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60" windowWidth="19200" windowHeight="8316" tabRatio="763" activeTab="1"/>
  </bookViews>
  <sheets>
    <sheet name="使用说明" sheetId="10" r:id="rId1"/>
    <sheet name="精灵图鉴" sheetId="15" r:id="rId2"/>
    <sheet name="个体值计算器" sheetId="18" r:id="rId3"/>
    <sheet name="能力值计算器" sheetId="1" r:id="rId4"/>
    <sheet name="能力变化对照表" sheetId="2" state="hidden" r:id="rId5"/>
    <sheet name="最大化分配运算器A" sheetId="6" state="hidden" r:id="rId6"/>
    <sheet name="技能习得表" sheetId="9" state="hidden" r:id="rId7"/>
    <sheet name="技能全表" sheetId="14" state="hidden" r:id="rId8"/>
    <sheet name="特性表" sheetId="17" state="hidden" r:id="rId9"/>
    <sheet name="精灵对照表" sheetId="4" r:id="rId10"/>
    <sheet name="伽勒尔图鉴简列表" sheetId="22" r:id="rId11"/>
  </sheets>
  <definedNames>
    <definedName name="_xlnm._FilterDatabase" localSheetId="7" hidden="1">技能全表!$A$1:$AC$720</definedName>
    <definedName name="_xlnm._FilterDatabase" localSheetId="6" hidden="1">技能习得表!$A$1:$G$48620</definedName>
    <definedName name="_xlnm._FilterDatabase" localSheetId="9" hidden="1">精灵对照表!$A$1:$AD$525</definedName>
    <definedName name="_xlnm._FilterDatabase" localSheetId="5" hidden="1">最大化分配运算器A!$C$1:$M$4097</definedName>
    <definedName name="图标" localSheetId="2">IF(ISNA(MATCH(个体值计算器!$A$2,#REF!,)),#REF!,INDEX(#REF!,MATCH(个体值计算器!$A$2,#REF!,)))</definedName>
    <definedName name="图标">IF(ISNA(MATCH(精灵图鉴!$A$2,#REF!,)),#REF!,INDEX(#REF!,MATCH(精灵图鉴!$A$2,#REF!,)))</definedName>
    <definedName name="有效性来源" localSheetId="2">OFFSET(#REF!,1,,COUNTA(#REF!)-1,)</definedName>
    <definedName name="有效性来源">OFFSET(#REF!,1,,COUNTA(#REF!)-1,)</definedName>
  </definedNames>
  <calcPr calcId="145621" iterateDelta="1E-4"/>
</workbook>
</file>

<file path=xl/calcChain.xml><?xml version="1.0" encoding="utf-8"?>
<calcChain xmlns="http://schemas.openxmlformats.org/spreadsheetml/2006/main">
  <c r="B3" i="9" l="1"/>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5002" i="9"/>
  <c r="B5003" i="9"/>
  <c r="B5004" i="9"/>
  <c r="B5005" i="9"/>
  <c r="B5006" i="9"/>
  <c r="B5007" i="9"/>
  <c r="B5008" i="9"/>
  <c r="B5009" i="9"/>
  <c r="B5010" i="9"/>
  <c r="B5011" i="9"/>
  <c r="B5012" i="9"/>
  <c r="B5013" i="9"/>
  <c r="B5014" i="9"/>
  <c r="B5015" i="9"/>
  <c r="B5016" i="9"/>
  <c r="B5017" i="9"/>
  <c r="B5018" i="9"/>
  <c r="B5019" i="9"/>
  <c r="B5020" i="9"/>
  <c r="B5021" i="9"/>
  <c r="B5022" i="9"/>
  <c r="B5023" i="9"/>
  <c r="B5024" i="9"/>
  <c r="B5025" i="9"/>
  <c r="B5026" i="9"/>
  <c r="B5027" i="9"/>
  <c r="B5028" i="9"/>
  <c r="B5029" i="9"/>
  <c r="B5030" i="9"/>
  <c r="B5031" i="9"/>
  <c r="B5032" i="9"/>
  <c r="B5033" i="9"/>
  <c r="B5034" i="9"/>
  <c r="B5035" i="9"/>
  <c r="B5036" i="9"/>
  <c r="B5037" i="9"/>
  <c r="B5038" i="9"/>
  <c r="B5039" i="9"/>
  <c r="B5040" i="9"/>
  <c r="B5041" i="9"/>
  <c r="B5042" i="9"/>
  <c r="B5043" i="9"/>
  <c r="B5044" i="9"/>
  <c r="B5045" i="9"/>
  <c r="B5046" i="9"/>
  <c r="B5047" i="9"/>
  <c r="B5048" i="9"/>
  <c r="B5049" i="9"/>
  <c r="B5050" i="9"/>
  <c r="B5051" i="9"/>
  <c r="B5052" i="9"/>
  <c r="B5053" i="9"/>
  <c r="B5054" i="9"/>
  <c r="B5055" i="9"/>
  <c r="B5056" i="9"/>
  <c r="B5057" i="9"/>
  <c r="B5058" i="9"/>
  <c r="B5059" i="9"/>
  <c r="B5060" i="9"/>
  <c r="B5061" i="9"/>
  <c r="B5062" i="9"/>
  <c r="B5063" i="9"/>
  <c r="B5064" i="9"/>
  <c r="B5065" i="9"/>
  <c r="B5066" i="9"/>
  <c r="B5067" i="9"/>
  <c r="B5068" i="9"/>
  <c r="B5069" i="9"/>
  <c r="B5070" i="9"/>
  <c r="B5071" i="9"/>
  <c r="B5072" i="9"/>
  <c r="B5073" i="9"/>
  <c r="B5074" i="9"/>
  <c r="B5075" i="9"/>
  <c r="B5076" i="9"/>
  <c r="B5077" i="9"/>
  <c r="B5078" i="9"/>
  <c r="B5079" i="9"/>
  <c r="B5080" i="9"/>
  <c r="B5081" i="9"/>
  <c r="B5082" i="9"/>
  <c r="B5083" i="9"/>
  <c r="B5084" i="9"/>
  <c r="B5085" i="9"/>
  <c r="B5086" i="9"/>
  <c r="B5087" i="9"/>
  <c r="B5088" i="9"/>
  <c r="B5089" i="9"/>
  <c r="B5090" i="9"/>
  <c r="B5091" i="9"/>
  <c r="B5092" i="9"/>
  <c r="B5093" i="9"/>
  <c r="B5094" i="9"/>
  <c r="B5095" i="9"/>
  <c r="B5096" i="9"/>
  <c r="B5097" i="9"/>
  <c r="B5098" i="9"/>
  <c r="B5099" i="9"/>
  <c r="B5100" i="9"/>
  <c r="B5101" i="9"/>
  <c r="B5102" i="9"/>
  <c r="B5103" i="9"/>
  <c r="B5104" i="9"/>
  <c r="B5105" i="9"/>
  <c r="B5106" i="9"/>
  <c r="B5107" i="9"/>
  <c r="B5108" i="9"/>
  <c r="B5109" i="9"/>
  <c r="B5110" i="9"/>
  <c r="B5111" i="9"/>
  <c r="B5112" i="9"/>
  <c r="B5113" i="9"/>
  <c r="B5114" i="9"/>
  <c r="B5115" i="9"/>
  <c r="B5116" i="9"/>
  <c r="B5117" i="9"/>
  <c r="B5118" i="9"/>
  <c r="B5119" i="9"/>
  <c r="B5120" i="9"/>
  <c r="B5121" i="9"/>
  <c r="B5122" i="9"/>
  <c r="B5123" i="9"/>
  <c r="B5124" i="9"/>
  <c r="B5125" i="9"/>
  <c r="B5126" i="9"/>
  <c r="B5127" i="9"/>
  <c r="B5128" i="9"/>
  <c r="B5129" i="9"/>
  <c r="B5130" i="9"/>
  <c r="B5131" i="9"/>
  <c r="B5132" i="9"/>
  <c r="B5133" i="9"/>
  <c r="B5134" i="9"/>
  <c r="B5135" i="9"/>
  <c r="B5136" i="9"/>
  <c r="B5137" i="9"/>
  <c r="B5138" i="9"/>
  <c r="B5139" i="9"/>
  <c r="B5140" i="9"/>
  <c r="B5141" i="9"/>
  <c r="B5142" i="9"/>
  <c r="B5143" i="9"/>
  <c r="B5144" i="9"/>
  <c r="B5145" i="9"/>
  <c r="B5146" i="9"/>
  <c r="B5147" i="9"/>
  <c r="B5148" i="9"/>
  <c r="B5149" i="9"/>
  <c r="B5150" i="9"/>
  <c r="B5151" i="9"/>
  <c r="B5152" i="9"/>
  <c r="B5153" i="9"/>
  <c r="B5154" i="9"/>
  <c r="B5155" i="9"/>
  <c r="B5156" i="9"/>
  <c r="B5157" i="9"/>
  <c r="B5158" i="9"/>
  <c r="B5159" i="9"/>
  <c r="B5160" i="9"/>
  <c r="B5161" i="9"/>
  <c r="B5162" i="9"/>
  <c r="B5163" i="9"/>
  <c r="B5164" i="9"/>
  <c r="B5165" i="9"/>
  <c r="B5166" i="9"/>
  <c r="B5167" i="9"/>
  <c r="B5168" i="9"/>
  <c r="B5169" i="9"/>
  <c r="B5170" i="9"/>
  <c r="B5171" i="9"/>
  <c r="B5172" i="9"/>
  <c r="B5173" i="9"/>
  <c r="B5174" i="9"/>
  <c r="B5175" i="9"/>
  <c r="B5176" i="9"/>
  <c r="B5177" i="9"/>
  <c r="B5178" i="9"/>
  <c r="B5179" i="9"/>
  <c r="B5180" i="9"/>
  <c r="B5181" i="9"/>
  <c r="B5182" i="9"/>
  <c r="B5183" i="9"/>
  <c r="B5184" i="9"/>
  <c r="B5185" i="9"/>
  <c r="B5186" i="9"/>
  <c r="B5187" i="9"/>
  <c r="B5188" i="9"/>
  <c r="B5189" i="9"/>
  <c r="B5190" i="9"/>
  <c r="B5191" i="9"/>
  <c r="B5192" i="9"/>
  <c r="B5193" i="9"/>
  <c r="B5194" i="9"/>
  <c r="B5195" i="9"/>
  <c r="B5196" i="9"/>
  <c r="B5197" i="9"/>
  <c r="B5198" i="9"/>
  <c r="B5199" i="9"/>
  <c r="B5200" i="9"/>
  <c r="B5201" i="9"/>
  <c r="B5202" i="9"/>
  <c r="B5203" i="9"/>
  <c r="B5204" i="9"/>
  <c r="B5205" i="9"/>
  <c r="B5206" i="9"/>
  <c r="B5207" i="9"/>
  <c r="B5208" i="9"/>
  <c r="B5209" i="9"/>
  <c r="B5210" i="9"/>
  <c r="B5211" i="9"/>
  <c r="B5212" i="9"/>
  <c r="B5213" i="9"/>
  <c r="B5214" i="9"/>
  <c r="B5215" i="9"/>
  <c r="B5216" i="9"/>
  <c r="B5217" i="9"/>
  <c r="B5218" i="9"/>
  <c r="B5219" i="9"/>
  <c r="B5220" i="9"/>
  <c r="B5221" i="9"/>
  <c r="B5222" i="9"/>
  <c r="B5223" i="9"/>
  <c r="B5224" i="9"/>
  <c r="B5225" i="9"/>
  <c r="B5226" i="9"/>
  <c r="B5227" i="9"/>
  <c r="B5228" i="9"/>
  <c r="B5229" i="9"/>
  <c r="B5230" i="9"/>
  <c r="B5231" i="9"/>
  <c r="B5232" i="9"/>
  <c r="B5233" i="9"/>
  <c r="B5234" i="9"/>
  <c r="B5235" i="9"/>
  <c r="B5236" i="9"/>
  <c r="B5237" i="9"/>
  <c r="B5238" i="9"/>
  <c r="B5239" i="9"/>
  <c r="B5240" i="9"/>
  <c r="B5241" i="9"/>
  <c r="B5242" i="9"/>
  <c r="B5243" i="9"/>
  <c r="B5244" i="9"/>
  <c r="B5245" i="9"/>
  <c r="B5246" i="9"/>
  <c r="B5247" i="9"/>
  <c r="B5248" i="9"/>
  <c r="B5249" i="9"/>
  <c r="B5250" i="9"/>
  <c r="B5251" i="9"/>
  <c r="B5252" i="9"/>
  <c r="B5253" i="9"/>
  <c r="B5254" i="9"/>
  <c r="B5255" i="9"/>
  <c r="B5256" i="9"/>
  <c r="B5257" i="9"/>
  <c r="B5258" i="9"/>
  <c r="B5259" i="9"/>
  <c r="B5260" i="9"/>
  <c r="B5261" i="9"/>
  <c r="B5262" i="9"/>
  <c r="B5263" i="9"/>
  <c r="B5264" i="9"/>
  <c r="B5265" i="9"/>
  <c r="B5266" i="9"/>
  <c r="B5267" i="9"/>
  <c r="B5268" i="9"/>
  <c r="B5269" i="9"/>
  <c r="B5270" i="9"/>
  <c r="B5271" i="9"/>
  <c r="B5272" i="9"/>
  <c r="B5273" i="9"/>
  <c r="B5274" i="9"/>
  <c r="B5275" i="9"/>
  <c r="B5276" i="9"/>
  <c r="B5277" i="9"/>
  <c r="B5278" i="9"/>
  <c r="B5279" i="9"/>
  <c r="B5280" i="9"/>
  <c r="B5281" i="9"/>
  <c r="B5282" i="9"/>
  <c r="B5283" i="9"/>
  <c r="B5284" i="9"/>
  <c r="B5285" i="9"/>
  <c r="B5286" i="9"/>
  <c r="B5287" i="9"/>
  <c r="B5288" i="9"/>
  <c r="B5289" i="9"/>
  <c r="B5290" i="9"/>
  <c r="B5291" i="9"/>
  <c r="B5292" i="9"/>
  <c r="B5293" i="9"/>
  <c r="B5294" i="9"/>
  <c r="B5295" i="9"/>
  <c r="B5296" i="9"/>
  <c r="B5297" i="9"/>
  <c r="B5298" i="9"/>
  <c r="B5299" i="9"/>
  <c r="B5300" i="9"/>
  <c r="B5301" i="9"/>
  <c r="B5302" i="9"/>
  <c r="B5303" i="9"/>
  <c r="B5304" i="9"/>
  <c r="B5305" i="9"/>
  <c r="B5306" i="9"/>
  <c r="B5307" i="9"/>
  <c r="B5308" i="9"/>
  <c r="B5309" i="9"/>
  <c r="B5310" i="9"/>
  <c r="B5311" i="9"/>
  <c r="B5312" i="9"/>
  <c r="B5313" i="9"/>
  <c r="B5314" i="9"/>
  <c r="B5315" i="9"/>
  <c r="B5316" i="9"/>
  <c r="B5317" i="9"/>
  <c r="B5318" i="9"/>
  <c r="B5319" i="9"/>
  <c r="B5320" i="9"/>
  <c r="B5321" i="9"/>
  <c r="B5322" i="9"/>
  <c r="B5323" i="9"/>
  <c r="B5324" i="9"/>
  <c r="B5325" i="9"/>
  <c r="B5326" i="9"/>
  <c r="B5327" i="9"/>
  <c r="B5328" i="9"/>
  <c r="B5329" i="9"/>
  <c r="B5330" i="9"/>
  <c r="B5331" i="9"/>
  <c r="B5332" i="9"/>
  <c r="B5333" i="9"/>
  <c r="B5334" i="9"/>
  <c r="B5335" i="9"/>
  <c r="B5336" i="9"/>
  <c r="B5337" i="9"/>
  <c r="B5338" i="9"/>
  <c r="B5339" i="9"/>
  <c r="B5340" i="9"/>
  <c r="B5341" i="9"/>
  <c r="B5342" i="9"/>
  <c r="B5343" i="9"/>
  <c r="B5344" i="9"/>
  <c r="B5345" i="9"/>
  <c r="B5346" i="9"/>
  <c r="B5347" i="9"/>
  <c r="B5348" i="9"/>
  <c r="B5349" i="9"/>
  <c r="B5350" i="9"/>
  <c r="B5351" i="9"/>
  <c r="B5352" i="9"/>
  <c r="B5353" i="9"/>
  <c r="B5354" i="9"/>
  <c r="B5355" i="9"/>
  <c r="B5356" i="9"/>
  <c r="B5357" i="9"/>
  <c r="B5358" i="9"/>
  <c r="B5359" i="9"/>
  <c r="B5360" i="9"/>
  <c r="B5361" i="9"/>
  <c r="B5362" i="9"/>
  <c r="B5363" i="9"/>
  <c r="B5364" i="9"/>
  <c r="B5365" i="9"/>
  <c r="B5366" i="9"/>
  <c r="B5367" i="9"/>
  <c r="B5368" i="9"/>
  <c r="B5369" i="9"/>
  <c r="B5370" i="9"/>
  <c r="B5371" i="9"/>
  <c r="B5372" i="9"/>
  <c r="B5373" i="9"/>
  <c r="B5374" i="9"/>
  <c r="B5375" i="9"/>
  <c r="B5376" i="9"/>
  <c r="B5377" i="9"/>
  <c r="B5378" i="9"/>
  <c r="B5379" i="9"/>
  <c r="B5380" i="9"/>
  <c r="B5381" i="9"/>
  <c r="B5382" i="9"/>
  <c r="B5383" i="9"/>
  <c r="B5384" i="9"/>
  <c r="B5385" i="9"/>
  <c r="B5386" i="9"/>
  <c r="B5387" i="9"/>
  <c r="B5388" i="9"/>
  <c r="B5389" i="9"/>
  <c r="B5390" i="9"/>
  <c r="B5391" i="9"/>
  <c r="B5392" i="9"/>
  <c r="B5393" i="9"/>
  <c r="B5394" i="9"/>
  <c r="B5395" i="9"/>
  <c r="B5396" i="9"/>
  <c r="B5397" i="9"/>
  <c r="B5398" i="9"/>
  <c r="B5399" i="9"/>
  <c r="B5400" i="9"/>
  <c r="B5401" i="9"/>
  <c r="B5402" i="9"/>
  <c r="B5403" i="9"/>
  <c r="B5404" i="9"/>
  <c r="B5405" i="9"/>
  <c r="B5406" i="9"/>
  <c r="B5407" i="9"/>
  <c r="B5408" i="9"/>
  <c r="B5409" i="9"/>
  <c r="B5410" i="9"/>
  <c r="B5411" i="9"/>
  <c r="B5412" i="9"/>
  <c r="B5413" i="9"/>
  <c r="B5414" i="9"/>
  <c r="B5415" i="9"/>
  <c r="B5416" i="9"/>
  <c r="B5417" i="9"/>
  <c r="B5418" i="9"/>
  <c r="B5419" i="9"/>
  <c r="B5420" i="9"/>
  <c r="B5421" i="9"/>
  <c r="B5422" i="9"/>
  <c r="B5423" i="9"/>
  <c r="B5424" i="9"/>
  <c r="B5425" i="9"/>
  <c r="B5426" i="9"/>
  <c r="B5427" i="9"/>
  <c r="B5428" i="9"/>
  <c r="B5429" i="9"/>
  <c r="B5430" i="9"/>
  <c r="B5431" i="9"/>
  <c r="B5432" i="9"/>
  <c r="B5433" i="9"/>
  <c r="B5434" i="9"/>
  <c r="B5435" i="9"/>
  <c r="B5436" i="9"/>
  <c r="B5437" i="9"/>
  <c r="B5438" i="9"/>
  <c r="B5439" i="9"/>
  <c r="B5440" i="9"/>
  <c r="B5441" i="9"/>
  <c r="B5442" i="9"/>
  <c r="B5443" i="9"/>
  <c r="B5444" i="9"/>
  <c r="B5445" i="9"/>
  <c r="B5446" i="9"/>
  <c r="B5447" i="9"/>
  <c r="B5448" i="9"/>
  <c r="B5449" i="9"/>
  <c r="B5450" i="9"/>
  <c r="B5451" i="9"/>
  <c r="B5452" i="9"/>
  <c r="B5453" i="9"/>
  <c r="B5454" i="9"/>
  <c r="B5455" i="9"/>
  <c r="B5456" i="9"/>
  <c r="B5457" i="9"/>
  <c r="B5458" i="9"/>
  <c r="B5459" i="9"/>
  <c r="B5460" i="9"/>
  <c r="B5461" i="9"/>
  <c r="B5462" i="9"/>
  <c r="B5463" i="9"/>
  <c r="B5464" i="9"/>
  <c r="B5465" i="9"/>
  <c r="B5466" i="9"/>
  <c r="B5467" i="9"/>
  <c r="B5468" i="9"/>
  <c r="B5469" i="9"/>
  <c r="B5470" i="9"/>
  <c r="B5471" i="9"/>
  <c r="B5472" i="9"/>
  <c r="B5473" i="9"/>
  <c r="B5474" i="9"/>
  <c r="B5475" i="9"/>
  <c r="B5476" i="9"/>
  <c r="B5477" i="9"/>
  <c r="B5478" i="9"/>
  <c r="B5479" i="9"/>
  <c r="B5480" i="9"/>
  <c r="B5481" i="9"/>
  <c r="B5482" i="9"/>
  <c r="B5483" i="9"/>
  <c r="B5484" i="9"/>
  <c r="B5485" i="9"/>
  <c r="B5486" i="9"/>
  <c r="B5487" i="9"/>
  <c r="B5488" i="9"/>
  <c r="B5489" i="9"/>
  <c r="B5490" i="9"/>
  <c r="B5491" i="9"/>
  <c r="B5492" i="9"/>
  <c r="B5493" i="9"/>
  <c r="B5494" i="9"/>
  <c r="B5495" i="9"/>
  <c r="B5496" i="9"/>
  <c r="B5497" i="9"/>
  <c r="B5498" i="9"/>
  <c r="B5499" i="9"/>
  <c r="B5500" i="9"/>
  <c r="B5501" i="9"/>
  <c r="B5502" i="9"/>
  <c r="B5503" i="9"/>
  <c r="B5504" i="9"/>
  <c r="B5505" i="9"/>
  <c r="B5506" i="9"/>
  <c r="B5507" i="9"/>
  <c r="B5508" i="9"/>
  <c r="B5509" i="9"/>
  <c r="B5510" i="9"/>
  <c r="B5511" i="9"/>
  <c r="B5512" i="9"/>
  <c r="B5513" i="9"/>
  <c r="B5514" i="9"/>
  <c r="B5515" i="9"/>
  <c r="B5516" i="9"/>
  <c r="B5517" i="9"/>
  <c r="B5518" i="9"/>
  <c r="B5519" i="9"/>
  <c r="B5520" i="9"/>
  <c r="B5521" i="9"/>
  <c r="B5522" i="9"/>
  <c r="B5523" i="9"/>
  <c r="B5524" i="9"/>
  <c r="B5525" i="9"/>
  <c r="B5526" i="9"/>
  <c r="B5527" i="9"/>
  <c r="B5528" i="9"/>
  <c r="B5529" i="9"/>
  <c r="B5530" i="9"/>
  <c r="B5531" i="9"/>
  <c r="B5532" i="9"/>
  <c r="B5533" i="9"/>
  <c r="B5534" i="9"/>
  <c r="B5535" i="9"/>
  <c r="B5536" i="9"/>
  <c r="B5537" i="9"/>
  <c r="B5538" i="9"/>
  <c r="B5539" i="9"/>
  <c r="B5540" i="9"/>
  <c r="B5541" i="9"/>
  <c r="B5542" i="9"/>
  <c r="B5543" i="9"/>
  <c r="B5544" i="9"/>
  <c r="B5545" i="9"/>
  <c r="B5546" i="9"/>
  <c r="B5547" i="9"/>
  <c r="B5548" i="9"/>
  <c r="B5549" i="9"/>
  <c r="B5550" i="9"/>
  <c r="B5551" i="9"/>
  <c r="B5552" i="9"/>
  <c r="B5553" i="9"/>
  <c r="B5554" i="9"/>
  <c r="B5555" i="9"/>
  <c r="B5556" i="9"/>
  <c r="B5557" i="9"/>
  <c r="B5558" i="9"/>
  <c r="B5559" i="9"/>
  <c r="B5560" i="9"/>
  <c r="B5561" i="9"/>
  <c r="B5562" i="9"/>
  <c r="B5563" i="9"/>
  <c r="B5564" i="9"/>
  <c r="B5565" i="9"/>
  <c r="B5566" i="9"/>
  <c r="B5567" i="9"/>
  <c r="B5568" i="9"/>
  <c r="B5569" i="9"/>
  <c r="B5570" i="9"/>
  <c r="B5571" i="9"/>
  <c r="B5572" i="9"/>
  <c r="B5573" i="9"/>
  <c r="B5574" i="9"/>
  <c r="B5575" i="9"/>
  <c r="B5576" i="9"/>
  <c r="B5577" i="9"/>
  <c r="B5578" i="9"/>
  <c r="B5579" i="9"/>
  <c r="B5580" i="9"/>
  <c r="B5581" i="9"/>
  <c r="B5582" i="9"/>
  <c r="B5583" i="9"/>
  <c r="B5584" i="9"/>
  <c r="B5585" i="9"/>
  <c r="B5586" i="9"/>
  <c r="B5587" i="9"/>
  <c r="B5588" i="9"/>
  <c r="B5589" i="9"/>
  <c r="B5590" i="9"/>
  <c r="B5591" i="9"/>
  <c r="B5592" i="9"/>
  <c r="B5593" i="9"/>
  <c r="B5594" i="9"/>
  <c r="B5595" i="9"/>
  <c r="B5596" i="9"/>
  <c r="B5597" i="9"/>
  <c r="B5598" i="9"/>
  <c r="B5599" i="9"/>
  <c r="B5600" i="9"/>
  <c r="B5601" i="9"/>
  <c r="B5602" i="9"/>
  <c r="B5603" i="9"/>
  <c r="B5604" i="9"/>
  <c r="B5605" i="9"/>
  <c r="B5606" i="9"/>
  <c r="B5607" i="9"/>
  <c r="B5608" i="9"/>
  <c r="B5609" i="9"/>
  <c r="B5610" i="9"/>
  <c r="B5611" i="9"/>
  <c r="B5612" i="9"/>
  <c r="B5613" i="9"/>
  <c r="B5614" i="9"/>
  <c r="B5615" i="9"/>
  <c r="B5616" i="9"/>
  <c r="B5617" i="9"/>
  <c r="B5618" i="9"/>
  <c r="B5619" i="9"/>
  <c r="B5620" i="9"/>
  <c r="B5621" i="9"/>
  <c r="B5622" i="9"/>
  <c r="B5623" i="9"/>
  <c r="B5624" i="9"/>
  <c r="B5625" i="9"/>
  <c r="B5626" i="9"/>
  <c r="B5627" i="9"/>
  <c r="B5628" i="9"/>
  <c r="B5629" i="9"/>
  <c r="B5630" i="9"/>
  <c r="B5631" i="9"/>
  <c r="B5632" i="9"/>
  <c r="B5633" i="9"/>
  <c r="B5634" i="9"/>
  <c r="B5635" i="9"/>
  <c r="B5636" i="9"/>
  <c r="B5637" i="9"/>
  <c r="B5638" i="9"/>
  <c r="B5639" i="9"/>
  <c r="B5640" i="9"/>
  <c r="B5641" i="9"/>
  <c r="B5642" i="9"/>
  <c r="B5643" i="9"/>
  <c r="B5644" i="9"/>
  <c r="B5645" i="9"/>
  <c r="B5646" i="9"/>
  <c r="B5647" i="9"/>
  <c r="B5648" i="9"/>
  <c r="B5649" i="9"/>
  <c r="B5650" i="9"/>
  <c r="B5651" i="9"/>
  <c r="B5652" i="9"/>
  <c r="B5653" i="9"/>
  <c r="B5654" i="9"/>
  <c r="B5655" i="9"/>
  <c r="B5656" i="9"/>
  <c r="B5657" i="9"/>
  <c r="B5658" i="9"/>
  <c r="B5659" i="9"/>
  <c r="B5660" i="9"/>
  <c r="B5661" i="9"/>
  <c r="B5662" i="9"/>
  <c r="B5663" i="9"/>
  <c r="B5664" i="9"/>
  <c r="B5665" i="9"/>
  <c r="B5666" i="9"/>
  <c r="B5667" i="9"/>
  <c r="B5668" i="9"/>
  <c r="B5669" i="9"/>
  <c r="B5670" i="9"/>
  <c r="B5671" i="9"/>
  <c r="B5672" i="9"/>
  <c r="B5673" i="9"/>
  <c r="B5674" i="9"/>
  <c r="B5675" i="9"/>
  <c r="B5676" i="9"/>
  <c r="B5677" i="9"/>
  <c r="B5678" i="9"/>
  <c r="B5679" i="9"/>
  <c r="B5680" i="9"/>
  <c r="B5681" i="9"/>
  <c r="B5682" i="9"/>
  <c r="B5683" i="9"/>
  <c r="B5684" i="9"/>
  <c r="B5685" i="9"/>
  <c r="B5686" i="9"/>
  <c r="B5687" i="9"/>
  <c r="B5688" i="9"/>
  <c r="B5689" i="9"/>
  <c r="B5690" i="9"/>
  <c r="B5691" i="9"/>
  <c r="B5692" i="9"/>
  <c r="B5693" i="9"/>
  <c r="B5694" i="9"/>
  <c r="B5695" i="9"/>
  <c r="B5696" i="9"/>
  <c r="B5697" i="9"/>
  <c r="B5698" i="9"/>
  <c r="B5699" i="9"/>
  <c r="B5700" i="9"/>
  <c r="B5701" i="9"/>
  <c r="B5702" i="9"/>
  <c r="B5703" i="9"/>
  <c r="B5704" i="9"/>
  <c r="B5705" i="9"/>
  <c r="B5706" i="9"/>
  <c r="B5707" i="9"/>
  <c r="B5708" i="9"/>
  <c r="B5709" i="9"/>
  <c r="B5710" i="9"/>
  <c r="B5711" i="9"/>
  <c r="B5712" i="9"/>
  <c r="B5713" i="9"/>
  <c r="B5714" i="9"/>
  <c r="B5715" i="9"/>
  <c r="B5716" i="9"/>
  <c r="B5717" i="9"/>
  <c r="B5718" i="9"/>
  <c r="B5719" i="9"/>
  <c r="B5720" i="9"/>
  <c r="B5721" i="9"/>
  <c r="B5722" i="9"/>
  <c r="B5723" i="9"/>
  <c r="B5724" i="9"/>
  <c r="B5725" i="9"/>
  <c r="B5726" i="9"/>
  <c r="B5727" i="9"/>
  <c r="B5728" i="9"/>
  <c r="B5729" i="9"/>
  <c r="B5730" i="9"/>
  <c r="B5731" i="9"/>
  <c r="B5732" i="9"/>
  <c r="B5733" i="9"/>
  <c r="B5734" i="9"/>
  <c r="B5735" i="9"/>
  <c r="B5736" i="9"/>
  <c r="B5737" i="9"/>
  <c r="B5738" i="9"/>
  <c r="B5739" i="9"/>
  <c r="B5740" i="9"/>
  <c r="B5741" i="9"/>
  <c r="B5742" i="9"/>
  <c r="B5743" i="9"/>
  <c r="B5744" i="9"/>
  <c r="B5745" i="9"/>
  <c r="B5746" i="9"/>
  <c r="B5747" i="9"/>
  <c r="B5748" i="9"/>
  <c r="B5749" i="9"/>
  <c r="B5750" i="9"/>
  <c r="B5751" i="9"/>
  <c r="B5752" i="9"/>
  <c r="B5753" i="9"/>
  <c r="B5754" i="9"/>
  <c r="B5755" i="9"/>
  <c r="B5756" i="9"/>
  <c r="B5757" i="9"/>
  <c r="B5758" i="9"/>
  <c r="B5759" i="9"/>
  <c r="B5760" i="9"/>
  <c r="B5761" i="9"/>
  <c r="B5762" i="9"/>
  <c r="B5763" i="9"/>
  <c r="B5764" i="9"/>
  <c r="B5765" i="9"/>
  <c r="B5766" i="9"/>
  <c r="B5767" i="9"/>
  <c r="B5768" i="9"/>
  <c r="B5769" i="9"/>
  <c r="B5770" i="9"/>
  <c r="B5771" i="9"/>
  <c r="B5772" i="9"/>
  <c r="B5773" i="9"/>
  <c r="B5774" i="9"/>
  <c r="B5775" i="9"/>
  <c r="B5776" i="9"/>
  <c r="B5777" i="9"/>
  <c r="B5778" i="9"/>
  <c r="B5779" i="9"/>
  <c r="B5780" i="9"/>
  <c r="B5781" i="9"/>
  <c r="B5782" i="9"/>
  <c r="B5783" i="9"/>
  <c r="B5784" i="9"/>
  <c r="B5785" i="9"/>
  <c r="B5786" i="9"/>
  <c r="B5787" i="9"/>
  <c r="B5788" i="9"/>
  <c r="B5789" i="9"/>
  <c r="B5790" i="9"/>
  <c r="B5791" i="9"/>
  <c r="B5792" i="9"/>
  <c r="B5793" i="9"/>
  <c r="B5794" i="9"/>
  <c r="B5795" i="9"/>
  <c r="B5796" i="9"/>
  <c r="B5797" i="9"/>
  <c r="B5798" i="9"/>
  <c r="B5799" i="9"/>
  <c r="B5800" i="9"/>
  <c r="B5801" i="9"/>
  <c r="B5802" i="9"/>
  <c r="B5803" i="9"/>
  <c r="B5804" i="9"/>
  <c r="B5805" i="9"/>
  <c r="B5806" i="9"/>
  <c r="B5807" i="9"/>
  <c r="B5808" i="9"/>
  <c r="B5809" i="9"/>
  <c r="B5810" i="9"/>
  <c r="B5811" i="9"/>
  <c r="B5812" i="9"/>
  <c r="B5813" i="9"/>
  <c r="B5814" i="9"/>
  <c r="B5815" i="9"/>
  <c r="B5816" i="9"/>
  <c r="B5817" i="9"/>
  <c r="B5818" i="9"/>
  <c r="B5819" i="9"/>
  <c r="B5820" i="9"/>
  <c r="B5821" i="9"/>
  <c r="B5822" i="9"/>
  <c r="B5823" i="9"/>
  <c r="B5824" i="9"/>
  <c r="B5825" i="9"/>
  <c r="B5826" i="9"/>
  <c r="B5827" i="9"/>
  <c r="B5828" i="9"/>
  <c r="B5829" i="9"/>
  <c r="B5830" i="9"/>
  <c r="B5831" i="9"/>
  <c r="B5832" i="9"/>
  <c r="B5833" i="9"/>
  <c r="B5834" i="9"/>
  <c r="B5835" i="9"/>
  <c r="B5836" i="9"/>
  <c r="B5837" i="9"/>
  <c r="B5838" i="9"/>
  <c r="B5839" i="9"/>
  <c r="B5840" i="9"/>
  <c r="B5841" i="9"/>
  <c r="B5842" i="9"/>
  <c r="B5843" i="9"/>
  <c r="B5844" i="9"/>
  <c r="B5845" i="9"/>
  <c r="B5846" i="9"/>
  <c r="B5847" i="9"/>
  <c r="B5848" i="9"/>
  <c r="B5849" i="9"/>
  <c r="B5850" i="9"/>
  <c r="B5851" i="9"/>
  <c r="B5852" i="9"/>
  <c r="B5853" i="9"/>
  <c r="B5854" i="9"/>
  <c r="B5855" i="9"/>
  <c r="B5856" i="9"/>
  <c r="B5857" i="9"/>
  <c r="B5858" i="9"/>
  <c r="B5859" i="9"/>
  <c r="B5860" i="9"/>
  <c r="B5861" i="9"/>
  <c r="B5862" i="9"/>
  <c r="B5863" i="9"/>
  <c r="B5864" i="9"/>
  <c r="B5865" i="9"/>
  <c r="B5866" i="9"/>
  <c r="B5867" i="9"/>
  <c r="B5868" i="9"/>
  <c r="B5869" i="9"/>
  <c r="B5870" i="9"/>
  <c r="B5871" i="9"/>
  <c r="B5872" i="9"/>
  <c r="B5873" i="9"/>
  <c r="B5874" i="9"/>
  <c r="B5875" i="9"/>
  <c r="B5876" i="9"/>
  <c r="B5877" i="9"/>
  <c r="B5878" i="9"/>
  <c r="B5879" i="9"/>
  <c r="B5880" i="9"/>
  <c r="B5881" i="9"/>
  <c r="B5882" i="9"/>
  <c r="B5883" i="9"/>
  <c r="B5884" i="9"/>
  <c r="B5885" i="9"/>
  <c r="B5886" i="9"/>
  <c r="B5887" i="9"/>
  <c r="B5888" i="9"/>
  <c r="B5889" i="9"/>
  <c r="B5890" i="9"/>
  <c r="B5891" i="9"/>
  <c r="B5892" i="9"/>
  <c r="B5893" i="9"/>
  <c r="B5894" i="9"/>
  <c r="B5895" i="9"/>
  <c r="B5896" i="9"/>
  <c r="B5897" i="9"/>
  <c r="B5898" i="9"/>
  <c r="B5899" i="9"/>
  <c r="B5900" i="9"/>
  <c r="B5901" i="9"/>
  <c r="B5902" i="9"/>
  <c r="B5903" i="9"/>
  <c r="B5904" i="9"/>
  <c r="B5905" i="9"/>
  <c r="B5906" i="9"/>
  <c r="B5907" i="9"/>
  <c r="B5908" i="9"/>
  <c r="B5909" i="9"/>
  <c r="B5910" i="9"/>
  <c r="B5911" i="9"/>
  <c r="B5912" i="9"/>
  <c r="B5913" i="9"/>
  <c r="B5914" i="9"/>
  <c r="B5915" i="9"/>
  <c r="B5916" i="9"/>
  <c r="B5917" i="9"/>
  <c r="B5918" i="9"/>
  <c r="B5919" i="9"/>
  <c r="B5920" i="9"/>
  <c r="B5921" i="9"/>
  <c r="B5922" i="9"/>
  <c r="B5923" i="9"/>
  <c r="B5924" i="9"/>
  <c r="B5925" i="9"/>
  <c r="B5926" i="9"/>
  <c r="B5927" i="9"/>
  <c r="B5928" i="9"/>
  <c r="B5929" i="9"/>
  <c r="B5930" i="9"/>
  <c r="B5931" i="9"/>
  <c r="B5932" i="9"/>
  <c r="B5933" i="9"/>
  <c r="B5934" i="9"/>
  <c r="B5935" i="9"/>
  <c r="B5936" i="9"/>
  <c r="B5937" i="9"/>
  <c r="B5938" i="9"/>
  <c r="B5939" i="9"/>
  <c r="B5940" i="9"/>
  <c r="B5941" i="9"/>
  <c r="B5942" i="9"/>
  <c r="B5943" i="9"/>
  <c r="B5944" i="9"/>
  <c r="B5945" i="9"/>
  <c r="B5946" i="9"/>
  <c r="B5947" i="9"/>
  <c r="B5948" i="9"/>
  <c r="B5949" i="9"/>
  <c r="B5950" i="9"/>
  <c r="B5951" i="9"/>
  <c r="B5952" i="9"/>
  <c r="B5953" i="9"/>
  <c r="B5954" i="9"/>
  <c r="B5955" i="9"/>
  <c r="B5956" i="9"/>
  <c r="B5957" i="9"/>
  <c r="B5958" i="9"/>
  <c r="B5959" i="9"/>
  <c r="B5960" i="9"/>
  <c r="B5961" i="9"/>
  <c r="B5962" i="9"/>
  <c r="B5963" i="9"/>
  <c r="B5964" i="9"/>
  <c r="B5965" i="9"/>
  <c r="B5966" i="9"/>
  <c r="B5967" i="9"/>
  <c r="B5968" i="9"/>
  <c r="B5969" i="9"/>
  <c r="B5970" i="9"/>
  <c r="B5971" i="9"/>
  <c r="B5972" i="9"/>
  <c r="B5973" i="9"/>
  <c r="B5974" i="9"/>
  <c r="B5975" i="9"/>
  <c r="B5976" i="9"/>
  <c r="B5977" i="9"/>
  <c r="B5978" i="9"/>
  <c r="B5979" i="9"/>
  <c r="B5980" i="9"/>
  <c r="B5981" i="9"/>
  <c r="B5982" i="9"/>
  <c r="B5983" i="9"/>
  <c r="B5984" i="9"/>
  <c r="B5985" i="9"/>
  <c r="B5986" i="9"/>
  <c r="B5987" i="9"/>
  <c r="B5988" i="9"/>
  <c r="B5989" i="9"/>
  <c r="B5990" i="9"/>
  <c r="B5991" i="9"/>
  <c r="B5992" i="9"/>
  <c r="B5993" i="9"/>
  <c r="B5994" i="9"/>
  <c r="B5995" i="9"/>
  <c r="B5996" i="9"/>
  <c r="B5997" i="9"/>
  <c r="B5998" i="9"/>
  <c r="B5999" i="9"/>
  <c r="B6000" i="9"/>
  <c r="B6001" i="9"/>
  <c r="B6002" i="9"/>
  <c r="B6003" i="9"/>
  <c r="B6004" i="9"/>
  <c r="B6005" i="9"/>
  <c r="B6006" i="9"/>
  <c r="B6007" i="9"/>
  <c r="B6008" i="9"/>
  <c r="B6009" i="9"/>
  <c r="B6010" i="9"/>
  <c r="B6011" i="9"/>
  <c r="B6012" i="9"/>
  <c r="B6013" i="9"/>
  <c r="B6014" i="9"/>
  <c r="B6015" i="9"/>
  <c r="B6016" i="9"/>
  <c r="B6017" i="9"/>
  <c r="B6018" i="9"/>
  <c r="B6019" i="9"/>
  <c r="B6020" i="9"/>
  <c r="B6021" i="9"/>
  <c r="B6022" i="9"/>
  <c r="B6023" i="9"/>
  <c r="B6024" i="9"/>
  <c r="B6025" i="9"/>
  <c r="B6026" i="9"/>
  <c r="B6027" i="9"/>
  <c r="B6028" i="9"/>
  <c r="B6029" i="9"/>
  <c r="B6030" i="9"/>
  <c r="B6031" i="9"/>
  <c r="B6032" i="9"/>
  <c r="B6033" i="9"/>
  <c r="B6034" i="9"/>
  <c r="B6035" i="9"/>
  <c r="B6036" i="9"/>
  <c r="B6037" i="9"/>
  <c r="B6038" i="9"/>
  <c r="B6039" i="9"/>
  <c r="B6040" i="9"/>
  <c r="B6041" i="9"/>
  <c r="B6042" i="9"/>
  <c r="B6043" i="9"/>
  <c r="B6044" i="9"/>
  <c r="B6045" i="9"/>
  <c r="B6046" i="9"/>
  <c r="B6047" i="9"/>
  <c r="B6048" i="9"/>
  <c r="B6049" i="9"/>
  <c r="B6050" i="9"/>
  <c r="B6051" i="9"/>
  <c r="B6052" i="9"/>
  <c r="B6053" i="9"/>
  <c r="B6054" i="9"/>
  <c r="B6055" i="9"/>
  <c r="B6056" i="9"/>
  <c r="B6057" i="9"/>
  <c r="B6058" i="9"/>
  <c r="B6059" i="9"/>
  <c r="B6060" i="9"/>
  <c r="B6061" i="9"/>
  <c r="B6062" i="9"/>
  <c r="B6063" i="9"/>
  <c r="B6064" i="9"/>
  <c r="B6065" i="9"/>
  <c r="B6066" i="9"/>
  <c r="B6067" i="9"/>
  <c r="B6068" i="9"/>
  <c r="B6069" i="9"/>
  <c r="B6070" i="9"/>
  <c r="B6071" i="9"/>
  <c r="B6072" i="9"/>
  <c r="B6073" i="9"/>
  <c r="B6074" i="9"/>
  <c r="B6075" i="9"/>
  <c r="B6076" i="9"/>
  <c r="B6077" i="9"/>
  <c r="B6078" i="9"/>
  <c r="B6079" i="9"/>
  <c r="B6080" i="9"/>
  <c r="B6081" i="9"/>
  <c r="B6082" i="9"/>
  <c r="B6083" i="9"/>
  <c r="B6084" i="9"/>
  <c r="B6085" i="9"/>
  <c r="B6086" i="9"/>
  <c r="B6087" i="9"/>
  <c r="B6088" i="9"/>
  <c r="B6089" i="9"/>
  <c r="B6090" i="9"/>
  <c r="B6091" i="9"/>
  <c r="B6092" i="9"/>
  <c r="B6093" i="9"/>
  <c r="B6094" i="9"/>
  <c r="B6095" i="9"/>
  <c r="B6096" i="9"/>
  <c r="B6097" i="9"/>
  <c r="B6098" i="9"/>
  <c r="B6099" i="9"/>
  <c r="B6100" i="9"/>
  <c r="B6101" i="9"/>
  <c r="B6102" i="9"/>
  <c r="B6103" i="9"/>
  <c r="B6104" i="9"/>
  <c r="B6105" i="9"/>
  <c r="B6106" i="9"/>
  <c r="B6107" i="9"/>
  <c r="B6108" i="9"/>
  <c r="B6109" i="9"/>
  <c r="B6110" i="9"/>
  <c r="B6111" i="9"/>
  <c r="B6112" i="9"/>
  <c r="B6113" i="9"/>
  <c r="B6114" i="9"/>
  <c r="B6115" i="9"/>
  <c r="B6116" i="9"/>
  <c r="B6117" i="9"/>
  <c r="B6118" i="9"/>
  <c r="B6119" i="9"/>
  <c r="B6120" i="9"/>
  <c r="B6121" i="9"/>
  <c r="B6122" i="9"/>
  <c r="B6123" i="9"/>
  <c r="B6124" i="9"/>
  <c r="B6125" i="9"/>
  <c r="B6126" i="9"/>
  <c r="B6127" i="9"/>
  <c r="B6128" i="9"/>
  <c r="B6129" i="9"/>
  <c r="B6130" i="9"/>
  <c r="B6131" i="9"/>
  <c r="B6132" i="9"/>
  <c r="B6133" i="9"/>
  <c r="B6134" i="9"/>
  <c r="B6135" i="9"/>
  <c r="B6136" i="9"/>
  <c r="B6137" i="9"/>
  <c r="B6138" i="9"/>
  <c r="B6139" i="9"/>
  <c r="B6140" i="9"/>
  <c r="B6141" i="9"/>
  <c r="B6142" i="9"/>
  <c r="B6143" i="9"/>
  <c r="B6144" i="9"/>
  <c r="B6145" i="9"/>
  <c r="B6146" i="9"/>
  <c r="B6147" i="9"/>
  <c r="B6148" i="9"/>
  <c r="B6149" i="9"/>
  <c r="B6150" i="9"/>
  <c r="B6151" i="9"/>
  <c r="B6152" i="9"/>
  <c r="B6153" i="9"/>
  <c r="B6154" i="9"/>
  <c r="B6155" i="9"/>
  <c r="B6156" i="9"/>
  <c r="B6157" i="9"/>
  <c r="B6158" i="9"/>
  <c r="B6159" i="9"/>
  <c r="B6160" i="9"/>
  <c r="B6161" i="9"/>
  <c r="B6162" i="9"/>
  <c r="B6163" i="9"/>
  <c r="B6164" i="9"/>
  <c r="B6165" i="9"/>
  <c r="B6166" i="9"/>
  <c r="B6167" i="9"/>
  <c r="B6168" i="9"/>
  <c r="B6169" i="9"/>
  <c r="B6170" i="9"/>
  <c r="B6171" i="9"/>
  <c r="B6172" i="9"/>
  <c r="B6173" i="9"/>
  <c r="B6174" i="9"/>
  <c r="B6175" i="9"/>
  <c r="B6176" i="9"/>
  <c r="B6177" i="9"/>
  <c r="B6178" i="9"/>
  <c r="B6179" i="9"/>
  <c r="B6180" i="9"/>
  <c r="B6181" i="9"/>
  <c r="B6182" i="9"/>
  <c r="B6183" i="9"/>
  <c r="B6184" i="9"/>
  <c r="B6185" i="9"/>
  <c r="B6186" i="9"/>
  <c r="B6187" i="9"/>
  <c r="B6188" i="9"/>
  <c r="B6189" i="9"/>
  <c r="B6190" i="9"/>
  <c r="B6191" i="9"/>
  <c r="B6192" i="9"/>
  <c r="B6193" i="9"/>
  <c r="B6194" i="9"/>
  <c r="B6195" i="9"/>
  <c r="B6196" i="9"/>
  <c r="B6197" i="9"/>
  <c r="B6198" i="9"/>
  <c r="B6199" i="9"/>
  <c r="B6200" i="9"/>
  <c r="B6201" i="9"/>
  <c r="B6202" i="9"/>
  <c r="B6203" i="9"/>
  <c r="B6204" i="9"/>
  <c r="B6205" i="9"/>
  <c r="B6206" i="9"/>
  <c r="B6207" i="9"/>
  <c r="B6208" i="9"/>
  <c r="B6209" i="9"/>
  <c r="B6210" i="9"/>
  <c r="B6211" i="9"/>
  <c r="B6212" i="9"/>
  <c r="B6213" i="9"/>
  <c r="B6214" i="9"/>
  <c r="B6215" i="9"/>
  <c r="B6216" i="9"/>
  <c r="B6217" i="9"/>
  <c r="B6218" i="9"/>
  <c r="B6219" i="9"/>
  <c r="B6220" i="9"/>
  <c r="B6221" i="9"/>
  <c r="B6222" i="9"/>
  <c r="B6223" i="9"/>
  <c r="B6224" i="9"/>
  <c r="B6225" i="9"/>
  <c r="B6226" i="9"/>
  <c r="B6227" i="9"/>
  <c r="B6228" i="9"/>
  <c r="B6229" i="9"/>
  <c r="B6230" i="9"/>
  <c r="B6231" i="9"/>
  <c r="B6232" i="9"/>
  <c r="B6233" i="9"/>
  <c r="B6234" i="9"/>
  <c r="B6235" i="9"/>
  <c r="B6236" i="9"/>
  <c r="B6237" i="9"/>
  <c r="B6238" i="9"/>
  <c r="B6239" i="9"/>
  <c r="B6240" i="9"/>
  <c r="B6241" i="9"/>
  <c r="B6242" i="9"/>
  <c r="B6243" i="9"/>
  <c r="B6244" i="9"/>
  <c r="B6245" i="9"/>
  <c r="B6246" i="9"/>
  <c r="B6247" i="9"/>
  <c r="B6248" i="9"/>
  <c r="B6249" i="9"/>
  <c r="B6250" i="9"/>
  <c r="B6251" i="9"/>
  <c r="B6252" i="9"/>
  <c r="B6253" i="9"/>
  <c r="B6254" i="9"/>
  <c r="B6255" i="9"/>
  <c r="B6256" i="9"/>
  <c r="B6257" i="9"/>
  <c r="B6258" i="9"/>
  <c r="B6259" i="9"/>
  <c r="B6260" i="9"/>
  <c r="B6261" i="9"/>
  <c r="B6262" i="9"/>
  <c r="B6263" i="9"/>
  <c r="B6264" i="9"/>
  <c r="B6265" i="9"/>
  <c r="B6266" i="9"/>
  <c r="B6267" i="9"/>
  <c r="B6268" i="9"/>
  <c r="B6269" i="9"/>
  <c r="B6270" i="9"/>
  <c r="B6271" i="9"/>
  <c r="B6272" i="9"/>
  <c r="B6273" i="9"/>
  <c r="B6274" i="9"/>
  <c r="B6275" i="9"/>
  <c r="B6276" i="9"/>
  <c r="B6277" i="9"/>
  <c r="B6278" i="9"/>
  <c r="B6279" i="9"/>
  <c r="B6280" i="9"/>
  <c r="B6281" i="9"/>
  <c r="B6282" i="9"/>
  <c r="B6283" i="9"/>
  <c r="B6284" i="9"/>
  <c r="B6285" i="9"/>
  <c r="B6286" i="9"/>
  <c r="B6287" i="9"/>
  <c r="B6288" i="9"/>
  <c r="B6289" i="9"/>
  <c r="B6290" i="9"/>
  <c r="B6291" i="9"/>
  <c r="B6292" i="9"/>
  <c r="B6293" i="9"/>
  <c r="B6294" i="9"/>
  <c r="B6295" i="9"/>
  <c r="B6296" i="9"/>
  <c r="B6297" i="9"/>
  <c r="B6298" i="9"/>
  <c r="B6299" i="9"/>
  <c r="B6300" i="9"/>
  <c r="B6301" i="9"/>
  <c r="B6302" i="9"/>
  <c r="B6303" i="9"/>
  <c r="B6304" i="9"/>
  <c r="B6305" i="9"/>
  <c r="B6306" i="9"/>
  <c r="B6307" i="9"/>
  <c r="B6308" i="9"/>
  <c r="B6309" i="9"/>
  <c r="B6310" i="9"/>
  <c r="B6311" i="9"/>
  <c r="B6312" i="9"/>
  <c r="B6313" i="9"/>
  <c r="B6314" i="9"/>
  <c r="B6315" i="9"/>
  <c r="B6316" i="9"/>
  <c r="B6317" i="9"/>
  <c r="B6318" i="9"/>
  <c r="B6319" i="9"/>
  <c r="B6320" i="9"/>
  <c r="B6321" i="9"/>
  <c r="B6322" i="9"/>
  <c r="B6323" i="9"/>
  <c r="B6324" i="9"/>
  <c r="B6325" i="9"/>
  <c r="B6326" i="9"/>
  <c r="B6327" i="9"/>
  <c r="B6328" i="9"/>
  <c r="B6329" i="9"/>
  <c r="B6330" i="9"/>
  <c r="B6331" i="9"/>
  <c r="B6332" i="9"/>
  <c r="B6333" i="9"/>
  <c r="B6334" i="9"/>
  <c r="B6335" i="9"/>
  <c r="B6336" i="9"/>
  <c r="B6337" i="9"/>
  <c r="B6338" i="9"/>
  <c r="B6339" i="9"/>
  <c r="B6340" i="9"/>
  <c r="B6341" i="9"/>
  <c r="B6342" i="9"/>
  <c r="B6343" i="9"/>
  <c r="B6344" i="9"/>
  <c r="B6345" i="9"/>
  <c r="B6346" i="9"/>
  <c r="B6347" i="9"/>
  <c r="B6348" i="9"/>
  <c r="B6349" i="9"/>
  <c r="B6350" i="9"/>
  <c r="B6351" i="9"/>
  <c r="B6352" i="9"/>
  <c r="B6353" i="9"/>
  <c r="B6354" i="9"/>
  <c r="B6355" i="9"/>
  <c r="B6356" i="9"/>
  <c r="B6357" i="9"/>
  <c r="B6358" i="9"/>
  <c r="B6359" i="9"/>
  <c r="B6360" i="9"/>
  <c r="B6361" i="9"/>
  <c r="B6362" i="9"/>
  <c r="B6363" i="9"/>
  <c r="B6364" i="9"/>
  <c r="B6365" i="9"/>
  <c r="B6366" i="9"/>
  <c r="B6367" i="9"/>
  <c r="B6368" i="9"/>
  <c r="B6369" i="9"/>
  <c r="B6370" i="9"/>
  <c r="B6371" i="9"/>
  <c r="B6372" i="9"/>
  <c r="B6373" i="9"/>
  <c r="B6374" i="9"/>
  <c r="B6375" i="9"/>
  <c r="B6376" i="9"/>
  <c r="B6377" i="9"/>
  <c r="B6378" i="9"/>
  <c r="B6379" i="9"/>
  <c r="B6380" i="9"/>
  <c r="B6381" i="9"/>
  <c r="B6382" i="9"/>
  <c r="B6383" i="9"/>
  <c r="B6384" i="9"/>
  <c r="B6385" i="9"/>
  <c r="B6386" i="9"/>
  <c r="B6387" i="9"/>
  <c r="B6388" i="9"/>
  <c r="B6389" i="9"/>
  <c r="B6390" i="9"/>
  <c r="B6391" i="9"/>
  <c r="B6392" i="9"/>
  <c r="B6393" i="9"/>
  <c r="B6394" i="9"/>
  <c r="B6395" i="9"/>
  <c r="B6396" i="9"/>
  <c r="B6397" i="9"/>
  <c r="B6398" i="9"/>
  <c r="B6399" i="9"/>
  <c r="B6400" i="9"/>
  <c r="B6401" i="9"/>
  <c r="B6402" i="9"/>
  <c r="B6403" i="9"/>
  <c r="B6404" i="9"/>
  <c r="B6405" i="9"/>
  <c r="B6406" i="9"/>
  <c r="B6407" i="9"/>
  <c r="B6408" i="9"/>
  <c r="B6409" i="9"/>
  <c r="B6410" i="9"/>
  <c r="B6411" i="9"/>
  <c r="B6412" i="9"/>
  <c r="B6413" i="9"/>
  <c r="B6414" i="9"/>
  <c r="B6415" i="9"/>
  <c r="B6416" i="9"/>
  <c r="B6417" i="9"/>
  <c r="B6418" i="9"/>
  <c r="B6419" i="9"/>
  <c r="B6420" i="9"/>
  <c r="B6421" i="9"/>
  <c r="B6422" i="9"/>
  <c r="B6423" i="9"/>
  <c r="B6424" i="9"/>
  <c r="B6425" i="9"/>
  <c r="B6426" i="9"/>
  <c r="B6427" i="9"/>
  <c r="B6428" i="9"/>
  <c r="B6429" i="9"/>
  <c r="B6430" i="9"/>
  <c r="B6431" i="9"/>
  <c r="B6432" i="9"/>
  <c r="B6433" i="9"/>
  <c r="B6434" i="9"/>
  <c r="B6435" i="9"/>
  <c r="B6436" i="9"/>
  <c r="B6437" i="9"/>
  <c r="B6438" i="9"/>
  <c r="B6439" i="9"/>
  <c r="B6440" i="9"/>
  <c r="B6441" i="9"/>
  <c r="B6442" i="9"/>
  <c r="B6443" i="9"/>
  <c r="B6444" i="9"/>
  <c r="B6445" i="9"/>
  <c r="B6446" i="9"/>
  <c r="B6447" i="9"/>
  <c r="B6448" i="9"/>
  <c r="B6449" i="9"/>
  <c r="B6450" i="9"/>
  <c r="B6451" i="9"/>
  <c r="B6452" i="9"/>
  <c r="B6453" i="9"/>
  <c r="B6454" i="9"/>
  <c r="B6455" i="9"/>
  <c r="B6456" i="9"/>
  <c r="B6457" i="9"/>
  <c r="B6458" i="9"/>
  <c r="B6459" i="9"/>
  <c r="B6460" i="9"/>
  <c r="B6461" i="9"/>
  <c r="B6462" i="9"/>
  <c r="B6463" i="9"/>
  <c r="B6464" i="9"/>
  <c r="B6465" i="9"/>
  <c r="B6466" i="9"/>
  <c r="B6467" i="9"/>
  <c r="B6468" i="9"/>
  <c r="B6469" i="9"/>
  <c r="B6470" i="9"/>
  <c r="B6471" i="9"/>
  <c r="B6472" i="9"/>
  <c r="B6473" i="9"/>
  <c r="B6474" i="9"/>
  <c r="B6475" i="9"/>
  <c r="B6476" i="9"/>
  <c r="B6477" i="9"/>
  <c r="B6478" i="9"/>
  <c r="B6479" i="9"/>
  <c r="B6480" i="9"/>
  <c r="B6481" i="9"/>
  <c r="B6482" i="9"/>
  <c r="B6483" i="9"/>
  <c r="B6484" i="9"/>
  <c r="B6485" i="9"/>
  <c r="B6486" i="9"/>
  <c r="B6487" i="9"/>
  <c r="B6488" i="9"/>
  <c r="B6489" i="9"/>
  <c r="B6490" i="9"/>
  <c r="B6491" i="9"/>
  <c r="B6492" i="9"/>
  <c r="B6493" i="9"/>
  <c r="B6494" i="9"/>
  <c r="B6495" i="9"/>
  <c r="B6496" i="9"/>
  <c r="B6497" i="9"/>
  <c r="B6498" i="9"/>
  <c r="B6499" i="9"/>
  <c r="B6500" i="9"/>
  <c r="B6501" i="9"/>
  <c r="B6502" i="9"/>
  <c r="B6503" i="9"/>
  <c r="B6504" i="9"/>
  <c r="B6505" i="9"/>
  <c r="B6506" i="9"/>
  <c r="B6507" i="9"/>
  <c r="B6508" i="9"/>
  <c r="B6509" i="9"/>
  <c r="B6510" i="9"/>
  <c r="B6511" i="9"/>
  <c r="B6512" i="9"/>
  <c r="B6513" i="9"/>
  <c r="B6514" i="9"/>
  <c r="B6515" i="9"/>
  <c r="B6516" i="9"/>
  <c r="B6517" i="9"/>
  <c r="B6518" i="9"/>
  <c r="B6519" i="9"/>
  <c r="B6520" i="9"/>
  <c r="B6521" i="9"/>
  <c r="B6522" i="9"/>
  <c r="B6523" i="9"/>
  <c r="B6524" i="9"/>
  <c r="B6525" i="9"/>
  <c r="B6526" i="9"/>
  <c r="B6527" i="9"/>
  <c r="B6528" i="9"/>
  <c r="B6529" i="9"/>
  <c r="B6530" i="9"/>
  <c r="B6531" i="9"/>
  <c r="B6532" i="9"/>
  <c r="B6533" i="9"/>
  <c r="B6534" i="9"/>
  <c r="B6535" i="9"/>
  <c r="B6536" i="9"/>
  <c r="B6537" i="9"/>
  <c r="B6538" i="9"/>
  <c r="B6539" i="9"/>
  <c r="B6540" i="9"/>
  <c r="B6541" i="9"/>
  <c r="B6542" i="9"/>
  <c r="B6543" i="9"/>
  <c r="B6544" i="9"/>
  <c r="B6545" i="9"/>
  <c r="B6546" i="9"/>
  <c r="B6547" i="9"/>
  <c r="B6548" i="9"/>
  <c r="B6549" i="9"/>
  <c r="B6550" i="9"/>
  <c r="B6551" i="9"/>
  <c r="B6552" i="9"/>
  <c r="B6553" i="9"/>
  <c r="B6554" i="9"/>
  <c r="B6555" i="9"/>
  <c r="B6556" i="9"/>
  <c r="B6557" i="9"/>
  <c r="B6558" i="9"/>
  <c r="B6559" i="9"/>
  <c r="B6560" i="9"/>
  <c r="B6561" i="9"/>
  <c r="B6562" i="9"/>
  <c r="B6563" i="9"/>
  <c r="B6564" i="9"/>
  <c r="B6565" i="9"/>
  <c r="B6566" i="9"/>
  <c r="B6567" i="9"/>
  <c r="B6568" i="9"/>
  <c r="B6569" i="9"/>
  <c r="B6570" i="9"/>
  <c r="B6571" i="9"/>
  <c r="B6572" i="9"/>
  <c r="B6573" i="9"/>
  <c r="B6574" i="9"/>
  <c r="B6575" i="9"/>
  <c r="B6576" i="9"/>
  <c r="B6577" i="9"/>
  <c r="B6578" i="9"/>
  <c r="B6579" i="9"/>
  <c r="B6580" i="9"/>
  <c r="B6581" i="9"/>
  <c r="B6582" i="9"/>
  <c r="B6583" i="9"/>
  <c r="B6584" i="9"/>
  <c r="B6585" i="9"/>
  <c r="B6586" i="9"/>
  <c r="B6587" i="9"/>
  <c r="B6588" i="9"/>
  <c r="B6589" i="9"/>
  <c r="B6590" i="9"/>
  <c r="B6591" i="9"/>
  <c r="B6592" i="9"/>
  <c r="B6593" i="9"/>
  <c r="B6594" i="9"/>
  <c r="B6595" i="9"/>
  <c r="B6596" i="9"/>
  <c r="B6597" i="9"/>
  <c r="B6598" i="9"/>
  <c r="B6599" i="9"/>
  <c r="B6600" i="9"/>
  <c r="B6601" i="9"/>
  <c r="B6602" i="9"/>
  <c r="B6603" i="9"/>
  <c r="B6604" i="9"/>
  <c r="B6605" i="9"/>
  <c r="B6606" i="9"/>
  <c r="B6607" i="9"/>
  <c r="B6608" i="9"/>
  <c r="B6609" i="9"/>
  <c r="B6610" i="9"/>
  <c r="B6611" i="9"/>
  <c r="B6612" i="9"/>
  <c r="B6613" i="9"/>
  <c r="B6614" i="9"/>
  <c r="B6615" i="9"/>
  <c r="B6616" i="9"/>
  <c r="B6617" i="9"/>
  <c r="B6618" i="9"/>
  <c r="B6619" i="9"/>
  <c r="B6620" i="9"/>
  <c r="B6621" i="9"/>
  <c r="B6622" i="9"/>
  <c r="B6623" i="9"/>
  <c r="B6624" i="9"/>
  <c r="B6625" i="9"/>
  <c r="B6626" i="9"/>
  <c r="B6627" i="9"/>
  <c r="B6628" i="9"/>
  <c r="B6629" i="9"/>
  <c r="B6630" i="9"/>
  <c r="B6631" i="9"/>
  <c r="B6632" i="9"/>
  <c r="B6633" i="9"/>
  <c r="B6634" i="9"/>
  <c r="B6635" i="9"/>
  <c r="B6636" i="9"/>
  <c r="B6637" i="9"/>
  <c r="B6638" i="9"/>
  <c r="B6639" i="9"/>
  <c r="B6640" i="9"/>
  <c r="B6641" i="9"/>
  <c r="B6642" i="9"/>
  <c r="B6643" i="9"/>
  <c r="B6644" i="9"/>
  <c r="B6645" i="9"/>
  <c r="B6646" i="9"/>
  <c r="B6647" i="9"/>
  <c r="B6648" i="9"/>
  <c r="B6649" i="9"/>
  <c r="B6650" i="9"/>
  <c r="B6651" i="9"/>
  <c r="B6652" i="9"/>
  <c r="B6653" i="9"/>
  <c r="B6654" i="9"/>
  <c r="B6655" i="9"/>
  <c r="B6656" i="9"/>
  <c r="B6657" i="9"/>
  <c r="B6658" i="9"/>
  <c r="B6659" i="9"/>
  <c r="B6660" i="9"/>
  <c r="B6661" i="9"/>
  <c r="B6662" i="9"/>
  <c r="B6663" i="9"/>
  <c r="B6664" i="9"/>
  <c r="B6665" i="9"/>
  <c r="B6666" i="9"/>
  <c r="B6667" i="9"/>
  <c r="B6668" i="9"/>
  <c r="B6669" i="9"/>
  <c r="B6670" i="9"/>
  <c r="B6671" i="9"/>
  <c r="B6672" i="9"/>
  <c r="B6673" i="9"/>
  <c r="B6674" i="9"/>
  <c r="B6675" i="9"/>
  <c r="B6676" i="9"/>
  <c r="B6677" i="9"/>
  <c r="B6678" i="9"/>
  <c r="B6679" i="9"/>
  <c r="B6680" i="9"/>
  <c r="B6681" i="9"/>
  <c r="B6682" i="9"/>
  <c r="B6683" i="9"/>
  <c r="B6684" i="9"/>
  <c r="B6685" i="9"/>
  <c r="B6686" i="9"/>
  <c r="B6687" i="9"/>
  <c r="B6688" i="9"/>
  <c r="B6689" i="9"/>
  <c r="B6690" i="9"/>
  <c r="B6691" i="9"/>
  <c r="B6692" i="9"/>
  <c r="B6693" i="9"/>
  <c r="B6694" i="9"/>
  <c r="B6695" i="9"/>
  <c r="B6696" i="9"/>
  <c r="B6697" i="9"/>
  <c r="B6698" i="9"/>
  <c r="B6699" i="9"/>
  <c r="B6700" i="9"/>
  <c r="B6701" i="9"/>
  <c r="B6702" i="9"/>
  <c r="B6703" i="9"/>
  <c r="B6704" i="9"/>
  <c r="B6705" i="9"/>
  <c r="B6706" i="9"/>
  <c r="B6707" i="9"/>
  <c r="B6708" i="9"/>
  <c r="B6709" i="9"/>
  <c r="B6710" i="9"/>
  <c r="B6711" i="9"/>
  <c r="B6712" i="9"/>
  <c r="B6713" i="9"/>
  <c r="B6714" i="9"/>
  <c r="B6715" i="9"/>
  <c r="B6716" i="9"/>
  <c r="B6717" i="9"/>
  <c r="B6718" i="9"/>
  <c r="B6719" i="9"/>
  <c r="B6720" i="9"/>
  <c r="B6721" i="9"/>
  <c r="B6722" i="9"/>
  <c r="B6723" i="9"/>
  <c r="B6724" i="9"/>
  <c r="B6725" i="9"/>
  <c r="B6726" i="9"/>
  <c r="B6727" i="9"/>
  <c r="B6728" i="9"/>
  <c r="B6729" i="9"/>
  <c r="B6730" i="9"/>
  <c r="B6731" i="9"/>
  <c r="B6732" i="9"/>
  <c r="B6733" i="9"/>
  <c r="B6734" i="9"/>
  <c r="B6735" i="9"/>
  <c r="B6736" i="9"/>
  <c r="B6737" i="9"/>
  <c r="B6738" i="9"/>
  <c r="B6739" i="9"/>
  <c r="B6740" i="9"/>
  <c r="B6741" i="9"/>
  <c r="B6742" i="9"/>
  <c r="B6743" i="9"/>
  <c r="B6744" i="9"/>
  <c r="B6745" i="9"/>
  <c r="B6746" i="9"/>
  <c r="B6747" i="9"/>
  <c r="B6748" i="9"/>
  <c r="B6749" i="9"/>
  <c r="B6750" i="9"/>
  <c r="B6751" i="9"/>
  <c r="B6752" i="9"/>
  <c r="B6753" i="9"/>
  <c r="B6754" i="9"/>
  <c r="B6755" i="9"/>
  <c r="B6756" i="9"/>
  <c r="B6757" i="9"/>
  <c r="B6758" i="9"/>
  <c r="B6759" i="9"/>
  <c r="B6760" i="9"/>
  <c r="B6761" i="9"/>
  <c r="B6762" i="9"/>
  <c r="B6763" i="9"/>
  <c r="B6764" i="9"/>
  <c r="B6765" i="9"/>
  <c r="B6766" i="9"/>
  <c r="B6767" i="9"/>
  <c r="B6768" i="9"/>
  <c r="B6769" i="9"/>
  <c r="B6770" i="9"/>
  <c r="B6771" i="9"/>
  <c r="B6772" i="9"/>
  <c r="B6773" i="9"/>
  <c r="B6774" i="9"/>
  <c r="B6775" i="9"/>
  <c r="B6776" i="9"/>
  <c r="B6777" i="9"/>
  <c r="B6778" i="9"/>
  <c r="B6779" i="9"/>
  <c r="B6780" i="9"/>
  <c r="B6781" i="9"/>
  <c r="B6782" i="9"/>
  <c r="B6783" i="9"/>
  <c r="B6784" i="9"/>
  <c r="B6785" i="9"/>
  <c r="B6786" i="9"/>
  <c r="B6787" i="9"/>
  <c r="B6788" i="9"/>
  <c r="B6789" i="9"/>
  <c r="B6790" i="9"/>
  <c r="B6791" i="9"/>
  <c r="B6792" i="9"/>
  <c r="B6793" i="9"/>
  <c r="B6794" i="9"/>
  <c r="B6795" i="9"/>
  <c r="B6796" i="9"/>
  <c r="B6797" i="9"/>
  <c r="B6798" i="9"/>
  <c r="B6799" i="9"/>
  <c r="B6800" i="9"/>
  <c r="B6801" i="9"/>
  <c r="B6802" i="9"/>
  <c r="B6803" i="9"/>
  <c r="B6804" i="9"/>
  <c r="B6805" i="9"/>
  <c r="B6806" i="9"/>
  <c r="B6807" i="9"/>
  <c r="B6808" i="9"/>
  <c r="B6809" i="9"/>
  <c r="B6810" i="9"/>
  <c r="B6811" i="9"/>
  <c r="B6812" i="9"/>
  <c r="B6813" i="9"/>
  <c r="B6814" i="9"/>
  <c r="B6815" i="9"/>
  <c r="B6816" i="9"/>
  <c r="B6817" i="9"/>
  <c r="B6818" i="9"/>
  <c r="B6819" i="9"/>
  <c r="B6820" i="9"/>
  <c r="B6821" i="9"/>
  <c r="B6822" i="9"/>
  <c r="B6823" i="9"/>
  <c r="B6824" i="9"/>
  <c r="B6825" i="9"/>
  <c r="B6826" i="9"/>
  <c r="B6827" i="9"/>
  <c r="B6828" i="9"/>
  <c r="B6829" i="9"/>
  <c r="B6830" i="9"/>
  <c r="B6831" i="9"/>
  <c r="B6832" i="9"/>
  <c r="B6833" i="9"/>
  <c r="B6834" i="9"/>
  <c r="B6835" i="9"/>
  <c r="B6836" i="9"/>
  <c r="B6837" i="9"/>
  <c r="B6838" i="9"/>
  <c r="B6839" i="9"/>
  <c r="B6840" i="9"/>
  <c r="B6841" i="9"/>
  <c r="B6842" i="9"/>
  <c r="B6843" i="9"/>
  <c r="B6844" i="9"/>
  <c r="B6845" i="9"/>
  <c r="B6846" i="9"/>
  <c r="B6847" i="9"/>
  <c r="B6848" i="9"/>
  <c r="B6849" i="9"/>
  <c r="B6850" i="9"/>
  <c r="B6851" i="9"/>
  <c r="B6852" i="9"/>
  <c r="B6853" i="9"/>
  <c r="B6854" i="9"/>
  <c r="B6855" i="9"/>
  <c r="B6856" i="9"/>
  <c r="B6857" i="9"/>
  <c r="B6858" i="9"/>
  <c r="B6859" i="9"/>
  <c r="B6860" i="9"/>
  <c r="B6861" i="9"/>
  <c r="B6862" i="9"/>
  <c r="B6863" i="9"/>
  <c r="B6864" i="9"/>
  <c r="B6865" i="9"/>
  <c r="B6866" i="9"/>
  <c r="B6867" i="9"/>
  <c r="B6868" i="9"/>
  <c r="B6869" i="9"/>
  <c r="B6870" i="9"/>
  <c r="B6871" i="9"/>
  <c r="B6872" i="9"/>
  <c r="B6873" i="9"/>
  <c r="B6874" i="9"/>
  <c r="B6875" i="9"/>
  <c r="B6876" i="9"/>
  <c r="B6877" i="9"/>
  <c r="B6878" i="9"/>
  <c r="B6879" i="9"/>
  <c r="B6880" i="9"/>
  <c r="B6881" i="9"/>
  <c r="B6882" i="9"/>
  <c r="B6883" i="9"/>
  <c r="B6884" i="9"/>
  <c r="B6885" i="9"/>
  <c r="B6886" i="9"/>
  <c r="B6887" i="9"/>
  <c r="B6888" i="9"/>
  <c r="B6889" i="9"/>
  <c r="B6890" i="9"/>
  <c r="B6891" i="9"/>
  <c r="B6892" i="9"/>
  <c r="B6893" i="9"/>
  <c r="B6894" i="9"/>
  <c r="B6895" i="9"/>
  <c r="B6896" i="9"/>
  <c r="B6897" i="9"/>
  <c r="B6898" i="9"/>
  <c r="B6899" i="9"/>
  <c r="B6900" i="9"/>
  <c r="B6901" i="9"/>
  <c r="B6902" i="9"/>
  <c r="B6903" i="9"/>
  <c r="B6904" i="9"/>
  <c r="B6905" i="9"/>
  <c r="B6906" i="9"/>
  <c r="B6907" i="9"/>
  <c r="B6908" i="9"/>
  <c r="B6909" i="9"/>
  <c r="B6910" i="9"/>
  <c r="B6911" i="9"/>
  <c r="B6912" i="9"/>
  <c r="B6913" i="9"/>
  <c r="B6914" i="9"/>
  <c r="B6915" i="9"/>
  <c r="B6916" i="9"/>
  <c r="B6917" i="9"/>
  <c r="B6918" i="9"/>
  <c r="B6919" i="9"/>
  <c r="B6920" i="9"/>
  <c r="B6921" i="9"/>
  <c r="B6922" i="9"/>
  <c r="B6923" i="9"/>
  <c r="B6924" i="9"/>
  <c r="B6925" i="9"/>
  <c r="B6926" i="9"/>
  <c r="B6927" i="9"/>
  <c r="B6928" i="9"/>
  <c r="B6929" i="9"/>
  <c r="B6930" i="9"/>
  <c r="B6931" i="9"/>
  <c r="B6932" i="9"/>
  <c r="B6933" i="9"/>
  <c r="B6934" i="9"/>
  <c r="B6935" i="9"/>
  <c r="B6936" i="9"/>
  <c r="B6937" i="9"/>
  <c r="B6938" i="9"/>
  <c r="B6939" i="9"/>
  <c r="B6940" i="9"/>
  <c r="B6941" i="9"/>
  <c r="B6942" i="9"/>
  <c r="B6943" i="9"/>
  <c r="B6944" i="9"/>
  <c r="B6945" i="9"/>
  <c r="B6946" i="9"/>
  <c r="B6947" i="9"/>
  <c r="B6948" i="9"/>
  <c r="B6949" i="9"/>
  <c r="B6950" i="9"/>
  <c r="B6951" i="9"/>
  <c r="B6952" i="9"/>
  <c r="B6953" i="9"/>
  <c r="B6954" i="9"/>
  <c r="B6955" i="9"/>
  <c r="B6956" i="9"/>
  <c r="B6957" i="9"/>
  <c r="B6958" i="9"/>
  <c r="B6959" i="9"/>
  <c r="B6960" i="9"/>
  <c r="B6961" i="9"/>
  <c r="B6962" i="9"/>
  <c r="B6963" i="9"/>
  <c r="B6964" i="9"/>
  <c r="B6965" i="9"/>
  <c r="B6966" i="9"/>
  <c r="B6967" i="9"/>
  <c r="B6968" i="9"/>
  <c r="B6969" i="9"/>
  <c r="B6970" i="9"/>
  <c r="B6971" i="9"/>
  <c r="B6972" i="9"/>
  <c r="B6973" i="9"/>
  <c r="B6974" i="9"/>
  <c r="B6975" i="9"/>
  <c r="B6976" i="9"/>
  <c r="B6977" i="9"/>
  <c r="B6978" i="9"/>
  <c r="B6979" i="9"/>
  <c r="B6980" i="9"/>
  <c r="B6981" i="9"/>
  <c r="B6982" i="9"/>
  <c r="B6983" i="9"/>
  <c r="B6984" i="9"/>
  <c r="B6985" i="9"/>
  <c r="B6986" i="9"/>
  <c r="B6987" i="9"/>
  <c r="B6988" i="9"/>
  <c r="B6989" i="9"/>
  <c r="B6990" i="9"/>
  <c r="B6991" i="9"/>
  <c r="B6992" i="9"/>
  <c r="B6993" i="9"/>
  <c r="B6994" i="9"/>
  <c r="B6995" i="9"/>
  <c r="B6996" i="9"/>
  <c r="B6997" i="9"/>
  <c r="B6998" i="9"/>
  <c r="B6999" i="9"/>
  <c r="B7000" i="9"/>
  <c r="B7001" i="9"/>
  <c r="B7002" i="9"/>
  <c r="B7003" i="9"/>
  <c r="B7004" i="9"/>
  <c r="B7005" i="9"/>
  <c r="B7006" i="9"/>
  <c r="B7007" i="9"/>
  <c r="B7008" i="9"/>
  <c r="B7009" i="9"/>
  <c r="B7010" i="9"/>
  <c r="B7011" i="9"/>
  <c r="B7012" i="9"/>
  <c r="B7013" i="9"/>
  <c r="B7014" i="9"/>
  <c r="B7015" i="9"/>
  <c r="B7016" i="9"/>
  <c r="B7017" i="9"/>
  <c r="B7018" i="9"/>
  <c r="B7019" i="9"/>
  <c r="B7020" i="9"/>
  <c r="B7021" i="9"/>
  <c r="B7022" i="9"/>
  <c r="B7023" i="9"/>
  <c r="B7024" i="9"/>
  <c r="B7025" i="9"/>
  <c r="B7026" i="9"/>
  <c r="B7027" i="9"/>
  <c r="B7028" i="9"/>
  <c r="B7029" i="9"/>
  <c r="B7030" i="9"/>
  <c r="B7031" i="9"/>
  <c r="B7032" i="9"/>
  <c r="B7033" i="9"/>
  <c r="B7034" i="9"/>
  <c r="B7035" i="9"/>
  <c r="B7036" i="9"/>
  <c r="B7037" i="9"/>
  <c r="B7038" i="9"/>
  <c r="B7039" i="9"/>
  <c r="B7040" i="9"/>
  <c r="B7041" i="9"/>
  <c r="B7042" i="9"/>
  <c r="B7043" i="9"/>
  <c r="B7044" i="9"/>
  <c r="B7045" i="9"/>
  <c r="B7046" i="9"/>
  <c r="B7047" i="9"/>
  <c r="B7048" i="9"/>
  <c r="B7049" i="9"/>
  <c r="B7050" i="9"/>
  <c r="B7051" i="9"/>
  <c r="B7052" i="9"/>
  <c r="B7053" i="9"/>
  <c r="B7054" i="9"/>
  <c r="B7055" i="9"/>
  <c r="B7056" i="9"/>
  <c r="B7057" i="9"/>
  <c r="B7058" i="9"/>
  <c r="B7059" i="9"/>
  <c r="B7060" i="9"/>
  <c r="B7061" i="9"/>
  <c r="B7062" i="9"/>
  <c r="B7063" i="9"/>
  <c r="B7064" i="9"/>
  <c r="B7065" i="9"/>
  <c r="B7066" i="9"/>
  <c r="B7067" i="9"/>
  <c r="B7068" i="9"/>
  <c r="B7069" i="9"/>
  <c r="B7070" i="9"/>
  <c r="B7071" i="9"/>
  <c r="B7072" i="9"/>
  <c r="B7073" i="9"/>
  <c r="B7074" i="9"/>
  <c r="B7075" i="9"/>
  <c r="B7076" i="9"/>
  <c r="B7077" i="9"/>
  <c r="B7078" i="9"/>
  <c r="B7079" i="9"/>
  <c r="B7080" i="9"/>
  <c r="B7081" i="9"/>
  <c r="B7082" i="9"/>
  <c r="B7083" i="9"/>
  <c r="B7084" i="9"/>
  <c r="B7085" i="9"/>
  <c r="B7086" i="9"/>
  <c r="B7087" i="9"/>
  <c r="B7088" i="9"/>
  <c r="B7089" i="9"/>
  <c r="B7090" i="9"/>
  <c r="B7091" i="9"/>
  <c r="B7092" i="9"/>
  <c r="B7093" i="9"/>
  <c r="B7094" i="9"/>
  <c r="B7095" i="9"/>
  <c r="B7096" i="9"/>
  <c r="B7097" i="9"/>
  <c r="B7098" i="9"/>
  <c r="B7099" i="9"/>
  <c r="B7100" i="9"/>
  <c r="B7101" i="9"/>
  <c r="B7102" i="9"/>
  <c r="B7103" i="9"/>
  <c r="B7104" i="9"/>
  <c r="B7105" i="9"/>
  <c r="B7106" i="9"/>
  <c r="B7107" i="9"/>
  <c r="B7108" i="9"/>
  <c r="B7109" i="9"/>
  <c r="B7110" i="9"/>
  <c r="B7111" i="9"/>
  <c r="B7112" i="9"/>
  <c r="B7113" i="9"/>
  <c r="B7114" i="9"/>
  <c r="B7115" i="9"/>
  <c r="B7116" i="9"/>
  <c r="B7117" i="9"/>
  <c r="B7118" i="9"/>
  <c r="B7119" i="9"/>
  <c r="B7120" i="9"/>
  <c r="B7121" i="9"/>
  <c r="B7122" i="9"/>
  <c r="B7123" i="9"/>
  <c r="B7124" i="9"/>
  <c r="B7125" i="9"/>
  <c r="B7126" i="9"/>
  <c r="B7127" i="9"/>
  <c r="B7128" i="9"/>
  <c r="B7129" i="9"/>
  <c r="B7130" i="9"/>
  <c r="B7131" i="9"/>
  <c r="B7132" i="9"/>
  <c r="B7133" i="9"/>
  <c r="B7134" i="9"/>
  <c r="B7135" i="9"/>
  <c r="B7136" i="9"/>
  <c r="B7137" i="9"/>
  <c r="B7138" i="9"/>
  <c r="B7139" i="9"/>
  <c r="B7140" i="9"/>
  <c r="B7141" i="9"/>
  <c r="B7142" i="9"/>
  <c r="B7143" i="9"/>
  <c r="B7144" i="9"/>
  <c r="B7145" i="9"/>
  <c r="B7146" i="9"/>
  <c r="B7147" i="9"/>
  <c r="B7148" i="9"/>
  <c r="B7149" i="9"/>
  <c r="B7150" i="9"/>
  <c r="B7151" i="9"/>
  <c r="B7152" i="9"/>
  <c r="B7153" i="9"/>
  <c r="B7154" i="9"/>
  <c r="B7155" i="9"/>
  <c r="B7156" i="9"/>
  <c r="B7157" i="9"/>
  <c r="B7158" i="9"/>
  <c r="B7159" i="9"/>
  <c r="B7160" i="9"/>
  <c r="B7161" i="9"/>
  <c r="B7162" i="9"/>
  <c r="B7163" i="9"/>
  <c r="B7164" i="9"/>
  <c r="B7165" i="9"/>
  <c r="B7166" i="9"/>
  <c r="B7167" i="9"/>
  <c r="B7168" i="9"/>
  <c r="B7169" i="9"/>
  <c r="B7170" i="9"/>
  <c r="B7171" i="9"/>
  <c r="B7172" i="9"/>
  <c r="B7173" i="9"/>
  <c r="B7174" i="9"/>
  <c r="B7175" i="9"/>
  <c r="B7176" i="9"/>
  <c r="B7177" i="9"/>
  <c r="B7178" i="9"/>
  <c r="B7179" i="9"/>
  <c r="B7180" i="9"/>
  <c r="B7181" i="9"/>
  <c r="B7182" i="9"/>
  <c r="B7183" i="9"/>
  <c r="B7184" i="9"/>
  <c r="B7185" i="9"/>
  <c r="B7186" i="9"/>
  <c r="B7187" i="9"/>
  <c r="B7188" i="9"/>
  <c r="B7189" i="9"/>
  <c r="B7190" i="9"/>
  <c r="B7191" i="9"/>
  <c r="B7192" i="9"/>
  <c r="B7193" i="9"/>
  <c r="B7194" i="9"/>
  <c r="B7195" i="9"/>
  <c r="B7196" i="9"/>
  <c r="B7197" i="9"/>
  <c r="B7198" i="9"/>
  <c r="B7199" i="9"/>
  <c r="B7200" i="9"/>
  <c r="B7201" i="9"/>
  <c r="B7202" i="9"/>
  <c r="B7203" i="9"/>
  <c r="B7204" i="9"/>
  <c r="B7205" i="9"/>
  <c r="B7206" i="9"/>
  <c r="B7207" i="9"/>
  <c r="B7208" i="9"/>
  <c r="B7209" i="9"/>
  <c r="B7210" i="9"/>
  <c r="B7211" i="9"/>
  <c r="B7212" i="9"/>
  <c r="B7213" i="9"/>
  <c r="B7214" i="9"/>
  <c r="B7215" i="9"/>
  <c r="B7216" i="9"/>
  <c r="B7217" i="9"/>
  <c r="B7218" i="9"/>
  <c r="B7219" i="9"/>
  <c r="B7220" i="9"/>
  <c r="B7221" i="9"/>
  <c r="B7222" i="9"/>
  <c r="B7223" i="9"/>
  <c r="B7224" i="9"/>
  <c r="B7225" i="9"/>
  <c r="B7226" i="9"/>
  <c r="B7227" i="9"/>
  <c r="B7228" i="9"/>
  <c r="B7229" i="9"/>
  <c r="B7230" i="9"/>
  <c r="B7231" i="9"/>
  <c r="B7232" i="9"/>
  <c r="B7233" i="9"/>
  <c r="B7234" i="9"/>
  <c r="B7235" i="9"/>
  <c r="B7236" i="9"/>
  <c r="B7237" i="9"/>
  <c r="B7238" i="9"/>
  <c r="B7239" i="9"/>
  <c r="B7240" i="9"/>
  <c r="B7241" i="9"/>
  <c r="B7242" i="9"/>
  <c r="B7243" i="9"/>
  <c r="B7244" i="9"/>
  <c r="B7245" i="9"/>
  <c r="B7246" i="9"/>
  <c r="B7247" i="9"/>
  <c r="B7248" i="9"/>
  <c r="B7249" i="9"/>
  <c r="B7250" i="9"/>
  <c r="B7251" i="9"/>
  <c r="B7252" i="9"/>
  <c r="B7253" i="9"/>
  <c r="B7254" i="9"/>
  <c r="B7255" i="9"/>
  <c r="B7256" i="9"/>
  <c r="B7257" i="9"/>
  <c r="B7258" i="9"/>
  <c r="B7259" i="9"/>
  <c r="B7260" i="9"/>
  <c r="B7261" i="9"/>
  <c r="B7262" i="9"/>
  <c r="B7263" i="9"/>
  <c r="B7264" i="9"/>
  <c r="B7265" i="9"/>
  <c r="B7266" i="9"/>
  <c r="B7267" i="9"/>
  <c r="B7268" i="9"/>
  <c r="B7269" i="9"/>
  <c r="B7270" i="9"/>
  <c r="B7271" i="9"/>
  <c r="B7272" i="9"/>
  <c r="B7273" i="9"/>
  <c r="B7274" i="9"/>
  <c r="B7275" i="9"/>
  <c r="B7276" i="9"/>
  <c r="B7277" i="9"/>
  <c r="B7278" i="9"/>
  <c r="B7279" i="9"/>
  <c r="B7280" i="9"/>
  <c r="B7281" i="9"/>
  <c r="B7282" i="9"/>
  <c r="B7283" i="9"/>
  <c r="B7284" i="9"/>
  <c r="B7285" i="9"/>
  <c r="B7286" i="9"/>
  <c r="B7287" i="9"/>
  <c r="B7288" i="9"/>
  <c r="B7289" i="9"/>
  <c r="B7290" i="9"/>
  <c r="B7291" i="9"/>
  <c r="B7292" i="9"/>
  <c r="B7293" i="9"/>
  <c r="B7294" i="9"/>
  <c r="B7295" i="9"/>
  <c r="B7296" i="9"/>
  <c r="B7297" i="9"/>
  <c r="B7298" i="9"/>
  <c r="B7299" i="9"/>
  <c r="B7300" i="9"/>
  <c r="B7301" i="9"/>
  <c r="B7302" i="9"/>
  <c r="B7303" i="9"/>
  <c r="B7304" i="9"/>
  <c r="B7305" i="9"/>
  <c r="B7306" i="9"/>
  <c r="B7307" i="9"/>
  <c r="B7308" i="9"/>
  <c r="B7309" i="9"/>
  <c r="B7310" i="9"/>
  <c r="B7311" i="9"/>
  <c r="B7312" i="9"/>
  <c r="B7313" i="9"/>
  <c r="B7314" i="9"/>
  <c r="B7315" i="9"/>
  <c r="B7316" i="9"/>
  <c r="B7317" i="9"/>
  <c r="B7318" i="9"/>
  <c r="B7319" i="9"/>
  <c r="B7320" i="9"/>
  <c r="B7321" i="9"/>
  <c r="B7322" i="9"/>
  <c r="B7323" i="9"/>
  <c r="B7324" i="9"/>
  <c r="B7325" i="9"/>
  <c r="B7326" i="9"/>
  <c r="B7327" i="9"/>
  <c r="B7328" i="9"/>
  <c r="B7329" i="9"/>
  <c r="B7330" i="9"/>
  <c r="B7331" i="9"/>
  <c r="B7332" i="9"/>
  <c r="B7333" i="9"/>
  <c r="B7334" i="9"/>
  <c r="B7335" i="9"/>
  <c r="B7336" i="9"/>
  <c r="B7337" i="9"/>
  <c r="B7338" i="9"/>
  <c r="B7339" i="9"/>
  <c r="B7340" i="9"/>
  <c r="B7341" i="9"/>
  <c r="B7342" i="9"/>
  <c r="B7343" i="9"/>
  <c r="B7344" i="9"/>
  <c r="B7345" i="9"/>
  <c r="B7346" i="9"/>
  <c r="B7347" i="9"/>
  <c r="B7348" i="9"/>
  <c r="B7349" i="9"/>
  <c r="B7350" i="9"/>
  <c r="B7351" i="9"/>
  <c r="B7352" i="9"/>
  <c r="B7353" i="9"/>
  <c r="B7354" i="9"/>
  <c r="B7355" i="9"/>
  <c r="B7356" i="9"/>
  <c r="B7357" i="9"/>
  <c r="B7358" i="9"/>
  <c r="B7359" i="9"/>
  <c r="B7360" i="9"/>
  <c r="B7361" i="9"/>
  <c r="B7362" i="9"/>
  <c r="B7363" i="9"/>
  <c r="B7364" i="9"/>
  <c r="B7365" i="9"/>
  <c r="B7366" i="9"/>
  <c r="B7367" i="9"/>
  <c r="B7368" i="9"/>
  <c r="B7369" i="9"/>
  <c r="B7370" i="9"/>
  <c r="B7371" i="9"/>
  <c r="B7372" i="9"/>
  <c r="B7373" i="9"/>
  <c r="B7374" i="9"/>
  <c r="B7375" i="9"/>
  <c r="B7376" i="9"/>
  <c r="B7377" i="9"/>
  <c r="B7378" i="9"/>
  <c r="B7379" i="9"/>
  <c r="B7380" i="9"/>
  <c r="B7381" i="9"/>
  <c r="B7382" i="9"/>
  <c r="B7383" i="9"/>
  <c r="B7384" i="9"/>
  <c r="B7385" i="9"/>
  <c r="B7386" i="9"/>
  <c r="B7387" i="9"/>
  <c r="B7388" i="9"/>
  <c r="B7389" i="9"/>
  <c r="B7390" i="9"/>
  <c r="B7391" i="9"/>
  <c r="B7392" i="9"/>
  <c r="B7393" i="9"/>
  <c r="B7394" i="9"/>
  <c r="B7395" i="9"/>
  <c r="B7396" i="9"/>
  <c r="B7397" i="9"/>
  <c r="B7398" i="9"/>
  <c r="B7399" i="9"/>
  <c r="B7400" i="9"/>
  <c r="B7401" i="9"/>
  <c r="B7402" i="9"/>
  <c r="B7403" i="9"/>
  <c r="B7404" i="9"/>
  <c r="B7405" i="9"/>
  <c r="B7406" i="9"/>
  <c r="B7407" i="9"/>
  <c r="B7408" i="9"/>
  <c r="B7409" i="9"/>
  <c r="B7410" i="9"/>
  <c r="B7411" i="9"/>
  <c r="B7412" i="9"/>
  <c r="B7413" i="9"/>
  <c r="B7414" i="9"/>
  <c r="B7415" i="9"/>
  <c r="B7416" i="9"/>
  <c r="B7417" i="9"/>
  <c r="B7418" i="9"/>
  <c r="B7419" i="9"/>
  <c r="B7420" i="9"/>
  <c r="B7421" i="9"/>
  <c r="B7422" i="9"/>
  <c r="B7423" i="9"/>
  <c r="B7424" i="9"/>
  <c r="B7425" i="9"/>
  <c r="B7426" i="9"/>
  <c r="B7427" i="9"/>
  <c r="B7428" i="9"/>
  <c r="B7429" i="9"/>
  <c r="B7430" i="9"/>
  <c r="B7431" i="9"/>
  <c r="B7432" i="9"/>
  <c r="B7433" i="9"/>
  <c r="B7434" i="9"/>
  <c r="B7435" i="9"/>
  <c r="B7436" i="9"/>
  <c r="B7437" i="9"/>
  <c r="B7438" i="9"/>
  <c r="B7439" i="9"/>
  <c r="B7440" i="9"/>
  <c r="B7441" i="9"/>
  <c r="B7442" i="9"/>
  <c r="B7443" i="9"/>
  <c r="B7444" i="9"/>
  <c r="B7445" i="9"/>
  <c r="B7446" i="9"/>
  <c r="B7447" i="9"/>
  <c r="B7448" i="9"/>
  <c r="B7449" i="9"/>
  <c r="B7450" i="9"/>
  <c r="B7451" i="9"/>
  <c r="B7452" i="9"/>
  <c r="B7453" i="9"/>
  <c r="B7454" i="9"/>
  <c r="B7455" i="9"/>
  <c r="B7456" i="9"/>
  <c r="B7457" i="9"/>
  <c r="B7458" i="9"/>
  <c r="B7459" i="9"/>
  <c r="B7460" i="9"/>
  <c r="B7461" i="9"/>
  <c r="B7462" i="9"/>
  <c r="B7463" i="9"/>
  <c r="B7464" i="9"/>
  <c r="B7465" i="9"/>
  <c r="B7466" i="9"/>
  <c r="B7467" i="9"/>
  <c r="B7468" i="9"/>
  <c r="B7469" i="9"/>
  <c r="B7470" i="9"/>
  <c r="B7471" i="9"/>
  <c r="B7472" i="9"/>
  <c r="B7473" i="9"/>
  <c r="B7474" i="9"/>
  <c r="B7475" i="9"/>
  <c r="B7476" i="9"/>
  <c r="B7477" i="9"/>
  <c r="B7478" i="9"/>
  <c r="B7479" i="9"/>
  <c r="B7480" i="9"/>
  <c r="B7481" i="9"/>
  <c r="B7482" i="9"/>
  <c r="B7483" i="9"/>
  <c r="B7484" i="9"/>
  <c r="B7485" i="9"/>
  <c r="B7486" i="9"/>
  <c r="B7487" i="9"/>
  <c r="B7488" i="9"/>
  <c r="B7489" i="9"/>
  <c r="B7490" i="9"/>
  <c r="B7491" i="9"/>
  <c r="B7492" i="9"/>
  <c r="B7493" i="9"/>
  <c r="B7494" i="9"/>
  <c r="B7495" i="9"/>
  <c r="B7496" i="9"/>
  <c r="B7497" i="9"/>
  <c r="B7498" i="9"/>
  <c r="B7499" i="9"/>
  <c r="B7500" i="9"/>
  <c r="B7501" i="9"/>
  <c r="B7502" i="9"/>
  <c r="B7503" i="9"/>
  <c r="B7504" i="9"/>
  <c r="B7505" i="9"/>
  <c r="B7506" i="9"/>
  <c r="B7507" i="9"/>
  <c r="B7508" i="9"/>
  <c r="B7509" i="9"/>
  <c r="B7510" i="9"/>
  <c r="B7511" i="9"/>
  <c r="B7512" i="9"/>
  <c r="B7513" i="9"/>
  <c r="B7514" i="9"/>
  <c r="B7515" i="9"/>
  <c r="B7516" i="9"/>
  <c r="B7517" i="9"/>
  <c r="B7518" i="9"/>
  <c r="B7519" i="9"/>
  <c r="B7520" i="9"/>
  <c r="B7521" i="9"/>
  <c r="B7522" i="9"/>
  <c r="B7523" i="9"/>
  <c r="B7524" i="9"/>
  <c r="B7525" i="9"/>
  <c r="B7526" i="9"/>
  <c r="B7527" i="9"/>
  <c r="B7528" i="9"/>
  <c r="B7529" i="9"/>
  <c r="B7530" i="9"/>
  <c r="B7531" i="9"/>
  <c r="B7532" i="9"/>
  <c r="B7533" i="9"/>
  <c r="B7534" i="9"/>
  <c r="B7535" i="9"/>
  <c r="B7536" i="9"/>
  <c r="B7537" i="9"/>
  <c r="B7538" i="9"/>
  <c r="B7539" i="9"/>
  <c r="B7540" i="9"/>
  <c r="B7541" i="9"/>
  <c r="B7542" i="9"/>
  <c r="B7543" i="9"/>
  <c r="B7544" i="9"/>
  <c r="B7545" i="9"/>
  <c r="B7546" i="9"/>
  <c r="B7547" i="9"/>
  <c r="B7548" i="9"/>
  <c r="B7549" i="9"/>
  <c r="B7550" i="9"/>
  <c r="B7551" i="9"/>
  <c r="B7552" i="9"/>
  <c r="B7553" i="9"/>
  <c r="B7554" i="9"/>
  <c r="B7555" i="9"/>
  <c r="B7556" i="9"/>
  <c r="B7557" i="9"/>
  <c r="B7558" i="9"/>
  <c r="B7559" i="9"/>
  <c r="B7560" i="9"/>
  <c r="B7561" i="9"/>
  <c r="B7562" i="9"/>
  <c r="B7563" i="9"/>
  <c r="B7564" i="9"/>
  <c r="B7565" i="9"/>
  <c r="B7566" i="9"/>
  <c r="B7567" i="9"/>
  <c r="B7568" i="9"/>
  <c r="B7569" i="9"/>
  <c r="B7570" i="9"/>
  <c r="B7571" i="9"/>
  <c r="B7572" i="9"/>
  <c r="B7573" i="9"/>
  <c r="B7574" i="9"/>
  <c r="B7575" i="9"/>
  <c r="B7576" i="9"/>
  <c r="B7577" i="9"/>
  <c r="B7578" i="9"/>
  <c r="B7579" i="9"/>
  <c r="B7580" i="9"/>
  <c r="B7581" i="9"/>
  <c r="B7582" i="9"/>
  <c r="B7583" i="9"/>
  <c r="B7584" i="9"/>
  <c r="B7585" i="9"/>
  <c r="B7586" i="9"/>
  <c r="B7587" i="9"/>
  <c r="B7588" i="9"/>
  <c r="B7589" i="9"/>
  <c r="B7590" i="9"/>
  <c r="B7591" i="9"/>
  <c r="B7592" i="9"/>
  <c r="B7593" i="9"/>
  <c r="B7594" i="9"/>
  <c r="B7595" i="9"/>
  <c r="B7596" i="9"/>
  <c r="B7597" i="9"/>
  <c r="B7598" i="9"/>
  <c r="B7599" i="9"/>
  <c r="B7600" i="9"/>
  <c r="B7601" i="9"/>
  <c r="B7602" i="9"/>
  <c r="B7603" i="9"/>
  <c r="B7604" i="9"/>
  <c r="B7605" i="9"/>
  <c r="B7606" i="9"/>
  <c r="B7607" i="9"/>
  <c r="B7608" i="9"/>
  <c r="B7609" i="9"/>
  <c r="B7610" i="9"/>
  <c r="B7611" i="9"/>
  <c r="B7612" i="9"/>
  <c r="B7613" i="9"/>
  <c r="B7614" i="9"/>
  <c r="B7615" i="9"/>
  <c r="B7616" i="9"/>
  <c r="B7617" i="9"/>
  <c r="B7618" i="9"/>
  <c r="B7619" i="9"/>
  <c r="B7620" i="9"/>
  <c r="B7621" i="9"/>
  <c r="B7622" i="9"/>
  <c r="B7623" i="9"/>
  <c r="B7624" i="9"/>
  <c r="B7625" i="9"/>
  <c r="B7626" i="9"/>
  <c r="B7627" i="9"/>
  <c r="B7628" i="9"/>
  <c r="B7629" i="9"/>
  <c r="B7630" i="9"/>
  <c r="B7631" i="9"/>
  <c r="B7632" i="9"/>
  <c r="B7633" i="9"/>
  <c r="B7634" i="9"/>
  <c r="B7635" i="9"/>
  <c r="B7636" i="9"/>
  <c r="B7637" i="9"/>
  <c r="B7638" i="9"/>
  <c r="B7639" i="9"/>
  <c r="B7640" i="9"/>
  <c r="B7641" i="9"/>
  <c r="B7642" i="9"/>
  <c r="B7643" i="9"/>
  <c r="B7644" i="9"/>
  <c r="B7645" i="9"/>
  <c r="B7646" i="9"/>
  <c r="B7647" i="9"/>
  <c r="B7648" i="9"/>
  <c r="B7649" i="9"/>
  <c r="B7650" i="9"/>
  <c r="B7651" i="9"/>
  <c r="B7652" i="9"/>
  <c r="B7653" i="9"/>
  <c r="B7654" i="9"/>
  <c r="B7655" i="9"/>
  <c r="B7656" i="9"/>
  <c r="B7657" i="9"/>
  <c r="B7658" i="9"/>
  <c r="B7659" i="9"/>
  <c r="B7660" i="9"/>
  <c r="B7661" i="9"/>
  <c r="B7662" i="9"/>
  <c r="B7663" i="9"/>
  <c r="B7664" i="9"/>
  <c r="B7665" i="9"/>
  <c r="B7666" i="9"/>
  <c r="B7667" i="9"/>
  <c r="B7668" i="9"/>
  <c r="B7669" i="9"/>
  <c r="B7670" i="9"/>
  <c r="B7671" i="9"/>
  <c r="B7672" i="9"/>
  <c r="B7673" i="9"/>
  <c r="B7674" i="9"/>
  <c r="B7675" i="9"/>
  <c r="B7676" i="9"/>
  <c r="B7677" i="9"/>
  <c r="B7678" i="9"/>
  <c r="B7679" i="9"/>
  <c r="B7680" i="9"/>
  <c r="B7681" i="9"/>
  <c r="B7682" i="9"/>
  <c r="B7683" i="9"/>
  <c r="B7684" i="9"/>
  <c r="B7685" i="9"/>
  <c r="B7686" i="9"/>
  <c r="B7687" i="9"/>
  <c r="B7688" i="9"/>
  <c r="B7689" i="9"/>
  <c r="B7690" i="9"/>
  <c r="B7691" i="9"/>
  <c r="B7692" i="9"/>
  <c r="B7693" i="9"/>
  <c r="B7694" i="9"/>
  <c r="B7695" i="9"/>
  <c r="B7696" i="9"/>
  <c r="B7697" i="9"/>
  <c r="B7698" i="9"/>
  <c r="B7699" i="9"/>
  <c r="B7700" i="9"/>
  <c r="B7701" i="9"/>
  <c r="B7702" i="9"/>
  <c r="B7703" i="9"/>
  <c r="B7704" i="9"/>
  <c r="B7705" i="9"/>
  <c r="B7706" i="9"/>
  <c r="B7707" i="9"/>
  <c r="B7708" i="9"/>
  <c r="B7709" i="9"/>
  <c r="B7710" i="9"/>
  <c r="B7711" i="9"/>
  <c r="B7712" i="9"/>
  <c r="B7713" i="9"/>
  <c r="B7714" i="9"/>
  <c r="B7715" i="9"/>
  <c r="B7716" i="9"/>
  <c r="B7717" i="9"/>
  <c r="B7718" i="9"/>
  <c r="B7719" i="9"/>
  <c r="B7720" i="9"/>
  <c r="B7721" i="9"/>
  <c r="B7722" i="9"/>
  <c r="B7723" i="9"/>
  <c r="B7724" i="9"/>
  <c r="B7725" i="9"/>
  <c r="B7726" i="9"/>
  <c r="B7727" i="9"/>
  <c r="B7728" i="9"/>
  <c r="B7729" i="9"/>
  <c r="B7730" i="9"/>
  <c r="B7731" i="9"/>
  <c r="B7732" i="9"/>
  <c r="B7733" i="9"/>
  <c r="B7734" i="9"/>
  <c r="B7735" i="9"/>
  <c r="B7736" i="9"/>
  <c r="B7737" i="9"/>
  <c r="B7738" i="9"/>
  <c r="B7739" i="9"/>
  <c r="B7740" i="9"/>
  <c r="B7741" i="9"/>
  <c r="B7742" i="9"/>
  <c r="B7743" i="9"/>
  <c r="B7744" i="9"/>
  <c r="B7745" i="9"/>
  <c r="B7746" i="9"/>
  <c r="B7747" i="9"/>
  <c r="B7748" i="9"/>
  <c r="B7749" i="9"/>
  <c r="B7750" i="9"/>
  <c r="B7751" i="9"/>
  <c r="B7752" i="9"/>
  <c r="B7753" i="9"/>
  <c r="B7754" i="9"/>
  <c r="B7755" i="9"/>
  <c r="B7756" i="9"/>
  <c r="B7757" i="9"/>
  <c r="B7758" i="9"/>
  <c r="B7759" i="9"/>
  <c r="B7760" i="9"/>
  <c r="B7761" i="9"/>
  <c r="B7762" i="9"/>
  <c r="B7763" i="9"/>
  <c r="B7764" i="9"/>
  <c r="B7765" i="9"/>
  <c r="B7766" i="9"/>
  <c r="B7767" i="9"/>
  <c r="B7768" i="9"/>
  <c r="B7769" i="9"/>
  <c r="B7770" i="9"/>
  <c r="B7771" i="9"/>
  <c r="B7772" i="9"/>
  <c r="B7773" i="9"/>
  <c r="B7774" i="9"/>
  <c r="B7775" i="9"/>
  <c r="B7776" i="9"/>
  <c r="B7777" i="9"/>
  <c r="B7778" i="9"/>
  <c r="B7779" i="9"/>
  <c r="B7780" i="9"/>
  <c r="B7781" i="9"/>
  <c r="B7782" i="9"/>
  <c r="B7783" i="9"/>
  <c r="B7784" i="9"/>
  <c r="B7785" i="9"/>
  <c r="B7786" i="9"/>
  <c r="B7787" i="9"/>
  <c r="B7788" i="9"/>
  <c r="B7789" i="9"/>
  <c r="B7790" i="9"/>
  <c r="B7791" i="9"/>
  <c r="B7792" i="9"/>
  <c r="B7793" i="9"/>
  <c r="B7794" i="9"/>
  <c r="B7795" i="9"/>
  <c r="B7796" i="9"/>
  <c r="B7797" i="9"/>
  <c r="B7798" i="9"/>
  <c r="B7799" i="9"/>
  <c r="B7800" i="9"/>
  <c r="B7801" i="9"/>
  <c r="B7802" i="9"/>
  <c r="B7803" i="9"/>
  <c r="B7804" i="9"/>
  <c r="B7805" i="9"/>
  <c r="B7806" i="9"/>
  <c r="B7807" i="9"/>
  <c r="B7808" i="9"/>
  <c r="B7809" i="9"/>
  <c r="B7810" i="9"/>
  <c r="B7811" i="9"/>
  <c r="B7812" i="9"/>
  <c r="B7813" i="9"/>
  <c r="B7814" i="9"/>
  <c r="B7815" i="9"/>
  <c r="B7816" i="9"/>
  <c r="B7817" i="9"/>
  <c r="B7818" i="9"/>
  <c r="B7819" i="9"/>
  <c r="B7820" i="9"/>
  <c r="B7821" i="9"/>
  <c r="B7822" i="9"/>
  <c r="B7823" i="9"/>
  <c r="B7824" i="9"/>
  <c r="B7825" i="9"/>
  <c r="B7826" i="9"/>
  <c r="B7827" i="9"/>
  <c r="B7828" i="9"/>
  <c r="B7829" i="9"/>
  <c r="B7830" i="9"/>
  <c r="B7831" i="9"/>
  <c r="B7832" i="9"/>
  <c r="B7833" i="9"/>
  <c r="B7834" i="9"/>
  <c r="B7835" i="9"/>
  <c r="B7836" i="9"/>
  <c r="B7837" i="9"/>
  <c r="B7838" i="9"/>
  <c r="B7839" i="9"/>
  <c r="B7840" i="9"/>
  <c r="B7841" i="9"/>
  <c r="B7842" i="9"/>
  <c r="B7843" i="9"/>
  <c r="B7844" i="9"/>
  <c r="B7845" i="9"/>
  <c r="B7846" i="9"/>
  <c r="B7847" i="9"/>
  <c r="B7848" i="9"/>
  <c r="B7849" i="9"/>
  <c r="B7850" i="9"/>
  <c r="B7851" i="9"/>
  <c r="B7852" i="9"/>
  <c r="B7853" i="9"/>
  <c r="B7854" i="9"/>
  <c r="B7855" i="9"/>
  <c r="B7856" i="9"/>
  <c r="B7857" i="9"/>
  <c r="B7858" i="9"/>
  <c r="B7859" i="9"/>
  <c r="B7860" i="9"/>
  <c r="B7861" i="9"/>
  <c r="B7862" i="9"/>
  <c r="B7863" i="9"/>
  <c r="B7864" i="9"/>
  <c r="B7865" i="9"/>
  <c r="B7866" i="9"/>
  <c r="B7867" i="9"/>
  <c r="B7868" i="9"/>
  <c r="B7869" i="9"/>
  <c r="B7870" i="9"/>
  <c r="B7871" i="9"/>
  <c r="B7872" i="9"/>
  <c r="B7873" i="9"/>
  <c r="B7874" i="9"/>
  <c r="B7875" i="9"/>
  <c r="B7876" i="9"/>
  <c r="B7877" i="9"/>
  <c r="B7878" i="9"/>
  <c r="B7879" i="9"/>
  <c r="B7880" i="9"/>
  <c r="B7881" i="9"/>
  <c r="B7882" i="9"/>
  <c r="B7883" i="9"/>
  <c r="B7884" i="9"/>
  <c r="B7885" i="9"/>
  <c r="B7886" i="9"/>
  <c r="B7887" i="9"/>
  <c r="B7888" i="9"/>
  <c r="B7889" i="9"/>
  <c r="B7890" i="9"/>
  <c r="B7891" i="9"/>
  <c r="B7892" i="9"/>
  <c r="B7893" i="9"/>
  <c r="B7894" i="9"/>
  <c r="B7895" i="9"/>
  <c r="B7896" i="9"/>
  <c r="B7897" i="9"/>
  <c r="B7898" i="9"/>
  <c r="B7899" i="9"/>
  <c r="B7900" i="9"/>
  <c r="B7901" i="9"/>
  <c r="B7902" i="9"/>
  <c r="B7903" i="9"/>
  <c r="B7904" i="9"/>
  <c r="B7905" i="9"/>
  <c r="B7906" i="9"/>
  <c r="B7907" i="9"/>
  <c r="B7908" i="9"/>
  <c r="B7909" i="9"/>
  <c r="B7910" i="9"/>
  <c r="B7911" i="9"/>
  <c r="B7912" i="9"/>
  <c r="B7913" i="9"/>
  <c r="B7914" i="9"/>
  <c r="B7915" i="9"/>
  <c r="B7916" i="9"/>
  <c r="B7917" i="9"/>
  <c r="B7918" i="9"/>
  <c r="B7919" i="9"/>
  <c r="B7920" i="9"/>
  <c r="B7921" i="9"/>
  <c r="B7922" i="9"/>
  <c r="B7923" i="9"/>
  <c r="B7924" i="9"/>
  <c r="B7925" i="9"/>
  <c r="B7926" i="9"/>
  <c r="B7927" i="9"/>
  <c r="B7928" i="9"/>
  <c r="B7929" i="9"/>
  <c r="B7930" i="9"/>
  <c r="B7931" i="9"/>
  <c r="B7932" i="9"/>
  <c r="B7933" i="9"/>
  <c r="B7934" i="9"/>
  <c r="B7935" i="9"/>
  <c r="B7936" i="9"/>
  <c r="B7937" i="9"/>
  <c r="B7938" i="9"/>
  <c r="B7939" i="9"/>
  <c r="B7940" i="9"/>
  <c r="B7941" i="9"/>
  <c r="B7942" i="9"/>
  <c r="B7943" i="9"/>
  <c r="B7944" i="9"/>
  <c r="B7945" i="9"/>
  <c r="B7946" i="9"/>
  <c r="B7947" i="9"/>
  <c r="B7948" i="9"/>
  <c r="B7949" i="9"/>
  <c r="B7950" i="9"/>
  <c r="B7951" i="9"/>
  <c r="B7952" i="9"/>
  <c r="B7953" i="9"/>
  <c r="B7954" i="9"/>
  <c r="B7955" i="9"/>
  <c r="B7956" i="9"/>
  <c r="B7957" i="9"/>
  <c r="B7958" i="9"/>
  <c r="B7959" i="9"/>
  <c r="B7960" i="9"/>
  <c r="B7961" i="9"/>
  <c r="B7962" i="9"/>
  <c r="B7963" i="9"/>
  <c r="B7964" i="9"/>
  <c r="B7965" i="9"/>
  <c r="B7966" i="9"/>
  <c r="B7967" i="9"/>
  <c r="B7968" i="9"/>
  <c r="B7969" i="9"/>
  <c r="B7970" i="9"/>
  <c r="B7971" i="9"/>
  <c r="B7972" i="9"/>
  <c r="B7973" i="9"/>
  <c r="B7974" i="9"/>
  <c r="B7975" i="9"/>
  <c r="B7976" i="9"/>
  <c r="B7977" i="9"/>
  <c r="B7978" i="9"/>
  <c r="B7979" i="9"/>
  <c r="B7980" i="9"/>
  <c r="B7981" i="9"/>
  <c r="B7982" i="9"/>
  <c r="B7983" i="9"/>
  <c r="B7984" i="9"/>
  <c r="B7985" i="9"/>
  <c r="B7986" i="9"/>
  <c r="B7987" i="9"/>
  <c r="B7988" i="9"/>
  <c r="B7989" i="9"/>
  <c r="B7990" i="9"/>
  <c r="B7991" i="9"/>
  <c r="B7992" i="9"/>
  <c r="B7993" i="9"/>
  <c r="B7994" i="9"/>
  <c r="B7995" i="9"/>
  <c r="B7996" i="9"/>
  <c r="B7997" i="9"/>
  <c r="B7998" i="9"/>
  <c r="B7999" i="9"/>
  <c r="B8000" i="9"/>
  <c r="B8001" i="9"/>
  <c r="B8002" i="9"/>
  <c r="B8003" i="9"/>
  <c r="B8004" i="9"/>
  <c r="B8005" i="9"/>
  <c r="B8006" i="9"/>
  <c r="B8007" i="9"/>
  <c r="B8008" i="9"/>
  <c r="B8009" i="9"/>
  <c r="B8010" i="9"/>
  <c r="B8011" i="9"/>
  <c r="B8012" i="9"/>
  <c r="B8013" i="9"/>
  <c r="B8014" i="9"/>
  <c r="B8015" i="9"/>
  <c r="B8016" i="9"/>
  <c r="B8017" i="9"/>
  <c r="B8018" i="9"/>
  <c r="B8019" i="9"/>
  <c r="B8020" i="9"/>
  <c r="B8021" i="9"/>
  <c r="B8022" i="9"/>
  <c r="B8023" i="9"/>
  <c r="B8024" i="9"/>
  <c r="B8025" i="9"/>
  <c r="B8026" i="9"/>
  <c r="B8027" i="9"/>
  <c r="B8028" i="9"/>
  <c r="B8029" i="9"/>
  <c r="B8030" i="9"/>
  <c r="B8031" i="9"/>
  <c r="B8032" i="9"/>
  <c r="B8033" i="9"/>
  <c r="B8034" i="9"/>
  <c r="B8035" i="9"/>
  <c r="B8036" i="9"/>
  <c r="B8037" i="9"/>
  <c r="B8038" i="9"/>
  <c r="B8039" i="9"/>
  <c r="B8040" i="9"/>
  <c r="B8041" i="9"/>
  <c r="B8042" i="9"/>
  <c r="B8043" i="9"/>
  <c r="B8044" i="9"/>
  <c r="B8045" i="9"/>
  <c r="B8046" i="9"/>
  <c r="B8047" i="9"/>
  <c r="B8048" i="9"/>
  <c r="B8049" i="9"/>
  <c r="B8050" i="9"/>
  <c r="B8051" i="9"/>
  <c r="B8052" i="9"/>
  <c r="B8053" i="9"/>
  <c r="B8054" i="9"/>
  <c r="B8055" i="9"/>
  <c r="B8056" i="9"/>
  <c r="B8057" i="9"/>
  <c r="B8058" i="9"/>
  <c r="B8059" i="9"/>
  <c r="B8060" i="9"/>
  <c r="B8061" i="9"/>
  <c r="B8062" i="9"/>
  <c r="B8063" i="9"/>
  <c r="B8064" i="9"/>
  <c r="B8065" i="9"/>
  <c r="B8066" i="9"/>
  <c r="B8067" i="9"/>
  <c r="B8068" i="9"/>
  <c r="B8069" i="9"/>
  <c r="B8070" i="9"/>
  <c r="B8071" i="9"/>
  <c r="B8072" i="9"/>
  <c r="B8073" i="9"/>
  <c r="B8074" i="9"/>
  <c r="B8075" i="9"/>
  <c r="B8076" i="9"/>
  <c r="B8077" i="9"/>
  <c r="B8078" i="9"/>
  <c r="B8079" i="9"/>
  <c r="B8080" i="9"/>
  <c r="B8081" i="9"/>
  <c r="B8082" i="9"/>
  <c r="B8083" i="9"/>
  <c r="B8084" i="9"/>
  <c r="B8085" i="9"/>
  <c r="B8086" i="9"/>
  <c r="B8087" i="9"/>
  <c r="B8088" i="9"/>
  <c r="B8089" i="9"/>
  <c r="B8090" i="9"/>
  <c r="B8091" i="9"/>
  <c r="B8092" i="9"/>
  <c r="B8093" i="9"/>
  <c r="B8094" i="9"/>
  <c r="B8095" i="9"/>
  <c r="B8096" i="9"/>
  <c r="B8097" i="9"/>
  <c r="B8098" i="9"/>
  <c r="B8099" i="9"/>
  <c r="B8100" i="9"/>
  <c r="B8101" i="9"/>
  <c r="B8102" i="9"/>
  <c r="B8103" i="9"/>
  <c r="B8104" i="9"/>
  <c r="B8105" i="9"/>
  <c r="B8106" i="9"/>
  <c r="B8107" i="9"/>
  <c r="B8108" i="9"/>
  <c r="B8109" i="9"/>
  <c r="B8110" i="9"/>
  <c r="B8111" i="9"/>
  <c r="B8112" i="9"/>
  <c r="B8113" i="9"/>
  <c r="B8114" i="9"/>
  <c r="B8115" i="9"/>
  <c r="B8116" i="9"/>
  <c r="B8117" i="9"/>
  <c r="B8118" i="9"/>
  <c r="B8119" i="9"/>
  <c r="B8120" i="9"/>
  <c r="B8121" i="9"/>
  <c r="B8122" i="9"/>
  <c r="B8123" i="9"/>
  <c r="B8124" i="9"/>
  <c r="B8125" i="9"/>
  <c r="B8126" i="9"/>
  <c r="B8127" i="9"/>
  <c r="B8128" i="9"/>
  <c r="B8129" i="9"/>
  <c r="B8130" i="9"/>
  <c r="B8131" i="9"/>
  <c r="B8132" i="9"/>
  <c r="B8133" i="9"/>
  <c r="B8134" i="9"/>
  <c r="B8135" i="9"/>
  <c r="B8136" i="9"/>
  <c r="B8137" i="9"/>
  <c r="B8138" i="9"/>
  <c r="B8139" i="9"/>
  <c r="B8140" i="9"/>
  <c r="B8141" i="9"/>
  <c r="B8142" i="9"/>
  <c r="B8143" i="9"/>
  <c r="B8144" i="9"/>
  <c r="B8145" i="9"/>
  <c r="B8146" i="9"/>
  <c r="B8147" i="9"/>
  <c r="B8148" i="9"/>
  <c r="B8149" i="9"/>
  <c r="B8150" i="9"/>
  <c r="B8151" i="9"/>
  <c r="B8152" i="9"/>
  <c r="B8153" i="9"/>
  <c r="B8154" i="9"/>
  <c r="B8155" i="9"/>
  <c r="B8156" i="9"/>
  <c r="B8157" i="9"/>
  <c r="B8158" i="9"/>
  <c r="B8159" i="9"/>
  <c r="B8160" i="9"/>
  <c r="B8161" i="9"/>
  <c r="B8162" i="9"/>
  <c r="B8163" i="9"/>
  <c r="B8164" i="9"/>
  <c r="B8165" i="9"/>
  <c r="B8166" i="9"/>
  <c r="B8167" i="9"/>
  <c r="B8168" i="9"/>
  <c r="B8169" i="9"/>
  <c r="B8170" i="9"/>
  <c r="B8171" i="9"/>
  <c r="B8172" i="9"/>
  <c r="B8173" i="9"/>
  <c r="B8174" i="9"/>
  <c r="B8175" i="9"/>
  <c r="B8176" i="9"/>
  <c r="B8177" i="9"/>
  <c r="B8178" i="9"/>
  <c r="B8179" i="9"/>
  <c r="B8180" i="9"/>
  <c r="B8181" i="9"/>
  <c r="B8182" i="9"/>
  <c r="B8183" i="9"/>
  <c r="B8184" i="9"/>
  <c r="B8185" i="9"/>
  <c r="B8186" i="9"/>
  <c r="B8187" i="9"/>
  <c r="B8188" i="9"/>
  <c r="B8189" i="9"/>
  <c r="B8190" i="9"/>
  <c r="B8191" i="9"/>
  <c r="B8192" i="9"/>
  <c r="B8193" i="9"/>
  <c r="B8194" i="9"/>
  <c r="B8195" i="9"/>
  <c r="B8196" i="9"/>
  <c r="B8197" i="9"/>
  <c r="B8198" i="9"/>
  <c r="B8199" i="9"/>
  <c r="B8200" i="9"/>
  <c r="B8201" i="9"/>
  <c r="B8202" i="9"/>
  <c r="B8203" i="9"/>
  <c r="B8204" i="9"/>
  <c r="B8205" i="9"/>
  <c r="B8206" i="9"/>
  <c r="B8207" i="9"/>
  <c r="B8208" i="9"/>
  <c r="B8209" i="9"/>
  <c r="B8210" i="9"/>
  <c r="B8211" i="9"/>
  <c r="B8212" i="9"/>
  <c r="B8213" i="9"/>
  <c r="B8214" i="9"/>
  <c r="B8215" i="9"/>
  <c r="B8216" i="9"/>
  <c r="B8217" i="9"/>
  <c r="B8218" i="9"/>
  <c r="B8219" i="9"/>
  <c r="B8220" i="9"/>
  <c r="B8221" i="9"/>
  <c r="B8222" i="9"/>
  <c r="B8223" i="9"/>
  <c r="B8224" i="9"/>
  <c r="B8225" i="9"/>
  <c r="B8226" i="9"/>
  <c r="B8227" i="9"/>
  <c r="B8228" i="9"/>
  <c r="B8229" i="9"/>
  <c r="B8230" i="9"/>
  <c r="B8231" i="9"/>
  <c r="B8232" i="9"/>
  <c r="B8233" i="9"/>
  <c r="B8234" i="9"/>
  <c r="B8235" i="9"/>
  <c r="B8236" i="9"/>
  <c r="B8237" i="9"/>
  <c r="B8238" i="9"/>
  <c r="B8239" i="9"/>
  <c r="B8240" i="9"/>
  <c r="B8241" i="9"/>
  <c r="B8242" i="9"/>
  <c r="B8243" i="9"/>
  <c r="B8244" i="9"/>
  <c r="B8245" i="9"/>
  <c r="B8246" i="9"/>
  <c r="B8247" i="9"/>
  <c r="B8248" i="9"/>
  <c r="B8249" i="9"/>
  <c r="B8250" i="9"/>
  <c r="B8251" i="9"/>
  <c r="B8252" i="9"/>
  <c r="B8253" i="9"/>
  <c r="B8254" i="9"/>
  <c r="B8255" i="9"/>
  <c r="B8256" i="9"/>
  <c r="B8257" i="9"/>
  <c r="B8258" i="9"/>
  <c r="B8259" i="9"/>
  <c r="B8260" i="9"/>
  <c r="B8261" i="9"/>
  <c r="B8262" i="9"/>
  <c r="B8263" i="9"/>
  <c r="B8264" i="9"/>
  <c r="B8265" i="9"/>
  <c r="B8266" i="9"/>
  <c r="B8267" i="9"/>
  <c r="B8268" i="9"/>
  <c r="B8269" i="9"/>
  <c r="B8270" i="9"/>
  <c r="B8271" i="9"/>
  <c r="B8272" i="9"/>
  <c r="B8273" i="9"/>
  <c r="B8274" i="9"/>
  <c r="B8275" i="9"/>
  <c r="B8276" i="9"/>
  <c r="B8277" i="9"/>
  <c r="B8278" i="9"/>
  <c r="B8279" i="9"/>
  <c r="B8280" i="9"/>
  <c r="B8281" i="9"/>
  <c r="B8282" i="9"/>
  <c r="B8283" i="9"/>
  <c r="B8284" i="9"/>
  <c r="B8285" i="9"/>
  <c r="B8286" i="9"/>
  <c r="B8287" i="9"/>
  <c r="B8288" i="9"/>
  <c r="B8289" i="9"/>
  <c r="B8290" i="9"/>
  <c r="B8291" i="9"/>
  <c r="B8292" i="9"/>
  <c r="B8293" i="9"/>
  <c r="B8294" i="9"/>
  <c r="B8295" i="9"/>
  <c r="B8296" i="9"/>
  <c r="B8297" i="9"/>
  <c r="B8298" i="9"/>
  <c r="B8299" i="9"/>
  <c r="B8300" i="9"/>
  <c r="B8301" i="9"/>
  <c r="B8302" i="9"/>
  <c r="B8303" i="9"/>
  <c r="B8304" i="9"/>
  <c r="B8305" i="9"/>
  <c r="B8306" i="9"/>
  <c r="B8307" i="9"/>
  <c r="B8308" i="9"/>
  <c r="B8309" i="9"/>
  <c r="B8310" i="9"/>
  <c r="B8311" i="9"/>
  <c r="B8312" i="9"/>
  <c r="B8313" i="9"/>
  <c r="B8314" i="9"/>
  <c r="B8315" i="9"/>
  <c r="B8316" i="9"/>
  <c r="B8317" i="9"/>
  <c r="B8318" i="9"/>
  <c r="B8319" i="9"/>
  <c r="B8320" i="9"/>
  <c r="B8321" i="9"/>
  <c r="B8322" i="9"/>
  <c r="B8323" i="9"/>
  <c r="B8324" i="9"/>
  <c r="B8325" i="9"/>
  <c r="B8326" i="9"/>
  <c r="B8327" i="9"/>
  <c r="B8328" i="9"/>
  <c r="B8329" i="9"/>
  <c r="B8330" i="9"/>
  <c r="B8331" i="9"/>
  <c r="B8332" i="9"/>
  <c r="B8333" i="9"/>
  <c r="B8334" i="9"/>
  <c r="B8335" i="9"/>
  <c r="B8336" i="9"/>
  <c r="B8337" i="9"/>
  <c r="B8338" i="9"/>
  <c r="B8339" i="9"/>
  <c r="B8340" i="9"/>
  <c r="B8341" i="9"/>
  <c r="B8342" i="9"/>
  <c r="B8343" i="9"/>
  <c r="B8344" i="9"/>
  <c r="B8345" i="9"/>
  <c r="B8346" i="9"/>
  <c r="B8347" i="9"/>
  <c r="B8348" i="9"/>
  <c r="B8349" i="9"/>
  <c r="B8350" i="9"/>
  <c r="B8351" i="9"/>
  <c r="B8352" i="9"/>
  <c r="B8353" i="9"/>
  <c r="B8354" i="9"/>
  <c r="B8355" i="9"/>
  <c r="B8356" i="9"/>
  <c r="B8357" i="9"/>
  <c r="B8358" i="9"/>
  <c r="B8359" i="9"/>
  <c r="B8360" i="9"/>
  <c r="B8361" i="9"/>
  <c r="B8362" i="9"/>
  <c r="B8363" i="9"/>
  <c r="B8364" i="9"/>
  <c r="B8365" i="9"/>
  <c r="B8366" i="9"/>
  <c r="B8367" i="9"/>
  <c r="B8368" i="9"/>
  <c r="B8369" i="9"/>
  <c r="B8370" i="9"/>
  <c r="B8371" i="9"/>
  <c r="B8372" i="9"/>
  <c r="B8373" i="9"/>
  <c r="B8374" i="9"/>
  <c r="B8375" i="9"/>
  <c r="B8376" i="9"/>
  <c r="B8377" i="9"/>
  <c r="B8378" i="9"/>
  <c r="B8379" i="9"/>
  <c r="B8380" i="9"/>
  <c r="B8381" i="9"/>
  <c r="B8382" i="9"/>
  <c r="B8383" i="9"/>
  <c r="B8384" i="9"/>
  <c r="B8385" i="9"/>
  <c r="B8386" i="9"/>
  <c r="B8387" i="9"/>
  <c r="B8388" i="9"/>
  <c r="B8389" i="9"/>
  <c r="B8390" i="9"/>
  <c r="B8391" i="9"/>
  <c r="B8392" i="9"/>
  <c r="B8393" i="9"/>
  <c r="B8394" i="9"/>
  <c r="B8395" i="9"/>
  <c r="B8396" i="9"/>
  <c r="B8397" i="9"/>
  <c r="B8398" i="9"/>
  <c r="B8399" i="9"/>
  <c r="B8400" i="9"/>
  <c r="B8401" i="9"/>
  <c r="B8402" i="9"/>
  <c r="B8403" i="9"/>
  <c r="B8404" i="9"/>
  <c r="B8405" i="9"/>
  <c r="B8406" i="9"/>
  <c r="B8407" i="9"/>
  <c r="B8408" i="9"/>
  <c r="B8409" i="9"/>
  <c r="B8410" i="9"/>
  <c r="B8411" i="9"/>
  <c r="B8412" i="9"/>
  <c r="B8413" i="9"/>
  <c r="B8414" i="9"/>
  <c r="B8415" i="9"/>
  <c r="B8416" i="9"/>
  <c r="B8417" i="9"/>
  <c r="B8418" i="9"/>
  <c r="B8419" i="9"/>
  <c r="B8420" i="9"/>
  <c r="B8421" i="9"/>
  <c r="B8422" i="9"/>
  <c r="B8423" i="9"/>
  <c r="B8424" i="9"/>
  <c r="B8425" i="9"/>
  <c r="B8426" i="9"/>
  <c r="B8427" i="9"/>
  <c r="B8428" i="9"/>
  <c r="B8429" i="9"/>
  <c r="B8430" i="9"/>
  <c r="B8431" i="9"/>
  <c r="B8432" i="9"/>
  <c r="B8433" i="9"/>
  <c r="B8434" i="9"/>
  <c r="B8435" i="9"/>
  <c r="B8436" i="9"/>
  <c r="B8437" i="9"/>
  <c r="B8438" i="9"/>
  <c r="B8439" i="9"/>
  <c r="B8440" i="9"/>
  <c r="B8441" i="9"/>
  <c r="B8442" i="9"/>
  <c r="B8443" i="9"/>
  <c r="B8444" i="9"/>
  <c r="B8445" i="9"/>
  <c r="B8446" i="9"/>
  <c r="B8447" i="9"/>
  <c r="B8448" i="9"/>
  <c r="B8449" i="9"/>
  <c r="B8450" i="9"/>
  <c r="B8451" i="9"/>
  <c r="B8452" i="9"/>
  <c r="B8453" i="9"/>
  <c r="B8454" i="9"/>
  <c r="B8455" i="9"/>
  <c r="B8456" i="9"/>
  <c r="B8457" i="9"/>
  <c r="B8458" i="9"/>
  <c r="B8459" i="9"/>
  <c r="B8460" i="9"/>
  <c r="B8461" i="9"/>
  <c r="B8462" i="9"/>
  <c r="B8463" i="9"/>
  <c r="B8464" i="9"/>
  <c r="B8465" i="9"/>
  <c r="B8466" i="9"/>
  <c r="B8467" i="9"/>
  <c r="B8468" i="9"/>
  <c r="B8469" i="9"/>
  <c r="B8470" i="9"/>
  <c r="B8471" i="9"/>
  <c r="B8472" i="9"/>
  <c r="B8473" i="9"/>
  <c r="B8474" i="9"/>
  <c r="B8475" i="9"/>
  <c r="B8476" i="9"/>
  <c r="B8477" i="9"/>
  <c r="B8478" i="9"/>
  <c r="B8479" i="9"/>
  <c r="B8480" i="9"/>
  <c r="B8481" i="9"/>
  <c r="B8482" i="9"/>
  <c r="B8483" i="9"/>
  <c r="B8484" i="9"/>
  <c r="B8485" i="9"/>
  <c r="B8486" i="9"/>
  <c r="B8487" i="9"/>
  <c r="B8488" i="9"/>
  <c r="B8489" i="9"/>
  <c r="B8490" i="9"/>
  <c r="B8491" i="9"/>
  <c r="B8492" i="9"/>
  <c r="B8493" i="9"/>
  <c r="B8494" i="9"/>
  <c r="B8495" i="9"/>
  <c r="B8496" i="9"/>
  <c r="B8497" i="9"/>
  <c r="B8498" i="9"/>
  <c r="B8499" i="9"/>
  <c r="B8500" i="9"/>
  <c r="B8501" i="9"/>
  <c r="B8502" i="9"/>
  <c r="B8503" i="9"/>
  <c r="B8504" i="9"/>
  <c r="B8505" i="9"/>
  <c r="B8506" i="9"/>
  <c r="B8507" i="9"/>
  <c r="B8508" i="9"/>
  <c r="B8509" i="9"/>
  <c r="B8510" i="9"/>
  <c r="B8511" i="9"/>
  <c r="B8512" i="9"/>
  <c r="B8513" i="9"/>
  <c r="B8514" i="9"/>
  <c r="B8515" i="9"/>
  <c r="B8516" i="9"/>
  <c r="B8517" i="9"/>
  <c r="B8518" i="9"/>
  <c r="B8519" i="9"/>
  <c r="B8520" i="9"/>
  <c r="B8521" i="9"/>
  <c r="B8522" i="9"/>
  <c r="B8523" i="9"/>
  <c r="B8524" i="9"/>
  <c r="B8525" i="9"/>
  <c r="B8526" i="9"/>
  <c r="B8527" i="9"/>
  <c r="B8528" i="9"/>
  <c r="B8529" i="9"/>
  <c r="B8530" i="9"/>
  <c r="B8531" i="9"/>
  <c r="B8532" i="9"/>
  <c r="B8533" i="9"/>
  <c r="B8534" i="9"/>
  <c r="B8535" i="9"/>
  <c r="B8536" i="9"/>
  <c r="B8537" i="9"/>
  <c r="B8538" i="9"/>
  <c r="B8539" i="9"/>
  <c r="B8540" i="9"/>
  <c r="B8541" i="9"/>
  <c r="B8542" i="9"/>
  <c r="B8543" i="9"/>
  <c r="B8544" i="9"/>
  <c r="B8545" i="9"/>
  <c r="B8546" i="9"/>
  <c r="B8547" i="9"/>
  <c r="B8548" i="9"/>
  <c r="B8549" i="9"/>
  <c r="B8550" i="9"/>
  <c r="B8551" i="9"/>
  <c r="B8552" i="9"/>
  <c r="B8553" i="9"/>
  <c r="B8554" i="9"/>
  <c r="B8555" i="9"/>
  <c r="B8556" i="9"/>
  <c r="B8557" i="9"/>
  <c r="B8558" i="9"/>
  <c r="B8559" i="9"/>
  <c r="B8560" i="9"/>
  <c r="B8561" i="9"/>
  <c r="B8562" i="9"/>
  <c r="B8563" i="9"/>
  <c r="B8564" i="9"/>
  <c r="B8565" i="9"/>
  <c r="B8566" i="9"/>
  <c r="B8567" i="9"/>
  <c r="B8568" i="9"/>
  <c r="B8569" i="9"/>
  <c r="B8570" i="9"/>
  <c r="B8571" i="9"/>
  <c r="B8572" i="9"/>
  <c r="B8573" i="9"/>
  <c r="B8574" i="9"/>
  <c r="B8575" i="9"/>
  <c r="B8576" i="9"/>
  <c r="B8577" i="9"/>
  <c r="B8578" i="9"/>
  <c r="B8579" i="9"/>
  <c r="B8580" i="9"/>
  <c r="B8581" i="9"/>
  <c r="B8582" i="9"/>
  <c r="B8583" i="9"/>
  <c r="B8584" i="9"/>
  <c r="B8585" i="9"/>
  <c r="B8586" i="9"/>
  <c r="B8587" i="9"/>
  <c r="B8588" i="9"/>
  <c r="B8589" i="9"/>
  <c r="B8590" i="9"/>
  <c r="B8591" i="9"/>
  <c r="B8592" i="9"/>
  <c r="B8593" i="9"/>
  <c r="B8594" i="9"/>
  <c r="B8595" i="9"/>
  <c r="B8596" i="9"/>
  <c r="B8597" i="9"/>
  <c r="B8598" i="9"/>
  <c r="B8599" i="9"/>
  <c r="B8600" i="9"/>
  <c r="B8601" i="9"/>
  <c r="B8602" i="9"/>
  <c r="B8603" i="9"/>
  <c r="B8604" i="9"/>
  <c r="B8605" i="9"/>
  <c r="B8606" i="9"/>
  <c r="B8607" i="9"/>
  <c r="B8608" i="9"/>
  <c r="B8609" i="9"/>
  <c r="B8610" i="9"/>
  <c r="B8611" i="9"/>
  <c r="B8612" i="9"/>
  <c r="B8613" i="9"/>
  <c r="B8614" i="9"/>
  <c r="B8615" i="9"/>
  <c r="B8616" i="9"/>
  <c r="B8617" i="9"/>
  <c r="B8618" i="9"/>
  <c r="B8619" i="9"/>
  <c r="B8620" i="9"/>
  <c r="B8621" i="9"/>
  <c r="B8622" i="9"/>
  <c r="B8623" i="9"/>
  <c r="B8624" i="9"/>
  <c r="B8625" i="9"/>
  <c r="B8626" i="9"/>
  <c r="B8627" i="9"/>
  <c r="B8628" i="9"/>
  <c r="B8629" i="9"/>
  <c r="B8630" i="9"/>
  <c r="B8631" i="9"/>
  <c r="B8632" i="9"/>
  <c r="B8633" i="9"/>
  <c r="B8634" i="9"/>
  <c r="B8635" i="9"/>
  <c r="B8636" i="9"/>
  <c r="B8637" i="9"/>
  <c r="B8638" i="9"/>
  <c r="B8639" i="9"/>
  <c r="B8640" i="9"/>
  <c r="B8641" i="9"/>
  <c r="B8642" i="9"/>
  <c r="B8643" i="9"/>
  <c r="B8644" i="9"/>
  <c r="B8645" i="9"/>
  <c r="B8646" i="9"/>
  <c r="B8647" i="9"/>
  <c r="B8648" i="9"/>
  <c r="B8649" i="9"/>
  <c r="B8650" i="9"/>
  <c r="B8651" i="9"/>
  <c r="B8652" i="9"/>
  <c r="B8653" i="9"/>
  <c r="B8654" i="9"/>
  <c r="B8655" i="9"/>
  <c r="B8656" i="9"/>
  <c r="B8657" i="9"/>
  <c r="B8658" i="9"/>
  <c r="B8659" i="9"/>
  <c r="B8660" i="9"/>
  <c r="B8661" i="9"/>
  <c r="B8662" i="9"/>
  <c r="B8663" i="9"/>
  <c r="B8664" i="9"/>
  <c r="B8665" i="9"/>
  <c r="B8666" i="9"/>
  <c r="B8667" i="9"/>
  <c r="B8668" i="9"/>
  <c r="B8669" i="9"/>
  <c r="B8670" i="9"/>
  <c r="B8671" i="9"/>
  <c r="B8672" i="9"/>
  <c r="B8673" i="9"/>
  <c r="B8674" i="9"/>
  <c r="B8675" i="9"/>
  <c r="B8676" i="9"/>
  <c r="B8677" i="9"/>
  <c r="B8678" i="9"/>
  <c r="B8679" i="9"/>
  <c r="B8680" i="9"/>
  <c r="B8681" i="9"/>
  <c r="B8682" i="9"/>
  <c r="B8683" i="9"/>
  <c r="B8684" i="9"/>
  <c r="B8685" i="9"/>
  <c r="B8686" i="9"/>
  <c r="B8687" i="9"/>
  <c r="B8688" i="9"/>
  <c r="B8689" i="9"/>
  <c r="B8690" i="9"/>
  <c r="B8691" i="9"/>
  <c r="B8692" i="9"/>
  <c r="B8693" i="9"/>
  <c r="B8694" i="9"/>
  <c r="B8695" i="9"/>
  <c r="B8696" i="9"/>
  <c r="B8697" i="9"/>
  <c r="B8698" i="9"/>
  <c r="B8699" i="9"/>
  <c r="B8700" i="9"/>
  <c r="B8701" i="9"/>
  <c r="B8702" i="9"/>
  <c r="B8703" i="9"/>
  <c r="B8704" i="9"/>
  <c r="B8705" i="9"/>
  <c r="B8706" i="9"/>
  <c r="B8707" i="9"/>
  <c r="B8708" i="9"/>
  <c r="B8709" i="9"/>
  <c r="B8710" i="9"/>
  <c r="B8711" i="9"/>
  <c r="B8712" i="9"/>
  <c r="B8713" i="9"/>
  <c r="B8714" i="9"/>
  <c r="B8715" i="9"/>
  <c r="B8716" i="9"/>
  <c r="B8717" i="9"/>
  <c r="B8718" i="9"/>
  <c r="B8719" i="9"/>
  <c r="B8720" i="9"/>
  <c r="B8721" i="9"/>
  <c r="B8722" i="9"/>
  <c r="B8723" i="9"/>
  <c r="B8724" i="9"/>
  <c r="B8725" i="9"/>
  <c r="B8726" i="9"/>
  <c r="B8727" i="9"/>
  <c r="B8728" i="9"/>
  <c r="B8729" i="9"/>
  <c r="B8730" i="9"/>
  <c r="B8731" i="9"/>
  <c r="B8732" i="9"/>
  <c r="B8733" i="9"/>
  <c r="B8734" i="9"/>
  <c r="B8735" i="9"/>
  <c r="B8736" i="9"/>
  <c r="B8737" i="9"/>
  <c r="B8738" i="9"/>
  <c r="B8739" i="9"/>
  <c r="B8740" i="9"/>
  <c r="B8741" i="9"/>
  <c r="B8742" i="9"/>
  <c r="B8743" i="9"/>
  <c r="B8744" i="9"/>
  <c r="B8745" i="9"/>
  <c r="B8746" i="9"/>
  <c r="B8747" i="9"/>
  <c r="B8748" i="9"/>
  <c r="B8749" i="9"/>
  <c r="B8750" i="9"/>
  <c r="B8751" i="9"/>
  <c r="B8752" i="9"/>
  <c r="B8753" i="9"/>
  <c r="B8754" i="9"/>
  <c r="B8755" i="9"/>
  <c r="B8756" i="9"/>
  <c r="B8757" i="9"/>
  <c r="B8758" i="9"/>
  <c r="B8759" i="9"/>
  <c r="B8760" i="9"/>
  <c r="B8761" i="9"/>
  <c r="B8762" i="9"/>
  <c r="B8763" i="9"/>
  <c r="B8764" i="9"/>
  <c r="B8765" i="9"/>
  <c r="B8766" i="9"/>
  <c r="B8767" i="9"/>
  <c r="B8768" i="9"/>
  <c r="B8769" i="9"/>
  <c r="B8770" i="9"/>
  <c r="B8771" i="9"/>
  <c r="B8772" i="9"/>
  <c r="B8773" i="9"/>
  <c r="B8774" i="9"/>
  <c r="B8775" i="9"/>
  <c r="B8776" i="9"/>
  <c r="B8777" i="9"/>
  <c r="B8778" i="9"/>
  <c r="B8779" i="9"/>
  <c r="B8780" i="9"/>
  <c r="B8781" i="9"/>
  <c r="B8782" i="9"/>
  <c r="B8783" i="9"/>
  <c r="B8784" i="9"/>
  <c r="B8785" i="9"/>
  <c r="B8786" i="9"/>
  <c r="B8787" i="9"/>
  <c r="B8788" i="9"/>
  <c r="B8789" i="9"/>
  <c r="B8790" i="9"/>
  <c r="B8791" i="9"/>
  <c r="B8792" i="9"/>
  <c r="B8793" i="9"/>
  <c r="B8794" i="9"/>
  <c r="B8795" i="9"/>
  <c r="B8796" i="9"/>
  <c r="B8797" i="9"/>
  <c r="B8798" i="9"/>
  <c r="B8799" i="9"/>
  <c r="B8800" i="9"/>
  <c r="B8801" i="9"/>
  <c r="B8802" i="9"/>
  <c r="B8803" i="9"/>
  <c r="B8804" i="9"/>
  <c r="B8805" i="9"/>
  <c r="B8806" i="9"/>
  <c r="B8807" i="9"/>
  <c r="B8808" i="9"/>
  <c r="B8809" i="9"/>
  <c r="B8810" i="9"/>
  <c r="B8811" i="9"/>
  <c r="B8812" i="9"/>
  <c r="B8813" i="9"/>
  <c r="B8814" i="9"/>
  <c r="B8815" i="9"/>
  <c r="B8816" i="9"/>
  <c r="B8817" i="9"/>
  <c r="B8818" i="9"/>
  <c r="B8819" i="9"/>
  <c r="B8820" i="9"/>
  <c r="B8821" i="9"/>
  <c r="B8822" i="9"/>
  <c r="B8823" i="9"/>
  <c r="B8824" i="9"/>
  <c r="B8825" i="9"/>
  <c r="B8826" i="9"/>
  <c r="B8827" i="9"/>
  <c r="B8828" i="9"/>
  <c r="B8829" i="9"/>
  <c r="B8830" i="9"/>
  <c r="B8831" i="9"/>
  <c r="B8832" i="9"/>
  <c r="B8833" i="9"/>
  <c r="B8834" i="9"/>
  <c r="B8835" i="9"/>
  <c r="B8836" i="9"/>
  <c r="B8837" i="9"/>
  <c r="B8838" i="9"/>
  <c r="B8839" i="9"/>
  <c r="B8840" i="9"/>
  <c r="B8841" i="9"/>
  <c r="B8842" i="9"/>
  <c r="B8843" i="9"/>
  <c r="B8844" i="9"/>
  <c r="B8845" i="9"/>
  <c r="B8846" i="9"/>
  <c r="B8847" i="9"/>
  <c r="B8848" i="9"/>
  <c r="B8849" i="9"/>
  <c r="B8850" i="9"/>
  <c r="B8851" i="9"/>
  <c r="B8852" i="9"/>
  <c r="B8853" i="9"/>
  <c r="B8854" i="9"/>
  <c r="B8855" i="9"/>
  <c r="B8856" i="9"/>
  <c r="B8857" i="9"/>
  <c r="B8858" i="9"/>
  <c r="B8859" i="9"/>
  <c r="B8860" i="9"/>
  <c r="B8861" i="9"/>
  <c r="B8862" i="9"/>
  <c r="B8863" i="9"/>
  <c r="B8864" i="9"/>
  <c r="B8865" i="9"/>
  <c r="B8866" i="9"/>
  <c r="B8867" i="9"/>
  <c r="B8868" i="9"/>
  <c r="B8869" i="9"/>
  <c r="B8870" i="9"/>
  <c r="B8871" i="9"/>
  <c r="B8872" i="9"/>
  <c r="B8873" i="9"/>
  <c r="B8874" i="9"/>
  <c r="B8875" i="9"/>
  <c r="B8876" i="9"/>
  <c r="B8877" i="9"/>
  <c r="B8878" i="9"/>
  <c r="B8879" i="9"/>
  <c r="B8880" i="9"/>
  <c r="B8881" i="9"/>
  <c r="B8882" i="9"/>
  <c r="B8883" i="9"/>
  <c r="B8884" i="9"/>
  <c r="B8885" i="9"/>
  <c r="B8886" i="9"/>
  <c r="B8887" i="9"/>
  <c r="B8888" i="9"/>
  <c r="B8889" i="9"/>
  <c r="B8890" i="9"/>
  <c r="B8891" i="9"/>
  <c r="B8892" i="9"/>
  <c r="B8893" i="9"/>
  <c r="B8894" i="9"/>
  <c r="B8895" i="9"/>
  <c r="B8896" i="9"/>
  <c r="B8897" i="9"/>
  <c r="B8898" i="9"/>
  <c r="B8899" i="9"/>
  <c r="B8900" i="9"/>
  <c r="B8901" i="9"/>
  <c r="B8902" i="9"/>
  <c r="B8903" i="9"/>
  <c r="B8904" i="9"/>
  <c r="B8905" i="9"/>
  <c r="B8906" i="9"/>
  <c r="B8907" i="9"/>
  <c r="B8908" i="9"/>
  <c r="B8909" i="9"/>
  <c r="B8910" i="9"/>
  <c r="B8911" i="9"/>
  <c r="B8912" i="9"/>
  <c r="B8913" i="9"/>
  <c r="B8914" i="9"/>
  <c r="B8915" i="9"/>
  <c r="B8916" i="9"/>
  <c r="B8917" i="9"/>
  <c r="B8918" i="9"/>
  <c r="B8919" i="9"/>
  <c r="B8920" i="9"/>
  <c r="B8921" i="9"/>
  <c r="B8922" i="9"/>
  <c r="B8923" i="9"/>
  <c r="B8924" i="9"/>
  <c r="B8925" i="9"/>
  <c r="B8926" i="9"/>
  <c r="B8927" i="9"/>
  <c r="B8928" i="9"/>
  <c r="B8929" i="9"/>
  <c r="B8930" i="9"/>
  <c r="B8931" i="9"/>
  <c r="B8932" i="9"/>
  <c r="B8933" i="9"/>
  <c r="B8934" i="9"/>
  <c r="B8935" i="9"/>
  <c r="B8936" i="9"/>
  <c r="B8937" i="9"/>
  <c r="B8938" i="9"/>
  <c r="B8939" i="9"/>
  <c r="B8940" i="9"/>
  <c r="B8941" i="9"/>
  <c r="B8942" i="9"/>
  <c r="B8943" i="9"/>
  <c r="B8944" i="9"/>
  <c r="B8945" i="9"/>
  <c r="B8946" i="9"/>
  <c r="B8947" i="9"/>
  <c r="B8948" i="9"/>
  <c r="B8949" i="9"/>
  <c r="B8950" i="9"/>
  <c r="B8951" i="9"/>
  <c r="B8952" i="9"/>
  <c r="B8953" i="9"/>
  <c r="B8954" i="9"/>
  <c r="B8955" i="9"/>
  <c r="B8956" i="9"/>
  <c r="B8957" i="9"/>
  <c r="B8958" i="9"/>
  <c r="B8959" i="9"/>
  <c r="B8960" i="9"/>
  <c r="B8961" i="9"/>
  <c r="B8962" i="9"/>
  <c r="B8963" i="9"/>
  <c r="B8964" i="9"/>
  <c r="B8965" i="9"/>
  <c r="B8966" i="9"/>
  <c r="B8967" i="9"/>
  <c r="B8968" i="9"/>
  <c r="B8969" i="9"/>
  <c r="B8970" i="9"/>
  <c r="B8971" i="9"/>
  <c r="B8972" i="9"/>
  <c r="B8973" i="9"/>
  <c r="B8974" i="9"/>
  <c r="B8975" i="9"/>
  <c r="B8976" i="9"/>
  <c r="B8977" i="9"/>
  <c r="B8978" i="9"/>
  <c r="B8979" i="9"/>
  <c r="B8980" i="9"/>
  <c r="B8981" i="9"/>
  <c r="B8982" i="9"/>
  <c r="B8983" i="9"/>
  <c r="B8984" i="9"/>
  <c r="B8985" i="9"/>
  <c r="B8986" i="9"/>
  <c r="B8987" i="9"/>
  <c r="B8988" i="9"/>
  <c r="B8989" i="9"/>
  <c r="B8990" i="9"/>
  <c r="B8991" i="9"/>
  <c r="B8992" i="9"/>
  <c r="B8993" i="9"/>
  <c r="B8994" i="9"/>
  <c r="B8995" i="9"/>
  <c r="B8996" i="9"/>
  <c r="B8997" i="9"/>
  <c r="B8998" i="9"/>
  <c r="B8999" i="9"/>
  <c r="B9000" i="9"/>
  <c r="B9001" i="9"/>
  <c r="B9002" i="9"/>
  <c r="B9003" i="9"/>
  <c r="B9004" i="9"/>
  <c r="B9005" i="9"/>
  <c r="B9006" i="9"/>
  <c r="B9007" i="9"/>
  <c r="B9008" i="9"/>
  <c r="B9009" i="9"/>
  <c r="B9010" i="9"/>
  <c r="B9011" i="9"/>
  <c r="B9012" i="9"/>
  <c r="B9013" i="9"/>
  <c r="B9014" i="9"/>
  <c r="B9015" i="9"/>
  <c r="B9016" i="9"/>
  <c r="B9017" i="9"/>
  <c r="B9018" i="9"/>
  <c r="B9019" i="9"/>
  <c r="B9020" i="9"/>
  <c r="B9021" i="9"/>
  <c r="B9022" i="9"/>
  <c r="B9023" i="9"/>
  <c r="B9024" i="9"/>
  <c r="B9025" i="9"/>
  <c r="B9026" i="9"/>
  <c r="B9027" i="9"/>
  <c r="B9028" i="9"/>
  <c r="B9029" i="9"/>
  <c r="B9030" i="9"/>
  <c r="B9031" i="9"/>
  <c r="B9032" i="9"/>
  <c r="B9033" i="9"/>
  <c r="B9034" i="9"/>
  <c r="B9035" i="9"/>
  <c r="B9036" i="9"/>
  <c r="B9037" i="9"/>
  <c r="B9038" i="9"/>
  <c r="B9039" i="9"/>
  <c r="B9040" i="9"/>
  <c r="B9041" i="9"/>
  <c r="B9042" i="9"/>
  <c r="B9043" i="9"/>
  <c r="B9044" i="9"/>
  <c r="B9045" i="9"/>
  <c r="B9046" i="9"/>
  <c r="B9047" i="9"/>
  <c r="B9048" i="9"/>
  <c r="B9049" i="9"/>
  <c r="B9050" i="9"/>
  <c r="B9051" i="9"/>
  <c r="B9052" i="9"/>
  <c r="B9053" i="9"/>
  <c r="B9054" i="9"/>
  <c r="B9055" i="9"/>
  <c r="B9056" i="9"/>
  <c r="B9057" i="9"/>
  <c r="B9058" i="9"/>
  <c r="B9059" i="9"/>
  <c r="B9060" i="9"/>
  <c r="B9061" i="9"/>
  <c r="B9062" i="9"/>
  <c r="B9063" i="9"/>
  <c r="B9064" i="9"/>
  <c r="B9065" i="9"/>
  <c r="B9066" i="9"/>
  <c r="B9067" i="9"/>
  <c r="B9068" i="9"/>
  <c r="B9069" i="9"/>
  <c r="B9070" i="9"/>
  <c r="B9071" i="9"/>
  <c r="B9072" i="9"/>
  <c r="B9073" i="9"/>
  <c r="B9074" i="9"/>
  <c r="B9075" i="9"/>
  <c r="B9076" i="9"/>
  <c r="B9077" i="9"/>
  <c r="B9078" i="9"/>
  <c r="B9079" i="9"/>
  <c r="B9080" i="9"/>
  <c r="B9081" i="9"/>
  <c r="B9082" i="9"/>
  <c r="B9083" i="9"/>
  <c r="B9084" i="9"/>
  <c r="B9085" i="9"/>
  <c r="B9086" i="9"/>
  <c r="B9087" i="9"/>
  <c r="B9088" i="9"/>
  <c r="B9089" i="9"/>
  <c r="B9090" i="9"/>
  <c r="B9091" i="9"/>
  <c r="B9092" i="9"/>
  <c r="B9093" i="9"/>
  <c r="B9094" i="9"/>
  <c r="B9095" i="9"/>
  <c r="B9096" i="9"/>
  <c r="B9097" i="9"/>
  <c r="B9098" i="9"/>
  <c r="B9099" i="9"/>
  <c r="B9100" i="9"/>
  <c r="B9101" i="9"/>
  <c r="B9102" i="9"/>
  <c r="B9103" i="9"/>
  <c r="B9104" i="9"/>
  <c r="B9105" i="9"/>
  <c r="B9106" i="9"/>
  <c r="B9107" i="9"/>
  <c r="B9108" i="9"/>
  <c r="B9109" i="9"/>
  <c r="B9110" i="9"/>
  <c r="B9111" i="9"/>
  <c r="B9112" i="9"/>
  <c r="B9113" i="9"/>
  <c r="B9114" i="9"/>
  <c r="B9115" i="9"/>
  <c r="B9116" i="9"/>
  <c r="B9117" i="9"/>
  <c r="B9118" i="9"/>
  <c r="B9119" i="9"/>
  <c r="B9120" i="9"/>
  <c r="B9121" i="9"/>
  <c r="B9122" i="9"/>
  <c r="B9123" i="9"/>
  <c r="B9124" i="9"/>
  <c r="B9125" i="9"/>
  <c r="B9126" i="9"/>
  <c r="B9127" i="9"/>
  <c r="B9128" i="9"/>
  <c r="B9129" i="9"/>
  <c r="B9130" i="9"/>
  <c r="B9131" i="9"/>
  <c r="B9132" i="9"/>
  <c r="B9133" i="9"/>
  <c r="B9134" i="9"/>
  <c r="B9135" i="9"/>
  <c r="B9136" i="9"/>
  <c r="B9137" i="9"/>
  <c r="B9138" i="9"/>
  <c r="B9139" i="9"/>
  <c r="B9140" i="9"/>
  <c r="B9141" i="9"/>
  <c r="B9142" i="9"/>
  <c r="B9143" i="9"/>
  <c r="B9144" i="9"/>
  <c r="B9145" i="9"/>
  <c r="B9146" i="9"/>
  <c r="B9147" i="9"/>
  <c r="B9148" i="9"/>
  <c r="B9149" i="9"/>
  <c r="B9150" i="9"/>
  <c r="B9151" i="9"/>
  <c r="B9152" i="9"/>
  <c r="B9153" i="9"/>
  <c r="B9154" i="9"/>
  <c r="B9155" i="9"/>
  <c r="B9156" i="9"/>
  <c r="B9157" i="9"/>
  <c r="B9158" i="9"/>
  <c r="B9159" i="9"/>
  <c r="B9160" i="9"/>
  <c r="B9161" i="9"/>
  <c r="B9162" i="9"/>
  <c r="B9163" i="9"/>
  <c r="B9164" i="9"/>
  <c r="B9165" i="9"/>
  <c r="B9166" i="9"/>
  <c r="B9167" i="9"/>
  <c r="B9168" i="9"/>
  <c r="B9169" i="9"/>
  <c r="B9170" i="9"/>
  <c r="B9171" i="9"/>
  <c r="B9172" i="9"/>
  <c r="B9173" i="9"/>
  <c r="B9174" i="9"/>
  <c r="B9175" i="9"/>
  <c r="B9176" i="9"/>
  <c r="B9177" i="9"/>
  <c r="B9178" i="9"/>
  <c r="B9179" i="9"/>
  <c r="B9180" i="9"/>
  <c r="B9181" i="9"/>
  <c r="B9182" i="9"/>
  <c r="B9183" i="9"/>
  <c r="B9184" i="9"/>
  <c r="B9185" i="9"/>
  <c r="B9186" i="9"/>
  <c r="B9187" i="9"/>
  <c r="B9188" i="9"/>
  <c r="B9189" i="9"/>
  <c r="B9190" i="9"/>
  <c r="B9191" i="9"/>
  <c r="B9192" i="9"/>
  <c r="B9193" i="9"/>
  <c r="B9194" i="9"/>
  <c r="B9195" i="9"/>
  <c r="B9196" i="9"/>
  <c r="B9197" i="9"/>
  <c r="B9198" i="9"/>
  <c r="B9199" i="9"/>
  <c r="B9200" i="9"/>
  <c r="B9201" i="9"/>
  <c r="B9202" i="9"/>
  <c r="B9203" i="9"/>
  <c r="B9204" i="9"/>
  <c r="B9205" i="9"/>
  <c r="B9206" i="9"/>
  <c r="B9207" i="9"/>
  <c r="B9208" i="9"/>
  <c r="B9209" i="9"/>
  <c r="B9210" i="9"/>
  <c r="B9211" i="9"/>
  <c r="B9212" i="9"/>
  <c r="B9213" i="9"/>
  <c r="B9214" i="9"/>
  <c r="B9215" i="9"/>
  <c r="B9216" i="9"/>
  <c r="B9217" i="9"/>
  <c r="B9218" i="9"/>
  <c r="B9219" i="9"/>
  <c r="B9220" i="9"/>
  <c r="B9221" i="9"/>
  <c r="B9222" i="9"/>
  <c r="B9223" i="9"/>
  <c r="B9224" i="9"/>
  <c r="B9225" i="9"/>
  <c r="B9226" i="9"/>
  <c r="B9227" i="9"/>
  <c r="B9228" i="9"/>
  <c r="B9229" i="9"/>
  <c r="B9230" i="9"/>
  <c r="B9231" i="9"/>
  <c r="B9232" i="9"/>
  <c r="B9233" i="9"/>
  <c r="B9234" i="9"/>
  <c r="B9235" i="9"/>
  <c r="B9236" i="9"/>
  <c r="B9237" i="9"/>
  <c r="B9238" i="9"/>
  <c r="B9239" i="9"/>
  <c r="B9240" i="9"/>
  <c r="B9241" i="9"/>
  <c r="B9242" i="9"/>
  <c r="B9243" i="9"/>
  <c r="B9244" i="9"/>
  <c r="B9245" i="9"/>
  <c r="B9246" i="9"/>
  <c r="B9247" i="9"/>
  <c r="B9248" i="9"/>
  <c r="B9249" i="9"/>
  <c r="B9250" i="9"/>
  <c r="B9251" i="9"/>
  <c r="B9252" i="9"/>
  <c r="B9253" i="9"/>
  <c r="B9254" i="9"/>
  <c r="B9255" i="9"/>
  <c r="B9256" i="9"/>
  <c r="B9257" i="9"/>
  <c r="B9258" i="9"/>
  <c r="B9259" i="9"/>
  <c r="B9260" i="9"/>
  <c r="B9261" i="9"/>
  <c r="B9262" i="9"/>
  <c r="B9263" i="9"/>
  <c r="B9264" i="9"/>
  <c r="B9265" i="9"/>
  <c r="B9266" i="9"/>
  <c r="B9267" i="9"/>
  <c r="B9268" i="9"/>
  <c r="B9269" i="9"/>
  <c r="B9270" i="9"/>
  <c r="B9271" i="9"/>
  <c r="B9272" i="9"/>
  <c r="B9273" i="9"/>
  <c r="B9274" i="9"/>
  <c r="B9275" i="9"/>
  <c r="B9276" i="9"/>
  <c r="B9277" i="9"/>
  <c r="B9278" i="9"/>
  <c r="B9279" i="9"/>
  <c r="B9280" i="9"/>
  <c r="B9281" i="9"/>
  <c r="B9282" i="9"/>
  <c r="B9283" i="9"/>
  <c r="B9284" i="9"/>
  <c r="B9285" i="9"/>
  <c r="B9286" i="9"/>
  <c r="B9287" i="9"/>
  <c r="B9288" i="9"/>
  <c r="B9289" i="9"/>
  <c r="B9290" i="9"/>
  <c r="B9291" i="9"/>
  <c r="B9292" i="9"/>
  <c r="B9293" i="9"/>
  <c r="B9294" i="9"/>
  <c r="B9295" i="9"/>
  <c r="B9296" i="9"/>
  <c r="B9297" i="9"/>
  <c r="B9298" i="9"/>
  <c r="B9299" i="9"/>
  <c r="B9300" i="9"/>
  <c r="B9301" i="9"/>
  <c r="B9302" i="9"/>
  <c r="B9303" i="9"/>
  <c r="B9304" i="9"/>
  <c r="B9305" i="9"/>
  <c r="B9306" i="9"/>
  <c r="B9307" i="9"/>
  <c r="B9308" i="9"/>
  <c r="B9309" i="9"/>
  <c r="B9310" i="9"/>
  <c r="B9311" i="9"/>
  <c r="B9312" i="9"/>
  <c r="B9313" i="9"/>
  <c r="B9314" i="9"/>
  <c r="B9315" i="9"/>
  <c r="B9316" i="9"/>
  <c r="B9317" i="9"/>
  <c r="B9318" i="9"/>
  <c r="B9319" i="9"/>
  <c r="B9320" i="9"/>
  <c r="B9321" i="9"/>
  <c r="B9322" i="9"/>
  <c r="B9323" i="9"/>
  <c r="B9324" i="9"/>
  <c r="B9325" i="9"/>
  <c r="B9326" i="9"/>
  <c r="B9327" i="9"/>
  <c r="B9328" i="9"/>
  <c r="B9329" i="9"/>
  <c r="B9330" i="9"/>
  <c r="B9331" i="9"/>
  <c r="B9332" i="9"/>
  <c r="B9333" i="9"/>
  <c r="B9334" i="9"/>
  <c r="B9335" i="9"/>
  <c r="B9336" i="9"/>
  <c r="B9337" i="9"/>
  <c r="B9338" i="9"/>
  <c r="B9339" i="9"/>
  <c r="B9340" i="9"/>
  <c r="B9341" i="9"/>
  <c r="B9342" i="9"/>
  <c r="B9343" i="9"/>
  <c r="B9344" i="9"/>
  <c r="B9345" i="9"/>
  <c r="B9346" i="9"/>
  <c r="B9347" i="9"/>
  <c r="B9348" i="9"/>
  <c r="B9349" i="9"/>
  <c r="B9350" i="9"/>
  <c r="B9351" i="9"/>
  <c r="B9352" i="9"/>
  <c r="B9353" i="9"/>
  <c r="B9354" i="9"/>
  <c r="B9355" i="9"/>
  <c r="B9356" i="9"/>
  <c r="B9357" i="9"/>
  <c r="B9358" i="9"/>
  <c r="B9359" i="9"/>
  <c r="B9360" i="9"/>
  <c r="B9361" i="9"/>
  <c r="B9362" i="9"/>
  <c r="B9363" i="9"/>
  <c r="B9364" i="9"/>
  <c r="B9365" i="9"/>
  <c r="B9366" i="9"/>
  <c r="B9367" i="9"/>
  <c r="B9368" i="9"/>
  <c r="B9369" i="9"/>
  <c r="B9370" i="9"/>
  <c r="B9371" i="9"/>
  <c r="B9372" i="9"/>
  <c r="B9373" i="9"/>
  <c r="B9374" i="9"/>
  <c r="B9375" i="9"/>
  <c r="B9376" i="9"/>
  <c r="B9377" i="9"/>
  <c r="B9378" i="9"/>
  <c r="B9379" i="9"/>
  <c r="B9380" i="9"/>
  <c r="B9381" i="9"/>
  <c r="B9382" i="9"/>
  <c r="B9383" i="9"/>
  <c r="B9384" i="9"/>
  <c r="B9385" i="9"/>
  <c r="B9386" i="9"/>
  <c r="B9387" i="9"/>
  <c r="B9388" i="9"/>
  <c r="B9389" i="9"/>
  <c r="B9390" i="9"/>
  <c r="B9391" i="9"/>
  <c r="B9392" i="9"/>
  <c r="B9393" i="9"/>
  <c r="B9394" i="9"/>
  <c r="B9395" i="9"/>
  <c r="B9396" i="9"/>
  <c r="B9397" i="9"/>
  <c r="B9398" i="9"/>
  <c r="B9399" i="9"/>
  <c r="B9400" i="9"/>
  <c r="B9401" i="9"/>
  <c r="B9402" i="9"/>
  <c r="B9403" i="9"/>
  <c r="B9404" i="9"/>
  <c r="B9405" i="9"/>
  <c r="B9406" i="9"/>
  <c r="B9407" i="9"/>
  <c r="B9408" i="9"/>
  <c r="B9409" i="9"/>
  <c r="B9410" i="9"/>
  <c r="B9411" i="9"/>
  <c r="B9412" i="9"/>
  <c r="B9413" i="9"/>
  <c r="B9414" i="9"/>
  <c r="B9415" i="9"/>
  <c r="B9416" i="9"/>
  <c r="B9417" i="9"/>
  <c r="B9418" i="9"/>
  <c r="B9419" i="9"/>
  <c r="B9420" i="9"/>
  <c r="B9421" i="9"/>
  <c r="B9422" i="9"/>
  <c r="B9423" i="9"/>
  <c r="B9424" i="9"/>
  <c r="B9425" i="9"/>
  <c r="B9426" i="9"/>
  <c r="B9427" i="9"/>
  <c r="B9428" i="9"/>
  <c r="B9429" i="9"/>
  <c r="B9430" i="9"/>
  <c r="B9431" i="9"/>
  <c r="B9432" i="9"/>
  <c r="B9433" i="9"/>
  <c r="B9434" i="9"/>
  <c r="B9435" i="9"/>
  <c r="B9436" i="9"/>
  <c r="B9437" i="9"/>
  <c r="B9438" i="9"/>
  <c r="B9439" i="9"/>
  <c r="B9440" i="9"/>
  <c r="B9441" i="9"/>
  <c r="B9442" i="9"/>
  <c r="B9443" i="9"/>
  <c r="B9444" i="9"/>
  <c r="B9445" i="9"/>
  <c r="B9446" i="9"/>
  <c r="B9447" i="9"/>
  <c r="B9448" i="9"/>
  <c r="B9449" i="9"/>
  <c r="B9450" i="9"/>
  <c r="B9451" i="9"/>
  <c r="B9452" i="9"/>
  <c r="B9453" i="9"/>
  <c r="B9454" i="9"/>
  <c r="B9455" i="9"/>
  <c r="B9456" i="9"/>
  <c r="B9457" i="9"/>
  <c r="B9458" i="9"/>
  <c r="B9459" i="9"/>
  <c r="B9460" i="9"/>
  <c r="B9461" i="9"/>
  <c r="B9462" i="9"/>
  <c r="B9463" i="9"/>
  <c r="B9464" i="9"/>
  <c r="B9465" i="9"/>
  <c r="B9466" i="9"/>
  <c r="B9467" i="9"/>
  <c r="B9468" i="9"/>
  <c r="B9469" i="9"/>
  <c r="B9470" i="9"/>
  <c r="B9471" i="9"/>
  <c r="B9472" i="9"/>
  <c r="B9473" i="9"/>
  <c r="B9474" i="9"/>
  <c r="B9475" i="9"/>
  <c r="B9476" i="9"/>
  <c r="B9477" i="9"/>
  <c r="B9478" i="9"/>
  <c r="B9479" i="9"/>
  <c r="B9480" i="9"/>
  <c r="B9481" i="9"/>
  <c r="B9482" i="9"/>
  <c r="B9483" i="9"/>
  <c r="B9484" i="9"/>
  <c r="B9485" i="9"/>
  <c r="B9486" i="9"/>
  <c r="B9487" i="9"/>
  <c r="B9488" i="9"/>
  <c r="B9489" i="9"/>
  <c r="B9490" i="9"/>
  <c r="B9491" i="9"/>
  <c r="B9492" i="9"/>
  <c r="B9493" i="9"/>
  <c r="B9494" i="9"/>
  <c r="B9495" i="9"/>
  <c r="B9496" i="9"/>
  <c r="B9497" i="9"/>
  <c r="B9498" i="9"/>
  <c r="B9499" i="9"/>
  <c r="B9500" i="9"/>
  <c r="B9501" i="9"/>
  <c r="B9502" i="9"/>
  <c r="B9503" i="9"/>
  <c r="B9504" i="9"/>
  <c r="B9505" i="9"/>
  <c r="B9506" i="9"/>
  <c r="B9507" i="9"/>
  <c r="B9508" i="9"/>
  <c r="B9509" i="9"/>
  <c r="B9510" i="9"/>
  <c r="B9511" i="9"/>
  <c r="B9512" i="9"/>
  <c r="B9513" i="9"/>
  <c r="B9514" i="9"/>
  <c r="B9515" i="9"/>
  <c r="B9516" i="9"/>
  <c r="B9517" i="9"/>
  <c r="B9518" i="9"/>
  <c r="B9519" i="9"/>
  <c r="B9520" i="9"/>
  <c r="B9521" i="9"/>
  <c r="B9522" i="9"/>
  <c r="B9523" i="9"/>
  <c r="B9524" i="9"/>
  <c r="B9525" i="9"/>
  <c r="B9526" i="9"/>
  <c r="B9527" i="9"/>
  <c r="B9528" i="9"/>
  <c r="B9529" i="9"/>
  <c r="B9530" i="9"/>
  <c r="B9531" i="9"/>
  <c r="B9532" i="9"/>
  <c r="B9533" i="9"/>
  <c r="B9534" i="9"/>
  <c r="B9535" i="9"/>
  <c r="B9536" i="9"/>
  <c r="B9537" i="9"/>
  <c r="B9538" i="9"/>
  <c r="B9539" i="9"/>
  <c r="B9540" i="9"/>
  <c r="B9541" i="9"/>
  <c r="B9542" i="9"/>
  <c r="B9543" i="9"/>
  <c r="B9544" i="9"/>
  <c r="B9545" i="9"/>
  <c r="B9546" i="9"/>
  <c r="B9547" i="9"/>
  <c r="B9548" i="9"/>
  <c r="B9549" i="9"/>
  <c r="B9550" i="9"/>
  <c r="B9551" i="9"/>
  <c r="B9552" i="9"/>
  <c r="B9553" i="9"/>
  <c r="B9554" i="9"/>
  <c r="B9555" i="9"/>
  <c r="B9556" i="9"/>
  <c r="B9557" i="9"/>
  <c r="B9558" i="9"/>
  <c r="B9559" i="9"/>
  <c r="B9560" i="9"/>
  <c r="B9561" i="9"/>
  <c r="B9562" i="9"/>
  <c r="B9563" i="9"/>
  <c r="B9564" i="9"/>
  <c r="B9565" i="9"/>
  <c r="B9566" i="9"/>
  <c r="B9567" i="9"/>
  <c r="B9568" i="9"/>
  <c r="B9569" i="9"/>
  <c r="B9570" i="9"/>
  <c r="B9571" i="9"/>
  <c r="B9572" i="9"/>
  <c r="B9573" i="9"/>
  <c r="B9574" i="9"/>
  <c r="B9575" i="9"/>
  <c r="B9576" i="9"/>
  <c r="B9577" i="9"/>
  <c r="B9578" i="9"/>
  <c r="B9579" i="9"/>
  <c r="B9580" i="9"/>
  <c r="B9581" i="9"/>
  <c r="B9582" i="9"/>
  <c r="B9583" i="9"/>
  <c r="B9584" i="9"/>
  <c r="B9585" i="9"/>
  <c r="B9586" i="9"/>
  <c r="B9587" i="9"/>
  <c r="B9588" i="9"/>
  <c r="B9589" i="9"/>
  <c r="B9590" i="9"/>
  <c r="B9591" i="9"/>
  <c r="B9592" i="9"/>
  <c r="B9593" i="9"/>
  <c r="B9594" i="9"/>
  <c r="B9595" i="9"/>
  <c r="B9596" i="9"/>
  <c r="B9597" i="9"/>
  <c r="B9598" i="9"/>
  <c r="B9599" i="9"/>
  <c r="B9600" i="9"/>
  <c r="B9601" i="9"/>
  <c r="B9602" i="9"/>
  <c r="B9603" i="9"/>
  <c r="B9604" i="9"/>
  <c r="B9605" i="9"/>
  <c r="B9606" i="9"/>
  <c r="B9607" i="9"/>
  <c r="B9608" i="9"/>
  <c r="B9609" i="9"/>
  <c r="B9610" i="9"/>
  <c r="B9611" i="9"/>
  <c r="B9612" i="9"/>
  <c r="B9613" i="9"/>
  <c r="B9614" i="9"/>
  <c r="B9615" i="9"/>
  <c r="B9616" i="9"/>
  <c r="B9617" i="9"/>
  <c r="B9618" i="9"/>
  <c r="B9619" i="9"/>
  <c r="B9620" i="9"/>
  <c r="B9621" i="9"/>
  <c r="B9622" i="9"/>
  <c r="B9623" i="9"/>
  <c r="B9624" i="9"/>
  <c r="B9625" i="9"/>
  <c r="B9626" i="9"/>
  <c r="B9627" i="9"/>
  <c r="B9628" i="9"/>
  <c r="B9629" i="9"/>
  <c r="B9630" i="9"/>
  <c r="B9631" i="9"/>
  <c r="B9632" i="9"/>
  <c r="B9633" i="9"/>
  <c r="B9634" i="9"/>
  <c r="B9635" i="9"/>
  <c r="B9636" i="9"/>
  <c r="B9637" i="9"/>
  <c r="B9638" i="9"/>
  <c r="B9639" i="9"/>
  <c r="B9640" i="9"/>
  <c r="B9641" i="9"/>
  <c r="B9642" i="9"/>
  <c r="B9643" i="9"/>
  <c r="B9644" i="9"/>
  <c r="B9645" i="9"/>
  <c r="B9646" i="9"/>
  <c r="B9647" i="9"/>
  <c r="B9648" i="9"/>
  <c r="B9649" i="9"/>
  <c r="B9650" i="9"/>
  <c r="B9651" i="9"/>
  <c r="B9652" i="9"/>
  <c r="B9653" i="9"/>
  <c r="B9654" i="9"/>
  <c r="B9655" i="9"/>
  <c r="B9656" i="9"/>
  <c r="B9657" i="9"/>
  <c r="B9658" i="9"/>
  <c r="B9659" i="9"/>
  <c r="B9660" i="9"/>
  <c r="B9661" i="9"/>
  <c r="B9662" i="9"/>
  <c r="B9663" i="9"/>
  <c r="B9664" i="9"/>
  <c r="B9665" i="9"/>
  <c r="B9666" i="9"/>
  <c r="B9667" i="9"/>
  <c r="B9668" i="9"/>
  <c r="B9669" i="9"/>
  <c r="B9670" i="9"/>
  <c r="B9671" i="9"/>
  <c r="B9672" i="9"/>
  <c r="B9673" i="9"/>
  <c r="B9674" i="9"/>
  <c r="B9675" i="9"/>
  <c r="B9676" i="9"/>
  <c r="B9677" i="9"/>
  <c r="B9678" i="9"/>
  <c r="B9679" i="9"/>
  <c r="B9680" i="9"/>
  <c r="B9681" i="9"/>
  <c r="B9682" i="9"/>
  <c r="B9683" i="9"/>
  <c r="B9684" i="9"/>
  <c r="B9685" i="9"/>
  <c r="B9686" i="9"/>
  <c r="B9687" i="9"/>
  <c r="B9688" i="9"/>
  <c r="B9689" i="9"/>
  <c r="B9690" i="9"/>
  <c r="B9691" i="9"/>
  <c r="B9692" i="9"/>
  <c r="B9693" i="9"/>
  <c r="B9694" i="9"/>
  <c r="B9695" i="9"/>
  <c r="B9696" i="9"/>
  <c r="B9697" i="9"/>
  <c r="B9698" i="9"/>
  <c r="B9699" i="9"/>
  <c r="B9700" i="9"/>
  <c r="B9701" i="9"/>
  <c r="B9702" i="9"/>
  <c r="B9703" i="9"/>
  <c r="B9704" i="9"/>
  <c r="B9705" i="9"/>
  <c r="B9706" i="9"/>
  <c r="B9707" i="9"/>
  <c r="B9708" i="9"/>
  <c r="B9709" i="9"/>
  <c r="B9710" i="9"/>
  <c r="B9711" i="9"/>
  <c r="B9712" i="9"/>
  <c r="B9713" i="9"/>
  <c r="B9714" i="9"/>
  <c r="B9715" i="9"/>
  <c r="B9716" i="9"/>
  <c r="B9717" i="9"/>
  <c r="B9718" i="9"/>
  <c r="B9719" i="9"/>
  <c r="B9720" i="9"/>
  <c r="B9721" i="9"/>
  <c r="B9722" i="9"/>
  <c r="B9723" i="9"/>
  <c r="B9724" i="9"/>
  <c r="B9725" i="9"/>
  <c r="B9726" i="9"/>
  <c r="B9727" i="9"/>
  <c r="B9728" i="9"/>
  <c r="B9729" i="9"/>
  <c r="B9730" i="9"/>
  <c r="B9731" i="9"/>
  <c r="B9732" i="9"/>
  <c r="B9733" i="9"/>
  <c r="B9734" i="9"/>
  <c r="B9735" i="9"/>
  <c r="B9736" i="9"/>
  <c r="B9737" i="9"/>
  <c r="B9738" i="9"/>
  <c r="B9739" i="9"/>
  <c r="B9740" i="9"/>
  <c r="B9741" i="9"/>
  <c r="B9742" i="9"/>
  <c r="B9743" i="9"/>
  <c r="B9744" i="9"/>
  <c r="B9745" i="9"/>
  <c r="B9746" i="9"/>
  <c r="B9747" i="9"/>
  <c r="B9748" i="9"/>
  <c r="B9749" i="9"/>
  <c r="B9750" i="9"/>
  <c r="B9751" i="9"/>
  <c r="B9752" i="9"/>
  <c r="B9753" i="9"/>
  <c r="B9754" i="9"/>
  <c r="B9755" i="9"/>
  <c r="B9756" i="9"/>
  <c r="B9757" i="9"/>
  <c r="B9758" i="9"/>
  <c r="B9759" i="9"/>
  <c r="B9760" i="9"/>
  <c r="B9761" i="9"/>
  <c r="B9762" i="9"/>
  <c r="B9763" i="9"/>
  <c r="B9764" i="9"/>
  <c r="B9765" i="9"/>
  <c r="B9766" i="9"/>
  <c r="B9767" i="9"/>
  <c r="B9768" i="9"/>
  <c r="B9769" i="9"/>
  <c r="B9770" i="9"/>
  <c r="B9771" i="9"/>
  <c r="B9772" i="9"/>
  <c r="B9773" i="9"/>
  <c r="B9774" i="9"/>
  <c r="B9775" i="9"/>
  <c r="B9776" i="9"/>
  <c r="B9777" i="9"/>
  <c r="B9778" i="9"/>
  <c r="B9779" i="9"/>
  <c r="B9780" i="9"/>
  <c r="B9781" i="9"/>
  <c r="B9782" i="9"/>
  <c r="B9783" i="9"/>
  <c r="B9784" i="9"/>
  <c r="B9785" i="9"/>
  <c r="B9786" i="9"/>
  <c r="B9787" i="9"/>
  <c r="B9788" i="9"/>
  <c r="B9789" i="9"/>
  <c r="B9790" i="9"/>
  <c r="B9791" i="9"/>
  <c r="B9792" i="9"/>
  <c r="B9793" i="9"/>
  <c r="B9794" i="9"/>
  <c r="B9795" i="9"/>
  <c r="B9796" i="9"/>
  <c r="B9797" i="9"/>
  <c r="B9798" i="9"/>
  <c r="B9799" i="9"/>
  <c r="B9800" i="9"/>
  <c r="B9801" i="9"/>
  <c r="B9802" i="9"/>
  <c r="B9803" i="9"/>
  <c r="B9804" i="9"/>
  <c r="B9805" i="9"/>
  <c r="B9806" i="9"/>
  <c r="B9807" i="9"/>
  <c r="B9808" i="9"/>
  <c r="B9809" i="9"/>
  <c r="B9810" i="9"/>
  <c r="B9811" i="9"/>
  <c r="B9812" i="9"/>
  <c r="B9813" i="9"/>
  <c r="B9814" i="9"/>
  <c r="B9815" i="9"/>
  <c r="B9816" i="9"/>
  <c r="B9817" i="9"/>
  <c r="B9818" i="9"/>
  <c r="B9819" i="9"/>
  <c r="B9820" i="9"/>
  <c r="B9821" i="9"/>
  <c r="B9822" i="9"/>
  <c r="B9823" i="9"/>
  <c r="B9824" i="9"/>
  <c r="B9825" i="9"/>
  <c r="B9826" i="9"/>
  <c r="B9827" i="9"/>
  <c r="B9828" i="9"/>
  <c r="B9829" i="9"/>
  <c r="B9830" i="9"/>
  <c r="B9831" i="9"/>
  <c r="B9832" i="9"/>
  <c r="B9833" i="9"/>
  <c r="B9834" i="9"/>
  <c r="B9835" i="9"/>
  <c r="B9836" i="9"/>
  <c r="B9837" i="9"/>
  <c r="B9838" i="9"/>
  <c r="B9839" i="9"/>
  <c r="B9840" i="9"/>
  <c r="B9841" i="9"/>
  <c r="B9842" i="9"/>
  <c r="B9843" i="9"/>
  <c r="B9844" i="9"/>
  <c r="B9845" i="9"/>
  <c r="B9846" i="9"/>
  <c r="B9847" i="9"/>
  <c r="B9848" i="9"/>
  <c r="B9849" i="9"/>
  <c r="B9850" i="9"/>
  <c r="B9851" i="9"/>
  <c r="B9852" i="9"/>
  <c r="B9853" i="9"/>
  <c r="B9854" i="9"/>
  <c r="B9855" i="9"/>
  <c r="B9856" i="9"/>
  <c r="B9857" i="9"/>
  <c r="B9858" i="9"/>
  <c r="B9859" i="9"/>
  <c r="B9860" i="9"/>
  <c r="B9861" i="9"/>
  <c r="B9862" i="9"/>
  <c r="B9863" i="9"/>
  <c r="B9864" i="9"/>
  <c r="B9865" i="9"/>
  <c r="B9866" i="9"/>
  <c r="B9867" i="9"/>
  <c r="B9868" i="9"/>
  <c r="B9869" i="9"/>
  <c r="B9870" i="9"/>
  <c r="B9871" i="9"/>
  <c r="B9872" i="9"/>
  <c r="B9873" i="9"/>
  <c r="B9874" i="9"/>
  <c r="B9875" i="9"/>
  <c r="B9876" i="9"/>
  <c r="B9877" i="9"/>
  <c r="B9878" i="9"/>
  <c r="B9879" i="9"/>
  <c r="B9880" i="9"/>
  <c r="B9881" i="9"/>
  <c r="B9882" i="9"/>
  <c r="B9883" i="9"/>
  <c r="B9884" i="9"/>
  <c r="B9885" i="9"/>
  <c r="B9886" i="9"/>
  <c r="B9887" i="9"/>
  <c r="B9888" i="9"/>
  <c r="B9889" i="9"/>
  <c r="B9890" i="9"/>
  <c r="B9891" i="9"/>
  <c r="B9892" i="9"/>
  <c r="B9893" i="9"/>
  <c r="B9894" i="9"/>
  <c r="B9895" i="9"/>
  <c r="B9896" i="9"/>
  <c r="B9897" i="9"/>
  <c r="B9898" i="9"/>
  <c r="B9899" i="9"/>
  <c r="B9900" i="9"/>
  <c r="B9901" i="9"/>
  <c r="B9902" i="9"/>
  <c r="B9903" i="9"/>
  <c r="B9904" i="9"/>
  <c r="B9905" i="9"/>
  <c r="B9906" i="9"/>
  <c r="B9907" i="9"/>
  <c r="B9908" i="9"/>
  <c r="B9909" i="9"/>
  <c r="B9910" i="9"/>
  <c r="B9911" i="9"/>
  <c r="B9912" i="9"/>
  <c r="B9913" i="9"/>
  <c r="B9914" i="9"/>
  <c r="B9915" i="9"/>
  <c r="B9916" i="9"/>
  <c r="B9917" i="9"/>
  <c r="B9918" i="9"/>
  <c r="B9919" i="9"/>
  <c r="B9920" i="9"/>
  <c r="B9921" i="9"/>
  <c r="B9922" i="9"/>
  <c r="B9923" i="9"/>
  <c r="B9924" i="9"/>
  <c r="B9925" i="9"/>
  <c r="B9926" i="9"/>
  <c r="B9927" i="9"/>
  <c r="B9928" i="9"/>
  <c r="B9929" i="9"/>
  <c r="B9930" i="9"/>
  <c r="B9931" i="9"/>
  <c r="B9932" i="9"/>
  <c r="B9933" i="9"/>
  <c r="B9934" i="9"/>
  <c r="B9935" i="9"/>
  <c r="B9936" i="9"/>
  <c r="B9937" i="9"/>
  <c r="B9938" i="9"/>
  <c r="B9939" i="9"/>
  <c r="B9940" i="9"/>
  <c r="B9941" i="9"/>
  <c r="B9942" i="9"/>
  <c r="B9943" i="9"/>
  <c r="B9944" i="9"/>
  <c r="B9945" i="9"/>
  <c r="B9946" i="9"/>
  <c r="B9947" i="9"/>
  <c r="B9948" i="9"/>
  <c r="B9949" i="9"/>
  <c r="B9950" i="9"/>
  <c r="B9951" i="9"/>
  <c r="B9952" i="9"/>
  <c r="B9953" i="9"/>
  <c r="B9954" i="9"/>
  <c r="B9955" i="9"/>
  <c r="B9956" i="9"/>
  <c r="B9957" i="9"/>
  <c r="B9958" i="9"/>
  <c r="B9959" i="9"/>
  <c r="B9960" i="9"/>
  <c r="B9961" i="9"/>
  <c r="B9962" i="9"/>
  <c r="B9963" i="9"/>
  <c r="B9964" i="9"/>
  <c r="B9965" i="9"/>
  <c r="B9966" i="9"/>
  <c r="B9967" i="9"/>
  <c r="B9968" i="9"/>
  <c r="B9969" i="9"/>
  <c r="B9970" i="9"/>
  <c r="B9971" i="9"/>
  <c r="B9972" i="9"/>
  <c r="B9973" i="9"/>
  <c r="B9974" i="9"/>
  <c r="B9975" i="9"/>
  <c r="B9976" i="9"/>
  <c r="B9977" i="9"/>
  <c r="B9978" i="9"/>
  <c r="B9979" i="9"/>
  <c r="B9980" i="9"/>
  <c r="B9981" i="9"/>
  <c r="B9982" i="9"/>
  <c r="B9983" i="9"/>
  <c r="B9984" i="9"/>
  <c r="B9985" i="9"/>
  <c r="B9986" i="9"/>
  <c r="B9987" i="9"/>
  <c r="B9988" i="9"/>
  <c r="B9989" i="9"/>
  <c r="B9990" i="9"/>
  <c r="B9991" i="9"/>
  <c r="B9992" i="9"/>
  <c r="B9993" i="9"/>
  <c r="B9994" i="9"/>
  <c r="B9995" i="9"/>
  <c r="B9996" i="9"/>
  <c r="B9997" i="9"/>
  <c r="B9998" i="9"/>
  <c r="B9999" i="9"/>
  <c r="B10000" i="9"/>
  <c r="B10001" i="9"/>
  <c r="B10002" i="9"/>
  <c r="B10003" i="9"/>
  <c r="B10004" i="9"/>
  <c r="B10005" i="9"/>
  <c r="B10006" i="9"/>
  <c r="B10007" i="9"/>
  <c r="B10008" i="9"/>
  <c r="B10009" i="9"/>
  <c r="B10010" i="9"/>
  <c r="B10011" i="9"/>
  <c r="B10012" i="9"/>
  <c r="B10013" i="9"/>
  <c r="B10014" i="9"/>
  <c r="B10015" i="9"/>
  <c r="B10016" i="9"/>
  <c r="B10017" i="9"/>
  <c r="B10018" i="9"/>
  <c r="B10019" i="9"/>
  <c r="B10020" i="9"/>
  <c r="B10021" i="9"/>
  <c r="B10022" i="9"/>
  <c r="B10023" i="9"/>
  <c r="B10024" i="9"/>
  <c r="B10025" i="9"/>
  <c r="B10026" i="9"/>
  <c r="B10027" i="9"/>
  <c r="B10028" i="9"/>
  <c r="B10029" i="9"/>
  <c r="B10030" i="9"/>
  <c r="B10031" i="9"/>
  <c r="B10032" i="9"/>
  <c r="B10033" i="9"/>
  <c r="B10034" i="9"/>
  <c r="B10035" i="9"/>
  <c r="B10036" i="9"/>
  <c r="B10037" i="9"/>
  <c r="B10038" i="9"/>
  <c r="B10039" i="9"/>
  <c r="B10040" i="9"/>
  <c r="B10041" i="9"/>
  <c r="B10042" i="9"/>
  <c r="B10043" i="9"/>
  <c r="B10044" i="9"/>
  <c r="B10045" i="9"/>
  <c r="B10046" i="9"/>
  <c r="B10047" i="9"/>
  <c r="B10048" i="9"/>
  <c r="B10049" i="9"/>
  <c r="B10050" i="9"/>
  <c r="B10051" i="9"/>
  <c r="B10052" i="9"/>
  <c r="B10053" i="9"/>
  <c r="B10054" i="9"/>
  <c r="B10055" i="9"/>
  <c r="B10056" i="9"/>
  <c r="B10057" i="9"/>
  <c r="B10058" i="9"/>
  <c r="B10059" i="9"/>
  <c r="B10060" i="9"/>
  <c r="B10061" i="9"/>
  <c r="B10062" i="9"/>
  <c r="B10063" i="9"/>
  <c r="B10064" i="9"/>
  <c r="B10065" i="9"/>
  <c r="B10066" i="9"/>
  <c r="B10067" i="9"/>
  <c r="B10068" i="9"/>
  <c r="B10069" i="9"/>
  <c r="B10070" i="9"/>
  <c r="B10071" i="9"/>
  <c r="B10072" i="9"/>
  <c r="B10073" i="9"/>
  <c r="B10074" i="9"/>
  <c r="B10075" i="9"/>
  <c r="B10076" i="9"/>
  <c r="B10077" i="9"/>
  <c r="B10078" i="9"/>
  <c r="B10079" i="9"/>
  <c r="B10080" i="9"/>
  <c r="B10081" i="9"/>
  <c r="B10082" i="9"/>
  <c r="B10083" i="9"/>
  <c r="B10084" i="9"/>
  <c r="B10085" i="9"/>
  <c r="B10086" i="9"/>
  <c r="B10087" i="9"/>
  <c r="B10088" i="9"/>
  <c r="B10089" i="9"/>
  <c r="B10090" i="9"/>
  <c r="B10091" i="9"/>
  <c r="B10092" i="9"/>
  <c r="B10093" i="9"/>
  <c r="B10094" i="9"/>
  <c r="B10095" i="9"/>
  <c r="B10096" i="9"/>
  <c r="B10097" i="9"/>
  <c r="B10098" i="9"/>
  <c r="B10099" i="9"/>
  <c r="B10100" i="9"/>
  <c r="B10101" i="9"/>
  <c r="B10102" i="9"/>
  <c r="B10103" i="9"/>
  <c r="B10104" i="9"/>
  <c r="B10105" i="9"/>
  <c r="B10106" i="9"/>
  <c r="B10107" i="9"/>
  <c r="B10108" i="9"/>
  <c r="B10109" i="9"/>
  <c r="B10110" i="9"/>
  <c r="B10111" i="9"/>
  <c r="B10112" i="9"/>
  <c r="B10113" i="9"/>
  <c r="B10114" i="9"/>
  <c r="B10115" i="9"/>
  <c r="B10116" i="9"/>
  <c r="B10117" i="9"/>
  <c r="B10118" i="9"/>
  <c r="B10119" i="9"/>
  <c r="B10120" i="9"/>
  <c r="B10121" i="9"/>
  <c r="B10122" i="9"/>
  <c r="B10123" i="9"/>
  <c r="B10124" i="9"/>
  <c r="B10125" i="9"/>
  <c r="B10126" i="9"/>
  <c r="B10127" i="9"/>
  <c r="B10128" i="9"/>
  <c r="B10129" i="9"/>
  <c r="B10130" i="9"/>
  <c r="B10131" i="9"/>
  <c r="B10132" i="9"/>
  <c r="B10133" i="9"/>
  <c r="B10134" i="9"/>
  <c r="B10135" i="9"/>
  <c r="B10136" i="9"/>
  <c r="B10137" i="9"/>
  <c r="B10138" i="9"/>
  <c r="B10139" i="9"/>
  <c r="B10140" i="9"/>
  <c r="B10141" i="9"/>
  <c r="B10142" i="9"/>
  <c r="B10143" i="9"/>
  <c r="B10144" i="9"/>
  <c r="B10145" i="9"/>
  <c r="B10146" i="9"/>
  <c r="B10147" i="9"/>
  <c r="B10148" i="9"/>
  <c r="B10149" i="9"/>
  <c r="B10150" i="9"/>
  <c r="B10151" i="9"/>
  <c r="B10152" i="9"/>
  <c r="B10153" i="9"/>
  <c r="B10154" i="9"/>
  <c r="B10155" i="9"/>
  <c r="B10156" i="9"/>
  <c r="B10157" i="9"/>
  <c r="B10158" i="9"/>
  <c r="B10159" i="9"/>
  <c r="B10160" i="9"/>
  <c r="B10161" i="9"/>
  <c r="B10162" i="9"/>
  <c r="B10163" i="9"/>
  <c r="B10164" i="9"/>
  <c r="B10165" i="9"/>
  <c r="B10166" i="9"/>
  <c r="B10167" i="9"/>
  <c r="B10168" i="9"/>
  <c r="B10169" i="9"/>
  <c r="B10170" i="9"/>
  <c r="B10171" i="9"/>
  <c r="B10172" i="9"/>
  <c r="B10173" i="9"/>
  <c r="B10174" i="9"/>
  <c r="B10175" i="9"/>
  <c r="B10176" i="9"/>
  <c r="B10177" i="9"/>
  <c r="B10178" i="9"/>
  <c r="B10179" i="9"/>
  <c r="B10180" i="9"/>
  <c r="B10181" i="9"/>
  <c r="B10182" i="9"/>
  <c r="B10183" i="9"/>
  <c r="B10184" i="9"/>
  <c r="B10185" i="9"/>
  <c r="B10186" i="9"/>
  <c r="B10187" i="9"/>
  <c r="B10188" i="9"/>
  <c r="B10189" i="9"/>
  <c r="B10190" i="9"/>
  <c r="B10191" i="9"/>
  <c r="B10192" i="9"/>
  <c r="B10193" i="9"/>
  <c r="B10194" i="9"/>
  <c r="B10195" i="9"/>
  <c r="B10196" i="9"/>
  <c r="B10197" i="9"/>
  <c r="B10198" i="9"/>
  <c r="B10199" i="9"/>
  <c r="B10200" i="9"/>
  <c r="B10201" i="9"/>
  <c r="B10202" i="9"/>
  <c r="B10203" i="9"/>
  <c r="B10204" i="9"/>
  <c r="B10205" i="9"/>
  <c r="B10206" i="9"/>
  <c r="B10207" i="9"/>
  <c r="B10208" i="9"/>
  <c r="B10209" i="9"/>
  <c r="B10210" i="9"/>
  <c r="B10211" i="9"/>
  <c r="B10212" i="9"/>
  <c r="B10213" i="9"/>
  <c r="B10214" i="9"/>
  <c r="B10215" i="9"/>
  <c r="B10216" i="9"/>
  <c r="B10217" i="9"/>
  <c r="B10218" i="9"/>
  <c r="B10219" i="9"/>
  <c r="B10220" i="9"/>
  <c r="B10221" i="9"/>
  <c r="B10222" i="9"/>
  <c r="B10223" i="9"/>
  <c r="B10224" i="9"/>
  <c r="B10225" i="9"/>
  <c r="B10226" i="9"/>
  <c r="B10227" i="9"/>
  <c r="B10228" i="9"/>
  <c r="B10229" i="9"/>
  <c r="B10230" i="9"/>
  <c r="B10231" i="9"/>
  <c r="B10232" i="9"/>
  <c r="B10233" i="9"/>
  <c r="B10234" i="9"/>
  <c r="B10235" i="9"/>
  <c r="B10236" i="9"/>
  <c r="B10237" i="9"/>
  <c r="B10238" i="9"/>
  <c r="B10239" i="9"/>
  <c r="B10240" i="9"/>
  <c r="B10241" i="9"/>
  <c r="B10242" i="9"/>
  <c r="B10243" i="9"/>
  <c r="B10244" i="9"/>
  <c r="B10245" i="9"/>
  <c r="B10246" i="9"/>
  <c r="B10247" i="9"/>
  <c r="B10248" i="9"/>
  <c r="B10249" i="9"/>
  <c r="B10250" i="9"/>
  <c r="B10251" i="9"/>
  <c r="B10252" i="9"/>
  <c r="B10253" i="9"/>
  <c r="B10254" i="9"/>
  <c r="B10255" i="9"/>
  <c r="B10256" i="9"/>
  <c r="B10257" i="9"/>
  <c r="B10258" i="9"/>
  <c r="B10259" i="9"/>
  <c r="B10260" i="9"/>
  <c r="B10261" i="9"/>
  <c r="B10262" i="9"/>
  <c r="B10263" i="9"/>
  <c r="B10264" i="9"/>
  <c r="B10265" i="9"/>
  <c r="B10266" i="9"/>
  <c r="B10267" i="9"/>
  <c r="B10268" i="9"/>
  <c r="B10269" i="9"/>
  <c r="B10270" i="9"/>
  <c r="B10271" i="9"/>
  <c r="B10272" i="9"/>
  <c r="B10273" i="9"/>
  <c r="B10274" i="9"/>
  <c r="B10275" i="9"/>
  <c r="B10276" i="9"/>
  <c r="B10277" i="9"/>
  <c r="B10278" i="9"/>
  <c r="B10279" i="9"/>
  <c r="B10280" i="9"/>
  <c r="B10281" i="9"/>
  <c r="B10282" i="9"/>
  <c r="B10283" i="9"/>
  <c r="B10284" i="9"/>
  <c r="B10285" i="9"/>
  <c r="B10286" i="9"/>
  <c r="B10287" i="9"/>
  <c r="B10288" i="9"/>
  <c r="B10289" i="9"/>
  <c r="B10290" i="9"/>
  <c r="B10291" i="9"/>
  <c r="B10292" i="9"/>
  <c r="B10293" i="9"/>
  <c r="B10294" i="9"/>
  <c r="B10295" i="9"/>
  <c r="B10296" i="9"/>
  <c r="B10297" i="9"/>
  <c r="B10298" i="9"/>
  <c r="B10299" i="9"/>
  <c r="B10300" i="9"/>
  <c r="B10301" i="9"/>
  <c r="B10302" i="9"/>
  <c r="B10303" i="9"/>
  <c r="B10304" i="9"/>
  <c r="B10305" i="9"/>
  <c r="B10306" i="9"/>
  <c r="B10307" i="9"/>
  <c r="B10308" i="9"/>
  <c r="B10309" i="9"/>
  <c r="B10310" i="9"/>
  <c r="B10311" i="9"/>
  <c r="B10312" i="9"/>
  <c r="B10313" i="9"/>
  <c r="B10314" i="9"/>
  <c r="B10315" i="9"/>
  <c r="B10316" i="9"/>
  <c r="B10317" i="9"/>
  <c r="B10318" i="9"/>
  <c r="B10319" i="9"/>
  <c r="B10320" i="9"/>
  <c r="B10321" i="9"/>
  <c r="B10322" i="9"/>
  <c r="B10323" i="9"/>
  <c r="B10324" i="9"/>
  <c r="B10325" i="9"/>
  <c r="B10326" i="9"/>
  <c r="B10327" i="9"/>
  <c r="B10328" i="9"/>
  <c r="B10329" i="9"/>
  <c r="B10330" i="9"/>
  <c r="B10331" i="9"/>
  <c r="B10332" i="9"/>
  <c r="B10333" i="9"/>
  <c r="B10334" i="9"/>
  <c r="B10335" i="9"/>
  <c r="B10336" i="9"/>
  <c r="B10337" i="9"/>
  <c r="B10338" i="9"/>
  <c r="B10339" i="9"/>
  <c r="B10340" i="9"/>
  <c r="B10341" i="9"/>
  <c r="B10342" i="9"/>
  <c r="B10343" i="9"/>
  <c r="B10344" i="9"/>
  <c r="B10345" i="9"/>
  <c r="B10346" i="9"/>
  <c r="B10347" i="9"/>
  <c r="B10348" i="9"/>
  <c r="B10349" i="9"/>
  <c r="B10350" i="9"/>
  <c r="B10351" i="9"/>
  <c r="B10352" i="9"/>
  <c r="B10353" i="9"/>
  <c r="B10354" i="9"/>
  <c r="B10355" i="9"/>
  <c r="B10356" i="9"/>
  <c r="B10357" i="9"/>
  <c r="B10358" i="9"/>
  <c r="B10359" i="9"/>
  <c r="B10360" i="9"/>
  <c r="B10361" i="9"/>
  <c r="B10362" i="9"/>
  <c r="B10363" i="9"/>
  <c r="B10364" i="9"/>
  <c r="B10365" i="9"/>
  <c r="B10366" i="9"/>
  <c r="B10367" i="9"/>
  <c r="B10368" i="9"/>
  <c r="B10369" i="9"/>
  <c r="B10370" i="9"/>
  <c r="B10371" i="9"/>
  <c r="B10372" i="9"/>
  <c r="B10373" i="9"/>
  <c r="B10374" i="9"/>
  <c r="B10375" i="9"/>
  <c r="B10376" i="9"/>
  <c r="B10377" i="9"/>
  <c r="B10378" i="9"/>
  <c r="B10379" i="9"/>
  <c r="B10380" i="9"/>
  <c r="B10381" i="9"/>
  <c r="B10382" i="9"/>
  <c r="B10383" i="9"/>
  <c r="B10384" i="9"/>
  <c r="B10385" i="9"/>
  <c r="B10386" i="9"/>
  <c r="B10387" i="9"/>
  <c r="B10388" i="9"/>
  <c r="B10389" i="9"/>
  <c r="B10390" i="9"/>
  <c r="B10391" i="9"/>
  <c r="B10392" i="9"/>
  <c r="B10393" i="9"/>
  <c r="B10394" i="9"/>
  <c r="B10395" i="9"/>
  <c r="B10396" i="9"/>
  <c r="B10397" i="9"/>
  <c r="B10398" i="9"/>
  <c r="B10399" i="9"/>
  <c r="B10400" i="9"/>
  <c r="B10401" i="9"/>
  <c r="B10402" i="9"/>
  <c r="B10403" i="9"/>
  <c r="B10404" i="9"/>
  <c r="B10405" i="9"/>
  <c r="B10406" i="9"/>
  <c r="B10407" i="9"/>
  <c r="B10408" i="9"/>
  <c r="B10409" i="9"/>
  <c r="B10410" i="9"/>
  <c r="B10411" i="9"/>
  <c r="B10412" i="9"/>
  <c r="B10413" i="9"/>
  <c r="B10414" i="9"/>
  <c r="B10415" i="9"/>
  <c r="B10416" i="9"/>
  <c r="B10417" i="9"/>
  <c r="B10418" i="9"/>
  <c r="B10419" i="9"/>
  <c r="B10420" i="9"/>
  <c r="B10421" i="9"/>
  <c r="B10422" i="9"/>
  <c r="B10423" i="9"/>
  <c r="B10424" i="9"/>
  <c r="B10425" i="9"/>
  <c r="B10426" i="9"/>
  <c r="B10427" i="9"/>
  <c r="B10428" i="9"/>
  <c r="B10429" i="9"/>
  <c r="B10430" i="9"/>
  <c r="B10431" i="9"/>
  <c r="B10432" i="9"/>
  <c r="B10433" i="9"/>
  <c r="B10434" i="9"/>
  <c r="B10435" i="9"/>
  <c r="B10436" i="9"/>
  <c r="B10437" i="9"/>
  <c r="B10438" i="9"/>
  <c r="B10439" i="9"/>
  <c r="B10440" i="9"/>
  <c r="B10441" i="9"/>
  <c r="B10442" i="9"/>
  <c r="B10443" i="9"/>
  <c r="B10444" i="9"/>
  <c r="B10445" i="9"/>
  <c r="B10446" i="9"/>
  <c r="B10447" i="9"/>
  <c r="B10448" i="9"/>
  <c r="B10449" i="9"/>
  <c r="B10450" i="9"/>
  <c r="B10451" i="9"/>
  <c r="B10452" i="9"/>
  <c r="B10453" i="9"/>
  <c r="B10454" i="9"/>
  <c r="B10455" i="9"/>
  <c r="B10456" i="9"/>
  <c r="B10457" i="9"/>
  <c r="B10458" i="9"/>
  <c r="B10459" i="9"/>
  <c r="B10460" i="9"/>
  <c r="B10461" i="9"/>
  <c r="B10462" i="9"/>
  <c r="B10463" i="9"/>
  <c r="B10464" i="9"/>
  <c r="B10465" i="9"/>
  <c r="B10466" i="9"/>
  <c r="B10467" i="9"/>
  <c r="B10468" i="9"/>
  <c r="B10469" i="9"/>
  <c r="B10470" i="9"/>
  <c r="B10471" i="9"/>
  <c r="B10472" i="9"/>
  <c r="B10473" i="9"/>
  <c r="B10474" i="9"/>
  <c r="B10475" i="9"/>
  <c r="B10476" i="9"/>
  <c r="B10477" i="9"/>
  <c r="B10478" i="9"/>
  <c r="B10479" i="9"/>
  <c r="B10480" i="9"/>
  <c r="B10481" i="9"/>
  <c r="B10482" i="9"/>
  <c r="B10483" i="9"/>
  <c r="B10484" i="9"/>
  <c r="B10485" i="9"/>
  <c r="B10486" i="9"/>
  <c r="B10487" i="9"/>
  <c r="B10488" i="9"/>
  <c r="B10489" i="9"/>
  <c r="B10490" i="9"/>
  <c r="B10491" i="9"/>
  <c r="B10492" i="9"/>
  <c r="B10493" i="9"/>
  <c r="B10494" i="9"/>
  <c r="B10495" i="9"/>
  <c r="B10496" i="9"/>
  <c r="B10497" i="9"/>
  <c r="B10498" i="9"/>
  <c r="B10499" i="9"/>
  <c r="B10500" i="9"/>
  <c r="B10501" i="9"/>
  <c r="B10502" i="9"/>
  <c r="B10503" i="9"/>
  <c r="B10504" i="9"/>
  <c r="B10505" i="9"/>
  <c r="B10506" i="9"/>
  <c r="B10507" i="9"/>
  <c r="B10508" i="9"/>
  <c r="B10509" i="9"/>
  <c r="B10510" i="9"/>
  <c r="B10511" i="9"/>
  <c r="B10512" i="9"/>
  <c r="B10513" i="9"/>
  <c r="B10514" i="9"/>
  <c r="B10515" i="9"/>
  <c r="B10516" i="9"/>
  <c r="B10517" i="9"/>
  <c r="B10518" i="9"/>
  <c r="B10519" i="9"/>
  <c r="B10520" i="9"/>
  <c r="B10521" i="9"/>
  <c r="B10522" i="9"/>
  <c r="B10523" i="9"/>
  <c r="B10524" i="9"/>
  <c r="B10525" i="9"/>
  <c r="B10526" i="9"/>
  <c r="B10527" i="9"/>
  <c r="B10528" i="9"/>
  <c r="B10529" i="9"/>
  <c r="B10530" i="9"/>
  <c r="B10531" i="9"/>
  <c r="B10532" i="9"/>
  <c r="B10533" i="9"/>
  <c r="B10534" i="9"/>
  <c r="B10535" i="9"/>
  <c r="B10536" i="9"/>
  <c r="B10537" i="9"/>
  <c r="B10538" i="9"/>
  <c r="B10539" i="9"/>
  <c r="B10540" i="9"/>
  <c r="B10541" i="9"/>
  <c r="B10542" i="9"/>
  <c r="B10543" i="9"/>
  <c r="B10544" i="9"/>
  <c r="B10545" i="9"/>
  <c r="B10546" i="9"/>
  <c r="B10547" i="9"/>
  <c r="B10548" i="9"/>
  <c r="B10549" i="9"/>
  <c r="B10550" i="9"/>
  <c r="B10551" i="9"/>
  <c r="B10552" i="9"/>
  <c r="B10553" i="9"/>
  <c r="B10554" i="9"/>
  <c r="B10555" i="9"/>
  <c r="B10556" i="9"/>
  <c r="B10557" i="9"/>
  <c r="B10558" i="9"/>
  <c r="B10559" i="9"/>
  <c r="B10560" i="9"/>
  <c r="B10561" i="9"/>
  <c r="B10562" i="9"/>
  <c r="B10563" i="9"/>
  <c r="B10564" i="9"/>
  <c r="B10565" i="9"/>
  <c r="B10566" i="9"/>
  <c r="B10567" i="9"/>
  <c r="B10568" i="9"/>
  <c r="B10569" i="9"/>
  <c r="B10570" i="9"/>
  <c r="B10571" i="9"/>
  <c r="B10572" i="9"/>
  <c r="B10573" i="9"/>
  <c r="B10574" i="9"/>
  <c r="B10575" i="9"/>
  <c r="B10576" i="9"/>
  <c r="B10577" i="9"/>
  <c r="B10578" i="9"/>
  <c r="B10579" i="9"/>
  <c r="B10580" i="9"/>
  <c r="B10581" i="9"/>
  <c r="B10582" i="9"/>
  <c r="B10583" i="9"/>
  <c r="B10584" i="9"/>
  <c r="B10585" i="9"/>
  <c r="B10586" i="9"/>
  <c r="B10587" i="9"/>
  <c r="B10588" i="9"/>
  <c r="B10589" i="9"/>
  <c r="B10590" i="9"/>
  <c r="B10591" i="9"/>
  <c r="B10592" i="9"/>
  <c r="B10593" i="9"/>
  <c r="B10594" i="9"/>
  <c r="B10595" i="9"/>
  <c r="B10596" i="9"/>
  <c r="B10597" i="9"/>
  <c r="B10598" i="9"/>
  <c r="B10599" i="9"/>
  <c r="B10600" i="9"/>
  <c r="B10601" i="9"/>
  <c r="B10602" i="9"/>
  <c r="B10603" i="9"/>
  <c r="B10604" i="9"/>
  <c r="B10605" i="9"/>
  <c r="B10606" i="9"/>
  <c r="B10607" i="9"/>
  <c r="B10608" i="9"/>
  <c r="B10609" i="9"/>
  <c r="B10610" i="9"/>
  <c r="B10611" i="9"/>
  <c r="B10612" i="9"/>
  <c r="B10613" i="9"/>
  <c r="B10614" i="9"/>
  <c r="B10615" i="9"/>
  <c r="B10616" i="9"/>
  <c r="B10617" i="9"/>
  <c r="B10618" i="9"/>
  <c r="B10619" i="9"/>
  <c r="B10620" i="9"/>
  <c r="B10621" i="9"/>
  <c r="B10622" i="9"/>
  <c r="B10623" i="9"/>
  <c r="B10624" i="9"/>
  <c r="B10625" i="9"/>
  <c r="B10626" i="9"/>
  <c r="B10627" i="9"/>
  <c r="B10628" i="9"/>
  <c r="B10629" i="9"/>
  <c r="B10630" i="9"/>
  <c r="B10631" i="9"/>
  <c r="B10632" i="9"/>
  <c r="B10633" i="9"/>
  <c r="B10634" i="9"/>
  <c r="B10635" i="9"/>
  <c r="B10636" i="9"/>
  <c r="B10637" i="9"/>
  <c r="B10638" i="9"/>
  <c r="B10639" i="9"/>
  <c r="B10640" i="9"/>
  <c r="B10641" i="9"/>
  <c r="B10642" i="9"/>
  <c r="B10643" i="9"/>
  <c r="B10644" i="9"/>
  <c r="B10645" i="9"/>
  <c r="B10646" i="9"/>
  <c r="B10647" i="9"/>
  <c r="B10648" i="9"/>
  <c r="B10649" i="9"/>
  <c r="B10650" i="9"/>
  <c r="B10651" i="9"/>
  <c r="B10652" i="9"/>
  <c r="B10653" i="9"/>
  <c r="B10654" i="9"/>
  <c r="B10655" i="9"/>
  <c r="B10656" i="9"/>
  <c r="B10657" i="9"/>
  <c r="B10658" i="9"/>
  <c r="B10659" i="9"/>
  <c r="B10660" i="9"/>
  <c r="B10661" i="9"/>
  <c r="B10662" i="9"/>
  <c r="B10663" i="9"/>
  <c r="B10664" i="9"/>
  <c r="B10665" i="9"/>
  <c r="B10666" i="9"/>
  <c r="B10667" i="9"/>
  <c r="B10668" i="9"/>
  <c r="B10669" i="9"/>
  <c r="B10670" i="9"/>
  <c r="B10671" i="9"/>
  <c r="B10672" i="9"/>
  <c r="B10673" i="9"/>
  <c r="B10674" i="9"/>
  <c r="B10675" i="9"/>
  <c r="B10676" i="9"/>
  <c r="B10677" i="9"/>
  <c r="B10678" i="9"/>
  <c r="B10679" i="9"/>
  <c r="B10680" i="9"/>
  <c r="B10681" i="9"/>
  <c r="B10682" i="9"/>
  <c r="B10683" i="9"/>
  <c r="B10684" i="9"/>
  <c r="B10685" i="9"/>
  <c r="B10686" i="9"/>
  <c r="B10687" i="9"/>
  <c r="B10688" i="9"/>
  <c r="B10689" i="9"/>
  <c r="B10690" i="9"/>
  <c r="B10691" i="9"/>
  <c r="B10692" i="9"/>
  <c r="B10693" i="9"/>
  <c r="B10694" i="9"/>
  <c r="B10695" i="9"/>
  <c r="B10696" i="9"/>
  <c r="B10697" i="9"/>
  <c r="B10698" i="9"/>
  <c r="B10699" i="9"/>
  <c r="B10700" i="9"/>
  <c r="B10701" i="9"/>
  <c r="B10702" i="9"/>
  <c r="B10703" i="9"/>
  <c r="B10704" i="9"/>
  <c r="B10705" i="9"/>
  <c r="B10706" i="9"/>
  <c r="B10707" i="9"/>
  <c r="B10708" i="9"/>
  <c r="B10709" i="9"/>
  <c r="B10710" i="9"/>
  <c r="B10711" i="9"/>
  <c r="B10712" i="9"/>
  <c r="B10713" i="9"/>
  <c r="B10714" i="9"/>
  <c r="B10715" i="9"/>
  <c r="B10716" i="9"/>
  <c r="B10717" i="9"/>
  <c r="B10718" i="9"/>
  <c r="B10719" i="9"/>
  <c r="B10720" i="9"/>
  <c r="B10721" i="9"/>
  <c r="B10722" i="9"/>
  <c r="B10723" i="9"/>
  <c r="B10724" i="9"/>
  <c r="B10725" i="9"/>
  <c r="B10726" i="9"/>
  <c r="B10727" i="9"/>
  <c r="B10728" i="9"/>
  <c r="B10729" i="9"/>
  <c r="B10730" i="9"/>
  <c r="B10731" i="9"/>
  <c r="B10732" i="9"/>
  <c r="B10733" i="9"/>
  <c r="B10734" i="9"/>
  <c r="B10735" i="9"/>
  <c r="B10736" i="9"/>
  <c r="B10737" i="9"/>
  <c r="B10738" i="9"/>
  <c r="B10739" i="9"/>
  <c r="B10740" i="9"/>
  <c r="B10741" i="9"/>
  <c r="B10742" i="9"/>
  <c r="B10743" i="9"/>
  <c r="B10744" i="9"/>
  <c r="B10745" i="9"/>
  <c r="B10746" i="9"/>
  <c r="B10747" i="9"/>
  <c r="B10748" i="9"/>
  <c r="B10749" i="9"/>
  <c r="B10750" i="9"/>
  <c r="B10751" i="9"/>
  <c r="B10752" i="9"/>
  <c r="B10753" i="9"/>
  <c r="B10754" i="9"/>
  <c r="B10755" i="9"/>
  <c r="B10756" i="9"/>
  <c r="B10757" i="9"/>
  <c r="B10758" i="9"/>
  <c r="B10759" i="9"/>
  <c r="B10760" i="9"/>
  <c r="B10761" i="9"/>
  <c r="B10762" i="9"/>
  <c r="B10763" i="9"/>
  <c r="B10764" i="9"/>
  <c r="B10765" i="9"/>
  <c r="B10766" i="9"/>
  <c r="B10767" i="9"/>
  <c r="B10768" i="9"/>
  <c r="B10769" i="9"/>
  <c r="B10770" i="9"/>
  <c r="B10771" i="9"/>
  <c r="B10772" i="9"/>
  <c r="B10773" i="9"/>
  <c r="B10774" i="9"/>
  <c r="B10775" i="9"/>
  <c r="B10776" i="9"/>
  <c r="B10777" i="9"/>
  <c r="B10778" i="9"/>
  <c r="B10779" i="9"/>
  <c r="B10780" i="9"/>
  <c r="B10781" i="9"/>
  <c r="B10782" i="9"/>
  <c r="B10783" i="9"/>
  <c r="B10784" i="9"/>
  <c r="B10785" i="9"/>
  <c r="B10786" i="9"/>
  <c r="B10787" i="9"/>
  <c r="B10788" i="9"/>
  <c r="B10789" i="9"/>
  <c r="B10790" i="9"/>
  <c r="B10791" i="9"/>
  <c r="B10792" i="9"/>
  <c r="B10793" i="9"/>
  <c r="B10794" i="9"/>
  <c r="B10795" i="9"/>
  <c r="B10796" i="9"/>
  <c r="B10797" i="9"/>
  <c r="B10798" i="9"/>
  <c r="B10799" i="9"/>
  <c r="B10800" i="9"/>
  <c r="B10801" i="9"/>
  <c r="B10802" i="9"/>
  <c r="B10803" i="9"/>
  <c r="B10804" i="9"/>
  <c r="B10805" i="9"/>
  <c r="B10806" i="9"/>
  <c r="B10807" i="9"/>
  <c r="B10808" i="9"/>
  <c r="B10809" i="9"/>
  <c r="B10810" i="9"/>
  <c r="B10811" i="9"/>
  <c r="B10812" i="9"/>
  <c r="B10813" i="9"/>
  <c r="B10814" i="9"/>
  <c r="B10815" i="9"/>
  <c r="B10816" i="9"/>
  <c r="B10817" i="9"/>
  <c r="B10818" i="9"/>
  <c r="B10819" i="9"/>
  <c r="B10820" i="9"/>
  <c r="B10821" i="9"/>
  <c r="B10822" i="9"/>
  <c r="B10823" i="9"/>
  <c r="B10824" i="9"/>
  <c r="B10825" i="9"/>
  <c r="B10826" i="9"/>
  <c r="B10827" i="9"/>
  <c r="B10828" i="9"/>
  <c r="B10829" i="9"/>
  <c r="B10830" i="9"/>
  <c r="B10831" i="9"/>
  <c r="B10832" i="9"/>
  <c r="B10833" i="9"/>
  <c r="B10834" i="9"/>
  <c r="B10835" i="9"/>
  <c r="B10836" i="9"/>
  <c r="B10837" i="9"/>
  <c r="B10838" i="9"/>
  <c r="B10839" i="9"/>
  <c r="B10840" i="9"/>
  <c r="B10841" i="9"/>
  <c r="B10842" i="9"/>
  <c r="B10843" i="9"/>
  <c r="B10844" i="9"/>
  <c r="B10845" i="9"/>
  <c r="B10846" i="9"/>
  <c r="B10847" i="9"/>
  <c r="B10848" i="9"/>
  <c r="B10849" i="9"/>
  <c r="B10850" i="9"/>
  <c r="B10851" i="9"/>
  <c r="B10852" i="9"/>
  <c r="B10853" i="9"/>
  <c r="B10854" i="9"/>
  <c r="B10855" i="9"/>
  <c r="B10856" i="9"/>
  <c r="B10857" i="9"/>
  <c r="B10858" i="9"/>
  <c r="B10859" i="9"/>
  <c r="B10860" i="9"/>
  <c r="B10861" i="9"/>
  <c r="B10862" i="9"/>
  <c r="B10863" i="9"/>
  <c r="B10864" i="9"/>
  <c r="B10865" i="9"/>
  <c r="B10866" i="9"/>
  <c r="B10867" i="9"/>
  <c r="B10868" i="9"/>
  <c r="B10869" i="9"/>
  <c r="B10870" i="9"/>
  <c r="B10871" i="9"/>
  <c r="B10872" i="9"/>
  <c r="B10873" i="9"/>
  <c r="B10874" i="9"/>
  <c r="B10875" i="9"/>
  <c r="B10876" i="9"/>
  <c r="B10877" i="9"/>
  <c r="B10878" i="9"/>
  <c r="B10879" i="9"/>
  <c r="B10880" i="9"/>
  <c r="B10881" i="9"/>
  <c r="B10882" i="9"/>
  <c r="B10883" i="9"/>
  <c r="B10884" i="9"/>
  <c r="B10885" i="9"/>
  <c r="B10886" i="9"/>
  <c r="B10887" i="9"/>
  <c r="B10888" i="9"/>
  <c r="B10889" i="9"/>
  <c r="B10890" i="9"/>
  <c r="B10891" i="9"/>
  <c r="B10892" i="9"/>
  <c r="B10893" i="9"/>
  <c r="B10894" i="9"/>
  <c r="B10895" i="9"/>
  <c r="B10896" i="9"/>
  <c r="B10897" i="9"/>
  <c r="B10898" i="9"/>
  <c r="B10899" i="9"/>
  <c r="B10900" i="9"/>
  <c r="B10901" i="9"/>
  <c r="B10902" i="9"/>
  <c r="B10903" i="9"/>
  <c r="B10904" i="9"/>
  <c r="B10905" i="9"/>
  <c r="B10906" i="9"/>
  <c r="B10907" i="9"/>
  <c r="B10908" i="9"/>
  <c r="B10909" i="9"/>
  <c r="B10910" i="9"/>
  <c r="B10911" i="9"/>
  <c r="B10912" i="9"/>
  <c r="B10913" i="9"/>
  <c r="B10914" i="9"/>
  <c r="B10915" i="9"/>
  <c r="B10916" i="9"/>
  <c r="B10917" i="9"/>
  <c r="B10918" i="9"/>
  <c r="B10919" i="9"/>
  <c r="B10920" i="9"/>
  <c r="B10921" i="9"/>
  <c r="B10922" i="9"/>
  <c r="B10923" i="9"/>
  <c r="B10924" i="9"/>
  <c r="B10925" i="9"/>
  <c r="B10926" i="9"/>
  <c r="B10927" i="9"/>
  <c r="B10928" i="9"/>
  <c r="B10929" i="9"/>
  <c r="B10930" i="9"/>
  <c r="B10931" i="9"/>
  <c r="B10932" i="9"/>
  <c r="B10933" i="9"/>
  <c r="B10934" i="9"/>
  <c r="B10935" i="9"/>
  <c r="B10936" i="9"/>
  <c r="B10937" i="9"/>
  <c r="B10938" i="9"/>
  <c r="B10939" i="9"/>
  <c r="B10940" i="9"/>
  <c r="B10941" i="9"/>
  <c r="B10942" i="9"/>
  <c r="B10943" i="9"/>
  <c r="B10944" i="9"/>
  <c r="B10945" i="9"/>
  <c r="B10946" i="9"/>
  <c r="B10947" i="9"/>
  <c r="B10948" i="9"/>
  <c r="B10949" i="9"/>
  <c r="B10950" i="9"/>
  <c r="B10951" i="9"/>
  <c r="B10952" i="9"/>
  <c r="B10953" i="9"/>
  <c r="B10954" i="9"/>
  <c r="B10955" i="9"/>
  <c r="B10956" i="9"/>
  <c r="B10957" i="9"/>
  <c r="B10958" i="9"/>
  <c r="B10959" i="9"/>
  <c r="B10960" i="9"/>
  <c r="B10961" i="9"/>
  <c r="B10962" i="9"/>
  <c r="B10963" i="9"/>
  <c r="B10964" i="9"/>
  <c r="B10965" i="9"/>
  <c r="B10966" i="9"/>
  <c r="B10967" i="9"/>
  <c r="B10968" i="9"/>
  <c r="B10969" i="9"/>
  <c r="B10970" i="9"/>
  <c r="B10971" i="9"/>
  <c r="B10972" i="9"/>
  <c r="B10973" i="9"/>
  <c r="B10974" i="9"/>
  <c r="B10975" i="9"/>
  <c r="B10976" i="9"/>
  <c r="B10977" i="9"/>
  <c r="B10978" i="9"/>
  <c r="B10979" i="9"/>
  <c r="B10980" i="9"/>
  <c r="B10981" i="9"/>
  <c r="B10982" i="9"/>
  <c r="B10983" i="9"/>
  <c r="B10984" i="9"/>
  <c r="B10985" i="9"/>
  <c r="B10986" i="9"/>
  <c r="B10987" i="9"/>
  <c r="B10988" i="9"/>
  <c r="B10989" i="9"/>
  <c r="B10990" i="9"/>
  <c r="B10991" i="9"/>
  <c r="B10992" i="9"/>
  <c r="B10993" i="9"/>
  <c r="B10994" i="9"/>
  <c r="B10995" i="9"/>
  <c r="B10996" i="9"/>
  <c r="B10997" i="9"/>
  <c r="B10998" i="9"/>
  <c r="B10999" i="9"/>
  <c r="B11000" i="9"/>
  <c r="B11001" i="9"/>
  <c r="B11002" i="9"/>
  <c r="B11003" i="9"/>
  <c r="B11004" i="9"/>
  <c r="B11005" i="9"/>
  <c r="B11006" i="9"/>
  <c r="B11007" i="9"/>
  <c r="B11008" i="9"/>
  <c r="B11009" i="9"/>
  <c r="B11010" i="9"/>
  <c r="B11011" i="9"/>
  <c r="B11012" i="9"/>
  <c r="B11013" i="9"/>
  <c r="B11014" i="9"/>
  <c r="B11015" i="9"/>
  <c r="B11016" i="9"/>
  <c r="B11017" i="9"/>
  <c r="B11018" i="9"/>
  <c r="B11019" i="9"/>
  <c r="B11020" i="9"/>
  <c r="B11021" i="9"/>
  <c r="B11022" i="9"/>
  <c r="B11023" i="9"/>
  <c r="B11024" i="9"/>
  <c r="B11025" i="9"/>
  <c r="B11026" i="9"/>
  <c r="B11027" i="9"/>
  <c r="B11028" i="9"/>
  <c r="B11029" i="9"/>
  <c r="B11030" i="9"/>
  <c r="B11031" i="9"/>
  <c r="B11032" i="9"/>
  <c r="B11033" i="9"/>
  <c r="B11034" i="9"/>
  <c r="B11035" i="9"/>
  <c r="B11036" i="9"/>
  <c r="B11037" i="9"/>
  <c r="B11038" i="9"/>
  <c r="B11039" i="9"/>
  <c r="B11040" i="9"/>
  <c r="B11041" i="9"/>
  <c r="B11042" i="9"/>
  <c r="B11043" i="9"/>
  <c r="B11044" i="9"/>
  <c r="B11045" i="9"/>
  <c r="B11046" i="9"/>
  <c r="B11047" i="9"/>
  <c r="B11048" i="9"/>
  <c r="B11049" i="9"/>
  <c r="B11050" i="9"/>
  <c r="B11051" i="9"/>
  <c r="B11052" i="9"/>
  <c r="B11053" i="9"/>
  <c r="B11054" i="9"/>
  <c r="B11055" i="9"/>
  <c r="B11056" i="9"/>
  <c r="B11057" i="9"/>
  <c r="B11058" i="9"/>
  <c r="B11059" i="9"/>
  <c r="B11060" i="9"/>
  <c r="B11061" i="9"/>
  <c r="B11062" i="9"/>
  <c r="B11063" i="9"/>
  <c r="B11064" i="9"/>
  <c r="B11065" i="9"/>
  <c r="B11066" i="9"/>
  <c r="B11067" i="9"/>
  <c r="B11068" i="9"/>
  <c r="B11069" i="9"/>
  <c r="B11070" i="9"/>
  <c r="B11071" i="9"/>
  <c r="B11072" i="9"/>
  <c r="B11073" i="9"/>
  <c r="B11074" i="9"/>
  <c r="B11075" i="9"/>
  <c r="B11076" i="9"/>
  <c r="B11077" i="9"/>
  <c r="B11078" i="9"/>
  <c r="B11079" i="9"/>
  <c r="B11080" i="9"/>
  <c r="B11081" i="9"/>
  <c r="B11082" i="9"/>
  <c r="B11083" i="9"/>
  <c r="B11084" i="9"/>
  <c r="B11085" i="9"/>
  <c r="B11086" i="9"/>
  <c r="B11087" i="9"/>
  <c r="B11088" i="9"/>
  <c r="B11089" i="9"/>
  <c r="B11090" i="9"/>
  <c r="B11091" i="9"/>
  <c r="B11092" i="9"/>
  <c r="B11093" i="9"/>
  <c r="B11094" i="9"/>
  <c r="B11095" i="9"/>
  <c r="B11096" i="9"/>
  <c r="B11097" i="9"/>
  <c r="B11098" i="9"/>
  <c r="B11099" i="9"/>
  <c r="B11100" i="9"/>
  <c r="B11101" i="9"/>
  <c r="B11102" i="9"/>
  <c r="B11103" i="9"/>
  <c r="B11104" i="9"/>
  <c r="B11105" i="9"/>
  <c r="B11106" i="9"/>
  <c r="B11107" i="9"/>
  <c r="B11108" i="9"/>
  <c r="B11109" i="9"/>
  <c r="B11110" i="9"/>
  <c r="B11111" i="9"/>
  <c r="B11112" i="9"/>
  <c r="B11113" i="9"/>
  <c r="B11114" i="9"/>
  <c r="B11115" i="9"/>
  <c r="B11116" i="9"/>
  <c r="B11117" i="9"/>
  <c r="B11118" i="9"/>
  <c r="B11119" i="9"/>
  <c r="B11120" i="9"/>
  <c r="B11121" i="9"/>
  <c r="B11122" i="9"/>
  <c r="B11123" i="9"/>
  <c r="B11124" i="9"/>
  <c r="B11125" i="9"/>
  <c r="B11126" i="9"/>
  <c r="B11127" i="9"/>
  <c r="B11128" i="9"/>
  <c r="B11129" i="9"/>
  <c r="B11130" i="9"/>
  <c r="B11131" i="9"/>
  <c r="B11132" i="9"/>
  <c r="B11133" i="9"/>
  <c r="B11134" i="9"/>
  <c r="B11135" i="9"/>
  <c r="B11136" i="9"/>
  <c r="B11137" i="9"/>
  <c r="B11138" i="9"/>
  <c r="B11139" i="9"/>
  <c r="B11140" i="9"/>
  <c r="B11141" i="9"/>
  <c r="B11142" i="9"/>
  <c r="B11143" i="9"/>
  <c r="B11144" i="9"/>
  <c r="B11145" i="9"/>
  <c r="B11146" i="9"/>
  <c r="B11147" i="9"/>
  <c r="B11148" i="9"/>
  <c r="B11149" i="9"/>
  <c r="B11150" i="9"/>
  <c r="B11151" i="9"/>
  <c r="B11152" i="9"/>
  <c r="B11153" i="9"/>
  <c r="B11154" i="9"/>
  <c r="B11155" i="9"/>
  <c r="B11156" i="9"/>
  <c r="B11157" i="9"/>
  <c r="B11158" i="9"/>
  <c r="B11159" i="9"/>
  <c r="B11160" i="9"/>
  <c r="B11161" i="9"/>
  <c r="B11162" i="9"/>
  <c r="B11163" i="9"/>
  <c r="B11164" i="9"/>
  <c r="B11165" i="9"/>
  <c r="B11166" i="9"/>
  <c r="B11167" i="9"/>
  <c r="B11168" i="9"/>
  <c r="B11169" i="9"/>
  <c r="B11170" i="9"/>
  <c r="B11171" i="9"/>
  <c r="B11172" i="9"/>
  <c r="B11173" i="9"/>
  <c r="B11174" i="9"/>
  <c r="B11175" i="9"/>
  <c r="B11176" i="9"/>
  <c r="B11177" i="9"/>
  <c r="B11178" i="9"/>
  <c r="B11179" i="9"/>
  <c r="B11180" i="9"/>
  <c r="B11181" i="9"/>
  <c r="B11182" i="9"/>
  <c r="B11183" i="9"/>
  <c r="B11184" i="9"/>
  <c r="B11185" i="9"/>
  <c r="B11186" i="9"/>
  <c r="B11187" i="9"/>
  <c r="B11188" i="9"/>
  <c r="B11189" i="9"/>
  <c r="B11190" i="9"/>
  <c r="B11191" i="9"/>
  <c r="B11192" i="9"/>
  <c r="B11193" i="9"/>
  <c r="B11194" i="9"/>
  <c r="B11195" i="9"/>
  <c r="B11196" i="9"/>
  <c r="B11197" i="9"/>
  <c r="B11198" i="9"/>
  <c r="B11199" i="9"/>
  <c r="B11200" i="9"/>
  <c r="B11201" i="9"/>
  <c r="B11202" i="9"/>
  <c r="B11203" i="9"/>
  <c r="B11204" i="9"/>
  <c r="B11205" i="9"/>
  <c r="B11206" i="9"/>
  <c r="B11207" i="9"/>
  <c r="B11208" i="9"/>
  <c r="B11209" i="9"/>
  <c r="B11210" i="9"/>
  <c r="B11211" i="9"/>
  <c r="B11212" i="9"/>
  <c r="B11213" i="9"/>
  <c r="B11214" i="9"/>
  <c r="B11215" i="9"/>
  <c r="B11216" i="9"/>
  <c r="B11217" i="9"/>
  <c r="B11218" i="9"/>
  <c r="B11219" i="9"/>
  <c r="B11220" i="9"/>
  <c r="B11221" i="9"/>
  <c r="B11222" i="9"/>
  <c r="B11223" i="9"/>
  <c r="B11224" i="9"/>
  <c r="B11225" i="9"/>
  <c r="B11226" i="9"/>
  <c r="B11227" i="9"/>
  <c r="B11228" i="9"/>
  <c r="B11229" i="9"/>
  <c r="B11230" i="9"/>
  <c r="B11231" i="9"/>
  <c r="B11232" i="9"/>
  <c r="B11233" i="9"/>
  <c r="B11234" i="9"/>
  <c r="B11235" i="9"/>
  <c r="B11236" i="9"/>
  <c r="B11237" i="9"/>
  <c r="B11238" i="9"/>
  <c r="B11239" i="9"/>
  <c r="B11240" i="9"/>
  <c r="B11241" i="9"/>
  <c r="B11242" i="9"/>
  <c r="B11243" i="9"/>
  <c r="B11244" i="9"/>
  <c r="B11245" i="9"/>
  <c r="B11246" i="9"/>
  <c r="B11247" i="9"/>
  <c r="B11248" i="9"/>
  <c r="B11249" i="9"/>
  <c r="B11250" i="9"/>
  <c r="B11251" i="9"/>
  <c r="B11252" i="9"/>
  <c r="B11253" i="9"/>
  <c r="B11254" i="9"/>
  <c r="B11255" i="9"/>
  <c r="B11256" i="9"/>
  <c r="B11257" i="9"/>
  <c r="B11258" i="9"/>
  <c r="B11259" i="9"/>
  <c r="B11260" i="9"/>
  <c r="B11261" i="9"/>
  <c r="B11262" i="9"/>
  <c r="B11263" i="9"/>
  <c r="B11264" i="9"/>
  <c r="B11265" i="9"/>
  <c r="B11266" i="9"/>
  <c r="B11267" i="9"/>
  <c r="B11268" i="9"/>
  <c r="B11269" i="9"/>
  <c r="B11270" i="9"/>
  <c r="B11271" i="9"/>
  <c r="B11272" i="9"/>
  <c r="B11273" i="9"/>
  <c r="B11274" i="9"/>
  <c r="B11275" i="9"/>
  <c r="B11276" i="9"/>
  <c r="B11277" i="9"/>
  <c r="B11278" i="9"/>
  <c r="B11279" i="9"/>
  <c r="B11280" i="9"/>
  <c r="B11281" i="9"/>
  <c r="B11282" i="9"/>
  <c r="B11283" i="9"/>
  <c r="B11284" i="9"/>
  <c r="B11285" i="9"/>
  <c r="B11286" i="9"/>
  <c r="B11287" i="9"/>
  <c r="B11288" i="9"/>
  <c r="B11289" i="9"/>
  <c r="B11290" i="9"/>
  <c r="B11291" i="9"/>
  <c r="B11292" i="9"/>
  <c r="B11293" i="9"/>
  <c r="B11294" i="9"/>
  <c r="B11295" i="9"/>
  <c r="B11296" i="9"/>
  <c r="B11297" i="9"/>
  <c r="B11298" i="9"/>
  <c r="B11299" i="9"/>
  <c r="B11300" i="9"/>
  <c r="B11301" i="9"/>
  <c r="B11302" i="9"/>
  <c r="B11303" i="9"/>
  <c r="B11304" i="9"/>
  <c r="B11305" i="9"/>
  <c r="B11306" i="9"/>
  <c r="B11307" i="9"/>
  <c r="B11308" i="9"/>
  <c r="B11309" i="9"/>
  <c r="B11310" i="9"/>
  <c r="B11311" i="9"/>
  <c r="B11312" i="9"/>
  <c r="B11313" i="9"/>
  <c r="B11314" i="9"/>
  <c r="B11315" i="9"/>
  <c r="B11316" i="9"/>
  <c r="B11317" i="9"/>
  <c r="B11318" i="9"/>
  <c r="B11319" i="9"/>
  <c r="B11320" i="9"/>
  <c r="B11321" i="9"/>
  <c r="B11322" i="9"/>
  <c r="B11323" i="9"/>
  <c r="B11324" i="9"/>
  <c r="B11325" i="9"/>
  <c r="B11326" i="9"/>
  <c r="B11327" i="9"/>
  <c r="B11328" i="9"/>
  <c r="B11329" i="9"/>
  <c r="B11330" i="9"/>
  <c r="B11331" i="9"/>
  <c r="B11332" i="9"/>
  <c r="B11333" i="9"/>
  <c r="B11334" i="9"/>
  <c r="B11335" i="9"/>
  <c r="B11336" i="9"/>
  <c r="B11337" i="9"/>
  <c r="B11338" i="9"/>
  <c r="B11339" i="9"/>
  <c r="B11340" i="9"/>
  <c r="B11341" i="9"/>
  <c r="B11342" i="9"/>
  <c r="B11343" i="9"/>
  <c r="B11344" i="9"/>
  <c r="B11345" i="9"/>
  <c r="B11346" i="9"/>
  <c r="B11347" i="9"/>
  <c r="B11348" i="9"/>
  <c r="B11349" i="9"/>
  <c r="B11350" i="9"/>
  <c r="B11351" i="9"/>
  <c r="B11352" i="9"/>
  <c r="B11353" i="9"/>
  <c r="B11354" i="9"/>
  <c r="B11355" i="9"/>
  <c r="B11356" i="9"/>
  <c r="B11357" i="9"/>
  <c r="B11358" i="9"/>
  <c r="B11359" i="9"/>
  <c r="B11360" i="9"/>
  <c r="B11361" i="9"/>
  <c r="B11362" i="9"/>
  <c r="B11363" i="9"/>
  <c r="B11364" i="9"/>
  <c r="B11365" i="9"/>
  <c r="B11366" i="9"/>
  <c r="B11367" i="9"/>
  <c r="B11368" i="9"/>
  <c r="B11369" i="9"/>
  <c r="B11370" i="9"/>
  <c r="B11371" i="9"/>
  <c r="B11372" i="9"/>
  <c r="B11373" i="9"/>
  <c r="B11374" i="9"/>
  <c r="B11375" i="9"/>
  <c r="B11376" i="9"/>
  <c r="B11377" i="9"/>
  <c r="B11378" i="9"/>
  <c r="B11379" i="9"/>
  <c r="B11380" i="9"/>
  <c r="B11381" i="9"/>
  <c r="B11382" i="9"/>
  <c r="B11383" i="9"/>
  <c r="B11384" i="9"/>
  <c r="B11385" i="9"/>
  <c r="B11386" i="9"/>
  <c r="B11387" i="9"/>
  <c r="B11388" i="9"/>
  <c r="B11389" i="9"/>
  <c r="B11390" i="9"/>
  <c r="B11391" i="9"/>
  <c r="B11392" i="9"/>
  <c r="B11393" i="9"/>
  <c r="B11394" i="9"/>
  <c r="B11395" i="9"/>
  <c r="B11396" i="9"/>
  <c r="B11397" i="9"/>
  <c r="B11398" i="9"/>
  <c r="B11399" i="9"/>
  <c r="B11400" i="9"/>
  <c r="B11401" i="9"/>
  <c r="B11402" i="9"/>
  <c r="B11403" i="9"/>
  <c r="B11404" i="9"/>
  <c r="B11405" i="9"/>
  <c r="B11406" i="9"/>
  <c r="B11407" i="9"/>
  <c r="B11408" i="9"/>
  <c r="B11409" i="9"/>
  <c r="B11410" i="9"/>
  <c r="B11411" i="9"/>
  <c r="B11412" i="9"/>
  <c r="B11413" i="9"/>
  <c r="B11414" i="9"/>
  <c r="B11415" i="9"/>
  <c r="B11416" i="9"/>
  <c r="B11417" i="9"/>
  <c r="B11418" i="9"/>
  <c r="B11419" i="9"/>
  <c r="B11420" i="9"/>
  <c r="B11421" i="9"/>
  <c r="B11422" i="9"/>
  <c r="B11423" i="9"/>
  <c r="B11424" i="9"/>
  <c r="B11425" i="9"/>
  <c r="B11426" i="9"/>
  <c r="B11427" i="9"/>
  <c r="B11428" i="9"/>
  <c r="B11429" i="9"/>
  <c r="B11430" i="9"/>
  <c r="B11431" i="9"/>
  <c r="B11432" i="9"/>
  <c r="B11433" i="9"/>
  <c r="B11434" i="9"/>
  <c r="B11435" i="9"/>
  <c r="B11436" i="9"/>
  <c r="B11437" i="9"/>
  <c r="B11438" i="9"/>
  <c r="B11439" i="9"/>
  <c r="B11440" i="9"/>
  <c r="B11441" i="9"/>
  <c r="B11442" i="9"/>
  <c r="B11443" i="9"/>
  <c r="B11444" i="9"/>
  <c r="B11445" i="9"/>
  <c r="B11446" i="9"/>
  <c r="B11447" i="9"/>
  <c r="B11448" i="9"/>
  <c r="B11449" i="9"/>
  <c r="B11450" i="9"/>
  <c r="B11451" i="9"/>
  <c r="B11452" i="9"/>
  <c r="B11453" i="9"/>
  <c r="B11454" i="9"/>
  <c r="B11455" i="9"/>
  <c r="B11456" i="9"/>
  <c r="B11457" i="9"/>
  <c r="B11458" i="9"/>
  <c r="B11459" i="9"/>
  <c r="B11460" i="9"/>
  <c r="B11461" i="9"/>
  <c r="B11462" i="9"/>
  <c r="B11463" i="9"/>
  <c r="B11464" i="9"/>
  <c r="B11465" i="9"/>
  <c r="B11466" i="9"/>
  <c r="B11467" i="9"/>
  <c r="B11468" i="9"/>
  <c r="B11469" i="9"/>
  <c r="B11470" i="9"/>
  <c r="B11471" i="9"/>
  <c r="B11472" i="9"/>
  <c r="B11473" i="9"/>
  <c r="B11474" i="9"/>
  <c r="B11475" i="9"/>
  <c r="B11476" i="9"/>
  <c r="B11477" i="9"/>
  <c r="B11478" i="9"/>
  <c r="B11479" i="9"/>
  <c r="B11480" i="9"/>
  <c r="B11481" i="9"/>
  <c r="B11482" i="9"/>
  <c r="B11483" i="9"/>
  <c r="B11484" i="9"/>
  <c r="B11485" i="9"/>
  <c r="B11486" i="9"/>
  <c r="B11487" i="9"/>
  <c r="B11488" i="9"/>
  <c r="B11489" i="9"/>
  <c r="B11490" i="9"/>
  <c r="B11491" i="9"/>
  <c r="B11492" i="9"/>
  <c r="B11493" i="9"/>
  <c r="B11494" i="9"/>
  <c r="B11495" i="9"/>
  <c r="B11496" i="9"/>
  <c r="B11497" i="9"/>
  <c r="B11498" i="9"/>
  <c r="B11499" i="9"/>
  <c r="B11500" i="9"/>
  <c r="B11501" i="9"/>
  <c r="B11502" i="9"/>
  <c r="B11503" i="9"/>
  <c r="B11504" i="9"/>
  <c r="B11505" i="9"/>
  <c r="B11506" i="9"/>
  <c r="B11507" i="9"/>
  <c r="B11508" i="9"/>
  <c r="B11509" i="9"/>
  <c r="B11510" i="9"/>
  <c r="B11511" i="9"/>
  <c r="B11512" i="9"/>
  <c r="B11513" i="9"/>
  <c r="B11514" i="9"/>
  <c r="B11515" i="9"/>
  <c r="B11516" i="9"/>
  <c r="B11517" i="9"/>
  <c r="B11518" i="9"/>
  <c r="B11519" i="9"/>
  <c r="B11520" i="9"/>
  <c r="B11521" i="9"/>
  <c r="B11522" i="9"/>
  <c r="B11523" i="9"/>
  <c r="B11524" i="9"/>
  <c r="B11525" i="9"/>
  <c r="B11526" i="9"/>
  <c r="B11527" i="9"/>
  <c r="B11528" i="9"/>
  <c r="B11529" i="9"/>
  <c r="B11530" i="9"/>
  <c r="B11531" i="9"/>
  <c r="B11532" i="9"/>
  <c r="B11533" i="9"/>
  <c r="B11534" i="9"/>
  <c r="B11535" i="9"/>
  <c r="B11536" i="9"/>
  <c r="B11537" i="9"/>
  <c r="B11538" i="9"/>
  <c r="B11539" i="9"/>
  <c r="B11540" i="9"/>
  <c r="B11541" i="9"/>
  <c r="B11542" i="9"/>
  <c r="B11543" i="9"/>
  <c r="B11544" i="9"/>
  <c r="B11545" i="9"/>
  <c r="B11546" i="9"/>
  <c r="B11547" i="9"/>
  <c r="B11548" i="9"/>
  <c r="B11549" i="9"/>
  <c r="B11550" i="9"/>
  <c r="B11551" i="9"/>
  <c r="B11552" i="9"/>
  <c r="B11553" i="9"/>
  <c r="B11554" i="9"/>
  <c r="B11555" i="9"/>
  <c r="B11556" i="9"/>
  <c r="B11557" i="9"/>
  <c r="B11558" i="9"/>
  <c r="B11559" i="9"/>
  <c r="B11560" i="9"/>
  <c r="B11561" i="9"/>
  <c r="B11562" i="9"/>
  <c r="B11563" i="9"/>
  <c r="B11564" i="9"/>
  <c r="B11565" i="9"/>
  <c r="B11566" i="9"/>
  <c r="B11567" i="9"/>
  <c r="B11568" i="9"/>
  <c r="B11569" i="9"/>
  <c r="B11570" i="9"/>
  <c r="B11571" i="9"/>
  <c r="B11572" i="9"/>
  <c r="B11573" i="9"/>
  <c r="B11574" i="9"/>
  <c r="B11575" i="9"/>
  <c r="B11576" i="9"/>
  <c r="B11577" i="9"/>
  <c r="B11578" i="9"/>
  <c r="B11579" i="9"/>
  <c r="B11580" i="9"/>
  <c r="B11581" i="9"/>
  <c r="B11582" i="9"/>
  <c r="B11583" i="9"/>
  <c r="B11584" i="9"/>
  <c r="B11585" i="9"/>
  <c r="B11586" i="9"/>
  <c r="B11587" i="9"/>
  <c r="B11588" i="9"/>
  <c r="B11589" i="9"/>
  <c r="B11590" i="9"/>
  <c r="B11591" i="9"/>
  <c r="B11592" i="9"/>
  <c r="B11593" i="9"/>
  <c r="B11594" i="9"/>
  <c r="B11595" i="9"/>
  <c r="B11596" i="9"/>
  <c r="B11597" i="9"/>
  <c r="B11598" i="9"/>
  <c r="B11599" i="9"/>
  <c r="B11600" i="9"/>
  <c r="B11601" i="9"/>
  <c r="B11602" i="9"/>
  <c r="B11603" i="9"/>
  <c r="B11604" i="9"/>
  <c r="B11605" i="9"/>
  <c r="B11606" i="9"/>
  <c r="B11607" i="9"/>
  <c r="B11608" i="9"/>
  <c r="B11609" i="9"/>
  <c r="B11610" i="9"/>
  <c r="B11611" i="9"/>
  <c r="B11612" i="9"/>
  <c r="B11613" i="9"/>
  <c r="B11614" i="9"/>
  <c r="B11615" i="9"/>
  <c r="B11616" i="9"/>
  <c r="B11617" i="9"/>
  <c r="B11618" i="9"/>
  <c r="B11619" i="9"/>
  <c r="B11620" i="9"/>
  <c r="B11621" i="9"/>
  <c r="B11622" i="9"/>
  <c r="B11623" i="9"/>
  <c r="B11624" i="9"/>
  <c r="B11625" i="9"/>
  <c r="B11626" i="9"/>
  <c r="B11627" i="9"/>
  <c r="B11628" i="9"/>
  <c r="B11629" i="9"/>
  <c r="B11630" i="9"/>
  <c r="B11631" i="9"/>
  <c r="B11632" i="9"/>
  <c r="B11633" i="9"/>
  <c r="B11634" i="9"/>
  <c r="B11635" i="9"/>
  <c r="B11636" i="9"/>
  <c r="B11637" i="9"/>
  <c r="B11638" i="9"/>
  <c r="B11639" i="9"/>
  <c r="B11640" i="9"/>
  <c r="B11641" i="9"/>
  <c r="B11642" i="9"/>
  <c r="B11643" i="9"/>
  <c r="B11644" i="9"/>
  <c r="B11645" i="9"/>
  <c r="B11646" i="9"/>
  <c r="B11647" i="9"/>
  <c r="B11648" i="9"/>
  <c r="B11649" i="9"/>
  <c r="B11650" i="9"/>
  <c r="B11651" i="9"/>
  <c r="B11652" i="9"/>
  <c r="B11653" i="9"/>
  <c r="B11654" i="9"/>
  <c r="B11655" i="9"/>
  <c r="B11656" i="9"/>
  <c r="B11657" i="9"/>
  <c r="B11658" i="9"/>
  <c r="B11659" i="9"/>
  <c r="B11660" i="9"/>
  <c r="B11661" i="9"/>
  <c r="B11662" i="9"/>
  <c r="B11663" i="9"/>
  <c r="B11664" i="9"/>
  <c r="B11665" i="9"/>
  <c r="B11666" i="9"/>
  <c r="B11667" i="9"/>
  <c r="B11668" i="9"/>
  <c r="B11669" i="9"/>
  <c r="B11670" i="9"/>
  <c r="B11671" i="9"/>
  <c r="B11672" i="9"/>
  <c r="B11673" i="9"/>
  <c r="B11674" i="9"/>
  <c r="B11675" i="9"/>
  <c r="B11676" i="9"/>
  <c r="B11677" i="9"/>
  <c r="B11678" i="9"/>
  <c r="B11679" i="9"/>
  <c r="B11680" i="9"/>
  <c r="B11681" i="9"/>
  <c r="B11682" i="9"/>
  <c r="B11683" i="9"/>
  <c r="B11684" i="9"/>
  <c r="B11685" i="9"/>
  <c r="B11686" i="9"/>
  <c r="B11687" i="9"/>
  <c r="B11688" i="9"/>
  <c r="B11689" i="9"/>
  <c r="B11690" i="9"/>
  <c r="B11691" i="9"/>
  <c r="B11692" i="9"/>
  <c r="B11693" i="9"/>
  <c r="B11694" i="9"/>
  <c r="B11695" i="9"/>
  <c r="B11696" i="9"/>
  <c r="B11697" i="9"/>
  <c r="B11698" i="9"/>
  <c r="B11699" i="9"/>
  <c r="B11700" i="9"/>
  <c r="B11701" i="9"/>
  <c r="B11702" i="9"/>
  <c r="B11703" i="9"/>
  <c r="B11704" i="9"/>
  <c r="B11705" i="9"/>
  <c r="B11706" i="9"/>
  <c r="B11707" i="9"/>
  <c r="B11708" i="9"/>
  <c r="B11709" i="9"/>
  <c r="B11710" i="9"/>
  <c r="B11711" i="9"/>
  <c r="B11712" i="9"/>
  <c r="B11713" i="9"/>
  <c r="B11714" i="9"/>
  <c r="B11715" i="9"/>
  <c r="B11716" i="9"/>
  <c r="B11717" i="9"/>
  <c r="B11718" i="9"/>
  <c r="B11719" i="9"/>
  <c r="B11720" i="9"/>
  <c r="B11721" i="9"/>
  <c r="B11722" i="9"/>
  <c r="B11723" i="9"/>
  <c r="B11724" i="9"/>
  <c r="B11725" i="9"/>
  <c r="B11726" i="9"/>
  <c r="B11727" i="9"/>
  <c r="B11728" i="9"/>
  <c r="B11729" i="9"/>
  <c r="B11730" i="9"/>
  <c r="B11731" i="9"/>
  <c r="B11732" i="9"/>
  <c r="B11733" i="9"/>
  <c r="B11734" i="9"/>
  <c r="B11735" i="9"/>
  <c r="B11736" i="9"/>
  <c r="B11737" i="9"/>
  <c r="B11738" i="9"/>
  <c r="B11739" i="9"/>
  <c r="B11740" i="9"/>
  <c r="B11741" i="9"/>
  <c r="B11742" i="9"/>
  <c r="B11743" i="9"/>
  <c r="B11744" i="9"/>
  <c r="B11745" i="9"/>
  <c r="B11746" i="9"/>
  <c r="B11747" i="9"/>
  <c r="B11748" i="9"/>
  <c r="B11749" i="9"/>
  <c r="B11750" i="9"/>
  <c r="B11751" i="9"/>
  <c r="B11752" i="9"/>
  <c r="B11753" i="9"/>
  <c r="B11754" i="9"/>
  <c r="B11755" i="9"/>
  <c r="B11756" i="9"/>
  <c r="B11757" i="9"/>
  <c r="B11758" i="9"/>
  <c r="B11759" i="9"/>
  <c r="B11760" i="9"/>
  <c r="B11761" i="9"/>
  <c r="B11762" i="9"/>
  <c r="B11763" i="9"/>
  <c r="B11764" i="9"/>
  <c r="B11765" i="9"/>
  <c r="B11766" i="9"/>
  <c r="B11767" i="9"/>
  <c r="B11768" i="9"/>
  <c r="B11769" i="9"/>
  <c r="B11770" i="9"/>
  <c r="B11771" i="9"/>
  <c r="B11772" i="9"/>
  <c r="B11773" i="9"/>
  <c r="B11774" i="9"/>
  <c r="B11775" i="9"/>
  <c r="B11776" i="9"/>
  <c r="B11777" i="9"/>
  <c r="B11778" i="9"/>
  <c r="B11779" i="9"/>
  <c r="B11780" i="9"/>
  <c r="B11781" i="9"/>
  <c r="B11782" i="9"/>
  <c r="B11783" i="9"/>
  <c r="B11784" i="9"/>
  <c r="B11785" i="9"/>
  <c r="B11786" i="9"/>
  <c r="B11787" i="9"/>
  <c r="B11788" i="9"/>
  <c r="B11789" i="9"/>
  <c r="B11790" i="9"/>
  <c r="B11791" i="9"/>
  <c r="B11792" i="9"/>
  <c r="B11793" i="9"/>
  <c r="B11794" i="9"/>
  <c r="B11795" i="9"/>
  <c r="B11796" i="9"/>
  <c r="B11797" i="9"/>
  <c r="B11798" i="9"/>
  <c r="B11799" i="9"/>
  <c r="B11800" i="9"/>
  <c r="B11801" i="9"/>
  <c r="B11802" i="9"/>
  <c r="B11803" i="9"/>
  <c r="B11804" i="9"/>
  <c r="B11805" i="9"/>
  <c r="B11806" i="9"/>
  <c r="B11807" i="9"/>
  <c r="B11808" i="9"/>
  <c r="B11809" i="9"/>
  <c r="B11810" i="9"/>
  <c r="B11811" i="9"/>
  <c r="B11812" i="9"/>
  <c r="B11813" i="9"/>
  <c r="B11814" i="9"/>
  <c r="B11815" i="9"/>
  <c r="B11816" i="9"/>
  <c r="B11817" i="9"/>
  <c r="B11818" i="9"/>
  <c r="B11819" i="9"/>
  <c r="B11820" i="9"/>
  <c r="B11821" i="9"/>
  <c r="B11822" i="9"/>
  <c r="B11823" i="9"/>
  <c r="B11824" i="9"/>
  <c r="B11825" i="9"/>
  <c r="B11826" i="9"/>
  <c r="B11827" i="9"/>
  <c r="B11828" i="9"/>
  <c r="B11829" i="9"/>
  <c r="B11830" i="9"/>
  <c r="B11831" i="9"/>
  <c r="B11832" i="9"/>
  <c r="B11833" i="9"/>
  <c r="B11834" i="9"/>
  <c r="B11835" i="9"/>
  <c r="B11836" i="9"/>
  <c r="B11837" i="9"/>
  <c r="B11838" i="9"/>
  <c r="B11839" i="9"/>
  <c r="B11840" i="9"/>
  <c r="B11841" i="9"/>
  <c r="B11842" i="9"/>
  <c r="B11843" i="9"/>
  <c r="B11844" i="9"/>
  <c r="B11845" i="9"/>
  <c r="B11846" i="9"/>
  <c r="B11847" i="9"/>
  <c r="B11848" i="9"/>
  <c r="B11849" i="9"/>
  <c r="B11850" i="9"/>
  <c r="B11851" i="9"/>
  <c r="B11852" i="9"/>
  <c r="B11853" i="9"/>
  <c r="B11854" i="9"/>
  <c r="B11855" i="9"/>
  <c r="B11856" i="9"/>
  <c r="B11857" i="9"/>
  <c r="B11858" i="9"/>
  <c r="B11859" i="9"/>
  <c r="B11860" i="9"/>
  <c r="B11861" i="9"/>
  <c r="B11862" i="9"/>
  <c r="B11863" i="9"/>
  <c r="B11864" i="9"/>
  <c r="B11865" i="9"/>
  <c r="B11866" i="9"/>
  <c r="B11867" i="9"/>
  <c r="B11868" i="9"/>
  <c r="B11869" i="9"/>
  <c r="B11870" i="9"/>
  <c r="B11871" i="9"/>
  <c r="B11872" i="9"/>
  <c r="B11873" i="9"/>
  <c r="B11874" i="9"/>
  <c r="B11875" i="9"/>
  <c r="B11876" i="9"/>
  <c r="B11877" i="9"/>
  <c r="B11878" i="9"/>
  <c r="B11879" i="9"/>
  <c r="B11880" i="9"/>
  <c r="B11881" i="9"/>
  <c r="B11882" i="9"/>
  <c r="B11883" i="9"/>
  <c r="B11884" i="9"/>
  <c r="B11885" i="9"/>
  <c r="B11886" i="9"/>
  <c r="B11887" i="9"/>
  <c r="B11888" i="9"/>
  <c r="B11889" i="9"/>
  <c r="B11890" i="9"/>
  <c r="B11891" i="9"/>
  <c r="B11892" i="9"/>
  <c r="B11893" i="9"/>
  <c r="B11894" i="9"/>
  <c r="B11895" i="9"/>
  <c r="B11896" i="9"/>
  <c r="B11897" i="9"/>
  <c r="B11898" i="9"/>
  <c r="B11899" i="9"/>
  <c r="B11900" i="9"/>
  <c r="B11901" i="9"/>
  <c r="B11902" i="9"/>
  <c r="B11903" i="9"/>
  <c r="B11904" i="9"/>
  <c r="B11905" i="9"/>
  <c r="B11906" i="9"/>
  <c r="B11907" i="9"/>
  <c r="B11908" i="9"/>
  <c r="B11909" i="9"/>
  <c r="B11910" i="9"/>
  <c r="B11911" i="9"/>
  <c r="B11912" i="9"/>
  <c r="B11913" i="9"/>
  <c r="B11914" i="9"/>
  <c r="B11915" i="9"/>
  <c r="B11916" i="9"/>
  <c r="B11917" i="9"/>
  <c r="B11918" i="9"/>
  <c r="B11919" i="9"/>
  <c r="B11920" i="9"/>
  <c r="B11921" i="9"/>
  <c r="B11922" i="9"/>
  <c r="B11923" i="9"/>
  <c r="B11924" i="9"/>
  <c r="B11925" i="9"/>
  <c r="B11926" i="9"/>
  <c r="B11927" i="9"/>
  <c r="B11928" i="9"/>
  <c r="B11929" i="9"/>
  <c r="B11930" i="9"/>
  <c r="B11931" i="9"/>
  <c r="B11932" i="9"/>
  <c r="B11933" i="9"/>
  <c r="B11934" i="9"/>
  <c r="B11935" i="9"/>
  <c r="B11936" i="9"/>
  <c r="B11937" i="9"/>
  <c r="B11938" i="9"/>
  <c r="B11939" i="9"/>
  <c r="B11940" i="9"/>
  <c r="B11941" i="9"/>
  <c r="B11942" i="9"/>
  <c r="B11943" i="9"/>
  <c r="B11944" i="9"/>
  <c r="B11945" i="9"/>
  <c r="B11946" i="9"/>
  <c r="B11947" i="9"/>
  <c r="B11948" i="9"/>
  <c r="B11949" i="9"/>
  <c r="B11950" i="9"/>
  <c r="B11951" i="9"/>
  <c r="B11952" i="9"/>
  <c r="B11953" i="9"/>
  <c r="B11954" i="9"/>
  <c r="B11955" i="9"/>
  <c r="B11956" i="9"/>
  <c r="B11957" i="9"/>
  <c r="B11958" i="9"/>
  <c r="B11959" i="9"/>
  <c r="B11960" i="9"/>
  <c r="B11961" i="9"/>
  <c r="B11962" i="9"/>
  <c r="B11963" i="9"/>
  <c r="B11964" i="9"/>
  <c r="B11965" i="9"/>
  <c r="B11966" i="9"/>
  <c r="B11967" i="9"/>
  <c r="B11968" i="9"/>
  <c r="B11969" i="9"/>
  <c r="B11970" i="9"/>
  <c r="B11971" i="9"/>
  <c r="B11972" i="9"/>
  <c r="B11973" i="9"/>
  <c r="B11974" i="9"/>
  <c r="B11975" i="9"/>
  <c r="B11976" i="9"/>
  <c r="B11977" i="9"/>
  <c r="B11978" i="9"/>
  <c r="B11979" i="9"/>
  <c r="B11980" i="9"/>
  <c r="B11981" i="9"/>
  <c r="B11982" i="9"/>
  <c r="B11983" i="9"/>
  <c r="B11984" i="9"/>
  <c r="B11985" i="9"/>
  <c r="B11986" i="9"/>
  <c r="B11987" i="9"/>
  <c r="B11988" i="9"/>
  <c r="B11989" i="9"/>
  <c r="B11990" i="9"/>
  <c r="B11991" i="9"/>
  <c r="B11992" i="9"/>
  <c r="B11993" i="9"/>
  <c r="B11994" i="9"/>
  <c r="B11995" i="9"/>
  <c r="B11996" i="9"/>
  <c r="B11997" i="9"/>
  <c r="B11998" i="9"/>
  <c r="B11999" i="9"/>
  <c r="B12000" i="9"/>
  <c r="B12001" i="9"/>
  <c r="B12002" i="9"/>
  <c r="B12003" i="9"/>
  <c r="B12004" i="9"/>
  <c r="B12005" i="9"/>
  <c r="B12006" i="9"/>
  <c r="B12007" i="9"/>
  <c r="B12008" i="9"/>
  <c r="B12009" i="9"/>
  <c r="B12010" i="9"/>
  <c r="B12011" i="9"/>
  <c r="B12012" i="9"/>
  <c r="B12013" i="9"/>
  <c r="B12014" i="9"/>
  <c r="B12015" i="9"/>
  <c r="B12016" i="9"/>
  <c r="B12017" i="9"/>
  <c r="B12018" i="9"/>
  <c r="B12019" i="9"/>
  <c r="B12020" i="9"/>
  <c r="B12021" i="9"/>
  <c r="B12022" i="9"/>
  <c r="B12023" i="9"/>
  <c r="B12024" i="9"/>
  <c r="B12025" i="9"/>
  <c r="B12026" i="9"/>
  <c r="B12027" i="9"/>
  <c r="B12028" i="9"/>
  <c r="B12029" i="9"/>
  <c r="B12030" i="9"/>
  <c r="B12031" i="9"/>
  <c r="B12032" i="9"/>
  <c r="B12033" i="9"/>
  <c r="B12034" i="9"/>
  <c r="B12035" i="9"/>
  <c r="B12036" i="9"/>
  <c r="B12037" i="9"/>
  <c r="B12038" i="9"/>
  <c r="B12039" i="9"/>
  <c r="B12040" i="9"/>
  <c r="B12041" i="9"/>
  <c r="B12042" i="9"/>
  <c r="B12043" i="9"/>
  <c r="B12044" i="9"/>
  <c r="B12045" i="9"/>
  <c r="B12046" i="9"/>
  <c r="B12047" i="9"/>
  <c r="B12048" i="9"/>
  <c r="B12049" i="9"/>
  <c r="B12050" i="9"/>
  <c r="B12051" i="9"/>
  <c r="B12052" i="9"/>
  <c r="B12053" i="9"/>
  <c r="B12054" i="9"/>
  <c r="B12055" i="9"/>
  <c r="B12056" i="9"/>
  <c r="B12057" i="9"/>
  <c r="B12058" i="9"/>
  <c r="B12059" i="9"/>
  <c r="B12060" i="9"/>
  <c r="B12061" i="9"/>
  <c r="B12062" i="9"/>
  <c r="B12063" i="9"/>
  <c r="B12064" i="9"/>
  <c r="B12065" i="9"/>
  <c r="B12066" i="9"/>
  <c r="B12067" i="9"/>
  <c r="B12068" i="9"/>
  <c r="B12069" i="9"/>
  <c r="B12070" i="9"/>
  <c r="B12071" i="9"/>
  <c r="B12072" i="9"/>
  <c r="B12073" i="9"/>
  <c r="B12074" i="9"/>
  <c r="B12075" i="9"/>
  <c r="B12076" i="9"/>
  <c r="B12077" i="9"/>
  <c r="B12078" i="9"/>
  <c r="B12079" i="9"/>
  <c r="B12080" i="9"/>
  <c r="B12081" i="9"/>
  <c r="B12082" i="9"/>
  <c r="B12083" i="9"/>
  <c r="B12084" i="9"/>
  <c r="B12085" i="9"/>
  <c r="B12086" i="9"/>
  <c r="B12087" i="9"/>
  <c r="B12088" i="9"/>
  <c r="B12089" i="9"/>
  <c r="B12090" i="9"/>
  <c r="B12091" i="9"/>
  <c r="B12092" i="9"/>
  <c r="B12093" i="9"/>
  <c r="B12094" i="9"/>
  <c r="B12095" i="9"/>
  <c r="B12096" i="9"/>
  <c r="B12097" i="9"/>
  <c r="B12098" i="9"/>
  <c r="B12099" i="9"/>
  <c r="B12100" i="9"/>
  <c r="B12101" i="9"/>
  <c r="B12102" i="9"/>
  <c r="B12103" i="9"/>
  <c r="B12104" i="9"/>
  <c r="B12105" i="9"/>
  <c r="B12106" i="9"/>
  <c r="B12107" i="9"/>
  <c r="B12108" i="9"/>
  <c r="B12109" i="9"/>
  <c r="B12110" i="9"/>
  <c r="B12111" i="9"/>
  <c r="B12112" i="9"/>
  <c r="B12113" i="9"/>
  <c r="B12114" i="9"/>
  <c r="B12115" i="9"/>
  <c r="B12116" i="9"/>
  <c r="B12117" i="9"/>
  <c r="B12118" i="9"/>
  <c r="B12119" i="9"/>
  <c r="B12120" i="9"/>
  <c r="B12121" i="9"/>
  <c r="B12122" i="9"/>
  <c r="B12123" i="9"/>
  <c r="B12124" i="9"/>
  <c r="B12125" i="9"/>
  <c r="B12126" i="9"/>
  <c r="B12127" i="9"/>
  <c r="B12128" i="9"/>
  <c r="B12129" i="9"/>
  <c r="B12130" i="9"/>
  <c r="B12131" i="9"/>
  <c r="B12132" i="9"/>
  <c r="B12133" i="9"/>
  <c r="B12134" i="9"/>
  <c r="B12135" i="9"/>
  <c r="B12136" i="9"/>
  <c r="B12137" i="9"/>
  <c r="B12138" i="9"/>
  <c r="B12139" i="9"/>
  <c r="B12140" i="9"/>
  <c r="B12141" i="9"/>
  <c r="B12142" i="9"/>
  <c r="B12143" i="9"/>
  <c r="B12144" i="9"/>
  <c r="B12145" i="9"/>
  <c r="B12146" i="9"/>
  <c r="B12147" i="9"/>
  <c r="B12148" i="9"/>
  <c r="B12149" i="9"/>
  <c r="B12150" i="9"/>
  <c r="B12151" i="9"/>
  <c r="B12152" i="9"/>
  <c r="B12153" i="9"/>
  <c r="B12154" i="9"/>
  <c r="B12155" i="9"/>
  <c r="B12156" i="9"/>
  <c r="B12157" i="9"/>
  <c r="B12158" i="9"/>
  <c r="B12159" i="9"/>
  <c r="B12160" i="9"/>
  <c r="B12161" i="9"/>
  <c r="B12162" i="9"/>
  <c r="B12163" i="9"/>
  <c r="B12164" i="9"/>
  <c r="B12165" i="9"/>
  <c r="B12166" i="9"/>
  <c r="B12167" i="9"/>
  <c r="B12168" i="9"/>
  <c r="B12169" i="9"/>
  <c r="B12170" i="9"/>
  <c r="B12171" i="9"/>
  <c r="B12172" i="9"/>
  <c r="B12173" i="9"/>
  <c r="B12174" i="9"/>
  <c r="B12175" i="9"/>
  <c r="B12176" i="9"/>
  <c r="B12177" i="9"/>
  <c r="B12178" i="9"/>
  <c r="B12179" i="9"/>
  <c r="B12180" i="9"/>
  <c r="B12181" i="9"/>
  <c r="B12182" i="9"/>
  <c r="B12183" i="9"/>
  <c r="B12184" i="9"/>
  <c r="B12185" i="9"/>
  <c r="B12186" i="9"/>
  <c r="B12187" i="9"/>
  <c r="B12188" i="9"/>
  <c r="B12189" i="9"/>
  <c r="B12190" i="9"/>
  <c r="B12191" i="9"/>
  <c r="B12192" i="9"/>
  <c r="B12193" i="9"/>
  <c r="B12194" i="9"/>
  <c r="B12195" i="9"/>
  <c r="B12196" i="9"/>
  <c r="B12197" i="9"/>
  <c r="B12198" i="9"/>
  <c r="B12199" i="9"/>
  <c r="B12200" i="9"/>
  <c r="B12201" i="9"/>
  <c r="B12202" i="9"/>
  <c r="B12203" i="9"/>
  <c r="B12204" i="9"/>
  <c r="B12205" i="9"/>
  <c r="B12206" i="9"/>
  <c r="B12207" i="9"/>
  <c r="B12208" i="9"/>
  <c r="B12209" i="9"/>
  <c r="B12210" i="9"/>
  <c r="B12211" i="9"/>
  <c r="B12212" i="9"/>
  <c r="B12213" i="9"/>
  <c r="B12214" i="9"/>
  <c r="B12215" i="9"/>
  <c r="B12216" i="9"/>
  <c r="B12217" i="9"/>
  <c r="B12218" i="9"/>
  <c r="B12219" i="9"/>
  <c r="B12220" i="9"/>
  <c r="B12221" i="9"/>
  <c r="B12222" i="9"/>
  <c r="B12223" i="9"/>
  <c r="B12224" i="9"/>
  <c r="B12225" i="9"/>
  <c r="B12226" i="9"/>
  <c r="B12227" i="9"/>
  <c r="B12228" i="9"/>
  <c r="B12229" i="9"/>
  <c r="B12230" i="9"/>
  <c r="B12231" i="9"/>
  <c r="B12232" i="9"/>
  <c r="B12233" i="9"/>
  <c r="B12234" i="9"/>
  <c r="B12235" i="9"/>
  <c r="B12236" i="9"/>
  <c r="B12237" i="9"/>
  <c r="B12238" i="9"/>
  <c r="B12239" i="9"/>
  <c r="B12240" i="9"/>
  <c r="B12241" i="9"/>
  <c r="B12242" i="9"/>
  <c r="B12243" i="9"/>
  <c r="B12244" i="9"/>
  <c r="B12245" i="9"/>
  <c r="B12246" i="9"/>
  <c r="B12247" i="9"/>
  <c r="B12248" i="9"/>
  <c r="B12249" i="9"/>
  <c r="B12250" i="9"/>
  <c r="B12251" i="9"/>
  <c r="B12252" i="9"/>
  <c r="B12253" i="9"/>
  <c r="B12254" i="9"/>
  <c r="B12255" i="9"/>
  <c r="B12256" i="9"/>
  <c r="B12257" i="9"/>
  <c r="B12258" i="9"/>
  <c r="B12259" i="9"/>
  <c r="B12260" i="9"/>
  <c r="B12261" i="9"/>
  <c r="B12262" i="9"/>
  <c r="B12263" i="9"/>
  <c r="B12264" i="9"/>
  <c r="B12265" i="9"/>
  <c r="B12266" i="9"/>
  <c r="B12267" i="9"/>
  <c r="B12268" i="9"/>
  <c r="B12269" i="9"/>
  <c r="B12270" i="9"/>
  <c r="B12271" i="9"/>
  <c r="B12272" i="9"/>
  <c r="B12273" i="9"/>
  <c r="B12274" i="9"/>
  <c r="B12275" i="9"/>
  <c r="B12276" i="9"/>
  <c r="B12277" i="9"/>
  <c r="B12278" i="9"/>
  <c r="B12279" i="9"/>
  <c r="B12280" i="9"/>
  <c r="B12281" i="9"/>
  <c r="B12282" i="9"/>
  <c r="B12283" i="9"/>
  <c r="B12284" i="9"/>
  <c r="B12285" i="9"/>
  <c r="B12286" i="9"/>
  <c r="B12287" i="9"/>
  <c r="B12288" i="9"/>
  <c r="B12289" i="9"/>
  <c r="B12290" i="9"/>
  <c r="B12291" i="9"/>
  <c r="B12292" i="9"/>
  <c r="B12293" i="9"/>
  <c r="B12294" i="9"/>
  <c r="B12295" i="9"/>
  <c r="B12296" i="9"/>
  <c r="B12297" i="9"/>
  <c r="B12298" i="9"/>
  <c r="B12299" i="9"/>
  <c r="B12300" i="9"/>
  <c r="B12301" i="9"/>
  <c r="B12302" i="9"/>
  <c r="B12303" i="9"/>
  <c r="B12304" i="9"/>
  <c r="B12305" i="9"/>
  <c r="B12306" i="9"/>
  <c r="B12307" i="9"/>
  <c r="B12308" i="9"/>
  <c r="B12309" i="9"/>
  <c r="B12310" i="9"/>
  <c r="B12311" i="9"/>
  <c r="B12312" i="9"/>
  <c r="B12313" i="9"/>
  <c r="B12314" i="9"/>
  <c r="B12315" i="9"/>
  <c r="B12316" i="9"/>
  <c r="B12317" i="9"/>
  <c r="B12318" i="9"/>
  <c r="B12319" i="9"/>
  <c r="B12320" i="9"/>
  <c r="B12321" i="9"/>
  <c r="B12322" i="9"/>
  <c r="B12323" i="9"/>
  <c r="B12324" i="9"/>
  <c r="B12325" i="9"/>
  <c r="B12326" i="9"/>
  <c r="B12327" i="9"/>
  <c r="B12328" i="9"/>
  <c r="B12329" i="9"/>
  <c r="B12330" i="9"/>
  <c r="B12331" i="9"/>
  <c r="B12332" i="9"/>
  <c r="B12333" i="9"/>
  <c r="B12334" i="9"/>
  <c r="B12335" i="9"/>
  <c r="B12336" i="9"/>
  <c r="B12337" i="9"/>
  <c r="B12338" i="9"/>
  <c r="B12339" i="9"/>
  <c r="B12340" i="9"/>
  <c r="B12341" i="9"/>
  <c r="B12342" i="9"/>
  <c r="B12343" i="9"/>
  <c r="B12344" i="9"/>
  <c r="B12345" i="9"/>
  <c r="B12346" i="9"/>
  <c r="B12347" i="9"/>
  <c r="B12348" i="9"/>
  <c r="B12349" i="9"/>
  <c r="B12350" i="9"/>
  <c r="B12351" i="9"/>
  <c r="B12352" i="9"/>
  <c r="B12353" i="9"/>
  <c r="B12354" i="9"/>
  <c r="B12355" i="9"/>
  <c r="B12356" i="9"/>
  <c r="B12357" i="9"/>
  <c r="B12358" i="9"/>
  <c r="B12359" i="9"/>
  <c r="B12360" i="9"/>
  <c r="B12361" i="9"/>
  <c r="B12362" i="9"/>
  <c r="B12363" i="9"/>
  <c r="B12364" i="9"/>
  <c r="B12365" i="9"/>
  <c r="B12366" i="9"/>
  <c r="B12367" i="9"/>
  <c r="B12368" i="9"/>
  <c r="B12369" i="9"/>
  <c r="B12370" i="9"/>
  <c r="B12371" i="9"/>
  <c r="B12372" i="9"/>
  <c r="B12373" i="9"/>
  <c r="B12374" i="9"/>
  <c r="B12375" i="9"/>
  <c r="B12376" i="9"/>
  <c r="B12377" i="9"/>
  <c r="B12378" i="9"/>
  <c r="B12379" i="9"/>
  <c r="B12380" i="9"/>
  <c r="B12381" i="9"/>
  <c r="B12382" i="9"/>
  <c r="B12383" i="9"/>
  <c r="B12384" i="9"/>
  <c r="B12385" i="9"/>
  <c r="B12386" i="9"/>
  <c r="B12387" i="9"/>
  <c r="B12388" i="9"/>
  <c r="B12389" i="9"/>
  <c r="B12390" i="9"/>
  <c r="B12391" i="9"/>
  <c r="B12392" i="9"/>
  <c r="B12393" i="9"/>
  <c r="B12394" i="9"/>
  <c r="B12395" i="9"/>
  <c r="B12396" i="9"/>
  <c r="B12397" i="9"/>
  <c r="B12398" i="9"/>
  <c r="B12399" i="9"/>
  <c r="B12400" i="9"/>
  <c r="B12401" i="9"/>
  <c r="B12402" i="9"/>
  <c r="B12403" i="9"/>
  <c r="B12404" i="9"/>
  <c r="B12405" i="9"/>
  <c r="B12406" i="9"/>
  <c r="B12407" i="9"/>
  <c r="B12408" i="9"/>
  <c r="B12409" i="9"/>
  <c r="B12410" i="9"/>
  <c r="B12411" i="9"/>
  <c r="B12412" i="9"/>
  <c r="B12413" i="9"/>
  <c r="B12414" i="9"/>
  <c r="B12415" i="9"/>
  <c r="B12416" i="9"/>
  <c r="B12417" i="9"/>
  <c r="B12418" i="9"/>
  <c r="B12419" i="9"/>
  <c r="B12420" i="9"/>
  <c r="B12421" i="9"/>
  <c r="B12422" i="9"/>
  <c r="B12423" i="9"/>
  <c r="B12424" i="9"/>
  <c r="B12425" i="9"/>
  <c r="B12426" i="9"/>
  <c r="B12427" i="9"/>
  <c r="B12428" i="9"/>
  <c r="B12429" i="9"/>
  <c r="B12430" i="9"/>
  <c r="B12431" i="9"/>
  <c r="B12432" i="9"/>
  <c r="B12433" i="9"/>
  <c r="B12434" i="9"/>
  <c r="B12435" i="9"/>
  <c r="B12436" i="9"/>
  <c r="B12437" i="9"/>
  <c r="B12438" i="9"/>
  <c r="B12439" i="9"/>
  <c r="B12440" i="9"/>
  <c r="B12441" i="9"/>
  <c r="B12442" i="9"/>
  <c r="B12443" i="9"/>
  <c r="B12444" i="9"/>
  <c r="B12445" i="9"/>
  <c r="B12446" i="9"/>
  <c r="B12447" i="9"/>
  <c r="B12448" i="9"/>
  <c r="B12449" i="9"/>
  <c r="B12450" i="9"/>
  <c r="B12451" i="9"/>
  <c r="B12452" i="9"/>
  <c r="B12453" i="9"/>
  <c r="B12454" i="9"/>
  <c r="B12455" i="9"/>
  <c r="B12456" i="9"/>
  <c r="B12457" i="9"/>
  <c r="B12458" i="9"/>
  <c r="B12459" i="9"/>
  <c r="B12460" i="9"/>
  <c r="B12461" i="9"/>
  <c r="B12462" i="9"/>
  <c r="B12463" i="9"/>
  <c r="B12464" i="9"/>
  <c r="B12465" i="9"/>
  <c r="B12466" i="9"/>
  <c r="B12467" i="9"/>
  <c r="B12468" i="9"/>
  <c r="B12469" i="9"/>
  <c r="B12470" i="9"/>
  <c r="B12471" i="9"/>
  <c r="B12472" i="9"/>
  <c r="B12473" i="9"/>
  <c r="B12474" i="9"/>
  <c r="B12475" i="9"/>
  <c r="B12476" i="9"/>
  <c r="B12477" i="9"/>
  <c r="B12478" i="9"/>
  <c r="B12479" i="9"/>
  <c r="B12480" i="9"/>
  <c r="B12481" i="9"/>
  <c r="B12482" i="9"/>
  <c r="B12483" i="9"/>
  <c r="B12484" i="9"/>
  <c r="B12485" i="9"/>
  <c r="B12486" i="9"/>
  <c r="B12487" i="9"/>
  <c r="B12488" i="9"/>
  <c r="B12489" i="9"/>
  <c r="B12490" i="9"/>
  <c r="B12491" i="9"/>
  <c r="B12492" i="9"/>
  <c r="B12493" i="9"/>
  <c r="B12494" i="9"/>
  <c r="B12495" i="9"/>
  <c r="B12496" i="9"/>
  <c r="B12497" i="9"/>
  <c r="B12498" i="9"/>
  <c r="B12499" i="9"/>
  <c r="B12500" i="9"/>
  <c r="B12501" i="9"/>
  <c r="B12502" i="9"/>
  <c r="B12503" i="9"/>
  <c r="B12504" i="9"/>
  <c r="B12505" i="9"/>
  <c r="B12506" i="9"/>
  <c r="B12507" i="9"/>
  <c r="B12508" i="9"/>
  <c r="B12509" i="9"/>
  <c r="B12510" i="9"/>
  <c r="B12511" i="9"/>
  <c r="B12512" i="9"/>
  <c r="B12513" i="9"/>
  <c r="B12514" i="9"/>
  <c r="B12515" i="9"/>
  <c r="B12516" i="9"/>
  <c r="B12517" i="9"/>
  <c r="B12518" i="9"/>
  <c r="B12519" i="9"/>
  <c r="B12520" i="9"/>
  <c r="B12521" i="9"/>
  <c r="B12522" i="9"/>
  <c r="B12523" i="9"/>
  <c r="B12524" i="9"/>
  <c r="B12525" i="9"/>
  <c r="B12526" i="9"/>
  <c r="B12527" i="9"/>
  <c r="B12528" i="9"/>
  <c r="B12529" i="9"/>
  <c r="B12530" i="9"/>
  <c r="B12531" i="9"/>
  <c r="B12532" i="9"/>
  <c r="B12533" i="9"/>
  <c r="B12534" i="9"/>
  <c r="B12535" i="9"/>
  <c r="B12536" i="9"/>
  <c r="B12537" i="9"/>
  <c r="B12538" i="9"/>
  <c r="B12539" i="9"/>
  <c r="B12540" i="9"/>
  <c r="B12541" i="9"/>
  <c r="B12542" i="9"/>
  <c r="B12543" i="9"/>
  <c r="B12544" i="9"/>
  <c r="B12545" i="9"/>
  <c r="B12546" i="9"/>
  <c r="B12547" i="9"/>
  <c r="B12548" i="9"/>
  <c r="B12549" i="9"/>
  <c r="B12550" i="9"/>
  <c r="B12551" i="9"/>
  <c r="B12552" i="9"/>
  <c r="B12553" i="9"/>
  <c r="B12554" i="9"/>
  <c r="B12555" i="9"/>
  <c r="B12556" i="9"/>
  <c r="B12557" i="9"/>
  <c r="B12558" i="9"/>
  <c r="B12559" i="9"/>
  <c r="B12560" i="9"/>
  <c r="B12561" i="9"/>
  <c r="B12562" i="9"/>
  <c r="B12563" i="9"/>
  <c r="B12564" i="9"/>
  <c r="B12565" i="9"/>
  <c r="B12566" i="9"/>
  <c r="B12567" i="9"/>
  <c r="B12568" i="9"/>
  <c r="B12569" i="9"/>
  <c r="B12570" i="9"/>
  <c r="B12571" i="9"/>
  <c r="B12572" i="9"/>
  <c r="B12573" i="9"/>
  <c r="B12574" i="9"/>
  <c r="B12575" i="9"/>
  <c r="B12576" i="9"/>
  <c r="B12577" i="9"/>
  <c r="B12578" i="9"/>
  <c r="B12579" i="9"/>
  <c r="B12580" i="9"/>
  <c r="B12581" i="9"/>
  <c r="B12582" i="9"/>
  <c r="B12583" i="9"/>
  <c r="B12584" i="9"/>
  <c r="B12585" i="9"/>
  <c r="B12586" i="9"/>
  <c r="B12587" i="9"/>
  <c r="B12588" i="9"/>
  <c r="B12589" i="9"/>
  <c r="B12590" i="9"/>
  <c r="B12591" i="9"/>
  <c r="B12592" i="9"/>
  <c r="B12593" i="9"/>
  <c r="B12594" i="9"/>
  <c r="B12595" i="9"/>
  <c r="B12596" i="9"/>
  <c r="B12597" i="9"/>
  <c r="B12598" i="9"/>
  <c r="B12599" i="9"/>
  <c r="B12600" i="9"/>
  <c r="B12601" i="9"/>
  <c r="B12602" i="9"/>
  <c r="B12603" i="9"/>
  <c r="B12604" i="9"/>
  <c r="B12605" i="9"/>
  <c r="B12606" i="9"/>
  <c r="B12607" i="9"/>
  <c r="B12608" i="9"/>
  <c r="B12609" i="9"/>
  <c r="B12610" i="9"/>
  <c r="B12611" i="9"/>
  <c r="B12612" i="9"/>
  <c r="B12613" i="9"/>
  <c r="B12614" i="9"/>
  <c r="B12615" i="9"/>
  <c r="B12616" i="9"/>
  <c r="B12617" i="9"/>
  <c r="B12618" i="9"/>
  <c r="B12619" i="9"/>
  <c r="B12620" i="9"/>
  <c r="B12621" i="9"/>
  <c r="B12622" i="9"/>
  <c r="B12623" i="9"/>
  <c r="B12624" i="9"/>
  <c r="B12625" i="9"/>
  <c r="B12626" i="9"/>
  <c r="B12627" i="9"/>
  <c r="B12628" i="9"/>
  <c r="B12629" i="9"/>
  <c r="B12630" i="9"/>
  <c r="B12631" i="9"/>
  <c r="B12632" i="9"/>
  <c r="B12633" i="9"/>
  <c r="B12634" i="9"/>
  <c r="B12635" i="9"/>
  <c r="B12636" i="9"/>
  <c r="B12637" i="9"/>
  <c r="B12638" i="9"/>
  <c r="B12639" i="9"/>
  <c r="B12640" i="9"/>
  <c r="B12641" i="9"/>
  <c r="B12642" i="9"/>
  <c r="B12643" i="9"/>
  <c r="B12644" i="9"/>
  <c r="B12645" i="9"/>
  <c r="B12646" i="9"/>
  <c r="B12647" i="9"/>
  <c r="B12648" i="9"/>
  <c r="B12649" i="9"/>
  <c r="B12650" i="9"/>
  <c r="B12651" i="9"/>
  <c r="B12652" i="9"/>
  <c r="B12653" i="9"/>
  <c r="B12654" i="9"/>
  <c r="B12655" i="9"/>
  <c r="B12656" i="9"/>
  <c r="B12657" i="9"/>
  <c r="B12658" i="9"/>
  <c r="B12659" i="9"/>
  <c r="B12660" i="9"/>
  <c r="B12661" i="9"/>
  <c r="B12662" i="9"/>
  <c r="B12663" i="9"/>
  <c r="B12664" i="9"/>
  <c r="B12665" i="9"/>
  <c r="B12666" i="9"/>
  <c r="B12667" i="9"/>
  <c r="B12668" i="9"/>
  <c r="B12669" i="9"/>
  <c r="B12670" i="9"/>
  <c r="B12671" i="9"/>
  <c r="B12672" i="9"/>
  <c r="B12673" i="9"/>
  <c r="B12674" i="9"/>
  <c r="B12675" i="9"/>
  <c r="B12676" i="9"/>
  <c r="B12677" i="9"/>
  <c r="B12678" i="9"/>
  <c r="B12679" i="9"/>
  <c r="B12680" i="9"/>
  <c r="B12681" i="9"/>
  <c r="B12682" i="9"/>
  <c r="B12683" i="9"/>
  <c r="B12684" i="9"/>
  <c r="B12685" i="9"/>
  <c r="B12686" i="9"/>
  <c r="B12687" i="9"/>
  <c r="B12688" i="9"/>
  <c r="B12689" i="9"/>
  <c r="B12690" i="9"/>
  <c r="B12691" i="9"/>
  <c r="B12692" i="9"/>
  <c r="B12693" i="9"/>
  <c r="B12694" i="9"/>
  <c r="B12695" i="9"/>
  <c r="B12696" i="9"/>
  <c r="B12697" i="9"/>
  <c r="B12698" i="9"/>
  <c r="B12699" i="9"/>
  <c r="B12700" i="9"/>
  <c r="B12701" i="9"/>
  <c r="B12702" i="9"/>
  <c r="B12703" i="9"/>
  <c r="B12704" i="9"/>
  <c r="B12705" i="9"/>
  <c r="B12706" i="9"/>
  <c r="B12707" i="9"/>
  <c r="B12708" i="9"/>
  <c r="B12709" i="9"/>
  <c r="B12710" i="9"/>
  <c r="B12711" i="9"/>
  <c r="B12712" i="9"/>
  <c r="B12713" i="9"/>
  <c r="B12714" i="9"/>
  <c r="B12715" i="9"/>
  <c r="B12716" i="9"/>
  <c r="B12717" i="9"/>
  <c r="B12718" i="9"/>
  <c r="B12719" i="9"/>
  <c r="B12720" i="9"/>
  <c r="B12721" i="9"/>
  <c r="B12722" i="9"/>
  <c r="B12723" i="9"/>
  <c r="B12724" i="9"/>
  <c r="B12725" i="9"/>
  <c r="B12726" i="9"/>
  <c r="B12727" i="9"/>
  <c r="B12728" i="9"/>
  <c r="B12729" i="9"/>
  <c r="B12730" i="9"/>
  <c r="B12731" i="9"/>
  <c r="B12732" i="9"/>
  <c r="B12733" i="9"/>
  <c r="B12734" i="9"/>
  <c r="B12735" i="9"/>
  <c r="B12736" i="9"/>
  <c r="B12737" i="9"/>
  <c r="B12738" i="9"/>
  <c r="B12739" i="9"/>
  <c r="B12740" i="9"/>
  <c r="B12741" i="9"/>
  <c r="B12742" i="9"/>
  <c r="B12743" i="9"/>
  <c r="B12744" i="9"/>
  <c r="B12745" i="9"/>
  <c r="B12746" i="9"/>
  <c r="B12747" i="9"/>
  <c r="B12748" i="9"/>
  <c r="B12749" i="9"/>
  <c r="B12750" i="9"/>
  <c r="B12751" i="9"/>
  <c r="B12752" i="9"/>
  <c r="B12753" i="9"/>
  <c r="B12754" i="9"/>
  <c r="B12755" i="9"/>
  <c r="B12756" i="9"/>
  <c r="B12757" i="9"/>
  <c r="B12758" i="9"/>
  <c r="B12759" i="9"/>
  <c r="B12760" i="9"/>
  <c r="B12761" i="9"/>
  <c r="B12762" i="9"/>
  <c r="B12763" i="9"/>
  <c r="B12764" i="9"/>
  <c r="B12765" i="9"/>
  <c r="B12766" i="9"/>
  <c r="B12767" i="9"/>
  <c r="B12768" i="9"/>
  <c r="B12769" i="9"/>
  <c r="B12770" i="9"/>
  <c r="B12771" i="9"/>
  <c r="B12772" i="9"/>
  <c r="B12773" i="9"/>
  <c r="B12774" i="9"/>
  <c r="B12775" i="9"/>
  <c r="B12776" i="9"/>
  <c r="B12777" i="9"/>
  <c r="B12778" i="9"/>
  <c r="B12779" i="9"/>
  <c r="B12780" i="9"/>
  <c r="B12781" i="9"/>
  <c r="B12782" i="9"/>
  <c r="B12783" i="9"/>
  <c r="B12784" i="9"/>
  <c r="B12785" i="9"/>
  <c r="B12786" i="9"/>
  <c r="B12787" i="9"/>
  <c r="B12788" i="9"/>
  <c r="B12789" i="9"/>
  <c r="B12790" i="9"/>
  <c r="B12791" i="9"/>
  <c r="B12792" i="9"/>
  <c r="B12793" i="9"/>
  <c r="B12794" i="9"/>
  <c r="B12795" i="9"/>
  <c r="B12796" i="9"/>
  <c r="B12797" i="9"/>
  <c r="B12798" i="9"/>
  <c r="B12799" i="9"/>
  <c r="B12800" i="9"/>
  <c r="B12801" i="9"/>
  <c r="B12802" i="9"/>
  <c r="B12803" i="9"/>
  <c r="B12804" i="9"/>
  <c r="B12805" i="9"/>
  <c r="B12806" i="9"/>
  <c r="B12807" i="9"/>
  <c r="B12808" i="9"/>
  <c r="B12809" i="9"/>
  <c r="B12810" i="9"/>
  <c r="B12811" i="9"/>
  <c r="B12812" i="9"/>
  <c r="B12813" i="9"/>
  <c r="B12814" i="9"/>
  <c r="B12815" i="9"/>
  <c r="B12816" i="9"/>
  <c r="B12817" i="9"/>
  <c r="B12818" i="9"/>
  <c r="B12819" i="9"/>
  <c r="B12820" i="9"/>
  <c r="B12821" i="9"/>
  <c r="B12822" i="9"/>
  <c r="B12823" i="9"/>
  <c r="B12824" i="9"/>
  <c r="B12825" i="9"/>
  <c r="B12826" i="9"/>
  <c r="B12827" i="9"/>
  <c r="B12828" i="9"/>
  <c r="B12829" i="9"/>
  <c r="B12830" i="9"/>
  <c r="B12831" i="9"/>
  <c r="B12832" i="9"/>
  <c r="B12833" i="9"/>
  <c r="B12834" i="9"/>
  <c r="B12835" i="9"/>
  <c r="B12836" i="9"/>
  <c r="B12837" i="9"/>
  <c r="B12838" i="9"/>
  <c r="B12839" i="9"/>
  <c r="B12840" i="9"/>
  <c r="B12841" i="9"/>
  <c r="B12842" i="9"/>
  <c r="B12843" i="9"/>
  <c r="B12844" i="9"/>
  <c r="B12845" i="9"/>
  <c r="B12846" i="9"/>
  <c r="B12847" i="9"/>
  <c r="B12848" i="9"/>
  <c r="B12849" i="9"/>
  <c r="B12850" i="9"/>
  <c r="B12851" i="9"/>
  <c r="B12852" i="9"/>
  <c r="B12853" i="9"/>
  <c r="B12854" i="9"/>
  <c r="B12855" i="9"/>
  <c r="B12856" i="9"/>
  <c r="B12857" i="9"/>
  <c r="B12858" i="9"/>
  <c r="B12859" i="9"/>
  <c r="B12860" i="9"/>
  <c r="B12861" i="9"/>
  <c r="B12862" i="9"/>
  <c r="B12863" i="9"/>
  <c r="B12864" i="9"/>
  <c r="B12865" i="9"/>
  <c r="B12866" i="9"/>
  <c r="B12867" i="9"/>
  <c r="B12868" i="9"/>
  <c r="B12869" i="9"/>
  <c r="B12870" i="9"/>
  <c r="B12871" i="9"/>
  <c r="B12872" i="9"/>
  <c r="B12873" i="9"/>
  <c r="B12874" i="9"/>
  <c r="B12875" i="9"/>
  <c r="B12876" i="9"/>
  <c r="B12877" i="9"/>
  <c r="B12878" i="9"/>
  <c r="B12879" i="9"/>
  <c r="B12880" i="9"/>
  <c r="B12881" i="9"/>
  <c r="B12882" i="9"/>
  <c r="B12883" i="9"/>
  <c r="B12884" i="9"/>
  <c r="B12885" i="9"/>
  <c r="B12886" i="9"/>
  <c r="B12887" i="9"/>
  <c r="B12888" i="9"/>
  <c r="B12889" i="9"/>
  <c r="B12890" i="9"/>
  <c r="B12891" i="9"/>
  <c r="B12892" i="9"/>
  <c r="B12893" i="9"/>
  <c r="B12894" i="9"/>
  <c r="B12895" i="9"/>
  <c r="B12896" i="9"/>
  <c r="B12897" i="9"/>
  <c r="B12898" i="9"/>
  <c r="B12899" i="9"/>
  <c r="B12900" i="9"/>
  <c r="B12901" i="9"/>
  <c r="B12902" i="9"/>
  <c r="B12903" i="9"/>
  <c r="B12904" i="9"/>
  <c r="B12905" i="9"/>
  <c r="B12906" i="9"/>
  <c r="B12907" i="9"/>
  <c r="B12908" i="9"/>
  <c r="B12909" i="9"/>
  <c r="B12910" i="9"/>
  <c r="B12911" i="9"/>
  <c r="B12912" i="9"/>
  <c r="B12913" i="9"/>
  <c r="B12914" i="9"/>
  <c r="B12915" i="9"/>
  <c r="B12916" i="9"/>
  <c r="B12917" i="9"/>
  <c r="B12918" i="9"/>
  <c r="B12919" i="9"/>
  <c r="B12920" i="9"/>
  <c r="B12921" i="9"/>
  <c r="B12922" i="9"/>
  <c r="B12923" i="9"/>
  <c r="B12924" i="9"/>
  <c r="B12925" i="9"/>
  <c r="B12926" i="9"/>
  <c r="B12927" i="9"/>
  <c r="B12928" i="9"/>
  <c r="B12929" i="9"/>
  <c r="B12930" i="9"/>
  <c r="B12931" i="9"/>
  <c r="B12932" i="9"/>
  <c r="B12933" i="9"/>
  <c r="B12934" i="9"/>
  <c r="B12935" i="9"/>
  <c r="B12936" i="9"/>
  <c r="B12937" i="9"/>
  <c r="B12938" i="9"/>
  <c r="B12939" i="9"/>
  <c r="B12940" i="9"/>
  <c r="B12941" i="9"/>
  <c r="B12942" i="9"/>
  <c r="B12943" i="9"/>
  <c r="B12944" i="9"/>
  <c r="B12945" i="9"/>
  <c r="B12946" i="9"/>
  <c r="B12947" i="9"/>
  <c r="B12948" i="9"/>
  <c r="B12949" i="9"/>
  <c r="B12950" i="9"/>
  <c r="B12951" i="9"/>
  <c r="B12952" i="9"/>
  <c r="B12953" i="9"/>
  <c r="B12954" i="9"/>
  <c r="B12955" i="9"/>
  <c r="B12956" i="9"/>
  <c r="B12957" i="9"/>
  <c r="B12958" i="9"/>
  <c r="B12959" i="9"/>
  <c r="B12960" i="9"/>
  <c r="B12961" i="9"/>
  <c r="B12962" i="9"/>
  <c r="B12963" i="9"/>
  <c r="B12964" i="9"/>
  <c r="B12965" i="9"/>
  <c r="B12966" i="9"/>
  <c r="B12967" i="9"/>
  <c r="B12968" i="9"/>
  <c r="B12969" i="9"/>
  <c r="B12970" i="9"/>
  <c r="B12971" i="9"/>
  <c r="B12972" i="9"/>
  <c r="B12973" i="9"/>
  <c r="B12974" i="9"/>
  <c r="B12975" i="9"/>
  <c r="B12976" i="9"/>
  <c r="B12977" i="9"/>
  <c r="B12978" i="9"/>
  <c r="B12979" i="9"/>
  <c r="B12980" i="9"/>
  <c r="B12981" i="9"/>
  <c r="B12982" i="9"/>
  <c r="B12983" i="9"/>
  <c r="B12984" i="9"/>
  <c r="B12985" i="9"/>
  <c r="B12986" i="9"/>
  <c r="B12987" i="9"/>
  <c r="B12988" i="9"/>
  <c r="B12989" i="9"/>
  <c r="B12990" i="9"/>
  <c r="B12991" i="9"/>
  <c r="B12992" i="9"/>
  <c r="B12993" i="9"/>
  <c r="B12994" i="9"/>
  <c r="B12995" i="9"/>
  <c r="B12996" i="9"/>
  <c r="B12997" i="9"/>
  <c r="B12998" i="9"/>
  <c r="B12999" i="9"/>
  <c r="B13000" i="9"/>
  <c r="B13001" i="9"/>
  <c r="B13002" i="9"/>
  <c r="B13003" i="9"/>
  <c r="B13004" i="9"/>
  <c r="B13005" i="9"/>
  <c r="B13006" i="9"/>
  <c r="B13007" i="9"/>
  <c r="B13008" i="9"/>
  <c r="B13009" i="9"/>
  <c r="B13010" i="9"/>
  <c r="B13011" i="9"/>
  <c r="B13012" i="9"/>
  <c r="B13013" i="9"/>
  <c r="B13014" i="9"/>
  <c r="B13015" i="9"/>
  <c r="B13016" i="9"/>
  <c r="B13017" i="9"/>
  <c r="B13018" i="9"/>
  <c r="B13019" i="9"/>
  <c r="B13020" i="9"/>
  <c r="B13021" i="9"/>
  <c r="B13022" i="9"/>
  <c r="B13023" i="9"/>
  <c r="B13024" i="9"/>
  <c r="B13025" i="9"/>
  <c r="B13026" i="9"/>
  <c r="B13027" i="9"/>
  <c r="B13028" i="9"/>
  <c r="B13029" i="9"/>
  <c r="B13030" i="9"/>
  <c r="B13031" i="9"/>
  <c r="B13032" i="9"/>
  <c r="B13033" i="9"/>
  <c r="B13034" i="9"/>
  <c r="B13035" i="9"/>
  <c r="B13036" i="9"/>
  <c r="B13037" i="9"/>
  <c r="B13038" i="9"/>
  <c r="B13039" i="9"/>
  <c r="B13040" i="9"/>
  <c r="B13041" i="9"/>
  <c r="B13042" i="9"/>
  <c r="B13043" i="9"/>
  <c r="B13044" i="9"/>
  <c r="B13045" i="9"/>
  <c r="B13046" i="9"/>
  <c r="B13047" i="9"/>
  <c r="B13048" i="9"/>
  <c r="B13049" i="9"/>
  <c r="B13050" i="9"/>
  <c r="B13051" i="9"/>
  <c r="B13052" i="9"/>
  <c r="B13053" i="9"/>
  <c r="B13054" i="9"/>
  <c r="B13055" i="9"/>
  <c r="B13056" i="9"/>
  <c r="B13057" i="9"/>
  <c r="B13058" i="9"/>
  <c r="B13059" i="9"/>
  <c r="B13060" i="9"/>
  <c r="B13061" i="9"/>
  <c r="B13062" i="9"/>
  <c r="B13063" i="9"/>
  <c r="B13064" i="9"/>
  <c r="B13065" i="9"/>
  <c r="B13066" i="9"/>
  <c r="B13067" i="9"/>
  <c r="B13068" i="9"/>
  <c r="B13069" i="9"/>
  <c r="B13070" i="9"/>
  <c r="B13071" i="9"/>
  <c r="B13072" i="9"/>
  <c r="B13073" i="9"/>
  <c r="B13074" i="9"/>
  <c r="B13075" i="9"/>
  <c r="B13076" i="9"/>
  <c r="B13077" i="9"/>
  <c r="B13078" i="9"/>
  <c r="B13079" i="9"/>
  <c r="B13080" i="9"/>
  <c r="B13081" i="9"/>
  <c r="B13082" i="9"/>
  <c r="B13083" i="9"/>
  <c r="B13084" i="9"/>
  <c r="B13085" i="9"/>
  <c r="B13086" i="9"/>
  <c r="B13087" i="9"/>
  <c r="B13088" i="9"/>
  <c r="B13089" i="9"/>
  <c r="B13090" i="9"/>
  <c r="B13091" i="9"/>
  <c r="B13092" i="9"/>
  <c r="B13093" i="9"/>
  <c r="B13094" i="9"/>
  <c r="B13095" i="9"/>
  <c r="B13096" i="9"/>
  <c r="B13097" i="9"/>
  <c r="B13098" i="9"/>
  <c r="B13099" i="9"/>
  <c r="B13100" i="9"/>
  <c r="B13101" i="9"/>
  <c r="B13102" i="9"/>
  <c r="B13103" i="9"/>
  <c r="B13104" i="9"/>
  <c r="B13105" i="9"/>
  <c r="B13106" i="9"/>
  <c r="B13107" i="9"/>
  <c r="B13108" i="9"/>
  <c r="B13109" i="9"/>
  <c r="B13110" i="9"/>
  <c r="B13111" i="9"/>
  <c r="B13112" i="9"/>
  <c r="B13113" i="9"/>
  <c r="B13114" i="9"/>
  <c r="B13115" i="9"/>
  <c r="B13116" i="9"/>
  <c r="B13117" i="9"/>
  <c r="B13118" i="9"/>
  <c r="B13119" i="9"/>
  <c r="B13120" i="9"/>
  <c r="B13121" i="9"/>
  <c r="B13122" i="9"/>
  <c r="B13123" i="9"/>
  <c r="B13124" i="9"/>
  <c r="B13125" i="9"/>
  <c r="B13126" i="9"/>
  <c r="B13127" i="9"/>
  <c r="B13128" i="9"/>
  <c r="B13129" i="9"/>
  <c r="B13130" i="9"/>
  <c r="B13131" i="9"/>
  <c r="B13132" i="9"/>
  <c r="B13133" i="9"/>
  <c r="B13134" i="9"/>
  <c r="B13135" i="9"/>
  <c r="B13136" i="9"/>
  <c r="B13137" i="9"/>
  <c r="B13138" i="9"/>
  <c r="B13139" i="9"/>
  <c r="B13140" i="9"/>
  <c r="B13141" i="9"/>
  <c r="B13142" i="9"/>
  <c r="B13143" i="9"/>
  <c r="B13144" i="9"/>
  <c r="B13145" i="9"/>
  <c r="B13146" i="9"/>
  <c r="B13147" i="9"/>
  <c r="B13148" i="9"/>
  <c r="B13149" i="9"/>
  <c r="B13150" i="9"/>
  <c r="B13151" i="9"/>
  <c r="B13152" i="9"/>
  <c r="B13153" i="9"/>
  <c r="B13154" i="9"/>
  <c r="B13155" i="9"/>
  <c r="B13156" i="9"/>
  <c r="B13157" i="9"/>
  <c r="B13158" i="9"/>
  <c r="B13159" i="9"/>
  <c r="B13160" i="9"/>
  <c r="B13161" i="9"/>
  <c r="B13162" i="9"/>
  <c r="B13163" i="9"/>
  <c r="B13164" i="9"/>
  <c r="B13165" i="9"/>
  <c r="B13166" i="9"/>
  <c r="B13167" i="9"/>
  <c r="B13168" i="9"/>
  <c r="B13169" i="9"/>
  <c r="B13170" i="9"/>
  <c r="B13171" i="9"/>
  <c r="B13172" i="9"/>
  <c r="B13173" i="9"/>
  <c r="B13174" i="9"/>
  <c r="B13175" i="9"/>
  <c r="B13176" i="9"/>
  <c r="B13177" i="9"/>
  <c r="B13178" i="9"/>
  <c r="B13179" i="9"/>
  <c r="B13180" i="9"/>
  <c r="B13181" i="9"/>
  <c r="B13182" i="9"/>
  <c r="B13183" i="9"/>
  <c r="B13184" i="9"/>
  <c r="B13185" i="9"/>
  <c r="B13186" i="9"/>
  <c r="B13187" i="9"/>
  <c r="B13188" i="9"/>
  <c r="B13189" i="9"/>
  <c r="B13190" i="9"/>
  <c r="B13191" i="9"/>
  <c r="B13192" i="9"/>
  <c r="B13193" i="9"/>
  <c r="B13194" i="9"/>
  <c r="B13195" i="9"/>
  <c r="B13196" i="9"/>
  <c r="B13197" i="9"/>
  <c r="B13198" i="9"/>
  <c r="B13199" i="9"/>
  <c r="B13200" i="9"/>
  <c r="B13201" i="9"/>
  <c r="B13202" i="9"/>
  <c r="B13203" i="9"/>
  <c r="B13204" i="9"/>
  <c r="B13205" i="9"/>
  <c r="B13206" i="9"/>
  <c r="B13207" i="9"/>
  <c r="B13208" i="9"/>
  <c r="B13209" i="9"/>
  <c r="B13210" i="9"/>
  <c r="B13211" i="9"/>
  <c r="B13212" i="9"/>
  <c r="B13213" i="9"/>
  <c r="B13214" i="9"/>
  <c r="B13215" i="9"/>
  <c r="B13216" i="9"/>
  <c r="B13217" i="9"/>
  <c r="B13218" i="9"/>
  <c r="B13219" i="9"/>
  <c r="B13220" i="9"/>
  <c r="B13221" i="9"/>
  <c r="B13222" i="9"/>
  <c r="B13223" i="9"/>
  <c r="B13224" i="9"/>
  <c r="B13225" i="9"/>
  <c r="B13226" i="9"/>
  <c r="B13227" i="9"/>
  <c r="B13228" i="9"/>
  <c r="B13229" i="9"/>
  <c r="B13230" i="9"/>
  <c r="B13231" i="9"/>
  <c r="B13232" i="9"/>
  <c r="B13233" i="9"/>
  <c r="B13234" i="9"/>
  <c r="B13235" i="9"/>
  <c r="B13236" i="9"/>
  <c r="B13237" i="9"/>
  <c r="B13238" i="9"/>
  <c r="B13239" i="9"/>
  <c r="B13240" i="9"/>
  <c r="B13241" i="9"/>
  <c r="B13242" i="9"/>
  <c r="B13243" i="9"/>
  <c r="B13244" i="9"/>
  <c r="B13245" i="9"/>
  <c r="B13246" i="9"/>
  <c r="B13247" i="9"/>
  <c r="B13248" i="9"/>
  <c r="B13249" i="9"/>
  <c r="B13250" i="9"/>
  <c r="B13251" i="9"/>
  <c r="B13252" i="9"/>
  <c r="B13253" i="9"/>
  <c r="B13254" i="9"/>
  <c r="B13255" i="9"/>
  <c r="B13256" i="9"/>
  <c r="B13257" i="9"/>
  <c r="B13258" i="9"/>
  <c r="B13259" i="9"/>
  <c r="B13260" i="9"/>
  <c r="B13261" i="9"/>
  <c r="B13262" i="9"/>
  <c r="B13263" i="9"/>
  <c r="B13264" i="9"/>
  <c r="B13265" i="9"/>
  <c r="B13266" i="9"/>
  <c r="B13267" i="9"/>
  <c r="B13268" i="9"/>
  <c r="B13269" i="9"/>
  <c r="B13270" i="9"/>
  <c r="B13271" i="9"/>
  <c r="B13272" i="9"/>
  <c r="B13273" i="9"/>
  <c r="B13274" i="9"/>
  <c r="B13275" i="9"/>
  <c r="B13276" i="9"/>
  <c r="B13277" i="9"/>
  <c r="B13278" i="9"/>
  <c r="B13279" i="9"/>
  <c r="B13280" i="9"/>
  <c r="B13281" i="9"/>
  <c r="B13282" i="9"/>
  <c r="B13283" i="9"/>
  <c r="B13284" i="9"/>
  <c r="B13285" i="9"/>
  <c r="B13286" i="9"/>
  <c r="B13287" i="9"/>
  <c r="B13288" i="9"/>
  <c r="B13289" i="9"/>
  <c r="B13290" i="9"/>
  <c r="B13291" i="9"/>
  <c r="B13292" i="9"/>
  <c r="B13293" i="9"/>
  <c r="B13294" i="9"/>
  <c r="B13295" i="9"/>
  <c r="B13296" i="9"/>
  <c r="B13297" i="9"/>
  <c r="B13298" i="9"/>
  <c r="B13299" i="9"/>
  <c r="B13300" i="9"/>
  <c r="B13301" i="9"/>
  <c r="B13302" i="9"/>
  <c r="B13303" i="9"/>
  <c r="B13304" i="9"/>
  <c r="B13305" i="9"/>
  <c r="B13306" i="9"/>
  <c r="B13307" i="9"/>
  <c r="B13308" i="9"/>
  <c r="B13309" i="9"/>
  <c r="B13310" i="9"/>
  <c r="B13311" i="9"/>
  <c r="B13312" i="9"/>
  <c r="B13313" i="9"/>
  <c r="B13314" i="9"/>
  <c r="B13315" i="9"/>
  <c r="B13316" i="9"/>
  <c r="B13317" i="9"/>
  <c r="B13318" i="9"/>
  <c r="B13319" i="9"/>
  <c r="B13320" i="9"/>
  <c r="B13321" i="9"/>
  <c r="B13322" i="9"/>
  <c r="B13323" i="9"/>
  <c r="B13324" i="9"/>
  <c r="B13325" i="9"/>
  <c r="B13326" i="9"/>
  <c r="B13327" i="9"/>
  <c r="B13328" i="9"/>
  <c r="B13329" i="9"/>
  <c r="B13330" i="9"/>
  <c r="B13331" i="9"/>
  <c r="B13332" i="9"/>
  <c r="B13333" i="9"/>
  <c r="B13334" i="9"/>
  <c r="B13335" i="9"/>
  <c r="B13336" i="9"/>
  <c r="B13337" i="9"/>
  <c r="B13338" i="9"/>
  <c r="B13339" i="9"/>
  <c r="B13340" i="9"/>
  <c r="B13341" i="9"/>
  <c r="B13342" i="9"/>
  <c r="B13343" i="9"/>
  <c r="B13344" i="9"/>
  <c r="B13345" i="9"/>
  <c r="B13346" i="9"/>
  <c r="B13347" i="9"/>
  <c r="B13348" i="9"/>
  <c r="B13349" i="9"/>
  <c r="B13350" i="9"/>
  <c r="B13351" i="9"/>
  <c r="B13352" i="9"/>
  <c r="B13353" i="9"/>
  <c r="B13354" i="9"/>
  <c r="B13355" i="9"/>
  <c r="B13356" i="9"/>
  <c r="B13357" i="9"/>
  <c r="B13358" i="9"/>
  <c r="B13359" i="9"/>
  <c r="B13360" i="9"/>
  <c r="B13361" i="9"/>
  <c r="B13362" i="9"/>
  <c r="B13363" i="9"/>
  <c r="B13364" i="9"/>
  <c r="B13365" i="9"/>
  <c r="B13366" i="9"/>
  <c r="B13367" i="9"/>
  <c r="B13368" i="9"/>
  <c r="B13369" i="9"/>
  <c r="B13370" i="9"/>
  <c r="B13371" i="9"/>
  <c r="B13372" i="9"/>
  <c r="B13373" i="9"/>
  <c r="B13374" i="9"/>
  <c r="B13375" i="9"/>
  <c r="B13376" i="9"/>
  <c r="B13377" i="9"/>
  <c r="B13378" i="9"/>
  <c r="B13379" i="9"/>
  <c r="B13380" i="9"/>
  <c r="B13381" i="9"/>
  <c r="B13382" i="9"/>
  <c r="B13383" i="9"/>
  <c r="B13384" i="9"/>
  <c r="B13385" i="9"/>
  <c r="B13386" i="9"/>
  <c r="B13387" i="9"/>
  <c r="B13388" i="9"/>
  <c r="B13389" i="9"/>
  <c r="B13390" i="9"/>
  <c r="B13391" i="9"/>
  <c r="B13392" i="9"/>
  <c r="B13393" i="9"/>
  <c r="B13394" i="9"/>
  <c r="B13395" i="9"/>
  <c r="B13396" i="9"/>
  <c r="B13397" i="9"/>
  <c r="B13398" i="9"/>
  <c r="B13399" i="9"/>
  <c r="B13400" i="9"/>
  <c r="B13401" i="9"/>
  <c r="B13402" i="9"/>
  <c r="B13403" i="9"/>
  <c r="B13404" i="9"/>
  <c r="B13405" i="9"/>
  <c r="B13406" i="9"/>
  <c r="B13407" i="9"/>
  <c r="B13408" i="9"/>
  <c r="B13409" i="9"/>
  <c r="B13410" i="9"/>
  <c r="B13411" i="9"/>
  <c r="B13412" i="9"/>
  <c r="B13413" i="9"/>
  <c r="B13414" i="9"/>
  <c r="B13415" i="9"/>
  <c r="B13416" i="9"/>
  <c r="B13417" i="9"/>
  <c r="B13418" i="9"/>
  <c r="B13419" i="9"/>
  <c r="B13420" i="9"/>
  <c r="B13421" i="9"/>
  <c r="B13422" i="9"/>
  <c r="B13423" i="9"/>
  <c r="B13424" i="9"/>
  <c r="B13425" i="9"/>
  <c r="B13426" i="9"/>
  <c r="B13427" i="9"/>
  <c r="B13428" i="9"/>
  <c r="B13429" i="9"/>
  <c r="B13430" i="9"/>
  <c r="B13431" i="9"/>
  <c r="B13432" i="9"/>
  <c r="B13433" i="9"/>
  <c r="B13434" i="9"/>
  <c r="B13435" i="9"/>
  <c r="B13436" i="9"/>
  <c r="B13437" i="9"/>
  <c r="B13438" i="9"/>
  <c r="B13439" i="9"/>
  <c r="B13440" i="9"/>
  <c r="B13441" i="9"/>
  <c r="B13442" i="9"/>
  <c r="B13443" i="9"/>
  <c r="B13444" i="9"/>
  <c r="B13445" i="9"/>
  <c r="B13446" i="9"/>
  <c r="B13447" i="9"/>
  <c r="B13448" i="9"/>
  <c r="B13449" i="9"/>
  <c r="B13450" i="9"/>
  <c r="B13451" i="9"/>
  <c r="B13452" i="9"/>
  <c r="B13453" i="9"/>
  <c r="B13454" i="9"/>
  <c r="B13455" i="9"/>
  <c r="B13456" i="9"/>
  <c r="B13457" i="9"/>
  <c r="B13458" i="9"/>
  <c r="B13459" i="9"/>
  <c r="B13460" i="9"/>
  <c r="B13461" i="9"/>
  <c r="B13462" i="9"/>
  <c r="B13463" i="9"/>
  <c r="B13464" i="9"/>
  <c r="B13465" i="9"/>
  <c r="B13466" i="9"/>
  <c r="B13467" i="9"/>
  <c r="B13468" i="9"/>
  <c r="B13469" i="9"/>
  <c r="B13470" i="9"/>
  <c r="B13471" i="9"/>
  <c r="B13472" i="9"/>
  <c r="B13473" i="9"/>
  <c r="B13474" i="9"/>
  <c r="B13475" i="9"/>
  <c r="B13476" i="9"/>
  <c r="B13477" i="9"/>
  <c r="B13478" i="9"/>
  <c r="B13479" i="9"/>
  <c r="B13480" i="9"/>
  <c r="B13481" i="9"/>
  <c r="B13482" i="9"/>
  <c r="B13483" i="9"/>
  <c r="B13484" i="9"/>
  <c r="B13485" i="9"/>
  <c r="B13486" i="9"/>
  <c r="B13487" i="9"/>
  <c r="B13488" i="9"/>
  <c r="B13489" i="9"/>
  <c r="B13490" i="9"/>
  <c r="B13491" i="9"/>
  <c r="B13492" i="9"/>
  <c r="B13493" i="9"/>
  <c r="B13494" i="9"/>
  <c r="B13495" i="9"/>
  <c r="B13496" i="9"/>
  <c r="B13497" i="9"/>
  <c r="B13498" i="9"/>
  <c r="B13499" i="9"/>
  <c r="B13500" i="9"/>
  <c r="B13501" i="9"/>
  <c r="B13502" i="9"/>
  <c r="B13503" i="9"/>
  <c r="B13504" i="9"/>
  <c r="B13505" i="9"/>
  <c r="B13506" i="9"/>
  <c r="B13507" i="9"/>
  <c r="B13508" i="9"/>
  <c r="B13509" i="9"/>
  <c r="B13510" i="9"/>
  <c r="B13511" i="9"/>
  <c r="B13512" i="9"/>
  <c r="B13513" i="9"/>
  <c r="B13514" i="9"/>
  <c r="B13515" i="9"/>
  <c r="B13516" i="9"/>
  <c r="B13517" i="9"/>
  <c r="B13518" i="9"/>
  <c r="B13519" i="9"/>
  <c r="B13520" i="9"/>
  <c r="B13521" i="9"/>
  <c r="B13522" i="9"/>
  <c r="B13523" i="9"/>
  <c r="B13524" i="9"/>
  <c r="B13525" i="9"/>
  <c r="B13526" i="9"/>
  <c r="B13527" i="9"/>
  <c r="B13528" i="9"/>
  <c r="B13529" i="9"/>
  <c r="B13530" i="9"/>
  <c r="B13531" i="9"/>
  <c r="B13532" i="9"/>
  <c r="B13533" i="9"/>
  <c r="B13534" i="9"/>
  <c r="B13535" i="9"/>
  <c r="B13536" i="9"/>
  <c r="B13537" i="9"/>
  <c r="B13538" i="9"/>
  <c r="B13539" i="9"/>
  <c r="B13540" i="9"/>
  <c r="B13541" i="9"/>
  <c r="B13542" i="9"/>
  <c r="B13543" i="9"/>
  <c r="B13544" i="9"/>
  <c r="B13545" i="9"/>
  <c r="B13546" i="9"/>
  <c r="B13547" i="9"/>
  <c r="B13548" i="9"/>
  <c r="B13549" i="9"/>
  <c r="B13550" i="9"/>
  <c r="B13551" i="9"/>
  <c r="B13552" i="9"/>
  <c r="B13553" i="9"/>
  <c r="B13554" i="9"/>
  <c r="B13555" i="9"/>
  <c r="B13556" i="9"/>
  <c r="B13557" i="9"/>
  <c r="B13558" i="9"/>
  <c r="B13559" i="9"/>
  <c r="B13560" i="9"/>
  <c r="B13561" i="9"/>
  <c r="B13562" i="9"/>
  <c r="B13563" i="9"/>
  <c r="B13564" i="9"/>
  <c r="B13565" i="9"/>
  <c r="B13566" i="9"/>
  <c r="B13567" i="9"/>
  <c r="B13568" i="9"/>
  <c r="B13569" i="9"/>
  <c r="B13570" i="9"/>
  <c r="B13571" i="9"/>
  <c r="B13572" i="9"/>
  <c r="B13573" i="9"/>
  <c r="B13574" i="9"/>
  <c r="B13575" i="9"/>
  <c r="B13576" i="9"/>
  <c r="B13577" i="9"/>
  <c r="B13578" i="9"/>
  <c r="B13579" i="9"/>
  <c r="B13580" i="9"/>
  <c r="B13581" i="9"/>
  <c r="B13582" i="9"/>
  <c r="B13583" i="9"/>
  <c r="B13584" i="9"/>
  <c r="B13585" i="9"/>
  <c r="B13586" i="9"/>
  <c r="B13587" i="9"/>
  <c r="B13588" i="9"/>
  <c r="B13589" i="9"/>
  <c r="B13590" i="9"/>
  <c r="B13591" i="9"/>
  <c r="B13592" i="9"/>
  <c r="B13593" i="9"/>
  <c r="B13594" i="9"/>
  <c r="B13595" i="9"/>
  <c r="B13596" i="9"/>
  <c r="B13597" i="9"/>
  <c r="B13598" i="9"/>
  <c r="B13599" i="9"/>
  <c r="B13600" i="9"/>
  <c r="B13601" i="9"/>
  <c r="B13602" i="9"/>
  <c r="B13603" i="9"/>
  <c r="B13604" i="9"/>
  <c r="B13605" i="9"/>
  <c r="B13606" i="9"/>
  <c r="B13607" i="9"/>
  <c r="B13608" i="9"/>
  <c r="B13609" i="9"/>
  <c r="B13610" i="9"/>
  <c r="B13611" i="9"/>
  <c r="B13612" i="9"/>
  <c r="B13613" i="9"/>
  <c r="B13614" i="9"/>
  <c r="B13615" i="9"/>
  <c r="B13616" i="9"/>
  <c r="B13617" i="9"/>
  <c r="B13618" i="9"/>
  <c r="B13619" i="9"/>
  <c r="B13620" i="9"/>
  <c r="B13621" i="9"/>
  <c r="B13622" i="9"/>
  <c r="B13623" i="9"/>
  <c r="B13624" i="9"/>
  <c r="B13625" i="9"/>
  <c r="B13626" i="9"/>
  <c r="B13627" i="9"/>
  <c r="B13628" i="9"/>
  <c r="B13629" i="9"/>
  <c r="B13630" i="9"/>
  <c r="B13631" i="9"/>
  <c r="B13632" i="9"/>
  <c r="B13633" i="9"/>
  <c r="B13634" i="9"/>
  <c r="B13635" i="9"/>
  <c r="B13636" i="9"/>
  <c r="B13637" i="9"/>
  <c r="B13638" i="9"/>
  <c r="B13639" i="9"/>
  <c r="B13640" i="9"/>
  <c r="B13641" i="9"/>
  <c r="B13642" i="9"/>
  <c r="B13643" i="9"/>
  <c r="B13644" i="9"/>
  <c r="B13645" i="9"/>
  <c r="B13646" i="9"/>
  <c r="B13647" i="9"/>
  <c r="B13648" i="9"/>
  <c r="B13649" i="9"/>
  <c r="B13650" i="9"/>
  <c r="B13651" i="9"/>
  <c r="B13652" i="9"/>
  <c r="B13653" i="9"/>
  <c r="B13654" i="9"/>
  <c r="B13655" i="9"/>
  <c r="B13656" i="9"/>
  <c r="B13657" i="9"/>
  <c r="B13658" i="9"/>
  <c r="B13659" i="9"/>
  <c r="B13660" i="9"/>
  <c r="B13661" i="9"/>
  <c r="B13662" i="9"/>
  <c r="B13663" i="9"/>
  <c r="B13664" i="9"/>
  <c r="B13665" i="9"/>
  <c r="B13666" i="9"/>
  <c r="B13667" i="9"/>
  <c r="B13668" i="9"/>
  <c r="B13669" i="9"/>
  <c r="B13670" i="9"/>
  <c r="B13671" i="9"/>
  <c r="B13672" i="9"/>
  <c r="B13673" i="9"/>
  <c r="B13674" i="9"/>
  <c r="B13675" i="9"/>
  <c r="B13676" i="9"/>
  <c r="B13677" i="9"/>
  <c r="B13678" i="9"/>
  <c r="B13679" i="9"/>
  <c r="B13680" i="9"/>
  <c r="B13681" i="9"/>
  <c r="B13682" i="9"/>
  <c r="B13683" i="9"/>
  <c r="B13684" i="9"/>
  <c r="B13685" i="9"/>
  <c r="B13686" i="9"/>
  <c r="B13687" i="9"/>
  <c r="B13688" i="9"/>
  <c r="B13689" i="9"/>
  <c r="B13690" i="9"/>
  <c r="B13691" i="9"/>
  <c r="B13692" i="9"/>
  <c r="B13693" i="9"/>
  <c r="B13694" i="9"/>
  <c r="B13695" i="9"/>
  <c r="B13696" i="9"/>
  <c r="B13697" i="9"/>
  <c r="B13698" i="9"/>
  <c r="B13699" i="9"/>
  <c r="B13700" i="9"/>
  <c r="B13701" i="9"/>
  <c r="B13702" i="9"/>
  <c r="B13703" i="9"/>
  <c r="B13704" i="9"/>
  <c r="B13705" i="9"/>
  <c r="B13706" i="9"/>
  <c r="B13707" i="9"/>
  <c r="B13708" i="9"/>
  <c r="B13709" i="9"/>
  <c r="B13710" i="9"/>
  <c r="B13711" i="9"/>
  <c r="B13712" i="9"/>
  <c r="B13713" i="9"/>
  <c r="B13714" i="9"/>
  <c r="B13715" i="9"/>
  <c r="B13716" i="9"/>
  <c r="B13717" i="9"/>
  <c r="B13718" i="9"/>
  <c r="B13719" i="9"/>
  <c r="B13720" i="9"/>
  <c r="B13721" i="9"/>
  <c r="B13722" i="9"/>
  <c r="B13723" i="9"/>
  <c r="B13724" i="9"/>
  <c r="B13725" i="9"/>
  <c r="B13726" i="9"/>
  <c r="B13727" i="9"/>
  <c r="B13728" i="9"/>
  <c r="B13729" i="9"/>
  <c r="B13730" i="9"/>
  <c r="B13731" i="9"/>
  <c r="B13732" i="9"/>
  <c r="B13733" i="9"/>
  <c r="B13734" i="9"/>
  <c r="B13735" i="9"/>
  <c r="B13736" i="9"/>
  <c r="B13737" i="9"/>
  <c r="B13738" i="9"/>
  <c r="B13739" i="9"/>
  <c r="B13740" i="9"/>
  <c r="B13741" i="9"/>
  <c r="B13742" i="9"/>
  <c r="B13743" i="9"/>
  <c r="B13744" i="9"/>
  <c r="B13745" i="9"/>
  <c r="B13746" i="9"/>
  <c r="B13747" i="9"/>
  <c r="B13748" i="9"/>
  <c r="B13749" i="9"/>
  <c r="B13750" i="9"/>
  <c r="B13751" i="9"/>
  <c r="B13752" i="9"/>
  <c r="B13753" i="9"/>
  <c r="B13754" i="9"/>
  <c r="B13755" i="9"/>
  <c r="B13756" i="9"/>
  <c r="B13757" i="9"/>
  <c r="B13758" i="9"/>
  <c r="B13759" i="9"/>
  <c r="B13760" i="9"/>
  <c r="B13761" i="9"/>
  <c r="B13762" i="9"/>
  <c r="B13763" i="9"/>
  <c r="B13764" i="9"/>
  <c r="B13765" i="9"/>
  <c r="B13766" i="9"/>
  <c r="B13767" i="9"/>
  <c r="B13768" i="9"/>
  <c r="B13769" i="9"/>
  <c r="B13770" i="9"/>
  <c r="B13771" i="9"/>
  <c r="B13772" i="9"/>
  <c r="B13773" i="9"/>
  <c r="B13774" i="9"/>
  <c r="B13775" i="9"/>
  <c r="B13776" i="9"/>
  <c r="B13777" i="9"/>
  <c r="B13778" i="9"/>
  <c r="B13779" i="9"/>
  <c r="B13780" i="9"/>
  <c r="B13781" i="9"/>
  <c r="B13782" i="9"/>
  <c r="B13783" i="9"/>
  <c r="B13784" i="9"/>
  <c r="B13785" i="9"/>
  <c r="B13786" i="9"/>
  <c r="B13787" i="9"/>
  <c r="B13788" i="9"/>
  <c r="B13789" i="9"/>
  <c r="B13790" i="9"/>
  <c r="B13791" i="9"/>
  <c r="B13792" i="9"/>
  <c r="B13793" i="9"/>
  <c r="B13794" i="9"/>
  <c r="B13795" i="9"/>
  <c r="B13796" i="9"/>
  <c r="B13797" i="9"/>
  <c r="B13798" i="9"/>
  <c r="B13799" i="9"/>
  <c r="B13800" i="9"/>
  <c r="B13801" i="9"/>
  <c r="B13802" i="9"/>
  <c r="B13803" i="9"/>
  <c r="B13804" i="9"/>
  <c r="B13805" i="9"/>
  <c r="B13806" i="9"/>
  <c r="B13807" i="9"/>
  <c r="B13808" i="9"/>
  <c r="B13809" i="9"/>
  <c r="B13810" i="9"/>
  <c r="B13811" i="9"/>
  <c r="B13812" i="9"/>
  <c r="B13813" i="9"/>
  <c r="B13814" i="9"/>
  <c r="B13815" i="9"/>
  <c r="B13816" i="9"/>
  <c r="B13817" i="9"/>
  <c r="B13818" i="9"/>
  <c r="B13819" i="9"/>
  <c r="B13820" i="9"/>
  <c r="B13821" i="9"/>
  <c r="B13822" i="9"/>
  <c r="B13823" i="9"/>
  <c r="B13824" i="9"/>
  <c r="B13825" i="9"/>
  <c r="B13826" i="9"/>
  <c r="B13827" i="9"/>
  <c r="B13828" i="9"/>
  <c r="B13829" i="9"/>
  <c r="B13830" i="9"/>
  <c r="B13831" i="9"/>
  <c r="B13832" i="9"/>
  <c r="B13833" i="9"/>
  <c r="B13834" i="9"/>
  <c r="B13835" i="9"/>
  <c r="B13836" i="9"/>
  <c r="B13837" i="9"/>
  <c r="B13838" i="9"/>
  <c r="B13839" i="9"/>
  <c r="B13840" i="9"/>
  <c r="B13841" i="9"/>
  <c r="B13842" i="9"/>
  <c r="B13843" i="9"/>
  <c r="B13844" i="9"/>
  <c r="B13845" i="9"/>
  <c r="B13846" i="9"/>
  <c r="B13847" i="9"/>
  <c r="B13848" i="9"/>
  <c r="B13849" i="9"/>
  <c r="B13850" i="9"/>
  <c r="B13851" i="9"/>
  <c r="B13852" i="9"/>
  <c r="B13853" i="9"/>
  <c r="B13854" i="9"/>
  <c r="B13855" i="9"/>
  <c r="B13856" i="9"/>
  <c r="B13857" i="9"/>
  <c r="B13858" i="9"/>
  <c r="B13859" i="9"/>
  <c r="B13860" i="9"/>
  <c r="B13861" i="9"/>
  <c r="B13862" i="9"/>
  <c r="B13863" i="9"/>
  <c r="B13864" i="9"/>
  <c r="B13865" i="9"/>
  <c r="B13866" i="9"/>
  <c r="B13867" i="9"/>
  <c r="B13868" i="9"/>
  <c r="B13869" i="9"/>
  <c r="B13870" i="9"/>
  <c r="B13871" i="9"/>
  <c r="B13872" i="9"/>
  <c r="B13873" i="9"/>
  <c r="B13874" i="9"/>
  <c r="B13875" i="9"/>
  <c r="B13876" i="9"/>
  <c r="B13877" i="9"/>
  <c r="B13878" i="9"/>
  <c r="B13879" i="9"/>
  <c r="B13880" i="9"/>
  <c r="B13881" i="9"/>
  <c r="B13882" i="9"/>
  <c r="B13883" i="9"/>
  <c r="B13884" i="9"/>
  <c r="B13885" i="9"/>
  <c r="B13886" i="9"/>
  <c r="B13887" i="9"/>
  <c r="B13888" i="9"/>
  <c r="B13889" i="9"/>
  <c r="B13890" i="9"/>
  <c r="B13891" i="9"/>
  <c r="B13892" i="9"/>
  <c r="B13893" i="9"/>
  <c r="B13894" i="9"/>
  <c r="B13895" i="9"/>
  <c r="B13896" i="9"/>
  <c r="B13897" i="9"/>
  <c r="B13898" i="9"/>
  <c r="B13899" i="9"/>
  <c r="B13900" i="9"/>
  <c r="B13901" i="9"/>
  <c r="B13902" i="9"/>
  <c r="B13903" i="9"/>
  <c r="B13904" i="9"/>
  <c r="B13905" i="9"/>
  <c r="B13906" i="9"/>
  <c r="B13907" i="9"/>
  <c r="B13908" i="9"/>
  <c r="B13909" i="9"/>
  <c r="B13910" i="9"/>
  <c r="B13911" i="9"/>
  <c r="B13912" i="9"/>
  <c r="B13913" i="9"/>
  <c r="B13914" i="9"/>
  <c r="B13915" i="9"/>
  <c r="B13916" i="9"/>
  <c r="B13917" i="9"/>
  <c r="B13918" i="9"/>
  <c r="B13919" i="9"/>
  <c r="B13920" i="9"/>
  <c r="B13921" i="9"/>
  <c r="B13922" i="9"/>
  <c r="B13923" i="9"/>
  <c r="B13924" i="9"/>
  <c r="B13925" i="9"/>
  <c r="B13926" i="9"/>
  <c r="B13927" i="9"/>
  <c r="B13928" i="9"/>
  <c r="B13929" i="9"/>
  <c r="B13930" i="9"/>
  <c r="B13931" i="9"/>
  <c r="B13932" i="9"/>
  <c r="B13933" i="9"/>
  <c r="B13934" i="9"/>
  <c r="B13935" i="9"/>
  <c r="B13936" i="9"/>
  <c r="B13937" i="9"/>
  <c r="B13938" i="9"/>
  <c r="B13939" i="9"/>
  <c r="B13940" i="9"/>
  <c r="B13941" i="9"/>
  <c r="B13942" i="9"/>
  <c r="B13943" i="9"/>
  <c r="B13944" i="9"/>
  <c r="B13945" i="9"/>
  <c r="B13946" i="9"/>
  <c r="B13947" i="9"/>
  <c r="B13948" i="9"/>
  <c r="B13949" i="9"/>
  <c r="B13950" i="9"/>
  <c r="B13951" i="9"/>
  <c r="B13952" i="9"/>
  <c r="B13953" i="9"/>
  <c r="B13954" i="9"/>
  <c r="B13955" i="9"/>
  <c r="B13956" i="9"/>
  <c r="B13957" i="9"/>
  <c r="B13958" i="9"/>
  <c r="B13959" i="9"/>
  <c r="B13960" i="9"/>
  <c r="B13961" i="9"/>
  <c r="B13962" i="9"/>
  <c r="B13963" i="9"/>
  <c r="B13964" i="9"/>
  <c r="B13965" i="9"/>
  <c r="B13966" i="9"/>
  <c r="B13967" i="9"/>
  <c r="B13968" i="9"/>
  <c r="B13969" i="9"/>
  <c r="B13970" i="9"/>
  <c r="B13971" i="9"/>
  <c r="B13972" i="9"/>
  <c r="B13973" i="9"/>
  <c r="B13974" i="9"/>
  <c r="B13975" i="9"/>
  <c r="B13976" i="9"/>
  <c r="B13977" i="9"/>
  <c r="B13978" i="9"/>
  <c r="B13979" i="9"/>
  <c r="B13980" i="9"/>
  <c r="B13981" i="9"/>
  <c r="B13982" i="9"/>
  <c r="B13983" i="9"/>
  <c r="B13984" i="9"/>
  <c r="B13985" i="9"/>
  <c r="B13986" i="9"/>
  <c r="B13987" i="9"/>
  <c r="B13988" i="9"/>
  <c r="B13989" i="9"/>
  <c r="B13990" i="9"/>
  <c r="B13991" i="9"/>
  <c r="B13992" i="9"/>
  <c r="B13993" i="9"/>
  <c r="B13994" i="9"/>
  <c r="B13995" i="9"/>
  <c r="B13996" i="9"/>
  <c r="B13997" i="9"/>
  <c r="B13998" i="9"/>
  <c r="B13999" i="9"/>
  <c r="B14000" i="9"/>
  <c r="B14001" i="9"/>
  <c r="B14002" i="9"/>
  <c r="B14003" i="9"/>
  <c r="B14004" i="9"/>
  <c r="B14005" i="9"/>
  <c r="B14006" i="9"/>
  <c r="B14007" i="9"/>
  <c r="B14008" i="9"/>
  <c r="B14009" i="9"/>
  <c r="B14010" i="9"/>
  <c r="B14011" i="9"/>
  <c r="B14012" i="9"/>
  <c r="B14013" i="9"/>
  <c r="B14014" i="9"/>
  <c r="B14015" i="9"/>
  <c r="B14016" i="9"/>
  <c r="B14017" i="9"/>
  <c r="B14018" i="9"/>
  <c r="B14019" i="9"/>
  <c r="B14020" i="9"/>
  <c r="B14021" i="9"/>
  <c r="B14022" i="9"/>
  <c r="B14023" i="9"/>
  <c r="B14024" i="9"/>
  <c r="B14025" i="9"/>
  <c r="B14026" i="9"/>
  <c r="B14027" i="9"/>
  <c r="B14028" i="9"/>
  <c r="B14029" i="9"/>
  <c r="B14030" i="9"/>
  <c r="B14031" i="9"/>
  <c r="B14032" i="9"/>
  <c r="B14033" i="9"/>
  <c r="B14034" i="9"/>
  <c r="B14035" i="9"/>
  <c r="B14036" i="9"/>
  <c r="B14037" i="9"/>
  <c r="B14038" i="9"/>
  <c r="B14039" i="9"/>
  <c r="B14040" i="9"/>
  <c r="B14041" i="9"/>
  <c r="B14042" i="9"/>
  <c r="B14043" i="9"/>
  <c r="B14044" i="9"/>
  <c r="B14045" i="9"/>
  <c r="B14046" i="9"/>
  <c r="B14047" i="9"/>
  <c r="B14048" i="9"/>
  <c r="B14049" i="9"/>
  <c r="B14050" i="9"/>
  <c r="B14051" i="9"/>
  <c r="B14052" i="9"/>
  <c r="B14053" i="9"/>
  <c r="B14054" i="9"/>
  <c r="B14055" i="9"/>
  <c r="B14056" i="9"/>
  <c r="B14057" i="9"/>
  <c r="B14058" i="9"/>
  <c r="B14059" i="9"/>
  <c r="B14060" i="9"/>
  <c r="B14061" i="9"/>
  <c r="B14062" i="9"/>
  <c r="B14063" i="9"/>
  <c r="B14064" i="9"/>
  <c r="B14065" i="9"/>
  <c r="B14066" i="9"/>
  <c r="B14067" i="9"/>
  <c r="B14068" i="9"/>
  <c r="B14069" i="9"/>
  <c r="B14070" i="9"/>
  <c r="B14071" i="9"/>
  <c r="B14072" i="9"/>
  <c r="B14073" i="9"/>
  <c r="B14074" i="9"/>
  <c r="B14075" i="9"/>
  <c r="B14076" i="9"/>
  <c r="B14077" i="9"/>
  <c r="B14078" i="9"/>
  <c r="B14079" i="9"/>
  <c r="B14080" i="9"/>
  <c r="B14081" i="9"/>
  <c r="B14082" i="9"/>
  <c r="B14083" i="9"/>
  <c r="B14084" i="9"/>
  <c r="B14085" i="9"/>
  <c r="B14086" i="9"/>
  <c r="B14087" i="9"/>
  <c r="B14088" i="9"/>
  <c r="B14089" i="9"/>
  <c r="B14090" i="9"/>
  <c r="B14091" i="9"/>
  <c r="B14092" i="9"/>
  <c r="B14093" i="9"/>
  <c r="B14094" i="9"/>
  <c r="B14095" i="9"/>
  <c r="B14096" i="9"/>
  <c r="B14097" i="9"/>
  <c r="B14098" i="9"/>
  <c r="B14099" i="9"/>
  <c r="B14100" i="9"/>
  <c r="B14101" i="9"/>
  <c r="B14102" i="9"/>
  <c r="B14103" i="9"/>
  <c r="B14104" i="9"/>
  <c r="B14105" i="9"/>
  <c r="B14106" i="9"/>
  <c r="B14107" i="9"/>
  <c r="B14108" i="9"/>
  <c r="B14109" i="9"/>
  <c r="B14110" i="9"/>
  <c r="B14111" i="9"/>
  <c r="B14112" i="9"/>
  <c r="B14113" i="9"/>
  <c r="B14114" i="9"/>
  <c r="B14115" i="9"/>
  <c r="B14116" i="9"/>
  <c r="B14117" i="9"/>
  <c r="B14118" i="9"/>
  <c r="B14119" i="9"/>
  <c r="B14120" i="9"/>
  <c r="B14121" i="9"/>
  <c r="B14122" i="9"/>
  <c r="B14123" i="9"/>
  <c r="B14124" i="9"/>
  <c r="B14125" i="9"/>
  <c r="B14126" i="9"/>
  <c r="B14127" i="9"/>
  <c r="B14128" i="9"/>
  <c r="B14129" i="9"/>
  <c r="B14130" i="9"/>
  <c r="B14131" i="9"/>
  <c r="B14132" i="9"/>
  <c r="B14133" i="9"/>
  <c r="B14134" i="9"/>
  <c r="B14135" i="9"/>
  <c r="B14136" i="9"/>
  <c r="B14137" i="9"/>
  <c r="B14138" i="9"/>
  <c r="B14139" i="9"/>
  <c r="B14140" i="9"/>
  <c r="B14141" i="9"/>
  <c r="B14142" i="9"/>
  <c r="B14143" i="9"/>
  <c r="B14144" i="9"/>
  <c r="B14145" i="9"/>
  <c r="B14146" i="9"/>
  <c r="B14147" i="9"/>
  <c r="B14148" i="9"/>
  <c r="B14149" i="9"/>
  <c r="B14150" i="9"/>
  <c r="B14151" i="9"/>
  <c r="B14152" i="9"/>
  <c r="B14153" i="9"/>
  <c r="B14154" i="9"/>
  <c r="B14155" i="9"/>
  <c r="B14156" i="9"/>
  <c r="B14157" i="9"/>
  <c r="B14158" i="9"/>
  <c r="B14159" i="9"/>
  <c r="B14160" i="9"/>
  <c r="B14161" i="9"/>
  <c r="B14162" i="9"/>
  <c r="B14163" i="9"/>
  <c r="B14164" i="9"/>
  <c r="B14165" i="9"/>
  <c r="B14166" i="9"/>
  <c r="B14167" i="9"/>
  <c r="B14168" i="9"/>
  <c r="B14169" i="9"/>
  <c r="B14170" i="9"/>
  <c r="B14171" i="9"/>
  <c r="B14172" i="9"/>
  <c r="B14173" i="9"/>
  <c r="B14174" i="9"/>
  <c r="B14175" i="9"/>
  <c r="B14176" i="9"/>
  <c r="B14177" i="9"/>
  <c r="B14178" i="9"/>
  <c r="B14179" i="9"/>
  <c r="B14180" i="9"/>
  <c r="B14181" i="9"/>
  <c r="B14182" i="9"/>
  <c r="B14183" i="9"/>
  <c r="B14184" i="9"/>
  <c r="B14185" i="9"/>
  <c r="B14186" i="9"/>
  <c r="B14187" i="9"/>
  <c r="B14188" i="9"/>
  <c r="B14189" i="9"/>
  <c r="B14190" i="9"/>
  <c r="B14191" i="9"/>
  <c r="B14192" i="9"/>
  <c r="B14193" i="9"/>
  <c r="B14194" i="9"/>
  <c r="B14195" i="9"/>
  <c r="B14196" i="9"/>
  <c r="B14197" i="9"/>
  <c r="B14198" i="9"/>
  <c r="B14199" i="9"/>
  <c r="B14200" i="9"/>
  <c r="B14201" i="9"/>
  <c r="B14202" i="9"/>
  <c r="B14203" i="9"/>
  <c r="B14204" i="9"/>
  <c r="B14205" i="9"/>
  <c r="B14206" i="9"/>
  <c r="B14207" i="9"/>
  <c r="B14208" i="9"/>
  <c r="B14209" i="9"/>
  <c r="B14210" i="9"/>
  <c r="B14211" i="9"/>
  <c r="B14212" i="9"/>
  <c r="B14213" i="9"/>
  <c r="B14214" i="9"/>
  <c r="B14215" i="9"/>
  <c r="B14216" i="9"/>
  <c r="B14217" i="9"/>
  <c r="B14218" i="9"/>
  <c r="B14219" i="9"/>
  <c r="B14220" i="9"/>
  <c r="B14221" i="9"/>
  <c r="B14222" i="9"/>
  <c r="B14223" i="9"/>
  <c r="B14224" i="9"/>
  <c r="B14225" i="9"/>
  <c r="B14226" i="9"/>
  <c r="B14227" i="9"/>
  <c r="B14228" i="9"/>
  <c r="B14229" i="9"/>
  <c r="B14230" i="9"/>
  <c r="B14231" i="9"/>
  <c r="B14232" i="9"/>
  <c r="B14233" i="9"/>
  <c r="B14234" i="9"/>
  <c r="B14235" i="9"/>
  <c r="B14236" i="9"/>
  <c r="B14237" i="9"/>
  <c r="B14238" i="9"/>
  <c r="B14239" i="9"/>
  <c r="B14240" i="9"/>
  <c r="B14241" i="9"/>
  <c r="B14242" i="9"/>
  <c r="B14243" i="9"/>
  <c r="B14244" i="9"/>
  <c r="B14245" i="9"/>
  <c r="B14246" i="9"/>
  <c r="B14247" i="9"/>
  <c r="B14248" i="9"/>
  <c r="B14249" i="9"/>
  <c r="B14250" i="9"/>
  <c r="B14251" i="9"/>
  <c r="B14252" i="9"/>
  <c r="B14253" i="9"/>
  <c r="B14254" i="9"/>
  <c r="B14255" i="9"/>
  <c r="B14256" i="9"/>
  <c r="B14257" i="9"/>
  <c r="B14258" i="9"/>
  <c r="B14259" i="9"/>
  <c r="B14260" i="9"/>
  <c r="B14261" i="9"/>
  <c r="B14262" i="9"/>
  <c r="B14263" i="9"/>
  <c r="B14264" i="9"/>
  <c r="B14265" i="9"/>
  <c r="B14266" i="9"/>
  <c r="B14267" i="9"/>
  <c r="B14268" i="9"/>
  <c r="B14269" i="9"/>
  <c r="B14270" i="9"/>
  <c r="B14271" i="9"/>
  <c r="B14272" i="9"/>
  <c r="B14273" i="9"/>
  <c r="B14274" i="9"/>
  <c r="B14275" i="9"/>
  <c r="B14276" i="9"/>
  <c r="B14277" i="9"/>
  <c r="B14278" i="9"/>
  <c r="B14279" i="9"/>
  <c r="B14280" i="9"/>
  <c r="B14281" i="9"/>
  <c r="B14282" i="9"/>
  <c r="B14283" i="9"/>
  <c r="B14284" i="9"/>
  <c r="B14285" i="9"/>
  <c r="B14286" i="9"/>
  <c r="B14287" i="9"/>
  <c r="B14288" i="9"/>
  <c r="B14289" i="9"/>
  <c r="B14290" i="9"/>
  <c r="B14291" i="9"/>
  <c r="B14292" i="9"/>
  <c r="B14293" i="9"/>
  <c r="B14294" i="9"/>
  <c r="B14295" i="9"/>
  <c r="B14296" i="9"/>
  <c r="B14297" i="9"/>
  <c r="B14298" i="9"/>
  <c r="B14299" i="9"/>
  <c r="B14300" i="9"/>
  <c r="B14301" i="9"/>
  <c r="B14302" i="9"/>
  <c r="B14303" i="9"/>
  <c r="B14304" i="9"/>
  <c r="B14305" i="9"/>
  <c r="B14306" i="9"/>
  <c r="B14307" i="9"/>
  <c r="B14308" i="9"/>
  <c r="B14309" i="9"/>
  <c r="B14310" i="9"/>
  <c r="B14311" i="9"/>
  <c r="B14312" i="9"/>
  <c r="B14313" i="9"/>
  <c r="B14314" i="9"/>
  <c r="B14315" i="9"/>
  <c r="B14316" i="9"/>
  <c r="B14317" i="9"/>
  <c r="B14318" i="9"/>
  <c r="B14319" i="9"/>
  <c r="B14320" i="9"/>
  <c r="B14321" i="9"/>
  <c r="B14322" i="9"/>
  <c r="B14323" i="9"/>
  <c r="B14324" i="9"/>
  <c r="B14325" i="9"/>
  <c r="B14326" i="9"/>
  <c r="B14327" i="9"/>
  <c r="B14328" i="9"/>
  <c r="B14329" i="9"/>
  <c r="B14330" i="9"/>
  <c r="B14331" i="9"/>
  <c r="B14332" i="9"/>
  <c r="B14333" i="9"/>
  <c r="B14334" i="9"/>
  <c r="B14335" i="9"/>
  <c r="B14336" i="9"/>
  <c r="B14337" i="9"/>
  <c r="B14338" i="9"/>
  <c r="B14339" i="9"/>
  <c r="B14340" i="9"/>
  <c r="B14341" i="9"/>
  <c r="B14342" i="9"/>
  <c r="B14343" i="9"/>
  <c r="B14344" i="9"/>
  <c r="B14345" i="9"/>
  <c r="B14346" i="9"/>
  <c r="B14347" i="9"/>
  <c r="B14348" i="9"/>
  <c r="B14349" i="9"/>
  <c r="B14350" i="9"/>
  <c r="B14351" i="9"/>
  <c r="B14352" i="9"/>
  <c r="B14353" i="9"/>
  <c r="B14354" i="9"/>
  <c r="B14355" i="9"/>
  <c r="B14356" i="9"/>
  <c r="B14357" i="9"/>
  <c r="B14358" i="9"/>
  <c r="B14359" i="9"/>
  <c r="B14360" i="9"/>
  <c r="B14361" i="9"/>
  <c r="B14362" i="9"/>
  <c r="B14363" i="9"/>
  <c r="B14364" i="9"/>
  <c r="B14365" i="9"/>
  <c r="B14366" i="9"/>
  <c r="B14367" i="9"/>
  <c r="B14368" i="9"/>
  <c r="B14369" i="9"/>
  <c r="B14370" i="9"/>
  <c r="B14371" i="9"/>
  <c r="B14372" i="9"/>
  <c r="B14373" i="9"/>
  <c r="B14374" i="9"/>
  <c r="B14375" i="9"/>
  <c r="B14376" i="9"/>
  <c r="B14377" i="9"/>
  <c r="B14378" i="9"/>
  <c r="B14379" i="9"/>
  <c r="B14380" i="9"/>
  <c r="B14381" i="9"/>
  <c r="B14382" i="9"/>
  <c r="B14383" i="9"/>
  <c r="B14384" i="9"/>
  <c r="B14385" i="9"/>
  <c r="B14386" i="9"/>
  <c r="B14387" i="9"/>
  <c r="B14388" i="9"/>
  <c r="B14389" i="9"/>
  <c r="B14390" i="9"/>
  <c r="B14391" i="9"/>
  <c r="B14392" i="9"/>
  <c r="B14393" i="9"/>
  <c r="B14394" i="9"/>
  <c r="B14395" i="9"/>
  <c r="B14396" i="9"/>
  <c r="B14397" i="9"/>
  <c r="B14398" i="9"/>
  <c r="B14399" i="9"/>
  <c r="B14400" i="9"/>
  <c r="B14401" i="9"/>
  <c r="B14402" i="9"/>
  <c r="B14403" i="9"/>
  <c r="B14404" i="9"/>
  <c r="B14405" i="9"/>
  <c r="B14406" i="9"/>
  <c r="B14407" i="9"/>
  <c r="B14408" i="9"/>
  <c r="B14409" i="9"/>
  <c r="B14410" i="9"/>
  <c r="B14411" i="9"/>
  <c r="B14412" i="9"/>
  <c r="B14413" i="9"/>
  <c r="B14414" i="9"/>
  <c r="B14415" i="9"/>
  <c r="B14416" i="9"/>
  <c r="B14417" i="9"/>
  <c r="B14418" i="9"/>
  <c r="B14419" i="9"/>
  <c r="B14420" i="9"/>
  <c r="B14421" i="9"/>
  <c r="B14422" i="9"/>
  <c r="B14423" i="9"/>
  <c r="B14424" i="9"/>
  <c r="B14425" i="9"/>
  <c r="B14426" i="9"/>
  <c r="B14427" i="9"/>
  <c r="B14428" i="9"/>
  <c r="B14429" i="9"/>
  <c r="B14430" i="9"/>
  <c r="B14431" i="9"/>
  <c r="B14432" i="9"/>
  <c r="B14433" i="9"/>
  <c r="B14434" i="9"/>
  <c r="B14435" i="9"/>
  <c r="B14436" i="9"/>
  <c r="B14437" i="9"/>
  <c r="B14438" i="9"/>
  <c r="B14439" i="9"/>
  <c r="B14440" i="9"/>
  <c r="B14441" i="9"/>
  <c r="B14442" i="9"/>
  <c r="B14443" i="9"/>
  <c r="B14444" i="9"/>
  <c r="B14445" i="9"/>
  <c r="B14446" i="9"/>
  <c r="B14447" i="9"/>
  <c r="B14448" i="9"/>
  <c r="B14449" i="9"/>
  <c r="B14450" i="9"/>
  <c r="B14451" i="9"/>
  <c r="B14452" i="9"/>
  <c r="B14453" i="9"/>
  <c r="B14454" i="9"/>
  <c r="B14455" i="9"/>
  <c r="B14456" i="9"/>
  <c r="B14457" i="9"/>
  <c r="B14458" i="9"/>
  <c r="B14459" i="9"/>
  <c r="B14460" i="9"/>
  <c r="B14461" i="9"/>
  <c r="B14462" i="9"/>
  <c r="B14463" i="9"/>
  <c r="B14464" i="9"/>
  <c r="B14465" i="9"/>
  <c r="B14466" i="9"/>
  <c r="B14467" i="9"/>
  <c r="B14468" i="9"/>
  <c r="B14469" i="9"/>
  <c r="B14470" i="9"/>
  <c r="B14471" i="9"/>
  <c r="B14472" i="9"/>
  <c r="B14473" i="9"/>
  <c r="B14474" i="9"/>
  <c r="B14475" i="9"/>
  <c r="B14476" i="9"/>
  <c r="B14477" i="9"/>
  <c r="B14478" i="9"/>
  <c r="B14479" i="9"/>
  <c r="B14480" i="9"/>
  <c r="B14481" i="9"/>
  <c r="B14482" i="9"/>
  <c r="B14483" i="9"/>
  <c r="B14484" i="9"/>
  <c r="B14485" i="9"/>
  <c r="B14486" i="9"/>
  <c r="B14487" i="9"/>
  <c r="B14488" i="9"/>
  <c r="B14489" i="9"/>
  <c r="B14490" i="9"/>
  <c r="B14491" i="9"/>
  <c r="B14492" i="9"/>
  <c r="B14493" i="9"/>
  <c r="B14494" i="9"/>
  <c r="B14495" i="9"/>
  <c r="B14496" i="9"/>
  <c r="B14497" i="9"/>
  <c r="B14498" i="9"/>
  <c r="B14499" i="9"/>
  <c r="B14500" i="9"/>
  <c r="B14501" i="9"/>
  <c r="B14502" i="9"/>
  <c r="B14503" i="9"/>
  <c r="B14504" i="9"/>
  <c r="B14505" i="9"/>
  <c r="B14506" i="9"/>
  <c r="B14507" i="9"/>
  <c r="B14508" i="9"/>
  <c r="B14509" i="9"/>
  <c r="B14510" i="9"/>
  <c r="B14511" i="9"/>
  <c r="B14512" i="9"/>
  <c r="B14513" i="9"/>
  <c r="B14514" i="9"/>
  <c r="B14515" i="9"/>
  <c r="B14516" i="9"/>
  <c r="B14517" i="9"/>
  <c r="B14518" i="9"/>
  <c r="B14519" i="9"/>
  <c r="B14520" i="9"/>
  <c r="B14521" i="9"/>
  <c r="B14522" i="9"/>
  <c r="B14523" i="9"/>
  <c r="B14524" i="9"/>
  <c r="B14525" i="9"/>
  <c r="B14526" i="9"/>
  <c r="B14527" i="9"/>
  <c r="B14528" i="9"/>
  <c r="B14529" i="9"/>
  <c r="B14530" i="9"/>
  <c r="B14531" i="9"/>
  <c r="B14532" i="9"/>
  <c r="B14533" i="9"/>
  <c r="B14534" i="9"/>
  <c r="B14535" i="9"/>
  <c r="B14536" i="9"/>
  <c r="B14537" i="9"/>
  <c r="B14538" i="9"/>
  <c r="B14539" i="9"/>
  <c r="B14540" i="9"/>
  <c r="B14541" i="9"/>
  <c r="B14542" i="9"/>
  <c r="B14543" i="9"/>
  <c r="B14544" i="9"/>
  <c r="B14545" i="9"/>
  <c r="B14546" i="9"/>
  <c r="B14547" i="9"/>
  <c r="B14548" i="9"/>
  <c r="B14549" i="9"/>
  <c r="B14550" i="9"/>
  <c r="B14551" i="9"/>
  <c r="B14552" i="9"/>
  <c r="B14553" i="9"/>
  <c r="B14554" i="9"/>
  <c r="B14555" i="9"/>
  <c r="B14556" i="9"/>
  <c r="B14557" i="9"/>
  <c r="B14558" i="9"/>
  <c r="B14559" i="9"/>
  <c r="B14560" i="9"/>
  <c r="B14561" i="9"/>
  <c r="B14562" i="9"/>
  <c r="B14563" i="9"/>
  <c r="B14564" i="9"/>
  <c r="B14565" i="9"/>
  <c r="B14566" i="9"/>
  <c r="B14567" i="9"/>
  <c r="B14568" i="9"/>
  <c r="B14569" i="9"/>
  <c r="B14570" i="9"/>
  <c r="B14571" i="9"/>
  <c r="B14572" i="9"/>
  <c r="B14573" i="9"/>
  <c r="B14574" i="9"/>
  <c r="B14575" i="9"/>
  <c r="B14576" i="9"/>
  <c r="B14577" i="9"/>
  <c r="B14578" i="9"/>
  <c r="B14579" i="9"/>
  <c r="B14580" i="9"/>
  <c r="B14581" i="9"/>
  <c r="B14582" i="9"/>
  <c r="B14583" i="9"/>
  <c r="B14584" i="9"/>
  <c r="B14585" i="9"/>
  <c r="B14586" i="9"/>
  <c r="B14587" i="9"/>
  <c r="B14588" i="9"/>
  <c r="B14589" i="9"/>
  <c r="B14590" i="9"/>
  <c r="B14591" i="9"/>
  <c r="B14592" i="9"/>
  <c r="B14593" i="9"/>
  <c r="B14594" i="9"/>
  <c r="B14595" i="9"/>
  <c r="B14596" i="9"/>
  <c r="B14597" i="9"/>
  <c r="B14598" i="9"/>
  <c r="B14599" i="9"/>
  <c r="B14600" i="9"/>
  <c r="B14601" i="9"/>
  <c r="B14602" i="9"/>
  <c r="B14603" i="9"/>
  <c r="B14604" i="9"/>
  <c r="B14605" i="9"/>
  <c r="B14606" i="9"/>
  <c r="B14607" i="9"/>
  <c r="B14608" i="9"/>
  <c r="B14609" i="9"/>
  <c r="B14610" i="9"/>
  <c r="B14611" i="9"/>
  <c r="B14612" i="9"/>
  <c r="B14613" i="9"/>
  <c r="B14614" i="9"/>
  <c r="B14615" i="9"/>
  <c r="B14616" i="9"/>
  <c r="B14617" i="9"/>
  <c r="B14618" i="9"/>
  <c r="B14619" i="9"/>
  <c r="B14620" i="9"/>
  <c r="B14621" i="9"/>
  <c r="B14622" i="9"/>
  <c r="B14623" i="9"/>
  <c r="B14624" i="9"/>
  <c r="B14625" i="9"/>
  <c r="B14626" i="9"/>
  <c r="B14627" i="9"/>
  <c r="B14628" i="9"/>
  <c r="B14629" i="9"/>
  <c r="B14630" i="9"/>
  <c r="B14631" i="9"/>
  <c r="B14632" i="9"/>
  <c r="B14633" i="9"/>
  <c r="B14634" i="9"/>
  <c r="B14635" i="9"/>
  <c r="B14636" i="9"/>
  <c r="B14637" i="9"/>
  <c r="B14638" i="9"/>
  <c r="B14639" i="9"/>
  <c r="B14640" i="9"/>
  <c r="B14641" i="9"/>
  <c r="B14642" i="9"/>
  <c r="B14643" i="9"/>
  <c r="B14644" i="9"/>
  <c r="B14645" i="9"/>
  <c r="B14646" i="9"/>
  <c r="B14647" i="9"/>
  <c r="B14648" i="9"/>
  <c r="B14649" i="9"/>
  <c r="B14650" i="9"/>
  <c r="B14651" i="9"/>
  <c r="B14652" i="9"/>
  <c r="B14653" i="9"/>
  <c r="B14654" i="9"/>
  <c r="B14655" i="9"/>
  <c r="B14656" i="9"/>
  <c r="B14657" i="9"/>
  <c r="B14658" i="9"/>
  <c r="B14659" i="9"/>
  <c r="B14660" i="9"/>
  <c r="B14661" i="9"/>
  <c r="B14662" i="9"/>
  <c r="B14663" i="9"/>
  <c r="B14664" i="9"/>
  <c r="B14665" i="9"/>
  <c r="B14666" i="9"/>
  <c r="B14667" i="9"/>
  <c r="B14668" i="9"/>
  <c r="B14669" i="9"/>
  <c r="B14670" i="9"/>
  <c r="B14671" i="9"/>
  <c r="B14672" i="9"/>
  <c r="B14673" i="9"/>
  <c r="B14674" i="9"/>
  <c r="B14675" i="9"/>
  <c r="B14676" i="9"/>
  <c r="B14677" i="9"/>
  <c r="B14678" i="9"/>
  <c r="B14679" i="9"/>
  <c r="B14680" i="9"/>
  <c r="B14681" i="9"/>
  <c r="B14682" i="9"/>
  <c r="B14683" i="9"/>
  <c r="B14684" i="9"/>
  <c r="B14685" i="9"/>
  <c r="B14686" i="9"/>
  <c r="B14687" i="9"/>
  <c r="B14688" i="9"/>
  <c r="B14689" i="9"/>
  <c r="B14690" i="9"/>
  <c r="B14691" i="9"/>
  <c r="B14692" i="9"/>
  <c r="B14693" i="9"/>
  <c r="B14694" i="9"/>
  <c r="B14695" i="9"/>
  <c r="B14696" i="9"/>
  <c r="B14697" i="9"/>
  <c r="B14698" i="9"/>
  <c r="B14699" i="9"/>
  <c r="B14700" i="9"/>
  <c r="B14701" i="9"/>
  <c r="B14702" i="9"/>
  <c r="B14703" i="9"/>
  <c r="B14704" i="9"/>
  <c r="B14705" i="9"/>
  <c r="B14706" i="9"/>
  <c r="B14707" i="9"/>
  <c r="B14708" i="9"/>
  <c r="B14709" i="9"/>
  <c r="B14710" i="9"/>
  <c r="B14711" i="9"/>
  <c r="B14712" i="9"/>
  <c r="B14713" i="9"/>
  <c r="B14714" i="9"/>
  <c r="B14715" i="9"/>
  <c r="B14716" i="9"/>
  <c r="B14717" i="9"/>
  <c r="B14718" i="9"/>
  <c r="B14719" i="9"/>
  <c r="B14720" i="9"/>
  <c r="B14721" i="9"/>
  <c r="B14722" i="9"/>
  <c r="B14723" i="9"/>
  <c r="B14724" i="9"/>
  <c r="B14725" i="9"/>
  <c r="B14726" i="9"/>
  <c r="B14727" i="9"/>
  <c r="B14728" i="9"/>
  <c r="B14729" i="9"/>
  <c r="B14730" i="9"/>
  <c r="B14731" i="9"/>
  <c r="B14732" i="9"/>
  <c r="B14733" i="9"/>
  <c r="B14734" i="9"/>
  <c r="B14735" i="9"/>
  <c r="B14736" i="9"/>
  <c r="B14737" i="9"/>
  <c r="B14738" i="9"/>
  <c r="B14739" i="9"/>
  <c r="B14740" i="9"/>
  <c r="B14741" i="9"/>
  <c r="B14742" i="9"/>
  <c r="B14743" i="9"/>
  <c r="B14744" i="9"/>
  <c r="B14745" i="9"/>
  <c r="B14746" i="9"/>
  <c r="B14747" i="9"/>
  <c r="B14748" i="9"/>
  <c r="B14749" i="9"/>
  <c r="B14750" i="9"/>
  <c r="B14751" i="9"/>
  <c r="B14752" i="9"/>
  <c r="B14753" i="9"/>
  <c r="B14754" i="9"/>
  <c r="B14755" i="9"/>
  <c r="B14756" i="9"/>
  <c r="B14757" i="9"/>
  <c r="B14758" i="9"/>
  <c r="B14759" i="9"/>
  <c r="B14760" i="9"/>
  <c r="B14761" i="9"/>
  <c r="B14762" i="9"/>
  <c r="B14763" i="9"/>
  <c r="B14764" i="9"/>
  <c r="B14765" i="9"/>
  <c r="B14766" i="9"/>
  <c r="B14767" i="9"/>
  <c r="B14768" i="9"/>
  <c r="B14769" i="9"/>
  <c r="B14770" i="9"/>
  <c r="B14771" i="9"/>
  <c r="B14772" i="9"/>
  <c r="B14773" i="9"/>
  <c r="B14774" i="9"/>
  <c r="B14775" i="9"/>
  <c r="B14776" i="9"/>
  <c r="B14777" i="9"/>
  <c r="B14778" i="9"/>
  <c r="B14779" i="9"/>
  <c r="B14780" i="9"/>
  <c r="B14781" i="9"/>
  <c r="B14782" i="9"/>
  <c r="B14783" i="9"/>
  <c r="B14784" i="9"/>
  <c r="B14785" i="9"/>
  <c r="B14786" i="9"/>
  <c r="B14787" i="9"/>
  <c r="B14788" i="9"/>
  <c r="B14789" i="9"/>
  <c r="B14790" i="9"/>
  <c r="B14791" i="9"/>
  <c r="B14792" i="9"/>
  <c r="B14793" i="9"/>
  <c r="B14794" i="9"/>
  <c r="B14795" i="9"/>
  <c r="B14796" i="9"/>
  <c r="B14797" i="9"/>
  <c r="B14798" i="9"/>
  <c r="B14799" i="9"/>
  <c r="B14800" i="9"/>
  <c r="B14801" i="9"/>
  <c r="B14802" i="9"/>
  <c r="B14803" i="9"/>
  <c r="B14804" i="9"/>
  <c r="B14805" i="9"/>
  <c r="B14806" i="9"/>
  <c r="B14807" i="9"/>
  <c r="B14808" i="9"/>
  <c r="B14809" i="9"/>
  <c r="B14810" i="9"/>
  <c r="B14811" i="9"/>
  <c r="B14812" i="9"/>
  <c r="B14813" i="9"/>
  <c r="B14814" i="9"/>
  <c r="B14815" i="9"/>
  <c r="B14816" i="9"/>
  <c r="B14817" i="9"/>
  <c r="B14818" i="9"/>
  <c r="B14819" i="9"/>
  <c r="B14820" i="9"/>
  <c r="B14821" i="9"/>
  <c r="B14822" i="9"/>
  <c r="B14823" i="9"/>
  <c r="B14824" i="9"/>
  <c r="B14825" i="9"/>
  <c r="B14826" i="9"/>
  <c r="B14827" i="9"/>
  <c r="B14828" i="9"/>
  <c r="B14829" i="9"/>
  <c r="B14830" i="9"/>
  <c r="B14831" i="9"/>
  <c r="B14832" i="9"/>
  <c r="B14833" i="9"/>
  <c r="B14834" i="9"/>
  <c r="B14835" i="9"/>
  <c r="B14836" i="9"/>
  <c r="B14837" i="9"/>
  <c r="B14838" i="9"/>
  <c r="B14839" i="9"/>
  <c r="B14840" i="9"/>
  <c r="B14841" i="9"/>
  <c r="B14842" i="9"/>
  <c r="B14843" i="9"/>
  <c r="B14844" i="9"/>
  <c r="B14845" i="9"/>
  <c r="B14846" i="9"/>
  <c r="B14847" i="9"/>
  <c r="B14848" i="9"/>
  <c r="B14849" i="9"/>
  <c r="B14850" i="9"/>
  <c r="B14851" i="9"/>
  <c r="B14852" i="9"/>
  <c r="B14853" i="9"/>
  <c r="B14854" i="9"/>
  <c r="B14855" i="9"/>
  <c r="B14856" i="9"/>
  <c r="B14857" i="9"/>
  <c r="B14858" i="9"/>
  <c r="B14859" i="9"/>
  <c r="B14860" i="9"/>
  <c r="B14861" i="9"/>
  <c r="B14862" i="9"/>
  <c r="B14863" i="9"/>
  <c r="B14864" i="9"/>
  <c r="B14865" i="9"/>
  <c r="B14866" i="9"/>
  <c r="B14867" i="9"/>
  <c r="B14868" i="9"/>
  <c r="B14869" i="9"/>
  <c r="B14870" i="9"/>
  <c r="B14871" i="9"/>
  <c r="B14872" i="9"/>
  <c r="B14873" i="9"/>
  <c r="B14874" i="9"/>
  <c r="B14875" i="9"/>
  <c r="B14876" i="9"/>
  <c r="B14877" i="9"/>
  <c r="B14878" i="9"/>
  <c r="B14879" i="9"/>
  <c r="B14880" i="9"/>
  <c r="B14881" i="9"/>
  <c r="B14882" i="9"/>
  <c r="B14883" i="9"/>
  <c r="B14884" i="9"/>
  <c r="B14885" i="9"/>
  <c r="B14886" i="9"/>
  <c r="B14887" i="9"/>
  <c r="B14888" i="9"/>
  <c r="B14889" i="9"/>
  <c r="B14890" i="9"/>
  <c r="B14891" i="9"/>
  <c r="B14892" i="9"/>
  <c r="B14893" i="9"/>
  <c r="B14894" i="9"/>
  <c r="B14895" i="9"/>
  <c r="B14896" i="9"/>
  <c r="B14897" i="9"/>
  <c r="B14898" i="9"/>
  <c r="B14899" i="9"/>
  <c r="B14900" i="9"/>
  <c r="B14901" i="9"/>
  <c r="B14902" i="9"/>
  <c r="B14903" i="9"/>
  <c r="B14904" i="9"/>
  <c r="B14905" i="9"/>
  <c r="B14906" i="9"/>
  <c r="B14907" i="9"/>
  <c r="B14908" i="9"/>
  <c r="B14909" i="9"/>
  <c r="B14910" i="9"/>
  <c r="B14911" i="9"/>
  <c r="B14912" i="9"/>
  <c r="B14913" i="9"/>
  <c r="B14914" i="9"/>
  <c r="B14915" i="9"/>
  <c r="B14916" i="9"/>
  <c r="B14917" i="9"/>
  <c r="B14918" i="9"/>
  <c r="B14919" i="9"/>
  <c r="B14920" i="9"/>
  <c r="B14921" i="9"/>
  <c r="B14922" i="9"/>
  <c r="B14923" i="9"/>
  <c r="B14924" i="9"/>
  <c r="B14925" i="9"/>
  <c r="B14926" i="9"/>
  <c r="B14927" i="9"/>
  <c r="B14928" i="9"/>
  <c r="B14929" i="9"/>
  <c r="B14930" i="9"/>
  <c r="B14931" i="9"/>
  <c r="B14932" i="9"/>
  <c r="B14933" i="9"/>
  <c r="B14934" i="9"/>
  <c r="B14935" i="9"/>
  <c r="B14936" i="9"/>
  <c r="B14937" i="9"/>
  <c r="B14938" i="9"/>
  <c r="B14939" i="9"/>
  <c r="B14940" i="9"/>
  <c r="B14941" i="9"/>
  <c r="B14942" i="9"/>
  <c r="B14943" i="9"/>
  <c r="B14944" i="9"/>
  <c r="B14945" i="9"/>
  <c r="B14946" i="9"/>
  <c r="B14947" i="9"/>
  <c r="B14948" i="9"/>
  <c r="B14949" i="9"/>
  <c r="B14950" i="9"/>
  <c r="B14951" i="9"/>
  <c r="B14952" i="9"/>
  <c r="B14953" i="9"/>
  <c r="B14954" i="9"/>
  <c r="B14955" i="9"/>
  <c r="B14956" i="9"/>
  <c r="B14957" i="9"/>
  <c r="B14958" i="9"/>
  <c r="B14959" i="9"/>
  <c r="B14960" i="9"/>
  <c r="B14961" i="9"/>
  <c r="B14962" i="9"/>
  <c r="B14963" i="9"/>
  <c r="B14964" i="9"/>
  <c r="B14965" i="9"/>
  <c r="B14966" i="9"/>
  <c r="B14967" i="9"/>
  <c r="B14968" i="9"/>
  <c r="B14969" i="9"/>
  <c r="B14970" i="9"/>
  <c r="B14971" i="9"/>
  <c r="B14972" i="9"/>
  <c r="B14973" i="9"/>
  <c r="B14974" i="9"/>
  <c r="B14975" i="9"/>
  <c r="B14976" i="9"/>
  <c r="B14977" i="9"/>
  <c r="B14978" i="9"/>
  <c r="B14979" i="9"/>
  <c r="B14980" i="9"/>
  <c r="B14981" i="9"/>
  <c r="B14982" i="9"/>
  <c r="B14983" i="9"/>
  <c r="B14984" i="9"/>
  <c r="B14985" i="9"/>
  <c r="B14986" i="9"/>
  <c r="B14987" i="9"/>
  <c r="B14988" i="9"/>
  <c r="B14989" i="9"/>
  <c r="B14990" i="9"/>
  <c r="B14991" i="9"/>
  <c r="B14992" i="9"/>
  <c r="B14993" i="9"/>
  <c r="B14994" i="9"/>
  <c r="B14995" i="9"/>
  <c r="B14996" i="9"/>
  <c r="B14997" i="9"/>
  <c r="B14998" i="9"/>
  <c r="B14999" i="9"/>
  <c r="B15000" i="9"/>
  <c r="B15001" i="9"/>
  <c r="B15002" i="9"/>
  <c r="B15003" i="9"/>
  <c r="B15004" i="9"/>
  <c r="B15005" i="9"/>
  <c r="B15006" i="9"/>
  <c r="B15007" i="9"/>
  <c r="B15008" i="9"/>
  <c r="B15009" i="9"/>
  <c r="B15010" i="9"/>
  <c r="B15011" i="9"/>
  <c r="B15012" i="9"/>
  <c r="B15013" i="9"/>
  <c r="B15014" i="9"/>
  <c r="B15015" i="9"/>
  <c r="B15016" i="9"/>
  <c r="B15017" i="9"/>
  <c r="B15018" i="9"/>
  <c r="B15019" i="9"/>
  <c r="B15020" i="9"/>
  <c r="B15021" i="9"/>
  <c r="B15022" i="9"/>
  <c r="B15023" i="9"/>
  <c r="B15024" i="9"/>
  <c r="B15025" i="9"/>
  <c r="B15026" i="9"/>
  <c r="B15027" i="9"/>
  <c r="B15028" i="9"/>
  <c r="B15029" i="9"/>
  <c r="B15030" i="9"/>
  <c r="B15031" i="9"/>
  <c r="B15032" i="9"/>
  <c r="B15033" i="9"/>
  <c r="B15034" i="9"/>
  <c r="B15035" i="9"/>
  <c r="B15036" i="9"/>
  <c r="B15037" i="9"/>
  <c r="B15038" i="9"/>
  <c r="B15039" i="9"/>
  <c r="B15040" i="9"/>
  <c r="B15041" i="9"/>
  <c r="B15042" i="9"/>
  <c r="B15043" i="9"/>
  <c r="B15044" i="9"/>
  <c r="B15045" i="9"/>
  <c r="B15046" i="9"/>
  <c r="B15047" i="9"/>
  <c r="B15048" i="9"/>
  <c r="B15049" i="9"/>
  <c r="B15050" i="9"/>
  <c r="B15051" i="9"/>
  <c r="B15052" i="9"/>
  <c r="B15053" i="9"/>
  <c r="B15054" i="9"/>
  <c r="B15055" i="9"/>
  <c r="B15056" i="9"/>
  <c r="B15057" i="9"/>
  <c r="B15058" i="9"/>
  <c r="B15059" i="9"/>
  <c r="B15060" i="9"/>
  <c r="B15061" i="9"/>
  <c r="B15062" i="9"/>
  <c r="B15063" i="9"/>
  <c r="B15064" i="9"/>
  <c r="B15065" i="9"/>
  <c r="B15066" i="9"/>
  <c r="B15067" i="9"/>
  <c r="B15068" i="9"/>
  <c r="B15069" i="9"/>
  <c r="B15070" i="9"/>
  <c r="B15071" i="9"/>
  <c r="B15072" i="9"/>
  <c r="B15073" i="9"/>
  <c r="B15074" i="9"/>
  <c r="B15075" i="9"/>
  <c r="B15076" i="9"/>
  <c r="B15077" i="9"/>
  <c r="B15078" i="9"/>
  <c r="B15079" i="9"/>
  <c r="B15080" i="9"/>
  <c r="B15081" i="9"/>
  <c r="B15082" i="9"/>
  <c r="B15083" i="9"/>
  <c r="B15084" i="9"/>
  <c r="B15085" i="9"/>
  <c r="B15086" i="9"/>
  <c r="B15087" i="9"/>
  <c r="B15088" i="9"/>
  <c r="B15089" i="9"/>
  <c r="B15090" i="9"/>
  <c r="B15091" i="9"/>
  <c r="B15092" i="9"/>
  <c r="B15093" i="9"/>
  <c r="B15094" i="9"/>
  <c r="B15095" i="9"/>
  <c r="B15096" i="9"/>
  <c r="B15097" i="9"/>
  <c r="B15098" i="9"/>
  <c r="B15099" i="9"/>
  <c r="B15100" i="9"/>
  <c r="B15101" i="9"/>
  <c r="B15102" i="9"/>
  <c r="B15103" i="9"/>
  <c r="B15104" i="9"/>
  <c r="B15105" i="9"/>
  <c r="B15106" i="9"/>
  <c r="B15107" i="9"/>
  <c r="B15108" i="9"/>
  <c r="B15109" i="9"/>
  <c r="B15110" i="9"/>
  <c r="B15111" i="9"/>
  <c r="B15112" i="9"/>
  <c r="B15113" i="9"/>
  <c r="B15114" i="9"/>
  <c r="B15115" i="9"/>
  <c r="B15116" i="9"/>
  <c r="B15117" i="9"/>
  <c r="B15118" i="9"/>
  <c r="B15119" i="9"/>
  <c r="B15120" i="9"/>
  <c r="B15121" i="9"/>
  <c r="B15122" i="9"/>
  <c r="B15123" i="9"/>
  <c r="B15124" i="9"/>
  <c r="B15125" i="9"/>
  <c r="B15126" i="9"/>
  <c r="B15127" i="9"/>
  <c r="B15128" i="9"/>
  <c r="B15129" i="9"/>
  <c r="B15130" i="9"/>
  <c r="B15131" i="9"/>
  <c r="B15132" i="9"/>
  <c r="B15133" i="9"/>
  <c r="B15134" i="9"/>
  <c r="B15135" i="9"/>
  <c r="B15136" i="9"/>
  <c r="B15137" i="9"/>
  <c r="B15138" i="9"/>
  <c r="B15139" i="9"/>
  <c r="B15140" i="9"/>
  <c r="B15141" i="9"/>
  <c r="B15142" i="9"/>
  <c r="B15143" i="9"/>
  <c r="B15144" i="9"/>
  <c r="B15145" i="9"/>
  <c r="B15146" i="9"/>
  <c r="B15147" i="9"/>
  <c r="B15148" i="9"/>
  <c r="B15149" i="9"/>
  <c r="B15150" i="9"/>
  <c r="B15151" i="9"/>
  <c r="B15152" i="9"/>
  <c r="B15153" i="9"/>
  <c r="B15154" i="9"/>
  <c r="B15155" i="9"/>
  <c r="B15156" i="9"/>
  <c r="B15157" i="9"/>
  <c r="B15158" i="9"/>
  <c r="B15159" i="9"/>
  <c r="B15160" i="9"/>
  <c r="B15161" i="9"/>
  <c r="B15162" i="9"/>
  <c r="B15163" i="9"/>
  <c r="B15164" i="9"/>
  <c r="B15165" i="9"/>
  <c r="B15166" i="9"/>
  <c r="B15167" i="9"/>
  <c r="B15168" i="9"/>
  <c r="B15169" i="9"/>
  <c r="B15170" i="9"/>
  <c r="B15171" i="9"/>
  <c r="B15172" i="9"/>
  <c r="B15173" i="9"/>
  <c r="B15174" i="9"/>
  <c r="B15175" i="9"/>
  <c r="B15176" i="9"/>
  <c r="B15177" i="9"/>
  <c r="B15178" i="9"/>
  <c r="B15179" i="9"/>
  <c r="B15180" i="9"/>
  <c r="B15181" i="9"/>
  <c r="B15182" i="9"/>
  <c r="B15183" i="9"/>
  <c r="B15184" i="9"/>
  <c r="B15185" i="9"/>
  <c r="B15186" i="9"/>
  <c r="B15187" i="9"/>
  <c r="B15188" i="9"/>
  <c r="B15189" i="9"/>
  <c r="B15190" i="9"/>
  <c r="B15191" i="9"/>
  <c r="B15192" i="9"/>
  <c r="B15193" i="9"/>
  <c r="B15194" i="9"/>
  <c r="B15195" i="9"/>
  <c r="B15196" i="9"/>
  <c r="B15197" i="9"/>
  <c r="B15198" i="9"/>
  <c r="B15199" i="9"/>
  <c r="B15200" i="9"/>
  <c r="B15201" i="9"/>
  <c r="B15202" i="9"/>
  <c r="B15203" i="9"/>
  <c r="B15204" i="9"/>
  <c r="B15205" i="9"/>
  <c r="B15206" i="9"/>
  <c r="B15207" i="9"/>
  <c r="B15208" i="9"/>
  <c r="B15209" i="9"/>
  <c r="B15210" i="9"/>
  <c r="B15211" i="9"/>
  <c r="B15212" i="9"/>
  <c r="B15213" i="9"/>
  <c r="B15214" i="9"/>
  <c r="B15215" i="9"/>
  <c r="B15216" i="9"/>
  <c r="B15217" i="9"/>
  <c r="B15218" i="9"/>
  <c r="B15219" i="9"/>
  <c r="B15220" i="9"/>
  <c r="B15221" i="9"/>
  <c r="B15222" i="9"/>
  <c r="B15223" i="9"/>
  <c r="B15224" i="9"/>
  <c r="B15225" i="9"/>
  <c r="B15226" i="9"/>
  <c r="B15227" i="9"/>
  <c r="B15228" i="9"/>
  <c r="B15229" i="9"/>
  <c r="B15230" i="9"/>
  <c r="B15231" i="9"/>
  <c r="B15232" i="9"/>
  <c r="B15233" i="9"/>
  <c r="B15234" i="9"/>
  <c r="B15235" i="9"/>
  <c r="B15236" i="9"/>
  <c r="B15237" i="9"/>
  <c r="B15238" i="9"/>
  <c r="B15239" i="9"/>
  <c r="B15240" i="9"/>
  <c r="B15241" i="9"/>
  <c r="B15242" i="9"/>
  <c r="B15243" i="9"/>
  <c r="B15244" i="9"/>
  <c r="B15245" i="9"/>
  <c r="B15246" i="9"/>
  <c r="B15247" i="9"/>
  <c r="B15248" i="9"/>
  <c r="B15249" i="9"/>
  <c r="B15250" i="9"/>
  <c r="B15251" i="9"/>
  <c r="B15252" i="9"/>
  <c r="B15253" i="9"/>
  <c r="B15254" i="9"/>
  <c r="B15255" i="9"/>
  <c r="B15256" i="9"/>
  <c r="B15257" i="9"/>
  <c r="B15258" i="9"/>
  <c r="B15259" i="9"/>
  <c r="B15260" i="9"/>
  <c r="B15261" i="9"/>
  <c r="B15262" i="9"/>
  <c r="B15263" i="9"/>
  <c r="B15264" i="9"/>
  <c r="B15265" i="9"/>
  <c r="B15266" i="9"/>
  <c r="B15267" i="9"/>
  <c r="B15268" i="9"/>
  <c r="B15269" i="9"/>
  <c r="B15270" i="9"/>
  <c r="B15271" i="9"/>
  <c r="B15272" i="9"/>
  <c r="B15273" i="9"/>
  <c r="B15274" i="9"/>
  <c r="B15275" i="9"/>
  <c r="B15276" i="9"/>
  <c r="B15277" i="9"/>
  <c r="B15278" i="9"/>
  <c r="B15279" i="9"/>
  <c r="B15280" i="9"/>
  <c r="B15281" i="9"/>
  <c r="B15282" i="9"/>
  <c r="B15283" i="9"/>
  <c r="B15284" i="9"/>
  <c r="B15285" i="9"/>
  <c r="B15286" i="9"/>
  <c r="B15287" i="9"/>
  <c r="B15288" i="9"/>
  <c r="B15289" i="9"/>
  <c r="B15290" i="9"/>
  <c r="B15291" i="9"/>
  <c r="B15292" i="9"/>
  <c r="B15293" i="9"/>
  <c r="B15294" i="9"/>
  <c r="B15295" i="9"/>
  <c r="B15296" i="9"/>
  <c r="B15297" i="9"/>
  <c r="B15298" i="9"/>
  <c r="B15299" i="9"/>
  <c r="B15300" i="9"/>
  <c r="B15301" i="9"/>
  <c r="B15302" i="9"/>
  <c r="B15303" i="9"/>
  <c r="B15304" i="9"/>
  <c r="B15305" i="9"/>
  <c r="B15306" i="9"/>
  <c r="B15307" i="9"/>
  <c r="B15308" i="9"/>
  <c r="B15309" i="9"/>
  <c r="B15310" i="9"/>
  <c r="B15311" i="9"/>
  <c r="B15312" i="9"/>
  <c r="B15313" i="9"/>
  <c r="B15314" i="9"/>
  <c r="B15315" i="9"/>
  <c r="B15316" i="9"/>
  <c r="B15317" i="9"/>
  <c r="B15318" i="9"/>
  <c r="B15319" i="9"/>
  <c r="B15320" i="9"/>
  <c r="B15321" i="9"/>
  <c r="B15322" i="9"/>
  <c r="B15323" i="9"/>
  <c r="B15324" i="9"/>
  <c r="B15325" i="9"/>
  <c r="B15326" i="9"/>
  <c r="B15327" i="9"/>
  <c r="B15328" i="9"/>
  <c r="B15329" i="9"/>
  <c r="B15330" i="9"/>
  <c r="B15331" i="9"/>
  <c r="B15332" i="9"/>
  <c r="B15333" i="9"/>
  <c r="B15334" i="9"/>
  <c r="B15335" i="9"/>
  <c r="B15336" i="9"/>
  <c r="B15337" i="9"/>
  <c r="B15338" i="9"/>
  <c r="B15339" i="9"/>
  <c r="B15340" i="9"/>
  <c r="B15341" i="9"/>
  <c r="B15342" i="9"/>
  <c r="B15343" i="9"/>
  <c r="B15344" i="9"/>
  <c r="B15345" i="9"/>
  <c r="B15346" i="9"/>
  <c r="B15347" i="9"/>
  <c r="B15348" i="9"/>
  <c r="B15349" i="9"/>
  <c r="B15350" i="9"/>
  <c r="B15351" i="9"/>
  <c r="B15352" i="9"/>
  <c r="B15353" i="9"/>
  <c r="B15354" i="9"/>
  <c r="B15355" i="9"/>
  <c r="B15356" i="9"/>
  <c r="B15357" i="9"/>
  <c r="B15358" i="9"/>
  <c r="B15359" i="9"/>
  <c r="B15360" i="9"/>
  <c r="B15361" i="9"/>
  <c r="B15362" i="9"/>
  <c r="B15363" i="9"/>
  <c r="B15364" i="9"/>
  <c r="B15365" i="9"/>
  <c r="B15366" i="9"/>
  <c r="B15367" i="9"/>
  <c r="B15368" i="9"/>
  <c r="B15369" i="9"/>
  <c r="B15370" i="9"/>
  <c r="B15371" i="9"/>
  <c r="B15372" i="9"/>
  <c r="B15373" i="9"/>
  <c r="B15374" i="9"/>
  <c r="B15375" i="9"/>
  <c r="B15376" i="9"/>
  <c r="B15377" i="9"/>
  <c r="B15378" i="9"/>
  <c r="B15379" i="9"/>
  <c r="B15380" i="9"/>
  <c r="B15381" i="9"/>
  <c r="B15382" i="9"/>
  <c r="B15383" i="9"/>
  <c r="B15384" i="9"/>
  <c r="B15385" i="9"/>
  <c r="B15386" i="9"/>
  <c r="B15387" i="9"/>
  <c r="B15388" i="9"/>
  <c r="B15389" i="9"/>
  <c r="B15390" i="9"/>
  <c r="B15391" i="9"/>
  <c r="B15392" i="9"/>
  <c r="B15393" i="9"/>
  <c r="B15394" i="9"/>
  <c r="B15395" i="9"/>
  <c r="B15396" i="9"/>
  <c r="B15397" i="9"/>
  <c r="B15398" i="9"/>
  <c r="B15399" i="9"/>
  <c r="B15400" i="9"/>
  <c r="B15401" i="9"/>
  <c r="B15402" i="9"/>
  <c r="B15403" i="9"/>
  <c r="B15404" i="9"/>
  <c r="B15405" i="9"/>
  <c r="B15406" i="9"/>
  <c r="B15407" i="9"/>
  <c r="B15408" i="9"/>
  <c r="B15409" i="9"/>
  <c r="B15410" i="9"/>
  <c r="B15411" i="9"/>
  <c r="B15412" i="9"/>
  <c r="B15413" i="9"/>
  <c r="B15414" i="9"/>
  <c r="B15415" i="9"/>
  <c r="B15416" i="9"/>
  <c r="B15417" i="9"/>
  <c r="B15418" i="9"/>
  <c r="B15419" i="9"/>
  <c r="B15420" i="9"/>
  <c r="B15421" i="9"/>
  <c r="B15422" i="9"/>
  <c r="B15423" i="9"/>
  <c r="B15424" i="9"/>
  <c r="B15425" i="9"/>
  <c r="B15426" i="9"/>
  <c r="B15427" i="9"/>
  <c r="B15428" i="9"/>
  <c r="B15429" i="9"/>
  <c r="B15430" i="9"/>
  <c r="B15431" i="9"/>
  <c r="B15432" i="9"/>
  <c r="B15433" i="9"/>
  <c r="B15434" i="9"/>
  <c r="B15435" i="9"/>
  <c r="B15436" i="9"/>
  <c r="B15437" i="9"/>
  <c r="B15438" i="9"/>
  <c r="B15439" i="9"/>
  <c r="B15440" i="9"/>
  <c r="B15441" i="9"/>
  <c r="B15442" i="9"/>
  <c r="B15443" i="9"/>
  <c r="B15444" i="9"/>
  <c r="B15445" i="9"/>
  <c r="B15446" i="9"/>
  <c r="B15447" i="9"/>
  <c r="B15448" i="9"/>
  <c r="B15449" i="9"/>
  <c r="B15450" i="9"/>
  <c r="B15451" i="9"/>
  <c r="B15452" i="9"/>
  <c r="B15453" i="9"/>
  <c r="B15454" i="9"/>
  <c r="B15455" i="9"/>
  <c r="B15456" i="9"/>
  <c r="B15457" i="9"/>
  <c r="B15458" i="9"/>
  <c r="B15459" i="9"/>
  <c r="B15460" i="9"/>
  <c r="B15461" i="9"/>
  <c r="B15462" i="9"/>
  <c r="B15463" i="9"/>
  <c r="B15464" i="9"/>
  <c r="B15465" i="9"/>
  <c r="B15466" i="9"/>
  <c r="B15467" i="9"/>
  <c r="B15468" i="9"/>
  <c r="B15469" i="9"/>
  <c r="B15470" i="9"/>
  <c r="B15471" i="9"/>
  <c r="B15472" i="9"/>
  <c r="B15473" i="9"/>
  <c r="B15474" i="9"/>
  <c r="B15475" i="9"/>
  <c r="B15476" i="9"/>
  <c r="B15477" i="9"/>
  <c r="B15478" i="9"/>
  <c r="B15479" i="9"/>
  <c r="B15480" i="9"/>
  <c r="B15481" i="9"/>
  <c r="B15482" i="9"/>
  <c r="B15483" i="9"/>
  <c r="B15484" i="9"/>
  <c r="B15485" i="9"/>
  <c r="B15486" i="9"/>
  <c r="B15487" i="9"/>
  <c r="B15488" i="9"/>
  <c r="B15489" i="9"/>
  <c r="B15490" i="9"/>
  <c r="B15491" i="9"/>
  <c r="B15492" i="9"/>
  <c r="B15493" i="9"/>
  <c r="B15494" i="9"/>
  <c r="B15495" i="9"/>
  <c r="B15496" i="9"/>
  <c r="B15497" i="9"/>
  <c r="B15498" i="9"/>
  <c r="B15499" i="9"/>
  <c r="B15500" i="9"/>
  <c r="B15501" i="9"/>
  <c r="B15502" i="9"/>
  <c r="B15503" i="9"/>
  <c r="B15504" i="9"/>
  <c r="B15505" i="9"/>
  <c r="B15506" i="9"/>
  <c r="B15507" i="9"/>
  <c r="B15508" i="9"/>
  <c r="B15509" i="9"/>
  <c r="B15510" i="9"/>
  <c r="B15511" i="9"/>
  <c r="B15512" i="9"/>
  <c r="B15513" i="9"/>
  <c r="B15514" i="9"/>
  <c r="B15515" i="9"/>
  <c r="B15516" i="9"/>
  <c r="B15517" i="9"/>
  <c r="B15518" i="9"/>
  <c r="B15519" i="9"/>
  <c r="B15520" i="9"/>
  <c r="B15521" i="9"/>
  <c r="B15522" i="9"/>
  <c r="B15523" i="9"/>
  <c r="B15524" i="9"/>
  <c r="B15525" i="9"/>
  <c r="B15526" i="9"/>
  <c r="B15527" i="9"/>
  <c r="B15528" i="9"/>
  <c r="B15529" i="9"/>
  <c r="B15530" i="9"/>
  <c r="B15531" i="9"/>
  <c r="B15532" i="9"/>
  <c r="B15533" i="9"/>
  <c r="B15534" i="9"/>
  <c r="B15535" i="9"/>
  <c r="B15536" i="9"/>
  <c r="B15537" i="9"/>
  <c r="B15538" i="9"/>
  <c r="B15539" i="9"/>
  <c r="B15540" i="9"/>
  <c r="B15541" i="9"/>
  <c r="B15542" i="9"/>
  <c r="B15543" i="9"/>
  <c r="B15544" i="9"/>
  <c r="B15545" i="9"/>
  <c r="B15546" i="9"/>
  <c r="B15547" i="9"/>
  <c r="B15548" i="9"/>
  <c r="B15549" i="9"/>
  <c r="B15550" i="9"/>
  <c r="B15551" i="9"/>
  <c r="B15552" i="9"/>
  <c r="B15553" i="9"/>
  <c r="B15554" i="9"/>
  <c r="B15555" i="9"/>
  <c r="B15556" i="9"/>
  <c r="B15557" i="9"/>
  <c r="B15558" i="9"/>
  <c r="B15559" i="9"/>
  <c r="B15560" i="9"/>
  <c r="B15561" i="9"/>
  <c r="B15562" i="9"/>
  <c r="B15563" i="9"/>
  <c r="B15564" i="9"/>
  <c r="B15565" i="9"/>
  <c r="B15566" i="9"/>
  <c r="B15567" i="9"/>
  <c r="B15568" i="9"/>
  <c r="B15569" i="9"/>
  <c r="B15570" i="9"/>
  <c r="B15571" i="9"/>
  <c r="B15572" i="9"/>
  <c r="B15573" i="9"/>
  <c r="B15574" i="9"/>
  <c r="B15575" i="9"/>
  <c r="B15576" i="9"/>
  <c r="B15577" i="9"/>
  <c r="B15578" i="9"/>
  <c r="B15579" i="9"/>
  <c r="B15580" i="9"/>
  <c r="B15581" i="9"/>
  <c r="B15582" i="9"/>
  <c r="B15583" i="9"/>
  <c r="B15584" i="9"/>
  <c r="B15585" i="9"/>
  <c r="B15586" i="9"/>
  <c r="B15587" i="9"/>
  <c r="B15588" i="9"/>
  <c r="B15589" i="9"/>
  <c r="B15590" i="9"/>
  <c r="B15591" i="9"/>
  <c r="B15592" i="9"/>
  <c r="B15593" i="9"/>
  <c r="B15594" i="9"/>
  <c r="B15595" i="9"/>
  <c r="B15596" i="9"/>
  <c r="B15597" i="9"/>
  <c r="B15598" i="9"/>
  <c r="B15599" i="9"/>
  <c r="B15600" i="9"/>
  <c r="B15601" i="9"/>
  <c r="B15602" i="9"/>
  <c r="B15603" i="9"/>
  <c r="B15604" i="9"/>
  <c r="B15605" i="9"/>
  <c r="B15606" i="9"/>
  <c r="B15607" i="9"/>
  <c r="B15608" i="9"/>
  <c r="B15609" i="9"/>
  <c r="B15610" i="9"/>
  <c r="B15611" i="9"/>
  <c r="B15612" i="9"/>
  <c r="B15613" i="9"/>
  <c r="B15614" i="9"/>
  <c r="B15615" i="9"/>
  <c r="B15616" i="9"/>
  <c r="B15617" i="9"/>
  <c r="B15618" i="9"/>
  <c r="B15619" i="9"/>
  <c r="B15620" i="9"/>
  <c r="B15621" i="9"/>
  <c r="B15622" i="9"/>
  <c r="B15623" i="9"/>
  <c r="B15624" i="9"/>
  <c r="B15625" i="9"/>
  <c r="B15626" i="9"/>
  <c r="B15627" i="9"/>
  <c r="B15628" i="9"/>
  <c r="B15629" i="9"/>
  <c r="B15630" i="9"/>
  <c r="B15631" i="9"/>
  <c r="B15632" i="9"/>
  <c r="B15633" i="9"/>
  <c r="B15634" i="9"/>
  <c r="B15635" i="9"/>
  <c r="B15636" i="9"/>
  <c r="B15637" i="9"/>
  <c r="B15638" i="9"/>
  <c r="B15639" i="9"/>
  <c r="B15640" i="9"/>
  <c r="B15641" i="9"/>
  <c r="B15642" i="9"/>
  <c r="B15643" i="9"/>
  <c r="B15644" i="9"/>
  <c r="B15645" i="9"/>
  <c r="B15646" i="9"/>
  <c r="B15647" i="9"/>
  <c r="B15648" i="9"/>
  <c r="B15649" i="9"/>
  <c r="B15650" i="9"/>
  <c r="B15651" i="9"/>
  <c r="B15652" i="9"/>
  <c r="B15653" i="9"/>
  <c r="B15654" i="9"/>
  <c r="B15655" i="9"/>
  <c r="B15656" i="9"/>
  <c r="B15657" i="9"/>
  <c r="B15658" i="9"/>
  <c r="B15659" i="9"/>
  <c r="B15660" i="9"/>
  <c r="B15661" i="9"/>
  <c r="B15662" i="9"/>
  <c r="B15663" i="9"/>
  <c r="B15664" i="9"/>
  <c r="B15665" i="9"/>
  <c r="B15666" i="9"/>
  <c r="B15667" i="9"/>
  <c r="B15668" i="9"/>
  <c r="B15669" i="9"/>
  <c r="B15670" i="9"/>
  <c r="B15671" i="9"/>
  <c r="B15672" i="9"/>
  <c r="B15673" i="9"/>
  <c r="B15674" i="9"/>
  <c r="B15675" i="9"/>
  <c r="B15676" i="9"/>
  <c r="B15677" i="9"/>
  <c r="B15678" i="9"/>
  <c r="B15679" i="9"/>
  <c r="B15680" i="9"/>
  <c r="B15681" i="9"/>
  <c r="B15682" i="9"/>
  <c r="B15683" i="9"/>
  <c r="B15684" i="9"/>
  <c r="B15685" i="9"/>
  <c r="B15686" i="9"/>
  <c r="B15687" i="9"/>
  <c r="B15688" i="9"/>
  <c r="B15689" i="9"/>
  <c r="B15690" i="9"/>
  <c r="B15691" i="9"/>
  <c r="B15692" i="9"/>
  <c r="B15693" i="9"/>
  <c r="B15694" i="9"/>
  <c r="B15695" i="9"/>
  <c r="B15696" i="9"/>
  <c r="B15697" i="9"/>
  <c r="B15698" i="9"/>
  <c r="B15699" i="9"/>
  <c r="B15700" i="9"/>
  <c r="B15701" i="9"/>
  <c r="B15702" i="9"/>
  <c r="B15703" i="9"/>
  <c r="B15704" i="9"/>
  <c r="B15705" i="9"/>
  <c r="B15706" i="9"/>
  <c r="B15707" i="9"/>
  <c r="B15708" i="9"/>
  <c r="B15709" i="9"/>
  <c r="B15710" i="9"/>
  <c r="B15711" i="9"/>
  <c r="B15712" i="9"/>
  <c r="B15713" i="9"/>
  <c r="B15714" i="9"/>
  <c r="B15715" i="9"/>
  <c r="B15716" i="9"/>
  <c r="B15717" i="9"/>
  <c r="B15718" i="9"/>
  <c r="B15719" i="9"/>
  <c r="B15720" i="9"/>
  <c r="B15721" i="9"/>
  <c r="B15722" i="9"/>
  <c r="B15723" i="9"/>
  <c r="B15724" i="9"/>
  <c r="B15725" i="9"/>
  <c r="B15726" i="9"/>
  <c r="B15727" i="9"/>
  <c r="B15728" i="9"/>
  <c r="B15729" i="9"/>
  <c r="B15730" i="9"/>
  <c r="B15731" i="9"/>
  <c r="B15732" i="9"/>
  <c r="B15733" i="9"/>
  <c r="B15734" i="9"/>
  <c r="B15735" i="9"/>
  <c r="B15736" i="9"/>
  <c r="B15737" i="9"/>
  <c r="B15738" i="9"/>
  <c r="B15739" i="9"/>
  <c r="B15740" i="9"/>
  <c r="B15741" i="9"/>
  <c r="B15742" i="9"/>
  <c r="B15743" i="9"/>
  <c r="B15744" i="9"/>
  <c r="B15745" i="9"/>
  <c r="B15746" i="9"/>
  <c r="B15747" i="9"/>
  <c r="B15748" i="9"/>
  <c r="B15749" i="9"/>
  <c r="B15750" i="9"/>
  <c r="B15751" i="9"/>
  <c r="B15752" i="9"/>
  <c r="B15753" i="9"/>
  <c r="B15754" i="9"/>
  <c r="B15755" i="9"/>
  <c r="B15756" i="9"/>
  <c r="B15757" i="9"/>
  <c r="B15758" i="9"/>
  <c r="B15759" i="9"/>
  <c r="B15760" i="9"/>
  <c r="B15761" i="9"/>
  <c r="B15762" i="9"/>
  <c r="B15763" i="9"/>
  <c r="B15764" i="9"/>
  <c r="B15765" i="9"/>
  <c r="B15766" i="9"/>
  <c r="B15767" i="9"/>
  <c r="B15768" i="9"/>
  <c r="B15769" i="9"/>
  <c r="B15770" i="9"/>
  <c r="B15771" i="9"/>
  <c r="B15772" i="9"/>
  <c r="B15773" i="9"/>
  <c r="B15774" i="9"/>
  <c r="B15775" i="9"/>
  <c r="B15776" i="9"/>
  <c r="B15777" i="9"/>
  <c r="B15778" i="9"/>
  <c r="B15779" i="9"/>
  <c r="B15780" i="9"/>
  <c r="B15781" i="9"/>
  <c r="B15782" i="9"/>
  <c r="B15783" i="9"/>
  <c r="B15784" i="9"/>
  <c r="B15785" i="9"/>
  <c r="B15786" i="9"/>
  <c r="B15787" i="9"/>
  <c r="B15788" i="9"/>
  <c r="B15789" i="9"/>
  <c r="B15790" i="9"/>
  <c r="B15791" i="9"/>
  <c r="B15792" i="9"/>
  <c r="B15793" i="9"/>
  <c r="B15794" i="9"/>
  <c r="B15795" i="9"/>
  <c r="B15796" i="9"/>
  <c r="B15797" i="9"/>
  <c r="B15798" i="9"/>
  <c r="B15799" i="9"/>
  <c r="B15800" i="9"/>
  <c r="B15801" i="9"/>
  <c r="B15802" i="9"/>
  <c r="B15803" i="9"/>
  <c r="B15804" i="9"/>
  <c r="B15805" i="9"/>
  <c r="B15806" i="9"/>
  <c r="B15807" i="9"/>
  <c r="B15808" i="9"/>
  <c r="B15809" i="9"/>
  <c r="B15810" i="9"/>
  <c r="B15811" i="9"/>
  <c r="B15812" i="9"/>
  <c r="B15813" i="9"/>
  <c r="B15814" i="9"/>
  <c r="B15815" i="9"/>
  <c r="B15816" i="9"/>
  <c r="B15817" i="9"/>
  <c r="B15818" i="9"/>
  <c r="B15819" i="9"/>
  <c r="B15820" i="9"/>
  <c r="B15821" i="9"/>
  <c r="B15822" i="9"/>
  <c r="B15823" i="9"/>
  <c r="B15824" i="9"/>
  <c r="B15825" i="9"/>
  <c r="B15826" i="9"/>
  <c r="B15827" i="9"/>
  <c r="B15828" i="9"/>
  <c r="B15829" i="9"/>
  <c r="B15830" i="9"/>
  <c r="B15831" i="9"/>
  <c r="B15832" i="9"/>
  <c r="B15833" i="9"/>
  <c r="B15834" i="9"/>
  <c r="B15835" i="9"/>
  <c r="B15836" i="9"/>
  <c r="B15837" i="9"/>
  <c r="B15838" i="9"/>
  <c r="B15839" i="9"/>
  <c r="B15840" i="9"/>
  <c r="B15841" i="9"/>
  <c r="B15842" i="9"/>
  <c r="B15843" i="9"/>
  <c r="B15844" i="9"/>
  <c r="B15845" i="9"/>
  <c r="B15846" i="9"/>
  <c r="B15847" i="9"/>
  <c r="B15848" i="9"/>
  <c r="B15849" i="9"/>
  <c r="B15850" i="9"/>
  <c r="B15851" i="9"/>
  <c r="B15852" i="9"/>
  <c r="B15853" i="9"/>
  <c r="B15854" i="9"/>
  <c r="B15855" i="9"/>
  <c r="B15856" i="9"/>
  <c r="B15857" i="9"/>
  <c r="B15858" i="9"/>
  <c r="B15859" i="9"/>
  <c r="B15860" i="9"/>
  <c r="B15861" i="9"/>
  <c r="B15862" i="9"/>
  <c r="B15863" i="9"/>
  <c r="B15864" i="9"/>
  <c r="B15865" i="9"/>
  <c r="B15866" i="9"/>
  <c r="B15867" i="9"/>
  <c r="B15868" i="9"/>
  <c r="B15869" i="9"/>
  <c r="B15870" i="9"/>
  <c r="B15871" i="9"/>
  <c r="B15872" i="9"/>
  <c r="B15873" i="9"/>
  <c r="B15874" i="9"/>
  <c r="B15875" i="9"/>
  <c r="B15876" i="9"/>
  <c r="B15877" i="9"/>
  <c r="B15878" i="9"/>
  <c r="B15879" i="9"/>
  <c r="B15880" i="9"/>
  <c r="B15881" i="9"/>
  <c r="B15882" i="9"/>
  <c r="B15883" i="9"/>
  <c r="B15884" i="9"/>
  <c r="B15885" i="9"/>
  <c r="B15886" i="9"/>
  <c r="B15887" i="9"/>
  <c r="B15888" i="9"/>
  <c r="B15889" i="9"/>
  <c r="B15890" i="9"/>
  <c r="B15891" i="9"/>
  <c r="B15892" i="9"/>
  <c r="B15893" i="9"/>
  <c r="B15894" i="9"/>
  <c r="B15895" i="9"/>
  <c r="B15896" i="9"/>
  <c r="B15897" i="9"/>
  <c r="B15898" i="9"/>
  <c r="B15899" i="9"/>
  <c r="B15900" i="9"/>
  <c r="B15901" i="9"/>
  <c r="B15902" i="9"/>
  <c r="B15903" i="9"/>
  <c r="B15904" i="9"/>
  <c r="B15905" i="9"/>
  <c r="B15906" i="9"/>
  <c r="B15907" i="9"/>
  <c r="B15908" i="9"/>
  <c r="B15909" i="9"/>
  <c r="B15910" i="9"/>
  <c r="B15911" i="9"/>
  <c r="B15912" i="9"/>
  <c r="B15913" i="9"/>
  <c r="B15914" i="9"/>
  <c r="B15915" i="9"/>
  <c r="B15916" i="9"/>
  <c r="B15917" i="9"/>
  <c r="B15918" i="9"/>
  <c r="B15919" i="9"/>
  <c r="B15920" i="9"/>
  <c r="B15921" i="9"/>
  <c r="B15922" i="9"/>
  <c r="B15923" i="9"/>
  <c r="B15924" i="9"/>
  <c r="B15925" i="9"/>
  <c r="B15926" i="9"/>
  <c r="B15927" i="9"/>
  <c r="B15928" i="9"/>
  <c r="B15929" i="9"/>
  <c r="B15930" i="9"/>
  <c r="B15931" i="9"/>
  <c r="B15932" i="9"/>
  <c r="B15933" i="9"/>
  <c r="B15934" i="9"/>
  <c r="B15935" i="9"/>
  <c r="B15936" i="9"/>
  <c r="B15937" i="9"/>
  <c r="B15938" i="9"/>
  <c r="B15939" i="9"/>
  <c r="B15940" i="9"/>
  <c r="B15941" i="9"/>
  <c r="B15942" i="9"/>
  <c r="B15943" i="9"/>
  <c r="B15944" i="9"/>
  <c r="B15945" i="9"/>
  <c r="B15946" i="9"/>
  <c r="B15947" i="9"/>
  <c r="B15948" i="9"/>
  <c r="B15949" i="9"/>
  <c r="B15950" i="9"/>
  <c r="B15951" i="9"/>
  <c r="B15952" i="9"/>
  <c r="B15953" i="9"/>
  <c r="B15954" i="9"/>
  <c r="B15955" i="9"/>
  <c r="B15956" i="9"/>
  <c r="B15957" i="9"/>
  <c r="B15958" i="9"/>
  <c r="B15959" i="9"/>
  <c r="B15960" i="9"/>
  <c r="B15961" i="9"/>
  <c r="B15962" i="9"/>
  <c r="B15963" i="9"/>
  <c r="B15964" i="9"/>
  <c r="B15965" i="9"/>
  <c r="B15966" i="9"/>
  <c r="B15967" i="9"/>
  <c r="B15968" i="9"/>
  <c r="B15969" i="9"/>
  <c r="B15970" i="9"/>
  <c r="B15971" i="9"/>
  <c r="B15972" i="9"/>
  <c r="B15973" i="9"/>
  <c r="B15974" i="9"/>
  <c r="B15975" i="9"/>
  <c r="B15976" i="9"/>
  <c r="B15977" i="9"/>
  <c r="B15978" i="9"/>
  <c r="B15979" i="9"/>
  <c r="B15980" i="9"/>
  <c r="B15981" i="9"/>
  <c r="B15982" i="9"/>
  <c r="B15983" i="9"/>
  <c r="B15984" i="9"/>
  <c r="B15985" i="9"/>
  <c r="B15986" i="9"/>
  <c r="B15987" i="9"/>
  <c r="B15988" i="9"/>
  <c r="B15989" i="9"/>
  <c r="B15990" i="9"/>
  <c r="B15991" i="9"/>
  <c r="B15992" i="9"/>
  <c r="B15993" i="9"/>
  <c r="B15994" i="9"/>
  <c r="B15995" i="9"/>
  <c r="B15996" i="9"/>
  <c r="B15997" i="9"/>
  <c r="B15998" i="9"/>
  <c r="B15999" i="9"/>
  <c r="B16000" i="9"/>
  <c r="B16001" i="9"/>
  <c r="B16002" i="9"/>
  <c r="B16003" i="9"/>
  <c r="B16004" i="9"/>
  <c r="B16005" i="9"/>
  <c r="B16006" i="9"/>
  <c r="B16007" i="9"/>
  <c r="B16008" i="9"/>
  <c r="B16009" i="9"/>
  <c r="B16010" i="9"/>
  <c r="B16011" i="9"/>
  <c r="B16012" i="9"/>
  <c r="B16013" i="9"/>
  <c r="B16014" i="9"/>
  <c r="B16015" i="9"/>
  <c r="B16016" i="9"/>
  <c r="B16017" i="9"/>
  <c r="B16018" i="9"/>
  <c r="B16019" i="9"/>
  <c r="B16020" i="9"/>
  <c r="B16021" i="9"/>
  <c r="B16022" i="9"/>
  <c r="B16023" i="9"/>
  <c r="B16024" i="9"/>
  <c r="B16025" i="9"/>
  <c r="B16026" i="9"/>
  <c r="B16027" i="9"/>
  <c r="B16028" i="9"/>
  <c r="B16029" i="9"/>
  <c r="B16030" i="9"/>
  <c r="B16031" i="9"/>
  <c r="B16032" i="9"/>
  <c r="B16033" i="9"/>
  <c r="B16034" i="9"/>
  <c r="B16035" i="9"/>
  <c r="B16036" i="9"/>
  <c r="B16037" i="9"/>
  <c r="B16038" i="9"/>
  <c r="B16039" i="9"/>
  <c r="B16040" i="9"/>
  <c r="B16041" i="9"/>
  <c r="B16042" i="9"/>
  <c r="B16043" i="9"/>
  <c r="B16044" i="9"/>
  <c r="B16045" i="9"/>
  <c r="B16046" i="9"/>
  <c r="B16047" i="9"/>
  <c r="B16048" i="9"/>
  <c r="B16049" i="9"/>
  <c r="B16050" i="9"/>
  <c r="B16051" i="9"/>
  <c r="B16052" i="9"/>
  <c r="B16053" i="9"/>
  <c r="B16054" i="9"/>
  <c r="B16055" i="9"/>
  <c r="B16056" i="9"/>
  <c r="B16057" i="9"/>
  <c r="B16058" i="9"/>
  <c r="B16059" i="9"/>
  <c r="B16060" i="9"/>
  <c r="B16061" i="9"/>
  <c r="B16062" i="9"/>
  <c r="B16063" i="9"/>
  <c r="B16064" i="9"/>
  <c r="B16065" i="9"/>
  <c r="B16066" i="9"/>
  <c r="B16067" i="9"/>
  <c r="B16068" i="9"/>
  <c r="B16069" i="9"/>
  <c r="B16070" i="9"/>
  <c r="B16071" i="9"/>
  <c r="B16072" i="9"/>
  <c r="B16073" i="9"/>
  <c r="B16074" i="9"/>
  <c r="B16075" i="9"/>
  <c r="B16076" i="9"/>
  <c r="B16077" i="9"/>
  <c r="B16078" i="9"/>
  <c r="B16079" i="9"/>
  <c r="B16080" i="9"/>
  <c r="B16081" i="9"/>
  <c r="B16082" i="9"/>
  <c r="B16083" i="9"/>
  <c r="B16084" i="9"/>
  <c r="B16085" i="9"/>
  <c r="B16086" i="9"/>
  <c r="B16087" i="9"/>
  <c r="B16088" i="9"/>
  <c r="B16089" i="9"/>
  <c r="B16090" i="9"/>
  <c r="B16091" i="9"/>
  <c r="B16092" i="9"/>
  <c r="B16093" i="9"/>
  <c r="B16094" i="9"/>
  <c r="B16095" i="9"/>
  <c r="B16096" i="9"/>
  <c r="B16097" i="9"/>
  <c r="B16098" i="9"/>
  <c r="B16099" i="9"/>
  <c r="B16100" i="9"/>
  <c r="B16101" i="9"/>
  <c r="B16102" i="9"/>
  <c r="B16103" i="9"/>
  <c r="B16104" i="9"/>
  <c r="B16105" i="9"/>
  <c r="B16106" i="9"/>
  <c r="B16107" i="9"/>
  <c r="B16108" i="9"/>
  <c r="B16109" i="9"/>
  <c r="B16110" i="9"/>
  <c r="B16111" i="9"/>
  <c r="B16112" i="9"/>
  <c r="B16113" i="9"/>
  <c r="B16114" i="9"/>
  <c r="B16115" i="9"/>
  <c r="B16116" i="9"/>
  <c r="B16117" i="9"/>
  <c r="B16118" i="9"/>
  <c r="B16119" i="9"/>
  <c r="B16120" i="9"/>
  <c r="B16121" i="9"/>
  <c r="B16122" i="9"/>
  <c r="B16123" i="9"/>
  <c r="B16124" i="9"/>
  <c r="B16125" i="9"/>
  <c r="B16126" i="9"/>
  <c r="B16127" i="9"/>
  <c r="B16128" i="9"/>
  <c r="B16129" i="9"/>
  <c r="B16130" i="9"/>
  <c r="B16131" i="9"/>
  <c r="B16132" i="9"/>
  <c r="B16133" i="9"/>
  <c r="B16134" i="9"/>
  <c r="B16135" i="9"/>
  <c r="B16136" i="9"/>
  <c r="B16137" i="9"/>
  <c r="B16138" i="9"/>
  <c r="B16139" i="9"/>
  <c r="B16140" i="9"/>
  <c r="B16141" i="9"/>
  <c r="B16142" i="9"/>
  <c r="B16143" i="9"/>
  <c r="B16144" i="9"/>
  <c r="B16145" i="9"/>
  <c r="B16146" i="9"/>
  <c r="B16147" i="9"/>
  <c r="B16148" i="9"/>
  <c r="B16149" i="9"/>
  <c r="B16150" i="9"/>
  <c r="B16151" i="9"/>
  <c r="B16152" i="9"/>
  <c r="B16153" i="9"/>
  <c r="B16154" i="9"/>
  <c r="B16155" i="9"/>
  <c r="B16156" i="9"/>
  <c r="B16157" i="9"/>
  <c r="B16158" i="9"/>
  <c r="B16159" i="9"/>
  <c r="B16160" i="9"/>
  <c r="B16161" i="9"/>
  <c r="B16162" i="9"/>
  <c r="B16163" i="9"/>
  <c r="B16164" i="9"/>
  <c r="B16165" i="9"/>
  <c r="B16166" i="9"/>
  <c r="B16167" i="9"/>
  <c r="B16168" i="9"/>
  <c r="B16169" i="9"/>
  <c r="B16170" i="9"/>
  <c r="B16171" i="9"/>
  <c r="B16172" i="9"/>
  <c r="B16173" i="9"/>
  <c r="B16174" i="9"/>
  <c r="B16175" i="9"/>
  <c r="B16176" i="9"/>
  <c r="B16177" i="9"/>
  <c r="B16178" i="9"/>
  <c r="B16179" i="9"/>
  <c r="B16180" i="9"/>
  <c r="B16181" i="9"/>
  <c r="B16182" i="9"/>
  <c r="B16183" i="9"/>
  <c r="B16184" i="9"/>
  <c r="B16185" i="9"/>
  <c r="B16186" i="9"/>
  <c r="B16187" i="9"/>
  <c r="B16188" i="9"/>
  <c r="B16189" i="9"/>
  <c r="B16190" i="9"/>
  <c r="B16191" i="9"/>
  <c r="B16192" i="9"/>
  <c r="B16193" i="9"/>
  <c r="B16194" i="9"/>
  <c r="B16195" i="9"/>
  <c r="B16196" i="9"/>
  <c r="B16197" i="9"/>
  <c r="B16198" i="9"/>
  <c r="B16199" i="9"/>
  <c r="B16200" i="9"/>
  <c r="B16201" i="9"/>
  <c r="B16202" i="9"/>
  <c r="B16203" i="9"/>
  <c r="B16204" i="9"/>
  <c r="B16205" i="9"/>
  <c r="B16206" i="9"/>
  <c r="B16207" i="9"/>
  <c r="B16208" i="9"/>
  <c r="B16209" i="9"/>
  <c r="B16210" i="9"/>
  <c r="B16211" i="9"/>
  <c r="B16212" i="9"/>
  <c r="B16213" i="9"/>
  <c r="B16214" i="9"/>
  <c r="B16215" i="9"/>
  <c r="B16216" i="9"/>
  <c r="B16217" i="9"/>
  <c r="B16218" i="9"/>
  <c r="B16219" i="9"/>
  <c r="B16220" i="9"/>
  <c r="B16221" i="9"/>
  <c r="B16222" i="9"/>
  <c r="B16223" i="9"/>
  <c r="B16224" i="9"/>
  <c r="B16225" i="9"/>
  <c r="B16226" i="9"/>
  <c r="B16227" i="9"/>
  <c r="B16228" i="9"/>
  <c r="B16229" i="9"/>
  <c r="B16230" i="9"/>
  <c r="B16231" i="9"/>
  <c r="B16232" i="9"/>
  <c r="B16233" i="9"/>
  <c r="B16234" i="9"/>
  <c r="B16235" i="9"/>
  <c r="B16236" i="9"/>
  <c r="B16237" i="9"/>
  <c r="B16238" i="9"/>
  <c r="B16239" i="9"/>
  <c r="B16240" i="9"/>
  <c r="B16241" i="9"/>
  <c r="B16242" i="9"/>
  <c r="B16243" i="9"/>
  <c r="B16244" i="9"/>
  <c r="B16245" i="9"/>
  <c r="B16246" i="9"/>
  <c r="B16247" i="9"/>
  <c r="B16248" i="9"/>
  <c r="B16249" i="9"/>
  <c r="B16250" i="9"/>
  <c r="B16251" i="9"/>
  <c r="B16252" i="9"/>
  <c r="B16253" i="9"/>
  <c r="B16254" i="9"/>
  <c r="B16255" i="9"/>
  <c r="B16256" i="9"/>
  <c r="B16257" i="9"/>
  <c r="B16258" i="9"/>
  <c r="B16259" i="9"/>
  <c r="B16260" i="9"/>
  <c r="B16261" i="9"/>
  <c r="B16262" i="9"/>
  <c r="B16263" i="9"/>
  <c r="B16264" i="9"/>
  <c r="B16265" i="9"/>
  <c r="B16266" i="9"/>
  <c r="B16267" i="9"/>
  <c r="B16268" i="9"/>
  <c r="B16269" i="9"/>
  <c r="B16270" i="9"/>
  <c r="B16271" i="9"/>
  <c r="B16272" i="9"/>
  <c r="B16273" i="9"/>
  <c r="B16274" i="9"/>
  <c r="B16275" i="9"/>
  <c r="B16276" i="9"/>
  <c r="B16277" i="9"/>
  <c r="B16278" i="9"/>
  <c r="B16279" i="9"/>
  <c r="B16280" i="9"/>
  <c r="B16281" i="9"/>
  <c r="B16282" i="9"/>
  <c r="B16283" i="9"/>
  <c r="B16284" i="9"/>
  <c r="B16285" i="9"/>
  <c r="B16286" i="9"/>
  <c r="B16287" i="9"/>
  <c r="B16288" i="9"/>
  <c r="B16289" i="9"/>
  <c r="B16290" i="9"/>
  <c r="B16291" i="9"/>
  <c r="B16292" i="9"/>
  <c r="B16293" i="9"/>
  <c r="B16294" i="9"/>
  <c r="B16295" i="9"/>
  <c r="B16296" i="9"/>
  <c r="B16297" i="9"/>
  <c r="B16298" i="9"/>
  <c r="B16299" i="9"/>
  <c r="B16300" i="9"/>
  <c r="B16301" i="9"/>
  <c r="B16302" i="9"/>
  <c r="B16303" i="9"/>
  <c r="B16304" i="9"/>
  <c r="B16305" i="9"/>
  <c r="B16306" i="9"/>
  <c r="B16307" i="9"/>
  <c r="B16308" i="9"/>
  <c r="B16309" i="9"/>
  <c r="B16310" i="9"/>
  <c r="B16311" i="9"/>
  <c r="B16312" i="9"/>
  <c r="B16313" i="9"/>
  <c r="B16314" i="9"/>
  <c r="B16315" i="9"/>
  <c r="B16316" i="9"/>
  <c r="B16317" i="9"/>
  <c r="B16318" i="9"/>
  <c r="B16319" i="9"/>
  <c r="B16320" i="9"/>
  <c r="B16321" i="9"/>
  <c r="B16322" i="9"/>
  <c r="B16323" i="9"/>
  <c r="B16324" i="9"/>
  <c r="B16325" i="9"/>
  <c r="B16326" i="9"/>
  <c r="B16327" i="9"/>
  <c r="B16328" i="9"/>
  <c r="B16329" i="9"/>
  <c r="B16330" i="9"/>
  <c r="B16331" i="9"/>
  <c r="B16332" i="9"/>
  <c r="B16333" i="9"/>
  <c r="B16334" i="9"/>
  <c r="B16335" i="9"/>
  <c r="B16336" i="9"/>
  <c r="B16337" i="9"/>
  <c r="B16338" i="9"/>
  <c r="B16339" i="9"/>
  <c r="B16340" i="9"/>
  <c r="B16341" i="9"/>
  <c r="B16342" i="9"/>
  <c r="B16343" i="9"/>
  <c r="B16344" i="9"/>
  <c r="B16345" i="9"/>
  <c r="B16346" i="9"/>
  <c r="B16347" i="9"/>
  <c r="B16348" i="9"/>
  <c r="B16349" i="9"/>
  <c r="B16350" i="9"/>
  <c r="B16351" i="9"/>
  <c r="B16352" i="9"/>
  <c r="B16353" i="9"/>
  <c r="B16354" i="9"/>
  <c r="B16355" i="9"/>
  <c r="B16356" i="9"/>
  <c r="B16357" i="9"/>
  <c r="B16358" i="9"/>
  <c r="B16359" i="9"/>
  <c r="B16360" i="9"/>
  <c r="B16361" i="9"/>
  <c r="B16362" i="9"/>
  <c r="B16363" i="9"/>
  <c r="B16364" i="9"/>
  <c r="B16365" i="9"/>
  <c r="B16366" i="9"/>
  <c r="B16367" i="9"/>
  <c r="B16368" i="9"/>
  <c r="B16369" i="9"/>
  <c r="B16370" i="9"/>
  <c r="B16371" i="9"/>
  <c r="B16372" i="9"/>
  <c r="B16373" i="9"/>
  <c r="B16374" i="9"/>
  <c r="B16375" i="9"/>
  <c r="B16376" i="9"/>
  <c r="B16377" i="9"/>
  <c r="B16378" i="9"/>
  <c r="B16379" i="9"/>
  <c r="B16380" i="9"/>
  <c r="B16381" i="9"/>
  <c r="B16382" i="9"/>
  <c r="B16383" i="9"/>
  <c r="B16384" i="9"/>
  <c r="B16385" i="9"/>
  <c r="B16386" i="9"/>
  <c r="B16387" i="9"/>
  <c r="B16388" i="9"/>
  <c r="B16389" i="9"/>
  <c r="B16390" i="9"/>
  <c r="B16391" i="9"/>
  <c r="B16392" i="9"/>
  <c r="B16393" i="9"/>
  <c r="B16394" i="9"/>
  <c r="B16395" i="9"/>
  <c r="B16396" i="9"/>
  <c r="B16397" i="9"/>
  <c r="B16398" i="9"/>
  <c r="B16399" i="9"/>
  <c r="B16400" i="9"/>
  <c r="B16401" i="9"/>
  <c r="B16402" i="9"/>
  <c r="B16403" i="9"/>
  <c r="B16404" i="9"/>
  <c r="B16405" i="9"/>
  <c r="B16406" i="9"/>
  <c r="B16407" i="9"/>
  <c r="B16408" i="9"/>
  <c r="B16409" i="9"/>
  <c r="B16410" i="9"/>
  <c r="B16411" i="9"/>
  <c r="B16412" i="9"/>
  <c r="B16413" i="9"/>
  <c r="B16414" i="9"/>
  <c r="B16415" i="9"/>
  <c r="B16416" i="9"/>
  <c r="B16417" i="9"/>
  <c r="B16418" i="9"/>
  <c r="B16419" i="9"/>
  <c r="B16420" i="9"/>
  <c r="B16421" i="9"/>
  <c r="B16422" i="9"/>
  <c r="B16423" i="9"/>
  <c r="B16424" i="9"/>
  <c r="B16425" i="9"/>
  <c r="B16426" i="9"/>
  <c r="B16427" i="9"/>
  <c r="B16428" i="9"/>
  <c r="B16429" i="9"/>
  <c r="B16430" i="9"/>
  <c r="B16431" i="9"/>
  <c r="B16432" i="9"/>
  <c r="B16433" i="9"/>
  <c r="B16434" i="9"/>
  <c r="B16435" i="9"/>
  <c r="B16436" i="9"/>
  <c r="B16437" i="9"/>
  <c r="B16438" i="9"/>
  <c r="B16439" i="9"/>
  <c r="B16440" i="9"/>
  <c r="B16441" i="9"/>
  <c r="B16442" i="9"/>
  <c r="B16443" i="9"/>
  <c r="B16444" i="9"/>
  <c r="B16445" i="9"/>
  <c r="B16446" i="9"/>
  <c r="B16447" i="9"/>
  <c r="B16448" i="9"/>
  <c r="B16449" i="9"/>
  <c r="B16450" i="9"/>
  <c r="B16451" i="9"/>
  <c r="B16452" i="9"/>
  <c r="B16453" i="9"/>
  <c r="B16454" i="9"/>
  <c r="B16455" i="9"/>
  <c r="B16456" i="9"/>
  <c r="B16457" i="9"/>
  <c r="B16458" i="9"/>
  <c r="B16459" i="9"/>
  <c r="B16460" i="9"/>
  <c r="B16461" i="9"/>
  <c r="B16462" i="9"/>
  <c r="B16463" i="9"/>
  <c r="B16464" i="9"/>
  <c r="B16465" i="9"/>
  <c r="B16466" i="9"/>
  <c r="B16467" i="9"/>
  <c r="B16468" i="9"/>
  <c r="B16469" i="9"/>
  <c r="B16470" i="9"/>
  <c r="B16471" i="9"/>
  <c r="B16472" i="9"/>
  <c r="B16473" i="9"/>
  <c r="B16474" i="9"/>
  <c r="B16475" i="9"/>
  <c r="B16476" i="9"/>
  <c r="B16477" i="9"/>
  <c r="B16478" i="9"/>
  <c r="B16479" i="9"/>
  <c r="B16480" i="9"/>
  <c r="B16481" i="9"/>
  <c r="B16482" i="9"/>
  <c r="B16483" i="9"/>
  <c r="B16484" i="9"/>
  <c r="B16485" i="9"/>
  <c r="B16486" i="9"/>
  <c r="B16487" i="9"/>
  <c r="B16488" i="9"/>
  <c r="B16489" i="9"/>
  <c r="B16490" i="9"/>
  <c r="B16491" i="9"/>
  <c r="B16492" i="9"/>
  <c r="B16493" i="9"/>
  <c r="B16494" i="9"/>
  <c r="B16495" i="9"/>
  <c r="B16496" i="9"/>
  <c r="B16497" i="9"/>
  <c r="B16498" i="9"/>
  <c r="B16499" i="9"/>
  <c r="B16500" i="9"/>
  <c r="B16501" i="9"/>
  <c r="B16502" i="9"/>
  <c r="B16503" i="9"/>
  <c r="B16504" i="9"/>
  <c r="B16505" i="9"/>
  <c r="B16506" i="9"/>
  <c r="B16507" i="9"/>
  <c r="B16508" i="9"/>
  <c r="B16509" i="9"/>
  <c r="B16510" i="9"/>
  <c r="B16511" i="9"/>
  <c r="B16512" i="9"/>
  <c r="B16513" i="9"/>
  <c r="B16514" i="9"/>
  <c r="B16515" i="9"/>
  <c r="B16516" i="9"/>
  <c r="B16517" i="9"/>
  <c r="B16518" i="9"/>
  <c r="B16519" i="9"/>
  <c r="B16520" i="9"/>
  <c r="B16521" i="9"/>
  <c r="B16522" i="9"/>
  <c r="B16523" i="9"/>
  <c r="B16524" i="9"/>
  <c r="B16525" i="9"/>
  <c r="B16526" i="9"/>
  <c r="B16527" i="9"/>
  <c r="B16528" i="9"/>
  <c r="B16529" i="9"/>
  <c r="B16530" i="9"/>
  <c r="B16531" i="9"/>
  <c r="B16532" i="9"/>
  <c r="B16533" i="9"/>
  <c r="B16534" i="9"/>
  <c r="B16535" i="9"/>
  <c r="B16536" i="9"/>
  <c r="B16537" i="9"/>
  <c r="B16538" i="9"/>
  <c r="B16539" i="9"/>
  <c r="B16540" i="9"/>
  <c r="B16541" i="9"/>
  <c r="B16542" i="9"/>
  <c r="B16543" i="9"/>
  <c r="B16544" i="9"/>
  <c r="B16545" i="9"/>
  <c r="B16546" i="9"/>
  <c r="B16547" i="9"/>
  <c r="B16548" i="9"/>
  <c r="B16549" i="9"/>
  <c r="B16550" i="9"/>
  <c r="B16551" i="9"/>
  <c r="B16552" i="9"/>
  <c r="B16553" i="9"/>
  <c r="B16554" i="9"/>
  <c r="B16555" i="9"/>
  <c r="B16556" i="9"/>
  <c r="B16557" i="9"/>
  <c r="B16558" i="9"/>
  <c r="B16559" i="9"/>
  <c r="B16560" i="9"/>
  <c r="B16561" i="9"/>
  <c r="B16562" i="9"/>
  <c r="B16563" i="9"/>
  <c r="B16564" i="9"/>
  <c r="B16565" i="9"/>
  <c r="B16566" i="9"/>
  <c r="B16567" i="9"/>
  <c r="B16568" i="9"/>
  <c r="B16569" i="9"/>
  <c r="B16570" i="9"/>
  <c r="B16571" i="9"/>
  <c r="B16572" i="9"/>
  <c r="B16573" i="9"/>
  <c r="B16574" i="9"/>
  <c r="B16575" i="9"/>
  <c r="B16576" i="9"/>
  <c r="B16577" i="9"/>
  <c r="B16578" i="9"/>
  <c r="B16579" i="9"/>
  <c r="B16580" i="9"/>
  <c r="B16581" i="9"/>
  <c r="B16582" i="9"/>
  <c r="B16583" i="9"/>
  <c r="B16584" i="9"/>
  <c r="B16585" i="9"/>
  <c r="B16586" i="9"/>
  <c r="B16587" i="9"/>
  <c r="B16588" i="9"/>
  <c r="B16589" i="9"/>
  <c r="B16590" i="9"/>
  <c r="B16591" i="9"/>
  <c r="B16592" i="9"/>
  <c r="B16593" i="9"/>
  <c r="B16594" i="9"/>
  <c r="B16595" i="9"/>
  <c r="B16596" i="9"/>
  <c r="B16597" i="9"/>
  <c r="B16598" i="9"/>
  <c r="B16599" i="9"/>
  <c r="B16600" i="9"/>
  <c r="B16601" i="9"/>
  <c r="B16602" i="9"/>
  <c r="B16603" i="9"/>
  <c r="B16604" i="9"/>
  <c r="B16605" i="9"/>
  <c r="B16606" i="9"/>
  <c r="B16607" i="9"/>
  <c r="B16608" i="9"/>
  <c r="B16609" i="9"/>
  <c r="B16610" i="9"/>
  <c r="B16611" i="9"/>
  <c r="B16612" i="9"/>
  <c r="B16613" i="9"/>
  <c r="B16614" i="9"/>
  <c r="B16615" i="9"/>
  <c r="B16616" i="9"/>
  <c r="B16617" i="9"/>
  <c r="B16618" i="9"/>
  <c r="B16619" i="9"/>
  <c r="B16620" i="9"/>
  <c r="B16621" i="9"/>
  <c r="B16622" i="9"/>
  <c r="B16623" i="9"/>
  <c r="B16624" i="9"/>
  <c r="B16625" i="9"/>
  <c r="B16626" i="9"/>
  <c r="B16627" i="9"/>
  <c r="B16628" i="9"/>
  <c r="B16629" i="9"/>
  <c r="B16630" i="9"/>
  <c r="B16631" i="9"/>
  <c r="B16632" i="9"/>
  <c r="B16633" i="9"/>
  <c r="B16634" i="9"/>
  <c r="B16635" i="9"/>
  <c r="B16636" i="9"/>
  <c r="B16637" i="9"/>
  <c r="B16638" i="9"/>
  <c r="B16639" i="9"/>
  <c r="B16640" i="9"/>
  <c r="B16641" i="9"/>
  <c r="B16642" i="9"/>
  <c r="B16643" i="9"/>
  <c r="B16644" i="9"/>
  <c r="B16645" i="9"/>
  <c r="B16646" i="9"/>
  <c r="B16647" i="9"/>
  <c r="B16648" i="9"/>
  <c r="B16649" i="9"/>
  <c r="B16650" i="9"/>
  <c r="B16651" i="9"/>
  <c r="B16652" i="9"/>
  <c r="B16653" i="9"/>
  <c r="B16654" i="9"/>
  <c r="B16655" i="9"/>
  <c r="B16656" i="9"/>
  <c r="B16657" i="9"/>
  <c r="B16658" i="9"/>
  <c r="B16659" i="9"/>
  <c r="B16660" i="9"/>
  <c r="B16661" i="9"/>
  <c r="B16662" i="9"/>
  <c r="B16663" i="9"/>
  <c r="B16664" i="9"/>
  <c r="B16665" i="9"/>
  <c r="B16666" i="9"/>
  <c r="B16667" i="9"/>
  <c r="B16668" i="9"/>
  <c r="B16669" i="9"/>
  <c r="B16670" i="9"/>
  <c r="B16671" i="9"/>
  <c r="B16672" i="9"/>
  <c r="B16673" i="9"/>
  <c r="B16674" i="9"/>
  <c r="B16675" i="9"/>
  <c r="B16676" i="9"/>
  <c r="B16677" i="9"/>
  <c r="B16678" i="9"/>
  <c r="B16679" i="9"/>
  <c r="B16680" i="9"/>
  <c r="B16681" i="9"/>
  <c r="B16682" i="9"/>
  <c r="B16683" i="9"/>
  <c r="B16684" i="9"/>
  <c r="B16685" i="9"/>
  <c r="B16686" i="9"/>
  <c r="B16687" i="9"/>
  <c r="B16688" i="9"/>
  <c r="B16689" i="9"/>
  <c r="B16690" i="9"/>
  <c r="B16691" i="9"/>
  <c r="B16692" i="9"/>
  <c r="B16693" i="9"/>
  <c r="B16694" i="9"/>
  <c r="B16695" i="9"/>
  <c r="B16696" i="9"/>
  <c r="B16697" i="9"/>
  <c r="B16698" i="9"/>
  <c r="B16699" i="9"/>
  <c r="B16700" i="9"/>
  <c r="B16701" i="9"/>
  <c r="B16702" i="9"/>
  <c r="B16703" i="9"/>
  <c r="B16704" i="9"/>
  <c r="B16705" i="9"/>
  <c r="B16706" i="9"/>
  <c r="B16707" i="9"/>
  <c r="B16708" i="9"/>
  <c r="B16709" i="9"/>
  <c r="B16710" i="9"/>
  <c r="B16711" i="9"/>
  <c r="B16712" i="9"/>
  <c r="B16713" i="9"/>
  <c r="B16714" i="9"/>
  <c r="B16715" i="9"/>
  <c r="B16716" i="9"/>
  <c r="B16717" i="9"/>
  <c r="B16718" i="9"/>
  <c r="B16719" i="9"/>
  <c r="B16720" i="9"/>
  <c r="B16721" i="9"/>
  <c r="B16722" i="9"/>
  <c r="B16723" i="9"/>
  <c r="B16724" i="9"/>
  <c r="B16725" i="9"/>
  <c r="B16726" i="9"/>
  <c r="B16727" i="9"/>
  <c r="B16728" i="9"/>
  <c r="B16729" i="9"/>
  <c r="B16730" i="9"/>
  <c r="B16731" i="9"/>
  <c r="B16732" i="9"/>
  <c r="B16733" i="9"/>
  <c r="B16734" i="9"/>
  <c r="B16735" i="9"/>
  <c r="B16736" i="9"/>
  <c r="B16737" i="9"/>
  <c r="B16738" i="9"/>
  <c r="B16739" i="9"/>
  <c r="B16740" i="9"/>
  <c r="B16741" i="9"/>
  <c r="B16742" i="9"/>
  <c r="B16743" i="9"/>
  <c r="B16744" i="9"/>
  <c r="B16745" i="9"/>
  <c r="B16746" i="9"/>
  <c r="B16747" i="9"/>
  <c r="B16748" i="9"/>
  <c r="B16749" i="9"/>
  <c r="B16750" i="9"/>
  <c r="B16751" i="9"/>
  <c r="B16752" i="9"/>
  <c r="B16753" i="9"/>
  <c r="B16754" i="9"/>
  <c r="B16755" i="9"/>
  <c r="B16756" i="9"/>
  <c r="B16757" i="9"/>
  <c r="B16758" i="9"/>
  <c r="B16759" i="9"/>
  <c r="B16760" i="9"/>
  <c r="B16761" i="9"/>
  <c r="B16762" i="9"/>
  <c r="B16763" i="9"/>
  <c r="B16764" i="9"/>
  <c r="B16765" i="9"/>
  <c r="B16766" i="9"/>
  <c r="B16767" i="9"/>
  <c r="B16768" i="9"/>
  <c r="B16769" i="9"/>
  <c r="B16770" i="9"/>
  <c r="B16771" i="9"/>
  <c r="B16772" i="9"/>
  <c r="B16773" i="9"/>
  <c r="B16774" i="9"/>
  <c r="B16775" i="9"/>
  <c r="B16776" i="9"/>
  <c r="B16777" i="9"/>
  <c r="B16778" i="9"/>
  <c r="B16779" i="9"/>
  <c r="B16780" i="9"/>
  <c r="B16781" i="9"/>
  <c r="B16782" i="9"/>
  <c r="B16783" i="9"/>
  <c r="B16784" i="9"/>
  <c r="B16785" i="9"/>
  <c r="B16786" i="9"/>
  <c r="B16787" i="9"/>
  <c r="B16788" i="9"/>
  <c r="B16789" i="9"/>
  <c r="B16790" i="9"/>
  <c r="B16791" i="9"/>
  <c r="B16792" i="9"/>
  <c r="B16793" i="9"/>
  <c r="B16794" i="9"/>
  <c r="B16795" i="9"/>
  <c r="B16796" i="9"/>
  <c r="B16797" i="9"/>
  <c r="B16798" i="9"/>
  <c r="B16799" i="9"/>
  <c r="B16800" i="9"/>
  <c r="B16801" i="9"/>
  <c r="B16802" i="9"/>
  <c r="B16803" i="9"/>
  <c r="B16804" i="9"/>
  <c r="B16805" i="9"/>
  <c r="B16806" i="9"/>
  <c r="B16807" i="9"/>
  <c r="B16808" i="9"/>
  <c r="B16809" i="9"/>
  <c r="B16810" i="9"/>
  <c r="B16811" i="9"/>
  <c r="B16812" i="9"/>
  <c r="B16813" i="9"/>
  <c r="B16814" i="9"/>
  <c r="B16815" i="9"/>
  <c r="B16816" i="9"/>
  <c r="B16817" i="9"/>
  <c r="B16818" i="9"/>
  <c r="B16819" i="9"/>
  <c r="B16820" i="9"/>
  <c r="B16821" i="9"/>
  <c r="B16822" i="9"/>
  <c r="B16823" i="9"/>
  <c r="B16824" i="9"/>
  <c r="B16825" i="9"/>
  <c r="B16826" i="9"/>
  <c r="B16827" i="9"/>
  <c r="B16828" i="9"/>
  <c r="B16829" i="9"/>
  <c r="B16830" i="9"/>
  <c r="B16831" i="9"/>
  <c r="B16832" i="9"/>
  <c r="B16833" i="9"/>
  <c r="B16834" i="9"/>
  <c r="B16835" i="9"/>
  <c r="B16836" i="9"/>
  <c r="B16837" i="9"/>
  <c r="B16838" i="9"/>
  <c r="B16839" i="9"/>
  <c r="B16840" i="9"/>
  <c r="B16841" i="9"/>
  <c r="B16842" i="9"/>
  <c r="B16843" i="9"/>
  <c r="B16844" i="9"/>
  <c r="B16845" i="9"/>
  <c r="B16846" i="9"/>
  <c r="B16847" i="9"/>
  <c r="B16848" i="9"/>
  <c r="B16849" i="9"/>
  <c r="B16850" i="9"/>
  <c r="B16851" i="9"/>
  <c r="B16852" i="9"/>
  <c r="B16853" i="9"/>
  <c r="B16854" i="9"/>
  <c r="B16855" i="9"/>
  <c r="B16856" i="9"/>
  <c r="B16857" i="9"/>
  <c r="B16858" i="9"/>
  <c r="B16859" i="9"/>
  <c r="B16860" i="9"/>
  <c r="B16861" i="9"/>
  <c r="B16862" i="9"/>
  <c r="B16863" i="9"/>
  <c r="B16864" i="9"/>
  <c r="B16865" i="9"/>
  <c r="B16866" i="9"/>
  <c r="B16867" i="9"/>
  <c r="B16868" i="9"/>
  <c r="B16869" i="9"/>
  <c r="B16870" i="9"/>
  <c r="B16871" i="9"/>
  <c r="B16872" i="9"/>
  <c r="B16873" i="9"/>
  <c r="B16874" i="9"/>
  <c r="B16875" i="9"/>
  <c r="B16876" i="9"/>
  <c r="B16877" i="9"/>
  <c r="B16878" i="9"/>
  <c r="B16879" i="9"/>
  <c r="B16880" i="9"/>
  <c r="B16881" i="9"/>
  <c r="B16882" i="9"/>
  <c r="B16883" i="9"/>
  <c r="B16884" i="9"/>
  <c r="B16885" i="9"/>
  <c r="B16886" i="9"/>
  <c r="B16887" i="9"/>
  <c r="B16888" i="9"/>
  <c r="B16889" i="9"/>
  <c r="B16890" i="9"/>
  <c r="B16891" i="9"/>
  <c r="B16892" i="9"/>
  <c r="B16893" i="9"/>
  <c r="B16894" i="9"/>
  <c r="B16895" i="9"/>
  <c r="B16896" i="9"/>
  <c r="B16897" i="9"/>
  <c r="B16898" i="9"/>
  <c r="B16899" i="9"/>
  <c r="B16900" i="9"/>
  <c r="B16901" i="9"/>
  <c r="B16902" i="9"/>
  <c r="B16903" i="9"/>
  <c r="B16904" i="9"/>
  <c r="B16905" i="9"/>
  <c r="B16906" i="9"/>
  <c r="B16907" i="9"/>
  <c r="B16908" i="9"/>
  <c r="B16909" i="9"/>
  <c r="B16910" i="9"/>
  <c r="B16911" i="9"/>
  <c r="B16912" i="9"/>
  <c r="B16913" i="9"/>
  <c r="B16914" i="9"/>
  <c r="B16915" i="9"/>
  <c r="B16916" i="9"/>
  <c r="B16917" i="9"/>
  <c r="B16918" i="9"/>
  <c r="B16919" i="9"/>
  <c r="B16920" i="9"/>
  <c r="B16921" i="9"/>
  <c r="B16922" i="9"/>
  <c r="B16923" i="9"/>
  <c r="B16924" i="9"/>
  <c r="B16925" i="9"/>
  <c r="B16926" i="9"/>
  <c r="B16927" i="9"/>
  <c r="B16928" i="9"/>
  <c r="B16929" i="9"/>
  <c r="B16930" i="9"/>
  <c r="B16931" i="9"/>
  <c r="B16932" i="9"/>
  <c r="B16933" i="9"/>
  <c r="B16934" i="9"/>
  <c r="B16935" i="9"/>
  <c r="B16936" i="9"/>
  <c r="B16937" i="9"/>
  <c r="B16938" i="9"/>
  <c r="B16939" i="9"/>
  <c r="B16940" i="9"/>
  <c r="B16941" i="9"/>
  <c r="B16942" i="9"/>
  <c r="B16943" i="9"/>
  <c r="B16944" i="9"/>
  <c r="B16945" i="9"/>
  <c r="B16946" i="9"/>
  <c r="B16947" i="9"/>
  <c r="B16948" i="9"/>
  <c r="B16949" i="9"/>
  <c r="B16950" i="9"/>
  <c r="B16951" i="9"/>
  <c r="B16952" i="9"/>
  <c r="B16953" i="9"/>
  <c r="B16954" i="9"/>
  <c r="B16955" i="9"/>
  <c r="B16956" i="9"/>
  <c r="B16957" i="9"/>
  <c r="B16958" i="9"/>
  <c r="B16959" i="9"/>
  <c r="B16960" i="9"/>
  <c r="B16961" i="9"/>
  <c r="B16962" i="9"/>
  <c r="B16963" i="9"/>
  <c r="B16964" i="9"/>
  <c r="B16965" i="9"/>
  <c r="B16966" i="9"/>
  <c r="B16967" i="9"/>
  <c r="B16968" i="9"/>
  <c r="B16969" i="9"/>
  <c r="B16970" i="9"/>
  <c r="B16971" i="9"/>
  <c r="B16972" i="9"/>
  <c r="B16973" i="9"/>
  <c r="B16974" i="9"/>
  <c r="B16975" i="9"/>
  <c r="B16976" i="9"/>
  <c r="B16977" i="9"/>
  <c r="B16978" i="9"/>
  <c r="B16979" i="9"/>
  <c r="B16980" i="9"/>
  <c r="B16981" i="9"/>
  <c r="B16982" i="9"/>
  <c r="B16983" i="9"/>
  <c r="B16984" i="9"/>
  <c r="B16985" i="9"/>
  <c r="B16986" i="9"/>
  <c r="B16987" i="9"/>
  <c r="B16988" i="9"/>
  <c r="B16989" i="9"/>
  <c r="B16990" i="9"/>
  <c r="B16991" i="9"/>
  <c r="B16992" i="9"/>
  <c r="B16993" i="9"/>
  <c r="B16994" i="9"/>
  <c r="B16995" i="9"/>
  <c r="B16996" i="9"/>
  <c r="B16997" i="9"/>
  <c r="B16998" i="9"/>
  <c r="B16999" i="9"/>
  <c r="B17000" i="9"/>
  <c r="B17001" i="9"/>
  <c r="B17002" i="9"/>
  <c r="B17003" i="9"/>
  <c r="B17004" i="9"/>
  <c r="B17005" i="9"/>
  <c r="B17006" i="9"/>
  <c r="B17007" i="9"/>
  <c r="B17008" i="9"/>
  <c r="B17009" i="9"/>
  <c r="B17010" i="9"/>
  <c r="B17011" i="9"/>
  <c r="B17012" i="9"/>
  <c r="B17013" i="9"/>
  <c r="B17014" i="9"/>
  <c r="B17015" i="9"/>
  <c r="B17016" i="9"/>
  <c r="B17017" i="9"/>
  <c r="B17018" i="9"/>
  <c r="B17019" i="9"/>
  <c r="B17020" i="9"/>
  <c r="B17021" i="9"/>
  <c r="B17022" i="9"/>
  <c r="B17023" i="9"/>
  <c r="B17024" i="9"/>
  <c r="B17025" i="9"/>
  <c r="B17026" i="9"/>
  <c r="B17027" i="9"/>
  <c r="B17028" i="9"/>
  <c r="B17029" i="9"/>
  <c r="B17030" i="9"/>
  <c r="B17031" i="9"/>
  <c r="B17032" i="9"/>
  <c r="B17033" i="9"/>
  <c r="B17034" i="9"/>
  <c r="B17035" i="9"/>
  <c r="B17036" i="9"/>
  <c r="B17037" i="9"/>
  <c r="B17038" i="9"/>
  <c r="B17039" i="9"/>
  <c r="B17040" i="9"/>
  <c r="B17041" i="9"/>
  <c r="B17042" i="9"/>
  <c r="B17043" i="9"/>
  <c r="B17044" i="9"/>
  <c r="B17045" i="9"/>
  <c r="B17046" i="9"/>
  <c r="B17047" i="9"/>
  <c r="B17048" i="9"/>
  <c r="B17049" i="9"/>
  <c r="B17050" i="9"/>
  <c r="B17051" i="9"/>
  <c r="B17052" i="9"/>
  <c r="B17053" i="9"/>
  <c r="B17054" i="9"/>
  <c r="B17055" i="9"/>
  <c r="B17056" i="9"/>
  <c r="B17057" i="9"/>
  <c r="B17058" i="9"/>
  <c r="B17059" i="9"/>
  <c r="B17060" i="9"/>
  <c r="B17061" i="9"/>
  <c r="B17062" i="9"/>
  <c r="B17063" i="9"/>
  <c r="B17064" i="9"/>
  <c r="B17065" i="9"/>
  <c r="B17066" i="9"/>
  <c r="B17067" i="9"/>
  <c r="B17068" i="9"/>
  <c r="B17069" i="9"/>
  <c r="B17070" i="9"/>
  <c r="B17071" i="9"/>
  <c r="B17072" i="9"/>
  <c r="B17073" i="9"/>
  <c r="B17074" i="9"/>
  <c r="B17075" i="9"/>
  <c r="B17076" i="9"/>
  <c r="B17077" i="9"/>
  <c r="B17078" i="9"/>
  <c r="B17079" i="9"/>
  <c r="B17080" i="9"/>
  <c r="B17081" i="9"/>
  <c r="B17082" i="9"/>
  <c r="B17083" i="9"/>
  <c r="B17084" i="9"/>
  <c r="B17085" i="9"/>
  <c r="B17086" i="9"/>
  <c r="B17087" i="9"/>
  <c r="B17088" i="9"/>
  <c r="B17089" i="9"/>
  <c r="B17090" i="9"/>
  <c r="B17091" i="9"/>
  <c r="B17092" i="9"/>
  <c r="B17093" i="9"/>
  <c r="B17094" i="9"/>
  <c r="B17095" i="9"/>
  <c r="B17096" i="9"/>
  <c r="B17097" i="9"/>
  <c r="B17098" i="9"/>
  <c r="B17099" i="9"/>
  <c r="B17100" i="9"/>
  <c r="B17101" i="9"/>
  <c r="B17102" i="9"/>
  <c r="B17103" i="9"/>
  <c r="B17104" i="9"/>
  <c r="B17105" i="9"/>
  <c r="B17106" i="9"/>
  <c r="B17107" i="9"/>
  <c r="B17108" i="9"/>
  <c r="B17109" i="9"/>
  <c r="B17110" i="9"/>
  <c r="B17111" i="9"/>
  <c r="B17112" i="9"/>
  <c r="B17113" i="9"/>
  <c r="B17114" i="9"/>
  <c r="B17115" i="9"/>
  <c r="B17116" i="9"/>
  <c r="B17117" i="9"/>
  <c r="B17118" i="9"/>
  <c r="B17119" i="9"/>
  <c r="B17120" i="9"/>
  <c r="B17121" i="9"/>
  <c r="B17122" i="9"/>
  <c r="B17123" i="9"/>
  <c r="B17124" i="9"/>
  <c r="B17125" i="9"/>
  <c r="B17126" i="9"/>
  <c r="B17127" i="9"/>
  <c r="B17128" i="9"/>
  <c r="B17129" i="9"/>
  <c r="B17130" i="9"/>
  <c r="B17131" i="9"/>
  <c r="B17132" i="9"/>
  <c r="B17133" i="9"/>
  <c r="B17134" i="9"/>
  <c r="B17135" i="9"/>
  <c r="B17136" i="9"/>
  <c r="B17137" i="9"/>
  <c r="B17138" i="9"/>
  <c r="B17139" i="9"/>
  <c r="B17140" i="9"/>
  <c r="B17141" i="9"/>
  <c r="B17142" i="9"/>
  <c r="B17143" i="9"/>
  <c r="B17144" i="9"/>
  <c r="B17145" i="9"/>
  <c r="B17146" i="9"/>
  <c r="B17147" i="9"/>
  <c r="B17148" i="9"/>
  <c r="B17149" i="9"/>
  <c r="B17150" i="9"/>
  <c r="B17151" i="9"/>
  <c r="B17152" i="9"/>
  <c r="B17153" i="9"/>
  <c r="B17154" i="9"/>
  <c r="B17155" i="9"/>
  <c r="B17156" i="9"/>
  <c r="B17157" i="9"/>
  <c r="B17158" i="9"/>
  <c r="B17159" i="9"/>
  <c r="B17160" i="9"/>
  <c r="B17161" i="9"/>
  <c r="B17162" i="9"/>
  <c r="B17163" i="9"/>
  <c r="B17164" i="9"/>
  <c r="B17165" i="9"/>
  <c r="B17166" i="9"/>
  <c r="B17167" i="9"/>
  <c r="B17168" i="9"/>
  <c r="B17169" i="9"/>
  <c r="B17170" i="9"/>
  <c r="B17171" i="9"/>
  <c r="B17172" i="9"/>
  <c r="B17173" i="9"/>
  <c r="B17174" i="9"/>
  <c r="B17175" i="9"/>
  <c r="B17176" i="9"/>
  <c r="B17177" i="9"/>
  <c r="B17178" i="9"/>
  <c r="B17179" i="9"/>
  <c r="B17180" i="9"/>
  <c r="B17181" i="9"/>
  <c r="B17182" i="9"/>
  <c r="B17183" i="9"/>
  <c r="B17184" i="9"/>
  <c r="B17185" i="9"/>
  <c r="B17186" i="9"/>
  <c r="B17187" i="9"/>
  <c r="B17188" i="9"/>
  <c r="B17189" i="9"/>
  <c r="B17190" i="9"/>
  <c r="B17191" i="9"/>
  <c r="B17192" i="9"/>
  <c r="B17193" i="9"/>
  <c r="B17194" i="9"/>
  <c r="B17195" i="9"/>
  <c r="B17196" i="9"/>
  <c r="B17197" i="9"/>
  <c r="B17198" i="9"/>
  <c r="B17199" i="9"/>
  <c r="B17200" i="9"/>
  <c r="B17201" i="9"/>
  <c r="B17202" i="9"/>
  <c r="B17203" i="9"/>
  <c r="B17204" i="9"/>
  <c r="B17205" i="9"/>
  <c r="B17206" i="9"/>
  <c r="B17207" i="9"/>
  <c r="B17208" i="9"/>
  <c r="B17209" i="9"/>
  <c r="B17210" i="9"/>
  <c r="B17211" i="9"/>
  <c r="B17212" i="9"/>
  <c r="B17213" i="9"/>
  <c r="B17214" i="9"/>
  <c r="B17215" i="9"/>
  <c r="B17216" i="9"/>
  <c r="B17217" i="9"/>
  <c r="B17218" i="9"/>
  <c r="B17219" i="9"/>
  <c r="B17220" i="9"/>
  <c r="B17221" i="9"/>
  <c r="B17222" i="9"/>
  <c r="B17223" i="9"/>
  <c r="B17224" i="9"/>
  <c r="B17225" i="9"/>
  <c r="B17226" i="9"/>
  <c r="B17227" i="9"/>
  <c r="B17228" i="9"/>
  <c r="B17229" i="9"/>
  <c r="B17230" i="9"/>
  <c r="B17231" i="9"/>
  <c r="B17232" i="9"/>
  <c r="B17233" i="9"/>
  <c r="B17234" i="9"/>
  <c r="B17235" i="9"/>
  <c r="B17236" i="9"/>
  <c r="B17237" i="9"/>
  <c r="B17238" i="9"/>
  <c r="B17239" i="9"/>
  <c r="B17240" i="9"/>
  <c r="B17241" i="9"/>
  <c r="B17242" i="9"/>
  <c r="B17243" i="9"/>
  <c r="B17244" i="9"/>
  <c r="B17245" i="9"/>
  <c r="B17246" i="9"/>
  <c r="B17247" i="9"/>
  <c r="B17248" i="9"/>
  <c r="B17249" i="9"/>
  <c r="B17250" i="9"/>
  <c r="B17251" i="9"/>
  <c r="B17252" i="9"/>
  <c r="B17253" i="9"/>
  <c r="B17254" i="9"/>
  <c r="B17255" i="9"/>
  <c r="B17256" i="9"/>
  <c r="B17257" i="9"/>
  <c r="B17258" i="9"/>
  <c r="B17259" i="9"/>
  <c r="B17260" i="9"/>
  <c r="B17261" i="9"/>
  <c r="B17262" i="9"/>
  <c r="B17263" i="9"/>
  <c r="B17264" i="9"/>
  <c r="B17265" i="9"/>
  <c r="B17266" i="9"/>
  <c r="B17267" i="9"/>
  <c r="B17268" i="9"/>
  <c r="B17269" i="9"/>
  <c r="B17270" i="9"/>
  <c r="B17271" i="9"/>
  <c r="B17272" i="9"/>
  <c r="B17273" i="9"/>
  <c r="B17274" i="9"/>
  <c r="B17275" i="9"/>
  <c r="B17276" i="9"/>
  <c r="B17277" i="9"/>
  <c r="B17278" i="9"/>
  <c r="B17279" i="9"/>
  <c r="B17280" i="9"/>
  <c r="B17281" i="9"/>
  <c r="B17282" i="9"/>
  <c r="B17283" i="9"/>
  <c r="B17284" i="9"/>
  <c r="B17285" i="9"/>
  <c r="B17286" i="9"/>
  <c r="B17287" i="9"/>
  <c r="B17288" i="9"/>
  <c r="B17289" i="9"/>
  <c r="B17290" i="9"/>
  <c r="B17291" i="9"/>
  <c r="B17292" i="9"/>
  <c r="B17293" i="9"/>
  <c r="B17294" i="9"/>
  <c r="B17295" i="9"/>
  <c r="B17296" i="9"/>
  <c r="B17297" i="9"/>
  <c r="B17298" i="9"/>
  <c r="B17299" i="9"/>
  <c r="B17300" i="9"/>
  <c r="B17301" i="9"/>
  <c r="B17302" i="9"/>
  <c r="B17303" i="9"/>
  <c r="B17304" i="9"/>
  <c r="B17305" i="9"/>
  <c r="B17306" i="9"/>
  <c r="B17307" i="9"/>
  <c r="B17308" i="9"/>
  <c r="B17309" i="9"/>
  <c r="B17310" i="9"/>
  <c r="B17311" i="9"/>
  <c r="B17312" i="9"/>
  <c r="B17313" i="9"/>
  <c r="B17314" i="9"/>
  <c r="B17315" i="9"/>
  <c r="B17316" i="9"/>
  <c r="B17317" i="9"/>
  <c r="B17318" i="9"/>
  <c r="B17319" i="9"/>
  <c r="B17320" i="9"/>
  <c r="B17321" i="9"/>
  <c r="B17322" i="9"/>
  <c r="B17323" i="9"/>
  <c r="B17324" i="9"/>
  <c r="B17325" i="9"/>
  <c r="B17326" i="9"/>
  <c r="B17327" i="9"/>
  <c r="B17328" i="9"/>
  <c r="B17329" i="9"/>
  <c r="B17330" i="9"/>
  <c r="B17331" i="9"/>
  <c r="B17332" i="9"/>
  <c r="B17333" i="9"/>
  <c r="B17334" i="9"/>
  <c r="B17335" i="9"/>
  <c r="B17336" i="9"/>
  <c r="B17337" i="9"/>
  <c r="B17338" i="9"/>
  <c r="B17339" i="9"/>
  <c r="B17340" i="9"/>
  <c r="B17341" i="9"/>
  <c r="B17342" i="9"/>
  <c r="B17343" i="9"/>
  <c r="B17344" i="9"/>
  <c r="B17345" i="9"/>
  <c r="B17346" i="9"/>
  <c r="B17347" i="9"/>
  <c r="B17348" i="9"/>
  <c r="B17349" i="9"/>
  <c r="B17350" i="9"/>
  <c r="B17351" i="9"/>
  <c r="B17352" i="9"/>
  <c r="B17353" i="9"/>
  <c r="B17354" i="9"/>
  <c r="B17355" i="9"/>
  <c r="B17356" i="9"/>
  <c r="B17357" i="9"/>
  <c r="B17358" i="9"/>
  <c r="B17359" i="9"/>
  <c r="B17360" i="9"/>
  <c r="B17361" i="9"/>
  <c r="B17362" i="9"/>
  <c r="B17363" i="9"/>
  <c r="B17364" i="9"/>
  <c r="B17365" i="9"/>
  <c r="B17366" i="9"/>
  <c r="B17367" i="9"/>
  <c r="B17368" i="9"/>
  <c r="B17369" i="9"/>
  <c r="B17370" i="9"/>
  <c r="B17371" i="9"/>
  <c r="B17372" i="9"/>
  <c r="B17373" i="9"/>
  <c r="B17374" i="9"/>
  <c r="B17375" i="9"/>
  <c r="B17376" i="9"/>
  <c r="B17377" i="9"/>
  <c r="B17378" i="9"/>
  <c r="B17379" i="9"/>
  <c r="B17380" i="9"/>
  <c r="B17381" i="9"/>
  <c r="B17382" i="9"/>
  <c r="B17383" i="9"/>
  <c r="B17384" i="9"/>
  <c r="B17385" i="9"/>
  <c r="B17386" i="9"/>
  <c r="B17387" i="9"/>
  <c r="B17388" i="9"/>
  <c r="B17389" i="9"/>
  <c r="B17390" i="9"/>
  <c r="B17391" i="9"/>
  <c r="B17392" i="9"/>
  <c r="B17393" i="9"/>
  <c r="B17394" i="9"/>
  <c r="B17395" i="9"/>
  <c r="B17396" i="9"/>
  <c r="B17397" i="9"/>
  <c r="B17398" i="9"/>
  <c r="B17399" i="9"/>
  <c r="B17400" i="9"/>
  <c r="B17401" i="9"/>
  <c r="B17402" i="9"/>
  <c r="B17403" i="9"/>
  <c r="B17404" i="9"/>
  <c r="B17405" i="9"/>
  <c r="B17406" i="9"/>
  <c r="B17407" i="9"/>
  <c r="B17408" i="9"/>
  <c r="B17409" i="9"/>
  <c r="B17410" i="9"/>
  <c r="B17411" i="9"/>
  <c r="B17412" i="9"/>
  <c r="B17413" i="9"/>
  <c r="B17414" i="9"/>
  <c r="B17415" i="9"/>
  <c r="B17416" i="9"/>
  <c r="B17417" i="9"/>
  <c r="B17418" i="9"/>
  <c r="B17419" i="9"/>
  <c r="B17420" i="9"/>
  <c r="B17421" i="9"/>
  <c r="B17422" i="9"/>
  <c r="B17423" i="9"/>
  <c r="B17424" i="9"/>
  <c r="B17425" i="9"/>
  <c r="B17426" i="9"/>
  <c r="B17427" i="9"/>
  <c r="B17428" i="9"/>
  <c r="B17429" i="9"/>
  <c r="B17430" i="9"/>
  <c r="B17431" i="9"/>
  <c r="B17432" i="9"/>
  <c r="B17433" i="9"/>
  <c r="B17434" i="9"/>
  <c r="B17435" i="9"/>
  <c r="B17436" i="9"/>
  <c r="B17437" i="9"/>
  <c r="B17438" i="9"/>
  <c r="B17439" i="9"/>
  <c r="B17440" i="9"/>
  <c r="B17441" i="9"/>
  <c r="B17442" i="9"/>
  <c r="B17443" i="9"/>
  <c r="B17444" i="9"/>
  <c r="B17445" i="9"/>
  <c r="B17446" i="9"/>
  <c r="B17447" i="9"/>
  <c r="B17448" i="9"/>
  <c r="B17449" i="9"/>
  <c r="B17450" i="9"/>
  <c r="B17451" i="9"/>
  <c r="B17452" i="9"/>
  <c r="B17453" i="9"/>
  <c r="B17454" i="9"/>
  <c r="B17455" i="9"/>
  <c r="B17456" i="9"/>
  <c r="B17457" i="9"/>
  <c r="B17458" i="9"/>
  <c r="B17459" i="9"/>
  <c r="B17460" i="9"/>
  <c r="B17461" i="9"/>
  <c r="B17462" i="9"/>
  <c r="B17463" i="9"/>
  <c r="B17464" i="9"/>
  <c r="B17465" i="9"/>
  <c r="B17466" i="9"/>
  <c r="B17467" i="9"/>
  <c r="B17468" i="9"/>
  <c r="B17469" i="9"/>
  <c r="B17470" i="9"/>
  <c r="B17471" i="9"/>
  <c r="B17472" i="9"/>
  <c r="B17473" i="9"/>
  <c r="B17474" i="9"/>
  <c r="B17475" i="9"/>
  <c r="B17476" i="9"/>
  <c r="B17477" i="9"/>
  <c r="B17478" i="9"/>
  <c r="B17479" i="9"/>
  <c r="B17480" i="9"/>
  <c r="B17481" i="9"/>
  <c r="B17482" i="9"/>
  <c r="B17483" i="9"/>
  <c r="B17484" i="9"/>
  <c r="B17485" i="9"/>
  <c r="B17486" i="9"/>
  <c r="B17487" i="9"/>
  <c r="B17488" i="9"/>
  <c r="B17489" i="9"/>
  <c r="B17490" i="9"/>
  <c r="B17491" i="9"/>
  <c r="B17492" i="9"/>
  <c r="B17493" i="9"/>
  <c r="B17494" i="9"/>
  <c r="B17495" i="9"/>
  <c r="B17496" i="9"/>
  <c r="B17497" i="9"/>
  <c r="B17498" i="9"/>
  <c r="B17499" i="9"/>
  <c r="B17500" i="9"/>
  <c r="B17501" i="9"/>
  <c r="B17502" i="9"/>
  <c r="B17503" i="9"/>
  <c r="B17504" i="9"/>
  <c r="B17505" i="9"/>
  <c r="B17506" i="9"/>
  <c r="B17507" i="9"/>
  <c r="B17508" i="9"/>
  <c r="B17509" i="9"/>
  <c r="B17510" i="9"/>
  <c r="B17511" i="9"/>
  <c r="B17512" i="9"/>
  <c r="B17513" i="9"/>
  <c r="B17514" i="9"/>
  <c r="B17515" i="9"/>
  <c r="B17516" i="9"/>
  <c r="B17517" i="9"/>
  <c r="B17518" i="9"/>
  <c r="B17519" i="9"/>
  <c r="B17520" i="9"/>
  <c r="B17521" i="9"/>
  <c r="B17522" i="9"/>
  <c r="B17523" i="9"/>
  <c r="B17524" i="9"/>
  <c r="B17525" i="9"/>
  <c r="B17526" i="9"/>
  <c r="B17527" i="9"/>
  <c r="B17528" i="9"/>
  <c r="B17529" i="9"/>
  <c r="B17530" i="9"/>
  <c r="B17531" i="9"/>
  <c r="B17532" i="9"/>
  <c r="B17533" i="9"/>
  <c r="B17534" i="9"/>
  <c r="B17535" i="9"/>
  <c r="B17536" i="9"/>
  <c r="B17537" i="9"/>
  <c r="B17538" i="9"/>
  <c r="B17539" i="9"/>
  <c r="B17540" i="9"/>
  <c r="B17541" i="9"/>
  <c r="B17542" i="9"/>
  <c r="B17543" i="9"/>
  <c r="B17544" i="9"/>
  <c r="B17545" i="9"/>
  <c r="B17546" i="9"/>
  <c r="B17547" i="9"/>
  <c r="B17548" i="9"/>
  <c r="B17549" i="9"/>
  <c r="B17550" i="9"/>
  <c r="B17551" i="9"/>
  <c r="B17552" i="9"/>
  <c r="B17553" i="9"/>
  <c r="B17554" i="9"/>
  <c r="B17555" i="9"/>
  <c r="B17556" i="9"/>
  <c r="B17557" i="9"/>
  <c r="B17558" i="9"/>
  <c r="B17559" i="9"/>
  <c r="B17560" i="9"/>
  <c r="B17561" i="9"/>
  <c r="B17562" i="9"/>
  <c r="B17563" i="9"/>
  <c r="B17564" i="9"/>
  <c r="B17565" i="9"/>
  <c r="B17566" i="9"/>
  <c r="B17567" i="9"/>
  <c r="B17568" i="9"/>
  <c r="B17569" i="9"/>
  <c r="B17570" i="9"/>
  <c r="B17571" i="9"/>
  <c r="B17572" i="9"/>
  <c r="B17573" i="9"/>
  <c r="B17574" i="9"/>
  <c r="B17575" i="9"/>
  <c r="B17576" i="9"/>
  <c r="B17577" i="9"/>
  <c r="B17578" i="9"/>
  <c r="B17579" i="9"/>
  <c r="B17580" i="9"/>
  <c r="B17581" i="9"/>
  <c r="B17582" i="9"/>
  <c r="B17583" i="9"/>
  <c r="B17584" i="9"/>
  <c r="B17585" i="9"/>
  <c r="B17586" i="9"/>
  <c r="B17587" i="9"/>
  <c r="B17588" i="9"/>
  <c r="B17589" i="9"/>
  <c r="B17590" i="9"/>
  <c r="B17591" i="9"/>
  <c r="B17592" i="9"/>
  <c r="B17593" i="9"/>
  <c r="B17594" i="9"/>
  <c r="B17595" i="9"/>
  <c r="B17596" i="9"/>
  <c r="B17597" i="9"/>
  <c r="B17598" i="9"/>
  <c r="B17599" i="9"/>
  <c r="B17600" i="9"/>
  <c r="B17601" i="9"/>
  <c r="B17602" i="9"/>
  <c r="B17603" i="9"/>
  <c r="B17604" i="9"/>
  <c r="B17605" i="9"/>
  <c r="B17606" i="9"/>
  <c r="B17607" i="9"/>
  <c r="B17608" i="9"/>
  <c r="B17609" i="9"/>
  <c r="B17610" i="9"/>
  <c r="B17611" i="9"/>
  <c r="B17612" i="9"/>
  <c r="B17613" i="9"/>
  <c r="B17614" i="9"/>
  <c r="B17615" i="9"/>
  <c r="B17616" i="9"/>
  <c r="B17617" i="9"/>
  <c r="B17618" i="9"/>
  <c r="B17619" i="9"/>
  <c r="B17620" i="9"/>
  <c r="B17621" i="9"/>
  <c r="B17622" i="9"/>
  <c r="B17623" i="9"/>
  <c r="B17624" i="9"/>
  <c r="B17625" i="9"/>
  <c r="B17626" i="9"/>
  <c r="B17627" i="9"/>
  <c r="B17628" i="9"/>
  <c r="B17629" i="9"/>
  <c r="B17630" i="9"/>
  <c r="B17631" i="9"/>
  <c r="B17632" i="9"/>
  <c r="B17633" i="9"/>
  <c r="B17634" i="9"/>
  <c r="B17635" i="9"/>
  <c r="B17636" i="9"/>
  <c r="B17637" i="9"/>
  <c r="B17638" i="9"/>
  <c r="B17639" i="9"/>
  <c r="B17640" i="9"/>
  <c r="B17641" i="9"/>
  <c r="B17642" i="9"/>
  <c r="B17643" i="9"/>
  <c r="B17644" i="9"/>
  <c r="B17645" i="9"/>
  <c r="B17646" i="9"/>
  <c r="B17647" i="9"/>
  <c r="B17648" i="9"/>
  <c r="B17649" i="9"/>
  <c r="B17650" i="9"/>
  <c r="B17651" i="9"/>
  <c r="B17652" i="9"/>
  <c r="B17653" i="9"/>
  <c r="B17654" i="9"/>
  <c r="B17655" i="9"/>
  <c r="B17656" i="9"/>
  <c r="B17657" i="9"/>
  <c r="B17658" i="9"/>
  <c r="B17659" i="9"/>
  <c r="B17660" i="9"/>
  <c r="B17661" i="9"/>
  <c r="B17662" i="9"/>
  <c r="B17663" i="9"/>
  <c r="B17664" i="9"/>
  <c r="B17665" i="9"/>
  <c r="B17666" i="9"/>
  <c r="B17667" i="9"/>
  <c r="B17668" i="9"/>
  <c r="B17669" i="9"/>
  <c r="B17670" i="9"/>
  <c r="B17671" i="9"/>
  <c r="B17672" i="9"/>
  <c r="B17673" i="9"/>
  <c r="B17674" i="9"/>
  <c r="B17675" i="9"/>
  <c r="B17676" i="9"/>
  <c r="B17677" i="9"/>
  <c r="B17678" i="9"/>
  <c r="B17679" i="9"/>
  <c r="B17680" i="9"/>
  <c r="B17681" i="9"/>
  <c r="B17682" i="9"/>
  <c r="B17683" i="9"/>
  <c r="B17684" i="9"/>
  <c r="B17685" i="9"/>
  <c r="B17686" i="9"/>
  <c r="B17687" i="9"/>
  <c r="B17688" i="9"/>
  <c r="B17689" i="9"/>
  <c r="B17690" i="9"/>
  <c r="B17691" i="9"/>
  <c r="B17692" i="9"/>
  <c r="B17693" i="9"/>
  <c r="B17694" i="9"/>
  <c r="B17695" i="9"/>
  <c r="B17696" i="9"/>
  <c r="B17697" i="9"/>
  <c r="B17698" i="9"/>
  <c r="B17699" i="9"/>
  <c r="B17700" i="9"/>
  <c r="B17701" i="9"/>
  <c r="B17702" i="9"/>
  <c r="B17703" i="9"/>
  <c r="B17704" i="9"/>
  <c r="B17705" i="9"/>
  <c r="B17706" i="9"/>
  <c r="B17707" i="9"/>
  <c r="B17708" i="9"/>
  <c r="B17709" i="9"/>
  <c r="B17710" i="9"/>
  <c r="B17711" i="9"/>
  <c r="B17712" i="9"/>
  <c r="B17713" i="9"/>
  <c r="B17714" i="9"/>
  <c r="B17715" i="9"/>
  <c r="B17716" i="9"/>
  <c r="B17717" i="9"/>
  <c r="B17718" i="9"/>
  <c r="B17719" i="9"/>
  <c r="B17720" i="9"/>
  <c r="B17721" i="9"/>
  <c r="B17722" i="9"/>
  <c r="B17723" i="9"/>
  <c r="B17724" i="9"/>
  <c r="B17725" i="9"/>
  <c r="B17726" i="9"/>
  <c r="B17727" i="9"/>
  <c r="B17728" i="9"/>
  <c r="B17729" i="9"/>
  <c r="B17730" i="9"/>
  <c r="B17731" i="9"/>
  <c r="B17732" i="9"/>
  <c r="B17733" i="9"/>
  <c r="B17734" i="9"/>
  <c r="B17735" i="9"/>
  <c r="B17736" i="9"/>
  <c r="B17737" i="9"/>
  <c r="B17738" i="9"/>
  <c r="B17739" i="9"/>
  <c r="B17740" i="9"/>
  <c r="B17741" i="9"/>
  <c r="B17742" i="9"/>
  <c r="B17743" i="9"/>
  <c r="B17744" i="9"/>
  <c r="B17745" i="9"/>
  <c r="B17746" i="9"/>
  <c r="B17747" i="9"/>
  <c r="B17748" i="9"/>
  <c r="B17749" i="9"/>
  <c r="B17750" i="9"/>
  <c r="B17751" i="9"/>
  <c r="B17752" i="9"/>
  <c r="B17753" i="9"/>
  <c r="B17754" i="9"/>
  <c r="B17755" i="9"/>
  <c r="B17756" i="9"/>
  <c r="B17757" i="9"/>
  <c r="B17758" i="9"/>
  <c r="B17759" i="9"/>
  <c r="B17760" i="9"/>
  <c r="B17761" i="9"/>
  <c r="B17762" i="9"/>
  <c r="B17763" i="9"/>
  <c r="B17764" i="9"/>
  <c r="B17765" i="9"/>
  <c r="B17766" i="9"/>
  <c r="B17767" i="9"/>
  <c r="B17768" i="9"/>
  <c r="B17769" i="9"/>
  <c r="B17770" i="9"/>
  <c r="B17771" i="9"/>
  <c r="B17772" i="9"/>
  <c r="B17773" i="9"/>
  <c r="B17774" i="9"/>
  <c r="B17775" i="9"/>
  <c r="B17776" i="9"/>
  <c r="B17777" i="9"/>
  <c r="B17778" i="9"/>
  <c r="B17779" i="9"/>
  <c r="B17780" i="9"/>
  <c r="B17781" i="9"/>
  <c r="B17782" i="9"/>
  <c r="B17783" i="9"/>
  <c r="B17784" i="9"/>
  <c r="B17785" i="9"/>
  <c r="B17786" i="9"/>
  <c r="B17787" i="9"/>
  <c r="B17788" i="9"/>
  <c r="B17789" i="9"/>
  <c r="B17790" i="9"/>
  <c r="B17791" i="9"/>
  <c r="B17792" i="9"/>
  <c r="B17793" i="9"/>
  <c r="B17794" i="9"/>
  <c r="B17795" i="9"/>
  <c r="B17796" i="9"/>
  <c r="B17797" i="9"/>
  <c r="B17798" i="9"/>
  <c r="B17799" i="9"/>
  <c r="B17800" i="9"/>
  <c r="B17801" i="9"/>
  <c r="B17802" i="9"/>
  <c r="B17803" i="9"/>
  <c r="B17804" i="9"/>
  <c r="B17805" i="9"/>
  <c r="B17806" i="9"/>
  <c r="B17807" i="9"/>
  <c r="B17808" i="9"/>
  <c r="B17809" i="9"/>
  <c r="B17810" i="9"/>
  <c r="B17811" i="9"/>
  <c r="B17812" i="9"/>
  <c r="B17813" i="9"/>
  <c r="B17814" i="9"/>
  <c r="B17815" i="9"/>
  <c r="B17816" i="9"/>
  <c r="B17817" i="9"/>
  <c r="B17818" i="9"/>
  <c r="B17819" i="9"/>
  <c r="B17820" i="9"/>
  <c r="B17821" i="9"/>
  <c r="B17822" i="9"/>
  <c r="B17823" i="9"/>
  <c r="B17824" i="9"/>
  <c r="B17825" i="9"/>
  <c r="B17826" i="9"/>
  <c r="B17827" i="9"/>
  <c r="B17828" i="9"/>
  <c r="B17829" i="9"/>
  <c r="B17830" i="9"/>
  <c r="B17831" i="9"/>
  <c r="B17832" i="9"/>
  <c r="B17833" i="9"/>
  <c r="B17834" i="9"/>
  <c r="B17835" i="9"/>
  <c r="B17836" i="9"/>
  <c r="B17837" i="9"/>
  <c r="B17838" i="9"/>
  <c r="B17839" i="9"/>
  <c r="B17840" i="9"/>
  <c r="B17841" i="9"/>
  <c r="B17842" i="9"/>
  <c r="B17843" i="9"/>
  <c r="B17844" i="9"/>
  <c r="B17845" i="9"/>
  <c r="B17846" i="9"/>
  <c r="B17847" i="9"/>
  <c r="B17848" i="9"/>
  <c r="B17849" i="9"/>
  <c r="B17850" i="9"/>
  <c r="B17851" i="9"/>
  <c r="B17852" i="9"/>
  <c r="B17853" i="9"/>
  <c r="B17854" i="9"/>
  <c r="B17855" i="9"/>
  <c r="B17856" i="9"/>
  <c r="B17857" i="9"/>
  <c r="B17858" i="9"/>
  <c r="B17859" i="9"/>
  <c r="B17860" i="9"/>
  <c r="B17861" i="9"/>
  <c r="B17862" i="9"/>
  <c r="B17863" i="9"/>
  <c r="B17864" i="9"/>
  <c r="B17865" i="9"/>
  <c r="B17866" i="9"/>
  <c r="B17867" i="9"/>
  <c r="B17868" i="9"/>
  <c r="B17869" i="9"/>
  <c r="B17870" i="9"/>
  <c r="B17871" i="9"/>
  <c r="B17872" i="9"/>
  <c r="B17873" i="9"/>
  <c r="B17874" i="9"/>
  <c r="B17875" i="9"/>
  <c r="B17876" i="9"/>
  <c r="B17877" i="9"/>
  <c r="B17878" i="9"/>
  <c r="B17879" i="9"/>
  <c r="B17880" i="9"/>
  <c r="B17881" i="9"/>
  <c r="B17882" i="9"/>
  <c r="B17883" i="9"/>
  <c r="B17884" i="9"/>
  <c r="B17885" i="9"/>
  <c r="B17886" i="9"/>
  <c r="B17887" i="9"/>
  <c r="B17888" i="9"/>
  <c r="B17889" i="9"/>
  <c r="B17890" i="9"/>
  <c r="B17891" i="9"/>
  <c r="B17892" i="9"/>
  <c r="B17893" i="9"/>
  <c r="B17894" i="9"/>
  <c r="B17895" i="9"/>
  <c r="B17896" i="9"/>
  <c r="B17897" i="9"/>
  <c r="B17898" i="9"/>
  <c r="B17899" i="9"/>
  <c r="B17900" i="9"/>
  <c r="B17901" i="9"/>
  <c r="B17902" i="9"/>
  <c r="B17903" i="9"/>
  <c r="B17904" i="9"/>
  <c r="B17905" i="9"/>
  <c r="B17906" i="9"/>
  <c r="B17907" i="9"/>
  <c r="B17908" i="9"/>
  <c r="B17909" i="9"/>
  <c r="B17910" i="9"/>
  <c r="B17911" i="9"/>
  <c r="B17912" i="9"/>
  <c r="B17913" i="9"/>
  <c r="B17914" i="9"/>
  <c r="B17915" i="9"/>
  <c r="B17916" i="9"/>
  <c r="B17917" i="9"/>
  <c r="B17918" i="9"/>
  <c r="B17919" i="9"/>
  <c r="B17920" i="9"/>
  <c r="B17921" i="9"/>
  <c r="B17922" i="9"/>
  <c r="B17923" i="9"/>
  <c r="B17924" i="9"/>
  <c r="B17925" i="9"/>
  <c r="B17926" i="9"/>
  <c r="B17927" i="9"/>
  <c r="B17928" i="9"/>
  <c r="B17929" i="9"/>
  <c r="B17930" i="9"/>
  <c r="B17931" i="9"/>
  <c r="B17932" i="9"/>
  <c r="B17933" i="9"/>
  <c r="B17934" i="9"/>
  <c r="B17935" i="9"/>
  <c r="B17936" i="9"/>
  <c r="B17937" i="9"/>
  <c r="B17938" i="9"/>
  <c r="B17939" i="9"/>
  <c r="B17940" i="9"/>
  <c r="B17941" i="9"/>
  <c r="B17942" i="9"/>
  <c r="B17943" i="9"/>
  <c r="B17944" i="9"/>
  <c r="B17945" i="9"/>
  <c r="B17946" i="9"/>
  <c r="B17947" i="9"/>
  <c r="B17948" i="9"/>
  <c r="B17949" i="9"/>
  <c r="B17950" i="9"/>
  <c r="B17951" i="9"/>
  <c r="B17952" i="9"/>
  <c r="B17953" i="9"/>
  <c r="B17954" i="9"/>
  <c r="B17955" i="9"/>
  <c r="B17956" i="9"/>
  <c r="B17957" i="9"/>
  <c r="B17958" i="9"/>
  <c r="B17959" i="9"/>
  <c r="B17960" i="9"/>
  <c r="B17961" i="9"/>
  <c r="B17962" i="9"/>
  <c r="B17963" i="9"/>
  <c r="B17964" i="9"/>
  <c r="B17965" i="9"/>
  <c r="B17966" i="9"/>
  <c r="B17967" i="9"/>
  <c r="B17968" i="9"/>
  <c r="B17969" i="9"/>
  <c r="B17970" i="9"/>
  <c r="B17971" i="9"/>
  <c r="B17972" i="9"/>
  <c r="B17973" i="9"/>
  <c r="B17974" i="9"/>
  <c r="B17975" i="9"/>
  <c r="B17976" i="9"/>
  <c r="B17977" i="9"/>
  <c r="B17978" i="9"/>
  <c r="B17979" i="9"/>
  <c r="B17980" i="9"/>
  <c r="B17981" i="9"/>
  <c r="B17982" i="9"/>
  <c r="B17983" i="9"/>
  <c r="B17984" i="9"/>
  <c r="B17985" i="9"/>
  <c r="B17986" i="9"/>
  <c r="B17987" i="9"/>
  <c r="B17988" i="9"/>
  <c r="B17989" i="9"/>
  <c r="B17990" i="9"/>
  <c r="B17991" i="9"/>
  <c r="B17992" i="9"/>
  <c r="B17993" i="9"/>
  <c r="B17994" i="9"/>
  <c r="B17995" i="9"/>
  <c r="B17996" i="9"/>
  <c r="B17997" i="9"/>
  <c r="B17998" i="9"/>
  <c r="B17999" i="9"/>
  <c r="B18000" i="9"/>
  <c r="B18001" i="9"/>
  <c r="B18002" i="9"/>
  <c r="B18003" i="9"/>
  <c r="B18004" i="9"/>
  <c r="B18005" i="9"/>
  <c r="B18006" i="9"/>
  <c r="B18007" i="9"/>
  <c r="B18008" i="9"/>
  <c r="B18009" i="9"/>
  <c r="B18010" i="9"/>
  <c r="B18011" i="9"/>
  <c r="B18012" i="9"/>
  <c r="B18013" i="9"/>
  <c r="B18014" i="9"/>
  <c r="B18015" i="9"/>
  <c r="B18016" i="9"/>
  <c r="B18017" i="9"/>
  <c r="B18018" i="9"/>
  <c r="B18019" i="9"/>
  <c r="B18020" i="9"/>
  <c r="B18021" i="9"/>
  <c r="B18022" i="9"/>
  <c r="B18023" i="9"/>
  <c r="B18024" i="9"/>
  <c r="B18025" i="9"/>
  <c r="B18026" i="9"/>
  <c r="B18027" i="9"/>
  <c r="B18028" i="9"/>
  <c r="B18029" i="9"/>
  <c r="B18030" i="9"/>
  <c r="B18031" i="9"/>
  <c r="B18032" i="9"/>
  <c r="B18033" i="9"/>
  <c r="B18034" i="9"/>
  <c r="B18035" i="9"/>
  <c r="B18036" i="9"/>
  <c r="B18037" i="9"/>
  <c r="B18038" i="9"/>
  <c r="B18039" i="9"/>
  <c r="B18040" i="9"/>
  <c r="B18041" i="9"/>
  <c r="B18042" i="9"/>
  <c r="B18043" i="9"/>
  <c r="B18044" i="9"/>
  <c r="B18045" i="9"/>
  <c r="B18046" i="9"/>
  <c r="B18047" i="9"/>
  <c r="B18048" i="9"/>
  <c r="B18049" i="9"/>
  <c r="B18050" i="9"/>
  <c r="B18051" i="9"/>
  <c r="B18052" i="9"/>
  <c r="B18053" i="9"/>
  <c r="B18054" i="9"/>
  <c r="B18055" i="9"/>
  <c r="B18056" i="9"/>
  <c r="B18057" i="9"/>
  <c r="B18058" i="9"/>
  <c r="B18059" i="9"/>
  <c r="B18060" i="9"/>
  <c r="B18061" i="9"/>
  <c r="B18062" i="9"/>
  <c r="B18063" i="9"/>
  <c r="B18064" i="9"/>
  <c r="B18065" i="9"/>
  <c r="B18066" i="9"/>
  <c r="B18067" i="9"/>
  <c r="B18068" i="9"/>
  <c r="B18069" i="9"/>
  <c r="B18070" i="9"/>
  <c r="B18071" i="9"/>
  <c r="B18072" i="9"/>
  <c r="B18073" i="9"/>
  <c r="B18074" i="9"/>
  <c r="B18075" i="9"/>
  <c r="B18076" i="9"/>
  <c r="B18077" i="9"/>
  <c r="B18078" i="9"/>
  <c r="B18079" i="9"/>
  <c r="B18080" i="9"/>
  <c r="B18081" i="9"/>
  <c r="B18082" i="9"/>
  <c r="B18083" i="9"/>
  <c r="B18084" i="9"/>
  <c r="B18085" i="9"/>
  <c r="B18086" i="9"/>
  <c r="B18087" i="9"/>
  <c r="B18088" i="9"/>
  <c r="B18089" i="9"/>
  <c r="B18090" i="9"/>
  <c r="B18091" i="9"/>
  <c r="B18092" i="9"/>
  <c r="B18093" i="9"/>
  <c r="B18094" i="9"/>
  <c r="B18095" i="9"/>
  <c r="B18096" i="9"/>
  <c r="B18097" i="9"/>
  <c r="B18098" i="9"/>
  <c r="B18099" i="9"/>
  <c r="B18100" i="9"/>
  <c r="B18101" i="9"/>
  <c r="B18102" i="9"/>
  <c r="B18103" i="9"/>
  <c r="B18104" i="9"/>
  <c r="B18105" i="9"/>
  <c r="B18106" i="9"/>
  <c r="B18107" i="9"/>
  <c r="B18108" i="9"/>
  <c r="B18109" i="9"/>
  <c r="B18110" i="9"/>
  <c r="B18111" i="9"/>
  <c r="B18112" i="9"/>
  <c r="B18113" i="9"/>
  <c r="B18114" i="9"/>
  <c r="B18115" i="9"/>
  <c r="B18116" i="9"/>
  <c r="B18117" i="9"/>
  <c r="B18118" i="9"/>
  <c r="B18119" i="9"/>
  <c r="B18120" i="9"/>
  <c r="B18121" i="9"/>
  <c r="B18122" i="9"/>
  <c r="B18123" i="9"/>
  <c r="B18124" i="9"/>
  <c r="B18125" i="9"/>
  <c r="B18126" i="9"/>
  <c r="B18127" i="9"/>
  <c r="B18128" i="9"/>
  <c r="B18129" i="9"/>
  <c r="B18130" i="9"/>
  <c r="B18131" i="9"/>
  <c r="B18132" i="9"/>
  <c r="B18133" i="9"/>
  <c r="B18134" i="9"/>
  <c r="B18135" i="9"/>
  <c r="B18136" i="9"/>
  <c r="B18137" i="9"/>
  <c r="B18138" i="9"/>
  <c r="B18139" i="9"/>
  <c r="B18140" i="9"/>
  <c r="B18141" i="9"/>
  <c r="B18142" i="9"/>
  <c r="B18143" i="9"/>
  <c r="B18144" i="9"/>
  <c r="B18145" i="9"/>
  <c r="B18146" i="9"/>
  <c r="B18147" i="9"/>
  <c r="B18148" i="9"/>
  <c r="B18149" i="9"/>
  <c r="B18150" i="9"/>
  <c r="B18151" i="9"/>
  <c r="B18152" i="9"/>
  <c r="B18153" i="9"/>
  <c r="B18154" i="9"/>
  <c r="B18155" i="9"/>
  <c r="B18156" i="9"/>
  <c r="B18157" i="9"/>
  <c r="B18158" i="9"/>
  <c r="B18159" i="9"/>
  <c r="B18160" i="9"/>
  <c r="B18161" i="9"/>
  <c r="B18162" i="9"/>
  <c r="B18163" i="9"/>
  <c r="B18164" i="9"/>
  <c r="B18165" i="9"/>
  <c r="B18166" i="9"/>
  <c r="B18167" i="9"/>
  <c r="B18168" i="9"/>
  <c r="B18169" i="9"/>
  <c r="B18170" i="9"/>
  <c r="B18171" i="9"/>
  <c r="B18172" i="9"/>
  <c r="B18173" i="9"/>
  <c r="B18174" i="9"/>
  <c r="B18175" i="9"/>
  <c r="B18176" i="9"/>
  <c r="B18177" i="9"/>
  <c r="B18178" i="9"/>
  <c r="B18179" i="9"/>
  <c r="B18180" i="9"/>
  <c r="B18181" i="9"/>
  <c r="B18182" i="9"/>
  <c r="B18183" i="9"/>
  <c r="B18184" i="9"/>
  <c r="B18185" i="9"/>
  <c r="B18186" i="9"/>
  <c r="B18187" i="9"/>
  <c r="B18188" i="9"/>
  <c r="B18189" i="9"/>
  <c r="B18190" i="9"/>
  <c r="B18191" i="9"/>
  <c r="B18192" i="9"/>
  <c r="B18193" i="9"/>
  <c r="B18194" i="9"/>
  <c r="B18195" i="9"/>
  <c r="B18196" i="9"/>
  <c r="B18197" i="9"/>
  <c r="B18198" i="9"/>
  <c r="B18199" i="9"/>
  <c r="B18200" i="9"/>
  <c r="B18201" i="9"/>
  <c r="B18202" i="9"/>
  <c r="B18203" i="9"/>
  <c r="B18204" i="9"/>
  <c r="B18205" i="9"/>
  <c r="B18206" i="9"/>
  <c r="B18207" i="9"/>
  <c r="B18208" i="9"/>
  <c r="B18209" i="9"/>
  <c r="B18210" i="9"/>
  <c r="B18211" i="9"/>
  <c r="B18212" i="9"/>
  <c r="B18213" i="9"/>
  <c r="B18214" i="9"/>
  <c r="B18215" i="9"/>
  <c r="B18216" i="9"/>
  <c r="B18217" i="9"/>
  <c r="B18218" i="9"/>
  <c r="B18219" i="9"/>
  <c r="B18220" i="9"/>
  <c r="B18221" i="9"/>
  <c r="B18222" i="9"/>
  <c r="B18223" i="9"/>
  <c r="B18224" i="9"/>
  <c r="B18225" i="9"/>
  <c r="B18226" i="9"/>
  <c r="B18227" i="9"/>
  <c r="B18228" i="9"/>
  <c r="B18229" i="9"/>
  <c r="B18230" i="9"/>
  <c r="B18231" i="9"/>
  <c r="B18232" i="9"/>
  <c r="B18233" i="9"/>
  <c r="B18234" i="9"/>
  <c r="B18235" i="9"/>
  <c r="B18236" i="9"/>
  <c r="B18237" i="9"/>
  <c r="B18238" i="9"/>
  <c r="B18239" i="9"/>
  <c r="B18240" i="9"/>
  <c r="B18241" i="9"/>
  <c r="B18242" i="9"/>
  <c r="B18243" i="9"/>
  <c r="B18244" i="9"/>
  <c r="B18245" i="9"/>
  <c r="B18246" i="9"/>
  <c r="B18247" i="9"/>
  <c r="B18248" i="9"/>
  <c r="B18249" i="9"/>
  <c r="B18250" i="9"/>
  <c r="B18251" i="9"/>
  <c r="B18252" i="9"/>
  <c r="B18253" i="9"/>
  <c r="B18254" i="9"/>
  <c r="B18255" i="9"/>
  <c r="B18256" i="9"/>
  <c r="B18257" i="9"/>
  <c r="B18258" i="9"/>
  <c r="B18259" i="9"/>
  <c r="B18260" i="9"/>
  <c r="B18261" i="9"/>
  <c r="B18262" i="9"/>
  <c r="B18263" i="9"/>
  <c r="B18264" i="9"/>
  <c r="B18265" i="9"/>
  <c r="B18266" i="9"/>
  <c r="B18267" i="9"/>
  <c r="B18268" i="9"/>
  <c r="B18269" i="9"/>
  <c r="B18270" i="9"/>
  <c r="B18271" i="9"/>
  <c r="B18272" i="9"/>
  <c r="B18273" i="9"/>
  <c r="B18274" i="9"/>
  <c r="B18275" i="9"/>
  <c r="B18276" i="9"/>
  <c r="B18277" i="9"/>
  <c r="B18278" i="9"/>
  <c r="B18279" i="9"/>
  <c r="B18280" i="9"/>
  <c r="B18281" i="9"/>
  <c r="B18282" i="9"/>
  <c r="B18283" i="9"/>
  <c r="B18284" i="9"/>
  <c r="B18285" i="9"/>
  <c r="B18286" i="9"/>
  <c r="B18287" i="9"/>
  <c r="B18288" i="9"/>
  <c r="B18289" i="9"/>
  <c r="B18290" i="9"/>
  <c r="B18291" i="9"/>
  <c r="B18292" i="9"/>
  <c r="B18293" i="9"/>
  <c r="B18294" i="9"/>
  <c r="B18295" i="9"/>
  <c r="B18296" i="9"/>
  <c r="B18297" i="9"/>
  <c r="B18298" i="9"/>
  <c r="B18299" i="9"/>
  <c r="B18300" i="9"/>
  <c r="B18301" i="9"/>
  <c r="B18302" i="9"/>
  <c r="B18303" i="9"/>
  <c r="B18304" i="9"/>
  <c r="B18305" i="9"/>
  <c r="B18306" i="9"/>
  <c r="B18307" i="9"/>
  <c r="B18308" i="9"/>
  <c r="B18309" i="9"/>
  <c r="B18310" i="9"/>
  <c r="B18311" i="9"/>
  <c r="B18312" i="9"/>
  <c r="B18313" i="9"/>
  <c r="B18314" i="9"/>
  <c r="B18315" i="9"/>
  <c r="B18316" i="9"/>
  <c r="B18317" i="9"/>
  <c r="B18318" i="9"/>
  <c r="B18319" i="9"/>
  <c r="B18320" i="9"/>
  <c r="B18321" i="9"/>
  <c r="B18322" i="9"/>
  <c r="B18323" i="9"/>
  <c r="B18324" i="9"/>
  <c r="B18325" i="9"/>
  <c r="B18326" i="9"/>
  <c r="B18327" i="9"/>
  <c r="B18328" i="9"/>
  <c r="B18329" i="9"/>
  <c r="B18330" i="9"/>
  <c r="B18331" i="9"/>
  <c r="B18332" i="9"/>
  <c r="B18333" i="9"/>
  <c r="B18334" i="9"/>
  <c r="B18335" i="9"/>
  <c r="B18336" i="9"/>
  <c r="B18337" i="9"/>
  <c r="B18338" i="9"/>
  <c r="B18339" i="9"/>
  <c r="B18340" i="9"/>
  <c r="B18341" i="9"/>
  <c r="B18342" i="9"/>
  <c r="B18343" i="9"/>
  <c r="B18344" i="9"/>
  <c r="B18345" i="9"/>
  <c r="B18346" i="9"/>
  <c r="B18347" i="9"/>
  <c r="B18348" i="9"/>
  <c r="B18349" i="9"/>
  <c r="B18350" i="9"/>
  <c r="B18351" i="9"/>
  <c r="B18352" i="9"/>
  <c r="B18353" i="9"/>
  <c r="B18354" i="9"/>
  <c r="B18355" i="9"/>
  <c r="B18356" i="9"/>
  <c r="B18357" i="9"/>
  <c r="B18358" i="9"/>
  <c r="B18359" i="9"/>
  <c r="B18360" i="9"/>
  <c r="B18361" i="9"/>
  <c r="B18362" i="9"/>
  <c r="B18363" i="9"/>
  <c r="B18364" i="9"/>
  <c r="B18365" i="9"/>
  <c r="B18366" i="9"/>
  <c r="B18367" i="9"/>
  <c r="B18368" i="9"/>
  <c r="B18369" i="9"/>
  <c r="B18370" i="9"/>
  <c r="B18371" i="9"/>
  <c r="B18372" i="9"/>
  <c r="B18373" i="9"/>
  <c r="B18374" i="9"/>
  <c r="B18375" i="9"/>
  <c r="B18376" i="9"/>
  <c r="B18377" i="9"/>
  <c r="B18378" i="9"/>
  <c r="B18379" i="9"/>
  <c r="B18380" i="9"/>
  <c r="B18381" i="9"/>
  <c r="B18382" i="9"/>
  <c r="B18383" i="9"/>
  <c r="B18384" i="9"/>
  <c r="B18385" i="9"/>
  <c r="B18386" i="9"/>
  <c r="B18387" i="9"/>
  <c r="B18388" i="9"/>
  <c r="B18389" i="9"/>
  <c r="B18390" i="9"/>
  <c r="B18391" i="9"/>
  <c r="B18392" i="9"/>
  <c r="B18393" i="9"/>
  <c r="B18394" i="9"/>
  <c r="B18395" i="9"/>
  <c r="B18396" i="9"/>
  <c r="B18397" i="9"/>
  <c r="B18398" i="9"/>
  <c r="B18399" i="9"/>
  <c r="B18400" i="9"/>
  <c r="B18401" i="9"/>
  <c r="B18402" i="9"/>
  <c r="B18403" i="9"/>
  <c r="B18404" i="9"/>
  <c r="B18405" i="9"/>
  <c r="B18406" i="9"/>
  <c r="B18407" i="9"/>
  <c r="B18408" i="9"/>
  <c r="B18409" i="9"/>
  <c r="B18410" i="9"/>
  <c r="B18411" i="9"/>
  <c r="B18412" i="9"/>
  <c r="B18413" i="9"/>
  <c r="B18414" i="9"/>
  <c r="B18415" i="9"/>
  <c r="B18416" i="9"/>
  <c r="B18417" i="9"/>
  <c r="B18418" i="9"/>
  <c r="B18419" i="9"/>
  <c r="B18420" i="9"/>
  <c r="B18421" i="9"/>
  <c r="B18422" i="9"/>
  <c r="B18423" i="9"/>
  <c r="B18424" i="9"/>
  <c r="B18425" i="9"/>
  <c r="B18426" i="9"/>
  <c r="B18427" i="9"/>
  <c r="B18428" i="9"/>
  <c r="B18429" i="9"/>
  <c r="B18430" i="9"/>
  <c r="B18431" i="9"/>
  <c r="B18432" i="9"/>
  <c r="B18433" i="9"/>
  <c r="B18434" i="9"/>
  <c r="B18435" i="9"/>
  <c r="B18436" i="9"/>
  <c r="B18437" i="9"/>
  <c r="B18438" i="9"/>
  <c r="B18439" i="9"/>
  <c r="B18440" i="9"/>
  <c r="B18441" i="9"/>
  <c r="B18442" i="9"/>
  <c r="B18443" i="9"/>
  <c r="B18444" i="9"/>
  <c r="B18445" i="9"/>
  <c r="B18446" i="9"/>
  <c r="B18447" i="9"/>
  <c r="B18448" i="9"/>
  <c r="B18449" i="9"/>
  <c r="B18450" i="9"/>
  <c r="B18451" i="9"/>
  <c r="B18452" i="9"/>
  <c r="B18453" i="9"/>
  <c r="B18454" i="9"/>
  <c r="B18455" i="9"/>
  <c r="B18456" i="9"/>
  <c r="B18457" i="9"/>
  <c r="B18458" i="9"/>
  <c r="B18459" i="9"/>
  <c r="B18460" i="9"/>
  <c r="B18461" i="9"/>
  <c r="B18462" i="9"/>
  <c r="B18463" i="9"/>
  <c r="B18464" i="9"/>
  <c r="B18465" i="9"/>
  <c r="B18466" i="9"/>
  <c r="B18467" i="9"/>
  <c r="B18468" i="9"/>
  <c r="B18469" i="9"/>
  <c r="B18470" i="9"/>
  <c r="B18471" i="9"/>
  <c r="B18472" i="9"/>
  <c r="B18473" i="9"/>
  <c r="B18474" i="9"/>
  <c r="B18475" i="9"/>
  <c r="B18476" i="9"/>
  <c r="B18477" i="9"/>
  <c r="B18478" i="9"/>
  <c r="B18479" i="9"/>
  <c r="B18480" i="9"/>
  <c r="B18481" i="9"/>
  <c r="B18482" i="9"/>
  <c r="B18483" i="9"/>
  <c r="B18484" i="9"/>
  <c r="B18485" i="9"/>
  <c r="B18486" i="9"/>
  <c r="B18487" i="9"/>
  <c r="B18488" i="9"/>
  <c r="B18489" i="9"/>
  <c r="B18490" i="9"/>
  <c r="B18491" i="9"/>
  <c r="B18492" i="9"/>
  <c r="B18493" i="9"/>
  <c r="B18494" i="9"/>
  <c r="B18495" i="9"/>
  <c r="B18496" i="9"/>
  <c r="B18497" i="9"/>
  <c r="B18498" i="9"/>
  <c r="B18499" i="9"/>
  <c r="B18500" i="9"/>
  <c r="B18501" i="9"/>
  <c r="B18502" i="9"/>
  <c r="B18503" i="9"/>
  <c r="B18504" i="9"/>
  <c r="B18505" i="9"/>
  <c r="B18506" i="9"/>
  <c r="B18507" i="9"/>
  <c r="B18508" i="9"/>
  <c r="B18509" i="9"/>
  <c r="B18510" i="9"/>
  <c r="B18511" i="9"/>
  <c r="B18512" i="9"/>
  <c r="B18513" i="9"/>
  <c r="B18514" i="9"/>
  <c r="B18515" i="9"/>
  <c r="B18516" i="9"/>
  <c r="B18517" i="9"/>
  <c r="B18518" i="9"/>
  <c r="B18519" i="9"/>
  <c r="B18520" i="9"/>
  <c r="B18521" i="9"/>
  <c r="B18522" i="9"/>
  <c r="B18523" i="9"/>
  <c r="B18524" i="9"/>
  <c r="B18525" i="9"/>
  <c r="B18526" i="9"/>
  <c r="B18527" i="9"/>
  <c r="B18528" i="9"/>
  <c r="B18529" i="9"/>
  <c r="B18530" i="9"/>
  <c r="B18531" i="9"/>
  <c r="B18532" i="9"/>
  <c r="B18533" i="9"/>
  <c r="B18534" i="9"/>
  <c r="B18535" i="9"/>
  <c r="B18536" i="9"/>
  <c r="B18537" i="9"/>
  <c r="B18538" i="9"/>
  <c r="B18539" i="9"/>
  <c r="B18540" i="9"/>
  <c r="B18541" i="9"/>
  <c r="B18542" i="9"/>
  <c r="B18543" i="9"/>
  <c r="B18544" i="9"/>
  <c r="B18545" i="9"/>
  <c r="B18546" i="9"/>
  <c r="B18547" i="9"/>
  <c r="B18548" i="9"/>
  <c r="B18549" i="9"/>
  <c r="B18550" i="9"/>
  <c r="B18551" i="9"/>
  <c r="B18552" i="9"/>
  <c r="B18553" i="9"/>
  <c r="B18554" i="9"/>
  <c r="B18555" i="9"/>
  <c r="B18556" i="9"/>
  <c r="B18557" i="9"/>
  <c r="B18558" i="9"/>
  <c r="B18559" i="9"/>
  <c r="B18560" i="9"/>
  <c r="B18561" i="9"/>
  <c r="B18562" i="9"/>
  <c r="B18563" i="9"/>
  <c r="B18564" i="9"/>
  <c r="B18565" i="9"/>
  <c r="B18566" i="9"/>
  <c r="B18567" i="9"/>
  <c r="B18568" i="9"/>
  <c r="B18569" i="9"/>
  <c r="B18570" i="9"/>
  <c r="B18571" i="9"/>
  <c r="B18572" i="9"/>
  <c r="B18573" i="9"/>
  <c r="B18574" i="9"/>
  <c r="B18575" i="9"/>
  <c r="B18576" i="9"/>
  <c r="B18577" i="9"/>
  <c r="B18578" i="9"/>
  <c r="B18579" i="9"/>
  <c r="B18580" i="9"/>
  <c r="B18581" i="9"/>
  <c r="B18582" i="9"/>
  <c r="B18583" i="9"/>
  <c r="B18584" i="9"/>
  <c r="B18585" i="9"/>
  <c r="B18586" i="9"/>
  <c r="B18587" i="9"/>
  <c r="B18588" i="9"/>
  <c r="B18589" i="9"/>
  <c r="B18590" i="9"/>
  <c r="B18591" i="9"/>
  <c r="B18592" i="9"/>
  <c r="B18593" i="9"/>
  <c r="B18594" i="9"/>
  <c r="B18595" i="9"/>
  <c r="B18596" i="9"/>
  <c r="B18597" i="9"/>
  <c r="B18598" i="9"/>
  <c r="B18599" i="9"/>
  <c r="B18600" i="9"/>
  <c r="B18601" i="9"/>
  <c r="B18602" i="9"/>
  <c r="B18603" i="9"/>
  <c r="B18604" i="9"/>
  <c r="B18605" i="9"/>
  <c r="B18606" i="9"/>
  <c r="B18607" i="9"/>
  <c r="B18608" i="9"/>
  <c r="B18609" i="9"/>
  <c r="B18610" i="9"/>
  <c r="B18611" i="9"/>
  <c r="B18612" i="9"/>
  <c r="B18613" i="9"/>
  <c r="B18614" i="9"/>
  <c r="B18615" i="9"/>
  <c r="B18616" i="9"/>
  <c r="B18617" i="9"/>
  <c r="B18618" i="9"/>
  <c r="B18619" i="9"/>
  <c r="B18620" i="9"/>
  <c r="B18621" i="9"/>
  <c r="B18622" i="9"/>
  <c r="B18623" i="9"/>
  <c r="B18624" i="9"/>
  <c r="B18625" i="9"/>
  <c r="B18626" i="9"/>
  <c r="B18627" i="9"/>
  <c r="B18628" i="9"/>
  <c r="B18629" i="9"/>
  <c r="B18630" i="9"/>
  <c r="B18631" i="9"/>
  <c r="B18632" i="9"/>
  <c r="B18633" i="9"/>
  <c r="B18634" i="9"/>
  <c r="B18635" i="9"/>
  <c r="B18636" i="9"/>
  <c r="B18637" i="9"/>
  <c r="B18638" i="9"/>
  <c r="B18639" i="9"/>
  <c r="B18640" i="9"/>
  <c r="B18641" i="9"/>
  <c r="B18642" i="9"/>
  <c r="B18643" i="9"/>
  <c r="B18644" i="9"/>
  <c r="B18645" i="9"/>
  <c r="B18646" i="9"/>
  <c r="B18647" i="9"/>
  <c r="B18648" i="9"/>
  <c r="B18649" i="9"/>
  <c r="B18650" i="9"/>
  <c r="B18651" i="9"/>
  <c r="B18652" i="9"/>
  <c r="B18653" i="9"/>
  <c r="B18654" i="9"/>
  <c r="B18655" i="9"/>
  <c r="B18656" i="9"/>
  <c r="B18657" i="9"/>
  <c r="B18658" i="9"/>
  <c r="B18659" i="9"/>
  <c r="B18660" i="9"/>
  <c r="B18661" i="9"/>
  <c r="B18662" i="9"/>
  <c r="B18663" i="9"/>
  <c r="B18664" i="9"/>
  <c r="B18665" i="9"/>
  <c r="B18666" i="9"/>
  <c r="B18667" i="9"/>
  <c r="B18668" i="9"/>
  <c r="B18669" i="9"/>
  <c r="B18670" i="9"/>
  <c r="B18671" i="9"/>
  <c r="B18672" i="9"/>
  <c r="B18673" i="9"/>
  <c r="B18674" i="9"/>
  <c r="B18675" i="9"/>
  <c r="B18676" i="9"/>
  <c r="B18677" i="9"/>
  <c r="B18678" i="9"/>
  <c r="B18679" i="9"/>
  <c r="B18680" i="9"/>
  <c r="B18681" i="9"/>
  <c r="B18682" i="9"/>
  <c r="B18683" i="9"/>
  <c r="B18684" i="9"/>
  <c r="B18685" i="9"/>
  <c r="B18686" i="9"/>
  <c r="B18687" i="9"/>
  <c r="B18688" i="9"/>
  <c r="B18689" i="9"/>
  <c r="B18690" i="9"/>
  <c r="B18691" i="9"/>
  <c r="B18692" i="9"/>
  <c r="B18693" i="9"/>
  <c r="B18694" i="9"/>
  <c r="B18695" i="9"/>
  <c r="B18696" i="9"/>
  <c r="B18697" i="9"/>
  <c r="B18698" i="9"/>
  <c r="B18699" i="9"/>
  <c r="B18700" i="9"/>
  <c r="B18701" i="9"/>
  <c r="B18702" i="9"/>
  <c r="B18703" i="9"/>
  <c r="B18704" i="9"/>
  <c r="B18705" i="9"/>
  <c r="B18706" i="9"/>
  <c r="B18707" i="9"/>
  <c r="B18708" i="9"/>
  <c r="B18709" i="9"/>
  <c r="B18710" i="9"/>
  <c r="B18711" i="9"/>
  <c r="B18712" i="9"/>
  <c r="B18713" i="9"/>
  <c r="B18714" i="9"/>
  <c r="B18715" i="9"/>
  <c r="B18716" i="9"/>
  <c r="B18717" i="9"/>
  <c r="B18718" i="9"/>
  <c r="B18719" i="9"/>
  <c r="B18720" i="9"/>
  <c r="B18721" i="9"/>
  <c r="B18722" i="9"/>
  <c r="B18723" i="9"/>
  <c r="B18724" i="9"/>
  <c r="B18725" i="9"/>
  <c r="B18726" i="9"/>
  <c r="B18727" i="9"/>
  <c r="B18728" i="9"/>
  <c r="B18729" i="9"/>
  <c r="B18730" i="9"/>
  <c r="B18731" i="9"/>
  <c r="B18732" i="9"/>
  <c r="B18733" i="9"/>
  <c r="B18734" i="9"/>
  <c r="B18735" i="9"/>
  <c r="B18736" i="9"/>
  <c r="B18737" i="9"/>
  <c r="B18738" i="9"/>
  <c r="B18739" i="9"/>
  <c r="B18740" i="9"/>
  <c r="B18741" i="9"/>
  <c r="B18742" i="9"/>
  <c r="B18743" i="9"/>
  <c r="B18744" i="9"/>
  <c r="B18745" i="9"/>
  <c r="B18746" i="9"/>
  <c r="B18747" i="9"/>
  <c r="B18748" i="9"/>
  <c r="B18749" i="9"/>
  <c r="B18750" i="9"/>
  <c r="B18751" i="9"/>
  <c r="B18752" i="9"/>
  <c r="B18753" i="9"/>
  <c r="B18754" i="9"/>
  <c r="B18755" i="9"/>
  <c r="B18756" i="9"/>
  <c r="B18757" i="9"/>
  <c r="B18758" i="9"/>
  <c r="B18759" i="9"/>
  <c r="B18760" i="9"/>
  <c r="B18761" i="9"/>
  <c r="B18762" i="9"/>
  <c r="B18763" i="9"/>
  <c r="B18764" i="9"/>
  <c r="B18765" i="9"/>
  <c r="B18766" i="9"/>
  <c r="B18767" i="9"/>
  <c r="B18768" i="9"/>
  <c r="B18769" i="9"/>
  <c r="B18770" i="9"/>
  <c r="B18771" i="9"/>
  <c r="B18772" i="9"/>
  <c r="B18773" i="9"/>
  <c r="B18774" i="9"/>
  <c r="B18775" i="9"/>
  <c r="B18776" i="9"/>
  <c r="B18777" i="9"/>
  <c r="B18778" i="9"/>
  <c r="B18779" i="9"/>
  <c r="B18780" i="9"/>
  <c r="B18781" i="9"/>
  <c r="B18782" i="9"/>
  <c r="B18783" i="9"/>
  <c r="B18784" i="9"/>
  <c r="B18785" i="9"/>
  <c r="B18786" i="9"/>
  <c r="B18787" i="9"/>
  <c r="B18788" i="9"/>
  <c r="B18789" i="9"/>
  <c r="B18790" i="9"/>
  <c r="B18791" i="9"/>
  <c r="B18792" i="9"/>
  <c r="B18793" i="9"/>
  <c r="B18794" i="9"/>
  <c r="B18795" i="9"/>
  <c r="B18796" i="9"/>
  <c r="B18797" i="9"/>
  <c r="B18798" i="9"/>
  <c r="B18799" i="9"/>
  <c r="B18800" i="9"/>
  <c r="B18801" i="9"/>
  <c r="B18802" i="9"/>
  <c r="B18803" i="9"/>
  <c r="B18804" i="9"/>
  <c r="B18805" i="9"/>
  <c r="B18806" i="9"/>
  <c r="B18807" i="9"/>
  <c r="B18808" i="9"/>
  <c r="B18809" i="9"/>
  <c r="B18810" i="9"/>
  <c r="B18811" i="9"/>
  <c r="B18812" i="9"/>
  <c r="B18813" i="9"/>
  <c r="B18814" i="9"/>
  <c r="B18815" i="9"/>
  <c r="B18816" i="9"/>
  <c r="B18817" i="9"/>
  <c r="B18818" i="9"/>
  <c r="B18819" i="9"/>
  <c r="B18820" i="9"/>
  <c r="B18821" i="9"/>
  <c r="B18822" i="9"/>
  <c r="B18823" i="9"/>
  <c r="B18824" i="9"/>
  <c r="B18825" i="9"/>
  <c r="B18826" i="9"/>
  <c r="B18827" i="9"/>
  <c r="B18828" i="9"/>
  <c r="B18829" i="9"/>
  <c r="B18830" i="9"/>
  <c r="B18831" i="9"/>
  <c r="B18832" i="9"/>
  <c r="B18833" i="9"/>
  <c r="B18834" i="9"/>
  <c r="B18835" i="9"/>
  <c r="B18836" i="9"/>
  <c r="B18837" i="9"/>
  <c r="B18838" i="9"/>
  <c r="B18839" i="9"/>
  <c r="B18840" i="9"/>
  <c r="B18841" i="9"/>
  <c r="B18842" i="9"/>
  <c r="B18843" i="9"/>
  <c r="B18844" i="9"/>
  <c r="B18845" i="9"/>
  <c r="B18846" i="9"/>
  <c r="B18847" i="9"/>
  <c r="B18848" i="9"/>
  <c r="B18849" i="9"/>
  <c r="B18850" i="9"/>
  <c r="B18851" i="9"/>
  <c r="B18852" i="9"/>
  <c r="B18853" i="9"/>
  <c r="B18854" i="9"/>
  <c r="B18855" i="9"/>
  <c r="B18856" i="9"/>
  <c r="B18857" i="9"/>
  <c r="B18858" i="9"/>
  <c r="B18859" i="9"/>
  <c r="B18860" i="9"/>
  <c r="B18861" i="9"/>
  <c r="B18862" i="9"/>
  <c r="B18863" i="9"/>
  <c r="B18864" i="9"/>
  <c r="B18865" i="9"/>
  <c r="B18866" i="9"/>
  <c r="B18867" i="9"/>
  <c r="B18868" i="9"/>
  <c r="B18869" i="9"/>
  <c r="B18870" i="9"/>
  <c r="B18871" i="9"/>
  <c r="B18872" i="9"/>
  <c r="B18873" i="9"/>
  <c r="B18874" i="9"/>
  <c r="B18875" i="9"/>
  <c r="B18876" i="9"/>
  <c r="B18877" i="9"/>
  <c r="B18878" i="9"/>
  <c r="B18879" i="9"/>
  <c r="B18880" i="9"/>
  <c r="B18881" i="9"/>
  <c r="B18882" i="9"/>
  <c r="B18883" i="9"/>
  <c r="B18884" i="9"/>
  <c r="B18885" i="9"/>
  <c r="B18886" i="9"/>
  <c r="B18887" i="9"/>
  <c r="B18888" i="9"/>
  <c r="B18889" i="9"/>
  <c r="B18890" i="9"/>
  <c r="B18891" i="9"/>
  <c r="B18892" i="9"/>
  <c r="B18893" i="9"/>
  <c r="B18894" i="9"/>
  <c r="B18895" i="9"/>
  <c r="B18896" i="9"/>
  <c r="B18897" i="9"/>
  <c r="B18898" i="9"/>
  <c r="B18899" i="9"/>
  <c r="B18900" i="9"/>
  <c r="B18901" i="9"/>
  <c r="B18902" i="9"/>
  <c r="B18903" i="9"/>
  <c r="B18904" i="9"/>
  <c r="B18905" i="9"/>
  <c r="B18906" i="9"/>
  <c r="B18907" i="9"/>
  <c r="B18908" i="9"/>
  <c r="B18909" i="9"/>
  <c r="B18910" i="9"/>
  <c r="B18911" i="9"/>
  <c r="B18912" i="9"/>
  <c r="B18913" i="9"/>
  <c r="B18914" i="9"/>
  <c r="B18915" i="9"/>
  <c r="B18916" i="9"/>
  <c r="B18917" i="9"/>
  <c r="B18918" i="9"/>
  <c r="B18919" i="9"/>
  <c r="B18920" i="9"/>
  <c r="B18921" i="9"/>
  <c r="B18922" i="9"/>
  <c r="B18923" i="9"/>
  <c r="B18924" i="9"/>
  <c r="B18925" i="9"/>
  <c r="B18926" i="9"/>
  <c r="B18927" i="9"/>
  <c r="B18928" i="9"/>
  <c r="B18929" i="9"/>
  <c r="B18930" i="9"/>
  <c r="B18931" i="9"/>
  <c r="B18932" i="9"/>
  <c r="B18933" i="9"/>
  <c r="B18934" i="9"/>
  <c r="B18935" i="9"/>
  <c r="B18936" i="9"/>
  <c r="B18937" i="9"/>
  <c r="B18938" i="9"/>
  <c r="B18939" i="9"/>
  <c r="B18940" i="9"/>
  <c r="B18941" i="9"/>
  <c r="B18942" i="9"/>
  <c r="B18943" i="9"/>
  <c r="B18944" i="9"/>
  <c r="B18945" i="9"/>
  <c r="B18946" i="9"/>
  <c r="B18947" i="9"/>
  <c r="B18948" i="9"/>
  <c r="B18949" i="9"/>
  <c r="B18950" i="9"/>
  <c r="B18951" i="9"/>
  <c r="B18952" i="9"/>
  <c r="B18953" i="9"/>
  <c r="B18954" i="9"/>
  <c r="B18955" i="9"/>
  <c r="B18956" i="9"/>
  <c r="B18957" i="9"/>
  <c r="B18958" i="9"/>
  <c r="B18959" i="9"/>
  <c r="B18960" i="9"/>
  <c r="B18961" i="9"/>
  <c r="B18962" i="9"/>
  <c r="B18963" i="9"/>
  <c r="B18964" i="9"/>
  <c r="B18965" i="9"/>
  <c r="B18966" i="9"/>
  <c r="B18967" i="9"/>
  <c r="B18968" i="9"/>
  <c r="B18969" i="9"/>
  <c r="B18970" i="9"/>
  <c r="B18971" i="9"/>
  <c r="B18972" i="9"/>
  <c r="B18973" i="9"/>
  <c r="B18974" i="9"/>
  <c r="B18975" i="9"/>
  <c r="B18976" i="9"/>
  <c r="B18977" i="9"/>
  <c r="B18978" i="9"/>
  <c r="B18979" i="9"/>
  <c r="B18980" i="9"/>
  <c r="B18981" i="9"/>
  <c r="B18982" i="9"/>
  <c r="B18983" i="9"/>
  <c r="B18984" i="9"/>
  <c r="B18985" i="9"/>
  <c r="B18986" i="9"/>
  <c r="B18987" i="9"/>
  <c r="B18988" i="9"/>
  <c r="B18989" i="9"/>
  <c r="B18990" i="9"/>
  <c r="B18991" i="9"/>
  <c r="B18992" i="9"/>
  <c r="B18993" i="9"/>
  <c r="B18994" i="9"/>
  <c r="B18995" i="9"/>
  <c r="B18996" i="9"/>
  <c r="B18997" i="9"/>
  <c r="B18998" i="9"/>
  <c r="B18999" i="9"/>
  <c r="B19000" i="9"/>
  <c r="B19001" i="9"/>
  <c r="B19002" i="9"/>
  <c r="B19003" i="9"/>
  <c r="B19004" i="9"/>
  <c r="B19005" i="9"/>
  <c r="B19006" i="9"/>
  <c r="B19007" i="9"/>
  <c r="B19008" i="9"/>
  <c r="B19009" i="9"/>
  <c r="B19010" i="9"/>
  <c r="B19011" i="9"/>
  <c r="B19012" i="9"/>
  <c r="B19013" i="9"/>
  <c r="B19014" i="9"/>
  <c r="B19015" i="9"/>
  <c r="B19016" i="9"/>
  <c r="B19017" i="9"/>
  <c r="B19018" i="9"/>
  <c r="B19019" i="9"/>
  <c r="B19020" i="9"/>
  <c r="B19021" i="9"/>
  <c r="B19022" i="9"/>
  <c r="B19023" i="9"/>
  <c r="B19024" i="9"/>
  <c r="B19025" i="9"/>
  <c r="B19026" i="9"/>
  <c r="B19027" i="9"/>
  <c r="B19028" i="9"/>
  <c r="B19029" i="9"/>
  <c r="B19030" i="9"/>
  <c r="B19031" i="9"/>
  <c r="B19032" i="9"/>
  <c r="B19033" i="9"/>
  <c r="B19034" i="9"/>
  <c r="B19035" i="9"/>
  <c r="B19036" i="9"/>
  <c r="B19037" i="9"/>
  <c r="B19038" i="9"/>
  <c r="B19039" i="9"/>
  <c r="B19040" i="9"/>
  <c r="B19041" i="9"/>
  <c r="B19042" i="9"/>
  <c r="B19043" i="9"/>
  <c r="B19044" i="9"/>
  <c r="B19045" i="9"/>
  <c r="B19046" i="9"/>
  <c r="B19047" i="9"/>
  <c r="B19048" i="9"/>
  <c r="B19049" i="9"/>
  <c r="B19050" i="9"/>
  <c r="B19051" i="9"/>
  <c r="B19052" i="9"/>
  <c r="B19053" i="9"/>
  <c r="B19054" i="9"/>
  <c r="B19055" i="9"/>
  <c r="B19056" i="9"/>
  <c r="B19057" i="9"/>
  <c r="B19058" i="9"/>
  <c r="B19059" i="9"/>
  <c r="B19060" i="9"/>
  <c r="B19061" i="9"/>
  <c r="B19062" i="9"/>
  <c r="B19063" i="9"/>
  <c r="B19064" i="9"/>
  <c r="B19065" i="9"/>
  <c r="B19066" i="9"/>
  <c r="B19067" i="9"/>
  <c r="B19068" i="9"/>
  <c r="B19069" i="9"/>
  <c r="B19070" i="9"/>
  <c r="B19071" i="9"/>
  <c r="B19072" i="9"/>
  <c r="B19073" i="9"/>
  <c r="B19074" i="9"/>
  <c r="B19075" i="9"/>
  <c r="B19076" i="9"/>
  <c r="B19077" i="9"/>
  <c r="B19078" i="9"/>
  <c r="B19079" i="9"/>
  <c r="B19080" i="9"/>
  <c r="B19081" i="9"/>
  <c r="B19082" i="9"/>
  <c r="B19083" i="9"/>
  <c r="B19084" i="9"/>
  <c r="B19085" i="9"/>
  <c r="B19086" i="9"/>
  <c r="B19087" i="9"/>
  <c r="B19088" i="9"/>
  <c r="B19089" i="9"/>
  <c r="B19090" i="9"/>
  <c r="B19091" i="9"/>
  <c r="B19092" i="9"/>
  <c r="B19093" i="9"/>
  <c r="B19094" i="9"/>
  <c r="B19095" i="9"/>
  <c r="B19096" i="9"/>
  <c r="B19097" i="9"/>
  <c r="B19098" i="9"/>
  <c r="B19099" i="9"/>
  <c r="B19100" i="9"/>
  <c r="B19101" i="9"/>
  <c r="B19102" i="9"/>
  <c r="B19103" i="9"/>
  <c r="B19104" i="9"/>
  <c r="B19105" i="9"/>
  <c r="B19106" i="9"/>
  <c r="B19107" i="9"/>
  <c r="B19108" i="9"/>
  <c r="B19109" i="9"/>
  <c r="B19110" i="9"/>
  <c r="B19111" i="9"/>
  <c r="B19112" i="9"/>
  <c r="B19113" i="9"/>
  <c r="B19114" i="9"/>
  <c r="B19115" i="9"/>
  <c r="B19116" i="9"/>
  <c r="B19117" i="9"/>
  <c r="B19118" i="9"/>
  <c r="B19119" i="9"/>
  <c r="B19120" i="9"/>
  <c r="B19121" i="9"/>
  <c r="B19122" i="9"/>
  <c r="B19123" i="9"/>
  <c r="B19124" i="9"/>
  <c r="B19125" i="9"/>
  <c r="B19126" i="9"/>
  <c r="B19127" i="9"/>
  <c r="B19128" i="9"/>
  <c r="B19129" i="9"/>
  <c r="B19130" i="9"/>
  <c r="B19131" i="9"/>
  <c r="B19132" i="9"/>
  <c r="B19133" i="9"/>
  <c r="B19134" i="9"/>
  <c r="B19135" i="9"/>
  <c r="B19136" i="9"/>
  <c r="B19137" i="9"/>
  <c r="B19138" i="9"/>
  <c r="B19139" i="9"/>
  <c r="B19140" i="9"/>
  <c r="B19141" i="9"/>
  <c r="B19142" i="9"/>
  <c r="B19143" i="9"/>
  <c r="B19144" i="9"/>
  <c r="B19145" i="9"/>
  <c r="B19146" i="9"/>
  <c r="B19147" i="9"/>
  <c r="B19148" i="9"/>
  <c r="B19149" i="9"/>
  <c r="B19150" i="9"/>
  <c r="B19151" i="9"/>
  <c r="B19152" i="9"/>
  <c r="B19153" i="9"/>
  <c r="B19154" i="9"/>
  <c r="B19155" i="9"/>
  <c r="B19156" i="9"/>
  <c r="B19157" i="9"/>
  <c r="B19158" i="9"/>
  <c r="B19159" i="9"/>
  <c r="B19160" i="9"/>
  <c r="B19161" i="9"/>
  <c r="B19162" i="9"/>
  <c r="B19163" i="9"/>
  <c r="B19164" i="9"/>
  <c r="B19165" i="9"/>
  <c r="B19166" i="9"/>
  <c r="B19167" i="9"/>
  <c r="B19168" i="9"/>
  <c r="B19169" i="9"/>
  <c r="B19170" i="9"/>
  <c r="B19171" i="9"/>
  <c r="B19172" i="9"/>
  <c r="B19173" i="9"/>
  <c r="B19174" i="9"/>
  <c r="B19175" i="9"/>
  <c r="B19176" i="9"/>
  <c r="B19177" i="9"/>
  <c r="B19178" i="9"/>
  <c r="B19179" i="9"/>
  <c r="B19180" i="9"/>
  <c r="B19181" i="9"/>
  <c r="B19182" i="9"/>
  <c r="B19183" i="9"/>
  <c r="B19184" i="9"/>
  <c r="B19185" i="9"/>
  <c r="B19186" i="9"/>
  <c r="B19187" i="9"/>
  <c r="B19188" i="9"/>
  <c r="B19189" i="9"/>
  <c r="B19190" i="9"/>
  <c r="B19191" i="9"/>
  <c r="B19192" i="9"/>
  <c r="B19193" i="9"/>
  <c r="B19194" i="9"/>
  <c r="B19195" i="9"/>
  <c r="B19196" i="9"/>
  <c r="B19197" i="9"/>
  <c r="B19198" i="9"/>
  <c r="B19199" i="9"/>
  <c r="B19200" i="9"/>
  <c r="B19201" i="9"/>
  <c r="B19202" i="9"/>
  <c r="B19203" i="9"/>
  <c r="B19204" i="9"/>
  <c r="B19205" i="9"/>
  <c r="B19206" i="9"/>
  <c r="B19207" i="9"/>
  <c r="B19208" i="9"/>
  <c r="B19209" i="9"/>
  <c r="B19210" i="9"/>
  <c r="B19211" i="9"/>
  <c r="B19212" i="9"/>
  <c r="B19213" i="9"/>
  <c r="B19214" i="9"/>
  <c r="B19215" i="9"/>
  <c r="B19216" i="9"/>
  <c r="B19217" i="9"/>
  <c r="B19218" i="9"/>
  <c r="B19219" i="9"/>
  <c r="B19220" i="9"/>
  <c r="B19221" i="9"/>
  <c r="B19222" i="9"/>
  <c r="B19223" i="9"/>
  <c r="B19224" i="9"/>
  <c r="B19225" i="9"/>
  <c r="B19226" i="9"/>
  <c r="B19227" i="9"/>
  <c r="B19228" i="9"/>
  <c r="B19229" i="9"/>
  <c r="B19230" i="9"/>
  <c r="B19231" i="9"/>
  <c r="B19232" i="9"/>
  <c r="B19233" i="9"/>
  <c r="B19234" i="9"/>
  <c r="B19235" i="9"/>
  <c r="B19236" i="9"/>
  <c r="B19237" i="9"/>
  <c r="B19238" i="9"/>
  <c r="B19239" i="9"/>
  <c r="B19240" i="9"/>
  <c r="B19241" i="9"/>
  <c r="B19242" i="9"/>
  <c r="B19243" i="9"/>
  <c r="B19244" i="9"/>
  <c r="B19245" i="9"/>
  <c r="B19246" i="9"/>
  <c r="B19247" i="9"/>
  <c r="B19248" i="9"/>
  <c r="B19249" i="9"/>
  <c r="B19250" i="9"/>
  <c r="B19251" i="9"/>
  <c r="B19252" i="9"/>
  <c r="B19253" i="9"/>
  <c r="B19254" i="9"/>
  <c r="B19255" i="9"/>
  <c r="B19256" i="9"/>
  <c r="B19257" i="9"/>
  <c r="B19258" i="9"/>
  <c r="B19259" i="9"/>
  <c r="B19260" i="9"/>
  <c r="B19261" i="9"/>
  <c r="B19262" i="9"/>
  <c r="B19263" i="9"/>
  <c r="B19264" i="9"/>
  <c r="B19265" i="9"/>
  <c r="B19266" i="9"/>
  <c r="B19267" i="9"/>
  <c r="B19268" i="9"/>
  <c r="B19269" i="9"/>
  <c r="B19270" i="9"/>
  <c r="B19271" i="9"/>
  <c r="B19272" i="9"/>
  <c r="B19273" i="9"/>
  <c r="B19274" i="9"/>
  <c r="B19275" i="9"/>
  <c r="B19276" i="9"/>
  <c r="B19277" i="9"/>
  <c r="B19278" i="9"/>
  <c r="B19279" i="9"/>
  <c r="B19280" i="9"/>
  <c r="B19281" i="9"/>
  <c r="B19282" i="9"/>
  <c r="B19283" i="9"/>
  <c r="B19284" i="9"/>
  <c r="B19285" i="9"/>
  <c r="B19286" i="9"/>
  <c r="B19287" i="9"/>
  <c r="B19288" i="9"/>
  <c r="B19289" i="9"/>
  <c r="B19290" i="9"/>
  <c r="B19291" i="9"/>
  <c r="B19292" i="9"/>
  <c r="B19293" i="9"/>
  <c r="B19294" i="9"/>
  <c r="B19295" i="9"/>
  <c r="B19296" i="9"/>
  <c r="B19297" i="9"/>
  <c r="B19298" i="9"/>
  <c r="B19299" i="9"/>
  <c r="B19300" i="9"/>
  <c r="B19301" i="9"/>
  <c r="B19302" i="9"/>
  <c r="B19303" i="9"/>
  <c r="B19304" i="9"/>
  <c r="B19305" i="9"/>
  <c r="B19306" i="9"/>
  <c r="B19307" i="9"/>
  <c r="B19308" i="9"/>
  <c r="B19309" i="9"/>
  <c r="B19310" i="9"/>
  <c r="B19311" i="9"/>
  <c r="B19312" i="9"/>
  <c r="B19313" i="9"/>
  <c r="B19314" i="9"/>
  <c r="B19315" i="9"/>
  <c r="B19316" i="9"/>
  <c r="B19317" i="9"/>
  <c r="B19318" i="9"/>
  <c r="B19319" i="9"/>
  <c r="B19320" i="9"/>
  <c r="B19321" i="9"/>
  <c r="B19322" i="9"/>
  <c r="B19323" i="9"/>
  <c r="B19324" i="9"/>
  <c r="B19325" i="9"/>
  <c r="B19326" i="9"/>
  <c r="B19327" i="9"/>
  <c r="B19328" i="9"/>
  <c r="B19329" i="9"/>
  <c r="B19330" i="9"/>
  <c r="B19331" i="9"/>
  <c r="B19332" i="9"/>
  <c r="B19333" i="9"/>
  <c r="B19334" i="9"/>
  <c r="B19335" i="9"/>
  <c r="B19336" i="9"/>
  <c r="B19337" i="9"/>
  <c r="B19338" i="9"/>
  <c r="B19339" i="9"/>
  <c r="B19340" i="9"/>
  <c r="B19341" i="9"/>
  <c r="B19342" i="9"/>
  <c r="B19343" i="9"/>
  <c r="B19344" i="9"/>
  <c r="B19345" i="9"/>
  <c r="B19346" i="9"/>
  <c r="B19347" i="9"/>
  <c r="B19348" i="9"/>
  <c r="B19349" i="9"/>
  <c r="B19350" i="9"/>
  <c r="B19351" i="9"/>
  <c r="B19352" i="9"/>
  <c r="B19353" i="9"/>
  <c r="B19354" i="9"/>
  <c r="B19355" i="9"/>
  <c r="B19356" i="9"/>
  <c r="B19357" i="9"/>
  <c r="B19358" i="9"/>
  <c r="B19359" i="9"/>
  <c r="B19360" i="9"/>
  <c r="B19361" i="9"/>
  <c r="B19362" i="9"/>
  <c r="B19363" i="9"/>
  <c r="B19364" i="9"/>
  <c r="B19365" i="9"/>
  <c r="B19366" i="9"/>
  <c r="B19367" i="9"/>
  <c r="B19368" i="9"/>
  <c r="B19369" i="9"/>
  <c r="B19370" i="9"/>
  <c r="B19371" i="9"/>
  <c r="B19372" i="9"/>
  <c r="B19373" i="9"/>
  <c r="B19374" i="9"/>
  <c r="B19375" i="9"/>
  <c r="B19376" i="9"/>
  <c r="B19377" i="9"/>
  <c r="B19378" i="9"/>
  <c r="B19379" i="9"/>
  <c r="B19380" i="9"/>
  <c r="B19381" i="9"/>
  <c r="B19382" i="9"/>
  <c r="B19383" i="9"/>
  <c r="B19384" i="9"/>
  <c r="B19385" i="9"/>
  <c r="B19386" i="9"/>
  <c r="B19387" i="9"/>
  <c r="B19388" i="9"/>
  <c r="B19389" i="9"/>
  <c r="B19390" i="9"/>
  <c r="B19391" i="9"/>
  <c r="B19392" i="9"/>
  <c r="B19393" i="9"/>
  <c r="B19394" i="9"/>
  <c r="B19395" i="9"/>
  <c r="B19396" i="9"/>
  <c r="B19397" i="9"/>
  <c r="B19398" i="9"/>
  <c r="B19399" i="9"/>
  <c r="B19400" i="9"/>
  <c r="B19401" i="9"/>
  <c r="B19402" i="9"/>
  <c r="B19403" i="9"/>
  <c r="B19404" i="9"/>
  <c r="B19405" i="9"/>
  <c r="B19406" i="9"/>
  <c r="B19407" i="9"/>
  <c r="B19408" i="9"/>
  <c r="B19409" i="9"/>
  <c r="B19410" i="9"/>
  <c r="B19411" i="9"/>
  <c r="B19412" i="9"/>
  <c r="B19413" i="9"/>
  <c r="B19414" i="9"/>
  <c r="B19415" i="9"/>
  <c r="B19416" i="9"/>
  <c r="B19417" i="9"/>
  <c r="B19418" i="9"/>
  <c r="B19419" i="9"/>
  <c r="B19420" i="9"/>
  <c r="B19421" i="9"/>
  <c r="B19422" i="9"/>
  <c r="B19423" i="9"/>
  <c r="B19424" i="9"/>
  <c r="B19425" i="9"/>
  <c r="B19426" i="9"/>
  <c r="B19427" i="9"/>
  <c r="B19428" i="9"/>
  <c r="B19429" i="9"/>
  <c r="B19430" i="9"/>
  <c r="B19431" i="9"/>
  <c r="B19432" i="9"/>
  <c r="B19433" i="9"/>
  <c r="B19434" i="9"/>
  <c r="B19435" i="9"/>
  <c r="B19436" i="9"/>
  <c r="B19437" i="9"/>
  <c r="B19438" i="9"/>
  <c r="B19439" i="9"/>
  <c r="B19440" i="9"/>
  <c r="B19441" i="9"/>
  <c r="B19442" i="9"/>
  <c r="B19443" i="9"/>
  <c r="B19444" i="9"/>
  <c r="B19445" i="9"/>
  <c r="B19446" i="9"/>
  <c r="B19447" i="9"/>
  <c r="B19448" i="9"/>
  <c r="B19449" i="9"/>
  <c r="B19450" i="9"/>
  <c r="B19451" i="9"/>
  <c r="B19452" i="9"/>
  <c r="B19453" i="9"/>
  <c r="B19454" i="9"/>
  <c r="B19455" i="9"/>
  <c r="B19456" i="9"/>
  <c r="B19457" i="9"/>
  <c r="B19458" i="9"/>
  <c r="B19459" i="9"/>
  <c r="B19460" i="9"/>
  <c r="B19461" i="9"/>
  <c r="B19462" i="9"/>
  <c r="B19463" i="9"/>
  <c r="B19464" i="9"/>
  <c r="B19465" i="9"/>
  <c r="B19466" i="9"/>
  <c r="B19467" i="9"/>
  <c r="B19468" i="9"/>
  <c r="B19469" i="9"/>
  <c r="B19470" i="9"/>
  <c r="B19471" i="9"/>
  <c r="B19472" i="9"/>
  <c r="B19473" i="9"/>
  <c r="B19474" i="9"/>
  <c r="B19475" i="9"/>
  <c r="B19476" i="9"/>
  <c r="B19477" i="9"/>
  <c r="B19478" i="9"/>
  <c r="B19479" i="9"/>
  <c r="B19480" i="9"/>
  <c r="B19481" i="9"/>
  <c r="B19482" i="9"/>
  <c r="B19483" i="9"/>
  <c r="B19484" i="9"/>
  <c r="B19485" i="9"/>
  <c r="B19486" i="9"/>
  <c r="B19487" i="9"/>
  <c r="B19488" i="9"/>
  <c r="B19489" i="9"/>
  <c r="B19490" i="9"/>
  <c r="B19491" i="9"/>
  <c r="B19492" i="9"/>
  <c r="B19493" i="9"/>
  <c r="B19494" i="9"/>
  <c r="B19495" i="9"/>
  <c r="B19496" i="9"/>
  <c r="B19497" i="9"/>
  <c r="B19498" i="9"/>
  <c r="B19499" i="9"/>
  <c r="B19500" i="9"/>
  <c r="B19501" i="9"/>
  <c r="B19502" i="9"/>
  <c r="B19503" i="9"/>
  <c r="B19504" i="9"/>
  <c r="B19505" i="9"/>
  <c r="B19506" i="9"/>
  <c r="B19507" i="9"/>
  <c r="B19508" i="9"/>
  <c r="B19509" i="9"/>
  <c r="B19510" i="9"/>
  <c r="B19511" i="9"/>
  <c r="B19512" i="9"/>
  <c r="B19513" i="9"/>
  <c r="B19514" i="9"/>
  <c r="B19515" i="9"/>
  <c r="B19516" i="9"/>
  <c r="B19517" i="9"/>
  <c r="B19518" i="9"/>
  <c r="B19519" i="9"/>
  <c r="B19520" i="9"/>
  <c r="B19521" i="9"/>
  <c r="B19522" i="9"/>
  <c r="B19523" i="9"/>
  <c r="B19524" i="9"/>
  <c r="B19525" i="9"/>
  <c r="B19526" i="9"/>
  <c r="B19527" i="9"/>
  <c r="B19528" i="9"/>
  <c r="B19529" i="9"/>
  <c r="B19530" i="9"/>
  <c r="B19531" i="9"/>
  <c r="B19532" i="9"/>
  <c r="B19533" i="9"/>
  <c r="B19534" i="9"/>
  <c r="B19535" i="9"/>
  <c r="B19536" i="9"/>
  <c r="B19537" i="9"/>
  <c r="B19538" i="9"/>
  <c r="B19539" i="9"/>
  <c r="B19540" i="9"/>
  <c r="B19541" i="9"/>
  <c r="B19542" i="9"/>
  <c r="B19543" i="9"/>
  <c r="B19544" i="9"/>
  <c r="B19545" i="9"/>
  <c r="B19546" i="9"/>
  <c r="B19547" i="9"/>
  <c r="B19548" i="9"/>
  <c r="B19549" i="9"/>
  <c r="B19550" i="9"/>
  <c r="B19551" i="9"/>
  <c r="B19552" i="9"/>
  <c r="B19553" i="9"/>
  <c r="B19554" i="9"/>
  <c r="B19555" i="9"/>
  <c r="B19556" i="9"/>
  <c r="B19557" i="9"/>
  <c r="B19558" i="9"/>
  <c r="B19559" i="9"/>
  <c r="B19560" i="9"/>
  <c r="B19561" i="9"/>
  <c r="B19562" i="9"/>
  <c r="B19563" i="9"/>
  <c r="B19564" i="9"/>
  <c r="B19565" i="9"/>
  <c r="B19566" i="9"/>
  <c r="B19567" i="9"/>
  <c r="B19568" i="9"/>
  <c r="B19569" i="9"/>
  <c r="B19570" i="9"/>
  <c r="B19571" i="9"/>
  <c r="B19572" i="9"/>
  <c r="B19573" i="9"/>
  <c r="B19574" i="9"/>
  <c r="B19575" i="9"/>
  <c r="B19576" i="9"/>
  <c r="B19577" i="9"/>
  <c r="B19578" i="9"/>
  <c r="B19579" i="9"/>
  <c r="B19580" i="9"/>
  <c r="B19581" i="9"/>
  <c r="B19582" i="9"/>
  <c r="B19583" i="9"/>
  <c r="B19584" i="9"/>
  <c r="B19585" i="9"/>
  <c r="B19586" i="9"/>
  <c r="B19587" i="9"/>
  <c r="B19588" i="9"/>
  <c r="B19589" i="9"/>
  <c r="B19590" i="9"/>
  <c r="B19591" i="9"/>
  <c r="B19592" i="9"/>
  <c r="B19593" i="9"/>
  <c r="B19594" i="9"/>
  <c r="B19595" i="9"/>
  <c r="B19596" i="9"/>
  <c r="B19597" i="9"/>
  <c r="B19598" i="9"/>
  <c r="B19599" i="9"/>
  <c r="B19600" i="9"/>
  <c r="B19601" i="9"/>
  <c r="B19602" i="9"/>
  <c r="B19603" i="9"/>
  <c r="B19604" i="9"/>
  <c r="B19605" i="9"/>
  <c r="B19606" i="9"/>
  <c r="B19607" i="9"/>
  <c r="B19608" i="9"/>
  <c r="B19609" i="9"/>
  <c r="B19610" i="9"/>
  <c r="B19611" i="9"/>
  <c r="B19612" i="9"/>
  <c r="B19613" i="9"/>
  <c r="B19614" i="9"/>
  <c r="B19615" i="9"/>
  <c r="B19616" i="9"/>
  <c r="B19617" i="9"/>
  <c r="B19618" i="9"/>
  <c r="B19619" i="9"/>
  <c r="B19620" i="9"/>
  <c r="B19621" i="9"/>
  <c r="B19622" i="9"/>
  <c r="B19623" i="9"/>
  <c r="B19624" i="9"/>
  <c r="B19625" i="9"/>
  <c r="B19626" i="9"/>
  <c r="B19627" i="9"/>
  <c r="B19628" i="9"/>
  <c r="B19629" i="9"/>
  <c r="B19630" i="9"/>
  <c r="B19631" i="9"/>
  <c r="B19632" i="9"/>
  <c r="B19633" i="9"/>
  <c r="B19634" i="9"/>
  <c r="B19635" i="9"/>
  <c r="B19636" i="9"/>
  <c r="B19637" i="9"/>
  <c r="B19638" i="9"/>
  <c r="B19639" i="9"/>
  <c r="B19640" i="9"/>
  <c r="B19641" i="9"/>
  <c r="B19642" i="9"/>
  <c r="B19643" i="9"/>
  <c r="B19644" i="9"/>
  <c r="B19645" i="9"/>
  <c r="B19646" i="9"/>
  <c r="B19647" i="9"/>
  <c r="B19648" i="9"/>
  <c r="B19649" i="9"/>
  <c r="B19650" i="9"/>
  <c r="B19651" i="9"/>
  <c r="B19652" i="9"/>
  <c r="B19653" i="9"/>
  <c r="B19654" i="9"/>
  <c r="B19655" i="9"/>
  <c r="B19656" i="9"/>
  <c r="B19657" i="9"/>
  <c r="B19658" i="9"/>
  <c r="B19659" i="9"/>
  <c r="B19660" i="9"/>
  <c r="B19661" i="9"/>
  <c r="B19662" i="9"/>
  <c r="B19663" i="9"/>
  <c r="B19664" i="9"/>
  <c r="B19665" i="9"/>
  <c r="B19666" i="9"/>
  <c r="B19667" i="9"/>
  <c r="B19668" i="9"/>
  <c r="B19669" i="9"/>
  <c r="B19670" i="9"/>
  <c r="B19671" i="9"/>
  <c r="B19672" i="9"/>
  <c r="B19673" i="9"/>
  <c r="B19674" i="9"/>
  <c r="B19675" i="9"/>
  <c r="B19676" i="9"/>
  <c r="B19677" i="9"/>
  <c r="B19678" i="9"/>
  <c r="B19679" i="9"/>
  <c r="B19680" i="9"/>
  <c r="B19681" i="9"/>
  <c r="B19682" i="9"/>
  <c r="B19683" i="9"/>
  <c r="B19684" i="9"/>
  <c r="B19685" i="9"/>
  <c r="B19686" i="9"/>
  <c r="B19687" i="9"/>
  <c r="B19688" i="9"/>
  <c r="B19689" i="9"/>
  <c r="B19690" i="9"/>
  <c r="B19691" i="9"/>
  <c r="B19692" i="9"/>
  <c r="B19693" i="9"/>
  <c r="B19694" i="9"/>
  <c r="B19695" i="9"/>
  <c r="B19696" i="9"/>
  <c r="B19697" i="9"/>
  <c r="B19698" i="9"/>
  <c r="B19699" i="9"/>
  <c r="B19700" i="9"/>
  <c r="B19701" i="9"/>
  <c r="B19702" i="9"/>
  <c r="B19703" i="9"/>
  <c r="B19704" i="9"/>
  <c r="B19705" i="9"/>
  <c r="B19706" i="9"/>
  <c r="B19707" i="9"/>
  <c r="B19708" i="9"/>
  <c r="B19709" i="9"/>
  <c r="B19710" i="9"/>
  <c r="B19711" i="9"/>
  <c r="B19712" i="9"/>
  <c r="B19713" i="9"/>
  <c r="B19714" i="9"/>
  <c r="B19715" i="9"/>
  <c r="B19716" i="9"/>
  <c r="B19717" i="9"/>
  <c r="B19718" i="9"/>
  <c r="B19719" i="9"/>
  <c r="B19720" i="9"/>
  <c r="B19721" i="9"/>
  <c r="B19722" i="9"/>
  <c r="B19723" i="9"/>
  <c r="B19724" i="9"/>
  <c r="B19725" i="9"/>
  <c r="B19726" i="9"/>
  <c r="B19727" i="9"/>
  <c r="B19728" i="9"/>
  <c r="B19729" i="9"/>
  <c r="B19730" i="9"/>
  <c r="B19731" i="9"/>
  <c r="B19732" i="9"/>
  <c r="B19733" i="9"/>
  <c r="B19734" i="9"/>
  <c r="B19735" i="9"/>
  <c r="B19736" i="9"/>
  <c r="B19737" i="9"/>
  <c r="B19738" i="9"/>
  <c r="B19739" i="9"/>
  <c r="B19740" i="9"/>
  <c r="B19741" i="9"/>
  <c r="B19742" i="9"/>
  <c r="B19743" i="9"/>
  <c r="B19744" i="9"/>
  <c r="B19745" i="9"/>
  <c r="B19746" i="9"/>
  <c r="B19747" i="9"/>
  <c r="B19748" i="9"/>
  <c r="B19749" i="9"/>
  <c r="B19750" i="9"/>
  <c r="B19751" i="9"/>
  <c r="B19752" i="9"/>
  <c r="B19753" i="9"/>
  <c r="B19754" i="9"/>
  <c r="B19755" i="9"/>
  <c r="B19756" i="9"/>
  <c r="B19757" i="9"/>
  <c r="B19758" i="9"/>
  <c r="B19759" i="9"/>
  <c r="B19760" i="9"/>
  <c r="B19761" i="9"/>
  <c r="B19762" i="9"/>
  <c r="B19763" i="9"/>
  <c r="B19764" i="9"/>
  <c r="B19765" i="9"/>
  <c r="B19766" i="9"/>
  <c r="B19767" i="9"/>
  <c r="B19768" i="9"/>
  <c r="B19769" i="9"/>
  <c r="B19770" i="9"/>
  <c r="B19771" i="9"/>
  <c r="B19772" i="9"/>
  <c r="B19773" i="9"/>
  <c r="B19774" i="9"/>
  <c r="B19775" i="9"/>
  <c r="B19776" i="9"/>
  <c r="B19777" i="9"/>
  <c r="B19778" i="9"/>
  <c r="B19779" i="9"/>
  <c r="B19780" i="9"/>
  <c r="B19781" i="9"/>
  <c r="B19782" i="9"/>
  <c r="B19783" i="9"/>
  <c r="B19784" i="9"/>
  <c r="B19785" i="9"/>
  <c r="B19786" i="9"/>
  <c r="B19787" i="9"/>
  <c r="B19788" i="9"/>
  <c r="B19789" i="9"/>
  <c r="B19790" i="9"/>
  <c r="B19791" i="9"/>
  <c r="B19792" i="9"/>
  <c r="B19793" i="9"/>
  <c r="B19794" i="9"/>
  <c r="B19795" i="9"/>
  <c r="B19796" i="9"/>
  <c r="B19797" i="9"/>
  <c r="B19798" i="9"/>
  <c r="B19799" i="9"/>
  <c r="B19800" i="9"/>
  <c r="B19801" i="9"/>
  <c r="B19802" i="9"/>
  <c r="B19803" i="9"/>
  <c r="B19804" i="9"/>
  <c r="B19805" i="9"/>
  <c r="B19806" i="9"/>
  <c r="B19807" i="9"/>
  <c r="B19808" i="9"/>
  <c r="B19809" i="9"/>
  <c r="B19810" i="9"/>
  <c r="B19811" i="9"/>
  <c r="B19812" i="9"/>
  <c r="B19813" i="9"/>
  <c r="B19814" i="9"/>
  <c r="B19815" i="9"/>
  <c r="B19816" i="9"/>
  <c r="B19817" i="9"/>
  <c r="B19818" i="9"/>
  <c r="B19819" i="9"/>
  <c r="B19820" i="9"/>
  <c r="B19821" i="9"/>
  <c r="B19822" i="9"/>
  <c r="B19823" i="9"/>
  <c r="B19824" i="9"/>
  <c r="B19825" i="9"/>
  <c r="B19826" i="9"/>
  <c r="B19827" i="9"/>
  <c r="B19828" i="9"/>
  <c r="B19829" i="9"/>
  <c r="B19830" i="9"/>
  <c r="B19831" i="9"/>
  <c r="B19832" i="9"/>
  <c r="B19833" i="9"/>
  <c r="B19834" i="9"/>
  <c r="B19835" i="9"/>
  <c r="B19836" i="9"/>
  <c r="B19837" i="9"/>
  <c r="B19838" i="9"/>
  <c r="B19839" i="9"/>
  <c r="B19840" i="9"/>
  <c r="B19841" i="9"/>
  <c r="B19842" i="9"/>
  <c r="B19843" i="9"/>
  <c r="B19844" i="9"/>
  <c r="B19845" i="9"/>
  <c r="B19846" i="9"/>
  <c r="B19847" i="9"/>
  <c r="B19848" i="9"/>
  <c r="B19849" i="9"/>
  <c r="B19850" i="9"/>
  <c r="B19851" i="9"/>
  <c r="B19852" i="9"/>
  <c r="B19853" i="9"/>
  <c r="B19854" i="9"/>
  <c r="B19855" i="9"/>
  <c r="B19856" i="9"/>
  <c r="B19857" i="9"/>
  <c r="B19858" i="9"/>
  <c r="B19859" i="9"/>
  <c r="B19860" i="9"/>
  <c r="B19861" i="9"/>
  <c r="B19862" i="9"/>
  <c r="B19863" i="9"/>
  <c r="B19864" i="9"/>
  <c r="B19865" i="9"/>
  <c r="B19866" i="9"/>
  <c r="B19867" i="9"/>
  <c r="B19868" i="9"/>
  <c r="B19869" i="9"/>
  <c r="B19870" i="9"/>
  <c r="B19871" i="9"/>
  <c r="B19872" i="9"/>
  <c r="B19873" i="9"/>
  <c r="B19874" i="9"/>
  <c r="B19875" i="9"/>
  <c r="B19876" i="9"/>
  <c r="B19877" i="9"/>
  <c r="B19878" i="9"/>
  <c r="B19879" i="9"/>
  <c r="B19880" i="9"/>
  <c r="B19881" i="9"/>
  <c r="B19882" i="9"/>
  <c r="B19883" i="9"/>
  <c r="B19884" i="9"/>
  <c r="B19885" i="9"/>
  <c r="B19886" i="9"/>
  <c r="B19887" i="9"/>
  <c r="B19888" i="9"/>
  <c r="B19889" i="9"/>
  <c r="B19890" i="9"/>
  <c r="B19891" i="9"/>
  <c r="B19892" i="9"/>
  <c r="B19893" i="9"/>
  <c r="B19894" i="9"/>
  <c r="B19895" i="9"/>
  <c r="B19896" i="9"/>
  <c r="B19897" i="9"/>
  <c r="B19898" i="9"/>
  <c r="B19899" i="9"/>
  <c r="B19900" i="9"/>
  <c r="B19901" i="9"/>
  <c r="B19902" i="9"/>
  <c r="B19903" i="9"/>
  <c r="B19904" i="9"/>
  <c r="B19905" i="9"/>
  <c r="B19906" i="9"/>
  <c r="B19907" i="9"/>
  <c r="B19908" i="9"/>
  <c r="B19909" i="9"/>
  <c r="B19910" i="9"/>
  <c r="B19911" i="9"/>
  <c r="B19912" i="9"/>
  <c r="B19913" i="9"/>
  <c r="B19914" i="9"/>
  <c r="B19915" i="9"/>
  <c r="B19916" i="9"/>
  <c r="B19917" i="9"/>
  <c r="B19918" i="9"/>
  <c r="B19919" i="9"/>
  <c r="B19920" i="9"/>
  <c r="B19921" i="9"/>
  <c r="B19922" i="9"/>
  <c r="B19923" i="9"/>
  <c r="B19924" i="9"/>
  <c r="B19925" i="9"/>
  <c r="B19926" i="9"/>
  <c r="B19927" i="9"/>
  <c r="B19928" i="9"/>
  <c r="B19929" i="9"/>
  <c r="B19930" i="9"/>
  <c r="B19931" i="9"/>
  <c r="B19932" i="9"/>
  <c r="B19933" i="9"/>
  <c r="B19934" i="9"/>
  <c r="B19935" i="9"/>
  <c r="B19936" i="9"/>
  <c r="B19937" i="9"/>
  <c r="B19938" i="9"/>
  <c r="B19939" i="9"/>
  <c r="B19940" i="9"/>
  <c r="B19941" i="9"/>
  <c r="B19942" i="9"/>
  <c r="B19943" i="9"/>
  <c r="B19944" i="9"/>
  <c r="B19945" i="9"/>
  <c r="B19946" i="9"/>
  <c r="B19947" i="9"/>
  <c r="B19948" i="9"/>
  <c r="B19949" i="9"/>
  <c r="B19950" i="9"/>
  <c r="B19951" i="9"/>
  <c r="B19952" i="9"/>
  <c r="B19953" i="9"/>
  <c r="B19954" i="9"/>
  <c r="B19955" i="9"/>
  <c r="B19956" i="9"/>
  <c r="B19957" i="9"/>
  <c r="B19958" i="9"/>
  <c r="B19959" i="9"/>
  <c r="B19960" i="9"/>
  <c r="B19961" i="9"/>
  <c r="B19962" i="9"/>
  <c r="B19963" i="9"/>
  <c r="B19964" i="9"/>
  <c r="B19965" i="9"/>
  <c r="B19966" i="9"/>
  <c r="B19967" i="9"/>
  <c r="B19968" i="9"/>
  <c r="B19969" i="9"/>
  <c r="B19970" i="9"/>
  <c r="B19971" i="9"/>
  <c r="B19972" i="9"/>
  <c r="B19973" i="9"/>
  <c r="B19974" i="9"/>
  <c r="B19975" i="9"/>
  <c r="B19976" i="9"/>
  <c r="B19977" i="9"/>
  <c r="B19978" i="9"/>
  <c r="B19979" i="9"/>
  <c r="B19980" i="9"/>
  <c r="B19981" i="9"/>
  <c r="B19982" i="9"/>
  <c r="B19983" i="9"/>
  <c r="B19984" i="9"/>
  <c r="B19985" i="9"/>
  <c r="B19986" i="9"/>
  <c r="B19987" i="9"/>
  <c r="B19988" i="9"/>
  <c r="B19989" i="9"/>
  <c r="B19990" i="9"/>
  <c r="B19991" i="9"/>
  <c r="B19992" i="9"/>
  <c r="B19993" i="9"/>
  <c r="B19994" i="9"/>
  <c r="B19995" i="9"/>
  <c r="B19996" i="9"/>
  <c r="B19997" i="9"/>
  <c r="B19998" i="9"/>
  <c r="B19999" i="9"/>
  <c r="B20000" i="9"/>
  <c r="B20001" i="9"/>
  <c r="B20002" i="9"/>
  <c r="B20003" i="9"/>
  <c r="B20004" i="9"/>
  <c r="B20005" i="9"/>
  <c r="B20006" i="9"/>
  <c r="B20007" i="9"/>
  <c r="B20008" i="9"/>
  <c r="B20009" i="9"/>
  <c r="B20010" i="9"/>
  <c r="B20011" i="9"/>
  <c r="B20012" i="9"/>
  <c r="B20013" i="9"/>
  <c r="B20014" i="9"/>
  <c r="B20015" i="9"/>
  <c r="B20016" i="9"/>
  <c r="B20017" i="9"/>
  <c r="B20018" i="9"/>
  <c r="B20019" i="9"/>
  <c r="B20020" i="9"/>
  <c r="B20021" i="9"/>
  <c r="B20022" i="9"/>
  <c r="B20023" i="9"/>
  <c r="B20024" i="9"/>
  <c r="B20025" i="9"/>
  <c r="B20026" i="9"/>
  <c r="B20027" i="9"/>
  <c r="B20028" i="9"/>
  <c r="B20029" i="9"/>
  <c r="B20030" i="9"/>
  <c r="B20031" i="9"/>
  <c r="B20032" i="9"/>
  <c r="B20033" i="9"/>
  <c r="B20034" i="9"/>
  <c r="B20035" i="9"/>
  <c r="B20036" i="9"/>
  <c r="B20037" i="9"/>
  <c r="B20038" i="9"/>
  <c r="B20039" i="9"/>
  <c r="B20040" i="9"/>
  <c r="B20041" i="9"/>
  <c r="B20042" i="9"/>
  <c r="B20043" i="9"/>
  <c r="B20044" i="9"/>
  <c r="B20045" i="9"/>
  <c r="B20046" i="9"/>
  <c r="B20047" i="9"/>
  <c r="B20048" i="9"/>
  <c r="B20049" i="9"/>
  <c r="B20050" i="9"/>
  <c r="B20051" i="9"/>
  <c r="B20052" i="9"/>
  <c r="B20053" i="9"/>
  <c r="B20054" i="9"/>
  <c r="B20055" i="9"/>
  <c r="B20056" i="9"/>
  <c r="B20057" i="9"/>
  <c r="B20058" i="9"/>
  <c r="B20059" i="9"/>
  <c r="B20060" i="9"/>
  <c r="B20061" i="9"/>
  <c r="B20062" i="9"/>
  <c r="B20063" i="9"/>
  <c r="B20064" i="9"/>
  <c r="B20065" i="9"/>
  <c r="B20066" i="9"/>
  <c r="B20067" i="9"/>
  <c r="B20068" i="9"/>
  <c r="B20069" i="9"/>
  <c r="B20070" i="9"/>
  <c r="B20071" i="9"/>
  <c r="B20072" i="9"/>
  <c r="B20073" i="9"/>
  <c r="B20074" i="9"/>
  <c r="B20075" i="9"/>
  <c r="B20076" i="9"/>
  <c r="B20077" i="9"/>
  <c r="B20078" i="9"/>
  <c r="B20079" i="9"/>
  <c r="B20080" i="9"/>
  <c r="B20081" i="9"/>
  <c r="B20082" i="9"/>
  <c r="B20083" i="9"/>
  <c r="B20084" i="9"/>
  <c r="B20085" i="9"/>
  <c r="B20086" i="9"/>
  <c r="B20087" i="9"/>
  <c r="B20088" i="9"/>
  <c r="B20089" i="9"/>
  <c r="B20090" i="9"/>
  <c r="B20091" i="9"/>
  <c r="B20092" i="9"/>
  <c r="B20093" i="9"/>
  <c r="B20094" i="9"/>
  <c r="B20095" i="9"/>
  <c r="B20096" i="9"/>
  <c r="B20097" i="9"/>
  <c r="B20098" i="9"/>
  <c r="B20099" i="9"/>
  <c r="B20100" i="9"/>
  <c r="B20101" i="9"/>
  <c r="B20102" i="9"/>
  <c r="B20103" i="9"/>
  <c r="B20104" i="9"/>
  <c r="B20105" i="9"/>
  <c r="B20106" i="9"/>
  <c r="B20107" i="9"/>
  <c r="B20108" i="9"/>
  <c r="B20109" i="9"/>
  <c r="B20110" i="9"/>
  <c r="B20111" i="9"/>
  <c r="B20112" i="9"/>
  <c r="B20113" i="9"/>
  <c r="B20114" i="9"/>
  <c r="B20115" i="9"/>
  <c r="B20116" i="9"/>
  <c r="B20117" i="9"/>
  <c r="B20118" i="9"/>
  <c r="B20119" i="9"/>
  <c r="B20120" i="9"/>
  <c r="B20121" i="9"/>
  <c r="B20122" i="9"/>
  <c r="B20123" i="9"/>
  <c r="B20124" i="9"/>
  <c r="B20125" i="9"/>
  <c r="B20126" i="9"/>
  <c r="B20127" i="9"/>
  <c r="B20128" i="9"/>
  <c r="B20129" i="9"/>
  <c r="B20130" i="9"/>
  <c r="B20131" i="9"/>
  <c r="B20132" i="9"/>
  <c r="B20133" i="9"/>
  <c r="B20134" i="9"/>
  <c r="B20135" i="9"/>
  <c r="B20136" i="9"/>
  <c r="B20137" i="9"/>
  <c r="B20138" i="9"/>
  <c r="B20139" i="9"/>
  <c r="B20140" i="9"/>
  <c r="B20141" i="9"/>
  <c r="B20142" i="9"/>
  <c r="B20143" i="9"/>
  <c r="B20144" i="9"/>
  <c r="B20145" i="9"/>
  <c r="B20146" i="9"/>
  <c r="B20147" i="9"/>
  <c r="B20148" i="9"/>
  <c r="B20149" i="9"/>
  <c r="B20150" i="9"/>
  <c r="B20151" i="9"/>
  <c r="B20152" i="9"/>
  <c r="B20153" i="9"/>
  <c r="B20154" i="9"/>
  <c r="B20155" i="9"/>
  <c r="B20156" i="9"/>
  <c r="B20157" i="9"/>
  <c r="B20158" i="9"/>
  <c r="B20159" i="9"/>
  <c r="B20160" i="9"/>
  <c r="B20161" i="9"/>
  <c r="B20162" i="9"/>
  <c r="B20163" i="9"/>
  <c r="B20164" i="9"/>
  <c r="B20165" i="9"/>
  <c r="B20166" i="9"/>
  <c r="B20167" i="9"/>
  <c r="B20168" i="9"/>
  <c r="B20169" i="9"/>
  <c r="B20170" i="9"/>
  <c r="B20171" i="9"/>
  <c r="B20172" i="9"/>
  <c r="B20173" i="9"/>
  <c r="B20174" i="9"/>
  <c r="B20175" i="9"/>
  <c r="B20176" i="9"/>
  <c r="B20177" i="9"/>
  <c r="B20178" i="9"/>
  <c r="B20179" i="9"/>
  <c r="B20180" i="9"/>
  <c r="B20181" i="9"/>
  <c r="B20182" i="9"/>
  <c r="B20183" i="9"/>
  <c r="B20184" i="9"/>
  <c r="B20185" i="9"/>
  <c r="B20186" i="9"/>
  <c r="B20187" i="9"/>
  <c r="B20188" i="9"/>
  <c r="B20189" i="9"/>
  <c r="B20190" i="9"/>
  <c r="B20191" i="9"/>
  <c r="B20192" i="9"/>
  <c r="B20193" i="9"/>
  <c r="B20194" i="9"/>
  <c r="B20195" i="9"/>
  <c r="B20196" i="9"/>
  <c r="B20197" i="9"/>
  <c r="B20198" i="9"/>
  <c r="B20199" i="9"/>
  <c r="B20200" i="9"/>
  <c r="B20201" i="9"/>
  <c r="B20202" i="9"/>
  <c r="B20203" i="9"/>
  <c r="B20204" i="9"/>
  <c r="B20205" i="9"/>
  <c r="B20206" i="9"/>
  <c r="B20207" i="9"/>
  <c r="B20208" i="9"/>
  <c r="B20209" i="9"/>
  <c r="B20210" i="9"/>
  <c r="B20211" i="9"/>
  <c r="B20212" i="9"/>
  <c r="B20213" i="9"/>
  <c r="B20214" i="9"/>
  <c r="B20215" i="9"/>
  <c r="B20216" i="9"/>
  <c r="B20217" i="9"/>
  <c r="B20218" i="9"/>
  <c r="B20219" i="9"/>
  <c r="B20220" i="9"/>
  <c r="B20221" i="9"/>
  <c r="B20222" i="9"/>
  <c r="B20223" i="9"/>
  <c r="B20224" i="9"/>
  <c r="B20225" i="9"/>
  <c r="B20226" i="9"/>
  <c r="B20227" i="9"/>
  <c r="B20228" i="9"/>
  <c r="B20229" i="9"/>
  <c r="B20230" i="9"/>
  <c r="B20231" i="9"/>
  <c r="B20232" i="9"/>
  <c r="B20233" i="9"/>
  <c r="B20234" i="9"/>
  <c r="B20235" i="9"/>
  <c r="B20236" i="9"/>
  <c r="B20237" i="9"/>
  <c r="B20238" i="9"/>
  <c r="B20239" i="9"/>
  <c r="B20240" i="9"/>
  <c r="B20241" i="9"/>
  <c r="B20242" i="9"/>
  <c r="B20243" i="9"/>
  <c r="B20244" i="9"/>
  <c r="B20245" i="9"/>
  <c r="B20246" i="9"/>
  <c r="B20247" i="9"/>
  <c r="B20248" i="9"/>
  <c r="B20249" i="9"/>
  <c r="B20250" i="9"/>
  <c r="B20251" i="9"/>
  <c r="B20252" i="9"/>
  <c r="B20253" i="9"/>
  <c r="B20254" i="9"/>
  <c r="B20255" i="9"/>
  <c r="B20256" i="9"/>
  <c r="B20257" i="9"/>
  <c r="B20258" i="9"/>
  <c r="B20259" i="9"/>
  <c r="B20260" i="9"/>
  <c r="B20261" i="9"/>
  <c r="B20262" i="9"/>
  <c r="B20263" i="9"/>
  <c r="B20264" i="9"/>
  <c r="B20265" i="9"/>
  <c r="B20266" i="9"/>
  <c r="B20267" i="9"/>
  <c r="B20268" i="9"/>
  <c r="B20269" i="9"/>
  <c r="B20270" i="9"/>
  <c r="B20271" i="9"/>
  <c r="B20272" i="9"/>
  <c r="B20273" i="9"/>
  <c r="B20274" i="9"/>
  <c r="B20275" i="9"/>
  <c r="B20276" i="9"/>
  <c r="B20277" i="9"/>
  <c r="B20278" i="9"/>
  <c r="B20279" i="9"/>
  <c r="B20280" i="9"/>
  <c r="B20281" i="9"/>
  <c r="B20282" i="9"/>
  <c r="B20283" i="9"/>
  <c r="B20284" i="9"/>
  <c r="B20285" i="9"/>
  <c r="B20286" i="9"/>
  <c r="B20287" i="9"/>
  <c r="B20288" i="9"/>
  <c r="B20289" i="9"/>
  <c r="B20290" i="9"/>
  <c r="B20291" i="9"/>
  <c r="B20292" i="9"/>
  <c r="B20293" i="9"/>
  <c r="B20294" i="9"/>
  <c r="B20295" i="9"/>
  <c r="B20296" i="9"/>
  <c r="B20297" i="9"/>
  <c r="B20298" i="9"/>
  <c r="B20299" i="9"/>
  <c r="B20300" i="9"/>
  <c r="B20301" i="9"/>
  <c r="B20302" i="9"/>
  <c r="B20303" i="9"/>
  <c r="B20304" i="9"/>
  <c r="B20305" i="9"/>
  <c r="B20306" i="9"/>
  <c r="B20307" i="9"/>
  <c r="B20308" i="9"/>
  <c r="B20309" i="9"/>
  <c r="B20310" i="9"/>
  <c r="B20311" i="9"/>
  <c r="B20312" i="9"/>
  <c r="B20313" i="9"/>
  <c r="B20314" i="9"/>
  <c r="B20315" i="9"/>
  <c r="B20316" i="9"/>
  <c r="B20317" i="9"/>
  <c r="B20318" i="9"/>
  <c r="B20319" i="9"/>
  <c r="B20320" i="9"/>
  <c r="B20321" i="9"/>
  <c r="B20322" i="9"/>
  <c r="B20323" i="9"/>
  <c r="B20324" i="9"/>
  <c r="B20325" i="9"/>
  <c r="B20326" i="9"/>
  <c r="B20327" i="9"/>
  <c r="B20328" i="9"/>
  <c r="B20329" i="9"/>
  <c r="B20330" i="9"/>
  <c r="B20331" i="9"/>
  <c r="B20332" i="9"/>
  <c r="B20333" i="9"/>
  <c r="B20334" i="9"/>
  <c r="B20335" i="9"/>
  <c r="B20336" i="9"/>
  <c r="B20337" i="9"/>
  <c r="B20338" i="9"/>
  <c r="B20339" i="9"/>
  <c r="B20340" i="9"/>
  <c r="B20341" i="9"/>
  <c r="B20342" i="9"/>
  <c r="B20343" i="9"/>
  <c r="B20344" i="9"/>
  <c r="B20345" i="9"/>
  <c r="B20346" i="9"/>
  <c r="B20347" i="9"/>
  <c r="B20348" i="9"/>
  <c r="B20349" i="9"/>
  <c r="B20350" i="9"/>
  <c r="B20351" i="9"/>
  <c r="B20352" i="9"/>
  <c r="B20353" i="9"/>
  <c r="B20354" i="9"/>
  <c r="B20355" i="9"/>
  <c r="B20356" i="9"/>
  <c r="B20357" i="9"/>
  <c r="B20358" i="9"/>
  <c r="B20359" i="9"/>
  <c r="B20360" i="9"/>
  <c r="B20361" i="9"/>
  <c r="B20362" i="9"/>
  <c r="B20363" i="9"/>
  <c r="B20364" i="9"/>
  <c r="B20365" i="9"/>
  <c r="B20366" i="9"/>
  <c r="B20367" i="9"/>
  <c r="B20368" i="9"/>
  <c r="B20369" i="9"/>
  <c r="B20370" i="9"/>
  <c r="B20371" i="9"/>
  <c r="B20372" i="9"/>
  <c r="B20373" i="9"/>
  <c r="B20374" i="9"/>
  <c r="B20375" i="9"/>
  <c r="B20376" i="9"/>
  <c r="B20377" i="9"/>
  <c r="B20378" i="9"/>
  <c r="B20379" i="9"/>
  <c r="B20380" i="9"/>
  <c r="B20381" i="9"/>
  <c r="B20382" i="9"/>
  <c r="B20383" i="9"/>
  <c r="B20384" i="9"/>
  <c r="B20385" i="9"/>
  <c r="B20386" i="9"/>
  <c r="B20387" i="9"/>
  <c r="B20388" i="9"/>
  <c r="B20389" i="9"/>
  <c r="B20390" i="9"/>
  <c r="B20391" i="9"/>
  <c r="B20392" i="9"/>
  <c r="B20393" i="9"/>
  <c r="B20394" i="9"/>
  <c r="B20395" i="9"/>
  <c r="B20396" i="9"/>
  <c r="B20397" i="9"/>
  <c r="B20398" i="9"/>
  <c r="B20399" i="9"/>
  <c r="B20400" i="9"/>
  <c r="B20401" i="9"/>
  <c r="B20402" i="9"/>
  <c r="B20403" i="9"/>
  <c r="B20404" i="9"/>
  <c r="B20405" i="9"/>
  <c r="B20406" i="9"/>
  <c r="B20407" i="9"/>
  <c r="B20408" i="9"/>
  <c r="B20409" i="9"/>
  <c r="B20410" i="9"/>
  <c r="B20411" i="9"/>
  <c r="B20412" i="9"/>
  <c r="B20413" i="9"/>
  <c r="B20414" i="9"/>
  <c r="B20415" i="9"/>
  <c r="B20416" i="9"/>
  <c r="B20417" i="9"/>
  <c r="B20418" i="9"/>
  <c r="B20419" i="9"/>
  <c r="B20420" i="9"/>
  <c r="B20421" i="9"/>
  <c r="B20422" i="9"/>
  <c r="B20423" i="9"/>
  <c r="B20424" i="9"/>
  <c r="B20425" i="9"/>
  <c r="B20426" i="9"/>
  <c r="B20427" i="9"/>
  <c r="B20428" i="9"/>
  <c r="B20429" i="9"/>
  <c r="B20430" i="9"/>
  <c r="B20431" i="9"/>
  <c r="B20432" i="9"/>
  <c r="B20433" i="9"/>
  <c r="B20434" i="9"/>
  <c r="B20435" i="9"/>
  <c r="B20436" i="9"/>
  <c r="B20437" i="9"/>
  <c r="B20438" i="9"/>
  <c r="B20439" i="9"/>
  <c r="B20440" i="9"/>
  <c r="B20441" i="9"/>
  <c r="B20442" i="9"/>
  <c r="B20443" i="9"/>
  <c r="B20444" i="9"/>
  <c r="B20445" i="9"/>
  <c r="B20446" i="9"/>
  <c r="B20447" i="9"/>
  <c r="B20448" i="9"/>
  <c r="B20449" i="9"/>
  <c r="B20450" i="9"/>
  <c r="B20451" i="9"/>
  <c r="B20452" i="9"/>
  <c r="B20453" i="9"/>
  <c r="B20454" i="9"/>
  <c r="B20455" i="9"/>
  <c r="B20456" i="9"/>
  <c r="B20457" i="9"/>
  <c r="B20458" i="9"/>
  <c r="B20459" i="9"/>
  <c r="B20460" i="9"/>
  <c r="B20461" i="9"/>
  <c r="B20462" i="9"/>
  <c r="B20463" i="9"/>
  <c r="B20464" i="9"/>
  <c r="B20465" i="9"/>
  <c r="B20466" i="9"/>
  <c r="B20467" i="9"/>
  <c r="B20468" i="9"/>
  <c r="B20469" i="9"/>
  <c r="B20470" i="9"/>
  <c r="B20471" i="9"/>
  <c r="B20472" i="9"/>
  <c r="B20473" i="9"/>
  <c r="B20474" i="9"/>
  <c r="B20475" i="9"/>
  <c r="B20476" i="9"/>
  <c r="B20477" i="9"/>
  <c r="B20478" i="9"/>
  <c r="B20479" i="9"/>
  <c r="B20480" i="9"/>
  <c r="B20481" i="9"/>
  <c r="B20482" i="9"/>
  <c r="B20483" i="9"/>
  <c r="B20484" i="9"/>
  <c r="B20485" i="9"/>
  <c r="B20486" i="9"/>
  <c r="B20487" i="9"/>
  <c r="B20488" i="9"/>
  <c r="B20489" i="9"/>
  <c r="B20490" i="9"/>
  <c r="B20491" i="9"/>
  <c r="B20492" i="9"/>
  <c r="B20493" i="9"/>
  <c r="B20494" i="9"/>
  <c r="B20495" i="9"/>
  <c r="B20496" i="9"/>
  <c r="B20497" i="9"/>
  <c r="B20498" i="9"/>
  <c r="B20499" i="9"/>
  <c r="B20500" i="9"/>
  <c r="B20501" i="9"/>
  <c r="B20502" i="9"/>
  <c r="B20503" i="9"/>
  <c r="B20504" i="9"/>
  <c r="B20505" i="9"/>
  <c r="B20506" i="9"/>
  <c r="B20507" i="9"/>
  <c r="B20508" i="9"/>
  <c r="B20509" i="9"/>
  <c r="B20510" i="9"/>
  <c r="B20511" i="9"/>
  <c r="B20512" i="9"/>
  <c r="B20513" i="9"/>
  <c r="B20514" i="9"/>
  <c r="B20515" i="9"/>
  <c r="B20516" i="9"/>
  <c r="B20517" i="9"/>
  <c r="B20518" i="9"/>
  <c r="B20519" i="9"/>
  <c r="B20520" i="9"/>
  <c r="B20521" i="9"/>
  <c r="B20522" i="9"/>
  <c r="B20523" i="9"/>
  <c r="B20524" i="9"/>
  <c r="B20525" i="9"/>
  <c r="B20526" i="9"/>
  <c r="B20527" i="9"/>
  <c r="B20528" i="9"/>
  <c r="B20529" i="9"/>
  <c r="B20530" i="9"/>
  <c r="B20531" i="9"/>
  <c r="B20532" i="9"/>
  <c r="B20533" i="9"/>
  <c r="B20534" i="9"/>
  <c r="B20535" i="9"/>
  <c r="B20536" i="9"/>
  <c r="B20537" i="9"/>
  <c r="B20538" i="9"/>
  <c r="B20539" i="9"/>
  <c r="B20540" i="9"/>
  <c r="B20541" i="9"/>
  <c r="B20542" i="9"/>
  <c r="B20543" i="9"/>
  <c r="B20544" i="9"/>
  <c r="B20545" i="9"/>
  <c r="B20546" i="9"/>
  <c r="B20547" i="9"/>
  <c r="B20548" i="9"/>
  <c r="B20549" i="9"/>
  <c r="B20550" i="9"/>
  <c r="B20551" i="9"/>
  <c r="B20552" i="9"/>
  <c r="B20553" i="9"/>
  <c r="B20554" i="9"/>
  <c r="B20555" i="9"/>
  <c r="B20556" i="9"/>
  <c r="B20557" i="9"/>
  <c r="B20558" i="9"/>
  <c r="B20559" i="9"/>
  <c r="B20560" i="9"/>
  <c r="B20561" i="9"/>
  <c r="B20562" i="9"/>
  <c r="B20563" i="9"/>
  <c r="B20564" i="9"/>
  <c r="B20565" i="9"/>
  <c r="B20566" i="9"/>
  <c r="B20567" i="9"/>
  <c r="B20568" i="9"/>
  <c r="B20569" i="9"/>
  <c r="B20570" i="9"/>
  <c r="B20571" i="9"/>
  <c r="B20572" i="9"/>
  <c r="B20573" i="9"/>
  <c r="B20574" i="9"/>
  <c r="B20575" i="9"/>
  <c r="B20576" i="9"/>
  <c r="B20577" i="9"/>
  <c r="B20578" i="9"/>
  <c r="B20579" i="9"/>
  <c r="B20580" i="9"/>
  <c r="B20581" i="9"/>
  <c r="B20582" i="9"/>
  <c r="B20583" i="9"/>
  <c r="B20584" i="9"/>
  <c r="B20585" i="9"/>
  <c r="B20586" i="9"/>
  <c r="B20587" i="9"/>
  <c r="B20588" i="9"/>
  <c r="B20589" i="9"/>
  <c r="B20590" i="9"/>
  <c r="B20591" i="9"/>
  <c r="B20592" i="9"/>
  <c r="B20593" i="9"/>
  <c r="B20594" i="9"/>
  <c r="B20595" i="9"/>
  <c r="B20596" i="9"/>
  <c r="B20597" i="9"/>
  <c r="B20598" i="9"/>
  <c r="B20599" i="9"/>
  <c r="B20600" i="9"/>
  <c r="B20601" i="9"/>
  <c r="B20602" i="9"/>
  <c r="B20603" i="9"/>
  <c r="B20604" i="9"/>
  <c r="B20605" i="9"/>
  <c r="B20606" i="9"/>
  <c r="B20607" i="9"/>
  <c r="B20608" i="9"/>
  <c r="B20609" i="9"/>
  <c r="B20610" i="9"/>
  <c r="B20611" i="9"/>
  <c r="B20612" i="9"/>
  <c r="B20613" i="9"/>
  <c r="B20614" i="9"/>
  <c r="B20615" i="9"/>
  <c r="B20616" i="9"/>
  <c r="B20617" i="9"/>
  <c r="B20618" i="9"/>
  <c r="B20619" i="9"/>
  <c r="B20620" i="9"/>
  <c r="B20621" i="9"/>
  <c r="B20622" i="9"/>
  <c r="B20623" i="9"/>
  <c r="B20624" i="9"/>
  <c r="B20625" i="9"/>
  <c r="B20626" i="9"/>
  <c r="B20627" i="9"/>
  <c r="B20628" i="9"/>
  <c r="B20629" i="9"/>
  <c r="B20630" i="9"/>
  <c r="B20631" i="9"/>
  <c r="B20632" i="9"/>
  <c r="B20633" i="9"/>
  <c r="B20634" i="9"/>
  <c r="B20635" i="9"/>
  <c r="B20636" i="9"/>
  <c r="B20637" i="9"/>
  <c r="B20638" i="9"/>
  <c r="B20639" i="9"/>
  <c r="B20640" i="9"/>
  <c r="B20641" i="9"/>
  <c r="B20642" i="9"/>
  <c r="B20643" i="9"/>
  <c r="B20644" i="9"/>
  <c r="B20645" i="9"/>
  <c r="B20646" i="9"/>
  <c r="B20647" i="9"/>
  <c r="B20648" i="9"/>
  <c r="B20649" i="9"/>
  <c r="B20650" i="9"/>
  <c r="B20651" i="9"/>
  <c r="B20652" i="9"/>
  <c r="B20653" i="9"/>
  <c r="B20654" i="9"/>
  <c r="B20655" i="9"/>
  <c r="B20656" i="9"/>
  <c r="B20657" i="9"/>
  <c r="B20658" i="9"/>
  <c r="B20659" i="9"/>
  <c r="B20660" i="9"/>
  <c r="B20661" i="9"/>
  <c r="B20662" i="9"/>
  <c r="B20663" i="9"/>
  <c r="B20664" i="9"/>
  <c r="B20665" i="9"/>
  <c r="B20666" i="9"/>
  <c r="B20667" i="9"/>
  <c r="B20668" i="9"/>
  <c r="B20669" i="9"/>
  <c r="B20670" i="9"/>
  <c r="B20671" i="9"/>
  <c r="B20672" i="9"/>
  <c r="B20673" i="9"/>
  <c r="B20674" i="9"/>
  <c r="B20675" i="9"/>
  <c r="B20676" i="9"/>
  <c r="B20677" i="9"/>
  <c r="B20678" i="9"/>
  <c r="B20679" i="9"/>
  <c r="B20680" i="9"/>
  <c r="B20681" i="9"/>
  <c r="B20682" i="9"/>
  <c r="B20683" i="9"/>
  <c r="B20684" i="9"/>
  <c r="B20685" i="9"/>
  <c r="B20686" i="9"/>
  <c r="B20687" i="9"/>
  <c r="B20688" i="9"/>
  <c r="B20689" i="9"/>
  <c r="B20690" i="9"/>
  <c r="B20691" i="9"/>
  <c r="B20692" i="9"/>
  <c r="B20693" i="9"/>
  <c r="B20694" i="9"/>
  <c r="B20695" i="9"/>
  <c r="B20696" i="9"/>
  <c r="B20697" i="9"/>
  <c r="B20698" i="9"/>
  <c r="B20699" i="9"/>
  <c r="B20700" i="9"/>
  <c r="B20701" i="9"/>
  <c r="B20702" i="9"/>
  <c r="B20703" i="9"/>
  <c r="B20704" i="9"/>
  <c r="B20705" i="9"/>
  <c r="B20706" i="9"/>
  <c r="B20707" i="9"/>
  <c r="B20708" i="9"/>
  <c r="B20709" i="9"/>
  <c r="B20710" i="9"/>
  <c r="B20711" i="9"/>
  <c r="B20712" i="9"/>
  <c r="B20713" i="9"/>
  <c r="B20714" i="9"/>
  <c r="B20715" i="9"/>
  <c r="B20716" i="9"/>
  <c r="B20717" i="9"/>
  <c r="B20718" i="9"/>
  <c r="B20719" i="9"/>
  <c r="B20720" i="9"/>
  <c r="B20721" i="9"/>
  <c r="B20722" i="9"/>
  <c r="B20723" i="9"/>
  <c r="B20724" i="9"/>
  <c r="B20725" i="9"/>
  <c r="B20726" i="9"/>
  <c r="B20727" i="9"/>
  <c r="B20728" i="9"/>
  <c r="B20729" i="9"/>
  <c r="B20730" i="9"/>
  <c r="B20731" i="9"/>
  <c r="B20732" i="9"/>
  <c r="B20733" i="9"/>
  <c r="B20734" i="9"/>
  <c r="B20735" i="9"/>
  <c r="B20736" i="9"/>
  <c r="B20737" i="9"/>
  <c r="B20738" i="9"/>
  <c r="B20739" i="9"/>
  <c r="B20740" i="9"/>
  <c r="B20741" i="9"/>
  <c r="B20742" i="9"/>
  <c r="B20743" i="9"/>
  <c r="B20744" i="9"/>
  <c r="B20745" i="9"/>
  <c r="B20746" i="9"/>
  <c r="B20747" i="9"/>
  <c r="B20748" i="9"/>
  <c r="B20749" i="9"/>
  <c r="B20750" i="9"/>
  <c r="B20751" i="9"/>
  <c r="B20752" i="9"/>
  <c r="B20753" i="9"/>
  <c r="B20754" i="9"/>
  <c r="B20755" i="9"/>
  <c r="B20756" i="9"/>
  <c r="B20757" i="9"/>
  <c r="B20758" i="9"/>
  <c r="B20759" i="9"/>
  <c r="B20760" i="9"/>
  <c r="B20761" i="9"/>
  <c r="B20762" i="9"/>
  <c r="B20763" i="9"/>
  <c r="B20764" i="9"/>
  <c r="B20765" i="9"/>
  <c r="B20766" i="9"/>
  <c r="B20767" i="9"/>
  <c r="B20768" i="9"/>
  <c r="B20769" i="9"/>
  <c r="B20770" i="9"/>
  <c r="B20771" i="9"/>
  <c r="B20772" i="9"/>
  <c r="B20773" i="9"/>
  <c r="B20774" i="9"/>
  <c r="B20775" i="9"/>
  <c r="B20776" i="9"/>
  <c r="B20777" i="9"/>
  <c r="B20778" i="9"/>
  <c r="B20779" i="9"/>
  <c r="B20780" i="9"/>
  <c r="B20781" i="9"/>
  <c r="B20782" i="9"/>
  <c r="B20783" i="9"/>
  <c r="B20784" i="9"/>
  <c r="B20785" i="9"/>
  <c r="B20786" i="9"/>
  <c r="B20787" i="9"/>
  <c r="B20788" i="9"/>
  <c r="B20789" i="9"/>
  <c r="B20790" i="9"/>
  <c r="B20791" i="9"/>
  <c r="B20792" i="9"/>
  <c r="B20793" i="9"/>
  <c r="B20794" i="9"/>
  <c r="B20795" i="9"/>
  <c r="B20796" i="9"/>
  <c r="B20797" i="9"/>
  <c r="B20798" i="9"/>
  <c r="B20799" i="9"/>
  <c r="B20800" i="9"/>
  <c r="B20801" i="9"/>
  <c r="B20802" i="9"/>
  <c r="B20803" i="9"/>
  <c r="B20804" i="9"/>
  <c r="B20805" i="9"/>
  <c r="B20806" i="9"/>
  <c r="B20807" i="9"/>
  <c r="B20808" i="9"/>
  <c r="B20809" i="9"/>
  <c r="B20810" i="9"/>
  <c r="B20811" i="9"/>
  <c r="B20812" i="9"/>
  <c r="B20813" i="9"/>
  <c r="B20814" i="9"/>
  <c r="B20815" i="9"/>
  <c r="B20816" i="9"/>
  <c r="B20817" i="9"/>
  <c r="B20818" i="9"/>
  <c r="B20819" i="9"/>
  <c r="B20820" i="9"/>
  <c r="B20821" i="9"/>
  <c r="B20822" i="9"/>
  <c r="B20823" i="9"/>
  <c r="B20824" i="9"/>
  <c r="B20825" i="9"/>
  <c r="B20826" i="9"/>
  <c r="B20827" i="9"/>
  <c r="B20828" i="9"/>
  <c r="B20829" i="9"/>
  <c r="B20830" i="9"/>
  <c r="B20831" i="9"/>
  <c r="B20832" i="9"/>
  <c r="B20833" i="9"/>
  <c r="B20834" i="9"/>
  <c r="B20835" i="9"/>
  <c r="B20836" i="9"/>
  <c r="B20837" i="9"/>
  <c r="B20838" i="9"/>
  <c r="B20839" i="9"/>
  <c r="B20840" i="9"/>
  <c r="B20841" i="9"/>
  <c r="B20842" i="9"/>
  <c r="B20843" i="9"/>
  <c r="B20844" i="9"/>
  <c r="B20845" i="9"/>
  <c r="B20846" i="9"/>
  <c r="B20847" i="9"/>
  <c r="B20848" i="9"/>
  <c r="B20849" i="9"/>
  <c r="B20850" i="9"/>
  <c r="B20851" i="9"/>
  <c r="B20852" i="9"/>
  <c r="B20853" i="9"/>
  <c r="B20854" i="9"/>
  <c r="B20855" i="9"/>
  <c r="B20856" i="9"/>
  <c r="B20857" i="9"/>
  <c r="B20858" i="9"/>
  <c r="B20859" i="9"/>
  <c r="B20860" i="9"/>
  <c r="B20861" i="9"/>
  <c r="B20862" i="9"/>
  <c r="B20863" i="9"/>
  <c r="B20864" i="9"/>
  <c r="B20865" i="9"/>
  <c r="B20866" i="9"/>
  <c r="B20867" i="9"/>
  <c r="B20868" i="9"/>
  <c r="B20869" i="9"/>
  <c r="B20870" i="9"/>
  <c r="B20871" i="9"/>
  <c r="B20872" i="9"/>
  <c r="B20873" i="9"/>
  <c r="B20874" i="9"/>
  <c r="B20875" i="9"/>
  <c r="B20876" i="9"/>
  <c r="B20877" i="9"/>
  <c r="B20878" i="9"/>
  <c r="B20879" i="9"/>
  <c r="B20880" i="9"/>
  <c r="B20881" i="9"/>
  <c r="B20882" i="9"/>
  <c r="B20883" i="9"/>
  <c r="B20884" i="9"/>
  <c r="B20885" i="9"/>
  <c r="B20886" i="9"/>
  <c r="B20887" i="9"/>
  <c r="B20888" i="9"/>
  <c r="B20889" i="9"/>
  <c r="B20890" i="9"/>
  <c r="B20891" i="9"/>
  <c r="B20892" i="9"/>
  <c r="B20893" i="9"/>
  <c r="B20894" i="9"/>
  <c r="B20895" i="9"/>
  <c r="B20896" i="9"/>
  <c r="B20897" i="9"/>
  <c r="B20898" i="9"/>
  <c r="B20899" i="9"/>
  <c r="B20900" i="9"/>
  <c r="B20901" i="9"/>
  <c r="B20902" i="9"/>
  <c r="B20903" i="9"/>
  <c r="B20904" i="9"/>
  <c r="B20905" i="9"/>
  <c r="B20906" i="9"/>
  <c r="B20907" i="9"/>
  <c r="B20908" i="9"/>
  <c r="B20909" i="9"/>
  <c r="B20910" i="9"/>
  <c r="B20911" i="9"/>
  <c r="B20912" i="9"/>
  <c r="B20913" i="9"/>
  <c r="B20914" i="9"/>
  <c r="B20915" i="9"/>
  <c r="B20916" i="9"/>
  <c r="B20917" i="9"/>
  <c r="B20918" i="9"/>
  <c r="B20919" i="9"/>
  <c r="B20920" i="9"/>
  <c r="B20921" i="9"/>
  <c r="B20922" i="9"/>
  <c r="B20923" i="9"/>
  <c r="B20924" i="9"/>
  <c r="B20925" i="9"/>
  <c r="B20926" i="9"/>
  <c r="B20927" i="9"/>
  <c r="B20928" i="9"/>
  <c r="B20929" i="9"/>
  <c r="B20930" i="9"/>
  <c r="B20931" i="9"/>
  <c r="B20932" i="9"/>
  <c r="B20933" i="9"/>
  <c r="B20934" i="9"/>
  <c r="B20935" i="9"/>
  <c r="B20936" i="9"/>
  <c r="B20937" i="9"/>
  <c r="B20938" i="9"/>
  <c r="B20939" i="9"/>
  <c r="B20940" i="9"/>
  <c r="B20941" i="9"/>
  <c r="B20942" i="9"/>
  <c r="B20943" i="9"/>
  <c r="B20944" i="9"/>
  <c r="B20945" i="9"/>
  <c r="B20946" i="9"/>
  <c r="B20947" i="9"/>
  <c r="B20948" i="9"/>
  <c r="B20949" i="9"/>
  <c r="B20950" i="9"/>
  <c r="B20951" i="9"/>
  <c r="B20952" i="9"/>
  <c r="B20953" i="9"/>
  <c r="B20954" i="9"/>
  <c r="B20955" i="9"/>
  <c r="B20956" i="9"/>
  <c r="B20957" i="9"/>
  <c r="B20958" i="9"/>
  <c r="B20959" i="9"/>
  <c r="B20960" i="9"/>
  <c r="B20961" i="9"/>
  <c r="B20962" i="9"/>
  <c r="B20963" i="9"/>
  <c r="B20964" i="9"/>
  <c r="B20965" i="9"/>
  <c r="B20966" i="9"/>
  <c r="B20967" i="9"/>
  <c r="B20968" i="9"/>
  <c r="B20969" i="9"/>
  <c r="B20970" i="9"/>
  <c r="B20971" i="9"/>
  <c r="B20972" i="9"/>
  <c r="B20973" i="9"/>
  <c r="B20974" i="9"/>
  <c r="B20975" i="9"/>
  <c r="B20976" i="9"/>
  <c r="B20977" i="9"/>
  <c r="B20978" i="9"/>
  <c r="B20979" i="9"/>
  <c r="B20980" i="9"/>
  <c r="B20981" i="9"/>
  <c r="B20982" i="9"/>
  <c r="B20983" i="9"/>
  <c r="B20984" i="9"/>
  <c r="B20985" i="9"/>
  <c r="B20986" i="9"/>
  <c r="B20987" i="9"/>
  <c r="B20988" i="9"/>
  <c r="B20989" i="9"/>
  <c r="B20990" i="9"/>
  <c r="B20991" i="9"/>
  <c r="B20992" i="9"/>
  <c r="B20993" i="9"/>
  <c r="B20994" i="9"/>
  <c r="B20995" i="9"/>
  <c r="B20996" i="9"/>
  <c r="B20997" i="9"/>
  <c r="B20998" i="9"/>
  <c r="B20999" i="9"/>
  <c r="B21000" i="9"/>
  <c r="B21001" i="9"/>
  <c r="B21002" i="9"/>
  <c r="B21003" i="9"/>
  <c r="B21004" i="9"/>
  <c r="B21005" i="9"/>
  <c r="B21006" i="9"/>
  <c r="B21007" i="9"/>
  <c r="B21008" i="9"/>
  <c r="B21009" i="9"/>
  <c r="B21010" i="9"/>
  <c r="B21011" i="9"/>
  <c r="B21012" i="9"/>
  <c r="B21013" i="9"/>
  <c r="B21014" i="9"/>
  <c r="B21015" i="9"/>
  <c r="B21016" i="9"/>
  <c r="B21017" i="9"/>
  <c r="B21018" i="9"/>
  <c r="B21019" i="9"/>
  <c r="B21020" i="9"/>
  <c r="B21021" i="9"/>
  <c r="B21022" i="9"/>
  <c r="B21023" i="9"/>
  <c r="B21024" i="9"/>
  <c r="B21025" i="9"/>
  <c r="B21026" i="9"/>
  <c r="B21027" i="9"/>
  <c r="B21028" i="9"/>
  <c r="B21029" i="9"/>
  <c r="B21030" i="9"/>
  <c r="B21031" i="9"/>
  <c r="B21032" i="9"/>
  <c r="B21033" i="9"/>
  <c r="B21034" i="9"/>
  <c r="B21035" i="9"/>
  <c r="B21036" i="9"/>
  <c r="B21037" i="9"/>
  <c r="B21038" i="9"/>
  <c r="B21039" i="9"/>
  <c r="B21040" i="9"/>
  <c r="B21041" i="9"/>
  <c r="B21042" i="9"/>
  <c r="B21043" i="9"/>
  <c r="B21044" i="9"/>
  <c r="B21045" i="9"/>
  <c r="B21046" i="9"/>
  <c r="B21047" i="9"/>
  <c r="B21048" i="9"/>
  <c r="B21049" i="9"/>
  <c r="B21050" i="9"/>
  <c r="B21051" i="9"/>
  <c r="B21052" i="9"/>
  <c r="B21053" i="9"/>
  <c r="B21054" i="9"/>
  <c r="B21055" i="9"/>
  <c r="B21056" i="9"/>
  <c r="B21057" i="9"/>
  <c r="B21058" i="9"/>
  <c r="B21059" i="9"/>
  <c r="B21060" i="9"/>
  <c r="B21061" i="9"/>
  <c r="B21062" i="9"/>
  <c r="B21063" i="9"/>
  <c r="B21064" i="9"/>
  <c r="B21065" i="9"/>
  <c r="B21066" i="9"/>
  <c r="B21067" i="9"/>
  <c r="B21068" i="9"/>
  <c r="B21069" i="9"/>
  <c r="B21070" i="9"/>
  <c r="B21071" i="9"/>
  <c r="B21072" i="9"/>
  <c r="B21073" i="9"/>
  <c r="B21074" i="9"/>
  <c r="B21075" i="9"/>
  <c r="B21076" i="9"/>
  <c r="B21077" i="9"/>
  <c r="B21078" i="9"/>
  <c r="B21079" i="9"/>
  <c r="B21080" i="9"/>
  <c r="B21081" i="9"/>
  <c r="B21082" i="9"/>
  <c r="B21083" i="9"/>
  <c r="B21084" i="9"/>
  <c r="B21085" i="9"/>
  <c r="B21086" i="9"/>
  <c r="B21087" i="9"/>
  <c r="B21088" i="9"/>
  <c r="B21089" i="9"/>
  <c r="B21090" i="9"/>
  <c r="B21091" i="9"/>
  <c r="B21092" i="9"/>
  <c r="B21093" i="9"/>
  <c r="B21094" i="9"/>
  <c r="B21095" i="9"/>
  <c r="B21096" i="9"/>
  <c r="B21097" i="9"/>
  <c r="B21098" i="9"/>
  <c r="B21099" i="9"/>
  <c r="B21100" i="9"/>
  <c r="B21101" i="9"/>
  <c r="B21102" i="9"/>
  <c r="B21103" i="9"/>
  <c r="B21104" i="9"/>
  <c r="B21105" i="9"/>
  <c r="B21106" i="9"/>
  <c r="B21107" i="9"/>
  <c r="B21108" i="9"/>
  <c r="B21109" i="9"/>
  <c r="B21110" i="9"/>
  <c r="B21111" i="9"/>
  <c r="B21112" i="9"/>
  <c r="B21113" i="9"/>
  <c r="B21114" i="9"/>
  <c r="B21115" i="9"/>
  <c r="B21116" i="9"/>
  <c r="B21117" i="9"/>
  <c r="B21118" i="9"/>
  <c r="B21119" i="9"/>
  <c r="B21120" i="9"/>
  <c r="B21121" i="9"/>
  <c r="B21122" i="9"/>
  <c r="B21123" i="9"/>
  <c r="B21124" i="9"/>
  <c r="B21125" i="9"/>
  <c r="B21126" i="9"/>
  <c r="B21127" i="9"/>
  <c r="B21128" i="9"/>
  <c r="B21129" i="9"/>
  <c r="B21130" i="9"/>
  <c r="B21131" i="9"/>
  <c r="B21132" i="9"/>
  <c r="B21133" i="9"/>
  <c r="B21134" i="9"/>
  <c r="B21135" i="9"/>
  <c r="B21136" i="9"/>
  <c r="B21137" i="9"/>
  <c r="B21138" i="9"/>
  <c r="B21139" i="9"/>
  <c r="B21140" i="9"/>
  <c r="B21141" i="9"/>
  <c r="B21142" i="9"/>
  <c r="B21143" i="9"/>
  <c r="B21144" i="9"/>
  <c r="B21145" i="9"/>
  <c r="B21146" i="9"/>
  <c r="B21147" i="9"/>
  <c r="B21148" i="9"/>
  <c r="B21149" i="9"/>
  <c r="B21150" i="9"/>
  <c r="B21151" i="9"/>
  <c r="B21152" i="9"/>
  <c r="B21153" i="9"/>
  <c r="B21154" i="9"/>
  <c r="B21155" i="9"/>
  <c r="B21156" i="9"/>
  <c r="B21157" i="9"/>
  <c r="B21158" i="9"/>
  <c r="B21159" i="9"/>
  <c r="B21160" i="9"/>
  <c r="B21161" i="9"/>
  <c r="B21162" i="9"/>
  <c r="B21163" i="9"/>
  <c r="B21164" i="9"/>
  <c r="B21165" i="9"/>
  <c r="B21166" i="9"/>
  <c r="B21167" i="9"/>
  <c r="B21168" i="9"/>
  <c r="B21169" i="9"/>
  <c r="B21170" i="9"/>
  <c r="B21171" i="9"/>
  <c r="B21172" i="9"/>
  <c r="B21173" i="9"/>
  <c r="B21174" i="9"/>
  <c r="B21175" i="9"/>
  <c r="B21176" i="9"/>
  <c r="B21177" i="9"/>
  <c r="B21178" i="9"/>
  <c r="B21179" i="9"/>
  <c r="B21180" i="9"/>
  <c r="B21181" i="9"/>
  <c r="B21182" i="9"/>
  <c r="B21183" i="9"/>
  <c r="B21184" i="9"/>
  <c r="B21185" i="9"/>
  <c r="B21186" i="9"/>
  <c r="B21187" i="9"/>
  <c r="B21188" i="9"/>
  <c r="B21189" i="9"/>
  <c r="B21190" i="9"/>
  <c r="B21191" i="9"/>
  <c r="B21192" i="9"/>
  <c r="B21193" i="9"/>
  <c r="B21194" i="9"/>
  <c r="B21195" i="9"/>
  <c r="B21196" i="9"/>
  <c r="B21197" i="9"/>
  <c r="B21198" i="9"/>
  <c r="B21199" i="9"/>
  <c r="B21200" i="9"/>
  <c r="B21201" i="9"/>
  <c r="B21202" i="9"/>
  <c r="B21203" i="9"/>
  <c r="B21204" i="9"/>
  <c r="B21205" i="9"/>
  <c r="B21206" i="9"/>
  <c r="B21207" i="9"/>
  <c r="B21208" i="9"/>
  <c r="B21209" i="9"/>
  <c r="B21210" i="9"/>
  <c r="B21211" i="9"/>
  <c r="B21212" i="9"/>
  <c r="B21213" i="9"/>
  <c r="B21214" i="9"/>
  <c r="B21215" i="9"/>
  <c r="B21216" i="9"/>
  <c r="B21217" i="9"/>
  <c r="B21218" i="9"/>
  <c r="B21219" i="9"/>
  <c r="B21220" i="9"/>
  <c r="B21221" i="9"/>
  <c r="B21222" i="9"/>
  <c r="B21223" i="9"/>
  <c r="B21224" i="9"/>
  <c r="B21225" i="9"/>
  <c r="B21226" i="9"/>
  <c r="B21227" i="9"/>
  <c r="B21228" i="9"/>
  <c r="B21229" i="9"/>
  <c r="B21230" i="9"/>
  <c r="B21231" i="9"/>
  <c r="B21232" i="9"/>
  <c r="B21233" i="9"/>
  <c r="B21234" i="9"/>
  <c r="B21235" i="9"/>
  <c r="B21236" i="9"/>
  <c r="B21237" i="9"/>
  <c r="B21238" i="9"/>
  <c r="B21239" i="9"/>
  <c r="B21240" i="9"/>
  <c r="B21241" i="9"/>
  <c r="B21242" i="9"/>
  <c r="B21243" i="9"/>
  <c r="B21244" i="9"/>
  <c r="B21245" i="9"/>
  <c r="B21246" i="9"/>
  <c r="B21247" i="9"/>
  <c r="B21248" i="9"/>
  <c r="B21249" i="9"/>
  <c r="B21250" i="9"/>
  <c r="B21251" i="9"/>
  <c r="B21252" i="9"/>
  <c r="B21253" i="9"/>
  <c r="B21254" i="9"/>
  <c r="B21255" i="9"/>
  <c r="B21256" i="9"/>
  <c r="B21257" i="9"/>
  <c r="B21258" i="9"/>
  <c r="B21259" i="9"/>
  <c r="B21260" i="9"/>
  <c r="B21261" i="9"/>
  <c r="B21262" i="9"/>
  <c r="B21263" i="9"/>
  <c r="B21264" i="9"/>
  <c r="B21265" i="9"/>
  <c r="B21266" i="9"/>
  <c r="B21267" i="9"/>
  <c r="B21268" i="9"/>
  <c r="B21269" i="9"/>
  <c r="B21270" i="9"/>
  <c r="B21271" i="9"/>
  <c r="B21272" i="9"/>
  <c r="B21273" i="9"/>
  <c r="B21274" i="9"/>
  <c r="B21275" i="9"/>
  <c r="B21276" i="9"/>
  <c r="B21277" i="9"/>
  <c r="B21278" i="9"/>
  <c r="B21279" i="9"/>
  <c r="B21280" i="9"/>
  <c r="B21281" i="9"/>
  <c r="B21282" i="9"/>
  <c r="B21283" i="9"/>
  <c r="B21284" i="9"/>
  <c r="B21285" i="9"/>
  <c r="B21286" i="9"/>
  <c r="B21287" i="9"/>
  <c r="B21288" i="9"/>
  <c r="B21289" i="9"/>
  <c r="B21290" i="9"/>
  <c r="B21291" i="9"/>
  <c r="B21292" i="9"/>
  <c r="B21293" i="9"/>
  <c r="B21294" i="9"/>
  <c r="B21295" i="9"/>
  <c r="B21296" i="9"/>
  <c r="B21297" i="9"/>
  <c r="B21298" i="9"/>
  <c r="B21299" i="9"/>
  <c r="B21300" i="9"/>
  <c r="B21301" i="9"/>
  <c r="B21302" i="9"/>
  <c r="B21303" i="9"/>
  <c r="B21304" i="9"/>
  <c r="B21305" i="9"/>
  <c r="B21306" i="9"/>
  <c r="B21307" i="9"/>
  <c r="B21308" i="9"/>
  <c r="B21309" i="9"/>
  <c r="B21310" i="9"/>
  <c r="B21311" i="9"/>
  <c r="B21312" i="9"/>
  <c r="B21313" i="9"/>
  <c r="B21314" i="9"/>
  <c r="B21315" i="9"/>
  <c r="B21316" i="9"/>
  <c r="B21317" i="9"/>
  <c r="B21318" i="9"/>
  <c r="B21319" i="9"/>
  <c r="B21320" i="9"/>
  <c r="B21321" i="9"/>
  <c r="B21322" i="9"/>
  <c r="B21323" i="9"/>
  <c r="B21324" i="9"/>
  <c r="B21325" i="9"/>
  <c r="B21326" i="9"/>
  <c r="B21327" i="9"/>
  <c r="B21328" i="9"/>
  <c r="B21329" i="9"/>
  <c r="B21330" i="9"/>
  <c r="B21331" i="9"/>
  <c r="B21332" i="9"/>
  <c r="B21333" i="9"/>
  <c r="B21334" i="9"/>
  <c r="B21335" i="9"/>
  <c r="B21336" i="9"/>
  <c r="B21337" i="9"/>
  <c r="B21338" i="9"/>
  <c r="B21339" i="9"/>
  <c r="B21340" i="9"/>
  <c r="B21341" i="9"/>
  <c r="B21342" i="9"/>
  <c r="B21343" i="9"/>
  <c r="B21344" i="9"/>
  <c r="B21345" i="9"/>
  <c r="B21346" i="9"/>
  <c r="B21347" i="9"/>
  <c r="B21348" i="9"/>
  <c r="B21349" i="9"/>
  <c r="B21350" i="9"/>
  <c r="B21351" i="9"/>
  <c r="B21352" i="9"/>
  <c r="B21353" i="9"/>
  <c r="B21354" i="9"/>
  <c r="B21355" i="9"/>
  <c r="B21356" i="9"/>
  <c r="B21357" i="9"/>
  <c r="B21358" i="9"/>
  <c r="B21359" i="9"/>
  <c r="B21360" i="9"/>
  <c r="B21361" i="9"/>
  <c r="B21362" i="9"/>
  <c r="B21363" i="9"/>
  <c r="B21364" i="9"/>
  <c r="B21365" i="9"/>
  <c r="B21366" i="9"/>
  <c r="B21367" i="9"/>
  <c r="B21368" i="9"/>
  <c r="B21369" i="9"/>
  <c r="B21370" i="9"/>
  <c r="B21371" i="9"/>
  <c r="B21372" i="9"/>
  <c r="B21373" i="9"/>
  <c r="B21374" i="9"/>
  <c r="B21375" i="9"/>
  <c r="B21376" i="9"/>
  <c r="B21377" i="9"/>
  <c r="B21378" i="9"/>
  <c r="B21379" i="9"/>
  <c r="B21380" i="9"/>
  <c r="B21381" i="9"/>
  <c r="B21382" i="9"/>
  <c r="B21383" i="9"/>
  <c r="B21384" i="9"/>
  <c r="B21385" i="9"/>
  <c r="B21386" i="9"/>
  <c r="B21387" i="9"/>
  <c r="B21388" i="9"/>
  <c r="B21389" i="9"/>
  <c r="B21390" i="9"/>
  <c r="B21391" i="9"/>
  <c r="B21392" i="9"/>
  <c r="B21393" i="9"/>
  <c r="B21394" i="9"/>
  <c r="B21395" i="9"/>
  <c r="B21396" i="9"/>
  <c r="B21397" i="9"/>
  <c r="B21398" i="9"/>
  <c r="B21399" i="9"/>
  <c r="B21400" i="9"/>
  <c r="B21401" i="9"/>
  <c r="B21402" i="9"/>
  <c r="B21403" i="9"/>
  <c r="B21404" i="9"/>
  <c r="B21405" i="9"/>
  <c r="B21406" i="9"/>
  <c r="B21407" i="9"/>
  <c r="B21408" i="9"/>
  <c r="B21409" i="9"/>
  <c r="B21410" i="9"/>
  <c r="B21411" i="9"/>
  <c r="B21412" i="9"/>
  <c r="B21413" i="9"/>
  <c r="B21414" i="9"/>
  <c r="B21415" i="9"/>
  <c r="B21416" i="9"/>
  <c r="B21417" i="9"/>
  <c r="B21418" i="9"/>
  <c r="B21419" i="9"/>
  <c r="B21420" i="9"/>
  <c r="B21421" i="9"/>
  <c r="B21422" i="9"/>
  <c r="B21423" i="9"/>
  <c r="B21424" i="9"/>
  <c r="B21425" i="9"/>
  <c r="B21426" i="9"/>
  <c r="B21427" i="9"/>
  <c r="B21428" i="9"/>
  <c r="B21429" i="9"/>
  <c r="B21430" i="9"/>
  <c r="B21431" i="9"/>
  <c r="B21432" i="9"/>
  <c r="B21433" i="9"/>
  <c r="B21434" i="9"/>
  <c r="B21435" i="9"/>
  <c r="B21436" i="9"/>
  <c r="B21437" i="9"/>
  <c r="B21438" i="9"/>
  <c r="B21439" i="9"/>
  <c r="B21440" i="9"/>
  <c r="B21441" i="9"/>
  <c r="B21442" i="9"/>
  <c r="B21443" i="9"/>
  <c r="B21444" i="9"/>
  <c r="B21445" i="9"/>
  <c r="B21446" i="9"/>
  <c r="B21447" i="9"/>
  <c r="B21448" i="9"/>
  <c r="B21449" i="9"/>
  <c r="B21450" i="9"/>
  <c r="B21451" i="9"/>
  <c r="B21452" i="9"/>
  <c r="B21453" i="9"/>
  <c r="B21454" i="9"/>
  <c r="B21455" i="9"/>
  <c r="B21456" i="9"/>
  <c r="B21457" i="9"/>
  <c r="B21458" i="9"/>
  <c r="B21459" i="9"/>
  <c r="B21460" i="9"/>
  <c r="B21461" i="9"/>
  <c r="B21462" i="9"/>
  <c r="B21463" i="9"/>
  <c r="B21464" i="9"/>
  <c r="B21465" i="9"/>
  <c r="B21466" i="9"/>
  <c r="B21467" i="9"/>
  <c r="B21468" i="9"/>
  <c r="B21469" i="9"/>
  <c r="B21470" i="9"/>
  <c r="B21471" i="9"/>
  <c r="B21472" i="9"/>
  <c r="B21473" i="9"/>
  <c r="B21474" i="9"/>
  <c r="B21475" i="9"/>
  <c r="B21476" i="9"/>
  <c r="B21477" i="9"/>
  <c r="B21478" i="9"/>
  <c r="B21479" i="9"/>
  <c r="B21480" i="9"/>
  <c r="B21481" i="9"/>
  <c r="B21482" i="9"/>
  <c r="B21483" i="9"/>
  <c r="B21484" i="9"/>
  <c r="B21485" i="9"/>
  <c r="B21486" i="9"/>
  <c r="B21487" i="9"/>
  <c r="B21488" i="9"/>
  <c r="B21489" i="9"/>
  <c r="B21490" i="9"/>
  <c r="B21491" i="9"/>
  <c r="B21492" i="9"/>
  <c r="B21493" i="9"/>
  <c r="B21494" i="9"/>
  <c r="B21495" i="9"/>
  <c r="B21496" i="9"/>
  <c r="B21497" i="9"/>
  <c r="B21498" i="9"/>
  <c r="B21499" i="9"/>
  <c r="B21500" i="9"/>
  <c r="B21501" i="9"/>
  <c r="B21502" i="9"/>
  <c r="B21503" i="9"/>
  <c r="B21504" i="9"/>
  <c r="B21505" i="9"/>
  <c r="B21506" i="9"/>
  <c r="B21507" i="9"/>
  <c r="B21508" i="9"/>
  <c r="B21509" i="9"/>
  <c r="B21510" i="9"/>
  <c r="B21511" i="9"/>
  <c r="B21512" i="9"/>
  <c r="B21513" i="9"/>
  <c r="B21514" i="9"/>
  <c r="B21515" i="9"/>
  <c r="B21516" i="9"/>
  <c r="B21517" i="9"/>
  <c r="B21518" i="9"/>
  <c r="B21519" i="9"/>
  <c r="B21520" i="9"/>
  <c r="B21521" i="9"/>
  <c r="B21522" i="9"/>
  <c r="B21523" i="9"/>
  <c r="B21524" i="9"/>
  <c r="B21525" i="9"/>
  <c r="B21526" i="9"/>
  <c r="B21527" i="9"/>
  <c r="B21528" i="9"/>
  <c r="B21529" i="9"/>
  <c r="B21530" i="9"/>
  <c r="B21531" i="9"/>
  <c r="B21532" i="9"/>
  <c r="B21533" i="9"/>
  <c r="B21534" i="9"/>
  <c r="B21535" i="9"/>
  <c r="B21536" i="9"/>
  <c r="B21537" i="9"/>
  <c r="B21538" i="9"/>
  <c r="B21539" i="9"/>
  <c r="B21540" i="9"/>
  <c r="B21541" i="9"/>
  <c r="B21542" i="9"/>
  <c r="B21543" i="9"/>
  <c r="B21544" i="9"/>
  <c r="B21545" i="9"/>
  <c r="B21546" i="9"/>
  <c r="B21547" i="9"/>
  <c r="B21548" i="9"/>
  <c r="B21549" i="9"/>
  <c r="B21550" i="9"/>
  <c r="B21551" i="9"/>
  <c r="B21552" i="9"/>
  <c r="B21553" i="9"/>
  <c r="B21554" i="9"/>
  <c r="B21555" i="9"/>
  <c r="B21556" i="9"/>
  <c r="B21557" i="9"/>
  <c r="B21558" i="9"/>
  <c r="B21559" i="9"/>
  <c r="B21560" i="9"/>
  <c r="B21561" i="9"/>
  <c r="B21562" i="9"/>
  <c r="B21563" i="9"/>
  <c r="B21564" i="9"/>
  <c r="B21565" i="9"/>
  <c r="B21566" i="9"/>
  <c r="B21567" i="9"/>
  <c r="B21568" i="9"/>
  <c r="B21569" i="9"/>
  <c r="B21570" i="9"/>
  <c r="B21571" i="9"/>
  <c r="B21572" i="9"/>
  <c r="B21573" i="9"/>
  <c r="B21574" i="9"/>
  <c r="B21575" i="9"/>
  <c r="B21576" i="9"/>
  <c r="B21577" i="9"/>
  <c r="B21578" i="9"/>
  <c r="B21579" i="9"/>
  <c r="B21580" i="9"/>
  <c r="B21581" i="9"/>
  <c r="B21582" i="9"/>
  <c r="B21583" i="9"/>
  <c r="B21584" i="9"/>
  <c r="B21585" i="9"/>
  <c r="B21586" i="9"/>
  <c r="B21587" i="9"/>
  <c r="B21588" i="9"/>
  <c r="B21589" i="9"/>
  <c r="B21590" i="9"/>
  <c r="B21591" i="9"/>
  <c r="B21592" i="9"/>
  <c r="B21593" i="9"/>
  <c r="B21594" i="9"/>
  <c r="B21595" i="9"/>
  <c r="B21596" i="9"/>
  <c r="B21597" i="9"/>
  <c r="B21598" i="9"/>
  <c r="B21599" i="9"/>
  <c r="B21600" i="9"/>
  <c r="B21601" i="9"/>
  <c r="B21602" i="9"/>
  <c r="B21603" i="9"/>
  <c r="B21604" i="9"/>
  <c r="B21605" i="9"/>
  <c r="B21606" i="9"/>
  <c r="B21607" i="9"/>
  <c r="B21608" i="9"/>
  <c r="B21609" i="9"/>
  <c r="B21610" i="9"/>
  <c r="B21611" i="9"/>
  <c r="B21612" i="9"/>
  <c r="B21613" i="9"/>
  <c r="B21614" i="9"/>
  <c r="B21615" i="9"/>
  <c r="B21616" i="9"/>
  <c r="B21617" i="9"/>
  <c r="B21618" i="9"/>
  <c r="B21619" i="9"/>
  <c r="B21620" i="9"/>
  <c r="B21621" i="9"/>
  <c r="B21622" i="9"/>
  <c r="B21623" i="9"/>
  <c r="B21624" i="9"/>
  <c r="B21625" i="9"/>
  <c r="B21626" i="9"/>
  <c r="B21627" i="9"/>
  <c r="B21628" i="9"/>
  <c r="B21629" i="9"/>
  <c r="B21630" i="9"/>
  <c r="B21631" i="9"/>
  <c r="B21632" i="9"/>
  <c r="B21633" i="9"/>
  <c r="B21634" i="9"/>
  <c r="B21635" i="9"/>
  <c r="B21636" i="9"/>
  <c r="B21637" i="9"/>
  <c r="B21638" i="9"/>
  <c r="B21639" i="9"/>
  <c r="B21640" i="9"/>
  <c r="B21641" i="9"/>
  <c r="B21642" i="9"/>
  <c r="B21643" i="9"/>
  <c r="B21644" i="9"/>
  <c r="B21645" i="9"/>
  <c r="B21646" i="9"/>
  <c r="B21647" i="9"/>
  <c r="B21648" i="9"/>
  <c r="B21649" i="9"/>
  <c r="B21650" i="9"/>
  <c r="B21651" i="9"/>
  <c r="B21652" i="9"/>
  <c r="B21653" i="9"/>
  <c r="B21654" i="9"/>
  <c r="B21655" i="9"/>
  <c r="B21656" i="9"/>
  <c r="B21657" i="9"/>
  <c r="B21658" i="9"/>
  <c r="B21659" i="9"/>
  <c r="B21660" i="9"/>
  <c r="B21661" i="9"/>
  <c r="B21662" i="9"/>
  <c r="B21663" i="9"/>
  <c r="B21664" i="9"/>
  <c r="B21665" i="9"/>
  <c r="B21666" i="9"/>
  <c r="B21667" i="9"/>
  <c r="B21668" i="9"/>
  <c r="B21669" i="9"/>
  <c r="B21670" i="9"/>
  <c r="B21671" i="9"/>
  <c r="B21672" i="9"/>
  <c r="B21673" i="9"/>
  <c r="B21674" i="9"/>
  <c r="B21675" i="9"/>
  <c r="B21676" i="9"/>
  <c r="B21677" i="9"/>
  <c r="B21678" i="9"/>
  <c r="B21679" i="9"/>
  <c r="B21680" i="9"/>
  <c r="B21681" i="9"/>
  <c r="B21682" i="9"/>
  <c r="B21683" i="9"/>
  <c r="B21684" i="9"/>
  <c r="B21685" i="9"/>
  <c r="B21686" i="9"/>
  <c r="B21687" i="9"/>
  <c r="B21688" i="9"/>
  <c r="B21689" i="9"/>
  <c r="B21690" i="9"/>
  <c r="B21691" i="9"/>
  <c r="B21692" i="9"/>
  <c r="B21693" i="9"/>
  <c r="B21694" i="9"/>
  <c r="B21695" i="9"/>
  <c r="B21696" i="9"/>
  <c r="B21697" i="9"/>
  <c r="B21698" i="9"/>
  <c r="B21699" i="9"/>
  <c r="B21700" i="9"/>
  <c r="B21701" i="9"/>
  <c r="B21702" i="9"/>
  <c r="B21703" i="9"/>
  <c r="B21704" i="9"/>
  <c r="B21705" i="9"/>
  <c r="B21706" i="9"/>
  <c r="B21707" i="9"/>
  <c r="B21708" i="9"/>
  <c r="B21709" i="9"/>
  <c r="B21710" i="9"/>
  <c r="B21711" i="9"/>
  <c r="B21712" i="9"/>
  <c r="B21713" i="9"/>
  <c r="B21714" i="9"/>
  <c r="B21715" i="9"/>
  <c r="B21716" i="9"/>
  <c r="B21717" i="9"/>
  <c r="B21718" i="9"/>
  <c r="B21719" i="9"/>
  <c r="B21720" i="9"/>
  <c r="B21721" i="9"/>
  <c r="B21722" i="9"/>
  <c r="B21723" i="9"/>
  <c r="B21724" i="9"/>
  <c r="B21725" i="9"/>
  <c r="B21726" i="9"/>
  <c r="B21727" i="9"/>
  <c r="B21728" i="9"/>
  <c r="B21729" i="9"/>
  <c r="B21730" i="9"/>
  <c r="B21731" i="9"/>
  <c r="B21732" i="9"/>
  <c r="B21733" i="9"/>
  <c r="B21734" i="9"/>
  <c r="B21735" i="9"/>
  <c r="B21736" i="9"/>
  <c r="B21737" i="9"/>
  <c r="B21738" i="9"/>
  <c r="B21739" i="9"/>
  <c r="B21740" i="9"/>
  <c r="B21741" i="9"/>
  <c r="B21742" i="9"/>
  <c r="B21743" i="9"/>
  <c r="B21744" i="9"/>
  <c r="B21745" i="9"/>
  <c r="B21746" i="9"/>
  <c r="B21747" i="9"/>
  <c r="B21748" i="9"/>
  <c r="B21749" i="9"/>
  <c r="B21750" i="9"/>
  <c r="B21751" i="9"/>
  <c r="B21752" i="9"/>
  <c r="B21753" i="9"/>
  <c r="B21754" i="9"/>
  <c r="B21755" i="9"/>
  <c r="B21756" i="9"/>
  <c r="B21757" i="9"/>
  <c r="B21758" i="9"/>
  <c r="B21759" i="9"/>
  <c r="B21760" i="9"/>
  <c r="B21761" i="9"/>
  <c r="B21762" i="9"/>
  <c r="B21763" i="9"/>
  <c r="B21764" i="9"/>
  <c r="B21765" i="9"/>
  <c r="B21766" i="9"/>
  <c r="B21767" i="9"/>
  <c r="B21768" i="9"/>
  <c r="B21769" i="9"/>
  <c r="B21770" i="9"/>
  <c r="B21771" i="9"/>
  <c r="B21772" i="9"/>
  <c r="B21773" i="9"/>
  <c r="B21774" i="9"/>
  <c r="B21775" i="9"/>
  <c r="B21776" i="9"/>
  <c r="B21777" i="9"/>
  <c r="B21778" i="9"/>
  <c r="B21779" i="9"/>
  <c r="B21780" i="9"/>
  <c r="B21781" i="9"/>
  <c r="B21782" i="9"/>
  <c r="B21783" i="9"/>
  <c r="B21784" i="9"/>
  <c r="B21785" i="9"/>
  <c r="B21786" i="9"/>
  <c r="B21787" i="9"/>
  <c r="B21788" i="9"/>
  <c r="B21789" i="9"/>
  <c r="B21790" i="9"/>
  <c r="B21791" i="9"/>
  <c r="B21792" i="9"/>
  <c r="B21793" i="9"/>
  <c r="B21794" i="9"/>
  <c r="B21795" i="9"/>
  <c r="B21796" i="9"/>
  <c r="B21797" i="9"/>
  <c r="B21798" i="9"/>
  <c r="B21799" i="9"/>
  <c r="B21800" i="9"/>
  <c r="B21801" i="9"/>
  <c r="B21802" i="9"/>
  <c r="B21803" i="9"/>
  <c r="B21804" i="9"/>
  <c r="B21805" i="9"/>
  <c r="B21806" i="9"/>
  <c r="B21807" i="9"/>
  <c r="B21808" i="9"/>
  <c r="B21809" i="9"/>
  <c r="B21810" i="9"/>
  <c r="B21811" i="9"/>
  <c r="B21812" i="9"/>
  <c r="B21813" i="9"/>
  <c r="B21814" i="9"/>
  <c r="B21815" i="9"/>
  <c r="B21816" i="9"/>
  <c r="B21817" i="9"/>
  <c r="B21818" i="9"/>
  <c r="B21819" i="9"/>
  <c r="B21820" i="9"/>
  <c r="B21821" i="9"/>
  <c r="B21822" i="9"/>
  <c r="B21823" i="9"/>
  <c r="B21824" i="9"/>
  <c r="B21825" i="9"/>
  <c r="B21826" i="9"/>
  <c r="B21827" i="9"/>
  <c r="B21828" i="9"/>
  <c r="B21829" i="9"/>
  <c r="B21830" i="9"/>
  <c r="B21831" i="9"/>
  <c r="B21832" i="9"/>
  <c r="B21833" i="9"/>
  <c r="B21834" i="9"/>
  <c r="B21835" i="9"/>
  <c r="B21836" i="9"/>
  <c r="B21837" i="9"/>
  <c r="B21838" i="9"/>
  <c r="B21839" i="9"/>
  <c r="B21840" i="9"/>
  <c r="B21841" i="9"/>
  <c r="B21842" i="9"/>
  <c r="B21843" i="9"/>
  <c r="B21844" i="9"/>
  <c r="B21845" i="9"/>
  <c r="B21846" i="9"/>
  <c r="B21847" i="9"/>
  <c r="B21848" i="9"/>
  <c r="B21849" i="9"/>
  <c r="B21850" i="9"/>
  <c r="B21851" i="9"/>
  <c r="B21852" i="9"/>
  <c r="B21853" i="9"/>
  <c r="B21854" i="9"/>
  <c r="B21855" i="9"/>
  <c r="B21856" i="9"/>
  <c r="B21857" i="9"/>
  <c r="B21858" i="9"/>
  <c r="B21859" i="9"/>
  <c r="B21860" i="9"/>
  <c r="B21861" i="9"/>
  <c r="B21862" i="9"/>
  <c r="B21863" i="9"/>
  <c r="B21864" i="9"/>
  <c r="B21865" i="9"/>
  <c r="B21866" i="9"/>
  <c r="B21867" i="9"/>
  <c r="B21868" i="9"/>
  <c r="B21869" i="9"/>
  <c r="B21870" i="9"/>
  <c r="B21871" i="9"/>
  <c r="B21872" i="9"/>
  <c r="B21873" i="9"/>
  <c r="B21874" i="9"/>
  <c r="B21875" i="9"/>
  <c r="B21876" i="9"/>
  <c r="B21877" i="9"/>
  <c r="B21878" i="9"/>
  <c r="B21879" i="9"/>
  <c r="B21880" i="9"/>
  <c r="B21881" i="9"/>
  <c r="B21882" i="9"/>
  <c r="B21883" i="9"/>
  <c r="B21884" i="9"/>
  <c r="B21885" i="9"/>
  <c r="B21886" i="9"/>
  <c r="B21887" i="9"/>
  <c r="B21888" i="9"/>
  <c r="B21889" i="9"/>
  <c r="B21890" i="9"/>
  <c r="B21891" i="9"/>
  <c r="B21892" i="9"/>
  <c r="B21893" i="9"/>
  <c r="B21894" i="9"/>
  <c r="B21895" i="9"/>
  <c r="B21896" i="9"/>
  <c r="B21897" i="9"/>
  <c r="B21898" i="9"/>
  <c r="B21899" i="9"/>
  <c r="B21900" i="9"/>
  <c r="B21901" i="9"/>
  <c r="B21902" i="9"/>
  <c r="B21903" i="9"/>
  <c r="B21904" i="9"/>
  <c r="B21905" i="9"/>
  <c r="B21906" i="9"/>
  <c r="B21907" i="9"/>
  <c r="B21908" i="9"/>
  <c r="B21909" i="9"/>
  <c r="B21910" i="9"/>
  <c r="B21911" i="9"/>
  <c r="B21912" i="9"/>
  <c r="B21913" i="9"/>
  <c r="B21914" i="9"/>
  <c r="B21915" i="9"/>
  <c r="B21916" i="9"/>
  <c r="B21917" i="9"/>
  <c r="B21918" i="9"/>
  <c r="B21919" i="9"/>
  <c r="B21920" i="9"/>
  <c r="B21921" i="9"/>
  <c r="B21922" i="9"/>
  <c r="B21923" i="9"/>
  <c r="B21924" i="9"/>
  <c r="B21925" i="9"/>
  <c r="B21926" i="9"/>
  <c r="B21927" i="9"/>
  <c r="B21928" i="9"/>
  <c r="B21929" i="9"/>
  <c r="B21930" i="9"/>
  <c r="B21931" i="9"/>
  <c r="B21932" i="9"/>
  <c r="B21933" i="9"/>
  <c r="B21934" i="9"/>
  <c r="B21935" i="9"/>
  <c r="B21936" i="9"/>
  <c r="B21937" i="9"/>
  <c r="B21938" i="9"/>
  <c r="B21939" i="9"/>
  <c r="B21940" i="9"/>
  <c r="B21941" i="9"/>
  <c r="B21942" i="9"/>
  <c r="B21943" i="9"/>
  <c r="B21944" i="9"/>
  <c r="B21945" i="9"/>
  <c r="B21946" i="9"/>
  <c r="B21947" i="9"/>
  <c r="B21948" i="9"/>
  <c r="B21949" i="9"/>
  <c r="B21950" i="9"/>
  <c r="B21951" i="9"/>
  <c r="B21952" i="9"/>
  <c r="B21953" i="9"/>
  <c r="B21954" i="9"/>
  <c r="B21955" i="9"/>
  <c r="B21956" i="9"/>
  <c r="B21957" i="9"/>
  <c r="B21958" i="9"/>
  <c r="B21959" i="9"/>
  <c r="B21960" i="9"/>
  <c r="B21961" i="9"/>
  <c r="B21962" i="9"/>
  <c r="B21963" i="9"/>
  <c r="B21964" i="9"/>
  <c r="B21965" i="9"/>
  <c r="B21966" i="9"/>
  <c r="B21967" i="9"/>
  <c r="B21968" i="9"/>
  <c r="B21969" i="9"/>
  <c r="B21970" i="9"/>
  <c r="B21971" i="9"/>
  <c r="B21972" i="9"/>
  <c r="B21973" i="9"/>
  <c r="B21974" i="9"/>
  <c r="B21975" i="9"/>
  <c r="B21976" i="9"/>
  <c r="B21977" i="9"/>
  <c r="B21978" i="9"/>
  <c r="B21979" i="9"/>
  <c r="B21980" i="9"/>
  <c r="B21981" i="9"/>
  <c r="B21982" i="9"/>
  <c r="B21983" i="9"/>
  <c r="B21984" i="9"/>
  <c r="B21985" i="9"/>
  <c r="B21986" i="9"/>
  <c r="B21987" i="9"/>
  <c r="B21988" i="9"/>
  <c r="B21989" i="9"/>
  <c r="B21990" i="9"/>
  <c r="B21991" i="9"/>
  <c r="B21992" i="9"/>
  <c r="B21993" i="9"/>
  <c r="B21994" i="9"/>
  <c r="B21995" i="9"/>
  <c r="B21996" i="9"/>
  <c r="B21997" i="9"/>
  <c r="B21998" i="9"/>
  <c r="B21999" i="9"/>
  <c r="B22000" i="9"/>
  <c r="B22001" i="9"/>
  <c r="B22002" i="9"/>
  <c r="B22003" i="9"/>
  <c r="B22004" i="9"/>
  <c r="B22005" i="9"/>
  <c r="B22006" i="9"/>
  <c r="B22007" i="9"/>
  <c r="B22008" i="9"/>
  <c r="B22009" i="9"/>
  <c r="B22010" i="9"/>
  <c r="B22011" i="9"/>
  <c r="B22012" i="9"/>
  <c r="B22013" i="9"/>
  <c r="B22014" i="9"/>
  <c r="B22015" i="9"/>
  <c r="B22016" i="9"/>
  <c r="B22017" i="9"/>
  <c r="B22018" i="9"/>
  <c r="B22019" i="9"/>
  <c r="B22020" i="9"/>
  <c r="B22021" i="9"/>
  <c r="B22022" i="9"/>
  <c r="B22023" i="9"/>
  <c r="B22024" i="9"/>
  <c r="B22025" i="9"/>
  <c r="B22026" i="9"/>
  <c r="B22027" i="9"/>
  <c r="B22028" i="9"/>
  <c r="B22029" i="9"/>
  <c r="B22030" i="9"/>
  <c r="B22031" i="9"/>
  <c r="B22032" i="9"/>
  <c r="B22033" i="9"/>
  <c r="B22034" i="9"/>
  <c r="B22035" i="9"/>
  <c r="B22036" i="9"/>
  <c r="B22037" i="9"/>
  <c r="B22038" i="9"/>
  <c r="B22039" i="9"/>
  <c r="B22040" i="9"/>
  <c r="B22041" i="9"/>
  <c r="B22042" i="9"/>
  <c r="B22043" i="9"/>
  <c r="B22044" i="9"/>
  <c r="B22045" i="9"/>
  <c r="B22046" i="9"/>
  <c r="B22047" i="9"/>
  <c r="B22048" i="9"/>
  <c r="B22049" i="9"/>
  <c r="B22050" i="9"/>
  <c r="B22051" i="9"/>
  <c r="B22052" i="9"/>
  <c r="B22053" i="9"/>
  <c r="B22054" i="9"/>
  <c r="B22055" i="9"/>
  <c r="B22056" i="9"/>
  <c r="B22057" i="9"/>
  <c r="B22058" i="9"/>
  <c r="B22059" i="9"/>
  <c r="B22060" i="9"/>
  <c r="B22061" i="9"/>
  <c r="B22062" i="9"/>
  <c r="B22063" i="9"/>
  <c r="B22064" i="9"/>
  <c r="B22065" i="9"/>
  <c r="B22066" i="9"/>
  <c r="B22067" i="9"/>
  <c r="B22068" i="9"/>
  <c r="B22069" i="9"/>
  <c r="B22070" i="9"/>
  <c r="B22071" i="9"/>
  <c r="B22072" i="9"/>
  <c r="B22073" i="9"/>
  <c r="B22074" i="9"/>
  <c r="B22075" i="9"/>
  <c r="B22076" i="9"/>
  <c r="B22077" i="9"/>
  <c r="B22078" i="9"/>
  <c r="B22079" i="9"/>
  <c r="B22080" i="9"/>
  <c r="B22081" i="9"/>
  <c r="B22082" i="9"/>
  <c r="B22083" i="9"/>
  <c r="B22084" i="9"/>
  <c r="B22085" i="9"/>
  <c r="B22086" i="9"/>
  <c r="B22087" i="9"/>
  <c r="B22088" i="9"/>
  <c r="B22089" i="9"/>
  <c r="B22090" i="9"/>
  <c r="B22091" i="9"/>
  <c r="B22092" i="9"/>
  <c r="B22093" i="9"/>
  <c r="B22094" i="9"/>
  <c r="B22095" i="9"/>
  <c r="B22096" i="9"/>
  <c r="B22097" i="9"/>
  <c r="B22098" i="9"/>
  <c r="B22099" i="9"/>
  <c r="B22100" i="9"/>
  <c r="B22101" i="9"/>
  <c r="B22102" i="9"/>
  <c r="B22103" i="9"/>
  <c r="B22104" i="9"/>
  <c r="B22105" i="9"/>
  <c r="B22106" i="9"/>
  <c r="B22107" i="9"/>
  <c r="B22108" i="9"/>
  <c r="B22109" i="9"/>
  <c r="B22110" i="9"/>
  <c r="B22111" i="9"/>
  <c r="B22112" i="9"/>
  <c r="B22113" i="9"/>
  <c r="B22114" i="9"/>
  <c r="B22115" i="9"/>
  <c r="B22116" i="9"/>
  <c r="B22117" i="9"/>
  <c r="B22118" i="9"/>
  <c r="B22119" i="9"/>
  <c r="B22120" i="9"/>
  <c r="B22121" i="9"/>
  <c r="B22122" i="9"/>
  <c r="B22123" i="9"/>
  <c r="B22124" i="9"/>
  <c r="B22125" i="9"/>
  <c r="B22126" i="9"/>
  <c r="B22127" i="9"/>
  <c r="B22128" i="9"/>
  <c r="B22129" i="9"/>
  <c r="B22130" i="9"/>
  <c r="B22131" i="9"/>
  <c r="B22132" i="9"/>
  <c r="B22133" i="9"/>
  <c r="B22134" i="9"/>
  <c r="B22135" i="9"/>
  <c r="B22136" i="9"/>
  <c r="B22137" i="9"/>
  <c r="B22138" i="9"/>
  <c r="B22139" i="9"/>
  <c r="B22140" i="9"/>
  <c r="B22141" i="9"/>
  <c r="B22142" i="9"/>
  <c r="B22143" i="9"/>
  <c r="B22144" i="9"/>
  <c r="B22145" i="9"/>
  <c r="B22146" i="9"/>
  <c r="B22147" i="9"/>
  <c r="B22148" i="9"/>
  <c r="B22149" i="9"/>
  <c r="B22150" i="9"/>
  <c r="B22151" i="9"/>
  <c r="B22152" i="9"/>
  <c r="B22153" i="9"/>
  <c r="B22154" i="9"/>
  <c r="B22155" i="9"/>
  <c r="B22156" i="9"/>
  <c r="B22157" i="9"/>
  <c r="B22158" i="9"/>
  <c r="B22159" i="9"/>
  <c r="B22160" i="9"/>
  <c r="B22161" i="9"/>
  <c r="B22162" i="9"/>
  <c r="B22163" i="9"/>
  <c r="B22164" i="9"/>
  <c r="B22165" i="9"/>
  <c r="B22166" i="9"/>
  <c r="B22167" i="9"/>
  <c r="B22168" i="9"/>
  <c r="B22169" i="9"/>
  <c r="B22170" i="9"/>
  <c r="B22171" i="9"/>
  <c r="B22172" i="9"/>
  <c r="B22173" i="9"/>
  <c r="B22174" i="9"/>
  <c r="B22175" i="9"/>
  <c r="B22176" i="9"/>
  <c r="B22177" i="9"/>
  <c r="B22178" i="9"/>
  <c r="B22179" i="9"/>
  <c r="B22180" i="9"/>
  <c r="B22181" i="9"/>
  <c r="B22182" i="9"/>
  <c r="B22183" i="9"/>
  <c r="B22184" i="9"/>
  <c r="B22185" i="9"/>
  <c r="B22186" i="9"/>
  <c r="B22187" i="9"/>
  <c r="B22188" i="9"/>
  <c r="B22189" i="9"/>
  <c r="B22190" i="9"/>
  <c r="B22191" i="9"/>
  <c r="B22192" i="9"/>
  <c r="B22193" i="9"/>
  <c r="B22194" i="9"/>
  <c r="B22195" i="9"/>
  <c r="B22196" i="9"/>
  <c r="B22197" i="9"/>
  <c r="B22198" i="9"/>
  <c r="B22199" i="9"/>
  <c r="B22200" i="9"/>
  <c r="B22201" i="9"/>
  <c r="B22202" i="9"/>
  <c r="B22203" i="9"/>
  <c r="B22204" i="9"/>
  <c r="B22205" i="9"/>
  <c r="B22206" i="9"/>
  <c r="B22207" i="9"/>
  <c r="B22208" i="9"/>
  <c r="B22209" i="9"/>
  <c r="B22210" i="9"/>
  <c r="B22211" i="9"/>
  <c r="B22212" i="9"/>
  <c r="B22213" i="9"/>
  <c r="B22214" i="9"/>
  <c r="B22215" i="9"/>
  <c r="B22216" i="9"/>
  <c r="B22217" i="9"/>
  <c r="B22218" i="9"/>
  <c r="B22219" i="9"/>
  <c r="B22220" i="9"/>
  <c r="B22221" i="9"/>
  <c r="B22222" i="9"/>
  <c r="B22223" i="9"/>
  <c r="B22224" i="9"/>
  <c r="B22225" i="9"/>
  <c r="B22226" i="9"/>
  <c r="B22227" i="9"/>
  <c r="B22228" i="9"/>
  <c r="B22229" i="9"/>
  <c r="B22230" i="9"/>
  <c r="B22231" i="9"/>
  <c r="B22232" i="9"/>
  <c r="B22233" i="9"/>
  <c r="B22234" i="9"/>
  <c r="B22235" i="9"/>
  <c r="B22236" i="9"/>
  <c r="B22237" i="9"/>
  <c r="B22238" i="9"/>
  <c r="B22239" i="9"/>
  <c r="B22240" i="9"/>
  <c r="B22241" i="9"/>
  <c r="B22242" i="9"/>
  <c r="B22243" i="9"/>
  <c r="B22244" i="9"/>
  <c r="B22245" i="9"/>
  <c r="B22246" i="9"/>
  <c r="B22247" i="9"/>
  <c r="B22248" i="9"/>
  <c r="B22249" i="9"/>
  <c r="B22250" i="9"/>
  <c r="B22251" i="9"/>
  <c r="B22252" i="9"/>
  <c r="B22253" i="9"/>
  <c r="B22254" i="9"/>
  <c r="B22255" i="9"/>
  <c r="B22256" i="9"/>
  <c r="B22257" i="9"/>
  <c r="B22258" i="9"/>
  <c r="B22259" i="9"/>
  <c r="B22260" i="9"/>
  <c r="B22261" i="9"/>
  <c r="B22262" i="9"/>
  <c r="B22263" i="9"/>
  <c r="B22264" i="9"/>
  <c r="B22265" i="9"/>
  <c r="B22266" i="9"/>
  <c r="B22267" i="9"/>
  <c r="B22268" i="9"/>
  <c r="B22269" i="9"/>
  <c r="B22270" i="9"/>
  <c r="B22271" i="9"/>
  <c r="B22272" i="9"/>
  <c r="B22273" i="9"/>
  <c r="B22274" i="9"/>
  <c r="B22275" i="9"/>
  <c r="B22276" i="9"/>
  <c r="B22277" i="9"/>
  <c r="B22278" i="9"/>
  <c r="B22279" i="9"/>
  <c r="B22280" i="9"/>
  <c r="B22281" i="9"/>
  <c r="B22282" i="9"/>
  <c r="B22283" i="9"/>
  <c r="B22284" i="9"/>
  <c r="B22285" i="9"/>
  <c r="B22286" i="9"/>
  <c r="B22287" i="9"/>
  <c r="B22288" i="9"/>
  <c r="B22289" i="9"/>
  <c r="B22290" i="9"/>
  <c r="B22291" i="9"/>
  <c r="B22292" i="9"/>
  <c r="B22293" i="9"/>
  <c r="B22294" i="9"/>
  <c r="B22295" i="9"/>
  <c r="B22296" i="9"/>
  <c r="B22297" i="9"/>
  <c r="B22298" i="9"/>
  <c r="B22299" i="9"/>
  <c r="B22300" i="9"/>
  <c r="B22301" i="9"/>
  <c r="B22302" i="9"/>
  <c r="B22303" i="9"/>
  <c r="B22304" i="9"/>
  <c r="B22305" i="9"/>
  <c r="B22306" i="9"/>
  <c r="B22307" i="9"/>
  <c r="B22308" i="9"/>
  <c r="B22309" i="9"/>
  <c r="B22310" i="9"/>
  <c r="B22311" i="9"/>
  <c r="B22312" i="9"/>
  <c r="B22313" i="9"/>
  <c r="B22314" i="9"/>
  <c r="B22315" i="9"/>
  <c r="B22316" i="9"/>
  <c r="B22317" i="9"/>
  <c r="B22318" i="9"/>
  <c r="B22319" i="9"/>
  <c r="B22320" i="9"/>
  <c r="B22321" i="9"/>
  <c r="B22322" i="9"/>
  <c r="B22323" i="9"/>
  <c r="B22324" i="9"/>
  <c r="B22325" i="9"/>
  <c r="B22326" i="9"/>
  <c r="B22327" i="9"/>
  <c r="B22328" i="9"/>
  <c r="B22329" i="9"/>
  <c r="B22330" i="9"/>
  <c r="B22331" i="9"/>
  <c r="B22332" i="9"/>
  <c r="B22333" i="9"/>
  <c r="B22334" i="9"/>
  <c r="B22335" i="9"/>
  <c r="B22336" i="9"/>
  <c r="B22337" i="9"/>
  <c r="B22338" i="9"/>
  <c r="B22339" i="9"/>
  <c r="B22340" i="9"/>
  <c r="B22341" i="9"/>
  <c r="B22342" i="9"/>
  <c r="B22343" i="9"/>
  <c r="B22344" i="9"/>
  <c r="B22345" i="9"/>
  <c r="B22346" i="9"/>
  <c r="B22347" i="9"/>
  <c r="B22348" i="9"/>
  <c r="B22349" i="9"/>
  <c r="B22350" i="9"/>
  <c r="B22351" i="9"/>
  <c r="B22352" i="9"/>
  <c r="B22353" i="9"/>
  <c r="B22354" i="9"/>
  <c r="B22355" i="9"/>
  <c r="B22356" i="9"/>
  <c r="B22357" i="9"/>
  <c r="B22358" i="9"/>
  <c r="B22359" i="9"/>
  <c r="B22360" i="9"/>
  <c r="B22361" i="9"/>
  <c r="B22362" i="9"/>
  <c r="B22363" i="9"/>
  <c r="B22364" i="9"/>
  <c r="B22365" i="9"/>
  <c r="B22366" i="9"/>
  <c r="B22367" i="9"/>
  <c r="B22368" i="9"/>
  <c r="B22369" i="9"/>
  <c r="B22370" i="9"/>
  <c r="B22371" i="9"/>
  <c r="B22372" i="9"/>
  <c r="B22373" i="9"/>
  <c r="B22374" i="9"/>
  <c r="B22375" i="9"/>
  <c r="B22376" i="9"/>
  <c r="B22377" i="9"/>
  <c r="B22378" i="9"/>
  <c r="B22379" i="9"/>
  <c r="B22380" i="9"/>
  <c r="B22381" i="9"/>
  <c r="B22382" i="9"/>
  <c r="B22383" i="9"/>
  <c r="B22384" i="9"/>
  <c r="B22385" i="9"/>
  <c r="B22386" i="9"/>
  <c r="B22387" i="9"/>
  <c r="B22388" i="9"/>
  <c r="B22389" i="9"/>
  <c r="B22390" i="9"/>
  <c r="B22391" i="9"/>
  <c r="B22392" i="9"/>
  <c r="B22393" i="9"/>
  <c r="B22394" i="9"/>
  <c r="B22395" i="9"/>
  <c r="B22396" i="9"/>
  <c r="B22397" i="9"/>
  <c r="B22398" i="9"/>
  <c r="B22399" i="9"/>
  <c r="B22400" i="9"/>
  <c r="B22401" i="9"/>
  <c r="B22402" i="9"/>
  <c r="B22403" i="9"/>
  <c r="B22404" i="9"/>
  <c r="B22405" i="9"/>
  <c r="B22406" i="9"/>
  <c r="B22407" i="9"/>
  <c r="B22408" i="9"/>
  <c r="B22409" i="9"/>
  <c r="B22410" i="9"/>
  <c r="B22411" i="9"/>
  <c r="B22412" i="9"/>
  <c r="B22413" i="9"/>
  <c r="B22414" i="9"/>
  <c r="B22415" i="9"/>
  <c r="B22416" i="9"/>
  <c r="B22417" i="9"/>
  <c r="B22418" i="9"/>
  <c r="B22419" i="9"/>
  <c r="B22420" i="9"/>
  <c r="B22421" i="9"/>
  <c r="B22422" i="9"/>
  <c r="B22423" i="9"/>
  <c r="B22424" i="9"/>
  <c r="B22425" i="9"/>
  <c r="B22426" i="9"/>
  <c r="B22427" i="9"/>
  <c r="B22428" i="9"/>
  <c r="B22429" i="9"/>
  <c r="B22430" i="9"/>
  <c r="B22431" i="9"/>
  <c r="B22432" i="9"/>
  <c r="B22433" i="9"/>
  <c r="B22434" i="9"/>
  <c r="B22435" i="9"/>
  <c r="B22436" i="9"/>
  <c r="B22437" i="9"/>
  <c r="B22438" i="9"/>
  <c r="B22439" i="9"/>
  <c r="B22440" i="9"/>
  <c r="B22441" i="9"/>
  <c r="B22442" i="9"/>
  <c r="B22443" i="9"/>
  <c r="B22444" i="9"/>
  <c r="B22445" i="9"/>
  <c r="B22446" i="9"/>
  <c r="B22447" i="9"/>
  <c r="B22448" i="9"/>
  <c r="B22449" i="9"/>
  <c r="B22450" i="9"/>
  <c r="B22451" i="9"/>
  <c r="B22452" i="9"/>
  <c r="B22453" i="9"/>
  <c r="B22454" i="9"/>
  <c r="B22455" i="9"/>
  <c r="B22456" i="9"/>
  <c r="B22457" i="9"/>
  <c r="B22458" i="9"/>
  <c r="B22459" i="9"/>
  <c r="B22460" i="9"/>
  <c r="B22461" i="9"/>
  <c r="B22462" i="9"/>
  <c r="B22463" i="9"/>
  <c r="B22464" i="9"/>
  <c r="B22465" i="9"/>
  <c r="B22466" i="9"/>
  <c r="B22467" i="9"/>
  <c r="B22468" i="9"/>
  <c r="B22469" i="9"/>
  <c r="B22470" i="9"/>
  <c r="B22471" i="9"/>
  <c r="B22472" i="9"/>
  <c r="B22473" i="9"/>
  <c r="B22474" i="9"/>
  <c r="B22475" i="9"/>
  <c r="B22476" i="9"/>
  <c r="B22477" i="9"/>
  <c r="B22478" i="9"/>
  <c r="B22479" i="9"/>
  <c r="B22480" i="9"/>
  <c r="B22481" i="9"/>
  <c r="B22482" i="9"/>
  <c r="B22483" i="9"/>
  <c r="B22484" i="9"/>
  <c r="B22485" i="9"/>
  <c r="B22486" i="9"/>
  <c r="B22487" i="9"/>
  <c r="B22488" i="9"/>
  <c r="B22489" i="9"/>
  <c r="B22490" i="9"/>
  <c r="B22491" i="9"/>
  <c r="B22492" i="9"/>
  <c r="B22493" i="9"/>
  <c r="B22494" i="9"/>
  <c r="B22495" i="9"/>
  <c r="B22496" i="9"/>
  <c r="B22497" i="9"/>
  <c r="B22498" i="9"/>
  <c r="B22499" i="9"/>
  <c r="B22500" i="9"/>
  <c r="B22501" i="9"/>
  <c r="B22502" i="9"/>
  <c r="B22503" i="9"/>
  <c r="B22504" i="9"/>
  <c r="B22505" i="9"/>
  <c r="B22506" i="9"/>
  <c r="B22507" i="9"/>
  <c r="B22508" i="9"/>
  <c r="B22509" i="9"/>
  <c r="B22510" i="9"/>
  <c r="B22511" i="9"/>
  <c r="B22512" i="9"/>
  <c r="B22513" i="9"/>
  <c r="B22514" i="9"/>
  <c r="B22515" i="9"/>
  <c r="B22516" i="9"/>
  <c r="B22517" i="9"/>
  <c r="B22518" i="9"/>
  <c r="B22519" i="9"/>
  <c r="B22520" i="9"/>
  <c r="B22521" i="9"/>
  <c r="B22522" i="9"/>
  <c r="B22523" i="9"/>
  <c r="B22524" i="9"/>
  <c r="B22525" i="9"/>
  <c r="B22526" i="9"/>
  <c r="B22527" i="9"/>
  <c r="B22528" i="9"/>
  <c r="B22529" i="9"/>
  <c r="B22530" i="9"/>
  <c r="B22531" i="9"/>
  <c r="B22532" i="9"/>
  <c r="B22533" i="9"/>
  <c r="B22534" i="9"/>
  <c r="B22535" i="9"/>
  <c r="B22536" i="9"/>
  <c r="B22537" i="9"/>
  <c r="B22538" i="9"/>
  <c r="B22539" i="9"/>
  <c r="B22540" i="9"/>
  <c r="B22541" i="9"/>
  <c r="B22542" i="9"/>
  <c r="B22543" i="9"/>
  <c r="B22544" i="9"/>
  <c r="B22545" i="9"/>
  <c r="B22546" i="9"/>
  <c r="B22547" i="9"/>
  <c r="B22548" i="9"/>
  <c r="B22549" i="9"/>
  <c r="B22550" i="9"/>
  <c r="B22551" i="9"/>
  <c r="B22552" i="9"/>
  <c r="B22553" i="9"/>
  <c r="B22554" i="9"/>
  <c r="B22555" i="9"/>
  <c r="B22556" i="9"/>
  <c r="B22557" i="9"/>
  <c r="B22558" i="9"/>
  <c r="B22559" i="9"/>
  <c r="B22560" i="9"/>
  <c r="B22561" i="9"/>
  <c r="B22562" i="9"/>
  <c r="B22563" i="9"/>
  <c r="B22564" i="9"/>
  <c r="B22565" i="9"/>
  <c r="B22566" i="9"/>
  <c r="B22567" i="9"/>
  <c r="B22568" i="9"/>
  <c r="B22569" i="9"/>
  <c r="B22570" i="9"/>
  <c r="B22571" i="9"/>
  <c r="B22572" i="9"/>
  <c r="B22573" i="9"/>
  <c r="B22574" i="9"/>
  <c r="B22575" i="9"/>
  <c r="B22576" i="9"/>
  <c r="B22577" i="9"/>
  <c r="B22578" i="9"/>
  <c r="B22579" i="9"/>
  <c r="B22580" i="9"/>
  <c r="B22581" i="9"/>
  <c r="B22582" i="9"/>
  <c r="B22583" i="9"/>
  <c r="B22584" i="9"/>
  <c r="B22585" i="9"/>
  <c r="B22586" i="9"/>
  <c r="B22587" i="9"/>
  <c r="B22588" i="9"/>
  <c r="B22589" i="9"/>
  <c r="B22590" i="9"/>
  <c r="B22591" i="9"/>
  <c r="B22592" i="9"/>
  <c r="B22593" i="9"/>
  <c r="B22594" i="9"/>
  <c r="B22595" i="9"/>
  <c r="B22596" i="9"/>
  <c r="B22597" i="9"/>
  <c r="B22598" i="9"/>
  <c r="B22599" i="9"/>
  <c r="B22600" i="9"/>
  <c r="B22601" i="9"/>
  <c r="B22602" i="9"/>
  <c r="B22603" i="9"/>
  <c r="B22604" i="9"/>
  <c r="B22605" i="9"/>
  <c r="B22606" i="9"/>
  <c r="B22607" i="9"/>
  <c r="B22608" i="9"/>
  <c r="B22609" i="9"/>
  <c r="B22610" i="9"/>
  <c r="B22611" i="9"/>
  <c r="B22612" i="9"/>
  <c r="B22613" i="9"/>
  <c r="B22614" i="9"/>
  <c r="B22615" i="9"/>
  <c r="B22616" i="9"/>
  <c r="B22617" i="9"/>
  <c r="B22618" i="9"/>
  <c r="B22619" i="9"/>
  <c r="B22620" i="9"/>
  <c r="B22621" i="9"/>
  <c r="B22622" i="9"/>
  <c r="B22623" i="9"/>
  <c r="B22624" i="9"/>
  <c r="B22625" i="9"/>
  <c r="B22626" i="9"/>
  <c r="B22627" i="9"/>
  <c r="B22628" i="9"/>
  <c r="B22629" i="9"/>
  <c r="B22630" i="9"/>
  <c r="B22631" i="9"/>
  <c r="B22632" i="9"/>
  <c r="B22633" i="9"/>
  <c r="B22634" i="9"/>
  <c r="B22635" i="9"/>
  <c r="B22636" i="9"/>
  <c r="B22637" i="9"/>
  <c r="B22638" i="9"/>
  <c r="B22639" i="9"/>
  <c r="B22640" i="9"/>
  <c r="B22641" i="9"/>
  <c r="B22642" i="9"/>
  <c r="B22643" i="9"/>
  <c r="B22644" i="9"/>
  <c r="B22645" i="9"/>
  <c r="B22646" i="9"/>
  <c r="B22647" i="9"/>
  <c r="B22648" i="9"/>
  <c r="B22649" i="9"/>
  <c r="B22650" i="9"/>
  <c r="B22651" i="9"/>
  <c r="B22652" i="9"/>
  <c r="B22653" i="9"/>
  <c r="B22654" i="9"/>
  <c r="B22655" i="9"/>
  <c r="B22656" i="9"/>
  <c r="B22657" i="9"/>
  <c r="B22658" i="9"/>
  <c r="B22659" i="9"/>
  <c r="B22660" i="9"/>
  <c r="B22661" i="9"/>
  <c r="B22662" i="9"/>
  <c r="B22663" i="9"/>
  <c r="B22664" i="9"/>
  <c r="B22665" i="9"/>
  <c r="B22666" i="9"/>
  <c r="B22667" i="9"/>
  <c r="B22668" i="9"/>
  <c r="B22669" i="9"/>
  <c r="B22670" i="9"/>
  <c r="B22671" i="9"/>
  <c r="B22672" i="9"/>
  <c r="B22673" i="9"/>
  <c r="B22674" i="9"/>
  <c r="B22675" i="9"/>
  <c r="B22676" i="9"/>
  <c r="B22677" i="9"/>
  <c r="B22678" i="9"/>
  <c r="B22679" i="9"/>
  <c r="B22680" i="9"/>
  <c r="B22681" i="9"/>
  <c r="B22682" i="9"/>
  <c r="B22683" i="9"/>
  <c r="B22684" i="9"/>
  <c r="B22685" i="9"/>
  <c r="B22686" i="9"/>
  <c r="B22687" i="9"/>
  <c r="B22688" i="9"/>
  <c r="B22689" i="9"/>
  <c r="B22690" i="9"/>
  <c r="B22691" i="9"/>
  <c r="B22692" i="9"/>
  <c r="B22693" i="9"/>
  <c r="B22694" i="9"/>
  <c r="B22695" i="9"/>
  <c r="B22696" i="9"/>
  <c r="B22697" i="9"/>
  <c r="B22698" i="9"/>
  <c r="B22699" i="9"/>
  <c r="B22700" i="9"/>
  <c r="B22701" i="9"/>
  <c r="B22702" i="9"/>
  <c r="B22703" i="9"/>
  <c r="B22704" i="9"/>
  <c r="B22705" i="9"/>
  <c r="B22706" i="9"/>
  <c r="B22707" i="9"/>
  <c r="B22708" i="9"/>
  <c r="B22709" i="9"/>
  <c r="B22710" i="9"/>
  <c r="B22711" i="9"/>
  <c r="B22712" i="9"/>
  <c r="B22713" i="9"/>
  <c r="B22714" i="9"/>
  <c r="B22715" i="9"/>
  <c r="B22716" i="9"/>
  <c r="B22717" i="9"/>
  <c r="B22718" i="9"/>
  <c r="B22719" i="9"/>
  <c r="B22720" i="9"/>
  <c r="B22721" i="9"/>
  <c r="B22722" i="9"/>
  <c r="B22723" i="9"/>
  <c r="B22724" i="9"/>
  <c r="B22725" i="9"/>
  <c r="B22726" i="9"/>
  <c r="B22727" i="9"/>
  <c r="B22728" i="9"/>
  <c r="B22729" i="9"/>
  <c r="B22730" i="9"/>
  <c r="B22731" i="9"/>
  <c r="B22732" i="9"/>
  <c r="B22733" i="9"/>
  <c r="B22734" i="9"/>
  <c r="B22735" i="9"/>
  <c r="B22736" i="9"/>
  <c r="B22737" i="9"/>
  <c r="B22738" i="9"/>
  <c r="B22739" i="9"/>
  <c r="B22740" i="9"/>
  <c r="B22741" i="9"/>
  <c r="B22742" i="9"/>
  <c r="B22743" i="9"/>
  <c r="B22744" i="9"/>
  <c r="B22745" i="9"/>
  <c r="B22746" i="9"/>
  <c r="B22747" i="9"/>
  <c r="B22748" i="9"/>
  <c r="B22749" i="9"/>
  <c r="B22750" i="9"/>
  <c r="B22751" i="9"/>
  <c r="B22752" i="9"/>
  <c r="B22753" i="9"/>
  <c r="B22754" i="9"/>
  <c r="B22755" i="9"/>
  <c r="B22756" i="9"/>
  <c r="B22757" i="9"/>
  <c r="B22758" i="9"/>
  <c r="B22759" i="9"/>
  <c r="B22760" i="9"/>
  <c r="B22761" i="9"/>
  <c r="B22762" i="9"/>
  <c r="B22763" i="9"/>
  <c r="B22764" i="9"/>
  <c r="B22765" i="9"/>
  <c r="B22766" i="9"/>
  <c r="B22767" i="9"/>
  <c r="B22768" i="9"/>
  <c r="B22769" i="9"/>
  <c r="B22770" i="9"/>
  <c r="B22771" i="9"/>
  <c r="B22772" i="9"/>
  <c r="B22773" i="9"/>
  <c r="B22774" i="9"/>
  <c r="B22775" i="9"/>
  <c r="B22776" i="9"/>
  <c r="B22777" i="9"/>
  <c r="B22778" i="9"/>
  <c r="B22779" i="9"/>
  <c r="B22780" i="9"/>
  <c r="B22781" i="9"/>
  <c r="B22782" i="9"/>
  <c r="B22783" i="9"/>
  <c r="B22784" i="9"/>
  <c r="B22785" i="9"/>
  <c r="B22786" i="9"/>
  <c r="B22787" i="9"/>
  <c r="B22788" i="9"/>
  <c r="B22789" i="9"/>
  <c r="B22790" i="9"/>
  <c r="B22791" i="9"/>
  <c r="B22792" i="9"/>
  <c r="B22793" i="9"/>
  <c r="B22794" i="9"/>
  <c r="B22795" i="9"/>
  <c r="B22796" i="9"/>
  <c r="B22797" i="9"/>
  <c r="B22798" i="9"/>
  <c r="B22799" i="9"/>
  <c r="B22800" i="9"/>
  <c r="B22801" i="9"/>
  <c r="B22802" i="9"/>
  <c r="B22803" i="9"/>
  <c r="B22804" i="9"/>
  <c r="B22805" i="9"/>
  <c r="B22806" i="9"/>
  <c r="B22807" i="9"/>
  <c r="B22808" i="9"/>
  <c r="B22809" i="9"/>
  <c r="B22810" i="9"/>
  <c r="B22811" i="9"/>
  <c r="B22812" i="9"/>
  <c r="B22813" i="9"/>
  <c r="B22814" i="9"/>
  <c r="B22815" i="9"/>
  <c r="B22816" i="9"/>
  <c r="B22817" i="9"/>
  <c r="B22818" i="9"/>
  <c r="B22819" i="9"/>
  <c r="B22820" i="9"/>
  <c r="B22821" i="9"/>
  <c r="B22822" i="9"/>
  <c r="B22823" i="9"/>
  <c r="B22824" i="9"/>
  <c r="B22825" i="9"/>
  <c r="B22826" i="9"/>
  <c r="B22827" i="9"/>
  <c r="B22828" i="9"/>
  <c r="B22829" i="9"/>
  <c r="B22830" i="9"/>
  <c r="B22831" i="9"/>
  <c r="B22832" i="9"/>
  <c r="B22833" i="9"/>
  <c r="B22834" i="9"/>
  <c r="B22835" i="9"/>
  <c r="B22836" i="9"/>
  <c r="B22837" i="9"/>
  <c r="B22838" i="9"/>
  <c r="B22839" i="9"/>
  <c r="B22840" i="9"/>
  <c r="B22841" i="9"/>
  <c r="B22842" i="9"/>
  <c r="B22843" i="9"/>
  <c r="B22844" i="9"/>
  <c r="B22845" i="9"/>
  <c r="B22846" i="9"/>
  <c r="B22847" i="9"/>
  <c r="B22848" i="9"/>
  <c r="B22849" i="9"/>
  <c r="B22850" i="9"/>
  <c r="B22851" i="9"/>
  <c r="B22852" i="9"/>
  <c r="B22853" i="9"/>
  <c r="B22854" i="9"/>
  <c r="B22855" i="9"/>
  <c r="B22856" i="9"/>
  <c r="B22857" i="9"/>
  <c r="B22858" i="9"/>
  <c r="B22859" i="9"/>
  <c r="B22860" i="9"/>
  <c r="B22861" i="9"/>
  <c r="B22862" i="9"/>
  <c r="B22863" i="9"/>
  <c r="B22864" i="9"/>
  <c r="B22865" i="9"/>
  <c r="B22866" i="9"/>
  <c r="B22867" i="9"/>
  <c r="B22868" i="9"/>
  <c r="B22869" i="9"/>
  <c r="B22870" i="9"/>
  <c r="B22871" i="9"/>
  <c r="B22872" i="9"/>
  <c r="B22873" i="9"/>
  <c r="B22874" i="9"/>
  <c r="B22875" i="9"/>
  <c r="B22876" i="9"/>
  <c r="B22877" i="9"/>
  <c r="B22878" i="9"/>
  <c r="B22879" i="9"/>
  <c r="B22880" i="9"/>
  <c r="B22881" i="9"/>
  <c r="B22882" i="9"/>
  <c r="B22883" i="9"/>
  <c r="B22884" i="9"/>
  <c r="B22885" i="9"/>
  <c r="B22886" i="9"/>
  <c r="B22887" i="9"/>
  <c r="B22888" i="9"/>
  <c r="B22889" i="9"/>
  <c r="B22890" i="9"/>
  <c r="B22891" i="9"/>
  <c r="B22892" i="9"/>
  <c r="B22893" i="9"/>
  <c r="B22894" i="9"/>
  <c r="B22895" i="9"/>
  <c r="B22896" i="9"/>
  <c r="B22897" i="9"/>
  <c r="B22898" i="9"/>
  <c r="B22899" i="9"/>
  <c r="B22900" i="9"/>
  <c r="B22901" i="9"/>
  <c r="B22902" i="9"/>
  <c r="B22903" i="9"/>
  <c r="B22904" i="9"/>
  <c r="B22905" i="9"/>
  <c r="B22906" i="9"/>
  <c r="B22907" i="9"/>
  <c r="B22908" i="9"/>
  <c r="B22909" i="9"/>
  <c r="B22910" i="9"/>
  <c r="B22911" i="9"/>
  <c r="B22912" i="9"/>
  <c r="B22913" i="9"/>
  <c r="B22914" i="9"/>
  <c r="B22915" i="9"/>
  <c r="B22916" i="9"/>
  <c r="B22917" i="9"/>
  <c r="B22918" i="9"/>
  <c r="B22919" i="9"/>
  <c r="B22920" i="9"/>
  <c r="B22921" i="9"/>
  <c r="B22922" i="9"/>
  <c r="B22923" i="9"/>
  <c r="B22924" i="9"/>
  <c r="B22925" i="9"/>
  <c r="B22926" i="9"/>
  <c r="B22927" i="9"/>
  <c r="B22928" i="9"/>
  <c r="B22929" i="9"/>
  <c r="B22930" i="9"/>
  <c r="B22931" i="9"/>
  <c r="B22932" i="9"/>
  <c r="B22933" i="9"/>
  <c r="B22934" i="9"/>
  <c r="B22935" i="9"/>
  <c r="B22936" i="9"/>
  <c r="B22937" i="9"/>
  <c r="B22938" i="9"/>
  <c r="B22939" i="9"/>
  <c r="B22940" i="9"/>
  <c r="B22941" i="9"/>
  <c r="B22942" i="9"/>
  <c r="B22943" i="9"/>
  <c r="B22944" i="9"/>
  <c r="B22945" i="9"/>
  <c r="B22946" i="9"/>
  <c r="B22947" i="9"/>
  <c r="B22948" i="9"/>
  <c r="B22949" i="9"/>
  <c r="B22950" i="9"/>
  <c r="B22951" i="9"/>
  <c r="B22952" i="9"/>
  <c r="B22953" i="9"/>
  <c r="B22954" i="9"/>
  <c r="B22955" i="9"/>
  <c r="B22956" i="9"/>
  <c r="B22957" i="9"/>
  <c r="B22958" i="9"/>
  <c r="B22959" i="9"/>
  <c r="B22960" i="9"/>
  <c r="B22961" i="9"/>
  <c r="B22962" i="9"/>
  <c r="B22963" i="9"/>
  <c r="B22964" i="9"/>
  <c r="B22965" i="9"/>
  <c r="B22966" i="9"/>
  <c r="B22967" i="9"/>
  <c r="B22968" i="9"/>
  <c r="B22969" i="9"/>
  <c r="B22970" i="9"/>
  <c r="B22971" i="9"/>
  <c r="B22972" i="9"/>
  <c r="B22973" i="9"/>
  <c r="B22974" i="9"/>
  <c r="B22975" i="9"/>
  <c r="B22976" i="9"/>
  <c r="B22977" i="9"/>
  <c r="B22978" i="9"/>
  <c r="B22979" i="9"/>
  <c r="B22980" i="9"/>
  <c r="B22981" i="9"/>
  <c r="B22982" i="9"/>
  <c r="B22983" i="9"/>
  <c r="B22984" i="9"/>
  <c r="B22985" i="9"/>
  <c r="B22986" i="9"/>
  <c r="B22987" i="9"/>
  <c r="B22988" i="9"/>
  <c r="B22989" i="9"/>
  <c r="B22990" i="9"/>
  <c r="B22991" i="9"/>
  <c r="B22992" i="9"/>
  <c r="B22993" i="9"/>
  <c r="B22994" i="9"/>
  <c r="B22995" i="9"/>
  <c r="B22996" i="9"/>
  <c r="B22997" i="9"/>
  <c r="B22998" i="9"/>
  <c r="B22999" i="9"/>
  <c r="B23000" i="9"/>
  <c r="B23001" i="9"/>
  <c r="B23002" i="9"/>
  <c r="B23003" i="9"/>
  <c r="B23004" i="9"/>
  <c r="B23005" i="9"/>
  <c r="B23006" i="9"/>
  <c r="B23007" i="9"/>
  <c r="B23008" i="9"/>
  <c r="B23009" i="9"/>
  <c r="B23010" i="9"/>
  <c r="B23011" i="9"/>
  <c r="B23012" i="9"/>
  <c r="B23013" i="9"/>
  <c r="B23014" i="9"/>
  <c r="B23015" i="9"/>
  <c r="B23016" i="9"/>
  <c r="B23017" i="9"/>
  <c r="B23018" i="9"/>
  <c r="B23019" i="9"/>
  <c r="B23020" i="9"/>
  <c r="B23021" i="9"/>
  <c r="B23022" i="9"/>
  <c r="B23023" i="9"/>
  <c r="B23024" i="9"/>
  <c r="B23025" i="9"/>
  <c r="B23026" i="9"/>
  <c r="B23027" i="9"/>
  <c r="B23028" i="9"/>
  <c r="B23029" i="9"/>
  <c r="B23030" i="9"/>
  <c r="B23031" i="9"/>
  <c r="B23032" i="9"/>
  <c r="B23033" i="9"/>
  <c r="B23034" i="9"/>
  <c r="B23035" i="9"/>
  <c r="B23036" i="9"/>
  <c r="B23037" i="9"/>
  <c r="B23038" i="9"/>
  <c r="B23039" i="9"/>
  <c r="B23040" i="9"/>
  <c r="B23041" i="9"/>
  <c r="B23042" i="9"/>
  <c r="B23043" i="9"/>
  <c r="B23044" i="9"/>
  <c r="B23045" i="9"/>
  <c r="B23046" i="9"/>
  <c r="B23047" i="9"/>
  <c r="B23048" i="9"/>
  <c r="B23049" i="9"/>
  <c r="B23050" i="9"/>
  <c r="B23051" i="9"/>
  <c r="B23052" i="9"/>
  <c r="B23053" i="9"/>
  <c r="B23054" i="9"/>
  <c r="B23055" i="9"/>
  <c r="B23056" i="9"/>
  <c r="B23057" i="9"/>
  <c r="B23058" i="9"/>
  <c r="B23059" i="9"/>
  <c r="B23060" i="9"/>
  <c r="B23061" i="9"/>
  <c r="B23062" i="9"/>
  <c r="B23063" i="9"/>
  <c r="B23064" i="9"/>
  <c r="B23065" i="9"/>
  <c r="B23066" i="9"/>
  <c r="B23067" i="9"/>
  <c r="B23068" i="9"/>
  <c r="B23069" i="9"/>
  <c r="B23070" i="9"/>
  <c r="B23071" i="9"/>
  <c r="B23072" i="9"/>
  <c r="B23073" i="9"/>
  <c r="B23074" i="9"/>
  <c r="B23075" i="9"/>
  <c r="B23076" i="9"/>
  <c r="B23077" i="9"/>
  <c r="B23078" i="9"/>
  <c r="B23079" i="9"/>
  <c r="B23080" i="9"/>
  <c r="B23081" i="9"/>
  <c r="B23082" i="9"/>
  <c r="B23083" i="9"/>
  <c r="B23084" i="9"/>
  <c r="B23085" i="9"/>
  <c r="B23086" i="9"/>
  <c r="B23087" i="9"/>
  <c r="B23088" i="9"/>
  <c r="B23089" i="9"/>
  <c r="B23090" i="9"/>
  <c r="B23091" i="9"/>
  <c r="B23092" i="9"/>
  <c r="B23093" i="9"/>
  <c r="B23094" i="9"/>
  <c r="B23095" i="9"/>
  <c r="B23096" i="9"/>
  <c r="B23097" i="9"/>
  <c r="B23098" i="9"/>
  <c r="B23099" i="9"/>
  <c r="B23100" i="9"/>
  <c r="B23101" i="9"/>
  <c r="B23102" i="9"/>
  <c r="B23103" i="9"/>
  <c r="B23104" i="9"/>
  <c r="B23105" i="9"/>
  <c r="B23106" i="9"/>
  <c r="B23107" i="9"/>
  <c r="B23108" i="9"/>
  <c r="B23109" i="9"/>
  <c r="B23110" i="9"/>
  <c r="B23111" i="9"/>
  <c r="B23112" i="9"/>
  <c r="B23113" i="9"/>
  <c r="B23114" i="9"/>
  <c r="B23115" i="9"/>
  <c r="B23116" i="9"/>
  <c r="B23117" i="9"/>
  <c r="B23118" i="9"/>
  <c r="B23119" i="9"/>
  <c r="B23120" i="9"/>
  <c r="B23121" i="9"/>
  <c r="B23122" i="9"/>
  <c r="B23123" i="9"/>
  <c r="B23124" i="9"/>
  <c r="B23125" i="9"/>
  <c r="B23126" i="9"/>
  <c r="B23127" i="9"/>
  <c r="B23128" i="9"/>
  <c r="B23129" i="9"/>
  <c r="B23130" i="9"/>
  <c r="B23131" i="9"/>
  <c r="B23132" i="9"/>
  <c r="B23133" i="9"/>
  <c r="B23134" i="9"/>
  <c r="B23135" i="9"/>
  <c r="B23136" i="9"/>
  <c r="B23137" i="9"/>
  <c r="B23138" i="9"/>
  <c r="B23139" i="9"/>
  <c r="B23140" i="9"/>
  <c r="B23141" i="9"/>
  <c r="B23142" i="9"/>
  <c r="B23143" i="9"/>
  <c r="B23144" i="9"/>
  <c r="B23145" i="9"/>
  <c r="B23146" i="9"/>
  <c r="B23147" i="9"/>
  <c r="B23148" i="9"/>
  <c r="B23149" i="9"/>
  <c r="B23150" i="9"/>
  <c r="B23151" i="9"/>
  <c r="B23152" i="9"/>
  <c r="B23153" i="9"/>
  <c r="B23154" i="9"/>
  <c r="B23155" i="9"/>
  <c r="B23156" i="9"/>
  <c r="B23157" i="9"/>
  <c r="B23158" i="9"/>
  <c r="B23159" i="9"/>
  <c r="B23160" i="9"/>
  <c r="B23161" i="9"/>
  <c r="B23162" i="9"/>
  <c r="B23163" i="9"/>
  <c r="B23164" i="9"/>
  <c r="B23165" i="9"/>
  <c r="B23166" i="9"/>
  <c r="B23167" i="9"/>
  <c r="B23168" i="9"/>
  <c r="B23169" i="9"/>
  <c r="B23170" i="9"/>
  <c r="B23171" i="9"/>
  <c r="B23172" i="9"/>
  <c r="B23173" i="9"/>
  <c r="B23174" i="9"/>
  <c r="B23175" i="9"/>
  <c r="B23176" i="9"/>
  <c r="B23177" i="9"/>
  <c r="B23178" i="9"/>
  <c r="B23179" i="9"/>
  <c r="B23180" i="9"/>
  <c r="B23181" i="9"/>
  <c r="B23182" i="9"/>
  <c r="B23183" i="9"/>
  <c r="B23184" i="9"/>
  <c r="B23185" i="9"/>
  <c r="B23186" i="9"/>
  <c r="B23187" i="9"/>
  <c r="B23188" i="9"/>
  <c r="B23189" i="9"/>
  <c r="B23190" i="9"/>
  <c r="B23191" i="9"/>
  <c r="B23192" i="9"/>
  <c r="B23193" i="9"/>
  <c r="B23194" i="9"/>
  <c r="B23195" i="9"/>
  <c r="B23196" i="9"/>
  <c r="B23197" i="9"/>
  <c r="B23198" i="9"/>
  <c r="B23199" i="9"/>
  <c r="B23200" i="9"/>
  <c r="B23201" i="9"/>
  <c r="B23202" i="9"/>
  <c r="B23203" i="9"/>
  <c r="B23204" i="9"/>
  <c r="B23205" i="9"/>
  <c r="B23206" i="9"/>
  <c r="B23207" i="9"/>
  <c r="B23208" i="9"/>
  <c r="B23209" i="9"/>
  <c r="B23210" i="9"/>
  <c r="B23211" i="9"/>
  <c r="B23212" i="9"/>
  <c r="B23213" i="9"/>
  <c r="B23214" i="9"/>
  <c r="B23215" i="9"/>
  <c r="B23216" i="9"/>
  <c r="B23217" i="9"/>
  <c r="B23218" i="9"/>
  <c r="B23219" i="9"/>
  <c r="B23220" i="9"/>
  <c r="B23221" i="9"/>
  <c r="B23222" i="9"/>
  <c r="B23223" i="9"/>
  <c r="B23224" i="9"/>
  <c r="B23225" i="9"/>
  <c r="B23226" i="9"/>
  <c r="B23227" i="9"/>
  <c r="B23228" i="9"/>
  <c r="B23229" i="9"/>
  <c r="B23230" i="9"/>
  <c r="B23231" i="9"/>
  <c r="B23232" i="9"/>
  <c r="B23233" i="9"/>
  <c r="B23234" i="9"/>
  <c r="B23235" i="9"/>
  <c r="B23236" i="9"/>
  <c r="B23237" i="9"/>
  <c r="B23238" i="9"/>
  <c r="B23239" i="9"/>
  <c r="B23240" i="9"/>
  <c r="B23241" i="9"/>
  <c r="B23242" i="9"/>
  <c r="B23243" i="9"/>
  <c r="B23244" i="9"/>
  <c r="B23245" i="9"/>
  <c r="B23246" i="9"/>
  <c r="B23247" i="9"/>
  <c r="B23248" i="9"/>
  <c r="B23249" i="9"/>
  <c r="B23250" i="9"/>
  <c r="B23251" i="9"/>
  <c r="B23252" i="9"/>
  <c r="B23253" i="9"/>
  <c r="B23254" i="9"/>
  <c r="B23255" i="9"/>
  <c r="B23256" i="9"/>
  <c r="B23257" i="9"/>
  <c r="B23258" i="9"/>
  <c r="B23259" i="9"/>
  <c r="B23260" i="9"/>
  <c r="B23261" i="9"/>
  <c r="B23262" i="9"/>
  <c r="B23263" i="9"/>
  <c r="B23264" i="9"/>
  <c r="B23265" i="9"/>
  <c r="B23266" i="9"/>
  <c r="B23267" i="9"/>
  <c r="B23268" i="9"/>
  <c r="B23269" i="9"/>
  <c r="B23270" i="9"/>
  <c r="B23271" i="9"/>
  <c r="B23272" i="9"/>
  <c r="B23273" i="9"/>
  <c r="B23274" i="9"/>
  <c r="B23275" i="9"/>
  <c r="B23276" i="9"/>
  <c r="B23277" i="9"/>
  <c r="B23278" i="9"/>
  <c r="B23279" i="9"/>
  <c r="B23280" i="9"/>
  <c r="B23281" i="9"/>
  <c r="B23282" i="9"/>
  <c r="B23283" i="9"/>
  <c r="B23284" i="9"/>
  <c r="B23285" i="9"/>
  <c r="B23286" i="9"/>
  <c r="B23287" i="9"/>
  <c r="B23288" i="9"/>
  <c r="B23289" i="9"/>
  <c r="B23290" i="9"/>
  <c r="B23291" i="9"/>
  <c r="B23292" i="9"/>
  <c r="B23293" i="9"/>
  <c r="B23294" i="9"/>
  <c r="B23295" i="9"/>
  <c r="B23296" i="9"/>
  <c r="B23297" i="9"/>
  <c r="B23298" i="9"/>
  <c r="B23299" i="9"/>
  <c r="B23300" i="9"/>
  <c r="B23301" i="9"/>
  <c r="B23302" i="9"/>
  <c r="B23303" i="9"/>
  <c r="B23304" i="9"/>
  <c r="B23305" i="9"/>
  <c r="B23306" i="9"/>
  <c r="B23307" i="9"/>
  <c r="B23308" i="9"/>
  <c r="B23309" i="9"/>
  <c r="B23310" i="9"/>
  <c r="B23311" i="9"/>
  <c r="B23312" i="9"/>
  <c r="B23313" i="9"/>
  <c r="B23314" i="9"/>
  <c r="B23315" i="9"/>
  <c r="B23316" i="9"/>
  <c r="B23317" i="9"/>
  <c r="B23318" i="9"/>
  <c r="B23319" i="9"/>
  <c r="B23320" i="9"/>
  <c r="B23321" i="9"/>
  <c r="B23322" i="9"/>
  <c r="B23323" i="9"/>
  <c r="B23324" i="9"/>
  <c r="B23325" i="9"/>
  <c r="B23326" i="9"/>
  <c r="B23327" i="9"/>
  <c r="B23328" i="9"/>
  <c r="B23329" i="9"/>
  <c r="B23330" i="9"/>
  <c r="B23331" i="9"/>
  <c r="B23332" i="9"/>
  <c r="B23333" i="9"/>
  <c r="B23334" i="9"/>
  <c r="B23335" i="9"/>
  <c r="B23336" i="9"/>
  <c r="B23337" i="9"/>
  <c r="B23338" i="9"/>
  <c r="B23339" i="9"/>
  <c r="B23340" i="9"/>
  <c r="B23341" i="9"/>
  <c r="B23342" i="9"/>
  <c r="B23343" i="9"/>
  <c r="B23344" i="9"/>
  <c r="B23345" i="9"/>
  <c r="B23346" i="9"/>
  <c r="B23347" i="9"/>
  <c r="B23348" i="9"/>
  <c r="B23349" i="9"/>
  <c r="B23350" i="9"/>
  <c r="B23351" i="9"/>
  <c r="B23352" i="9"/>
  <c r="B23353" i="9"/>
  <c r="B23354" i="9"/>
  <c r="B23355" i="9"/>
  <c r="B23356" i="9"/>
  <c r="B23357" i="9"/>
  <c r="B23358" i="9"/>
  <c r="B23359" i="9"/>
  <c r="B23360" i="9"/>
  <c r="B23361" i="9"/>
  <c r="B23362" i="9"/>
  <c r="B23363" i="9"/>
  <c r="B23364" i="9"/>
  <c r="B23365" i="9"/>
  <c r="B23366" i="9"/>
  <c r="B23367" i="9"/>
  <c r="B23368" i="9"/>
  <c r="B23369" i="9"/>
  <c r="B23370" i="9"/>
  <c r="B23371" i="9"/>
  <c r="B23372" i="9"/>
  <c r="B23373" i="9"/>
  <c r="B23374" i="9"/>
  <c r="B23375" i="9"/>
  <c r="B23376" i="9"/>
  <c r="B23377" i="9"/>
  <c r="B23378" i="9"/>
  <c r="B23379" i="9"/>
  <c r="B23380" i="9"/>
  <c r="B23381" i="9"/>
  <c r="B23382" i="9"/>
  <c r="B23383" i="9"/>
  <c r="B23384" i="9"/>
  <c r="B23385" i="9"/>
  <c r="B23386" i="9"/>
  <c r="B23387" i="9"/>
  <c r="B23388" i="9"/>
  <c r="B23389" i="9"/>
  <c r="B23390" i="9"/>
  <c r="B23391" i="9"/>
  <c r="B23392" i="9"/>
  <c r="B23393" i="9"/>
  <c r="B23394" i="9"/>
  <c r="B23395" i="9"/>
  <c r="B23396" i="9"/>
  <c r="B23397" i="9"/>
  <c r="B23398" i="9"/>
  <c r="B23399" i="9"/>
  <c r="B23400" i="9"/>
  <c r="B23401" i="9"/>
  <c r="B23402" i="9"/>
  <c r="B23403" i="9"/>
  <c r="B23404" i="9"/>
  <c r="B23405" i="9"/>
  <c r="B23406" i="9"/>
  <c r="B23407" i="9"/>
  <c r="B23408" i="9"/>
  <c r="B23409" i="9"/>
  <c r="B23410" i="9"/>
  <c r="B23411" i="9"/>
  <c r="B23412" i="9"/>
  <c r="B23413" i="9"/>
  <c r="B23414" i="9"/>
  <c r="B23415" i="9"/>
  <c r="B23416" i="9"/>
  <c r="B23417" i="9"/>
  <c r="B23418" i="9"/>
  <c r="B23419" i="9"/>
  <c r="B23420" i="9"/>
  <c r="B23421" i="9"/>
  <c r="B23422" i="9"/>
  <c r="B23423" i="9"/>
  <c r="B23424" i="9"/>
  <c r="B23425" i="9"/>
  <c r="B23426" i="9"/>
  <c r="B23427" i="9"/>
  <c r="B23428" i="9"/>
  <c r="B23429" i="9"/>
  <c r="B23430" i="9"/>
  <c r="B23431" i="9"/>
  <c r="B23432" i="9"/>
  <c r="B23433" i="9"/>
  <c r="B23434" i="9"/>
  <c r="B23435" i="9"/>
  <c r="B23436" i="9"/>
  <c r="B23437" i="9"/>
  <c r="B23438" i="9"/>
  <c r="B23439" i="9"/>
  <c r="B23440" i="9"/>
  <c r="B23441" i="9"/>
  <c r="B23442" i="9"/>
  <c r="B23443" i="9"/>
  <c r="B23444" i="9"/>
  <c r="B23445" i="9"/>
  <c r="B23446" i="9"/>
  <c r="B23447" i="9"/>
  <c r="B23448" i="9"/>
  <c r="B23449" i="9"/>
  <c r="B23450" i="9"/>
  <c r="B23451" i="9"/>
  <c r="B23452" i="9"/>
  <c r="B23453" i="9"/>
  <c r="B23454" i="9"/>
  <c r="B23455" i="9"/>
  <c r="B23456" i="9"/>
  <c r="B23457" i="9"/>
  <c r="B23458" i="9"/>
  <c r="B23459" i="9"/>
  <c r="B23460" i="9"/>
  <c r="B23461" i="9"/>
  <c r="B23462" i="9"/>
  <c r="B23463" i="9"/>
  <c r="B23464" i="9"/>
  <c r="B23465" i="9"/>
  <c r="B23466" i="9"/>
  <c r="B23467" i="9"/>
  <c r="B23468" i="9"/>
  <c r="B23469" i="9"/>
  <c r="B23470" i="9"/>
  <c r="B23471" i="9"/>
  <c r="B23472" i="9"/>
  <c r="B23473" i="9"/>
  <c r="B23474" i="9"/>
  <c r="B23475" i="9"/>
  <c r="B23476" i="9"/>
  <c r="B23477" i="9"/>
  <c r="B23478" i="9"/>
  <c r="B23479" i="9"/>
  <c r="B23480" i="9"/>
  <c r="B23481" i="9"/>
  <c r="B23482" i="9"/>
  <c r="B23483" i="9"/>
  <c r="B23484" i="9"/>
  <c r="B23485" i="9"/>
  <c r="B23486" i="9"/>
  <c r="B23487" i="9"/>
  <c r="B23488" i="9"/>
  <c r="B23489" i="9"/>
  <c r="B23490" i="9"/>
  <c r="B23491" i="9"/>
  <c r="B23492" i="9"/>
  <c r="B23493" i="9"/>
  <c r="B23494" i="9"/>
  <c r="B23495" i="9"/>
  <c r="B23496" i="9"/>
  <c r="B23497" i="9"/>
  <c r="B23498" i="9"/>
  <c r="B23499" i="9"/>
  <c r="B23500" i="9"/>
  <c r="B23501" i="9"/>
  <c r="B23502" i="9"/>
  <c r="B23503" i="9"/>
  <c r="B23504" i="9"/>
  <c r="B23505" i="9"/>
  <c r="B23506" i="9"/>
  <c r="B23507" i="9"/>
  <c r="B23508" i="9"/>
  <c r="B23509" i="9"/>
  <c r="B23510" i="9"/>
  <c r="B23511" i="9"/>
  <c r="B23512" i="9"/>
  <c r="B23513" i="9"/>
  <c r="B23514" i="9"/>
  <c r="B23515" i="9"/>
  <c r="B23516" i="9"/>
  <c r="B23517" i="9"/>
  <c r="B23518" i="9"/>
  <c r="B23519" i="9"/>
  <c r="B23520" i="9"/>
  <c r="B23521" i="9"/>
  <c r="B23522" i="9"/>
  <c r="B23523" i="9"/>
  <c r="B23524" i="9"/>
  <c r="B23525" i="9"/>
  <c r="B23526" i="9"/>
  <c r="B23527" i="9"/>
  <c r="B23528" i="9"/>
  <c r="B23529" i="9"/>
  <c r="B23530" i="9"/>
  <c r="B23531" i="9"/>
  <c r="B23532" i="9"/>
  <c r="B23533" i="9"/>
  <c r="B23534" i="9"/>
  <c r="B23535" i="9"/>
  <c r="B23536" i="9"/>
  <c r="B23537" i="9"/>
  <c r="B23538" i="9"/>
  <c r="B23539" i="9"/>
  <c r="B23540" i="9"/>
  <c r="B23541" i="9"/>
  <c r="B23542" i="9"/>
  <c r="B23543" i="9"/>
  <c r="B23544" i="9"/>
  <c r="B23545" i="9"/>
  <c r="B23546" i="9"/>
  <c r="B23547" i="9"/>
  <c r="B23548" i="9"/>
  <c r="B23549" i="9"/>
  <c r="B23550" i="9"/>
  <c r="B23551" i="9"/>
  <c r="B23552" i="9"/>
  <c r="B23553" i="9"/>
  <c r="B23554" i="9"/>
  <c r="B23555" i="9"/>
  <c r="B23556" i="9"/>
  <c r="B23557" i="9"/>
  <c r="B23558" i="9"/>
  <c r="B23559" i="9"/>
  <c r="B23560" i="9"/>
  <c r="B23561" i="9"/>
  <c r="B23562" i="9"/>
  <c r="B23563" i="9"/>
  <c r="B23564" i="9"/>
  <c r="B23565" i="9"/>
  <c r="B23566" i="9"/>
  <c r="B23567" i="9"/>
  <c r="B23568" i="9"/>
  <c r="B23569" i="9"/>
  <c r="B23570" i="9"/>
  <c r="B23571" i="9"/>
  <c r="B23572" i="9"/>
  <c r="B23573" i="9"/>
  <c r="B23574" i="9"/>
  <c r="B23575" i="9"/>
  <c r="B23576" i="9"/>
  <c r="B23577" i="9"/>
  <c r="B23578" i="9"/>
  <c r="B23579" i="9"/>
  <c r="B23580" i="9"/>
  <c r="B23581" i="9"/>
  <c r="B23582" i="9"/>
  <c r="B23583" i="9"/>
  <c r="B23584" i="9"/>
  <c r="B23585" i="9"/>
  <c r="B23586" i="9"/>
  <c r="B23587" i="9"/>
  <c r="B23588" i="9"/>
  <c r="B23589" i="9"/>
  <c r="B23590" i="9"/>
  <c r="B23591" i="9"/>
  <c r="B23592" i="9"/>
  <c r="B23593" i="9"/>
  <c r="B23594" i="9"/>
  <c r="B23595" i="9"/>
  <c r="B23596" i="9"/>
  <c r="B23597" i="9"/>
  <c r="B23598" i="9"/>
  <c r="B23599" i="9"/>
  <c r="B23600" i="9"/>
  <c r="B23601" i="9"/>
  <c r="B23602" i="9"/>
  <c r="B23603" i="9"/>
  <c r="B23604" i="9"/>
  <c r="B23605" i="9"/>
  <c r="B23606" i="9"/>
  <c r="B23607" i="9"/>
  <c r="B23608" i="9"/>
  <c r="B23609" i="9"/>
  <c r="B23610" i="9"/>
  <c r="B23611" i="9"/>
  <c r="B23612" i="9"/>
  <c r="B23613" i="9"/>
  <c r="B23614" i="9"/>
  <c r="B23615" i="9"/>
  <c r="B23616" i="9"/>
  <c r="B23617" i="9"/>
  <c r="B23618" i="9"/>
  <c r="B23619" i="9"/>
  <c r="B23620" i="9"/>
  <c r="B23621" i="9"/>
  <c r="B23622" i="9"/>
  <c r="B23623" i="9"/>
  <c r="B23624" i="9"/>
  <c r="B23625" i="9"/>
  <c r="B23626" i="9"/>
  <c r="B23627" i="9"/>
  <c r="B23628" i="9"/>
  <c r="B23629" i="9"/>
  <c r="B23630" i="9"/>
  <c r="B23631" i="9"/>
  <c r="B23632" i="9"/>
  <c r="B23633" i="9"/>
  <c r="B23634" i="9"/>
  <c r="B23635" i="9"/>
  <c r="B23636" i="9"/>
  <c r="B23637" i="9"/>
  <c r="B23638" i="9"/>
  <c r="B23639" i="9"/>
  <c r="B23640" i="9"/>
  <c r="B23641" i="9"/>
  <c r="B23642" i="9"/>
  <c r="B23643" i="9"/>
  <c r="B23644" i="9"/>
  <c r="B23645" i="9"/>
  <c r="B23646" i="9"/>
  <c r="B23647" i="9"/>
  <c r="B23648" i="9"/>
  <c r="B23649" i="9"/>
  <c r="B23650" i="9"/>
  <c r="B23651" i="9"/>
  <c r="B23652" i="9"/>
  <c r="B23653" i="9"/>
  <c r="B23654" i="9"/>
  <c r="B23655" i="9"/>
  <c r="B23656" i="9"/>
  <c r="B23657" i="9"/>
  <c r="B23658" i="9"/>
  <c r="B23659" i="9"/>
  <c r="B23660" i="9"/>
  <c r="B23661" i="9"/>
  <c r="B23662" i="9"/>
  <c r="B23663" i="9"/>
  <c r="B23664" i="9"/>
  <c r="B23665" i="9"/>
  <c r="B23666" i="9"/>
  <c r="B23667" i="9"/>
  <c r="B23668" i="9"/>
  <c r="B23669" i="9"/>
  <c r="B23670" i="9"/>
  <c r="B23671" i="9"/>
  <c r="B23672" i="9"/>
  <c r="B23673" i="9"/>
  <c r="B23674" i="9"/>
  <c r="B23675" i="9"/>
  <c r="B23676" i="9"/>
  <c r="B23677" i="9"/>
  <c r="B23678" i="9"/>
  <c r="B23679" i="9"/>
  <c r="B23680" i="9"/>
  <c r="B23681" i="9"/>
  <c r="B23682" i="9"/>
  <c r="B23683" i="9"/>
  <c r="B23684" i="9"/>
  <c r="B23685" i="9"/>
  <c r="B23686" i="9"/>
  <c r="B23687" i="9"/>
  <c r="B23688" i="9"/>
  <c r="B23689" i="9"/>
  <c r="B23690" i="9"/>
  <c r="B23691" i="9"/>
  <c r="B23692" i="9"/>
  <c r="B23693" i="9"/>
  <c r="B23694" i="9"/>
  <c r="B23695" i="9"/>
  <c r="B23696" i="9"/>
  <c r="B23697" i="9"/>
  <c r="B23698" i="9"/>
  <c r="B23699" i="9"/>
  <c r="B23700" i="9"/>
  <c r="B23701" i="9"/>
  <c r="B23702" i="9"/>
  <c r="B23703" i="9"/>
  <c r="B23704" i="9"/>
  <c r="B23705" i="9"/>
  <c r="B23706" i="9"/>
  <c r="B23707" i="9"/>
  <c r="B23708" i="9"/>
  <c r="B23709" i="9"/>
  <c r="B23710" i="9"/>
  <c r="B23711" i="9"/>
  <c r="B23712" i="9"/>
  <c r="B23713" i="9"/>
  <c r="B23714" i="9"/>
  <c r="B23715" i="9"/>
  <c r="B23716" i="9"/>
  <c r="B23717" i="9"/>
  <c r="B23718" i="9"/>
  <c r="B23719" i="9"/>
  <c r="B23720" i="9"/>
  <c r="B23721" i="9"/>
  <c r="B23722" i="9"/>
  <c r="B23723" i="9"/>
  <c r="B23724" i="9"/>
  <c r="B23725" i="9"/>
  <c r="B23726" i="9"/>
  <c r="B23727" i="9"/>
  <c r="B23728" i="9"/>
  <c r="B23729" i="9"/>
  <c r="B23730" i="9"/>
  <c r="B23731" i="9"/>
  <c r="B23732" i="9"/>
  <c r="B23733" i="9"/>
  <c r="B23734" i="9"/>
  <c r="B23735" i="9"/>
  <c r="B23736" i="9"/>
  <c r="B23737" i="9"/>
  <c r="B23738" i="9"/>
  <c r="B23739" i="9"/>
  <c r="B23740" i="9"/>
  <c r="B23741" i="9"/>
  <c r="B23742" i="9"/>
  <c r="B23743" i="9"/>
  <c r="B23744" i="9"/>
  <c r="B23745" i="9"/>
  <c r="B23746" i="9"/>
  <c r="B23747" i="9"/>
  <c r="B23748" i="9"/>
  <c r="B23749" i="9"/>
  <c r="B23750" i="9"/>
  <c r="B23751" i="9"/>
  <c r="B23752" i="9"/>
  <c r="B23753" i="9"/>
  <c r="B23754" i="9"/>
  <c r="B23755" i="9"/>
  <c r="B23756" i="9"/>
  <c r="B23757" i="9"/>
  <c r="B23758" i="9"/>
  <c r="B23759" i="9"/>
  <c r="B23760" i="9"/>
  <c r="B23761" i="9"/>
  <c r="B23762" i="9"/>
  <c r="B23763" i="9"/>
  <c r="B23764" i="9"/>
  <c r="B23765" i="9"/>
  <c r="B23766" i="9"/>
  <c r="B23767" i="9"/>
  <c r="B23768" i="9"/>
  <c r="B23769" i="9"/>
  <c r="B23770" i="9"/>
  <c r="B23771" i="9"/>
  <c r="B23772" i="9"/>
  <c r="B23773" i="9"/>
  <c r="B23774" i="9"/>
  <c r="B23775" i="9"/>
  <c r="B23776" i="9"/>
  <c r="B23777" i="9"/>
  <c r="B23778" i="9"/>
  <c r="B23779" i="9"/>
  <c r="B23780" i="9"/>
  <c r="B23781" i="9"/>
  <c r="B23782" i="9"/>
  <c r="B23783" i="9"/>
  <c r="B23784" i="9"/>
  <c r="B23785" i="9"/>
  <c r="B23786" i="9"/>
  <c r="B23787" i="9"/>
  <c r="B23788" i="9"/>
  <c r="B23789" i="9"/>
  <c r="B23790" i="9"/>
  <c r="B23791" i="9"/>
  <c r="B23792" i="9"/>
  <c r="B23793" i="9"/>
  <c r="B23794" i="9"/>
  <c r="B23795" i="9"/>
  <c r="B23796" i="9"/>
  <c r="B23797" i="9"/>
  <c r="B23798" i="9"/>
  <c r="B23799" i="9"/>
  <c r="B23800" i="9"/>
  <c r="B23801" i="9"/>
  <c r="B23802" i="9"/>
  <c r="B23803" i="9"/>
  <c r="B23804" i="9"/>
  <c r="B23805" i="9"/>
  <c r="B23806" i="9"/>
  <c r="B23807" i="9"/>
  <c r="B23808" i="9"/>
  <c r="B23809" i="9"/>
  <c r="B23810" i="9"/>
  <c r="B23811" i="9"/>
  <c r="B23812" i="9"/>
  <c r="B23813" i="9"/>
  <c r="B23814" i="9"/>
  <c r="B23815" i="9"/>
  <c r="B23816" i="9"/>
  <c r="B23817" i="9"/>
  <c r="B23818" i="9"/>
  <c r="B23819" i="9"/>
  <c r="B23820" i="9"/>
  <c r="B23821" i="9"/>
  <c r="B23822" i="9"/>
  <c r="B23823" i="9"/>
  <c r="B23824" i="9"/>
  <c r="B23825" i="9"/>
  <c r="B23826" i="9"/>
  <c r="B23827" i="9"/>
  <c r="B23828" i="9"/>
  <c r="B23829" i="9"/>
  <c r="B23830" i="9"/>
  <c r="B23831" i="9"/>
  <c r="B23832" i="9"/>
  <c r="B23833" i="9"/>
  <c r="B23834" i="9"/>
  <c r="B23835" i="9"/>
  <c r="B23836" i="9"/>
  <c r="B23837" i="9"/>
  <c r="B23838" i="9"/>
  <c r="B23839" i="9"/>
  <c r="B23840" i="9"/>
  <c r="B23841" i="9"/>
  <c r="B23842" i="9"/>
  <c r="B23843" i="9"/>
  <c r="B23844" i="9"/>
  <c r="B23845" i="9"/>
  <c r="B23846" i="9"/>
  <c r="B23847" i="9"/>
  <c r="B23848" i="9"/>
  <c r="B23849" i="9"/>
  <c r="B23850" i="9"/>
  <c r="B23851" i="9"/>
  <c r="B23852" i="9"/>
  <c r="B23853" i="9"/>
  <c r="B23854" i="9"/>
  <c r="B23855" i="9"/>
  <c r="B23856" i="9"/>
  <c r="B23857" i="9"/>
  <c r="B23858" i="9"/>
  <c r="B23859" i="9"/>
  <c r="B23860" i="9"/>
  <c r="B23861" i="9"/>
  <c r="B23862" i="9"/>
  <c r="B23863" i="9"/>
  <c r="B23864" i="9"/>
  <c r="B23865" i="9"/>
  <c r="B23866" i="9"/>
  <c r="B23867" i="9"/>
  <c r="B23868" i="9"/>
  <c r="B23869" i="9"/>
  <c r="B23870" i="9"/>
  <c r="B23871" i="9"/>
  <c r="B23872" i="9"/>
  <c r="B23873" i="9"/>
  <c r="B23874" i="9"/>
  <c r="B23875" i="9"/>
  <c r="B23876" i="9"/>
  <c r="B23877" i="9"/>
  <c r="B23878" i="9"/>
  <c r="B23879" i="9"/>
  <c r="B23880" i="9"/>
  <c r="B23881" i="9"/>
  <c r="B23882" i="9"/>
  <c r="B23883" i="9"/>
  <c r="B23884" i="9"/>
  <c r="B23885" i="9"/>
  <c r="B23886" i="9"/>
  <c r="B23887" i="9"/>
  <c r="B23888" i="9"/>
  <c r="B23889" i="9"/>
  <c r="B23890" i="9"/>
  <c r="B23891" i="9"/>
  <c r="B23892" i="9"/>
  <c r="B23893" i="9"/>
  <c r="B23894" i="9"/>
  <c r="B23895" i="9"/>
  <c r="B23896" i="9"/>
  <c r="B23897" i="9"/>
  <c r="B23898" i="9"/>
  <c r="B23899" i="9"/>
  <c r="B23900" i="9"/>
  <c r="B23901" i="9"/>
  <c r="B23902" i="9"/>
  <c r="B23903" i="9"/>
  <c r="B23904" i="9"/>
  <c r="B23905" i="9"/>
  <c r="B23906" i="9"/>
  <c r="B23907" i="9"/>
  <c r="B23908" i="9"/>
  <c r="B23909" i="9"/>
  <c r="B23910" i="9"/>
  <c r="B23911" i="9"/>
  <c r="B23912" i="9"/>
  <c r="B23913" i="9"/>
  <c r="B23914" i="9"/>
  <c r="B23915" i="9"/>
  <c r="B23916" i="9"/>
  <c r="B23917" i="9"/>
  <c r="B23918" i="9"/>
  <c r="B23919" i="9"/>
  <c r="B23920" i="9"/>
  <c r="B23921" i="9"/>
  <c r="B23922" i="9"/>
  <c r="B23923" i="9"/>
  <c r="B23924" i="9"/>
  <c r="B23925" i="9"/>
  <c r="B23926" i="9"/>
  <c r="B23927" i="9"/>
  <c r="B23928" i="9"/>
  <c r="B23929" i="9"/>
  <c r="B23930" i="9"/>
  <c r="B23931" i="9"/>
  <c r="B23932" i="9"/>
  <c r="B23933" i="9"/>
  <c r="B23934" i="9"/>
  <c r="B23935" i="9"/>
  <c r="B23936" i="9"/>
  <c r="B23937" i="9"/>
  <c r="B23938" i="9"/>
  <c r="B23939" i="9"/>
  <c r="B23940" i="9"/>
  <c r="B23941" i="9"/>
  <c r="B23942" i="9"/>
  <c r="B23943" i="9"/>
  <c r="B23944" i="9"/>
  <c r="B23945" i="9"/>
  <c r="B23946" i="9"/>
  <c r="B23947" i="9"/>
  <c r="B23948" i="9"/>
  <c r="B23949" i="9"/>
  <c r="B23950" i="9"/>
  <c r="B23951" i="9"/>
  <c r="B23952" i="9"/>
  <c r="B23953" i="9"/>
  <c r="B23954" i="9"/>
  <c r="B23955" i="9"/>
  <c r="B23956" i="9"/>
  <c r="B23957" i="9"/>
  <c r="B23958" i="9"/>
  <c r="B23959" i="9"/>
  <c r="B23960" i="9"/>
  <c r="B23961" i="9"/>
  <c r="B23962" i="9"/>
  <c r="B23963" i="9"/>
  <c r="B23964" i="9"/>
  <c r="B23965" i="9"/>
  <c r="B23966" i="9"/>
  <c r="B23967" i="9"/>
  <c r="B23968" i="9"/>
  <c r="B23969" i="9"/>
  <c r="B23970" i="9"/>
  <c r="B23971" i="9"/>
  <c r="B23972" i="9"/>
  <c r="B23973" i="9"/>
  <c r="B23974" i="9"/>
  <c r="B23975" i="9"/>
  <c r="B23976" i="9"/>
  <c r="B23977" i="9"/>
  <c r="B23978" i="9"/>
  <c r="B23979" i="9"/>
  <c r="B23980" i="9"/>
  <c r="B23981" i="9"/>
  <c r="B23982" i="9"/>
  <c r="B23983" i="9"/>
  <c r="B23984" i="9"/>
  <c r="B23985" i="9"/>
  <c r="B23986" i="9"/>
  <c r="B23987" i="9"/>
  <c r="B23988" i="9"/>
  <c r="B23989" i="9"/>
  <c r="B23990" i="9"/>
  <c r="B23991" i="9"/>
  <c r="B23992" i="9"/>
  <c r="B23993" i="9"/>
  <c r="B23994" i="9"/>
  <c r="B23995" i="9"/>
  <c r="B23996" i="9"/>
  <c r="B23997" i="9"/>
  <c r="B23998" i="9"/>
  <c r="B23999" i="9"/>
  <c r="B24000" i="9"/>
  <c r="B24001" i="9"/>
  <c r="B24002" i="9"/>
  <c r="B24003" i="9"/>
  <c r="B24004" i="9"/>
  <c r="B24005" i="9"/>
  <c r="B24006" i="9"/>
  <c r="B24007" i="9"/>
  <c r="B24008" i="9"/>
  <c r="B24009" i="9"/>
  <c r="B24010" i="9"/>
  <c r="B24011" i="9"/>
  <c r="B24012" i="9"/>
  <c r="B24013" i="9"/>
  <c r="B24014" i="9"/>
  <c r="B24015" i="9"/>
  <c r="B24016" i="9"/>
  <c r="B24017" i="9"/>
  <c r="B24018" i="9"/>
  <c r="B24019" i="9"/>
  <c r="B24020" i="9"/>
  <c r="B24021" i="9"/>
  <c r="B24022" i="9"/>
  <c r="B24023" i="9"/>
  <c r="B24024" i="9"/>
  <c r="B24025" i="9"/>
  <c r="B24026" i="9"/>
  <c r="B24027" i="9"/>
  <c r="B24028" i="9"/>
  <c r="B24029" i="9"/>
  <c r="B24030" i="9"/>
  <c r="B24031" i="9"/>
  <c r="B24032" i="9"/>
  <c r="B24033" i="9"/>
  <c r="B24034" i="9"/>
  <c r="B24035" i="9"/>
  <c r="B24036" i="9"/>
  <c r="B24037" i="9"/>
  <c r="B24038" i="9"/>
  <c r="B24039" i="9"/>
  <c r="B24040" i="9"/>
  <c r="B24041" i="9"/>
  <c r="B24042" i="9"/>
  <c r="B24043" i="9"/>
  <c r="B24044" i="9"/>
  <c r="B24045" i="9"/>
  <c r="B24046" i="9"/>
  <c r="B24047" i="9"/>
  <c r="B24048" i="9"/>
  <c r="B24049" i="9"/>
  <c r="B24050" i="9"/>
  <c r="B24051" i="9"/>
  <c r="B24052" i="9"/>
  <c r="B24053" i="9"/>
  <c r="B24054" i="9"/>
  <c r="B24055" i="9"/>
  <c r="B24056" i="9"/>
  <c r="B24057" i="9"/>
  <c r="B24058" i="9"/>
  <c r="B24059" i="9"/>
  <c r="B24060" i="9"/>
  <c r="B24061" i="9"/>
  <c r="B24062" i="9"/>
  <c r="B24063" i="9"/>
  <c r="B24064" i="9"/>
  <c r="B24065" i="9"/>
  <c r="B24066" i="9"/>
  <c r="B24067" i="9"/>
  <c r="B24068" i="9"/>
  <c r="B24069" i="9"/>
  <c r="B24070" i="9"/>
  <c r="B24071" i="9"/>
  <c r="B24072" i="9"/>
  <c r="B24073" i="9"/>
  <c r="B24074" i="9"/>
  <c r="B24075" i="9"/>
  <c r="B24076" i="9"/>
  <c r="B24077" i="9"/>
  <c r="B24078" i="9"/>
  <c r="B24079" i="9"/>
  <c r="B24080" i="9"/>
  <c r="B24081" i="9"/>
  <c r="B24082" i="9"/>
  <c r="B24083" i="9"/>
  <c r="B24084" i="9"/>
  <c r="B24085" i="9"/>
  <c r="B24086" i="9"/>
  <c r="B24087" i="9"/>
  <c r="B24088" i="9"/>
  <c r="B24089" i="9"/>
  <c r="B24090" i="9"/>
  <c r="B24091" i="9"/>
  <c r="B24092" i="9"/>
  <c r="B24093" i="9"/>
  <c r="B24094" i="9"/>
  <c r="B24095" i="9"/>
  <c r="B24096" i="9"/>
  <c r="B24097" i="9"/>
  <c r="B24098" i="9"/>
  <c r="B24099" i="9"/>
  <c r="B24100" i="9"/>
  <c r="B24101" i="9"/>
  <c r="B24102" i="9"/>
  <c r="B24103" i="9"/>
  <c r="B24104" i="9"/>
  <c r="B24105" i="9"/>
  <c r="B24106" i="9"/>
  <c r="B24107" i="9"/>
  <c r="B24108" i="9"/>
  <c r="B24109" i="9"/>
  <c r="B24110" i="9"/>
  <c r="B24111" i="9"/>
  <c r="B24112" i="9"/>
  <c r="B24113" i="9"/>
  <c r="B24114" i="9"/>
  <c r="B24115" i="9"/>
  <c r="B24116" i="9"/>
  <c r="B24117" i="9"/>
  <c r="B24118" i="9"/>
  <c r="B24119" i="9"/>
  <c r="B24120" i="9"/>
  <c r="B24121" i="9"/>
  <c r="B24122" i="9"/>
  <c r="B24123" i="9"/>
  <c r="B24124" i="9"/>
  <c r="B24125" i="9"/>
  <c r="B24126" i="9"/>
  <c r="B24127" i="9"/>
  <c r="B24128" i="9"/>
  <c r="B24129" i="9"/>
  <c r="B24130" i="9"/>
  <c r="B24131" i="9"/>
  <c r="B24132" i="9"/>
  <c r="B24133" i="9"/>
  <c r="B24134" i="9"/>
  <c r="B24135" i="9"/>
  <c r="B24136" i="9"/>
  <c r="B24137" i="9"/>
  <c r="B24138" i="9"/>
  <c r="B24139" i="9"/>
  <c r="B24140" i="9"/>
  <c r="B24141" i="9"/>
  <c r="B24142" i="9"/>
  <c r="B24143" i="9"/>
  <c r="B24144" i="9"/>
  <c r="B24145" i="9"/>
  <c r="B24146" i="9"/>
  <c r="B24147" i="9"/>
  <c r="B24148" i="9"/>
  <c r="B24149" i="9"/>
  <c r="B24150" i="9"/>
  <c r="B24151" i="9"/>
  <c r="B24152" i="9"/>
  <c r="B24153" i="9"/>
  <c r="B24154" i="9"/>
  <c r="B24155" i="9"/>
  <c r="B24156" i="9"/>
  <c r="B24157" i="9"/>
  <c r="B24158" i="9"/>
  <c r="B24159" i="9"/>
  <c r="B24160" i="9"/>
  <c r="B24161" i="9"/>
  <c r="B24162" i="9"/>
  <c r="B24163" i="9"/>
  <c r="B24164" i="9"/>
  <c r="B24165" i="9"/>
  <c r="B24166" i="9"/>
  <c r="B24167" i="9"/>
  <c r="B24168" i="9"/>
  <c r="B24169" i="9"/>
  <c r="B24170" i="9"/>
  <c r="B24171" i="9"/>
  <c r="B24172" i="9"/>
  <c r="B24173" i="9"/>
  <c r="B24174" i="9"/>
  <c r="B24175" i="9"/>
  <c r="B24176" i="9"/>
  <c r="B24177" i="9"/>
  <c r="B24178" i="9"/>
  <c r="B24179" i="9"/>
  <c r="B24180" i="9"/>
  <c r="B24181" i="9"/>
  <c r="B24182" i="9"/>
  <c r="B24183" i="9"/>
  <c r="B24184" i="9"/>
  <c r="B24185" i="9"/>
  <c r="B24186" i="9"/>
  <c r="B24187" i="9"/>
  <c r="B24188" i="9"/>
  <c r="B24189" i="9"/>
  <c r="B24190" i="9"/>
  <c r="B24191" i="9"/>
  <c r="B24192" i="9"/>
  <c r="B24193" i="9"/>
  <c r="B24194" i="9"/>
  <c r="B24195" i="9"/>
  <c r="B24196" i="9"/>
  <c r="B24197" i="9"/>
  <c r="B24198" i="9"/>
  <c r="B24199" i="9"/>
  <c r="B24200" i="9"/>
  <c r="B24201" i="9"/>
  <c r="B24202" i="9"/>
  <c r="B24203" i="9"/>
  <c r="B24204" i="9"/>
  <c r="B24205" i="9"/>
  <c r="B24206" i="9"/>
  <c r="B24207" i="9"/>
  <c r="B24208" i="9"/>
  <c r="B24209" i="9"/>
  <c r="B24210" i="9"/>
  <c r="B24211" i="9"/>
  <c r="B24212" i="9"/>
  <c r="B24213" i="9"/>
  <c r="B24214" i="9"/>
  <c r="B24215" i="9"/>
  <c r="B24216" i="9"/>
  <c r="B24217" i="9"/>
  <c r="B24218" i="9"/>
  <c r="B24219" i="9"/>
  <c r="B24220" i="9"/>
  <c r="B24221" i="9"/>
  <c r="B24222" i="9"/>
  <c r="B24223" i="9"/>
  <c r="B24224" i="9"/>
  <c r="B24225" i="9"/>
  <c r="B24226" i="9"/>
  <c r="B24227" i="9"/>
  <c r="B24228" i="9"/>
  <c r="B24229" i="9"/>
  <c r="B24230" i="9"/>
  <c r="B24231" i="9"/>
  <c r="B24232" i="9"/>
  <c r="B24233" i="9"/>
  <c r="B24234" i="9"/>
  <c r="B24235" i="9"/>
  <c r="B24236" i="9"/>
  <c r="B24237" i="9"/>
  <c r="B24238" i="9"/>
  <c r="B24239" i="9"/>
  <c r="B24240" i="9"/>
  <c r="B24241" i="9"/>
  <c r="B24242" i="9"/>
  <c r="B24243" i="9"/>
  <c r="B24244" i="9"/>
  <c r="B24245" i="9"/>
  <c r="B24246" i="9"/>
  <c r="B24247" i="9"/>
  <c r="B24248" i="9"/>
  <c r="B24249" i="9"/>
  <c r="B24250" i="9"/>
  <c r="B24251" i="9"/>
  <c r="B24252" i="9"/>
  <c r="B24253" i="9"/>
  <c r="B24254" i="9"/>
  <c r="B24255" i="9"/>
  <c r="B24256" i="9"/>
  <c r="B24257" i="9"/>
  <c r="B24258" i="9"/>
  <c r="B24259" i="9"/>
  <c r="B24260" i="9"/>
  <c r="B24261" i="9"/>
  <c r="B24262" i="9"/>
  <c r="B24263" i="9"/>
  <c r="B24264" i="9"/>
  <c r="B24265" i="9"/>
  <c r="B24266" i="9"/>
  <c r="B24267" i="9"/>
  <c r="B24268" i="9"/>
  <c r="B24269" i="9"/>
  <c r="B24270" i="9"/>
  <c r="B24271" i="9"/>
  <c r="B24272" i="9"/>
  <c r="B24273" i="9"/>
  <c r="B24274" i="9"/>
  <c r="B24275" i="9"/>
  <c r="B24276" i="9"/>
  <c r="B24277" i="9"/>
  <c r="B24278" i="9"/>
  <c r="B24279" i="9"/>
  <c r="B24280" i="9"/>
  <c r="B24281" i="9"/>
  <c r="B24282" i="9"/>
  <c r="B24283" i="9"/>
  <c r="B24284" i="9"/>
  <c r="B24285" i="9"/>
  <c r="B24286" i="9"/>
  <c r="B24287" i="9"/>
  <c r="B24288" i="9"/>
  <c r="B24289" i="9"/>
  <c r="B24290" i="9"/>
  <c r="B24291" i="9"/>
  <c r="B24292" i="9"/>
  <c r="B24293" i="9"/>
  <c r="B24294" i="9"/>
  <c r="B24295" i="9"/>
  <c r="B24296" i="9"/>
  <c r="B24297" i="9"/>
  <c r="B24298" i="9"/>
  <c r="B24299" i="9"/>
  <c r="B24300" i="9"/>
  <c r="B24301" i="9"/>
  <c r="B24302" i="9"/>
  <c r="B24303" i="9"/>
  <c r="B24304" i="9"/>
  <c r="B24305" i="9"/>
  <c r="B24306" i="9"/>
  <c r="B24307" i="9"/>
  <c r="B24308" i="9"/>
  <c r="B24309" i="9"/>
  <c r="B24310" i="9"/>
  <c r="B24311" i="9"/>
  <c r="B24312" i="9"/>
  <c r="B24313" i="9"/>
  <c r="B24314" i="9"/>
  <c r="B24315" i="9"/>
  <c r="B24316" i="9"/>
  <c r="B24317" i="9"/>
  <c r="B24318" i="9"/>
  <c r="B24319" i="9"/>
  <c r="B24320" i="9"/>
  <c r="B24321" i="9"/>
  <c r="B24322" i="9"/>
  <c r="B24323" i="9"/>
  <c r="B24324" i="9"/>
  <c r="B24325" i="9"/>
  <c r="B24326" i="9"/>
  <c r="B24327" i="9"/>
  <c r="B24328" i="9"/>
  <c r="B24329" i="9"/>
  <c r="B24330" i="9"/>
  <c r="B24331" i="9"/>
  <c r="B24332" i="9"/>
  <c r="B24333" i="9"/>
  <c r="B24334" i="9"/>
  <c r="B24335" i="9"/>
  <c r="B24336" i="9"/>
  <c r="B24337" i="9"/>
  <c r="B24338" i="9"/>
  <c r="B24339" i="9"/>
  <c r="B24340" i="9"/>
  <c r="B24341" i="9"/>
  <c r="B24342" i="9"/>
  <c r="B24343" i="9"/>
  <c r="B24344" i="9"/>
  <c r="B24345" i="9"/>
  <c r="B24346" i="9"/>
  <c r="B24347" i="9"/>
  <c r="B24348" i="9"/>
  <c r="B24349" i="9"/>
  <c r="B24350" i="9"/>
  <c r="B24351" i="9"/>
  <c r="B24352" i="9"/>
  <c r="B24353" i="9"/>
  <c r="B24354" i="9"/>
  <c r="B24355" i="9"/>
  <c r="B24356" i="9"/>
  <c r="B24357" i="9"/>
  <c r="B24358" i="9"/>
  <c r="B24359" i="9"/>
  <c r="B24360" i="9"/>
  <c r="B24361" i="9"/>
  <c r="B24362" i="9"/>
  <c r="B24363" i="9"/>
  <c r="B24364" i="9"/>
  <c r="B24365" i="9"/>
  <c r="B24366" i="9"/>
  <c r="B24367" i="9"/>
  <c r="B24368" i="9"/>
  <c r="B24369" i="9"/>
  <c r="B24370" i="9"/>
  <c r="B24371" i="9"/>
  <c r="B24372" i="9"/>
  <c r="B24373" i="9"/>
  <c r="B24374" i="9"/>
  <c r="B24375" i="9"/>
  <c r="B24376" i="9"/>
  <c r="B24377" i="9"/>
  <c r="B24378" i="9"/>
  <c r="B24379" i="9"/>
  <c r="B24380" i="9"/>
  <c r="B24381" i="9"/>
  <c r="B24382" i="9"/>
  <c r="B24383" i="9"/>
  <c r="B24384" i="9"/>
  <c r="B24385" i="9"/>
  <c r="B24386" i="9"/>
  <c r="B24387" i="9"/>
  <c r="B24388" i="9"/>
  <c r="B24389" i="9"/>
  <c r="B24390" i="9"/>
  <c r="B24391" i="9"/>
  <c r="B24392" i="9"/>
  <c r="B24393" i="9"/>
  <c r="B24394" i="9"/>
  <c r="B24395" i="9"/>
  <c r="B24396" i="9"/>
  <c r="B24397" i="9"/>
  <c r="B24398" i="9"/>
  <c r="B24399" i="9"/>
  <c r="B24400" i="9"/>
  <c r="B24401" i="9"/>
  <c r="B24402" i="9"/>
  <c r="B24403" i="9"/>
  <c r="B24404" i="9"/>
  <c r="B24405" i="9"/>
  <c r="B24406" i="9"/>
  <c r="B24407" i="9"/>
  <c r="B24408" i="9"/>
  <c r="B24409" i="9"/>
  <c r="B24410" i="9"/>
  <c r="B24411" i="9"/>
  <c r="B24412" i="9"/>
  <c r="B24413" i="9"/>
  <c r="B24414" i="9"/>
  <c r="B24415" i="9"/>
  <c r="B24416" i="9"/>
  <c r="B24417" i="9"/>
  <c r="B24418" i="9"/>
  <c r="B24419" i="9"/>
  <c r="B24420" i="9"/>
  <c r="B24421" i="9"/>
  <c r="B24422" i="9"/>
  <c r="B24423" i="9"/>
  <c r="B24424" i="9"/>
  <c r="B24425" i="9"/>
  <c r="B24426" i="9"/>
  <c r="B24427" i="9"/>
  <c r="B24428" i="9"/>
  <c r="B24429" i="9"/>
  <c r="B24430" i="9"/>
  <c r="B24431" i="9"/>
  <c r="B24432" i="9"/>
  <c r="B24433" i="9"/>
  <c r="B24434" i="9"/>
  <c r="B24435" i="9"/>
  <c r="B24436" i="9"/>
  <c r="B24437" i="9"/>
  <c r="B24438" i="9"/>
  <c r="B24439" i="9"/>
  <c r="B24440" i="9"/>
  <c r="B24441" i="9"/>
  <c r="B24442" i="9"/>
  <c r="B24443" i="9"/>
  <c r="B24444" i="9"/>
  <c r="B24445" i="9"/>
  <c r="B24446" i="9"/>
  <c r="B24447" i="9"/>
  <c r="B24448" i="9"/>
  <c r="B24449" i="9"/>
  <c r="B24450" i="9"/>
  <c r="B24451" i="9"/>
  <c r="B24452" i="9"/>
  <c r="B24453" i="9"/>
  <c r="B24454" i="9"/>
  <c r="B24455" i="9"/>
  <c r="B24456" i="9"/>
  <c r="B24457" i="9"/>
  <c r="B24458" i="9"/>
  <c r="B24459" i="9"/>
  <c r="B24460" i="9"/>
  <c r="B24461" i="9"/>
  <c r="B24462" i="9"/>
  <c r="B24463" i="9"/>
  <c r="B24464" i="9"/>
  <c r="B24465" i="9"/>
  <c r="B24466" i="9"/>
  <c r="B24467" i="9"/>
  <c r="B24468" i="9"/>
  <c r="B24469" i="9"/>
  <c r="B24470" i="9"/>
  <c r="B24471" i="9"/>
  <c r="B24472" i="9"/>
  <c r="B24473" i="9"/>
  <c r="B24474" i="9"/>
  <c r="B24475" i="9"/>
  <c r="B24476" i="9"/>
  <c r="B24477" i="9"/>
  <c r="B24478" i="9"/>
  <c r="B24479" i="9"/>
  <c r="B24480" i="9"/>
  <c r="B24481" i="9"/>
  <c r="B24482" i="9"/>
  <c r="B24483" i="9"/>
  <c r="B24484" i="9"/>
  <c r="B24485" i="9"/>
  <c r="B24486" i="9"/>
  <c r="B24487" i="9"/>
  <c r="B24488" i="9"/>
  <c r="B24489" i="9"/>
  <c r="B24490" i="9"/>
  <c r="B24491" i="9"/>
  <c r="B24492" i="9"/>
  <c r="B24493" i="9"/>
  <c r="B24494" i="9"/>
  <c r="B24495" i="9"/>
  <c r="B24496" i="9"/>
  <c r="B24497" i="9"/>
  <c r="B24498" i="9"/>
  <c r="B24499" i="9"/>
  <c r="B24500" i="9"/>
  <c r="B24501" i="9"/>
  <c r="B24502" i="9"/>
  <c r="B24503" i="9"/>
  <c r="B24504" i="9"/>
  <c r="B24505" i="9"/>
  <c r="B24506" i="9"/>
  <c r="B24507" i="9"/>
  <c r="B24508" i="9"/>
  <c r="B24509" i="9"/>
  <c r="B24510" i="9"/>
  <c r="B24511" i="9"/>
  <c r="B24512" i="9"/>
  <c r="B24513" i="9"/>
  <c r="B24514" i="9"/>
  <c r="B24515" i="9"/>
  <c r="B24516" i="9"/>
  <c r="B24517" i="9"/>
  <c r="B24518" i="9"/>
  <c r="B24519" i="9"/>
  <c r="B24520" i="9"/>
  <c r="B24521" i="9"/>
  <c r="B24522" i="9"/>
  <c r="B24523" i="9"/>
  <c r="B24524" i="9"/>
  <c r="B24525" i="9"/>
  <c r="B24526" i="9"/>
  <c r="B24527" i="9"/>
  <c r="B24528" i="9"/>
  <c r="B24529" i="9"/>
  <c r="B24530" i="9"/>
  <c r="B24531" i="9"/>
  <c r="B24532" i="9"/>
  <c r="B24533" i="9"/>
  <c r="B24534" i="9"/>
  <c r="B24535" i="9"/>
  <c r="B24536" i="9"/>
  <c r="B24537" i="9"/>
  <c r="B24538" i="9"/>
  <c r="B24539" i="9"/>
  <c r="B24540" i="9"/>
  <c r="B24541" i="9"/>
  <c r="B24542" i="9"/>
  <c r="B24543" i="9"/>
  <c r="B24544" i="9"/>
  <c r="B24545" i="9"/>
  <c r="B24546" i="9"/>
  <c r="B24547" i="9"/>
  <c r="B24548" i="9"/>
  <c r="B24549" i="9"/>
  <c r="B24550" i="9"/>
  <c r="B24551" i="9"/>
  <c r="B24552" i="9"/>
  <c r="B24553" i="9"/>
  <c r="B24554" i="9"/>
  <c r="B24555" i="9"/>
  <c r="B24556" i="9"/>
  <c r="B24557" i="9"/>
  <c r="B24558" i="9"/>
  <c r="B24559" i="9"/>
  <c r="B24560" i="9"/>
  <c r="B24561" i="9"/>
  <c r="B24562" i="9"/>
  <c r="B24563" i="9"/>
  <c r="B24564" i="9"/>
  <c r="B24565" i="9"/>
  <c r="B24566" i="9"/>
  <c r="B24567" i="9"/>
  <c r="B24568" i="9"/>
  <c r="B24569" i="9"/>
  <c r="B24570" i="9"/>
  <c r="B24571" i="9"/>
  <c r="B24572" i="9"/>
  <c r="B24573" i="9"/>
  <c r="B24574" i="9"/>
  <c r="B24575" i="9"/>
  <c r="B24576" i="9"/>
  <c r="B24577" i="9"/>
  <c r="B24578" i="9"/>
  <c r="B24579" i="9"/>
  <c r="B24580" i="9"/>
  <c r="B24581" i="9"/>
  <c r="B24582" i="9"/>
  <c r="B24583" i="9"/>
  <c r="B24584" i="9"/>
  <c r="B24585" i="9"/>
  <c r="B24586" i="9"/>
  <c r="B24587" i="9"/>
  <c r="B24588" i="9"/>
  <c r="B24589" i="9"/>
  <c r="B24590" i="9"/>
  <c r="B24591" i="9"/>
  <c r="B24592" i="9"/>
  <c r="B24593" i="9"/>
  <c r="B24594" i="9"/>
  <c r="B24595" i="9"/>
  <c r="B24596" i="9"/>
  <c r="B24597" i="9"/>
  <c r="B24598" i="9"/>
  <c r="B24599" i="9"/>
  <c r="B24600" i="9"/>
  <c r="B24601" i="9"/>
  <c r="B24602" i="9"/>
  <c r="B24603" i="9"/>
  <c r="B24604" i="9"/>
  <c r="B24605" i="9"/>
  <c r="B24606" i="9"/>
  <c r="B24607" i="9"/>
  <c r="B24608" i="9"/>
  <c r="B24609" i="9"/>
  <c r="B24610" i="9"/>
  <c r="B24611" i="9"/>
  <c r="B24612" i="9"/>
  <c r="B24613" i="9"/>
  <c r="B24614" i="9"/>
  <c r="B24615" i="9"/>
  <c r="B24616" i="9"/>
  <c r="B24617" i="9"/>
  <c r="B24618" i="9"/>
  <c r="B24619" i="9"/>
  <c r="B24620" i="9"/>
  <c r="B24621" i="9"/>
  <c r="B24622" i="9"/>
  <c r="B24623" i="9"/>
  <c r="B24624" i="9"/>
  <c r="B24625" i="9"/>
  <c r="B24626" i="9"/>
  <c r="B24627" i="9"/>
  <c r="B24628" i="9"/>
  <c r="B24629" i="9"/>
  <c r="B24630" i="9"/>
  <c r="B24631" i="9"/>
  <c r="B24632" i="9"/>
  <c r="B24633" i="9"/>
  <c r="B24634" i="9"/>
  <c r="B24635" i="9"/>
  <c r="B24636" i="9"/>
  <c r="B24637" i="9"/>
  <c r="B24638" i="9"/>
  <c r="B24639" i="9"/>
  <c r="B24640" i="9"/>
  <c r="B24641" i="9"/>
  <c r="B24642" i="9"/>
  <c r="B24643" i="9"/>
  <c r="B24644" i="9"/>
  <c r="B24645" i="9"/>
  <c r="B24646" i="9"/>
  <c r="B24647" i="9"/>
  <c r="B24648" i="9"/>
  <c r="B24649" i="9"/>
  <c r="B24650" i="9"/>
  <c r="B24651" i="9"/>
  <c r="B24652" i="9"/>
  <c r="B24653" i="9"/>
  <c r="B24654" i="9"/>
  <c r="B24655" i="9"/>
  <c r="B24656" i="9"/>
  <c r="B24657" i="9"/>
  <c r="B24658" i="9"/>
  <c r="B24659" i="9"/>
  <c r="B24660" i="9"/>
  <c r="B24661" i="9"/>
  <c r="B24662" i="9"/>
  <c r="B24663" i="9"/>
  <c r="B24664" i="9"/>
  <c r="B24665" i="9"/>
  <c r="B24666" i="9"/>
  <c r="B24667" i="9"/>
  <c r="B24668" i="9"/>
  <c r="B24669" i="9"/>
  <c r="B24670" i="9"/>
  <c r="B24671" i="9"/>
  <c r="B24672" i="9"/>
  <c r="B24673" i="9"/>
  <c r="B24674" i="9"/>
  <c r="B24675" i="9"/>
  <c r="B24676" i="9"/>
  <c r="B24677" i="9"/>
  <c r="B24678" i="9"/>
  <c r="B24679" i="9"/>
  <c r="B24680" i="9"/>
  <c r="B24681" i="9"/>
  <c r="B24682" i="9"/>
  <c r="B24683" i="9"/>
  <c r="B24684" i="9"/>
  <c r="B24685" i="9"/>
  <c r="B24686" i="9"/>
  <c r="B24687" i="9"/>
  <c r="B24688" i="9"/>
  <c r="B24689" i="9"/>
  <c r="B24690" i="9"/>
  <c r="B24691" i="9"/>
  <c r="B24692" i="9"/>
  <c r="B24693" i="9"/>
  <c r="B24694" i="9"/>
  <c r="B24695" i="9"/>
  <c r="B24696" i="9"/>
  <c r="B24697" i="9"/>
  <c r="B24698" i="9"/>
  <c r="B24699" i="9"/>
  <c r="B24700" i="9"/>
  <c r="B24701" i="9"/>
  <c r="B24702" i="9"/>
  <c r="B24703" i="9"/>
  <c r="B24704" i="9"/>
  <c r="B24705" i="9"/>
  <c r="B24706" i="9"/>
  <c r="B24707" i="9"/>
  <c r="B24708" i="9"/>
  <c r="B24709" i="9"/>
  <c r="B24710" i="9"/>
  <c r="B24711" i="9"/>
  <c r="B24712" i="9"/>
  <c r="B24713" i="9"/>
  <c r="B24714" i="9"/>
  <c r="B24715" i="9"/>
  <c r="B24716" i="9"/>
  <c r="B24717" i="9"/>
  <c r="B24718" i="9"/>
  <c r="B24719" i="9"/>
  <c r="B24720" i="9"/>
  <c r="B24721" i="9"/>
  <c r="B24722" i="9"/>
  <c r="B24723" i="9"/>
  <c r="B24724" i="9"/>
  <c r="B24725" i="9"/>
  <c r="B24726" i="9"/>
  <c r="B24727" i="9"/>
  <c r="B24728" i="9"/>
  <c r="B24729" i="9"/>
  <c r="B24730" i="9"/>
  <c r="B24731" i="9"/>
  <c r="B24732" i="9"/>
  <c r="B24733" i="9"/>
  <c r="B24734" i="9"/>
  <c r="B24735" i="9"/>
  <c r="B24736" i="9"/>
  <c r="B24737" i="9"/>
  <c r="B24738" i="9"/>
  <c r="B24739" i="9"/>
  <c r="B24740" i="9"/>
  <c r="B24741" i="9"/>
  <c r="B24742" i="9"/>
  <c r="B24743" i="9"/>
  <c r="B24744" i="9"/>
  <c r="B24745" i="9"/>
  <c r="B24746" i="9"/>
  <c r="B24747" i="9"/>
  <c r="B24748" i="9"/>
  <c r="B24749" i="9"/>
  <c r="B24750" i="9"/>
  <c r="B24751" i="9"/>
  <c r="B24752" i="9"/>
  <c r="B24753" i="9"/>
  <c r="B24754" i="9"/>
  <c r="B24755" i="9"/>
  <c r="B24756" i="9"/>
  <c r="B24757" i="9"/>
  <c r="B24758" i="9"/>
  <c r="B24759" i="9"/>
  <c r="B24760" i="9"/>
  <c r="B24761" i="9"/>
  <c r="B24762" i="9"/>
  <c r="B24763" i="9"/>
  <c r="B24764" i="9"/>
  <c r="B24765" i="9"/>
  <c r="B24766" i="9"/>
  <c r="B24767" i="9"/>
  <c r="B24768" i="9"/>
  <c r="B24769" i="9"/>
  <c r="B24770" i="9"/>
  <c r="B24771" i="9"/>
  <c r="B24772" i="9"/>
  <c r="B24773" i="9"/>
  <c r="B24774" i="9"/>
  <c r="B24775" i="9"/>
  <c r="B24776" i="9"/>
  <c r="B24777" i="9"/>
  <c r="B24778" i="9"/>
  <c r="B24779" i="9"/>
  <c r="B24780" i="9"/>
  <c r="B24781" i="9"/>
  <c r="B24782" i="9"/>
  <c r="B24783" i="9"/>
  <c r="B24784" i="9"/>
  <c r="B24785" i="9"/>
  <c r="B24786" i="9"/>
  <c r="B24787" i="9"/>
  <c r="B24788" i="9"/>
  <c r="B24789" i="9"/>
  <c r="B24790" i="9"/>
  <c r="B24791" i="9"/>
  <c r="B24792" i="9"/>
  <c r="B24793" i="9"/>
  <c r="B24794" i="9"/>
  <c r="B24795" i="9"/>
  <c r="B24796" i="9"/>
  <c r="B24797" i="9"/>
  <c r="B24798" i="9"/>
  <c r="B24799" i="9"/>
  <c r="B24800" i="9"/>
  <c r="B24801" i="9"/>
  <c r="B24802" i="9"/>
  <c r="B24803" i="9"/>
  <c r="B24804" i="9"/>
  <c r="B24805" i="9"/>
  <c r="B24806" i="9"/>
  <c r="B24807" i="9"/>
  <c r="B24808" i="9"/>
  <c r="B24809" i="9"/>
  <c r="B24810" i="9"/>
  <c r="B24811" i="9"/>
  <c r="B24812" i="9"/>
  <c r="B24813" i="9"/>
  <c r="B24814" i="9"/>
  <c r="B24815" i="9"/>
  <c r="B24816" i="9"/>
  <c r="B24817" i="9"/>
  <c r="B24818" i="9"/>
  <c r="B24819" i="9"/>
  <c r="B24820" i="9"/>
  <c r="B24821" i="9"/>
  <c r="B24822" i="9"/>
  <c r="B24823" i="9"/>
  <c r="B24824" i="9"/>
  <c r="B24825" i="9"/>
  <c r="B24826" i="9"/>
  <c r="B24827" i="9"/>
  <c r="B24828" i="9"/>
  <c r="B24829" i="9"/>
  <c r="B24830" i="9"/>
  <c r="B24831" i="9"/>
  <c r="B24832" i="9"/>
  <c r="B24833" i="9"/>
  <c r="B24834" i="9"/>
  <c r="B24835" i="9"/>
  <c r="B24836" i="9"/>
  <c r="B24837" i="9"/>
  <c r="B24838" i="9"/>
  <c r="B24839" i="9"/>
  <c r="B24840" i="9"/>
  <c r="B24841" i="9"/>
  <c r="B24842" i="9"/>
  <c r="B24843" i="9"/>
  <c r="B24844" i="9"/>
  <c r="B24845" i="9"/>
  <c r="B24846" i="9"/>
  <c r="B24847" i="9"/>
  <c r="B24848" i="9"/>
  <c r="B24849" i="9"/>
  <c r="B24850" i="9"/>
  <c r="B24851" i="9"/>
  <c r="B24852" i="9"/>
  <c r="B24853" i="9"/>
  <c r="B24854" i="9"/>
  <c r="B24855" i="9"/>
  <c r="B24856" i="9"/>
  <c r="B24857" i="9"/>
  <c r="B24858" i="9"/>
  <c r="B24859" i="9"/>
  <c r="B24860" i="9"/>
  <c r="B24861" i="9"/>
  <c r="B24862" i="9"/>
  <c r="B24863" i="9"/>
  <c r="B24864" i="9"/>
  <c r="B24865" i="9"/>
  <c r="B24866" i="9"/>
  <c r="B24867" i="9"/>
  <c r="B24868" i="9"/>
  <c r="B24869" i="9"/>
  <c r="B24870" i="9"/>
  <c r="B24871" i="9"/>
  <c r="B24872" i="9"/>
  <c r="B24873" i="9"/>
  <c r="B24874" i="9"/>
  <c r="B24875" i="9"/>
  <c r="B24876" i="9"/>
  <c r="B24877" i="9"/>
  <c r="B24878" i="9"/>
  <c r="B24879" i="9"/>
  <c r="B24880" i="9"/>
  <c r="B24881" i="9"/>
  <c r="B24882" i="9"/>
  <c r="B24883" i="9"/>
  <c r="B24884" i="9"/>
  <c r="B24885" i="9"/>
  <c r="B24886" i="9"/>
  <c r="B24887" i="9"/>
  <c r="B24888" i="9"/>
  <c r="B24889" i="9"/>
  <c r="B24890" i="9"/>
  <c r="B24891" i="9"/>
  <c r="B24892" i="9"/>
  <c r="B24893" i="9"/>
  <c r="B24894" i="9"/>
  <c r="B24895" i="9"/>
  <c r="B24896" i="9"/>
  <c r="B24897" i="9"/>
  <c r="B24898" i="9"/>
  <c r="B24899" i="9"/>
  <c r="B24900" i="9"/>
  <c r="B24901" i="9"/>
  <c r="B24902" i="9"/>
  <c r="B24903" i="9"/>
  <c r="B24904" i="9"/>
  <c r="B24905" i="9"/>
  <c r="B24906" i="9"/>
  <c r="B24907" i="9"/>
  <c r="B24908" i="9"/>
  <c r="B24909" i="9"/>
  <c r="B24910" i="9"/>
  <c r="B24911" i="9"/>
  <c r="B24912" i="9"/>
  <c r="B24913" i="9"/>
  <c r="B24914" i="9"/>
  <c r="B24915" i="9"/>
  <c r="B24916" i="9"/>
  <c r="B24917" i="9"/>
  <c r="B24918" i="9"/>
  <c r="B24919" i="9"/>
  <c r="B24920" i="9"/>
  <c r="B24921" i="9"/>
  <c r="B24922" i="9"/>
  <c r="B24923" i="9"/>
  <c r="B24924" i="9"/>
  <c r="B24925" i="9"/>
  <c r="B24926" i="9"/>
  <c r="B24927" i="9"/>
  <c r="B24928" i="9"/>
  <c r="B24929" i="9"/>
  <c r="B24930" i="9"/>
  <c r="B24931" i="9"/>
  <c r="B24932" i="9"/>
  <c r="B24933" i="9"/>
  <c r="B24934" i="9"/>
  <c r="B24935" i="9"/>
  <c r="B24936" i="9"/>
  <c r="B24937" i="9"/>
  <c r="B24938" i="9"/>
  <c r="B24939" i="9"/>
  <c r="B24940" i="9"/>
  <c r="B24941" i="9"/>
  <c r="B24942" i="9"/>
  <c r="B24943" i="9"/>
  <c r="B24944" i="9"/>
  <c r="B24945" i="9"/>
  <c r="B24946" i="9"/>
  <c r="B24947" i="9"/>
  <c r="B24948" i="9"/>
  <c r="B24949" i="9"/>
  <c r="B24950" i="9"/>
  <c r="B24951" i="9"/>
  <c r="B24952" i="9"/>
  <c r="B24953" i="9"/>
  <c r="B24954" i="9"/>
  <c r="B24955" i="9"/>
  <c r="B24956" i="9"/>
  <c r="B24957" i="9"/>
  <c r="B24958" i="9"/>
  <c r="B24959" i="9"/>
  <c r="B24960" i="9"/>
  <c r="B24961" i="9"/>
  <c r="B24962" i="9"/>
  <c r="B24963" i="9"/>
  <c r="B24964" i="9"/>
  <c r="B24965" i="9"/>
  <c r="B24966" i="9"/>
  <c r="B24967" i="9"/>
  <c r="B24968" i="9"/>
  <c r="B24969" i="9"/>
  <c r="B24970" i="9"/>
  <c r="B24971" i="9"/>
  <c r="B24972" i="9"/>
  <c r="B24973" i="9"/>
  <c r="B24974" i="9"/>
  <c r="B24975" i="9"/>
  <c r="B24976" i="9"/>
  <c r="B24977" i="9"/>
  <c r="B24978" i="9"/>
  <c r="B24979" i="9"/>
  <c r="B24980" i="9"/>
  <c r="B24981" i="9"/>
  <c r="B24982" i="9"/>
  <c r="B24983" i="9"/>
  <c r="B24984" i="9"/>
  <c r="B24985" i="9"/>
  <c r="B24986" i="9"/>
  <c r="B24987" i="9"/>
  <c r="B24988" i="9"/>
  <c r="B24989" i="9"/>
  <c r="B24990" i="9"/>
  <c r="B24991" i="9"/>
  <c r="B24992" i="9"/>
  <c r="B24993" i="9"/>
  <c r="B24994" i="9"/>
  <c r="B24995" i="9"/>
  <c r="B24996" i="9"/>
  <c r="B24997" i="9"/>
  <c r="B24998" i="9"/>
  <c r="B24999" i="9"/>
  <c r="B25000" i="9"/>
  <c r="B25001" i="9"/>
  <c r="B25002" i="9"/>
  <c r="B25003" i="9"/>
  <c r="B25004" i="9"/>
  <c r="B25005" i="9"/>
  <c r="B25006" i="9"/>
  <c r="B25007" i="9"/>
  <c r="B25008" i="9"/>
  <c r="B25009" i="9"/>
  <c r="B25010" i="9"/>
  <c r="B25011" i="9"/>
  <c r="B25012" i="9"/>
  <c r="B25013" i="9"/>
  <c r="B25014" i="9"/>
  <c r="B25015" i="9"/>
  <c r="B25016" i="9"/>
  <c r="B25017" i="9"/>
  <c r="B25018" i="9"/>
  <c r="B25019" i="9"/>
  <c r="B25020" i="9"/>
  <c r="B25021" i="9"/>
  <c r="B25022" i="9"/>
  <c r="B25023" i="9"/>
  <c r="B25024" i="9"/>
  <c r="B25025" i="9"/>
  <c r="B25026" i="9"/>
  <c r="B25027" i="9"/>
  <c r="B25028" i="9"/>
  <c r="B25029" i="9"/>
  <c r="B25030" i="9"/>
  <c r="B25031" i="9"/>
  <c r="B25032" i="9"/>
  <c r="B25033" i="9"/>
  <c r="B25034" i="9"/>
  <c r="B25035" i="9"/>
  <c r="B25036" i="9"/>
  <c r="B25037" i="9"/>
  <c r="B25038" i="9"/>
  <c r="B25039" i="9"/>
  <c r="B25040" i="9"/>
  <c r="B25041" i="9"/>
  <c r="B25042" i="9"/>
  <c r="B25043" i="9"/>
  <c r="B25044" i="9"/>
  <c r="B25045" i="9"/>
  <c r="B25046" i="9"/>
  <c r="B25047" i="9"/>
  <c r="B25048" i="9"/>
  <c r="B25049" i="9"/>
  <c r="B25050" i="9"/>
  <c r="B25051" i="9"/>
  <c r="B25052" i="9"/>
  <c r="B25053" i="9"/>
  <c r="B25054" i="9"/>
  <c r="B25055" i="9"/>
  <c r="B25056" i="9"/>
  <c r="B25057" i="9"/>
  <c r="B25058" i="9"/>
  <c r="B25059" i="9"/>
  <c r="B25060" i="9"/>
  <c r="B25061" i="9"/>
  <c r="B25062" i="9"/>
  <c r="B25063" i="9"/>
  <c r="B25064" i="9"/>
  <c r="B25065" i="9"/>
  <c r="B25066" i="9"/>
  <c r="B25067" i="9"/>
  <c r="B25068" i="9"/>
  <c r="B25069" i="9"/>
  <c r="B25070" i="9"/>
  <c r="B25071" i="9"/>
  <c r="B25072" i="9"/>
  <c r="B25073" i="9"/>
  <c r="B25074" i="9"/>
  <c r="B25075" i="9"/>
  <c r="B25076" i="9"/>
  <c r="B25077" i="9"/>
  <c r="B25078" i="9"/>
  <c r="B25079" i="9"/>
  <c r="B25080" i="9"/>
  <c r="B25081" i="9"/>
  <c r="B25082" i="9"/>
  <c r="B25083" i="9"/>
  <c r="B25084" i="9"/>
  <c r="B25085" i="9"/>
  <c r="B25086" i="9"/>
  <c r="B25087" i="9"/>
  <c r="B25088" i="9"/>
  <c r="B25089" i="9"/>
  <c r="B25090" i="9"/>
  <c r="B25091" i="9"/>
  <c r="B25092" i="9"/>
  <c r="B25093" i="9"/>
  <c r="B25094" i="9"/>
  <c r="B25095" i="9"/>
  <c r="B25096" i="9"/>
  <c r="B25097" i="9"/>
  <c r="B25098" i="9"/>
  <c r="B25099" i="9"/>
  <c r="B25100" i="9"/>
  <c r="B25101" i="9"/>
  <c r="B25102" i="9"/>
  <c r="B25103" i="9"/>
  <c r="B25104" i="9"/>
  <c r="B25105" i="9"/>
  <c r="B25106" i="9"/>
  <c r="B25107" i="9"/>
  <c r="B25108" i="9"/>
  <c r="B25109" i="9"/>
  <c r="B25110" i="9"/>
  <c r="B25111" i="9"/>
  <c r="B25112" i="9"/>
  <c r="B25113" i="9"/>
  <c r="B25114" i="9"/>
  <c r="B25115" i="9"/>
  <c r="B25116" i="9"/>
  <c r="B25117" i="9"/>
  <c r="B25118" i="9"/>
  <c r="B25119" i="9"/>
  <c r="B25120" i="9"/>
  <c r="B25121" i="9"/>
  <c r="B25122" i="9"/>
  <c r="B25123" i="9"/>
  <c r="B25124" i="9"/>
  <c r="B25125" i="9"/>
  <c r="B25126" i="9"/>
  <c r="B25127" i="9"/>
  <c r="B25128" i="9"/>
  <c r="B25129" i="9"/>
  <c r="B25130" i="9"/>
  <c r="B25131" i="9"/>
  <c r="B25132" i="9"/>
  <c r="B25133" i="9"/>
  <c r="B25134" i="9"/>
  <c r="B25135" i="9"/>
  <c r="B25136" i="9"/>
  <c r="B25137" i="9"/>
  <c r="B25138" i="9"/>
  <c r="B25139" i="9"/>
  <c r="B25140" i="9"/>
  <c r="B25141" i="9"/>
  <c r="B25142" i="9"/>
  <c r="B25143" i="9"/>
  <c r="B25144" i="9"/>
  <c r="B25145" i="9"/>
  <c r="B25146" i="9"/>
  <c r="B25147" i="9"/>
  <c r="B25148" i="9"/>
  <c r="B25149" i="9"/>
  <c r="B25150" i="9"/>
  <c r="B25151" i="9"/>
  <c r="B25152" i="9"/>
  <c r="B25153" i="9"/>
  <c r="B25154" i="9"/>
  <c r="B25155" i="9"/>
  <c r="B25156" i="9"/>
  <c r="B25157" i="9"/>
  <c r="B25158" i="9"/>
  <c r="B25159" i="9"/>
  <c r="B25160" i="9"/>
  <c r="B25161" i="9"/>
  <c r="B25162" i="9"/>
  <c r="B25163" i="9"/>
  <c r="B25164" i="9"/>
  <c r="B25165" i="9"/>
  <c r="B25166" i="9"/>
  <c r="B25167" i="9"/>
  <c r="B25168" i="9"/>
  <c r="B25169" i="9"/>
  <c r="B25170" i="9"/>
  <c r="B25171" i="9"/>
  <c r="B25172" i="9"/>
  <c r="B25173" i="9"/>
  <c r="B25174" i="9"/>
  <c r="B25175" i="9"/>
  <c r="B25176" i="9"/>
  <c r="B25177" i="9"/>
  <c r="B25178" i="9"/>
  <c r="B25179" i="9"/>
  <c r="B25180" i="9"/>
  <c r="B25181" i="9"/>
  <c r="B25182" i="9"/>
  <c r="B25183" i="9"/>
  <c r="B25184" i="9"/>
  <c r="B25185" i="9"/>
  <c r="B25186" i="9"/>
  <c r="B25187" i="9"/>
  <c r="B25188" i="9"/>
  <c r="B25189" i="9"/>
  <c r="B25190" i="9"/>
  <c r="B25191" i="9"/>
  <c r="B25192" i="9"/>
  <c r="B25193" i="9"/>
  <c r="B25194" i="9"/>
  <c r="B25195" i="9"/>
  <c r="B25196" i="9"/>
  <c r="B25197" i="9"/>
  <c r="B25198" i="9"/>
  <c r="B25199" i="9"/>
  <c r="B25200" i="9"/>
  <c r="B25201" i="9"/>
  <c r="B25202" i="9"/>
  <c r="B25203" i="9"/>
  <c r="B25204" i="9"/>
  <c r="B25205" i="9"/>
  <c r="B25206" i="9"/>
  <c r="B25207" i="9"/>
  <c r="B25208" i="9"/>
  <c r="B25209" i="9"/>
  <c r="B25210" i="9"/>
  <c r="B25211" i="9"/>
  <c r="B25212" i="9"/>
  <c r="B25213" i="9"/>
  <c r="B25214" i="9"/>
  <c r="B25215" i="9"/>
  <c r="B25216" i="9"/>
  <c r="B25217" i="9"/>
  <c r="B25218" i="9"/>
  <c r="B25219" i="9"/>
  <c r="B25220" i="9"/>
  <c r="B25221" i="9"/>
  <c r="B25222" i="9"/>
  <c r="B25223" i="9"/>
  <c r="B25224" i="9"/>
  <c r="B25225" i="9"/>
  <c r="B25226" i="9"/>
  <c r="B25227" i="9"/>
  <c r="B25228" i="9"/>
  <c r="B25229" i="9"/>
  <c r="B25230" i="9"/>
  <c r="B25231" i="9"/>
  <c r="B25232" i="9"/>
  <c r="B25233" i="9"/>
  <c r="B25234" i="9"/>
  <c r="B25235" i="9"/>
  <c r="B25236" i="9"/>
  <c r="B25237" i="9"/>
  <c r="B25238" i="9"/>
  <c r="B25239" i="9"/>
  <c r="B25240" i="9"/>
  <c r="B25241" i="9"/>
  <c r="B25242" i="9"/>
  <c r="B25243" i="9"/>
  <c r="B25244" i="9"/>
  <c r="B25245" i="9"/>
  <c r="B25246" i="9"/>
  <c r="B25247" i="9"/>
  <c r="B25248" i="9"/>
  <c r="B25249" i="9"/>
  <c r="B25250" i="9"/>
  <c r="B25251" i="9"/>
  <c r="B25252" i="9"/>
  <c r="B25253" i="9"/>
  <c r="B25254" i="9"/>
  <c r="B25255" i="9"/>
  <c r="B25256" i="9"/>
  <c r="B25257" i="9"/>
  <c r="B25258" i="9"/>
  <c r="B25259" i="9"/>
  <c r="B25260" i="9"/>
  <c r="B25261" i="9"/>
  <c r="B25262" i="9"/>
  <c r="B25263" i="9"/>
  <c r="B25264" i="9"/>
  <c r="B25265" i="9"/>
  <c r="B25266" i="9"/>
  <c r="B25267" i="9"/>
  <c r="B25268" i="9"/>
  <c r="B25269" i="9"/>
  <c r="B25270" i="9"/>
  <c r="B25271" i="9"/>
  <c r="B25272" i="9"/>
  <c r="B25273" i="9"/>
  <c r="B25274" i="9"/>
  <c r="B25275" i="9"/>
  <c r="B25276" i="9"/>
  <c r="B25277" i="9"/>
  <c r="B25278" i="9"/>
  <c r="B25279" i="9"/>
  <c r="B25280" i="9"/>
  <c r="B25281" i="9"/>
  <c r="B25282" i="9"/>
  <c r="B25283" i="9"/>
  <c r="B25284" i="9"/>
  <c r="B25285" i="9"/>
  <c r="B25286" i="9"/>
  <c r="B25287" i="9"/>
  <c r="B25288" i="9"/>
  <c r="B25289" i="9"/>
  <c r="B25290" i="9"/>
  <c r="B25291" i="9"/>
  <c r="B25292" i="9"/>
  <c r="B25293" i="9"/>
  <c r="B25294" i="9"/>
  <c r="B25295" i="9"/>
  <c r="B25296" i="9"/>
  <c r="B25297" i="9"/>
  <c r="B25298" i="9"/>
  <c r="B25299" i="9"/>
  <c r="B25300" i="9"/>
  <c r="B25301" i="9"/>
  <c r="B25302" i="9"/>
  <c r="B25303" i="9"/>
  <c r="B25304" i="9"/>
  <c r="B25305" i="9"/>
  <c r="B25306" i="9"/>
  <c r="B25307" i="9"/>
  <c r="B25308" i="9"/>
  <c r="B25309" i="9"/>
  <c r="B25310" i="9"/>
  <c r="B25311" i="9"/>
  <c r="B25312" i="9"/>
  <c r="B25313" i="9"/>
  <c r="B25314" i="9"/>
  <c r="B25315" i="9"/>
  <c r="B25316" i="9"/>
  <c r="B25317" i="9"/>
  <c r="B25318" i="9"/>
  <c r="B25319" i="9"/>
  <c r="B25320" i="9"/>
  <c r="B25321" i="9"/>
  <c r="B25322" i="9"/>
  <c r="B25323" i="9"/>
  <c r="B25324" i="9"/>
  <c r="B25325" i="9"/>
  <c r="B25326" i="9"/>
  <c r="B25327" i="9"/>
  <c r="B25328" i="9"/>
  <c r="B25329" i="9"/>
  <c r="B25330" i="9"/>
  <c r="B25331" i="9"/>
  <c r="B25332" i="9"/>
  <c r="B25333" i="9"/>
  <c r="B25334" i="9"/>
  <c r="B25335" i="9"/>
  <c r="B25336" i="9"/>
  <c r="B25337" i="9"/>
  <c r="B25338" i="9"/>
  <c r="B25339" i="9"/>
  <c r="B25340" i="9"/>
  <c r="B25341" i="9"/>
  <c r="B25342" i="9"/>
  <c r="B25343" i="9"/>
  <c r="B25344" i="9"/>
  <c r="B25345" i="9"/>
  <c r="B25346" i="9"/>
  <c r="B25347" i="9"/>
  <c r="B25348" i="9"/>
  <c r="B25349" i="9"/>
  <c r="B25350" i="9"/>
  <c r="B25351" i="9"/>
  <c r="B25352" i="9"/>
  <c r="B25353" i="9"/>
  <c r="B25354" i="9"/>
  <c r="B25355" i="9"/>
  <c r="B25356" i="9"/>
  <c r="B25357" i="9"/>
  <c r="B25358" i="9"/>
  <c r="B25359" i="9"/>
  <c r="B25360" i="9"/>
  <c r="B25361" i="9"/>
  <c r="B25362" i="9"/>
  <c r="B25363" i="9"/>
  <c r="B25364" i="9"/>
  <c r="B25365" i="9"/>
  <c r="B25366" i="9"/>
  <c r="B25367" i="9"/>
  <c r="B25368" i="9"/>
  <c r="B25369" i="9"/>
  <c r="B25370" i="9"/>
  <c r="B25371" i="9"/>
  <c r="B25372" i="9"/>
  <c r="B25373" i="9"/>
  <c r="B25374" i="9"/>
  <c r="B25375" i="9"/>
  <c r="B25376" i="9"/>
  <c r="B25377" i="9"/>
  <c r="B25378" i="9"/>
  <c r="B25379" i="9"/>
  <c r="B25380" i="9"/>
  <c r="B25381" i="9"/>
  <c r="B25382" i="9"/>
  <c r="B25383" i="9"/>
  <c r="B25384" i="9"/>
  <c r="B25385" i="9"/>
  <c r="B25386" i="9"/>
  <c r="B25387" i="9"/>
  <c r="B25388" i="9"/>
  <c r="B25389" i="9"/>
  <c r="B25390" i="9"/>
  <c r="B25391" i="9"/>
  <c r="B25392" i="9"/>
  <c r="B25393" i="9"/>
  <c r="B25394" i="9"/>
  <c r="B25395" i="9"/>
  <c r="B25396" i="9"/>
  <c r="B25397" i="9"/>
  <c r="B25398" i="9"/>
  <c r="B25399" i="9"/>
  <c r="B25400" i="9"/>
  <c r="B25401" i="9"/>
  <c r="B25402" i="9"/>
  <c r="B25403" i="9"/>
  <c r="B25404" i="9"/>
  <c r="B25405" i="9"/>
  <c r="B25406" i="9"/>
  <c r="B25407" i="9"/>
  <c r="B25408" i="9"/>
  <c r="B25409" i="9"/>
  <c r="B25410" i="9"/>
  <c r="B25411" i="9"/>
  <c r="B25412" i="9"/>
  <c r="B25413" i="9"/>
  <c r="B25414" i="9"/>
  <c r="B25415" i="9"/>
  <c r="B25416" i="9"/>
  <c r="B25417" i="9"/>
  <c r="B25418" i="9"/>
  <c r="B25419" i="9"/>
  <c r="B25420" i="9"/>
  <c r="B25421" i="9"/>
  <c r="B25422" i="9"/>
  <c r="B25423" i="9"/>
  <c r="B25424" i="9"/>
  <c r="B25425" i="9"/>
  <c r="B25426" i="9"/>
  <c r="B25427" i="9"/>
  <c r="B25428" i="9"/>
  <c r="B25429" i="9"/>
  <c r="B25430" i="9"/>
  <c r="B25431" i="9"/>
  <c r="B25432" i="9"/>
  <c r="B25433" i="9"/>
  <c r="B25434" i="9"/>
  <c r="B25435" i="9"/>
  <c r="B25436" i="9"/>
  <c r="B25437" i="9"/>
  <c r="B25438" i="9"/>
  <c r="B25439" i="9"/>
  <c r="B25440" i="9"/>
  <c r="B25441" i="9"/>
  <c r="B25442" i="9"/>
  <c r="B25443" i="9"/>
  <c r="B25444" i="9"/>
  <c r="B25445" i="9"/>
  <c r="B25446" i="9"/>
  <c r="B25447" i="9"/>
  <c r="B25448" i="9"/>
  <c r="B25449" i="9"/>
  <c r="B25450" i="9"/>
  <c r="B25451" i="9"/>
  <c r="B25452" i="9"/>
  <c r="B25453" i="9"/>
  <c r="B25454" i="9"/>
  <c r="B25455" i="9"/>
  <c r="B25456" i="9"/>
  <c r="B25457" i="9"/>
  <c r="B25458" i="9"/>
  <c r="B25459" i="9"/>
  <c r="B25460" i="9"/>
  <c r="B25461" i="9"/>
  <c r="B25462" i="9"/>
  <c r="B25463" i="9"/>
  <c r="B25464" i="9"/>
  <c r="B25465" i="9"/>
  <c r="B25466" i="9"/>
  <c r="B25467" i="9"/>
  <c r="B25468" i="9"/>
  <c r="B25469" i="9"/>
  <c r="B25470" i="9"/>
  <c r="B25471" i="9"/>
  <c r="B25472" i="9"/>
  <c r="B25473" i="9"/>
  <c r="B25474" i="9"/>
  <c r="B25475" i="9"/>
  <c r="B25476" i="9"/>
  <c r="B25477" i="9"/>
  <c r="B25478" i="9"/>
  <c r="B25479" i="9"/>
  <c r="B25480" i="9"/>
  <c r="B25481" i="9"/>
  <c r="B25482" i="9"/>
  <c r="B25483" i="9"/>
  <c r="B25484" i="9"/>
  <c r="B25485" i="9"/>
  <c r="B25486" i="9"/>
  <c r="B25487" i="9"/>
  <c r="B25488" i="9"/>
  <c r="B25489" i="9"/>
  <c r="B25490" i="9"/>
  <c r="B25491" i="9"/>
  <c r="B25492" i="9"/>
  <c r="B25493" i="9"/>
  <c r="B25494" i="9"/>
  <c r="B25495" i="9"/>
  <c r="B25496" i="9"/>
  <c r="B25497" i="9"/>
  <c r="B25498" i="9"/>
  <c r="B25499" i="9"/>
  <c r="B25500" i="9"/>
  <c r="B25501" i="9"/>
  <c r="B25502" i="9"/>
  <c r="B25503" i="9"/>
  <c r="B25504" i="9"/>
  <c r="B25505" i="9"/>
  <c r="B25506" i="9"/>
  <c r="B25507" i="9"/>
  <c r="B25508" i="9"/>
  <c r="B25509" i="9"/>
  <c r="B25510" i="9"/>
  <c r="B25511" i="9"/>
  <c r="B25512" i="9"/>
  <c r="B25513" i="9"/>
  <c r="B25514" i="9"/>
  <c r="B25515" i="9"/>
  <c r="B25516" i="9"/>
  <c r="B25517" i="9"/>
  <c r="B25518" i="9"/>
  <c r="B25519" i="9"/>
  <c r="B25520" i="9"/>
  <c r="B25521" i="9"/>
  <c r="B25522" i="9"/>
  <c r="B25523" i="9"/>
  <c r="B25524" i="9"/>
  <c r="B25525" i="9"/>
  <c r="B25526" i="9"/>
  <c r="B25527" i="9"/>
  <c r="B25528" i="9"/>
  <c r="B25529" i="9"/>
  <c r="B25530" i="9"/>
  <c r="B25531" i="9"/>
  <c r="B25532" i="9"/>
  <c r="B25533" i="9"/>
  <c r="B25534" i="9"/>
  <c r="B25535" i="9"/>
  <c r="B25536" i="9"/>
  <c r="B25537" i="9"/>
  <c r="B25538" i="9"/>
  <c r="B25539" i="9"/>
  <c r="B25540" i="9"/>
  <c r="B25541" i="9"/>
  <c r="B25542" i="9"/>
  <c r="B25543" i="9"/>
  <c r="B25544" i="9"/>
  <c r="B25545" i="9"/>
  <c r="B25546" i="9"/>
  <c r="B25547" i="9"/>
  <c r="B25548" i="9"/>
  <c r="B25549" i="9"/>
  <c r="B25550" i="9"/>
  <c r="B25551" i="9"/>
  <c r="B25552" i="9"/>
  <c r="B25553" i="9"/>
  <c r="B25554" i="9"/>
  <c r="B25555" i="9"/>
  <c r="B25556" i="9"/>
  <c r="B25557" i="9"/>
  <c r="B25558" i="9"/>
  <c r="B25559" i="9"/>
  <c r="B25560" i="9"/>
  <c r="B25561" i="9"/>
  <c r="B25562" i="9"/>
  <c r="B25563" i="9"/>
  <c r="B25564" i="9"/>
  <c r="B25565" i="9"/>
  <c r="B25566" i="9"/>
  <c r="B25567" i="9"/>
  <c r="B25568" i="9"/>
  <c r="B25569" i="9"/>
  <c r="B25570" i="9"/>
  <c r="B25571" i="9"/>
  <c r="B25572" i="9"/>
  <c r="B25573" i="9"/>
  <c r="B25574" i="9"/>
  <c r="B25575" i="9"/>
  <c r="B25576" i="9"/>
  <c r="B25577" i="9"/>
  <c r="B25578" i="9"/>
  <c r="B25579" i="9"/>
  <c r="B25580" i="9"/>
  <c r="B25581" i="9"/>
  <c r="B25582" i="9"/>
  <c r="B25583" i="9"/>
  <c r="B25584" i="9"/>
  <c r="B25585" i="9"/>
  <c r="B25586" i="9"/>
  <c r="B25587" i="9"/>
  <c r="B25588" i="9"/>
  <c r="B25589" i="9"/>
  <c r="B25590" i="9"/>
  <c r="B25591" i="9"/>
  <c r="B25592" i="9"/>
  <c r="B25593" i="9"/>
  <c r="B25594" i="9"/>
  <c r="B25595" i="9"/>
  <c r="B25596" i="9"/>
  <c r="B25597" i="9"/>
  <c r="B25598" i="9"/>
  <c r="B25599" i="9"/>
  <c r="B25600" i="9"/>
  <c r="B25601" i="9"/>
  <c r="B25602" i="9"/>
  <c r="B25603" i="9"/>
  <c r="B25604" i="9"/>
  <c r="B25605" i="9"/>
  <c r="B25606" i="9"/>
  <c r="B25607" i="9"/>
  <c r="B25608" i="9"/>
  <c r="B25609" i="9"/>
  <c r="B25610" i="9"/>
  <c r="B25611" i="9"/>
  <c r="B25612" i="9"/>
  <c r="B25613" i="9"/>
  <c r="B25614" i="9"/>
  <c r="B25615" i="9"/>
  <c r="B25616" i="9"/>
  <c r="B25617" i="9"/>
  <c r="B25618" i="9"/>
  <c r="B25619" i="9"/>
  <c r="B25620" i="9"/>
  <c r="B25621" i="9"/>
  <c r="B25622" i="9"/>
  <c r="B25623" i="9"/>
  <c r="B25624" i="9"/>
  <c r="B25625" i="9"/>
  <c r="B25626" i="9"/>
  <c r="B25627" i="9"/>
  <c r="B25628" i="9"/>
  <c r="B25629" i="9"/>
  <c r="B25630" i="9"/>
  <c r="B25631" i="9"/>
  <c r="B25632" i="9"/>
  <c r="B25633" i="9"/>
  <c r="B25634" i="9"/>
  <c r="B25635" i="9"/>
  <c r="B25636" i="9"/>
  <c r="B25637" i="9"/>
  <c r="B25638" i="9"/>
  <c r="B25639" i="9"/>
  <c r="B25640" i="9"/>
  <c r="B25641" i="9"/>
  <c r="B25642" i="9"/>
  <c r="B25643" i="9"/>
  <c r="B25644" i="9"/>
  <c r="B25645" i="9"/>
  <c r="B25646" i="9"/>
  <c r="B25647" i="9"/>
  <c r="B25648" i="9"/>
  <c r="B25649" i="9"/>
  <c r="B25650" i="9"/>
  <c r="B25651" i="9"/>
  <c r="B25652" i="9"/>
  <c r="B25653" i="9"/>
  <c r="B25654" i="9"/>
  <c r="B25655" i="9"/>
  <c r="B25656" i="9"/>
  <c r="B25657" i="9"/>
  <c r="B25658" i="9"/>
  <c r="B25659" i="9"/>
  <c r="B25660" i="9"/>
  <c r="B25661" i="9"/>
  <c r="B25662" i="9"/>
  <c r="B25663" i="9"/>
  <c r="B25664" i="9"/>
  <c r="B25665" i="9"/>
  <c r="B25666" i="9"/>
  <c r="B25667" i="9"/>
  <c r="B25668" i="9"/>
  <c r="B25669" i="9"/>
  <c r="B25670" i="9"/>
  <c r="B25671" i="9"/>
  <c r="B25672" i="9"/>
  <c r="B25673" i="9"/>
  <c r="B25674" i="9"/>
  <c r="B25675" i="9"/>
  <c r="B25676" i="9"/>
  <c r="B25677" i="9"/>
  <c r="B25678" i="9"/>
  <c r="B25679" i="9"/>
  <c r="B25680" i="9"/>
  <c r="B25681" i="9"/>
  <c r="B25682" i="9"/>
  <c r="B25683" i="9"/>
  <c r="B25684" i="9"/>
  <c r="B25685" i="9"/>
  <c r="B25686" i="9"/>
  <c r="B25687" i="9"/>
  <c r="B25688" i="9"/>
  <c r="B25689" i="9"/>
  <c r="B25690" i="9"/>
  <c r="B25691" i="9"/>
  <c r="B25692" i="9"/>
  <c r="B25693" i="9"/>
  <c r="B25694" i="9"/>
  <c r="B25695" i="9"/>
  <c r="B25696" i="9"/>
  <c r="B25697" i="9"/>
  <c r="B25698" i="9"/>
  <c r="B25699" i="9"/>
  <c r="B25700" i="9"/>
  <c r="B25701" i="9"/>
  <c r="B25702" i="9"/>
  <c r="B25703" i="9"/>
  <c r="B25704" i="9"/>
  <c r="B25705" i="9"/>
  <c r="B25706" i="9"/>
  <c r="B25707" i="9"/>
  <c r="B25708" i="9"/>
  <c r="B25709" i="9"/>
  <c r="B25710" i="9"/>
  <c r="B25711" i="9"/>
  <c r="B25712" i="9"/>
  <c r="B25713" i="9"/>
  <c r="B25714" i="9"/>
  <c r="B25715" i="9"/>
  <c r="B25716" i="9"/>
  <c r="B25717" i="9"/>
  <c r="B25718" i="9"/>
  <c r="B25719" i="9"/>
  <c r="B25720" i="9"/>
  <c r="B25721" i="9"/>
  <c r="B25722" i="9"/>
  <c r="B25723" i="9"/>
  <c r="B25724" i="9"/>
  <c r="B25725" i="9"/>
  <c r="B25726" i="9"/>
  <c r="B25727" i="9"/>
  <c r="B25728" i="9"/>
  <c r="B25729" i="9"/>
  <c r="B25730" i="9"/>
  <c r="B25731" i="9"/>
  <c r="B25732" i="9"/>
  <c r="B25733" i="9"/>
  <c r="B25734" i="9"/>
  <c r="B25735" i="9"/>
  <c r="B25736" i="9"/>
  <c r="B25737" i="9"/>
  <c r="B25738" i="9"/>
  <c r="B25739" i="9"/>
  <c r="B25740" i="9"/>
  <c r="B25741" i="9"/>
  <c r="B25742" i="9"/>
  <c r="B25743" i="9"/>
  <c r="B25744" i="9"/>
  <c r="B25745" i="9"/>
  <c r="B25746" i="9"/>
  <c r="B25747" i="9"/>
  <c r="B25748" i="9"/>
  <c r="B25749" i="9"/>
  <c r="B25750" i="9"/>
  <c r="B25751" i="9"/>
  <c r="B25752" i="9"/>
  <c r="B25753" i="9"/>
  <c r="B25754" i="9"/>
  <c r="B25755" i="9"/>
  <c r="B25756" i="9"/>
  <c r="B25757" i="9"/>
  <c r="B25758" i="9"/>
  <c r="B25759" i="9"/>
  <c r="B25760" i="9"/>
  <c r="B25761" i="9"/>
  <c r="B25762" i="9"/>
  <c r="B25763" i="9"/>
  <c r="B25764" i="9"/>
  <c r="B25765" i="9"/>
  <c r="B25766" i="9"/>
  <c r="B25767" i="9"/>
  <c r="B25768" i="9"/>
  <c r="B25769" i="9"/>
  <c r="B25770" i="9"/>
  <c r="B25771" i="9"/>
  <c r="B25772" i="9"/>
  <c r="B25773" i="9"/>
  <c r="B25774" i="9"/>
  <c r="B25775" i="9"/>
  <c r="B25776" i="9"/>
  <c r="B25777" i="9"/>
  <c r="B25778" i="9"/>
  <c r="B25779" i="9"/>
  <c r="B25780" i="9"/>
  <c r="B25781" i="9"/>
  <c r="B25782" i="9"/>
  <c r="B25783" i="9"/>
  <c r="B25784" i="9"/>
  <c r="B25785" i="9"/>
  <c r="B25786" i="9"/>
  <c r="B25787" i="9"/>
  <c r="B25788" i="9"/>
  <c r="B25789" i="9"/>
  <c r="B25790" i="9"/>
  <c r="B25791" i="9"/>
  <c r="B25792" i="9"/>
  <c r="B25793" i="9"/>
  <c r="B25794" i="9"/>
  <c r="B25795" i="9"/>
  <c r="B25796" i="9"/>
  <c r="B25797" i="9"/>
  <c r="B25798" i="9"/>
  <c r="B25799" i="9"/>
  <c r="B25800" i="9"/>
  <c r="B25801" i="9"/>
  <c r="B25802" i="9"/>
  <c r="B25803" i="9"/>
  <c r="B25804" i="9"/>
  <c r="B25805" i="9"/>
  <c r="B25806" i="9"/>
  <c r="B25807" i="9"/>
  <c r="B25808" i="9"/>
  <c r="B25809" i="9"/>
  <c r="B25810" i="9"/>
  <c r="B25811" i="9"/>
  <c r="B25812" i="9"/>
  <c r="B25813" i="9"/>
  <c r="B25814" i="9"/>
  <c r="B25815" i="9"/>
  <c r="B25816" i="9"/>
  <c r="B25817" i="9"/>
  <c r="B25818" i="9"/>
  <c r="B25819" i="9"/>
  <c r="B25820" i="9"/>
  <c r="B25821" i="9"/>
  <c r="B25822" i="9"/>
  <c r="B25823" i="9"/>
  <c r="B25824" i="9"/>
  <c r="B25825" i="9"/>
  <c r="B25826" i="9"/>
  <c r="B25827" i="9"/>
  <c r="B25828" i="9"/>
  <c r="B25829" i="9"/>
  <c r="B25830" i="9"/>
  <c r="B25831" i="9"/>
  <c r="B25832" i="9"/>
  <c r="B25833" i="9"/>
  <c r="B25834" i="9"/>
  <c r="B25835" i="9"/>
  <c r="B25836" i="9"/>
  <c r="B25837" i="9"/>
  <c r="B25838" i="9"/>
  <c r="B25839" i="9"/>
  <c r="B25840" i="9"/>
  <c r="B25841" i="9"/>
  <c r="B25842" i="9"/>
  <c r="B25843" i="9"/>
  <c r="B25844" i="9"/>
  <c r="B25845" i="9"/>
  <c r="B25846" i="9"/>
  <c r="B25847" i="9"/>
  <c r="B25848" i="9"/>
  <c r="B25849" i="9"/>
  <c r="B25850" i="9"/>
  <c r="B25851" i="9"/>
  <c r="B25852" i="9"/>
  <c r="B25853" i="9"/>
  <c r="B25854" i="9"/>
  <c r="B25855" i="9"/>
  <c r="B25856" i="9"/>
  <c r="B25857" i="9"/>
  <c r="B25858" i="9"/>
  <c r="B25859" i="9"/>
  <c r="B25860" i="9"/>
  <c r="B25861" i="9"/>
  <c r="B25862" i="9"/>
  <c r="B25863" i="9"/>
  <c r="B25864" i="9"/>
  <c r="B25865" i="9"/>
  <c r="B25866" i="9"/>
  <c r="B25867" i="9"/>
  <c r="B25868" i="9"/>
  <c r="B25869" i="9"/>
  <c r="B25870" i="9"/>
  <c r="B25871" i="9"/>
  <c r="B25872" i="9"/>
  <c r="B25873" i="9"/>
  <c r="B25874" i="9"/>
  <c r="B25875" i="9"/>
  <c r="B25876" i="9"/>
  <c r="B25877" i="9"/>
  <c r="B25878" i="9"/>
  <c r="B25879" i="9"/>
  <c r="B25880" i="9"/>
  <c r="B25881" i="9"/>
  <c r="B25882" i="9"/>
  <c r="B25883" i="9"/>
  <c r="B25884" i="9"/>
  <c r="B25885" i="9"/>
  <c r="B25886" i="9"/>
  <c r="B25887" i="9"/>
  <c r="B25888" i="9"/>
  <c r="B25889" i="9"/>
  <c r="B25890" i="9"/>
  <c r="B25891" i="9"/>
  <c r="B25892" i="9"/>
  <c r="B25893" i="9"/>
  <c r="B25894" i="9"/>
  <c r="B25895" i="9"/>
  <c r="B25896" i="9"/>
  <c r="B25897" i="9"/>
  <c r="B25898" i="9"/>
  <c r="B25899" i="9"/>
  <c r="B25900" i="9"/>
  <c r="B25901" i="9"/>
  <c r="B25902" i="9"/>
  <c r="B25903" i="9"/>
  <c r="B25904" i="9"/>
  <c r="B25905" i="9"/>
  <c r="B25906" i="9"/>
  <c r="B25907" i="9"/>
  <c r="B25908" i="9"/>
  <c r="B25909" i="9"/>
  <c r="B25910" i="9"/>
  <c r="B25911" i="9"/>
  <c r="B25912" i="9"/>
  <c r="B25913" i="9"/>
  <c r="B25914" i="9"/>
  <c r="B25915" i="9"/>
  <c r="B25916" i="9"/>
  <c r="B25917" i="9"/>
  <c r="B25918" i="9"/>
  <c r="B25919" i="9"/>
  <c r="B25920" i="9"/>
  <c r="B25921" i="9"/>
  <c r="B25922" i="9"/>
  <c r="B25923" i="9"/>
  <c r="B25924" i="9"/>
  <c r="B25925" i="9"/>
  <c r="B25926" i="9"/>
  <c r="B25927" i="9"/>
  <c r="B25928" i="9"/>
  <c r="B25929" i="9"/>
  <c r="B25930" i="9"/>
  <c r="B25931" i="9"/>
  <c r="B25932" i="9"/>
  <c r="B25933" i="9"/>
  <c r="B25934" i="9"/>
  <c r="B25935" i="9"/>
  <c r="B25936" i="9"/>
  <c r="B25937" i="9"/>
  <c r="B25938" i="9"/>
  <c r="B25939" i="9"/>
  <c r="B25940" i="9"/>
  <c r="B25941" i="9"/>
  <c r="B25942" i="9"/>
  <c r="B25943" i="9"/>
  <c r="B25944" i="9"/>
  <c r="B25945" i="9"/>
  <c r="B25946" i="9"/>
  <c r="B25947" i="9"/>
  <c r="B25948" i="9"/>
  <c r="B25949" i="9"/>
  <c r="B25950" i="9"/>
  <c r="B25951" i="9"/>
  <c r="B25952" i="9"/>
  <c r="B25953" i="9"/>
  <c r="B25954" i="9"/>
  <c r="B25955" i="9"/>
  <c r="B25956" i="9"/>
  <c r="B25957" i="9"/>
  <c r="B25958" i="9"/>
  <c r="B25959" i="9"/>
  <c r="B25960" i="9"/>
  <c r="B25961" i="9"/>
  <c r="B25962" i="9"/>
  <c r="B25963" i="9"/>
  <c r="B25964" i="9"/>
  <c r="B25965" i="9"/>
  <c r="B25966" i="9"/>
  <c r="B25967" i="9"/>
  <c r="B25968" i="9"/>
  <c r="B25969" i="9"/>
  <c r="B25970" i="9"/>
  <c r="B25971" i="9"/>
  <c r="B25972" i="9"/>
  <c r="B25973" i="9"/>
  <c r="B25974" i="9"/>
  <c r="B25975" i="9"/>
  <c r="B25976" i="9"/>
  <c r="B25977" i="9"/>
  <c r="B25978" i="9"/>
  <c r="B25979" i="9"/>
  <c r="B25980" i="9"/>
  <c r="B25981" i="9"/>
  <c r="B25982" i="9"/>
  <c r="B25983" i="9"/>
  <c r="B25984" i="9"/>
  <c r="B25985" i="9"/>
  <c r="B25986" i="9"/>
  <c r="B25987" i="9"/>
  <c r="B25988" i="9"/>
  <c r="B25989" i="9"/>
  <c r="B25990" i="9"/>
  <c r="B25991" i="9"/>
  <c r="B25992" i="9"/>
  <c r="B25993" i="9"/>
  <c r="B25994" i="9"/>
  <c r="B25995" i="9"/>
  <c r="B25996" i="9"/>
  <c r="B25997" i="9"/>
  <c r="B25998" i="9"/>
  <c r="B25999" i="9"/>
  <c r="B26000" i="9"/>
  <c r="B26001" i="9"/>
  <c r="B26002" i="9"/>
  <c r="B26003" i="9"/>
  <c r="B26004" i="9"/>
  <c r="B26005" i="9"/>
  <c r="B26006" i="9"/>
  <c r="B26007" i="9"/>
  <c r="B26008" i="9"/>
  <c r="B26009" i="9"/>
  <c r="B26010" i="9"/>
  <c r="B26011" i="9"/>
  <c r="B26012" i="9"/>
  <c r="B26013" i="9"/>
  <c r="B26014" i="9"/>
  <c r="B26015" i="9"/>
  <c r="B26016" i="9"/>
  <c r="B26017" i="9"/>
  <c r="B26018" i="9"/>
  <c r="B26019" i="9"/>
  <c r="B26020" i="9"/>
  <c r="B26021" i="9"/>
  <c r="B26022" i="9"/>
  <c r="B26023" i="9"/>
  <c r="B26024" i="9"/>
  <c r="B26025" i="9"/>
  <c r="B26026" i="9"/>
  <c r="B26027" i="9"/>
  <c r="B26028" i="9"/>
  <c r="B26029" i="9"/>
  <c r="B26030" i="9"/>
  <c r="B26031" i="9"/>
  <c r="B26032" i="9"/>
  <c r="B26033" i="9"/>
  <c r="B26034" i="9"/>
  <c r="B26035" i="9"/>
  <c r="B26036" i="9"/>
  <c r="B26037" i="9"/>
  <c r="B26038" i="9"/>
  <c r="B26039" i="9"/>
  <c r="B26040" i="9"/>
  <c r="B26041" i="9"/>
  <c r="B26042" i="9"/>
  <c r="B26043" i="9"/>
  <c r="B26044" i="9"/>
  <c r="B26045" i="9"/>
  <c r="B26046" i="9"/>
  <c r="B26047" i="9"/>
  <c r="B26048" i="9"/>
  <c r="B26049" i="9"/>
  <c r="B26050" i="9"/>
  <c r="B26051" i="9"/>
  <c r="B26052" i="9"/>
  <c r="B26053" i="9"/>
  <c r="B26054" i="9"/>
  <c r="B26055" i="9"/>
  <c r="B26056" i="9"/>
  <c r="B26057" i="9"/>
  <c r="B26058" i="9"/>
  <c r="B26059" i="9"/>
  <c r="B26060" i="9"/>
  <c r="B26061" i="9"/>
  <c r="B26062" i="9"/>
  <c r="B26063" i="9"/>
  <c r="B26064" i="9"/>
  <c r="B26065" i="9"/>
  <c r="B26066" i="9"/>
  <c r="B26067" i="9"/>
  <c r="B26068" i="9"/>
  <c r="B26069" i="9"/>
  <c r="B26070" i="9"/>
  <c r="B26071" i="9"/>
  <c r="B26072" i="9"/>
  <c r="B26073" i="9"/>
  <c r="B26074" i="9"/>
  <c r="B26075" i="9"/>
  <c r="B26076" i="9"/>
  <c r="B26077" i="9"/>
  <c r="B26078" i="9"/>
  <c r="B26079" i="9"/>
  <c r="B26080" i="9"/>
  <c r="B26081" i="9"/>
  <c r="B26082" i="9"/>
  <c r="B26083" i="9"/>
  <c r="B26084" i="9"/>
  <c r="B26085" i="9"/>
  <c r="B26086" i="9"/>
  <c r="B26087" i="9"/>
  <c r="B26088" i="9"/>
  <c r="B26089" i="9"/>
  <c r="B26090" i="9"/>
  <c r="B26091" i="9"/>
  <c r="B26092" i="9"/>
  <c r="B26093" i="9"/>
  <c r="B26094" i="9"/>
  <c r="B26095" i="9"/>
  <c r="B26096" i="9"/>
  <c r="B26097" i="9"/>
  <c r="B26098" i="9"/>
  <c r="B26099" i="9"/>
  <c r="B26100" i="9"/>
  <c r="B26101" i="9"/>
  <c r="B26102" i="9"/>
  <c r="B26103" i="9"/>
  <c r="B26104" i="9"/>
  <c r="B26105" i="9"/>
  <c r="B26106" i="9"/>
  <c r="B26107" i="9"/>
  <c r="B26108" i="9"/>
  <c r="B26109" i="9"/>
  <c r="B26110" i="9"/>
  <c r="B26111" i="9"/>
  <c r="B26112" i="9"/>
  <c r="B26113" i="9"/>
  <c r="B26114" i="9"/>
  <c r="B26115" i="9"/>
  <c r="B26116" i="9"/>
  <c r="B26117" i="9"/>
  <c r="B26118" i="9"/>
  <c r="B26119" i="9"/>
  <c r="B26120" i="9"/>
  <c r="B26121" i="9"/>
  <c r="B26122" i="9"/>
  <c r="B26123" i="9"/>
  <c r="B26124" i="9"/>
  <c r="B26125" i="9"/>
  <c r="B26126" i="9"/>
  <c r="B26127" i="9"/>
  <c r="B26128" i="9"/>
  <c r="B26129" i="9"/>
  <c r="B26130" i="9"/>
  <c r="B26131" i="9"/>
  <c r="B26132" i="9"/>
  <c r="B26133" i="9"/>
  <c r="B26134" i="9"/>
  <c r="B26135" i="9"/>
  <c r="B26136" i="9"/>
  <c r="B26137" i="9"/>
  <c r="B26138" i="9"/>
  <c r="B26139" i="9"/>
  <c r="B26140" i="9"/>
  <c r="B26141" i="9"/>
  <c r="B26142" i="9"/>
  <c r="B26143" i="9"/>
  <c r="B26144" i="9"/>
  <c r="B26145" i="9"/>
  <c r="B26146" i="9"/>
  <c r="B26147" i="9"/>
  <c r="B26148" i="9"/>
  <c r="B26149" i="9"/>
  <c r="B26150" i="9"/>
  <c r="B26151" i="9"/>
  <c r="B26152" i="9"/>
  <c r="B26153" i="9"/>
  <c r="B26154" i="9"/>
  <c r="B26155" i="9"/>
  <c r="B26156" i="9"/>
  <c r="B26157" i="9"/>
  <c r="B26158" i="9"/>
  <c r="B26159" i="9"/>
  <c r="B26160" i="9"/>
  <c r="B26161" i="9"/>
  <c r="B26162" i="9"/>
  <c r="B26163" i="9"/>
  <c r="B26164" i="9"/>
  <c r="B26165" i="9"/>
  <c r="B26166" i="9"/>
  <c r="B26167" i="9"/>
  <c r="B26168" i="9"/>
  <c r="B26169" i="9"/>
  <c r="B26170" i="9"/>
  <c r="B26171" i="9"/>
  <c r="B26172" i="9"/>
  <c r="B26173" i="9"/>
  <c r="B26174" i="9"/>
  <c r="B26175" i="9"/>
  <c r="B26176" i="9"/>
  <c r="B26177" i="9"/>
  <c r="B26178" i="9"/>
  <c r="B26179" i="9"/>
  <c r="B26180" i="9"/>
  <c r="B26181" i="9"/>
  <c r="B26182" i="9"/>
  <c r="B26183" i="9"/>
  <c r="B26184" i="9"/>
  <c r="B26185" i="9"/>
  <c r="B26186" i="9"/>
  <c r="B26187" i="9"/>
  <c r="B26188" i="9"/>
  <c r="B26189" i="9"/>
  <c r="B26190" i="9"/>
  <c r="B26191" i="9"/>
  <c r="B26192" i="9"/>
  <c r="B26193" i="9"/>
  <c r="B26194" i="9"/>
  <c r="B26195" i="9"/>
  <c r="B26196" i="9"/>
  <c r="B26197" i="9"/>
  <c r="B26198" i="9"/>
  <c r="B26199" i="9"/>
  <c r="B26200" i="9"/>
  <c r="B26201" i="9"/>
  <c r="B26202" i="9"/>
  <c r="B26203" i="9"/>
  <c r="B26204" i="9"/>
  <c r="B26205" i="9"/>
  <c r="B26206" i="9"/>
  <c r="B26207" i="9"/>
  <c r="B26208" i="9"/>
  <c r="B26209" i="9"/>
  <c r="B26210" i="9"/>
  <c r="B26211" i="9"/>
  <c r="B26212" i="9"/>
  <c r="B26213" i="9"/>
  <c r="B26214" i="9"/>
  <c r="B26215" i="9"/>
  <c r="B26216" i="9"/>
  <c r="B26217" i="9"/>
  <c r="B26218" i="9"/>
  <c r="B26219" i="9"/>
  <c r="B26220" i="9"/>
  <c r="B26221" i="9"/>
  <c r="B26222" i="9"/>
  <c r="B26223" i="9"/>
  <c r="B26224" i="9"/>
  <c r="B26225" i="9"/>
  <c r="B26226" i="9"/>
  <c r="B26227" i="9"/>
  <c r="B26228" i="9"/>
  <c r="B26229" i="9"/>
  <c r="B26230" i="9"/>
  <c r="B26231" i="9"/>
  <c r="B26232" i="9"/>
  <c r="B26233" i="9"/>
  <c r="B26234" i="9"/>
  <c r="B26235" i="9"/>
  <c r="B26236" i="9"/>
  <c r="B26237" i="9"/>
  <c r="B26238" i="9"/>
  <c r="B26239" i="9"/>
  <c r="B26240" i="9"/>
  <c r="B26241" i="9"/>
  <c r="B26242" i="9"/>
  <c r="B26243" i="9"/>
  <c r="B26244" i="9"/>
  <c r="B26245" i="9"/>
  <c r="B26246" i="9"/>
  <c r="B26247" i="9"/>
  <c r="B26248" i="9"/>
  <c r="B26249" i="9"/>
  <c r="B26250" i="9"/>
  <c r="B26251" i="9"/>
  <c r="B26252" i="9"/>
  <c r="B26253" i="9"/>
  <c r="B26254" i="9"/>
  <c r="B26255" i="9"/>
  <c r="B26256" i="9"/>
  <c r="B26257" i="9"/>
  <c r="B26258" i="9"/>
  <c r="B26259" i="9"/>
  <c r="B26260" i="9"/>
  <c r="B26261" i="9"/>
  <c r="B26262" i="9"/>
  <c r="B26263" i="9"/>
  <c r="B26264" i="9"/>
  <c r="B26265" i="9"/>
  <c r="B26266" i="9"/>
  <c r="B26267" i="9"/>
  <c r="B26268" i="9"/>
  <c r="B26269" i="9"/>
  <c r="B26270" i="9"/>
  <c r="B26271" i="9"/>
  <c r="B26272" i="9"/>
  <c r="B26273" i="9"/>
  <c r="B26274" i="9"/>
  <c r="B26275" i="9"/>
  <c r="B26276" i="9"/>
  <c r="B26277" i="9"/>
  <c r="B26278" i="9"/>
  <c r="B26279" i="9"/>
  <c r="B26280" i="9"/>
  <c r="B26281" i="9"/>
  <c r="B26282" i="9"/>
  <c r="B26283" i="9"/>
  <c r="B26284" i="9"/>
  <c r="B26285" i="9"/>
  <c r="B26286" i="9"/>
  <c r="B26287" i="9"/>
  <c r="B26288" i="9"/>
  <c r="B26289" i="9"/>
  <c r="B26290" i="9"/>
  <c r="B26291" i="9"/>
  <c r="B26292" i="9"/>
  <c r="B26293" i="9"/>
  <c r="B26294" i="9"/>
  <c r="B26295" i="9"/>
  <c r="B26296" i="9"/>
  <c r="B26297" i="9"/>
  <c r="B26298" i="9"/>
  <c r="B26299" i="9"/>
  <c r="B26300" i="9"/>
  <c r="B26301" i="9"/>
  <c r="B26302" i="9"/>
  <c r="B26303" i="9"/>
  <c r="B26304" i="9"/>
  <c r="B26305" i="9"/>
  <c r="B26306" i="9"/>
  <c r="B26307" i="9"/>
  <c r="B26308" i="9"/>
  <c r="B26309" i="9"/>
  <c r="B26310" i="9"/>
  <c r="B26311" i="9"/>
  <c r="B26312" i="9"/>
  <c r="B26313" i="9"/>
  <c r="B26314" i="9"/>
  <c r="B26315" i="9"/>
  <c r="B26316" i="9"/>
  <c r="B26317" i="9"/>
  <c r="B26318" i="9"/>
  <c r="B26319" i="9"/>
  <c r="B26320" i="9"/>
  <c r="B26321" i="9"/>
  <c r="B26322" i="9"/>
  <c r="B26323" i="9"/>
  <c r="B26324" i="9"/>
  <c r="B26325" i="9"/>
  <c r="B26326" i="9"/>
  <c r="B26327" i="9"/>
  <c r="B26328" i="9"/>
  <c r="B26329" i="9"/>
  <c r="B26330" i="9"/>
  <c r="B26331" i="9"/>
  <c r="B26332" i="9"/>
  <c r="B26333" i="9"/>
  <c r="B26334" i="9"/>
  <c r="B26335" i="9"/>
  <c r="B26336" i="9"/>
  <c r="B26337" i="9"/>
  <c r="B26338" i="9"/>
  <c r="B26339" i="9"/>
  <c r="B26340" i="9"/>
  <c r="B26341" i="9"/>
  <c r="B26342" i="9"/>
  <c r="B26343" i="9"/>
  <c r="B26344" i="9"/>
  <c r="B26345" i="9"/>
  <c r="B26346" i="9"/>
  <c r="B26347" i="9"/>
  <c r="B26348" i="9"/>
  <c r="B26349" i="9"/>
  <c r="B26350" i="9"/>
  <c r="B26351" i="9"/>
  <c r="B26352" i="9"/>
  <c r="B26353" i="9"/>
  <c r="B26354" i="9"/>
  <c r="B26355" i="9"/>
  <c r="B26356" i="9"/>
  <c r="B26357" i="9"/>
  <c r="B26358" i="9"/>
  <c r="B26359" i="9"/>
  <c r="B26360" i="9"/>
  <c r="B26361" i="9"/>
  <c r="B26362" i="9"/>
  <c r="B26363" i="9"/>
  <c r="B26364" i="9"/>
  <c r="B26365" i="9"/>
  <c r="B26366" i="9"/>
  <c r="B26367" i="9"/>
  <c r="B26368" i="9"/>
  <c r="B26369" i="9"/>
  <c r="B26370" i="9"/>
  <c r="B26371" i="9"/>
  <c r="B26372" i="9"/>
  <c r="B26373" i="9"/>
  <c r="B26374" i="9"/>
  <c r="B26375" i="9"/>
  <c r="B26376" i="9"/>
  <c r="B26377" i="9"/>
  <c r="B26378" i="9"/>
  <c r="B26379" i="9"/>
  <c r="B26380" i="9"/>
  <c r="B26381" i="9"/>
  <c r="B26382" i="9"/>
  <c r="B26383" i="9"/>
  <c r="B26384" i="9"/>
  <c r="B26385" i="9"/>
  <c r="B26386" i="9"/>
  <c r="B26387" i="9"/>
  <c r="B26388" i="9"/>
  <c r="B26389" i="9"/>
  <c r="B26390" i="9"/>
  <c r="B26391" i="9"/>
  <c r="B26392" i="9"/>
  <c r="B26393" i="9"/>
  <c r="B26394" i="9"/>
  <c r="B26395" i="9"/>
  <c r="B26396" i="9"/>
  <c r="B26397" i="9"/>
  <c r="B26398" i="9"/>
  <c r="B26399" i="9"/>
  <c r="B26400" i="9"/>
  <c r="B26401" i="9"/>
  <c r="B26402" i="9"/>
  <c r="B26403" i="9"/>
  <c r="B26404" i="9"/>
  <c r="B26405" i="9"/>
  <c r="B26406" i="9"/>
  <c r="B26407" i="9"/>
  <c r="B26408" i="9"/>
  <c r="B26409" i="9"/>
  <c r="B26410" i="9"/>
  <c r="B26411" i="9"/>
  <c r="B26412" i="9"/>
  <c r="B26413" i="9"/>
  <c r="B26414" i="9"/>
  <c r="B26415" i="9"/>
  <c r="B26416" i="9"/>
  <c r="B26417" i="9"/>
  <c r="B26418" i="9"/>
  <c r="B26419" i="9"/>
  <c r="B26420" i="9"/>
  <c r="B26421" i="9"/>
  <c r="B26422" i="9"/>
  <c r="B26423" i="9"/>
  <c r="B26424" i="9"/>
  <c r="B26425" i="9"/>
  <c r="B26426" i="9"/>
  <c r="B26427" i="9"/>
  <c r="B26428" i="9"/>
  <c r="B26429" i="9"/>
  <c r="B26430" i="9"/>
  <c r="B26431" i="9"/>
  <c r="B26432" i="9"/>
  <c r="B26433" i="9"/>
  <c r="B26434" i="9"/>
  <c r="B26435" i="9"/>
  <c r="B26436" i="9"/>
  <c r="B26437" i="9"/>
  <c r="B26438" i="9"/>
  <c r="B26439" i="9"/>
  <c r="B26440" i="9"/>
  <c r="B26441" i="9"/>
  <c r="B26442" i="9"/>
  <c r="B26443" i="9"/>
  <c r="B26444" i="9"/>
  <c r="B26445" i="9"/>
  <c r="B26446" i="9"/>
  <c r="B26447" i="9"/>
  <c r="B26448" i="9"/>
  <c r="B26449" i="9"/>
  <c r="B26450" i="9"/>
  <c r="B26451" i="9"/>
  <c r="B26452" i="9"/>
  <c r="B26453" i="9"/>
  <c r="B26454" i="9"/>
  <c r="B26455" i="9"/>
  <c r="B26456" i="9"/>
  <c r="B26457" i="9"/>
  <c r="B26458" i="9"/>
  <c r="B26459" i="9"/>
  <c r="B26460" i="9"/>
  <c r="B26461" i="9"/>
  <c r="B26462" i="9"/>
  <c r="B26463" i="9"/>
  <c r="B26464" i="9"/>
  <c r="B26465" i="9"/>
  <c r="B26466" i="9"/>
  <c r="B26467" i="9"/>
  <c r="B26468" i="9"/>
  <c r="B26469" i="9"/>
  <c r="B26470" i="9"/>
  <c r="B26471" i="9"/>
  <c r="B26472" i="9"/>
  <c r="B26473" i="9"/>
  <c r="B26474" i="9"/>
  <c r="B26475" i="9"/>
  <c r="B26476" i="9"/>
  <c r="B26477" i="9"/>
  <c r="B26478" i="9"/>
  <c r="B26479" i="9"/>
  <c r="B26480" i="9"/>
  <c r="B26481" i="9"/>
  <c r="B26482" i="9"/>
  <c r="B26483" i="9"/>
  <c r="B26484" i="9"/>
  <c r="B26485" i="9"/>
  <c r="B26486" i="9"/>
  <c r="B26487" i="9"/>
  <c r="B26488" i="9"/>
  <c r="B26489" i="9"/>
  <c r="B26490" i="9"/>
  <c r="B26491" i="9"/>
  <c r="B26492" i="9"/>
  <c r="B26493" i="9"/>
  <c r="B26494" i="9"/>
  <c r="B26495" i="9"/>
  <c r="B26496" i="9"/>
  <c r="B26497" i="9"/>
  <c r="B26498" i="9"/>
  <c r="B26499" i="9"/>
  <c r="B26500" i="9"/>
  <c r="B26501" i="9"/>
  <c r="B26502" i="9"/>
  <c r="B26503" i="9"/>
  <c r="B26504" i="9"/>
  <c r="B26505" i="9"/>
  <c r="B26506" i="9"/>
  <c r="B26507" i="9"/>
  <c r="B26508" i="9"/>
  <c r="B26509" i="9"/>
  <c r="B26510" i="9"/>
  <c r="B26511" i="9"/>
  <c r="B26512" i="9"/>
  <c r="B26513" i="9"/>
  <c r="B26514" i="9"/>
  <c r="B26515" i="9"/>
  <c r="B26516" i="9"/>
  <c r="B26517" i="9"/>
  <c r="B26518" i="9"/>
  <c r="B26519" i="9"/>
  <c r="B26520" i="9"/>
  <c r="B26521" i="9"/>
  <c r="B26522" i="9"/>
  <c r="B26523" i="9"/>
  <c r="B26524" i="9"/>
  <c r="B26525" i="9"/>
  <c r="B26526" i="9"/>
  <c r="B26527" i="9"/>
  <c r="B26528" i="9"/>
  <c r="B26529" i="9"/>
  <c r="B26530" i="9"/>
  <c r="B26531" i="9"/>
  <c r="B26532" i="9"/>
  <c r="B26533" i="9"/>
  <c r="B26534" i="9"/>
  <c r="B26535" i="9"/>
  <c r="B26536" i="9"/>
  <c r="B26537" i="9"/>
  <c r="B26538" i="9"/>
  <c r="B26539" i="9"/>
  <c r="B26540" i="9"/>
  <c r="B26541" i="9"/>
  <c r="B26542" i="9"/>
  <c r="B26543" i="9"/>
  <c r="B26544" i="9"/>
  <c r="B26545" i="9"/>
  <c r="B26546" i="9"/>
  <c r="B26547" i="9"/>
  <c r="B26548" i="9"/>
  <c r="B26549" i="9"/>
  <c r="B26550" i="9"/>
  <c r="B26551" i="9"/>
  <c r="B26552" i="9"/>
  <c r="B26553" i="9"/>
  <c r="B26554" i="9"/>
  <c r="B26555" i="9"/>
  <c r="B26556" i="9"/>
  <c r="B26557" i="9"/>
  <c r="B26558" i="9"/>
  <c r="B26559" i="9"/>
  <c r="B26560" i="9"/>
  <c r="B26561" i="9"/>
  <c r="B26562" i="9"/>
  <c r="B26563" i="9"/>
  <c r="B26564" i="9"/>
  <c r="B26565" i="9"/>
  <c r="B26566" i="9"/>
  <c r="B26567" i="9"/>
  <c r="B26568" i="9"/>
  <c r="B26569" i="9"/>
  <c r="B26570" i="9"/>
  <c r="B26571" i="9"/>
  <c r="B26572" i="9"/>
  <c r="B26573" i="9"/>
  <c r="B26574" i="9"/>
  <c r="B26575" i="9"/>
  <c r="B26576" i="9"/>
  <c r="B26577" i="9"/>
  <c r="B26578" i="9"/>
  <c r="B26579" i="9"/>
  <c r="B26580" i="9"/>
  <c r="B26581" i="9"/>
  <c r="B26582" i="9"/>
  <c r="B26583" i="9"/>
  <c r="B26584" i="9"/>
  <c r="B26585" i="9"/>
  <c r="B26586" i="9"/>
  <c r="B26587" i="9"/>
  <c r="B26588" i="9"/>
  <c r="B26589" i="9"/>
  <c r="B26590" i="9"/>
  <c r="B26591" i="9"/>
  <c r="B26592" i="9"/>
  <c r="B26593" i="9"/>
  <c r="B26594" i="9"/>
  <c r="B26595" i="9"/>
  <c r="B26596" i="9"/>
  <c r="B26597" i="9"/>
  <c r="B26598" i="9"/>
  <c r="B26599" i="9"/>
  <c r="B26600" i="9"/>
  <c r="B26601" i="9"/>
  <c r="B26602" i="9"/>
  <c r="B26603" i="9"/>
  <c r="B26604" i="9"/>
  <c r="B26605" i="9"/>
  <c r="B26606" i="9"/>
  <c r="B26607" i="9"/>
  <c r="B26608" i="9"/>
  <c r="B26609" i="9"/>
  <c r="B26610" i="9"/>
  <c r="B26611" i="9"/>
  <c r="B26612" i="9"/>
  <c r="B26613" i="9"/>
  <c r="B26614" i="9"/>
  <c r="B26615" i="9"/>
  <c r="B26616" i="9"/>
  <c r="B26617" i="9"/>
  <c r="B26618" i="9"/>
  <c r="B26619" i="9"/>
  <c r="B26620" i="9"/>
  <c r="B26621" i="9"/>
  <c r="B26622" i="9"/>
  <c r="B26623" i="9"/>
  <c r="B26624" i="9"/>
  <c r="B26625" i="9"/>
  <c r="B26626" i="9"/>
  <c r="B26627" i="9"/>
  <c r="B26628" i="9"/>
  <c r="B26629" i="9"/>
  <c r="B26630" i="9"/>
  <c r="B26631" i="9"/>
  <c r="B26632" i="9"/>
  <c r="B26633" i="9"/>
  <c r="B26634" i="9"/>
  <c r="B26635" i="9"/>
  <c r="B26636" i="9"/>
  <c r="B26637" i="9"/>
  <c r="B26638" i="9"/>
  <c r="B26639" i="9"/>
  <c r="B26640" i="9"/>
  <c r="B26641" i="9"/>
  <c r="B26642" i="9"/>
  <c r="B26643" i="9"/>
  <c r="B26644" i="9"/>
  <c r="B26645" i="9"/>
  <c r="B26646" i="9"/>
  <c r="B26647" i="9"/>
  <c r="B26648" i="9"/>
  <c r="B26649" i="9"/>
  <c r="B26650" i="9"/>
  <c r="B26651" i="9"/>
  <c r="B26652" i="9"/>
  <c r="B26653" i="9"/>
  <c r="B26654" i="9"/>
  <c r="B26655" i="9"/>
  <c r="B26656" i="9"/>
  <c r="B26657" i="9"/>
  <c r="B26658" i="9"/>
  <c r="B26659" i="9"/>
  <c r="B26660" i="9"/>
  <c r="B26661" i="9"/>
  <c r="B26662" i="9"/>
  <c r="B26663" i="9"/>
  <c r="B26664" i="9"/>
  <c r="B26665" i="9"/>
  <c r="B26666" i="9"/>
  <c r="B26667" i="9"/>
  <c r="B26668" i="9"/>
  <c r="B26669" i="9"/>
  <c r="B26670" i="9"/>
  <c r="B26671" i="9"/>
  <c r="B26672" i="9"/>
  <c r="B26673" i="9"/>
  <c r="B26674" i="9"/>
  <c r="B26675" i="9"/>
  <c r="B26676" i="9"/>
  <c r="B26677" i="9"/>
  <c r="B26678" i="9"/>
  <c r="B26679" i="9"/>
  <c r="B26680" i="9"/>
  <c r="B26681" i="9"/>
  <c r="B26682" i="9"/>
  <c r="B26683" i="9"/>
  <c r="B26684" i="9"/>
  <c r="B26685" i="9"/>
  <c r="B26686" i="9"/>
  <c r="B26687" i="9"/>
  <c r="B26688" i="9"/>
  <c r="B26689" i="9"/>
  <c r="B26690" i="9"/>
  <c r="B26691" i="9"/>
  <c r="B26692" i="9"/>
  <c r="B26693" i="9"/>
  <c r="B26694" i="9"/>
  <c r="B26695" i="9"/>
  <c r="B26696" i="9"/>
  <c r="B26697" i="9"/>
  <c r="B26698" i="9"/>
  <c r="B26699" i="9"/>
  <c r="B26700" i="9"/>
  <c r="B26701" i="9"/>
  <c r="B26702" i="9"/>
  <c r="B26703" i="9"/>
  <c r="B26704" i="9"/>
  <c r="B26705" i="9"/>
  <c r="B26706" i="9"/>
  <c r="B26707" i="9"/>
  <c r="B26708" i="9"/>
  <c r="B26709" i="9"/>
  <c r="B26710" i="9"/>
  <c r="B26711" i="9"/>
  <c r="B26712" i="9"/>
  <c r="B26713" i="9"/>
  <c r="B26714" i="9"/>
  <c r="B26715" i="9"/>
  <c r="B26716" i="9"/>
  <c r="B26717" i="9"/>
  <c r="B26718" i="9"/>
  <c r="B26719" i="9"/>
  <c r="B26720" i="9"/>
  <c r="B26721" i="9"/>
  <c r="B26722" i="9"/>
  <c r="B26723" i="9"/>
  <c r="B26724" i="9"/>
  <c r="B26725" i="9"/>
  <c r="B26726" i="9"/>
  <c r="B26727" i="9"/>
  <c r="B26728" i="9"/>
  <c r="B26729" i="9"/>
  <c r="B26730" i="9"/>
  <c r="B26731" i="9"/>
  <c r="B26732" i="9"/>
  <c r="B26733" i="9"/>
  <c r="B26734" i="9"/>
  <c r="B26735" i="9"/>
  <c r="B26736" i="9"/>
  <c r="B26737" i="9"/>
  <c r="B26738" i="9"/>
  <c r="B26739" i="9"/>
  <c r="B26740" i="9"/>
  <c r="B26741" i="9"/>
  <c r="B26742" i="9"/>
  <c r="B26743" i="9"/>
  <c r="B26744" i="9"/>
  <c r="B26745" i="9"/>
  <c r="B26746" i="9"/>
  <c r="B26747" i="9"/>
  <c r="B26748" i="9"/>
  <c r="B26749" i="9"/>
  <c r="B26750" i="9"/>
  <c r="B26751" i="9"/>
  <c r="B26752" i="9"/>
  <c r="B26753" i="9"/>
  <c r="B26754" i="9"/>
  <c r="B26755" i="9"/>
  <c r="B26756" i="9"/>
  <c r="B26757" i="9"/>
  <c r="B26758" i="9"/>
  <c r="B26759" i="9"/>
  <c r="B26760" i="9"/>
  <c r="B26761" i="9"/>
  <c r="B26762" i="9"/>
  <c r="B26763" i="9"/>
  <c r="B26764" i="9"/>
  <c r="B26765" i="9"/>
  <c r="B26766" i="9"/>
  <c r="B26767" i="9"/>
  <c r="B26768" i="9"/>
  <c r="B26769" i="9"/>
  <c r="B26770" i="9"/>
  <c r="B26771" i="9"/>
  <c r="B26772" i="9"/>
  <c r="B26773" i="9"/>
  <c r="B26774" i="9"/>
  <c r="B26775" i="9"/>
  <c r="B26776" i="9"/>
  <c r="B26777" i="9"/>
  <c r="B26778" i="9"/>
  <c r="B26779" i="9"/>
  <c r="B26780" i="9"/>
  <c r="B26781" i="9"/>
  <c r="B26782" i="9"/>
  <c r="B26783" i="9"/>
  <c r="B26784" i="9"/>
  <c r="B26785" i="9"/>
  <c r="B26786" i="9"/>
  <c r="B26787" i="9"/>
  <c r="B26788" i="9"/>
  <c r="B26789" i="9"/>
  <c r="B26790" i="9"/>
  <c r="B26791" i="9"/>
  <c r="B26792" i="9"/>
  <c r="B26793" i="9"/>
  <c r="B26794" i="9"/>
  <c r="B26795" i="9"/>
  <c r="B26796" i="9"/>
  <c r="B26797" i="9"/>
  <c r="B26798" i="9"/>
  <c r="B26799" i="9"/>
  <c r="B26800" i="9"/>
  <c r="B26801" i="9"/>
  <c r="B26802" i="9"/>
  <c r="B26803" i="9"/>
  <c r="B26804" i="9"/>
  <c r="B26805" i="9"/>
  <c r="B26806" i="9"/>
  <c r="B26807" i="9"/>
  <c r="B26808" i="9"/>
  <c r="B26809" i="9"/>
  <c r="B26810" i="9"/>
  <c r="B26811" i="9"/>
  <c r="B26812" i="9"/>
  <c r="B26813" i="9"/>
  <c r="B26814" i="9"/>
  <c r="B26815" i="9"/>
  <c r="B26816" i="9"/>
  <c r="B26817" i="9"/>
  <c r="B26818" i="9"/>
  <c r="B26819" i="9"/>
  <c r="B26820" i="9"/>
  <c r="B26821" i="9"/>
  <c r="B26822" i="9"/>
  <c r="B26823" i="9"/>
  <c r="B26824" i="9"/>
  <c r="B26825" i="9"/>
  <c r="B26826" i="9"/>
  <c r="B26827" i="9"/>
  <c r="B26828" i="9"/>
  <c r="B26829" i="9"/>
  <c r="B26830" i="9"/>
  <c r="B26831" i="9"/>
  <c r="B26832" i="9"/>
  <c r="B26833" i="9"/>
  <c r="B26834" i="9"/>
  <c r="B26835" i="9"/>
  <c r="B26836" i="9"/>
  <c r="B26837" i="9"/>
  <c r="B26838" i="9"/>
  <c r="B26839" i="9"/>
  <c r="B26840" i="9"/>
  <c r="B26841" i="9"/>
  <c r="B26842" i="9"/>
  <c r="B26843" i="9"/>
  <c r="B26844" i="9"/>
  <c r="B26845" i="9"/>
  <c r="B26846" i="9"/>
  <c r="B26847" i="9"/>
  <c r="B26848" i="9"/>
  <c r="B26849" i="9"/>
  <c r="B26850" i="9"/>
  <c r="B26851" i="9"/>
  <c r="B26852" i="9"/>
  <c r="B26853" i="9"/>
  <c r="B26854" i="9"/>
  <c r="B26855" i="9"/>
  <c r="B26856" i="9"/>
  <c r="B26857" i="9"/>
  <c r="B26858" i="9"/>
  <c r="B26859" i="9"/>
  <c r="B26860" i="9"/>
  <c r="B26861" i="9"/>
  <c r="B26862" i="9"/>
  <c r="B26863" i="9"/>
  <c r="B26864" i="9"/>
  <c r="B26865" i="9"/>
  <c r="B26866" i="9"/>
  <c r="B26867" i="9"/>
  <c r="B26868" i="9"/>
  <c r="B26869" i="9"/>
  <c r="B26870" i="9"/>
  <c r="B26871" i="9"/>
  <c r="B26872" i="9"/>
  <c r="B26873" i="9"/>
  <c r="B26874" i="9"/>
  <c r="B26875" i="9"/>
  <c r="B26876" i="9"/>
  <c r="B26877" i="9"/>
  <c r="B26878" i="9"/>
  <c r="B26879" i="9"/>
  <c r="B26880" i="9"/>
  <c r="B26881" i="9"/>
  <c r="B26882" i="9"/>
  <c r="B26883" i="9"/>
  <c r="B26884" i="9"/>
  <c r="B26885" i="9"/>
  <c r="B26886" i="9"/>
  <c r="B26887" i="9"/>
  <c r="B26888" i="9"/>
  <c r="B26889" i="9"/>
  <c r="B26890" i="9"/>
  <c r="B26891" i="9"/>
  <c r="B26892" i="9"/>
  <c r="B26893" i="9"/>
  <c r="B26894" i="9"/>
  <c r="B26895" i="9"/>
  <c r="B26896" i="9"/>
  <c r="B26897" i="9"/>
  <c r="B26898" i="9"/>
  <c r="B26899" i="9"/>
  <c r="B26900" i="9"/>
  <c r="B26901" i="9"/>
  <c r="B26902" i="9"/>
  <c r="B26903" i="9"/>
  <c r="B26904" i="9"/>
  <c r="B26905" i="9"/>
  <c r="B26906" i="9"/>
  <c r="B26907" i="9"/>
  <c r="B26908" i="9"/>
  <c r="B26909" i="9"/>
  <c r="B26910" i="9"/>
  <c r="B26911" i="9"/>
  <c r="B26912" i="9"/>
  <c r="B26913" i="9"/>
  <c r="B26914" i="9"/>
  <c r="B26915" i="9"/>
  <c r="B26916" i="9"/>
  <c r="B26917" i="9"/>
  <c r="B26918" i="9"/>
  <c r="B26919" i="9"/>
  <c r="B26920" i="9"/>
  <c r="B26921" i="9"/>
  <c r="B26922" i="9"/>
  <c r="B26923" i="9"/>
  <c r="B26924" i="9"/>
  <c r="B26925" i="9"/>
  <c r="B26926" i="9"/>
  <c r="B26927" i="9"/>
  <c r="B26928" i="9"/>
  <c r="B26929" i="9"/>
  <c r="B26930" i="9"/>
  <c r="B26931" i="9"/>
  <c r="B26932" i="9"/>
  <c r="B26933" i="9"/>
  <c r="B26934" i="9"/>
  <c r="B26935" i="9"/>
  <c r="B26936" i="9"/>
  <c r="B26937" i="9"/>
  <c r="B26938" i="9"/>
  <c r="B26939" i="9"/>
  <c r="B26940" i="9"/>
  <c r="B26941" i="9"/>
  <c r="B26942" i="9"/>
  <c r="B26943" i="9"/>
  <c r="B26944" i="9"/>
  <c r="B26945" i="9"/>
  <c r="B26946" i="9"/>
  <c r="B26947" i="9"/>
  <c r="B26948" i="9"/>
  <c r="B26949" i="9"/>
  <c r="B26950" i="9"/>
  <c r="B26951" i="9"/>
  <c r="B26952" i="9"/>
  <c r="B26953" i="9"/>
  <c r="B26954" i="9"/>
  <c r="B26955" i="9"/>
  <c r="B26956" i="9"/>
  <c r="B26957" i="9"/>
  <c r="B26958" i="9"/>
  <c r="B26959" i="9"/>
  <c r="B26960" i="9"/>
  <c r="B26961" i="9"/>
  <c r="B26962" i="9"/>
  <c r="B26963" i="9"/>
  <c r="B26964" i="9"/>
  <c r="B26965" i="9"/>
  <c r="B26966" i="9"/>
  <c r="B26967" i="9"/>
  <c r="B26968" i="9"/>
  <c r="B26969" i="9"/>
  <c r="B26970" i="9"/>
  <c r="B26971" i="9"/>
  <c r="B26972" i="9"/>
  <c r="B26973" i="9"/>
  <c r="B26974" i="9"/>
  <c r="B26975" i="9"/>
  <c r="B26976" i="9"/>
  <c r="B26977" i="9"/>
  <c r="B26978" i="9"/>
  <c r="B26979" i="9"/>
  <c r="B26980" i="9"/>
  <c r="B26981" i="9"/>
  <c r="B26982" i="9"/>
  <c r="B26983" i="9"/>
  <c r="B26984" i="9"/>
  <c r="B26985" i="9"/>
  <c r="B26986" i="9"/>
  <c r="B26987" i="9"/>
  <c r="B26988" i="9"/>
  <c r="B26989" i="9"/>
  <c r="B26990" i="9"/>
  <c r="B26991" i="9"/>
  <c r="B26992" i="9"/>
  <c r="B26993" i="9"/>
  <c r="B26994" i="9"/>
  <c r="B26995" i="9"/>
  <c r="B26996" i="9"/>
  <c r="B26997" i="9"/>
  <c r="B26998" i="9"/>
  <c r="B26999" i="9"/>
  <c r="B27000" i="9"/>
  <c r="B27001" i="9"/>
  <c r="B27002" i="9"/>
  <c r="B27003" i="9"/>
  <c r="B27004" i="9"/>
  <c r="B27005" i="9"/>
  <c r="B27006" i="9"/>
  <c r="B27007" i="9"/>
  <c r="B27008" i="9"/>
  <c r="B27009" i="9"/>
  <c r="B27010" i="9"/>
  <c r="B27011" i="9"/>
  <c r="B27012" i="9"/>
  <c r="B27013" i="9"/>
  <c r="B27014" i="9"/>
  <c r="B27015" i="9"/>
  <c r="B27016" i="9"/>
  <c r="B27017" i="9"/>
  <c r="B27018" i="9"/>
  <c r="B27019" i="9"/>
  <c r="B27020" i="9"/>
  <c r="B27021" i="9"/>
  <c r="B27022" i="9"/>
  <c r="B27023" i="9"/>
  <c r="B27024" i="9"/>
  <c r="B27025" i="9"/>
  <c r="B27026" i="9"/>
  <c r="B27027" i="9"/>
  <c r="B27028" i="9"/>
  <c r="B27029" i="9"/>
  <c r="B27030" i="9"/>
  <c r="B27031" i="9"/>
  <c r="B27032" i="9"/>
  <c r="B27033" i="9"/>
  <c r="B27034" i="9"/>
  <c r="B27035" i="9"/>
  <c r="B27036" i="9"/>
  <c r="B27037" i="9"/>
  <c r="B27038" i="9"/>
  <c r="B27039" i="9"/>
  <c r="B27040" i="9"/>
  <c r="B27041" i="9"/>
  <c r="B27042" i="9"/>
  <c r="B27043" i="9"/>
  <c r="B27044" i="9"/>
  <c r="B27045" i="9"/>
  <c r="B27046" i="9"/>
  <c r="B27047" i="9"/>
  <c r="B27048" i="9"/>
  <c r="B27049" i="9"/>
  <c r="B27050" i="9"/>
  <c r="B27051" i="9"/>
  <c r="B27052" i="9"/>
  <c r="B27053" i="9"/>
  <c r="B27054" i="9"/>
  <c r="B27055" i="9"/>
  <c r="B27056" i="9"/>
  <c r="B27057" i="9"/>
  <c r="B27058" i="9"/>
  <c r="B27059" i="9"/>
  <c r="B27060" i="9"/>
  <c r="B27061" i="9"/>
  <c r="B27062" i="9"/>
  <c r="B27063" i="9"/>
  <c r="B27064" i="9"/>
  <c r="B27065" i="9"/>
  <c r="B27066" i="9"/>
  <c r="B27067" i="9"/>
  <c r="B27068" i="9"/>
  <c r="B27069" i="9"/>
  <c r="B27070" i="9"/>
  <c r="B27071" i="9"/>
  <c r="B27072" i="9"/>
  <c r="B27073" i="9"/>
  <c r="B27074" i="9"/>
  <c r="B27075" i="9"/>
  <c r="B27076" i="9"/>
  <c r="B27077" i="9"/>
  <c r="B27078" i="9"/>
  <c r="B27079" i="9"/>
  <c r="B27080" i="9"/>
  <c r="B27081" i="9"/>
  <c r="B27082" i="9"/>
  <c r="B27083" i="9"/>
  <c r="B27084" i="9"/>
  <c r="B27085" i="9"/>
  <c r="B27086" i="9"/>
  <c r="B27087" i="9"/>
  <c r="B27088" i="9"/>
  <c r="B27089" i="9"/>
  <c r="B27090" i="9"/>
  <c r="B27091" i="9"/>
  <c r="B27092" i="9"/>
  <c r="B27093" i="9"/>
  <c r="B27094" i="9"/>
  <c r="B27095" i="9"/>
  <c r="B27096" i="9"/>
  <c r="B27097" i="9"/>
  <c r="B27098" i="9"/>
  <c r="B27099" i="9"/>
  <c r="B27100" i="9"/>
  <c r="B27101" i="9"/>
  <c r="B27102" i="9"/>
  <c r="B27103" i="9"/>
  <c r="B27104" i="9"/>
  <c r="B27105" i="9"/>
  <c r="B27106" i="9"/>
  <c r="B27107" i="9"/>
  <c r="B27108" i="9"/>
  <c r="B27109" i="9"/>
  <c r="B27110" i="9"/>
  <c r="B27111" i="9"/>
  <c r="B27112" i="9"/>
  <c r="B27113" i="9"/>
  <c r="B27114" i="9"/>
  <c r="B27115" i="9"/>
  <c r="B27116" i="9"/>
  <c r="B27117" i="9"/>
  <c r="B27118" i="9"/>
  <c r="B27119" i="9"/>
  <c r="B27120" i="9"/>
  <c r="B27121" i="9"/>
  <c r="B27122" i="9"/>
  <c r="B27123" i="9"/>
  <c r="B27124" i="9"/>
  <c r="B27125" i="9"/>
  <c r="B27126" i="9"/>
  <c r="B27127" i="9"/>
  <c r="B27128" i="9"/>
  <c r="B27129" i="9"/>
  <c r="B27130" i="9"/>
  <c r="B27131" i="9"/>
  <c r="B27132" i="9"/>
  <c r="B27133" i="9"/>
  <c r="B27134" i="9"/>
  <c r="B27135" i="9"/>
  <c r="B27136" i="9"/>
  <c r="B27137" i="9"/>
  <c r="B27138" i="9"/>
  <c r="B27139" i="9"/>
  <c r="B27140" i="9"/>
  <c r="B27141" i="9"/>
  <c r="B27142" i="9"/>
  <c r="B27143" i="9"/>
  <c r="B27144" i="9"/>
  <c r="B27145" i="9"/>
  <c r="B27146" i="9"/>
  <c r="B27147" i="9"/>
  <c r="B27148" i="9"/>
  <c r="B27149" i="9"/>
  <c r="B27150" i="9"/>
  <c r="B27151" i="9"/>
  <c r="B27152" i="9"/>
  <c r="B27153" i="9"/>
  <c r="B27154" i="9"/>
  <c r="B27155" i="9"/>
  <c r="B27156" i="9"/>
  <c r="B27157" i="9"/>
  <c r="B27158" i="9"/>
  <c r="B27159" i="9"/>
  <c r="B27160" i="9"/>
  <c r="B27161" i="9"/>
  <c r="B27162" i="9"/>
  <c r="B27163" i="9"/>
  <c r="B27164" i="9"/>
  <c r="B27165" i="9"/>
  <c r="B27166" i="9"/>
  <c r="B27167" i="9"/>
  <c r="B27168" i="9"/>
  <c r="B27169" i="9"/>
  <c r="B27170" i="9"/>
  <c r="B27171" i="9"/>
  <c r="B27172" i="9"/>
  <c r="B27173" i="9"/>
  <c r="B27174" i="9"/>
  <c r="B27175" i="9"/>
  <c r="B27176" i="9"/>
  <c r="B27177" i="9"/>
  <c r="B27178" i="9"/>
  <c r="B27179" i="9"/>
  <c r="B27180" i="9"/>
  <c r="B27181" i="9"/>
  <c r="B27182" i="9"/>
  <c r="B27183" i="9"/>
  <c r="B27184" i="9"/>
  <c r="B27185" i="9"/>
  <c r="B27186" i="9"/>
  <c r="B27187" i="9"/>
  <c r="B27188" i="9"/>
  <c r="B27189" i="9"/>
  <c r="B27190" i="9"/>
  <c r="B27191" i="9"/>
  <c r="B27192" i="9"/>
  <c r="B27193" i="9"/>
  <c r="B27194" i="9"/>
  <c r="B27195" i="9"/>
  <c r="B27196" i="9"/>
  <c r="B27197" i="9"/>
  <c r="B27198" i="9"/>
  <c r="B27199" i="9"/>
  <c r="B27200" i="9"/>
  <c r="B27201" i="9"/>
  <c r="B27202" i="9"/>
  <c r="B27203" i="9"/>
  <c r="B27204" i="9"/>
  <c r="B27205" i="9"/>
  <c r="B27206" i="9"/>
  <c r="B27207" i="9"/>
  <c r="B27208" i="9"/>
  <c r="B27209" i="9"/>
  <c r="B27210" i="9"/>
  <c r="B27211" i="9"/>
  <c r="B27212" i="9"/>
  <c r="B27213" i="9"/>
  <c r="B27214" i="9"/>
  <c r="B27215" i="9"/>
  <c r="B27216" i="9"/>
  <c r="B27217" i="9"/>
  <c r="B27218" i="9"/>
  <c r="B27219" i="9"/>
  <c r="B27220" i="9"/>
  <c r="B27221" i="9"/>
  <c r="B27222" i="9"/>
  <c r="B27223" i="9"/>
  <c r="B27224" i="9"/>
  <c r="B27225" i="9"/>
  <c r="B27226" i="9"/>
  <c r="B27227" i="9"/>
  <c r="B27228" i="9"/>
  <c r="B27229" i="9"/>
  <c r="B27230" i="9"/>
  <c r="B27231" i="9"/>
  <c r="B27232" i="9"/>
  <c r="B27233" i="9"/>
  <c r="B27234" i="9"/>
  <c r="B27235" i="9"/>
  <c r="B27236" i="9"/>
  <c r="B27237" i="9"/>
  <c r="B27238" i="9"/>
  <c r="B27239" i="9"/>
  <c r="B27240" i="9"/>
  <c r="B27241" i="9"/>
  <c r="B27242" i="9"/>
  <c r="B27243" i="9"/>
  <c r="B27244" i="9"/>
  <c r="B27245" i="9"/>
  <c r="B27246" i="9"/>
  <c r="B27247" i="9"/>
  <c r="B27248" i="9"/>
  <c r="B27249" i="9"/>
  <c r="B27250" i="9"/>
  <c r="B27251" i="9"/>
  <c r="B27252" i="9"/>
  <c r="B27253" i="9"/>
  <c r="B27254" i="9"/>
  <c r="B27255" i="9"/>
  <c r="B27256" i="9"/>
  <c r="B27257" i="9"/>
  <c r="B27258" i="9"/>
  <c r="B27259" i="9"/>
  <c r="B27260" i="9"/>
  <c r="B27261" i="9"/>
  <c r="B27262" i="9"/>
  <c r="B27263" i="9"/>
  <c r="B27264" i="9"/>
  <c r="B27265" i="9"/>
  <c r="B27266" i="9"/>
  <c r="B27267" i="9"/>
  <c r="B27268" i="9"/>
  <c r="B27269" i="9"/>
  <c r="B27270" i="9"/>
  <c r="B27271" i="9"/>
  <c r="B27272" i="9"/>
  <c r="B27273" i="9"/>
  <c r="B27274" i="9"/>
  <c r="B27275" i="9"/>
  <c r="B27276" i="9"/>
  <c r="B27277" i="9"/>
  <c r="B27278" i="9"/>
  <c r="B27279" i="9"/>
  <c r="B27280" i="9"/>
  <c r="B27281" i="9"/>
  <c r="B27282" i="9"/>
  <c r="B27283" i="9"/>
  <c r="B27284" i="9"/>
  <c r="B27285" i="9"/>
  <c r="B27286" i="9"/>
  <c r="B27287" i="9"/>
  <c r="B27288" i="9"/>
  <c r="B27289" i="9"/>
  <c r="B27290" i="9"/>
  <c r="B27291" i="9"/>
  <c r="B27292" i="9"/>
  <c r="B27293" i="9"/>
  <c r="B27294" i="9"/>
  <c r="B27295" i="9"/>
  <c r="B27296" i="9"/>
  <c r="B27297" i="9"/>
  <c r="B27298" i="9"/>
  <c r="B27299" i="9"/>
  <c r="B27300" i="9"/>
  <c r="B27301" i="9"/>
  <c r="B27302" i="9"/>
  <c r="B27303" i="9"/>
  <c r="B27304" i="9"/>
  <c r="B27305" i="9"/>
  <c r="B27306" i="9"/>
  <c r="B27307" i="9"/>
  <c r="B27308" i="9"/>
  <c r="B27309" i="9"/>
  <c r="B27310" i="9"/>
  <c r="B27311" i="9"/>
  <c r="B27312" i="9"/>
  <c r="B27313" i="9"/>
  <c r="B27314" i="9"/>
  <c r="B27315" i="9"/>
  <c r="B27316" i="9"/>
  <c r="B27317" i="9"/>
  <c r="B27318" i="9"/>
  <c r="B27319" i="9"/>
  <c r="B27320" i="9"/>
  <c r="B27321" i="9"/>
  <c r="B27322" i="9"/>
  <c r="B27323" i="9"/>
  <c r="B27324" i="9"/>
  <c r="B27325" i="9"/>
  <c r="B27326" i="9"/>
  <c r="B27327" i="9"/>
  <c r="B27328" i="9"/>
  <c r="B27329" i="9"/>
  <c r="B27330" i="9"/>
  <c r="B27331" i="9"/>
  <c r="B27332" i="9"/>
  <c r="B27333" i="9"/>
  <c r="B27334" i="9"/>
  <c r="B27335" i="9"/>
  <c r="B27336" i="9"/>
  <c r="B27337" i="9"/>
  <c r="B27338" i="9"/>
  <c r="B27339" i="9"/>
  <c r="B27340" i="9"/>
  <c r="B27341" i="9"/>
  <c r="B27342" i="9"/>
  <c r="B27343" i="9"/>
  <c r="B27344" i="9"/>
  <c r="B27345" i="9"/>
  <c r="B27346" i="9"/>
  <c r="B27347" i="9"/>
  <c r="B27348" i="9"/>
  <c r="B27349" i="9"/>
  <c r="B27350" i="9"/>
  <c r="B27351" i="9"/>
  <c r="B27352" i="9"/>
  <c r="B27353" i="9"/>
  <c r="B27354" i="9"/>
  <c r="B27355" i="9"/>
  <c r="B27356" i="9"/>
  <c r="B27357" i="9"/>
  <c r="B27358" i="9"/>
  <c r="B27359" i="9"/>
  <c r="B27360" i="9"/>
  <c r="B27361" i="9"/>
  <c r="B27362" i="9"/>
  <c r="B27363" i="9"/>
  <c r="B27364" i="9"/>
  <c r="B27365" i="9"/>
  <c r="B27366" i="9"/>
  <c r="B27367" i="9"/>
  <c r="B27368" i="9"/>
  <c r="B27369" i="9"/>
  <c r="B27370" i="9"/>
  <c r="B27371" i="9"/>
  <c r="B27372" i="9"/>
  <c r="B27373" i="9"/>
  <c r="B27374" i="9"/>
  <c r="B27375" i="9"/>
  <c r="B27376" i="9"/>
  <c r="B27377" i="9"/>
  <c r="B27378" i="9"/>
  <c r="B27379" i="9"/>
  <c r="B27380" i="9"/>
  <c r="B27381" i="9"/>
  <c r="B27382" i="9"/>
  <c r="B27383" i="9"/>
  <c r="B27384" i="9"/>
  <c r="B27385" i="9"/>
  <c r="B27386" i="9"/>
  <c r="B27387" i="9"/>
  <c r="B27388" i="9"/>
  <c r="B27389" i="9"/>
  <c r="B27390" i="9"/>
  <c r="B27391" i="9"/>
  <c r="B27392" i="9"/>
  <c r="B27393" i="9"/>
  <c r="B27394" i="9"/>
  <c r="B27395" i="9"/>
  <c r="B27396" i="9"/>
  <c r="B27397" i="9"/>
  <c r="B27398" i="9"/>
  <c r="B27399" i="9"/>
  <c r="B27400" i="9"/>
  <c r="B27401" i="9"/>
  <c r="B27402" i="9"/>
  <c r="B27403" i="9"/>
  <c r="B27404" i="9"/>
  <c r="B27405" i="9"/>
  <c r="B27406" i="9"/>
  <c r="B27407" i="9"/>
  <c r="B27408" i="9"/>
  <c r="B27409" i="9"/>
  <c r="B27410" i="9"/>
  <c r="B27411" i="9"/>
  <c r="B27412" i="9"/>
  <c r="B27413" i="9"/>
  <c r="B27414" i="9"/>
  <c r="B27415" i="9"/>
  <c r="B27416" i="9"/>
  <c r="B27417" i="9"/>
  <c r="B27418" i="9"/>
  <c r="B27419" i="9"/>
  <c r="B27420" i="9"/>
  <c r="B27421" i="9"/>
  <c r="B27422" i="9"/>
  <c r="B27423" i="9"/>
  <c r="B27424" i="9"/>
  <c r="B27425" i="9"/>
  <c r="B27426" i="9"/>
  <c r="B27427" i="9"/>
  <c r="B27428" i="9"/>
  <c r="B27429" i="9"/>
  <c r="B27430" i="9"/>
  <c r="B27431" i="9"/>
  <c r="B27432" i="9"/>
  <c r="B27433" i="9"/>
  <c r="B27434" i="9"/>
  <c r="B27435" i="9"/>
  <c r="B27436" i="9"/>
  <c r="B27437" i="9"/>
  <c r="B27438" i="9"/>
  <c r="B27439" i="9"/>
  <c r="B27440" i="9"/>
  <c r="B27441" i="9"/>
  <c r="B27442" i="9"/>
  <c r="B27443" i="9"/>
  <c r="B27444" i="9"/>
  <c r="B27445" i="9"/>
  <c r="B27446" i="9"/>
  <c r="B27447" i="9"/>
  <c r="B27448" i="9"/>
  <c r="B27449" i="9"/>
  <c r="B27450" i="9"/>
  <c r="B27451" i="9"/>
  <c r="B27452" i="9"/>
  <c r="B27453" i="9"/>
  <c r="B27454" i="9"/>
  <c r="B27455" i="9"/>
  <c r="B27456" i="9"/>
  <c r="B27457" i="9"/>
  <c r="B27458" i="9"/>
  <c r="B27459" i="9"/>
  <c r="B27460" i="9"/>
  <c r="B27461" i="9"/>
  <c r="B27462" i="9"/>
  <c r="B27463" i="9"/>
  <c r="B27464" i="9"/>
  <c r="B27465" i="9"/>
  <c r="B27466" i="9"/>
  <c r="B27467" i="9"/>
  <c r="B27468" i="9"/>
  <c r="B27469" i="9"/>
  <c r="B27470" i="9"/>
  <c r="B27471" i="9"/>
  <c r="B27472" i="9"/>
  <c r="B27473" i="9"/>
  <c r="B27474" i="9"/>
  <c r="B27475" i="9"/>
  <c r="B27476" i="9"/>
  <c r="B27477" i="9"/>
  <c r="B27478" i="9"/>
  <c r="B27479" i="9"/>
  <c r="B27480" i="9"/>
  <c r="B27481" i="9"/>
  <c r="B27482" i="9"/>
  <c r="B27483" i="9"/>
  <c r="B27484" i="9"/>
  <c r="B27485" i="9"/>
  <c r="B27486" i="9"/>
  <c r="B27487" i="9"/>
  <c r="B27488" i="9"/>
  <c r="B27489" i="9"/>
  <c r="B27490" i="9"/>
  <c r="B27491" i="9"/>
  <c r="B27492" i="9"/>
  <c r="B27493" i="9"/>
  <c r="B27494" i="9"/>
  <c r="B27495" i="9"/>
  <c r="B27496" i="9"/>
  <c r="B27497" i="9"/>
  <c r="B27498" i="9"/>
  <c r="B27499" i="9"/>
  <c r="B27500" i="9"/>
  <c r="B27501" i="9"/>
  <c r="B27502" i="9"/>
  <c r="B27503" i="9"/>
  <c r="B27504" i="9"/>
  <c r="B27505" i="9"/>
  <c r="B27506" i="9"/>
  <c r="B27507" i="9"/>
  <c r="B27508" i="9"/>
  <c r="B27509" i="9"/>
  <c r="B27510" i="9"/>
  <c r="B27511" i="9"/>
  <c r="B27512" i="9"/>
  <c r="B27513" i="9"/>
  <c r="B27514" i="9"/>
  <c r="B27515" i="9"/>
  <c r="B27516" i="9"/>
  <c r="B27517" i="9"/>
  <c r="B27518" i="9"/>
  <c r="B27519" i="9"/>
  <c r="B27520" i="9"/>
  <c r="B27521" i="9"/>
  <c r="B27522" i="9"/>
  <c r="B27523" i="9"/>
  <c r="B27524" i="9"/>
  <c r="B27525" i="9"/>
  <c r="B27526" i="9"/>
  <c r="B27527" i="9"/>
  <c r="B27528" i="9"/>
  <c r="B27529" i="9"/>
  <c r="B27530" i="9"/>
  <c r="B27531" i="9"/>
  <c r="B27532" i="9"/>
  <c r="B27533" i="9"/>
  <c r="B27534" i="9"/>
  <c r="B27535" i="9"/>
  <c r="B27536" i="9"/>
  <c r="B27537" i="9"/>
  <c r="B27538" i="9"/>
  <c r="B27539" i="9"/>
  <c r="B27540" i="9"/>
  <c r="B27541" i="9"/>
  <c r="B27542" i="9"/>
  <c r="B27543" i="9"/>
  <c r="B27544" i="9"/>
  <c r="B27545" i="9"/>
  <c r="B27546" i="9"/>
  <c r="B27547" i="9"/>
  <c r="B27548" i="9"/>
  <c r="B27549" i="9"/>
  <c r="B27550" i="9"/>
  <c r="B27551" i="9"/>
  <c r="B27552" i="9"/>
  <c r="B27553" i="9"/>
  <c r="B27554" i="9"/>
  <c r="B27555" i="9"/>
  <c r="B27556" i="9"/>
  <c r="B27557" i="9"/>
  <c r="B27558" i="9"/>
  <c r="B27559" i="9"/>
  <c r="B27560" i="9"/>
  <c r="B27561" i="9"/>
  <c r="B27562" i="9"/>
  <c r="B27563" i="9"/>
  <c r="B27564" i="9"/>
  <c r="B27565" i="9"/>
  <c r="B27566" i="9"/>
  <c r="B27567" i="9"/>
  <c r="B27568" i="9"/>
  <c r="B27569" i="9"/>
  <c r="B27570" i="9"/>
  <c r="B27571" i="9"/>
  <c r="B27572" i="9"/>
  <c r="B27573" i="9"/>
  <c r="B27574" i="9"/>
  <c r="B27575" i="9"/>
  <c r="B27576" i="9"/>
  <c r="B27577" i="9"/>
  <c r="B27578" i="9"/>
  <c r="B27579" i="9"/>
  <c r="B27580" i="9"/>
  <c r="B27581" i="9"/>
  <c r="B27582" i="9"/>
  <c r="B27583" i="9"/>
  <c r="B27584" i="9"/>
  <c r="B27585" i="9"/>
  <c r="B27586" i="9"/>
  <c r="B27587" i="9"/>
  <c r="B27588" i="9"/>
  <c r="B27589" i="9"/>
  <c r="B27590" i="9"/>
  <c r="B27591" i="9"/>
  <c r="B27592" i="9"/>
  <c r="B27593" i="9"/>
  <c r="B27594" i="9"/>
  <c r="B27595" i="9"/>
  <c r="B27596" i="9"/>
  <c r="B27597" i="9"/>
  <c r="B27598" i="9"/>
  <c r="B27599" i="9"/>
  <c r="B27600" i="9"/>
  <c r="B27601" i="9"/>
  <c r="B27602" i="9"/>
  <c r="B27603" i="9"/>
  <c r="B27604" i="9"/>
  <c r="B27605" i="9"/>
  <c r="B27606" i="9"/>
  <c r="B27607" i="9"/>
  <c r="B27608" i="9"/>
  <c r="B27609" i="9"/>
  <c r="B27610" i="9"/>
  <c r="B27611" i="9"/>
  <c r="B27612" i="9"/>
  <c r="B27613" i="9"/>
  <c r="B27614" i="9"/>
  <c r="B27615" i="9"/>
  <c r="B27616" i="9"/>
  <c r="B27617" i="9"/>
  <c r="B27618" i="9"/>
  <c r="B27619" i="9"/>
  <c r="B27620" i="9"/>
  <c r="B27621" i="9"/>
  <c r="B27622" i="9"/>
  <c r="B27623" i="9"/>
  <c r="B27624" i="9"/>
  <c r="B27625" i="9"/>
  <c r="B27626" i="9"/>
  <c r="B27627" i="9"/>
  <c r="B27628" i="9"/>
  <c r="B27629" i="9"/>
  <c r="B27630" i="9"/>
  <c r="B27631" i="9"/>
  <c r="B27632" i="9"/>
  <c r="B27633" i="9"/>
  <c r="B27634" i="9"/>
  <c r="B27635" i="9"/>
  <c r="B27636" i="9"/>
  <c r="B27637" i="9"/>
  <c r="B27638" i="9"/>
  <c r="B27639" i="9"/>
  <c r="B27640" i="9"/>
  <c r="B27641" i="9"/>
  <c r="B27642" i="9"/>
  <c r="B27643" i="9"/>
  <c r="B27644" i="9"/>
  <c r="B27645" i="9"/>
  <c r="B27646" i="9"/>
  <c r="B27647" i="9"/>
  <c r="B27648" i="9"/>
  <c r="B27649" i="9"/>
  <c r="B27650" i="9"/>
  <c r="B27651" i="9"/>
  <c r="B27652" i="9"/>
  <c r="B27653" i="9"/>
  <c r="B27654" i="9"/>
  <c r="B27655" i="9"/>
  <c r="B27656" i="9"/>
  <c r="B27657" i="9"/>
  <c r="B27658" i="9"/>
  <c r="B27659" i="9"/>
  <c r="B27660" i="9"/>
  <c r="B27661" i="9"/>
  <c r="B27662" i="9"/>
  <c r="B27663" i="9"/>
  <c r="B27664" i="9"/>
  <c r="B27665" i="9"/>
  <c r="B27666" i="9"/>
  <c r="B27667" i="9"/>
  <c r="B27668" i="9"/>
  <c r="B27669" i="9"/>
  <c r="B27670" i="9"/>
  <c r="B27671" i="9"/>
  <c r="B27672" i="9"/>
  <c r="B27673" i="9"/>
  <c r="B27674" i="9"/>
  <c r="B27675" i="9"/>
  <c r="B27676" i="9"/>
  <c r="B27677" i="9"/>
  <c r="B27678" i="9"/>
  <c r="B27679" i="9"/>
  <c r="B27680" i="9"/>
  <c r="B27681" i="9"/>
  <c r="B27682" i="9"/>
  <c r="B27683" i="9"/>
  <c r="B27684" i="9"/>
  <c r="B27685" i="9"/>
  <c r="B27686" i="9"/>
  <c r="B27687" i="9"/>
  <c r="B27688" i="9"/>
  <c r="B27689" i="9"/>
  <c r="B27690" i="9"/>
  <c r="B27691" i="9"/>
  <c r="B27692" i="9"/>
  <c r="B27693" i="9"/>
  <c r="B27694" i="9"/>
  <c r="B27695" i="9"/>
  <c r="B27696" i="9"/>
  <c r="B27697" i="9"/>
  <c r="B27698" i="9"/>
  <c r="B27699" i="9"/>
  <c r="B27700" i="9"/>
  <c r="B27701" i="9"/>
  <c r="B27702" i="9"/>
  <c r="B27703" i="9"/>
  <c r="B27704" i="9"/>
  <c r="B27705" i="9"/>
  <c r="B27706" i="9"/>
  <c r="B27707" i="9"/>
  <c r="B27708" i="9"/>
  <c r="B27709" i="9"/>
  <c r="B27710" i="9"/>
  <c r="B27711" i="9"/>
  <c r="B27712" i="9"/>
  <c r="B27713" i="9"/>
  <c r="B27714" i="9"/>
  <c r="B27715" i="9"/>
  <c r="B27716" i="9"/>
  <c r="B27717" i="9"/>
  <c r="B27718" i="9"/>
  <c r="B27719" i="9"/>
  <c r="B27720" i="9"/>
  <c r="B27721" i="9"/>
  <c r="B27722" i="9"/>
  <c r="B27723" i="9"/>
  <c r="B27724" i="9"/>
  <c r="B27725" i="9"/>
  <c r="B27726" i="9"/>
  <c r="B27727" i="9"/>
  <c r="B27728" i="9"/>
  <c r="B27729" i="9"/>
  <c r="B27730" i="9"/>
  <c r="B27731" i="9"/>
  <c r="B27732" i="9"/>
  <c r="B27733" i="9"/>
  <c r="B27734" i="9"/>
  <c r="B27735" i="9"/>
  <c r="B27736" i="9"/>
  <c r="B27737" i="9"/>
  <c r="B27738" i="9"/>
  <c r="B27739" i="9"/>
  <c r="B27740" i="9"/>
  <c r="B27741" i="9"/>
  <c r="B27742" i="9"/>
  <c r="B27743" i="9"/>
  <c r="B27744" i="9"/>
  <c r="B27745" i="9"/>
  <c r="B27746" i="9"/>
  <c r="B27747" i="9"/>
  <c r="B27748" i="9"/>
  <c r="B27749" i="9"/>
  <c r="B27750" i="9"/>
  <c r="B27751" i="9"/>
  <c r="B27752" i="9"/>
  <c r="B27753" i="9"/>
  <c r="B27754" i="9"/>
  <c r="B27755" i="9"/>
  <c r="B27756" i="9"/>
  <c r="B27757" i="9"/>
  <c r="B27758" i="9"/>
  <c r="B27759" i="9"/>
  <c r="B27760" i="9"/>
  <c r="B27761" i="9"/>
  <c r="B27762" i="9"/>
  <c r="B27763" i="9"/>
  <c r="B27764" i="9"/>
  <c r="B27765" i="9"/>
  <c r="B27766" i="9"/>
  <c r="B27767" i="9"/>
  <c r="B27768" i="9"/>
  <c r="B27769" i="9"/>
  <c r="B27770" i="9"/>
  <c r="B27771" i="9"/>
  <c r="B27772" i="9"/>
  <c r="B27773" i="9"/>
  <c r="B27774" i="9"/>
  <c r="B27775" i="9"/>
  <c r="B27776" i="9"/>
  <c r="B27777" i="9"/>
  <c r="B27778" i="9"/>
  <c r="B27779" i="9"/>
  <c r="B27780" i="9"/>
  <c r="B27781" i="9"/>
  <c r="B27782" i="9"/>
  <c r="B27783" i="9"/>
  <c r="B27784" i="9"/>
  <c r="B27785" i="9"/>
  <c r="B27786" i="9"/>
  <c r="B27787" i="9"/>
  <c r="B27788" i="9"/>
  <c r="B27789" i="9"/>
  <c r="B27790" i="9"/>
  <c r="B27791" i="9"/>
  <c r="B27792" i="9"/>
  <c r="B27793" i="9"/>
  <c r="B27794" i="9"/>
  <c r="B27795" i="9"/>
  <c r="B27796" i="9"/>
  <c r="B27797" i="9"/>
  <c r="B27798" i="9"/>
  <c r="B27799" i="9"/>
  <c r="B27800" i="9"/>
  <c r="B27801" i="9"/>
  <c r="B27802" i="9"/>
  <c r="B27803" i="9"/>
  <c r="B27804" i="9"/>
  <c r="B27805" i="9"/>
  <c r="B27806" i="9"/>
  <c r="B27807" i="9"/>
  <c r="B27808" i="9"/>
  <c r="B27809" i="9"/>
  <c r="B27810" i="9"/>
  <c r="B27811" i="9"/>
  <c r="B27812" i="9"/>
  <c r="B27813" i="9"/>
  <c r="B27814" i="9"/>
  <c r="B27815" i="9"/>
  <c r="B27816" i="9"/>
  <c r="B27817" i="9"/>
  <c r="B27818" i="9"/>
  <c r="B27819" i="9"/>
  <c r="B27820" i="9"/>
  <c r="B27821" i="9"/>
  <c r="B27822" i="9"/>
  <c r="B27823" i="9"/>
  <c r="B27824" i="9"/>
  <c r="B27825" i="9"/>
  <c r="B27826" i="9"/>
  <c r="B27827" i="9"/>
  <c r="B27828" i="9"/>
  <c r="B27829" i="9"/>
  <c r="B27830" i="9"/>
  <c r="B27831" i="9"/>
  <c r="B27832" i="9"/>
  <c r="B27833" i="9"/>
  <c r="B27834" i="9"/>
  <c r="B27835" i="9"/>
  <c r="B27836" i="9"/>
  <c r="B27837" i="9"/>
  <c r="B27838" i="9"/>
  <c r="B27839" i="9"/>
  <c r="B27840" i="9"/>
  <c r="B27841" i="9"/>
  <c r="B27842" i="9"/>
  <c r="B27843" i="9"/>
  <c r="B27844" i="9"/>
  <c r="B27845" i="9"/>
  <c r="B27846" i="9"/>
  <c r="B27847" i="9"/>
  <c r="B27848" i="9"/>
  <c r="B27849" i="9"/>
  <c r="B27850" i="9"/>
  <c r="B27851" i="9"/>
  <c r="B27852" i="9"/>
  <c r="B27853" i="9"/>
  <c r="B27854" i="9"/>
  <c r="B27855" i="9"/>
  <c r="B27856" i="9"/>
  <c r="B27857" i="9"/>
  <c r="B27858" i="9"/>
  <c r="B27859" i="9"/>
  <c r="B27860" i="9"/>
  <c r="B27861" i="9"/>
  <c r="B27862" i="9"/>
  <c r="B27863" i="9"/>
  <c r="B27864" i="9"/>
  <c r="B27865" i="9"/>
  <c r="B27866" i="9"/>
  <c r="B27867" i="9"/>
  <c r="B27868" i="9"/>
  <c r="B27869" i="9"/>
  <c r="B27870" i="9"/>
  <c r="B27871" i="9"/>
  <c r="B27872" i="9"/>
  <c r="B27873" i="9"/>
  <c r="B27874" i="9"/>
  <c r="B27875" i="9"/>
  <c r="B27876" i="9"/>
  <c r="B27877" i="9"/>
  <c r="B27878" i="9"/>
  <c r="B27879" i="9"/>
  <c r="B27880" i="9"/>
  <c r="B27881" i="9"/>
  <c r="B27882" i="9"/>
  <c r="B27883" i="9"/>
  <c r="B27884" i="9"/>
  <c r="B27885" i="9"/>
  <c r="B27886" i="9"/>
  <c r="B27887" i="9"/>
  <c r="B27888" i="9"/>
  <c r="B27889" i="9"/>
  <c r="B27890" i="9"/>
  <c r="B27891" i="9"/>
  <c r="B27892" i="9"/>
  <c r="B27893" i="9"/>
  <c r="B27894" i="9"/>
  <c r="B27895" i="9"/>
  <c r="B27896" i="9"/>
  <c r="B27897" i="9"/>
  <c r="B27898" i="9"/>
  <c r="B27899" i="9"/>
  <c r="B27900" i="9"/>
  <c r="B27901" i="9"/>
  <c r="B27902" i="9"/>
  <c r="B27903" i="9"/>
  <c r="B27904" i="9"/>
  <c r="B27905" i="9"/>
  <c r="B27906" i="9"/>
  <c r="B27907" i="9"/>
  <c r="B27908" i="9"/>
  <c r="B27909" i="9"/>
  <c r="B27910" i="9"/>
  <c r="B27911" i="9"/>
  <c r="B27912" i="9"/>
  <c r="B27913" i="9"/>
  <c r="B27914" i="9"/>
  <c r="B27915" i="9"/>
  <c r="B27916" i="9"/>
  <c r="B27917" i="9"/>
  <c r="B27918" i="9"/>
  <c r="B27919" i="9"/>
  <c r="B27920" i="9"/>
  <c r="B27921" i="9"/>
  <c r="B27922" i="9"/>
  <c r="B27923" i="9"/>
  <c r="B27924" i="9"/>
  <c r="B27925" i="9"/>
  <c r="B27926" i="9"/>
  <c r="B27927" i="9"/>
  <c r="B27928" i="9"/>
  <c r="B27929" i="9"/>
  <c r="B27930" i="9"/>
  <c r="B27931" i="9"/>
  <c r="B27932" i="9"/>
  <c r="B27933" i="9"/>
  <c r="B27934" i="9"/>
  <c r="B27935" i="9"/>
  <c r="B27936" i="9"/>
  <c r="B27937" i="9"/>
  <c r="B27938" i="9"/>
  <c r="B27939" i="9"/>
  <c r="B27940" i="9"/>
  <c r="B27941" i="9"/>
  <c r="B27942" i="9"/>
  <c r="B27943" i="9"/>
  <c r="B27944" i="9"/>
  <c r="B27945" i="9"/>
  <c r="B27946" i="9"/>
  <c r="B27947" i="9"/>
  <c r="B27948" i="9"/>
  <c r="B27949" i="9"/>
  <c r="B27950" i="9"/>
  <c r="B27951" i="9"/>
  <c r="B27952" i="9"/>
  <c r="B27953" i="9"/>
  <c r="B27954" i="9"/>
  <c r="B27955" i="9"/>
  <c r="B27956" i="9"/>
  <c r="B27957" i="9"/>
  <c r="B27958" i="9"/>
  <c r="B27959" i="9"/>
  <c r="B27960" i="9"/>
  <c r="B27961" i="9"/>
  <c r="B27962" i="9"/>
  <c r="B27963" i="9"/>
  <c r="B27964" i="9"/>
  <c r="B27965" i="9"/>
  <c r="B27966" i="9"/>
  <c r="B27967" i="9"/>
  <c r="B27968" i="9"/>
  <c r="B27969" i="9"/>
  <c r="B27970" i="9"/>
  <c r="B27971" i="9"/>
  <c r="B27972" i="9"/>
  <c r="B27973" i="9"/>
  <c r="B27974" i="9"/>
  <c r="B27975" i="9"/>
  <c r="B27976" i="9"/>
  <c r="B27977" i="9"/>
  <c r="B27978" i="9"/>
  <c r="B27979" i="9"/>
  <c r="B27980" i="9"/>
  <c r="B27981" i="9"/>
  <c r="B27982" i="9"/>
  <c r="B27983" i="9"/>
  <c r="B27984" i="9"/>
  <c r="B27985" i="9"/>
  <c r="B27986" i="9"/>
  <c r="B27987" i="9"/>
  <c r="B27988" i="9"/>
  <c r="B27989" i="9"/>
  <c r="B27990" i="9"/>
  <c r="B27991" i="9"/>
  <c r="B27992" i="9"/>
  <c r="B27993" i="9"/>
  <c r="B27994" i="9"/>
  <c r="B27995" i="9"/>
  <c r="B27996" i="9"/>
  <c r="B27997" i="9"/>
  <c r="B27998" i="9"/>
  <c r="B27999" i="9"/>
  <c r="B28000" i="9"/>
  <c r="B28001" i="9"/>
  <c r="B28002" i="9"/>
  <c r="B28003" i="9"/>
  <c r="B28004" i="9"/>
  <c r="B28005" i="9"/>
  <c r="B28006" i="9"/>
  <c r="B28007" i="9"/>
  <c r="B28008" i="9"/>
  <c r="B28009" i="9"/>
  <c r="B28010" i="9"/>
  <c r="B28011" i="9"/>
  <c r="B28012" i="9"/>
  <c r="B28013" i="9"/>
  <c r="B28014" i="9"/>
  <c r="B28015" i="9"/>
  <c r="B28016" i="9"/>
  <c r="B28017" i="9"/>
  <c r="B28018" i="9"/>
  <c r="B28019" i="9"/>
  <c r="B28020" i="9"/>
  <c r="B28021" i="9"/>
  <c r="B28022" i="9"/>
  <c r="B28023" i="9"/>
  <c r="B28024" i="9"/>
  <c r="B28025" i="9"/>
  <c r="B28026" i="9"/>
  <c r="B28027" i="9"/>
  <c r="B28028" i="9"/>
  <c r="B28029" i="9"/>
  <c r="B28030" i="9"/>
  <c r="B28031" i="9"/>
  <c r="B28032" i="9"/>
  <c r="B28033" i="9"/>
  <c r="B28034" i="9"/>
  <c r="B28035" i="9"/>
  <c r="B28036" i="9"/>
  <c r="B28037" i="9"/>
  <c r="B28038" i="9"/>
  <c r="B28039" i="9"/>
  <c r="B28040" i="9"/>
  <c r="B28041" i="9"/>
  <c r="B28042" i="9"/>
  <c r="B28043" i="9"/>
  <c r="B28044" i="9"/>
  <c r="B28045" i="9"/>
  <c r="B28046" i="9"/>
  <c r="B28047" i="9"/>
  <c r="B28048" i="9"/>
  <c r="B28049" i="9"/>
  <c r="B28050" i="9"/>
  <c r="B28051" i="9"/>
  <c r="B28052" i="9"/>
  <c r="B28053" i="9"/>
  <c r="B28054" i="9"/>
  <c r="B28055" i="9"/>
  <c r="B28056" i="9"/>
  <c r="B28057" i="9"/>
  <c r="B28058" i="9"/>
  <c r="B28059" i="9"/>
  <c r="B28060" i="9"/>
  <c r="B28061" i="9"/>
  <c r="B28062" i="9"/>
  <c r="B28063" i="9"/>
  <c r="B28064" i="9"/>
  <c r="B28065" i="9"/>
  <c r="B28066" i="9"/>
  <c r="B28067" i="9"/>
  <c r="B28068" i="9"/>
  <c r="B28069" i="9"/>
  <c r="B28070" i="9"/>
  <c r="B28071" i="9"/>
  <c r="B28072" i="9"/>
  <c r="B28073" i="9"/>
  <c r="B28074" i="9"/>
  <c r="B28075" i="9"/>
  <c r="B28076" i="9"/>
  <c r="B28077" i="9"/>
  <c r="B28078" i="9"/>
  <c r="B28079" i="9"/>
  <c r="B28080" i="9"/>
  <c r="B28081" i="9"/>
  <c r="B28082" i="9"/>
  <c r="B28083" i="9"/>
  <c r="B28084" i="9"/>
  <c r="B28085" i="9"/>
  <c r="B28086" i="9"/>
  <c r="B28087" i="9"/>
  <c r="B28088" i="9"/>
  <c r="B28089" i="9"/>
  <c r="B28090" i="9"/>
  <c r="B28091" i="9"/>
  <c r="B28092" i="9"/>
  <c r="B28093" i="9"/>
  <c r="B28094" i="9"/>
  <c r="B28095" i="9"/>
  <c r="B28096" i="9"/>
  <c r="B28097" i="9"/>
  <c r="B28098" i="9"/>
  <c r="B28099" i="9"/>
  <c r="B28100" i="9"/>
  <c r="B28101" i="9"/>
  <c r="B28102" i="9"/>
  <c r="B28103" i="9"/>
  <c r="B28104" i="9"/>
  <c r="B28105" i="9"/>
  <c r="B28106" i="9"/>
  <c r="B28107" i="9"/>
  <c r="B28108" i="9"/>
  <c r="B28109" i="9"/>
  <c r="B28110" i="9"/>
  <c r="B28111" i="9"/>
  <c r="B28112" i="9"/>
  <c r="B28113" i="9"/>
  <c r="B28114" i="9"/>
  <c r="B28115" i="9"/>
  <c r="B28116" i="9"/>
  <c r="B28117" i="9"/>
  <c r="B28118" i="9"/>
  <c r="B28119" i="9"/>
  <c r="B28120" i="9"/>
  <c r="B28121" i="9"/>
  <c r="B28122" i="9"/>
  <c r="B28123" i="9"/>
  <c r="B28124" i="9"/>
  <c r="B28125" i="9"/>
  <c r="B28126" i="9"/>
  <c r="B28127" i="9"/>
  <c r="B28128" i="9"/>
  <c r="B28129" i="9"/>
  <c r="B28130" i="9"/>
  <c r="B28131" i="9"/>
  <c r="B28132" i="9"/>
  <c r="B28133" i="9"/>
  <c r="B28134" i="9"/>
  <c r="B28135" i="9"/>
  <c r="B28136" i="9"/>
  <c r="B28137" i="9"/>
  <c r="B28138" i="9"/>
  <c r="B28139" i="9"/>
  <c r="B28140" i="9"/>
  <c r="B28141" i="9"/>
  <c r="B28142" i="9"/>
  <c r="B28143" i="9"/>
  <c r="B28144" i="9"/>
  <c r="B28145" i="9"/>
  <c r="B28146" i="9"/>
  <c r="B28147" i="9"/>
  <c r="B28148" i="9"/>
  <c r="B28149" i="9"/>
  <c r="B28150" i="9"/>
  <c r="B28151" i="9"/>
  <c r="B28152" i="9"/>
  <c r="B28153" i="9"/>
  <c r="B28154" i="9"/>
  <c r="B28155" i="9"/>
  <c r="B28156" i="9"/>
  <c r="B28157" i="9"/>
  <c r="B28158" i="9"/>
  <c r="B28159" i="9"/>
  <c r="B28160" i="9"/>
  <c r="B28161" i="9"/>
  <c r="B28162" i="9"/>
  <c r="B28163" i="9"/>
  <c r="B28164" i="9"/>
  <c r="B28165" i="9"/>
  <c r="B28166" i="9"/>
  <c r="B28167" i="9"/>
  <c r="B28168" i="9"/>
  <c r="B28169" i="9"/>
  <c r="B28170" i="9"/>
  <c r="B28171" i="9"/>
  <c r="B28172" i="9"/>
  <c r="B28173" i="9"/>
  <c r="B28174" i="9"/>
  <c r="B28175" i="9"/>
  <c r="B28176" i="9"/>
  <c r="B28177" i="9"/>
  <c r="B28178" i="9"/>
  <c r="B28179" i="9"/>
  <c r="B28180" i="9"/>
  <c r="B28181" i="9"/>
  <c r="B28182" i="9"/>
  <c r="B28183" i="9"/>
  <c r="B28184" i="9"/>
  <c r="B28185" i="9"/>
  <c r="B28186" i="9"/>
  <c r="B28187" i="9"/>
  <c r="B28188" i="9"/>
  <c r="B28189" i="9"/>
  <c r="B28190" i="9"/>
  <c r="B28191" i="9"/>
  <c r="B28192" i="9"/>
  <c r="B28193" i="9"/>
  <c r="B28194" i="9"/>
  <c r="B28195" i="9"/>
  <c r="B28196" i="9"/>
  <c r="B28197" i="9"/>
  <c r="B28198" i="9"/>
  <c r="B28199" i="9"/>
  <c r="B28200" i="9"/>
  <c r="B28201" i="9"/>
  <c r="B28202" i="9"/>
  <c r="B28203" i="9"/>
  <c r="B28204" i="9"/>
  <c r="B28205" i="9"/>
  <c r="B28206" i="9"/>
  <c r="B28207" i="9"/>
  <c r="B28208" i="9"/>
  <c r="B28209" i="9"/>
  <c r="B28210" i="9"/>
  <c r="B28211" i="9"/>
  <c r="B28212" i="9"/>
  <c r="B28213" i="9"/>
  <c r="B28214" i="9"/>
  <c r="B28215" i="9"/>
  <c r="B28216" i="9"/>
  <c r="B28217" i="9"/>
  <c r="B28218" i="9"/>
  <c r="B28219" i="9"/>
  <c r="B28220" i="9"/>
  <c r="B28221" i="9"/>
  <c r="B28222" i="9"/>
  <c r="B28223" i="9"/>
  <c r="B28224" i="9"/>
  <c r="B28225" i="9"/>
  <c r="B28226" i="9"/>
  <c r="B28227" i="9"/>
  <c r="B28228" i="9"/>
  <c r="B28229" i="9"/>
  <c r="B28230" i="9"/>
  <c r="B28231" i="9"/>
  <c r="B28232" i="9"/>
  <c r="B28233" i="9"/>
  <c r="B28234" i="9"/>
  <c r="B28235" i="9"/>
  <c r="B28236" i="9"/>
  <c r="B28237" i="9"/>
  <c r="B28238" i="9"/>
  <c r="B28239" i="9"/>
  <c r="B28240" i="9"/>
  <c r="B28241" i="9"/>
  <c r="B28242" i="9"/>
  <c r="B28243" i="9"/>
  <c r="B28244" i="9"/>
  <c r="B28245" i="9"/>
  <c r="B28246" i="9"/>
  <c r="B28247" i="9"/>
  <c r="B28248" i="9"/>
  <c r="B28249" i="9"/>
  <c r="B28250" i="9"/>
  <c r="B28251" i="9"/>
  <c r="B28252" i="9"/>
  <c r="B28253" i="9"/>
  <c r="B28254" i="9"/>
  <c r="B28255" i="9"/>
  <c r="B28256" i="9"/>
  <c r="B28257" i="9"/>
  <c r="B28258" i="9"/>
  <c r="B28259" i="9"/>
  <c r="B28260" i="9"/>
  <c r="B28261" i="9"/>
  <c r="B28262" i="9"/>
  <c r="B28263" i="9"/>
  <c r="B28264" i="9"/>
  <c r="B28265" i="9"/>
  <c r="B28266" i="9"/>
  <c r="B28267" i="9"/>
  <c r="B28268" i="9"/>
  <c r="B28269" i="9"/>
  <c r="B28270" i="9"/>
  <c r="B28271" i="9"/>
  <c r="B28272" i="9"/>
  <c r="B28273" i="9"/>
  <c r="B28274" i="9"/>
  <c r="B28275" i="9"/>
  <c r="B28276" i="9"/>
  <c r="B28277" i="9"/>
  <c r="B28278" i="9"/>
  <c r="B28279" i="9"/>
  <c r="B28280" i="9"/>
  <c r="B28281" i="9"/>
  <c r="B28282" i="9"/>
  <c r="B28283" i="9"/>
  <c r="B28284" i="9"/>
  <c r="B28285" i="9"/>
  <c r="B28286" i="9"/>
  <c r="B28287" i="9"/>
  <c r="B28288" i="9"/>
  <c r="B28289" i="9"/>
  <c r="B28290" i="9"/>
  <c r="B28291" i="9"/>
  <c r="B28292" i="9"/>
  <c r="B28293" i="9"/>
  <c r="B28294" i="9"/>
  <c r="B28295" i="9"/>
  <c r="B28296" i="9"/>
  <c r="B28297" i="9"/>
  <c r="B28298" i="9"/>
  <c r="B28299" i="9"/>
  <c r="B28300" i="9"/>
  <c r="B28301" i="9"/>
  <c r="B28302" i="9"/>
  <c r="B28303" i="9"/>
  <c r="B28304" i="9"/>
  <c r="B28305" i="9"/>
  <c r="B28306" i="9"/>
  <c r="B28307" i="9"/>
  <c r="B28308" i="9"/>
  <c r="B28309" i="9"/>
  <c r="B28310" i="9"/>
  <c r="B28311" i="9"/>
  <c r="B28312" i="9"/>
  <c r="B28313" i="9"/>
  <c r="B28314" i="9"/>
  <c r="B28315" i="9"/>
  <c r="B28316" i="9"/>
  <c r="B28317" i="9"/>
  <c r="B28318" i="9"/>
  <c r="B28319" i="9"/>
  <c r="B28320" i="9"/>
  <c r="B28321" i="9"/>
  <c r="B28322" i="9"/>
  <c r="B28323" i="9"/>
  <c r="B28324" i="9"/>
  <c r="B28325" i="9"/>
  <c r="B28326" i="9"/>
  <c r="B28327" i="9"/>
  <c r="B28328" i="9"/>
  <c r="B28329" i="9"/>
  <c r="B28330" i="9"/>
  <c r="B28331" i="9"/>
  <c r="B28332" i="9"/>
  <c r="B28333" i="9"/>
  <c r="B28334" i="9"/>
  <c r="B28335" i="9"/>
  <c r="B28336" i="9"/>
  <c r="B28337" i="9"/>
  <c r="B28338" i="9"/>
  <c r="B28339" i="9"/>
  <c r="B28340" i="9"/>
  <c r="B28341" i="9"/>
  <c r="B28342" i="9"/>
  <c r="B28343" i="9"/>
  <c r="B28344" i="9"/>
  <c r="B28345" i="9"/>
  <c r="B28346" i="9"/>
  <c r="B28347" i="9"/>
  <c r="B28348" i="9"/>
  <c r="B28349" i="9"/>
  <c r="B28350" i="9"/>
  <c r="B28351" i="9"/>
  <c r="B28352" i="9"/>
  <c r="B28353" i="9"/>
  <c r="B28354" i="9"/>
  <c r="B28355" i="9"/>
  <c r="B28356" i="9"/>
  <c r="B28357" i="9"/>
  <c r="B28358" i="9"/>
  <c r="B28359" i="9"/>
  <c r="B28360" i="9"/>
  <c r="B28361" i="9"/>
  <c r="B28362" i="9"/>
  <c r="B28363" i="9"/>
  <c r="B28364" i="9"/>
  <c r="B28365" i="9"/>
  <c r="B28366" i="9"/>
  <c r="B28367" i="9"/>
  <c r="B28368" i="9"/>
  <c r="B28369" i="9"/>
  <c r="B28370" i="9"/>
  <c r="B28371" i="9"/>
  <c r="B28372" i="9"/>
  <c r="B28373" i="9"/>
  <c r="B28374" i="9"/>
  <c r="B28375" i="9"/>
  <c r="B28376" i="9"/>
  <c r="B28377" i="9"/>
  <c r="B28378" i="9"/>
  <c r="B28379" i="9"/>
  <c r="B28380" i="9"/>
  <c r="B28381" i="9"/>
  <c r="B28382" i="9"/>
  <c r="B28383" i="9"/>
  <c r="B28384" i="9"/>
  <c r="B28385" i="9"/>
  <c r="B28386" i="9"/>
  <c r="B28387" i="9"/>
  <c r="B28388" i="9"/>
  <c r="B28389" i="9"/>
  <c r="B28390" i="9"/>
  <c r="B28391" i="9"/>
  <c r="B28392" i="9"/>
  <c r="B28393" i="9"/>
  <c r="B28394" i="9"/>
  <c r="B28395" i="9"/>
  <c r="B28396" i="9"/>
  <c r="B28397" i="9"/>
  <c r="B28398" i="9"/>
  <c r="B28399" i="9"/>
  <c r="B28400" i="9"/>
  <c r="B28401" i="9"/>
  <c r="B28402" i="9"/>
  <c r="B28403" i="9"/>
  <c r="B28404" i="9"/>
  <c r="B28405" i="9"/>
  <c r="B28406" i="9"/>
  <c r="B28407" i="9"/>
  <c r="B28408" i="9"/>
  <c r="B28409" i="9"/>
  <c r="B28410" i="9"/>
  <c r="B28411" i="9"/>
  <c r="B28412" i="9"/>
  <c r="B28413" i="9"/>
  <c r="B28414" i="9"/>
  <c r="B28415" i="9"/>
  <c r="B28416" i="9"/>
  <c r="B28417" i="9"/>
  <c r="B28418" i="9"/>
  <c r="B28419" i="9"/>
  <c r="B28420" i="9"/>
  <c r="B28421" i="9"/>
  <c r="B28422" i="9"/>
  <c r="B28423" i="9"/>
  <c r="B28424" i="9"/>
  <c r="B28425" i="9"/>
  <c r="B28426" i="9"/>
  <c r="B28427" i="9"/>
  <c r="B28428" i="9"/>
  <c r="B28429" i="9"/>
  <c r="B28430" i="9"/>
  <c r="B28431" i="9"/>
  <c r="B28432" i="9"/>
  <c r="B28433" i="9"/>
  <c r="B28434" i="9"/>
  <c r="B28435" i="9"/>
  <c r="B28436" i="9"/>
  <c r="B28437" i="9"/>
  <c r="B28438" i="9"/>
  <c r="B28439" i="9"/>
  <c r="B28440" i="9"/>
  <c r="B28441" i="9"/>
  <c r="B28442" i="9"/>
  <c r="B28443" i="9"/>
  <c r="B28444" i="9"/>
  <c r="B28445" i="9"/>
  <c r="B28446" i="9"/>
  <c r="B28447" i="9"/>
  <c r="B28448" i="9"/>
  <c r="B28449" i="9"/>
  <c r="B28450" i="9"/>
  <c r="B28451" i="9"/>
  <c r="B28452" i="9"/>
  <c r="B28453" i="9"/>
  <c r="B28454" i="9"/>
  <c r="B28455" i="9"/>
  <c r="B28456" i="9"/>
  <c r="B28457" i="9"/>
  <c r="B28458" i="9"/>
  <c r="B28459" i="9"/>
  <c r="B28460" i="9"/>
  <c r="B28461" i="9"/>
  <c r="B28462" i="9"/>
  <c r="B28463" i="9"/>
  <c r="B28464" i="9"/>
  <c r="B28465" i="9"/>
  <c r="B28466" i="9"/>
  <c r="B28467" i="9"/>
  <c r="B28468" i="9"/>
  <c r="B28469" i="9"/>
  <c r="B28470" i="9"/>
  <c r="B28471" i="9"/>
  <c r="B28472" i="9"/>
  <c r="B28473" i="9"/>
  <c r="B28474" i="9"/>
  <c r="B28475" i="9"/>
  <c r="B28476" i="9"/>
  <c r="B28477" i="9"/>
  <c r="B28478" i="9"/>
  <c r="B28479" i="9"/>
  <c r="B28480" i="9"/>
  <c r="B28481" i="9"/>
  <c r="B28482" i="9"/>
  <c r="B28483" i="9"/>
  <c r="B28484" i="9"/>
  <c r="B28485" i="9"/>
  <c r="B28486" i="9"/>
  <c r="B28487" i="9"/>
  <c r="B28488" i="9"/>
  <c r="B28489" i="9"/>
  <c r="B28490" i="9"/>
  <c r="B28491" i="9"/>
  <c r="B28492" i="9"/>
  <c r="B28493" i="9"/>
  <c r="B28494" i="9"/>
  <c r="B28495" i="9"/>
  <c r="B28496" i="9"/>
  <c r="B28497" i="9"/>
  <c r="B28498" i="9"/>
  <c r="B28499" i="9"/>
  <c r="B28500" i="9"/>
  <c r="B28501" i="9"/>
  <c r="B28502" i="9"/>
  <c r="B28503" i="9"/>
  <c r="B28504" i="9"/>
  <c r="B28505" i="9"/>
  <c r="B28506" i="9"/>
  <c r="B28507" i="9"/>
  <c r="B28508" i="9"/>
  <c r="B28509" i="9"/>
  <c r="B28510" i="9"/>
  <c r="B28511" i="9"/>
  <c r="B28512" i="9"/>
  <c r="B28513" i="9"/>
  <c r="B28514" i="9"/>
  <c r="B28515" i="9"/>
  <c r="B28516" i="9"/>
  <c r="B28517" i="9"/>
  <c r="B28518" i="9"/>
  <c r="B28519" i="9"/>
  <c r="B28520" i="9"/>
  <c r="B28521" i="9"/>
  <c r="B28522" i="9"/>
  <c r="B28523" i="9"/>
  <c r="B28524" i="9"/>
  <c r="B28525" i="9"/>
  <c r="B28526" i="9"/>
  <c r="B28527" i="9"/>
  <c r="B28528" i="9"/>
  <c r="B28529" i="9"/>
  <c r="B28530" i="9"/>
  <c r="B28531" i="9"/>
  <c r="B28532" i="9"/>
  <c r="B28533" i="9"/>
  <c r="B28534" i="9"/>
  <c r="B28535" i="9"/>
  <c r="B28536" i="9"/>
  <c r="B28537" i="9"/>
  <c r="B28538" i="9"/>
  <c r="B28539" i="9"/>
  <c r="B28540" i="9"/>
  <c r="B28541" i="9"/>
  <c r="B28542" i="9"/>
  <c r="B28543" i="9"/>
  <c r="B28544" i="9"/>
  <c r="B28545" i="9"/>
  <c r="B28546" i="9"/>
  <c r="B28547" i="9"/>
  <c r="B28548" i="9"/>
  <c r="B28549" i="9"/>
  <c r="B28550" i="9"/>
  <c r="B28551" i="9"/>
  <c r="B28552" i="9"/>
  <c r="B28553" i="9"/>
  <c r="B28554" i="9"/>
  <c r="B28555" i="9"/>
  <c r="B28556" i="9"/>
  <c r="B28557" i="9"/>
  <c r="B28558" i="9"/>
  <c r="B28559" i="9"/>
  <c r="B28560" i="9"/>
  <c r="B28561" i="9"/>
  <c r="B28562" i="9"/>
  <c r="B28563" i="9"/>
  <c r="B28564" i="9"/>
  <c r="B28565" i="9"/>
  <c r="B28566" i="9"/>
  <c r="B28567" i="9"/>
  <c r="B28568" i="9"/>
  <c r="B28569" i="9"/>
  <c r="B28570" i="9"/>
  <c r="B28571" i="9"/>
  <c r="B28572" i="9"/>
  <c r="B28573" i="9"/>
  <c r="B28574" i="9"/>
  <c r="B28575" i="9"/>
  <c r="B28576" i="9"/>
  <c r="B28577" i="9"/>
  <c r="B28578" i="9"/>
  <c r="B28579" i="9"/>
  <c r="B28580" i="9"/>
  <c r="B28581" i="9"/>
  <c r="B28582" i="9"/>
  <c r="B28583" i="9"/>
  <c r="B28584" i="9"/>
  <c r="B28585" i="9"/>
  <c r="B28586" i="9"/>
  <c r="B28587" i="9"/>
  <c r="B28588" i="9"/>
  <c r="B28589" i="9"/>
  <c r="B28590" i="9"/>
  <c r="B28591" i="9"/>
  <c r="B28592" i="9"/>
  <c r="B28593" i="9"/>
  <c r="B28594" i="9"/>
  <c r="B28595" i="9"/>
  <c r="B28596" i="9"/>
  <c r="B28597" i="9"/>
  <c r="B28598" i="9"/>
  <c r="B28599" i="9"/>
  <c r="B28600" i="9"/>
  <c r="B28601" i="9"/>
  <c r="B28602" i="9"/>
  <c r="B28603" i="9"/>
  <c r="B28604" i="9"/>
  <c r="B28605" i="9"/>
  <c r="B28606" i="9"/>
  <c r="B28607" i="9"/>
  <c r="B28608" i="9"/>
  <c r="B28609" i="9"/>
  <c r="B28610" i="9"/>
  <c r="B28611" i="9"/>
  <c r="B28612" i="9"/>
  <c r="B28613" i="9"/>
  <c r="B28614" i="9"/>
  <c r="B28615" i="9"/>
  <c r="B28616" i="9"/>
  <c r="B28617" i="9"/>
  <c r="B28618" i="9"/>
  <c r="B28619" i="9"/>
  <c r="B28620" i="9"/>
  <c r="B28621" i="9"/>
  <c r="B28622" i="9"/>
  <c r="B28623" i="9"/>
  <c r="B28624" i="9"/>
  <c r="B28625" i="9"/>
  <c r="B28626" i="9"/>
  <c r="B28627" i="9"/>
  <c r="B28628" i="9"/>
  <c r="B28629" i="9"/>
  <c r="B28630" i="9"/>
  <c r="B28631" i="9"/>
  <c r="B28632" i="9"/>
  <c r="B28633" i="9"/>
  <c r="B28634" i="9"/>
  <c r="B28635" i="9"/>
  <c r="B28636" i="9"/>
  <c r="B28637" i="9"/>
  <c r="B28638" i="9"/>
  <c r="B28639" i="9"/>
  <c r="B28640" i="9"/>
  <c r="B28641" i="9"/>
  <c r="B28642" i="9"/>
  <c r="B28643" i="9"/>
  <c r="B28644" i="9"/>
  <c r="B28645" i="9"/>
  <c r="B28646" i="9"/>
  <c r="B28647" i="9"/>
  <c r="B28648" i="9"/>
  <c r="B28649" i="9"/>
  <c r="B28650" i="9"/>
  <c r="B28651" i="9"/>
  <c r="B28652" i="9"/>
  <c r="B28653" i="9"/>
  <c r="B28654" i="9"/>
  <c r="B28655" i="9"/>
  <c r="B28656" i="9"/>
  <c r="B28657" i="9"/>
  <c r="B28658" i="9"/>
  <c r="B28659" i="9"/>
  <c r="B28660" i="9"/>
  <c r="B28661" i="9"/>
  <c r="B28662" i="9"/>
  <c r="B28663" i="9"/>
  <c r="B28664" i="9"/>
  <c r="B28665" i="9"/>
  <c r="B28666" i="9"/>
  <c r="B28667" i="9"/>
  <c r="B28668" i="9"/>
  <c r="B28669" i="9"/>
  <c r="B28670" i="9"/>
  <c r="B28671" i="9"/>
  <c r="B28672" i="9"/>
  <c r="B28673" i="9"/>
  <c r="B28674" i="9"/>
  <c r="B28675" i="9"/>
  <c r="B28676" i="9"/>
  <c r="B28677" i="9"/>
  <c r="B28678" i="9"/>
  <c r="B28679" i="9"/>
  <c r="B28680" i="9"/>
  <c r="B28681" i="9"/>
  <c r="B28682" i="9"/>
  <c r="B28683" i="9"/>
  <c r="B28684" i="9"/>
  <c r="B28685" i="9"/>
  <c r="B28686" i="9"/>
  <c r="B28687" i="9"/>
  <c r="B28688" i="9"/>
  <c r="B28689" i="9"/>
  <c r="B28690" i="9"/>
  <c r="B28691" i="9"/>
  <c r="B28692" i="9"/>
  <c r="B28693" i="9"/>
  <c r="B28694" i="9"/>
  <c r="B28695" i="9"/>
  <c r="B28696" i="9"/>
  <c r="B28697" i="9"/>
  <c r="B28698" i="9"/>
  <c r="B28699" i="9"/>
  <c r="B28700" i="9"/>
  <c r="B28701" i="9"/>
  <c r="B28702" i="9"/>
  <c r="B28703" i="9"/>
  <c r="B28704" i="9"/>
  <c r="B28705" i="9"/>
  <c r="B28706" i="9"/>
  <c r="B28707" i="9"/>
  <c r="B28708" i="9"/>
  <c r="B28709" i="9"/>
  <c r="B28710" i="9"/>
  <c r="B28711" i="9"/>
  <c r="B28712" i="9"/>
  <c r="B28713" i="9"/>
  <c r="B28714" i="9"/>
  <c r="B28715" i="9"/>
  <c r="B28716" i="9"/>
  <c r="B28717" i="9"/>
  <c r="B28718" i="9"/>
  <c r="B28719" i="9"/>
  <c r="B28720" i="9"/>
  <c r="B28721" i="9"/>
  <c r="B28722" i="9"/>
  <c r="B28723" i="9"/>
  <c r="B28724" i="9"/>
  <c r="B28725" i="9"/>
  <c r="B28726" i="9"/>
  <c r="B28727" i="9"/>
  <c r="B28728" i="9"/>
  <c r="B28729" i="9"/>
  <c r="B28730" i="9"/>
  <c r="B28731" i="9"/>
  <c r="B28732" i="9"/>
  <c r="B28733" i="9"/>
  <c r="B28734" i="9"/>
  <c r="B28735" i="9"/>
  <c r="B28736" i="9"/>
  <c r="B28737" i="9"/>
  <c r="B28738" i="9"/>
  <c r="B28739" i="9"/>
  <c r="B28740" i="9"/>
  <c r="B28741" i="9"/>
  <c r="B28742" i="9"/>
  <c r="B28743" i="9"/>
  <c r="B28744" i="9"/>
  <c r="B28745" i="9"/>
  <c r="B28746" i="9"/>
  <c r="B28747" i="9"/>
  <c r="B28748" i="9"/>
  <c r="B28749" i="9"/>
  <c r="B28750" i="9"/>
  <c r="B28751" i="9"/>
  <c r="B28752" i="9"/>
  <c r="B28753" i="9"/>
  <c r="B28754" i="9"/>
  <c r="B28755" i="9"/>
  <c r="B28756" i="9"/>
  <c r="B28757" i="9"/>
  <c r="B28758" i="9"/>
  <c r="B28759" i="9"/>
  <c r="B28760" i="9"/>
  <c r="B28761" i="9"/>
  <c r="B28762" i="9"/>
  <c r="B28763" i="9"/>
  <c r="B28764" i="9"/>
  <c r="B28765" i="9"/>
  <c r="B28766" i="9"/>
  <c r="B28767" i="9"/>
  <c r="B28768" i="9"/>
  <c r="B28769" i="9"/>
  <c r="B28770" i="9"/>
  <c r="B28771" i="9"/>
  <c r="B28772" i="9"/>
  <c r="B28773" i="9"/>
  <c r="B28774" i="9"/>
  <c r="B28775" i="9"/>
  <c r="B28776" i="9"/>
  <c r="B28777" i="9"/>
  <c r="B28778" i="9"/>
  <c r="B28779" i="9"/>
  <c r="B28780" i="9"/>
  <c r="B28781" i="9"/>
  <c r="B28782" i="9"/>
  <c r="B28783" i="9"/>
  <c r="B28784" i="9"/>
  <c r="B28785" i="9"/>
  <c r="B28786" i="9"/>
  <c r="B28787" i="9"/>
  <c r="B28788" i="9"/>
  <c r="B28789" i="9"/>
  <c r="B28790" i="9"/>
  <c r="B28791" i="9"/>
  <c r="B28792" i="9"/>
  <c r="B28793" i="9"/>
  <c r="B28794" i="9"/>
  <c r="B28795" i="9"/>
  <c r="B28796" i="9"/>
  <c r="B28797" i="9"/>
  <c r="B28798" i="9"/>
  <c r="B28799" i="9"/>
  <c r="B28800" i="9"/>
  <c r="B28801" i="9"/>
  <c r="B28802" i="9"/>
  <c r="B28803" i="9"/>
  <c r="B28804" i="9"/>
  <c r="B28805" i="9"/>
  <c r="B28806" i="9"/>
  <c r="B28807" i="9"/>
  <c r="B28808" i="9"/>
  <c r="B28809" i="9"/>
  <c r="B28810" i="9"/>
  <c r="B28811" i="9"/>
  <c r="B28812" i="9"/>
  <c r="B28813" i="9"/>
  <c r="B28814" i="9"/>
  <c r="B28815" i="9"/>
  <c r="B28816" i="9"/>
  <c r="B28817" i="9"/>
  <c r="B28818" i="9"/>
  <c r="B28819" i="9"/>
  <c r="B28820" i="9"/>
  <c r="B28821" i="9"/>
  <c r="B28822" i="9"/>
  <c r="B28823" i="9"/>
  <c r="B28824" i="9"/>
  <c r="B28825" i="9"/>
  <c r="B28826" i="9"/>
  <c r="B28827" i="9"/>
  <c r="B28828" i="9"/>
  <c r="B28829" i="9"/>
  <c r="B28830" i="9"/>
  <c r="B28831" i="9"/>
  <c r="B28832" i="9"/>
  <c r="B28833" i="9"/>
  <c r="B28834" i="9"/>
  <c r="B28835" i="9"/>
  <c r="B28836" i="9"/>
  <c r="B28837" i="9"/>
  <c r="B28838" i="9"/>
  <c r="B28839" i="9"/>
  <c r="B28840" i="9"/>
  <c r="B28841" i="9"/>
  <c r="B28842" i="9"/>
  <c r="B28843" i="9"/>
  <c r="B28844" i="9"/>
  <c r="B28845" i="9"/>
  <c r="B28846" i="9"/>
  <c r="B28847" i="9"/>
  <c r="B28848" i="9"/>
  <c r="B28849" i="9"/>
  <c r="B28850" i="9"/>
  <c r="B28851" i="9"/>
  <c r="B28852" i="9"/>
  <c r="B28853" i="9"/>
  <c r="B28854" i="9"/>
  <c r="B28855" i="9"/>
  <c r="B28856" i="9"/>
  <c r="B28857" i="9"/>
  <c r="B28858" i="9"/>
  <c r="B28859" i="9"/>
  <c r="B28860" i="9"/>
  <c r="B28861" i="9"/>
  <c r="B28862" i="9"/>
  <c r="B28863" i="9"/>
  <c r="B28864" i="9"/>
  <c r="B28865" i="9"/>
  <c r="B28866" i="9"/>
  <c r="B28867" i="9"/>
  <c r="B28868" i="9"/>
  <c r="B28869" i="9"/>
  <c r="B28870" i="9"/>
  <c r="B28871" i="9"/>
  <c r="B28872" i="9"/>
  <c r="B28873" i="9"/>
  <c r="B28874" i="9"/>
  <c r="B28875" i="9"/>
  <c r="B28876" i="9"/>
  <c r="B28877" i="9"/>
  <c r="B28878" i="9"/>
  <c r="B28879" i="9"/>
  <c r="B28880" i="9"/>
  <c r="B28881" i="9"/>
  <c r="B28882" i="9"/>
  <c r="B28883" i="9"/>
  <c r="B28884" i="9"/>
  <c r="B28885" i="9"/>
  <c r="B28886" i="9"/>
  <c r="B28887" i="9"/>
  <c r="B28888" i="9"/>
  <c r="B28889" i="9"/>
  <c r="B28890" i="9"/>
  <c r="B28891" i="9"/>
  <c r="B28892" i="9"/>
  <c r="B28893" i="9"/>
  <c r="B28894" i="9"/>
  <c r="B28895" i="9"/>
  <c r="B28896" i="9"/>
  <c r="B28897" i="9"/>
  <c r="B28898" i="9"/>
  <c r="B28899" i="9"/>
  <c r="B28900" i="9"/>
  <c r="B28901" i="9"/>
  <c r="B28902" i="9"/>
  <c r="B28903" i="9"/>
  <c r="B28904" i="9"/>
  <c r="B28905" i="9"/>
  <c r="B28906" i="9"/>
  <c r="B28907" i="9"/>
  <c r="B28908" i="9"/>
  <c r="B28909" i="9"/>
  <c r="B28910" i="9"/>
  <c r="B28911" i="9"/>
  <c r="B28912" i="9"/>
  <c r="B28913" i="9"/>
  <c r="B28914" i="9"/>
  <c r="B28915" i="9"/>
  <c r="B28916" i="9"/>
  <c r="B28917" i="9"/>
  <c r="B28918" i="9"/>
  <c r="B28919" i="9"/>
  <c r="B28920" i="9"/>
  <c r="B28921" i="9"/>
  <c r="B28922" i="9"/>
  <c r="B28923" i="9"/>
  <c r="B28924" i="9"/>
  <c r="B28925" i="9"/>
  <c r="B28926" i="9"/>
  <c r="B28927" i="9"/>
  <c r="B28928" i="9"/>
  <c r="B28929" i="9"/>
  <c r="B28930" i="9"/>
  <c r="B28931" i="9"/>
  <c r="B28932" i="9"/>
  <c r="B28933" i="9"/>
  <c r="B28934" i="9"/>
  <c r="B28935" i="9"/>
  <c r="B28936" i="9"/>
  <c r="B28937" i="9"/>
  <c r="B28938" i="9"/>
  <c r="B28939" i="9"/>
  <c r="B28940" i="9"/>
  <c r="B28941" i="9"/>
  <c r="B28942" i="9"/>
  <c r="B28943" i="9"/>
  <c r="B28944" i="9"/>
  <c r="B28945" i="9"/>
  <c r="B28946" i="9"/>
  <c r="B28947" i="9"/>
  <c r="B28948" i="9"/>
  <c r="B28949" i="9"/>
  <c r="B28950" i="9"/>
  <c r="B28951" i="9"/>
  <c r="B28952" i="9"/>
  <c r="B28953" i="9"/>
  <c r="B28954" i="9"/>
  <c r="B28955" i="9"/>
  <c r="B28956" i="9"/>
  <c r="B28957" i="9"/>
  <c r="B28958" i="9"/>
  <c r="B28959" i="9"/>
  <c r="B28960" i="9"/>
  <c r="B28961" i="9"/>
  <c r="B28962" i="9"/>
  <c r="B28963" i="9"/>
  <c r="B28964" i="9"/>
  <c r="B28965" i="9"/>
  <c r="B28966" i="9"/>
  <c r="B28967" i="9"/>
  <c r="B28968" i="9"/>
  <c r="B28969" i="9"/>
  <c r="B28970" i="9"/>
  <c r="B28971" i="9"/>
  <c r="B28972" i="9"/>
  <c r="B28973" i="9"/>
  <c r="B28974" i="9"/>
  <c r="B28975" i="9"/>
  <c r="B28976" i="9"/>
  <c r="B28977" i="9"/>
  <c r="B28978" i="9"/>
  <c r="B28979" i="9"/>
  <c r="B28980" i="9"/>
  <c r="B28981" i="9"/>
  <c r="B28982" i="9"/>
  <c r="B28983" i="9"/>
  <c r="B28984" i="9"/>
  <c r="B28985" i="9"/>
  <c r="B28986" i="9"/>
  <c r="B28987" i="9"/>
  <c r="B28988" i="9"/>
  <c r="B28989" i="9"/>
  <c r="B28990" i="9"/>
  <c r="B28991" i="9"/>
  <c r="B28992" i="9"/>
  <c r="B28993" i="9"/>
  <c r="B28994" i="9"/>
  <c r="B28995" i="9"/>
  <c r="B28996" i="9"/>
  <c r="B28997" i="9"/>
  <c r="B28998" i="9"/>
  <c r="B28999" i="9"/>
  <c r="B29000" i="9"/>
  <c r="B29001" i="9"/>
  <c r="B29002" i="9"/>
  <c r="B29003" i="9"/>
  <c r="B29004" i="9"/>
  <c r="B29005" i="9"/>
  <c r="B29006" i="9"/>
  <c r="B29007" i="9"/>
  <c r="B29008" i="9"/>
  <c r="B29009" i="9"/>
  <c r="B29010" i="9"/>
  <c r="B29011" i="9"/>
  <c r="B29012" i="9"/>
  <c r="B29013" i="9"/>
  <c r="B29014" i="9"/>
  <c r="B29015" i="9"/>
  <c r="B29016" i="9"/>
  <c r="B29017" i="9"/>
  <c r="B29018" i="9"/>
  <c r="B29019" i="9"/>
  <c r="B29020" i="9"/>
  <c r="B29021" i="9"/>
  <c r="B29022" i="9"/>
  <c r="B29023" i="9"/>
  <c r="B29024" i="9"/>
  <c r="B29025" i="9"/>
  <c r="B29026" i="9"/>
  <c r="B29027" i="9"/>
  <c r="B29028" i="9"/>
  <c r="B29029" i="9"/>
  <c r="B29030" i="9"/>
  <c r="B29031" i="9"/>
  <c r="B29032" i="9"/>
  <c r="B29033" i="9"/>
  <c r="B29034" i="9"/>
  <c r="B29035" i="9"/>
  <c r="B29036" i="9"/>
  <c r="B29037" i="9"/>
  <c r="B29038" i="9"/>
  <c r="B29039" i="9"/>
  <c r="B29040" i="9"/>
  <c r="B29041" i="9"/>
  <c r="B29042" i="9"/>
  <c r="B29043" i="9"/>
  <c r="B29044" i="9"/>
  <c r="B29045" i="9"/>
  <c r="B29046" i="9"/>
  <c r="B29047" i="9"/>
  <c r="B29048" i="9"/>
  <c r="B29049" i="9"/>
  <c r="B29050" i="9"/>
  <c r="B29051" i="9"/>
  <c r="B29052" i="9"/>
  <c r="B29053" i="9"/>
  <c r="B29054" i="9"/>
  <c r="B29055" i="9"/>
  <c r="B29056" i="9"/>
  <c r="B29057" i="9"/>
  <c r="B29058" i="9"/>
  <c r="B29059" i="9"/>
  <c r="B29060" i="9"/>
  <c r="B29061" i="9"/>
  <c r="B29062" i="9"/>
  <c r="B29063" i="9"/>
  <c r="B29064" i="9"/>
  <c r="B29065" i="9"/>
  <c r="B29066" i="9"/>
  <c r="B29067" i="9"/>
  <c r="B29068" i="9"/>
  <c r="B29069" i="9"/>
  <c r="B29070" i="9"/>
  <c r="B29071" i="9"/>
  <c r="B29072" i="9"/>
  <c r="B29073" i="9"/>
  <c r="B29074" i="9"/>
  <c r="B29075" i="9"/>
  <c r="B29076" i="9"/>
  <c r="B29077" i="9"/>
  <c r="B29078" i="9"/>
  <c r="B29079" i="9"/>
  <c r="B29080" i="9"/>
  <c r="B29081" i="9"/>
  <c r="B29082" i="9"/>
  <c r="B29083" i="9"/>
  <c r="B29084" i="9"/>
  <c r="B29085" i="9"/>
  <c r="B29086" i="9"/>
  <c r="B29087" i="9"/>
  <c r="B29088" i="9"/>
  <c r="B29089" i="9"/>
  <c r="B29090" i="9"/>
  <c r="B29091" i="9"/>
  <c r="B29092" i="9"/>
  <c r="B29093" i="9"/>
  <c r="B29094" i="9"/>
  <c r="B29095" i="9"/>
  <c r="B29096" i="9"/>
  <c r="B29097" i="9"/>
  <c r="B29098" i="9"/>
  <c r="B29099" i="9"/>
  <c r="B29100" i="9"/>
  <c r="B29101" i="9"/>
  <c r="B29102" i="9"/>
  <c r="B29103" i="9"/>
  <c r="B29104" i="9"/>
  <c r="B29105" i="9"/>
  <c r="B29106" i="9"/>
  <c r="B29107" i="9"/>
  <c r="B29108" i="9"/>
  <c r="B29109" i="9"/>
  <c r="B29110" i="9"/>
  <c r="B29111" i="9"/>
  <c r="B29112" i="9"/>
  <c r="B29113" i="9"/>
  <c r="B29114" i="9"/>
  <c r="B29115" i="9"/>
  <c r="B29116" i="9"/>
  <c r="B29117" i="9"/>
  <c r="B29118" i="9"/>
  <c r="B29119" i="9"/>
  <c r="B29120" i="9"/>
  <c r="B29121" i="9"/>
  <c r="B29122" i="9"/>
  <c r="B29123" i="9"/>
  <c r="B29124" i="9"/>
  <c r="B29125" i="9"/>
  <c r="B29126" i="9"/>
  <c r="B29127" i="9"/>
  <c r="B29128" i="9"/>
  <c r="B29129" i="9"/>
  <c r="B29130" i="9"/>
  <c r="B29131" i="9"/>
  <c r="B29132" i="9"/>
  <c r="B29133" i="9"/>
  <c r="B29134" i="9"/>
  <c r="B29135" i="9"/>
  <c r="B29136" i="9"/>
  <c r="B29137" i="9"/>
  <c r="B29138" i="9"/>
  <c r="B29139" i="9"/>
  <c r="B29140" i="9"/>
  <c r="B29141" i="9"/>
  <c r="B29142" i="9"/>
  <c r="B29143" i="9"/>
  <c r="B29144" i="9"/>
  <c r="B29145" i="9"/>
  <c r="B29146" i="9"/>
  <c r="B29147" i="9"/>
  <c r="B29148" i="9"/>
  <c r="B29149" i="9"/>
  <c r="B29150" i="9"/>
  <c r="B29151" i="9"/>
  <c r="B29152" i="9"/>
  <c r="B29153" i="9"/>
  <c r="B29154" i="9"/>
  <c r="B29155" i="9"/>
  <c r="B29156" i="9"/>
  <c r="B29157" i="9"/>
  <c r="B29158" i="9"/>
  <c r="B29159" i="9"/>
  <c r="B29160" i="9"/>
  <c r="B29161" i="9"/>
  <c r="B29162" i="9"/>
  <c r="B29163" i="9"/>
  <c r="B29164" i="9"/>
  <c r="B29165" i="9"/>
  <c r="B29166" i="9"/>
  <c r="B29167" i="9"/>
  <c r="B29168" i="9"/>
  <c r="B29169" i="9"/>
  <c r="B29170" i="9"/>
  <c r="B29171" i="9"/>
  <c r="B29172" i="9"/>
  <c r="B29173" i="9"/>
  <c r="B29174" i="9"/>
  <c r="B29175" i="9"/>
  <c r="B29176" i="9"/>
  <c r="B29177" i="9"/>
  <c r="B29178" i="9"/>
  <c r="B29179" i="9"/>
  <c r="B29180" i="9"/>
  <c r="B29181" i="9"/>
  <c r="B29182" i="9"/>
  <c r="B29183" i="9"/>
  <c r="B29184" i="9"/>
  <c r="B29185" i="9"/>
  <c r="B29186" i="9"/>
  <c r="B29187" i="9"/>
  <c r="B29188" i="9"/>
  <c r="B29189" i="9"/>
  <c r="B29190" i="9"/>
  <c r="B29191" i="9"/>
  <c r="B29192" i="9"/>
  <c r="B29193" i="9"/>
  <c r="B29194" i="9"/>
  <c r="B29195" i="9"/>
  <c r="B29196" i="9"/>
  <c r="B29197" i="9"/>
  <c r="B29198" i="9"/>
  <c r="B29199" i="9"/>
  <c r="B29200" i="9"/>
  <c r="B29201" i="9"/>
  <c r="B29202" i="9"/>
  <c r="B29203" i="9"/>
  <c r="B29204" i="9"/>
  <c r="B29205" i="9"/>
  <c r="B29206" i="9"/>
  <c r="B29207" i="9"/>
  <c r="B29208" i="9"/>
  <c r="B29209" i="9"/>
  <c r="B29210" i="9"/>
  <c r="B29211" i="9"/>
  <c r="B29212" i="9"/>
  <c r="B29213" i="9"/>
  <c r="B29214" i="9"/>
  <c r="B29215" i="9"/>
  <c r="B29216" i="9"/>
  <c r="B29217" i="9"/>
  <c r="B29218" i="9"/>
  <c r="B29219" i="9"/>
  <c r="B29220" i="9"/>
  <c r="B29221" i="9"/>
  <c r="B29222" i="9"/>
  <c r="B29223" i="9"/>
  <c r="B29224" i="9"/>
  <c r="B29225" i="9"/>
  <c r="B29226" i="9"/>
  <c r="B29227" i="9"/>
  <c r="B29228" i="9"/>
  <c r="B29229" i="9"/>
  <c r="B29230" i="9"/>
  <c r="B29231" i="9"/>
  <c r="B29232" i="9"/>
  <c r="B29233" i="9"/>
  <c r="B29234" i="9"/>
  <c r="B29235" i="9"/>
  <c r="B29236" i="9"/>
  <c r="B29237" i="9"/>
  <c r="B29238" i="9"/>
  <c r="B29239" i="9"/>
  <c r="B29240" i="9"/>
  <c r="B29241" i="9"/>
  <c r="B29242" i="9"/>
  <c r="B29243" i="9"/>
  <c r="B29244" i="9"/>
  <c r="B29245" i="9"/>
  <c r="B29246" i="9"/>
  <c r="B29247" i="9"/>
  <c r="B29248" i="9"/>
  <c r="B29249" i="9"/>
  <c r="B29250" i="9"/>
  <c r="B29251" i="9"/>
  <c r="B29252" i="9"/>
  <c r="B29253" i="9"/>
  <c r="B29254" i="9"/>
  <c r="B29255" i="9"/>
  <c r="B29256" i="9"/>
  <c r="B29257" i="9"/>
  <c r="B29258" i="9"/>
  <c r="B29259" i="9"/>
  <c r="B29260" i="9"/>
  <c r="B29261" i="9"/>
  <c r="B29262" i="9"/>
  <c r="B29263" i="9"/>
  <c r="B29264" i="9"/>
  <c r="B29265" i="9"/>
  <c r="B29266" i="9"/>
  <c r="B29267" i="9"/>
  <c r="B29268" i="9"/>
  <c r="B29269" i="9"/>
  <c r="B29270" i="9"/>
  <c r="B29271" i="9"/>
  <c r="B29272" i="9"/>
  <c r="B29273" i="9"/>
  <c r="B29274" i="9"/>
  <c r="B29275" i="9"/>
  <c r="B29276" i="9"/>
  <c r="B29277" i="9"/>
  <c r="B29278" i="9"/>
  <c r="B29279" i="9"/>
  <c r="B29280" i="9"/>
  <c r="B29281" i="9"/>
  <c r="B29282" i="9"/>
  <c r="B29283" i="9"/>
  <c r="B29284" i="9"/>
  <c r="B29285" i="9"/>
  <c r="B29286" i="9"/>
  <c r="B29287" i="9"/>
  <c r="B29288" i="9"/>
  <c r="B29289" i="9"/>
  <c r="B29290" i="9"/>
  <c r="B29291" i="9"/>
  <c r="B29292" i="9"/>
  <c r="B29293" i="9"/>
  <c r="B29294" i="9"/>
  <c r="B29295" i="9"/>
  <c r="B29296" i="9"/>
  <c r="B29297" i="9"/>
  <c r="B29298" i="9"/>
  <c r="B29299" i="9"/>
  <c r="B29300" i="9"/>
  <c r="B29301" i="9"/>
  <c r="B29302" i="9"/>
  <c r="B29303" i="9"/>
  <c r="B29304" i="9"/>
  <c r="B29305" i="9"/>
  <c r="B29306" i="9"/>
  <c r="B29307" i="9"/>
  <c r="B29308" i="9"/>
  <c r="B29309" i="9"/>
  <c r="B29310" i="9"/>
  <c r="B29311" i="9"/>
  <c r="B29312" i="9"/>
  <c r="B29313" i="9"/>
  <c r="B29314" i="9"/>
  <c r="B29315" i="9"/>
  <c r="B29316" i="9"/>
  <c r="B29317" i="9"/>
  <c r="B29318" i="9"/>
  <c r="B29319" i="9"/>
  <c r="B29320" i="9"/>
  <c r="B29321" i="9"/>
  <c r="B29322" i="9"/>
  <c r="B29323" i="9"/>
  <c r="B29324" i="9"/>
  <c r="B29325" i="9"/>
  <c r="B29326" i="9"/>
  <c r="B29327" i="9"/>
  <c r="B29328" i="9"/>
  <c r="B29329" i="9"/>
  <c r="B29330" i="9"/>
  <c r="B29331" i="9"/>
  <c r="B29332" i="9"/>
  <c r="B29333" i="9"/>
  <c r="B29334" i="9"/>
  <c r="B29335" i="9"/>
  <c r="B29336" i="9"/>
  <c r="B29337" i="9"/>
  <c r="B29338" i="9"/>
  <c r="B29339" i="9"/>
  <c r="B29340" i="9"/>
  <c r="B29341" i="9"/>
  <c r="B29342" i="9"/>
  <c r="B29343" i="9"/>
  <c r="B29344" i="9"/>
  <c r="B29345" i="9"/>
  <c r="B29346" i="9"/>
  <c r="B29347" i="9"/>
  <c r="B29348" i="9"/>
  <c r="B29349" i="9"/>
  <c r="B29350" i="9"/>
  <c r="B29351" i="9"/>
  <c r="B29352" i="9"/>
  <c r="B29353" i="9"/>
  <c r="B29354" i="9"/>
  <c r="B29355" i="9"/>
  <c r="B29356" i="9"/>
  <c r="B29357" i="9"/>
  <c r="B29358" i="9"/>
  <c r="B29359" i="9"/>
  <c r="B29360" i="9"/>
  <c r="B29361" i="9"/>
  <c r="B29362" i="9"/>
  <c r="B29363" i="9"/>
  <c r="B29364" i="9"/>
  <c r="B29365" i="9"/>
  <c r="B29366" i="9"/>
  <c r="B29367" i="9"/>
  <c r="B29368" i="9"/>
  <c r="B29369" i="9"/>
  <c r="B29370" i="9"/>
  <c r="B29371" i="9"/>
  <c r="B29372" i="9"/>
  <c r="B29373" i="9"/>
  <c r="B29374" i="9"/>
  <c r="B29375" i="9"/>
  <c r="B29376" i="9"/>
  <c r="B29377" i="9"/>
  <c r="B29378" i="9"/>
  <c r="B29379" i="9"/>
  <c r="B29380" i="9"/>
  <c r="B29381" i="9"/>
  <c r="B29382" i="9"/>
  <c r="B29383" i="9"/>
  <c r="B29384" i="9"/>
  <c r="B29385" i="9"/>
  <c r="B29386" i="9"/>
  <c r="B29387" i="9"/>
  <c r="B29388" i="9"/>
  <c r="B29389" i="9"/>
  <c r="B29390" i="9"/>
  <c r="B29391" i="9"/>
  <c r="B29392" i="9"/>
  <c r="B29393" i="9"/>
  <c r="B29394" i="9"/>
  <c r="B29395" i="9"/>
  <c r="B29396" i="9"/>
  <c r="B29397" i="9"/>
  <c r="B29398" i="9"/>
  <c r="B29399" i="9"/>
  <c r="B29400" i="9"/>
  <c r="B29401" i="9"/>
  <c r="B29402" i="9"/>
  <c r="B29403" i="9"/>
  <c r="B29404" i="9"/>
  <c r="B29405" i="9"/>
  <c r="B29406" i="9"/>
  <c r="B29407" i="9"/>
  <c r="B29408" i="9"/>
  <c r="B29409" i="9"/>
  <c r="B29410" i="9"/>
  <c r="B29411" i="9"/>
  <c r="B29412" i="9"/>
  <c r="B29413" i="9"/>
  <c r="B29414" i="9"/>
  <c r="B29415" i="9"/>
  <c r="B29416" i="9"/>
  <c r="B29417" i="9"/>
  <c r="B29418" i="9"/>
  <c r="B29419" i="9"/>
  <c r="B29420" i="9"/>
  <c r="B29421" i="9"/>
  <c r="B29422" i="9"/>
  <c r="B29423" i="9"/>
  <c r="B29424" i="9"/>
  <c r="B29425" i="9"/>
  <c r="B29426" i="9"/>
  <c r="B29427" i="9"/>
  <c r="B29428" i="9"/>
  <c r="B29429" i="9"/>
  <c r="B29430" i="9"/>
  <c r="B29431" i="9"/>
  <c r="B29432" i="9"/>
  <c r="B29433" i="9"/>
  <c r="B29434" i="9"/>
  <c r="B29435" i="9"/>
  <c r="B29436" i="9"/>
  <c r="B29437" i="9"/>
  <c r="B29438" i="9"/>
  <c r="B29439" i="9"/>
  <c r="B29440" i="9"/>
  <c r="B29441" i="9"/>
  <c r="B29442" i="9"/>
  <c r="B29443" i="9"/>
  <c r="B29444" i="9"/>
  <c r="B29445" i="9"/>
  <c r="B29446" i="9"/>
  <c r="B29447" i="9"/>
  <c r="B29448" i="9"/>
  <c r="B29449" i="9"/>
  <c r="B29450" i="9"/>
  <c r="B29451" i="9"/>
  <c r="B29452" i="9"/>
  <c r="B29453" i="9"/>
  <c r="B29454" i="9"/>
  <c r="B29455" i="9"/>
  <c r="B29456" i="9"/>
  <c r="B29457" i="9"/>
  <c r="B29458" i="9"/>
  <c r="B29459" i="9"/>
  <c r="B29460" i="9"/>
  <c r="B29461" i="9"/>
  <c r="B29462" i="9"/>
  <c r="B29463" i="9"/>
  <c r="B29464" i="9"/>
  <c r="B29465" i="9"/>
  <c r="B29466" i="9"/>
  <c r="B29467" i="9"/>
  <c r="B29468" i="9"/>
  <c r="B29469" i="9"/>
  <c r="B29470" i="9"/>
  <c r="B29471" i="9"/>
  <c r="B29472" i="9"/>
  <c r="B29473" i="9"/>
  <c r="B29474" i="9"/>
  <c r="B29475" i="9"/>
  <c r="B29476" i="9"/>
  <c r="B29477" i="9"/>
  <c r="B29478" i="9"/>
  <c r="B29479" i="9"/>
  <c r="B29480" i="9"/>
  <c r="B29481" i="9"/>
  <c r="B29482" i="9"/>
  <c r="B29483" i="9"/>
  <c r="B29484" i="9"/>
  <c r="B29485" i="9"/>
  <c r="B29486" i="9"/>
  <c r="B29487" i="9"/>
  <c r="B29488" i="9"/>
  <c r="B29489" i="9"/>
  <c r="B29490" i="9"/>
  <c r="B29491" i="9"/>
  <c r="B29492" i="9"/>
  <c r="B29493" i="9"/>
  <c r="B29494" i="9"/>
  <c r="B29495" i="9"/>
  <c r="B29496" i="9"/>
  <c r="B29497" i="9"/>
  <c r="B29498" i="9"/>
  <c r="B29499" i="9"/>
  <c r="B29500" i="9"/>
  <c r="B29501" i="9"/>
  <c r="B29502" i="9"/>
  <c r="B29503" i="9"/>
  <c r="B29504" i="9"/>
  <c r="B29505" i="9"/>
  <c r="B29506" i="9"/>
  <c r="B29507" i="9"/>
  <c r="B29508" i="9"/>
  <c r="B29509" i="9"/>
  <c r="B29510" i="9"/>
  <c r="B29511" i="9"/>
  <c r="B29512" i="9"/>
  <c r="B29513" i="9"/>
  <c r="B29514" i="9"/>
  <c r="B29515" i="9"/>
  <c r="B29516" i="9"/>
  <c r="B29517" i="9"/>
  <c r="B29518" i="9"/>
  <c r="B29519" i="9"/>
  <c r="B29520" i="9"/>
  <c r="B29521" i="9"/>
  <c r="B29522" i="9"/>
  <c r="B29523" i="9"/>
  <c r="B29524" i="9"/>
  <c r="B29525" i="9"/>
  <c r="B29526" i="9"/>
  <c r="B29527" i="9"/>
  <c r="B29528" i="9"/>
  <c r="B29529" i="9"/>
  <c r="B29530" i="9"/>
  <c r="B29531" i="9"/>
  <c r="B29532" i="9"/>
  <c r="B29533" i="9"/>
  <c r="B29534" i="9"/>
  <c r="B29535" i="9"/>
  <c r="B29536" i="9"/>
  <c r="B29537" i="9"/>
  <c r="B29538" i="9"/>
  <c r="B29539" i="9"/>
  <c r="B29540" i="9"/>
  <c r="B29541" i="9"/>
  <c r="B29542" i="9"/>
  <c r="B29543" i="9"/>
  <c r="B29544" i="9"/>
  <c r="B29545" i="9"/>
  <c r="B29546" i="9"/>
  <c r="B29547" i="9"/>
  <c r="B29548" i="9"/>
  <c r="B29549" i="9"/>
  <c r="B29550" i="9"/>
  <c r="B29551" i="9"/>
  <c r="B29552" i="9"/>
  <c r="B29553" i="9"/>
  <c r="B29554" i="9"/>
  <c r="B29555" i="9"/>
  <c r="B29556" i="9"/>
  <c r="B29557" i="9"/>
  <c r="B29558" i="9"/>
  <c r="B29559" i="9"/>
  <c r="B29560" i="9"/>
  <c r="B29561" i="9"/>
  <c r="B29562" i="9"/>
  <c r="B29563" i="9"/>
  <c r="B29564" i="9"/>
  <c r="B29565" i="9"/>
  <c r="B29566" i="9"/>
  <c r="B29567" i="9"/>
  <c r="B29568" i="9"/>
  <c r="B29569" i="9"/>
  <c r="B29570" i="9"/>
  <c r="B29571" i="9"/>
  <c r="B29572" i="9"/>
  <c r="B29573" i="9"/>
  <c r="B29574" i="9"/>
  <c r="B29575" i="9"/>
  <c r="B29576" i="9"/>
  <c r="B29577" i="9"/>
  <c r="B29578" i="9"/>
  <c r="B29579" i="9"/>
  <c r="B29580" i="9"/>
  <c r="B29581" i="9"/>
  <c r="B29582" i="9"/>
  <c r="B29583" i="9"/>
  <c r="B29584" i="9"/>
  <c r="B29585" i="9"/>
  <c r="B29586" i="9"/>
  <c r="B29587" i="9"/>
  <c r="B29588" i="9"/>
  <c r="B29589" i="9"/>
  <c r="B29590" i="9"/>
  <c r="B29591" i="9"/>
  <c r="B29592" i="9"/>
  <c r="B29593" i="9"/>
  <c r="B29594" i="9"/>
  <c r="B29595" i="9"/>
  <c r="B29596" i="9"/>
  <c r="B29597" i="9"/>
  <c r="B29598" i="9"/>
  <c r="B29599" i="9"/>
  <c r="B29600" i="9"/>
  <c r="B29601" i="9"/>
  <c r="B29602" i="9"/>
  <c r="B29603" i="9"/>
  <c r="B29604" i="9"/>
  <c r="B29605" i="9"/>
  <c r="B29606" i="9"/>
  <c r="B29607" i="9"/>
  <c r="B29608" i="9"/>
  <c r="B29609" i="9"/>
  <c r="B29610" i="9"/>
  <c r="B29611" i="9"/>
  <c r="B29612" i="9"/>
  <c r="B29613" i="9"/>
  <c r="B29614" i="9"/>
  <c r="B29615" i="9"/>
  <c r="B29616" i="9"/>
  <c r="B29617" i="9"/>
  <c r="B29618" i="9"/>
  <c r="B29619" i="9"/>
  <c r="B29620" i="9"/>
  <c r="B29621" i="9"/>
  <c r="B29622" i="9"/>
  <c r="B29623" i="9"/>
  <c r="B29624" i="9"/>
  <c r="B29625" i="9"/>
  <c r="B29626" i="9"/>
  <c r="B29627" i="9"/>
  <c r="B29628" i="9"/>
  <c r="B29629" i="9"/>
  <c r="B29630" i="9"/>
  <c r="B29631" i="9"/>
  <c r="B29632" i="9"/>
  <c r="B29633" i="9"/>
  <c r="B29634" i="9"/>
  <c r="B29635" i="9"/>
  <c r="B29636" i="9"/>
  <c r="B29637" i="9"/>
  <c r="B29638" i="9"/>
  <c r="B29639" i="9"/>
  <c r="B29640" i="9"/>
  <c r="B29641" i="9"/>
  <c r="B29642" i="9"/>
  <c r="B29643" i="9"/>
  <c r="B29644" i="9"/>
  <c r="B29645" i="9"/>
  <c r="B29646" i="9"/>
  <c r="B29647" i="9"/>
  <c r="B29648" i="9"/>
  <c r="B29649" i="9"/>
  <c r="B29650" i="9"/>
  <c r="B29651" i="9"/>
  <c r="B29652" i="9"/>
  <c r="B29653" i="9"/>
  <c r="B29654" i="9"/>
  <c r="B29655" i="9"/>
  <c r="B29656" i="9"/>
  <c r="B29657" i="9"/>
  <c r="B29658" i="9"/>
  <c r="B29659" i="9"/>
  <c r="B29660" i="9"/>
  <c r="B29661" i="9"/>
  <c r="B29662" i="9"/>
  <c r="B29663" i="9"/>
  <c r="B29664" i="9"/>
  <c r="B29665" i="9"/>
  <c r="B29666" i="9"/>
  <c r="B29667" i="9"/>
  <c r="B29668" i="9"/>
  <c r="B29669" i="9"/>
  <c r="B29670" i="9"/>
  <c r="B29671" i="9"/>
  <c r="B29672" i="9"/>
  <c r="B29673" i="9"/>
  <c r="B29674" i="9"/>
  <c r="B29675" i="9"/>
  <c r="B29676" i="9"/>
  <c r="B29677" i="9"/>
  <c r="B29678" i="9"/>
  <c r="B29679" i="9"/>
  <c r="B29680" i="9"/>
  <c r="B29681" i="9"/>
  <c r="B29682" i="9"/>
  <c r="B29683" i="9"/>
  <c r="B29684" i="9"/>
  <c r="B29685" i="9"/>
  <c r="B29686" i="9"/>
  <c r="B29687" i="9"/>
  <c r="B29688" i="9"/>
  <c r="B29689" i="9"/>
  <c r="B29690" i="9"/>
  <c r="B29691" i="9"/>
  <c r="B29692" i="9"/>
  <c r="B29693" i="9"/>
  <c r="B29694" i="9"/>
  <c r="B29695" i="9"/>
  <c r="B29696" i="9"/>
  <c r="B29697" i="9"/>
  <c r="B29698" i="9"/>
  <c r="B29699" i="9"/>
  <c r="B29700" i="9"/>
  <c r="B29701" i="9"/>
  <c r="B29702" i="9"/>
  <c r="B29703" i="9"/>
  <c r="B29704" i="9"/>
  <c r="B29705" i="9"/>
  <c r="B29706" i="9"/>
  <c r="B29707" i="9"/>
  <c r="B29708" i="9"/>
  <c r="B29709" i="9"/>
  <c r="B29710" i="9"/>
  <c r="B29711" i="9"/>
  <c r="B29712" i="9"/>
  <c r="B29713" i="9"/>
  <c r="B29714" i="9"/>
  <c r="B29715" i="9"/>
  <c r="B29716" i="9"/>
  <c r="B29717" i="9"/>
  <c r="B29718" i="9"/>
  <c r="B29719" i="9"/>
  <c r="B29720" i="9"/>
  <c r="B29721" i="9"/>
  <c r="B29722" i="9"/>
  <c r="B29723" i="9"/>
  <c r="B29724" i="9"/>
  <c r="B29725" i="9"/>
  <c r="B29726" i="9"/>
  <c r="B29727" i="9"/>
  <c r="B29728" i="9"/>
  <c r="B29729" i="9"/>
  <c r="B29730" i="9"/>
  <c r="B29731" i="9"/>
  <c r="B29732" i="9"/>
  <c r="B29733" i="9"/>
  <c r="B29734" i="9"/>
  <c r="B29735" i="9"/>
  <c r="B29736" i="9"/>
  <c r="B29737" i="9"/>
  <c r="B29738" i="9"/>
  <c r="B29739" i="9"/>
  <c r="B29740" i="9"/>
  <c r="B29741" i="9"/>
  <c r="B29742" i="9"/>
  <c r="B29743" i="9"/>
  <c r="B29744" i="9"/>
  <c r="B29745" i="9"/>
  <c r="B29746" i="9"/>
  <c r="B29747" i="9"/>
  <c r="B29748" i="9"/>
  <c r="B29749" i="9"/>
  <c r="B29750" i="9"/>
  <c r="B29751" i="9"/>
  <c r="B29752" i="9"/>
  <c r="B29753" i="9"/>
  <c r="B29754" i="9"/>
  <c r="B29755" i="9"/>
  <c r="B29756" i="9"/>
  <c r="B29757" i="9"/>
  <c r="B29758" i="9"/>
  <c r="B29759" i="9"/>
  <c r="B29760" i="9"/>
  <c r="B29761" i="9"/>
  <c r="B29762" i="9"/>
  <c r="B29763" i="9"/>
  <c r="B29764" i="9"/>
  <c r="B29765" i="9"/>
  <c r="B29766" i="9"/>
  <c r="B29767" i="9"/>
  <c r="B29768" i="9"/>
  <c r="B29769" i="9"/>
  <c r="B29770" i="9"/>
  <c r="B29771" i="9"/>
  <c r="B29772" i="9"/>
  <c r="B29773" i="9"/>
  <c r="B29774" i="9"/>
  <c r="B29775" i="9"/>
  <c r="B29776" i="9"/>
  <c r="B29777" i="9"/>
  <c r="B29778" i="9"/>
  <c r="B29779" i="9"/>
  <c r="B29780" i="9"/>
  <c r="B29781" i="9"/>
  <c r="B29782" i="9"/>
  <c r="B29783" i="9"/>
  <c r="B29784" i="9"/>
  <c r="B29785" i="9"/>
  <c r="B29786" i="9"/>
  <c r="B29787" i="9"/>
  <c r="B29788" i="9"/>
  <c r="B29789" i="9"/>
  <c r="B29790" i="9"/>
  <c r="B29791" i="9"/>
  <c r="B29792" i="9"/>
  <c r="B29793" i="9"/>
  <c r="B29794" i="9"/>
  <c r="B29795" i="9"/>
  <c r="B29796" i="9"/>
  <c r="B29797" i="9"/>
  <c r="B29798" i="9"/>
  <c r="B29799" i="9"/>
  <c r="B29800" i="9"/>
  <c r="B29801" i="9"/>
  <c r="B29802" i="9"/>
  <c r="B29803" i="9"/>
  <c r="B29804" i="9"/>
  <c r="B29805" i="9"/>
  <c r="B29806" i="9"/>
  <c r="B29807" i="9"/>
  <c r="B29808" i="9"/>
  <c r="B29809" i="9"/>
  <c r="B29810" i="9"/>
  <c r="B29811" i="9"/>
  <c r="B29812" i="9"/>
  <c r="B29813" i="9"/>
  <c r="B29814" i="9"/>
  <c r="B29815" i="9"/>
  <c r="B29816" i="9"/>
  <c r="B29817" i="9"/>
  <c r="B29818" i="9"/>
  <c r="B29819" i="9"/>
  <c r="B29820" i="9"/>
  <c r="B29821" i="9"/>
  <c r="B29822" i="9"/>
  <c r="B29823" i="9"/>
  <c r="B29824" i="9"/>
  <c r="B29825" i="9"/>
  <c r="B29826" i="9"/>
  <c r="B29827" i="9"/>
  <c r="B29828" i="9"/>
  <c r="B29829" i="9"/>
  <c r="B29830" i="9"/>
  <c r="B29831" i="9"/>
  <c r="B29832" i="9"/>
  <c r="B29833" i="9"/>
  <c r="B29834" i="9"/>
  <c r="B29835" i="9"/>
  <c r="B29836" i="9"/>
  <c r="B29837" i="9"/>
  <c r="B29838" i="9"/>
  <c r="B29839" i="9"/>
  <c r="B29840" i="9"/>
  <c r="B29841" i="9"/>
  <c r="B29842" i="9"/>
  <c r="B29843" i="9"/>
  <c r="B29844" i="9"/>
  <c r="B29845" i="9"/>
  <c r="B29846" i="9"/>
  <c r="B29847" i="9"/>
  <c r="B29848" i="9"/>
  <c r="B29849" i="9"/>
  <c r="B29850" i="9"/>
  <c r="B29851" i="9"/>
  <c r="B29852" i="9"/>
  <c r="B29853" i="9"/>
  <c r="B29854" i="9"/>
  <c r="B29855" i="9"/>
  <c r="B29856" i="9"/>
  <c r="B29857" i="9"/>
  <c r="B29858" i="9"/>
  <c r="B29859" i="9"/>
  <c r="B29860" i="9"/>
  <c r="B29861" i="9"/>
  <c r="B29862" i="9"/>
  <c r="B29863" i="9"/>
  <c r="B29864" i="9"/>
  <c r="B29865" i="9"/>
  <c r="B29866" i="9"/>
  <c r="B29867" i="9"/>
  <c r="B29868" i="9"/>
  <c r="B29869" i="9"/>
  <c r="B29870" i="9"/>
  <c r="B29871" i="9"/>
  <c r="B29872" i="9"/>
  <c r="B29873" i="9"/>
  <c r="B29874" i="9"/>
  <c r="B29875" i="9"/>
  <c r="B29876" i="9"/>
  <c r="B29877" i="9"/>
  <c r="B29878" i="9"/>
  <c r="B29879" i="9"/>
  <c r="B29880" i="9"/>
  <c r="B29881" i="9"/>
  <c r="B29882" i="9"/>
  <c r="B29883" i="9"/>
  <c r="B29884" i="9"/>
  <c r="B29885" i="9"/>
  <c r="B29886" i="9"/>
  <c r="B29887" i="9"/>
  <c r="B29888" i="9"/>
  <c r="B29889" i="9"/>
  <c r="B29890" i="9"/>
  <c r="B29891" i="9"/>
  <c r="B29892" i="9"/>
  <c r="B29893" i="9"/>
  <c r="B29894" i="9"/>
  <c r="B29895" i="9"/>
  <c r="B29896" i="9"/>
  <c r="B29897" i="9"/>
  <c r="B29898" i="9"/>
  <c r="B29899" i="9"/>
  <c r="B29900" i="9"/>
  <c r="B29901" i="9"/>
  <c r="B29902" i="9"/>
  <c r="B29903" i="9"/>
  <c r="B29904" i="9"/>
  <c r="B29905" i="9"/>
  <c r="B29906" i="9"/>
  <c r="B29907" i="9"/>
  <c r="B29908" i="9"/>
  <c r="B29909" i="9"/>
  <c r="B29910" i="9"/>
  <c r="B29911" i="9"/>
  <c r="B29912" i="9"/>
  <c r="B29913" i="9"/>
  <c r="B29914" i="9"/>
  <c r="B29915" i="9"/>
  <c r="B29916" i="9"/>
  <c r="B29917" i="9"/>
  <c r="B29918" i="9"/>
  <c r="B29919" i="9"/>
  <c r="B29920" i="9"/>
  <c r="B29921" i="9"/>
  <c r="B29922" i="9"/>
  <c r="B29923" i="9"/>
  <c r="B29924" i="9"/>
  <c r="B29925" i="9"/>
  <c r="B29926" i="9"/>
  <c r="B29927" i="9"/>
  <c r="B29928" i="9"/>
  <c r="B29929" i="9"/>
  <c r="B29930" i="9"/>
  <c r="B29931" i="9"/>
  <c r="B29932" i="9"/>
  <c r="B29933" i="9"/>
  <c r="B29934" i="9"/>
  <c r="B29935" i="9"/>
  <c r="B29936" i="9"/>
  <c r="B29937" i="9"/>
  <c r="B29938" i="9"/>
  <c r="B29939" i="9"/>
  <c r="B29940" i="9"/>
  <c r="B29941" i="9"/>
  <c r="B29942" i="9"/>
  <c r="B29943" i="9"/>
  <c r="B29944" i="9"/>
  <c r="B29945" i="9"/>
  <c r="B29946" i="9"/>
  <c r="B29947" i="9"/>
  <c r="B29948" i="9"/>
  <c r="B29949" i="9"/>
  <c r="B29950" i="9"/>
  <c r="B29951" i="9"/>
  <c r="B29952" i="9"/>
  <c r="B29953" i="9"/>
  <c r="B29954" i="9"/>
  <c r="B29955" i="9"/>
  <c r="B29956" i="9"/>
  <c r="B29957" i="9"/>
  <c r="B29958" i="9"/>
  <c r="B29959" i="9"/>
  <c r="B29960" i="9"/>
  <c r="B29961" i="9"/>
  <c r="B29962" i="9"/>
  <c r="B29963" i="9"/>
  <c r="B29964" i="9"/>
  <c r="B29965" i="9"/>
  <c r="B29966" i="9"/>
  <c r="B29967" i="9"/>
  <c r="B29968" i="9"/>
  <c r="B29969" i="9"/>
  <c r="B29970" i="9"/>
  <c r="B29971" i="9"/>
  <c r="B29972" i="9"/>
  <c r="B29973" i="9"/>
  <c r="B29974" i="9"/>
  <c r="B29975" i="9"/>
  <c r="B29976" i="9"/>
  <c r="B29977" i="9"/>
  <c r="B29978" i="9"/>
  <c r="B29979" i="9"/>
  <c r="B29980" i="9"/>
  <c r="B29981" i="9"/>
  <c r="B29982" i="9"/>
  <c r="B29983" i="9"/>
  <c r="B29984" i="9"/>
  <c r="B29985" i="9"/>
  <c r="B29986" i="9"/>
  <c r="B29987" i="9"/>
  <c r="B29988" i="9"/>
  <c r="B29989" i="9"/>
  <c r="B29990" i="9"/>
  <c r="B29991" i="9"/>
  <c r="B29992" i="9"/>
  <c r="B29993" i="9"/>
  <c r="B29994" i="9"/>
  <c r="B29995" i="9"/>
  <c r="B29996" i="9"/>
  <c r="B29997" i="9"/>
  <c r="B29998" i="9"/>
  <c r="B29999" i="9"/>
  <c r="B30000" i="9"/>
  <c r="B30001" i="9"/>
  <c r="B30002" i="9"/>
  <c r="B30003" i="9"/>
  <c r="B30004" i="9"/>
  <c r="B30005" i="9"/>
  <c r="B30006" i="9"/>
  <c r="B30007" i="9"/>
  <c r="B30008" i="9"/>
  <c r="B30009" i="9"/>
  <c r="B30010" i="9"/>
  <c r="B30011" i="9"/>
  <c r="B30012" i="9"/>
  <c r="B30013" i="9"/>
  <c r="B30014" i="9"/>
  <c r="B30015" i="9"/>
  <c r="B30016" i="9"/>
  <c r="B30017" i="9"/>
  <c r="B30018" i="9"/>
  <c r="B30019" i="9"/>
  <c r="B30020" i="9"/>
  <c r="B30021" i="9"/>
  <c r="B30022" i="9"/>
  <c r="B30023" i="9"/>
  <c r="B30024" i="9"/>
  <c r="B30025" i="9"/>
  <c r="B30026" i="9"/>
  <c r="B30027" i="9"/>
  <c r="B30028" i="9"/>
  <c r="B30029" i="9"/>
  <c r="B30030" i="9"/>
  <c r="B30031" i="9"/>
  <c r="B30032" i="9"/>
  <c r="B30033" i="9"/>
  <c r="B30034" i="9"/>
  <c r="B30035" i="9"/>
  <c r="B30036" i="9"/>
  <c r="B30037" i="9"/>
  <c r="B30038" i="9"/>
  <c r="B30039" i="9"/>
  <c r="B30040" i="9"/>
  <c r="B30041" i="9"/>
  <c r="B30042" i="9"/>
  <c r="B30043" i="9"/>
  <c r="B30044" i="9"/>
  <c r="B30045" i="9"/>
  <c r="B30046" i="9"/>
  <c r="B30047" i="9"/>
  <c r="B30048" i="9"/>
  <c r="B30049" i="9"/>
  <c r="B30050" i="9"/>
  <c r="B30051" i="9"/>
  <c r="B30052" i="9"/>
  <c r="B30053" i="9"/>
  <c r="B30054" i="9"/>
  <c r="B30055" i="9"/>
  <c r="B30056" i="9"/>
  <c r="B30057" i="9"/>
  <c r="B30058" i="9"/>
  <c r="B30059" i="9"/>
  <c r="B30060" i="9"/>
  <c r="B30061" i="9"/>
  <c r="B30062" i="9"/>
  <c r="B30063" i="9"/>
  <c r="B30064" i="9"/>
  <c r="B30065" i="9"/>
  <c r="B30066" i="9"/>
  <c r="B30067" i="9"/>
  <c r="B30068" i="9"/>
  <c r="B30069" i="9"/>
  <c r="B30070" i="9"/>
  <c r="B30071" i="9"/>
  <c r="B30072" i="9"/>
  <c r="B30073" i="9"/>
  <c r="B30074" i="9"/>
  <c r="B30075" i="9"/>
  <c r="B30076" i="9"/>
  <c r="B30077" i="9"/>
  <c r="B30078" i="9"/>
  <c r="B30079" i="9"/>
  <c r="B30080" i="9"/>
  <c r="B30081" i="9"/>
  <c r="B30082" i="9"/>
  <c r="B30083" i="9"/>
  <c r="B30084" i="9"/>
  <c r="B30085" i="9"/>
  <c r="B30086" i="9"/>
  <c r="B30087" i="9"/>
  <c r="B30088" i="9"/>
  <c r="B30089" i="9"/>
  <c r="B30090" i="9"/>
  <c r="B30091" i="9"/>
  <c r="B30092" i="9"/>
  <c r="B30093" i="9"/>
  <c r="B30094" i="9"/>
  <c r="B30095" i="9"/>
  <c r="B30096" i="9"/>
  <c r="B30097" i="9"/>
  <c r="B30098" i="9"/>
  <c r="B30099" i="9"/>
  <c r="B30100" i="9"/>
  <c r="B30101" i="9"/>
  <c r="B30102" i="9"/>
  <c r="B30103" i="9"/>
  <c r="B30104" i="9"/>
  <c r="B30105" i="9"/>
  <c r="B30106" i="9"/>
  <c r="B30107" i="9"/>
  <c r="B30108" i="9"/>
  <c r="B30109" i="9"/>
  <c r="B30110" i="9"/>
  <c r="B30111" i="9"/>
  <c r="B30112" i="9"/>
  <c r="B30113" i="9"/>
  <c r="B30114" i="9"/>
  <c r="B30115" i="9"/>
  <c r="B30116" i="9"/>
  <c r="B30117" i="9"/>
  <c r="B30118" i="9"/>
  <c r="B30119" i="9"/>
  <c r="B30120" i="9"/>
  <c r="B30121" i="9"/>
  <c r="B30122" i="9"/>
  <c r="B30123" i="9"/>
  <c r="B30124" i="9"/>
  <c r="B30125" i="9"/>
  <c r="B30126" i="9"/>
  <c r="B30127" i="9"/>
  <c r="B30128" i="9"/>
  <c r="B30129" i="9"/>
  <c r="B30130" i="9"/>
  <c r="B30131" i="9"/>
  <c r="B30132" i="9"/>
  <c r="B30133" i="9"/>
  <c r="B30134" i="9"/>
  <c r="B30135" i="9"/>
  <c r="B30136" i="9"/>
  <c r="B30137" i="9"/>
  <c r="B30138" i="9"/>
  <c r="B30139" i="9"/>
  <c r="B30140" i="9"/>
  <c r="B30141" i="9"/>
  <c r="B30142" i="9"/>
  <c r="B30143" i="9"/>
  <c r="B30144" i="9"/>
  <c r="B30145" i="9"/>
  <c r="B30146" i="9"/>
  <c r="B30147" i="9"/>
  <c r="B30148" i="9"/>
  <c r="B30149" i="9"/>
  <c r="B30150" i="9"/>
  <c r="B30151" i="9"/>
  <c r="B30152" i="9"/>
  <c r="B30153" i="9"/>
  <c r="B30154" i="9"/>
  <c r="B30155" i="9"/>
  <c r="B30156" i="9"/>
  <c r="B30157" i="9"/>
  <c r="B30158" i="9"/>
  <c r="B30159" i="9"/>
  <c r="B30160" i="9"/>
  <c r="B30161" i="9"/>
  <c r="B30162" i="9"/>
  <c r="B30163" i="9"/>
  <c r="B30164" i="9"/>
  <c r="B30165" i="9"/>
  <c r="B30166" i="9"/>
  <c r="B30167" i="9"/>
  <c r="B30168" i="9"/>
  <c r="B30169" i="9"/>
  <c r="B30170" i="9"/>
  <c r="B30171" i="9"/>
  <c r="B30172" i="9"/>
  <c r="B30173" i="9"/>
  <c r="B30174" i="9"/>
  <c r="B30175" i="9"/>
  <c r="B30176" i="9"/>
  <c r="B30177" i="9"/>
  <c r="B30178" i="9"/>
  <c r="B30179" i="9"/>
  <c r="B30180" i="9"/>
  <c r="B30181" i="9"/>
  <c r="B30182" i="9"/>
  <c r="B30183" i="9"/>
  <c r="B30184" i="9"/>
  <c r="B30185" i="9"/>
  <c r="B30186" i="9"/>
  <c r="B30187" i="9"/>
  <c r="B30188" i="9"/>
  <c r="B30189" i="9"/>
  <c r="B30190" i="9"/>
  <c r="B30191" i="9"/>
  <c r="B30192" i="9"/>
  <c r="B30193" i="9"/>
  <c r="B30194" i="9"/>
  <c r="B30195" i="9"/>
  <c r="B30196" i="9"/>
  <c r="B30197" i="9"/>
  <c r="B30198" i="9"/>
  <c r="B30199" i="9"/>
  <c r="B30200" i="9"/>
  <c r="B30201" i="9"/>
  <c r="B30202" i="9"/>
  <c r="B30203" i="9"/>
  <c r="B30204" i="9"/>
  <c r="B30205" i="9"/>
  <c r="B30206" i="9"/>
  <c r="B30207" i="9"/>
  <c r="B30208" i="9"/>
  <c r="B30209" i="9"/>
  <c r="B30210" i="9"/>
  <c r="B30211" i="9"/>
  <c r="B30212" i="9"/>
  <c r="B30213" i="9"/>
  <c r="B30214" i="9"/>
  <c r="B30215" i="9"/>
  <c r="B30216" i="9"/>
  <c r="B30217" i="9"/>
  <c r="B30218" i="9"/>
  <c r="B30219" i="9"/>
  <c r="B30220" i="9"/>
  <c r="B30221" i="9"/>
  <c r="B30222" i="9"/>
  <c r="B30223" i="9"/>
  <c r="B30224" i="9"/>
  <c r="B30225" i="9"/>
  <c r="B30226" i="9"/>
  <c r="B30227" i="9"/>
  <c r="B30228" i="9"/>
  <c r="B30229" i="9"/>
  <c r="B30230" i="9"/>
  <c r="B30231" i="9"/>
  <c r="B30232" i="9"/>
  <c r="B30233" i="9"/>
  <c r="B30234" i="9"/>
  <c r="B30235" i="9"/>
  <c r="B30236" i="9"/>
  <c r="B30237" i="9"/>
  <c r="B30238" i="9"/>
  <c r="B30239" i="9"/>
  <c r="B30240" i="9"/>
  <c r="B30241" i="9"/>
  <c r="B30242" i="9"/>
  <c r="B30243" i="9"/>
  <c r="B30244" i="9"/>
  <c r="B30245" i="9"/>
  <c r="B30246" i="9"/>
  <c r="B30247" i="9"/>
  <c r="B30248" i="9"/>
  <c r="B30249" i="9"/>
  <c r="B30250" i="9"/>
  <c r="B30251" i="9"/>
  <c r="B30252" i="9"/>
  <c r="B30253" i="9"/>
  <c r="B30254" i="9"/>
  <c r="B30255" i="9"/>
  <c r="B30256" i="9"/>
  <c r="B30257" i="9"/>
  <c r="B30258" i="9"/>
  <c r="B30259" i="9"/>
  <c r="B30260" i="9"/>
  <c r="B30261" i="9"/>
  <c r="B30262" i="9"/>
  <c r="B30263" i="9"/>
  <c r="B30264" i="9"/>
  <c r="B30265" i="9"/>
  <c r="B30266" i="9"/>
  <c r="B30267" i="9"/>
  <c r="B30268" i="9"/>
  <c r="B30269" i="9"/>
  <c r="B30270" i="9"/>
  <c r="B30271" i="9"/>
  <c r="B30272" i="9"/>
  <c r="B30273" i="9"/>
  <c r="B30274" i="9"/>
  <c r="B30275" i="9"/>
  <c r="B30276" i="9"/>
  <c r="B30277" i="9"/>
  <c r="B30278" i="9"/>
  <c r="B30279" i="9"/>
  <c r="B30280" i="9"/>
  <c r="B30281" i="9"/>
  <c r="B30282" i="9"/>
  <c r="B30283" i="9"/>
  <c r="B30284" i="9"/>
  <c r="B30285" i="9"/>
  <c r="B30286" i="9"/>
  <c r="B30287" i="9"/>
  <c r="B30288" i="9"/>
  <c r="B30289" i="9"/>
  <c r="B30290" i="9"/>
  <c r="B30291" i="9"/>
  <c r="B30292" i="9"/>
  <c r="B30293" i="9"/>
  <c r="B30294" i="9"/>
  <c r="B30295" i="9"/>
  <c r="B30296" i="9"/>
  <c r="B30297" i="9"/>
  <c r="B30298" i="9"/>
  <c r="B30299" i="9"/>
  <c r="B30300" i="9"/>
  <c r="B30301" i="9"/>
  <c r="B30302" i="9"/>
  <c r="B30303" i="9"/>
  <c r="B30304" i="9"/>
  <c r="B30305" i="9"/>
  <c r="B30306" i="9"/>
  <c r="B30307" i="9"/>
  <c r="B30308" i="9"/>
  <c r="B30309" i="9"/>
  <c r="B30310" i="9"/>
  <c r="B30311" i="9"/>
  <c r="B30312" i="9"/>
  <c r="B30313" i="9"/>
  <c r="B30314" i="9"/>
  <c r="B30315" i="9"/>
  <c r="B30316" i="9"/>
  <c r="B30317" i="9"/>
  <c r="B30318" i="9"/>
  <c r="B30319" i="9"/>
  <c r="B30320" i="9"/>
  <c r="B30321" i="9"/>
  <c r="B30322" i="9"/>
  <c r="B30323" i="9"/>
  <c r="B30324" i="9"/>
  <c r="B30325" i="9"/>
  <c r="B30326" i="9"/>
  <c r="B30327" i="9"/>
  <c r="B30328" i="9"/>
  <c r="B30329" i="9"/>
  <c r="B30330" i="9"/>
  <c r="B30331" i="9"/>
  <c r="B30332" i="9"/>
  <c r="B30333" i="9"/>
  <c r="B30334" i="9"/>
  <c r="B30335" i="9"/>
  <c r="B30336" i="9"/>
  <c r="B30337" i="9"/>
  <c r="B30338" i="9"/>
  <c r="B30339" i="9"/>
  <c r="B30340" i="9"/>
  <c r="B30341" i="9"/>
  <c r="B30342" i="9"/>
  <c r="B30343" i="9"/>
  <c r="B30344" i="9"/>
  <c r="B30345" i="9"/>
  <c r="B30346" i="9"/>
  <c r="B30347" i="9"/>
  <c r="B30348" i="9"/>
  <c r="B30349" i="9"/>
  <c r="B30350" i="9"/>
  <c r="B30351" i="9"/>
  <c r="B30352" i="9"/>
  <c r="B30353" i="9"/>
  <c r="B30354" i="9"/>
  <c r="B30355" i="9"/>
  <c r="B30356" i="9"/>
  <c r="B30357" i="9"/>
  <c r="B30358" i="9"/>
  <c r="B30359" i="9"/>
  <c r="B30360" i="9"/>
  <c r="B30361" i="9"/>
  <c r="B30362" i="9"/>
  <c r="B30363" i="9"/>
  <c r="B30364" i="9"/>
  <c r="B30365" i="9"/>
  <c r="B30366" i="9"/>
  <c r="B30367" i="9"/>
  <c r="B30368" i="9"/>
  <c r="B30369" i="9"/>
  <c r="B30370" i="9"/>
  <c r="B30371" i="9"/>
  <c r="B30372" i="9"/>
  <c r="B30373" i="9"/>
  <c r="B30374" i="9"/>
  <c r="B30375" i="9"/>
  <c r="B30376" i="9"/>
  <c r="B30377" i="9"/>
  <c r="B30378" i="9"/>
  <c r="B30379" i="9"/>
  <c r="B30380" i="9"/>
  <c r="B30381" i="9"/>
  <c r="B30382" i="9"/>
  <c r="B30383" i="9"/>
  <c r="B30384" i="9"/>
  <c r="B30385" i="9"/>
  <c r="B30386" i="9"/>
  <c r="B30387" i="9"/>
  <c r="B30388" i="9"/>
  <c r="B30389" i="9"/>
  <c r="B30390" i="9"/>
  <c r="B30391" i="9"/>
  <c r="B30392" i="9"/>
  <c r="B30393" i="9"/>
  <c r="B30394" i="9"/>
  <c r="B30395" i="9"/>
  <c r="B30396" i="9"/>
  <c r="B30397" i="9"/>
  <c r="B30398" i="9"/>
  <c r="B30399" i="9"/>
  <c r="B30400" i="9"/>
  <c r="B30401" i="9"/>
  <c r="B30402" i="9"/>
  <c r="B30403" i="9"/>
  <c r="B30404" i="9"/>
  <c r="B30405" i="9"/>
  <c r="B30406" i="9"/>
  <c r="B30407" i="9"/>
  <c r="B30408" i="9"/>
  <c r="B30409" i="9"/>
  <c r="B30410" i="9"/>
  <c r="B30411" i="9"/>
  <c r="B30412" i="9"/>
  <c r="B30413" i="9"/>
  <c r="B30414" i="9"/>
  <c r="B30415" i="9"/>
  <c r="B30416" i="9"/>
  <c r="B30417" i="9"/>
  <c r="B30418" i="9"/>
  <c r="B30419" i="9"/>
  <c r="B30420" i="9"/>
  <c r="B30421" i="9"/>
  <c r="B30422" i="9"/>
  <c r="B30423" i="9"/>
  <c r="B30424" i="9"/>
  <c r="B30425" i="9"/>
  <c r="B30426" i="9"/>
  <c r="B30427" i="9"/>
  <c r="B30428" i="9"/>
  <c r="B30429" i="9"/>
  <c r="B30430" i="9"/>
  <c r="B30431" i="9"/>
  <c r="B30432" i="9"/>
  <c r="B30433" i="9"/>
  <c r="B30434" i="9"/>
  <c r="B30435" i="9"/>
  <c r="B30436" i="9"/>
  <c r="B30437" i="9"/>
  <c r="B30438" i="9"/>
  <c r="B30439" i="9"/>
  <c r="B30440" i="9"/>
  <c r="B30441" i="9"/>
  <c r="B30442" i="9"/>
  <c r="B30443" i="9"/>
  <c r="B30444" i="9"/>
  <c r="B30445" i="9"/>
  <c r="B30446" i="9"/>
  <c r="B30447" i="9"/>
  <c r="B30448" i="9"/>
  <c r="B30449" i="9"/>
  <c r="B30450" i="9"/>
  <c r="B30451" i="9"/>
  <c r="B30452" i="9"/>
  <c r="B30453" i="9"/>
  <c r="B30454" i="9"/>
  <c r="B30455" i="9"/>
  <c r="B30456" i="9"/>
  <c r="B30457" i="9"/>
  <c r="B30458" i="9"/>
  <c r="B30459" i="9"/>
  <c r="B30460" i="9"/>
  <c r="B30461" i="9"/>
  <c r="B30462" i="9"/>
  <c r="B30463" i="9"/>
  <c r="B30464" i="9"/>
  <c r="B30465" i="9"/>
  <c r="B30466" i="9"/>
  <c r="B30467" i="9"/>
  <c r="B30468" i="9"/>
  <c r="B30469" i="9"/>
  <c r="B30470" i="9"/>
  <c r="B30471" i="9"/>
  <c r="B30472" i="9"/>
  <c r="B30473" i="9"/>
  <c r="B30474" i="9"/>
  <c r="B30475" i="9"/>
  <c r="B30476" i="9"/>
  <c r="B30477" i="9"/>
  <c r="B30478" i="9"/>
  <c r="B30479" i="9"/>
  <c r="B30480" i="9"/>
  <c r="B30481" i="9"/>
  <c r="B30482" i="9"/>
  <c r="B30483" i="9"/>
  <c r="B30484" i="9"/>
  <c r="B30485" i="9"/>
  <c r="B30486" i="9"/>
  <c r="B30487" i="9"/>
  <c r="B30488" i="9"/>
  <c r="B30489" i="9"/>
  <c r="B30490" i="9"/>
  <c r="B30491" i="9"/>
  <c r="B30492" i="9"/>
  <c r="B30493" i="9"/>
  <c r="B30494" i="9"/>
  <c r="B30495" i="9"/>
  <c r="B30496" i="9"/>
  <c r="B30497" i="9"/>
  <c r="B30498" i="9"/>
  <c r="B30499" i="9"/>
  <c r="B30500" i="9"/>
  <c r="B30501" i="9"/>
  <c r="B30502" i="9"/>
  <c r="B30503" i="9"/>
  <c r="B30504" i="9"/>
  <c r="B30505" i="9"/>
  <c r="B30506" i="9"/>
  <c r="B30507" i="9"/>
  <c r="B30508" i="9"/>
  <c r="B30509" i="9"/>
  <c r="B30510" i="9"/>
  <c r="B30511" i="9"/>
  <c r="B30512" i="9"/>
  <c r="B30513" i="9"/>
  <c r="B30514" i="9"/>
  <c r="B30515" i="9"/>
  <c r="B30516" i="9"/>
  <c r="B30517" i="9"/>
  <c r="B30518" i="9"/>
  <c r="B30519" i="9"/>
  <c r="B30520" i="9"/>
  <c r="B30521" i="9"/>
  <c r="B30522" i="9"/>
  <c r="B30523" i="9"/>
  <c r="B30524" i="9"/>
  <c r="B30525" i="9"/>
  <c r="B30526" i="9"/>
  <c r="B30527" i="9"/>
  <c r="B30528" i="9"/>
  <c r="B30529" i="9"/>
  <c r="B30530" i="9"/>
  <c r="B30531" i="9"/>
  <c r="B30532" i="9"/>
  <c r="B30533" i="9"/>
  <c r="B30534" i="9"/>
  <c r="B30535" i="9"/>
  <c r="B30536" i="9"/>
  <c r="B30537" i="9"/>
  <c r="B30538" i="9"/>
  <c r="B30539" i="9"/>
  <c r="B30540" i="9"/>
  <c r="B30541" i="9"/>
  <c r="B30542" i="9"/>
  <c r="B30543" i="9"/>
  <c r="B30544" i="9"/>
  <c r="B30545" i="9"/>
  <c r="B30546" i="9"/>
  <c r="B30547" i="9"/>
  <c r="B30548" i="9"/>
  <c r="B30549" i="9"/>
  <c r="B30550" i="9"/>
  <c r="B30551" i="9"/>
  <c r="B30552" i="9"/>
  <c r="B30553" i="9"/>
  <c r="B30554" i="9"/>
  <c r="B30555" i="9"/>
  <c r="B30556" i="9"/>
  <c r="B30557" i="9"/>
  <c r="B30558" i="9"/>
  <c r="B30559" i="9"/>
  <c r="B30560" i="9"/>
  <c r="B30561" i="9"/>
  <c r="B30562" i="9"/>
  <c r="B30563" i="9"/>
  <c r="B30564" i="9"/>
  <c r="B30565" i="9"/>
  <c r="B30566" i="9"/>
  <c r="B30567" i="9"/>
  <c r="B30568" i="9"/>
  <c r="B30569" i="9"/>
  <c r="B30570" i="9"/>
  <c r="B30571" i="9"/>
  <c r="B30572" i="9"/>
  <c r="B30573" i="9"/>
  <c r="B30574" i="9"/>
  <c r="B30575" i="9"/>
  <c r="B30576" i="9"/>
  <c r="B30577" i="9"/>
  <c r="B30578" i="9"/>
  <c r="B30579" i="9"/>
  <c r="B30580" i="9"/>
  <c r="B30581" i="9"/>
  <c r="B30582" i="9"/>
  <c r="B30583" i="9"/>
  <c r="B30584" i="9"/>
  <c r="B30585" i="9"/>
  <c r="B30586" i="9"/>
  <c r="B30587" i="9"/>
  <c r="B30588" i="9"/>
  <c r="B30589" i="9"/>
  <c r="B30590" i="9"/>
  <c r="B30591" i="9"/>
  <c r="B30592" i="9"/>
  <c r="B30593" i="9"/>
  <c r="B30594" i="9"/>
  <c r="B30595" i="9"/>
  <c r="B30596" i="9"/>
  <c r="B30597" i="9"/>
  <c r="B30598" i="9"/>
  <c r="B30599" i="9"/>
  <c r="B30600" i="9"/>
  <c r="B30601" i="9"/>
  <c r="B30602" i="9"/>
  <c r="B30603" i="9"/>
  <c r="B30604" i="9"/>
  <c r="B30605" i="9"/>
  <c r="B30606" i="9"/>
  <c r="B30607" i="9"/>
  <c r="B30608" i="9"/>
  <c r="B30609" i="9"/>
  <c r="B30610" i="9"/>
  <c r="B30611" i="9"/>
  <c r="B30612" i="9"/>
  <c r="B30613" i="9"/>
  <c r="B30614" i="9"/>
  <c r="B30615" i="9"/>
  <c r="B30616" i="9"/>
  <c r="B30617" i="9"/>
  <c r="B30618" i="9"/>
  <c r="B30619" i="9"/>
  <c r="B30620" i="9"/>
  <c r="B30621" i="9"/>
  <c r="B30622" i="9"/>
  <c r="B30623" i="9"/>
  <c r="B30624" i="9"/>
  <c r="B30625" i="9"/>
  <c r="B30626" i="9"/>
  <c r="B30627" i="9"/>
  <c r="B30628" i="9"/>
  <c r="B30629" i="9"/>
  <c r="B30630" i="9"/>
  <c r="B30631" i="9"/>
  <c r="B30632" i="9"/>
  <c r="B30633" i="9"/>
  <c r="B30634" i="9"/>
  <c r="B30635" i="9"/>
  <c r="B30636" i="9"/>
  <c r="B30637" i="9"/>
  <c r="B30638" i="9"/>
  <c r="B30639" i="9"/>
  <c r="B30640" i="9"/>
  <c r="B30641" i="9"/>
  <c r="B30642" i="9"/>
  <c r="B30643" i="9"/>
  <c r="B30644" i="9"/>
  <c r="B30645" i="9"/>
  <c r="B30646" i="9"/>
  <c r="B30647" i="9"/>
  <c r="B30648" i="9"/>
  <c r="B30649" i="9"/>
  <c r="B30650" i="9"/>
  <c r="B30651" i="9"/>
  <c r="B30652" i="9"/>
  <c r="B30653" i="9"/>
  <c r="B30654" i="9"/>
  <c r="B30655" i="9"/>
  <c r="B30656" i="9"/>
  <c r="B30657" i="9"/>
  <c r="B30658" i="9"/>
  <c r="B30659" i="9"/>
  <c r="B30660" i="9"/>
  <c r="B30661" i="9"/>
  <c r="B30662" i="9"/>
  <c r="B30663" i="9"/>
  <c r="B30664" i="9"/>
  <c r="B30665" i="9"/>
  <c r="B30666" i="9"/>
  <c r="B30667" i="9"/>
  <c r="B30668" i="9"/>
  <c r="B30669" i="9"/>
  <c r="B30670" i="9"/>
  <c r="B30671" i="9"/>
  <c r="B30672" i="9"/>
  <c r="B30673" i="9"/>
  <c r="B30674" i="9"/>
  <c r="B30675" i="9"/>
  <c r="B30676" i="9"/>
  <c r="B30677" i="9"/>
  <c r="B30678" i="9"/>
  <c r="B30679" i="9"/>
  <c r="B30680" i="9"/>
  <c r="B30681" i="9"/>
  <c r="B30682" i="9"/>
  <c r="B30683" i="9"/>
  <c r="B30684" i="9"/>
  <c r="B30685" i="9"/>
  <c r="B30686" i="9"/>
  <c r="B30687" i="9"/>
  <c r="B30688" i="9"/>
  <c r="B30689" i="9"/>
  <c r="B30690" i="9"/>
  <c r="B30691" i="9"/>
  <c r="B30692" i="9"/>
  <c r="B30693" i="9"/>
  <c r="B30694" i="9"/>
  <c r="B30695" i="9"/>
  <c r="B30696" i="9"/>
  <c r="B30697" i="9"/>
  <c r="B30698" i="9"/>
  <c r="B30699" i="9"/>
  <c r="B30700" i="9"/>
  <c r="B30701" i="9"/>
  <c r="B30702" i="9"/>
  <c r="B30703" i="9"/>
  <c r="B30704" i="9"/>
  <c r="B30705" i="9"/>
  <c r="B30706" i="9"/>
  <c r="B30707" i="9"/>
  <c r="B30708" i="9"/>
  <c r="B30709" i="9"/>
  <c r="B30710" i="9"/>
  <c r="B30711" i="9"/>
  <c r="B30712" i="9"/>
  <c r="B30713" i="9"/>
  <c r="B30714" i="9"/>
  <c r="B30715" i="9"/>
  <c r="B30716" i="9"/>
  <c r="B30717" i="9"/>
  <c r="B30718" i="9"/>
  <c r="B30719" i="9"/>
  <c r="B30720" i="9"/>
  <c r="B30721" i="9"/>
  <c r="B30722" i="9"/>
  <c r="B30723" i="9"/>
  <c r="B30724" i="9"/>
  <c r="B30725" i="9"/>
  <c r="B30726" i="9"/>
  <c r="B30727" i="9"/>
  <c r="B30728" i="9"/>
  <c r="B30729" i="9"/>
  <c r="B30730" i="9"/>
  <c r="B30731" i="9"/>
  <c r="B30732" i="9"/>
  <c r="B30733" i="9"/>
  <c r="B30734" i="9"/>
  <c r="B30735" i="9"/>
  <c r="B30736" i="9"/>
  <c r="B30737" i="9"/>
  <c r="B30738" i="9"/>
  <c r="B30739" i="9"/>
  <c r="B30740" i="9"/>
  <c r="B30741" i="9"/>
  <c r="B30742" i="9"/>
  <c r="B30743" i="9"/>
  <c r="B30744" i="9"/>
  <c r="B30745" i="9"/>
  <c r="B30746" i="9"/>
  <c r="B30747" i="9"/>
  <c r="B30748" i="9"/>
  <c r="B30749" i="9"/>
  <c r="B30750" i="9"/>
  <c r="B30751" i="9"/>
  <c r="B30752" i="9"/>
  <c r="B30753" i="9"/>
  <c r="B30754" i="9"/>
  <c r="B30755" i="9"/>
  <c r="B30756" i="9"/>
  <c r="B30757" i="9"/>
  <c r="B30758" i="9"/>
  <c r="B30759" i="9"/>
  <c r="B30760" i="9"/>
  <c r="B30761" i="9"/>
  <c r="B30762" i="9"/>
  <c r="B30763" i="9"/>
  <c r="B30764" i="9"/>
  <c r="B30765" i="9"/>
  <c r="B30766" i="9"/>
  <c r="B30767" i="9"/>
  <c r="B30768" i="9"/>
  <c r="B30769" i="9"/>
  <c r="B30770" i="9"/>
  <c r="B30771" i="9"/>
  <c r="B30772" i="9"/>
  <c r="B30773" i="9"/>
  <c r="B30774" i="9"/>
  <c r="B30775" i="9"/>
  <c r="B30776" i="9"/>
  <c r="B30777" i="9"/>
  <c r="B30778" i="9"/>
  <c r="B30779" i="9"/>
  <c r="B30780" i="9"/>
  <c r="B30781" i="9"/>
  <c r="B30782" i="9"/>
  <c r="B30783" i="9"/>
  <c r="B30784" i="9"/>
  <c r="B30785" i="9"/>
  <c r="B30786" i="9"/>
  <c r="B30787" i="9"/>
  <c r="B30788" i="9"/>
  <c r="B30789" i="9"/>
  <c r="B30790" i="9"/>
  <c r="B30791" i="9"/>
  <c r="B30792" i="9"/>
  <c r="B30793" i="9"/>
  <c r="B30794" i="9"/>
  <c r="B30795" i="9"/>
  <c r="B30796" i="9"/>
  <c r="B30797" i="9"/>
  <c r="B30798" i="9"/>
  <c r="B30799" i="9"/>
  <c r="B30800" i="9"/>
  <c r="B30801" i="9"/>
  <c r="B30802" i="9"/>
  <c r="B30803" i="9"/>
  <c r="B30804" i="9"/>
  <c r="B30805" i="9"/>
  <c r="B30806" i="9"/>
  <c r="B30807" i="9"/>
  <c r="B30808" i="9"/>
  <c r="B30809" i="9"/>
  <c r="B30810" i="9"/>
  <c r="B30811" i="9"/>
  <c r="B30812" i="9"/>
  <c r="B30813" i="9"/>
  <c r="B30814" i="9"/>
  <c r="B30815" i="9"/>
  <c r="B30816" i="9"/>
  <c r="B30817" i="9"/>
  <c r="B30818" i="9"/>
  <c r="B30819" i="9"/>
  <c r="B30820" i="9"/>
  <c r="B30821" i="9"/>
  <c r="B30822" i="9"/>
  <c r="B30823" i="9"/>
  <c r="B30824" i="9"/>
  <c r="B30825" i="9"/>
  <c r="B30826" i="9"/>
  <c r="B30827" i="9"/>
  <c r="B30828" i="9"/>
  <c r="B30829" i="9"/>
  <c r="B30830" i="9"/>
  <c r="B30831" i="9"/>
  <c r="B30832" i="9"/>
  <c r="B30833" i="9"/>
  <c r="B30834" i="9"/>
  <c r="B30835" i="9"/>
  <c r="B30836" i="9"/>
  <c r="B30837" i="9"/>
  <c r="B30838" i="9"/>
  <c r="B30839" i="9"/>
  <c r="B30840" i="9"/>
  <c r="B30841" i="9"/>
  <c r="B30842" i="9"/>
  <c r="B30843" i="9"/>
  <c r="B30844" i="9"/>
  <c r="B30845" i="9"/>
  <c r="B30846" i="9"/>
  <c r="B30847" i="9"/>
  <c r="B30848" i="9"/>
  <c r="B30849" i="9"/>
  <c r="B30850" i="9"/>
  <c r="B30851" i="9"/>
  <c r="B30852" i="9"/>
  <c r="B30853" i="9"/>
  <c r="B30854" i="9"/>
  <c r="B30855" i="9"/>
  <c r="B30856" i="9"/>
  <c r="B30857" i="9"/>
  <c r="B30858" i="9"/>
  <c r="B30859" i="9"/>
  <c r="B30860" i="9"/>
  <c r="B30861" i="9"/>
  <c r="B30862" i="9"/>
  <c r="B30863" i="9"/>
  <c r="B30864" i="9"/>
  <c r="B30865" i="9"/>
  <c r="B30866" i="9"/>
  <c r="B30867" i="9"/>
  <c r="B30868" i="9"/>
  <c r="B30869" i="9"/>
  <c r="B30870" i="9"/>
  <c r="B30871" i="9"/>
  <c r="B30872" i="9"/>
  <c r="B30873" i="9"/>
  <c r="B30874" i="9"/>
  <c r="B30875" i="9"/>
  <c r="B30876" i="9"/>
  <c r="B30877" i="9"/>
  <c r="B30878" i="9"/>
  <c r="B30879" i="9"/>
  <c r="B30880" i="9"/>
  <c r="B30881" i="9"/>
  <c r="B30882" i="9"/>
  <c r="B30883" i="9"/>
  <c r="B30884" i="9"/>
  <c r="B30885" i="9"/>
  <c r="B30886" i="9"/>
  <c r="B30887" i="9"/>
  <c r="B30888" i="9"/>
  <c r="B30889" i="9"/>
  <c r="B30890" i="9"/>
  <c r="B30891" i="9"/>
  <c r="B30892" i="9"/>
  <c r="B30893" i="9"/>
  <c r="B30894" i="9"/>
  <c r="B30895" i="9"/>
  <c r="B30896" i="9"/>
  <c r="B30897" i="9"/>
  <c r="B30898" i="9"/>
  <c r="B30899" i="9"/>
  <c r="B30900" i="9"/>
  <c r="B30901" i="9"/>
  <c r="B30902" i="9"/>
  <c r="B30903" i="9"/>
  <c r="B30904" i="9"/>
  <c r="B30905" i="9"/>
  <c r="B30906" i="9"/>
  <c r="B30907" i="9"/>
  <c r="B30908" i="9"/>
  <c r="B30909" i="9"/>
  <c r="B30910" i="9"/>
  <c r="B30911" i="9"/>
  <c r="B30912" i="9"/>
  <c r="B30913" i="9"/>
  <c r="B30914" i="9"/>
  <c r="B30915" i="9"/>
  <c r="B30916" i="9"/>
  <c r="B30917" i="9"/>
  <c r="B30918" i="9"/>
  <c r="B30919" i="9"/>
  <c r="B30920" i="9"/>
  <c r="B30921" i="9"/>
  <c r="B30922" i="9"/>
  <c r="B30923" i="9"/>
  <c r="B30924" i="9"/>
  <c r="B30925" i="9"/>
  <c r="B30926" i="9"/>
  <c r="B30927" i="9"/>
  <c r="B30928" i="9"/>
  <c r="B30929" i="9"/>
  <c r="B30930" i="9"/>
  <c r="B30931" i="9"/>
  <c r="B30932" i="9"/>
  <c r="B30933" i="9"/>
  <c r="B30934" i="9"/>
  <c r="B30935" i="9"/>
  <c r="B30936" i="9"/>
  <c r="B30937" i="9"/>
  <c r="B30938" i="9"/>
  <c r="B30939" i="9"/>
  <c r="B30940" i="9"/>
  <c r="B30941" i="9"/>
  <c r="B30942" i="9"/>
  <c r="B30943" i="9"/>
  <c r="B30944" i="9"/>
  <c r="B30945" i="9"/>
  <c r="B30946" i="9"/>
  <c r="B30947" i="9"/>
  <c r="B30948" i="9"/>
  <c r="B30949" i="9"/>
  <c r="B30950" i="9"/>
  <c r="B30951" i="9"/>
  <c r="B30952" i="9"/>
  <c r="B30953" i="9"/>
  <c r="B30954" i="9"/>
  <c r="B30955" i="9"/>
  <c r="B30956" i="9"/>
  <c r="B30957" i="9"/>
  <c r="B30958" i="9"/>
  <c r="B30959" i="9"/>
  <c r="B30960" i="9"/>
  <c r="B30961" i="9"/>
  <c r="B30962" i="9"/>
  <c r="B30963" i="9"/>
  <c r="B30964" i="9"/>
  <c r="B30965" i="9"/>
  <c r="B30966" i="9"/>
  <c r="B30967" i="9"/>
  <c r="B30968" i="9"/>
  <c r="B30969" i="9"/>
  <c r="B30970" i="9"/>
  <c r="B30971" i="9"/>
  <c r="B30972" i="9"/>
  <c r="B30973" i="9"/>
  <c r="B30974" i="9"/>
  <c r="B30975" i="9"/>
  <c r="B30976" i="9"/>
  <c r="B30977" i="9"/>
  <c r="B30978" i="9"/>
  <c r="B30979" i="9"/>
  <c r="B30980" i="9"/>
  <c r="B30981" i="9"/>
  <c r="B30982" i="9"/>
  <c r="B30983" i="9"/>
  <c r="B30984" i="9"/>
  <c r="B30985" i="9"/>
  <c r="B30986" i="9"/>
  <c r="B30987" i="9"/>
  <c r="B30988" i="9"/>
  <c r="B30989" i="9"/>
  <c r="B30990" i="9"/>
  <c r="B30991" i="9"/>
  <c r="B30992" i="9"/>
  <c r="B30993" i="9"/>
  <c r="B30994" i="9"/>
  <c r="B30995" i="9"/>
  <c r="B30996" i="9"/>
  <c r="B30997" i="9"/>
  <c r="B30998" i="9"/>
  <c r="B30999" i="9"/>
  <c r="B31000" i="9"/>
  <c r="B31001" i="9"/>
  <c r="B31002" i="9"/>
  <c r="B31003" i="9"/>
  <c r="B31004" i="9"/>
  <c r="B31005" i="9"/>
  <c r="B31006" i="9"/>
  <c r="B31007" i="9"/>
  <c r="B31008" i="9"/>
  <c r="B31009" i="9"/>
  <c r="B31010" i="9"/>
  <c r="B31011" i="9"/>
  <c r="B31012" i="9"/>
  <c r="B31013" i="9"/>
  <c r="B31014" i="9"/>
  <c r="B31015" i="9"/>
  <c r="B31016" i="9"/>
  <c r="B31017" i="9"/>
  <c r="B31018" i="9"/>
  <c r="B31019" i="9"/>
  <c r="B31020" i="9"/>
  <c r="B31021" i="9"/>
  <c r="B31022" i="9"/>
  <c r="B31023" i="9"/>
  <c r="B31024" i="9"/>
  <c r="B31025" i="9"/>
  <c r="B31026" i="9"/>
  <c r="B31027" i="9"/>
  <c r="B31028" i="9"/>
  <c r="B31029" i="9"/>
  <c r="B31030" i="9"/>
  <c r="B31031" i="9"/>
  <c r="B31032" i="9"/>
  <c r="B31033" i="9"/>
  <c r="B31034" i="9"/>
  <c r="B31035" i="9"/>
  <c r="B31036" i="9"/>
  <c r="B31037" i="9"/>
  <c r="B31038" i="9"/>
  <c r="B31039" i="9"/>
  <c r="B31040" i="9"/>
  <c r="B31041" i="9"/>
  <c r="B31042" i="9"/>
  <c r="B31043" i="9"/>
  <c r="B31044" i="9"/>
  <c r="B31045" i="9"/>
  <c r="B31046" i="9"/>
  <c r="B31047" i="9"/>
  <c r="B31048" i="9"/>
  <c r="B31049" i="9"/>
  <c r="B31050" i="9"/>
  <c r="B31051" i="9"/>
  <c r="B31052" i="9"/>
  <c r="B31053" i="9"/>
  <c r="B31054" i="9"/>
  <c r="B31055" i="9"/>
  <c r="B31056" i="9"/>
  <c r="B31057" i="9"/>
  <c r="B31058" i="9"/>
  <c r="B31059" i="9"/>
  <c r="B31060" i="9"/>
  <c r="B31061" i="9"/>
  <c r="B31062" i="9"/>
  <c r="B31063" i="9"/>
  <c r="B31064" i="9"/>
  <c r="B31065" i="9"/>
  <c r="B31066" i="9"/>
  <c r="B31067" i="9"/>
  <c r="B31068" i="9"/>
  <c r="B31069" i="9"/>
  <c r="B31070" i="9"/>
  <c r="B31071" i="9"/>
  <c r="B31072" i="9"/>
  <c r="B31073" i="9"/>
  <c r="B31074" i="9"/>
  <c r="B31075" i="9"/>
  <c r="B31076" i="9"/>
  <c r="B31077" i="9"/>
  <c r="B31078" i="9"/>
  <c r="B31079" i="9"/>
  <c r="B31080" i="9"/>
  <c r="B31081" i="9"/>
  <c r="B31082" i="9"/>
  <c r="B31083" i="9"/>
  <c r="B31084" i="9"/>
  <c r="B31085" i="9"/>
  <c r="B31086" i="9"/>
  <c r="B31087" i="9"/>
  <c r="B31088" i="9"/>
  <c r="B31089" i="9"/>
  <c r="B31090" i="9"/>
  <c r="B31091" i="9"/>
  <c r="B31092" i="9"/>
  <c r="B31093" i="9"/>
  <c r="B31094" i="9"/>
  <c r="B31095" i="9"/>
  <c r="B31096" i="9"/>
  <c r="B31097" i="9"/>
  <c r="B31098" i="9"/>
  <c r="B31099" i="9"/>
  <c r="B31100" i="9"/>
  <c r="B31101" i="9"/>
  <c r="B31102" i="9"/>
  <c r="B31103" i="9"/>
  <c r="B31104" i="9"/>
  <c r="B31105" i="9"/>
  <c r="B31106" i="9"/>
  <c r="B31107" i="9"/>
  <c r="B31108" i="9"/>
  <c r="B31109" i="9"/>
  <c r="B31110" i="9"/>
  <c r="B31111" i="9"/>
  <c r="B31112" i="9"/>
  <c r="B31113" i="9"/>
  <c r="B31114" i="9"/>
  <c r="B31115" i="9"/>
  <c r="B31116" i="9"/>
  <c r="B31117" i="9"/>
  <c r="B31118" i="9"/>
  <c r="B31119" i="9"/>
  <c r="B31120" i="9"/>
  <c r="B31121" i="9"/>
  <c r="B31122" i="9"/>
  <c r="B31123" i="9"/>
  <c r="B31124" i="9"/>
  <c r="B31125" i="9"/>
  <c r="B31126" i="9"/>
  <c r="B31127" i="9"/>
  <c r="B31128" i="9"/>
  <c r="B31129" i="9"/>
  <c r="B31130" i="9"/>
  <c r="B31131" i="9"/>
  <c r="B31132" i="9"/>
  <c r="B31133" i="9"/>
  <c r="B31134" i="9"/>
  <c r="B31135" i="9"/>
  <c r="B31136" i="9"/>
  <c r="B31137" i="9"/>
  <c r="B31138" i="9"/>
  <c r="B31139" i="9"/>
  <c r="B31140" i="9"/>
  <c r="B31141" i="9"/>
  <c r="B31142" i="9"/>
  <c r="B31143" i="9"/>
  <c r="B31144" i="9"/>
  <c r="B31145" i="9"/>
  <c r="B31146" i="9"/>
  <c r="B31147" i="9"/>
  <c r="B31148" i="9"/>
  <c r="B31149" i="9"/>
  <c r="B31150" i="9"/>
  <c r="B31151" i="9"/>
  <c r="B31152" i="9"/>
  <c r="B31153" i="9"/>
  <c r="B31154" i="9"/>
  <c r="B31155" i="9"/>
  <c r="B31156" i="9"/>
  <c r="B31157" i="9"/>
  <c r="B31158" i="9"/>
  <c r="B31159" i="9"/>
  <c r="B31160" i="9"/>
  <c r="B31161" i="9"/>
  <c r="B31162" i="9"/>
  <c r="B31163" i="9"/>
  <c r="B31164" i="9"/>
  <c r="B31165" i="9"/>
  <c r="B31166" i="9"/>
  <c r="B31167" i="9"/>
  <c r="B31168" i="9"/>
  <c r="B31169" i="9"/>
  <c r="B31170" i="9"/>
  <c r="B31171" i="9"/>
  <c r="B31172" i="9"/>
  <c r="B31173" i="9"/>
  <c r="B31174" i="9"/>
  <c r="B31175" i="9"/>
  <c r="B31176" i="9"/>
  <c r="B31177" i="9"/>
  <c r="B31178" i="9"/>
  <c r="B31179" i="9"/>
  <c r="B31180" i="9"/>
  <c r="B31181" i="9"/>
  <c r="B31182" i="9"/>
  <c r="B31183" i="9"/>
  <c r="B31184" i="9"/>
  <c r="B31185" i="9"/>
  <c r="B31186" i="9"/>
  <c r="B31187" i="9"/>
  <c r="B31188" i="9"/>
  <c r="B31189" i="9"/>
  <c r="B31190" i="9"/>
  <c r="B31191" i="9"/>
  <c r="B31192" i="9"/>
  <c r="B31193" i="9"/>
  <c r="B31194" i="9"/>
  <c r="B31195" i="9"/>
  <c r="B31196" i="9"/>
  <c r="B31197" i="9"/>
  <c r="B31198" i="9"/>
  <c r="B31199" i="9"/>
  <c r="B31200" i="9"/>
  <c r="B31201" i="9"/>
  <c r="B31202" i="9"/>
  <c r="B31203" i="9"/>
  <c r="B31204" i="9"/>
  <c r="B31205" i="9"/>
  <c r="B31206" i="9"/>
  <c r="B31207" i="9"/>
  <c r="B31208" i="9"/>
  <c r="B31209" i="9"/>
  <c r="B31210" i="9"/>
  <c r="B31211" i="9"/>
  <c r="B31212" i="9"/>
  <c r="B31213" i="9"/>
  <c r="B31214" i="9"/>
  <c r="B31215" i="9"/>
  <c r="B31216" i="9"/>
  <c r="B31217" i="9"/>
  <c r="B31218" i="9"/>
  <c r="B31219" i="9"/>
  <c r="B31220" i="9"/>
  <c r="B31221" i="9"/>
  <c r="B31222" i="9"/>
  <c r="B31223" i="9"/>
  <c r="B31224" i="9"/>
  <c r="B31225" i="9"/>
  <c r="B31226" i="9"/>
  <c r="B31227" i="9"/>
  <c r="B31228" i="9"/>
  <c r="B31229" i="9"/>
  <c r="B31230" i="9"/>
  <c r="B31231" i="9"/>
  <c r="B31232" i="9"/>
  <c r="B31233" i="9"/>
  <c r="B31234" i="9"/>
  <c r="B31235" i="9"/>
  <c r="B31236" i="9"/>
  <c r="B31237" i="9"/>
  <c r="B31238" i="9"/>
  <c r="B31239" i="9"/>
  <c r="B31240" i="9"/>
  <c r="B31241" i="9"/>
  <c r="B31242" i="9"/>
  <c r="B31243" i="9"/>
  <c r="B31244" i="9"/>
  <c r="B31245" i="9"/>
  <c r="B31246" i="9"/>
  <c r="B31247" i="9"/>
  <c r="B31248" i="9"/>
  <c r="B31249" i="9"/>
  <c r="B31250" i="9"/>
  <c r="B31251" i="9"/>
  <c r="B31252" i="9"/>
  <c r="B31253" i="9"/>
  <c r="B31254" i="9"/>
  <c r="B31255" i="9"/>
  <c r="B31256" i="9"/>
  <c r="B31257" i="9"/>
  <c r="B31258" i="9"/>
  <c r="B31259" i="9"/>
  <c r="B31260" i="9"/>
  <c r="B31261" i="9"/>
  <c r="B31262" i="9"/>
  <c r="B31263" i="9"/>
  <c r="B31264" i="9"/>
  <c r="B31265" i="9"/>
  <c r="B31266" i="9"/>
  <c r="B31267" i="9"/>
  <c r="B31268" i="9"/>
  <c r="B31269" i="9"/>
  <c r="B31270" i="9"/>
  <c r="B31271" i="9"/>
  <c r="B31272" i="9"/>
  <c r="B31273" i="9"/>
  <c r="B31274" i="9"/>
  <c r="B31275" i="9"/>
  <c r="B31276" i="9"/>
  <c r="B31277" i="9"/>
  <c r="B31278" i="9"/>
  <c r="B31279" i="9"/>
  <c r="B31280" i="9"/>
  <c r="B31281" i="9"/>
  <c r="B31282" i="9"/>
  <c r="B31283" i="9"/>
  <c r="B31284" i="9"/>
  <c r="B31285" i="9"/>
  <c r="B31286" i="9"/>
  <c r="B31287" i="9"/>
  <c r="B31288" i="9"/>
  <c r="B31289" i="9"/>
  <c r="B31290" i="9"/>
  <c r="B31291" i="9"/>
  <c r="B31292" i="9"/>
  <c r="B31293" i="9"/>
  <c r="B31294" i="9"/>
  <c r="B31295" i="9"/>
  <c r="B31296" i="9"/>
  <c r="B31297" i="9"/>
  <c r="B31298" i="9"/>
  <c r="B31299" i="9"/>
  <c r="B31300" i="9"/>
  <c r="B31301" i="9"/>
  <c r="B31302" i="9"/>
  <c r="B31303" i="9"/>
  <c r="B31304" i="9"/>
  <c r="B31305" i="9"/>
  <c r="B31306" i="9"/>
  <c r="B31307" i="9"/>
  <c r="B31308" i="9"/>
  <c r="B31309" i="9"/>
  <c r="B31310" i="9"/>
  <c r="B31311" i="9"/>
  <c r="B31312" i="9"/>
  <c r="B31313" i="9"/>
  <c r="B31314" i="9"/>
  <c r="B31315" i="9"/>
  <c r="B31316" i="9"/>
  <c r="B31317" i="9"/>
  <c r="B31318" i="9"/>
  <c r="B31319" i="9"/>
  <c r="B31320" i="9"/>
  <c r="B31321" i="9"/>
  <c r="B31322" i="9"/>
  <c r="B31323" i="9"/>
  <c r="B31324" i="9"/>
  <c r="B31325" i="9"/>
  <c r="B31326" i="9"/>
  <c r="B31327" i="9"/>
  <c r="B31328" i="9"/>
  <c r="B31329" i="9"/>
  <c r="B31330" i="9"/>
  <c r="B31331" i="9"/>
  <c r="B31332" i="9"/>
  <c r="B31333" i="9"/>
  <c r="B31334" i="9"/>
  <c r="B31335" i="9"/>
  <c r="B31336" i="9"/>
  <c r="B31337" i="9"/>
  <c r="B31338" i="9"/>
  <c r="B31339" i="9"/>
  <c r="B31340" i="9"/>
  <c r="B31341" i="9"/>
  <c r="B31342" i="9"/>
  <c r="B31343" i="9"/>
  <c r="B31344" i="9"/>
  <c r="B31345" i="9"/>
  <c r="B31346" i="9"/>
  <c r="B31347" i="9"/>
  <c r="B31348" i="9"/>
  <c r="B31349" i="9"/>
  <c r="B31350" i="9"/>
  <c r="B31351" i="9"/>
  <c r="B31352" i="9"/>
  <c r="B31353" i="9"/>
  <c r="B31354" i="9"/>
  <c r="B31355" i="9"/>
  <c r="B31356" i="9"/>
  <c r="B31357" i="9"/>
  <c r="B31358" i="9"/>
  <c r="B31359" i="9"/>
  <c r="B31360" i="9"/>
  <c r="B31361" i="9"/>
  <c r="B31362" i="9"/>
  <c r="B31363" i="9"/>
  <c r="B31364" i="9"/>
  <c r="B31365" i="9"/>
  <c r="B31366" i="9"/>
  <c r="B31367" i="9"/>
  <c r="B31368" i="9"/>
  <c r="B31369" i="9"/>
  <c r="B31370" i="9"/>
  <c r="B31371" i="9"/>
  <c r="B31372" i="9"/>
  <c r="B31373" i="9"/>
  <c r="B31374" i="9"/>
  <c r="B31375" i="9"/>
  <c r="B31376" i="9"/>
  <c r="B31377" i="9"/>
  <c r="B31378" i="9"/>
  <c r="B31379" i="9"/>
  <c r="B31380" i="9"/>
  <c r="B31381" i="9"/>
  <c r="B31382" i="9"/>
  <c r="B31383" i="9"/>
  <c r="B31384" i="9"/>
  <c r="B31385" i="9"/>
  <c r="B31386" i="9"/>
  <c r="B31387" i="9"/>
  <c r="B31388" i="9"/>
  <c r="B31389" i="9"/>
  <c r="B31390" i="9"/>
  <c r="B31391" i="9"/>
  <c r="B31392" i="9"/>
  <c r="B31393" i="9"/>
  <c r="B31394" i="9"/>
  <c r="B31395" i="9"/>
  <c r="B31396" i="9"/>
  <c r="B31397" i="9"/>
  <c r="B31398" i="9"/>
  <c r="B31399" i="9"/>
  <c r="B31400" i="9"/>
  <c r="B31401" i="9"/>
  <c r="B31402" i="9"/>
  <c r="B31403" i="9"/>
  <c r="B31404" i="9"/>
  <c r="B31405" i="9"/>
  <c r="B31406" i="9"/>
  <c r="B31407" i="9"/>
  <c r="B31408" i="9"/>
  <c r="B31409" i="9"/>
  <c r="B31410" i="9"/>
  <c r="B31411" i="9"/>
  <c r="B31412" i="9"/>
  <c r="B31413" i="9"/>
  <c r="B31414" i="9"/>
  <c r="B31415" i="9"/>
  <c r="B31416" i="9"/>
  <c r="B31417" i="9"/>
  <c r="B31418" i="9"/>
  <c r="B31419" i="9"/>
  <c r="B31420" i="9"/>
  <c r="B31421" i="9"/>
  <c r="B31422" i="9"/>
  <c r="B31423" i="9"/>
  <c r="B31424" i="9"/>
  <c r="B31425" i="9"/>
  <c r="B31426" i="9"/>
  <c r="B31427" i="9"/>
  <c r="B31428" i="9"/>
  <c r="B31429" i="9"/>
  <c r="B31430" i="9"/>
  <c r="B31431" i="9"/>
  <c r="B31432" i="9"/>
  <c r="B31433" i="9"/>
  <c r="B31434" i="9"/>
  <c r="B31435" i="9"/>
  <c r="B31436" i="9"/>
  <c r="B31437" i="9"/>
  <c r="B31438" i="9"/>
  <c r="B31439" i="9"/>
  <c r="B31440" i="9"/>
  <c r="B31441" i="9"/>
  <c r="B31442" i="9"/>
  <c r="B31443" i="9"/>
  <c r="B31444" i="9"/>
  <c r="B31445" i="9"/>
  <c r="B31446" i="9"/>
  <c r="B31447" i="9"/>
  <c r="B31448" i="9"/>
  <c r="B31449" i="9"/>
  <c r="B31450" i="9"/>
  <c r="B31451" i="9"/>
  <c r="B31452" i="9"/>
  <c r="B31453" i="9"/>
  <c r="B31454" i="9"/>
  <c r="B31455" i="9"/>
  <c r="B31456" i="9"/>
  <c r="B31457" i="9"/>
  <c r="B31458" i="9"/>
  <c r="B31459" i="9"/>
  <c r="B31460" i="9"/>
  <c r="B31461" i="9"/>
  <c r="B31462" i="9"/>
  <c r="B31463" i="9"/>
  <c r="B31464" i="9"/>
  <c r="B31465" i="9"/>
  <c r="B31466" i="9"/>
  <c r="B31467" i="9"/>
  <c r="B31468" i="9"/>
  <c r="B31469" i="9"/>
  <c r="B31470" i="9"/>
  <c r="B31471" i="9"/>
  <c r="B31472" i="9"/>
  <c r="B31473" i="9"/>
  <c r="B31474" i="9"/>
  <c r="B31475" i="9"/>
  <c r="B31476" i="9"/>
  <c r="B31477" i="9"/>
  <c r="B31478" i="9"/>
  <c r="B31479" i="9"/>
  <c r="B31480" i="9"/>
  <c r="B31481" i="9"/>
  <c r="B31482" i="9"/>
  <c r="B31483" i="9"/>
  <c r="B31484" i="9"/>
  <c r="B31485" i="9"/>
  <c r="B31486" i="9"/>
  <c r="B31487" i="9"/>
  <c r="B31488" i="9"/>
  <c r="B31489" i="9"/>
  <c r="B31490" i="9"/>
  <c r="B31491" i="9"/>
  <c r="B31492" i="9"/>
  <c r="B31493" i="9"/>
  <c r="B31494" i="9"/>
  <c r="B31495" i="9"/>
  <c r="B31496" i="9"/>
  <c r="B31497" i="9"/>
  <c r="B31498" i="9"/>
  <c r="B31499" i="9"/>
  <c r="B31500" i="9"/>
  <c r="B31501" i="9"/>
  <c r="B31502" i="9"/>
  <c r="B31503" i="9"/>
  <c r="B31504" i="9"/>
  <c r="B31505" i="9"/>
  <c r="B31506" i="9"/>
  <c r="B31507" i="9"/>
  <c r="B31508" i="9"/>
  <c r="B31509" i="9"/>
  <c r="B31510" i="9"/>
  <c r="B31511" i="9"/>
  <c r="B31512" i="9"/>
  <c r="B31513" i="9"/>
  <c r="B31514" i="9"/>
  <c r="B31515" i="9"/>
  <c r="B31516" i="9"/>
  <c r="B31517" i="9"/>
  <c r="B31518" i="9"/>
  <c r="B31519" i="9"/>
  <c r="B31520" i="9"/>
  <c r="B31521" i="9"/>
  <c r="B31522" i="9"/>
  <c r="B31523" i="9"/>
  <c r="B31524" i="9"/>
  <c r="B31525" i="9"/>
  <c r="B31526" i="9"/>
  <c r="B31527" i="9"/>
  <c r="B31528" i="9"/>
  <c r="B31529" i="9"/>
  <c r="B31530" i="9"/>
  <c r="B31531" i="9"/>
  <c r="B31532" i="9"/>
  <c r="B31533" i="9"/>
  <c r="B31534" i="9"/>
  <c r="B31535" i="9"/>
  <c r="B31536" i="9"/>
  <c r="B31537" i="9"/>
  <c r="B31538" i="9"/>
  <c r="B31539" i="9"/>
  <c r="B31540" i="9"/>
  <c r="B31541" i="9"/>
  <c r="B31542" i="9"/>
  <c r="B31543" i="9"/>
  <c r="B31544" i="9"/>
  <c r="B31545" i="9"/>
  <c r="B31546" i="9"/>
  <c r="B31547" i="9"/>
  <c r="B31548" i="9"/>
  <c r="B31549" i="9"/>
  <c r="B31550" i="9"/>
  <c r="B31551" i="9"/>
  <c r="B31552" i="9"/>
  <c r="B31553" i="9"/>
  <c r="B31554" i="9"/>
  <c r="B31555" i="9"/>
  <c r="B31556" i="9"/>
  <c r="B31557" i="9"/>
  <c r="B31558" i="9"/>
  <c r="B31559" i="9"/>
  <c r="B31560" i="9"/>
  <c r="B31561" i="9"/>
  <c r="B31562" i="9"/>
  <c r="B31563" i="9"/>
  <c r="B31564" i="9"/>
  <c r="B31565" i="9"/>
  <c r="B31566" i="9"/>
  <c r="B31567" i="9"/>
  <c r="B31568" i="9"/>
  <c r="B31569" i="9"/>
  <c r="B31570" i="9"/>
  <c r="B31571" i="9"/>
  <c r="B31572" i="9"/>
  <c r="B31573" i="9"/>
  <c r="B31574" i="9"/>
  <c r="B31575" i="9"/>
  <c r="B31576" i="9"/>
  <c r="B31577" i="9"/>
  <c r="B31578" i="9"/>
  <c r="B31579" i="9"/>
  <c r="B31580" i="9"/>
  <c r="B31581" i="9"/>
  <c r="B31582" i="9"/>
  <c r="B31583" i="9"/>
  <c r="B31584" i="9"/>
  <c r="B31585" i="9"/>
  <c r="B31586" i="9"/>
  <c r="B31587" i="9"/>
  <c r="B31588" i="9"/>
  <c r="B31589" i="9"/>
  <c r="B31590" i="9"/>
  <c r="B31591" i="9"/>
  <c r="B31592" i="9"/>
  <c r="B31593" i="9"/>
  <c r="B31594" i="9"/>
  <c r="B31595" i="9"/>
  <c r="B31596" i="9"/>
  <c r="B31597" i="9"/>
  <c r="B31598" i="9"/>
  <c r="B31599" i="9"/>
  <c r="B31600" i="9"/>
  <c r="B31601" i="9"/>
  <c r="B31602" i="9"/>
  <c r="B31603" i="9"/>
  <c r="B31604" i="9"/>
  <c r="B31605" i="9"/>
  <c r="B31606" i="9"/>
  <c r="B31607" i="9"/>
  <c r="B31608" i="9"/>
  <c r="B31609" i="9"/>
  <c r="B31610" i="9"/>
  <c r="B31611" i="9"/>
  <c r="B31612" i="9"/>
  <c r="B31613" i="9"/>
  <c r="B31614" i="9"/>
  <c r="B31615" i="9"/>
  <c r="B31616" i="9"/>
  <c r="B31617" i="9"/>
  <c r="B31618" i="9"/>
  <c r="B31619" i="9"/>
  <c r="B31620" i="9"/>
  <c r="B31621" i="9"/>
  <c r="B31622" i="9"/>
  <c r="B31623" i="9"/>
  <c r="B31624" i="9"/>
  <c r="B31625" i="9"/>
  <c r="B31626" i="9"/>
  <c r="B31627" i="9"/>
  <c r="B31628" i="9"/>
  <c r="B31629" i="9"/>
  <c r="B31630" i="9"/>
  <c r="B31631" i="9"/>
  <c r="B31632" i="9"/>
  <c r="B31633" i="9"/>
  <c r="B31634" i="9"/>
  <c r="B31635" i="9"/>
  <c r="B31636" i="9"/>
  <c r="B31637" i="9"/>
  <c r="B31638" i="9"/>
  <c r="B31639" i="9"/>
  <c r="B31640" i="9"/>
  <c r="B31641" i="9"/>
  <c r="B31642" i="9"/>
  <c r="B31643" i="9"/>
  <c r="B31644" i="9"/>
  <c r="B31645" i="9"/>
  <c r="B31646" i="9"/>
  <c r="B31647" i="9"/>
  <c r="B31648" i="9"/>
  <c r="B31649" i="9"/>
  <c r="B31650" i="9"/>
  <c r="B31651" i="9"/>
  <c r="B31652" i="9"/>
  <c r="B31653" i="9"/>
  <c r="B31654" i="9"/>
  <c r="B31655" i="9"/>
  <c r="B31656" i="9"/>
  <c r="B31657" i="9"/>
  <c r="B31658" i="9"/>
  <c r="B31659" i="9"/>
  <c r="B31660" i="9"/>
  <c r="B31661" i="9"/>
  <c r="B31662" i="9"/>
  <c r="B31663" i="9"/>
  <c r="B31664" i="9"/>
  <c r="B31665" i="9"/>
  <c r="B31666" i="9"/>
  <c r="B31667" i="9"/>
  <c r="B31668" i="9"/>
  <c r="B31669" i="9"/>
  <c r="B31670" i="9"/>
  <c r="B31671" i="9"/>
  <c r="B31672" i="9"/>
  <c r="B31673" i="9"/>
  <c r="B31674" i="9"/>
  <c r="B31675" i="9"/>
  <c r="B31676" i="9"/>
  <c r="B31677" i="9"/>
  <c r="B31678" i="9"/>
  <c r="B31679" i="9"/>
  <c r="B31680" i="9"/>
  <c r="B31681" i="9"/>
  <c r="B31682" i="9"/>
  <c r="B31683" i="9"/>
  <c r="B31684" i="9"/>
  <c r="B31685" i="9"/>
  <c r="B31686" i="9"/>
  <c r="B31687" i="9"/>
  <c r="B31688" i="9"/>
  <c r="B31689" i="9"/>
  <c r="B31690" i="9"/>
  <c r="B31691" i="9"/>
  <c r="B31692" i="9"/>
  <c r="B31693" i="9"/>
  <c r="B31694" i="9"/>
  <c r="B31695" i="9"/>
  <c r="B31696" i="9"/>
  <c r="B31697" i="9"/>
  <c r="B31698" i="9"/>
  <c r="B31699" i="9"/>
  <c r="B31700" i="9"/>
  <c r="B31701" i="9"/>
  <c r="B31702" i="9"/>
  <c r="B31703" i="9"/>
  <c r="B31704" i="9"/>
  <c r="B31705" i="9"/>
  <c r="B31706" i="9"/>
  <c r="B31707" i="9"/>
  <c r="B31708" i="9"/>
  <c r="B31709" i="9"/>
  <c r="B31710" i="9"/>
  <c r="B31711" i="9"/>
  <c r="B31712" i="9"/>
  <c r="B31713" i="9"/>
  <c r="B31714" i="9"/>
  <c r="B31715" i="9"/>
  <c r="B31716" i="9"/>
  <c r="B31717" i="9"/>
  <c r="B31718" i="9"/>
  <c r="B31719" i="9"/>
  <c r="B31720" i="9"/>
  <c r="B31721" i="9"/>
  <c r="B31722" i="9"/>
  <c r="B31723" i="9"/>
  <c r="B31724" i="9"/>
  <c r="B31725" i="9"/>
  <c r="B31726" i="9"/>
  <c r="B31727" i="9"/>
  <c r="B31728" i="9"/>
  <c r="B31729" i="9"/>
  <c r="B31730" i="9"/>
  <c r="B31731" i="9"/>
  <c r="B31732" i="9"/>
  <c r="B31733" i="9"/>
  <c r="B31734" i="9"/>
  <c r="B31735" i="9"/>
  <c r="B31736" i="9"/>
  <c r="B31737" i="9"/>
  <c r="B31738" i="9"/>
  <c r="B31739" i="9"/>
  <c r="B31740" i="9"/>
  <c r="B31741" i="9"/>
  <c r="B31742" i="9"/>
  <c r="B31743" i="9"/>
  <c r="B31744" i="9"/>
  <c r="B31745" i="9"/>
  <c r="B31746" i="9"/>
  <c r="B31747" i="9"/>
  <c r="B31748" i="9"/>
  <c r="B31749" i="9"/>
  <c r="B31750" i="9"/>
  <c r="B31751" i="9"/>
  <c r="B31752" i="9"/>
  <c r="B31753" i="9"/>
  <c r="B31754" i="9"/>
  <c r="B31755" i="9"/>
  <c r="B31756" i="9"/>
  <c r="B31757" i="9"/>
  <c r="B31758" i="9"/>
  <c r="B31759" i="9"/>
  <c r="B31760" i="9"/>
  <c r="B31761" i="9"/>
  <c r="B31762" i="9"/>
  <c r="B31763" i="9"/>
  <c r="B31764" i="9"/>
  <c r="B31765" i="9"/>
  <c r="B31766" i="9"/>
  <c r="B31767" i="9"/>
  <c r="B31768" i="9"/>
  <c r="B31769" i="9"/>
  <c r="B31770" i="9"/>
  <c r="B31771" i="9"/>
  <c r="B31772" i="9"/>
  <c r="B31773" i="9"/>
  <c r="B31774" i="9"/>
  <c r="B31775" i="9"/>
  <c r="B31776" i="9"/>
  <c r="B31777" i="9"/>
  <c r="B31778" i="9"/>
  <c r="B31779" i="9"/>
  <c r="B31780" i="9"/>
  <c r="B31781" i="9"/>
  <c r="B31782" i="9"/>
  <c r="B31783" i="9"/>
  <c r="B31784" i="9"/>
  <c r="B31785" i="9"/>
  <c r="B31786" i="9"/>
  <c r="B31787" i="9"/>
  <c r="B31788" i="9"/>
  <c r="B31789" i="9"/>
  <c r="B31790" i="9"/>
  <c r="B31791" i="9"/>
  <c r="B31792" i="9"/>
  <c r="B31793" i="9"/>
  <c r="B31794" i="9"/>
  <c r="B31795" i="9"/>
  <c r="B31796" i="9"/>
  <c r="B31797" i="9"/>
  <c r="B31798" i="9"/>
  <c r="B31799" i="9"/>
  <c r="B31800" i="9"/>
  <c r="B31801" i="9"/>
  <c r="B31802" i="9"/>
  <c r="B31803" i="9"/>
  <c r="B31804" i="9"/>
  <c r="B31805" i="9"/>
  <c r="B31806" i="9"/>
  <c r="B31807" i="9"/>
  <c r="B31808" i="9"/>
  <c r="B31809" i="9"/>
  <c r="B31810" i="9"/>
  <c r="B31811" i="9"/>
  <c r="B31812" i="9"/>
  <c r="B31813" i="9"/>
  <c r="B31814" i="9"/>
  <c r="B31815" i="9"/>
  <c r="B31816" i="9"/>
  <c r="B31817" i="9"/>
  <c r="B31818" i="9"/>
  <c r="B31819" i="9"/>
  <c r="B31820" i="9"/>
  <c r="B31821" i="9"/>
  <c r="B31822" i="9"/>
  <c r="B31823" i="9"/>
  <c r="B31824" i="9"/>
  <c r="B31825" i="9"/>
  <c r="B31826" i="9"/>
  <c r="B31827" i="9"/>
  <c r="B31828" i="9"/>
  <c r="B31829" i="9"/>
  <c r="B31830" i="9"/>
  <c r="B31831" i="9"/>
  <c r="B31832" i="9"/>
  <c r="B31833" i="9"/>
  <c r="B31834" i="9"/>
  <c r="B31835" i="9"/>
  <c r="B31836" i="9"/>
  <c r="B31837" i="9"/>
  <c r="B31838" i="9"/>
  <c r="B31839" i="9"/>
  <c r="B31840" i="9"/>
  <c r="B31841" i="9"/>
  <c r="B31842" i="9"/>
  <c r="B31843" i="9"/>
  <c r="B31844" i="9"/>
  <c r="B31845" i="9"/>
  <c r="B31846" i="9"/>
  <c r="B31847" i="9"/>
  <c r="B31848" i="9"/>
  <c r="B31849" i="9"/>
  <c r="B31850" i="9"/>
  <c r="B31851" i="9"/>
  <c r="B31852" i="9"/>
  <c r="B31853" i="9"/>
  <c r="B31854" i="9"/>
  <c r="B31855" i="9"/>
  <c r="B31856" i="9"/>
  <c r="B31857" i="9"/>
  <c r="B31858" i="9"/>
  <c r="B31859" i="9"/>
  <c r="B31860" i="9"/>
  <c r="B31861" i="9"/>
  <c r="B31862" i="9"/>
  <c r="B31863" i="9"/>
  <c r="B31864" i="9"/>
  <c r="B31865" i="9"/>
  <c r="B31866" i="9"/>
  <c r="B31867" i="9"/>
  <c r="B31868" i="9"/>
  <c r="B31869" i="9"/>
  <c r="B31870" i="9"/>
  <c r="B31871" i="9"/>
  <c r="B31872" i="9"/>
  <c r="B31873" i="9"/>
  <c r="B31874" i="9"/>
  <c r="B31875" i="9"/>
  <c r="B31876" i="9"/>
  <c r="B31877" i="9"/>
  <c r="B31878" i="9"/>
  <c r="B31879" i="9"/>
  <c r="B31880" i="9"/>
  <c r="B31881" i="9"/>
  <c r="B31882" i="9"/>
  <c r="B31883" i="9"/>
  <c r="B31884" i="9"/>
  <c r="B31885" i="9"/>
  <c r="B31886" i="9"/>
  <c r="B31887" i="9"/>
  <c r="B31888" i="9"/>
  <c r="B31889" i="9"/>
  <c r="B31890" i="9"/>
  <c r="B31891" i="9"/>
  <c r="B31892" i="9"/>
  <c r="B31893" i="9"/>
  <c r="B31894" i="9"/>
  <c r="B31895" i="9"/>
  <c r="B31896" i="9"/>
  <c r="B31897" i="9"/>
  <c r="B31898" i="9"/>
  <c r="B31899" i="9"/>
  <c r="B31900" i="9"/>
  <c r="B31901" i="9"/>
  <c r="B31902" i="9"/>
  <c r="B31903" i="9"/>
  <c r="B31904" i="9"/>
  <c r="B31905" i="9"/>
  <c r="B31906" i="9"/>
  <c r="B31907" i="9"/>
  <c r="B31908" i="9"/>
  <c r="B31909" i="9"/>
  <c r="B31910" i="9"/>
  <c r="B31911" i="9"/>
  <c r="B31912" i="9"/>
  <c r="B31913" i="9"/>
  <c r="B31914" i="9"/>
  <c r="B31915" i="9"/>
  <c r="B31916" i="9"/>
  <c r="B31917" i="9"/>
  <c r="B31918" i="9"/>
  <c r="B31919" i="9"/>
  <c r="B31920" i="9"/>
  <c r="B31921" i="9"/>
  <c r="B31922" i="9"/>
  <c r="B31923" i="9"/>
  <c r="B31924" i="9"/>
  <c r="B31925" i="9"/>
  <c r="B31926" i="9"/>
  <c r="B31927" i="9"/>
  <c r="B31928" i="9"/>
  <c r="B31929" i="9"/>
  <c r="B31930" i="9"/>
  <c r="B31931" i="9"/>
  <c r="B31932" i="9"/>
  <c r="B31933" i="9"/>
  <c r="B31934" i="9"/>
  <c r="B31935" i="9"/>
  <c r="B31936" i="9"/>
  <c r="B31937" i="9"/>
  <c r="B31938" i="9"/>
  <c r="B31939" i="9"/>
  <c r="B31940" i="9"/>
  <c r="B31941" i="9"/>
  <c r="B31942" i="9"/>
  <c r="B31943" i="9"/>
  <c r="B31944" i="9"/>
  <c r="B31945" i="9"/>
  <c r="B31946" i="9"/>
  <c r="B31947" i="9"/>
  <c r="B31948" i="9"/>
  <c r="B31949" i="9"/>
  <c r="B31950" i="9"/>
  <c r="B31951" i="9"/>
  <c r="B31952" i="9"/>
  <c r="B31953" i="9"/>
  <c r="B31954" i="9"/>
  <c r="B31955" i="9"/>
  <c r="B31956" i="9"/>
  <c r="B31957" i="9"/>
  <c r="B31958" i="9"/>
  <c r="B31959" i="9"/>
  <c r="B31960" i="9"/>
  <c r="B31961" i="9"/>
  <c r="B31962" i="9"/>
  <c r="B31963" i="9"/>
  <c r="B31964" i="9"/>
  <c r="B31965" i="9"/>
  <c r="B31966" i="9"/>
  <c r="B31967" i="9"/>
  <c r="B31968" i="9"/>
  <c r="B31969" i="9"/>
  <c r="B31970" i="9"/>
  <c r="B31971" i="9"/>
  <c r="B31972" i="9"/>
  <c r="B31973" i="9"/>
  <c r="B31974" i="9"/>
  <c r="B31975" i="9"/>
  <c r="B31976" i="9"/>
  <c r="B31977" i="9"/>
  <c r="B31978" i="9"/>
  <c r="B31979" i="9"/>
  <c r="B31980" i="9"/>
  <c r="B31981" i="9"/>
  <c r="B31982" i="9"/>
  <c r="B31983" i="9"/>
  <c r="B31984" i="9"/>
  <c r="B31985" i="9"/>
  <c r="B31986" i="9"/>
  <c r="B31987" i="9"/>
  <c r="B31988" i="9"/>
  <c r="B31989" i="9"/>
  <c r="B31990" i="9"/>
  <c r="B31991" i="9"/>
  <c r="B31992" i="9"/>
  <c r="B31993" i="9"/>
  <c r="B31994" i="9"/>
  <c r="B31995" i="9"/>
  <c r="B31996" i="9"/>
  <c r="B31997" i="9"/>
  <c r="B31998" i="9"/>
  <c r="B31999" i="9"/>
  <c r="B32000" i="9"/>
  <c r="B32001" i="9"/>
  <c r="B32002" i="9"/>
  <c r="B32003" i="9"/>
  <c r="B32004" i="9"/>
  <c r="B32005" i="9"/>
  <c r="B32006" i="9"/>
  <c r="B32007" i="9"/>
  <c r="B32008" i="9"/>
  <c r="B32009" i="9"/>
  <c r="B32010" i="9"/>
  <c r="B32011" i="9"/>
  <c r="B32012" i="9"/>
  <c r="B32013" i="9"/>
  <c r="B32014" i="9"/>
  <c r="B32015" i="9"/>
  <c r="B32016" i="9"/>
  <c r="B32017" i="9"/>
  <c r="B32018" i="9"/>
  <c r="B32019" i="9"/>
  <c r="B32020" i="9"/>
  <c r="B32021" i="9"/>
  <c r="B32022" i="9"/>
  <c r="B32023" i="9"/>
  <c r="B32024" i="9"/>
  <c r="B32025" i="9"/>
  <c r="B32026" i="9"/>
  <c r="B32027" i="9"/>
  <c r="B32028" i="9"/>
  <c r="B32029" i="9"/>
  <c r="B32030" i="9"/>
  <c r="B32031" i="9"/>
  <c r="B32032" i="9"/>
  <c r="B32033" i="9"/>
  <c r="B32034" i="9"/>
  <c r="B32035" i="9"/>
  <c r="B32036" i="9"/>
  <c r="B32037" i="9"/>
  <c r="B32038" i="9"/>
  <c r="B32039" i="9"/>
  <c r="B32040" i="9"/>
  <c r="B32041" i="9"/>
  <c r="B32042" i="9"/>
  <c r="B32043" i="9"/>
  <c r="B32044" i="9"/>
  <c r="B32045" i="9"/>
  <c r="B32046" i="9"/>
  <c r="B32047" i="9"/>
  <c r="B32048" i="9"/>
  <c r="B32049" i="9"/>
  <c r="B32050" i="9"/>
  <c r="B32051" i="9"/>
  <c r="B32052" i="9"/>
  <c r="B32053" i="9"/>
  <c r="B32054" i="9"/>
  <c r="B32055" i="9"/>
  <c r="B32056" i="9"/>
  <c r="B32057" i="9"/>
  <c r="B32058" i="9"/>
  <c r="B32059" i="9"/>
  <c r="B32060" i="9"/>
  <c r="B32061" i="9"/>
  <c r="B32062" i="9"/>
  <c r="B32063" i="9"/>
  <c r="B32064" i="9"/>
  <c r="B32065" i="9"/>
  <c r="B32066" i="9"/>
  <c r="B32067" i="9"/>
  <c r="B32068" i="9"/>
  <c r="B32069" i="9"/>
  <c r="B32070" i="9"/>
  <c r="B32071" i="9"/>
  <c r="B32072" i="9"/>
  <c r="B32073" i="9"/>
  <c r="B32074" i="9"/>
  <c r="B32075" i="9"/>
  <c r="B32076" i="9"/>
  <c r="B32077" i="9"/>
  <c r="B32078" i="9"/>
  <c r="B32079" i="9"/>
  <c r="B32080" i="9"/>
  <c r="B32081" i="9"/>
  <c r="B32082" i="9"/>
  <c r="B32083" i="9"/>
  <c r="B32084" i="9"/>
  <c r="B32085" i="9"/>
  <c r="B32086" i="9"/>
  <c r="B32087" i="9"/>
  <c r="B32088" i="9"/>
  <c r="B32089" i="9"/>
  <c r="B32090" i="9"/>
  <c r="B32091" i="9"/>
  <c r="B32092" i="9"/>
  <c r="B32093" i="9"/>
  <c r="B32094" i="9"/>
  <c r="B32095" i="9"/>
  <c r="B32096" i="9"/>
  <c r="B32097" i="9"/>
  <c r="B32098" i="9"/>
  <c r="B32099" i="9"/>
  <c r="B32100" i="9"/>
  <c r="B32101" i="9"/>
  <c r="B32102" i="9"/>
  <c r="B32103" i="9"/>
  <c r="B32104" i="9"/>
  <c r="B32105" i="9"/>
  <c r="B32106" i="9"/>
  <c r="B32107" i="9"/>
  <c r="B32108" i="9"/>
  <c r="B32109" i="9"/>
  <c r="B32110" i="9"/>
  <c r="B32111" i="9"/>
  <c r="B32112" i="9"/>
  <c r="B32113" i="9"/>
  <c r="B32114" i="9"/>
  <c r="B32115" i="9"/>
  <c r="B32116" i="9"/>
  <c r="B32117" i="9"/>
  <c r="B32118" i="9"/>
  <c r="B32119" i="9"/>
  <c r="B32120" i="9"/>
  <c r="B32121" i="9"/>
  <c r="B32122" i="9"/>
  <c r="B32123" i="9"/>
  <c r="B32124" i="9"/>
  <c r="B32125" i="9"/>
  <c r="B32126" i="9"/>
  <c r="B32127" i="9"/>
  <c r="B32128" i="9"/>
  <c r="B32129" i="9"/>
  <c r="B32130" i="9"/>
  <c r="B32131" i="9"/>
  <c r="B32132" i="9"/>
  <c r="B32133" i="9"/>
  <c r="B32134" i="9"/>
  <c r="B32135" i="9"/>
  <c r="B32136" i="9"/>
  <c r="B32137" i="9"/>
  <c r="B32138" i="9"/>
  <c r="B32139" i="9"/>
  <c r="B32140" i="9"/>
  <c r="B32141" i="9"/>
  <c r="B32142" i="9"/>
  <c r="B32143" i="9"/>
  <c r="B32144" i="9"/>
  <c r="B32145" i="9"/>
  <c r="B32146" i="9"/>
  <c r="B32147" i="9"/>
  <c r="B32148" i="9"/>
  <c r="B32149" i="9"/>
  <c r="B32150" i="9"/>
  <c r="B32151" i="9"/>
  <c r="B32152" i="9"/>
  <c r="B32153" i="9"/>
  <c r="B32154" i="9"/>
  <c r="B32155" i="9"/>
  <c r="B32156" i="9"/>
  <c r="B32157" i="9"/>
  <c r="B32158" i="9"/>
  <c r="B32159" i="9"/>
  <c r="B32160" i="9"/>
  <c r="B32161" i="9"/>
  <c r="B32162" i="9"/>
  <c r="B32163" i="9"/>
  <c r="B32164" i="9"/>
  <c r="B32165" i="9"/>
  <c r="B32166" i="9"/>
  <c r="B32167" i="9"/>
  <c r="B32168" i="9"/>
  <c r="B32169" i="9"/>
  <c r="B32170" i="9"/>
  <c r="B32171" i="9"/>
  <c r="B32172" i="9"/>
  <c r="B32173" i="9"/>
  <c r="B32174" i="9"/>
  <c r="B32175" i="9"/>
  <c r="B32176" i="9"/>
  <c r="B32177" i="9"/>
  <c r="B32178" i="9"/>
  <c r="B32179" i="9"/>
  <c r="B32180" i="9"/>
  <c r="B32181" i="9"/>
  <c r="B32182" i="9"/>
  <c r="B32183" i="9"/>
  <c r="B32184" i="9"/>
  <c r="B32185" i="9"/>
  <c r="B32186" i="9"/>
  <c r="B32187" i="9"/>
  <c r="B32188" i="9"/>
  <c r="B32189" i="9"/>
  <c r="B32190" i="9"/>
  <c r="B32191" i="9"/>
  <c r="B32192" i="9"/>
  <c r="B32193" i="9"/>
  <c r="B32194" i="9"/>
  <c r="B32195" i="9"/>
  <c r="B32196" i="9"/>
  <c r="B32197" i="9"/>
  <c r="B32198" i="9"/>
  <c r="B32199" i="9"/>
  <c r="B32200" i="9"/>
  <c r="B32201" i="9"/>
  <c r="B32202" i="9"/>
  <c r="B32203" i="9"/>
  <c r="B32204" i="9"/>
  <c r="B32205" i="9"/>
  <c r="B32206" i="9"/>
  <c r="B32207" i="9"/>
  <c r="B32208" i="9"/>
  <c r="B32209" i="9"/>
  <c r="B32210" i="9"/>
  <c r="B32211" i="9"/>
  <c r="B32212" i="9"/>
  <c r="B32213" i="9"/>
  <c r="B32214" i="9"/>
  <c r="B32215" i="9"/>
  <c r="B32216" i="9"/>
  <c r="B32217" i="9"/>
  <c r="B32218" i="9"/>
  <c r="B32219" i="9"/>
  <c r="B32220" i="9"/>
  <c r="B32221" i="9"/>
  <c r="B32222" i="9"/>
  <c r="B32223" i="9"/>
  <c r="B32224" i="9"/>
  <c r="B32225" i="9"/>
  <c r="B32226" i="9"/>
  <c r="B32227" i="9"/>
  <c r="B32228" i="9"/>
  <c r="B32229" i="9"/>
  <c r="B32230" i="9"/>
  <c r="B32231" i="9"/>
  <c r="B32232" i="9"/>
  <c r="B32233" i="9"/>
  <c r="B32234" i="9"/>
  <c r="B32235" i="9"/>
  <c r="B32236" i="9"/>
  <c r="B32237" i="9"/>
  <c r="B32238" i="9"/>
  <c r="B32239" i="9"/>
  <c r="B32240" i="9"/>
  <c r="B32241" i="9"/>
  <c r="B32242" i="9"/>
  <c r="B32243" i="9"/>
  <c r="B32244" i="9"/>
  <c r="B32245" i="9"/>
  <c r="B32246" i="9"/>
  <c r="B32247" i="9"/>
  <c r="B32248" i="9"/>
  <c r="B32249" i="9"/>
  <c r="B32250" i="9"/>
  <c r="B32251" i="9"/>
  <c r="B32252" i="9"/>
  <c r="B32253" i="9"/>
  <c r="B32254" i="9"/>
  <c r="B32255" i="9"/>
  <c r="B32256" i="9"/>
  <c r="B32257" i="9"/>
  <c r="B32258" i="9"/>
  <c r="B32259" i="9"/>
  <c r="B32260" i="9"/>
  <c r="B32261" i="9"/>
  <c r="B32262" i="9"/>
  <c r="B32263" i="9"/>
  <c r="B32264" i="9"/>
  <c r="B32265" i="9"/>
  <c r="B32266" i="9"/>
  <c r="B32267" i="9"/>
  <c r="B32268" i="9"/>
  <c r="B32269" i="9"/>
  <c r="B32270" i="9"/>
  <c r="B32271" i="9"/>
  <c r="B32272" i="9"/>
  <c r="B32273" i="9"/>
  <c r="B32274" i="9"/>
  <c r="B32275" i="9"/>
  <c r="B32276" i="9"/>
  <c r="B32277" i="9"/>
  <c r="B32278" i="9"/>
  <c r="B32279" i="9"/>
  <c r="B32280" i="9"/>
  <c r="B32281" i="9"/>
  <c r="B32282" i="9"/>
  <c r="B32283" i="9"/>
  <c r="B32284" i="9"/>
  <c r="B32285" i="9"/>
  <c r="B32286" i="9"/>
  <c r="B32287" i="9"/>
  <c r="B32288" i="9"/>
  <c r="B32289" i="9"/>
  <c r="B32290" i="9"/>
  <c r="B32291" i="9"/>
  <c r="B32292" i="9"/>
  <c r="B32293" i="9"/>
  <c r="B32294" i="9"/>
  <c r="B32295" i="9"/>
  <c r="B32296" i="9"/>
  <c r="B32297" i="9"/>
  <c r="B32298" i="9"/>
  <c r="B32299" i="9"/>
  <c r="B32300" i="9"/>
  <c r="B32301" i="9"/>
  <c r="B32302" i="9"/>
  <c r="B32303" i="9"/>
  <c r="B32304" i="9"/>
  <c r="B32305" i="9"/>
  <c r="B32306" i="9"/>
  <c r="B32307" i="9"/>
  <c r="B32308" i="9"/>
  <c r="B32309" i="9"/>
  <c r="B32310" i="9"/>
  <c r="B32311" i="9"/>
  <c r="B32312" i="9"/>
  <c r="B32313" i="9"/>
  <c r="B32314" i="9"/>
  <c r="B32315" i="9"/>
  <c r="B32316" i="9"/>
  <c r="B32317" i="9"/>
  <c r="B32318" i="9"/>
  <c r="B32319" i="9"/>
  <c r="B32320" i="9"/>
  <c r="B32321" i="9"/>
  <c r="B32322" i="9"/>
  <c r="B32323" i="9"/>
  <c r="B32324" i="9"/>
  <c r="B32325" i="9"/>
  <c r="B32326" i="9"/>
  <c r="B32327" i="9"/>
  <c r="B32328" i="9"/>
  <c r="B32329" i="9"/>
  <c r="B32330" i="9"/>
  <c r="B32331" i="9"/>
  <c r="B32332" i="9"/>
  <c r="B32333" i="9"/>
  <c r="B32334" i="9"/>
  <c r="B32335" i="9"/>
  <c r="B32336" i="9"/>
  <c r="B32337" i="9"/>
  <c r="B32338" i="9"/>
  <c r="B32339" i="9"/>
  <c r="B32340" i="9"/>
  <c r="B32341" i="9"/>
  <c r="B32342" i="9"/>
  <c r="B32343" i="9"/>
  <c r="B32344" i="9"/>
  <c r="B32345" i="9"/>
  <c r="B32346" i="9"/>
  <c r="B32347" i="9"/>
  <c r="B32348" i="9"/>
  <c r="B32349" i="9"/>
  <c r="B32350" i="9"/>
  <c r="B32351" i="9"/>
  <c r="B32352" i="9"/>
  <c r="B32353" i="9"/>
  <c r="B32354" i="9"/>
  <c r="B32355" i="9"/>
  <c r="B32356" i="9"/>
  <c r="B32357" i="9"/>
  <c r="B32358" i="9"/>
  <c r="B32359" i="9"/>
  <c r="B32360" i="9"/>
  <c r="B32361" i="9"/>
  <c r="B32362" i="9"/>
  <c r="B32363" i="9"/>
  <c r="B32364" i="9"/>
  <c r="B32365" i="9"/>
  <c r="B32366" i="9"/>
  <c r="B32367" i="9"/>
  <c r="B32368" i="9"/>
  <c r="B32369" i="9"/>
  <c r="B32370" i="9"/>
  <c r="B32371" i="9"/>
  <c r="B32372" i="9"/>
  <c r="B32373" i="9"/>
  <c r="B32374" i="9"/>
  <c r="B32375" i="9"/>
  <c r="B32376" i="9"/>
  <c r="B32377" i="9"/>
  <c r="B32378" i="9"/>
  <c r="B32379" i="9"/>
  <c r="B32380" i="9"/>
  <c r="B32381" i="9"/>
  <c r="B32382" i="9"/>
  <c r="B32383" i="9"/>
  <c r="B32384" i="9"/>
  <c r="B32385" i="9"/>
  <c r="B32386" i="9"/>
  <c r="B32387" i="9"/>
  <c r="B32388" i="9"/>
  <c r="B32389" i="9"/>
  <c r="B32390" i="9"/>
  <c r="B32391" i="9"/>
  <c r="B32392" i="9"/>
  <c r="B32393" i="9"/>
  <c r="B32394" i="9"/>
  <c r="B32395" i="9"/>
  <c r="B32396" i="9"/>
  <c r="B32397" i="9"/>
  <c r="B32398" i="9"/>
  <c r="B32399" i="9"/>
  <c r="B32400" i="9"/>
  <c r="B32401" i="9"/>
  <c r="B32402" i="9"/>
  <c r="B32403" i="9"/>
  <c r="B32404" i="9"/>
  <c r="B32405" i="9"/>
  <c r="B32406" i="9"/>
  <c r="B32407" i="9"/>
  <c r="B32408" i="9"/>
  <c r="B32409" i="9"/>
  <c r="B32410" i="9"/>
  <c r="B32411" i="9"/>
  <c r="B32412" i="9"/>
  <c r="B32413" i="9"/>
  <c r="B32414" i="9"/>
  <c r="B32415" i="9"/>
  <c r="B32416" i="9"/>
  <c r="B32417" i="9"/>
  <c r="B32418" i="9"/>
  <c r="B32419" i="9"/>
  <c r="B32420" i="9"/>
  <c r="B32421" i="9"/>
  <c r="B32422" i="9"/>
  <c r="B32423" i="9"/>
  <c r="B32424" i="9"/>
  <c r="B32425" i="9"/>
  <c r="B32426" i="9"/>
  <c r="B32427" i="9"/>
  <c r="B32428" i="9"/>
  <c r="B32429" i="9"/>
  <c r="B32430" i="9"/>
  <c r="B32431" i="9"/>
  <c r="B32432" i="9"/>
  <c r="B32433" i="9"/>
  <c r="B32434" i="9"/>
  <c r="B32435" i="9"/>
  <c r="B32436" i="9"/>
  <c r="B32437" i="9"/>
  <c r="B32438" i="9"/>
  <c r="B32439" i="9"/>
  <c r="B32440" i="9"/>
  <c r="B32441" i="9"/>
  <c r="B32442" i="9"/>
  <c r="B32443" i="9"/>
  <c r="B32444" i="9"/>
  <c r="B32445" i="9"/>
  <c r="B32446" i="9"/>
  <c r="B32447" i="9"/>
  <c r="B32448" i="9"/>
  <c r="B32449" i="9"/>
  <c r="B32450" i="9"/>
  <c r="B32451" i="9"/>
  <c r="B32452" i="9"/>
  <c r="B32453" i="9"/>
  <c r="B32454" i="9"/>
  <c r="B32455" i="9"/>
  <c r="B32456" i="9"/>
  <c r="B32457" i="9"/>
  <c r="B32458" i="9"/>
  <c r="B32459" i="9"/>
  <c r="B32460" i="9"/>
  <c r="B32461" i="9"/>
  <c r="B32462" i="9"/>
  <c r="B32463" i="9"/>
  <c r="B32464" i="9"/>
  <c r="B32465" i="9"/>
  <c r="B32466" i="9"/>
  <c r="B32467" i="9"/>
  <c r="B32468" i="9"/>
  <c r="B32469" i="9"/>
  <c r="B32470" i="9"/>
  <c r="B32471" i="9"/>
  <c r="B32472" i="9"/>
  <c r="B32473" i="9"/>
  <c r="B32474" i="9"/>
  <c r="B32475" i="9"/>
  <c r="B32476" i="9"/>
  <c r="B32477" i="9"/>
  <c r="B32478" i="9"/>
  <c r="B32479" i="9"/>
  <c r="B32480" i="9"/>
  <c r="B32481" i="9"/>
  <c r="B32482" i="9"/>
  <c r="B32483" i="9"/>
  <c r="B32484" i="9"/>
  <c r="B32485" i="9"/>
  <c r="B32486" i="9"/>
  <c r="B32487" i="9"/>
  <c r="B32488" i="9"/>
  <c r="B32489" i="9"/>
  <c r="B32490" i="9"/>
  <c r="B32491" i="9"/>
  <c r="B32492" i="9"/>
  <c r="B32493" i="9"/>
  <c r="B32494" i="9"/>
  <c r="B32495" i="9"/>
  <c r="B32496" i="9"/>
  <c r="B32497" i="9"/>
  <c r="B32498" i="9"/>
  <c r="B32499" i="9"/>
  <c r="B32500" i="9"/>
  <c r="B32501" i="9"/>
  <c r="B32502" i="9"/>
  <c r="B32503" i="9"/>
  <c r="B32504" i="9"/>
  <c r="B32505" i="9"/>
  <c r="B32506" i="9"/>
  <c r="B32507" i="9"/>
  <c r="B32508" i="9"/>
  <c r="B32509" i="9"/>
  <c r="B32510" i="9"/>
  <c r="B32511" i="9"/>
  <c r="B32512" i="9"/>
  <c r="B32513" i="9"/>
  <c r="B32514" i="9"/>
  <c r="B32515" i="9"/>
  <c r="B32516" i="9"/>
  <c r="B32517" i="9"/>
  <c r="B32518" i="9"/>
  <c r="B32519" i="9"/>
  <c r="B32520" i="9"/>
  <c r="B32521" i="9"/>
  <c r="B32522" i="9"/>
  <c r="B32523" i="9"/>
  <c r="B32524" i="9"/>
  <c r="B32525" i="9"/>
  <c r="B32526" i="9"/>
  <c r="B32527" i="9"/>
  <c r="B32528" i="9"/>
  <c r="B32529" i="9"/>
  <c r="B32530" i="9"/>
  <c r="B32531" i="9"/>
  <c r="B32532" i="9"/>
  <c r="B32533" i="9"/>
  <c r="B32534" i="9"/>
  <c r="B32535" i="9"/>
  <c r="B32536" i="9"/>
  <c r="B32537" i="9"/>
  <c r="B32538" i="9"/>
  <c r="B32539" i="9"/>
  <c r="B32540" i="9"/>
  <c r="B32541" i="9"/>
  <c r="B32542" i="9"/>
  <c r="B32543" i="9"/>
  <c r="B32544" i="9"/>
  <c r="B32545" i="9"/>
  <c r="B32546" i="9"/>
  <c r="B32547" i="9"/>
  <c r="B32548" i="9"/>
  <c r="B32549" i="9"/>
  <c r="B32550" i="9"/>
  <c r="B32551" i="9"/>
  <c r="B32552" i="9"/>
  <c r="B32553" i="9"/>
  <c r="B32554" i="9"/>
  <c r="B32555" i="9"/>
  <c r="B32556" i="9"/>
  <c r="B32557" i="9"/>
  <c r="B32558" i="9"/>
  <c r="B32559" i="9"/>
  <c r="B32560" i="9"/>
  <c r="B32561" i="9"/>
  <c r="B32562" i="9"/>
  <c r="B32563" i="9"/>
  <c r="B32564" i="9"/>
  <c r="B32565" i="9"/>
  <c r="B32566" i="9"/>
  <c r="B32567" i="9"/>
  <c r="B32568" i="9"/>
  <c r="B32569" i="9"/>
  <c r="B32570" i="9"/>
  <c r="B32571" i="9"/>
  <c r="B32572" i="9"/>
  <c r="B32573" i="9"/>
  <c r="B32574" i="9"/>
  <c r="B32575" i="9"/>
  <c r="B32576" i="9"/>
  <c r="B32577" i="9"/>
  <c r="B32578" i="9"/>
  <c r="B32579" i="9"/>
  <c r="B32580" i="9"/>
  <c r="B32581" i="9"/>
  <c r="B32582" i="9"/>
  <c r="B32583" i="9"/>
  <c r="B32584" i="9"/>
  <c r="B32585" i="9"/>
  <c r="B32586" i="9"/>
  <c r="B32587" i="9"/>
  <c r="B32588" i="9"/>
  <c r="B32589" i="9"/>
  <c r="B32590" i="9"/>
  <c r="B32591" i="9"/>
  <c r="B32592" i="9"/>
  <c r="B32593" i="9"/>
  <c r="B32594" i="9"/>
  <c r="B32595" i="9"/>
  <c r="B32596" i="9"/>
  <c r="B32597" i="9"/>
  <c r="B32598" i="9"/>
  <c r="B32599" i="9"/>
  <c r="B32600" i="9"/>
  <c r="B32601" i="9"/>
  <c r="B32602" i="9"/>
  <c r="B32603" i="9"/>
  <c r="B32604" i="9"/>
  <c r="B32605" i="9"/>
  <c r="B32606" i="9"/>
  <c r="B32607" i="9"/>
  <c r="B32608" i="9"/>
  <c r="B32609" i="9"/>
  <c r="B32610" i="9"/>
  <c r="B32611" i="9"/>
  <c r="B32612" i="9"/>
  <c r="B32613" i="9"/>
  <c r="B32614" i="9"/>
  <c r="B32615" i="9"/>
  <c r="B32616" i="9"/>
  <c r="B32617" i="9"/>
  <c r="B32618" i="9"/>
  <c r="B32619" i="9"/>
  <c r="B32620" i="9"/>
  <c r="B32621" i="9"/>
  <c r="B32622" i="9"/>
  <c r="B32623" i="9"/>
  <c r="B32624" i="9"/>
  <c r="B32625" i="9"/>
  <c r="B32626" i="9"/>
  <c r="B32627" i="9"/>
  <c r="B32628" i="9"/>
  <c r="B32629" i="9"/>
  <c r="B32630" i="9"/>
  <c r="B32631" i="9"/>
  <c r="B32632" i="9"/>
  <c r="B32633" i="9"/>
  <c r="B32634" i="9"/>
  <c r="B32635" i="9"/>
  <c r="B32636" i="9"/>
  <c r="B32637" i="9"/>
  <c r="B32638" i="9"/>
  <c r="B32639" i="9"/>
  <c r="B32640" i="9"/>
  <c r="B32641" i="9"/>
  <c r="B32642" i="9"/>
  <c r="B32643" i="9"/>
  <c r="B32644" i="9"/>
  <c r="B32645" i="9"/>
  <c r="B32646" i="9"/>
  <c r="B32647" i="9"/>
  <c r="B32648" i="9"/>
  <c r="B32649" i="9"/>
  <c r="B32650" i="9"/>
  <c r="B32651" i="9"/>
  <c r="B32652" i="9"/>
  <c r="B32653" i="9"/>
  <c r="B32654" i="9"/>
  <c r="B32655" i="9"/>
  <c r="B32656" i="9"/>
  <c r="B32657" i="9"/>
  <c r="B32658" i="9"/>
  <c r="B32659" i="9"/>
  <c r="B32660" i="9"/>
  <c r="B32661" i="9"/>
  <c r="B32662" i="9"/>
  <c r="B32663" i="9"/>
  <c r="B32664" i="9"/>
  <c r="B32665" i="9"/>
  <c r="B32666" i="9"/>
  <c r="B32667" i="9"/>
  <c r="B32668" i="9"/>
  <c r="B32669" i="9"/>
  <c r="B32670" i="9"/>
  <c r="B32671" i="9"/>
  <c r="B32672" i="9"/>
  <c r="B32673" i="9"/>
  <c r="B32674" i="9"/>
  <c r="B32675" i="9"/>
  <c r="B32676" i="9"/>
  <c r="B32677" i="9"/>
  <c r="B32678" i="9"/>
  <c r="B32679" i="9"/>
  <c r="B32680" i="9"/>
  <c r="B32681" i="9"/>
  <c r="B32682" i="9"/>
  <c r="B32683" i="9"/>
  <c r="B32684" i="9"/>
  <c r="B32685" i="9"/>
  <c r="B32686" i="9"/>
  <c r="B32687" i="9"/>
  <c r="B32688" i="9"/>
  <c r="B32689" i="9"/>
  <c r="B32690" i="9"/>
  <c r="B32691" i="9"/>
  <c r="B32692" i="9"/>
  <c r="B32693" i="9"/>
  <c r="B32694" i="9"/>
  <c r="B32695" i="9"/>
  <c r="B32696" i="9"/>
  <c r="B32697" i="9"/>
  <c r="B32698" i="9"/>
  <c r="B32699" i="9"/>
  <c r="B32700" i="9"/>
  <c r="B32701" i="9"/>
  <c r="B32702" i="9"/>
  <c r="B32703" i="9"/>
  <c r="B32704" i="9"/>
  <c r="B32705" i="9"/>
  <c r="B32706" i="9"/>
  <c r="B32707" i="9"/>
  <c r="B32708" i="9"/>
  <c r="B32709" i="9"/>
  <c r="B32710" i="9"/>
  <c r="B32711" i="9"/>
  <c r="B32712" i="9"/>
  <c r="B32713" i="9"/>
  <c r="B32714" i="9"/>
  <c r="B32715" i="9"/>
  <c r="B32716" i="9"/>
  <c r="B32717" i="9"/>
  <c r="B32718" i="9"/>
  <c r="B32719" i="9"/>
  <c r="B32720" i="9"/>
  <c r="B32721" i="9"/>
  <c r="B32722" i="9"/>
  <c r="B32723" i="9"/>
  <c r="B32724" i="9"/>
  <c r="B32725" i="9"/>
  <c r="B32726" i="9"/>
  <c r="B32727" i="9"/>
  <c r="B32728" i="9"/>
  <c r="B32729" i="9"/>
  <c r="B32730" i="9"/>
  <c r="B32731" i="9"/>
  <c r="B32732" i="9"/>
  <c r="B32733" i="9"/>
  <c r="B32734" i="9"/>
  <c r="B32735" i="9"/>
  <c r="B32736" i="9"/>
  <c r="B32737" i="9"/>
  <c r="B32738" i="9"/>
  <c r="B32739" i="9"/>
  <c r="B32740" i="9"/>
  <c r="B32741" i="9"/>
  <c r="B32742" i="9"/>
  <c r="B32743" i="9"/>
  <c r="B32744" i="9"/>
  <c r="B32745" i="9"/>
  <c r="B32746" i="9"/>
  <c r="B32747" i="9"/>
  <c r="B32748" i="9"/>
  <c r="B32749" i="9"/>
  <c r="B32750" i="9"/>
  <c r="B32751" i="9"/>
  <c r="B32752" i="9"/>
  <c r="B32753" i="9"/>
  <c r="B32754" i="9"/>
  <c r="B32755" i="9"/>
  <c r="B32756" i="9"/>
  <c r="B32757" i="9"/>
  <c r="B32758" i="9"/>
  <c r="B32759" i="9"/>
  <c r="B32760" i="9"/>
  <c r="B32761" i="9"/>
  <c r="B32762" i="9"/>
  <c r="B32763" i="9"/>
  <c r="B32764" i="9"/>
  <c r="B32765" i="9"/>
  <c r="B32766" i="9"/>
  <c r="B32767" i="9"/>
  <c r="B32768" i="9"/>
  <c r="B32769" i="9"/>
  <c r="B32770" i="9"/>
  <c r="B32771" i="9"/>
  <c r="B32772" i="9"/>
  <c r="B32773" i="9"/>
  <c r="B32774" i="9"/>
  <c r="B32775" i="9"/>
  <c r="B32776" i="9"/>
  <c r="B32777" i="9"/>
  <c r="B32778" i="9"/>
  <c r="B32779" i="9"/>
  <c r="B32780" i="9"/>
  <c r="B32781" i="9"/>
  <c r="B32782" i="9"/>
  <c r="B32783" i="9"/>
  <c r="B32784" i="9"/>
  <c r="B32785" i="9"/>
  <c r="B32786" i="9"/>
  <c r="B32787" i="9"/>
  <c r="B32788" i="9"/>
  <c r="B32789" i="9"/>
  <c r="B32790" i="9"/>
  <c r="B32791" i="9"/>
  <c r="B32792" i="9"/>
  <c r="B32793" i="9"/>
  <c r="B32794" i="9"/>
  <c r="B32795" i="9"/>
  <c r="B32796" i="9"/>
  <c r="B32797" i="9"/>
  <c r="B32798" i="9"/>
  <c r="B32799" i="9"/>
  <c r="B32800" i="9"/>
  <c r="B32801" i="9"/>
  <c r="B32802" i="9"/>
  <c r="B32803" i="9"/>
  <c r="B32804" i="9"/>
  <c r="B32805" i="9"/>
  <c r="B32806" i="9"/>
  <c r="B32807" i="9"/>
  <c r="B32808" i="9"/>
  <c r="B32809" i="9"/>
  <c r="B32810" i="9"/>
  <c r="B32811" i="9"/>
  <c r="B32812" i="9"/>
  <c r="B32813" i="9"/>
  <c r="B32814" i="9"/>
  <c r="B32815" i="9"/>
  <c r="B32816" i="9"/>
  <c r="B32817" i="9"/>
  <c r="B32818" i="9"/>
  <c r="B32819" i="9"/>
  <c r="B32820" i="9"/>
  <c r="B32821" i="9"/>
  <c r="B32822" i="9"/>
  <c r="B32823" i="9"/>
  <c r="B32824" i="9"/>
  <c r="B32825" i="9"/>
  <c r="B32826" i="9"/>
  <c r="B32827" i="9"/>
  <c r="B32828" i="9"/>
  <c r="B32829" i="9"/>
  <c r="B32830" i="9"/>
  <c r="B32831" i="9"/>
  <c r="B32832" i="9"/>
  <c r="B32833" i="9"/>
  <c r="B32834" i="9"/>
  <c r="B32835" i="9"/>
  <c r="B32836" i="9"/>
  <c r="B32837" i="9"/>
  <c r="B32838" i="9"/>
  <c r="B32839" i="9"/>
  <c r="B32840" i="9"/>
  <c r="B32841" i="9"/>
  <c r="B32842" i="9"/>
  <c r="B32843" i="9"/>
  <c r="B32844" i="9"/>
  <c r="B32845" i="9"/>
  <c r="B32846" i="9"/>
  <c r="B32847" i="9"/>
  <c r="B32848" i="9"/>
  <c r="B32849" i="9"/>
  <c r="B32850" i="9"/>
  <c r="B32851" i="9"/>
  <c r="B32852" i="9"/>
  <c r="B32853" i="9"/>
  <c r="B32854" i="9"/>
  <c r="B32855" i="9"/>
  <c r="B32856" i="9"/>
  <c r="B32857" i="9"/>
  <c r="B32858" i="9"/>
  <c r="B32859" i="9"/>
  <c r="B32860" i="9"/>
  <c r="B32861" i="9"/>
  <c r="B32862" i="9"/>
  <c r="B32863" i="9"/>
  <c r="B32864" i="9"/>
  <c r="B32865" i="9"/>
  <c r="B32866" i="9"/>
  <c r="B32867" i="9"/>
  <c r="B32868" i="9"/>
  <c r="B32869" i="9"/>
  <c r="B32870" i="9"/>
  <c r="B32871" i="9"/>
  <c r="B32872" i="9"/>
  <c r="B32873" i="9"/>
  <c r="B32874" i="9"/>
  <c r="B32875" i="9"/>
  <c r="B32876" i="9"/>
  <c r="B32877" i="9"/>
  <c r="B32878" i="9"/>
  <c r="B32879" i="9"/>
  <c r="B32880" i="9"/>
  <c r="B32881" i="9"/>
  <c r="B32882" i="9"/>
  <c r="B32883" i="9"/>
  <c r="B32884" i="9"/>
  <c r="B32885" i="9"/>
  <c r="B32886" i="9"/>
  <c r="B32887" i="9"/>
  <c r="B32888" i="9"/>
  <c r="B32889" i="9"/>
  <c r="B32890" i="9"/>
  <c r="B32891" i="9"/>
  <c r="B32892" i="9"/>
  <c r="B32893" i="9"/>
  <c r="B32894" i="9"/>
  <c r="B32895" i="9"/>
  <c r="B32896" i="9"/>
  <c r="B32897" i="9"/>
  <c r="B32898" i="9"/>
  <c r="B32899" i="9"/>
  <c r="B32900" i="9"/>
  <c r="B32901" i="9"/>
  <c r="B32902" i="9"/>
  <c r="B32903" i="9"/>
  <c r="B32904" i="9"/>
  <c r="B32905" i="9"/>
  <c r="B32906" i="9"/>
  <c r="B32907" i="9"/>
  <c r="B32908" i="9"/>
  <c r="B32909" i="9"/>
  <c r="B32910" i="9"/>
  <c r="B32911" i="9"/>
  <c r="B32912" i="9"/>
  <c r="B32913" i="9"/>
  <c r="B32914" i="9"/>
  <c r="B32915" i="9"/>
  <c r="B32916" i="9"/>
  <c r="B32917" i="9"/>
  <c r="B32918" i="9"/>
  <c r="B32919" i="9"/>
  <c r="B32920" i="9"/>
  <c r="B32921" i="9"/>
  <c r="B32922" i="9"/>
  <c r="B32923" i="9"/>
  <c r="B32924" i="9"/>
  <c r="B32925" i="9"/>
  <c r="B32926" i="9"/>
  <c r="B32927" i="9"/>
  <c r="B32928" i="9"/>
  <c r="B32929" i="9"/>
  <c r="B32930" i="9"/>
  <c r="B32931" i="9"/>
  <c r="B32932" i="9"/>
  <c r="B32933" i="9"/>
  <c r="B32934" i="9"/>
  <c r="B32935" i="9"/>
  <c r="B32936" i="9"/>
  <c r="B32937" i="9"/>
  <c r="B32938" i="9"/>
  <c r="B32939" i="9"/>
  <c r="B32940" i="9"/>
  <c r="B32941" i="9"/>
  <c r="B32942" i="9"/>
  <c r="B32943" i="9"/>
  <c r="B32944" i="9"/>
  <c r="B32945" i="9"/>
  <c r="B32946" i="9"/>
  <c r="B32947" i="9"/>
  <c r="B32948" i="9"/>
  <c r="B32949" i="9"/>
  <c r="B32950" i="9"/>
  <c r="B32951" i="9"/>
  <c r="B32952" i="9"/>
  <c r="B32953" i="9"/>
  <c r="B32954" i="9"/>
  <c r="B32955" i="9"/>
  <c r="B32956" i="9"/>
  <c r="B32957" i="9"/>
  <c r="B32958" i="9"/>
  <c r="B32959" i="9"/>
  <c r="B32960" i="9"/>
  <c r="B32961" i="9"/>
  <c r="B32962" i="9"/>
  <c r="B32963" i="9"/>
  <c r="B32964" i="9"/>
  <c r="B32965" i="9"/>
  <c r="B32966" i="9"/>
  <c r="B32967" i="9"/>
  <c r="B32968" i="9"/>
  <c r="B32969" i="9"/>
  <c r="B32970" i="9"/>
  <c r="B32971" i="9"/>
  <c r="B32972" i="9"/>
  <c r="B32973" i="9"/>
  <c r="B32974" i="9"/>
  <c r="B32975" i="9"/>
  <c r="B32976" i="9"/>
  <c r="B32977" i="9"/>
  <c r="B32978" i="9"/>
  <c r="B32979" i="9"/>
  <c r="B32980" i="9"/>
  <c r="B32981" i="9"/>
  <c r="B32982" i="9"/>
  <c r="B32983" i="9"/>
  <c r="B32984" i="9"/>
  <c r="B32985" i="9"/>
  <c r="B32986" i="9"/>
  <c r="B32987" i="9"/>
  <c r="B32988" i="9"/>
  <c r="B32989" i="9"/>
  <c r="B32990" i="9"/>
  <c r="B32991" i="9"/>
  <c r="B32992" i="9"/>
  <c r="B32993" i="9"/>
  <c r="B32994" i="9"/>
  <c r="B32995" i="9"/>
  <c r="B32996" i="9"/>
  <c r="B32997" i="9"/>
  <c r="B32998" i="9"/>
  <c r="B32999" i="9"/>
  <c r="B33000" i="9"/>
  <c r="B33001" i="9"/>
  <c r="B33002" i="9"/>
  <c r="B33003" i="9"/>
  <c r="B33004" i="9"/>
  <c r="B33005" i="9"/>
  <c r="B33006" i="9"/>
  <c r="B33007" i="9"/>
  <c r="B33008" i="9"/>
  <c r="B33009" i="9"/>
  <c r="B33010" i="9"/>
  <c r="B33011" i="9"/>
  <c r="B33012" i="9"/>
  <c r="B33013" i="9"/>
  <c r="B33014" i="9"/>
  <c r="B33015" i="9"/>
  <c r="B33016" i="9"/>
  <c r="B33017" i="9"/>
  <c r="B33018" i="9"/>
  <c r="B33019" i="9"/>
  <c r="B33020" i="9"/>
  <c r="B33021" i="9"/>
  <c r="B33022" i="9"/>
  <c r="B33023" i="9"/>
  <c r="B33024" i="9"/>
  <c r="B33025" i="9"/>
  <c r="B33026" i="9"/>
  <c r="B33027" i="9"/>
  <c r="B33028" i="9"/>
  <c r="B33029" i="9"/>
  <c r="B33030" i="9"/>
  <c r="B33031" i="9"/>
  <c r="B33032" i="9"/>
  <c r="B33033" i="9"/>
  <c r="B33034" i="9"/>
  <c r="B33035" i="9"/>
  <c r="B33036" i="9"/>
  <c r="B33037" i="9"/>
  <c r="B33038" i="9"/>
  <c r="B33039" i="9"/>
  <c r="B33040" i="9"/>
  <c r="B33041" i="9"/>
  <c r="B33042" i="9"/>
  <c r="B33043" i="9"/>
  <c r="B33044" i="9"/>
  <c r="B33045" i="9"/>
  <c r="B33046" i="9"/>
  <c r="B33047" i="9"/>
  <c r="B33048" i="9"/>
  <c r="B33049" i="9"/>
  <c r="B33050" i="9"/>
  <c r="B33051" i="9"/>
  <c r="B33052" i="9"/>
  <c r="B33053" i="9"/>
  <c r="B33054" i="9"/>
  <c r="B33055" i="9"/>
  <c r="B33056" i="9"/>
  <c r="B33057" i="9"/>
  <c r="B33058" i="9"/>
  <c r="B33059" i="9"/>
  <c r="B33060" i="9"/>
  <c r="B33061" i="9"/>
  <c r="B33062" i="9"/>
  <c r="B33063" i="9"/>
  <c r="B33064" i="9"/>
  <c r="B33065" i="9"/>
  <c r="B33066" i="9"/>
  <c r="B33067" i="9"/>
  <c r="B33068" i="9"/>
  <c r="B33069" i="9"/>
  <c r="B33070" i="9"/>
  <c r="B33071" i="9"/>
  <c r="B33072" i="9"/>
  <c r="B33073" i="9"/>
  <c r="B33074" i="9"/>
  <c r="B33075" i="9"/>
  <c r="B33076" i="9"/>
  <c r="B33077" i="9"/>
  <c r="B33078" i="9"/>
  <c r="B33079" i="9"/>
  <c r="B33080" i="9"/>
  <c r="B33081" i="9"/>
  <c r="B33082" i="9"/>
  <c r="B33083" i="9"/>
  <c r="B33084" i="9"/>
  <c r="B33085" i="9"/>
  <c r="B33086" i="9"/>
  <c r="B33087" i="9"/>
  <c r="B33088" i="9"/>
  <c r="B33089" i="9"/>
  <c r="B33090" i="9"/>
  <c r="B33091" i="9"/>
  <c r="B33092" i="9"/>
  <c r="B33093" i="9"/>
  <c r="B33094" i="9"/>
  <c r="B33095" i="9"/>
  <c r="B33096" i="9"/>
  <c r="B33097" i="9"/>
  <c r="B33098" i="9"/>
  <c r="B33099" i="9"/>
  <c r="B33100" i="9"/>
  <c r="B33101" i="9"/>
  <c r="B33102" i="9"/>
  <c r="B33103" i="9"/>
  <c r="B33104" i="9"/>
  <c r="B33105" i="9"/>
  <c r="B33106" i="9"/>
  <c r="B33107" i="9"/>
  <c r="B33108" i="9"/>
  <c r="B33109" i="9"/>
  <c r="B33110" i="9"/>
  <c r="B33111" i="9"/>
  <c r="B33112" i="9"/>
  <c r="B33113" i="9"/>
  <c r="B33114" i="9"/>
  <c r="B33115" i="9"/>
  <c r="B33116" i="9"/>
  <c r="B33117" i="9"/>
  <c r="B33118" i="9"/>
  <c r="B33119" i="9"/>
  <c r="B33120" i="9"/>
  <c r="B33121" i="9"/>
  <c r="B33122" i="9"/>
  <c r="B33123" i="9"/>
  <c r="B33124" i="9"/>
  <c r="B33125" i="9"/>
  <c r="B33126" i="9"/>
  <c r="B33127" i="9"/>
  <c r="B33128" i="9"/>
  <c r="B33129" i="9"/>
  <c r="B33130" i="9"/>
  <c r="B33131" i="9"/>
  <c r="B33132" i="9"/>
  <c r="B33133" i="9"/>
  <c r="B33134" i="9"/>
  <c r="B33135" i="9"/>
  <c r="B33136" i="9"/>
  <c r="B33137" i="9"/>
  <c r="B33138" i="9"/>
  <c r="B33139" i="9"/>
  <c r="B33140" i="9"/>
  <c r="B33141" i="9"/>
  <c r="B33142" i="9"/>
  <c r="B33143" i="9"/>
  <c r="B33144" i="9"/>
  <c r="B33145" i="9"/>
  <c r="B33146" i="9"/>
  <c r="B33147" i="9"/>
  <c r="B33148" i="9"/>
  <c r="B33149" i="9"/>
  <c r="B33150" i="9"/>
  <c r="B33151" i="9"/>
  <c r="B33152" i="9"/>
  <c r="B33153" i="9"/>
  <c r="B33154" i="9"/>
  <c r="B33155" i="9"/>
  <c r="B33156" i="9"/>
  <c r="B33157" i="9"/>
  <c r="B33158" i="9"/>
  <c r="B33159" i="9"/>
  <c r="B33160" i="9"/>
  <c r="B33161" i="9"/>
  <c r="B33162" i="9"/>
  <c r="B33163" i="9"/>
  <c r="B33164" i="9"/>
  <c r="B33165" i="9"/>
  <c r="B33166" i="9"/>
  <c r="B33167" i="9"/>
  <c r="B33168" i="9"/>
  <c r="B33169" i="9"/>
  <c r="B33170" i="9"/>
  <c r="B33171" i="9"/>
  <c r="B33172" i="9"/>
  <c r="B33173" i="9"/>
  <c r="B33174" i="9"/>
  <c r="B33175" i="9"/>
  <c r="B33176" i="9"/>
  <c r="B33177" i="9"/>
  <c r="B33178" i="9"/>
  <c r="B33179" i="9"/>
  <c r="B33180" i="9"/>
  <c r="B33181" i="9"/>
  <c r="B33182" i="9"/>
  <c r="B33183" i="9"/>
  <c r="B33184" i="9"/>
  <c r="B33185" i="9"/>
  <c r="B33186" i="9"/>
  <c r="B33187" i="9"/>
  <c r="B33188" i="9"/>
  <c r="B33189" i="9"/>
  <c r="B33190" i="9"/>
  <c r="B33191" i="9"/>
  <c r="B33192" i="9"/>
  <c r="B33193" i="9"/>
  <c r="B33194" i="9"/>
  <c r="B33195" i="9"/>
  <c r="B33196" i="9"/>
  <c r="B33197" i="9"/>
  <c r="B33198" i="9"/>
  <c r="B33199" i="9"/>
  <c r="B33200" i="9"/>
  <c r="B33201" i="9"/>
  <c r="B33202" i="9"/>
  <c r="B33203" i="9"/>
  <c r="B33204" i="9"/>
  <c r="B33205" i="9"/>
  <c r="B33206" i="9"/>
  <c r="B33207" i="9"/>
  <c r="B33208" i="9"/>
  <c r="B33209" i="9"/>
  <c r="B33210" i="9"/>
  <c r="B33211" i="9"/>
  <c r="B33212" i="9"/>
  <c r="B33213" i="9"/>
  <c r="B33214" i="9"/>
  <c r="B33215" i="9"/>
  <c r="B33216" i="9"/>
  <c r="B33217" i="9"/>
  <c r="B33218" i="9"/>
  <c r="B33219" i="9"/>
  <c r="B33220" i="9"/>
  <c r="B33221" i="9"/>
  <c r="B33222" i="9"/>
  <c r="B33223" i="9"/>
  <c r="B33224" i="9"/>
  <c r="B33225" i="9"/>
  <c r="B33226" i="9"/>
  <c r="B33227" i="9"/>
  <c r="B33228" i="9"/>
  <c r="B33229" i="9"/>
  <c r="B33230" i="9"/>
  <c r="B33231" i="9"/>
  <c r="B33232" i="9"/>
  <c r="B33233" i="9"/>
  <c r="B33234" i="9"/>
  <c r="B33235" i="9"/>
  <c r="B33236" i="9"/>
  <c r="B33237" i="9"/>
  <c r="B33238" i="9"/>
  <c r="B33239" i="9"/>
  <c r="B33240" i="9"/>
  <c r="B33241" i="9"/>
  <c r="B33242" i="9"/>
  <c r="B33243" i="9"/>
  <c r="B33244" i="9"/>
  <c r="B33245" i="9"/>
  <c r="B33246" i="9"/>
  <c r="B33247" i="9"/>
  <c r="B33248" i="9"/>
  <c r="B33249" i="9"/>
  <c r="B33250" i="9"/>
  <c r="B33251" i="9"/>
  <c r="B33252" i="9"/>
  <c r="B33253" i="9"/>
  <c r="B33254" i="9"/>
  <c r="B33255" i="9"/>
  <c r="B33256" i="9"/>
  <c r="B33257" i="9"/>
  <c r="B33258" i="9"/>
  <c r="B33259" i="9"/>
  <c r="B33260" i="9"/>
  <c r="B33261" i="9"/>
  <c r="B33262" i="9"/>
  <c r="B33263" i="9"/>
  <c r="B33264" i="9"/>
  <c r="B33265" i="9"/>
  <c r="B33266" i="9"/>
  <c r="B33267" i="9"/>
  <c r="B33268" i="9"/>
  <c r="B33269" i="9"/>
  <c r="B33270" i="9"/>
  <c r="B33271" i="9"/>
  <c r="B33272" i="9"/>
  <c r="B33273" i="9"/>
  <c r="B33274" i="9"/>
  <c r="B33275" i="9"/>
  <c r="B33276" i="9"/>
  <c r="B33277" i="9"/>
  <c r="B33278" i="9"/>
  <c r="B33279" i="9"/>
  <c r="B33280" i="9"/>
  <c r="B33281" i="9"/>
  <c r="B33282" i="9"/>
  <c r="B33283" i="9"/>
  <c r="B33284" i="9"/>
  <c r="B33285" i="9"/>
  <c r="B33286" i="9"/>
  <c r="B33287" i="9"/>
  <c r="B33288" i="9"/>
  <c r="B33289" i="9"/>
  <c r="B33290" i="9"/>
  <c r="B33291" i="9"/>
  <c r="B33292" i="9"/>
  <c r="B33293" i="9"/>
  <c r="B33294" i="9"/>
  <c r="B33295" i="9"/>
  <c r="B33296" i="9"/>
  <c r="B33297" i="9"/>
  <c r="B33298" i="9"/>
  <c r="B33299" i="9"/>
  <c r="B33300" i="9"/>
  <c r="B33301" i="9"/>
  <c r="B33302" i="9"/>
  <c r="B33303" i="9"/>
  <c r="B33304" i="9"/>
  <c r="B33305" i="9"/>
  <c r="B33306" i="9"/>
  <c r="B33307" i="9"/>
  <c r="B33308" i="9"/>
  <c r="B33309" i="9"/>
  <c r="B33310" i="9"/>
  <c r="B33311" i="9"/>
  <c r="B33312" i="9"/>
  <c r="B33313" i="9"/>
  <c r="B33314" i="9"/>
  <c r="B33315" i="9"/>
  <c r="B33316" i="9"/>
  <c r="B33317" i="9"/>
  <c r="B33318" i="9"/>
  <c r="B33319" i="9"/>
  <c r="B33320" i="9"/>
  <c r="B33321" i="9"/>
  <c r="B33322" i="9"/>
  <c r="B33323" i="9"/>
  <c r="B33324" i="9"/>
  <c r="B33325" i="9"/>
  <c r="B33326" i="9"/>
  <c r="B33327" i="9"/>
  <c r="B33328" i="9"/>
  <c r="B33329" i="9"/>
  <c r="B33330" i="9"/>
  <c r="B33331" i="9"/>
  <c r="B33332" i="9"/>
  <c r="B33333" i="9"/>
  <c r="B33334" i="9"/>
  <c r="B33335" i="9"/>
  <c r="B33336" i="9"/>
  <c r="B33337" i="9"/>
  <c r="B33338" i="9"/>
  <c r="B33339" i="9"/>
  <c r="B33340" i="9"/>
  <c r="B33341" i="9"/>
  <c r="B33342" i="9"/>
  <c r="B33343" i="9"/>
  <c r="B33344" i="9"/>
  <c r="B33345" i="9"/>
  <c r="B33346" i="9"/>
  <c r="B33347" i="9"/>
  <c r="B33348" i="9"/>
  <c r="B33349" i="9"/>
  <c r="B33350" i="9"/>
  <c r="B33351" i="9"/>
  <c r="B33352" i="9"/>
  <c r="B33353" i="9"/>
  <c r="B33354" i="9"/>
  <c r="B33355" i="9"/>
  <c r="B33356" i="9"/>
  <c r="B33357" i="9"/>
  <c r="B33358" i="9"/>
  <c r="B33359" i="9"/>
  <c r="B33360" i="9"/>
  <c r="B33361" i="9"/>
  <c r="B33362" i="9"/>
  <c r="B33363" i="9"/>
  <c r="B33364" i="9"/>
  <c r="B33365" i="9"/>
  <c r="B33366" i="9"/>
  <c r="B33367" i="9"/>
  <c r="B33368" i="9"/>
  <c r="B33369" i="9"/>
  <c r="B33370" i="9"/>
  <c r="B33371" i="9"/>
  <c r="B33372" i="9"/>
  <c r="B33373" i="9"/>
  <c r="B33374" i="9"/>
  <c r="B33375" i="9"/>
  <c r="B33376" i="9"/>
  <c r="B33377" i="9"/>
  <c r="B33378" i="9"/>
  <c r="B33379" i="9"/>
  <c r="B33380" i="9"/>
  <c r="B33381" i="9"/>
  <c r="B33382" i="9"/>
  <c r="B33383" i="9"/>
  <c r="B33384" i="9"/>
  <c r="B33385" i="9"/>
  <c r="B33386" i="9"/>
  <c r="B33387" i="9"/>
  <c r="B33388" i="9"/>
  <c r="B33389" i="9"/>
  <c r="B33390" i="9"/>
  <c r="B33391" i="9"/>
  <c r="B33392" i="9"/>
  <c r="B33393" i="9"/>
  <c r="B33394" i="9"/>
  <c r="B33395" i="9"/>
  <c r="B33396" i="9"/>
  <c r="B33397" i="9"/>
  <c r="B33398" i="9"/>
  <c r="B33399" i="9"/>
  <c r="B33400" i="9"/>
  <c r="B33401" i="9"/>
  <c r="B33402" i="9"/>
  <c r="B33403" i="9"/>
  <c r="B33404" i="9"/>
  <c r="B33405" i="9"/>
  <c r="B33406" i="9"/>
  <c r="B33407" i="9"/>
  <c r="B33408" i="9"/>
  <c r="B33409" i="9"/>
  <c r="B33410" i="9"/>
  <c r="B33411" i="9"/>
  <c r="B33412" i="9"/>
  <c r="B33413" i="9"/>
  <c r="B33414" i="9"/>
  <c r="B33415" i="9"/>
  <c r="B33416" i="9"/>
  <c r="B33417" i="9"/>
  <c r="B33418" i="9"/>
  <c r="B33419" i="9"/>
  <c r="B33420" i="9"/>
  <c r="B33421" i="9"/>
  <c r="B33422" i="9"/>
  <c r="B33423" i="9"/>
  <c r="B33424" i="9"/>
  <c r="B33425" i="9"/>
  <c r="B33426" i="9"/>
  <c r="B33427" i="9"/>
  <c r="B33428" i="9"/>
  <c r="B33429" i="9"/>
  <c r="B33430" i="9"/>
  <c r="B33431" i="9"/>
  <c r="B33432" i="9"/>
  <c r="B33433" i="9"/>
  <c r="B33434" i="9"/>
  <c r="B33435" i="9"/>
  <c r="B33436" i="9"/>
  <c r="B33437" i="9"/>
  <c r="B33438" i="9"/>
  <c r="B33439" i="9"/>
  <c r="B33440" i="9"/>
  <c r="B33441" i="9"/>
  <c r="B33442" i="9"/>
  <c r="B33443" i="9"/>
  <c r="B33444" i="9"/>
  <c r="B33445" i="9"/>
  <c r="B33446" i="9"/>
  <c r="B33447" i="9"/>
  <c r="B33448" i="9"/>
  <c r="B33449" i="9"/>
  <c r="B33450" i="9"/>
  <c r="B33451" i="9"/>
  <c r="B33452" i="9"/>
  <c r="B33453" i="9"/>
  <c r="B33454" i="9"/>
  <c r="B33455" i="9"/>
  <c r="B33456" i="9"/>
  <c r="B33457" i="9"/>
  <c r="B33458" i="9"/>
  <c r="B33459" i="9"/>
  <c r="B33460" i="9"/>
  <c r="B33461" i="9"/>
  <c r="B33462" i="9"/>
  <c r="B33463" i="9"/>
  <c r="B33464" i="9"/>
  <c r="B33465" i="9"/>
  <c r="B33466" i="9"/>
  <c r="B33467" i="9"/>
  <c r="B33468" i="9"/>
  <c r="B33469" i="9"/>
  <c r="B33470" i="9"/>
  <c r="B33471" i="9"/>
  <c r="B33472" i="9"/>
  <c r="B33473" i="9"/>
  <c r="B33474" i="9"/>
  <c r="B33475" i="9"/>
  <c r="B33476" i="9"/>
  <c r="B33477" i="9"/>
  <c r="B33478" i="9"/>
  <c r="B33479" i="9"/>
  <c r="B33480" i="9"/>
  <c r="B33481" i="9"/>
  <c r="B33482" i="9"/>
  <c r="B33483" i="9"/>
  <c r="B33484" i="9"/>
  <c r="B33485" i="9"/>
  <c r="B33486" i="9"/>
  <c r="B33487" i="9"/>
  <c r="B33488" i="9"/>
  <c r="B33489" i="9"/>
  <c r="B33490" i="9"/>
  <c r="B33491" i="9"/>
  <c r="B33492" i="9"/>
  <c r="B33493" i="9"/>
  <c r="B33494" i="9"/>
  <c r="B33495" i="9"/>
  <c r="B33496" i="9"/>
  <c r="B33497" i="9"/>
  <c r="B33498" i="9"/>
  <c r="B33499" i="9"/>
  <c r="B33500" i="9"/>
  <c r="B33501" i="9"/>
  <c r="B33502" i="9"/>
  <c r="B33503" i="9"/>
  <c r="B33504" i="9"/>
  <c r="B33505" i="9"/>
  <c r="B33506" i="9"/>
  <c r="B33507" i="9"/>
  <c r="B33508" i="9"/>
  <c r="B33509" i="9"/>
  <c r="B33510" i="9"/>
  <c r="B33511" i="9"/>
  <c r="B33512" i="9"/>
  <c r="B33513" i="9"/>
  <c r="B33514" i="9"/>
  <c r="B33515" i="9"/>
  <c r="B33516" i="9"/>
  <c r="B33517" i="9"/>
  <c r="B33518" i="9"/>
  <c r="B33519" i="9"/>
  <c r="B33520" i="9"/>
  <c r="B33521" i="9"/>
  <c r="B33522" i="9"/>
  <c r="B33523" i="9"/>
  <c r="B33524" i="9"/>
  <c r="B33525" i="9"/>
  <c r="B33526" i="9"/>
  <c r="B33527" i="9"/>
  <c r="B33528" i="9"/>
  <c r="B33529" i="9"/>
  <c r="B33530" i="9"/>
  <c r="B33531" i="9"/>
  <c r="B33532" i="9"/>
  <c r="B33533" i="9"/>
  <c r="B33534" i="9"/>
  <c r="B33535" i="9"/>
  <c r="B33536" i="9"/>
  <c r="B33537" i="9"/>
  <c r="B33538" i="9"/>
  <c r="B33539" i="9"/>
  <c r="B33540" i="9"/>
  <c r="B33541" i="9"/>
  <c r="B33542" i="9"/>
  <c r="B33543" i="9"/>
  <c r="B33544" i="9"/>
  <c r="B33545" i="9"/>
  <c r="B33546" i="9"/>
  <c r="B33547" i="9"/>
  <c r="B33548" i="9"/>
  <c r="B33549" i="9"/>
  <c r="B33550" i="9"/>
  <c r="B33551" i="9"/>
  <c r="B33552" i="9"/>
  <c r="B33553" i="9"/>
  <c r="B33554" i="9"/>
  <c r="B33555" i="9"/>
  <c r="B33556" i="9"/>
  <c r="B33557" i="9"/>
  <c r="B33558" i="9"/>
  <c r="B33559" i="9"/>
  <c r="B33560" i="9"/>
  <c r="B33561" i="9"/>
  <c r="B33562" i="9"/>
  <c r="B33563" i="9"/>
  <c r="B33564" i="9"/>
  <c r="B33565" i="9"/>
  <c r="B33566" i="9"/>
  <c r="B33567" i="9"/>
  <c r="B33568" i="9"/>
  <c r="B33569" i="9"/>
  <c r="B33570" i="9"/>
  <c r="B33571" i="9"/>
  <c r="B33572" i="9"/>
  <c r="B33573" i="9"/>
  <c r="B33574" i="9"/>
  <c r="B33575" i="9"/>
  <c r="B33576" i="9"/>
  <c r="B33577" i="9"/>
  <c r="B33578" i="9"/>
  <c r="B33579" i="9"/>
  <c r="B33580" i="9"/>
  <c r="B33581" i="9"/>
  <c r="B33582" i="9"/>
  <c r="B33583" i="9"/>
  <c r="B33584" i="9"/>
  <c r="B33585" i="9"/>
  <c r="B33586" i="9"/>
  <c r="B33587" i="9"/>
  <c r="B33588" i="9"/>
  <c r="B33589" i="9"/>
  <c r="B33590" i="9"/>
  <c r="B33591" i="9"/>
  <c r="B33592" i="9"/>
  <c r="B33593" i="9"/>
  <c r="B33594" i="9"/>
  <c r="B33595" i="9"/>
  <c r="B33596" i="9"/>
  <c r="B33597" i="9"/>
  <c r="B33598" i="9"/>
  <c r="B33599" i="9"/>
  <c r="B33600" i="9"/>
  <c r="B33601" i="9"/>
  <c r="B33602" i="9"/>
  <c r="B33603" i="9"/>
  <c r="B33604" i="9"/>
  <c r="B33605" i="9"/>
  <c r="B33606" i="9"/>
  <c r="B33607" i="9"/>
  <c r="B33608" i="9"/>
  <c r="B33609" i="9"/>
  <c r="B33610" i="9"/>
  <c r="B33611" i="9"/>
  <c r="B33612" i="9"/>
  <c r="B33613" i="9"/>
  <c r="B33614" i="9"/>
  <c r="B33615" i="9"/>
  <c r="B33616" i="9"/>
  <c r="B33617" i="9"/>
  <c r="B33618" i="9"/>
  <c r="B33619" i="9"/>
  <c r="B33620" i="9"/>
  <c r="B33621" i="9"/>
  <c r="B33622" i="9"/>
  <c r="B33623" i="9"/>
  <c r="B33624" i="9"/>
  <c r="B33625" i="9"/>
  <c r="B33626" i="9"/>
  <c r="B33627" i="9"/>
  <c r="B33628" i="9"/>
  <c r="B33629" i="9"/>
  <c r="B33630" i="9"/>
  <c r="B33631" i="9"/>
  <c r="B33632" i="9"/>
  <c r="B33633" i="9"/>
  <c r="B33634" i="9"/>
  <c r="B33635" i="9"/>
  <c r="B33636" i="9"/>
  <c r="B33637" i="9"/>
  <c r="B33638" i="9"/>
  <c r="B33639" i="9"/>
  <c r="B33640" i="9"/>
  <c r="B33641" i="9"/>
  <c r="B33642" i="9"/>
  <c r="B33643" i="9"/>
  <c r="B33644" i="9"/>
  <c r="B33645" i="9"/>
  <c r="B33646" i="9"/>
  <c r="B33647" i="9"/>
  <c r="B33648" i="9"/>
  <c r="B33649" i="9"/>
  <c r="B33650" i="9"/>
  <c r="B33651" i="9"/>
  <c r="B33652" i="9"/>
  <c r="B33653" i="9"/>
  <c r="B33654" i="9"/>
  <c r="B33655" i="9"/>
  <c r="B33656" i="9"/>
  <c r="B33657" i="9"/>
  <c r="B33658" i="9"/>
  <c r="B33659" i="9"/>
  <c r="B33660" i="9"/>
  <c r="B33661" i="9"/>
  <c r="B33662" i="9"/>
  <c r="B33663" i="9"/>
  <c r="B33664" i="9"/>
  <c r="B33665" i="9"/>
  <c r="B33666" i="9"/>
  <c r="B33667" i="9"/>
  <c r="B33668" i="9"/>
  <c r="B33669" i="9"/>
  <c r="B33670" i="9"/>
  <c r="B33671" i="9"/>
  <c r="B33672" i="9"/>
  <c r="B33673" i="9"/>
  <c r="B33674" i="9"/>
  <c r="B33675" i="9"/>
  <c r="B33676" i="9"/>
  <c r="B33677" i="9"/>
  <c r="B33678" i="9"/>
  <c r="B33679" i="9"/>
  <c r="B33680" i="9"/>
  <c r="B33681" i="9"/>
  <c r="B33682" i="9"/>
  <c r="B33683" i="9"/>
  <c r="B33684" i="9"/>
  <c r="B33685" i="9"/>
  <c r="B33686" i="9"/>
  <c r="B33687" i="9"/>
  <c r="B33688" i="9"/>
  <c r="B33689" i="9"/>
  <c r="B33690" i="9"/>
  <c r="B33691" i="9"/>
  <c r="B33692" i="9"/>
  <c r="B33693" i="9"/>
  <c r="B33694" i="9"/>
  <c r="B33695" i="9"/>
  <c r="B33696" i="9"/>
  <c r="B33697" i="9"/>
  <c r="B33698" i="9"/>
  <c r="B33699" i="9"/>
  <c r="B33700" i="9"/>
  <c r="B33701" i="9"/>
  <c r="B33702" i="9"/>
  <c r="B33703" i="9"/>
  <c r="B33704" i="9"/>
  <c r="B33705" i="9"/>
  <c r="B33706" i="9"/>
  <c r="B33707" i="9"/>
  <c r="B33708" i="9"/>
  <c r="B33709" i="9"/>
  <c r="B33710" i="9"/>
  <c r="B33711" i="9"/>
  <c r="B33712" i="9"/>
  <c r="B33713" i="9"/>
  <c r="B33714" i="9"/>
  <c r="B33715" i="9"/>
  <c r="B33716" i="9"/>
  <c r="B33717" i="9"/>
  <c r="B33718" i="9"/>
  <c r="B33719" i="9"/>
  <c r="B33720" i="9"/>
  <c r="B33721" i="9"/>
  <c r="B33722" i="9"/>
  <c r="B33723" i="9"/>
  <c r="B33724" i="9"/>
  <c r="B33725" i="9"/>
  <c r="B33726" i="9"/>
  <c r="B33727" i="9"/>
  <c r="B33728" i="9"/>
  <c r="B33729" i="9"/>
  <c r="B33730" i="9"/>
  <c r="B33731" i="9"/>
  <c r="B33732" i="9"/>
  <c r="B33733" i="9"/>
  <c r="B33734" i="9"/>
  <c r="B33735" i="9"/>
  <c r="B33736" i="9"/>
  <c r="B33737" i="9"/>
  <c r="B33738" i="9"/>
  <c r="B33739" i="9"/>
  <c r="B33740" i="9"/>
  <c r="B33741" i="9"/>
  <c r="B33742" i="9"/>
  <c r="B33743" i="9"/>
  <c r="B33744" i="9"/>
  <c r="B33745" i="9"/>
  <c r="B33746" i="9"/>
  <c r="B33747" i="9"/>
  <c r="B33748" i="9"/>
  <c r="B33749" i="9"/>
  <c r="B33750" i="9"/>
  <c r="B33751" i="9"/>
  <c r="B33752" i="9"/>
  <c r="B33753" i="9"/>
  <c r="B33754" i="9"/>
  <c r="B33755" i="9"/>
  <c r="B33756" i="9"/>
  <c r="B33757" i="9"/>
  <c r="B33758" i="9"/>
  <c r="B33759" i="9"/>
  <c r="B33760" i="9"/>
  <c r="B33761" i="9"/>
  <c r="B33762" i="9"/>
  <c r="B33763" i="9"/>
  <c r="B33764" i="9"/>
  <c r="B33765" i="9"/>
  <c r="B33766" i="9"/>
  <c r="B33767" i="9"/>
  <c r="B33768" i="9"/>
  <c r="B33769" i="9"/>
  <c r="B33770" i="9"/>
  <c r="B33771" i="9"/>
  <c r="B33772" i="9"/>
  <c r="B33773" i="9"/>
  <c r="B33774" i="9"/>
  <c r="B33775" i="9"/>
  <c r="B33776" i="9"/>
  <c r="B33777" i="9"/>
  <c r="B33778" i="9"/>
  <c r="B33779" i="9"/>
  <c r="B33780" i="9"/>
  <c r="B33781" i="9"/>
  <c r="B33782" i="9"/>
  <c r="B33783" i="9"/>
  <c r="B33784" i="9"/>
  <c r="B33785" i="9"/>
  <c r="B33786" i="9"/>
  <c r="B33787" i="9"/>
  <c r="B33788" i="9"/>
  <c r="B33789" i="9"/>
  <c r="B33790" i="9"/>
  <c r="B33791" i="9"/>
  <c r="B33792" i="9"/>
  <c r="B33793" i="9"/>
  <c r="B33794" i="9"/>
  <c r="B33795" i="9"/>
  <c r="B33796" i="9"/>
  <c r="B33797" i="9"/>
  <c r="B33798" i="9"/>
  <c r="B33799" i="9"/>
  <c r="B33800" i="9"/>
  <c r="B33801" i="9"/>
  <c r="B33802" i="9"/>
  <c r="B33803" i="9"/>
  <c r="B33804" i="9"/>
  <c r="B33805" i="9"/>
  <c r="B33806" i="9"/>
  <c r="B33807" i="9"/>
  <c r="B33808" i="9"/>
  <c r="B33809" i="9"/>
  <c r="B33810" i="9"/>
  <c r="B33811" i="9"/>
  <c r="B33812" i="9"/>
  <c r="B33813" i="9"/>
  <c r="B33814" i="9"/>
  <c r="B33815" i="9"/>
  <c r="B33816" i="9"/>
  <c r="B33817" i="9"/>
  <c r="B33818" i="9"/>
  <c r="B33819" i="9"/>
  <c r="B33820" i="9"/>
  <c r="B33821" i="9"/>
  <c r="B33822" i="9"/>
  <c r="B33823" i="9"/>
  <c r="B33824" i="9"/>
  <c r="B33825" i="9"/>
  <c r="B33826" i="9"/>
  <c r="B33827" i="9"/>
  <c r="B33828" i="9"/>
  <c r="B33829" i="9"/>
  <c r="B33830" i="9"/>
  <c r="B33831" i="9"/>
  <c r="B33832" i="9"/>
  <c r="B33833" i="9"/>
  <c r="B33834" i="9"/>
  <c r="B33835" i="9"/>
  <c r="B33836" i="9"/>
  <c r="B33837" i="9"/>
  <c r="B33838" i="9"/>
  <c r="B33839" i="9"/>
  <c r="B33840" i="9"/>
  <c r="B33841" i="9"/>
  <c r="B33842" i="9"/>
  <c r="B33843" i="9"/>
  <c r="B33844" i="9"/>
  <c r="B33845" i="9"/>
  <c r="B33846" i="9"/>
  <c r="B33847" i="9"/>
  <c r="B33848" i="9"/>
  <c r="B33849" i="9"/>
  <c r="B33850" i="9"/>
  <c r="B33851" i="9"/>
  <c r="B33852" i="9"/>
  <c r="B33853" i="9"/>
  <c r="B33854" i="9"/>
  <c r="B33855" i="9"/>
  <c r="B33856" i="9"/>
  <c r="B33857" i="9"/>
  <c r="B33858" i="9"/>
  <c r="B33859" i="9"/>
  <c r="B33860" i="9"/>
  <c r="B33861" i="9"/>
  <c r="B33862" i="9"/>
  <c r="B33863" i="9"/>
  <c r="B33864" i="9"/>
  <c r="B33865" i="9"/>
  <c r="B33866" i="9"/>
  <c r="B33867" i="9"/>
  <c r="B33868" i="9"/>
  <c r="B33869" i="9"/>
  <c r="B33870" i="9"/>
  <c r="B33871" i="9"/>
  <c r="B33872" i="9"/>
  <c r="B33873" i="9"/>
  <c r="B33874" i="9"/>
  <c r="B33875" i="9"/>
  <c r="B33876" i="9"/>
  <c r="B33877" i="9"/>
  <c r="B33878" i="9"/>
  <c r="B33879" i="9"/>
  <c r="B33880" i="9"/>
  <c r="B33881" i="9"/>
  <c r="B33882" i="9"/>
  <c r="B33883" i="9"/>
  <c r="B33884" i="9"/>
  <c r="B33885" i="9"/>
  <c r="B33886" i="9"/>
  <c r="B33887" i="9"/>
  <c r="B33888" i="9"/>
  <c r="B33889" i="9"/>
  <c r="B33890" i="9"/>
  <c r="B33891" i="9"/>
  <c r="B33892" i="9"/>
  <c r="B33893" i="9"/>
  <c r="B33894" i="9"/>
  <c r="B33895" i="9"/>
  <c r="B33896" i="9"/>
  <c r="B33897" i="9"/>
  <c r="B33898" i="9"/>
  <c r="B33899" i="9"/>
  <c r="B33900" i="9"/>
  <c r="B33901" i="9"/>
  <c r="B33902" i="9"/>
  <c r="B33903" i="9"/>
  <c r="B33904" i="9"/>
  <c r="B33905" i="9"/>
  <c r="B33906" i="9"/>
  <c r="B33907" i="9"/>
  <c r="B33908" i="9"/>
  <c r="B33909" i="9"/>
  <c r="B33910" i="9"/>
  <c r="B33911" i="9"/>
  <c r="B33912" i="9"/>
  <c r="B33913" i="9"/>
  <c r="B33914" i="9"/>
  <c r="B33915" i="9"/>
  <c r="B33916" i="9"/>
  <c r="B33917" i="9"/>
  <c r="B33918" i="9"/>
  <c r="B33919" i="9"/>
  <c r="B33920" i="9"/>
  <c r="B33921" i="9"/>
  <c r="B33922" i="9"/>
  <c r="B33923" i="9"/>
  <c r="B33924" i="9"/>
  <c r="B33925" i="9"/>
  <c r="B33926" i="9"/>
  <c r="B33927" i="9"/>
  <c r="B33928" i="9"/>
  <c r="B33929" i="9"/>
  <c r="B33930" i="9"/>
  <c r="B33931" i="9"/>
  <c r="B33932" i="9"/>
  <c r="B33933" i="9"/>
  <c r="B33934" i="9"/>
  <c r="B33935" i="9"/>
  <c r="B33936" i="9"/>
  <c r="B33937" i="9"/>
  <c r="B33938" i="9"/>
  <c r="B33939" i="9"/>
  <c r="B33940" i="9"/>
  <c r="B33941" i="9"/>
  <c r="B33942" i="9"/>
  <c r="B33943" i="9"/>
  <c r="B33944" i="9"/>
  <c r="B33945" i="9"/>
  <c r="B33946" i="9"/>
  <c r="B33947" i="9"/>
  <c r="B33948" i="9"/>
  <c r="B33949" i="9"/>
  <c r="B33950" i="9"/>
  <c r="B33951" i="9"/>
  <c r="B33952" i="9"/>
  <c r="B33953" i="9"/>
  <c r="B33954" i="9"/>
  <c r="B33955" i="9"/>
  <c r="B33956" i="9"/>
  <c r="B33957" i="9"/>
  <c r="B33958" i="9"/>
  <c r="B33959" i="9"/>
  <c r="B33960" i="9"/>
  <c r="B33961" i="9"/>
  <c r="B33962" i="9"/>
  <c r="B33963" i="9"/>
  <c r="B33964" i="9"/>
  <c r="B33965" i="9"/>
  <c r="B33966" i="9"/>
  <c r="B33967" i="9"/>
  <c r="B33968" i="9"/>
  <c r="B33969" i="9"/>
  <c r="B33970" i="9"/>
  <c r="B33971" i="9"/>
  <c r="B33972" i="9"/>
  <c r="B33973" i="9"/>
  <c r="B33974" i="9"/>
  <c r="B33975" i="9"/>
  <c r="B33976" i="9"/>
  <c r="B33977" i="9"/>
  <c r="B33978" i="9"/>
  <c r="B33979" i="9"/>
  <c r="B33980" i="9"/>
  <c r="B33981" i="9"/>
  <c r="B33982" i="9"/>
  <c r="B33983" i="9"/>
  <c r="B33984" i="9"/>
  <c r="B33985" i="9"/>
  <c r="B33986" i="9"/>
  <c r="B33987" i="9"/>
  <c r="B33988" i="9"/>
  <c r="B33989" i="9"/>
  <c r="B33990" i="9"/>
  <c r="B33991" i="9"/>
  <c r="B33992" i="9"/>
  <c r="B33993" i="9"/>
  <c r="B33994" i="9"/>
  <c r="B33995" i="9"/>
  <c r="B33996" i="9"/>
  <c r="B33997" i="9"/>
  <c r="B33998" i="9"/>
  <c r="B33999" i="9"/>
  <c r="B34000" i="9"/>
  <c r="B34001" i="9"/>
  <c r="B34002" i="9"/>
  <c r="B34003" i="9"/>
  <c r="B34004" i="9"/>
  <c r="B34005" i="9"/>
  <c r="B34006" i="9"/>
  <c r="B34007" i="9"/>
  <c r="B34008" i="9"/>
  <c r="B34009" i="9"/>
  <c r="B34010" i="9"/>
  <c r="B34011" i="9"/>
  <c r="B34012" i="9"/>
  <c r="B34013" i="9"/>
  <c r="B34014" i="9"/>
  <c r="B34015" i="9"/>
  <c r="B34016" i="9"/>
  <c r="B34017" i="9"/>
  <c r="B34018" i="9"/>
  <c r="B34019" i="9"/>
  <c r="B34020" i="9"/>
  <c r="B34021" i="9"/>
  <c r="B34022" i="9"/>
  <c r="B34023" i="9"/>
  <c r="B34024" i="9"/>
  <c r="B34025" i="9"/>
  <c r="B34026" i="9"/>
  <c r="B34027" i="9"/>
  <c r="B34028" i="9"/>
  <c r="B34029" i="9"/>
  <c r="B34030" i="9"/>
  <c r="B34031" i="9"/>
  <c r="B34032" i="9"/>
  <c r="B34033" i="9"/>
  <c r="B34034" i="9"/>
  <c r="B34035" i="9"/>
  <c r="B34036" i="9"/>
  <c r="B34037" i="9"/>
  <c r="B34038" i="9"/>
  <c r="B34039" i="9"/>
  <c r="B34040" i="9"/>
  <c r="B34041" i="9"/>
  <c r="B34042" i="9"/>
  <c r="B34043" i="9"/>
  <c r="B34044" i="9"/>
  <c r="B34045" i="9"/>
  <c r="B34046" i="9"/>
  <c r="B34047" i="9"/>
  <c r="B34048" i="9"/>
  <c r="B34049" i="9"/>
  <c r="B34050" i="9"/>
  <c r="B34051" i="9"/>
  <c r="B34052" i="9"/>
  <c r="B34053" i="9"/>
  <c r="B34054" i="9"/>
  <c r="B34055" i="9"/>
  <c r="B34056" i="9"/>
  <c r="B34057" i="9"/>
  <c r="B34058" i="9"/>
  <c r="B34059" i="9"/>
  <c r="B34060" i="9"/>
  <c r="B34061" i="9"/>
  <c r="B34062" i="9"/>
  <c r="B34063" i="9"/>
  <c r="B34064" i="9"/>
  <c r="B34065" i="9"/>
  <c r="B34066" i="9"/>
  <c r="B34067" i="9"/>
  <c r="B34068" i="9"/>
  <c r="B34069" i="9"/>
  <c r="B34070" i="9"/>
  <c r="B34071" i="9"/>
  <c r="B34072" i="9"/>
  <c r="B34073" i="9"/>
  <c r="B34074" i="9"/>
  <c r="B34075" i="9"/>
  <c r="B34076" i="9"/>
  <c r="B34077" i="9"/>
  <c r="B34078" i="9"/>
  <c r="B34079" i="9"/>
  <c r="B34080" i="9"/>
  <c r="B34081" i="9"/>
  <c r="B34082" i="9"/>
  <c r="B34083" i="9"/>
  <c r="B34084" i="9"/>
  <c r="B34085" i="9"/>
  <c r="B34086" i="9"/>
  <c r="B34087" i="9"/>
  <c r="B34088" i="9"/>
  <c r="B34089" i="9"/>
  <c r="B34090" i="9"/>
  <c r="B34091" i="9"/>
  <c r="B34092" i="9"/>
  <c r="B34093" i="9"/>
  <c r="B34094" i="9"/>
  <c r="B34095" i="9"/>
  <c r="B34096" i="9"/>
  <c r="B34097" i="9"/>
  <c r="B34098" i="9"/>
  <c r="B34099" i="9"/>
  <c r="B34100" i="9"/>
  <c r="B34101" i="9"/>
  <c r="B34102" i="9"/>
  <c r="B34103" i="9"/>
  <c r="B34104" i="9"/>
  <c r="B34105" i="9"/>
  <c r="B34106" i="9"/>
  <c r="B34107" i="9"/>
  <c r="B34108" i="9"/>
  <c r="B34109" i="9"/>
  <c r="B34110" i="9"/>
  <c r="B34111" i="9"/>
  <c r="B34112" i="9"/>
  <c r="B34113" i="9"/>
  <c r="B34114" i="9"/>
  <c r="B34115" i="9"/>
  <c r="B34116" i="9"/>
  <c r="B34117" i="9"/>
  <c r="B34118" i="9"/>
  <c r="B34119" i="9"/>
  <c r="B34120" i="9"/>
  <c r="B34121" i="9"/>
  <c r="B34122" i="9"/>
  <c r="B34123" i="9"/>
  <c r="B34124" i="9"/>
  <c r="B34125" i="9"/>
  <c r="B34126" i="9"/>
  <c r="B34127" i="9"/>
  <c r="B34128" i="9"/>
  <c r="B34129" i="9"/>
  <c r="B34130" i="9"/>
  <c r="B34131" i="9"/>
  <c r="B34132" i="9"/>
  <c r="B34133" i="9"/>
  <c r="B34134" i="9"/>
  <c r="B34135" i="9"/>
  <c r="B34136" i="9"/>
  <c r="B34137" i="9"/>
  <c r="B34138" i="9"/>
  <c r="B34139" i="9"/>
  <c r="B34140" i="9"/>
  <c r="B34141" i="9"/>
  <c r="B34142" i="9"/>
  <c r="B34143" i="9"/>
  <c r="B34144" i="9"/>
  <c r="B34145" i="9"/>
  <c r="B34146" i="9"/>
  <c r="B34147" i="9"/>
  <c r="B34148" i="9"/>
  <c r="B34149" i="9"/>
  <c r="B34150" i="9"/>
  <c r="B34151" i="9"/>
  <c r="B34152" i="9"/>
  <c r="B34153" i="9"/>
  <c r="B34154" i="9"/>
  <c r="B34155" i="9"/>
  <c r="B34156" i="9"/>
  <c r="B34157" i="9"/>
  <c r="B34158" i="9"/>
  <c r="B34159" i="9"/>
  <c r="B34160" i="9"/>
  <c r="B34161" i="9"/>
  <c r="B34162" i="9"/>
  <c r="B34163" i="9"/>
  <c r="B34164" i="9"/>
  <c r="B34165" i="9"/>
  <c r="B34166" i="9"/>
  <c r="B34167" i="9"/>
  <c r="B34168" i="9"/>
  <c r="B34169" i="9"/>
  <c r="B34170" i="9"/>
  <c r="B34171" i="9"/>
  <c r="B34172" i="9"/>
  <c r="B34173" i="9"/>
  <c r="B34174" i="9"/>
  <c r="B34175" i="9"/>
  <c r="B34176" i="9"/>
  <c r="B34177" i="9"/>
  <c r="B34178" i="9"/>
  <c r="B34179" i="9"/>
  <c r="B34180" i="9"/>
  <c r="B34181" i="9"/>
  <c r="B34182" i="9"/>
  <c r="B34183" i="9"/>
  <c r="B34184" i="9"/>
  <c r="B34185" i="9"/>
  <c r="B34186" i="9"/>
  <c r="B34187" i="9"/>
  <c r="B34188" i="9"/>
  <c r="B34189" i="9"/>
  <c r="B34190" i="9"/>
  <c r="B34191" i="9"/>
  <c r="B34192" i="9"/>
  <c r="B34193" i="9"/>
  <c r="B34194" i="9"/>
  <c r="B34195" i="9"/>
  <c r="B34196" i="9"/>
  <c r="B34197" i="9"/>
  <c r="B34198" i="9"/>
  <c r="B34199" i="9"/>
  <c r="B34200" i="9"/>
  <c r="B34201" i="9"/>
  <c r="B34202" i="9"/>
  <c r="B34203" i="9"/>
  <c r="B34204" i="9"/>
  <c r="B34205" i="9"/>
  <c r="B34206" i="9"/>
  <c r="B34207" i="9"/>
  <c r="B34208" i="9"/>
  <c r="B34209" i="9"/>
  <c r="B34210" i="9"/>
  <c r="B34211" i="9"/>
  <c r="B34212" i="9"/>
  <c r="B34213" i="9"/>
  <c r="B34214" i="9"/>
  <c r="B34215" i="9"/>
  <c r="B34216" i="9"/>
  <c r="B34217" i="9"/>
  <c r="B34218" i="9"/>
  <c r="B34219" i="9"/>
  <c r="B34220" i="9"/>
  <c r="B34221" i="9"/>
  <c r="B34222" i="9"/>
  <c r="B34223" i="9"/>
  <c r="B34224" i="9"/>
  <c r="B34225" i="9"/>
  <c r="B34226" i="9"/>
  <c r="B34227" i="9"/>
  <c r="B34228" i="9"/>
  <c r="B34229" i="9"/>
  <c r="B34230" i="9"/>
  <c r="B34231" i="9"/>
  <c r="B34232" i="9"/>
  <c r="B34233" i="9"/>
  <c r="B34234" i="9"/>
  <c r="B34235" i="9"/>
  <c r="B34236" i="9"/>
  <c r="B34237" i="9"/>
  <c r="B34238" i="9"/>
  <c r="B34239" i="9"/>
  <c r="B34240" i="9"/>
  <c r="B34241" i="9"/>
  <c r="B34242" i="9"/>
  <c r="B34243" i="9"/>
  <c r="B34244" i="9"/>
  <c r="B34245" i="9"/>
  <c r="B34246" i="9"/>
  <c r="B34247" i="9"/>
  <c r="B34248" i="9"/>
  <c r="B34249" i="9"/>
  <c r="B34250" i="9"/>
  <c r="B34251" i="9"/>
  <c r="B34252" i="9"/>
  <c r="B34253" i="9"/>
  <c r="B34254" i="9"/>
  <c r="B34255" i="9"/>
  <c r="B34256" i="9"/>
  <c r="B34257" i="9"/>
  <c r="B34258" i="9"/>
  <c r="B34259" i="9"/>
  <c r="B34260" i="9"/>
  <c r="B34261" i="9"/>
  <c r="B34262" i="9"/>
  <c r="B34263" i="9"/>
  <c r="B34264" i="9"/>
  <c r="B34265" i="9"/>
  <c r="B34266" i="9"/>
  <c r="B34267" i="9"/>
  <c r="B34268" i="9"/>
  <c r="B34269" i="9"/>
  <c r="B34270" i="9"/>
  <c r="B34271" i="9"/>
  <c r="B34272" i="9"/>
  <c r="B34273" i="9"/>
  <c r="B34274" i="9"/>
  <c r="B34275" i="9"/>
  <c r="B34276" i="9"/>
  <c r="B34277" i="9"/>
  <c r="B34278" i="9"/>
  <c r="B34279" i="9"/>
  <c r="B34280" i="9"/>
  <c r="B34281" i="9"/>
  <c r="B34282" i="9"/>
  <c r="B34283" i="9"/>
  <c r="B34284" i="9"/>
  <c r="B34285" i="9"/>
  <c r="B34286" i="9"/>
  <c r="B34287" i="9"/>
  <c r="B34288" i="9"/>
  <c r="B34289" i="9"/>
  <c r="B34290" i="9"/>
  <c r="B34291" i="9"/>
  <c r="B34292" i="9"/>
  <c r="B34293" i="9"/>
  <c r="B34294" i="9"/>
  <c r="B34295" i="9"/>
  <c r="B34296" i="9"/>
  <c r="B34297" i="9"/>
  <c r="B34298" i="9"/>
  <c r="B34299" i="9"/>
  <c r="B34300" i="9"/>
  <c r="B34301" i="9"/>
  <c r="B34302" i="9"/>
  <c r="B34303" i="9"/>
  <c r="B34304" i="9"/>
  <c r="B34305" i="9"/>
  <c r="B34306" i="9"/>
  <c r="B34307" i="9"/>
  <c r="B34308" i="9"/>
  <c r="B34309" i="9"/>
  <c r="B34310" i="9"/>
  <c r="B34311" i="9"/>
  <c r="B34312" i="9"/>
  <c r="B34313" i="9"/>
  <c r="B34314" i="9"/>
  <c r="B34315" i="9"/>
  <c r="B34316" i="9"/>
  <c r="B34317" i="9"/>
  <c r="B34318" i="9"/>
  <c r="B34319" i="9"/>
  <c r="B34320" i="9"/>
  <c r="B34321" i="9"/>
  <c r="B34322" i="9"/>
  <c r="B34323" i="9"/>
  <c r="B34324" i="9"/>
  <c r="B34325" i="9"/>
  <c r="B34326" i="9"/>
  <c r="B34327" i="9"/>
  <c r="B34328" i="9"/>
  <c r="B34329" i="9"/>
  <c r="B34330" i="9"/>
  <c r="B34331" i="9"/>
  <c r="B34332" i="9"/>
  <c r="B34333" i="9"/>
  <c r="B34334" i="9"/>
  <c r="B34335" i="9"/>
  <c r="B34336" i="9"/>
  <c r="B34337" i="9"/>
  <c r="B34338" i="9"/>
  <c r="B34339" i="9"/>
  <c r="B34340" i="9"/>
  <c r="B34341" i="9"/>
  <c r="B34342" i="9"/>
  <c r="B34343" i="9"/>
  <c r="B34344" i="9"/>
  <c r="B34345" i="9"/>
  <c r="B34346" i="9"/>
  <c r="B34347" i="9"/>
  <c r="B34348" i="9"/>
  <c r="B34349" i="9"/>
  <c r="B34350" i="9"/>
  <c r="B34351" i="9"/>
  <c r="B34352" i="9"/>
  <c r="B34353" i="9"/>
  <c r="B34354" i="9"/>
  <c r="B34355" i="9"/>
  <c r="B34356" i="9"/>
  <c r="B34357" i="9"/>
  <c r="B34358" i="9"/>
  <c r="B34359" i="9"/>
  <c r="B34360" i="9"/>
  <c r="B34361" i="9"/>
  <c r="B34362" i="9"/>
  <c r="B34363" i="9"/>
  <c r="B34364" i="9"/>
  <c r="B34365" i="9"/>
  <c r="B34366" i="9"/>
  <c r="B34367" i="9"/>
  <c r="B34368" i="9"/>
  <c r="B34369" i="9"/>
  <c r="B34370" i="9"/>
  <c r="B34371" i="9"/>
  <c r="B34372" i="9"/>
  <c r="B34373" i="9"/>
  <c r="B34374" i="9"/>
  <c r="B34375" i="9"/>
  <c r="B34376" i="9"/>
  <c r="B34377" i="9"/>
  <c r="B34378" i="9"/>
  <c r="B34379" i="9"/>
  <c r="B34380" i="9"/>
  <c r="B34381" i="9"/>
  <c r="B34382" i="9"/>
  <c r="B34383" i="9"/>
  <c r="B34384" i="9"/>
  <c r="B34385" i="9"/>
  <c r="B34386" i="9"/>
  <c r="B34387" i="9"/>
  <c r="B34388" i="9"/>
  <c r="B34389" i="9"/>
  <c r="B34390" i="9"/>
  <c r="B34391" i="9"/>
  <c r="B34392" i="9"/>
  <c r="B34393" i="9"/>
  <c r="B34394" i="9"/>
  <c r="B34395" i="9"/>
  <c r="B34396" i="9"/>
  <c r="B34397" i="9"/>
  <c r="B34398" i="9"/>
  <c r="B34399" i="9"/>
  <c r="B34400" i="9"/>
  <c r="B34401" i="9"/>
  <c r="B34402" i="9"/>
  <c r="B34403" i="9"/>
  <c r="B34404" i="9"/>
  <c r="B34405" i="9"/>
  <c r="B34406" i="9"/>
  <c r="B34407" i="9"/>
  <c r="B34408" i="9"/>
  <c r="B34409" i="9"/>
  <c r="B34410" i="9"/>
  <c r="B34411" i="9"/>
  <c r="B34412" i="9"/>
  <c r="B34413" i="9"/>
  <c r="B34414" i="9"/>
  <c r="B34415" i="9"/>
  <c r="B34416" i="9"/>
  <c r="B34417" i="9"/>
  <c r="B34418" i="9"/>
  <c r="B34419" i="9"/>
  <c r="B34420" i="9"/>
  <c r="B34421" i="9"/>
  <c r="B34422" i="9"/>
  <c r="B34423" i="9"/>
  <c r="B34424" i="9"/>
  <c r="B34425" i="9"/>
  <c r="B34426" i="9"/>
  <c r="B34427" i="9"/>
  <c r="B34428" i="9"/>
  <c r="B34429" i="9"/>
  <c r="B34430" i="9"/>
  <c r="B34431" i="9"/>
  <c r="B34432" i="9"/>
  <c r="B34433" i="9"/>
  <c r="B34434" i="9"/>
  <c r="B34435" i="9"/>
  <c r="B34436" i="9"/>
  <c r="B34437" i="9"/>
  <c r="B34438" i="9"/>
  <c r="B34439" i="9"/>
  <c r="B34440" i="9"/>
  <c r="B34441" i="9"/>
  <c r="B34442" i="9"/>
  <c r="B34443" i="9"/>
  <c r="B34444" i="9"/>
  <c r="B34445" i="9"/>
  <c r="B34446" i="9"/>
  <c r="B34447" i="9"/>
  <c r="B34448" i="9"/>
  <c r="B34449" i="9"/>
  <c r="B34450" i="9"/>
  <c r="B34451" i="9"/>
  <c r="B34452" i="9"/>
  <c r="B34453" i="9"/>
  <c r="B34454" i="9"/>
  <c r="B34455" i="9"/>
  <c r="B34456" i="9"/>
  <c r="B34457" i="9"/>
  <c r="B34458" i="9"/>
  <c r="B34459" i="9"/>
  <c r="B34460" i="9"/>
  <c r="B34461" i="9"/>
  <c r="B34462" i="9"/>
  <c r="B34463" i="9"/>
  <c r="B34464" i="9"/>
  <c r="B34465" i="9"/>
  <c r="B34466" i="9"/>
  <c r="B34467" i="9"/>
  <c r="B34468" i="9"/>
  <c r="B34469" i="9"/>
  <c r="B34470" i="9"/>
  <c r="B34471" i="9"/>
  <c r="B34472" i="9"/>
  <c r="B34473" i="9"/>
  <c r="B34474" i="9"/>
  <c r="B34475" i="9"/>
  <c r="B34476" i="9"/>
  <c r="B34477" i="9"/>
  <c r="B34478" i="9"/>
  <c r="B34479" i="9"/>
  <c r="B34480" i="9"/>
  <c r="B34481" i="9"/>
  <c r="B34482" i="9"/>
  <c r="B34483" i="9"/>
  <c r="B34484" i="9"/>
  <c r="B34485" i="9"/>
  <c r="B34486" i="9"/>
  <c r="B34487" i="9"/>
  <c r="B34488" i="9"/>
  <c r="B34489" i="9"/>
  <c r="B34490" i="9"/>
  <c r="B34491" i="9"/>
  <c r="B34492" i="9"/>
  <c r="B34493" i="9"/>
  <c r="B34494" i="9"/>
  <c r="B34495" i="9"/>
  <c r="B34496" i="9"/>
  <c r="B34497" i="9"/>
  <c r="B34498" i="9"/>
  <c r="B34499" i="9"/>
  <c r="B34500" i="9"/>
  <c r="B34501" i="9"/>
  <c r="B34502" i="9"/>
  <c r="B34503" i="9"/>
  <c r="B34504" i="9"/>
  <c r="B34505" i="9"/>
  <c r="B34506" i="9"/>
  <c r="B34507" i="9"/>
  <c r="B34508" i="9"/>
  <c r="B34509" i="9"/>
  <c r="B34510" i="9"/>
  <c r="B34511" i="9"/>
  <c r="B34512" i="9"/>
  <c r="B34513" i="9"/>
  <c r="B34514" i="9"/>
  <c r="B34515" i="9"/>
  <c r="B34516" i="9"/>
  <c r="B34517" i="9"/>
  <c r="B34518" i="9"/>
  <c r="B34519" i="9"/>
  <c r="B34520" i="9"/>
  <c r="B34521" i="9"/>
  <c r="B34522" i="9"/>
  <c r="B34523" i="9"/>
  <c r="B34524" i="9"/>
  <c r="B34525" i="9"/>
  <c r="B34526" i="9"/>
  <c r="B34527" i="9"/>
  <c r="B34528" i="9"/>
  <c r="B34529" i="9"/>
  <c r="B34530" i="9"/>
  <c r="B34531" i="9"/>
  <c r="B34532" i="9"/>
  <c r="B34533" i="9"/>
  <c r="B34534" i="9"/>
  <c r="B34535" i="9"/>
  <c r="B34536" i="9"/>
  <c r="B34537" i="9"/>
  <c r="B34538" i="9"/>
  <c r="B34539" i="9"/>
  <c r="B34540" i="9"/>
  <c r="B34541" i="9"/>
  <c r="B34542" i="9"/>
  <c r="B34543" i="9"/>
  <c r="B34544" i="9"/>
  <c r="B34545" i="9"/>
  <c r="B34546" i="9"/>
  <c r="B34547" i="9"/>
  <c r="B34548" i="9"/>
  <c r="B34549" i="9"/>
  <c r="B34550" i="9"/>
  <c r="B34551" i="9"/>
  <c r="B34552" i="9"/>
  <c r="B34553" i="9"/>
  <c r="B34554" i="9"/>
  <c r="B34555" i="9"/>
  <c r="B34556" i="9"/>
  <c r="B34557" i="9"/>
  <c r="B34558" i="9"/>
  <c r="B34559" i="9"/>
  <c r="B34560" i="9"/>
  <c r="B34561" i="9"/>
  <c r="B34562" i="9"/>
  <c r="B34563" i="9"/>
  <c r="B34564" i="9"/>
  <c r="B34565" i="9"/>
  <c r="B34566" i="9"/>
  <c r="B34567" i="9"/>
  <c r="B34568" i="9"/>
  <c r="B34569" i="9"/>
  <c r="B34570" i="9"/>
  <c r="B34571" i="9"/>
  <c r="B34572" i="9"/>
  <c r="B34573" i="9"/>
  <c r="B34574" i="9"/>
  <c r="B34575" i="9"/>
  <c r="B34576" i="9"/>
  <c r="B34577" i="9"/>
  <c r="B34578" i="9"/>
  <c r="B34579" i="9"/>
  <c r="B34580" i="9"/>
  <c r="B34581" i="9"/>
  <c r="B34582" i="9"/>
  <c r="B34583" i="9"/>
  <c r="B34584" i="9"/>
  <c r="B34585" i="9"/>
  <c r="B34586" i="9"/>
  <c r="B34587" i="9"/>
  <c r="B34588" i="9"/>
  <c r="B34589" i="9"/>
  <c r="B34590" i="9"/>
  <c r="B34591" i="9"/>
  <c r="B34592" i="9"/>
  <c r="B34593" i="9"/>
  <c r="B34594" i="9"/>
  <c r="B34595" i="9"/>
  <c r="B34596" i="9"/>
  <c r="B34597" i="9"/>
  <c r="B34598" i="9"/>
  <c r="B34599" i="9"/>
  <c r="B34600" i="9"/>
  <c r="B34601" i="9"/>
  <c r="B34602" i="9"/>
  <c r="B34603" i="9"/>
  <c r="B34604" i="9"/>
  <c r="B34605" i="9"/>
  <c r="B34606" i="9"/>
  <c r="B34607" i="9"/>
  <c r="B34608" i="9"/>
  <c r="B34609" i="9"/>
  <c r="B34610" i="9"/>
  <c r="B34611" i="9"/>
  <c r="B34612" i="9"/>
  <c r="B34613" i="9"/>
  <c r="B34614" i="9"/>
  <c r="B34615" i="9"/>
  <c r="B34616" i="9"/>
  <c r="B34617" i="9"/>
  <c r="B34618" i="9"/>
  <c r="B34619" i="9"/>
  <c r="B34620" i="9"/>
  <c r="B34621" i="9"/>
  <c r="B34622" i="9"/>
  <c r="B34623" i="9"/>
  <c r="B34624" i="9"/>
  <c r="B34625" i="9"/>
  <c r="B34626" i="9"/>
  <c r="B34627" i="9"/>
  <c r="B34628" i="9"/>
  <c r="B34629" i="9"/>
  <c r="B34630" i="9"/>
  <c r="B34631" i="9"/>
  <c r="B34632" i="9"/>
  <c r="B34633" i="9"/>
  <c r="B34634" i="9"/>
  <c r="B34635" i="9"/>
  <c r="B34636" i="9"/>
  <c r="B34637" i="9"/>
  <c r="B34638" i="9"/>
  <c r="B34639" i="9"/>
  <c r="B34640" i="9"/>
  <c r="B34641" i="9"/>
  <c r="B34642" i="9"/>
  <c r="B34643" i="9"/>
  <c r="B34644" i="9"/>
  <c r="B34645" i="9"/>
  <c r="B34646" i="9"/>
  <c r="B34647" i="9"/>
  <c r="B34648" i="9"/>
  <c r="B34649" i="9"/>
  <c r="B34650" i="9"/>
  <c r="B34651" i="9"/>
  <c r="B34652" i="9"/>
  <c r="B34653" i="9"/>
  <c r="B34654" i="9"/>
  <c r="B34655" i="9"/>
  <c r="B34656" i="9"/>
  <c r="B34657" i="9"/>
  <c r="B34658" i="9"/>
  <c r="B34659" i="9"/>
  <c r="B34660" i="9"/>
  <c r="B34661" i="9"/>
  <c r="B34662" i="9"/>
  <c r="B34663" i="9"/>
  <c r="B34664" i="9"/>
  <c r="B34665" i="9"/>
  <c r="B34666" i="9"/>
  <c r="B34667" i="9"/>
  <c r="B34668" i="9"/>
  <c r="B34669" i="9"/>
  <c r="B34670" i="9"/>
  <c r="B34671" i="9"/>
  <c r="B34672" i="9"/>
  <c r="B34673" i="9"/>
  <c r="B34674" i="9"/>
  <c r="B34675" i="9"/>
  <c r="B34676" i="9"/>
  <c r="B34677" i="9"/>
  <c r="B34678" i="9"/>
  <c r="B34679" i="9"/>
  <c r="B34680" i="9"/>
  <c r="B34681" i="9"/>
  <c r="B34682" i="9"/>
  <c r="B34683" i="9"/>
  <c r="B34684" i="9"/>
  <c r="B34685" i="9"/>
  <c r="B34686" i="9"/>
  <c r="B34687" i="9"/>
  <c r="B34688" i="9"/>
  <c r="B34689" i="9"/>
  <c r="B34690" i="9"/>
  <c r="B34691" i="9"/>
  <c r="B34692" i="9"/>
  <c r="B34693" i="9"/>
  <c r="B34694" i="9"/>
  <c r="B34695" i="9"/>
  <c r="B34696" i="9"/>
  <c r="B34697" i="9"/>
  <c r="B34698" i="9"/>
  <c r="B34699" i="9"/>
  <c r="B34700" i="9"/>
  <c r="B34701" i="9"/>
  <c r="B34702" i="9"/>
  <c r="B34703" i="9"/>
  <c r="B34704" i="9"/>
  <c r="B34705" i="9"/>
  <c r="B34706" i="9"/>
  <c r="B34707" i="9"/>
  <c r="B34708" i="9"/>
  <c r="B34709" i="9"/>
  <c r="B34710" i="9"/>
  <c r="B34711" i="9"/>
  <c r="B34712" i="9"/>
  <c r="B34713" i="9"/>
  <c r="B34714" i="9"/>
  <c r="B34715" i="9"/>
  <c r="B34716" i="9"/>
  <c r="B34717" i="9"/>
  <c r="B34718" i="9"/>
  <c r="B34719" i="9"/>
  <c r="B34720" i="9"/>
  <c r="B34721" i="9"/>
  <c r="B34722" i="9"/>
  <c r="B34723" i="9"/>
  <c r="B34724" i="9"/>
  <c r="B34725" i="9"/>
  <c r="B34726" i="9"/>
  <c r="B34727" i="9"/>
  <c r="B34728" i="9"/>
  <c r="B34729" i="9"/>
  <c r="B34730" i="9"/>
  <c r="B34731" i="9"/>
  <c r="B34732" i="9"/>
  <c r="B34733" i="9"/>
  <c r="B34734" i="9"/>
  <c r="B34735" i="9"/>
  <c r="B34736" i="9"/>
  <c r="B34737" i="9"/>
  <c r="B34738" i="9"/>
  <c r="B34739" i="9"/>
  <c r="B34740" i="9"/>
  <c r="B34741" i="9"/>
  <c r="B34742" i="9"/>
  <c r="B34743" i="9"/>
  <c r="B34744" i="9"/>
  <c r="B34745" i="9"/>
  <c r="B34746" i="9"/>
  <c r="B34747" i="9"/>
  <c r="B34748" i="9"/>
  <c r="B34749" i="9"/>
  <c r="B34750" i="9"/>
  <c r="B34751" i="9"/>
  <c r="B34752" i="9"/>
  <c r="B34753" i="9"/>
  <c r="B34754" i="9"/>
  <c r="B34755" i="9"/>
  <c r="B34756" i="9"/>
  <c r="B34757" i="9"/>
  <c r="B34758" i="9"/>
  <c r="B34759" i="9"/>
  <c r="B34760" i="9"/>
  <c r="B34761" i="9"/>
  <c r="B34762" i="9"/>
  <c r="B34763" i="9"/>
  <c r="B34764" i="9"/>
  <c r="B34765" i="9"/>
  <c r="B34766" i="9"/>
  <c r="B34767" i="9"/>
  <c r="B34768" i="9"/>
  <c r="B34769" i="9"/>
  <c r="B34770" i="9"/>
  <c r="B34771" i="9"/>
  <c r="B34772" i="9"/>
  <c r="B34773" i="9"/>
  <c r="B34774" i="9"/>
  <c r="B34775" i="9"/>
  <c r="B34776" i="9"/>
  <c r="B34777" i="9"/>
  <c r="B34778" i="9"/>
  <c r="B34779" i="9"/>
  <c r="B34780" i="9"/>
  <c r="B34781" i="9"/>
  <c r="B34782" i="9"/>
  <c r="B34783" i="9"/>
  <c r="B34784" i="9"/>
  <c r="B34785" i="9"/>
  <c r="B34786" i="9"/>
  <c r="B34787" i="9"/>
  <c r="B34788" i="9"/>
  <c r="B34789" i="9"/>
  <c r="B34790" i="9"/>
  <c r="B34791" i="9"/>
  <c r="B34792" i="9"/>
  <c r="B34793" i="9"/>
  <c r="B34794" i="9"/>
  <c r="B34795" i="9"/>
  <c r="B34796" i="9"/>
  <c r="B34797" i="9"/>
  <c r="B34798" i="9"/>
  <c r="B34799" i="9"/>
  <c r="B34800" i="9"/>
  <c r="B34801" i="9"/>
  <c r="B34802" i="9"/>
  <c r="B34803" i="9"/>
  <c r="B34804" i="9"/>
  <c r="B34805" i="9"/>
  <c r="B34806" i="9"/>
  <c r="B34807" i="9"/>
  <c r="B34808" i="9"/>
  <c r="B34809" i="9"/>
  <c r="B34810" i="9"/>
  <c r="B34811" i="9"/>
  <c r="B34812" i="9"/>
  <c r="B34813" i="9"/>
  <c r="B34814" i="9"/>
  <c r="B34815" i="9"/>
  <c r="B34816" i="9"/>
  <c r="B34817" i="9"/>
  <c r="B34818" i="9"/>
  <c r="B34819" i="9"/>
  <c r="B34820" i="9"/>
  <c r="B34821" i="9"/>
  <c r="B34822" i="9"/>
  <c r="B34823" i="9"/>
  <c r="B34824" i="9"/>
  <c r="B34825" i="9"/>
  <c r="B34826" i="9"/>
  <c r="B34827" i="9"/>
  <c r="B34828" i="9"/>
  <c r="B34829" i="9"/>
  <c r="B34830" i="9"/>
  <c r="B34831" i="9"/>
  <c r="B34832" i="9"/>
  <c r="B34833" i="9"/>
  <c r="B34834" i="9"/>
  <c r="B34835" i="9"/>
  <c r="B34836" i="9"/>
  <c r="B34837" i="9"/>
  <c r="B34838" i="9"/>
  <c r="B34839" i="9"/>
  <c r="B34840" i="9"/>
  <c r="B34841" i="9"/>
  <c r="B34842" i="9"/>
  <c r="B34843" i="9"/>
  <c r="B34844" i="9"/>
  <c r="B34845" i="9"/>
  <c r="B34846" i="9"/>
  <c r="B34847" i="9"/>
  <c r="B34848" i="9"/>
  <c r="B34849" i="9"/>
  <c r="B34850" i="9"/>
  <c r="B34851" i="9"/>
  <c r="B34852" i="9"/>
  <c r="B34853" i="9"/>
  <c r="B34854" i="9"/>
  <c r="B34855" i="9"/>
  <c r="B34856" i="9"/>
  <c r="B34857" i="9"/>
  <c r="B34858" i="9"/>
  <c r="B34859" i="9"/>
  <c r="B34860" i="9"/>
  <c r="B34861" i="9"/>
  <c r="B34862" i="9"/>
  <c r="B34863" i="9"/>
  <c r="B34864" i="9"/>
  <c r="B34865" i="9"/>
  <c r="B34866" i="9"/>
  <c r="B34867" i="9"/>
  <c r="B34868" i="9"/>
  <c r="B34869" i="9"/>
  <c r="B34870" i="9"/>
  <c r="B34871" i="9"/>
  <c r="B34872" i="9"/>
  <c r="B34873" i="9"/>
  <c r="B34874" i="9"/>
  <c r="B34875" i="9"/>
  <c r="B34876" i="9"/>
  <c r="B34877" i="9"/>
  <c r="B34878" i="9"/>
  <c r="B34879" i="9"/>
  <c r="B34880" i="9"/>
  <c r="B34881" i="9"/>
  <c r="B34882" i="9"/>
  <c r="B34883" i="9"/>
  <c r="B34884" i="9"/>
  <c r="B34885" i="9"/>
  <c r="B34886" i="9"/>
  <c r="B34887" i="9"/>
  <c r="B34888" i="9"/>
  <c r="B34889" i="9"/>
  <c r="B34890" i="9"/>
  <c r="B34891" i="9"/>
  <c r="B34892" i="9"/>
  <c r="B34893" i="9"/>
  <c r="B34894" i="9"/>
  <c r="B34895" i="9"/>
  <c r="B34896" i="9"/>
  <c r="B34897" i="9"/>
  <c r="B34898" i="9"/>
  <c r="B34899" i="9"/>
  <c r="B34900" i="9"/>
  <c r="B34901" i="9"/>
  <c r="B34902" i="9"/>
  <c r="B34903" i="9"/>
  <c r="B34904" i="9"/>
  <c r="B34905" i="9"/>
  <c r="B34906" i="9"/>
  <c r="B34907" i="9"/>
  <c r="B34908" i="9"/>
  <c r="B34909" i="9"/>
  <c r="B34910" i="9"/>
  <c r="B34911" i="9"/>
  <c r="B34912" i="9"/>
  <c r="B34913" i="9"/>
  <c r="B34914" i="9"/>
  <c r="B34915" i="9"/>
  <c r="B34916" i="9"/>
  <c r="B34917" i="9"/>
  <c r="B34918" i="9"/>
  <c r="B34919" i="9"/>
  <c r="B34920" i="9"/>
  <c r="B34921" i="9"/>
  <c r="B34922" i="9"/>
  <c r="B34923" i="9"/>
  <c r="B34924" i="9"/>
  <c r="B34925" i="9"/>
  <c r="B34926" i="9"/>
  <c r="B34927" i="9"/>
  <c r="B34928" i="9"/>
  <c r="B34929" i="9"/>
  <c r="B34930" i="9"/>
  <c r="B34931" i="9"/>
  <c r="B34932" i="9"/>
  <c r="B34933" i="9"/>
  <c r="B34934" i="9"/>
  <c r="B34935" i="9"/>
  <c r="B34936" i="9"/>
  <c r="B34937" i="9"/>
  <c r="B34938" i="9"/>
  <c r="B34939" i="9"/>
  <c r="B34940" i="9"/>
  <c r="B34941" i="9"/>
  <c r="B34942" i="9"/>
  <c r="B34943" i="9"/>
  <c r="B34944" i="9"/>
  <c r="B34945" i="9"/>
  <c r="B34946" i="9"/>
  <c r="B34947" i="9"/>
  <c r="B34948" i="9"/>
  <c r="B34949" i="9"/>
  <c r="B34950" i="9"/>
  <c r="B34951" i="9"/>
  <c r="B34952" i="9"/>
  <c r="B34953" i="9"/>
  <c r="B34954" i="9"/>
  <c r="B34955" i="9"/>
  <c r="B34956" i="9"/>
  <c r="B34957" i="9"/>
  <c r="B34958" i="9"/>
  <c r="B34959" i="9"/>
  <c r="B34960" i="9"/>
  <c r="B34961" i="9"/>
  <c r="B34962" i="9"/>
  <c r="B34963" i="9"/>
  <c r="B34964" i="9"/>
  <c r="B34965" i="9"/>
  <c r="B34966" i="9"/>
  <c r="B34967" i="9"/>
  <c r="B34968" i="9"/>
  <c r="B34969" i="9"/>
  <c r="B34970" i="9"/>
  <c r="B34971" i="9"/>
  <c r="B34972" i="9"/>
  <c r="B34973" i="9"/>
  <c r="B34974" i="9"/>
  <c r="B34975" i="9"/>
  <c r="B34976" i="9"/>
  <c r="B34977" i="9"/>
  <c r="B34978" i="9"/>
  <c r="B34979" i="9"/>
  <c r="B34980" i="9"/>
  <c r="B34981" i="9"/>
  <c r="B34982" i="9"/>
  <c r="B34983" i="9"/>
  <c r="B34984" i="9"/>
  <c r="B34985" i="9"/>
  <c r="B34986" i="9"/>
  <c r="B34987" i="9"/>
  <c r="B34988" i="9"/>
  <c r="B34989" i="9"/>
  <c r="B34990" i="9"/>
  <c r="B34991" i="9"/>
  <c r="B34992" i="9"/>
  <c r="B34993" i="9"/>
  <c r="B34994" i="9"/>
  <c r="B34995" i="9"/>
  <c r="B34996" i="9"/>
  <c r="B34997" i="9"/>
  <c r="B34998" i="9"/>
  <c r="B34999" i="9"/>
  <c r="B35000" i="9"/>
  <c r="B35001" i="9"/>
  <c r="B35002" i="9"/>
  <c r="B35003" i="9"/>
  <c r="B35004" i="9"/>
  <c r="B35005" i="9"/>
  <c r="B35006" i="9"/>
  <c r="B35007" i="9"/>
  <c r="B35008" i="9"/>
  <c r="B35009" i="9"/>
  <c r="B35010" i="9"/>
  <c r="B35011" i="9"/>
  <c r="B35012" i="9"/>
  <c r="B35013" i="9"/>
  <c r="B35014" i="9"/>
  <c r="B35015" i="9"/>
  <c r="B35016" i="9"/>
  <c r="B35017" i="9"/>
  <c r="B35018" i="9"/>
  <c r="B35019" i="9"/>
  <c r="B35020" i="9"/>
  <c r="B35021" i="9"/>
  <c r="B35022" i="9"/>
  <c r="B35023" i="9"/>
  <c r="B35024" i="9"/>
  <c r="B35025" i="9"/>
  <c r="B35026" i="9"/>
  <c r="B35027" i="9"/>
  <c r="B35028" i="9"/>
  <c r="B35029" i="9"/>
  <c r="B35030" i="9"/>
  <c r="B35031" i="9"/>
  <c r="B35032" i="9"/>
  <c r="B35033" i="9"/>
  <c r="B35034" i="9"/>
  <c r="B35035" i="9"/>
  <c r="B35036" i="9"/>
  <c r="B35037" i="9"/>
  <c r="B35038" i="9"/>
  <c r="B35039" i="9"/>
  <c r="B35040" i="9"/>
  <c r="B35041" i="9"/>
  <c r="B35042" i="9"/>
  <c r="B35043" i="9"/>
  <c r="B35044" i="9"/>
  <c r="B35045" i="9"/>
  <c r="B35046" i="9"/>
  <c r="B35047" i="9"/>
  <c r="B35048" i="9"/>
  <c r="B35049" i="9"/>
  <c r="B35050" i="9"/>
  <c r="B35051" i="9"/>
  <c r="B35052" i="9"/>
  <c r="B35053" i="9"/>
  <c r="B35054" i="9"/>
  <c r="B35055" i="9"/>
  <c r="B35056" i="9"/>
  <c r="B35057" i="9"/>
  <c r="B35058" i="9"/>
  <c r="B35059" i="9"/>
  <c r="B35060" i="9"/>
  <c r="B35061" i="9"/>
  <c r="B35062" i="9"/>
  <c r="B35063" i="9"/>
  <c r="B35064" i="9"/>
  <c r="B35065" i="9"/>
  <c r="B35066" i="9"/>
  <c r="B35067" i="9"/>
  <c r="B35068" i="9"/>
  <c r="B35069" i="9"/>
  <c r="B35070" i="9"/>
  <c r="B35071" i="9"/>
  <c r="B35072" i="9"/>
  <c r="B35073" i="9"/>
  <c r="B35074" i="9"/>
  <c r="B35075" i="9"/>
  <c r="B35076" i="9"/>
  <c r="B35077" i="9"/>
  <c r="B35078" i="9"/>
  <c r="B35079" i="9"/>
  <c r="B35080" i="9"/>
  <c r="B35081" i="9"/>
  <c r="B35082" i="9"/>
  <c r="B35083" i="9"/>
  <c r="B35084" i="9"/>
  <c r="B35085" i="9"/>
  <c r="B35086" i="9"/>
  <c r="B35087" i="9"/>
  <c r="B35088" i="9"/>
  <c r="B35089" i="9"/>
  <c r="B35090" i="9"/>
  <c r="B35091" i="9"/>
  <c r="B35092" i="9"/>
  <c r="B35093" i="9"/>
  <c r="B35094" i="9"/>
  <c r="B35095" i="9"/>
  <c r="B35096" i="9"/>
  <c r="B35097" i="9"/>
  <c r="B35098" i="9"/>
  <c r="B35099" i="9"/>
  <c r="B35100" i="9"/>
  <c r="B35101" i="9"/>
  <c r="B35102" i="9"/>
  <c r="B35103" i="9"/>
  <c r="B35104" i="9"/>
  <c r="B35105" i="9"/>
  <c r="B35106" i="9"/>
  <c r="B35107" i="9"/>
  <c r="B35108" i="9"/>
  <c r="B35109" i="9"/>
  <c r="B35110" i="9"/>
  <c r="B35111" i="9"/>
  <c r="B35112" i="9"/>
  <c r="B35113" i="9"/>
  <c r="B35114" i="9"/>
  <c r="B35115" i="9"/>
  <c r="B35116" i="9"/>
  <c r="B35117" i="9"/>
  <c r="B35118" i="9"/>
  <c r="B35119" i="9"/>
  <c r="B35120" i="9"/>
  <c r="B35121" i="9"/>
  <c r="B35122" i="9"/>
  <c r="B35123" i="9"/>
  <c r="B35124" i="9"/>
  <c r="B35125" i="9"/>
  <c r="B35126" i="9"/>
  <c r="B35127" i="9"/>
  <c r="B35128" i="9"/>
  <c r="B35129" i="9"/>
  <c r="B35130" i="9"/>
  <c r="B35131" i="9"/>
  <c r="B35132" i="9"/>
  <c r="B35133" i="9"/>
  <c r="B35134" i="9"/>
  <c r="B35135" i="9"/>
  <c r="B35136" i="9"/>
  <c r="B35137" i="9"/>
  <c r="B35138" i="9"/>
  <c r="B35139" i="9"/>
  <c r="B35140" i="9"/>
  <c r="B35141" i="9"/>
  <c r="B35142" i="9"/>
  <c r="B35143" i="9"/>
  <c r="B35144" i="9"/>
  <c r="B35145" i="9"/>
  <c r="B35146" i="9"/>
  <c r="B35147" i="9"/>
  <c r="B35148" i="9"/>
  <c r="B35149" i="9"/>
  <c r="B35150" i="9"/>
  <c r="B35151" i="9"/>
  <c r="B35152" i="9"/>
  <c r="B35153" i="9"/>
  <c r="B35154" i="9"/>
  <c r="B35155" i="9"/>
  <c r="B35156" i="9"/>
  <c r="B35157" i="9"/>
  <c r="B35158" i="9"/>
  <c r="B35159" i="9"/>
  <c r="B35160" i="9"/>
  <c r="B35161" i="9"/>
  <c r="B35162" i="9"/>
  <c r="B35163" i="9"/>
  <c r="B35164" i="9"/>
  <c r="B35165" i="9"/>
  <c r="B35166" i="9"/>
  <c r="B35167" i="9"/>
  <c r="B35168" i="9"/>
  <c r="B35169" i="9"/>
  <c r="B35170" i="9"/>
  <c r="B35171" i="9"/>
  <c r="B35172" i="9"/>
  <c r="B35173" i="9"/>
  <c r="B35174" i="9"/>
  <c r="B35175" i="9"/>
  <c r="B35176" i="9"/>
  <c r="B35177" i="9"/>
  <c r="B35178" i="9"/>
  <c r="B35179" i="9"/>
  <c r="B35180" i="9"/>
  <c r="B35181" i="9"/>
  <c r="B35182" i="9"/>
  <c r="B35183" i="9"/>
  <c r="B35184" i="9"/>
  <c r="B35185" i="9"/>
  <c r="B35186" i="9"/>
  <c r="B35187" i="9"/>
  <c r="B35188" i="9"/>
  <c r="B35189" i="9"/>
  <c r="B35190" i="9"/>
  <c r="B35191" i="9"/>
  <c r="B35192" i="9"/>
  <c r="B35193" i="9"/>
  <c r="B35194" i="9"/>
  <c r="B35195" i="9"/>
  <c r="B35196" i="9"/>
  <c r="B35197" i="9"/>
  <c r="B35198" i="9"/>
  <c r="B35199" i="9"/>
  <c r="B35200" i="9"/>
  <c r="B35201" i="9"/>
  <c r="B35202" i="9"/>
  <c r="B35203" i="9"/>
  <c r="B35204" i="9"/>
  <c r="B35205" i="9"/>
  <c r="B35206" i="9"/>
  <c r="B35207" i="9"/>
  <c r="B35208" i="9"/>
  <c r="B35209" i="9"/>
  <c r="B35210" i="9"/>
  <c r="B35211" i="9"/>
  <c r="B35212" i="9"/>
  <c r="B35213" i="9"/>
  <c r="B35214" i="9"/>
  <c r="B35215" i="9"/>
  <c r="B35216" i="9"/>
  <c r="B35217" i="9"/>
  <c r="B35218" i="9"/>
  <c r="B35219" i="9"/>
  <c r="B35220" i="9"/>
  <c r="B35221" i="9"/>
  <c r="B35222" i="9"/>
  <c r="B35223" i="9"/>
  <c r="B35224" i="9"/>
  <c r="B35225" i="9"/>
  <c r="B35226" i="9"/>
  <c r="B35227" i="9"/>
  <c r="B35228" i="9"/>
  <c r="B35229" i="9"/>
  <c r="B35230" i="9"/>
  <c r="B35231" i="9"/>
  <c r="B35232" i="9"/>
  <c r="B35233" i="9"/>
  <c r="B35234" i="9"/>
  <c r="B35235" i="9"/>
  <c r="B35236" i="9"/>
  <c r="B35237" i="9"/>
  <c r="B35238" i="9"/>
  <c r="B35239" i="9"/>
  <c r="B35240" i="9"/>
  <c r="B35241" i="9"/>
  <c r="B35242" i="9"/>
  <c r="B35243" i="9"/>
  <c r="B35244" i="9"/>
  <c r="B35245" i="9"/>
  <c r="B35246" i="9"/>
  <c r="B35247" i="9"/>
  <c r="B35248" i="9"/>
  <c r="B35249" i="9"/>
  <c r="B35250" i="9"/>
  <c r="B35251" i="9"/>
  <c r="B35252" i="9"/>
  <c r="B35253" i="9"/>
  <c r="B35254" i="9"/>
  <c r="B35255" i="9"/>
  <c r="B35256" i="9"/>
  <c r="B35257" i="9"/>
  <c r="B35258" i="9"/>
  <c r="B35259" i="9"/>
  <c r="B35260" i="9"/>
  <c r="B35261" i="9"/>
  <c r="B35262" i="9"/>
  <c r="B35263" i="9"/>
  <c r="B35264" i="9"/>
  <c r="B35265" i="9"/>
  <c r="B35266" i="9"/>
  <c r="B35267" i="9"/>
  <c r="B35268" i="9"/>
  <c r="B35269" i="9"/>
  <c r="B35270" i="9"/>
  <c r="B35271" i="9"/>
  <c r="B35272" i="9"/>
  <c r="B35273" i="9"/>
  <c r="B35274" i="9"/>
  <c r="B35275" i="9"/>
  <c r="B35276" i="9"/>
  <c r="B35277" i="9"/>
  <c r="B35278" i="9"/>
  <c r="B35279" i="9"/>
  <c r="B35280" i="9"/>
  <c r="B35281" i="9"/>
  <c r="B35282" i="9"/>
  <c r="B35283" i="9"/>
  <c r="B35284" i="9"/>
  <c r="B35285" i="9"/>
  <c r="B35286" i="9"/>
  <c r="B35287" i="9"/>
  <c r="B35288" i="9"/>
  <c r="B35289" i="9"/>
  <c r="B35290" i="9"/>
  <c r="B35291" i="9"/>
  <c r="B35292" i="9"/>
  <c r="B35293" i="9"/>
  <c r="B35294" i="9"/>
  <c r="B35295" i="9"/>
  <c r="B35296" i="9"/>
  <c r="B35297" i="9"/>
  <c r="B35298" i="9"/>
  <c r="B35299" i="9"/>
  <c r="B35300" i="9"/>
  <c r="B35301" i="9"/>
  <c r="B35302" i="9"/>
  <c r="B35303" i="9"/>
  <c r="B35304" i="9"/>
  <c r="B35305" i="9"/>
  <c r="B35306" i="9"/>
  <c r="B35307" i="9"/>
  <c r="B35308" i="9"/>
  <c r="B35309" i="9"/>
  <c r="B35310" i="9"/>
  <c r="B35311" i="9"/>
  <c r="B35312" i="9"/>
  <c r="B35313" i="9"/>
  <c r="B35314" i="9"/>
  <c r="B35315" i="9"/>
  <c r="B35316" i="9"/>
  <c r="B35317" i="9"/>
  <c r="B35318" i="9"/>
  <c r="B35319" i="9"/>
  <c r="B35320" i="9"/>
  <c r="B35321" i="9"/>
  <c r="B35322" i="9"/>
  <c r="B35323" i="9"/>
  <c r="B35324" i="9"/>
  <c r="B35325" i="9"/>
  <c r="B35326" i="9"/>
  <c r="B35327" i="9"/>
  <c r="B35328" i="9"/>
  <c r="B35329" i="9"/>
  <c r="B35330" i="9"/>
  <c r="B35331" i="9"/>
  <c r="B35332" i="9"/>
  <c r="B35333" i="9"/>
  <c r="B35334" i="9"/>
  <c r="B35335" i="9"/>
  <c r="B35336" i="9"/>
  <c r="B35337" i="9"/>
  <c r="B35338" i="9"/>
  <c r="B35339" i="9"/>
  <c r="B35340" i="9"/>
  <c r="B35341" i="9"/>
  <c r="B35342" i="9"/>
  <c r="B35343" i="9"/>
  <c r="B35344" i="9"/>
  <c r="B35345" i="9"/>
  <c r="B35346" i="9"/>
  <c r="B35347" i="9"/>
  <c r="B35348" i="9"/>
  <c r="B35349" i="9"/>
  <c r="B35350" i="9"/>
  <c r="B35351" i="9"/>
  <c r="B35352" i="9"/>
  <c r="B35353" i="9"/>
  <c r="B35354" i="9"/>
  <c r="B35355" i="9"/>
  <c r="B35356" i="9"/>
  <c r="B35357" i="9"/>
  <c r="B35358" i="9"/>
  <c r="B35359" i="9"/>
  <c r="B35360" i="9"/>
  <c r="B35361" i="9"/>
  <c r="B35362" i="9"/>
  <c r="B35363" i="9"/>
  <c r="B35364" i="9"/>
  <c r="B35365" i="9"/>
  <c r="B35366" i="9"/>
  <c r="B35367" i="9"/>
  <c r="B35368" i="9"/>
  <c r="B35369" i="9"/>
  <c r="B35370" i="9"/>
  <c r="B35371" i="9"/>
  <c r="B35372" i="9"/>
  <c r="B35373" i="9"/>
  <c r="B35374" i="9"/>
  <c r="B35375" i="9"/>
  <c r="B35376" i="9"/>
  <c r="B35377" i="9"/>
  <c r="B35378" i="9"/>
  <c r="B35379" i="9"/>
  <c r="B35380" i="9"/>
  <c r="B35381" i="9"/>
  <c r="B35382" i="9"/>
  <c r="B35383" i="9"/>
  <c r="B35384" i="9"/>
  <c r="B35385" i="9"/>
  <c r="B35386" i="9"/>
  <c r="B35387" i="9"/>
  <c r="B35388" i="9"/>
  <c r="B35389" i="9"/>
  <c r="B35390" i="9"/>
  <c r="B35391" i="9"/>
  <c r="B35392" i="9"/>
  <c r="B35393" i="9"/>
  <c r="B35394" i="9"/>
  <c r="B35395" i="9"/>
  <c r="B35396" i="9"/>
  <c r="B35397" i="9"/>
  <c r="B35398" i="9"/>
  <c r="B35399" i="9"/>
  <c r="B35400" i="9"/>
  <c r="B35401" i="9"/>
  <c r="B35402" i="9"/>
  <c r="B35403" i="9"/>
  <c r="B35404" i="9"/>
  <c r="B35405" i="9"/>
  <c r="B35406" i="9"/>
  <c r="B35407" i="9"/>
  <c r="B35408" i="9"/>
  <c r="B35409" i="9"/>
  <c r="B35410" i="9"/>
  <c r="B35411" i="9"/>
  <c r="B35412" i="9"/>
  <c r="B35413" i="9"/>
  <c r="B35414" i="9"/>
  <c r="B35415" i="9"/>
  <c r="B35416" i="9"/>
  <c r="B35417" i="9"/>
  <c r="B35418" i="9"/>
  <c r="B35419" i="9"/>
  <c r="B35420" i="9"/>
  <c r="B35421" i="9"/>
  <c r="B35422" i="9"/>
  <c r="B35423" i="9"/>
  <c r="B35424" i="9"/>
  <c r="B35425" i="9"/>
  <c r="B35426" i="9"/>
  <c r="B35427" i="9"/>
  <c r="B35428" i="9"/>
  <c r="B35429" i="9"/>
  <c r="B35430" i="9"/>
  <c r="B35431" i="9"/>
  <c r="B35432" i="9"/>
  <c r="B35433" i="9"/>
  <c r="B35434" i="9"/>
  <c r="B35435" i="9"/>
  <c r="B35436" i="9"/>
  <c r="B35437" i="9"/>
  <c r="B35438" i="9"/>
  <c r="B35439" i="9"/>
  <c r="B35440" i="9"/>
  <c r="B35441" i="9"/>
  <c r="B35442" i="9"/>
  <c r="B35443" i="9"/>
  <c r="B35444" i="9"/>
  <c r="B35445" i="9"/>
  <c r="B35446" i="9"/>
  <c r="B35447" i="9"/>
  <c r="B35448" i="9"/>
  <c r="B35449" i="9"/>
  <c r="B35450" i="9"/>
  <c r="B35451" i="9"/>
  <c r="B35452" i="9"/>
  <c r="B35453" i="9"/>
  <c r="B35454" i="9"/>
  <c r="B35455" i="9"/>
  <c r="B35456" i="9"/>
  <c r="B35457" i="9"/>
  <c r="B35458" i="9"/>
  <c r="B35459" i="9"/>
  <c r="B35460" i="9"/>
  <c r="B35461" i="9"/>
  <c r="B35462" i="9"/>
  <c r="B35463" i="9"/>
  <c r="B35464" i="9"/>
  <c r="B35465" i="9"/>
  <c r="B35466" i="9"/>
  <c r="B35467" i="9"/>
  <c r="B35468" i="9"/>
  <c r="B35469" i="9"/>
  <c r="B35470" i="9"/>
  <c r="B35471" i="9"/>
  <c r="B35472" i="9"/>
  <c r="B35473" i="9"/>
  <c r="B35474" i="9"/>
  <c r="B35475" i="9"/>
  <c r="B35476" i="9"/>
  <c r="B35477" i="9"/>
  <c r="B35478" i="9"/>
  <c r="B35479" i="9"/>
  <c r="B35480" i="9"/>
  <c r="B35481" i="9"/>
  <c r="B35482" i="9"/>
  <c r="B35483" i="9"/>
  <c r="B35484" i="9"/>
  <c r="B35485" i="9"/>
  <c r="B35486" i="9"/>
  <c r="B35487" i="9"/>
  <c r="B35488" i="9"/>
  <c r="B35489" i="9"/>
  <c r="B35490" i="9"/>
  <c r="B35491" i="9"/>
  <c r="B35492" i="9"/>
  <c r="B35493" i="9"/>
  <c r="B35494" i="9"/>
  <c r="B35495" i="9"/>
  <c r="B35496" i="9"/>
  <c r="B35497" i="9"/>
  <c r="B35498" i="9"/>
  <c r="B35499" i="9"/>
  <c r="B35500" i="9"/>
  <c r="B35501" i="9"/>
  <c r="B35502" i="9"/>
  <c r="B35503" i="9"/>
  <c r="B35504" i="9"/>
  <c r="B35505" i="9"/>
  <c r="B35506" i="9"/>
  <c r="B35507" i="9"/>
  <c r="B35508" i="9"/>
  <c r="B35509" i="9"/>
  <c r="B35510" i="9"/>
  <c r="B35511" i="9"/>
  <c r="B35512" i="9"/>
  <c r="B35513" i="9"/>
  <c r="B35514" i="9"/>
  <c r="B35515" i="9"/>
  <c r="B35516" i="9"/>
  <c r="B35517" i="9"/>
  <c r="B35518" i="9"/>
  <c r="B35519" i="9"/>
  <c r="B35520" i="9"/>
  <c r="B35521" i="9"/>
  <c r="B35522" i="9"/>
  <c r="B35523" i="9"/>
  <c r="B35524" i="9"/>
  <c r="B35525" i="9"/>
  <c r="B35526" i="9"/>
  <c r="B35527" i="9"/>
  <c r="B35528" i="9"/>
  <c r="B35529" i="9"/>
  <c r="B35530" i="9"/>
  <c r="B35531" i="9"/>
  <c r="B35532" i="9"/>
  <c r="B35533" i="9"/>
  <c r="B35534" i="9"/>
  <c r="B35535" i="9"/>
  <c r="B35536" i="9"/>
  <c r="B35537" i="9"/>
  <c r="B35538" i="9"/>
  <c r="B35539" i="9"/>
  <c r="B35540" i="9"/>
  <c r="B35541" i="9"/>
  <c r="B35542" i="9"/>
  <c r="B35543" i="9"/>
  <c r="B35544" i="9"/>
  <c r="B35545" i="9"/>
  <c r="B35546" i="9"/>
  <c r="B35547" i="9"/>
  <c r="B35548" i="9"/>
  <c r="B35549" i="9"/>
  <c r="B35550" i="9"/>
  <c r="B35551" i="9"/>
  <c r="B35552" i="9"/>
  <c r="B35553" i="9"/>
  <c r="B35554" i="9"/>
  <c r="B35555" i="9"/>
  <c r="B35556" i="9"/>
  <c r="B35557" i="9"/>
  <c r="B35558" i="9"/>
  <c r="B35559" i="9"/>
  <c r="B35560" i="9"/>
  <c r="B35561" i="9"/>
  <c r="B35562" i="9"/>
  <c r="B35563" i="9"/>
  <c r="B35564" i="9"/>
  <c r="B35565" i="9"/>
  <c r="B35566" i="9"/>
  <c r="B35567" i="9"/>
  <c r="B35568" i="9"/>
  <c r="B35569" i="9"/>
  <c r="B35570" i="9"/>
  <c r="B35571" i="9"/>
  <c r="B35572" i="9"/>
  <c r="B35573" i="9"/>
  <c r="B35574" i="9"/>
  <c r="B35575" i="9"/>
  <c r="B35576" i="9"/>
  <c r="B35577" i="9"/>
  <c r="B35578" i="9"/>
  <c r="B35579" i="9"/>
  <c r="B35580" i="9"/>
  <c r="B35581" i="9"/>
  <c r="B35582" i="9"/>
  <c r="B35583" i="9"/>
  <c r="B35584" i="9"/>
  <c r="B35585" i="9"/>
  <c r="B35586" i="9"/>
  <c r="B35587" i="9"/>
  <c r="B35588" i="9"/>
  <c r="B35589" i="9"/>
  <c r="B35590" i="9"/>
  <c r="B35591" i="9"/>
  <c r="B35592" i="9"/>
  <c r="B35593" i="9"/>
  <c r="B35594" i="9"/>
  <c r="B35595" i="9"/>
  <c r="B35596" i="9"/>
  <c r="B35597" i="9"/>
  <c r="B35598" i="9"/>
  <c r="B35599" i="9"/>
  <c r="B35600" i="9"/>
  <c r="B35601" i="9"/>
  <c r="B35602" i="9"/>
  <c r="B35603" i="9"/>
  <c r="B35604" i="9"/>
  <c r="B35605" i="9"/>
  <c r="B35606" i="9"/>
  <c r="B35607" i="9"/>
  <c r="B35608" i="9"/>
  <c r="B35609" i="9"/>
  <c r="B35610" i="9"/>
  <c r="B35611" i="9"/>
  <c r="B35612" i="9"/>
  <c r="B35613" i="9"/>
  <c r="B35614" i="9"/>
  <c r="B35615" i="9"/>
  <c r="B35616" i="9"/>
  <c r="B35617" i="9"/>
  <c r="B35618" i="9"/>
  <c r="B35619" i="9"/>
  <c r="B35620" i="9"/>
  <c r="B35621" i="9"/>
  <c r="B35622" i="9"/>
  <c r="B35623" i="9"/>
  <c r="B35624" i="9"/>
  <c r="B35625" i="9"/>
  <c r="B35626" i="9"/>
  <c r="B35627" i="9"/>
  <c r="B35628" i="9"/>
  <c r="B35629" i="9"/>
  <c r="B35630" i="9"/>
  <c r="B35631" i="9"/>
  <c r="B35632" i="9"/>
  <c r="B35633" i="9"/>
  <c r="B35634" i="9"/>
  <c r="B35635" i="9"/>
  <c r="B35636" i="9"/>
  <c r="B35637" i="9"/>
  <c r="B35638" i="9"/>
  <c r="B35639" i="9"/>
  <c r="B35640" i="9"/>
  <c r="B35641" i="9"/>
  <c r="B35642" i="9"/>
  <c r="B35643" i="9"/>
  <c r="B35644" i="9"/>
  <c r="B35645" i="9"/>
  <c r="B35646" i="9"/>
  <c r="B35647" i="9"/>
  <c r="B35648" i="9"/>
  <c r="B35649" i="9"/>
  <c r="B35650" i="9"/>
  <c r="B35651" i="9"/>
  <c r="B35652" i="9"/>
  <c r="B35653" i="9"/>
  <c r="B35654" i="9"/>
  <c r="B35655" i="9"/>
  <c r="B35656" i="9"/>
  <c r="B35657" i="9"/>
  <c r="B35658" i="9"/>
  <c r="B35659" i="9"/>
  <c r="B35660" i="9"/>
  <c r="B35661" i="9"/>
  <c r="B35662" i="9"/>
  <c r="B35663" i="9"/>
  <c r="B35664" i="9"/>
  <c r="B35665" i="9"/>
  <c r="B35666" i="9"/>
  <c r="B35667" i="9"/>
  <c r="B35668" i="9"/>
  <c r="B35669" i="9"/>
  <c r="B35670" i="9"/>
  <c r="B35671" i="9"/>
  <c r="B35672" i="9"/>
  <c r="B35673" i="9"/>
  <c r="B35674" i="9"/>
  <c r="B35675" i="9"/>
  <c r="B35676" i="9"/>
  <c r="B35677" i="9"/>
  <c r="B35678" i="9"/>
  <c r="B35679" i="9"/>
  <c r="B35680" i="9"/>
  <c r="B35681" i="9"/>
  <c r="B35682" i="9"/>
  <c r="B35683" i="9"/>
  <c r="B35684" i="9"/>
  <c r="B35685" i="9"/>
  <c r="B35686" i="9"/>
  <c r="B35687" i="9"/>
  <c r="B35688" i="9"/>
  <c r="B35689" i="9"/>
  <c r="B35690" i="9"/>
  <c r="B35691" i="9"/>
  <c r="B35692" i="9"/>
  <c r="B35693" i="9"/>
  <c r="B35694" i="9"/>
  <c r="B35695" i="9"/>
  <c r="B35696" i="9"/>
  <c r="B35697" i="9"/>
  <c r="B35698" i="9"/>
  <c r="B35699" i="9"/>
  <c r="B35700" i="9"/>
  <c r="B35701" i="9"/>
  <c r="B35702" i="9"/>
  <c r="B35703" i="9"/>
  <c r="B35704" i="9"/>
  <c r="B35705" i="9"/>
  <c r="B35706" i="9"/>
  <c r="B35707" i="9"/>
  <c r="B35708" i="9"/>
  <c r="B35709" i="9"/>
  <c r="B35710" i="9"/>
  <c r="B35711" i="9"/>
  <c r="B35712" i="9"/>
  <c r="B35713" i="9"/>
  <c r="B35714" i="9"/>
  <c r="B35715" i="9"/>
  <c r="B35716" i="9"/>
  <c r="B35717" i="9"/>
  <c r="B35718" i="9"/>
  <c r="B35719" i="9"/>
  <c r="B35720" i="9"/>
  <c r="B35721" i="9"/>
  <c r="B35722" i="9"/>
  <c r="B35723" i="9"/>
  <c r="B35724" i="9"/>
  <c r="B35725" i="9"/>
  <c r="B35726" i="9"/>
  <c r="B35727" i="9"/>
  <c r="B35728" i="9"/>
  <c r="B35729" i="9"/>
  <c r="B35730" i="9"/>
  <c r="B35731" i="9"/>
  <c r="B35732" i="9"/>
  <c r="B35733" i="9"/>
  <c r="B35734" i="9"/>
  <c r="B35735" i="9"/>
  <c r="B35736" i="9"/>
  <c r="B35737" i="9"/>
  <c r="B35738" i="9"/>
  <c r="B35739" i="9"/>
  <c r="B35740" i="9"/>
  <c r="B35741" i="9"/>
  <c r="B35742" i="9"/>
  <c r="B35743" i="9"/>
  <c r="B35744" i="9"/>
  <c r="B35745" i="9"/>
  <c r="B35746" i="9"/>
  <c r="B35747" i="9"/>
  <c r="B35748" i="9"/>
  <c r="B35749" i="9"/>
  <c r="B35750" i="9"/>
  <c r="B35751" i="9"/>
  <c r="B35752" i="9"/>
  <c r="B35753" i="9"/>
  <c r="B35754" i="9"/>
  <c r="B35755" i="9"/>
  <c r="B35756" i="9"/>
  <c r="B35757" i="9"/>
  <c r="B35758" i="9"/>
  <c r="B35759" i="9"/>
  <c r="B35760" i="9"/>
  <c r="B35761" i="9"/>
  <c r="B35762" i="9"/>
  <c r="B35763" i="9"/>
  <c r="B35764" i="9"/>
  <c r="B35765" i="9"/>
  <c r="B35766" i="9"/>
  <c r="B35767" i="9"/>
  <c r="B35768" i="9"/>
  <c r="B35769" i="9"/>
  <c r="B35770" i="9"/>
  <c r="B35771" i="9"/>
  <c r="B35772" i="9"/>
  <c r="B35773" i="9"/>
  <c r="B35774" i="9"/>
  <c r="B35775" i="9"/>
  <c r="B35776" i="9"/>
  <c r="B35777" i="9"/>
  <c r="B35778" i="9"/>
  <c r="B35779" i="9"/>
  <c r="B35780" i="9"/>
  <c r="B35781" i="9"/>
  <c r="B35782" i="9"/>
  <c r="B35783" i="9"/>
  <c r="B35784" i="9"/>
  <c r="B35785" i="9"/>
  <c r="B35786" i="9"/>
  <c r="B35787" i="9"/>
  <c r="B35788" i="9"/>
  <c r="B35789" i="9"/>
  <c r="B35790" i="9"/>
  <c r="B35791" i="9"/>
  <c r="B35792" i="9"/>
  <c r="B35793" i="9"/>
  <c r="B35794" i="9"/>
  <c r="B35795" i="9"/>
  <c r="B35796" i="9"/>
  <c r="B35797" i="9"/>
  <c r="B35798" i="9"/>
  <c r="B35799" i="9"/>
  <c r="B35800" i="9"/>
  <c r="B35801" i="9"/>
  <c r="B35802" i="9"/>
  <c r="B35803" i="9"/>
  <c r="B35804" i="9"/>
  <c r="B35805" i="9"/>
  <c r="B35806" i="9"/>
  <c r="B35807" i="9"/>
  <c r="B35808" i="9"/>
  <c r="B35809" i="9"/>
  <c r="B35810" i="9"/>
  <c r="B35811" i="9"/>
  <c r="B35812" i="9"/>
  <c r="B35813" i="9"/>
  <c r="B35814" i="9"/>
  <c r="B35815" i="9"/>
  <c r="B35816" i="9"/>
  <c r="B35817" i="9"/>
  <c r="B35818" i="9"/>
  <c r="B35819" i="9"/>
  <c r="B35820" i="9"/>
  <c r="B35821" i="9"/>
  <c r="B35822" i="9"/>
  <c r="B35823" i="9"/>
  <c r="B35824" i="9"/>
  <c r="B35825" i="9"/>
  <c r="B35826" i="9"/>
  <c r="B35827" i="9"/>
  <c r="B35828" i="9"/>
  <c r="B35829" i="9"/>
  <c r="B35830" i="9"/>
  <c r="B35831" i="9"/>
  <c r="B35832" i="9"/>
  <c r="B35833" i="9"/>
  <c r="B35834" i="9"/>
  <c r="B35835" i="9"/>
  <c r="B35836" i="9"/>
  <c r="B35837" i="9"/>
  <c r="B35838" i="9"/>
  <c r="B35839" i="9"/>
  <c r="B35840" i="9"/>
  <c r="B35841" i="9"/>
  <c r="B35842" i="9"/>
  <c r="B35843" i="9"/>
  <c r="B35844" i="9"/>
  <c r="B35845" i="9"/>
  <c r="B35846" i="9"/>
  <c r="B35847" i="9"/>
  <c r="B35848" i="9"/>
  <c r="B35849" i="9"/>
  <c r="B35850" i="9"/>
  <c r="B35851" i="9"/>
  <c r="B35852" i="9"/>
  <c r="B35853" i="9"/>
  <c r="B35854" i="9"/>
  <c r="B35855" i="9"/>
  <c r="B35856" i="9"/>
  <c r="B35857" i="9"/>
  <c r="B35858" i="9"/>
  <c r="B35859" i="9"/>
  <c r="B35860" i="9"/>
  <c r="B35861" i="9"/>
  <c r="B35862" i="9"/>
  <c r="B35863" i="9"/>
  <c r="B35864" i="9"/>
  <c r="B35865" i="9"/>
  <c r="B35866" i="9"/>
  <c r="B35867" i="9"/>
  <c r="B35868" i="9"/>
  <c r="B35869" i="9"/>
  <c r="B35870" i="9"/>
  <c r="B35871" i="9"/>
  <c r="B35872" i="9"/>
  <c r="B35873" i="9"/>
  <c r="B35874" i="9"/>
  <c r="B35875" i="9"/>
  <c r="B35876" i="9"/>
  <c r="B35877" i="9"/>
  <c r="B35878" i="9"/>
  <c r="B35879" i="9"/>
  <c r="B35880" i="9"/>
  <c r="B35881" i="9"/>
  <c r="B35882" i="9"/>
  <c r="B35883" i="9"/>
  <c r="B35884" i="9"/>
  <c r="B35885" i="9"/>
  <c r="B35886" i="9"/>
  <c r="B35887" i="9"/>
  <c r="B35888" i="9"/>
  <c r="B35889" i="9"/>
  <c r="B35890" i="9"/>
  <c r="B35891" i="9"/>
  <c r="B35892" i="9"/>
  <c r="B35893" i="9"/>
  <c r="B35894" i="9"/>
  <c r="B35895" i="9"/>
  <c r="B35896" i="9"/>
  <c r="B35897" i="9"/>
  <c r="B35898" i="9"/>
  <c r="B35899" i="9"/>
  <c r="B35900" i="9"/>
  <c r="B35901" i="9"/>
  <c r="B35902" i="9"/>
  <c r="B35903" i="9"/>
  <c r="B35904" i="9"/>
  <c r="B35905" i="9"/>
  <c r="B35906" i="9"/>
  <c r="B35907" i="9"/>
  <c r="B35908" i="9"/>
  <c r="B35909" i="9"/>
  <c r="B35910" i="9"/>
  <c r="B35911" i="9"/>
  <c r="B35912" i="9"/>
  <c r="B35913" i="9"/>
  <c r="B35914" i="9"/>
  <c r="B35915" i="9"/>
  <c r="B35916" i="9"/>
  <c r="B35917" i="9"/>
  <c r="B35918" i="9"/>
  <c r="B35919" i="9"/>
  <c r="B35920" i="9"/>
  <c r="B35921" i="9"/>
  <c r="B35922" i="9"/>
  <c r="B35923" i="9"/>
  <c r="B35924" i="9"/>
  <c r="B35925" i="9"/>
  <c r="B35926" i="9"/>
  <c r="B35927" i="9"/>
  <c r="B35928" i="9"/>
  <c r="B35929" i="9"/>
  <c r="B35930" i="9"/>
  <c r="B35931" i="9"/>
  <c r="B35932" i="9"/>
  <c r="B35933" i="9"/>
  <c r="B35934" i="9"/>
  <c r="B35935" i="9"/>
  <c r="B35936" i="9"/>
  <c r="B35937" i="9"/>
  <c r="B35938" i="9"/>
  <c r="B35939" i="9"/>
  <c r="B35940" i="9"/>
  <c r="B35941" i="9"/>
  <c r="B35942" i="9"/>
  <c r="B35943" i="9"/>
  <c r="B35944" i="9"/>
  <c r="B35945" i="9"/>
  <c r="B35946" i="9"/>
  <c r="B35947" i="9"/>
  <c r="B35948" i="9"/>
  <c r="B35949" i="9"/>
  <c r="B35950" i="9"/>
  <c r="B35951" i="9"/>
  <c r="B35952" i="9"/>
  <c r="B35953" i="9"/>
  <c r="B35954" i="9"/>
  <c r="B35955" i="9"/>
  <c r="B35956" i="9"/>
  <c r="B35957" i="9"/>
  <c r="B35958" i="9"/>
  <c r="B35959" i="9"/>
  <c r="B35960" i="9"/>
  <c r="B35961" i="9"/>
  <c r="B35962" i="9"/>
  <c r="B35963" i="9"/>
  <c r="B35964" i="9"/>
  <c r="B35965" i="9"/>
  <c r="B35966" i="9"/>
  <c r="B35967" i="9"/>
  <c r="B35968" i="9"/>
  <c r="B35969" i="9"/>
  <c r="B35970" i="9"/>
  <c r="B35971" i="9"/>
  <c r="B35972" i="9"/>
  <c r="B35973" i="9"/>
  <c r="B35974" i="9"/>
  <c r="B35975" i="9"/>
  <c r="B35976" i="9"/>
  <c r="B35977" i="9"/>
  <c r="B35978" i="9"/>
  <c r="B35979" i="9"/>
  <c r="B35980" i="9"/>
  <c r="B35981" i="9"/>
  <c r="B35982" i="9"/>
  <c r="B35983" i="9"/>
  <c r="B35984" i="9"/>
  <c r="B35985" i="9"/>
  <c r="B35986" i="9"/>
  <c r="B35987" i="9"/>
  <c r="B35988" i="9"/>
  <c r="B35989" i="9"/>
  <c r="B35990" i="9"/>
  <c r="B35991" i="9"/>
  <c r="B35992" i="9"/>
  <c r="B35993" i="9"/>
  <c r="B35994" i="9"/>
  <c r="B35995" i="9"/>
  <c r="B35996" i="9"/>
  <c r="B35997" i="9"/>
  <c r="B35998" i="9"/>
  <c r="B35999" i="9"/>
  <c r="B36000" i="9"/>
  <c r="B36001" i="9"/>
  <c r="B36002" i="9"/>
  <c r="B36003" i="9"/>
  <c r="B36004" i="9"/>
  <c r="B36005" i="9"/>
  <c r="B36006" i="9"/>
  <c r="B36007" i="9"/>
  <c r="B36008" i="9"/>
  <c r="B36009" i="9"/>
  <c r="B36010" i="9"/>
  <c r="B36011" i="9"/>
  <c r="B36012" i="9"/>
  <c r="B36013" i="9"/>
  <c r="B36014" i="9"/>
  <c r="B36015" i="9"/>
  <c r="B36016" i="9"/>
  <c r="B36017" i="9"/>
  <c r="B36018" i="9"/>
  <c r="B36019" i="9"/>
  <c r="B36020" i="9"/>
  <c r="B36021" i="9"/>
  <c r="B36022" i="9"/>
  <c r="B36023" i="9"/>
  <c r="B36024" i="9"/>
  <c r="B36025" i="9"/>
  <c r="B36026" i="9"/>
  <c r="B36027" i="9"/>
  <c r="B36028" i="9"/>
  <c r="B36029" i="9"/>
  <c r="B36030" i="9"/>
  <c r="B36031" i="9"/>
  <c r="B36032" i="9"/>
  <c r="B36033" i="9"/>
  <c r="B36034" i="9"/>
  <c r="B36035" i="9"/>
  <c r="B36036" i="9"/>
  <c r="B36037" i="9"/>
  <c r="B36038" i="9"/>
  <c r="B36039" i="9"/>
  <c r="B36040" i="9"/>
  <c r="B36041" i="9"/>
  <c r="B36042" i="9"/>
  <c r="B36043" i="9"/>
  <c r="B36044" i="9"/>
  <c r="B36045" i="9"/>
  <c r="B36046" i="9"/>
  <c r="B36047" i="9"/>
  <c r="B36048" i="9"/>
  <c r="B36049" i="9"/>
  <c r="B36050" i="9"/>
  <c r="B36051" i="9"/>
  <c r="B36052" i="9"/>
  <c r="B36053" i="9"/>
  <c r="B36054" i="9"/>
  <c r="B36055" i="9"/>
  <c r="B36056" i="9"/>
  <c r="B36057" i="9"/>
  <c r="B36058" i="9"/>
  <c r="B36059" i="9"/>
  <c r="B36060" i="9"/>
  <c r="B36061" i="9"/>
  <c r="B36062" i="9"/>
  <c r="B36063" i="9"/>
  <c r="B36064" i="9"/>
  <c r="B36065" i="9"/>
  <c r="B36066" i="9"/>
  <c r="B36067" i="9"/>
  <c r="B36068" i="9"/>
  <c r="B36069" i="9"/>
  <c r="B36070" i="9"/>
  <c r="B36071" i="9"/>
  <c r="B36072" i="9"/>
  <c r="B36073" i="9"/>
  <c r="B36074" i="9"/>
  <c r="B36075" i="9"/>
  <c r="B36076" i="9"/>
  <c r="B36077" i="9"/>
  <c r="B36078" i="9"/>
  <c r="B36079" i="9"/>
  <c r="B36080" i="9"/>
  <c r="B36081" i="9"/>
  <c r="B36082" i="9"/>
  <c r="B36083" i="9"/>
  <c r="B36084" i="9"/>
  <c r="B36085" i="9"/>
  <c r="B36086" i="9"/>
  <c r="B36087" i="9"/>
  <c r="B36088" i="9"/>
  <c r="B36089" i="9"/>
  <c r="B36090" i="9"/>
  <c r="B36091" i="9"/>
  <c r="B36092" i="9"/>
  <c r="B36093" i="9"/>
  <c r="B36094" i="9"/>
  <c r="B36095" i="9"/>
  <c r="B36096" i="9"/>
  <c r="B36097" i="9"/>
  <c r="B36098" i="9"/>
  <c r="B36099" i="9"/>
  <c r="B36100" i="9"/>
  <c r="B36101" i="9"/>
  <c r="B36102" i="9"/>
  <c r="B36103" i="9"/>
  <c r="B36104" i="9"/>
  <c r="B36105" i="9"/>
  <c r="B36106" i="9"/>
  <c r="B36107" i="9"/>
  <c r="B36108" i="9"/>
  <c r="B36109" i="9"/>
  <c r="B36110" i="9"/>
  <c r="B36111" i="9"/>
  <c r="B36112" i="9"/>
  <c r="B36113" i="9"/>
  <c r="B36114" i="9"/>
  <c r="B36115" i="9"/>
  <c r="B36116" i="9"/>
  <c r="B36117" i="9"/>
  <c r="B36118" i="9"/>
  <c r="B36119" i="9"/>
  <c r="B36120" i="9"/>
  <c r="B36121" i="9"/>
  <c r="B36122" i="9"/>
  <c r="B36123" i="9"/>
  <c r="B36124" i="9"/>
  <c r="B36125" i="9"/>
  <c r="B36126" i="9"/>
  <c r="B36127" i="9"/>
  <c r="B36128" i="9"/>
  <c r="B36129" i="9"/>
  <c r="B36130" i="9"/>
  <c r="B36131" i="9"/>
  <c r="B36132" i="9"/>
  <c r="B36133" i="9"/>
  <c r="B36134" i="9"/>
  <c r="B36135" i="9"/>
  <c r="B36136" i="9"/>
  <c r="B36137" i="9"/>
  <c r="B36138" i="9"/>
  <c r="B36139" i="9"/>
  <c r="B36140" i="9"/>
  <c r="B36141" i="9"/>
  <c r="B36142" i="9"/>
  <c r="B36143" i="9"/>
  <c r="B36144" i="9"/>
  <c r="B36145" i="9"/>
  <c r="B36146" i="9"/>
  <c r="B36147" i="9"/>
  <c r="B36148" i="9"/>
  <c r="B36149" i="9"/>
  <c r="B36150" i="9"/>
  <c r="B36151" i="9"/>
  <c r="B36152" i="9"/>
  <c r="B36153" i="9"/>
  <c r="B36154" i="9"/>
  <c r="B36155" i="9"/>
  <c r="B36156" i="9"/>
  <c r="B36157" i="9"/>
  <c r="B36158" i="9"/>
  <c r="B36159" i="9"/>
  <c r="B36160" i="9"/>
  <c r="B36161" i="9"/>
  <c r="B36162" i="9"/>
  <c r="B36163" i="9"/>
  <c r="B36164" i="9"/>
  <c r="B36165" i="9"/>
  <c r="B36166" i="9"/>
  <c r="B36167" i="9"/>
  <c r="B36168" i="9"/>
  <c r="B36169" i="9"/>
  <c r="B36170" i="9"/>
  <c r="B36171" i="9"/>
  <c r="B36172" i="9"/>
  <c r="B36173" i="9"/>
  <c r="B36174" i="9"/>
  <c r="B36175" i="9"/>
  <c r="B36176" i="9"/>
  <c r="B36177" i="9"/>
  <c r="B36178" i="9"/>
  <c r="B36179" i="9"/>
  <c r="B36180" i="9"/>
  <c r="B36181" i="9"/>
  <c r="B36182" i="9"/>
  <c r="B36183" i="9"/>
  <c r="B36184" i="9"/>
  <c r="B36185" i="9"/>
  <c r="B36186" i="9"/>
  <c r="B36187" i="9"/>
  <c r="B36188" i="9"/>
  <c r="B36189" i="9"/>
  <c r="B36190" i="9"/>
  <c r="B36191" i="9"/>
  <c r="B36192" i="9"/>
  <c r="B36193" i="9"/>
  <c r="B36194" i="9"/>
  <c r="B36195" i="9"/>
  <c r="B36196" i="9"/>
  <c r="B36197" i="9"/>
  <c r="B36198" i="9"/>
  <c r="B36199" i="9"/>
  <c r="B36200" i="9"/>
  <c r="B36201" i="9"/>
  <c r="B36202" i="9"/>
  <c r="B36203" i="9"/>
  <c r="B36204" i="9"/>
  <c r="B36205" i="9"/>
  <c r="B36206" i="9"/>
  <c r="B36207" i="9"/>
  <c r="B36208" i="9"/>
  <c r="B36209" i="9"/>
  <c r="B36210" i="9"/>
  <c r="B36211" i="9"/>
  <c r="B36212" i="9"/>
  <c r="B36213" i="9"/>
  <c r="B36214" i="9"/>
  <c r="B36215" i="9"/>
  <c r="B36216" i="9"/>
  <c r="B36217" i="9"/>
  <c r="B36218" i="9"/>
  <c r="B36219" i="9"/>
  <c r="B36220" i="9"/>
  <c r="B36221" i="9"/>
  <c r="B36222" i="9"/>
  <c r="B36223" i="9"/>
  <c r="B36224" i="9"/>
  <c r="B36225" i="9"/>
  <c r="B36226" i="9"/>
  <c r="B36227" i="9"/>
  <c r="B36228" i="9"/>
  <c r="B36229" i="9"/>
  <c r="B36230" i="9"/>
  <c r="B36231" i="9"/>
  <c r="B36232" i="9"/>
  <c r="B36233" i="9"/>
  <c r="B36234" i="9"/>
  <c r="B36235" i="9"/>
  <c r="B36236" i="9"/>
  <c r="B36237" i="9"/>
  <c r="B36238" i="9"/>
  <c r="B36239" i="9"/>
  <c r="B36240" i="9"/>
  <c r="B36241" i="9"/>
  <c r="B36242" i="9"/>
  <c r="B36243" i="9"/>
  <c r="B36244" i="9"/>
  <c r="B36245" i="9"/>
  <c r="B36246" i="9"/>
  <c r="B36247" i="9"/>
  <c r="B36248" i="9"/>
  <c r="B36249" i="9"/>
  <c r="B36250" i="9"/>
  <c r="B36251" i="9"/>
  <c r="B36252" i="9"/>
  <c r="B36253" i="9"/>
  <c r="B36254" i="9"/>
  <c r="B36255" i="9"/>
  <c r="B36256" i="9"/>
  <c r="B36257" i="9"/>
  <c r="B36258" i="9"/>
  <c r="B36259" i="9"/>
  <c r="B36260" i="9"/>
  <c r="B36261" i="9"/>
  <c r="B36262" i="9"/>
  <c r="B36263" i="9"/>
  <c r="B36264" i="9"/>
  <c r="B36265" i="9"/>
  <c r="B36266" i="9"/>
  <c r="B36267" i="9"/>
  <c r="B36268" i="9"/>
  <c r="B36269" i="9"/>
  <c r="B36270" i="9"/>
  <c r="B36271" i="9"/>
  <c r="B36272" i="9"/>
  <c r="B36273" i="9"/>
  <c r="B36274" i="9"/>
  <c r="B36275" i="9"/>
  <c r="B36276" i="9"/>
  <c r="B36277" i="9"/>
  <c r="B36278" i="9"/>
  <c r="B36279" i="9"/>
  <c r="B36280" i="9"/>
  <c r="B36281" i="9"/>
  <c r="B36282" i="9"/>
  <c r="B36283" i="9"/>
  <c r="B36284" i="9"/>
  <c r="B36285" i="9"/>
  <c r="B36286" i="9"/>
  <c r="B36287" i="9"/>
  <c r="B36288" i="9"/>
  <c r="B36289" i="9"/>
  <c r="B36290" i="9"/>
  <c r="B36291" i="9"/>
  <c r="B36292" i="9"/>
  <c r="B36293" i="9"/>
  <c r="B36294" i="9"/>
  <c r="B36295" i="9"/>
  <c r="B36296" i="9"/>
  <c r="B36297" i="9"/>
  <c r="B36298" i="9"/>
  <c r="B36299" i="9"/>
  <c r="B36300" i="9"/>
  <c r="B36301" i="9"/>
  <c r="B36302" i="9"/>
  <c r="B36303" i="9"/>
  <c r="B36304" i="9"/>
  <c r="B36305" i="9"/>
  <c r="B36306" i="9"/>
  <c r="B36307" i="9"/>
  <c r="B36308" i="9"/>
  <c r="B36309" i="9"/>
  <c r="B36310" i="9"/>
  <c r="B36311" i="9"/>
  <c r="B36312" i="9"/>
  <c r="B36313" i="9"/>
  <c r="B36314" i="9"/>
  <c r="B36315" i="9"/>
  <c r="B36316" i="9"/>
  <c r="B36317" i="9"/>
  <c r="B36318" i="9"/>
  <c r="B36319" i="9"/>
  <c r="B36320" i="9"/>
  <c r="B36321" i="9"/>
  <c r="B36322" i="9"/>
  <c r="B36323" i="9"/>
  <c r="B36324" i="9"/>
  <c r="B36325" i="9"/>
  <c r="B36326" i="9"/>
  <c r="B36327" i="9"/>
  <c r="B36328" i="9"/>
  <c r="B36329" i="9"/>
  <c r="B36330" i="9"/>
  <c r="B36331" i="9"/>
  <c r="B36332" i="9"/>
  <c r="B36333" i="9"/>
  <c r="B36334" i="9"/>
  <c r="B36335" i="9"/>
  <c r="B36336" i="9"/>
  <c r="B36337" i="9"/>
  <c r="B36338" i="9"/>
  <c r="B36339" i="9"/>
  <c r="B36340" i="9"/>
  <c r="B36341" i="9"/>
  <c r="B36342" i="9"/>
  <c r="B36343" i="9"/>
  <c r="B36344" i="9"/>
  <c r="B36345" i="9"/>
  <c r="B36346" i="9"/>
  <c r="B36347" i="9"/>
  <c r="B36348" i="9"/>
  <c r="B36349" i="9"/>
  <c r="B36350" i="9"/>
  <c r="B36351" i="9"/>
  <c r="B36352" i="9"/>
  <c r="B36353" i="9"/>
  <c r="B36354" i="9"/>
  <c r="B36355" i="9"/>
  <c r="B36356" i="9"/>
  <c r="B36357" i="9"/>
  <c r="B36358" i="9"/>
  <c r="B36359" i="9"/>
  <c r="B36360" i="9"/>
  <c r="B36361" i="9"/>
  <c r="B36362" i="9"/>
  <c r="B36363" i="9"/>
  <c r="B36364" i="9"/>
  <c r="B36365" i="9"/>
  <c r="B36366" i="9"/>
  <c r="B36367" i="9"/>
  <c r="B36368" i="9"/>
  <c r="B36369" i="9"/>
  <c r="B36370" i="9"/>
  <c r="B36371" i="9"/>
  <c r="B36372" i="9"/>
  <c r="B36373" i="9"/>
  <c r="B36374" i="9"/>
  <c r="B36375" i="9"/>
  <c r="B36376" i="9"/>
  <c r="B36377" i="9"/>
  <c r="B36378" i="9"/>
  <c r="B36379" i="9"/>
  <c r="B36380" i="9"/>
  <c r="B36381" i="9"/>
  <c r="B36382" i="9"/>
  <c r="B36383" i="9"/>
  <c r="B36384" i="9"/>
  <c r="B36385" i="9"/>
  <c r="B36386" i="9"/>
  <c r="B36387" i="9"/>
  <c r="B36388" i="9"/>
  <c r="B36389" i="9"/>
  <c r="B36390" i="9"/>
  <c r="B36391" i="9"/>
  <c r="B36392" i="9"/>
  <c r="B36393" i="9"/>
  <c r="B36394" i="9"/>
  <c r="B36395" i="9"/>
  <c r="B36396" i="9"/>
  <c r="B36397" i="9"/>
  <c r="B36398" i="9"/>
  <c r="B36399" i="9"/>
  <c r="B36400" i="9"/>
  <c r="B36401" i="9"/>
  <c r="B36402" i="9"/>
  <c r="B36403" i="9"/>
  <c r="B36404" i="9"/>
  <c r="B36405" i="9"/>
  <c r="B36406" i="9"/>
  <c r="B36407" i="9"/>
  <c r="B36408" i="9"/>
  <c r="B36409" i="9"/>
  <c r="B36410" i="9"/>
  <c r="B36411" i="9"/>
  <c r="B36412" i="9"/>
  <c r="B36413" i="9"/>
  <c r="B36414" i="9"/>
  <c r="B36415" i="9"/>
  <c r="B36416" i="9"/>
  <c r="B36417" i="9"/>
  <c r="B36418" i="9"/>
  <c r="B36419" i="9"/>
  <c r="B36420" i="9"/>
  <c r="B36421" i="9"/>
  <c r="B36422" i="9"/>
  <c r="B36423" i="9"/>
  <c r="B36424" i="9"/>
  <c r="B36425" i="9"/>
  <c r="B36426" i="9"/>
  <c r="B36427" i="9"/>
  <c r="B36428" i="9"/>
  <c r="B36429" i="9"/>
  <c r="B36430" i="9"/>
  <c r="B36431" i="9"/>
  <c r="B36432" i="9"/>
  <c r="B36433" i="9"/>
  <c r="B36434" i="9"/>
  <c r="B36435" i="9"/>
  <c r="B36436" i="9"/>
  <c r="B36437" i="9"/>
  <c r="B36438" i="9"/>
  <c r="B36439" i="9"/>
  <c r="B36440" i="9"/>
  <c r="B36441" i="9"/>
  <c r="B36442" i="9"/>
  <c r="B36443" i="9"/>
  <c r="B36444" i="9"/>
  <c r="B36445" i="9"/>
  <c r="B36446" i="9"/>
  <c r="B36447" i="9"/>
  <c r="B36448" i="9"/>
  <c r="B36449" i="9"/>
  <c r="B36450" i="9"/>
  <c r="B36451" i="9"/>
  <c r="B36452" i="9"/>
  <c r="B36453" i="9"/>
  <c r="B36454" i="9"/>
  <c r="B36455" i="9"/>
  <c r="B36456" i="9"/>
  <c r="B36457" i="9"/>
  <c r="B36458" i="9"/>
  <c r="B36459" i="9"/>
  <c r="B36460" i="9"/>
  <c r="B36461" i="9"/>
  <c r="B36462" i="9"/>
  <c r="B36463" i="9"/>
  <c r="B36464" i="9"/>
  <c r="B36465" i="9"/>
  <c r="B36466" i="9"/>
  <c r="B36467" i="9"/>
  <c r="B36468" i="9"/>
  <c r="B36469" i="9"/>
  <c r="B36470" i="9"/>
  <c r="B36471" i="9"/>
  <c r="B36472" i="9"/>
  <c r="B36473" i="9"/>
  <c r="B36474" i="9"/>
  <c r="B36475" i="9"/>
  <c r="B36476" i="9"/>
  <c r="B36477" i="9"/>
  <c r="B36478" i="9"/>
  <c r="B36479" i="9"/>
  <c r="B36480" i="9"/>
  <c r="B36481" i="9"/>
  <c r="B36482" i="9"/>
  <c r="B36483" i="9"/>
  <c r="B36484" i="9"/>
  <c r="B36485" i="9"/>
  <c r="B36486" i="9"/>
  <c r="B36487" i="9"/>
  <c r="B36488" i="9"/>
  <c r="B36489" i="9"/>
  <c r="B36490" i="9"/>
  <c r="B36491" i="9"/>
  <c r="B36492" i="9"/>
  <c r="B36493" i="9"/>
  <c r="B36494" i="9"/>
  <c r="B36495" i="9"/>
  <c r="B36496" i="9"/>
  <c r="B36497" i="9"/>
  <c r="B36498" i="9"/>
  <c r="B36499" i="9"/>
  <c r="B36500" i="9"/>
  <c r="B36501" i="9"/>
  <c r="B36502" i="9"/>
  <c r="B36503" i="9"/>
  <c r="B36504" i="9"/>
  <c r="B36505" i="9"/>
  <c r="B36506" i="9"/>
  <c r="B36507" i="9"/>
  <c r="B36508" i="9"/>
  <c r="B36509" i="9"/>
  <c r="B36510" i="9"/>
  <c r="B36511" i="9"/>
  <c r="B36512" i="9"/>
  <c r="B36513" i="9"/>
  <c r="B36514" i="9"/>
  <c r="B36515" i="9"/>
  <c r="B36516" i="9"/>
  <c r="B36517" i="9"/>
  <c r="B36518" i="9"/>
  <c r="B36519" i="9"/>
  <c r="B36520" i="9"/>
  <c r="B36521" i="9"/>
  <c r="B36522" i="9"/>
  <c r="B36523" i="9"/>
  <c r="B36524" i="9"/>
  <c r="B36525" i="9"/>
  <c r="B36526" i="9"/>
  <c r="B36527" i="9"/>
  <c r="B36528" i="9"/>
  <c r="B36529" i="9"/>
  <c r="B36530" i="9"/>
  <c r="B36531" i="9"/>
  <c r="B36532" i="9"/>
  <c r="B36533" i="9"/>
  <c r="B36534" i="9"/>
  <c r="B36535" i="9"/>
  <c r="B36536" i="9"/>
  <c r="B36537" i="9"/>
  <c r="B36538" i="9"/>
  <c r="B36539" i="9"/>
  <c r="B36540" i="9"/>
  <c r="B36541" i="9"/>
  <c r="B36542" i="9"/>
  <c r="B36543" i="9"/>
  <c r="B36544" i="9"/>
  <c r="B36545" i="9"/>
  <c r="B36546" i="9"/>
  <c r="B36547" i="9"/>
  <c r="B36548" i="9"/>
  <c r="B36549" i="9"/>
  <c r="B36550" i="9"/>
  <c r="B36551" i="9"/>
  <c r="B36552" i="9"/>
  <c r="B36553" i="9"/>
  <c r="B36554" i="9"/>
  <c r="B36555" i="9"/>
  <c r="B36556" i="9"/>
  <c r="B36557" i="9"/>
  <c r="B36558" i="9"/>
  <c r="B36559" i="9"/>
  <c r="B36560" i="9"/>
  <c r="B36561" i="9"/>
  <c r="B36562" i="9"/>
  <c r="B36563" i="9"/>
  <c r="B36564" i="9"/>
  <c r="B36565" i="9"/>
  <c r="B36566" i="9"/>
  <c r="B36567" i="9"/>
  <c r="B36568" i="9"/>
  <c r="B36569" i="9"/>
  <c r="B36570" i="9"/>
  <c r="B36571" i="9"/>
  <c r="B36572" i="9"/>
  <c r="B36573" i="9"/>
  <c r="B36574" i="9"/>
  <c r="B36575" i="9"/>
  <c r="B36576" i="9"/>
  <c r="B36577" i="9"/>
  <c r="B36578" i="9"/>
  <c r="B36579" i="9"/>
  <c r="B36580" i="9"/>
  <c r="B36581" i="9"/>
  <c r="B36582" i="9"/>
  <c r="B36583" i="9"/>
  <c r="B36584" i="9"/>
  <c r="B36585" i="9"/>
  <c r="B36586" i="9"/>
  <c r="B36587" i="9"/>
  <c r="B36588" i="9"/>
  <c r="B36589" i="9"/>
  <c r="B36590" i="9"/>
  <c r="B36591" i="9"/>
  <c r="B36592" i="9"/>
  <c r="B36593" i="9"/>
  <c r="B36594" i="9"/>
  <c r="B36595" i="9"/>
  <c r="B36596" i="9"/>
  <c r="B36597" i="9"/>
  <c r="B36598" i="9"/>
  <c r="B36599" i="9"/>
  <c r="B36600" i="9"/>
  <c r="B36601" i="9"/>
  <c r="B36602" i="9"/>
  <c r="B36603" i="9"/>
  <c r="B36604" i="9"/>
  <c r="B36605" i="9"/>
  <c r="B36606" i="9"/>
  <c r="B36607" i="9"/>
  <c r="B36608" i="9"/>
  <c r="B36609" i="9"/>
  <c r="B36610" i="9"/>
  <c r="B36611" i="9"/>
  <c r="B36612" i="9"/>
  <c r="B36613" i="9"/>
  <c r="B36614" i="9"/>
  <c r="B36615" i="9"/>
  <c r="B36616" i="9"/>
  <c r="B36617" i="9"/>
  <c r="B36618" i="9"/>
  <c r="B36619" i="9"/>
  <c r="B36620" i="9"/>
  <c r="B36621" i="9"/>
  <c r="B36622" i="9"/>
  <c r="B36623" i="9"/>
  <c r="B36624" i="9"/>
  <c r="B36625" i="9"/>
  <c r="B36626" i="9"/>
  <c r="B36627" i="9"/>
  <c r="B36628" i="9"/>
  <c r="B36629" i="9"/>
  <c r="B36630" i="9"/>
  <c r="B36631" i="9"/>
  <c r="B36632" i="9"/>
  <c r="B36633" i="9"/>
  <c r="B36634" i="9"/>
  <c r="B36635" i="9"/>
  <c r="B36636" i="9"/>
  <c r="B36637" i="9"/>
  <c r="B36638" i="9"/>
  <c r="B36639" i="9"/>
  <c r="B36640" i="9"/>
  <c r="B36641" i="9"/>
  <c r="B36642" i="9"/>
  <c r="B36643" i="9"/>
  <c r="B36644" i="9"/>
  <c r="B36645" i="9"/>
  <c r="B36646" i="9"/>
  <c r="B36647" i="9"/>
  <c r="B36648" i="9"/>
  <c r="B36649" i="9"/>
  <c r="B36650" i="9"/>
  <c r="B36651" i="9"/>
  <c r="B36652" i="9"/>
  <c r="B36653" i="9"/>
  <c r="B36654" i="9"/>
  <c r="B36655" i="9"/>
  <c r="B36656" i="9"/>
  <c r="B36657" i="9"/>
  <c r="B36658" i="9"/>
  <c r="B36659" i="9"/>
  <c r="B36660" i="9"/>
  <c r="B36661" i="9"/>
  <c r="B36662" i="9"/>
  <c r="B36663" i="9"/>
  <c r="B36664" i="9"/>
  <c r="B36665" i="9"/>
  <c r="B36666" i="9"/>
  <c r="B36667" i="9"/>
  <c r="B36668" i="9"/>
  <c r="B36669" i="9"/>
  <c r="B36670" i="9"/>
  <c r="B36671" i="9"/>
  <c r="B36672" i="9"/>
  <c r="B36673" i="9"/>
  <c r="B36674" i="9"/>
  <c r="B36675" i="9"/>
  <c r="B36676" i="9"/>
  <c r="B36677" i="9"/>
  <c r="B36678" i="9"/>
  <c r="B36679" i="9"/>
  <c r="B36680" i="9"/>
  <c r="B36681" i="9"/>
  <c r="B36682" i="9"/>
  <c r="B36683" i="9"/>
  <c r="B36684" i="9"/>
  <c r="B36685" i="9"/>
  <c r="B36686" i="9"/>
  <c r="B36687" i="9"/>
  <c r="B36688" i="9"/>
  <c r="B36689" i="9"/>
  <c r="B36690" i="9"/>
  <c r="B36691" i="9"/>
  <c r="B36692" i="9"/>
  <c r="B36693" i="9"/>
  <c r="B36694" i="9"/>
  <c r="B36695" i="9"/>
  <c r="B36696" i="9"/>
  <c r="B36697" i="9"/>
  <c r="B36698" i="9"/>
  <c r="B36699" i="9"/>
  <c r="B36700" i="9"/>
  <c r="B36701" i="9"/>
  <c r="B36702" i="9"/>
  <c r="B36703" i="9"/>
  <c r="B36704" i="9"/>
  <c r="B36705" i="9"/>
  <c r="B36706" i="9"/>
  <c r="B36707" i="9"/>
  <c r="B36708" i="9"/>
  <c r="B36709" i="9"/>
  <c r="B36710" i="9"/>
  <c r="B36711" i="9"/>
  <c r="B36712" i="9"/>
  <c r="B36713" i="9"/>
  <c r="B36714" i="9"/>
  <c r="B36715" i="9"/>
  <c r="B36716" i="9"/>
  <c r="B36717" i="9"/>
  <c r="B36718" i="9"/>
  <c r="B36719" i="9"/>
  <c r="B36720" i="9"/>
  <c r="B36721" i="9"/>
  <c r="B36722" i="9"/>
  <c r="B36723" i="9"/>
  <c r="B36724" i="9"/>
  <c r="B36725" i="9"/>
  <c r="B36726" i="9"/>
  <c r="B36727" i="9"/>
  <c r="B36728" i="9"/>
  <c r="B36729" i="9"/>
  <c r="B36730" i="9"/>
  <c r="B36731" i="9"/>
  <c r="B36732" i="9"/>
  <c r="B36733" i="9"/>
  <c r="B36734" i="9"/>
  <c r="B36735" i="9"/>
  <c r="B36736" i="9"/>
  <c r="B36737" i="9"/>
  <c r="B36738" i="9"/>
  <c r="B36739" i="9"/>
  <c r="B36740" i="9"/>
  <c r="B36741" i="9"/>
  <c r="B36742" i="9"/>
  <c r="B36743" i="9"/>
  <c r="B36744" i="9"/>
  <c r="B36745" i="9"/>
  <c r="B36746" i="9"/>
  <c r="B36747" i="9"/>
  <c r="B36748" i="9"/>
  <c r="B36749" i="9"/>
  <c r="B36750" i="9"/>
  <c r="B36751" i="9"/>
  <c r="B36752" i="9"/>
  <c r="B36753" i="9"/>
  <c r="B36754" i="9"/>
  <c r="B36755" i="9"/>
  <c r="B36756" i="9"/>
  <c r="B36757" i="9"/>
  <c r="B36758" i="9"/>
  <c r="B36759" i="9"/>
  <c r="B36760" i="9"/>
  <c r="B36761" i="9"/>
  <c r="B36762" i="9"/>
  <c r="B36763" i="9"/>
  <c r="B36764" i="9"/>
  <c r="B36765" i="9"/>
  <c r="B36766" i="9"/>
  <c r="B36767" i="9"/>
  <c r="B36768" i="9"/>
  <c r="B36769" i="9"/>
  <c r="B36770" i="9"/>
  <c r="B36771" i="9"/>
  <c r="B36772" i="9"/>
  <c r="B36773" i="9"/>
  <c r="B36774" i="9"/>
  <c r="B36775" i="9"/>
  <c r="B36776" i="9"/>
  <c r="B36777" i="9"/>
  <c r="B36778" i="9"/>
  <c r="B36779" i="9"/>
  <c r="B36780" i="9"/>
  <c r="B36781" i="9"/>
  <c r="B36782" i="9"/>
  <c r="B36783" i="9"/>
  <c r="B36784" i="9"/>
  <c r="B36785" i="9"/>
  <c r="B36786" i="9"/>
  <c r="B36787" i="9"/>
  <c r="B36788" i="9"/>
  <c r="B36789" i="9"/>
  <c r="B36790" i="9"/>
  <c r="B36791" i="9"/>
  <c r="B36792" i="9"/>
  <c r="B36793" i="9"/>
  <c r="B36794" i="9"/>
  <c r="B36795" i="9"/>
  <c r="B36796" i="9"/>
  <c r="B36797" i="9"/>
  <c r="B36798" i="9"/>
  <c r="B36799" i="9"/>
  <c r="B36800" i="9"/>
  <c r="B36801" i="9"/>
  <c r="B36802" i="9"/>
  <c r="B36803" i="9"/>
  <c r="B36804" i="9"/>
  <c r="B36805" i="9"/>
  <c r="B36806" i="9"/>
  <c r="B36807" i="9"/>
  <c r="B36808" i="9"/>
  <c r="B36809" i="9"/>
  <c r="B36810" i="9"/>
  <c r="B36811" i="9"/>
  <c r="B36812" i="9"/>
  <c r="B36813" i="9"/>
  <c r="B36814" i="9"/>
  <c r="B36815" i="9"/>
  <c r="B36816" i="9"/>
  <c r="B36817" i="9"/>
  <c r="B36818" i="9"/>
  <c r="B36819" i="9"/>
  <c r="B36820" i="9"/>
  <c r="B36821" i="9"/>
  <c r="B36822" i="9"/>
  <c r="B36823" i="9"/>
  <c r="B36824" i="9"/>
  <c r="B36825" i="9"/>
  <c r="B36826" i="9"/>
  <c r="B36827" i="9"/>
  <c r="B36828" i="9"/>
  <c r="B36829" i="9"/>
  <c r="B36830" i="9"/>
  <c r="B36831" i="9"/>
  <c r="B36832" i="9"/>
  <c r="B36833" i="9"/>
  <c r="B36834" i="9"/>
  <c r="B36835" i="9"/>
  <c r="B36836" i="9"/>
  <c r="B36837" i="9"/>
  <c r="B36838" i="9"/>
  <c r="B36839" i="9"/>
  <c r="B36840" i="9"/>
  <c r="B36841" i="9"/>
  <c r="B36842" i="9"/>
  <c r="B36843" i="9"/>
  <c r="B36844" i="9"/>
  <c r="B36845" i="9"/>
  <c r="B36846" i="9"/>
  <c r="B36847" i="9"/>
  <c r="B36848" i="9"/>
  <c r="B36849" i="9"/>
  <c r="B36850" i="9"/>
  <c r="B36851" i="9"/>
  <c r="B36852" i="9"/>
  <c r="B36853" i="9"/>
  <c r="B36854" i="9"/>
  <c r="B36855" i="9"/>
  <c r="B36856" i="9"/>
  <c r="B36857" i="9"/>
  <c r="B36858" i="9"/>
  <c r="B36859" i="9"/>
  <c r="B36860" i="9"/>
  <c r="B36861" i="9"/>
  <c r="B36862" i="9"/>
  <c r="B36863" i="9"/>
  <c r="B36864" i="9"/>
  <c r="B36865" i="9"/>
  <c r="B36866" i="9"/>
  <c r="B36867" i="9"/>
  <c r="B36868" i="9"/>
  <c r="B36869" i="9"/>
  <c r="B36870" i="9"/>
  <c r="B36871" i="9"/>
  <c r="B36872" i="9"/>
  <c r="B36873" i="9"/>
  <c r="B36874" i="9"/>
  <c r="B36875" i="9"/>
  <c r="B36876" i="9"/>
  <c r="B36877" i="9"/>
  <c r="B36878" i="9"/>
  <c r="B36879" i="9"/>
  <c r="B36880" i="9"/>
  <c r="B36881" i="9"/>
  <c r="B36882" i="9"/>
  <c r="B36883" i="9"/>
  <c r="B36884" i="9"/>
  <c r="B36885" i="9"/>
  <c r="B36886" i="9"/>
  <c r="B36887" i="9"/>
  <c r="B36888" i="9"/>
  <c r="B36889" i="9"/>
  <c r="B36890" i="9"/>
  <c r="B36891" i="9"/>
  <c r="B36892" i="9"/>
  <c r="B36893" i="9"/>
  <c r="B36894" i="9"/>
  <c r="B36895" i="9"/>
  <c r="B36896" i="9"/>
  <c r="B36897" i="9"/>
  <c r="B36898" i="9"/>
  <c r="B36899" i="9"/>
  <c r="B36900" i="9"/>
  <c r="B36901" i="9"/>
  <c r="B36902" i="9"/>
  <c r="B36903" i="9"/>
  <c r="B36904" i="9"/>
  <c r="B36905" i="9"/>
  <c r="B36906" i="9"/>
  <c r="B36907" i="9"/>
  <c r="B36908" i="9"/>
  <c r="B36909" i="9"/>
  <c r="B36910" i="9"/>
  <c r="B36911" i="9"/>
  <c r="B36912" i="9"/>
  <c r="B36913" i="9"/>
  <c r="B36914" i="9"/>
  <c r="B36915" i="9"/>
  <c r="B36916" i="9"/>
  <c r="B36917" i="9"/>
  <c r="B36918" i="9"/>
  <c r="B36919" i="9"/>
  <c r="B36920" i="9"/>
  <c r="B36921" i="9"/>
  <c r="B36922" i="9"/>
  <c r="B36923" i="9"/>
  <c r="B36924" i="9"/>
  <c r="B36925" i="9"/>
  <c r="B36926" i="9"/>
  <c r="B36927" i="9"/>
  <c r="B36928" i="9"/>
  <c r="B36929" i="9"/>
  <c r="B36930" i="9"/>
  <c r="B36931" i="9"/>
  <c r="B36932" i="9"/>
  <c r="B36933" i="9"/>
  <c r="B36934" i="9"/>
  <c r="B36935" i="9"/>
  <c r="B36936" i="9"/>
  <c r="B36937" i="9"/>
  <c r="B36938" i="9"/>
  <c r="B36939" i="9"/>
  <c r="B36940" i="9"/>
  <c r="B36941" i="9"/>
  <c r="B36942" i="9"/>
  <c r="B36943" i="9"/>
  <c r="B36944" i="9"/>
  <c r="B36945" i="9"/>
  <c r="B36946" i="9"/>
  <c r="B36947" i="9"/>
  <c r="B36948" i="9"/>
  <c r="B36949" i="9"/>
  <c r="B36950" i="9"/>
  <c r="B36951" i="9"/>
  <c r="B36952" i="9"/>
  <c r="B36953" i="9"/>
  <c r="B36954" i="9"/>
  <c r="B36955" i="9"/>
  <c r="B36956" i="9"/>
  <c r="B36957" i="9"/>
  <c r="B36958" i="9"/>
  <c r="B36959" i="9"/>
  <c r="B36960" i="9"/>
  <c r="B36961" i="9"/>
  <c r="B36962" i="9"/>
  <c r="B36963" i="9"/>
  <c r="B36964" i="9"/>
  <c r="B36965" i="9"/>
  <c r="B36966" i="9"/>
  <c r="B36967" i="9"/>
  <c r="B36968" i="9"/>
  <c r="B36969" i="9"/>
  <c r="B36970" i="9"/>
  <c r="B36971" i="9"/>
  <c r="B36972" i="9"/>
  <c r="B36973" i="9"/>
  <c r="B36974" i="9"/>
  <c r="B36975" i="9"/>
  <c r="B36976" i="9"/>
  <c r="B36977" i="9"/>
  <c r="B36978" i="9"/>
  <c r="B36979" i="9"/>
  <c r="B36980" i="9"/>
  <c r="B36981" i="9"/>
  <c r="B36982" i="9"/>
  <c r="B36983" i="9"/>
  <c r="B36984" i="9"/>
  <c r="B36985" i="9"/>
  <c r="B36986" i="9"/>
  <c r="B36987" i="9"/>
  <c r="B36988" i="9"/>
  <c r="B36989" i="9"/>
  <c r="B36990" i="9"/>
  <c r="B36991" i="9"/>
  <c r="B36992" i="9"/>
  <c r="B36993" i="9"/>
  <c r="B36994" i="9"/>
  <c r="B36995" i="9"/>
  <c r="B36996" i="9"/>
  <c r="B36997" i="9"/>
  <c r="B36998" i="9"/>
  <c r="B36999" i="9"/>
  <c r="B37000" i="9"/>
  <c r="B37001" i="9"/>
  <c r="B37002" i="9"/>
  <c r="B37003" i="9"/>
  <c r="B37004" i="9"/>
  <c r="B37005" i="9"/>
  <c r="B37006" i="9"/>
  <c r="B37007" i="9"/>
  <c r="B37008" i="9"/>
  <c r="B37009" i="9"/>
  <c r="B37010" i="9"/>
  <c r="B37011" i="9"/>
  <c r="B37012" i="9"/>
  <c r="B37013" i="9"/>
  <c r="B37014" i="9"/>
  <c r="B37015" i="9"/>
  <c r="B37016" i="9"/>
  <c r="B37017" i="9"/>
  <c r="B37018" i="9"/>
  <c r="B37019" i="9"/>
  <c r="B37020" i="9"/>
  <c r="B37021" i="9"/>
  <c r="B37022" i="9"/>
  <c r="B37023" i="9"/>
  <c r="B37024" i="9"/>
  <c r="B37025" i="9"/>
  <c r="B37026" i="9"/>
  <c r="B37027" i="9"/>
  <c r="B37028" i="9"/>
  <c r="B37029" i="9"/>
  <c r="B37030" i="9"/>
  <c r="B37031" i="9"/>
  <c r="B37032" i="9"/>
  <c r="B37033" i="9"/>
  <c r="B37034" i="9"/>
  <c r="B37035" i="9"/>
  <c r="B37036" i="9"/>
  <c r="B37037" i="9"/>
  <c r="B37038" i="9"/>
  <c r="B37039" i="9"/>
  <c r="B37040" i="9"/>
  <c r="B37041" i="9"/>
  <c r="B37042" i="9"/>
  <c r="B37043" i="9"/>
  <c r="B37044" i="9"/>
  <c r="B37045" i="9"/>
  <c r="B37046" i="9"/>
  <c r="B37047" i="9"/>
  <c r="B37048" i="9"/>
  <c r="B37049" i="9"/>
  <c r="B37050" i="9"/>
  <c r="B37051" i="9"/>
  <c r="B37052" i="9"/>
  <c r="B37053" i="9"/>
  <c r="B37054" i="9"/>
  <c r="B37055" i="9"/>
  <c r="B37056" i="9"/>
  <c r="B37057" i="9"/>
  <c r="B37058" i="9"/>
  <c r="B37059" i="9"/>
  <c r="B37060" i="9"/>
  <c r="B37061" i="9"/>
  <c r="B37062" i="9"/>
  <c r="B37063" i="9"/>
  <c r="B37064" i="9"/>
  <c r="B37065" i="9"/>
  <c r="B37066" i="9"/>
  <c r="B37067" i="9"/>
  <c r="B37068" i="9"/>
  <c r="B37069" i="9"/>
  <c r="B37070" i="9"/>
  <c r="B37071" i="9"/>
  <c r="B37072" i="9"/>
  <c r="B37073" i="9"/>
  <c r="B37074" i="9"/>
  <c r="B37075" i="9"/>
  <c r="B37076" i="9"/>
  <c r="B37077" i="9"/>
  <c r="B37078" i="9"/>
  <c r="B37079" i="9"/>
  <c r="B37080" i="9"/>
  <c r="B37081" i="9"/>
  <c r="B37082" i="9"/>
  <c r="B37083" i="9"/>
  <c r="B37084" i="9"/>
  <c r="B37085" i="9"/>
  <c r="B37086" i="9"/>
  <c r="B37087" i="9"/>
  <c r="B37088" i="9"/>
  <c r="B37089" i="9"/>
  <c r="B37090" i="9"/>
  <c r="B37091" i="9"/>
  <c r="B37092" i="9"/>
  <c r="B37093" i="9"/>
  <c r="B37094" i="9"/>
  <c r="B37095" i="9"/>
  <c r="B37096" i="9"/>
  <c r="B37097" i="9"/>
  <c r="B37098" i="9"/>
  <c r="B37099" i="9"/>
  <c r="B37100" i="9"/>
  <c r="B37101" i="9"/>
  <c r="B37102" i="9"/>
  <c r="B37103" i="9"/>
  <c r="B37104" i="9"/>
  <c r="B37105" i="9"/>
  <c r="B37106" i="9"/>
  <c r="B37107" i="9"/>
  <c r="B37108" i="9"/>
  <c r="B37109" i="9"/>
  <c r="B37110" i="9"/>
  <c r="B37111" i="9"/>
  <c r="B37112" i="9"/>
  <c r="B37113" i="9"/>
  <c r="B37114" i="9"/>
  <c r="B37115" i="9"/>
  <c r="B37116" i="9"/>
  <c r="B37117" i="9"/>
  <c r="B37118" i="9"/>
  <c r="B37119" i="9"/>
  <c r="B37120" i="9"/>
  <c r="B37121" i="9"/>
  <c r="B37122" i="9"/>
  <c r="B37123" i="9"/>
  <c r="B37124" i="9"/>
  <c r="B37125" i="9"/>
  <c r="B37126" i="9"/>
  <c r="B37127" i="9"/>
  <c r="B37128" i="9"/>
  <c r="B37129" i="9"/>
  <c r="B37130" i="9"/>
  <c r="B37131" i="9"/>
  <c r="B37132" i="9"/>
  <c r="B37133" i="9"/>
  <c r="B37134" i="9"/>
  <c r="B37135" i="9"/>
  <c r="B37136" i="9"/>
  <c r="B37137" i="9"/>
  <c r="B37138" i="9"/>
  <c r="B37139" i="9"/>
  <c r="B37140" i="9"/>
  <c r="B37141" i="9"/>
  <c r="B37142" i="9"/>
  <c r="B37143" i="9"/>
  <c r="B37144" i="9"/>
  <c r="B37145" i="9"/>
  <c r="B37146" i="9"/>
  <c r="B37147" i="9"/>
  <c r="B37148" i="9"/>
  <c r="B37149" i="9"/>
  <c r="B37150" i="9"/>
  <c r="B37151" i="9"/>
  <c r="B37152" i="9"/>
  <c r="B37153" i="9"/>
  <c r="B37154" i="9"/>
  <c r="B37155" i="9"/>
  <c r="B37156" i="9"/>
  <c r="B37157" i="9"/>
  <c r="B37158" i="9"/>
  <c r="B37159" i="9"/>
  <c r="B37160" i="9"/>
  <c r="B37161" i="9"/>
  <c r="B37162" i="9"/>
  <c r="B37163" i="9"/>
  <c r="B37164" i="9"/>
  <c r="B37165" i="9"/>
  <c r="B37166" i="9"/>
  <c r="B37167" i="9"/>
  <c r="B37168" i="9"/>
  <c r="B37169" i="9"/>
  <c r="B37170" i="9"/>
  <c r="B37171" i="9"/>
  <c r="B37172" i="9"/>
  <c r="B37173" i="9"/>
  <c r="B37174" i="9"/>
  <c r="B37175" i="9"/>
  <c r="B37176" i="9"/>
  <c r="B37177" i="9"/>
  <c r="B37178" i="9"/>
  <c r="B37179" i="9"/>
  <c r="B37180" i="9"/>
  <c r="B37181" i="9"/>
  <c r="B37182" i="9"/>
  <c r="B37183" i="9"/>
  <c r="B37184" i="9"/>
  <c r="B37185" i="9"/>
  <c r="B37186" i="9"/>
  <c r="B37187" i="9"/>
  <c r="B37188" i="9"/>
  <c r="B37189" i="9"/>
  <c r="B37190" i="9"/>
  <c r="B37191" i="9"/>
  <c r="B37192" i="9"/>
  <c r="B37193" i="9"/>
  <c r="B37194" i="9"/>
  <c r="B37195" i="9"/>
  <c r="B37196" i="9"/>
  <c r="B37197" i="9"/>
  <c r="B37198" i="9"/>
  <c r="B37199" i="9"/>
  <c r="B37200" i="9"/>
  <c r="B37201" i="9"/>
  <c r="B37202" i="9"/>
  <c r="B37203" i="9"/>
  <c r="B37204" i="9"/>
  <c r="B37205" i="9"/>
  <c r="B37206" i="9"/>
  <c r="B37207" i="9"/>
  <c r="B37208" i="9"/>
  <c r="B37209" i="9"/>
  <c r="B37210" i="9"/>
  <c r="B37211" i="9"/>
  <c r="B37212" i="9"/>
  <c r="B37213" i="9"/>
  <c r="B37214" i="9"/>
  <c r="B37215" i="9"/>
  <c r="B37216" i="9"/>
  <c r="B37217" i="9"/>
  <c r="B37218" i="9"/>
  <c r="B37219" i="9"/>
  <c r="B37220" i="9"/>
  <c r="B37221" i="9"/>
  <c r="B37222" i="9"/>
  <c r="B37223" i="9"/>
  <c r="B37224" i="9"/>
  <c r="B37225" i="9"/>
  <c r="B37226" i="9"/>
  <c r="B37227" i="9"/>
  <c r="B37228" i="9"/>
  <c r="B37229" i="9"/>
  <c r="B37230" i="9"/>
  <c r="B37231" i="9"/>
  <c r="B37232" i="9"/>
  <c r="B37233" i="9"/>
  <c r="B37234" i="9"/>
  <c r="B37235" i="9"/>
  <c r="B37236" i="9"/>
  <c r="B37237" i="9"/>
  <c r="B37238" i="9"/>
  <c r="B37239" i="9"/>
  <c r="B37240" i="9"/>
  <c r="B37241" i="9"/>
  <c r="B37242" i="9"/>
  <c r="B37243" i="9"/>
  <c r="B37244" i="9"/>
  <c r="B37245" i="9"/>
  <c r="B37246" i="9"/>
  <c r="B37247" i="9"/>
  <c r="B37248" i="9"/>
  <c r="B37249" i="9"/>
  <c r="B37250" i="9"/>
  <c r="B37251" i="9"/>
  <c r="B37252" i="9"/>
  <c r="B37253" i="9"/>
  <c r="B37254" i="9"/>
  <c r="B37255" i="9"/>
  <c r="B37256" i="9"/>
  <c r="B37257" i="9"/>
  <c r="B37258" i="9"/>
  <c r="B37259" i="9"/>
  <c r="B37260" i="9"/>
  <c r="B37261" i="9"/>
  <c r="B37262" i="9"/>
  <c r="B37263" i="9"/>
  <c r="B37264" i="9"/>
  <c r="B37265" i="9"/>
  <c r="B37266" i="9"/>
  <c r="B37267" i="9"/>
  <c r="B37268" i="9"/>
  <c r="B37269" i="9"/>
  <c r="B37270" i="9"/>
  <c r="B37271" i="9"/>
  <c r="B37272" i="9"/>
  <c r="B37273" i="9"/>
  <c r="B37274" i="9"/>
  <c r="B37275" i="9"/>
  <c r="B37276" i="9"/>
  <c r="B37277" i="9"/>
  <c r="B37278" i="9"/>
  <c r="B37279" i="9"/>
  <c r="B37280" i="9"/>
  <c r="B37281" i="9"/>
  <c r="B37282" i="9"/>
  <c r="B37283" i="9"/>
  <c r="B37284" i="9"/>
  <c r="B37285" i="9"/>
  <c r="B37286" i="9"/>
  <c r="B37287" i="9"/>
  <c r="B37288" i="9"/>
  <c r="B37289" i="9"/>
  <c r="B37290" i="9"/>
  <c r="B37291" i="9"/>
  <c r="B37292" i="9"/>
  <c r="B37293" i="9"/>
  <c r="B37294" i="9"/>
  <c r="B37295" i="9"/>
  <c r="B37296" i="9"/>
  <c r="B37297" i="9"/>
  <c r="B37298" i="9"/>
  <c r="B37299" i="9"/>
  <c r="B37300" i="9"/>
  <c r="B37301" i="9"/>
  <c r="B37302" i="9"/>
  <c r="B37303" i="9"/>
  <c r="B37304" i="9"/>
  <c r="B37305" i="9"/>
  <c r="B37306" i="9"/>
  <c r="B37307" i="9"/>
  <c r="B37308" i="9"/>
  <c r="B37309" i="9"/>
  <c r="B37310" i="9"/>
  <c r="B37311" i="9"/>
  <c r="B37312" i="9"/>
  <c r="B37313" i="9"/>
  <c r="B37314" i="9"/>
  <c r="B37315" i="9"/>
  <c r="B37316" i="9"/>
  <c r="B37317" i="9"/>
  <c r="B37318" i="9"/>
  <c r="B37319" i="9"/>
  <c r="B37320" i="9"/>
  <c r="B37321" i="9"/>
  <c r="B37322" i="9"/>
  <c r="B37323" i="9"/>
  <c r="B37324" i="9"/>
  <c r="B37325" i="9"/>
  <c r="B37326" i="9"/>
  <c r="B37327" i="9"/>
  <c r="B37328" i="9"/>
  <c r="B37329" i="9"/>
  <c r="B37330" i="9"/>
  <c r="B37331" i="9"/>
  <c r="B37332" i="9"/>
  <c r="B37333" i="9"/>
  <c r="B37334" i="9"/>
  <c r="B37335" i="9"/>
  <c r="B37336" i="9"/>
  <c r="B37337" i="9"/>
  <c r="B37338" i="9"/>
  <c r="B37339" i="9"/>
  <c r="B37340" i="9"/>
  <c r="B37341" i="9"/>
  <c r="B37342" i="9"/>
  <c r="B37343" i="9"/>
  <c r="B37344" i="9"/>
  <c r="B37345" i="9"/>
  <c r="B37346" i="9"/>
  <c r="B37347" i="9"/>
  <c r="B37348" i="9"/>
  <c r="B37349" i="9"/>
  <c r="B37350" i="9"/>
  <c r="B37351" i="9"/>
  <c r="B37352" i="9"/>
  <c r="B37353" i="9"/>
  <c r="B37354" i="9"/>
  <c r="B37355" i="9"/>
  <c r="B37356" i="9"/>
  <c r="B37357" i="9"/>
  <c r="B37358" i="9"/>
  <c r="B37359" i="9"/>
  <c r="B37360" i="9"/>
  <c r="B37361" i="9"/>
  <c r="B37362" i="9"/>
  <c r="B37363" i="9"/>
  <c r="B37364" i="9"/>
  <c r="B37365" i="9"/>
  <c r="B37366" i="9"/>
  <c r="B37367" i="9"/>
  <c r="B37368" i="9"/>
  <c r="B37369" i="9"/>
  <c r="B37370" i="9"/>
  <c r="B37371" i="9"/>
  <c r="B37372" i="9"/>
  <c r="B37373" i="9"/>
  <c r="B37374" i="9"/>
  <c r="B37375" i="9"/>
  <c r="B37376" i="9"/>
  <c r="B37377" i="9"/>
  <c r="B37378" i="9"/>
  <c r="B37379" i="9"/>
  <c r="B37380" i="9"/>
  <c r="B37381" i="9"/>
  <c r="B37382" i="9"/>
  <c r="B37383" i="9"/>
  <c r="B37384" i="9"/>
  <c r="B37385" i="9"/>
  <c r="B37386" i="9"/>
  <c r="B37387" i="9"/>
  <c r="B37388" i="9"/>
  <c r="B37389" i="9"/>
  <c r="B37390" i="9"/>
  <c r="B37391" i="9"/>
  <c r="B37392" i="9"/>
  <c r="B37393" i="9"/>
  <c r="B37394" i="9"/>
  <c r="B37395" i="9"/>
  <c r="B37396" i="9"/>
  <c r="B37397" i="9"/>
  <c r="B37398" i="9"/>
  <c r="B37399" i="9"/>
  <c r="B37400" i="9"/>
  <c r="B37401" i="9"/>
  <c r="B37402" i="9"/>
  <c r="B37403" i="9"/>
  <c r="B37404" i="9"/>
  <c r="B37405" i="9"/>
  <c r="B37406" i="9"/>
  <c r="B37407" i="9"/>
  <c r="B37408" i="9"/>
  <c r="B37409" i="9"/>
  <c r="B37410" i="9"/>
  <c r="B37411" i="9"/>
  <c r="B37412" i="9"/>
  <c r="B37413" i="9"/>
  <c r="B37414" i="9"/>
  <c r="B37415" i="9"/>
  <c r="B37416" i="9"/>
  <c r="B37417" i="9"/>
  <c r="B37418" i="9"/>
  <c r="B37419" i="9"/>
  <c r="B37420" i="9"/>
  <c r="B37421" i="9"/>
  <c r="B37422" i="9"/>
  <c r="B37423" i="9"/>
  <c r="B37424" i="9"/>
  <c r="B37425" i="9"/>
  <c r="B37426" i="9"/>
  <c r="B37427" i="9"/>
  <c r="B37428" i="9"/>
  <c r="B37429" i="9"/>
  <c r="B37430" i="9"/>
  <c r="B37431" i="9"/>
  <c r="B37432" i="9"/>
  <c r="B37433" i="9"/>
  <c r="B37434" i="9"/>
  <c r="B37435" i="9"/>
  <c r="B37436" i="9"/>
  <c r="B37437" i="9"/>
  <c r="B37438" i="9"/>
  <c r="B37439" i="9"/>
  <c r="B37440" i="9"/>
  <c r="B37441" i="9"/>
  <c r="B37442" i="9"/>
  <c r="B37443" i="9"/>
  <c r="B37444" i="9"/>
  <c r="B37445" i="9"/>
  <c r="B37446" i="9"/>
  <c r="B37447" i="9"/>
  <c r="B37448" i="9"/>
  <c r="B37449" i="9"/>
  <c r="B37450" i="9"/>
  <c r="B37451" i="9"/>
  <c r="B37452" i="9"/>
  <c r="B37453" i="9"/>
  <c r="B37454" i="9"/>
  <c r="B37455" i="9"/>
  <c r="B37456" i="9"/>
  <c r="B37457" i="9"/>
  <c r="B37458" i="9"/>
  <c r="B37459" i="9"/>
  <c r="B37460" i="9"/>
  <c r="B37461" i="9"/>
  <c r="B37462" i="9"/>
  <c r="B37463" i="9"/>
  <c r="B37464" i="9"/>
  <c r="B37465" i="9"/>
  <c r="B37466" i="9"/>
  <c r="B37467" i="9"/>
  <c r="B37468" i="9"/>
  <c r="B37469" i="9"/>
  <c r="B37470" i="9"/>
  <c r="B37471" i="9"/>
  <c r="B37472" i="9"/>
  <c r="B37473" i="9"/>
  <c r="B37474" i="9"/>
  <c r="B37475" i="9"/>
  <c r="B37476" i="9"/>
  <c r="B37477" i="9"/>
  <c r="B37478" i="9"/>
  <c r="B37479" i="9"/>
  <c r="B37480" i="9"/>
  <c r="B37481" i="9"/>
  <c r="B37482" i="9"/>
  <c r="B37483" i="9"/>
  <c r="B37484" i="9"/>
  <c r="B37485" i="9"/>
  <c r="B37486" i="9"/>
  <c r="B37487" i="9"/>
  <c r="B37488" i="9"/>
  <c r="B37489" i="9"/>
  <c r="B37490" i="9"/>
  <c r="B37491" i="9"/>
  <c r="B37492" i="9"/>
  <c r="B37493" i="9"/>
  <c r="B37494" i="9"/>
  <c r="B37495" i="9"/>
  <c r="B37496" i="9"/>
  <c r="B37497" i="9"/>
  <c r="B37498" i="9"/>
  <c r="B37499" i="9"/>
  <c r="B37500" i="9"/>
  <c r="B37501" i="9"/>
  <c r="B37502" i="9"/>
  <c r="B37503" i="9"/>
  <c r="B37504" i="9"/>
  <c r="B37505" i="9"/>
  <c r="B37506" i="9"/>
  <c r="B37507" i="9"/>
  <c r="B37508" i="9"/>
  <c r="B37509" i="9"/>
  <c r="B37510" i="9"/>
  <c r="B37511" i="9"/>
  <c r="B37512" i="9"/>
  <c r="B37513" i="9"/>
  <c r="B37514" i="9"/>
  <c r="B37515" i="9"/>
  <c r="B37516" i="9"/>
  <c r="B37517" i="9"/>
  <c r="B37518" i="9"/>
  <c r="B37519" i="9"/>
  <c r="B37520" i="9"/>
  <c r="B37521" i="9"/>
  <c r="B37522" i="9"/>
  <c r="B37523" i="9"/>
  <c r="B37524" i="9"/>
  <c r="B37525" i="9"/>
  <c r="B37526" i="9"/>
  <c r="B37527" i="9"/>
  <c r="B37528" i="9"/>
  <c r="B37529" i="9"/>
  <c r="B37530" i="9"/>
  <c r="B37531" i="9"/>
  <c r="B37532" i="9"/>
  <c r="B37533" i="9"/>
  <c r="B37534" i="9"/>
  <c r="B37535" i="9"/>
  <c r="B37536" i="9"/>
  <c r="B37537" i="9"/>
  <c r="B37538" i="9"/>
  <c r="B37539" i="9"/>
  <c r="B37540" i="9"/>
  <c r="B37541" i="9"/>
  <c r="B37542" i="9"/>
  <c r="B37543" i="9"/>
  <c r="B37544" i="9"/>
  <c r="B37545" i="9"/>
  <c r="B37546" i="9"/>
  <c r="B37547" i="9"/>
  <c r="B37548" i="9"/>
  <c r="B37549" i="9"/>
  <c r="B37550" i="9"/>
  <c r="B37551" i="9"/>
  <c r="B37552" i="9"/>
  <c r="B37553" i="9"/>
  <c r="B37554" i="9"/>
  <c r="B37555" i="9"/>
  <c r="B37556" i="9"/>
  <c r="B37557" i="9"/>
  <c r="B37558" i="9"/>
  <c r="B37559" i="9"/>
  <c r="B37560" i="9"/>
  <c r="B37561" i="9"/>
  <c r="B37562" i="9"/>
  <c r="B37563" i="9"/>
  <c r="B37564" i="9"/>
  <c r="B37565" i="9"/>
  <c r="B37566" i="9"/>
  <c r="B37567" i="9"/>
  <c r="B37568" i="9"/>
  <c r="B37569" i="9"/>
  <c r="B37570" i="9"/>
  <c r="B37571" i="9"/>
  <c r="B37572" i="9"/>
  <c r="B37573" i="9"/>
  <c r="B37574" i="9"/>
  <c r="B37575" i="9"/>
  <c r="B37576" i="9"/>
  <c r="B37577" i="9"/>
  <c r="B37578" i="9"/>
  <c r="B37579" i="9"/>
  <c r="B37580" i="9"/>
  <c r="B37581" i="9"/>
  <c r="B37582" i="9"/>
  <c r="B37583" i="9"/>
  <c r="B37584" i="9"/>
  <c r="B37585" i="9"/>
  <c r="B37586" i="9"/>
  <c r="B37587" i="9"/>
  <c r="B37588" i="9"/>
  <c r="B37589" i="9"/>
  <c r="B37590" i="9"/>
  <c r="B37591" i="9"/>
  <c r="B37592" i="9"/>
  <c r="B37593" i="9"/>
  <c r="B37594" i="9"/>
  <c r="B37595" i="9"/>
  <c r="B37596" i="9"/>
  <c r="B37597" i="9"/>
  <c r="B37598" i="9"/>
  <c r="B37599" i="9"/>
  <c r="B37600" i="9"/>
  <c r="B37601" i="9"/>
  <c r="B37602" i="9"/>
  <c r="B37603" i="9"/>
  <c r="B37604" i="9"/>
  <c r="B37605" i="9"/>
  <c r="B37606" i="9"/>
  <c r="B37607" i="9"/>
  <c r="B37608" i="9"/>
  <c r="B37609" i="9"/>
  <c r="B37610" i="9"/>
  <c r="B37611" i="9"/>
  <c r="B37612" i="9"/>
  <c r="B37613" i="9"/>
  <c r="B37614" i="9"/>
  <c r="B37615" i="9"/>
  <c r="B37616" i="9"/>
  <c r="B37617" i="9"/>
  <c r="B37618" i="9"/>
  <c r="B37619" i="9"/>
  <c r="B37620" i="9"/>
  <c r="B37621" i="9"/>
  <c r="B37622" i="9"/>
  <c r="B37623" i="9"/>
  <c r="B37624" i="9"/>
  <c r="B37625" i="9"/>
  <c r="B37626" i="9"/>
  <c r="B37627" i="9"/>
  <c r="B37628" i="9"/>
  <c r="B37629" i="9"/>
  <c r="B37630" i="9"/>
  <c r="B37631" i="9"/>
  <c r="B37632" i="9"/>
  <c r="B37633" i="9"/>
  <c r="B37634" i="9"/>
  <c r="B37635" i="9"/>
  <c r="B37636" i="9"/>
  <c r="B37637" i="9"/>
  <c r="B37638" i="9"/>
  <c r="B37639" i="9"/>
  <c r="B37640" i="9"/>
  <c r="B37641" i="9"/>
  <c r="B37642" i="9"/>
  <c r="B37643" i="9"/>
  <c r="B37644" i="9"/>
  <c r="B37645" i="9"/>
  <c r="B37646" i="9"/>
  <c r="B37647" i="9"/>
  <c r="B37648" i="9"/>
  <c r="B37649" i="9"/>
  <c r="B37650" i="9"/>
  <c r="B37651" i="9"/>
  <c r="B37652" i="9"/>
  <c r="B37653" i="9"/>
  <c r="B37654" i="9"/>
  <c r="B37655" i="9"/>
  <c r="B37656" i="9"/>
  <c r="B37657" i="9"/>
  <c r="B37658" i="9"/>
  <c r="B37659" i="9"/>
  <c r="B37660" i="9"/>
  <c r="B37661" i="9"/>
  <c r="B37662" i="9"/>
  <c r="B37663" i="9"/>
  <c r="B37664" i="9"/>
  <c r="B37665" i="9"/>
  <c r="B37666" i="9"/>
  <c r="B37667" i="9"/>
  <c r="B37668" i="9"/>
  <c r="B37669" i="9"/>
  <c r="B37670" i="9"/>
  <c r="B37671" i="9"/>
  <c r="B37672" i="9"/>
  <c r="B37673" i="9"/>
  <c r="B37674" i="9"/>
  <c r="B37675" i="9"/>
  <c r="B37676" i="9"/>
  <c r="B37677" i="9"/>
  <c r="B37678" i="9"/>
  <c r="B37679" i="9"/>
  <c r="B37680" i="9"/>
  <c r="B37681" i="9"/>
  <c r="B37682" i="9"/>
  <c r="B37683" i="9"/>
  <c r="B37684" i="9"/>
  <c r="B37685" i="9"/>
  <c r="B37686" i="9"/>
  <c r="B37687" i="9"/>
  <c r="B37688" i="9"/>
  <c r="B37689" i="9"/>
  <c r="B37690" i="9"/>
  <c r="B37691" i="9"/>
  <c r="B37692" i="9"/>
  <c r="B37693" i="9"/>
  <c r="B37694" i="9"/>
  <c r="B37695" i="9"/>
  <c r="B37696" i="9"/>
  <c r="B37697" i="9"/>
  <c r="B37698" i="9"/>
  <c r="B37699" i="9"/>
  <c r="B37700" i="9"/>
  <c r="B37701" i="9"/>
  <c r="B37702" i="9"/>
  <c r="B37703" i="9"/>
  <c r="B37704" i="9"/>
  <c r="B37705" i="9"/>
  <c r="B37706" i="9"/>
  <c r="B37707" i="9"/>
  <c r="B37708" i="9"/>
  <c r="B37709" i="9"/>
  <c r="B37710" i="9"/>
  <c r="B37711" i="9"/>
  <c r="B37712" i="9"/>
  <c r="B37713" i="9"/>
  <c r="B37714" i="9"/>
  <c r="B37715" i="9"/>
  <c r="B37716" i="9"/>
  <c r="B37717" i="9"/>
  <c r="B37718" i="9"/>
  <c r="B37719" i="9"/>
  <c r="B37720" i="9"/>
  <c r="B37721" i="9"/>
  <c r="B37722" i="9"/>
  <c r="B37723" i="9"/>
  <c r="B37724" i="9"/>
  <c r="B37725" i="9"/>
  <c r="B37726" i="9"/>
  <c r="B37727" i="9"/>
  <c r="B37728" i="9"/>
  <c r="B37729" i="9"/>
  <c r="B37730" i="9"/>
  <c r="B37731" i="9"/>
  <c r="B37732" i="9"/>
  <c r="B37733" i="9"/>
  <c r="B37734" i="9"/>
  <c r="B37735" i="9"/>
  <c r="B37736" i="9"/>
  <c r="B37737" i="9"/>
  <c r="B37738" i="9"/>
  <c r="B37739" i="9"/>
  <c r="B37740" i="9"/>
  <c r="B37741" i="9"/>
  <c r="B37742" i="9"/>
  <c r="B37743" i="9"/>
  <c r="B37744" i="9"/>
  <c r="B37745" i="9"/>
  <c r="B37746" i="9"/>
  <c r="B37747" i="9"/>
  <c r="B37748" i="9"/>
  <c r="B37749" i="9"/>
  <c r="B37750" i="9"/>
  <c r="B37751" i="9"/>
  <c r="B37752" i="9"/>
  <c r="B37753" i="9"/>
  <c r="B37754" i="9"/>
  <c r="B37755" i="9"/>
  <c r="B37756" i="9"/>
  <c r="B37757" i="9"/>
  <c r="B37758" i="9"/>
  <c r="B37759" i="9"/>
  <c r="B37760" i="9"/>
  <c r="B37761" i="9"/>
  <c r="B37762" i="9"/>
  <c r="B37763" i="9"/>
  <c r="B37764" i="9"/>
  <c r="B37765" i="9"/>
  <c r="B37766" i="9"/>
  <c r="B37767" i="9"/>
  <c r="B37768" i="9"/>
  <c r="B37769" i="9"/>
  <c r="B37770" i="9"/>
  <c r="B37771" i="9"/>
  <c r="B37772" i="9"/>
  <c r="B37773" i="9"/>
  <c r="B37774" i="9"/>
  <c r="B37775" i="9"/>
  <c r="B37776" i="9"/>
  <c r="B37777" i="9"/>
  <c r="B37778" i="9"/>
  <c r="B37779" i="9"/>
  <c r="B37780" i="9"/>
  <c r="B37781" i="9"/>
  <c r="B37782" i="9"/>
  <c r="B37783" i="9"/>
  <c r="B37784" i="9"/>
  <c r="B37785" i="9"/>
  <c r="B37786" i="9"/>
  <c r="B37787" i="9"/>
  <c r="B37788" i="9"/>
  <c r="B37789" i="9"/>
  <c r="B37790" i="9"/>
  <c r="B37791" i="9"/>
  <c r="B37792" i="9"/>
  <c r="B37793" i="9"/>
  <c r="B37794" i="9"/>
  <c r="B37795" i="9"/>
  <c r="B37796" i="9"/>
  <c r="B37797" i="9"/>
  <c r="B37798" i="9"/>
  <c r="B37799" i="9"/>
  <c r="B37800" i="9"/>
  <c r="B37801" i="9"/>
  <c r="B37802" i="9"/>
  <c r="B37803" i="9"/>
  <c r="B37804" i="9"/>
  <c r="B37805" i="9"/>
  <c r="B37806" i="9"/>
  <c r="B37807" i="9"/>
  <c r="B37808" i="9"/>
  <c r="B37809" i="9"/>
  <c r="B37810" i="9"/>
  <c r="B37811" i="9"/>
  <c r="B37812" i="9"/>
  <c r="B37813" i="9"/>
  <c r="B37814" i="9"/>
  <c r="B37815" i="9"/>
  <c r="B37816" i="9"/>
  <c r="B37817" i="9"/>
  <c r="B37818" i="9"/>
  <c r="B37819" i="9"/>
  <c r="B37820" i="9"/>
  <c r="B37821" i="9"/>
  <c r="B37822" i="9"/>
  <c r="B37823" i="9"/>
  <c r="B37824" i="9"/>
  <c r="B37825" i="9"/>
  <c r="B37826" i="9"/>
  <c r="B37827" i="9"/>
  <c r="B37828" i="9"/>
  <c r="B37829" i="9"/>
  <c r="B37830" i="9"/>
  <c r="B37831" i="9"/>
  <c r="B37832" i="9"/>
  <c r="B37833" i="9"/>
  <c r="B37834" i="9"/>
  <c r="B37835" i="9"/>
  <c r="B37836" i="9"/>
  <c r="B37837" i="9"/>
  <c r="B37838" i="9"/>
  <c r="B37839" i="9"/>
  <c r="B37840" i="9"/>
  <c r="B37841" i="9"/>
  <c r="B37842" i="9"/>
  <c r="B37843" i="9"/>
  <c r="B37844" i="9"/>
  <c r="B37845" i="9"/>
  <c r="B37846" i="9"/>
  <c r="B37847" i="9"/>
  <c r="B37848" i="9"/>
  <c r="B37849" i="9"/>
  <c r="B37850" i="9"/>
  <c r="B37851" i="9"/>
  <c r="B37852" i="9"/>
  <c r="B37853" i="9"/>
  <c r="B37854" i="9"/>
  <c r="B37855" i="9"/>
  <c r="B37856" i="9"/>
  <c r="B37857" i="9"/>
  <c r="B37858" i="9"/>
  <c r="B37859" i="9"/>
  <c r="B37860" i="9"/>
  <c r="B37861" i="9"/>
  <c r="B37862" i="9"/>
  <c r="B37863" i="9"/>
  <c r="B37864" i="9"/>
  <c r="B37865" i="9"/>
  <c r="B37866" i="9"/>
  <c r="B37867" i="9"/>
  <c r="B37868" i="9"/>
  <c r="B37869" i="9"/>
  <c r="B37870" i="9"/>
  <c r="B37871" i="9"/>
  <c r="B37872" i="9"/>
  <c r="B37873" i="9"/>
  <c r="B37874" i="9"/>
  <c r="B37875" i="9"/>
  <c r="B37876" i="9"/>
  <c r="B37877" i="9"/>
  <c r="B37878" i="9"/>
  <c r="B37879" i="9"/>
  <c r="B37880" i="9"/>
  <c r="B37881" i="9"/>
  <c r="B37882" i="9"/>
  <c r="B37883" i="9"/>
  <c r="B37884" i="9"/>
  <c r="B37885" i="9"/>
  <c r="B37886" i="9"/>
  <c r="B37887" i="9"/>
  <c r="B37888" i="9"/>
  <c r="B37889" i="9"/>
  <c r="B37890" i="9"/>
  <c r="B37891" i="9"/>
  <c r="B37892" i="9"/>
  <c r="B37893" i="9"/>
  <c r="B37894" i="9"/>
  <c r="B37895" i="9"/>
  <c r="B37896" i="9"/>
  <c r="B37897" i="9"/>
  <c r="B37898" i="9"/>
  <c r="B37899" i="9"/>
  <c r="B37900" i="9"/>
  <c r="B37901" i="9"/>
  <c r="B37902" i="9"/>
  <c r="B37903" i="9"/>
  <c r="B37904" i="9"/>
  <c r="B37905" i="9"/>
  <c r="B37906" i="9"/>
  <c r="B37907" i="9"/>
  <c r="B37908" i="9"/>
  <c r="B37909" i="9"/>
  <c r="B37910" i="9"/>
  <c r="B37911" i="9"/>
  <c r="B37912" i="9"/>
  <c r="B37913" i="9"/>
  <c r="B37914" i="9"/>
  <c r="B37915" i="9"/>
  <c r="B37916" i="9"/>
  <c r="B37917" i="9"/>
  <c r="B37918" i="9"/>
  <c r="B37919" i="9"/>
  <c r="B37920" i="9"/>
  <c r="B37921" i="9"/>
  <c r="B37922" i="9"/>
  <c r="B37923" i="9"/>
  <c r="B37924" i="9"/>
  <c r="B37925" i="9"/>
  <c r="B37926" i="9"/>
  <c r="B37927" i="9"/>
  <c r="B37928" i="9"/>
  <c r="B37929" i="9"/>
  <c r="B37930" i="9"/>
  <c r="B37931" i="9"/>
  <c r="B37932" i="9"/>
  <c r="B37933" i="9"/>
  <c r="B37934" i="9"/>
  <c r="B37935" i="9"/>
  <c r="B37936" i="9"/>
  <c r="B37937" i="9"/>
  <c r="B37938" i="9"/>
  <c r="B37939" i="9"/>
  <c r="B37940" i="9"/>
  <c r="B37941" i="9"/>
  <c r="B37942" i="9"/>
  <c r="B37943" i="9"/>
  <c r="B37944" i="9"/>
  <c r="B37945" i="9"/>
  <c r="B37946" i="9"/>
  <c r="B37947" i="9"/>
  <c r="B37948" i="9"/>
  <c r="B37949" i="9"/>
  <c r="B37950" i="9"/>
  <c r="B37951" i="9"/>
  <c r="B37952" i="9"/>
  <c r="B37953" i="9"/>
  <c r="B37954" i="9"/>
  <c r="B37955" i="9"/>
  <c r="B37956" i="9"/>
  <c r="B37957" i="9"/>
  <c r="B37958" i="9"/>
  <c r="B37959" i="9"/>
  <c r="B37960" i="9"/>
  <c r="B37961" i="9"/>
  <c r="B37962" i="9"/>
  <c r="B37963" i="9"/>
  <c r="B37964" i="9"/>
  <c r="B37965" i="9"/>
  <c r="B37966" i="9"/>
  <c r="B37967" i="9"/>
  <c r="B37968" i="9"/>
  <c r="B37969" i="9"/>
  <c r="B37970" i="9"/>
  <c r="B37971" i="9"/>
  <c r="B37972" i="9"/>
  <c r="B37973" i="9"/>
  <c r="B37974" i="9"/>
  <c r="B37975" i="9"/>
  <c r="B37976" i="9"/>
  <c r="B37977" i="9"/>
  <c r="B37978" i="9"/>
  <c r="B37979" i="9"/>
  <c r="B37980" i="9"/>
  <c r="B37981" i="9"/>
  <c r="B37982" i="9"/>
  <c r="B37983" i="9"/>
  <c r="B37984" i="9"/>
  <c r="B37985" i="9"/>
  <c r="B37986" i="9"/>
  <c r="B37987" i="9"/>
  <c r="B37988" i="9"/>
  <c r="B37989" i="9"/>
  <c r="B37990" i="9"/>
  <c r="B37991" i="9"/>
  <c r="B37992" i="9"/>
  <c r="B37993" i="9"/>
  <c r="B37994" i="9"/>
  <c r="B37995" i="9"/>
  <c r="B37996" i="9"/>
  <c r="B37997" i="9"/>
  <c r="B37998" i="9"/>
  <c r="B37999" i="9"/>
  <c r="B38000" i="9"/>
  <c r="B38001" i="9"/>
  <c r="B38002" i="9"/>
  <c r="B38003" i="9"/>
  <c r="B38004" i="9"/>
  <c r="B38005" i="9"/>
  <c r="B38006" i="9"/>
  <c r="B38007" i="9"/>
  <c r="B38008" i="9"/>
  <c r="B38009" i="9"/>
  <c r="B38010" i="9"/>
  <c r="B38011" i="9"/>
  <c r="B38012" i="9"/>
  <c r="B38013" i="9"/>
  <c r="B38014" i="9"/>
  <c r="B38015" i="9"/>
  <c r="B38016" i="9"/>
  <c r="B38017" i="9"/>
  <c r="B38018" i="9"/>
  <c r="B38019" i="9"/>
  <c r="B38020" i="9"/>
  <c r="B38021" i="9"/>
  <c r="B38022" i="9"/>
  <c r="B38023" i="9"/>
  <c r="B38024" i="9"/>
  <c r="B38025" i="9"/>
  <c r="B38026" i="9"/>
  <c r="B38027" i="9"/>
  <c r="B38028" i="9"/>
  <c r="B38029" i="9"/>
  <c r="B38030" i="9"/>
  <c r="B38031" i="9"/>
  <c r="B38032" i="9"/>
  <c r="B38033" i="9"/>
  <c r="B38034" i="9"/>
  <c r="B38035" i="9"/>
  <c r="B38036" i="9"/>
  <c r="B38037" i="9"/>
  <c r="B38038" i="9"/>
  <c r="B38039" i="9"/>
  <c r="B38040" i="9"/>
  <c r="B38041" i="9"/>
  <c r="B38042" i="9"/>
  <c r="B38043" i="9"/>
  <c r="B38044" i="9"/>
  <c r="B38045" i="9"/>
  <c r="B38046" i="9"/>
  <c r="B38047" i="9"/>
  <c r="B38048" i="9"/>
  <c r="B38049" i="9"/>
  <c r="B38050" i="9"/>
  <c r="B38051" i="9"/>
  <c r="B38052" i="9"/>
  <c r="B38053" i="9"/>
  <c r="B38054" i="9"/>
  <c r="B38055" i="9"/>
  <c r="B38056" i="9"/>
  <c r="B38057" i="9"/>
  <c r="B38058" i="9"/>
  <c r="B38059" i="9"/>
  <c r="B38060" i="9"/>
  <c r="B38061" i="9"/>
  <c r="B38062" i="9"/>
  <c r="B38063" i="9"/>
  <c r="B38064" i="9"/>
  <c r="B38065" i="9"/>
  <c r="B38066" i="9"/>
  <c r="B38067" i="9"/>
  <c r="B38068" i="9"/>
  <c r="B38069" i="9"/>
  <c r="B38070" i="9"/>
  <c r="B38071" i="9"/>
  <c r="B38072" i="9"/>
  <c r="B38073" i="9"/>
  <c r="B38074" i="9"/>
  <c r="B38075" i="9"/>
  <c r="B38076" i="9"/>
  <c r="B38077" i="9"/>
  <c r="B38078" i="9"/>
  <c r="B38079" i="9"/>
  <c r="B38080" i="9"/>
  <c r="B38081" i="9"/>
  <c r="B38082" i="9"/>
  <c r="B38083" i="9"/>
  <c r="B38084" i="9"/>
  <c r="B38085" i="9"/>
  <c r="B38086" i="9"/>
  <c r="B38087" i="9"/>
  <c r="B38088" i="9"/>
  <c r="B38089" i="9"/>
  <c r="B38090" i="9"/>
  <c r="B38091" i="9"/>
  <c r="B38092" i="9"/>
  <c r="B38093" i="9"/>
  <c r="B38094" i="9"/>
  <c r="B38095" i="9"/>
  <c r="B38096" i="9"/>
  <c r="B38097" i="9"/>
  <c r="B38098" i="9"/>
  <c r="B38099" i="9"/>
  <c r="B38100" i="9"/>
  <c r="B38101" i="9"/>
  <c r="B38102" i="9"/>
  <c r="B38103" i="9"/>
  <c r="B38104" i="9"/>
  <c r="B38105" i="9"/>
  <c r="B38106" i="9"/>
  <c r="B38107" i="9"/>
  <c r="B38108" i="9"/>
  <c r="B38109" i="9"/>
  <c r="B38110" i="9"/>
  <c r="B38111" i="9"/>
  <c r="B38112" i="9"/>
  <c r="B38113" i="9"/>
  <c r="B38114" i="9"/>
  <c r="B38115" i="9"/>
  <c r="B38116" i="9"/>
  <c r="B38117" i="9"/>
  <c r="B38118" i="9"/>
  <c r="B38119" i="9"/>
  <c r="B38120" i="9"/>
  <c r="B38121" i="9"/>
  <c r="B38122" i="9"/>
  <c r="B38123" i="9"/>
  <c r="B38124" i="9"/>
  <c r="B38125" i="9"/>
  <c r="B38126" i="9"/>
  <c r="B38127" i="9"/>
  <c r="B38128" i="9"/>
  <c r="B38129" i="9"/>
  <c r="B38130" i="9"/>
  <c r="B38131" i="9"/>
  <c r="B38132" i="9"/>
  <c r="B38133" i="9"/>
  <c r="B38134" i="9"/>
  <c r="B38135" i="9"/>
  <c r="B38136" i="9"/>
  <c r="B38137" i="9"/>
  <c r="B38138" i="9"/>
  <c r="B38139" i="9"/>
  <c r="B38140" i="9"/>
  <c r="B38141" i="9"/>
  <c r="B38142" i="9"/>
  <c r="B38143" i="9"/>
  <c r="B38144" i="9"/>
  <c r="B38145" i="9"/>
  <c r="B38146" i="9"/>
  <c r="B38147" i="9"/>
  <c r="B38148" i="9"/>
  <c r="B38149" i="9"/>
  <c r="B38150" i="9"/>
  <c r="B38151" i="9"/>
  <c r="B38152" i="9"/>
  <c r="B38153" i="9"/>
  <c r="B38154" i="9"/>
  <c r="B38155" i="9"/>
  <c r="B38156" i="9"/>
  <c r="B38157" i="9"/>
  <c r="B38158" i="9"/>
  <c r="B38159" i="9"/>
  <c r="B38160" i="9"/>
  <c r="B38161" i="9"/>
  <c r="B38162" i="9"/>
  <c r="B38163" i="9"/>
  <c r="B38164" i="9"/>
  <c r="B38165" i="9"/>
  <c r="B38166" i="9"/>
  <c r="B38167" i="9"/>
  <c r="B38168" i="9"/>
  <c r="B38169" i="9"/>
  <c r="B38170" i="9"/>
  <c r="B38171" i="9"/>
  <c r="B38172" i="9"/>
  <c r="B38173" i="9"/>
  <c r="B38174" i="9"/>
  <c r="B38175" i="9"/>
  <c r="B38176" i="9"/>
  <c r="B38177" i="9"/>
  <c r="B38178" i="9"/>
  <c r="B38179" i="9"/>
  <c r="B38180" i="9"/>
  <c r="B38181" i="9"/>
  <c r="B38182" i="9"/>
  <c r="B38183" i="9"/>
  <c r="B38184" i="9"/>
  <c r="B38185" i="9"/>
  <c r="B38186" i="9"/>
  <c r="B38187" i="9"/>
  <c r="B38188" i="9"/>
  <c r="B38189" i="9"/>
  <c r="B38190" i="9"/>
  <c r="B38191" i="9"/>
  <c r="B38192" i="9"/>
  <c r="B38193" i="9"/>
  <c r="B38194" i="9"/>
  <c r="B38195" i="9"/>
  <c r="B38196" i="9"/>
  <c r="B38197" i="9"/>
  <c r="B38198" i="9"/>
  <c r="B38199" i="9"/>
  <c r="B38200" i="9"/>
  <c r="B38201" i="9"/>
  <c r="B38202" i="9"/>
  <c r="B38203" i="9"/>
  <c r="B38204" i="9"/>
  <c r="B38205" i="9"/>
  <c r="B38206" i="9"/>
  <c r="B38207" i="9"/>
  <c r="B38208" i="9"/>
  <c r="B38209" i="9"/>
  <c r="B38210" i="9"/>
  <c r="B38211" i="9"/>
  <c r="B38212" i="9"/>
  <c r="B38213" i="9"/>
  <c r="B38214" i="9"/>
  <c r="B38215" i="9"/>
  <c r="B38216" i="9"/>
  <c r="B38217" i="9"/>
  <c r="B38218" i="9"/>
  <c r="B38219" i="9"/>
  <c r="B38220" i="9"/>
  <c r="B38221" i="9"/>
  <c r="B38222" i="9"/>
  <c r="B38223" i="9"/>
  <c r="B38224" i="9"/>
  <c r="B38225" i="9"/>
  <c r="B38226" i="9"/>
  <c r="B38227" i="9"/>
  <c r="B38228" i="9"/>
  <c r="B38229" i="9"/>
  <c r="B38230" i="9"/>
  <c r="B38231" i="9"/>
  <c r="B38232" i="9"/>
  <c r="B38233" i="9"/>
  <c r="B38234" i="9"/>
  <c r="B38235" i="9"/>
  <c r="B38236" i="9"/>
  <c r="B38237" i="9"/>
  <c r="B38238" i="9"/>
  <c r="B38239" i="9"/>
  <c r="B38240" i="9"/>
  <c r="B38241" i="9"/>
  <c r="B38242" i="9"/>
  <c r="B38243" i="9"/>
  <c r="B38244" i="9"/>
  <c r="B38245" i="9"/>
  <c r="B38246" i="9"/>
  <c r="B38247" i="9"/>
  <c r="B38248" i="9"/>
  <c r="B38249" i="9"/>
  <c r="B38250" i="9"/>
  <c r="B38251" i="9"/>
  <c r="B38252" i="9"/>
  <c r="B38253" i="9"/>
  <c r="B38254" i="9"/>
  <c r="B38255" i="9"/>
  <c r="B38256" i="9"/>
  <c r="B38257" i="9"/>
  <c r="B38258" i="9"/>
  <c r="B38259" i="9"/>
  <c r="B38260" i="9"/>
  <c r="B38261" i="9"/>
  <c r="B38262" i="9"/>
  <c r="B38263" i="9"/>
  <c r="B38264" i="9"/>
  <c r="B38265" i="9"/>
  <c r="B38266" i="9"/>
  <c r="B38267" i="9"/>
  <c r="B38268" i="9"/>
  <c r="B38269" i="9"/>
  <c r="B38270" i="9"/>
  <c r="B38271" i="9"/>
  <c r="B38272" i="9"/>
  <c r="B38273" i="9"/>
  <c r="B38274" i="9"/>
  <c r="B38275" i="9"/>
  <c r="B38276" i="9"/>
  <c r="B38277" i="9"/>
  <c r="B38278" i="9"/>
  <c r="B38279" i="9"/>
  <c r="B38280" i="9"/>
  <c r="B38281" i="9"/>
  <c r="B38282" i="9"/>
  <c r="B38283" i="9"/>
  <c r="B38284" i="9"/>
  <c r="B38285" i="9"/>
  <c r="B38286" i="9"/>
  <c r="B38287" i="9"/>
  <c r="B38288" i="9"/>
  <c r="B38289" i="9"/>
  <c r="B38290" i="9"/>
  <c r="B38291" i="9"/>
  <c r="B38292" i="9"/>
  <c r="B38293" i="9"/>
  <c r="B38294" i="9"/>
  <c r="B38295" i="9"/>
  <c r="B38296" i="9"/>
  <c r="B38297" i="9"/>
  <c r="B38298" i="9"/>
  <c r="B38299" i="9"/>
  <c r="B38300" i="9"/>
  <c r="B38301" i="9"/>
  <c r="B38302" i="9"/>
  <c r="B38303" i="9"/>
  <c r="B38304" i="9"/>
  <c r="B38305" i="9"/>
  <c r="B38306" i="9"/>
  <c r="B38307" i="9"/>
  <c r="B38308" i="9"/>
  <c r="B38309" i="9"/>
  <c r="B38310" i="9"/>
  <c r="B38311" i="9"/>
  <c r="B38312" i="9"/>
  <c r="B38313" i="9"/>
  <c r="B38314" i="9"/>
  <c r="B38315" i="9"/>
  <c r="B38316" i="9"/>
  <c r="B38317" i="9"/>
  <c r="B38318" i="9"/>
  <c r="B38319" i="9"/>
  <c r="B38320" i="9"/>
  <c r="B38321" i="9"/>
  <c r="B38322" i="9"/>
  <c r="B38323" i="9"/>
  <c r="B38324" i="9"/>
  <c r="B38325" i="9"/>
  <c r="B38326" i="9"/>
  <c r="B38327" i="9"/>
  <c r="B38328" i="9"/>
  <c r="B38329" i="9"/>
  <c r="B38330" i="9"/>
  <c r="B38331" i="9"/>
  <c r="B38332" i="9"/>
  <c r="B38333" i="9"/>
  <c r="B38334" i="9"/>
  <c r="B38335" i="9"/>
  <c r="B38336" i="9"/>
  <c r="B38337" i="9"/>
  <c r="B38338" i="9"/>
  <c r="B38339" i="9"/>
  <c r="B38340" i="9"/>
  <c r="B38341" i="9"/>
  <c r="B38342" i="9"/>
  <c r="B38343" i="9"/>
  <c r="B38344" i="9"/>
  <c r="B38345" i="9"/>
  <c r="B38346" i="9"/>
  <c r="B38347" i="9"/>
  <c r="B38348" i="9"/>
  <c r="B38349" i="9"/>
  <c r="B38350" i="9"/>
  <c r="B38351" i="9"/>
  <c r="B38352" i="9"/>
  <c r="B38353" i="9"/>
  <c r="B38354" i="9"/>
  <c r="B38355" i="9"/>
  <c r="B38356" i="9"/>
  <c r="B38357" i="9"/>
  <c r="B38358" i="9"/>
  <c r="B38359" i="9"/>
  <c r="B38360" i="9"/>
  <c r="B38361" i="9"/>
  <c r="B38362" i="9"/>
  <c r="B38363" i="9"/>
  <c r="B38364" i="9"/>
  <c r="B38365" i="9"/>
  <c r="B38366" i="9"/>
  <c r="B38367" i="9"/>
  <c r="B38368" i="9"/>
  <c r="B38369" i="9"/>
  <c r="B38370" i="9"/>
  <c r="B38371" i="9"/>
  <c r="B38372" i="9"/>
  <c r="B38373" i="9"/>
  <c r="B38374" i="9"/>
  <c r="B38375" i="9"/>
  <c r="B38376" i="9"/>
  <c r="B38377" i="9"/>
  <c r="B38378" i="9"/>
  <c r="B38379" i="9"/>
  <c r="B38380" i="9"/>
  <c r="B38381" i="9"/>
  <c r="B38382" i="9"/>
  <c r="B38383" i="9"/>
  <c r="B38384" i="9"/>
  <c r="B38385" i="9"/>
  <c r="B38386" i="9"/>
  <c r="B38387" i="9"/>
  <c r="B38388" i="9"/>
  <c r="B38389" i="9"/>
  <c r="B38390" i="9"/>
  <c r="B38391" i="9"/>
  <c r="B38392" i="9"/>
  <c r="B38393" i="9"/>
  <c r="B38394" i="9"/>
  <c r="B38395" i="9"/>
  <c r="B38396" i="9"/>
  <c r="B38397" i="9"/>
  <c r="B38398" i="9"/>
  <c r="B38399" i="9"/>
  <c r="B38400" i="9"/>
  <c r="B38401" i="9"/>
  <c r="B38402" i="9"/>
  <c r="B38403" i="9"/>
  <c r="B38404" i="9"/>
  <c r="B38405" i="9"/>
  <c r="B38406" i="9"/>
  <c r="B38407" i="9"/>
  <c r="B38408" i="9"/>
  <c r="B38409" i="9"/>
  <c r="B38410" i="9"/>
  <c r="B38411" i="9"/>
  <c r="B38412" i="9"/>
  <c r="B38413" i="9"/>
  <c r="B38414" i="9"/>
  <c r="B38415" i="9"/>
  <c r="B38416" i="9"/>
  <c r="B38417" i="9"/>
  <c r="B38418" i="9"/>
  <c r="B38419" i="9"/>
  <c r="B38420" i="9"/>
  <c r="B38421" i="9"/>
  <c r="B38422" i="9"/>
  <c r="B38423" i="9"/>
  <c r="B38424" i="9"/>
  <c r="B38425" i="9"/>
  <c r="B38426" i="9"/>
  <c r="B38427" i="9"/>
  <c r="B38428" i="9"/>
  <c r="B38429" i="9"/>
  <c r="B38430" i="9"/>
  <c r="B38431" i="9"/>
  <c r="B38432" i="9"/>
  <c r="B38433" i="9"/>
  <c r="B38434" i="9"/>
  <c r="B38435" i="9"/>
  <c r="B38436" i="9"/>
  <c r="B38437" i="9"/>
  <c r="B38438" i="9"/>
  <c r="B38439" i="9"/>
  <c r="B38440" i="9"/>
  <c r="B38441" i="9"/>
  <c r="B38442" i="9"/>
  <c r="B38443" i="9"/>
  <c r="B38444" i="9"/>
  <c r="B38445" i="9"/>
  <c r="B38446" i="9"/>
  <c r="B38447" i="9"/>
  <c r="B38448" i="9"/>
  <c r="B38449" i="9"/>
  <c r="B38450" i="9"/>
  <c r="B38451" i="9"/>
  <c r="B38452" i="9"/>
  <c r="B38453" i="9"/>
  <c r="B38454" i="9"/>
  <c r="B38455" i="9"/>
  <c r="B38456" i="9"/>
  <c r="B38457" i="9"/>
  <c r="B38458" i="9"/>
  <c r="B38459" i="9"/>
  <c r="B38460" i="9"/>
  <c r="B38461" i="9"/>
  <c r="B38462" i="9"/>
  <c r="B38463" i="9"/>
  <c r="B38464" i="9"/>
  <c r="B38465" i="9"/>
  <c r="B38466" i="9"/>
  <c r="B38467" i="9"/>
  <c r="B38468" i="9"/>
  <c r="B38469" i="9"/>
  <c r="B38470" i="9"/>
  <c r="B38471" i="9"/>
  <c r="B38472" i="9"/>
  <c r="B38473" i="9"/>
  <c r="B38474" i="9"/>
  <c r="B38475" i="9"/>
  <c r="B38476" i="9"/>
  <c r="B38477" i="9"/>
  <c r="B38478" i="9"/>
  <c r="B38479" i="9"/>
  <c r="B38480" i="9"/>
  <c r="B38481" i="9"/>
  <c r="B38482" i="9"/>
  <c r="B38483" i="9"/>
  <c r="B38484" i="9"/>
  <c r="B38485" i="9"/>
  <c r="B38486" i="9"/>
  <c r="B38487" i="9"/>
  <c r="B38488" i="9"/>
  <c r="B38489" i="9"/>
  <c r="B38490" i="9"/>
  <c r="B38491" i="9"/>
  <c r="B38492" i="9"/>
  <c r="B38493" i="9"/>
  <c r="B38494" i="9"/>
  <c r="B38495" i="9"/>
  <c r="B38496" i="9"/>
  <c r="B38497" i="9"/>
  <c r="B38498" i="9"/>
  <c r="B38499" i="9"/>
  <c r="B38500" i="9"/>
  <c r="B38501" i="9"/>
  <c r="B38502" i="9"/>
  <c r="B38503" i="9"/>
  <c r="B38504" i="9"/>
  <c r="B38505" i="9"/>
  <c r="B38506" i="9"/>
  <c r="B38507" i="9"/>
  <c r="B38508" i="9"/>
  <c r="B38509" i="9"/>
  <c r="B38510" i="9"/>
  <c r="B38511" i="9"/>
  <c r="B38512" i="9"/>
  <c r="B38513" i="9"/>
  <c r="B38514" i="9"/>
  <c r="B38515" i="9"/>
  <c r="B38516" i="9"/>
  <c r="B38517" i="9"/>
  <c r="B38518" i="9"/>
  <c r="B38519" i="9"/>
  <c r="B38520" i="9"/>
  <c r="B38521" i="9"/>
  <c r="B38522" i="9"/>
  <c r="B38523" i="9"/>
  <c r="B38524" i="9"/>
  <c r="B38525" i="9"/>
  <c r="B38526" i="9"/>
  <c r="B38527" i="9"/>
  <c r="B38528" i="9"/>
  <c r="B38529" i="9"/>
  <c r="B38530" i="9"/>
  <c r="B38531" i="9"/>
  <c r="B38532" i="9"/>
  <c r="B38533" i="9"/>
  <c r="B38534" i="9"/>
  <c r="B38535" i="9"/>
  <c r="B38536" i="9"/>
  <c r="B38537" i="9"/>
  <c r="B38538" i="9"/>
  <c r="B38539" i="9"/>
  <c r="B38540" i="9"/>
  <c r="B38541" i="9"/>
  <c r="B38542" i="9"/>
  <c r="B38543" i="9"/>
  <c r="B38544" i="9"/>
  <c r="B38545" i="9"/>
  <c r="B38546" i="9"/>
  <c r="B38547" i="9"/>
  <c r="B38548" i="9"/>
  <c r="B38549" i="9"/>
  <c r="B38550" i="9"/>
  <c r="B38551" i="9"/>
  <c r="B38552" i="9"/>
  <c r="B38553" i="9"/>
  <c r="B38554" i="9"/>
  <c r="B38555" i="9"/>
  <c r="B38556" i="9"/>
  <c r="B38557" i="9"/>
  <c r="B38558" i="9"/>
  <c r="B38559" i="9"/>
  <c r="B38560" i="9"/>
  <c r="B38561" i="9"/>
  <c r="B38562" i="9"/>
  <c r="B38563" i="9"/>
  <c r="B38564" i="9"/>
  <c r="B38565" i="9"/>
  <c r="B38566" i="9"/>
  <c r="B38567" i="9"/>
  <c r="B38568" i="9"/>
  <c r="B38569" i="9"/>
  <c r="B38570" i="9"/>
  <c r="B38571" i="9"/>
  <c r="B38572" i="9"/>
  <c r="B38573" i="9"/>
  <c r="B38574" i="9"/>
  <c r="B38575" i="9"/>
  <c r="B38576" i="9"/>
  <c r="B38577" i="9"/>
  <c r="B38578" i="9"/>
  <c r="B38579" i="9"/>
  <c r="B38580" i="9"/>
  <c r="B38581" i="9"/>
  <c r="B38582" i="9"/>
  <c r="B38583" i="9"/>
  <c r="B38584" i="9"/>
  <c r="B38585" i="9"/>
  <c r="B38586" i="9"/>
  <c r="B38587" i="9"/>
  <c r="B38588" i="9"/>
  <c r="B38589" i="9"/>
  <c r="B38590" i="9"/>
  <c r="B38591" i="9"/>
  <c r="B38592" i="9"/>
  <c r="B38593" i="9"/>
  <c r="B38594" i="9"/>
  <c r="B38595" i="9"/>
  <c r="B38596" i="9"/>
  <c r="B38597" i="9"/>
  <c r="B38598" i="9"/>
  <c r="B38599" i="9"/>
  <c r="B38600" i="9"/>
  <c r="B38601" i="9"/>
  <c r="B38602" i="9"/>
  <c r="B38603" i="9"/>
  <c r="B38604" i="9"/>
  <c r="B38605" i="9"/>
  <c r="B38606" i="9"/>
  <c r="B38607" i="9"/>
  <c r="B38608" i="9"/>
  <c r="B38609" i="9"/>
  <c r="B38610" i="9"/>
  <c r="B38611" i="9"/>
  <c r="B38612" i="9"/>
  <c r="B38613" i="9"/>
  <c r="B38614" i="9"/>
  <c r="B38615" i="9"/>
  <c r="B38616" i="9"/>
  <c r="B38617" i="9"/>
  <c r="B38618" i="9"/>
  <c r="B38619" i="9"/>
  <c r="B38620" i="9"/>
  <c r="B38621" i="9"/>
  <c r="B38622" i="9"/>
  <c r="B38623" i="9"/>
  <c r="B38624" i="9"/>
  <c r="B38625" i="9"/>
  <c r="B38626" i="9"/>
  <c r="B38627" i="9"/>
  <c r="B38628" i="9"/>
  <c r="B38629" i="9"/>
  <c r="B38630" i="9"/>
  <c r="B38631" i="9"/>
  <c r="B38632" i="9"/>
  <c r="B38633" i="9"/>
  <c r="B38634" i="9"/>
  <c r="B38635" i="9"/>
  <c r="B38636" i="9"/>
  <c r="B38637" i="9"/>
  <c r="B38638" i="9"/>
  <c r="B38639" i="9"/>
  <c r="B38640" i="9"/>
  <c r="B38641" i="9"/>
  <c r="B38642" i="9"/>
  <c r="B38643" i="9"/>
  <c r="B38644" i="9"/>
  <c r="B38645" i="9"/>
  <c r="B38646" i="9"/>
  <c r="B38647" i="9"/>
  <c r="B38648" i="9"/>
  <c r="B38649" i="9"/>
  <c r="B38650" i="9"/>
  <c r="B38651" i="9"/>
  <c r="B38652" i="9"/>
  <c r="B38653" i="9"/>
  <c r="B38654" i="9"/>
  <c r="B38655" i="9"/>
  <c r="B38656" i="9"/>
  <c r="B38657" i="9"/>
  <c r="B38658" i="9"/>
  <c r="B38659" i="9"/>
  <c r="B38660" i="9"/>
  <c r="B38661" i="9"/>
  <c r="B38662" i="9"/>
  <c r="B38663" i="9"/>
  <c r="B38664" i="9"/>
  <c r="B38665" i="9"/>
  <c r="B38666" i="9"/>
  <c r="B38667" i="9"/>
  <c r="B38668" i="9"/>
  <c r="B38669" i="9"/>
  <c r="B38670" i="9"/>
  <c r="B38671" i="9"/>
  <c r="B38672" i="9"/>
  <c r="B38673" i="9"/>
  <c r="B38674" i="9"/>
  <c r="B38675" i="9"/>
  <c r="B38676" i="9"/>
  <c r="B38677" i="9"/>
  <c r="B38678" i="9"/>
  <c r="B38679" i="9"/>
  <c r="B38680" i="9"/>
  <c r="B38681" i="9"/>
  <c r="B38682" i="9"/>
  <c r="B38683" i="9"/>
  <c r="B38684" i="9"/>
  <c r="B38685" i="9"/>
  <c r="B38686" i="9"/>
  <c r="B38687" i="9"/>
  <c r="B38688" i="9"/>
  <c r="B38689" i="9"/>
  <c r="B38690" i="9"/>
  <c r="B38691" i="9"/>
  <c r="B38692" i="9"/>
  <c r="B38693" i="9"/>
  <c r="B38694" i="9"/>
  <c r="B38695" i="9"/>
  <c r="B38696" i="9"/>
  <c r="B38697" i="9"/>
  <c r="B38698" i="9"/>
  <c r="B38699" i="9"/>
  <c r="B38700" i="9"/>
  <c r="B38701" i="9"/>
  <c r="B38702" i="9"/>
  <c r="B38703" i="9"/>
  <c r="B38704" i="9"/>
  <c r="B38705" i="9"/>
  <c r="B38706" i="9"/>
  <c r="B38707" i="9"/>
  <c r="B38708" i="9"/>
  <c r="B38709" i="9"/>
  <c r="B38710" i="9"/>
  <c r="B38711" i="9"/>
  <c r="B38712" i="9"/>
  <c r="B38713" i="9"/>
  <c r="B38714" i="9"/>
  <c r="B38715" i="9"/>
  <c r="B38716" i="9"/>
  <c r="B38717" i="9"/>
  <c r="B38718" i="9"/>
  <c r="B38719" i="9"/>
  <c r="B38720" i="9"/>
  <c r="B38721" i="9"/>
  <c r="B38722" i="9"/>
  <c r="B38723" i="9"/>
  <c r="B38724" i="9"/>
  <c r="B38725" i="9"/>
  <c r="B38726" i="9"/>
  <c r="B38727" i="9"/>
  <c r="B38728" i="9"/>
  <c r="B38729" i="9"/>
  <c r="B38730" i="9"/>
  <c r="B38731" i="9"/>
  <c r="B38732" i="9"/>
  <c r="B38733" i="9"/>
  <c r="B38734" i="9"/>
  <c r="B38735" i="9"/>
  <c r="B38736" i="9"/>
  <c r="B38737" i="9"/>
  <c r="B38738" i="9"/>
  <c r="B38739" i="9"/>
  <c r="B38740" i="9"/>
  <c r="B38741" i="9"/>
  <c r="B38742" i="9"/>
  <c r="B38743" i="9"/>
  <c r="B38744" i="9"/>
  <c r="B38745" i="9"/>
  <c r="B38746" i="9"/>
  <c r="B38747" i="9"/>
  <c r="B38748" i="9"/>
  <c r="B38749" i="9"/>
  <c r="B38750" i="9"/>
  <c r="B38751" i="9"/>
  <c r="B38752" i="9"/>
  <c r="B38753" i="9"/>
  <c r="B38754" i="9"/>
  <c r="B38755" i="9"/>
  <c r="B38756" i="9"/>
  <c r="B38757" i="9"/>
  <c r="B38758" i="9"/>
  <c r="B38759" i="9"/>
  <c r="B38760" i="9"/>
  <c r="B38761" i="9"/>
  <c r="B38762" i="9"/>
  <c r="B38763" i="9"/>
  <c r="B38764" i="9"/>
  <c r="B38765" i="9"/>
  <c r="B38766" i="9"/>
  <c r="B38767" i="9"/>
  <c r="B38768" i="9"/>
  <c r="B38769" i="9"/>
  <c r="B38770" i="9"/>
  <c r="B38771" i="9"/>
  <c r="B38772" i="9"/>
  <c r="B38773" i="9"/>
  <c r="B38774" i="9"/>
  <c r="B38775" i="9"/>
  <c r="B38776" i="9"/>
  <c r="B38777" i="9"/>
  <c r="B38778" i="9"/>
  <c r="B38779" i="9"/>
  <c r="B38780" i="9"/>
  <c r="B38781" i="9"/>
  <c r="B38782" i="9"/>
  <c r="B38783" i="9"/>
  <c r="B38784" i="9"/>
  <c r="B38785" i="9"/>
  <c r="B38786" i="9"/>
  <c r="B38787" i="9"/>
  <c r="B38788" i="9"/>
  <c r="B38789" i="9"/>
  <c r="B38790" i="9"/>
  <c r="B38791" i="9"/>
  <c r="B38792" i="9"/>
  <c r="B38793" i="9"/>
  <c r="B38794" i="9"/>
  <c r="B38795" i="9"/>
  <c r="B38796" i="9"/>
  <c r="B38797" i="9"/>
  <c r="B38798" i="9"/>
  <c r="B38799" i="9"/>
  <c r="B38800" i="9"/>
  <c r="B38801" i="9"/>
  <c r="B38802" i="9"/>
  <c r="B38803" i="9"/>
  <c r="B38804" i="9"/>
  <c r="B38805" i="9"/>
  <c r="B38806" i="9"/>
  <c r="B38807" i="9"/>
  <c r="B38808" i="9"/>
  <c r="B38809" i="9"/>
  <c r="B38810" i="9"/>
  <c r="B38811" i="9"/>
  <c r="B38812" i="9"/>
  <c r="B38813" i="9"/>
  <c r="B38814" i="9"/>
  <c r="B38815" i="9"/>
  <c r="B38816" i="9"/>
  <c r="B38817" i="9"/>
  <c r="B38818" i="9"/>
  <c r="B38819" i="9"/>
  <c r="B38820" i="9"/>
  <c r="B38821" i="9"/>
  <c r="B38822" i="9"/>
  <c r="B38823" i="9"/>
  <c r="B38824" i="9"/>
  <c r="B38825" i="9"/>
  <c r="B38826" i="9"/>
  <c r="B38827" i="9"/>
  <c r="B38828" i="9"/>
  <c r="B38829" i="9"/>
  <c r="B38830" i="9"/>
  <c r="B38831" i="9"/>
  <c r="B38832" i="9"/>
  <c r="B38833" i="9"/>
  <c r="B38834" i="9"/>
  <c r="B38835" i="9"/>
  <c r="B38836" i="9"/>
  <c r="B38837" i="9"/>
  <c r="B38838" i="9"/>
  <c r="B38839" i="9"/>
  <c r="B38840" i="9"/>
  <c r="B38841" i="9"/>
  <c r="B38842" i="9"/>
  <c r="B38843" i="9"/>
  <c r="B38844" i="9"/>
  <c r="B38845" i="9"/>
  <c r="B38846" i="9"/>
  <c r="B38847" i="9"/>
  <c r="B38848" i="9"/>
  <c r="B38849" i="9"/>
  <c r="B38850" i="9"/>
  <c r="B38851" i="9"/>
  <c r="B38852" i="9"/>
  <c r="B38853" i="9"/>
  <c r="B38854" i="9"/>
  <c r="B38855" i="9"/>
  <c r="B38856" i="9"/>
  <c r="B38857" i="9"/>
  <c r="B38858" i="9"/>
  <c r="B38859" i="9"/>
  <c r="B38860" i="9"/>
  <c r="B38861" i="9"/>
  <c r="B38862" i="9"/>
  <c r="B38863" i="9"/>
  <c r="B38864" i="9"/>
  <c r="B38865" i="9"/>
  <c r="B38866" i="9"/>
  <c r="B38867" i="9"/>
  <c r="B38868" i="9"/>
  <c r="B38869" i="9"/>
  <c r="B38870" i="9"/>
  <c r="B38871" i="9"/>
  <c r="B38872" i="9"/>
  <c r="B38873" i="9"/>
  <c r="B38874" i="9"/>
  <c r="B38875" i="9"/>
  <c r="B38876" i="9"/>
  <c r="B38877" i="9"/>
  <c r="B38878" i="9"/>
  <c r="B38879" i="9"/>
  <c r="B38880" i="9"/>
  <c r="B38881" i="9"/>
  <c r="B38882" i="9"/>
  <c r="B38883" i="9"/>
  <c r="B38884" i="9"/>
  <c r="B38885" i="9"/>
  <c r="B38886" i="9"/>
  <c r="B38887" i="9"/>
  <c r="B38888" i="9"/>
  <c r="B38889" i="9"/>
  <c r="B38890" i="9"/>
  <c r="B38891" i="9"/>
  <c r="B38892" i="9"/>
  <c r="B38893" i="9"/>
  <c r="B38894" i="9"/>
  <c r="B38895" i="9"/>
  <c r="B38896" i="9"/>
  <c r="B38897" i="9"/>
  <c r="B38898" i="9"/>
  <c r="B38899" i="9"/>
  <c r="B38900" i="9"/>
  <c r="B38901" i="9"/>
  <c r="B38902" i="9"/>
  <c r="B38903" i="9"/>
  <c r="B38904" i="9"/>
  <c r="B38905" i="9"/>
  <c r="B38906" i="9"/>
  <c r="B38907" i="9"/>
  <c r="B38908" i="9"/>
  <c r="B38909" i="9"/>
  <c r="B38910" i="9"/>
  <c r="B38911" i="9"/>
  <c r="B38912" i="9"/>
  <c r="B38913" i="9"/>
  <c r="B38914" i="9"/>
  <c r="B38915" i="9"/>
  <c r="B38916" i="9"/>
  <c r="B38917" i="9"/>
  <c r="B38918" i="9"/>
  <c r="B38919" i="9"/>
  <c r="B38920" i="9"/>
  <c r="B38921" i="9"/>
  <c r="B38922" i="9"/>
  <c r="B38923" i="9"/>
  <c r="B38924" i="9"/>
  <c r="B38925" i="9"/>
  <c r="B38926" i="9"/>
  <c r="B38927" i="9"/>
  <c r="B38928" i="9"/>
  <c r="B38929" i="9"/>
  <c r="B38930" i="9"/>
  <c r="B38931" i="9"/>
  <c r="B38932" i="9"/>
  <c r="B38933" i="9"/>
  <c r="B38934" i="9"/>
  <c r="B38935" i="9"/>
  <c r="B38936" i="9"/>
  <c r="B38937" i="9"/>
  <c r="B38938" i="9"/>
  <c r="B38939" i="9"/>
  <c r="B38940" i="9"/>
  <c r="B38941" i="9"/>
  <c r="B38942" i="9"/>
  <c r="B38943" i="9"/>
  <c r="B38944" i="9"/>
  <c r="B38945" i="9"/>
  <c r="B38946" i="9"/>
  <c r="B38947" i="9"/>
  <c r="B38948" i="9"/>
  <c r="B38949" i="9"/>
  <c r="B38950" i="9"/>
  <c r="B38951" i="9"/>
  <c r="B38952" i="9"/>
  <c r="B38953" i="9"/>
  <c r="B38954" i="9"/>
  <c r="B38955" i="9"/>
  <c r="B38956" i="9"/>
  <c r="B38957" i="9"/>
  <c r="B38958" i="9"/>
  <c r="B38959" i="9"/>
  <c r="B38960" i="9"/>
  <c r="B38961" i="9"/>
  <c r="B38962" i="9"/>
  <c r="B38963" i="9"/>
  <c r="B38964" i="9"/>
  <c r="B38965" i="9"/>
  <c r="B38966" i="9"/>
  <c r="B38967" i="9"/>
  <c r="B38968" i="9"/>
  <c r="B38969" i="9"/>
  <c r="B38970" i="9"/>
  <c r="B38971" i="9"/>
  <c r="B38972" i="9"/>
  <c r="B38973" i="9"/>
  <c r="B38974" i="9"/>
  <c r="B38975" i="9"/>
  <c r="B38976" i="9"/>
  <c r="B38977" i="9"/>
  <c r="B38978" i="9"/>
  <c r="B38979" i="9"/>
  <c r="B38980" i="9"/>
  <c r="B38981" i="9"/>
  <c r="B38982" i="9"/>
  <c r="B38983" i="9"/>
  <c r="B38984" i="9"/>
  <c r="B38985" i="9"/>
  <c r="B38986" i="9"/>
  <c r="B38987" i="9"/>
  <c r="B38988" i="9"/>
  <c r="B38989" i="9"/>
  <c r="B38990" i="9"/>
  <c r="B38991" i="9"/>
  <c r="B38992" i="9"/>
  <c r="B38993" i="9"/>
  <c r="B38994" i="9"/>
  <c r="B38995" i="9"/>
  <c r="B38996" i="9"/>
  <c r="B38997" i="9"/>
  <c r="B38998" i="9"/>
  <c r="B38999" i="9"/>
  <c r="B39000" i="9"/>
  <c r="B39001" i="9"/>
  <c r="B39002" i="9"/>
  <c r="B39003" i="9"/>
  <c r="B39004" i="9"/>
  <c r="B39005" i="9"/>
  <c r="B39006" i="9"/>
  <c r="B39007" i="9"/>
  <c r="B39008" i="9"/>
  <c r="B39009" i="9"/>
  <c r="B39010" i="9"/>
  <c r="B39011" i="9"/>
  <c r="B39012" i="9"/>
  <c r="B39013" i="9"/>
  <c r="B39014" i="9"/>
  <c r="B39015" i="9"/>
  <c r="B39016" i="9"/>
  <c r="B39017" i="9"/>
  <c r="B39018" i="9"/>
  <c r="B39019" i="9"/>
  <c r="B39020" i="9"/>
  <c r="B39021" i="9"/>
  <c r="B39022" i="9"/>
  <c r="B39023" i="9"/>
  <c r="B39024" i="9"/>
  <c r="B39025" i="9"/>
  <c r="B39026" i="9"/>
  <c r="B39027" i="9"/>
  <c r="B39028" i="9"/>
  <c r="B39029" i="9"/>
  <c r="B39030" i="9"/>
  <c r="B39031" i="9"/>
  <c r="B39032" i="9"/>
  <c r="B39033" i="9"/>
  <c r="B39034" i="9"/>
  <c r="B39035" i="9"/>
  <c r="B39036" i="9"/>
  <c r="B39037" i="9"/>
  <c r="B39038" i="9"/>
  <c r="B39039" i="9"/>
  <c r="B39040" i="9"/>
  <c r="B39041" i="9"/>
  <c r="B39042" i="9"/>
  <c r="B39043" i="9"/>
  <c r="B39044" i="9"/>
  <c r="B39045" i="9"/>
  <c r="B39046" i="9"/>
  <c r="B39047" i="9"/>
  <c r="B39048" i="9"/>
  <c r="B39049" i="9"/>
  <c r="B39050" i="9"/>
  <c r="B39051" i="9"/>
  <c r="B39052" i="9"/>
  <c r="B39053" i="9"/>
  <c r="B39054" i="9"/>
  <c r="B39055" i="9"/>
  <c r="B39056" i="9"/>
  <c r="B39057" i="9"/>
  <c r="B39058" i="9"/>
  <c r="B39059" i="9"/>
  <c r="B39060" i="9"/>
  <c r="B39061" i="9"/>
  <c r="B39062" i="9"/>
  <c r="B39063" i="9"/>
  <c r="B39064" i="9"/>
  <c r="B39065" i="9"/>
  <c r="B39066" i="9"/>
  <c r="B39067" i="9"/>
  <c r="B39068" i="9"/>
  <c r="B39069" i="9"/>
  <c r="B39070" i="9"/>
  <c r="B39071" i="9"/>
  <c r="B39072" i="9"/>
  <c r="B39073" i="9"/>
  <c r="B39074" i="9"/>
  <c r="B39075" i="9"/>
  <c r="B39076" i="9"/>
  <c r="B39077" i="9"/>
  <c r="B39078" i="9"/>
  <c r="B39079" i="9"/>
  <c r="B39080" i="9"/>
  <c r="B39081" i="9"/>
  <c r="B39082" i="9"/>
  <c r="B39083" i="9"/>
  <c r="B39084" i="9"/>
  <c r="B39085" i="9"/>
  <c r="B39086" i="9"/>
  <c r="B39087" i="9"/>
  <c r="B39088" i="9"/>
  <c r="B39089" i="9"/>
  <c r="B39090" i="9"/>
  <c r="B39091" i="9"/>
  <c r="B39092" i="9"/>
  <c r="B39093" i="9"/>
  <c r="B39094" i="9"/>
  <c r="B39095" i="9"/>
  <c r="B39096" i="9"/>
  <c r="B39097" i="9"/>
  <c r="B39098" i="9"/>
  <c r="B39099" i="9"/>
  <c r="B39100" i="9"/>
  <c r="B39101" i="9"/>
  <c r="B39102" i="9"/>
  <c r="B39103" i="9"/>
  <c r="B39104" i="9"/>
  <c r="B39105" i="9"/>
  <c r="B39106" i="9"/>
  <c r="B39107" i="9"/>
  <c r="B39108" i="9"/>
  <c r="B39109" i="9"/>
  <c r="B39110" i="9"/>
  <c r="B39111" i="9"/>
  <c r="B39112" i="9"/>
  <c r="B39113" i="9"/>
  <c r="B39114" i="9"/>
  <c r="B39115" i="9"/>
  <c r="B39116" i="9"/>
  <c r="B39117" i="9"/>
  <c r="B39118" i="9"/>
  <c r="B39119" i="9"/>
  <c r="B39120" i="9"/>
  <c r="B39121" i="9"/>
  <c r="B39122" i="9"/>
  <c r="B39123" i="9"/>
  <c r="B39124" i="9"/>
  <c r="B39125" i="9"/>
  <c r="B39126" i="9"/>
  <c r="B39127" i="9"/>
  <c r="B39128" i="9"/>
  <c r="B39129" i="9"/>
  <c r="B39130" i="9"/>
  <c r="B39131" i="9"/>
  <c r="B39132" i="9"/>
  <c r="B39133" i="9"/>
  <c r="B39134" i="9"/>
  <c r="B39135" i="9"/>
  <c r="B39136" i="9"/>
  <c r="B39137" i="9"/>
  <c r="B39138" i="9"/>
  <c r="B39139" i="9"/>
  <c r="B39140" i="9"/>
  <c r="B39141" i="9"/>
  <c r="B39142" i="9"/>
  <c r="B39143" i="9"/>
  <c r="B39144" i="9"/>
  <c r="B39145" i="9"/>
  <c r="B39146" i="9"/>
  <c r="B39147" i="9"/>
  <c r="B39148" i="9"/>
  <c r="B39149" i="9"/>
  <c r="B39150" i="9"/>
  <c r="B39151" i="9"/>
  <c r="B39152" i="9"/>
  <c r="B39153" i="9"/>
  <c r="B39154" i="9"/>
  <c r="B39155" i="9"/>
  <c r="B39156" i="9"/>
  <c r="B39157" i="9"/>
  <c r="B39158" i="9"/>
  <c r="B39159" i="9"/>
  <c r="B39160" i="9"/>
  <c r="B39161" i="9"/>
  <c r="B39162" i="9"/>
  <c r="B39163" i="9"/>
  <c r="B39164" i="9"/>
  <c r="B39165" i="9"/>
  <c r="B39166" i="9"/>
  <c r="B39167" i="9"/>
  <c r="B39168" i="9"/>
  <c r="B39169" i="9"/>
  <c r="B39170" i="9"/>
  <c r="B39171" i="9"/>
  <c r="B39172" i="9"/>
  <c r="B39173" i="9"/>
  <c r="B39174" i="9"/>
  <c r="B39175" i="9"/>
  <c r="B39176" i="9"/>
  <c r="B39177" i="9"/>
  <c r="B39178" i="9"/>
  <c r="B39179" i="9"/>
  <c r="B39180" i="9"/>
  <c r="B39181" i="9"/>
  <c r="B39182" i="9"/>
  <c r="B39183" i="9"/>
  <c r="B39184" i="9"/>
  <c r="B39185" i="9"/>
  <c r="B39186" i="9"/>
  <c r="B39187" i="9"/>
  <c r="B39188" i="9"/>
  <c r="B39189" i="9"/>
  <c r="B39190" i="9"/>
  <c r="B39191" i="9"/>
  <c r="B39192" i="9"/>
  <c r="B39193" i="9"/>
  <c r="B39194" i="9"/>
  <c r="B39195" i="9"/>
  <c r="B39196" i="9"/>
  <c r="B39197" i="9"/>
  <c r="B39198" i="9"/>
  <c r="B39199" i="9"/>
  <c r="B39200" i="9"/>
  <c r="B39201" i="9"/>
  <c r="B39202" i="9"/>
  <c r="B39203" i="9"/>
  <c r="B39204" i="9"/>
  <c r="B39205" i="9"/>
  <c r="B39206" i="9"/>
  <c r="B39207" i="9"/>
  <c r="B39208" i="9"/>
  <c r="B39209" i="9"/>
  <c r="B39210" i="9"/>
  <c r="B39211" i="9"/>
  <c r="B39212" i="9"/>
  <c r="B39213" i="9"/>
  <c r="B39214" i="9"/>
  <c r="B39215" i="9"/>
  <c r="B39216" i="9"/>
  <c r="B39217" i="9"/>
  <c r="B39218" i="9"/>
  <c r="B39219" i="9"/>
  <c r="B39220" i="9"/>
  <c r="B39221" i="9"/>
  <c r="B39222" i="9"/>
  <c r="B39223" i="9"/>
  <c r="B39224" i="9"/>
  <c r="B39225" i="9"/>
  <c r="B39226" i="9"/>
  <c r="B39227" i="9"/>
  <c r="B39228" i="9"/>
  <c r="B39229" i="9"/>
  <c r="B39230" i="9"/>
  <c r="B39231" i="9"/>
  <c r="B39232" i="9"/>
  <c r="B39233" i="9"/>
  <c r="B39234" i="9"/>
  <c r="B39235" i="9"/>
  <c r="B39236" i="9"/>
  <c r="B39237" i="9"/>
  <c r="B39238" i="9"/>
  <c r="B39239" i="9"/>
  <c r="B39240" i="9"/>
  <c r="B39241" i="9"/>
  <c r="B39242" i="9"/>
  <c r="B39243" i="9"/>
  <c r="B39244" i="9"/>
  <c r="B39245" i="9"/>
  <c r="B39246" i="9"/>
  <c r="B39247" i="9"/>
  <c r="B39248" i="9"/>
  <c r="B39249" i="9"/>
  <c r="B39250" i="9"/>
  <c r="B39251" i="9"/>
  <c r="B39252" i="9"/>
  <c r="B39253" i="9"/>
  <c r="B39254" i="9"/>
  <c r="B39255" i="9"/>
  <c r="B39256" i="9"/>
  <c r="B39257" i="9"/>
  <c r="B39258" i="9"/>
  <c r="B39259" i="9"/>
  <c r="B39260" i="9"/>
  <c r="B39261" i="9"/>
  <c r="B39262" i="9"/>
  <c r="B39263" i="9"/>
  <c r="B39264" i="9"/>
  <c r="B39265" i="9"/>
  <c r="B39266" i="9"/>
  <c r="B39267" i="9"/>
  <c r="B39268" i="9"/>
  <c r="B39269" i="9"/>
  <c r="B39270" i="9"/>
  <c r="B39271" i="9"/>
  <c r="B39272" i="9"/>
  <c r="B39273" i="9"/>
  <c r="B39274" i="9"/>
  <c r="B39275" i="9"/>
  <c r="B39276" i="9"/>
  <c r="B39277" i="9"/>
  <c r="B39278" i="9"/>
  <c r="B39279" i="9"/>
  <c r="B39280" i="9"/>
  <c r="B39281" i="9"/>
  <c r="B39282" i="9"/>
  <c r="B39283" i="9"/>
  <c r="B39284" i="9"/>
  <c r="B39285" i="9"/>
  <c r="B39286" i="9"/>
  <c r="B39287" i="9"/>
  <c r="B39288" i="9"/>
  <c r="B39289" i="9"/>
  <c r="B39290" i="9"/>
  <c r="B39291" i="9"/>
  <c r="B39292" i="9"/>
  <c r="B39293" i="9"/>
  <c r="B39294" i="9"/>
  <c r="B39295" i="9"/>
  <c r="B39296" i="9"/>
  <c r="B39297" i="9"/>
  <c r="B39298" i="9"/>
  <c r="B39299" i="9"/>
  <c r="B39300" i="9"/>
  <c r="B39301" i="9"/>
  <c r="B39302" i="9"/>
  <c r="B39303" i="9"/>
  <c r="B39304" i="9"/>
  <c r="B39305" i="9"/>
  <c r="B39306" i="9"/>
  <c r="B39307" i="9"/>
  <c r="B39308" i="9"/>
  <c r="B39309" i="9"/>
  <c r="B39310" i="9"/>
  <c r="B39311" i="9"/>
  <c r="B39312" i="9"/>
  <c r="B39313" i="9"/>
  <c r="B39314" i="9"/>
  <c r="B39315" i="9"/>
  <c r="B39316" i="9"/>
  <c r="B39317" i="9"/>
  <c r="B39318" i="9"/>
  <c r="B39319" i="9"/>
  <c r="B39320" i="9"/>
  <c r="B39321" i="9"/>
  <c r="B39322" i="9"/>
  <c r="B39323" i="9"/>
  <c r="B39324" i="9"/>
  <c r="B39325" i="9"/>
  <c r="B39326" i="9"/>
  <c r="B39327" i="9"/>
  <c r="B39328" i="9"/>
  <c r="B39329" i="9"/>
  <c r="B39330" i="9"/>
  <c r="B39331" i="9"/>
  <c r="B39332" i="9"/>
  <c r="B39333" i="9"/>
  <c r="B39334" i="9"/>
  <c r="B39335" i="9"/>
  <c r="B39336" i="9"/>
  <c r="B39337" i="9"/>
  <c r="B39338" i="9"/>
  <c r="B39339" i="9"/>
  <c r="B39340" i="9"/>
  <c r="B39341" i="9"/>
  <c r="B39342" i="9"/>
  <c r="B39343" i="9"/>
  <c r="B39344" i="9"/>
  <c r="B39345" i="9"/>
  <c r="B39346" i="9"/>
  <c r="B39347" i="9"/>
  <c r="B39348" i="9"/>
  <c r="B39349" i="9"/>
  <c r="B39350" i="9"/>
  <c r="B39351" i="9"/>
  <c r="B39352" i="9"/>
  <c r="B39353" i="9"/>
  <c r="B39354" i="9"/>
  <c r="B39355" i="9"/>
  <c r="B39356" i="9"/>
  <c r="B39357" i="9"/>
  <c r="B39358" i="9"/>
  <c r="B39359" i="9"/>
  <c r="B39360" i="9"/>
  <c r="B39361" i="9"/>
  <c r="B39362" i="9"/>
  <c r="B39363" i="9"/>
  <c r="B39364" i="9"/>
  <c r="B39365" i="9"/>
  <c r="B39366" i="9"/>
  <c r="B39367" i="9"/>
  <c r="B39368" i="9"/>
  <c r="B39369" i="9"/>
  <c r="B39370" i="9"/>
  <c r="B39371" i="9"/>
  <c r="B39372" i="9"/>
  <c r="B39373" i="9"/>
  <c r="B39374" i="9"/>
  <c r="B39375" i="9"/>
  <c r="B39376" i="9"/>
  <c r="B39377" i="9"/>
  <c r="B39378" i="9"/>
  <c r="B39379" i="9"/>
  <c r="B39380" i="9"/>
  <c r="B39381" i="9"/>
  <c r="B39382" i="9"/>
  <c r="B39383" i="9"/>
  <c r="B39384" i="9"/>
  <c r="B39385" i="9"/>
  <c r="B39386" i="9"/>
  <c r="B39387" i="9"/>
  <c r="B39388" i="9"/>
  <c r="B39389" i="9"/>
  <c r="B39390" i="9"/>
  <c r="B39391" i="9"/>
  <c r="B39392" i="9"/>
  <c r="B39393" i="9"/>
  <c r="B39394" i="9"/>
  <c r="B39395" i="9"/>
  <c r="B39396" i="9"/>
  <c r="B39397" i="9"/>
  <c r="B39398" i="9"/>
  <c r="B39399" i="9"/>
  <c r="B39400" i="9"/>
  <c r="B39401" i="9"/>
  <c r="B39402" i="9"/>
  <c r="B39403" i="9"/>
  <c r="B39404" i="9"/>
  <c r="B39405" i="9"/>
  <c r="B39406" i="9"/>
  <c r="B39407" i="9"/>
  <c r="B39408" i="9"/>
  <c r="B39409" i="9"/>
  <c r="B39410" i="9"/>
  <c r="B39411" i="9"/>
  <c r="B39412" i="9"/>
  <c r="B39413" i="9"/>
  <c r="B39414" i="9"/>
  <c r="B39415" i="9"/>
  <c r="B39416" i="9"/>
  <c r="B39417" i="9"/>
  <c r="B39418" i="9"/>
  <c r="B39419" i="9"/>
  <c r="B39420" i="9"/>
  <c r="B39421" i="9"/>
  <c r="B39422" i="9"/>
  <c r="B39423" i="9"/>
  <c r="B39424" i="9"/>
  <c r="B39425" i="9"/>
  <c r="B39426" i="9"/>
  <c r="B39427" i="9"/>
  <c r="B39428" i="9"/>
  <c r="B39429" i="9"/>
  <c r="B39430" i="9"/>
  <c r="B39431" i="9"/>
  <c r="B39432" i="9"/>
  <c r="B39433" i="9"/>
  <c r="B39434" i="9"/>
  <c r="B39435" i="9"/>
  <c r="B39436" i="9"/>
  <c r="B39437" i="9"/>
  <c r="B39438" i="9"/>
  <c r="B39439" i="9"/>
  <c r="B39440" i="9"/>
  <c r="B39441" i="9"/>
  <c r="B39442" i="9"/>
  <c r="B39443" i="9"/>
  <c r="B39444" i="9"/>
  <c r="B39445" i="9"/>
  <c r="B39446" i="9"/>
  <c r="B39447" i="9"/>
  <c r="B39448" i="9"/>
  <c r="B39449" i="9"/>
  <c r="B39450" i="9"/>
  <c r="B39451" i="9"/>
  <c r="B39452" i="9"/>
  <c r="B39453" i="9"/>
  <c r="B39454" i="9"/>
  <c r="B39455" i="9"/>
  <c r="B39456" i="9"/>
  <c r="B39457" i="9"/>
  <c r="B39458" i="9"/>
  <c r="B39459" i="9"/>
  <c r="B39460" i="9"/>
  <c r="B39461" i="9"/>
  <c r="B39462" i="9"/>
  <c r="B39463" i="9"/>
  <c r="B39464" i="9"/>
  <c r="B39465" i="9"/>
  <c r="B39466" i="9"/>
  <c r="B39467" i="9"/>
  <c r="B39468" i="9"/>
  <c r="B39469" i="9"/>
  <c r="B39470" i="9"/>
  <c r="B39471" i="9"/>
  <c r="B39472" i="9"/>
  <c r="B39473" i="9"/>
  <c r="B39474" i="9"/>
  <c r="B39475" i="9"/>
  <c r="B39476" i="9"/>
  <c r="B39477" i="9"/>
  <c r="B39478" i="9"/>
  <c r="B39479" i="9"/>
  <c r="B39480" i="9"/>
  <c r="B39481" i="9"/>
  <c r="B39482" i="9"/>
  <c r="B39483" i="9"/>
  <c r="B39484" i="9"/>
  <c r="B39485" i="9"/>
  <c r="B39486" i="9"/>
  <c r="B39487" i="9"/>
  <c r="B39488" i="9"/>
  <c r="B39489" i="9"/>
  <c r="B39490" i="9"/>
  <c r="B39491" i="9"/>
  <c r="B39492" i="9"/>
  <c r="B39493" i="9"/>
  <c r="B39494" i="9"/>
  <c r="B39495" i="9"/>
  <c r="B39496" i="9"/>
  <c r="B39497" i="9"/>
  <c r="B39498" i="9"/>
  <c r="B39499" i="9"/>
  <c r="B39500" i="9"/>
  <c r="B39501" i="9"/>
  <c r="B39502" i="9"/>
  <c r="B39503" i="9"/>
  <c r="B39504" i="9"/>
  <c r="B39505" i="9"/>
  <c r="B39506" i="9"/>
  <c r="B39507" i="9"/>
  <c r="B39508" i="9"/>
  <c r="B39509" i="9"/>
  <c r="B39510" i="9"/>
  <c r="B39511" i="9"/>
  <c r="B39512" i="9"/>
  <c r="B39513" i="9"/>
  <c r="B39514" i="9"/>
  <c r="B39515" i="9"/>
  <c r="B39516" i="9"/>
  <c r="B39517" i="9"/>
  <c r="B39518" i="9"/>
  <c r="B39519" i="9"/>
  <c r="B39520" i="9"/>
  <c r="B39521" i="9"/>
  <c r="B39522" i="9"/>
  <c r="B39523" i="9"/>
  <c r="B39524" i="9"/>
  <c r="B39525" i="9"/>
  <c r="B39526" i="9"/>
  <c r="B39527" i="9"/>
  <c r="B39528" i="9"/>
  <c r="B39529" i="9"/>
  <c r="B39530" i="9"/>
  <c r="B39531" i="9"/>
  <c r="B39532" i="9"/>
  <c r="B39533" i="9"/>
  <c r="B39534" i="9"/>
  <c r="B39535" i="9"/>
  <c r="B39536" i="9"/>
  <c r="B39537" i="9"/>
  <c r="B39538" i="9"/>
  <c r="B39539" i="9"/>
  <c r="B39540" i="9"/>
  <c r="B39541" i="9"/>
  <c r="B39542" i="9"/>
  <c r="B39543" i="9"/>
  <c r="B39544" i="9"/>
  <c r="B39545" i="9"/>
  <c r="B39546" i="9"/>
  <c r="B39547" i="9"/>
  <c r="B39548" i="9"/>
  <c r="B39549" i="9"/>
  <c r="B39550" i="9"/>
  <c r="B39551" i="9"/>
  <c r="B39552" i="9"/>
  <c r="B39553" i="9"/>
  <c r="B39554" i="9"/>
  <c r="B39555" i="9"/>
  <c r="B39556" i="9"/>
  <c r="B39557" i="9"/>
  <c r="B39558" i="9"/>
  <c r="B39559" i="9"/>
  <c r="B39560" i="9"/>
  <c r="B39561" i="9"/>
  <c r="B39562" i="9"/>
  <c r="B39563" i="9"/>
  <c r="B39564" i="9"/>
  <c r="B39565" i="9"/>
  <c r="B39566" i="9"/>
  <c r="B39567" i="9"/>
  <c r="B39568" i="9"/>
  <c r="B39569" i="9"/>
  <c r="B39570" i="9"/>
  <c r="B39571" i="9"/>
  <c r="B39572" i="9"/>
  <c r="B39573" i="9"/>
  <c r="B39574" i="9"/>
  <c r="B39575" i="9"/>
  <c r="B39576" i="9"/>
  <c r="B39577" i="9"/>
  <c r="B39578" i="9"/>
  <c r="B39579" i="9"/>
  <c r="B39580" i="9"/>
  <c r="B39581" i="9"/>
  <c r="B39582" i="9"/>
  <c r="B39583" i="9"/>
  <c r="B39584" i="9"/>
  <c r="B39585" i="9"/>
  <c r="B39586" i="9"/>
  <c r="B39587" i="9"/>
  <c r="B39588" i="9"/>
  <c r="B39589" i="9"/>
  <c r="B39590" i="9"/>
  <c r="B39591" i="9"/>
  <c r="B39592" i="9"/>
  <c r="B39593" i="9"/>
  <c r="B39594" i="9"/>
  <c r="B39595" i="9"/>
  <c r="B39596" i="9"/>
  <c r="B39597" i="9"/>
  <c r="B39598" i="9"/>
  <c r="B39599" i="9"/>
  <c r="B39600" i="9"/>
  <c r="B39601" i="9"/>
  <c r="B39602" i="9"/>
  <c r="B39603" i="9"/>
  <c r="B39604" i="9"/>
  <c r="B39605" i="9"/>
  <c r="B39606" i="9"/>
  <c r="B39607" i="9"/>
  <c r="B39608" i="9"/>
  <c r="B39609" i="9"/>
  <c r="B39610" i="9"/>
  <c r="B39611" i="9"/>
  <c r="B39612" i="9"/>
  <c r="B39613" i="9"/>
  <c r="B39614" i="9"/>
  <c r="B39615" i="9"/>
  <c r="B39616" i="9"/>
  <c r="B39617" i="9"/>
  <c r="B39618" i="9"/>
  <c r="B39619" i="9"/>
  <c r="B39620" i="9"/>
  <c r="B39621" i="9"/>
  <c r="B39622" i="9"/>
  <c r="B39623" i="9"/>
  <c r="B39624" i="9"/>
  <c r="B39625" i="9"/>
  <c r="B39626" i="9"/>
  <c r="B39627" i="9"/>
  <c r="B39628" i="9"/>
  <c r="B39629" i="9"/>
  <c r="B39630" i="9"/>
  <c r="B39631" i="9"/>
  <c r="B39632" i="9"/>
  <c r="B39633" i="9"/>
  <c r="B39634" i="9"/>
  <c r="B39635" i="9"/>
  <c r="B39636" i="9"/>
  <c r="B39637" i="9"/>
  <c r="B39638" i="9"/>
  <c r="B39639" i="9"/>
  <c r="B39640" i="9"/>
  <c r="B39641" i="9"/>
  <c r="B39642" i="9"/>
  <c r="B39643" i="9"/>
  <c r="B39644" i="9"/>
  <c r="B39645" i="9"/>
  <c r="B39646" i="9"/>
  <c r="B39647" i="9"/>
  <c r="B39648" i="9"/>
  <c r="B39649" i="9"/>
  <c r="B39650" i="9"/>
  <c r="B39651" i="9"/>
  <c r="B39652" i="9"/>
  <c r="B39653" i="9"/>
  <c r="B39654" i="9"/>
  <c r="B39655" i="9"/>
  <c r="B39656" i="9"/>
  <c r="B39657" i="9"/>
  <c r="B39658" i="9"/>
  <c r="B39659" i="9"/>
  <c r="B39660" i="9"/>
  <c r="B39661" i="9"/>
  <c r="B39662" i="9"/>
  <c r="B39663" i="9"/>
  <c r="B39664" i="9"/>
  <c r="B39665" i="9"/>
  <c r="B39666" i="9"/>
  <c r="B39667" i="9"/>
  <c r="B39668" i="9"/>
  <c r="B39669" i="9"/>
  <c r="B39670" i="9"/>
  <c r="B39671" i="9"/>
  <c r="B39672" i="9"/>
  <c r="B39673" i="9"/>
  <c r="B39674" i="9"/>
  <c r="B39675" i="9"/>
  <c r="B39676" i="9"/>
  <c r="B39677" i="9"/>
  <c r="B39678" i="9"/>
  <c r="B39679" i="9"/>
  <c r="B39680" i="9"/>
  <c r="B39681" i="9"/>
  <c r="B39682" i="9"/>
  <c r="B39683" i="9"/>
  <c r="B39684" i="9"/>
  <c r="B39685" i="9"/>
  <c r="B39686" i="9"/>
  <c r="B39687" i="9"/>
  <c r="B39688" i="9"/>
  <c r="B39689" i="9"/>
  <c r="B39690" i="9"/>
  <c r="B39691" i="9"/>
  <c r="B39692" i="9"/>
  <c r="B39693" i="9"/>
  <c r="B39694" i="9"/>
  <c r="B39695" i="9"/>
  <c r="B39696" i="9"/>
  <c r="B39697" i="9"/>
  <c r="B39698" i="9"/>
  <c r="B39699" i="9"/>
  <c r="B39700" i="9"/>
  <c r="B39701" i="9"/>
  <c r="B39702" i="9"/>
  <c r="B39703" i="9"/>
  <c r="B39704" i="9"/>
  <c r="B39705" i="9"/>
  <c r="B39706" i="9"/>
  <c r="B39707" i="9"/>
  <c r="B39708" i="9"/>
  <c r="B39709" i="9"/>
  <c r="B39710" i="9"/>
  <c r="B39711" i="9"/>
  <c r="B39712" i="9"/>
  <c r="B39713" i="9"/>
  <c r="B39714" i="9"/>
  <c r="B39715" i="9"/>
  <c r="B39716" i="9"/>
  <c r="B39717" i="9"/>
  <c r="B39718" i="9"/>
  <c r="B39719" i="9"/>
  <c r="B39720" i="9"/>
  <c r="B39721" i="9"/>
  <c r="B39722" i="9"/>
  <c r="B39723" i="9"/>
  <c r="B39724" i="9"/>
  <c r="B39725" i="9"/>
  <c r="B39726" i="9"/>
  <c r="B39727" i="9"/>
  <c r="B39728" i="9"/>
  <c r="B39729" i="9"/>
  <c r="B39730" i="9"/>
  <c r="B39731" i="9"/>
  <c r="B39732" i="9"/>
  <c r="B39733" i="9"/>
  <c r="B39734" i="9"/>
  <c r="B39735" i="9"/>
  <c r="B39736" i="9"/>
  <c r="B39737" i="9"/>
  <c r="B39738" i="9"/>
  <c r="B39739" i="9"/>
  <c r="B39740" i="9"/>
  <c r="B39741" i="9"/>
  <c r="B39742" i="9"/>
  <c r="B39743" i="9"/>
  <c r="B39744" i="9"/>
  <c r="B39745" i="9"/>
  <c r="B39746" i="9"/>
  <c r="B39747" i="9"/>
  <c r="B39748" i="9"/>
  <c r="B39749" i="9"/>
  <c r="B39750" i="9"/>
  <c r="B39751" i="9"/>
  <c r="B39752" i="9"/>
  <c r="B39753" i="9"/>
  <c r="B39754" i="9"/>
  <c r="B39755" i="9"/>
  <c r="B39756" i="9"/>
  <c r="B39757" i="9"/>
  <c r="B39758" i="9"/>
  <c r="B39759" i="9"/>
  <c r="B39760" i="9"/>
  <c r="B39761" i="9"/>
  <c r="B39762" i="9"/>
  <c r="B39763" i="9"/>
  <c r="B39764" i="9"/>
  <c r="B39765" i="9"/>
  <c r="B39766" i="9"/>
  <c r="B39767" i="9"/>
  <c r="B39768" i="9"/>
  <c r="B39769" i="9"/>
  <c r="B39770" i="9"/>
  <c r="B39771" i="9"/>
  <c r="B39772" i="9"/>
  <c r="B39773" i="9"/>
  <c r="B39774" i="9"/>
  <c r="B39775" i="9"/>
  <c r="B39776" i="9"/>
  <c r="B39777" i="9"/>
  <c r="B39778" i="9"/>
  <c r="B39779" i="9"/>
  <c r="B39780" i="9"/>
  <c r="B39781" i="9"/>
  <c r="B39782" i="9"/>
  <c r="B39783" i="9"/>
  <c r="B39784" i="9"/>
  <c r="B39785" i="9"/>
  <c r="B39786" i="9"/>
  <c r="B39787" i="9"/>
  <c r="B39788" i="9"/>
  <c r="B39789" i="9"/>
  <c r="B39790" i="9"/>
  <c r="B39791" i="9"/>
  <c r="B39792" i="9"/>
  <c r="B39793" i="9"/>
  <c r="B39794" i="9"/>
  <c r="B39795" i="9"/>
  <c r="B39796" i="9"/>
  <c r="B39797" i="9"/>
  <c r="B39798" i="9"/>
  <c r="B39799" i="9"/>
  <c r="B39800" i="9"/>
  <c r="B39801" i="9"/>
  <c r="B39802" i="9"/>
  <c r="B39803" i="9"/>
  <c r="B39804" i="9"/>
  <c r="B39805" i="9"/>
  <c r="B39806" i="9"/>
  <c r="B39807" i="9"/>
  <c r="B39808" i="9"/>
  <c r="B39809" i="9"/>
  <c r="B39810" i="9"/>
  <c r="B39811" i="9"/>
  <c r="B39812" i="9"/>
  <c r="B39813" i="9"/>
  <c r="B39814" i="9"/>
  <c r="B39815" i="9"/>
  <c r="B39816" i="9"/>
  <c r="B39817" i="9"/>
  <c r="B39818" i="9"/>
  <c r="B39819" i="9"/>
  <c r="B39820" i="9"/>
  <c r="B39821" i="9"/>
  <c r="B39822" i="9"/>
  <c r="B39823" i="9"/>
  <c r="B39824" i="9"/>
  <c r="B39825" i="9"/>
  <c r="B39826" i="9"/>
  <c r="B39827" i="9"/>
  <c r="B39828" i="9"/>
  <c r="B39829" i="9"/>
  <c r="B39830" i="9"/>
  <c r="B39831" i="9"/>
  <c r="B39832" i="9"/>
  <c r="B39833" i="9"/>
  <c r="B39834" i="9"/>
  <c r="B39835" i="9"/>
  <c r="B39836" i="9"/>
  <c r="B39837" i="9"/>
  <c r="B39838" i="9"/>
  <c r="B39839" i="9"/>
  <c r="B39840" i="9"/>
  <c r="B39841" i="9"/>
  <c r="B39842" i="9"/>
  <c r="B39843" i="9"/>
  <c r="B39844" i="9"/>
  <c r="B39845" i="9"/>
  <c r="B39846" i="9"/>
  <c r="B39847" i="9"/>
  <c r="B39848" i="9"/>
  <c r="B39849" i="9"/>
  <c r="B39850" i="9"/>
  <c r="B39851" i="9"/>
  <c r="B39852" i="9"/>
  <c r="B39853" i="9"/>
  <c r="B39854" i="9"/>
  <c r="B39855" i="9"/>
  <c r="B39856" i="9"/>
  <c r="B39857" i="9"/>
  <c r="B39858" i="9"/>
  <c r="B39859" i="9"/>
  <c r="B39860" i="9"/>
  <c r="B39861" i="9"/>
  <c r="B39862" i="9"/>
  <c r="B39863" i="9"/>
  <c r="B39864" i="9"/>
  <c r="B39865" i="9"/>
  <c r="B39866" i="9"/>
  <c r="B39867" i="9"/>
  <c r="B39868" i="9"/>
  <c r="B39869" i="9"/>
  <c r="B39870" i="9"/>
  <c r="B39871" i="9"/>
  <c r="B39872" i="9"/>
  <c r="B39873" i="9"/>
  <c r="B39874" i="9"/>
  <c r="B39875" i="9"/>
  <c r="B39876" i="9"/>
  <c r="B39877" i="9"/>
  <c r="B39878" i="9"/>
  <c r="B39879" i="9"/>
  <c r="B39880" i="9"/>
  <c r="B39881" i="9"/>
  <c r="B39882" i="9"/>
  <c r="B39883" i="9"/>
  <c r="B39884" i="9"/>
  <c r="B39885" i="9"/>
  <c r="B39886" i="9"/>
  <c r="B39887" i="9"/>
  <c r="B39888" i="9"/>
  <c r="B39889" i="9"/>
  <c r="B39890" i="9"/>
  <c r="B39891" i="9"/>
  <c r="B39892" i="9"/>
  <c r="B39893" i="9"/>
  <c r="B39894" i="9"/>
  <c r="B39895" i="9"/>
  <c r="B39896" i="9"/>
  <c r="B39897" i="9"/>
  <c r="B39898" i="9"/>
  <c r="B39899" i="9"/>
  <c r="B39900" i="9"/>
  <c r="B39901" i="9"/>
  <c r="B39902" i="9"/>
  <c r="B39903" i="9"/>
  <c r="B39904" i="9"/>
  <c r="B39905" i="9"/>
  <c r="B39906" i="9"/>
  <c r="B39907" i="9"/>
  <c r="B39908" i="9"/>
  <c r="B39909" i="9"/>
  <c r="B39910" i="9"/>
  <c r="B39911" i="9"/>
  <c r="B39912" i="9"/>
  <c r="B39913" i="9"/>
  <c r="B39914" i="9"/>
  <c r="B39915" i="9"/>
  <c r="B39916" i="9"/>
  <c r="B39917" i="9"/>
  <c r="B39918" i="9"/>
  <c r="B39919" i="9"/>
  <c r="B39920" i="9"/>
  <c r="B39921" i="9"/>
  <c r="B39922" i="9"/>
  <c r="B39923" i="9"/>
  <c r="B39924" i="9"/>
  <c r="B39925" i="9"/>
  <c r="B39926" i="9"/>
  <c r="B39927" i="9"/>
  <c r="B39928" i="9"/>
  <c r="B39929" i="9"/>
  <c r="B39930" i="9"/>
  <c r="B39931" i="9"/>
  <c r="B39932" i="9"/>
  <c r="B39933" i="9"/>
  <c r="B39934" i="9"/>
  <c r="B39935" i="9"/>
  <c r="B39936" i="9"/>
  <c r="B39937" i="9"/>
  <c r="B39938" i="9"/>
  <c r="B39939" i="9"/>
  <c r="B39940" i="9"/>
  <c r="B39941" i="9"/>
  <c r="B39942" i="9"/>
  <c r="B39943" i="9"/>
  <c r="B39944" i="9"/>
  <c r="B39945" i="9"/>
  <c r="B39946" i="9"/>
  <c r="B39947" i="9"/>
  <c r="B39948" i="9"/>
  <c r="B39949" i="9"/>
  <c r="B39950" i="9"/>
  <c r="B39951" i="9"/>
  <c r="B39952" i="9"/>
  <c r="B39953" i="9"/>
  <c r="B39954" i="9"/>
  <c r="B39955" i="9"/>
  <c r="B39956" i="9"/>
  <c r="B39957" i="9"/>
  <c r="B39958" i="9"/>
  <c r="B39959" i="9"/>
  <c r="B39960" i="9"/>
  <c r="B39961" i="9"/>
  <c r="B39962" i="9"/>
  <c r="B39963" i="9"/>
  <c r="B39964" i="9"/>
  <c r="B39965" i="9"/>
  <c r="B39966" i="9"/>
  <c r="B39967" i="9"/>
  <c r="B39968" i="9"/>
  <c r="B39969" i="9"/>
  <c r="B39970" i="9"/>
  <c r="B39971" i="9"/>
  <c r="B39972" i="9"/>
  <c r="B39973" i="9"/>
  <c r="B39974" i="9"/>
  <c r="B39975" i="9"/>
  <c r="B39976" i="9"/>
  <c r="B39977" i="9"/>
  <c r="B39978" i="9"/>
  <c r="B39979" i="9"/>
  <c r="B39980" i="9"/>
  <c r="B39981" i="9"/>
  <c r="B39982" i="9"/>
  <c r="B39983" i="9"/>
  <c r="B39984" i="9"/>
  <c r="B39985" i="9"/>
  <c r="B39986" i="9"/>
  <c r="B39987" i="9"/>
  <c r="B39988" i="9"/>
  <c r="B39989" i="9"/>
  <c r="B39990" i="9"/>
  <c r="B39991" i="9"/>
  <c r="B39992" i="9"/>
  <c r="B39993" i="9"/>
  <c r="B39994" i="9"/>
  <c r="B39995" i="9"/>
  <c r="B39996" i="9"/>
  <c r="B39997" i="9"/>
  <c r="B39998" i="9"/>
  <c r="B39999" i="9"/>
  <c r="B40000" i="9"/>
  <c r="B40001" i="9"/>
  <c r="B40002" i="9"/>
  <c r="B40003" i="9"/>
  <c r="B40004" i="9"/>
  <c r="B40005" i="9"/>
  <c r="B40006" i="9"/>
  <c r="B40007" i="9"/>
  <c r="B40008" i="9"/>
  <c r="B40009" i="9"/>
  <c r="B40010" i="9"/>
  <c r="B40011" i="9"/>
  <c r="B40012" i="9"/>
  <c r="B40013" i="9"/>
  <c r="B40014" i="9"/>
  <c r="B40015" i="9"/>
  <c r="B40016" i="9"/>
  <c r="B40017" i="9"/>
  <c r="B40018" i="9"/>
  <c r="B40019" i="9"/>
  <c r="B40020" i="9"/>
  <c r="B40021" i="9"/>
  <c r="B40022" i="9"/>
  <c r="B40023" i="9"/>
  <c r="B40024" i="9"/>
  <c r="B40025" i="9"/>
  <c r="B40026" i="9"/>
  <c r="B40027" i="9"/>
  <c r="B40028" i="9"/>
  <c r="B40029" i="9"/>
  <c r="B40030" i="9"/>
  <c r="B40031" i="9"/>
  <c r="B40032" i="9"/>
  <c r="B40033" i="9"/>
  <c r="B40034" i="9"/>
  <c r="B40035" i="9"/>
  <c r="B40036" i="9"/>
  <c r="B40037" i="9"/>
  <c r="B40038" i="9"/>
  <c r="B40039" i="9"/>
  <c r="B40040" i="9"/>
  <c r="B40041" i="9"/>
  <c r="B40042" i="9"/>
  <c r="B40043" i="9"/>
  <c r="B40044" i="9"/>
  <c r="B40045" i="9"/>
  <c r="B40046" i="9"/>
  <c r="B40047" i="9"/>
  <c r="B40048" i="9"/>
  <c r="B40049" i="9"/>
  <c r="B40050" i="9"/>
  <c r="B40051" i="9"/>
  <c r="B40052" i="9"/>
  <c r="B40053" i="9"/>
  <c r="B40054" i="9"/>
  <c r="B40055" i="9"/>
  <c r="B40056" i="9"/>
  <c r="B40057" i="9"/>
  <c r="B40058" i="9"/>
  <c r="B40059" i="9"/>
  <c r="B40060" i="9"/>
  <c r="B40061" i="9"/>
  <c r="B40062" i="9"/>
  <c r="B40063" i="9"/>
  <c r="B40064" i="9"/>
  <c r="B40065" i="9"/>
  <c r="B40066" i="9"/>
  <c r="B40067" i="9"/>
  <c r="B40068" i="9"/>
  <c r="B40069" i="9"/>
  <c r="B40070" i="9"/>
  <c r="B40071" i="9"/>
  <c r="B40072" i="9"/>
  <c r="B40073" i="9"/>
  <c r="B40074" i="9"/>
  <c r="B40075" i="9"/>
  <c r="B40076" i="9"/>
  <c r="B40077" i="9"/>
  <c r="B40078" i="9"/>
  <c r="B40079" i="9"/>
  <c r="B40080" i="9"/>
  <c r="B40081" i="9"/>
  <c r="B40082" i="9"/>
  <c r="B40083" i="9"/>
  <c r="B40084" i="9"/>
  <c r="B40085" i="9"/>
  <c r="B40086" i="9"/>
  <c r="B40087" i="9"/>
  <c r="B40088" i="9"/>
  <c r="B40089" i="9"/>
  <c r="B40090" i="9"/>
  <c r="B40091" i="9"/>
  <c r="B40092" i="9"/>
  <c r="B40093" i="9"/>
  <c r="B40094" i="9"/>
  <c r="B40095" i="9"/>
  <c r="B40096" i="9"/>
  <c r="B40097" i="9"/>
  <c r="B40098" i="9"/>
  <c r="B40099" i="9"/>
  <c r="B40100" i="9"/>
  <c r="B40101" i="9"/>
  <c r="B40102" i="9"/>
  <c r="B40103" i="9"/>
  <c r="B40104" i="9"/>
  <c r="B40105" i="9"/>
  <c r="B40106" i="9"/>
  <c r="B40107" i="9"/>
  <c r="B40108" i="9"/>
  <c r="B40109" i="9"/>
  <c r="B40110" i="9"/>
  <c r="B40111" i="9"/>
  <c r="B40112" i="9"/>
  <c r="B40113" i="9"/>
  <c r="B40114" i="9"/>
  <c r="B40115" i="9"/>
  <c r="B40116" i="9"/>
  <c r="B40117" i="9"/>
  <c r="B40118" i="9"/>
  <c r="B40119" i="9"/>
  <c r="B40120" i="9"/>
  <c r="B40121" i="9"/>
  <c r="B40122" i="9"/>
  <c r="B40123" i="9"/>
  <c r="B40124" i="9"/>
  <c r="B40125" i="9"/>
  <c r="B40126" i="9"/>
  <c r="B40127" i="9"/>
  <c r="B40128" i="9"/>
  <c r="B40129" i="9"/>
  <c r="B40130" i="9"/>
  <c r="B40131" i="9"/>
  <c r="B40132" i="9"/>
  <c r="B40133" i="9"/>
  <c r="B40134" i="9"/>
  <c r="B40135" i="9"/>
  <c r="B40136" i="9"/>
  <c r="B40137" i="9"/>
  <c r="B40138" i="9"/>
  <c r="B40139" i="9"/>
  <c r="B40140" i="9"/>
  <c r="B40141" i="9"/>
  <c r="B40142" i="9"/>
  <c r="B40143" i="9"/>
  <c r="B40144" i="9"/>
  <c r="B40145" i="9"/>
  <c r="B40146" i="9"/>
  <c r="B40147" i="9"/>
  <c r="B40148" i="9"/>
  <c r="B40149" i="9"/>
  <c r="B40150" i="9"/>
  <c r="B40151" i="9"/>
  <c r="B40152" i="9"/>
  <c r="B40153" i="9"/>
  <c r="B40154" i="9"/>
  <c r="B40155" i="9"/>
  <c r="B40156" i="9"/>
  <c r="B40157" i="9"/>
  <c r="B40158" i="9"/>
  <c r="B40159" i="9"/>
  <c r="B40160" i="9"/>
  <c r="B40161" i="9"/>
  <c r="B40162" i="9"/>
  <c r="B40163" i="9"/>
  <c r="B40164" i="9"/>
  <c r="B40165" i="9"/>
  <c r="B40166" i="9"/>
  <c r="B40167" i="9"/>
  <c r="B40168" i="9"/>
  <c r="B40169" i="9"/>
  <c r="B40170" i="9"/>
  <c r="B40171" i="9"/>
  <c r="B40172" i="9"/>
  <c r="B40173" i="9"/>
  <c r="B40174" i="9"/>
  <c r="B40175" i="9"/>
  <c r="B40176" i="9"/>
  <c r="B40177" i="9"/>
  <c r="B40178" i="9"/>
  <c r="B40179" i="9"/>
  <c r="B40180" i="9"/>
  <c r="B40181" i="9"/>
  <c r="B40182" i="9"/>
  <c r="B40183" i="9"/>
  <c r="B40184" i="9"/>
  <c r="B40185" i="9"/>
  <c r="B40186" i="9"/>
  <c r="B40187" i="9"/>
  <c r="B40188" i="9"/>
  <c r="B40189" i="9"/>
  <c r="B40190" i="9"/>
  <c r="B40191" i="9"/>
  <c r="B40192" i="9"/>
  <c r="B40193" i="9"/>
  <c r="B40194" i="9"/>
  <c r="B40195" i="9"/>
  <c r="B40196" i="9"/>
  <c r="B40197" i="9"/>
  <c r="B40198" i="9"/>
  <c r="B40199" i="9"/>
  <c r="B40200" i="9"/>
  <c r="B40201" i="9"/>
  <c r="B40202" i="9"/>
  <c r="B40203" i="9"/>
  <c r="B40204" i="9"/>
  <c r="B40205" i="9"/>
  <c r="B40206" i="9"/>
  <c r="B40207" i="9"/>
  <c r="B40208" i="9"/>
  <c r="B40209" i="9"/>
  <c r="B40210" i="9"/>
  <c r="B40211" i="9"/>
  <c r="B40212" i="9"/>
  <c r="B40213" i="9"/>
  <c r="B40214" i="9"/>
  <c r="B40215" i="9"/>
  <c r="B40216" i="9"/>
  <c r="B40217" i="9"/>
  <c r="B40218" i="9"/>
  <c r="B40219" i="9"/>
  <c r="B40220" i="9"/>
  <c r="B40221" i="9"/>
  <c r="B40222" i="9"/>
  <c r="B40223" i="9"/>
  <c r="B40224" i="9"/>
  <c r="B40225" i="9"/>
  <c r="B40226" i="9"/>
  <c r="B40227" i="9"/>
  <c r="B40228" i="9"/>
  <c r="B40229" i="9"/>
  <c r="B40230" i="9"/>
  <c r="B40231" i="9"/>
  <c r="B40232" i="9"/>
  <c r="B40233" i="9"/>
  <c r="B40234" i="9"/>
  <c r="B40235" i="9"/>
  <c r="B40236" i="9"/>
  <c r="B40237" i="9"/>
  <c r="B40238" i="9"/>
  <c r="B40239" i="9"/>
  <c r="B40240" i="9"/>
  <c r="B40241" i="9"/>
  <c r="B40242" i="9"/>
  <c r="B40243" i="9"/>
  <c r="B40244" i="9"/>
  <c r="B40245" i="9"/>
  <c r="B40246" i="9"/>
  <c r="B40247" i="9"/>
  <c r="B40248" i="9"/>
  <c r="B40249" i="9"/>
  <c r="B40250" i="9"/>
  <c r="B40251" i="9"/>
  <c r="B40252" i="9"/>
  <c r="B40253" i="9"/>
  <c r="B40254" i="9"/>
  <c r="B40255" i="9"/>
  <c r="B40256" i="9"/>
  <c r="B40257" i="9"/>
  <c r="B40258" i="9"/>
  <c r="B40259" i="9"/>
  <c r="B40260" i="9"/>
  <c r="B40261" i="9"/>
  <c r="B40262" i="9"/>
  <c r="B40263" i="9"/>
  <c r="B40264" i="9"/>
  <c r="B40265" i="9"/>
  <c r="B40266" i="9"/>
  <c r="B40267" i="9"/>
  <c r="B40268" i="9"/>
  <c r="B40269" i="9"/>
  <c r="B40270" i="9"/>
  <c r="B40271" i="9"/>
  <c r="B40272" i="9"/>
  <c r="B40273" i="9"/>
  <c r="B40274" i="9"/>
  <c r="B40275" i="9"/>
  <c r="B40276" i="9"/>
  <c r="B40277" i="9"/>
  <c r="B40278" i="9"/>
  <c r="B40279" i="9"/>
  <c r="B40280" i="9"/>
  <c r="B40281" i="9"/>
  <c r="B40282" i="9"/>
  <c r="B40283" i="9"/>
  <c r="B40284" i="9"/>
  <c r="B40285" i="9"/>
  <c r="B40286" i="9"/>
  <c r="B40287" i="9"/>
  <c r="B40288" i="9"/>
  <c r="B40289" i="9"/>
  <c r="B40290" i="9"/>
  <c r="B40291" i="9"/>
  <c r="B40292" i="9"/>
  <c r="B40293" i="9"/>
  <c r="B40294" i="9"/>
  <c r="B40295" i="9"/>
  <c r="B40296" i="9"/>
  <c r="B40297" i="9"/>
  <c r="B40298" i="9"/>
  <c r="B40299" i="9"/>
  <c r="B40300" i="9"/>
  <c r="B40301" i="9"/>
  <c r="B40302" i="9"/>
  <c r="B40303" i="9"/>
  <c r="B40304" i="9"/>
  <c r="B40305" i="9"/>
  <c r="B40306" i="9"/>
  <c r="B40307" i="9"/>
  <c r="B40308" i="9"/>
  <c r="B40309" i="9"/>
  <c r="B40310" i="9"/>
  <c r="B40311" i="9"/>
  <c r="B40312" i="9"/>
  <c r="B40313" i="9"/>
  <c r="B40314" i="9"/>
  <c r="B40315" i="9"/>
  <c r="B40316" i="9"/>
  <c r="B40317" i="9"/>
  <c r="B40318" i="9"/>
  <c r="B40319" i="9"/>
  <c r="B40320" i="9"/>
  <c r="B40321" i="9"/>
  <c r="B40322" i="9"/>
  <c r="B40323" i="9"/>
  <c r="B40324" i="9"/>
  <c r="B40325" i="9"/>
  <c r="B40326" i="9"/>
  <c r="B40327" i="9"/>
  <c r="B40328" i="9"/>
  <c r="B40329" i="9"/>
  <c r="B40330" i="9"/>
  <c r="B40331" i="9"/>
  <c r="B40332" i="9"/>
  <c r="B40333" i="9"/>
  <c r="B40334" i="9"/>
  <c r="B40335" i="9"/>
  <c r="B40336" i="9"/>
  <c r="B40337" i="9"/>
  <c r="B40338" i="9"/>
  <c r="B40339" i="9"/>
  <c r="B40340" i="9"/>
  <c r="B40341" i="9"/>
  <c r="B40342" i="9"/>
  <c r="B40343" i="9"/>
  <c r="B40344" i="9"/>
  <c r="B40345" i="9"/>
  <c r="B40346" i="9"/>
  <c r="B40347" i="9"/>
  <c r="B40348" i="9"/>
  <c r="B40349" i="9"/>
  <c r="B40350" i="9"/>
  <c r="B40351" i="9"/>
  <c r="B40352" i="9"/>
  <c r="B40353" i="9"/>
  <c r="B40354" i="9"/>
  <c r="B40355" i="9"/>
  <c r="B40356" i="9"/>
  <c r="B40357" i="9"/>
  <c r="B40358" i="9"/>
  <c r="B40359" i="9"/>
  <c r="B40360" i="9"/>
  <c r="B40361" i="9"/>
  <c r="B40362" i="9"/>
  <c r="B40363" i="9"/>
  <c r="B40364" i="9"/>
  <c r="B40365" i="9"/>
  <c r="B40366" i="9"/>
  <c r="B40367" i="9"/>
  <c r="B40368" i="9"/>
  <c r="B40369" i="9"/>
  <c r="B40370" i="9"/>
  <c r="B40371" i="9"/>
  <c r="B40372" i="9"/>
  <c r="B40373" i="9"/>
  <c r="B40374" i="9"/>
  <c r="B40375" i="9"/>
  <c r="B40376" i="9"/>
  <c r="B40377" i="9"/>
  <c r="B40378" i="9"/>
  <c r="B40379" i="9"/>
  <c r="B40380" i="9"/>
  <c r="B40381" i="9"/>
  <c r="B40382" i="9"/>
  <c r="B40383" i="9"/>
  <c r="B40384" i="9"/>
  <c r="B40385" i="9"/>
  <c r="B40386" i="9"/>
  <c r="B40387" i="9"/>
  <c r="B40388" i="9"/>
  <c r="B40389" i="9"/>
  <c r="B40390" i="9"/>
  <c r="B40391" i="9"/>
  <c r="B40392" i="9"/>
  <c r="B40393" i="9"/>
  <c r="B40394" i="9"/>
  <c r="B40395" i="9"/>
  <c r="B40396" i="9"/>
  <c r="B40397" i="9"/>
  <c r="B40398" i="9"/>
  <c r="B40399" i="9"/>
  <c r="B40400" i="9"/>
  <c r="B40401" i="9"/>
  <c r="B40402" i="9"/>
  <c r="B40403" i="9"/>
  <c r="B40404" i="9"/>
  <c r="B40405" i="9"/>
  <c r="B40406" i="9"/>
  <c r="B40407" i="9"/>
  <c r="B40408" i="9"/>
  <c r="B40409" i="9"/>
  <c r="B40410" i="9"/>
  <c r="B40411" i="9"/>
  <c r="B40412" i="9"/>
  <c r="B40413" i="9"/>
  <c r="B40414" i="9"/>
  <c r="B40415" i="9"/>
  <c r="B40416" i="9"/>
  <c r="B40417" i="9"/>
  <c r="B40418" i="9"/>
  <c r="B40419" i="9"/>
  <c r="B40420" i="9"/>
  <c r="B40421" i="9"/>
  <c r="B40422" i="9"/>
  <c r="B40423" i="9"/>
  <c r="B40424" i="9"/>
  <c r="B40425" i="9"/>
  <c r="B40426" i="9"/>
  <c r="B40427" i="9"/>
  <c r="B40428" i="9"/>
  <c r="B40429" i="9"/>
  <c r="B40430" i="9"/>
  <c r="B40431" i="9"/>
  <c r="B40432" i="9"/>
  <c r="B40433" i="9"/>
  <c r="B40434" i="9"/>
  <c r="B40435" i="9"/>
  <c r="B40436" i="9"/>
  <c r="B40437" i="9"/>
  <c r="B40438" i="9"/>
  <c r="B40439" i="9"/>
  <c r="B40440" i="9"/>
  <c r="B40441" i="9"/>
  <c r="B40442" i="9"/>
  <c r="B40443" i="9"/>
  <c r="B40444" i="9"/>
  <c r="B40445" i="9"/>
  <c r="B40446" i="9"/>
  <c r="B40447" i="9"/>
  <c r="B40448" i="9"/>
  <c r="B40449" i="9"/>
  <c r="B40450" i="9"/>
  <c r="B40451" i="9"/>
  <c r="B40452" i="9"/>
  <c r="B40453" i="9"/>
  <c r="B40454" i="9"/>
  <c r="B40455" i="9"/>
  <c r="B40456" i="9"/>
  <c r="B40457" i="9"/>
  <c r="B40458" i="9"/>
  <c r="B40459" i="9"/>
  <c r="B40460" i="9"/>
  <c r="B40461" i="9"/>
  <c r="B40462" i="9"/>
  <c r="B40463" i="9"/>
  <c r="B40464" i="9"/>
  <c r="B40465" i="9"/>
  <c r="B40466" i="9"/>
  <c r="B40467" i="9"/>
  <c r="B40468" i="9"/>
  <c r="B40469" i="9"/>
  <c r="B40470" i="9"/>
  <c r="B40471" i="9"/>
  <c r="B40472" i="9"/>
  <c r="B40473" i="9"/>
  <c r="B40474" i="9"/>
  <c r="B40475" i="9"/>
  <c r="B40476" i="9"/>
  <c r="B40477" i="9"/>
  <c r="B40478" i="9"/>
  <c r="B40479" i="9"/>
  <c r="B40480" i="9"/>
  <c r="B40481" i="9"/>
  <c r="B40482" i="9"/>
  <c r="B40483" i="9"/>
  <c r="B40484" i="9"/>
  <c r="B40485" i="9"/>
  <c r="B40486" i="9"/>
  <c r="B40487" i="9"/>
  <c r="B40488" i="9"/>
  <c r="B40489" i="9"/>
  <c r="B40490" i="9"/>
  <c r="B40491" i="9"/>
  <c r="B40492" i="9"/>
  <c r="B40493" i="9"/>
  <c r="B40494" i="9"/>
  <c r="B40495" i="9"/>
  <c r="B40496" i="9"/>
  <c r="B40497" i="9"/>
  <c r="B40498" i="9"/>
  <c r="B40499" i="9"/>
  <c r="B40500" i="9"/>
  <c r="B40501" i="9"/>
  <c r="B40502" i="9"/>
  <c r="B40503" i="9"/>
  <c r="B40504" i="9"/>
  <c r="B40505" i="9"/>
  <c r="B40506" i="9"/>
  <c r="B40507" i="9"/>
  <c r="B40508" i="9"/>
  <c r="B40509" i="9"/>
  <c r="B40510" i="9"/>
  <c r="B40511" i="9"/>
  <c r="B40512" i="9"/>
  <c r="B40513" i="9"/>
  <c r="B40514" i="9"/>
  <c r="B40515" i="9"/>
  <c r="B40516" i="9"/>
  <c r="B40517" i="9"/>
  <c r="B40518" i="9"/>
  <c r="B40519" i="9"/>
  <c r="B40520" i="9"/>
  <c r="B40521" i="9"/>
  <c r="B40522" i="9"/>
  <c r="B40523" i="9"/>
  <c r="B40524" i="9"/>
  <c r="B40525" i="9"/>
  <c r="B40526" i="9"/>
  <c r="B40527" i="9"/>
  <c r="B40528" i="9"/>
  <c r="B40529" i="9"/>
  <c r="B40530" i="9"/>
  <c r="B40531" i="9"/>
  <c r="B40532" i="9"/>
  <c r="B40533" i="9"/>
  <c r="B40534" i="9"/>
  <c r="B40535" i="9"/>
  <c r="B40536" i="9"/>
  <c r="B40537" i="9"/>
  <c r="B40538" i="9"/>
  <c r="B40539" i="9"/>
  <c r="B40540" i="9"/>
  <c r="B40541" i="9"/>
  <c r="B40542" i="9"/>
  <c r="B40543" i="9"/>
  <c r="B40544" i="9"/>
  <c r="B40545" i="9"/>
  <c r="B40546" i="9"/>
  <c r="B40547" i="9"/>
  <c r="B40548" i="9"/>
  <c r="B40549" i="9"/>
  <c r="B40550" i="9"/>
  <c r="B40551" i="9"/>
  <c r="B40552" i="9"/>
  <c r="B40553" i="9"/>
  <c r="B40554" i="9"/>
  <c r="B40555" i="9"/>
  <c r="B40556" i="9"/>
  <c r="B40557" i="9"/>
  <c r="B40558" i="9"/>
  <c r="B40559" i="9"/>
  <c r="B40560" i="9"/>
  <c r="B40561" i="9"/>
  <c r="B40562" i="9"/>
  <c r="B40563" i="9"/>
  <c r="B40564" i="9"/>
  <c r="B40565" i="9"/>
  <c r="B40566" i="9"/>
  <c r="B40567" i="9"/>
  <c r="B40568" i="9"/>
  <c r="B40569" i="9"/>
  <c r="B40570" i="9"/>
  <c r="B40571" i="9"/>
  <c r="B40572" i="9"/>
  <c r="B40573" i="9"/>
  <c r="B40574" i="9"/>
  <c r="B40575" i="9"/>
  <c r="B40576" i="9"/>
  <c r="B40577" i="9"/>
  <c r="B40578" i="9"/>
  <c r="B40579" i="9"/>
  <c r="B40580" i="9"/>
  <c r="B40581" i="9"/>
  <c r="B40582" i="9"/>
  <c r="B40583" i="9"/>
  <c r="B40584" i="9"/>
  <c r="B40585" i="9"/>
  <c r="B40586" i="9"/>
  <c r="B40587" i="9"/>
  <c r="B40588" i="9"/>
  <c r="B40589" i="9"/>
  <c r="B40590" i="9"/>
  <c r="B40591" i="9"/>
  <c r="B40592" i="9"/>
  <c r="B40593" i="9"/>
  <c r="B40594" i="9"/>
  <c r="B40595" i="9"/>
  <c r="B40596" i="9"/>
  <c r="B40597" i="9"/>
  <c r="B40598" i="9"/>
  <c r="B40599" i="9"/>
  <c r="B40600" i="9"/>
  <c r="B40601" i="9"/>
  <c r="B40602" i="9"/>
  <c r="B40603" i="9"/>
  <c r="B40604" i="9"/>
  <c r="B40605" i="9"/>
  <c r="B40606" i="9"/>
  <c r="B40607" i="9"/>
  <c r="B40608" i="9"/>
  <c r="B40609" i="9"/>
  <c r="B40610" i="9"/>
  <c r="B40611" i="9"/>
  <c r="B40612" i="9"/>
  <c r="B40613" i="9"/>
  <c r="B40614" i="9"/>
  <c r="B40615" i="9"/>
  <c r="B40616" i="9"/>
  <c r="B40617" i="9"/>
  <c r="B40618" i="9"/>
  <c r="B40619" i="9"/>
  <c r="B40620" i="9"/>
  <c r="B40621" i="9"/>
  <c r="B40622" i="9"/>
  <c r="B40623" i="9"/>
  <c r="B40624" i="9"/>
  <c r="B40625" i="9"/>
  <c r="B40626" i="9"/>
  <c r="B40627" i="9"/>
  <c r="B40628" i="9"/>
  <c r="B40629" i="9"/>
  <c r="B40630" i="9"/>
  <c r="B40631" i="9"/>
  <c r="B40632" i="9"/>
  <c r="B40633" i="9"/>
  <c r="B40634" i="9"/>
  <c r="B40635" i="9"/>
  <c r="B40636" i="9"/>
  <c r="B40637" i="9"/>
  <c r="B40638" i="9"/>
  <c r="B40639" i="9"/>
  <c r="B40640" i="9"/>
  <c r="B40641" i="9"/>
  <c r="B40642" i="9"/>
  <c r="B40643" i="9"/>
  <c r="B40644" i="9"/>
  <c r="B40645" i="9"/>
  <c r="B40646" i="9"/>
  <c r="B40647" i="9"/>
  <c r="B40648" i="9"/>
  <c r="B40649" i="9"/>
  <c r="B40650" i="9"/>
  <c r="B40651" i="9"/>
  <c r="B40652" i="9"/>
  <c r="B40653" i="9"/>
  <c r="B40654" i="9"/>
  <c r="B40655" i="9"/>
  <c r="B40656" i="9"/>
  <c r="B40657" i="9"/>
  <c r="B40658" i="9"/>
  <c r="B40659" i="9"/>
  <c r="B40660" i="9"/>
  <c r="B40661" i="9"/>
  <c r="B40662" i="9"/>
  <c r="B40663" i="9"/>
  <c r="B40664" i="9"/>
  <c r="B40665" i="9"/>
  <c r="B40666" i="9"/>
  <c r="B40667" i="9"/>
  <c r="B40668" i="9"/>
  <c r="B40669" i="9"/>
  <c r="B40670" i="9"/>
  <c r="B40671" i="9"/>
  <c r="B40672" i="9"/>
  <c r="B40673" i="9"/>
  <c r="B40674" i="9"/>
  <c r="B40675" i="9"/>
  <c r="B40676" i="9"/>
  <c r="B40677" i="9"/>
  <c r="B40678" i="9"/>
  <c r="B40679" i="9"/>
  <c r="B40680" i="9"/>
  <c r="B40681" i="9"/>
  <c r="B40682" i="9"/>
  <c r="B40683" i="9"/>
  <c r="B40684" i="9"/>
  <c r="B40685" i="9"/>
  <c r="B40686" i="9"/>
  <c r="B40687" i="9"/>
  <c r="B40688" i="9"/>
  <c r="B40689" i="9"/>
  <c r="B40690" i="9"/>
  <c r="B40691" i="9"/>
  <c r="B40692" i="9"/>
  <c r="B40693" i="9"/>
  <c r="B40694" i="9"/>
  <c r="B40695" i="9"/>
  <c r="B40696" i="9"/>
  <c r="B40697" i="9"/>
  <c r="B40698" i="9"/>
  <c r="B40699" i="9"/>
  <c r="B40700" i="9"/>
  <c r="B40701" i="9"/>
  <c r="B40702" i="9"/>
  <c r="B40703" i="9"/>
  <c r="B40704" i="9"/>
  <c r="B40705" i="9"/>
  <c r="B40706" i="9"/>
  <c r="B40707" i="9"/>
  <c r="B40708" i="9"/>
  <c r="B40709" i="9"/>
  <c r="B40710" i="9"/>
  <c r="B40711" i="9"/>
  <c r="B40712" i="9"/>
  <c r="B40713" i="9"/>
  <c r="B40714" i="9"/>
  <c r="B40715" i="9"/>
  <c r="B40716" i="9"/>
  <c r="B40717" i="9"/>
  <c r="B40718" i="9"/>
  <c r="B40719" i="9"/>
  <c r="B40720" i="9"/>
  <c r="B40721" i="9"/>
  <c r="B40722" i="9"/>
  <c r="B40723" i="9"/>
  <c r="B40724" i="9"/>
  <c r="B40725" i="9"/>
  <c r="B40726" i="9"/>
  <c r="B40727" i="9"/>
  <c r="B40728" i="9"/>
  <c r="B40729" i="9"/>
  <c r="B40730" i="9"/>
  <c r="B40731" i="9"/>
  <c r="B40732" i="9"/>
  <c r="B40733" i="9"/>
  <c r="B40734" i="9"/>
  <c r="B40735" i="9"/>
  <c r="B40736" i="9"/>
  <c r="B40737" i="9"/>
  <c r="B40738" i="9"/>
  <c r="B40739" i="9"/>
  <c r="B40740" i="9"/>
  <c r="B40741" i="9"/>
  <c r="B40742" i="9"/>
  <c r="B40743" i="9"/>
  <c r="B40744" i="9"/>
  <c r="B40745" i="9"/>
  <c r="B40746" i="9"/>
  <c r="B40747" i="9"/>
  <c r="B40748" i="9"/>
  <c r="B40749" i="9"/>
  <c r="B40750" i="9"/>
  <c r="B40751" i="9"/>
  <c r="B40752" i="9"/>
  <c r="B40753" i="9"/>
  <c r="B40754" i="9"/>
  <c r="B40755" i="9"/>
  <c r="B40756" i="9"/>
  <c r="B40757" i="9"/>
  <c r="B40758" i="9"/>
  <c r="B40759" i="9"/>
  <c r="B40760" i="9"/>
  <c r="B40761" i="9"/>
  <c r="B40762" i="9"/>
  <c r="B40763" i="9"/>
  <c r="B40764" i="9"/>
  <c r="B40765" i="9"/>
  <c r="B40766" i="9"/>
  <c r="B40767" i="9"/>
  <c r="B40768" i="9"/>
  <c r="B40769" i="9"/>
  <c r="B40770" i="9"/>
  <c r="B40771" i="9"/>
  <c r="B40772" i="9"/>
  <c r="B40773" i="9"/>
  <c r="B40774" i="9"/>
  <c r="B40775" i="9"/>
  <c r="B40776" i="9"/>
  <c r="B40777" i="9"/>
  <c r="B40778" i="9"/>
  <c r="B40779" i="9"/>
  <c r="B40780" i="9"/>
  <c r="B40781" i="9"/>
  <c r="B40782" i="9"/>
  <c r="B40783" i="9"/>
  <c r="B40784" i="9"/>
  <c r="B40785" i="9"/>
  <c r="B40786" i="9"/>
  <c r="B40787" i="9"/>
  <c r="B40788" i="9"/>
  <c r="B40789" i="9"/>
  <c r="B40790" i="9"/>
  <c r="B40791" i="9"/>
  <c r="B40792" i="9"/>
  <c r="B40793" i="9"/>
  <c r="B40794" i="9"/>
  <c r="B40795" i="9"/>
  <c r="B40796" i="9"/>
  <c r="B40797" i="9"/>
  <c r="B40798" i="9"/>
  <c r="B40799" i="9"/>
  <c r="B40800" i="9"/>
  <c r="B40801" i="9"/>
  <c r="B40802" i="9"/>
  <c r="B40803" i="9"/>
  <c r="B40804" i="9"/>
  <c r="B40805" i="9"/>
  <c r="B40806" i="9"/>
  <c r="B40807" i="9"/>
  <c r="B40808" i="9"/>
  <c r="B40809" i="9"/>
  <c r="B40810" i="9"/>
  <c r="B40811" i="9"/>
  <c r="B40812" i="9"/>
  <c r="B40813" i="9"/>
  <c r="B40814" i="9"/>
  <c r="B40815" i="9"/>
  <c r="B40816" i="9"/>
  <c r="B40817" i="9"/>
  <c r="B40818" i="9"/>
  <c r="B40819" i="9"/>
  <c r="B40820" i="9"/>
  <c r="B40821" i="9"/>
  <c r="B40822" i="9"/>
  <c r="B40823" i="9"/>
  <c r="B40824" i="9"/>
  <c r="B40825" i="9"/>
  <c r="B40826" i="9"/>
  <c r="B40827" i="9"/>
  <c r="B40828" i="9"/>
  <c r="B40829" i="9"/>
  <c r="B40830" i="9"/>
  <c r="B40831" i="9"/>
  <c r="B40832" i="9"/>
  <c r="B40833" i="9"/>
  <c r="B40834" i="9"/>
  <c r="B40835" i="9"/>
  <c r="B40836" i="9"/>
  <c r="B40837" i="9"/>
  <c r="B40838" i="9"/>
  <c r="B40839" i="9"/>
  <c r="B40840" i="9"/>
  <c r="B40841" i="9"/>
  <c r="B40842" i="9"/>
  <c r="B40843" i="9"/>
  <c r="B40844" i="9"/>
  <c r="B40845" i="9"/>
  <c r="B40846" i="9"/>
  <c r="B40847" i="9"/>
  <c r="B40848" i="9"/>
  <c r="B40849" i="9"/>
  <c r="B40850" i="9"/>
  <c r="B40851" i="9"/>
  <c r="B40852" i="9"/>
  <c r="B40853" i="9"/>
  <c r="B40854" i="9"/>
  <c r="B40855" i="9"/>
  <c r="B40856" i="9"/>
  <c r="B40857" i="9"/>
  <c r="B40858" i="9"/>
  <c r="B40859" i="9"/>
  <c r="B40860" i="9"/>
  <c r="B40861" i="9"/>
  <c r="B40862" i="9"/>
  <c r="B40863" i="9"/>
  <c r="B40864" i="9"/>
  <c r="B40865" i="9"/>
  <c r="B40866" i="9"/>
  <c r="B40867" i="9"/>
  <c r="B40868" i="9"/>
  <c r="B40869" i="9"/>
  <c r="B40870" i="9"/>
  <c r="B40871" i="9"/>
  <c r="B40872" i="9"/>
  <c r="B40873" i="9"/>
  <c r="B40874" i="9"/>
  <c r="B40875" i="9"/>
  <c r="B40876" i="9"/>
  <c r="B40877" i="9"/>
  <c r="B40878" i="9"/>
  <c r="B40879" i="9"/>
  <c r="B40880" i="9"/>
  <c r="B40881" i="9"/>
  <c r="B40882" i="9"/>
  <c r="B40883" i="9"/>
  <c r="B40884" i="9"/>
  <c r="B40885" i="9"/>
  <c r="B40886" i="9"/>
  <c r="B40887" i="9"/>
  <c r="B40888" i="9"/>
  <c r="B40889" i="9"/>
  <c r="B40890" i="9"/>
  <c r="B40891" i="9"/>
  <c r="B40892" i="9"/>
  <c r="B40893" i="9"/>
  <c r="B40894" i="9"/>
  <c r="B40895" i="9"/>
  <c r="B40896" i="9"/>
  <c r="B40897" i="9"/>
  <c r="B40898" i="9"/>
  <c r="B40899" i="9"/>
  <c r="B40900" i="9"/>
  <c r="B40901" i="9"/>
  <c r="B40902" i="9"/>
  <c r="B40903" i="9"/>
  <c r="B40904" i="9"/>
  <c r="B40905" i="9"/>
  <c r="B40906" i="9"/>
  <c r="B40907" i="9"/>
  <c r="B40908" i="9"/>
  <c r="B40909" i="9"/>
  <c r="B40910" i="9"/>
  <c r="B40911" i="9"/>
  <c r="B40912" i="9"/>
  <c r="B40913" i="9"/>
  <c r="B40914" i="9"/>
  <c r="B40915" i="9"/>
  <c r="B40916" i="9"/>
  <c r="B40917" i="9"/>
  <c r="B40918" i="9"/>
  <c r="B40919" i="9"/>
  <c r="B40920" i="9"/>
  <c r="B40921" i="9"/>
  <c r="B40922" i="9"/>
  <c r="B40923" i="9"/>
  <c r="B40924" i="9"/>
  <c r="B40925" i="9"/>
  <c r="B40926" i="9"/>
  <c r="B40927" i="9"/>
  <c r="B40928" i="9"/>
  <c r="B40929" i="9"/>
  <c r="B40930" i="9"/>
  <c r="B40931" i="9"/>
  <c r="B40932" i="9"/>
  <c r="B40933" i="9"/>
  <c r="B40934" i="9"/>
  <c r="B40935" i="9"/>
  <c r="B40936" i="9"/>
  <c r="B40937" i="9"/>
  <c r="B40938" i="9"/>
  <c r="B40939" i="9"/>
  <c r="B40940" i="9"/>
  <c r="B40941" i="9"/>
  <c r="B40942" i="9"/>
  <c r="B40943" i="9"/>
  <c r="B40944" i="9"/>
  <c r="B40945" i="9"/>
  <c r="B40946" i="9"/>
  <c r="B40947" i="9"/>
  <c r="B40948" i="9"/>
  <c r="B40949" i="9"/>
  <c r="B40950" i="9"/>
  <c r="B40951" i="9"/>
  <c r="B40952" i="9"/>
  <c r="B40953" i="9"/>
  <c r="B40954" i="9"/>
  <c r="B40955" i="9"/>
  <c r="B40956" i="9"/>
  <c r="B40957" i="9"/>
  <c r="B40958" i="9"/>
  <c r="B40959" i="9"/>
  <c r="B40960" i="9"/>
  <c r="B40961" i="9"/>
  <c r="B40962" i="9"/>
  <c r="B40963" i="9"/>
  <c r="B40964" i="9"/>
  <c r="B40965" i="9"/>
  <c r="B40966" i="9"/>
  <c r="B40967" i="9"/>
  <c r="B40968" i="9"/>
  <c r="B40969" i="9"/>
  <c r="B40970" i="9"/>
  <c r="B40971" i="9"/>
  <c r="B40972" i="9"/>
  <c r="B40973" i="9"/>
  <c r="B40974" i="9"/>
  <c r="B40975" i="9"/>
  <c r="B40976" i="9"/>
  <c r="B40977" i="9"/>
  <c r="B40978" i="9"/>
  <c r="B40979" i="9"/>
  <c r="B40980" i="9"/>
  <c r="B40981" i="9"/>
  <c r="B40982" i="9"/>
  <c r="B40983" i="9"/>
  <c r="B40984" i="9"/>
  <c r="B40985" i="9"/>
  <c r="B40986" i="9"/>
  <c r="B40987" i="9"/>
  <c r="B40988" i="9"/>
  <c r="B40989" i="9"/>
  <c r="B40990" i="9"/>
  <c r="B40991" i="9"/>
  <c r="B40992" i="9"/>
  <c r="B40993" i="9"/>
  <c r="B40994" i="9"/>
  <c r="B40995" i="9"/>
  <c r="B40996" i="9"/>
  <c r="B40997" i="9"/>
  <c r="B40998" i="9"/>
  <c r="B40999" i="9"/>
  <c r="B41000" i="9"/>
  <c r="B41001" i="9"/>
  <c r="B41002" i="9"/>
  <c r="B41003" i="9"/>
  <c r="B41004" i="9"/>
  <c r="B41005" i="9"/>
  <c r="B41006" i="9"/>
  <c r="B41007" i="9"/>
  <c r="B41008" i="9"/>
  <c r="B41009" i="9"/>
  <c r="B41010" i="9"/>
  <c r="B41011" i="9"/>
  <c r="B41012" i="9"/>
  <c r="B41013" i="9"/>
  <c r="B41014" i="9"/>
  <c r="B41015" i="9"/>
  <c r="B41016" i="9"/>
  <c r="B41017" i="9"/>
  <c r="B41018" i="9"/>
  <c r="B41019" i="9"/>
  <c r="B41020" i="9"/>
  <c r="B41021" i="9"/>
  <c r="B41022" i="9"/>
  <c r="B41023" i="9"/>
  <c r="B41024" i="9"/>
  <c r="B41025" i="9"/>
  <c r="B41026" i="9"/>
  <c r="B41027" i="9"/>
  <c r="B41028" i="9"/>
  <c r="B41029" i="9"/>
  <c r="B41030" i="9"/>
  <c r="B41031" i="9"/>
  <c r="B41032" i="9"/>
  <c r="B41033" i="9"/>
  <c r="B41034" i="9"/>
  <c r="B41035" i="9"/>
  <c r="B41036" i="9"/>
  <c r="B41037" i="9"/>
  <c r="B41038" i="9"/>
  <c r="B41039" i="9"/>
  <c r="B41040" i="9"/>
  <c r="B41041" i="9"/>
  <c r="B41042" i="9"/>
  <c r="B41043" i="9"/>
  <c r="B41044" i="9"/>
  <c r="B41045" i="9"/>
  <c r="B41046" i="9"/>
  <c r="B41047" i="9"/>
  <c r="B41048" i="9"/>
  <c r="B41049" i="9"/>
  <c r="B41050" i="9"/>
  <c r="B41051" i="9"/>
  <c r="B41052" i="9"/>
  <c r="B41053" i="9"/>
  <c r="B41054" i="9"/>
  <c r="B41055" i="9"/>
  <c r="B41056" i="9"/>
  <c r="B41057" i="9"/>
  <c r="B41058" i="9"/>
  <c r="B41059" i="9"/>
  <c r="B41060" i="9"/>
  <c r="B41061" i="9"/>
  <c r="B41062" i="9"/>
  <c r="B41063" i="9"/>
  <c r="B41064" i="9"/>
  <c r="B41065" i="9"/>
  <c r="B41066" i="9"/>
  <c r="B41067" i="9"/>
  <c r="B41068" i="9"/>
  <c r="B41069" i="9"/>
  <c r="B41070" i="9"/>
  <c r="B41071" i="9"/>
  <c r="B41072" i="9"/>
  <c r="B41073" i="9"/>
  <c r="B41074" i="9"/>
  <c r="B41075" i="9"/>
  <c r="B41076" i="9"/>
  <c r="B41077" i="9"/>
  <c r="B41078" i="9"/>
  <c r="B41079" i="9"/>
  <c r="B41080" i="9"/>
  <c r="B41081" i="9"/>
  <c r="B41082" i="9"/>
  <c r="B41083" i="9"/>
  <c r="B41084" i="9"/>
  <c r="B41085" i="9"/>
  <c r="B41086" i="9"/>
  <c r="B41087" i="9"/>
  <c r="B41088" i="9"/>
  <c r="B41089" i="9"/>
  <c r="B41090" i="9"/>
  <c r="B41091" i="9"/>
  <c r="B41092" i="9"/>
  <c r="B41093" i="9"/>
  <c r="B41094" i="9"/>
  <c r="B41095" i="9"/>
  <c r="B41096" i="9"/>
  <c r="B41097" i="9"/>
  <c r="B41098" i="9"/>
  <c r="B41099" i="9"/>
  <c r="B41100" i="9"/>
  <c r="B41101" i="9"/>
  <c r="B41102" i="9"/>
  <c r="B41103" i="9"/>
  <c r="B41104" i="9"/>
  <c r="B41105" i="9"/>
  <c r="B41106" i="9"/>
  <c r="B41107" i="9"/>
  <c r="B41108" i="9"/>
  <c r="B41109" i="9"/>
  <c r="B41110" i="9"/>
  <c r="B41111" i="9"/>
  <c r="B41112" i="9"/>
  <c r="B41113" i="9"/>
  <c r="B41114" i="9"/>
  <c r="B41115" i="9"/>
  <c r="B41116" i="9"/>
  <c r="B41117" i="9"/>
  <c r="B41118" i="9"/>
  <c r="B41119" i="9"/>
  <c r="B41120" i="9"/>
  <c r="B41121" i="9"/>
  <c r="B41122" i="9"/>
  <c r="B41123" i="9"/>
  <c r="B41124" i="9"/>
  <c r="B41125" i="9"/>
  <c r="B41126" i="9"/>
  <c r="B41127" i="9"/>
  <c r="B41128" i="9"/>
  <c r="B41129" i="9"/>
  <c r="B41130" i="9"/>
  <c r="B41131" i="9"/>
  <c r="B41132" i="9"/>
  <c r="B41133" i="9"/>
  <c r="B41134" i="9"/>
  <c r="B41135" i="9"/>
  <c r="B41136" i="9"/>
  <c r="B41137" i="9"/>
  <c r="B41138" i="9"/>
  <c r="B41139" i="9"/>
  <c r="B41140" i="9"/>
  <c r="B41141" i="9"/>
  <c r="B41142" i="9"/>
  <c r="B41143" i="9"/>
  <c r="B41144" i="9"/>
  <c r="B41145" i="9"/>
  <c r="B41146" i="9"/>
  <c r="B41147" i="9"/>
  <c r="B41148" i="9"/>
  <c r="B41149" i="9"/>
  <c r="B41150" i="9"/>
  <c r="B41151" i="9"/>
  <c r="B41152" i="9"/>
  <c r="B41153" i="9"/>
  <c r="B41154" i="9"/>
  <c r="B41155" i="9"/>
  <c r="B41156" i="9"/>
  <c r="B41157" i="9"/>
  <c r="B41158" i="9"/>
  <c r="B41159" i="9"/>
  <c r="B41160" i="9"/>
  <c r="B41161" i="9"/>
  <c r="B41162" i="9"/>
  <c r="B41163" i="9"/>
  <c r="B41164" i="9"/>
  <c r="B41165" i="9"/>
  <c r="B41166" i="9"/>
  <c r="B41167" i="9"/>
  <c r="B41168" i="9"/>
  <c r="B41169" i="9"/>
  <c r="B41170" i="9"/>
  <c r="B41171" i="9"/>
  <c r="B41172" i="9"/>
  <c r="B41173" i="9"/>
  <c r="B41174" i="9"/>
  <c r="B41175" i="9"/>
  <c r="B41176" i="9"/>
  <c r="B41177" i="9"/>
  <c r="B41178" i="9"/>
  <c r="B41179" i="9"/>
  <c r="B41180" i="9"/>
  <c r="B41181" i="9"/>
  <c r="B41182" i="9"/>
  <c r="B41183" i="9"/>
  <c r="B41184" i="9"/>
  <c r="B41185" i="9"/>
  <c r="B41186" i="9"/>
  <c r="B41187" i="9"/>
  <c r="B41188" i="9"/>
  <c r="B41189" i="9"/>
  <c r="B41190" i="9"/>
  <c r="B41191" i="9"/>
  <c r="B41192" i="9"/>
  <c r="B41193" i="9"/>
  <c r="B41194" i="9"/>
  <c r="B41195" i="9"/>
  <c r="B41196" i="9"/>
  <c r="B41197" i="9"/>
  <c r="B41198" i="9"/>
  <c r="B41199" i="9"/>
  <c r="B41200" i="9"/>
  <c r="B41201" i="9"/>
  <c r="B41202" i="9"/>
  <c r="B41203" i="9"/>
  <c r="B41204" i="9"/>
  <c r="B41205" i="9"/>
  <c r="B41206" i="9"/>
  <c r="B41207" i="9"/>
  <c r="B41208" i="9"/>
  <c r="B41209" i="9"/>
  <c r="B41210" i="9"/>
  <c r="B41211" i="9"/>
  <c r="B41212" i="9"/>
  <c r="B41213" i="9"/>
  <c r="B41214" i="9"/>
  <c r="B41215" i="9"/>
  <c r="B41216" i="9"/>
  <c r="B41217" i="9"/>
  <c r="B41218" i="9"/>
  <c r="B41219" i="9"/>
  <c r="B41220" i="9"/>
  <c r="B41221" i="9"/>
  <c r="B41222" i="9"/>
  <c r="B41223" i="9"/>
  <c r="B41224" i="9"/>
  <c r="B41225" i="9"/>
  <c r="B41226" i="9"/>
  <c r="B41227" i="9"/>
  <c r="B41228" i="9"/>
  <c r="B41229" i="9"/>
  <c r="B41230" i="9"/>
  <c r="B41231" i="9"/>
  <c r="B41232" i="9"/>
  <c r="B41233" i="9"/>
  <c r="B41234" i="9"/>
  <c r="B41235" i="9"/>
  <c r="B41236" i="9"/>
  <c r="B41237" i="9"/>
  <c r="B41238" i="9"/>
  <c r="B41239" i="9"/>
  <c r="B41240" i="9"/>
  <c r="B41241" i="9"/>
  <c r="B41242" i="9"/>
  <c r="B41243" i="9"/>
  <c r="B41244" i="9"/>
  <c r="B41245" i="9"/>
  <c r="B41246" i="9"/>
  <c r="B41247" i="9"/>
  <c r="B41248" i="9"/>
  <c r="B41249" i="9"/>
  <c r="B41250" i="9"/>
  <c r="B41251" i="9"/>
  <c r="B41252" i="9"/>
  <c r="B41253" i="9"/>
  <c r="B41254" i="9"/>
  <c r="B41255" i="9"/>
  <c r="B41256" i="9"/>
  <c r="B41257" i="9"/>
  <c r="B41258" i="9"/>
  <c r="B41259" i="9"/>
  <c r="B41260" i="9"/>
  <c r="B41261" i="9"/>
  <c r="B41262" i="9"/>
  <c r="B41263" i="9"/>
  <c r="B41264" i="9"/>
  <c r="B41265" i="9"/>
  <c r="B41266" i="9"/>
  <c r="B41267" i="9"/>
  <c r="B41268" i="9"/>
  <c r="B41269" i="9"/>
  <c r="B41270" i="9"/>
  <c r="B41271" i="9"/>
  <c r="B41272" i="9"/>
  <c r="B41273" i="9"/>
  <c r="B41274" i="9"/>
  <c r="B41275" i="9"/>
  <c r="B41276" i="9"/>
  <c r="B41277" i="9"/>
  <c r="B41278" i="9"/>
  <c r="B41279" i="9"/>
  <c r="B41280" i="9"/>
  <c r="B41281" i="9"/>
  <c r="B41282" i="9"/>
  <c r="B41283" i="9"/>
  <c r="B41284" i="9"/>
  <c r="B41285" i="9"/>
  <c r="B41286" i="9"/>
  <c r="B41287" i="9"/>
  <c r="B41288" i="9"/>
  <c r="B41289" i="9"/>
  <c r="B41290" i="9"/>
  <c r="B41291" i="9"/>
  <c r="B41292" i="9"/>
  <c r="B41293" i="9"/>
  <c r="B41294" i="9"/>
  <c r="B41295" i="9"/>
  <c r="B41296" i="9"/>
  <c r="B41297" i="9"/>
  <c r="B41298" i="9"/>
  <c r="B41299" i="9"/>
  <c r="B41300" i="9"/>
  <c r="B41301" i="9"/>
  <c r="B41302" i="9"/>
  <c r="B41303" i="9"/>
  <c r="B41304" i="9"/>
  <c r="B41305" i="9"/>
  <c r="B41306" i="9"/>
  <c r="B41307" i="9"/>
  <c r="B41308" i="9"/>
  <c r="B41309" i="9"/>
  <c r="B41310" i="9"/>
  <c r="B41311" i="9"/>
  <c r="B41312" i="9"/>
  <c r="B41313" i="9"/>
  <c r="B41314" i="9"/>
  <c r="B41315" i="9"/>
  <c r="B41316" i="9"/>
  <c r="B41317" i="9"/>
  <c r="B41318" i="9"/>
  <c r="B41319" i="9"/>
  <c r="B41320" i="9"/>
  <c r="B41321" i="9"/>
  <c r="B41322" i="9"/>
  <c r="B41323" i="9"/>
  <c r="B41324" i="9"/>
  <c r="B41325" i="9"/>
  <c r="B41326" i="9"/>
  <c r="B41327" i="9"/>
  <c r="B41328" i="9"/>
  <c r="B41329" i="9"/>
  <c r="B41330" i="9"/>
  <c r="B41331" i="9"/>
  <c r="B41332" i="9"/>
  <c r="B41333" i="9"/>
  <c r="B41334" i="9"/>
  <c r="B41335" i="9"/>
  <c r="B41336" i="9"/>
  <c r="B41337" i="9"/>
  <c r="B41338" i="9"/>
  <c r="B41339" i="9"/>
  <c r="B41340" i="9"/>
  <c r="B41341" i="9"/>
  <c r="B41342" i="9"/>
  <c r="B41343" i="9"/>
  <c r="B41344" i="9"/>
  <c r="B41345" i="9"/>
  <c r="B41346" i="9"/>
  <c r="B41347" i="9"/>
  <c r="B41348" i="9"/>
  <c r="B41349" i="9"/>
  <c r="B41350" i="9"/>
  <c r="B41351" i="9"/>
  <c r="B41352" i="9"/>
  <c r="B41353" i="9"/>
  <c r="B41354" i="9"/>
  <c r="B41355" i="9"/>
  <c r="B41356" i="9"/>
  <c r="B41357" i="9"/>
  <c r="B41358" i="9"/>
  <c r="B41359" i="9"/>
  <c r="B41360" i="9"/>
  <c r="B41361" i="9"/>
  <c r="B41362" i="9"/>
  <c r="B41363" i="9"/>
  <c r="B41364" i="9"/>
  <c r="B41365" i="9"/>
  <c r="B41366" i="9"/>
  <c r="B41367" i="9"/>
  <c r="B41368" i="9"/>
  <c r="B41369" i="9"/>
  <c r="B41370" i="9"/>
  <c r="B41371" i="9"/>
  <c r="B41372" i="9"/>
  <c r="B41373" i="9"/>
  <c r="B41374" i="9"/>
  <c r="B41375" i="9"/>
  <c r="B41376" i="9"/>
  <c r="B41377" i="9"/>
  <c r="B41378" i="9"/>
  <c r="B41379" i="9"/>
  <c r="B41380" i="9"/>
  <c r="B41381" i="9"/>
  <c r="B41382" i="9"/>
  <c r="B41383" i="9"/>
  <c r="B41384" i="9"/>
  <c r="B41385" i="9"/>
  <c r="B41386" i="9"/>
  <c r="B41387" i="9"/>
  <c r="B41388" i="9"/>
  <c r="B41389" i="9"/>
  <c r="B41390" i="9"/>
  <c r="B41391" i="9"/>
  <c r="B41392" i="9"/>
  <c r="B41393" i="9"/>
  <c r="B41394" i="9"/>
  <c r="B41395" i="9"/>
  <c r="B41396" i="9"/>
  <c r="B41397" i="9"/>
  <c r="B41398" i="9"/>
  <c r="B41399" i="9"/>
  <c r="B41400" i="9"/>
  <c r="B41401" i="9"/>
  <c r="B41402" i="9"/>
  <c r="B41403" i="9"/>
  <c r="B41404" i="9"/>
  <c r="B41405" i="9"/>
  <c r="B41406" i="9"/>
  <c r="B41407" i="9"/>
  <c r="B41408" i="9"/>
  <c r="B41409" i="9"/>
  <c r="B41410" i="9"/>
  <c r="B41411" i="9"/>
  <c r="B41412" i="9"/>
  <c r="B41413" i="9"/>
  <c r="B41414" i="9"/>
  <c r="B41415" i="9"/>
  <c r="B41416" i="9"/>
  <c r="B41417" i="9"/>
  <c r="B41418" i="9"/>
  <c r="B41419" i="9"/>
  <c r="B41420" i="9"/>
  <c r="B41421" i="9"/>
  <c r="B41422" i="9"/>
  <c r="B41423" i="9"/>
  <c r="B41424" i="9"/>
  <c r="B41425" i="9"/>
  <c r="B41426" i="9"/>
  <c r="B41427" i="9"/>
  <c r="B41428" i="9"/>
  <c r="B41429" i="9"/>
  <c r="B41430" i="9"/>
  <c r="B41431" i="9"/>
  <c r="B41432" i="9"/>
  <c r="B41433" i="9"/>
  <c r="B41434" i="9"/>
  <c r="B41435" i="9"/>
  <c r="B41436" i="9"/>
  <c r="B41437" i="9"/>
  <c r="B41438" i="9"/>
  <c r="B41439" i="9"/>
  <c r="B41440" i="9"/>
  <c r="B41441" i="9"/>
  <c r="B41442" i="9"/>
  <c r="B41443" i="9"/>
  <c r="B41444" i="9"/>
  <c r="B41445" i="9"/>
  <c r="B41446" i="9"/>
  <c r="B41447" i="9"/>
  <c r="B41448" i="9"/>
  <c r="B41449" i="9"/>
  <c r="B41450" i="9"/>
  <c r="B41451" i="9"/>
  <c r="B41452" i="9"/>
  <c r="B41453" i="9"/>
  <c r="B41454" i="9"/>
  <c r="B41455" i="9"/>
  <c r="B41456" i="9"/>
  <c r="B41457" i="9"/>
  <c r="B41458" i="9"/>
  <c r="B41459" i="9"/>
  <c r="B41460" i="9"/>
  <c r="B41461" i="9"/>
  <c r="B41462" i="9"/>
  <c r="B41463" i="9"/>
  <c r="B41464" i="9"/>
  <c r="B41465" i="9"/>
  <c r="B41466" i="9"/>
  <c r="B41467" i="9"/>
  <c r="B41468" i="9"/>
  <c r="B41469" i="9"/>
  <c r="B41470" i="9"/>
  <c r="B41471" i="9"/>
  <c r="B41472" i="9"/>
  <c r="B41473" i="9"/>
  <c r="B41474" i="9"/>
  <c r="B41475" i="9"/>
  <c r="B41476" i="9"/>
  <c r="B41477" i="9"/>
  <c r="B41478" i="9"/>
  <c r="B41479" i="9"/>
  <c r="B41480" i="9"/>
  <c r="B41481" i="9"/>
  <c r="B41482" i="9"/>
  <c r="B41483" i="9"/>
  <c r="B41484" i="9"/>
  <c r="B41485" i="9"/>
  <c r="B41486" i="9"/>
  <c r="B41487" i="9"/>
  <c r="B41488" i="9"/>
  <c r="B41489" i="9"/>
  <c r="B41490" i="9"/>
  <c r="B41491" i="9"/>
  <c r="B41492" i="9"/>
  <c r="B41493" i="9"/>
  <c r="B41494" i="9"/>
  <c r="B41495" i="9"/>
  <c r="B41496" i="9"/>
  <c r="B41497" i="9"/>
  <c r="B41498" i="9"/>
  <c r="B41499" i="9"/>
  <c r="B41500" i="9"/>
  <c r="B41501" i="9"/>
  <c r="B41502" i="9"/>
  <c r="B41503" i="9"/>
  <c r="B41504" i="9"/>
  <c r="B41505" i="9"/>
  <c r="B41506" i="9"/>
  <c r="B41507" i="9"/>
  <c r="B41508" i="9"/>
  <c r="B41509" i="9"/>
  <c r="B41510" i="9"/>
  <c r="B41511" i="9"/>
  <c r="B41512" i="9"/>
  <c r="B41513" i="9"/>
  <c r="B41514" i="9"/>
  <c r="B41515" i="9"/>
  <c r="B41516" i="9"/>
  <c r="B41517" i="9"/>
  <c r="B41518" i="9"/>
  <c r="B41519" i="9"/>
  <c r="B41520" i="9"/>
  <c r="B41521" i="9"/>
  <c r="B41522" i="9"/>
  <c r="B41523" i="9"/>
  <c r="B41524" i="9"/>
  <c r="B41525" i="9"/>
  <c r="B41526" i="9"/>
  <c r="B41527" i="9"/>
  <c r="B41528" i="9"/>
  <c r="B41529" i="9"/>
  <c r="B41530" i="9"/>
  <c r="B41531" i="9"/>
  <c r="B41532" i="9"/>
  <c r="B41533" i="9"/>
  <c r="B41534" i="9"/>
  <c r="B41535" i="9"/>
  <c r="B41536" i="9"/>
  <c r="B41537" i="9"/>
  <c r="B41538" i="9"/>
  <c r="B41539" i="9"/>
  <c r="B41540" i="9"/>
  <c r="B41541" i="9"/>
  <c r="B41542" i="9"/>
  <c r="B41543" i="9"/>
  <c r="B41544" i="9"/>
  <c r="B41545" i="9"/>
  <c r="B41546" i="9"/>
  <c r="B41547" i="9"/>
  <c r="B41548" i="9"/>
  <c r="B41549" i="9"/>
  <c r="B41550" i="9"/>
  <c r="B41551" i="9"/>
  <c r="B41552" i="9"/>
  <c r="B41553" i="9"/>
  <c r="B41554" i="9"/>
  <c r="B41555" i="9"/>
  <c r="B41556" i="9"/>
  <c r="B41557" i="9"/>
  <c r="B41558" i="9"/>
  <c r="B41559" i="9"/>
  <c r="B41560" i="9"/>
  <c r="B41561" i="9"/>
  <c r="B41562" i="9"/>
  <c r="B41563" i="9"/>
  <c r="B41564" i="9"/>
  <c r="B41565" i="9"/>
  <c r="B41566" i="9"/>
  <c r="B41567" i="9"/>
  <c r="B41568" i="9"/>
  <c r="B41569" i="9"/>
  <c r="B41570" i="9"/>
  <c r="B41571" i="9"/>
  <c r="B41572" i="9"/>
  <c r="B41573" i="9"/>
  <c r="B41574" i="9"/>
  <c r="B41575" i="9"/>
  <c r="B41576" i="9"/>
  <c r="B41577" i="9"/>
  <c r="B41578" i="9"/>
  <c r="B41579" i="9"/>
  <c r="B41580" i="9"/>
  <c r="B41581" i="9"/>
  <c r="B41582" i="9"/>
  <c r="B41583" i="9"/>
  <c r="B41584" i="9"/>
  <c r="B41585" i="9"/>
  <c r="B41586" i="9"/>
  <c r="B41587" i="9"/>
  <c r="B41588" i="9"/>
  <c r="B41589" i="9"/>
  <c r="B41590" i="9"/>
  <c r="B41591" i="9"/>
  <c r="B41592" i="9"/>
  <c r="B41593" i="9"/>
  <c r="B41594" i="9"/>
  <c r="B41595" i="9"/>
  <c r="B41596" i="9"/>
  <c r="B41597" i="9"/>
  <c r="B41598" i="9"/>
  <c r="B41599" i="9"/>
  <c r="B41600" i="9"/>
  <c r="B41601" i="9"/>
  <c r="B41602" i="9"/>
  <c r="B41603" i="9"/>
  <c r="B41604" i="9"/>
  <c r="B41605" i="9"/>
  <c r="B41606" i="9"/>
  <c r="B41607" i="9"/>
  <c r="B41608" i="9"/>
  <c r="B41609" i="9"/>
  <c r="B41610" i="9"/>
  <c r="B41611" i="9"/>
  <c r="B41612" i="9"/>
  <c r="B41613" i="9"/>
  <c r="B41614" i="9"/>
  <c r="B41615" i="9"/>
  <c r="B41616" i="9"/>
  <c r="B41617" i="9"/>
  <c r="B41618" i="9"/>
  <c r="B41619" i="9"/>
  <c r="B41620" i="9"/>
  <c r="B41621" i="9"/>
  <c r="B41622" i="9"/>
  <c r="B41623" i="9"/>
  <c r="B41624" i="9"/>
  <c r="B41625" i="9"/>
  <c r="B41626" i="9"/>
  <c r="B41627" i="9"/>
  <c r="B41628" i="9"/>
  <c r="B41629" i="9"/>
  <c r="B41630" i="9"/>
  <c r="B41631" i="9"/>
  <c r="B41632" i="9"/>
  <c r="B41633" i="9"/>
  <c r="B41634" i="9"/>
  <c r="B41635" i="9"/>
  <c r="B41636" i="9"/>
  <c r="B41637" i="9"/>
  <c r="B41638" i="9"/>
  <c r="B41639" i="9"/>
  <c r="B41640" i="9"/>
  <c r="B41641" i="9"/>
  <c r="B41642" i="9"/>
  <c r="B41643" i="9"/>
  <c r="B41644" i="9"/>
  <c r="B41645" i="9"/>
  <c r="B41646" i="9"/>
  <c r="B41647" i="9"/>
  <c r="B41648" i="9"/>
  <c r="B41649" i="9"/>
  <c r="B41650" i="9"/>
  <c r="B41651" i="9"/>
  <c r="B41652" i="9"/>
  <c r="B41653" i="9"/>
  <c r="B41654" i="9"/>
  <c r="B41655" i="9"/>
  <c r="B41656" i="9"/>
  <c r="B41657" i="9"/>
  <c r="B41658" i="9"/>
  <c r="B41659" i="9"/>
  <c r="B41660" i="9"/>
  <c r="B41661" i="9"/>
  <c r="B41662" i="9"/>
  <c r="B41663" i="9"/>
  <c r="B41664" i="9"/>
  <c r="B41665" i="9"/>
  <c r="B41666" i="9"/>
  <c r="B41667" i="9"/>
  <c r="B41668" i="9"/>
  <c r="B41669" i="9"/>
  <c r="B41670" i="9"/>
  <c r="B41671" i="9"/>
  <c r="B41672" i="9"/>
  <c r="B41673" i="9"/>
  <c r="B41674" i="9"/>
  <c r="B41675" i="9"/>
  <c r="B41676" i="9"/>
  <c r="B41677" i="9"/>
  <c r="B41678" i="9"/>
  <c r="B41679" i="9"/>
  <c r="B41680" i="9"/>
  <c r="B41681" i="9"/>
  <c r="B41682" i="9"/>
  <c r="B41683" i="9"/>
  <c r="B41684" i="9"/>
  <c r="B41685" i="9"/>
  <c r="B41686" i="9"/>
  <c r="B41687" i="9"/>
  <c r="B41688" i="9"/>
  <c r="B41689" i="9"/>
  <c r="B41690" i="9"/>
  <c r="B41691" i="9"/>
  <c r="B41692" i="9"/>
  <c r="B41693" i="9"/>
  <c r="B41694" i="9"/>
  <c r="B41695" i="9"/>
  <c r="B41696" i="9"/>
  <c r="B41697" i="9"/>
  <c r="B41698" i="9"/>
  <c r="B41699" i="9"/>
  <c r="B41700" i="9"/>
  <c r="B41701" i="9"/>
  <c r="B41702" i="9"/>
  <c r="B41703" i="9"/>
  <c r="B41704" i="9"/>
  <c r="B41705" i="9"/>
  <c r="B41706" i="9"/>
  <c r="B41707" i="9"/>
  <c r="B41708" i="9"/>
  <c r="B41709" i="9"/>
  <c r="B41710" i="9"/>
  <c r="B41711" i="9"/>
  <c r="B41712" i="9"/>
  <c r="B41713" i="9"/>
  <c r="B41714" i="9"/>
  <c r="B41715" i="9"/>
  <c r="B41716" i="9"/>
  <c r="B41717" i="9"/>
  <c r="B41718" i="9"/>
  <c r="B41719" i="9"/>
  <c r="B41720" i="9"/>
  <c r="B41721" i="9"/>
  <c r="B41722" i="9"/>
  <c r="B41723" i="9"/>
  <c r="B41724" i="9"/>
  <c r="B41725" i="9"/>
  <c r="B41726" i="9"/>
  <c r="B41727" i="9"/>
  <c r="B41728" i="9"/>
  <c r="B41729" i="9"/>
  <c r="B41730" i="9"/>
  <c r="B41731" i="9"/>
  <c r="B41732" i="9"/>
  <c r="B41733" i="9"/>
  <c r="B41734" i="9"/>
  <c r="B41735" i="9"/>
  <c r="B41736" i="9"/>
  <c r="B41737" i="9"/>
  <c r="B41738" i="9"/>
  <c r="B41739" i="9"/>
  <c r="B41740" i="9"/>
  <c r="B41741" i="9"/>
  <c r="B41742" i="9"/>
  <c r="B41743" i="9"/>
  <c r="B41744" i="9"/>
  <c r="B41745" i="9"/>
  <c r="B41746" i="9"/>
  <c r="B41747" i="9"/>
  <c r="B41748" i="9"/>
  <c r="B41749" i="9"/>
  <c r="B41750" i="9"/>
  <c r="B41751" i="9"/>
  <c r="B41752" i="9"/>
  <c r="B41753" i="9"/>
  <c r="B41754" i="9"/>
  <c r="B41755" i="9"/>
  <c r="B41756" i="9"/>
  <c r="B41757" i="9"/>
  <c r="B41758" i="9"/>
  <c r="B41759" i="9"/>
  <c r="B41760" i="9"/>
  <c r="B41761" i="9"/>
  <c r="B41762" i="9"/>
  <c r="B41763" i="9"/>
  <c r="B41764" i="9"/>
  <c r="B41765" i="9"/>
  <c r="B41766" i="9"/>
  <c r="B41767" i="9"/>
  <c r="B41768" i="9"/>
  <c r="B41769" i="9"/>
  <c r="B41770" i="9"/>
  <c r="B41771" i="9"/>
  <c r="B41772" i="9"/>
  <c r="B41773" i="9"/>
  <c r="B41774" i="9"/>
  <c r="B41775" i="9"/>
  <c r="B41776" i="9"/>
  <c r="B41777" i="9"/>
  <c r="B41778" i="9"/>
  <c r="B41779" i="9"/>
  <c r="B41780" i="9"/>
  <c r="B41781" i="9"/>
  <c r="B41782" i="9"/>
  <c r="B41783" i="9"/>
  <c r="B41784" i="9"/>
  <c r="B41785" i="9"/>
  <c r="B41786" i="9"/>
  <c r="B41787" i="9"/>
  <c r="B41788" i="9"/>
  <c r="B41789" i="9"/>
  <c r="B41790" i="9"/>
  <c r="B41791" i="9"/>
  <c r="B41792" i="9"/>
  <c r="B41793" i="9"/>
  <c r="B41794" i="9"/>
  <c r="B41795" i="9"/>
  <c r="B41796" i="9"/>
  <c r="B41797" i="9"/>
  <c r="B41798" i="9"/>
  <c r="B41799" i="9"/>
  <c r="B41800" i="9"/>
  <c r="B41801" i="9"/>
  <c r="B41802" i="9"/>
  <c r="B41803" i="9"/>
  <c r="B41804" i="9"/>
  <c r="B41805" i="9"/>
  <c r="B41806" i="9"/>
  <c r="B41807" i="9"/>
  <c r="B41808" i="9"/>
  <c r="B41809" i="9"/>
  <c r="B41810" i="9"/>
  <c r="B41811" i="9"/>
  <c r="B41812" i="9"/>
  <c r="B41813" i="9"/>
  <c r="B41814" i="9"/>
  <c r="B41815" i="9"/>
  <c r="B41816" i="9"/>
  <c r="B41817" i="9"/>
  <c r="B41818" i="9"/>
  <c r="B41819" i="9"/>
  <c r="B41820" i="9"/>
  <c r="B41821" i="9"/>
  <c r="B41822" i="9"/>
  <c r="B41823" i="9"/>
  <c r="B41824" i="9"/>
  <c r="B41825" i="9"/>
  <c r="B41826" i="9"/>
  <c r="B41827" i="9"/>
  <c r="B41828" i="9"/>
  <c r="B41829" i="9"/>
  <c r="B41830" i="9"/>
  <c r="B41831" i="9"/>
  <c r="B41832" i="9"/>
  <c r="B41833" i="9"/>
  <c r="B41834" i="9"/>
  <c r="B41835" i="9"/>
  <c r="B41836" i="9"/>
  <c r="B41837" i="9"/>
  <c r="B41838" i="9"/>
  <c r="B41839" i="9"/>
  <c r="B41840" i="9"/>
  <c r="B41841" i="9"/>
  <c r="B41842" i="9"/>
  <c r="B41843" i="9"/>
  <c r="B41844" i="9"/>
  <c r="B41845" i="9"/>
  <c r="B41846" i="9"/>
  <c r="B41847" i="9"/>
  <c r="B41848" i="9"/>
  <c r="B41849" i="9"/>
  <c r="B41850" i="9"/>
  <c r="B41851" i="9"/>
  <c r="B41852" i="9"/>
  <c r="B41853" i="9"/>
  <c r="B41854" i="9"/>
  <c r="B41855" i="9"/>
  <c r="B41856" i="9"/>
  <c r="B41857" i="9"/>
  <c r="B41858" i="9"/>
  <c r="B41859" i="9"/>
  <c r="B41860" i="9"/>
  <c r="B41861" i="9"/>
  <c r="B41862" i="9"/>
  <c r="B41863" i="9"/>
  <c r="B41864" i="9"/>
  <c r="B41865" i="9"/>
  <c r="B41866" i="9"/>
  <c r="B41867" i="9"/>
  <c r="B41868" i="9"/>
  <c r="B41869" i="9"/>
  <c r="B41870" i="9"/>
  <c r="B41871" i="9"/>
  <c r="B41872" i="9"/>
  <c r="B41873" i="9"/>
  <c r="B41874" i="9"/>
  <c r="B41875" i="9"/>
  <c r="B41876" i="9"/>
  <c r="B41877" i="9"/>
  <c r="B41878" i="9"/>
  <c r="B41879" i="9"/>
  <c r="B41880" i="9"/>
  <c r="B41881" i="9"/>
  <c r="B41882" i="9"/>
  <c r="B41883" i="9"/>
  <c r="B41884" i="9"/>
  <c r="B41885" i="9"/>
  <c r="B41886" i="9"/>
  <c r="B41887" i="9"/>
  <c r="B41888" i="9"/>
  <c r="B41889" i="9"/>
  <c r="B41890" i="9"/>
  <c r="B41891" i="9"/>
  <c r="B41892" i="9"/>
  <c r="B41893" i="9"/>
  <c r="B41894" i="9"/>
  <c r="B41895" i="9"/>
  <c r="B41896" i="9"/>
  <c r="B41897" i="9"/>
  <c r="B41898" i="9"/>
  <c r="B41899" i="9"/>
  <c r="B41900" i="9"/>
  <c r="B41901" i="9"/>
  <c r="B41902" i="9"/>
  <c r="B41903" i="9"/>
  <c r="B41904" i="9"/>
  <c r="B41905" i="9"/>
  <c r="B41906" i="9"/>
  <c r="B41907" i="9"/>
  <c r="B41908" i="9"/>
  <c r="B41909" i="9"/>
  <c r="B41910" i="9"/>
  <c r="B41911" i="9"/>
  <c r="B41912" i="9"/>
  <c r="B41913" i="9"/>
  <c r="B41914" i="9"/>
  <c r="B41915" i="9"/>
  <c r="B41916" i="9"/>
  <c r="B41917" i="9"/>
  <c r="B41918" i="9"/>
  <c r="B41919" i="9"/>
  <c r="B41920" i="9"/>
  <c r="B41921" i="9"/>
  <c r="B41922" i="9"/>
  <c r="B41923" i="9"/>
  <c r="B41924" i="9"/>
  <c r="B41925" i="9"/>
  <c r="B41926" i="9"/>
  <c r="B41927" i="9"/>
  <c r="B41928" i="9"/>
  <c r="B41929" i="9"/>
  <c r="B41930" i="9"/>
  <c r="B41931" i="9"/>
  <c r="B41932" i="9"/>
  <c r="B41933" i="9"/>
  <c r="B41934" i="9"/>
  <c r="B41935" i="9"/>
  <c r="B41936" i="9"/>
  <c r="B41937" i="9"/>
  <c r="B41938" i="9"/>
  <c r="B41939" i="9"/>
  <c r="B41940" i="9"/>
  <c r="B41941" i="9"/>
  <c r="B41942" i="9"/>
  <c r="B41943" i="9"/>
  <c r="B41944" i="9"/>
  <c r="B41945" i="9"/>
  <c r="B41946" i="9"/>
  <c r="B41947" i="9"/>
  <c r="B41948" i="9"/>
  <c r="B41949" i="9"/>
  <c r="B41950" i="9"/>
  <c r="B41951" i="9"/>
  <c r="B41952" i="9"/>
  <c r="B41953" i="9"/>
  <c r="B41954" i="9"/>
  <c r="B41955" i="9"/>
  <c r="B41956" i="9"/>
  <c r="B41957" i="9"/>
  <c r="B41958" i="9"/>
  <c r="B41959" i="9"/>
  <c r="B41960" i="9"/>
  <c r="B41961" i="9"/>
  <c r="B41962" i="9"/>
  <c r="B41963" i="9"/>
  <c r="B41964" i="9"/>
  <c r="B41965" i="9"/>
  <c r="B41966" i="9"/>
  <c r="B41967" i="9"/>
  <c r="B41968" i="9"/>
  <c r="B41969" i="9"/>
  <c r="B41970" i="9"/>
  <c r="B41971" i="9"/>
  <c r="B41972" i="9"/>
  <c r="B41973" i="9"/>
  <c r="B41974" i="9"/>
  <c r="B41975" i="9"/>
  <c r="B41976" i="9"/>
  <c r="B41977" i="9"/>
  <c r="B41978" i="9"/>
  <c r="B41979" i="9"/>
  <c r="B41980" i="9"/>
  <c r="B41981" i="9"/>
  <c r="B41982" i="9"/>
  <c r="B41983" i="9"/>
  <c r="B41984" i="9"/>
  <c r="B41985" i="9"/>
  <c r="B41986" i="9"/>
  <c r="B41987" i="9"/>
  <c r="B41988" i="9"/>
  <c r="B41989" i="9"/>
  <c r="B41990" i="9"/>
  <c r="B41991" i="9"/>
  <c r="B41992" i="9"/>
  <c r="B41993" i="9"/>
  <c r="B41994" i="9"/>
  <c r="B41995" i="9"/>
  <c r="B41996" i="9"/>
  <c r="B41997" i="9"/>
  <c r="B41998" i="9"/>
  <c r="B41999" i="9"/>
  <c r="B42000" i="9"/>
  <c r="B42001" i="9"/>
  <c r="B42002" i="9"/>
  <c r="B42003" i="9"/>
  <c r="B42004" i="9"/>
  <c r="B42005" i="9"/>
  <c r="B42006" i="9"/>
  <c r="B42007" i="9"/>
  <c r="B42008" i="9"/>
  <c r="B42009" i="9"/>
  <c r="B42010" i="9"/>
  <c r="B42011" i="9"/>
  <c r="B42012" i="9"/>
  <c r="B42013" i="9"/>
  <c r="B42014" i="9"/>
  <c r="B42015" i="9"/>
  <c r="B42016" i="9"/>
  <c r="B42017" i="9"/>
  <c r="B42018" i="9"/>
  <c r="B42019" i="9"/>
  <c r="B42020" i="9"/>
  <c r="B42021" i="9"/>
  <c r="B42022" i="9"/>
  <c r="B42023" i="9"/>
  <c r="B42024" i="9"/>
  <c r="B42025" i="9"/>
  <c r="B42026" i="9"/>
  <c r="B42027" i="9"/>
  <c r="B42028" i="9"/>
  <c r="B42029" i="9"/>
  <c r="B42030" i="9"/>
  <c r="B42031" i="9"/>
  <c r="B42032" i="9"/>
  <c r="B42033" i="9"/>
  <c r="B42034" i="9"/>
  <c r="B42035" i="9"/>
  <c r="B42036" i="9"/>
  <c r="B42037" i="9"/>
  <c r="B42038" i="9"/>
  <c r="B42039" i="9"/>
  <c r="B42040" i="9"/>
  <c r="B42041" i="9"/>
  <c r="B42042" i="9"/>
  <c r="B42043" i="9"/>
  <c r="B42044" i="9"/>
  <c r="B42045" i="9"/>
  <c r="B42046" i="9"/>
  <c r="B42047" i="9"/>
  <c r="B42048" i="9"/>
  <c r="B42049" i="9"/>
  <c r="B42050" i="9"/>
  <c r="B42051" i="9"/>
  <c r="B42052" i="9"/>
  <c r="B42053" i="9"/>
  <c r="B42054" i="9"/>
  <c r="B42055" i="9"/>
  <c r="B42056" i="9"/>
  <c r="B42057" i="9"/>
  <c r="B42058" i="9"/>
  <c r="B42059" i="9"/>
  <c r="B42060" i="9"/>
  <c r="B42061" i="9"/>
  <c r="B42062" i="9"/>
  <c r="B42063" i="9"/>
  <c r="B42064" i="9"/>
  <c r="B42065" i="9"/>
  <c r="B42066" i="9"/>
  <c r="B42067" i="9"/>
  <c r="B42068" i="9"/>
  <c r="B42069" i="9"/>
  <c r="B42070" i="9"/>
  <c r="B42071" i="9"/>
  <c r="B42072" i="9"/>
  <c r="B42073" i="9"/>
  <c r="B42074" i="9"/>
  <c r="B42075" i="9"/>
  <c r="B42076" i="9"/>
  <c r="B42077" i="9"/>
  <c r="B42078" i="9"/>
  <c r="B42079" i="9"/>
  <c r="B42080" i="9"/>
  <c r="B42081" i="9"/>
  <c r="B42082" i="9"/>
  <c r="B42083" i="9"/>
  <c r="B42084" i="9"/>
  <c r="B42085" i="9"/>
  <c r="B42086" i="9"/>
  <c r="B42087" i="9"/>
  <c r="B42088" i="9"/>
  <c r="B42089" i="9"/>
  <c r="B42090" i="9"/>
  <c r="B42091" i="9"/>
  <c r="B42092" i="9"/>
  <c r="B42093" i="9"/>
  <c r="B42094" i="9"/>
  <c r="B42095" i="9"/>
  <c r="B42096" i="9"/>
  <c r="B42097" i="9"/>
  <c r="B42098" i="9"/>
  <c r="B42099" i="9"/>
  <c r="B42100" i="9"/>
  <c r="B42101" i="9"/>
  <c r="B42102" i="9"/>
  <c r="B42103" i="9"/>
  <c r="B42104" i="9"/>
  <c r="B42105" i="9"/>
  <c r="B42106" i="9"/>
  <c r="B42107" i="9"/>
  <c r="B42108" i="9"/>
  <c r="B42109" i="9"/>
  <c r="B42110" i="9"/>
  <c r="B42111" i="9"/>
  <c r="B42112" i="9"/>
  <c r="B42113" i="9"/>
  <c r="B42114" i="9"/>
  <c r="B42115" i="9"/>
  <c r="B42116" i="9"/>
  <c r="B42117" i="9"/>
  <c r="B42118" i="9"/>
  <c r="B42119" i="9"/>
  <c r="B42120" i="9"/>
  <c r="B42121" i="9"/>
  <c r="B42122" i="9"/>
  <c r="B42123" i="9"/>
  <c r="B42124" i="9"/>
  <c r="B42125" i="9"/>
  <c r="B42126" i="9"/>
  <c r="B42127" i="9"/>
  <c r="B42128" i="9"/>
  <c r="B42129" i="9"/>
  <c r="B42130" i="9"/>
  <c r="B42131" i="9"/>
  <c r="B42132" i="9"/>
  <c r="B42133" i="9"/>
  <c r="B42134" i="9"/>
  <c r="B42135" i="9"/>
  <c r="B42136" i="9"/>
  <c r="B42137" i="9"/>
  <c r="B42138" i="9"/>
  <c r="B42139" i="9"/>
  <c r="B42140" i="9"/>
  <c r="B42141" i="9"/>
  <c r="B42142" i="9"/>
  <c r="B42143" i="9"/>
  <c r="B42144" i="9"/>
  <c r="B42145" i="9"/>
  <c r="B42146" i="9"/>
  <c r="B42147" i="9"/>
  <c r="B42148" i="9"/>
  <c r="B42149" i="9"/>
  <c r="B42150" i="9"/>
  <c r="B42151" i="9"/>
  <c r="B42152" i="9"/>
  <c r="B42153" i="9"/>
  <c r="B42154" i="9"/>
  <c r="B42155" i="9"/>
  <c r="B42156" i="9"/>
  <c r="B42157" i="9"/>
  <c r="B42158" i="9"/>
  <c r="B42159" i="9"/>
  <c r="B42160" i="9"/>
  <c r="B42161" i="9"/>
  <c r="B42162" i="9"/>
  <c r="B42163" i="9"/>
  <c r="B42164" i="9"/>
  <c r="B42165" i="9"/>
  <c r="B42166" i="9"/>
  <c r="B42167" i="9"/>
  <c r="B42168" i="9"/>
  <c r="B42169" i="9"/>
  <c r="B42170" i="9"/>
  <c r="B42171" i="9"/>
  <c r="B42172" i="9"/>
  <c r="B42173" i="9"/>
  <c r="B42174" i="9"/>
  <c r="B42175" i="9"/>
  <c r="B42176" i="9"/>
  <c r="B42177" i="9"/>
  <c r="B42178" i="9"/>
  <c r="B42179" i="9"/>
  <c r="B42180" i="9"/>
  <c r="B42181" i="9"/>
  <c r="B42182" i="9"/>
  <c r="B42183" i="9"/>
  <c r="B42184" i="9"/>
  <c r="B42185" i="9"/>
  <c r="B42186" i="9"/>
  <c r="B42187" i="9"/>
  <c r="B42188" i="9"/>
  <c r="B42189" i="9"/>
  <c r="B42190" i="9"/>
  <c r="B42191" i="9"/>
  <c r="B42192" i="9"/>
  <c r="B42193" i="9"/>
  <c r="B42194" i="9"/>
  <c r="B42195" i="9"/>
  <c r="B42196" i="9"/>
  <c r="B42197" i="9"/>
  <c r="B42198" i="9"/>
  <c r="B42199" i="9"/>
  <c r="B42200" i="9"/>
  <c r="B42201" i="9"/>
  <c r="B42202" i="9"/>
  <c r="B42203" i="9"/>
  <c r="B42204" i="9"/>
  <c r="B42205" i="9"/>
  <c r="B42206" i="9"/>
  <c r="B42207" i="9"/>
  <c r="B42208" i="9"/>
  <c r="B42209" i="9"/>
  <c r="B42210" i="9"/>
  <c r="B42211" i="9"/>
  <c r="B42212" i="9"/>
  <c r="B42213" i="9"/>
  <c r="B42214" i="9"/>
  <c r="B42215" i="9"/>
  <c r="B42216" i="9"/>
  <c r="B42217" i="9"/>
  <c r="B42218" i="9"/>
  <c r="B42219" i="9"/>
  <c r="B42220" i="9"/>
  <c r="B42221" i="9"/>
  <c r="B42222" i="9"/>
  <c r="B42223" i="9"/>
  <c r="B42224" i="9"/>
  <c r="B42225" i="9"/>
  <c r="B42226" i="9"/>
  <c r="B42227" i="9"/>
  <c r="B42228" i="9"/>
  <c r="B42229" i="9"/>
  <c r="B42230" i="9"/>
  <c r="B42231" i="9"/>
  <c r="B42232" i="9"/>
  <c r="B42233" i="9"/>
  <c r="B42234" i="9"/>
  <c r="B42235" i="9"/>
  <c r="B42236" i="9"/>
  <c r="B42237" i="9"/>
  <c r="B42238" i="9"/>
  <c r="B42239" i="9"/>
  <c r="B42240" i="9"/>
  <c r="B42241" i="9"/>
  <c r="B42242" i="9"/>
  <c r="B42243" i="9"/>
  <c r="B42244" i="9"/>
  <c r="B42245" i="9"/>
  <c r="B42246" i="9"/>
  <c r="B42247" i="9"/>
  <c r="B42248" i="9"/>
  <c r="B42249" i="9"/>
  <c r="B42250" i="9"/>
  <c r="B42251" i="9"/>
  <c r="B42252" i="9"/>
  <c r="B42253" i="9"/>
  <c r="B42254" i="9"/>
  <c r="B42255" i="9"/>
  <c r="B42256" i="9"/>
  <c r="B42257" i="9"/>
  <c r="B42258" i="9"/>
  <c r="B42259" i="9"/>
  <c r="B42260" i="9"/>
  <c r="B42261" i="9"/>
  <c r="B42262" i="9"/>
  <c r="B42263" i="9"/>
  <c r="B42264" i="9"/>
  <c r="B42265" i="9"/>
  <c r="B42266" i="9"/>
  <c r="B42267" i="9"/>
  <c r="B42268" i="9"/>
  <c r="B42269" i="9"/>
  <c r="B42270" i="9"/>
  <c r="B42271" i="9"/>
  <c r="B42272" i="9"/>
  <c r="B42273" i="9"/>
  <c r="B42274" i="9"/>
  <c r="B42275" i="9"/>
  <c r="B42276" i="9"/>
  <c r="B42277" i="9"/>
  <c r="B42278" i="9"/>
  <c r="B42279" i="9"/>
  <c r="B42280" i="9"/>
  <c r="B42281" i="9"/>
  <c r="B42282" i="9"/>
  <c r="B42283" i="9"/>
  <c r="B42284" i="9"/>
  <c r="B42285" i="9"/>
  <c r="B42286" i="9"/>
  <c r="B42287" i="9"/>
  <c r="B42288" i="9"/>
  <c r="B42289" i="9"/>
  <c r="B42290" i="9"/>
  <c r="B42291" i="9"/>
  <c r="B42292" i="9"/>
  <c r="B42293" i="9"/>
  <c r="B42294" i="9"/>
  <c r="B42295" i="9"/>
  <c r="B42296" i="9"/>
  <c r="B42297" i="9"/>
  <c r="B42298" i="9"/>
  <c r="B42299" i="9"/>
  <c r="B42300" i="9"/>
  <c r="B42301" i="9"/>
  <c r="B42302" i="9"/>
  <c r="B42303" i="9"/>
  <c r="B42304" i="9"/>
  <c r="B42305" i="9"/>
  <c r="B42306" i="9"/>
  <c r="B42307" i="9"/>
  <c r="B42308" i="9"/>
  <c r="B42309" i="9"/>
  <c r="B42310" i="9"/>
  <c r="B42311" i="9"/>
  <c r="B42312" i="9"/>
  <c r="B42313" i="9"/>
  <c r="B42314" i="9"/>
  <c r="B42315" i="9"/>
  <c r="B42316" i="9"/>
  <c r="B42317" i="9"/>
  <c r="B42318" i="9"/>
  <c r="B42319" i="9"/>
  <c r="B42320" i="9"/>
  <c r="B42321" i="9"/>
  <c r="B42322" i="9"/>
  <c r="B42323" i="9"/>
  <c r="B42324" i="9"/>
  <c r="B42325" i="9"/>
  <c r="B42326" i="9"/>
  <c r="B42327" i="9"/>
  <c r="B42328" i="9"/>
  <c r="B42329" i="9"/>
  <c r="B42330" i="9"/>
  <c r="B42331" i="9"/>
  <c r="B42332" i="9"/>
  <c r="B42333" i="9"/>
  <c r="B42334" i="9"/>
  <c r="B42335" i="9"/>
  <c r="B42336" i="9"/>
  <c r="B42337" i="9"/>
  <c r="B42338" i="9"/>
  <c r="B42339" i="9"/>
  <c r="B42340" i="9"/>
  <c r="B42341" i="9"/>
  <c r="B42342" i="9"/>
  <c r="B42343" i="9"/>
  <c r="B42344" i="9"/>
  <c r="B42345" i="9"/>
  <c r="B42346" i="9"/>
  <c r="B42347" i="9"/>
  <c r="B42348" i="9"/>
  <c r="B42349" i="9"/>
  <c r="B42350" i="9"/>
  <c r="B42351" i="9"/>
  <c r="B42352" i="9"/>
  <c r="B42353" i="9"/>
  <c r="B42354" i="9"/>
  <c r="B42355" i="9"/>
  <c r="B42356" i="9"/>
  <c r="B42357" i="9"/>
  <c r="B42358" i="9"/>
  <c r="B42359" i="9"/>
  <c r="B42360" i="9"/>
  <c r="B42361" i="9"/>
  <c r="B42362" i="9"/>
  <c r="B42363" i="9"/>
  <c r="B42364" i="9"/>
  <c r="B42365" i="9"/>
  <c r="B42366" i="9"/>
  <c r="B42367" i="9"/>
  <c r="B42368" i="9"/>
  <c r="B42369" i="9"/>
  <c r="B42370" i="9"/>
  <c r="B42371" i="9"/>
  <c r="B42372" i="9"/>
  <c r="B42373" i="9"/>
  <c r="B42374" i="9"/>
  <c r="B42375" i="9"/>
  <c r="B42376" i="9"/>
  <c r="B42377" i="9"/>
  <c r="B42378" i="9"/>
  <c r="B42379" i="9"/>
  <c r="B42380" i="9"/>
  <c r="B42381" i="9"/>
  <c r="B42382" i="9"/>
  <c r="B42383" i="9"/>
  <c r="B42384" i="9"/>
  <c r="B42385" i="9"/>
  <c r="B42386" i="9"/>
  <c r="B42387" i="9"/>
  <c r="B42388" i="9"/>
  <c r="B42389" i="9"/>
  <c r="B42390" i="9"/>
  <c r="B42391" i="9"/>
  <c r="B42392" i="9"/>
  <c r="B42393" i="9"/>
  <c r="B42394" i="9"/>
  <c r="B42395" i="9"/>
  <c r="B42396" i="9"/>
  <c r="B42397" i="9"/>
  <c r="B42398" i="9"/>
  <c r="B42399" i="9"/>
  <c r="B42400" i="9"/>
  <c r="B42401" i="9"/>
  <c r="B42402" i="9"/>
  <c r="B42403" i="9"/>
  <c r="B42404" i="9"/>
  <c r="B42405" i="9"/>
  <c r="B42406" i="9"/>
  <c r="B42407" i="9"/>
  <c r="B42408" i="9"/>
  <c r="B42409" i="9"/>
  <c r="B42410" i="9"/>
  <c r="B42411" i="9"/>
  <c r="B42412" i="9"/>
  <c r="B42413" i="9"/>
  <c r="B42414" i="9"/>
  <c r="B42415" i="9"/>
  <c r="B42416" i="9"/>
  <c r="B42417" i="9"/>
  <c r="B42418" i="9"/>
  <c r="B42419" i="9"/>
  <c r="B42420" i="9"/>
  <c r="B42421" i="9"/>
  <c r="B42422" i="9"/>
  <c r="B42423" i="9"/>
  <c r="B42424" i="9"/>
  <c r="B42425" i="9"/>
  <c r="B42426" i="9"/>
  <c r="B42427" i="9"/>
  <c r="B42428" i="9"/>
  <c r="B42429" i="9"/>
  <c r="B42430" i="9"/>
  <c r="B42431" i="9"/>
  <c r="B42432" i="9"/>
  <c r="B42433" i="9"/>
  <c r="B42434" i="9"/>
  <c r="B42435" i="9"/>
  <c r="B42436" i="9"/>
  <c r="B42437" i="9"/>
  <c r="B42438" i="9"/>
  <c r="B42439" i="9"/>
  <c r="B42440" i="9"/>
  <c r="B42441" i="9"/>
  <c r="B42442" i="9"/>
  <c r="B42443" i="9"/>
  <c r="B42444" i="9"/>
  <c r="B42445" i="9"/>
  <c r="B42446" i="9"/>
  <c r="B42447" i="9"/>
  <c r="B42448" i="9"/>
  <c r="B42449" i="9"/>
  <c r="B42450" i="9"/>
  <c r="B42451" i="9"/>
  <c r="B42452" i="9"/>
  <c r="B42453" i="9"/>
  <c r="B42454" i="9"/>
  <c r="B42455" i="9"/>
  <c r="B42456" i="9"/>
  <c r="B42457" i="9"/>
  <c r="B42458" i="9"/>
  <c r="B42459" i="9"/>
  <c r="B42460" i="9"/>
  <c r="B42461" i="9"/>
  <c r="B42462" i="9"/>
  <c r="B42463" i="9"/>
  <c r="B42464" i="9"/>
  <c r="B42465" i="9"/>
  <c r="B42466" i="9"/>
  <c r="B42467" i="9"/>
  <c r="B42468" i="9"/>
  <c r="B42469" i="9"/>
  <c r="B42470" i="9"/>
  <c r="B42471" i="9"/>
  <c r="B42472" i="9"/>
  <c r="B42473" i="9"/>
  <c r="B42474" i="9"/>
  <c r="B42475" i="9"/>
  <c r="B42476" i="9"/>
  <c r="B42477" i="9"/>
  <c r="B42478" i="9"/>
  <c r="B42479" i="9"/>
  <c r="B42480" i="9"/>
  <c r="B42481" i="9"/>
  <c r="B42482" i="9"/>
  <c r="B42483" i="9"/>
  <c r="B42484" i="9"/>
  <c r="B42485" i="9"/>
  <c r="B42486" i="9"/>
  <c r="B42487" i="9"/>
  <c r="B42488" i="9"/>
  <c r="B42489" i="9"/>
  <c r="B42490" i="9"/>
  <c r="B42491" i="9"/>
  <c r="B42492" i="9"/>
  <c r="B42493" i="9"/>
  <c r="B42494" i="9"/>
  <c r="B42495" i="9"/>
  <c r="B42496" i="9"/>
  <c r="B42497" i="9"/>
  <c r="B42498" i="9"/>
  <c r="B42499" i="9"/>
  <c r="B42500" i="9"/>
  <c r="B42501" i="9"/>
  <c r="B42502" i="9"/>
  <c r="B42503" i="9"/>
  <c r="B42504" i="9"/>
  <c r="B42505" i="9"/>
  <c r="B42506" i="9"/>
  <c r="B42507" i="9"/>
  <c r="B42508" i="9"/>
  <c r="B42509" i="9"/>
  <c r="B42510" i="9"/>
  <c r="B42511" i="9"/>
  <c r="B42512" i="9"/>
  <c r="B42513" i="9"/>
  <c r="B42514" i="9"/>
  <c r="B42515" i="9"/>
  <c r="B42516" i="9"/>
  <c r="B42517" i="9"/>
  <c r="B42518" i="9"/>
  <c r="B42519" i="9"/>
  <c r="B42520" i="9"/>
  <c r="B42521" i="9"/>
  <c r="B42522" i="9"/>
  <c r="B42523" i="9"/>
  <c r="B42524" i="9"/>
  <c r="B42525" i="9"/>
  <c r="B42526" i="9"/>
  <c r="B42527" i="9"/>
  <c r="B42528" i="9"/>
  <c r="B42529" i="9"/>
  <c r="B42530" i="9"/>
  <c r="B42531" i="9"/>
  <c r="B42532" i="9"/>
  <c r="B42533" i="9"/>
  <c r="B42534" i="9"/>
  <c r="B42535" i="9"/>
  <c r="B42536" i="9"/>
  <c r="B42537" i="9"/>
  <c r="B42538" i="9"/>
  <c r="B42539" i="9"/>
  <c r="B42540" i="9"/>
  <c r="B42541" i="9"/>
  <c r="B42542" i="9"/>
  <c r="B42543" i="9"/>
  <c r="B42544" i="9"/>
  <c r="B42545" i="9"/>
  <c r="B42546" i="9"/>
  <c r="B42547" i="9"/>
  <c r="B42548" i="9"/>
  <c r="B42549" i="9"/>
  <c r="B42550" i="9"/>
  <c r="B42551" i="9"/>
  <c r="B42552" i="9"/>
  <c r="B42553" i="9"/>
  <c r="B42554" i="9"/>
  <c r="B42555" i="9"/>
  <c r="B42556" i="9"/>
  <c r="B42557" i="9"/>
  <c r="B42558" i="9"/>
  <c r="B42559" i="9"/>
  <c r="B42560" i="9"/>
  <c r="B42561" i="9"/>
  <c r="B42562" i="9"/>
  <c r="B42563" i="9"/>
  <c r="B42564" i="9"/>
  <c r="B42565" i="9"/>
  <c r="B42566" i="9"/>
  <c r="B42567" i="9"/>
  <c r="B42568" i="9"/>
  <c r="B42569" i="9"/>
  <c r="B42570" i="9"/>
  <c r="B42571" i="9"/>
  <c r="B42572" i="9"/>
  <c r="B42573" i="9"/>
  <c r="B42574" i="9"/>
  <c r="B42575" i="9"/>
  <c r="B42576" i="9"/>
  <c r="B42577" i="9"/>
  <c r="B42578" i="9"/>
  <c r="B42579" i="9"/>
  <c r="B42580" i="9"/>
  <c r="B42581" i="9"/>
  <c r="B42582" i="9"/>
  <c r="B42583" i="9"/>
  <c r="B42584" i="9"/>
  <c r="B42585" i="9"/>
  <c r="B42586" i="9"/>
  <c r="B42587" i="9"/>
  <c r="B42588" i="9"/>
  <c r="B42589" i="9"/>
  <c r="B42590" i="9"/>
  <c r="B42591" i="9"/>
  <c r="B42592" i="9"/>
  <c r="B42593" i="9"/>
  <c r="B42594" i="9"/>
  <c r="B42595" i="9"/>
  <c r="B42596" i="9"/>
  <c r="B42597" i="9"/>
  <c r="B42598" i="9"/>
  <c r="B42599" i="9"/>
  <c r="B42600" i="9"/>
  <c r="B42601" i="9"/>
  <c r="B42602" i="9"/>
  <c r="B42603" i="9"/>
  <c r="B42604" i="9"/>
  <c r="B42605" i="9"/>
  <c r="B42606" i="9"/>
  <c r="B42607" i="9"/>
  <c r="B42608" i="9"/>
  <c r="B42609" i="9"/>
  <c r="B42610" i="9"/>
  <c r="B42611" i="9"/>
  <c r="B42612" i="9"/>
  <c r="B42613" i="9"/>
  <c r="B42614" i="9"/>
  <c r="B42615" i="9"/>
  <c r="B42616" i="9"/>
  <c r="B42617" i="9"/>
  <c r="B42618" i="9"/>
  <c r="B42619" i="9"/>
  <c r="B42620" i="9"/>
  <c r="B42621" i="9"/>
  <c r="B42622" i="9"/>
  <c r="B42623" i="9"/>
  <c r="B42624" i="9"/>
  <c r="B42625" i="9"/>
  <c r="B42626" i="9"/>
  <c r="B42627" i="9"/>
  <c r="B42628" i="9"/>
  <c r="B42629" i="9"/>
  <c r="B42630" i="9"/>
  <c r="B42631" i="9"/>
  <c r="B42632" i="9"/>
  <c r="B42633" i="9"/>
  <c r="B42634" i="9"/>
  <c r="B42635" i="9"/>
  <c r="B42636" i="9"/>
  <c r="B42637" i="9"/>
  <c r="B42638" i="9"/>
  <c r="B42639" i="9"/>
  <c r="B42640" i="9"/>
  <c r="B42641" i="9"/>
  <c r="B42642" i="9"/>
  <c r="B42643" i="9"/>
  <c r="B42644" i="9"/>
  <c r="B42645" i="9"/>
  <c r="B42646" i="9"/>
  <c r="B42647" i="9"/>
  <c r="B42648" i="9"/>
  <c r="B42649" i="9"/>
  <c r="B42650" i="9"/>
  <c r="B42651" i="9"/>
  <c r="B42652" i="9"/>
  <c r="B42653" i="9"/>
  <c r="B42654" i="9"/>
  <c r="B42655" i="9"/>
  <c r="B42656" i="9"/>
  <c r="B42657" i="9"/>
  <c r="B42658" i="9"/>
  <c r="B42659" i="9"/>
  <c r="B42660" i="9"/>
  <c r="B42661" i="9"/>
  <c r="B42662" i="9"/>
  <c r="B42663" i="9"/>
  <c r="B42664" i="9"/>
  <c r="B42665" i="9"/>
  <c r="B42666" i="9"/>
  <c r="B42667" i="9"/>
  <c r="B42668" i="9"/>
  <c r="B42669" i="9"/>
  <c r="B42670" i="9"/>
  <c r="B42671" i="9"/>
  <c r="B42672" i="9"/>
  <c r="B42673" i="9"/>
  <c r="B42674" i="9"/>
  <c r="B42675" i="9"/>
  <c r="B42676" i="9"/>
  <c r="B42677" i="9"/>
  <c r="B42678" i="9"/>
  <c r="B42679" i="9"/>
  <c r="B42680" i="9"/>
  <c r="B42681" i="9"/>
  <c r="B42682" i="9"/>
  <c r="B42683" i="9"/>
  <c r="B42684" i="9"/>
  <c r="B42685" i="9"/>
  <c r="B42686" i="9"/>
  <c r="B42687" i="9"/>
  <c r="B42688" i="9"/>
  <c r="B42689" i="9"/>
  <c r="B42690" i="9"/>
  <c r="B42691" i="9"/>
  <c r="B42692" i="9"/>
  <c r="B42693" i="9"/>
  <c r="B42694" i="9"/>
  <c r="B42695" i="9"/>
  <c r="B42696" i="9"/>
  <c r="B42697" i="9"/>
  <c r="B42698" i="9"/>
  <c r="B42699" i="9"/>
  <c r="B42700" i="9"/>
  <c r="B42701" i="9"/>
  <c r="B42702" i="9"/>
  <c r="B42703" i="9"/>
  <c r="B42704" i="9"/>
  <c r="B42705" i="9"/>
  <c r="B42706" i="9"/>
  <c r="B42707" i="9"/>
  <c r="B42708" i="9"/>
  <c r="B42709" i="9"/>
  <c r="B42710" i="9"/>
  <c r="B42711" i="9"/>
  <c r="B42712" i="9"/>
  <c r="B42713" i="9"/>
  <c r="B42714" i="9"/>
  <c r="B42715" i="9"/>
  <c r="B42716" i="9"/>
  <c r="B42717" i="9"/>
  <c r="B42718" i="9"/>
  <c r="B42719" i="9"/>
  <c r="B42720" i="9"/>
  <c r="B42721" i="9"/>
  <c r="B42722" i="9"/>
  <c r="B42723" i="9"/>
  <c r="B42724" i="9"/>
  <c r="B42725" i="9"/>
  <c r="B42726" i="9"/>
  <c r="B42727" i="9"/>
  <c r="B42728" i="9"/>
  <c r="B42729" i="9"/>
  <c r="B42730" i="9"/>
  <c r="B42731" i="9"/>
  <c r="B42732" i="9"/>
  <c r="B42733" i="9"/>
  <c r="B42734" i="9"/>
  <c r="B42735" i="9"/>
  <c r="B42736" i="9"/>
  <c r="B42737" i="9"/>
  <c r="B42738" i="9"/>
  <c r="B42739" i="9"/>
  <c r="B42740" i="9"/>
  <c r="B42741" i="9"/>
  <c r="B42742" i="9"/>
  <c r="B42743" i="9"/>
  <c r="B42744" i="9"/>
  <c r="B42745" i="9"/>
  <c r="B42746" i="9"/>
  <c r="B42747" i="9"/>
  <c r="B42748" i="9"/>
  <c r="B42749" i="9"/>
  <c r="B42750" i="9"/>
  <c r="B42751" i="9"/>
  <c r="B42752" i="9"/>
  <c r="B42753" i="9"/>
  <c r="B42754" i="9"/>
  <c r="B42755" i="9"/>
  <c r="B42756" i="9"/>
  <c r="B42757" i="9"/>
  <c r="B42758" i="9"/>
  <c r="B42759" i="9"/>
  <c r="B42760" i="9"/>
  <c r="B42761" i="9"/>
  <c r="B42762" i="9"/>
  <c r="B42763" i="9"/>
  <c r="B42764" i="9"/>
  <c r="B42765" i="9"/>
  <c r="B42766" i="9"/>
  <c r="B42767" i="9"/>
  <c r="B42768" i="9"/>
  <c r="B42769" i="9"/>
  <c r="B42770" i="9"/>
  <c r="B42771" i="9"/>
  <c r="B42772" i="9"/>
  <c r="B42773" i="9"/>
  <c r="B42774" i="9"/>
  <c r="B42775" i="9"/>
  <c r="B42776" i="9"/>
  <c r="B42777" i="9"/>
  <c r="B42778" i="9"/>
  <c r="B42779" i="9"/>
  <c r="B42780" i="9"/>
  <c r="B42781" i="9"/>
  <c r="B42782" i="9"/>
  <c r="B42783" i="9"/>
  <c r="B42784" i="9"/>
  <c r="B42785" i="9"/>
  <c r="B42786" i="9"/>
  <c r="B42787" i="9"/>
  <c r="B42788" i="9"/>
  <c r="B42789" i="9"/>
  <c r="B42790" i="9"/>
  <c r="B42791" i="9"/>
  <c r="B42792" i="9"/>
  <c r="B42793" i="9"/>
  <c r="B42794" i="9"/>
  <c r="B42795" i="9"/>
  <c r="B42796" i="9"/>
  <c r="B42797" i="9"/>
  <c r="B42798" i="9"/>
  <c r="B42799" i="9"/>
  <c r="B42800" i="9"/>
  <c r="B42801" i="9"/>
  <c r="B42802" i="9"/>
  <c r="B42803" i="9"/>
  <c r="B42804" i="9"/>
  <c r="B42805" i="9"/>
  <c r="B42806" i="9"/>
  <c r="B42807" i="9"/>
  <c r="B42808" i="9"/>
  <c r="B42809" i="9"/>
  <c r="B42810" i="9"/>
  <c r="B42811" i="9"/>
  <c r="B42812" i="9"/>
  <c r="B42813" i="9"/>
  <c r="B42814" i="9"/>
  <c r="B42815" i="9"/>
  <c r="B42816" i="9"/>
  <c r="B42817" i="9"/>
  <c r="B42818" i="9"/>
  <c r="B42819" i="9"/>
  <c r="B42820" i="9"/>
  <c r="B42821" i="9"/>
  <c r="B42822" i="9"/>
  <c r="B42823" i="9"/>
  <c r="B42824" i="9"/>
  <c r="B42825" i="9"/>
  <c r="B42826" i="9"/>
  <c r="B42827" i="9"/>
  <c r="B42828" i="9"/>
  <c r="B42829" i="9"/>
  <c r="B42830" i="9"/>
  <c r="B42831" i="9"/>
  <c r="B42832" i="9"/>
  <c r="B42833" i="9"/>
  <c r="B42834" i="9"/>
  <c r="B42835" i="9"/>
  <c r="B42836" i="9"/>
  <c r="B42837" i="9"/>
  <c r="B42838" i="9"/>
  <c r="B42839" i="9"/>
  <c r="B42840" i="9"/>
  <c r="B42841" i="9"/>
  <c r="B42842" i="9"/>
  <c r="B42843" i="9"/>
  <c r="B42844" i="9"/>
  <c r="B42845" i="9"/>
  <c r="B42846" i="9"/>
  <c r="B42847" i="9"/>
  <c r="B42848" i="9"/>
  <c r="B42849" i="9"/>
  <c r="B42850" i="9"/>
  <c r="B42851" i="9"/>
  <c r="B42852" i="9"/>
  <c r="B42853" i="9"/>
  <c r="B42854" i="9"/>
  <c r="B42855" i="9"/>
  <c r="B42856" i="9"/>
  <c r="B42857" i="9"/>
  <c r="B42858" i="9"/>
  <c r="B42859" i="9"/>
  <c r="B42860" i="9"/>
  <c r="B42861" i="9"/>
  <c r="B42862" i="9"/>
  <c r="B42863" i="9"/>
  <c r="B42864" i="9"/>
  <c r="B42865" i="9"/>
  <c r="B42866" i="9"/>
  <c r="B42867" i="9"/>
  <c r="B42868" i="9"/>
  <c r="B42869" i="9"/>
  <c r="B42870" i="9"/>
  <c r="B42871" i="9"/>
  <c r="B42872" i="9"/>
  <c r="B42873" i="9"/>
  <c r="B42874" i="9"/>
  <c r="B42875" i="9"/>
  <c r="B42876" i="9"/>
  <c r="B42877" i="9"/>
  <c r="B42878" i="9"/>
  <c r="B42879" i="9"/>
  <c r="B42880" i="9"/>
  <c r="B42881" i="9"/>
  <c r="B42882" i="9"/>
  <c r="B42883" i="9"/>
  <c r="B42884" i="9"/>
  <c r="B42885" i="9"/>
  <c r="B42886" i="9"/>
  <c r="B42887" i="9"/>
  <c r="B42888" i="9"/>
  <c r="B42889" i="9"/>
  <c r="B42890" i="9"/>
  <c r="B42891" i="9"/>
  <c r="B42892" i="9"/>
  <c r="B42893" i="9"/>
  <c r="B42894" i="9"/>
  <c r="B42895" i="9"/>
  <c r="B42896" i="9"/>
  <c r="B42897" i="9"/>
  <c r="B42898" i="9"/>
  <c r="B42899" i="9"/>
  <c r="B42900" i="9"/>
  <c r="B42901" i="9"/>
  <c r="B42902" i="9"/>
  <c r="B42903" i="9"/>
  <c r="B42904" i="9"/>
  <c r="B42905" i="9"/>
  <c r="B42906" i="9"/>
  <c r="B42907" i="9"/>
  <c r="B42908" i="9"/>
  <c r="B42909" i="9"/>
  <c r="B42910" i="9"/>
  <c r="B42911" i="9"/>
  <c r="B42912" i="9"/>
  <c r="B42913" i="9"/>
  <c r="B42914" i="9"/>
  <c r="B42915" i="9"/>
  <c r="B42916" i="9"/>
  <c r="B42917" i="9"/>
  <c r="B42918" i="9"/>
  <c r="B42919" i="9"/>
  <c r="B42920" i="9"/>
  <c r="B42921" i="9"/>
  <c r="B42922" i="9"/>
  <c r="B42923" i="9"/>
  <c r="B42924" i="9"/>
  <c r="B42925" i="9"/>
  <c r="B42926" i="9"/>
  <c r="B42927" i="9"/>
  <c r="B42928" i="9"/>
  <c r="B42929" i="9"/>
  <c r="B42930" i="9"/>
  <c r="B42931" i="9"/>
  <c r="B42932" i="9"/>
  <c r="B42933" i="9"/>
  <c r="B42934" i="9"/>
  <c r="B42935" i="9"/>
  <c r="B42936" i="9"/>
  <c r="B42937" i="9"/>
  <c r="B42938" i="9"/>
  <c r="B42939" i="9"/>
  <c r="B42940" i="9"/>
  <c r="B42941" i="9"/>
  <c r="B42942" i="9"/>
  <c r="B42943" i="9"/>
  <c r="B42944" i="9"/>
  <c r="B42945" i="9"/>
  <c r="B42946" i="9"/>
  <c r="B42947" i="9"/>
  <c r="B42948" i="9"/>
  <c r="B42949" i="9"/>
  <c r="B42950" i="9"/>
  <c r="B42951" i="9"/>
  <c r="B42952" i="9"/>
  <c r="B42953" i="9"/>
  <c r="B42954" i="9"/>
  <c r="B42955" i="9"/>
  <c r="B42956" i="9"/>
  <c r="B42957" i="9"/>
  <c r="B42958" i="9"/>
  <c r="B42959" i="9"/>
  <c r="B42960" i="9"/>
  <c r="B42961" i="9"/>
  <c r="B42962" i="9"/>
  <c r="B42963" i="9"/>
  <c r="B42964" i="9"/>
  <c r="B42965" i="9"/>
  <c r="B42966" i="9"/>
  <c r="B42967" i="9"/>
  <c r="B42968" i="9"/>
  <c r="B42969" i="9"/>
  <c r="B42970" i="9"/>
  <c r="B42971" i="9"/>
  <c r="B42972" i="9"/>
  <c r="B42973" i="9"/>
  <c r="B42974" i="9"/>
  <c r="B42975" i="9"/>
  <c r="B42976" i="9"/>
  <c r="B42977" i="9"/>
  <c r="B42978" i="9"/>
  <c r="B42979" i="9"/>
  <c r="B42980" i="9"/>
  <c r="B42981" i="9"/>
  <c r="B42982" i="9"/>
  <c r="B42983" i="9"/>
  <c r="B42984" i="9"/>
  <c r="B42985" i="9"/>
  <c r="B42986" i="9"/>
  <c r="B42987" i="9"/>
  <c r="B42988" i="9"/>
  <c r="B42989" i="9"/>
  <c r="B42990" i="9"/>
  <c r="B42991" i="9"/>
  <c r="B42992" i="9"/>
  <c r="B42993" i="9"/>
  <c r="B42994" i="9"/>
  <c r="B42995" i="9"/>
  <c r="B42996" i="9"/>
  <c r="B42997" i="9"/>
  <c r="B42998" i="9"/>
  <c r="B42999" i="9"/>
  <c r="B43000" i="9"/>
  <c r="B43001" i="9"/>
  <c r="B43002" i="9"/>
  <c r="B43003" i="9"/>
  <c r="B43004" i="9"/>
  <c r="B43005" i="9"/>
  <c r="B43006" i="9"/>
  <c r="B43007" i="9"/>
  <c r="B43008" i="9"/>
  <c r="B43009" i="9"/>
  <c r="B43010" i="9"/>
  <c r="B43011" i="9"/>
  <c r="B43012" i="9"/>
  <c r="B43013" i="9"/>
  <c r="B43014" i="9"/>
  <c r="B43015" i="9"/>
  <c r="B43016" i="9"/>
  <c r="B43017" i="9"/>
  <c r="B43018" i="9"/>
  <c r="B43019" i="9"/>
  <c r="B43020" i="9"/>
  <c r="B43021" i="9"/>
  <c r="B43022" i="9"/>
  <c r="B43023" i="9"/>
  <c r="B43024" i="9"/>
  <c r="B43025" i="9"/>
  <c r="B43026" i="9"/>
  <c r="B43027" i="9"/>
  <c r="B43028" i="9"/>
  <c r="B43029" i="9"/>
  <c r="B43030" i="9"/>
  <c r="B43031" i="9"/>
  <c r="B43032" i="9"/>
  <c r="B43033" i="9"/>
  <c r="B43034" i="9"/>
  <c r="B43035" i="9"/>
  <c r="B43036" i="9"/>
  <c r="B43037" i="9"/>
  <c r="B43038" i="9"/>
  <c r="B43039" i="9"/>
  <c r="B43040" i="9"/>
  <c r="B43041" i="9"/>
  <c r="B43042" i="9"/>
  <c r="B43043" i="9"/>
  <c r="B43044" i="9"/>
  <c r="B43045" i="9"/>
  <c r="B43046" i="9"/>
  <c r="B43047" i="9"/>
  <c r="B43048" i="9"/>
  <c r="B43049" i="9"/>
  <c r="B43050" i="9"/>
  <c r="B43051" i="9"/>
  <c r="B43052" i="9"/>
  <c r="B43053" i="9"/>
  <c r="B43054" i="9"/>
  <c r="B43055" i="9"/>
  <c r="B43056" i="9"/>
  <c r="B43057" i="9"/>
  <c r="B43058" i="9"/>
  <c r="B43059" i="9"/>
  <c r="B43060" i="9"/>
  <c r="B43061" i="9"/>
  <c r="B43062" i="9"/>
  <c r="B43063" i="9"/>
  <c r="B43064" i="9"/>
  <c r="B43065" i="9"/>
  <c r="B43066" i="9"/>
  <c r="B43067" i="9"/>
  <c r="B43068" i="9"/>
  <c r="B43069" i="9"/>
  <c r="B43070" i="9"/>
  <c r="B43071" i="9"/>
  <c r="B43072" i="9"/>
  <c r="B43073" i="9"/>
  <c r="B43074" i="9"/>
  <c r="B43075" i="9"/>
  <c r="B43076" i="9"/>
  <c r="B43077" i="9"/>
  <c r="B43078" i="9"/>
  <c r="B43079" i="9"/>
  <c r="B43080" i="9"/>
  <c r="B43081" i="9"/>
  <c r="B43082" i="9"/>
  <c r="B43083" i="9"/>
  <c r="B43084" i="9"/>
  <c r="B43085" i="9"/>
  <c r="B43086" i="9"/>
  <c r="B43087" i="9"/>
  <c r="B43088" i="9"/>
  <c r="B43089" i="9"/>
  <c r="B43090" i="9"/>
  <c r="B43091" i="9"/>
  <c r="B43092" i="9"/>
  <c r="B43093" i="9"/>
  <c r="B43094" i="9"/>
  <c r="B43095" i="9"/>
  <c r="B43096" i="9"/>
  <c r="B43097" i="9"/>
  <c r="B43098" i="9"/>
  <c r="B43099" i="9"/>
  <c r="B43100" i="9"/>
  <c r="B43101" i="9"/>
  <c r="B43102" i="9"/>
  <c r="B43103" i="9"/>
  <c r="B43104" i="9"/>
  <c r="B43105" i="9"/>
  <c r="B43106" i="9"/>
  <c r="B43107" i="9"/>
  <c r="B43108" i="9"/>
  <c r="B43109" i="9"/>
  <c r="B43110" i="9"/>
  <c r="B43111" i="9"/>
  <c r="B43112" i="9"/>
  <c r="B43113" i="9"/>
  <c r="B43114" i="9"/>
  <c r="B43115" i="9"/>
  <c r="B43116" i="9"/>
  <c r="B43117" i="9"/>
  <c r="B43118" i="9"/>
  <c r="B43119" i="9"/>
  <c r="B43120" i="9"/>
  <c r="B43121" i="9"/>
  <c r="B43122" i="9"/>
  <c r="B43123" i="9"/>
  <c r="B43124" i="9"/>
  <c r="B43125" i="9"/>
  <c r="B43126" i="9"/>
  <c r="B43127" i="9"/>
  <c r="B43128" i="9"/>
  <c r="B43129" i="9"/>
  <c r="B43130" i="9"/>
  <c r="B43131" i="9"/>
  <c r="B43132" i="9"/>
  <c r="B43133" i="9"/>
  <c r="B43134" i="9"/>
  <c r="B43135" i="9"/>
  <c r="B43136" i="9"/>
  <c r="B43137" i="9"/>
  <c r="B43138" i="9"/>
  <c r="B43139" i="9"/>
  <c r="B43140" i="9"/>
  <c r="B43141" i="9"/>
  <c r="B43142" i="9"/>
  <c r="B43143" i="9"/>
  <c r="B43144" i="9"/>
  <c r="B43145" i="9"/>
  <c r="B43146" i="9"/>
  <c r="B43147" i="9"/>
  <c r="B43148" i="9"/>
  <c r="B43149" i="9"/>
  <c r="B43150" i="9"/>
  <c r="B43151" i="9"/>
  <c r="B43152" i="9"/>
  <c r="B43153" i="9"/>
  <c r="B43154" i="9"/>
  <c r="B43155" i="9"/>
  <c r="B43156" i="9"/>
  <c r="B43157" i="9"/>
  <c r="B43158" i="9"/>
  <c r="B43159" i="9"/>
  <c r="B43160" i="9"/>
  <c r="B43161" i="9"/>
  <c r="B43162" i="9"/>
  <c r="B43163" i="9"/>
  <c r="B43164" i="9"/>
  <c r="B43165" i="9"/>
  <c r="B43166" i="9"/>
  <c r="B43167" i="9"/>
  <c r="B43168" i="9"/>
  <c r="B43169" i="9"/>
  <c r="B43170" i="9"/>
  <c r="B43171" i="9"/>
  <c r="B43172" i="9"/>
  <c r="B43173" i="9"/>
  <c r="B43174" i="9"/>
  <c r="B43175" i="9"/>
  <c r="B43176" i="9"/>
  <c r="B43177" i="9"/>
  <c r="B43178" i="9"/>
  <c r="B43179" i="9"/>
  <c r="B43180" i="9"/>
  <c r="B43181" i="9"/>
  <c r="B43182" i="9"/>
  <c r="B43183" i="9"/>
  <c r="B43184" i="9"/>
  <c r="B43185" i="9"/>
  <c r="B43186" i="9"/>
  <c r="B43187" i="9"/>
  <c r="B43188" i="9"/>
  <c r="B43189" i="9"/>
  <c r="B43190" i="9"/>
  <c r="B43191" i="9"/>
  <c r="B43192" i="9"/>
  <c r="B43193" i="9"/>
  <c r="B43194" i="9"/>
  <c r="B43195" i="9"/>
  <c r="B43196" i="9"/>
  <c r="B43197" i="9"/>
  <c r="B43198" i="9"/>
  <c r="B43199" i="9"/>
  <c r="B43200" i="9"/>
  <c r="B43201" i="9"/>
  <c r="B43202" i="9"/>
  <c r="B43203" i="9"/>
  <c r="B43204" i="9"/>
  <c r="B43205" i="9"/>
  <c r="B43206" i="9"/>
  <c r="B43207" i="9"/>
  <c r="B43208" i="9"/>
  <c r="B43209" i="9"/>
  <c r="B43210" i="9"/>
  <c r="B43211" i="9"/>
  <c r="B43212" i="9"/>
  <c r="B43213" i="9"/>
  <c r="B43214" i="9"/>
  <c r="B43215" i="9"/>
  <c r="B43216" i="9"/>
  <c r="B43217" i="9"/>
  <c r="B43218" i="9"/>
  <c r="B43219" i="9"/>
  <c r="B43220" i="9"/>
  <c r="B43221" i="9"/>
  <c r="B43222" i="9"/>
  <c r="B43223" i="9"/>
  <c r="B43224" i="9"/>
  <c r="B43225" i="9"/>
  <c r="B43226" i="9"/>
  <c r="B43227" i="9"/>
  <c r="B43228" i="9"/>
  <c r="B43229" i="9"/>
  <c r="B43230" i="9"/>
  <c r="B43231" i="9"/>
  <c r="B43232" i="9"/>
  <c r="B43233" i="9"/>
  <c r="B43234" i="9"/>
  <c r="B43235" i="9"/>
  <c r="B43236" i="9"/>
  <c r="B43237" i="9"/>
  <c r="B43238" i="9"/>
  <c r="B43239" i="9"/>
  <c r="B43240" i="9"/>
  <c r="B43241" i="9"/>
  <c r="B43242" i="9"/>
  <c r="B43243" i="9"/>
  <c r="B43244" i="9"/>
  <c r="B43245" i="9"/>
  <c r="B43246" i="9"/>
  <c r="B43247" i="9"/>
  <c r="B43248" i="9"/>
  <c r="B43249" i="9"/>
  <c r="B43250" i="9"/>
  <c r="B43251" i="9"/>
  <c r="B43252" i="9"/>
  <c r="B43253" i="9"/>
  <c r="B43254" i="9"/>
  <c r="B43255" i="9"/>
  <c r="B43256" i="9"/>
  <c r="B43257" i="9"/>
  <c r="B43258" i="9"/>
  <c r="B43259" i="9"/>
  <c r="B43260" i="9"/>
  <c r="B43261" i="9"/>
  <c r="B43262" i="9"/>
  <c r="B43263" i="9"/>
  <c r="B43264" i="9"/>
  <c r="B43265" i="9"/>
  <c r="B43266" i="9"/>
  <c r="B43267" i="9"/>
  <c r="B43268" i="9"/>
  <c r="B43269" i="9"/>
  <c r="B43270" i="9"/>
  <c r="B43271" i="9"/>
  <c r="B43272" i="9"/>
  <c r="B43273" i="9"/>
  <c r="B43274" i="9"/>
  <c r="B43275" i="9"/>
  <c r="B43276" i="9"/>
  <c r="B43277" i="9"/>
  <c r="B43278" i="9"/>
  <c r="B43279" i="9"/>
  <c r="B43280" i="9"/>
  <c r="B43281" i="9"/>
  <c r="B43282" i="9"/>
  <c r="B43283" i="9"/>
  <c r="B43284" i="9"/>
  <c r="B43285" i="9"/>
  <c r="B43286" i="9"/>
  <c r="B43287" i="9"/>
  <c r="B43288" i="9"/>
  <c r="B43289" i="9"/>
  <c r="B43290" i="9"/>
  <c r="B43291" i="9"/>
  <c r="B43292" i="9"/>
  <c r="B43293" i="9"/>
  <c r="B43294" i="9"/>
  <c r="B43295" i="9"/>
  <c r="B43296" i="9"/>
  <c r="B43297" i="9"/>
  <c r="B43298" i="9"/>
  <c r="B43299" i="9"/>
  <c r="B43300" i="9"/>
  <c r="B43301" i="9"/>
  <c r="B43302" i="9"/>
  <c r="B43303" i="9"/>
  <c r="B43304" i="9"/>
  <c r="B43305" i="9"/>
  <c r="B43306" i="9"/>
  <c r="B43307" i="9"/>
  <c r="B43308" i="9"/>
  <c r="B43309" i="9"/>
  <c r="B43310" i="9"/>
  <c r="B43311" i="9"/>
  <c r="B43312" i="9"/>
  <c r="B43313" i="9"/>
  <c r="B43314" i="9"/>
  <c r="B43315" i="9"/>
  <c r="B43316" i="9"/>
  <c r="B43317" i="9"/>
  <c r="B43318" i="9"/>
  <c r="B43319" i="9"/>
  <c r="B43320" i="9"/>
  <c r="B43321" i="9"/>
  <c r="B43322" i="9"/>
  <c r="B43323" i="9"/>
  <c r="B43324" i="9"/>
  <c r="B43325" i="9"/>
  <c r="B43326" i="9"/>
  <c r="B43327" i="9"/>
  <c r="B43328" i="9"/>
  <c r="B43329" i="9"/>
  <c r="B43330" i="9"/>
  <c r="B43331" i="9"/>
  <c r="B43332" i="9"/>
  <c r="B43333" i="9"/>
  <c r="B43334" i="9"/>
  <c r="B43335" i="9"/>
  <c r="B43336" i="9"/>
  <c r="B43337" i="9"/>
  <c r="B43338" i="9"/>
  <c r="B43339" i="9"/>
  <c r="B43340" i="9"/>
  <c r="B43341" i="9"/>
  <c r="B43342" i="9"/>
  <c r="B43343" i="9"/>
  <c r="B43344" i="9"/>
  <c r="B43345" i="9"/>
  <c r="B43346" i="9"/>
  <c r="B43347" i="9"/>
  <c r="B43348" i="9"/>
  <c r="B43349" i="9"/>
  <c r="B43350" i="9"/>
  <c r="B43351" i="9"/>
  <c r="B43352" i="9"/>
  <c r="B43353" i="9"/>
  <c r="B43354" i="9"/>
  <c r="B43355" i="9"/>
  <c r="B43356" i="9"/>
  <c r="B43357" i="9"/>
  <c r="B43358" i="9"/>
  <c r="B43359" i="9"/>
  <c r="B43360" i="9"/>
  <c r="B43361" i="9"/>
  <c r="B43362" i="9"/>
  <c r="B43363" i="9"/>
  <c r="B43364" i="9"/>
  <c r="B43365" i="9"/>
  <c r="B43366" i="9"/>
  <c r="B43367" i="9"/>
  <c r="B43368" i="9"/>
  <c r="B43369" i="9"/>
  <c r="B43370" i="9"/>
  <c r="B43371" i="9"/>
  <c r="B43372" i="9"/>
  <c r="B43373" i="9"/>
  <c r="B43374" i="9"/>
  <c r="B43375" i="9"/>
  <c r="B43376" i="9"/>
  <c r="B43377" i="9"/>
  <c r="B43378" i="9"/>
  <c r="B43379" i="9"/>
  <c r="B43380" i="9"/>
  <c r="B43381" i="9"/>
  <c r="B43382" i="9"/>
  <c r="B43383" i="9"/>
  <c r="B43384" i="9"/>
  <c r="B43385" i="9"/>
  <c r="B43386" i="9"/>
  <c r="B43387" i="9"/>
  <c r="B43388" i="9"/>
  <c r="B43389" i="9"/>
  <c r="B43390" i="9"/>
  <c r="B43391" i="9"/>
  <c r="B43392" i="9"/>
  <c r="B43393" i="9"/>
  <c r="B43394" i="9"/>
  <c r="B43395" i="9"/>
  <c r="B43396" i="9"/>
  <c r="B43397" i="9"/>
  <c r="B43398" i="9"/>
  <c r="B43399" i="9"/>
  <c r="B43400" i="9"/>
  <c r="B43401" i="9"/>
  <c r="B43402" i="9"/>
  <c r="B43403" i="9"/>
  <c r="B43404" i="9"/>
  <c r="B43405" i="9"/>
  <c r="B43406" i="9"/>
  <c r="B43407" i="9"/>
  <c r="B43408" i="9"/>
  <c r="B43409" i="9"/>
  <c r="B43410" i="9"/>
  <c r="B43411" i="9"/>
  <c r="B43412" i="9"/>
  <c r="B43413" i="9"/>
  <c r="B43414" i="9"/>
  <c r="B43415" i="9"/>
  <c r="B43416" i="9"/>
  <c r="B43417" i="9"/>
  <c r="B43418" i="9"/>
  <c r="B43419" i="9"/>
  <c r="B43420" i="9"/>
  <c r="B43421" i="9"/>
  <c r="B43422" i="9"/>
  <c r="B43423" i="9"/>
  <c r="B43424" i="9"/>
  <c r="B43425" i="9"/>
  <c r="B43426" i="9"/>
  <c r="B43427" i="9"/>
  <c r="B43428" i="9"/>
  <c r="B43429" i="9"/>
  <c r="B43430" i="9"/>
  <c r="B43431" i="9"/>
  <c r="B43432" i="9"/>
  <c r="B43433" i="9"/>
  <c r="B43434" i="9"/>
  <c r="B43435" i="9"/>
  <c r="B43436" i="9"/>
  <c r="B43437" i="9"/>
  <c r="B43438" i="9"/>
  <c r="B43439" i="9"/>
  <c r="B43440" i="9"/>
  <c r="B43441" i="9"/>
  <c r="B43442" i="9"/>
  <c r="B43443" i="9"/>
  <c r="B43444" i="9"/>
  <c r="B43445" i="9"/>
  <c r="B43446" i="9"/>
  <c r="B43447" i="9"/>
  <c r="B43448" i="9"/>
  <c r="B43449" i="9"/>
  <c r="B43450" i="9"/>
  <c r="B43451" i="9"/>
  <c r="B43452" i="9"/>
  <c r="B43453" i="9"/>
  <c r="B43454" i="9"/>
  <c r="B43455" i="9"/>
  <c r="B43456" i="9"/>
  <c r="B43457" i="9"/>
  <c r="B43458" i="9"/>
  <c r="B43459" i="9"/>
  <c r="B43460" i="9"/>
  <c r="B43461" i="9"/>
  <c r="B43462" i="9"/>
  <c r="B43463" i="9"/>
  <c r="B43464" i="9"/>
  <c r="B43465" i="9"/>
  <c r="B43466" i="9"/>
  <c r="B43467" i="9"/>
  <c r="B43468" i="9"/>
  <c r="B43469" i="9"/>
  <c r="B43470" i="9"/>
  <c r="B43471" i="9"/>
  <c r="B43472" i="9"/>
  <c r="B43473" i="9"/>
  <c r="B43474" i="9"/>
  <c r="B43475" i="9"/>
  <c r="B43476" i="9"/>
  <c r="B43477" i="9"/>
  <c r="B43478" i="9"/>
  <c r="B43479" i="9"/>
  <c r="B43480" i="9"/>
  <c r="B43481" i="9"/>
  <c r="B43482" i="9"/>
  <c r="B43483" i="9"/>
  <c r="B43484" i="9"/>
  <c r="B43485" i="9"/>
  <c r="B43486" i="9"/>
  <c r="B43487" i="9"/>
  <c r="B43488" i="9"/>
  <c r="B43489" i="9"/>
  <c r="B43490" i="9"/>
  <c r="B43491" i="9"/>
  <c r="B43492" i="9"/>
  <c r="B43493" i="9"/>
  <c r="B43494" i="9"/>
  <c r="B43495" i="9"/>
  <c r="B43496" i="9"/>
  <c r="B43497" i="9"/>
  <c r="B43498" i="9"/>
  <c r="B43499" i="9"/>
  <c r="B43500" i="9"/>
  <c r="B43501" i="9"/>
  <c r="B43502" i="9"/>
  <c r="B43503" i="9"/>
  <c r="B43504" i="9"/>
  <c r="B43505" i="9"/>
  <c r="B43506" i="9"/>
  <c r="B43507" i="9"/>
  <c r="B43508" i="9"/>
  <c r="B43509" i="9"/>
  <c r="B43510" i="9"/>
  <c r="B43511" i="9"/>
  <c r="B43512" i="9"/>
  <c r="B43513" i="9"/>
  <c r="B43514" i="9"/>
  <c r="B43515" i="9"/>
  <c r="B43516" i="9"/>
  <c r="B43517" i="9"/>
  <c r="B43518" i="9"/>
  <c r="B43519" i="9"/>
  <c r="B43520" i="9"/>
  <c r="B43521" i="9"/>
  <c r="B43522" i="9"/>
  <c r="B43523" i="9"/>
  <c r="B43524" i="9"/>
  <c r="B43525" i="9"/>
  <c r="B43526" i="9"/>
  <c r="B43527" i="9"/>
  <c r="B43528" i="9"/>
  <c r="B43529" i="9"/>
  <c r="B43530" i="9"/>
  <c r="B43531" i="9"/>
  <c r="B43532" i="9"/>
  <c r="B43533" i="9"/>
  <c r="B43534" i="9"/>
  <c r="B43535" i="9"/>
  <c r="B43536" i="9"/>
  <c r="B43537" i="9"/>
  <c r="B43538" i="9"/>
  <c r="B43539" i="9"/>
  <c r="B43540" i="9"/>
  <c r="B43541" i="9"/>
  <c r="B43542" i="9"/>
  <c r="B43543" i="9"/>
  <c r="B43544" i="9"/>
  <c r="B43545" i="9"/>
  <c r="B43546" i="9"/>
  <c r="B43547" i="9"/>
  <c r="B43548" i="9"/>
  <c r="B43549" i="9"/>
  <c r="B43550" i="9"/>
  <c r="B43551" i="9"/>
  <c r="B43552" i="9"/>
  <c r="B43553" i="9"/>
  <c r="B43554" i="9"/>
  <c r="B43555" i="9"/>
  <c r="B43556" i="9"/>
  <c r="B43557" i="9"/>
  <c r="B43558" i="9"/>
  <c r="B43559" i="9"/>
  <c r="B43560" i="9"/>
  <c r="B43561" i="9"/>
  <c r="B43562" i="9"/>
  <c r="B43563" i="9"/>
  <c r="B43564" i="9"/>
  <c r="B43565" i="9"/>
  <c r="B43566" i="9"/>
  <c r="B43567" i="9"/>
  <c r="B43568" i="9"/>
  <c r="B43569" i="9"/>
  <c r="B43570" i="9"/>
  <c r="B43571" i="9"/>
  <c r="B43572" i="9"/>
  <c r="B43573" i="9"/>
  <c r="B43574" i="9"/>
  <c r="B43575" i="9"/>
  <c r="B43576" i="9"/>
  <c r="B43577" i="9"/>
  <c r="B43578" i="9"/>
  <c r="B43579" i="9"/>
  <c r="B43580" i="9"/>
  <c r="B43581" i="9"/>
  <c r="B43582" i="9"/>
  <c r="B43583" i="9"/>
  <c r="B43584" i="9"/>
  <c r="B43585" i="9"/>
  <c r="B43586" i="9"/>
  <c r="B43587" i="9"/>
  <c r="B43588" i="9"/>
  <c r="B43589" i="9"/>
  <c r="B43590" i="9"/>
  <c r="B43591" i="9"/>
  <c r="B43592" i="9"/>
  <c r="B43593" i="9"/>
  <c r="B43594" i="9"/>
  <c r="B43595" i="9"/>
  <c r="B43596" i="9"/>
  <c r="B43597" i="9"/>
  <c r="B43598" i="9"/>
  <c r="B43599" i="9"/>
  <c r="B43600" i="9"/>
  <c r="B43601" i="9"/>
  <c r="B43602" i="9"/>
  <c r="B43603" i="9"/>
  <c r="B43604" i="9"/>
  <c r="B43605" i="9"/>
  <c r="B43606" i="9"/>
  <c r="B43607" i="9"/>
  <c r="B43608" i="9"/>
  <c r="B43609" i="9"/>
  <c r="B43610" i="9"/>
  <c r="B43611" i="9"/>
  <c r="B43612" i="9"/>
  <c r="B43613" i="9"/>
  <c r="B43614" i="9"/>
  <c r="B43615" i="9"/>
  <c r="B43616" i="9"/>
  <c r="B43617" i="9"/>
  <c r="B43618" i="9"/>
  <c r="B43619" i="9"/>
  <c r="B43620" i="9"/>
  <c r="B43621" i="9"/>
  <c r="B43622" i="9"/>
  <c r="B43623" i="9"/>
  <c r="B43624" i="9"/>
  <c r="B43625" i="9"/>
  <c r="B43626" i="9"/>
  <c r="B43627" i="9"/>
  <c r="B43628" i="9"/>
  <c r="B43629" i="9"/>
  <c r="B43630" i="9"/>
  <c r="B43631" i="9"/>
  <c r="B43632" i="9"/>
  <c r="B43633" i="9"/>
  <c r="B43634" i="9"/>
  <c r="B43635" i="9"/>
  <c r="B43636" i="9"/>
  <c r="B43637" i="9"/>
  <c r="B43638" i="9"/>
  <c r="B43639" i="9"/>
  <c r="B43640" i="9"/>
  <c r="B43641" i="9"/>
  <c r="B43642" i="9"/>
  <c r="B43643" i="9"/>
  <c r="B43644" i="9"/>
  <c r="B43645" i="9"/>
  <c r="B43646" i="9"/>
  <c r="B43647" i="9"/>
  <c r="B43648" i="9"/>
  <c r="B43649" i="9"/>
  <c r="B43650" i="9"/>
  <c r="B43651" i="9"/>
  <c r="B43652" i="9"/>
  <c r="B43653" i="9"/>
  <c r="B43654" i="9"/>
  <c r="B43655" i="9"/>
  <c r="B43656" i="9"/>
  <c r="B43657" i="9"/>
  <c r="B43658" i="9"/>
  <c r="B43659" i="9"/>
  <c r="B43660" i="9"/>
  <c r="B43661" i="9"/>
  <c r="B43662" i="9"/>
  <c r="B43663" i="9"/>
  <c r="B43664" i="9"/>
  <c r="B43665" i="9"/>
  <c r="B43666" i="9"/>
  <c r="B43667" i="9"/>
  <c r="B43668" i="9"/>
  <c r="B43669" i="9"/>
  <c r="B43670" i="9"/>
  <c r="B43671" i="9"/>
  <c r="B43672" i="9"/>
  <c r="B43673" i="9"/>
  <c r="B43674" i="9"/>
  <c r="B43675" i="9"/>
  <c r="B43676" i="9"/>
  <c r="B43677" i="9"/>
  <c r="B43678" i="9"/>
  <c r="B43679" i="9"/>
  <c r="B43680" i="9"/>
  <c r="B43681" i="9"/>
  <c r="B43682" i="9"/>
  <c r="B43683" i="9"/>
  <c r="B43684" i="9"/>
  <c r="B43685" i="9"/>
  <c r="B43686" i="9"/>
  <c r="B43687" i="9"/>
  <c r="B43688" i="9"/>
  <c r="B43689" i="9"/>
  <c r="B43690" i="9"/>
  <c r="B43691" i="9"/>
  <c r="B43692" i="9"/>
  <c r="B43693" i="9"/>
  <c r="B43694" i="9"/>
  <c r="B43695" i="9"/>
  <c r="B43696" i="9"/>
  <c r="B43697" i="9"/>
  <c r="B43698" i="9"/>
  <c r="B43699" i="9"/>
  <c r="B43700" i="9"/>
  <c r="B43701" i="9"/>
  <c r="B43702" i="9"/>
  <c r="B43703" i="9"/>
  <c r="B43704" i="9"/>
  <c r="B43705" i="9"/>
  <c r="B43706" i="9"/>
  <c r="B43707" i="9"/>
  <c r="B43708" i="9"/>
  <c r="B43709" i="9"/>
  <c r="B43710" i="9"/>
  <c r="B43711" i="9"/>
  <c r="B43712" i="9"/>
  <c r="B43713" i="9"/>
  <c r="B43714" i="9"/>
  <c r="B43715" i="9"/>
  <c r="B43716" i="9"/>
  <c r="B43717" i="9"/>
  <c r="B43718" i="9"/>
  <c r="B43719" i="9"/>
  <c r="B43720" i="9"/>
  <c r="B43721" i="9"/>
  <c r="B43722" i="9"/>
  <c r="B43723" i="9"/>
  <c r="B43724" i="9"/>
  <c r="B43725" i="9"/>
  <c r="B43726" i="9"/>
  <c r="B43727" i="9"/>
  <c r="B43728" i="9"/>
  <c r="B43729" i="9"/>
  <c r="B43730" i="9"/>
  <c r="B43731" i="9"/>
  <c r="B43732" i="9"/>
  <c r="B43733" i="9"/>
  <c r="B43734" i="9"/>
  <c r="B43735" i="9"/>
  <c r="B43736" i="9"/>
  <c r="B43737" i="9"/>
  <c r="B43738" i="9"/>
  <c r="B43739" i="9"/>
  <c r="B43740" i="9"/>
  <c r="B43741" i="9"/>
  <c r="B43742" i="9"/>
  <c r="B43743" i="9"/>
  <c r="B43744" i="9"/>
  <c r="B43745" i="9"/>
  <c r="B43746" i="9"/>
  <c r="B43747" i="9"/>
  <c r="B43748" i="9"/>
  <c r="B43749" i="9"/>
  <c r="B43750" i="9"/>
  <c r="B43751" i="9"/>
  <c r="B43752" i="9"/>
  <c r="B43753" i="9"/>
  <c r="B43754" i="9"/>
  <c r="B43755" i="9"/>
  <c r="B43756" i="9"/>
  <c r="B43757" i="9"/>
  <c r="B43758" i="9"/>
  <c r="B43759" i="9"/>
  <c r="B43760" i="9"/>
  <c r="B43761" i="9"/>
  <c r="B43762" i="9"/>
  <c r="B43763" i="9"/>
  <c r="B43764" i="9"/>
  <c r="B43765" i="9"/>
  <c r="B43766" i="9"/>
  <c r="B43767" i="9"/>
  <c r="B43768" i="9"/>
  <c r="B43769" i="9"/>
  <c r="B43770" i="9"/>
  <c r="B43771" i="9"/>
  <c r="B43772" i="9"/>
  <c r="B43773" i="9"/>
  <c r="B43774" i="9"/>
  <c r="B43775" i="9"/>
  <c r="B43776" i="9"/>
  <c r="B43777" i="9"/>
  <c r="B43778" i="9"/>
  <c r="B43779" i="9"/>
  <c r="B43780" i="9"/>
  <c r="B43781" i="9"/>
  <c r="B43782" i="9"/>
  <c r="B43783" i="9"/>
  <c r="B43784" i="9"/>
  <c r="B43785" i="9"/>
  <c r="B43786" i="9"/>
  <c r="B43787" i="9"/>
  <c r="B43788" i="9"/>
  <c r="B43789" i="9"/>
  <c r="B43790" i="9"/>
  <c r="B43791" i="9"/>
  <c r="B43792" i="9"/>
  <c r="B43793" i="9"/>
  <c r="B43794" i="9"/>
  <c r="B43795" i="9"/>
  <c r="B43796" i="9"/>
  <c r="B43797" i="9"/>
  <c r="B43798" i="9"/>
  <c r="B43799" i="9"/>
  <c r="B43800" i="9"/>
  <c r="B43801" i="9"/>
  <c r="B43802" i="9"/>
  <c r="B43803" i="9"/>
  <c r="B43804" i="9"/>
  <c r="B43805" i="9"/>
  <c r="B43806" i="9"/>
  <c r="B43807" i="9"/>
  <c r="B43808" i="9"/>
  <c r="B43809" i="9"/>
  <c r="B43810" i="9"/>
  <c r="B43811" i="9"/>
  <c r="B43812" i="9"/>
  <c r="B43813" i="9"/>
  <c r="B43814" i="9"/>
  <c r="B43815" i="9"/>
  <c r="B43816" i="9"/>
  <c r="B43817" i="9"/>
  <c r="B43818" i="9"/>
  <c r="B43819" i="9"/>
  <c r="B43820" i="9"/>
  <c r="B43821" i="9"/>
  <c r="B43822" i="9"/>
  <c r="B43823" i="9"/>
  <c r="B43824" i="9"/>
  <c r="B43825" i="9"/>
  <c r="B43826" i="9"/>
  <c r="B43827" i="9"/>
  <c r="B43828" i="9"/>
  <c r="B43829" i="9"/>
  <c r="B43830" i="9"/>
  <c r="B43831" i="9"/>
  <c r="B43832" i="9"/>
  <c r="B43833" i="9"/>
  <c r="B43834" i="9"/>
  <c r="B43835" i="9"/>
  <c r="B43836" i="9"/>
  <c r="B43837" i="9"/>
  <c r="B43838" i="9"/>
  <c r="B43839" i="9"/>
  <c r="B43840" i="9"/>
  <c r="B43841" i="9"/>
  <c r="B43842" i="9"/>
  <c r="B43843" i="9"/>
  <c r="B43844" i="9"/>
  <c r="B43845" i="9"/>
  <c r="B43846" i="9"/>
  <c r="B43847" i="9"/>
  <c r="B43848" i="9"/>
  <c r="B43849" i="9"/>
  <c r="B43850" i="9"/>
  <c r="B43851" i="9"/>
  <c r="B43852" i="9"/>
  <c r="B43853" i="9"/>
  <c r="B43854" i="9"/>
  <c r="B43855" i="9"/>
  <c r="B43856" i="9"/>
  <c r="B43857" i="9"/>
  <c r="B43858" i="9"/>
  <c r="B43859" i="9"/>
  <c r="B43860" i="9"/>
  <c r="B43861" i="9"/>
  <c r="B43862" i="9"/>
  <c r="B43863" i="9"/>
  <c r="B43864" i="9"/>
  <c r="B43865" i="9"/>
  <c r="B43866" i="9"/>
  <c r="B43867" i="9"/>
  <c r="B43868" i="9"/>
  <c r="B43869" i="9"/>
  <c r="B43870" i="9"/>
  <c r="B43871" i="9"/>
  <c r="B43872" i="9"/>
  <c r="B43873" i="9"/>
  <c r="B43874" i="9"/>
  <c r="B43875" i="9"/>
  <c r="B43876" i="9"/>
  <c r="B43877" i="9"/>
  <c r="B43878" i="9"/>
  <c r="B43879" i="9"/>
  <c r="B43880" i="9"/>
  <c r="B43881" i="9"/>
  <c r="B43882" i="9"/>
  <c r="B43883" i="9"/>
  <c r="B43884" i="9"/>
  <c r="B43885" i="9"/>
  <c r="B43886" i="9"/>
  <c r="B43887" i="9"/>
  <c r="B43888" i="9"/>
  <c r="B43889" i="9"/>
  <c r="B43890" i="9"/>
  <c r="B43891" i="9"/>
  <c r="B43892" i="9"/>
  <c r="B43893" i="9"/>
  <c r="B43894" i="9"/>
  <c r="B43895" i="9"/>
  <c r="B43896" i="9"/>
  <c r="B43897" i="9"/>
  <c r="B43898" i="9"/>
  <c r="B43899" i="9"/>
  <c r="B43900" i="9"/>
  <c r="B43901" i="9"/>
  <c r="B43902" i="9"/>
  <c r="B43903" i="9"/>
  <c r="B43904" i="9"/>
  <c r="B43905" i="9"/>
  <c r="B43906" i="9"/>
  <c r="B43907" i="9"/>
  <c r="B43908" i="9"/>
  <c r="B43909" i="9"/>
  <c r="B43910" i="9"/>
  <c r="B43911" i="9"/>
  <c r="B43912" i="9"/>
  <c r="B43913" i="9"/>
  <c r="B43914" i="9"/>
  <c r="B43915" i="9"/>
  <c r="B43916" i="9"/>
  <c r="B43917" i="9"/>
  <c r="B43918" i="9"/>
  <c r="B43919" i="9"/>
  <c r="B43920" i="9"/>
  <c r="B43921" i="9"/>
  <c r="B43922" i="9"/>
  <c r="B43923" i="9"/>
  <c r="B43924" i="9"/>
  <c r="B43925" i="9"/>
  <c r="B43926" i="9"/>
  <c r="B43927" i="9"/>
  <c r="B43928" i="9"/>
  <c r="B43929" i="9"/>
  <c r="B43930" i="9"/>
  <c r="B43931" i="9"/>
  <c r="B43932" i="9"/>
  <c r="B43933" i="9"/>
  <c r="B43934" i="9"/>
  <c r="B43935" i="9"/>
  <c r="B43936" i="9"/>
  <c r="B43937" i="9"/>
  <c r="B43938" i="9"/>
  <c r="B43939" i="9"/>
  <c r="B43940" i="9"/>
  <c r="B43941" i="9"/>
  <c r="B43942" i="9"/>
  <c r="B43943" i="9"/>
  <c r="B43944" i="9"/>
  <c r="B43945" i="9"/>
  <c r="B43946" i="9"/>
  <c r="B43947" i="9"/>
  <c r="B43948" i="9"/>
  <c r="B43949" i="9"/>
  <c r="B43950" i="9"/>
  <c r="B43951" i="9"/>
  <c r="B43952" i="9"/>
  <c r="B43953" i="9"/>
  <c r="B43954" i="9"/>
  <c r="B43955" i="9"/>
  <c r="B43956" i="9"/>
  <c r="B43957" i="9"/>
  <c r="B43958" i="9"/>
  <c r="B43959" i="9"/>
  <c r="B43960" i="9"/>
  <c r="B43961" i="9"/>
  <c r="B43962" i="9"/>
  <c r="B43963" i="9"/>
  <c r="B43964" i="9"/>
  <c r="B43965" i="9"/>
  <c r="B43966" i="9"/>
  <c r="B43967" i="9"/>
  <c r="B43968" i="9"/>
  <c r="B43969" i="9"/>
  <c r="B43970" i="9"/>
  <c r="B43971" i="9"/>
  <c r="B43972" i="9"/>
  <c r="B43973" i="9"/>
  <c r="B43974" i="9"/>
  <c r="B43975" i="9"/>
  <c r="B43976" i="9"/>
  <c r="B43977" i="9"/>
  <c r="B43978" i="9"/>
  <c r="B43979" i="9"/>
  <c r="B43980" i="9"/>
  <c r="B43981" i="9"/>
  <c r="B43982" i="9"/>
  <c r="B43983" i="9"/>
  <c r="B43984" i="9"/>
  <c r="B43985" i="9"/>
  <c r="B43986" i="9"/>
  <c r="B43987" i="9"/>
  <c r="B43988" i="9"/>
  <c r="B43989" i="9"/>
  <c r="B43990" i="9"/>
  <c r="B43991" i="9"/>
  <c r="B43992" i="9"/>
  <c r="B43993" i="9"/>
  <c r="B43994" i="9"/>
  <c r="B43995" i="9"/>
  <c r="B43996" i="9"/>
  <c r="B43997" i="9"/>
  <c r="B43998" i="9"/>
  <c r="B43999" i="9"/>
  <c r="B44000" i="9"/>
  <c r="B44001" i="9"/>
  <c r="B44002" i="9"/>
  <c r="B44003" i="9"/>
  <c r="B44004" i="9"/>
  <c r="B44005" i="9"/>
  <c r="B44006" i="9"/>
  <c r="B44007" i="9"/>
  <c r="B44008" i="9"/>
  <c r="B44009" i="9"/>
  <c r="B44010" i="9"/>
  <c r="B44011" i="9"/>
  <c r="B44012" i="9"/>
  <c r="B44013" i="9"/>
  <c r="B44014" i="9"/>
  <c r="B44015" i="9"/>
  <c r="B44016" i="9"/>
  <c r="B44017" i="9"/>
  <c r="B44018" i="9"/>
  <c r="B44019" i="9"/>
  <c r="B44020" i="9"/>
  <c r="B44021" i="9"/>
  <c r="B44022" i="9"/>
  <c r="B44023" i="9"/>
  <c r="B44024" i="9"/>
  <c r="B44025" i="9"/>
  <c r="B44026" i="9"/>
  <c r="B44027" i="9"/>
  <c r="B44028" i="9"/>
  <c r="B44029" i="9"/>
  <c r="B44030" i="9"/>
  <c r="B44031" i="9"/>
  <c r="B44032" i="9"/>
  <c r="B44033" i="9"/>
  <c r="B44034" i="9"/>
  <c r="B44035" i="9"/>
  <c r="B44036" i="9"/>
  <c r="B44037" i="9"/>
  <c r="B44038" i="9"/>
  <c r="B44039" i="9"/>
  <c r="B44040" i="9"/>
  <c r="B44041" i="9"/>
  <c r="B44042" i="9"/>
  <c r="B44043" i="9"/>
  <c r="B44044" i="9"/>
  <c r="B44045" i="9"/>
  <c r="B44046" i="9"/>
  <c r="B44047" i="9"/>
  <c r="B44048" i="9"/>
  <c r="B44049" i="9"/>
  <c r="B44050" i="9"/>
  <c r="B44051" i="9"/>
  <c r="B44052" i="9"/>
  <c r="B44053" i="9"/>
  <c r="B44054" i="9"/>
  <c r="B44055" i="9"/>
  <c r="B44056" i="9"/>
  <c r="B44057" i="9"/>
  <c r="B44058" i="9"/>
  <c r="B44059" i="9"/>
  <c r="B44060" i="9"/>
  <c r="B44061" i="9"/>
  <c r="B44062" i="9"/>
  <c r="B44063" i="9"/>
  <c r="B44064" i="9"/>
  <c r="B44065" i="9"/>
  <c r="B44066" i="9"/>
  <c r="B44067" i="9"/>
  <c r="B44068" i="9"/>
  <c r="B44069" i="9"/>
  <c r="B44070" i="9"/>
  <c r="B44071" i="9"/>
  <c r="B44072" i="9"/>
  <c r="B44073" i="9"/>
  <c r="B44074" i="9"/>
  <c r="B44075" i="9"/>
  <c r="B44076" i="9"/>
  <c r="B44077" i="9"/>
  <c r="B44078" i="9"/>
  <c r="B44079" i="9"/>
  <c r="B44080" i="9"/>
  <c r="B44081" i="9"/>
  <c r="B44082" i="9"/>
  <c r="B44083" i="9"/>
  <c r="B44084" i="9"/>
  <c r="B44085" i="9"/>
  <c r="B44086" i="9"/>
  <c r="B44087" i="9"/>
  <c r="B44088" i="9"/>
  <c r="B44089" i="9"/>
  <c r="B44090" i="9"/>
  <c r="B44091" i="9"/>
  <c r="B44092" i="9"/>
  <c r="B44093" i="9"/>
  <c r="B44094" i="9"/>
  <c r="B44095" i="9"/>
  <c r="B44096" i="9"/>
  <c r="B44097" i="9"/>
  <c r="B44098" i="9"/>
  <c r="B44099" i="9"/>
  <c r="B44100" i="9"/>
  <c r="B44101" i="9"/>
  <c r="B44102" i="9"/>
  <c r="B44103" i="9"/>
  <c r="B44104" i="9"/>
  <c r="B44105" i="9"/>
  <c r="B44106" i="9"/>
  <c r="B44107" i="9"/>
  <c r="B44108" i="9"/>
  <c r="B44109" i="9"/>
  <c r="B44110" i="9"/>
  <c r="B44111" i="9"/>
  <c r="B44112" i="9"/>
  <c r="B44113" i="9"/>
  <c r="B44114" i="9"/>
  <c r="B44115" i="9"/>
  <c r="B44116" i="9"/>
  <c r="B44117" i="9"/>
  <c r="B44118" i="9"/>
  <c r="B44119" i="9"/>
  <c r="B44120" i="9"/>
  <c r="B44121" i="9"/>
  <c r="B44122" i="9"/>
  <c r="B44123" i="9"/>
  <c r="B44124" i="9"/>
  <c r="B44125" i="9"/>
  <c r="B44126" i="9"/>
  <c r="B44127" i="9"/>
  <c r="B44128" i="9"/>
  <c r="B44129" i="9"/>
  <c r="B44130" i="9"/>
  <c r="B44131" i="9"/>
  <c r="B44132" i="9"/>
  <c r="B44133" i="9"/>
  <c r="B44134" i="9"/>
  <c r="B44135" i="9"/>
  <c r="B44136" i="9"/>
  <c r="B44137" i="9"/>
  <c r="B44138" i="9"/>
  <c r="B44139" i="9"/>
  <c r="B44140" i="9"/>
  <c r="B44141" i="9"/>
  <c r="B44142" i="9"/>
  <c r="B44143" i="9"/>
  <c r="B44144" i="9"/>
  <c r="B44145" i="9"/>
  <c r="B44146" i="9"/>
  <c r="B44147" i="9"/>
  <c r="B44148" i="9"/>
  <c r="B44149" i="9"/>
  <c r="B44150" i="9"/>
  <c r="B44151" i="9"/>
  <c r="B44152" i="9"/>
  <c r="B44153" i="9"/>
  <c r="B44154" i="9"/>
  <c r="B44155" i="9"/>
  <c r="B44156" i="9"/>
  <c r="B44157" i="9"/>
  <c r="B44158" i="9"/>
  <c r="B44159" i="9"/>
  <c r="B44160" i="9"/>
  <c r="B44161" i="9"/>
  <c r="B44162" i="9"/>
  <c r="B44163" i="9"/>
  <c r="B44164" i="9"/>
  <c r="B44165" i="9"/>
  <c r="B44166" i="9"/>
  <c r="B44167" i="9"/>
  <c r="B44168" i="9"/>
  <c r="B44169" i="9"/>
  <c r="B44170" i="9"/>
  <c r="B44171" i="9"/>
  <c r="B44172" i="9"/>
  <c r="B44173" i="9"/>
  <c r="B44174" i="9"/>
  <c r="B44175" i="9"/>
  <c r="B44176" i="9"/>
  <c r="B44177" i="9"/>
  <c r="B44178" i="9"/>
  <c r="B44179" i="9"/>
  <c r="B44180" i="9"/>
  <c r="B44181" i="9"/>
  <c r="B44182" i="9"/>
  <c r="B44183" i="9"/>
  <c r="B44184" i="9"/>
  <c r="B44185" i="9"/>
  <c r="B44186" i="9"/>
  <c r="B44187" i="9"/>
  <c r="B44188" i="9"/>
  <c r="B44189" i="9"/>
  <c r="B44190" i="9"/>
  <c r="B44191" i="9"/>
  <c r="B44192" i="9"/>
  <c r="B44193" i="9"/>
  <c r="B44194" i="9"/>
  <c r="B44195" i="9"/>
  <c r="B44196" i="9"/>
  <c r="B44197" i="9"/>
  <c r="B44198" i="9"/>
  <c r="B44199" i="9"/>
  <c r="B44200" i="9"/>
  <c r="B44201" i="9"/>
  <c r="B44202" i="9"/>
  <c r="B44203" i="9"/>
  <c r="B44204" i="9"/>
  <c r="B44205" i="9"/>
  <c r="B44206" i="9"/>
  <c r="B44207" i="9"/>
  <c r="B44208" i="9"/>
  <c r="B44209" i="9"/>
  <c r="B44210" i="9"/>
  <c r="B44211" i="9"/>
  <c r="B44212" i="9"/>
  <c r="B44213" i="9"/>
  <c r="B44214" i="9"/>
  <c r="B44215" i="9"/>
  <c r="B44216" i="9"/>
  <c r="B44217" i="9"/>
  <c r="B44218" i="9"/>
  <c r="B44219" i="9"/>
  <c r="B44220" i="9"/>
  <c r="B44221" i="9"/>
  <c r="B44222" i="9"/>
  <c r="B44223" i="9"/>
  <c r="B44224" i="9"/>
  <c r="B44225" i="9"/>
  <c r="B44226" i="9"/>
  <c r="B44227" i="9"/>
  <c r="B44228" i="9"/>
  <c r="B44229" i="9"/>
  <c r="B44230" i="9"/>
  <c r="B44231" i="9"/>
  <c r="B44232" i="9"/>
  <c r="B44233" i="9"/>
  <c r="B44234" i="9"/>
  <c r="B44235" i="9"/>
  <c r="B44236" i="9"/>
  <c r="B44237" i="9"/>
  <c r="B44238" i="9"/>
  <c r="B44239" i="9"/>
  <c r="B44240" i="9"/>
  <c r="B44241" i="9"/>
  <c r="B44242" i="9"/>
  <c r="B44243" i="9"/>
  <c r="B44244" i="9"/>
  <c r="B44245" i="9"/>
  <c r="B44246" i="9"/>
  <c r="B44247" i="9"/>
  <c r="B44248" i="9"/>
  <c r="B44249" i="9"/>
  <c r="B44250" i="9"/>
  <c r="B44251" i="9"/>
  <c r="B44252" i="9"/>
  <c r="B44253" i="9"/>
  <c r="B44254" i="9"/>
  <c r="B44255" i="9"/>
  <c r="B44256" i="9"/>
  <c r="B44257" i="9"/>
  <c r="B44258" i="9"/>
  <c r="B44259" i="9"/>
  <c r="B44260" i="9"/>
  <c r="B44261" i="9"/>
  <c r="B44262" i="9"/>
  <c r="B44263" i="9"/>
  <c r="B44264" i="9"/>
  <c r="B44265" i="9"/>
  <c r="B44266" i="9"/>
  <c r="B44267" i="9"/>
  <c r="B44268" i="9"/>
  <c r="B44269" i="9"/>
  <c r="B44270" i="9"/>
  <c r="B44271" i="9"/>
  <c r="B44272" i="9"/>
  <c r="B44273" i="9"/>
  <c r="B44274" i="9"/>
  <c r="B44275" i="9"/>
  <c r="B44276" i="9"/>
  <c r="B44277" i="9"/>
  <c r="B44278" i="9"/>
  <c r="B44279" i="9"/>
  <c r="B44280" i="9"/>
  <c r="B44281" i="9"/>
  <c r="B44282" i="9"/>
  <c r="B44283" i="9"/>
  <c r="B44284" i="9"/>
  <c r="B44285" i="9"/>
  <c r="B44286" i="9"/>
  <c r="B44287" i="9"/>
  <c r="B44288" i="9"/>
  <c r="B44289" i="9"/>
  <c r="B44290" i="9"/>
  <c r="B44291" i="9"/>
  <c r="B44292" i="9"/>
  <c r="B44293" i="9"/>
  <c r="B44294" i="9"/>
  <c r="B44295" i="9"/>
  <c r="B44296" i="9"/>
  <c r="B44297" i="9"/>
  <c r="B44298" i="9"/>
  <c r="B44299" i="9"/>
  <c r="B44300" i="9"/>
  <c r="B44301" i="9"/>
  <c r="B44302" i="9"/>
  <c r="B44303" i="9"/>
  <c r="B44304" i="9"/>
  <c r="B44305" i="9"/>
  <c r="B44306" i="9"/>
  <c r="B44307" i="9"/>
  <c r="B44308" i="9"/>
  <c r="B44309" i="9"/>
  <c r="B44310" i="9"/>
  <c r="B44311" i="9"/>
  <c r="B44312" i="9"/>
  <c r="B44313" i="9"/>
  <c r="B44314" i="9"/>
  <c r="B44315" i="9"/>
  <c r="B44316" i="9"/>
  <c r="B44317" i="9"/>
  <c r="B44318" i="9"/>
  <c r="B44319" i="9"/>
  <c r="B44320" i="9"/>
  <c r="B44321" i="9"/>
  <c r="B44322" i="9"/>
  <c r="B44323" i="9"/>
  <c r="B44324" i="9"/>
  <c r="B44325" i="9"/>
  <c r="B44326" i="9"/>
  <c r="B44327" i="9"/>
  <c r="B44328" i="9"/>
  <c r="B44329" i="9"/>
  <c r="B44330" i="9"/>
  <c r="B44331" i="9"/>
  <c r="B44332" i="9"/>
  <c r="B44333" i="9"/>
  <c r="B44334" i="9"/>
  <c r="B44335" i="9"/>
  <c r="B44336" i="9"/>
  <c r="B44337" i="9"/>
  <c r="B44338" i="9"/>
  <c r="B44339" i="9"/>
  <c r="B44340" i="9"/>
  <c r="B44341" i="9"/>
  <c r="B44342" i="9"/>
  <c r="B44343" i="9"/>
  <c r="B44344" i="9"/>
  <c r="B44345" i="9"/>
  <c r="B44346" i="9"/>
  <c r="B44347" i="9"/>
  <c r="B44348" i="9"/>
  <c r="B44349" i="9"/>
  <c r="B44350" i="9"/>
  <c r="B44351" i="9"/>
  <c r="B44352" i="9"/>
  <c r="B44353" i="9"/>
  <c r="B44354" i="9"/>
  <c r="B44355" i="9"/>
  <c r="B44356" i="9"/>
  <c r="B44357" i="9"/>
  <c r="B44358" i="9"/>
  <c r="B44359" i="9"/>
  <c r="B44360" i="9"/>
  <c r="B44361" i="9"/>
  <c r="B44362" i="9"/>
  <c r="B44363" i="9"/>
  <c r="B44364" i="9"/>
  <c r="B44365" i="9"/>
  <c r="B44366" i="9"/>
  <c r="B44367" i="9"/>
  <c r="B44368" i="9"/>
  <c r="B44369" i="9"/>
  <c r="B44370" i="9"/>
  <c r="B44371" i="9"/>
  <c r="B44372" i="9"/>
  <c r="B44373" i="9"/>
  <c r="B44374" i="9"/>
  <c r="B44375" i="9"/>
  <c r="B44376" i="9"/>
  <c r="B44377" i="9"/>
  <c r="B44378" i="9"/>
  <c r="B44379" i="9"/>
  <c r="B44380" i="9"/>
  <c r="B44381" i="9"/>
  <c r="B44382" i="9"/>
  <c r="B44383" i="9"/>
  <c r="B44384" i="9"/>
  <c r="B44385" i="9"/>
  <c r="B44386" i="9"/>
  <c r="B44387" i="9"/>
  <c r="B44388" i="9"/>
  <c r="B44389" i="9"/>
  <c r="B44390" i="9"/>
  <c r="B44391" i="9"/>
  <c r="B44392" i="9"/>
  <c r="B44393" i="9"/>
  <c r="B44394" i="9"/>
  <c r="B44395" i="9"/>
  <c r="B44396" i="9"/>
  <c r="B44397" i="9"/>
  <c r="B44398" i="9"/>
  <c r="B44399" i="9"/>
  <c r="B44400" i="9"/>
  <c r="B44401" i="9"/>
  <c r="B44402" i="9"/>
  <c r="B44403" i="9"/>
  <c r="B44404" i="9"/>
  <c r="B44405" i="9"/>
  <c r="B44406" i="9"/>
  <c r="B44407" i="9"/>
  <c r="B44408" i="9"/>
  <c r="B44409" i="9"/>
  <c r="B44410" i="9"/>
  <c r="B44411" i="9"/>
  <c r="B44412" i="9"/>
  <c r="B44413" i="9"/>
  <c r="B44414" i="9"/>
  <c r="B44415" i="9"/>
  <c r="B44416" i="9"/>
  <c r="B44417" i="9"/>
  <c r="B44418" i="9"/>
  <c r="B44419" i="9"/>
  <c r="B44420" i="9"/>
  <c r="B44421" i="9"/>
  <c r="B44422" i="9"/>
  <c r="B44423" i="9"/>
  <c r="B44424" i="9"/>
  <c r="B44425" i="9"/>
  <c r="B44426" i="9"/>
  <c r="B44427" i="9"/>
  <c r="B44428" i="9"/>
  <c r="B44429" i="9"/>
  <c r="B44430" i="9"/>
  <c r="B44431" i="9"/>
  <c r="B44432" i="9"/>
  <c r="B44433" i="9"/>
  <c r="B44434" i="9"/>
  <c r="B44435" i="9"/>
  <c r="B44436" i="9"/>
  <c r="B44437" i="9"/>
  <c r="B44438" i="9"/>
  <c r="B44439" i="9"/>
  <c r="B44440" i="9"/>
  <c r="B44441" i="9"/>
  <c r="B44442" i="9"/>
  <c r="B44443" i="9"/>
  <c r="B44444" i="9"/>
  <c r="B44445" i="9"/>
  <c r="B44446" i="9"/>
  <c r="B44447" i="9"/>
  <c r="B44448" i="9"/>
  <c r="B44449" i="9"/>
  <c r="B44450" i="9"/>
  <c r="B44451" i="9"/>
  <c r="B44452" i="9"/>
  <c r="B44453" i="9"/>
  <c r="B44454" i="9"/>
  <c r="B44455" i="9"/>
  <c r="B44456" i="9"/>
  <c r="B44457" i="9"/>
  <c r="B44458" i="9"/>
  <c r="B44459" i="9"/>
  <c r="B44460" i="9"/>
  <c r="B44461" i="9"/>
  <c r="B44462" i="9"/>
  <c r="B44463" i="9"/>
  <c r="B44464" i="9"/>
  <c r="B44465" i="9"/>
  <c r="B44466" i="9"/>
  <c r="B44467" i="9"/>
  <c r="B44468" i="9"/>
  <c r="B44469" i="9"/>
  <c r="B44470" i="9"/>
  <c r="B44471" i="9"/>
  <c r="B44472" i="9"/>
  <c r="B44473" i="9"/>
  <c r="B44474" i="9"/>
  <c r="B44475" i="9"/>
  <c r="B44476" i="9"/>
  <c r="B44477" i="9"/>
  <c r="B44478" i="9"/>
  <c r="B44479" i="9"/>
  <c r="B44480" i="9"/>
  <c r="B44481" i="9"/>
  <c r="B44482" i="9"/>
  <c r="B44483" i="9"/>
  <c r="B44484" i="9"/>
  <c r="B44485" i="9"/>
  <c r="B44486" i="9"/>
  <c r="B44487" i="9"/>
  <c r="B44488" i="9"/>
  <c r="B44489" i="9"/>
  <c r="B44490" i="9"/>
  <c r="B44491" i="9"/>
  <c r="B44492" i="9"/>
  <c r="B44493" i="9"/>
  <c r="B44494" i="9"/>
  <c r="B44495" i="9"/>
  <c r="B44496" i="9"/>
  <c r="B44497" i="9"/>
  <c r="B44498" i="9"/>
  <c r="B44499" i="9"/>
  <c r="B44500" i="9"/>
  <c r="B44501" i="9"/>
  <c r="B44502" i="9"/>
  <c r="B44503" i="9"/>
  <c r="B44504" i="9"/>
  <c r="B44505" i="9"/>
  <c r="B44506" i="9"/>
  <c r="B44507" i="9"/>
  <c r="B44508" i="9"/>
  <c r="B44509" i="9"/>
  <c r="B44510" i="9"/>
  <c r="B44511" i="9"/>
  <c r="B44512" i="9"/>
  <c r="B44513" i="9"/>
  <c r="B44514" i="9"/>
  <c r="B44515" i="9"/>
  <c r="B44516" i="9"/>
  <c r="B44517" i="9"/>
  <c r="B44518" i="9"/>
  <c r="B44519" i="9"/>
  <c r="B44520" i="9"/>
  <c r="B44521" i="9"/>
  <c r="B44522" i="9"/>
  <c r="B44523" i="9"/>
  <c r="B44524" i="9"/>
  <c r="B44525" i="9"/>
  <c r="B44526" i="9"/>
  <c r="B44527" i="9"/>
  <c r="B44528" i="9"/>
  <c r="B44529" i="9"/>
  <c r="B44530" i="9"/>
  <c r="B44531" i="9"/>
  <c r="B44532" i="9"/>
  <c r="B44533" i="9"/>
  <c r="B44534" i="9"/>
  <c r="B44535" i="9"/>
  <c r="B44536" i="9"/>
  <c r="B44537" i="9"/>
  <c r="B44538" i="9"/>
  <c r="B44539" i="9"/>
  <c r="B44540" i="9"/>
  <c r="B44541" i="9"/>
  <c r="B44542" i="9"/>
  <c r="B44543" i="9"/>
  <c r="B44544" i="9"/>
  <c r="B44545" i="9"/>
  <c r="B44546" i="9"/>
  <c r="B44547" i="9"/>
  <c r="B44548" i="9"/>
  <c r="B44549" i="9"/>
  <c r="B44550" i="9"/>
  <c r="B44551" i="9"/>
  <c r="B44552" i="9"/>
  <c r="B44553" i="9"/>
  <c r="B44554" i="9"/>
  <c r="B44555" i="9"/>
  <c r="B44556" i="9"/>
  <c r="B44557" i="9"/>
  <c r="B44558" i="9"/>
  <c r="B44559" i="9"/>
  <c r="B44560" i="9"/>
  <c r="B44561" i="9"/>
  <c r="B44562" i="9"/>
  <c r="B44563" i="9"/>
  <c r="B44564" i="9"/>
  <c r="B44565" i="9"/>
  <c r="B44566" i="9"/>
  <c r="B44567" i="9"/>
  <c r="B44568" i="9"/>
  <c r="B44569" i="9"/>
  <c r="B44570" i="9"/>
  <c r="B44571" i="9"/>
  <c r="B44572" i="9"/>
  <c r="B44573" i="9"/>
  <c r="B44574" i="9"/>
  <c r="B44575" i="9"/>
  <c r="B44576" i="9"/>
  <c r="B44577" i="9"/>
  <c r="B44578" i="9"/>
  <c r="B44579" i="9"/>
  <c r="B44580" i="9"/>
  <c r="B44581" i="9"/>
  <c r="B44582" i="9"/>
  <c r="B44583" i="9"/>
  <c r="B44584" i="9"/>
  <c r="B44585" i="9"/>
  <c r="B44586" i="9"/>
  <c r="B44587" i="9"/>
  <c r="B44588" i="9"/>
  <c r="B44589" i="9"/>
  <c r="B44590" i="9"/>
  <c r="B44591" i="9"/>
  <c r="B44592" i="9"/>
  <c r="B44593" i="9"/>
  <c r="B44594" i="9"/>
  <c r="B44595" i="9"/>
  <c r="B44596" i="9"/>
  <c r="B44597" i="9"/>
  <c r="B44598" i="9"/>
  <c r="B44599" i="9"/>
  <c r="B44600" i="9"/>
  <c r="B44601" i="9"/>
  <c r="B44602" i="9"/>
  <c r="B44603" i="9"/>
  <c r="B44604" i="9"/>
  <c r="B44605" i="9"/>
  <c r="B44606" i="9"/>
  <c r="B44607" i="9"/>
  <c r="B44608" i="9"/>
  <c r="B44609" i="9"/>
  <c r="B44610" i="9"/>
  <c r="B44611" i="9"/>
  <c r="B44612" i="9"/>
  <c r="B44613" i="9"/>
  <c r="B44614" i="9"/>
  <c r="B44615" i="9"/>
  <c r="B44616" i="9"/>
  <c r="B44617" i="9"/>
  <c r="B44618" i="9"/>
  <c r="B44619" i="9"/>
  <c r="B44620" i="9"/>
  <c r="B44621" i="9"/>
  <c r="B44622" i="9"/>
  <c r="B44623" i="9"/>
  <c r="B44624" i="9"/>
  <c r="B44625" i="9"/>
  <c r="B44626" i="9"/>
  <c r="B44627" i="9"/>
  <c r="B44628" i="9"/>
  <c r="B44629" i="9"/>
  <c r="B44630" i="9"/>
  <c r="B44631" i="9"/>
  <c r="B44632" i="9"/>
  <c r="B44633" i="9"/>
  <c r="B44634" i="9"/>
  <c r="B44635" i="9"/>
  <c r="B44636" i="9"/>
  <c r="B44637" i="9"/>
  <c r="B44638" i="9"/>
  <c r="B44639" i="9"/>
  <c r="B44640" i="9"/>
  <c r="B44641" i="9"/>
  <c r="B44642" i="9"/>
  <c r="B44643" i="9"/>
  <c r="B44644" i="9"/>
  <c r="B44645" i="9"/>
  <c r="B44646" i="9"/>
  <c r="B44647" i="9"/>
  <c r="B44648" i="9"/>
  <c r="B44649" i="9"/>
  <c r="B44650" i="9"/>
  <c r="B44651" i="9"/>
  <c r="B44652" i="9"/>
  <c r="B44653" i="9"/>
  <c r="B44654" i="9"/>
  <c r="B44655" i="9"/>
  <c r="B44656" i="9"/>
  <c r="B44657" i="9"/>
  <c r="B44658" i="9"/>
  <c r="B44659" i="9"/>
  <c r="B44660" i="9"/>
  <c r="B44661" i="9"/>
  <c r="B44662" i="9"/>
  <c r="B44663" i="9"/>
  <c r="B44664" i="9"/>
  <c r="B44665" i="9"/>
  <c r="B44666" i="9"/>
  <c r="B44667" i="9"/>
  <c r="B44668" i="9"/>
  <c r="B44669" i="9"/>
  <c r="B44670" i="9"/>
  <c r="B44671" i="9"/>
  <c r="B44672" i="9"/>
  <c r="B44673" i="9"/>
  <c r="B44674" i="9"/>
  <c r="B44675" i="9"/>
  <c r="B44676" i="9"/>
  <c r="B44677" i="9"/>
  <c r="B44678" i="9"/>
  <c r="B44679" i="9"/>
  <c r="B44680" i="9"/>
  <c r="B44681" i="9"/>
  <c r="B44682" i="9"/>
  <c r="B44683" i="9"/>
  <c r="B44684" i="9"/>
  <c r="B44685" i="9"/>
  <c r="B44686" i="9"/>
  <c r="B44687" i="9"/>
  <c r="B44688" i="9"/>
  <c r="B44689" i="9"/>
  <c r="B44690" i="9"/>
  <c r="B44691" i="9"/>
  <c r="B44692" i="9"/>
  <c r="B44693" i="9"/>
  <c r="B44694" i="9"/>
  <c r="B44695" i="9"/>
  <c r="B44696" i="9"/>
  <c r="B44697" i="9"/>
  <c r="B44698" i="9"/>
  <c r="B44699" i="9"/>
  <c r="B44700" i="9"/>
  <c r="B44701" i="9"/>
  <c r="B44702" i="9"/>
  <c r="B44703" i="9"/>
  <c r="B44704" i="9"/>
  <c r="B44705" i="9"/>
  <c r="B44706" i="9"/>
  <c r="B44707" i="9"/>
  <c r="B44708" i="9"/>
  <c r="B44709" i="9"/>
  <c r="B44710" i="9"/>
  <c r="B44711" i="9"/>
  <c r="B44712" i="9"/>
  <c r="B44713" i="9"/>
  <c r="B44714" i="9"/>
  <c r="B44715" i="9"/>
  <c r="B44716" i="9"/>
  <c r="B44717" i="9"/>
  <c r="B44718" i="9"/>
  <c r="B44719" i="9"/>
  <c r="B44720" i="9"/>
  <c r="B44721" i="9"/>
  <c r="B44722" i="9"/>
  <c r="B44723" i="9"/>
  <c r="B44724" i="9"/>
  <c r="B44725" i="9"/>
  <c r="B44726" i="9"/>
  <c r="B44727" i="9"/>
  <c r="B44728" i="9"/>
  <c r="B44729" i="9"/>
  <c r="B44730" i="9"/>
  <c r="B44731" i="9"/>
  <c r="B44732" i="9"/>
  <c r="B44733" i="9"/>
  <c r="B44734" i="9"/>
  <c r="B44735" i="9"/>
  <c r="B44736" i="9"/>
  <c r="B44737" i="9"/>
  <c r="B44738" i="9"/>
  <c r="B44739" i="9"/>
  <c r="B44740" i="9"/>
  <c r="B44741" i="9"/>
  <c r="B44742" i="9"/>
  <c r="B44743" i="9"/>
  <c r="B44744" i="9"/>
  <c r="B44745" i="9"/>
  <c r="B44746" i="9"/>
  <c r="B44747" i="9"/>
  <c r="B44748" i="9"/>
  <c r="B44749" i="9"/>
  <c r="B44750" i="9"/>
  <c r="B44751" i="9"/>
  <c r="B44752" i="9"/>
  <c r="B44753" i="9"/>
  <c r="B44754" i="9"/>
  <c r="B44755" i="9"/>
  <c r="B44756" i="9"/>
  <c r="B44757" i="9"/>
  <c r="B44758" i="9"/>
  <c r="B44759" i="9"/>
  <c r="B44760" i="9"/>
  <c r="B44761" i="9"/>
  <c r="B44762" i="9"/>
  <c r="B44763" i="9"/>
  <c r="B44764" i="9"/>
  <c r="B44765" i="9"/>
  <c r="B44766" i="9"/>
  <c r="B44767" i="9"/>
  <c r="B44768" i="9"/>
  <c r="B44769" i="9"/>
  <c r="B44770" i="9"/>
  <c r="B44771" i="9"/>
  <c r="B44772" i="9"/>
  <c r="B44773" i="9"/>
  <c r="B44774" i="9"/>
  <c r="B44775" i="9"/>
  <c r="B44776" i="9"/>
  <c r="B44777" i="9"/>
  <c r="B44778" i="9"/>
  <c r="B44779" i="9"/>
  <c r="B44780" i="9"/>
  <c r="B44781" i="9"/>
  <c r="B44782" i="9"/>
  <c r="B44783" i="9"/>
  <c r="B44784" i="9"/>
  <c r="B44785" i="9"/>
  <c r="B44786" i="9"/>
  <c r="B44787" i="9"/>
  <c r="B44788" i="9"/>
  <c r="B44789" i="9"/>
  <c r="B44790" i="9"/>
  <c r="B44791" i="9"/>
  <c r="B44792" i="9"/>
  <c r="B44793" i="9"/>
  <c r="B44794" i="9"/>
  <c r="B44795" i="9"/>
  <c r="B44796" i="9"/>
  <c r="B44797" i="9"/>
  <c r="B44798" i="9"/>
  <c r="B44799" i="9"/>
  <c r="B44800" i="9"/>
  <c r="B44801" i="9"/>
  <c r="B44802" i="9"/>
  <c r="B44803" i="9"/>
  <c r="B44804" i="9"/>
  <c r="B44805" i="9"/>
  <c r="B44806" i="9"/>
  <c r="B44807" i="9"/>
  <c r="B44808" i="9"/>
  <c r="B44809" i="9"/>
  <c r="B44810" i="9"/>
  <c r="B44811" i="9"/>
  <c r="B44812" i="9"/>
  <c r="B44813" i="9"/>
  <c r="B44814" i="9"/>
  <c r="B44815" i="9"/>
  <c r="B44816" i="9"/>
  <c r="B44817" i="9"/>
  <c r="B44818" i="9"/>
  <c r="B44819" i="9"/>
  <c r="B44820" i="9"/>
  <c r="B44821" i="9"/>
  <c r="B44822" i="9"/>
  <c r="B44823" i="9"/>
  <c r="B44824" i="9"/>
  <c r="B44825" i="9"/>
  <c r="B44826" i="9"/>
  <c r="B44827" i="9"/>
  <c r="B44828" i="9"/>
  <c r="B44829" i="9"/>
  <c r="B44830" i="9"/>
  <c r="B44831" i="9"/>
  <c r="B44832" i="9"/>
  <c r="B44833" i="9"/>
  <c r="B44834" i="9"/>
  <c r="B44835" i="9"/>
  <c r="B44836" i="9"/>
  <c r="B44837" i="9"/>
  <c r="B44838" i="9"/>
  <c r="B44839" i="9"/>
  <c r="B44840" i="9"/>
  <c r="B44841" i="9"/>
  <c r="B44842" i="9"/>
  <c r="B44843" i="9"/>
  <c r="B44844" i="9"/>
  <c r="B44845" i="9"/>
  <c r="B44846" i="9"/>
  <c r="B44847" i="9"/>
  <c r="B44848" i="9"/>
  <c r="B44849" i="9"/>
  <c r="B44850" i="9"/>
  <c r="B44851" i="9"/>
  <c r="B44852" i="9"/>
  <c r="B44853" i="9"/>
  <c r="B44854" i="9"/>
  <c r="B44855" i="9"/>
  <c r="B44856" i="9"/>
  <c r="B44857" i="9"/>
  <c r="B44858" i="9"/>
  <c r="B44859" i="9"/>
  <c r="B44860" i="9"/>
  <c r="B44861" i="9"/>
  <c r="B44862" i="9"/>
  <c r="B44863" i="9"/>
  <c r="B44864" i="9"/>
  <c r="B44865" i="9"/>
  <c r="B44866" i="9"/>
  <c r="B44867" i="9"/>
  <c r="B44868" i="9"/>
  <c r="B44869" i="9"/>
  <c r="B44870" i="9"/>
  <c r="B44871" i="9"/>
  <c r="B44872" i="9"/>
  <c r="B44873" i="9"/>
  <c r="B44874" i="9"/>
  <c r="B44875" i="9"/>
  <c r="B44876" i="9"/>
  <c r="B44877" i="9"/>
  <c r="B44878" i="9"/>
  <c r="B44879" i="9"/>
  <c r="B44880" i="9"/>
  <c r="B44881" i="9"/>
  <c r="B44882" i="9"/>
  <c r="B44883" i="9"/>
  <c r="B44884" i="9"/>
  <c r="B44885" i="9"/>
  <c r="B44886" i="9"/>
  <c r="B44887" i="9"/>
  <c r="B44888" i="9"/>
  <c r="B44889" i="9"/>
  <c r="B44890" i="9"/>
  <c r="B44891" i="9"/>
  <c r="B44892" i="9"/>
  <c r="B44893" i="9"/>
  <c r="B44894" i="9"/>
  <c r="B44895" i="9"/>
  <c r="B44896" i="9"/>
  <c r="B44897" i="9"/>
  <c r="B44898" i="9"/>
  <c r="B44899" i="9"/>
  <c r="B44900" i="9"/>
  <c r="B44901" i="9"/>
  <c r="B44902" i="9"/>
  <c r="B44903" i="9"/>
  <c r="B44904" i="9"/>
  <c r="B44905" i="9"/>
  <c r="B44906" i="9"/>
  <c r="B44907" i="9"/>
  <c r="B44908" i="9"/>
  <c r="B44909" i="9"/>
  <c r="B44910" i="9"/>
  <c r="B44911" i="9"/>
  <c r="B44912" i="9"/>
  <c r="B44913" i="9"/>
  <c r="B44914" i="9"/>
  <c r="B44915" i="9"/>
  <c r="B44916" i="9"/>
  <c r="B44917" i="9"/>
  <c r="B44918" i="9"/>
  <c r="B44919" i="9"/>
  <c r="B44920" i="9"/>
  <c r="B44921" i="9"/>
  <c r="B44922" i="9"/>
  <c r="B44923" i="9"/>
  <c r="B44924" i="9"/>
  <c r="B44925" i="9"/>
  <c r="B44926" i="9"/>
  <c r="B44927" i="9"/>
  <c r="B44928" i="9"/>
  <c r="B44929" i="9"/>
  <c r="B44930" i="9"/>
  <c r="B44931" i="9"/>
  <c r="B44932" i="9"/>
  <c r="B44933" i="9"/>
  <c r="B44934" i="9"/>
  <c r="B44935" i="9"/>
  <c r="B44936" i="9"/>
  <c r="B44937" i="9"/>
  <c r="B44938" i="9"/>
  <c r="B44939" i="9"/>
  <c r="B44940" i="9"/>
  <c r="B44941" i="9"/>
  <c r="B44942" i="9"/>
  <c r="B44943" i="9"/>
  <c r="B44944" i="9"/>
  <c r="B44945" i="9"/>
  <c r="B44946" i="9"/>
  <c r="B44947" i="9"/>
  <c r="B44948" i="9"/>
  <c r="B44949" i="9"/>
  <c r="B44950" i="9"/>
  <c r="B44951" i="9"/>
  <c r="B44952" i="9"/>
  <c r="B44953" i="9"/>
  <c r="B44954" i="9"/>
  <c r="B44955" i="9"/>
  <c r="B44956" i="9"/>
  <c r="B44957" i="9"/>
  <c r="B44958" i="9"/>
  <c r="B44959" i="9"/>
  <c r="B44960" i="9"/>
  <c r="B44961" i="9"/>
  <c r="B44962" i="9"/>
  <c r="B44963" i="9"/>
  <c r="B44964" i="9"/>
  <c r="B44965" i="9"/>
  <c r="B44966" i="9"/>
  <c r="B44967" i="9"/>
  <c r="B44968" i="9"/>
  <c r="B44969" i="9"/>
  <c r="B44970" i="9"/>
  <c r="B44971" i="9"/>
  <c r="B44972" i="9"/>
  <c r="B44973" i="9"/>
  <c r="B44974" i="9"/>
  <c r="B44975" i="9"/>
  <c r="B44976" i="9"/>
  <c r="B44977" i="9"/>
  <c r="B44978" i="9"/>
  <c r="B44979" i="9"/>
  <c r="B44980" i="9"/>
  <c r="B44981" i="9"/>
  <c r="B44982" i="9"/>
  <c r="B44983" i="9"/>
  <c r="B44984" i="9"/>
  <c r="B44985" i="9"/>
  <c r="B44986" i="9"/>
  <c r="B44987" i="9"/>
  <c r="B44988" i="9"/>
  <c r="B44989" i="9"/>
  <c r="B44990" i="9"/>
  <c r="B44991" i="9"/>
  <c r="B44992" i="9"/>
  <c r="B44993" i="9"/>
  <c r="B44994" i="9"/>
  <c r="B44995" i="9"/>
  <c r="B44996" i="9"/>
  <c r="B44997" i="9"/>
  <c r="B44998" i="9"/>
  <c r="B44999" i="9"/>
  <c r="B45000" i="9"/>
  <c r="B45001" i="9"/>
  <c r="B45002" i="9"/>
  <c r="B45003" i="9"/>
  <c r="B45004" i="9"/>
  <c r="B45005" i="9"/>
  <c r="B45006" i="9"/>
  <c r="B45007" i="9"/>
  <c r="B45008" i="9"/>
  <c r="B45009" i="9"/>
  <c r="B45010" i="9"/>
  <c r="B45011" i="9"/>
  <c r="B45012" i="9"/>
  <c r="B45013" i="9"/>
  <c r="B45014" i="9"/>
  <c r="B45015" i="9"/>
  <c r="B45016" i="9"/>
  <c r="B45017" i="9"/>
  <c r="B45018" i="9"/>
  <c r="B45019" i="9"/>
  <c r="B45020" i="9"/>
  <c r="B45021" i="9"/>
  <c r="B45022" i="9"/>
  <c r="B45023" i="9"/>
  <c r="B45024" i="9"/>
  <c r="B45025" i="9"/>
  <c r="B45026" i="9"/>
  <c r="B45027" i="9"/>
  <c r="B45028" i="9"/>
  <c r="B45029" i="9"/>
  <c r="B45030" i="9"/>
  <c r="B45031" i="9"/>
  <c r="B45032" i="9"/>
  <c r="B45033" i="9"/>
  <c r="B45034" i="9"/>
  <c r="B45035" i="9"/>
  <c r="B45036" i="9"/>
  <c r="B45037" i="9"/>
  <c r="B45038" i="9"/>
  <c r="B45039" i="9"/>
  <c r="B45040" i="9"/>
  <c r="B45041" i="9"/>
  <c r="B45042" i="9"/>
  <c r="B45043" i="9"/>
  <c r="B45044" i="9"/>
  <c r="B45045" i="9"/>
  <c r="B45046" i="9"/>
  <c r="B45047" i="9"/>
  <c r="B45048" i="9"/>
  <c r="B45049" i="9"/>
  <c r="B45050" i="9"/>
  <c r="B45051" i="9"/>
  <c r="B45052" i="9"/>
  <c r="B45053" i="9"/>
  <c r="B45054" i="9"/>
  <c r="B45055" i="9"/>
  <c r="B45056" i="9"/>
  <c r="B45057" i="9"/>
  <c r="B45058" i="9"/>
  <c r="B45059" i="9"/>
  <c r="B45060" i="9"/>
  <c r="B45061" i="9"/>
  <c r="B45062" i="9"/>
  <c r="B45063" i="9"/>
  <c r="B45064" i="9"/>
  <c r="B45065" i="9"/>
  <c r="B45066" i="9"/>
  <c r="B45067" i="9"/>
  <c r="B45068" i="9"/>
  <c r="B45069" i="9"/>
  <c r="B45070" i="9"/>
  <c r="B45071" i="9"/>
  <c r="B45072" i="9"/>
  <c r="B45073" i="9"/>
  <c r="B45074" i="9"/>
  <c r="B45075" i="9"/>
  <c r="B45076" i="9"/>
  <c r="B45077" i="9"/>
  <c r="B45078" i="9"/>
  <c r="B45079" i="9"/>
  <c r="B45080" i="9"/>
  <c r="B45081" i="9"/>
  <c r="B45082" i="9"/>
  <c r="B45083" i="9"/>
  <c r="B45084" i="9"/>
  <c r="B45085" i="9"/>
  <c r="B45086" i="9"/>
  <c r="B45087" i="9"/>
  <c r="B45088" i="9"/>
  <c r="B45089" i="9"/>
  <c r="B45090" i="9"/>
  <c r="B45091" i="9"/>
  <c r="B45092" i="9"/>
  <c r="B45093" i="9"/>
  <c r="B45094" i="9"/>
  <c r="B45095" i="9"/>
  <c r="B45096" i="9"/>
  <c r="B45097" i="9"/>
  <c r="B45098" i="9"/>
  <c r="B45099" i="9"/>
  <c r="B45100" i="9"/>
  <c r="B45101" i="9"/>
  <c r="B45102" i="9"/>
  <c r="B45103" i="9"/>
  <c r="B45104" i="9"/>
  <c r="B45105" i="9"/>
  <c r="B45106" i="9"/>
  <c r="B45107" i="9"/>
  <c r="B45108" i="9"/>
  <c r="B45109" i="9"/>
  <c r="B45110" i="9"/>
  <c r="B45111" i="9"/>
  <c r="B45112" i="9"/>
  <c r="B45113" i="9"/>
  <c r="B45114" i="9"/>
  <c r="B45115" i="9"/>
  <c r="B45116" i="9"/>
  <c r="B45117" i="9"/>
  <c r="B45118" i="9"/>
  <c r="B45119" i="9"/>
  <c r="B45120" i="9"/>
  <c r="B45121" i="9"/>
  <c r="B45122" i="9"/>
  <c r="B45123" i="9"/>
  <c r="B45124" i="9"/>
  <c r="B45125" i="9"/>
  <c r="B45126" i="9"/>
  <c r="B45127" i="9"/>
  <c r="B45128" i="9"/>
  <c r="B45129" i="9"/>
  <c r="B45130" i="9"/>
  <c r="B45131" i="9"/>
  <c r="B45132" i="9"/>
  <c r="B45133" i="9"/>
  <c r="B45134" i="9"/>
  <c r="B45135" i="9"/>
  <c r="B45136" i="9"/>
  <c r="B45137" i="9"/>
  <c r="B45138" i="9"/>
  <c r="B45139" i="9"/>
  <c r="B45140" i="9"/>
  <c r="B45141" i="9"/>
  <c r="B45142" i="9"/>
  <c r="B45143" i="9"/>
  <c r="B45144" i="9"/>
  <c r="B45145" i="9"/>
  <c r="B45146" i="9"/>
  <c r="B45147" i="9"/>
  <c r="B45148" i="9"/>
  <c r="B45149" i="9"/>
  <c r="B45150" i="9"/>
  <c r="B45151" i="9"/>
  <c r="B45152" i="9"/>
  <c r="B45153" i="9"/>
  <c r="B45154" i="9"/>
  <c r="B45155" i="9"/>
  <c r="B45156" i="9"/>
  <c r="B45157" i="9"/>
  <c r="B45158" i="9"/>
  <c r="B45159" i="9"/>
  <c r="B45160" i="9"/>
  <c r="B45161" i="9"/>
  <c r="B45162" i="9"/>
  <c r="B45163" i="9"/>
  <c r="B45164" i="9"/>
  <c r="B45165" i="9"/>
  <c r="B45166" i="9"/>
  <c r="B45167" i="9"/>
  <c r="B45168" i="9"/>
  <c r="B45169" i="9"/>
  <c r="B45170" i="9"/>
  <c r="B45171" i="9"/>
  <c r="B45172" i="9"/>
  <c r="B45173" i="9"/>
  <c r="B45174" i="9"/>
  <c r="B45175" i="9"/>
  <c r="B45176" i="9"/>
  <c r="B45177" i="9"/>
  <c r="B45178" i="9"/>
  <c r="B45179" i="9"/>
  <c r="B45180" i="9"/>
  <c r="B45181" i="9"/>
  <c r="B45182" i="9"/>
  <c r="B45183" i="9"/>
  <c r="B45184" i="9"/>
  <c r="B45185" i="9"/>
  <c r="B45186" i="9"/>
  <c r="B45187" i="9"/>
  <c r="B45188" i="9"/>
  <c r="B45189" i="9"/>
  <c r="B45190" i="9"/>
  <c r="B45191" i="9"/>
  <c r="B45192" i="9"/>
  <c r="B45193" i="9"/>
  <c r="B45194" i="9"/>
  <c r="B45195" i="9"/>
  <c r="B45196" i="9"/>
  <c r="B45197" i="9"/>
  <c r="B45198" i="9"/>
  <c r="B45199" i="9"/>
  <c r="B45200" i="9"/>
  <c r="B45201" i="9"/>
  <c r="B45202" i="9"/>
  <c r="B45203" i="9"/>
  <c r="B45204" i="9"/>
  <c r="B45205" i="9"/>
  <c r="B45206" i="9"/>
  <c r="B45207" i="9"/>
  <c r="B45208" i="9"/>
  <c r="B45209" i="9"/>
  <c r="B45210" i="9"/>
  <c r="B45211" i="9"/>
  <c r="B45212" i="9"/>
  <c r="B45213" i="9"/>
  <c r="B45214" i="9"/>
  <c r="B45215" i="9"/>
  <c r="B45216" i="9"/>
  <c r="B45217" i="9"/>
  <c r="B45218" i="9"/>
  <c r="B45219" i="9"/>
  <c r="B45220" i="9"/>
  <c r="B45221" i="9"/>
  <c r="B45222" i="9"/>
  <c r="B45223" i="9"/>
  <c r="B45224" i="9"/>
  <c r="B45225" i="9"/>
  <c r="B45226" i="9"/>
  <c r="B45227" i="9"/>
  <c r="B45228" i="9"/>
  <c r="B45229" i="9"/>
  <c r="B45230" i="9"/>
  <c r="B45231" i="9"/>
  <c r="B45232" i="9"/>
  <c r="B45233" i="9"/>
  <c r="B45234" i="9"/>
  <c r="B45235" i="9"/>
  <c r="B45236" i="9"/>
  <c r="B45237" i="9"/>
  <c r="B45238" i="9"/>
  <c r="B45239" i="9"/>
  <c r="B45240" i="9"/>
  <c r="B45241" i="9"/>
  <c r="B45242" i="9"/>
  <c r="B45243" i="9"/>
  <c r="B45244" i="9"/>
  <c r="B45245" i="9"/>
  <c r="B45246" i="9"/>
  <c r="B45247" i="9"/>
  <c r="B45248" i="9"/>
  <c r="B45249" i="9"/>
  <c r="B45250" i="9"/>
  <c r="B45251" i="9"/>
  <c r="B45252" i="9"/>
  <c r="B45253" i="9"/>
  <c r="B45254" i="9"/>
  <c r="B45255" i="9"/>
  <c r="B45256" i="9"/>
  <c r="B45257" i="9"/>
  <c r="B45258" i="9"/>
  <c r="B45259" i="9"/>
  <c r="B45260" i="9"/>
  <c r="B45261" i="9"/>
  <c r="B45262" i="9"/>
  <c r="B45263" i="9"/>
  <c r="B45264" i="9"/>
  <c r="B45265" i="9"/>
  <c r="B45266" i="9"/>
  <c r="B45267" i="9"/>
  <c r="B45268" i="9"/>
  <c r="B45269" i="9"/>
  <c r="B45270" i="9"/>
  <c r="B45271" i="9"/>
  <c r="B45272" i="9"/>
  <c r="B45273" i="9"/>
  <c r="B45274" i="9"/>
  <c r="B45275" i="9"/>
  <c r="B45276" i="9"/>
  <c r="B45277" i="9"/>
  <c r="B45278" i="9"/>
  <c r="B45279" i="9"/>
  <c r="B45280" i="9"/>
  <c r="B45281" i="9"/>
  <c r="B45282" i="9"/>
  <c r="B45283" i="9"/>
  <c r="B45284" i="9"/>
  <c r="B45285" i="9"/>
  <c r="B45286" i="9"/>
  <c r="B45287" i="9"/>
  <c r="B45288" i="9"/>
  <c r="B45289" i="9"/>
  <c r="B45290" i="9"/>
  <c r="B45291" i="9"/>
  <c r="B45292" i="9"/>
  <c r="B45293" i="9"/>
  <c r="B45294" i="9"/>
  <c r="B45295" i="9"/>
  <c r="B45296" i="9"/>
  <c r="B45297" i="9"/>
  <c r="B45298" i="9"/>
  <c r="B45299" i="9"/>
  <c r="B45300" i="9"/>
  <c r="B45301" i="9"/>
  <c r="B45302" i="9"/>
  <c r="B45303" i="9"/>
  <c r="B45304" i="9"/>
  <c r="B45305" i="9"/>
  <c r="B45306" i="9"/>
  <c r="B45307" i="9"/>
  <c r="B45308" i="9"/>
  <c r="B45309" i="9"/>
  <c r="B45310" i="9"/>
  <c r="B45311" i="9"/>
  <c r="B45312" i="9"/>
  <c r="B45313" i="9"/>
  <c r="B45314" i="9"/>
  <c r="B45315" i="9"/>
  <c r="B45316" i="9"/>
  <c r="B45317" i="9"/>
  <c r="B45318" i="9"/>
  <c r="B45319" i="9"/>
  <c r="B45320" i="9"/>
  <c r="B45321" i="9"/>
  <c r="B45322" i="9"/>
  <c r="B45323" i="9"/>
  <c r="B45324" i="9"/>
  <c r="B45325" i="9"/>
  <c r="B45326" i="9"/>
  <c r="B45327" i="9"/>
  <c r="B45328" i="9"/>
  <c r="B45329" i="9"/>
  <c r="B45330" i="9"/>
  <c r="B45331" i="9"/>
  <c r="B45332" i="9"/>
  <c r="B45333" i="9"/>
  <c r="B45334" i="9"/>
  <c r="B45335" i="9"/>
  <c r="B45336" i="9"/>
  <c r="B45337" i="9"/>
  <c r="B45338" i="9"/>
  <c r="B45339" i="9"/>
  <c r="B45340" i="9"/>
  <c r="B45341" i="9"/>
  <c r="B45342" i="9"/>
  <c r="B45343" i="9"/>
  <c r="B45344" i="9"/>
  <c r="B45345" i="9"/>
  <c r="B45346" i="9"/>
  <c r="B45347" i="9"/>
  <c r="B45348" i="9"/>
  <c r="B45349" i="9"/>
  <c r="B45350" i="9"/>
  <c r="B45351" i="9"/>
  <c r="B45352" i="9"/>
  <c r="B45353" i="9"/>
  <c r="B45354" i="9"/>
  <c r="B45355" i="9"/>
  <c r="B45356" i="9"/>
  <c r="B45357" i="9"/>
  <c r="B45358" i="9"/>
  <c r="B45359" i="9"/>
  <c r="B45360" i="9"/>
  <c r="B45361" i="9"/>
  <c r="B45362" i="9"/>
  <c r="B45363" i="9"/>
  <c r="B45364" i="9"/>
  <c r="B45365" i="9"/>
  <c r="B45366" i="9"/>
  <c r="B45367" i="9"/>
  <c r="B45368" i="9"/>
  <c r="B45369" i="9"/>
  <c r="B45370" i="9"/>
  <c r="B45371" i="9"/>
  <c r="B45372" i="9"/>
  <c r="B45373" i="9"/>
  <c r="B45374" i="9"/>
  <c r="B45375" i="9"/>
  <c r="B45376" i="9"/>
  <c r="B45377" i="9"/>
  <c r="B45378" i="9"/>
  <c r="B45379" i="9"/>
  <c r="B45380" i="9"/>
  <c r="B45381" i="9"/>
  <c r="B45382" i="9"/>
  <c r="B45383" i="9"/>
  <c r="B45384" i="9"/>
  <c r="B45385" i="9"/>
  <c r="B45386" i="9"/>
  <c r="B45387" i="9"/>
  <c r="B45388" i="9"/>
  <c r="B45389" i="9"/>
  <c r="B45390" i="9"/>
  <c r="B45391" i="9"/>
  <c r="B45392" i="9"/>
  <c r="B45393" i="9"/>
  <c r="B45394" i="9"/>
  <c r="B45395" i="9"/>
  <c r="B45396" i="9"/>
  <c r="B45397" i="9"/>
  <c r="B45398" i="9"/>
  <c r="B45399" i="9"/>
  <c r="B45400" i="9"/>
  <c r="B45401" i="9"/>
  <c r="B45402" i="9"/>
  <c r="B45403" i="9"/>
  <c r="B45404" i="9"/>
  <c r="B45405" i="9"/>
  <c r="B45406" i="9"/>
  <c r="B45407" i="9"/>
  <c r="B45408" i="9"/>
  <c r="B45409" i="9"/>
  <c r="B45410" i="9"/>
  <c r="B45411" i="9"/>
  <c r="B45412" i="9"/>
  <c r="B45413" i="9"/>
  <c r="B45414" i="9"/>
  <c r="B45415" i="9"/>
  <c r="B45416" i="9"/>
  <c r="B45417" i="9"/>
  <c r="B45418" i="9"/>
  <c r="B45419" i="9"/>
  <c r="B45420" i="9"/>
  <c r="B45421" i="9"/>
  <c r="B45422" i="9"/>
  <c r="B45423" i="9"/>
  <c r="B45424" i="9"/>
  <c r="B45425" i="9"/>
  <c r="B45426" i="9"/>
  <c r="B45427" i="9"/>
  <c r="B45428" i="9"/>
  <c r="B45429" i="9"/>
  <c r="B45430" i="9"/>
  <c r="B45431" i="9"/>
  <c r="B45432" i="9"/>
  <c r="B45433" i="9"/>
  <c r="B45434" i="9"/>
  <c r="B45435" i="9"/>
  <c r="B45436" i="9"/>
  <c r="B45437" i="9"/>
  <c r="B45438" i="9"/>
  <c r="B45439" i="9"/>
  <c r="B45440" i="9"/>
  <c r="B45441" i="9"/>
  <c r="B45442" i="9"/>
  <c r="B45443" i="9"/>
  <c r="B45444" i="9"/>
  <c r="B45445" i="9"/>
  <c r="B45446" i="9"/>
  <c r="B45447" i="9"/>
  <c r="B45448" i="9"/>
  <c r="B45449" i="9"/>
  <c r="B45450" i="9"/>
  <c r="B45451" i="9"/>
  <c r="B45452" i="9"/>
  <c r="B45453" i="9"/>
  <c r="B45454" i="9"/>
  <c r="B45455" i="9"/>
  <c r="B45456" i="9"/>
  <c r="B45457" i="9"/>
  <c r="B45458" i="9"/>
  <c r="B45459" i="9"/>
  <c r="B45460" i="9"/>
  <c r="B45461" i="9"/>
  <c r="B45462" i="9"/>
  <c r="B45463" i="9"/>
  <c r="B45464" i="9"/>
  <c r="B45465" i="9"/>
  <c r="B45466" i="9"/>
  <c r="B45467" i="9"/>
  <c r="B45468" i="9"/>
  <c r="B45469" i="9"/>
  <c r="B45470" i="9"/>
  <c r="B45471" i="9"/>
  <c r="B45472" i="9"/>
  <c r="B45473" i="9"/>
  <c r="B45474" i="9"/>
  <c r="B45475" i="9"/>
  <c r="B45476" i="9"/>
  <c r="B45477" i="9"/>
  <c r="B45478" i="9"/>
  <c r="B45479" i="9"/>
  <c r="B45480" i="9"/>
  <c r="B45481" i="9"/>
  <c r="B45482" i="9"/>
  <c r="B45483" i="9"/>
  <c r="B45484" i="9"/>
  <c r="B45485" i="9"/>
  <c r="B45486" i="9"/>
  <c r="B45487" i="9"/>
  <c r="B45488" i="9"/>
  <c r="B45489" i="9"/>
  <c r="B45490" i="9"/>
  <c r="B45491" i="9"/>
  <c r="B45492" i="9"/>
  <c r="B45493" i="9"/>
  <c r="B45494" i="9"/>
  <c r="B45495" i="9"/>
  <c r="B45496" i="9"/>
  <c r="B45497" i="9"/>
  <c r="B45498" i="9"/>
  <c r="B45499" i="9"/>
  <c r="B45500" i="9"/>
  <c r="B45501" i="9"/>
  <c r="B45502" i="9"/>
  <c r="B45503" i="9"/>
  <c r="B45504" i="9"/>
  <c r="B45505" i="9"/>
  <c r="B45506" i="9"/>
  <c r="B45507" i="9"/>
  <c r="B45508" i="9"/>
  <c r="B45509" i="9"/>
  <c r="B45510" i="9"/>
  <c r="B45511" i="9"/>
  <c r="B45512" i="9"/>
  <c r="B45513" i="9"/>
  <c r="B45514" i="9"/>
  <c r="B45515" i="9"/>
  <c r="B45516" i="9"/>
  <c r="B45517" i="9"/>
  <c r="B45518" i="9"/>
  <c r="B45519" i="9"/>
  <c r="B45520" i="9"/>
  <c r="B45521" i="9"/>
  <c r="B45522" i="9"/>
  <c r="B45523" i="9"/>
  <c r="B45524" i="9"/>
  <c r="B45525" i="9"/>
  <c r="B45526" i="9"/>
  <c r="B45527" i="9"/>
  <c r="B45528" i="9"/>
  <c r="B45529" i="9"/>
  <c r="B45530" i="9"/>
  <c r="B45531" i="9"/>
  <c r="B45532" i="9"/>
  <c r="B45533" i="9"/>
  <c r="B45534" i="9"/>
  <c r="B45535" i="9"/>
  <c r="B45536" i="9"/>
  <c r="B45537" i="9"/>
  <c r="B45538" i="9"/>
  <c r="B45539" i="9"/>
  <c r="B45540" i="9"/>
  <c r="B45541" i="9"/>
  <c r="B45542" i="9"/>
  <c r="B45543" i="9"/>
  <c r="B45544" i="9"/>
  <c r="B45545" i="9"/>
  <c r="B45546" i="9"/>
  <c r="B45547" i="9"/>
  <c r="B45548" i="9"/>
  <c r="B45549" i="9"/>
  <c r="B45550" i="9"/>
  <c r="B45551" i="9"/>
  <c r="B45552" i="9"/>
  <c r="B45553" i="9"/>
  <c r="B45554" i="9"/>
  <c r="B45555" i="9"/>
  <c r="B45556" i="9"/>
  <c r="B45557" i="9"/>
  <c r="B45558" i="9"/>
  <c r="B45559" i="9"/>
  <c r="B45560" i="9"/>
  <c r="B45561" i="9"/>
  <c r="B45562" i="9"/>
  <c r="B45563" i="9"/>
  <c r="B45564" i="9"/>
  <c r="B45565" i="9"/>
  <c r="B45566" i="9"/>
  <c r="B45567" i="9"/>
  <c r="B45568" i="9"/>
  <c r="B45569" i="9"/>
  <c r="B45570" i="9"/>
  <c r="B45571" i="9"/>
  <c r="B45572" i="9"/>
  <c r="B45573" i="9"/>
  <c r="B45574" i="9"/>
  <c r="B45575" i="9"/>
  <c r="B45576" i="9"/>
  <c r="B45577" i="9"/>
  <c r="B45578" i="9"/>
  <c r="B45579" i="9"/>
  <c r="B45580" i="9"/>
  <c r="B45581" i="9"/>
  <c r="B45582" i="9"/>
  <c r="B45583" i="9"/>
  <c r="B45584" i="9"/>
  <c r="B45585" i="9"/>
  <c r="B45586" i="9"/>
  <c r="B45587" i="9"/>
  <c r="B45588" i="9"/>
  <c r="B45589" i="9"/>
  <c r="B45590" i="9"/>
  <c r="B45591" i="9"/>
  <c r="B45592" i="9"/>
  <c r="B45593" i="9"/>
  <c r="B45594" i="9"/>
  <c r="B45595" i="9"/>
  <c r="B45596" i="9"/>
  <c r="B45597" i="9"/>
  <c r="B45598" i="9"/>
  <c r="B45599" i="9"/>
  <c r="B45600" i="9"/>
  <c r="B45601" i="9"/>
  <c r="B45602" i="9"/>
  <c r="B45603" i="9"/>
  <c r="B45604" i="9"/>
  <c r="B45605" i="9"/>
  <c r="B45606" i="9"/>
  <c r="B45607" i="9"/>
  <c r="B45608" i="9"/>
  <c r="B45609" i="9"/>
  <c r="B45610" i="9"/>
  <c r="B45611" i="9"/>
  <c r="B45612" i="9"/>
  <c r="B45613" i="9"/>
  <c r="B45614" i="9"/>
  <c r="B45615" i="9"/>
  <c r="B45616" i="9"/>
  <c r="B45617" i="9"/>
  <c r="B45618" i="9"/>
  <c r="B45619" i="9"/>
  <c r="B45620" i="9"/>
  <c r="B45621" i="9"/>
  <c r="B45622" i="9"/>
  <c r="B45623" i="9"/>
  <c r="B45624" i="9"/>
  <c r="B45625" i="9"/>
  <c r="B45626" i="9"/>
  <c r="B45627" i="9"/>
  <c r="B45628" i="9"/>
  <c r="B45629" i="9"/>
  <c r="B45630" i="9"/>
  <c r="B45631" i="9"/>
  <c r="B45632" i="9"/>
  <c r="B45633" i="9"/>
  <c r="B45634" i="9"/>
  <c r="B45635" i="9"/>
  <c r="B45636" i="9"/>
  <c r="B45637" i="9"/>
  <c r="B45638" i="9"/>
  <c r="B45639" i="9"/>
  <c r="B45640" i="9"/>
  <c r="B45641" i="9"/>
  <c r="B45642" i="9"/>
  <c r="B45643" i="9"/>
  <c r="B45644" i="9"/>
  <c r="B45645" i="9"/>
  <c r="B45646" i="9"/>
  <c r="B45647" i="9"/>
  <c r="B45648" i="9"/>
  <c r="B45649" i="9"/>
  <c r="B45650" i="9"/>
  <c r="B45651" i="9"/>
  <c r="B45652" i="9"/>
  <c r="B45653" i="9"/>
  <c r="B45654" i="9"/>
  <c r="B45655" i="9"/>
  <c r="B45656" i="9"/>
  <c r="B45657" i="9"/>
  <c r="B45658" i="9"/>
  <c r="B45659" i="9"/>
  <c r="B45660" i="9"/>
  <c r="B45661" i="9"/>
  <c r="B45662" i="9"/>
  <c r="B45663" i="9"/>
  <c r="B45664" i="9"/>
  <c r="B45665" i="9"/>
  <c r="B45666" i="9"/>
  <c r="B45667" i="9"/>
  <c r="B45668" i="9"/>
  <c r="B45669" i="9"/>
  <c r="B45670" i="9"/>
  <c r="B45671" i="9"/>
  <c r="B45672" i="9"/>
  <c r="B45673" i="9"/>
  <c r="B45674" i="9"/>
  <c r="B45675" i="9"/>
  <c r="B45676" i="9"/>
  <c r="B45677" i="9"/>
  <c r="B45678" i="9"/>
  <c r="B45679" i="9"/>
  <c r="B45680" i="9"/>
  <c r="B45681" i="9"/>
  <c r="B45682" i="9"/>
  <c r="B45683" i="9"/>
  <c r="B45684" i="9"/>
  <c r="B45685" i="9"/>
  <c r="B45686" i="9"/>
  <c r="B45687" i="9"/>
  <c r="B45688" i="9"/>
  <c r="B45689" i="9"/>
  <c r="B45690" i="9"/>
  <c r="B45691" i="9"/>
  <c r="B45692" i="9"/>
  <c r="B45693" i="9"/>
  <c r="B45694" i="9"/>
  <c r="B45695" i="9"/>
  <c r="B45696" i="9"/>
  <c r="B45697" i="9"/>
  <c r="B45698" i="9"/>
  <c r="B45699" i="9"/>
  <c r="B45700" i="9"/>
  <c r="B45701" i="9"/>
  <c r="B45702" i="9"/>
  <c r="B45703" i="9"/>
  <c r="B45704" i="9"/>
  <c r="B45705" i="9"/>
  <c r="B45706" i="9"/>
  <c r="B45707" i="9"/>
  <c r="B45708" i="9"/>
  <c r="B45709" i="9"/>
  <c r="B45710" i="9"/>
  <c r="B45711" i="9"/>
  <c r="B45712" i="9"/>
  <c r="B45713" i="9"/>
  <c r="B45714" i="9"/>
  <c r="B45715" i="9"/>
  <c r="B45716" i="9"/>
  <c r="B45717" i="9"/>
  <c r="B45718" i="9"/>
  <c r="B45719" i="9"/>
  <c r="B45720" i="9"/>
  <c r="B45721" i="9"/>
  <c r="B45722" i="9"/>
  <c r="B45723" i="9"/>
  <c r="B45724" i="9"/>
  <c r="B45725" i="9"/>
  <c r="B45726" i="9"/>
  <c r="B45727" i="9"/>
  <c r="B45728" i="9"/>
  <c r="B45729" i="9"/>
  <c r="B45730" i="9"/>
  <c r="B45731" i="9"/>
  <c r="B45732" i="9"/>
  <c r="B45733" i="9"/>
  <c r="B45734" i="9"/>
  <c r="B45735" i="9"/>
  <c r="B45736" i="9"/>
  <c r="B45737" i="9"/>
  <c r="B45738" i="9"/>
  <c r="B45739" i="9"/>
  <c r="B45740" i="9"/>
  <c r="B45741" i="9"/>
  <c r="B45742" i="9"/>
  <c r="B45743" i="9"/>
  <c r="B45744" i="9"/>
  <c r="B45745" i="9"/>
  <c r="B45746" i="9"/>
  <c r="B45747" i="9"/>
  <c r="B45748" i="9"/>
  <c r="B45749" i="9"/>
  <c r="B45750" i="9"/>
  <c r="B45751" i="9"/>
  <c r="B45752" i="9"/>
  <c r="B45753" i="9"/>
  <c r="B45754" i="9"/>
  <c r="B45755" i="9"/>
  <c r="B45756" i="9"/>
  <c r="B45757" i="9"/>
  <c r="B45758" i="9"/>
  <c r="B45759" i="9"/>
  <c r="B45760" i="9"/>
  <c r="B45761" i="9"/>
  <c r="B45762" i="9"/>
  <c r="B45763" i="9"/>
  <c r="B45764" i="9"/>
  <c r="B45765" i="9"/>
  <c r="B45766" i="9"/>
  <c r="B45767" i="9"/>
  <c r="B45768" i="9"/>
  <c r="B45769" i="9"/>
  <c r="B45770" i="9"/>
  <c r="B45771" i="9"/>
  <c r="B45772" i="9"/>
  <c r="B45773" i="9"/>
  <c r="B45774" i="9"/>
  <c r="B45775" i="9"/>
  <c r="B45776" i="9"/>
  <c r="B45777" i="9"/>
  <c r="B45778" i="9"/>
  <c r="B45779" i="9"/>
  <c r="B45780" i="9"/>
  <c r="B45781" i="9"/>
  <c r="B45782" i="9"/>
  <c r="B45783" i="9"/>
  <c r="B45784" i="9"/>
  <c r="B45785" i="9"/>
  <c r="B45786" i="9"/>
  <c r="B45787" i="9"/>
  <c r="B45788" i="9"/>
  <c r="B45789" i="9"/>
  <c r="B45790" i="9"/>
  <c r="B45791" i="9"/>
  <c r="B45792" i="9"/>
  <c r="B45793" i="9"/>
  <c r="B45794" i="9"/>
  <c r="B45795" i="9"/>
  <c r="B45796" i="9"/>
  <c r="B45797" i="9"/>
  <c r="B45798" i="9"/>
  <c r="B45799" i="9"/>
  <c r="B45800" i="9"/>
  <c r="B45801" i="9"/>
  <c r="B45802" i="9"/>
  <c r="B45803" i="9"/>
  <c r="B45804" i="9"/>
  <c r="B45805" i="9"/>
  <c r="B45806" i="9"/>
  <c r="B45807" i="9"/>
  <c r="B45808" i="9"/>
  <c r="B45809" i="9"/>
  <c r="B45810" i="9"/>
  <c r="B45811" i="9"/>
  <c r="B45812" i="9"/>
  <c r="B45813" i="9"/>
  <c r="B45814" i="9"/>
  <c r="B45815" i="9"/>
  <c r="B45816" i="9"/>
  <c r="B45817" i="9"/>
  <c r="B45818" i="9"/>
  <c r="B45819" i="9"/>
  <c r="B45820" i="9"/>
  <c r="B45821" i="9"/>
  <c r="B45822" i="9"/>
  <c r="B45823" i="9"/>
  <c r="B45824" i="9"/>
  <c r="B45825" i="9"/>
  <c r="B45826" i="9"/>
  <c r="B45827" i="9"/>
  <c r="B45828" i="9"/>
  <c r="B45829" i="9"/>
  <c r="B45830" i="9"/>
  <c r="B45831" i="9"/>
  <c r="B45832" i="9"/>
  <c r="B45833" i="9"/>
  <c r="B45834" i="9"/>
  <c r="B45835" i="9"/>
  <c r="B45836" i="9"/>
  <c r="B45837" i="9"/>
  <c r="B45838" i="9"/>
  <c r="B45839" i="9"/>
  <c r="B45840" i="9"/>
  <c r="B45841" i="9"/>
  <c r="B45842" i="9"/>
  <c r="B45843" i="9"/>
  <c r="B45844" i="9"/>
  <c r="B45845" i="9"/>
  <c r="B45846" i="9"/>
  <c r="B45847" i="9"/>
  <c r="B45848" i="9"/>
  <c r="B45849" i="9"/>
  <c r="B45850" i="9"/>
  <c r="B45851" i="9"/>
  <c r="B45852" i="9"/>
  <c r="B45853" i="9"/>
  <c r="B45854" i="9"/>
  <c r="B45855" i="9"/>
  <c r="B45856" i="9"/>
  <c r="B45857" i="9"/>
  <c r="B45858" i="9"/>
  <c r="B45859" i="9"/>
  <c r="B45860" i="9"/>
  <c r="B45861" i="9"/>
  <c r="B45862" i="9"/>
  <c r="B45863" i="9"/>
  <c r="B45864" i="9"/>
  <c r="B45865" i="9"/>
  <c r="B45866" i="9"/>
  <c r="B45867" i="9"/>
  <c r="B45868" i="9"/>
  <c r="B45869" i="9"/>
  <c r="B45870" i="9"/>
  <c r="B45871" i="9"/>
  <c r="B45872" i="9"/>
  <c r="B45873" i="9"/>
  <c r="B45874" i="9"/>
  <c r="B45875" i="9"/>
  <c r="B45876" i="9"/>
  <c r="B45877" i="9"/>
  <c r="B45878" i="9"/>
  <c r="B45879" i="9"/>
  <c r="B45880" i="9"/>
  <c r="B45881" i="9"/>
  <c r="B45882" i="9"/>
  <c r="B45883" i="9"/>
  <c r="B45884" i="9"/>
  <c r="B45885" i="9"/>
  <c r="B45886" i="9"/>
  <c r="B45887" i="9"/>
  <c r="B45888" i="9"/>
  <c r="B45889" i="9"/>
  <c r="B45890" i="9"/>
  <c r="B45891" i="9"/>
  <c r="B45892" i="9"/>
  <c r="B45893" i="9"/>
  <c r="B45894" i="9"/>
  <c r="B45895" i="9"/>
  <c r="B45896" i="9"/>
  <c r="B45897" i="9"/>
  <c r="B45898" i="9"/>
  <c r="B45899" i="9"/>
  <c r="B45900" i="9"/>
  <c r="B45901" i="9"/>
  <c r="B45902" i="9"/>
  <c r="B45903" i="9"/>
  <c r="B45904" i="9"/>
  <c r="B45905" i="9"/>
  <c r="B45906" i="9"/>
  <c r="B45907" i="9"/>
  <c r="B45908" i="9"/>
  <c r="B45909" i="9"/>
  <c r="B45910" i="9"/>
  <c r="B45911" i="9"/>
  <c r="B45912" i="9"/>
  <c r="B45913" i="9"/>
  <c r="B45914" i="9"/>
  <c r="B45915" i="9"/>
  <c r="B45916" i="9"/>
  <c r="B45917" i="9"/>
  <c r="B45918" i="9"/>
  <c r="B45919" i="9"/>
  <c r="B45920" i="9"/>
  <c r="B45921" i="9"/>
  <c r="B45922" i="9"/>
  <c r="B45923" i="9"/>
  <c r="B45924" i="9"/>
  <c r="B45925" i="9"/>
  <c r="B45926" i="9"/>
  <c r="B45927" i="9"/>
  <c r="B45928" i="9"/>
  <c r="B45929" i="9"/>
  <c r="B45930" i="9"/>
  <c r="B45931" i="9"/>
  <c r="B45932" i="9"/>
  <c r="B45933" i="9"/>
  <c r="B45934" i="9"/>
  <c r="B45935" i="9"/>
  <c r="B45936" i="9"/>
  <c r="B45937" i="9"/>
  <c r="B45938" i="9"/>
  <c r="B45939" i="9"/>
  <c r="B45940" i="9"/>
  <c r="B45941" i="9"/>
  <c r="B45942" i="9"/>
  <c r="B45943" i="9"/>
  <c r="B45944" i="9"/>
  <c r="B45945" i="9"/>
  <c r="B45946" i="9"/>
  <c r="B45947" i="9"/>
  <c r="B45948" i="9"/>
  <c r="B45949" i="9"/>
  <c r="B45950" i="9"/>
  <c r="B45951" i="9"/>
  <c r="B45952" i="9"/>
  <c r="B45953" i="9"/>
  <c r="B45954" i="9"/>
  <c r="B45955" i="9"/>
  <c r="B45956" i="9"/>
  <c r="B45957" i="9"/>
  <c r="B45958" i="9"/>
  <c r="B45959" i="9"/>
  <c r="B45960" i="9"/>
  <c r="B45961" i="9"/>
  <c r="B45962" i="9"/>
  <c r="B45963" i="9"/>
  <c r="B45964" i="9"/>
  <c r="B45965" i="9"/>
  <c r="B45966" i="9"/>
  <c r="B45967" i="9"/>
  <c r="B45968" i="9"/>
  <c r="B45969" i="9"/>
  <c r="B45970" i="9"/>
  <c r="B45971" i="9"/>
  <c r="B45972" i="9"/>
  <c r="B45973" i="9"/>
  <c r="B45974" i="9"/>
  <c r="B45975" i="9"/>
  <c r="B45976" i="9"/>
  <c r="B45977" i="9"/>
  <c r="B45978" i="9"/>
  <c r="B45979" i="9"/>
  <c r="B45980" i="9"/>
  <c r="B45981" i="9"/>
  <c r="B45982" i="9"/>
  <c r="B45983" i="9"/>
  <c r="B45984" i="9"/>
  <c r="B45985" i="9"/>
  <c r="B45986" i="9"/>
  <c r="B45987" i="9"/>
  <c r="B45988" i="9"/>
  <c r="B45989" i="9"/>
  <c r="B45990" i="9"/>
  <c r="B45991" i="9"/>
  <c r="B45992" i="9"/>
  <c r="B45993" i="9"/>
  <c r="B45994" i="9"/>
  <c r="B45995" i="9"/>
  <c r="B45996" i="9"/>
  <c r="B45997" i="9"/>
  <c r="B45998" i="9"/>
  <c r="B45999" i="9"/>
  <c r="B46000" i="9"/>
  <c r="B46001" i="9"/>
  <c r="B46002" i="9"/>
  <c r="B46003" i="9"/>
  <c r="B46004" i="9"/>
  <c r="B46005" i="9"/>
  <c r="B46006" i="9"/>
  <c r="B46007" i="9"/>
  <c r="B46008" i="9"/>
  <c r="B46009" i="9"/>
  <c r="B46010" i="9"/>
  <c r="B46011" i="9"/>
  <c r="B46012" i="9"/>
  <c r="B46013" i="9"/>
  <c r="B46014" i="9"/>
  <c r="B46015" i="9"/>
  <c r="B46016" i="9"/>
  <c r="B46017" i="9"/>
  <c r="B46018" i="9"/>
  <c r="B46019" i="9"/>
  <c r="B46020" i="9"/>
  <c r="B46021" i="9"/>
  <c r="B46022" i="9"/>
  <c r="B46023" i="9"/>
  <c r="B46024" i="9"/>
  <c r="B46025" i="9"/>
  <c r="B46026" i="9"/>
  <c r="B46027" i="9"/>
  <c r="B46028" i="9"/>
  <c r="B46029" i="9"/>
  <c r="B46030" i="9"/>
  <c r="B46031" i="9"/>
  <c r="B46032" i="9"/>
  <c r="B46033" i="9"/>
  <c r="B46034" i="9"/>
  <c r="B46035" i="9"/>
  <c r="B46036" i="9"/>
  <c r="B46037" i="9"/>
  <c r="B46038" i="9"/>
  <c r="B46039" i="9"/>
  <c r="B46040" i="9"/>
  <c r="B46041" i="9"/>
  <c r="B46042" i="9"/>
  <c r="B46043" i="9"/>
  <c r="B46044" i="9"/>
  <c r="B46045" i="9"/>
  <c r="B46046" i="9"/>
  <c r="B46047" i="9"/>
  <c r="B46048" i="9"/>
  <c r="B46049" i="9"/>
  <c r="B46050" i="9"/>
  <c r="B46051" i="9"/>
  <c r="B46052" i="9"/>
  <c r="B46053" i="9"/>
  <c r="B46054" i="9"/>
  <c r="B46055" i="9"/>
  <c r="B46056" i="9"/>
  <c r="B46057" i="9"/>
  <c r="B46058" i="9"/>
  <c r="B46059" i="9"/>
  <c r="B46060" i="9"/>
  <c r="B46061" i="9"/>
  <c r="B46062" i="9"/>
  <c r="B46063" i="9"/>
  <c r="B46064" i="9"/>
  <c r="B46065" i="9"/>
  <c r="B46066" i="9"/>
  <c r="B46067" i="9"/>
  <c r="B46068" i="9"/>
  <c r="B46069" i="9"/>
  <c r="B46070" i="9"/>
  <c r="B46071" i="9"/>
  <c r="B46072" i="9"/>
  <c r="B46073" i="9"/>
  <c r="B46074" i="9"/>
  <c r="B46075" i="9"/>
  <c r="B46076" i="9"/>
  <c r="B46077" i="9"/>
  <c r="B46078" i="9"/>
  <c r="B46079" i="9"/>
  <c r="B46080" i="9"/>
  <c r="B46081" i="9"/>
  <c r="B46082" i="9"/>
  <c r="B46083" i="9"/>
  <c r="B46084" i="9"/>
  <c r="B46085" i="9"/>
  <c r="B46086" i="9"/>
  <c r="B46087" i="9"/>
  <c r="B46088" i="9"/>
  <c r="B46089" i="9"/>
  <c r="B46090" i="9"/>
  <c r="B46091" i="9"/>
  <c r="B46092" i="9"/>
  <c r="B46093" i="9"/>
  <c r="B46094" i="9"/>
  <c r="B46095" i="9"/>
  <c r="B46096" i="9"/>
  <c r="B46097" i="9"/>
  <c r="B46098" i="9"/>
  <c r="B46099" i="9"/>
  <c r="B46100" i="9"/>
  <c r="B46101" i="9"/>
  <c r="B46102" i="9"/>
  <c r="B46103" i="9"/>
  <c r="B46104" i="9"/>
  <c r="B46105" i="9"/>
  <c r="B46106" i="9"/>
  <c r="B46107" i="9"/>
  <c r="B46108" i="9"/>
  <c r="B46109" i="9"/>
  <c r="B46110" i="9"/>
  <c r="B46111" i="9"/>
  <c r="B46112" i="9"/>
  <c r="B46113" i="9"/>
  <c r="B46114" i="9"/>
  <c r="B46115" i="9"/>
  <c r="B46116" i="9"/>
  <c r="B46117" i="9"/>
  <c r="B46118" i="9"/>
  <c r="B46119" i="9"/>
  <c r="B46120" i="9"/>
  <c r="B46121" i="9"/>
  <c r="B46122" i="9"/>
  <c r="B46123" i="9"/>
  <c r="B46124" i="9"/>
  <c r="B46125" i="9"/>
  <c r="B46126" i="9"/>
  <c r="B46127" i="9"/>
  <c r="B46128" i="9"/>
  <c r="B46129" i="9"/>
  <c r="B46130" i="9"/>
  <c r="B46131" i="9"/>
  <c r="B46132" i="9"/>
  <c r="B46133" i="9"/>
  <c r="B46134" i="9"/>
  <c r="B46135" i="9"/>
  <c r="B46136" i="9"/>
  <c r="B46137" i="9"/>
  <c r="B46138" i="9"/>
  <c r="B46139" i="9"/>
  <c r="B46140" i="9"/>
  <c r="B46141" i="9"/>
  <c r="B46142" i="9"/>
  <c r="B46143" i="9"/>
  <c r="B46144" i="9"/>
  <c r="B46145" i="9"/>
  <c r="B46146" i="9"/>
  <c r="B46147" i="9"/>
  <c r="B46148" i="9"/>
  <c r="B46149" i="9"/>
  <c r="B46150" i="9"/>
  <c r="B46151" i="9"/>
  <c r="B46152" i="9"/>
  <c r="B46153" i="9"/>
  <c r="B46154" i="9"/>
  <c r="B46155" i="9"/>
  <c r="B46156" i="9"/>
  <c r="B46157" i="9"/>
  <c r="B46158" i="9"/>
  <c r="B46159" i="9"/>
  <c r="B46160" i="9"/>
  <c r="B46161" i="9"/>
  <c r="B46162" i="9"/>
  <c r="B46163" i="9"/>
  <c r="B46164" i="9"/>
  <c r="B46165" i="9"/>
  <c r="B46166" i="9"/>
  <c r="B46167" i="9"/>
  <c r="B46168" i="9"/>
  <c r="B46169" i="9"/>
  <c r="B46170" i="9"/>
  <c r="B46171" i="9"/>
  <c r="B46172" i="9"/>
  <c r="B46173" i="9"/>
  <c r="B46174" i="9"/>
  <c r="B46175" i="9"/>
  <c r="B46176" i="9"/>
  <c r="B46177" i="9"/>
  <c r="B46178" i="9"/>
  <c r="B46179" i="9"/>
  <c r="B46180" i="9"/>
  <c r="B46181" i="9"/>
  <c r="B46182" i="9"/>
  <c r="B46183" i="9"/>
  <c r="B46184" i="9"/>
  <c r="B46185" i="9"/>
  <c r="B46186" i="9"/>
  <c r="B46187" i="9"/>
  <c r="B46188" i="9"/>
  <c r="B46189" i="9"/>
  <c r="B46190" i="9"/>
  <c r="B46191" i="9"/>
  <c r="B46192" i="9"/>
  <c r="B46193" i="9"/>
  <c r="B46194" i="9"/>
  <c r="B46195" i="9"/>
  <c r="B46196" i="9"/>
  <c r="B46197" i="9"/>
  <c r="B46198" i="9"/>
  <c r="B46199" i="9"/>
  <c r="B46200" i="9"/>
  <c r="B46201" i="9"/>
  <c r="B46202" i="9"/>
  <c r="B46203" i="9"/>
  <c r="B46204" i="9"/>
  <c r="B46205" i="9"/>
  <c r="B46206" i="9"/>
  <c r="B46207" i="9"/>
  <c r="B46208" i="9"/>
  <c r="B46209" i="9"/>
  <c r="B46210" i="9"/>
  <c r="B46211" i="9"/>
  <c r="B46212" i="9"/>
  <c r="B46213" i="9"/>
  <c r="B46214" i="9"/>
  <c r="B46215" i="9"/>
  <c r="B46216" i="9"/>
  <c r="B46217" i="9"/>
  <c r="B46218" i="9"/>
  <c r="B46219" i="9"/>
  <c r="B46220" i="9"/>
  <c r="B46221" i="9"/>
  <c r="B46222" i="9"/>
  <c r="B46223" i="9"/>
  <c r="B46224" i="9"/>
  <c r="B46225" i="9"/>
  <c r="B46226" i="9"/>
  <c r="B46227" i="9"/>
  <c r="B46228" i="9"/>
  <c r="B46229" i="9"/>
  <c r="B46230" i="9"/>
  <c r="B46231" i="9"/>
  <c r="B46232" i="9"/>
  <c r="B46233" i="9"/>
  <c r="B46234" i="9"/>
  <c r="B46235" i="9"/>
  <c r="B46236" i="9"/>
  <c r="B46237" i="9"/>
  <c r="B46238" i="9"/>
  <c r="B46239" i="9"/>
  <c r="B46240" i="9"/>
  <c r="B46241" i="9"/>
  <c r="B46242" i="9"/>
  <c r="B46243" i="9"/>
  <c r="B46244" i="9"/>
  <c r="B46245" i="9"/>
  <c r="B46246" i="9"/>
  <c r="B46247" i="9"/>
  <c r="B46248" i="9"/>
  <c r="B46249" i="9"/>
  <c r="B46250" i="9"/>
  <c r="B46251" i="9"/>
  <c r="B46252" i="9"/>
  <c r="B46253" i="9"/>
  <c r="B46254" i="9"/>
  <c r="B46255" i="9"/>
  <c r="B46256" i="9"/>
  <c r="B46257" i="9"/>
  <c r="B46258" i="9"/>
  <c r="B46259" i="9"/>
  <c r="B46260" i="9"/>
  <c r="B46261" i="9"/>
  <c r="B46262" i="9"/>
  <c r="B46263" i="9"/>
  <c r="B46264" i="9"/>
  <c r="B46265" i="9"/>
  <c r="B46266" i="9"/>
  <c r="B46267" i="9"/>
  <c r="B46268" i="9"/>
  <c r="B46269" i="9"/>
  <c r="B46270" i="9"/>
  <c r="B46271" i="9"/>
  <c r="B46272" i="9"/>
  <c r="B46273" i="9"/>
  <c r="B46274" i="9"/>
  <c r="B46275" i="9"/>
  <c r="B46276" i="9"/>
  <c r="B46277" i="9"/>
  <c r="B46278" i="9"/>
  <c r="B46279" i="9"/>
  <c r="B46280" i="9"/>
  <c r="B46281" i="9"/>
  <c r="B46282" i="9"/>
  <c r="B46283" i="9"/>
  <c r="B46284" i="9"/>
  <c r="B46285" i="9"/>
  <c r="B46286" i="9"/>
  <c r="B46287" i="9"/>
  <c r="B46288" i="9"/>
  <c r="B46289" i="9"/>
  <c r="B46290" i="9"/>
  <c r="B46291" i="9"/>
  <c r="B46292" i="9"/>
  <c r="B46293" i="9"/>
  <c r="B46294" i="9"/>
  <c r="B46295" i="9"/>
  <c r="B46296" i="9"/>
  <c r="B46297" i="9"/>
  <c r="B46298" i="9"/>
  <c r="B46299" i="9"/>
  <c r="B46300" i="9"/>
  <c r="B46301" i="9"/>
  <c r="B46302" i="9"/>
  <c r="B46303" i="9"/>
  <c r="B46304" i="9"/>
  <c r="B46305" i="9"/>
  <c r="B46306" i="9"/>
  <c r="B46307" i="9"/>
  <c r="B46308" i="9"/>
  <c r="B46309" i="9"/>
  <c r="B46310" i="9"/>
  <c r="B46311" i="9"/>
  <c r="B46312" i="9"/>
  <c r="B46313" i="9"/>
  <c r="B46314" i="9"/>
  <c r="B46315" i="9"/>
  <c r="B46316" i="9"/>
  <c r="B46317" i="9"/>
  <c r="B46318" i="9"/>
  <c r="B46319" i="9"/>
  <c r="B46320" i="9"/>
  <c r="B46321" i="9"/>
  <c r="B46322" i="9"/>
  <c r="B46323" i="9"/>
  <c r="B46324" i="9"/>
  <c r="B46325" i="9"/>
  <c r="B46326" i="9"/>
  <c r="B46327" i="9"/>
  <c r="B46328" i="9"/>
  <c r="B46329" i="9"/>
  <c r="B46330" i="9"/>
  <c r="B46331" i="9"/>
  <c r="B46332" i="9"/>
  <c r="B46333" i="9"/>
  <c r="B46334" i="9"/>
  <c r="B46335" i="9"/>
  <c r="B46336" i="9"/>
  <c r="B46337" i="9"/>
  <c r="B46338" i="9"/>
  <c r="B46339" i="9"/>
  <c r="B46340" i="9"/>
  <c r="B46341" i="9"/>
  <c r="B46342" i="9"/>
  <c r="B46343" i="9"/>
  <c r="B46344" i="9"/>
  <c r="B46345" i="9"/>
  <c r="B46346" i="9"/>
  <c r="B46347" i="9"/>
  <c r="B46348" i="9"/>
  <c r="B46349" i="9"/>
  <c r="B46350" i="9"/>
  <c r="B46351" i="9"/>
  <c r="B46352" i="9"/>
  <c r="B46353" i="9"/>
  <c r="B46354" i="9"/>
  <c r="B46355" i="9"/>
  <c r="B46356" i="9"/>
  <c r="B46357" i="9"/>
  <c r="B46358" i="9"/>
  <c r="B46359" i="9"/>
  <c r="B46360" i="9"/>
  <c r="B46361" i="9"/>
  <c r="B46362" i="9"/>
  <c r="B46363" i="9"/>
  <c r="B46364" i="9"/>
  <c r="B46365" i="9"/>
  <c r="B46366" i="9"/>
  <c r="B46367" i="9"/>
  <c r="B46368" i="9"/>
  <c r="B46369" i="9"/>
  <c r="B46370" i="9"/>
  <c r="B46371" i="9"/>
  <c r="B46372" i="9"/>
  <c r="B46373" i="9"/>
  <c r="B46374" i="9"/>
  <c r="B46375" i="9"/>
  <c r="B46376" i="9"/>
  <c r="B46377" i="9"/>
  <c r="B46378" i="9"/>
  <c r="B46379" i="9"/>
  <c r="B46380" i="9"/>
  <c r="B46381" i="9"/>
  <c r="B46382" i="9"/>
  <c r="B46383" i="9"/>
  <c r="B46384" i="9"/>
  <c r="B46385" i="9"/>
  <c r="B46386" i="9"/>
  <c r="B46387" i="9"/>
  <c r="B46388" i="9"/>
  <c r="B46389" i="9"/>
  <c r="B46390" i="9"/>
  <c r="B46391" i="9"/>
  <c r="B46392" i="9"/>
  <c r="B46393" i="9"/>
  <c r="B46394" i="9"/>
  <c r="B46395" i="9"/>
  <c r="B46396" i="9"/>
  <c r="B46397" i="9"/>
  <c r="B46398" i="9"/>
  <c r="B46399" i="9"/>
  <c r="B46400" i="9"/>
  <c r="B46401" i="9"/>
  <c r="B46402" i="9"/>
  <c r="B46403" i="9"/>
  <c r="B46404" i="9"/>
  <c r="B46405" i="9"/>
  <c r="B46406" i="9"/>
  <c r="B46407" i="9"/>
  <c r="B46408" i="9"/>
  <c r="B46409" i="9"/>
  <c r="B46410" i="9"/>
  <c r="B46411" i="9"/>
  <c r="B46412" i="9"/>
  <c r="B46413" i="9"/>
  <c r="B46414" i="9"/>
  <c r="B46415" i="9"/>
  <c r="B46416" i="9"/>
  <c r="B46417" i="9"/>
  <c r="B46418" i="9"/>
  <c r="B46419" i="9"/>
  <c r="B46420" i="9"/>
  <c r="B46421" i="9"/>
  <c r="B46422" i="9"/>
  <c r="B46423" i="9"/>
  <c r="B46424" i="9"/>
  <c r="B46425" i="9"/>
  <c r="B46426" i="9"/>
  <c r="B46427" i="9"/>
  <c r="B46428" i="9"/>
  <c r="B46429" i="9"/>
  <c r="B46430" i="9"/>
  <c r="B46431" i="9"/>
  <c r="B46432" i="9"/>
  <c r="B46433" i="9"/>
  <c r="B46434" i="9"/>
  <c r="B46435" i="9"/>
  <c r="B46436" i="9"/>
  <c r="B46437" i="9"/>
  <c r="B46438" i="9"/>
  <c r="B46439" i="9"/>
  <c r="B46440" i="9"/>
  <c r="B46441" i="9"/>
  <c r="B46442" i="9"/>
  <c r="B46443" i="9"/>
  <c r="B46444" i="9"/>
  <c r="B46445" i="9"/>
  <c r="B46446" i="9"/>
  <c r="B46447" i="9"/>
  <c r="B46448" i="9"/>
  <c r="B46449" i="9"/>
  <c r="B46450" i="9"/>
  <c r="B46451" i="9"/>
  <c r="B46452" i="9"/>
  <c r="B46453" i="9"/>
  <c r="B46454" i="9"/>
  <c r="B46455" i="9"/>
  <c r="B46456" i="9"/>
  <c r="B46457" i="9"/>
  <c r="B46458" i="9"/>
  <c r="B46459" i="9"/>
  <c r="B46460" i="9"/>
  <c r="B46461" i="9"/>
  <c r="B46462" i="9"/>
  <c r="B46463" i="9"/>
  <c r="B46464" i="9"/>
  <c r="B46465" i="9"/>
  <c r="B46466" i="9"/>
  <c r="B46467" i="9"/>
  <c r="B46468" i="9"/>
  <c r="B46469" i="9"/>
  <c r="B46470" i="9"/>
  <c r="B46471" i="9"/>
  <c r="B46472" i="9"/>
  <c r="B46473" i="9"/>
  <c r="B46474" i="9"/>
  <c r="B46475" i="9"/>
  <c r="B46476" i="9"/>
  <c r="B46477" i="9"/>
  <c r="B46478" i="9"/>
  <c r="B46479" i="9"/>
  <c r="B46480" i="9"/>
  <c r="B46481" i="9"/>
  <c r="B46482" i="9"/>
  <c r="B46483" i="9"/>
  <c r="B46484" i="9"/>
  <c r="B46485" i="9"/>
  <c r="B46486" i="9"/>
  <c r="B46487" i="9"/>
  <c r="B46488" i="9"/>
  <c r="B46489" i="9"/>
  <c r="B46490" i="9"/>
  <c r="B46491" i="9"/>
  <c r="B46492" i="9"/>
  <c r="B46493" i="9"/>
  <c r="B46494" i="9"/>
  <c r="B46495" i="9"/>
  <c r="B46496" i="9"/>
  <c r="B46497" i="9"/>
  <c r="B46498" i="9"/>
  <c r="B46499" i="9"/>
  <c r="B46500" i="9"/>
  <c r="B46501" i="9"/>
  <c r="B46502" i="9"/>
  <c r="B46503" i="9"/>
  <c r="B46504" i="9"/>
  <c r="B46505" i="9"/>
  <c r="B46506" i="9"/>
  <c r="B46507" i="9"/>
  <c r="B46508" i="9"/>
  <c r="B46509" i="9"/>
  <c r="B46510" i="9"/>
  <c r="B46511" i="9"/>
  <c r="B46512" i="9"/>
  <c r="B46513" i="9"/>
  <c r="B46514" i="9"/>
  <c r="B46515" i="9"/>
  <c r="B46516" i="9"/>
  <c r="B46517" i="9"/>
  <c r="B46518" i="9"/>
  <c r="B46519" i="9"/>
  <c r="B46520" i="9"/>
  <c r="B46521" i="9"/>
  <c r="B46522" i="9"/>
  <c r="B46523" i="9"/>
  <c r="B46524" i="9"/>
  <c r="B46525" i="9"/>
  <c r="B46526" i="9"/>
  <c r="B46527" i="9"/>
  <c r="B46528" i="9"/>
  <c r="B46529" i="9"/>
  <c r="B46530" i="9"/>
  <c r="B46531" i="9"/>
  <c r="B46532" i="9"/>
  <c r="B46533" i="9"/>
  <c r="B46534" i="9"/>
  <c r="B46535" i="9"/>
  <c r="B46536" i="9"/>
  <c r="B46537" i="9"/>
  <c r="B46538" i="9"/>
  <c r="B46539" i="9"/>
  <c r="B46540" i="9"/>
  <c r="B46541" i="9"/>
  <c r="B46542" i="9"/>
  <c r="B46543" i="9"/>
  <c r="B46544" i="9"/>
  <c r="B46545" i="9"/>
  <c r="B46546" i="9"/>
  <c r="B46547" i="9"/>
  <c r="B46548" i="9"/>
  <c r="B46549" i="9"/>
  <c r="B46550" i="9"/>
  <c r="B46551" i="9"/>
  <c r="B46552" i="9"/>
  <c r="B46553" i="9"/>
  <c r="B46554" i="9"/>
  <c r="B46555" i="9"/>
  <c r="B46556" i="9"/>
  <c r="B46557" i="9"/>
  <c r="B46558" i="9"/>
  <c r="B46559" i="9"/>
  <c r="B46560" i="9"/>
  <c r="B46561" i="9"/>
  <c r="B46562" i="9"/>
  <c r="B46563" i="9"/>
  <c r="B46564" i="9"/>
  <c r="B46565" i="9"/>
  <c r="B46566" i="9"/>
  <c r="B46567" i="9"/>
  <c r="B46568" i="9"/>
  <c r="B46569" i="9"/>
  <c r="B46570" i="9"/>
  <c r="B46571" i="9"/>
  <c r="B46572" i="9"/>
  <c r="B46573" i="9"/>
  <c r="B46574" i="9"/>
  <c r="B46575" i="9"/>
  <c r="B46576" i="9"/>
  <c r="B46577" i="9"/>
  <c r="B46578" i="9"/>
  <c r="B46579" i="9"/>
  <c r="B46580" i="9"/>
  <c r="B46581" i="9"/>
  <c r="B46582" i="9"/>
  <c r="B46583" i="9"/>
  <c r="B46584" i="9"/>
  <c r="B46585" i="9"/>
  <c r="B46586" i="9"/>
  <c r="B46587" i="9"/>
  <c r="B46588" i="9"/>
  <c r="B46589" i="9"/>
  <c r="B46590" i="9"/>
  <c r="B46591" i="9"/>
  <c r="B46592" i="9"/>
  <c r="B46593" i="9"/>
  <c r="B46594" i="9"/>
  <c r="B46595" i="9"/>
  <c r="B46596" i="9"/>
  <c r="B46597" i="9"/>
  <c r="B46598" i="9"/>
  <c r="B46599" i="9"/>
  <c r="B46600" i="9"/>
  <c r="B46601" i="9"/>
  <c r="B46602" i="9"/>
  <c r="B46603" i="9"/>
  <c r="B46604" i="9"/>
  <c r="B46605" i="9"/>
  <c r="B46606" i="9"/>
  <c r="B46607" i="9"/>
  <c r="B46608" i="9"/>
  <c r="B46609" i="9"/>
  <c r="B46610" i="9"/>
  <c r="B46611" i="9"/>
  <c r="B46612" i="9"/>
  <c r="B46613" i="9"/>
  <c r="B46614" i="9"/>
  <c r="B46615" i="9"/>
  <c r="B46616" i="9"/>
  <c r="B46617" i="9"/>
  <c r="B46618" i="9"/>
  <c r="B46619" i="9"/>
  <c r="B46620" i="9"/>
  <c r="B46621" i="9"/>
  <c r="B46622" i="9"/>
  <c r="B46623" i="9"/>
  <c r="B46624" i="9"/>
  <c r="B46625" i="9"/>
  <c r="B46626" i="9"/>
  <c r="B46627" i="9"/>
  <c r="B46628" i="9"/>
  <c r="B46629" i="9"/>
  <c r="B46630" i="9"/>
  <c r="B46631" i="9"/>
  <c r="B46632" i="9"/>
  <c r="B46633" i="9"/>
  <c r="B46634" i="9"/>
  <c r="B46635" i="9"/>
  <c r="B46636" i="9"/>
  <c r="B46637" i="9"/>
  <c r="B46638" i="9"/>
  <c r="B46639" i="9"/>
  <c r="B46640" i="9"/>
  <c r="B46641" i="9"/>
  <c r="B46642" i="9"/>
  <c r="B46643" i="9"/>
  <c r="B46644" i="9"/>
  <c r="B46645" i="9"/>
  <c r="B46646" i="9"/>
  <c r="B46647" i="9"/>
  <c r="B46648" i="9"/>
  <c r="B46649" i="9"/>
  <c r="B46650" i="9"/>
  <c r="B46651" i="9"/>
  <c r="B46652" i="9"/>
  <c r="B46653" i="9"/>
  <c r="B46654" i="9"/>
  <c r="B46655" i="9"/>
  <c r="B46656" i="9"/>
  <c r="B46657" i="9"/>
  <c r="B46658" i="9"/>
  <c r="B46659" i="9"/>
  <c r="B46660" i="9"/>
  <c r="B46661" i="9"/>
  <c r="B46662" i="9"/>
  <c r="B46663" i="9"/>
  <c r="B46664" i="9"/>
  <c r="B46665" i="9"/>
  <c r="B46666" i="9"/>
  <c r="B46667" i="9"/>
  <c r="B46668" i="9"/>
  <c r="B46669" i="9"/>
  <c r="B46670" i="9"/>
  <c r="B46671" i="9"/>
  <c r="B46672" i="9"/>
  <c r="B46673" i="9"/>
  <c r="B46674" i="9"/>
  <c r="B46675" i="9"/>
  <c r="B46676" i="9"/>
  <c r="B46677" i="9"/>
  <c r="B46678" i="9"/>
  <c r="B46679" i="9"/>
  <c r="B46680" i="9"/>
  <c r="B46681" i="9"/>
  <c r="B46682" i="9"/>
  <c r="B46683" i="9"/>
  <c r="B46684" i="9"/>
  <c r="B46685" i="9"/>
  <c r="B46686" i="9"/>
  <c r="B46687" i="9"/>
  <c r="B46688" i="9"/>
  <c r="B46689" i="9"/>
  <c r="B46690" i="9"/>
  <c r="B46691" i="9"/>
  <c r="B46692" i="9"/>
  <c r="B46693" i="9"/>
  <c r="B46694" i="9"/>
  <c r="B46695" i="9"/>
  <c r="B46696" i="9"/>
  <c r="B46697" i="9"/>
  <c r="B46698" i="9"/>
  <c r="B46699" i="9"/>
  <c r="B46700" i="9"/>
  <c r="B46701" i="9"/>
  <c r="B46702" i="9"/>
  <c r="B46703" i="9"/>
  <c r="B46704" i="9"/>
  <c r="B46705" i="9"/>
  <c r="B46706" i="9"/>
  <c r="B46707" i="9"/>
  <c r="B46708" i="9"/>
  <c r="B46709" i="9"/>
  <c r="B46710" i="9"/>
  <c r="B46711" i="9"/>
  <c r="B46712" i="9"/>
  <c r="B46713" i="9"/>
  <c r="B46714" i="9"/>
  <c r="B46715" i="9"/>
  <c r="B46716" i="9"/>
  <c r="B46717" i="9"/>
  <c r="B46718" i="9"/>
  <c r="B46719" i="9"/>
  <c r="B46720" i="9"/>
  <c r="B46721" i="9"/>
  <c r="B46722" i="9"/>
  <c r="B46723" i="9"/>
  <c r="B46724" i="9"/>
  <c r="B46725" i="9"/>
  <c r="B46726" i="9"/>
  <c r="B46727" i="9"/>
  <c r="B46728" i="9"/>
  <c r="B46729" i="9"/>
  <c r="B46730" i="9"/>
  <c r="B46731" i="9"/>
  <c r="B46732" i="9"/>
  <c r="B46733" i="9"/>
  <c r="B46734" i="9"/>
  <c r="B46735" i="9"/>
  <c r="B46736" i="9"/>
  <c r="B46737" i="9"/>
  <c r="B46738" i="9"/>
  <c r="B46739" i="9"/>
  <c r="B46740" i="9"/>
  <c r="B46741" i="9"/>
  <c r="B46742" i="9"/>
  <c r="B46743" i="9"/>
  <c r="B46744" i="9"/>
  <c r="B46745" i="9"/>
  <c r="B46746" i="9"/>
  <c r="B46747" i="9"/>
  <c r="B46748" i="9"/>
  <c r="B46749" i="9"/>
  <c r="B46750" i="9"/>
  <c r="B46751" i="9"/>
  <c r="B46752" i="9"/>
  <c r="B46753" i="9"/>
  <c r="B46754" i="9"/>
  <c r="B46755" i="9"/>
  <c r="B46756" i="9"/>
  <c r="B46757" i="9"/>
  <c r="B46758" i="9"/>
  <c r="B46759" i="9"/>
  <c r="B46760" i="9"/>
  <c r="B46761" i="9"/>
  <c r="B46762" i="9"/>
  <c r="B46763" i="9"/>
  <c r="B46764" i="9"/>
  <c r="B46765" i="9"/>
  <c r="B46766" i="9"/>
  <c r="B46767" i="9"/>
  <c r="B46768" i="9"/>
  <c r="B46769" i="9"/>
  <c r="B46770" i="9"/>
  <c r="B46771" i="9"/>
  <c r="B46772" i="9"/>
  <c r="B46773" i="9"/>
  <c r="B46774" i="9"/>
  <c r="B46775" i="9"/>
  <c r="B46776" i="9"/>
  <c r="B46777" i="9"/>
  <c r="B46778" i="9"/>
  <c r="B46779" i="9"/>
  <c r="B46780" i="9"/>
  <c r="B46781" i="9"/>
  <c r="B46782" i="9"/>
  <c r="B46783" i="9"/>
  <c r="B46784" i="9"/>
  <c r="B46785" i="9"/>
  <c r="B46786" i="9"/>
  <c r="B46787" i="9"/>
  <c r="B46788" i="9"/>
  <c r="B46789" i="9"/>
  <c r="B46790" i="9"/>
  <c r="B46791" i="9"/>
  <c r="B46792" i="9"/>
  <c r="B46793" i="9"/>
  <c r="B46794" i="9"/>
  <c r="B46795" i="9"/>
  <c r="B46796" i="9"/>
  <c r="B46797" i="9"/>
  <c r="B46798" i="9"/>
  <c r="B46799" i="9"/>
  <c r="B46800" i="9"/>
  <c r="B46801" i="9"/>
  <c r="B46802" i="9"/>
  <c r="B46803" i="9"/>
  <c r="B46804" i="9"/>
  <c r="B46805" i="9"/>
  <c r="B46806" i="9"/>
  <c r="B46807" i="9"/>
  <c r="B46808" i="9"/>
  <c r="B46809" i="9"/>
  <c r="B46810" i="9"/>
  <c r="B46811" i="9"/>
  <c r="B46812" i="9"/>
  <c r="B46813" i="9"/>
  <c r="B46814" i="9"/>
  <c r="B46815" i="9"/>
  <c r="B46816" i="9"/>
  <c r="B46817" i="9"/>
  <c r="B46818" i="9"/>
  <c r="B46819" i="9"/>
  <c r="B46820" i="9"/>
  <c r="B46821" i="9"/>
  <c r="B46822" i="9"/>
  <c r="B46823" i="9"/>
  <c r="B46824" i="9"/>
  <c r="B46825" i="9"/>
  <c r="B46826" i="9"/>
  <c r="B46827" i="9"/>
  <c r="B46828" i="9"/>
  <c r="B46829" i="9"/>
  <c r="B46830" i="9"/>
  <c r="B46831" i="9"/>
  <c r="B46832" i="9"/>
  <c r="B46833" i="9"/>
  <c r="B46834" i="9"/>
  <c r="B46835" i="9"/>
  <c r="B46836" i="9"/>
  <c r="B46837" i="9"/>
  <c r="B46838" i="9"/>
  <c r="B46839" i="9"/>
  <c r="B46840" i="9"/>
  <c r="B46841" i="9"/>
  <c r="B46842" i="9"/>
  <c r="B46843" i="9"/>
  <c r="B46844" i="9"/>
  <c r="B46845" i="9"/>
  <c r="B46846" i="9"/>
  <c r="B46847" i="9"/>
  <c r="B46848" i="9"/>
  <c r="B46849" i="9"/>
  <c r="B46850" i="9"/>
  <c r="B46851" i="9"/>
  <c r="B46852" i="9"/>
  <c r="B46853" i="9"/>
  <c r="B46854" i="9"/>
  <c r="B46855" i="9"/>
  <c r="B46856" i="9"/>
  <c r="B46857" i="9"/>
  <c r="B46858" i="9"/>
  <c r="B46859" i="9"/>
  <c r="B46860" i="9"/>
  <c r="B46861" i="9"/>
  <c r="B46862" i="9"/>
  <c r="B46863" i="9"/>
  <c r="B46864" i="9"/>
  <c r="B46865" i="9"/>
  <c r="B46866" i="9"/>
  <c r="B46867" i="9"/>
  <c r="B46868" i="9"/>
  <c r="B46869" i="9"/>
  <c r="B46870" i="9"/>
  <c r="B46871" i="9"/>
  <c r="B46872" i="9"/>
  <c r="B46873" i="9"/>
  <c r="B46874" i="9"/>
  <c r="B46875" i="9"/>
  <c r="B46876" i="9"/>
  <c r="B46877" i="9"/>
  <c r="B46878" i="9"/>
  <c r="B46879" i="9"/>
  <c r="B46880" i="9"/>
  <c r="B46881" i="9"/>
  <c r="B46882" i="9"/>
  <c r="B46883" i="9"/>
  <c r="B46884" i="9"/>
  <c r="B46885" i="9"/>
  <c r="B46886" i="9"/>
  <c r="B46887" i="9"/>
  <c r="B46888" i="9"/>
  <c r="B46889" i="9"/>
  <c r="B46890" i="9"/>
  <c r="B46891" i="9"/>
  <c r="B46892" i="9"/>
  <c r="B46893" i="9"/>
  <c r="B46894" i="9"/>
  <c r="B46895" i="9"/>
  <c r="B46896" i="9"/>
  <c r="B46897" i="9"/>
  <c r="B46898" i="9"/>
  <c r="B46899" i="9"/>
  <c r="B46900" i="9"/>
  <c r="B46901" i="9"/>
  <c r="B46902" i="9"/>
  <c r="B46903" i="9"/>
  <c r="B46904" i="9"/>
  <c r="B46905" i="9"/>
  <c r="B46906" i="9"/>
  <c r="B46907" i="9"/>
  <c r="B46908" i="9"/>
  <c r="B46909" i="9"/>
  <c r="B46910" i="9"/>
  <c r="B46911" i="9"/>
  <c r="B46912" i="9"/>
  <c r="B46913" i="9"/>
  <c r="B46914" i="9"/>
  <c r="B46915" i="9"/>
  <c r="B46916" i="9"/>
  <c r="B46917" i="9"/>
  <c r="B46918" i="9"/>
  <c r="B46919" i="9"/>
  <c r="B46920" i="9"/>
  <c r="B46921" i="9"/>
  <c r="B46922" i="9"/>
  <c r="B46923" i="9"/>
  <c r="B46924" i="9"/>
  <c r="B46925" i="9"/>
  <c r="B46926" i="9"/>
  <c r="B46927" i="9"/>
  <c r="B46928" i="9"/>
  <c r="B46929" i="9"/>
  <c r="B46930" i="9"/>
  <c r="B46931" i="9"/>
  <c r="B46932" i="9"/>
  <c r="B46933" i="9"/>
  <c r="B46934" i="9"/>
  <c r="B46935" i="9"/>
  <c r="B46936" i="9"/>
  <c r="B46937" i="9"/>
  <c r="B46938" i="9"/>
  <c r="B46939" i="9"/>
  <c r="B46940" i="9"/>
  <c r="B46941" i="9"/>
  <c r="B46942" i="9"/>
  <c r="B46943" i="9"/>
  <c r="B46944" i="9"/>
  <c r="B46945" i="9"/>
  <c r="B46946" i="9"/>
  <c r="B46947" i="9"/>
  <c r="B46948" i="9"/>
  <c r="B46949" i="9"/>
  <c r="B46950" i="9"/>
  <c r="B46951" i="9"/>
  <c r="B46952" i="9"/>
  <c r="B46953" i="9"/>
  <c r="B46954" i="9"/>
  <c r="B46955" i="9"/>
  <c r="B46956" i="9"/>
  <c r="B46957" i="9"/>
  <c r="B46958" i="9"/>
  <c r="B46959" i="9"/>
  <c r="B46960" i="9"/>
  <c r="B46961" i="9"/>
  <c r="B46962" i="9"/>
  <c r="B46963" i="9"/>
  <c r="B46964" i="9"/>
  <c r="B46965" i="9"/>
  <c r="B46966" i="9"/>
  <c r="B46967" i="9"/>
  <c r="B46968" i="9"/>
  <c r="B46969" i="9"/>
  <c r="B46970" i="9"/>
  <c r="B46971" i="9"/>
  <c r="B46972" i="9"/>
  <c r="B46973" i="9"/>
  <c r="B46974" i="9"/>
  <c r="B46975" i="9"/>
  <c r="B46976" i="9"/>
  <c r="B46977" i="9"/>
  <c r="B46978" i="9"/>
  <c r="B46979" i="9"/>
  <c r="B46980" i="9"/>
  <c r="B46981" i="9"/>
  <c r="B46982" i="9"/>
  <c r="B46983" i="9"/>
  <c r="B46984" i="9"/>
  <c r="B46985" i="9"/>
  <c r="B46986" i="9"/>
  <c r="B46987" i="9"/>
  <c r="B46988" i="9"/>
  <c r="B46989" i="9"/>
  <c r="B46990" i="9"/>
  <c r="B46991" i="9"/>
  <c r="B46992" i="9"/>
  <c r="B46993" i="9"/>
  <c r="B46994" i="9"/>
  <c r="B46995" i="9"/>
  <c r="B46996" i="9"/>
  <c r="B46997" i="9"/>
  <c r="B46998" i="9"/>
  <c r="B46999" i="9"/>
  <c r="B47000" i="9"/>
  <c r="B47001" i="9"/>
  <c r="B47002" i="9"/>
  <c r="B47003" i="9"/>
  <c r="B47004" i="9"/>
  <c r="B47005" i="9"/>
  <c r="B47006" i="9"/>
  <c r="B47007" i="9"/>
  <c r="B47008" i="9"/>
  <c r="B47009" i="9"/>
  <c r="B47010" i="9"/>
  <c r="B47011" i="9"/>
  <c r="B47012" i="9"/>
  <c r="B47013" i="9"/>
  <c r="B47014" i="9"/>
  <c r="B47015" i="9"/>
  <c r="B47016" i="9"/>
  <c r="B47017" i="9"/>
  <c r="B47018" i="9"/>
  <c r="B47019" i="9"/>
  <c r="B47020" i="9"/>
  <c r="B47021" i="9"/>
  <c r="B47022" i="9"/>
  <c r="B47023" i="9"/>
  <c r="B47024" i="9"/>
  <c r="B47025" i="9"/>
  <c r="B47026" i="9"/>
  <c r="B47027" i="9"/>
  <c r="B47028" i="9"/>
  <c r="B47029" i="9"/>
  <c r="B47030" i="9"/>
  <c r="B47031" i="9"/>
  <c r="B47032" i="9"/>
  <c r="B47033" i="9"/>
  <c r="B47034" i="9"/>
  <c r="B47035" i="9"/>
  <c r="B47036" i="9"/>
  <c r="B47037" i="9"/>
  <c r="B47038" i="9"/>
  <c r="B47039" i="9"/>
  <c r="B47040" i="9"/>
  <c r="B47041" i="9"/>
  <c r="B47042" i="9"/>
  <c r="B47043" i="9"/>
  <c r="B47044" i="9"/>
  <c r="B47045" i="9"/>
  <c r="B47046" i="9"/>
  <c r="B47047" i="9"/>
  <c r="B47048" i="9"/>
  <c r="B47049" i="9"/>
  <c r="B47050" i="9"/>
  <c r="B47051" i="9"/>
  <c r="B47052" i="9"/>
  <c r="B47053" i="9"/>
  <c r="B47054" i="9"/>
  <c r="B47055" i="9"/>
  <c r="B47056" i="9"/>
  <c r="B47057" i="9"/>
  <c r="B47058" i="9"/>
  <c r="B47059" i="9"/>
  <c r="B47060" i="9"/>
  <c r="B47061" i="9"/>
  <c r="B47062" i="9"/>
  <c r="B47063" i="9"/>
  <c r="B47064" i="9"/>
  <c r="B47065" i="9"/>
  <c r="B47066" i="9"/>
  <c r="B47067" i="9"/>
  <c r="B47068" i="9"/>
  <c r="B47069" i="9"/>
  <c r="B47070" i="9"/>
  <c r="B47071" i="9"/>
  <c r="B47072" i="9"/>
  <c r="B47073" i="9"/>
  <c r="B47074" i="9"/>
  <c r="B47075" i="9"/>
  <c r="B47076" i="9"/>
  <c r="B47077" i="9"/>
  <c r="B47078" i="9"/>
  <c r="B47079" i="9"/>
  <c r="B47080" i="9"/>
  <c r="B47081" i="9"/>
  <c r="B47082" i="9"/>
  <c r="B47083" i="9"/>
  <c r="B47084" i="9"/>
  <c r="B47085" i="9"/>
  <c r="B47086" i="9"/>
  <c r="B47087" i="9"/>
  <c r="B47088" i="9"/>
  <c r="B47089" i="9"/>
  <c r="B47090" i="9"/>
  <c r="B47091" i="9"/>
  <c r="B47092" i="9"/>
  <c r="B47093" i="9"/>
  <c r="B47094" i="9"/>
  <c r="B47095" i="9"/>
  <c r="B47096" i="9"/>
  <c r="B47097" i="9"/>
  <c r="B47098" i="9"/>
  <c r="B47099" i="9"/>
  <c r="B47100" i="9"/>
  <c r="B47101" i="9"/>
  <c r="B47102" i="9"/>
  <c r="B47103" i="9"/>
  <c r="B47104" i="9"/>
  <c r="B47105" i="9"/>
  <c r="B47106" i="9"/>
  <c r="B47107" i="9"/>
  <c r="B47108" i="9"/>
  <c r="B47109" i="9"/>
  <c r="B47110" i="9"/>
  <c r="B47111" i="9"/>
  <c r="B47112" i="9"/>
  <c r="B47113" i="9"/>
  <c r="B47114" i="9"/>
  <c r="B47115" i="9"/>
  <c r="B47116" i="9"/>
  <c r="B47117" i="9"/>
  <c r="B47118" i="9"/>
  <c r="B47119" i="9"/>
  <c r="B47120" i="9"/>
  <c r="B47121" i="9"/>
  <c r="B47122" i="9"/>
  <c r="B47123" i="9"/>
  <c r="B47124" i="9"/>
  <c r="B47125" i="9"/>
  <c r="B47126" i="9"/>
  <c r="B47127" i="9"/>
  <c r="B47128" i="9"/>
  <c r="B47129" i="9"/>
  <c r="B47130" i="9"/>
  <c r="B47131" i="9"/>
  <c r="B47132" i="9"/>
  <c r="B47133" i="9"/>
  <c r="B47134" i="9"/>
  <c r="B47135" i="9"/>
  <c r="B47136" i="9"/>
  <c r="B47137" i="9"/>
  <c r="B47138" i="9"/>
  <c r="B47139" i="9"/>
  <c r="B47140" i="9"/>
  <c r="B47141" i="9"/>
  <c r="B47142" i="9"/>
  <c r="B47143" i="9"/>
  <c r="B47144" i="9"/>
  <c r="B47145" i="9"/>
  <c r="B47146" i="9"/>
  <c r="B47147" i="9"/>
  <c r="B47148" i="9"/>
  <c r="B47149" i="9"/>
  <c r="B47150" i="9"/>
  <c r="B47151" i="9"/>
  <c r="B47152" i="9"/>
  <c r="B47153" i="9"/>
  <c r="B47154" i="9"/>
  <c r="B47155" i="9"/>
  <c r="B47156" i="9"/>
  <c r="B47157" i="9"/>
  <c r="B47158" i="9"/>
  <c r="B47159" i="9"/>
  <c r="B47160" i="9"/>
  <c r="B47161" i="9"/>
  <c r="B47162" i="9"/>
  <c r="B47163" i="9"/>
  <c r="B47164" i="9"/>
  <c r="B47165" i="9"/>
  <c r="B47166" i="9"/>
  <c r="B47167" i="9"/>
  <c r="B47168" i="9"/>
  <c r="B47169" i="9"/>
  <c r="B47170" i="9"/>
  <c r="B47171" i="9"/>
  <c r="B47172" i="9"/>
  <c r="B47173" i="9"/>
  <c r="B47174" i="9"/>
  <c r="B47175" i="9"/>
  <c r="B47176" i="9"/>
  <c r="B47177" i="9"/>
  <c r="B47178" i="9"/>
  <c r="B47179" i="9"/>
  <c r="B47180" i="9"/>
  <c r="B47181" i="9"/>
  <c r="B47182" i="9"/>
  <c r="B47183" i="9"/>
  <c r="B47184" i="9"/>
  <c r="B47185" i="9"/>
  <c r="B47186" i="9"/>
  <c r="B47187" i="9"/>
  <c r="B47188" i="9"/>
  <c r="B47189" i="9"/>
  <c r="B47190" i="9"/>
  <c r="B47191" i="9"/>
  <c r="B47192" i="9"/>
  <c r="B47193" i="9"/>
  <c r="B47194" i="9"/>
  <c r="B47195" i="9"/>
  <c r="B47196" i="9"/>
  <c r="B47197" i="9"/>
  <c r="B47198" i="9"/>
  <c r="B47199" i="9"/>
  <c r="B47200" i="9"/>
  <c r="B47201" i="9"/>
  <c r="B47202" i="9"/>
  <c r="B47203" i="9"/>
  <c r="B47204" i="9"/>
  <c r="B47205" i="9"/>
  <c r="B47206" i="9"/>
  <c r="B47207" i="9"/>
  <c r="B47208" i="9"/>
  <c r="B47209" i="9"/>
  <c r="B47210" i="9"/>
  <c r="B47211" i="9"/>
  <c r="B47212" i="9"/>
  <c r="B47213" i="9"/>
  <c r="B47214" i="9"/>
  <c r="B47215" i="9"/>
  <c r="B47216" i="9"/>
  <c r="B47217" i="9"/>
  <c r="B47218" i="9"/>
  <c r="B47219" i="9"/>
  <c r="B47220" i="9"/>
  <c r="B47221" i="9"/>
  <c r="B47222" i="9"/>
  <c r="B47223" i="9"/>
  <c r="B47224" i="9"/>
  <c r="B47225" i="9"/>
  <c r="B47226" i="9"/>
  <c r="B47227" i="9"/>
  <c r="B47228" i="9"/>
  <c r="B47229" i="9"/>
  <c r="B47230" i="9"/>
  <c r="B47231" i="9"/>
  <c r="B47232" i="9"/>
  <c r="B47233" i="9"/>
  <c r="B47234" i="9"/>
  <c r="B47235" i="9"/>
  <c r="B47236" i="9"/>
  <c r="B47237" i="9"/>
  <c r="B47238" i="9"/>
  <c r="B47239" i="9"/>
  <c r="B47240" i="9"/>
  <c r="B47241" i="9"/>
  <c r="B47242" i="9"/>
  <c r="B47243" i="9"/>
  <c r="B47244" i="9"/>
  <c r="B47245" i="9"/>
  <c r="B47246" i="9"/>
  <c r="B47247" i="9"/>
  <c r="B47248" i="9"/>
  <c r="B47249" i="9"/>
  <c r="B47250" i="9"/>
  <c r="B47251" i="9"/>
  <c r="B47252" i="9"/>
  <c r="B47253" i="9"/>
  <c r="B47254" i="9"/>
  <c r="B47255" i="9"/>
  <c r="B47256" i="9"/>
  <c r="B47257" i="9"/>
  <c r="B47258" i="9"/>
  <c r="B47259" i="9"/>
  <c r="B47260" i="9"/>
  <c r="B47261" i="9"/>
  <c r="B47262" i="9"/>
  <c r="B47263" i="9"/>
  <c r="B47264" i="9"/>
  <c r="B47265" i="9"/>
  <c r="B47266" i="9"/>
  <c r="B47267" i="9"/>
  <c r="B47268" i="9"/>
  <c r="B47269" i="9"/>
  <c r="B47270" i="9"/>
  <c r="B47271" i="9"/>
  <c r="B47272" i="9"/>
  <c r="B47273" i="9"/>
  <c r="B47274" i="9"/>
  <c r="B47275" i="9"/>
  <c r="B47276" i="9"/>
  <c r="B47277" i="9"/>
  <c r="B47278" i="9"/>
  <c r="B47279" i="9"/>
  <c r="B47280" i="9"/>
  <c r="B47281" i="9"/>
  <c r="B47282" i="9"/>
  <c r="B47283" i="9"/>
  <c r="B47284" i="9"/>
  <c r="B47285" i="9"/>
  <c r="B47286" i="9"/>
  <c r="B47287" i="9"/>
  <c r="B47288" i="9"/>
  <c r="B47289" i="9"/>
  <c r="B47290" i="9"/>
  <c r="B47291" i="9"/>
  <c r="B47292" i="9"/>
  <c r="B47293" i="9"/>
  <c r="B47294" i="9"/>
  <c r="B47295" i="9"/>
  <c r="B47296" i="9"/>
  <c r="B47297" i="9"/>
  <c r="B47298" i="9"/>
  <c r="B47299" i="9"/>
  <c r="B47300" i="9"/>
  <c r="B47301" i="9"/>
  <c r="B47302" i="9"/>
  <c r="B47303" i="9"/>
  <c r="B47304" i="9"/>
  <c r="B47305" i="9"/>
  <c r="B47306" i="9"/>
  <c r="B47307" i="9"/>
  <c r="B47308" i="9"/>
  <c r="B47309" i="9"/>
  <c r="B47310" i="9"/>
  <c r="B47311" i="9"/>
  <c r="B47312" i="9"/>
  <c r="B47313" i="9"/>
  <c r="B47314" i="9"/>
  <c r="B47315" i="9"/>
  <c r="B47316" i="9"/>
  <c r="B47317" i="9"/>
  <c r="B47318" i="9"/>
  <c r="B47319" i="9"/>
  <c r="B47320" i="9"/>
  <c r="B47321" i="9"/>
  <c r="B47322" i="9"/>
  <c r="B47323" i="9"/>
  <c r="B47324" i="9"/>
  <c r="B47325" i="9"/>
  <c r="B47326" i="9"/>
  <c r="B47327" i="9"/>
  <c r="B47328" i="9"/>
  <c r="B47329" i="9"/>
  <c r="B47330" i="9"/>
  <c r="B47331" i="9"/>
  <c r="B47332" i="9"/>
  <c r="B47333" i="9"/>
  <c r="B47334" i="9"/>
  <c r="B47335" i="9"/>
  <c r="B47336" i="9"/>
  <c r="B47337" i="9"/>
  <c r="B47338" i="9"/>
  <c r="B47339" i="9"/>
  <c r="B47340" i="9"/>
  <c r="B47341" i="9"/>
  <c r="B47342" i="9"/>
  <c r="B47343" i="9"/>
  <c r="B47344" i="9"/>
  <c r="B47345" i="9"/>
  <c r="B47346" i="9"/>
  <c r="B47347" i="9"/>
  <c r="B47348" i="9"/>
  <c r="B47349" i="9"/>
  <c r="B47350" i="9"/>
  <c r="B47351" i="9"/>
  <c r="B47352" i="9"/>
  <c r="B47353" i="9"/>
  <c r="B47354" i="9"/>
  <c r="B47355" i="9"/>
  <c r="B47356" i="9"/>
  <c r="B47357" i="9"/>
  <c r="B47358" i="9"/>
  <c r="B47359" i="9"/>
  <c r="B47360" i="9"/>
  <c r="B47361" i="9"/>
  <c r="B47362" i="9"/>
  <c r="B47363" i="9"/>
  <c r="B47364" i="9"/>
  <c r="B47365" i="9"/>
  <c r="B47366" i="9"/>
  <c r="B47367" i="9"/>
  <c r="B47368" i="9"/>
  <c r="B47369" i="9"/>
  <c r="B47370" i="9"/>
  <c r="B47371" i="9"/>
  <c r="B47372" i="9"/>
  <c r="B47373" i="9"/>
  <c r="B47374" i="9"/>
  <c r="B47375" i="9"/>
  <c r="B47376" i="9"/>
  <c r="B47377" i="9"/>
  <c r="B47378" i="9"/>
  <c r="B47379" i="9"/>
  <c r="B47380" i="9"/>
  <c r="B47381" i="9"/>
  <c r="B47382" i="9"/>
  <c r="B47383" i="9"/>
  <c r="B47384" i="9"/>
  <c r="B47385" i="9"/>
  <c r="B47386" i="9"/>
  <c r="B47387" i="9"/>
  <c r="B47388" i="9"/>
  <c r="B47389" i="9"/>
  <c r="B47390" i="9"/>
  <c r="B47391" i="9"/>
  <c r="B47392" i="9"/>
  <c r="B47393" i="9"/>
  <c r="B47394" i="9"/>
  <c r="B47395" i="9"/>
  <c r="B47396" i="9"/>
  <c r="B47397" i="9"/>
  <c r="B47398" i="9"/>
  <c r="B47399" i="9"/>
  <c r="B47400" i="9"/>
  <c r="B47401" i="9"/>
  <c r="B47402" i="9"/>
  <c r="B47403" i="9"/>
  <c r="B47404" i="9"/>
  <c r="B47405" i="9"/>
  <c r="B47406" i="9"/>
  <c r="B47407" i="9"/>
  <c r="B47408" i="9"/>
  <c r="B47409" i="9"/>
  <c r="B47410" i="9"/>
  <c r="B47411" i="9"/>
  <c r="B47412" i="9"/>
  <c r="B47413" i="9"/>
  <c r="B47414" i="9"/>
  <c r="B47415" i="9"/>
  <c r="B47416" i="9"/>
  <c r="B47417" i="9"/>
  <c r="B47418" i="9"/>
  <c r="B47419" i="9"/>
  <c r="B47420" i="9"/>
  <c r="B47421" i="9"/>
  <c r="B47422" i="9"/>
  <c r="B47423" i="9"/>
  <c r="B47424" i="9"/>
  <c r="B47425" i="9"/>
  <c r="B47426" i="9"/>
  <c r="B47427" i="9"/>
  <c r="B47428" i="9"/>
  <c r="B47429" i="9"/>
  <c r="B47430" i="9"/>
  <c r="B47431" i="9"/>
  <c r="B47432" i="9"/>
  <c r="B47433" i="9"/>
  <c r="B47434" i="9"/>
  <c r="B47435" i="9"/>
  <c r="B47436" i="9"/>
  <c r="B47437" i="9"/>
  <c r="B47438" i="9"/>
  <c r="B47439" i="9"/>
  <c r="B47440" i="9"/>
  <c r="B47441" i="9"/>
  <c r="B47442" i="9"/>
  <c r="B47443" i="9"/>
  <c r="B47444" i="9"/>
  <c r="B47445" i="9"/>
  <c r="B47446" i="9"/>
  <c r="B47447" i="9"/>
  <c r="B47448" i="9"/>
  <c r="B47449" i="9"/>
  <c r="B47450" i="9"/>
  <c r="B47451" i="9"/>
  <c r="B47452" i="9"/>
  <c r="B47453" i="9"/>
  <c r="B47454" i="9"/>
  <c r="B47455" i="9"/>
  <c r="B47456" i="9"/>
  <c r="B47457" i="9"/>
  <c r="B47458" i="9"/>
  <c r="B47459" i="9"/>
  <c r="B47460" i="9"/>
  <c r="B47461" i="9"/>
  <c r="B47462" i="9"/>
  <c r="B47463" i="9"/>
  <c r="B47464" i="9"/>
  <c r="B47465" i="9"/>
  <c r="B47466" i="9"/>
  <c r="B47467" i="9"/>
  <c r="B47468" i="9"/>
  <c r="B47469" i="9"/>
  <c r="B47470" i="9"/>
  <c r="B47471" i="9"/>
  <c r="B47472" i="9"/>
  <c r="B47473" i="9"/>
  <c r="B47474" i="9"/>
  <c r="B47475" i="9"/>
  <c r="B47476" i="9"/>
  <c r="B47477" i="9"/>
  <c r="B47478" i="9"/>
  <c r="B47479" i="9"/>
  <c r="B47480" i="9"/>
  <c r="B47481" i="9"/>
  <c r="B47482" i="9"/>
  <c r="B47483" i="9"/>
  <c r="B47484" i="9"/>
  <c r="B47485" i="9"/>
  <c r="B47486" i="9"/>
  <c r="B47487" i="9"/>
  <c r="B47488" i="9"/>
  <c r="B47489" i="9"/>
  <c r="B47490" i="9"/>
  <c r="B47491" i="9"/>
  <c r="B47492" i="9"/>
  <c r="B47493" i="9"/>
  <c r="B47494" i="9"/>
  <c r="B47495" i="9"/>
  <c r="B47496" i="9"/>
  <c r="B47497" i="9"/>
  <c r="B47498" i="9"/>
  <c r="B47499" i="9"/>
  <c r="B47500" i="9"/>
  <c r="B47501" i="9"/>
  <c r="B47502" i="9"/>
  <c r="B47503" i="9"/>
  <c r="B47504" i="9"/>
  <c r="B47505" i="9"/>
  <c r="B47506" i="9"/>
  <c r="B47507" i="9"/>
  <c r="B47508" i="9"/>
  <c r="B47509" i="9"/>
  <c r="B47510" i="9"/>
  <c r="B47511" i="9"/>
  <c r="B47512" i="9"/>
  <c r="B47513" i="9"/>
  <c r="B47514" i="9"/>
  <c r="B47515" i="9"/>
  <c r="B47516" i="9"/>
  <c r="B47517" i="9"/>
  <c r="B47518" i="9"/>
  <c r="B47519" i="9"/>
  <c r="B47520" i="9"/>
  <c r="B47521" i="9"/>
  <c r="B47522" i="9"/>
  <c r="B47523" i="9"/>
  <c r="B47524" i="9"/>
  <c r="B47525" i="9"/>
  <c r="B47526" i="9"/>
  <c r="B47527" i="9"/>
  <c r="B47528" i="9"/>
  <c r="B47529" i="9"/>
  <c r="B47530" i="9"/>
  <c r="B47531" i="9"/>
  <c r="B47532" i="9"/>
  <c r="B47533" i="9"/>
  <c r="B47534" i="9"/>
  <c r="B47535" i="9"/>
  <c r="B47536" i="9"/>
  <c r="B47537" i="9"/>
  <c r="B47538" i="9"/>
  <c r="B47539" i="9"/>
  <c r="B47540" i="9"/>
  <c r="B47541" i="9"/>
  <c r="B47542" i="9"/>
  <c r="B47543" i="9"/>
  <c r="B47544" i="9"/>
  <c r="B47545" i="9"/>
  <c r="B47546" i="9"/>
  <c r="B47547" i="9"/>
  <c r="B47548" i="9"/>
  <c r="B47549" i="9"/>
  <c r="B47550" i="9"/>
  <c r="B47551" i="9"/>
  <c r="B47552" i="9"/>
  <c r="B47553" i="9"/>
  <c r="B47554" i="9"/>
  <c r="B47555" i="9"/>
  <c r="B47556" i="9"/>
  <c r="B47557" i="9"/>
  <c r="B47558" i="9"/>
  <c r="B47559" i="9"/>
  <c r="B47560" i="9"/>
  <c r="B47561" i="9"/>
  <c r="B47562" i="9"/>
  <c r="B47563" i="9"/>
  <c r="B47564" i="9"/>
  <c r="B47565" i="9"/>
  <c r="B47566" i="9"/>
  <c r="B47567" i="9"/>
  <c r="B47568" i="9"/>
  <c r="B47569" i="9"/>
  <c r="B47570" i="9"/>
  <c r="B47571" i="9"/>
  <c r="B47572" i="9"/>
  <c r="B47573" i="9"/>
  <c r="B47574" i="9"/>
  <c r="B47575" i="9"/>
  <c r="B47576" i="9"/>
  <c r="B47577" i="9"/>
  <c r="B47578" i="9"/>
  <c r="B47579" i="9"/>
  <c r="B47580" i="9"/>
  <c r="B47581" i="9"/>
  <c r="B47582" i="9"/>
  <c r="B47583" i="9"/>
  <c r="B47584" i="9"/>
  <c r="B47585" i="9"/>
  <c r="B47586" i="9"/>
  <c r="B47587" i="9"/>
  <c r="B47588" i="9"/>
  <c r="B47589" i="9"/>
  <c r="B47590" i="9"/>
  <c r="B47591" i="9"/>
  <c r="B47592" i="9"/>
  <c r="B47593" i="9"/>
  <c r="B47594" i="9"/>
  <c r="B47595" i="9"/>
  <c r="B47596" i="9"/>
  <c r="B47597" i="9"/>
  <c r="B47598" i="9"/>
  <c r="B47599" i="9"/>
  <c r="B47600" i="9"/>
  <c r="B47601" i="9"/>
  <c r="B47602" i="9"/>
  <c r="B47603" i="9"/>
  <c r="B47604" i="9"/>
  <c r="B47605" i="9"/>
  <c r="B47606" i="9"/>
  <c r="B47607" i="9"/>
  <c r="B47608" i="9"/>
  <c r="B47609" i="9"/>
  <c r="B47610" i="9"/>
  <c r="B47611" i="9"/>
  <c r="B47612" i="9"/>
  <c r="B47613" i="9"/>
  <c r="B47614" i="9"/>
  <c r="B47615" i="9"/>
  <c r="B47616" i="9"/>
  <c r="B47617" i="9"/>
  <c r="B47618" i="9"/>
  <c r="B47619" i="9"/>
  <c r="B47620" i="9"/>
  <c r="B47621" i="9"/>
  <c r="B47622" i="9"/>
  <c r="B47623" i="9"/>
  <c r="B47624" i="9"/>
  <c r="B47625" i="9"/>
  <c r="B47626" i="9"/>
  <c r="B47627" i="9"/>
  <c r="B47628" i="9"/>
  <c r="B47629" i="9"/>
  <c r="B47630" i="9"/>
  <c r="B47631" i="9"/>
  <c r="B47632" i="9"/>
  <c r="B47633" i="9"/>
  <c r="B47634" i="9"/>
  <c r="B47635" i="9"/>
  <c r="B47636" i="9"/>
  <c r="B47637" i="9"/>
  <c r="B47638" i="9"/>
  <c r="B47639" i="9"/>
  <c r="B47640" i="9"/>
  <c r="B47641" i="9"/>
  <c r="B47642" i="9"/>
  <c r="B47643" i="9"/>
  <c r="B47644" i="9"/>
  <c r="B47645" i="9"/>
  <c r="B47646" i="9"/>
  <c r="B47647" i="9"/>
  <c r="B47648" i="9"/>
  <c r="B47649" i="9"/>
  <c r="B47650" i="9"/>
  <c r="B47651" i="9"/>
  <c r="B47652" i="9"/>
  <c r="B47653" i="9"/>
  <c r="B47654" i="9"/>
  <c r="B47655" i="9"/>
  <c r="B47656" i="9"/>
  <c r="B47657" i="9"/>
  <c r="B47658" i="9"/>
  <c r="B47659" i="9"/>
  <c r="B47660" i="9"/>
  <c r="B47661" i="9"/>
  <c r="B47662" i="9"/>
  <c r="B47663" i="9"/>
  <c r="B47664" i="9"/>
  <c r="B47665" i="9"/>
  <c r="B47666" i="9"/>
  <c r="B47667" i="9"/>
  <c r="B47668" i="9"/>
  <c r="B47669" i="9"/>
  <c r="B47670" i="9"/>
  <c r="B47671" i="9"/>
  <c r="B47672" i="9"/>
  <c r="B47673" i="9"/>
  <c r="B47674" i="9"/>
  <c r="B47675" i="9"/>
  <c r="B47676" i="9"/>
  <c r="B47677" i="9"/>
  <c r="B47678" i="9"/>
  <c r="B47679" i="9"/>
  <c r="B47680" i="9"/>
  <c r="B47681" i="9"/>
  <c r="B47682" i="9"/>
  <c r="B47683" i="9"/>
  <c r="B47684" i="9"/>
  <c r="B47685" i="9"/>
  <c r="B47686" i="9"/>
  <c r="B47687" i="9"/>
  <c r="B47688" i="9"/>
  <c r="B47689" i="9"/>
  <c r="B47690" i="9"/>
  <c r="B47691" i="9"/>
  <c r="B47692" i="9"/>
  <c r="B47693" i="9"/>
  <c r="B47694" i="9"/>
  <c r="B47695" i="9"/>
  <c r="B47696" i="9"/>
  <c r="B47697" i="9"/>
  <c r="B47698" i="9"/>
  <c r="B47699" i="9"/>
  <c r="B47700" i="9"/>
  <c r="B47701" i="9"/>
  <c r="B47702" i="9"/>
  <c r="B47703" i="9"/>
  <c r="B47704" i="9"/>
  <c r="B47705" i="9"/>
  <c r="B47706" i="9"/>
  <c r="B47707" i="9"/>
  <c r="B47708" i="9"/>
  <c r="B47709" i="9"/>
  <c r="B47710" i="9"/>
  <c r="B47711" i="9"/>
  <c r="B47712" i="9"/>
  <c r="B47713" i="9"/>
  <c r="B47714" i="9"/>
  <c r="B47715" i="9"/>
  <c r="B47716" i="9"/>
  <c r="B47717" i="9"/>
  <c r="B47718" i="9"/>
  <c r="B47719" i="9"/>
  <c r="B47720" i="9"/>
  <c r="B47721" i="9"/>
  <c r="B47722" i="9"/>
  <c r="B47723" i="9"/>
  <c r="B47724" i="9"/>
  <c r="B47725" i="9"/>
  <c r="B47726" i="9"/>
  <c r="B47727" i="9"/>
  <c r="B47728" i="9"/>
  <c r="B47729" i="9"/>
  <c r="B47730" i="9"/>
  <c r="B47731" i="9"/>
  <c r="B47732" i="9"/>
  <c r="B47733" i="9"/>
  <c r="B47734" i="9"/>
  <c r="B47735" i="9"/>
  <c r="B47736" i="9"/>
  <c r="B47737" i="9"/>
  <c r="B47738" i="9"/>
  <c r="B47739" i="9"/>
  <c r="B47740" i="9"/>
  <c r="B47741" i="9"/>
  <c r="B47742" i="9"/>
  <c r="B47743" i="9"/>
  <c r="B47744" i="9"/>
  <c r="B47745" i="9"/>
  <c r="B47746" i="9"/>
  <c r="B47747" i="9"/>
  <c r="B47748" i="9"/>
  <c r="B47749" i="9"/>
  <c r="B47750" i="9"/>
  <c r="B47751" i="9"/>
  <c r="B47752" i="9"/>
  <c r="B47753" i="9"/>
  <c r="B47754" i="9"/>
  <c r="B47755" i="9"/>
  <c r="B47756" i="9"/>
  <c r="B47757" i="9"/>
  <c r="B47758" i="9"/>
  <c r="B47759" i="9"/>
  <c r="B47760" i="9"/>
  <c r="B47761" i="9"/>
  <c r="B47762" i="9"/>
  <c r="B47763" i="9"/>
  <c r="B47764" i="9"/>
  <c r="B47765" i="9"/>
  <c r="B47766" i="9"/>
  <c r="B47767" i="9"/>
  <c r="B47768" i="9"/>
  <c r="B47769" i="9"/>
  <c r="B47770" i="9"/>
  <c r="B47771" i="9"/>
  <c r="B47772" i="9"/>
  <c r="B47773" i="9"/>
  <c r="B47774" i="9"/>
  <c r="B47775" i="9"/>
  <c r="B47776" i="9"/>
  <c r="B47777" i="9"/>
  <c r="B47778" i="9"/>
  <c r="B47779" i="9"/>
  <c r="B47780" i="9"/>
  <c r="B47781" i="9"/>
  <c r="B47782" i="9"/>
  <c r="B47783" i="9"/>
  <c r="B47784" i="9"/>
  <c r="B47785" i="9"/>
  <c r="B47786" i="9"/>
  <c r="B47787" i="9"/>
  <c r="B47788" i="9"/>
  <c r="B47789" i="9"/>
  <c r="B47790" i="9"/>
  <c r="B47791" i="9"/>
  <c r="B47792" i="9"/>
  <c r="B47793" i="9"/>
  <c r="B47794" i="9"/>
  <c r="B47795" i="9"/>
  <c r="B47796" i="9"/>
  <c r="B47797" i="9"/>
  <c r="B47798" i="9"/>
  <c r="B47799" i="9"/>
  <c r="B47800" i="9"/>
  <c r="B47801" i="9"/>
  <c r="B47802" i="9"/>
  <c r="B47803" i="9"/>
  <c r="B47804" i="9"/>
  <c r="B47805" i="9"/>
  <c r="B47806" i="9"/>
  <c r="B47807" i="9"/>
  <c r="B47808" i="9"/>
  <c r="B47809" i="9"/>
  <c r="B47810" i="9"/>
  <c r="B47811" i="9"/>
  <c r="B47812" i="9"/>
  <c r="B47813" i="9"/>
  <c r="B47814" i="9"/>
  <c r="B47815" i="9"/>
  <c r="B47816" i="9"/>
  <c r="B47817" i="9"/>
  <c r="B47818" i="9"/>
  <c r="B47819" i="9"/>
  <c r="B47820" i="9"/>
  <c r="B47821" i="9"/>
  <c r="B47822" i="9"/>
  <c r="B47823" i="9"/>
  <c r="B47824" i="9"/>
  <c r="B47825" i="9"/>
  <c r="B47826" i="9"/>
  <c r="B47827" i="9"/>
  <c r="B47828" i="9"/>
  <c r="B47829" i="9"/>
  <c r="B47830" i="9"/>
  <c r="B47831" i="9"/>
  <c r="B47832" i="9"/>
  <c r="B47833" i="9"/>
  <c r="B47834" i="9"/>
  <c r="B47835" i="9"/>
  <c r="B47836" i="9"/>
  <c r="B47837" i="9"/>
  <c r="B47838" i="9"/>
  <c r="B47839" i="9"/>
  <c r="B47840" i="9"/>
  <c r="B47841" i="9"/>
  <c r="B47842" i="9"/>
  <c r="B47843" i="9"/>
  <c r="B47844" i="9"/>
  <c r="B47845" i="9"/>
  <c r="B47846" i="9"/>
  <c r="B47847" i="9"/>
  <c r="B47848" i="9"/>
  <c r="B47849" i="9"/>
  <c r="B47850" i="9"/>
  <c r="B47851" i="9"/>
  <c r="B47852" i="9"/>
  <c r="B47853" i="9"/>
  <c r="B47854" i="9"/>
  <c r="B47855" i="9"/>
  <c r="B47856" i="9"/>
  <c r="B47857" i="9"/>
  <c r="B47858" i="9"/>
  <c r="B47859" i="9"/>
  <c r="B47860" i="9"/>
  <c r="B47861" i="9"/>
  <c r="B47862" i="9"/>
  <c r="B47863" i="9"/>
  <c r="B47864" i="9"/>
  <c r="B47865" i="9"/>
  <c r="B47866" i="9"/>
  <c r="B47867" i="9"/>
  <c r="B47868" i="9"/>
  <c r="B47869" i="9"/>
  <c r="B47870" i="9"/>
  <c r="B47871" i="9"/>
  <c r="B47872" i="9"/>
  <c r="B47873" i="9"/>
  <c r="B47874" i="9"/>
  <c r="B47875" i="9"/>
  <c r="B47876" i="9"/>
  <c r="B47877" i="9"/>
  <c r="B47878" i="9"/>
  <c r="B47879" i="9"/>
  <c r="B47880" i="9"/>
  <c r="B47881" i="9"/>
  <c r="B47882" i="9"/>
  <c r="B47883" i="9"/>
  <c r="B47884" i="9"/>
  <c r="B47885" i="9"/>
  <c r="B47886" i="9"/>
  <c r="B47887" i="9"/>
  <c r="B47888" i="9"/>
  <c r="B47889" i="9"/>
  <c r="B47890" i="9"/>
  <c r="B47891" i="9"/>
  <c r="B47892" i="9"/>
  <c r="B47893" i="9"/>
  <c r="B47894" i="9"/>
  <c r="B47895" i="9"/>
  <c r="B47896" i="9"/>
  <c r="B47897" i="9"/>
  <c r="B47898" i="9"/>
  <c r="B47899" i="9"/>
  <c r="B47900" i="9"/>
  <c r="B47901" i="9"/>
  <c r="B47902" i="9"/>
  <c r="B47903" i="9"/>
  <c r="B47904" i="9"/>
  <c r="B47905" i="9"/>
  <c r="B47906" i="9"/>
  <c r="B47907" i="9"/>
  <c r="B47908" i="9"/>
  <c r="B47909" i="9"/>
  <c r="B47910" i="9"/>
  <c r="B47911" i="9"/>
  <c r="B47912" i="9"/>
  <c r="B47913" i="9"/>
  <c r="B47914" i="9"/>
  <c r="B47915" i="9"/>
  <c r="B47916" i="9"/>
  <c r="B47917" i="9"/>
  <c r="B47918" i="9"/>
  <c r="B47919" i="9"/>
  <c r="B47920" i="9"/>
  <c r="B47921" i="9"/>
  <c r="B47922" i="9"/>
  <c r="B47923" i="9"/>
  <c r="B47924" i="9"/>
  <c r="B47925" i="9"/>
  <c r="B47926" i="9"/>
  <c r="B47927" i="9"/>
  <c r="B47928" i="9"/>
  <c r="B47929" i="9"/>
  <c r="B47930" i="9"/>
  <c r="B47931" i="9"/>
  <c r="B47932" i="9"/>
  <c r="B47933" i="9"/>
  <c r="B47934" i="9"/>
  <c r="B47935" i="9"/>
  <c r="B47936" i="9"/>
  <c r="B47937" i="9"/>
  <c r="B47938" i="9"/>
  <c r="B47939" i="9"/>
  <c r="B47940" i="9"/>
  <c r="B47941" i="9"/>
  <c r="B47942" i="9"/>
  <c r="B47943" i="9"/>
  <c r="B47944" i="9"/>
  <c r="B47945" i="9"/>
  <c r="B47946" i="9"/>
  <c r="B47947" i="9"/>
  <c r="B47948" i="9"/>
  <c r="B47949" i="9"/>
  <c r="B47950" i="9"/>
  <c r="B47951" i="9"/>
  <c r="B47952" i="9"/>
  <c r="B47953" i="9"/>
  <c r="B47954" i="9"/>
  <c r="B47955" i="9"/>
  <c r="B47956" i="9"/>
  <c r="B47957" i="9"/>
  <c r="B47958" i="9"/>
  <c r="B47959" i="9"/>
  <c r="B47960" i="9"/>
  <c r="B47961" i="9"/>
  <c r="B47962" i="9"/>
  <c r="B47963" i="9"/>
  <c r="B47964" i="9"/>
  <c r="B47965" i="9"/>
  <c r="B47966" i="9"/>
  <c r="B47967" i="9"/>
  <c r="B47968" i="9"/>
  <c r="B47969" i="9"/>
  <c r="B47970" i="9"/>
  <c r="B47971" i="9"/>
  <c r="B47972" i="9"/>
  <c r="B47973" i="9"/>
  <c r="B47974" i="9"/>
  <c r="B47975" i="9"/>
  <c r="B47976" i="9"/>
  <c r="B47977" i="9"/>
  <c r="B47978" i="9"/>
  <c r="B47979" i="9"/>
  <c r="B47980" i="9"/>
  <c r="B47981" i="9"/>
  <c r="B47982" i="9"/>
  <c r="B47983" i="9"/>
  <c r="B47984" i="9"/>
  <c r="B47985" i="9"/>
  <c r="B47986" i="9"/>
  <c r="B47987" i="9"/>
  <c r="B47988" i="9"/>
  <c r="B47989" i="9"/>
  <c r="B47990" i="9"/>
  <c r="B47991" i="9"/>
  <c r="B47992" i="9"/>
  <c r="B47993" i="9"/>
  <c r="B47994" i="9"/>
  <c r="B47995" i="9"/>
  <c r="B47996" i="9"/>
  <c r="B47997" i="9"/>
  <c r="B47998" i="9"/>
  <c r="B47999" i="9"/>
  <c r="B48000" i="9"/>
  <c r="B48001" i="9"/>
  <c r="B48002" i="9"/>
  <c r="B48003" i="9"/>
  <c r="B48004" i="9"/>
  <c r="B48005" i="9"/>
  <c r="B48006" i="9"/>
  <c r="B48007" i="9"/>
  <c r="B48008" i="9"/>
  <c r="B48009" i="9"/>
  <c r="B48010" i="9"/>
  <c r="B48011" i="9"/>
  <c r="B48012" i="9"/>
  <c r="B48013" i="9"/>
  <c r="B48014" i="9"/>
  <c r="B48015" i="9"/>
  <c r="B48016" i="9"/>
  <c r="B48017" i="9"/>
  <c r="B48018" i="9"/>
  <c r="B48019" i="9"/>
  <c r="B48020" i="9"/>
  <c r="B48021" i="9"/>
  <c r="B48022" i="9"/>
  <c r="B48023" i="9"/>
  <c r="B48024" i="9"/>
  <c r="B48025" i="9"/>
  <c r="B48026" i="9"/>
  <c r="B48027" i="9"/>
  <c r="B48028" i="9"/>
  <c r="B48029" i="9"/>
  <c r="B48030" i="9"/>
  <c r="B48031" i="9"/>
  <c r="B48032" i="9"/>
  <c r="B48033" i="9"/>
  <c r="B48034" i="9"/>
  <c r="B48035" i="9"/>
  <c r="B48036" i="9"/>
  <c r="B48037" i="9"/>
  <c r="B48038" i="9"/>
  <c r="B48039" i="9"/>
  <c r="B48040" i="9"/>
  <c r="B48041" i="9"/>
  <c r="B48042" i="9"/>
  <c r="B48043" i="9"/>
  <c r="B48044" i="9"/>
  <c r="B48045" i="9"/>
  <c r="B48046" i="9"/>
  <c r="B48047" i="9"/>
  <c r="B48048" i="9"/>
  <c r="B48049" i="9"/>
  <c r="B48050" i="9"/>
  <c r="B48051" i="9"/>
  <c r="B48052" i="9"/>
  <c r="B48053" i="9"/>
  <c r="B48054" i="9"/>
  <c r="B48055" i="9"/>
  <c r="B48056" i="9"/>
  <c r="B48057" i="9"/>
  <c r="B48058" i="9"/>
  <c r="B48059" i="9"/>
  <c r="B48060" i="9"/>
  <c r="B48061" i="9"/>
  <c r="B48062" i="9"/>
  <c r="B48063" i="9"/>
  <c r="B48064" i="9"/>
  <c r="B48065" i="9"/>
  <c r="B48066" i="9"/>
  <c r="B48067" i="9"/>
  <c r="B48068" i="9"/>
  <c r="B48069" i="9"/>
  <c r="B48070" i="9"/>
  <c r="B48071" i="9"/>
  <c r="B48072" i="9"/>
  <c r="B48073" i="9"/>
  <c r="B48074" i="9"/>
  <c r="B48075" i="9"/>
  <c r="B48076" i="9"/>
  <c r="B48077" i="9"/>
  <c r="B48078" i="9"/>
  <c r="B48079" i="9"/>
  <c r="B48080" i="9"/>
  <c r="B48081" i="9"/>
  <c r="B48082" i="9"/>
  <c r="B48083" i="9"/>
  <c r="B48084" i="9"/>
  <c r="B48085" i="9"/>
  <c r="B48086" i="9"/>
  <c r="B48087" i="9"/>
  <c r="B48088" i="9"/>
  <c r="B48089" i="9"/>
  <c r="B48090" i="9"/>
  <c r="B48091" i="9"/>
  <c r="B48092" i="9"/>
  <c r="B48093" i="9"/>
  <c r="B48094" i="9"/>
  <c r="B48095" i="9"/>
  <c r="B48096" i="9"/>
  <c r="B48097" i="9"/>
  <c r="B48098" i="9"/>
  <c r="B48099" i="9"/>
  <c r="B48100" i="9"/>
  <c r="B48101" i="9"/>
  <c r="B48102" i="9"/>
  <c r="B48103" i="9"/>
  <c r="B48104" i="9"/>
  <c r="B48105" i="9"/>
  <c r="B48106" i="9"/>
  <c r="B48107" i="9"/>
  <c r="B48108" i="9"/>
  <c r="B48109" i="9"/>
  <c r="B48110" i="9"/>
  <c r="B48111" i="9"/>
  <c r="B48112" i="9"/>
  <c r="B48113" i="9"/>
  <c r="B48114" i="9"/>
  <c r="B48115" i="9"/>
  <c r="B48116" i="9"/>
  <c r="B48117" i="9"/>
  <c r="B48118" i="9"/>
  <c r="B48119" i="9"/>
  <c r="B48120" i="9"/>
  <c r="B48121" i="9"/>
  <c r="B48122" i="9"/>
  <c r="B48123" i="9"/>
  <c r="B48124" i="9"/>
  <c r="B48125" i="9"/>
  <c r="B48126" i="9"/>
  <c r="B48127" i="9"/>
  <c r="B48128" i="9"/>
  <c r="B48129" i="9"/>
  <c r="B48130" i="9"/>
  <c r="B48131" i="9"/>
  <c r="B48132" i="9"/>
  <c r="B48133" i="9"/>
  <c r="B48134" i="9"/>
  <c r="B48135" i="9"/>
  <c r="B48136" i="9"/>
  <c r="B48137" i="9"/>
  <c r="B48138" i="9"/>
  <c r="B48139" i="9"/>
  <c r="B48140" i="9"/>
  <c r="B48141" i="9"/>
  <c r="B48142" i="9"/>
  <c r="B48143" i="9"/>
  <c r="B48144" i="9"/>
  <c r="B48145" i="9"/>
  <c r="B48146" i="9"/>
  <c r="B48147" i="9"/>
  <c r="B48148" i="9"/>
  <c r="B48149" i="9"/>
  <c r="B48150" i="9"/>
  <c r="B48151" i="9"/>
  <c r="B48152" i="9"/>
  <c r="B48153" i="9"/>
  <c r="B48154" i="9"/>
  <c r="B48155" i="9"/>
  <c r="B48156" i="9"/>
  <c r="B48157" i="9"/>
  <c r="B48158" i="9"/>
  <c r="B48159" i="9"/>
  <c r="B48160" i="9"/>
  <c r="B48161" i="9"/>
  <c r="B48162" i="9"/>
  <c r="B48163" i="9"/>
  <c r="B48164" i="9"/>
  <c r="B48165" i="9"/>
  <c r="B48166" i="9"/>
  <c r="B48167" i="9"/>
  <c r="B48168" i="9"/>
  <c r="B48169" i="9"/>
  <c r="B48170" i="9"/>
  <c r="B48171" i="9"/>
  <c r="B48172" i="9"/>
  <c r="B48173" i="9"/>
  <c r="B48174" i="9"/>
  <c r="B48175" i="9"/>
  <c r="B48176" i="9"/>
  <c r="B48177" i="9"/>
  <c r="B48178" i="9"/>
  <c r="B48179" i="9"/>
  <c r="B48180" i="9"/>
  <c r="B48181" i="9"/>
  <c r="B48182" i="9"/>
  <c r="B48183" i="9"/>
  <c r="B48184" i="9"/>
  <c r="B48185" i="9"/>
  <c r="B48186" i="9"/>
  <c r="B48187" i="9"/>
  <c r="B48188" i="9"/>
  <c r="B48189" i="9"/>
  <c r="B48190" i="9"/>
  <c r="B48191" i="9"/>
  <c r="B48192" i="9"/>
  <c r="B48193" i="9"/>
  <c r="B48194" i="9"/>
  <c r="B48195" i="9"/>
  <c r="B48196" i="9"/>
  <c r="B48197" i="9"/>
  <c r="B48198" i="9"/>
  <c r="B48199" i="9"/>
  <c r="B48200" i="9"/>
  <c r="B48201" i="9"/>
  <c r="B48202" i="9"/>
  <c r="B48203" i="9"/>
  <c r="B48204" i="9"/>
  <c r="B48205" i="9"/>
  <c r="B48206" i="9"/>
  <c r="B48207" i="9"/>
  <c r="B48208" i="9"/>
  <c r="B48209" i="9"/>
  <c r="B48210" i="9"/>
  <c r="B48211" i="9"/>
  <c r="B48212" i="9"/>
  <c r="B48213" i="9"/>
  <c r="B48214" i="9"/>
  <c r="B48215" i="9"/>
  <c r="B48216" i="9"/>
  <c r="B48217" i="9"/>
  <c r="B48218" i="9"/>
  <c r="B48219" i="9"/>
  <c r="B48220" i="9"/>
  <c r="B48221" i="9"/>
  <c r="B48222" i="9"/>
  <c r="B48223" i="9"/>
  <c r="B48224" i="9"/>
  <c r="B48225" i="9"/>
  <c r="B48226" i="9"/>
  <c r="B48227" i="9"/>
  <c r="B48228" i="9"/>
  <c r="B48229" i="9"/>
  <c r="B48230" i="9"/>
  <c r="B48231" i="9"/>
  <c r="B48232" i="9"/>
  <c r="B48233" i="9"/>
  <c r="B48234" i="9"/>
  <c r="B48235" i="9"/>
  <c r="B48236" i="9"/>
  <c r="B48237" i="9"/>
  <c r="B48238" i="9"/>
  <c r="B48239" i="9"/>
  <c r="B48240" i="9"/>
  <c r="B48241" i="9"/>
  <c r="B48242" i="9"/>
  <c r="B48243" i="9"/>
  <c r="B48244" i="9"/>
  <c r="B48245" i="9"/>
  <c r="B48246" i="9"/>
  <c r="B48247" i="9"/>
  <c r="B48248" i="9"/>
  <c r="B48249" i="9"/>
  <c r="B48250" i="9"/>
  <c r="B48251" i="9"/>
  <c r="B48252" i="9"/>
  <c r="B48253" i="9"/>
  <c r="B48254" i="9"/>
  <c r="B48255" i="9"/>
  <c r="B48256" i="9"/>
  <c r="B48257" i="9"/>
  <c r="B48258" i="9"/>
  <c r="B48259" i="9"/>
  <c r="B48260" i="9"/>
  <c r="B48261" i="9"/>
  <c r="B48262" i="9"/>
  <c r="B48263" i="9"/>
  <c r="B48264" i="9"/>
  <c r="B48265" i="9"/>
  <c r="B48266" i="9"/>
  <c r="B48267" i="9"/>
  <c r="B48268" i="9"/>
  <c r="B48269" i="9"/>
  <c r="B48270" i="9"/>
  <c r="B48271" i="9"/>
  <c r="B48272" i="9"/>
  <c r="B48273" i="9"/>
  <c r="B48274" i="9"/>
  <c r="B48275" i="9"/>
  <c r="B48276" i="9"/>
  <c r="B48277" i="9"/>
  <c r="B48278" i="9"/>
  <c r="B48279" i="9"/>
  <c r="B48280" i="9"/>
  <c r="B48281" i="9"/>
  <c r="B48282" i="9"/>
  <c r="B48283" i="9"/>
  <c r="B48284" i="9"/>
  <c r="B48285" i="9"/>
  <c r="B48286" i="9"/>
  <c r="B48287" i="9"/>
  <c r="B48288" i="9"/>
  <c r="B48289" i="9"/>
  <c r="B48290" i="9"/>
  <c r="B48291" i="9"/>
  <c r="B48292" i="9"/>
  <c r="B48293" i="9"/>
  <c r="B48294" i="9"/>
  <c r="B48295" i="9"/>
  <c r="B48296" i="9"/>
  <c r="B48297" i="9"/>
  <c r="B48298" i="9"/>
  <c r="B48299" i="9"/>
  <c r="B48300" i="9"/>
  <c r="B48301" i="9"/>
  <c r="B48302" i="9"/>
  <c r="B48303" i="9"/>
  <c r="B48304" i="9"/>
  <c r="B48305" i="9"/>
  <c r="B48306" i="9"/>
  <c r="B48307" i="9"/>
  <c r="B48308" i="9"/>
  <c r="B48309" i="9"/>
  <c r="B48310" i="9"/>
  <c r="B48311" i="9"/>
  <c r="B48312" i="9"/>
  <c r="B48313" i="9"/>
  <c r="B48314" i="9"/>
  <c r="B48315" i="9"/>
  <c r="B48316" i="9"/>
  <c r="B48317" i="9"/>
  <c r="B48318" i="9"/>
  <c r="B48319" i="9"/>
  <c r="B48320" i="9"/>
  <c r="B48321" i="9"/>
  <c r="B48322" i="9"/>
  <c r="B48323" i="9"/>
  <c r="B48324" i="9"/>
  <c r="B48325" i="9"/>
  <c r="B48326" i="9"/>
  <c r="B48327" i="9"/>
  <c r="B48328" i="9"/>
  <c r="B48329" i="9"/>
  <c r="B48330" i="9"/>
  <c r="B48331" i="9"/>
  <c r="B48332" i="9"/>
  <c r="B48333" i="9"/>
  <c r="B48334" i="9"/>
  <c r="B48335" i="9"/>
  <c r="B48336" i="9"/>
  <c r="B48337" i="9"/>
  <c r="B48338" i="9"/>
  <c r="B48339" i="9"/>
  <c r="B48340" i="9"/>
  <c r="B48341" i="9"/>
  <c r="B48342" i="9"/>
  <c r="B48343" i="9"/>
  <c r="B48344" i="9"/>
  <c r="B48345" i="9"/>
  <c r="B48346" i="9"/>
  <c r="B48347" i="9"/>
  <c r="B48348" i="9"/>
  <c r="B48349" i="9"/>
  <c r="B48350" i="9"/>
  <c r="B48351" i="9"/>
  <c r="B48352" i="9"/>
  <c r="B48353" i="9"/>
  <c r="B48354" i="9"/>
  <c r="B48355" i="9"/>
  <c r="B48356" i="9"/>
  <c r="B48357" i="9"/>
  <c r="B48358" i="9"/>
  <c r="B48359" i="9"/>
  <c r="B48360" i="9"/>
  <c r="B48361" i="9"/>
  <c r="B48362" i="9"/>
  <c r="B48363" i="9"/>
  <c r="B48364" i="9"/>
  <c r="B48365" i="9"/>
  <c r="B48366" i="9"/>
  <c r="B48367" i="9"/>
  <c r="B48368" i="9"/>
  <c r="B48369" i="9"/>
  <c r="B48370" i="9"/>
  <c r="B48371" i="9"/>
  <c r="B48372" i="9"/>
  <c r="B48373" i="9"/>
  <c r="B48374" i="9"/>
  <c r="B48375" i="9"/>
  <c r="B48376" i="9"/>
  <c r="B48377" i="9"/>
  <c r="B48378" i="9"/>
  <c r="B48379" i="9"/>
  <c r="B48380" i="9"/>
  <c r="B48381" i="9"/>
  <c r="B48382" i="9"/>
  <c r="B48383" i="9"/>
  <c r="B48384" i="9"/>
  <c r="B48385" i="9"/>
  <c r="B48386" i="9"/>
  <c r="B48387" i="9"/>
  <c r="B48388" i="9"/>
  <c r="B48389" i="9"/>
  <c r="B48390" i="9"/>
  <c r="B48391" i="9"/>
  <c r="B48392" i="9"/>
  <c r="B48393" i="9"/>
  <c r="B48394" i="9"/>
  <c r="B48395" i="9"/>
  <c r="B48396" i="9"/>
  <c r="B48397" i="9"/>
  <c r="B48398" i="9"/>
  <c r="B48399" i="9"/>
  <c r="B48400" i="9"/>
  <c r="B48401" i="9"/>
  <c r="B48402" i="9"/>
  <c r="B48403" i="9"/>
  <c r="B48404" i="9"/>
  <c r="B48405" i="9"/>
  <c r="B48406" i="9"/>
  <c r="B48407" i="9"/>
  <c r="B48408" i="9"/>
  <c r="B48409" i="9"/>
  <c r="B48410" i="9"/>
  <c r="B48411" i="9"/>
  <c r="B48412" i="9"/>
  <c r="B48413" i="9"/>
  <c r="B48414" i="9"/>
  <c r="B48415" i="9"/>
  <c r="B48416" i="9"/>
  <c r="B48417" i="9"/>
  <c r="B48418" i="9"/>
  <c r="B48419" i="9"/>
  <c r="B48420" i="9"/>
  <c r="B48421" i="9"/>
  <c r="B48422" i="9"/>
  <c r="B48423" i="9"/>
  <c r="B48424" i="9"/>
  <c r="B48425" i="9"/>
  <c r="B48426" i="9"/>
  <c r="B48427" i="9"/>
  <c r="B48428" i="9"/>
  <c r="B48429" i="9"/>
  <c r="B48430" i="9"/>
  <c r="B48431" i="9"/>
  <c r="B48432" i="9"/>
  <c r="B48433" i="9"/>
  <c r="B48434" i="9"/>
  <c r="B48435" i="9"/>
  <c r="B48436" i="9"/>
  <c r="B48437" i="9"/>
  <c r="B48438" i="9"/>
  <c r="B48439" i="9"/>
  <c r="B48440" i="9"/>
  <c r="B48441" i="9"/>
  <c r="B48442" i="9"/>
  <c r="B48443" i="9"/>
  <c r="B48444" i="9"/>
  <c r="B48445" i="9"/>
  <c r="B48446" i="9"/>
  <c r="B48447" i="9"/>
  <c r="B48448" i="9"/>
  <c r="B48449" i="9"/>
  <c r="B48450" i="9"/>
  <c r="B48451" i="9"/>
  <c r="B48452" i="9"/>
  <c r="B48453" i="9"/>
  <c r="B48454" i="9"/>
  <c r="B48455" i="9"/>
  <c r="B48456" i="9"/>
  <c r="B48457" i="9"/>
  <c r="B48458" i="9"/>
  <c r="B48459" i="9"/>
  <c r="B48460" i="9"/>
  <c r="B48461" i="9"/>
  <c r="B48462" i="9"/>
  <c r="B48463" i="9"/>
  <c r="B48464" i="9"/>
  <c r="B48465" i="9"/>
  <c r="B48466" i="9"/>
  <c r="B48467" i="9"/>
  <c r="B48468" i="9"/>
  <c r="B48469" i="9"/>
  <c r="B48470" i="9"/>
  <c r="B48471" i="9"/>
  <c r="B48472" i="9"/>
  <c r="B48473" i="9"/>
  <c r="B48474" i="9"/>
  <c r="B48475" i="9"/>
  <c r="B48476" i="9"/>
  <c r="B48477" i="9"/>
  <c r="B48478" i="9"/>
  <c r="B48479" i="9"/>
  <c r="B48480" i="9"/>
  <c r="B48481" i="9"/>
  <c r="B48482" i="9"/>
  <c r="B48483" i="9"/>
  <c r="B48484" i="9"/>
  <c r="B48485" i="9"/>
  <c r="B48486" i="9"/>
  <c r="B48487" i="9"/>
  <c r="B48488" i="9"/>
  <c r="B48489" i="9"/>
  <c r="B48490" i="9"/>
  <c r="B48491" i="9"/>
  <c r="B48492" i="9"/>
  <c r="B48493" i="9"/>
  <c r="B48494" i="9"/>
  <c r="B48495" i="9"/>
  <c r="B48496" i="9"/>
  <c r="B48497" i="9"/>
  <c r="B48498" i="9"/>
  <c r="B48499" i="9"/>
  <c r="B48500" i="9"/>
  <c r="B48501" i="9"/>
  <c r="B48502" i="9"/>
  <c r="B48503" i="9"/>
  <c r="B48504" i="9"/>
  <c r="B48505" i="9"/>
  <c r="B48506" i="9"/>
  <c r="B48507" i="9"/>
  <c r="B48508" i="9"/>
  <c r="B48509" i="9"/>
  <c r="B48510" i="9"/>
  <c r="B48511" i="9"/>
  <c r="B48512" i="9"/>
  <c r="B48513" i="9"/>
  <c r="B48514" i="9"/>
  <c r="B48515" i="9"/>
  <c r="B48516" i="9"/>
  <c r="B48517" i="9"/>
  <c r="B48518" i="9"/>
  <c r="B48519" i="9"/>
  <c r="B48520" i="9"/>
  <c r="B48521" i="9"/>
  <c r="B48522" i="9"/>
  <c r="B48523" i="9"/>
  <c r="B48524" i="9"/>
  <c r="B48525" i="9"/>
  <c r="B48526" i="9"/>
  <c r="B48527" i="9"/>
  <c r="B48528" i="9"/>
  <c r="B48529" i="9"/>
  <c r="B48530" i="9"/>
  <c r="B48531" i="9"/>
  <c r="B48532" i="9"/>
  <c r="B48533" i="9"/>
  <c r="B48534" i="9"/>
  <c r="B48535" i="9"/>
  <c r="B48536" i="9"/>
  <c r="B48537" i="9"/>
  <c r="B48538" i="9"/>
  <c r="B48539" i="9"/>
  <c r="B48540" i="9"/>
  <c r="B48541" i="9"/>
  <c r="B48542" i="9"/>
  <c r="B48543" i="9"/>
  <c r="B48544" i="9"/>
  <c r="B48545" i="9"/>
  <c r="B48546" i="9"/>
  <c r="B48547" i="9"/>
  <c r="B48548" i="9"/>
  <c r="B48549" i="9"/>
  <c r="B48550" i="9"/>
  <c r="B48551" i="9"/>
  <c r="B48552" i="9"/>
  <c r="B48553" i="9"/>
  <c r="B48554" i="9"/>
  <c r="B48555" i="9"/>
  <c r="B48556" i="9"/>
  <c r="B48557" i="9"/>
  <c r="B48558" i="9"/>
  <c r="B48559" i="9"/>
  <c r="B48560" i="9"/>
  <c r="B48561" i="9"/>
  <c r="B48562" i="9"/>
  <c r="B48563" i="9"/>
  <c r="B48564" i="9"/>
  <c r="B48565" i="9"/>
  <c r="B48566" i="9"/>
  <c r="B48567" i="9"/>
  <c r="B48568" i="9"/>
  <c r="B48569" i="9"/>
  <c r="B48570" i="9"/>
  <c r="B48571" i="9"/>
  <c r="B48572" i="9"/>
  <c r="B48573" i="9"/>
  <c r="B48574" i="9"/>
  <c r="B48575" i="9"/>
  <c r="B48576" i="9"/>
  <c r="B48577" i="9"/>
  <c r="B48578" i="9"/>
  <c r="B48579" i="9"/>
  <c r="B48580" i="9"/>
  <c r="B48581" i="9"/>
  <c r="B48582" i="9"/>
  <c r="B48583" i="9"/>
  <c r="B48584" i="9"/>
  <c r="B48585" i="9"/>
  <c r="B48586" i="9"/>
  <c r="B48587" i="9"/>
  <c r="B48588" i="9"/>
  <c r="B48589" i="9"/>
  <c r="B48590" i="9"/>
  <c r="B48591" i="9"/>
  <c r="B48592" i="9"/>
  <c r="B48593" i="9"/>
  <c r="B48594" i="9"/>
  <c r="B48595" i="9"/>
  <c r="B48596" i="9"/>
  <c r="B48597" i="9"/>
  <c r="B48598" i="9"/>
  <c r="B48599" i="9"/>
  <c r="B48600" i="9"/>
  <c r="B48601" i="9"/>
  <c r="B48602" i="9"/>
  <c r="B48603" i="9"/>
  <c r="B48604" i="9"/>
  <c r="B48605" i="9"/>
  <c r="B48606" i="9"/>
  <c r="B48607" i="9"/>
  <c r="B48608" i="9"/>
  <c r="B48609" i="9"/>
  <c r="B48610" i="9"/>
  <c r="B48611" i="9"/>
  <c r="B48612" i="9"/>
  <c r="B48613" i="9"/>
  <c r="B48614" i="9"/>
  <c r="B48615" i="9"/>
  <c r="B48616" i="9"/>
  <c r="B48617" i="9"/>
  <c r="B48618" i="9"/>
  <c r="B48619" i="9"/>
  <c r="B48620" i="9"/>
  <c r="B2" i="9"/>
  <c r="G5" i="15"/>
  <c r="G2" i="15"/>
  <c r="B4" i="15"/>
  <c r="Z5" i="15"/>
  <c r="Z6" i="15"/>
  <c r="Z7" i="15"/>
  <c r="Z8" i="15"/>
  <c r="Z9" i="15"/>
  <c r="Z10" i="15"/>
  <c r="A3" i="4" l="1"/>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2" i="4"/>
  <c r="B9" i="18" l="1"/>
  <c r="B7" i="15"/>
  <c r="B7" i="18"/>
  <c r="B6" i="15"/>
  <c r="A20" i="1"/>
  <c r="A5" i="1"/>
  <c r="F16" i="18" l="1"/>
  <c r="F17" i="18"/>
  <c r="F18" i="18"/>
  <c r="F15" i="18"/>
  <c r="F14" i="18"/>
  <c r="F13" i="18"/>
  <c r="E7" i="15"/>
  <c r="E6" i="15"/>
  <c r="E5" i="15"/>
  <c r="E4" i="15"/>
  <c r="E3" i="15"/>
  <c r="E2" i="15"/>
  <c r="AA17" i="18"/>
  <c r="AA16" i="18"/>
  <c r="AA15" i="18"/>
  <c r="AA14" i="18"/>
  <c r="AA13" i="18"/>
  <c r="AC12" i="18"/>
  <c r="E10" i="18"/>
  <c r="E9" i="18"/>
  <c r="E8" i="18"/>
  <c r="E7" i="18"/>
  <c r="E6" i="18"/>
  <c r="BR5" i="18" s="1"/>
  <c r="E5" i="18"/>
  <c r="J5" i="18" s="1"/>
  <c r="B5" i="18"/>
  <c r="A5" i="18"/>
  <c r="AD4" i="18"/>
  <c r="AD3" i="18"/>
  <c r="AD2" i="18"/>
  <c r="AD1" i="18"/>
  <c r="AD7" i="18" s="1"/>
  <c r="I7" i="18" l="1"/>
  <c r="BR7" i="18"/>
  <c r="I10" i="18"/>
  <c r="J9" i="18"/>
  <c r="AR7" i="18"/>
  <c r="BB7" i="18"/>
  <c r="AQ7" i="18"/>
  <c r="BO7" i="18"/>
  <c r="AC7" i="18"/>
  <c r="BD7" i="18"/>
  <c r="E8" i="15"/>
  <c r="AM7" i="18"/>
  <c r="AT7" i="18"/>
  <c r="BJ7" i="18"/>
  <c r="AN8" i="18"/>
  <c r="AN7" i="18"/>
  <c r="AY7" i="18"/>
  <c r="BL7" i="18"/>
  <c r="AP8" i="18"/>
  <c r="AR5" i="18"/>
  <c r="BG5" i="18"/>
  <c r="AW5" i="18"/>
  <c r="BL5" i="18"/>
  <c r="BD8" i="18"/>
  <c r="AC5" i="18"/>
  <c r="AY5" i="18"/>
  <c r="BM5" i="18"/>
  <c r="BF8" i="18"/>
  <c r="AQ5" i="18"/>
  <c r="BD5" i="18"/>
  <c r="BP7" i="18"/>
  <c r="AM5" i="18"/>
  <c r="AS5" i="18"/>
  <c r="BA5" i="18"/>
  <c r="BH5" i="18"/>
  <c r="BO5" i="18"/>
  <c r="AN5" i="18"/>
  <c r="AV5" i="18"/>
  <c r="BC5" i="18"/>
  <c r="BI5" i="18"/>
  <c r="BQ5" i="18"/>
  <c r="AB7" i="18"/>
  <c r="AP7" i="18"/>
  <c r="AV7" i="18"/>
  <c r="BG7" i="18"/>
  <c r="AV8" i="18"/>
  <c r="BL8" i="18"/>
  <c r="AM9" i="18"/>
  <c r="AX8" i="18"/>
  <c r="BN8" i="18"/>
  <c r="AX9" i="18"/>
  <c r="BC9" i="18"/>
  <c r="BH9" i="18"/>
  <c r="AX7" i="18"/>
  <c r="BC7" i="18"/>
  <c r="BH7" i="18"/>
  <c r="BN7" i="18"/>
  <c r="I8" i="18"/>
  <c r="AR9" i="18"/>
  <c r="BN9" i="18"/>
  <c r="AU7" i="18"/>
  <c r="AZ7" i="18"/>
  <c r="BF7" i="18"/>
  <c r="BK7" i="18"/>
  <c r="AR8" i="18"/>
  <c r="AZ8" i="18"/>
  <c r="BH8" i="18"/>
  <c r="BP8" i="18"/>
  <c r="AB9" i="18"/>
  <c r="AQ9" i="18"/>
  <c r="AV9" i="18"/>
  <c r="BB9" i="18"/>
  <c r="BG9" i="18"/>
  <c r="BL9" i="18"/>
  <c r="BR9" i="18"/>
  <c r="AB5" i="18"/>
  <c r="AO5" i="18"/>
  <c r="AU5" i="18"/>
  <c r="AZ5" i="18"/>
  <c r="BE5" i="18"/>
  <c r="BK5" i="18"/>
  <c r="BP5" i="18"/>
  <c r="AB8" i="18"/>
  <c r="AT8" i="18"/>
  <c r="BB8" i="18"/>
  <c r="BJ8" i="18"/>
  <c r="BR8" i="18"/>
  <c r="AN9" i="18"/>
  <c r="AT9" i="18"/>
  <c r="AY9" i="18"/>
  <c r="BD9" i="18"/>
  <c r="BJ9" i="18"/>
  <c r="BO9" i="18"/>
  <c r="AP9" i="18"/>
  <c r="AU9" i="18"/>
  <c r="AZ9" i="18"/>
  <c r="BF9" i="18"/>
  <c r="BK9" i="18"/>
  <c r="BP9" i="18"/>
  <c r="AF119" i="18"/>
  <c r="AF117" i="18"/>
  <c r="AF115" i="18"/>
  <c r="AF113" i="18"/>
  <c r="AF111" i="18"/>
  <c r="AF109" i="18"/>
  <c r="AF107" i="18"/>
  <c r="AF105" i="18"/>
  <c r="AF103" i="18"/>
  <c r="AF101" i="18"/>
  <c r="AF99" i="18"/>
  <c r="AF97" i="18"/>
  <c r="AF95" i="18"/>
  <c r="AF93" i="18"/>
  <c r="AF118" i="18"/>
  <c r="AF110" i="18"/>
  <c r="AF102" i="18"/>
  <c r="AF94" i="18"/>
  <c r="AF120" i="18"/>
  <c r="AF108" i="18"/>
  <c r="AF98" i="18"/>
  <c r="AF89" i="18"/>
  <c r="AF88" i="18"/>
  <c r="AF81" i="18"/>
  <c r="AF80" i="18"/>
  <c r="AF73" i="18"/>
  <c r="AF72" i="18"/>
  <c r="AF65" i="18"/>
  <c r="AF64" i="18"/>
  <c r="AF57" i="18"/>
  <c r="AF56" i="18"/>
  <c r="AF49" i="18"/>
  <c r="AF47" i="18"/>
  <c r="AF45" i="18"/>
  <c r="AF43" i="18"/>
  <c r="AF41" i="18"/>
  <c r="AF39" i="18"/>
  <c r="AF37" i="18"/>
  <c r="AF35" i="18"/>
  <c r="AF33" i="18"/>
  <c r="AF114" i="18"/>
  <c r="AF104" i="18"/>
  <c r="AF92" i="18"/>
  <c r="AF85" i="18"/>
  <c r="AF84" i="18"/>
  <c r="AF77" i="18"/>
  <c r="AF76" i="18"/>
  <c r="AF69" i="18"/>
  <c r="AF68" i="18"/>
  <c r="AF61" i="18"/>
  <c r="AF60" i="18"/>
  <c r="AF53" i="18"/>
  <c r="AF52" i="18"/>
  <c r="AF48" i="18"/>
  <c r="AF46" i="18"/>
  <c r="AF44" i="18"/>
  <c r="AF42" i="18"/>
  <c r="AF40" i="18"/>
  <c r="AF38" i="18"/>
  <c r="AF36" i="18"/>
  <c r="AF34" i="18"/>
  <c r="AF32" i="18"/>
  <c r="AF30" i="18"/>
  <c r="AF28" i="18"/>
  <c r="AF26" i="18"/>
  <c r="AF24" i="18"/>
  <c r="AF22" i="18"/>
  <c r="AF20" i="18"/>
  <c r="AF18" i="18"/>
  <c r="AF87" i="18"/>
  <c r="AF86" i="18"/>
  <c r="AF71" i="18"/>
  <c r="AF70" i="18"/>
  <c r="AF55" i="18"/>
  <c r="AF54" i="18"/>
  <c r="AF112" i="18"/>
  <c r="AF91" i="18"/>
  <c r="AF90" i="18"/>
  <c r="AF75" i="18"/>
  <c r="AF74" i="18"/>
  <c r="AF59" i="18"/>
  <c r="AF58" i="18"/>
  <c r="AF31" i="18"/>
  <c r="AF23" i="18"/>
  <c r="AF13" i="18"/>
  <c r="AF100" i="18"/>
  <c r="AF83" i="18"/>
  <c r="AF82" i="18"/>
  <c r="AF67" i="18"/>
  <c r="AF66" i="18"/>
  <c r="AF51" i="18"/>
  <c r="AF50" i="18"/>
  <c r="AF27" i="18"/>
  <c r="AF19" i="18"/>
  <c r="AF15" i="18"/>
  <c r="AF10" i="18"/>
  <c r="AF96" i="18"/>
  <c r="AF78" i="18"/>
  <c r="AF25" i="18"/>
  <c r="AF16" i="18"/>
  <c r="AF14" i="18"/>
  <c r="AF12" i="18"/>
  <c r="AF7" i="18"/>
  <c r="AF6" i="18"/>
  <c r="AF3" i="18"/>
  <c r="AF17" i="18"/>
  <c r="AF11" i="18"/>
  <c r="AF2" i="18"/>
  <c r="AF106" i="18"/>
  <c r="AF9" i="18"/>
  <c r="AF5" i="18"/>
  <c r="AF4" i="18"/>
  <c r="AF1" i="18"/>
  <c r="AF116" i="18"/>
  <c r="AF63" i="18"/>
  <c r="AF29" i="18"/>
  <c r="AF8" i="18"/>
  <c r="AF79" i="18"/>
  <c r="AF62" i="18"/>
  <c r="AF21" i="18"/>
  <c r="AN4" i="18"/>
  <c r="AR4" i="18"/>
  <c r="AV4" i="18"/>
  <c r="AZ4" i="18"/>
  <c r="BD4" i="18"/>
  <c r="BH4" i="18"/>
  <c r="BL4" i="18"/>
  <c r="BP4" i="18"/>
  <c r="AM6" i="18"/>
  <c r="AQ6" i="18"/>
  <c r="AU6" i="18"/>
  <c r="AY6" i="18"/>
  <c r="BC6" i="18"/>
  <c r="BG6" i="18"/>
  <c r="BK6" i="18"/>
  <c r="BO6" i="18"/>
  <c r="AC8" i="18"/>
  <c r="AO8" i="18"/>
  <c r="AS8" i="18"/>
  <c r="AW8" i="18"/>
  <c r="BA8" i="18"/>
  <c r="BE8" i="18"/>
  <c r="BI8" i="18"/>
  <c r="BM8" i="18"/>
  <c r="BQ8" i="18"/>
  <c r="I9" i="18"/>
  <c r="AO4" i="18"/>
  <c r="AS4" i="18"/>
  <c r="AW4" i="18"/>
  <c r="BA4" i="18"/>
  <c r="BE4" i="18"/>
  <c r="BI4" i="18"/>
  <c r="BM4" i="18"/>
  <c r="BQ4" i="18"/>
  <c r="AB6" i="18"/>
  <c r="AN6" i="18"/>
  <c r="AR6" i="18"/>
  <c r="AV6" i="18"/>
  <c r="AZ6" i="18"/>
  <c r="BD6" i="18"/>
  <c r="BH6" i="18"/>
  <c r="BL6" i="18"/>
  <c r="BP6" i="18"/>
  <c r="AP4" i="18"/>
  <c r="AT4" i="18"/>
  <c r="AX4" i="18"/>
  <c r="BB4" i="18"/>
  <c r="BF4" i="18"/>
  <c r="BJ4" i="18"/>
  <c r="BN4" i="18"/>
  <c r="BR4" i="18"/>
  <c r="AP5" i="18"/>
  <c r="AT5" i="18"/>
  <c r="AX5" i="18"/>
  <c r="BB5" i="18"/>
  <c r="BF5" i="18"/>
  <c r="BJ5" i="18"/>
  <c r="BN5" i="18"/>
  <c r="AC6" i="18"/>
  <c r="AO6" i="18"/>
  <c r="AS6" i="18"/>
  <c r="AW6" i="18"/>
  <c r="BA6" i="18"/>
  <c r="BE6" i="18"/>
  <c r="BI6" i="18"/>
  <c r="BM6" i="18"/>
  <c r="BQ6" i="18"/>
  <c r="AO7" i="18"/>
  <c r="AS7" i="18"/>
  <c r="AW7" i="18"/>
  <c r="BA7" i="18"/>
  <c r="BE7" i="18"/>
  <c r="BI7" i="18"/>
  <c r="BM7" i="18"/>
  <c r="BQ7" i="18"/>
  <c r="AM8" i="18"/>
  <c r="AQ8" i="18"/>
  <c r="AU8" i="18"/>
  <c r="AY8" i="18"/>
  <c r="BC8" i="18"/>
  <c r="BG8" i="18"/>
  <c r="BK8" i="18"/>
  <c r="BO8" i="18"/>
  <c r="J7" i="18"/>
  <c r="AM4" i="18"/>
  <c r="AQ4" i="18"/>
  <c r="AU4" i="18"/>
  <c r="AY4" i="18"/>
  <c r="BC4" i="18"/>
  <c r="BG4" i="18"/>
  <c r="BK4" i="18"/>
  <c r="BO4" i="18"/>
  <c r="I6" i="18"/>
  <c r="J6" i="18"/>
  <c r="AP6" i="18"/>
  <c r="AT6" i="18"/>
  <c r="AX6" i="18"/>
  <c r="BB6" i="18"/>
  <c r="BF6" i="18"/>
  <c r="BJ6" i="18"/>
  <c r="BN6" i="18"/>
  <c r="BR6" i="18"/>
  <c r="I5" i="18"/>
  <c r="J8" i="18"/>
  <c r="AC9" i="18"/>
  <c r="AO9" i="18"/>
  <c r="AS9" i="18"/>
  <c r="AW9" i="18"/>
  <c r="BA9" i="18"/>
  <c r="BE9" i="18"/>
  <c r="BI9" i="18"/>
  <c r="BM9" i="18"/>
  <c r="BQ9" i="18"/>
  <c r="J10" i="18"/>
  <c r="G18" i="18" l="1"/>
  <c r="H18" i="18"/>
  <c r="H14" i="18"/>
  <c r="H16" i="18"/>
  <c r="G16" i="18"/>
  <c r="G14" i="18"/>
  <c r="G13" i="18"/>
  <c r="H13" i="18"/>
  <c r="G15" i="18"/>
  <c r="H15" i="18"/>
  <c r="G17" i="18"/>
  <c r="H17" i="18"/>
  <c r="AD3" i="15"/>
  <c r="M5" i="15" s="1"/>
  <c r="AD2" i="15"/>
  <c r="M2" i="15" s="1"/>
  <c r="B5" i="15"/>
  <c r="B7" i="2"/>
  <c r="B6" i="2"/>
  <c r="B5" i="2"/>
  <c r="B4" i="2"/>
  <c r="B3" i="2"/>
  <c r="B2" i="2"/>
  <c r="H24" i="1"/>
  <c r="E24" i="1"/>
  <c r="A24" i="1"/>
  <c r="H23" i="1"/>
  <c r="E23" i="1"/>
  <c r="I23" i="1" s="1"/>
  <c r="A23" i="1"/>
  <c r="H22" i="1"/>
  <c r="E22" i="1"/>
  <c r="H21" i="1"/>
  <c r="E21" i="1"/>
  <c r="I21" i="1" s="1"/>
  <c r="H20" i="1"/>
  <c r="E20" i="1"/>
  <c r="I20" i="1" s="1"/>
  <c r="E19" i="1"/>
  <c r="D19" i="1" s="1"/>
  <c r="G17" i="1"/>
  <c r="H9" i="1"/>
  <c r="E9" i="1"/>
  <c r="A9" i="1"/>
  <c r="H8" i="1"/>
  <c r="E8" i="1"/>
  <c r="A8" i="1"/>
  <c r="H7" i="1"/>
  <c r="E7" i="1"/>
  <c r="H6" i="1"/>
  <c r="E6" i="1"/>
  <c r="H5" i="1"/>
  <c r="E5" i="1"/>
  <c r="E4" i="1"/>
  <c r="G1241" i="6" s="1"/>
  <c r="G2" i="1"/>
  <c r="F185" i="6" s="1"/>
  <c r="E185" i="6" s="1"/>
  <c r="AD4" i="15"/>
  <c r="M8" i="15" s="1"/>
  <c r="AD1" i="15"/>
  <c r="AD7" i="15" s="1"/>
  <c r="AF180" i="15" l="1"/>
  <c r="AF184" i="15"/>
  <c r="AF188" i="15"/>
  <c r="AF181" i="15"/>
  <c r="AF185" i="15"/>
  <c r="AF189" i="15"/>
  <c r="AF182" i="15"/>
  <c r="AF186" i="15"/>
  <c r="AF190" i="15"/>
  <c r="AF183" i="15"/>
  <c r="AF187" i="15"/>
  <c r="AF191" i="15"/>
  <c r="AF121" i="15"/>
  <c r="AF125" i="15"/>
  <c r="AF129" i="15"/>
  <c r="AF133" i="15"/>
  <c r="AF137" i="15"/>
  <c r="AF141" i="15"/>
  <c r="AF145" i="15"/>
  <c r="AF149" i="15"/>
  <c r="AF153" i="15"/>
  <c r="AF157" i="15"/>
  <c r="AF161" i="15"/>
  <c r="AF165" i="15"/>
  <c r="AF169" i="15"/>
  <c r="AF173" i="15"/>
  <c r="AF177" i="15"/>
  <c r="AF3" i="15"/>
  <c r="AF7" i="15"/>
  <c r="AF11" i="15"/>
  <c r="AF15" i="15"/>
  <c r="AF19" i="15"/>
  <c r="AF23" i="15"/>
  <c r="AF27" i="15"/>
  <c r="AF31" i="15"/>
  <c r="AF35" i="15"/>
  <c r="AF39" i="15"/>
  <c r="AF43" i="15"/>
  <c r="AF47" i="15"/>
  <c r="AF51" i="15"/>
  <c r="AF55" i="15"/>
  <c r="AF59" i="15"/>
  <c r="AF63" i="15"/>
  <c r="AF67" i="15"/>
  <c r="AF71" i="15"/>
  <c r="AF75" i="15"/>
  <c r="AF79" i="15"/>
  <c r="AF83" i="15"/>
  <c r="AF87" i="15"/>
  <c r="AF91" i="15"/>
  <c r="AF95" i="15"/>
  <c r="AF99" i="15"/>
  <c r="AF103" i="15"/>
  <c r="AF107" i="15"/>
  <c r="AF111" i="15"/>
  <c r="AF115" i="15"/>
  <c r="AF119" i="15"/>
  <c r="AF122" i="15"/>
  <c r="AF126" i="15"/>
  <c r="AF130" i="15"/>
  <c r="AF134" i="15"/>
  <c r="AF138" i="15"/>
  <c r="AF142" i="15"/>
  <c r="AF146" i="15"/>
  <c r="AF150" i="15"/>
  <c r="AF154" i="15"/>
  <c r="AF158" i="15"/>
  <c r="AF162" i="15"/>
  <c r="AF166" i="15"/>
  <c r="AF170" i="15"/>
  <c r="AF174" i="15"/>
  <c r="AF178" i="15"/>
  <c r="AF4" i="15"/>
  <c r="AF8" i="15"/>
  <c r="AF12" i="15"/>
  <c r="AF16" i="15"/>
  <c r="AF20" i="15"/>
  <c r="AF24" i="15"/>
  <c r="AF28" i="15"/>
  <c r="AF32" i="15"/>
  <c r="AF36" i="15"/>
  <c r="AF40" i="15"/>
  <c r="AF44" i="15"/>
  <c r="AF48" i="15"/>
  <c r="AF52" i="15"/>
  <c r="AF56" i="15"/>
  <c r="AF60" i="15"/>
  <c r="AF64" i="15"/>
  <c r="AF68" i="15"/>
  <c r="AF72" i="15"/>
  <c r="AF76" i="15"/>
  <c r="AF80" i="15"/>
  <c r="AF84" i="15"/>
  <c r="AF88" i="15"/>
  <c r="AF92" i="15"/>
  <c r="AF96" i="15"/>
  <c r="AF100" i="15"/>
  <c r="AF104" i="15"/>
  <c r="AF108" i="15"/>
  <c r="AF112" i="15"/>
  <c r="AF116" i="15"/>
  <c r="AF120" i="15"/>
  <c r="AF123" i="15"/>
  <c r="AF127" i="15"/>
  <c r="AF131" i="15"/>
  <c r="AF135" i="15"/>
  <c r="AF139" i="15"/>
  <c r="AF143" i="15"/>
  <c r="AF147" i="15"/>
  <c r="AF151" i="15"/>
  <c r="AF155" i="15"/>
  <c r="AF159" i="15"/>
  <c r="AF163" i="15"/>
  <c r="AF167" i="15"/>
  <c r="AF171" i="15"/>
  <c r="AF175" i="15"/>
  <c r="AF179" i="15"/>
  <c r="AF5" i="15"/>
  <c r="AF9" i="15"/>
  <c r="AF13" i="15"/>
  <c r="AF17" i="15"/>
  <c r="AF21" i="15"/>
  <c r="AF25" i="15"/>
  <c r="AF29" i="15"/>
  <c r="AF33" i="15"/>
  <c r="AF37" i="15"/>
  <c r="AF41" i="15"/>
  <c r="AF45" i="15"/>
  <c r="AF49" i="15"/>
  <c r="AF53" i="15"/>
  <c r="AF57" i="15"/>
  <c r="AF61" i="15"/>
  <c r="AF65" i="15"/>
  <c r="AF69" i="15"/>
  <c r="AF73" i="15"/>
  <c r="AF77" i="15"/>
  <c r="AF81" i="15"/>
  <c r="AF85" i="15"/>
  <c r="AF89" i="15"/>
  <c r="AF93" i="15"/>
  <c r="AF97" i="15"/>
  <c r="AF101" i="15"/>
  <c r="AF105" i="15"/>
  <c r="AF109" i="15"/>
  <c r="AF113" i="15"/>
  <c r="AF117" i="15"/>
  <c r="AF1" i="15"/>
  <c r="AF124" i="15"/>
  <c r="AF128" i="15"/>
  <c r="AF132" i="15"/>
  <c r="AF136" i="15"/>
  <c r="AF140" i="15"/>
  <c r="AF144" i="15"/>
  <c r="AF148" i="15"/>
  <c r="AF152" i="15"/>
  <c r="AF156" i="15"/>
  <c r="AF160" i="15"/>
  <c r="AF164" i="15"/>
  <c r="AF168" i="15"/>
  <c r="AF172" i="15"/>
  <c r="AF176" i="15"/>
  <c r="AF2" i="15"/>
  <c r="AF6" i="15"/>
  <c r="AF10" i="15"/>
  <c r="AF14" i="15"/>
  <c r="AF18" i="15"/>
  <c r="AF22" i="15"/>
  <c r="AF26" i="15"/>
  <c r="AF30" i="15"/>
  <c r="AF34" i="15"/>
  <c r="AF38" i="15"/>
  <c r="AF42" i="15"/>
  <c r="AF46" i="15"/>
  <c r="AF50" i="15"/>
  <c r="AF54" i="15"/>
  <c r="AF58" i="15"/>
  <c r="AF62" i="15"/>
  <c r="AF66" i="15"/>
  <c r="AF70" i="15"/>
  <c r="AF74" i="15"/>
  <c r="AF78" i="15"/>
  <c r="AF82" i="15"/>
  <c r="AF86" i="15"/>
  <c r="AF90" i="15"/>
  <c r="AF94" i="15"/>
  <c r="AF98" i="15"/>
  <c r="AF102" i="15"/>
  <c r="AF106" i="15"/>
  <c r="AF110" i="15"/>
  <c r="AF114" i="15"/>
  <c r="AF118" i="15"/>
  <c r="A130" i="15" s="1"/>
  <c r="H9" i="18"/>
  <c r="H5" i="18"/>
  <c r="H10" i="18"/>
  <c r="H7" i="18"/>
  <c r="H8" i="18"/>
  <c r="H6" i="18"/>
  <c r="M22" i="1"/>
  <c r="M24" i="1"/>
  <c r="M5" i="1"/>
  <c r="M7" i="1"/>
  <c r="N185" i="6"/>
  <c r="F1629" i="6"/>
  <c r="E1629" i="6" s="1"/>
  <c r="N1629" i="6" s="1"/>
  <c r="F1471" i="6"/>
  <c r="E1471" i="6" s="1"/>
  <c r="N1471" i="6" s="1"/>
  <c r="F1475" i="6"/>
  <c r="E1475" i="6" s="1"/>
  <c r="F1476" i="6"/>
  <c r="E1476" i="6" s="1"/>
  <c r="N1476" i="6" s="1"/>
  <c r="F1311" i="6"/>
  <c r="E1311" i="6" s="1"/>
  <c r="I1311" i="6" s="1"/>
  <c r="F1314" i="6"/>
  <c r="E1314" i="6" s="1"/>
  <c r="N1314" i="6" s="1"/>
  <c r="F1321" i="6"/>
  <c r="E1321" i="6" s="1"/>
  <c r="F1322" i="6"/>
  <c r="E1322" i="6" s="1"/>
  <c r="N1322" i="6" s="1"/>
  <c r="F1083" i="6"/>
  <c r="E1083" i="6" s="1"/>
  <c r="F1092" i="6"/>
  <c r="E1092" i="6" s="1"/>
  <c r="F1093" i="6"/>
  <c r="E1093" i="6" s="1"/>
  <c r="F990" i="6"/>
  <c r="E990" i="6" s="1"/>
  <c r="F994" i="6"/>
  <c r="E994" i="6" s="1"/>
  <c r="F1001" i="6"/>
  <c r="E1001" i="6" s="1"/>
  <c r="N1001" i="6" s="1"/>
  <c r="F1002" i="6"/>
  <c r="E1002" i="6" s="1"/>
  <c r="I1002" i="6" s="1"/>
  <c r="F901" i="6"/>
  <c r="E901" i="6" s="1"/>
  <c r="F905" i="6"/>
  <c r="E905" i="6" s="1"/>
  <c r="F803" i="6"/>
  <c r="E803" i="6" s="1"/>
  <c r="F813" i="6"/>
  <c r="E813" i="6" s="1"/>
  <c r="F817" i="6"/>
  <c r="E817" i="6" s="1"/>
  <c r="F709" i="6"/>
  <c r="E709" i="6" s="1"/>
  <c r="F716" i="6"/>
  <c r="E716" i="6" s="1"/>
  <c r="F726" i="6"/>
  <c r="E726" i="6" s="1"/>
  <c r="F730" i="6"/>
  <c r="E730" i="6" s="1"/>
  <c r="F737" i="6"/>
  <c r="E737" i="6" s="1"/>
  <c r="N737" i="6" s="1"/>
  <c r="F738" i="6"/>
  <c r="E738" i="6" s="1"/>
  <c r="I738" i="6" s="1"/>
  <c r="F616" i="6"/>
  <c r="E616" i="6" s="1"/>
  <c r="F626" i="6"/>
  <c r="E626" i="6" s="1"/>
  <c r="F630" i="6"/>
  <c r="E630" i="6" s="1"/>
  <c r="F640" i="6"/>
  <c r="E640" i="6" s="1"/>
  <c r="F652" i="6"/>
  <c r="E652" i="6" s="1"/>
  <c r="I652" i="6" s="1"/>
  <c r="F653" i="6"/>
  <c r="E653" i="6" s="1"/>
  <c r="N653" i="6" s="1"/>
  <c r="F2015" i="6"/>
  <c r="E2015" i="6" s="1"/>
  <c r="N2015" i="6" s="1"/>
  <c r="F2018" i="6"/>
  <c r="E2018" i="6" s="1"/>
  <c r="F2019" i="6"/>
  <c r="E2019" i="6" s="1"/>
  <c r="N2019" i="6" s="1"/>
  <c r="F519" i="6"/>
  <c r="E519" i="6" s="1"/>
  <c r="F526" i="6"/>
  <c r="E526" i="6" s="1"/>
  <c r="F530" i="6"/>
  <c r="E530" i="6" s="1"/>
  <c r="F540" i="6"/>
  <c r="E540" i="6" s="1"/>
  <c r="F550" i="6"/>
  <c r="E550" i="6" s="1"/>
  <c r="F554" i="6"/>
  <c r="E554" i="6" s="1"/>
  <c r="F561" i="6"/>
  <c r="E561" i="6" s="1"/>
  <c r="N561" i="6" s="1"/>
  <c r="F562" i="6"/>
  <c r="E562" i="6" s="1"/>
  <c r="I562" i="6" s="1"/>
  <c r="F1983" i="6"/>
  <c r="E1983" i="6" s="1"/>
  <c r="N1983" i="6" s="1"/>
  <c r="F1984" i="6"/>
  <c r="E1984" i="6" s="1"/>
  <c r="I1984" i="6" s="1"/>
  <c r="F427" i="6"/>
  <c r="E427" i="6" s="1"/>
  <c r="F437" i="6"/>
  <c r="E437" i="6" s="1"/>
  <c r="F441" i="6"/>
  <c r="E441" i="6" s="1"/>
  <c r="F451" i="6"/>
  <c r="E451" i="6" s="1"/>
  <c r="F461" i="6"/>
  <c r="E461" i="6" s="1"/>
  <c r="F465" i="6"/>
  <c r="E465" i="6" s="1"/>
  <c r="F1893" i="6"/>
  <c r="E1893" i="6" s="1"/>
  <c r="F1894" i="6"/>
  <c r="E1894" i="6" s="1"/>
  <c r="N1894" i="6" s="1"/>
  <c r="F331" i="6"/>
  <c r="E331" i="6" s="1"/>
  <c r="I331" i="6" s="1"/>
  <c r="F338" i="6"/>
  <c r="E338" i="6" s="1"/>
  <c r="I338" i="6" s="1"/>
  <c r="F342" i="6"/>
  <c r="E342" i="6" s="1"/>
  <c r="F352" i="6"/>
  <c r="E352" i="6" s="1"/>
  <c r="I352" i="6" s="1"/>
  <c r="F362" i="6"/>
  <c r="E362" i="6" s="1"/>
  <c r="I362" i="6" s="1"/>
  <c r="F366" i="6"/>
  <c r="E366" i="6" s="1"/>
  <c r="I366" i="6" s="1"/>
  <c r="F376" i="6"/>
  <c r="E376" i="6" s="1"/>
  <c r="F388" i="6"/>
  <c r="E388" i="6" s="1"/>
  <c r="F389" i="6"/>
  <c r="E389" i="6" s="1"/>
  <c r="N389" i="6" s="1"/>
  <c r="F1759" i="6"/>
  <c r="E1759" i="6" s="1"/>
  <c r="I1759" i="6" s="1"/>
  <c r="F239" i="6"/>
  <c r="E239" i="6" s="1"/>
  <c r="F249" i="6"/>
  <c r="E249" i="6" s="1"/>
  <c r="I249" i="6" s="1"/>
  <c r="F253" i="6"/>
  <c r="E253" i="6" s="1"/>
  <c r="I253" i="6" s="1"/>
  <c r="F275" i="6"/>
  <c r="E275" i="6" s="1"/>
  <c r="I275" i="6" s="1"/>
  <c r="F1600" i="6"/>
  <c r="E1600" i="6" s="1"/>
  <c r="F165" i="6"/>
  <c r="E165" i="6" s="1"/>
  <c r="I165" i="6" s="1"/>
  <c r="F1470" i="6"/>
  <c r="E1470" i="6" s="1"/>
  <c r="N1470" i="6" s="1"/>
  <c r="F1312" i="6"/>
  <c r="E1312" i="6" s="1"/>
  <c r="I1312" i="6" s="1"/>
  <c r="F1313" i="6"/>
  <c r="E1313" i="6" s="1"/>
  <c r="N1313" i="6" s="1"/>
  <c r="F1084" i="6"/>
  <c r="E1084" i="6" s="1"/>
  <c r="F991" i="6"/>
  <c r="E991" i="6" s="1"/>
  <c r="F1003" i="6"/>
  <c r="E1003" i="6" s="1"/>
  <c r="I1003" i="6" s="1"/>
  <c r="F1006" i="6"/>
  <c r="E1006" i="6" s="1"/>
  <c r="N1006" i="6" s="1"/>
  <c r="F1013" i="6"/>
  <c r="E1013" i="6" s="1"/>
  <c r="F1014" i="6"/>
  <c r="E1014" i="6" s="1"/>
  <c r="N1014" i="6" s="1"/>
  <c r="F895" i="6"/>
  <c r="E895" i="6" s="1"/>
  <c r="F902" i="6"/>
  <c r="E902" i="6" s="1"/>
  <c r="F906" i="6"/>
  <c r="E906" i="6" s="1"/>
  <c r="F913" i="6"/>
  <c r="E913" i="6" s="1"/>
  <c r="N913" i="6" s="1"/>
  <c r="F914" i="6"/>
  <c r="E914" i="6" s="1"/>
  <c r="I914" i="6" s="1"/>
  <c r="F804" i="6"/>
  <c r="E804" i="6" s="1"/>
  <c r="F814" i="6"/>
  <c r="E814" i="6" s="1"/>
  <c r="F818" i="6"/>
  <c r="E818" i="6" s="1"/>
  <c r="F825" i="6"/>
  <c r="E825" i="6" s="1"/>
  <c r="N825" i="6" s="1"/>
  <c r="F826" i="6"/>
  <c r="E826" i="6" s="1"/>
  <c r="F713" i="6"/>
  <c r="E713" i="6" s="1"/>
  <c r="F717" i="6"/>
  <c r="E717" i="6" s="1"/>
  <c r="F727" i="6"/>
  <c r="E727" i="6" s="1"/>
  <c r="F739" i="6"/>
  <c r="E739" i="6" s="1"/>
  <c r="F742" i="6"/>
  <c r="E742" i="6" s="1"/>
  <c r="N742" i="6" s="1"/>
  <c r="F749" i="6"/>
  <c r="E749" i="6" s="1"/>
  <c r="F750" i="6"/>
  <c r="E750" i="6" s="1"/>
  <c r="N750" i="6" s="1"/>
  <c r="F613" i="6"/>
  <c r="E613" i="6" s="1"/>
  <c r="F617" i="6"/>
  <c r="E617" i="6" s="1"/>
  <c r="F627" i="6"/>
  <c r="E627" i="6" s="1"/>
  <c r="F637" i="6"/>
  <c r="E637" i="6" s="1"/>
  <c r="F641" i="6"/>
  <c r="E641" i="6" s="1"/>
  <c r="F2050" i="6"/>
  <c r="E2050" i="6" s="1"/>
  <c r="N2050" i="6" s="1"/>
  <c r="F520" i="6"/>
  <c r="E520" i="6" s="1"/>
  <c r="F527" i="6"/>
  <c r="E527" i="6" s="1"/>
  <c r="F537" i="6"/>
  <c r="E537" i="6" s="1"/>
  <c r="F541" i="6"/>
  <c r="E541" i="6" s="1"/>
  <c r="F551" i="6"/>
  <c r="E551" i="6" s="1"/>
  <c r="F563" i="6"/>
  <c r="E563" i="6" s="1"/>
  <c r="I563" i="6" s="1"/>
  <c r="F566" i="6"/>
  <c r="E566" i="6" s="1"/>
  <c r="N566" i="6" s="1"/>
  <c r="F573" i="6"/>
  <c r="E573" i="6" s="1"/>
  <c r="F574" i="6"/>
  <c r="E574" i="6" s="1"/>
  <c r="N574" i="6" s="1"/>
  <c r="F1987" i="6"/>
  <c r="E1987" i="6" s="1"/>
  <c r="I1987" i="6" s="1"/>
  <c r="F1988" i="6"/>
  <c r="E1988" i="6" s="1"/>
  <c r="N1988" i="6" s="1"/>
  <c r="F1917" i="6"/>
  <c r="E1917" i="6" s="1"/>
  <c r="I1917" i="6" s="1"/>
  <c r="F1920" i="6"/>
  <c r="E1920" i="6" s="1"/>
  <c r="N1920" i="6" s="1"/>
  <c r="F1921" i="6"/>
  <c r="E1921" i="6" s="1"/>
  <c r="F428" i="6"/>
  <c r="E428" i="6" s="1"/>
  <c r="F438" i="6"/>
  <c r="E438" i="6" s="1"/>
  <c r="F442" i="6"/>
  <c r="E442" i="6" s="1"/>
  <c r="F452" i="6"/>
  <c r="E452" i="6" s="1"/>
  <c r="F462" i="6"/>
  <c r="E462" i="6" s="1"/>
  <c r="F466" i="6"/>
  <c r="E466" i="6" s="1"/>
  <c r="F473" i="6"/>
  <c r="E473" i="6" s="1"/>
  <c r="N473" i="6" s="1"/>
  <c r="F474" i="6"/>
  <c r="E474" i="6" s="1"/>
  <c r="I474" i="6" s="1"/>
  <c r="F332" i="6"/>
  <c r="E332" i="6" s="1"/>
  <c r="F339" i="6"/>
  <c r="E339" i="6" s="1"/>
  <c r="I339" i="6" s="1"/>
  <c r="F349" i="6"/>
  <c r="E349" i="6" s="1"/>
  <c r="I349" i="6" s="1"/>
  <c r="F353" i="6"/>
  <c r="E353" i="6" s="1"/>
  <c r="I353" i="6" s="1"/>
  <c r="F363" i="6"/>
  <c r="E363" i="6" s="1"/>
  <c r="F373" i="6"/>
  <c r="E373" i="6" s="1"/>
  <c r="F377" i="6"/>
  <c r="E377" i="6" s="1"/>
  <c r="F1760" i="6"/>
  <c r="E1760" i="6" s="1"/>
  <c r="F1763" i="6"/>
  <c r="E1763" i="6" s="1"/>
  <c r="N1763" i="6" s="1"/>
  <c r="F1764" i="6"/>
  <c r="E1764" i="6" s="1"/>
  <c r="I1764" i="6" s="1"/>
  <c r="F240" i="6"/>
  <c r="E240" i="6" s="1"/>
  <c r="F250" i="6"/>
  <c r="E250" i="6" s="1"/>
  <c r="F254" i="6"/>
  <c r="E254" i="6" s="1"/>
  <c r="F261" i="6"/>
  <c r="E261" i="6" s="1"/>
  <c r="I261" i="6" s="1"/>
  <c r="F285" i="6"/>
  <c r="E285" i="6" s="1"/>
  <c r="I285" i="6" s="1"/>
  <c r="F144" i="6"/>
  <c r="E144" i="6" s="1"/>
  <c r="I144" i="6" s="1"/>
  <c r="F175" i="6"/>
  <c r="E175" i="6" s="1"/>
  <c r="F1469" i="6"/>
  <c r="E1469" i="6" s="1"/>
  <c r="N1469" i="6" s="1"/>
  <c r="F1085" i="6"/>
  <c r="E1085" i="6" s="1"/>
  <c r="F1089" i="6"/>
  <c r="E1089" i="6" s="1"/>
  <c r="N1089" i="6" s="1"/>
  <c r="F1090" i="6"/>
  <c r="E1090" i="6" s="1"/>
  <c r="F992" i="6"/>
  <c r="E992" i="6" s="1"/>
  <c r="F1004" i="6"/>
  <c r="E1004" i="6" s="1"/>
  <c r="I1004" i="6" s="1"/>
  <c r="F1005" i="6"/>
  <c r="E1005" i="6" s="1"/>
  <c r="F896" i="6"/>
  <c r="E896" i="6" s="1"/>
  <c r="F903" i="6"/>
  <c r="E903" i="6" s="1"/>
  <c r="F915" i="6"/>
  <c r="E915" i="6" s="1"/>
  <c r="I915" i="6" s="1"/>
  <c r="F918" i="6"/>
  <c r="E918" i="6" s="1"/>
  <c r="N918" i="6" s="1"/>
  <c r="F925" i="6"/>
  <c r="E925" i="6" s="1"/>
  <c r="F926" i="6"/>
  <c r="E926" i="6" s="1"/>
  <c r="N926" i="6" s="1"/>
  <c r="F801" i="6"/>
  <c r="E801" i="6" s="1"/>
  <c r="F805" i="6"/>
  <c r="E805" i="6" s="1"/>
  <c r="F815" i="6"/>
  <c r="E815" i="6" s="1"/>
  <c r="F827" i="6"/>
  <c r="E827" i="6" s="1"/>
  <c r="I827" i="6" s="1"/>
  <c r="F830" i="6"/>
  <c r="E830" i="6" s="1"/>
  <c r="N830" i="6" s="1"/>
  <c r="F837" i="6"/>
  <c r="E837" i="6" s="1"/>
  <c r="F838" i="6"/>
  <c r="E838" i="6" s="1"/>
  <c r="N838" i="6" s="1"/>
  <c r="F707" i="6"/>
  <c r="E707" i="6" s="1"/>
  <c r="F714" i="6"/>
  <c r="E714" i="6" s="1"/>
  <c r="F718" i="6"/>
  <c r="E718" i="6" s="1"/>
  <c r="F728" i="6"/>
  <c r="E728" i="6" s="1"/>
  <c r="F740" i="6"/>
  <c r="E740" i="6" s="1"/>
  <c r="I740" i="6" s="1"/>
  <c r="F741" i="6"/>
  <c r="E741" i="6" s="1"/>
  <c r="N741" i="6" s="1"/>
  <c r="F614" i="6"/>
  <c r="E614" i="6" s="1"/>
  <c r="F618" i="6"/>
  <c r="E618" i="6" s="1"/>
  <c r="F628" i="6"/>
  <c r="E628" i="6" s="1"/>
  <c r="F638" i="6"/>
  <c r="E638" i="6" s="1"/>
  <c r="F642" i="6"/>
  <c r="E642" i="6" s="1"/>
  <c r="F649" i="6"/>
  <c r="E649" i="6" s="1"/>
  <c r="N649" i="6" s="1"/>
  <c r="F650" i="6"/>
  <c r="E650" i="6" s="1"/>
  <c r="I650" i="6" s="1"/>
  <c r="F2049" i="6"/>
  <c r="E2049" i="6" s="1"/>
  <c r="N2049" i="6" s="1"/>
  <c r="F521" i="6"/>
  <c r="E521" i="6" s="1"/>
  <c r="F528" i="6"/>
  <c r="E528" i="6" s="1"/>
  <c r="F538" i="6"/>
  <c r="E538" i="6" s="1"/>
  <c r="F542" i="6"/>
  <c r="E542" i="6" s="1"/>
  <c r="F552" i="6"/>
  <c r="E552" i="6" s="1"/>
  <c r="F564" i="6"/>
  <c r="E564" i="6" s="1"/>
  <c r="F565" i="6"/>
  <c r="E565" i="6" s="1"/>
  <c r="N565" i="6" s="1"/>
  <c r="F1924" i="6"/>
  <c r="E1924" i="6" s="1"/>
  <c r="F1925" i="6"/>
  <c r="E1925" i="6" s="1"/>
  <c r="N1925" i="6" s="1"/>
  <c r="F425" i="6"/>
  <c r="E425" i="6" s="1"/>
  <c r="F429" i="6"/>
  <c r="E429" i="6" s="1"/>
  <c r="F439" i="6"/>
  <c r="E439" i="6" s="1"/>
  <c r="F449" i="6"/>
  <c r="E449" i="6" s="1"/>
  <c r="F453" i="6"/>
  <c r="E453" i="6" s="1"/>
  <c r="F463" i="6"/>
  <c r="E463" i="6" s="1"/>
  <c r="F475" i="6"/>
  <c r="E475" i="6" s="1"/>
  <c r="I475" i="6" s="1"/>
  <c r="F478" i="6"/>
  <c r="E478" i="6" s="1"/>
  <c r="F485" i="6"/>
  <c r="E485" i="6" s="1"/>
  <c r="F486" i="6"/>
  <c r="E486" i="6" s="1"/>
  <c r="N486" i="6" s="1"/>
  <c r="F1885" i="6"/>
  <c r="E1885" i="6" s="1"/>
  <c r="F333" i="6"/>
  <c r="E333" i="6" s="1"/>
  <c r="I333" i="6" s="1"/>
  <c r="F340" i="6"/>
  <c r="E340" i="6" s="1"/>
  <c r="F350" i="6"/>
  <c r="E350" i="6" s="1"/>
  <c r="I350" i="6" s="1"/>
  <c r="F354" i="6"/>
  <c r="E354" i="6" s="1"/>
  <c r="I354" i="6" s="1"/>
  <c r="F364" i="6"/>
  <c r="E364" i="6" s="1"/>
  <c r="I364" i="6" s="1"/>
  <c r="F374" i="6"/>
  <c r="E374" i="6" s="1"/>
  <c r="F378" i="6"/>
  <c r="E378" i="6" s="1"/>
  <c r="I378" i="6" s="1"/>
  <c r="F385" i="6"/>
  <c r="E385" i="6" s="1"/>
  <c r="N385" i="6" s="1"/>
  <c r="F386" i="6"/>
  <c r="E386" i="6" s="1"/>
  <c r="F1767" i="6"/>
  <c r="E1767" i="6" s="1"/>
  <c r="F1768" i="6"/>
  <c r="E1768" i="6" s="1"/>
  <c r="N1768" i="6" s="1"/>
  <c r="F237" i="6"/>
  <c r="E237" i="6" s="1"/>
  <c r="I237" i="6" s="1"/>
  <c r="F241" i="6"/>
  <c r="E241" i="6" s="1"/>
  <c r="I241" i="6" s="1"/>
  <c r="F251" i="6"/>
  <c r="E251" i="6" s="1"/>
  <c r="F289" i="6"/>
  <c r="E289" i="6" s="1"/>
  <c r="I289" i="6" s="1"/>
  <c r="F151" i="6"/>
  <c r="E151" i="6" s="1"/>
  <c r="I151" i="6" s="1"/>
  <c r="F4096" i="6"/>
  <c r="E4096" i="6" s="1"/>
  <c r="F4092" i="6"/>
  <c r="E4092" i="6" s="1"/>
  <c r="N4092" i="6" s="1"/>
  <c r="F4088" i="6"/>
  <c r="E4088" i="6" s="1"/>
  <c r="N4088" i="6" s="1"/>
  <c r="F4084" i="6"/>
  <c r="E4084" i="6" s="1"/>
  <c r="N4084" i="6" s="1"/>
  <c r="F4080" i="6"/>
  <c r="E4080" i="6" s="1"/>
  <c r="F4076" i="6"/>
  <c r="E4076" i="6" s="1"/>
  <c r="N4076" i="6" s="1"/>
  <c r="F4072" i="6"/>
  <c r="E4072" i="6" s="1"/>
  <c r="N4072" i="6" s="1"/>
  <c r="F4068" i="6"/>
  <c r="E4068" i="6" s="1"/>
  <c r="N4068" i="6" s="1"/>
  <c r="F4064" i="6"/>
  <c r="E4064" i="6" s="1"/>
  <c r="F4060" i="6"/>
  <c r="E4060" i="6" s="1"/>
  <c r="N4060" i="6" s="1"/>
  <c r="F4056" i="6"/>
  <c r="E4056" i="6" s="1"/>
  <c r="N4056" i="6" s="1"/>
  <c r="F4052" i="6"/>
  <c r="E4052" i="6" s="1"/>
  <c r="N4052" i="6" s="1"/>
  <c r="F4048" i="6"/>
  <c r="E4048" i="6" s="1"/>
  <c r="F4044" i="6"/>
  <c r="E4044" i="6" s="1"/>
  <c r="N4044" i="6" s="1"/>
  <c r="F4040" i="6"/>
  <c r="E4040" i="6" s="1"/>
  <c r="N4040" i="6" s="1"/>
  <c r="F4036" i="6"/>
  <c r="E4036" i="6" s="1"/>
  <c r="N4036" i="6" s="1"/>
  <c r="F4032" i="6"/>
  <c r="E4032" i="6" s="1"/>
  <c r="F4028" i="6"/>
  <c r="E4028" i="6" s="1"/>
  <c r="N4028" i="6" s="1"/>
  <c r="F4024" i="6"/>
  <c r="E4024" i="6" s="1"/>
  <c r="N4024" i="6" s="1"/>
  <c r="F4020" i="6"/>
  <c r="E4020" i="6" s="1"/>
  <c r="N4020" i="6" s="1"/>
  <c r="F4016" i="6"/>
  <c r="E4016" i="6" s="1"/>
  <c r="F4012" i="6"/>
  <c r="E4012" i="6" s="1"/>
  <c r="N4012" i="6" s="1"/>
  <c r="F4008" i="6"/>
  <c r="E4008" i="6" s="1"/>
  <c r="N4008" i="6" s="1"/>
  <c r="F4004" i="6"/>
  <c r="E4004" i="6" s="1"/>
  <c r="N4004" i="6" s="1"/>
  <c r="F4000" i="6"/>
  <c r="E4000" i="6" s="1"/>
  <c r="F3996" i="6"/>
  <c r="E3996" i="6" s="1"/>
  <c r="N3996" i="6" s="1"/>
  <c r="F3992" i="6"/>
  <c r="E3992" i="6" s="1"/>
  <c r="N3992" i="6" s="1"/>
  <c r="F3988" i="6"/>
  <c r="E3988" i="6" s="1"/>
  <c r="N3988" i="6" s="1"/>
  <c r="F4097" i="6"/>
  <c r="E4097" i="6" s="1"/>
  <c r="F4093" i="6"/>
  <c r="E4093" i="6" s="1"/>
  <c r="N4093" i="6" s="1"/>
  <c r="F4089" i="6"/>
  <c r="E4089" i="6" s="1"/>
  <c r="N4089" i="6" s="1"/>
  <c r="F4085" i="6"/>
  <c r="E4085" i="6" s="1"/>
  <c r="N4085" i="6" s="1"/>
  <c r="F4081" i="6"/>
  <c r="E4081" i="6" s="1"/>
  <c r="F4077" i="6"/>
  <c r="E4077" i="6" s="1"/>
  <c r="N4077" i="6" s="1"/>
  <c r="F4073" i="6"/>
  <c r="E4073" i="6" s="1"/>
  <c r="N4073" i="6" s="1"/>
  <c r="F4069" i="6"/>
  <c r="E4069" i="6" s="1"/>
  <c r="N4069" i="6" s="1"/>
  <c r="F4065" i="6"/>
  <c r="E4065" i="6" s="1"/>
  <c r="F4061" i="6"/>
  <c r="E4061" i="6" s="1"/>
  <c r="N4061" i="6" s="1"/>
  <c r="F4057" i="6"/>
  <c r="E4057" i="6" s="1"/>
  <c r="N4057" i="6" s="1"/>
  <c r="F4053" i="6"/>
  <c r="E4053" i="6" s="1"/>
  <c r="N4053" i="6" s="1"/>
  <c r="F4049" i="6"/>
  <c r="E4049" i="6" s="1"/>
  <c r="F4045" i="6"/>
  <c r="E4045" i="6" s="1"/>
  <c r="N4045" i="6" s="1"/>
  <c r="F4041" i="6"/>
  <c r="E4041" i="6" s="1"/>
  <c r="N4041" i="6" s="1"/>
  <c r="F4037" i="6"/>
  <c r="E4037" i="6" s="1"/>
  <c r="N4037" i="6" s="1"/>
  <c r="F4033" i="6"/>
  <c r="E4033" i="6" s="1"/>
  <c r="F4029" i="6"/>
  <c r="E4029" i="6" s="1"/>
  <c r="N4029" i="6" s="1"/>
  <c r="F4025" i="6"/>
  <c r="E4025" i="6" s="1"/>
  <c r="N4025" i="6" s="1"/>
  <c r="F4021" i="6"/>
  <c r="E4021" i="6" s="1"/>
  <c r="N4021" i="6" s="1"/>
  <c r="F4017" i="6"/>
  <c r="E4017" i="6" s="1"/>
  <c r="F4013" i="6"/>
  <c r="E4013" i="6" s="1"/>
  <c r="N4013" i="6" s="1"/>
  <c r="F4009" i="6"/>
  <c r="E4009" i="6" s="1"/>
  <c r="N4009" i="6" s="1"/>
  <c r="F4005" i="6"/>
  <c r="E4005" i="6" s="1"/>
  <c r="F4001" i="6"/>
  <c r="E4001" i="6" s="1"/>
  <c r="F3997" i="6"/>
  <c r="E3997" i="6" s="1"/>
  <c r="N3997" i="6" s="1"/>
  <c r="F3993" i="6"/>
  <c r="E3993" i="6" s="1"/>
  <c r="N3993" i="6" s="1"/>
  <c r="F3989" i="6"/>
  <c r="E3989" i="6" s="1"/>
  <c r="F3985" i="6"/>
  <c r="E3985" i="6" s="1"/>
  <c r="F4094" i="6"/>
  <c r="E4094" i="6" s="1"/>
  <c r="N4094" i="6" s="1"/>
  <c r="F4090" i="6"/>
  <c r="E4090" i="6" s="1"/>
  <c r="N4090" i="6" s="1"/>
  <c r="F4086" i="6"/>
  <c r="E4086" i="6" s="1"/>
  <c r="N4086" i="6" s="1"/>
  <c r="F4082" i="6"/>
  <c r="E4082" i="6" s="1"/>
  <c r="N4082" i="6" s="1"/>
  <c r="F4078" i="6"/>
  <c r="E4078" i="6" s="1"/>
  <c r="N4078" i="6" s="1"/>
  <c r="F4074" i="6"/>
  <c r="E4074" i="6" s="1"/>
  <c r="N4074" i="6" s="1"/>
  <c r="F4070" i="6"/>
  <c r="E4070" i="6" s="1"/>
  <c r="N4070" i="6" s="1"/>
  <c r="F4066" i="6"/>
  <c r="E4066" i="6" s="1"/>
  <c r="F4062" i="6"/>
  <c r="E4062" i="6" s="1"/>
  <c r="N4062" i="6" s="1"/>
  <c r="F4058" i="6"/>
  <c r="E4058" i="6" s="1"/>
  <c r="N4058" i="6" s="1"/>
  <c r="F4054" i="6"/>
  <c r="E4054" i="6" s="1"/>
  <c r="N4054" i="6" s="1"/>
  <c r="F4050" i="6"/>
  <c r="E4050" i="6" s="1"/>
  <c r="F4046" i="6"/>
  <c r="E4046" i="6" s="1"/>
  <c r="N4046" i="6" s="1"/>
  <c r="F4042" i="6"/>
  <c r="E4042" i="6" s="1"/>
  <c r="N4042" i="6" s="1"/>
  <c r="F4038" i="6"/>
  <c r="E4038" i="6" s="1"/>
  <c r="N4038" i="6" s="1"/>
  <c r="F4034" i="6"/>
  <c r="E4034" i="6" s="1"/>
  <c r="F4030" i="6"/>
  <c r="E4030" i="6" s="1"/>
  <c r="N4030" i="6" s="1"/>
  <c r="F4026" i="6"/>
  <c r="E4026" i="6" s="1"/>
  <c r="N4026" i="6" s="1"/>
  <c r="F4022" i="6"/>
  <c r="E4022" i="6" s="1"/>
  <c r="N4022" i="6" s="1"/>
  <c r="F4018" i="6"/>
  <c r="E4018" i="6" s="1"/>
  <c r="F4014" i="6"/>
  <c r="E4014" i="6" s="1"/>
  <c r="N4014" i="6" s="1"/>
  <c r="F4010" i="6"/>
  <c r="E4010" i="6" s="1"/>
  <c r="N4010" i="6" s="1"/>
  <c r="F4006" i="6"/>
  <c r="E4006" i="6" s="1"/>
  <c r="N4006" i="6" s="1"/>
  <c r="F4002" i="6"/>
  <c r="E4002" i="6" s="1"/>
  <c r="F3998" i="6"/>
  <c r="E3998" i="6" s="1"/>
  <c r="N3998" i="6" s="1"/>
  <c r="F3994" i="6"/>
  <c r="E3994" i="6" s="1"/>
  <c r="N3994" i="6" s="1"/>
  <c r="F3990" i="6"/>
  <c r="E3990" i="6" s="1"/>
  <c r="N3990" i="6" s="1"/>
  <c r="F3986" i="6"/>
  <c r="E3986" i="6" s="1"/>
  <c r="F4095" i="6"/>
  <c r="E4095" i="6" s="1"/>
  <c r="N4095" i="6" s="1"/>
  <c r="F4091" i="6"/>
  <c r="E4091" i="6" s="1"/>
  <c r="N4091" i="6" s="1"/>
  <c r="F4087" i="6"/>
  <c r="E4087" i="6" s="1"/>
  <c r="N4087" i="6" s="1"/>
  <c r="F4083" i="6"/>
  <c r="E4083" i="6" s="1"/>
  <c r="F4079" i="6"/>
  <c r="E4079" i="6" s="1"/>
  <c r="N4079" i="6" s="1"/>
  <c r="F4075" i="6"/>
  <c r="E4075" i="6" s="1"/>
  <c r="N4075" i="6" s="1"/>
  <c r="F4071" i="6"/>
  <c r="E4071" i="6" s="1"/>
  <c r="N4071" i="6" s="1"/>
  <c r="F4067" i="6"/>
  <c r="E4067" i="6" s="1"/>
  <c r="F4063" i="6"/>
  <c r="E4063" i="6" s="1"/>
  <c r="N4063" i="6" s="1"/>
  <c r="F4059" i="6"/>
  <c r="E4059" i="6" s="1"/>
  <c r="N4059" i="6" s="1"/>
  <c r="F4055" i="6"/>
  <c r="E4055" i="6" s="1"/>
  <c r="F4051" i="6"/>
  <c r="E4051" i="6" s="1"/>
  <c r="F4047" i="6"/>
  <c r="E4047" i="6" s="1"/>
  <c r="N4047" i="6" s="1"/>
  <c r="F4043" i="6"/>
  <c r="E4043" i="6" s="1"/>
  <c r="N4043" i="6" s="1"/>
  <c r="F4039" i="6"/>
  <c r="E4039" i="6" s="1"/>
  <c r="N4039" i="6" s="1"/>
  <c r="F4035" i="6"/>
  <c r="E4035" i="6" s="1"/>
  <c r="F4031" i="6"/>
  <c r="E4031" i="6" s="1"/>
  <c r="N4031" i="6" s="1"/>
  <c r="F4027" i="6"/>
  <c r="E4027" i="6" s="1"/>
  <c r="N4027" i="6" s="1"/>
  <c r="F4023" i="6"/>
  <c r="E4023" i="6" s="1"/>
  <c r="N4023" i="6" s="1"/>
  <c r="F4019" i="6"/>
  <c r="E4019" i="6" s="1"/>
  <c r="F4015" i="6"/>
  <c r="E4015" i="6" s="1"/>
  <c r="N4015" i="6" s="1"/>
  <c r="F4011" i="6"/>
  <c r="E4011" i="6" s="1"/>
  <c r="N4011" i="6" s="1"/>
  <c r="F4007" i="6"/>
  <c r="E4007" i="6" s="1"/>
  <c r="N4007" i="6" s="1"/>
  <c r="F4003" i="6"/>
  <c r="E4003" i="6" s="1"/>
  <c r="F3999" i="6"/>
  <c r="E3999" i="6" s="1"/>
  <c r="N3999" i="6" s="1"/>
  <c r="F3995" i="6"/>
  <c r="E3995" i="6" s="1"/>
  <c r="N3995" i="6" s="1"/>
  <c r="F3991" i="6"/>
  <c r="E3991" i="6" s="1"/>
  <c r="N3991" i="6" s="1"/>
  <c r="F3987" i="6"/>
  <c r="E3987" i="6" s="1"/>
  <c r="F3984" i="6"/>
  <c r="E3984" i="6" s="1"/>
  <c r="N3984" i="6" s="1"/>
  <c r="F3980" i="6"/>
  <c r="E3980" i="6" s="1"/>
  <c r="N3980" i="6" s="1"/>
  <c r="F3976" i="6"/>
  <c r="E3976" i="6" s="1"/>
  <c r="N3976" i="6" s="1"/>
  <c r="F3972" i="6"/>
  <c r="E3972" i="6" s="1"/>
  <c r="F3968" i="6"/>
  <c r="E3968" i="6" s="1"/>
  <c r="N3968" i="6" s="1"/>
  <c r="F3964" i="6"/>
  <c r="E3964" i="6" s="1"/>
  <c r="N3964" i="6" s="1"/>
  <c r="F3960" i="6"/>
  <c r="E3960" i="6" s="1"/>
  <c r="N3960" i="6" s="1"/>
  <c r="F3956" i="6"/>
  <c r="E3956" i="6" s="1"/>
  <c r="F3952" i="6"/>
  <c r="E3952" i="6" s="1"/>
  <c r="N3952" i="6" s="1"/>
  <c r="F3948" i="6"/>
  <c r="E3948" i="6" s="1"/>
  <c r="N3948" i="6" s="1"/>
  <c r="F3944" i="6"/>
  <c r="E3944" i="6" s="1"/>
  <c r="N3944" i="6" s="1"/>
  <c r="F3940" i="6"/>
  <c r="E3940" i="6" s="1"/>
  <c r="F3936" i="6"/>
  <c r="E3936" i="6" s="1"/>
  <c r="N3936" i="6" s="1"/>
  <c r="F3932" i="6"/>
  <c r="E3932" i="6" s="1"/>
  <c r="N3932" i="6" s="1"/>
  <c r="F3928" i="6"/>
  <c r="E3928" i="6" s="1"/>
  <c r="N3928" i="6" s="1"/>
  <c r="F3924" i="6"/>
  <c r="E3924" i="6" s="1"/>
  <c r="F3920" i="6"/>
  <c r="E3920" i="6" s="1"/>
  <c r="N3920" i="6" s="1"/>
  <c r="F3916" i="6"/>
  <c r="E3916" i="6" s="1"/>
  <c r="N3916" i="6" s="1"/>
  <c r="F3912" i="6"/>
  <c r="E3912" i="6" s="1"/>
  <c r="N3912" i="6" s="1"/>
  <c r="F3908" i="6"/>
  <c r="E3908" i="6" s="1"/>
  <c r="F3904" i="6"/>
  <c r="E3904" i="6" s="1"/>
  <c r="N3904" i="6" s="1"/>
  <c r="F3900" i="6"/>
  <c r="E3900" i="6" s="1"/>
  <c r="N3900" i="6" s="1"/>
  <c r="F3896" i="6"/>
  <c r="E3896" i="6" s="1"/>
  <c r="F3892" i="6"/>
  <c r="E3892" i="6" s="1"/>
  <c r="F3888" i="6"/>
  <c r="E3888" i="6" s="1"/>
  <c r="N3888" i="6" s="1"/>
  <c r="F3884" i="6"/>
  <c r="E3884" i="6" s="1"/>
  <c r="N3884" i="6" s="1"/>
  <c r="F3880" i="6"/>
  <c r="E3880" i="6" s="1"/>
  <c r="N3880" i="6" s="1"/>
  <c r="F3876" i="6"/>
  <c r="E3876" i="6" s="1"/>
  <c r="F3872" i="6"/>
  <c r="E3872" i="6" s="1"/>
  <c r="N3872" i="6" s="1"/>
  <c r="F3981" i="6"/>
  <c r="E3981" i="6" s="1"/>
  <c r="N3981" i="6" s="1"/>
  <c r="F3977" i="6"/>
  <c r="E3977" i="6" s="1"/>
  <c r="N3977" i="6" s="1"/>
  <c r="F3973" i="6"/>
  <c r="E3973" i="6" s="1"/>
  <c r="F3969" i="6"/>
  <c r="E3969" i="6" s="1"/>
  <c r="N3969" i="6" s="1"/>
  <c r="F3965" i="6"/>
  <c r="E3965" i="6" s="1"/>
  <c r="N3965" i="6" s="1"/>
  <c r="F3961" i="6"/>
  <c r="E3961" i="6" s="1"/>
  <c r="N3961" i="6" s="1"/>
  <c r="F3957" i="6"/>
  <c r="E3957" i="6" s="1"/>
  <c r="F3953" i="6"/>
  <c r="E3953" i="6" s="1"/>
  <c r="N3953" i="6" s="1"/>
  <c r="F3949" i="6"/>
  <c r="E3949" i="6" s="1"/>
  <c r="N3949" i="6" s="1"/>
  <c r="F3945" i="6"/>
  <c r="E3945" i="6" s="1"/>
  <c r="N3945" i="6" s="1"/>
  <c r="F3941" i="6"/>
  <c r="E3941" i="6" s="1"/>
  <c r="F3937" i="6"/>
  <c r="E3937" i="6" s="1"/>
  <c r="N3937" i="6" s="1"/>
  <c r="F3933" i="6"/>
  <c r="E3933" i="6" s="1"/>
  <c r="N3933" i="6" s="1"/>
  <c r="F3929" i="6"/>
  <c r="E3929" i="6" s="1"/>
  <c r="N3929" i="6" s="1"/>
  <c r="F3925" i="6"/>
  <c r="E3925" i="6" s="1"/>
  <c r="F3921" i="6"/>
  <c r="E3921" i="6" s="1"/>
  <c r="N3921" i="6" s="1"/>
  <c r="F3917" i="6"/>
  <c r="E3917" i="6" s="1"/>
  <c r="N3917" i="6" s="1"/>
  <c r="F3913" i="6"/>
  <c r="E3913" i="6" s="1"/>
  <c r="N3913" i="6" s="1"/>
  <c r="F3909" i="6"/>
  <c r="E3909" i="6" s="1"/>
  <c r="F3905" i="6"/>
  <c r="E3905" i="6" s="1"/>
  <c r="N3905" i="6" s="1"/>
  <c r="F3901" i="6"/>
  <c r="E3901" i="6" s="1"/>
  <c r="N3901" i="6" s="1"/>
  <c r="F3897" i="6"/>
  <c r="E3897" i="6" s="1"/>
  <c r="N3897" i="6" s="1"/>
  <c r="F3893" i="6"/>
  <c r="E3893" i="6" s="1"/>
  <c r="F3889" i="6"/>
  <c r="E3889" i="6" s="1"/>
  <c r="N3889" i="6" s="1"/>
  <c r="F3885" i="6"/>
  <c r="E3885" i="6" s="1"/>
  <c r="N3885" i="6" s="1"/>
  <c r="F3881" i="6"/>
  <c r="E3881" i="6" s="1"/>
  <c r="N3881" i="6" s="1"/>
  <c r="F3877" i="6"/>
  <c r="E3877" i="6" s="1"/>
  <c r="F3873" i="6"/>
  <c r="E3873" i="6" s="1"/>
  <c r="N3873" i="6" s="1"/>
  <c r="F3982" i="6"/>
  <c r="E3982" i="6" s="1"/>
  <c r="N3982" i="6" s="1"/>
  <c r="F3978" i="6"/>
  <c r="E3978" i="6" s="1"/>
  <c r="N3978" i="6" s="1"/>
  <c r="F3974" i="6"/>
  <c r="E3974" i="6" s="1"/>
  <c r="F3970" i="6"/>
  <c r="E3970" i="6" s="1"/>
  <c r="N3970" i="6" s="1"/>
  <c r="F3966" i="6"/>
  <c r="E3966" i="6" s="1"/>
  <c r="N3966" i="6" s="1"/>
  <c r="F3962" i="6"/>
  <c r="E3962" i="6" s="1"/>
  <c r="N3962" i="6" s="1"/>
  <c r="F3958" i="6"/>
  <c r="E3958" i="6" s="1"/>
  <c r="F3954" i="6"/>
  <c r="E3954" i="6" s="1"/>
  <c r="N3954" i="6" s="1"/>
  <c r="F3950" i="6"/>
  <c r="E3950" i="6" s="1"/>
  <c r="N3950" i="6" s="1"/>
  <c r="F3946" i="6"/>
  <c r="E3946" i="6" s="1"/>
  <c r="N3946" i="6" s="1"/>
  <c r="F3942" i="6"/>
  <c r="E3942" i="6" s="1"/>
  <c r="F3938" i="6"/>
  <c r="E3938" i="6" s="1"/>
  <c r="N3938" i="6" s="1"/>
  <c r="F3934" i="6"/>
  <c r="E3934" i="6" s="1"/>
  <c r="N3934" i="6" s="1"/>
  <c r="F3930" i="6"/>
  <c r="E3930" i="6" s="1"/>
  <c r="N3930" i="6" s="1"/>
  <c r="F3926" i="6"/>
  <c r="E3926" i="6" s="1"/>
  <c r="F3922" i="6"/>
  <c r="E3922" i="6" s="1"/>
  <c r="N3922" i="6" s="1"/>
  <c r="F3918" i="6"/>
  <c r="E3918" i="6" s="1"/>
  <c r="N3918" i="6" s="1"/>
  <c r="F3914" i="6"/>
  <c r="E3914" i="6" s="1"/>
  <c r="N3914" i="6" s="1"/>
  <c r="F3910" i="6"/>
  <c r="E3910" i="6" s="1"/>
  <c r="F3906" i="6"/>
  <c r="E3906" i="6" s="1"/>
  <c r="N3906" i="6" s="1"/>
  <c r="F3902" i="6"/>
  <c r="E3902" i="6" s="1"/>
  <c r="N3902" i="6" s="1"/>
  <c r="F3898" i="6"/>
  <c r="E3898" i="6" s="1"/>
  <c r="N3898" i="6" s="1"/>
  <c r="F3894" i="6"/>
  <c r="E3894" i="6" s="1"/>
  <c r="F3890" i="6"/>
  <c r="E3890" i="6" s="1"/>
  <c r="N3890" i="6" s="1"/>
  <c r="F3886" i="6"/>
  <c r="E3886" i="6" s="1"/>
  <c r="N3886" i="6" s="1"/>
  <c r="F3882" i="6"/>
  <c r="E3882" i="6" s="1"/>
  <c r="N3882" i="6" s="1"/>
  <c r="F3878" i="6"/>
  <c r="E3878" i="6" s="1"/>
  <c r="F3874" i="6"/>
  <c r="E3874" i="6" s="1"/>
  <c r="N3874" i="6" s="1"/>
  <c r="F3983" i="6"/>
  <c r="E3983" i="6" s="1"/>
  <c r="N3983" i="6" s="1"/>
  <c r="F3979" i="6"/>
  <c r="E3979" i="6" s="1"/>
  <c r="N3979" i="6" s="1"/>
  <c r="F3975" i="6"/>
  <c r="E3975" i="6" s="1"/>
  <c r="F3971" i="6"/>
  <c r="E3971" i="6" s="1"/>
  <c r="N3971" i="6" s="1"/>
  <c r="F3967" i="6"/>
  <c r="E3967" i="6" s="1"/>
  <c r="N3967" i="6" s="1"/>
  <c r="F3963" i="6"/>
  <c r="E3963" i="6" s="1"/>
  <c r="N3963" i="6" s="1"/>
  <c r="F3959" i="6"/>
  <c r="E3959" i="6" s="1"/>
  <c r="F3955" i="6"/>
  <c r="E3955" i="6" s="1"/>
  <c r="N3955" i="6" s="1"/>
  <c r="F3951" i="6"/>
  <c r="E3951" i="6" s="1"/>
  <c r="N3951" i="6" s="1"/>
  <c r="F3947" i="6"/>
  <c r="E3947" i="6" s="1"/>
  <c r="F3943" i="6"/>
  <c r="E3943" i="6" s="1"/>
  <c r="F3939" i="6"/>
  <c r="E3939" i="6" s="1"/>
  <c r="N3939" i="6" s="1"/>
  <c r="F3935" i="6"/>
  <c r="E3935" i="6" s="1"/>
  <c r="N3935" i="6" s="1"/>
  <c r="F3931" i="6"/>
  <c r="E3931" i="6" s="1"/>
  <c r="N3931" i="6" s="1"/>
  <c r="F3927" i="6"/>
  <c r="E3927" i="6" s="1"/>
  <c r="F3923" i="6"/>
  <c r="E3923" i="6" s="1"/>
  <c r="N3923" i="6" s="1"/>
  <c r="F3919" i="6"/>
  <c r="E3919" i="6" s="1"/>
  <c r="N3919" i="6" s="1"/>
  <c r="F3915" i="6"/>
  <c r="E3915" i="6" s="1"/>
  <c r="N3915" i="6" s="1"/>
  <c r="F3911" i="6"/>
  <c r="E3911" i="6" s="1"/>
  <c r="F3907" i="6"/>
  <c r="E3907" i="6" s="1"/>
  <c r="N3907" i="6" s="1"/>
  <c r="F3903" i="6"/>
  <c r="E3903" i="6" s="1"/>
  <c r="N3903" i="6" s="1"/>
  <c r="F3899" i="6"/>
  <c r="E3899" i="6" s="1"/>
  <c r="F3895" i="6"/>
  <c r="E3895" i="6" s="1"/>
  <c r="F3891" i="6"/>
  <c r="E3891" i="6" s="1"/>
  <c r="N3891" i="6" s="1"/>
  <c r="F3887" i="6"/>
  <c r="E3887" i="6" s="1"/>
  <c r="N3887" i="6" s="1"/>
  <c r="F3883" i="6"/>
  <c r="E3883" i="6" s="1"/>
  <c r="N3883" i="6" s="1"/>
  <c r="F3879" i="6"/>
  <c r="E3879" i="6" s="1"/>
  <c r="F3875" i="6"/>
  <c r="E3875" i="6" s="1"/>
  <c r="N3875" i="6" s="1"/>
  <c r="F3871" i="6"/>
  <c r="E3871" i="6" s="1"/>
  <c r="N3871" i="6" s="1"/>
  <c r="F3869" i="6"/>
  <c r="E3869" i="6" s="1"/>
  <c r="N3869" i="6" s="1"/>
  <c r="F3865" i="6"/>
  <c r="E3865" i="6" s="1"/>
  <c r="F3861" i="6"/>
  <c r="E3861" i="6" s="1"/>
  <c r="N3861" i="6" s="1"/>
  <c r="F3857" i="6"/>
  <c r="E3857" i="6" s="1"/>
  <c r="N3857" i="6" s="1"/>
  <c r="F3853" i="6"/>
  <c r="E3853" i="6" s="1"/>
  <c r="N3853" i="6" s="1"/>
  <c r="F3849" i="6"/>
  <c r="E3849" i="6" s="1"/>
  <c r="F3845" i="6"/>
  <c r="E3845" i="6" s="1"/>
  <c r="N3845" i="6" s="1"/>
  <c r="F3841" i="6"/>
  <c r="E3841" i="6" s="1"/>
  <c r="N3841" i="6" s="1"/>
  <c r="F3837" i="6"/>
  <c r="E3837" i="6" s="1"/>
  <c r="N3837" i="6" s="1"/>
  <c r="F3833" i="6"/>
  <c r="E3833" i="6" s="1"/>
  <c r="N3833" i="6" s="1"/>
  <c r="F3829" i="6"/>
  <c r="E3829" i="6" s="1"/>
  <c r="N3829" i="6" s="1"/>
  <c r="F3825" i="6"/>
  <c r="E3825" i="6" s="1"/>
  <c r="N3825" i="6" s="1"/>
  <c r="F3821" i="6"/>
  <c r="E3821" i="6" s="1"/>
  <c r="N3821" i="6" s="1"/>
  <c r="F3817" i="6"/>
  <c r="E3817" i="6" s="1"/>
  <c r="F3813" i="6"/>
  <c r="E3813" i="6" s="1"/>
  <c r="N3813" i="6" s="1"/>
  <c r="F3809" i="6"/>
  <c r="E3809" i="6" s="1"/>
  <c r="N3809" i="6" s="1"/>
  <c r="F3805" i="6"/>
  <c r="E3805" i="6" s="1"/>
  <c r="N3805" i="6" s="1"/>
  <c r="F3801" i="6"/>
  <c r="E3801" i="6" s="1"/>
  <c r="F3797" i="6"/>
  <c r="E3797" i="6" s="1"/>
  <c r="N3797" i="6" s="1"/>
  <c r="F3793" i="6"/>
  <c r="E3793" i="6" s="1"/>
  <c r="N3793" i="6" s="1"/>
  <c r="F3789" i="6"/>
  <c r="E3789" i="6" s="1"/>
  <c r="N3789" i="6" s="1"/>
  <c r="F3785" i="6"/>
  <c r="E3785" i="6" s="1"/>
  <c r="F3781" i="6"/>
  <c r="E3781" i="6" s="1"/>
  <c r="N3781" i="6" s="1"/>
  <c r="F3777" i="6"/>
  <c r="E3777" i="6" s="1"/>
  <c r="N3777" i="6" s="1"/>
  <c r="F3773" i="6"/>
  <c r="E3773" i="6" s="1"/>
  <c r="N3773" i="6" s="1"/>
  <c r="F3769" i="6"/>
  <c r="E3769" i="6" s="1"/>
  <c r="F3765" i="6"/>
  <c r="E3765" i="6" s="1"/>
  <c r="N3765" i="6" s="1"/>
  <c r="F3761" i="6"/>
  <c r="E3761" i="6" s="1"/>
  <c r="N3761" i="6" s="1"/>
  <c r="F3757" i="6"/>
  <c r="E3757" i="6" s="1"/>
  <c r="F3870" i="6"/>
  <c r="E3870" i="6" s="1"/>
  <c r="F3866" i="6"/>
  <c r="E3866" i="6" s="1"/>
  <c r="N3866" i="6" s="1"/>
  <c r="F3862" i="6"/>
  <c r="E3862" i="6" s="1"/>
  <c r="N3862" i="6" s="1"/>
  <c r="F3858" i="6"/>
  <c r="E3858" i="6" s="1"/>
  <c r="N3858" i="6" s="1"/>
  <c r="F3854" i="6"/>
  <c r="E3854" i="6" s="1"/>
  <c r="F3850" i="6"/>
  <c r="E3850" i="6" s="1"/>
  <c r="N3850" i="6" s="1"/>
  <c r="F3846" i="6"/>
  <c r="E3846" i="6" s="1"/>
  <c r="N3846" i="6" s="1"/>
  <c r="F3842" i="6"/>
  <c r="E3842" i="6" s="1"/>
  <c r="N3842" i="6" s="1"/>
  <c r="F3838" i="6"/>
  <c r="E3838" i="6" s="1"/>
  <c r="N3838" i="6" s="1"/>
  <c r="F3834" i="6"/>
  <c r="E3834" i="6" s="1"/>
  <c r="N3834" i="6" s="1"/>
  <c r="F3830" i="6"/>
  <c r="E3830" i="6" s="1"/>
  <c r="N3830" i="6" s="1"/>
  <c r="F3826" i="6"/>
  <c r="E3826" i="6" s="1"/>
  <c r="N3826" i="6" s="1"/>
  <c r="F3822" i="6"/>
  <c r="E3822" i="6" s="1"/>
  <c r="F3818" i="6"/>
  <c r="E3818" i="6" s="1"/>
  <c r="N3818" i="6" s="1"/>
  <c r="F3814" i="6"/>
  <c r="E3814" i="6" s="1"/>
  <c r="N3814" i="6" s="1"/>
  <c r="F3810" i="6"/>
  <c r="E3810" i="6" s="1"/>
  <c r="N3810" i="6" s="1"/>
  <c r="F3806" i="6"/>
  <c r="E3806" i="6" s="1"/>
  <c r="F3802" i="6"/>
  <c r="E3802" i="6" s="1"/>
  <c r="N3802" i="6" s="1"/>
  <c r="F3798" i="6"/>
  <c r="E3798" i="6" s="1"/>
  <c r="N3798" i="6" s="1"/>
  <c r="F3794" i="6"/>
  <c r="E3794" i="6" s="1"/>
  <c r="N3794" i="6" s="1"/>
  <c r="F3790" i="6"/>
  <c r="E3790" i="6" s="1"/>
  <c r="F3786" i="6"/>
  <c r="E3786" i="6" s="1"/>
  <c r="N3786" i="6" s="1"/>
  <c r="F3782" i="6"/>
  <c r="E3782" i="6" s="1"/>
  <c r="N3782" i="6" s="1"/>
  <c r="F3778" i="6"/>
  <c r="E3778" i="6" s="1"/>
  <c r="N3778" i="6" s="1"/>
  <c r="F3774" i="6"/>
  <c r="E3774" i="6" s="1"/>
  <c r="F3770" i="6"/>
  <c r="E3770" i="6" s="1"/>
  <c r="N3770" i="6" s="1"/>
  <c r="F3766" i="6"/>
  <c r="E3766" i="6" s="1"/>
  <c r="N3766" i="6" s="1"/>
  <c r="F3762" i="6"/>
  <c r="E3762" i="6" s="1"/>
  <c r="N3762" i="6" s="1"/>
  <c r="F3758" i="6"/>
  <c r="E3758" i="6" s="1"/>
  <c r="F3867" i="6"/>
  <c r="E3867" i="6" s="1"/>
  <c r="N3867" i="6" s="1"/>
  <c r="F3863" i="6"/>
  <c r="E3863" i="6" s="1"/>
  <c r="F3859" i="6"/>
  <c r="E3859" i="6" s="1"/>
  <c r="N3859" i="6" s="1"/>
  <c r="F3855" i="6"/>
  <c r="E3855" i="6" s="1"/>
  <c r="F3851" i="6"/>
  <c r="E3851" i="6" s="1"/>
  <c r="N3851" i="6" s="1"/>
  <c r="F3847" i="6"/>
  <c r="E3847" i="6" s="1"/>
  <c r="F3843" i="6"/>
  <c r="E3843" i="6" s="1"/>
  <c r="F3839" i="6"/>
  <c r="E3839" i="6" s="1"/>
  <c r="F3835" i="6"/>
  <c r="E3835" i="6" s="1"/>
  <c r="N3835" i="6" s="1"/>
  <c r="F3831" i="6"/>
  <c r="E3831" i="6" s="1"/>
  <c r="F3827" i="6"/>
  <c r="E3827" i="6" s="1"/>
  <c r="N3827" i="6" s="1"/>
  <c r="F3823" i="6"/>
  <c r="E3823" i="6" s="1"/>
  <c r="F3819" i="6"/>
  <c r="E3819" i="6" s="1"/>
  <c r="N3819" i="6" s="1"/>
  <c r="F3815" i="6"/>
  <c r="E3815" i="6" s="1"/>
  <c r="F3811" i="6"/>
  <c r="E3811" i="6" s="1"/>
  <c r="N3811" i="6" s="1"/>
  <c r="F3807" i="6"/>
  <c r="E3807" i="6" s="1"/>
  <c r="F3803" i="6"/>
  <c r="E3803" i="6" s="1"/>
  <c r="N3803" i="6" s="1"/>
  <c r="F3799" i="6"/>
  <c r="E3799" i="6" s="1"/>
  <c r="F3795" i="6"/>
  <c r="E3795" i="6" s="1"/>
  <c r="N3795" i="6" s="1"/>
  <c r="F3791" i="6"/>
  <c r="E3791" i="6" s="1"/>
  <c r="F3787" i="6"/>
  <c r="E3787" i="6" s="1"/>
  <c r="N3787" i="6" s="1"/>
  <c r="F3783" i="6"/>
  <c r="E3783" i="6" s="1"/>
  <c r="F3779" i="6"/>
  <c r="E3779" i="6" s="1"/>
  <c r="N3779" i="6" s="1"/>
  <c r="F3775" i="6"/>
  <c r="E3775" i="6" s="1"/>
  <c r="F3771" i="6"/>
  <c r="E3771" i="6" s="1"/>
  <c r="N3771" i="6" s="1"/>
  <c r="F3767" i="6"/>
  <c r="E3767" i="6" s="1"/>
  <c r="F3763" i="6"/>
  <c r="E3763" i="6" s="1"/>
  <c r="N3763" i="6" s="1"/>
  <c r="F3759" i="6"/>
  <c r="E3759" i="6" s="1"/>
  <c r="F3868" i="6"/>
  <c r="E3868" i="6" s="1"/>
  <c r="N3868" i="6" s="1"/>
  <c r="F3864" i="6"/>
  <c r="E3864" i="6" s="1"/>
  <c r="N3864" i="6" s="1"/>
  <c r="F3860" i="6"/>
  <c r="E3860" i="6" s="1"/>
  <c r="N3860" i="6" s="1"/>
  <c r="F3856" i="6"/>
  <c r="E3856" i="6" s="1"/>
  <c r="F3852" i="6"/>
  <c r="E3852" i="6" s="1"/>
  <c r="N3852" i="6" s="1"/>
  <c r="F3848" i="6"/>
  <c r="E3848" i="6" s="1"/>
  <c r="N3848" i="6" s="1"/>
  <c r="F3844" i="6"/>
  <c r="E3844" i="6" s="1"/>
  <c r="N3844" i="6" s="1"/>
  <c r="F3840" i="6"/>
  <c r="E3840" i="6" s="1"/>
  <c r="F3836" i="6"/>
  <c r="E3836" i="6" s="1"/>
  <c r="N3836" i="6" s="1"/>
  <c r="F3832" i="6"/>
  <c r="E3832" i="6" s="1"/>
  <c r="N3832" i="6" s="1"/>
  <c r="F3828" i="6"/>
  <c r="E3828" i="6" s="1"/>
  <c r="N3828" i="6" s="1"/>
  <c r="F3824" i="6"/>
  <c r="E3824" i="6" s="1"/>
  <c r="N3824" i="6" s="1"/>
  <c r="F3820" i="6"/>
  <c r="E3820" i="6" s="1"/>
  <c r="N3820" i="6" s="1"/>
  <c r="F3816" i="6"/>
  <c r="E3816" i="6" s="1"/>
  <c r="N3816" i="6" s="1"/>
  <c r="F3812" i="6"/>
  <c r="E3812" i="6" s="1"/>
  <c r="N3812" i="6" s="1"/>
  <c r="F3808" i="6"/>
  <c r="E3808" i="6" s="1"/>
  <c r="F3804" i="6"/>
  <c r="E3804" i="6" s="1"/>
  <c r="N3804" i="6" s="1"/>
  <c r="F3800" i="6"/>
  <c r="E3800" i="6" s="1"/>
  <c r="F3796" i="6"/>
  <c r="E3796" i="6" s="1"/>
  <c r="F3792" i="6"/>
  <c r="E3792" i="6" s="1"/>
  <c r="F3788" i="6"/>
  <c r="E3788" i="6" s="1"/>
  <c r="N3788" i="6" s="1"/>
  <c r="F3784" i="6"/>
  <c r="E3784" i="6" s="1"/>
  <c r="F3780" i="6"/>
  <c r="E3780" i="6" s="1"/>
  <c r="N3780" i="6" s="1"/>
  <c r="F3776" i="6"/>
  <c r="E3776" i="6" s="1"/>
  <c r="F3772" i="6"/>
  <c r="E3772" i="6" s="1"/>
  <c r="N3772" i="6" s="1"/>
  <c r="F3768" i="6"/>
  <c r="E3768" i="6" s="1"/>
  <c r="F3764" i="6"/>
  <c r="E3764" i="6" s="1"/>
  <c r="N3764" i="6" s="1"/>
  <c r="F3760" i="6"/>
  <c r="E3760" i="6" s="1"/>
  <c r="F3755" i="6"/>
  <c r="E3755" i="6" s="1"/>
  <c r="N3755" i="6" s="1"/>
  <c r="F3751" i="6"/>
  <c r="E3751" i="6" s="1"/>
  <c r="F3747" i="6"/>
  <c r="E3747" i="6" s="1"/>
  <c r="N3747" i="6" s="1"/>
  <c r="F3743" i="6"/>
  <c r="E3743" i="6" s="1"/>
  <c r="F3739" i="6"/>
  <c r="E3739" i="6" s="1"/>
  <c r="N3739" i="6" s="1"/>
  <c r="F3735" i="6"/>
  <c r="E3735" i="6" s="1"/>
  <c r="F3731" i="6"/>
  <c r="E3731" i="6" s="1"/>
  <c r="N3731" i="6" s="1"/>
  <c r="F3727" i="6"/>
  <c r="E3727" i="6" s="1"/>
  <c r="N3727" i="6" s="1"/>
  <c r="F3723" i="6"/>
  <c r="E3723" i="6" s="1"/>
  <c r="N3723" i="6" s="1"/>
  <c r="F3719" i="6"/>
  <c r="E3719" i="6" s="1"/>
  <c r="F3715" i="6"/>
  <c r="E3715" i="6" s="1"/>
  <c r="N3715" i="6" s="1"/>
  <c r="F3711" i="6"/>
  <c r="E3711" i="6" s="1"/>
  <c r="F3707" i="6"/>
  <c r="E3707" i="6" s="1"/>
  <c r="N3707" i="6" s="1"/>
  <c r="F3703" i="6"/>
  <c r="E3703" i="6" s="1"/>
  <c r="N3703" i="6" s="1"/>
  <c r="F3699" i="6"/>
  <c r="E3699" i="6" s="1"/>
  <c r="N3699" i="6" s="1"/>
  <c r="F3695" i="6"/>
  <c r="E3695" i="6" s="1"/>
  <c r="F3691" i="6"/>
  <c r="E3691" i="6" s="1"/>
  <c r="N3691" i="6" s="1"/>
  <c r="F3687" i="6"/>
  <c r="E3687" i="6" s="1"/>
  <c r="N3687" i="6" s="1"/>
  <c r="F3683" i="6"/>
  <c r="E3683" i="6" s="1"/>
  <c r="N3683" i="6" s="1"/>
  <c r="F3679" i="6"/>
  <c r="E3679" i="6" s="1"/>
  <c r="F3675" i="6"/>
  <c r="E3675" i="6" s="1"/>
  <c r="N3675" i="6" s="1"/>
  <c r="F3671" i="6"/>
  <c r="E3671" i="6" s="1"/>
  <c r="N3671" i="6" s="1"/>
  <c r="F3667" i="6"/>
  <c r="E3667" i="6" s="1"/>
  <c r="N3667" i="6" s="1"/>
  <c r="F3663" i="6"/>
  <c r="E3663" i="6" s="1"/>
  <c r="F3659" i="6"/>
  <c r="E3659" i="6" s="1"/>
  <c r="N3659" i="6" s="1"/>
  <c r="F3655" i="6"/>
  <c r="E3655" i="6" s="1"/>
  <c r="N3655" i="6" s="1"/>
  <c r="F3651" i="6"/>
  <c r="E3651" i="6" s="1"/>
  <c r="N3651" i="6" s="1"/>
  <c r="F3647" i="6"/>
  <c r="E3647" i="6" s="1"/>
  <c r="F3643" i="6"/>
  <c r="E3643" i="6" s="1"/>
  <c r="N3643" i="6" s="1"/>
  <c r="F3756" i="6"/>
  <c r="E3756" i="6" s="1"/>
  <c r="F3752" i="6"/>
  <c r="E3752" i="6" s="1"/>
  <c r="N3752" i="6" s="1"/>
  <c r="F3748" i="6"/>
  <c r="E3748" i="6" s="1"/>
  <c r="F3744" i="6"/>
  <c r="E3744" i="6" s="1"/>
  <c r="N3744" i="6" s="1"/>
  <c r="F3740" i="6"/>
  <c r="E3740" i="6" s="1"/>
  <c r="F3736" i="6"/>
  <c r="E3736" i="6" s="1"/>
  <c r="N3736" i="6" s="1"/>
  <c r="F3732" i="6"/>
  <c r="E3732" i="6" s="1"/>
  <c r="N3732" i="6" s="1"/>
  <c r="F3728" i="6"/>
  <c r="E3728" i="6" s="1"/>
  <c r="N3728" i="6" s="1"/>
  <c r="F3724" i="6"/>
  <c r="E3724" i="6" s="1"/>
  <c r="F3720" i="6"/>
  <c r="E3720" i="6" s="1"/>
  <c r="N3720" i="6" s="1"/>
  <c r="F3716" i="6"/>
  <c r="E3716" i="6" s="1"/>
  <c r="F3712" i="6"/>
  <c r="E3712" i="6" s="1"/>
  <c r="N3712" i="6" s="1"/>
  <c r="F3708" i="6"/>
  <c r="E3708" i="6" s="1"/>
  <c r="F3704" i="6"/>
  <c r="E3704" i="6" s="1"/>
  <c r="N3704" i="6" s="1"/>
  <c r="F3700" i="6"/>
  <c r="E3700" i="6" s="1"/>
  <c r="F3696" i="6"/>
  <c r="E3696" i="6" s="1"/>
  <c r="N3696" i="6" s="1"/>
  <c r="F3692" i="6"/>
  <c r="E3692" i="6" s="1"/>
  <c r="F3688" i="6"/>
  <c r="E3688" i="6" s="1"/>
  <c r="N3688" i="6" s="1"/>
  <c r="F3684" i="6"/>
  <c r="E3684" i="6" s="1"/>
  <c r="F3680" i="6"/>
  <c r="E3680" i="6" s="1"/>
  <c r="N3680" i="6" s="1"/>
  <c r="F3676" i="6"/>
  <c r="E3676" i="6" s="1"/>
  <c r="F3672" i="6"/>
  <c r="E3672" i="6" s="1"/>
  <c r="N3672" i="6" s="1"/>
  <c r="F3668" i="6"/>
  <c r="E3668" i="6" s="1"/>
  <c r="F3664" i="6"/>
  <c r="E3664" i="6" s="1"/>
  <c r="N3664" i="6" s="1"/>
  <c r="F3660" i="6"/>
  <c r="E3660" i="6" s="1"/>
  <c r="F3656" i="6"/>
  <c r="E3656" i="6" s="1"/>
  <c r="N3656" i="6" s="1"/>
  <c r="F3652" i="6"/>
  <c r="E3652" i="6" s="1"/>
  <c r="F3648" i="6"/>
  <c r="E3648" i="6" s="1"/>
  <c r="N3648" i="6" s="1"/>
  <c r="F3644" i="6"/>
  <c r="E3644" i="6" s="1"/>
  <c r="F3753" i="6"/>
  <c r="E3753" i="6" s="1"/>
  <c r="N3753" i="6" s="1"/>
  <c r="F3749" i="6"/>
  <c r="E3749" i="6" s="1"/>
  <c r="F3745" i="6"/>
  <c r="E3745" i="6" s="1"/>
  <c r="N3745" i="6" s="1"/>
  <c r="F3741" i="6"/>
  <c r="E3741" i="6" s="1"/>
  <c r="F3737" i="6"/>
  <c r="E3737" i="6" s="1"/>
  <c r="N3737" i="6" s="1"/>
  <c r="F3733" i="6"/>
  <c r="E3733" i="6" s="1"/>
  <c r="F3729" i="6"/>
  <c r="E3729" i="6" s="1"/>
  <c r="N3729" i="6" s="1"/>
  <c r="F3725" i="6"/>
  <c r="E3725" i="6" s="1"/>
  <c r="F3721" i="6"/>
  <c r="E3721" i="6" s="1"/>
  <c r="N3721" i="6" s="1"/>
  <c r="F3717" i="6"/>
  <c r="E3717" i="6" s="1"/>
  <c r="F3713" i="6"/>
  <c r="E3713" i="6" s="1"/>
  <c r="N3713" i="6" s="1"/>
  <c r="F3709" i="6"/>
  <c r="E3709" i="6" s="1"/>
  <c r="N3709" i="6" s="1"/>
  <c r="F3705" i="6"/>
  <c r="E3705" i="6" s="1"/>
  <c r="F3701" i="6"/>
  <c r="E3701" i="6" s="1"/>
  <c r="F3697" i="6"/>
  <c r="E3697" i="6" s="1"/>
  <c r="N3697" i="6" s="1"/>
  <c r="F3693" i="6"/>
  <c r="E3693" i="6" s="1"/>
  <c r="F3689" i="6"/>
  <c r="E3689" i="6" s="1"/>
  <c r="N3689" i="6" s="1"/>
  <c r="F3685" i="6"/>
  <c r="E3685" i="6" s="1"/>
  <c r="F3681" i="6"/>
  <c r="E3681" i="6" s="1"/>
  <c r="N3681" i="6" s="1"/>
  <c r="F3677" i="6"/>
  <c r="E3677" i="6" s="1"/>
  <c r="F3673" i="6"/>
  <c r="E3673" i="6" s="1"/>
  <c r="N3673" i="6" s="1"/>
  <c r="F3669" i="6"/>
  <c r="E3669" i="6" s="1"/>
  <c r="F3665" i="6"/>
  <c r="E3665" i="6" s="1"/>
  <c r="N3665" i="6" s="1"/>
  <c r="F3661" i="6"/>
  <c r="E3661" i="6" s="1"/>
  <c r="F3657" i="6"/>
  <c r="E3657" i="6" s="1"/>
  <c r="N3657" i="6" s="1"/>
  <c r="F3653" i="6"/>
  <c r="E3653" i="6" s="1"/>
  <c r="F3649" i="6"/>
  <c r="E3649" i="6" s="1"/>
  <c r="N3649" i="6" s="1"/>
  <c r="F3645" i="6"/>
  <c r="E3645" i="6" s="1"/>
  <c r="F3754" i="6"/>
  <c r="E3754" i="6" s="1"/>
  <c r="N3754" i="6" s="1"/>
  <c r="F3750" i="6"/>
  <c r="E3750" i="6" s="1"/>
  <c r="F3746" i="6"/>
  <c r="E3746" i="6" s="1"/>
  <c r="N3746" i="6" s="1"/>
  <c r="F3742" i="6"/>
  <c r="E3742" i="6" s="1"/>
  <c r="N3742" i="6" s="1"/>
  <c r="F3738" i="6"/>
  <c r="E3738" i="6" s="1"/>
  <c r="N3738" i="6" s="1"/>
  <c r="F3734" i="6"/>
  <c r="E3734" i="6" s="1"/>
  <c r="F3730" i="6"/>
  <c r="E3730" i="6" s="1"/>
  <c r="N3730" i="6" s="1"/>
  <c r="F3726" i="6"/>
  <c r="E3726" i="6" s="1"/>
  <c r="N3726" i="6" s="1"/>
  <c r="F3722" i="6"/>
  <c r="E3722" i="6" s="1"/>
  <c r="F3718" i="6"/>
  <c r="E3718" i="6" s="1"/>
  <c r="N3718" i="6" s="1"/>
  <c r="F3714" i="6"/>
  <c r="E3714" i="6" s="1"/>
  <c r="N3714" i="6" s="1"/>
  <c r="F3710" i="6"/>
  <c r="E3710" i="6" s="1"/>
  <c r="F3706" i="6"/>
  <c r="E3706" i="6" s="1"/>
  <c r="N3706" i="6" s="1"/>
  <c r="F3702" i="6"/>
  <c r="E3702" i="6" s="1"/>
  <c r="F3698" i="6"/>
  <c r="E3698" i="6" s="1"/>
  <c r="N3698" i="6" s="1"/>
  <c r="F3694" i="6"/>
  <c r="E3694" i="6" s="1"/>
  <c r="F3690" i="6"/>
  <c r="E3690" i="6" s="1"/>
  <c r="N3690" i="6" s="1"/>
  <c r="F3686" i="6"/>
  <c r="E3686" i="6" s="1"/>
  <c r="F3682" i="6"/>
  <c r="E3682" i="6" s="1"/>
  <c r="N3682" i="6" s="1"/>
  <c r="F3678" i="6"/>
  <c r="E3678" i="6" s="1"/>
  <c r="F3674" i="6"/>
  <c r="E3674" i="6" s="1"/>
  <c r="N3674" i="6" s="1"/>
  <c r="F3670" i="6"/>
  <c r="E3670" i="6" s="1"/>
  <c r="N3670" i="6" s="1"/>
  <c r="F3666" i="6"/>
  <c r="E3666" i="6" s="1"/>
  <c r="N3666" i="6" s="1"/>
  <c r="F3662" i="6"/>
  <c r="E3662" i="6" s="1"/>
  <c r="F3658" i="6"/>
  <c r="E3658" i="6" s="1"/>
  <c r="N3658" i="6" s="1"/>
  <c r="F3654" i="6"/>
  <c r="E3654" i="6" s="1"/>
  <c r="F3650" i="6"/>
  <c r="E3650" i="6" s="1"/>
  <c r="N3650" i="6" s="1"/>
  <c r="F3646" i="6"/>
  <c r="E3646" i="6" s="1"/>
  <c r="F3642" i="6"/>
  <c r="E3642" i="6" s="1"/>
  <c r="N3642" i="6" s="1"/>
  <c r="F3638" i="6"/>
  <c r="E3638" i="6" s="1"/>
  <c r="F3634" i="6"/>
  <c r="E3634" i="6" s="1"/>
  <c r="N3634" i="6" s="1"/>
  <c r="F3630" i="6"/>
  <c r="E3630" i="6" s="1"/>
  <c r="N3630" i="6" s="1"/>
  <c r="F3626" i="6"/>
  <c r="E3626" i="6" s="1"/>
  <c r="N3626" i="6" s="1"/>
  <c r="F3622" i="6"/>
  <c r="E3622" i="6" s="1"/>
  <c r="F3618" i="6"/>
  <c r="E3618" i="6" s="1"/>
  <c r="N3618" i="6" s="1"/>
  <c r="F3614" i="6"/>
  <c r="E3614" i="6" s="1"/>
  <c r="N3614" i="6" s="1"/>
  <c r="F3610" i="6"/>
  <c r="E3610" i="6" s="1"/>
  <c r="N3610" i="6" s="1"/>
  <c r="F3606" i="6"/>
  <c r="E3606" i="6" s="1"/>
  <c r="F3602" i="6"/>
  <c r="E3602" i="6" s="1"/>
  <c r="N3602" i="6" s="1"/>
  <c r="F3598" i="6"/>
  <c r="E3598" i="6" s="1"/>
  <c r="N3598" i="6" s="1"/>
  <c r="F3594" i="6"/>
  <c r="E3594" i="6" s="1"/>
  <c r="F3590" i="6"/>
  <c r="E3590" i="6" s="1"/>
  <c r="F3586" i="6"/>
  <c r="E3586" i="6" s="1"/>
  <c r="N3586" i="6" s="1"/>
  <c r="F3582" i="6"/>
  <c r="E3582" i="6" s="1"/>
  <c r="N3582" i="6" s="1"/>
  <c r="F3578" i="6"/>
  <c r="E3578" i="6" s="1"/>
  <c r="N3578" i="6" s="1"/>
  <c r="F3574" i="6"/>
  <c r="E3574" i="6" s="1"/>
  <c r="F3570" i="6"/>
  <c r="E3570" i="6" s="1"/>
  <c r="N3570" i="6" s="1"/>
  <c r="F3566" i="6"/>
  <c r="E3566" i="6" s="1"/>
  <c r="N3566" i="6" s="1"/>
  <c r="F3562" i="6"/>
  <c r="E3562" i="6" s="1"/>
  <c r="N3562" i="6" s="1"/>
  <c r="F3558" i="6"/>
  <c r="E3558" i="6" s="1"/>
  <c r="F3554" i="6"/>
  <c r="E3554" i="6" s="1"/>
  <c r="N3554" i="6" s="1"/>
  <c r="F3550" i="6"/>
  <c r="E3550" i="6" s="1"/>
  <c r="N3550" i="6" s="1"/>
  <c r="F3546" i="6"/>
  <c r="E3546" i="6" s="1"/>
  <c r="N3546" i="6" s="1"/>
  <c r="F3542" i="6"/>
  <c r="E3542" i="6" s="1"/>
  <c r="F3538" i="6"/>
  <c r="E3538" i="6" s="1"/>
  <c r="N3538" i="6" s="1"/>
  <c r="F3534" i="6"/>
  <c r="E3534" i="6" s="1"/>
  <c r="F3530" i="6"/>
  <c r="E3530" i="6" s="1"/>
  <c r="N3530" i="6" s="1"/>
  <c r="F3526" i="6"/>
  <c r="E3526" i="6" s="1"/>
  <c r="F3522" i="6"/>
  <c r="E3522" i="6" s="1"/>
  <c r="N3522" i="6" s="1"/>
  <c r="F3518" i="6"/>
  <c r="E3518" i="6" s="1"/>
  <c r="N3518" i="6" s="1"/>
  <c r="F3514" i="6"/>
  <c r="E3514" i="6" s="1"/>
  <c r="N3514" i="6" s="1"/>
  <c r="F3510" i="6"/>
  <c r="E3510" i="6" s="1"/>
  <c r="F3506" i="6"/>
  <c r="E3506" i="6" s="1"/>
  <c r="N3506" i="6" s="1"/>
  <c r="F3502" i="6"/>
  <c r="E3502" i="6" s="1"/>
  <c r="N3502" i="6" s="1"/>
  <c r="F3498" i="6"/>
  <c r="E3498" i="6" s="1"/>
  <c r="N3498" i="6" s="1"/>
  <c r="F3494" i="6"/>
  <c r="E3494" i="6" s="1"/>
  <c r="F3490" i="6"/>
  <c r="E3490" i="6" s="1"/>
  <c r="N3490" i="6" s="1"/>
  <c r="F3486" i="6"/>
  <c r="E3486" i="6" s="1"/>
  <c r="F3482" i="6"/>
  <c r="E3482" i="6" s="1"/>
  <c r="N3482" i="6" s="1"/>
  <c r="F3478" i="6"/>
  <c r="E3478" i="6" s="1"/>
  <c r="F3474" i="6"/>
  <c r="E3474" i="6" s="1"/>
  <c r="N3474" i="6" s="1"/>
  <c r="F3470" i="6"/>
  <c r="E3470" i="6" s="1"/>
  <c r="F3466" i="6"/>
  <c r="E3466" i="6" s="1"/>
  <c r="N3466" i="6" s="1"/>
  <c r="F3462" i="6"/>
  <c r="E3462" i="6" s="1"/>
  <c r="N3462" i="6" s="1"/>
  <c r="F3458" i="6"/>
  <c r="E3458" i="6" s="1"/>
  <c r="N3458" i="6" s="1"/>
  <c r="F3454" i="6"/>
  <c r="E3454" i="6" s="1"/>
  <c r="F3450" i="6"/>
  <c r="E3450" i="6" s="1"/>
  <c r="N3450" i="6" s="1"/>
  <c r="F3446" i="6"/>
  <c r="E3446" i="6" s="1"/>
  <c r="F3442" i="6"/>
  <c r="E3442" i="6" s="1"/>
  <c r="N3442" i="6" s="1"/>
  <c r="F3438" i="6"/>
  <c r="E3438" i="6" s="1"/>
  <c r="F3434" i="6"/>
  <c r="E3434" i="6" s="1"/>
  <c r="N3434" i="6" s="1"/>
  <c r="F3430" i="6"/>
  <c r="E3430" i="6" s="1"/>
  <c r="F3426" i="6"/>
  <c r="E3426" i="6" s="1"/>
  <c r="N3426" i="6" s="1"/>
  <c r="F3422" i="6"/>
  <c r="E3422" i="6" s="1"/>
  <c r="F3418" i="6"/>
  <c r="E3418" i="6" s="1"/>
  <c r="N3418" i="6" s="1"/>
  <c r="F3639" i="6"/>
  <c r="E3639" i="6" s="1"/>
  <c r="F3635" i="6"/>
  <c r="E3635" i="6" s="1"/>
  <c r="N3635" i="6" s="1"/>
  <c r="F3631" i="6"/>
  <c r="E3631" i="6" s="1"/>
  <c r="F3627" i="6"/>
  <c r="E3627" i="6" s="1"/>
  <c r="N3627" i="6" s="1"/>
  <c r="F3623" i="6"/>
  <c r="E3623" i="6" s="1"/>
  <c r="F3619" i="6"/>
  <c r="E3619" i="6" s="1"/>
  <c r="N3619" i="6" s="1"/>
  <c r="F3615" i="6"/>
  <c r="E3615" i="6" s="1"/>
  <c r="F3611" i="6"/>
  <c r="E3611" i="6" s="1"/>
  <c r="N3611" i="6" s="1"/>
  <c r="F3607" i="6"/>
  <c r="E3607" i="6" s="1"/>
  <c r="F3603" i="6"/>
  <c r="E3603" i="6" s="1"/>
  <c r="N3603" i="6" s="1"/>
  <c r="F3599" i="6"/>
  <c r="E3599" i="6" s="1"/>
  <c r="F3595" i="6"/>
  <c r="E3595" i="6" s="1"/>
  <c r="N3595" i="6" s="1"/>
  <c r="F3591" i="6"/>
  <c r="E3591" i="6" s="1"/>
  <c r="F3587" i="6"/>
  <c r="E3587" i="6" s="1"/>
  <c r="N3587" i="6" s="1"/>
  <c r="F3583" i="6"/>
  <c r="E3583" i="6" s="1"/>
  <c r="F3579" i="6"/>
  <c r="E3579" i="6" s="1"/>
  <c r="F3575" i="6"/>
  <c r="E3575" i="6" s="1"/>
  <c r="F3571" i="6"/>
  <c r="E3571" i="6" s="1"/>
  <c r="N3571" i="6" s="1"/>
  <c r="F3567" i="6"/>
  <c r="E3567" i="6" s="1"/>
  <c r="F3563" i="6"/>
  <c r="E3563" i="6" s="1"/>
  <c r="N3563" i="6" s="1"/>
  <c r="F3559" i="6"/>
  <c r="E3559" i="6" s="1"/>
  <c r="F3555" i="6"/>
  <c r="E3555" i="6" s="1"/>
  <c r="N3555" i="6" s="1"/>
  <c r="F3551" i="6"/>
  <c r="E3551" i="6" s="1"/>
  <c r="F3547" i="6"/>
  <c r="E3547" i="6" s="1"/>
  <c r="N3547" i="6" s="1"/>
  <c r="F3543" i="6"/>
  <c r="E3543" i="6" s="1"/>
  <c r="F3539" i="6"/>
  <c r="E3539" i="6" s="1"/>
  <c r="N3539" i="6" s="1"/>
  <c r="F3535" i="6"/>
  <c r="E3535" i="6" s="1"/>
  <c r="F3531" i="6"/>
  <c r="E3531" i="6" s="1"/>
  <c r="N3531" i="6" s="1"/>
  <c r="F3527" i="6"/>
  <c r="E3527" i="6" s="1"/>
  <c r="F3523" i="6"/>
  <c r="E3523" i="6" s="1"/>
  <c r="N3523" i="6" s="1"/>
  <c r="F3519" i="6"/>
  <c r="E3519" i="6" s="1"/>
  <c r="F3515" i="6"/>
  <c r="E3515" i="6" s="1"/>
  <c r="N3515" i="6" s="1"/>
  <c r="F3511" i="6"/>
  <c r="E3511" i="6" s="1"/>
  <c r="F3507" i="6"/>
  <c r="E3507" i="6" s="1"/>
  <c r="N3507" i="6" s="1"/>
  <c r="F3503" i="6"/>
  <c r="E3503" i="6" s="1"/>
  <c r="F3499" i="6"/>
  <c r="E3499" i="6" s="1"/>
  <c r="N3499" i="6" s="1"/>
  <c r="F3495" i="6"/>
  <c r="E3495" i="6" s="1"/>
  <c r="F3491" i="6"/>
  <c r="E3491" i="6" s="1"/>
  <c r="N3491" i="6" s="1"/>
  <c r="F3487" i="6"/>
  <c r="E3487" i="6" s="1"/>
  <c r="N3487" i="6" s="1"/>
  <c r="F3483" i="6"/>
  <c r="E3483" i="6" s="1"/>
  <c r="N3483" i="6" s="1"/>
  <c r="F3479" i="6"/>
  <c r="E3479" i="6" s="1"/>
  <c r="F3475" i="6"/>
  <c r="E3475" i="6" s="1"/>
  <c r="N3475" i="6" s="1"/>
  <c r="F3471" i="6"/>
  <c r="E3471" i="6" s="1"/>
  <c r="N3471" i="6" s="1"/>
  <c r="F3467" i="6"/>
  <c r="E3467" i="6" s="1"/>
  <c r="N3467" i="6" s="1"/>
  <c r="F3463" i="6"/>
  <c r="E3463" i="6" s="1"/>
  <c r="F3459" i="6"/>
  <c r="E3459" i="6" s="1"/>
  <c r="N3459" i="6" s="1"/>
  <c r="F3455" i="6"/>
  <c r="E3455" i="6" s="1"/>
  <c r="N3455" i="6" s="1"/>
  <c r="F3451" i="6"/>
  <c r="E3451" i="6" s="1"/>
  <c r="N3451" i="6" s="1"/>
  <c r="F3447" i="6"/>
  <c r="E3447" i="6" s="1"/>
  <c r="F3443" i="6"/>
  <c r="E3443" i="6" s="1"/>
  <c r="N3443" i="6" s="1"/>
  <c r="F3439" i="6"/>
  <c r="E3439" i="6" s="1"/>
  <c r="N3439" i="6" s="1"/>
  <c r="F3435" i="6"/>
  <c r="E3435" i="6" s="1"/>
  <c r="F3431" i="6"/>
  <c r="E3431" i="6" s="1"/>
  <c r="F3427" i="6"/>
  <c r="E3427" i="6" s="1"/>
  <c r="N3427" i="6" s="1"/>
  <c r="F3423" i="6"/>
  <c r="E3423" i="6" s="1"/>
  <c r="N3423" i="6" s="1"/>
  <c r="F3419" i="6"/>
  <c r="E3419" i="6" s="1"/>
  <c r="N3419" i="6" s="1"/>
  <c r="F3640" i="6"/>
  <c r="E3640" i="6" s="1"/>
  <c r="F3636" i="6"/>
  <c r="E3636" i="6" s="1"/>
  <c r="N3636" i="6" s="1"/>
  <c r="F3632" i="6"/>
  <c r="E3632" i="6" s="1"/>
  <c r="F3628" i="6"/>
  <c r="E3628" i="6" s="1"/>
  <c r="N3628" i="6" s="1"/>
  <c r="F3624" i="6"/>
  <c r="E3624" i="6" s="1"/>
  <c r="F3620" i="6"/>
  <c r="E3620" i="6" s="1"/>
  <c r="N3620" i="6" s="1"/>
  <c r="F3616" i="6"/>
  <c r="E3616" i="6" s="1"/>
  <c r="F3612" i="6"/>
  <c r="E3612" i="6" s="1"/>
  <c r="N3612" i="6" s="1"/>
  <c r="F3608" i="6"/>
  <c r="E3608" i="6" s="1"/>
  <c r="F3604" i="6"/>
  <c r="E3604" i="6" s="1"/>
  <c r="N3604" i="6" s="1"/>
  <c r="F3600" i="6"/>
  <c r="E3600" i="6" s="1"/>
  <c r="F3596" i="6"/>
  <c r="E3596" i="6" s="1"/>
  <c r="N3596" i="6" s="1"/>
  <c r="F3592" i="6"/>
  <c r="E3592" i="6" s="1"/>
  <c r="F3588" i="6"/>
  <c r="E3588" i="6" s="1"/>
  <c r="N3588" i="6" s="1"/>
  <c r="F3584" i="6"/>
  <c r="E3584" i="6" s="1"/>
  <c r="F3580" i="6"/>
  <c r="E3580" i="6" s="1"/>
  <c r="N3580" i="6" s="1"/>
  <c r="F3576" i="6"/>
  <c r="E3576" i="6" s="1"/>
  <c r="F3572" i="6"/>
  <c r="E3572" i="6" s="1"/>
  <c r="N3572" i="6" s="1"/>
  <c r="F3568" i="6"/>
  <c r="E3568" i="6" s="1"/>
  <c r="F3564" i="6"/>
  <c r="E3564" i="6" s="1"/>
  <c r="N3564" i="6" s="1"/>
  <c r="F3560" i="6"/>
  <c r="E3560" i="6" s="1"/>
  <c r="F3556" i="6"/>
  <c r="E3556" i="6" s="1"/>
  <c r="N3556" i="6" s="1"/>
  <c r="F3552" i="6"/>
  <c r="E3552" i="6" s="1"/>
  <c r="F3548" i="6"/>
  <c r="E3548" i="6" s="1"/>
  <c r="N3548" i="6" s="1"/>
  <c r="F3544" i="6"/>
  <c r="E3544" i="6" s="1"/>
  <c r="F3540" i="6"/>
  <c r="E3540" i="6" s="1"/>
  <c r="N3540" i="6" s="1"/>
  <c r="F3536" i="6"/>
  <c r="E3536" i="6" s="1"/>
  <c r="F3532" i="6"/>
  <c r="E3532" i="6" s="1"/>
  <c r="N3532" i="6" s="1"/>
  <c r="F3528" i="6"/>
  <c r="E3528" i="6" s="1"/>
  <c r="F3524" i="6"/>
  <c r="E3524" i="6" s="1"/>
  <c r="N3524" i="6" s="1"/>
  <c r="F3520" i="6"/>
  <c r="E3520" i="6" s="1"/>
  <c r="F3516" i="6"/>
  <c r="E3516" i="6" s="1"/>
  <c r="F3512" i="6"/>
  <c r="E3512" i="6" s="1"/>
  <c r="F3508" i="6"/>
  <c r="E3508" i="6" s="1"/>
  <c r="N3508" i="6" s="1"/>
  <c r="F3504" i="6"/>
  <c r="E3504" i="6" s="1"/>
  <c r="F3500" i="6"/>
  <c r="E3500" i="6" s="1"/>
  <c r="N3500" i="6" s="1"/>
  <c r="F3496" i="6"/>
  <c r="E3496" i="6" s="1"/>
  <c r="F3492" i="6"/>
  <c r="E3492" i="6" s="1"/>
  <c r="N3492" i="6" s="1"/>
  <c r="F3488" i="6"/>
  <c r="E3488" i="6" s="1"/>
  <c r="F3484" i="6"/>
  <c r="E3484" i="6" s="1"/>
  <c r="F3480" i="6"/>
  <c r="E3480" i="6" s="1"/>
  <c r="F3476" i="6"/>
  <c r="E3476" i="6" s="1"/>
  <c r="N3476" i="6" s="1"/>
  <c r="F3472" i="6"/>
  <c r="E3472" i="6" s="1"/>
  <c r="F3468" i="6"/>
  <c r="E3468" i="6" s="1"/>
  <c r="N3468" i="6" s="1"/>
  <c r="F3464" i="6"/>
  <c r="E3464" i="6" s="1"/>
  <c r="F3460" i="6"/>
  <c r="E3460" i="6" s="1"/>
  <c r="N3460" i="6" s="1"/>
  <c r="F3456" i="6"/>
  <c r="E3456" i="6" s="1"/>
  <c r="F3452" i="6"/>
  <c r="E3452" i="6" s="1"/>
  <c r="N3452" i="6" s="1"/>
  <c r="F3448" i="6"/>
  <c r="E3448" i="6" s="1"/>
  <c r="F3444" i="6"/>
  <c r="E3444" i="6" s="1"/>
  <c r="N3444" i="6" s="1"/>
  <c r="F3440" i="6"/>
  <c r="E3440" i="6" s="1"/>
  <c r="F3436" i="6"/>
  <c r="E3436" i="6" s="1"/>
  <c r="N3436" i="6" s="1"/>
  <c r="F3432" i="6"/>
  <c r="E3432" i="6" s="1"/>
  <c r="F3428" i="6"/>
  <c r="E3428" i="6" s="1"/>
  <c r="N3428" i="6" s="1"/>
  <c r="F3424" i="6"/>
  <c r="E3424" i="6" s="1"/>
  <c r="F3420" i="6"/>
  <c r="E3420" i="6" s="1"/>
  <c r="N3420" i="6" s="1"/>
  <c r="F3416" i="6"/>
  <c r="E3416" i="6" s="1"/>
  <c r="F3641" i="6"/>
  <c r="E3641" i="6" s="1"/>
  <c r="N3641" i="6" s="1"/>
  <c r="F3637" i="6"/>
  <c r="E3637" i="6" s="1"/>
  <c r="F3633" i="6"/>
  <c r="E3633" i="6" s="1"/>
  <c r="N3633" i="6" s="1"/>
  <c r="F3629" i="6"/>
  <c r="E3629" i="6" s="1"/>
  <c r="F3625" i="6"/>
  <c r="E3625" i="6" s="1"/>
  <c r="N3625" i="6" s="1"/>
  <c r="F3621" i="6"/>
  <c r="E3621" i="6" s="1"/>
  <c r="F3617" i="6"/>
  <c r="E3617" i="6" s="1"/>
  <c r="N3617" i="6" s="1"/>
  <c r="F3613" i="6"/>
  <c r="E3613" i="6" s="1"/>
  <c r="F3609" i="6"/>
  <c r="E3609" i="6" s="1"/>
  <c r="N3609" i="6" s="1"/>
  <c r="F3605" i="6"/>
  <c r="E3605" i="6" s="1"/>
  <c r="F3601" i="6"/>
  <c r="E3601" i="6" s="1"/>
  <c r="N3601" i="6" s="1"/>
  <c r="F3597" i="6"/>
  <c r="E3597" i="6" s="1"/>
  <c r="F3593" i="6"/>
  <c r="E3593" i="6" s="1"/>
  <c r="N3593" i="6" s="1"/>
  <c r="F3589" i="6"/>
  <c r="E3589" i="6" s="1"/>
  <c r="F3585" i="6"/>
  <c r="E3585" i="6" s="1"/>
  <c r="N3585" i="6" s="1"/>
  <c r="F3581" i="6"/>
  <c r="E3581" i="6" s="1"/>
  <c r="N3581" i="6" s="1"/>
  <c r="F3577" i="6"/>
  <c r="E3577" i="6" s="1"/>
  <c r="N3577" i="6" s="1"/>
  <c r="F3573" i="6"/>
  <c r="E3573" i="6" s="1"/>
  <c r="F3569" i="6"/>
  <c r="E3569" i="6" s="1"/>
  <c r="N3569" i="6" s="1"/>
  <c r="F3565" i="6"/>
  <c r="E3565" i="6" s="1"/>
  <c r="F3561" i="6"/>
  <c r="E3561" i="6" s="1"/>
  <c r="N3561" i="6" s="1"/>
  <c r="F3557" i="6"/>
  <c r="E3557" i="6" s="1"/>
  <c r="F3553" i="6"/>
  <c r="E3553" i="6" s="1"/>
  <c r="N3553" i="6" s="1"/>
  <c r="F3549" i="6"/>
  <c r="E3549" i="6" s="1"/>
  <c r="F3545" i="6"/>
  <c r="E3545" i="6" s="1"/>
  <c r="N3545" i="6" s="1"/>
  <c r="F3541" i="6"/>
  <c r="E3541" i="6" s="1"/>
  <c r="N3541" i="6" s="1"/>
  <c r="F3537" i="6"/>
  <c r="E3537" i="6" s="1"/>
  <c r="N3537" i="6" s="1"/>
  <c r="F3533" i="6"/>
  <c r="E3533" i="6" s="1"/>
  <c r="F3529" i="6"/>
  <c r="E3529" i="6" s="1"/>
  <c r="N3529" i="6" s="1"/>
  <c r="F3525" i="6"/>
  <c r="E3525" i="6" s="1"/>
  <c r="F3521" i="6"/>
  <c r="E3521" i="6" s="1"/>
  <c r="N3521" i="6" s="1"/>
  <c r="F3517" i="6"/>
  <c r="E3517" i="6" s="1"/>
  <c r="F3513" i="6"/>
  <c r="E3513" i="6" s="1"/>
  <c r="N3513" i="6" s="1"/>
  <c r="F3509" i="6"/>
  <c r="E3509" i="6" s="1"/>
  <c r="F3505" i="6"/>
  <c r="E3505" i="6" s="1"/>
  <c r="N3505" i="6" s="1"/>
  <c r="F3501" i="6"/>
  <c r="E3501" i="6" s="1"/>
  <c r="N3501" i="6" s="1"/>
  <c r="F3497" i="6"/>
  <c r="E3497" i="6" s="1"/>
  <c r="N3497" i="6" s="1"/>
  <c r="F3493" i="6"/>
  <c r="E3493" i="6" s="1"/>
  <c r="F3489" i="6"/>
  <c r="E3489" i="6" s="1"/>
  <c r="N3489" i="6" s="1"/>
  <c r="F3485" i="6"/>
  <c r="E3485" i="6" s="1"/>
  <c r="F3481" i="6"/>
  <c r="E3481" i="6" s="1"/>
  <c r="N3481" i="6" s="1"/>
  <c r="F3477" i="6"/>
  <c r="E3477" i="6" s="1"/>
  <c r="F3473" i="6"/>
  <c r="E3473" i="6" s="1"/>
  <c r="N3473" i="6" s="1"/>
  <c r="F3469" i="6"/>
  <c r="E3469" i="6" s="1"/>
  <c r="F3465" i="6"/>
  <c r="E3465" i="6" s="1"/>
  <c r="N3465" i="6" s="1"/>
  <c r="F3461" i="6"/>
  <c r="E3461" i="6" s="1"/>
  <c r="F3457" i="6"/>
  <c r="E3457" i="6" s="1"/>
  <c r="N3457" i="6" s="1"/>
  <c r="F3453" i="6"/>
  <c r="E3453" i="6" s="1"/>
  <c r="F3449" i="6"/>
  <c r="E3449" i="6" s="1"/>
  <c r="N3449" i="6" s="1"/>
  <c r="F3445" i="6"/>
  <c r="E3445" i="6" s="1"/>
  <c r="F3441" i="6"/>
  <c r="E3441" i="6" s="1"/>
  <c r="N3441" i="6" s="1"/>
  <c r="F3437" i="6"/>
  <c r="E3437" i="6" s="1"/>
  <c r="F3433" i="6"/>
  <c r="E3433" i="6" s="1"/>
  <c r="N3433" i="6" s="1"/>
  <c r="F3429" i="6"/>
  <c r="E3429" i="6" s="1"/>
  <c r="F3425" i="6"/>
  <c r="E3425" i="6" s="1"/>
  <c r="N3425" i="6" s="1"/>
  <c r="F3421" i="6"/>
  <c r="E3421" i="6" s="1"/>
  <c r="F3417" i="6"/>
  <c r="E3417" i="6" s="1"/>
  <c r="N3417" i="6" s="1"/>
  <c r="F3414" i="6"/>
  <c r="E3414" i="6" s="1"/>
  <c r="F3410" i="6"/>
  <c r="E3410" i="6" s="1"/>
  <c r="N3410" i="6" s="1"/>
  <c r="F3406" i="6"/>
  <c r="E3406" i="6" s="1"/>
  <c r="F3402" i="6"/>
  <c r="E3402" i="6" s="1"/>
  <c r="N3402" i="6" s="1"/>
  <c r="F3398" i="6"/>
  <c r="E3398" i="6" s="1"/>
  <c r="F3394" i="6"/>
  <c r="E3394" i="6" s="1"/>
  <c r="N3394" i="6" s="1"/>
  <c r="F3390" i="6"/>
  <c r="E3390" i="6" s="1"/>
  <c r="F3386" i="6"/>
  <c r="E3386" i="6" s="1"/>
  <c r="N3386" i="6" s="1"/>
  <c r="F3382" i="6"/>
  <c r="E3382" i="6" s="1"/>
  <c r="F3378" i="6"/>
  <c r="E3378" i="6" s="1"/>
  <c r="N3378" i="6" s="1"/>
  <c r="F3374" i="6"/>
  <c r="E3374" i="6" s="1"/>
  <c r="F3370" i="6"/>
  <c r="E3370" i="6" s="1"/>
  <c r="N3370" i="6" s="1"/>
  <c r="F3366" i="6"/>
  <c r="E3366" i="6" s="1"/>
  <c r="F3362" i="6"/>
  <c r="E3362" i="6" s="1"/>
  <c r="F3358" i="6"/>
  <c r="E3358" i="6" s="1"/>
  <c r="F3354" i="6"/>
  <c r="E3354" i="6" s="1"/>
  <c r="N3354" i="6" s="1"/>
  <c r="F3350" i="6"/>
  <c r="E3350" i="6" s="1"/>
  <c r="N3350" i="6" s="1"/>
  <c r="F3346" i="6"/>
  <c r="E3346" i="6" s="1"/>
  <c r="N3346" i="6" s="1"/>
  <c r="F3342" i="6"/>
  <c r="E3342" i="6" s="1"/>
  <c r="F3338" i="6"/>
  <c r="E3338" i="6" s="1"/>
  <c r="N3338" i="6" s="1"/>
  <c r="F3334" i="6"/>
  <c r="E3334" i="6" s="1"/>
  <c r="N3334" i="6" s="1"/>
  <c r="F3330" i="6"/>
  <c r="E3330" i="6" s="1"/>
  <c r="N3330" i="6" s="1"/>
  <c r="F3326" i="6"/>
  <c r="E3326" i="6" s="1"/>
  <c r="N3326" i="6" s="1"/>
  <c r="F3322" i="6"/>
  <c r="E3322" i="6" s="1"/>
  <c r="N3322" i="6" s="1"/>
  <c r="F3318" i="6"/>
  <c r="E3318" i="6" s="1"/>
  <c r="N3318" i="6" s="1"/>
  <c r="F3314" i="6"/>
  <c r="E3314" i="6" s="1"/>
  <c r="N3314" i="6" s="1"/>
  <c r="F3310" i="6"/>
  <c r="E3310" i="6" s="1"/>
  <c r="F3306" i="6"/>
  <c r="E3306" i="6" s="1"/>
  <c r="N3306" i="6" s="1"/>
  <c r="F3302" i="6"/>
  <c r="E3302" i="6" s="1"/>
  <c r="N3302" i="6" s="1"/>
  <c r="F3298" i="6"/>
  <c r="E3298" i="6" s="1"/>
  <c r="F3294" i="6"/>
  <c r="E3294" i="6" s="1"/>
  <c r="F3290" i="6"/>
  <c r="E3290" i="6" s="1"/>
  <c r="N3290" i="6" s="1"/>
  <c r="F3286" i="6"/>
  <c r="E3286" i="6" s="1"/>
  <c r="N3286" i="6" s="1"/>
  <c r="F3282" i="6"/>
  <c r="E3282" i="6" s="1"/>
  <c r="N3282" i="6" s="1"/>
  <c r="F3278" i="6"/>
  <c r="E3278" i="6" s="1"/>
  <c r="F3274" i="6"/>
  <c r="E3274" i="6" s="1"/>
  <c r="N3274" i="6" s="1"/>
  <c r="F3270" i="6"/>
  <c r="E3270" i="6" s="1"/>
  <c r="N3270" i="6" s="1"/>
  <c r="F3266" i="6"/>
  <c r="E3266" i="6" s="1"/>
  <c r="N3266" i="6" s="1"/>
  <c r="F3262" i="6"/>
  <c r="E3262" i="6" s="1"/>
  <c r="F3258" i="6"/>
  <c r="E3258" i="6" s="1"/>
  <c r="N3258" i="6" s="1"/>
  <c r="F3254" i="6"/>
  <c r="E3254" i="6" s="1"/>
  <c r="N3254" i="6" s="1"/>
  <c r="F3250" i="6"/>
  <c r="E3250" i="6" s="1"/>
  <c r="N3250" i="6" s="1"/>
  <c r="F3246" i="6"/>
  <c r="E3246" i="6" s="1"/>
  <c r="F3242" i="6"/>
  <c r="E3242" i="6" s="1"/>
  <c r="N3242" i="6" s="1"/>
  <c r="F3238" i="6"/>
  <c r="E3238" i="6" s="1"/>
  <c r="N3238" i="6" s="1"/>
  <c r="F3234" i="6"/>
  <c r="E3234" i="6" s="1"/>
  <c r="F3230" i="6"/>
  <c r="E3230" i="6" s="1"/>
  <c r="F3226" i="6"/>
  <c r="E3226" i="6" s="1"/>
  <c r="N3226" i="6" s="1"/>
  <c r="F3222" i="6"/>
  <c r="E3222" i="6" s="1"/>
  <c r="N3222" i="6" s="1"/>
  <c r="F3218" i="6"/>
  <c r="E3218" i="6" s="1"/>
  <c r="N3218" i="6" s="1"/>
  <c r="F3214" i="6"/>
  <c r="E3214" i="6" s="1"/>
  <c r="F3210" i="6"/>
  <c r="E3210" i="6" s="1"/>
  <c r="N3210" i="6" s="1"/>
  <c r="F3206" i="6"/>
  <c r="E3206" i="6" s="1"/>
  <c r="N3206" i="6" s="1"/>
  <c r="F3202" i="6"/>
  <c r="E3202" i="6" s="1"/>
  <c r="N3202" i="6" s="1"/>
  <c r="F3198" i="6"/>
  <c r="E3198" i="6" s="1"/>
  <c r="F3194" i="6"/>
  <c r="E3194" i="6" s="1"/>
  <c r="N3194" i="6" s="1"/>
  <c r="F3190" i="6"/>
  <c r="E3190" i="6" s="1"/>
  <c r="N3190" i="6" s="1"/>
  <c r="F3415" i="6"/>
  <c r="E3415" i="6" s="1"/>
  <c r="N3415" i="6" s="1"/>
  <c r="F3411" i="6"/>
  <c r="E3411" i="6" s="1"/>
  <c r="F3407" i="6"/>
  <c r="E3407" i="6" s="1"/>
  <c r="N3407" i="6" s="1"/>
  <c r="F3403" i="6"/>
  <c r="E3403" i="6" s="1"/>
  <c r="N3403" i="6" s="1"/>
  <c r="F3399" i="6"/>
  <c r="E3399" i="6" s="1"/>
  <c r="N3399" i="6" s="1"/>
  <c r="F3395" i="6"/>
  <c r="E3395" i="6" s="1"/>
  <c r="F3391" i="6"/>
  <c r="E3391" i="6" s="1"/>
  <c r="N3391" i="6" s="1"/>
  <c r="F3387" i="6"/>
  <c r="E3387" i="6" s="1"/>
  <c r="N3387" i="6" s="1"/>
  <c r="F3383" i="6"/>
  <c r="E3383" i="6" s="1"/>
  <c r="N3383" i="6" s="1"/>
  <c r="F3379" i="6"/>
  <c r="E3379" i="6" s="1"/>
  <c r="F3375" i="6"/>
  <c r="E3375" i="6" s="1"/>
  <c r="N3375" i="6" s="1"/>
  <c r="F3371" i="6"/>
  <c r="E3371" i="6" s="1"/>
  <c r="F3367" i="6"/>
  <c r="E3367" i="6" s="1"/>
  <c r="N3367" i="6" s="1"/>
  <c r="F3363" i="6"/>
  <c r="E3363" i="6" s="1"/>
  <c r="F3359" i="6"/>
  <c r="E3359" i="6" s="1"/>
  <c r="N3359" i="6" s="1"/>
  <c r="F3355" i="6"/>
  <c r="E3355" i="6" s="1"/>
  <c r="F3351" i="6"/>
  <c r="E3351" i="6" s="1"/>
  <c r="F3347" i="6"/>
  <c r="E3347" i="6" s="1"/>
  <c r="F3343" i="6"/>
  <c r="E3343" i="6" s="1"/>
  <c r="N3343" i="6" s="1"/>
  <c r="F3339" i="6"/>
  <c r="E3339" i="6" s="1"/>
  <c r="F3335" i="6"/>
  <c r="E3335" i="6" s="1"/>
  <c r="N3335" i="6" s="1"/>
  <c r="F3331" i="6"/>
  <c r="E3331" i="6" s="1"/>
  <c r="N3331" i="6" s="1"/>
  <c r="F3327" i="6"/>
  <c r="E3327" i="6" s="1"/>
  <c r="N3327" i="6" s="1"/>
  <c r="F3323" i="6"/>
  <c r="E3323" i="6" s="1"/>
  <c r="F3319" i="6"/>
  <c r="E3319" i="6" s="1"/>
  <c r="N3319" i="6" s="1"/>
  <c r="F3315" i="6"/>
  <c r="E3315" i="6" s="1"/>
  <c r="F3311" i="6"/>
  <c r="E3311" i="6" s="1"/>
  <c r="N3311" i="6" s="1"/>
  <c r="F3307" i="6"/>
  <c r="E3307" i="6" s="1"/>
  <c r="F3303" i="6"/>
  <c r="E3303" i="6" s="1"/>
  <c r="N3303" i="6" s="1"/>
  <c r="F3299" i="6"/>
  <c r="E3299" i="6" s="1"/>
  <c r="F3295" i="6"/>
  <c r="E3295" i="6" s="1"/>
  <c r="N3295" i="6" s="1"/>
  <c r="F3291" i="6"/>
  <c r="E3291" i="6" s="1"/>
  <c r="F3287" i="6"/>
  <c r="E3287" i="6" s="1"/>
  <c r="F3283" i="6"/>
  <c r="E3283" i="6" s="1"/>
  <c r="F3279" i="6"/>
  <c r="E3279" i="6" s="1"/>
  <c r="N3279" i="6" s="1"/>
  <c r="F3275" i="6"/>
  <c r="E3275" i="6" s="1"/>
  <c r="F3271" i="6"/>
  <c r="E3271" i="6" s="1"/>
  <c r="N3271" i="6" s="1"/>
  <c r="F3267" i="6"/>
  <c r="E3267" i="6" s="1"/>
  <c r="F3263" i="6"/>
  <c r="E3263" i="6" s="1"/>
  <c r="N3263" i="6" s="1"/>
  <c r="F3259" i="6"/>
  <c r="E3259" i="6" s="1"/>
  <c r="F3255" i="6"/>
  <c r="E3255" i="6" s="1"/>
  <c r="N3255" i="6" s="1"/>
  <c r="F3251" i="6"/>
  <c r="E3251" i="6" s="1"/>
  <c r="F3247" i="6"/>
  <c r="E3247" i="6" s="1"/>
  <c r="N3247" i="6" s="1"/>
  <c r="F3243" i="6"/>
  <c r="E3243" i="6" s="1"/>
  <c r="F3239" i="6"/>
  <c r="E3239" i="6" s="1"/>
  <c r="N3239" i="6" s="1"/>
  <c r="F3235" i="6"/>
  <c r="E3235" i="6" s="1"/>
  <c r="N3235" i="6" s="1"/>
  <c r="F3231" i="6"/>
  <c r="E3231" i="6" s="1"/>
  <c r="N3231" i="6" s="1"/>
  <c r="F3227" i="6"/>
  <c r="E3227" i="6" s="1"/>
  <c r="F3223" i="6"/>
  <c r="E3223" i="6" s="1"/>
  <c r="N3223" i="6" s="1"/>
  <c r="F3219" i="6"/>
  <c r="E3219" i="6" s="1"/>
  <c r="F3215" i="6"/>
  <c r="E3215" i="6" s="1"/>
  <c r="N3215" i="6" s="1"/>
  <c r="F3211" i="6"/>
  <c r="E3211" i="6" s="1"/>
  <c r="F3207" i="6"/>
  <c r="E3207" i="6" s="1"/>
  <c r="N3207" i="6" s="1"/>
  <c r="F3203" i="6"/>
  <c r="E3203" i="6" s="1"/>
  <c r="F3199" i="6"/>
  <c r="E3199" i="6" s="1"/>
  <c r="N3199" i="6" s="1"/>
  <c r="F3195" i="6"/>
  <c r="E3195" i="6" s="1"/>
  <c r="F3191" i="6"/>
  <c r="E3191" i="6" s="1"/>
  <c r="N3191" i="6" s="1"/>
  <c r="F3412" i="6"/>
  <c r="E3412" i="6" s="1"/>
  <c r="F3408" i="6"/>
  <c r="E3408" i="6" s="1"/>
  <c r="N3408" i="6" s="1"/>
  <c r="F3404" i="6"/>
  <c r="E3404" i="6" s="1"/>
  <c r="F3400" i="6"/>
  <c r="E3400" i="6" s="1"/>
  <c r="N3400" i="6" s="1"/>
  <c r="F3396" i="6"/>
  <c r="E3396" i="6" s="1"/>
  <c r="N3396" i="6" s="1"/>
  <c r="F3392" i="6"/>
  <c r="E3392" i="6" s="1"/>
  <c r="N3392" i="6" s="1"/>
  <c r="F3388" i="6"/>
  <c r="E3388" i="6" s="1"/>
  <c r="F3384" i="6"/>
  <c r="E3384" i="6" s="1"/>
  <c r="N3384" i="6" s="1"/>
  <c r="F3380" i="6"/>
  <c r="E3380" i="6" s="1"/>
  <c r="F3376" i="6"/>
  <c r="E3376" i="6" s="1"/>
  <c r="N3376" i="6" s="1"/>
  <c r="F3372" i="6"/>
  <c r="E3372" i="6" s="1"/>
  <c r="F3368" i="6"/>
  <c r="E3368" i="6" s="1"/>
  <c r="N3368" i="6" s="1"/>
  <c r="F3364" i="6"/>
  <c r="E3364" i="6" s="1"/>
  <c r="F3360" i="6"/>
  <c r="E3360" i="6" s="1"/>
  <c r="N3360" i="6" s="1"/>
  <c r="F3356" i="6"/>
  <c r="E3356" i="6" s="1"/>
  <c r="F3352" i="6"/>
  <c r="E3352" i="6" s="1"/>
  <c r="N3352" i="6" s="1"/>
  <c r="F3348" i="6"/>
  <c r="E3348" i="6" s="1"/>
  <c r="F3344" i="6"/>
  <c r="E3344" i="6" s="1"/>
  <c r="N3344" i="6" s="1"/>
  <c r="F3340" i="6"/>
  <c r="E3340" i="6" s="1"/>
  <c r="F3336" i="6"/>
  <c r="E3336" i="6" s="1"/>
  <c r="N3336" i="6" s="1"/>
  <c r="F3332" i="6"/>
  <c r="E3332" i="6" s="1"/>
  <c r="F3328" i="6"/>
  <c r="E3328" i="6" s="1"/>
  <c r="N3328" i="6" s="1"/>
  <c r="F3324" i="6"/>
  <c r="E3324" i="6" s="1"/>
  <c r="F3320" i="6"/>
  <c r="E3320" i="6" s="1"/>
  <c r="N3320" i="6" s="1"/>
  <c r="F3316" i="6"/>
  <c r="E3316" i="6" s="1"/>
  <c r="F3312" i="6"/>
  <c r="E3312" i="6" s="1"/>
  <c r="N3312" i="6" s="1"/>
  <c r="F3308" i="6"/>
  <c r="E3308" i="6" s="1"/>
  <c r="F3304" i="6"/>
  <c r="E3304" i="6" s="1"/>
  <c r="N3304" i="6" s="1"/>
  <c r="F3300" i="6"/>
  <c r="E3300" i="6" s="1"/>
  <c r="F3296" i="6"/>
  <c r="E3296" i="6" s="1"/>
  <c r="N3296" i="6" s="1"/>
  <c r="F3292" i="6"/>
  <c r="E3292" i="6" s="1"/>
  <c r="F3288" i="6"/>
  <c r="E3288" i="6" s="1"/>
  <c r="N3288" i="6" s="1"/>
  <c r="F3284" i="6"/>
  <c r="E3284" i="6" s="1"/>
  <c r="F3280" i="6"/>
  <c r="E3280" i="6" s="1"/>
  <c r="N3280" i="6" s="1"/>
  <c r="F3276" i="6"/>
  <c r="E3276" i="6" s="1"/>
  <c r="F3272" i="6"/>
  <c r="E3272" i="6" s="1"/>
  <c r="N3272" i="6" s="1"/>
  <c r="F3268" i="6"/>
  <c r="E3268" i="6" s="1"/>
  <c r="F3264" i="6"/>
  <c r="E3264" i="6" s="1"/>
  <c r="N3264" i="6" s="1"/>
  <c r="F3260" i="6"/>
  <c r="E3260" i="6" s="1"/>
  <c r="F3256" i="6"/>
  <c r="E3256" i="6" s="1"/>
  <c r="N3256" i="6" s="1"/>
  <c r="F3252" i="6"/>
  <c r="E3252" i="6" s="1"/>
  <c r="F3248" i="6"/>
  <c r="E3248" i="6" s="1"/>
  <c r="N3248" i="6" s="1"/>
  <c r="F3244" i="6"/>
  <c r="E3244" i="6" s="1"/>
  <c r="F3240" i="6"/>
  <c r="E3240" i="6" s="1"/>
  <c r="N3240" i="6" s="1"/>
  <c r="F3236" i="6"/>
  <c r="E3236" i="6" s="1"/>
  <c r="F3232" i="6"/>
  <c r="E3232" i="6" s="1"/>
  <c r="N3232" i="6" s="1"/>
  <c r="F3228" i="6"/>
  <c r="E3228" i="6" s="1"/>
  <c r="F3224" i="6"/>
  <c r="E3224" i="6" s="1"/>
  <c r="N3224" i="6" s="1"/>
  <c r="F3220" i="6"/>
  <c r="E3220" i="6" s="1"/>
  <c r="F3216" i="6"/>
  <c r="E3216" i="6" s="1"/>
  <c r="N3216" i="6" s="1"/>
  <c r="F3212" i="6"/>
  <c r="E3212" i="6" s="1"/>
  <c r="F3208" i="6"/>
  <c r="E3208" i="6" s="1"/>
  <c r="N3208" i="6" s="1"/>
  <c r="F3204" i="6"/>
  <c r="E3204" i="6" s="1"/>
  <c r="F3200" i="6"/>
  <c r="E3200" i="6" s="1"/>
  <c r="N3200" i="6" s="1"/>
  <c r="F3196" i="6"/>
  <c r="E3196" i="6" s="1"/>
  <c r="F3192" i="6"/>
  <c r="E3192" i="6" s="1"/>
  <c r="F3413" i="6"/>
  <c r="E3413" i="6" s="1"/>
  <c r="F3409" i="6"/>
  <c r="E3409" i="6" s="1"/>
  <c r="N3409" i="6" s="1"/>
  <c r="F3405" i="6"/>
  <c r="E3405" i="6" s="1"/>
  <c r="F3401" i="6"/>
  <c r="E3401" i="6" s="1"/>
  <c r="N3401" i="6" s="1"/>
  <c r="F3397" i="6"/>
  <c r="E3397" i="6" s="1"/>
  <c r="F3393" i="6"/>
  <c r="E3393" i="6" s="1"/>
  <c r="N3393" i="6" s="1"/>
  <c r="F3389" i="6"/>
  <c r="E3389" i="6" s="1"/>
  <c r="F3385" i="6"/>
  <c r="E3385" i="6" s="1"/>
  <c r="N3385" i="6" s="1"/>
  <c r="F3381" i="6"/>
  <c r="E3381" i="6" s="1"/>
  <c r="F3377" i="6"/>
  <c r="E3377" i="6" s="1"/>
  <c r="N3377" i="6" s="1"/>
  <c r="F3373" i="6"/>
  <c r="E3373" i="6" s="1"/>
  <c r="F3369" i="6"/>
  <c r="E3369" i="6" s="1"/>
  <c r="F3365" i="6"/>
  <c r="E3365" i="6" s="1"/>
  <c r="F3361" i="6"/>
  <c r="E3361" i="6" s="1"/>
  <c r="N3361" i="6" s="1"/>
  <c r="F3357" i="6"/>
  <c r="E3357" i="6" s="1"/>
  <c r="F3353" i="6"/>
  <c r="E3353" i="6" s="1"/>
  <c r="N3353" i="6" s="1"/>
  <c r="F3349" i="6"/>
  <c r="E3349" i="6" s="1"/>
  <c r="F3345" i="6"/>
  <c r="E3345" i="6" s="1"/>
  <c r="N3345" i="6" s="1"/>
  <c r="F3341" i="6"/>
  <c r="E3341" i="6" s="1"/>
  <c r="F3337" i="6"/>
  <c r="E3337" i="6" s="1"/>
  <c r="N3337" i="6" s="1"/>
  <c r="F3333" i="6"/>
  <c r="E3333" i="6" s="1"/>
  <c r="F3329" i="6"/>
  <c r="E3329" i="6" s="1"/>
  <c r="N3329" i="6" s="1"/>
  <c r="F3325" i="6"/>
  <c r="E3325" i="6" s="1"/>
  <c r="F3321" i="6"/>
  <c r="E3321" i="6" s="1"/>
  <c r="F3317" i="6"/>
  <c r="E3317" i="6" s="1"/>
  <c r="N3317" i="6" s="1"/>
  <c r="F3313" i="6"/>
  <c r="E3313" i="6" s="1"/>
  <c r="N3313" i="6" s="1"/>
  <c r="F3309" i="6"/>
  <c r="E3309" i="6" s="1"/>
  <c r="F3305" i="6"/>
  <c r="E3305" i="6" s="1"/>
  <c r="N3305" i="6" s="1"/>
  <c r="F3301" i="6"/>
  <c r="E3301" i="6" s="1"/>
  <c r="F3297" i="6"/>
  <c r="E3297" i="6" s="1"/>
  <c r="N3297" i="6" s="1"/>
  <c r="F3293" i="6"/>
  <c r="E3293" i="6" s="1"/>
  <c r="F3289" i="6"/>
  <c r="E3289" i="6" s="1"/>
  <c r="N3289" i="6" s="1"/>
  <c r="F3285" i="6"/>
  <c r="E3285" i="6" s="1"/>
  <c r="F3281" i="6"/>
  <c r="E3281" i="6" s="1"/>
  <c r="N3281" i="6" s="1"/>
  <c r="F3277" i="6"/>
  <c r="E3277" i="6" s="1"/>
  <c r="F3273" i="6"/>
  <c r="E3273" i="6" s="1"/>
  <c r="N3273" i="6" s="1"/>
  <c r="F3269" i="6"/>
  <c r="E3269" i="6" s="1"/>
  <c r="F3265" i="6"/>
  <c r="E3265" i="6" s="1"/>
  <c r="N3265" i="6" s="1"/>
  <c r="F3261" i="6"/>
  <c r="E3261" i="6" s="1"/>
  <c r="F3257" i="6"/>
  <c r="E3257" i="6" s="1"/>
  <c r="F3253" i="6"/>
  <c r="E3253" i="6" s="1"/>
  <c r="F3249" i="6"/>
  <c r="E3249" i="6" s="1"/>
  <c r="N3249" i="6" s="1"/>
  <c r="F3245" i="6"/>
  <c r="E3245" i="6" s="1"/>
  <c r="F3241" i="6"/>
  <c r="E3241" i="6" s="1"/>
  <c r="N3241" i="6" s="1"/>
  <c r="F3237" i="6"/>
  <c r="E3237" i="6" s="1"/>
  <c r="F3233" i="6"/>
  <c r="E3233" i="6" s="1"/>
  <c r="N3233" i="6" s="1"/>
  <c r="F3229" i="6"/>
  <c r="E3229" i="6" s="1"/>
  <c r="N3229" i="6" s="1"/>
  <c r="F3225" i="6"/>
  <c r="E3225" i="6" s="1"/>
  <c r="N3225" i="6" s="1"/>
  <c r="F3221" i="6"/>
  <c r="E3221" i="6" s="1"/>
  <c r="F3217" i="6"/>
  <c r="E3217" i="6" s="1"/>
  <c r="N3217" i="6" s="1"/>
  <c r="F3213" i="6"/>
  <c r="E3213" i="6" s="1"/>
  <c r="N3213" i="6" s="1"/>
  <c r="F3209" i="6"/>
  <c r="E3209" i="6" s="1"/>
  <c r="N3209" i="6" s="1"/>
  <c r="F3205" i="6"/>
  <c r="E3205" i="6" s="1"/>
  <c r="F3201" i="6"/>
  <c r="E3201" i="6" s="1"/>
  <c r="N3201" i="6" s="1"/>
  <c r="F3197" i="6"/>
  <c r="E3197" i="6" s="1"/>
  <c r="N3197" i="6" s="1"/>
  <c r="F3193" i="6"/>
  <c r="E3193" i="6" s="1"/>
  <c r="N3193" i="6" s="1"/>
  <c r="F3189" i="6"/>
  <c r="E3189" i="6" s="1"/>
  <c r="F3187" i="6"/>
  <c r="E3187" i="6" s="1"/>
  <c r="N3187" i="6" s="1"/>
  <c r="F3183" i="6"/>
  <c r="E3183" i="6" s="1"/>
  <c r="F3179" i="6"/>
  <c r="E3179" i="6" s="1"/>
  <c r="N3179" i="6" s="1"/>
  <c r="F3175" i="6"/>
  <c r="E3175" i="6" s="1"/>
  <c r="F3171" i="6"/>
  <c r="E3171" i="6" s="1"/>
  <c r="N3171" i="6" s="1"/>
  <c r="F3167" i="6"/>
  <c r="E3167" i="6" s="1"/>
  <c r="F3163" i="6"/>
  <c r="E3163" i="6" s="1"/>
  <c r="N3163" i="6" s="1"/>
  <c r="F3159" i="6"/>
  <c r="E3159" i="6" s="1"/>
  <c r="F3155" i="6"/>
  <c r="E3155" i="6" s="1"/>
  <c r="N3155" i="6" s="1"/>
  <c r="F3151" i="6"/>
  <c r="E3151" i="6" s="1"/>
  <c r="F3147" i="6"/>
  <c r="E3147" i="6" s="1"/>
  <c r="N3147" i="6" s="1"/>
  <c r="F3143" i="6"/>
  <c r="E3143" i="6" s="1"/>
  <c r="F3139" i="6"/>
  <c r="E3139" i="6" s="1"/>
  <c r="N3139" i="6" s="1"/>
  <c r="F3135" i="6"/>
  <c r="E3135" i="6" s="1"/>
  <c r="F3131" i="6"/>
  <c r="E3131" i="6" s="1"/>
  <c r="N3131" i="6" s="1"/>
  <c r="F3127" i="6"/>
  <c r="E3127" i="6" s="1"/>
  <c r="F3123" i="6"/>
  <c r="E3123" i="6" s="1"/>
  <c r="N3123" i="6" s="1"/>
  <c r="F3119" i="6"/>
  <c r="E3119" i="6" s="1"/>
  <c r="F3115" i="6"/>
  <c r="E3115" i="6" s="1"/>
  <c r="F3111" i="6"/>
  <c r="E3111" i="6" s="1"/>
  <c r="F3107" i="6"/>
  <c r="E3107" i="6" s="1"/>
  <c r="N3107" i="6" s="1"/>
  <c r="F3103" i="6"/>
  <c r="E3103" i="6" s="1"/>
  <c r="F3099" i="6"/>
  <c r="E3099" i="6" s="1"/>
  <c r="N3099" i="6" s="1"/>
  <c r="F3095" i="6"/>
  <c r="E3095" i="6" s="1"/>
  <c r="F3091" i="6"/>
  <c r="E3091" i="6" s="1"/>
  <c r="N3091" i="6" s="1"/>
  <c r="F3087" i="6"/>
  <c r="E3087" i="6" s="1"/>
  <c r="F3083" i="6"/>
  <c r="E3083" i="6" s="1"/>
  <c r="F3079" i="6"/>
  <c r="E3079" i="6" s="1"/>
  <c r="F3075" i="6"/>
  <c r="E3075" i="6" s="1"/>
  <c r="N3075" i="6" s="1"/>
  <c r="F3071" i="6"/>
  <c r="E3071" i="6" s="1"/>
  <c r="F3067" i="6"/>
  <c r="E3067" i="6" s="1"/>
  <c r="F3063" i="6"/>
  <c r="E3063" i="6" s="1"/>
  <c r="F3059" i="6"/>
  <c r="E3059" i="6" s="1"/>
  <c r="N3059" i="6" s="1"/>
  <c r="F3055" i="6"/>
  <c r="E3055" i="6" s="1"/>
  <c r="F3051" i="6"/>
  <c r="E3051" i="6" s="1"/>
  <c r="N3051" i="6" s="1"/>
  <c r="F3047" i="6"/>
  <c r="E3047" i="6" s="1"/>
  <c r="F3043" i="6"/>
  <c r="E3043" i="6" s="1"/>
  <c r="N3043" i="6" s="1"/>
  <c r="F3039" i="6"/>
  <c r="E3039" i="6" s="1"/>
  <c r="F3035" i="6"/>
  <c r="E3035" i="6" s="1"/>
  <c r="N3035" i="6" s="1"/>
  <c r="F3031" i="6"/>
  <c r="E3031" i="6" s="1"/>
  <c r="F3027" i="6"/>
  <c r="E3027" i="6" s="1"/>
  <c r="N3027" i="6" s="1"/>
  <c r="F3023" i="6"/>
  <c r="E3023" i="6" s="1"/>
  <c r="F3019" i="6"/>
  <c r="E3019" i="6" s="1"/>
  <c r="N3019" i="6" s="1"/>
  <c r="F3015" i="6"/>
  <c r="E3015" i="6" s="1"/>
  <c r="N3015" i="6" s="1"/>
  <c r="F3011" i="6"/>
  <c r="E3011" i="6" s="1"/>
  <c r="N3011" i="6" s="1"/>
  <c r="F3007" i="6"/>
  <c r="E3007" i="6" s="1"/>
  <c r="F3003" i="6"/>
  <c r="E3003" i="6" s="1"/>
  <c r="F2999" i="6"/>
  <c r="E2999" i="6" s="1"/>
  <c r="F2995" i="6"/>
  <c r="E2995" i="6" s="1"/>
  <c r="N2995" i="6" s="1"/>
  <c r="F2991" i="6"/>
  <c r="E2991" i="6" s="1"/>
  <c r="F2987" i="6"/>
  <c r="E2987" i="6" s="1"/>
  <c r="N2987" i="6" s="1"/>
  <c r="F2983" i="6"/>
  <c r="E2983" i="6" s="1"/>
  <c r="F2979" i="6"/>
  <c r="E2979" i="6" s="1"/>
  <c r="N2979" i="6" s="1"/>
  <c r="F2975" i="6"/>
  <c r="E2975" i="6" s="1"/>
  <c r="F2971" i="6"/>
  <c r="E2971" i="6" s="1"/>
  <c r="N2971" i="6" s="1"/>
  <c r="F2967" i="6"/>
  <c r="E2967" i="6" s="1"/>
  <c r="F2963" i="6"/>
  <c r="E2963" i="6" s="1"/>
  <c r="N2963" i="6" s="1"/>
  <c r="F3188" i="6"/>
  <c r="E3188" i="6" s="1"/>
  <c r="F3184" i="6"/>
  <c r="E3184" i="6" s="1"/>
  <c r="N3184" i="6" s="1"/>
  <c r="F3180" i="6"/>
  <c r="E3180" i="6" s="1"/>
  <c r="F3176" i="6"/>
  <c r="E3176" i="6" s="1"/>
  <c r="N3176" i="6" s="1"/>
  <c r="F3172" i="6"/>
  <c r="E3172" i="6" s="1"/>
  <c r="N3172" i="6" s="1"/>
  <c r="F3168" i="6"/>
  <c r="E3168" i="6" s="1"/>
  <c r="N3168" i="6" s="1"/>
  <c r="F3164" i="6"/>
  <c r="E3164" i="6" s="1"/>
  <c r="F3160" i="6"/>
  <c r="E3160" i="6" s="1"/>
  <c r="N3160" i="6" s="1"/>
  <c r="F3156" i="6"/>
  <c r="E3156" i="6" s="1"/>
  <c r="N3156" i="6" s="1"/>
  <c r="F3152" i="6"/>
  <c r="E3152" i="6" s="1"/>
  <c r="F3148" i="6"/>
  <c r="E3148" i="6" s="1"/>
  <c r="F3144" i="6"/>
  <c r="E3144" i="6" s="1"/>
  <c r="N3144" i="6" s="1"/>
  <c r="F3140" i="6"/>
  <c r="E3140" i="6" s="1"/>
  <c r="N3140" i="6" s="1"/>
  <c r="F3136" i="6"/>
  <c r="E3136" i="6" s="1"/>
  <c r="N3136" i="6" s="1"/>
  <c r="F3132" i="6"/>
  <c r="E3132" i="6" s="1"/>
  <c r="F3128" i="6"/>
  <c r="E3128" i="6" s="1"/>
  <c r="N3128" i="6" s="1"/>
  <c r="F3124" i="6"/>
  <c r="E3124" i="6" s="1"/>
  <c r="F3120" i="6"/>
  <c r="E3120" i="6" s="1"/>
  <c r="N3120" i="6" s="1"/>
  <c r="F3116" i="6"/>
  <c r="E3116" i="6" s="1"/>
  <c r="F3112" i="6"/>
  <c r="E3112" i="6" s="1"/>
  <c r="N3112" i="6" s="1"/>
  <c r="F3108" i="6"/>
  <c r="E3108" i="6" s="1"/>
  <c r="F3104" i="6"/>
  <c r="E3104" i="6" s="1"/>
  <c r="N3104" i="6" s="1"/>
  <c r="F3100" i="6"/>
  <c r="E3100" i="6" s="1"/>
  <c r="F3096" i="6"/>
  <c r="E3096" i="6" s="1"/>
  <c r="N3096" i="6" s="1"/>
  <c r="F3092" i="6"/>
  <c r="E3092" i="6" s="1"/>
  <c r="F3088" i="6"/>
  <c r="E3088" i="6" s="1"/>
  <c r="N3088" i="6" s="1"/>
  <c r="F3084" i="6"/>
  <c r="E3084" i="6" s="1"/>
  <c r="F3080" i="6"/>
  <c r="E3080" i="6" s="1"/>
  <c r="N3080" i="6" s="1"/>
  <c r="F3076" i="6"/>
  <c r="E3076" i="6" s="1"/>
  <c r="F3072" i="6"/>
  <c r="E3072" i="6" s="1"/>
  <c r="N3072" i="6" s="1"/>
  <c r="F3068" i="6"/>
  <c r="E3068" i="6" s="1"/>
  <c r="F3064" i="6"/>
  <c r="E3064" i="6" s="1"/>
  <c r="N3064" i="6" s="1"/>
  <c r="F3060" i="6"/>
  <c r="E3060" i="6" s="1"/>
  <c r="F3056" i="6"/>
  <c r="E3056" i="6" s="1"/>
  <c r="N3056" i="6" s="1"/>
  <c r="F3052" i="6"/>
  <c r="E3052" i="6" s="1"/>
  <c r="F3048" i="6"/>
  <c r="E3048" i="6" s="1"/>
  <c r="N3048" i="6" s="1"/>
  <c r="F3044" i="6"/>
  <c r="E3044" i="6" s="1"/>
  <c r="F3040" i="6"/>
  <c r="E3040" i="6" s="1"/>
  <c r="N3040" i="6" s="1"/>
  <c r="F3036" i="6"/>
  <c r="E3036" i="6" s="1"/>
  <c r="F3032" i="6"/>
  <c r="E3032" i="6" s="1"/>
  <c r="N3032" i="6" s="1"/>
  <c r="F3028" i="6"/>
  <c r="E3028" i="6" s="1"/>
  <c r="F3024" i="6"/>
  <c r="E3024" i="6" s="1"/>
  <c r="N3024" i="6" s="1"/>
  <c r="F3020" i="6"/>
  <c r="E3020" i="6" s="1"/>
  <c r="F3016" i="6"/>
  <c r="E3016" i="6" s="1"/>
  <c r="N3016" i="6" s="1"/>
  <c r="F3012" i="6"/>
  <c r="E3012" i="6" s="1"/>
  <c r="F3008" i="6"/>
  <c r="E3008" i="6" s="1"/>
  <c r="N3008" i="6" s="1"/>
  <c r="F3004" i="6"/>
  <c r="E3004" i="6" s="1"/>
  <c r="F3000" i="6"/>
  <c r="E3000" i="6" s="1"/>
  <c r="N3000" i="6" s="1"/>
  <c r="F2996" i="6"/>
  <c r="E2996" i="6" s="1"/>
  <c r="F2992" i="6"/>
  <c r="E2992" i="6" s="1"/>
  <c r="F2988" i="6"/>
  <c r="E2988" i="6" s="1"/>
  <c r="F2984" i="6"/>
  <c r="E2984" i="6" s="1"/>
  <c r="N2984" i="6" s="1"/>
  <c r="F2980" i="6"/>
  <c r="E2980" i="6" s="1"/>
  <c r="F2976" i="6"/>
  <c r="E2976" i="6" s="1"/>
  <c r="N2976" i="6" s="1"/>
  <c r="F2972" i="6"/>
  <c r="E2972" i="6" s="1"/>
  <c r="F2968" i="6"/>
  <c r="E2968" i="6" s="1"/>
  <c r="N2968" i="6" s="1"/>
  <c r="F2964" i="6"/>
  <c r="E2964" i="6" s="1"/>
  <c r="F3185" i="6"/>
  <c r="E3185" i="6" s="1"/>
  <c r="N3185" i="6" s="1"/>
  <c r="F3181" i="6"/>
  <c r="E3181" i="6" s="1"/>
  <c r="F3177" i="6"/>
  <c r="E3177" i="6" s="1"/>
  <c r="N3177" i="6" s="1"/>
  <c r="F3173" i="6"/>
  <c r="E3173" i="6" s="1"/>
  <c r="N3173" i="6" s="1"/>
  <c r="F3169" i="6"/>
  <c r="E3169" i="6" s="1"/>
  <c r="N3169" i="6" s="1"/>
  <c r="F3165" i="6"/>
  <c r="E3165" i="6" s="1"/>
  <c r="F3161" i="6"/>
  <c r="E3161" i="6" s="1"/>
  <c r="N3161" i="6" s="1"/>
  <c r="F3157" i="6"/>
  <c r="E3157" i="6" s="1"/>
  <c r="N3157" i="6" s="1"/>
  <c r="F3153" i="6"/>
  <c r="E3153" i="6" s="1"/>
  <c r="N3153" i="6" s="1"/>
  <c r="F3149" i="6"/>
  <c r="E3149" i="6" s="1"/>
  <c r="F3145" i="6"/>
  <c r="E3145" i="6" s="1"/>
  <c r="N3145" i="6" s="1"/>
  <c r="F3141" i="6"/>
  <c r="E3141" i="6" s="1"/>
  <c r="N3141" i="6" s="1"/>
  <c r="F3137" i="6"/>
  <c r="E3137" i="6" s="1"/>
  <c r="F3133" i="6"/>
  <c r="E3133" i="6" s="1"/>
  <c r="F3129" i="6"/>
  <c r="E3129" i="6" s="1"/>
  <c r="N3129" i="6" s="1"/>
  <c r="F3125" i="6"/>
  <c r="E3125" i="6" s="1"/>
  <c r="N3125" i="6" s="1"/>
  <c r="F3121" i="6"/>
  <c r="E3121" i="6" s="1"/>
  <c r="N3121" i="6" s="1"/>
  <c r="F3117" i="6"/>
  <c r="E3117" i="6" s="1"/>
  <c r="F3113" i="6"/>
  <c r="E3113" i="6" s="1"/>
  <c r="N3113" i="6" s="1"/>
  <c r="F3109" i="6"/>
  <c r="E3109" i="6" s="1"/>
  <c r="N3109" i="6" s="1"/>
  <c r="F3105" i="6"/>
  <c r="E3105" i="6" s="1"/>
  <c r="N3105" i="6" s="1"/>
  <c r="F3101" i="6"/>
  <c r="E3101" i="6" s="1"/>
  <c r="F3097" i="6"/>
  <c r="E3097" i="6" s="1"/>
  <c r="N3097" i="6" s="1"/>
  <c r="F3093" i="6"/>
  <c r="E3093" i="6" s="1"/>
  <c r="N3093" i="6" s="1"/>
  <c r="F3089" i="6"/>
  <c r="E3089" i="6" s="1"/>
  <c r="F3085" i="6"/>
  <c r="E3085" i="6" s="1"/>
  <c r="F3081" i="6"/>
  <c r="E3081" i="6" s="1"/>
  <c r="N3081" i="6" s="1"/>
  <c r="F3077" i="6"/>
  <c r="E3077" i="6" s="1"/>
  <c r="N3077" i="6" s="1"/>
  <c r="F3073" i="6"/>
  <c r="E3073" i="6" s="1"/>
  <c r="N3073" i="6" s="1"/>
  <c r="F3069" i="6"/>
  <c r="E3069" i="6" s="1"/>
  <c r="F3065" i="6"/>
  <c r="E3065" i="6" s="1"/>
  <c r="N3065" i="6" s="1"/>
  <c r="F3061" i="6"/>
  <c r="E3061" i="6" s="1"/>
  <c r="N3061" i="6" s="1"/>
  <c r="F3057" i="6"/>
  <c r="E3057" i="6" s="1"/>
  <c r="N3057" i="6" s="1"/>
  <c r="F3053" i="6"/>
  <c r="E3053" i="6" s="1"/>
  <c r="F3049" i="6"/>
  <c r="E3049" i="6" s="1"/>
  <c r="N3049" i="6" s="1"/>
  <c r="F3045" i="6"/>
  <c r="E3045" i="6" s="1"/>
  <c r="N3045" i="6" s="1"/>
  <c r="F3041" i="6"/>
  <c r="E3041" i="6" s="1"/>
  <c r="F3037" i="6"/>
  <c r="E3037" i="6" s="1"/>
  <c r="F3033" i="6"/>
  <c r="E3033" i="6" s="1"/>
  <c r="N3033" i="6" s="1"/>
  <c r="F3029" i="6"/>
  <c r="E3029" i="6" s="1"/>
  <c r="N3029" i="6" s="1"/>
  <c r="F3025" i="6"/>
  <c r="E3025" i="6" s="1"/>
  <c r="F3021" i="6"/>
  <c r="E3021" i="6" s="1"/>
  <c r="F3017" i="6"/>
  <c r="E3017" i="6" s="1"/>
  <c r="N3017" i="6" s="1"/>
  <c r="F3013" i="6"/>
  <c r="E3013" i="6" s="1"/>
  <c r="N3013" i="6" s="1"/>
  <c r="F3009" i="6"/>
  <c r="E3009" i="6" s="1"/>
  <c r="N3009" i="6" s="1"/>
  <c r="F3005" i="6"/>
  <c r="E3005" i="6" s="1"/>
  <c r="F3001" i="6"/>
  <c r="E3001" i="6" s="1"/>
  <c r="N3001" i="6" s="1"/>
  <c r="F2997" i="6"/>
  <c r="E2997" i="6" s="1"/>
  <c r="N2997" i="6" s="1"/>
  <c r="F2993" i="6"/>
  <c r="E2993" i="6" s="1"/>
  <c r="N2993" i="6" s="1"/>
  <c r="F2989" i="6"/>
  <c r="E2989" i="6" s="1"/>
  <c r="N2989" i="6" s="1"/>
  <c r="F2985" i="6"/>
  <c r="E2985" i="6" s="1"/>
  <c r="N2985" i="6" s="1"/>
  <c r="F2981" i="6"/>
  <c r="E2981" i="6" s="1"/>
  <c r="N2981" i="6" s="1"/>
  <c r="F2977" i="6"/>
  <c r="E2977" i="6" s="1"/>
  <c r="F2973" i="6"/>
  <c r="E2973" i="6" s="1"/>
  <c r="F2969" i="6"/>
  <c r="E2969" i="6" s="1"/>
  <c r="N2969" i="6" s="1"/>
  <c r="F2965" i="6"/>
  <c r="E2965" i="6" s="1"/>
  <c r="N2965" i="6" s="1"/>
  <c r="F3186" i="6"/>
  <c r="E3186" i="6" s="1"/>
  <c r="N3186" i="6" s="1"/>
  <c r="F3182" i="6"/>
  <c r="E3182" i="6" s="1"/>
  <c r="F3178" i="6"/>
  <c r="E3178" i="6" s="1"/>
  <c r="N3178" i="6" s="1"/>
  <c r="F3174" i="6"/>
  <c r="E3174" i="6" s="1"/>
  <c r="F3170" i="6"/>
  <c r="E3170" i="6" s="1"/>
  <c r="N3170" i="6" s="1"/>
  <c r="F3166" i="6"/>
  <c r="E3166" i="6" s="1"/>
  <c r="F3162" i="6"/>
  <c r="E3162" i="6" s="1"/>
  <c r="N3162" i="6" s="1"/>
  <c r="F3158" i="6"/>
  <c r="E3158" i="6" s="1"/>
  <c r="F3154" i="6"/>
  <c r="E3154" i="6" s="1"/>
  <c r="N3154" i="6" s="1"/>
  <c r="F3150" i="6"/>
  <c r="E3150" i="6" s="1"/>
  <c r="F3146" i="6"/>
  <c r="E3146" i="6" s="1"/>
  <c r="N3146" i="6" s="1"/>
  <c r="F3142" i="6"/>
  <c r="E3142" i="6" s="1"/>
  <c r="F3138" i="6"/>
  <c r="E3138" i="6" s="1"/>
  <c r="N3138" i="6" s="1"/>
  <c r="F3134" i="6"/>
  <c r="E3134" i="6" s="1"/>
  <c r="N3134" i="6" s="1"/>
  <c r="F3130" i="6"/>
  <c r="E3130" i="6" s="1"/>
  <c r="N3130" i="6" s="1"/>
  <c r="F3126" i="6"/>
  <c r="E3126" i="6" s="1"/>
  <c r="N3126" i="6" s="1"/>
  <c r="F3122" i="6"/>
  <c r="E3122" i="6" s="1"/>
  <c r="N3122" i="6" s="1"/>
  <c r="F3118" i="6"/>
  <c r="E3118" i="6" s="1"/>
  <c r="F3114" i="6"/>
  <c r="E3114" i="6" s="1"/>
  <c r="N3114" i="6" s="1"/>
  <c r="F3110" i="6"/>
  <c r="E3110" i="6" s="1"/>
  <c r="N3110" i="6" s="1"/>
  <c r="F3106" i="6"/>
  <c r="E3106" i="6" s="1"/>
  <c r="N3106" i="6" s="1"/>
  <c r="F3102" i="6"/>
  <c r="E3102" i="6" s="1"/>
  <c r="F3098" i="6"/>
  <c r="E3098" i="6" s="1"/>
  <c r="N3098" i="6" s="1"/>
  <c r="F3094" i="6"/>
  <c r="E3094" i="6" s="1"/>
  <c r="N3094" i="6" s="1"/>
  <c r="F3090" i="6"/>
  <c r="E3090" i="6" s="1"/>
  <c r="N3090" i="6" s="1"/>
  <c r="F3086" i="6"/>
  <c r="E3086" i="6" s="1"/>
  <c r="F3082" i="6"/>
  <c r="E3082" i="6" s="1"/>
  <c r="N3082" i="6" s="1"/>
  <c r="F3078" i="6"/>
  <c r="E3078" i="6" s="1"/>
  <c r="N3078" i="6" s="1"/>
  <c r="F3074" i="6"/>
  <c r="E3074" i="6" s="1"/>
  <c r="N3074" i="6" s="1"/>
  <c r="F3070" i="6"/>
  <c r="E3070" i="6" s="1"/>
  <c r="F3066" i="6"/>
  <c r="E3066" i="6" s="1"/>
  <c r="N3066" i="6" s="1"/>
  <c r="F3062" i="6"/>
  <c r="E3062" i="6" s="1"/>
  <c r="N3062" i="6" s="1"/>
  <c r="F3058" i="6"/>
  <c r="E3058" i="6" s="1"/>
  <c r="N3058" i="6" s="1"/>
  <c r="F3054" i="6"/>
  <c r="E3054" i="6" s="1"/>
  <c r="F3050" i="6"/>
  <c r="E3050" i="6" s="1"/>
  <c r="N3050" i="6" s="1"/>
  <c r="F3046" i="6"/>
  <c r="E3046" i="6" s="1"/>
  <c r="N3046" i="6" s="1"/>
  <c r="F3042" i="6"/>
  <c r="E3042" i="6" s="1"/>
  <c r="N3042" i="6" s="1"/>
  <c r="F3038" i="6"/>
  <c r="E3038" i="6" s="1"/>
  <c r="F3034" i="6"/>
  <c r="E3034" i="6" s="1"/>
  <c r="N3034" i="6" s="1"/>
  <c r="F3030" i="6"/>
  <c r="E3030" i="6" s="1"/>
  <c r="N3030" i="6" s="1"/>
  <c r="F3026" i="6"/>
  <c r="E3026" i="6" s="1"/>
  <c r="N3026" i="6" s="1"/>
  <c r="F3022" i="6"/>
  <c r="E3022" i="6" s="1"/>
  <c r="F3018" i="6"/>
  <c r="E3018" i="6" s="1"/>
  <c r="N3018" i="6" s="1"/>
  <c r="F3014" i="6"/>
  <c r="E3014" i="6" s="1"/>
  <c r="N3014" i="6" s="1"/>
  <c r="F3010" i="6"/>
  <c r="E3010" i="6" s="1"/>
  <c r="F3006" i="6"/>
  <c r="E3006" i="6" s="1"/>
  <c r="F3002" i="6"/>
  <c r="E3002" i="6" s="1"/>
  <c r="N3002" i="6" s="1"/>
  <c r="F2998" i="6"/>
  <c r="E2998" i="6" s="1"/>
  <c r="N2998" i="6" s="1"/>
  <c r="F2994" i="6"/>
  <c r="E2994" i="6" s="1"/>
  <c r="N2994" i="6" s="1"/>
  <c r="F2990" i="6"/>
  <c r="E2990" i="6" s="1"/>
  <c r="F2986" i="6"/>
  <c r="E2986" i="6" s="1"/>
  <c r="N2986" i="6" s="1"/>
  <c r="F2982" i="6"/>
  <c r="E2982" i="6" s="1"/>
  <c r="N2982" i="6" s="1"/>
  <c r="F2978" i="6"/>
  <c r="E2978" i="6" s="1"/>
  <c r="F2974" i="6"/>
  <c r="E2974" i="6" s="1"/>
  <c r="F2970" i="6"/>
  <c r="E2970" i="6" s="1"/>
  <c r="N2970" i="6" s="1"/>
  <c r="F2966" i="6"/>
  <c r="E2966" i="6" s="1"/>
  <c r="N2966" i="6" s="1"/>
  <c r="F2962" i="6"/>
  <c r="E2962" i="6" s="1"/>
  <c r="F2961" i="6"/>
  <c r="E2961" i="6" s="1"/>
  <c r="F2957" i="6"/>
  <c r="E2957" i="6" s="1"/>
  <c r="N2957" i="6" s="1"/>
  <c r="F2953" i="6"/>
  <c r="E2953" i="6" s="1"/>
  <c r="N2953" i="6" s="1"/>
  <c r="F2949" i="6"/>
  <c r="E2949" i="6" s="1"/>
  <c r="N2949" i="6" s="1"/>
  <c r="F2945" i="6"/>
  <c r="E2945" i="6" s="1"/>
  <c r="F2941" i="6"/>
  <c r="E2941" i="6" s="1"/>
  <c r="N2941" i="6" s="1"/>
  <c r="F2937" i="6"/>
  <c r="E2937" i="6" s="1"/>
  <c r="N2937" i="6" s="1"/>
  <c r="F2933" i="6"/>
  <c r="E2933" i="6" s="1"/>
  <c r="F2929" i="6"/>
  <c r="E2929" i="6" s="1"/>
  <c r="F2925" i="6"/>
  <c r="E2925" i="6" s="1"/>
  <c r="N2925" i="6" s="1"/>
  <c r="F2921" i="6"/>
  <c r="E2921" i="6" s="1"/>
  <c r="N2921" i="6" s="1"/>
  <c r="F2917" i="6"/>
  <c r="E2917" i="6" s="1"/>
  <c r="F2913" i="6"/>
  <c r="E2913" i="6" s="1"/>
  <c r="F2909" i="6"/>
  <c r="E2909" i="6" s="1"/>
  <c r="N2909" i="6" s="1"/>
  <c r="F2905" i="6"/>
  <c r="E2905" i="6" s="1"/>
  <c r="F2901" i="6"/>
  <c r="E2901" i="6" s="1"/>
  <c r="N2901" i="6" s="1"/>
  <c r="F2897" i="6"/>
  <c r="E2897" i="6" s="1"/>
  <c r="F2893" i="6"/>
  <c r="E2893" i="6" s="1"/>
  <c r="N2893" i="6" s="1"/>
  <c r="F2889" i="6"/>
  <c r="E2889" i="6" s="1"/>
  <c r="F2885" i="6"/>
  <c r="E2885" i="6" s="1"/>
  <c r="N2885" i="6" s="1"/>
  <c r="F2881" i="6"/>
  <c r="E2881" i="6" s="1"/>
  <c r="F2877" i="6"/>
  <c r="E2877" i="6" s="1"/>
  <c r="N2877" i="6" s="1"/>
  <c r="F2873" i="6"/>
  <c r="E2873" i="6" s="1"/>
  <c r="F2869" i="6"/>
  <c r="E2869" i="6" s="1"/>
  <c r="F2865" i="6"/>
  <c r="E2865" i="6" s="1"/>
  <c r="F2861" i="6"/>
  <c r="E2861" i="6" s="1"/>
  <c r="N2861" i="6" s="1"/>
  <c r="F2857" i="6"/>
  <c r="E2857" i="6" s="1"/>
  <c r="F2853" i="6"/>
  <c r="E2853" i="6" s="1"/>
  <c r="F2849" i="6"/>
  <c r="E2849" i="6" s="1"/>
  <c r="F2845" i="6"/>
  <c r="E2845" i="6" s="1"/>
  <c r="N2845" i="6" s="1"/>
  <c r="F2841" i="6"/>
  <c r="E2841" i="6" s="1"/>
  <c r="F2837" i="6"/>
  <c r="E2837" i="6" s="1"/>
  <c r="N2837" i="6" s="1"/>
  <c r="F2833" i="6"/>
  <c r="E2833" i="6" s="1"/>
  <c r="F2829" i="6"/>
  <c r="E2829" i="6" s="1"/>
  <c r="N2829" i="6" s="1"/>
  <c r="F2825" i="6"/>
  <c r="E2825" i="6" s="1"/>
  <c r="F2821" i="6"/>
  <c r="E2821" i="6" s="1"/>
  <c r="N2821" i="6" s="1"/>
  <c r="F2817" i="6"/>
  <c r="E2817" i="6" s="1"/>
  <c r="F2813" i="6"/>
  <c r="E2813" i="6" s="1"/>
  <c r="N2813" i="6" s="1"/>
  <c r="F2809" i="6"/>
  <c r="E2809" i="6" s="1"/>
  <c r="F2805" i="6"/>
  <c r="E2805" i="6" s="1"/>
  <c r="F2801" i="6"/>
  <c r="E2801" i="6" s="1"/>
  <c r="F2797" i="6"/>
  <c r="E2797" i="6" s="1"/>
  <c r="N2797" i="6" s="1"/>
  <c r="F2793" i="6"/>
  <c r="E2793" i="6" s="1"/>
  <c r="F2789" i="6"/>
  <c r="E2789" i="6" s="1"/>
  <c r="N2789" i="6" s="1"/>
  <c r="F2785" i="6"/>
  <c r="E2785" i="6" s="1"/>
  <c r="F2781" i="6"/>
  <c r="E2781" i="6" s="1"/>
  <c r="N2781" i="6" s="1"/>
  <c r="F2777" i="6"/>
  <c r="E2777" i="6" s="1"/>
  <c r="F2773" i="6"/>
  <c r="E2773" i="6" s="1"/>
  <c r="F2769" i="6"/>
  <c r="E2769" i="6" s="1"/>
  <c r="N2769" i="6" s="1"/>
  <c r="F2765" i="6"/>
  <c r="E2765" i="6" s="1"/>
  <c r="N2765" i="6" s="1"/>
  <c r="F2761" i="6"/>
  <c r="E2761" i="6" s="1"/>
  <c r="F2757" i="6"/>
  <c r="E2757" i="6" s="1"/>
  <c r="N2757" i="6" s="1"/>
  <c r="F2753" i="6"/>
  <c r="E2753" i="6" s="1"/>
  <c r="F2749" i="6"/>
  <c r="E2749" i="6" s="1"/>
  <c r="N2749" i="6" s="1"/>
  <c r="F2745" i="6"/>
  <c r="E2745" i="6" s="1"/>
  <c r="F2741" i="6"/>
  <c r="E2741" i="6" s="1"/>
  <c r="F2737" i="6"/>
  <c r="E2737" i="6" s="1"/>
  <c r="F2958" i="6"/>
  <c r="E2958" i="6" s="1"/>
  <c r="N2958" i="6" s="1"/>
  <c r="F2954" i="6"/>
  <c r="E2954" i="6" s="1"/>
  <c r="F2950" i="6"/>
  <c r="E2950" i="6" s="1"/>
  <c r="F2946" i="6"/>
  <c r="E2946" i="6" s="1"/>
  <c r="N2946" i="6" s="1"/>
  <c r="F2942" i="6"/>
  <c r="E2942" i="6" s="1"/>
  <c r="N2942" i="6" s="1"/>
  <c r="F2938" i="6"/>
  <c r="E2938" i="6" s="1"/>
  <c r="N2938" i="6" s="1"/>
  <c r="F2934" i="6"/>
  <c r="E2934" i="6" s="1"/>
  <c r="F2930" i="6"/>
  <c r="E2930" i="6" s="1"/>
  <c r="F2926" i="6"/>
  <c r="E2926" i="6" s="1"/>
  <c r="N2926" i="6" s="1"/>
  <c r="F2922" i="6"/>
  <c r="E2922" i="6" s="1"/>
  <c r="N2922" i="6" s="1"/>
  <c r="F2918" i="6"/>
  <c r="E2918" i="6" s="1"/>
  <c r="F2914" i="6"/>
  <c r="E2914" i="6" s="1"/>
  <c r="F2910" i="6"/>
  <c r="E2910" i="6" s="1"/>
  <c r="N2910" i="6" s="1"/>
  <c r="F2906" i="6"/>
  <c r="E2906" i="6" s="1"/>
  <c r="N2906" i="6" s="1"/>
  <c r="F2902" i="6"/>
  <c r="E2902" i="6" s="1"/>
  <c r="F2898" i="6"/>
  <c r="E2898" i="6" s="1"/>
  <c r="F2894" i="6"/>
  <c r="E2894" i="6" s="1"/>
  <c r="N2894" i="6" s="1"/>
  <c r="F2890" i="6"/>
  <c r="E2890" i="6" s="1"/>
  <c r="N2890" i="6" s="1"/>
  <c r="F2886" i="6"/>
  <c r="E2886" i="6" s="1"/>
  <c r="N2886" i="6" s="1"/>
  <c r="F2882" i="6"/>
  <c r="E2882" i="6" s="1"/>
  <c r="F2878" i="6"/>
  <c r="E2878" i="6" s="1"/>
  <c r="N2878" i="6" s="1"/>
  <c r="F2874" i="6"/>
  <c r="E2874" i="6" s="1"/>
  <c r="N2874" i="6" s="1"/>
  <c r="F2870" i="6"/>
  <c r="E2870" i="6" s="1"/>
  <c r="N2870" i="6" s="1"/>
  <c r="F2866" i="6"/>
  <c r="E2866" i="6" s="1"/>
  <c r="F2862" i="6"/>
  <c r="E2862" i="6" s="1"/>
  <c r="N2862" i="6" s="1"/>
  <c r="F2858" i="6"/>
  <c r="E2858" i="6" s="1"/>
  <c r="N2858" i="6" s="1"/>
  <c r="F2854" i="6"/>
  <c r="E2854" i="6" s="1"/>
  <c r="F2850" i="6"/>
  <c r="E2850" i="6" s="1"/>
  <c r="F2846" i="6"/>
  <c r="E2846" i="6" s="1"/>
  <c r="N2846" i="6" s="1"/>
  <c r="F2842" i="6"/>
  <c r="E2842" i="6" s="1"/>
  <c r="N2842" i="6" s="1"/>
  <c r="F2838" i="6"/>
  <c r="E2838" i="6" s="1"/>
  <c r="F2834" i="6"/>
  <c r="E2834" i="6" s="1"/>
  <c r="F2830" i="6"/>
  <c r="E2830" i="6" s="1"/>
  <c r="N2830" i="6" s="1"/>
  <c r="F2826" i="6"/>
  <c r="E2826" i="6" s="1"/>
  <c r="N2826" i="6" s="1"/>
  <c r="F2822" i="6"/>
  <c r="E2822" i="6" s="1"/>
  <c r="N2822" i="6" s="1"/>
  <c r="F2818" i="6"/>
  <c r="E2818" i="6" s="1"/>
  <c r="F2814" i="6"/>
  <c r="E2814" i="6" s="1"/>
  <c r="N2814" i="6" s="1"/>
  <c r="F2810" i="6"/>
  <c r="E2810" i="6" s="1"/>
  <c r="N2810" i="6" s="1"/>
  <c r="F2806" i="6"/>
  <c r="E2806" i="6" s="1"/>
  <c r="N2806" i="6" s="1"/>
  <c r="F2802" i="6"/>
  <c r="E2802" i="6" s="1"/>
  <c r="F2798" i="6"/>
  <c r="E2798" i="6" s="1"/>
  <c r="N2798" i="6" s="1"/>
  <c r="F2794" i="6"/>
  <c r="E2794" i="6" s="1"/>
  <c r="F2790" i="6"/>
  <c r="E2790" i="6" s="1"/>
  <c r="N2790" i="6" s="1"/>
  <c r="F2786" i="6"/>
  <c r="E2786" i="6" s="1"/>
  <c r="F2782" i="6"/>
  <c r="E2782" i="6" s="1"/>
  <c r="N2782" i="6" s="1"/>
  <c r="F2778" i="6"/>
  <c r="E2778" i="6" s="1"/>
  <c r="F2774" i="6"/>
  <c r="E2774" i="6" s="1"/>
  <c r="F2770" i="6"/>
  <c r="E2770" i="6" s="1"/>
  <c r="F2766" i="6"/>
  <c r="E2766" i="6" s="1"/>
  <c r="N2766" i="6" s="1"/>
  <c r="F2762" i="6"/>
  <c r="E2762" i="6" s="1"/>
  <c r="F2758" i="6"/>
  <c r="E2758" i="6" s="1"/>
  <c r="N2758" i="6" s="1"/>
  <c r="F2754" i="6"/>
  <c r="E2754" i="6" s="1"/>
  <c r="F2750" i="6"/>
  <c r="E2750" i="6" s="1"/>
  <c r="N2750" i="6" s="1"/>
  <c r="F2746" i="6"/>
  <c r="E2746" i="6" s="1"/>
  <c r="F2742" i="6"/>
  <c r="E2742" i="6" s="1"/>
  <c r="F2738" i="6"/>
  <c r="E2738" i="6" s="1"/>
  <c r="N2738" i="6" s="1"/>
  <c r="F2734" i="6"/>
  <c r="E2734" i="6" s="1"/>
  <c r="N2734" i="6" s="1"/>
  <c r="F2959" i="6"/>
  <c r="E2959" i="6" s="1"/>
  <c r="F2955" i="6"/>
  <c r="E2955" i="6" s="1"/>
  <c r="N2955" i="6" s="1"/>
  <c r="F2951" i="6"/>
  <c r="E2951" i="6" s="1"/>
  <c r="N2951" i="6" s="1"/>
  <c r="F2947" i="6"/>
  <c r="E2947" i="6" s="1"/>
  <c r="N2947" i="6" s="1"/>
  <c r="F2943" i="6"/>
  <c r="E2943" i="6" s="1"/>
  <c r="F2939" i="6"/>
  <c r="E2939" i="6" s="1"/>
  <c r="N2939" i="6" s="1"/>
  <c r="F2935" i="6"/>
  <c r="E2935" i="6" s="1"/>
  <c r="F2931" i="6"/>
  <c r="E2931" i="6" s="1"/>
  <c r="N2931" i="6" s="1"/>
  <c r="F2927" i="6"/>
  <c r="E2927" i="6" s="1"/>
  <c r="F2923" i="6"/>
  <c r="E2923" i="6" s="1"/>
  <c r="F2919" i="6"/>
  <c r="E2919" i="6" s="1"/>
  <c r="F2915" i="6"/>
  <c r="E2915" i="6" s="1"/>
  <c r="N2915" i="6" s="1"/>
  <c r="F2911" i="6"/>
  <c r="E2911" i="6" s="1"/>
  <c r="F2907" i="6"/>
  <c r="E2907" i="6" s="1"/>
  <c r="N2907" i="6" s="1"/>
  <c r="F2903" i="6"/>
  <c r="E2903" i="6" s="1"/>
  <c r="F2899" i="6"/>
  <c r="E2899" i="6" s="1"/>
  <c r="N2899" i="6" s="1"/>
  <c r="F2895" i="6"/>
  <c r="E2895" i="6" s="1"/>
  <c r="F2891" i="6"/>
  <c r="E2891" i="6" s="1"/>
  <c r="N2891" i="6" s="1"/>
  <c r="F2887" i="6"/>
  <c r="E2887" i="6" s="1"/>
  <c r="F2883" i="6"/>
  <c r="E2883" i="6" s="1"/>
  <c r="N2883" i="6" s="1"/>
  <c r="F2879" i="6"/>
  <c r="E2879" i="6" s="1"/>
  <c r="F2875" i="6"/>
  <c r="E2875" i="6" s="1"/>
  <c r="F2871" i="6"/>
  <c r="E2871" i="6" s="1"/>
  <c r="F2867" i="6"/>
  <c r="E2867" i="6" s="1"/>
  <c r="N2867" i="6" s="1"/>
  <c r="F2863" i="6"/>
  <c r="E2863" i="6" s="1"/>
  <c r="F2859" i="6"/>
  <c r="E2859" i="6" s="1"/>
  <c r="F2855" i="6"/>
  <c r="E2855" i="6" s="1"/>
  <c r="F2851" i="6"/>
  <c r="E2851" i="6" s="1"/>
  <c r="N2851" i="6" s="1"/>
  <c r="F2847" i="6"/>
  <c r="E2847" i="6" s="1"/>
  <c r="F2843" i="6"/>
  <c r="E2843" i="6" s="1"/>
  <c r="N2843" i="6" s="1"/>
  <c r="F2839" i="6"/>
  <c r="E2839" i="6" s="1"/>
  <c r="F2835" i="6"/>
  <c r="E2835" i="6" s="1"/>
  <c r="N2835" i="6" s="1"/>
  <c r="F2831" i="6"/>
  <c r="E2831" i="6" s="1"/>
  <c r="F2827" i="6"/>
  <c r="E2827" i="6" s="1"/>
  <c r="N2827" i="6" s="1"/>
  <c r="F2823" i="6"/>
  <c r="E2823" i="6" s="1"/>
  <c r="F2819" i="6"/>
  <c r="E2819" i="6" s="1"/>
  <c r="N2819" i="6" s="1"/>
  <c r="F2815" i="6"/>
  <c r="E2815" i="6" s="1"/>
  <c r="F2811" i="6"/>
  <c r="E2811" i="6" s="1"/>
  <c r="F2807" i="6"/>
  <c r="E2807" i="6" s="1"/>
  <c r="F2803" i="6"/>
  <c r="E2803" i="6" s="1"/>
  <c r="N2803" i="6" s="1"/>
  <c r="F2799" i="6"/>
  <c r="E2799" i="6" s="1"/>
  <c r="F2795" i="6"/>
  <c r="E2795" i="6" s="1"/>
  <c r="F2791" i="6"/>
  <c r="E2791" i="6" s="1"/>
  <c r="F2787" i="6"/>
  <c r="E2787" i="6" s="1"/>
  <c r="N2787" i="6" s="1"/>
  <c r="F2783" i="6"/>
  <c r="E2783" i="6" s="1"/>
  <c r="F2779" i="6"/>
  <c r="E2779" i="6" s="1"/>
  <c r="N2779" i="6" s="1"/>
  <c r="F2775" i="6"/>
  <c r="E2775" i="6" s="1"/>
  <c r="F2771" i="6"/>
  <c r="E2771" i="6" s="1"/>
  <c r="N2771" i="6" s="1"/>
  <c r="F2767" i="6"/>
  <c r="E2767" i="6" s="1"/>
  <c r="F2763" i="6"/>
  <c r="E2763" i="6" s="1"/>
  <c r="F2759" i="6"/>
  <c r="E2759" i="6" s="1"/>
  <c r="N2759" i="6" s="1"/>
  <c r="F2755" i="6"/>
  <c r="E2755" i="6" s="1"/>
  <c r="N2755" i="6" s="1"/>
  <c r="F2751" i="6"/>
  <c r="E2751" i="6" s="1"/>
  <c r="F2747" i="6"/>
  <c r="E2747" i="6" s="1"/>
  <c r="N2747" i="6" s="1"/>
  <c r="F2743" i="6"/>
  <c r="E2743" i="6" s="1"/>
  <c r="F2739" i="6"/>
  <c r="E2739" i="6" s="1"/>
  <c r="N2739" i="6" s="1"/>
  <c r="F2735" i="6"/>
  <c r="E2735" i="6" s="1"/>
  <c r="F2960" i="6"/>
  <c r="E2960" i="6" s="1"/>
  <c r="N2960" i="6" s="1"/>
  <c r="F2956" i="6"/>
  <c r="E2956" i="6" s="1"/>
  <c r="F2952" i="6"/>
  <c r="E2952" i="6" s="1"/>
  <c r="N2952" i="6" s="1"/>
  <c r="F2948" i="6"/>
  <c r="E2948" i="6" s="1"/>
  <c r="F2944" i="6"/>
  <c r="E2944" i="6" s="1"/>
  <c r="N2944" i="6" s="1"/>
  <c r="F2940" i="6"/>
  <c r="E2940" i="6" s="1"/>
  <c r="F2936" i="6"/>
  <c r="E2936" i="6" s="1"/>
  <c r="N2936" i="6" s="1"/>
  <c r="F2932" i="6"/>
  <c r="E2932" i="6" s="1"/>
  <c r="F2928" i="6"/>
  <c r="E2928" i="6" s="1"/>
  <c r="N2928" i="6" s="1"/>
  <c r="F2924" i="6"/>
  <c r="E2924" i="6" s="1"/>
  <c r="F2920" i="6"/>
  <c r="E2920" i="6" s="1"/>
  <c r="N2920" i="6" s="1"/>
  <c r="F2916" i="6"/>
  <c r="E2916" i="6" s="1"/>
  <c r="F2912" i="6"/>
  <c r="E2912" i="6" s="1"/>
  <c r="N2912" i="6" s="1"/>
  <c r="F2908" i="6"/>
  <c r="E2908" i="6" s="1"/>
  <c r="F2904" i="6"/>
  <c r="E2904" i="6" s="1"/>
  <c r="N2904" i="6" s="1"/>
  <c r="F2900" i="6"/>
  <c r="E2900" i="6" s="1"/>
  <c r="F2896" i="6"/>
  <c r="E2896" i="6" s="1"/>
  <c r="F2892" i="6"/>
  <c r="E2892" i="6" s="1"/>
  <c r="F2888" i="6"/>
  <c r="E2888" i="6" s="1"/>
  <c r="N2888" i="6" s="1"/>
  <c r="F2884" i="6"/>
  <c r="E2884" i="6" s="1"/>
  <c r="F2880" i="6"/>
  <c r="E2880" i="6" s="1"/>
  <c r="F2876" i="6"/>
  <c r="E2876" i="6" s="1"/>
  <c r="F2872" i="6"/>
  <c r="E2872" i="6" s="1"/>
  <c r="N2872" i="6" s="1"/>
  <c r="F2868" i="6"/>
  <c r="E2868" i="6" s="1"/>
  <c r="F2864" i="6"/>
  <c r="E2864" i="6" s="1"/>
  <c r="N2864" i="6" s="1"/>
  <c r="F2860" i="6"/>
  <c r="E2860" i="6" s="1"/>
  <c r="F2856" i="6"/>
  <c r="E2856" i="6" s="1"/>
  <c r="N2856" i="6" s="1"/>
  <c r="F2852" i="6"/>
  <c r="E2852" i="6" s="1"/>
  <c r="F2848" i="6"/>
  <c r="E2848" i="6" s="1"/>
  <c r="N2848" i="6" s="1"/>
  <c r="F2844" i="6"/>
  <c r="E2844" i="6" s="1"/>
  <c r="F2840" i="6"/>
  <c r="E2840" i="6" s="1"/>
  <c r="N2840" i="6" s="1"/>
  <c r="F2836" i="6"/>
  <c r="E2836" i="6" s="1"/>
  <c r="F2832" i="6"/>
  <c r="E2832" i="6" s="1"/>
  <c r="F2828" i="6"/>
  <c r="E2828" i="6" s="1"/>
  <c r="F2824" i="6"/>
  <c r="E2824" i="6" s="1"/>
  <c r="N2824" i="6" s="1"/>
  <c r="F2820" i="6"/>
  <c r="E2820" i="6" s="1"/>
  <c r="F2816" i="6"/>
  <c r="E2816" i="6" s="1"/>
  <c r="F2812" i="6"/>
  <c r="E2812" i="6" s="1"/>
  <c r="F2808" i="6"/>
  <c r="E2808" i="6" s="1"/>
  <c r="N2808" i="6" s="1"/>
  <c r="F2804" i="6"/>
  <c r="E2804" i="6" s="1"/>
  <c r="F2800" i="6"/>
  <c r="E2800" i="6" s="1"/>
  <c r="N2800" i="6" s="1"/>
  <c r="F2796" i="6"/>
  <c r="E2796" i="6" s="1"/>
  <c r="N2796" i="6" s="1"/>
  <c r="F2792" i="6"/>
  <c r="E2792" i="6" s="1"/>
  <c r="N2792" i="6" s="1"/>
  <c r="F2788" i="6"/>
  <c r="E2788" i="6" s="1"/>
  <c r="F2784" i="6"/>
  <c r="E2784" i="6" s="1"/>
  <c r="F2780" i="6"/>
  <c r="E2780" i="6" s="1"/>
  <c r="F2776" i="6"/>
  <c r="E2776" i="6" s="1"/>
  <c r="N2776" i="6" s="1"/>
  <c r="F2772" i="6"/>
  <c r="E2772" i="6" s="1"/>
  <c r="F2768" i="6"/>
  <c r="E2768" i="6" s="1"/>
  <c r="N2768" i="6" s="1"/>
  <c r="F2764" i="6"/>
  <c r="E2764" i="6" s="1"/>
  <c r="F2760" i="6"/>
  <c r="E2760" i="6" s="1"/>
  <c r="N2760" i="6" s="1"/>
  <c r="F2756" i="6"/>
  <c r="E2756" i="6" s="1"/>
  <c r="F2752" i="6"/>
  <c r="E2752" i="6" s="1"/>
  <c r="F2748" i="6"/>
  <c r="E2748" i="6" s="1"/>
  <c r="F2744" i="6"/>
  <c r="E2744" i="6" s="1"/>
  <c r="N2744" i="6" s="1"/>
  <c r="F2740" i="6"/>
  <c r="E2740" i="6" s="1"/>
  <c r="F2736" i="6"/>
  <c r="E2736" i="6" s="1"/>
  <c r="N2736" i="6" s="1"/>
  <c r="F2731" i="6"/>
  <c r="E2731" i="6" s="1"/>
  <c r="F2727" i="6"/>
  <c r="E2727" i="6" s="1"/>
  <c r="N2727" i="6" s="1"/>
  <c r="F2723" i="6"/>
  <c r="E2723" i="6" s="1"/>
  <c r="N2723" i="6" s="1"/>
  <c r="F2719" i="6"/>
  <c r="E2719" i="6" s="1"/>
  <c r="N2719" i="6" s="1"/>
  <c r="F2715" i="6"/>
  <c r="E2715" i="6" s="1"/>
  <c r="F2711" i="6"/>
  <c r="E2711" i="6" s="1"/>
  <c r="N2711" i="6" s="1"/>
  <c r="F2707" i="6"/>
  <c r="E2707" i="6" s="1"/>
  <c r="F2703" i="6"/>
  <c r="E2703" i="6" s="1"/>
  <c r="N2703" i="6" s="1"/>
  <c r="F2699" i="6"/>
  <c r="E2699" i="6" s="1"/>
  <c r="N2699" i="6" s="1"/>
  <c r="F2695" i="6"/>
  <c r="E2695" i="6" s="1"/>
  <c r="N2695" i="6" s="1"/>
  <c r="F2691" i="6"/>
  <c r="E2691" i="6" s="1"/>
  <c r="F2687" i="6"/>
  <c r="E2687" i="6" s="1"/>
  <c r="N2687" i="6" s="1"/>
  <c r="F2683" i="6"/>
  <c r="E2683" i="6" s="1"/>
  <c r="F2679" i="6"/>
  <c r="E2679" i="6" s="1"/>
  <c r="N2679" i="6" s="1"/>
  <c r="F2675" i="6"/>
  <c r="E2675" i="6" s="1"/>
  <c r="F2671" i="6"/>
  <c r="E2671" i="6" s="1"/>
  <c r="F2667" i="6"/>
  <c r="E2667" i="6" s="1"/>
  <c r="F2663" i="6"/>
  <c r="E2663" i="6" s="1"/>
  <c r="N2663" i="6" s="1"/>
  <c r="F2659" i="6"/>
  <c r="E2659" i="6" s="1"/>
  <c r="F2655" i="6"/>
  <c r="E2655" i="6" s="1"/>
  <c r="N2655" i="6" s="1"/>
  <c r="F2651" i="6"/>
  <c r="E2651" i="6" s="1"/>
  <c r="N2651" i="6" s="1"/>
  <c r="F2647" i="6"/>
  <c r="E2647" i="6" s="1"/>
  <c r="N2647" i="6" s="1"/>
  <c r="F2643" i="6"/>
  <c r="E2643" i="6" s="1"/>
  <c r="F2639" i="6"/>
  <c r="E2639" i="6" s="1"/>
  <c r="F2635" i="6"/>
  <c r="E2635" i="6" s="1"/>
  <c r="F2631" i="6"/>
  <c r="E2631" i="6" s="1"/>
  <c r="N2631" i="6" s="1"/>
  <c r="F2627" i="6"/>
  <c r="E2627" i="6" s="1"/>
  <c r="F2623" i="6"/>
  <c r="E2623" i="6" s="1"/>
  <c r="F2619" i="6"/>
  <c r="E2619" i="6" s="1"/>
  <c r="F2615" i="6"/>
  <c r="E2615" i="6" s="1"/>
  <c r="N2615" i="6" s="1"/>
  <c r="F2611" i="6"/>
  <c r="E2611" i="6" s="1"/>
  <c r="F2607" i="6"/>
  <c r="E2607" i="6" s="1"/>
  <c r="N2607" i="6" s="1"/>
  <c r="F2603" i="6"/>
  <c r="E2603" i="6" s="1"/>
  <c r="N2603" i="6" s="1"/>
  <c r="F2599" i="6"/>
  <c r="E2599" i="6" s="1"/>
  <c r="N2599" i="6" s="1"/>
  <c r="F2595" i="6"/>
  <c r="E2595" i="6" s="1"/>
  <c r="F2591" i="6"/>
  <c r="E2591" i="6" s="1"/>
  <c r="F2587" i="6"/>
  <c r="E2587" i="6" s="1"/>
  <c r="F2583" i="6"/>
  <c r="E2583" i="6" s="1"/>
  <c r="N2583" i="6" s="1"/>
  <c r="F2579" i="6"/>
  <c r="E2579" i="6" s="1"/>
  <c r="F2575" i="6"/>
  <c r="E2575" i="6" s="1"/>
  <c r="F2571" i="6"/>
  <c r="E2571" i="6" s="1"/>
  <c r="N2571" i="6" s="1"/>
  <c r="F2567" i="6"/>
  <c r="E2567" i="6" s="1"/>
  <c r="N2567" i="6" s="1"/>
  <c r="F2563" i="6"/>
  <c r="E2563" i="6" s="1"/>
  <c r="F2559" i="6"/>
  <c r="E2559" i="6" s="1"/>
  <c r="F2555" i="6"/>
  <c r="E2555" i="6" s="1"/>
  <c r="F2551" i="6"/>
  <c r="E2551" i="6" s="1"/>
  <c r="N2551" i="6" s="1"/>
  <c r="F2547" i="6"/>
  <c r="E2547" i="6" s="1"/>
  <c r="F2543" i="6"/>
  <c r="E2543" i="6" s="1"/>
  <c r="F2539" i="6"/>
  <c r="E2539" i="6" s="1"/>
  <c r="F2535" i="6"/>
  <c r="E2535" i="6" s="1"/>
  <c r="N2535" i="6" s="1"/>
  <c r="F2531" i="6"/>
  <c r="E2531" i="6" s="1"/>
  <c r="F2527" i="6"/>
  <c r="E2527" i="6" s="1"/>
  <c r="N2527" i="6" s="1"/>
  <c r="F2523" i="6"/>
  <c r="E2523" i="6" s="1"/>
  <c r="N2523" i="6" s="1"/>
  <c r="F2519" i="6"/>
  <c r="E2519" i="6" s="1"/>
  <c r="N2519" i="6" s="1"/>
  <c r="F2515" i="6"/>
  <c r="E2515" i="6" s="1"/>
  <c r="F2511" i="6"/>
  <c r="E2511" i="6" s="1"/>
  <c r="N2511" i="6" s="1"/>
  <c r="F2507" i="6"/>
  <c r="E2507" i="6" s="1"/>
  <c r="F2503" i="6"/>
  <c r="E2503" i="6" s="1"/>
  <c r="N2503" i="6" s="1"/>
  <c r="F2499" i="6"/>
  <c r="E2499" i="6" s="1"/>
  <c r="F2495" i="6"/>
  <c r="E2495" i="6" s="1"/>
  <c r="F2491" i="6"/>
  <c r="E2491" i="6" s="1"/>
  <c r="F2487" i="6"/>
  <c r="E2487" i="6" s="1"/>
  <c r="N2487" i="6" s="1"/>
  <c r="F2483" i="6"/>
  <c r="E2483" i="6" s="1"/>
  <c r="F2479" i="6"/>
  <c r="E2479" i="6" s="1"/>
  <c r="N2479" i="6" s="1"/>
  <c r="F2475" i="6"/>
  <c r="E2475" i="6" s="1"/>
  <c r="F2471" i="6"/>
  <c r="E2471" i="6" s="1"/>
  <c r="N2471" i="6" s="1"/>
  <c r="F2467" i="6"/>
  <c r="E2467" i="6" s="1"/>
  <c r="F2463" i="6"/>
  <c r="E2463" i="6" s="1"/>
  <c r="F2459" i="6"/>
  <c r="E2459" i="6" s="1"/>
  <c r="N2459" i="6" s="1"/>
  <c r="F2455" i="6"/>
  <c r="E2455" i="6" s="1"/>
  <c r="N2455" i="6" s="1"/>
  <c r="F2451" i="6"/>
  <c r="E2451" i="6" s="1"/>
  <c r="F2447" i="6"/>
  <c r="E2447" i="6" s="1"/>
  <c r="N2447" i="6" s="1"/>
  <c r="F2443" i="6"/>
  <c r="E2443" i="6" s="1"/>
  <c r="F2439" i="6"/>
  <c r="E2439" i="6" s="1"/>
  <c r="N2439" i="6" s="1"/>
  <c r="F2435" i="6"/>
  <c r="E2435" i="6" s="1"/>
  <c r="F2431" i="6"/>
  <c r="E2431" i="6" s="1"/>
  <c r="F2427" i="6"/>
  <c r="E2427" i="6" s="1"/>
  <c r="F2423" i="6"/>
  <c r="E2423" i="6" s="1"/>
  <c r="N2423" i="6" s="1"/>
  <c r="F2419" i="6"/>
  <c r="E2419" i="6" s="1"/>
  <c r="F2415" i="6"/>
  <c r="E2415" i="6" s="1"/>
  <c r="F2411" i="6"/>
  <c r="E2411" i="6" s="1"/>
  <c r="F2407" i="6"/>
  <c r="E2407" i="6" s="1"/>
  <c r="N2407" i="6" s="1"/>
  <c r="F2403" i="6"/>
  <c r="E2403" i="6" s="1"/>
  <c r="F2399" i="6"/>
  <c r="E2399" i="6" s="1"/>
  <c r="N2399" i="6" s="1"/>
  <c r="F2395" i="6"/>
  <c r="E2395" i="6" s="1"/>
  <c r="N2395" i="6" s="1"/>
  <c r="F2391" i="6"/>
  <c r="E2391" i="6" s="1"/>
  <c r="N2391" i="6" s="1"/>
  <c r="F2387" i="6"/>
  <c r="E2387" i="6" s="1"/>
  <c r="F2383" i="6"/>
  <c r="E2383" i="6" s="1"/>
  <c r="F2379" i="6"/>
  <c r="E2379" i="6" s="1"/>
  <c r="F2375" i="6"/>
  <c r="E2375" i="6" s="1"/>
  <c r="N2375" i="6" s="1"/>
  <c r="F2371" i="6"/>
  <c r="E2371" i="6" s="1"/>
  <c r="F2367" i="6"/>
  <c r="E2367" i="6" s="1"/>
  <c r="N2367" i="6" s="1"/>
  <c r="F2363" i="6"/>
  <c r="E2363" i="6" s="1"/>
  <c r="F2359" i="6"/>
  <c r="E2359" i="6" s="1"/>
  <c r="N2359" i="6" s="1"/>
  <c r="F2355" i="6"/>
  <c r="E2355" i="6" s="1"/>
  <c r="F2351" i="6"/>
  <c r="E2351" i="6" s="1"/>
  <c r="N2351" i="6" s="1"/>
  <c r="F2347" i="6"/>
  <c r="E2347" i="6" s="1"/>
  <c r="F2343" i="6"/>
  <c r="E2343" i="6" s="1"/>
  <c r="N2343" i="6" s="1"/>
  <c r="F2339" i="6"/>
  <c r="E2339" i="6" s="1"/>
  <c r="F2335" i="6"/>
  <c r="E2335" i="6" s="1"/>
  <c r="F2331" i="6"/>
  <c r="E2331" i="6" s="1"/>
  <c r="N2331" i="6" s="1"/>
  <c r="F2327" i="6"/>
  <c r="E2327" i="6" s="1"/>
  <c r="N2327" i="6" s="1"/>
  <c r="F2323" i="6"/>
  <c r="E2323" i="6" s="1"/>
  <c r="F2319" i="6"/>
  <c r="E2319" i="6" s="1"/>
  <c r="N2319" i="6" s="1"/>
  <c r="F2315" i="6"/>
  <c r="E2315" i="6" s="1"/>
  <c r="F2311" i="6"/>
  <c r="E2311" i="6" s="1"/>
  <c r="N2311" i="6" s="1"/>
  <c r="F2307" i="6"/>
  <c r="E2307" i="6" s="1"/>
  <c r="F2303" i="6"/>
  <c r="E2303" i="6" s="1"/>
  <c r="F2299" i="6"/>
  <c r="E2299" i="6" s="1"/>
  <c r="F2295" i="6"/>
  <c r="E2295" i="6" s="1"/>
  <c r="N2295" i="6" s="1"/>
  <c r="F2291" i="6"/>
  <c r="E2291" i="6" s="1"/>
  <c r="F2287" i="6"/>
  <c r="E2287" i="6" s="1"/>
  <c r="F2283" i="6"/>
  <c r="E2283" i="6" s="1"/>
  <c r="F2732" i="6"/>
  <c r="E2732" i="6" s="1"/>
  <c r="N2732" i="6" s="1"/>
  <c r="F2728" i="6"/>
  <c r="E2728" i="6" s="1"/>
  <c r="F2724" i="6"/>
  <c r="E2724" i="6" s="1"/>
  <c r="F2720" i="6"/>
  <c r="E2720" i="6" s="1"/>
  <c r="F2716" i="6"/>
  <c r="E2716" i="6" s="1"/>
  <c r="N2716" i="6" s="1"/>
  <c r="F2712" i="6"/>
  <c r="E2712" i="6" s="1"/>
  <c r="N2712" i="6" s="1"/>
  <c r="F2708" i="6"/>
  <c r="E2708" i="6" s="1"/>
  <c r="F2704" i="6"/>
  <c r="E2704" i="6" s="1"/>
  <c r="N2704" i="6" s="1"/>
  <c r="F2700" i="6"/>
  <c r="E2700" i="6" s="1"/>
  <c r="N2700" i="6" s="1"/>
  <c r="F2696" i="6"/>
  <c r="E2696" i="6" s="1"/>
  <c r="N2696" i="6" s="1"/>
  <c r="F2692" i="6"/>
  <c r="E2692" i="6" s="1"/>
  <c r="F2688" i="6"/>
  <c r="E2688" i="6" s="1"/>
  <c r="F2684" i="6"/>
  <c r="E2684" i="6" s="1"/>
  <c r="N2684" i="6" s="1"/>
  <c r="F2680" i="6"/>
  <c r="E2680" i="6" s="1"/>
  <c r="N2680" i="6" s="1"/>
  <c r="F2676" i="6"/>
  <c r="E2676" i="6" s="1"/>
  <c r="N2676" i="6" s="1"/>
  <c r="F2672" i="6"/>
  <c r="E2672" i="6" s="1"/>
  <c r="N2672" i="6" s="1"/>
  <c r="F2668" i="6"/>
  <c r="E2668" i="6" s="1"/>
  <c r="N2668" i="6" s="1"/>
  <c r="F2664" i="6"/>
  <c r="E2664" i="6" s="1"/>
  <c r="N2664" i="6" s="1"/>
  <c r="F2660" i="6"/>
  <c r="E2660" i="6" s="1"/>
  <c r="F2656" i="6"/>
  <c r="E2656" i="6" s="1"/>
  <c r="F2652" i="6"/>
  <c r="E2652" i="6" s="1"/>
  <c r="N2652" i="6" s="1"/>
  <c r="F2648" i="6"/>
  <c r="E2648" i="6" s="1"/>
  <c r="N2648" i="6" s="1"/>
  <c r="F2644" i="6"/>
  <c r="E2644" i="6" s="1"/>
  <c r="N2644" i="6" s="1"/>
  <c r="F2640" i="6"/>
  <c r="E2640" i="6" s="1"/>
  <c r="F2636" i="6"/>
  <c r="E2636" i="6" s="1"/>
  <c r="N2636" i="6" s="1"/>
  <c r="F2632" i="6"/>
  <c r="E2632" i="6" s="1"/>
  <c r="N2632" i="6" s="1"/>
  <c r="F2628" i="6"/>
  <c r="E2628" i="6" s="1"/>
  <c r="N2628" i="6" s="1"/>
  <c r="F2624" i="6"/>
  <c r="E2624" i="6" s="1"/>
  <c r="F2620" i="6"/>
  <c r="E2620" i="6" s="1"/>
  <c r="N2620" i="6" s="1"/>
  <c r="F2616" i="6"/>
  <c r="E2616" i="6" s="1"/>
  <c r="N2616" i="6" s="1"/>
  <c r="F2612" i="6"/>
  <c r="E2612" i="6" s="1"/>
  <c r="F2608" i="6"/>
  <c r="E2608" i="6" s="1"/>
  <c r="F2604" i="6"/>
  <c r="E2604" i="6" s="1"/>
  <c r="N2604" i="6" s="1"/>
  <c r="F2600" i="6"/>
  <c r="E2600" i="6" s="1"/>
  <c r="N2600" i="6" s="1"/>
  <c r="F2596" i="6"/>
  <c r="E2596" i="6" s="1"/>
  <c r="N2596" i="6" s="1"/>
  <c r="F2592" i="6"/>
  <c r="E2592" i="6" s="1"/>
  <c r="N2592" i="6" s="1"/>
  <c r="F2588" i="6"/>
  <c r="E2588" i="6" s="1"/>
  <c r="N2588" i="6" s="1"/>
  <c r="F2584" i="6"/>
  <c r="E2584" i="6" s="1"/>
  <c r="N2584" i="6" s="1"/>
  <c r="F2580" i="6"/>
  <c r="E2580" i="6" s="1"/>
  <c r="N2580" i="6" s="1"/>
  <c r="F2576" i="6"/>
  <c r="E2576" i="6" s="1"/>
  <c r="N2576" i="6" s="1"/>
  <c r="F2572" i="6"/>
  <c r="E2572" i="6" s="1"/>
  <c r="N2572" i="6" s="1"/>
  <c r="F2568" i="6"/>
  <c r="E2568" i="6" s="1"/>
  <c r="N2568" i="6" s="1"/>
  <c r="F2564" i="6"/>
  <c r="E2564" i="6" s="1"/>
  <c r="F2560" i="6"/>
  <c r="E2560" i="6" s="1"/>
  <c r="F2556" i="6"/>
  <c r="E2556" i="6" s="1"/>
  <c r="N2556" i="6" s="1"/>
  <c r="F2552" i="6"/>
  <c r="E2552" i="6" s="1"/>
  <c r="F2548" i="6"/>
  <c r="E2548" i="6" s="1"/>
  <c r="N2548" i="6" s="1"/>
  <c r="F2544" i="6"/>
  <c r="E2544" i="6" s="1"/>
  <c r="F2540" i="6"/>
  <c r="E2540" i="6" s="1"/>
  <c r="N2540" i="6" s="1"/>
  <c r="F2536" i="6"/>
  <c r="E2536" i="6" s="1"/>
  <c r="F2532" i="6"/>
  <c r="E2532" i="6" s="1"/>
  <c r="F2528" i="6"/>
  <c r="E2528" i="6" s="1"/>
  <c r="F2524" i="6"/>
  <c r="E2524" i="6" s="1"/>
  <c r="N2524" i="6" s="1"/>
  <c r="F2520" i="6"/>
  <c r="E2520" i="6" s="1"/>
  <c r="N2520" i="6" s="1"/>
  <c r="F2516" i="6"/>
  <c r="E2516" i="6" s="1"/>
  <c r="F2512" i="6"/>
  <c r="E2512" i="6" s="1"/>
  <c r="F2508" i="6"/>
  <c r="E2508" i="6" s="1"/>
  <c r="N2508" i="6" s="1"/>
  <c r="F2504" i="6"/>
  <c r="E2504" i="6" s="1"/>
  <c r="N2504" i="6" s="1"/>
  <c r="F2500" i="6"/>
  <c r="E2500" i="6" s="1"/>
  <c r="F2496" i="6"/>
  <c r="E2496" i="6" s="1"/>
  <c r="F2492" i="6"/>
  <c r="E2492" i="6" s="1"/>
  <c r="N2492" i="6" s="1"/>
  <c r="F2488" i="6"/>
  <c r="E2488" i="6" s="1"/>
  <c r="N2488" i="6" s="1"/>
  <c r="F2484" i="6"/>
  <c r="E2484" i="6" s="1"/>
  <c r="N2484" i="6" s="1"/>
  <c r="F2480" i="6"/>
  <c r="E2480" i="6" s="1"/>
  <c r="F2476" i="6"/>
  <c r="E2476" i="6" s="1"/>
  <c r="N2476" i="6" s="1"/>
  <c r="F2472" i="6"/>
  <c r="E2472" i="6" s="1"/>
  <c r="N2472" i="6" s="1"/>
  <c r="F2468" i="6"/>
  <c r="E2468" i="6" s="1"/>
  <c r="N2468" i="6" s="1"/>
  <c r="F2464" i="6"/>
  <c r="E2464" i="6" s="1"/>
  <c r="F2460" i="6"/>
  <c r="E2460" i="6" s="1"/>
  <c r="N2460" i="6" s="1"/>
  <c r="F2456" i="6"/>
  <c r="E2456" i="6" s="1"/>
  <c r="N2456" i="6" s="1"/>
  <c r="F2452" i="6"/>
  <c r="E2452" i="6" s="1"/>
  <c r="F2448" i="6"/>
  <c r="E2448" i="6" s="1"/>
  <c r="N2448" i="6" s="1"/>
  <c r="F2444" i="6"/>
  <c r="E2444" i="6" s="1"/>
  <c r="N2444" i="6" s="1"/>
  <c r="F2440" i="6"/>
  <c r="E2440" i="6" s="1"/>
  <c r="F2436" i="6"/>
  <c r="E2436" i="6" s="1"/>
  <c r="N2436" i="6" s="1"/>
  <c r="F2432" i="6"/>
  <c r="E2432" i="6" s="1"/>
  <c r="F2428" i="6"/>
  <c r="E2428" i="6" s="1"/>
  <c r="N2428" i="6" s="1"/>
  <c r="F2424" i="6"/>
  <c r="E2424" i="6" s="1"/>
  <c r="F2420" i="6"/>
  <c r="E2420" i="6" s="1"/>
  <c r="N2420" i="6" s="1"/>
  <c r="F2416" i="6"/>
  <c r="E2416" i="6" s="1"/>
  <c r="F2412" i="6"/>
  <c r="E2412" i="6" s="1"/>
  <c r="N2412" i="6" s="1"/>
  <c r="F2408" i="6"/>
  <c r="E2408" i="6" s="1"/>
  <c r="F2404" i="6"/>
  <c r="E2404" i="6" s="1"/>
  <c r="F2400" i="6"/>
  <c r="E2400" i="6" s="1"/>
  <c r="F2396" i="6"/>
  <c r="E2396" i="6" s="1"/>
  <c r="N2396" i="6" s="1"/>
  <c r="F2392" i="6"/>
  <c r="E2392" i="6" s="1"/>
  <c r="F2388" i="6"/>
  <c r="E2388" i="6" s="1"/>
  <c r="N2388" i="6" s="1"/>
  <c r="F2384" i="6"/>
  <c r="E2384" i="6" s="1"/>
  <c r="N2384" i="6" s="1"/>
  <c r="F2380" i="6"/>
  <c r="E2380" i="6" s="1"/>
  <c r="N2380" i="6" s="1"/>
  <c r="F2376" i="6"/>
  <c r="E2376" i="6" s="1"/>
  <c r="F2372" i="6"/>
  <c r="E2372" i="6" s="1"/>
  <c r="F2368" i="6"/>
  <c r="E2368" i="6" s="1"/>
  <c r="F2364" i="6"/>
  <c r="E2364" i="6" s="1"/>
  <c r="N2364" i="6" s="1"/>
  <c r="F2360" i="6"/>
  <c r="E2360" i="6" s="1"/>
  <c r="F2356" i="6"/>
  <c r="E2356" i="6" s="1"/>
  <c r="F2352" i="6"/>
  <c r="E2352" i="6" s="1"/>
  <c r="F2348" i="6"/>
  <c r="E2348" i="6" s="1"/>
  <c r="N2348" i="6" s="1"/>
  <c r="F2344" i="6"/>
  <c r="E2344" i="6" s="1"/>
  <c r="F2340" i="6"/>
  <c r="E2340" i="6" s="1"/>
  <c r="N2340" i="6" s="1"/>
  <c r="F2336" i="6"/>
  <c r="E2336" i="6" s="1"/>
  <c r="F2332" i="6"/>
  <c r="E2332" i="6" s="1"/>
  <c r="N2332" i="6" s="1"/>
  <c r="F2328" i="6"/>
  <c r="E2328" i="6" s="1"/>
  <c r="F2324" i="6"/>
  <c r="E2324" i="6" s="1"/>
  <c r="F2320" i="6"/>
  <c r="E2320" i="6" s="1"/>
  <c r="N2320" i="6" s="1"/>
  <c r="F2316" i="6"/>
  <c r="E2316" i="6" s="1"/>
  <c r="N2316" i="6" s="1"/>
  <c r="F2312" i="6"/>
  <c r="E2312" i="6" s="1"/>
  <c r="F2308" i="6"/>
  <c r="E2308" i="6" s="1"/>
  <c r="N2308" i="6" s="1"/>
  <c r="F2304" i="6"/>
  <c r="E2304" i="6" s="1"/>
  <c r="F2300" i="6"/>
  <c r="E2300" i="6" s="1"/>
  <c r="N2300" i="6" s="1"/>
  <c r="F2296" i="6"/>
  <c r="E2296" i="6" s="1"/>
  <c r="F2292" i="6"/>
  <c r="E2292" i="6" s="1"/>
  <c r="N2292" i="6" s="1"/>
  <c r="F2288" i="6"/>
  <c r="E2288" i="6" s="1"/>
  <c r="F2284" i="6"/>
  <c r="E2284" i="6" s="1"/>
  <c r="N2284" i="6" s="1"/>
  <c r="F2280" i="6"/>
  <c r="E2280" i="6" s="1"/>
  <c r="F2733" i="6"/>
  <c r="E2733" i="6" s="1"/>
  <c r="F2729" i="6"/>
  <c r="E2729" i="6" s="1"/>
  <c r="N2729" i="6" s="1"/>
  <c r="F2725" i="6"/>
  <c r="E2725" i="6" s="1"/>
  <c r="N2725" i="6" s="1"/>
  <c r="F2721" i="6"/>
  <c r="E2721" i="6" s="1"/>
  <c r="F2717" i="6"/>
  <c r="E2717" i="6" s="1"/>
  <c r="N2717" i="6" s="1"/>
  <c r="F2713" i="6"/>
  <c r="E2713" i="6" s="1"/>
  <c r="N2713" i="6" s="1"/>
  <c r="F2709" i="6"/>
  <c r="E2709" i="6" s="1"/>
  <c r="N2709" i="6" s="1"/>
  <c r="F2705" i="6"/>
  <c r="E2705" i="6" s="1"/>
  <c r="F2701" i="6"/>
  <c r="E2701" i="6" s="1"/>
  <c r="N2701" i="6" s="1"/>
  <c r="F2697" i="6"/>
  <c r="E2697" i="6" s="1"/>
  <c r="N2697" i="6" s="1"/>
  <c r="F2693" i="6"/>
  <c r="E2693" i="6" s="1"/>
  <c r="N2693" i="6" s="1"/>
  <c r="F2689" i="6"/>
  <c r="E2689" i="6" s="1"/>
  <c r="F2685" i="6"/>
  <c r="E2685" i="6" s="1"/>
  <c r="F2681" i="6"/>
  <c r="E2681" i="6" s="1"/>
  <c r="F2677" i="6"/>
  <c r="E2677" i="6" s="1"/>
  <c r="N2677" i="6" s="1"/>
  <c r="F2673" i="6"/>
  <c r="E2673" i="6" s="1"/>
  <c r="F2669" i="6"/>
  <c r="E2669" i="6" s="1"/>
  <c r="N2669" i="6" s="1"/>
  <c r="F2665" i="6"/>
  <c r="E2665" i="6" s="1"/>
  <c r="F2661" i="6"/>
  <c r="E2661" i="6" s="1"/>
  <c r="N2661" i="6" s="1"/>
  <c r="F2657" i="6"/>
  <c r="E2657" i="6" s="1"/>
  <c r="F2653" i="6"/>
  <c r="E2653" i="6" s="1"/>
  <c r="N2653" i="6" s="1"/>
  <c r="F2649" i="6"/>
  <c r="E2649" i="6" s="1"/>
  <c r="N2649" i="6" s="1"/>
  <c r="F2645" i="6"/>
  <c r="E2645" i="6" s="1"/>
  <c r="N2645" i="6" s="1"/>
  <c r="F2641" i="6"/>
  <c r="E2641" i="6" s="1"/>
  <c r="F2637" i="6"/>
  <c r="E2637" i="6" s="1"/>
  <c r="F2633" i="6"/>
  <c r="E2633" i="6" s="1"/>
  <c r="F2629" i="6"/>
  <c r="E2629" i="6" s="1"/>
  <c r="N2629" i="6" s="1"/>
  <c r="F2625" i="6"/>
  <c r="E2625" i="6" s="1"/>
  <c r="F2621" i="6"/>
  <c r="E2621" i="6" s="1"/>
  <c r="N2621" i="6" s="1"/>
  <c r="F2617" i="6"/>
  <c r="E2617" i="6" s="1"/>
  <c r="F2613" i="6"/>
  <c r="E2613" i="6" s="1"/>
  <c r="N2613" i="6" s="1"/>
  <c r="F2609" i="6"/>
  <c r="E2609" i="6" s="1"/>
  <c r="F2605" i="6"/>
  <c r="E2605" i="6" s="1"/>
  <c r="N2605" i="6" s="1"/>
  <c r="F2601" i="6"/>
  <c r="E2601" i="6" s="1"/>
  <c r="F2597" i="6"/>
  <c r="E2597" i="6" s="1"/>
  <c r="N2597" i="6" s="1"/>
  <c r="F2593" i="6"/>
  <c r="E2593" i="6" s="1"/>
  <c r="F2589" i="6"/>
  <c r="E2589" i="6" s="1"/>
  <c r="F2585" i="6"/>
  <c r="E2585" i="6" s="1"/>
  <c r="N2585" i="6" s="1"/>
  <c r="F2581" i="6"/>
  <c r="E2581" i="6" s="1"/>
  <c r="N2581" i="6" s="1"/>
  <c r="F2577" i="6"/>
  <c r="E2577" i="6" s="1"/>
  <c r="F2573" i="6"/>
  <c r="E2573" i="6" s="1"/>
  <c r="N2573" i="6" s="1"/>
  <c r="F2569" i="6"/>
  <c r="E2569" i="6" s="1"/>
  <c r="F2565" i="6"/>
  <c r="E2565" i="6" s="1"/>
  <c r="N2565" i="6" s="1"/>
  <c r="F2561" i="6"/>
  <c r="E2561" i="6" s="1"/>
  <c r="F2557" i="6"/>
  <c r="E2557" i="6" s="1"/>
  <c r="N2557" i="6" s="1"/>
  <c r="F2553" i="6"/>
  <c r="E2553" i="6" s="1"/>
  <c r="N2553" i="6" s="1"/>
  <c r="F2549" i="6"/>
  <c r="E2549" i="6" s="1"/>
  <c r="N2549" i="6" s="1"/>
  <c r="F2545" i="6"/>
  <c r="E2545" i="6" s="1"/>
  <c r="F2541" i="6"/>
  <c r="E2541" i="6" s="1"/>
  <c r="N2541" i="6" s="1"/>
  <c r="F2537" i="6"/>
  <c r="E2537" i="6" s="1"/>
  <c r="F2533" i="6"/>
  <c r="E2533" i="6" s="1"/>
  <c r="N2533" i="6" s="1"/>
  <c r="F2529" i="6"/>
  <c r="E2529" i="6" s="1"/>
  <c r="F2525" i="6"/>
  <c r="E2525" i="6" s="1"/>
  <c r="F2521" i="6"/>
  <c r="E2521" i="6" s="1"/>
  <c r="F2517" i="6"/>
  <c r="E2517" i="6" s="1"/>
  <c r="N2517" i="6" s="1"/>
  <c r="F2513" i="6"/>
  <c r="E2513" i="6" s="1"/>
  <c r="F2509" i="6"/>
  <c r="E2509" i="6" s="1"/>
  <c r="N2509" i="6" s="1"/>
  <c r="F2505" i="6"/>
  <c r="E2505" i="6" s="1"/>
  <c r="F2501" i="6"/>
  <c r="E2501" i="6" s="1"/>
  <c r="N2501" i="6" s="1"/>
  <c r="F2497" i="6"/>
  <c r="E2497" i="6" s="1"/>
  <c r="F2493" i="6"/>
  <c r="E2493" i="6" s="1"/>
  <c r="F2489" i="6"/>
  <c r="E2489" i="6" s="1"/>
  <c r="N2489" i="6" s="1"/>
  <c r="F2485" i="6"/>
  <c r="E2485" i="6" s="1"/>
  <c r="N2485" i="6" s="1"/>
  <c r="F2481" i="6"/>
  <c r="E2481" i="6" s="1"/>
  <c r="F2477" i="6"/>
  <c r="E2477" i="6" s="1"/>
  <c r="N2477" i="6" s="1"/>
  <c r="F2473" i="6"/>
  <c r="E2473" i="6" s="1"/>
  <c r="F2469" i="6"/>
  <c r="E2469" i="6" s="1"/>
  <c r="N2469" i="6" s="1"/>
  <c r="F2465" i="6"/>
  <c r="E2465" i="6" s="1"/>
  <c r="F2461" i="6"/>
  <c r="E2461" i="6" s="1"/>
  <c r="F2457" i="6"/>
  <c r="E2457" i="6" s="1"/>
  <c r="F2453" i="6"/>
  <c r="E2453" i="6" s="1"/>
  <c r="N2453" i="6" s="1"/>
  <c r="F2449" i="6"/>
  <c r="E2449" i="6" s="1"/>
  <c r="F2445" i="6"/>
  <c r="E2445" i="6" s="1"/>
  <c r="F2441" i="6"/>
  <c r="E2441" i="6" s="1"/>
  <c r="F2437" i="6"/>
  <c r="E2437" i="6" s="1"/>
  <c r="N2437" i="6" s="1"/>
  <c r="F2433" i="6"/>
  <c r="E2433" i="6" s="1"/>
  <c r="F2429" i="6"/>
  <c r="E2429" i="6" s="1"/>
  <c r="F2425" i="6"/>
  <c r="E2425" i="6" s="1"/>
  <c r="N2425" i="6" s="1"/>
  <c r="F2421" i="6"/>
  <c r="E2421" i="6" s="1"/>
  <c r="N2421" i="6" s="1"/>
  <c r="F2417" i="6"/>
  <c r="E2417" i="6" s="1"/>
  <c r="F2413" i="6"/>
  <c r="E2413" i="6" s="1"/>
  <c r="N2413" i="6" s="1"/>
  <c r="F2409" i="6"/>
  <c r="E2409" i="6" s="1"/>
  <c r="F2405" i="6"/>
  <c r="E2405" i="6" s="1"/>
  <c r="N2405" i="6" s="1"/>
  <c r="F2401" i="6"/>
  <c r="E2401" i="6" s="1"/>
  <c r="F2397" i="6"/>
  <c r="E2397" i="6" s="1"/>
  <c r="F2393" i="6"/>
  <c r="E2393" i="6" s="1"/>
  <c r="F2389" i="6"/>
  <c r="E2389" i="6" s="1"/>
  <c r="N2389" i="6" s="1"/>
  <c r="F2385" i="6"/>
  <c r="E2385" i="6" s="1"/>
  <c r="F2381" i="6"/>
  <c r="E2381" i="6" s="1"/>
  <c r="N2381" i="6" s="1"/>
  <c r="F2377" i="6"/>
  <c r="E2377" i="6" s="1"/>
  <c r="F2373" i="6"/>
  <c r="E2373" i="6" s="1"/>
  <c r="N2373" i="6" s="1"/>
  <c r="F2369" i="6"/>
  <c r="E2369" i="6" s="1"/>
  <c r="F2365" i="6"/>
  <c r="E2365" i="6" s="1"/>
  <c r="N2365" i="6" s="1"/>
  <c r="F2361" i="6"/>
  <c r="E2361" i="6" s="1"/>
  <c r="N2361" i="6" s="1"/>
  <c r="F2357" i="6"/>
  <c r="E2357" i="6" s="1"/>
  <c r="N2357" i="6" s="1"/>
  <c r="F2353" i="6"/>
  <c r="E2353" i="6" s="1"/>
  <c r="F2349" i="6"/>
  <c r="E2349" i="6" s="1"/>
  <c r="F2345" i="6"/>
  <c r="E2345" i="6" s="1"/>
  <c r="F2341" i="6"/>
  <c r="E2341" i="6" s="1"/>
  <c r="N2341" i="6" s="1"/>
  <c r="F2337" i="6"/>
  <c r="E2337" i="6" s="1"/>
  <c r="F2333" i="6"/>
  <c r="E2333" i="6" s="1"/>
  <c r="N2333" i="6" s="1"/>
  <c r="F2329" i="6"/>
  <c r="E2329" i="6" s="1"/>
  <c r="F2325" i="6"/>
  <c r="E2325" i="6" s="1"/>
  <c r="N2325" i="6" s="1"/>
  <c r="F2321" i="6"/>
  <c r="E2321" i="6" s="1"/>
  <c r="F2317" i="6"/>
  <c r="E2317" i="6" s="1"/>
  <c r="F2313" i="6"/>
  <c r="E2313" i="6" s="1"/>
  <c r="F2309" i="6"/>
  <c r="E2309" i="6" s="1"/>
  <c r="N2309" i="6" s="1"/>
  <c r="F2305" i="6"/>
  <c r="E2305" i="6" s="1"/>
  <c r="F2301" i="6"/>
  <c r="E2301" i="6" s="1"/>
  <c r="F2297" i="6"/>
  <c r="E2297" i="6" s="1"/>
  <c r="N2297" i="6" s="1"/>
  <c r="F2293" i="6"/>
  <c r="E2293" i="6" s="1"/>
  <c r="N2293" i="6" s="1"/>
  <c r="F2289" i="6"/>
  <c r="E2289" i="6" s="1"/>
  <c r="F2285" i="6"/>
  <c r="E2285" i="6" s="1"/>
  <c r="N2285" i="6" s="1"/>
  <c r="F2281" i="6"/>
  <c r="E2281" i="6" s="1"/>
  <c r="F2730" i="6"/>
  <c r="E2730" i="6" s="1"/>
  <c r="N2730" i="6" s="1"/>
  <c r="F2726" i="6"/>
  <c r="E2726" i="6" s="1"/>
  <c r="F2722" i="6"/>
  <c r="E2722" i="6" s="1"/>
  <c r="F2718" i="6"/>
  <c r="E2718" i="6" s="1"/>
  <c r="N2718" i="6" s="1"/>
  <c r="F2714" i="6"/>
  <c r="E2714" i="6" s="1"/>
  <c r="N2714" i="6" s="1"/>
  <c r="F2710" i="6"/>
  <c r="E2710" i="6" s="1"/>
  <c r="F2706" i="6"/>
  <c r="E2706" i="6" s="1"/>
  <c r="N2706" i="6" s="1"/>
  <c r="F2702" i="6"/>
  <c r="E2702" i="6" s="1"/>
  <c r="N2702" i="6" s="1"/>
  <c r="F2698" i="6"/>
  <c r="E2698" i="6" s="1"/>
  <c r="N2698" i="6" s="1"/>
  <c r="F2694" i="6"/>
  <c r="E2694" i="6" s="1"/>
  <c r="F2690" i="6"/>
  <c r="E2690" i="6" s="1"/>
  <c r="N2690" i="6" s="1"/>
  <c r="F2686" i="6"/>
  <c r="E2686" i="6" s="1"/>
  <c r="N2686" i="6" s="1"/>
  <c r="F2682" i="6"/>
  <c r="E2682" i="6" s="1"/>
  <c r="N2682" i="6" s="1"/>
  <c r="F2678" i="6"/>
  <c r="E2678" i="6" s="1"/>
  <c r="F2674" i="6"/>
  <c r="E2674" i="6" s="1"/>
  <c r="N2674" i="6" s="1"/>
  <c r="F2670" i="6"/>
  <c r="E2670" i="6" s="1"/>
  <c r="N2670" i="6" s="1"/>
  <c r="F2666" i="6"/>
  <c r="E2666" i="6" s="1"/>
  <c r="N2666" i="6" s="1"/>
  <c r="F2662" i="6"/>
  <c r="E2662" i="6" s="1"/>
  <c r="F2658" i="6"/>
  <c r="E2658" i="6" s="1"/>
  <c r="F2654" i="6"/>
  <c r="E2654" i="6" s="1"/>
  <c r="F2650" i="6"/>
  <c r="E2650" i="6" s="1"/>
  <c r="N2650" i="6" s="1"/>
  <c r="F2646" i="6"/>
  <c r="E2646" i="6" s="1"/>
  <c r="F2642" i="6"/>
  <c r="E2642" i="6" s="1"/>
  <c r="N2642" i="6" s="1"/>
  <c r="F2638" i="6"/>
  <c r="E2638" i="6" s="1"/>
  <c r="N2638" i="6" s="1"/>
  <c r="F2634" i="6"/>
  <c r="E2634" i="6" s="1"/>
  <c r="N2634" i="6" s="1"/>
  <c r="F2630" i="6"/>
  <c r="E2630" i="6" s="1"/>
  <c r="F2626" i="6"/>
  <c r="E2626" i="6" s="1"/>
  <c r="F2622" i="6"/>
  <c r="E2622" i="6" s="1"/>
  <c r="N2622" i="6" s="1"/>
  <c r="F2618" i="6"/>
  <c r="E2618" i="6" s="1"/>
  <c r="N2618" i="6" s="1"/>
  <c r="F2614" i="6"/>
  <c r="E2614" i="6" s="1"/>
  <c r="F2610" i="6"/>
  <c r="E2610" i="6" s="1"/>
  <c r="F2606" i="6"/>
  <c r="E2606" i="6" s="1"/>
  <c r="F2602" i="6"/>
  <c r="E2602" i="6" s="1"/>
  <c r="N2602" i="6" s="1"/>
  <c r="F2598" i="6"/>
  <c r="E2598" i="6" s="1"/>
  <c r="F2594" i="6"/>
  <c r="E2594" i="6" s="1"/>
  <c r="N2594" i="6" s="1"/>
  <c r="F2590" i="6"/>
  <c r="E2590" i="6" s="1"/>
  <c r="F2586" i="6"/>
  <c r="E2586" i="6" s="1"/>
  <c r="N2586" i="6" s="1"/>
  <c r="F2582" i="6"/>
  <c r="E2582" i="6" s="1"/>
  <c r="F2578" i="6"/>
  <c r="E2578" i="6" s="1"/>
  <c r="F2574" i="6"/>
  <c r="E2574" i="6" s="1"/>
  <c r="N2574" i="6" s="1"/>
  <c r="F2570" i="6"/>
  <c r="E2570" i="6" s="1"/>
  <c r="N2570" i="6" s="1"/>
  <c r="F2566" i="6"/>
  <c r="E2566" i="6" s="1"/>
  <c r="F2562" i="6"/>
  <c r="E2562" i="6" s="1"/>
  <c r="F2558" i="6"/>
  <c r="E2558" i="6" s="1"/>
  <c r="F2554" i="6"/>
  <c r="E2554" i="6" s="1"/>
  <c r="N2554" i="6" s="1"/>
  <c r="F2550" i="6"/>
  <c r="E2550" i="6" s="1"/>
  <c r="N2550" i="6" s="1"/>
  <c r="F2546" i="6"/>
  <c r="E2546" i="6" s="1"/>
  <c r="F2542" i="6"/>
  <c r="E2542" i="6" s="1"/>
  <c r="N2542" i="6" s="1"/>
  <c r="F2538" i="6"/>
  <c r="E2538" i="6" s="1"/>
  <c r="N2538" i="6" s="1"/>
  <c r="F2534" i="6"/>
  <c r="E2534" i="6" s="1"/>
  <c r="N2534" i="6" s="1"/>
  <c r="F2530" i="6"/>
  <c r="E2530" i="6" s="1"/>
  <c r="N2530" i="6" s="1"/>
  <c r="F2526" i="6"/>
  <c r="E2526" i="6" s="1"/>
  <c r="F2522" i="6"/>
  <c r="E2522" i="6" s="1"/>
  <c r="N2522" i="6" s="1"/>
  <c r="F2518" i="6"/>
  <c r="E2518" i="6" s="1"/>
  <c r="N2518" i="6" s="1"/>
  <c r="F2514" i="6"/>
  <c r="E2514" i="6" s="1"/>
  <c r="F2510" i="6"/>
  <c r="E2510" i="6" s="1"/>
  <c r="F2506" i="6"/>
  <c r="E2506" i="6" s="1"/>
  <c r="N2506" i="6" s="1"/>
  <c r="F2502" i="6"/>
  <c r="E2502" i="6" s="1"/>
  <c r="N2502" i="6" s="1"/>
  <c r="F2498" i="6"/>
  <c r="E2498" i="6" s="1"/>
  <c r="N2498" i="6" s="1"/>
  <c r="F2494" i="6"/>
  <c r="E2494" i="6" s="1"/>
  <c r="F2490" i="6"/>
  <c r="E2490" i="6" s="1"/>
  <c r="N2490" i="6" s="1"/>
  <c r="F2486" i="6"/>
  <c r="E2486" i="6" s="1"/>
  <c r="N2486" i="6" s="1"/>
  <c r="F2482" i="6"/>
  <c r="E2482" i="6" s="1"/>
  <c r="N2482" i="6" s="1"/>
  <c r="F2478" i="6"/>
  <c r="E2478" i="6" s="1"/>
  <c r="F2474" i="6"/>
  <c r="E2474" i="6" s="1"/>
  <c r="N2474" i="6" s="1"/>
  <c r="F2470" i="6"/>
  <c r="E2470" i="6" s="1"/>
  <c r="N2470" i="6" s="1"/>
  <c r="F2466" i="6"/>
  <c r="E2466" i="6" s="1"/>
  <c r="F2462" i="6"/>
  <c r="E2462" i="6" s="1"/>
  <c r="F2458" i="6"/>
  <c r="E2458" i="6" s="1"/>
  <c r="N2458" i="6" s="1"/>
  <c r="F2454" i="6"/>
  <c r="E2454" i="6" s="1"/>
  <c r="N2454" i="6" s="1"/>
  <c r="F2450" i="6"/>
  <c r="E2450" i="6" s="1"/>
  <c r="F2446" i="6"/>
  <c r="E2446" i="6" s="1"/>
  <c r="F2442" i="6"/>
  <c r="E2442" i="6" s="1"/>
  <c r="N2442" i="6" s="1"/>
  <c r="F2438" i="6"/>
  <c r="E2438" i="6" s="1"/>
  <c r="N2438" i="6" s="1"/>
  <c r="F2434" i="6"/>
  <c r="E2434" i="6" s="1"/>
  <c r="N2434" i="6" s="1"/>
  <c r="F2430" i="6"/>
  <c r="E2430" i="6" s="1"/>
  <c r="F2426" i="6"/>
  <c r="E2426" i="6" s="1"/>
  <c r="N2426" i="6" s="1"/>
  <c r="F2422" i="6"/>
  <c r="E2422" i="6" s="1"/>
  <c r="N2422" i="6" s="1"/>
  <c r="F2418" i="6"/>
  <c r="E2418" i="6" s="1"/>
  <c r="F2414" i="6"/>
  <c r="E2414" i="6" s="1"/>
  <c r="N2414" i="6" s="1"/>
  <c r="F2410" i="6"/>
  <c r="E2410" i="6" s="1"/>
  <c r="N2410" i="6" s="1"/>
  <c r="F2406" i="6"/>
  <c r="E2406" i="6" s="1"/>
  <c r="N2406" i="6" s="1"/>
  <c r="F2402" i="6"/>
  <c r="E2402" i="6" s="1"/>
  <c r="N2402" i="6" s="1"/>
  <c r="F2398" i="6"/>
  <c r="E2398" i="6" s="1"/>
  <c r="F2394" i="6"/>
  <c r="E2394" i="6" s="1"/>
  <c r="N2394" i="6" s="1"/>
  <c r="F2390" i="6"/>
  <c r="E2390" i="6" s="1"/>
  <c r="N2390" i="6" s="1"/>
  <c r="F2386" i="6"/>
  <c r="E2386" i="6" s="1"/>
  <c r="F2382" i="6"/>
  <c r="E2382" i="6" s="1"/>
  <c r="F2378" i="6"/>
  <c r="E2378" i="6" s="1"/>
  <c r="N2378" i="6" s="1"/>
  <c r="F2374" i="6"/>
  <c r="E2374" i="6" s="1"/>
  <c r="N2374" i="6" s="1"/>
  <c r="F2370" i="6"/>
  <c r="E2370" i="6" s="1"/>
  <c r="F2366" i="6"/>
  <c r="E2366" i="6" s="1"/>
  <c r="F2362" i="6"/>
  <c r="E2362" i="6" s="1"/>
  <c r="N2362" i="6" s="1"/>
  <c r="F2358" i="6"/>
  <c r="E2358" i="6" s="1"/>
  <c r="N2358" i="6" s="1"/>
  <c r="F2354" i="6"/>
  <c r="E2354" i="6" s="1"/>
  <c r="N2354" i="6" s="1"/>
  <c r="F2350" i="6"/>
  <c r="E2350" i="6" s="1"/>
  <c r="N2350" i="6" s="1"/>
  <c r="F2346" i="6"/>
  <c r="E2346" i="6" s="1"/>
  <c r="N2346" i="6" s="1"/>
  <c r="F2342" i="6"/>
  <c r="E2342" i="6" s="1"/>
  <c r="N2342" i="6" s="1"/>
  <c r="F2338" i="6"/>
  <c r="E2338" i="6" s="1"/>
  <c r="F2334" i="6"/>
  <c r="E2334" i="6" s="1"/>
  <c r="F2330" i="6"/>
  <c r="E2330" i="6" s="1"/>
  <c r="N2330" i="6" s="1"/>
  <c r="F2326" i="6"/>
  <c r="E2326" i="6" s="1"/>
  <c r="N2326" i="6" s="1"/>
  <c r="F2322" i="6"/>
  <c r="E2322" i="6" s="1"/>
  <c r="N2322" i="6" s="1"/>
  <c r="F2318" i="6"/>
  <c r="E2318" i="6" s="1"/>
  <c r="F2314" i="6"/>
  <c r="E2314" i="6" s="1"/>
  <c r="N2314" i="6" s="1"/>
  <c r="F2310" i="6"/>
  <c r="E2310" i="6" s="1"/>
  <c r="N2310" i="6" s="1"/>
  <c r="F2306" i="6"/>
  <c r="E2306" i="6" s="1"/>
  <c r="N2306" i="6" s="1"/>
  <c r="F2302" i="6"/>
  <c r="E2302" i="6" s="1"/>
  <c r="F2298" i="6"/>
  <c r="E2298" i="6" s="1"/>
  <c r="N2298" i="6" s="1"/>
  <c r="F2294" i="6"/>
  <c r="E2294" i="6" s="1"/>
  <c r="N2294" i="6" s="1"/>
  <c r="F2290" i="6"/>
  <c r="E2290" i="6" s="1"/>
  <c r="F2286" i="6"/>
  <c r="E2286" i="6" s="1"/>
  <c r="N2286" i="6" s="1"/>
  <c r="F2282" i="6"/>
  <c r="E2282" i="6" s="1"/>
  <c r="N2282" i="6" s="1"/>
  <c r="F2279" i="6"/>
  <c r="E2279" i="6" s="1"/>
  <c r="F2275" i="6"/>
  <c r="E2275" i="6" s="1"/>
  <c r="N2275" i="6" s="1"/>
  <c r="F2271" i="6"/>
  <c r="E2271" i="6" s="1"/>
  <c r="F2267" i="6"/>
  <c r="E2267" i="6" s="1"/>
  <c r="N2267" i="6" s="1"/>
  <c r="F2263" i="6"/>
  <c r="E2263" i="6" s="1"/>
  <c r="F2259" i="6"/>
  <c r="E2259" i="6" s="1"/>
  <c r="N2259" i="6" s="1"/>
  <c r="F2255" i="6"/>
  <c r="E2255" i="6" s="1"/>
  <c r="N2255" i="6" s="1"/>
  <c r="F2251" i="6"/>
  <c r="E2251" i="6" s="1"/>
  <c r="N2251" i="6" s="1"/>
  <c r="F2247" i="6"/>
  <c r="E2247" i="6" s="1"/>
  <c r="F2243" i="6"/>
  <c r="E2243" i="6" s="1"/>
  <c r="F2239" i="6"/>
  <c r="E2239" i="6" s="1"/>
  <c r="F2235" i="6"/>
  <c r="E2235" i="6" s="1"/>
  <c r="N2235" i="6" s="1"/>
  <c r="F2231" i="6"/>
  <c r="E2231" i="6" s="1"/>
  <c r="F2227" i="6"/>
  <c r="E2227" i="6" s="1"/>
  <c r="F2223" i="6"/>
  <c r="E2223" i="6" s="1"/>
  <c r="N2223" i="6" s="1"/>
  <c r="F2219" i="6"/>
  <c r="E2219" i="6" s="1"/>
  <c r="N2219" i="6" s="1"/>
  <c r="F2215" i="6"/>
  <c r="E2215" i="6" s="1"/>
  <c r="F2211" i="6"/>
  <c r="E2211" i="6" s="1"/>
  <c r="F2207" i="6"/>
  <c r="E2207" i="6" s="1"/>
  <c r="F2203" i="6"/>
  <c r="E2203" i="6" s="1"/>
  <c r="N2203" i="6" s="1"/>
  <c r="F2199" i="6"/>
  <c r="E2199" i="6" s="1"/>
  <c r="F2195" i="6"/>
  <c r="E2195" i="6" s="1"/>
  <c r="N2195" i="6" s="1"/>
  <c r="F2191" i="6"/>
  <c r="E2191" i="6" s="1"/>
  <c r="F2187" i="6"/>
  <c r="E2187" i="6" s="1"/>
  <c r="N2187" i="6" s="1"/>
  <c r="F2183" i="6"/>
  <c r="E2183" i="6" s="1"/>
  <c r="N2183" i="6" s="1"/>
  <c r="F2179" i="6"/>
  <c r="E2179" i="6" s="1"/>
  <c r="N2179" i="6" s="1"/>
  <c r="F2175" i="6"/>
  <c r="E2175" i="6" s="1"/>
  <c r="F2171" i="6"/>
  <c r="E2171" i="6" s="1"/>
  <c r="N2171" i="6" s="1"/>
  <c r="F2167" i="6"/>
  <c r="E2167" i="6" s="1"/>
  <c r="N2167" i="6" s="1"/>
  <c r="F2163" i="6"/>
  <c r="E2163" i="6" s="1"/>
  <c r="F2159" i="6"/>
  <c r="E2159" i="6" s="1"/>
  <c r="F2155" i="6"/>
  <c r="E2155" i="6" s="1"/>
  <c r="N2155" i="6" s="1"/>
  <c r="F2151" i="6"/>
  <c r="E2151" i="6" s="1"/>
  <c r="N2151" i="6" s="1"/>
  <c r="F2147" i="6"/>
  <c r="E2147" i="6" s="1"/>
  <c r="F2144" i="6"/>
  <c r="E2144" i="6" s="1"/>
  <c r="I2144" i="6" s="1"/>
  <c r="F2138" i="6"/>
  <c r="E2138" i="6" s="1"/>
  <c r="F2134" i="6"/>
  <c r="E2134" i="6" s="1"/>
  <c r="I2134" i="6" s="1"/>
  <c r="F2130" i="6"/>
  <c r="E2130" i="6" s="1"/>
  <c r="F2126" i="6"/>
  <c r="E2126" i="6" s="1"/>
  <c r="I2126" i="6" s="1"/>
  <c r="F2122" i="6"/>
  <c r="E2122" i="6" s="1"/>
  <c r="F2118" i="6"/>
  <c r="E2118" i="6" s="1"/>
  <c r="I2118" i="6" s="1"/>
  <c r="F2114" i="6"/>
  <c r="E2114" i="6" s="1"/>
  <c r="I2114" i="6" s="1"/>
  <c r="F2106" i="6"/>
  <c r="E2106" i="6" s="1"/>
  <c r="I2106" i="6" s="1"/>
  <c r="F2102" i="6"/>
  <c r="E2102" i="6" s="1"/>
  <c r="F2098" i="6"/>
  <c r="E2098" i="6" s="1"/>
  <c r="I2098" i="6" s="1"/>
  <c r="F2094" i="6"/>
  <c r="E2094" i="6" s="1"/>
  <c r="F2090" i="6"/>
  <c r="E2090" i="6" s="1"/>
  <c r="I2090" i="6" s="1"/>
  <c r="F2086" i="6"/>
  <c r="E2086" i="6" s="1"/>
  <c r="F2082" i="6"/>
  <c r="E2082" i="6" s="1"/>
  <c r="I2082" i="6" s="1"/>
  <c r="F2074" i="6"/>
  <c r="E2074" i="6" s="1"/>
  <c r="I2074" i="6" s="1"/>
  <c r="F2070" i="6"/>
  <c r="E2070" i="6" s="1"/>
  <c r="I2070" i="6" s="1"/>
  <c r="F2066" i="6"/>
  <c r="E2066" i="6" s="1"/>
  <c r="F2062" i="6"/>
  <c r="E2062" i="6" s="1"/>
  <c r="I2062" i="6" s="1"/>
  <c r="F2058" i="6"/>
  <c r="E2058" i="6" s="1"/>
  <c r="F2054" i="6"/>
  <c r="E2054" i="6" s="1"/>
  <c r="I2054" i="6" s="1"/>
  <c r="F2048" i="6"/>
  <c r="E2048" i="6" s="1"/>
  <c r="F1981" i="6"/>
  <c r="E1981" i="6" s="1"/>
  <c r="F1980" i="6"/>
  <c r="E1980" i="6" s="1"/>
  <c r="I1980" i="6" s="1"/>
  <c r="F1976" i="6"/>
  <c r="E1976" i="6" s="1"/>
  <c r="I1976" i="6" s="1"/>
  <c r="F1972" i="6"/>
  <c r="E1972" i="6" s="1"/>
  <c r="F1968" i="6"/>
  <c r="E1968" i="6" s="1"/>
  <c r="I1968" i="6" s="1"/>
  <c r="F1964" i="6"/>
  <c r="E1964" i="6" s="1"/>
  <c r="F1960" i="6"/>
  <c r="E1960" i="6" s="1"/>
  <c r="I1960" i="6" s="1"/>
  <c r="F1956" i="6"/>
  <c r="E1956" i="6" s="1"/>
  <c r="F1952" i="6"/>
  <c r="E1952" i="6" s="1"/>
  <c r="I1952" i="6" s="1"/>
  <c r="F2042" i="6"/>
  <c r="E2042" i="6" s="1"/>
  <c r="F2038" i="6"/>
  <c r="E2038" i="6" s="1"/>
  <c r="I2038" i="6" s="1"/>
  <c r="F2034" i="6"/>
  <c r="E2034" i="6" s="1"/>
  <c r="F2030" i="6"/>
  <c r="E2030" i="6" s="1"/>
  <c r="I2030" i="6" s="1"/>
  <c r="F2026" i="6"/>
  <c r="E2026" i="6" s="1"/>
  <c r="F2022" i="6"/>
  <c r="E2022" i="6" s="1"/>
  <c r="I2022" i="6" s="1"/>
  <c r="F2016" i="6"/>
  <c r="E2016" i="6" s="1"/>
  <c r="F1883" i="6"/>
  <c r="E1883" i="6" s="1"/>
  <c r="N1883" i="6" s="1"/>
  <c r="F1882" i="6"/>
  <c r="E1882" i="6" s="1"/>
  <c r="F1881" i="6"/>
  <c r="E1881" i="6" s="1"/>
  <c r="N1881" i="6" s="1"/>
  <c r="F1878" i="6"/>
  <c r="E1878" i="6" s="1"/>
  <c r="F1872" i="6"/>
  <c r="E1872" i="6" s="1"/>
  <c r="I1872" i="6" s="1"/>
  <c r="F1868" i="6"/>
  <c r="E1868" i="6" s="1"/>
  <c r="F1864" i="6"/>
  <c r="E1864" i="6" s="1"/>
  <c r="I1864" i="6" s="1"/>
  <c r="F1860" i="6"/>
  <c r="E1860" i="6" s="1"/>
  <c r="F1856" i="6"/>
  <c r="E1856" i="6" s="1"/>
  <c r="I1856" i="6" s="1"/>
  <c r="F1852" i="6"/>
  <c r="E1852" i="6" s="1"/>
  <c r="F1848" i="6"/>
  <c r="E1848" i="6" s="1"/>
  <c r="I1848" i="6" s="1"/>
  <c r="F1844" i="6"/>
  <c r="E1844" i="6" s="1"/>
  <c r="F2276" i="6"/>
  <c r="E2276" i="6" s="1"/>
  <c r="F2272" i="6"/>
  <c r="E2272" i="6" s="1"/>
  <c r="F2268" i="6"/>
  <c r="E2268" i="6" s="1"/>
  <c r="F2264" i="6"/>
  <c r="E2264" i="6" s="1"/>
  <c r="N2264" i="6" s="1"/>
  <c r="F2260" i="6"/>
  <c r="E2260" i="6" s="1"/>
  <c r="F2256" i="6"/>
  <c r="E2256" i="6" s="1"/>
  <c r="N2256" i="6" s="1"/>
  <c r="F2252" i="6"/>
  <c r="E2252" i="6" s="1"/>
  <c r="F2248" i="6"/>
  <c r="E2248" i="6" s="1"/>
  <c r="N2248" i="6" s="1"/>
  <c r="F2244" i="6"/>
  <c r="E2244" i="6" s="1"/>
  <c r="F2240" i="6"/>
  <c r="E2240" i="6" s="1"/>
  <c r="N2240" i="6" s="1"/>
  <c r="F2236" i="6"/>
  <c r="E2236" i="6" s="1"/>
  <c r="N2236" i="6" s="1"/>
  <c r="F2232" i="6"/>
  <c r="E2232" i="6" s="1"/>
  <c r="N2232" i="6" s="1"/>
  <c r="F2228" i="6"/>
  <c r="E2228" i="6" s="1"/>
  <c r="F2224" i="6"/>
  <c r="E2224" i="6" s="1"/>
  <c r="F2220" i="6"/>
  <c r="E2220" i="6" s="1"/>
  <c r="N2220" i="6" s="1"/>
  <c r="F2216" i="6"/>
  <c r="E2216" i="6" s="1"/>
  <c r="N2216" i="6" s="1"/>
  <c r="F2212" i="6"/>
  <c r="E2212" i="6" s="1"/>
  <c r="F2208" i="6"/>
  <c r="E2208" i="6" s="1"/>
  <c r="N2208" i="6" s="1"/>
  <c r="F2204" i="6"/>
  <c r="E2204" i="6" s="1"/>
  <c r="F2200" i="6"/>
  <c r="E2200" i="6" s="1"/>
  <c r="N2200" i="6" s="1"/>
  <c r="F2196" i="6"/>
  <c r="E2196" i="6" s="1"/>
  <c r="F2192" i="6"/>
  <c r="E2192" i="6" s="1"/>
  <c r="F2188" i="6"/>
  <c r="E2188" i="6" s="1"/>
  <c r="F2184" i="6"/>
  <c r="E2184" i="6" s="1"/>
  <c r="N2184" i="6" s="1"/>
  <c r="F2180" i="6"/>
  <c r="E2180" i="6" s="1"/>
  <c r="F2176" i="6"/>
  <c r="E2176" i="6" s="1"/>
  <c r="N2176" i="6" s="1"/>
  <c r="F2172" i="6"/>
  <c r="E2172" i="6" s="1"/>
  <c r="F2168" i="6"/>
  <c r="E2168" i="6" s="1"/>
  <c r="N2168" i="6" s="1"/>
  <c r="F2164" i="6"/>
  <c r="E2164" i="6" s="1"/>
  <c r="F2160" i="6"/>
  <c r="E2160" i="6" s="1"/>
  <c r="N2160" i="6" s="1"/>
  <c r="F2156" i="6"/>
  <c r="E2156" i="6" s="1"/>
  <c r="N2156" i="6" s="1"/>
  <c r="F2152" i="6"/>
  <c r="E2152" i="6" s="1"/>
  <c r="N2152" i="6" s="1"/>
  <c r="F2148" i="6"/>
  <c r="E2148" i="6" s="1"/>
  <c r="F2143" i="6"/>
  <c r="E2143" i="6" s="1"/>
  <c r="F2142" i="6"/>
  <c r="E2142" i="6" s="1"/>
  <c r="F2141" i="6"/>
  <c r="E2141" i="6" s="1"/>
  <c r="F2137" i="6"/>
  <c r="E2137" i="6" s="1"/>
  <c r="I2137" i="6" s="1"/>
  <c r="F2133" i="6"/>
  <c r="E2133" i="6" s="1"/>
  <c r="I2133" i="6" s="1"/>
  <c r="F2129" i="6"/>
  <c r="E2129" i="6" s="1"/>
  <c r="I2129" i="6" s="1"/>
  <c r="F2125" i="6"/>
  <c r="E2125" i="6" s="1"/>
  <c r="F2121" i="6"/>
  <c r="E2121" i="6" s="1"/>
  <c r="I2121" i="6" s="1"/>
  <c r="F2117" i="6"/>
  <c r="E2117" i="6" s="1"/>
  <c r="I2117" i="6" s="1"/>
  <c r="F2113" i="6"/>
  <c r="E2113" i="6" s="1"/>
  <c r="I2113" i="6" s="1"/>
  <c r="F2112" i="6"/>
  <c r="E2112" i="6" s="1"/>
  <c r="N2112" i="6" s="1"/>
  <c r="F2111" i="6"/>
  <c r="E2111" i="6" s="1"/>
  <c r="F2105" i="6"/>
  <c r="E2105" i="6" s="1"/>
  <c r="I2105" i="6" s="1"/>
  <c r="F2101" i="6"/>
  <c r="E2101" i="6" s="1"/>
  <c r="I2101" i="6" s="1"/>
  <c r="F2097" i="6"/>
  <c r="E2097" i="6" s="1"/>
  <c r="F2093" i="6"/>
  <c r="E2093" i="6" s="1"/>
  <c r="I2093" i="6" s="1"/>
  <c r="F2089" i="6"/>
  <c r="E2089" i="6" s="1"/>
  <c r="F2085" i="6"/>
  <c r="E2085" i="6" s="1"/>
  <c r="I2085" i="6" s="1"/>
  <c r="F2081" i="6"/>
  <c r="E2081" i="6" s="1"/>
  <c r="F2080" i="6"/>
  <c r="E2080" i="6" s="1"/>
  <c r="F2079" i="6"/>
  <c r="E2079" i="6" s="1"/>
  <c r="F2073" i="6"/>
  <c r="E2073" i="6" s="1"/>
  <c r="F2069" i="6"/>
  <c r="E2069" i="6" s="1"/>
  <c r="F2065" i="6"/>
  <c r="E2065" i="6" s="1"/>
  <c r="I2065" i="6" s="1"/>
  <c r="F2061" i="6"/>
  <c r="E2061" i="6" s="1"/>
  <c r="F2057" i="6"/>
  <c r="E2057" i="6" s="1"/>
  <c r="I2057" i="6" s="1"/>
  <c r="F2053" i="6"/>
  <c r="E2053" i="6" s="1"/>
  <c r="F1979" i="6"/>
  <c r="E1979" i="6" s="1"/>
  <c r="F1975" i="6"/>
  <c r="E1975" i="6" s="1"/>
  <c r="I1975" i="6" s="1"/>
  <c r="F1971" i="6"/>
  <c r="E1971" i="6" s="1"/>
  <c r="I1971" i="6" s="1"/>
  <c r="F1967" i="6"/>
  <c r="E1967" i="6" s="1"/>
  <c r="F1963" i="6"/>
  <c r="E1963" i="6" s="1"/>
  <c r="F1959" i="6"/>
  <c r="E1959" i="6" s="1"/>
  <c r="F1955" i="6"/>
  <c r="E1955" i="6" s="1"/>
  <c r="I1955" i="6" s="1"/>
  <c r="F1951" i="6"/>
  <c r="E1951" i="6" s="1"/>
  <c r="F2041" i="6"/>
  <c r="E2041" i="6" s="1"/>
  <c r="F2037" i="6"/>
  <c r="E2037" i="6" s="1"/>
  <c r="F2033" i="6"/>
  <c r="E2033" i="6" s="1"/>
  <c r="I2033" i="6" s="1"/>
  <c r="F2029" i="6"/>
  <c r="E2029" i="6" s="1"/>
  <c r="F2025" i="6"/>
  <c r="E2025" i="6" s="1"/>
  <c r="F2021" i="6"/>
  <c r="E2021" i="6" s="1"/>
  <c r="F1877" i="6"/>
  <c r="E1877" i="6" s="1"/>
  <c r="F1876" i="6"/>
  <c r="E1876" i="6" s="1"/>
  <c r="N1876" i="6" s="1"/>
  <c r="F1875" i="6"/>
  <c r="E1875" i="6" s="1"/>
  <c r="F1871" i="6"/>
  <c r="E1871" i="6" s="1"/>
  <c r="F1867" i="6"/>
  <c r="E1867" i="6" s="1"/>
  <c r="I1867" i="6" s="1"/>
  <c r="F1863" i="6"/>
  <c r="E1863" i="6" s="1"/>
  <c r="F2277" i="6"/>
  <c r="E2277" i="6" s="1"/>
  <c r="F2273" i="6"/>
  <c r="E2273" i="6" s="1"/>
  <c r="F2269" i="6"/>
  <c r="E2269" i="6" s="1"/>
  <c r="F2265" i="6"/>
  <c r="E2265" i="6" s="1"/>
  <c r="N2265" i="6" s="1"/>
  <c r="F2261" i="6"/>
  <c r="E2261" i="6" s="1"/>
  <c r="F2257" i="6"/>
  <c r="E2257" i="6" s="1"/>
  <c r="F2253" i="6"/>
  <c r="E2253" i="6" s="1"/>
  <c r="F2249" i="6"/>
  <c r="E2249" i="6" s="1"/>
  <c r="N2249" i="6" s="1"/>
  <c r="F2245" i="6"/>
  <c r="E2245" i="6" s="1"/>
  <c r="F2241" i="6"/>
  <c r="E2241" i="6" s="1"/>
  <c r="N2241" i="6" s="1"/>
  <c r="F2237" i="6"/>
  <c r="E2237" i="6" s="1"/>
  <c r="F2233" i="6"/>
  <c r="E2233" i="6" s="1"/>
  <c r="N2233" i="6" s="1"/>
  <c r="F2229" i="6"/>
  <c r="E2229" i="6" s="1"/>
  <c r="F2225" i="6"/>
  <c r="E2225" i="6" s="1"/>
  <c r="N2225" i="6" s="1"/>
  <c r="F2221" i="6"/>
  <c r="E2221" i="6" s="1"/>
  <c r="F2217" i="6"/>
  <c r="E2217" i="6" s="1"/>
  <c r="N2217" i="6" s="1"/>
  <c r="F2213" i="6"/>
  <c r="E2213" i="6" s="1"/>
  <c r="F2209" i="6"/>
  <c r="E2209" i="6" s="1"/>
  <c r="N2209" i="6" s="1"/>
  <c r="F2205" i="6"/>
  <c r="E2205" i="6" s="1"/>
  <c r="F2201" i="6"/>
  <c r="E2201" i="6" s="1"/>
  <c r="N2201" i="6" s="1"/>
  <c r="F2197" i="6"/>
  <c r="E2197" i="6" s="1"/>
  <c r="F2193" i="6"/>
  <c r="E2193" i="6" s="1"/>
  <c r="N2193" i="6" s="1"/>
  <c r="F2189" i="6"/>
  <c r="E2189" i="6" s="1"/>
  <c r="N2189" i="6" s="1"/>
  <c r="F2185" i="6"/>
  <c r="E2185" i="6" s="1"/>
  <c r="N2185" i="6" s="1"/>
  <c r="F2181" i="6"/>
  <c r="E2181" i="6" s="1"/>
  <c r="F2177" i="6"/>
  <c r="E2177" i="6" s="1"/>
  <c r="F2173" i="6"/>
  <c r="E2173" i="6" s="1"/>
  <c r="F2169" i="6"/>
  <c r="E2169" i="6" s="1"/>
  <c r="N2169" i="6" s="1"/>
  <c r="F2165" i="6"/>
  <c r="E2165" i="6" s="1"/>
  <c r="F2161" i="6"/>
  <c r="E2161" i="6" s="1"/>
  <c r="N2161" i="6" s="1"/>
  <c r="F2157" i="6"/>
  <c r="E2157" i="6" s="1"/>
  <c r="F2153" i="6"/>
  <c r="E2153" i="6" s="1"/>
  <c r="N2153" i="6" s="1"/>
  <c r="F2149" i="6"/>
  <c r="E2149" i="6" s="1"/>
  <c r="F2140" i="6"/>
  <c r="E2140" i="6" s="1"/>
  <c r="I2140" i="6" s="1"/>
  <c r="F2136" i="6"/>
  <c r="E2136" i="6" s="1"/>
  <c r="I2136" i="6" s="1"/>
  <c r="F2132" i="6"/>
  <c r="E2132" i="6" s="1"/>
  <c r="F2128" i="6"/>
  <c r="E2128" i="6" s="1"/>
  <c r="I2128" i="6" s="1"/>
  <c r="F2124" i="6"/>
  <c r="E2124" i="6" s="1"/>
  <c r="F2120" i="6"/>
  <c r="E2120" i="6" s="1"/>
  <c r="I2120" i="6" s="1"/>
  <c r="F2116" i="6"/>
  <c r="E2116" i="6" s="1"/>
  <c r="F2110" i="6"/>
  <c r="E2110" i="6" s="1"/>
  <c r="I2110" i="6" s="1"/>
  <c r="F2109" i="6"/>
  <c r="E2109" i="6" s="1"/>
  <c r="N2109" i="6" s="1"/>
  <c r="F2108" i="6"/>
  <c r="E2108" i="6" s="1"/>
  <c r="I2108" i="6" s="1"/>
  <c r="F2104" i="6"/>
  <c r="E2104" i="6" s="1"/>
  <c r="F2100" i="6"/>
  <c r="E2100" i="6" s="1"/>
  <c r="I2100" i="6" s="1"/>
  <c r="F2096" i="6"/>
  <c r="E2096" i="6" s="1"/>
  <c r="F2092" i="6"/>
  <c r="E2092" i="6" s="1"/>
  <c r="I2092" i="6" s="1"/>
  <c r="F2088" i="6"/>
  <c r="E2088" i="6" s="1"/>
  <c r="F2084" i="6"/>
  <c r="E2084" i="6" s="1"/>
  <c r="I2084" i="6" s="1"/>
  <c r="F2078" i="6"/>
  <c r="E2078" i="6" s="1"/>
  <c r="I2078" i="6" s="1"/>
  <c r="F2077" i="6"/>
  <c r="E2077" i="6" s="1"/>
  <c r="N2077" i="6" s="1"/>
  <c r="F2076" i="6"/>
  <c r="E2076" i="6" s="1"/>
  <c r="F2072" i="6"/>
  <c r="E2072" i="6" s="1"/>
  <c r="I2072" i="6" s="1"/>
  <c r="F2068" i="6"/>
  <c r="E2068" i="6" s="1"/>
  <c r="I2068" i="6" s="1"/>
  <c r="F2064" i="6"/>
  <c r="E2064" i="6" s="1"/>
  <c r="I2064" i="6" s="1"/>
  <c r="F2060" i="6"/>
  <c r="E2060" i="6" s="1"/>
  <c r="F2056" i="6"/>
  <c r="E2056" i="6" s="1"/>
  <c r="I2056" i="6" s="1"/>
  <c r="F2052" i="6"/>
  <c r="E2052" i="6" s="1"/>
  <c r="I2052" i="6" s="1"/>
  <c r="F1978" i="6"/>
  <c r="E1978" i="6" s="1"/>
  <c r="I1978" i="6" s="1"/>
  <c r="F1974" i="6"/>
  <c r="E1974" i="6" s="1"/>
  <c r="F1970" i="6"/>
  <c r="E1970" i="6" s="1"/>
  <c r="I1970" i="6" s="1"/>
  <c r="F1966" i="6"/>
  <c r="E1966" i="6" s="1"/>
  <c r="F1962" i="6"/>
  <c r="E1962" i="6" s="1"/>
  <c r="I1962" i="6" s="1"/>
  <c r="F1958" i="6"/>
  <c r="E1958" i="6" s="1"/>
  <c r="F1954" i="6"/>
  <c r="E1954" i="6" s="1"/>
  <c r="I1954" i="6" s="1"/>
  <c r="F1950" i="6"/>
  <c r="E1950" i="6" s="1"/>
  <c r="F2047" i="6"/>
  <c r="E2047" i="6" s="1"/>
  <c r="F2046" i="6"/>
  <c r="E2046" i="6" s="1"/>
  <c r="F2040" i="6"/>
  <c r="E2040" i="6" s="1"/>
  <c r="I2040" i="6" s="1"/>
  <c r="F2036" i="6"/>
  <c r="E2036" i="6" s="1"/>
  <c r="F2032" i="6"/>
  <c r="E2032" i="6" s="1"/>
  <c r="I2032" i="6" s="1"/>
  <c r="F2028" i="6"/>
  <c r="E2028" i="6" s="1"/>
  <c r="F2024" i="6"/>
  <c r="E2024" i="6" s="1"/>
  <c r="I2024" i="6" s="1"/>
  <c r="F2020" i="6"/>
  <c r="E2020" i="6" s="1"/>
  <c r="F1874" i="6"/>
  <c r="E1874" i="6" s="1"/>
  <c r="I1874" i="6" s="1"/>
  <c r="F1870" i="6"/>
  <c r="E1870" i="6" s="1"/>
  <c r="F1866" i="6"/>
  <c r="E1866" i="6" s="1"/>
  <c r="I1866" i="6" s="1"/>
  <c r="F1862" i="6"/>
  <c r="E1862" i="6" s="1"/>
  <c r="F1858" i="6"/>
  <c r="E1858" i="6" s="1"/>
  <c r="F1854" i="6"/>
  <c r="E1854" i="6" s="1"/>
  <c r="F1850" i="6"/>
  <c r="E1850" i="6" s="1"/>
  <c r="I1850" i="6" s="1"/>
  <c r="F1846" i="6"/>
  <c r="E1846" i="6" s="1"/>
  <c r="F2278" i="6"/>
  <c r="E2278" i="6" s="1"/>
  <c r="F2274" i="6"/>
  <c r="E2274" i="6" s="1"/>
  <c r="N2274" i="6" s="1"/>
  <c r="F2270" i="6"/>
  <c r="E2270" i="6" s="1"/>
  <c r="N2270" i="6" s="1"/>
  <c r="F2266" i="6"/>
  <c r="E2266" i="6" s="1"/>
  <c r="F2262" i="6"/>
  <c r="E2262" i="6" s="1"/>
  <c r="F2258" i="6"/>
  <c r="E2258" i="6" s="1"/>
  <c r="N2258" i="6" s="1"/>
  <c r="F2254" i="6"/>
  <c r="E2254" i="6" s="1"/>
  <c r="N2254" i="6" s="1"/>
  <c r="F2250" i="6"/>
  <c r="E2250" i="6" s="1"/>
  <c r="F2246" i="6"/>
  <c r="E2246" i="6" s="1"/>
  <c r="N2246" i="6" s="1"/>
  <c r="F2242" i="6"/>
  <c r="E2242" i="6" s="1"/>
  <c r="N2242" i="6" s="1"/>
  <c r="F2238" i="6"/>
  <c r="E2238" i="6" s="1"/>
  <c r="N2238" i="6" s="1"/>
  <c r="F2234" i="6"/>
  <c r="E2234" i="6" s="1"/>
  <c r="N2234" i="6" s="1"/>
  <c r="F2230" i="6"/>
  <c r="E2230" i="6" s="1"/>
  <c r="F2226" i="6"/>
  <c r="E2226" i="6" s="1"/>
  <c r="N2226" i="6" s="1"/>
  <c r="F2222" i="6"/>
  <c r="E2222" i="6" s="1"/>
  <c r="N2222" i="6" s="1"/>
  <c r="F2218" i="6"/>
  <c r="E2218" i="6" s="1"/>
  <c r="N2218" i="6" s="1"/>
  <c r="F2214" i="6"/>
  <c r="E2214" i="6" s="1"/>
  <c r="F2210" i="6"/>
  <c r="E2210" i="6" s="1"/>
  <c r="N2210" i="6" s="1"/>
  <c r="F2206" i="6"/>
  <c r="E2206" i="6" s="1"/>
  <c r="N2206" i="6" s="1"/>
  <c r="F2202" i="6"/>
  <c r="E2202" i="6" s="1"/>
  <c r="N2202" i="6" s="1"/>
  <c r="F2198" i="6"/>
  <c r="E2198" i="6" s="1"/>
  <c r="F2194" i="6"/>
  <c r="E2194" i="6" s="1"/>
  <c r="N2194" i="6" s="1"/>
  <c r="F2190" i="6"/>
  <c r="E2190" i="6" s="1"/>
  <c r="N2190" i="6" s="1"/>
  <c r="F2186" i="6"/>
  <c r="E2186" i="6" s="1"/>
  <c r="N2186" i="6" s="1"/>
  <c r="F2182" i="6"/>
  <c r="E2182" i="6" s="1"/>
  <c r="N2182" i="6" s="1"/>
  <c r="F2178" i="6"/>
  <c r="E2178" i="6" s="1"/>
  <c r="N2178" i="6" s="1"/>
  <c r="F2174" i="6"/>
  <c r="E2174" i="6" s="1"/>
  <c r="F2170" i="6"/>
  <c r="E2170" i="6" s="1"/>
  <c r="F2166" i="6"/>
  <c r="E2166" i="6" s="1"/>
  <c r="F2162" i="6"/>
  <c r="E2162" i="6" s="1"/>
  <c r="N2162" i="6" s="1"/>
  <c r="F2158" i="6"/>
  <c r="E2158" i="6" s="1"/>
  <c r="F2154" i="6"/>
  <c r="E2154" i="6" s="1"/>
  <c r="F2150" i="6"/>
  <c r="E2150" i="6" s="1"/>
  <c r="F2146" i="6"/>
  <c r="E2146" i="6" s="1"/>
  <c r="N2146" i="6" s="1"/>
  <c r="F2145" i="6"/>
  <c r="E2145" i="6" s="1"/>
  <c r="I2145" i="6" s="1"/>
  <c r="F2139" i="6"/>
  <c r="E2139" i="6" s="1"/>
  <c r="F2135" i="6"/>
  <c r="E2135" i="6" s="1"/>
  <c r="I2135" i="6" s="1"/>
  <c r="F2131" i="6"/>
  <c r="E2131" i="6" s="1"/>
  <c r="F2127" i="6"/>
  <c r="E2127" i="6" s="1"/>
  <c r="F2123" i="6"/>
  <c r="E2123" i="6" s="1"/>
  <c r="F2119" i="6"/>
  <c r="E2119" i="6" s="1"/>
  <c r="I2119" i="6" s="1"/>
  <c r="F2115" i="6"/>
  <c r="E2115" i="6" s="1"/>
  <c r="F2107" i="6"/>
  <c r="E2107" i="6" s="1"/>
  <c r="F2103" i="6"/>
  <c r="E2103" i="6" s="1"/>
  <c r="I2103" i="6" s="1"/>
  <c r="F2099" i="6"/>
  <c r="E2099" i="6" s="1"/>
  <c r="I2099" i="6" s="1"/>
  <c r="F2095" i="6"/>
  <c r="E2095" i="6" s="1"/>
  <c r="F2091" i="6"/>
  <c r="E2091" i="6" s="1"/>
  <c r="F2087" i="6"/>
  <c r="E2087" i="6" s="1"/>
  <c r="F2083" i="6"/>
  <c r="E2083" i="6" s="1"/>
  <c r="F2075" i="6"/>
  <c r="E2075" i="6" s="1"/>
  <c r="F2071" i="6"/>
  <c r="E2071" i="6" s="1"/>
  <c r="F2067" i="6"/>
  <c r="E2067" i="6" s="1"/>
  <c r="I2067" i="6" s="1"/>
  <c r="F2063" i="6"/>
  <c r="E2063" i="6" s="1"/>
  <c r="I2063" i="6" s="1"/>
  <c r="F2059" i="6"/>
  <c r="E2059" i="6" s="1"/>
  <c r="F2055" i="6"/>
  <c r="E2055" i="6" s="1"/>
  <c r="F2051" i="6"/>
  <c r="E2051" i="6" s="1"/>
  <c r="F1977" i="6"/>
  <c r="E1977" i="6" s="1"/>
  <c r="I1977" i="6" s="1"/>
  <c r="F1973" i="6"/>
  <c r="E1973" i="6" s="1"/>
  <c r="F1969" i="6"/>
  <c r="E1969" i="6" s="1"/>
  <c r="I1969" i="6" s="1"/>
  <c r="F1965" i="6"/>
  <c r="E1965" i="6" s="1"/>
  <c r="F1961" i="6"/>
  <c r="E1961" i="6" s="1"/>
  <c r="F1957" i="6"/>
  <c r="E1957" i="6" s="1"/>
  <c r="F1953" i="6"/>
  <c r="E1953" i="6" s="1"/>
  <c r="I1953" i="6" s="1"/>
  <c r="F2045" i="6"/>
  <c r="E2045" i="6" s="1"/>
  <c r="F2044" i="6"/>
  <c r="E2044" i="6" s="1"/>
  <c r="N2044" i="6" s="1"/>
  <c r="F2043" i="6"/>
  <c r="E2043" i="6" s="1"/>
  <c r="F2039" i="6"/>
  <c r="E2039" i="6" s="1"/>
  <c r="I2039" i="6" s="1"/>
  <c r="F2035" i="6"/>
  <c r="E2035" i="6" s="1"/>
  <c r="F2031" i="6"/>
  <c r="E2031" i="6" s="1"/>
  <c r="I2031" i="6" s="1"/>
  <c r="F2027" i="6"/>
  <c r="E2027" i="6" s="1"/>
  <c r="F2023" i="6"/>
  <c r="E2023" i="6" s="1"/>
  <c r="I2023" i="6" s="1"/>
  <c r="F2017" i="6"/>
  <c r="E2017" i="6" s="1"/>
  <c r="I2017" i="6" s="1"/>
  <c r="F1880" i="6"/>
  <c r="E1880" i="6" s="1"/>
  <c r="F1879" i="6"/>
  <c r="E1879" i="6" s="1"/>
  <c r="F1873" i="6"/>
  <c r="E1873" i="6" s="1"/>
  <c r="I1873" i="6" s="1"/>
  <c r="F1869" i="6"/>
  <c r="E1869" i="6" s="1"/>
  <c r="F1865" i="6"/>
  <c r="E1865" i="6" s="1"/>
  <c r="I1865" i="6" s="1"/>
  <c r="F1861" i="6"/>
  <c r="E1861" i="6" s="1"/>
  <c r="F1857" i="6"/>
  <c r="E1857" i="6" s="1"/>
  <c r="I1857" i="6" s="1"/>
  <c r="F1853" i="6"/>
  <c r="E1853" i="6" s="1"/>
  <c r="F1849" i="6"/>
  <c r="E1849" i="6" s="1"/>
  <c r="I1849" i="6" s="1"/>
  <c r="F1845" i="6"/>
  <c r="E1845" i="6" s="1"/>
  <c r="F1847" i="6"/>
  <c r="E1847" i="6" s="1"/>
  <c r="I1847" i="6" s="1"/>
  <c r="F1843" i="6"/>
  <c r="E1843" i="6" s="1"/>
  <c r="F1839" i="6"/>
  <c r="E1839" i="6" s="1"/>
  <c r="I1839" i="6" s="1"/>
  <c r="F1835" i="6"/>
  <c r="E1835" i="6" s="1"/>
  <c r="F1831" i="6"/>
  <c r="E1831" i="6" s="1"/>
  <c r="I1831" i="6" s="1"/>
  <c r="F1827" i="6"/>
  <c r="E1827" i="6" s="1"/>
  <c r="I1827" i="6" s="1"/>
  <c r="F1823" i="6"/>
  <c r="E1823" i="6" s="1"/>
  <c r="I1823" i="6" s="1"/>
  <c r="F1819" i="6"/>
  <c r="E1819" i="6" s="1"/>
  <c r="F1815" i="6"/>
  <c r="E1815" i="6" s="1"/>
  <c r="I1815" i="6" s="1"/>
  <c r="F1811" i="6"/>
  <c r="E1811" i="6" s="1"/>
  <c r="F1807" i="6"/>
  <c r="E1807" i="6" s="1"/>
  <c r="I1807" i="6" s="1"/>
  <c r="F1803" i="6"/>
  <c r="E1803" i="6" s="1"/>
  <c r="F1799" i="6"/>
  <c r="E1799" i="6" s="1"/>
  <c r="I1799" i="6" s="1"/>
  <c r="F1795" i="6"/>
  <c r="E1795" i="6" s="1"/>
  <c r="I1795" i="6" s="1"/>
  <c r="F1791" i="6"/>
  <c r="E1791" i="6" s="1"/>
  <c r="I1791" i="6" s="1"/>
  <c r="F2009" i="6"/>
  <c r="E2009" i="6" s="1"/>
  <c r="F2005" i="6"/>
  <c r="E2005" i="6" s="1"/>
  <c r="I2005" i="6" s="1"/>
  <c r="F2001" i="6"/>
  <c r="E2001" i="6" s="1"/>
  <c r="F1997" i="6"/>
  <c r="E1997" i="6" s="1"/>
  <c r="I1997" i="6" s="1"/>
  <c r="F1993" i="6"/>
  <c r="E1993" i="6" s="1"/>
  <c r="F1989" i="6"/>
  <c r="E1989" i="6" s="1"/>
  <c r="I1989" i="6" s="1"/>
  <c r="F1716" i="6"/>
  <c r="E1716" i="6" s="1"/>
  <c r="F1715" i="6"/>
  <c r="E1715" i="6" s="1"/>
  <c r="F1714" i="6"/>
  <c r="E1714" i="6" s="1"/>
  <c r="F1710" i="6"/>
  <c r="E1710" i="6" s="1"/>
  <c r="I1710" i="6" s="1"/>
  <c r="F1706" i="6"/>
  <c r="E1706" i="6" s="1"/>
  <c r="F1702" i="6"/>
  <c r="E1702" i="6" s="1"/>
  <c r="I1702" i="6" s="1"/>
  <c r="F1698" i="6"/>
  <c r="E1698" i="6" s="1"/>
  <c r="F1694" i="6"/>
  <c r="E1694" i="6" s="1"/>
  <c r="I1694" i="6" s="1"/>
  <c r="F1690" i="6"/>
  <c r="E1690" i="6" s="1"/>
  <c r="F1686" i="6"/>
  <c r="E1686" i="6" s="1"/>
  <c r="I1686" i="6" s="1"/>
  <c r="F1682" i="6"/>
  <c r="E1682" i="6" s="1"/>
  <c r="F1678" i="6"/>
  <c r="E1678" i="6" s="1"/>
  <c r="I1678" i="6" s="1"/>
  <c r="F1674" i="6"/>
  <c r="E1674" i="6" s="1"/>
  <c r="F1670" i="6"/>
  <c r="E1670" i="6" s="1"/>
  <c r="I1670" i="6" s="1"/>
  <c r="F1666" i="6"/>
  <c r="E1666" i="6" s="1"/>
  <c r="F1662" i="6"/>
  <c r="E1662" i="6" s="1"/>
  <c r="I1662" i="6" s="1"/>
  <c r="F1658" i="6"/>
  <c r="E1658" i="6" s="1"/>
  <c r="F1654" i="6"/>
  <c r="E1654" i="6" s="1"/>
  <c r="I1654" i="6" s="1"/>
  <c r="F1650" i="6"/>
  <c r="E1650" i="6" s="1"/>
  <c r="F1646" i="6"/>
  <c r="E1646" i="6" s="1"/>
  <c r="I1646" i="6" s="1"/>
  <c r="F1642" i="6"/>
  <c r="E1642" i="6" s="1"/>
  <c r="F1638" i="6"/>
  <c r="E1638" i="6" s="1"/>
  <c r="I1638" i="6" s="1"/>
  <c r="F1634" i="6"/>
  <c r="E1634" i="6" s="1"/>
  <c r="F1947" i="6"/>
  <c r="E1947" i="6" s="1"/>
  <c r="F1946" i="6"/>
  <c r="E1946" i="6" s="1"/>
  <c r="N1946" i="6" s="1"/>
  <c r="F1945" i="6"/>
  <c r="E1945" i="6" s="1"/>
  <c r="I1945" i="6" s="1"/>
  <c r="F1941" i="6"/>
  <c r="E1941" i="6" s="1"/>
  <c r="F1937" i="6"/>
  <c r="E1937" i="6" s="1"/>
  <c r="I1937" i="6" s="1"/>
  <c r="F1933" i="6"/>
  <c r="E1933" i="6" s="1"/>
  <c r="F1929" i="6"/>
  <c r="E1929" i="6" s="1"/>
  <c r="F1923" i="6"/>
  <c r="E1923" i="6" s="1"/>
  <c r="F1556" i="6"/>
  <c r="E1556" i="6" s="1"/>
  <c r="F1555" i="6"/>
  <c r="E1555" i="6" s="1"/>
  <c r="N1555" i="6" s="1"/>
  <c r="F1554" i="6"/>
  <c r="E1554" i="6" s="1"/>
  <c r="I1554" i="6" s="1"/>
  <c r="F1550" i="6"/>
  <c r="E1550" i="6" s="1"/>
  <c r="F1546" i="6"/>
  <c r="E1546" i="6" s="1"/>
  <c r="I1546" i="6" s="1"/>
  <c r="F1542" i="6"/>
  <c r="E1542" i="6" s="1"/>
  <c r="F1538" i="6"/>
  <c r="E1538" i="6" s="1"/>
  <c r="F1534" i="6"/>
  <c r="E1534" i="6" s="1"/>
  <c r="F1530" i="6"/>
  <c r="E1530" i="6" s="1"/>
  <c r="I1530" i="6" s="1"/>
  <c r="F1526" i="6"/>
  <c r="E1526" i="6" s="1"/>
  <c r="F1522" i="6"/>
  <c r="E1522" i="6" s="1"/>
  <c r="I1522" i="6" s="1"/>
  <c r="F1518" i="6"/>
  <c r="E1518" i="6" s="1"/>
  <c r="F1514" i="6"/>
  <c r="E1514" i="6" s="1"/>
  <c r="I1514" i="6" s="1"/>
  <c r="F1510" i="6"/>
  <c r="E1510" i="6" s="1"/>
  <c r="F1506" i="6"/>
  <c r="E1506" i="6" s="1"/>
  <c r="F1502" i="6"/>
  <c r="E1502" i="6" s="1"/>
  <c r="F1498" i="6"/>
  <c r="E1498" i="6" s="1"/>
  <c r="I1498" i="6" s="1"/>
  <c r="F1494" i="6"/>
  <c r="E1494" i="6" s="1"/>
  <c r="F1859" i="6"/>
  <c r="E1859" i="6" s="1"/>
  <c r="I1859" i="6" s="1"/>
  <c r="F1842" i="6"/>
  <c r="E1842" i="6" s="1"/>
  <c r="F1838" i="6"/>
  <c r="E1838" i="6" s="1"/>
  <c r="F1834" i="6"/>
  <c r="E1834" i="6" s="1"/>
  <c r="F1830" i="6"/>
  <c r="E1830" i="6" s="1"/>
  <c r="I1830" i="6" s="1"/>
  <c r="F1826" i="6"/>
  <c r="E1826" i="6" s="1"/>
  <c r="F1822" i="6"/>
  <c r="E1822" i="6" s="1"/>
  <c r="F1818" i="6"/>
  <c r="E1818" i="6" s="1"/>
  <c r="F1814" i="6"/>
  <c r="E1814" i="6" s="1"/>
  <c r="I1814" i="6" s="1"/>
  <c r="F1810" i="6"/>
  <c r="E1810" i="6" s="1"/>
  <c r="F1806" i="6"/>
  <c r="E1806" i="6" s="1"/>
  <c r="F1802" i="6"/>
  <c r="E1802" i="6" s="1"/>
  <c r="I1802" i="6" s="1"/>
  <c r="F1798" i="6"/>
  <c r="E1798" i="6" s="1"/>
  <c r="I1798" i="6" s="1"/>
  <c r="F1794" i="6"/>
  <c r="E1794" i="6" s="1"/>
  <c r="F1790" i="6"/>
  <c r="E1790" i="6" s="1"/>
  <c r="F2008" i="6"/>
  <c r="E2008" i="6" s="1"/>
  <c r="F2004" i="6"/>
  <c r="E2004" i="6" s="1"/>
  <c r="F2000" i="6"/>
  <c r="E2000" i="6" s="1"/>
  <c r="F1996" i="6"/>
  <c r="E1996" i="6" s="1"/>
  <c r="I1996" i="6" s="1"/>
  <c r="F1992" i="6"/>
  <c r="E1992" i="6" s="1"/>
  <c r="F1986" i="6"/>
  <c r="E1986" i="6" s="1"/>
  <c r="I1986" i="6" s="1"/>
  <c r="F1713" i="6"/>
  <c r="E1713" i="6" s="1"/>
  <c r="F1709" i="6"/>
  <c r="E1709" i="6" s="1"/>
  <c r="F1705" i="6"/>
  <c r="E1705" i="6" s="1"/>
  <c r="F1701" i="6"/>
  <c r="E1701" i="6" s="1"/>
  <c r="I1701" i="6" s="1"/>
  <c r="F1697" i="6"/>
  <c r="E1697" i="6" s="1"/>
  <c r="F1693" i="6"/>
  <c r="E1693" i="6" s="1"/>
  <c r="F1689" i="6"/>
  <c r="E1689" i="6" s="1"/>
  <c r="F1685" i="6"/>
  <c r="E1685" i="6" s="1"/>
  <c r="I1685" i="6" s="1"/>
  <c r="F1681" i="6"/>
  <c r="E1681" i="6" s="1"/>
  <c r="F1677" i="6"/>
  <c r="E1677" i="6" s="1"/>
  <c r="F1673" i="6"/>
  <c r="E1673" i="6" s="1"/>
  <c r="F1669" i="6"/>
  <c r="E1669" i="6" s="1"/>
  <c r="I1669" i="6" s="1"/>
  <c r="F1665" i="6"/>
  <c r="E1665" i="6" s="1"/>
  <c r="F1661" i="6"/>
  <c r="E1661" i="6" s="1"/>
  <c r="F1657" i="6"/>
  <c r="E1657" i="6" s="1"/>
  <c r="F1653" i="6"/>
  <c r="E1653" i="6" s="1"/>
  <c r="F1649" i="6"/>
  <c r="E1649" i="6" s="1"/>
  <c r="F1645" i="6"/>
  <c r="E1645" i="6" s="1"/>
  <c r="F1641" i="6"/>
  <c r="E1641" i="6" s="1"/>
  <c r="F1637" i="6"/>
  <c r="E1637" i="6" s="1"/>
  <c r="I1637" i="6" s="1"/>
  <c r="F1633" i="6"/>
  <c r="E1633" i="6" s="1"/>
  <c r="F1944" i="6"/>
  <c r="E1944" i="6" s="1"/>
  <c r="F1940" i="6"/>
  <c r="E1940" i="6" s="1"/>
  <c r="F1936" i="6"/>
  <c r="E1936" i="6" s="1"/>
  <c r="I1936" i="6" s="1"/>
  <c r="F1932" i="6"/>
  <c r="E1932" i="6" s="1"/>
  <c r="F1928" i="6"/>
  <c r="E1928" i="6" s="1"/>
  <c r="F1922" i="6"/>
  <c r="E1922" i="6" s="1"/>
  <c r="F1553" i="6"/>
  <c r="E1553" i="6" s="1"/>
  <c r="I1553" i="6" s="1"/>
  <c r="F1549" i="6"/>
  <c r="E1549" i="6" s="1"/>
  <c r="F1545" i="6"/>
  <c r="E1545" i="6" s="1"/>
  <c r="F1541" i="6"/>
  <c r="E1541" i="6" s="1"/>
  <c r="F1537" i="6"/>
  <c r="E1537" i="6" s="1"/>
  <c r="I1537" i="6" s="1"/>
  <c r="F1533" i="6"/>
  <c r="E1533" i="6" s="1"/>
  <c r="F1529" i="6"/>
  <c r="E1529" i="6" s="1"/>
  <c r="F1525" i="6"/>
  <c r="E1525" i="6" s="1"/>
  <c r="F1521" i="6"/>
  <c r="E1521" i="6" s="1"/>
  <c r="I1521" i="6" s="1"/>
  <c r="F1517" i="6"/>
  <c r="E1517" i="6" s="1"/>
  <c r="F1513" i="6"/>
  <c r="E1513" i="6" s="1"/>
  <c r="F1855" i="6"/>
  <c r="E1855" i="6" s="1"/>
  <c r="F1841" i="6"/>
  <c r="E1841" i="6" s="1"/>
  <c r="I1841" i="6" s="1"/>
  <c r="F1837" i="6"/>
  <c r="E1837" i="6" s="1"/>
  <c r="F1833" i="6"/>
  <c r="E1833" i="6" s="1"/>
  <c r="F1829" i="6"/>
  <c r="E1829" i="6" s="1"/>
  <c r="F1825" i="6"/>
  <c r="E1825" i="6" s="1"/>
  <c r="I1825" i="6" s="1"/>
  <c r="F1821" i="6"/>
  <c r="E1821" i="6" s="1"/>
  <c r="F1817" i="6"/>
  <c r="E1817" i="6" s="1"/>
  <c r="F1813" i="6"/>
  <c r="E1813" i="6" s="1"/>
  <c r="F1809" i="6"/>
  <c r="E1809" i="6" s="1"/>
  <c r="I1809" i="6" s="1"/>
  <c r="F1805" i="6"/>
  <c r="E1805" i="6" s="1"/>
  <c r="F1801" i="6"/>
  <c r="E1801" i="6" s="1"/>
  <c r="F1797" i="6"/>
  <c r="E1797" i="6" s="1"/>
  <c r="F1793" i="6"/>
  <c r="E1793" i="6" s="1"/>
  <c r="I1793" i="6" s="1"/>
  <c r="F1789" i="6"/>
  <c r="E1789" i="6" s="1"/>
  <c r="F2014" i="6"/>
  <c r="E2014" i="6" s="1"/>
  <c r="N2014" i="6" s="1"/>
  <c r="F2013" i="6"/>
  <c r="E2013" i="6" s="1"/>
  <c r="I2013" i="6" s="1"/>
  <c r="F2007" i="6"/>
  <c r="E2007" i="6" s="1"/>
  <c r="I2007" i="6" s="1"/>
  <c r="F2003" i="6"/>
  <c r="E2003" i="6" s="1"/>
  <c r="F1999" i="6"/>
  <c r="E1999" i="6" s="1"/>
  <c r="F1995" i="6"/>
  <c r="E1995" i="6" s="1"/>
  <c r="I1995" i="6" s="1"/>
  <c r="F1991" i="6"/>
  <c r="E1991" i="6" s="1"/>
  <c r="I1991" i="6" s="1"/>
  <c r="F1985" i="6"/>
  <c r="E1985" i="6" s="1"/>
  <c r="F1719" i="6"/>
  <c r="E1719" i="6" s="1"/>
  <c r="F1718" i="6"/>
  <c r="E1718" i="6" s="1"/>
  <c r="F1712" i="6"/>
  <c r="E1712" i="6" s="1"/>
  <c r="F1708" i="6"/>
  <c r="E1708" i="6" s="1"/>
  <c r="F1704" i="6"/>
  <c r="E1704" i="6" s="1"/>
  <c r="F1700" i="6"/>
  <c r="E1700" i="6" s="1"/>
  <c r="F1696" i="6"/>
  <c r="E1696" i="6" s="1"/>
  <c r="I1696" i="6" s="1"/>
  <c r="F1692" i="6"/>
  <c r="E1692" i="6" s="1"/>
  <c r="F1688" i="6"/>
  <c r="E1688" i="6" s="1"/>
  <c r="F1684" i="6"/>
  <c r="E1684" i="6" s="1"/>
  <c r="F1680" i="6"/>
  <c r="E1680" i="6" s="1"/>
  <c r="I1680" i="6" s="1"/>
  <c r="F1676" i="6"/>
  <c r="E1676" i="6" s="1"/>
  <c r="F1672" i="6"/>
  <c r="E1672" i="6" s="1"/>
  <c r="F1668" i="6"/>
  <c r="E1668" i="6" s="1"/>
  <c r="F1664" i="6"/>
  <c r="E1664" i="6" s="1"/>
  <c r="I1664" i="6" s="1"/>
  <c r="F1660" i="6"/>
  <c r="E1660" i="6" s="1"/>
  <c r="F1656" i="6"/>
  <c r="E1656" i="6" s="1"/>
  <c r="F1652" i="6"/>
  <c r="E1652" i="6" s="1"/>
  <c r="F1648" i="6"/>
  <c r="E1648" i="6" s="1"/>
  <c r="F1644" i="6"/>
  <c r="E1644" i="6" s="1"/>
  <c r="F1640" i="6"/>
  <c r="E1640" i="6" s="1"/>
  <c r="F1636" i="6"/>
  <c r="E1636" i="6" s="1"/>
  <c r="F1632" i="6"/>
  <c r="E1632" i="6" s="1"/>
  <c r="I1632" i="6" s="1"/>
  <c r="F1943" i="6"/>
  <c r="E1943" i="6" s="1"/>
  <c r="F1939" i="6"/>
  <c r="E1939" i="6" s="1"/>
  <c r="F1935" i="6"/>
  <c r="E1935" i="6" s="1"/>
  <c r="F1931" i="6"/>
  <c r="E1931" i="6" s="1"/>
  <c r="I1931" i="6" s="1"/>
  <c r="F1927" i="6"/>
  <c r="E1927" i="6" s="1"/>
  <c r="F1919" i="6"/>
  <c r="E1919" i="6" s="1"/>
  <c r="F1559" i="6"/>
  <c r="E1559" i="6" s="1"/>
  <c r="N1559" i="6" s="1"/>
  <c r="F1558" i="6"/>
  <c r="E1558" i="6" s="1"/>
  <c r="I1558" i="6" s="1"/>
  <c r="F1552" i="6"/>
  <c r="E1552" i="6" s="1"/>
  <c r="F1548" i="6"/>
  <c r="E1548" i="6" s="1"/>
  <c r="F1544" i="6"/>
  <c r="E1544" i="6" s="1"/>
  <c r="F1540" i="6"/>
  <c r="E1540" i="6" s="1"/>
  <c r="I1540" i="6" s="1"/>
  <c r="F1536" i="6"/>
  <c r="E1536" i="6" s="1"/>
  <c r="F1532" i="6"/>
  <c r="E1532" i="6" s="1"/>
  <c r="F1528" i="6"/>
  <c r="E1528" i="6" s="1"/>
  <c r="F1524" i="6"/>
  <c r="E1524" i="6" s="1"/>
  <c r="F1520" i="6"/>
  <c r="E1520" i="6" s="1"/>
  <c r="F1516" i="6"/>
  <c r="E1516" i="6" s="1"/>
  <c r="F1512" i="6"/>
  <c r="E1512" i="6" s="1"/>
  <c r="F1508" i="6"/>
  <c r="E1508" i="6" s="1"/>
  <c r="I1508" i="6" s="1"/>
  <c r="F1504" i="6"/>
  <c r="E1504" i="6" s="1"/>
  <c r="F1500" i="6"/>
  <c r="E1500" i="6" s="1"/>
  <c r="F1496" i="6"/>
  <c r="E1496" i="6" s="1"/>
  <c r="F1851" i="6"/>
  <c r="E1851" i="6" s="1"/>
  <c r="F1840" i="6"/>
  <c r="E1840" i="6" s="1"/>
  <c r="F1836" i="6"/>
  <c r="E1836" i="6" s="1"/>
  <c r="F1832" i="6"/>
  <c r="E1832" i="6" s="1"/>
  <c r="F1828" i="6"/>
  <c r="E1828" i="6" s="1"/>
  <c r="I1828" i="6" s="1"/>
  <c r="F1824" i="6"/>
  <c r="E1824" i="6" s="1"/>
  <c r="F1820" i="6"/>
  <c r="E1820" i="6" s="1"/>
  <c r="I1820" i="6" s="1"/>
  <c r="F1816" i="6"/>
  <c r="E1816" i="6" s="1"/>
  <c r="I1816" i="6" s="1"/>
  <c r="F1812" i="6"/>
  <c r="E1812" i="6" s="1"/>
  <c r="I1812" i="6" s="1"/>
  <c r="F1808" i="6"/>
  <c r="E1808" i="6" s="1"/>
  <c r="F1804" i="6"/>
  <c r="E1804" i="6" s="1"/>
  <c r="I1804" i="6" s="1"/>
  <c r="F1800" i="6"/>
  <c r="E1800" i="6" s="1"/>
  <c r="F1796" i="6"/>
  <c r="E1796" i="6" s="1"/>
  <c r="I1796" i="6" s="1"/>
  <c r="F1792" i="6"/>
  <c r="E1792" i="6" s="1"/>
  <c r="F2012" i="6"/>
  <c r="E2012" i="6" s="1"/>
  <c r="I2012" i="6" s="1"/>
  <c r="F2011" i="6"/>
  <c r="E2011" i="6" s="1"/>
  <c r="N2011" i="6" s="1"/>
  <c r="F2010" i="6"/>
  <c r="E2010" i="6" s="1"/>
  <c r="I2010" i="6" s="1"/>
  <c r="F2006" i="6"/>
  <c r="E2006" i="6" s="1"/>
  <c r="F2002" i="6"/>
  <c r="E2002" i="6" s="1"/>
  <c r="F1998" i="6"/>
  <c r="E1998" i="6" s="1"/>
  <c r="F1994" i="6"/>
  <c r="E1994" i="6" s="1"/>
  <c r="I1994" i="6" s="1"/>
  <c r="F1990" i="6"/>
  <c r="E1990" i="6" s="1"/>
  <c r="F1982" i="6"/>
  <c r="E1982" i="6" s="1"/>
  <c r="F1722" i="6"/>
  <c r="E1722" i="6" s="1"/>
  <c r="N1722" i="6" s="1"/>
  <c r="F1721" i="6"/>
  <c r="E1721" i="6" s="1"/>
  <c r="I1721" i="6" s="1"/>
  <c r="F1720" i="6"/>
  <c r="E1720" i="6" s="1"/>
  <c r="N1720" i="6" s="1"/>
  <c r="F1717" i="6"/>
  <c r="E1717" i="6" s="1"/>
  <c r="F1711" i="6"/>
  <c r="E1711" i="6" s="1"/>
  <c r="F1707" i="6"/>
  <c r="E1707" i="6" s="1"/>
  <c r="F1703" i="6"/>
  <c r="E1703" i="6" s="1"/>
  <c r="F1699" i="6"/>
  <c r="E1699" i="6" s="1"/>
  <c r="I1699" i="6" s="1"/>
  <c r="F1695" i="6"/>
  <c r="E1695" i="6" s="1"/>
  <c r="I1695" i="6" s="1"/>
  <c r="F1691" i="6"/>
  <c r="E1691" i="6" s="1"/>
  <c r="I1691" i="6" s="1"/>
  <c r="F1687" i="6"/>
  <c r="E1687" i="6" s="1"/>
  <c r="F1683" i="6"/>
  <c r="E1683" i="6" s="1"/>
  <c r="I1683" i="6" s="1"/>
  <c r="F1679" i="6"/>
  <c r="E1679" i="6" s="1"/>
  <c r="F1675" i="6"/>
  <c r="E1675" i="6" s="1"/>
  <c r="I1675" i="6" s="1"/>
  <c r="F1671" i="6"/>
  <c r="E1671" i="6" s="1"/>
  <c r="F1667" i="6"/>
  <c r="E1667" i="6" s="1"/>
  <c r="I1667" i="6" s="1"/>
  <c r="F1663" i="6"/>
  <c r="E1663" i="6" s="1"/>
  <c r="I1663" i="6" s="1"/>
  <c r="F1659" i="6"/>
  <c r="E1659" i="6" s="1"/>
  <c r="I1659" i="6" s="1"/>
  <c r="F1655" i="6"/>
  <c r="E1655" i="6" s="1"/>
  <c r="F1651" i="6"/>
  <c r="E1651" i="6" s="1"/>
  <c r="I1651" i="6" s="1"/>
  <c r="F1647" i="6"/>
  <c r="E1647" i="6" s="1"/>
  <c r="I1647" i="6" s="1"/>
  <c r="F1643" i="6"/>
  <c r="E1643" i="6" s="1"/>
  <c r="F1639" i="6"/>
  <c r="E1639" i="6" s="1"/>
  <c r="F1635" i="6"/>
  <c r="E1635" i="6" s="1"/>
  <c r="I1635" i="6" s="1"/>
  <c r="F1631" i="6"/>
  <c r="E1631" i="6" s="1"/>
  <c r="F1949" i="6"/>
  <c r="E1949" i="6" s="1"/>
  <c r="N1949" i="6" s="1"/>
  <c r="F1948" i="6"/>
  <c r="E1948" i="6" s="1"/>
  <c r="F1942" i="6"/>
  <c r="E1942" i="6" s="1"/>
  <c r="I1942" i="6" s="1"/>
  <c r="F1938" i="6"/>
  <c r="E1938" i="6" s="1"/>
  <c r="F1934" i="6"/>
  <c r="E1934" i="6" s="1"/>
  <c r="I1934" i="6" s="1"/>
  <c r="F1930" i="6"/>
  <c r="E1930" i="6" s="1"/>
  <c r="F1926" i="6"/>
  <c r="E1926" i="6" s="1"/>
  <c r="I1926" i="6" s="1"/>
  <c r="F1918" i="6"/>
  <c r="E1918" i="6" s="1"/>
  <c r="F1562" i="6"/>
  <c r="E1562" i="6" s="1"/>
  <c r="F1561" i="6"/>
  <c r="E1561" i="6" s="1"/>
  <c r="F1560" i="6"/>
  <c r="E1560" i="6" s="1"/>
  <c r="N1560" i="6" s="1"/>
  <c r="F1557" i="6"/>
  <c r="E1557" i="6" s="1"/>
  <c r="F1551" i="6"/>
  <c r="E1551" i="6" s="1"/>
  <c r="I1551" i="6" s="1"/>
  <c r="F1547" i="6"/>
  <c r="E1547" i="6" s="1"/>
  <c r="F1543" i="6"/>
  <c r="E1543" i="6" s="1"/>
  <c r="I1543" i="6" s="1"/>
  <c r="F1539" i="6"/>
  <c r="E1539" i="6" s="1"/>
  <c r="F1535" i="6"/>
  <c r="E1535" i="6" s="1"/>
  <c r="I1535" i="6" s="1"/>
  <c r="F1531" i="6"/>
  <c r="E1531" i="6" s="1"/>
  <c r="F1527" i="6"/>
  <c r="E1527" i="6" s="1"/>
  <c r="I1527" i="6" s="1"/>
  <c r="F1523" i="6"/>
  <c r="E1523" i="6" s="1"/>
  <c r="F1519" i="6"/>
  <c r="E1519" i="6" s="1"/>
  <c r="I1519" i="6" s="1"/>
  <c r="F1515" i="6"/>
  <c r="E1515" i="6" s="1"/>
  <c r="F1511" i="6"/>
  <c r="E1511" i="6" s="1"/>
  <c r="I1511" i="6" s="1"/>
  <c r="F1507" i="6"/>
  <c r="E1507" i="6" s="1"/>
  <c r="F1503" i="6"/>
  <c r="E1503" i="6" s="1"/>
  <c r="I1503" i="6" s="1"/>
  <c r="F1499" i="6"/>
  <c r="E1499" i="6" s="1"/>
  <c r="F1495" i="6"/>
  <c r="E1495" i="6" s="1"/>
  <c r="I1495" i="6" s="1"/>
  <c r="F1491" i="6"/>
  <c r="E1491" i="6" s="1"/>
  <c r="F1509" i="6"/>
  <c r="E1509" i="6" s="1"/>
  <c r="I1509" i="6" s="1"/>
  <c r="F1493" i="6"/>
  <c r="E1493" i="6" s="1"/>
  <c r="F1489" i="6"/>
  <c r="E1489" i="6" s="1"/>
  <c r="F1485" i="6"/>
  <c r="E1485" i="6" s="1"/>
  <c r="F1481" i="6"/>
  <c r="E1481" i="6" s="1"/>
  <c r="I1481" i="6" s="1"/>
  <c r="F1477" i="6"/>
  <c r="E1477" i="6" s="1"/>
  <c r="F1914" i="6"/>
  <c r="E1914" i="6" s="1"/>
  <c r="I1914" i="6" s="1"/>
  <c r="F1913" i="6"/>
  <c r="E1913" i="6" s="1"/>
  <c r="N1913" i="6" s="1"/>
  <c r="F1912" i="6"/>
  <c r="E1912" i="6" s="1"/>
  <c r="F1908" i="6"/>
  <c r="E1908" i="6" s="1"/>
  <c r="F1904" i="6"/>
  <c r="E1904" i="6" s="1"/>
  <c r="F1900" i="6"/>
  <c r="E1900" i="6" s="1"/>
  <c r="F1896" i="6"/>
  <c r="E1896" i="6" s="1"/>
  <c r="I1896" i="6" s="1"/>
  <c r="F1888" i="6"/>
  <c r="E1888" i="6" s="1"/>
  <c r="F1393" i="6"/>
  <c r="E1393" i="6" s="1"/>
  <c r="F1389" i="6"/>
  <c r="E1389" i="6" s="1"/>
  <c r="F1385" i="6"/>
  <c r="E1385" i="6" s="1"/>
  <c r="I1385" i="6" s="1"/>
  <c r="F1381" i="6"/>
  <c r="E1381" i="6" s="1"/>
  <c r="F1377" i="6"/>
  <c r="E1377" i="6" s="1"/>
  <c r="F1373" i="6"/>
  <c r="E1373" i="6" s="1"/>
  <c r="F1369" i="6"/>
  <c r="E1369" i="6" s="1"/>
  <c r="I1369" i="6" s="1"/>
  <c r="F1365" i="6"/>
  <c r="E1365" i="6" s="1"/>
  <c r="F1361" i="6"/>
  <c r="E1361" i="6" s="1"/>
  <c r="F1357" i="6"/>
  <c r="E1357" i="6" s="1"/>
  <c r="F1353" i="6"/>
  <c r="E1353" i="6" s="1"/>
  <c r="I1353" i="6" s="1"/>
  <c r="F1349" i="6"/>
  <c r="E1349" i="6" s="1"/>
  <c r="F1345" i="6"/>
  <c r="E1345" i="6" s="1"/>
  <c r="F1341" i="6"/>
  <c r="E1341" i="6" s="1"/>
  <c r="F1337" i="6"/>
  <c r="E1337" i="6" s="1"/>
  <c r="I1337" i="6" s="1"/>
  <c r="F1333" i="6"/>
  <c r="E1333" i="6" s="1"/>
  <c r="F1329" i="6"/>
  <c r="E1329" i="6" s="1"/>
  <c r="F1325" i="6"/>
  <c r="E1325" i="6" s="1"/>
  <c r="F1319" i="6"/>
  <c r="E1319" i="6" s="1"/>
  <c r="I1319" i="6" s="1"/>
  <c r="F1315" i="6"/>
  <c r="E1315" i="6" s="1"/>
  <c r="F1788" i="6"/>
  <c r="E1788" i="6" s="1"/>
  <c r="N1788" i="6" s="1"/>
  <c r="F1787" i="6"/>
  <c r="E1787" i="6" s="1"/>
  <c r="F1781" i="6"/>
  <c r="E1781" i="6" s="1"/>
  <c r="I1781" i="6" s="1"/>
  <c r="F1777" i="6"/>
  <c r="E1777" i="6" s="1"/>
  <c r="F1773" i="6"/>
  <c r="E1773" i="6" s="1"/>
  <c r="F1769" i="6"/>
  <c r="E1769" i="6" s="1"/>
  <c r="F1761" i="6"/>
  <c r="E1761" i="6" s="1"/>
  <c r="I1761" i="6" s="1"/>
  <c r="F1167" i="6"/>
  <c r="E1167" i="6" s="1"/>
  <c r="F1163" i="6"/>
  <c r="E1163" i="6" s="1"/>
  <c r="F1159" i="6"/>
  <c r="E1159" i="6" s="1"/>
  <c r="F1155" i="6"/>
  <c r="E1155" i="6" s="1"/>
  <c r="I1155" i="6" s="1"/>
  <c r="F1151" i="6"/>
  <c r="E1151" i="6" s="1"/>
  <c r="F1147" i="6"/>
  <c r="E1147" i="6" s="1"/>
  <c r="F1143" i="6"/>
  <c r="E1143" i="6" s="1"/>
  <c r="F1139" i="6"/>
  <c r="E1139" i="6" s="1"/>
  <c r="I1139" i="6" s="1"/>
  <c r="F1135" i="6"/>
  <c r="E1135" i="6" s="1"/>
  <c r="F1131" i="6"/>
  <c r="E1131" i="6" s="1"/>
  <c r="F1127" i="6"/>
  <c r="E1127" i="6" s="1"/>
  <c r="F1123" i="6"/>
  <c r="E1123" i="6" s="1"/>
  <c r="I1123" i="6" s="1"/>
  <c r="F1119" i="6"/>
  <c r="E1119" i="6" s="1"/>
  <c r="F1115" i="6"/>
  <c r="E1115" i="6" s="1"/>
  <c r="F1111" i="6"/>
  <c r="E1111" i="6" s="1"/>
  <c r="F1107" i="6"/>
  <c r="E1107" i="6" s="1"/>
  <c r="I1107" i="6" s="1"/>
  <c r="F1103" i="6"/>
  <c r="E1103" i="6" s="1"/>
  <c r="F1097" i="6"/>
  <c r="E1097" i="6" s="1"/>
  <c r="F1087" i="6"/>
  <c r="E1087" i="6" s="1"/>
  <c r="F1749" i="6"/>
  <c r="E1749" i="6" s="1"/>
  <c r="I1749" i="6" s="1"/>
  <c r="F1745" i="6"/>
  <c r="E1745" i="6" s="1"/>
  <c r="F1741" i="6"/>
  <c r="E1741" i="6" s="1"/>
  <c r="F1735" i="6"/>
  <c r="E1735" i="6" s="1"/>
  <c r="F1727" i="6"/>
  <c r="E1727" i="6" s="1"/>
  <c r="I1727" i="6" s="1"/>
  <c r="F1073" i="6"/>
  <c r="E1073" i="6" s="1"/>
  <c r="F1069" i="6"/>
  <c r="E1069" i="6" s="1"/>
  <c r="F1065" i="6"/>
  <c r="E1065" i="6" s="1"/>
  <c r="F1061" i="6"/>
  <c r="E1061" i="6" s="1"/>
  <c r="I1061" i="6" s="1"/>
  <c r="F1057" i="6"/>
  <c r="E1057" i="6" s="1"/>
  <c r="F1053" i="6"/>
  <c r="E1053" i="6" s="1"/>
  <c r="F1049" i="6"/>
  <c r="E1049" i="6" s="1"/>
  <c r="F1505" i="6"/>
  <c r="E1505" i="6" s="1"/>
  <c r="I1505" i="6" s="1"/>
  <c r="F1488" i="6"/>
  <c r="E1488" i="6" s="1"/>
  <c r="F1484" i="6"/>
  <c r="E1484" i="6" s="1"/>
  <c r="F1480" i="6"/>
  <c r="E1480" i="6" s="1"/>
  <c r="F1474" i="6"/>
  <c r="E1474" i="6" s="1"/>
  <c r="I1474" i="6" s="1"/>
  <c r="F1911" i="6"/>
  <c r="E1911" i="6" s="1"/>
  <c r="F1907" i="6"/>
  <c r="E1907" i="6" s="1"/>
  <c r="F1903" i="6"/>
  <c r="E1903" i="6" s="1"/>
  <c r="F1899" i="6"/>
  <c r="E1899" i="6" s="1"/>
  <c r="F1895" i="6"/>
  <c r="E1895" i="6" s="1"/>
  <c r="F1887" i="6"/>
  <c r="E1887" i="6" s="1"/>
  <c r="F1399" i="6"/>
  <c r="E1399" i="6" s="1"/>
  <c r="N1399" i="6" s="1"/>
  <c r="F1398" i="6"/>
  <c r="E1398" i="6" s="1"/>
  <c r="I1398" i="6" s="1"/>
  <c r="F1392" i="6"/>
  <c r="E1392" i="6" s="1"/>
  <c r="F1388" i="6"/>
  <c r="E1388" i="6" s="1"/>
  <c r="F1384" i="6"/>
  <c r="E1384" i="6" s="1"/>
  <c r="F1380" i="6"/>
  <c r="E1380" i="6" s="1"/>
  <c r="I1380" i="6" s="1"/>
  <c r="F1376" i="6"/>
  <c r="E1376" i="6" s="1"/>
  <c r="F1372" i="6"/>
  <c r="E1372" i="6" s="1"/>
  <c r="F1368" i="6"/>
  <c r="E1368" i="6" s="1"/>
  <c r="F1364" i="6"/>
  <c r="E1364" i="6" s="1"/>
  <c r="I1364" i="6" s="1"/>
  <c r="F1360" i="6"/>
  <c r="E1360" i="6" s="1"/>
  <c r="F1356" i="6"/>
  <c r="E1356" i="6" s="1"/>
  <c r="F1352" i="6"/>
  <c r="E1352" i="6" s="1"/>
  <c r="F1348" i="6"/>
  <c r="E1348" i="6" s="1"/>
  <c r="I1348" i="6" s="1"/>
  <c r="F1344" i="6"/>
  <c r="E1344" i="6" s="1"/>
  <c r="F1340" i="6"/>
  <c r="E1340" i="6" s="1"/>
  <c r="F1336" i="6"/>
  <c r="E1336" i="6" s="1"/>
  <c r="F1332" i="6"/>
  <c r="E1332" i="6" s="1"/>
  <c r="I1332" i="6" s="1"/>
  <c r="F1328" i="6"/>
  <c r="E1328" i="6" s="1"/>
  <c r="F1324" i="6"/>
  <c r="E1324" i="6" s="1"/>
  <c r="F1318" i="6"/>
  <c r="E1318" i="6" s="1"/>
  <c r="F1786" i="6"/>
  <c r="E1786" i="6" s="1"/>
  <c r="I1786" i="6" s="1"/>
  <c r="F1785" i="6"/>
  <c r="E1785" i="6" s="1"/>
  <c r="N1785" i="6" s="1"/>
  <c r="F1784" i="6"/>
  <c r="E1784" i="6" s="1"/>
  <c r="F1780" i="6"/>
  <c r="E1780" i="6" s="1"/>
  <c r="F1776" i="6"/>
  <c r="E1776" i="6" s="1"/>
  <c r="I1776" i="6" s="1"/>
  <c r="F1772" i="6"/>
  <c r="E1772" i="6" s="1"/>
  <c r="F1766" i="6"/>
  <c r="E1766" i="6" s="1"/>
  <c r="F1758" i="6"/>
  <c r="E1758" i="6" s="1"/>
  <c r="F1173" i="6"/>
  <c r="E1173" i="6" s="1"/>
  <c r="N1173" i="6" s="1"/>
  <c r="F1172" i="6"/>
  <c r="E1172" i="6" s="1"/>
  <c r="F1166" i="6"/>
  <c r="E1166" i="6" s="1"/>
  <c r="F1162" i="6"/>
  <c r="E1162" i="6" s="1"/>
  <c r="F1158" i="6"/>
  <c r="E1158" i="6" s="1"/>
  <c r="I1158" i="6" s="1"/>
  <c r="F1154" i="6"/>
  <c r="E1154" i="6" s="1"/>
  <c r="F1150" i="6"/>
  <c r="E1150" i="6" s="1"/>
  <c r="F1146" i="6"/>
  <c r="E1146" i="6" s="1"/>
  <c r="F1142" i="6"/>
  <c r="E1142" i="6" s="1"/>
  <c r="I1142" i="6" s="1"/>
  <c r="F1138" i="6"/>
  <c r="E1138" i="6" s="1"/>
  <c r="F1134" i="6"/>
  <c r="E1134" i="6" s="1"/>
  <c r="F1130" i="6"/>
  <c r="E1130" i="6" s="1"/>
  <c r="F1126" i="6"/>
  <c r="E1126" i="6" s="1"/>
  <c r="I1126" i="6" s="1"/>
  <c r="F1122" i="6"/>
  <c r="E1122" i="6" s="1"/>
  <c r="F1118" i="6"/>
  <c r="E1118" i="6" s="1"/>
  <c r="F1114" i="6"/>
  <c r="E1114" i="6" s="1"/>
  <c r="F1110" i="6"/>
  <c r="E1110" i="6" s="1"/>
  <c r="I1110" i="6" s="1"/>
  <c r="F1106" i="6"/>
  <c r="E1106" i="6" s="1"/>
  <c r="F1100" i="6"/>
  <c r="E1100" i="6" s="1"/>
  <c r="F1096" i="6"/>
  <c r="E1096" i="6" s="1"/>
  <c r="F1086" i="6"/>
  <c r="E1086" i="6" s="1"/>
  <c r="I1086" i="6" s="1"/>
  <c r="F1755" i="6"/>
  <c r="E1755" i="6" s="1"/>
  <c r="N1755" i="6" s="1"/>
  <c r="F1754" i="6"/>
  <c r="E1754" i="6" s="1"/>
  <c r="F1748" i="6"/>
  <c r="E1748" i="6" s="1"/>
  <c r="F1744" i="6"/>
  <c r="E1744" i="6" s="1"/>
  <c r="I1744" i="6" s="1"/>
  <c r="F1740" i="6"/>
  <c r="E1740" i="6" s="1"/>
  <c r="F1734" i="6"/>
  <c r="E1734" i="6" s="1"/>
  <c r="F1726" i="6"/>
  <c r="E1726" i="6" s="1"/>
  <c r="F1079" i="6"/>
  <c r="E1079" i="6" s="1"/>
  <c r="N1079" i="6" s="1"/>
  <c r="F1078" i="6"/>
  <c r="E1078" i="6" s="1"/>
  <c r="F1501" i="6"/>
  <c r="E1501" i="6" s="1"/>
  <c r="F1487" i="6"/>
  <c r="E1487" i="6" s="1"/>
  <c r="F1483" i="6"/>
  <c r="E1483" i="6" s="1"/>
  <c r="F1479" i="6"/>
  <c r="E1479" i="6" s="1"/>
  <c r="F1473" i="6"/>
  <c r="E1473" i="6" s="1"/>
  <c r="I1473" i="6" s="1"/>
  <c r="F1910" i="6"/>
  <c r="E1910" i="6" s="1"/>
  <c r="F1906" i="6"/>
  <c r="E1906" i="6" s="1"/>
  <c r="I1906" i="6" s="1"/>
  <c r="F1902" i="6"/>
  <c r="E1902" i="6" s="1"/>
  <c r="F1898" i="6"/>
  <c r="E1898" i="6" s="1"/>
  <c r="I1898" i="6" s="1"/>
  <c r="F1892" i="6"/>
  <c r="E1892" i="6" s="1"/>
  <c r="F1884" i="6"/>
  <c r="E1884" i="6" s="1"/>
  <c r="F1402" i="6"/>
  <c r="E1402" i="6" s="1"/>
  <c r="N1402" i="6" s="1"/>
  <c r="F1401" i="6"/>
  <c r="E1401" i="6" s="1"/>
  <c r="F1400" i="6"/>
  <c r="E1400" i="6" s="1"/>
  <c r="N1400" i="6" s="1"/>
  <c r="F1397" i="6"/>
  <c r="E1397" i="6" s="1"/>
  <c r="I1397" i="6" s="1"/>
  <c r="F1391" i="6"/>
  <c r="E1391" i="6" s="1"/>
  <c r="F1387" i="6"/>
  <c r="E1387" i="6" s="1"/>
  <c r="F1383" i="6"/>
  <c r="E1383" i="6" s="1"/>
  <c r="F1379" i="6"/>
  <c r="E1379" i="6" s="1"/>
  <c r="F1375" i="6"/>
  <c r="E1375" i="6" s="1"/>
  <c r="F1371" i="6"/>
  <c r="E1371" i="6" s="1"/>
  <c r="F1367" i="6"/>
  <c r="E1367" i="6" s="1"/>
  <c r="F1363" i="6"/>
  <c r="E1363" i="6" s="1"/>
  <c r="F1359" i="6"/>
  <c r="E1359" i="6" s="1"/>
  <c r="F1355" i="6"/>
  <c r="E1355" i="6" s="1"/>
  <c r="F1351" i="6"/>
  <c r="E1351" i="6" s="1"/>
  <c r="F1347" i="6"/>
  <c r="E1347" i="6" s="1"/>
  <c r="F1343" i="6"/>
  <c r="E1343" i="6" s="1"/>
  <c r="F1339" i="6"/>
  <c r="E1339" i="6" s="1"/>
  <c r="F1335" i="6"/>
  <c r="E1335" i="6" s="1"/>
  <c r="F1331" i="6"/>
  <c r="E1331" i="6" s="1"/>
  <c r="F1327" i="6"/>
  <c r="E1327" i="6" s="1"/>
  <c r="F1323" i="6"/>
  <c r="E1323" i="6" s="1"/>
  <c r="F1317" i="6"/>
  <c r="E1317" i="6" s="1"/>
  <c r="F1783" i="6"/>
  <c r="E1783" i="6" s="1"/>
  <c r="F1779" i="6"/>
  <c r="E1779" i="6" s="1"/>
  <c r="F1775" i="6"/>
  <c r="E1775" i="6" s="1"/>
  <c r="F1771" i="6"/>
  <c r="E1771" i="6" s="1"/>
  <c r="F1765" i="6"/>
  <c r="E1765" i="6" s="1"/>
  <c r="F1757" i="6"/>
  <c r="E1757" i="6" s="1"/>
  <c r="F1176" i="6"/>
  <c r="E1176" i="6" s="1"/>
  <c r="N1176" i="6" s="1"/>
  <c r="F1175" i="6"/>
  <c r="E1175" i="6" s="1"/>
  <c r="F1174" i="6"/>
  <c r="E1174" i="6" s="1"/>
  <c r="N1174" i="6" s="1"/>
  <c r="F1171" i="6"/>
  <c r="E1171" i="6" s="1"/>
  <c r="F1165" i="6"/>
  <c r="E1165" i="6" s="1"/>
  <c r="F1161" i="6"/>
  <c r="E1161" i="6" s="1"/>
  <c r="F1157" i="6"/>
  <c r="E1157" i="6" s="1"/>
  <c r="F1153" i="6"/>
  <c r="E1153" i="6" s="1"/>
  <c r="F1149" i="6"/>
  <c r="E1149" i="6" s="1"/>
  <c r="F1145" i="6"/>
  <c r="E1145" i="6" s="1"/>
  <c r="F1141" i="6"/>
  <c r="E1141" i="6" s="1"/>
  <c r="F1137" i="6"/>
  <c r="E1137" i="6" s="1"/>
  <c r="F1133" i="6"/>
  <c r="E1133" i="6" s="1"/>
  <c r="F1129" i="6"/>
  <c r="E1129" i="6" s="1"/>
  <c r="F1125" i="6"/>
  <c r="E1125" i="6" s="1"/>
  <c r="F1121" i="6"/>
  <c r="E1121" i="6" s="1"/>
  <c r="F1117" i="6"/>
  <c r="E1117" i="6" s="1"/>
  <c r="F1113" i="6"/>
  <c r="E1113" i="6" s="1"/>
  <c r="F1109" i="6"/>
  <c r="E1109" i="6" s="1"/>
  <c r="F1105" i="6"/>
  <c r="E1105" i="6" s="1"/>
  <c r="F1099" i="6"/>
  <c r="E1099" i="6" s="1"/>
  <c r="F1095" i="6"/>
  <c r="E1095" i="6" s="1"/>
  <c r="F1753" i="6"/>
  <c r="E1753" i="6" s="1"/>
  <c r="I1753" i="6" s="1"/>
  <c r="F1752" i="6"/>
  <c r="E1752" i="6" s="1"/>
  <c r="N1752" i="6" s="1"/>
  <c r="F1751" i="6"/>
  <c r="E1751" i="6" s="1"/>
  <c r="F1747" i="6"/>
  <c r="E1747" i="6" s="1"/>
  <c r="F1743" i="6"/>
  <c r="E1743" i="6" s="1"/>
  <c r="F1739" i="6"/>
  <c r="E1739" i="6" s="1"/>
  <c r="F1731" i="6"/>
  <c r="E1731" i="6" s="1"/>
  <c r="F1723" i="6"/>
  <c r="E1723" i="6" s="1"/>
  <c r="F1082" i="6"/>
  <c r="E1082" i="6" s="1"/>
  <c r="N1082" i="6" s="1"/>
  <c r="F1081" i="6"/>
  <c r="E1081" i="6" s="1"/>
  <c r="F1080" i="6"/>
  <c r="E1080" i="6" s="1"/>
  <c r="N1080" i="6" s="1"/>
  <c r="F1077" i="6"/>
  <c r="E1077" i="6" s="1"/>
  <c r="F1071" i="6"/>
  <c r="E1071" i="6" s="1"/>
  <c r="F1067" i="6"/>
  <c r="E1067" i="6" s="1"/>
  <c r="F1063" i="6"/>
  <c r="E1063" i="6" s="1"/>
  <c r="F1059" i="6"/>
  <c r="E1059" i="6" s="1"/>
  <c r="F1055" i="6"/>
  <c r="E1055" i="6" s="1"/>
  <c r="F1051" i="6"/>
  <c r="E1051" i="6" s="1"/>
  <c r="F1047" i="6"/>
  <c r="E1047" i="6" s="1"/>
  <c r="F1497" i="6"/>
  <c r="E1497" i="6" s="1"/>
  <c r="F1492" i="6"/>
  <c r="E1492" i="6" s="1"/>
  <c r="F1490" i="6"/>
  <c r="E1490" i="6" s="1"/>
  <c r="F1486" i="6"/>
  <c r="E1486" i="6" s="1"/>
  <c r="I1486" i="6" s="1"/>
  <c r="F1482" i="6"/>
  <c r="E1482" i="6" s="1"/>
  <c r="F1478" i="6"/>
  <c r="E1478" i="6" s="1"/>
  <c r="I1478" i="6" s="1"/>
  <c r="F1472" i="6"/>
  <c r="E1472" i="6" s="1"/>
  <c r="F1916" i="6"/>
  <c r="E1916" i="6" s="1"/>
  <c r="N1916" i="6" s="1"/>
  <c r="F1915" i="6"/>
  <c r="E1915" i="6" s="1"/>
  <c r="F1909" i="6"/>
  <c r="E1909" i="6" s="1"/>
  <c r="I1909" i="6" s="1"/>
  <c r="F1905" i="6"/>
  <c r="E1905" i="6" s="1"/>
  <c r="F1901" i="6"/>
  <c r="E1901" i="6" s="1"/>
  <c r="I1901" i="6" s="1"/>
  <c r="F1897" i="6"/>
  <c r="E1897" i="6" s="1"/>
  <c r="F1891" i="6"/>
  <c r="E1891" i="6" s="1"/>
  <c r="I1891" i="6" s="1"/>
  <c r="F1396" i="6"/>
  <c r="E1396" i="6" s="1"/>
  <c r="F1395" i="6"/>
  <c r="E1395" i="6" s="1"/>
  <c r="N1395" i="6" s="1"/>
  <c r="F1394" i="6"/>
  <c r="E1394" i="6" s="1"/>
  <c r="F1390" i="6"/>
  <c r="E1390" i="6" s="1"/>
  <c r="I1390" i="6" s="1"/>
  <c r="F1386" i="6"/>
  <c r="E1386" i="6" s="1"/>
  <c r="F1382" i="6"/>
  <c r="E1382" i="6" s="1"/>
  <c r="F1378" i="6"/>
  <c r="E1378" i="6" s="1"/>
  <c r="F1374" i="6"/>
  <c r="E1374" i="6" s="1"/>
  <c r="I1374" i="6" s="1"/>
  <c r="F1370" i="6"/>
  <c r="E1370" i="6" s="1"/>
  <c r="F1366" i="6"/>
  <c r="E1366" i="6" s="1"/>
  <c r="F1362" i="6"/>
  <c r="E1362" i="6" s="1"/>
  <c r="F1358" i="6"/>
  <c r="E1358" i="6" s="1"/>
  <c r="I1358" i="6" s="1"/>
  <c r="F1354" i="6"/>
  <c r="E1354" i="6" s="1"/>
  <c r="F1350" i="6"/>
  <c r="E1350" i="6" s="1"/>
  <c r="F1346" i="6"/>
  <c r="E1346" i="6" s="1"/>
  <c r="F1342" i="6"/>
  <c r="E1342" i="6" s="1"/>
  <c r="I1342" i="6" s="1"/>
  <c r="F1338" i="6"/>
  <c r="E1338" i="6" s="1"/>
  <c r="F1334" i="6"/>
  <c r="E1334" i="6" s="1"/>
  <c r="F1330" i="6"/>
  <c r="E1330" i="6" s="1"/>
  <c r="F1326" i="6"/>
  <c r="E1326" i="6" s="1"/>
  <c r="I1326" i="6" s="1"/>
  <c r="F1320" i="6"/>
  <c r="E1320" i="6" s="1"/>
  <c r="F1316" i="6"/>
  <c r="E1316" i="6" s="1"/>
  <c r="F1782" i="6"/>
  <c r="E1782" i="6" s="1"/>
  <c r="F1778" i="6"/>
  <c r="E1778" i="6" s="1"/>
  <c r="I1778" i="6" s="1"/>
  <c r="F1774" i="6"/>
  <c r="E1774" i="6" s="1"/>
  <c r="F1770" i="6"/>
  <c r="E1770" i="6" s="1"/>
  <c r="F1762" i="6"/>
  <c r="E1762" i="6" s="1"/>
  <c r="F1170" i="6"/>
  <c r="E1170" i="6" s="1"/>
  <c r="I1170" i="6" s="1"/>
  <c r="F1169" i="6"/>
  <c r="E1169" i="6" s="1"/>
  <c r="N1169" i="6" s="1"/>
  <c r="F1168" i="6"/>
  <c r="E1168" i="6" s="1"/>
  <c r="F1164" i="6"/>
  <c r="E1164" i="6" s="1"/>
  <c r="F1160" i="6"/>
  <c r="E1160" i="6" s="1"/>
  <c r="I1160" i="6" s="1"/>
  <c r="F1156" i="6"/>
  <c r="E1156" i="6" s="1"/>
  <c r="F1152" i="6"/>
  <c r="E1152" i="6" s="1"/>
  <c r="F1148" i="6"/>
  <c r="E1148" i="6" s="1"/>
  <c r="F1144" i="6"/>
  <c r="E1144" i="6" s="1"/>
  <c r="I1144" i="6" s="1"/>
  <c r="F1140" i="6"/>
  <c r="E1140" i="6" s="1"/>
  <c r="F1136" i="6"/>
  <c r="E1136" i="6" s="1"/>
  <c r="F1132" i="6"/>
  <c r="E1132" i="6" s="1"/>
  <c r="F1128" i="6"/>
  <c r="E1128" i="6" s="1"/>
  <c r="I1128" i="6" s="1"/>
  <c r="F1124" i="6"/>
  <c r="E1124" i="6" s="1"/>
  <c r="F1120" i="6"/>
  <c r="E1120" i="6" s="1"/>
  <c r="F1116" i="6"/>
  <c r="E1116" i="6" s="1"/>
  <c r="F1112" i="6"/>
  <c r="E1112" i="6" s="1"/>
  <c r="I1112" i="6" s="1"/>
  <c r="F1108" i="6"/>
  <c r="E1108" i="6" s="1"/>
  <c r="F1104" i="6"/>
  <c r="E1104" i="6" s="1"/>
  <c r="F1098" i="6"/>
  <c r="E1098" i="6" s="1"/>
  <c r="F1088" i="6"/>
  <c r="E1088" i="6" s="1"/>
  <c r="I1088" i="6" s="1"/>
  <c r="F1750" i="6"/>
  <c r="E1750" i="6" s="1"/>
  <c r="F1746" i="6"/>
  <c r="E1746" i="6" s="1"/>
  <c r="F1742" i="6"/>
  <c r="E1742" i="6" s="1"/>
  <c r="F1738" i="6"/>
  <c r="E1738" i="6" s="1"/>
  <c r="I1738" i="6" s="1"/>
  <c r="F1730" i="6"/>
  <c r="E1730" i="6" s="1"/>
  <c r="F1076" i="6"/>
  <c r="E1076" i="6" s="1"/>
  <c r="F1075" i="6"/>
  <c r="E1075" i="6" s="1"/>
  <c r="N1075" i="6" s="1"/>
  <c r="F1074" i="6"/>
  <c r="E1074" i="6" s="1"/>
  <c r="I1074" i="6" s="1"/>
  <c r="F1070" i="6"/>
  <c r="E1070" i="6" s="1"/>
  <c r="F1066" i="6"/>
  <c r="E1066" i="6" s="1"/>
  <c r="F1062" i="6"/>
  <c r="E1062" i="6" s="1"/>
  <c r="F1058" i="6"/>
  <c r="E1058" i="6" s="1"/>
  <c r="I1058" i="6" s="1"/>
  <c r="F1054" i="6"/>
  <c r="E1054" i="6" s="1"/>
  <c r="F1050" i="6"/>
  <c r="E1050" i="6" s="1"/>
  <c r="F1046" i="6"/>
  <c r="E1046" i="6" s="1"/>
  <c r="F1072" i="6"/>
  <c r="E1072" i="6" s="1"/>
  <c r="I1072" i="6" s="1"/>
  <c r="F1056" i="6"/>
  <c r="E1056" i="6" s="1"/>
  <c r="F1042" i="6"/>
  <c r="E1042" i="6" s="1"/>
  <c r="F1038" i="6"/>
  <c r="E1038" i="6" s="1"/>
  <c r="F1034" i="6"/>
  <c r="E1034" i="6" s="1"/>
  <c r="I1034" i="6" s="1"/>
  <c r="F1030" i="6"/>
  <c r="E1030" i="6" s="1"/>
  <c r="F1026" i="6"/>
  <c r="E1026" i="6" s="1"/>
  <c r="F1022" i="6"/>
  <c r="E1022" i="6" s="1"/>
  <c r="F1018" i="6"/>
  <c r="E1018" i="6" s="1"/>
  <c r="I1018" i="6" s="1"/>
  <c r="F1012" i="6"/>
  <c r="E1012" i="6" s="1"/>
  <c r="F1008" i="6"/>
  <c r="E1008" i="6" s="1"/>
  <c r="F998" i="6"/>
  <c r="E998" i="6" s="1"/>
  <c r="F1626" i="6"/>
  <c r="E1626" i="6" s="1"/>
  <c r="I1626" i="6" s="1"/>
  <c r="F1625" i="6"/>
  <c r="E1625" i="6" s="1"/>
  <c r="N1625" i="6" s="1"/>
  <c r="F1624" i="6"/>
  <c r="E1624" i="6" s="1"/>
  <c r="F1620" i="6"/>
  <c r="E1620" i="6" s="1"/>
  <c r="F1616" i="6"/>
  <c r="E1616" i="6" s="1"/>
  <c r="I1616" i="6" s="1"/>
  <c r="F1610" i="6"/>
  <c r="E1610" i="6" s="1"/>
  <c r="F1602" i="6"/>
  <c r="E1602" i="6" s="1"/>
  <c r="F982" i="6"/>
  <c r="E982" i="6" s="1"/>
  <c r="F981" i="6"/>
  <c r="E981" i="6" s="1"/>
  <c r="N981" i="6" s="1"/>
  <c r="F980" i="6"/>
  <c r="E980" i="6" s="1"/>
  <c r="F976" i="6"/>
  <c r="E976" i="6" s="1"/>
  <c r="F972" i="6"/>
  <c r="E972" i="6" s="1"/>
  <c r="F968" i="6"/>
  <c r="E968" i="6" s="1"/>
  <c r="I968" i="6" s="1"/>
  <c r="F964" i="6"/>
  <c r="E964" i="6" s="1"/>
  <c r="F960" i="6"/>
  <c r="E960" i="6" s="1"/>
  <c r="F956" i="6"/>
  <c r="E956" i="6" s="1"/>
  <c r="F952" i="6"/>
  <c r="E952" i="6" s="1"/>
  <c r="I952" i="6" s="1"/>
  <c r="F948" i="6"/>
  <c r="E948" i="6" s="1"/>
  <c r="F944" i="6"/>
  <c r="E944" i="6" s="1"/>
  <c r="F940" i="6"/>
  <c r="E940" i="6" s="1"/>
  <c r="F936" i="6"/>
  <c r="E936" i="6" s="1"/>
  <c r="I936" i="6" s="1"/>
  <c r="F932" i="6"/>
  <c r="E932" i="6" s="1"/>
  <c r="F928" i="6"/>
  <c r="E928" i="6" s="1"/>
  <c r="F922" i="6"/>
  <c r="E922" i="6" s="1"/>
  <c r="F912" i="6"/>
  <c r="E912" i="6" s="1"/>
  <c r="I912" i="6" s="1"/>
  <c r="F908" i="6"/>
  <c r="E908" i="6" s="1"/>
  <c r="F898" i="6"/>
  <c r="E898" i="6" s="1"/>
  <c r="F1595" i="6"/>
  <c r="E1595" i="6" s="1"/>
  <c r="N1595" i="6" s="1"/>
  <c r="F1594" i="6"/>
  <c r="E1594" i="6" s="1"/>
  <c r="F1588" i="6"/>
  <c r="E1588" i="6" s="1"/>
  <c r="F1584" i="6"/>
  <c r="E1584" i="6" s="1"/>
  <c r="F1578" i="6"/>
  <c r="E1578" i="6" s="1"/>
  <c r="F1570" i="6"/>
  <c r="E1570" i="6" s="1"/>
  <c r="F888" i="6"/>
  <c r="E888" i="6" s="1"/>
  <c r="F887" i="6"/>
  <c r="E887" i="6" s="1"/>
  <c r="N887" i="6" s="1"/>
  <c r="F886" i="6"/>
  <c r="E886" i="6" s="1"/>
  <c r="F882" i="6"/>
  <c r="E882" i="6" s="1"/>
  <c r="I882" i="6" s="1"/>
  <c r="F878" i="6"/>
  <c r="E878" i="6" s="1"/>
  <c r="F874" i="6"/>
  <c r="E874" i="6" s="1"/>
  <c r="F870" i="6"/>
  <c r="E870" i="6" s="1"/>
  <c r="F866" i="6"/>
  <c r="E866" i="6" s="1"/>
  <c r="I866" i="6" s="1"/>
  <c r="F862" i="6"/>
  <c r="E862" i="6" s="1"/>
  <c r="F858" i="6"/>
  <c r="E858" i="6" s="1"/>
  <c r="F854" i="6"/>
  <c r="E854" i="6" s="1"/>
  <c r="F850" i="6"/>
  <c r="E850" i="6" s="1"/>
  <c r="I850" i="6" s="1"/>
  <c r="F846" i="6"/>
  <c r="E846" i="6" s="1"/>
  <c r="F842" i="6"/>
  <c r="E842" i="6" s="1"/>
  <c r="F836" i="6"/>
  <c r="E836" i="6" s="1"/>
  <c r="F832" i="6"/>
  <c r="E832" i="6" s="1"/>
  <c r="I832" i="6" s="1"/>
  <c r="F822" i="6"/>
  <c r="E822" i="6" s="1"/>
  <c r="F812" i="6"/>
  <c r="E812" i="6" s="1"/>
  <c r="F808" i="6"/>
  <c r="E808" i="6" s="1"/>
  <c r="F1462" i="6"/>
  <c r="E1462" i="6" s="1"/>
  <c r="I1462" i="6" s="1"/>
  <c r="F1458" i="6"/>
  <c r="E1458" i="6" s="1"/>
  <c r="F1450" i="6"/>
  <c r="E1450" i="6" s="1"/>
  <c r="F1442" i="6"/>
  <c r="E1442" i="6" s="1"/>
  <c r="F794" i="6"/>
  <c r="E794" i="6" s="1"/>
  <c r="I794" i="6" s="1"/>
  <c r="F793" i="6"/>
  <c r="E793" i="6" s="1"/>
  <c r="N793" i="6" s="1"/>
  <c r="F792" i="6"/>
  <c r="E792" i="6" s="1"/>
  <c r="F788" i="6"/>
  <c r="E788" i="6" s="1"/>
  <c r="F784" i="6"/>
  <c r="E784" i="6" s="1"/>
  <c r="F780" i="6"/>
  <c r="E780" i="6" s="1"/>
  <c r="F776" i="6"/>
  <c r="E776" i="6" s="1"/>
  <c r="F772" i="6"/>
  <c r="E772" i="6" s="1"/>
  <c r="F768" i="6"/>
  <c r="E768" i="6" s="1"/>
  <c r="F764" i="6"/>
  <c r="E764" i="6" s="1"/>
  <c r="F760" i="6"/>
  <c r="E760" i="6" s="1"/>
  <c r="F756" i="6"/>
  <c r="E756" i="6" s="1"/>
  <c r="F752" i="6"/>
  <c r="E752" i="6" s="1"/>
  <c r="F746" i="6"/>
  <c r="E746" i="6" s="1"/>
  <c r="F736" i="6"/>
  <c r="E736" i="6" s="1"/>
  <c r="F732" i="6"/>
  <c r="E732" i="6" s="1"/>
  <c r="F722" i="6"/>
  <c r="E722" i="6" s="1"/>
  <c r="F712" i="6"/>
  <c r="E712" i="6" s="1"/>
  <c r="F1430" i="6"/>
  <c r="E1430" i="6" s="1"/>
  <c r="F1426" i="6"/>
  <c r="E1426" i="6" s="1"/>
  <c r="F1418" i="6"/>
  <c r="E1418" i="6" s="1"/>
  <c r="F1410" i="6"/>
  <c r="E1410" i="6" s="1"/>
  <c r="F1306" i="6"/>
  <c r="E1306" i="6" s="1"/>
  <c r="F1305" i="6"/>
  <c r="E1305" i="6" s="1"/>
  <c r="N1305" i="6" s="1"/>
  <c r="F1304" i="6"/>
  <c r="E1304" i="6" s="1"/>
  <c r="F1298" i="6"/>
  <c r="E1298" i="6" s="1"/>
  <c r="F1290" i="6"/>
  <c r="E1290" i="6" s="1"/>
  <c r="F1282" i="6"/>
  <c r="E1282" i="6" s="1"/>
  <c r="F700" i="6"/>
  <c r="E700" i="6" s="1"/>
  <c r="I700" i="6" s="1"/>
  <c r="F699" i="6"/>
  <c r="E699" i="6" s="1"/>
  <c r="N699" i="6" s="1"/>
  <c r="F698" i="6"/>
  <c r="E698" i="6" s="1"/>
  <c r="F694" i="6"/>
  <c r="E694" i="6" s="1"/>
  <c r="F690" i="6"/>
  <c r="E690" i="6" s="1"/>
  <c r="F686" i="6"/>
  <c r="E686" i="6" s="1"/>
  <c r="F682" i="6"/>
  <c r="E682" i="6" s="1"/>
  <c r="I682" i="6" s="1"/>
  <c r="F678" i="6"/>
  <c r="E678" i="6" s="1"/>
  <c r="F674" i="6"/>
  <c r="E674" i="6" s="1"/>
  <c r="I674" i="6" s="1"/>
  <c r="F670" i="6"/>
  <c r="E670" i="6" s="1"/>
  <c r="F666" i="6"/>
  <c r="E666" i="6" s="1"/>
  <c r="I666" i="6" s="1"/>
  <c r="F660" i="6"/>
  <c r="E660" i="6" s="1"/>
  <c r="F656" i="6"/>
  <c r="E656" i="6" s="1"/>
  <c r="F646" i="6"/>
  <c r="E646" i="6" s="1"/>
  <c r="I646" i="6" s="1"/>
  <c r="F636" i="6"/>
  <c r="E636" i="6" s="1"/>
  <c r="F632" i="6"/>
  <c r="E632" i="6" s="1"/>
  <c r="I632" i="6" s="1"/>
  <c r="F622" i="6"/>
  <c r="E622" i="6" s="1"/>
  <c r="F1273" i="6"/>
  <c r="E1273" i="6" s="1"/>
  <c r="F1272" i="6"/>
  <c r="E1272" i="6" s="1"/>
  <c r="N1272" i="6" s="1"/>
  <c r="F1271" i="6"/>
  <c r="E1271" i="6" s="1"/>
  <c r="I1271" i="6" s="1"/>
  <c r="F1263" i="6"/>
  <c r="E1263" i="6" s="1"/>
  <c r="F1255" i="6"/>
  <c r="E1255" i="6" s="1"/>
  <c r="I1255" i="6" s="1"/>
  <c r="F1247" i="6"/>
  <c r="E1247" i="6" s="1"/>
  <c r="F603" i="6"/>
  <c r="E603" i="6" s="1"/>
  <c r="F599" i="6"/>
  <c r="E599" i="6" s="1"/>
  <c r="I599" i="6" s="1"/>
  <c r="F595" i="6"/>
  <c r="E595" i="6" s="1"/>
  <c r="F591" i="6"/>
  <c r="E591" i="6" s="1"/>
  <c r="I591" i="6" s="1"/>
  <c r="F587" i="6"/>
  <c r="E587" i="6" s="1"/>
  <c r="F583" i="6"/>
  <c r="E583" i="6" s="1"/>
  <c r="I583" i="6" s="1"/>
  <c r="F579" i="6"/>
  <c r="E579" i="6" s="1"/>
  <c r="F575" i="6"/>
  <c r="E575" i="6" s="1"/>
  <c r="I575" i="6" s="1"/>
  <c r="F569" i="6"/>
  <c r="E569" i="6" s="1"/>
  <c r="F559" i="6"/>
  <c r="E559" i="6" s="1"/>
  <c r="I559" i="6" s="1"/>
  <c r="F555" i="6"/>
  <c r="E555" i="6" s="1"/>
  <c r="F545" i="6"/>
  <c r="E545" i="6" s="1"/>
  <c r="I545" i="6" s="1"/>
  <c r="F535" i="6"/>
  <c r="E535" i="6" s="1"/>
  <c r="F531" i="6"/>
  <c r="E531" i="6" s="1"/>
  <c r="I531" i="6" s="1"/>
  <c r="F1240" i="6"/>
  <c r="E1240" i="6" s="1"/>
  <c r="F1239" i="6"/>
  <c r="E1239" i="6" s="1"/>
  <c r="N1239" i="6" s="1"/>
  <c r="F1236" i="6"/>
  <c r="E1236" i="6" s="1"/>
  <c r="F1228" i="6"/>
  <c r="E1228" i="6" s="1"/>
  <c r="I1228" i="6" s="1"/>
  <c r="F1220" i="6"/>
  <c r="E1220" i="6" s="1"/>
  <c r="F1212" i="6"/>
  <c r="E1212" i="6" s="1"/>
  <c r="F515" i="6"/>
  <c r="E515" i="6" s="1"/>
  <c r="N515" i="6" s="1"/>
  <c r="F514" i="6"/>
  <c r="E514" i="6" s="1"/>
  <c r="I514" i="6" s="1"/>
  <c r="F1068" i="6"/>
  <c r="E1068" i="6" s="1"/>
  <c r="F1052" i="6"/>
  <c r="E1052" i="6" s="1"/>
  <c r="F1041" i="6"/>
  <c r="E1041" i="6" s="1"/>
  <c r="F1037" i="6"/>
  <c r="E1037" i="6" s="1"/>
  <c r="F1033" i="6"/>
  <c r="E1033" i="6" s="1"/>
  <c r="F1029" i="6"/>
  <c r="E1029" i="6" s="1"/>
  <c r="F1025" i="6"/>
  <c r="E1025" i="6" s="1"/>
  <c r="F1021" i="6"/>
  <c r="E1021" i="6" s="1"/>
  <c r="I1021" i="6" s="1"/>
  <c r="F1017" i="6"/>
  <c r="E1017" i="6" s="1"/>
  <c r="F1011" i="6"/>
  <c r="E1011" i="6" s="1"/>
  <c r="F1007" i="6"/>
  <c r="E1007" i="6" s="1"/>
  <c r="F997" i="6"/>
  <c r="E997" i="6" s="1"/>
  <c r="I997" i="6" s="1"/>
  <c r="F1623" i="6"/>
  <c r="E1623" i="6" s="1"/>
  <c r="F1619" i="6"/>
  <c r="E1619" i="6" s="1"/>
  <c r="F1615" i="6"/>
  <c r="E1615" i="6" s="1"/>
  <c r="F1609" i="6"/>
  <c r="E1609" i="6" s="1"/>
  <c r="I1609" i="6" s="1"/>
  <c r="F1601" i="6"/>
  <c r="E1601" i="6" s="1"/>
  <c r="F979" i="6"/>
  <c r="E979" i="6" s="1"/>
  <c r="F975" i="6"/>
  <c r="E975" i="6" s="1"/>
  <c r="F971" i="6"/>
  <c r="E971" i="6" s="1"/>
  <c r="I971" i="6" s="1"/>
  <c r="F967" i="6"/>
  <c r="E967" i="6" s="1"/>
  <c r="F963" i="6"/>
  <c r="E963" i="6" s="1"/>
  <c r="F959" i="6"/>
  <c r="E959" i="6" s="1"/>
  <c r="F955" i="6"/>
  <c r="E955" i="6" s="1"/>
  <c r="I955" i="6" s="1"/>
  <c r="F951" i="6"/>
  <c r="E951" i="6" s="1"/>
  <c r="F947" i="6"/>
  <c r="E947" i="6" s="1"/>
  <c r="F943" i="6"/>
  <c r="E943" i="6" s="1"/>
  <c r="F939" i="6"/>
  <c r="E939" i="6" s="1"/>
  <c r="I939" i="6" s="1"/>
  <c r="F935" i="6"/>
  <c r="E935" i="6" s="1"/>
  <c r="F931" i="6"/>
  <c r="E931" i="6" s="1"/>
  <c r="F927" i="6"/>
  <c r="E927" i="6" s="1"/>
  <c r="F921" i="6"/>
  <c r="E921" i="6" s="1"/>
  <c r="I921" i="6" s="1"/>
  <c r="F911" i="6"/>
  <c r="E911" i="6" s="1"/>
  <c r="F907" i="6"/>
  <c r="E907" i="6" s="1"/>
  <c r="F1593" i="6"/>
  <c r="E1593" i="6" s="1"/>
  <c r="F1592" i="6"/>
  <c r="E1592" i="6" s="1"/>
  <c r="N1592" i="6" s="1"/>
  <c r="F1591" i="6"/>
  <c r="E1591" i="6" s="1"/>
  <c r="F1587" i="6"/>
  <c r="E1587" i="6" s="1"/>
  <c r="F1583" i="6"/>
  <c r="E1583" i="6" s="1"/>
  <c r="F1575" i="6"/>
  <c r="E1575" i="6" s="1"/>
  <c r="I1575" i="6" s="1"/>
  <c r="F1567" i="6"/>
  <c r="E1567" i="6" s="1"/>
  <c r="F885" i="6"/>
  <c r="E885" i="6" s="1"/>
  <c r="F881" i="6"/>
  <c r="E881" i="6" s="1"/>
  <c r="F877" i="6"/>
  <c r="E877" i="6" s="1"/>
  <c r="I877" i="6" s="1"/>
  <c r="F873" i="6"/>
  <c r="E873" i="6" s="1"/>
  <c r="F869" i="6"/>
  <c r="E869" i="6" s="1"/>
  <c r="F865" i="6"/>
  <c r="E865" i="6" s="1"/>
  <c r="F861" i="6"/>
  <c r="E861" i="6" s="1"/>
  <c r="I861" i="6" s="1"/>
  <c r="F857" i="6"/>
  <c r="E857" i="6" s="1"/>
  <c r="F853" i="6"/>
  <c r="E853" i="6" s="1"/>
  <c r="F849" i="6"/>
  <c r="E849" i="6" s="1"/>
  <c r="F845" i="6"/>
  <c r="E845" i="6" s="1"/>
  <c r="I845" i="6" s="1"/>
  <c r="F841" i="6"/>
  <c r="E841" i="6" s="1"/>
  <c r="F835" i="6"/>
  <c r="E835" i="6" s="1"/>
  <c r="F831" i="6"/>
  <c r="E831" i="6" s="1"/>
  <c r="F821" i="6"/>
  <c r="E821" i="6" s="1"/>
  <c r="I821" i="6" s="1"/>
  <c r="F811" i="6"/>
  <c r="E811" i="6" s="1"/>
  <c r="F807" i="6"/>
  <c r="E807" i="6" s="1"/>
  <c r="F1468" i="6"/>
  <c r="E1468" i="6" s="1"/>
  <c r="N1468" i="6" s="1"/>
  <c r="F1467" i="6"/>
  <c r="E1467" i="6" s="1"/>
  <c r="I1467" i="6" s="1"/>
  <c r="F1461" i="6"/>
  <c r="E1461" i="6" s="1"/>
  <c r="F1457" i="6"/>
  <c r="E1457" i="6" s="1"/>
  <c r="F1449" i="6"/>
  <c r="E1449" i="6" s="1"/>
  <c r="F1441" i="6"/>
  <c r="E1441" i="6" s="1"/>
  <c r="I1441" i="6" s="1"/>
  <c r="F791" i="6"/>
  <c r="E791" i="6" s="1"/>
  <c r="F787" i="6"/>
  <c r="E787" i="6" s="1"/>
  <c r="F783" i="6"/>
  <c r="E783" i="6" s="1"/>
  <c r="F779" i="6"/>
  <c r="E779" i="6" s="1"/>
  <c r="I779" i="6" s="1"/>
  <c r="F775" i="6"/>
  <c r="E775" i="6" s="1"/>
  <c r="F771" i="6"/>
  <c r="E771" i="6" s="1"/>
  <c r="F767" i="6"/>
  <c r="E767" i="6" s="1"/>
  <c r="F763" i="6"/>
  <c r="E763" i="6" s="1"/>
  <c r="I763" i="6" s="1"/>
  <c r="F759" i="6"/>
  <c r="E759" i="6" s="1"/>
  <c r="F755" i="6"/>
  <c r="E755" i="6" s="1"/>
  <c r="F751" i="6"/>
  <c r="E751" i="6" s="1"/>
  <c r="F745" i="6"/>
  <c r="E745" i="6" s="1"/>
  <c r="I745" i="6" s="1"/>
  <c r="F735" i="6"/>
  <c r="E735" i="6" s="1"/>
  <c r="F731" i="6"/>
  <c r="E731" i="6" s="1"/>
  <c r="F721" i="6"/>
  <c r="E721" i="6" s="1"/>
  <c r="F711" i="6"/>
  <c r="E711" i="6" s="1"/>
  <c r="I711" i="6" s="1"/>
  <c r="F1429" i="6"/>
  <c r="E1429" i="6" s="1"/>
  <c r="F1423" i="6"/>
  <c r="E1423" i="6" s="1"/>
  <c r="F1415" i="6"/>
  <c r="E1415" i="6" s="1"/>
  <c r="F1407" i="6"/>
  <c r="E1407" i="6" s="1"/>
  <c r="I1407" i="6" s="1"/>
  <c r="F1303" i="6"/>
  <c r="E1303" i="6" s="1"/>
  <c r="F1297" i="6"/>
  <c r="E1297" i="6" s="1"/>
  <c r="F1289" i="6"/>
  <c r="E1289" i="6" s="1"/>
  <c r="F1281" i="6"/>
  <c r="E1281" i="6" s="1"/>
  <c r="I1281" i="6" s="1"/>
  <c r="F697" i="6"/>
  <c r="E697" i="6" s="1"/>
  <c r="F693" i="6"/>
  <c r="E693" i="6" s="1"/>
  <c r="F689" i="6"/>
  <c r="E689" i="6" s="1"/>
  <c r="F685" i="6"/>
  <c r="E685" i="6" s="1"/>
  <c r="I685" i="6" s="1"/>
  <c r="F681" i="6"/>
  <c r="E681" i="6" s="1"/>
  <c r="F677" i="6"/>
  <c r="E677" i="6" s="1"/>
  <c r="F673" i="6"/>
  <c r="E673" i="6" s="1"/>
  <c r="F669" i="6"/>
  <c r="E669" i="6" s="1"/>
  <c r="I669" i="6" s="1"/>
  <c r="F665" i="6"/>
  <c r="E665" i="6" s="1"/>
  <c r="F659" i="6"/>
  <c r="E659" i="6" s="1"/>
  <c r="F655" i="6"/>
  <c r="E655" i="6" s="1"/>
  <c r="F645" i="6"/>
  <c r="E645" i="6" s="1"/>
  <c r="I645" i="6" s="1"/>
  <c r="F635" i="6"/>
  <c r="E635" i="6" s="1"/>
  <c r="F631" i="6"/>
  <c r="E631" i="6" s="1"/>
  <c r="F621" i="6"/>
  <c r="E621" i="6" s="1"/>
  <c r="F1270" i="6"/>
  <c r="E1270" i="6" s="1"/>
  <c r="I1270" i="6" s="1"/>
  <c r="F1262" i="6"/>
  <c r="E1262" i="6" s="1"/>
  <c r="F1254" i="6"/>
  <c r="E1254" i="6" s="1"/>
  <c r="F1246" i="6"/>
  <c r="E1246" i="6" s="1"/>
  <c r="F609" i="6"/>
  <c r="E609" i="6" s="1"/>
  <c r="N609" i="6" s="1"/>
  <c r="F608" i="6"/>
  <c r="E608" i="6" s="1"/>
  <c r="F602" i="6"/>
  <c r="E602" i="6" s="1"/>
  <c r="F598" i="6"/>
  <c r="E598" i="6" s="1"/>
  <c r="F594" i="6"/>
  <c r="E594" i="6" s="1"/>
  <c r="I594" i="6" s="1"/>
  <c r="F590" i="6"/>
  <c r="E590" i="6" s="1"/>
  <c r="F586" i="6"/>
  <c r="E586" i="6" s="1"/>
  <c r="F582" i="6"/>
  <c r="E582" i="6" s="1"/>
  <c r="F578" i="6"/>
  <c r="E578" i="6" s="1"/>
  <c r="I578" i="6" s="1"/>
  <c r="F1064" i="6"/>
  <c r="E1064" i="6" s="1"/>
  <c r="F1048" i="6"/>
  <c r="E1048" i="6" s="1"/>
  <c r="F1040" i="6"/>
  <c r="E1040" i="6" s="1"/>
  <c r="F1036" i="6"/>
  <c r="E1036" i="6" s="1"/>
  <c r="I1036" i="6" s="1"/>
  <c r="F1032" i="6"/>
  <c r="E1032" i="6" s="1"/>
  <c r="F1028" i="6"/>
  <c r="E1028" i="6" s="1"/>
  <c r="F1024" i="6"/>
  <c r="E1024" i="6" s="1"/>
  <c r="F1020" i="6"/>
  <c r="E1020" i="6" s="1"/>
  <c r="I1020" i="6" s="1"/>
  <c r="F1016" i="6"/>
  <c r="E1016" i="6" s="1"/>
  <c r="F1010" i="6"/>
  <c r="E1010" i="6" s="1"/>
  <c r="F1000" i="6"/>
  <c r="E1000" i="6" s="1"/>
  <c r="F996" i="6"/>
  <c r="E996" i="6" s="1"/>
  <c r="I996" i="6" s="1"/>
  <c r="F1622" i="6"/>
  <c r="E1622" i="6" s="1"/>
  <c r="F1618" i="6"/>
  <c r="E1618" i="6" s="1"/>
  <c r="F1614" i="6"/>
  <c r="E1614" i="6" s="1"/>
  <c r="F1606" i="6"/>
  <c r="E1606" i="6" s="1"/>
  <c r="I1606" i="6" s="1"/>
  <c r="F1598" i="6"/>
  <c r="E1598" i="6" s="1"/>
  <c r="F985" i="6"/>
  <c r="E985" i="6" s="1"/>
  <c r="N985" i="6" s="1"/>
  <c r="F984" i="6"/>
  <c r="E984" i="6" s="1"/>
  <c r="F978" i="6"/>
  <c r="E978" i="6" s="1"/>
  <c r="I978" i="6" s="1"/>
  <c r="F974" i="6"/>
  <c r="E974" i="6" s="1"/>
  <c r="F970" i="6"/>
  <c r="E970" i="6" s="1"/>
  <c r="F966" i="6"/>
  <c r="E966" i="6" s="1"/>
  <c r="F962" i="6"/>
  <c r="E962" i="6" s="1"/>
  <c r="I962" i="6" s="1"/>
  <c r="F958" i="6"/>
  <c r="E958" i="6" s="1"/>
  <c r="F954" i="6"/>
  <c r="E954" i="6" s="1"/>
  <c r="F950" i="6"/>
  <c r="E950" i="6" s="1"/>
  <c r="F946" i="6"/>
  <c r="E946" i="6" s="1"/>
  <c r="F942" i="6"/>
  <c r="E942" i="6" s="1"/>
  <c r="F938" i="6"/>
  <c r="E938" i="6" s="1"/>
  <c r="F934" i="6"/>
  <c r="E934" i="6" s="1"/>
  <c r="F930" i="6"/>
  <c r="E930" i="6" s="1"/>
  <c r="I930" i="6" s="1"/>
  <c r="F924" i="6"/>
  <c r="E924" i="6" s="1"/>
  <c r="F920" i="6"/>
  <c r="E920" i="6" s="1"/>
  <c r="F910" i="6"/>
  <c r="E910" i="6" s="1"/>
  <c r="F900" i="6"/>
  <c r="E900" i="6" s="1"/>
  <c r="I900" i="6" s="1"/>
  <c r="F1590" i="6"/>
  <c r="E1590" i="6" s="1"/>
  <c r="F1586" i="6"/>
  <c r="E1586" i="6" s="1"/>
  <c r="F1582" i="6"/>
  <c r="E1582" i="6" s="1"/>
  <c r="F1574" i="6"/>
  <c r="E1574" i="6" s="1"/>
  <c r="I1574" i="6" s="1"/>
  <c r="F1566" i="6"/>
  <c r="E1566" i="6" s="1"/>
  <c r="F891" i="6"/>
  <c r="E891" i="6" s="1"/>
  <c r="N891" i="6" s="1"/>
  <c r="F890" i="6"/>
  <c r="E890" i="6" s="1"/>
  <c r="F884" i="6"/>
  <c r="E884" i="6" s="1"/>
  <c r="I884" i="6" s="1"/>
  <c r="F880" i="6"/>
  <c r="E880" i="6" s="1"/>
  <c r="F876" i="6"/>
  <c r="E876" i="6" s="1"/>
  <c r="F872" i="6"/>
  <c r="E872" i="6" s="1"/>
  <c r="F868" i="6"/>
  <c r="E868" i="6" s="1"/>
  <c r="I868" i="6" s="1"/>
  <c r="F864" i="6"/>
  <c r="E864" i="6" s="1"/>
  <c r="F860" i="6"/>
  <c r="E860" i="6" s="1"/>
  <c r="F856" i="6"/>
  <c r="E856" i="6" s="1"/>
  <c r="F852" i="6"/>
  <c r="E852" i="6" s="1"/>
  <c r="I852" i="6" s="1"/>
  <c r="F848" i="6"/>
  <c r="E848" i="6" s="1"/>
  <c r="F844" i="6"/>
  <c r="E844" i="6" s="1"/>
  <c r="F840" i="6"/>
  <c r="E840" i="6" s="1"/>
  <c r="F834" i="6"/>
  <c r="E834" i="6" s="1"/>
  <c r="I834" i="6" s="1"/>
  <c r="F824" i="6"/>
  <c r="E824" i="6" s="1"/>
  <c r="F820" i="6"/>
  <c r="E820" i="6" s="1"/>
  <c r="F810" i="6"/>
  <c r="E810" i="6" s="1"/>
  <c r="F1466" i="6"/>
  <c r="E1466" i="6" s="1"/>
  <c r="I1466" i="6" s="1"/>
  <c r="F1465" i="6"/>
  <c r="E1465" i="6" s="1"/>
  <c r="N1465" i="6" s="1"/>
  <c r="F1464" i="6"/>
  <c r="E1464" i="6" s="1"/>
  <c r="F1460" i="6"/>
  <c r="E1460" i="6" s="1"/>
  <c r="F1454" i="6"/>
  <c r="E1454" i="6" s="1"/>
  <c r="I1454" i="6" s="1"/>
  <c r="F1446" i="6"/>
  <c r="E1446" i="6" s="1"/>
  <c r="F1438" i="6"/>
  <c r="E1438" i="6" s="1"/>
  <c r="F797" i="6"/>
  <c r="E797" i="6" s="1"/>
  <c r="N797" i="6" s="1"/>
  <c r="F796" i="6"/>
  <c r="E796" i="6" s="1"/>
  <c r="I796" i="6" s="1"/>
  <c r="F790" i="6"/>
  <c r="E790" i="6" s="1"/>
  <c r="F786" i="6"/>
  <c r="E786" i="6" s="1"/>
  <c r="F782" i="6"/>
  <c r="E782" i="6" s="1"/>
  <c r="F778" i="6"/>
  <c r="E778" i="6" s="1"/>
  <c r="I778" i="6" s="1"/>
  <c r="F774" i="6"/>
  <c r="E774" i="6" s="1"/>
  <c r="F770" i="6"/>
  <c r="E770" i="6" s="1"/>
  <c r="F766" i="6"/>
  <c r="E766" i="6" s="1"/>
  <c r="F762" i="6"/>
  <c r="E762" i="6" s="1"/>
  <c r="I762" i="6" s="1"/>
  <c r="F758" i="6"/>
  <c r="E758" i="6" s="1"/>
  <c r="F754" i="6"/>
  <c r="E754" i="6" s="1"/>
  <c r="F748" i="6"/>
  <c r="E748" i="6" s="1"/>
  <c r="F744" i="6"/>
  <c r="E744" i="6" s="1"/>
  <c r="I744" i="6" s="1"/>
  <c r="F734" i="6"/>
  <c r="E734" i="6" s="1"/>
  <c r="F724" i="6"/>
  <c r="E724" i="6" s="1"/>
  <c r="F720" i="6"/>
  <c r="E720" i="6" s="1"/>
  <c r="F710" i="6"/>
  <c r="E710" i="6" s="1"/>
  <c r="I710" i="6" s="1"/>
  <c r="F1435" i="6"/>
  <c r="E1435" i="6" s="1"/>
  <c r="N1435" i="6" s="1"/>
  <c r="F1434" i="6"/>
  <c r="E1434" i="6" s="1"/>
  <c r="F1428" i="6"/>
  <c r="E1428" i="6" s="1"/>
  <c r="F1422" i="6"/>
  <c r="E1422" i="6" s="1"/>
  <c r="I1422" i="6" s="1"/>
  <c r="F1414" i="6"/>
  <c r="E1414" i="6" s="1"/>
  <c r="F1406" i="6"/>
  <c r="E1406" i="6" s="1"/>
  <c r="F1302" i="6"/>
  <c r="E1302" i="6" s="1"/>
  <c r="F1294" i="6"/>
  <c r="E1294" i="6" s="1"/>
  <c r="I1294" i="6" s="1"/>
  <c r="F1286" i="6"/>
  <c r="E1286" i="6" s="1"/>
  <c r="F1278" i="6"/>
  <c r="E1278" i="6" s="1"/>
  <c r="F703" i="6"/>
  <c r="E703" i="6" s="1"/>
  <c r="N703" i="6" s="1"/>
  <c r="F702" i="6"/>
  <c r="E702" i="6" s="1"/>
  <c r="F696" i="6"/>
  <c r="E696" i="6" s="1"/>
  <c r="F692" i="6"/>
  <c r="E692" i="6" s="1"/>
  <c r="F688" i="6"/>
  <c r="E688" i="6" s="1"/>
  <c r="F684" i="6"/>
  <c r="E684" i="6" s="1"/>
  <c r="I684" i="6" s="1"/>
  <c r="F680" i="6"/>
  <c r="E680" i="6" s="1"/>
  <c r="F676" i="6"/>
  <c r="E676" i="6" s="1"/>
  <c r="F672" i="6"/>
  <c r="E672" i="6" s="1"/>
  <c r="F668" i="6"/>
  <c r="E668" i="6" s="1"/>
  <c r="I668" i="6" s="1"/>
  <c r="F664" i="6"/>
  <c r="E664" i="6" s="1"/>
  <c r="F658" i="6"/>
  <c r="E658" i="6" s="1"/>
  <c r="F648" i="6"/>
  <c r="E648" i="6" s="1"/>
  <c r="F644" i="6"/>
  <c r="E644" i="6" s="1"/>
  <c r="I644" i="6" s="1"/>
  <c r="F634" i="6"/>
  <c r="E634" i="6" s="1"/>
  <c r="F624" i="6"/>
  <c r="E624" i="6" s="1"/>
  <c r="I624" i="6" s="1"/>
  <c r="F620" i="6"/>
  <c r="E620" i="6" s="1"/>
  <c r="F1267" i="6"/>
  <c r="E1267" i="6" s="1"/>
  <c r="F1259" i="6"/>
  <c r="E1259" i="6" s="1"/>
  <c r="I1259" i="6" s="1"/>
  <c r="F1251" i="6"/>
  <c r="E1251" i="6" s="1"/>
  <c r="F1243" i="6"/>
  <c r="E1243" i="6" s="1"/>
  <c r="I1243" i="6" s="1"/>
  <c r="F612" i="6"/>
  <c r="E612" i="6" s="1"/>
  <c r="F611" i="6"/>
  <c r="E611" i="6" s="1"/>
  <c r="F610" i="6"/>
  <c r="E610" i="6" s="1"/>
  <c r="N610" i="6" s="1"/>
  <c r="F607" i="6"/>
  <c r="E607" i="6" s="1"/>
  <c r="F601" i="6"/>
  <c r="E601" i="6" s="1"/>
  <c r="I601" i="6" s="1"/>
  <c r="F597" i="6"/>
  <c r="E597" i="6" s="1"/>
  <c r="F593" i="6"/>
  <c r="E593" i="6" s="1"/>
  <c r="I593" i="6" s="1"/>
  <c r="F589" i="6"/>
  <c r="E589" i="6" s="1"/>
  <c r="F585" i="6"/>
  <c r="E585" i="6" s="1"/>
  <c r="I585" i="6" s="1"/>
  <c r="F581" i="6"/>
  <c r="E581" i="6" s="1"/>
  <c r="F577" i="6"/>
  <c r="E577" i="6" s="1"/>
  <c r="I577" i="6" s="1"/>
  <c r="F571" i="6"/>
  <c r="E571" i="6" s="1"/>
  <c r="F567" i="6"/>
  <c r="E567" i="6" s="1"/>
  <c r="I567" i="6" s="1"/>
  <c r="F557" i="6"/>
  <c r="E557" i="6" s="1"/>
  <c r="F547" i="6"/>
  <c r="E547" i="6" s="1"/>
  <c r="I547" i="6" s="1"/>
  <c r="F543" i="6"/>
  <c r="E543" i="6" s="1"/>
  <c r="F533" i="6"/>
  <c r="E533" i="6" s="1"/>
  <c r="I533" i="6" s="1"/>
  <c r="F523" i="6"/>
  <c r="E523" i="6" s="1"/>
  <c r="F1232" i="6"/>
  <c r="E1232" i="6" s="1"/>
  <c r="F1224" i="6"/>
  <c r="E1224" i="6" s="1"/>
  <c r="F1216" i="6"/>
  <c r="E1216" i="6" s="1"/>
  <c r="F512" i="6"/>
  <c r="E512" i="6" s="1"/>
  <c r="F511" i="6"/>
  <c r="E511" i="6" s="1"/>
  <c r="N511" i="6" s="1"/>
  <c r="F510" i="6"/>
  <c r="E510" i="6" s="1"/>
  <c r="F1060" i="6"/>
  <c r="E1060" i="6" s="1"/>
  <c r="I1060" i="6" s="1"/>
  <c r="F1045" i="6"/>
  <c r="E1045" i="6" s="1"/>
  <c r="F1044" i="6"/>
  <c r="E1044" i="6" s="1"/>
  <c r="F1043" i="6"/>
  <c r="E1043" i="6" s="1"/>
  <c r="F1039" i="6"/>
  <c r="E1039" i="6" s="1"/>
  <c r="I1039" i="6" s="1"/>
  <c r="F1035" i="6"/>
  <c r="E1035" i="6" s="1"/>
  <c r="F1031" i="6"/>
  <c r="E1031" i="6" s="1"/>
  <c r="F1027" i="6"/>
  <c r="E1027" i="6" s="1"/>
  <c r="F1023" i="6"/>
  <c r="E1023" i="6" s="1"/>
  <c r="I1023" i="6" s="1"/>
  <c r="F1019" i="6"/>
  <c r="E1019" i="6" s="1"/>
  <c r="F1015" i="6"/>
  <c r="E1015" i="6" s="1"/>
  <c r="F1009" i="6"/>
  <c r="E1009" i="6" s="1"/>
  <c r="F999" i="6"/>
  <c r="E999" i="6" s="1"/>
  <c r="I999" i="6" s="1"/>
  <c r="F995" i="6"/>
  <c r="E995" i="6" s="1"/>
  <c r="F1628" i="6"/>
  <c r="E1628" i="6" s="1"/>
  <c r="N1628" i="6" s="1"/>
  <c r="F1627" i="6"/>
  <c r="E1627" i="6" s="1"/>
  <c r="F1621" i="6"/>
  <c r="E1621" i="6" s="1"/>
  <c r="I1621" i="6" s="1"/>
  <c r="F1617" i="6"/>
  <c r="E1617" i="6" s="1"/>
  <c r="F1613" i="6"/>
  <c r="E1613" i="6" s="1"/>
  <c r="F1605" i="6"/>
  <c r="E1605" i="6" s="1"/>
  <c r="F1597" i="6"/>
  <c r="E1597" i="6" s="1"/>
  <c r="I1597" i="6" s="1"/>
  <c r="F988" i="6"/>
  <c r="E988" i="6" s="1"/>
  <c r="N988" i="6" s="1"/>
  <c r="F987" i="6"/>
  <c r="E987" i="6" s="1"/>
  <c r="F986" i="6"/>
  <c r="E986" i="6" s="1"/>
  <c r="N986" i="6" s="1"/>
  <c r="F983" i="6"/>
  <c r="E983" i="6" s="1"/>
  <c r="I983" i="6" s="1"/>
  <c r="F977" i="6"/>
  <c r="E977" i="6" s="1"/>
  <c r="F973" i="6"/>
  <c r="E973" i="6" s="1"/>
  <c r="F969" i="6"/>
  <c r="E969" i="6" s="1"/>
  <c r="F965" i="6"/>
  <c r="E965" i="6" s="1"/>
  <c r="I965" i="6" s="1"/>
  <c r="F961" i="6"/>
  <c r="E961" i="6" s="1"/>
  <c r="F957" i="6"/>
  <c r="E957" i="6" s="1"/>
  <c r="F953" i="6"/>
  <c r="E953" i="6" s="1"/>
  <c r="F949" i="6"/>
  <c r="E949" i="6" s="1"/>
  <c r="I949" i="6" s="1"/>
  <c r="F945" i="6"/>
  <c r="E945" i="6" s="1"/>
  <c r="F941" i="6"/>
  <c r="E941" i="6" s="1"/>
  <c r="F937" i="6"/>
  <c r="E937" i="6" s="1"/>
  <c r="F933" i="6"/>
  <c r="E933" i="6" s="1"/>
  <c r="I933" i="6" s="1"/>
  <c r="F929" i="6"/>
  <c r="E929" i="6" s="1"/>
  <c r="F923" i="6"/>
  <c r="E923" i="6" s="1"/>
  <c r="F919" i="6"/>
  <c r="E919" i="6" s="1"/>
  <c r="F909" i="6"/>
  <c r="E909" i="6" s="1"/>
  <c r="I909" i="6" s="1"/>
  <c r="F899" i="6"/>
  <c r="E899" i="6" s="1"/>
  <c r="F1589" i="6"/>
  <c r="E1589" i="6" s="1"/>
  <c r="F1585" i="6"/>
  <c r="E1585" i="6" s="1"/>
  <c r="F1579" i="6"/>
  <c r="E1579" i="6" s="1"/>
  <c r="I1579" i="6" s="1"/>
  <c r="F1571" i="6"/>
  <c r="E1571" i="6" s="1"/>
  <c r="F1563" i="6"/>
  <c r="E1563" i="6" s="1"/>
  <c r="F894" i="6"/>
  <c r="E894" i="6" s="1"/>
  <c r="N894" i="6" s="1"/>
  <c r="F893" i="6"/>
  <c r="E893" i="6" s="1"/>
  <c r="I893" i="6" s="1"/>
  <c r="F892" i="6"/>
  <c r="E892" i="6" s="1"/>
  <c r="N892" i="6" s="1"/>
  <c r="F889" i="6"/>
  <c r="E889" i="6" s="1"/>
  <c r="F883" i="6"/>
  <c r="E883" i="6" s="1"/>
  <c r="F879" i="6"/>
  <c r="E879" i="6" s="1"/>
  <c r="F875" i="6"/>
  <c r="E875" i="6" s="1"/>
  <c r="F871" i="6"/>
  <c r="E871" i="6" s="1"/>
  <c r="F867" i="6"/>
  <c r="E867" i="6" s="1"/>
  <c r="F863" i="6"/>
  <c r="E863" i="6" s="1"/>
  <c r="I863" i="6" s="1"/>
  <c r="F859" i="6"/>
  <c r="E859" i="6" s="1"/>
  <c r="F855" i="6"/>
  <c r="E855" i="6" s="1"/>
  <c r="F851" i="6"/>
  <c r="E851" i="6" s="1"/>
  <c r="F847" i="6"/>
  <c r="E847" i="6" s="1"/>
  <c r="I847" i="6" s="1"/>
  <c r="F843" i="6"/>
  <c r="E843" i="6" s="1"/>
  <c r="F839" i="6"/>
  <c r="E839" i="6" s="1"/>
  <c r="F833" i="6"/>
  <c r="E833" i="6" s="1"/>
  <c r="F823" i="6"/>
  <c r="E823" i="6" s="1"/>
  <c r="I823" i="6" s="1"/>
  <c r="F819" i="6"/>
  <c r="E819" i="6" s="1"/>
  <c r="F809" i="6"/>
  <c r="E809" i="6" s="1"/>
  <c r="F1463" i="6"/>
  <c r="E1463" i="6" s="1"/>
  <c r="F1459" i="6"/>
  <c r="E1459" i="6" s="1"/>
  <c r="I1459" i="6" s="1"/>
  <c r="F1453" i="6"/>
  <c r="E1453" i="6" s="1"/>
  <c r="F1445" i="6"/>
  <c r="E1445" i="6" s="1"/>
  <c r="F1437" i="6"/>
  <c r="E1437" i="6" s="1"/>
  <c r="F800" i="6"/>
  <c r="E800" i="6" s="1"/>
  <c r="F799" i="6"/>
  <c r="E799" i="6" s="1"/>
  <c r="F798" i="6"/>
  <c r="E798" i="6" s="1"/>
  <c r="N798" i="6" s="1"/>
  <c r="F795" i="6"/>
  <c r="E795" i="6" s="1"/>
  <c r="F789" i="6"/>
  <c r="E789" i="6" s="1"/>
  <c r="I789" i="6" s="1"/>
  <c r="F785" i="6"/>
  <c r="E785" i="6" s="1"/>
  <c r="F781" i="6"/>
  <c r="E781" i="6" s="1"/>
  <c r="F777" i="6"/>
  <c r="E777" i="6" s="1"/>
  <c r="F773" i="6"/>
  <c r="E773" i="6" s="1"/>
  <c r="I773" i="6" s="1"/>
  <c r="F769" i="6"/>
  <c r="E769" i="6" s="1"/>
  <c r="F765" i="6"/>
  <c r="E765" i="6" s="1"/>
  <c r="F761" i="6"/>
  <c r="E761" i="6" s="1"/>
  <c r="F757" i="6"/>
  <c r="E757" i="6" s="1"/>
  <c r="I757" i="6" s="1"/>
  <c r="F753" i="6"/>
  <c r="E753" i="6" s="1"/>
  <c r="F747" i="6"/>
  <c r="E747" i="6" s="1"/>
  <c r="F743" i="6"/>
  <c r="E743" i="6" s="1"/>
  <c r="F733" i="6"/>
  <c r="E733" i="6" s="1"/>
  <c r="I733" i="6" s="1"/>
  <c r="F723" i="6"/>
  <c r="E723" i="6" s="1"/>
  <c r="F719" i="6"/>
  <c r="E719" i="6" s="1"/>
  <c r="F1433" i="6"/>
  <c r="E1433" i="6" s="1"/>
  <c r="F1432" i="6"/>
  <c r="E1432" i="6" s="1"/>
  <c r="F1431" i="6"/>
  <c r="E1431" i="6" s="1"/>
  <c r="F1427" i="6"/>
  <c r="E1427" i="6" s="1"/>
  <c r="F1419" i="6"/>
  <c r="E1419" i="6" s="1"/>
  <c r="F1411" i="6"/>
  <c r="E1411" i="6" s="1"/>
  <c r="I1411" i="6" s="1"/>
  <c r="F1403" i="6"/>
  <c r="E1403" i="6" s="1"/>
  <c r="F1308" i="6"/>
  <c r="E1308" i="6" s="1"/>
  <c r="N1308" i="6" s="1"/>
  <c r="F1307" i="6"/>
  <c r="E1307" i="6" s="1"/>
  <c r="F1301" i="6"/>
  <c r="E1301" i="6" s="1"/>
  <c r="I1301" i="6" s="1"/>
  <c r="F1293" i="6"/>
  <c r="E1293" i="6" s="1"/>
  <c r="F1285" i="6"/>
  <c r="E1285" i="6" s="1"/>
  <c r="F1277" i="6"/>
  <c r="E1277" i="6" s="1"/>
  <c r="F706" i="6"/>
  <c r="E706" i="6" s="1"/>
  <c r="N706" i="6" s="1"/>
  <c r="F705" i="6"/>
  <c r="E705" i="6" s="1"/>
  <c r="F704" i="6"/>
  <c r="E704" i="6" s="1"/>
  <c r="N704" i="6" s="1"/>
  <c r="F701" i="6"/>
  <c r="E701" i="6" s="1"/>
  <c r="F695" i="6"/>
  <c r="E695" i="6" s="1"/>
  <c r="I695" i="6" s="1"/>
  <c r="F691" i="6"/>
  <c r="E691" i="6" s="1"/>
  <c r="F687" i="6"/>
  <c r="E687" i="6" s="1"/>
  <c r="F683" i="6"/>
  <c r="E683" i="6" s="1"/>
  <c r="F679" i="6"/>
  <c r="E679" i="6" s="1"/>
  <c r="I679" i="6" s="1"/>
  <c r="F675" i="6"/>
  <c r="E675" i="6" s="1"/>
  <c r="F671" i="6"/>
  <c r="E671" i="6" s="1"/>
  <c r="F667" i="6"/>
  <c r="E667" i="6" s="1"/>
  <c r="F663" i="6"/>
  <c r="E663" i="6" s="1"/>
  <c r="I663" i="6" s="1"/>
  <c r="F657" i="6"/>
  <c r="E657" i="6" s="1"/>
  <c r="F647" i="6"/>
  <c r="E647" i="6" s="1"/>
  <c r="F643" i="6"/>
  <c r="E643" i="6" s="1"/>
  <c r="F633" i="6"/>
  <c r="E633" i="6" s="1"/>
  <c r="I633" i="6" s="1"/>
  <c r="F623" i="6"/>
  <c r="E623" i="6" s="1"/>
  <c r="F619" i="6"/>
  <c r="E619" i="6" s="1"/>
  <c r="F1275" i="6"/>
  <c r="E1275" i="6" s="1"/>
  <c r="N1275" i="6" s="1"/>
  <c r="F1274" i="6"/>
  <c r="E1274" i="6" s="1"/>
  <c r="I1274" i="6" s="1"/>
  <c r="F1266" i="6"/>
  <c r="E1266" i="6" s="1"/>
  <c r="F1258" i="6"/>
  <c r="E1258" i="6" s="1"/>
  <c r="F1250" i="6"/>
  <c r="E1250" i="6" s="1"/>
  <c r="F606" i="6"/>
  <c r="E606" i="6" s="1"/>
  <c r="I606" i="6" s="1"/>
  <c r="F605" i="6"/>
  <c r="E605" i="6" s="1"/>
  <c r="N605" i="6" s="1"/>
  <c r="F604" i="6"/>
  <c r="E604" i="6" s="1"/>
  <c r="F600" i="6"/>
  <c r="E600" i="6" s="1"/>
  <c r="F596" i="6"/>
  <c r="E596" i="6" s="1"/>
  <c r="I596" i="6" s="1"/>
  <c r="F592" i="6"/>
  <c r="E592" i="6" s="1"/>
  <c r="F588" i="6"/>
  <c r="E588" i="6" s="1"/>
  <c r="F584" i="6"/>
  <c r="E584" i="6" s="1"/>
  <c r="F580" i="6"/>
  <c r="E580" i="6" s="1"/>
  <c r="I580" i="6" s="1"/>
  <c r="F576" i="6"/>
  <c r="E576" i="6" s="1"/>
  <c r="F570" i="6"/>
  <c r="E570" i="6" s="1"/>
  <c r="F560" i="6"/>
  <c r="E560" i="6" s="1"/>
  <c r="F556" i="6"/>
  <c r="E556" i="6" s="1"/>
  <c r="I556" i="6" s="1"/>
  <c r="F546" i="6"/>
  <c r="E546" i="6" s="1"/>
  <c r="F536" i="6"/>
  <c r="E536" i="6" s="1"/>
  <c r="F532" i="6"/>
  <c r="E532" i="6" s="1"/>
  <c r="F522" i="6"/>
  <c r="E522" i="6" s="1"/>
  <c r="I522" i="6" s="1"/>
  <c r="F1242" i="6"/>
  <c r="E1242" i="6" s="1"/>
  <c r="N1242" i="6" s="1"/>
  <c r="F1241" i="6"/>
  <c r="E1241" i="6" s="1"/>
  <c r="F1231" i="6"/>
  <c r="E1231" i="6" s="1"/>
  <c r="F1223" i="6"/>
  <c r="E1223" i="6" s="1"/>
  <c r="I1223" i="6" s="1"/>
  <c r="F1215" i="6"/>
  <c r="E1215" i="6" s="1"/>
  <c r="F509" i="6"/>
  <c r="E509" i="6" s="1"/>
  <c r="F558" i="6"/>
  <c r="E558" i="6" s="1"/>
  <c r="F524" i="6"/>
  <c r="E524" i="6" s="1"/>
  <c r="F1211" i="6"/>
  <c r="E1211" i="6" s="1"/>
  <c r="F505" i="6"/>
  <c r="E505" i="6" s="1"/>
  <c r="F501" i="6"/>
  <c r="E501" i="6" s="1"/>
  <c r="F497" i="6"/>
  <c r="E497" i="6" s="1"/>
  <c r="I497" i="6" s="1"/>
  <c r="F493" i="6"/>
  <c r="E493" i="6" s="1"/>
  <c r="F489" i="6"/>
  <c r="E489" i="6" s="1"/>
  <c r="F483" i="6"/>
  <c r="E483" i="6" s="1"/>
  <c r="F479" i="6"/>
  <c r="E479" i="6" s="1"/>
  <c r="I479" i="6" s="1"/>
  <c r="F469" i="6"/>
  <c r="E469" i="6" s="1"/>
  <c r="F459" i="6"/>
  <c r="E459" i="6" s="1"/>
  <c r="F455" i="6"/>
  <c r="E455" i="6" s="1"/>
  <c r="F445" i="6"/>
  <c r="E445" i="6" s="1"/>
  <c r="I445" i="6" s="1"/>
  <c r="F435" i="6"/>
  <c r="E435" i="6" s="1"/>
  <c r="F431" i="6"/>
  <c r="E431" i="6" s="1"/>
  <c r="F1209" i="6"/>
  <c r="E1209" i="6" s="1"/>
  <c r="N1209" i="6" s="1"/>
  <c r="F1208" i="6"/>
  <c r="E1208" i="6" s="1"/>
  <c r="I1208" i="6" s="1"/>
  <c r="F1196" i="6"/>
  <c r="E1196" i="6" s="1"/>
  <c r="F1188" i="6"/>
  <c r="E1188" i="6" s="1"/>
  <c r="F1180" i="6"/>
  <c r="E1180" i="6" s="1"/>
  <c r="F421" i="6"/>
  <c r="E421" i="6" s="1"/>
  <c r="N421" i="6" s="1"/>
  <c r="F420" i="6"/>
  <c r="E420" i="6" s="1"/>
  <c r="F414" i="6"/>
  <c r="E414" i="6" s="1"/>
  <c r="F410" i="6"/>
  <c r="E410" i="6" s="1"/>
  <c r="F406" i="6"/>
  <c r="E406" i="6" s="1"/>
  <c r="I406" i="6" s="1"/>
  <c r="F402" i="6"/>
  <c r="E402" i="6" s="1"/>
  <c r="F396" i="6"/>
  <c r="E396" i="6" s="1"/>
  <c r="F392" i="6"/>
  <c r="E392" i="6" s="1"/>
  <c r="F382" i="6"/>
  <c r="E382" i="6" s="1"/>
  <c r="I382" i="6" s="1"/>
  <c r="F372" i="6"/>
  <c r="E372" i="6" s="1"/>
  <c r="F368" i="6"/>
  <c r="E368" i="6" s="1"/>
  <c r="F358" i="6"/>
  <c r="E358" i="6" s="1"/>
  <c r="F348" i="6"/>
  <c r="E348" i="6" s="1"/>
  <c r="I348" i="6" s="1"/>
  <c r="F344" i="6"/>
  <c r="E344" i="6" s="1"/>
  <c r="F334" i="6"/>
  <c r="E334" i="6" s="1"/>
  <c r="F1207" i="6"/>
  <c r="E1207" i="6" s="1"/>
  <c r="N1207" i="6" s="1"/>
  <c r="F1206" i="6"/>
  <c r="E1206" i="6" s="1"/>
  <c r="F1194" i="6"/>
  <c r="E1194" i="6" s="1"/>
  <c r="F1186" i="6"/>
  <c r="E1186" i="6" s="1"/>
  <c r="F1178" i="6"/>
  <c r="E1178" i="6" s="1"/>
  <c r="F330" i="6"/>
  <c r="E330" i="6" s="1"/>
  <c r="N330" i="6" s="1"/>
  <c r="F329" i="6"/>
  <c r="E329" i="6" s="1"/>
  <c r="I329" i="6" s="1"/>
  <c r="F328" i="6"/>
  <c r="E328" i="6" s="1"/>
  <c r="N328" i="6" s="1"/>
  <c r="F325" i="6"/>
  <c r="E325" i="6" s="1"/>
  <c r="F319" i="6"/>
  <c r="E319" i="6" s="1"/>
  <c r="I319" i="6" s="1"/>
  <c r="F315" i="6"/>
  <c r="E315" i="6" s="1"/>
  <c r="F311" i="6"/>
  <c r="E311" i="6" s="1"/>
  <c r="F305" i="6"/>
  <c r="E305" i="6" s="1"/>
  <c r="F295" i="6"/>
  <c r="E295" i="6" s="1"/>
  <c r="I295" i="6" s="1"/>
  <c r="F291" i="6"/>
  <c r="E291" i="6" s="1"/>
  <c r="F281" i="6"/>
  <c r="E281" i="6" s="1"/>
  <c r="F271" i="6"/>
  <c r="E271" i="6" s="1"/>
  <c r="F267" i="6"/>
  <c r="E267" i="6" s="1"/>
  <c r="I267" i="6" s="1"/>
  <c r="F257" i="6"/>
  <c r="E257" i="6" s="1"/>
  <c r="F247" i="6"/>
  <c r="E247" i="6" s="1"/>
  <c r="F243" i="6"/>
  <c r="E243" i="6" s="1"/>
  <c r="F1238" i="6"/>
  <c r="E1238" i="6" s="1"/>
  <c r="N1238" i="6" s="1"/>
  <c r="F1237" i="6"/>
  <c r="E1237" i="6" s="1"/>
  <c r="I1237" i="6" s="1"/>
  <c r="F1225" i="6"/>
  <c r="E1225" i="6" s="1"/>
  <c r="F1217" i="6"/>
  <c r="E1217" i="6" s="1"/>
  <c r="F230" i="6"/>
  <c r="E230" i="6" s="1"/>
  <c r="I230" i="6" s="1"/>
  <c r="F229" i="6"/>
  <c r="E229" i="6" s="1"/>
  <c r="N229" i="6" s="1"/>
  <c r="F228" i="6"/>
  <c r="E228" i="6" s="1"/>
  <c r="F224" i="6"/>
  <c r="E224" i="6" s="1"/>
  <c r="F218" i="6"/>
  <c r="E218" i="6" s="1"/>
  <c r="F208" i="6"/>
  <c r="E208" i="6" s="1"/>
  <c r="F204" i="6"/>
  <c r="E204" i="6" s="1"/>
  <c r="F194" i="6"/>
  <c r="E194" i="6" s="1"/>
  <c r="F184" i="6"/>
  <c r="E184" i="6" s="1"/>
  <c r="F180" i="6"/>
  <c r="E180" i="6" s="1"/>
  <c r="F170" i="6"/>
  <c r="E170" i="6" s="1"/>
  <c r="F160" i="6"/>
  <c r="E160" i="6" s="1"/>
  <c r="F156" i="6"/>
  <c r="E156" i="6" s="1"/>
  <c r="F146" i="6"/>
  <c r="E146" i="6" s="1"/>
  <c r="F1269" i="6"/>
  <c r="E1269" i="6" s="1"/>
  <c r="N1269" i="6" s="1"/>
  <c r="F1268" i="6"/>
  <c r="E1268" i="6" s="1"/>
  <c r="F1256" i="6"/>
  <c r="E1256" i="6" s="1"/>
  <c r="I1256" i="6" s="1"/>
  <c r="F1248" i="6"/>
  <c r="E1248" i="6" s="1"/>
  <c r="F1291" i="6"/>
  <c r="E1291" i="6" s="1"/>
  <c r="F1283" i="6"/>
  <c r="E1283" i="6" s="1"/>
  <c r="F136" i="6"/>
  <c r="E136" i="6" s="1"/>
  <c r="I136" i="6" s="1"/>
  <c r="F135" i="6"/>
  <c r="E135" i="6" s="1"/>
  <c r="N135" i="6" s="1"/>
  <c r="F132" i="6"/>
  <c r="E132" i="6" s="1"/>
  <c r="F128" i="6"/>
  <c r="E128" i="6" s="1"/>
  <c r="F118" i="6"/>
  <c r="E118" i="6" s="1"/>
  <c r="I118" i="6" s="1"/>
  <c r="F108" i="6"/>
  <c r="E108" i="6" s="1"/>
  <c r="F104" i="6"/>
  <c r="E104" i="6" s="1"/>
  <c r="F94" i="6"/>
  <c r="E94" i="6" s="1"/>
  <c r="F84" i="6"/>
  <c r="E84" i="6" s="1"/>
  <c r="I84" i="6" s="1"/>
  <c r="F80" i="6"/>
  <c r="E80" i="6" s="1"/>
  <c r="F70" i="6"/>
  <c r="E70" i="6" s="1"/>
  <c r="F60" i="6"/>
  <c r="E60" i="6" s="1"/>
  <c r="F56" i="6"/>
  <c r="E56" i="6" s="1"/>
  <c r="I56" i="6" s="1"/>
  <c r="F1413" i="6"/>
  <c r="E1413" i="6" s="1"/>
  <c r="F1405" i="6"/>
  <c r="E1405" i="6" s="1"/>
  <c r="F45" i="6"/>
  <c r="E45" i="6" s="1"/>
  <c r="N45" i="6" s="1"/>
  <c r="F44" i="6"/>
  <c r="E44" i="6" s="1"/>
  <c r="I44" i="6" s="1"/>
  <c r="F38" i="6"/>
  <c r="E38" i="6" s="1"/>
  <c r="F34" i="6"/>
  <c r="E34" i="6" s="1"/>
  <c r="F30" i="6"/>
  <c r="E30" i="6" s="1"/>
  <c r="F26" i="6"/>
  <c r="E26" i="6" s="1"/>
  <c r="I26" i="6" s="1"/>
  <c r="F22" i="6"/>
  <c r="E22" i="6" s="1"/>
  <c r="F18" i="6"/>
  <c r="E18" i="6" s="1"/>
  <c r="F14" i="6"/>
  <c r="E14" i="6" s="1"/>
  <c r="F10" i="6"/>
  <c r="E10" i="6" s="1"/>
  <c r="I10" i="6" s="1"/>
  <c r="F6" i="6"/>
  <c r="E6" i="6" s="1"/>
  <c r="F2" i="6"/>
  <c r="E2" i="6" s="1"/>
  <c r="F1456" i="6"/>
  <c r="E1456" i="6" s="1"/>
  <c r="N1456" i="6" s="1"/>
  <c r="F1455" i="6"/>
  <c r="E1455" i="6" s="1"/>
  <c r="I1455" i="6" s="1"/>
  <c r="F1443" i="6"/>
  <c r="E1443" i="6" s="1"/>
  <c r="F122" i="6"/>
  <c r="E122" i="6" s="1"/>
  <c r="F121" i="6"/>
  <c r="E121" i="6" s="1"/>
  <c r="N121" i="6" s="1"/>
  <c r="F114" i="6"/>
  <c r="E114" i="6" s="1"/>
  <c r="I114" i="6" s="1"/>
  <c r="F110" i="6"/>
  <c r="E110" i="6" s="1"/>
  <c r="F100" i="6"/>
  <c r="E100" i="6" s="1"/>
  <c r="F90" i="6"/>
  <c r="E90" i="6" s="1"/>
  <c r="F86" i="6"/>
  <c r="E86" i="6" s="1"/>
  <c r="I86" i="6" s="1"/>
  <c r="F76" i="6"/>
  <c r="E76" i="6" s="1"/>
  <c r="F66" i="6"/>
  <c r="E66" i="6" s="1"/>
  <c r="F62" i="6"/>
  <c r="E62" i="6" s="1"/>
  <c r="F52" i="6"/>
  <c r="E52" i="6" s="1"/>
  <c r="I52" i="6" s="1"/>
  <c r="F1577" i="6"/>
  <c r="E1577" i="6" s="1"/>
  <c r="F1576" i="6"/>
  <c r="E1576" i="6" s="1"/>
  <c r="N1576" i="6" s="1"/>
  <c r="F1573" i="6"/>
  <c r="E1573" i="6" s="1"/>
  <c r="F1565" i="6"/>
  <c r="E1565" i="6" s="1"/>
  <c r="I1565" i="6" s="1"/>
  <c r="F213" i="6"/>
  <c r="E213" i="6" s="1"/>
  <c r="N213" i="6" s="1"/>
  <c r="F212" i="6"/>
  <c r="E212" i="6" s="1"/>
  <c r="F200" i="6"/>
  <c r="E200" i="6" s="1"/>
  <c r="F190" i="6"/>
  <c r="E190" i="6" s="1"/>
  <c r="I190" i="6" s="1"/>
  <c r="F186" i="6"/>
  <c r="E186" i="6" s="1"/>
  <c r="F176" i="6"/>
  <c r="E176" i="6" s="1"/>
  <c r="F166" i="6"/>
  <c r="E166" i="6" s="1"/>
  <c r="F162" i="6"/>
  <c r="E162" i="6" s="1"/>
  <c r="I162" i="6" s="1"/>
  <c r="F152" i="6"/>
  <c r="E152" i="6" s="1"/>
  <c r="F145" i="6"/>
  <c r="E145" i="6" s="1"/>
  <c r="F1603" i="6"/>
  <c r="E1603" i="6" s="1"/>
  <c r="F1733" i="6"/>
  <c r="E1733" i="6" s="1"/>
  <c r="I1733" i="6" s="1"/>
  <c r="F1732" i="6"/>
  <c r="E1732" i="6" s="1"/>
  <c r="N1732" i="6" s="1"/>
  <c r="F1729" i="6"/>
  <c r="E1729" i="6" s="1"/>
  <c r="F298" i="6"/>
  <c r="E298" i="6" s="1"/>
  <c r="F297" i="6"/>
  <c r="E297" i="6" s="1"/>
  <c r="N297" i="6" s="1"/>
  <c r="F290" i="6"/>
  <c r="E290" i="6" s="1"/>
  <c r="F286" i="6"/>
  <c r="E286" i="6" s="1"/>
  <c r="F276" i="6"/>
  <c r="E276" i="6" s="1"/>
  <c r="F266" i="6"/>
  <c r="E266" i="6" s="1"/>
  <c r="F262" i="6"/>
  <c r="E262" i="6" s="1"/>
  <c r="F548" i="6"/>
  <c r="E548" i="6" s="1"/>
  <c r="F1235" i="6"/>
  <c r="E1235" i="6" s="1"/>
  <c r="F518" i="6"/>
  <c r="E518" i="6" s="1"/>
  <c r="N518" i="6" s="1"/>
  <c r="F508" i="6"/>
  <c r="E508" i="6" s="1"/>
  <c r="F504" i="6"/>
  <c r="E504" i="6" s="1"/>
  <c r="F500" i="6"/>
  <c r="E500" i="6" s="1"/>
  <c r="F496" i="6"/>
  <c r="E496" i="6" s="1"/>
  <c r="I496" i="6" s="1"/>
  <c r="F492" i="6"/>
  <c r="E492" i="6" s="1"/>
  <c r="F488" i="6"/>
  <c r="E488" i="6" s="1"/>
  <c r="F482" i="6"/>
  <c r="E482" i="6" s="1"/>
  <c r="F472" i="6"/>
  <c r="E472" i="6" s="1"/>
  <c r="I472" i="6" s="1"/>
  <c r="F468" i="6"/>
  <c r="E468" i="6" s="1"/>
  <c r="F458" i="6"/>
  <c r="E458" i="6" s="1"/>
  <c r="F448" i="6"/>
  <c r="E448" i="6" s="1"/>
  <c r="F444" i="6"/>
  <c r="E444" i="6" s="1"/>
  <c r="I444" i="6" s="1"/>
  <c r="F434" i="6"/>
  <c r="E434" i="6" s="1"/>
  <c r="F1205" i="6"/>
  <c r="E1205" i="6" s="1"/>
  <c r="I1205" i="6" s="1"/>
  <c r="F1204" i="6"/>
  <c r="E1204" i="6" s="1"/>
  <c r="N1204" i="6" s="1"/>
  <c r="F1201" i="6"/>
  <c r="E1201" i="6" s="1"/>
  <c r="I1201" i="6" s="1"/>
  <c r="F1193" i="6"/>
  <c r="E1193" i="6" s="1"/>
  <c r="F1185" i="6"/>
  <c r="E1185" i="6" s="1"/>
  <c r="F1177" i="6"/>
  <c r="E1177" i="6" s="1"/>
  <c r="F424" i="6"/>
  <c r="E424" i="6" s="1"/>
  <c r="N424" i="6" s="1"/>
  <c r="F423" i="6"/>
  <c r="E423" i="6" s="1"/>
  <c r="F422" i="6"/>
  <c r="E422" i="6" s="1"/>
  <c r="N422" i="6" s="1"/>
  <c r="F419" i="6"/>
  <c r="E419" i="6" s="1"/>
  <c r="I419" i="6" s="1"/>
  <c r="F413" i="6"/>
  <c r="E413" i="6" s="1"/>
  <c r="I413" i="6" s="1"/>
  <c r="F409" i="6"/>
  <c r="E409" i="6" s="1"/>
  <c r="F405" i="6"/>
  <c r="E405" i="6" s="1"/>
  <c r="F401" i="6"/>
  <c r="E401" i="6" s="1"/>
  <c r="F395" i="6"/>
  <c r="E395" i="6" s="1"/>
  <c r="I395" i="6" s="1"/>
  <c r="F391" i="6"/>
  <c r="E391" i="6" s="1"/>
  <c r="F381" i="6"/>
  <c r="E381" i="6" s="1"/>
  <c r="F371" i="6"/>
  <c r="E371" i="6" s="1"/>
  <c r="F367" i="6"/>
  <c r="E367" i="6" s="1"/>
  <c r="I367" i="6" s="1"/>
  <c r="F357" i="6"/>
  <c r="E357" i="6" s="1"/>
  <c r="F347" i="6"/>
  <c r="E347" i="6" s="1"/>
  <c r="F343" i="6"/>
  <c r="E343" i="6" s="1"/>
  <c r="F1203" i="6"/>
  <c r="E1203" i="6" s="1"/>
  <c r="I1203" i="6" s="1"/>
  <c r="F1202" i="6"/>
  <c r="E1202" i="6" s="1"/>
  <c r="N1202" i="6" s="1"/>
  <c r="F1199" i="6"/>
  <c r="E1199" i="6" s="1"/>
  <c r="F1191" i="6"/>
  <c r="E1191" i="6" s="1"/>
  <c r="F1183" i="6"/>
  <c r="E1183" i="6" s="1"/>
  <c r="I1183" i="6" s="1"/>
  <c r="F324" i="6"/>
  <c r="E324" i="6" s="1"/>
  <c r="F323" i="6"/>
  <c r="E323" i="6" s="1"/>
  <c r="N323" i="6" s="1"/>
  <c r="F322" i="6"/>
  <c r="E322" i="6" s="1"/>
  <c r="F318" i="6"/>
  <c r="E318" i="6" s="1"/>
  <c r="I318" i="6" s="1"/>
  <c r="F314" i="6"/>
  <c r="E314" i="6" s="1"/>
  <c r="F308" i="6"/>
  <c r="E308" i="6" s="1"/>
  <c r="F304" i="6"/>
  <c r="E304" i="6" s="1"/>
  <c r="F294" i="6"/>
  <c r="E294" i="6" s="1"/>
  <c r="I294" i="6" s="1"/>
  <c r="F284" i="6"/>
  <c r="E284" i="6" s="1"/>
  <c r="F280" i="6"/>
  <c r="E280" i="6" s="1"/>
  <c r="F270" i="6"/>
  <c r="E270" i="6" s="1"/>
  <c r="F260" i="6"/>
  <c r="E260" i="6" s="1"/>
  <c r="I260" i="6" s="1"/>
  <c r="F256" i="6"/>
  <c r="E256" i="6" s="1"/>
  <c r="F246" i="6"/>
  <c r="E246" i="6" s="1"/>
  <c r="F1234" i="6"/>
  <c r="E1234" i="6" s="1"/>
  <c r="I1234" i="6" s="1"/>
  <c r="F1233" i="6"/>
  <c r="E1233" i="6" s="1"/>
  <c r="N1233" i="6" s="1"/>
  <c r="F1230" i="6"/>
  <c r="E1230" i="6" s="1"/>
  <c r="F1222" i="6"/>
  <c r="E1222" i="6" s="1"/>
  <c r="F1214" i="6"/>
  <c r="E1214" i="6" s="1"/>
  <c r="F227" i="6"/>
  <c r="E227" i="6" s="1"/>
  <c r="I227" i="6" s="1"/>
  <c r="F223" i="6"/>
  <c r="E223" i="6" s="1"/>
  <c r="F217" i="6"/>
  <c r="E217" i="6" s="1"/>
  <c r="F207" i="6"/>
  <c r="E207" i="6" s="1"/>
  <c r="F203" i="6"/>
  <c r="E203" i="6" s="1"/>
  <c r="I203" i="6" s="1"/>
  <c r="F193" i="6"/>
  <c r="E193" i="6" s="1"/>
  <c r="F183" i="6"/>
  <c r="E183" i="6" s="1"/>
  <c r="F179" i="6"/>
  <c r="E179" i="6" s="1"/>
  <c r="F169" i="6"/>
  <c r="E169" i="6" s="1"/>
  <c r="I169" i="6" s="1"/>
  <c r="F159" i="6"/>
  <c r="E159" i="6" s="1"/>
  <c r="F155" i="6"/>
  <c r="E155" i="6" s="1"/>
  <c r="F1265" i="6"/>
  <c r="E1265" i="6" s="1"/>
  <c r="F1264" i="6"/>
  <c r="E1264" i="6" s="1"/>
  <c r="F1261" i="6"/>
  <c r="E1261" i="6" s="1"/>
  <c r="F1253" i="6"/>
  <c r="E1253" i="6" s="1"/>
  <c r="F1245" i="6"/>
  <c r="E1245" i="6" s="1"/>
  <c r="F1288" i="6"/>
  <c r="E1288" i="6" s="1"/>
  <c r="F1280" i="6"/>
  <c r="E1280" i="6" s="1"/>
  <c r="F131" i="6"/>
  <c r="E131" i="6" s="1"/>
  <c r="I131" i="6" s="1"/>
  <c r="F127" i="6"/>
  <c r="E127" i="6" s="1"/>
  <c r="I127" i="6" s="1"/>
  <c r="F117" i="6"/>
  <c r="E117" i="6" s="1"/>
  <c r="I117" i="6" s="1"/>
  <c r="F107" i="6"/>
  <c r="E107" i="6" s="1"/>
  <c r="I107" i="6" s="1"/>
  <c r="F103" i="6"/>
  <c r="E103" i="6" s="1"/>
  <c r="I103" i="6" s="1"/>
  <c r="F93" i="6"/>
  <c r="E93" i="6" s="1"/>
  <c r="I93" i="6" s="1"/>
  <c r="F83" i="6"/>
  <c r="E83" i="6" s="1"/>
  <c r="I83" i="6" s="1"/>
  <c r="F79" i="6"/>
  <c r="E79" i="6" s="1"/>
  <c r="I79" i="6" s="1"/>
  <c r="F69" i="6"/>
  <c r="E69" i="6" s="1"/>
  <c r="I69" i="6" s="1"/>
  <c r="F59" i="6"/>
  <c r="E59" i="6" s="1"/>
  <c r="I59" i="6" s="1"/>
  <c r="F55" i="6"/>
  <c r="E55" i="6" s="1"/>
  <c r="I55" i="6" s="1"/>
  <c r="F1425" i="6"/>
  <c r="E1425" i="6" s="1"/>
  <c r="N1425" i="6" s="1"/>
  <c r="F1424" i="6"/>
  <c r="E1424" i="6" s="1"/>
  <c r="I1424" i="6" s="1"/>
  <c r="F1412" i="6"/>
  <c r="E1412" i="6" s="1"/>
  <c r="I1412" i="6" s="1"/>
  <c r="F1404" i="6"/>
  <c r="E1404" i="6" s="1"/>
  <c r="I1404" i="6" s="1"/>
  <c r="F48" i="6"/>
  <c r="E48" i="6" s="1"/>
  <c r="N48" i="6" s="1"/>
  <c r="F47" i="6"/>
  <c r="E47" i="6" s="1"/>
  <c r="I47" i="6" s="1"/>
  <c r="F46" i="6"/>
  <c r="E46" i="6" s="1"/>
  <c r="N46" i="6" s="1"/>
  <c r="F43" i="6"/>
  <c r="E43" i="6" s="1"/>
  <c r="I43" i="6" s="1"/>
  <c r="F37" i="6"/>
  <c r="E37" i="6" s="1"/>
  <c r="I37" i="6" s="1"/>
  <c r="F33" i="6"/>
  <c r="E33" i="6" s="1"/>
  <c r="I33" i="6" s="1"/>
  <c r="F29" i="6"/>
  <c r="E29" i="6" s="1"/>
  <c r="I29" i="6" s="1"/>
  <c r="F25" i="6"/>
  <c r="E25" i="6" s="1"/>
  <c r="I25" i="6" s="1"/>
  <c r="F21" i="6"/>
  <c r="E21" i="6" s="1"/>
  <c r="I21" i="6" s="1"/>
  <c r="F17" i="6"/>
  <c r="E17" i="6" s="1"/>
  <c r="I17" i="6" s="1"/>
  <c r="F13" i="6"/>
  <c r="E13" i="6" s="1"/>
  <c r="I13" i="6" s="1"/>
  <c r="F9" i="6"/>
  <c r="E9" i="6" s="1"/>
  <c r="I9" i="6" s="1"/>
  <c r="F5" i="6"/>
  <c r="E5" i="6" s="1"/>
  <c r="I5" i="6" s="1"/>
  <c r="F1452" i="6"/>
  <c r="E1452" i="6" s="1"/>
  <c r="I1452" i="6" s="1"/>
  <c r="F1451" i="6"/>
  <c r="E1451" i="6" s="1"/>
  <c r="N1451" i="6" s="1"/>
  <c r="F1448" i="6"/>
  <c r="E1448" i="6" s="1"/>
  <c r="I1448" i="6" s="1"/>
  <c r="F1440" i="6"/>
  <c r="E1440" i="6" s="1"/>
  <c r="I1440" i="6" s="1"/>
  <c r="F113" i="6"/>
  <c r="E113" i="6" s="1"/>
  <c r="I113" i="6" s="1"/>
  <c r="F109" i="6"/>
  <c r="E109" i="6" s="1"/>
  <c r="I109" i="6" s="1"/>
  <c r="F99" i="6"/>
  <c r="E99" i="6" s="1"/>
  <c r="I99" i="6" s="1"/>
  <c r="F89" i="6"/>
  <c r="E89" i="6" s="1"/>
  <c r="I89" i="6" s="1"/>
  <c r="F85" i="6"/>
  <c r="E85" i="6" s="1"/>
  <c r="I85" i="6" s="1"/>
  <c r="F75" i="6"/>
  <c r="E75" i="6" s="1"/>
  <c r="I75" i="6" s="1"/>
  <c r="F65" i="6"/>
  <c r="E65" i="6" s="1"/>
  <c r="I65" i="6" s="1"/>
  <c r="F61" i="6"/>
  <c r="E61" i="6" s="1"/>
  <c r="I61" i="6" s="1"/>
  <c r="F51" i="6"/>
  <c r="E51" i="6" s="1"/>
  <c r="I51" i="6" s="1"/>
  <c r="F1572" i="6"/>
  <c r="E1572" i="6" s="1"/>
  <c r="I1572" i="6" s="1"/>
  <c r="F1564" i="6"/>
  <c r="E1564" i="6" s="1"/>
  <c r="I1564" i="6" s="1"/>
  <c r="F222" i="6"/>
  <c r="E222" i="6" s="1"/>
  <c r="N222" i="6" s="1"/>
  <c r="F221" i="6"/>
  <c r="E221" i="6" s="1"/>
  <c r="I221" i="6" s="1"/>
  <c r="F214" i="6"/>
  <c r="E214" i="6" s="1"/>
  <c r="N214" i="6" s="1"/>
  <c r="F211" i="6"/>
  <c r="E211" i="6" s="1"/>
  <c r="I211" i="6" s="1"/>
  <c r="F199" i="6"/>
  <c r="E199" i="6" s="1"/>
  <c r="I199" i="6" s="1"/>
  <c r="F572" i="6"/>
  <c r="E572" i="6" s="1"/>
  <c r="F544" i="6"/>
  <c r="E544" i="6" s="1"/>
  <c r="F1227" i="6"/>
  <c r="E1227" i="6" s="1"/>
  <c r="I1227" i="6" s="1"/>
  <c r="F517" i="6"/>
  <c r="E517" i="6" s="1"/>
  <c r="F513" i="6"/>
  <c r="E513" i="6" s="1"/>
  <c r="F507" i="6"/>
  <c r="E507" i="6" s="1"/>
  <c r="F503" i="6"/>
  <c r="E503" i="6" s="1"/>
  <c r="F499" i="6"/>
  <c r="E499" i="6" s="1"/>
  <c r="F495" i="6"/>
  <c r="E495" i="6" s="1"/>
  <c r="F491" i="6"/>
  <c r="E491" i="6" s="1"/>
  <c r="F487" i="6"/>
  <c r="E487" i="6" s="1"/>
  <c r="I487" i="6" s="1"/>
  <c r="F481" i="6"/>
  <c r="E481" i="6" s="1"/>
  <c r="F471" i="6"/>
  <c r="E471" i="6" s="1"/>
  <c r="F467" i="6"/>
  <c r="E467" i="6" s="1"/>
  <c r="F457" i="6"/>
  <c r="E457" i="6" s="1"/>
  <c r="I457" i="6" s="1"/>
  <c r="F447" i="6"/>
  <c r="E447" i="6" s="1"/>
  <c r="F443" i="6"/>
  <c r="E443" i="6" s="1"/>
  <c r="F433" i="6"/>
  <c r="E433" i="6" s="1"/>
  <c r="F1200" i="6"/>
  <c r="E1200" i="6" s="1"/>
  <c r="I1200" i="6" s="1"/>
  <c r="F1192" i="6"/>
  <c r="E1192" i="6" s="1"/>
  <c r="F1184" i="6"/>
  <c r="E1184" i="6" s="1"/>
  <c r="F418" i="6"/>
  <c r="E418" i="6" s="1"/>
  <c r="I418" i="6" s="1"/>
  <c r="F417" i="6"/>
  <c r="E417" i="6" s="1"/>
  <c r="N417" i="6" s="1"/>
  <c r="F416" i="6"/>
  <c r="E416" i="6" s="1"/>
  <c r="F412" i="6"/>
  <c r="E412" i="6" s="1"/>
  <c r="F408" i="6"/>
  <c r="E408" i="6" s="1"/>
  <c r="F404" i="6"/>
  <c r="E404" i="6" s="1"/>
  <c r="I404" i="6" s="1"/>
  <c r="F400" i="6"/>
  <c r="E400" i="6" s="1"/>
  <c r="F394" i="6"/>
  <c r="E394" i="6" s="1"/>
  <c r="F384" i="6"/>
  <c r="E384" i="6" s="1"/>
  <c r="F380" i="6"/>
  <c r="E380" i="6" s="1"/>
  <c r="I380" i="6" s="1"/>
  <c r="F370" i="6"/>
  <c r="E370" i="6" s="1"/>
  <c r="F360" i="6"/>
  <c r="E360" i="6" s="1"/>
  <c r="F356" i="6"/>
  <c r="E356" i="6" s="1"/>
  <c r="F346" i="6"/>
  <c r="E346" i="6" s="1"/>
  <c r="I346" i="6" s="1"/>
  <c r="F336" i="6"/>
  <c r="E336" i="6" s="1"/>
  <c r="F1198" i="6"/>
  <c r="E1198" i="6" s="1"/>
  <c r="F1190" i="6"/>
  <c r="E1190" i="6" s="1"/>
  <c r="F1182" i="6"/>
  <c r="E1182" i="6" s="1"/>
  <c r="I1182" i="6" s="1"/>
  <c r="F321" i="6"/>
  <c r="E321" i="6" s="1"/>
  <c r="F317" i="6"/>
  <c r="E317" i="6" s="1"/>
  <c r="F313" i="6"/>
  <c r="E313" i="6" s="1"/>
  <c r="F307" i="6"/>
  <c r="E307" i="6" s="1"/>
  <c r="I307" i="6" s="1"/>
  <c r="F303" i="6"/>
  <c r="E303" i="6" s="1"/>
  <c r="F293" i="6"/>
  <c r="E293" i="6" s="1"/>
  <c r="F283" i="6"/>
  <c r="E283" i="6" s="1"/>
  <c r="F279" i="6"/>
  <c r="E279" i="6" s="1"/>
  <c r="I279" i="6" s="1"/>
  <c r="F269" i="6"/>
  <c r="E269" i="6" s="1"/>
  <c r="F259" i="6"/>
  <c r="E259" i="6" s="1"/>
  <c r="F255" i="6"/>
  <c r="E255" i="6" s="1"/>
  <c r="F245" i="6"/>
  <c r="E245" i="6" s="1"/>
  <c r="I245" i="6" s="1"/>
  <c r="F1229" i="6"/>
  <c r="E1229" i="6" s="1"/>
  <c r="F1221" i="6"/>
  <c r="E1221" i="6" s="1"/>
  <c r="F1213" i="6"/>
  <c r="E1213" i="6" s="1"/>
  <c r="F233" i="6"/>
  <c r="E233" i="6" s="1"/>
  <c r="N233" i="6" s="1"/>
  <c r="F232" i="6"/>
  <c r="E232" i="6" s="1"/>
  <c r="F226" i="6"/>
  <c r="E226" i="6" s="1"/>
  <c r="F220" i="6"/>
  <c r="E220" i="6" s="1"/>
  <c r="F216" i="6"/>
  <c r="E216" i="6" s="1"/>
  <c r="I216" i="6" s="1"/>
  <c r="F206" i="6"/>
  <c r="E206" i="6" s="1"/>
  <c r="F196" i="6"/>
  <c r="E196" i="6" s="1"/>
  <c r="F192" i="6"/>
  <c r="E192" i="6" s="1"/>
  <c r="F182" i="6"/>
  <c r="E182" i="6" s="1"/>
  <c r="I182" i="6" s="1"/>
  <c r="F172" i="6"/>
  <c r="E172" i="6" s="1"/>
  <c r="F168" i="6"/>
  <c r="E168" i="6" s="1"/>
  <c r="F158" i="6"/>
  <c r="E158" i="6" s="1"/>
  <c r="F148" i="6"/>
  <c r="E148" i="6" s="1"/>
  <c r="I148" i="6" s="1"/>
  <c r="F1260" i="6"/>
  <c r="E1260" i="6" s="1"/>
  <c r="F1252" i="6"/>
  <c r="E1252" i="6" s="1"/>
  <c r="F1244" i="6"/>
  <c r="E1244" i="6" s="1"/>
  <c r="F1300" i="6"/>
  <c r="E1300" i="6" s="1"/>
  <c r="N1300" i="6" s="1"/>
  <c r="F1299" i="6"/>
  <c r="E1299" i="6" s="1"/>
  <c r="F1287" i="6"/>
  <c r="E1287" i="6" s="1"/>
  <c r="F1279" i="6"/>
  <c r="E1279" i="6" s="1"/>
  <c r="F139" i="6"/>
  <c r="E139" i="6" s="1"/>
  <c r="N139" i="6" s="1"/>
  <c r="F138" i="6"/>
  <c r="E138" i="6" s="1"/>
  <c r="I138" i="6" s="1"/>
  <c r="F130" i="6"/>
  <c r="E130" i="6" s="1"/>
  <c r="I130" i="6" s="1"/>
  <c r="F120" i="6"/>
  <c r="E120" i="6" s="1"/>
  <c r="I120" i="6" s="1"/>
  <c r="F116" i="6"/>
  <c r="E116" i="6" s="1"/>
  <c r="I116" i="6" s="1"/>
  <c r="F106" i="6"/>
  <c r="E106" i="6" s="1"/>
  <c r="I106" i="6" s="1"/>
  <c r="F96" i="6"/>
  <c r="E96" i="6" s="1"/>
  <c r="I96" i="6" s="1"/>
  <c r="F92" i="6"/>
  <c r="E92" i="6" s="1"/>
  <c r="I92" i="6" s="1"/>
  <c r="F82" i="6"/>
  <c r="E82" i="6" s="1"/>
  <c r="I82" i="6" s="1"/>
  <c r="F72" i="6"/>
  <c r="E72" i="6" s="1"/>
  <c r="F68" i="6"/>
  <c r="E68" i="6" s="1"/>
  <c r="I68" i="6" s="1"/>
  <c r="F58" i="6"/>
  <c r="E58" i="6" s="1"/>
  <c r="I58" i="6" s="1"/>
  <c r="F1421" i="6"/>
  <c r="E1421" i="6" s="1"/>
  <c r="I1421" i="6" s="1"/>
  <c r="F1420" i="6"/>
  <c r="E1420" i="6" s="1"/>
  <c r="N1420" i="6" s="1"/>
  <c r="F1417" i="6"/>
  <c r="E1417" i="6" s="1"/>
  <c r="I1417" i="6" s="1"/>
  <c r="F1409" i="6"/>
  <c r="E1409" i="6" s="1"/>
  <c r="I1409" i="6" s="1"/>
  <c r="F42" i="6"/>
  <c r="E42" i="6" s="1"/>
  <c r="I42" i="6" s="1"/>
  <c r="F41" i="6"/>
  <c r="E41" i="6" s="1"/>
  <c r="N41" i="6" s="1"/>
  <c r="F40" i="6"/>
  <c r="E40" i="6" s="1"/>
  <c r="I40" i="6" s="1"/>
  <c r="F36" i="6"/>
  <c r="E36" i="6" s="1"/>
  <c r="I36" i="6" s="1"/>
  <c r="F32" i="6"/>
  <c r="E32" i="6" s="1"/>
  <c r="I32" i="6" s="1"/>
  <c r="F28" i="6"/>
  <c r="E28" i="6" s="1"/>
  <c r="I28" i="6" s="1"/>
  <c r="F24" i="6"/>
  <c r="E24" i="6" s="1"/>
  <c r="I24" i="6" s="1"/>
  <c r="F20" i="6"/>
  <c r="E20" i="6" s="1"/>
  <c r="I20" i="6" s="1"/>
  <c r="F16" i="6"/>
  <c r="E16" i="6" s="1"/>
  <c r="I16" i="6" s="1"/>
  <c r="F12" i="6"/>
  <c r="E12" i="6" s="1"/>
  <c r="I12" i="6" s="1"/>
  <c r="F8" i="6"/>
  <c r="E8" i="6" s="1"/>
  <c r="I8" i="6" s="1"/>
  <c r="F4" i="6"/>
  <c r="E4" i="6" s="1"/>
  <c r="I4" i="6" s="1"/>
  <c r="F1447" i="6"/>
  <c r="E1447" i="6" s="1"/>
  <c r="I1447" i="6" s="1"/>
  <c r="F1439" i="6"/>
  <c r="E1439" i="6" s="1"/>
  <c r="I1439" i="6" s="1"/>
  <c r="F125" i="6"/>
  <c r="E125" i="6" s="1"/>
  <c r="N125" i="6" s="1"/>
  <c r="F124" i="6"/>
  <c r="E124" i="6" s="1"/>
  <c r="I124" i="6" s="1"/>
  <c r="F112" i="6"/>
  <c r="E112" i="6" s="1"/>
  <c r="I112" i="6" s="1"/>
  <c r="F102" i="6"/>
  <c r="E102" i="6" s="1"/>
  <c r="I102" i="6" s="1"/>
  <c r="F98" i="6"/>
  <c r="E98" i="6" s="1"/>
  <c r="I98" i="6" s="1"/>
  <c r="F88" i="6"/>
  <c r="E88" i="6" s="1"/>
  <c r="I88" i="6" s="1"/>
  <c r="F78" i="6"/>
  <c r="E78" i="6" s="1"/>
  <c r="I78" i="6" s="1"/>
  <c r="F74" i="6"/>
  <c r="E74" i="6" s="1"/>
  <c r="I74" i="6" s="1"/>
  <c r="F64" i="6"/>
  <c r="E64" i="6" s="1"/>
  <c r="I64" i="6" s="1"/>
  <c r="F54" i="6"/>
  <c r="E54" i="6" s="1"/>
  <c r="I54" i="6" s="1"/>
  <c r="F50" i="6"/>
  <c r="E50" i="6" s="1"/>
  <c r="I50" i="6" s="1"/>
  <c r="F1569" i="6"/>
  <c r="E1569" i="6" s="1"/>
  <c r="I1569" i="6" s="1"/>
  <c r="F210" i="6"/>
  <c r="E210" i="6" s="1"/>
  <c r="I210" i="6" s="1"/>
  <c r="F209" i="6"/>
  <c r="E209" i="6" s="1"/>
  <c r="N209" i="6" s="1"/>
  <c r="F202" i="6"/>
  <c r="E202" i="6" s="1"/>
  <c r="I202" i="6" s="1"/>
  <c r="F198" i="6"/>
  <c r="E198" i="6" s="1"/>
  <c r="I198" i="6" s="1"/>
  <c r="F188" i="6"/>
  <c r="E188" i="6" s="1"/>
  <c r="I188" i="6" s="1"/>
  <c r="F178" i="6"/>
  <c r="E178" i="6" s="1"/>
  <c r="I178" i="6" s="1"/>
  <c r="F174" i="6"/>
  <c r="E174" i="6" s="1"/>
  <c r="I174" i="6" s="1"/>
  <c r="F164" i="6"/>
  <c r="E164" i="6" s="1"/>
  <c r="I164" i="6" s="1"/>
  <c r="F154" i="6"/>
  <c r="E154" i="6" s="1"/>
  <c r="I154" i="6" s="1"/>
  <c r="F150" i="6"/>
  <c r="E150" i="6" s="1"/>
  <c r="I150" i="6" s="1"/>
  <c r="F143" i="6"/>
  <c r="E143" i="6" s="1"/>
  <c r="I143" i="6" s="1"/>
  <c r="F1612" i="6"/>
  <c r="E1612" i="6" s="1"/>
  <c r="N1612" i="6" s="1"/>
  <c r="F1611" i="6"/>
  <c r="E1611" i="6" s="1"/>
  <c r="I1611" i="6" s="1"/>
  <c r="F1599" i="6"/>
  <c r="E1599" i="6" s="1"/>
  <c r="I1599" i="6" s="1"/>
  <c r="F1725" i="6"/>
  <c r="E1725" i="6" s="1"/>
  <c r="I1725" i="6" s="1"/>
  <c r="F301" i="6"/>
  <c r="E301" i="6" s="1"/>
  <c r="N301" i="6" s="1"/>
  <c r="F300" i="6"/>
  <c r="E300" i="6" s="1"/>
  <c r="I300" i="6" s="1"/>
  <c r="F288" i="6"/>
  <c r="E288" i="6" s="1"/>
  <c r="I288" i="6" s="1"/>
  <c r="F278" i="6"/>
  <c r="E278" i="6" s="1"/>
  <c r="I278" i="6" s="1"/>
  <c r="F274" i="6"/>
  <c r="E274" i="6" s="1"/>
  <c r="I274" i="6" s="1"/>
  <c r="F264" i="6"/>
  <c r="E264" i="6" s="1"/>
  <c r="F568" i="6"/>
  <c r="E568" i="6" s="1"/>
  <c r="F534" i="6"/>
  <c r="E534" i="6" s="1"/>
  <c r="I534" i="6" s="1"/>
  <c r="F1219" i="6"/>
  <c r="E1219" i="6" s="1"/>
  <c r="F516" i="6"/>
  <c r="E516" i="6" s="1"/>
  <c r="N516" i="6" s="1"/>
  <c r="F506" i="6"/>
  <c r="E506" i="6" s="1"/>
  <c r="F502" i="6"/>
  <c r="E502" i="6" s="1"/>
  <c r="I502" i="6" s="1"/>
  <c r="F498" i="6"/>
  <c r="E498" i="6" s="1"/>
  <c r="F494" i="6"/>
  <c r="E494" i="6" s="1"/>
  <c r="F490" i="6"/>
  <c r="E490" i="6" s="1"/>
  <c r="F484" i="6"/>
  <c r="E484" i="6" s="1"/>
  <c r="I484" i="6" s="1"/>
  <c r="F480" i="6"/>
  <c r="E480" i="6" s="1"/>
  <c r="F470" i="6"/>
  <c r="E470" i="6" s="1"/>
  <c r="F460" i="6"/>
  <c r="E460" i="6" s="1"/>
  <c r="F456" i="6"/>
  <c r="E456" i="6" s="1"/>
  <c r="I456" i="6" s="1"/>
  <c r="F446" i="6"/>
  <c r="E446" i="6" s="1"/>
  <c r="F436" i="6"/>
  <c r="E436" i="6" s="1"/>
  <c r="F432" i="6"/>
  <c r="E432" i="6" s="1"/>
  <c r="F1197" i="6"/>
  <c r="E1197" i="6" s="1"/>
  <c r="I1197" i="6" s="1"/>
  <c r="F1189" i="6"/>
  <c r="E1189" i="6" s="1"/>
  <c r="F1181" i="6"/>
  <c r="E1181" i="6" s="1"/>
  <c r="F415" i="6"/>
  <c r="E415" i="6" s="1"/>
  <c r="F411" i="6"/>
  <c r="E411" i="6" s="1"/>
  <c r="F407" i="6"/>
  <c r="E407" i="6" s="1"/>
  <c r="F403" i="6"/>
  <c r="E403" i="6" s="1"/>
  <c r="F399" i="6"/>
  <c r="E399" i="6" s="1"/>
  <c r="F393" i="6"/>
  <c r="E393" i="6" s="1"/>
  <c r="F383" i="6"/>
  <c r="E383" i="6" s="1"/>
  <c r="F379" i="6"/>
  <c r="E379" i="6" s="1"/>
  <c r="F369" i="6"/>
  <c r="E369" i="6" s="1"/>
  <c r="F359" i="6"/>
  <c r="E359" i="6" s="1"/>
  <c r="F355" i="6"/>
  <c r="E355" i="6" s="1"/>
  <c r="F345" i="6"/>
  <c r="E345" i="6" s="1"/>
  <c r="F335" i="6"/>
  <c r="E335" i="6" s="1"/>
  <c r="F1195" i="6"/>
  <c r="E1195" i="6" s="1"/>
  <c r="I1195" i="6" s="1"/>
  <c r="F1187" i="6"/>
  <c r="E1187" i="6" s="1"/>
  <c r="F1179" i="6"/>
  <c r="E1179" i="6" s="1"/>
  <c r="F327" i="6"/>
  <c r="E327" i="6" s="1"/>
  <c r="N327" i="6" s="1"/>
  <c r="F326" i="6"/>
  <c r="E326" i="6" s="1"/>
  <c r="I326" i="6" s="1"/>
  <c r="F320" i="6"/>
  <c r="E320" i="6" s="1"/>
  <c r="F316" i="6"/>
  <c r="E316" i="6" s="1"/>
  <c r="F312" i="6"/>
  <c r="E312" i="6" s="1"/>
  <c r="F306" i="6"/>
  <c r="E306" i="6" s="1"/>
  <c r="I306" i="6" s="1"/>
  <c r="F296" i="6"/>
  <c r="E296" i="6" s="1"/>
  <c r="F292" i="6"/>
  <c r="E292" i="6" s="1"/>
  <c r="F282" i="6"/>
  <c r="E282" i="6" s="1"/>
  <c r="F272" i="6"/>
  <c r="E272" i="6" s="1"/>
  <c r="I272" i="6" s="1"/>
  <c r="F268" i="6"/>
  <c r="E268" i="6" s="1"/>
  <c r="F258" i="6"/>
  <c r="E258" i="6" s="1"/>
  <c r="F248" i="6"/>
  <c r="E248" i="6" s="1"/>
  <c r="F244" i="6"/>
  <c r="E244" i="6" s="1"/>
  <c r="I244" i="6" s="1"/>
  <c r="F1226" i="6"/>
  <c r="E1226" i="6" s="1"/>
  <c r="F1218" i="6"/>
  <c r="E1218" i="6" s="1"/>
  <c r="F1210" i="6"/>
  <c r="E1210" i="6" s="1"/>
  <c r="F236" i="6"/>
  <c r="E236" i="6" s="1"/>
  <c r="N236" i="6" s="1"/>
  <c r="F235" i="6"/>
  <c r="E235" i="6" s="1"/>
  <c r="F234" i="6"/>
  <c r="E234" i="6" s="1"/>
  <c r="N234" i="6" s="1"/>
  <c r="F231" i="6"/>
  <c r="E231" i="6" s="1"/>
  <c r="I231" i="6" s="1"/>
  <c r="F225" i="6"/>
  <c r="E225" i="6" s="1"/>
  <c r="I225" i="6" s="1"/>
  <c r="F219" i="6"/>
  <c r="E219" i="6" s="1"/>
  <c r="F215" i="6"/>
  <c r="E215" i="6" s="1"/>
  <c r="F205" i="6"/>
  <c r="E205" i="6" s="1"/>
  <c r="F195" i="6"/>
  <c r="E195" i="6" s="1"/>
  <c r="I195" i="6" s="1"/>
  <c r="F191" i="6"/>
  <c r="E191" i="6" s="1"/>
  <c r="F181" i="6"/>
  <c r="E181" i="6" s="1"/>
  <c r="F171" i="6"/>
  <c r="E171" i="6" s="1"/>
  <c r="F167" i="6"/>
  <c r="E167" i="6" s="1"/>
  <c r="I167" i="6" s="1"/>
  <c r="F157" i="6"/>
  <c r="E157" i="6" s="1"/>
  <c r="F147" i="6"/>
  <c r="E147" i="6" s="1"/>
  <c r="F1257" i="6"/>
  <c r="E1257" i="6" s="1"/>
  <c r="F1249" i="6"/>
  <c r="E1249" i="6" s="1"/>
  <c r="I1249" i="6" s="1"/>
  <c r="F1296" i="6"/>
  <c r="E1296" i="6" s="1"/>
  <c r="F1295" i="6"/>
  <c r="E1295" i="6" s="1"/>
  <c r="N1295" i="6" s="1"/>
  <c r="F1292" i="6"/>
  <c r="E1292" i="6" s="1"/>
  <c r="F1284" i="6"/>
  <c r="E1284" i="6" s="1"/>
  <c r="I1284" i="6" s="1"/>
  <c r="F1276" i="6"/>
  <c r="E1276" i="6" s="1"/>
  <c r="F142" i="6"/>
  <c r="E142" i="6" s="1"/>
  <c r="N142" i="6" s="1"/>
  <c r="F141" i="6"/>
  <c r="E141" i="6" s="1"/>
  <c r="F140" i="6"/>
  <c r="E140" i="6" s="1"/>
  <c r="F137" i="6"/>
  <c r="E137" i="6" s="1"/>
  <c r="F129" i="6"/>
  <c r="E129" i="6" s="1"/>
  <c r="F119" i="6"/>
  <c r="E119" i="6" s="1"/>
  <c r="F115" i="6"/>
  <c r="E115" i="6" s="1"/>
  <c r="I115" i="6" s="1"/>
  <c r="F105" i="6"/>
  <c r="E105" i="6" s="1"/>
  <c r="F95" i="6"/>
  <c r="E95" i="6" s="1"/>
  <c r="F91" i="6"/>
  <c r="E91" i="6" s="1"/>
  <c r="F81" i="6"/>
  <c r="E81" i="6" s="1"/>
  <c r="I81" i="6" s="1"/>
  <c r="F71" i="6"/>
  <c r="E71" i="6" s="1"/>
  <c r="F67" i="6"/>
  <c r="E67" i="6" s="1"/>
  <c r="F57" i="6"/>
  <c r="E57" i="6" s="1"/>
  <c r="F1416" i="6"/>
  <c r="E1416" i="6" s="1"/>
  <c r="I1416" i="6" s="1"/>
  <c r="F1408" i="6"/>
  <c r="E1408" i="6" s="1"/>
  <c r="F39" i="6"/>
  <c r="E39" i="6" s="1"/>
  <c r="F35" i="6"/>
  <c r="E35" i="6" s="1"/>
  <c r="F31" i="6"/>
  <c r="E31" i="6" s="1"/>
  <c r="F27" i="6"/>
  <c r="E27" i="6" s="1"/>
  <c r="F23" i="6"/>
  <c r="E23" i="6" s="1"/>
  <c r="F19" i="6"/>
  <c r="E19" i="6" s="1"/>
  <c r="F15" i="6"/>
  <c r="E15" i="6" s="1"/>
  <c r="F11" i="6"/>
  <c r="E11" i="6" s="1"/>
  <c r="F7" i="6"/>
  <c r="E7" i="6" s="1"/>
  <c r="F3" i="6"/>
  <c r="E3" i="6" s="1"/>
  <c r="F1444" i="6"/>
  <c r="E1444" i="6" s="1"/>
  <c r="I1444" i="6" s="1"/>
  <c r="F1436" i="6"/>
  <c r="E1436" i="6" s="1"/>
  <c r="F134" i="6"/>
  <c r="E134" i="6" s="1"/>
  <c r="N134" i="6" s="1"/>
  <c r="F133" i="6"/>
  <c r="E133" i="6" s="1"/>
  <c r="F126" i="6"/>
  <c r="E126" i="6" s="1"/>
  <c r="N126" i="6" s="1"/>
  <c r="F123" i="6"/>
  <c r="E123" i="6" s="1"/>
  <c r="F111" i="6"/>
  <c r="E111" i="6" s="1"/>
  <c r="F101" i="6"/>
  <c r="E101" i="6" s="1"/>
  <c r="F97" i="6"/>
  <c r="E97" i="6" s="1"/>
  <c r="I97" i="6" s="1"/>
  <c r="F87" i="6"/>
  <c r="E87" i="6" s="1"/>
  <c r="F77" i="6"/>
  <c r="E77" i="6" s="1"/>
  <c r="F73" i="6"/>
  <c r="E73" i="6" s="1"/>
  <c r="F63" i="6"/>
  <c r="E63" i="6" s="1"/>
  <c r="I63" i="6" s="1"/>
  <c r="F53" i="6"/>
  <c r="E53" i="6" s="1"/>
  <c r="F49" i="6"/>
  <c r="E49" i="6" s="1"/>
  <c r="F1581" i="6"/>
  <c r="E1581" i="6" s="1"/>
  <c r="N1581" i="6" s="1"/>
  <c r="F1580" i="6"/>
  <c r="E1580" i="6" s="1"/>
  <c r="I1580" i="6" s="1"/>
  <c r="F1568" i="6"/>
  <c r="E1568" i="6" s="1"/>
  <c r="F201" i="6"/>
  <c r="E201" i="6" s="1"/>
  <c r="F197" i="6"/>
  <c r="E197" i="6" s="1"/>
  <c r="F187" i="6"/>
  <c r="E187" i="6" s="1"/>
  <c r="F177" i="6"/>
  <c r="E177" i="6" s="1"/>
  <c r="F173" i="6"/>
  <c r="E173" i="6" s="1"/>
  <c r="F163" i="6"/>
  <c r="E163" i="6" s="1"/>
  <c r="F153" i="6"/>
  <c r="E153" i="6" s="1"/>
  <c r="F149" i="6"/>
  <c r="E149" i="6" s="1"/>
  <c r="F1608" i="6"/>
  <c r="E1608" i="6" s="1"/>
  <c r="F1607" i="6"/>
  <c r="E1607" i="6" s="1"/>
  <c r="N1607" i="6" s="1"/>
  <c r="F1604" i="6"/>
  <c r="E1604" i="6" s="1"/>
  <c r="I1604" i="6" s="1"/>
  <c r="F1596" i="6"/>
  <c r="E1596" i="6" s="1"/>
  <c r="F1737" i="6"/>
  <c r="E1737" i="6" s="1"/>
  <c r="N1737" i="6" s="1"/>
  <c r="F1736" i="6"/>
  <c r="E1736" i="6" s="1"/>
  <c r="F1724" i="6"/>
  <c r="E1724" i="6" s="1"/>
  <c r="I1724" i="6" s="1"/>
  <c r="F310" i="6"/>
  <c r="E310" i="6" s="1"/>
  <c r="N310" i="6" s="1"/>
  <c r="F309" i="6"/>
  <c r="E309" i="6" s="1"/>
  <c r="F302" i="6"/>
  <c r="E302" i="6" s="1"/>
  <c r="N302" i="6" s="1"/>
  <c r="F299" i="6"/>
  <c r="E299" i="6" s="1"/>
  <c r="F287" i="6"/>
  <c r="E287" i="6" s="1"/>
  <c r="F277" i="6"/>
  <c r="E277" i="6" s="1"/>
  <c r="F273" i="6"/>
  <c r="E273" i="6" s="1"/>
  <c r="F263" i="6"/>
  <c r="E263" i="6" s="1"/>
  <c r="I263" i="6" s="1"/>
  <c r="F1630" i="6"/>
  <c r="E1630" i="6" s="1"/>
  <c r="N1630" i="6" s="1"/>
  <c r="F1309" i="6"/>
  <c r="E1309" i="6" s="1"/>
  <c r="N1309" i="6" s="1"/>
  <c r="F1310" i="6"/>
  <c r="E1310" i="6" s="1"/>
  <c r="I1310" i="6" s="1"/>
  <c r="F1091" i="6"/>
  <c r="E1091" i="6" s="1"/>
  <c r="I1091" i="6" s="1"/>
  <c r="F1094" i="6"/>
  <c r="E1094" i="6" s="1"/>
  <c r="N1094" i="6" s="1"/>
  <c r="F1101" i="6"/>
  <c r="E1101" i="6" s="1"/>
  <c r="F1102" i="6"/>
  <c r="E1102" i="6" s="1"/>
  <c r="N1102" i="6" s="1"/>
  <c r="F989" i="6"/>
  <c r="E989" i="6" s="1"/>
  <c r="I989" i="6" s="1"/>
  <c r="F993" i="6"/>
  <c r="E993" i="6" s="1"/>
  <c r="F897" i="6"/>
  <c r="E897" i="6" s="1"/>
  <c r="F904" i="6"/>
  <c r="E904" i="6" s="1"/>
  <c r="F916" i="6"/>
  <c r="E916" i="6" s="1"/>
  <c r="I916" i="6" s="1"/>
  <c r="F917" i="6"/>
  <c r="E917" i="6" s="1"/>
  <c r="N917" i="6" s="1"/>
  <c r="F802" i="6"/>
  <c r="E802" i="6" s="1"/>
  <c r="F806" i="6"/>
  <c r="E806" i="6" s="1"/>
  <c r="F816" i="6"/>
  <c r="E816" i="6" s="1"/>
  <c r="I816" i="6" s="1"/>
  <c r="F828" i="6"/>
  <c r="E828" i="6" s="1"/>
  <c r="I828" i="6" s="1"/>
  <c r="F829" i="6"/>
  <c r="E829" i="6" s="1"/>
  <c r="F708" i="6"/>
  <c r="E708" i="6" s="1"/>
  <c r="F715" i="6"/>
  <c r="E715" i="6" s="1"/>
  <c r="I715" i="6" s="1"/>
  <c r="F725" i="6"/>
  <c r="E725" i="6" s="1"/>
  <c r="F729" i="6"/>
  <c r="E729" i="6" s="1"/>
  <c r="F615" i="6"/>
  <c r="E615" i="6" s="1"/>
  <c r="F625" i="6"/>
  <c r="E625" i="6" s="1"/>
  <c r="I625" i="6" s="1"/>
  <c r="F629" i="6"/>
  <c r="E629" i="6" s="1"/>
  <c r="F639" i="6"/>
  <c r="E639" i="6" s="1"/>
  <c r="F651" i="6"/>
  <c r="E651" i="6" s="1"/>
  <c r="I651" i="6" s="1"/>
  <c r="F654" i="6"/>
  <c r="E654" i="6" s="1"/>
  <c r="N654" i="6" s="1"/>
  <c r="F661" i="6"/>
  <c r="E661" i="6" s="1"/>
  <c r="F662" i="6"/>
  <c r="E662" i="6" s="1"/>
  <c r="N662" i="6" s="1"/>
  <c r="F525" i="6"/>
  <c r="E525" i="6" s="1"/>
  <c r="F529" i="6"/>
  <c r="E529" i="6" s="1"/>
  <c r="I529" i="6" s="1"/>
  <c r="F539" i="6"/>
  <c r="E539" i="6" s="1"/>
  <c r="F549" i="6"/>
  <c r="E549" i="6" s="1"/>
  <c r="F553" i="6"/>
  <c r="E553" i="6" s="1"/>
  <c r="F426" i="6"/>
  <c r="E426" i="6" s="1"/>
  <c r="I426" i="6" s="1"/>
  <c r="F430" i="6"/>
  <c r="E430" i="6" s="1"/>
  <c r="F440" i="6"/>
  <c r="E440" i="6" s="1"/>
  <c r="F450" i="6"/>
  <c r="E450" i="6" s="1"/>
  <c r="F454" i="6"/>
  <c r="E454" i="6" s="1"/>
  <c r="I454" i="6" s="1"/>
  <c r="F464" i="6"/>
  <c r="E464" i="6" s="1"/>
  <c r="F476" i="6"/>
  <c r="E476" i="6" s="1"/>
  <c r="I476" i="6" s="1"/>
  <c r="F477" i="6"/>
  <c r="E477" i="6" s="1"/>
  <c r="N477" i="6" s="1"/>
  <c r="F1886" i="6"/>
  <c r="E1886" i="6" s="1"/>
  <c r="I1886" i="6" s="1"/>
  <c r="F1889" i="6"/>
  <c r="E1889" i="6" s="1"/>
  <c r="N1889" i="6" s="1"/>
  <c r="F1890" i="6"/>
  <c r="E1890" i="6" s="1"/>
  <c r="I1890" i="6" s="1"/>
  <c r="F337" i="6"/>
  <c r="E337" i="6" s="1"/>
  <c r="I337" i="6" s="1"/>
  <c r="F341" i="6"/>
  <c r="E341" i="6" s="1"/>
  <c r="I341" i="6" s="1"/>
  <c r="F351" i="6"/>
  <c r="E351" i="6" s="1"/>
  <c r="I351" i="6" s="1"/>
  <c r="F361" i="6"/>
  <c r="E361" i="6" s="1"/>
  <c r="I361" i="6" s="1"/>
  <c r="F365" i="6"/>
  <c r="E365" i="6" s="1"/>
  <c r="F375" i="6"/>
  <c r="E375" i="6" s="1"/>
  <c r="I375" i="6" s="1"/>
  <c r="F387" i="6"/>
  <c r="E387" i="6" s="1"/>
  <c r="I387" i="6" s="1"/>
  <c r="F390" i="6"/>
  <c r="E390" i="6" s="1"/>
  <c r="N390" i="6" s="1"/>
  <c r="F397" i="6"/>
  <c r="E397" i="6" s="1"/>
  <c r="I397" i="6" s="1"/>
  <c r="F398" i="6"/>
  <c r="E398" i="6" s="1"/>
  <c r="N398" i="6" s="1"/>
  <c r="F1756" i="6"/>
  <c r="E1756" i="6" s="1"/>
  <c r="F238" i="6"/>
  <c r="E238" i="6" s="1"/>
  <c r="F242" i="6"/>
  <c r="E242" i="6" s="1"/>
  <c r="F252" i="6"/>
  <c r="E252" i="6" s="1"/>
  <c r="F265" i="6"/>
  <c r="E265" i="6" s="1"/>
  <c r="I265" i="6" s="1"/>
  <c r="F1728" i="6"/>
  <c r="E1728" i="6" s="1"/>
  <c r="I1728" i="6" s="1"/>
  <c r="F161" i="6"/>
  <c r="E161" i="6" s="1"/>
  <c r="I161" i="6" s="1"/>
  <c r="F189" i="6"/>
  <c r="E189" i="6" s="1"/>
  <c r="I189" i="6" s="1"/>
  <c r="H524" i="6"/>
  <c r="M9" i="1"/>
  <c r="M7" i="15"/>
  <c r="M4" i="15"/>
  <c r="M1" i="15"/>
  <c r="D4" i="1"/>
  <c r="I9" i="1"/>
  <c r="I7" i="1"/>
  <c r="I5" i="1"/>
  <c r="M6" i="1"/>
  <c r="D9" i="1"/>
  <c r="D6" i="1"/>
  <c r="I8" i="1"/>
  <c r="M21" i="1"/>
  <c r="I22" i="1"/>
  <c r="G1469" i="6"/>
  <c r="H1470" i="6"/>
  <c r="G1309" i="6"/>
  <c r="H1310" i="6"/>
  <c r="H1311" i="6"/>
  <c r="H1312" i="6"/>
  <c r="H1313" i="6"/>
  <c r="G1083" i="6"/>
  <c r="G1084" i="6"/>
  <c r="G1085" i="6"/>
  <c r="G1089" i="6"/>
  <c r="H1090" i="6"/>
  <c r="H1091" i="6"/>
  <c r="H1092" i="6"/>
  <c r="H1093" i="6"/>
  <c r="G989" i="6"/>
  <c r="G990" i="6"/>
  <c r="G991" i="6"/>
  <c r="G992" i="6"/>
  <c r="G993" i="6"/>
  <c r="G994" i="6"/>
  <c r="G1001" i="6"/>
  <c r="H1002" i="6"/>
  <c r="H1003" i="6"/>
  <c r="H1004" i="6"/>
  <c r="H1005" i="6"/>
  <c r="I1006" i="6"/>
  <c r="G895" i="6"/>
  <c r="G896" i="6"/>
  <c r="G897" i="6"/>
  <c r="G901" i="6"/>
  <c r="G902" i="6"/>
  <c r="G903" i="6"/>
  <c r="G904" i="6"/>
  <c r="G905" i="6"/>
  <c r="G906" i="6"/>
  <c r="G913" i="6"/>
  <c r="H914" i="6"/>
  <c r="H915" i="6"/>
  <c r="H916" i="6"/>
  <c r="H917" i="6"/>
  <c r="I918" i="6"/>
  <c r="G801" i="6"/>
  <c r="G802" i="6"/>
  <c r="G803" i="6"/>
  <c r="G804" i="6"/>
  <c r="G805" i="6"/>
  <c r="G806" i="6"/>
  <c r="G813" i="6"/>
  <c r="G814" i="6"/>
  <c r="G815" i="6"/>
  <c r="G816" i="6"/>
  <c r="G817" i="6"/>
  <c r="G818" i="6"/>
  <c r="G825" i="6"/>
  <c r="H826" i="6"/>
  <c r="H827" i="6"/>
  <c r="H828" i="6"/>
  <c r="H829" i="6"/>
  <c r="G707" i="6"/>
  <c r="G708" i="6"/>
  <c r="G709" i="6"/>
  <c r="G713" i="6"/>
  <c r="G714" i="6"/>
  <c r="G715" i="6"/>
  <c r="G716" i="6"/>
  <c r="G717" i="6"/>
  <c r="G718" i="6"/>
  <c r="G725" i="6"/>
  <c r="G726" i="6"/>
  <c r="G727" i="6"/>
  <c r="G728" i="6"/>
  <c r="G729" i="6"/>
  <c r="G730" i="6"/>
  <c r="G737" i="6"/>
  <c r="H738" i="6"/>
  <c r="H739" i="6"/>
  <c r="H740" i="6"/>
  <c r="H741" i="6"/>
  <c r="G613" i="6"/>
  <c r="G614" i="6"/>
  <c r="G615" i="6"/>
  <c r="G616" i="6"/>
  <c r="G617" i="6"/>
  <c r="G618" i="6"/>
  <c r="G625" i="6"/>
  <c r="G626" i="6"/>
  <c r="G627" i="6"/>
  <c r="G628" i="6"/>
  <c r="G629" i="6"/>
  <c r="G630" i="6"/>
  <c r="G637" i="6"/>
  <c r="G638" i="6"/>
  <c r="G639" i="6"/>
  <c r="G640" i="6"/>
  <c r="G641" i="6"/>
  <c r="G642" i="6"/>
  <c r="G649" i="6"/>
  <c r="H650" i="6"/>
  <c r="H651" i="6"/>
  <c r="H652" i="6"/>
  <c r="H653" i="6"/>
  <c r="G2049" i="6"/>
  <c r="H2050" i="6"/>
  <c r="G519" i="6"/>
  <c r="G520" i="6"/>
  <c r="G521" i="6"/>
  <c r="G525" i="6"/>
  <c r="G526" i="6"/>
  <c r="G527" i="6"/>
  <c r="G528" i="6"/>
  <c r="G529" i="6"/>
  <c r="G530" i="6"/>
  <c r="G537" i="6"/>
  <c r="G538" i="6"/>
  <c r="G539" i="6"/>
  <c r="G540" i="6"/>
  <c r="G541" i="6"/>
  <c r="G542" i="6"/>
  <c r="G549" i="6"/>
  <c r="G550" i="6"/>
  <c r="G551" i="6"/>
  <c r="G552" i="6"/>
  <c r="G553" i="6"/>
  <c r="G554" i="6"/>
  <c r="G561" i="6"/>
  <c r="H562" i="6"/>
  <c r="H563" i="6"/>
  <c r="H564" i="6"/>
  <c r="H565" i="6"/>
  <c r="I566" i="6"/>
  <c r="G1983" i="6"/>
  <c r="H1984" i="6"/>
  <c r="H1987" i="6"/>
  <c r="H1988" i="6"/>
  <c r="G425" i="6"/>
  <c r="G426" i="6"/>
  <c r="G427" i="6"/>
  <c r="G428" i="6"/>
  <c r="G429" i="6"/>
  <c r="G430" i="6"/>
  <c r="G437" i="6"/>
  <c r="G438" i="6"/>
  <c r="G439" i="6"/>
  <c r="G440" i="6"/>
  <c r="G441" i="6"/>
  <c r="G442" i="6"/>
  <c r="G449" i="6"/>
  <c r="G450" i="6"/>
  <c r="G451" i="6"/>
  <c r="G452" i="6"/>
  <c r="G453" i="6"/>
  <c r="G454" i="6"/>
  <c r="G461" i="6"/>
  <c r="G462" i="6"/>
  <c r="G463" i="6"/>
  <c r="G464" i="6"/>
  <c r="G465" i="6"/>
  <c r="G466" i="6"/>
  <c r="G473" i="6"/>
  <c r="H474" i="6"/>
  <c r="H475" i="6"/>
  <c r="H476" i="6"/>
  <c r="H477" i="6"/>
  <c r="G1885" i="6"/>
  <c r="G1886" i="6"/>
  <c r="G1889" i="6"/>
  <c r="H1890" i="6"/>
  <c r="H1893" i="6"/>
  <c r="H1894" i="6"/>
  <c r="I332" i="6"/>
  <c r="I340" i="6"/>
  <c r="I342" i="6"/>
  <c r="I374" i="6"/>
  <c r="I376" i="6"/>
  <c r="H385" i="6"/>
  <c r="H398" i="6"/>
  <c r="I239" i="6"/>
  <c r="I251" i="6"/>
  <c r="I1600" i="6"/>
  <c r="I175" i="6"/>
  <c r="I185" i="6"/>
  <c r="G141" i="6"/>
  <c r="H146" i="6"/>
  <c r="H147" i="6"/>
  <c r="H148" i="6"/>
  <c r="H155" i="6"/>
  <c r="H156" i="6"/>
  <c r="H157" i="6"/>
  <c r="H158" i="6"/>
  <c r="H159" i="6"/>
  <c r="H160" i="6"/>
  <c r="H167" i="6"/>
  <c r="H168" i="6"/>
  <c r="H169" i="6"/>
  <c r="H170" i="6"/>
  <c r="H171" i="6"/>
  <c r="H172" i="6"/>
  <c r="H179" i="6"/>
  <c r="H180" i="6"/>
  <c r="H181" i="6"/>
  <c r="H182" i="6"/>
  <c r="H183" i="6"/>
  <c r="H184" i="6"/>
  <c r="H191" i="6"/>
  <c r="H192" i="6"/>
  <c r="H193" i="6"/>
  <c r="H194" i="6"/>
  <c r="H195" i="6"/>
  <c r="H196" i="6"/>
  <c r="H203" i="6"/>
  <c r="H204" i="6"/>
  <c r="H205" i="6"/>
  <c r="H206" i="6"/>
  <c r="H207" i="6"/>
  <c r="H208" i="6"/>
  <c r="H215" i="6"/>
  <c r="H216" i="6"/>
  <c r="H217" i="6"/>
  <c r="H218" i="6"/>
  <c r="H219" i="6"/>
  <c r="H220" i="6"/>
  <c r="H223" i="6"/>
  <c r="H224" i="6"/>
  <c r="H225" i="6"/>
  <c r="H226" i="6"/>
  <c r="H227" i="6"/>
  <c r="H228" i="6"/>
  <c r="H1210" i="6"/>
  <c r="H1213" i="6"/>
  <c r="H1214" i="6"/>
  <c r="H1217" i="6"/>
  <c r="H1218" i="6"/>
  <c r="H1221" i="6"/>
  <c r="H1222" i="6"/>
  <c r="H1225" i="6"/>
  <c r="H1226" i="6"/>
  <c r="H1229" i="6"/>
  <c r="H1230" i="6"/>
  <c r="G327" i="6"/>
  <c r="H334" i="6"/>
  <c r="H335" i="6"/>
  <c r="H336" i="6"/>
  <c r="H343" i="6"/>
  <c r="H344" i="6"/>
  <c r="H345" i="6"/>
  <c r="H346" i="6"/>
  <c r="H347" i="6"/>
  <c r="H348" i="6"/>
  <c r="H355" i="6"/>
  <c r="H356" i="6"/>
  <c r="H357" i="6"/>
  <c r="H358" i="6"/>
  <c r="H359" i="6"/>
  <c r="H360" i="6"/>
  <c r="H367" i="6"/>
  <c r="H368" i="6"/>
  <c r="H369" i="6"/>
  <c r="H370" i="6"/>
  <c r="H371" i="6"/>
  <c r="H372" i="6"/>
  <c r="H379" i="6"/>
  <c r="H380" i="6"/>
  <c r="H381" i="6"/>
  <c r="H382" i="6"/>
  <c r="H383" i="6"/>
  <c r="H384" i="6"/>
  <c r="H391" i="6"/>
  <c r="H392" i="6"/>
  <c r="H393" i="6"/>
  <c r="H394" i="6"/>
  <c r="H395" i="6"/>
  <c r="H396" i="6"/>
  <c r="H399" i="6"/>
  <c r="H400" i="6"/>
  <c r="H401" i="6"/>
  <c r="H402" i="6"/>
  <c r="H403" i="6"/>
  <c r="H404" i="6"/>
  <c r="H405" i="6"/>
  <c r="H406" i="6"/>
  <c r="H407" i="6"/>
  <c r="H408" i="6"/>
  <c r="H409" i="6"/>
  <c r="H410" i="6"/>
  <c r="H411" i="6"/>
  <c r="H412" i="6"/>
  <c r="H413" i="6"/>
  <c r="H414" i="6"/>
  <c r="H415" i="6"/>
  <c r="H416" i="6"/>
  <c r="H1177" i="6"/>
  <c r="H1180" i="6"/>
  <c r="H1181" i="6"/>
  <c r="H1184" i="6"/>
  <c r="H1185" i="6"/>
  <c r="H1188" i="6"/>
  <c r="H1189" i="6"/>
  <c r="H1192" i="6"/>
  <c r="H1193" i="6"/>
  <c r="H1196" i="6"/>
  <c r="H1197" i="6"/>
  <c r="H1200" i="6"/>
  <c r="H1201" i="6"/>
  <c r="G513" i="6"/>
  <c r="H516" i="6"/>
  <c r="H522" i="6"/>
  <c r="H523" i="6"/>
  <c r="I608" i="6"/>
  <c r="H4097" i="6"/>
  <c r="H4096" i="6"/>
  <c r="H4095" i="6"/>
  <c r="H4094" i="6"/>
  <c r="H4093" i="6"/>
  <c r="H4092" i="6"/>
  <c r="H4091" i="6"/>
  <c r="H4090" i="6"/>
  <c r="H4089" i="6"/>
  <c r="H4088" i="6"/>
  <c r="H4087" i="6"/>
  <c r="H4086" i="6"/>
  <c r="H4085" i="6"/>
  <c r="H4084" i="6"/>
  <c r="H4083" i="6"/>
  <c r="H4082" i="6"/>
  <c r="H4081" i="6"/>
  <c r="H4080" i="6"/>
  <c r="H4079" i="6"/>
  <c r="H4078" i="6"/>
  <c r="H4077" i="6"/>
  <c r="H4076" i="6"/>
  <c r="H4075" i="6"/>
  <c r="H4074" i="6"/>
  <c r="H4073" i="6"/>
  <c r="H4072" i="6"/>
  <c r="H4071" i="6"/>
  <c r="H4070" i="6"/>
  <c r="H4066" i="6"/>
  <c r="H4065" i="6"/>
  <c r="H4064" i="6"/>
  <c r="H4063" i="6"/>
  <c r="H4062" i="6"/>
  <c r="H4061" i="6"/>
  <c r="H4060" i="6"/>
  <c r="H4059" i="6"/>
  <c r="H4058" i="6"/>
  <c r="H4057" i="6"/>
  <c r="H4056" i="6"/>
  <c r="H4055" i="6"/>
  <c r="H4054" i="6"/>
  <c r="H4053" i="6"/>
  <c r="H4052" i="6"/>
  <c r="H4051" i="6"/>
  <c r="H4050" i="6"/>
  <c r="H4049" i="6"/>
  <c r="H4048" i="6"/>
  <c r="H4047" i="6"/>
  <c r="H4046" i="6"/>
  <c r="H4045" i="6"/>
  <c r="H4067" i="6"/>
  <c r="H4069" i="6"/>
  <c r="H4033" i="6"/>
  <c r="H4032" i="6"/>
  <c r="H4031" i="6"/>
  <c r="H4030" i="6"/>
  <c r="H4029" i="6"/>
  <c r="H4028" i="6"/>
  <c r="H4027" i="6"/>
  <c r="H4026" i="6"/>
  <c r="H4025" i="6"/>
  <c r="H4024" i="6"/>
  <c r="H4023" i="6"/>
  <c r="H4022" i="6"/>
  <c r="H4021" i="6"/>
  <c r="H4020" i="6"/>
  <c r="H4019" i="6"/>
  <c r="H4044" i="6"/>
  <c r="H4042" i="6"/>
  <c r="H4040" i="6"/>
  <c r="H4038" i="6"/>
  <c r="H4036" i="6"/>
  <c r="H4034" i="6"/>
  <c r="H4068" i="6"/>
  <c r="H4043" i="6"/>
  <c r="H4041" i="6"/>
  <c r="H4039" i="6"/>
  <c r="H4037" i="6"/>
  <c r="H4035" i="6"/>
  <c r="H4018" i="6"/>
  <c r="H4014" i="6"/>
  <c r="H4010" i="6"/>
  <c r="H4008" i="6"/>
  <c r="H4006" i="6"/>
  <c r="H4004" i="6"/>
  <c r="H4002" i="6"/>
  <c r="H4017" i="6"/>
  <c r="H4013" i="6"/>
  <c r="H4016" i="6"/>
  <c r="H4012" i="6"/>
  <c r="H4009" i="6"/>
  <c r="H4007" i="6"/>
  <c r="H4005" i="6"/>
  <c r="H4003" i="6"/>
  <c r="H4001" i="6"/>
  <c r="H3999" i="6"/>
  <c r="H3997" i="6"/>
  <c r="H3995" i="6"/>
  <c r="H3993" i="6"/>
  <c r="H3991" i="6"/>
  <c r="H3989" i="6"/>
  <c r="H3987" i="6"/>
  <c r="H3985" i="6"/>
  <c r="H3983" i="6"/>
  <c r="H3981" i="6"/>
  <c r="H3979" i="6"/>
  <c r="H3977" i="6"/>
  <c r="H3975" i="6"/>
  <c r="H3973" i="6"/>
  <c r="H3971" i="6"/>
  <c r="H3969" i="6"/>
  <c r="H3967" i="6"/>
  <c r="H4015" i="6"/>
  <c r="H4011" i="6"/>
  <c r="H3965" i="6"/>
  <c r="H3964" i="6"/>
  <c r="H3963" i="6"/>
  <c r="H3962" i="6"/>
  <c r="H3961" i="6"/>
  <c r="H3960" i="6"/>
  <c r="H3959" i="6"/>
  <c r="H3958" i="6"/>
  <c r="H3957" i="6"/>
  <c r="H3956" i="6"/>
  <c r="H3955" i="6"/>
  <c r="H3954" i="6"/>
  <c r="H3953" i="6"/>
  <c r="H3952" i="6"/>
  <c r="H3951" i="6"/>
  <c r="H3950" i="6"/>
  <c r="H3949" i="6"/>
  <c r="H3948" i="6"/>
  <c r="H3947" i="6"/>
  <c r="H3946" i="6"/>
  <c r="H3945" i="6"/>
  <c r="H3944" i="6"/>
  <c r="H3943" i="6"/>
  <c r="H3942" i="6"/>
  <c r="H3941" i="6"/>
  <c r="H3940" i="6"/>
  <c r="H3939" i="6"/>
  <c r="H3938" i="6"/>
  <c r="H3937" i="6"/>
  <c r="H3936" i="6"/>
  <c r="H3935" i="6"/>
  <c r="H3934" i="6"/>
  <c r="H3933" i="6"/>
  <c r="H3932" i="6"/>
  <c r="H3998" i="6"/>
  <c r="H3990" i="6"/>
  <c r="H3982" i="6"/>
  <c r="H3970" i="6"/>
  <c r="H3996" i="6"/>
  <c r="H3988" i="6"/>
  <c r="H3980" i="6"/>
  <c r="H3968" i="6"/>
  <c r="H3994" i="6"/>
  <c r="H3986" i="6"/>
  <c r="H3978" i="6"/>
  <c r="H3974" i="6"/>
  <c r="H3966" i="6"/>
  <c r="H3931" i="6"/>
  <c r="H3930" i="6"/>
  <c r="H3929" i="6"/>
  <c r="H3928" i="6"/>
  <c r="H3927" i="6"/>
  <c r="H4000" i="6"/>
  <c r="H3992" i="6"/>
  <c r="H3984" i="6"/>
  <c r="H3976" i="6"/>
  <c r="H3972" i="6"/>
  <c r="H3898" i="6"/>
  <c r="H3897" i="6"/>
  <c r="H3896" i="6"/>
  <c r="H3895" i="6"/>
  <c r="H3894" i="6"/>
  <c r="H3893" i="6"/>
  <c r="H3892" i="6"/>
  <c r="H3891" i="6"/>
  <c r="H3890" i="6"/>
  <c r="H3889" i="6"/>
  <c r="H3888" i="6"/>
  <c r="H3887" i="6"/>
  <c r="H3886" i="6"/>
  <c r="H3885" i="6"/>
  <c r="H3884" i="6"/>
  <c r="H3883" i="6"/>
  <c r="H3882" i="6"/>
  <c r="H3881" i="6"/>
  <c r="H3880" i="6"/>
  <c r="H3879" i="6"/>
  <c r="H3878" i="6"/>
  <c r="H3874" i="6"/>
  <c r="H3870" i="6"/>
  <c r="H3866" i="6"/>
  <c r="H3862" i="6"/>
  <c r="H3858" i="6"/>
  <c r="H3925" i="6"/>
  <c r="H3923" i="6"/>
  <c r="H3921" i="6"/>
  <c r="H3919" i="6"/>
  <c r="H3917" i="6"/>
  <c r="H3915" i="6"/>
  <c r="H3913" i="6"/>
  <c r="H3911" i="6"/>
  <c r="H3909" i="6"/>
  <c r="H3907" i="6"/>
  <c r="H3905" i="6"/>
  <c r="H3903" i="6"/>
  <c r="H3901" i="6"/>
  <c r="H3899" i="6"/>
  <c r="H3877" i="6"/>
  <c r="H3873" i="6"/>
  <c r="H3869" i="6"/>
  <c r="H3865" i="6"/>
  <c r="H3861" i="6"/>
  <c r="H3876" i="6"/>
  <c r="H3872" i="6"/>
  <c r="H3868" i="6"/>
  <c r="H3864" i="6"/>
  <c r="H3860" i="6"/>
  <c r="H3926" i="6"/>
  <c r="H3924" i="6"/>
  <c r="H3922" i="6"/>
  <c r="H3920" i="6"/>
  <c r="H3918" i="6"/>
  <c r="H3916" i="6"/>
  <c r="H3914" i="6"/>
  <c r="H3912" i="6"/>
  <c r="H3910" i="6"/>
  <c r="H3908" i="6"/>
  <c r="H3906" i="6"/>
  <c r="H3904" i="6"/>
  <c r="H3902" i="6"/>
  <c r="H3900" i="6"/>
  <c r="H3875" i="6"/>
  <c r="H3871" i="6"/>
  <c r="H3867" i="6"/>
  <c r="H3863" i="6"/>
  <c r="H3859" i="6"/>
  <c r="H3857" i="6"/>
  <c r="H3856" i="6"/>
  <c r="H3855" i="6"/>
  <c r="H3854" i="6"/>
  <c r="H3853" i="6"/>
  <c r="H3852" i="6"/>
  <c r="H3851" i="6"/>
  <c r="H3850" i="6"/>
  <c r="H3849" i="6"/>
  <c r="H3848" i="6"/>
  <c r="H3847" i="6"/>
  <c r="H3846" i="6"/>
  <c r="H3845" i="6"/>
  <c r="H3844" i="6"/>
  <c r="H3843" i="6"/>
  <c r="H3842" i="6"/>
  <c r="H3841" i="6"/>
  <c r="H3840" i="6"/>
  <c r="H3839" i="6"/>
  <c r="H3838" i="6"/>
  <c r="H3837" i="6"/>
  <c r="H3836" i="6"/>
  <c r="H3835" i="6"/>
  <c r="H3834" i="6"/>
  <c r="H3833" i="6"/>
  <c r="H3832" i="6"/>
  <c r="H3831" i="6"/>
  <c r="H3830" i="6"/>
  <c r="H3829" i="6"/>
  <c r="H3828" i="6"/>
  <c r="H3827" i="6"/>
  <c r="H3826" i="6"/>
  <c r="H3825" i="6"/>
  <c r="H3824" i="6"/>
  <c r="H3823" i="6"/>
  <c r="H3822" i="6"/>
  <c r="H3821" i="6"/>
  <c r="H3820" i="6"/>
  <c r="H3819" i="6"/>
  <c r="H3818" i="6"/>
  <c r="H3817" i="6"/>
  <c r="H3816" i="6"/>
  <c r="H3815" i="6"/>
  <c r="H3814" i="6"/>
  <c r="H3813" i="6"/>
  <c r="H3812" i="6"/>
  <c r="H3811" i="6"/>
  <c r="H3810" i="6"/>
  <c r="H3809" i="6"/>
  <c r="H3808" i="6"/>
  <c r="H3807" i="6"/>
  <c r="H3806" i="6"/>
  <c r="H3805" i="6"/>
  <c r="H3804" i="6"/>
  <c r="H3803" i="6"/>
  <c r="H3802" i="6"/>
  <c r="H3801" i="6"/>
  <c r="H3800" i="6"/>
  <c r="H3799" i="6"/>
  <c r="H3798" i="6"/>
  <c r="H3797" i="6"/>
  <c r="H3796" i="6"/>
  <c r="H3795" i="6"/>
  <c r="H3794" i="6"/>
  <c r="H3793" i="6"/>
  <c r="H3792" i="6"/>
  <c r="H3791" i="6"/>
  <c r="H3790" i="6"/>
  <c r="H3789" i="6"/>
  <c r="H3788" i="6"/>
  <c r="H3787" i="6"/>
  <c r="H3786" i="6"/>
  <c r="H3785" i="6"/>
  <c r="H3784" i="6"/>
  <c r="H3783" i="6"/>
  <c r="H3782" i="6"/>
  <c r="H3781" i="6"/>
  <c r="H3780" i="6"/>
  <c r="H3779" i="6"/>
  <c r="H3778" i="6"/>
  <c r="H3777" i="6"/>
  <c r="H3776" i="6"/>
  <c r="H3775" i="6"/>
  <c r="H3774" i="6"/>
  <c r="H3773" i="6"/>
  <c r="H3772" i="6"/>
  <c r="H3771" i="6"/>
  <c r="H3770" i="6"/>
  <c r="H3769" i="6"/>
  <c r="H3768" i="6"/>
  <c r="H3767" i="6"/>
  <c r="H3766" i="6"/>
  <c r="H3765" i="6"/>
  <c r="H3764" i="6"/>
  <c r="H3763" i="6"/>
  <c r="H3762" i="6"/>
  <c r="H3761" i="6"/>
  <c r="H3760" i="6"/>
  <c r="H3759" i="6"/>
  <c r="H3758" i="6"/>
  <c r="H3757" i="6"/>
  <c r="H3756" i="6"/>
  <c r="H3755" i="6"/>
  <c r="H3754" i="6"/>
  <c r="H3753" i="6"/>
  <c r="H3752" i="6"/>
  <c r="H3751" i="6"/>
  <c r="H3748" i="6"/>
  <c r="H3744" i="6"/>
  <c r="H3740" i="6"/>
  <c r="H3736" i="6"/>
  <c r="H3732" i="6"/>
  <c r="H3728" i="6"/>
  <c r="H3724" i="6"/>
  <c r="H3720" i="6"/>
  <c r="H3716" i="6"/>
  <c r="H3712" i="6"/>
  <c r="H3708" i="6"/>
  <c r="H3704" i="6"/>
  <c r="H3747" i="6"/>
  <c r="H3743" i="6"/>
  <c r="H3739" i="6"/>
  <c r="H3735" i="6"/>
  <c r="H3731" i="6"/>
  <c r="H3727" i="6"/>
  <c r="H3723" i="6"/>
  <c r="H3719" i="6"/>
  <c r="H3713" i="6"/>
  <c r="H3709" i="6"/>
  <c r="H3705" i="6"/>
  <c r="H3750" i="6"/>
  <c r="H3746" i="6"/>
  <c r="H3742" i="6"/>
  <c r="H3738" i="6"/>
  <c r="H3734" i="6"/>
  <c r="H3730" i="6"/>
  <c r="H3726" i="6"/>
  <c r="H3722" i="6"/>
  <c r="H3718" i="6"/>
  <c r="H3714" i="6"/>
  <c r="H3710" i="6"/>
  <c r="H3706" i="6"/>
  <c r="H3749" i="6"/>
  <c r="H3745" i="6"/>
  <c r="H3741" i="6"/>
  <c r="H3737" i="6"/>
  <c r="H3733" i="6"/>
  <c r="H3729" i="6"/>
  <c r="H3725" i="6"/>
  <c r="H3721" i="6"/>
  <c r="H3717" i="6"/>
  <c r="H3715" i="6"/>
  <c r="H3711" i="6"/>
  <c r="H3707" i="6"/>
  <c r="H3703" i="6"/>
  <c r="H3702" i="6"/>
  <c r="H3701" i="6"/>
  <c r="H3700" i="6"/>
  <c r="H3699" i="6"/>
  <c r="H3698" i="6"/>
  <c r="H3697" i="6"/>
  <c r="H3696" i="6"/>
  <c r="H3695" i="6"/>
  <c r="H3694" i="6"/>
  <c r="H3693" i="6"/>
  <c r="H3692" i="6"/>
  <c r="H3691" i="6"/>
  <c r="H3690" i="6"/>
  <c r="H3689" i="6"/>
  <c r="H3688" i="6"/>
  <c r="H3687" i="6"/>
  <c r="H3686" i="6"/>
  <c r="H3685" i="6"/>
  <c r="H3684" i="6"/>
  <c r="H3683" i="6"/>
  <c r="H3682" i="6"/>
  <c r="H3681" i="6"/>
  <c r="H3680" i="6"/>
  <c r="H3679" i="6"/>
  <c r="H3678" i="6"/>
  <c r="H3677" i="6"/>
  <c r="H3676" i="6"/>
  <c r="H3675" i="6"/>
  <c r="H3674" i="6"/>
  <c r="H3673" i="6"/>
  <c r="H3672" i="6"/>
  <c r="H3671" i="6"/>
  <c r="H3670" i="6"/>
  <c r="H3669" i="6"/>
  <c r="H3668" i="6"/>
  <c r="H3667" i="6"/>
  <c r="H3666" i="6"/>
  <c r="H3665" i="6"/>
  <c r="H3664" i="6"/>
  <c r="H3663" i="6"/>
  <c r="H3662" i="6"/>
  <c r="H3661" i="6"/>
  <c r="H3660" i="6"/>
  <c r="H3659" i="6"/>
  <c r="H3658" i="6"/>
  <c r="H3657" i="6"/>
  <c r="H3656" i="6"/>
  <c r="H3655" i="6"/>
  <c r="H3654" i="6"/>
  <c r="H3653" i="6"/>
  <c r="H3652" i="6"/>
  <c r="H3651" i="6"/>
  <c r="H3650" i="6"/>
  <c r="H3649" i="6"/>
  <c r="H3648" i="6"/>
  <c r="H3647" i="6"/>
  <c r="H3646" i="6"/>
  <c r="H3645" i="6"/>
  <c r="H3644" i="6"/>
  <c r="H3643" i="6"/>
  <c r="H3642" i="6"/>
  <c r="H3641" i="6"/>
  <c r="H3640" i="6"/>
  <c r="H3639" i="6"/>
  <c r="H3638" i="6"/>
  <c r="H3637" i="6"/>
  <c r="H3636" i="6"/>
  <c r="H3635" i="6"/>
  <c r="H3634" i="6"/>
  <c r="H3633" i="6"/>
  <c r="H3632" i="6"/>
  <c r="H3631" i="6"/>
  <c r="H3630" i="6"/>
  <c r="H3629" i="6"/>
  <c r="H3628" i="6"/>
  <c r="H3627" i="6"/>
  <c r="H3626" i="6"/>
  <c r="H3625" i="6"/>
  <c r="H3624" i="6"/>
  <c r="H3623" i="6"/>
  <c r="H3622" i="6"/>
  <c r="H3621" i="6"/>
  <c r="H3620" i="6"/>
  <c r="H3619" i="6"/>
  <c r="H3618" i="6"/>
  <c r="H3617" i="6"/>
  <c r="H3616" i="6"/>
  <c r="H3615" i="6"/>
  <c r="H3614" i="6"/>
  <c r="H3613" i="6"/>
  <c r="H3612" i="6"/>
  <c r="H3611" i="6"/>
  <c r="H3610" i="6"/>
  <c r="H3609" i="6"/>
  <c r="H3608" i="6"/>
  <c r="H3607" i="6"/>
  <c r="H3606" i="6"/>
  <c r="H3605" i="6"/>
  <c r="H3604" i="6"/>
  <c r="H3603" i="6"/>
  <c r="H3602" i="6"/>
  <c r="H3601" i="6"/>
  <c r="H3600" i="6"/>
  <c r="H3599" i="6"/>
  <c r="H3598" i="6"/>
  <c r="H3597" i="6"/>
  <c r="H3596" i="6"/>
  <c r="H3595" i="6"/>
  <c r="H3594" i="6"/>
  <c r="H3593" i="6"/>
  <c r="H3592" i="6"/>
  <c r="H3591" i="6"/>
  <c r="H3590" i="6"/>
  <c r="H3589" i="6"/>
  <c r="H3588" i="6"/>
  <c r="H3587" i="6"/>
  <c r="H3586" i="6"/>
  <c r="H3585" i="6"/>
  <c r="H3584" i="6"/>
  <c r="H3583" i="6"/>
  <c r="H3582" i="6"/>
  <c r="H3581" i="6"/>
  <c r="H3580" i="6"/>
  <c r="H3579" i="6"/>
  <c r="H3578" i="6"/>
  <c r="H3577" i="6"/>
  <c r="H3576" i="6"/>
  <c r="H3575" i="6"/>
  <c r="H3574" i="6"/>
  <c r="H3573" i="6"/>
  <c r="H3572" i="6"/>
  <c r="H3571" i="6"/>
  <c r="H3570" i="6"/>
  <c r="H3569" i="6"/>
  <c r="H3568" i="6"/>
  <c r="H3567" i="6"/>
  <c r="H3566" i="6"/>
  <c r="H3565" i="6"/>
  <c r="H3564" i="6"/>
  <c r="H3563" i="6"/>
  <c r="H3562" i="6"/>
  <c r="H3561" i="6"/>
  <c r="H3560" i="6"/>
  <c r="H3559" i="6"/>
  <c r="H3558" i="6"/>
  <c r="H3557" i="6"/>
  <c r="H3556" i="6"/>
  <c r="H3555" i="6"/>
  <c r="H3554" i="6"/>
  <c r="H3553" i="6"/>
  <c r="H3552" i="6"/>
  <c r="H3551" i="6"/>
  <c r="H3550" i="6"/>
  <c r="H3549" i="6"/>
  <c r="H3548" i="6"/>
  <c r="H3547" i="6"/>
  <c r="H3546" i="6"/>
  <c r="H3545" i="6"/>
  <c r="H3544" i="6"/>
  <c r="H3543" i="6"/>
  <c r="H3542" i="6"/>
  <c r="H3541" i="6"/>
  <c r="H3540" i="6"/>
  <c r="H3539" i="6"/>
  <c r="H3538" i="6"/>
  <c r="H3537" i="6"/>
  <c r="H3536" i="6"/>
  <c r="H3535" i="6"/>
  <c r="H3534" i="6"/>
  <c r="H3533" i="6"/>
  <c r="H3532" i="6"/>
  <c r="H3531" i="6"/>
  <c r="H3530" i="6"/>
  <c r="H3529" i="6"/>
  <c r="H3528" i="6"/>
  <c r="H3524" i="6"/>
  <c r="H3520" i="6"/>
  <c r="H3516" i="6"/>
  <c r="H3512" i="6"/>
  <c r="H3508" i="6"/>
  <c r="H3504" i="6"/>
  <c r="H3500" i="6"/>
  <c r="H3525" i="6"/>
  <c r="H3521" i="6"/>
  <c r="H3517" i="6"/>
  <c r="H3513" i="6"/>
  <c r="H3509" i="6"/>
  <c r="H3505" i="6"/>
  <c r="H3501" i="6"/>
  <c r="H3526" i="6"/>
  <c r="H3522" i="6"/>
  <c r="H3518" i="6"/>
  <c r="H3514" i="6"/>
  <c r="H3510" i="6"/>
  <c r="H3506" i="6"/>
  <c r="H3502" i="6"/>
  <c r="H3527" i="6"/>
  <c r="H3523" i="6"/>
  <c r="H3519" i="6"/>
  <c r="H3515" i="6"/>
  <c r="H3511" i="6"/>
  <c r="H3507" i="6"/>
  <c r="H3503" i="6"/>
  <c r="H3499" i="6"/>
  <c r="H3498" i="6"/>
  <c r="H3497" i="6"/>
  <c r="H3496" i="6"/>
  <c r="H3495" i="6"/>
  <c r="H3494" i="6"/>
  <c r="H3493" i="6"/>
  <c r="H3492" i="6"/>
  <c r="H3491" i="6"/>
  <c r="H3490" i="6"/>
  <c r="H3489" i="6"/>
  <c r="H3488" i="6"/>
  <c r="H3487" i="6"/>
  <c r="H3486" i="6"/>
  <c r="H3485" i="6"/>
  <c r="H3484" i="6"/>
  <c r="H3483" i="6"/>
  <c r="H3482" i="6"/>
  <c r="H3481" i="6"/>
  <c r="H3480" i="6"/>
  <c r="H3479" i="6"/>
  <c r="H3478" i="6"/>
  <c r="H3477" i="6"/>
  <c r="H3476" i="6"/>
  <c r="H3475" i="6"/>
  <c r="H3474" i="6"/>
  <c r="H3473" i="6"/>
  <c r="H3472" i="6"/>
  <c r="H3471" i="6"/>
  <c r="H3470" i="6"/>
  <c r="H3469" i="6"/>
  <c r="H3468" i="6"/>
  <c r="H3467" i="6"/>
  <c r="H3466" i="6"/>
  <c r="H3465" i="6"/>
  <c r="H3464" i="6"/>
  <c r="H3463" i="6"/>
  <c r="H3462" i="6"/>
  <c r="H3461" i="6"/>
  <c r="H3460" i="6"/>
  <c r="H3459" i="6"/>
  <c r="H3458" i="6"/>
  <c r="H3457" i="6"/>
  <c r="H3456" i="6"/>
  <c r="H3455" i="6"/>
  <c r="H3454" i="6"/>
  <c r="H3453" i="6"/>
  <c r="H3452" i="6"/>
  <c r="H3451" i="6"/>
  <c r="H3450" i="6"/>
  <c r="H3449" i="6"/>
  <c r="H3448" i="6"/>
  <c r="H3447" i="6"/>
  <c r="H3446" i="6"/>
  <c r="H3445" i="6"/>
  <c r="H3444" i="6"/>
  <c r="H3443" i="6"/>
  <c r="H3442" i="6"/>
  <c r="H3441" i="6"/>
  <c r="H3440" i="6"/>
  <c r="H3439" i="6"/>
  <c r="H3438" i="6"/>
  <c r="H3437" i="6"/>
  <c r="H3436" i="6"/>
  <c r="H3435" i="6"/>
  <c r="H3434" i="6"/>
  <c r="H3433" i="6"/>
  <c r="H3432" i="6"/>
  <c r="H3431" i="6"/>
  <c r="H3430" i="6"/>
  <c r="H3429" i="6"/>
  <c r="H3428" i="6"/>
  <c r="H3427" i="6"/>
  <c r="H3426" i="6"/>
  <c r="H3425" i="6"/>
  <c r="H3424" i="6"/>
  <c r="H3423" i="6"/>
  <c r="H3422" i="6"/>
  <c r="H3421" i="6"/>
  <c r="H3420" i="6"/>
  <c r="H3419" i="6"/>
  <c r="H3418" i="6"/>
  <c r="H3417" i="6"/>
  <c r="H3416" i="6"/>
  <c r="H3415" i="6"/>
  <c r="H3414" i="6"/>
  <c r="H3413" i="6"/>
  <c r="H3412" i="6"/>
  <c r="H3411" i="6"/>
  <c r="H3410" i="6"/>
  <c r="H3409" i="6"/>
  <c r="H3408" i="6"/>
  <c r="H3407" i="6"/>
  <c r="H3406" i="6"/>
  <c r="H3405" i="6"/>
  <c r="H3404" i="6"/>
  <c r="H3403" i="6"/>
  <c r="H3402" i="6"/>
  <c r="H3401" i="6"/>
  <c r="H3400" i="6"/>
  <c r="H3399" i="6"/>
  <c r="H3398" i="6"/>
  <c r="H3397" i="6"/>
  <c r="H3396" i="6"/>
  <c r="H3395" i="6"/>
  <c r="H3394" i="6"/>
  <c r="H3393" i="6"/>
  <c r="H3392" i="6"/>
  <c r="H3391" i="6"/>
  <c r="H3390" i="6"/>
  <c r="H3389" i="6"/>
  <c r="H3388" i="6"/>
  <c r="H3387" i="6"/>
  <c r="H3386" i="6"/>
  <c r="H3385" i="6"/>
  <c r="H3384" i="6"/>
  <c r="H3383" i="6"/>
  <c r="H3382" i="6"/>
  <c r="H3381" i="6"/>
  <c r="H3380" i="6"/>
  <c r="H3375" i="6"/>
  <c r="H3371" i="6"/>
  <c r="H3367" i="6"/>
  <c r="H3363" i="6"/>
  <c r="H3362" i="6"/>
  <c r="H3361" i="6"/>
  <c r="H3360" i="6"/>
  <c r="H3359" i="6"/>
  <c r="H3358" i="6"/>
  <c r="H3357" i="6"/>
  <c r="H3356" i="6"/>
  <c r="H3355" i="6"/>
  <c r="H3354" i="6"/>
  <c r="H3353" i="6"/>
  <c r="H3352" i="6"/>
  <c r="H3351" i="6"/>
  <c r="H3350" i="6"/>
  <c r="H3349" i="6"/>
  <c r="H3348" i="6"/>
  <c r="H3347" i="6"/>
  <c r="H3346" i="6"/>
  <c r="H3345" i="6"/>
  <c r="H3344" i="6"/>
  <c r="H3343" i="6"/>
  <c r="H3342" i="6"/>
  <c r="H3341" i="6"/>
  <c r="H3340" i="6"/>
  <c r="H3339" i="6"/>
  <c r="H3338" i="6"/>
  <c r="H3337" i="6"/>
  <c r="H3336" i="6"/>
  <c r="H3335" i="6"/>
  <c r="H3334" i="6"/>
  <c r="H3333" i="6"/>
  <c r="H3332" i="6"/>
  <c r="H3331" i="6"/>
  <c r="H3330" i="6"/>
  <c r="H3329" i="6"/>
  <c r="H3328" i="6"/>
  <c r="H3327" i="6"/>
  <c r="H3326" i="6"/>
  <c r="H3325" i="6"/>
  <c r="H3324" i="6"/>
  <c r="H3323" i="6"/>
  <c r="H3322" i="6"/>
  <c r="H3321" i="6"/>
  <c r="H3320" i="6"/>
  <c r="H3319" i="6"/>
  <c r="H3318" i="6"/>
  <c r="H3317" i="6"/>
  <c r="H3316" i="6"/>
  <c r="H3315" i="6"/>
  <c r="H3314" i="6"/>
  <c r="H3313" i="6"/>
  <c r="H3312" i="6"/>
  <c r="H3311" i="6"/>
  <c r="H3310" i="6"/>
  <c r="H3309" i="6"/>
  <c r="H3308" i="6"/>
  <c r="H3307" i="6"/>
  <c r="H3306" i="6"/>
  <c r="H3305" i="6"/>
  <c r="H3304" i="6"/>
  <c r="H3303" i="6"/>
  <c r="H3302" i="6"/>
  <c r="H3301" i="6"/>
  <c r="H3300" i="6"/>
  <c r="H3299" i="6"/>
  <c r="H3298" i="6"/>
  <c r="H3297" i="6"/>
  <c r="H3296" i="6"/>
  <c r="H3295" i="6"/>
  <c r="H3294" i="6"/>
  <c r="H3293" i="6"/>
  <c r="H3292" i="6"/>
  <c r="H3291" i="6"/>
  <c r="H3290" i="6"/>
  <c r="H3289" i="6"/>
  <c r="H3288" i="6"/>
  <c r="H3287" i="6"/>
  <c r="H3286" i="6"/>
  <c r="H3285" i="6"/>
  <c r="H3284" i="6"/>
  <c r="H3283" i="6"/>
  <c r="H3282" i="6"/>
  <c r="H3281" i="6"/>
  <c r="H3280" i="6"/>
  <c r="H3279" i="6"/>
  <c r="H3278" i="6"/>
  <c r="H3277" i="6"/>
  <c r="H3276" i="6"/>
  <c r="H3275" i="6"/>
  <c r="H3274" i="6"/>
  <c r="H3273" i="6"/>
  <c r="H3272" i="6"/>
  <c r="H3271" i="6"/>
  <c r="H3270" i="6"/>
  <c r="H3269" i="6"/>
  <c r="H3268" i="6"/>
  <c r="H3267" i="6"/>
  <c r="H3266" i="6"/>
  <c r="H3265" i="6"/>
  <c r="H3264" i="6"/>
  <c r="H3263" i="6"/>
  <c r="H3262" i="6"/>
  <c r="H3261" i="6"/>
  <c r="H3260" i="6"/>
  <c r="H3259" i="6"/>
  <c r="H3258" i="6"/>
  <c r="H3257" i="6"/>
  <c r="H3256" i="6"/>
  <c r="H3255" i="6"/>
  <c r="H3254" i="6"/>
  <c r="H3253" i="6"/>
  <c r="H3252" i="6"/>
  <c r="H3251" i="6"/>
  <c r="H3250" i="6"/>
  <c r="H3249" i="6"/>
  <c r="H3248" i="6"/>
  <c r="H3247" i="6"/>
  <c r="H3246" i="6"/>
  <c r="H3245" i="6"/>
  <c r="H3244" i="6"/>
  <c r="H3243" i="6"/>
  <c r="H3242" i="6"/>
  <c r="H3241" i="6"/>
  <c r="H3240" i="6"/>
  <c r="H3239" i="6"/>
  <c r="H3238" i="6"/>
  <c r="H3379" i="6"/>
  <c r="H3376" i="6"/>
  <c r="H3372" i="6"/>
  <c r="H3368" i="6"/>
  <c r="H3364" i="6"/>
  <c r="H3377" i="6"/>
  <c r="H3373" i="6"/>
  <c r="H3369" i="6"/>
  <c r="H3365" i="6"/>
  <c r="H3378" i="6"/>
  <c r="H3374" i="6"/>
  <c r="H3370" i="6"/>
  <c r="H3366" i="6"/>
  <c r="H3236" i="6"/>
  <c r="H3232" i="6"/>
  <c r="H3228" i="6"/>
  <c r="H3224" i="6"/>
  <c r="H3220" i="6"/>
  <c r="H3216" i="6"/>
  <c r="H3212" i="6"/>
  <c r="H3208" i="6"/>
  <c r="H3204" i="6"/>
  <c r="H3200" i="6"/>
  <c r="H3196" i="6"/>
  <c r="H3192" i="6"/>
  <c r="H3188" i="6"/>
  <c r="H3182" i="6"/>
  <c r="H3178" i="6"/>
  <c r="H3174" i="6"/>
  <c r="H3170" i="6"/>
  <c r="H3166" i="6"/>
  <c r="H3162" i="6"/>
  <c r="H3158" i="6"/>
  <c r="H3154" i="6"/>
  <c r="H3150" i="6"/>
  <c r="H3146" i="6"/>
  <c r="H3142" i="6"/>
  <c r="H3138" i="6"/>
  <c r="H3137" i="6"/>
  <c r="H3136" i="6"/>
  <c r="H3135" i="6"/>
  <c r="H3134" i="6"/>
  <c r="H3133" i="6"/>
  <c r="H3132" i="6"/>
  <c r="H3131" i="6"/>
  <c r="H3130" i="6"/>
  <c r="H3129" i="6"/>
  <c r="H3128" i="6"/>
  <c r="H3127" i="6"/>
  <c r="H3126" i="6"/>
  <c r="H3125" i="6"/>
  <c r="H3124" i="6"/>
  <c r="H3123" i="6"/>
  <c r="H3122" i="6"/>
  <c r="H3121" i="6"/>
  <c r="H3120" i="6"/>
  <c r="H3119" i="6"/>
  <c r="H3118" i="6"/>
  <c r="H3117" i="6"/>
  <c r="H3116" i="6"/>
  <c r="H3115" i="6"/>
  <c r="H3114" i="6"/>
  <c r="H3113" i="6"/>
  <c r="H3112" i="6"/>
  <c r="H3111" i="6"/>
  <c r="H3110" i="6"/>
  <c r="H3109" i="6"/>
  <c r="H3108" i="6"/>
  <c r="H3107" i="6"/>
  <c r="H3106" i="6"/>
  <c r="H3105" i="6"/>
  <c r="H3104" i="6"/>
  <c r="H3103" i="6"/>
  <c r="H3102" i="6"/>
  <c r="H3101" i="6"/>
  <c r="H3100" i="6"/>
  <c r="H3099" i="6"/>
  <c r="H3098" i="6"/>
  <c r="H3097" i="6"/>
  <c r="H3096" i="6"/>
  <c r="H3095" i="6"/>
  <c r="H3094" i="6"/>
  <c r="H3093" i="6"/>
  <c r="H3092" i="6"/>
  <c r="H3091" i="6"/>
  <c r="H3090" i="6"/>
  <c r="H3089" i="6"/>
  <c r="H3088" i="6"/>
  <c r="H3087" i="6"/>
  <c r="H3086" i="6"/>
  <c r="H3085" i="6"/>
  <c r="H3084" i="6"/>
  <c r="H3083" i="6"/>
  <c r="H3082" i="6"/>
  <c r="H3081" i="6"/>
  <c r="H3080" i="6"/>
  <c r="H3079" i="6"/>
  <c r="H3078" i="6"/>
  <c r="H3077" i="6"/>
  <c r="H3076" i="6"/>
  <c r="H3075" i="6"/>
  <c r="H3074" i="6"/>
  <c r="H3073" i="6"/>
  <c r="H3072" i="6"/>
  <c r="H3071" i="6"/>
  <c r="H3070" i="6"/>
  <c r="H3069" i="6"/>
  <c r="H3068" i="6"/>
  <c r="H3067" i="6"/>
  <c r="H3066" i="6"/>
  <c r="H3065" i="6"/>
  <c r="H3064" i="6"/>
  <c r="H3063" i="6"/>
  <c r="H3062" i="6"/>
  <c r="H3061" i="6"/>
  <c r="H3060" i="6"/>
  <c r="H3059" i="6"/>
  <c r="H3058" i="6"/>
  <c r="H3057" i="6"/>
  <c r="H3056" i="6"/>
  <c r="H3055" i="6"/>
  <c r="H3054" i="6"/>
  <c r="H3053" i="6"/>
  <c r="H3052" i="6"/>
  <c r="H3051" i="6"/>
  <c r="H3050" i="6"/>
  <c r="H3049" i="6"/>
  <c r="H3048" i="6"/>
  <c r="H3047" i="6"/>
  <c r="H3046" i="6"/>
  <c r="H3045" i="6"/>
  <c r="H3044" i="6"/>
  <c r="H3043" i="6"/>
  <c r="H3042" i="6"/>
  <c r="H3041" i="6"/>
  <c r="H3040" i="6"/>
  <c r="H3039" i="6"/>
  <c r="H3038" i="6"/>
  <c r="H3037" i="6"/>
  <c r="H3036" i="6"/>
  <c r="H3035" i="6"/>
  <c r="H3034" i="6"/>
  <c r="H3033" i="6"/>
  <c r="H3235" i="6"/>
  <c r="H3231" i="6"/>
  <c r="H3227" i="6"/>
  <c r="H3223" i="6"/>
  <c r="H3219" i="6"/>
  <c r="H3215" i="6"/>
  <c r="H3211" i="6"/>
  <c r="H3207" i="6"/>
  <c r="H3203" i="6"/>
  <c r="H3199" i="6"/>
  <c r="H3195" i="6"/>
  <c r="H3191" i="6"/>
  <c r="H3187" i="6"/>
  <c r="H3183" i="6"/>
  <c r="H3179" i="6"/>
  <c r="H3175" i="6"/>
  <c r="H3171" i="6"/>
  <c r="H3167" i="6"/>
  <c r="H3163" i="6"/>
  <c r="H3159" i="6"/>
  <c r="H3155" i="6"/>
  <c r="H3151" i="6"/>
  <c r="H3147" i="6"/>
  <c r="H3143" i="6"/>
  <c r="H3139" i="6"/>
  <c r="H3234" i="6"/>
  <c r="H3230" i="6"/>
  <c r="H3226" i="6"/>
  <c r="H3222" i="6"/>
  <c r="H3218" i="6"/>
  <c r="H3214" i="6"/>
  <c r="H3210" i="6"/>
  <c r="H3206" i="6"/>
  <c r="H3202" i="6"/>
  <c r="H3198" i="6"/>
  <c r="H3194" i="6"/>
  <c r="H3190" i="6"/>
  <c r="H3186" i="6"/>
  <c r="H3184" i="6"/>
  <c r="H3180" i="6"/>
  <c r="H3176" i="6"/>
  <c r="H3172" i="6"/>
  <c r="H3168" i="6"/>
  <c r="H3164" i="6"/>
  <c r="H3160" i="6"/>
  <c r="H3156" i="6"/>
  <c r="H3152" i="6"/>
  <c r="H3148" i="6"/>
  <c r="H3144" i="6"/>
  <c r="H3140" i="6"/>
  <c r="H3237" i="6"/>
  <c r="H3233" i="6"/>
  <c r="H3229" i="6"/>
  <c r="H3225" i="6"/>
  <c r="H3221" i="6"/>
  <c r="H3217" i="6"/>
  <c r="H3213" i="6"/>
  <c r="H3209" i="6"/>
  <c r="H3205" i="6"/>
  <c r="H3201" i="6"/>
  <c r="H3197" i="6"/>
  <c r="H3193" i="6"/>
  <c r="H3189" i="6"/>
  <c r="H3185" i="6"/>
  <c r="H3181" i="6"/>
  <c r="H3177" i="6"/>
  <c r="H3173" i="6"/>
  <c r="H3169" i="6"/>
  <c r="H3165" i="6"/>
  <c r="H3161" i="6"/>
  <c r="H3157" i="6"/>
  <c r="H3153" i="6"/>
  <c r="H3149" i="6"/>
  <c r="H3145" i="6"/>
  <c r="H3141" i="6"/>
  <c r="H3029" i="6"/>
  <c r="H3025" i="6"/>
  <c r="H3021" i="6"/>
  <c r="H3017" i="6"/>
  <c r="H3013" i="6"/>
  <c r="H3009" i="6"/>
  <c r="H3032" i="6"/>
  <c r="H3028" i="6"/>
  <c r="H3024" i="6"/>
  <c r="H3020" i="6"/>
  <c r="H3016" i="6"/>
  <c r="H3012" i="6"/>
  <c r="H3008" i="6"/>
  <c r="H3031" i="6"/>
  <c r="H3027" i="6"/>
  <c r="H3023" i="6"/>
  <c r="H3019" i="6"/>
  <c r="H3015" i="6"/>
  <c r="H3011" i="6"/>
  <c r="H3007" i="6"/>
  <c r="H3005" i="6"/>
  <c r="H3004" i="6"/>
  <c r="H3003" i="6"/>
  <c r="H3002" i="6"/>
  <c r="H3001" i="6"/>
  <c r="H3000" i="6"/>
  <c r="H2999" i="6"/>
  <c r="H2998" i="6"/>
  <c r="H2997" i="6"/>
  <c r="H2996" i="6"/>
  <c r="H2995" i="6"/>
  <c r="H2994" i="6"/>
  <c r="H2993" i="6"/>
  <c r="H2992" i="6"/>
  <c r="H2991" i="6"/>
  <c r="H2990" i="6"/>
  <c r="H2989" i="6"/>
  <c r="H2988" i="6"/>
  <c r="H2987" i="6"/>
  <c r="H2986" i="6"/>
  <c r="H2985" i="6"/>
  <c r="H2984" i="6"/>
  <c r="H2983" i="6"/>
  <c r="H2982" i="6"/>
  <c r="H2981" i="6"/>
  <c r="H2980" i="6"/>
  <c r="H2979" i="6"/>
  <c r="H2978" i="6"/>
  <c r="H2977" i="6"/>
  <c r="H2976" i="6"/>
  <c r="H2975" i="6"/>
  <c r="H2974" i="6"/>
  <c r="H2973" i="6"/>
  <c r="H2972" i="6"/>
  <c r="H2971" i="6"/>
  <c r="H2970" i="6"/>
  <c r="H2969" i="6"/>
  <c r="H2968" i="6"/>
  <c r="H2967" i="6"/>
  <c r="H2966" i="6"/>
  <c r="H2965" i="6"/>
  <c r="H2964" i="6"/>
  <c r="H2963" i="6"/>
  <c r="H2962" i="6"/>
  <c r="H2961" i="6"/>
  <c r="H2960" i="6"/>
  <c r="H2959" i="6"/>
  <c r="H2958" i="6"/>
  <c r="H2957" i="6"/>
  <c r="H2956" i="6"/>
  <c r="H2955" i="6"/>
  <c r="H2954" i="6"/>
  <c r="H2953" i="6"/>
  <c r="H2952" i="6"/>
  <c r="H2951" i="6"/>
  <c r="H2950" i="6"/>
  <c r="H2949" i="6"/>
  <c r="H2948" i="6"/>
  <c r="H2947" i="6"/>
  <c r="H2946" i="6"/>
  <c r="H2945" i="6"/>
  <c r="H2944" i="6"/>
  <c r="H2943" i="6"/>
  <c r="H2942" i="6"/>
  <c r="H2941" i="6"/>
  <c r="H2940" i="6"/>
  <c r="H2939" i="6"/>
  <c r="H2938" i="6"/>
  <c r="H2937" i="6"/>
  <c r="H2936" i="6"/>
  <c r="H2935" i="6"/>
  <c r="H2934" i="6"/>
  <c r="H2933" i="6"/>
  <c r="H2932" i="6"/>
  <c r="H2931" i="6"/>
  <c r="H2930" i="6"/>
  <c r="H2929" i="6"/>
  <c r="H2928" i="6"/>
  <c r="H2927" i="6"/>
  <c r="H2926" i="6"/>
  <c r="H2925" i="6"/>
  <c r="H2924" i="6"/>
  <c r="H2923" i="6"/>
  <c r="H2922" i="6"/>
  <c r="H2921" i="6"/>
  <c r="H2920" i="6"/>
  <c r="H2919" i="6"/>
  <c r="H2918" i="6"/>
  <c r="H2917" i="6"/>
  <c r="H2916" i="6"/>
  <c r="H2915" i="6"/>
  <c r="H2914" i="6"/>
  <c r="H2913" i="6"/>
  <c r="H2912" i="6"/>
  <c r="H2911" i="6"/>
  <c r="H2910" i="6"/>
  <c r="H2909" i="6"/>
  <c r="H2908" i="6"/>
  <c r="H2907" i="6"/>
  <c r="H2906" i="6"/>
  <c r="H2905" i="6"/>
  <c r="H2904" i="6"/>
  <c r="H2903" i="6"/>
  <c r="H2902" i="6"/>
  <c r="H2901" i="6"/>
  <c r="H2900" i="6"/>
  <c r="H2899" i="6"/>
  <c r="H2898" i="6"/>
  <c r="H2897" i="6"/>
  <c r="H2896" i="6"/>
  <c r="H2895" i="6"/>
  <c r="H2894" i="6"/>
  <c r="H2893" i="6"/>
  <c r="H2892" i="6"/>
  <c r="H2891" i="6"/>
  <c r="H2890" i="6"/>
  <c r="H2889" i="6"/>
  <c r="H2888" i="6"/>
  <c r="H2887" i="6"/>
  <c r="H2886" i="6"/>
  <c r="H2885" i="6"/>
  <c r="H2884" i="6"/>
  <c r="H2883" i="6"/>
  <c r="H2882" i="6"/>
  <c r="H2881" i="6"/>
  <c r="H2880" i="6"/>
  <c r="H2879" i="6"/>
  <c r="H2878" i="6"/>
  <c r="H2877" i="6"/>
  <c r="H2876" i="6"/>
  <c r="H2875" i="6"/>
  <c r="H2874" i="6"/>
  <c r="H2873" i="6"/>
  <c r="H2872" i="6"/>
  <c r="H2871" i="6"/>
  <c r="H2870" i="6"/>
  <c r="H2869" i="6"/>
  <c r="H2868" i="6"/>
  <c r="H2867" i="6"/>
  <c r="H2866" i="6"/>
  <c r="H2865" i="6"/>
  <c r="H2864" i="6"/>
  <c r="H2863" i="6"/>
  <c r="H2862" i="6"/>
  <c r="H2861" i="6"/>
  <c r="H2860" i="6"/>
  <c r="H2859" i="6"/>
  <c r="H2858" i="6"/>
  <c r="H2857" i="6"/>
  <c r="H2856" i="6"/>
  <c r="H2855" i="6"/>
  <c r="H2854" i="6"/>
  <c r="H2853" i="6"/>
  <c r="H2852" i="6"/>
  <c r="H2851" i="6"/>
  <c r="H2850" i="6"/>
  <c r="H2849" i="6"/>
  <c r="H2848" i="6"/>
  <c r="H2847" i="6"/>
  <c r="H2846" i="6"/>
  <c r="H2845" i="6"/>
  <c r="H2844" i="6"/>
  <c r="H2843" i="6"/>
  <c r="H2842" i="6"/>
  <c r="H2841" i="6"/>
  <c r="H2840" i="6"/>
  <c r="H2839" i="6"/>
  <c r="H2838" i="6"/>
  <c r="H2837" i="6"/>
  <c r="H2836" i="6"/>
  <c r="H3030" i="6"/>
  <c r="H3026" i="6"/>
  <c r="H3022" i="6"/>
  <c r="H3018" i="6"/>
  <c r="H3014" i="6"/>
  <c r="H3010" i="6"/>
  <c r="H3006" i="6"/>
  <c r="H2794" i="6"/>
  <c r="H2790" i="6"/>
  <c r="H2786" i="6"/>
  <c r="H2782" i="6"/>
  <c r="H2778" i="6"/>
  <c r="H2774" i="6"/>
  <c r="H2770" i="6"/>
  <c r="H2766" i="6"/>
  <c r="H2762" i="6"/>
  <c r="H2758" i="6"/>
  <c r="H2754" i="6"/>
  <c r="H2750" i="6"/>
  <c r="H2746" i="6"/>
  <c r="H2742" i="6"/>
  <c r="H2738" i="6"/>
  <c r="H2734" i="6"/>
  <c r="H2730" i="6"/>
  <c r="H2726" i="6"/>
  <c r="H2722" i="6"/>
  <c r="H2835" i="6"/>
  <c r="H2833" i="6"/>
  <c r="H2831" i="6"/>
  <c r="H2830" i="6"/>
  <c r="H2829" i="6"/>
  <c r="H2828" i="6"/>
  <c r="H2827" i="6"/>
  <c r="H2826" i="6"/>
  <c r="H2825" i="6"/>
  <c r="H2824" i="6"/>
  <c r="H2823" i="6"/>
  <c r="H2822" i="6"/>
  <c r="H2821" i="6"/>
  <c r="H2820" i="6"/>
  <c r="H2819" i="6"/>
  <c r="H2818" i="6"/>
  <c r="H2817" i="6"/>
  <c r="H2816" i="6"/>
  <c r="H2815" i="6"/>
  <c r="H2814" i="6"/>
  <c r="H2813" i="6"/>
  <c r="H2812" i="6"/>
  <c r="H2811" i="6"/>
  <c r="H2810" i="6"/>
  <c r="H2809" i="6"/>
  <c r="H2808" i="6"/>
  <c r="H2807" i="6"/>
  <c r="H2806" i="6"/>
  <c r="H2805" i="6"/>
  <c r="H2804" i="6"/>
  <c r="H2803" i="6"/>
  <c r="H2802" i="6"/>
  <c r="H2801" i="6"/>
  <c r="H2800" i="6"/>
  <c r="H2799" i="6"/>
  <c r="H2798" i="6"/>
  <c r="H2797" i="6"/>
  <c r="H2795" i="6"/>
  <c r="H2791" i="6"/>
  <c r="H2787" i="6"/>
  <c r="H2783" i="6"/>
  <c r="H2779" i="6"/>
  <c r="H2775" i="6"/>
  <c r="H2771" i="6"/>
  <c r="H2767" i="6"/>
  <c r="H2763" i="6"/>
  <c r="H2759" i="6"/>
  <c r="H2755" i="6"/>
  <c r="H2751" i="6"/>
  <c r="H2747" i="6"/>
  <c r="H2743" i="6"/>
  <c r="H2739" i="6"/>
  <c r="H2735" i="6"/>
  <c r="H2731" i="6"/>
  <c r="H2727" i="6"/>
  <c r="H2723" i="6"/>
  <c r="H2796" i="6"/>
  <c r="H2792" i="6"/>
  <c r="H2788" i="6"/>
  <c r="H2784" i="6"/>
  <c r="H2780" i="6"/>
  <c r="H2776" i="6"/>
  <c r="H2772" i="6"/>
  <c r="H2768" i="6"/>
  <c r="H2764" i="6"/>
  <c r="H2760" i="6"/>
  <c r="H2756" i="6"/>
  <c r="H2752" i="6"/>
  <c r="H2748" i="6"/>
  <c r="H2744" i="6"/>
  <c r="H2740" i="6"/>
  <c r="H2736" i="6"/>
  <c r="H2732" i="6"/>
  <c r="H2728" i="6"/>
  <c r="H2724" i="6"/>
  <c r="H2720" i="6"/>
  <c r="H2719" i="6"/>
  <c r="H2718" i="6"/>
  <c r="H2717" i="6"/>
  <c r="H2716" i="6"/>
  <c r="H2715" i="6"/>
  <c r="H2714" i="6"/>
  <c r="H2713" i="6"/>
  <c r="H2712" i="6"/>
  <c r="H2711" i="6"/>
  <c r="H2710" i="6"/>
  <c r="H2709" i="6"/>
  <c r="H2708" i="6"/>
  <c r="H2707" i="6"/>
  <c r="H2706" i="6"/>
  <c r="H2705" i="6"/>
  <c r="H2704" i="6"/>
  <c r="H2703" i="6"/>
  <c r="H2702" i="6"/>
  <c r="H2701" i="6"/>
  <c r="H2700" i="6"/>
  <c r="H2699" i="6"/>
  <c r="H2698" i="6"/>
  <c r="H2697" i="6"/>
  <c r="H2696" i="6"/>
  <c r="H2695" i="6"/>
  <c r="H2694" i="6"/>
  <c r="H2693" i="6"/>
  <c r="H2692" i="6"/>
  <c r="H2691" i="6"/>
  <c r="H2690" i="6"/>
  <c r="H2689" i="6"/>
  <c r="H2688" i="6"/>
  <c r="H2687" i="6"/>
  <c r="H2686" i="6"/>
  <c r="H2685" i="6"/>
  <c r="H2684" i="6"/>
  <c r="H2683" i="6"/>
  <c r="H2682" i="6"/>
  <c r="H2681" i="6"/>
  <c r="H2680" i="6"/>
  <c r="H2679" i="6"/>
  <c r="H2678" i="6"/>
  <c r="H2677" i="6"/>
  <c r="H2676" i="6"/>
  <c r="H2675" i="6"/>
  <c r="H2674" i="6"/>
  <c r="H2673" i="6"/>
  <c r="H2672" i="6"/>
  <c r="H2671" i="6"/>
  <c r="H2670" i="6"/>
  <c r="H2669" i="6"/>
  <c r="H2668" i="6"/>
  <c r="H2667" i="6"/>
  <c r="H2666" i="6"/>
  <c r="H2665" i="6"/>
  <c r="H2664" i="6"/>
  <c r="H2663" i="6"/>
  <c r="H2662" i="6"/>
  <c r="H2661" i="6"/>
  <c r="H2660" i="6"/>
  <c r="H2659" i="6"/>
  <c r="H2658" i="6"/>
  <c r="H2657" i="6"/>
  <c r="H2656" i="6"/>
  <c r="H2655" i="6"/>
  <c r="H2654" i="6"/>
  <c r="H2653" i="6"/>
  <c r="H2652" i="6"/>
  <c r="H2651" i="6"/>
  <c r="H2650" i="6"/>
  <c r="H2649" i="6"/>
  <c r="H2648" i="6"/>
  <c r="H2647" i="6"/>
  <c r="H2646" i="6"/>
  <c r="H2645" i="6"/>
  <c r="H2644" i="6"/>
  <c r="H2643" i="6"/>
  <c r="H2642" i="6"/>
  <c r="H2641" i="6"/>
  <c r="H2640" i="6"/>
  <c r="H2639" i="6"/>
  <c r="H2638" i="6"/>
  <c r="H2637" i="6"/>
  <c r="H2636" i="6"/>
  <c r="H2635" i="6"/>
  <c r="H2634" i="6"/>
  <c r="H2633" i="6"/>
  <c r="H2632" i="6"/>
  <c r="H2631" i="6"/>
  <c r="H2630" i="6"/>
  <c r="H2629" i="6"/>
  <c r="H2628" i="6"/>
  <c r="H2627" i="6"/>
  <c r="H2626" i="6"/>
  <c r="H2625" i="6"/>
  <c r="H2624" i="6"/>
  <c r="H2623" i="6"/>
  <c r="H2622" i="6"/>
  <c r="H2621" i="6"/>
  <c r="H2620" i="6"/>
  <c r="H2619" i="6"/>
  <c r="H2618" i="6"/>
  <c r="H2617" i="6"/>
  <c r="H2616" i="6"/>
  <c r="H2615" i="6"/>
  <c r="H2614" i="6"/>
  <c r="H2613" i="6"/>
  <c r="H2612" i="6"/>
  <c r="H2611" i="6"/>
  <c r="H2610" i="6"/>
  <c r="H2609" i="6"/>
  <c r="H2608" i="6"/>
  <c r="H2607" i="6"/>
  <c r="H2606" i="6"/>
  <c r="H2605" i="6"/>
  <c r="H2604" i="6"/>
  <c r="H2603" i="6"/>
  <c r="H2602" i="6"/>
  <c r="H2601" i="6"/>
  <c r="H2600" i="6"/>
  <c r="H2599" i="6"/>
  <c r="H2598" i="6"/>
  <c r="H2597" i="6"/>
  <c r="H2596" i="6"/>
  <c r="H2595" i="6"/>
  <c r="H2594" i="6"/>
  <c r="H2593" i="6"/>
  <c r="H2592" i="6"/>
  <c r="H2591" i="6"/>
  <c r="H2590" i="6"/>
  <c r="H2589" i="6"/>
  <c r="H2588" i="6"/>
  <c r="H2587" i="6"/>
  <c r="H2586" i="6"/>
  <c r="H2585" i="6"/>
  <c r="H2584" i="6"/>
  <c r="H2583" i="6"/>
  <c r="H2582" i="6"/>
  <c r="H2581" i="6"/>
  <c r="H2580" i="6"/>
  <c r="H2579" i="6"/>
  <c r="H2578" i="6"/>
  <c r="H2577" i="6"/>
  <c r="H2576" i="6"/>
  <c r="H2575" i="6"/>
  <c r="H2574" i="6"/>
  <c r="H2573" i="6"/>
  <c r="H2572" i="6"/>
  <c r="H2571" i="6"/>
  <c r="H2570" i="6"/>
  <c r="H2569" i="6"/>
  <c r="H2568" i="6"/>
  <c r="H2567" i="6"/>
  <c r="H2566" i="6"/>
  <c r="H2565" i="6"/>
  <c r="H2564" i="6"/>
  <c r="H2563" i="6"/>
  <c r="H2562" i="6"/>
  <c r="H2561" i="6"/>
  <c r="H2560" i="6"/>
  <c r="H2559" i="6"/>
  <c r="H2558" i="6"/>
  <c r="H2557" i="6"/>
  <c r="H2834" i="6"/>
  <c r="H2832" i="6"/>
  <c r="H2793" i="6"/>
  <c r="H2789" i="6"/>
  <c r="H2785" i="6"/>
  <c r="H2781" i="6"/>
  <c r="H2777" i="6"/>
  <c r="H2773" i="6"/>
  <c r="H2769" i="6"/>
  <c r="H2765" i="6"/>
  <c r="H2761" i="6"/>
  <c r="H2757" i="6"/>
  <c r="H2753" i="6"/>
  <c r="H2749" i="6"/>
  <c r="H2745" i="6"/>
  <c r="H2741" i="6"/>
  <c r="H2737" i="6"/>
  <c r="H2733" i="6"/>
  <c r="H2729" i="6"/>
  <c r="H2725" i="6"/>
  <c r="H2721" i="6"/>
  <c r="H2521" i="6"/>
  <c r="H2517" i="6"/>
  <c r="H2513" i="6"/>
  <c r="H2509" i="6"/>
  <c r="H2505" i="6"/>
  <c r="H2501" i="6"/>
  <c r="H2497" i="6"/>
  <c r="H2493" i="6"/>
  <c r="H2489" i="6"/>
  <c r="H2485" i="6"/>
  <c r="H2481" i="6"/>
  <c r="H2477" i="6"/>
  <c r="H2473" i="6"/>
  <c r="H2469" i="6"/>
  <c r="H2465" i="6"/>
  <c r="H2461" i="6"/>
  <c r="H2457" i="6"/>
  <c r="H2453" i="6"/>
  <c r="H2449" i="6"/>
  <c r="H2448" i="6"/>
  <c r="H2447" i="6"/>
  <c r="H2446" i="6"/>
  <c r="H2445" i="6"/>
  <c r="H2444" i="6"/>
  <c r="H2443" i="6"/>
  <c r="H2442" i="6"/>
  <c r="H2441" i="6"/>
  <c r="H2440" i="6"/>
  <c r="H2439" i="6"/>
  <c r="H2438" i="6"/>
  <c r="H2437" i="6"/>
  <c r="H2436" i="6"/>
  <c r="H2435" i="6"/>
  <c r="H2434" i="6"/>
  <c r="H2433" i="6"/>
  <c r="H2432" i="6"/>
  <c r="H2431" i="6"/>
  <c r="H2430" i="6"/>
  <c r="H2429" i="6"/>
  <c r="H2428" i="6"/>
  <c r="H2427" i="6"/>
  <c r="H2426" i="6"/>
  <c r="H2425" i="6"/>
  <c r="H2424" i="6"/>
  <c r="H2423" i="6"/>
  <c r="H2422" i="6"/>
  <c r="H2421" i="6"/>
  <c r="H2420" i="6"/>
  <c r="H2419" i="6"/>
  <c r="H2418" i="6"/>
  <c r="H2417" i="6"/>
  <c r="H2416" i="6"/>
  <c r="H2415" i="6"/>
  <c r="H2414" i="6"/>
  <c r="H2413" i="6"/>
  <c r="H2412" i="6"/>
  <c r="H2411" i="6"/>
  <c r="H2410" i="6"/>
  <c r="H2409" i="6"/>
  <c r="H2408" i="6"/>
  <c r="H2407" i="6"/>
  <c r="H2406" i="6"/>
  <c r="H2405" i="6"/>
  <c r="H2404" i="6"/>
  <c r="H2403" i="6"/>
  <c r="H2402" i="6"/>
  <c r="H2401" i="6"/>
  <c r="H2400" i="6"/>
  <c r="H2399" i="6"/>
  <c r="H2398" i="6"/>
  <c r="H2397" i="6"/>
  <c r="H2396" i="6"/>
  <c r="H2395" i="6"/>
  <c r="H2394" i="6"/>
  <c r="H2393" i="6"/>
  <c r="H2392" i="6"/>
  <c r="H2391" i="6"/>
  <c r="H2390" i="6"/>
  <c r="H2389" i="6"/>
  <c r="H2388" i="6"/>
  <c r="H2387" i="6"/>
  <c r="H2386" i="6"/>
  <c r="H2385" i="6"/>
  <c r="H2384" i="6"/>
  <c r="H2383" i="6"/>
  <c r="H2382" i="6"/>
  <c r="H2381" i="6"/>
  <c r="H2380" i="6"/>
  <c r="H2379" i="6"/>
  <c r="H2378" i="6"/>
  <c r="H2377" i="6"/>
  <c r="H2376" i="6"/>
  <c r="H2375" i="6"/>
  <c r="H2374" i="6"/>
  <c r="H2373" i="6"/>
  <c r="H2372" i="6"/>
  <c r="H2371" i="6"/>
  <c r="H2370" i="6"/>
  <c r="H2369" i="6"/>
  <c r="H2368" i="6"/>
  <c r="H2367" i="6"/>
  <c r="H2366" i="6"/>
  <c r="H2365" i="6"/>
  <c r="H2364" i="6"/>
  <c r="H2363" i="6"/>
  <c r="H2362" i="6"/>
  <c r="H2361" i="6"/>
  <c r="H2360" i="6"/>
  <c r="H2359" i="6"/>
  <c r="H2358" i="6"/>
  <c r="H2357" i="6"/>
  <c r="H2356" i="6"/>
  <c r="H2355" i="6"/>
  <c r="H2354" i="6"/>
  <c r="H2353" i="6"/>
  <c r="H2352" i="6"/>
  <c r="H2351" i="6"/>
  <c r="H2350" i="6"/>
  <c r="H2349" i="6"/>
  <c r="H2348" i="6"/>
  <c r="H2347" i="6"/>
  <c r="H2346" i="6"/>
  <c r="H2345" i="6"/>
  <c r="H2344" i="6"/>
  <c r="H2343" i="6"/>
  <c r="H2342" i="6"/>
  <c r="H2341" i="6"/>
  <c r="H2340" i="6"/>
  <c r="H2339" i="6"/>
  <c r="H2338" i="6"/>
  <c r="H2337" i="6"/>
  <c r="H2336" i="6"/>
  <c r="H2335" i="6"/>
  <c r="H2334" i="6"/>
  <c r="H2333" i="6"/>
  <c r="H2332" i="6"/>
  <c r="H2331" i="6"/>
  <c r="H2330" i="6"/>
  <c r="H2329" i="6"/>
  <c r="H2328" i="6"/>
  <c r="H2327" i="6"/>
  <c r="H2326" i="6"/>
  <c r="H2325" i="6"/>
  <c r="H2324" i="6"/>
  <c r="H2323" i="6"/>
  <c r="H2322" i="6"/>
  <c r="H2321" i="6"/>
  <c r="H2320" i="6"/>
  <c r="H2319" i="6"/>
  <c r="H2318" i="6"/>
  <c r="H2317" i="6"/>
  <c r="H2316" i="6"/>
  <c r="H2315" i="6"/>
  <c r="H2314" i="6"/>
  <c r="H2313" i="6"/>
  <c r="H2312" i="6"/>
  <c r="H2311" i="6"/>
  <c r="H2310" i="6"/>
  <c r="H2309" i="6"/>
  <c r="H2308" i="6"/>
  <c r="H2307" i="6"/>
  <c r="H2306" i="6"/>
  <c r="H2305" i="6"/>
  <c r="H2304" i="6"/>
  <c r="H2303" i="6"/>
  <c r="H2302" i="6"/>
  <c r="H2301" i="6"/>
  <c r="H2300" i="6"/>
  <c r="H2299" i="6"/>
  <c r="H2298" i="6"/>
  <c r="H2297" i="6"/>
  <c r="H2296" i="6"/>
  <c r="H2295" i="6"/>
  <c r="H2294" i="6"/>
  <c r="H2556" i="6"/>
  <c r="H2555" i="6"/>
  <c r="H2554" i="6"/>
  <c r="H2553" i="6"/>
  <c r="H2552" i="6"/>
  <c r="H2551" i="6"/>
  <c r="H2550" i="6"/>
  <c r="H2549" i="6"/>
  <c r="H2548" i="6"/>
  <c r="H2547" i="6"/>
  <c r="H2546" i="6"/>
  <c r="H2545" i="6"/>
  <c r="H2544" i="6"/>
  <c r="H2543" i="6"/>
  <c r="H2542" i="6"/>
  <c r="H2541" i="6"/>
  <c r="H2540" i="6"/>
  <c r="H2539" i="6"/>
  <c r="H2538" i="6"/>
  <c r="H2537" i="6"/>
  <c r="H2536" i="6"/>
  <c r="H2535" i="6"/>
  <c r="H2534" i="6"/>
  <c r="H2533" i="6"/>
  <c r="H2532" i="6"/>
  <c r="H2531" i="6"/>
  <c r="H2530" i="6"/>
  <c r="H2529" i="6"/>
  <c r="H2528" i="6"/>
  <c r="H2527" i="6"/>
  <c r="H2526" i="6"/>
  <c r="H2525" i="6"/>
  <c r="H2524" i="6"/>
  <c r="H2522" i="6"/>
  <c r="H2518" i="6"/>
  <c r="H2514" i="6"/>
  <c r="H2510" i="6"/>
  <c r="H2506" i="6"/>
  <c r="H2502" i="6"/>
  <c r="H2498" i="6"/>
  <c r="H2494" i="6"/>
  <c r="H2490" i="6"/>
  <c r="H2486" i="6"/>
  <c r="H2482" i="6"/>
  <c r="H2478" i="6"/>
  <c r="H2474" i="6"/>
  <c r="H2470" i="6"/>
  <c r="H2466" i="6"/>
  <c r="H2462" i="6"/>
  <c r="H2458" i="6"/>
  <c r="H2454" i="6"/>
  <c r="H2450" i="6"/>
  <c r="H2523" i="6"/>
  <c r="H2519" i="6"/>
  <c r="H2515" i="6"/>
  <c r="H2511" i="6"/>
  <c r="H2507" i="6"/>
  <c r="H2503" i="6"/>
  <c r="H2499" i="6"/>
  <c r="H2495" i="6"/>
  <c r="H2491" i="6"/>
  <c r="H2487" i="6"/>
  <c r="H2483" i="6"/>
  <c r="H2479" i="6"/>
  <c r="H2475" i="6"/>
  <c r="H2471" i="6"/>
  <c r="H2467" i="6"/>
  <c r="H2463" i="6"/>
  <c r="H2459" i="6"/>
  <c r="H2455" i="6"/>
  <c r="H2451" i="6"/>
  <c r="H2520" i="6"/>
  <c r="H2516" i="6"/>
  <c r="H2512" i="6"/>
  <c r="H2508" i="6"/>
  <c r="H2504" i="6"/>
  <c r="H2500" i="6"/>
  <c r="H2496" i="6"/>
  <c r="H2492" i="6"/>
  <c r="H2488" i="6"/>
  <c r="H2484" i="6"/>
  <c r="H2480" i="6"/>
  <c r="H2476" i="6"/>
  <c r="H2472" i="6"/>
  <c r="H2468" i="6"/>
  <c r="H2464" i="6"/>
  <c r="H2460" i="6"/>
  <c r="H2456" i="6"/>
  <c r="H2452" i="6"/>
  <c r="H2290" i="6"/>
  <c r="H2286" i="6"/>
  <c r="H2282" i="6"/>
  <c r="H2278" i="6"/>
  <c r="H2274" i="6"/>
  <c r="H2270" i="6"/>
  <c r="H2266" i="6"/>
  <c r="H2262" i="6"/>
  <c r="H2258" i="6"/>
  <c r="H2254" i="6"/>
  <c r="H2250" i="6"/>
  <c r="H2246" i="6"/>
  <c r="H2242" i="6"/>
  <c r="H2238" i="6"/>
  <c r="H2234" i="6"/>
  <c r="H2230" i="6"/>
  <c r="H2226" i="6"/>
  <c r="H2222" i="6"/>
  <c r="H2218" i="6"/>
  <c r="H2214" i="6"/>
  <c r="H2210" i="6"/>
  <c r="H2206" i="6"/>
  <c r="H2202" i="6"/>
  <c r="H2198" i="6"/>
  <c r="H2194" i="6"/>
  <c r="H2190" i="6"/>
  <c r="H2293" i="6"/>
  <c r="H2289" i="6"/>
  <c r="H2285" i="6"/>
  <c r="H2281" i="6"/>
  <c r="H2277" i="6"/>
  <c r="H2273" i="6"/>
  <c r="H2269" i="6"/>
  <c r="H2265" i="6"/>
  <c r="H2261" i="6"/>
  <c r="H2257" i="6"/>
  <c r="H2253" i="6"/>
  <c r="H2249" i="6"/>
  <c r="H2245" i="6"/>
  <c r="H2241" i="6"/>
  <c r="H2237" i="6"/>
  <c r="H2233" i="6"/>
  <c r="H2229" i="6"/>
  <c r="H2223" i="6"/>
  <c r="H2219" i="6"/>
  <c r="H2215" i="6"/>
  <c r="H2211" i="6"/>
  <c r="H2207" i="6"/>
  <c r="H2203" i="6"/>
  <c r="H2199" i="6"/>
  <c r="H2195" i="6"/>
  <c r="H2191" i="6"/>
  <c r="H2292" i="6"/>
  <c r="H2288" i="6"/>
  <c r="H2284" i="6"/>
  <c r="H2280" i="6"/>
  <c r="H2276" i="6"/>
  <c r="H2272" i="6"/>
  <c r="H2268" i="6"/>
  <c r="H2264" i="6"/>
  <c r="H2260" i="6"/>
  <c r="H2256" i="6"/>
  <c r="H2252" i="6"/>
  <c r="H2248" i="6"/>
  <c r="H2244" i="6"/>
  <c r="H2240" i="6"/>
  <c r="H2236" i="6"/>
  <c r="H2232" i="6"/>
  <c r="H2228" i="6"/>
  <c r="H2224" i="6"/>
  <c r="H2220" i="6"/>
  <c r="H2216" i="6"/>
  <c r="H2212" i="6"/>
  <c r="H2208" i="6"/>
  <c r="H2204" i="6"/>
  <c r="H2200" i="6"/>
  <c r="H2196" i="6"/>
  <c r="H2192" i="6"/>
  <c r="H2188" i="6"/>
  <c r="H2187" i="6"/>
  <c r="H2186" i="6"/>
  <c r="H2185" i="6"/>
  <c r="H2184" i="6"/>
  <c r="H2183" i="6"/>
  <c r="H2182" i="6"/>
  <c r="H2181" i="6"/>
  <c r="H2180" i="6"/>
  <c r="H2179" i="6"/>
  <c r="H2178" i="6"/>
  <c r="H2177" i="6"/>
  <c r="H2176" i="6"/>
  <c r="H2175" i="6"/>
  <c r="H2174" i="6"/>
  <c r="H2173" i="6"/>
  <c r="H2172" i="6"/>
  <c r="H2171" i="6"/>
  <c r="H2170" i="6"/>
  <c r="H2169" i="6"/>
  <c r="H2168" i="6"/>
  <c r="H2167" i="6"/>
  <c r="H2166" i="6"/>
  <c r="H2165" i="6"/>
  <c r="H2164" i="6"/>
  <c r="H2163" i="6"/>
  <c r="H2162" i="6"/>
  <c r="H2161" i="6"/>
  <c r="H2160" i="6"/>
  <c r="H2159" i="6"/>
  <c r="H2158" i="6"/>
  <c r="H2157" i="6"/>
  <c r="H2156" i="6"/>
  <c r="H2155" i="6"/>
  <c r="H2154" i="6"/>
  <c r="H2153" i="6"/>
  <c r="H2152" i="6"/>
  <c r="H2151" i="6"/>
  <c r="H2150" i="6"/>
  <c r="H2149" i="6"/>
  <c r="H2148" i="6"/>
  <c r="H2147" i="6"/>
  <c r="H2146" i="6"/>
  <c r="H2145" i="6"/>
  <c r="H2144" i="6"/>
  <c r="H2143" i="6"/>
  <c r="H2142" i="6"/>
  <c r="H2141" i="6"/>
  <c r="H2140" i="6"/>
  <c r="H2139" i="6"/>
  <c r="H2138" i="6"/>
  <c r="H2137" i="6"/>
  <c r="H2136" i="6"/>
  <c r="H2135" i="6"/>
  <c r="H2134" i="6"/>
  <c r="H2133" i="6"/>
  <c r="H2132" i="6"/>
  <c r="H2131" i="6"/>
  <c r="H2130" i="6"/>
  <c r="H2129" i="6"/>
  <c r="H2128" i="6"/>
  <c r="H2127" i="6"/>
  <c r="H2126" i="6"/>
  <c r="H2125" i="6"/>
  <c r="H2124" i="6"/>
  <c r="H2123" i="6"/>
  <c r="H2122" i="6"/>
  <c r="H2121" i="6"/>
  <c r="H2120" i="6"/>
  <c r="H2119" i="6"/>
  <c r="H2118" i="6"/>
  <c r="H2117" i="6"/>
  <c r="H2116" i="6"/>
  <c r="H2115" i="6"/>
  <c r="H2114" i="6"/>
  <c r="H2113" i="6"/>
  <c r="H2112" i="6"/>
  <c r="H2111" i="6"/>
  <c r="H2110" i="6"/>
  <c r="H2109" i="6"/>
  <c r="H2108" i="6"/>
  <c r="H2107" i="6"/>
  <c r="H2106" i="6"/>
  <c r="H2105" i="6"/>
  <c r="H2104" i="6"/>
  <c r="H2103" i="6"/>
  <c r="H2102" i="6"/>
  <c r="H2101" i="6"/>
  <c r="H2100" i="6"/>
  <c r="H2099" i="6"/>
  <c r="H2098" i="6"/>
  <c r="H2097" i="6"/>
  <c r="H2096" i="6"/>
  <c r="H2095" i="6"/>
  <c r="H2094" i="6"/>
  <c r="H2093" i="6"/>
  <c r="H2092" i="6"/>
  <c r="H2091" i="6"/>
  <c r="H2090" i="6"/>
  <c r="H2089" i="6"/>
  <c r="H2088" i="6"/>
  <c r="H2087" i="6"/>
  <c r="H2086" i="6"/>
  <c r="H2085" i="6"/>
  <c r="H2084" i="6"/>
  <c r="H2083" i="6"/>
  <c r="H2082" i="6"/>
  <c r="H2081" i="6"/>
  <c r="H2080" i="6"/>
  <c r="H2079" i="6"/>
  <c r="H2078" i="6"/>
  <c r="H2077" i="6"/>
  <c r="H2076" i="6"/>
  <c r="H2075" i="6"/>
  <c r="H2074" i="6"/>
  <c r="H2073" i="6"/>
  <c r="H2072" i="6"/>
  <c r="H2071" i="6"/>
  <c r="H2070" i="6"/>
  <c r="H2069" i="6"/>
  <c r="H2068" i="6"/>
  <c r="H2067" i="6"/>
  <c r="H2066" i="6"/>
  <c r="H2065" i="6"/>
  <c r="H2064" i="6"/>
  <c r="H2063" i="6"/>
  <c r="H2062" i="6"/>
  <c r="H2061" i="6"/>
  <c r="H2060" i="6"/>
  <c r="H2059" i="6"/>
  <c r="H2058" i="6"/>
  <c r="H2057" i="6"/>
  <c r="H2056" i="6"/>
  <c r="H2055" i="6"/>
  <c r="H2054" i="6"/>
  <c r="H2053" i="6"/>
  <c r="H2052" i="6"/>
  <c r="H2051" i="6"/>
  <c r="H2048" i="6"/>
  <c r="H1981" i="6"/>
  <c r="H1980" i="6"/>
  <c r="H1979" i="6"/>
  <c r="H1978" i="6"/>
  <c r="H1977" i="6"/>
  <c r="H1976" i="6"/>
  <c r="H1975" i="6"/>
  <c r="H1974" i="6"/>
  <c r="H1973" i="6"/>
  <c r="H1972" i="6"/>
  <c r="H1971" i="6"/>
  <c r="H1970" i="6"/>
  <c r="H1969" i="6"/>
  <c r="H1968" i="6"/>
  <c r="H1967" i="6"/>
  <c r="H1966" i="6"/>
  <c r="H1965" i="6"/>
  <c r="H1964" i="6"/>
  <c r="H1963" i="6"/>
  <c r="H1962" i="6"/>
  <c r="H1961" i="6"/>
  <c r="H1960" i="6"/>
  <c r="H1959" i="6"/>
  <c r="H1958" i="6"/>
  <c r="H1957" i="6"/>
  <c r="H1956" i="6"/>
  <c r="H1955" i="6"/>
  <c r="H1954" i="6"/>
  <c r="H1953" i="6"/>
  <c r="H2291" i="6"/>
  <c r="H2287" i="6"/>
  <c r="H2283" i="6"/>
  <c r="H2279" i="6"/>
  <c r="H2275" i="6"/>
  <c r="H2271" i="6"/>
  <c r="H2267" i="6"/>
  <c r="H2263" i="6"/>
  <c r="H2259" i="6"/>
  <c r="H2255" i="6"/>
  <c r="H2251" i="6"/>
  <c r="H2247" i="6"/>
  <c r="H2243" i="6"/>
  <c r="H2239" i="6"/>
  <c r="H2235" i="6"/>
  <c r="H2231" i="6"/>
  <c r="H2227" i="6"/>
  <c r="H2225" i="6"/>
  <c r="H2221" i="6"/>
  <c r="H2217" i="6"/>
  <c r="H2213" i="6"/>
  <c r="H2209" i="6"/>
  <c r="H2205" i="6"/>
  <c r="H2201" i="6"/>
  <c r="H2197" i="6"/>
  <c r="H2193" i="6"/>
  <c r="H2189" i="6"/>
  <c r="H2047" i="6"/>
  <c r="H1883" i="6"/>
  <c r="H1880" i="6"/>
  <c r="H2011" i="6"/>
  <c r="H2010" i="6"/>
  <c r="H2009" i="6"/>
  <c r="H2008" i="6"/>
  <c r="H2007" i="6"/>
  <c r="H2006" i="6"/>
  <c r="H2005" i="6"/>
  <c r="H2004" i="6"/>
  <c r="H2003" i="6"/>
  <c r="H2002" i="6"/>
  <c r="H2001" i="6"/>
  <c r="H2000" i="6"/>
  <c r="H1999" i="6"/>
  <c r="H1998" i="6"/>
  <c r="H1997" i="6"/>
  <c r="H1996" i="6"/>
  <c r="H1995" i="6"/>
  <c r="H1994" i="6"/>
  <c r="H1993" i="6"/>
  <c r="H1992" i="6"/>
  <c r="H1991" i="6"/>
  <c r="H1990" i="6"/>
  <c r="H1989" i="6"/>
  <c r="H1986" i="6"/>
  <c r="H1985" i="6"/>
  <c r="H1982" i="6"/>
  <c r="H1715" i="6"/>
  <c r="H1714" i="6"/>
  <c r="H1713" i="6"/>
  <c r="H1712" i="6"/>
  <c r="H1711" i="6"/>
  <c r="H1710" i="6"/>
  <c r="H1709" i="6"/>
  <c r="H1708" i="6"/>
  <c r="H1707" i="6"/>
  <c r="H1706" i="6"/>
  <c r="H1705" i="6"/>
  <c r="H1704" i="6"/>
  <c r="H1703" i="6"/>
  <c r="H1702" i="6"/>
  <c r="H1701" i="6"/>
  <c r="H1700" i="6"/>
  <c r="H1699" i="6"/>
  <c r="H1698" i="6"/>
  <c r="H1697" i="6"/>
  <c r="H1696" i="6"/>
  <c r="H1695" i="6"/>
  <c r="H1694" i="6"/>
  <c r="H1693" i="6"/>
  <c r="H1692" i="6"/>
  <c r="H1691" i="6"/>
  <c r="H1690" i="6"/>
  <c r="H1689" i="6"/>
  <c r="H1688" i="6"/>
  <c r="H1687" i="6"/>
  <c r="H1686" i="6"/>
  <c r="H1685" i="6"/>
  <c r="H1684" i="6"/>
  <c r="H1683" i="6"/>
  <c r="H1682" i="6"/>
  <c r="H1681" i="6"/>
  <c r="H1680" i="6"/>
  <c r="H1679" i="6"/>
  <c r="H1678" i="6"/>
  <c r="H1677" i="6"/>
  <c r="H1676" i="6"/>
  <c r="H1675" i="6"/>
  <c r="H1674" i="6"/>
  <c r="H1673" i="6"/>
  <c r="H1672" i="6"/>
  <c r="H1671" i="6"/>
  <c r="H1670" i="6"/>
  <c r="H1669" i="6"/>
  <c r="H1668" i="6"/>
  <c r="H1667" i="6"/>
  <c r="H1666" i="6"/>
  <c r="H1665" i="6"/>
  <c r="H1664" i="6"/>
  <c r="H1663" i="6"/>
  <c r="H1662" i="6"/>
  <c r="H1661" i="6"/>
  <c r="H1660" i="6"/>
  <c r="H1659" i="6"/>
  <c r="H1658" i="6"/>
  <c r="H1657" i="6"/>
  <c r="H1656" i="6"/>
  <c r="H1655" i="6"/>
  <c r="H1654" i="6"/>
  <c r="H1653" i="6"/>
  <c r="H1652" i="6"/>
  <c r="H1651" i="6"/>
  <c r="H1650" i="6"/>
  <c r="H1649" i="6"/>
  <c r="H1648" i="6"/>
  <c r="H1647" i="6"/>
  <c r="H1646" i="6"/>
  <c r="H1645" i="6"/>
  <c r="H1644" i="6"/>
  <c r="H1643" i="6"/>
  <c r="H1642" i="6"/>
  <c r="H1641" i="6"/>
  <c r="H1640" i="6"/>
  <c r="H1639" i="6"/>
  <c r="H1638" i="6"/>
  <c r="H1637" i="6"/>
  <c r="H1636" i="6"/>
  <c r="H1635" i="6"/>
  <c r="H1634" i="6"/>
  <c r="H1633" i="6"/>
  <c r="H1632" i="6"/>
  <c r="H1631" i="6"/>
  <c r="H1949" i="6"/>
  <c r="H1948" i="6"/>
  <c r="H1947" i="6"/>
  <c r="H1946" i="6"/>
  <c r="H1945" i="6"/>
  <c r="H1944" i="6"/>
  <c r="H1943" i="6"/>
  <c r="H1942" i="6"/>
  <c r="H1941" i="6"/>
  <c r="H1940" i="6"/>
  <c r="H1939" i="6"/>
  <c r="H1938" i="6"/>
  <c r="H1937" i="6"/>
  <c r="H1936" i="6"/>
  <c r="H1935" i="6"/>
  <c r="H1934" i="6"/>
  <c r="H1933" i="6"/>
  <c r="H1932" i="6"/>
  <c r="H1931" i="6"/>
  <c r="H1930" i="6"/>
  <c r="H1929" i="6"/>
  <c r="H1928" i="6"/>
  <c r="H1927" i="6"/>
  <c r="H1926" i="6"/>
  <c r="H1923" i="6"/>
  <c r="H1922" i="6"/>
  <c r="H1919" i="6"/>
  <c r="H1918" i="6"/>
  <c r="H1562" i="6"/>
  <c r="H1561" i="6"/>
  <c r="H1560" i="6"/>
  <c r="H1559" i="6"/>
  <c r="H1558" i="6"/>
  <c r="H1557" i="6"/>
  <c r="H1556" i="6"/>
  <c r="H1555" i="6"/>
  <c r="H1554" i="6"/>
  <c r="H1553" i="6"/>
  <c r="H1552" i="6"/>
  <c r="H1551" i="6"/>
  <c r="H1550" i="6"/>
  <c r="H1549" i="6"/>
  <c r="H1548" i="6"/>
  <c r="H1547" i="6"/>
  <c r="H1546" i="6"/>
  <c r="H1545" i="6"/>
  <c r="H1544" i="6"/>
  <c r="H1543" i="6"/>
  <c r="H1542" i="6"/>
  <c r="H1541" i="6"/>
  <c r="H1540" i="6"/>
  <c r="H1539" i="6"/>
  <c r="H1538" i="6"/>
  <c r="H1537" i="6"/>
  <c r="H1536" i="6"/>
  <c r="H1535" i="6"/>
  <c r="H1534" i="6"/>
  <c r="H1533" i="6"/>
  <c r="H1532" i="6"/>
  <c r="H1531" i="6"/>
  <c r="H1530" i="6"/>
  <c r="H1529" i="6"/>
  <c r="H1528" i="6"/>
  <c r="H1527" i="6"/>
  <c r="H1526" i="6"/>
  <c r="H1525" i="6"/>
  <c r="H1524" i="6"/>
  <c r="H1523" i="6"/>
  <c r="H1522" i="6"/>
  <c r="H1521" i="6"/>
  <c r="H1520" i="6"/>
  <c r="H1519" i="6"/>
  <c r="H1518" i="6"/>
  <c r="H1517" i="6"/>
  <c r="H1516" i="6"/>
  <c r="H1515" i="6"/>
  <c r="H1514" i="6"/>
  <c r="H1513" i="6"/>
  <c r="H1512" i="6"/>
  <c r="H1511" i="6"/>
  <c r="H1510" i="6"/>
  <c r="H1509" i="6"/>
  <c r="H1508" i="6"/>
  <c r="H1507" i="6"/>
  <c r="H1506" i="6"/>
  <c r="H1505" i="6"/>
  <c r="H1504" i="6"/>
  <c r="H1503" i="6"/>
  <c r="H1502" i="6"/>
  <c r="H1501" i="6"/>
  <c r="H1500" i="6"/>
  <c r="H1499" i="6"/>
  <c r="H1498" i="6"/>
  <c r="H1497" i="6"/>
  <c r="H1496" i="6"/>
  <c r="H1495" i="6"/>
  <c r="H1494" i="6"/>
  <c r="H1493" i="6"/>
  <c r="H1492" i="6"/>
  <c r="H1491" i="6"/>
  <c r="H1490" i="6"/>
  <c r="H1489" i="6"/>
  <c r="H1488" i="6"/>
  <c r="H1487" i="6"/>
  <c r="H1486" i="6"/>
  <c r="H1485" i="6"/>
  <c r="H1484" i="6"/>
  <c r="H1483" i="6"/>
  <c r="H1482" i="6"/>
  <c r="H1481" i="6"/>
  <c r="H1480" i="6"/>
  <c r="H1479" i="6"/>
  <c r="H1478" i="6"/>
  <c r="H1477" i="6"/>
  <c r="H1474" i="6"/>
  <c r="H1473" i="6"/>
  <c r="H1472" i="6"/>
  <c r="H1916" i="6"/>
  <c r="H1915" i="6"/>
  <c r="H1914" i="6"/>
  <c r="H1913" i="6"/>
  <c r="H1912" i="6"/>
  <c r="H1911" i="6"/>
  <c r="H1910" i="6"/>
  <c r="H1909" i="6"/>
  <c r="H1908" i="6"/>
  <c r="H1907" i="6"/>
  <c r="H1906" i="6"/>
  <c r="H1905" i="6"/>
  <c r="H1904" i="6"/>
  <c r="H1903" i="6"/>
  <c r="H1902" i="6"/>
  <c r="H1901" i="6"/>
  <c r="H1900" i="6"/>
  <c r="H1899" i="6"/>
  <c r="H1898" i="6"/>
  <c r="H1897" i="6"/>
  <c r="H1896" i="6"/>
  <c r="H1895" i="6"/>
  <c r="H1892" i="6"/>
  <c r="H1891" i="6"/>
  <c r="H1888" i="6"/>
  <c r="H1887" i="6"/>
  <c r="H1884" i="6"/>
  <c r="H1402" i="6"/>
  <c r="H1401" i="6"/>
  <c r="H1400" i="6"/>
  <c r="H1399" i="6"/>
  <c r="H1398" i="6"/>
  <c r="H1397" i="6"/>
  <c r="H1396" i="6"/>
  <c r="H1395" i="6"/>
  <c r="H1394" i="6"/>
  <c r="H1393" i="6"/>
  <c r="H1392" i="6"/>
  <c r="H1391" i="6"/>
  <c r="H1390" i="6"/>
  <c r="H1389" i="6"/>
  <c r="H1388" i="6"/>
  <c r="H1387" i="6"/>
  <c r="H1386" i="6"/>
  <c r="H1385" i="6"/>
  <c r="H1384" i="6"/>
  <c r="H1383" i="6"/>
  <c r="H1382" i="6"/>
  <c r="H1381" i="6"/>
  <c r="H1380" i="6"/>
  <c r="H1379" i="6"/>
  <c r="H1378" i="6"/>
  <c r="H1377" i="6"/>
  <c r="H1376" i="6"/>
  <c r="H1375" i="6"/>
  <c r="H1374" i="6"/>
  <c r="H1373" i="6"/>
  <c r="H1372" i="6"/>
  <c r="H1371" i="6"/>
  <c r="H1370" i="6"/>
  <c r="H1369" i="6"/>
  <c r="H1368" i="6"/>
  <c r="H1367" i="6"/>
  <c r="H1366" i="6"/>
  <c r="H1365" i="6"/>
  <c r="H1364" i="6"/>
  <c r="H1363" i="6"/>
  <c r="H1362" i="6"/>
  <c r="H1361" i="6"/>
  <c r="H1360" i="6"/>
  <c r="H1359" i="6"/>
  <c r="H1358" i="6"/>
  <c r="H1357" i="6"/>
  <c r="H1356" i="6"/>
  <c r="H1355" i="6"/>
  <c r="H1354" i="6"/>
  <c r="H1353" i="6"/>
  <c r="H1352" i="6"/>
  <c r="H1351" i="6"/>
  <c r="H1350" i="6"/>
  <c r="H1349" i="6"/>
  <c r="H1348" i="6"/>
  <c r="H1347" i="6"/>
  <c r="H1346" i="6"/>
  <c r="H1345" i="6"/>
  <c r="H1344" i="6"/>
  <c r="H1343" i="6"/>
  <c r="H1342" i="6"/>
  <c r="H1341" i="6"/>
  <c r="H1340" i="6"/>
  <c r="H1339" i="6"/>
  <c r="H1338" i="6"/>
  <c r="H1337" i="6"/>
  <c r="H1336" i="6"/>
  <c r="H1335" i="6"/>
  <c r="H1334" i="6"/>
  <c r="H1333" i="6"/>
  <c r="H1332" i="6"/>
  <c r="H1331" i="6"/>
  <c r="H1330" i="6"/>
  <c r="H1329" i="6"/>
  <c r="H1328" i="6"/>
  <c r="H1327" i="6"/>
  <c r="H1326" i="6"/>
  <c r="H1325" i="6"/>
  <c r="H1324" i="6"/>
  <c r="H1323" i="6"/>
  <c r="H1320" i="6"/>
  <c r="H1319" i="6"/>
  <c r="H1318" i="6"/>
  <c r="H1317" i="6"/>
  <c r="H1316" i="6"/>
  <c r="H1315" i="6"/>
  <c r="H1788" i="6"/>
  <c r="H1787" i="6"/>
  <c r="H1786" i="6"/>
  <c r="H1785" i="6"/>
  <c r="H1784" i="6"/>
  <c r="H1783" i="6"/>
  <c r="H1782" i="6"/>
  <c r="H1781" i="6"/>
  <c r="H1780" i="6"/>
  <c r="H1779" i="6"/>
  <c r="H1778" i="6"/>
  <c r="H1777" i="6"/>
  <c r="H1776" i="6"/>
  <c r="H1775" i="6"/>
  <c r="H1774" i="6"/>
  <c r="H1773" i="6"/>
  <c r="H1772" i="6"/>
  <c r="H1771" i="6"/>
  <c r="H1770" i="6"/>
  <c r="H1769" i="6"/>
  <c r="H1766" i="6"/>
  <c r="H1765" i="6"/>
  <c r="H1762" i="6"/>
  <c r="H1761" i="6"/>
  <c r="H1758" i="6"/>
  <c r="H1757" i="6"/>
  <c r="H1176" i="6"/>
  <c r="H1175" i="6"/>
  <c r="H1174" i="6"/>
  <c r="H1173" i="6"/>
  <c r="H1172" i="6"/>
  <c r="H1171" i="6"/>
  <c r="H1170" i="6"/>
  <c r="H1169" i="6"/>
  <c r="H1168" i="6"/>
  <c r="H1167" i="6"/>
  <c r="H1166" i="6"/>
  <c r="H1165" i="6"/>
  <c r="H1164" i="6"/>
  <c r="H1163" i="6"/>
  <c r="H1162" i="6"/>
  <c r="H1161" i="6"/>
  <c r="H1160" i="6"/>
  <c r="H1159" i="6"/>
  <c r="H1158" i="6"/>
  <c r="H1157" i="6"/>
  <c r="H1156" i="6"/>
  <c r="H1155" i="6"/>
  <c r="H1154" i="6"/>
  <c r="H1153" i="6"/>
  <c r="H1152" i="6"/>
  <c r="H1151" i="6"/>
  <c r="H1150" i="6"/>
  <c r="H1149" i="6"/>
  <c r="H1148" i="6"/>
  <c r="H1147" i="6"/>
  <c r="H1146" i="6"/>
  <c r="H1145" i="6"/>
  <c r="H1144" i="6"/>
  <c r="H1143" i="6"/>
  <c r="H1142" i="6"/>
  <c r="H1141" i="6"/>
  <c r="H1140" i="6"/>
  <c r="H1139" i="6"/>
  <c r="H1138" i="6"/>
  <c r="H1137" i="6"/>
  <c r="H1136" i="6"/>
  <c r="H1135" i="6"/>
  <c r="H1134" i="6"/>
  <c r="H1133" i="6"/>
  <c r="H1132" i="6"/>
  <c r="H1131" i="6"/>
  <c r="H1130" i="6"/>
  <c r="H1129" i="6"/>
  <c r="H1128" i="6"/>
  <c r="H1127" i="6"/>
  <c r="H1126" i="6"/>
  <c r="H1952" i="6"/>
  <c r="H1951" i="6"/>
  <c r="H1950" i="6"/>
  <c r="H2043" i="6"/>
  <c r="H2042" i="6"/>
  <c r="H2041" i="6"/>
  <c r="H2040" i="6"/>
  <c r="H2039" i="6"/>
  <c r="H2038" i="6"/>
  <c r="H2037" i="6"/>
  <c r="H2036" i="6"/>
  <c r="H2035" i="6"/>
  <c r="H2034" i="6"/>
  <c r="H2033" i="6"/>
  <c r="H2032" i="6"/>
  <c r="H2031" i="6"/>
  <c r="H2030" i="6"/>
  <c r="H2029" i="6"/>
  <c r="H2028" i="6"/>
  <c r="H2027" i="6"/>
  <c r="H2026" i="6"/>
  <c r="H2025" i="6"/>
  <c r="H2024" i="6"/>
  <c r="H2023" i="6"/>
  <c r="H2022" i="6"/>
  <c r="H2021" i="6"/>
  <c r="H2020" i="6"/>
  <c r="H2017" i="6"/>
  <c r="H2016" i="6"/>
  <c r="H1875" i="6"/>
  <c r="H1874" i="6"/>
  <c r="H1873" i="6"/>
  <c r="H1872" i="6"/>
  <c r="H1871" i="6"/>
  <c r="H1870" i="6"/>
  <c r="H1869" i="6"/>
  <c r="H1868" i="6"/>
  <c r="H1867" i="6"/>
  <c r="H1866" i="6"/>
  <c r="H1865" i="6"/>
  <c r="H1864" i="6"/>
  <c r="H1863" i="6"/>
  <c r="H1862" i="6"/>
  <c r="H1861" i="6"/>
  <c r="H1860" i="6"/>
  <c r="H1859" i="6"/>
  <c r="H1858" i="6"/>
  <c r="H1857" i="6"/>
  <c r="H1855" i="6"/>
  <c r="H1853" i="6"/>
  <c r="H1851" i="6"/>
  <c r="H1849" i="6"/>
  <c r="H1847" i="6"/>
  <c r="H1845" i="6"/>
  <c r="H1843" i="6"/>
  <c r="H1841" i="6"/>
  <c r="H1839" i="6"/>
  <c r="H1837" i="6"/>
  <c r="H1835" i="6"/>
  <c r="H1833" i="6"/>
  <c r="H1831" i="6"/>
  <c r="H1829" i="6"/>
  <c r="H2014" i="6"/>
  <c r="H2013" i="6"/>
  <c r="H2012" i="6"/>
  <c r="H1719" i="6"/>
  <c r="H1718" i="6"/>
  <c r="H1717" i="6"/>
  <c r="H1716" i="6"/>
  <c r="H2044" i="6"/>
  <c r="H1881" i="6"/>
  <c r="H1876" i="6"/>
  <c r="H1827" i="6"/>
  <c r="H1826" i="6"/>
  <c r="H1825" i="6"/>
  <c r="H1824" i="6"/>
  <c r="H1823" i="6"/>
  <c r="H1822" i="6"/>
  <c r="H1821" i="6"/>
  <c r="H1820" i="6"/>
  <c r="H1819" i="6"/>
  <c r="H1818" i="6"/>
  <c r="H1817" i="6"/>
  <c r="H1816" i="6"/>
  <c r="H1815" i="6"/>
  <c r="H1814" i="6"/>
  <c r="H1813" i="6"/>
  <c r="H1812" i="6"/>
  <c r="H1811" i="6"/>
  <c r="H1810" i="6"/>
  <c r="H1809" i="6"/>
  <c r="H1808" i="6"/>
  <c r="H1807" i="6"/>
  <c r="H1806" i="6"/>
  <c r="H1805" i="6"/>
  <c r="H1804" i="6"/>
  <c r="H1803" i="6"/>
  <c r="H1802" i="6"/>
  <c r="H1801" i="6"/>
  <c r="H1800" i="6"/>
  <c r="H1799" i="6"/>
  <c r="H1798" i="6"/>
  <c r="H1797" i="6"/>
  <c r="H1796" i="6"/>
  <c r="H1795" i="6"/>
  <c r="H1794" i="6"/>
  <c r="H1793" i="6"/>
  <c r="H1792" i="6"/>
  <c r="H1791" i="6"/>
  <c r="H1790" i="6"/>
  <c r="H1789" i="6"/>
  <c r="H1720" i="6"/>
  <c r="H2046" i="6"/>
  <c r="H2045" i="6"/>
  <c r="H1882" i="6"/>
  <c r="H1879" i="6"/>
  <c r="H1878" i="6"/>
  <c r="H1877" i="6"/>
  <c r="H1856" i="6"/>
  <c r="H1854" i="6"/>
  <c r="H1852" i="6"/>
  <c r="H1850" i="6"/>
  <c r="H1848" i="6"/>
  <c r="H1846" i="6"/>
  <c r="H1844" i="6"/>
  <c r="H1842" i="6"/>
  <c r="H1840" i="6"/>
  <c r="H1838" i="6"/>
  <c r="H1836" i="6"/>
  <c r="H1834" i="6"/>
  <c r="H1832" i="6"/>
  <c r="H1830" i="6"/>
  <c r="H1828" i="6"/>
  <c r="H1722" i="6"/>
  <c r="H1721" i="6"/>
  <c r="H1754" i="6"/>
  <c r="H1081" i="6"/>
  <c r="H1078" i="6"/>
  <c r="H1076" i="6"/>
  <c r="H1042" i="6"/>
  <c r="H1041" i="6"/>
  <c r="H1040" i="6"/>
  <c r="H1039" i="6"/>
  <c r="H1038" i="6"/>
  <c r="H1037" i="6"/>
  <c r="H1036" i="6"/>
  <c r="H1035" i="6"/>
  <c r="H1034" i="6"/>
  <c r="H1033" i="6"/>
  <c r="H1032" i="6"/>
  <c r="H1031" i="6"/>
  <c r="H1030" i="6"/>
  <c r="H1029" i="6"/>
  <c r="H1028" i="6"/>
  <c r="H1027" i="6"/>
  <c r="H1026" i="6"/>
  <c r="H1025" i="6"/>
  <c r="H1024" i="6"/>
  <c r="H1023" i="6"/>
  <c r="H1022" i="6"/>
  <c r="H1021" i="6"/>
  <c r="H1020" i="6"/>
  <c r="H1019" i="6"/>
  <c r="H1018" i="6"/>
  <c r="H1017" i="6"/>
  <c r="H1016" i="6"/>
  <c r="H1015" i="6"/>
  <c r="H1012" i="6"/>
  <c r="H1011" i="6"/>
  <c r="H1010" i="6"/>
  <c r="H1009" i="6"/>
  <c r="H1008" i="6"/>
  <c r="H1007" i="6"/>
  <c r="H1000" i="6"/>
  <c r="H999" i="6"/>
  <c r="H998" i="6"/>
  <c r="H997" i="6"/>
  <c r="H996" i="6"/>
  <c r="H995" i="6"/>
  <c r="H986" i="6"/>
  <c r="H1592" i="6"/>
  <c r="H1591" i="6"/>
  <c r="H1590" i="6"/>
  <c r="H1589" i="6"/>
  <c r="H1588" i="6"/>
  <c r="H1587" i="6"/>
  <c r="H1586" i="6"/>
  <c r="H1585" i="6"/>
  <c r="H1584" i="6"/>
  <c r="H1583" i="6"/>
  <c r="H1582" i="6"/>
  <c r="H1579" i="6"/>
  <c r="H1578" i="6"/>
  <c r="H1575" i="6"/>
  <c r="H1574" i="6"/>
  <c r="H1571" i="6"/>
  <c r="H1570" i="6"/>
  <c r="H1567" i="6"/>
  <c r="H1566" i="6"/>
  <c r="H1563" i="6"/>
  <c r="H887" i="6"/>
  <c r="H886" i="6"/>
  <c r="H885" i="6"/>
  <c r="H884" i="6"/>
  <c r="H883" i="6"/>
  <c r="H882" i="6"/>
  <c r="H881" i="6"/>
  <c r="H880" i="6"/>
  <c r="H879" i="6"/>
  <c r="H878" i="6"/>
  <c r="H877" i="6"/>
  <c r="H876" i="6"/>
  <c r="H875" i="6"/>
  <c r="H874" i="6"/>
  <c r="H873" i="6"/>
  <c r="H872" i="6"/>
  <c r="H871" i="6"/>
  <c r="H870" i="6"/>
  <c r="H869" i="6"/>
  <c r="H868" i="6"/>
  <c r="H867" i="6"/>
  <c r="H866" i="6"/>
  <c r="H865" i="6"/>
  <c r="H864" i="6"/>
  <c r="H863" i="6"/>
  <c r="H862" i="6"/>
  <c r="H861" i="6"/>
  <c r="H860" i="6"/>
  <c r="H859" i="6"/>
  <c r="H858" i="6"/>
  <c r="H857" i="6"/>
  <c r="H856" i="6"/>
  <c r="H855" i="6"/>
  <c r="H854" i="6"/>
  <c r="H853" i="6"/>
  <c r="H852" i="6"/>
  <c r="H851" i="6"/>
  <c r="H850" i="6"/>
  <c r="H849" i="6"/>
  <c r="H848" i="6"/>
  <c r="H847" i="6"/>
  <c r="H846" i="6"/>
  <c r="H845" i="6"/>
  <c r="H844" i="6"/>
  <c r="H843" i="6"/>
  <c r="H842" i="6"/>
  <c r="H841" i="6"/>
  <c r="H840" i="6"/>
  <c r="H839" i="6"/>
  <c r="H836" i="6"/>
  <c r="H835" i="6"/>
  <c r="H834" i="6"/>
  <c r="H833" i="6"/>
  <c r="H832" i="6"/>
  <c r="H831" i="6"/>
  <c r="H824" i="6"/>
  <c r="H823" i="6"/>
  <c r="H822" i="6"/>
  <c r="H821" i="6"/>
  <c r="H820" i="6"/>
  <c r="H819" i="6"/>
  <c r="H812" i="6"/>
  <c r="H811" i="6"/>
  <c r="H810" i="6"/>
  <c r="H809" i="6"/>
  <c r="H808" i="6"/>
  <c r="H807" i="6"/>
  <c r="H798" i="6"/>
  <c r="H1124" i="6"/>
  <c r="H1122" i="6"/>
  <c r="H1120" i="6"/>
  <c r="H1118" i="6"/>
  <c r="H1116" i="6"/>
  <c r="H1114" i="6"/>
  <c r="H1112" i="6"/>
  <c r="H1110" i="6"/>
  <c r="H1108" i="6"/>
  <c r="H1106" i="6"/>
  <c r="H1104" i="6"/>
  <c r="H1100" i="6"/>
  <c r="H1098" i="6"/>
  <c r="H1096" i="6"/>
  <c r="H1088" i="6"/>
  <c r="H1086" i="6"/>
  <c r="H1751" i="6"/>
  <c r="H1749" i="6"/>
  <c r="H1747" i="6"/>
  <c r="H1745" i="6"/>
  <c r="H1743" i="6"/>
  <c r="H1741" i="6"/>
  <c r="H1739" i="6"/>
  <c r="H1735" i="6"/>
  <c r="H1731" i="6"/>
  <c r="H1727" i="6"/>
  <c r="H1723" i="6"/>
  <c r="H1080" i="6"/>
  <c r="H1075" i="6"/>
  <c r="H1073" i="6"/>
  <c r="H1071" i="6"/>
  <c r="H1069" i="6"/>
  <c r="H1067" i="6"/>
  <c r="H1065" i="6"/>
  <c r="H1063" i="6"/>
  <c r="H1061" i="6"/>
  <c r="H1059" i="6"/>
  <c r="H1057" i="6"/>
  <c r="H1055" i="6"/>
  <c r="H1053" i="6"/>
  <c r="H1051" i="6"/>
  <c r="H1049" i="6"/>
  <c r="H1047" i="6"/>
  <c r="H1045" i="6"/>
  <c r="H1043" i="6"/>
  <c r="H988" i="6"/>
  <c r="H987" i="6"/>
  <c r="H1595" i="6"/>
  <c r="H1594" i="6"/>
  <c r="H1593" i="6"/>
  <c r="H891" i="6"/>
  <c r="H890" i="6"/>
  <c r="H889" i="6"/>
  <c r="H888" i="6"/>
  <c r="H800" i="6"/>
  <c r="H799" i="6"/>
  <c r="H1755" i="6"/>
  <c r="H1753" i="6"/>
  <c r="H1082" i="6"/>
  <c r="H1079" i="6"/>
  <c r="H1077" i="6"/>
  <c r="H1625" i="6"/>
  <c r="H1624" i="6"/>
  <c r="H1623" i="6"/>
  <c r="H1622" i="6"/>
  <c r="H1621" i="6"/>
  <c r="H1620" i="6"/>
  <c r="H1619" i="6"/>
  <c r="H1618" i="6"/>
  <c r="H1617" i="6"/>
  <c r="H1616" i="6"/>
  <c r="H1615" i="6"/>
  <c r="H1614" i="6"/>
  <c r="H1613" i="6"/>
  <c r="H1610" i="6"/>
  <c r="H1609" i="6"/>
  <c r="H1606" i="6"/>
  <c r="H1605" i="6"/>
  <c r="H1602" i="6"/>
  <c r="H1601" i="6"/>
  <c r="H1598" i="6"/>
  <c r="H1597" i="6"/>
  <c r="H981" i="6"/>
  <c r="H980" i="6"/>
  <c r="H979" i="6"/>
  <c r="H978" i="6"/>
  <c r="H977" i="6"/>
  <c r="H976" i="6"/>
  <c r="H975" i="6"/>
  <c r="H974" i="6"/>
  <c r="H973" i="6"/>
  <c r="H972" i="6"/>
  <c r="H971" i="6"/>
  <c r="H970" i="6"/>
  <c r="H969" i="6"/>
  <c r="H968" i="6"/>
  <c r="H967" i="6"/>
  <c r="H966" i="6"/>
  <c r="H965" i="6"/>
  <c r="H964" i="6"/>
  <c r="H963" i="6"/>
  <c r="H962" i="6"/>
  <c r="H961" i="6"/>
  <c r="H960" i="6"/>
  <c r="H959" i="6"/>
  <c r="H958" i="6"/>
  <c r="H957" i="6"/>
  <c r="H956" i="6"/>
  <c r="H955" i="6"/>
  <c r="H954" i="6"/>
  <c r="H953" i="6"/>
  <c r="H952" i="6"/>
  <c r="H951" i="6"/>
  <c r="H950" i="6"/>
  <c r="H949" i="6"/>
  <c r="H948" i="6"/>
  <c r="H947" i="6"/>
  <c r="H946" i="6"/>
  <c r="H945" i="6"/>
  <c r="H944" i="6"/>
  <c r="H943" i="6"/>
  <c r="H942" i="6"/>
  <c r="H941" i="6"/>
  <c r="H940" i="6"/>
  <c r="H939" i="6"/>
  <c r="H938" i="6"/>
  <c r="H937" i="6"/>
  <c r="H936" i="6"/>
  <c r="H935" i="6"/>
  <c r="H934" i="6"/>
  <c r="H933" i="6"/>
  <c r="H932" i="6"/>
  <c r="H931" i="6"/>
  <c r="H930" i="6"/>
  <c r="H929" i="6"/>
  <c r="H928" i="6"/>
  <c r="H927" i="6"/>
  <c r="H924" i="6"/>
  <c r="H923" i="6"/>
  <c r="H922" i="6"/>
  <c r="H921" i="6"/>
  <c r="H920" i="6"/>
  <c r="H919" i="6"/>
  <c r="H912" i="6"/>
  <c r="H911" i="6"/>
  <c r="H910" i="6"/>
  <c r="H909" i="6"/>
  <c r="H908" i="6"/>
  <c r="H907" i="6"/>
  <c r="H900" i="6"/>
  <c r="H899" i="6"/>
  <c r="H898" i="6"/>
  <c r="H892" i="6"/>
  <c r="H1465" i="6"/>
  <c r="H1464" i="6"/>
  <c r="H1463" i="6"/>
  <c r="H1462" i="6"/>
  <c r="H1461" i="6"/>
  <c r="H1460" i="6"/>
  <c r="H1459" i="6"/>
  <c r="H1458" i="6"/>
  <c r="H1457" i="6"/>
  <c r="H1454" i="6"/>
  <c r="H1453" i="6"/>
  <c r="H1450" i="6"/>
  <c r="H1449" i="6"/>
  <c r="H1446" i="6"/>
  <c r="H1445" i="6"/>
  <c r="H1442" i="6"/>
  <c r="H1441" i="6"/>
  <c r="H1438" i="6"/>
  <c r="H1437"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48" i="6"/>
  <c r="H747" i="6"/>
  <c r="H746" i="6"/>
  <c r="H745" i="6"/>
  <c r="H744" i="6"/>
  <c r="H743" i="6"/>
  <c r="H736" i="6"/>
  <c r="H735" i="6"/>
  <c r="H734" i="6"/>
  <c r="H733" i="6"/>
  <c r="H732" i="6"/>
  <c r="H731" i="6"/>
  <c r="H724" i="6"/>
  <c r="H723" i="6"/>
  <c r="H722" i="6"/>
  <c r="H721" i="6"/>
  <c r="H720" i="6"/>
  <c r="H719" i="6"/>
  <c r="H712" i="6"/>
  <c r="H711" i="6"/>
  <c r="H710" i="6"/>
  <c r="H1435" i="6"/>
  <c r="H1434" i="6"/>
  <c r="H1433" i="6"/>
  <c r="H1432" i="6"/>
  <c r="H1431" i="6"/>
  <c r="H1430" i="6"/>
  <c r="H1429" i="6"/>
  <c r="H1428" i="6"/>
  <c r="H1427" i="6"/>
  <c r="H1426" i="6"/>
  <c r="H1423" i="6"/>
  <c r="H1422" i="6"/>
  <c r="H1419" i="6"/>
  <c r="H1418" i="6"/>
  <c r="H1415" i="6"/>
  <c r="H1414" i="6"/>
  <c r="H1411" i="6"/>
  <c r="H1410" i="6"/>
  <c r="H1407" i="6"/>
  <c r="H1406" i="6"/>
  <c r="H1403" i="6"/>
  <c r="H1308" i="6"/>
  <c r="H1307" i="6"/>
  <c r="H1306" i="6"/>
  <c r="H1305" i="6"/>
  <c r="H1304" i="6"/>
  <c r="H1303" i="6"/>
  <c r="H1302" i="6"/>
  <c r="H1301" i="6"/>
  <c r="H1298" i="6"/>
  <c r="H1297" i="6"/>
  <c r="H1294" i="6"/>
  <c r="H1293" i="6"/>
  <c r="H1290" i="6"/>
  <c r="H1289" i="6"/>
  <c r="H1286" i="6"/>
  <c r="H1285" i="6"/>
  <c r="H1282" i="6"/>
  <c r="H1281" i="6"/>
  <c r="H1278" i="6"/>
  <c r="H127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0" i="6"/>
  <c r="H659" i="6"/>
  <c r="H658" i="6"/>
  <c r="H1125" i="6"/>
  <c r="H1123" i="6"/>
  <c r="H1121" i="6"/>
  <c r="H1119" i="6"/>
  <c r="H1117" i="6"/>
  <c r="H1115" i="6"/>
  <c r="H1113" i="6"/>
  <c r="H1111" i="6"/>
  <c r="H1109" i="6"/>
  <c r="H1107" i="6"/>
  <c r="H1105" i="6"/>
  <c r="H1103" i="6"/>
  <c r="H1099" i="6"/>
  <c r="H1097" i="6"/>
  <c r="H1095" i="6"/>
  <c r="H1087" i="6"/>
  <c r="H1752" i="6"/>
  <c r="H1750" i="6"/>
  <c r="H1748" i="6"/>
  <c r="H1746" i="6"/>
  <c r="H1744" i="6"/>
  <c r="H1742" i="6"/>
  <c r="H1740" i="6"/>
  <c r="H1738" i="6"/>
  <c r="H1734" i="6"/>
  <c r="H1730" i="6"/>
  <c r="H1726" i="6"/>
  <c r="H1074" i="6"/>
  <c r="H1072" i="6"/>
  <c r="H1070" i="6"/>
  <c r="H1068" i="6"/>
  <c r="H1066" i="6"/>
  <c r="H1064" i="6"/>
  <c r="H1062" i="6"/>
  <c r="H1060" i="6"/>
  <c r="H1058" i="6"/>
  <c r="H1056" i="6"/>
  <c r="H1054" i="6"/>
  <c r="H1052" i="6"/>
  <c r="H1050" i="6"/>
  <c r="H1048" i="6"/>
  <c r="H1046" i="6"/>
  <c r="H1044" i="6"/>
  <c r="H1628" i="6"/>
  <c r="H1627" i="6"/>
  <c r="H1626" i="6"/>
  <c r="H985" i="6"/>
  <c r="H984" i="6"/>
  <c r="H983" i="6"/>
  <c r="H982" i="6"/>
  <c r="H894" i="6"/>
  <c r="H893" i="6"/>
  <c r="H1468" i="6"/>
  <c r="H1467" i="6"/>
  <c r="H1466" i="6"/>
  <c r="H797" i="6"/>
  <c r="H796" i="6"/>
  <c r="H795" i="6"/>
  <c r="H794" i="6"/>
  <c r="H656" i="6"/>
  <c r="H648" i="6"/>
  <c r="H646" i="6"/>
  <c r="H644" i="6"/>
  <c r="H636" i="6"/>
  <c r="H634" i="6"/>
  <c r="H632" i="6"/>
  <c r="H624" i="6"/>
  <c r="H622" i="6"/>
  <c r="H620" i="6"/>
  <c r="H1274" i="6"/>
  <c r="H1271" i="6"/>
  <c r="H1267" i="6"/>
  <c r="H1263" i="6"/>
  <c r="H1259" i="6"/>
  <c r="H1255" i="6"/>
  <c r="H1251" i="6"/>
  <c r="H1247" i="6"/>
  <c r="H1243" i="6"/>
  <c r="H608" i="6"/>
  <c r="H606" i="6"/>
  <c r="H603" i="6"/>
  <c r="H601" i="6"/>
  <c r="H599" i="6"/>
  <c r="H597" i="6"/>
  <c r="H595" i="6"/>
  <c r="H593" i="6"/>
  <c r="H591" i="6"/>
  <c r="H589" i="6"/>
  <c r="H587" i="6"/>
  <c r="H585" i="6"/>
  <c r="H583" i="6"/>
  <c r="H581" i="6"/>
  <c r="H579" i="6"/>
  <c r="H577" i="6"/>
  <c r="H575" i="6"/>
  <c r="H571" i="6"/>
  <c r="H569" i="6"/>
  <c r="H567" i="6"/>
  <c r="H559" i="6"/>
  <c r="H557" i="6"/>
  <c r="H555" i="6"/>
  <c r="H547" i="6"/>
  <c r="H545" i="6"/>
  <c r="H543" i="6"/>
  <c r="H535" i="6"/>
  <c r="H533" i="6"/>
  <c r="H531" i="6"/>
  <c r="H518" i="6"/>
  <c r="H517" i="6"/>
  <c r="H1209" i="6"/>
  <c r="H1208" i="6"/>
  <c r="H1205" i="6"/>
  <c r="H421" i="6"/>
  <c r="H420" i="6"/>
  <c r="H419" i="6"/>
  <c r="H418" i="6"/>
  <c r="H330" i="6"/>
  <c r="H329" i="6"/>
  <c r="H1238" i="6"/>
  <c r="H1237" i="6"/>
  <c r="H1234" i="6"/>
  <c r="H233" i="6"/>
  <c r="H232" i="6"/>
  <c r="H231" i="6"/>
  <c r="H230" i="6"/>
  <c r="H1300" i="6"/>
  <c r="H1299" i="6"/>
  <c r="H1296" i="6"/>
  <c r="H139" i="6"/>
  <c r="H138" i="6"/>
  <c r="H137" i="6"/>
  <c r="H136" i="6"/>
  <c r="H135" i="6"/>
  <c r="H132" i="6"/>
  <c r="H131" i="6"/>
  <c r="H130" i="6"/>
  <c r="H129" i="6"/>
  <c r="H128" i="6"/>
  <c r="H127" i="6"/>
  <c r="H120" i="6"/>
  <c r="H119" i="6"/>
  <c r="H118" i="6"/>
  <c r="H117" i="6"/>
  <c r="H116" i="6"/>
  <c r="H115" i="6"/>
  <c r="H108" i="6"/>
  <c r="H107" i="6"/>
  <c r="H106" i="6"/>
  <c r="H105" i="6"/>
  <c r="H104" i="6"/>
  <c r="H103" i="6"/>
  <c r="H96" i="6"/>
  <c r="H95" i="6"/>
  <c r="H94" i="6"/>
  <c r="H93" i="6"/>
  <c r="H92" i="6"/>
  <c r="H91" i="6"/>
  <c r="H84" i="6"/>
  <c r="H83" i="6"/>
  <c r="H82" i="6"/>
  <c r="H81" i="6"/>
  <c r="H80" i="6"/>
  <c r="H79" i="6"/>
  <c r="H72" i="6"/>
  <c r="H71" i="6"/>
  <c r="H70" i="6"/>
  <c r="H69" i="6"/>
  <c r="H68" i="6"/>
  <c r="H67" i="6"/>
  <c r="H60" i="6"/>
  <c r="H59" i="6"/>
  <c r="H58" i="6"/>
  <c r="H57" i="6"/>
  <c r="H56" i="6"/>
  <c r="H55" i="6"/>
  <c r="H1425" i="6"/>
  <c r="H1424" i="6"/>
  <c r="H1421" i="6"/>
  <c r="H1420" i="6"/>
  <c r="H1417" i="6"/>
  <c r="H1416" i="6"/>
  <c r="H1413" i="6"/>
  <c r="H1412" i="6"/>
  <c r="H1409" i="6"/>
  <c r="H1408" i="6"/>
  <c r="H1405" i="6"/>
  <c r="H1404"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H2" i="6"/>
  <c r="H1456" i="6"/>
  <c r="H1455" i="6"/>
  <c r="H1452" i="6"/>
  <c r="H1451" i="6"/>
  <c r="H1448" i="6"/>
  <c r="H1447" i="6"/>
  <c r="H1444" i="6"/>
  <c r="H1443" i="6"/>
  <c r="H1440" i="6"/>
  <c r="H1439" i="6"/>
  <c r="H1436" i="6"/>
  <c r="H134" i="6"/>
  <c r="H133" i="6"/>
  <c r="H126" i="6"/>
  <c r="H125" i="6"/>
  <c r="H124" i="6"/>
  <c r="H123" i="6"/>
  <c r="H122" i="6"/>
  <c r="H121" i="6"/>
  <c r="H114" i="6"/>
  <c r="H113" i="6"/>
  <c r="H112" i="6"/>
  <c r="H111" i="6"/>
  <c r="H110" i="6"/>
  <c r="H109" i="6"/>
  <c r="H102" i="6"/>
  <c r="H101" i="6"/>
  <c r="H100" i="6"/>
  <c r="H99" i="6"/>
  <c r="H98" i="6"/>
  <c r="H97" i="6"/>
  <c r="H90" i="6"/>
  <c r="H89" i="6"/>
  <c r="H88" i="6"/>
  <c r="H87" i="6"/>
  <c r="H86" i="6"/>
  <c r="H85" i="6"/>
  <c r="H78" i="6"/>
  <c r="H77" i="6"/>
  <c r="H76" i="6"/>
  <c r="H75" i="6"/>
  <c r="H74" i="6"/>
  <c r="H73" i="6"/>
  <c r="H66" i="6"/>
  <c r="H65" i="6"/>
  <c r="H64" i="6"/>
  <c r="H63" i="6"/>
  <c r="H62" i="6"/>
  <c r="H61" i="6"/>
  <c r="H54" i="6"/>
  <c r="H53" i="6"/>
  <c r="H52" i="6"/>
  <c r="H51" i="6"/>
  <c r="H50" i="6"/>
  <c r="H49" i="6"/>
  <c r="H1581" i="6"/>
  <c r="H1580" i="6"/>
  <c r="H1577" i="6"/>
  <c r="H1576" i="6"/>
  <c r="H1573" i="6"/>
  <c r="H1572" i="6"/>
  <c r="H1569" i="6"/>
  <c r="H1568" i="6"/>
  <c r="H1565" i="6"/>
  <c r="H1564" i="6"/>
  <c r="H222" i="6"/>
  <c r="H221" i="6"/>
  <c r="H214" i="6"/>
  <c r="H213" i="6"/>
  <c r="H212" i="6"/>
  <c r="H211" i="6"/>
  <c r="H210" i="6"/>
  <c r="H209" i="6"/>
  <c r="H202" i="6"/>
  <c r="H201" i="6"/>
  <c r="H200" i="6"/>
  <c r="H199" i="6"/>
  <c r="H198" i="6"/>
  <c r="H197" i="6"/>
  <c r="H190" i="6"/>
  <c r="H189" i="6"/>
  <c r="H188" i="6"/>
  <c r="H187" i="6"/>
  <c r="H186" i="6"/>
  <c r="H185" i="6"/>
  <c r="H178" i="6"/>
  <c r="H177" i="6"/>
  <c r="H176" i="6"/>
  <c r="H175" i="6"/>
  <c r="H174" i="6"/>
  <c r="H173" i="6"/>
  <c r="H166" i="6"/>
  <c r="H165" i="6"/>
  <c r="H164" i="6"/>
  <c r="H163" i="6"/>
  <c r="H162" i="6"/>
  <c r="H161" i="6"/>
  <c r="H154" i="6"/>
  <c r="H153" i="6"/>
  <c r="H152" i="6"/>
  <c r="H151" i="6"/>
  <c r="H150" i="6"/>
  <c r="H149" i="6"/>
  <c r="H145" i="6"/>
  <c r="H144" i="6"/>
  <c r="H143" i="6"/>
  <c r="H1612" i="6"/>
  <c r="H1611" i="6"/>
  <c r="H1608" i="6"/>
  <c r="H1607" i="6"/>
  <c r="H1604" i="6"/>
  <c r="H1603" i="6"/>
  <c r="H1600" i="6"/>
  <c r="H1599" i="6"/>
  <c r="H1596" i="6"/>
  <c r="H1737" i="6"/>
  <c r="H1736" i="6"/>
  <c r="H1733" i="6"/>
  <c r="H1732" i="6"/>
  <c r="H1729" i="6"/>
  <c r="H1728" i="6"/>
  <c r="H1725" i="6"/>
  <c r="H1724" i="6"/>
  <c r="H310" i="6"/>
  <c r="H309" i="6"/>
  <c r="H302" i="6"/>
  <c r="H301" i="6"/>
  <c r="H300" i="6"/>
  <c r="H299" i="6"/>
  <c r="H298" i="6"/>
  <c r="H297" i="6"/>
  <c r="H290" i="6"/>
  <c r="H289" i="6"/>
  <c r="H288" i="6"/>
  <c r="H287" i="6"/>
  <c r="H286" i="6"/>
  <c r="H285" i="6"/>
  <c r="H278" i="6"/>
  <c r="H277" i="6"/>
  <c r="H276" i="6"/>
  <c r="H275" i="6"/>
  <c r="H274" i="6"/>
  <c r="H273" i="6"/>
  <c r="H612" i="6"/>
  <c r="H605" i="6"/>
  <c r="H1239" i="6"/>
  <c r="H1236" i="6"/>
  <c r="H1235" i="6"/>
  <c r="H1232" i="6"/>
  <c r="H1231" i="6"/>
  <c r="H1228" i="6"/>
  <c r="H1227" i="6"/>
  <c r="H1224" i="6"/>
  <c r="H1223" i="6"/>
  <c r="H1220" i="6"/>
  <c r="H1219" i="6"/>
  <c r="H1216" i="6"/>
  <c r="H1215" i="6"/>
  <c r="H1212" i="6"/>
  <c r="H1211"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4" i="6"/>
  <c r="H483" i="6"/>
  <c r="H482" i="6"/>
  <c r="H481" i="6"/>
  <c r="H480" i="6"/>
  <c r="H479" i="6"/>
  <c r="H472" i="6"/>
  <c r="H471" i="6"/>
  <c r="H470" i="6"/>
  <c r="H469" i="6"/>
  <c r="H468" i="6"/>
  <c r="H467" i="6"/>
  <c r="H460" i="6"/>
  <c r="H459" i="6"/>
  <c r="H458" i="6"/>
  <c r="H457" i="6"/>
  <c r="H456" i="6"/>
  <c r="H455" i="6"/>
  <c r="H448" i="6"/>
  <c r="H447" i="6"/>
  <c r="H446" i="6"/>
  <c r="H445" i="6"/>
  <c r="H444" i="6"/>
  <c r="H443" i="6"/>
  <c r="H436" i="6"/>
  <c r="H435" i="6"/>
  <c r="H434" i="6"/>
  <c r="H433" i="6"/>
  <c r="H432" i="6"/>
  <c r="H431" i="6"/>
  <c r="H422" i="6"/>
  <c r="H1202" i="6"/>
  <c r="H1199" i="6"/>
  <c r="H1198" i="6"/>
  <c r="H1195" i="6"/>
  <c r="H1194" i="6"/>
  <c r="H1191" i="6"/>
  <c r="H1190" i="6"/>
  <c r="H1187" i="6"/>
  <c r="H1186" i="6"/>
  <c r="H1183" i="6"/>
  <c r="H1182" i="6"/>
  <c r="H1179" i="6"/>
  <c r="H1178" i="6"/>
  <c r="H323" i="6"/>
  <c r="H322" i="6"/>
  <c r="H321" i="6"/>
  <c r="H320" i="6"/>
  <c r="H319" i="6"/>
  <c r="H318" i="6"/>
  <c r="H317" i="6"/>
  <c r="H316" i="6"/>
  <c r="H315" i="6"/>
  <c r="H314" i="6"/>
  <c r="H313" i="6"/>
  <c r="H312" i="6"/>
  <c r="H311" i="6"/>
  <c r="H308" i="6"/>
  <c r="H307" i="6"/>
  <c r="H306" i="6"/>
  <c r="H305" i="6"/>
  <c r="H304" i="6"/>
  <c r="H303" i="6"/>
  <c r="H296" i="6"/>
  <c r="H295" i="6"/>
  <c r="H294" i="6"/>
  <c r="H293" i="6"/>
  <c r="H292" i="6"/>
  <c r="H291" i="6"/>
  <c r="H284" i="6"/>
  <c r="H283" i="6"/>
  <c r="H282" i="6"/>
  <c r="H281" i="6"/>
  <c r="H280" i="6"/>
  <c r="H279" i="6"/>
  <c r="H272" i="6"/>
  <c r="H271" i="6"/>
  <c r="H270" i="6"/>
  <c r="H269" i="6"/>
  <c r="H268" i="6"/>
  <c r="H267" i="6"/>
  <c r="H260" i="6"/>
  <c r="H259" i="6"/>
  <c r="H258" i="6"/>
  <c r="H257" i="6"/>
  <c r="H256" i="6"/>
  <c r="H255" i="6"/>
  <c r="H248" i="6"/>
  <c r="H247" i="6"/>
  <c r="H246" i="6"/>
  <c r="H245" i="6"/>
  <c r="H244" i="6"/>
  <c r="H243" i="6"/>
  <c r="H234" i="6"/>
  <c r="H1264" i="6"/>
  <c r="H1261" i="6"/>
  <c r="H1260" i="6"/>
  <c r="H1257" i="6"/>
  <c r="H1256" i="6"/>
  <c r="H1253" i="6"/>
  <c r="H1252" i="6"/>
  <c r="H1249" i="6"/>
  <c r="H1248" i="6"/>
  <c r="H1245" i="6"/>
  <c r="H1244" i="6"/>
  <c r="H140" i="6"/>
  <c r="H657" i="6"/>
  <c r="H655" i="6"/>
  <c r="H647" i="6"/>
  <c r="H645" i="6"/>
  <c r="H643" i="6"/>
  <c r="H635" i="6"/>
  <c r="H633" i="6"/>
  <c r="H631" i="6"/>
  <c r="H623" i="6"/>
  <c r="H621" i="6"/>
  <c r="H619" i="6"/>
  <c r="H1273" i="6"/>
  <c r="H1270" i="6"/>
  <c r="H1266" i="6"/>
  <c r="H1262" i="6"/>
  <c r="H1258" i="6"/>
  <c r="H1254" i="6"/>
  <c r="H1250" i="6"/>
  <c r="H1246" i="6"/>
  <c r="H611" i="6"/>
  <c r="H607" i="6"/>
  <c r="H604" i="6"/>
  <c r="H602" i="6"/>
  <c r="H600" i="6"/>
  <c r="H598" i="6"/>
  <c r="H596" i="6"/>
  <c r="H594" i="6"/>
  <c r="H592" i="6"/>
  <c r="H590" i="6"/>
  <c r="H588" i="6"/>
  <c r="H586" i="6"/>
  <c r="H584" i="6"/>
  <c r="H582" i="6"/>
  <c r="H580" i="6"/>
  <c r="H578" i="6"/>
  <c r="H576" i="6"/>
  <c r="H572" i="6"/>
  <c r="H570" i="6"/>
  <c r="H568" i="6"/>
  <c r="H560" i="6"/>
  <c r="H558" i="6"/>
  <c r="H556" i="6"/>
  <c r="H548" i="6"/>
  <c r="H546" i="6"/>
  <c r="H544" i="6"/>
  <c r="H536" i="6"/>
  <c r="H534" i="6"/>
  <c r="H532" i="6"/>
  <c r="H1242" i="6"/>
  <c r="H1241" i="6"/>
  <c r="H1240" i="6"/>
  <c r="H515" i="6"/>
  <c r="H514" i="6"/>
  <c r="H513" i="6"/>
  <c r="H512" i="6"/>
  <c r="H424" i="6"/>
  <c r="H423" i="6"/>
  <c r="H1207" i="6"/>
  <c r="H1206" i="6"/>
  <c r="H1203" i="6"/>
  <c r="H327" i="6"/>
  <c r="H326" i="6"/>
  <c r="H325" i="6"/>
  <c r="H324" i="6"/>
  <c r="H236" i="6"/>
  <c r="H235" i="6"/>
  <c r="H1269" i="6"/>
  <c r="H1268" i="6"/>
  <c r="H1265" i="6"/>
  <c r="H142" i="6"/>
  <c r="H141" i="6"/>
  <c r="D8" i="1"/>
  <c r="M8" i="1"/>
  <c r="D21" i="1"/>
  <c r="D22" i="1"/>
  <c r="G1630" i="6"/>
  <c r="H1469" i="6"/>
  <c r="G1475" i="6"/>
  <c r="G1476" i="6"/>
  <c r="H1309" i="6"/>
  <c r="I1313" i="6"/>
  <c r="G1321" i="6"/>
  <c r="G1322" i="6"/>
  <c r="H1083" i="6"/>
  <c r="H1084" i="6"/>
  <c r="H1085" i="6"/>
  <c r="H1089" i="6"/>
  <c r="I1090" i="6"/>
  <c r="I1092" i="6"/>
  <c r="G1101" i="6"/>
  <c r="G1102" i="6"/>
  <c r="H989" i="6"/>
  <c r="H990" i="6"/>
  <c r="H991" i="6"/>
  <c r="H992" i="6"/>
  <c r="H993" i="6"/>
  <c r="H994" i="6"/>
  <c r="H1001" i="6"/>
  <c r="G1013" i="6"/>
  <c r="G1014" i="6"/>
  <c r="H895" i="6"/>
  <c r="H896" i="6"/>
  <c r="H897" i="6"/>
  <c r="H901" i="6"/>
  <c r="H902" i="6"/>
  <c r="H903" i="6"/>
  <c r="H904" i="6"/>
  <c r="H905" i="6"/>
  <c r="H906" i="6"/>
  <c r="H913" i="6"/>
  <c r="G925" i="6"/>
  <c r="G926" i="6"/>
  <c r="H801" i="6"/>
  <c r="H802" i="6"/>
  <c r="H803" i="6"/>
  <c r="H804" i="6"/>
  <c r="H805" i="6"/>
  <c r="H806" i="6"/>
  <c r="H813" i="6"/>
  <c r="H814" i="6"/>
  <c r="H815" i="6"/>
  <c r="H816" i="6"/>
  <c r="H817" i="6"/>
  <c r="H818" i="6"/>
  <c r="H825" i="6"/>
  <c r="I826" i="6"/>
  <c r="G837" i="6"/>
  <c r="G838" i="6"/>
  <c r="H707" i="6"/>
  <c r="H708" i="6"/>
  <c r="H709" i="6"/>
  <c r="H713" i="6"/>
  <c r="H714" i="6"/>
  <c r="H715" i="6"/>
  <c r="H716" i="6"/>
  <c r="H717" i="6"/>
  <c r="H718" i="6"/>
  <c r="H725" i="6"/>
  <c r="H726" i="6"/>
  <c r="H727" i="6"/>
  <c r="H728" i="6"/>
  <c r="H729" i="6"/>
  <c r="H730" i="6"/>
  <c r="H737" i="6"/>
  <c r="I739" i="6"/>
  <c r="G749" i="6"/>
  <c r="G750" i="6"/>
  <c r="H613" i="6"/>
  <c r="H614" i="6"/>
  <c r="H615" i="6"/>
  <c r="H616" i="6"/>
  <c r="H617" i="6"/>
  <c r="H618" i="6"/>
  <c r="H625" i="6"/>
  <c r="H626" i="6"/>
  <c r="H627" i="6"/>
  <c r="H628" i="6"/>
  <c r="H629" i="6"/>
  <c r="H630" i="6"/>
  <c r="H637" i="6"/>
  <c r="H638" i="6"/>
  <c r="H639" i="6"/>
  <c r="H640" i="6"/>
  <c r="H641" i="6"/>
  <c r="H642" i="6"/>
  <c r="H649" i="6"/>
  <c r="I653" i="6"/>
  <c r="G661" i="6"/>
  <c r="G662" i="6"/>
  <c r="H2049" i="6"/>
  <c r="G2018" i="6"/>
  <c r="G2019" i="6"/>
  <c r="H519" i="6"/>
  <c r="H520" i="6"/>
  <c r="H521" i="6"/>
  <c r="H525" i="6"/>
  <c r="H526" i="6"/>
  <c r="H527" i="6"/>
  <c r="H528" i="6"/>
  <c r="H529" i="6"/>
  <c r="H530" i="6"/>
  <c r="H537" i="6"/>
  <c r="H538" i="6"/>
  <c r="H539" i="6"/>
  <c r="H540" i="6"/>
  <c r="H541" i="6"/>
  <c r="H542" i="6"/>
  <c r="H549" i="6"/>
  <c r="H550" i="6"/>
  <c r="H551" i="6"/>
  <c r="H552" i="6"/>
  <c r="H553" i="6"/>
  <c r="H554" i="6"/>
  <c r="H561" i="6"/>
  <c r="I564" i="6"/>
  <c r="G573" i="6"/>
  <c r="G574" i="6"/>
  <c r="H1983" i="6"/>
  <c r="I1988" i="6"/>
  <c r="G1921" i="6"/>
  <c r="G1924" i="6"/>
  <c r="G1925" i="6"/>
  <c r="H425" i="6"/>
  <c r="H426" i="6"/>
  <c r="H427" i="6"/>
  <c r="H428" i="6"/>
  <c r="H429" i="6"/>
  <c r="H430" i="6"/>
  <c r="H437" i="6"/>
  <c r="H438" i="6"/>
  <c r="H439" i="6"/>
  <c r="H440" i="6"/>
  <c r="H441" i="6"/>
  <c r="H442" i="6"/>
  <c r="H449" i="6"/>
  <c r="H450" i="6"/>
  <c r="H451" i="6"/>
  <c r="H452" i="6"/>
  <c r="H453" i="6"/>
  <c r="H454" i="6"/>
  <c r="H461" i="6"/>
  <c r="H462" i="6"/>
  <c r="H463" i="6"/>
  <c r="H464" i="6"/>
  <c r="H465" i="6"/>
  <c r="H466" i="6"/>
  <c r="H473" i="6"/>
  <c r="G485" i="6"/>
  <c r="G486" i="6"/>
  <c r="H1885" i="6"/>
  <c r="H1886" i="6"/>
  <c r="H1889" i="6"/>
  <c r="I1893" i="6"/>
  <c r="H363" i="6"/>
  <c r="H365" i="6"/>
  <c r="H373" i="6"/>
  <c r="H375" i="6"/>
  <c r="H377" i="6"/>
  <c r="H386" i="6"/>
  <c r="H388" i="6"/>
  <c r="H1756" i="6"/>
  <c r="H1760" i="6"/>
  <c r="H1767" i="6"/>
  <c r="H238" i="6"/>
  <c r="H240" i="6"/>
  <c r="H242" i="6"/>
  <c r="H250" i="6"/>
  <c r="H252" i="6"/>
  <c r="H254" i="6"/>
  <c r="H262" i="6"/>
  <c r="H264" i="6"/>
  <c r="H266" i="6"/>
  <c r="I72" i="6"/>
  <c r="H1295" i="6"/>
  <c r="G1269" i="6"/>
  <c r="G236" i="6"/>
  <c r="G326" i="6"/>
  <c r="G1207" i="6"/>
  <c r="G424" i="6"/>
  <c r="G512" i="6"/>
  <c r="G1242" i="6"/>
  <c r="H609" i="6"/>
  <c r="H610" i="6"/>
  <c r="H1272" i="6"/>
  <c r="I4095" i="6"/>
  <c r="I4094" i="6"/>
  <c r="I4093" i="6"/>
  <c r="I4092" i="6"/>
  <c r="I4090" i="6"/>
  <c r="I4082" i="6"/>
  <c r="I4079" i="6"/>
  <c r="I4078" i="6"/>
  <c r="I4077" i="6"/>
  <c r="I4076" i="6"/>
  <c r="I4063" i="6"/>
  <c r="I4062" i="6"/>
  <c r="I4061" i="6"/>
  <c r="I4060" i="6"/>
  <c r="I4047" i="6"/>
  <c r="I4046" i="6"/>
  <c r="I4045" i="6"/>
  <c r="I4044" i="6"/>
  <c r="I4039" i="6"/>
  <c r="I4031" i="6"/>
  <c r="I4030" i="6"/>
  <c r="I4029" i="6"/>
  <c r="I4028" i="6"/>
  <c r="I4026" i="6"/>
  <c r="I4015" i="6"/>
  <c r="I4014" i="6"/>
  <c r="I4013" i="6"/>
  <c r="I4012" i="6"/>
  <c r="I3999" i="6"/>
  <c r="I3998" i="6"/>
  <c r="I3997" i="6"/>
  <c r="I3996" i="6"/>
  <c r="I3984" i="6"/>
  <c r="I3977" i="6"/>
  <c r="I3971" i="6"/>
  <c r="I3970" i="6"/>
  <c r="I3969" i="6"/>
  <c r="I3968" i="6"/>
  <c r="I3966" i="6"/>
  <c r="I3952" i="6"/>
  <c r="I3936" i="6"/>
  <c r="I3955" i="6"/>
  <c r="I3939" i="6"/>
  <c r="I3930" i="6"/>
  <c r="I3923" i="6"/>
  <c r="I3922" i="6"/>
  <c r="I3921" i="6"/>
  <c r="I3920" i="6"/>
  <c r="I3914" i="6"/>
  <c r="I3907" i="6"/>
  <c r="I3906" i="6"/>
  <c r="I3905" i="6"/>
  <c r="I3904" i="6"/>
  <c r="I3902" i="6"/>
  <c r="I3954" i="6"/>
  <c r="I3938" i="6"/>
  <c r="I3953" i="6"/>
  <c r="I3937" i="6"/>
  <c r="I3873" i="6"/>
  <c r="I3861" i="6"/>
  <c r="I3872" i="6"/>
  <c r="I3868" i="6"/>
  <c r="I3864" i="6"/>
  <c r="I3875" i="6"/>
  <c r="I3867" i="6"/>
  <c r="I3852" i="6"/>
  <c r="I3851" i="6"/>
  <c r="I3850" i="6"/>
  <c r="I3845" i="6"/>
  <c r="I3836" i="6"/>
  <c r="I3835" i="6"/>
  <c r="I3834" i="6"/>
  <c r="I3832" i="6"/>
  <c r="I3829" i="6"/>
  <c r="I3828" i="6"/>
  <c r="I3820" i="6"/>
  <c r="I3819" i="6"/>
  <c r="I3818" i="6"/>
  <c r="I3816" i="6"/>
  <c r="I3813" i="6"/>
  <c r="I3891" i="6"/>
  <c r="I3890" i="6"/>
  <c r="I3889" i="6"/>
  <c r="I3888" i="6"/>
  <c r="I3887" i="6"/>
  <c r="I3881" i="6"/>
  <c r="I3874" i="6"/>
  <c r="I3866" i="6"/>
  <c r="I3811" i="6"/>
  <c r="I3804" i="6"/>
  <c r="I3803" i="6"/>
  <c r="I3802" i="6"/>
  <c r="I3798" i="6"/>
  <c r="I3797" i="6"/>
  <c r="I3788" i="6"/>
  <c r="I3787" i="6"/>
  <c r="I3786" i="6"/>
  <c r="I3782" i="6"/>
  <c r="I3781" i="6"/>
  <c r="I3772" i="6"/>
  <c r="I3771" i="6"/>
  <c r="I3770" i="6"/>
  <c r="I3766" i="6"/>
  <c r="I3765" i="6"/>
  <c r="I3762" i="6"/>
  <c r="I3755" i="6"/>
  <c r="I3746" i="6"/>
  <c r="I3745" i="6"/>
  <c r="I3744" i="6"/>
  <c r="I3742" i="6"/>
  <c r="I3739" i="6"/>
  <c r="I3737" i="6"/>
  <c r="I3730" i="6"/>
  <c r="I3729" i="6"/>
  <c r="I3728" i="6"/>
  <c r="I3726" i="6"/>
  <c r="I3723" i="6"/>
  <c r="I3713" i="6"/>
  <c r="I3709" i="6"/>
  <c r="I3714" i="6"/>
  <c r="I3707" i="6"/>
  <c r="I3703" i="6"/>
  <c r="I3698" i="6"/>
  <c r="I3697" i="6"/>
  <c r="I3696" i="6"/>
  <c r="I3691" i="6"/>
  <c r="I3687" i="6"/>
  <c r="I3682" i="6"/>
  <c r="I3681" i="6"/>
  <c r="I3680" i="6"/>
  <c r="I3675" i="6"/>
  <c r="I3671" i="6"/>
  <c r="I3670" i="6"/>
  <c r="I3667" i="6"/>
  <c r="I3666" i="6"/>
  <c r="I3665" i="6"/>
  <c r="I3664" i="6"/>
  <c r="I3659" i="6"/>
  <c r="I3655" i="6"/>
  <c r="I3650" i="6"/>
  <c r="I3649" i="6"/>
  <c r="I3648" i="6"/>
  <c r="I3643" i="6"/>
  <c r="I3641" i="6"/>
  <c r="I3636" i="6"/>
  <c r="I3635" i="6"/>
  <c r="I3634" i="6"/>
  <c r="I3712" i="6"/>
  <c r="I3630" i="6"/>
  <c r="I3625" i="6"/>
  <c r="I3620" i="6"/>
  <c r="I3619" i="6"/>
  <c r="I3618" i="6"/>
  <c r="I3614" i="6"/>
  <c r="I3609" i="6"/>
  <c r="I3604" i="6"/>
  <c r="I3603" i="6"/>
  <c r="I3602" i="6"/>
  <c r="I3598" i="6"/>
  <c r="I3593" i="6"/>
  <c r="I3588" i="6"/>
  <c r="I3587" i="6"/>
  <c r="I3586" i="6"/>
  <c r="I3585" i="6"/>
  <c r="I3582" i="6"/>
  <c r="I3577" i="6"/>
  <c r="I3572" i="6"/>
  <c r="I3571" i="6"/>
  <c r="I3570" i="6"/>
  <c r="I3566" i="6"/>
  <c r="I3561" i="6"/>
  <c r="I3556" i="6"/>
  <c r="I3555" i="6"/>
  <c r="I3554" i="6"/>
  <c r="I3550" i="6"/>
  <c r="I3545" i="6"/>
  <c r="I3513" i="6"/>
  <c r="I3501" i="6"/>
  <c r="I3541" i="6"/>
  <c r="I3540" i="6"/>
  <c r="I3539" i="6"/>
  <c r="I3538" i="6"/>
  <c r="I3531" i="6"/>
  <c r="I3529" i="6"/>
  <c r="I3522" i="6"/>
  <c r="I3518" i="6"/>
  <c r="I3506" i="6"/>
  <c r="I3502" i="6"/>
  <c r="I3523" i="6"/>
  <c r="I3507" i="6"/>
  <c r="I3499" i="6"/>
  <c r="I3497" i="6"/>
  <c r="I3492" i="6"/>
  <c r="I3491" i="6"/>
  <c r="I3490" i="6"/>
  <c r="I3487" i="6"/>
  <c r="I3481" i="6"/>
  <c r="I3476" i="6"/>
  <c r="I3475" i="6"/>
  <c r="I3474" i="6"/>
  <c r="I3471" i="6"/>
  <c r="I3465" i="6"/>
  <c r="I3460" i="6"/>
  <c r="I3459" i="6"/>
  <c r="I3458" i="6"/>
  <c r="I3455" i="6"/>
  <c r="I3450" i="6"/>
  <c r="I3449" i="6"/>
  <c r="I3444" i="6"/>
  <c r="I3443" i="6"/>
  <c r="I3442" i="6"/>
  <c r="I3439" i="6"/>
  <c r="I3433" i="6"/>
  <c r="I3428" i="6"/>
  <c r="I3427" i="6"/>
  <c r="I3426" i="6"/>
  <c r="I3423" i="6"/>
  <c r="I3420" i="6"/>
  <c r="I3417" i="6"/>
  <c r="I3409" i="6"/>
  <c r="I3408" i="6"/>
  <c r="I3407" i="6"/>
  <c r="I3403" i="6"/>
  <c r="I3402" i="6"/>
  <c r="I3401" i="6"/>
  <c r="I3393" i="6"/>
  <c r="I3392" i="6"/>
  <c r="I3391" i="6"/>
  <c r="I3387" i="6"/>
  <c r="I3386" i="6"/>
  <c r="I3524" i="6"/>
  <c r="I3508" i="6"/>
  <c r="I3376" i="6"/>
  <c r="I3377" i="6"/>
  <c r="I3370" i="6"/>
  <c r="I3375" i="6"/>
  <c r="I3361" i="6"/>
  <c r="I3360" i="6"/>
  <c r="I3359" i="6"/>
  <c r="I3354" i="6"/>
  <c r="I3350" i="6"/>
  <c r="I3345" i="6"/>
  <c r="I3344" i="6"/>
  <c r="I3343" i="6"/>
  <c r="I3338" i="6"/>
  <c r="I3336" i="6"/>
  <c r="I3334" i="6"/>
  <c r="I3329" i="6"/>
  <c r="I3328" i="6"/>
  <c r="I3327" i="6"/>
  <c r="I3322" i="6"/>
  <c r="I3318" i="6"/>
  <c r="I3313" i="6"/>
  <c r="I3312" i="6"/>
  <c r="I3311" i="6"/>
  <c r="I3306" i="6"/>
  <c r="I3302" i="6"/>
  <c r="I3297" i="6"/>
  <c r="I3296" i="6"/>
  <c r="I3295" i="6"/>
  <c r="I3290" i="6"/>
  <c r="I3286" i="6"/>
  <c r="I3281" i="6"/>
  <c r="I3280" i="6"/>
  <c r="I3279" i="6"/>
  <c r="I3274" i="6"/>
  <c r="I3272" i="6"/>
  <c r="I3270" i="6"/>
  <c r="I3265" i="6"/>
  <c r="I3264" i="6"/>
  <c r="I3263" i="6"/>
  <c r="I3258" i="6"/>
  <c r="I3254" i="6"/>
  <c r="I3250" i="6"/>
  <c r="I3249" i="6"/>
  <c r="I3248" i="6"/>
  <c r="I3247" i="6"/>
  <c r="I3242" i="6"/>
  <c r="I3238" i="6"/>
  <c r="I3233" i="6"/>
  <c r="I3232" i="6"/>
  <c r="I3231" i="6"/>
  <c r="I3229" i="6"/>
  <c r="I3226" i="6"/>
  <c r="I3224" i="6"/>
  <c r="I3222" i="6"/>
  <c r="I3217" i="6"/>
  <c r="I3216" i="6"/>
  <c r="I3215" i="6"/>
  <c r="I3213" i="6"/>
  <c r="I3210" i="6"/>
  <c r="I3206" i="6"/>
  <c r="I3202" i="6"/>
  <c r="I3201" i="6"/>
  <c r="I3200" i="6"/>
  <c r="I3199" i="6"/>
  <c r="I3197" i="6"/>
  <c r="I3194" i="6"/>
  <c r="I3190" i="6"/>
  <c r="I3187" i="6"/>
  <c r="I3171" i="6"/>
  <c r="I3155" i="6"/>
  <c r="I3139" i="6"/>
  <c r="I3184" i="6"/>
  <c r="I3176" i="6"/>
  <c r="I3172" i="6"/>
  <c r="I3168" i="6"/>
  <c r="I3160" i="6"/>
  <c r="I3156" i="6"/>
  <c r="I3144" i="6"/>
  <c r="I3140" i="6"/>
  <c r="I3177" i="6"/>
  <c r="I3173" i="6"/>
  <c r="I3161" i="6"/>
  <c r="I3157" i="6"/>
  <c r="I3145" i="6"/>
  <c r="I3141" i="6"/>
  <c r="I3178" i="6"/>
  <c r="I3162" i="6"/>
  <c r="I3146" i="6"/>
  <c r="I3130" i="6"/>
  <c r="I3129" i="6"/>
  <c r="I3128" i="6"/>
  <c r="I3126" i="6"/>
  <c r="I3125" i="6"/>
  <c r="I3123" i="6"/>
  <c r="I3114" i="6"/>
  <c r="I3113" i="6"/>
  <c r="I3112" i="6"/>
  <c r="I3109" i="6"/>
  <c r="I3107" i="6"/>
  <c r="I3099" i="6"/>
  <c r="I3098" i="6"/>
  <c r="I3097" i="6"/>
  <c r="I3096" i="6"/>
  <c r="I3093" i="6"/>
  <c r="I3091" i="6"/>
  <c r="I3082" i="6"/>
  <c r="I3081" i="6"/>
  <c r="I3080" i="6"/>
  <c r="I3077" i="6"/>
  <c r="I3075" i="6"/>
  <c r="I3074" i="6"/>
  <c r="I3066" i="6"/>
  <c r="I3065" i="6"/>
  <c r="I3064" i="6"/>
  <c r="I3061" i="6"/>
  <c r="I3059" i="6"/>
  <c r="I3056" i="6"/>
  <c r="I3051" i="6"/>
  <c r="I3050" i="6"/>
  <c r="I3049" i="6"/>
  <c r="I3048" i="6"/>
  <c r="I3045" i="6"/>
  <c r="I3043" i="6"/>
  <c r="I3040" i="6"/>
  <c r="I3035" i="6"/>
  <c r="I3034" i="6"/>
  <c r="I3033" i="6"/>
  <c r="I3032" i="6"/>
  <c r="I3029" i="6"/>
  <c r="I3027" i="6"/>
  <c r="I3024" i="6"/>
  <c r="I3019" i="6"/>
  <c r="I3018" i="6"/>
  <c r="I3017" i="6"/>
  <c r="I3016" i="6"/>
  <c r="I3013" i="6"/>
  <c r="I3011" i="6"/>
  <c r="I3009" i="6"/>
  <c r="I3008" i="6"/>
  <c r="I3002" i="6"/>
  <c r="I3001" i="6"/>
  <c r="I3000" i="6"/>
  <c r="I2997" i="6"/>
  <c r="I2995" i="6"/>
  <c r="I2994" i="6"/>
  <c r="I2993" i="6"/>
  <c r="I2989" i="6"/>
  <c r="I2987" i="6"/>
  <c r="I2986" i="6"/>
  <c r="I2985" i="6"/>
  <c r="I2984" i="6"/>
  <c r="I2981" i="6"/>
  <c r="I2979" i="6"/>
  <c r="I2976" i="6"/>
  <c r="I2971" i="6"/>
  <c r="I2970" i="6"/>
  <c r="I2969" i="6"/>
  <c r="I2968" i="6"/>
  <c r="I2965" i="6"/>
  <c r="I2963" i="6"/>
  <c r="I2958" i="6"/>
  <c r="I2957" i="6"/>
  <c r="I2952" i="6"/>
  <c r="I2949" i="6"/>
  <c r="I2947" i="6"/>
  <c r="I2942" i="6"/>
  <c r="I2941" i="6"/>
  <c r="I2938" i="6"/>
  <c r="I2936" i="6"/>
  <c r="I2931" i="6"/>
  <c r="I2926" i="6"/>
  <c r="I2925" i="6"/>
  <c r="I2922" i="6"/>
  <c r="I2920" i="6"/>
  <c r="I2915" i="6"/>
  <c r="I2912" i="6"/>
  <c r="I2910" i="6"/>
  <c r="I2909" i="6"/>
  <c r="I2907" i="6"/>
  <c r="I2906" i="6"/>
  <c r="I2904" i="6"/>
  <c r="I2901" i="6"/>
  <c r="I2899" i="6"/>
  <c r="I2894" i="6"/>
  <c r="I2893" i="6"/>
  <c r="I2891" i="6"/>
  <c r="I2890" i="6"/>
  <c r="I2888" i="6"/>
  <c r="I2886" i="6"/>
  <c r="I2885" i="6"/>
  <c r="I2883" i="6"/>
  <c r="I2878" i="6"/>
  <c r="I2877" i="6"/>
  <c r="I2874" i="6"/>
  <c r="I2872" i="6"/>
  <c r="I2870" i="6"/>
  <c r="I2867" i="6"/>
  <c r="I2862" i="6"/>
  <c r="I2861" i="6"/>
  <c r="I2858" i="6"/>
  <c r="I2856" i="6"/>
  <c r="I2851" i="6"/>
  <c r="I2848" i="6"/>
  <c r="I2846" i="6"/>
  <c r="I2845" i="6"/>
  <c r="I2843" i="6"/>
  <c r="I2842" i="6"/>
  <c r="I2840" i="6"/>
  <c r="I2837" i="6"/>
  <c r="I2835" i="6"/>
  <c r="I2830" i="6"/>
  <c r="I2829" i="6"/>
  <c r="I2827" i="6"/>
  <c r="I2826" i="6"/>
  <c r="I2824" i="6"/>
  <c r="I2822" i="6"/>
  <c r="I2821" i="6"/>
  <c r="I2819" i="6"/>
  <c r="I2814" i="6"/>
  <c r="I2813" i="6"/>
  <c r="I2810" i="6"/>
  <c r="I2808" i="6"/>
  <c r="I2806" i="6"/>
  <c r="I2803" i="6"/>
  <c r="I2800" i="6"/>
  <c r="I2798" i="6"/>
  <c r="I2797" i="6"/>
  <c r="I2787" i="6"/>
  <c r="I2779" i="6"/>
  <c r="I2771" i="6"/>
  <c r="I2755" i="6"/>
  <c r="I2747" i="6"/>
  <c r="I2739" i="6"/>
  <c r="I2727" i="6"/>
  <c r="I2723" i="6"/>
  <c r="I2796" i="6"/>
  <c r="I2792" i="6"/>
  <c r="I2776" i="6"/>
  <c r="I2768" i="6"/>
  <c r="I2760" i="6"/>
  <c r="I2744" i="6"/>
  <c r="I2736" i="6"/>
  <c r="I2732" i="6"/>
  <c r="I2719" i="6"/>
  <c r="I2716" i="6"/>
  <c r="I2714" i="6"/>
  <c r="I2712" i="6"/>
  <c r="I2711" i="6"/>
  <c r="I2709" i="6"/>
  <c r="I2703" i="6"/>
  <c r="I2701" i="6"/>
  <c r="I2700" i="6"/>
  <c r="I2698" i="6"/>
  <c r="I2696" i="6"/>
  <c r="I2695" i="6"/>
  <c r="I2693" i="6"/>
  <c r="I2690" i="6"/>
  <c r="I2687" i="6"/>
  <c r="I2684" i="6"/>
  <c r="I2682" i="6"/>
  <c r="I2680" i="6"/>
  <c r="I2679" i="6"/>
  <c r="I2677" i="6"/>
  <c r="I2674" i="6"/>
  <c r="I2670" i="6"/>
  <c r="I2669" i="6"/>
  <c r="I2668" i="6"/>
  <c r="I2666" i="6"/>
  <c r="I2664" i="6"/>
  <c r="I2663" i="6"/>
  <c r="I2661" i="6"/>
  <c r="I2655" i="6"/>
  <c r="I2653" i="6"/>
  <c r="I2652" i="6"/>
  <c r="I2651" i="6"/>
  <c r="I2650" i="6"/>
  <c r="I2648" i="6"/>
  <c r="I2647" i="6"/>
  <c r="I2645" i="6"/>
  <c r="I2644" i="6"/>
  <c r="I2642" i="6"/>
  <c r="I2636" i="6"/>
  <c r="I2634" i="6"/>
  <c r="I2632" i="6"/>
  <c r="I2631" i="6"/>
  <c r="I2629" i="6"/>
  <c r="I2621" i="6"/>
  <c r="I2620" i="6"/>
  <c r="I2618" i="6"/>
  <c r="I2616" i="6"/>
  <c r="I2615" i="6"/>
  <c r="I2613" i="6"/>
  <c r="I2607" i="6"/>
  <c r="I2604" i="6"/>
  <c r="I2603" i="6"/>
  <c r="I2602" i="6"/>
  <c r="I2600" i="6"/>
  <c r="I2599" i="6"/>
  <c r="I2597" i="6"/>
  <c r="I2596" i="6"/>
  <c r="I2588" i="6"/>
  <c r="I2586" i="6"/>
  <c r="I2584" i="6"/>
  <c r="I2583" i="6"/>
  <c r="I2581" i="6"/>
  <c r="I2580" i="6"/>
  <c r="I2573" i="6"/>
  <c r="I2572" i="6"/>
  <c r="I2570" i="6"/>
  <c r="I2568" i="6"/>
  <c r="I2567" i="6"/>
  <c r="I2565" i="6"/>
  <c r="I2789" i="6"/>
  <c r="I2781" i="6"/>
  <c r="I2765" i="6"/>
  <c r="I2757" i="6"/>
  <c r="I2749" i="6"/>
  <c r="I2725" i="6"/>
  <c r="I2790" i="6"/>
  <c r="I2782" i="6"/>
  <c r="I2766" i="6"/>
  <c r="I2758" i="6"/>
  <c r="I2750" i="6"/>
  <c r="I2734" i="6"/>
  <c r="I2730" i="6"/>
  <c r="I2556" i="6"/>
  <c r="I2554" i="6"/>
  <c r="I2551" i="6"/>
  <c r="I2550" i="6"/>
  <c r="I2549" i="6"/>
  <c r="I2548" i="6"/>
  <c r="I2542" i="6"/>
  <c r="I2541" i="6"/>
  <c r="I2540" i="6"/>
  <c r="I2538" i="6"/>
  <c r="I2535" i="6"/>
  <c r="I2534" i="6"/>
  <c r="I2533" i="6"/>
  <c r="I2530" i="6"/>
  <c r="I2527" i="6"/>
  <c r="I2524" i="6"/>
  <c r="I2522" i="6"/>
  <c r="I2518" i="6"/>
  <c r="I2506" i="6"/>
  <c r="I2502" i="6"/>
  <c r="I2498" i="6"/>
  <c r="I2490" i="6"/>
  <c r="I2486" i="6"/>
  <c r="I2482" i="6"/>
  <c r="I2474" i="6"/>
  <c r="I2470" i="6"/>
  <c r="I2458" i="6"/>
  <c r="I2454" i="6"/>
  <c r="I2519" i="6"/>
  <c r="I2511" i="6"/>
  <c r="I2503" i="6"/>
  <c r="I2487" i="6"/>
  <c r="I2479" i="6"/>
  <c r="I2471" i="6"/>
  <c r="I2459" i="6"/>
  <c r="I2455" i="6"/>
  <c r="I2557" i="6"/>
  <c r="I2520" i="6"/>
  <c r="I2508" i="6"/>
  <c r="I2504" i="6"/>
  <c r="I2492" i="6"/>
  <c r="I2488" i="6"/>
  <c r="I2484" i="6"/>
  <c r="I2476" i="6"/>
  <c r="I2472" i="6"/>
  <c r="I2468" i="6"/>
  <c r="I2460" i="6"/>
  <c r="I2456" i="6"/>
  <c r="I2517" i="6"/>
  <c r="I2509" i="6"/>
  <c r="I2501" i="6"/>
  <c r="I2485" i="6"/>
  <c r="I2477" i="6"/>
  <c r="I2469" i="6"/>
  <c r="I2453" i="6"/>
  <c r="I2447" i="6"/>
  <c r="I2444" i="6"/>
  <c r="I2442" i="6"/>
  <c r="I2439" i="6"/>
  <c r="I2438" i="6"/>
  <c r="I2437" i="6"/>
  <c r="I2436" i="6"/>
  <c r="I2428" i="6"/>
  <c r="I2426" i="6"/>
  <c r="I2423" i="6"/>
  <c r="I2422" i="6"/>
  <c r="I2421" i="6"/>
  <c r="I2420" i="6"/>
  <c r="I2414" i="6"/>
  <c r="I2413" i="6"/>
  <c r="I2412" i="6"/>
  <c r="I2410" i="6"/>
  <c r="I2407" i="6"/>
  <c r="I2406" i="6"/>
  <c r="I2405" i="6"/>
  <c r="I2402" i="6"/>
  <c r="I2399" i="6"/>
  <c r="I2396" i="6"/>
  <c r="I2395" i="6"/>
  <c r="I2394" i="6"/>
  <c r="I2391" i="6"/>
  <c r="I2390" i="6"/>
  <c r="I2389" i="6"/>
  <c r="I2388" i="6"/>
  <c r="I2381" i="6"/>
  <c r="I2380" i="6"/>
  <c r="I2378" i="6"/>
  <c r="I2375" i="6"/>
  <c r="I2374" i="6"/>
  <c r="I2373" i="6"/>
  <c r="I2367" i="6"/>
  <c r="I2365" i="6"/>
  <c r="I2364" i="6"/>
  <c r="I2362" i="6"/>
  <c r="I2359" i="6"/>
  <c r="I2358" i="6"/>
  <c r="I2357" i="6"/>
  <c r="I2351" i="6"/>
  <c r="I2350" i="6"/>
  <c r="I2348" i="6"/>
  <c r="I2346" i="6"/>
  <c r="I2343" i="6"/>
  <c r="I2342" i="6"/>
  <c r="I2341" i="6"/>
  <c r="I2340" i="6"/>
  <c r="I2333" i="6"/>
  <c r="I2332" i="6"/>
  <c r="I2331" i="6"/>
  <c r="I2330" i="6"/>
  <c r="I2327" i="6"/>
  <c r="I2326" i="6"/>
  <c r="I2325" i="6"/>
  <c r="I2319" i="6"/>
  <c r="I2316" i="6"/>
  <c r="I2314" i="6"/>
  <c r="I2311" i="6"/>
  <c r="I2310" i="6"/>
  <c r="I2309" i="6"/>
  <c r="I2308" i="6"/>
  <c r="I2300" i="6"/>
  <c r="I2298" i="6"/>
  <c r="I2295" i="6"/>
  <c r="I2294" i="6"/>
  <c r="I2293" i="6"/>
  <c r="I2292" i="6"/>
  <c r="I2286" i="6"/>
  <c r="I2285" i="6"/>
  <c r="I2284" i="6"/>
  <c r="I2282" i="6"/>
  <c r="I2275" i="6"/>
  <c r="I2274" i="6"/>
  <c r="I2270" i="6"/>
  <c r="I2267" i="6"/>
  <c r="I2265" i="6"/>
  <c r="I2264" i="6"/>
  <c r="I2259" i="6"/>
  <c r="I2258" i="6"/>
  <c r="I2256" i="6"/>
  <c r="I2254" i="6"/>
  <c r="I2251" i="6"/>
  <c r="I2249" i="6"/>
  <c r="I2248" i="6"/>
  <c r="I2242" i="6"/>
  <c r="I2241" i="6"/>
  <c r="I2240" i="6"/>
  <c r="I2238" i="6"/>
  <c r="I2235" i="6"/>
  <c r="I2234" i="6"/>
  <c r="I2233" i="6"/>
  <c r="I2232" i="6"/>
  <c r="I2226" i="6"/>
  <c r="I2223" i="6"/>
  <c r="I2219" i="6"/>
  <c r="I2203" i="6"/>
  <c r="I2195" i="6"/>
  <c r="I2216" i="6"/>
  <c r="I2208" i="6"/>
  <c r="I2200" i="6"/>
  <c r="I2187" i="6"/>
  <c r="I2186" i="6"/>
  <c r="I2185" i="6"/>
  <c r="I2184" i="6"/>
  <c r="I2183" i="6"/>
  <c r="I2182" i="6"/>
  <c r="I2179" i="6"/>
  <c r="I2178" i="6"/>
  <c r="I2171" i="6"/>
  <c r="I2169" i="6"/>
  <c r="I2168" i="6"/>
  <c r="I2167" i="6"/>
  <c r="I2162" i="6"/>
  <c r="I2161" i="6"/>
  <c r="I2160" i="6"/>
  <c r="I2155" i="6"/>
  <c r="I2153" i="6"/>
  <c r="I2152" i="6"/>
  <c r="I2151" i="6"/>
  <c r="I2146" i="6"/>
  <c r="I2143" i="6"/>
  <c r="I2141" i="6"/>
  <c r="I2139" i="6"/>
  <c r="I2138" i="6"/>
  <c r="I2132" i="6"/>
  <c r="I2131" i="6"/>
  <c r="I2130" i="6"/>
  <c r="I2127" i="6"/>
  <c r="I2125" i="6"/>
  <c r="I2124" i="6"/>
  <c r="I2123" i="6"/>
  <c r="I2122" i="6"/>
  <c r="I2116" i="6"/>
  <c r="I2115" i="6"/>
  <c r="I2112" i="6"/>
  <c r="I2111" i="6"/>
  <c r="I2109" i="6"/>
  <c r="I2107" i="6"/>
  <c r="I2104" i="6"/>
  <c r="I2102" i="6"/>
  <c r="I2097" i="6"/>
  <c r="I2096" i="6"/>
  <c r="I2095" i="6"/>
  <c r="I2094" i="6"/>
  <c r="I2091" i="6"/>
  <c r="I2089" i="6"/>
  <c r="I2088" i="6"/>
  <c r="I2087" i="6"/>
  <c r="I2086" i="6"/>
  <c r="I2083" i="6"/>
  <c r="I2081" i="6"/>
  <c r="I2079" i="6"/>
  <c r="I2077" i="6"/>
  <c r="I2076" i="6"/>
  <c r="I2075" i="6"/>
  <c r="I2073" i="6"/>
  <c r="I2071" i="6"/>
  <c r="I2069" i="6"/>
  <c r="I2066" i="6"/>
  <c r="I2061" i="6"/>
  <c r="I2060" i="6"/>
  <c r="I2059" i="6"/>
  <c r="I2058" i="6"/>
  <c r="I2055" i="6"/>
  <c r="I2053" i="6"/>
  <c r="I2051" i="6"/>
  <c r="I2048" i="6"/>
  <c r="I1979" i="6"/>
  <c r="I1974" i="6"/>
  <c r="I1973" i="6"/>
  <c r="I1972" i="6"/>
  <c r="I1967" i="6"/>
  <c r="I1966" i="6"/>
  <c r="I1965" i="6"/>
  <c r="I1964" i="6"/>
  <c r="I1963" i="6"/>
  <c r="I1961" i="6"/>
  <c r="I1959" i="6"/>
  <c r="I1958" i="6"/>
  <c r="I1957" i="6"/>
  <c r="I1956" i="6"/>
  <c r="I1951" i="6"/>
  <c r="I1950" i="6"/>
  <c r="I2046" i="6"/>
  <c r="I2045" i="6"/>
  <c r="I2043" i="6"/>
  <c r="I2042" i="6"/>
  <c r="I2041" i="6"/>
  <c r="I2037" i="6"/>
  <c r="I2036" i="6"/>
  <c r="I2035" i="6"/>
  <c r="I2034" i="6"/>
  <c r="I2029" i="6"/>
  <c r="I2028" i="6"/>
  <c r="I2027" i="6"/>
  <c r="I2026" i="6"/>
  <c r="I2025" i="6"/>
  <c r="I2021" i="6"/>
  <c r="I2020" i="6"/>
  <c r="I2016" i="6"/>
  <c r="I1883" i="6"/>
  <c r="I1882" i="6"/>
  <c r="I1879" i="6"/>
  <c r="I1878" i="6"/>
  <c r="I1877" i="6"/>
  <c r="I1876" i="6"/>
  <c r="I1875" i="6"/>
  <c r="I1871" i="6"/>
  <c r="I1870" i="6"/>
  <c r="I1869" i="6"/>
  <c r="I1868" i="6"/>
  <c r="I1863" i="6"/>
  <c r="I1862" i="6"/>
  <c r="I1861" i="6"/>
  <c r="I1860" i="6"/>
  <c r="I1858" i="6"/>
  <c r="I2225" i="6"/>
  <c r="I2217" i="6"/>
  <c r="I2209" i="6"/>
  <c r="I2201" i="6"/>
  <c r="I2193" i="6"/>
  <c r="I2222" i="6"/>
  <c r="I2210" i="6"/>
  <c r="I2206" i="6"/>
  <c r="I2202" i="6"/>
  <c r="I2194" i="6"/>
  <c r="I2190" i="6"/>
  <c r="I1855" i="6"/>
  <c r="I1853" i="6"/>
  <c r="I1851" i="6"/>
  <c r="I1845" i="6"/>
  <c r="I1843" i="6"/>
  <c r="I1837" i="6"/>
  <c r="I1835" i="6"/>
  <c r="I1833" i="6"/>
  <c r="I1829" i="6"/>
  <c r="I2014" i="6"/>
  <c r="I1718" i="6"/>
  <c r="I1717" i="6"/>
  <c r="I1716" i="6"/>
  <c r="I1826" i="6"/>
  <c r="I1824" i="6"/>
  <c r="I1822" i="6"/>
  <c r="I1821" i="6"/>
  <c r="I1819" i="6"/>
  <c r="I1818" i="6"/>
  <c r="I1817" i="6"/>
  <c r="I1813" i="6"/>
  <c r="I1811" i="6"/>
  <c r="I1810" i="6"/>
  <c r="I1808" i="6"/>
  <c r="I1806" i="6"/>
  <c r="I1805" i="6"/>
  <c r="I1803" i="6"/>
  <c r="I1801" i="6"/>
  <c r="I1800" i="6"/>
  <c r="I1797" i="6"/>
  <c r="I1794" i="6"/>
  <c r="I1792" i="6"/>
  <c r="I1790" i="6"/>
  <c r="I1789" i="6"/>
  <c r="I1720" i="6"/>
  <c r="I1854" i="6"/>
  <c r="I1852" i="6"/>
  <c r="I1846" i="6"/>
  <c r="I1844" i="6"/>
  <c r="I1842" i="6"/>
  <c r="I1840" i="6"/>
  <c r="I1838" i="6"/>
  <c r="I1836" i="6"/>
  <c r="I1834" i="6"/>
  <c r="I1832" i="6"/>
  <c r="I2011" i="6"/>
  <c r="I2009" i="6"/>
  <c r="I2008" i="6"/>
  <c r="I2006" i="6"/>
  <c r="I2004" i="6"/>
  <c r="I2003" i="6"/>
  <c r="I2002" i="6"/>
  <c r="I2001" i="6"/>
  <c r="I2000" i="6"/>
  <c r="I1999" i="6"/>
  <c r="I1998" i="6"/>
  <c r="I1993" i="6"/>
  <c r="I1992" i="6"/>
  <c r="I1990" i="6"/>
  <c r="I1985" i="6"/>
  <c r="I1982" i="6"/>
  <c r="I1714" i="6"/>
  <c r="I1713" i="6"/>
  <c r="I1712" i="6"/>
  <c r="I1711" i="6"/>
  <c r="I1709" i="6"/>
  <c r="I1708" i="6"/>
  <c r="I1707" i="6"/>
  <c r="I1706" i="6"/>
  <c r="I1705" i="6"/>
  <c r="I1704" i="6"/>
  <c r="I1703" i="6"/>
  <c r="I1700" i="6"/>
  <c r="I1698" i="6"/>
  <c r="I1697" i="6"/>
  <c r="I1693" i="6"/>
  <c r="I1692" i="6"/>
  <c r="I1690" i="6"/>
  <c r="I1689" i="6"/>
  <c r="I1688" i="6"/>
  <c r="I1687" i="6"/>
  <c r="I1684" i="6"/>
  <c r="I1682" i="6"/>
  <c r="I1681" i="6"/>
  <c r="I1679" i="6"/>
  <c r="I1677" i="6"/>
  <c r="I1676" i="6"/>
  <c r="I1674" i="6"/>
  <c r="I1673" i="6"/>
  <c r="I1672" i="6"/>
  <c r="I1671" i="6"/>
  <c r="I1668" i="6"/>
  <c r="I1666" i="6"/>
  <c r="I1665" i="6"/>
  <c r="I1661" i="6"/>
  <c r="I1660" i="6"/>
  <c r="I1658" i="6"/>
  <c r="I1657" i="6"/>
  <c r="I1656" i="6"/>
  <c r="I1655" i="6"/>
  <c r="I1653" i="6"/>
  <c r="I1652" i="6"/>
  <c r="I1650" i="6"/>
  <c r="I1649" i="6"/>
  <c r="I1648" i="6"/>
  <c r="I1645" i="6"/>
  <c r="I1644" i="6"/>
  <c r="I1643" i="6"/>
  <c r="I1642" i="6"/>
  <c r="I1641" i="6"/>
  <c r="I1640" i="6"/>
  <c r="I1639" i="6"/>
  <c r="I1636" i="6"/>
  <c r="I1634" i="6"/>
  <c r="I1633" i="6"/>
  <c r="I1631" i="6"/>
  <c r="I1948" i="6"/>
  <c r="I1947" i="6"/>
  <c r="I1946" i="6"/>
  <c r="I1944" i="6"/>
  <c r="I1943" i="6"/>
  <c r="I1941" i="6"/>
  <c r="I1940" i="6"/>
  <c r="I1939" i="6"/>
  <c r="I1938" i="6"/>
  <c r="I1935" i="6"/>
  <c r="I1933" i="6"/>
  <c r="I1932" i="6"/>
  <c r="I1930" i="6"/>
  <c r="I1929" i="6"/>
  <c r="I1928" i="6"/>
  <c r="I1927" i="6"/>
  <c r="I1923" i="6"/>
  <c r="I1922" i="6"/>
  <c r="I1919" i="6"/>
  <c r="I1918" i="6"/>
  <c r="I1561" i="6"/>
  <c r="I1560" i="6"/>
  <c r="I1559" i="6"/>
  <c r="I1557" i="6"/>
  <c r="I1556" i="6"/>
  <c r="I1555" i="6"/>
  <c r="I1552" i="6"/>
  <c r="I1550" i="6"/>
  <c r="I1549" i="6"/>
  <c r="I1548" i="6"/>
  <c r="I1547" i="6"/>
  <c r="I1545" i="6"/>
  <c r="I1544" i="6"/>
  <c r="I1542" i="6"/>
  <c r="I1541" i="6"/>
  <c r="I1539" i="6"/>
  <c r="I1538" i="6"/>
  <c r="I1536" i="6"/>
  <c r="I1534" i="6"/>
  <c r="I1533" i="6"/>
  <c r="I1532" i="6"/>
  <c r="I1531" i="6"/>
  <c r="I1529" i="6"/>
  <c r="I1528" i="6"/>
  <c r="I1526" i="6"/>
  <c r="I1525" i="6"/>
  <c r="I1524" i="6"/>
  <c r="I1523" i="6"/>
  <c r="I1520" i="6"/>
  <c r="I1518" i="6"/>
  <c r="I1517" i="6"/>
  <c r="I1516" i="6"/>
  <c r="I1515" i="6"/>
  <c r="I1513" i="6"/>
  <c r="I1512" i="6"/>
  <c r="I1510" i="6"/>
  <c r="I1507" i="6"/>
  <c r="I1506" i="6"/>
  <c r="I1504" i="6"/>
  <c r="I1502" i="6"/>
  <c r="I1501" i="6"/>
  <c r="I1500" i="6"/>
  <c r="I1499" i="6"/>
  <c r="I1497" i="6"/>
  <c r="I1496" i="6"/>
  <c r="I1494" i="6"/>
  <c r="I1493" i="6"/>
  <c r="I1492" i="6"/>
  <c r="I1491" i="6"/>
  <c r="I1490" i="6"/>
  <c r="I1489" i="6"/>
  <c r="I1488" i="6"/>
  <c r="I1487" i="6"/>
  <c r="I1485" i="6"/>
  <c r="I1484" i="6"/>
  <c r="I1483" i="6"/>
  <c r="I1482" i="6"/>
  <c r="I1480" i="6"/>
  <c r="I1479" i="6"/>
  <c r="I1477" i="6"/>
  <c r="I1472" i="6"/>
  <c r="I1916" i="6"/>
  <c r="I1915" i="6"/>
  <c r="I1913" i="6"/>
  <c r="I1912" i="6"/>
  <c r="I1911" i="6"/>
  <c r="I1910" i="6"/>
  <c r="I1908" i="6"/>
  <c r="I1907" i="6"/>
  <c r="I1905" i="6"/>
  <c r="I1904" i="6"/>
  <c r="I1903" i="6"/>
  <c r="I1902" i="6"/>
  <c r="I1900" i="6"/>
  <c r="I1899" i="6"/>
  <c r="I1897" i="6"/>
  <c r="I1895" i="6"/>
  <c r="I1892" i="6"/>
  <c r="I1888" i="6"/>
  <c r="I1887" i="6"/>
  <c r="I1884" i="6"/>
  <c r="I1402" i="6"/>
  <c r="I1401" i="6"/>
  <c r="I1400" i="6"/>
  <c r="I1399" i="6"/>
  <c r="I1396" i="6"/>
  <c r="I1395" i="6"/>
  <c r="I1394" i="6"/>
  <c r="I1393" i="6"/>
  <c r="I1392" i="6"/>
  <c r="I1391" i="6"/>
  <c r="I1389" i="6"/>
  <c r="I1388" i="6"/>
  <c r="I1387" i="6"/>
  <c r="I1386" i="6"/>
  <c r="I1384" i="6"/>
  <c r="I1383" i="6"/>
  <c r="I1382" i="6"/>
  <c r="I1381" i="6"/>
  <c r="I1379" i="6"/>
  <c r="I1378" i="6"/>
  <c r="I1377" i="6"/>
  <c r="I1376" i="6"/>
  <c r="I1375" i="6"/>
  <c r="I1373" i="6"/>
  <c r="I1372" i="6"/>
  <c r="I1371" i="6"/>
  <c r="I1370" i="6"/>
  <c r="I1368" i="6"/>
  <c r="I1367" i="6"/>
  <c r="I1366" i="6"/>
  <c r="I1365" i="6"/>
  <c r="I1363" i="6"/>
  <c r="I1362" i="6"/>
  <c r="I1361" i="6"/>
  <c r="I1360" i="6"/>
  <c r="I1359" i="6"/>
  <c r="I1357" i="6"/>
  <c r="I1356" i="6"/>
  <c r="I1355" i="6"/>
  <c r="I1354" i="6"/>
  <c r="I1352" i="6"/>
  <c r="I1351" i="6"/>
  <c r="I1350" i="6"/>
  <c r="I1349" i="6"/>
  <c r="I1347" i="6"/>
  <c r="I1346" i="6"/>
  <c r="I1345" i="6"/>
  <c r="I1344" i="6"/>
  <c r="I1343" i="6"/>
  <c r="I1341" i="6"/>
  <c r="I1340" i="6"/>
  <c r="I1339" i="6"/>
  <c r="I1338" i="6"/>
  <c r="I1336" i="6"/>
  <c r="I1335" i="6"/>
  <c r="I1334" i="6"/>
  <c r="I1333" i="6"/>
  <c r="I1331" i="6"/>
  <c r="I1330" i="6"/>
  <c r="I1329" i="6"/>
  <c r="I1328" i="6"/>
  <c r="I1327" i="6"/>
  <c r="I1325" i="6"/>
  <c r="I1324" i="6"/>
  <c r="I1323" i="6"/>
  <c r="I1320" i="6"/>
  <c r="I1318" i="6"/>
  <c r="I1317" i="6"/>
  <c r="I1316" i="6"/>
  <c r="I1315" i="6"/>
  <c r="I1788" i="6"/>
  <c r="I1787" i="6"/>
  <c r="I1785" i="6"/>
  <c r="I1784" i="6"/>
  <c r="I1783" i="6"/>
  <c r="I1782" i="6"/>
  <c r="I1780" i="6"/>
  <c r="I1779" i="6"/>
  <c r="I1777" i="6"/>
  <c r="I1775" i="6"/>
  <c r="I1774" i="6"/>
  <c r="I1773" i="6"/>
  <c r="I1772" i="6"/>
  <c r="I1771" i="6"/>
  <c r="I1770" i="6"/>
  <c r="I1769" i="6"/>
  <c r="I1766" i="6"/>
  <c r="I1765" i="6"/>
  <c r="I1762" i="6"/>
  <c r="I1758" i="6"/>
  <c r="I1757" i="6"/>
  <c r="I1176" i="6"/>
  <c r="I1175" i="6"/>
  <c r="I1173" i="6"/>
  <c r="I1172" i="6"/>
  <c r="I1171" i="6"/>
  <c r="I1169" i="6"/>
  <c r="I1168" i="6"/>
  <c r="I1167" i="6"/>
  <c r="I1166" i="6"/>
  <c r="I1165" i="6"/>
  <c r="I1164" i="6"/>
  <c r="I1163" i="6"/>
  <c r="I1162" i="6"/>
  <c r="I1161" i="6"/>
  <c r="I1159" i="6"/>
  <c r="I1157" i="6"/>
  <c r="I1156" i="6"/>
  <c r="I1154" i="6"/>
  <c r="I1153" i="6"/>
  <c r="I1152" i="6"/>
  <c r="I1151" i="6"/>
  <c r="I1150" i="6"/>
  <c r="I1149" i="6"/>
  <c r="I1148" i="6"/>
  <c r="I1147" i="6"/>
  <c r="I1146" i="6"/>
  <c r="I1145" i="6"/>
  <c r="I1143" i="6"/>
  <c r="I1141" i="6"/>
  <c r="I1140" i="6"/>
  <c r="I1138" i="6"/>
  <c r="I1137" i="6"/>
  <c r="I1136" i="6"/>
  <c r="I1135" i="6"/>
  <c r="I1134" i="6"/>
  <c r="I1133" i="6"/>
  <c r="I1132" i="6"/>
  <c r="I1131" i="6"/>
  <c r="I1130" i="6"/>
  <c r="I1129" i="6"/>
  <c r="I1127" i="6"/>
  <c r="I1125" i="6"/>
  <c r="I1124" i="6"/>
  <c r="I1122" i="6"/>
  <c r="I1121" i="6"/>
  <c r="I1120" i="6"/>
  <c r="I1119" i="6"/>
  <c r="I1118" i="6"/>
  <c r="I1117" i="6"/>
  <c r="I1116" i="6"/>
  <c r="I1115" i="6"/>
  <c r="I1114" i="6"/>
  <c r="I1113" i="6"/>
  <c r="I1111" i="6"/>
  <c r="I1109" i="6"/>
  <c r="I1108" i="6"/>
  <c r="I1106" i="6"/>
  <c r="I1105" i="6"/>
  <c r="I1104" i="6"/>
  <c r="I1103" i="6"/>
  <c r="I1100" i="6"/>
  <c r="I1099" i="6"/>
  <c r="I1098" i="6"/>
  <c r="I1097" i="6"/>
  <c r="I1096" i="6"/>
  <c r="I1095" i="6"/>
  <c r="I1087" i="6"/>
  <c r="I1755" i="6"/>
  <c r="I1754" i="6"/>
  <c r="I1752" i="6"/>
  <c r="I1751" i="6"/>
  <c r="I1750" i="6"/>
  <c r="I1748" i="6"/>
  <c r="I1747" i="6"/>
  <c r="I1746" i="6"/>
  <c r="I1745" i="6"/>
  <c r="I1743" i="6"/>
  <c r="I1742" i="6"/>
  <c r="I1741" i="6"/>
  <c r="I1740" i="6"/>
  <c r="I1739" i="6"/>
  <c r="I1735" i="6"/>
  <c r="I1734" i="6"/>
  <c r="I1731" i="6"/>
  <c r="I1730" i="6"/>
  <c r="I1726" i="6"/>
  <c r="I1723" i="6"/>
  <c r="I1081" i="6"/>
  <c r="I1080" i="6"/>
  <c r="I1079" i="6"/>
  <c r="I1078" i="6"/>
  <c r="I1077" i="6"/>
  <c r="I1076" i="6"/>
  <c r="I1075" i="6"/>
  <c r="I1073" i="6"/>
  <c r="I1071" i="6"/>
  <c r="I1070" i="6"/>
  <c r="I1069" i="6"/>
  <c r="I1068" i="6"/>
  <c r="I1067" i="6"/>
  <c r="I1066" i="6"/>
  <c r="I1065" i="6"/>
  <c r="I1064" i="6"/>
  <c r="I1063" i="6"/>
  <c r="I1062" i="6"/>
  <c r="I1059" i="6"/>
  <c r="I1057" i="6"/>
  <c r="I1056" i="6"/>
  <c r="I1055" i="6"/>
  <c r="I1054" i="6"/>
  <c r="I1053" i="6"/>
  <c r="I1052" i="6"/>
  <c r="I1051" i="6"/>
  <c r="I1050" i="6"/>
  <c r="I1049" i="6"/>
  <c r="I1048" i="6"/>
  <c r="I1047" i="6"/>
  <c r="I1046" i="6"/>
  <c r="I1045" i="6"/>
  <c r="I1044" i="6"/>
  <c r="I1043" i="6"/>
  <c r="I988" i="6"/>
  <c r="I987" i="6"/>
  <c r="I1595" i="6"/>
  <c r="I1594" i="6"/>
  <c r="I1593" i="6"/>
  <c r="I891" i="6"/>
  <c r="I890" i="6"/>
  <c r="I889" i="6"/>
  <c r="I888" i="6"/>
  <c r="I799" i="6"/>
  <c r="I1625" i="6"/>
  <c r="I1624" i="6"/>
  <c r="I1623" i="6"/>
  <c r="I1622" i="6"/>
  <c r="I1620" i="6"/>
  <c r="I1619" i="6"/>
  <c r="I1618" i="6"/>
  <c r="I1617" i="6"/>
  <c r="I1615" i="6"/>
  <c r="I1614" i="6"/>
  <c r="I1613" i="6"/>
  <c r="I1610" i="6"/>
  <c r="I1605" i="6"/>
  <c r="I1602" i="6"/>
  <c r="I1601" i="6"/>
  <c r="I1598" i="6"/>
  <c r="I980" i="6"/>
  <c r="I979" i="6"/>
  <c r="I977" i="6"/>
  <c r="I976" i="6"/>
  <c r="I975" i="6"/>
  <c r="I974" i="6"/>
  <c r="I973" i="6"/>
  <c r="I972" i="6"/>
  <c r="I970" i="6"/>
  <c r="I969" i="6"/>
  <c r="I967" i="6"/>
  <c r="I966" i="6"/>
  <c r="I964" i="6"/>
  <c r="I963" i="6"/>
  <c r="I961" i="6"/>
  <c r="I960" i="6"/>
  <c r="I959" i="6"/>
  <c r="I958" i="6"/>
  <c r="I957" i="6"/>
  <c r="I956" i="6"/>
  <c r="I954" i="6"/>
  <c r="I953" i="6"/>
  <c r="I951" i="6"/>
  <c r="I950" i="6"/>
  <c r="I948" i="6"/>
  <c r="I947" i="6"/>
  <c r="I946" i="6"/>
  <c r="I945" i="6"/>
  <c r="I944" i="6"/>
  <c r="I943" i="6"/>
  <c r="I942" i="6"/>
  <c r="I941" i="6"/>
  <c r="I940" i="6"/>
  <c r="I938" i="6"/>
  <c r="I937" i="6"/>
  <c r="I935" i="6"/>
  <c r="I934" i="6"/>
  <c r="I932" i="6"/>
  <c r="I931" i="6"/>
  <c r="I929" i="6"/>
  <c r="I928" i="6"/>
  <c r="I927" i="6"/>
  <c r="I924" i="6"/>
  <c r="I923" i="6"/>
  <c r="I922" i="6"/>
  <c r="I920" i="6"/>
  <c r="I919" i="6"/>
  <c r="I911" i="6"/>
  <c r="I910" i="6"/>
  <c r="I908" i="6"/>
  <c r="I907" i="6"/>
  <c r="I899" i="6"/>
  <c r="I898" i="6"/>
  <c r="I892" i="6"/>
  <c r="I1465" i="6"/>
  <c r="I1464" i="6"/>
  <c r="I1463" i="6"/>
  <c r="I1461" i="6"/>
  <c r="I1460" i="6"/>
  <c r="I1458" i="6"/>
  <c r="I1457" i="6"/>
  <c r="I1453" i="6"/>
  <c r="I1450" i="6"/>
  <c r="I1449" i="6"/>
  <c r="I1446" i="6"/>
  <c r="I1445" i="6"/>
  <c r="I1442" i="6"/>
  <c r="I1438" i="6"/>
  <c r="I1437" i="6"/>
  <c r="I793" i="6"/>
  <c r="I792" i="6"/>
  <c r="I791" i="6"/>
  <c r="I790" i="6"/>
  <c r="I788" i="6"/>
  <c r="I787" i="6"/>
  <c r="I786" i="6"/>
  <c r="I785" i="6"/>
  <c r="I784" i="6"/>
  <c r="I783" i="6"/>
  <c r="I782" i="6"/>
  <c r="I781" i="6"/>
  <c r="I780" i="6"/>
  <c r="I777" i="6"/>
  <c r="I776" i="6"/>
  <c r="I775" i="6"/>
  <c r="I774" i="6"/>
  <c r="I772" i="6"/>
  <c r="I771" i="6"/>
  <c r="I770" i="6"/>
  <c r="I769" i="6"/>
  <c r="I768" i="6"/>
  <c r="I767" i="6"/>
  <c r="I766" i="6"/>
  <c r="I765" i="6"/>
  <c r="I764" i="6"/>
  <c r="I761" i="6"/>
  <c r="I760" i="6"/>
  <c r="I759" i="6"/>
  <c r="I758" i="6"/>
  <c r="I756" i="6"/>
  <c r="I755" i="6"/>
  <c r="I754" i="6"/>
  <c r="I753" i="6"/>
  <c r="I752" i="6"/>
  <c r="I751" i="6"/>
  <c r="I748" i="6"/>
  <c r="I747" i="6"/>
  <c r="I746" i="6"/>
  <c r="I743" i="6"/>
  <c r="I736" i="6"/>
  <c r="I735" i="6"/>
  <c r="I734" i="6"/>
  <c r="I732" i="6"/>
  <c r="I731" i="6"/>
  <c r="I724" i="6"/>
  <c r="I723" i="6"/>
  <c r="I722" i="6"/>
  <c r="I721" i="6"/>
  <c r="I720" i="6"/>
  <c r="I719" i="6"/>
  <c r="I712" i="6"/>
  <c r="I1435" i="6"/>
  <c r="I1434" i="6"/>
  <c r="I1433" i="6"/>
  <c r="I1431" i="6"/>
  <c r="I1430" i="6"/>
  <c r="I1429" i="6"/>
  <c r="I1428" i="6"/>
  <c r="I1427" i="6"/>
  <c r="I1426" i="6"/>
  <c r="I1423" i="6"/>
  <c r="I1419" i="6"/>
  <c r="I1418" i="6"/>
  <c r="I1415" i="6"/>
  <c r="I1414" i="6"/>
  <c r="I1410" i="6"/>
  <c r="I1406" i="6"/>
  <c r="I1403" i="6"/>
  <c r="I1308" i="6"/>
  <c r="I1307" i="6"/>
  <c r="I1306" i="6"/>
  <c r="I1305" i="6"/>
  <c r="I1304" i="6"/>
  <c r="I1303" i="6"/>
  <c r="I1302" i="6"/>
  <c r="I1298" i="6"/>
  <c r="I1297" i="6"/>
  <c r="I1293" i="6"/>
  <c r="I1290" i="6"/>
  <c r="I1289" i="6"/>
  <c r="I1286" i="6"/>
  <c r="I1285" i="6"/>
  <c r="I1282" i="6"/>
  <c r="I1278" i="6"/>
  <c r="I1277" i="6"/>
  <c r="I706" i="6"/>
  <c r="I705" i="6"/>
  <c r="I704" i="6"/>
  <c r="I703" i="6"/>
  <c r="I702" i="6"/>
  <c r="I701" i="6"/>
  <c r="I699" i="6"/>
  <c r="I698" i="6"/>
  <c r="I697" i="6"/>
  <c r="I696" i="6"/>
  <c r="I694" i="6"/>
  <c r="I693" i="6"/>
  <c r="I692" i="6"/>
  <c r="I691" i="6"/>
  <c r="I690" i="6"/>
  <c r="I689" i="6"/>
  <c r="I688" i="6"/>
  <c r="I1628" i="6"/>
  <c r="I1627" i="6"/>
  <c r="I985" i="6"/>
  <c r="I984" i="6"/>
  <c r="I982" i="6"/>
  <c r="I894" i="6"/>
  <c r="I1468" i="6"/>
  <c r="I797" i="6"/>
  <c r="I795" i="6"/>
  <c r="I1042" i="6"/>
  <c r="I1041" i="6"/>
  <c r="I1040" i="6"/>
  <c r="I1038" i="6"/>
  <c r="I1037" i="6"/>
  <c r="I1035" i="6"/>
  <c r="I1033" i="6"/>
  <c r="I1032" i="6"/>
  <c r="I1031" i="6"/>
  <c r="I1030" i="6"/>
  <c r="I1029" i="6"/>
  <c r="I1028" i="6"/>
  <c r="I1027" i="6"/>
  <c r="I1026" i="6"/>
  <c r="I1025" i="6"/>
  <c r="I1024" i="6"/>
  <c r="I1022" i="6"/>
  <c r="I1019" i="6"/>
  <c r="I1017" i="6"/>
  <c r="I1016" i="6"/>
  <c r="I1015" i="6"/>
  <c r="I1012" i="6"/>
  <c r="I1011" i="6"/>
  <c r="I1010" i="6"/>
  <c r="I1009" i="6"/>
  <c r="I1008" i="6"/>
  <c r="I1007" i="6"/>
  <c r="I1000" i="6"/>
  <c r="I998" i="6"/>
  <c r="I995" i="6"/>
  <c r="I986" i="6"/>
  <c r="I1591" i="6"/>
  <c r="I1590" i="6"/>
  <c r="I1589" i="6"/>
  <c r="I1588" i="6"/>
  <c r="I1587" i="6"/>
  <c r="I1586" i="6"/>
  <c r="I1585" i="6"/>
  <c r="I1584" i="6"/>
  <c r="I1583" i="6"/>
  <c r="I1582" i="6"/>
  <c r="I1578" i="6"/>
  <c r="I1571" i="6"/>
  <c r="I1570" i="6"/>
  <c r="I1567" i="6"/>
  <c r="I1566" i="6"/>
  <c r="I1563" i="6"/>
  <c r="I887" i="6"/>
  <c r="I886" i="6"/>
  <c r="I885" i="6"/>
  <c r="I883" i="6"/>
  <c r="I881" i="6"/>
  <c r="I880" i="6"/>
  <c r="I879" i="6"/>
  <c r="I878" i="6"/>
  <c r="I876" i="6"/>
  <c r="I875" i="6"/>
  <c r="I874" i="6"/>
  <c r="I873" i="6"/>
  <c r="I872" i="6"/>
  <c r="I871" i="6"/>
  <c r="I870" i="6"/>
  <c r="I869" i="6"/>
  <c r="I867" i="6"/>
  <c r="I865" i="6"/>
  <c r="I864" i="6"/>
  <c r="I862" i="6"/>
  <c r="I860" i="6"/>
  <c r="I859" i="6"/>
  <c r="I858" i="6"/>
  <c r="I857" i="6"/>
  <c r="I856" i="6"/>
  <c r="I855" i="6"/>
  <c r="I854" i="6"/>
  <c r="I853" i="6"/>
  <c r="I851" i="6"/>
  <c r="I849" i="6"/>
  <c r="I848" i="6"/>
  <c r="I846" i="6"/>
  <c r="I844" i="6"/>
  <c r="I843" i="6"/>
  <c r="I842" i="6"/>
  <c r="I841" i="6"/>
  <c r="I840" i="6"/>
  <c r="I839" i="6"/>
  <c r="I836" i="6"/>
  <c r="I835" i="6"/>
  <c r="I833" i="6"/>
  <c r="I831" i="6"/>
  <c r="I824" i="6"/>
  <c r="I822" i="6"/>
  <c r="I820" i="6"/>
  <c r="I819" i="6"/>
  <c r="I812" i="6"/>
  <c r="I811" i="6"/>
  <c r="I810" i="6"/>
  <c r="I809" i="6"/>
  <c r="I808" i="6"/>
  <c r="I807" i="6"/>
  <c r="I798" i="6"/>
  <c r="I687" i="6"/>
  <c r="I683" i="6"/>
  <c r="I675" i="6"/>
  <c r="I671" i="6"/>
  <c r="I667" i="6"/>
  <c r="I605" i="6"/>
  <c r="I1239" i="6"/>
  <c r="I1236" i="6"/>
  <c r="I1235" i="6"/>
  <c r="I1232" i="6"/>
  <c r="I1231" i="6"/>
  <c r="I1224" i="6"/>
  <c r="I1220" i="6"/>
  <c r="I1219" i="6"/>
  <c r="I1216" i="6"/>
  <c r="I1215" i="6"/>
  <c r="I1212" i="6"/>
  <c r="I1211" i="6"/>
  <c r="I511" i="6"/>
  <c r="I510" i="6"/>
  <c r="I509" i="6"/>
  <c r="I508" i="6"/>
  <c r="I507" i="6"/>
  <c r="I506" i="6"/>
  <c r="I505" i="6"/>
  <c r="I504" i="6"/>
  <c r="I503" i="6"/>
  <c r="I501" i="6"/>
  <c r="I500" i="6"/>
  <c r="I499" i="6"/>
  <c r="I498" i="6"/>
  <c r="I495" i="6"/>
  <c r="I494" i="6"/>
  <c r="I493" i="6"/>
  <c r="I492" i="6"/>
  <c r="I491" i="6"/>
  <c r="I490" i="6"/>
  <c r="I489" i="6"/>
  <c r="I488" i="6"/>
  <c r="I483" i="6"/>
  <c r="I482" i="6"/>
  <c r="I481" i="6"/>
  <c r="I480" i="6"/>
  <c r="I471" i="6"/>
  <c r="I470" i="6"/>
  <c r="I469" i="6"/>
  <c r="I468" i="6"/>
  <c r="I467" i="6"/>
  <c r="I460" i="6"/>
  <c r="I459" i="6"/>
  <c r="I458" i="6"/>
  <c r="I455" i="6"/>
  <c r="I448" i="6"/>
  <c r="I447" i="6"/>
  <c r="I446" i="6"/>
  <c r="I443" i="6"/>
  <c r="I436" i="6"/>
  <c r="I435" i="6"/>
  <c r="I434" i="6"/>
  <c r="I433" i="6"/>
  <c r="I432" i="6"/>
  <c r="I431" i="6"/>
  <c r="I422" i="6"/>
  <c r="I1202" i="6"/>
  <c r="I1199" i="6"/>
  <c r="I1198" i="6"/>
  <c r="I1194" i="6"/>
  <c r="I1191" i="6"/>
  <c r="I1190" i="6"/>
  <c r="I1187" i="6"/>
  <c r="I1186" i="6"/>
  <c r="I1179" i="6"/>
  <c r="I1178" i="6"/>
  <c r="I323" i="6"/>
  <c r="I322" i="6"/>
  <c r="I321" i="6"/>
  <c r="I320" i="6"/>
  <c r="I317" i="6"/>
  <c r="I316" i="6"/>
  <c r="I315" i="6"/>
  <c r="I314" i="6"/>
  <c r="I313" i="6"/>
  <c r="I312" i="6"/>
  <c r="I311" i="6"/>
  <c r="I308" i="6"/>
  <c r="I305" i="6"/>
  <c r="I304" i="6"/>
  <c r="I303" i="6"/>
  <c r="I296" i="6"/>
  <c r="I293" i="6"/>
  <c r="I292" i="6"/>
  <c r="I291" i="6"/>
  <c r="I284" i="6"/>
  <c r="I283" i="6"/>
  <c r="I282" i="6"/>
  <c r="I281" i="6"/>
  <c r="I280" i="6"/>
  <c r="I271" i="6"/>
  <c r="I270" i="6"/>
  <c r="I269" i="6"/>
  <c r="I268" i="6"/>
  <c r="I259" i="6"/>
  <c r="I258" i="6"/>
  <c r="I257" i="6"/>
  <c r="I256" i="6"/>
  <c r="I255" i="6"/>
  <c r="I248" i="6"/>
  <c r="I247" i="6"/>
  <c r="I246" i="6"/>
  <c r="I243" i="6"/>
  <c r="I234" i="6"/>
  <c r="I1261" i="6"/>
  <c r="I1260" i="6"/>
  <c r="I1257" i="6"/>
  <c r="I1253" i="6"/>
  <c r="I1252" i="6"/>
  <c r="I1248" i="6"/>
  <c r="I1245" i="6"/>
  <c r="I1244" i="6"/>
  <c r="I680" i="6"/>
  <c r="I676" i="6"/>
  <c r="I672" i="6"/>
  <c r="I664" i="6"/>
  <c r="I658" i="6"/>
  <c r="I657" i="6"/>
  <c r="I655" i="6"/>
  <c r="I647" i="6"/>
  <c r="I643" i="6"/>
  <c r="I635" i="6"/>
  <c r="I631" i="6"/>
  <c r="I623" i="6"/>
  <c r="I621" i="6"/>
  <c r="I619" i="6"/>
  <c r="I1273" i="6"/>
  <c r="I1266" i="6"/>
  <c r="I1262" i="6"/>
  <c r="I1258" i="6"/>
  <c r="I1254" i="6"/>
  <c r="I1250" i="6"/>
  <c r="I1246" i="6"/>
  <c r="I611" i="6"/>
  <c r="I607" i="6"/>
  <c r="I604" i="6"/>
  <c r="I602" i="6"/>
  <c r="I600" i="6"/>
  <c r="I598" i="6"/>
  <c r="I592" i="6"/>
  <c r="I590" i="6"/>
  <c r="I588" i="6"/>
  <c r="I586" i="6"/>
  <c r="I584" i="6"/>
  <c r="I582" i="6"/>
  <c r="I576" i="6"/>
  <c r="I572" i="6"/>
  <c r="I570" i="6"/>
  <c r="I568" i="6"/>
  <c r="I560" i="6"/>
  <c r="I558" i="6"/>
  <c r="I548" i="6"/>
  <c r="I546" i="6"/>
  <c r="I544" i="6"/>
  <c r="I536" i="6"/>
  <c r="I532" i="6"/>
  <c r="I1242" i="6"/>
  <c r="I1241" i="6"/>
  <c r="K1241" i="6" s="1"/>
  <c r="I1240" i="6"/>
  <c r="I515" i="6"/>
  <c r="I513" i="6"/>
  <c r="I512" i="6"/>
  <c r="I423" i="6"/>
  <c r="I1207" i="6"/>
  <c r="I1206" i="6"/>
  <c r="I327" i="6"/>
  <c r="I325" i="6"/>
  <c r="I324" i="6"/>
  <c r="I235" i="6"/>
  <c r="I1269" i="6"/>
  <c r="I1268" i="6"/>
  <c r="I1265" i="6"/>
  <c r="I142" i="6"/>
  <c r="I141" i="6"/>
  <c r="I681" i="6"/>
  <c r="I677" i="6"/>
  <c r="I673" i="6"/>
  <c r="I665" i="6"/>
  <c r="I659" i="6"/>
  <c r="I1275" i="6"/>
  <c r="I1272" i="6"/>
  <c r="I610" i="6"/>
  <c r="I524" i="6"/>
  <c r="I523" i="6"/>
  <c r="I516" i="6"/>
  <c r="I1204" i="6"/>
  <c r="I1196" i="6"/>
  <c r="I1193" i="6"/>
  <c r="I1192" i="6"/>
  <c r="I1189" i="6"/>
  <c r="I1188" i="6"/>
  <c r="I1185" i="6"/>
  <c r="I1184" i="6"/>
  <c r="I1181" i="6"/>
  <c r="I1180" i="6"/>
  <c r="I1177" i="6"/>
  <c r="I416" i="6"/>
  <c r="I415" i="6"/>
  <c r="I414" i="6"/>
  <c r="I412" i="6"/>
  <c r="I411" i="6"/>
  <c r="I410" i="6"/>
  <c r="I409" i="6"/>
  <c r="I408" i="6"/>
  <c r="I407" i="6"/>
  <c r="I405" i="6"/>
  <c r="I403" i="6"/>
  <c r="I402" i="6"/>
  <c r="I401" i="6"/>
  <c r="I400" i="6"/>
  <c r="I399" i="6"/>
  <c r="I396" i="6"/>
  <c r="I394" i="6"/>
  <c r="I393" i="6"/>
  <c r="I392" i="6"/>
  <c r="I391" i="6"/>
  <c r="I384" i="6"/>
  <c r="I383" i="6"/>
  <c r="I381" i="6"/>
  <c r="I379" i="6"/>
  <c r="I372" i="6"/>
  <c r="I371" i="6"/>
  <c r="I370" i="6"/>
  <c r="I369" i="6"/>
  <c r="I368" i="6"/>
  <c r="I360" i="6"/>
  <c r="I359" i="6"/>
  <c r="I358" i="6"/>
  <c r="I357" i="6"/>
  <c r="I356" i="6"/>
  <c r="I355" i="6"/>
  <c r="I347" i="6"/>
  <c r="I345" i="6"/>
  <c r="I344" i="6"/>
  <c r="I343" i="6"/>
  <c r="I336" i="6"/>
  <c r="I335" i="6"/>
  <c r="I334" i="6"/>
  <c r="I328" i="6"/>
  <c r="I1230" i="6"/>
  <c r="I1229" i="6"/>
  <c r="I1226" i="6"/>
  <c r="I1225" i="6"/>
  <c r="I1222" i="6"/>
  <c r="I1221" i="6"/>
  <c r="I1218" i="6"/>
  <c r="I1217" i="6"/>
  <c r="I1214" i="6"/>
  <c r="I1213" i="6"/>
  <c r="I1210" i="6"/>
  <c r="I229" i="6"/>
  <c r="I228" i="6"/>
  <c r="I226" i="6"/>
  <c r="I224" i="6"/>
  <c r="I223" i="6"/>
  <c r="I220" i="6"/>
  <c r="I219" i="6"/>
  <c r="I218" i="6"/>
  <c r="I217" i="6"/>
  <c r="I215" i="6"/>
  <c r="I208" i="6"/>
  <c r="I207" i="6"/>
  <c r="I206" i="6"/>
  <c r="I205" i="6"/>
  <c r="I204" i="6"/>
  <c r="I196" i="6"/>
  <c r="I194" i="6"/>
  <c r="I193" i="6"/>
  <c r="I192" i="6"/>
  <c r="I191" i="6"/>
  <c r="I184" i="6"/>
  <c r="I183" i="6"/>
  <c r="I181" i="6"/>
  <c r="I180" i="6"/>
  <c r="I179" i="6"/>
  <c r="I172" i="6"/>
  <c r="I171" i="6"/>
  <c r="I170" i="6"/>
  <c r="I168" i="6"/>
  <c r="I160" i="6"/>
  <c r="I159" i="6"/>
  <c r="I158" i="6"/>
  <c r="I157" i="6"/>
  <c r="I156" i="6"/>
  <c r="I155" i="6"/>
  <c r="I147" i="6"/>
  <c r="I146" i="6"/>
  <c r="I1295" i="6"/>
  <c r="I1292" i="6"/>
  <c r="I1291" i="6"/>
  <c r="I1288" i="6"/>
  <c r="I1287" i="6"/>
  <c r="I1283" i="6"/>
  <c r="I1280" i="6"/>
  <c r="I1279" i="6"/>
  <c r="I1276" i="6"/>
  <c r="M20" i="1"/>
  <c r="D20" i="1"/>
  <c r="I24" i="1"/>
  <c r="G1629" i="6"/>
  <c r="H1630" i="6"/>
  <c r="I1469" i="6"/>
  <c r="G1471" i="6"/>
  <c r="H1475" i="6"/>
  <c r="H1476" i="6"/>
  <c r="I1309" i="6"/>
  <c r="G1314" i="6"/>
  <c r="H1321" i="6"/>
  <c r="H1322" i="6"/>
  <c r="I1083" i="6"/>
  <c r="I1084" i="6"/>
  <c r="I1085" i="6"/>
  <c r="I1089" i="6"/>
  <c r="G1094" i="6"/>
  <c r="H1101" i="6"/>
  <c r="H1102" i="6"/>
  <c r="I990" i="6"/>
  <c r="I991" i="6"/>
  <c r="I992" i="6"/>
  <c r="I993" i="6"/>
  <c r="I994" i="6"/>
  <c r="I1001" i="6"/>
  <c r="G1006" i="6"/>
  <c r="H1013" i="6"/>
  <c r="H1014" i="6"/>
  <c r="I895" i="6"/>
  <c r="I896" i="6"/>
  <c r="I897" i="6"/>
  <c r="I901" i="6"/>
  <c r="I902" i="6"/>
  <c r="I903" i="6"/>
  <c r="I904" i="6"/>
  <c r="I905" i="6"/>
  <c r="I906" i="6"/>
  <c r="I913" i="6"/>
  <c r="G918" i="6"/>
  <c r="H925" i="6"/>
  <c r="H926" i="6"/>
  <c r="I801" i="6"/>
  <c r="I802" i="6"/>
  <c r="I803" i="6"/>
  <c r="I804" i="6"/>
  <c r="I805" i="6"/>
  <c r="I806" i="6"/>
  <c r="I813" i="6"/>
  <c r="I814" i="6"/>
  <c r="I815" i="6"/>
  <c r="I817" i="6"/>
  <c r="I818" i="6"/>
  <c r="I825" i="6"/>
  <c r="G830" i="6"/>
  <c r="H837" i="6"/>
  <c r="H838" i="6"/>
  <c r="I707" i="6"/>
  <c r="I708" i="6"/>
  <c r="I709" i="6"/>
  <c r="I713" i="6"/>
  <c r="I714" i="6"/>
  <c r="I716" i="6"/>
  <c r="I717" i="6"/>
  <c r="I718" i="6"/>
  <c r="I725" i="6"/>
  <c r="I726" i="6"/>
  <c r="I727" i="6"/>
  <c r="I728" i="6"/>
  <c r="I729" i="6"/>
  <c r="I730" i="6"/>
  <c r="I737" i="6"/>
  <c r="G742" i="6"/>
  <c r="H749" i="6"/>
  <c r="H750" i="6"/>
  <c r="I613" i="6"/>
  <c r="I614" i="6"/>
  <c r="I615" i="6"/>
  <c r="I616" i="6"/>
  <c r="I617" i="6"/>
  <c r="I618" i="6"/>
  <c r="I626" i="6"/>
  <c r="I627" i="6"/>
  <c r="I628" i="6"/>
  <c r="I629" i="6"/>
  <c r="I630" i="6"/>
  <c r="I637" i="6"/>
  <c r="I638" i="6"/>
  <c r="I639" i="6"/>
  <c r="I640" i="6"/>
  <c r="I641" i="6"/>
  <c r="I642" i="6"/>
  <c r="I649" i="6"/>
  <c r="G654" i="6"/>
  <c r="H661" i="6"/>
  <c r="H662" i="6"/>
  <c r="I2049" i="6"/>
  <c r="G2015" i="6"/>
  <c r="H2018" i="6"/>
  <c r="H2019" i="6"/>
  <c r="I519" i="6"/>
  <c r="I520" i="6"/>
  <c r="I521" i="6"/>
  <c r="I525" i="6"/>
  <c r="I526" i="6"/>
  <c r="I527" i="6"/>
  <c r="I528" i="6"/>
  <c r="I530" i="6"/>
  <c r="I537" i="6"/>
  <c r="I538" i="6"/>
  <c r="I539" i="6"/>
  <c r="I540" i="6"/>
  <c r="I541" i="6"/>
  <c r="I542" i="6"/>
  <c r="I549" i="6"/>
  <c r="I550" i="6"/>
  <c r="I551" i="6"/>
  <c r="I552" i="6"/>
  <c r="I553" i="6"/>
  <c r="I554" i="6"/>
  <c r="I561" i="6"/>
  <c r="G566" i="6"/>
  <c r="H573" i="6"/>
  <c r="H574" i="6"/>
  <c r="I1983" i="6"/>
  <c r="G1917" i="6"/>
  <c r="G1920" i="6"/>
  <c r="H1921" i="6"/>
  <c r="H1924" i="6"/>
  <c r="H1925" i="6"/>
  <c r="I425" i="6"/>
  <c r="I427" i="6"/>
  <c r="I428" i="6"/>
  <c r="I429" i="6"/>
  <c r="I430" i="6"/>
  <c r="I437" i="6"/>
  <c r="I438" i="6"/>
  <c r="I439" i="6"/>
  <c r="I440" i="6"/>
  <c r="I441" i="6"/>
  <c r="I442" i="6"/>
  <c r="I449" i="6"/>
  <c r="I450" i="6"/>
  <c r="I451" i="6"/>
  <c r="I452" i="6"/>
  <c r="I453" i="6"/>
  <c r="I461" i="6"/>
  <c r="I462" i="6"/>
  <c r="I463" i="6"/>
  <c r="I464" i="6"/>
  <c r="I465" i="6"/>
  <c r="I466" i="6"/>
  <c r="I473" i="6"/>
  <c r="G478" i="6"/>
  <c r="H485" i="6"/>
  <c r="H486" i="6"/>
  <c r="I1885" i="6"/>
  <c r="I1889" i="6"/>
  <c r="G331" i="6"/>
  <c r="G332" i="6"/>
  <c r="G333" i="6"/>
  <c r="K333" i="6" s="1"/>
  <c r="G337" i="6"/>
  <c r="G338" i="6"/>
  <c r="G339" i="6"/>
  <c r="G340" i="6"/>
  <c r="G341" i="6"/>
  <c r="G342" i="6"/>
  <c r="G349" i="6"/>
  <c r="G350" i="6"/>
  <c r="G351" i="6"/>
  <c r="G352" i="6"/>
  <c r="G353" i="6"/>
  <c r="G354" i="6"/>
  <c r="G361" i="6"/>
  <c r="G362" i="6"/>
  <c r="I363" i="6"/>
  <c r="I365" i="6"/>
  <c r="I373" i="6"/>
  <c r="I377" i="6"/>
  <c r="I386" i="6"/>
  <c r="I388" i="6"/>
  <c r="H389" i="6"/>
  <c r="H390" i="6"/>
  <c r="I1756" i="6"/>
  <c r="I1760" i="6"/>
  <c r="H1763" i="6"/>
  <c r="I1767" i="6"/>
  <c r="H1768" i="6"/>
  <c r="I238" i="6"/>
  <c r="I240" i="6"/>
  <c r="I242" i="6"/>
  <c r="I250" i="6"/>
  <c r="I252" i="6"/>
  <c r="I254" i="6"/>
  <c r="I262" i="6"/>
  <c r="I264" i="6"/>
  <c r="I266" i="6"/>
  <c r="I273" i="6"/>
  <c r="I277" i="6"/>
  <c r="I287" i="6"/>
  <c r="I299" i="6"/>
  <c r="I309" i="6"/>
  <c r="I1736" i="6"/>
  <c r="I1596" i="6"/>
  <c r="I1608" i="6"/>
  <c r="I149" i="6"/>
  <c r="I153" i="6"/>
  <c r="I163" i="6"/>
  <c r="I173" i="6"/>
  <c r="I177" i="6"/>
  <c r="I187" i="6"/>
  <c r="I197" i="6"/>
  <c r="I201" i="6"/>
  <c r="I214" i="6"/>
  <c r="I222" i="6"/>
  <c r="I1568" i="6"/>
  <c r="I49" i="6"/>
  <c r="I53" i="6"/>
  <c r="I73" i="6"/>
  <c r="I77" i="6"/>
  <c r="I87" i="6"/>
  <c r="I101" i="6"/>
  <c r="I111" i="6"/>
  <c r="I123" i="6"/>
  <c r="I133" i="6"/>
  <c r="I1436" i="6"/>
  <c r="I1451" i="6"/>
  <c r="I3" i="6"/>
  <c r="I7" i="6"/>
  <c r="I11" i="6"/>
  <c r="I15" i="6"/>
  <c r="I19" i="6"/>
  <c r="I23" i="6"/>
  <c r="I27" i="6"/>
  <c r="I31" i="6"/>
  <c r="I35" i="6"/>
  <c r="I39" i="6"/>
  <c r="I46" i="6"/>
  <c r="I48" i="6"/>
  <c r="I1408" i="6"/>
  <c r="I1425" i="6"/>
  <c r="I57" i="6"/>
  <c r="I67" i="6"/>
  <c r="I71" i="6"/>
  <c r="I91" i="6"/>
  <c r="I95" i="6"/>
  <c r="I105" i="6"/>
  <c r="I119" i="6"/>
  <c r="I129" i="6"/>
  <c r="I137" i="6"/>
  <c r="H1276" i="6"/>
  <c r="H1279" i="6"/>
  <c r="H1280" i="6"/>
  <c r="H1283" i="6"/>
  <c r="H1284" i="6"/>
  <c r="H1287" i="6"/>
  <c r="H1288" i="6"/>
  <c r="H1291" i="6"/>
  <c r="H1292" i="6"/>
  <c r="I1299" i="6"/>
  <c r="G1268" i="6"/>
  <c r="G235" i="6"/>
  <c r="G325" i="6"/>
  <c r="H328" i="6"/>
  <c r="G1206" i="6"/>
  <c r="G423" i="6"/>
  <c r="I1209" i="6"/>
  <c r="G515" i="6"/>
  <c r="I517" i="6"/>
  <c r="I535" i="6"/>
  <c r="I555" i="6"/>
  <c r="I569" i="6"/>
  <c r="I579" i="6"/>
  <c r="I587" i="6"/>
  <c r="I595" i="6"/>
  <c r="I603" i="6"/>
  <c r="I1247" i="6"/>
  <c r="I1263" i="6"/>
  <c r="H1275" i="6"/>
  <c r="I620" i="6"/>
  <c r="I634" i="6"/>
  <c r="I648" i="6"/>
  <c r="I660" i="6"/>
  <c r="I670" i="6"/>
  <c r="I678" i="6"/>
  <c r="I686" i="6"/>
  <c r="G4097" i="6"/>
  <c r="G4096" i="6"/>
  <c r="G4095" i="6"/>
  <c r="G4094" i="6"/>
  <c r="G4093" i="6"/>
  <c r="G4092" i="6"/>
  <c r="G4091" i="6"/>
  <c r="G4090" i="6"/>
  <c r="G4089" i="6"/>
  <c r="G4088" i="6"/>
  <c r="G4087" i="6"/>
  <c r="G4086" i="6"/>
  <c r="G4085" i="6"/>
  <c r="G4084" i="6"/>
  <c r="G4083" i="6"/>
  <c r="G4069" i="6"/>
  <c r="G4066" i="6"/>
  <c r="G4065" i="6"/>
  <c r="G4064" i="6"/>
  <c r="G4063" i="6"/>
  <c r="G4082" i="6"/>
  <c r="G4081" i="6"/>
  <c r="G4080" i="6"/>
  <c r="G4079" i="6"/>
  <c r="G4078" i="6"/>
  <c r="G4077" i="6"/>
  <c r="G4076" i="6"/>
  <c r="G4075" i="6"/>
  <c r="G4074" i="6"/>
  <c r="G4073" i="6"/>
  <c r="G4072" i="6"/>
  <c r="G4071" i="6"/>
  <c r="G4070" i="6"/>
  <c r="G4068" i="6"/>
  <c r="G4059" i="6"/>
  <c r="G4055" i="6"/>
  <c r="G4051" i="6"/>
  <c r="G4047" i="6"/>
  <c r="G4043" i="6"/>
  <c r="G4041" i="6"/>
  <c r="G4039" i="6"/>
  <c r="G4037" i="6"/>
  <c r="G4035" i="6"/>
  <c r="G4067" i="6"/>
  <c r="G4060" i="6"/>
  <c r="G4056" i="6"/>
  <c r="G4052" i="6"/>
  <c r="G4048" i="6"/>
  <c r="G4033" i="6"/>
  <c r="G4032" i="6"/>
  <c r="G4031" i="6"/>
  <c r="G4030" i="6"/>
  <c r="G4029" i="6"/>
  <c r="G4028" i="6"/>
  <c r="G4027" i="6"/>
  <c r="G4026" i="6"/>
  <c r="G4025" i="6"/>
  <c r="G4024" i="6"/>
  <c r="G4023" i="6"/>
  <c r="G4022" i="6"/>
  <c r="G4061" i="6"/>
  <c r="G4057" i="6"/>
  <c r="G4053" i="6"/>
  <c r="G4049" i="6"/>
  <c r="G4045" i="6"/>
  <c r="G4044" i="6"/>
  <c r="G4042" i="6"/>
  <c r="G4040" i="6"/>
  <c r="G4038" i="6"/>
  <c r="G4036" i="6"/>
  <c r="G4034" i="6"/>
  <c r="G4062" i="6"/>
  <c r="G4058" i="6"/>
  <c r="G4054" i="6"/>
  <c r="G4050" i="6"/>
  <c r="G4046" i="6"/>
  <c r="G4021" i="6"/>
  <c r="G4019" i="6"/>
  <c r="G4015" i="6"/>
  <c r="G4011" i="6"/>
  <c r="G4018" i="6"/>
  <c r="G4014" i="6"/>
  <c r="G4010" i="6"/>
  <c r="G4008" i="6"/>
  <c r="G4006" i="6"/>
  <c r="G4004" i="6"/>
  <c r="G4002" i="6"/>
  <c r="G4000" i="6"/>
  <c r="G3998" i="6"/>
  <c r="G3996" i="6"/>
  <c r="G3994" i="6"/>
  <c r="G3992" i="6"/>
  <c r="G3990" i="6"/>
  <c r="G3988" i="6"/>
  <c r="G3986" i="6"/>
  <c r="G3984" i="6"/>
  <c r="G3982" i="6"/>
  <c r="G3980" i="6"/>
  <c r="G3978" i="6"/>
  <c r="G3976" i="6"/>
  <c r="G4020" i="6"/>
  <c r="G4017" i="6"/>
  <c r="G4013" i="6"/>
  <c r="G4016" i="6"/>
  <c r="G4012" i="6"/>
  <c r="G4009" i="6"/>
  <c r="G4007" i="6"/>
  <c r="G4005" i="6"/>
  <c r="G4003" i="6"/>
  <c r="G4001" i="6"/>
  <c r="G3999" i="6"/>
  <c r="G3997" i="6"/>
  <c r="G3995" i="6"/>
  <c r="G3993" i="6"/>
  <c r="G3991" i="6"/>
  <c r="G3989" i="6"/>
  <c r="G3987" i="6"/>
  <c r="G3985" i="6"/>
  <c r="G3983" i="6"/>
  <c r="G3981" i="6"/>
  <c r="G3979" i="6"/>
  <c r="G3977" i="6"/>
  <c r="G3975" i="6"/>
  <c r="G3973" i="6"/>
  <c r="G3971" i="6"/>
  <c r="G3969" i="6"/>
  <c r="G3967" i="6"/>
  <c r="G3972" i="6"/>
  <c r="G3961" i="6"/>
  <c r="G3957" i="6"/>
  <c r="G3953" i="6"/>
  <c r="G3949" i="6"/>
  <c r="G3945" i="6"/>
  <c r="G3941" i="6"/>
  <c r="G3937" i="6"/>
  <c r="G3933" i="6"/>
  <c r="G3970" i="6"/>
  <c r="G3960" i="6"/>
  <c r="G3956" i="6"/>
  <c r="G3952" i="6"/>
  <c r="G3948" i="6"/>
  <c r="G3944" i="6"/>
  <c r="G3940" i="6"/>
  <c r="G3936" i="6"/>
  <c r="G3932" i="6"/>
  <c r="G3968" i="6"/>
  <c r="G3964" i="6"/>
  <c r="G3963" i="6"/>
  <c r="G3959" i="6"/>
  <c r="G3955" i="6"/>
  <c r="G3951" i="6"/>
  <c r="G3947" i="6"/>
  <c r="G3943" i="6"/>
  <c r="G3939" i="6"/>
  <c r="G3935" i="6"/>
  <c r="G3974" i="6"/>
  <c r="G3966" i="6"/>
  <c r="G3965" i="6"/>
  <c r="G3962" i="6"/>
  <c r="G3958" i="6"/>
  <c r="G3954" i="6"/>
  <c r="G3950" i="6"/>
  <c r="G3946" i="6"/>
  <c r="G3942" i="6"/>
  <c r="G3938" i="6"/>
  <c r="G3934" i="6"/>
  <c r="G3931" i="6"/>
  <c r="G3930" i="6"/>
  <c r="G3929" i="6"/>
  <c r="G3928" i="6"/>
  <c r="G3927" i="6"/>
  <c r="G3926" i="6"/>
  <c r="G3925" i="6"/>
  <c r="G3924" i="6"/>
  <c r="G3923" i="6"/>
  <c r="G3922" i="6"/>
  <c r="G3921" i="6"/>
  <c r="G3920" i="6"/>
  <c r="G3919" i="6"/>
  <c r="G3918" i="6"/>
  <c r="G3917" i="6"/>
  <c r="G3916" i="6"/>
  <c r="G3915" i="6"/>
  <c r="G3914" i="6"/>
  <c r="G3913" i="6"/>
  <c r="G3912" i="6"/>
  <c r="G3911" i="6"/>
  <c r="G3910" i="6"/>
  <c r="G3909" i="6"/>
  <c r="G3908" i="6"/>
  <c r="G3907" i="6"/>
  <c r="G3906" i="6"/>
  <c r="G3905" i="6"/>
  <c r="G3904" i="6"/>
  <c r="G3903" i="6"/>
  <c r="G3902" i="6"/>
  <c r="G3901" i="6"/>
  <c r="G3900" i="6"/>
  <c r="G3899" i="6"/>
  <c r="G3898" i="6"/>
  <c r="G3897" i="6"/>
  <c r="G3896" i="6"/>
  <c r="G3895" i="6"/>
  <c r="G3894" i="6"/>
  <c r="G3893" i="6"/>
  <c r="G3892" i="6"/>
  <c r="G3891" i="6"/>
  <c r="G3890" i="6"/>
  <c r="G3889" i="6"/>
  <c r="G3888" i="6"/>
  <c r="G3887" i="6"/>
  <c r="G3886" i="6"/>
  <c r="G3885" i="6"/>
  <c r="G3884" i="6"/>
  <c r="G3883" i="6"/>
  <c r="G3882" i="6"/>
  <c r="G3881" i="6"/>
  <c r="G3880" i="6"/>
  <c r="G3879" i="6"/>
  <c r="G3878" i="6"/>
  <c r="G3877" i="6"/>
  <c r="G3876" i="6"/>
  <c r="G3875" i="6"/>
  <c r="G3874" i="6"/>
  <c r="G3873" i="6"/>
  <c r="G3872" i="6"/>
  <c r="G3871" i="6"/>
  <c r="G3870" i="6"/>
  <c r="G3869" i="6"/>
  <c r="G3868" i="6"/>
  <c r="G3867" i="6"/>
  <c r="G3866" i="6"/>
  <c r="G3865" i="6"/>
  <c r="G3864" i="6"/>
  <c r="G3863" i="6"/>
  <c r="G3862" i="6"/>
  <c r="G3861" i="6"/>
  <c r="G3860" i="6"/>
  <c r="G3859" i="6"/>
  <c r="G3858" i="6"/>
  <c r="G3857" i="6"/>
  <c r="G3856" i="6"/>
  <c r="G3855" i="6"/>
  <c r="G3854" i="6"/>
  <c r="G3853" i="6"/>
  <c r="G3852" i="6"/>
  <c r="G3851" i="6"/>
  <c r="G3850" i="6"/>
  <c r="G3849" i="6"/>
  <c r="G3847" i="6"/>
  <c r="G3845" i="6"/>
  <c r="G3843" i="6"/>
  <c r="G3841" i="6"/>
  <c r="G3839" i="6"/>
  <c r="G3837" i="6"/>
  <c r="G3835" i="6"/>
  <c r="G3833" i="6"/>
  <c r="G3831" i="6"/>
  <c r="G3829" i="6"/>
  <c r="G3827" i="6"/>
  <c r="G3825" i="6"/>
  <c r="G3823" i="6"/>
  <c r="G3821" i="6"/>
  <c r="G3819" i="6"/>
  <c r="G3817" i="6"/>
  <c r="G3815" i="6"/>
  <c r="G3813" i="6"/>
  <c r="G3795" i="6"/>
  <c r="G3794" i="6"/>
  <c r="G3793" i="6"/>
  <c r="G3848" i="6"/>
  <c r="G3846" i="6"/>
  <c r="G3844" i="6"/>
  <c r="G3842" i="6"/>
  <c r="G3840" i="6"/>
  <c r="G3838" i="6"/>
  <c r="G3836" i="6"/>
  <c r="G3834" i="6"/>
  <c r="G3832" i="6"/>
  <c r="G3830" i="6"/>
  <c r="G3828" i="6"/>
  <c r="G3826" i="6"/>
  <c r="G3824" i="6"/>
  <c r="G3822" i="6"/>
  <c r="G3820" i="6"/>
  <c r="G3818" i="6"/>
  <c r="G3816" i="6"/>
  <c r="G3814" i="6"/>
  <c r="G3812" i="6"/>
  <c r="G3811" i="6"/>
  <c r="G3810" i="6"/>
  <c r="G3809" i="6"/>
  <c r="G3808" i="6"/>
  <c r="G3807" i="6"/>
  <c r="G3806" i="6"/>
  <c r="G3805" i="6"/>
  <c r="G3804" i="6"/>
  <c r="G3803" i="6"/>
  <c r="G3802" i="6"/>
  <c r="G3801" i="6"/>
  <c r="G3800" i="6"/>
  <c r="G3799" i="6"/>
  <c r="G3798" i="6"/>
  <c r="G3797" i="6"/>
  <c r="G3796" i="6"/>
  <c r="G3791" i="6"/>
  <c r="G3789" i="6"/>
  <c r="G3787" i="6"/>
  <c r="G3785" i="6"/>
  <c r="G3783" i="6"/>
  <c r="G3781" i="6"/>
  <c r="G3779" i="6"/>
  <c r="G3777" i="6"/>
  <c r="G3775" i="6"/>
  <c r="G3773" i="6"/>
  <c r="G3771" i="6"/>
  <c r="G3769" i="6"/>
  <c r="G3767" i="6"/>
  <c r="G3765" i="6"/>
  <c r="G3763" i="6"/>
  <c r="G3761" i="6"/>
  <c r="G3759" i="6"/>
  <c r="G3757" i="6"/>
  <c r="G3755" i="6"/>
  <c r="G3753" i="6"/>
  <c r="G3751" i="6"/>
  <c r="G3749" i="6"/>
  <c r="G3745" i="6"/>
  <c r="G3741" i="6"/>
  <c r="G3737" i="6"/>
  <c r="G3733" i="6"/>
  <c r="G3729" i="6"/>
  <c r="G3725" i="6"/>
  <c r="G3721" i="6"/>
  <c r="G3717" i="6"/>
  <c r="G3715" i="6"/>
  <c r="G3711" i="6"/>
  <c r="G3707" i="6"/>
  <c r="G3703" i="6"/>
  <c r="G3702" i="6"/>
  <c r="G3701" i="6"/>
  <c r="G3700" i="6"/>
  <c r="G3699" i="6"/>
  <c r="G3698" i="6"/>
  <c r="G3697" i="6"/>
  <c r="G3696" i="6"/>
  <c r="G3695" i="6"/>
  <c r="G3694" i="6"/>
  <c r="G3693" i="6"/>
  <c r="G3692" i="6"/>
  <c r="G3691" i="6"/>
  <c r="G3690" i="6"/>
  <c r="G3689" i="6"/>
  <c r="G3688" i="6"/>
  <c r="G3687" i="6"/>
  <c r="G3686" i="6"/>
  <c r="G3685" i="6"/>
  <c r="G3684" i="6"/>
  <c r="G3683" i="6"/>
  <c r="G3682" i="6"/>
  <c r="G3681" i="6"/>
  <c r="G3680" i="6"/>
  <c r="G3679" i="6"/>
  <c r="G3678" i="6"/>
  <c r="G3677" i="6"/>
  <c r="G3676" i="6"/>
  <c r="G3675" i="6"/>
  <c r="G3674" i="6"/>
  <c r="G3673" i="6"/>
  <c r="G3672" i="6"/>
  <c r="G3671" i="6"/>
  <c r="G3670" i="6"/>
  <c r="G3748" i="6"/>
  <c r="G3744" i="6"/>
  <c r="G3740" i="6"/>
  <c r="G3736" i="6"/>
  <c r="G3732" i="6"/>
  <c r="G3728" i="6"/>
  <c r="G3724" i="6"/>
  <c r="G3720" i="6"/>
  <c r="G3716" i="6"/>
  <c r="G3712" i="6"/>
  <c r="G3708" i="6"/>
  <c r="G3704" i="6"/>
  <c r="G3792" i="6"/>
  <c r="G3790" i="6"/>
  <c r="G3788" i="6"/>
  <c r="G3786" i="6"/>
  <c r="G3784" i="6"/>
  <c r="G3782" i="6"/>
  <c r="G3780" i="6"/>
  <c r="G3778" i="6"/>
  <c r="G3776" i="6"/>
  <c r="G3774" i="6"/>
  <c r="G3772" i="6"/>
  <c r="G3770" i="6"/>
  <c r="G3768" i="6"/>
  <c r="G3766" i="6"/>
  <c r="G3764" i="6"/>
  <c r="G3762" i="6"/>
  <c r="G3760" i="6"/>
  <c r="G3758" i="6"/>
  <c r="G3756" i="6"/>
  <c r="G3754" i="6"/>
  <c r="G3752" i="6"/>
  <c r="G3747" i="6"/>
  <c r="G3743" i="6"/>
  <c r="G3739" i="6"/>
  <c r="G3735" i="6"/>
  <c r="G3731" i="6"/>
  <c r="G3727" i="6"/>
  <c r="G3723" i="6"/>
  <c r="G3719" i="6"/>
  <c r="G3713" i="6"/>
  <c r="G3709" i="6"/>
  <c r="G3705" i="6"/>
  <c r="G3750" i="6"/>
  <c r="G3746" i="6"/>
  <c r="G3742" i="6"/>
  <c r="G3738" i="6"/>
  <c r="G3734" i="6"/>
  <c r="G3730" i="6"/>
  <c r="G3726" i="6"/>
  <c r="G3722" i="6"/>
  <c r="G3718" i="6"/>
  <c r="G3714" i="6"/>
  <c r="G3710" i="6"/>
  <c r="G3706" i="6"/>
  <c r="G3651" i="6"/>
  <c r="G3647" i="6"/>
  <c r="G3643" i="6"/>
  <c r="G3639" i="6"/>
  <c r="G3635" i="6"/>
  <c r="G3631" i="6"/>
  <c r="G3630" i="6"/>
  <c r="G3629" i="6"/>
  <c r="G3628" i="6"/>
  <c r="G3627" i="6"/>
  <c r="G3626" i="6"/>
  <c r="G3625" i="6"/>
  <c r="G3624" i="6"/>
  <c r="G3623" i="6"/>
  <c r="G3622" i="6"/>
  <c r="G3621" i="6"/>
  <c r="G3620" i="6"/>
  <c r="G3619" i="6"/>
  <c r="G3618" i="6"/>
  <c r="G3617" i="6"/>
  <c r="G3616" i="6"/>
  <c r="G3615" i="6"/>
  <c r="G3614" i="6"/>
  <c r="G3613" i="6"/>
  <c r="G3612" i="6"/>
  <c r="G3611" i="6"/>
  <c r="G3610" i="6"/>
  <c r="G3609" i="6"/>
  <c r="G3608" i="6"/>
  <c r="G3607" i="6"/>
  <c r="G3606" i="6"/>
  <c r="G3605" i="6"/>
  <c r="G3604" i="6"/>
  <c r="G3603" i="6"/>
  <c r="G3602" i="6"/>
  <c r="G3601" i="6"/>
  <c r="G3600" i="6"/>
  <c r="G3599" i="6"/>
  <c r="G3598" i="6"/>
  <c r="G3597" i="6"/>
  <c r="G3596" i="6"/>
  <c r="G3595" i="6"/>
  <c r="G3594" i="6"/>
  <c r="G3593" i="6"/>
  <c r="G3592" i="6"/>
  <c r="G3591" i="6"/>
  <c r="G3590" i="6"/>
  <c r="G3589" i="6"/>
  <c r="G3588" i="6"/>
  <c r="G3587" i="6"/>
  <c r="G3586" i="6"/>
  <c r="G3585" i="6"/>
  <c r="G3584" i="6"/>
  <c r="G3583" i="6"/>
  <c r="G3582" i="6"/>
  <c r="G3581" i="6"/>
  <c r="G3580" i="6"/>
  <c r="G3579" i="6"/>
  <c r="G3578" i="6"/>
  <c r="G3577" i="6"/>
  <c r="G3576" i="6"/>
  <c r="G3575" i="6"/>
  <c r="G3574" i="6"/>
  <c r="G3573" i="6"/>
  <c r="G3668" i="6"/>
  <c r="G3666" i="6"/>
  <c r="G3664" i="6"/>
  <c r="G3662" i="6"/>
  <c r="G3660" i="6"/>
  <c r="G3658" i="6"/>
  <c r="G3656" i="6"/>
  <c r="G3654" i="6"/>
  <c r="G3652" i="6"/>
  <c r="G3648" i="6"/>
  <c r="G3644" i="6"/>
  <c r="G3640" i="6"/>
  <c r="G3636" i="6"/>
  <c r="G3632" i="6"/>
  <c r="G3649" i="6"/>
  <c r="G3645" i="6"/>
  <c r="G3641" i="6"/>
  <c r="G3637" i="6"/>
  <c r="G3633" i="6"/>
  <c r="G3669" i="6"/>
  <c r="G3667" i="6"/>
  <c r="G3665" i="6"/>
  <c r="G3663" i="6"/>
  <c r="G3661" i="6"/>
  <c r="G3659" i="6"/>
  <c r="G3657" i="6"/>
  <c r="G3655" i="6"/>
  <c r="G3653" i="6"/>
  <c r="G3650" i="6"/>
  <c r="G3646" i="6"/>
  <c r="G3642" i="6"/>
  <c r="G3638" i="6"/>
  <c r="G3634" i="6"/>
  <c r="G3571" i="6"/>
  <c r="G3569" i="6"/>
  <c r="G3567" i="6"/>
  <c r="G3565" i="6"/>
  <c r="G3563" i="6"/>
  <c r="G3561" i="6"/>
  <c r="G3559" i="6"/>
  <c r="G3557" i="6"/>
  <c r="G3555" i="6"/>
  <c r="G3553" i="6"/>
  <c r="G3551" i="6"/>
  <c r="G3549" i="6"/>
  <c r="G3547" i="6"/>
  <c r="G3545" i="6"/>
  <c r="G3527" i="6"/>
  <c r="G3523" i="6"/>
  <c r="G3519" i="6"/>
  <c r="G3515" i="6"/>
  <c r="G3511" i="6"/>
  <c r="G3507" i="6"/>
  <c r="G3503" i="6"/>
  <c r="G3499" i="6"/>
  <c r="G3498" i="6"/>
  <c r="G3497" i="6"/>
  <c r="G3496" i="6"/>
  <c r="G3495" i="6"/>
  <c r="G3494" i="6"/>
  <c r="G3493" i="6"/>
  <c r="G3492" i="6"/>
  <c r="G3491" i="6"/>
  <c r="G3490" i="6"/>
  <c r="G3489" i="6"/>
  <c r="G3488" i="6"/>
  <c r="G3487" i="6"/>
  <c r="G3486" i="6"/>
  <c r="G3485" i="6"/>
  <c r="G3484" i="6"/>
  <c r="G3483" i="6"/>
  <c r="G3482" i="6"/>
  <c r="G3481" i="6"/>
  <c r="G3480" i="6"/>
  <c r="G3479" i="6"/>
  <c r="G3478" i="6"/>
  <c r="G3477" i="6"/>
  <c r="G3476" i="6"/>
  <c r="G3475" i="6"/>
  <c r="G3474" i="6"/>
  <c r="G3473" i="6"/>
  <c r="G3472" i="6"/>
  <c r="G3471" i="6"/>
  <c r="G3470" i="6"/>
  <c r="G3469" i="6"/>
  <c r="G3468" i="6"/>
  <c r="G3467" i="6"/>
  <c r="G3466" i="6"/>
  <c r="G3465" i="6"/>
  <c r="G3464" i="6"/>
  <c r="G3463" i="6"/>
  <c r="G3462" i="6"/>
  <c r="G3461" i="6"/>
  <c r="G3460" i="6"/>
  <c r="G3459" i="6"/>
  <c r="G3458" i="6"/>
  <c r="G3457" i="6"/>
  <c r="G3456" i="6"/>
  <c r="G3455" i="6"/>
  <c r="G3454" i="6"/>
  <c r="G3453" i="6"/>
  <c r="G3452" i="6"/>
  <c r="G3451" i="6"/>
  <c r="G3450" i="6"/>
  <c r="G3449" i="6"/>
  <c r="G3448" i="6"/>
  <c r="G3447" i="6"/>
  <c r="G3446" i="6"/>
  <c r="G3445" i="6"/>
  <c r="G3444" i="6"/>
  <c r="G3443" i="6"/>
  <c r="G3442" i="6"/>
  <c r="G3441" i="6"/>
  <c r="G3440" i="6"/>
  <c r="G3439" i="6"/>
  <c r="G3438" i="6"/>
  <c r="G3437" i="6"/>
  <c r="G3436" i="6"/>
  <c r="G3435" i="6"/>
  <c r="G3434" i="6"/>
  <c r="G3433" i="6"/>
  <c r="G3432" i="6"/>
  <c r="G3431" i="6"/>
  <c r="G3430" i="6"/>
  <c r="G3429" i="6"/>
  <c r="G3428" i="6"/>
  <c r="G3427" i="6"/>
  <c r="G3426" i="6"/>
  <c r="G3425" i="6"/>
  <c r="G3424" i="6"/>
  <c r="G3423" i="6"/>
  <c r="G3422" i="6"/>
  <c r="G3421" i="6"/>
  <c r="G3420" i="6"/>
  <c r="G3419" i="6"/>
  <c r="G3418" i="6"/>
  <c r="G3417" i="6"/>
  <c r="G3416" i="6"/>
  <c r="G3415" i="6"/>
  <c r="G3524" i="6"/>
  <c r="G3520" i="6"/>
  <c r="G3516" i="6"/>
  <c r="G3512" i="6"/>
  <c r="G3508" i="6"/>
  <c r="G3504" i="6"/>
  <c r="G3500" i="6"/>
  <c r="G3572" i="6"/>
  <c r="G3570" i="6"/>
  <c r="G3568" i="6"/>
  <c r="G3566" i="6"/>
  <c r="G3564" i="6"/>
  <c r="G3562" i="6"/>
  <c r="G3560" i="6"/>
  <c r="G3558" i="6"/>
  <c r="G3556" i="6"/>
  <c r="G3554" i="6"/>
  <c r="G3552" i="6"/>
  <c r="G3550" i="6"/>
  <c r="G3548" i="6"/>
  <c r="G3546" i="6"/>
  <c r="G3544" i="6"/>
  <c r="G3543" i="6"/>
  <c r="G3542" i="6"/>
  <c r="G3541" i="6"/>
  <c r="G3540" i="6"/>
  <c r="G3539" i="6"/>
  <c r="G3538" i="6"/>
  <c r="G3537" i="6"/>
  <c r="G3536" i="6"/>
  <c r="G3535" i="6"/>
  <c r="G3534" i="6"/>
  <c r="G3533" i="6"/>
  <c r="G3532" i="6"/>
  <c r="G3531" i="6"/>
  <c r="G3530" i="6"/>
  <c r="G3529" i="6"/>
  <c r="G3528" i="6"/>
  <c r="G3525" i="6"/>
  <c r="G3521" i="6"/>
  <c r="G3517" i="6"/>
  <c r="G3513" i="6"/>
  <c r="G3509" i="6"/>
  <c r="G3505" i="6"/>
  <c r="G3501" i="6"/>
  <c r="G3526" i="6"/>
  <c r="G3522" i="6"/>
  <c r="G3518" i="6"/>
  <c r="G3514" i="6"/>
  <c r="G3510" i="6"/>
  <c r="G3506" i="6"/>
  <c r="G3502" i="6"/>
  <c r="G3414" i="6"/>
  <c r="G3412" i="6"/>
  <c r="G3410" i="6"/>
  <c r="G3408" i="6"/>
  <c r="G3406" i="6"/>
  <c r="G3404" i="6"/>
  <c r="G3402" i="6"/>
  <c r="G3400" i="6"/>
  <c r="G3398" i="6"/>
  <c r="G3396" i="6"/>
  <c r="G3394" i="6"/>
  <c r="G3392" i="6"/>
  <c r="G3390" i="6"/>
  <c r="G3388" i="6"/>
  <c r="G3386" i="6"/>
  <c r="G3384" i="6"/>
  <c r="G3382" i="6"/>
  <c r="G3378" i="6"/>
  <c r="G3374" i="6"/>
  <c r="G3370" i="6"/>
  <c r="G3366" i="6"/>
  <c r="G3380" i="6"/>
  <c r="G3375" i="6"/>
  <c r="G3371" i="6"/>
  <c r="G3367" i="6"/>
  <c r="G3363" i="6"/>
  <c r="G3362" i="6"/>
  <c r="G3361" i="6"/>
  <c r="G3360" i="6"/>
  <c r="G3359" i="6"/>
  <c r="G3358" i="6"/>
  <c r="G3357" i="6"/>
  <c r="G3356" i="6"/>
  <c r="G3355" i="6"/>
  <c r="G3354" i="6"/>
  <c r="G3353" i="6"/>
  <c r="G3352" i="6"/>
  <c r="G3351" i="6"/>
  <c r="G3350" i="6"/>
  <c r="G3349" i="6"/>
  <c r="G3348" i="6"/>
  <c r="G3347" i="6"/>
  <c r="G3346" i="6"/>
  <c r="G3345" i="6"/>
  <c r="G3344" i="6"/>
  <c r="G3343" i="6"/>
  <c r="G3342" i="6"/>
  <c r="G3341" i="6"/>
  <c r="G3340" i="6"/>
  <c r="G3339" i="6"/>
  <c r="G3338" i="6"/>
  <c r="G3337" i="6"/>
  <c r="G3336" i="6"/>
  <c r="G3335" i="6"/>
  <c r="G3334" i="6"/>
  <c r="G3333" i="6"/>
  <c r="G3332" i="6"/>
  <c r="G3331" i="6"/>
  <c r="G3330" i="6"/>
  <c r="G3329" i="6"/>
  <c r="G3328" i="6"/>
  <c r="G3327" i="6"/>
  <c r="G3326" i="6"/>
  <c r="G3325" i="6"/>
  <c r="G3324" i="6"/>
  <c r="G3323" i="6"/>
  <c r="G3322" i="6"/>
  <c r="G3321" i="6"/>
  <c r="G3320" i="6"/>
  <c r="G3319" i="6"/>
  <c r="G3318" i="6"/>
  <c r="G3317" i="6"/>
  <c r="G3316" i="6"/>
  <c r="G3315" i="6"/>
  <c r="G3314" i="6"/>
  <c r="G3313" i="6"/>
  <c r="G3312" i="6"/>
  <c r="G3311" i="6"/>
  <c r="G3310" i="6"/>
  <c r="G3309" i="6"/>
  <c r="G3308" i="6"/>
  <c r="G3307" i="6"/>
  <c r="G3306" i="6"/>
  <c r="G3305" i="6"/>
  <c r="G3304" i="6"/>
  <c r="G3303" i="6"/>
  <c r="G3302" i="6"/>
  <c r="G3301" i="6"/>
  <c r="G3300" i="6"/>
  <c r="G3299" i="6"/>
  <c r="G3298" i="6"/>
  <c r="G3297" i="6"/>
  <c r="G3296" i="6"/>
  <c r="G3295" i="6"/>
  <c r="G3294" i="6"/>
  <c r="G3293" i="6"/>
  <c r="G3292" i="6"/>
  <c r="G3291" i="6"/>
  <c r="G3290" i="6"/>
  <c r="G3289" i="6"/>
  <c r="G3288" i="6"/>
  <c r="G3287" i="6"/>
  <c r="G3286" i="6"/>
  <c r="G3285" i="6"/>
  <c r="G3284" i="6"/>
  <c r="G3283" i="6"/>
  <c r="G3282" i="6"/>
  <c r="G3281" i="6"/>
  <c r="G3280" i="6"/>
  <c r="G3279" i="6"/>
  <c r="G3278" i="6"/>
  <c r="G3277" i="6"/>
  <c r="G3276" i="6"/>
  <c r="G3275" i="6"/>
  <c r="G3274" i="6"/>
  <c r="G3273" i="6"/>
  <c r="G3413" i="6"/>
  <c r="G3411" i="6"/>
  <c r="G3409" i="6"/>
  <c r="G3407" i="6"/>
  <c r="G3405" i="6"/>
  <c r="G3403" i="6"/>
  <c r="G3401" i="6"/>
  <c r="G3399" i="6"/>
  <c r="G3397" i="6"/>
  <c r="G3395" i="6"/>
  <c r="G3393" i="6"/>
  <c r="G3391" i="6"/>
  <c r="G3389" i="6"/>
  <c r="G3387" i="6"/>
  <c r="G3385" i="6"/>
  <c r="G3383" i="6"/>
  <c r="G3381" i="6"/>
  <c r="G3379" i="6"/>
  <c r="G3376" i="6"/>
  <c r="G3372" i="6"/>
  <c r="G3368" i="6"/>
  <c r="G3364" i="6"/>
  <c r="G3377" i="6"/>
  <c r="G3373" i="6"/>
  <c r="G3369" i="6"/>
  <c r="G3365" i="6"/>
  <c r="G3237" i="6"/>
  <c r="G3233" i="6"/>
  <c r="G3229" i="6"/>
  <c r="G3225" i="6"/>
  <c r="G3221" i="6"/>
  <c r="G3217" i="6"/>
  <c r="G3213" i="6"/>
  <c r="G3209" i="6"/>
  <c r="G3205" i="6"/>
  <c r="G3201" i="6"/>
  <c r="G3197" i="6"/>
  <c r="G3193" i="6"/>
  <c r="G3189" i="6"/>
  <c r="G3185" i="6"/>
  <c r="G3181" i="6"/>
  <c r="G3177" i="6"/>
  <c r="G3173" i="6"/>
  <c r="G3169" i="6"/>
  <c r="G3165" i="6"/>
  <c r="G3161" i="6"/>
  <c r="G3157" i="6"/>
  <c r="G3153" i="6"/>
  <c r="G3149" i="6"/>
  <c r="G3145" i="6"/>
  <c r="G3141" i="6"/>
  <c r="G3272" i="6"/>
  <c r="G3270" i="6"/>
  <c r="G3268" i="6"/>
  <c r="G3266" i="6"/>
  <c r="G3264" i="6"/>
  <c r="G3262" i="6"/>
  <c r="G3260" i="6"/>
  <c r="G3258" i="6"/>
  <c r="G3256" i="6"/>
  <c r="G3254" i="6"/>
  <c r="G3252" i="6"/>
  <c r="G3250" i="6"/>
  <c r="G3248" i="6"/>
  <c r="G3246" i="6"/>
  <c r="G3244" i="6"/>
  <c r="G3242" i="6"/>
  <c r="G3240" i="6"/>
  <c r="G3238" i="6"/>
  <c r="G3236" i="6"/>
  <c r="G3232" i="6"/>
  <c r="G3228" i="6"/>
  <c r="G3224" i="6"/>
  <c r="G3220" i="6"/>
  <c r="G3216" i="6"/>
  <c r="G3212" i="6"/>
  <c r="G3208" i="6"/>
  <c r="G3204" i="6"/>
  <c r="G3200" i="6"/>
  <c r="G3196" i="6"/>
  <c r="G3192" i="6"/>
  <c r="G3188" i="6"/>
  <c r="G3182" i="6"/>
  <c r="G3178" i="6"/>
  <c r="G3174" i="6"/>
  <c r="G3170" i="6"/>
  <c r="G3166" i="6"/>
  <c r="G3162" i="6"/>
  <c r="G3158" i="6"/>
  <c r="G3154" i="6"/>
  <c r="G3150" i="6"/>
  <c r="G3146" i="6"/>
  <c r="G3142" i="6"/>
  <c r="G3138" i="6"/>
  <c r="G3137" i="6"/>
  <c r="G3136" i="6"/>
  <c r="G3135" i="6"/>
  <c r="G3134" i="6"/>
  <c r="G3133" i="6"/>
  <c r="G3132" i="6"/>
  <c r="G3131" i="6"/>
  <c r="G3130" i="6"/>
  <c r="G3129" i="6"/>
  <c r="G3128" i="6"/>
  <c r="G3127" i="6"/>
  <c r="G3126" i="6"/>
  <c r="G3125" i="6"/>
  <c r="G3124" i="6"/>
  <c r="G3123" i="6"/>
  <c r="G3122" i="6"/>
  <c r="G3121" i="6"/>
  <c r="G3120" i="6"/>
  <c r="G3119" i="6"/>
  <c r="G3118" i="6"/>
  <c r="G3117" i="6"/>
  <c r="G3116" i="6"/>
  <c r="G3115" i="6"/>
  <c r="G3114" i="6"/>
  <c r="G3113" i="6"/>
  <c r="G3112" i="6"/>
  <c r="G3111" i="6"/>
  <c r="G3110" i="6"/>
  <c r="G3109" i="6"/>
  <c r="G3108" i="6"/>
  <c r="G3107" i="6"/>
  <c r="G3106" i="6"/>
  <c r="G3105" i="6"/>
  <c r="G3104" i="6"/>
  <c r="G3103" i="6"/>
  <c r="G3102" i="6"/>
  <c r="G3101" i="6"/>
  <c r="G3100" i="6"/>
  <c r="G3099" i="6"/>
  <c r="G3098" i="6"/>
  <c r="G3097" i="6"/>
  <c r="G3096" i="6"/>
  <c r="G3095" i="6"/>
  <c r="G3094" i="6"/>
  <c r="G3093" i="6"/>
  <c r="G3092" i="6"/>
  <c r="G3091" i="6"/>
  <c r="G3090" i="6"/>
  <c r="G3089" i="6"/>
  <c r="G3088" i="6"/>
  <c r="G3087" i="6"/>
  <c r="G3086" i="6"/>
  <c r="G3085" i="6"/>
  <c r="G3084" i="6"/>
  <c r="G3083" i="6"/>
  <c r="G3082" i="6"/>
  <c r="G3081" i="6"/>
  <c r="G3080" i="6"/>
  <c r="G3079" i="6"/>
  <c r="G3078" i="6"/>
  <c r="G3077" i="6"/>
  <c r="G3076" i="6"/>
  <c r="G3075" i="6"/>
  <c r="G3074" i="6"/>
  <c r="G3073" i="6"/>
  <c r="G3072" i="6"/>
  <c r="G3071" i="6"/>
  <c r="G3070" i="6"/>
  <c r="G3069" i="6"/>
  <c r="G3068" i="6"/>
  <c r="G3067" i="6"/>
  <c r="G3066" i="6"/>
  <c r="G3065" i="6"/>
  <c r="G3064" i="6"/>
  <c r="G3063" i="6"/>
  <c r="G3062" i="6"/>
  <c r="G3061" i="6"/>
  <c r="G3060" i="6"/>
  <c r="G3059" i="6"/>
  <c r="G3058" i="6"/>
  <c r="G3057" i="6"/>
  <c r="G3056" i="6"/>
  <c r="G3055" i="6"/>
  <c r="G3054" i="6"/>
  <c r="G3053" i="6"/>
  <c r="G3052" i="6"/>
  <c r="G3051" i="6"/>
  <c r="G3050" i="6"/>
  <c r="G3049" i="6"/>
  <c r="G3048" i="6"/>
  <c r="G3047" i="6"/>
  <c r="G3235" i="6"/>
  <c r="G3231" i="6"/>
  <c r="G3227" i="6"/>
  <c r="G3223" i="6"/>
  <c r="G3219" i="6"/>
  <c r="G3215" i="6"/>
  <c r="G3211" i="6"/>
  <c r="G3207" i="6"/>
  <c r="G3203" i="6"/>
  <c r="G3199" i="6"/>
  <c r="G3195" i="6"/>
  <c r="G3191" i="6"/>
  <c r="G3187" i="6"/>
  <c r="G3183" i="6"/>
  <c r="G3179" i="6"/>
  <c r="G3175" i="6"/>
  <c r="G3171" i="6"/>
  <c r="G3167" i="6"/>
  <c r="G3163" i="6"/>
  <c r="G3159" i="6"/>
  <c r="G3155" i="6"/>
  <c r="G3151" i="6"/>
  <c r="G3147" i="6"/>
  <c r="G3143" i="6"/>
  <c r="G3139" i="6"/>
  <c r="G3271" i="6"/>
  <c r="G3269" i="6"/>
  <c r="G3267" i="6"/>
  <c r="G3265" i="6"/>
  <c r="G3263" i="6"/>
  <c r="G3261" i="6"/>
  <c r="G3259" i="6"/>
  <c r="G3257" i="6"/>
  <c r="G3255" i="6"/>
  <c r="G3253" i="6"/>
  <c r="G3251" i="6"/>
  <c r="G3249" i="6"/>
  <c r="G3247" i="6"/>
  <c r="G3245" i="6"/>
  <c r="G3243" i="6"/>
  <c r="G3241" i="6"/>
  <c r="G3239" i="6"/>
  <c r="G3234" i="6"/>
  <c r="G3230" i="6"/>
  <c r="G3226" i="6"/>
  <c r="G3222" i="6"/>
  <c r="G3218" i="6"/>
  <c r="G3214" i="6"/>
  <c r="G3210" i="6"/>
  <c r="G3206" i="6"/>
  <c r="G3202" i="6"/>
  <c r="G3198" i="6"/>
  <c r="G3194" i="6"/>
  <c r="G3190" i="6"/>
  <c r="G3186" i="6"/>
  <c r="G3184" i="6"/>
  <c r="G3180" i="6"/>
  <c r="G3176" i="6"/>
  <c r="G3172" i="6"/>
  <c r="G3168" i="6"/>
  <c r="G3164" i="6"/>
  <c r="G3160" i="6"/>
  <c r="G3156" i="6"/>
  <c r="G3152" i="6"/>
  <c r="G3148" i="6"/>
  <c r="G3144" i="6"/>
  <c r="G3140" i="6"/>
  <c r="G3046" i="6"/>
  <c r="G3044" i="6"/>
  <c r="G3042" i="6"/>
  <c r="G3040" i="6"/>
  <c r="G3038" i="6"/>
  <c r="G3036" i="6"/>
  <c r="G3034" i="6"/>
  <c r="G3030" i="6"/>
  <c r="G3026" i="6"/>
  <c r="G3022" i="6"/>
  <c r="G3018" i="6"/>
  <c r="G3014" i="6"/>
  <c r="G3010" i="6"/>
  <c r="G3006" i="6"/>
  <c r="G3029" i="6"/>
  <c r="G3025" i="6"/>
  <c r="G3021" i="6"/>
  <c r="G3017" i="6"/>
  <c r="G3013" i="6"/>
  <c r="G3009" i="6"/>
  <c r="G3045" i="6"/>
  <c r="G3043" i="6"/>
  <c r="G3041" i="6"/>
  <c r="G3039" i="6"/>
  <c r="G3037" i="6"/>
  <c r="G3035" i="6"/>
  <c r="G3033" i="6"/>
  <c r="G3032" i="6"/>
  <c r="G3028" i="6"/>
  <c r="G3024" i="6"/>
  <c r="G3020" i="6"/>
  <c r="G3016" i="6"/>
  <c r="G3012" i="6"/>
  <c r="G3008" i="6"/>
  <c r="G3031" i="6"/>
  <c r="G3027" i="6"/>
  <c r="G3023" i="6"/>
  <c r="G3019" i="6"/>
  <c r="G3015" i="6"/>
  <c r="G3011" i="6"/>
  <c r="G3007" i="6"/>
  <c r="G3005" i="6"/>
  <c r="G3004" i="6"/>
  <c r="G3003" i="6"/>
  <c r="G3002" i="6"/>
  <c r="G3001" i="6"/>
  <c r="G3000" i="6"/>
  <c r="G2999" i="6"/>
  <c r="G2998" i="6"/>
  <c r="G2997" i="6"/>
  <c r="G2996" i="6"/>
  <c r="G2995" i="6"/>
  <c r="G2994" i="6"/>
  <c r="G2993" i="6"/>
  <c r="G2992" i="6"/>
  <c r="G2991" i="6"/>
  <c r="G2990" i="6"/>
  <c r="G2989" i="6"/>
  <c r="G2988" i="6"/>
  <c r="G2987" i="6"/>
  <c r="G2986" i="6"/>
  <c r="G2985" i="6"/>
  <c r="G2984" i="6"/>
  <c r="G2983" i="6"/>
  <c r="G2982" i="6"/>
  <c r="G2981" i="6"/>
  <c r="G2980" i="6"/>
  <c r="G2979" i="6"/>
  <c r="G2978" i="6"/>
  <c r="G2977" i="6"/>
  <c r="G2976" i="6"/>
  <c r="G2975" i="6"/>
  <c r="G2974" i="6"/>
  <c r="G2973" i="6"/>
  <c r="G2972" i="6"/>
  <c r="G2971" i="6"/>
  <c r="G2970" i="6"/>
  <c r="G2969" i="6"/>
  <c r="G2968" i="6"/>
  <c r="G2967" i="6"/>
  <c r="G2966" i="6"/>
  <c r="G2965" i="6"/>
  <c r="G2964" i="6"/>
  <c r="G2963" i="6"/>
  <c r="G2962" i="6"/>
  <c r="G2961" i="6"/>
  <c r="G2960" i="6"/>
  <c r="G2959" i="6"/>
  <c r="G2958" i="6"/>
  <c r="G2957" i="6"/>
  <c r="G2956" i="6"/>
  <c r="G2955" i="6"/>
  <c r="G2954" i="6"/>
  <c r="G2953" i="6"/>
  <c r="G2952" i="6"/>
  <c r="G2951" i="6"/>
  <c r="G2950" i="6"/>
  <c r="G2949" i="6"/>
  <c r="G2948" i="6"/>
  <c r="G2947" i="6"/>
  <c r="G2946" i="6"/>
  <c r="G2945" i="6"/>
  <c r="G2944" i="6"/>
  <c r="G2943" i="6"/>
  <c r="G2942" i="6"/>
  <c r="G2941" i="6"/>
  <c r="G2940" i="6"/>
  <c r="G2939" i="6"/>
  <c r="G2938" i="6"/>
  <c r="G2937" i="6"/>
  <c r="G2936" i="6"/>
  <c r="G2935" i="6"/>
  <c r="G2934" i="6"/>
  <c r="G2933" i="6"/>
  <c r="G2932" i="6"/>
  <c r="G2931" i="6"/>
  <c r="G2930" i="6"/>
  <c r="G2929" i="6"/>
  <c r="G2928" i="6"/>
  <c r="G2927" i="6"/>
  <c r="G2926" i="6"/>
  <c r="G2925" i="6"/>
  <c r="G2924" i="6"/>
  <c r="G2923" i="6"/>
  <c r="G2922" i="6"/>
  <c r="G2921" i="6"/>
  <c r="G2920" i="6"/>
  <c r="G2919" i="6"/>
  <c r="G2918" i="6"/>
  <c r="G2917" i="6"/>
  <c r="G2916" i="6"/>
  <c r="G2915" i="6"/>
  <c r="G2914" i="6"/>
  <c r="G2913" i="6"/>
  <c r="G2912" i="6"/>
  <c r="G2911" i="6"/>
  <c r="G2910" i="6"/>
  <c r="G2909" i="6"/>
  <c r="G2908" i="6"/>
  <c r="G2907" i="6"/>
  <c r="G2906" i="6"/>
  <c r="G2905" i="6"/>
  <c r="G2904" i="6"/>
  <c r="G2903" i="6"/>
  <c r="G2902" i="6"/>
  <c r="G2901" i="6"/>
  <c r="G2900" i="6"/>
  <c r="G2899" i="6"/>
  <c r="G2898" i="6"/>
  <c r="G2897" i="6"/>
  <c r="G2896" i="6"/>
  <c r="G2895" i="6"/>
  <c r="G2894" i="6"/>
  <c r="G2893" i="6"/>
  <c r="G2892" i="6"/>
  <c r="G2891" i="6"/>
  <c r="G2890" i="6"/>
  <c r="G2889" i="6"/>
  <c r="G2888" i="6"/>
  <c r="G2887" i="6"/>
  <c r="G2886" i="6"/>
  <c r="G2885" i="6"/>
  <c r="G2884" i="6"/>
  <c r="G2883" i="6"/>
  <c r="G2882" i="6"/>
  <c r="G2881" i="6"/>
  <c r="G2880" i="6"/>
  <c r="G2879" i="6"/>
  <c r="G2878" i="6"/>
  <c r="G2877" i="6"/>
  <c r="G2876" i="6"/>
  <c r="G2875" i="6"/>
  <c r="G2874" i="6"/>
  <c r="G2873" i="6"/>
  <c r="G2872" i="6"/>
  <c r="G2871" i="6"/>
  <c r="G2870" i="6"/>
  <c r="G2869" i="6"/>
  <c r="G2868" i="6"/>
  <c r="G2867" i="6"/>
  <c r="G2866" i="6"/>
  <c r="G2865" i="6"/>
  <c r="G2864" i="6"/>
  <c r="G2863" i="6"/>
  <c r="G2862" i="6"/>
  <c r="G2861" i="6"/>
  <c r="G2860" i="6"/>
  <c r="G2859" i="6"/>
  <c r="G2858" i="6"/>
  <c r="G2857" i="6"/>
  <c r="G2856" i="6"/>
  <c r="G2855" i="6"/>
  <c r="G2854" i="6"/>
  <c r="G2853" i="6"/>
  <c r="G2852" i="6"/>
  <c r="G2851" i="6"/>
  <c r="G2850" i="6"/>
  <c r="G2849" i="6"/>
  <c r="G2848" i="6"/>
  <c r="G2847" i="6"/>
  <c r="G2846" i="6"/>
  <c r="G2845" i="6"/>
  <c r="G2844" i="6"/>
  <c r="G2843" i="6"/>
  <c r="G2842" i="6"/>
  <c r="G2841" i="6"/>
  <c r="G2840" i="6"/>
  <c r="G2839" i="6"/>
  <c r="G2838" i="6"/>
  <c r="G2837" i="6"/>
  <c r="G2836" i="6"/>
  <c r="G2835" i="6"/>
  <c r="G2834" i="6"/>
  <c r="G2833" i="6"/>
  <c r="G2832" i="6"/>
  <c r="G2831" i="6"/>
  <c r="G2830" i="6"/>
  <c r="G2829" i="6"/>
  <c r="G2828" i="6"/>
  <c r="G2827" i="6"/>
  <c r="G2826" i="6"/>
  <c r="G2825" i="6"/>
  <c r="G2824" i="6"/>
  <c r="G2823" i="6"/>
  <c r="G2822" i="6"/>
  <c r="G2821" i="6"/>
  <c r="G2820" i="6"/>
  <c r="G2819" i="6"/>
  <c r="G2818" i="6"/>
  <c r="G2817" i="6"/>
  <c r="G2816" i="6"/>
  <c r="G2815" i="6"/>
  <c r="G2814" i="6"/>
  <c r="G2813" i="6"/>
  <c r="G2812" i="6"/>
  <c r="G2811" i="6"/>
  <c r="G2810" i="6"/>
  <c r="G2809" i="6"/>
  <c r="G2808" i="6"/>
  <c r="G2807" i="6"/>
  <c r="G2806" i="6"/>
  <c r="G2805" i="6"/>
  <c r="G2804" i="6"/>
  <c r="G2803" i="6"/>
  <c r="G2802" i="6"/>
  <c r="G2801" i="6"/>
  <c r="G2800" i="6"/>
  <c r="G2799" i="6"/>
  <c r="G2798" i="6"/>
  <c r="G2797" i="6"/>
  <c r="G2793" i="6"/>
  <c r="G2789" i="6"/>
  <c r="G2785" i="6"/>
  <c r="G2781" i="6"/>
  <c r="G2777" i="6"/>
  <c r="G2773" i="6"/>
  <c r="G2769" i="6"/>
  <c r="G2765" i="6"/>
  <c r="G2761" i="6"/>
  <c r="G2757" i="6"/>
  <c r="G2753" i="6"/>
  <c r="G2749" i="6"/>
  <c r="G2745" i="6"/>
  <c r="G2741" i="6"/>
  <c r="G2737" i="6"/>
  <c r="G2733" i="6"/>
  <c r="G2729" i="6"/>
  <c r="G2725" i="6"/>
  <c r="G2721" i="6"/>
  <c r="G2794" i="6"/>
  <c r="G2790" i="6"/>
  <c r="G2786" i="6"/>
  <c r="G2782" i="6"/>
  <c r="G2778" i="6"/>
  <c r="G2774" i="6"/>
  <c r="G2770" i="6"/>
  <c r="G2766" i="6"/>
  <c r="G2762" i="6"/>
  <c r="G2758" i="6"/>
  <c r="G2754" i="6"/>
  <c r="G2750" i="6"/>
  <c r="G2746" i="6"/>
  <c r="G2742" i="6"/>
  <c r="G2738" i="6"/>
  <c r="G2734" i="6"/>
  <c r="G2730" i="6"/>
  <c r="G2726" i="6"/>
  <c r="G2722" i="6"/>
  <c r="G2795" i="6"/>
  <c r="G2791" i="6"/>
  <c r="G2787" i="6"/>
  <c r="G2783" i="6"/>
  <c r="G2779" i="6"/>
  <c r="G2775" i="6"/>
  <c r="G2771" i="6"/>
  <c r="G2767" i="6"/>
  <c r="G2763" i="6"/>
  <c r="G2759" i="6"/>
  <c r="G2755" i="6"/>
  <c r="G2751" i="6"/>
  <c r="G2747" i="6"/>
  <c r="G2743" i="6"/>
  <c r="G2739" i="6"/>
  <c r="G2735" i="6"/>
  <c r="G2731" i="6"/>
  <c r="G2727" i="6"/>
  <c r="G2723" i="6"/>
  <c r="G2796" i="6"/>
  <c r="G2792" i="6"/>
  <c r="G2788" i="6"/>
  <c r="G2784" i="6"/>
  <c r="G2780" i="6"/>
  <c r="G2776" i="6"/>
  <c r="G2772" i="6"/>
  <c r="G2768" i="6"/>
  <c r="G2764" i="6"/>
  <c r="G2760" i="6"/>
  <c r="G2756" i="6"/>
  <c r="G2752" i="6"/>
  <c r="G2748" i="6"/>
  <c r="G2744" i="6"/>
  <c r="G2740" i="6"/>
  <c r="G2736" i="6"/>
  <c r="G2732" i="6"/>
  <c r="G2728" i="6"/>
  <c r="G2724" i="6"/>
  <c r="G2720" i="6"/>
  <c r="G2719" i="6"/>
  <c r="G2718" i="6"/>
  <c r="G2717" i="6"/>
  <c r="G2716" i="6"/>
  <c r="G2715" i="6"/>
  <c r="G2714" i="6"/>
  <c r="G2713" i="6"/>
  <c r="G2712" i="6"/>
  <c r="G2711" i="6"/>
  <c r="G2710" i="6"/>
  <c r="G2709" i="6"/>
  <c r="G2708" i="6"/>
  <c r="G2707" i="6"/>
  <c r="G2706" i="6"/>
  <c r="G2705" i="6"/>
  <c r="G2704" i="6"/>
  <c r="G2703" i="6"/>
  <c r="G2702" i="6"/>
  <c r="G2701" i="6"/>
  <c r="G2700" i="6"/>
  <c r="G2699" i="6"/>
  <c r="G2698" i="6"/>
  <c r="G2697" i="6"/>
  <c r="G2696" i="6"/>
  <c r="G2695" i="6"/>
  <c r="G2694" i="6"/>
  <c r="G2693" i="6"/>
  <c r="G2692" i="6"/>
  <c r="G2691" i="6"/>
  <c r="G2690" i="6"/>
  <c r="G2689" i="6"/>
  <c r="G2688" i="6"/>
  <c r="G2687" i="6"/>
  <c r="G2686" i="6"/>
  <c r="G2685" i="6"/>
  <c r="G2684" i="6"/>
  <c r="G2683" i="6"/>
  <c r="G2682" i="6"/>
  <c r="G2681" i="6"/>
  <c r="G2680" i="6"/>
  <c r="G2679" i="6"/>
  <c r="G2678" i="6"/>
  <c r="G2677" i="6"/>
  <c r="G2676" i="6"/>
  <c r="G2675" i="6"/>
  <c r="G2674" i="6"/>
  <c r="G2673" i="6"/>
  <c r="G2672" i="6"/>
  <c r="G2671" i="6"/>
  <c r="G2670" i="6"/>
  <c r="G2669" i="6"/>
  <c r="G2668" i="6"/>
  <c r="G2667" i="6"/>
  <c r="G2666" i="6"/>
  <c r="G2665" i="6"/>
  <c r="G2664" i="6"/>
  <c r="G2663" i="6"/>
  <c r="G2662" i="6"/>
  <c r="G2661" i="6"/>
  <c r="G2660" i="6"/>
  <c r="G2659" i="6"/>
  <c r="G2658" i="6"/>
  <c r="G2657" i="6"/>
  <c r="G2656" i="6"/>
  <c r="G2655" i="6"/>
  <c r="G2654" i="6"/>
  <c r="G2653" i="6"/>
  <c r="G2652" i="6"/>
  <c r="G2651" i="6"/>
  <c r="G2650" i="6"/>
  <c r="G2649" i="6"/>
  <c r="G2648" i="6"/>
  <c r="G2647" i="6"/>
  <c r="G2646" i="6"/>
  <c r="G2645" i="6"/>
  <c r="G2644" i="6"/>
  <c r="G2643" i="6"/>
  <c r="G2642" i="6"/>
  <c r="G2641" i="6"/>
  <c r="G2640" i="6"/>
  <c r="G2639" i="6"/>
  <c r="G2638" i="6"/>
  <c r="G2637" i="6"/>
  <c r="G2636" i="6"/>
  <c r="G2635" i="6"/>
  <c r="G2634" i="6"/>
  <c r="G2633" i="6"/>
  <c r="G2632" i="6"/>
  <c r="G2631" i="6"/>
  <c r="G2630" i="6"/>
  <c r="G2629" i="6"/>
  <c r="G2628" i="6"/>
  <c r="G2627" i="6"/>
  <c r="G2626" i="6"/>
  <c r="G2625" i="6"/>
  <c r="G2624" i="6"/>
  <c r="G2623" i="6"/>
  <c r="G2622" i="6"/>
  <c r="G2621" i="6"/>
  <c r="G2620" i="6"/>
  <c r="G2619" i="6"/>
  <c r="G2618" i="6"/>
  <c r="G2617" i="6"/>
  <c r="G2616" i="6"/>
  <c r="G2615" i="6"/>
  <c r="G2614" i="6"/>
  <c r="G2613" i="6"/>
  <c r="G2612" i="6"/>
  <c r="G2611" i="6"/>
  <c r="G2610" i="6"/>
  <c r="G2609" i="6"/>
  <c r="G2608" i="6"/>
  <c r="G2607" i="6"/>
  <c r="G2606" i="6"/>
  <c r="G2605" i="6"/>
  <c r="G2604" i="6"/>
  <c r="G2603" i="6"/>
  <c r="G2602" i="6"/>
  <c r="G2601" i="6"/>
  <c r="G2600" i="6"/>
  <c r="G2599" i="6"/>
  <c r="G2598" i="6"/>
  <c r="G2597" i="6"/>
  <c r="G2596" i="6"/>
  <c r="G2595" i="6"/>
  <c r="G2594" i="6"/>
  <c r="G2593" i="6"/>
  <c r="G2592" i="6"/>
  <c r="G2591" i="6"/>
  <c r="G2590" i="6"/>
  <c r="G2589" i="6"/>
  <c r="G2588" i="6"/>
  <c r="G2587" i="6"/>
  <c r="G2586" i="6"/>
  <c r="G2585" i="6"/>
  <c r="G2584" i="6"/>
  <c r="G2583" i="6"/>
  <c r="G2582" i="6"/>
  <c r="G2581" i="6"/>
  <c r="G2580" i="6"/>
  <c r="G2579" i="6"/>
  <c r="G2578" i="6"/>
  <c r="G2577" i="6"/>
  <c r="G2576" i="6"/>
  <c r="G2575" i="6"/>
  <c r="G2574" i="6"/>
  <c r="G2573" i="6"/>
  <c r="G2572" i="6"/>
  <c r="G2571" i="6"/>
  <c r="G2570" i="6"/>
  <c r="G2569" i="6"/>
  <c r="G2568" i="6"/>
  <c r="G2567" i="6"/>
  <c r="G2566" i="6"/>
  <c r="G2565" i="6"/>
  <c r="G2564" i="6"/>
  <c r="G2563" i="6"/>
  <c r="G2562" i="6"/>
  <c r="G2561" i="6"/>
  <c r="G2560" i="6"/>
  <c r="G2559" i="6"/>
  <c r="G2558" i="6"/>
  <c r="G2557" i="6"/>
  <c r="G2556" i="6"/>
  <c r="G2555" i="6"/>
  <c r="G2554" i="6"/>
  <c r="G2553" i="6"/>
  <c r="G2552" i="6"/>
  <c r="G2551" i="6"/>
  <c r="G2550" i="6"/>
  <c r="G2549" i="6"/>
  <c r="G2548" i="6"/>
  <c r="G2547" i="6"/>
  <c r="G2546" i="6"/>
  <c r="G2545" i="6"/>
  <c r="G2544" i="6"/>
  <c r="G2543" i="6"/>
  <c r="G2542" i="6"/>
  <c r="G2541" i="6"/>
  <c r="G2540" i="6"/>
  <c r="G2539" i="6"/>
  <c r="G2538" i="6"/>
  <c r="G2537" i="6"/>
  <c r="G2536" i="6"/>
  <c r="G2535" i="6"/>
  <c r="G2534" i="6"/>
  <c r="G2533" i="6"/>
  <c r="G2532" i="6"/>
  <c r="G2531" i="6"/>
  <c r="G2530" i="6"/>
  <c r="G2529" i="6"/>
  <c r="G2528" i="6"/>
  <c r="G2527" i="6"/>
  <c r="G2526" i="6"/>
  <c r="G2525" i="6"/>
  <c r="G2524" i="6"/>
  <c r="G2520" i="6"/>
  <c r="G2516" i="6"/>
  <c r="G2512" i="6"/>
  <c r="G2508" i="6"/>
  <c r="G2504" i="6"/>
  <c r="G2500" i="6"/>
  <c r="G2496" i="6"/>
  <c r="G2492" i="6"/>
  <c r="G2488" i="6"/>
  <c r="G2484" i="6"/>
  <c r="G2480" i="6"/>
  <c r="G2476" i="6"/>
  <c r="G2472" i="6"/>
  <c r="G2468" i="6"/>
  <c r="G2464" i="6"/>
  <c r="G2460" i="6"/>
  <c r="G2456" i="6"/>
  <c r="G2452" i="6"/>
  <c r="G2521" i="6"/>
  <c r="G2517" i="6"/>
  <c r="G2513" i="6"/>
  <c r="G2509" i="6"/>
  <c r="G2505" i="6"/>
  <c r="G2501" i="6"/>
  <c r="G2497" i="6"/>
  <c r="G2493" i="6"/>
  <c r="G2489" i="6"/>
  <c r="G2485" i="6"/>
  <c r="G2481" i="6"/>
  <c r="G2477" i="6"/>
  <c r="G2473" i="6"/>
  <c r="G2469" i="6"/>
  <c r="G2465" i="6"/>
  <c r="G2461" i="6"/>
  <c r="G2457" i="6"/>
  <c r="G2453" i="6"/>
  <c r="G2449" i="6"/>
  <c r="G2448" i="6"/>
  <c r="G2447" i="6"/>
  <c r="G2446" i="6"/>
  <c r="G2445" i="6"/>
  <c r="G2444" i="6"/>
  <c r="G2443" i="6"/>
  <c r="G2442" i="6"/>
  <c r="G2441" i="6"/>
  <c r="G2440" i="6"/>
  <c r="G2439" i="6"/>
  <c r="G2438" i="6"/>
  <c r="G2437" i="6"/>
  <c r="G2436" i="6"/>
  <c r="G2435" i="6"/>
  <c r="G2434" i="6"/>
  <c r="G2433" i="6"/>
  <c r="G2432" i="6"/>
  <c r="G2431" i="6"/>
  <c r="G2430" i="6"/>
  <c r="G2429" i="6"/>
  <c r="G2428" i="6"/>
  <c r="G2427" i="6"/>
  <c r="G2426" i="6"/>
  <c r="G2425" i="6"/>
  <c r="G2424" i="6"/>
  <c r="G2423" i="6"/>
  <c r="G2422" i="6"/>
  <c r="G2421" i="6"/>
  <c r="G2420" i="6"/>
  <c r="G2419" i="6"/>
  <c r="G2418" i="6"/>
  <c r="G2417" i="6"/>
  <c r="G2416" i="6"/>
  <c r="G2415" i="6"/>
  <c r="G2414" i="6"/>
  <c r="G2413" i="6"/>
  <c r="G2412" i="6"/>
  <c r="G2411" i="6"/>
  <c r="G2410" i="6"/>
  <c r="G2409" i="6"/>
  <c r="G2408" i="6"/>
  <c r="G2407" i="6"/>
  <c r="G2406" i="6"/>
  <c r="G2405" i="6"/>
  <c r="G2404" i="6"/>
  <c r="G2403" i="6"/>
  <c r="G2402" i="6"/>
  <c r="G2401" i="6"/>
  <c r="G2400" i="6"/>
  <c r="G2399"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522" i="6"/>
  <c r="G2518" i="6"/>
  <c r="G2514" i="6"/>
  <c r="G2510" i="6"/>
  <c r="G2506" i="6"/>
  <c r="G2502" i="6"/>
  <c r="G2498" i="6"/>
  <c r="G2494" i="6"/>
  <c r="G2490" i="6"/>
  <c r="G2486" i="6"/>
  <c r="G2482" i="6"/>
  <c r="G2478" i="6"/>
  <c r="G2474" i="6"/>
  <c r="G2470" i="6"/>
  <c r="G2466" i="6"/>
  <c r="G2462" i="6"/>
  <c r="G2458" i="6"/>
  <c r="G2454" i="6"/>
  <c r="G2450" i="6"/>
  <c r="G2523" i="6"/>
  <c r="G2519" i="6"/>
  <c r="G2515" i="6"/>
  <c r="G2511" i="6"/>
  <c r="G2507" i="6"/>
  <c r="G2503" i="6"/>
  <c r="G2499" i="6"/>
  <c r="G2495" i="6"/>
  <c r="G2491" i="6"/>
  <c r="G2487" i="6"/>
  <c r="G2483" i="6"/>
  <c r="G2479" i="6"/>
  <c r="G2475" i="6"/>
  <c r="G2471" i="6"/>
  <c r="G2467" i="6"/>
  <c r="G2463" i="6"/>
  <c r="G2459" i="6"/>
  <c r="G2455" i="6"/>
  <c r="G2451" i="6"/>
  <c r="G2343" i="6"/>
  <c r="G2341" i="6"/>
  <c r="G2339" i="6"/>
  <c r="G2337" i="6"/>
  <c r="G2335" i="6"/>
  <c r="G2333" i="6"/>
  <c r="G2331" i="6"/>
  <c r="G2329" i="6"/>
  <c r="G2327" i="6"/>
  <c r="G2325" i="6"/>
  <c r="G2323" i="6"/>
  <c r="G2321" i="6"/>
  <c r="G2319" i="6"/>
  <c r="G2317" i="6"/>
  <c r="G2315" i="6"/>
  <c r="G2313" i="6"/>
  <c r="G2311" i="6"/>
  <c r="G2309" i="6"/>
  <c r="G2307" i="6"/>
  <c r="G2305" i="6"/>
  <c r="G2303" i="6"/>
  <c r="G2301" i="6"/>
  <c r="G2299" i="6"/>
  <c r="G2297" i="6"/>
  <c r="G2295" i="6"/>
  <c r="G2291" i="6"/>
  <c r="G2287" i="6"/>
  <c r="G2283" i="6"/>
  <c r="G2279" i="6"/>
  <c r="G2275" i="6"/>
  <c r="G2271" i="6"/>
  <c r="G2267" i="6"/>
  <c r="G2263" i="6"/>
  <c r="G2259" i="6"/>
  <c r="G2255" i="6"/>
  <c r="G2251" i="6"/>
  <c r="G2247" i="6"/>
  <c r="G2243" i="6"/>
  <c r="G2239" i="6"/>
  <c r="G2235" i="6"/>
  <c r="G2231" i="6"/>
  <c r="G2227" i="6"/>
  <c r="G2225" i="6"/>
  <c r="G2221" i="6"/>
  <c r="G2217" i="6"/>
  <c r="G2213" i="6"/>
  <c r="G2209" i="6"/>
  <c r="G2205" i="6"/>
  <c r="G2201" i="6"/>
  <c r="G2197" i="6"/>
  <c r="G2193" i="6"/>
  <c r="G2189" i="6"/>
  <c r="G2290" i="6"/>
  <c r="G2286" i="6"/>
  <c r="G2282" i="6"/>
  <c r="G2278" i="6"/>
  <c r="G2274" i="6"/>
  <c r="G2270" i="6"/>
  <c r="G2266" i="6"/>
  <c r="G2262" i="6"/>
  <c r="G2258" i="6"/>
  <c r="G2254" i="6"/>
  <c r="G2250" i="6"/>
  <c r="G2246" i="6"/>
  <c r="G2242" i="6"/>
  <c r="G2238" i="6"/>
  <c r="G2234" i="6"/>
  <c r="G2230" i="6"/>
  <c r="G2226" i="6"/>
  <c r="G2222" i="6"/>
  <c r="G2218" i="6"/>
  <c r="G2214" i="6"/>
  <c r="G2210" i="6"/>
  <c r="G2206" i="6"/>
  <c r="G2202" i="6"/>
  <c r="G2198" i="6"/>
  <c r="G2194" i="6"/>
  <c r="G2190" i="6"/>
  <c r="G2344" i="6"/>
  <c r="G2342" i="6"/>
  <c r="G2340" i="6"/>
  <c r="G2338" i="6"/>
  <c r="G2336" i="6"/>
  <c r="G2334" i="6"/>
  <c r="G2332" i="6"/>
  <c r="G2330" i="6"/>
  <c r="G2328" i="6"/>
  <c r="G2326" i="6"/>
  <c r="G2324" i="6"/>
  <c r="G2322" i="6"/>
  <c r="G2320" i="6"/>
  <c r="G2318" i="6"/>
  <c r="G2316" i="6"/>
  <c r="G2314" i="6"/>
  <c r="G2312" i="6"/>
  <c r="G2310" i="6"/>
  <c r="G2308" i="6"/>
  <c r="G2306" i="6"/>
  <c r="G2304" i="6"/>
  <c r="G2302" i="6"/>
  <c r="G2300" i="6"/>
  <c r="G2298" i="6"/>
  <c r="G2296" i="6"/>
  <c r="G2294" i="6"/>
  <c r="G2293" i="6"/>
  <c r="G2289" i="6"/>
  <c r="G2285" i="6"/>
  <c r="G2281" i="6"/>
  <c r="G2277" i="6"/>
  <c r="G2273" i="6"/>
  <c r="G2269" i="6"/>
  <c r="G2265" i="6"/>
  <c r="G2261" i="6"/>
  <c r="G2257" i="6"/>
  <c r="G2253" i="6"/>
  <c r="G2249" i="6"/>
  <c r="G2245" i="6"/>
  <c r="G2241" i="6"/>
  <c r="G2237" i="6"/>
  <c r="G2233" i="6"/>
  <c r="G2229" i="6"/>
  <c r="G2223" i="6"/>
  <c r="G2219" i="6"/>
  <c r="G2215" i="6"/>
  <c r="G2211" i="6"/>
  <c r="G2207" i="6"/>
  <c r="G2203" i="6"/>
  <c r="G2199" i="6"/>
  <c r="G2195" i="6"/>
  <c r="G2191" i="6"/>
  <c r="G2292" i="6"/>
  <c r="G2288" i="6"/>
  <c r="G2284" i="6"/>
  <c r="G2280" i="6"/>
  <c r="G2276" i="6"/>
  <c r="G2272" i="6"/>
  <c r="G2268" i="6"/>
  <c r="G2264" i="6"/>
  <c r="G2260" i="6"/>
  <c r="G2256" i="6"/>
  <c r="G2252" i="6"/>
  <c r="G2248" i="6"/>
  <c r="G2244" i="6"/>
  <c r="G2240" i="6"/>
  <c r="G2236" i="6"/>
  <c r="G2232" i="6"/>
  <c r="G2228" i="6"/>
  <c r="G2224" i="6"/>
  <c r="G2220" i="6"/>
  <c r="G2216" i="6"/>
  <c r="G2212" i="6"/>
  <c r="G2208" i="6"/>
  <c r="G2204" i="6"/>
  <c r="G2200" i="6"/>
  <c r="G2196" i="6"/>
  <c r="G2192" i="6"/>
  <c r="G2188" i="6"/>
  <c r="G2187" i="6"/>
  <c r="G2186" i="6"/>
  <c r="G2185" i="6"/>
  <c r="G2184" i="6"/>
  <c r="G2183" i="6"/>
  <c r="G2182" i="6"/>
  <c r="G2181" i="6"/>
  <c r="G2180" i="6"/>
  <c r="G2179" i="6"/>
  <c r="G2178" i="6"/>
  <c r="G2177" i="6"/>
  <c r="G2176" i="6"/>
  <c r="G2175" i="6"/>
  <c r="G2174" i="6"/>
  <c r="G2173" i="6"/>
  <c r="G2172" i="6"/>
  <c r="G2171" i="6"/>
  <c r="G2170" i="6"/>
  <c r="G2169" i="6"/>
  <c r="G2168" i="6"/>
  <c r="G2167" i="6"/>
  <c r="G2166" i="6"/>
  <c r="G2165" i="6"/>
  <c r="G2164" i="6"/>
  <c r="G2163" i="6"/>
  <c r="G2162" i="6"/>
  <c r="G2161" i="6"/>
  <c r="G2160" i="6"/>
  <c r="G2159" i="6"/>
  <c r="G2158" i="6"/>
  <c r="G2157" i="6"/>
  <c r="G2156" i="6"/>
  <c r="G2155" i="6"/>
  <c r="G2154" i="6"/>
  <c r="G2153" i="6"/>
  <c r="G2152" i="6"/>
  <c r="G2151" i="6"/>
  <c r="G2150" i="6"/>
  <c r="G2149" i="6"/>
  <c r="G2148" i="6"/>
  <c r="G2147" i="6"/>
  <c r="G2146" i="6"/>
  <c r="G2145" i="6"/>
  <c r="G2144" i="6"/>
  <c r="K2144" i="6" s="1"/>
  <c r="G2143" i="6"/>
  <c r="G2142" i="6"/>
  <c r="G2141" i="6"/>
  <c r="G2140" i="6"/>
  <c r="G2139" i="6"/>
  <c r="G2138" i="6"/>
  <c r="G2137" i="6"/>
  <c r="G2136" i="6"/>
  <c r="G2135" i="6"/>
  <c r="G2134" i="6"/>
  <c r="G2133" i="6"/>
  <c r="G2132" i="6"/>
  <c r="G2131" i="6"/>
  <c r="G2130" i="6"/>
  <c r="G2129" i="6"/>
  <c r="G2128" i="6"/>
  <c r="G2127" i="6"/>
  <c r="G2126" i="6"/>
  <c r="G2125" i="6"/>
  <c r="G2124" i="6"/>
  <c r="K2124" i="6" s="1"/>
  <c r="G2123" i="6"/>
  <c r="G2122" i="6"/>
  <c r="G2121" i="6"/>
  <c r="G2120" i="6"/>
  <c r="K2120" i="6" s="1"/>
  <c r="G2119" i="6"/>
  <c r="G2118" i="6"/>
  <c r="G2117" i="6"/>
  <c r="G2116" i="6"/>
  <c r="G2115" i="6"/>
  <c r="G2114" i="6"/>
  <c r="G2113" i="6"/>
  <c r="G2112" i="6"/>
  <c r="G2111" i="6"/>
  <c r="G2110" i="6"/>
  <c r="G2109" i="6"/>
  <c r="G2108" i="6"/>
  <c r="G2107" i="6"/>
  <c r="G2106" i="6"/>
  <c r="G2105" i="6"/>
  <c r="G2104" i="6"/>
  <c r="G2103" i="6"/>
  <c r="G2102" i="6"/>
  <c r="G2101" i="6"/>
  <c r="G2100" i="6"/>
  <c r="G2099" i="6"/>
  <c r="G2098" i="6"/>
  <c r="G2097" i="6"/>
  <c r="G2096" i="6"/>
  <c r="K2096" i="6" s="1"/>
  <c r="G2095" i="6"/>
  <c r="G2094" i="6"/>
  <c r="G2093" i="6"/>
  <c r="G2092" i="6"/>
  <c r="G2091" i="6"/>
  <c r="G2090" i="6"/>
  <c r="G2089" i="6"/>
  <c r="G2088" i="6"/>
  <c r="G2087" i="6"/>
  <c r="G2086" i="6"/>
  <c r="G2085" i="6"/>
  <c r="G2084" i="6"/>
  <c r="G2083" i="6"/>
  <c r="G2082" i="6"/>
  <c r="G2081" i="6"/>
  <c r="G2080" i="6"/>
  <c r="G2079" i="6"/>
  <c r="G2078" i="6"/>
  <c r="G2077" i="6"/>
  <c r="G2076" i="6"/>
  <c r="G2075" i="6"/>
  <c r="G2074" i="6"/>
  <c r="G2073" i="6"/>
  <c r="G2072" i="6"/>
  <c r="G2071" i="6"/>
  <c r="G2070" i="6"/>
  <c r="G2069" i="6"/>
  <c r="G2068" i="6"/>
  <c r="G2067" i="6"/>
  <c r="G2066" i="6"/>
  <c r="G2065" i="6"/>
  <c r="G2064" i="6"/>
  <c r="G2063" i="6"/>
  <c r="G2062" i="6"/>
  <c r="G2061" i="6"/>
  <c r="G2060" i="6"/>
  <c r="G2059" i="6"/>
  <c r="G2058" i="6"/>
  <c r="G2057" i="6"/>
  <c r="G2056" i="6"/>
  <c r="G2055" i="6"/>
  <c r="G2054" i="6"/>
  <c r="G2053" i="6"/>
  <c r="G2052" i="6"/>
  <c r="G2051" i="6"/>
  <c r="G2048" i="6"/>
  <c r="G1981" i="6"/>
  <c r="G1980" i="6"/>
  <c r="G1979" i="6"/>
  <c r="G1978" i="6"/>
  <c r="G1977" i="6"/>
  <c r="G1976" i="6"/>
  <c r="G1975" i="6"/>
  <c r="G1974" i="6"/>
  <c r="G1973" i="6"/>
  <c r="G1972" i="6"/>
  <c r="G1971" i="6"/>
  <c r="G1970" i="6"/>
  <c r="G1969" i="6"/>
  <c r="G1968" i="6"/>
  <c r="G1967" i="6"/>
  <c r="G1966" i="6"/>
  <c r="G1965" i="6"/>
  <c r="G1964" i="6"/>
  <c r="K1964" i="6" s="1"/>
  <c r="G1963" i="6"/>
  <c r="G1962" i="6"/>
  <c r="G1961" i="6"/>
  <c r="G1960" i="6"/>
  <c r="K1960" i="6" s="1"/>
  <c r="G1959" i="6"/>
  <c r="G1958" i="6"/>
  <c r="G1957" i="6"/>
  <c r="G1956" i="6"/>
  <c r="G1955" i="6"/>
  <c r="G1954" i="6"/>
  <c r="G1953" i="6"/>
  <c r="G1952" i="6"/>
  <c r="G1951" i="6"/>
  <c r="G1950" i="6"/>
  <c r="G2047" i="6"/>
  <c r="G2046" i="6"/>
  <c r="G2045" i="6"/>
  <c r="G2044" i="6"/>
  <c r="G2043" i="6"/>
  <c r="G2042" i="6"/>
  <c r="K2042" i="6" s="1"/>
  <c r="G2041" i="6"/>
  <c r="G2040" i="6"/>
  <c r="G2039" i="6"/>
  <c r="G2038" i="6"/>
  <c r="G2037" i="6"/>
  <c r="G2036" i="6"/>
  <c r="G2035" i="6"/>
  <c r="G2034" i="6"/>
  <c r="G2033" i="6"/>
  <c r="G2032" i="6"/>
  <c r="G2031" i="6"/>
  <c r="G2030" i="6"/>
  <c r="G2029" i="6"/>
  <c r="G2028" i="6"/>
  <c r="G2027" i="6"/>
  <c r="G2026" i="6"/>
  <c r="G2025" i="6"/>
  <c r="G2024" i="6"/>
  <c r="G2023" i="6"/>
  <c r="G2022" i="6"/>
  <c r="K2022" i="6" s="1"/>
  <c r="G2021" i="6"/>
  <c r="G2020" i="6"/>
  <c r="G2017" i="6"/>
  <c r="G2016" i="6"/>
  <c r="G1883" i="6"/>
  <c r="G1882" i="6"/>
  <c r="G1881" i="6"/>
  <c r="G1880" i="6"/>
  <c r="G1879" i="6"/>
  <c r="G1878" i="6"/>
  <c r="G1877" i="6"/>
  <c r="G1876" i="6"/>
  <c r="G1875" i="6"/>
  <c r="G1874" i="6"/>
  <c r="G1873" i="6"/>
  <c r="G1872" i="6"/>
  <c r="G1871" i="6"/>
  <c r="G1870" i="6"/>
  <c r="G1869" i="6"/>
  <c r="G1868" i="6"/>
  <c r="G1867" i="6"/>
  <c r="G1866" i="6"/>
  <c r="G1865" i="6"/>
  <c r="G1864" i="6"/>
  <c r="K1864" i="6" s="1"/>
  <c r="G1863" i="6"/>
  <c r="G1862" i="6"/>
  <c r="G1861" i="6"/>
  <c r="G1860" i="6"/>
  <c r="G1859" i="6"/>
  <c r="G1858" i="6"/>
  <c r="G1857" i="6"/>
  <c r="G1856" i="6"/>
  <c r="G1855" i="6"/>
  <c r="G1854" i="6"/>
  <c r="G1853" i="6"/>
  <c r="G1852" i="6"/>
  <c r="G1851" i="6"/>
  <c r="G1850" i="6"/>
  <c r="G1849" i="6"/>
  <c r="K1849" i="6" s="1"/>
  <c r="G1848" i="6"/>
  <c r="K1848" i="6" s="1"/>
  <c r="G1847" i="6"/>
  <c r="G1846" i="6"/>
  <c r="G1845" i="6"/>
  <c r="G1844" i="6"/>
  <c r="G1843" i="6"/>
  <c r="G1842" i="6"/>
  <c r="G1841" i="6"/>
  <c r="G1840" i="6"/>
  <c r="G1839" i="6"/>
  <c r="G1838" i="6"/>
  <c r="G1837" i="6"/>
  <c r="G1836" i="6"/>
  <c r="G1835" i="6"/>
  <c r="G1834" i="6"/>
  <c r="G1833" i="6"/>
  <c r="G1832" i="6"/>
  <c r="G1831" i="6"/>
  <c r="G1830" i="6"/>
  <c r="G1829" i="6"/>
  <c r="G1828" i="6"/>
  <c r="G1722" i="6"/>
  <c r="G1721" i="6"/>
  <c r="G2011" i="6"/>
  <c r="G2010" i="6"/>
  <c r="G2009" i="6"/>
  <c r="G2008" i="6"/>
  <c r="G2007" i="6"/>
  <c r="G2006" i="6"/>
  <c r="G2005" i="6"/>
  <c r="G2004" i="6"/>
  <c r="G2003" i="6"/>
  <c r="G2002" i="6"/>
  <c r="G2001" i="6"/>
  <c r="G2000" i="6"/>
  <c r="G1999" i="6"/>
  <c r="G1998" i="6"/>
  <c r="G1997" i="6"/>
  <c r="G1996" i="6"/>
  <c r="K1996" i="6" s="1"/>
  <c r="G1995" i="6"/>
  <c r="G1994" i="6"/>
  <c r="K1994" i="6" s="1"/>
  <c r="G1993" i="6"/>
  <c r="G1992" i="6"/>
  <c r="G1991" i="6"/>
  <c r="G1990" i="6"/>
  <c r="G1989" i="6"/>
  <c r="G1986" i="6"/>
  <c r="G1985" i="6"/>
  <c r="G1982" i="6"/>
  <c r="G1715" i="6"/>
  <c r="G1714" i="6"/>
  <c r="G1713" i="6"/>
  <c r="G1712" i="6"/>
  <c r="G1711" i="6"/>
  <c r="G1710" i="6"/>
  <c r="K1710" i="6" s="1"/>
  <c r="G1709" i="6"/>
  <c r="G1708" i="6"/>
  <c r="G1707" i="6"/>
  <c r="G1706" i="6"/>
  <c r="G1705" i="6"/>
  <c r="G1704" i="6"/>
  <c r="G1703" i="6"/>
  <c r="G1702" i="6"/>
  <c r="G1701" i="6"/>
  <c r="G1700" i="6"/>
  <c r="G1699" i="6"/>
  <c r="G1698" i="6"/>
  <c r="G1697" i="6"/>
  <c r="G1696" i="6"/>
  <c r="G1695" i="6"/>
  <c r="G1694" i="6"/>
  <c r="K1694" i="6" s="1"/>
  <c r="G1693" i="6"/>
  <c r="G1692" i="6"/>
  <c r="G1691" i="6"/>
  <c r="G1690" i="6"/>
  <c r="G1689" i="6"/>
  <c r="G1688" i="6"/>
  <c r="G1687" i="6"/>
  <c r="G1686" i="6"/>
  <c r="G1685" i="6"/>
  <c r="G1684" i="6"/>
  <c r="G1683" i="6"/>
  <c r="G1682" i="6"/>
  <c r="G1681" i="6"/>
  <c r="G1680" i="6"/>
  <c r="G1679" i="6"/>
  <c r="G1678" i="6"/>
  <c r="K1678" i="6" s="1"/>
  <c r="G1677" i="6"/>
  <c r="G1676" i="6"/>
  <c r="G1675" i="6"/>
  <c r="G1674" i="6"/>
  <c r="G1673" i="6"/>
  <c r="G1672" i="6"/>
  <c r="G1671" i="6"/>
  <c r="G1670" i="6"/>
  <c r="G1669" i="6"/>
  <c r="G1668" i="6"/>
  <c r="G1667" i="6"/>
  <c r="G1666" i="6"/>
  <c r="G1665" i="6"/>
  <c r="G1664" i="6"/>
  <c r="G1663" i="6"/>
  <c r="G1662" i="6"/>
  <c r="K1662" i="6" s="1"/>
  <c r="G1661" i="6"/>
  <c r="G1660" i="6"/>
  <c r="K1660" i="6" s="1"/>
  <c r="G1659" i="6"/>
  <c r="G1658" i="6"/>
  <c r="G1657" i="6"/>
  <c r="G1656" i="6"/>
  <c r="G1655" i="6"/>
  <c r="G1654" i="6"/>
  <c r="G1653" i="6"/>
  <c r="G1652" i="6"/>
  <c r="G1651" i="6"/>
  <c r="G1650" i="6"/>
  <c r="G1649" i="6"/>
  <c r="G1648" i="6"/>
  <c r="G1647" i="6"/>
  <c r="G1646" i="6"/>
  <c r="K1646" i="6" s="1"/>
  <c r="G1645" i="6"/>
  <c r="G1644" i="6"/>
  <c r="G1643" i="6"/>
  <c r="G1642" i="6"/>
  <c r="G1641" i="6"/>
  <c r="G1640" i="6"/>
  <c r="G1639" i="6"/>
  <c r="G1638" i="6"/>
  <c r="G1637" i="6"/>
  <c r="G1636" i="6"/>
  <c r="G1635" i="6"/>
  <c r="G1634" i="6"/>
  <c r="G1633" i="6"/>
  <c r="G1632" i="6"/>
  <c r="G1631" i="6"/>
  <c r="G1949" i="6"/>
  <c r="G1948" i="6"/>
  <c r="G1947" i="6"/>
  <c r="G1946" i="6"/>
  <c r="G1945" i="6"/>
  <c r="G1944" i="6"/>
  <c r="G1943" i="6"/>
  <c r="G1942" i="6"/>
  <c r="G1941" i="6"/>
  <c r="G1940" i="6"/>
  <c r="G1939" i="6"/>
  <c r="G1938" i="6"/>
  <c r="G1937" i="6"/>
  <c r="K1937" i="6" s="1"/>
  <c r="G1936" i="6"/>
  <c r="G1935" i="6"/>
  <c r="G1934" i="6"/>
  <c r="G1933" i="6"/>
  <c r="G1932" i="6"/>
  <c r="G1931" i="6"/>
  <c r="G1930" i="6"/>
  <c r="G1929" i="6"/>
  <c r="G1928" i="6"/>
  <c r="G1927" i="6"/>
  <c r="G1926" i="6"/>
  <c r="G1923" i="6"/>
  <c r="G1922" i="6"/>
  <c r="G1919" i="6"/>
  <c r="G1918" i="6"/>
  <c r="G1562" i="6"/>
  <c r="G1561" i="6"/>
  <c r="G1560" i="6"/>
  <c r="G1559" i="6"/>
  <c r="G1558" i="6"/>
  <c r="G1557" i="6"/>
  <c r="G1556" i="6"/>
  <c r="G1555" i="6"/>
  <c r="G1554" i="6"/>
  <c r="G1553" i="6"/>
  <c r="G1552" i="6"/>
  <c r="G1551" i="6"/>
  <c r="G1550" i="6"/>
  <c r="G1549" i="6"/>
  <c r="G1548" i="6"/>
  <c r="G1547" i="6"/>
  <c r="G1546" i="6"/>
  <c r="K1546" i="6" s="1"/>
  <c r="G1545" i="6"/>
  <c r="G1544" i="6"/>
  <c r="G1543" i="6"/>
  <c r="G1542" i="6"/>
  <c r="G1541" i="6"/>
  <c r="G1540" i="6"/>
  <c r="G1539" i="6"/>
  <c r="G1538" i="6"/>
  <c r="G1537" i="6"/>
  <c r="G1536" i="6"/>
  <c r="G1535" i="6"/>
  <c r="G1534" i="6"/>
  <c r="G1533" i="6"/>
  <c r="G1532" i="6"/>
  <c r="G1531" i="6"/>
  <c r="G1530" i="6"/>
  <c r="K1530" i="6" s="1"/>
  <c r="G1529" i="6"/>
  <c r="G1528" i="6"/>
  <c r="G1527" i="6"/>
  <c r="G1526" i="6"/>
  <c r="G1525" i="6"/>
  <c r="G1524" i="6"/>
  <c r="G1523" i="6"/>
  <c r="G1522" i="6"/>
  <c r="G1521" i="6"/>
  <c r="G1520" i="6"/>
  <c r="G1519" i="6"/>
  <c r="G1518" i="6"/>
  <c r="G1517" i="6"/>
  <c r="G1516" i="6"/>
  <c r="G1515" i="6"/>
  <c r="G1514" i="6"/>
  <c r="K1514" i="6" s="1"/>
  <c r="G1513" i="6"/>
  <c r="G1512" i="6"/>
  <c r="K1512" i="6" s="1"/>
  <c r="G1511" i="6"/>
  <c r="G1510" i="6"/>
  <c r="G1509" i="6"/>
  <c r="G1508" i="6"/>
  <c r="G1507" i="6"/>
  <c r="G1506" i="6"/>
  <c r="G1505" i="6"/>
  <c r="G1504" i="6"/>
  <c r="K1504" i="6" s="1"/>
  <c r="G1503" i="6"/>
  <c r="G1502" i="6"/>
  <c r="G1501" i="6"/>
  <c r="G1500" i="6"/>
  <c r="G1499" i="6"/>
  <c r="G1498" i="6"/>
  <c r="K1498" i="6" s="1"/>
  <c r="G1497" i="6"/>
  <c r="G1496" i="6"/>
  <c r="G1495" i="6"/>
  <c r="G1494" i="6"/>
  <c r="G1493" i="6"/>
  <c r="G1492" i="6"/>
  <c r="G1491" i="6"/>
  <c r="G1490" i="6"/>
  <c r="G1489" i="6"/>
  <c r="G1488" i="6"/>
  <c r="G1487" i="6"/>
  <c r="G1486" i="6"/>
  <c r="K1486" i="6" s="1"/>
  <c r="G1485" i="6"/>
  <c r="G1484" i="6"/>
  <c r="K1484" i="6" s="1"/>
  <c r="G1483" i="6"/>
  <c r="G1482" i="6"/>
  <c r="G1481" i="6"/>
  <c r="G1480" i="6"/>
  <c r="G1479" i="6"/>
  <c r="G1478" i="6"/>
  <c r="G1477" i="6"/>
  <c r="G1474" i="6"/>
  <c r="G1473" i="6"/>
  <c r="G1472" i="6"/>
  <c r="G1916" i="6"/>
  <c r="G1915" i="6"/>
  <c r="K1915" i="6" s="1"/>
  <c r="G1914" i="6"/>
  <c r="G1913" i="6"/>
  <c r="G1912" i="6"/>
  <c r="G1911" i="6"/>
  <c r="G1910" i="6"/>
  <c r="G1909" i="6"/>
  <c r="G1908" i="6"/>
  <c r="G1907" i="6"/>
  <c r="G1906" i="6"/>
  <c r="G1905" i="6"/>
  <c r="G1904" i="6"/>
  <c r="G1903" i="6"/>
  <c r="G1902" i="6"/>
  <c r="G1901" i="6"/>
  <c r="K1901" i="6" s="1"/>
  <c r="G1900" i="6"/>
  <c r="G1899" i="6"/>
  <c r="G1898" i="6"/>
  <c r="G1897" i="6"/>
  <c r="G1896" i="6"/>
  <c r="G1895" i="6"/>
  <c r="G1892" i="6"/>
  <c r="G1891" i="6"/>
  <c r="G1888" i="6"/>
  <c r="G1887" i="6"/>
  <c r="G1884" i="6"/>
  <c r="G1402" i="6"/>
  <c r="G1401" i="6"/>
  <c r="G1400" i="6"/>
  <c r="G1399" i="6"/>
  <c r="G1398" i="6"/>
  <c r="G1397" i="6"/>
  <c r="G1396" i="6"/>
  <c r="G1395" i="6"/>
  <c r="G1394" i="6"/>
  <c r="G1393" i="6"/>
  <c r="G1392" i="6"/>
  <c r="G1391" i="6"/>
  <c r="G1390" i="6"/>
  <c r="G1389" i="6"/>
  <c r="G1388" i="6"/>
  <c r="G1387" i="6"/>
  <c r="G1386" i="6"/>
  <c r="G1385" i="6"/>
  <c r="G1384" i="6"/>
  <c r="G1383" i="6"/>
  <c r="G1382" i="6"/>
  <c r="G1381" i="6"/>
  <c r="G1380" i="6"/>
  <c r="G1379" i="6"/>
  <c r="G1378" i="6"/>
  <c r="G1377" i="6"/>
  <c r="G2014" i="6"/>
  <c r="G2013" i="6"/>
  <c r="G2012" i="6"/>
  <c r="G1719" i="6"/>
  <c r="G1718" i="6"/>
  <c r="G1717" i="6"/>
  <c r="G1716" i="6"/>
  <c r="G1827" i="6"/>
  <c r="G1826" i="6"/>
  <c r="G1825" i="6"/>
  <c r="G1824" i="6"/>
  <c r="G1823" i="6"/>
  <c r="G1822" i="6"/>
  <c r="G1821" i="6"/>
  <c r="G1820" i="6"/>
  <c r="G1819" i="6"/>
  <c r="G1818" i="6"/>
  <c r="G1817" i="6"/>
  <c r="G1816" i="6"/>
  <c r="G1815" i="6"/>
  <c r="G1814" i="6"/>
  <c r="G1813" i="6"/>
  <c r="G1812" i="6"/>
  <c r="G1811" i="6"/>
  <c r="G1810" i="6"/>
  <c r="G1809" i="6"/>
  <c r="G1808" i="6"/>
  <c r="G1807" i="6"/>
  <c r="G1806" i="6"/>
  <c r="G1805" i="6"/>
  <c r="G1804" i="6"/>
  <c r="G1803" i="6"/>
  <c r="G1802" i="6"/>
  <c r="G1801" i="6"/>
  <c r="G1800" i="6"/>
  <c r="G1799" i="6"/>
  <c r="G1798" i="6"/>
  <c r="G1797" i="6"/>
  <c r="G1796" i="6"/>
  <c r="G1795" i="6"/>
  <c r="G1794" i="6"/>
  <c r="G1793" i="6"/>
  <c r="G1792" i="6"/>
  <c r="G1791" i="6"/>
  <c r="G1790" i="6"/>
  <c r="G1789" i="6"/>
  <c r="G1720" i="6"/>
  <c r="G1376" i="6"/>
  <c r="G1372" i="6"/>
  <c r="G1368" i="6"/>
  <c r="G1364" i="6"/>
  <c r="G1360" i="6"/>
  <c r="G1356" i="6"/>
  <c r="K1356" i="6" s="1"/>
  <c r="G1352" i="6"/>
  <c r="G1348" i="6"/>
  <c r="G1344" i="6"/>
  <c r="G1340" i="6"/>
  <c r="G1336" i="6"/>
  <c r="G1332" i="6"/>
  <c r="G1328" i="6"/>
  <c r="G1324" i="6"/>
  <c r="G1318" i="6"/>
  <c r="G1782" i="6"/>
  <c r="G1778" i="6"/>
  <c r="G1774" i="6"/>
  <c r="G1770" i="6"/>
  <c r="G1762" i="6"/>
  <c r="G1174" i="6"/>
  <c r="G1171" i="6"/>
  <c r="G1168" i="6"/>
  <c r="G1164" i="6"/>
  <c r="G1160" i="6"/>
  <c r="G1156" i="6"/>
  <c r="G1152" i="6"/>
  <c r="G1148" i="6"/>
  <c r="G1144" i="6"/>
  <c r="G1140" i="6"/>
  <c r="G1136" i="6"/>
  <c r="G1132" i="6"/>
  <c r="G1128" i="6"/>
  <c r="G1125" i="6"/>
  <c r="G1123" i="6"/>
  <c r="G1121" i="6"/>
  <c r="G1119" i="6"/>
  <c r="G1117" i="6"/>
  <c r="G1115" i="6"/>
  <c r="G1113" i="6"/>
  <c r="G1111" i="6"/>
  <c r="G1109" i="6"/>
  <c r="G1107" i="6"/>
  <c r="G1105" i="6"/>
  <c r="G1103" i="6"/>
  <c r="G1099" i="6"/>
  <c r="G1097" i="6"/>
  <c r="G1095" i="6"/>
  <c r="G1087" i="6"/>
  <c r="G1752" i="6"/>
  <c r="G1750" i="6"/>
  <c r="G1748" i="6"/>
  <c r="G1746" i="6"/>
  <c r="G1744" i="6"/>
  <c r="G1742" i="6"/>
  <c r="G1740" i="6"/>
  <c r="G1738" i="6"/>
  <c r="G1734" i="6"/>
  <c r="G1730" i="6"/>
  <c r="G1726" i="6"/>
  <c r="G1074" i="6"/>
  <c r="G1072" i="6"/>
  <c r="G1070" i="6"/>
  <c r="G1068" i="6"/>
  <c r="G1066" i="6"/>
  <c r="G1064" i="6"/>
  <c r="G1062" i="6"/>
  <c r="G1060" i="6"/>
  <c r="G1058" i="6"/>
  <c r="G1056" i="6"/>
  <c r="G1054" i="6"/>
  <c r="G1052" i="6"/>
  <c r="G1050" i="6"/>
  <c r="G1048" i="6"/>
  <c r="G1046" i="6"/>
  <c r="G1044" i="6"/>
  <c r="G1628" i="6"/>
  <c r="G1627" i="6"/>
  <c r="G1626" i="6"/>
  <c r="G985" i="6"/>
  <c r="G984" i="6"/>
  <c r="G983" i="6"/>
  <c r="G982" i="6"/>
  <c r="G894" i="6"/>
  <c r="G893" i="6"/>
  <c r="G1468" i="6"/>
  <c r="G1467" i="6"/>
  <c r="G1466" i="6"/>
  <c r="G797" i="6"/>
  <c r="G796" i="6"/>
  <c r="G795" i="6"/>
  <c r="G794" i="6"/>
  <c r="G1373" i="6"/>
  <c r="G1369" i="6"/>
  <c r="G1365" i="6"/>
  <c r="G1361" i="6"/>
  <c r="G1357" i="6"/>
  <c r="G1353" i="6"/>
  <c r="G1349" i="6"/>
  <c r="G1345" i="6"/>
  <c r="G1341" i="6"/>
  <c r="G1337" i="6"/>
  <c r="G1333" i="6"/>
  <c r="G1329" i="6"/>
  <c r="G1325" i="6"/>
  <c r="G1319" i="6"/>
  <c r="G1315" i="6"/>
  <c r="G1786" i="6"/>
  <c r="G1783" i="6"/>
  <c r="G1779" i="6"/>
  <c r="G1775" i="6"/>
  <c r="G1771" i="6"/>
  <c r="G1765" i="6"/>
  <c r="G1757" i="6"/>
  <c r="G1172" i="6"/>
  <c r="G1169" i="6"/>
  <c r="G1165" i="6"/>
  <c r="G1161" i="6"/>
  <c r="G1157" i="6"/>
  <c r="G1153" i="6"/>
  <c r="G1149" i="6"/>
  <c r="G1145" i="6"/>
  <c r="G1141" i="6"/>
  <c r="G1137" i="6"/>
  <c r="G1133" i="6"/>
  <c r="G1129" i="6"/>
  <c r="G1754" i="6"/>
  <c r="G1081" i="6"/>
  <c r="G1078" i="6"/>
  <c r="G1076"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2" i="6"/>
  <c r="G1011" i="6"/>
  <c r="G1010" i="6"/>
  <c r="G1009" i="6"/>
  <c r="G1008" i="6"/>
  <c r="G1007" i="6"/>
  <c r="G1000" i="6"/>
  <c r="G999" i="6"/>
  <c r="G998" i="6"/>
  <c r="G997" i="6"/>
  <c r="G996" i="6"/>
  <c r="G995" i="6"/>
  <c r="G986" i="6"/>
  <c r="G1592" i="6"/>
  <c r="G1591" i="6"/>
  <c r="G1590" i="6"/>
  <c r="G1589" i="6"/>
  <c r="G1588" i="6"/>
  <c r="G1587" i="6"/>
  <c r="G1586" i="6"/>
  <c r="G1585" i="6"/>
  <c r="G1584" i="6"/>
  <c r="G1583" i="6"/>
  <c r="G1582" i="6"/>
  <c r="G1579" i="6"/>
  <c r="G1578" i="6"/>
  <c r="G1575" i="6"/>
  <c r="G1574" i="6"/>
  <c r="G1571" i="6"/>
  <c r="G1570" i="6"/>
  <c r="G1567" i="6"/>
  <c r="G1566" i="6"/>
  <c r="G1563"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6" i="6"/>
  <c r="G835" i="6"/>
  <c r="G834" i="6"/>
  <c r="G833" i="6"/>
  <c r="G832" i="6"/>
  <c r="G831" i="6"/>
  <c r="G824" i="6"/>
  <c r="G823" i="6"/>
  <c r="G822" i="6"/>
  <c r="G821" i="6"/>
  <c r="G820" i="6"/>
  <c r="G819" i="6"/>
  <c r="G812" i="6"/>
  <c r="G811" i="6"/>
  <c r="G810" i="6"/>
  <c r="G809" i="6"/>
  <c r="G808" i="6"/>
  <c r="G807" i="6"/>
  <c r="G798" i="6"/>
  <c r="G1374" i="6"/>
  <c r="G1370" i="6"/>
  <c r="G1366" i="6"/>
  <c r="G1362" i="6"/>
  <c r="G1358" i="6"/>
  <c r="G1354" i="6"/>
  <c r="G1350" i="6"/>
  <c r="G1346" i="6"/>
  <c r="G1342" i="6"/>
  <c r="G1338" i="6"/>
  <c r="G1334" i="6"/>
  <c r="G1330" i="6"/>
  <c r="G1326" i="6"/>
  <c r="G1320" i="6"/>
  <c r="G1316" i="6"/>
  <c r="G1787" i="6"/>
  <c r="G1784" i="6"/>
  <c r="G1780" i="6"/>
  <c r="G1776" i="6"/>
  <c r="G1772" i="6"/>
  <c r="G1766" i="6"/>
  <c r="G1758" i="6"/>
  <c r="G1175" i="6"/>
  <c r="G1173" i="6"/>
  <c r="G1166" i="6"/>
  <c r="G1162" i="6"/>
  <c r="G1158" i="6"/>
  <c r="G1154" i="6"/>
  <c r="G1150" i="6"/>
  <c r="G1146" i="6"/>
  <c r="G1142" i="6"/>
  <c r="G1138" i="6"/>
  <c r="G1134" i="6"/>
  <c r="G1130" i="6"/>
  <c r="G1126" i="6"/>
  <c r="G1124" i="6"/>
  <c r="G1122" i="6"/>
  <c r="G1120" i="6"/>
  <c r="G1118" i="6"/>
  <c r="G1116" i="6"/>
  <c r="G1114" i="6"/>
  <c r="G1112" i="6"/>
  <c r="G1110" i="6"/>
  <c r="G1108" i="6"/>
  <c r="G1106" i="6"/>
  <c r="G1104" i="6"/>
  <c r="G1100" i="6"/>
  <c r="G1098" i="6"/>
  <c r="G1096" i="6"/>
  <c r="G1088" i="6"/>
  <c r="G1086" i="6"/>
  <c r="G1751" i="6"/>
  <c r="G1749" i="6"/>
  <c r="G1747" i="6"/>
  <c r="G1745" i="6"/>
  <c r="G1743" i="6"/>
  <c r="G1741" i="6"/>
  <c r="G1739" i="6"/>
  <c r="G1735" i="6"/>
  <c r="G1731" i="6"/>
  <c r="G1727" i="6"/>
  <c r="G1723" i="6"/>
  <c r="G1080" i="6"/>
  <c r="G1075" i="6"/>
  <c r="G1073" i="6"/>
  <c r="G1071" i="6"/>
  <c r="G1069" i="6"/>
  <c r="G1067" i="6"/>
  <c r="G1065" i="6"/>
  <c r="G1063" i="6"/>
  <c r="G1061" i="6"/>
  <c r="G1059" i="6"/>
  <c r="G1057" i="6"/>
  <c r="G1055" i="6"/>
  <c r="G1053" i="6"/>
  <c r="G1051" i="6"/>
  <c r="G1049" i="6"/>
  <c r="G1047" i="6"/>
  <c r="G1045" i="6"/>
  <c r="G1043" i="6"/>
  <c r="G988" i="6"/>
  <c r="G987" i="6"/>
  <c r="G1595" i="6"/>
  <c r="G1594" i="6"/>
  <c r="G1593" i="6"/>
  <c r="G891" i="6"/>
  <c r="G890" i="6"/>
  <c r="G889" i="6"/>
  <c r="G888" i="6"/>
  <c r="G800" i="6"/>
  <c r="G799" i="6"/>
  <c r="G1375" i="6"/>
  <c r="G1371" i="6"/>
  <c r="G1367" i="6"/>
  <c r="G1363" i="6"/>
  <c r="G1359" i="6"/>
  <c r="G1355" i="6"/>
  <c r="G1351" i="6"/>
  <c r="G1347" i="6"/>
  <c r="G1343" i="6"/>
  <c r="G1339" i="6"/>
  <c r="G1335" i="6"/>
  <c r="G1331" i="6"/>
  <c r="G1327" i="6"/>
  <c r="G1323" i="6"/>
  <c r="G1317" i="6"/>
  <c r="G1788" i="6"/>
  <c r="G1785" i="6"/>
  <c r="G1781" i="6"/>
  <c r="G1777" i="6"/>
  <c r="G1773" i="6"/>
  <c r="G1769" i="6"/>
  <c r="G1761" i="6"/>
  <c r="G1176" i="6"/>
  <c r="G1170" i="6"/>
  <c r="G1167" i="6"/>
  <c r="G1163" i="6"/>
  <c r="G1159" i="6"/>
  <c r="G1155" i="6"/>
  <c r="G1151" i="6"/>
  <c r="G1147" i="6"/>
  <c r="G1143" i="6"/>
  <c r="G1139" i="6"/>
  <c r="G1135" i="6"/>
  <c r="G1131" i="6"/>
  <c r="G1127" i="6"/>
  <c r="G1755" i="6"/>
  <c r="G1753" i="6"/>
  <c r="G1082" i="6"/>
  <c r="G1079" i="6"/>
  <c r="G1077" i="6"/>
  <c r="G1625" i="6"/>
  <c r="G1624" i="6"/>
  <c r="G1623" i="6"/>
  <c r="G1622" i="6"/>
  <c r="G1621" i="6"/>
  <c r="G1620" i="6"/>
  <c r="G1619" i="6"/>
  <c r="G1618" i="6"/>
  <c r="G1617" i="6"/>
  <c r="G1616" i="6"/>
  <c r="G1615" i="6"/>
  <c r="G1614" i="6"/>
  <c r="G1613" i="6"/>
  <c r="G1610" i="6"/>
  <c r="G1609" i="6"/>
  <c r="G1606" i="6"/>
  <c r="G1605" i="6"/>
  <c r="G1602" i="6"/>
  <c r="G1601" i="6"/>
  <c r="G1598" i="6"/>
  <c r="G1597"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4" i="6"/>
  <c r="G923" i="6"/>
  <c r="G922" i="6"/>
  <c r="G921" i="6"/>
  <c r="G920" i="6"/>
  <c r="G919" i="6"/>
  <c r="G912" i="6"/>
  <c r="G911" i="6"/>
  <c r="G910" i="6"/>
  <c r="G909" i="6"/>
  <c r="G908" i="6"/>
  <c r="G907" i="6"/>
  <c r="G900" i="6"/>
  <c r="G899" i="6"/>
  <c r="G898" i="6"/>
  <c r="G892" i="6"/>
  <c r="G1465" i="6"/>
  <c r="G1464" i="6"/>
  <c r="G1463" i="6"/>
  <c r="G1462" i="6"/>
  <c r="G1461" i="6"/>
  <c r="G1460" i="6"/>
  <c r="G1459" i="6"/>
  <c r="G1458" i="6"/>
  <c r="G1457" i="6"/>
  <c r="G1454" i="6"/>
  <c r="G1453" i="6"/>
  <c r="G1450" i="6"/>
  <c r="G1449" i="6"/>
  <c r="G1446" i="6"/>
  <c r="G1445" i="6"/>
  <c r="G1442" i="6"/>
  <c r="G1441" i="6"/>
  <c r="G1438" i="6"/>
  <c r="G1437"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48" i="6"/>
  <c r="G747" i="6"/>
  <c r="G746" i="6"/>
  <c r="G745" i="6"/>
  <c r="G744" i="6"/>
  <c r="G743" i="6"/>
  <c r="G736" i="6"/>
  <c r="G735" i="6"/>
  <c r="G734" i="6"/>
  <c r="G733" i="6"/>
  <c r="G732" i="6"/>
  <c r="G731" i="6"/>
  <c r="G724" i="6"/>
  <c r="G723" i="6"/>
  <c r="G722" i="6"/>
  <c r="G721" i="6"/>
  <c r="G720" i="6"/>
  <c r="G719" i="6"/>
  <c r="G712" i="6"/>
  <c r="G711" i="6"/>
  <c r="G710" i="6"/>
  <c r="G1435" i="6"/>
  <c r="G1434" i="6"/>
  <c r="G1433" i="6"/>
  <c r="G1432" i="6"/>
  <c r="G1431" i="6"/>
  <c r="G1430" i="6"/>
  <c r="G1429" i="6"/>
  <c r="G1428" i="6"/>
  <c r="G1427" i="6"/>
  <c r="G1426" i="6"/>
  <c r="G1423" i="6"/>
  <c r="G1422" i="6"/>
  <c r="G1419" i="6"/>
  <c r="G1418" i="6"/>
  <c r="G1415" i="6"/>
  <c r="G1414" i="6"/>
  <c r="G1411" i="6"/>
  <c r="G1410" i="6"/>
  <c r="G1407" i="6"/>
  <c r="G1406" i="6"/>
  <c r="G1403" i="6"/>
  <c r="G1308" i="6"/>
  <c r="G1307" i="6"/>
  <c r="G1306" i="6"/>
  <c r="G1305" i="6"/>
  <c r="G1304" i="6"/>
  <c r="G1303" i="6"/>
  <c r="G1302" i="6"/>
  <c r="G1301" i="6"/>
  <c r="G1298" i="6"/>
  <c r="G1297" i="6"/>
  <c r="G1294" i="6"/>
  <c r="G1293" i="6"/>
  <c r="G1290" i="6"/>
  <c r="G1289" i="6"/>
  <c r="G1286" i="6"/>
  <c r="G1285" i="6"/>
  <c r="G1282" i="6"/>
  <c r="G1281" i="6"/>
  <c r="G1278" i="6"/>
  <c r="G127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0" i="6"/>
  <c r="G659" i="6"/>
  <c r="G658" i="6"/>
  <c r="G657" i="6"/>
  <c r="G656" i="6"/>
  <c r="G655" i="6"/>
  <c r="G648" i="6"/>
  <c r="G647" i="6"/>
  <c r="G646" i="6"/>
  <c r="G645" i="6"/>
  <c r="G644" i="6"/>
  <c r="G643" i="6"/>
  <c r="G636" i="6"/>
  <c r="G635" i="6"/>
  <c r="G634" i="6"/>
  <c r="G633" i="6"/>
  <c r="G632" i="6"/>
  <c r="G631" i="6"/>
  <c r="G624" i="6"/>
  <c r="G623" i="6"/>
  <c r="G622" i="6"/>
  <c r="G621" i="6"/>
  <c r="G620" i="6"/>
  <c r="G619" i="6"/>
  <c r="G1275" i="6"/>
  <c r="G1274" i="6"/>
  <c r="G1273" i="6"/>
  <c r="G1272" i="6"/>
  <c r="G1271" i="6"/>
  <c r="G1270" i="6"/>
  <c r="G1267" i="6"/>
  <c r="G1266" i="6"/>
  <c r="G1263" i="6"/>
  <c r="G1262" i="6"/>
  <c r="G1259" i="6"/>
  <c r="G1258" i="6"/>
  <c r="G1255" i="6"/>
  <c r="G1254" i="6"/>
  <c r="G1251" i="6"/>
  <c r="G1250" i="6"/>
  <c r="G1247" i="6"/>
  <c r="G1246" i="6"/>
  <c r="G1243" i="6"/>
  <c r="G612" i="6"/>
  <c r="G611" i="6"/>
  <c r="G610" i="6"/>
  <c r="G609" i="6"/>
  <c r="G608" i="6"/>
  <c r="K608" i="6" s="1"/>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2" i="6"/>
  <c r="G571" i="6"/>
  <c r="G570" i="6"/>
  <c r="G569" i="6"/>
  <c r="G568" i="6"/>
  <c r="G567" i="6"/>
  <c r="G560" i="6"/>
  <c r="G559" i="6"/>
  <c r="G558" i="6"/>
  <c r="G557" i="6"/>
  <c r="G556" i="6"/>
  <c r="G555" i="6"/>
  <c r="G548" i="6"/>
  <c r="G547" i="6"/>
  <c r="G546" i="6"/>
  <c r="G545" i="6"/>
  <c r="G544" i="6"/>
  <c r="G543" i="6"/>
  <c r="G536" i="6"/>
  <c r="G535" i="6"/>
  <c r="G534" i="6"/>
  <c r="G533" i="6"/>
  <c r="G532" i="6"/>
  <c r="G531" i="6"/>
  <c r="G524" i="6"/>
  <c r="G523" i="6"/>
  <c r="G522" i="6"/>
  <c r="G516" i="6"/>
  <c r="G1204" i="6"/>
  <c r="G1201" i="6"/>
  <c r="G1200" i="6"/>
  <c r="G1197" i="6"/>
  <c r="G1196" i="6"/>
  <c r="G1193" i="6"/>
  <c r="G1192" i="6"/>
  <c r="G1189" i="6"/>
  <c r="G1188" i="6"/>
  <c r="G1185" i="6"/>
  <c r="G1184" i="6"/>
  <c r="G1181" i="6"/>
  <c r="G1180" i="6"/>
  <c r="G1177" i="6"/>
  <c r="G417" i="6"/>
  <c r="G416" i="6"/>
  <c r="G415" i="6"/>
  <c r="G414" i="6"/>
  <c r="G413" i="6"/>
  <c r="G412" i="6"/>
  <c r="G411" i="6"/>
  <c r="G410" i="6"/>
  <c r="G409" i="6"/>
  <c r="G408" i="6"/>
  <c r="G407" i="6"/>
  <c r="G406" i="6"/>
  <c r="G405" i="6"/>
  <c r="G404" i="6"/>
  <c r="G403" i="6"/>
  <c r="G402" i="6"/>
  <c r="G401" i="6"/>
  <c r="G400" i="6"/>
  <c r="G399" i="6"/>
  <c r="G396" i="6"/>
  <c r="G395" i="6"/>
  <c r="G394" i="6"/>
  <c r="G393" i="6"/>
  <c r="G392" i="6"/>
  <c r="G391" i="6"/>
  <c r="G384" i="6"/>
  <c r="G383" i="6"/>
  <c r="G382" i="6"/>
  <c r="G381" i="6"/>
  <c r="G380" i="6"/>
  <c r="G379" i="6"/>
  <c r="G372" i="6"/>
  <c r="G371" i="6"/>
  <c r="G370" i="6"/>
  <c r="G369" i="6"/>
  <c r="G368" i="6"/>
  <c r="G367" i="6"/>
  <c r="G360" i="6"/>
  <c r="G359" i="6"/>
  <c r="G358" i="6"/>
  <c r="G357" i="6"/>
  <c r="G356" i="6"/>
  <c r="G355" i="6"/>
  <c r="G348" i="6"/>
  <c r="G347" i="6"/>
  <c r="G346" i="6"/>
  <c r="G345" i="6"/>
  <c r="G344" i="6"/>
  <c r="G343" i="6"/>
  <c r="G336" i="6"/>
  <c r="G335" i="6"/>
  <c r="G334" i="6"/>
  <c r="G328" i="6"/>
  <c r="G1233" i="6"/>
  <c r="G1230" i="6"/>
  <c r="G1229" i="6"/>
  <c r="G1226" i="6"/>
  <c r="G1225" i="6"/>
  <c r="G1222" i="6"/>
  <c r="G1221" i="6"/>
  <c r="G1218" i="6"/>
  <c r="G1217" i="6"/>
  <c r="G1214" i="6"/>
  <c r="G1213" i="6"/>
  <c r="G1210" i="6"/>
  <c r="G229" i="6"/>
  <c r="G228" i="6"/>
  <c r="G227" i="6"/>
  <c r="G226" i="6"/>
  <c r="G225" i="6"/>
  <c r="G224" i="6"/>
  <c r="G223" i="6"/>
  <c r="G220" i="6"/>
  <c r="G219" i="6"/>
  <c r="G218" i="6"/>
  <c r="G217" i="6"/>
  <c r="G216" i="6"/>
  <c r="G215" i="6"/>
  <c r="G208" i="6"/>
  <c r="G207" i="6"/>
  <c r="G206" i="6"/>
  <c r="G205" i="6"/>
  <c r="G204" i="6"/>
  <c r="G203" i="6"/>
  <c r="G196" i="6"/>
  <c r="G195" i="6"/>
  <c r="G194" i="6"/>
  <c r="G193" i="6"/>
  <c r="G192" i="6"/>
  <c r="G191" i="6"/>
  <c r="G184" i="6"/>
  <c r="G183" i="6"/>
  <c r="G182" i="6"/>
  <c r="G181" i="6"/>
  <c r="G180" i="6"/>
  <c r="G179" i="6"/>
  <c r="G172" i="6"/>
  <c r="G171" i="6"/>
  <c r="G170" i="6"/>
  <c r="G169" i="6"/>
  <c r="G168" i="6"/>
  <c r="G167" i="6"/>
  <c r="G160" i="6"/>
  <c r="G159" i="6"/>
  <c r="G158" i="6"/>
  <c r="G157" i="6"/>
  <c r="G156" i="6"/>
  <c r="G155" i="6"/>
  <c r="G148" i="6"/>
  <c r="G147" i="6"/>
  <c r="G146" i="6"/>
  <c r="G1295" i="6"/>
  <c r="G1292" i="6"/>
  <c r="G1291" i="6"/>
  <c r="G1288" i="6"/>
  <c r="G1287" i="6"/>
  <c r="G1284" i="6"/>
  <c r="G1283" i="6"/>
  <c r="G1280" i="6"/>
  <c r="G1279" i="6"/>
  <c r="G1276" i="6"/>
  <c r="G518" i="6"/>
  <c r="G517" i="6"/>
  <c r="G1209" i="6"/>
  <c r="G1208" i="6"/>
  <c r="G1205" i="6"/>
  <c r="G421" i="6"/>
  <c r="G420" i="6"/>
  <c r="G419" i="6"/>
  <c r="G418" i="6"/>
  <c r="G330" i="6"/>
  <c r="G329" i="6"/>
  <c r="G1238" i="6"/>
  <c r="G1237" i="6"/>
  <c r="G1234" i="6"/>
  <c r="G233" i="6"/>
  <c r="G232" i="6"/>
  <c r="G231" i="6"/>
  <c r="G230" i="6"/>
  <c r="G1300" i="6"/>
  <c r="G1299" i="6"/>
  <c r="G1296" i="6"/>
  <c r="G139" i="6"/>
  <c r="G138" i="6"/>
  <c r="G137" i="6"/>
  <c r="G136" i="6"/>
  <c r="G135" i="6"/>
  <c r="G132" i="6"/>
  <c r="G131" i="6"/>
  <c r="G130" i="6"/>
  <c r="G129" i="6"/>
  <c r="G128" i="6"/>
  <c r="G127" i="6"/>
  <c r="G120" i="6"/>
  <c r="G119" i="6"/>
  <c r="G118" i="6"/>
  <c r="G117" i="6"/>
  <c r="G116" i="6"/>
  <c r="G115" i="6"/>
  <c r="G108" i="6"/>
  <c r="G107" i="6"/>
  <c r="G106" i="6"/>
  <c r="G105" i="6"/>
  <c r="G104" i="6"/>
  <c r="G103" i="6"/>
  <c r="G96" i="6"/>
  <c r="G95" i="6"/>
  <c r="G94" i="6"/>
  <c r="G93" i="6"/>
  <c r="G92" i="6"/>
  <c r="G91" i="6"/>
  <c r="G84" i="6"/>
  <c r="G83" i="6"/>
  <c r="G82" i="6"/>
  <c r="G81" i="6"/>
  <c r="G80" i="6"/>
  <c r="G79" i="6"/>
  <c r="G72" i="6"/>
  <c r="G71" i="6"/>
  <c r="G70" i="6"/>
  <c r="G69" i="6"/>
  <c r="G68" i="6"/>
  <c r="G67" i="6"/>
  <c r="G60" i="6"/>
  <c r="G59" i="6"/>
  <c r="G58" i="6"/>
  <c r="G57" i="6"/>
  <c r="G56" i="6"/>
  <c r="G55" i="6"/>
  <c r="G1425" i="6"/>
  <c r="G1424" i="6"/>
  <c r="G1421" i="6"/>
  <c r="G1420" i="6"/>
  <c r="G1417" i="6"/>
  <c r="G1416" i="6"/>
  <c r="G1413" i="6"/>
  <c r="G1412" i="6"/>
  <c r="G1409" i="6"/>
  <c r="G1408" i="6"/>
  <c r="G1405" i="6"/>
  <c r="G1404"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G1456" i="6"/>
  <c r="G1455" i="6"/>
  <c r="G1452" i="6"/>
  <c r="G1451" i="6"/>
  <c r="G1448" i="6"/>
  <c r="G1447" i="6"/>
  <c r="G1444" i="6"/>
  <c r="G1443" i="6"/>
  <c r="G1440" i="6"/>
  <c r="G1439" i="6"/>
  <c r="G1436" i="6"/>
  <c r="G134" i="6"/>
  <c r="G133" i="6"/>
  <c r="G126" i="6"/>
  <c r="G125" i="6"/>
  <c r="G124" i="6"/>
  <c r="G123" i="6"/>
  <c r="G122" i="6"/>
  <c r="G121" i="6"/>
  <c r="G114" i="6"/>
  <c r="G113" i="6"/>
  <c r="G112" i="6"/>
  <c r="G111" i="6"/>
  <c r="G110" i="6"/>
  <c r="G109" i="6"/>
  <c r="G102" i="6"/>
  <c r="G101" i="6"/>
  <c r="G100" i="6"/>
  <c r="G99" i="6"/>
  <c r="G98" i="6"/>
  <c r="G97" i="6"/>
  <c r="G90" i="6"/>
  <c r="G89" i="6"/>
  <c r="G88" i="6"/>
  <c r="G87" i="6"/>
  <c r="G86" i="6"/>
  <c r="G85" i="6"/>
  <c r="G78" i="6"/>
  <c r="G77" i="6"/>
  <c r="G76" i="6"/>
  <c r="G75" i="6"/>
  <c r="G74" i="6"/>
  <c r="G73" i="6"/>
  <c r="G66" i="6"/>
  <c r="G65" i="6"/>
  <c r="G64" i="6"/>
  <c r="G63" i="6"/>
  <c r="G62" i="6"/>
  <c r="G61" i="6"/>
  <c r="G54" i="6"/>
  <c r="G53" i="6"/>
  <c r="G52" i="6"/>
  <c r="G51" i="6"/>
  <c r="G50" i="6"/>
  <c r="G49" i="6"/>
  <c r="G1581" i="6"/>
  <c r="G1580" i="6"/>
  <c r="G1577" i="6"/>
  <c r="G1576" i="6"/>
  <c r="G1573" i="6"/>
  <c r="G1572" i="6"/>
  <c r="G1569" i="6"/>
  <c r="G1568" i="6"/>
  <c r="G1565" i="6"/>
  <c r="G1564" i="6"/>
  <c r="G222" i="6"/>
  <c r="G221" i="6"/>
  <c r="G214" i="6"/>
  <c r="G213" i="6"/>
  <c r="G212" i="6"/>
  <c r="G211" i="6"/>
  <c r="G210" i="6"/>
  <c r="G209" i="6"/>
  <c r="G202" i="6"/>
  <c r="G201" i="6"/>
  <c r="G200" i="6"/>
  <c r="G199" i="6"/>
  <c r="G198" i="6"/>
  <c r="G197" i="6"/>
  <c r="G190" i="6"/>
  <c r="G189" i="6"/>
  <c r="G188" i="6"/>
  <c r="G187" i="6"/>
  <c r="G186" i="6"/>
  <c r="G185" i="6"/>
  <c r="G178" i="6"/>
  <c r="G177" i="6"/>
  <c r="G176" i="6"/>
  <c r="G175" i="6"/>
  <c r="K175" i="6" s="1"/>
  <c r="G174" i="6"/>
  <c r="G173" i="6"/>
  <c r="G166" i="6"/>
  <c r="G165" i="6"/>
  <c r="G164" i="6"/>
  <c r="G163" i="6"/>
  <c r="G162" i="6"/>
  <c r="G161" i="6"/>
  <c r="G154" i="6"/>
  <c r="G153" i="6"/>
  <c r="G152" i="6"/>
  <c r="G151" i="6"/>
  <c r="G150" i="6"/>
  <c r="G149" i="6"/>
  <c r="G145" i="6"/>
  <c r="G144" i="6"/>
  <c r="K144" i="6" s="1"/>
  <c r="G143" i="6"/>
  <c r="G1612" i="6"/>
  <c r="G1611" i="6"/>
  <c r="G1608" i="6"/>
  <c r="G1607" i="6"/>
  <c r="G1604" i="6"/>
  <c r="G1603" i="6"/>
  <c r="G1600" i="6"/>
  <c r="G1599" i="6"/>
  <c r="G1596" i="6"/>
  <c r="G1737" i="6"/>
  <c r="G1736" i="6"/>
  <c r="G1733" i="6"/>
  <c r="G1732" i="6"/>
  <c r="G1729" i="6"/>
  <c r="G1728" i="6"/>
  <c r="G1725" i="6"/>
  <c r="G1724" i="6"/>
  <c r="G310" i="6"/>
  <c r="G309" i="6"/>
  <c r="G302" i="6"/>
  <c r="G301" i="6"/>
  <c r="G300" i="6"/>
  <c r="G299" i="6"/>
  <c r="G298" i="6"/>
  <c r="G297" i="6"/>
  <c r="G290" i="6"/>
  <c r="G289" i="6"/>
  <c r="G288" i="6"/>
  <c r="G287" i="6"/>
  <c r="G286" i="6"/>
  <c r="G285" i="6"/>
  <c r="K285" i="6" s="1"/>
  <c r="G278" i="6"/>
  <c r="G277" i="6"/>
  <c r="G276" i="6"/>
  <c r="G275" i="6"/>
  <c r="G274" i="6"/>
  <c r="G273" i="6"/>
  <c r="G266" i="6"/>
  <c r="G265" i="6"/>
  <c r="G264" i="6"/>
  <c r="G263" i="6"/>
  <c r="G262" i="6"/>
  <c r="G261" i="6"/>
  <c r="G254" i="6"/>
  <c r="G253" i="6"/>
  <c r="G252" i="6"/>
  <c r="G251" i="6"/>
  <c r="G250" i="6"/>
  <c r="G249" i="6"/>
  <c r="G242" i="6"/>
  <c r="G241" i="6"/>
  <c r="K241" i="6" s="1"/>
  <c r="G240" i="6"/>
  <c r="G239" i="6"/>
  <c r="G238" i="6"/>
  <c r="G237" i="6"/>
  <c r="K237" i="6" s="1"/>
  <c r="G1768" i="6"/>
  <c r="G1767" i="6"/>
  <c r="G1764" i="6"/>
  <c r="G1763" i="6"/>
  <c r="G1760" i="6"/>
  <c r="G1759" i="6"/>
  <c r="G1756" i="6"/>
  <c r="G398" i="6"/>
  <c r="G397" i="6"/>
  <c r="G390" i="6"/>
  <c r="G389" i="6"/>
  <c r="G388" i="6"/>
  <c r="G387" i="6"/>
  <c r="G386" i="6"/>
  <c r="G385" i="6"/>
  <c r="G378" i="6"/>
  <c r="G377" i="6"/>
  <c r="G376" i="6"/>
  <c r="G375" i="6"/>
  <c r="G374" i="6"/>
  <c r="G373" i="6"/>
  <c r="G366" i="6"/>
  <c r="G365" i="6"/>
  <c r="G364" i="6"/>
  <c r="G363" i="6"/>
  <c r="G1239" i="6"/>
  <c r="G1236" i="6"/>
  <c r="G1235" i="6"/>
  <c r="G1232" i="6"/>
  <c r="G1231" i="6"/>
  <c r="G1228" i="6"/>
  <c r="G1227" i="6"/>
  <c r="G1224" i="6"/>
  <c r="G1223" i="6"/>
  <c r="G1220" i="6"/>
  <c r="G1219" i="6"/>
  <c r="G1216" i="6"/>
  <c r="G1215" i="6"/>
  <c r="G1212" i="6"/>
  <c r="G1211"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4" i="6"/>
  <c r="G483" i="6"/>
  <c r="G482" i="6"/>
  <c r="G481" i="6"/>
  <c r="G480" i="6"/>
  <c r="G479" i="6"/>
  <c r="G472" i="6"/>
  <c r="G471" i="6"/>
  <c r="G470" i="6"/>
  <c r="G469" i="6"/>
  <c r="G468" i="6"/>
  <c r="G467" i="6"/>
  <c r="G460" i="6"/>
  <c r="G459" i="6"/>
  <c r="G458" i="6"/>
  <c r="G457" i="6"/>
  <c r="G456" i="6"/>
  <c r="G455" i="6"/>
  <c r="G448" i="6"/>
  <c r="G447" i="6"/>
  <c r="G446" i="6"/>
  <c r="G445" i="6"/>
  <c r="G444" i="6"/>
  <c r="G443" i="6"/>
  <c r="G436" i="6"/>
  <c r="G435" i="6"/>
  <c r="G434" i="6"/>
  <c r="G433" i="6"/>
  <c r="G432" i="6"/>
  <c r="G431" i="6"/>
  <c r="G422" i="6"/>
  <c r="G1202" i="6"/>
  <c r="G1199" i="6"/>
  <c r="G1198" i="6"/>
  <c r="G1195" i="6"/>
  <c r="G1194" i="6"/>
  <c r="G1191" i="6"/>
  <c r="G1190" i="6"/>
  <c r="G1187" i="6"/>
  <c r="G1186" i="6"/>
  <c r="G1183" i="6"/>
  <c r="G1182" i="6"/>
  <c r="G1179" i="6"/>
  <c r="G1178" i="6"/>
  <c r="G323" i="6"/>
  <c r="G322" i="6"/>
  <c r="G321" i="6"/>
  <c r="G320" i="6"/>
  <c r="G319" i="6"/>
  <c r="G318" i="6"/>
  <c r="G317" i="6"/>
  <c r="G316" i="6"/>
  <c r="G315" i="6"/>
  <c r="G314" i="6"/>
  <c r="G313" i="6"/>
  <c r="G312" i="6"/>
  <c r="G311" i="6"/>
  <c r="G308" i="6"/>
  <c r="G307" i="6"/>
  <c r="G306" i="6"/>
  <c r="G305" i="6"/>
  <c r="G304" i="6"/>
  <c r="G303" i="6"/>
  <c r="G296" i="6"/>
  <c r="G295" i="6"/>
  <c r="G294" i="6"/>
  <c r="G293" i="6"/>
  <c r="G292" i="6"/>
  <c r="G291" i="6"/>
  <c r="G284" i="6"/>
  <c r="G283" i="6"/>
  <c r="G282" i="6"/>
  <c r="G281" i="6"/>
  <c r="G280" i="6"/>
  <c r="G279" i="6"/>
  <c r="G272" i="6"/>
  <c r="G271" i="6"/>
  <c r="G270" i="6"/>
  <c r="G269" i="6"/>
  <c r="G268" i="6"/>
  <c r="G267" i="6"/>
  <c r="G260" i="6"/>
  <c r="G259" i="6"/>
  <c r="G258" i="6"/>
  <c r="G257" i="6"/>
  <c r="G256" i="6"/>
  <c r="G255" i="6"/>
  <c r="G248" i="6"/>
  <c r="G247" i="6"/>
  <c r="G246" i="6"/>
  <c r="G245" i="6"/>
  <c r="G244" i="6"/>
  <c r="G243" i="6"/>
  <c r="G234" i="6"/>
  <c r="G1264" i="6"/>
  <c r="G1261" i="6"/>
  <c r="G1260" i="6"/>
  <c r="G1257" i="6"/>
  <c r="G1256" i="6"/>
  <c r="G1253" i="6"/>
  <c r="G1252" i="6"/>
  <c r="G1249" i="6"/>
  <c r="G1248" i="6"/>
  <c r="G1245" i="6"/>
  <c r="G1244" i="6"/>
  <c r="G140" i="6"/>
  <c r="D5" i="1"/>
  <c r="I6" i="1"/>
  <c r="D7" i="1"/>
  <c r="M23" i="1"/>
  <c r="D23" i="1"/>
  <c r="D24" i="1"/>
  <c r="H1629" i="6"/>
  <c r="I1630" i="6"/>
  <c r="G1470" i="6"/>
  <c r="H1471" i="6"/>
  <c r="I1475" i="6"/>
  <c r="I1476" i="6"/>
  <c r="G1310" i="6"/>
  <c r="G1311" i="6"/>
  <c r="G1312" i="6"/>
  <c r="G1313" i="6"/>
  <c r="H1314" i="6"/>
  <c r="I1321" i="6"/>
  <c r="I1322" i="6"/>
  <c r="G1090" i="6"/>
  <c r="G1091" i="6"/>
  <c r="G1092" i="6"/>
  <c r="G1093" i="6"/>
  <c r="H1094" i="6"/>
  <c r="I1101" i="6"/>
  <c r="I1102" i="6"/>
  <c r="G1002" i="6"/>
  <c r="G1003" i="6"/>
  <c r="G1004" i="6"/>
  <c r="K1004" i="6" s="1"/>
  <c r="G1005" i="6"/>
  <c r="H1006" i="6"/>
  <c r="I1013" i="6"/>
  <c r="I1014" i="6"/>
  <c r="G914" i="6"/>
  <c r="G915" i="6"/>
  <c r="G916" i="6"/>
  <c r="G917" i="6"/>
  <c r="H918" i="6"/>
  <c r="M918" i="6" s="1"/>
  <c r="I925" i="6"/>
  <c r="I926" i="6"/>
  <c r="G826" i="6"/>
  <c r="G827" i="6"/>
  <c r="G828" i="6"/>
  <c r="G829" i="6"/>
  <c r="H830" i="6"/>
  <c r="I837" i="6"/>
  <c r="I838" i="6"/>
  <c r="G738" i="6"/>
  <c r="G739" i="6"/>
  <c r="G740" i="6"/>
  <c r="G741" i="6"/>
  <c r="H742" i="6"/>
  <c r="I749" i="6"/>
  <c r="I750" i="6"/>
  <c r="G650" i="6"/>
  <c r="G651" i="6"/>
  <c r="K651" i="6" s="1"/>
  <c r="G652" i="6"/>
  <c r="K652" i="6" s="1"/>
  <c r="G653" i="6"/>
  <c r="H654" i="6"/>
  <c r="I661" i="6"/>
  <c r="I662" i="6"/>
  <c r="G2050" i="6"/>
  <c r="H2015" i="6"/>
  <c r="I2018" i="6"/>
  <c r="I2019" i="6"/>
  <c r="G562" i="6"/>
  <c r="G563" i="6"/>
  <c r="G564" i="6"/>
  <c r="G565" i="6"/>
  <c r="H566" i="6"/>
  <c r="I573" i="6"/>
  <c r="I574" i="6"/>
  <c r="G1984" i="6"/>
  <c r="G1987" i="6"/>
  <c r="G1988" i="6"/>
  <c r="H1917" i="6"/>
  <c r="H1920" i="6"/>
  <c r="I1921" i="6"/>
  <c r="I1924" i="6"/>
  <c r="I1925" i="6"/>
  <c r="G474" i="6"/>
  <c r="K474" i="6" s="1"/>
  <c r="G475" i="6"/>
  <c r="G476" i="6"/>
  <c r="G477" i="6"/>
  <c r="H478" i="6"/>
  <c r="I485" i="6"/>
  <c r="I486" i="6"/>
  <c r="G1890" i="6"/>
  <c r="G1893" i="6"/>
  <c r="G1894" i="6"/>
  <c r="H331" i="6"/>
  <c r="H332" i="6"/>
  <c r="H333" i="6"/>
  <c r="H337" i="6"/>
  <c r="H338" i="6"/>
  <c r="H339" i="6"/>
  <c r="H340" i="6"/>
  <c r="H341" i="6"/>
  <c r="H342" i="6"/>
  <c r="H349" i="6"/>
  <c r="H350" i="6"/>
  <c r="H351" i="6"/>
  <c r="H352" i="6"/>
  <c r="H353" i="6"/>
  <c r="H354" i="6"/>
  <c r="H361" i="6"/>
  <c r="H362" i="6"/>
  <c r="H364" i="6"/>
  <c r="H366" i="6"/>
  <c r="H374" i="6"/>
  <c r="H376" i="6"/>
  <c r="H378" i="6"/>
  <c r="H387" i="6"/>
  <c r="I389" i="6"/>
  <c r="I390" i="6"/>
  <c r="H397" i="6"/>
  <c r="H1759" i="6"/>
  <c r="I1763" i="6"/>
  <c r="H1764" i="6"/>
  <c r="I1768" i="6"/>
  <c r="H237" i="6"/>
  <c r="M237" i="6" s="1"/>
  <c r="H239" i="6"/>
  <c r="H241" i="6"/>
  <c r="H249" i="6"/>
  <c r="H251" i="6"/>
  <c r="H253" i="6"/>
  <c r="H261" i="6"/>
  <c r="H263" i="6"/>
  <c r="H265" i="6"/>
  <c r="M265" i="6" s="1"/>
  <c r="I276" i="6"/>
  <c r="I286" i="6"/>
  <c r="I290" i="6"/>
  <c r="I298" i="6"/>
  <c r="I301" i="6"/>
  <c r="I1729" i="6"/>
  <c r="I1603" i="6"/>
  <c r="I1612" i="6"/>
  <c r="I145" i="6"/>
  <c r="I152" i="6"/>
  <c r="I166" i="6"/>
  <c r="I176" i="6"/>
  <c r="I186" i="6"/>
  <c r="I200" i="6"/>
  <c r="I209" i="6"/>
  <c r="I212" i="6"/>
  <c r="I1573" i="6"/>
  <c r="I1577" i="6"/>
  <c r="I62" i="6"/>
  <c r="I66" i="6"/>
  <c r="I76" i="6"/>
  <c r="I90" i="6"/>
  <c r="I100" i="6"/>
  <c r="I110" i="6"/>
  <c r="I122" i="6"/>
  <c r="I125" i="6"/>
  <c r="I1443" i="6"/>
  <c r="I2" i="6"/>
  <c r="I6" i="6"/>
  <c r="I14" i="6"/>
  <c r="I18" i="6"/>
  <c r="I22" i="6"/>
  <c r="I30" i="6"/>
  <c r="I34" i="6"/>
  <c r="I38" i="6"/>
  <c r="I41" i="6"/>
  <c r="I1405" i="6"/>
  <c r="I1413" i="6"/>
  <c r="I1420" i="6"/>
  <c r="I60" i="6"/>
  <c r="I70" i="6"/>
  <c r="I80" i="6"/>
  <c r="I94" i="6"/>
  <c r="I104" i="6"/>
  <c r="I108" i="6"/>
  <c r="I128" i="6"/>
  <c r="I132" i="6"/>
  <c r="G142" i="6"/>
  <c r="I1296" i="6"/>
  <c r="G1265" i="6"/>
  <c r="H229" i="6"/>
  <c r="I232" i="6"/>
  <c r="H1233" i="6"/>
  <c r="G324" i="6"/>
  <c r="G1203" i="6"/>
  <c r="H417" i="6"/>
  <c r="I420" i="6"/>
  <c r="H1204" i="6"/>
  <c r="G514" i="6"/>
  <c r="G1240" i="6"/>
  <c r="I543" i="6"/>
  <c r="I557" i="6"/>
  <c r="I571" i="6"/>
  <c r="I581" i="6"/>
  <c r="I589" i="6"/>
  <c r="I597" i="6"/>
  <c r="I1251" i="6"/>
  <c r="I1267" i="6"/>
  <c r="I622" i="6"/>
  <c r="I636" i="6"/>
  <c r="I656" i="6"/>
  <c r="M362" i="6" l="1"/>
  <c r="M352" i="6"/>
  <c r="M338" i="6"/>
  <c r="M331" i="6"/>
  <c r="K475" i="6"/>
  <c r="K340" i="6"/>
  <c r="K59" i="6"/>
  <c r="K127" i="6"/>
  <c r="K2060" i="6"/>
  <c r="K2140" i="6"/>
  <c r="M353" i="6"/>
  <c r="M349" i="6"/>
  <c r="K261" i="6"/>
  <c r="K1692" i="6"/>
  <c r="K1856" i="6"/>
  <c r="K1872" i="6"/>
  <c r="K1952" i="6"/>
  <c r="K1968" i="6"/>
  <c r="K2128" i="6"/>
  <c r="M339" i="6"/>
  <c r="M332" i="6"/>
  <c r="M361" i="6"/>
  <c r="M351" i="6"/>
  <c r="M341" i="6"/>
  <c r="M337" i="6"/>
  <c r="M566" i="6"/>
  <c r="M251" i="6"/>
  <c r="K251" i="6"/>
  <c r="K2030" i="6"/>
  <c r="K2056" i="6"/>
  <c r="K2072" i="6"/>
  <c r="K2084" i="6"/>
  <c r="K2100" i="6"/>
  <c r="N2154" i="6"/>
  <c r="I2154" i="6"/>
  <c r="M2154" i="6" s="1"/>
  <c r="N2170" i="6"/>
  <c r="I2170" i="6"/>
  <c r="N2250" i="6"/>
  <c r="I2250" i="6"/>
  <c r="M2250" i="6" s="1"/>
  <c r="N2266" i="6"/>
  <c r="I2266" i="6"/>
  <c r="N2177" i="6"/>
  <c r="I2177" i="6"/>
  <c r="M2177" i="6" s="1"/>
  <c r="N2257" i="6"/>
  <c r="I2257" i="6"/>
  <c r="N2273" i="6"/>
  <c r="I2273" i="6"/>
  <c r="M2273" i="6" s="1"/>
  <c r="N2192" i="6"/>
  <c r="I2192" i="6"/>
  <c r="N2224" i="6"/>
  <c r="I2224" i="6"/>
  <c r="M2224" i="6" s="1"/>
  <c r="N2272" i="6"/>
  <c r="I2272" i="6"/>
  <c r="N2147" i="6"/>
  <c r="I2147" i="6"/>
  <c r="M2147" i="6" s="1"/>
  <c r="N2163" i="6"/>
  <c r="I2163" i="6"/>
  <c r="N2211" i="6"/>
  <c r="I2211" i="6"/>
  <c r="M2211" i="6" s="1"/>
  <c r="N2227" i="6"/>
  <c r="I2227" i="6"/>
  <c r="N2243" i="6"/>
  <c r="I2243" i="6"/>
  <c r="M2243" i="6" s="1"/>
  <c r="N2290" i="6"/>
  <c r="I2290" i="6"/>
  <c r="N2338" i="6"/>
  <c r="I2338" i="6"/>
  <c r="M2338" i="6" s="1"/>
  <c r="N2370" i="6"/>
  <c r="I2370" i="6"/>
  <c r="N2386" i="6"/>
  <c r="I2386" i="6"/>
  <c r="M2386" i="6" s="1"/>
  <c r="N2418" i="6"/>
  <c r="I2418" i="6"/>
  <c r="N2450" i="6"/>
  <c r="I2450" i="6"/>
  <c r="M2450" i="6" s="1"/>
  <c r="N2466" i="6"/>
  <c r="I2466" i="6"/>
  <c r="N2514" i="6"/>
  <c r="I2514" i="6"/>
  <c r="M2514" i="6" s="1"/>
  <c r="N2546" i="6"/>
  <c r="I2546" i="6"/>
  <c r="N2562" i="6"/>
  <c r="I2562" i="6"/>
  <c r="M2562" i="6" s="1"/>
  <c r="N2578" i="6"/>
  <c r="I2578" i="6"/>
  <c r="N2610" i="6"/>
  <c r="I2610" i="6"/>
  <c r="M2610" i="6" s="1"/>
  <c r="N2626" i="6"/>
  <c r="I2626" i="6"/>
  <c r="N2658" i="6"/>
  <c r="I2658" i="6"/>
  <c r="M2658" i="6" s="1"/>
  <c r="N2722" i="6"/>
  <c r="I2722" i="6"/>
  <c r="N2301" i="6"/>
  <c r="I2301" i="6"/>
  <c r="M2301" i="6" s="1"/>
  <c r="N2317" i="6"/>
  <c r="I2317" i="6"/>
  <c r="N2349" i="6"/>
  <c r="I2349" i="6"/>
  <c r="M2349" i="6" s="1"/>
  <c r="N2397" i="6"/>
  <c r="I2397" i="6"/>
  <c r="N2429" i="6"/>
  <c r="I2429" i="6"/>
  <c r="M2429" i="6" s="1"/>
  <c r="N2445" i="6"/>
  <c r="I2445" i="6"/>
  <c r="N2461" i="6"/>
  <c r="I2461" i="6"/>
  <c r="M2461" i="6" s="1"/>
  <c r="N2493" i="6"/>
  <c r="I2493" i="6"/>
  <c r="N2525" i="6"/>
  <c r="I2525" i="6"/>
  <c r="M2525" i="6" s="1"/>
  <c r="N2589" i="6"/>
  <c r="I2589" i="6"/>
  <c r="N2637" i="6"/>
  <c r="I2637" i="6"/>
  <c r="M2637" i="6" s="1"/>
  <c r="N2685" i="6"/>
  <c r="I2685" i="6"/>
  <c r="N2733" i="6"/>
  <c r="I2733" i="6"/>
  <c r="L2733" i="6" s="1"/>
  <c r="N2324" i="6"/>
  <c r="I2324" i="6"/>
  <c r="N2356" i="6"/>
  <c r="I2356" i="6"/>
  <c r="M2356" i="6" s="1"/>
  <c r="N2372" i="6"/>
  <c r="I2372" i="6"/>
  <c r="N2404" i="6"/>
  <c r="I2404" i="6"/>
  <c r="M2404" i="6" s="1"/>
  <c r="N2452" i="6"/>
  <c r="I2452" i="6"/>
  <c r="N2500" i="6"/>
  <c r="I2500" i="6"/>
  <c r="M2500" i="6" s="1"/>
  <c r="N2516" i="6"/>
  <c r="I2516" i="6"/>
  <c r="N2532" i="6"/>
  <c r="I2532" i="6"/>
  <c r="M2532" i="6" s="1"/>
  <c r="N2564" i="6"/>
  <c r="I2564" i="6"/>
  <c r="N2612" i="6"/>
  <c r="I2612" i="6"/>
  <c r="M2612" i="6" s="1"/>
  <c r="N2660" i="6"/>
  <c r="I2660" i="6"/>
  <c r="N2692" i="6"/>
  <c r="I2692" i="6"/>
  <c r="M2692" i="6" s="1"/>
  <c r="N2708" i="6"/>
  <c r="I2708" i="6"/>
  <c r="N2724" i="6"/>
  <c r="I2724" i="6"/>
  <c r="M2724" i="6" s="1"/>
  <c r="N2287" i="6"/>
  <c r="I2287" i="6"/>
  <c r="N2303" i="6"/>
  <c r="I2303" i="6"/>
  <c r="M2303" i="6" s="1"/>
  <c r="N2335" i="6"/>
  <c r="I2335" i="6"/>
  <c r="N2383" i="6"/>
  <c r="I2383" i="6"/>
  <c r="M2383" i="6" s="1"/>
  <c r="N2415" i="6"/>
  <c r="I2415" i="6"/>
  <c r="N2431" i="6"/>
  <c r="I2431" i="6"/>
  <c r="M2431" i="6" s="1"/>
  <c r="N2463" i="6"/>
  <c r="I2463" i="6"/>
  <c r="N2495" i="6"/>
  <c r="I2495" i="6"/>
  <c r="M2495" i="6" s="1"/>
  <c r="N2543" i="6"/>
  <c r="I2543" i="6"/>
  <c r="N2559" i="6"/>
  <c r="I2559" i="6"/>
  <c r="M2559" i="6" s="1"/>
  <c r="N2575" i="6"/>
  <c r="I2575" i="6"/>
  <c r="N2591" i="6"/>
  <c r="I2591" i="6"/>
  <c r="M2591" i="6" s="1"/>
  <c r="N2623" i="6"/>
  <c r="I2623" i="6"/>
  <c r="N2639" i="6"/>
  <c r="I2639" i="6"/>
  <c r="K2639" i="6" s="1"/>
  <c r="N2671" i="6"/>
  <c r="I2671" i="6"/>
  <c r="N2752" i="6"/>
  <c r="I2752" i="6"/>
  <c r="M2752" i="6" s="1"/>
  <c r="N2784" i="6"/>
  <c r="I2784" i="6"/>
  <c r="N2816" i="6"/>
  <c r="I2816" i="6"/>
  <c r="M2816" i="6" s="1"/>
  <c r="N2832" i="6"/>
  <c r="I2832" i="6"/>
  <c r="N2880" i="6"/>
  <c r="I2880" i="6"/>
  <c r="M2880" i="6" s="1"/>
  <c r="N2896" i="6"/>
  <c r="I2896" i="6"/>
  <c r="N2763" i="6"/>
  <c r="I2763" i="6"/>
  <c r="L2763" i="6" s="1"/>
  <c r="N2795" i="6"/>
  <c r="I2795" i="6"/>
  <c r="N2811" i="6"/>
  <c r="I2811" i="6"/>
  <c r="M2811" i="6" s="1"/>
  <c r="N2859" i="6"/>
  <c r="I2859" i="6"/>
  <c r="N2875" i="6"/>
  <c r="I2875" i="6"/>
  <c r="K2875" i="6" s="1"/>
  <c r="N2923" i="6"/>
  <c r="I2923" i="6"/>
  <c r="N2742" i="6"/>
  <c r="I2742" i="6"/>
  <c r="M2742" i="6" s="1"/>
  <c r="N2774" i="6"/>
  <c r="I2774" i="6"/>
  <c r="N2838" i="6"/>
  <c r="I2838" i="6"/>
  <c r="M2838" i="6" s="1"/>
  <c r="N2854" i="6"/>
  <c r="I2854" i="6"/>
  <c r="N2902" i="6"/>
  <c r="I2902" i="6"/>
  <c r="M2902" i="6" s="1"/>
  <c r="N2918" i="6"/>
  <c r="I2918" i="6"/>
  <c r="N2934" i="6"/>
  <c r="I2934" i="6"/>
  <c r="M2934" i="6" s="1"/>
  <c r="N2950" i="6"/>
  <c r="I2950" i="6"/>
  <c r="N2741" i="6"/>
  <c r="I2741" i="6"/>
  <c r="M2741" i="6" s="1"/>
  <c r="N2773" i="6"/>
  <c r="I2773" i="6"/>
  <c r="N2805" i="6"/>
  <c r="I2805" i="6"/>
  <c r="M2805" i="6" s="1"/>
  <c r="N2853" i="6"/>
  <c r="I2853" i="6"/>
  <c r="N2869" i="6"/>
  <c r="I2869" i="6"/>
  <c r="M2869" i="6" s="1"/>
  <c r="N2917" i="6"/>
  <c r="I2917" i="6"/>
  <c r="N2933" i="6"/>
  <c r="I2933" i="6"/>
  <c r="M2933" i="6" s="1"/>
  <c r="N2962" i="6"/>
  <c r="I2962" i="6"/>
  <c r="N2978" i="6"/>
  <c r="I2978" i="6"/>
  <c r="M2978" i="6" s="1"/>
  <c r="N3010" i="6"/>
  <c r="I3010" i="6"/>
  <c r="N2977" i="6"/>
  <c r="I2977" i="6"/>
  <c r="M2977" i="6" s="1"/>
  <c r="N3025" i="6"/>
  <c r="I3025" i="6"/>
  <c r="N3041" i="6"/>
  <c r="I3041" i="6"/>
  <c r="M3041" i="6" s="1"/>
  <c r="N3089" i="6"/>
  <c r="I3089" i="6"/>
  <c r="N3137" i="6"/>
  <c r="I3137" i="6"/>
  <c r="M3137" i="6" s="1"/>
  <c r="N2992" i="6"/>
  <c r="I2992" i="6"/>
  <c r="N3152" i="6"/>
  <c r="I3152" i="6"/>
  <c r="M3152" i="6" s="1"/>
  <c r="N3003" i="6"/>
  <c r="I3003" i="6"/>
  <c r="N3067" i="6"/>
  <c r="I3067" i="6"/>
  <c r="M3067" i="6" s="1"/>
  <c r="N3083" i="6"/>
  <c r="I3083" i="6"/>
  <c r="N3115" i="6"/>
  <c r="I3115" i="6"/>
  <c r="M3115" i="6" s="1"/>
  <c r="N3257" i="6"/>
  <c r="I3257" i="6"/>
  <c r="N3321" i="6"/>
  <c r="I3321" i="6"/>
  <c r="M3321" i="6" s="1"/>
  <c r="N3369" i="6"/>
  <c r="I3369" i="6"/>
  <c r="N3192" i="6"/>
  <c r="I3192" i="6"/>
  <c r="M3192" i="6" s="1"/>
  <c r="N3287" i="6"/>
  <c r="I3287" i="6"/>
  <c r="N3351" i="6"/>
  <c r="I3351" i="6"/>
  <c r="M3351" i="6" s="1"/>
  <c r="N3234" i="6"/>
  <c r="I3234" i="6"/>
  <c r="N3298" i="6"/>
  <c r="I3298" i="6"/>
  <c r="M3298" i="6" s="1"/>
  <c r="N3362" i="6"/>
  <c r="I3362" i="6"/>
  <c r="N3484" i="6"/>
  <c r="I3484" i="6"/>
  <c r="M3484" i="6" s="1"/>
  <c r="N3516" i="6"/>
  <c r="I3516" i="6"/>
  <c r="N3435" i="6"/>
  <c r="I3435" i="6"/>
  <c r="K3435" i="6" s="1"/>
  <c r="N3579" i="6"/>
  <c r="I3579" i="6"/>
  <c r="N3594" i="6"/>
  <c r="I3594" i="6"/>
  <c r="M3594" i="6" s="1"/>
  <c r="N3722" i="6"/>
  <c r="I3722" i="6"/>
  <c r="N3705" i="6"/>
  <c r="I3705" i="6"/>
  <c r="M3705" i="6" s="1"/>
  <c r="N3796" i="6"/>
  <c r="I3796" i="6"/>
  <c r="N3843" i="6"/>
  <c r="I3843" i="6"/>
  <c r="M3843" i="6" s="1"/>
  <c r="N3757" i="6"/>
  <c r="I3757" i="6"/>
  <c r="N3899" i="6"/>
  <c r="I3899" i="6"/>
  <c r="M3899" i="6" s="1"/>
  <c r="N3947" i="6"/>
  <c r="I3947" i="6"/>
  <c r="N3896" i="6"/>
  <c r="I3896" i="6"/>
  <c r="M3896" i="6" s="1"/>
  <c r="N4055" i="6"/>
  <c r="I4055" i="6"/>
  <c r="N3989" i="6"/>
  <c r="I3989" i="6"/>
  <c r="M3989" i="6" s="1"/>
  <c r="N4005" i="6"/>
  <c r="I4005" i="6"/>
  <c r="K2052" i="6"/>
  <c r="I1722" i="6"/>
  <c r="L1722" i="6" s="1"/>
  <c r="I2218" i="6"/>
  <c r="M2218" i="6" s="1"/>
  <c r="I2176" i="6"/>
  <c r="I2306" i="6"/>
  <c r="M2306" i="6" s="1"/>
  <c r="I2322" i="6"/>
  <c r="M2322" i="6" s="1"/>
  <c r="I2354" i="6"/>
  <c r="M2354" i="6" s="1"/>
  <c r="I2434" i="6"/>
  <c r="I2594" i="6"/>
  <c r="M2594" i="6" s="1"/>
  <c r="I2605" i="6"/>
  <c r="M2605" i="6" s="1"/>
  <c r="I2628" i="6"/>
  <c r="M2628" i="6" s="1"/>
  <c r="I2676" i="6"/>
  <c r="I2717" i="6"/>
  <c r="M2717" i="6" s="1"/>
  <c r="I2864" i="6"/>
  <c r="M2864" i="6" s="1"/>
  <c r="K535" i="6"/>
  <c r="K587" i="6"/>
  <c r="K1263" i="6"/>
  <c r="K686" i="6"/>
  <c r="K354" i="6"/>
  <c r="K1340" i="6"/>
  <c r="K1384" i="6"/>
  <c r="K1887" i="6"/>
  <c r="K1939" i="6"/>
  <c r="K1684" i="6"/>
  <c r="K1990" i="6"/>
  <c r="K1998" i="6"/>
  <c r="K2002" i="6"/>
  <c r="K1832" i="6"/>
  <c r="K1840" i="6"/>
  <c r="M354" i="6"/>
  <c r="M350" i="6"/>
  <c r="M340" i="6"/>
  <c r="M333" i="6"/>
  <c r="K1118" i="6"/>
  <c r="K1179" i="6"/>
  <c r="K691" i="6"/>
  <c r="K1427" i="6"/>
  <c r="K1431" i="6"/>
  <c r="K743" i="6"/>
  <c r="K781" i="6"/>
  <c r="K785" i="6"/>
  <c r="K959" i="6"/>
  <c r="K975" i="6"/>
  <c r="K890" i="6"/>
  <c r="K1048" i="6"/>
  <c r="K1056" i="6"/>
  <c r="K243" i="6"/>
  <c r="K271" i="6"/>
  <c r="K305" i="6"/>
  <c r="K67" i="6"/>
  <c r="K631" i="6"/>
  <c r="K689" i="6"/>
  <c r="K693" i="6"/>
  <c r="K1297" i="6"/>
  <c r="K1423" i="6"/>
  <c r="K1429" i="6"/>
  <c r="K735" i="6"/>
  <c r="K783" i="6"/>
  <c r="K787" i="6"/>
  <c r="K1460" i="6"/>
  <c r="K919" i="6"/>
  <c r="K937" i="6"/>
  <c r="K957" i="6"/>
  <c r="K961" i="6"/>
  <c r="K973" i="6"/>
  <c r="K977" i="6"/>
  <c r="K888" i="6"/>
  <c r="K1593" i="6"/>
  <c r="K1762" i="6"/>
  <c r="K1382" i="6"/>
  <c r="K1634" i="6"/>
  <c r="K620" i="6"/>
  <c r="K269" i="6"/>
  <c r="K303" i="6"/>
  <c r="K321" i="6"/>
  <c r="A184" i="15"/>
  <c r="B184" i="15"/>
  <c r="A168" i="15"/>
  <c r="B168" i="15"/>
  <c r="A187" i="15"/>
  <c r="B187" i="15"/>
  <c r="A171" i="15"/>
  <c r="B171" i="15"/>
  <c r="B190" i="15"/>
  <c r="A190" i="15"/>
  <c r="A174" i="15"/>
  <c r="B174" i="15"/>
  <c r="B177" i="15"/>
  <c r="A177" i="15"/>
  <c r="A180" i="15"/>
  <c r="B180" i="15"/>
  <c r="B183" i="15"/>
  <c r="A183" i="15"/>
  <c r="A186" i="15"/>
  <c r="B186" i="15"/>
  <c r="A170" i="15"/>
  <c r="B170" i="15"/>
  <c r="A189" i="15"/>
  <c r="B189" i="15"/>
  <c r="B173" i="15"/>
  <c r="A173" i="15"/>
  <c r="A176" i="15"/>
  <c r="B176" i="15"/>
  <c r="B179" i="15"/>
  <c r="A179" i="15"/>
  <c r="A182" i="15"/>
  <c r="B182" i="15"/>
  <c r="A185" i="15"/>
  <c r="B185" i="15"/>
  <c r="A169" i="15"/>
  <c r="B169" i="15"/>
  <c r="B188" i="15"/>
  <c r="A188" i="15"/>
  <c r="A172" i="15"/>
  <c r="B172" i="15"/>
  <c r="A191" i="15"/>
  <c r="B191" i="15"/>
  <c r="A175" i="15"/>
  <c r="B175" i="15"/>
  <c r="A178" i="15"/>
  <c r="B178" i="15"/>
  <c r="A181" i="15"/>
  <c r="B181" i="15"/>
  <c r="B130" i="15"/>
  <c r="A160" i="15"/>
  <c r="B160" i="15"/>
  <c r="A144" i="15"/>
  <c r="B144" i="15"/>
  <c r="B163" i="15"/>
  <c r="A163" i="15"/>
  <c r="A134" i="15"/>
  <c r="B134" i="15"/>
  <c r="B153" i="15"/>
  <c r="A153" i="15"/>
  <c r="A147" i="15"/>
  <c r="B147" i="15"/>
  <c r="A166" i="15"/>
  <c r="B166" i="15"/>
  <c r="A150" i="15"/>
  <c r="B150" i="15"/>
  <c r="B137" i="15"/>
  <c r="A137" i="15"/>
  <c r="B152" i="15"/>
  <c r="A152" i="15"/>
  <c r="A136" i="15"/>
  <c r="B136" i="15"/>
  <c r="A155" i="15"/>
  <c r="B155" i="15"/>
  <c r="B139" i="15"/>
  <c r="A139" i="15"/>
  <c r="B158" i="15"/>
  <c r="A158" i="15"/>
  <c r="A142" i="15"/>
  <c r="B142" i="15"/>
  <c r="A161" i="15"/>
  <c r="B161" i="15"/>
  <c r="B145" i="15"/>
  <c r="A145" i="15"/>
  <c r="B164" i="15"/>
  <c r="A164" i="15"/>
  <c r="A148" i="15"/>
  <c r="B148" i="15"/>
  <c r="A167" i="15"/>
  <c r="B167" i="15"/>
  <c r="B151" i="15"/>
  <c r="A151" i="15"/>
  <c r="B135" i="15"/>
  <c r="A135" i="15"/>
  <c r="A154" i="15"/>
  <c r="B154" i="15"/>
  <c r="A138" i="15"/>
  <c r="B138" i="15"/>
  <c r="B157" i="15"/>
  <c r="A157" i="15"/>
  <c r="B141" i="15"/>
  <c r="A141" i="15"/>
  <c r="A156" i="15"/>
  <c r="B156" i="15"/>
  <c r="A140" i="15"/>
  <c r="B140" i="15"/>
  <c r="A159" i="15"/>
  <c r="B159" i="15"/>
  <c r="A143" i="15"/>
  <c r="B143" i="15"/>
  <c r="A162" i="15"/>
  <c r="B162" i="15"/>
  <c r="A146" i="15"/>
  <c r="B146" i="15"/>
  <c r="A165" i="15"/>
  <c r="B165" i="15"/>
  <c r="A149" i="15"/>
  <c r="B149" i="15"/>
  <c r="B133" i="15"/>
  <c r="A133" i="15"/>
  <c r="A114" i="15"/>
  <c r="B114" i="15"/>
  <c r="A98" i="15"/>
  <c r="B98" i="15"/>
  <c r="A82" i="15"/>
  <c r="B82" i="15"/>
  <c r="A66" i="15"/>
  <c r="B66" i="15"/>
  <c r="A50" i="15"/>
  <c r="B50" i="15"/>
  <c r="A34" i="15"/>
  <c r="B34" i="15"/>
  <c r="A18" i="15"/>
  <c r="B18" i="15"/>
  <c r="A121" i="15"/>
  <c r="B121" i="15"/>
  <c r="A105" i="15"/>
  <c r="B105" i="15"/>
  <c r="A89" i="15"/>
  <c r="B89" i="15"/>
  <c r="A73" i="15"/>
  <c r="B73" i="15"/>
  <c r="A57" i="15"/>
  <c r="B57" i="15"/>
  <c r="A41" i="15"/>
  <c r="B41" i="15"/>
  <c r="A25" i="15"/>
  <c r="B25" i="15"/>
  <c r="A132" i="15"/>
  <c r="B132" i="15"/>
  <c r="A116" i="15"/>
  <c r="B116" i="15"/>
  <c r="A100" i="15"/>
  <c r="B100" i="15"/>
  <c r="A84" i="15"/>
  <c r="B84" i="15"/>
  <c r="A68" i="15"/>
  <c r="B68" i="15"/>
  <c r="A52" i="15"/>
  <c r="B52" i="15"/>
  <c r="A36" i="15"/>
  <c r="B36" i="15"/>
  <c r="A20" i="15"/>
  <c r="B20" i="15"/>
  <c r="A123" i="15"/>
  <c r="B123" i="15"/>
  <c r="A107" i="15"/>
  <c r="B107" i="15"/>
  <c r="A91" i="15"/>
  <c r="B91" i="15"/>
  <c r="A75" i="15"/>
  <c r="B75" i="15"/>
  <c r="A59" i="15"/>
  <c r="B59" i="15"/>
  <c r="A43" i="15"/>
  <c r="B43" i="15"/>
  <c r="A27" i="15"/>
  <c r="B27" i="15"/>
  <c r="A126" i="15"/>
  <c r="B126" i="15"/>
  <c r="A110" i="15"/>
  <c r="B110" i="15"/>
  <c r="A94" i="15"/>
  <c r="B94" i="15"/>
  <c r="A78" i="15"/>
  <c r="B78" i="15"/>
  <c r="A62" i="15"/>
  <c r="B62" i="15"/>
  <c r="A46" i="15"/>
  <c r="B46" i="15"/>
  <c r="A30" i="15"/>
  <c r="B30" i="15"/>
  <c r="A14" i="15"/>
  <c r="B14" i="15"/>
  <c r="A117" i="15"/>
  <c r="B117" i="15"/>
  <c r="A101" i="15"/>
  <c r="B101" i="15"/>
  <c r="A85" i="15"/>
  <c r="B85" i="15"/>
  <c r="A69" i="15"/>
  <c r="B69" i="15"/>
  <c r="A53" i="15"/>
  <c r="B53" i="15"/>
  <c r="A37" i="15"/>
  <c r="B37" i="15"/>
  <c r="A21" i="15"/>
  <c r="B21" i="15"/>
  <c r="A128" i="15"/>
  <c r="B128" i="15"/>
  <c r="A112" i="15"/>
  <c r="B112" i="15"/>
  <c r="A96" i="15"/>
  <c r="B96" i="15"/>
  <c r="A80" i="15"/>
  <c r="B80" i="15"/>
  <c r="A64" i="15"/>
  <c r="B64" i="15"/>
  <c r="A48" i="15"/>
  <c r="B48" i="15"/>
  <c r="A32" i="15"/>
  <c r="B32" i="15"/>
  <c r="A16" i="15"/>
  <c r="B16" i="15"/>
  <c r="A119" i="15"/>
  <c r="B119" i="15"/>
  <c r="A103" i="15"/>
  <c r="B103" i="15"/>
  <c r="A87" i="15"/>
  <c r="B87" i="15"/>
  <c r="A71" i="15"/>
  <c r="B71" i="15"/>
  <c r="A55" i="15"/>
  <c r="B55" i="15"/>
  <c r="A39" i="15"/>
  <c r="B39" i="15"/>
  <c r="A23" i="15"/>
  <c r="B23" i="15"/>
  <c r="A122" i="15"/>
  <c r="B122" i="15"/>
  <c r="A106" i="15"/>
  <c r="B106" i="15"/>
  <c r="A90" i="15"/>
  <c r="B90" i="15"/>
  <c r="A74" i="15"/>
  <c r="B74" i="15"/>
  <c r="A58" i="15"/>
  <c r="B58" i="15"/>
  <c r="A42" i="15"/>
  <c r="B42" i="15"/>
  <c r="A26" i="15"/>
  <c r="B26" i="15"/>
  <c r="A129" i="15"/>
  <c r="B129" i="15"/>
  <c r="A113" i="15"/>
  <c r="B113" i="15"/>
  <c r="A97" i="15"/>
  <c r="B97" i="15"/>
  <c r="A81" i="15"/>
  <c r="B81" i="15"/>
  <c r="A65" i="15"/>
  <c r="B65" i="15"/>
  <c r="A49" i="15"/>
  <c r="B49" i="15"/>
  <c r="A33" i="15"/>
  <c r="B33" i="15"/>
  <c r="A17" i="15"/>
  <c r="B17" i="15"/>
  <c r="A124" i="15"/>
  <c r="B124" i="15"/>
  <c r="A108" i="15"/>
  <c r="B108" i="15"/>
  <c r="A92" i="15"/>
  <c r="B92" i="15"/>
  <c r="A76" i="15"/>
  <c r="B76" i="15"/>
  <c r="A60" i="15"/>
  <c r="B60" i="15"/>
  <c r="A44" i="15"/>
  <c r="B44" i="15"/>
  <c r="A28" i="15"/>
  <c r="B28" i="15"/>
  <c r="A131" i="15"/>
  <c r="B131" i="15"/>
  <c r="A115" i="15"/>
  <c r="B115" i="15"/>
  <c r="A99" i="15"/>
  <c r="B99" i="15"/>
  <c r="A83" i="15"/>
  <c r="B83" i="15"/>
  <c r="A67" i="15"/>
  <c r="B67" i="15"/>
  <c r="A51" i="15"/>
  <c r="B51" i="15"/>
  <c r="A35" i="15"/>
  <c r="B35" i="15"/>
  <c r="A19" i="15"/>
  <c r="B19" i="15"/>
  <c r="A118" i="15"/>
  <c r="B118" i="15"/>
  <c r="A102" i="15"/>
  <c r="B102" i="15"/>
  <c r="A86" i="15"/>
  <c r="B86" i="15"/>
  <c r="A70" i="15"/>
  <c r="B70" i="15"/>
  <c r="A54" i="15"/>
  <c r="B54" i="15"/>
  <c r="A38" i="15"/>
  <c r="B38" i="15"/>
  <c r="A22" i="15"/>
  <c r="B22" i="15"/>
  <c r="A125" i="15"/>
  <c r="B125" i="15"/>
  <c r="A109" i="15"/>
  <c r="B109" i="15"/>
  <c r="A93" i="15"/>
  <c r="B93" i="15"/>
  <c r="A77" i="15"/>
  <c r="B77" i="15"/>
  <c r="A61" i="15"/>
  <c r="B61" i="15"/>
  <c r="A45" i="15"/>
  <c r="B45" i="15"/>
  <c r="A29" i="15"/>
  <c r="B29" i="15"/>
  <c r="A13" i="15"/>
  <c r="B13" i="15"/>
  <c r="A120" i="15"/>
  <c r="B120" i="15"/>
  <c r="A104" i="15"/>
  <c r="B104" i="15"/>
  <c r="A88" i="15"/>
  <c r="B88" i="15"/>
  <c r="A72" i="15"/>
  <c r="B72" i="15"/>
  <c r="A56" i="15"/>
  <c r="B56" i="15"/>
  <c r="A40" i="15"/>
  <c r="B40" i="15"/>
  <c r="A24" i="15"/>
  <c r="B24" i="15"/>
  <c r="A127" i="15"/>
  <c r="B127" i="15"/>
  <c r="A111" i="15"/>
  <c r="B111" i="15"/>
  <c r="A95" i="15"/>
  <c r="B95" i="15"/>
  <c r="A79" i="15"/>
  <c r="B79" i="15"/>
  <c r="A63" i="15"/>
  <c r="B63" i="15"/>
  <c r="A47" i="15"/>
  <c r="B47" i="15"/>
  <c r="A31" i="15"/>
  <c r="B31" i="15"/>
  <c r="A15" i="15"/>
  <c r="B15" i="15"/>
  <c r="K1090" i="6"/>
  <c r="K1532" i="6"/>
  <c r="K1544" i="6"/>
  <c r="K1860" i="6"/>
  <c r="K2076" i="6"/>
  <c r="K739" i="6"/>
  <c r="K1600" i="6"/>
  <c r="K1943" i="6"/>
  <c r="K2046" i="6"/>
  <c r="M387" i="6"/>
  <c r="K1893" i="6"/>
  <c r="K1652" i="6"/>
  <c r="M397" i="6"/>
  <c r="M1917" i="6"/>
  <c r="M376" i="6"/>
  <c r="M342" i="6"/>
  <c r="M1006" i="6"/>
  <c r="K1252" i="6"/>
  <c r="K247" i="6"/>
  <c r="K257" i="6"/>
  <c r="K281" i="6"/>
  <c r="K291" i="6"/>
  <c r="K311" i="6"/>
  <c r="K315" i="6"/>
  <c r="K1191" i="6"/>
  <c r="K506" i="6"/>
  <c r="K510" i="6"/>
  <c r="K1215" i="6"/>
  <c r="K129" i="6"/>
  <c r="K701" i="6"/>
  <c r="K705" i="6"/>
  <c r="K751" i="6"/>
  <c r="K755" i="6"/>
  <c r="K775" i="6"/>
  <c r="K1446" i="6"/>
  <c r="K1620" i="6"/>
  <c r="K1148" i="6"/>
  <c r="K1164" i="6"/>
  <c r="K1386" i="6"/>
  <c r="K1394" i="6"/>
  <c r="K1897" i="6"/>
  <c r="K1666" i="6"/>
  <c r="K1698" i="6"/>
  <c r="K1260" i="6"/>
  <c r="K1199" i="6"/>
  <c r="K432" i="6"/>
  <c r="K436" i="6"/>
  <c r="K460" i="6"/>
  <c r="K470" i="6"/>
  <c r="K490" i="6"/>
  <c r="K494" i="6"/>
  <c r="K273" i="6"/>
  <c r="K95" i="6"/>
  <c r="K1289" i="6"/>
  <c r="K1415" i="6"/>
  <c r="K721" i="6"/>
  <c r="K731" i="6"/>
  <c r="K759" i="6"/>
  <c r="K953" i="6"/>
  <c r="K969" i="6"/>
  <c r="K1602" i="6"/>
  <c r="K1624" i="6"/>
  <c r="K1132" i="6"/>
  <c r="K1782" i="6"/>
  <c r="K1378" i="6"/>
  <c r="K1482" i="6"/>
  <c r="K1248" i="6"/>
  <c r="K448" i="6"/>
  <c r="K482" i="6"/>
  <c r="K500" i="6"/>
  <c r="K1235" i="6"/>
  <c r="K588" i="6"/>
  <c r="K1403" i="6"/>
  <c r="K765" i="6"/>
  <c r="K769" i="6"/>
  <c r="K927" i="6"/>
  <c r="K943" i="6"/>
  <c r="K947" i="6"/>
  <c r="K963" i="6"/>
  <c r="K979" i="6"/>
  <c r="K1614" i="6"/>
  <c r="K1100" i="6"/>
  <c r="K1076" i="6"/>
  <c r="K1324" i="6"/>
  <c r="K1388" i="6"/>
  <c r="K1895" i="6"/>
  <c r="K767" i="6"/>
  <c r="K771" i="6"/>
  <c r="K791" i="6"/>
  <c r="K1438" i="6"/>
  <c r="K1464" i="6"/>
  <c r="K899" i="6"/>
  <c r="K923" i="6"/>
  <c r="K929" i="6"/>
  <c r="K941" i="6"/>
  <c r="K945" i="6"/>
  <c r="K1610" i="6"/>
  <c r="K1622" i="6"/>
  <c r="K799" i="6"/>
  <c r="K1064" i="6"/>
  <c r="K1734" i="6"/>
  <c r="K697" i="6"/>
  <c r="K1303" i="6"/>
  <c r="K1307" i="6"/>
  <c r="K1433" i="6"/>
  <c r="K1244" i="6"/>
  <c r="K446" i="6"/>
  <c r="K480" i="6"/>
  <c r="K498" i="6"/>
  <c r="K1231" i="6"/>
  <c r="K163" i="6"/>
  <c r="K197" i="6"/>
  <c r="K3" i="6"/>
  <c r="K19" i="6"/>
  <c r="K35" i="6"/>
  <c r="K1408" i="6"/>
  <c r="K1568" i="6"/>
  <c r="K434" i="6"/>
  <c r="K458" i="6"/>
  <c r="K468" i="6"/>
  <c r="K488" i="6"/>
  <c r="K492" i="6"/>
  <c r="K570" i="6"/>
  <c r="K604" i="6"/>
  <c r="K1250" i="6"/>
  <c r="K1266" i="6"/>
  <c r="K675" i="6"/>
  <c r="K1285" i="6"/>
  <c r="K1293" i="6"/>
  <c r="K1419" i="6"/>
  <c r="K719" i="6"/>
  <c r="K723" i="6"/>
  <c r="K761" i="6"/>
  <c r="K1458" i="6"/>
  <c r="K911" i="6"/>
  <c r="K935" i="6"/>
  <c r="K1598" i="6"/>
  <c r="K2016" i="6"/>
  <c r="K1956" i="6"/>
  <c r="K255" i="6"/>
  <c r="K259" i="6"/>
  <c r="K283" i="6"/>
  <c r="K293" i="6"/>
  <c r="K313" i="6"/>
  <c r="K317" i="6"/>
  <c r="K1187" i="6"/>
  <c r="K504" i="6"/>
  <c r="K508" i="6"/>
  <c r="K1211" i="6"/>
  <c r="K1219" i="6"/>
  <c r="K1736" i="6"/>
  <c r="K536" i="6"/>
  <c r="K1277" i="6"/>
  <c r="K747" i="6"/>
  <c r="K753" i="6"/>
  <c r="K777" i="6"/>
  <c r="K1442" i="6"/>
  <c r="K1450" i="6"/>
  <c r="K907" i="6"/>
  <c r="K931" i="6"/>
  <c r="K951" i="6"/>
  <c r="K967" i="6"/>
  <c r="K1618" i="6"/>
  <c r="K1372" i="6"/>
  <c r="K1392" i="6"/>
  <c r="K1396" i="6"/>
  <c r="K1480" i="6"/>
  <c r="K1500" i="6"/>
  <c r="K1536" i="6"/>
  <c r="K1947" i="6"/>
  <c r="K1656" i="6"/>
  <c r="K1688" i="6"/>
  <c r="K1268" i="6"/>
  <c r="N140" i="6"/>
  <c r="I140" i="6"/>
  <c r="N1264" i="6"/>
  <c r="I1264" i="6"/>
  <c r="N1432" i="6"/>
  <c r="I1432" i="6"/>
  <c r="N612" i="6"/>
  <c r="I612" i="6"/>
  <c r="M612" i="6" s="1"/>
  <c r="K1256" i="6"/>
  <c r="K245" i="6"/>
  <c r="K279" i="6"/>
  <c r="K307" i="6"/>
  <c r="K1195" i="6"/>
  <c r="K444" i="6"/>
  <c r="K472" i="6"/>
  <c r="K496" i="6"/>
  <c r="K1227" i="6"/>
  <c r="K189" i="6"/>
  <c r="K556" i="6"/>
  <c r="K580" i="6"/>
  <c r="K596" i="6"/>
  <c r="K695" i="6"/>
  <c r="K1301" i="6"/>
  <c r="K1411" i="6"/>
  <c r="K733" i="6"/>
  <c r="K757" i="6"/>
  <c r="K773" i="6"/>
  <c r="K789" i="6"/>
  <c r="K1462" i="6"/>
  <c r="K921" i="6"/>
  <c r="K939" i="6"/>
  <c r="K955" i="6"/>
  <c r="K971" i="6"/>
  <c r="K1606" i="6"/>
  <c r="K1170" i="6"/>
  <c r="K1086" i="6"/>
  <c r="K1110" i="6"/>
  <c r="K1126" i="6"/>
  <c r="K1142" i="6"/>
  <c r="K1158" i="6"/>
  <c r="K1776" i="6"/>
  <c r="K1072" i="6"/>
  <c r="K1744" i="6"/>
  <c r="K1380" i="6"/>
  <c r="K1474" i="6"/>
  <c r="K1508" i="6"/>
  <c r="K1540" i="6"/>
  <c r="K1632" i="6"/>
  <c r="K1664" i="6"/>
  <c r="K1696" i="6"/>
  <c r="I1238" i="6"/>
  <c r="I1233" i="6"/>
  <c r="K1233" i="6" s="1"/>
  <c r="I609" i="6"/>
  <c r="K609" i="6" s="1"/>
  <c r="I139" i="6"/>
  <c r="I330" i="6"/>
  <c r="I417" i="6"/>
  <c r="I236" i="6"/>
  <c r="N800" i="6"/>
  <c r="I800" i="6"/>
  <c r="K267" i="6"/>
  <c r="K295" i="6"/>
  <c r="K319" i="6"/>
  <c r="K1183" i="6"/>
  <c r="K456" i="6"/>
  <c r="K484" i="6"/>
  <c r="K502" i="6"/>
  <c r="K1223" i="6"/>
  <c r="K1604" i="6"/>
  <c r="K63" i="6"/>
  <c r="K97" i="6"/>
  <c r="K645" i="6"/>
  <c r="K669" i="6"/>
  <c r="K685" i="6"/>
  <c r="K1281" i="6"/>
  <c r="K1407" i="6"/>
  <c r="K711" i="6"/>
  <c r="K745" i="6"/>
  <c r="K763" i="6"/>
  <c r="K779" i="6"/>
  <c r="K1454" i="6"/>
  <c r="K909" i="6"/>
  <c r="K933" i="6"/>
  <c r="K949" i="6"/>
  <c r="K965" i="6"/>
  <c r="K1616" i="6"/>
  <c r="K1326" i="6"/>
  <c r="K1342" i="6"/>
  <c r="K1358" i="6"/>
  <c r="K1374" i="6"/>
  <c r="K1786" i="6"/>
  <c r="K1390" i="6"/>
  <c r="K1398" i="6"/>
  <c r="K1891" i="6"/>
  <c r="K1478" i="6"/>
  <c r="K1945" i="6"/>
  <c r="K2000" i="6"/>
  <c r="K2004" i="6"/>
  <c r="I424" i="6"/>
  <c r="L424" i="6" s="1"/>
  <c r="I1592" i="6"/>
  <c r="L1592" i="6" s="1"/>
  <c r="N1562" i="6"/>
  <c r="I1562" i="6"/>
  <c r="N1715" i="6"/>
  <c r="I1715" i="6"/>
  <c r="N1880" i="6"/>
  <c r="I1880" i="6"/>
  <c r="N2150" i="6"/>
  <c r="I2150" i="6"/>
  <c r="N2166" i="6"/>
  <c r="I2166" i="6"/>
  <c r="L2166" i="6" s="1"/>
  <c r="N2198" i="6"/>
  <c r="I2198" i="6"/>
  <c r="N2214" i="6"/>
  <c r="I2214" i="6"/>
  <c r="N2230" i="6"/>
  <c r="I2230" i="6"/>
  <c r="N2262" i="6"/>
  <c r="I2262" i="6"/>
  <c r="K2262" i="6" s="1"/>
  <c r="N2278" i="6"/>
  <c r="I2278" i="6"/>
  <c r="N2047" i="6"/>
  <c r="I2047" i="6"/>
  <c r="K2047" i="6" s="1"/>
  <c r="N2157" i="6"/>
  <c r="I2157" i="6"/>
  <c r="L2157" i="6" s="1"/>
  <c r="N2173" i="6"/>
  <c r="I2173" i="6"/>
  <c r="M2173" i="6" s="1"/>
  <c r="N2205" i="6"/>
  <c r="I2205" i="6"/>
  <c r="L2205" i="6" s="1"/>
  <c r="N2221" i="6"/>
  <c r="I2221" i="6"/>
  <c r="M2221" i="6" s="1"/>
  <c r="N2237" i="6"/>
  <c r="I2237" i="6"/>
  <c r="L2237" i="6" s="1"/>
  <c r="N2253" i="6"/>
  <c r="I2253" i="6"/>
  <c r="L2253" i="6" s="1"/>
  <c r="N2269" i="6"/>
  <c r="I2269" i="6"/>
  <c r="N2142" i="6"/>
  <c r="I2142" i="6"/>
  <c r="K2142" i="6" s="1"/>
  <c r="N2172" i="6"/>
  <c r="I2172" i="6"/>
  <c r="L2172" i="6" s="1"/>
  <c r="N2188" i="6"/>
  <c r="I2188" i="6"/>
  <c r="M2188" i="6" s="1"/>
  <c r="N2204" i="6"/>
  <c r="I2204" i="6"/>
  <c r="M2204" i="6" s="1"/>
  <c r="N2252" i="6"/>
  <c r="I2252" i="6"/>
  <c r="K2252" i="6" s="1"/>
  <c r="N2268" i="6"/>
  <c r="I2268" i="6"/>
  <c r="N2159" i="6"/>
  <c r="I2159" i="6"/>
  <c r="K2159" i="6" s="1"/>
  <c r="N2175" i="6"/>
  <c r="I2175" i="6"/>
  <c r="K2175" i="6" s="1"/>
  <c r="N2191" i="6"/>
  <c r="I2191" i="6"/>
  <c r="M2191" i="6" s="1"/>
  <c r="N2207" i="6"/>
  <c r="I2207" i="6"/>
  <c r="M2207" i="6" s="1"/>
  <c r="N2239" i="6"/>
  <c r="I2239" i="6"/>
  <c r="N2271" i="6"/>
  <c r="I2271" i="6"/>
  <c r="N2302" i="6"/>
  <c r="I2302" i="6"/>
  <c r="K2302" i="6" s="1"/>
  <c r="N2318" i="6"/>
  <c r="I2318" i="6"/>
  <c r="N2334" i="6"/>
  <c r="I2334" i="6"/>
  <c r="K2334" i="6" s="1"/>
  <c r="N2366" i="6"/>
  <c r="I2366" i="6"/>
  <c r="N2382" i="6"/>
  <c r="I2382" i="6"/>
  <c r="N2398" i="6"/>
  <c r="I2398" i="6"/>
  <c r="L2398" i="6" s="1"/>
  <c r="N2430" i="6"/>
  <c r="I2430" i="6"/>
  <c r="N2446" i="6"/>
  <c r="I2446" i="6"/>
  <c r="L2446" i="6" s="1"/>
  <c r="N2462" i="6"/>
  <c r="I2462" i="6"/>
  <c r="M2462" i="6" s="1"/>
  <c r="N2478" i="6"/>
  <c r="I2478" i="6"/>
  <c r="M2478" i="6" s="1"/>
  <c r="N2494" i="6"/>
  <c r="I2494" i="6"/>
  <c r="N2510" i="6"/>
  <c r="I2510" i="6"/>
  <c r="M2510" i="6" s="1"/>
  <c r="N2526" i="6"/>
  <c r="I2526" i="6"/>
  <c r="L2526" i="6" s="1"/>
  <c r="N2558" i="6"/>
  <c r="I2558" i="6"/>
  <c r="L2558" i="6" s="1"/>
  <c r="N2590" i="6"/>
  <c r="I2590" i="6"/>
  <c r="N2606" i="6"/>
  <c r="I2606" i="6"/>
  <c r="K2606" i="6" s="1"/>
  <c r="N2654" i="6"/>
  <c r="I2654" i="6"/>
  <c r="L2654" i="6" s="1"/>
  <c r="N2281" i="6"/>
  <c r="I2281" i="6"/>
  <c r="M2281" i="6" s="1"/>
  <c r="N2313" i="6"/>
  <c r="I2313" i="6"/>
  <c r="N2329" i="6"/>
  <c r="I2329" i="6"/>
  <c r="N2345" i="6"/>
  <c r="I2345" i="6"/>
  <c r="N2377" i="6"/>
  <c r="I2377" i="6"/>
  <c r="N2393" i="6"/>
  <c r="I2393" i="6"/>
  <c r="N2409" i="6"/>
  <c r="I2409" i="6"/>
  <c r="N2441" i="6"/>
  <c r="I2441" i="6"/>
  <c r="N2457" i="6"/>
  <c r="I2457" i="6"/>
  <c r="L2457" i="6" s="1"/>
  <c r="N2473" i="6"/>
  <c r="I2473" i="6"/>
  <c r="K2473" i="6" s="1"/>
  <c r="N2505" i="6"/>
  <c r="I2505" i="6"/>
  <c r="M2505" i="6" s="1"/>
  <c r="N2521" i="6"/>
  <c r="I2521" i="6"/>
  <c r="N2537" i="6"/>
  <c r="I2537" i="6"/>
  <c r="M2537" i="6" s="1"/>
  <c r="N2569" i="6"/>
  <c r="I2569" i="6"/>
  <c r="K2569" i="6" s="1"/>
  <c r="N2601" i="6"/>
  <c r="I2601" i="6"/>
  <c r="K2601" i="6" s="1"/>
  <c r="N2617" i="6"/>
  <c r="I2617" i="6"/>
  <c r="K2617" i="6" s="1"/>
  <c r="N2633" i="6"/>
  <c r="I2633" i="6"/>
  <c r="M2633" i="6" s="1"/>
  <c r="N2665" i="6"/>
  <c r="I2665" i="6"/>
  <c r="K2665" i="6" s="1"/>
  <c r="N2681" i="6"/>
  <c r="I2681" i="6"/>
  <c r="K2681" i="6" s="1"/>
  <c r="N2288" i="6"/>
  <c r="I2288" i="6"/>
  <c r="K2288" i="6" s="1"/>
  <c r="N2304" i="6"/>
  <c r="I2304" i="6"/>
  <c r="N2336" i="6"/>
  <c r="I2336" i="6"/>
  <c r="N2352" i="6"/>
  <c r="I2352" i="6"/>
  <c r="L2352" i="6" s="1"/>
  <c r="N2368" i="6"/>
  <c r="I2368" i="6"/>
  <c r="N2400" i="6"/>
  <c r="I2400" i="6"/>
  <c r="L2400" i="6" s="1"/>
  <c r="N2416" i="6"/>
  <c r="I2416" i="6"/>
  <c r="N2432" i="6"/>
  <c r="I2432" i="6"/>
  <c r="L2432" i="6" s="1"/>
  <c r="N2464" i="6"/>
  <c r="I2464" i="6"/>
  <c r="K2464" i="6" s="1"/>
  <c r="N2480" i="6"/>
  <c r="I2480" i="6"/>
  <c r="N2496" i="6"/>
  <c r="I2496" i="6"/>
  <c r="L2496" i="6" s="1"/>
  <c r="N2512" i="6"/>
  <c r="I2512" i="6"/>
  <c r="M2512" i="6" s="1"/>
  <c r="N2528" i="6"/>
  <c r="I2528" i="6"/>
  <c r="N2544" i="6"/>
  <c r="I2544" i="6"/>
  <c r="M2544" i="6" s="1"/>
  <c r="N2560" i="6"/>
  <c r="I2560" i="6"/>
  <c r="N2608" i="6"/>
  <c r="I2608" i="6"/>
  <c r="M2608" i="6" s="1"/>
  <c r="N2624" i="6"/>
  <c r="I2624" i="6"/>
  <c r="M2624" i="6" s="1"/>
  <c r="N2640" i="6"/>
  <c r="I2640" i="6"/>
  <c r="M2640" i="6" s="1"/>
  <c r="N2656" i="6"/>
  <c r="I2656" i="6"/>
  <c r="M2656" i="6" s="1"/>
  <c r="N2688" i="6"/>
  <c r="I2688" i="6"/>
  <c r="L2688" i="6" s="1"/>
  <c r="N2720" i="6"/>
  <c r="I2720" i="6"/>
  <c r="L2720" i="6" s="1"/>
  <c r="N2283" i="6"/>
  <c r="I2283" i="6"/>
  <c r="K2283" i="6" s="1"/>
  <c r="N2299" i="6"/>
  <c r="I2299" i="6"/>
  <c r="N2315" i="6"/>
  <c r="I2315" i="6"/>
  <c r="L2315" i="6" s="1"/>
  <c r="N2347" i="6"/>
  <c r="I2347" i="6"/>
  <c r="M2347" i="6" s="1"/>
  <c r="N2363" i="6"/>
  <c r="I2363" i="6"/>
  <c r="L2363" i="6" s="1"/>
  <c r="N2379" i="6"/>
  <c r="I2379" i="6"/>
  <c r="K2379" i="6" s="1"/>
  <c r="N2411" i="6"/>
  <c r="I2411" i="6"/>
  <c r="N2427" i="6"/>
  <c r="I2427" i="6"/>
  <c r="K2427" i="6" s="1"/>
  <c r="N2443" i="6"/>
  <c r="I2443" i="6"/>
  <c r="N2475" i="6"/>
  <c r="I2475" i="6"/>
  <c r="N2491" i="6"/>
  <c r="I2491" i="6"/>
  <c r="N2507" i="6"/>
  <c r="I2507" i="6"/>
  <c r="N2539" i="6"/>
  <c r="I2539" i="6"/>
  <c r="K2539" i="6" s="1"/>
  <c r="N2555" i="6"/>
  <c r="I2555" i="6"/>
  <c r="M2555" i="6" s="1"/>
  <c r="N2587" i="6"/>
  <c r="I2587" i="6"/>
  <c r="N2619" i="6"/>
  <c r="I2619" i="6"/>
  <c r="K2619" i="6" s="1"/>
  <c r="N2635" i="6"/>
  <c r="I2635" i="6"/>
  <c r="M2635" i="6" s="1"/>
  <c r="N2667" i="6"/>
  <c r="I2667" i="6"/>
  <c r="N2683" i="6"/>
  <c r="I2683" i="6"/>
  <c r="N2715" i="6"/>
  <c r="I2715" i="6"/>
  <c r="N2731" i="6"/>
  <c r="I2731" i="6"/>
  <c r="N2748" i="6"/>
  <c r="I2748" i="6"/>
  <c r="N2764" i="6"/>
  <c r="I2764" i="6"/>
  <c r="K2764" i="6" s="1"/>
  <c r="N2780" i="6"/>
  <c r="I2780" i="6"/>
  <c r="N2844" i="6"/>
  <c r="I2844" i="6"/>
  <c r="L2844" i="6" s="1"/>
  <c r="N2908" i="6"/>
  <c r="I2908" i="6"/>
  <c r="N2940" i="6"/>
  <c r="I2940" i="6"/>
  <c r="N2743" i="6"/>
  <c r="I2743" i="6"/>
  <c r="N2775" i="6"/>
  <c r="I2775" i="6"/>
  <c r="L2775" i="6" s="1"/>
  <c r="N2791" i="6"/>
  <c r="I2791" i="6"/>
  <c r="K2791" i="6" s="1"/>
  <c r="N2839" i="6"/>
  <c r="I2839" i="6"/>
  <c r="K2839" i="6" s="1"/>
  <c r="N2903" i="6"/>
  <c r="I2903" i="6"/>
  <c r="K2903" i="6" s="1"/>
  <c r="N2754" i="6"/>
  <c r="I2754" i="6"/>
  <c r="N2770" i="6"/>
  <c r="I2770" i="6"/>
  <c r="N2786" i="6"/>
  <c r="I2786" i="6"/>
  <c r="L2786" i="6" s="1"/>
  <c r="N2834" i="6"/>
  <c r="I2834" i="6"/>
  <c r="M2834" i="6" s="1"/>
  <c r="N2898" i="6"/>
  <c r="I2898" i="6"/>
  <c r="M2898" i="6" s="1"/>
  <c r="N2737" i="6"/>
  <c r="I2737" i="6"/>
  <c r="K2737" i="6" s="1"/>
  <c r="N2753" i="6"/>
  <c r="I2753" i="6"/>
  <c r="N2785" i="6"/>
  <c r="I2785" i="6"/>
  <c r="M2785" i="6" s="1"/>
  <c r="N2801" i="6"/>
  <c r="I2801" i="6"/>
  <c r="M2801" i="6" s="1"/>
  <c r="N2849" i="6"/>
  <c r="I2849" i="6"/>
  <c r="L2849" i="6" s="1"/>
  <c r="N2913" i="6"/>
  <c r="I2913" i="6"/>
  <c r="L2913" i="6" s="1"/>
  <c r="N2929" i="6"/>
  <c r="I2929" i="6"/>
  <c r="N2974" i="6"/>
  <c r="I2974" i="6"/>
  <c r="L2974" i="6" s="1"/>
  <c r="N3102" i="6"/>
  <c r="I3102" i="6"/>
  <c r="K3102" i="6" s="1"/>
  <c r="N3085" i="6"/>
  <c r="I3085" i="6"/>
  <c r="N3181" i="6"/>
  <c r="I3181" i="6"/>
  <c r="M3181" i="6" s="1"/>
  <c r="N3004" i="6"/>
  <c r="I3004" i="6"/>
  <c r="M3004" i="6" s="1"/>
  <c r="N3068" i="6"/>
  <c r="I3068" i="6"/>
  <c r="L3068" i="6" s="1"/>
  <c r="N3116" i="6"/>
  <c r="I3116" i="6"/>
  <c r="L3116" i="6" s="1"/>
  <c r="N3031" i="6"/>
  <c r="I3031" i="6"/>
  <c r="K3031" i="6" s="1"/>
  <c r="N3047" i="6"/>
  <c r="I3047" i="6"/>
  <c r="K3047" i="6" s="1"/>
  <c r="N3159" i="6"/>
  <c r="I3159" i="6"/>
  <c r="N3189" i="6"/>
  <c r="I3189" i="6"/>
  <c r="M3189" i="6" s="1"/>
  <c r="N3205" i="6"/>
  <c r="I3205" i="6"/>
  <c r="N3253" i="6"/>
  <c r="I3253" i="6"/>
  <c r="N3285" i="6"/>
  <c r="I3285" i="6"/>
  <c r="N3349" i="6"/>
  <c r="I3349" i="6"/>
  <c r="M3349" i="6" s="1"/>
  <c r="N3381" i="6"/>
  <c r="I3381" i="6"/>
  <c r="N3364" i="6"/>
  <c r="I3364" i="6"/>
  <c r="K3364" i="6" s="1"/>
  <c r="N3219" i="6"/>
  <c r="I3219" i="6"/>
  <c r="K3219" i="6" s="1"/>
  <c r="N3267" i="6"/>
  <c r="I3267" i="6"/>
  <c r="L3267" i="6" s="1"/>
  <c r="N3214" i="6"/>
  <c r="I3214" i="6"/>
  <c r="M3214" i="6" s="1"/>
  <c r="N3262" i="6"/>
  <c r="I3262" i="6"/>
  <c r="N3294" i="6"/>
  <c r="I3294" i="6"/>
  <c r="K3294" i="6" s="1"/>
  <c r="N3358" i="6"/>
  <c r="I3358" i="6"/>
  <c r="L3358" i="6" s="1"/>
  <c r="N3374" i="6"/>
  <c r="I3374" i="6"/>
  <c r="K3374" i="6" s="1"/>
  <c r="N3469" i="6"/>
  <c r="I3469" i="6"/>
  <c r="N3613" i="6"/>
  <c r="I3613" i="6"/>
  <c r="N3416" i="6"/>
  <c r="I3416" i="6"/>
  <c r="K3416" i="6" s="1"/>
  <c r="N3448" i="6"/>
  <c r="I3448" i="6"/>
  <c r="L3448" i="6" s="1"/>
  <c r="N3560" i="6"/>
  <c r="I3560" i="6"/>
  <c r="N3592" i="6"/>
  <c r="I3592" i="6"/>
  <c r="L3592" i="6" s="1"/>
  <c r="N3495" i="6"/>
  <c r="I3495" i="6"/>
  <c r="N3575" i="6"/>
  <c r="I3575" i="6"/>
  <c r="N3639" i="6"/>
  <c r="I3639" i="6"/>
  <c r="M3639" i="6" s="1"/>
  <c r="N3430" i="6"/>
  <c r="I3430" i="6"/>
  <c r="L3430" i="6" s="1"/>
  <c r="N3606" i="6"/>
  <c r="I3606" i="6"/>
  <c r="K3606" i="6" s="1"/>
  <c r="N3750" i="6"/>
  <c r="I3750" i="6"/>
  <c r="L3750" i="6" s="1"/>
  <c r="N3685" i="6"/>
  <c r="I3685" i="6"/>
  <c r="M3685" i="6" s="1"/>
  <c r="N3652" i="6"/>
  <c r="I3652" i="6"/>
  <c r="K3652" i="6" s="1"/>
  <c r="N3700" i="6"/>
  <c r="I3700" i="6"/>
  <c r="L3700" i="6" s="1"/>
  <c r="N3647" i="6"/>
  <c r="I3647" i="6"/>
  <c r="N3695" i="6"/>
  <c r="I3695" i="6"/>
  <c r="N3792" i="6"/>
  <c r="I3792" i="6"/>
  <c r="N3759" i="6"/>
  <c r="I3759" i="6"/>
  <c r="K3759" i="6" s="1"/>
  <c r="N3806" i="6"/>
  <c r="I3806" i="6"/>
  <c r="M3806" i="6" s="1"/>
  <c r="N3801" i="6"/>
  <c r="I3801" i="6"/>
  <c r="L3801" i="6" s="1"/>
  <c r="N3879" i="6"/>
  <c r="I3879" i="6"/>
  <c r="L3879" i="6" s="1"/>
  <c r="N3927" i="6"/>
  <c r="I3927" i="6"/>
  <c r="M3927" i="6" s="1"/>
  <c r="N3893" i="6"/>
  <c r="I3893" i="6"/>
  <c r="N3908" i="6"/>
  <c r="I3908" i="6"/>
  <c r="M3908" i="6" s="1"/>
  <c r="N3940" i="6"/>
  <c r="I3940" i="6"/>
  <c r="N3972" i="6"/>
  <c r="I3972" i="6"/>
  <c r="K3972" i="6" s="1"/>
  <c r="N3987" i="6"/>
  <c r="I3987" i="6"/>
  <c r="K3987" i="6" s="1"/>
  <c r="N4051" i="6"/>
  <c r="I4051" i="6"/>
  <c r="M4051" i="6" s="1"/>
  <c r="N4002" i="6"/>
  <c r="I4002" i="6"/>
  <c r="N4066" i="6"/>
  <c r="I4066" i="6"/>
  <c r="L4066" i="6" s="1"/>
  <c r="N4017" i="6"/>
  <c r="I4017" i="6"/>
  <c r="K4017" i="6" s="1"/>
  <c r="N4097" i="6"/>
  <c r="I4097" i="6"/>
  <c r="M4097" i="6" s="1"/>
  <c r="N4032" i="6"/>
  <c r="I4032" i="6"/>
  <c r="K4032" i="6" s="1"/>
  <c r="I1174" i="6"/>
  <c r="M1174" i="6" s="1"/>
  <c r="I1949" i="6"/>
  <c r="I2246" i="6"/>
  <c r="M2246" i="6" s="1"/>
  <c r="I2320" i="6"/>
  <c r="I2384" i="6"/>
  <c r="L2384" i="6" s="1"/>
  <c r="I2448" i="6"/>
  <c r="I2523" i="6"/>
  <c r="L2523" i="6" s="1"/>
  <c r="I2769" i="6"/>
  <c r="I2592" i="6"/>
  <c r="K2592" i="6" s="1"/>
  <c r="I2699" i="6"/>
  <c r="I2704" i="6"/>
  <c r="L2704" i="6" s="1"/>
  <c r="I2946" i="6"/>
  <c r="M2946" i="6" s="1"/>
  <c r="I3134" i="6"/>
  <c r="M3134" i="6" s="1"/>
  <c r="I3396" i="6"/>
  <c r="L3396" i="6" s="1"/>
  <c r="I3718" i="6"/>
  <c r="I3727" i="6"/>
  <c r="L3727" i="6" s="1"/>
  <c r="I3732" i="6"/>
  <c r="K3732" i="6" s="1"/>
  <c r="I2189" i="6"/>
  <c r="M2189" i="6" s="1"/>
  <c r="I2156" i="6"/>
  <c r="L2156" i="6" s="1"/>
  <c r="I2220" i="6"/>
  <c r="K2220" i="6" s="1"/>
  <c r="I2738" i="6"/>
  <c r="I2759" i="6"/>
  <c r="K2759" i="6" s="1"/>
  <c r="I3317" i="6"/>
  <c r="L3317" i="6" s="1"/>
  <c r="I3326" i="6"/>
  <c r="K3326" i="6" s="1"/>
  <c r="I3331" i="6"/>
  <c r="I3462" i="6"/>
  <c r="M3462" i="6" s="1"/>
  <c r="I3581" i="6"/>
  <c r="L3581" i="6" s="1"/>
  <c r="I3824" i="6"/>
  <c r="I3833" i="6"/>
  <c r="M3833" i="6" s="1"/>
  <c r="I3838" i="6"/>
  <c r="I981" i="6"/>
  <c r="M981" i="6" s="1"/>
  <c r="I1082" i="6"/>
  <c r="I1881" i="6"/>
  <c r="I2044" i="6"/>
  <c r="I2236" i="6"/>
  <c r="M2236" i="6" s="1"/>
  <c r="I2255" i="6"/>
  <c r="M2255" i="6" s="1"/>
  <c r="I2297" i="6"/>
  <c r="I2361" i="6"/>
  <c r="I2425" i="6"/>
  <c r="K2425" i="6" s="1"/>
  <c r="I2489" i="6"/>
  <c r="L2489" i="6" s="1"/>
  <c r="I2553" i="6"/>
  <c r="L2553" i="6" s="1"/>
  <c r="I2729" i="6"/>
  <c r="I2571" i="6"/>
  <c r="M2571" i="6" s="1"/>
  <c r="I2576" i="6"/>
  <c r="I3015" i="6"/>
  <c r="M3015" i="6" s="1"/>
  <c r="I3235" i="6"/>
  <c r="K3235" i="6" s="1"/>
  <c r="M1204" i="6"/>
  <c r="K1868" i="6"/>
  <c r="K2026" i="6"/>
  <c r="K2064" i="6"/>
  <c r="K2104" i="6"/>
  <c r="K2108" i="6"/>
  <c r="K2132" i="6"/>
  <c r="N2812" i="6"/>
  <c r="I2812" i="6"/>
  <c r="K2812" i="6" s="1"/>
  <c r="N2828" i="6"/>
  <c r="I2828" i="6"/>
  <c r="N2860" i="6"/>
  <c r="I2860" i="6"/>
  <c r="N2876" i="6"/>
  <c r="I2876" i="6"/>
  <c r="N2892" i="6"/>
  <c r="I2892" i="6"/>
  <c r="N2924" i="6"/>
  <c r="I2924" i="6"/>
  <c r="M2924" i="6" s="1"/>
  <c r="N2956" i="6"/>
  <c r="I2956" i="6"/>
  <c r="N2807" i="6"/>
  <c r="I2807" i="6"/>
  <c r="M2807" i="6" s="1"/>
  <c r="N2823" i="6"/>
  <c r="I2823" i="6"/>
  <c r="L2823" i="6" s="1"/>
  <c r="N2855" i="6"/>
  <c r="I2855" i="6"/>
  <c r="N2871" i="6"/>
  <c r="I2871" i="6"/>
  <c r="N2887" i="6"/>
  <c r="I2887" i="6"/>
  <c r="N2919" i="6"/>
  <c r="I2919" i="6"/>
  <c r="N2935" i="6"/>
  <c r="I2935" i="6"/>
  <c r="N2802" i="6"/>
  <c r="I2802" i="6"/>
  <c r="N2818" i="6"/>
  <c r="I2818" i="6"/>
  <c r="N2850" i="6"/>
  <c r="I2850" i="6"/>
  <c r="L2850" i="6" s="1"/>
  <c r="N2866" i="6"/>
  <c r="I2866" i="6"/>
  <c r="L2866" i="6" s="1"/>
  <c r="N2882" i="6"/>
  <c r="I2882" i="6"/>
  <c r="M2882" i="6" s="1"/>
  <c r="N2914" i="6"/>
  <c r="I2914" i="6"/>
  <c r="L2914" i="6" s="1"/>
  <c r="N2930" i="6"/>
  <c r="I2930" i="6"/>
  <c r="L2930" i="6" s="1"/>
  <c r="N2817" i="6"/>
  <c r="I2817" i="6"/>
  <c r="M2817" i="6" s="1"/>
  <c r="N2833" i="6"/>
  <c r="I2833" i="6"/>
  <c r="M2833" i="6" s="1"/>
  <c r="N2865" i="6"/>
  <c r="I2865" i="6"/>
  <c r="M2865" i="6" s="1"/>
  <c r="N2881" i="6"/>
  <c r="I2881" i="6"/>
  <c r="M2881" i="6" s="1"/>
  <c r="N2897" i="6"/>
  <c r="I2897" i="6"/>
  <c r="N2945" i="6"/>
  <c r="I2945" i="6"/>
  <c r="M2945" i="6" s="1"/>
  <c r="N2961" i="6"/>
  <c r="I2961" i="6"/>
  <c r="M2961" i="6" s="1"/>
  <c r="N2990" i="6"/>
  <c r="I2990" i="6"/>
  <c r="M2990" i="6" s="1"/>
  <c r="N3006" i="6"/>
  <c r="I3006" i="6"/>
  <c r="M3006" i="6" s="1"/>
  <c r="N3022" i="6"/>
  <c r="I3022" i="6"/>
  <c r="M3022" i="6" s="1"/>
  <c r="N3038" i="6"/>
  <c r="I3038" i="6"/>
  <c r="N3054" i="6"/>
  <c r="I3054" i="6"/>
  <c r="M3054" i="6" s="1"/>
  <c r="N3070" i="6"/>
  <c r="I3070" i="6"/>
  <c r="N3086" i="6"/>
  <c r="I3086" i="6"/>
  <c r="M3086" i="6" s="1"/>
  <c r="N3118" i="6"/>
  <c r="I3118" i="6"/>
  <c r="N3150" i="6"/>
  <c r="I3150" i="6"/>
  <c r="M3150" i="6" s="1"/>
  <c r="N3166" i="6"/>
  <c r="I3166" i="6"/>
  <c r="M3166" i="6" s="1"/>
  <c r="N3182" i="6"/>
  <c r="I3182" i="6"/>
  <c r="N2973" i="6"/>
  <c r="I2973" i="6"/>
  <c r="M2973" i="6" s="1"/>
  <c r="N3005" i="6"/>
  <c r="I3005" i="6"/>
  <c r="K3005" i="6" s="1"/>
  <c r="N3021" i="6"/>
  <c r="I3021" i="6"/>
  <c r="N3037" i="6"/>
  <c r="I3037" i="6"/>
  <c r="K3037" i="6" s="1"/>
  <c r="N3053" i="6"/>
  <c r="I3053" i="6"/>
  <c r="M3053" i="6" s="1"/>
  <c r="N3069" i="6"/>
  <c r="I3069" i="6"/>
  <c r="N3101" i="6"/>
  <c r="I3101" i="6"/>
  <c r="N3117" i="6"/>
  <c r="I3117" i="6"/>
  <c r="N3133" i="6"/>
  <c r="I3133" i="6"/>
  <c r="N3149" i="6"/>
  <c r="I3149" i="6"/>
  <c r="N3165" i="6"/>
  <c r="I3165" i="6"/>
  <c r="N2972" i="6"/>
  <c r="I2972" i="6"/>
  <c r="L2972" i="6" s="1"/>
  <c r="N2988" i="6"/>
  <c r="I2988" i="6"/>
  <c r="N3020" i="6"/>
  <c r="I3020" i="6"/>
  <c r="M3020" i="6" s="1"/>
  <c r="N3036" i="6"/>
  <c r="I3036" i="6"/>
  <c r="M3036" i="6" s="1"/>
  <c r="N3052" i="6"/>
  <c r="I3052" i="6"/>
  <c r="M3052" i="6" s="1"/>
  <c r="N3084" i="6"/>
  <c r="I3084" i="6"/>
  <c r="N3100" i="6"/>
  <c r="I3100" i="6"/>
  <c r="M3100" i="6" s="1"/>
  <c r="N3132" i="6"/>
  <c r="I3132" i="6"/>
  <c r="N3148" i="6"/>
  <c r="I3148" i="6"/>
  <c r="K3148" i="6" s="1"/>
  <c r="N3164" i="6"/>
  <c r="I3164" i="6"/>
  <c r="N3180" i="6"/>
  <c r="I3180" i="6"/>
  <c r="N2967" i="6"/>
  <c r="I2967" i="6"/>
  <c r="N2983" i="6"/>
  <c r="I2983" i="6"/>
  <c r="L2983" i="6" s="1"/>
  <c r="N2999" i="6"/>
  <c r="I2999" i="6"/>
  <c r="N3063" i="6"/>
  <c r="I3063" i="6"/>
  <c r="K3063" i="6" s="1"/>
  <c r="N3079" i="6"/>
  <c r="I3079" i="6"/>
  <c r="N3095" i="6"/>
  <c r="I3095" i="6"/>
  <c r="N3111" i="6"/>
  <c r="I3111" i="6"/>
  <c r="N3127" i="6"/>
  <c r="I3127" i="6"/>
  <c r="M3127" i="6" s="1"/>
  <c r="N3143" i="6"/>
  <c r="I3143" i="6"/>
  <c r="L3143" i="6" s="1"/>
  <c r="N3175" i="6"/>
  <c r="I3175" i="6"/>
  <c r="K3175" i="6" s="1"/>
  <c r="N3221" i="6"/>
  <c r="I3221" i="6"/>
  <c r="M3221" i="6" s="1"/>
  <c r="N3237" i="6"/>
  <c r="I3237" i="6"/>
  <c r="N3269" i="6"/>
  <c r="I3269" i="6"/>
  <c r="N3301" i="6"/>
  <c r="I3301" i="6"/>
  <c r="K3301" i="6" s="1"/>
  <c r="N3333" i="6"/>
  <c r="I3333" i="6"/>
  <c r="N3365" i="6"/>
  <c r="I3365" i="6"/>
  <c r="N3397" i="6"/>
  <c r="I3397" i="6"/>
  <c r="N3413" i="6"/>
  <c r="I3413" i="6"/>
  <c r="L3413" i="6" s="1"/>
  <c r="N3204" i="6"/>
  <c r="I3204" i="6"/>
  <c r="N3220" i="6"/>
  <c r="I3220" i="6"/>
  <c r="N3236" i="6"/>
  <c r="I3236" i="6"/>
  <c r="M3236" i="6" s="1"/>
  <c r="N3252" i="6"/>
  <c r="I3252" i="6"/>
  <c r="M3252" i="6" s="1"/>
  <c r="N3268" i="6"/>
  <c r="I3268" i="6"/>
  <c r="M3268" i="6" s="1"/>
  <c r="N3284" i="6"/>
  <c r="I3284" i="6"/>
  <c r="N3300" i="6"/>
  <c r="I3300" i="6"/>
  <c r="N3316" i="6"/>
  <c r="I3316" i="6"/>
  <c r="M3316" i="6" s="1"/>
  <c r="N3332" i="6"/>
  <c r="I3332" i="6"/>
  <c r="N3348" i="6"/>
  <c r="I3348" i="6"/>
  <c r="M3348" i="6" s="1"/>
  <c r="N3380" i="6"/>
  <c r="I3380" i="6"/>
  <c r="M3380" i="6" s="1"/>
  <c r="N3412" i="6"/>
  <c r="I3412" i="6"/>
  <c r="M3412" i="6" s="1"/>
  <c r="N3203" i="6"/>
  <c r="I3203" i="6"/>
  <c r="N3251" i="6"/>
  <c r="I3251" i="6"/>
  <c r="N3283" i="6"/>
  <c r="I3283" i="6"/>
  <c r="M3283" i="6" s="1"/>
  <c r="N3299" i="6"/>
  <c r="I3299" i="6"/>
  <c r="M3299" i="6" s="1"/>
  <c r="N3315" i="6"/>
  <c r="I3315" i="6"/>
  <c r="N3347" i="6"/>
  <c r="I3347" i="6"/>
  <c r="M3347" i="6" s="1"/>
  <c r="N3363" i="6"/>
  <c r="I3363" i="6"/>
  <c r="N3379" i="6"/>
  <c r="I3379" i="6"/>
  <c r="M3379" i="6" s="1"/>
  <c r="N3395" i="6"/>
  <c r="I3395" i="6"/>
  <c r="N3411" i="6"/>
  <c r="I3411" i="6"/>
  <c r="K3411" i="6" s="1"/>
  <c r="N3198" i="6"/>
  <c r="I3198" i="6"/>
  <c r="L3198" i="6" s="1"/>
  <c r="N3230" i="6"/>
  <c r="I3230" i="6"/>
  <c r="N3246" i="6"/>
  <c r="I3246" i="6"/>
  <c r="N3278" i="6"/>
  <c r="I3278" i="6"/>
  <c r="M3278" i="6" s="1"/>
  <c r="N3310" i="6"/>
  <c r="I3310" i="6"/>
  <c r="K3310" i="6" s="1"/>
  <c r="N3342" i="6"/>
  <c r="I3342" i="6"/>
  <c r="N3390" i="6"/>
  <c r="I3390" i="6"/>
  <c r="N3406" i="6"/>
  <c r="I3406" i="6"/>
  <c r="K3406" i="6" s="1"/>
  <c r="N3421" i="6"/>
  <c r="I3421" i="6"/>
  <c r="M3421" i="6" s="1"/>
  <c r="N3437" i="6"/>
  <c r="I3437" i="6"/>
  <c r="M3437" i="6" s="1"/>
  <c r="N3453" i="6"/>
  <c r="I3453" i="6"/>
  <c r="M3453" i="6" s="1"/>
  <c r="N3485" i="6"/>
  <c r="I3485" i="6"/>
  <c r="N3517" i="6"/>
  <c r="I3517" i="6"/>
  <c r="N3533" i="6"/>
  <c r="I3533" i="6"/>
  <c r="N3549" i="6"/>
  <c r="I3549" i="6"/>
  <c r="M3549" i="6" s="1"/>
  <c r="N3565" i="6"/>
  <c r="I3565" i="6"/>
  <c r="M3565" i="6" s="1"/>
  <c r="N3597" i="6"/>
  <c r="I3597" i="6"/>
  <c r="L3597" i="6" s="1"/>
  <c r="N3629" i="6"/>
  <c r="I3629" i="6"/>
  <c r="M3629" i="6" s="1"/>
  <c r="N3432" i="6"/>
  <c r="I3432" i="6"/>
  <c r="N3464" i="6"/>
  <c r="I3464" i="6"/>
  <c r="M3464" i="6" s="1"/>
  <c r="N3480" i="6"/>
  <c r="I3480" i="6"/>
  <c r="M3480" i="6" s="1"/>
  <c r="N3496" i="6"/>
  <c r="I3496" i="6"/>
  <c r="M3496" i="6" s="1"/>
  <c r="N3512" i="6"/>
  <c r="I3512" i="6"/>
  <c r="N3528" i="6"/>
  <c r="I3528" i="6"/>
  <c r="K3528" i="6" s="1"/>
  <c r="N3544" i="6"/>
  <c r="I3544" i="6"/>
  <c r="M3544" i="6" s="1"/>
  <c r="N3576" i="6"/>
  <c r="I3576" i="6"/>
  <c r="M3576" i="6" s="1"/>
  <c r="N3608" i="6"/>
  <c r="I3608" i="6"/>
  <c r="M3608" i="6" s="1"/>
  <c r="N3624" i="6"/>
  <c r="I3624" i="6"/>
  <c r="N3640" i="6"/>
  <c r="I3640" i="6"/>
  <c r="N3431" i="6"/>
  <c r="I3431" i="6"/>
  <c r="N3447" i="6"/>
  <c r="I3447" i="6"/>
  <c r="N3463" i="6"/>
  <c r="I3463" i="6"/>
  <c r="N3479" i="6"/>
  <c r="I3479" i="6"/>
  <c r="N3511" i="6"/>
  <c r="I3511" i="6"/>
  <c r="L3511" i="6" s="1"/>
  <c r="N3527" i="6"/>
  <c r="I3527" i="6"/>
  <c r="N3543" i="6"/>
  <c r="I3543" i="6"/>
  <c r="N3559" i="6"/>
  <c r="I3559" i="6"/>
  <c r="N3591" i="6"/>
  <c r="I3591" i="6"/>
  <c r="M3591" i="6" s="1"/>
  <c r="N3607" i="6"/>
  <c r="I3607" i="6"/>
  <c r="N3623" i="6"/>
  <c r="I3623" i="6"/>
  <c r="M3623" i="6" s="1"/>
  <c r="N3446" i="6"/>
  <c r="I3446" i="6"/>
  <c r="K3446" i="6" s="1"/>
  <c r="N3478" i="6"/>
  <c r="I3478" i="6"/>
  <c r="M3478" i="6" s="1"/>
  <c r="N3494" i="6"/>
  <c r="I3494" i="6"/>
  <c r="N3510" i="6"/>
  <c r="I3510" i="6"/>
  <c r="N3526" i="6"/>
  <c r="I3526" i="6"/>
  <c r="M3526" i="6" s="1"/>
  <c r="N3542" i="6"/>
  <c r="I3542" i="6"/>
  <c r="N3558" i="6"/>
  <c r="I3558" i="6"/>
  <c r="N3574" i="6"/>
  <c r="I3574" i="6"/>
  <c r="N3590" i="6"/>
  <c r="I3590" i="6"/>
  <c r="L3590" i="6" s="1"/>
  <c r="N3622" i="6"/>
  <c r="I3622" i="6"/>
  <c r="N3638" i="6"/>
  <c r="I3638" i="6"/>
  <c r="N3654" i="6"/>
  <c r="I3654" i="6"/>
  <c r="N3686" i="6"/>
  <c r="I3686" i="6"/>
  <c r="N3702" i="6"/>
  <c r="I3702" i="6"/>
  <c r="M3702" i="6" s="1"/>
  <c r="N3734" i="6"/>
  <c r="I3734" i="6"/>
  <c r="N3653" i="6"/>
  <c r="I3653" i="6"/>
  <c r="N3669" i="6"/>
  <c r="I3669" i="6"/>
  <c r="N3701" i="6"/>
  <c r="I3701" i="6"/>
  <c r="M3701" i="6" s="1"/>
  <c r="N3717" i="6"/>
  <c r="I3717" i="6"/>
  <c r="N3733" i="6"/>
  <c r="I3733" i="6"/>
  <c r="N3749" i="6"/>
  <c r="I3749" i="6"/>
  <c r="N3668" i="6"/>
  <c r="I3668" i="6"/>
  <c r="N3684" i="6"/>
  <c r="I3684" i="6"/>
  <c r="M3684" i="6" s="1"/>
  <c r="N3716" i="6"/>
  <c r="I3716" i="6"/>
  <c r="N3748" i="6"/>
  <c r="I3748" i="6"/>
  <c r="N3663" i="6"/>
  <c r="I3663" i="6"/>
  <c r="L3663" i="6" s="1"/>
  <c r="N3679" i="6"/>
  <c r="I3679" i="6"/>
  <c r="N3711" i="6"/>
  <c r="I3711" i="6"/>
  <c r="M3711" i="6" s="1"/>
  <c r="N3743" i="6"/>
  <c r="I3743" i="6"/>
  <c r="N3760" i="6"/>
  <c r="I3760" i="6"/>
  <c r="M3760" i="6" s="1"/>
  <c r="N3776" i="6"/>
  <c r="I3776" i="6"/>
  <c r="M3776" i="6" s="1"/>
  <c r="N3808" i="6"/>
  <c r="I3808" i="6"/>
  <c r="M3808" i="6" s="1"/>
  <c r="N3840" i="6"/>
  <c r="I3840" i="6"/>
  <c r="N3856" i="6"/>
  <c r="I3856" i="6"/>
  <c r="N3775" i="6"/>
  <c r="I3775" i="6"/>
  <c r="N3791" i="6"/>
  <c r="I3791" i="6"/>
  <c r="N3807" i="6"/>
  <c r="I3807" i="6"/>
  <c r="N3823" i="6"/>
  <c r="I3823" i="6"/>
  <c r="L3823" i="6" s="1"/>
  <c r="N3839" i="6"/>
  <c r="I3839" i="6"/>
  <c r="N3855" i="6"/>
  <c r="I3855" i="6"/>
  <c r="L3855" i="6" s="1"/>
  <c r="N3758" i="6"/>
  <c r="I3758" i="6"/>
  <c r="M3758" i="6" s="1"/>
  <c r="N3774" i="6"/>
  <c r="I3774" i="6"/>
  <c r="N3790" i="6"/>
  <c r="I3790" i="6"/>
  <c r="N3822" i="6"/>
  <c r="I3822" i="6"/>
  <c r="N3854" i="6"/>
  <c r="I3854" i="6"/>
  <c r="N3870" i="6"/>
  <c r="I3870" i="6"/>
  <c r="L3870" i="6" s="1"/>
  <c r="N3769" i="6"/>
  <c r="I3769" i="6"/>
  <c r="N3785" i="6"/>
  <c r="I3785" i="6"/>
  <c r="M3785" i="6" s="1"/>
  <c r="N3817" i="6"/>
  <c r="I3817" i="6"/>
  <c r="M3817" i="6" s="1"/>
  <c r="N3849" i="6"/>
  <c r="I3849" i="6"/>
  <c r="M3849" i="6" s="1"/>
  <c r="N3865" i="6"/>
  <c r="I3865" i="6"/>
  <c r="K3865" i="6" s="1"/>
  <c r="N3895" i="6"/>
  <c r="I3895" i="6"/>
  <c r="M3895" i="6" s="1"/>
  <c r="N3911" i="6"/>
  <c r="I3911" i="6"/>
  <c r="L3911" i="6" s="1"/>
  <c r="N3943" i="6"/>
  <c r="I3943" i="6"/>
  <c r="M3943" i="6" s="1"/>
  <c r="N3959" i="6"/>
  <c r="I3959" i="6"/>
  <c r="M3959" i="6" s="1"/>
  <c r="N3975" i="6"/>
  <c r="I3975" i="6"/>
  <c r="N3878" i="6"/>
  <c r="I3878" i="6"/>
  <c r="N3894" i="6"/>
  <c r="I3894" i="6"/>
  <c r="N3910" i="6"/>
  <c r="I3910" i="6"/>
  <c r="N3926" i="6"/>
  <c r="I3926" i="6"/>
  <c r="M3926" i="6" s="1"/>
  <c r="N3942" i="6"/>
  <c r="I3942" i="6"/>
  <c r="N3958" i="6"/>
  <c r="I3958" i="6"/>
  <c r="M3958" i="6" s="1"/>
  <c r="N3974" i="6"/>
  <c r="I3974" i="6"/>
  <c r="N3877" i="6"/>
  <c r="I3877" i="6"/>
  <c r="K3877" i="6" s="1"/>
  <c r="N3909" i="6"/>
  <c r="I3909" i="6"/>
  <c r="N3925" i="6"/>
  <c r="I3925" i="6"/>
  <c r="M3925" i="6" s="1"/>
  <c r="N3941" i="6"/>
  <c r="I3941" i="6"/>
  <c r="M3941" i="6" s="1"/>
  <c r="N3957" i="6"/>
  <c r="I3957" i="6"/>
  <c r="N3973" i="6"/>
  <c r="I3973" i="6"/>
  <c r="N3876" i="6"/>
  <c r="I3876" i="6"/>
  <c r="L3876" i="6" s="1"/>
  <c r="N3892" i="6"/>
  <c r="I3892" i="6"/>
  <c r="M3892" i="6" s="1"/>
  <c r="N3924" i="6"/>
  <c r="I3924" i="6"/>
  <c r="N3956" i="6"/>
  <c r="I3956" i="6"/>
  <c r="N4003" i="6"/>
  <c r="I4003" i="6"/>
  <c r="N4019" i="6"/>
  <c r="I4019" i="6"/>
  <c r="N4035" i="6"/>
  <c r="I4035" i="6"/>
  <c r="M4035" i="6" s="1"/>
  <c r="N4067" i="6"/>
  <c r="I4067" i="6"/>
  <c r="N4083" i="6"/>
  <c r="I4083" i="6"/>
  <c r="L4083" i="6" s="1"/>
  <c r="N3986" i="6"/>
  <c r="I3986" i="6"/>
  <c r="N4018" i="6"/>
  <c r="I4018" i="6"/>
  <c r="N4034" i="6"/>
  <c r="I4034" i="6"/>
  <c r="N4050" i="6"/>
  <c r="I4050" i="6"/>
  <c r="N3985" i="6"/>
  <c r="I3985" i="6"/>
  <c r="N4001" i="6"/>
  <c r="I4001" i="6"/>
  <c r="M4001" i="6" s="1"/>
  <c r="N4033" i="6"/>
  <c r="I4033" i="6"/>
  <c r="L4033" i="6" s="1"/>
  <c r="N4049" i="6"/>
  <c r="I4049" i="6"/>
  <c r="L4049" i="6" s="1"/>
  <c r="N4065" i="6"/>
  <c r="I4065" i="6"/>
  <c r="M4065" i="6" s="1"/>
  <c r="N4081" i="6"/>
  <c r="I4081" i="6"/>
  <c r="M4081" i="6" s="1"/>
  <c r="N4000" i="6"/>
  <c r="I4000" i="6"/>
  <c r="N4016" i="6"/>
  <c r="I4016" i="6"/>
  <c r="N4048" i="6"/>
  <c r="I4048" i="6"/>
  <c r="N4064" i="6"/>
  <c r="I4064" i="6"/>
  <c r="M4064" i="6" s="1"/>
  <c r="N4080" i="6"/>
  <c r="I4080" i="6"/>
  <c r="N4096" i="6"/>
  <c r="I4096" i="6"/>
  <c r="N478" i="6"/>
  <c r="I478" i="6"/>
  <c r="N1005" i="6"/>
  <c r="I1005" i="6"/>
  <c r="N1093" i="6"/>
  <c r="I1093" i="6"/>
  <c r="M1093" i="6" s="1"/>
  <c r="I2622" i="6"/>
  <c r="K2622" i="6" s="1"/>
  <c r="I2686" i="6"/>
  <c r="M2686" i="6" s="1"/>
  <c r="I2697" i="6"/>
  <c r="M2697" i="6" s="1"/>
  <c r="I2713" i="6"/>
  <c r="I2574" i="6"/>
  <c r="L2574" i="6" s="1"/>
  <c r="I2585" i="6"/>
  <c r="I2638" i="6"/>
  <c r="L2638" i="6" s="1"/>
  <c r="I2649" i="6"/>
  <c r="I2672" i="6"/>
  <c r="M2672" i="6" s="1"/>
  <c r="I2702" i="6"/>
  <c r="L2702" i="6" s="1"/>
  <c r="I2718" i="6"/>
  <c r="I2951" i="6"/>
  <c r="M1759" i="6"/>
  <c r="M366" i="6"/>
  <c r="M1764" i="6"/>
  <c r="K585" i="6"/>
  <c r="M229" i="6"/>
  <c r="M1233" i="6"/>
  <c r="M263" i="6"/>
  <c r="M249" i="6"/>
  <c r="M378" i="6"/>
  <c r="M364" i="6"/>
  <c r="M241" i="6"/>
  <c r="M261" i="6"/>
  <c r="M253" i="6"/>
  <c r="M239" i="6"/>
  <c r="M1292" i="6"/>
  <c r="M1284" i="6"/>
  <c r="M1276" i="6"/>
  <c r="M1768" i="6"/>
  <c r="M1921" i="6"/>
  <c r="M574" i="6"/>
  <c r="M749" i="6"/>
  <c r="M1013" i="6"/>
  <c r="M1322" i="6"/>
  <c r="M1476" i="6"/>
  <c r="M1630" i="6"/>
  <c r="M1272" i="6"/>
  <c r="M254" i="6"/>
  <c r="M240" i="6"/>
  <c r="M1756" i="6"/>
  <c r="M375" i="6"/>
  <c r="M466" i="6"/>
  <c r="M462" i="6"/>
  <c r="M452" i="6"/>
  <c r="M442" i="6"/>
  <c r="M438" i="6"/>
  <c r="M428" i="6"/>
  <c r="M554" i="6"/>
  <c r="M550" i="6"/>
  <c r="M540" i="6"/>
  <c r="M530" i="6"/>
  <c r="M526" i="6"/>
  <c r="M519" i="6"/>
  <c r="M649" i="6"/>
  <c r="M639" i="6"/>
  <c r="M629" i="6"/>
  <c r="M625" i="6"/>
  <c r="M615" i="6"/>
  <c r="M729" i="6"/>
  <c r="M725" i="6"/>
  <c r="M715" i="6"/>
  <c r="M708" i="6"/>
  <c r="M816" i="6"/>
  <c r="M806" i="6"/>
  <c r="M802" i="6"/>
  <c r="M904" i="6"/>
  <c r="M897" i="6"/>
  <c r="M1001" i="6"/>
  <c r="M991" i="6"/>
  <c r="M1089" i="6"/>
  <c r="M1309" i="6"/>
  <c r="M1268" i="6"/>
  <c r="M324" i="6"/>
  <c r="M1203" i="6"/>
  <c r="M424" i="6"/>
  <c r="M515" i="6"/>
  <c r="M532" i="6"/>
  <c r="M546" i="6"/>
  <c r="M560" i="6"/>
  <c r="M576" i="6"/>
  <c r="M584" i="6"/>
  <c r="M592" i="6"/>
  <c r="M600" i="6"/>
  <c r="M611" i="6"/>
  <c r="M1258" i="6"/>
  <c r="M1273" i="6"/>
  <c r="M631" i="6"/>
  <c r="M645" i="6"/>
  <c r="M1249" i="6"/>
  <c r="M1257" i="6"/>
  <c r="M234" i="6"/>
  <c r="M246" i="6"/>
  <c r="M256" i="6"/>
  <c r="M260" i="6"/>
  <c r="M270" i="6"/>
  <c r="M280" i="6"/>
  <c r="M284" i="6"/>
  <c r="M294" i="6"/>
  <c r="M304" i="6"/>
  <c r="M308" i="6"/>
  <c r="M314" i="6"/>
  <c r="M318" i="6"/>
  <c r="M322" i="6"/>
  <c r="M1182" i="6"/>
  <c r="M1190" i="6"/>
  <c r="M1198" i="6"/>
  <c r="M431" i="6"/>
  <c r="M435" i="6"/>
  <c r="M445" i="6"/>
  <c r="M455" i="6"/>
  <c r="M459" i="6"/>
  <c r="M469" i="6"/>
  <c r="M479" i="6"/>
  <c r="M483" i="6"/>
  <c r="M489" i="6"/>
  <c r="M493" i="6"/>
  <c r="M497" i="6"/>
  <c r="M501" i="6"/>
  <c r="M505" i="6"/>
  <c r="M509" i="6"/>
  <c r="M1212" i="6"/>
  <c r="M1220" i="6"/>
  <c r="M1228" i="6"/>
  <c r="M1236" i="6"/>
  <c r="M273" i="6"/>
  <c r="M277" i="6"/>
  <c r="M287" i="6"/>
  <c r="M301" i="6"/>
  <c r="M1724" i="6"/>
  <c r="M1596" i="6"/>
  <c r="M1604" i="6"/>
  <c r="M1612" i="6"/>
  <c r="M149" i="6"/>
  <c r="M153" i="6"/>
  <c r="M163" i="6"/>
  <c r="M173" i="6"/>
  <c r="M177" i="6"/>
  <c r="M187" i="6"/>
  <c r="M197" i="6"/>
  <c r="M201" i="6"/>
  <c r="M211" i="6"/>
  <c r="M221" i="6"/>
  <c r="M1568" i="6"/>
  <c r="M49" i="6"/>
  <c r="M53" i="6"/>
  <c r="M63" i="6"/>
  <c r="M73" i="6"/>
  <c r="M77" i="6"/>
  <c r="M87" i="6"/>
  <c r="M97" i="6"/>
  <c r="M101" i="6"/>
  <c r="M111" i="6"/>
  <c r="M125" i="6"/>
  <c r="M1436" i="6"/>
  <c r="M1444" i="6"/>
  <c r="M1452" i="6"/>
  <c r="M3" i="6"/>
  <c r="M7" i="6"/>
  <c r="M11" i="6"/>
  <c r="M15" i="6"/>
  <c r="M19" i="6"/>
  <c r="M23" i="6"/>
  <c r="M27" i="6"/>
  <c r="M31" i="6"/>
  <c r="M35" i="6"/>
  <c r="M39" i="6"/>
  <c r="M43" i="6"/>
  <c r="M47" i="6"/>
  <c r="M1408" i="6"/>
  <c r="M1416" i="6"/>
  <c r="M1424" i="6"/>
  <c r="M57" i="6"/>
  <c r="M67" i="6"/>
  <c r="M71" i="6"/>
  <c r="M81" i="6"/>
  <c r="M91" i="6"/>
  <c r="M95" i="6"/>
  <c r="M105" i="6"/>
  <c r="M115" i="6"/>
  <c r="M119" i="6"/>
  <c r="M129" i="6"/>
  <c r="M230" i="6"/>
  <c r="M1234" i="6"/>
  <c r="M517" i="6"/>
  <c r="M535" i="6"/>
  <c r="M555" i="6"/>
  <c r="M569" i="6"/>
  <c r="M579" i="6"/>
  <c r="M587" i="6"/>
  <c r="M595" i="6"/>
  <c r="M603" i="6"/>
  <c r="M1247" i="6"/>
  <c r="M1263" i="6"/>
  <c r="M620" i="6"/>
  <c r="M634" i="6"/>
  <c r="M648" i="6"/>
  <c r="M796" i="6"/>
  <c r="M1468" i="6"/>
  <c r="M983" i="6"/>
  <c r="M1627" i="6"/>
  <c r="M1048" i="6"/>
  <c r="M1056" i="6"/>
  <c r="M1064" i="6"/>
  <c r="M1072" i="6"/>
  <c r="M1734" i="6"/>
  <c r="M1744" i="6"/>
  <c r="M1752" i="6"/>
  <c r="M1099" i="6"/>
  <c r="M1109" i="6"/>
  <c r="M1117" i="6"/>
  <c r="M1125" i="6"/>
  <c r="M663" i="6"/>
  <c r="M667" i="6"/>
  <c r="M671" i="6"/>
  <c r="M675" i="6"/>
  <c r="M679" i="6"/>
  <c r="M683" i="6"/>
  <c r="M687" i="6"/>
  <c r="M691" i="6"/>
  <c r="M695" i="6"/>
  <c r="M699" i="6"/>
  <c r="M703" i="6"/>
  <c r="M1277" i="6"/>
  <c r="M1285" i="6"/>
  <c r="M1293" i="6"/>
  <c r="M1301" i="6"/>
  <c r="M1305" i="6"/>
  <c r="M1403" i="6"/>
  <c r="M1411" i="6"/>
  <c r="M1419" i="6"/>
  <c r="M1427" i="6"/>
  <c r="M1431" i="6"/>
  <c r="M1435" i="6"/>
  <c r="M719" i="6"/>
  <c r="M723" i="6"/>
  <c r="M733" i="6"/>
  <c r="M743" i="6"/>
  <c r="M747" i="6"/>
  <c r="M753" i="6"/>
  <c r="M757" i="6"/>
  <c r="M761" i="6"/>
  <c r="M765" i="6"/>
  <c r="M769" i="6"/>
  <c r="M773" i="6"/>
  <c r="M777" i="6"/>
  <c r="M781" i="6"/>
  <c r="M785" i="6"/>
  <c r="M789" i="6"/>
  <c r="M793" i="6"/>
  <c r="M1442" i="6"/>
  <c r="M1450" i="6"/>
  <c r="M1458" i="6"/>
  <c r="M1462" i="6"/>
  <c r="M892" i="6"/>
  <c r="M907" i="6"/>
  <c r="M911" i="6"/>
  <c r="M921" i="6"/>
  <c r="M927" i="6"/>
  <c r="M931" i="6"/>
  <c r="M935" i="6"/>
  <c r="M939" i="6"/>
  <c r="M943" i="6"/>
  <c r="M947" i="6"/>
  <c r="M951" i="6"/>
  <c r="M955" i="6"/>
  <c r="M959" i="6"/>
  <c r="M963" i="6"/>
  <c r="M967" i="6"/>
  <c r="M971" i="6"/>
  <c r="M975" i="6"/>
  <c r="M979" i="6"/>
  <c r="M1598" i="6"/>
  <c r="M1606" i="6"/>
  <c r="M1614" i="6"/>
  <c r="M1618" i="6"/>
  <c r="M1622" i="6"/>
  <c r="M1077" i="6"/>
  <c r="M1755" i="6"/>
  <c r="M889" i="6"/>
  <c r="M1594" i="6"/>
  <c r="M1043" i="6"/>
  <c r="M1051" i="6"/>
  <c r="M1059" i="6"/>
  <c r="M1067" i="6"/>
  <c r="M1075" i="6"/>
  <c r="M1731" i="6"/>
  <c r="M1743" i="6"/>
  <c r="M1751" i="6"/>
  <c r="M1098" i="6"/>
  <c r="M1108" i="6"/>
  <c r="M1116" i="6"/>
  <c r="M1124" i="6"/>
  <c r="M809" i="6"/>
  <c r="M819" i="6"/>
  <c r="M823" i="6"/>
  <c r="M833" i="6"/>
  <c r="M839" i="6"/>
  <c r="M843" i="6"/>
  <c r="M847" i="6"/>
  <c r="M851" i="6"/>
  <c r="M855" i="6"/>
  <c r="M859" i="6"/>
  <c r="M863" i="6"/>
  <c r="M867" i="6"/>
  <c r="M871" i="6"/>
  <c r="M875" i="6"/>
  <c r="M879" i="6"/>
  <c r="M883" i="6"/>
  <c r="M887" i="6"/>
  <c r="M1570" i="6"/>
  <c r="M1578" i="6"/>
  <c r="M1584" i="6"/>
  <c r="M1588" i="6"/>
  <c r="M997" i="6"/>
  <c r="M1007" i="6"/>
  <c r="M1011" i="6"/>
  <c r="M1017" i="6"/>
  <c r="M1021" i="6"/>
  <c r="M1025" i="6"/>
  <c r="M1029" i="6"/>
  <c r="M1033" i="6"/>
  <c r="M1037" i="6"/>
  <c r="M1041" i="6"/>
  <c r="M1081" i="6"/>
  <c r="M1828" i="6"/>
  <c r="M1836" i="6"/>
  <c r="M1844" i="6"/>
  <c r="M1852" i="6"/>
  <c r="M1878" i="6"/>
  <c r="M2046" i="6"/>
  <c r="M1791" i="6"/>
  <c r="M1795" i="6"/>
  <c r="M1799" i="6"/>
  <c r="M1803" i="6"/>
  <c r="M1807" i="6"/>
  <c r="M1811" i="6"/>
  <c r="M1815" i="6"/>
  <c r="M1819" i="6"/>
  <c r="M1823" i="6"/>
  <c r="M1827" i="6"/>
  <c r="M1716" i="6"/>
  <c r="M2012" i="6"/>
  <c r="M1831" i="6"/>
  <c r="M1839" i="6"/>
  <c r="M1847" i="6"/>
  <c r="M1855" i="6"/>
  <c r="M1860" i="6"/>
  <c r="M1864" i="6"/>
  <c r="M1868" i="6"/>
  <c r="M1872" i="6"/>
  <c r="M2016" i="6"/>
  <c r="M2022" i="6"/>
  <c r="M2026" i="6"/>
  <c r="M2030" i="6"/>
  <c r="M2034" i="6"/>
  <c r="M2038" i="6"/>
  <c r="M2042" i="6"/>
  <c r="M1952" i="6"/>
  <c r="M1129" i="6"/>
  <c r="M1133" i="6"/>
  <c r="M1137" i="6"/>
  <c r="M1141" i="6"/>
  <c r="M1145" i="6"/>
  <c r="M1149" i="6"/>
  <c r="M1153" i="6"/>
  <c r="M1157" i="6"/>
  <c r="M1161" i="6"/>
  <c r="M1165" i="6"/>
  <c r="M1169" i="6"/>
  <c r="M1173" i="6"/>
  <c r="M1757" i="6"/>
  <c r="M1765" i="6"/>
  <c r="M1771" i="6"/>
  <c r="M1775" i="6"/>
  <c r="M1779" i="6"/>
  <c r="M1783" i="6"/>
  <c r="M1787" i="6"/>
  <c r="M1317" i="6"/>
  <c r="M1323" i="6"/>
  <c r="M1327" i="6"/>
  <c r="M1331" i="6"/>
  <c r="M1335" i="6"/>
  <c r="M1339" i="6"/>
  <c r="M1343" i="6"/>
  <c r="M1347" i="6"/>
  <c r="M1351" i="6"/>
  <c r="M1355" i="6"/>
  <c r="M1359" i="6"/>
  <c r="M1363" i="6"/>
  <c r="M1367" i="6"/>
  <c r="M1371" i="6"/>
  <c r="M1375" i="6"/>
  <c r="M1379" i="6"/>
  <c r="M1383" i="6"/>
  <c r="M1387" i="6"/>
  <c r="M1391" i="6"/>
  <c r="M1291" i="6"/>
  <c r="M1283" i="6"/>
  <c r="M390" i="6"/>
  <c r="M573" i="6"/>
  <c r="M2019" i="6"/>
  <c r="M662" i="6"/>
  <c r="M1102" i="6"/>
  <c r="M1321" i="6"/>
  <c r="M1475" i="6"/>
  <c r="M610" i="6"/>
  <c r="M266" i="6"/>
  <c r="M252" i="6"/>
  <c r="M238" i="6"/>
  <c r="M388" i="6"/>
  <c r="M373" i="6"/>
  <c r="M1889" i="6"/>
  <c r="M465" i="6"/>
  <c r="M461" i="6"/>
  <c r="M451" i="6"/>
  <c r="M441" i="6"/>
  <c r="M437" i="6"/>
  <c r="M427" i="6"/>
  <c r="M1983" i="6"/>
  <c r="M553" i="6"/>
  <c r="M549" i="6"/>
  <c r="M539" i="6"/>
  <c r="M529" i="6"/>
  <c r="M525" i="6"/>
  <c r="M642" i="6"/>
  <c r="M638" i="6"/>
  <c r="M628" i="6"/>
  <c r="M618" i="6"/>
  <c r="M614" i="6"/>
  <c r="M728" i="6"/>
  <c r="M718" i="6"/>
  <c r="M714" i="6"/>
  <c r="M707" i="6"/>
  <c r="M825" i="6"/>
  <c r="M815" i="6"/>
  <c r="M805" i="6"/>
  <c r="M801" i="6"/>
  <c r="M913" i="6"/>
  <c r="M903" i="6"/>
  <c r="M896" i="6"/>
  <c r="M994" i="6"/>
  <c r="M990" i="6"/>
  <c r="M1085" i="6"/>
  <c r="M141" i="6"/>
  <c r="M1269" i="6"/>
  <c r="M325" i="6"/>
  <c r="M1206" i="6"/>
  <c r="M512" i="6"/>
  <c r="M1240" i="6"/>
  <c r="M534" i="6"/>
  <c r="M548" i="6"/>
  <c r="M568" i="6"/>
  <c r="M578" i="6"/>
  <c r="M586" i="6"/>
  <c r="M594" i="6"/>
  <c r="M602" i="6"/>
  <c r="M1246" i="6"/>
  <c r="M1262" i="6"/>
  <c r="M619" i="6"/>
  <c r="M633" i="6"/>
  <c r="M647" i="6"/>
  <c r="M1244" i="6"/>
  <c r="M1252" i="6"/>
  <c r="M1260" i="6"/>
  <c r="M243" i="6"/>
  <c r="M247" i="6"/>
  <c r="M257" i="6"/>
  <c r="M267" i="6"/>
  <c r="M271" i="6"/>
  <c r="M281" i="6"/>
  <c r="M291" i="6"/>
  <c r="M295" i="6"/>
  <c r="M305" i="6"/>
  <c r="M311" i="6"/>
  <c r="M315" i="6"/>
  <c r="M319" i="6"/>
  <c r="M323" i="6"/>
  <c r="M1183" i="6"/>
  <c r="M1191" i="6"/>
  <c r="M1199" i="6"/>
  <c r="M432" i="6"/>
  <c r="M436" i="6"/>
  <c r="M446" i="6"/>
  <c r="M456" i="6"/>
  <c r="M460" i="6"/>
  <c r="M470" i="6"/>
  <c r="M480" i="6"/>
  <c r="M484" i="6"/>
  <c r="M490" i="6"/>
  <c r="M494" i="6"/>
  <c r="M498" i="6"/>
  <c r="M502" i="6"/>
  <c r="M506" i="6"/>
  <c r="M510" i="6"/>
  <c r="M1215" i="6"/>
  <c r="M1223" i="6"/>
  <c r="M1231" i="6"/>
  <c r="M1239" i="6"/>
  <c r="M274" i="6"/>
  <c r="M278" i="6"/>
  <c r="M288" i="6"/>
  <c r="M298" i="6"/>
  <c r="M1725" i="6"/>
  <c r="M1733" i="6"/>
  <c r="M1599" i="6"/>
  <c r="M143" i="6"/>
  <c r="M150" i="6"/>
  <c r="M154" i="6"/>
  <c r="M164" i="6"/>
  <c r="M174" i="6"/>
  <c r="M178" i="6"/>
  <c r="M188" i="6"/>
  <c r="M198" i="6"/>
  <c r="M202" i="6"/>
  <c r="M212" i="6"/>
  <c r="M222" i="6"/>
  <c r="M1569" i="6"/>
  <c r="M1577" i="6"/>
  <c r="M50" i="6"/>
  <c r="M54" i="6"/>
  <c r="M64" i="6"/>
  <c r="M74" i="6"/>
  <c r="M78" i="6"/>
  <c r="M88" i="6"/>
  <c r="M98" i="6"/>
  <c r="M102" i="6"/>
  <c r="M112" i="6"/>
  <c r="M122" i="6"/>
  <c r="M1439" i="6"/>
  <c r="M1447" i="6"/>
  <c r="M1455" i="6"/>
  <c r="M4" i="6"/>
  <c r="M8" i="6"/>
  <c r="M12" i="6"/>
  <c r="M16" i="6"/>
  <c r="M20" i="6"/>
  <c r="M24" i="6"/>
  <c r="M28" i="6"/>
  <c r="M32" i="6"/>
  <c r="M36" i="6"/>
  <c r="M40" i="6"/>
  <c r="M44" i="6"/>
  <c r="M48" i="6"/>
  <c r="M1409" i="6"/>
  <c r="M1417" i="6"/>
  <c r="M1425" i="6"/>
  <c r="M58" i="6"/>
  <c r="M68" i="6"/>
  <c r="M72" i="6"/>
  <c r="M82" i="6"/>
  <c r="M92" i="6"/>
  <c r="M96" i="6"/>
  <c r="M106" i="6"/>
  <c r="M116" i="6"/>
  <c r="M120" i="6"/>
  <c r="M130" i="6"/>
  <c r="M136" i="6"/>
  <c r="M1296" i="6"/>
  <c r="M231" i="6"/>
  <c r="M1237" i="6"/>
  <c r="M418" i="6"/>
  <c r="M1205" i="6"/>
  <c r="M543" i="6"/>
  <c r="M557" i="6"/>
  <c r="M571" i="6"/>
  <c r="M581" i="6"/>
  <c r="M589" i="6"/>
  <c r="M597" i="6"/>
  <c r="M606" i="6"/>
  <c r="M1251" i="6"/>
  <c r="M1267" i="6"/>
  <c r="M622" i="6"/>
  <c r="M636" i="6"/>
  <c r="M656" i="6"/>
  <c r="M797" i="6"/>
  <c r="M893" i="6"/>
  <c r="M984" i="6"/>
  <c r="M1628" i="6"/>
  <c r="M1050" i="6"/>
  <c r="M1058" i="6"/>
  <c r="M1066" i="6"/>
  <c r="M1074" i="6"/>
  <c r="M1738" i="6"/>
  <c r="M1746" i="6"/>
  <c r="M1087" i="6"/>
  <c r="M1103" i="6"/>
  <c r="M1111" i="6"/>
  <c r="M1119" i="6"/>
  <c r="M658" i="6"/>
  <c r="M664" i="6"/>
  <c r="M668" i="6"/>
  <c r="M672" i="6"/>
  <c r="M676" i="6"/>
  <c r="M680" i="6"/>
  <c r="M684" i="6"/>
  <c r="M688" i="6"/>
  <c r="M692" i="6"/>
  <c r="M696" i="6"/>
  <c r="M700" i="6"/>
  <c r="M704" i="6"/>
  <c r="M1278" i="6"/>
  <c r="M1286" i="6"/>
  <c r="M1294" i="6"/>
  <c r="M1302" i="6"/>
  <c r="M1306" i="6"/>
  <c r="M1406" i="6"/>
  <c r="M1414" i="6"/>
  <c r="M1422" i="6"/>
  <c r="M1428" i="6"/>
  <c r="M710" i="6"/>
  <c r="M720" i="6"/>
  <c r="M724" i="6"/>
  <c r="M734" i="6"/>
  <c r="M744" i="6"/>
  <c r="M748" i="6"/>
  <c r="M754" i="6"/>
  <c r="M758" i="6"/>
  <c r="M762" i="6"/>
  <c r="M766" i="6"/>
  <c r="M770" i="6"/>
  <c r="M774" i="6"/>
  <c r="M778" i="6"/>
  <c r="M782" i="6"/>
  <c r="M786" i="6"/>
  <c r="M790" i="6"/>
  <c r="M1437" i="6"/>
  <c r="M1445" i="6"/>
  <c r="M1453" i="6"/>
  <c r="M1459" i="6"/>
  <c r="M1463" i="6"/>
  <c r="M898" i="6"/>
  <c r="M908" i="6"/>
  <c r="M912" i="6"/>
  <c r="M922" i="6"/>
  <c r="M928" i="6"/>
  <c r="M932" i="6"/>
  <c r="M936" i="6"/>
  <c r="M940" i="6"/>
  <c r="M944" i="6"/>
  <c r="M948" i="6"/>
  <c r="M952" i="6"/>
  <c r="M956" i="6"/>
  <c r="M960" i="6"/>
  <c r="M964" i="6"/>
  <c r="M968" i="6"/>
  <c r="M972" i="6"/>
  <c r="M976" i="6"/>
  <c r="M980" i="6"/>
  <c r="M1601" i="6"/>
  <c r="M1609" i="6"/>
  <c r="M1615" i="6"/>
  <c r="M1619" i="6"/>
  <c r="M1623" i="6"/>
  <c r="M1079" i="6"/>
  <c r="M799" i="6"/>
  <c r="M890" i="6"/>
  <c r="M1595" i="6"/>
  <c r="M1045" i="6"/>
  <c r="M1053" i="6"/>
  <c r="M1061" i="6"/>
  <c r="M1069" i="6"/>
  <c r="M1080" i="6"/>
  <c r="M1735" i="6"/>
  <c r="M1745" i="6"/>
  <c r="M1086" i="6"/>
  <c r="M1100" i="6"/>
  <c r="M1110" i="6"/>
  <c r="M1118" i="6"/>
  <c r="M798" i="6"/>
  <c r="M810" i="6"/>
  <c r="M820" i="6"/>
  <c r="M824" i="6"/>
  <c r="M834" i="6"/>
  <c r="M840" i="6"/>
  <c r="M844" i="6"/>
  <c r="M848" i="6"/>
  <c r="M852" i="6"/>
  <c r="M856" i="6"/>
  <c r="M860" i="6"/>
  <c r="M864" i="6"/>
  <c r="M868" i="6"/>
  <c r="M872" i="6"/>
  <c r="M876" i="6"/>
  <c r="M880" i="6"/>
  <c r="M884" i="6"/>
  <c r="M1563" i="6"/>
  <c r="M1571" i="6"/>
  <c r="M1579" i="6"/>
  <c r="M1585" i="6"/>
  <c r="M1589" i="6"/>
  <c r="M986" i="6"/>
  <c r="M998" i="6"/>
  <c r="M1008" i="6"/>
  <c r="M1012" i="6"/>
  <c r="M1018" i="6"/>
  <c r="M1022" i="6"/>
  <c r="M1026" i="6"/>
  <c r="M1030" i="6"/>
  <c r="M1034" i="6"/>
  <c r="M1038" i="6"/>
  <c r="M1042" i="6"/>
  <c r="M1754" i="6"/>
  <c r="M1830" i="6"/>
  <c r="M1838" i="6"/>
  <c r="M1846" i="6"/>
  <c r="M1854" i="6"/>
  <c r="M1879" i="6"/>
  <c r="M1720" i="6"/>
  <c r="M1792" i="6"/>
  <c r="M1796" i="6"/>
  <c r="M1800" i="6"/>
  <c r="M1804" i="6"/>
  <c r="M1808" i="6"/>
  <c r="M1812" i="6"/>
  <c r="M1816" i="6"/>
  <c r="M1820" i="6"/>
  <c r="M1824" i="6"/>
  <c r="M1876" i="6"/>
  <c r="M1717" i="6"/>
  <c r="M2013" i="6"/>
  <c r="M1833" i="6"/>
  <c r="M1841" i="6"/>
  <c r="M1849" i="6"/>
  <c r="M1857" i="6"/>
  <c r="M1861" i="6"/>
  <c r="M1865" i="6"/>
  <c r="M1869" i="6"/>
  <c r="M1873" i="6"/>
  <c r="M2017" i="6"/>
  <c r="M2023" i="6"/>
  <c r="M2027" i="6"/>
  <c r="M2031" i="6"/>
  <c r="M2035" i="6"/>
  <c r="M2039" i="6"/>
  <c r="M2043" i="6"/>
  <c r="M1126" i="6"/>
  <c r="M1130" i="6"/>
  <c r="M1134" i="6"/>
  <c r="M1138" i="6"/>
  <c r="M1142" i="6"/>
  <c r="M1146" i="6"/>
  <c r="M1150" i="6"/>
  <c r="M1154" i="6"/>
  <c r="M1158" i="6"/>
  <c r="M1162" i="6"/>
  <c r="M1166" i="6"/>
  <c r="M1170" i="6"/>
  <c r="M1758" i="6"/>
  <c r="M1766" i="6"/>
  <c r="M1772" i="6"/>
  <c r="M1776" i="6"/>
  <c r="M1780" i="6"/>
  <c r="M1784" i="6"/>
  <c r="M1788" i="6"/>
  <c r="M1318" i="6"/>
  <c r="M1324" i="6"/>
  <c r="M1328" i="6"/>
  <c r="M1332" i="6"/>
  <c r="M1336" i="6"/>
  <c r="M1340" i="6"/>
  <c r="M1344" i="6"/>
  <c r="M1348" i="6"/>
  <c r="M1352" i="6"/>
  <c r="M1356" i="6"/>
  <c r="M1360" i="6"/>
  <c r="M1364" i="6"/>
  <c r="M1368" i="6"/>
  <c r="M1372" i="6"/>
  <c r="M1376" i="6"/>
  <c r="M1380" i="6"/>
  <c r="M1384" i="6"/>
  <c r="M1388" i="6"/>
  <c r="M1392" i="6"/>
  <c r="M1396" i="6"/>
  <c r="M1400" i="6"/>
  <c r="M1887" i="6"/>
  <c r="M1895" i="6"/>
  <c r="M1275" i="6"/>
  <c r="M328" i="6"/>
  <c r="M1288" i="6"/>
  <c r="M1280" i="6"/>
  <c r="M1763" i="6"/>
  <c r="M389" i="6"/>
  <c r="M486" i="6"/>
  <c r="M1925" i="6"/>
  <c r="M2018" i="6"/>
  <c r="M661" i="6"/>
  <c r="M838" i="6"/>
  <c r="M926" i="6"/>
  <c r="M1101" i="6"/>
  <c r="M264" i="6"/>
  <c r="M250" i="6"/>
  <c r="M1767" i="6"/>
  <c r="M386" i="6"/>
  <c r="M365" i="6"/>
  <c r="M1886" i="6"/>
  <c r="M464" i="6"/>
  <c r="M454" i="6"/>
  <c r="M450" i="6"/>
  <c r="M440" i="6"/>
  <c r="M430" i="6"/>
  <c r="M426" i="6"/>
  <c r="M552" i="6"/>
  <c r="M542" i="6"/>
  <c r="M538" i="6"/>
  <c r="M528" i="6"/>
  <c r="M521" i="6"/>
  <c r="M641" i="6"/>
  <c r="M637" i="6"/>
  <c r="M627" i="6"/>
  <c r="M617" i="6"/>
  <c r="M613" i="6"/>
  <c r="M737" i="6"/>
  <c r="M727" i="6"/>
  <c r="M717" i="6"/>
  <c r="M713" i="6"/>
  <c r="M818" i="6"/>
  <c r="M814" i="6"/>
  <c r="M804" i="6"/>
  <c r="M906" i="6"/>
  <c r="M902" i="6"/>
  <c r="M895" i="6"/>
  <c r="M993" i="6"/>
  <c r="M989" i="6"/>
  <c r="M1084" i="6"/>
  <c r="M142" i="6"/>
  <c r="M235" i="6"/>
  <c r="M326" i="6"/>
  <c r="M1207" i="6"/>
  <c r="M513" i="6"/>
  <c r="M1241" i="6"/>
  <c r="M536" i="6"/>
  <c r="M556" i="6"/>
  <c r="M570" i="6"/>
  <c r="M580" i="6"/>
  <c r="M588" i="6"/>
  <c r="M596" i="6"/>
  <c r="M604" i="6"/>
  <c r="M1250" i="6"/>
  <c r="M1266" i="6"/>
  <c r="M621" i="6"/>
  <c r="M635" i="6"/>
  <c r="M655" i="6"/>
  <c r="M1245" i="6"/>
  <c r="M1253" i="6"/>
  <c r="M1261" i="6"/>
  <c r="M244" i="6"/>
  <c r="M248" i="6"/>
  <c r="M258" i="6"/>
  <c r="M268" i="6"/>
  <c r="M272" i="6"/>
  <c r="M282" i="6"/>
  <c r="M292" i="6"/>
  <c r="M296" i="6"/>
  <c r="M306" i="6"/>
  <c r="M312" i="6"/>
  <c r="M316" i="6"/>
  <c r="M320" i="6"/>
  <c r="M1178" i="6"/>
  <c r="M1186" i="6"/>
  <c r="M1194" i="6"/>
  <c r="M1202" i="6"/>
  <c r="M433" i="6"/>
  <c r="M443" i="6"/>
  <c r="M447" i="6"/>
  <c r="M457" i="6"/>
  <c r="M467" i="6"/>
  <c r="M471" i="6"/>
  <c r="M481" i="6"/>
  <c r="M487" i="6"/>
  <c r="M491" i="6"/>
  <c r="M495" i="6"/>
  <c r="M499" i="6"/>
  <c r="M503" i="6"/>
  <c r="M507" i="6"/>
  <c r="M511" i="6"/>
  <c r="M1216" i="6"/>
  <c r="M1224" i="6"/>
  <c r="M1232" i="6"/>
  <c r="M605" i="6"/>
  <c r="M275" i="6"/>
  <c r="M285" i="6"/>
  <c r="M289" i="6"/>
  <c r="M299" i="6"/>
  <c r="M309" i="6"/>
  <c r="M1728" i="6"/>
  <c r="M1736" i="6"/>
  <c r="M1600" i="6"/>
  <c r="M1608" i="6"/>
  <c r="M144" i="6"/>
  <c r="M151" i="6"/>
  <c r="M161" i="6"/>
  <c r="M165" i="6"/>
  <c r="M175" i="6"/>
  <c r="M185" i="6"/>
  <c r="M189" i="6"/>
  <c r="M199" i="6"/>
  <c r="M209" i="6"/>
  <c r="M1564" i="6"/>
  <c r="M1572" i="6"/>
  <c r="M1580" i="6"/>
  <c r="M51" i="6"/>
  <c r="M61" i="6"/>
  <c r="M65" i="6"/>
  <c r="M75" i="6"/>
  <c r="M85" i="6"/>
  <c r="M89" i="6"/>
  <c r="M99" i="6"/>
  <c r="M109" i="6"/>
  <c r="M113" i="6"/>
  <c r="M123" i="6"/>
  <c r="M133" i="6"/>
  <c r="M1440" i="6"/>
  <c r="M1448" i="6"/>
  <c r="M5" i="6"/>
  <c r="M9" i="6"/>
  <c r="M13" i="6"/>
  <c r="M17" i="6"/>
  <c r="M21" i="6"/>
  <c r="M25" i="6"/>
  <c r="M29" i="6"/>
  <c r="M33" i="6"/>
  <c r="M37" i="6"/>
  <c r="M41" i="6"/>
  <c r="M1404" i="6"/>
  <c r="M1412" i="6"/>
  <c r="M1420" i="6"/>
  <c r="M55" i="6"/>
  <c r="M59" i="6"/>
  <c r="M69" i="6"/>
  <c r="M79" i="6"/>
  <c r="M83" i="6"/>
  <c r="M93" i="6"/>
  <c r="M103" i="6"/>
  <c r="M107" i="6"/>
  <c r="M117" i="6"/>
  <c r="M127" i="6"/>
  <c r="M131" i="6"/>
  <c r="M137" i="6"/>
  <c r="M1299" i="6"/>
  <c r="M232" i="6"/>
  <c r="M419" i="6"/>
  <c r="M1208" i="6"/>
  <c r="M531" i="6"/>
  <c r="M545" i="6"/>
  <c r="M559" i="6"/>
  <c r="M575" i="6"/>
  <c r="M583" i="6"/>
  <c r="M591" i="6"/>
  <c r="M599" i="6"/>
  <c r="M608" i="6"/>
  <c r="M1255" i="6"/>
  <c r="M1271" i="6"/>
  <c r="M624" i="6"/>
  <c r="M644" i="6"/>
  <c r="M794" i="6"/>
  <c r="M1466" i="6"/>
  <c r="M894" i="6"/>
  <c r="M985" i="6"/>
  <c r="M1044" i="6"/>
  <c r="M1052" i="6"/>
  <c r="M1060" i="6"/>
  <c r="M1068" i="6"/>
  <c r="M1726" i="6"/>
  <c r="M1740" i="6"/>
  <c r="M1748" i="6"/>
  <c r="M1095" i="6"/>
  <c r="M1105" i="6"/>
  <c r="M1113" i="6"/>
  <c r="M1121" i="6"/>
  <c r="M659" i="6"/>
  <c r="M665" i="6"/>
  <c r="M669" i="6"/>
  <c r="M673" i="6"/>
  <c r="M677" i="6"/>
  <c r="M681" i="6"/>
  <c r="M685" i="6"/>
  <c r="M689" i="6"/>
  <c r="M693" i="6"/>
  <c r="M697" i="6"/>
  <c r="M701" i="6"/>
  <c r="M705" i="6"/>
  <c r="M1281" i="6"/>
  <c r="M1289" i="6"/>
  <c r="M1297" i="6"/>
  <c r="M1303" i="6"/>
  <c r="M1307" i="6"/>
  <c r="M1407" i="6"/>
  <c r="M1415" i="6"/>
  <c r="M1423" i="6"/>
  <c r="M1429" i="6"/>
  <c r="M1433" i="6"/>
  <c r="M711" i="6"/>
  <c r="M721" i="6"/>
  <c r="M731" i="6"/>
  <c r="M735" i="6"/>
  <c r="M745" i="6"/>
  <c r="M751" i="6"/>
  <c r="M755" i="6"/>
  <c r="M759" i="6"/>
  <c r="M763" i="6"/>
  <c r="M767" i="6"/>
  <c r="M771" i="6"/>
  <c r="M775" i="6"/>
  <c r="M779" i="6"/>
  <c r="M783" i="6"/>
  <c r="M787" i="6"/>
  <c r="M791" i="6"/>
  <c r="M1438" i="6"/>
  <c r="M1446" i="6"/>
  <c r="M1454" i="6"/>
  <c r="M1460" i="6"/>
  <c r="M1464" i="6"/>
  <c r="M899" i="6"/>
  <c r="M909" i="6"/>
  <c r="M919" i="6"/>
  <c r="M923" i="6"/>
  <c r="M929" i="6"/>
  <c r="M933" i="6"/>
  <c r="M937" i="6"/>
  <c r="M941" i="6"/>
  <c r="M945" i="6"/>
  <c r="M949" i="6"/>
  <c r="M953" i="6"/>
  <c r="M957" i="6"/>
  <c r="M961" i="6"/>
  <c r="M965" i="6"/>
  <c r="M969" i="6"/>
  <c r="M973" i="6"/>
  <c r="M977" i="6"/>
  <c r="M1602" i="6"/>
  <c r="M1610" i="6"/>
  <c r="M1616" i="6"/>
  <c r="M1620" i="6"/>
  <c r="M1624" i="6"/>
  <c r="M891" i="6"/>
  <c r="M987" i="6"/>
  <c r="M1047" i="6"/>
  <c r="M1055" i="6"/>
  <c r="M1063" i="6"/>
  <c r="M1071" i="6"/>
  <c r="M1723" i="6"/>
  <c r="M1739" i="6"/>
  <c r="M1747" i="6"/>
  <c r="M1088" i="6"/>
  <c r="M1104" i="6"/>
  <c r="M1112" i="6"/>
  <c r="M1120" i="6"/>
  <c r="M807" i="6"/>
  <c r="M811" i="6"/>
  <c r="M821" i="6"/>
  <c r="M831" i="6"/>
  <c r="M835" i="6"/>
  <c r="M841" i="6"/>
  <c r="M845" i="6"/>
  <c r="M849" i="6"/>
  <c r="M853" i="6"/>
  <c r="M857" i="6"/>
  <c r="M861" i="6"/>
  <c r="M865" i="6"/>
  <c r="M869" i="6"/>
  <c r="M873" i="6"/>
  <c r="M877" i="6"/>
  <c r="M881" i="6"/>
  <c r="M885" i="6"/>
  <c r="M1566" i="6"/>
  <c r="M1574" i="6"/>
  <c r="M1582" i="6"/>
  <c r="M1586" i="6"/>
  <c r="M1590" i="6"/>
  <c r="M995" i="6"/>
  <c r="M999" i="6"/>
  <c r="M1009" i="6"/>
  <c r="M1015" i="6"/>
  <c r="M1019" i="6"/>
  <c r="M1023" i="6"/>
  <c r="M1027" i="6"/>
  <c r="M1031" i="6"/>
  <c r="M1035" i="6"/>
  <c r="M1039" i="6"/>
  <c r="M1076" i="6"/>
  <c r="M1721" i="6"/>
  <c r="M1832" i="6"/>
  <c r="M1840" i="6"/>
  <c r="M1848" i="6"/>
  <c r="M1856" i="6"/>
  <c r="M1882" i="6"/>
  <c r="M1789" i="6"/>
  <c r="M1793" i="6"/>
  <c r="M1797" i="6"/>
  <c r="M1801" i="6"/>
  <c r="M1805" i="6"/>
  <c r="M1809" i="6"/>
  <c r="M1813" i="6"/>
  <c r="M1817" i="6"/>
  <c r="M1821" i="6"/>
  <c r="M1825" i="6"/>
  <c r="M1718" i="6"/>
  <c r="M2014" i="6"/>
  <c r="M1835" i="6"/>
  <c r="M1843" i="6"/>
  <c r="M1851" i="6"/>
  <c r="M1858" i="6"/>
  <c r="M1862" i="6"/>
  <c r="M1866" i="6"/>
  <c r="M1870" i="6"/>
  <c r="M1874" i="6"/>
  <c r="M2020" i="6"/>
  <c r="M2024" i="6"/>
  <c r="M2028" i="6"/>
  <c r="M2032" i="6"/>
  <c r="M2036" i="6"/>
  <c r="M2040" i="6"/>
  <c r="M1950" i="6"/>
  <c r="M1127" i="6"/>
  <c r="M1131" i="6"/>
  <c r="M1135" i="6"/>
  <c r="M1139" i="6"/>
  <c r="M1143" i="6"/>
  <c r="M1147" i="6"/>
  <c r="M1151" i="6"/>
  <c r="M1155" i="6"/>
  <c r="M1159" i="6"/>
  <c r="M1163" i="6"/>
  <c r="M1167" i="6"/>
  <c r="M1171" i="6"/>
  <c r="M1175" i="6"/>
  <c r="M1761" i="6"/>
  <c r="M1769" i="6"/>
  <c r="M1773" i="6"/>
  <c r="M1777" i="6"/>
  <c r="M1781" i="6"/>
  <c r="M1785" i="6"/>
  <c r="M1315" i="6"/>
  <c r="M1319" i="6"/>
  <c r="M1325" i="6"/>
  <c r="M1329" i="6"/>
  <c r="M1333" i="6"/>
  <c r="M1337" i="6"/>
  <c r="M1341" i="6"/>
  <c r="M1345" i="6"/>
  <c r="M1349" i="6"/>
  <c r="M1353" i="6"/>
  <c r="M1357" i="6"/>
  <c r="M1361" i="6"/>
  <c r="M1365" i="6"/>
  <c r="M1369" i="6"/>
  <c r="M1373" i="6"/>
  <c r="M1377" i="6"/>
  <c r="M1381" i="6"/>
  <c r="M1385" i="6"/>
  <c r="M1389" i="6"/>
  <c r="M1393" i="6"/>
  <c r="M1397" i="6"/>
  <c r="M1401" i="6"/>
  <c r="M1888" i="6"/>
  <c r="M1896" i="6"/>
  <c r="M374" i="6"/>
  <c r="M1287" i="6"/>
  <c r="M1279" i="6"/>
  <c r="M485" i="6"/>
  <c r="M1924" i="6"/>
  <c r="M750" i="6"/>
  <c r="M837" i="6"/>
  <c r="M925" i="6"/>
  <c r="M1014" i="6"/>
  <c r="M1295" i="6"/>
  <c r="M262" i="6"/>
  <c r="M242" i="6"/>
  <c r="M1760" i="6"/>
  <c r="M377" i="6"/>
  <c r="M363" i="6"/>
  <c r="M1885" i="6"/>
  <c r="M473" i="6"/>
  <c r="M463" i="6"/>
  <c r="M453" i="6"/>
  <c r="M449" i="6"/>
  <c r="M439" i="6"/>
  <c r="M429" i="6"/>
  <c r="M425" i="6"/>
  <c r="M561" i="6"/>
  <c r="M551" i="6"/>
  <c r="M541" i="6"/>
  <c r="M537" i="6"/>
  <c r="M527" i="6"/>
  <c r="M520" i="6"/>
  <c r="M2049" i="6"/>
  <c r="M640" i="6"/>
  <c r="M630" i="6"/>
  <c r="M626" i="6"/>
  <c r="M616" i="6"/>
  <c r="M730" i="6"/>
  <c r="M726" i="6"/>
  <c r="M716" i="6"/>
  <c r="M709" i="6"/>
  <c r="M817" i="6"/>
  <c r="M813" i="6"/>
  <c r="M803" i="6"/>
  <c r="M905" i="6"/>
  <c r="M901" i="6"/>
  <c r="M992" i="6"/>
  <c r="M1083" i="6"/>
  <c r="M1469" i="6"/>
  <c r="M1265" i="6"/>
  <c r="M327" i="6"/>
  <c r="M423" i="6"/>
  <c r="M514" i="6"/>
  <c r="M1242" i="6"/>
  <c r="M544" i="6"/>
  <c r="M558" i="6"/>
  <c r="M572" i="6"/>
  <c r="M582" i="6"/>
  <c r="M590" i="6"/>
  <c r="M598" i="6"/>
  <c r="M607" i="6"/>
  <c r="M1254" i="6"/>
  <c r="M1270" i="6"/>
  <c r="M623" i="6"/>
  <c r="M643" i="6"/>
  <c r="M657" i="6"/>
  <c r="M1248" i="6"/>
  <c r="M1256" i="6"/>
  <c r="M245" i="6"/>
  <c r="M255" i="6"/>
  <c r="M259" i="6"/>
  <c r="M269" i="6"/>
  <c r="M279" i="6"/>
  <c r="M283" i="6"/>
  <c r="M293" i="6"/>
  <c r="M303" i="6"/>
  <c r="M307" i="6"/>
  <c r="M313" i="6"/>
  <c r="M317" i="6"/>
  <c r="M321" i="6"/>
  <c r="M1179" i="6"/>
  <c r="M1187" i="6"/>
  <c r="M1195" i="6"/>
  <c r="M422" i="6"/>
  <c r="M434" i="6"/>
  <c r="M444" i="6"/>
  <c r="M448" i="6"/>
  <c r="M458" i="6"/>
  <c r="M468" i="6"/>
  <c r="M472" i="6"/>
  <c r="M482" i="6"/>
  <c r="M488" i="6"/>
  <c r="M492" i="6"/>
  <c r="M496" i="6"/>
  <c r="M500" i="6"/>
  <c r="M504" i="6"/>
  <c r="M508" i="6"/>
  <c r="M1211" i="6"/>
  <c r="M1219" i="6"/>
  <c r="M1227" i="6"/>
  <c r="M1235" i="6"/>
  <c r="M276" i="6"/>
  <c r="M286" i="6"/>
  <c r="M290" i="6"/>
  <c r="M300" i="6"/>
  <c r="M1729" i="6"/>
  <c r="M1603" i="6"/>
  <c r="M1611" i="6"/>
  <c r="M145" i="6"/>
  <c r="M152" i="6"/>
  <c r="M162" i="6"/>
  <c r="M166" i="6"/>
  <c r="M176" i="6"/>
  <c r="M186" i="6"/>
  <c r="M190" i="6"/>
  <c r="M200" i="6"/>
  <c r="M210" i="6"/>
  <c r="M214" i="6"/>
  <c r="M1565" i="6"/>
  <c r="M1573" i="6"/>
  <c r="M52" i="6"/>
  <c r="M62" i="6"/>
  <c r="M66" i="6"/>
  <c r="M76" i="6"/>
  <c r="M86" i="6"/>
  <c r="M90" i="6"/>
  <c r="M100" i="6"/>
  <c r="M110" i="6"/>
  <c r="M114" i="6"/>
  <c r="M124" i="6"/>
  <c r="M1443" i="6"/>
  <c r="M1451" i="6"/>
  <c r="M2" i="6"/>
  <c r="M6" i="6"/>
  <c r="M10" i="6"/>
  <c r="M14" i="6"/>
  <c r="M18" i="6"/>
  <c r="M22" i="6"/>
  <c r="M26" i="6"/>
  <c r="M30" i="6"/>
  <c r="M34" i="6"/>
  <c r="M38" i="6"/>
  <c r="M42" i="6"/>
  <c r="M46" i="6"/>
  <c r="M1405" i="6"/>
  <c r="M1413" i="6"/>
  <c r="M1421" i="6"/>
  <c r="M56" i="6"/>
  <c r="M60" i="6"/>
  <c r="M70" i="6"/>
  <c r="M80" i="6"/>
  <c r="M84" i="6"/>
  <c r="M94" i="6"/>
  <c r="M104" i="6"/>
  <c r="M108" i="6"/>
  <c r="M118" i="6"/>
  <c r="M128" i="6"/>
  <c r="M132" i="6"/>
  <c r="M138" i="6"/>
  <c r="M329" i="6"/>
  <c r="M420" i="6"/>
  <c r="M1209" i="6"/>
  <c r="M533" i="6"/>
  <c r="M547" i="6"/>
  <c r="M567" i="6"/>
  <c r="M577" i="6"/>
  <c r="M585" i="6"/>
  <c r="M593" i="6"/>
  <c r="M601" i="6"/>
  <c r="M1243" i="6"/>
  <c r="M1259" i="6"/>
  <c r="M1274" i="6"/>
  <c r="M632" i="6"/>
  <c r="M646" i="6"/>
  <c r="M795" i="6"/>
  <c r="M1467" i="6"/>
  <c r="M982" i="6"/>
  <c r="M1626" i="6"/>
  <c r="M1046" i="6"/>
  <c r="M1054" i="6"/>
  <c r="M1062" i="6"/>
  <c r="M1070" i="6"/>
  <c r="M1730" i="6"/>
  <c r="M1742" i="6"/>
  <c r="M1750" i="6"/>
  <c r="M1097" i="6"/>
  <c r="M1107" i="6"/>
  <c r="M1115" i="6"/>
  <c r="M1123" i="6"/>
  <c r="M660" i="6"/>
  <c r="M666" i="6"/>
  <c r="M670" i="6"/>
  <c r="M674" i="6"/>
  <c r="M678" i="6"/>
  <c r="M682" i="6"/>
  <c r="M686" i="6"/>
  <c r="M690" i="6"/>
  <c r="M694" i="6"/>
  <c r="M698" i="6"/>
  <c r="M702" i="6"/>
  <c r="M706" i="6"/>
  <c r="M1282" i="6"/>
  <c r="M1290" i="6"/>
  <c r="M1298" i="6"/>
  <c r="M1304" i="6"/>
  <c r="M1308" i="6"/>
  <c r="M1410" i="6"/>
  <c r="M1418" i="6"/>
  <c r="M1426" i="6"/>
  <c r="M1430" i="6"/>
  <c r="M1434" i="6"/>
  <c r="M712" i="6"/>
  <c r="M722" i="6"/>
  <c r="M732" i="6"/>
  <c r="M736" i="6"/>
  <c r="M746" i="6"/>
  <c r="M752" i="6"/>
  <c r="M756" i="6"/>
  <c r="M760" i="6"/>
  <c r="M764" i="6"/>
  <c r="M768" i="6"/>
  <c r="M772" i="6"/>
  <c r="M776" i="6"/>
  <c r="M780" i="6"/>
  <c r="M784" i="6"/>
  <c r="M788" i="6"/>
  <c r="M792" i="6"/>
  <c r="M1441" i="6"/>
  <c r="M1449" i="6"/>
  <c r="M1457" i="6"/>
  <c r="M1461" i="6"/>
  <c r="M1465" i="6"/>
  <c r="M900" i="6"/>
  <c r="M910" i="6"/>
  <c r="M920" i="6"/>
  <c r="M924" i="6"/>
  <c r="M930" i="6"/>
  <c r="M934" i="6"/>
  <c r="M938" i="6"/>
  <c r="M942" i="6"/>
  <c r="M946" i="6"/>
  <c r="M950" i="6"/>
  <c r="M954" i="6"/>
  <c r="M958" i="6"/>
  <c r="M962" i="6"/>
  <c r="M966" i="6"/>
  <c r="M970" i="6"/>
  <c r="M974" i="6"/>
  <c r="M978" i="6"/>
  <c r="M1597" i="6"/>
  <c r="M1605" i="6"/>
  <c r="M1613" i="6"/>
  <c r="M1617" i="6"/>
  <c r="M1621" i="6"/>
  <c r="M1625" i="6"/>
  <c r="M1753" i="6"/>
  <c r="M888" i="6"/>
  <c r="M1593" i="6"/>
  <c r="M988" i="6"/>
  <c r="M1049" i="6"/>
  <c r="M1057" i="6"/>
  <c r="M1065" i="6"/>
  <c r="M1073" i="6"/>
  <c r="M1727" i="6"/>
  <c r="M1741" i="6"/>
  <c r="M1749" i="6"/>
  <c r="M1096" i="6"/>
  <c r="M1106" i="6"/>
  <c r="M1114" i="6"/>
  <c r="M1122" i="6"/>
  <c r="M808" i="6"/>
  <c r="M812" i="6"/>
  <c r="M822" i="6"/>
  <c r="M832" i="6"/>
  <c r="M836" i="6"/>
  <c r="M842" i="6"/>
  <c r="M846" i="6"/>
  <c r="M850" i="6"/>
  <c r="M854" i="6"/>
  <c r="M858" i="6"/>
  <c r="M862" i="6"/>
  <c r="M866" i="6"/>
  <c r="M870" i="6"/>
  <c r="M874" i="6"/>
  <c r="M878" i="6"/>
  <c r="M882" i="6"/>
  <c r="M886" i="6"/>
  <c r="M1567" i="6"/>
  <c r="M1575" i="6"/>
  <c r="M1583" i="6"/>
  <c r="M1587" i="6"/>
  <c r="M1591" i="6"/>
  <c r="M996" i="6"/>
  <c r="M1000" i="6"/>
  <c r="M1010" i="6"/>
  <c r="M1016" i="6"/>
  <c r="M1020" i="6"/>
  <c r="M1024" i="6"/>
  <c r="M1028" i="6"/>
  <c r="M1032" i="6"/>
  <c r="M1036" i="6"/>
  <c r="M1040" i="6"/>
  <c r="M1078" i="6"/>
  <c r="M1722" i="6"/>
  <c r="M1834" i="6"/>
  <c r="M1842" i="6"/>
  <c r="M1850" i="6"/>
  <c r="M1877" i="6"/>
  <c r="M2045" i="6"/>
  <c r="M1790" i="6"/>
  <c r="M1794" i="6"/>
  <c r="M1798" i="6"/>
  <c r="M1802" i="6"/>
  <c r="M1806" i="6"/>
  <c r="M1810" i="6"/>
  <c r="M1814" i="6"/>
  <c r="M1818" i="6"/>
  <c r="M1822" i="6"/>
  <c r="M1826" i="6"/>
  <c r="M1829" i="6"/>
  <c r="M1837" i="6"/>
  <c r="M1845" i="6"/>
  <c r="M1853" i="6"/>
  <c r="M1859" i="6"/>
  <c r="M1863" i="6"/>
  <c r="M1867" i="6"/>
  <c r="M1871" i="6"/>
  <c r="M1875" i="6"/>
  <c r="M2021" i="6"/>
  <c r="M2025" i="6"/>
  <c r="M2029" i="6"/>
  <c r="M2033" i="6"/>
  <c r="M2037" i="6"/>
  <c r="M2041" i="6"/>
  <c r="M1951" i="6"/>
  <c r="M1128" i="6"/>
  <c r="M1132" i="6"/>
  <c r="M1136" i="6"/>
  <c r="M1140" i="6"/>
  <c r="M1144" i="6"/>
  <c r="M1148" i="6"/>
  <c r="M1152" i="6"/>
  <c r="M1156" i="6"/>
  <c r="M1160" i="6"/>
  <c r="M1164" i="6"/>
  <c r="M1168" i="6"/>
  <c r="M1172" i="6"/>
  <c r="M1176" i="6"/>
  <c r="M1762" i="6"/>
  <c r="M1770" i="6"/>
  <c r="M1774" i="6"/>
  <c r="M1778" i="6"/>
  <c r="M1782" i="6"/>
  <c r="M1786" i="6"/>
  <c r="M1316" i="6"/>
  <c r="M1320" i="6"/>
  <c r="M1326" i="6"/>
  <c r="M1330" i="6"/>
  <c r="M1334" i="6"/>
  <c r="M1338" i="6"/>
  <c r="M1342" i="6"/>
  <c r="M1346" i="6"/>
  <c r="M1350" i="6"/>
  <c r="M1354" i="6"/>
  <c r="M1358" i="6"/>
  <c r="M1362" i="6"/>
  <c r="M1366" i="6"/>
  <c r="M1395" i="6"/>
  <c r="M1399" i="6"/>
  <c r="M1884" i="6"/>
  <c r="M1892" i="6"/>
  <c r="M1898" i="6"/>
  <c r="M1902" i="6"/>
  <c r="M1906" i="6"/>
  <c r="M1910" i="6"/>
  <c r="M1914" i="6"/>
  <c r="M1473" i="6"/>
  <c r="M1479" i="6"/>
  <c r="M1483" i="6"/>
  <c r="M1487" i="6"/>
  <c r="M1491" i="6"/>
  <c r="M1495" i="6"/>
  <c r="M1499" i="6"/>
  <c r="M1503" i="6"/>
  <c r="M1507" i="6"/>
  <c r="M1511" i="6"/>
  <c r="M1515" i="6"/>
  <c r="M1519" i="6"/>
  <c r="M1523" i="6"/>
  <c r="M1527" i="6"/>
  <c r="M1531" i="6"/>
  <c r="M1535" i="6"/>
  <c r="M1539" i="6"/>
  <c r="M1543" i="6"/>
  <c r="M1547" i="6"/>
  <c r="M1551" i="6"/>
  <c r="M1555" i="6"/>
  <c r="M1559" i="6"/>
  <c r="M1918" i="6"/>
  <c r="M1926" i="6"/>
  <c r="M1930" i="6"/>
  <c r="M1934" i="6"/>
  <c r="M1938" i="6"/>
  <c r="M1942" i="6"/>
  <c r="M1946" i="6"/>
  <c r="M1631" i="6"/>
  <c r="M1635" i="6"/>
  <c r="M1639" i="6"/>
  <c r="M1643" i="6"/>
  <c r="M1647" i="6"/>
  <c r="M1651" i="6"/>
  <c r="M1655" i="6"/>
  <c r="M1659" i="6"/>
  <c r="M1663" i="6"/>
  <c r="M1667" i="6"/>
  <c r="M1671" i="6"/>
  <c r="M1675" i="6"/>
  <c r="M1679" i="6"/>
  <c r="M1683" i="6"/>
  <c r="M1687" i="6"/>
  <c r="M1691" i="6"/>
  <c r="M1695" i="6"/>
  <c r="M1699" i="6"/>
  <c r="M1703" i="6"/>
  <c r="M1707" i="6"/>
  <c r="M1711" i="6"/>
  <c r="M1989" i="6"/>
  <c r="M1993" i="6"/>
  <c r="M1997" i="6"/>
  <c r="M2001" i="6"/>
  <c r="M2005" i="6"/>
  <c r="M2009" i="6"/>
  <c r="M1883" i="6"/>
  <c r="M2227" i="6"/>
  <c r="M2259" i="6"/>
  <c r="M2275" i="6"/>
  <c r="M1956" i="6"/>
  <c r="M1960" i="6"/>
  <c r="M1964" i="6"/>
  <c r="M1968" i="6"/>
  <c r="M1972" i="6"/>
  <c r="M1976" i="6"/>
  <c r="M1980" i="6"/>
  <c r="M2052" i="6"/>
  <c r="M2056" i="6"/>
  <c r="M2060" i="6"/>
  <c r="M2064" i="6"/>
  <c r="M2068" i="6"/>
  <c r="M2072" i="6"/>
  <c r="M2076" i="6"/>
  <c r="M2084" i="6"/>
  <c r="M2088" i="6"/>
  <c r="M2092" i="6"/>
  <c r="M2096" i="6"/>
  <c r="M2100" i="6"/>
  <c r="M2104" i="6"/>
  <c r="M2108" i="6"/>
  <c r="M2112" i="6"/>
  <c r="M2116" i="6"/>
  <c r="M2120" i="6"/>
  <c r="M2124" i="6"/>
  <c r="M2128" i="6"/>
  <c r="M2132" i="6"/>
  <c r="M2136" i="6"/>
  <c r="M2140" i="6"/>
  <c r="M2144" i="6"/>
  <c r="M2152" i="6"/>
  <c r="M2160" i="6"/>
  <c r="M2168" i="6"/>
  <c r="M2176" i="6"/>
  <c r="M2184" i="6"/>
  <c r="M2284" i="6"/>
  <c r="M2195" i="6"/>
  <c r="M2293" i="6"/>
  <c r="M2202" i="6"/>
  <c r="M2234" i="6"/>
  <c r="M2266" i="6"/>
  <c r="M2282" i="6"/>
  <c r="M2456" i="6"/>
  <c r="M2472" i="6"/>
  <c r="M2488" i="6"/>
  <c r="M2504" i="6"/>
  <c r="M2520" i="6"/>
  <c r="M2463" i="6"/>
  <c r="M2479" i="6"/>
  <c r="M2511" i="6"/>
  <c r="M2466" i="6"/>
  <c r="M2482" i="6"/>
  <c r="M2498" i="6"/>
  <c r="M2533" i="6"/>
  <c r="M2541" i="6"/>
  <c r="M2549" i="6"/>
  <c r="M2294" i="6"/>
  <c r="M2298" i="6"/>
  <c r="M2310" i="6"/>
  <c r="M2314" i="6"/>
  <c r="M2326" i="6"/>
  <c r="M2330" i="6"/>
  <c r="M2342" i="6"/>
  <c r="M2346" i="6"/>
  <c r="M2350" i="6"/>
  <c r="M2358" i="6"/>
  <c r="M2362" i="6"/>
  <c r="M2370" i="6"/>
  <c r="M2374" i="6"/>
  <c r="M2378" i="6"/>
  <c r="M2390" i="6"/>
  <c r="M2394" i="6"/>
  <c r="M2402" i="6"/>
  <c r="M2406" i="6"/>
  <c r="M2410" i="6"/>
  <c r="M2414" i="6"/>
  <c r="M2418" i="6"/>
  <c r="M2422" i="6"/>
  <c r="M2426" i="6"/>
  <c r="M2434" i="6"/>
  <c r="M2438" i="6"/>
  <c r="M2442" i="6"/>
  <c r="M2453" i="6"/>
  <c r="M2469" i="6"/>
  <c r="M2485" i="6"/>
  <c r="M2501" i="6"/>
  <c r="M2517" i="6"/>
  <c r="M2570" i="6"/>
  <c r="M2578" i="6"/>
  <c r="M2586" i="6"/>
  <c r="M2602" i="6"/>
  <c r="M2618" i="6"/>
  <c r="M2626" i="6"/>
  <c r="M2634" i="6"/>
  <c r="M2642" i="6"/>
  <c r="M2650" i="6"/>
  <c r="M2666" i="6"/>
  <c r="M2670" i="6"/>
  <c r="M2674" i="6"/>
  <c r="M2682" i="6"/>
  <c r="M2690" i="6"/>
  <c r="M2698" i="6"/>
  <c r="M2714" i="6"/>
  <c r="M2744" i="6"/>
  <c r="M2760" i="6"/>
  <c r="M2776" i="6"/>
  <c r="M2792" i="6"/>
  <c r="M2747" i="6"/>
  <c r="M2779" i="6"/>
  <c r="M2795" i="6"/>
  <c r="M2800" i="6"/>
  <c r="M2808" i="6"/>
  <c r="M2824" i="6"/>
  <c r="M2730" i="6"/>
  <c r="M3018" i="6"/>
  <c r="M2840" i="6"/>
  <c r="M2848" i="6"/>
  <c r="M2856" i="6"/>
  <c r="M2872" i="6"/>
  <c r="M2888" i="6"/>
  <c r="M2896" i="6"/>
  <c r="M2904" i="6"/>
  <c r="M2912" i="6"/>
  <c r="M2920" i="6"/>
  <c r="M2936" i="6"/>
  <c r="M2952" i="6"/>
  <c r="M2968" i="6"/>
  <c r="M2976" i="6"/>
  <c r="M2984" i="6"/>
  <c r="M2992" i="6"/>
  <c r="M3000" i="6"/>
  <c r="M3009" i="6"/>
  <c r="M3025" i="6"/>
  <c r="M3197" i="6"/>
  <c r="M3213" i="6"/>
  <c r="M3229" i="6"/>
  <c r="M3144" i="6"/>
  <c r="M3160" i="6"/>
  <c r="M3176" i="6"/>
  <c r="M3190" i="6"/>
  <c r="M3206" i="6"/>
  <c r="M3222" i="6"/>
  <c r="M3139" i="6"/>
  <c r="M3155" i="6"/>
  <c r="M3171" i="6"/>
  <c r="M3187" i="6"/>
  <c r="M3040" i="6"/>
  <c r="M3048" i="6"/>
  <c r="M3056" i="6"/>
  <c r="M3064" i="6"/>
  <c r="M3080" i="6"/>
  <c r="M3096" i="6"/>
  <c r="M3112" i="6"/>
  <c r="M3128" i="6"/>
  <c r="M3146" i="6"/>
  <c r="M3162" i="6"/>
  <c r="M3178" i="6"/>
  <c r="M3370" i="6"/>
  <c r="M3369" i="6"/>
  <c r="M3238" i="6"/>
  <c r="M3242" i="6"/>
  <c r="M3250" i="6"/>
  <c r="M3254" i="6"/>
  <c r="M3258" i="6"/>
  <c r="M3270" i="6"/>
  <c r="M3274" i="6"/>
  <c r="M3286" i="6"/>
  <c r="M3290" i="6"/>
  <c r="M3302" i="6"/>
  <c r="M3306" i="6"/>
  <c r="M3318" i="6"/>
  <c r="M3322" i="6"/>
  <c r="M3334" i="6"/>
  <c r="M3338" i="6"/>
  <c r="M3350" i="6"/>
  <c r="M3354" i="6"/>
  <c r="M3362" i="6"/>
  <c r="M3375" i="6"/>
  <c r="M3387" i="6"/>
  <c r="M3391" i="6"/>
  <c r="M3403" i="6"/>
  <c r="M3407" i="6"/>
  <c r="M3423" i="6"/>
  <c r="M3427" i="6"/>
  <c r="M3439" i="6"/>
  <c r="M3443" i="6"/>
  <c r="M3455" i="6"/>
  <c r="M3459" i="6"/>
  <c r="M3471" i="6"/>
  <c r="M3475" i="6"/>
  <c r="M3487" i="6"/>
  <c r="M3491" i="6"/>
  <c r="M3499" i="6"/>
  <c r="M3502" i="6"/>
  <c r="M3518" i="6"/>
  <c r="M3508" i="6"/>
  <c r="M3524" i="6"/>
  <c r="M3531" i="6"/>
  <c r="M3539" i="6"/>
  <c r="M3555" i="6"/>
  <c r="M3571" i="6"/>
  <c r="M3579" i="6"/>
  <c r="M3587" i="6"/>
  <c r="M3603" i="6"/>
  <c r="M3619" i="6"/>
  <c r="M3635" i="6"/>
  <c r="M3643" i="6"/>
  <c r="M3655" i="6"/>
  <c r="M3659" i="6"/>
  <c r="M3667" i="6"/>
  <c r="M3671" i="6"/>
  <c r="M3675" i="6"/>
  <c r="M3687" i="6"/>
  <c r="M3691" i="6"/>
  <c r="M3703" i="6"/>
  <c r="M3755" i="6"/>
  <c r="M3771" i="6"/>
  <c r="M3787" i="6"/>
  <c r="M3803" i="6"/>
  <c r="M3811" i="6"/>
  <c r="M3819" i="6"/>
  <c r="M3835" i="6"/>
  <c r="M3851" i="6"/>
  <c r="M3868" i="6"/>
  <c r="M3907" i="6"/>
  <c r="M3923" i="6"/>
  <c r="M3866" i="6"/>
  <c r="M3887" i="6"/>
  <c r="M3891" i="6"/>
  <c r="M3930" i="6"/>
  <c r="M3937" i="6"/>
  <c r="M3953" i="6"/>
  <c r="M3969" i="6"/>
  <c r="M3977" i="6"/>
  <c r="M4031" i="6"/>
  <c r="M4060" i="6"/>
  <c r="M4079" i="6"/>
  <c r="M4095" i="6"/>
  <c r="M522" i="6"/>
  <c r="M1200" i="6"/>
  <c r="M1192" i="6"/>
  <c r="M1184" i="6"/>
  <c r="M416" i="6"/>
  <c r="M412" i="6"/>
  <c r="M408" i="6"/>
  <c r="M404" i="6"/>
  <c r="M400" i="6"/>
  <c r="M394" i="6"/>
  <c r="M384" i="6"/>
  <c r="M380" i="6"/>
  <c r="M370" i="6"/>
  <c r="M360" i="6"/>
  <c r="M356" i="6"/>
  <c r="M346" i="6"/>
  <c r="M336" i="6"/>
  <c r="M1230" i="6"/>
  <c r="M1222" i="6"/>
  <c r="M1214" i="6"/>
  <c r="M227" i="6"/>
  <c r="M223" i="6"/>
  <c r="M217" i="6"/>
  <c r="M207" i="6"/>
  <c r="M203" i="6"/>
  <c r="M193" i="6"/>
  <c r="M183" i="6"/>
  <c r="M179" i="6"/>
  <c r="M169" i="6"/>
  <c r="M159" i="6"/>
  <c r="M155" i="6"/>
  <c r="M1893" i="6"/>
  <c r="M475" i="6"/>
  <c r="M1987" i="6"/>
  <c r="M653" i="6"/>
  <c r="M740" i="6"/>
  <c r="M828" i="6"/>
  <c r="M914" i="6"/>
  <c r="M1092" i="6"/>
  <c r="M1312" i="6"/>
  <c r="M1899" i="6"/>
  <c r="M1903" i="6"/>
  <c r="M1907" i="6"/>
  <c r="M1911" i="6"/>
  <c r="M1915" i="6"/>
  <c r="M1474" i="6"/>
  <c r="M1480" i="6"/>
  <c r="M1484" i="6"/>
  <c r="M1488" i="6"/>
  <c r="M1492" i="6"/>
  <c r="M1496" i="6"/>
  <c r="M1500" i="6"/>
  <c r="M1504" i="6"/>
  <c r="M1508" i="6"/>
  <c r="M1512" i="6"/>
  <c r="M1516" i="6"/>
  <c r="M1520" i="6"/>
  <c r="M1524" i="6"/>
  <c r="M1528" i="6"/>
  <c r="M1532" i="6"/>
  <c r="M1536" i="6"/>
  <c r="M1540" i="6"/>
  <c r="M1544" i="6"/>
  <c r="M1548" i="6"/>
  <c r="M1552" i="6"/>
  <c r="M1556" i="6"/>
  <c r="M1560" i="6"/>
  <c r="M1919" i="6"/>
  <c r="M1927" i="6"/>
  <c r="M1931" i="6"/>
  <c r="M1935" i="6"/>
  <c r="M1939" i="6"/>
  <c r="M1943" i="6"/>
  <c r="M1947" i="6"/>
  <c r="M1632" i="6"/>
  <c r="M1636" i="6"/>
  <c r="M1640" i="6"/>
  <c r="M1644" i="6"/>
  <c r="M1648" i="6"/>
  <c r="M1652" i="6"/>
  <c r="M1656" i="6"/>
  <c r="M1660" i="6"/>
  <c r="M1664" i="6"/>
  <c r="M1668" i="6"/>
  <c r="M1672" i="6"/>
  <c r="M1676" i="6"/>
  <c r="M1680" i="6"/>
  <c r="M1684" i="6"/>
  <c r="M1688" i="6"/>
  <c r="M1692" i="6"/>
  <c r="M1696" i="6"/>
  <c r="M1700" i="6"/>
  <c r="M1704" i="6"/>
  <c r="M1708" i="6"/>
  <c r="M1712" i="6"/>
  <c r="M1982" i="6"/>
  <c r="M1990" i="6"/>
  <c r="M1994" i="6"/>
  <c r="M1998" i="6"/>
  <c r="M2002" i="6"/>
  <c r="M2006" i="6"/>
  <c r="M2010" i="6"/>
  <c r="M2201" i="6"/>
  <c r="M2217" i="6"/>
  <c r="M1953" i="6"/>
  <c r="M1957" i="6"/>
  <c r="M1961" i="6"/>
  <c r="M1965" i="6"/>
  <c r="M1969" i="6"/>
  <c r="M1973" i="6"/>
  <c r="M1977" i="6"/>
  <c r="M2053" i="6"/>
  <c r="M2057" i="6"/>
  <c r="M2061" i="6"/>
  <c r="M2065" i="6"/>
  <c r="M2069" i="6"/>
  <c r="M2073" i="6"/>
  <c r="M2077" i="6"/>
  <c r="M2081" i="6"/>
  <c r="M2085" i="6"/>
  <c r="M2089" i="6"/>
  <c r="M2093" i="6"/>
  <c r="M2097" i="6"/>
  <c r="M2101" i="6"/>
  <c r="M2105" i="6"/>
  <c r="M2109" i="6"/>
  <c r="M2113" i="6"/>
  <c r="M2117" i="6"/>
  <c r="M2121" i="6"/>
  <c r="M2125" i="6"/>
  <c r="M2129" i="6"/>
  <c r="M2133" i="6"/>
  <c r="M2137" i="6"/>
  <c r="M2141" i="6"/>
  <c r="M2145" i="6"/>
  <c r="M2153" i="6"/>
  <c r="M2161" i="6"/>
  <c r="M2169" i="6"/>
  <c r="M2185" i="6"/>
  <c r="M2192" i="6"/>
  <c r="M2208" i="6"/>
  <c r="M2240" i="6"/>
  <c r="M2256" i="6"/>
  <c r="M2272" i="6"/>
  <c r="M2233" i="6"/>
  <c r="M2249" i="6"/>
  <c r="M2265" i="6"/>
  <c r="M2190" i="6"/>
  <c r="M2206" i="6"/>
  <c r="M2222" i="6"/>
  <c r="M2238" i="6"/>
  <c r="M2254" i="6"/>
  <c r="M2270" i="6"/>
  <c r="M2286" i="6"/>
  <c r="M2460" i="6"/>
  <c r="M2476" i="6"/>
  <c r="M2492" i="6"/>
  <c r="M2508" i="6"/>
  <c r="M2454" i="6"/>
  <c r="M2470" i="6"/>
  <c r="M2486" i="6"/>
  <c r="M2502" i="6"/>
  <c r="M2518" i="6"/>
  <c r="M2530" i="6"/>
  <c r="M2534" i="6"/>
  <c r="M2538" i="6"/>
  <c r="M2542" i="6"/>
  <c r="M2546" i="6"/>
  <c r="M2550" i="6"/>
  <c r="M2554" i="6"/>
  <c r="M2295" i="6"/>
  <c r="M2311" i="6"/>
  <c r="M2319" i="6"/>
  <c r="M2327" i="6"/>
  <c r="M2331" i="6"/>
  <c r="M2335" i="6"/>
  <c r="M2343" i="6"/>
  <c r="M2351" i="6"/>
  <c r="M2359" i="6"/>
  <c r="M2367" i="6"/>
  <c r="M2375" i="6"/>
  <c r="M2391" i="6"/>
  <c r="M2395" i="6"/>
  <c r="M2399" i="6"/>
  <c r="M2407" i="6"/>
  <c r="M2415" i="6"/>
  <c r="M2423" i="6"/>
  <c r="M2439" i="6"/>
  <c r="M2447" i="6"/>
  <c r="M2749" i="6"/>
  <c r="M2765" i="6"/>
  <c r="M2781" i="6"/>
  <c r="M2832" i="6"/>
  <c r="M2567" i="6"/>
  <c r="M2575" i="6"/>
  <c r="M2583" i="6"/>
  <c r="M2599" i="6"/>
  <c r="M2603" i="6"/>
  <c r="M2607" i="6"/>
  <c r="M2615" i="6"/>
  <c r="M2623" i="6"/>
  <c r="M2631" i="6"/>
  <c r="M2647" i="6"/>
  <c r="M2651" i="6"/>
  <c r="M2655" i="6"/>
  <c r="M2663" i="6"/>
  <c r="M2671" i="6"/>
  <c r="M2679" i="6"/>
  <c r="M2687" i="6"/>
  <c r="M2695" i="6"/>
  <c r="M2703" i="6"/>
  <c r="M2711" i="6"/>
  <c r="M2719" i="6"/>
  <c r="M2732" i="6"/>
  <c r="M2796" i="6"/>
  <c r="M2797" i="6"/>
  <c r="M2813" i="6"/>
  <c r="M2821" i="6"/>
  <c r="M2829" i="6"/>
  <c r="M2835" i="6"/>
  <c r="M2734" i="6"/>
  <c r="M2750" i="6"/>
  <c r="M2766" i="6"/>
  <c r="M2782" i="6"/>
  <c r="M2837" i="6"/>
  <c r="M2845" i="6"/>
  <c r="M2853" i="6"/>
  <c r="M2861" i="6"/>
  <c r="M2877" i="6"/>
  <c r="M2885" i="6"/>
  <c r="M2893" i="6"/>
  <c r="M2901" i="6"/>
  <c r="M2909" i="6"/>
  <c r="M2917" i="6"/>
  <c r="M2925" i="6"/>
  <c r="M2941" i="6"/>
  <c r="M2949" i="6"/>
  <c r="M2957" i="6"/>
  <c r="M2965" i="6"/>
  <c r="M2969" i="6"/>
  <c r="M2981" i="6"/>
  <c r="M2985" i="6"/>
  <c r="M2989" i="6"/>
  <c r="M2993" i="6"/>
  <c r="M2997" i="6"/>
  <c r="M3001" i="6"/>
  <c r="M3019" i="6"/>
  <c r="M3008" i="6"/>
  <c r="M3024" i="6"/>
  <c r="M3013" i="6"/>
  <c r="M3029" i="6"/>
  <c r="M3201" i="6"/>
  <c r="M3217" i="6"/>
  <c r="M3233" i="6"/>
  <c r="M3194" i="6"/>
  <c r="M3210" i="6"/>
  <c r="M3226" i="6"/>
  <c r="M3033" i="6"/>
  <c r="M3045" i="6"/>
  <c r="M3049" i="6"/>
  <c r="M3061" i="6"/>
  <c r="M3065" i="6"/>
  <c r="M3077" i="6"/>
  <c r="M3081" i="6"/>
  <c r="M3089" i="6"/>
  <c r="M3093" i="6"/>
  <c r="M3097" i="6"/>
  <c r="M3109" i="6"/>
  <c r="M3113" i="6"/>
  <c r="M3125" i="6"/>
  <c r="M3129" i="6"/>
  <c r="M3200" i="6"/>
  <c r="M3216" i="6"/>
  <c r="M3232" i="6"/>
  <c r="M3247" i="6"/>
  <c r="M3263" i="6"/>
  <c r="M3279" i="6"/>
  <c r="M3287" i="6"/>
  <c r="M3295" i="6"/>
  <c r="M3311" i="6"/>
  <c r="M3327" i="6"/>
  <c r="M3343" i="6"/>
  <c r="M3359" i="6"/>
  <c r="M3392" i="6"/>
  <c r="M3408" i="6"/>
  <c r="M3420" i="6"/>
  <c r="M3428" i="6"/>
  <c r="M3444" i="6"/>
  <c r="M3460" i="6"/>
  <c r="M3476" i="6"/>
  <c r="M3492" i="6"/>
  <c r="M3506" i="6"/>
  <c r="M3522" i="6"/>
  <c r="M3540" i="6"/>
  <c r="M3556" i="6"/>
  <c r="M3572" i="6"/>
  <c r="M3588" i="6"/>
  <c r="M3604" i="6"/>
  <c r="M3620" i="6"/>
  <c r="M3636" i="6"/>
  <c r="M3648" i="6"/>
  <c r="M3664" i="6"/>
  <c r="M3680" i="6"/>
  <c r="M3696" i="6"/>
  <c r="M3707" i="6"/>
  <c r="M3737" i="6"/>
  <c r="M3722" i="6"/>
  <c r="M3723" i="6"/>
  <c r="M3739" i="6"/>
  <c r="M3772" i="6"/>
  <c r="M3788" i="6"/>
  <c r="M3796" i="6"/>
  <c r="M3804" i="6"/>
  <c r="M3816" i="6"/>
  <c r="M3820" i="6"/>
  <c r="M3828" i="6"/>
  <c r="M3832" i="6"/>
  <c r="M3836" i="6"/>
  <c r="M3852" i="6"/>
  <c r="M3867" i="6"/>
  <c r="M3902" i="6"/>
  <c r="M3872" i="6"/>
  <c r="M3888" i="6"/>
  <c r="M3938" i="6"/>
  <c r="M3954" i="6"/>
  <c r="M3971" i="6"/>
  <c r="M4012" i="6"/>
  <c r="M4028" i="6"/>
  <c r="M4045" i="6"/>
  <c r="M4061" i="6"/>
  <c r="M4076" i="6"/>
  <c r="M4092" i="6"/>
  <c r="M516" i="6"/>
  <c r="M1197" i="6"/>
  <c r="M1189" i="6"/>
  <c r="M1181" i="6"/>
  <c r="M415" i="6"/>
  <c r="M411" i="6"/>
  <c r="M407" i="6"/>
  <c r="M403" i="6"/>
  <c r="M399" i="6"/>
  <c r="M393" i="6"/>
  <c r="M383" i="6"/>
  <c r="M379" i="6"/>
  <c r="M369" i="6"/>
  <c r="M359" i="6"/>
  <c r="M355" i="6"/>
  <c r="M345" i="6"/>
  <c r="M335" i="6"/>
  <c r="M1229" i="6"/>
  <c r="M1221" i="6"/>
  <c r="M1213" i="6"/>
  <c r="M226" i="6"/>
  <c r="M220" i="6"/>
  <c r="M216" i="6"/>
  <c r="M206" i="6"/>
  <c r="M196" i="6"/>
  <c r="M192" i="6"/>
  <c r="M182" i="6"/>
  <c r="M172" i="6"/>
  <c r="M168" i="6"/>
  <c r="M158" i="6"/>
  <c r="M148" i="6"/>
  <c r="M1890" i="6"/>
  <c r="M474" i="6"/>
  <c r="M1984" i="6"/>
  <c r="M564" i="6"/>
  <c r="M652" i="6"/>
  <c r="M739" i="6"/>
  <c r="M827" i="6"/>
  <c r="M1004" i="6"/>
  <c r="M1091" i="6"/>
  <c r="M1311" i="6"/>
  <c r="M1900" i="6"/>
  <c r="M1904" i="6"/>
  <c r="M1908" i="6"/>
  <c r="M1912" i="6"/>
  <c r="M1916" i="6"/>
  <c r="M1477" i="6"/>
  <c r="M1481" i="6"/>
  <c r="M1485" i="6"/>
  <c r="M1489" i="6"/>
  <c r="M1493" i="6"/>
  <c r="M1497" i="6"/>
  <c r="M1501" i="6"/>
  <c r="M1505" i="6"/>
  <c r="M1509" i="6"/>
  <c r="M1513" i="6"/>
  <c r="M1517" i="6"/>
  <c r="M1521" i="6"/>
  <c r="M1525" i="6"/>
  <c r="M1529" i="6"/>
  <c r="M1533" i="6"/>
  <c r="M1537" i="6"/>
  <c r="M1541" i="6"/>
  <c r="M1545" i="6"/>
  <c r="M1549" i="6"/>
  <c r="M1553" i="6"/>
  <c r="M1557" i="6"/>
  <c r="M1561" i="6"/>
  <c r="M1922" i="6"/>
  <c r="M1928" i="6"/>
  <c r="M1932" i="6"/>
  <c r="M1936" i="6"/>
  <c r="M1940" i="6"/>
  <c r="M1944" i="6"/>
  <c r="M1948" i="6"/>
  <c r="M1633" i="6"/>
  <c r="M1637" i="6"/>
  <c r="M1641" i="6"/>
  <c r="M1645" i="6"/>
  <c r="M1649" i="6"/>
  <c r="M1653" i="6"/>
  <c r="M1657" i="6"/>
  <c r="M1661" i="6"/>
  <c r="M1665" i="6"/>
  <c r="M1669" i="6"/>
  <c r="M1673" i="6"/>
  <c r="M1677" i="6"/>
  <c r="M1681" i="6"/>
  <c r="M1685" i="6"/>
  <c r="M1689" i="6"/>
  <c r="M1693" i="6"/>
  <c r="M1697" i="6"/>
  <c r="M1701" i="6"/>
  <c r="M1705" i="6"/>
  <c r="M1709" i="6"/>
  <c r="M1713" i="6"/>
  <c r="M1985" i="6"/>
  <c r="M1991" i="6"/>
  <c r="M1995" i="6"/>
  <c r="M1999" i="6"/>
  <c r="M2003" i="6"/>
  <c r="M2007" i="6"/>
  <c r="M2011" i="6"/>
  <c r="M2235" i="6"/>
  <c r="M2251" i="6"/>
  <c r="M2267" i="6"/>
  <c r="M1954" i="6"/>
  <c r="M1958" i="6"/>
  <c r="M1962" i="6"/>
  <c r="M1966" i="6"/>
  <c r="M1970" i="6"/>
  <c r="M1974" i="6"/>
  <c r="M1978" i="6"/>
  <c r="M2048" i="6"/>
  <c r="M2054" i="6"/>
  <c r="M2058" i="6"/>
  <c r="M2062" i="6"/>
  <c r="M2066" i="6"/>
  <c r="M2070" i="6"/>
  <c r="M2074" i="6"/>
  <c r="M2078" i="6"/>
  <c r="M2082" i="6"/>
  <c r="M2086" i="6"/>
  <c r="M2090" i="6"/>
  <c r="M2094" i="6"/>
  <c r="M2098" i="6"/>
  <c r="M2102" i="6"/>
  <c r="M2106" i="6"/>
  <c r="M2110" i="6"/>
  <c r="M2114" i="6"/>
  <c r="M2118" i="6"/>
  <c r="M2122" i="6"/>
  <c r="M2126" i="6"/>
  <c r="M2130" i="6"/>
  <c r="M2134" i="6"/>
  <c r="M2138" i="6"/>
  <c r="M2146" i="6"/>
  <c r="M2162" i="6"/>
  <c r="M2170" i="6"/>
  <c r="M2178" i="6"/>
  <c r="M2182" i="6"/>
  <c r="M2186" i="6"/>
  <c r="M2292" i="6"/>
  <c r="M2203" i="6"/>
  <c r="M2219" i="6"/>
  <c r="M2285" i="6"/>
  <c r="M2194" i="6"/>
  <c r="M2210" i="6"/>
  <c r="M2226" i="6"/>
  <c r="M2242" i="6"/>
  <c r="M2258" i="6"/>
  <c r="M2274" i="6"/>
  <c r="M2290" i="6"/>
  <c r="M2455" i="6"/>
  <c r="M2471" i="6"/>
  <c r="M2487" i="6"/>
  <c r="M2503" i="6"/>
  <c r="M2519" i="6"/>
  <c r="M2458" i="6"/>
  <c r="M2474" i="6"/>
  <c r="M2490" i="6"/>
  <c r="M2506" i="6"/>
  <c r="M2522" i="6"/>
  <c r="M2527" i="6"/>
  <c r="M2535" i="6"/>
  <c r="M2543" i="6"/>
  <c r="M2551" i="6"/>
  <c r="M2300" i="6"/>
  <c r="M2308" i="6"/>
  <c r="M2316" i="6"/>
  <c r="M2324" i="6"/>
  <c r="M2332" i="6"/>
  <c r="M2340" i="6"/>
  <c r="M2348" i="6"/>
  <c r="M2364" i="6"/>
  <c r="M2372" i="6"/>
  <c r="M2380" i="6"/>
  <c r="M2388" i="6"/>
  <c r="M2396" i="6"/>
  <c r="M2412" i="6"/>
  <c r="M2420" i="6"/>
  <c r="M2428" i="6"/>
  <c r="M2436" i="6"/>
  <c r="M2444" i="6"/>
  <c r="M2477" i="6"/>
  <c r="M2493" i="6"/>
  <c r="M2509" i="6"/>
  <c r="M2564" i="6"/>
  <c r="M2568" i="6"/>
  <c r="M2572" i="6"/>
  <c r="M2580" i="6"/>
  <c r="M2584" i="6"/>
  <c r="M2588" i="6"/>
  <c r="M2596" i="6"/>
  <c r="M2600" i="6"/>
  <c r="M2604" i="6"/>
  <c r="M2616" i="6"/>
  <c r="M2620" i="6"/>
  <c r="M2632" i="6"/>
  <c r="M2636" i="6"/>
  <c r="M2644" i="6"/>
  <c r="M2648" i="6"/>
  <c r="M2652" i="6"/>
  <c r="M2660" i="6"/>
  <c r="M2664" i="6"/>
  <c r="M2668" i="6"/>
  <c r="M2676" i="6"/>
  <c r="M2680" i="6"/>
  <c r="M2684" i="6"/>
  <c r="M2696" i="6"/>
  <c r="M2700" i="6"/>
  <c r="M2708" i="6"/>
  <c r="M2712" i="6"/>
  <c r="M2716" i="6"/>
  <c r="M2736" i="6"/>
  <c r="M2768" i="6"/>
  <c r="M2784" i="6"/>
  <c r="M2723" i="6"/>
  <c r="M2739" i="6"/>
  <c r="M2755" i="6"/>
  <c r="M2771" i="6"/>
  <c r="M2787" i="6"/>
  <c r="M2798" i="6"/>
  <c r="M2806" i="6"/>
  <c r="M2810" i="6"/>
  <c r="M2814" i="6"/>
  <c r="M2822" i="6"/>
  <c r="M2826" i="6"/>
  <c r="M2830" i="6"/>
  <c r="M2722" i="6"/>
  <c r="M3010" i="6"/>
  <c r="M2842" i="6"/>
  <c r="M2846" i="6"/>
  <c r="M2854" i="6"/>
  <c r="M2858" i="6"/>
  <c r="M2862" i="6"/>
  <c r="M2870" i="6"/>
  <c r="M2874" i="6"/>
  <c r="M2878" i="6"/>
  <c r="M2886" i="6"/>
  <c r="M2890" i="6"/>
  <c r="M2894" i="6"/>
  <c r="M2906" i="6"/>
  <c r="M2910" i="6"/>
  <c r="M2918" i="6"/>
  <c r="M2922" i="6"/>
  <c r="M2926" i="6"/>
  <c r="M2938" i="6"/>
  <c r="M2942" i="6"/>
  <c r="M2950" i="6"/>
  <c r="M2958" i="6"/>
  <c r="M2962" i="6"/>
  <c r="M2970" i="6"/>
  <c r="M2986" i="6"/>
  <c r="M2994" i="6"/>
  <c r="M3002" i="6"/>
  <c r="M3017" i="6"/>
  <c r="M3141" i="6"/>
  <c r="M3157" i="6"/>
  <c r="M3173" i="6"/>
  <c r="M3168" i="6"/>
  <c r="M3184" i="6"/>
  <c r="M3034" i="6"/>
  <c r="M3050" i="6"/>
  <c r="M3066" i="6"/>
  <c r="M3074" i="6"/>
  <c r="M3082" i="6"/>
  <c r="M3098" i="6"/>
  <c r="M3114" i="6"/>
  <c r="M3126" i="6"/>
  <c r="M3130" i="6"/>
  <c r="M3377" i="6"/>
  <c r="M3376" i="6"/>
  <c r="M3248" i="6"/>
  <c r="M3264" i="6"/>
  <c r="M3272" i="6"/>
  <c r="M3280" i="6"/>
  <c r="M3296" i="6"/>
  <c r="M3312" i="6"/>
  <c r="M3328" i="6"/>
  <c r="M3336" i="6"/>
  <c r="M3344" i="6"/>
  <c r="M3360" i="6"/>
  <c r="M3393" i="6"/>
  <c r="M3401" i="6"/>
  <c r="M3409" i="6"/>
  <c r="M3417" i="6"/>
  <c r="M3433" i="6"/>
  <c r="M3449" i="6"/>
  <c r="M3465" i="6"/>
  <c r="M3481" i="6"/>
  <c r="M3497" i="6"/>
  <c r="M3507" i="6"/>
  <c r="M3523" i="6"/>
  <c r="M3513" i="6"/>
  <c r="M3516" i="6"/>
  <c r="M3529" i="6"/>
  <c r="M3541" i="6"/>
  <c r="M3545" i="6"/>
  <c r="M3561" i="6"/>
  <c r="M3577" i="6"/>
  <c r="M3585" i="6"/>
  <c r="M3593" i="6"/>
  <c r="M3609" i="6"/>
  <c r="M3625" i="6"/>
  <c r="M3641" i="6"/>
  <c r="M3649" i="6"/>
  <c r="M3665" i="6"/>
  <c r="M3681" i="6"/>
  <c r="M3697" i="6"/>
  <c r="M3726" i="6"/>
  <c r="M3742" i="6"/>
  <c r="M3709" i="6"/>
  <c r="M3712" i="6"/>
  <c r="M3728" i="6"/>
  <c r="M3744" i="6"/>
  <c r="M3757" i="6"/>
  <c r="M3765" i="6"/>
  <c r="M3781" i="6"/>
  <c r="M3797" i="6"/>
  <c r="M3813" i="6"/>
  <c r="M3829" i="6"/>
  <c r="M3845" i="6"/>
  <c r="M3904" i="6"/>
  <c r="M3920" i="6"/>
  <c r="M3873" i="6"/>
  <c r="M3874" i="6"/>
  <c r="M3881" i="6"/>
  <c r="M3889" i="6"/>
  <c r="M3984" i="6"/>
  <c r="M3966" i="6"/>
  <c r="M3996" i="6"/>
  <c r="M3998" i="6"/>
  <c r="M3939" i="6"/>
  <c r="M3947" i="6"/>
  <c r="M3955" i="6"/>
  <c r="M4015" i="6"/>
  <c r="M3997" i="6"/>
  <c r="M4005" i="6"/>
  <c r="M4014" i="6"/>
  <c r="M4039" i="6"/>
  <c r="M4029" i="6"/>
  <c r="M4046" i="6"/>
  <c r="M4062" i="6"/>
  <c r="M4077" i="6"/>
  <c r="M4093" i="6"/>
  <c r="M1196" i="6"/>
  <c r="M1188" i="6"/>
  <c r="M1180" i="6"/>
  <c r="M414" i="6"/>
  <c r="M410" i="6"/>
  <c r="M406" i="6"/>
  <c r="M402" i="6"/>
  <c r="M396" i="6"/>
  <c r="M392" i="6"/>
  <c r="M382" i="6"/>
  <c r="M372" i="6"/>
  <c r="M368" i="6"/>
  <c r="M358" i="6"/>
  <c r="M348" i="6"/>
  <c r="M344" i="6"/>
  <c r="M334" i="6"/>
  <c r="M1226" i="6"/>
  <c r="M1218" i="6"/>
  <c r="M1210" i="6"/>
  <c r="M225" i="6"/>
  <c r="M219" i="6"/>
  <c r="M215" i="6"/>
  <c r="M205" i="6"/>
  <c r="M195" i="6"/>
  <c r="M191" i="6"/>
  <c r="M181" i="6"/>
  <c r="M171" i="6"/>
  <c r="M167" i="6"/>
  <c r="M157" i="6"/>
  <c r="M147" i="6"/>
  <c r="M563" i="6"/>
  <c r="M651" i="6"/>
  <c r="M738" i="6"/>
  <c r="M826" i="6"/>
  <c r="M916" i="6"/>
  <c r="M1003" i="6"/>
  <c r="M1090" i="6"/>
  <c r="M1310" i="6"/>
  <c r="M1370" i="6"/>
  <c r="M1374" i="6"/>
  <c r="M1378" i="6"/>
  <c r="M1382" i="6"/>
  <c r="M1386" i="6"/>
  <c r="M1390" i="6"/>
  <c r="M1394" i="6"/>
  <c r="M1398" i="6"/>
  <c r="M1402" i="6"/>
  <c r="M1891" i="6"/>
  <c r="M1897" i="6"/>
  <c r="M1901" i="6"/>
  <c r="M1905" i="6"/>
  <c r="M1909" i="6"/>
  <c r="M1913" i="6"/>
  <c r="M1472" i="6"/>
  <c r="M1478" i="6"/>
  <c r="M1482" i="6"/>
  <c r="M1486" i="6"/>
  <c r="M1490" i="6"/>
  <c r="M1494" i="6"/>
  <c r="M1498" i="6"/>
  <c r="M1502" i="6"/>
  <c r="M1506" i="6"/>
  <c r="M1510" i="6"/>
  <c r="M1514" i="6"/>
  <c r="M1518" i="6"/>
  <c r="M1522" i="6"/>
  <c r="M1526" i="6"/>
  <c r="M1530" i="6"/>
  <c r="M1534" i="6"/>
  <c r="M1538" i="6"/>
  <c r="M1542" i="6"/>
  <c r="M1546" i="6"/>
  <c r="M1550" i="6"/>
  <c r="M1554" i="6"/>
  <c r="M1558" i="6"/>
  <c r="M1923" i="6"/>
  <c r="M1929" i="6"/>
  <c r="M1933" i="6"/>
  <c r="M1937" i="6"/>
  <c r="M1941" i="6"/>
  <c r="M1945" i="6"/>
  <c r="M1634" i="6"/>
  <c r="M1638" i="6"/>
  <c r="M1642" i="6"/>
  <c r="M1646" i="6"/>
  <c r="M1650" i="6"/>
  <c r="M1654" i="6"/>
  <c r="M1658" i="6"/>
  <c r="M1662" i="6"/>
  <c r="M1666" i="6"/>
  <c r="M1670" i="6"/>
  <c r="M1674" i="6"/>
  <c r="M1678" i="6"/>
  <c r="M1682" i="6"/>
  <c r="M1686" i="6"/>
  <c r="M1690" i="6"/>
  <c r="M1694" i="6"/>
  <c r="M1698" i="6"/>
  <c r="M1702" i="6"/>
  <c r="M1706" i="6"/>
  <c r="M1710" i="6"/>
  <c r="M1714" i="6"/>
  <c r="M1986" i="6"/>
  <c r="M1992" i="6"/>
  <c r="M1996" i="6"/>
  <c r="M2000" i="6"/>
  <c r="M2004" i="6"/>
  <c r="M2008" i="6"/>
  <c r="M2193" i="6"/>
  <c r="M2209" i="6"/>
  <c r="M2225" i="6"/>
  <c r="M2287" i="6"/>
  <c r="M1955" i="6"/>
  <c r="M1959" i="6"/>
  <c r="M1963" i="6"/>
  <c r="M1967" i="6"/>
  <c r="M1971" i="6"/>
  <c r="M1975" i="6"/>
  <c r="M1979" i="6"/>
  <c r="M2051" i="6"/>
  <c r="M2055" i="6"/>
  <c r="M2059" i="6"/>
  <c r="M2063" i="6"/>
  <c r="M2067" i="6"/>
  <c r="M2071" i="6"/>
  <c r="M2075" i="6"/>
  <c r="M2079" i="6"/>
  <c r="M2083" i="6"/>
  <c r="M2087" i="6"/>
  <c r="M2091" i="6"/>
  <c r="M2095" i="6"/>
  <c r="M2099" i="6"/>
  <c r="M2103" i="6"/>
  <c r="M2107" i="6"/>
  <c r="M2111" i="6"/>
  <c r="M2115" i="6"/>
  <c r="M2119" i="6"/>
  <c r="M2123" i="6"/>
  <c r="M2127" i="6"/>
  <c r="M2131" i="6"/>
  <c r="M2135" i="6"/>
  <c r="M2139" i="6"/>
  <c r="M2143" i="6"/>
  <c r="M2151" i="6"/>
  <c r="M2155" i="6"/>
  <c r="M2163" i="6"/>
  <c r="M2167" i="6"/>
  <c r="M2171" i="6"/>
  <c r="M2179" i="6"/>
  <c r="M2183" i="6"/>
  <c r="M2187" i="6"/>
  <c r="M2200" i="6"/>
  <c r="M2216" i="6"/>
  <c r="M2232" i="6"/>
  <c r="M2248" i="6"/>
  <c r="M2264" i="6"/>
  <c r="M2223" i="6"/>
  <c r="M2241" i="6"/>
  <c r="M2257" i="6"/>
  <c r="M2452" i="6"/>
  <c r="M2468" i="6"/>
  <c r="M2484" i="6"/>
  <c r="M2516" i="6"/>
  <c r="M2459" i="6"/>
  <c r="M2524" i="6"/>
  <c r="M2540" i="6"/>
  <c r="M2548" i="6"/>
  <c r="M2556" i="6"/>
  <c r="M2309" i="6"/>
  <c r="M2317" i="6"/>
  <c r="M2325" i="6"/>
  <c r="M2333" i="6"/>
  <c r="M2341" i="6"/>
  <c r="M2357" i="6"/>
  <c r="M2365" i="6"/>
  <c r="M2373" i="6"/>
  <c r="M2381" i="6"/>
  <c r="M2389" i="6"/>
  <c r="M2397" i="6"/>
  <c r="M2405" i="6"/>
  <c r="M2413" i="6"/>
  <c r="M2421" i="6"/>
  <c r="M2437" i="6"/>
  <c r="M2445" i="6"/>
  <c r="M2725" i="6"/>
  <c r="M2757" i="6"/>
  <c r="M2773" i="6"/>
  <c r="M2789" i="6"/>
  <c r="M2557" i="6"/>
  <c r="M2565" i="6"/>
  <c r="M2573" i="6"/>
  <c r="M2581" i="6"/>
  <c r="M2589" i="6"/>
  <c r="M2597" i="6"/>
  <c r="M2613" i="6"/>
  <c r="M2621" i="6"/>
  <c r="M2629" i="6"/>
  <c r="M2645" i="6"/>
  <c r="M2653" i="6"/>
  <c r="M2661" i="6"/>
  <c r="M2669" i="6"/>
  <c r="M2677" i="6"/>
  <c r="M2685" i="6"/>
  <c r="M2693" i="6"/>
  <c r="M2701" i="6"/>
  <c r="M2709" i="6"/>
  <c r="M2727" i="6"/>
  <c r="M2803" i="6"/>
  <c r="M2819" i="6"/>
  <c r="M2827" i="6"/>
  <c r="M2758" i="6"/>
  <c r="M2774" i="6"/>
  <c r="M2790" i="6"/>
  <c r="M2843" i="6"/>
  <c r="M2851" i="6"/>
  <c r="M2859" i="6"/>
  <c r="M2867" i="6"/>
  <c r="M2883" i="6"/>
  <c r="M2891" i="6"/>
  <c r="M2899" i="6"/>
  <c r="M2907" i="6"/>
  <c r="M2915" i="6"/>
  <c r="M2923" i="6"/>
  <c r="M2931" i="6"/>
  <c r="M2947" i="6"/>
  <c r="M2963" i="6"/>
  <c r="M2971" i="6"/>
  <c r="M2979" i="6"/>
  <c r="M2987" i="6"/>
  <c r="M2995" i="6"/>
  <c r="M3003" i="6"/>
  <c r="M3011" i="6"/>
  <c r="M3027" i="6"/>
  <c r="M3016" i="6"/>
  <c r="M3032" i="6"/>
  <c r="M3145" i="6"/>
  <c r="M3161" i="6"/>
  <c r="M3177" i="6"/>
  <c r="M3140" i="6"/>
  <c r="M3156" i="6"/>
  <c r="M3172" i="6"/>
  <c r="M3202" i="6"/>
  <c r="M3234" i="6"/>
  <c r="M3199" i="6"/>
  <c r="M3215" i="6"/>
  <c r="M3231" i="6"/>
  <c r="M3035" i="6"/>
  <c r="M3043" i="6"/>
  <c r="M3051" i="6"/>
  <c r="M3059" i="6"/>
  <c r="M3075" i="6"/>
  <c r="M3083" i="6"/>
  <c r="M3091" i="6"/>
  <c r="M3099" i="6"/>
  <c r="M3107" i="6"/>
  <c r="M3123" i="6"/>
  <c r="M3224" i="6"/>
  <c r="M3249" i="6"/>
  <c r="M3257" i="6"/>
  <c r="M3265" i="6"/>
  <c r="M3281" i="6"/>
  <c r="M3297" i="6"/>
  <c r="M3313" i="6"/>
  <c r="M3329" i="6"/>
  <c r="M3345" i="6"/>
  <c r="M3361" i="6"/>
  <c r="M3386" i="6"/>
  <c r="M3402" i="6"/>
  <c r="M3426" i="6"/>
  <c r="M3442" i="6"/>
  <c r="M3450" i="6"/>
  <c r="M3458" i="6"/>
  <c r="M3474" i="6"/>
  <c r="M3490" i="6"/>
  <c r="M3501" i="6"/>
  <c r="M3538" i="6"/>
  <c r="M3550" i="6"/>
  <c r="M3554" i="6"/>
  <c r="M3566" i="6"/>
  <c r="M3570" i="6"/>
  <c r="M3582" i="6"/>
  <c r="M3586" i="6"/>
  <c r="M3598" i="6"/>
  <c r="M3602" i="6"/>
  <c r="M3614" i="6"/>
  <c r="M3618" i="6"/>
  <c r="M3630" i="6"/>
  <c r="M3634" i="6"/>
  <c r="M3650" i="6"/>
  <c r="M3666" i="6"/>
  <c r="M3670" i="6"/>
  <c r="M3682" i="6"/>
  <c r="M3698" i="6"/>
  <c r="M3729" i="6"/>
  <c r="M3745" i="6"/>
  <c r="M3714" i="6"/>
  <c r="M3730" i="6"/>
  <c r="M3746" i="6"/>
  <c r="M3713" i="6"/>
  <c r="M3762" i="6"/>
  <c r="M3766" i="6"/>
  <c r="M3770" i="6"/>
  <c r="M3782" i="6"/>
  <c r="M3786" i="6"/>
  <c r="M3798" i="6"/>
  <c r="M3802" i="6"/>
  <c r="M3818" i="6"/>
  <c r="M3834" i="6"/>
  <c r="M3850" i="6"/>
  <c r="M3875" i="6"/>
  <c r="M3906" i="6"/>
  <c r="M3914" i="6"/>
  <c r="M3922" i="6"/>
  <c r="M3864" i="6"/>
  <c r="M3861" i="6"/>
  <c r="M3905" i="6"/>
  <c r="M3921" i="6"/>
  <c r="M3890" i="6"/>
  <c r="M3968" i="6"/>
  <c r="M3970" i="6"/>
  <c r="M3936" i="6"/>
  <c r="M3952" i="6"/>
  <c r="M3999" i="6"/>
  <c r="M4013" i="6"/>
  <c r="M4044" i="6"/>
  <c r="M4026" i="6"/>
  <c r="M4030" i="6"/>
  <c r="M4047" i="6"/>
  <c r="M4055" i="6"/>
  <c r="M4063" i="6"/>
  <c r="M4078" i="6"/>
  <c r="M4082" i="6"/>
  <c r="M4090" i="6"/>
  <c r="M4094" i="6"/>
  <c r="M523" i="6"/>
  <c r="M1201" i="6"/>
  <c r="M1193" i="6"/>
  <c r="M1185" i="6"/>
  <c r="M1177" i="6"/>
  <c r="M413" i="6"/>
  <c r="M409" i="6"/>
  <c r="M405" i="6"/>
  <c r="M401" i="6"/>
  <c r="M395" i="6"/>
  <c r="M391" i="6"/>
  <c r="M381" i="6"/>
  <c r="M371" i="6"/>
  <c r="M367" i="6"/>
  <c r="M357" i="6"/>
  <c r="M347" i="6"/>
  <c r="M343" i="6"/>
  <c r="M1225" i="6"/>
  <c r="M1217" i="6"/>
  <c r="M228" i="6"/>
  <c r="M224" i="6"/>
  <c r="M218" i="6"/>
  <c r="M208" i="6"/>
  <c r="M204" i="6"/>
  <c r="M194" i="6"/>
  <c r="M184" i="6"/>
  <c r="M180" i="6"/>
  <c r="M170" i="6"/>
  <c r="M160" i="6"/>
  <c r="M156" i="6"/>
  <c r="M146" i="6"/>
  <c r="M476" i="6"/>
  <c r="M1988" i="6"/>
  <c r="M562" i="6"/>
  <c r="M650" i="6"/>
  <c r="M915" i="6"/>
  <c r="M1002" i="6"/>
  <c r="M1313" i="6"/>
  <c r="M524" i="6"/>
  <c r="I654" i="6"/>
  <c r="K654" i="6" s="1"/>
  <c r="I3026" i="6"/>
  <c r="L3026" i="6" s="1"/>
  <c r="I3104" i="6"/>
  <c r="M3104" i="6" s="1"/>
  <c r="I3154" i="6"/>
  <c r="L3154" i="6" s="1"/>
  <c r="I3441" i="6"/>
  <c r="I3564" i="6"/>
  <c r="L3564" i="6" s="1"/>
  <c r="I3628" i="6"/>
  <c r="M3628" i="6" s="1"/>
  <c r="I3656" i="6"/>
  <c r="L3656" i="6" s="1"/>
  <c r="I3690" i="6"/>
  <c r="I3747" i="6"/>
  <c r="L3747" i="6" s="1"/>
  <c r="I3752" i="6"/>
  <c r="M3752" i="6" s="1"/>
  <c r="I3946" i="6"/>
  <c r="M3946" i="6" s="1"/>
  <c r="I4021" i="6"/>
  <c r="I1314" i="6"/>
  <c r="K1366" i="6"/>
  <c r="K1903" i="6"/>
  <c r="K1907" i="6"/>
  <c r="K1911" i="6"/>
  <c r="K1496" i="6"/>
  <c r="K1528" i="6"/>
  <c r="K1927" i="6"/>
  <c r="K1931" i="6"/>
  <c r="K1935" i="6"/>
  <c r="K1648" i="6"/>
  <c r="K1680" i="6"/>
  <c r="K1712" i="6"/>
  <c r="K1982" i="6"/>
  <c r="K1852" i="6"/>
  <c r="K2034" i="6"/>
  <c r="K2038" i="6"/>
  <c r="K1972" i="6"/>
  <c r="K1976" i="6"/>
  <c r="K1980" i="6"/>
  <c r="K2068" i="6"/>
  <c r="K1833" i="6"/>
  <c r="K1841" i="6"/>
  <c r="I2939" i="6"/>
  <c r="I2944" i="6"/>
  <c r="I2955" i="6"/>
  <c r="M2955" i="6" s="1"/>
  <c r="I2960" i="6"/>
  <c r="L2960" i="6" s="1"/>
  <c r="I3058" i="6"/>
  <c r="K3058" i="6" s="1"/>
  <c r="I3073" i="6"/>
  <c r="L3073" i="6" s="1"/>
  <c r="I3088" i="6"/>
  <c r="M3088" i="6" s="1"/>
  <c r="I3122" i="6"/>
  <c r="M3122" i="6" s="1"/>
  <c r="I3131" i="6"/>
  <c r="I3136" i="6"/>
  <c r="I3170" i="6"/>
  <c r="M3170" i="6" s="1"/>
  <c r="I3147" i="6"/>
  <c r="L3147" i="6" s="1"/>
  <c r="I3186" i="6"/>
  <c r="I3191" i="6"/>
  <c r="L3191" i="6" s="1"/>
  <c r="I3209" i="6"/>
  <c r="M3209" i="6" s="1"/>
  <c r="I3223" i="6"/>
  <c r="M3223" i="6" s="1"/>
  <c r="I3241" i="6"/>
  <c r="K3241" i="6" s="1"/>
  <c r="I3256" i="6"/>
  <c r="L3256" i="6" s="1"/>
  <c r="I3271" i="6"/>
  <c r="M3271" i="6" s="1"/>
  <c r="I3282" i="6"/>
  <c r="K3282" i="6" s="1"/>
  <c r="I3305" i="6"/>
  <c r="I3320" i="6"/>
  <c r="M3320" i="6" s="1"/>
  <c r="I3335" i="6"/>
  <c r="M3335" i="6" s="1"/>
  <c r="I3346" i="6"/>
  <c r="I3368" i="6"/>
  <c r="I3385" i="6"/>
  <c r="I3400" i="6"/>
  <c r="M3400" i="6" s="1"/>
  <c r="I3410" i="6"/>
  <c r="K3410" i="6" s="1"/>
  <c r="I3415" i="6"/>
  <c r="I3419" i="6"/>
  <c r="I3425" i="6"/>
  <c r="M3425" i="6" s="1"/>
  <c r="I3434" i="6"/>
  <c r="I3468" i="6"/>
  <c r="K3468" i="6" s="1"/>
  <c r="I3483" i="6"/>
  <c r="I3489" i="6"/>
  <c r="M3489" i="6" s="1"/>
  <c r="I3498" i="6"/>
  <c r="L3498" i="6" s="1"/>
  <c r="I3515" i="6"/>
  <c r="I3530" i="6"/>
  <c r="I3537" i="6"/>
  <c r="M3537" i="6" s="1"/>
  <c r="I3505" i="6"/>
  <c r="I3548" i="6"/>
  <c r="L3548" i="6" s="1"/>
  <c r="I3563" i="6"/>
  <c r="I3569" i="6"/>
  <c r="M3569" i="6" s="1"/>
  <c r="I3578" i="6"/>
  <c r="I3612" i="6"/>
  <c r="I3627" i="6"/>
  <c r="L3627" i="6" s="1"/>
  <c r="I3704" i="6"/>
  <c r="M3704" i="6" s="1"/>
  <c r="I3651" i="6"/>
  <c r="K3651" i="6" s="1"/>
  <c r="I3674" i="6"/>
  <c r="L3674" i="6" s="1"/>
  <c r="I3689" i="6"/>
  <c r="M3689" i="6" s="1"/>
  <c r="I3721" i="6"/>
  <c r="M3721" i="6" s="1"/>
  <c r="I3731" i="6"/>
  <c r="K3731" i="6" s="1"/>
  <c r="I3736" i="6"/>
  <c r="I3780" i="6"/>
  <c r="L3780" i="6" s="1"/>
  <c r="I3795" i="6"/>
  <c r="M3795" i="6" s="1"/>
  <c r="I3805" i="6"/>
  <c r="M3805" i="6" s="1"/>
  <c r="I3810" i="6"/>
  <c r="I3880" i="6"/>
  <c r="L3880" i="6" s="1"/>
  <c r="I3812" i="6"/>
  <c r="M3812" i="6" s="1"/>
  <c r="I3827" i="6"/>
  <c r="I3837" i="6"/>
  <c r="L3837" i="6" s="1"/>
  <c r="I3842" i="6"/>
  <c r="L3842" i="6" s="1"/>
  <c r="I3853" i="6"/>
  <c r="M3853" i="6" s="1"/>
  <c r="I3859" i="6"/>
  <c r="I3962" i="6"/>
  <c r="I3913" i="6"/>
  <c r="M3913" i="6" s="1"/>
  <c r="I3929" i="6"/>
  <c r="M3929" i="6" s="1"/>
  <c r="I3963" i="6"/>
  <c r="M3963" i="6" s="1"/>
  <c r="I3976" i="6"/>
  <c r="K3976" i="6" s="1"/>
  <c r="I3988" i="6"/>
  <c r="L3988" i="6" s="1"/>
  <c r="I4004" i="6"/>
  <c r="M4004" i="6" s="1"/>
  <c r="I4020" i="6"/>
  <c r="M4020" i="6" s="1"/>
  <c r="I4038" i="6"/>
  <c r="K4038" i="6" s="1"/>
  <c r="I4054" i="6"/>
  <c r="L4054" i="6" s="1"/>
  <c r="I4068" i="6"/>
  <c r="M4068" i="6" s="1"/>
  <c r="I4087" i="6"/>
  <c r="I741" i="6"/>
  <c r="I830" i="6"/>
  <c r="K830" i="6" s="1"/>
  <c r="I3090" i="6"/>
  <c r="M3090" i="6" s="1"/>
  <c r="I3105" i="6"/>
  <c r="K3105" i="6" s="1"/>
  <c r="I3120" i="6"/>
  <c r="L3120" i="6" s="1"/>
  <c r="I3138" i="6"/>
  <c r="M3138" i="6" s="1"/>
  <c r="I3153" i="6"/>
  <c r="M3153" i="6" s="1"/>
  <c r="I3169" i="6"/>
  <c r="L3169" i="6" s="1"/>
  <c r="I3179" i="6"/>
  <c r="L3179" i="6" s="1"/>
  <c r="I3193" i="6"/>
  <c r="K3193" i="6" s="1"/>
  <c r="I3207" i="6"/>
  <c r="M3207" i="6" s="1"/>
  <c r="I3225" i="6"/>
  <c r="K3225" i="6" s="1"/>
  <c r="I3239" i="6"/>
  <c r="L3239" i="6" s="1"/>
  <c r="I3273" i="6"/>
  <c r="K3273" i="6" s="1"/>
  <c r="I3288" i="6"/>
  <c r="M3288" i="6" s="1"/>
  <c r="I3303" i="6"/>
  <c r="K3303" i="6" s="1"/>
  <c r="I3314" i="6"/>
  <c r="K3314" i="6" s="1"/>
  <c r="I3337" i="6"/>
  <c r="I3352" i="6"/>
  <c r="M3352" i="6" s="1"/>
  <c r="I3500" i="6"/>
  <c r="L3500" i="6" s="1"/>
  <c r="I3383" i="6"/>
  <c r="I3436" i="6"/>
  <c r="L3436" i="6" s="1"/>
  <c r="I3451" i="6"/>
  <c r="M3451" i="6" s="1"/>
  <c r="I3457" i="6"/>
  <c r="M3457" i="6" s="1"/>
  <c r="I3466" i="6"/>
  <c r="I3514" i="6"/>
  <c r="I3532" i="6"/>
  <c r="M3532" i="6" s="1"/>
  <c r="I3546" i="6"/>
  <c r="I3580" i="6"/>
  <c r="I3595" i="6"/>
  <c r="K3595" i="6" s="1"/>
  <c r="I3601" i="6"/>
  <c r="M3601" i="6" s="1"/>
  <c r="I3610" i="6"/>
  <c r="I3633" i="6"/>
  <c r="L3633" i="6" s="1"/>
  <c r="I3642" i="6"/>
  <c r="I3657" i="6"/>
  <c r="M3657" i="6" s="1"/>
  <c r="I3672" i="6"/>
  <c r="M3672" i="6" s="1"/>
  <c r="I3683" i="6"/>
  <c r="K3683" i="6" s="1"/>
  <c r="I3715" i="6"/>
  <c r="L3715" i="6" s="1"/>
  <c r="I3738" i="6"/>
  <c r="M3738" i="6" s="1"/>
  <c r="I3753" i="6"/>
  <c r="M3753" i="6" s="1"/>
  <c r="I3763" i="6"/>
  <c r="I3773" i="6"/>
  <c r="L3773" i="6" s="1"/>
  <c r="I3778" i="6"/>
  <c r="M3778" i="6" s="1"/>
  <c r="I3858" i="6"/>
  <c r="M3858" i="6" s="1"/>
  <c r="I3882" i="6"/>
  <c r="I3897" i="6"/>
  <c r="I3844" i="6"/>
  <c r="M3844" i="6" s="1"/>
  <c r="I3869" i="6"/>
  <c r="M3869" i="6" s="1"/>
  <c r="I3961" i="6"/>
  <c r="I3915" i="6"/>
  <c r="L3915" i="6" s="1"/>
  <c r="I3931" i="6"/>
  <c r="M3931" i="6" s="1"/>
  <c r="I3960" i="6"/>
  <c r="K3960" i="6" s="1"/>
  <c r="I3978" i="6"/>
  <c r="I3990" i="6"/>
  <c r="I4006" i="6"/>
  <c r="M4006" i="6" s="1"/>
  <c r="I4022" i="6"/>
  <c r="I4036" i="6"/>
  <c r="K4036" i="6" s="1"/>
  <c r="I4052" i="6"/>
  <c r="I4070" i="6"/>
  <c r="M4070" i="6" s="1"/>
  <c r="I4085" i="6"/>
  <c r="M4085" i="6" s="1"/>
  <c r="I385" i="6"/>
  <c r="K385" i="6" s="1"/>
  <c r="I477" i="6"/>
  <c r="K477" i="6" s="1"/>
  <c r="I1470" i="6"/>
  <c r="M1470" i="6" s="1"/>
  <c r="I1920" i="6"/>
  <c r="K2088" i="6"/>
  <c r="K2092" i="6"/>
  <c r="K2116" i="6"/>
  <c r="K2136" i="6"/>
  <c r="I2706" i="6"/>
  <c r="I2928" i="6"/>
  <c r="I3042" i="6"/>
  <c r="M3042" i="6" s="1"/>
  <c r="I3057" i="6"/>
  <c r="L3057" i="6" s="1"/>
  <c r="I3072" i="6"/>
  <c r="I3106" i="6"/>
  <c r="M3106" i="6" s="1"/>
  <c r="I3121" i="6"/>
  <c r="M3121" i="6" s="1"/>
  <c r="I3163" i="6"/>
  <c r="L3163" i="6" s="1"/>
  <c r="I3185" i="6"/>
  <c r="I3208" i="6"/>
  <c r="L3208" i="6" s="1"/>
  <c r="I3218" i="6"/>
  <c r="M3218" i="6" s="1"/>
  <c r="I3240" i="6"/>
  <c r="L3240" i="6" s="1"/>
  <c r="I3255" i="6"/>
  <c r="K3255" i="6" s="1"/>
  <c r="I3266" i="6"/>
  <c r="K3266" i="6" s="1"/>
  <c r="I3289" i="6"/>
  <c r="M3289" i="6" s="1"/>
  <c r="I3304" i="6"/>
  <c r="M3304" i="6" s="1"/>
  <c r="I3319" i="6"/>
  <c r="M3319" i="6" s="1"/>
  <c r="I3330" i="6"/>
  <c r="I3353" i="6"/>
  <c r="M3353" i="6" s="1"/>
  <c r="I3367" i="6"/>
  <c r="M3367" i="6" s="1"/>
  <c r="I3378" i="6"/>
  <c r="M3378" i="6" s="1"/>
  <c r="I3384" i="6"/>
  <c r="L3384" i="6" s="1"/>
  <c r="I3394" i="6"/>
  <c r="M3394" i="6" s="1"/>
  <c r="I3399" i="6"/>
  <c r="I3418" i="6"/>
  <c r="I3452" i="6"/>
  <c r="L3452" i="6" s="1"/>
  <c r="I3467" i="6"/>
  <c r="M3467" i="6" s="1"/>
  <c r="I3473" i="6"/>
  <c r="M3473" i="6" s="1"/>
  <c r="I3482" i="6"/>
  <c r="I3521" i="6"/>
  <c r="I3547" i="6"/>
  <c r="M3547" i="6" s="1"/>
  <c r="I3553" i="6"/>
  <c r="L3553" i="6" s="1"/>
  <c r="I3562" i="6"/>
  <c r="I3596" i="6"/>
  <c r="I3611" i="6"/>
  <c r="M3611" i="6" s="1"/>
  <c r="I3617" i="6"/>
  <c r="M3617" i="6" s="1"/>
  <c r="I3626" i="6"/>
  <c r="L3626" i="6" s="1"/>
  <c r="I3658" i="6"/>
  <c r="I3673" i="6"/>
  <c r="M3673" i="6" s="1"/>
  <c r="I3688" i="6"/>
  <c r="L3688" i="6" s="1"/>
  <c r="I3699" i="6"/>
  <c r="K3699" i="6" s="1"/>
  <c r="I3706" i="6"/>
  <c r="L3706" i="6" s="1"/>
  <c r="I3720" i="6"/>
  <c r="M3720" i="6" s="1"/>
  <c r="I3754" i="6"/>
  <c r="M3754" i="6" s="1"/>
  <c r="I3764" i="6"/>
  <c r="L3764" i="6" s="1"/>
  <c r="I3779" i="6"/>
  <c r="I3789" i="6"/>
  <c r="M3789" i="6" s="1"/>
  <c r="I3794" i="6"/>
  <c r="M3794" i="6" s="1"/>
  <c r="I3883" i="6"/>
  <c r="K3883" i="6" s="1"/>
  <c r="I3898" i="6"/>
  <c r="I3821" i="6"/>
  <c r="M3821" i="6" s="1"/>
  <c r="I3826" i="6"/>
  <c r="K3826" i="6" s="1"/>
  <c r="I3860" i="6"/>
  <c r="L3860" i="6" s="1"/>
  <c r="I3945" i="6"/>
  <c r="I3912" i="6"/>
  <c r="M3912" i="6" s="1"/>
  <c r="I3928" i="6"/>
  <c r="M3928" i="6" s="1"/>
  <c r="I3944" i="6"/>
  <c r="K3944" i="6" s="1"/>
  <c r="I3979" i="6"/>
  <c r="M3979" i="6" s="1"/>
  <c r="I3991" i="6"/>
  <c r="M3991" i="6" s="1"/>
  <c r="I4007" i="6"/>
  <c r="I4023" i="6"/>
  <c r="K4023" i="6" s="1"/>
  <c r="I4069" i="6"/>
  <c r="I4037" i="6"/>
  <c r="M4037" i="6" s="1"/>
  <c r="I4053" i="6"/>
  <c r="L4053" i="6" s="1"/>
  <c r="I4071" i="6"/>
  <c r="I4084" i="6"/>
  <c r="L4084" i="6" s="1"/>
  <c r="I4086" i="6"/>
  <c r="M4086" i="6" s="1"/>
  <c r="I1471" i="6"/>
  <c r="K93" i="6"/>
  <c r="I121" i="6"/>
  <c r="L121" i="6" s="1"/>
  <c r="I45" i="6"/>
  <c r="M45" i="6" s="1"/>
  <c r="I1456" i="6"/>
  <c r="M1456" i="6" s="1"/>
  <c r="K54" i="6"/>
  <c r="K36" i="6"/>
  <c r="K92" i="6"/>
  <c r="K366" i="6"/>
  <c r="K1759" i="6"/>
  <c r="K1905" i="6"/>
  <c r="K1909" i="6"/>
  <c r="K1472" i="6"/>
  <c r="K1490" i="6"/>
  <c r="K1494" i="6"/>
  <c r="K1502" i="6"/>
  <c r="K1506" i="6"/>
  <c r="K1510" i="6"/>
  <c r="K1518" i="6"/>
  <c r="K1522" i="6"/>
  <c r="K1526" i="6"/>
  <c r="K1534" i="6"/>
  <c r="K1538" i="6"/>
  <c r="K1542" i="6"/>
  <c r="K1550" i="6"/>
  <c r="K1554" i="6"/>
  <c r="K1558" i="6"/>
  <c r="K1923" i="6"/>
  <c r="K1929" i="6"/>
  <c r="K1933" i="6"/>
  <c r="K1941" i="6"/>
  <c r="K1638" i="6"/>
  <c r="K1642" i="6"/>
  <c r="K1650" i="6"/>
  <c r="K1654" i="6"/>
  <c r="K1658" i="6"/>
  <c r="K1670" i="6"/>
  <c r="K1674" i="6"/>
  <c r="K1682" i="6"/>
  <c r="K1686" i="6"/>
  <c r="K1690" i="6"/>
  <c r="K1702" i="6"/>
  <c r="K1706" i="6"/>
  <c r="K1714" i="6"/>
  <c r="K1986" i="6"/>
  <c r="K1992" i="6"/>
  <c r="K2008" i="6"/>
  <c r="K1721" i="6"/>
  <c r="K914" i="6"/>
  <c r="K1092" i="6"/>
  <c r="K1599" i="6"/>
  <c r="K88" i="6"/>
  <c r="K4" i="6"/>
  <c r="K20" i="6"/>
  <c r="K1409" i="6"/>
  <c r="K58" i="6"/>
  <c r="K120" i="6"/>
  <c r="K138" i="6"/>
  <c r="K1316" i="6"/>
  <c r="K1334" i="6"/>
  <c r="K1350" i="6"/>
  <c r="K274" i="6"/>
  <c r="K198" i="6"/>
  <c r="K1569" i="6"/>
  <c r="K1259" i="6"/>
  <c r="I297" i="6"/>
  <c r="K559" i="6"/>
  <c r="K1421" i="6"/>
  <c r="K1091" i="6"/>
  <c r="I233" i="6"/>
  <c r="I398" i="6"/>
  <c r="K398" i="6" s="1"/>
  <c r="I518" i="6"/>
  <c r="M518" i="6" s="1"/>
  <c r="K16" i="6"/>
  <c r="K567" i="6"/>
  <c r="K1564" i="6"/>
  <c r="K1404" i="6"/>
  <c r="K230" i="6"/>
  <c r="K1274" i="6"/>
  <c r="I1300" i="6"/>
  <c r="K1300" i="6" s="1"/>
  <c r="I126" i="6"/>
  <c r="M126" i="6" s="1"/>
  <c r="K42" i="6"/>
  <c r="K533" i="6"/>
  <c r="K601" i="6"/>
  <c r="K32" i="6"/>
  <c r="K599" i="6"/>
  <c r="I421" i="6"/>
  <c r="K1899" i="6"/>
  <c r="K1488" i="6"/>
  <c r="K1492" i="6"/>
  <c r="K1516" i="6"/>
  <c r="K1520" i="6"/>
  <c r="K1524" i="6"/>
  <c r="K1548" i="6"/>
  <c r="K1552" i="6"/>
  <c r="K1556" i="6"/>
  <c r="K1919" i="6"/>
  <c r="K1636" i="6"/>
  <c r="K1640" i="6"/>
  <c r="K1644" i="6"/>
  <c r="K1668" i="6"/>
  <c r="K1672" i="6"/>
  <c r="K1676" i="6"/>
  <c r="K1700" i="6"/>
  <c r="K1704" i="6"/>
  <c r="K1708" i="6"/>
  <c r="K2006" i="6"/>
  <c r="K2010" i="6"/>
  <c r="K1828" i="6"/>
  <c r="K1836" i="6"/>
  <c r="K1844" i="6"/>
  <c r="N1719" i="6"/>
  <c r="I1719" i="6"/>
  <c r="M1719" i="6" s="1"/>
  <c r="N2158" i="6"/>
  <c r="I2158" i="6"/>
  <c r="N2174" i="6"/>
  <c r="I2174" i="6"/>
  <c r="M2174" i="6" s="1"/>
  <c r="N2149" i="6"/>
  <c r="I2149" i="6"/>
  <c r="N2165" i="6"/>
  <c r="I2165" i="6"/>
  <c r="M2165" i="6" s="1"/>
  <c r="N2181" i="6"/>
  <c r="I2181" i="6"/>
  <c r="N2197" i="6"/>
  <c r="I2197" i="6"/>
  <c r="M2197" i="6" s="1"/>
  <c r="N2213" i="6"/>
  <c r="I2213" i="6"/>
  <c r="N2229" i="6"/>
  <c r="I2229" i="6"/>
  <c r="M2229" i="6" s="1"/>
  <c r="N2245" i="6"/>
  <c r="I2245" i="6"/>
  <c r="N2261" i="6"/>
  <c r="I2261" i="6"/>
  <c r="M2261" i="6" s="1"/>
  <c r="N2277" i="6"/>
  <c r="I2277" i="6"/>
  <c r="L2277" i="6" s="1"/>
  <c r="N2080" i="6"/>
  <c r="I2080" i="6"/>
  <c r="M2080" i="6" s="1"/>
  <c r="N2148" i="6"/>
  <c r="I2148" i="6"/>
  <c r="N2164" i="6"/>
  <c r="I2164" i="6"/>
  <c r="M2164" i="6" s="1"/>
  <c r="N2180" i="6"/>
  <c r="I2180" i="6"/>
  <c r="N2196" i="6"/>
  <c r="I2196" i="6"/>
  <c r="M2196" i="6" s="1"/>
  <c r="N2212" i="6"/>
  <c r="I2212" i="6"/>
  <c r="K2212" i="6" s="1"/>
  <c r="N2228" i="6"/>
  <c r="I2228" i="6"/>
  <c r="M2228" i="6" s="1"/>
  <c r="N2244" i="6"/>
  <c r="I2244" i="6"/>
  <c r="K2244" i="6" s="1"/>
  <c r="N2260" i="6"/>
  <c r="I2260" i="6"/>
  <c r="M2260" i="6" s="1"/>
  <c r="N2276" i="6"/>
  <c r="I2276" i="6"/>
  <c r="N1981" i="6"/>
  <c r="I1981" i="6"/>
  <c r="M1981" i="6" s="1"/>
  <c r="N2199" i="6"/>
  <c r="I2199" i="6"/>
  <c r="N2215" i="6"/>
  <c r="I2215" i="6"/>
  <c r="M2215" i="6" s="1"/>
  <c r="N2231" i="6"/>
  <c r="I2231" i="6"/>
  <c r="L2231" i="6" s="1"/>
  <c r="N2247" i="6"/>
  <c r="I2247" i="6"/>
  <c r="M2247" i="6" s="1"/>
  <c r="N2263" i="6"/>
  <c r="I2263" i="6"/>
  <c r="L2263" i="6" s="1"/>
  <c r="N2279" i="6"/>
  <c r="I2279" i="6"/>
  <c r="M2279" i="6" s="1"/>
  <c r="N2566" i="6"/>
  <c r="I2566" i="6"/>
  <c r="N2582" i="6"/>
  <c r="I2582" i="6"/>
  <c r="M2582" i="6" s="1"/>
  <c r="N2598" i="6"/>
  <c r="I2598" i="6"/>
  <c r="N2614" i="6"/>
  <c r="I2614" i="6"/>
  <c r="M2614" i="6" s="1"/>
  <c r="N2630" i="6"/>
  <c r="I2630" i="6"/>
  <c r="N2646" i="6"/>
  <c r="I2646" i="6"/>
  <c r="M2646" i="6" s="1"/>
  <c r="N2662" i="6"/>
  <c r="I2662" i="6"/>
  <c r="N2678" i="6"/>
  <c r="I2678" i="6"/>
  <c r="M2678" i="6" s="1"/>
  <c r="N2694" i="6"/>
  <c r="I2694" i="6"/>
  <c r="N2710" i="6"/>
  <c r="I2710" i="6"/>
  <c r="M2710" i="6" s="1"/>
  <c r="N2726" i="6"/>
  <c r="I2726" i="6"/>
  <c r="N2289" i="6"/>
  <c r="I2289" i="6"/>
  <c r="M2289" i="6" s="1"/>
  <c r="N2305" i="6"/>
  <c r="I2305" i="6"/>
  <c r="N2321" i="6"/>
  <c r="I2321" i="6"/>
  <c r="M2321" i="6" s="1"/>
  <c r="N2337" i="6"/>
  <c r="I2337" i="6"/>
  <c r="N2353" i="6"/>
  <c r="I2353" i="6"/>
  <c r="M2353" i="6" s="1"/>
  <c r="N2369" i="6"/>
  <c r="I2369" i="6"/>
  <c r="L2369" i="6" s="1"/>
  <c r="N2385" i="6"/>
  <c r="I2385" i="6"/>
  <c r="M2385" i="6" s="1"/>
  <c r="N2401" i="6"/>
  <c r="I2401" i="6"/>
  <c r="L2401" i="6" s="1"/>
  <c r="N2417" i="6"/>
  <c r="I2417" i="6"/>
  <c r="M2417" i="6" s="1"/>
  <c r="N2433" i="6"/>
  <c r="I2433" i="6"/>
  <c r="L2433" i="6" s="1"/>
  <c r="N2449" i="6"/>
  <c r="I2449" i="6"/>
  <c r="M2449" i="6" s="1"/>
  <c r="N2465" i="6"/>
  <c r="I2465" i="6"/>
  <c r="N2481" i="6"/>
  <c r="I2481" i="6"/>
  <c r="M2481" i="6" s="1"/>
  <c r="N2497" i="6"/>
  <c r="I2497" i="6"/>
  <c r="L2497" i="6" s="1"/>
  <c r="N2513" i="6"/>
  <c r="I2513" i="6"/>
  <c r="M2513" i="6" s="1"/>
  <c r="N2529" i="6"/>
  <c r="I2529" i="6"/>
  <c r="K2529" i="6" s="1"/>
  <c r="N2545" i="6"/>
  <c r="I2545" i="6"/>
  <c r="M2545" i="6" s="1"/>
  <c r="N2561" i="6"/>
  <c r="I2561" i="6"/>
  <c r="N2577" i="6"/>
  <c r="I2577" i="6"/>
  <c r="M2577" i="6" s="1"/>
  <c r="N2593" i="6"/>
  <c r="I2593" i="6"/>
  <c r="N2609" i="6"/>
  <c r="I2609" i="6"/>
  <c r="M2609" i="6" s="1"/>
  <c r="N2625" i="6"/>
  <c r="I2625" i="6"/>
  <c r="N2641" i="6"/>
  <c r="I2641" i="6"/>
  <c r="M2641" i="6" s="1"/>
  <c r="N2657" i="6"/>
  <c r="I2657" i="6"/>
  <c r="N2673" i="6"/>
  <c r="I2673" i="6"/>
  <c r="M2673" i="6" s="1"/>
  <c r="N2689" i="6"/>
  <c r="I2689" i="6"/>
  <c r="N2705" i="6"/>
  <c r="I2705" i="6"/>
  <c r="M2705" i="6" s="1"/>
  <c r="N2721" i="6"/>
  <c r="I2721" i="6"/>
  <c r="N2280" i="6"/>
  <c r="I2280" i="6"/>
  <c r="M2280" i="6" s="1"/>
  <c r="N2296" i="6"/>
  <c r="I2296" i="6"/>
  <c r="N2312" i="6"/>
  <c r="I2312" i="6"/>
  <c r="M2312" i="6" s="1"/>
  <c r="N2328" i="6"/>
  <c r="I2328" i="6"/>
  <c r="N2344" i="6"/>
  <c r="I2344" i="6"/>
  <c r="M2344" i="6" s="1"/>
  <c r="N2360" i="6"/>
  <c r="I2360" i="6"/>
  <c r="N2376" i="6"/>
  <c r="I2376" i="6"/>
  <c r="M2376" i="6" s="1"/>
  <c r="N2392" i="6"/>
  <c r="I2392" i="6"/>
  <c r="N2408" i="6"/>
  <c r="I2408" i="6"/>
  <c r="M2408" i="6" s="1"/>
  <c r="N2424" i="6"/>
  <c r="I2424" i="6"/>
  <c r="K2424" i="6" s="1"/>
  <c r="N2440" i="6"/>
  <c r="I2440" i="6"/>
  <c r="M2440" i="6" s="1"/>
  <c r="N2536" i="6"/>
  <c r="I2536" i="6"/>
  <c r="N2552" i="6"/>
  <c r="I2552" i="6"/>
  <c r="M2552" i="6" s="1"/>
  <c r="N2728" i="6"/>
  <c r="I2728" i="6"/>
  <c r="N2291" i="6"/>
  <c r="I2291" i="6"/>
  <c r="M2291" i="6" s="1"/>
  <c r="N2307" i="6"/>
  <c r="I2307" i="6"/>
  <c r="N2323" i="6"/>
  <c r="I2323" i="6"/>
  <c r="M2323" i="6" s="1"/>
  <c r="N2339" i="6"/>
  <c r="I2339" i="6"/>
  <c r="N2355" i="6"/>
  <c r="I2355" i="6"/>
  <c r="M2355" i="6" s="1"/>
  <c r="N2371" i="6"/>
  <c r="I2371" i="6"/>
  <c r="K2371" i="6" s="1"/>
  <c r="N2387" i="6"/>
  <c r="I2387" i="6"/>
  <c r="M2387" i="6" s="1"/>
  <c r="N2403" i="6"/>
  <c r="I2403" i="6"/>
  <c r="K2403" i="6" s="1"/>
  <c r="N2419" i="6"/>
  <c r="I2419" i="6"/>
  <c r="M2419" i="6" s="1"/>
  <c r="N2435" i="6"/>
  <c r="I2435" i="6"/>
  <c r="K2435" i="6" s="1"/>
  <c r="N2451" i="6"/>
  <c r="I2451" i="6"/>
  <c r="M2451" i="6" s="1"/>
  <c r="N2467" i="6"/>
  <c r="I2467" i="6"/>
  <c r="K2467" i="6" s="1"/>
  <c r="N2483" i="6"/>
  <c r="I2483" i="6"/>
  <c r="M2483" i="6" s="1"/>
  <c r="N2499" i="6"/>
  <c r="I2499" i="6"/>
  <c r="N2515" i="6"/>
  <c r="I2515" i="6"/>
  <c r="M2515" i="6" s="1"/>
  <c r="N2531" i="6"/>
  <c r="I2531" i="6"/>
  <c r="L2531" i="6" s="1"/>
  <c r="N2547" i="6"/>
  <c r="I2547" i="6"/>
  <c r="M2547" i="6" s="1"/>
  <c r="N2563" i="6"/>
  <c r="I2563" i="6"/>
  <c r="L2563" i="6" s="1"/>
  <c r="N2579" i="6"/>
  <c r="I2579" i="6"/>
  <c r="M2579" i="6" s="1"/>
  <c r="N2595" i="6"/>
  <c r="I2595" i="6"/>
  <c r="L2595" i="6" s="1"/>
  <c r="N2611" i="6"/>
  <c r="I2611" i="6"/>
  <c r="M2611" i="6" s="1"/>
  <c r="N2627" i="6"/>
  <c r="I2627" i="6"/>
  <c r="N2643" i="6"/>
  <c r="I2643" i="6"/>
  <c r="M2643" i="6" s="1"/>
  <c r="N2659" i="6"/>
  <c r="I2659" i="6"/>
  <c r="L2659" i="6" s="1"/>
  <c r="N2675" i="6"/>
  <c r="I2675" i="6"/>
  <c r="M2675" i="6" s="1"/>
  <c r="N2691" i="6"/>
  <c r="I2691" i="6"/>
  <c r="L2691" i="6" s="1"/>
  <c r="N2707" i="6"/>
  <c r="I2707" i="6"/>
  <c r="M2707" i="6" s="1"/>
  <c r="N2740" i="6"/>
  <c r="I2740" i="6"/>
  <c r="N2756" i="6"/>
  <c r="I2756" i="6"/>
  <c r="M2756" i="6" s="1"/>
  <c r="N2772" i="6"/>
  <c r="I2772" i="6"/>
  <c r="N2788" i="6"/>
  <c r="I2788" i="6"/>
  <c r="M2788" i="6" s="1"/>
  <c r="N2804" i="6"/>
  <c r="I2804" i="6"/>
  <c r="K2804" i="6" s="1"/>
  <c r="N2820" i="6"/>
  <c r="I2820" i="6"/>
  <c r="M2820" i="6" s="1"/>
  <c r="N2836" i="6"/>
  <c r="I2836" i="6"/>
  <c r="K2836" i="6" s="1"/>
  <c r="N2852" i="6"/>
  <c r="I2852" i="6"/>
  <c r="M2852" i="6" s="1"/>
  <c r="N2868" i="6"/>
  <c r="I2868" i="6"/>
  <c r="N2884" i="6"/>
  <c r="I2884" i="6"/>
  <c r="M2884" i="6" s="1"/>
  <c r="N2900" i="6"/>
  <c r="I2900" i="6"/>
  <c r="K2900" i="6" s="1"/>
  <c r="N2916" i="6"/>
  <c r="I2916" i="6"/>
  <c r="M2916" i="6" s="1"/>
  <c r="N2932" i="6"/>
  <c r="I2932" i="6"/>
  <c r="K2932" i="6" s="1"/>
  <c r="N2735" i="6"/>
  <c r="I2735" i="6"/>
  <c r="M2735" i="6" s="1"/>
  <c r="N2751" i="6"/>
  <c r="I2751" i="6"/>
  <c r="L2751" i="6" s="1"/>
  <c r="N2767" i="6"/>
  <c r="I2767" i="6"/>
  <c r="M2767" i="6" s="1"/>
  <c r="N2783" i="6"/>
  <c r="I2783" i="6"/>
  <c r="L2783" i="6" s="1"/>
  <c r="N2799" i="6"/>
  <c r="I2799" i="6"/>
  <c r="M2799" i="6" s="1"/>
  <c r="N2815" i="6"/>
  <c r="I2815" i="6"/>
  <c r="L2815" i="6" s="1"/>
  <c r="N2831" i="6"/>
  <c r="I2831" i="6"/>
  <c r="M2831" i="6" s="1"/>
  <c r="N2847" i="6"/>
  <c r="I2847" i="6"/>
  <c r="K2847" i="6" s="1"/>
  <c r="N2863" i="6"/>
  <c r="I2863" i="6"/>
  <c r="M2863" i="6" s="1"/>
  <c r="N2879" i="6"/>
  <c r="I2879" i="6"/>
  <c r="N2895" i="6"/>
  <c r="I2895" i="6"/>
  <c r="M2895" i="6" s="1"/>
  <c r="N2911" i="6"/>
  <c r="I2911" i="6"/>
  <c r="K2911" i="6" s="1"/>
  <c r="N2927" i="6"/>
  <c r="I2927" i="6"/>
  <c r="M2927" i="6" s="1"/>
  <c r="N2943" i="6"/>
  <c r="I2943" i="6"/>
  <c r="N2746" i="6"/>
  <c r="I2746" i="6"/>
  <c r="M2746" i="6" s="1"/>
  <c r="N2762" i="6"/>
  <c r="I2762" i="6"/>
  <c r="K2762" i="6" s="1"/>
  <c r="N2778" i="6"/>
  <c r="I2778" i="6"/>
  <c r="M2778" i="6" s="1"/>
  <c r="N2794" i="6"/>
  <c r="I2794" i="6"/>
  <c r="K2794" i="6" s="1"/>
  <c r="N2954" i="6"/>
  <c r="I2954" i="6"/>
  <c r="K2954" i="6" s="1"/>
  <c r="N2745" i="6"/>
  <c r="I2745" i="6"/>
  <c r="K2745" i="6" s="1"/>
  <c r="N2761" i="6"/>
  <c r="I2761" i="6"/>
  <c r="M2761" i="6" s="1"/>
  <c r="N2777" i="6"/>
  <c r="I2777" i="6"/>
  <c r="K2777" i="6" s="1"/>
  <c r="N2793" i="6"/>
  <c r="I2793" i="6"/>
  <c r="M2793" i="6" s="1"/>
  <c r="N2809" i="6"/>
  <c r="I2809" i="6"/>
  <c r="K2809" i="6" s="1"/>
  <c r="N2825" i="6"/>
  <c r="I2825" i="6"/>
  <c r="M2825" i="6" s="1"/>
  <c r="N2841" i="6"/>
  <c r="I2841" i="6"/>
  <c r="N2857" i="6"/>
  <c r="I2857" i="6"/>
  <c r="M2857" i="6" s="1"/>
  <c r="N2873" i="6"/>
  <c r="I2873" i="6"/>
  <c r="K2873" i="6" s="1"/>
  <c r="N2889" i="6"/>
  <c r="I2889" i="6"/>
  <c r="M2889" i="6" s="1"/>
  <c r="N2905" i="6"/>
  <c r="I2905" i="6"/>
  <c r="I2966" i="6"/>
  <c r="L2966" i="6" s="1"/>
  <c r="I2998" i="6"/>
  <c r="M2998" i="6" s="1"/>
  <c r="I3030" i="6"/>
  <c r="K3030" i="6" s="1"/>
  <c r="I3062" i="6"/>
  <c r="I3094" i="6"/>
  <c r="K3094" i="6" s="1"/>
  <c r="I2953" i="6"/>
  <c r="M2953" i="6" s="1"/>
  <c r="I2921" i="6"/>
  <c r="K2921" i="6" s="1"/>
  <c r="I2937" i="6"/>
  <c r="I2982" i="6"/>
  <c r="L2982" i="6" s="1"/>
  <c r="I3014" i="6"/>
  <c r="M3014" i="6" s="1"/>
  <c r="I3046" i="6"/>
  <c r="K3046" i="6" s="1"/>
  <c r="I3078" i="6"/>
  <c r="I3110" i="6"/>
  <c r="K3110" i="6" s="1"/>
  <c r="K164" i="6"/>
  <c r="K89" i="6"/>
  <c r="K79" i="6"/>
  <c r="I135" i="6"/>
  <c r="I213" i="6"/>
  <c r="M213" i="6" s="1"/>
  <c r="K1237" i="6"/>
  <c r="I1732" i="6"/>
  <c r="K61" i="6"/>
  <c r="K107" i="6"/>
  <c r="I310" i="6"/>
  <c r="L310" i="6" s="1"/>
  <c r="K265" i="6"/>
  <c r="K1440" i="6"/>
  <c r="K329" i="6"/>
  <c r="I1094" i="6"/>
  <c r="K1094" i="6" s="1"/>
  <c r="I917" i="6"/>
  <c r="L917" i="6" s="1"/>
  <c r="K350" i="6"/>
  <c r="K1130" i="6"/>
  <c r="K1146" i="6"/>
  <c r="K1162" i="6"/>
  <c r="K1758" i="6"/>
  <c r="K1780" i="6"/>
  <c r="K984" i="6"/>
  <c r="K1328" i="6"/>
  <c r="K1344" i="6"/>
  <c r="K1360" i="6"/>
  <c r="K1376" i="6"/>
  <c r="I3982" i="6"/>
  <c r="K3982" i="6" s="1"/>
  <c r="K1917" i="6"/>
  <c r="I3994" i="6"/>
  <c r="M3994" i="6" s="1"/>
  <c r="I4041" i="6"/>
  <c r="M4041" i="6" s="1"/>
  <c r="I4075" i="6"/>
  <c r="I2015" i="6"/>
  <c r="L2015" i="6" s="1"/>
  <c r="K827" i="6"/>
  <c r="I3848" i="6"/>
  <c r="K3848" i="6" s="1"/>
  <c r="I3918" i="6"/>
  <c r="I4010" i="6"/>
  <c r="L4010" i="6" s="1"/>
  <c r="I4057" i="6"/>
  <c r="M4057" i="6" s="1"/>
  <c r="K365" i="6"/>
  <c r="K1756" i="6"/>
  <c r="K668" i="6"/>
  <c r="K684" i="6"/>
  <c r="K893" i="6"/>
  <c r="K235" i="6"/>
  <c r="K250" i="6"/>
  <c r="K264" i="6"/>
  <c r="K1283" i="6"/>
  <c r="K1291" i="6"/>
  <c r="K147" i="6"/>
  <c r="K157" i="6"/>
  <c r="K167" i="6"/>
  <c r="K171" i="6"/>
  <c r="K181" i="6"/>
  <c r="K191" i="6"/>
  <c r="K195" i="6"/>
  <c r="K205" i="6"/>
  <c r="K215" i="6"/>
  <c r="K219" i="6"/>
  <c r="K225" i="6"/>
  <c r="K1217" i="6"/>
  <c r="K1225" i="6"/>
  <c r="K336" i="6"/>
  <c r="K346" i="6"/>
  <c r="K356" i="6"/>
  <c r="K360" i="6"/>
  <c r="K370" i="6"/>
  <c r="K380" i="6"/>
  <c r="K384" i="6"/>
  <c r="K394" i="6"/>
  <c r="K400" i="6"/>
  <c r="K404" i="6"/>
  <c r="K408" i="6"/>
  <c r="K412" i="6"/>
  <c r="K416" i="6"/>
  <c r="K1181" i="6"/>
  <c r="K1189" i="6"/>
  <c r="K1197" i="6"/>
  <c r="N829" i="6"/>
  <c r="I829" i="6"/>
  <c r="M829" i="6" s="1"/>
  <c r="N2948" i="6"/>
  <c r="I2948" i="6"/>
  <c r="N2959" i="6"/>
  <c r="I2959" i="6"/>
  <c r="M2959" i="6" s="1"/>
  <c r="N3142" i="6"/>
  <c r="I3142" i="6"/>
  <c r="N3158" i="6"/>
  <c r="I3158" i="6"/>
  <c r="N3174" i="6"/>
  <c r="I3174" i="6"/>
  <c r="N2964" i="6"/>
  <c r="I2964" i="6"/>
  <c r="N2980" i="6"/>
  <c r="I2980" i="6"/>
  <c r="N2996" i="6"/>
  <c r="I2996" i="6"/>
  <c r="N3012" i="6"/>
  <c r="I3012" i="6"/>
  <c r="L3012" i="6" s="1"/>
  <c r="N3028" i="6"/>
  <c r="I3028" i="6"/>
  <c r="N3044" i="6"/>
  <c r="I3044" i="6"/>
  <c r="K3044" i="6" s="1"/>
  <c r="N3060" i="6"/>
  <c r="I3060" i="6"/>
  <c r="N3076" i="6"/>
  <c r="I3076" i="6"/>
  <c r="N3092" i="6"/>
  <c r="I3092" i="6"/>
  <c r="L3092" i="6" s="1"/>
  <c r="N3108" i="6"/>
  <c r="I3108" i="6"/>
  <c r="N3124" i="6"/>
  <c r="I3124" i="6"/>
  <c r="L3124" i="6" s="1"/>
  <c r="N3188" i="6"/>
  <c r="I3188" i="6"/>
  <c r="N2975" i="6"/>
  <c r="I2975" i="6"/>
  <c r="M2975" i="6" s="1"/>
  <c r="N2991" i="6"/>
  <c r="I2991" i="6"/>
  <c r="N3007" i="6"/>
  <c r="I3007" i="6"/>
  <c r="K3007" i="6" s="1"/>
  <c r="N3023" i="6"/>
  <c r="I3023" i="6"/>
  <c r="L3023" i="6" s="1"/>
  <c r="N3039" i="6"/>
  <c r="I3039" i="6"/>
  <c r="K3039" i="6" s="1"/>
  <c r="N3055" i="6"/>
  <c r="I3055" i="6"/>
  <c r="K3055" i="6" s="1"/>
  <c r="N3071" i="6"/>
  <c r="I3071" i="6"/>
  <c r="K3071" i="6" s="1"/>
  <c r="N3087" i="6"/>
  <c r="I3087" i="6"/>
  <c r="N3103" i="6"/>
  <c r="I3103" i="6"/>
  <c r="K3103" i="6" s="1"/>
  <c r="N3119" i="6"/>
  <c r="I3119" i="6"/>
  <c r="N3135" i="6"/>
  <c r="I3135" i="6"/>
  <c r="K3135" i="6" s="1"/>
  <c r="N3151" i="6"/>
  <c r="I3151" i="6"/>
  <c r="N3167" i="6"/>
  <c r="I3167" i="6"/>
  <c r="M3167" i="6" s="1"/>
  <c r="N3183" i="6"/>
  <c r="I3183" i="6"/>
  <c r="K3183" i="6" s="1"/>
  <c r="N3245" i="6"/>
  <c r="I3245" i="6"/>
  <c r="L3245" i="6" s="1"/>
  <c r="N3261" i="6"/>
  <c r="I3261" i="6"/>
  <c r="N3277" i="6"/>
  <c r="I3277" i="6"/>
  <c r="L3277" i="6" s="1"/>
  <c r="N3293" i="6"/>
  <c r="I3293" i="6"/>
  <c r="L3293" i="6" s="1"/>
  <c r="N3309" i="6"/>
  <c r="I3309" i="6"/>
  <c r="L3309" i="6" s="1"/>
  <c r="N3325" i="6"/>
  <c r="I3325" i="6"/>
  <c r="K3325" i="6" s="1"/>
  <c r="N3341" i="6"/>
  <c r="I3341" i="6"/>
  <c r="L3341" i="6" s="1"/>
  <c r="N3357" i="6"/>
  <c r="I3357" i="6"/>
  <c r="N3373" i="6"/>
  <c r="I3373" i="6"/>
  <c r="K3373" i="6" s="1"/>
  <c r="N3389" i="6"/>
  <c r="I3389" i="6"/>
  <c r="L3389" i="6" s="1"/>
  <c r="N3405" i="6"/>
  <c r="I3405" i="6"/>
  <c r="K3405" i="6" s="1"/>
  <c r="N3196" i="6"/>
  <c r="I3196" i="6"/>
  <c r="K3196" i="6" s="1"/>
  <c r="N3212" i="6"/>
  <c r="I3212" i="6"/>
  <c r="K3212" i="6" s="1"/>
  <c r="N3228" i="6"/>
  <c r="I3228" i="6"/>
  <c r="L3228" i="6" s="1"/>
  <c r="N3244" i="6"/>
  <c r="I3244" i="6"/>
  <c r="K3244" i="6" s="1"/>
  <c r="N3260" i="6"/>
  <c r="I3260" i="6"/>
  <c r="N3276" i="6"/>
  <c r="I3276" i="6"/>
  <c r="K3276" i="6" s="1"/>
  <c r="N3292" i="6"/>
  <c r="I3292" i="6"/>
  <c r="L3292" i="6" s="1"/>
  <c r="N3308" i="6"/>
  <c r="I3308" i="6"/>
  <c r="K3308" i="6" s="1"/>
  <c r="N3324" i="6"/>
  <c r="I3324" i="6"/>
  <c r="L3324" i="6" s="1"/>
  <c r="N3340" i="6"/>
  <c r="I3340" i="6"/>
  <c r="K3340" i="6" s="1"/>
  <c r="N3356" i="6"/>
  <c r="I3356" i="6"/>
  <c r="M3356" i="6" s="1"/>
  <c r="N3372" i="6"/>
  <c r="I3372" i="6"/>
  <c r="K3372" i="6" s="1"/>
  <c r="N3388" i="6"/>
  <c r="I3388" i="6"/>
  <c r="M3388" i="6" s="1"/>
  <c r="N3404" i="6"/>
  <c r="I3404" i="6"/>
  <c r="L3404" i="6" s="1"/>
  <c r="N3195" i="6"/>
  <c r="I3195" i="6"/>
  <c r="L3195" i="6" s="1"/>
  <c r="N3211" i="6"/>
  <c r="I3211" i="6"/>
  <c r="K3211" i="6" s="1"/>
  <c r="N3227" i="6"/>
  <c r="I3227" i="6"/>
  <c r="L3227" i="6" s="1"/>
  <c r="N3243" i="6"/>
  <c r="I3243" i="6"/>
  <c r="L3243" i="6" s="1"/>
  <c r="N3259" i="6"/>
  <c r="I3259" i="6"/>
  <c r="L3259" i="6" s="1"/>
  <c r="N3275" i="6"/>
  <c r="I3275" i="6"/>
  <c r="L3275" i="6" s="1"/>
  <c r="N3291" i="6"/>
  <c r="I3291" i="6"/>
  <c r="M3291" i="6" s="1"/>
  <c r="N3307" i="6"/>
  <c r="I3307" i="6"/>
  <c r="L3307" i="6" s="1"/>
  <c r="N3323" i="6"/>
  <c r="I3323" i="6"/>
  <c r="M3323" i="6" s="1"/>
  <c r="N3339" i="6"/>
  <c r="I3339" i="6"/>
  <c r="L3339" i="6" s="1"/>
  <c r="N3355" i="6"/>
  <c r="I3355" i="6"/>
  <c r="M3355" i="6" s="1"/>
  <c r="N3371" i="6"/>
  <c r="I3371" i="6"/>
  <c r="K3371" i="6" s="1"/>
  <c r="N3366" i="6"/>
  <c r="I3366" i="6"/>
  <c r="N3382" i="6"/>
  <c r="I3382" i="6"/>
  <c r="M3382" i="6" s="1"/>
  <c r="N3398" i="6"/>
  <c r="I3398" i="6"/>
  <c r="K3398" i="6" s="1"/>
  <c r="N3414" i="6"/>
  <c r="I3414" i="6"/>
  <c r="M3414" i="6" s="1"/>
  <c r="N3429" i="6"/>
  <c r="I3429" i="6"/>
  <c r="M3429" i="6" s="1"/>
  <c r="N3445" i="6"/>
  <c r="I3445" i="6"/>
  <c r="L3445" i="6" s="1"/>
  <c r="N3461" i="6"/>
  <c r="I3461" i="6"/>
  <c r="N3477" i="6"/>
  <c r="I3477" i="6"/>
  <c r="L3477" i="6" s="1"/>
  <c r="N3493" i="6"/>
  <c r="I3493" i="6"/>
  <c r="N3509" i="6"/>
  <c r="I3509" i="6"/>
  <c r="L3509" i="6" s="1"/>
  <c r="N3525" i="6"/>
  <c r="I3525" i="6"/>
  <c r="L3525" i="6" s="1"/>
  <c r="N3557" i="6"/>
  <c r="I3557" i="6"/>
  <c r="L3557" i="6" s="1"/>
  <c r="N3573" i="6"/>
  <c r="I3573" i="6"/>
  <c r="L3573" i="6" s="1"/>
  <c r="N3589" i="6"/>
  <c r="I3589" i="6"/>
  <c r="K3589" i="6" s="1"/>
  <c r="N3605" i="6"/>
  <c r="I3605" i="6"/>
  <c r="L3605" i="6" s="1"/>
  <c r="N3621" i="6"/>
  <c r="I3621" i="6"/>
  <c r="K3621" i="6" s="1"/>
  <c r="N3637" i="6"/>
  <c r="I3637" i="6"/>
  <c r="N3424" i="6"/>
  <c r="I3424" i="6"/>
  <c r="M3424" i="6" s="1"/>
  <c r="N3440" i="6"/>
  <c r="I3440" i="6"/>
  <c r="L3440" i="6" s="1"/>
  <c r="N3456" i="6"/>
  <c r="I3456" i="6"/>
  <c r="N3472" i="6"/>
  <c r="I3472" i="6"/>
  <c r="L3472" i="6" s="1"/>
  <c r="N3488" i="6"/>
  <c r="I3488" i="6"/>
  <c r="M3488" i="6" s="1"/>
  <c r="N3504" i="6"/>
  <c r="I3504" i="6"/>
  <c r="K3504" i="6" s="1"/>
  <c r="N3520" i="6"/>
  <c r="I3520" i="6"/>
  <c r="M3520" i="6" s="1"/>
  <c r="N3536" i="6"/>
  <c r="I3536" i="6"/>
  <c r="N3552" i="6"/>
  <c r="I3552" i="6"/>
  <c r="K3552" i="6" s="1"/>
  <c r="N3568" i="6"/>
  <c r="I3568" i="6"/>
  <c r="M3568" i="6" s="1"/>
  <c r="N3584" i="6"/>
  <c r="I3584" i="6"/>
  <c r="M3584" i="6" s="1"/>
  <c r="N3600" i="6"/>
  <c r="I3600" i="6"/>
  <c r="M3600" i="6" s="1"/>
  <c r="N3616" i="6"/>
  <c r="I3616" i="6"/>
  <c r="M3616" i="6" s="1"/>
  <c r="N3632" i="6"/>
  <c r="I3632" i="6"/>
  <c r="L3632" i="6" s="1"/>
  <c r="N3503" i="6"/>
  <c r="I3503" i="6"/>
  <c r="N3519" i="6"/>
  <c r="I3519" i="6"/>
  <c r="L3519" i="6" s="1"/>
  <c r="N3535" i="6"/>
  <c r="I3535" i="6"/>
  <c r="L3535" i="6" s="1"/>
  <c r="N3551" i="6"/>
  <c r="I3551" i="6"/>
  <c r="N3567" i="6"/>
  <c r="I3567" i="6"/>
  <c r="M3567" i="6" s="1"/>
  <c r="N3583" i="6"/>
  <c r="I3583" i="6"/>
  <c r="N3599" i="6"/>
  <c r="I3599" i="6"/>
  <c r="M3599" i="6" s="1"/>
  <c r="N3615" i="6"/>
  <c r="I3615" i="6"/>
  <c r="N3631" i="6"/>
  <c r="I3631" i="6"/>
  <c r="M3631" i="6" s="1"/>
  <c r="N3422" i="6"/>
  <c r="I3422" i="6"/>
  <c r="N3438" i="6"/>
  <c r="I3438" i="6"/>
  <c r="M3438" i="6" s="1"/>
  <c r="N3454" i="6"/>
  <c r="I3454" i="6"/>
  <c r="N3470" i="6"/>
  <c r="I3470" i="6"/>
  <c r="M3470" i="6" s="1"/>
  <c r="N3486" i="6"/>
  <c r="I3486" i="6"/>
  <c r="N3534" i="6"/>
  <c r="I3534" i="6"/>
  <c r="L3534" i="6" s="1"/>
  <c r="N3646" i="6"/>
  <c r="I3646" i="6"/>
  <c r="N3662" i="6"/>
  <c r="I3662" i="6"/>
  <c r="M3662" i="6" s="1"/>
  <c r="N3678" i="6"/>
  <c r="I3678" i="6"/>
  <c r="N3694" i="6"/>
  <c r="I3694" i="6"/>
  <c r="K3694" i="6" s="1"/>
  <c r="N3710" i="6"/>
  <c r="I3710" i="6"/>
  <c r="L3710" i="6" s="1"/>
  <c r="N3645" i="6"/>
  <c r="I3645" i="6"/>
  <c r="K3645" i="6" s="1"/>
  <c r="N3661" i="6"/>
  <c r="I3661" i="6"/>
  <c r="L3661" i="6" s="1"/>
  <c r="N3677" i="6"/>
  <c r="I3677" i="6"/>
  <c r="L3677" i="6" s="1"/>
  <c r="N3693" i="6"/>
  <c r="I3693" i="6"/>
  <c r="N3725" i="6"/>
  <c r="I3725" i="6"/>
  <c r="L3725" i="6" s="1"/>
  <c r="N3741" i="6"/>
  <c r="I3741" i="6"/>
  <c r="L3741" i="6" s="1"/>
  <c r="N3644" i="6"/>
  <c r="I3644" i="6"/>
  <c r="K3644" i="6" s="1"/>
  <c r="N3660" i="6"/>
  <c r="I3660" i="6"/>
  <c r="M3660" i="6" s="1"/>
  <c r="N3676" i="6"/>
  <c r="I3676" i="6"/>
  <c r="L3676" i="6" s="1"/>
  <c r="N3692" i="6"/>
  <c r="I3692" i="6"/>
  <c r="L3692" i="6" s="1"/>
  <c r="N3708" i="6"/>
  <c r="I3708" i="6"/>
  <c r="K3708" i="6" s="1"/>
  <c r="N3724" i="6"/>
  <c r="I3724" i="6"/>
  <c r="M3724" i="6" s="1"/>
  <c r="N3740" i="6"/>
  <c r="I3740" i="6"/>
  <c r="K3740" i="6" s="1"/>
  <c r="N3756" i="6"/>
  <c r="I3756" i="6"/>
  <c r="L3756" i="6" s="1"/>
  <c r="N3719" i="6"/>
  <c r="I3719" i="6"/>
  <c r="M3719" i="6" s="1"/>
  <c r="N3735" i="6"/>
  <c r="I3735" i="6"/>
  <c r="K3735" i="6" s="1"/>
  <c r="N3751" i="6"/>
  <c r="I3751" i="6"/>
  <c r="L3751" i="6" s="1"/>
  <c r="N3768" i="6"/>
  <c r="I3768" i="6"/>
  <c r="M3768" i="6" s="1"/>
  <c r="N3784" i="6"/>
  <c r="I3784" i="6"/>
  <c r="L3784" i="6" s="1"/>
  <c r="N3800" i="6"/>
  <c r="I3800" i="6"/>
  <c r="M3800" i="6" s="1"/>
  <c r="N3767" i="6"/>
  <c r="I3767" i="6"/>
  <c r="L3767" i="6" s="1"/>
  <c r="N3783" i="6"/>
  <c r="I3783" i="6"/>
  <c r="N3799" i="6"/>
  <c r="I3799" i="6"/>
  <c r="L3799" i="6" s="1"/>
  <c r="N3815" i="6"/>
  <c r="I3815" i="6"/>
  <c r="N3831" i="6"/>
  <c r="I3831" i="6"/>
  <c r="N3847" i="6"/>
  <c r="I3847" i="6"/>
  <c r="N3863" i="6"/>
  <c r="I3863" i="6"/>
  <c r="L3863" i="6" s="1"/>
  <c r="I1576" i="6"/>
  <c r="K1576" i="6" s="1"/>
  <c r="I3884" i="6"/>
  <c r="L3884" i="6" s="1"/>
  <c r="I3825" i="6"/>
  <c r="M3825" i="6" s="1"/>
  <c r="I3841" i="6"/>
  <c r="M3841" i="6" s="1"/>
  <c r="I3857" i="6"/>
  <c r="K3857" i="6" s="1"/>
  <c r="I3871" i="6"/>
  <c r="M3871" i="6" s="1"/>
  <c r="I3933" i="6"/>
  <c r="L3933" i="6" s="1"/>
  <c r="I3949" i="6"/>
  <c r="K3949" i="6" s="1"/>
  <c r="I3934" i="6"/>
  <c r="M3934" i="6" s="1"/>
  <c r="I3950" i="6"/>
  <c r="L3950" i="6" s="1"/>
  <c r="I3903" i="6"/>
  <c r="M3903" i="6" s="1"/>
  <c r="I3919" i="6"/>
  <c r="K3919" i="6" s="1"/>
  <c r="I3967" i="6"/>
  <c r="I3983" i="6"/>
  <c r="I3995" i="6"/>
  <c r="M3995" i="6" s="1"/>
  <c r="I4011" i="6"/>
  <c r="K4011" i="6" s="1"/>
  <c r="I4027" i="6"/>
  <c r="I4042" i="6"/>
  <c r="L4042" i="6" s="1"/>
  <c r="I4058" i="6"/>
  <c r="M4058" i="6" s="1"/>
  <c r="I4072" i="6"/>
  <c r="K4072" i="6" s="1"/>
  <c r="I4091" i="6"/>
  <c r="I3885" i="6"/>
  <c r="M3885" i="6" s="1"/>
  <c r="I3814" i="6"/>
  <c r="L3814" i="6" s="1"/>
  <c r="I3830" i="6"/>
  <c r="M3830" i="6" s="1"/>
  <c r="I3846" i="6"/>
  <c r="K3846" i="6" s="1"/>
  <c r="I3900" i="6"/>
  <c r="I3916" i="6"/>
  <c r="M3916" i="6" s="1"/>
  <c r="I3935" i="6"/>
  <c r="K3935" i="6" s="1"/>
  <c r="I3951" i="6"/>
  <c r="I3932" i="6"/>
  <c r="K3932" i="6" s="1"/>
  <c r="I3948" i="6"/>
  <c r="M3948" i="6" s="1"/>
  <c r="I3964" i="6"/>
  <c r="M3964" i="6" s="1"/>
  <c r="I3980" i="6"/>
  <c r="K3980" i="6" s="1"/>
  <c r="I3992" i="6"/>
  <c r="M3992" i="6" s="1"/>
  <c r="I4008" i="6"/>
  <c r="L4008" i="6" s="1"/>
  <c r="I4024" i="6"/>
  <c r="I4043" i="6"/>
  <c r="K4043" i="6" s="1"/>
  <c r="I4059" i="6"/>
  <c r="I4073" i="6"/>
  <c r="M4073" i="6" s="1"/>
  <c r="I4088" i="6"/>
  <c r="K4088" i="6" s="1"/>
  <c r="I1894" i="6"/>
  <c r="I3761" i="6"/>
  <c r="I3777" i="6"/>
  <c r="M3777" i="6" s="1"/>
  <c r="I3793" i="6"/>
  <c r="L3793" i="6" s="1"/>
  <c r="I3809" i="6"/>
  <c r="I3862" i="6"/>
  <c r="K3862" i="6" s="1"/>
  <c r="I3886" i="6"/>
  <c r="M3886" i="6" s="1"/>
  <c r="I3901" i="6"/>
  <c r="M3901" i="6" s="1"/>
  <c r="I3917" i="6"/>
  <c r="I3965" i="6"/>
  <c r="L3965" i="6" s="1"/>
  <c r="I3981" i="6"/>
  <c r="L3981" i="6" s="1"/>
  <c r="I3993" i="6"/>
  <c r="I4009" i="6"/>
  <c r="K4009" i="6" s="1"/>
  <c r="I4025" i="6"/>
  <c r="I4040" i="6"/>
  <c r="L4040" i="6" s="1"/>
  <c r="I4056" i="6"/>
  <c r="L4056" i="6" s="1"/>
  <c r="I4074" i="6"/>
  <c r="I4089" i="6"/>
  <c r="M4089" i="6" s="1"/>
  <c r="I565" i="6"/>
  <c r="M565" i="6" s="1"/>
  <c r="I2050" i="6"/>
  <c r="L2050" i="6" s="1"/>
  <c r="I742" i="6"/>
  <c r="I1629" i="6"/>
  <c r="K240" i="6"/>
  <c r="K254" i="6"/>
  <c r="K154" i="6"/>
  <c r="K188" i="6"/>
  <c r="K64" i="6"/>
  <c r="K98" i="6"/>
  <c r="K68" i="6"/>
  <c r="K96" i="6"/>
  <c r="K130" i="6"/>
  <c r="K545" i="6"/>
  <c r="K591" i="6"/>
  <c r="K611" i="6"/>
  <c r="K682" i="6"/>
  <c r="I1737" i="6"/>
  <c r="L1737" i="6" s="1"/>
  <c r="K1424" i="6"/>
  <c r="K1728" i="6"/>
  <c r="K17" i="6"/>
  <c r="K33" i="6"/>
  <c r="I134" i="6"/>
  <c r="K1203" i="6"/>
  <c r="K210" i="6"/>
  <c r="K397" i="6"/>
  <c r="K231" i="6"/>
  <c r="I302" i="6"/>
  <c r="K161" i="6"/>
  <c r="K75" i="6"/>
  <c r="K109" i="6"/>
  <c r="I1607" i="6"/>
  <c r="J185" i="6"/>
  <c r="K211" i="6"/>
  <c r="K43" i="6"/>
  <c r="I1581" i="6"/>
  <c r="L1581" i="6" s="1"/>
  <c r="J1728" i="6"/>
  <c r="N1728" i="6"/>
  <c r="N238" i="6"/>
  <c r="J238" i="6"/>
  <c r="N361" i="6"/>
  <c r="J361" i="6"/>
  <c r="N1890" i="6"/>
  <c r="J1890" i="6"/>
  <c r="N476" i="6"/>
  <c r="J476" i="6"/>
  <c r="N440" i="6"/>
  <c r="J440" i="6"/>
  <c r="N549" i="6"/>
  <c r="J549" i="6"/>
  <c r="N639" i="6"/>
  <c r="J639" i="6"/>
  <c r="N729" i="6"/>
  <c r="J729" i="6"/>
  <c r="N802" i="6"/>
  <c r="J802" i="6"/>
  <c r="N897" i="6"/>
  <c r="J897" i="6"/>
  <c r="N1101" i="6"/>
  <c r="J1101" i="6"/>
  <c r="J277" i="6"/>
  <c r="N277" i="6"/>
  <c r="J309" i="6"/>
  <c r="N309" i="6"/>
  <c r="J1608" i="6"/>
  <c r="N1608" i="6"/>
  <c r="J173" i="6"/>
  <c r="N173" i="6"/>
  <c r="N201" i="6"/>
  <c r="J201" i="6"/>
  <c r="N49" i="6"/>
  <c r="J49" i="6"/>
  <c r="N77" i="6"/>
  <c r="J77" i="6"/>
  <c r="N111" i="6"/>
  <c r="J111" i="6"/>
  <c r="N7" i="6"/>
  <c r="J7" i="6"/>
  <c r="N23" i="6"/>
  <c r="J23" i="6"/>
  <c r="N39" i="6"/>
  <c r="J39" i="6"/>
  <c r="N67" i="6"/>
  <c r="J67" i="6"/>
  <c r="N95" i="6"/>
  <c r="J95" i="6"/>
  <c r="N129" i="6"/>
  <c r="J129" i="6"/>
  <c r="N147" i="6"/>
  <c r="J147" i="6"/>
  <c r="N181" i="6"/>
  <c r="J181" i="6"/>
  <c r="N215" i="6"/>
  <c r="J215" i="6"/>
  <c r="N1218" i="6"/>
  <c r="J1218" i="6"/>
  <c r="N258" i="6"/>
  <c r="J258" i="6"/>
  <c r="N292" i="6"/>
  <c r="J292" i="6"/>
  <c r="N316" i="6"/>
  <c r="J316" i="6"/>
  <c r="N1179" i="6"/>
  <c r="J1179" i="6"/>
  <c r="N345" i="6"/>
  <c r="J345" i="6"/>
  <c r="N379" i="6"/>
  <c r="J379" i="6"/>
  <c r="N403" i="6"/>
  <c r="J403" i="6"/>
  <c r="N1181" i="6"/>
  <c r="J1181" i="6"/>
  <c r="N436" i="6"/>
  <c r="J436" i="6"/>
  <c r="N470" i="6"/>
  <c r="J470" i="6"/>
  <c r="N494" i="6"/>
  <c r="J494" i="6"/>
  <c r="N264" i="6"/>
  <c r="J264" i="6"/>
  <c r="N300" i="6"/>
  <c r="J300" i="6"/>
  <c r="N1611" i="6"/>
  <c r="J1611" i="6"/>
  <c r="N154" i="6"/>
  <c r="J154" i="6"/>
  <c r="N188" i="6"/>
  <c r="J188" i="6"/>
  <c r="N210" i="6"/>
  <c r="J210" i="6"/>
  <c r="N64" i="6"/>
  <c r="J64" i="6"/>
  <c r="N98" i="6"/>
  <c r="J98" i="6"/>
  <c r="N8" i="6"/>
  <c r="J8" i="6"/>
  <c r="N24" i="6"/>
  <c r="J24" i="6"/>
  <c r="N40" i="6"/>
  <c r="J40" i="6"/>
  <c r="N1417" i="6"/>
  <c r="J1417" i="6"/>
  <c r="N68" i="6"/>
  <c r="J68" i="6"/>
  <c r="N96" i="6"/>
  <c r="J96" i="6"/>
  <c r="N130" i="6"/>
  <c r="J130" i="6"/>
  <c r="N1287" i="6"/>
  <c r="J1287" i="6"/>
  <c r="N1252" i="6"/>
  <c r="J1252" i="6"/>
  <c r="N168" i="6"/>
  <c r="J168" i="6"/>
  <c r="N196" i="6"/>
  <c r="J196" i="6"/>
  <c r="N226" i="6"/>
  <c r="J226" i="6"/>
  <c r="N1221" i="6"/>
  <c r="J1221" i="6"/>
  <c r="N259" i="6"/>
  <c r="J259" i="6"/>
  <c r="N293" i="6"/>
  <c r="J293" i="6"/>
  <c r="N317" i="6"/>
  <c r="J317" i="6"/>
  <c r="N1198" i="6"/>
  <c r="J1198" i="6"/>
  <c r="N360" i="6"/>
  <c r="J360" i="6"/>
  <c r="N394" i="6"/>
  <c r="J394" i="6"/>
  <c r="N412" i="6"/>
  <c r="J412" i="6"/>
  <c r="N1184" i="6"/>
  <c r="J1184" i="6"/>
  <c r="N443" i="6"/>
  <c r="J443" i="6"/>
  <c r="N471" i="6"/>
  <c r="J471" i="6"/>
  <c r="N495" i="6"/>
  <c r="J495" i="6"/>
  <c r="J513" i="6"/>
  <c r="N513" i="6"/>
  <c r="J572" i="6"/>
  <c r="N572" i="6"/>
  <c r="J221" i="6"/>
  <c r="N221" i="6"/>
  <c r="J51" i="6"/>
  <c r="N51" i="6"/>
  <c r="J85" i="6"/>
  <c r="N85" i="6"/>
  <c r="J113" i="6"/>
  <c r="N113" i="6"/>
  <c r="J1452" i="6"/>
  <c r="N1452" i="6"/>
  <c r="J17" i="6"/>
  <c r="N17" i="6"/>
  <c r="J33" i="6"/>
  <c r="N33" i="6"/>
  <c r="J47" i="6"/>
  <c r="N47" i="6"/>
  <c r="J1424" i="6"/>
  <c r="N1424" i="6"/>
  <c r="J69" i="6"/>
  <c r="N69" i="6"/>
  <c r="J103" i="6"/>
  <c r="N103" i="6"/>
  <c r="J131" i="6"/>
  <c r="N131" i="6"/>
  <c r="J1253" i="6"/>
  <c r="N1253" i="6"/>
  <c r="J155" i="6"/>
  <c r="N155" i="6"/>
  <c r="J183" i="6"/>
  <c r="N183" i="6"/>
  <c r="J217" i="6"/>
  <c r="N217" i="6"/>
  <c r="J1222" i="6"/>
  <c r="N1222" i="6"/>
  <c r="J246" i="6"/>
  <c r="N246" i="6"/>
  <c r="J280" i="6"/>
  <c r="N280" i="6"/>
  <c r="J308" i="6"/>
  <c r="N308" i="6"/>
  <c r="J1199" i="6"/>
  <c r="N1199" i="6"/>
  <c r="J347" i="6"/>
  <c r="N347" i="6"/>
  <c r="J381" i="6"/>
  <c r="N381" i="6"/>
  <c r="J405" i="6"/>
  <c r="N405" i="6"/>
  <c r="J1185" i="6"/>
  <c r="N1185" i="6"/>
  <c r="J1205" i="6"/>
  <c r="N1205" i="6"/>
  <c r="J458" i="6"/>
  <c r="N458" i="6"/>
  <c r="J488" i="6"/>
  <c r="N488" i="6"/>
  <c r="J504" i="6"/>
  <c r="N504" i="6"/>
  <c r="J548" i="6"/>
  <c r="N548" i="6"/>
  <c r="N286" i="6"/>
  <c r="J286" i="6"/>
  <c r="N1729" i="6"/>
  <c r="J1729" i="6"/>
  <c r="N145" i="6"/>
  <c r="J145" i="6"/>
  <c r="N176" i="6"/>
  <c r="J176" i="6"/>
  <c r="N212" i="6"/>
  <c r="J212" i="6"/>
  <c r="N66" i="6"/>
  <c r="J66" i="6"/>
  <c r="N100" i="6"/>
  <c r="J100" i="6"/>
  <c r="N122" i="6"/>
  <c r="J122" i="6"/>
  <c r="N2" i="6"/>
  <c r="J2" i="6"/>
  <c r="N18" i="6"/>
  <c r="J18" i="6"/>
  <c r="N34" i="6"/>
  <c r="J34" i="6"/>
  <c r="N1405" i="6"/>
  <c r="J1405" i="6"/>
  <c r="N70" i="6"/>
  <c r="J70" i="6"/>
  <c r="N104" i="6"/>
  <c r="J104" i="6"/>
  <c r="N132" i="6"/>
  <c r="J132" i="6"/>
  <c r="N1291" i="6"/>
  <c r="J1291" i="6"/>
  <c r="N170" i="6"/>
  <c r="J170" i="6"/>
  <c r="N204" i="6"/>
  <c r="J204" i="6"/>
  <c r="N228" i="6"/>
  <c r="J228" i="6"/>
  <c r="N1225" i="6"/>
  <c r="J1225" i="6"/>
  <c r="N247" i="6"/>
  <c r="J247" i="6"/>
  <c r="N281" i="6"/>
  <c r="J281" i="6"/>
  <c r="N311" i="6"/>
  <c r="J311" i="6"/>
  <c r="N1186" i="6"/>
  <c r="J1186" i="6"/>
  <c r="N334" i="6"/>
  <c r="J334" i="6"/>
  <c r="N368" i="6"/>
  <c r="J368" i="6"/>
  <c r="N396" i="6"/>
  <c r="J396" i="6"/>
  <c r="N414" i="6"/>
  <c r="J414" i="6"/>
  <c r="N1188" i="6"/>
  <c r="J1188" i="6"/>
  <c r="N431" i="6"/>
  <c r="J431" i="6"/>
  <c r="N459" i="6"/>
  <c r="J459" i="6"/>
  <c r="N489" i="6"/>
  <c r="J489" i="6"/>
  <c r="N505" i="6"/>
  <c r="J505" i="6"/>
  <c r="J509" i="6"/>
  <c r="N509" i="6"/>
  <c r="J1241" i="6"/>
  <c r="N1241" i="6"/>
  <c r="J536" i="6"/>
  <c r="N536" i="6"/>
  <c r="J570" i="6"/>
  <c r="N570" i="6"/>
  <c r="N588" i="6"/>
  <c r="J588" i="6"/>
  <c r="N604" i="6"/>
  <c r="J604" i="6"/>
  <c r="N1258" i="6"/>
  <c r="J1258" i="6"/>
  <c r="N619" i="6"/>
  <c r="J619" i="6"/>
  <c r="N647" i="6"/>
  <c r="J647" i="6"/>
  <c r="N671" i="6"/>
  <c r="J671" i="6"/>
  <c r="N687" i="6"/>
  <c r="J687" i="6"/>
  <c r="N1285" i="6"/>
  <c r="J1285" i="6"/>
  <c r="N1427" i="6"/>
  <c r="J1427" i="6"/>
  <c r="N719" i="6"/>
  <c r="J719" i="6"/>
  <c r="N747" i="6"/>
  <c r="J747" i="6"/>
  <c r="N765" i="6"/>
  <c r="J765" i="6"/>
  <c r="N781" i="6"/>
  <c r="J781" i="6"/>
  <c r="N1445" i="6"/>
  <c r="J1445" i="6"/>
  <c r="N809" i="6"/>
  <c r="J809" i="6"/>
  <c r="N839" i="6"/>
  <c r="J839" i="6"/>
  <c r="N855" i="6"/>
  <c r="J855" i="6"/>
  <c r="N871" i="6"/>
  <c r="J871" i="6"/>
  <c r="N889" i="6"/>
  <c r="J889" i="6"/>
  <c r="N1563" i="6"/>
  <c r="J1563" i="6"/>
  <c r="N1589" i="6"/>
  <c r="J1589" i="6"/>
  <c r="N923" i="6"/>
  <c r="J923" i="6"/>
  <c r="N941" i="6"/>
  <c r="J941" i="6"/>
  <c r="N957" i="6"/>
  <c r="J957" i="6"/>
  <c r="N973" i="6"/>
  <c r="J973" i="6"/>
  <c r="N987" i="6"/>
  <c r="J987" i="6"/>
  <c r="N1613" i="6"/>
  <c r="J1613" i="6"/>
  <c r="N1015" i="6"/>
  <c r="J1015" i="6"/>
  <c r="N1031" i="6"/>
  <c r="J1031" i="6"/>
  <c r="N1044" i="6"/>
  <c r="J1044" i="6"/>
  <c r="N1232" i="6"/>
  <c r="J1232" i="6"/>
  <c r="N547" i="6"/>
  <c r="J547" i="6"/>
  <c r="N577" i="6"/>
  <c r="J577" i="6"/>
  <c r="N593" i="6"/>
  <c r="J593" i="6"/>
  <c r="N1251" i="6"/>
  <c r="J1251" i="6"/>
  <c r="N624" i="6"/>
  <c r="J624" i="6"/>
  <c r="N658" i="6"/>
  <c r="J658" i="6"/>
  <c r="N676" i="6"/>
  <c r="J676" i="6"/>
  <c r="N692" i="6"/>
  <c r="J692" i="6"/>
  <c r="N1278" i="6"/>
  <c r="J1278" i="6"/>
  <c r="N1406" i="6"/>
  <c r="J1406" i="6"/>
  <c r="N1434" i="6"/>
  <c r="J1434" i="6"/>
  <c r="N724" i="6"/>
  <c r="J724" i="6"/>
  <c r="N754" i="6"/>
  <c r="J754" i="6"/>
  <c r="N770" i="6"/>
  <c r="J770" i="6"/>
  <c r="N786" i="6"/>
  <c r="J786" i="6"/>
  <c r="N1438" i="6"/>
  <c r="J1438" i="6"/>
  <c r="N1464" i="6"/>
  <c r="J1464" i="6"/>
  <c r="N820" i="6"/>
  <c r="J820" i="6"/>
  <c r="N844" i="6"/>
  <c r="J844" i="6"/>
  <c r="N860" i="6"/>
  <c r="J860" i="6"/>
  <c r="N876" i="6"/>
  <c r="J876" i="6"/>
  <c r="N1586" i="6"/>
  <c r="J1586" i="6"/>
  <c r="N920" i="6"/>
  <c r="J920" i="6"/>
  <c r="N938" i="6"/>
  <c r="J938" i="6"/>
  <c r="N954" i="6"/>
  <c r="J954" i="6"/>
  <c r="N970" i="6"/>
  <c r="J970" i="6"/>
  <c r="N1618" i="6"/>
  <c r="J1618" i="6"/>
  <c r="N1010" i="6"/>
  <c r="J1010" i="6"/>
  <c r="N1028" i="6"/>
  <c r="J1028" i="6"/>
  <c r="J1048" i="6"/>
  <c r="N1048" i="6"/>
  <c r="J586" i="6"/>
  <c r="N586" i="6"/>
  <c r="J602" i="6"/>
  <c r="N602" i="6"/>
  <c r="J1254" i="6"/>
  <c r="N1254" i="6"/>
  <c r="J631" i="6"/>
  <c r="N631" i="6"/>
  <c r="J659" i="6"/>
  <c r="N659" i="6"/>
  <c r="J677" i="6"/>
  <c r="N677" i="6"/>
  <c r="J693" i="6"/>
  <c r="N693" i="6"/>
  <c r="J1297" i="6"/>
  <c r="N1297" i="6"/>
  <c r="J1423" i="6"/>
  <c r="N1423" i="6"/>
  <c r="J731" i="6"/>
  <c r="N731" i="6"/>
  <c r="J755" i="6"/>
  <c r="N755" i="6"/>
  <c r="J771" i="6"/>
  <c r="N771" i="6"/>
  <c r="J787" i="6"/>
  <c r="N787" i="6"/>
  <c r="J1457" i="6"/>
  <c r="N1457" i="6"/>
  <c r="J807" i="6"/>
  <c r="N807" i="6"/>
  <c r="J835" i="6"/>
  <c r="N835" i="6"/>
  <c r="J853" i="6"/>
  <c r="N853" i="6"/>
  <c r="J869" i="6"/>
  <c r="N869" i="6"/>
  <c r="J885" i="6"/>
  <c r="N885" i="6"/>
  <c r="J1587" i="6"/>
  <c r="N1587" i="6"/>
  <c r="J907" i="6"/>
  <c r="N907" i="6"/>
  <c r="J931" i="6"/>
  <c r="N931" i="6"/>
  <c r="J947" i="6"/>
  <c r="N947" i="6"/>
  <c r="J963" i="6"/>
  <c r="N963" i="6"/>
  <c r="J979" i="6"/>
  <c r="N979" i="6"/>
  <c r="J1619" i="6"/>
  <c r="N1619" i="6"/>
  <c r="J1011" i="6"/>
  <c r="N1011" i="6"/>
  <c r="J1029" i="6"/>
  <c r="N1029" i="6"/>
  <c r="J1052" i="6"/>
  <c r="N1052" i="6"/>
  <c r="N1212" i="6"/>
  <c r="J1212" i="6"/>
  <c r="N545" i="6"/>
  <c r="J545" i="6"/>
  <c r="N575" i="6"/>
  <c r="J575" i="6"/>
  <c r="N591" i="6"/>
  <c r="J591" i="6"/>
  <c r="N1247" i="6"/>
  <c r="J1247" i="6"/>
  <c r="N636" i="6"/>
  <c r="J636" i="6"/>
  <c r="N666" i="6"/>
  <c r="J666" i="6"/>
  <c r="N682" i="6"/>
  <c r="J682" i="6"/>
  <c r="N698" i="6"/>
  <c r="J698" i="6"/>
  <c r="N1290" i="6"/>
  <c r="J1290" i="6"/>
  <c r="N1306" i="6"/>
  <c r="J1306" i="6"/>
  <c r="N1430" i="6"/>
  <c r="J1430" i="6"/>
  <c r="N736" i="6"/>
  <c r="J736" i="6"/>
  <c r="N760" i="6"/>
  <c r="J760" i="6"/>
  <c r="N776" i="6"/>
  <c r="J776" i="6"/>
  <c r="N792" i="6"/>
  <c r="J792" i="6"/>
  <c r="N1450" i="6"/>
  <c r="J1450" i="6"/>
  <c r="N812" i="6"/>
  <c r="J812" i="6"/>
  <c r="N842" i="6"/>
  <c r="J842" i="6"/>
  <c r="N858" i="6"/>
  <c r="J858" i="6"/>
  <c r="N874" i="6"/>
  <c r="J874" i="6"/>
  <c r="N1584" i="6"/>
  <c r="J1584" i="6"/>
  <c r="N898" i="6"/>
  <c r="J898" i="6"/>
  <c r="N928" i="6"/>
  <c r="J928" i="6"/>
  <c r="N944" i="6"/>
  <c r="J944" i="6"/>
  <c r="N960" i="6"/>
  <c r="J960" i="6"/>
  <c r="N976" i="6"/>
  <c r="J976" i="6"/>
  <c r="N1602" i="6"/>
  <c r="J1602" i="6"/>
  <c r="N1624" i="6"/>
  <c r="J1624" i="6"/>
  <c r="N1008" i="6"/>
  <c r="J1008" i="6"/>
  <c r="N1026" i="6"/>
  <c r="J1026" i="6"/>
  <c r="N1042" i="6"/>
  <c r="J1042" i="6"/>
  <c r="J1050" i="6"/>
  <c r="N1050" i="6"/>
  <c r="J1066" i="6"/>
  <c r="N1066" i="6"/>
  <c r="N1076" i="6"/>
  <c r="J1076" i="6"/>
  <c r="N1746" i="6"/>
  <c r="J1746" i="6"/>
  <c r="N1104" i="6"/>
  <c r="J1104" i="6"/>
  <c r="N1120" i="6"/>
  <c r="J1120" i="6"/>
  <c r="N1136" i="6"/>
  <c r="J1136" i="6"/>
  <c r="N1152" i="6"/>
  <c r="J1152" i="6"/>
  <c r="N1168" i="6"/>
  <c r="J1168" i="6"/>
  <c r="N1770" i="6"/>
  <c r="J1770" i="6"/>
  <c r="N1316" i="6"/>
  <c r="J1316" i="6"/>
  <c r="N1334" i="6"/>
  <c r="J1334" i="6"/>
  <c r="N1350" i="6"/>
  <c r="J1350" i="6"/>
  <c r="N1366" i="6"/>
  <c r="J1366" i="6"/>
  <c r="N1382" i="6"/>
  <c r="J1382" i="6"/>
  <c r="N1901" i="6"/>
  <c r="J1901" i="6"/>
  <c r="N1486" i="6"/>
  <c r="J1486" i="6"/>
  <c r="N1047" i="6"/>
  <c r="J1047" i="6"/>
  <c r="N1063" i="6"/>
  <c r="J1063" i="6"/>
  <c r="N1731" i="6"/>
  <c r="J1731" i="6"/>
  <c r="N1751" i="6"/>
  <c r="J1751" i="6"/>
  <c r="N1099" i="6"/>
  <c r="J1099" i="6"/>
  <c r="N1117" i="6"/>
  <c r="J1117" i="6"/>
  <c r="N1133" i="6"/>
  <c r="J1133" i="6"/>
  <c r="N1149" i="6"/>
  <c r="J1149" i="6"/>
  <c r="N1165" i="6"/>
  <c r="J1165" i="6"/>
  <c r="N1775" i="6"/>
  <c r="J1775" i="6"/>
  <c r="N1323" i="6"/>
  <c r="J1323" i="6"/>
  <c r="N1339" i="6"/>
  <c r="J1339" i="6"/>
  <c r="N1355" i="6"/>
  <c r="J1355" i="6"/>
  <c r="N1371" i="6"/>
  <c r="J1371" i="6"/>
  <c r="N1387" i="6"/>
  <c r="J1387" i="6"/>
  <c r="N1401" i="6"/>
  <c r="J1401" i="6"/>
  <c r="N1898" i="6"/>
  <c r="J1898" i="6"/>
  <c r="N1473" i="6"/>
  <c r="J1473" i="6"/>
  <c r="J1501" i="6"/>
  <c r="N1501" i="6"/>
  <c r="J1734" i="6"/>
  <c r="N1734" i="6"/>
  <c r="J1754" i="6"/>
  <c r="N1754" i="6"/>
  <c r="J1100" i="6"/>
  <c r="N1100" i="6"/>
  <c r="J1118" i="6"/>
  <c r="N1118" i="6"/>
  <c r="J1134" i="6"/>
  <c r="N1134" i="6"/>
  <c r="J1150" i="6"/>
  <c r="N1150" i="6"/>
  <c r="J1166" i="6"/>
  <c r="N1166" i="6"/>
  <c r="J1766" i="6"/>
  <c r="N1766" i="6"/>
  <c r="J1784" i="6"/>
  <c r="N1784" i="6"/>
  <c r="J1324" i="6"/>
  <c r="N1324" i="6"/>
  <c r="J1340" i="6"/>
  <c r="N1340" i="6"/>
  <c r="J1356" i="6"/>
  <c r="N1356" i="6"/>
  <c r="J1372" i="6"/>
  <c r="N1372" i="6"/>
  <c r="J1388" i="6"/>
  <c r="N1388" i="6"/>
  <c r="J1887" i="6"/>
  <c r="N1887" i="6"/>
  <c r="J1907" i="6"/>
  <c r="N1907" i="6"/>
  <c r="J1484" i="6"/>
  <c r="N1484" i="6"/>
  <c r="N1053" i="6"/>
  <c r="J1053" i="6"/>
  <c r="N1069" i="6"/>
  <c r="J1069" i="6"/>
  <c r="N1741" i="6"/>
  <c r="J1741" i="6"/>
  <c r="N1097" i="6"/>
  <c r="J1097" i="6"/>
  <c r="N1115" i="6"/>
  <c r="J1115" i="6"/>
  <c r="N1131" i="6"/>
  <c r="J1131" i="6"/>
  <c r="N1147" i="6"/>
  <c r="J1147" i="6"/>
  <c r="N1163" i="6"/>
  <c r="J1163" i="6"/>
  <c r="N1773" i="6"/>
  <c r="J1773" i="6"/>
  <c r="N1329" i="6"/>
  <c r="J1329" i="6"/>
  <c r="N1345" i="6"/>
  <c r="J1345" i="6"/>
  <c r="N1361" i="6"/>
  <c r="J1361" i="6"/>
  <c r="N1377" i="6"/>
  <c r="J1377" i="6"/>
  <c r="N1393" i="6"/>
  <c r="J1393" i="6"/>
  <c r="N1904" i="6"/>
  <c r="J1904" i="6"/>
  <c r="N1914" i="6"/>
  <c r="J1914" i="6"/>
  <c r="N1489" i="6"/>
  <c r="J1489" i="6"/>
  <c r="J1495" i="6"/>
  <c r="N1495" i="6"/>
  <c r="N1511" i="6"/>
  <c r="J1511" i="6"/>
  <c r="N1527" i="6"/>
  <c r="J1527" i="6"/>
  <c r="N1543" i="6"/>
  <c r="J1543" i="6"/>
  <c r="N1926" i="6"/>
  <c r="J1926" i="6"/>
  <c r="N1942" i="6"/>
  <c r="J1942" i="6"/>
  <c r="N1635" i="6"/>
  <c r="J1635" i="6"/>
  <c r="N1651" i="6"/>
  <c r="J1651" i="6"/>
  <c r="N1667" i="6"/>
  <c r="J1667" i="6"/>
  <c r="N1683" i="6"/>
  <c r="J1683" i="6"/>
  <c r="N1699" i="6"/>
  <c r="J1699" i="6"/>
  <c r="N1717" i="6"/>
  <c r="J1717" i="6"/>
  <c r="N1982" i="6"/>
  <c r="J1982" i="6"/>
  <c r="N2002" i="6"/>
  <c r="J2002" i="6"/>
  <c r="N2012" i="6"/>
  <c r="J2012" i="6"/>
  <c r="N1804" i="6"/>
  <c r="J1804" i="6"/>
  <c r="N1820" i="6"/>
  <c r="J1820" i="6"/>
  <c r="N1836" i="6"/>
  <c r="J1836" i="6"/>
  <c r="N1500" i="6"/>
  <c r="J1500" i="6"/>
  <c r="N1516" i="6"/>
  <c r="J1516" i="6"/>
  <c r="N1532" i="6"/>
  <c r="J1532" i="6"/>
  <c r="N1548" i="6"/>
  <c r="J1548" i="6"/>
  <c r="N1919" i="6"/>
  <c r="J1919" i="6"/>
  <c r="N1939" i="6"/>
  <c r="J1939" i="6"/>
  <c r="N1640" i="6"/>
  <c r="J1640" i="6"/>
  <c r="N1656" i="6"/>
  <c r="J1656" i="6"/>
  <c r="N1672" i="6"/>
  <c r="J1672" i="6"/>
  <c r="N1688" i="6"/>
  <c r="J1688" i="6"/>
  <c r="N1704" i="6"/>
  <c r="J1704" i="6"/>
  <c r="N1999" i="6"/>
  <c r="J1999" i="6"/>
  <c r="N1801" i="6"/>
  <c r="J1801" i="6"/>
  <c r="N1817" i="6"/>
  <c r="J1817" i="6"/>
  <c r="N1833" i="6"/>
  <c r="J1833" i="6"/>
  <c r="J1513" i="6"/>
  <c r="N1513" i="6"/>
  <c r="J1529" i="6"/>
  <c r="N1529" i="6"/>
  <c r="J1545" i="6"/>
  <c r="N1545" i="6"/>
  <c r="J1928" i="6"/>
  <c r="N1928" i="6"/>
  <c r="J1944" i="6"/>
  <c r="N1944" i="6"/>
  <c r="J1645" i="6"/>
  <c r="N1645" i="6"/>
  <c r="J1661" i="6"/>
  <c r="N1661" i="6"/>
  <c r="J1677" i="6"/>
  <c r="N1677" i="6"/>
  <c r="J1693" i="6"/>
  <c r="N1693" i="6"/>
  <c r="J1709" i="6"/>
  <c r="N1709" i="6"/>
  <c r="J1996" i="6"/>
  <c r="N1996" i="6"/>
  <c r="J1790" i="6"/>
  <c r="N1790" i="6"/>
  <c r="J1806" i="6"/>
  <c r="N1806" i="6"/>
  <c r="J1822" i="6"/>
  <c r="N1822" i="6"/>
  <c r="J1838" i="6"/>
  <c r="N1838" i="6"/>
  <c r="N1498" i="6"/>
  <c r="J1498" i="6"/>
  <c r="N1514" i="6"/>
  <c r="J1514" i="6"/>
  <c r="N1530" i="6"/>
  <c r="J1530" i="6"/>
  <c r="N1546" i="6"/>
  <c r="J1546" i="6"/>
  <c r="N1556" i="6"/>
  <c r="J1556" i="6"/>
  <c r="N1937" i="6"/>
  <c r="J1937" i="6"/>
  <c r="N1947" i="6"/>
  <c r="J1947" i="6"/>
  <c r="N1646" i="6"/>
  <c r="J1646" i="6"/>
  <c r="N1662" i="6"/>
  <c r="J1662" i="6"/>
  <c r="N1678" i="6"/>
  <c r="J1678" i="6"/>
  <c r="N1694" i="6"/>
  <c r="J1694" i="6"/>
  <c r="N1710" i="6"/>
  <c r="J1710" i="6"/>
  <c r="N1989" i="6"/>
  <c r="J1989" i="6"/>
  <c r="N2005" i="6"/>
  <c r="J2005" i="6"/>
  <c r="N1799" i="6"/>
  <c r="J1799" i="6"/>
  <c r="N1815" i="6"/>
  <c r="J1815" i="6"/>
  <c r="N1831" i="6"/>
  <c r="J1831" i="6"/>
  <c r="J1847" i="6"/>
  <c r="N1847" i="6"/>
  <c r="J1857" i="6"/>
  <c r="N1857" i="6"/>
  <c r="N1873" i="6"/>
  <c r="J1873" i="6"/>
  <c r="N2023" i="6"/>
  <c r="J2023" i="6"/>
  <c r="N2039" i="6"/>
  <c r="J2039" i="6"/>
  <c r="N1953" i="6"/>
  <c r="J1953" i="6"/>
  <c r="N1969" i="6"/>
  <c r="J1969" i="6"/>
  <c r="N2055" i="6"/>
  <c r="J2055" i="6"/>
  <c r="N2071" i="6"/>
  <c r="J2071" i="6"/>
  <c r="N2091" i="6"/>
  <c r="J2091" i="6"/>
  <c r="N2107" i="6"/>
  <c r="J2107" i="6"/>
  <c r="N2127" i="6"/>
  <c r="J2127" i="6"/>
  <c r="N2145" i="6"/>
  <c r="J2145" i="6"/>
  <c r="N1850" i="6"/>
  <c r="J1850" i="6"/>
  <c r="N1866" i="6"/>
  <c r="J1866" i="6"/>
  <c r="N2024" i="6"/>
  <c r="J2024" i="6"/>
  <c r="N2040" i="6"/>
  <c r="J2040" i="6"/>
  <c r="N1954" i="6"/>
  <c r="J1954" i="6"/>
  <c r="N1970" i="6"/>
  <c r="J1970" i="6"/>
  <c r="N2056" i="6"/>
  <c r="J2056" i="6"/>
  <c r="N2072" i="6"/>
  <c r="J2072" i="6"/>
  <c r="N2084" i="6"/>
  <c r="J2084" i="6"/>
  <c r="N2100" i="6"/>
  <c r="J2100" i="6"/>
  <c r="N2110" i="6"/>
  <c r="J2110" i="6"/>
  <c r="N2128" i="6"/>
  <c r="J2128" i="6"/>
  <c r="J1875" i="6"/>
  <c r="N1875" i="6"/>
  <c r="J2025" i="6"/>
  <c r="N2025" i="6"/>
  <c r="J2041" i="6"/>
  <c r="N2041" i="6"/>
  <c r="J1963" i="6"/>
  <c r="N1963" i="6"/>
  <c r="J1979" i="6"/>
  <c r="N1979" i="6"/>
  <c r="J2065" i="6"/>
  <c r="N2065" i="6"/>
  <c r="J2093" i="6"/>
  <c r="N2093" i="6"/>
  <c r="J2111" i="6"/>
  <c r="N2111" i="6"/>
  <c r="J2121" i="6"/>
  <c r="N2121" i="6"/>
  <c r="J2137" i="6"/>
  <c r="N2137" i="6"/>
  <c r="N1856" i="6"/>
  <c r="J1856" i="6"/>
  <c r="N1872" i="6"/>
  <c r="J1872" i="6"/>
  <c r="N2030" i="6"/>
  <c r="J2030" i="6"/>
  <c r="N1952" i="6"/>
  <c r="J1952" i="6"/>
  <c r="N1968" i="6"/>
  <c r="J1968" i="6"/>
  <c r="N2062" i="6"/>
  <c r="J2062" i="6"/>
  <c r="N2082" i="6"/>
  <c r="J2082" i="6"/>
  <c r="N2098" i="6"/>
  <c r="J2098" i="6"/>
  <c r="N2118" i="6"/>
  <c r="J2118" i="6"/>
  <c r="N2134" i="6"/>
  <c r="J2134" i="6"/>
  <c r="J289" i="6"/>
  <c r="N289" i="6"/>
  <c r="J378" i="6"/>
  <c r="N378" i="6"/>
  <c r="J350" i="6"/>
  <c r="N350" i="6"/>
  <c r="J463" i="6"/>
  <c r="N463" i="6"/>
  <c r="J429" i="6"/>
  <c r="N429" i="6"/>
  <c r="J538" i="6"/>
  <c r="N538" i="6"/>
  <c r="J650" i="6"/>
  <c r="N650" i="6"/>
  <c r="J628" i="6"/>
  <c r="N628" i="6"/>
  <c r="J740" i="6"/>
  <c r="N740" i="6"/>
  <c r="J707" i="6"/>
  <c r="N707" i="6"/>
  <c r="J827" i="6"/>
  <c r="N827" i="6"/>
  <c r="J903" i="6"/>
  <c r="N903" i="6"/>
  <c r="J992" i="6"/>
  <c r="N992" i="6"/>
  <c r="N261" i="6"/>
  <c r="J261" i="6"/>
  <c r="N1764" i="6"/>
  <c r="J1764" i="6"/>
  <c r="N373" i="6"/>
  <c r="J373" i="6"/>
  <c r="N339" i="6"/>
  <c r="J339" i="6"/>
  <c r="N466" i="6"/>
  <c r="J466" i="6"/>
  <c r="N438" i="6"/>
  <c r="J438" i="6"/>
  <c r="N1917" i="6"/>
  <c r="J1917" i="6"/>
  <c r="N573" i="6"/>
  <c r="J573" i="6"/>
  <c r="N541" i="6"/>
  <c r="J541" i="6"/>
  <c r="N617" i="6"/>
  <c r="J617" i="6"/>
  <c r="N713" i="6"/>
  <c r="J713" i="6"/>
  <c r="N814" i="6"/>
  <c r="J814" i="6"/>
  <c r="N906" i="6"/>
  <c r="J906" i="6"/>
  <c r="N1013" i="6"/>
  <c r="J1013" i="6"/>
  <c r="N1084" i="6"/>
  <c r="J1084" i="6"/>
  <c r="N253" i="6"/>
  <c r="J253" i="6"/>
  <c r="N362" i="6"/>
  <c r="J362" i="6"/>
  <c r="N331" i="6"/>
  <c r="J331" i="6"/>
  <c r="N461" i="6"/>
  <c r="J461" i="6"/>
  <c r="N427" i="6"/>
  <c r="J427" i="6"/>
  <c r="N530" i="6"/>
  <c r="J530" i="6"/>
  <c r="N2018" i="6"/>
  <c r="J2018" i="6"/>
  <c r="N640" i="6"/>
  <c r="J640" i="6"/>
  <c r="N738" i="6"/>
  <c r="J738" i="6"/>
  <c r="N716" i="6"/>
  <c r="J716" i="6"/>
  <c r="N803" i="6"/>
  <c r="J803" i="6"/>
  <c r="N1092" i="6"/>
  <c r="J1092" i="6"/>
  <c r="K646" i="6"/>
  <c r="J265" i="6"/>
  <c r="N265" i="6"/>
  <c r="N1756" i="6"/>
  <c r="J1756" i="6"/>
  <c r="N387" i="6"/>
  <c r="J387" i="6"/>
  <c r="N351" i="6"/>
  <c r="J351" i="6"/>
  <c r="N464" i="6"/>
  <c r="J464" i="6"/>
  <c r="N430" i="6"/>
  <c r="J430" i="6"/>
  <c r="N539" i="6"/>
  <c r="J539" i="6"/>
  <c r="N661" i="6"/>
  <c r="J661" i="6"/>
  <c r="N629" i="6"/>
  <c r="J629" i="6"/>
  <c r="N725" i="6"/>
  <c r="J725" i="6"/>
  <c r="N828" i="6"/>
  <c r="J828" i="6"/>
  <c r="N993" i="6"/>
  <c r="J993" i="6"/>
  <c r="J287" i="6"/>
  <c r="N287" i="6"/>
  <c r="J1596" i="6"/>
  <c r="N1596" i="6"/>
  <c r="J149" i="6"/>
  <c r="N149" i="6"/>
  <c r="J177" i="6"/>
  <c r="N177" i="6"/>
  <c r="N1568" i="6"/>
  <c r="J1568" i="6"/>
  <c r="N53" i="6"/>
  <c r="J53" i="6"/>
  <c r="N87" i="6"/>
  <c r="J87" i="6"/>
  <c r="N123" i="6"/>
  <c r="J123" i="6"/>
  <c r="N1436" i="6"/>
  <c r="J1436" i="6"/>
  <c r="N11" i="6"/>
  <c r="J11" i="6"/>
  <c r="N27" i="6"/>
  <c r="J27" i="6"/>
  <c r="N1408" i="6"/>
  <c r="J1408" i="6"/>
  <c r="N71" i="6"/>
  <c r="J71" i="6"/>
  <c r="N105" i="6"/>
  <c r="J105" i="6"/>
  <c r="N137" i="6"/>
  <c r="J137" i="6"/>
  <c r="N1276" i="6"/>
  <c r="J1276" i="6"/>
  <c r="N1296" i="6"/>
  <c r="J1296" i="6"/>
  <c r="N157" i="6"/>
  <c r="J157" i="6"/>
  <c r="N191" i="6"/>
  <c r="J191" i="6"/>
  <c r="N219" i="6"/>
  <c r="J219" i="6"/>
  <c r="N235" i="6"/>
  <c r="J235" i="6"/>
  <c r="N1226" i="6"/>
  <c r="J1226" i="6"/>
  <c r="N268" i="6"/>
  <c r="J268" i="6"/>
  <c r="N296" i="6"/>
  <c r="J296" i="6"/>
  <c r="N320" i="6"/>
  <c r="J320" i="6"/>
  <c r="N1187" i="6"/>
  <c r="J1187" i="6"/>
  <c r="N355" i="6"/>
  <c r="J355" i="6"/>
  <c r="N383" i="6"/>
  <c r="J383" i="6"/>
  <c r="N407" i="6"/>
  <c r="J407" i="6"/>
  <c r="N1189" i="6"/>
  <c r="J1189" i="6"/>
  <c r="N446" i="6"/>
  <c r="J446" i="6"/>
  <c r="N480" i="6"/>
  <c r="J480" i="6"/>
  <c r="N498" i="6"/>
  <c r="J498" i="6"/>
  <c r="J1219" i="6"/>
  <c r="N1219" i="6"/>
  <c r="N274" i="6"/>
  <c r="J274" i="6"/>
  <c r="N164" i="6"/>
  <c r="J164" i="6"/>
  <c r="N198" i="6"/>
  <c r="J198" i="6"/>
  <c r="N1569" i="6"/>
  <c r="J1569" i="6"/>
  <c r="N74" i="6"/>
  <c r="J74" i="6"/>
  <c r="N102" i="6"/>
  <c r="J102" i="6"/>
  <c r="N1439" i="6"/>
  <c r="J1439" i="6"/>
  <c r="N12" i="6"/>
  <c r="J12" i="6"/>
  <c r="N28" i="6"/>
  <c r="J28" i="6"/>
  <c r="N72" i="6"/>
  <c r="J72" i="6"/>
  <c r="N106" i="6"/>
  <c r="J106" i="6"/>
  <c r="N138" i="6"/>
  <c r="J138" i="6"/>
  <c r="N1299" i="6"/>
  <c r="J1299" i="6"/>
  <c r="N1260" i="6"/>
  <c r="J1260" i="6"/>
  <c r="N172" i="6"/>
  <c r="J172" i="6"/>
  <c r="N206" i="6"/>
  <c r="J206" i="6"/>
  <c r="N232" i="6"/>
  <c r="J232" i="6"/>
  <c r="N1229" i="6"/>
  <c r="J1229" i="6"/>
  <c r="N269" i="6"/>
  <c r="J269" i="6"/>
  <c r="N303" i="6"/>
  <c r="J303" i="6"/>
  <c r="N321" i="6"/>
  <c r="J321" i="6"/>
  <c r="N336" i="6"/>
  <c r="J336" i="6"/>
  <c r="N370" i="6"/>
  <c r="J370" i="6"/>
  <c r="N400" i="6"/>
  <c r="J400" i="6"/>
  <c r="N416" i="6"/>
  <c r="J416" i="6"/>
  <c r="N1192" i="6"/>
  <c r="J1192" i="6"/>
  <c r="N447" i="6"/>
  <c r="J447" i="6"/>
  <c r="N481" i="6"/>
  <c r="J481" i="6"/>
  <c r="N499" i="6"/>
  <c r="J499" i="6"/>
  <c r="J517" i="6"/>
  <c r="N517" i="6"/>
  <c r="J199" i="6"/>
  <c r="N199" i="6"/>
  <c r="J61" i="6"/>
  <c r="N61" i="6"/>
  <c r="J89" i="6"/>
  <c r="N89" i="6"/>
  <c r="J1440" i="6"/>
  <c r="N1440" i="6"/>
  <c r="J5" i="6"/>
  <c r="N5" i="6"/>
  <c r="J21" i="6"/>
  <c r="N21" i="6"/>
  <c r="J37" i="6"/>
  <c r="N37" i="6"/>
  <c r="J79" i="6"/>
  <c r="N79" i="6"/>
  <c r="J107" i="6"/>
  <c r="N107" i="6"/>
  <c r="J1280" i="6"/>
  <c r="N1280" i="6"/>
  <c r="J1261" i="6"/>
  <c r="N1261" i="6"/>
  <c r="J159" i="6"/>
  <c r="N159" i="6"/>
  <c r="J193" i="6"/>
  <c r="N193" i="6"/>
  <c r="J223" i="6"/>
  <c r="N223" i="6"/>
  <c r="J1230" i="6"/>
  <c r="N1230" i="6"/>
  <c r="J256" i="6"/>
  <c r="N256" i="6"/>
  <c r="J284" i="6"/>
  <c r="N284" i="6"/>
  <c r="J314" i="6"/>
  <c r="N314" i="6"/>
  <c r="J324" i="6"/>
  <c r="N324" i="6"/>
  <c r="J357" i="6"/>
  <c r="N357" i="6"/>
  <c r="J391" i="6"/>
  <c r="N391" i="6"/>
  <c r="J409" i="6"/>
  <c r="N409" i="6"/>
  <c r="J423" i="6"/>
  <c r="N423" i="6"/>
  <c r="J1193" i="6"/>
  <c r="N1193" i="6"/>
  <c r="J434" i="6"/>
  <c r="N434" i="6"/>
  <c r="J468" i="6"/>
  <c r="N468" i="6"/>
  <c r="J492" i="6"/>
  <c r="N492" i="6"/>
  <c r="J508" i="6"/>
  <c r="N508" i="6"/>
  <c r="N262" i="6"/>
  <c r="J262" i="6"/>
  <c r="N290" i="6"/>
  <c r="J290" i="6"/>
  <c r="N152" i="6"/>
  <c r="J152" i="6"/>
  <c r="N186" i="6"/>
  <c r="J186" i="6"/>
  <c r="N1577" i="6"/>
  <c r="J1577" i="6"/>
  <c r="N76" i="6"/>
  <c r="J76" i="6"/>
  <c r="N110" i="6"/>
  <c r="J110" i="6"/>
  <c r="N1443" i="6"/>
  <c r="J1443" i="6"/>
  <c r="N6" i="6"/>
  <c r="J6" i="6"/>
  <c r="N22" i="6"/>
  <c r="J22" i="6"/>
  <c r="N38" i="6"/>
  <c r="J38" i="6"/>
  <c r="N1413" i="6"/>
  <c r="J1413" i="6"/>
  <c r="N80" i="6"/>
  <c r="J80" i="6"/>
  <c r="N108" i="6"/>
  <c r="J108" i="6"/>
  <c r="N1248" i="6"/>
  <c r="J1248" i="6"/>
  <c r="N146" i="6"/>
  <c r="J146" i="6"/>
  <c r="N180" i="6"/>
  <c r="J180" i="6"/>
  <c r="N208" i="6"/>
  <c r="J208" i="6"/>
  <c r="N1237" i="6"/>
  <c r="J1237" i="6"/>
  <c r="N257" i="6"/>
  <c r="J257" i="6"/>
  <c r="N291" i="6"/>
  <c r="J291" i="6"/>
  <c r="N315" i="6"/>
  <c r="J315" i="6"/>
  <c r="N329" i="6"/>
  <c r="J329" i="6"/>
  <c r="N1194" i="6"/>
  <c r="J1194" i="6"/>
  <c r="N344" i="6"/>
  <c r="J344" i="6"/>
  <c r="N372" i="6"/>
  <c r="J372" i="6"/>
  <c r="N402" i="6"/>
  <c r="J402" i="6"/>
  <c r="N420" i="6"/>
  <c r="J420" i="6"/>
  <c r="N1196" i="6"/>
  <c r="J1196" i="6"/>
  <c r="N435" i="6"/>
  <c r="J435" i="6"/>
  <c r="N469" i="6"/>
  <c r="J469" i="6"/>
  <c r="N493" i="6"/>
  <c r="J493" i="6"/>
  <c r="J1211" i="6"/>
  <c r="N1211" i="6"/>
  <c r="J1215" i="6"/>
  <c r="N1215" i="6"/>
  <c r="J546" i="6"/>
  <c r="N546" i="6"/>
  <c r="N576" i="6"/>
  <c r="J576" i="6"/>
  <c r="N592" i="6"/>
  <c r="J592" i="6"/>
  <c r="N1266" i="6"/>
  <c r="J1266" i="6"/>
  <c r="N623" i="6"/>
  <c r="J623" i="6"/>
  <c r="N657" i="6"/>
  <c r="J657" i="6"/>
  <c r="N675" i="6"/>
  <c r="J675" i="6"/>
  <c r="N691" i="6"/>
  <c r="J691" i="6"/>
  <c r="N705" i="6"/>
  <c r="J705" i="6"/>
  <c r="N1293" i="6"/>
  <c r="J1293" i="6"/>
  <c r="N1403" i="6"/>
  <c r="J1403" i="6"/>
  <c r="N1431" i="6"/>
  <c r="J1431" i="6"/>
  <c r="N723" i="6"/>
  <c r="J723" i="6"/>
  <c r="N753" i="6"/>
  <c r="J753" i="6"/>
  <c r="N769" i="6"/>
  <c r="J769" i="6"/>
  <c r="N785" i="6"/>
  <c r="J785" i="6"/>
  <c r="N799" i="6"/>
  <c r="J799" i="6"/>
  <c r="N1453" i="6"/>
  <c r="J1453" i="6"/>
  <c r="N819" i="6"/>
  <c r="J819" i="6"/>
  <c r="N843" i="6"/>
  <c r="J843" i="6"/>
  <c r="N859" i="6"/>
  <c r="J859" i="6"/>
  <c r="N875" i="6"/>
  <c r="J875" i="6"/>
  <c r="N1571" i="6"/>
  <c r="J1571" i="6"/>
  <c r="N899" i="6"/>
  <c r="J899" i="6"/>
  <c r="N929" i="6"/>
  <c r="J929" i="6"/>
  <c r="N945" i="6"/>
  <c r="J945" i="6"/>
  <c r="N961" i="6"/>
  <c r="J961" i="6"/>
  <c r="N977" i="6"/>
  <c r="J977" i="6"/>
  <c r="N1617" i="6"/>
  <c r="J1617" i="6"/>
  <c r="N995" i="6"/>
  <c r="J995" i="6"/>
  <c r="N1019" i="6"/>
  <c r="J1019" i="6"/>
  <c r="N1035" i="6"/>
  <c r="J1035" i="6"/>
  <c r="J1045" i="6"/>
  <c r="N1045" i="6"/>
  <c r="N512" i="6"/>
  <c r="J512" i="6"/>
  <c r="N523" i="6"/>
  <c r="J523" i="6"/>
  <c r="N557" i="6"/>
  <c r="J557" i="6"/>
  <c r="N581" i="6"/>
  <c r="J581" i="6"/>
  <c r="N597" i="6"/>
  <c r="J597" i="6"/>
  <c r="N611" i="6"/>
  <c r="J611" i="6"/>
  <c r="N1259" i="6"/>
  <c r="J1259" i="6"/>
  <c r="N634" i="6"/>
  <c r="J634" i="6"/>
  <c r="N664" i="6"/>
  <c r="J664" i="6"/>
  <c r="N680" i="6"/>
  <c r="J680" i="6"/>
  <c r="N696" i="6"/>
  <c r="J696" i="6"/>
  <c r="N1286" i="6"/>
  <c r="J1286" i="6"/>
  <c r="N1414" i="6"/>
  <c r="J1414" i="6"/>
  <c r="N734" i="6"/>
  <c r="J734" i="6"/>
  <c r="N758" i="6"/>
  <c r="J758" i="6"/>
  <c r="N774" i="6"/>
  <c r="J774" i="6"/>
  <c r="N790" i="6"/>
  <c r="J790" i="6"/>
  <c r="N1446" i="6"/>
  <c r="J1446" i="6"/>
  <c r="N824" i="6"/>
  <c r="J824" i="6"/>
  <c r="N848" i="6"/>
  <c r="J848" i="6"/>
  <c r="N864" i="6"/>
  <c r="J864" i="6"/>
  <c r="N880" i="6"/>
  <c r="J880" i="6"/>
  <c r="N1566" i="6"/>
  <c r="J1566" i="6"/>
  <c r="N1590" i="6"/>
  <c r="J1590" i="6"/>
  <c r="N924" i="6"/>
  <c r="J924" i="6"/>
  <c r="N942" i="6"/>
  <c r="J942" i="6"/>
  <c r="N958" i="6"/>
  <c r="J958" i="6"/>
  <c r="N974" i="6"/>
  <c r="J974" i="6"/>
  <c r="N1598" i="6"/>
  <c r="J1598" i="6"/>
  <c r="N1622" i="6"/>
  <c r="J1622" i="6"/>
  <c r="N1016" i="6"/>
  <c r="J1016" i="6"/>
  <c r="N1032" i="6"/>
  <c r="J1032" i="6"/>
  <c r="J1064" i="6"/>
  <c r="N1064" i="6"/>
  <c r="J590" i="6"/>
  <c r="N590" i="6"/>
  <c r="J608" i="6"/>
  <c r="N608" i="6"/>
  <c r="J1262" i="6"/>
  <c r="N1262" i="6"/>
  <c r="J635" i="6"/>
  <c r="N635" i="6"/>
  <c r="J665" i="6"/>
  <c r="N665" i="6"/>
  <c r="J681" i="6"/>
  <c r="N681" i="6"/>
  <c r="J697" i="6"/>
  <c r="N697" i="6"/>
  <c r="J1303" i="6"/>
  <c r="N1303" i="6"/>
  <c r="J1429" i="6"/>
  <c r="N1429" i="6"/>
  <c r="J735" i="6"/>
  <c r="N735" i="6"/>
  <c r="J759" i="6"/>
  <c r="N759" i="6"/>
  <c r="J775" i="6"/>
  <c r="N775" i="6"/>
  <c r="J791" i="6"/>
  <c r="N791" i="6"/>
  <c r="J1461" i="6"/>
  <c r="N1461" i="6"/>
  <c r="J811" i="6"/>
  <c r="N811" i="6"/>
  <c r="J841" i="6"/>
  <c r="N841" i="6"/>
  <c r="J857" i="6"/>
  <c r="N857" i="6"/>
  <c r="J873" i="6"/>
  <c r="N873" i="6"/>
  <c r="J1567" i="6"/>
  <c r="N1567" i="6"/>
  <c r="J1591" i="6"/>
  <c r="N1591" i="6"/>
  <c r="J911" i="6"/>
  <c r="N911" i="6"/>
  <c r="J935" i="6"/>
  <c r="N935" i="6"/>
  <c r="J951" i="6"/>
  <c r="N951" i="6"/>
  <c r="J967" i="6"/>
  <c r="N967" i="6"/>
  <c r="J1601" i="6"/>
  <c r="N1601" i="6"/>
  <c r="J1623" i="6"/>
  <c r="N1623" i="6"/>
  <c r="J1017" i="6"/>
  <c r="N1017" i="6"/>
  <c r="J1033" i="6"/>
  <c r="N1033" i="6"/>
  <c r="J1068" i="6"/>
  <c r="N1068" i="6"/>
  <c r="N1220" i="6"/>
  <c r="J1220" i="6"/>
  <c r="N1240" i="6"/>
  <c r="J1240" i="6"/>
  <c r="N555" i="6"/>
  <c r="J555" i="6"/>
  <c r="N579" i="6"/>
  <c r="J579" i="6"/>
  <c r="N595" i="6"/>
  <c r="J595" i="6"/>
  <c r="N1255" i="6"/>
  <c r="J1255" i="6"/>
  <c r="N1273" i="6"/>
  <c r="J1273" i="6"/>
  <c r="N646" i="6"/>
  <c r="J646" i="6"/>
  <c r="N670" i="6"/>
  <c r="J670" i="6"/>
  <c r="N686" i="6"/>
  <c r="J686" i="6"/>
  <c r="N1298" i="6"/>
  <c r="J1298" i="6"/>
  <c r="N1410" i="6"/>
  <c r="J1410" i="6"/>
  <c r="N712" i="6"/>
  <c r="J712" i="6"/>
  <c r="N746" i="6"/>
  <c r="J746" i="6"/>
  <c r="N764" i="6"/>
  <c r="J764" i="6"/>
  <c r="N780" i="6"/>
  <c r="J780" i="6"/>
  <c r="N1458" i="6"/>
  <c r="J1458" i="6"/>
  <c r="N822" i="6"/>
  <c r="J822" i="6"/>
  <c r="N846" i="6"/>
  <c r="J846" i="6"/>
  <c r="N862" i="6"/>
  <c r="J862" i="6"/>
  <c r="N878" i="6"/>
  <c r="J878" i="6"/>
  <c r="N888" i="6"/>
  <c r="J888" i="6"/>
  <c r="N1588" i="6"/>
  <c r="J1588" i="6"/>
  <c r="N908" i="6"/>
  <c r="J908" i="6"/>
  <c r="N932" i="6"/>
  <c r="J932" i="6"/>
  <c r="N948" i="6"/>
  <c r="J948" i="6"/>
  <c r="N964" i="6"/>
  <c r="J964" i="6"/>
  <c r="N980" i="6"/>
  <c r="J980" i="6"/>
  <c r="N1610" i="6"/>
  <c r="J1610" i="6"/>
  <c r="N1012" i="6"/>
  <c r="J1012" i="6"/>
  <c r="N1030" i="6"/>
  <c r="J1030" i="6"/>
  <c r="J1056" i="6"/>
  <c r="N1056" i="6"/>
  <c r="J1054" i="6"/>
  <c r="N1054" i="6"/>
  <c r="J1070" i="6"/>
  <c r="N1070" i="6"/>
  <c r="N1730" i="6"/>
  <c r="J1730" i="6"/>
  <c r="N1750" i="6"/>
  <c r="J1750" i="6"/>
  <c r="N1108" i="6"/>
  <c r="J1108" i="6"/>
  <c r="N1124" i="6"/>
  <c r="J1124" i="6"/>
  <c r="N1140" i="6"/>
  <c r="J1140" i="6"/>
  <c r="N1156" i="6"/>
  <c r="J1156" i="6"/>
  <c r="N1774" i="6"/>
  <c r="J1774" i="6"/>
  <c r="N1320" i="6"/>
  <c r="J1320" i="6"/>
  <c r="N1338" i="6"/>
  <c r="J1338" i="6"/>
  <c r="N1354" i="6"/>
  <c r="J1354" i="6"/>
  <c r="N1370" i="6"/>
  <c r="J1370" i="6"/>
  <c r="N1386" i="6"/>
  <c r="J1386" i="6"/>
  <c r="N1396" i="6"/>
  <c r="J1396" i="6"/>
  <c r="N1905" i="6"/>
  <c r="J1905" i="6"/>
  <c r="N1472" i="6"/>
  <c r="J1472" i="6"/>
  <c r="N1490" i="6"/>
  <c r="J1490" i="6"/>
  <c r="N1051" i="6"/>
  <c r="J1051" i="6"/>
  <c r="N1067" i="6"/>
  <c r="J1067" i="6"/>
  <c r="N1081" i="6"/>
  <c r="J1081" i="6"/>
  <c r="N1739" i="6"/>
  <c r="J1739" i="6"/>
  <c r="N1105" i="6"/>
  <c r="J1105" i="6"/>
  <c r="N1121" i="6"/>
  <c r="J1121" i="6"/>
  <c r="N1137" i="6"/>
  <c r="J1137" i="6"/>
  <c r="N1153" i="6"/>
  <c r="J1153" i="6"/>
  <c r="N1171" i="6"/>
  <c r="J1171" i="6"/>
  <c r="N1757" i="6"/>
  <c r="J1757" i="6"/>
  <c r="N1779" i="6"/>
  <c r="J1779" i="6"/>
  <c r="N1327" i="6"/>
  <c r="J1327" i="6"/>
  <c r="N1343" i="6"/>
  <c r="J1343" i="6"/>
  <c r="N1359" i="6"/>
  <c r="J1359" i="6"/>
  <c r="N1375" i="6"/>
  <c r="J1375" i="6"/>
  <c r="N1391" i="6"/>
  <c r="J1391" i="6"/>
  <c r="N1902" i="6"/>
  <c r="J1902" i="6"/>
  <c r="N1479" i="6"/>
  <c r="J1479" i="6"/>
  <c r="J1078" i="6"/>
  <c r="N1078" i="6"/>
  <c r="J1740" i="6"/>
  <c r="N1740" i="6"/>
  <c r="J1106" i="6"/>
  <c r="N1106" i="6"/>
  <c r="J1122" i="6"/>
  <c r="N1122" i="6"/>
  <c r="J1138" i="6"/>
  <c r="N1138" i="6"/>
  <c r="J1154" i="6"/>
  <c r="N1154" i="6"/>
  <c r="J1172" i="6"/>
  <c r="N1172" i="6"/>
  <c r="J1772" i="6"/>
  <c r="N1772" i="6"/>
  <c r="J1328" i="6"/>
  <c r="N1328" i="6"/>
  <c r="J1344" i="6"/>
  <c r="N1344" i="6"/>
  <c r="J1360" i="6"/>
  <c r="N1360" i="6"/>
  <c r="J1376" i="6"/>
  <c r="N1376" i="6"/>
  <c r="J1392" i="6"/>
  <c r="N1392" i="6"/>
  <c r="J1895" i="6"/>
  <c r="N1895" i="6"/>
  <c r="J1911" i="6"/>
  <c r="N1911" i="6"/>
  <c r="J1488" i="6"/>
  <c r="N1488" i="6"/>
  <c r="N1057" i="6"/>
  <c r="J1057" i="6"/>
  <c r="N1073" i="6"/>
  <c r="J1073" i="6"/>
  <c r="N1745" i="6"/>
  <c r="J1745" i="6"/>
  <c r="N1103" i="6"/>
  <c r="J1103" i="6"/>
  <c r="N1119" i="6"/>
  <c r="J1119" i="6"/>
  <c r="N1135" i="6"/>
  <c r="J1135" i="6"/>
  <c r="N1151" i="6"/>
  <c r="J1151" i="6"/>
  <c r="N1167" i="6"/>
  <c r="J1167" i="6"/>
  <c r="N1777" i="6"/>
  <c r="J1777" i="6"/>
  <c r="N1315" i="6"/>
  <c r="J1315" i="6"/>
  <c r="N1333" i="6"/>
  <c r="J1333" i="6"/>
  <c r="N1349" i="6"/>
  <c r="J1349" i="6"/>
  <c r="N1365" i="6"/>
  <c r="J1365" i="6"/>
  <c r="N1381" i="6"/>
  <c r="J1381" i="6"/>
  <c r="N1888" i="6"/>
  <c r="J1888" i="6"/>
  <c r="N1908" i="6"/>
  <c r="J1908" i="6"/>
  <c r="N1477" i="6"/>
  <c r="J1477" i="6"/>
  <c r="J1493" i="6"/>
  <c r="N1493" i="6"/>
  <c r="J1499" i="6"/>
  <c r="N1499" i="6"/>
  <c r="N1515" i="6"/>
  <c r="J1515" i="6"/>
  <c r="N1531" i="6"/>
  <c r="J1531" i="6"/>
  <c r="N1547" i="6"/>
  <c r="J1547" i="6"/>
  <c r="N1561" i="6"/>
  <c r="J1561" i="6"/>
  <c r="N1930" i="6"/>
  <c r="J1930" i="6"/>
  <c r="N1948" i="6"/>
  <c r="J1948" i="6"/>
  <c r="N1639" i="6"/>
  <c r="J1639" i="6"/>
  <c r="N1655" i="6"/>
  <c r="J1655" i="6"/>
  <c r="N1671" i="6"/>
  <c r="J1671" i="6"/>
  <c r="N1687" i="6"/>
  <c r="J1687" i="6"/>
  <c r="N1703" i="6"/>
  <c r="J1703" i="6"/>
  <c r="N1990" i="6"/>
  <c r="J1990" i="6"/>
  <c r="N2006" i="6"/>
  <c r="J2006" i="6"/>
  <c r="N1792" i="6"/>
  <c r="J1792" i="6"/>
  <c r="N1808" i="6"/>
  <c r="J1808" i="6"/>
  <c r="N1824" i="6"/>
  <c r="J1824" i="6"/>
  <c r="N1840" i="6"/>
  <c r="J1840" i="6"/>
  <c r="N1504" i="6"/>
  <c r="J1504" i="6"/>
  <c r="N1520" i="6"/>
  <c r="J1520" i="6"/>
  <c r="N1536" i="6"/>
  <c r="J1536" i="6"/>
  <c r="N1552" i="6"/>
  <c r="J1552" i="6"/>
  <c r="N1927" i="6"/>
  <c r="J1927" i="6"/>
  <c r="N1943" i="6"/>
  <c r="J1943" i="6"/>
  <c r="N1644" i="6"/>
  <c r="J1644" i="6"/>
  <c r="N1660" i="6"/>
  <c r="J1660" i="6"/>
  <c r="N1676" i="6"/>
  <c r="J1676" i="6"/>
  <c r="N1692" i="6"/>
  <c r="J1692" i="6"/>
  <c r="N1708" i="6"/>
  <c r="J1708" i="6"/>
  <c r="N1985" i="6"/>
  <c r="J1985" i="6"/>
  <c r="N2003" i="6"/>
  <c r="J2003" i="6"/>
  <c r="N1789" i="6"/>
  <c r="J1789" i="6"/>
  <c r="N1805" i="6"/>
  <c r="J1805" i="6"/>
  <c r="N1821" i="6"/>
  <c r="J1821" i="6"/>
  <c r="N1837" i="6"/>
  <c r="J1837" i="6"/>
  <c r="J1517" i="6"/>
  <c r="N1517" i="6"/>
  <c r="J1533" i="6"/>
  <c r="N1533" i="6"/>
  <c r="J1549" i="6"/>
  <c r="N1549" i="6"/>
  <c r="J1932" i="6"/>
  <c r="N1932" i="6"/>
  <c r="J1633" i="6"/>
  <c r="N1633" i="6"/>
  <c r="J1649" i="6"/>
  <c r="N1649" i="6"/>
  <c r="J1665" i="6"/>
  <c r="N1665" i="6"/>
  <c r="J1681" i="6"/>
  <c r="N1681" i="6"/>
  <c r="J1697" i="6"/>
  <c r="N1697" i="6"/>
  <c r="J1713" i="6"/>
  <c r="N1713" i="6"/>
  <c r="J2000" i="6"/>
  <c r="N2000" i="6"/>
  <c r="J1794" i="6"/>
  <c r="N1794" i="6"/>
  <c r="J1810" i="6"/>
  <c r="N1810" i="6"/>
  <c r="J1826" i="6"/>
  <c r="N1826" i="6"/>
  <c r="J1842" i="6"/>
  <c r="N1842" i="6"/>
  <c r="N1502" i="6"/>
  <c r="J1502" i="6"/>
  <c r="N1518" i="6"/>
  <c r="J1518" i="6"/>
  <c r="N1534" i="6"/>
  <c r="J1534" i="6"/>
  <c r="N1550" i="6"/>
  <c r="J1550" i="6"/>
  <c r="N1923" i="6"/>
  <c r="J1923" i="6"/>
  <c r="N1941" i="6"/>
  <c r="J1941" i="6"/>
  <c r="N1634" i="6"/>
  <c r="J1634" i="6"/>
  <c r="N1650" i="6"/>
  <c r="J1650" i="6"/>
  <c r="N1666" i="6"/>
  <c r="J1666" i="6"/>
  <c r="N1682" i="6"/>
  <c r="J1682" i="6"/>
  <c r="N1698" i="6"/>
  <c r="J1698" i="6"/>
  <c r="N1714" i="6"/>
  <c r="J1714" i="6"/>
  <c r="N1993" i="6"/>
  <c r="J1993" i="6"/>
  <c r="N2009" i="6"/>
  <c r="J2009" i="6"/>
  <c r="N1803" i="6"/>
  <c r="J1803" i="6"/>
  <c r="N1819" i="6"/>
  <c r="J1819" i="6"/>
  <c r="N1835" i="6"/>
  <c r="J1835" i="6"/>
  <c r="J1845" i="6"/>
  <c r="N1845" i="6"/>
  <c r="N1861" i="6"/>
  <c r="J1861" i="6"/>
  <c r="N1879" i="6"/>
  <c r="J1879" i="6"/>
  <c r="N2027" i="6"/>
  <c r="J2027" i="6"/>
  <c r="N2043" i="6"/>
  <c r="J2043" i="6"/>
  <c r="N1957" i="6"/>
  <c r="J1957" i="6"/>
  <c r="N1973" i="6"/>
  <c r="J1973" i="6"/>
  <c r="N2059" i="6"/>
  <c r="J2059" i="6"/>
  <c r="N2075" i="6"/>
  <c r="J2075" i="6"/>
  <c r="N2095" i="6"/>
  <c r="J2095" i="6"/>
  <c r="N2115" i="6"/>
  <c r="J2115" i="6"/>
  <c r="N2131" i="6"/>
  <c r="J2131" i="6"/>
  <c r="N1854" i="6"/>
  <c r="J1854" i="6"/>
  <c r="N1870" i="6"/>
  <c r="J1870" i="6"/>
  <c r="N2028" i="6"/>
  <c r="J2028" i="6"/>
  <c r="N2046" i="6"/>
  <c r="J2046" i="6"/>
  <c r="N1958" i="6"/>
  <c r="J1958" i="6"/>
  <c r="N1974" i="6"/>
  <c r="J1974" i="6"/>
  <c r="N2060" i="6"/>
  <c r="J2060" i="6"/>
  <c r="N2076" i="6"/>
  <c r="J2076" i="6"/>
  <c r="N2088" i="6"/>
  <c r="J2088" i="6"/>
  <c r="N2104" i="6"/>
  <c r="J2104" i="6"/>
  <c r="N2116" i="6"/>
  <c r="J2116" i="6"/>
  <c r="N2132" i="6"/>
  <c r="J2132" i="6"/>
  <c r="J1863" i="6"/>
  <c r="N1863" i="6"/>
  <c r="J2029" i="6"/>
  <c r="N2029" i="6"/>
  <c r="J1951" i="6"/>
  <c r="N1951" i="6"/>
  <c r="J1967" i="6"/>
  <c r="N1967" i="6"/>
  <c r="J2053" i="6"/>
  <c r="N2053" i="6"/>
  <c r="J2069" i="6"/>
  <c r="N2069" i="6"/>
  <c r="J2081" i="6"/>
  <c r="N2081" i="6"/>
  <c r="J2097" i="6"/>
  <c r="N2097" i="6"/>
  <c r="J2125" i="6"/>
  <c r="N2125" i="6"/>
  <c r="J2141" i="6"/>
  <c r="N2141" i="6"/>
  <c r="N1844" i="6"/>
  <c r="J1844" i="6"/>
  <c r="N1860" i="6"/>
  <c r="J1860" i="6"/>
  <c r="N1878" i="6"/>
  <c r="J1878" i="6"/>
  <c r="N2016" i="6"/>
  <c r="J2016" i="6"/>
  <c r="N2034" i="6"/>
  <c r="J2034" i="6"/>
  <c r="N1956" i="6"/>
  <c r="J1956" i="6"/>
  <c r="N1972" i="6"/>
  <c r="J1972" i="6"/>
  <c r="N2048" i="6"/>
  <c r="J2048" i="6"/>
  <c r="N2066" i="6"/>
  <c r="J2066" i="6"/>
  <c r="N2086" i="6"/>
  <c r="J2086" i="6"/>
  <c r="N2102" i="6"/>
  <c r="J2102" i="6"/>
  <c r="N2122" i="6"/>
  <c r="J2122" i="6"/>
  <c r="N2138" i="6"/>
  <c r="J2138" i="6"/>
  <c r="J251" i="6"/>
  <c r="N251" i="6"/>
  <c r="J1767" i="6"/>
  <c r="N1767" i="6"/>
  <c r="J374" i="6"/>
  <c r="N374" i="6"/>
  <c r="J340" i="6"/>
  <c r="N340" i="6"/>
  <c r="J485" i="6"/>
  <c r="N485" i="6"/>
  <c r="J453" i="6"/>
  <c r="N453" i="6"/>
  <c r="J425" i="6"/>
  <c r="N425" i="6"/>
  <c r="J564" i="6"/>
  <c r="N564" i="6"/>
  <c r="J528" i="6"/>
  <c r="N528" i="6"/>
  <c r="J618" i="6"/>
  <c r="N618" i="6"/>
  <c r="J728" i="6"/>
  <c r="N728" i="6"/>
  <c r="J815" i="6"/>
  <c r="N815" i="6"/>
  <c r="J925" i="6"/>
  <c r="N925" i="6"/>
  <c r="J896" i="6"/>
  <c r="N896" i="6"/>
  <c r="J1090" i="6"/>
  <c r="N1090" i="6"/>
  <c r="J175" i="6"/>
  <c r="N175" i="6"/>
  <c r="N254" i="6"/>
  <c r="J254" i="6"/>
  <c r="N363" i="6"/>
  <c r="J363" i="6"/>
  <c r="N332" i="6"/>
  <c r="J332" i="6"/>
  <c r="N462" i="6"/>
  <c r="J462" i="6"/>
  <c r="N428" i="6"/>
  <c r="J428" i="6"/>
  <c r="N537" i="6"/>
  <c r="J537" i="6"/>
  <c r="N641" i="6"/>
  <c r="J641" i="6"/>
  <c r="N613" i="6"/>
  <c r="J613" i="6"/>
  <c r="N739" i="6"/>
  <c r="J739" i="6"/>
  <c r="N826" i="6"/>
  <c r="J826" i="6"/>
  <c r="N804" i="6"/>
  <c r="J804" i="6"/>
  <c r="N902" i="6"/>
  <c r="J902" i="6"/>
  <c r="J165" i="6"/>
  <c r="N165" i="6"/>
  <c r="N249" i="6"/>
  <c r="J249" i="6"/>
  <c r="N388" i="6"/>
  <c r="J388" i="6"/>
  <c r="N352" i="6"/>
  <c r="J352" i="6"/>
  <c r="N451" i="6"/>
  <c r="J451" i="6"/>
  <c r="N1984" i="6"/>
  <c r="J1984" i="6"/>
  <c r="N554" i="6"/>
  <c r="J554" i="6"/>
  <c r="N526" i="6"/>
  <c r="J526" i="6"/>
  <c r="N630" i="6"/>
  <c r="J630" i="6"/>
  <c r="N709" i="6"/>
  <c r="J709" i="6"/>
  <c r="N905" i="6"/>
  <c r="J905" i="6"/>
  <c r="N994" i="6"/>
  <c r="J994" i="6"/>
  <c r="N1083" i="6"/>
  <c r="J1083" i="6"/>
  <c r="N1311" i="6"/>
  <c r="J1311" i="6"/>
  <c r="K9" i="6"/>
  <c r="K25" i="6"/>
  <c r="J189" i="6"/>
  <c r="N189" i="6"/>
  <c r="N252" i="6"/>
  <c r="J252" i="6"/>
  <c r="N375" i="6"/>
  <c r="J375" i="6"/>
  <c r="N341" i="6"/>
  <c r="J341" i="6"/>
  <c r="N1886" i="6"/>
  <c r="J1886" i="6"/>
  <c r="N454" i="6"/>
  <c r="J454" i="6"/>
  <c r="N426" i="6"/>
  <c r="J426" i="6"/>
  <c r="N529" i="6"/>
  <c r="J529" i="6"/>
  <c r="N625" i="6"/>
  <c r="J625" i="6"/>
  <c r="N715" i="6"/>
  <c r="J715" i="6"/>
  <c r="N816" i="6"/>
  <c r="J816" i="6"/>
  <c r="N916" i="6"/>
  <c r="J916" i="6"/>
  <c r="N989" i="6"/>
  <c r="J989" i="6"/>
  <c r="N1091" i="6"/>
  <c r="J1091" i="6"/>
  <c r="J263" i="6"/>
  <c r="N263" i="6"/>
  <c r="J299" i="6"/>
  <c r="N299" i="6"/>
  <c r="J1724" i="6"/>
  <c r="N1724" i="6"/>
  <c r="J1604" i="6"/>
  <c r="N1604" i="6"/>
  <c r="J153" i="6"/>
  <c r="N153" i="6"/>
  <c r="J187" i="6"/>
  <c r="N187" i="6"/>
  <c r="N1580" i="6"/>
  <c r="J1580" i="6"/>
  <c r="N63" i="6"/>
  <c r="J63" i="6"/>
  <c r="N97" i="6"/>
  <c r="J97" i="6"/>
  <c r="N1444" i="6"/>
  <c r="J1444" i="6"/>
  <c r="N15" i="6"/>
  <c r="J15" i="6"/>
  <c r="N31" i="6"/>
  <c r="J31" i="6"/>
  <c r="N1416" i="6"/>
  <c r="J1416" i="6"/>
  <c r="N81" i="6"/>
  <c r="J81" i="6"/>
  <c r="N115" i="6"/>
  <c r="J115" i="6"/>
  <c r="N1284" i="6"/>
  <c r="J1284" i="6"/>
  <c r="N1249" i="6"/>
  <c r="J1249" i="6"/>
  <c r="N167" i="6"/>
  <c r="J167" i="6"/>
  <c r="N195" i="6"/>
  <c r="J195" i="6"/>
  <c r="N225" i="6"/>
  <c r="J225" i="6"/>
  <c r="N244" i="6"/>
  <c r="J244" i="6"/>
  <c r="N272" i="6"/>
  <c r="J272" i="6"/>
  <c r="N306" i="6"/>
  <c r="J306" i="6"/>
  <c r="N326" i="6"/>
  <c r="J326" i="6"/>
  <c r="N1195" i="6"/>
  <c r="J1195" i="6"/>
  <c r="N359" i="6"/>
  <c r="J359" i="6"/>
  <c r="N393" i="6"/>
  <c r="J393" i="6"/>
  <c r="N411" i="6"/>
  <c r="J411" i="6"/>
  <c r="N1197" i="6"/>
  <c r="J1197" i="6"/>
  <c r="N456" i="6"/>
  <c r="J456" i="6"/>
  <c r="N484" i="6"/>
  <c r="J484" i="6"/>
  <c r="N502" i="6"/>
  <c r="J502" i="6"/>
  <c r="J534" i="6"/>
  <c r="N534" i="6"/>
  <c r="N278" i="6"/>
  <c r="J278" i="6"/>
  <c r="N1725" i="6"/>
  <c r="J1725" i="6"/>
  <c r="N143" i="6"/>
  <c r="J143" i="6"/>
  <c r="N174" i="6"/>
  <c r="J174" i="6"/>
  <c r="N202" i="6"/>
  <c r="J202" i="6"/>
  <c r="N50" i="6"/>
  <c r="J50" i="6"/>
  <c r="N78" i="6"/>
  <c r="J78" i="6"/>
  <c r="N112" i="6"/>
  <c r="J112" i="6"/>
  <c r="N1447" i="6"/>
  <c r="J1447" i="6"/>
  <c r="N16" i="6"/>
  <c r="J16" i="6"/>
  <c r="N32" i="6"/>
  <c r="J32" i="6"/>
  <c r="N42" i="6"/>
  <c r="J42" i="6"/>
  <c r="N1421" i="6"/>
  <c r="J1421" i="6"/>
  <c r="N82" i="6"/>
  <c r="J82" i="6"/>
  <c r="N116" i="6"/>
  <c r="J116" i="6"/>
  <c r="N148" i="6"/>
  <c r="J148" i="6"/>
  <c r="N182" i="6"/>
  <c r="J182" i="6"/>
  <c r="N216" i="6"/>
  <c r="J216" i="6"/>
  <c r="N245" i="6"/>
  <c r="J245" i="6"/>
  <c r="N279" i="6"/>
  <c r="J279" i="6"/>
  <c r="N307" i="6"/>
  <c r="J307" i="6"/>
  <c r="N1182" i="6"/>
  <c r="J1182" i="6"/>
  <c r="N346" i="6"/>
  <c r="J346" i="6"/>
  <c r="N380" i="6"/>
  <c r="J380" i="6"/>
  <c r="N404" i="6"/>
  <c r="J404" i="6"/>
  <c r="N1200" i="6"/>
  <c r="J1200" i="6"/>
  <c r="N457" i="6"/>
  <c r="J457" i="6"/>
  <c r="N487" i="6"/>
  <c r="J487" i="6"/>
  <c r="N503" i="6"/>
  <c r="J503" i="6"/>
  <c r="J1227" i="6"/>
  <c r="N1227" i="6"/>
  <c r="J211" i="6"/>
  <c r="N211" i="6"/>
  <c r="J1564" i="6"/>
  <c r="N1564" i="6"/>
  <c r="J65" i="6"/>
  <c r="N65" i="6"/>
  <c r="J99" i="6"/>
  <c r="N99" i="6"/>
  <c r="J1448" i="6"/>
  <c r="N1448" i="6"/>
  <c r="J9" i="6"/>
  <c r="N9" i="6"/>
  <c r="J25" i="6"/>
  <c r="N25" i="6"/>
  <c r="J43" i="6"/>
  <c r="N43" i="6"/>
  <c r="J1404" i="6"/>
  <c r="N1404" i="6"/>
  <c r="J55" i="6"/>
  <c r="N55" i="6"/>
  <c r="J83" i="6"/>
  <c r="N83" i="6"/>
  <c r="J117" i="6"/>
  <c r="N117" i="6"/>
  <c r="J1288" i="6"/>
  <c r="N1288" i="6"/>
  <c r="J169" i="6"/>
  <c r="N169" i="6"/>
  <c r="J203" i="6"/>
  <c r="N203" i="6"/>
  <c r="J227" i="6"/>
  <c r="N227" i="6"/>
  <c r="J260" i="6"/>
  <c r="N260" i="6"/>
  <c r="J294" i="6"/>
  <c r="N294" i="6"/>
  <c r="J318" i="6"/>
  <c r="N318" i="6"/>
  <c r="J1183" i="6"/>
  <c r="N1183" i="6"/>
  <c r="J1203" i="6"/>
  <c r="N1203" i="6"/>
  <c r="J367" i="6"/>
  <c r="N367" i="6"/>
  <c r="J395" i="6"/>
  <c r="N395" i="6"/>
  <c r="J413" i="6"/>
  <c r="N413" i="6"/>
  <c r="J1201" i="6"/>
  <c r="N1201" i="6"/>
  <c r="J444" i="6"/>
  <c r="N444" i="6"/>
  <c r="J472" i="6"/>
  <c r="N472" i="6"/>
  <c r="J496" i="6"/>
  <c r="N496" i="6"/>
  <c r="N266" i="6"/>
  <c r="J266" i="6"/>
  <c r="N1733" i="6"/>
  <c r="J1733" i="6"/>
  <c r="N162" i="6"/>
  <c r="J162" i="6"/>
  <c r="N190" i="6"/>
  <c r="J190" i="6"/>
  <c r="N1565" i="6"/>
  <c r="J1565" i="6"/>
  <c r="N52" i="6"/>
  <c r="J52" i="6"/>
  <c r="N86" i="6"/>
  <c r="J86" i="6"/>
  <c r="N114" i="6"/>
  <c r="J114" i="6"/>
  <c r="N1455" i="6"/>
  <c r="J1455" i="6"/>
  <c r="N10" i="6"/>
  <c r="J10" i="6"/>
  <c r="N26" i="6"/>
  <c r="J26" i="6"/>
  <c r="N44" i="6"/>
  <c r="J44" i="6"/>
  <c r="N56" i="6"/>
  <c r="J56" i="6"/>
  <c r="N84" i="6"/>
  <c r="J84" i="6"/>
  <c r="N118" i="6"/>
  <c r="J118" i="6"/>
  <c r="N136" i="6"/>
  <c r="J136" i="6"/>
  <c r="N1256" i="6"/>
  <c r="J1256" i="6"/>
  <c r="N156" i="6"/>
  <c r="J156" i="6"/>
  <c r="N184" i="6"/>
  <c r="J184" i="6"/>
  <c r="N218" i="6"/>
  <c r="J218" i="6"/>
  <c r="N230" i="6"/>
  <c r="J230" i="6"/>
  <c r="N267" i="6"/>
  <c r="J267" i="6"/>
  <c r="N295" i="6"/>
  <c r="J295" i="6"/>
  <c r="N319" i="6"/>
  <c r="J319" i="6"/>
  <c r="N1206" i="6"/>
  <c r="J1206" i="6"/>
  <c r="N348" i="6"/>
  <c r="J348" i="6"/>
  <c r="N382" i="6"/>
  <c r="J382" i="6"/>
  <c r="N406" i="6"/>
  <c r="J406" i="6"/>
  <c r="N1208" i="6"/>
  <c r="J1208" i="6"/>
  <c r="N445" i="6"/>
  <c r="J445" i="6"/>
  <c r="N479" i="6"/>
  <c r="J479" i="6"/>
  <c r="N497" i="6"/>
  <c r="J497" i="6"/>
  <c r="J524" i="6"/>
  <c r="N524" i="6"/>
  <c r="J1223" i="6"/>
  <c r="N1223" i="6"/>
  <c r="J522" i="6"/>
  <c r="N522" i="6"/>
  <c r="J556" i="6"/>
  <c r="N556" i="6"/>
  <c r="N580" i="6"/>
  <c r="J580" i="6"/>
  <c r="N596" i="6"/>
  <c r="J596" i="6"/>
  <c r="N606" i="6"/>
  <c r="J606" i="6"/>
  <c r="N1274" i="6"/>
  <c r="J1274" i="6"/>
  <c r="N633" i="6"/>
  <c r="J633" i="6"/>
  <c r="N663" i="6"/>
  <c r="J663" i="6"/>
  <c r="N679" i="6"/>
  <c r="J679" i="6"/>
  <c r="N695" i="6"/>
  <c r="J695" i="6"/>
  <c r="N1301" i="6"/>
  <c r="J1301" i="6"/>
  <c r="N1411" i="6"/>
  <c r="J1411" i="6"/>
  <c r="N733" i="6"/>
  <c r="J733" i="6"/>
  <c r="N757" i="6"/>
  <c r="J757" i="6"/>
  <c r="N773" i="6"/>
  <c r="J773" i="6"/>
  <c r="N789" i="6"/>
  <c r="J789" i="6"/>
  <c r="N1459" i="6"/>
  <c r="J1459" i="6"/>
  <c r="N823" i="6"/>
  <c r="J823" i="6"/>
  <c r="N847" i="6"/>
  <c r="J847" i="6"/>
  <c r="N863" i="6"/>
  <c r="J863" i="6"/>
  <c r="N879" i="6"/>
  <c r="J879" i="6"/>
  <c r="N893" i="6"/>
  <c r="J893" i="6"/>
  <c r="N1579" i="6"/>
  <c r="J1579" i="6"/>
  <c r="N909" i="6"/>
  <c r="J909" i="6"/>
  <c r="N933" i="6"/>
  <c r="J933" i="6"/>
  <c r="N949" i="6"/>
  <c r="J949" i="6"/>
  <c r="N965" i="6"/>
  <c r="J965" i="6"/>
  <c r="N983" i="6"/>
  <c r="J983" i="6"/>
  <c r="N1597" i="6"/>
  <c r="J1597" i="6"/>
  <c r="N1621" i="6"/>
  <c r="J1621" i="6"/>
  <c r="N999" i="6"/>
  <c r="J999" i="6"/>
  <c r="N1023" i="6"/>
  <c r="J1023" i="6"/>
  <c r="N1039" i="6"/>
  <c r="J1039" i="6"/>
  <c r="J1060" i="6"/>
  <c r="N1060" i="6"/>
  <c r="N1216" i="6"/>
  <c r="J1216" i="6"/>
  <c r="N533" i="6"/>
  <c r="J533" i="6"/>
  <c r="N567" i="6"/>
  <c r="J567" i="6"/>
  <c r="N585" i="6"/>
  <c r="J585" i="6"/>
  <c r="N601" i="6"/>
  <c r="J601" i="6"/>
  <c r="N1267" i="6"/>
  <c r="J1267" i="6"/>
  <c r="N644" i="6"/>
  <c r="J644" i="6"/>
  <c r="N668" i="6"/>
  <c r="J668" i="6"/>
  <c r="N684" i="6"/>
  <c r="J684" i="6"/>
  <c r="N702" i="6"/>
  <c r="J702" i="6"/>
  <c r="N1294" i="6"/>
  <c r="J1294" i="6"/>
  <c r="N1422" i="6"/>
  <c r="J1422" i="6"/>
  <c r="N710" i="6"/>
  <c r="J710" i="6"/>
  <c r="N744" i="6"/>
  <c r="J744" i="6"/>
  <c r="N762" i="6"/>
  <c r="J762" i="6"/>
  <c r="N778" i="6"/>
  <c r="J778" i="6"/>
  <c r="N796" i="6"/>
  <c r="J796" i="6"/>
  <c r="N1454" i="6"/>
  <c r="J1454" i="6"/>
  <c r="N1466" i="6"/>
  <c r="J1466" i="6"/>
  <c r="N834" i="6"/>
  <c r="J834" i="6"/>
  <c r="N852" i="6"/>
  <c r="J852" i="6"/>
  <c r="N868" i="6"/>
  <c r="J868" i="6"/>
  <c r="N884" i="6"/>
  <c r="J884" i="6"/>
  <c r="N1574" i="6"/>
  <c r="J1574" i="6"/>
  <c r="N900" i="6"/>
  <c r="J900" i="6"/>
  <c r="N930" i="6"/>
  <c r="J930" i="6"/>
  <c r="N946" i="6"/>
  <c r="J946" i="6"/>
  <c r="N962" i="6"/>
  <c r="J962" i="6"/>
  <c r="N978" i="6"/>
  <c r="J978" i="6"/>
  <c r="N1606" i="6"/>
  <c r="J1606" i="6"/>
  <c r="N996" i="6"/>
  <c r="J996" i="6"/>
  <c r="N1020" i="6"/>
  <c r="J1020" i="6"/>
  <c r="N1036" i="6"/>
  <c r="J1036" i="6"/>
  <c r="J578" i="6"/>
  <c r="N578" i="6"/>
  <c r="J594" i="6"/>
  <c r="N594" i="6"/>
  <c r="J1270" i="6"/>
  <c r="N1270" i="6"/>
  <c r="J645" i="6"/>
  <c r="N645" i="6"/>
  <c r="J669" i="6"/>
  <c r="N669" i="6"/>
  <c r="J685" i="6"/>
  <c r="N685" i="6"/>
  <c r="J1281" i="6"/>
  <c r="N1281" i="6"/>
  <c r="J1407" i="6"/>
  <c r="N1407" i="6"/>
  <c r="J711" i="6"/>
  <c r="N711" i="6"/>
  <c r="J745" i="6"/>
  <c r="N745" i="6"/>
  <c r="J763" i="6"/>
  <c r="N763" i="6"/>
  <c r="J779" i="6"/>
  <c r="N779" i="6"/>
  <c r="J1441" i="6"/>
  <c r="N1441" i="6"/>
  <c r="J1467" i="6"/>
  <c r="N1467" i="6"/>
  <c r="J821" i="6"/>
  <c r="N821" i="6"/>
  <c r="J845" i="6"/>
  <c r="N845" i="6"/>
  <c r="J861" i="6"/>
  <c r="N861" i="6"/>
  <c r="J877" i="6"/>
  <c r="N877" i="6"/>
  <c r="J1575" i="6"/>
  <c r="N1575" i="6"/>
  <c r="J921" i="6"/>
  <c r="N921" i="6"/>
  <c r="J939" i="6"/>
  <c r="N939" i="6"/>
  <c r="J955" i="6"/>
  <c r="N955" i="6"/>
  <c r="J971" i="6"/>
  <c r="N971" i="6"/>
  <c r="J1609" i="6"/>
  <c r="N1609" i="6"/>
  <c r="J997" i="6"/>
  <c r="N997" i="6"/>
  <c r="J1021" i="6"/>
  <c r="N1021" i="6"/>
  <c r="J1037" i="6"/>
  <c r="N1037" i="6"/>
  <c r="N514" i="6"/>
  <c r="J514" i="6"/>
  <c r="N1228" i="6"/>
  <c r="J1228" i="6"/>
  <c r="N531" i="6"/>
  <c r="J531" i="6"/>
  <c r="N559" i="6"/>
  <c r="J559" i="6"/>
  <c r="N583" i="6"/>
  <c r="J583" i="6"/>
  <c r="N599" i="6"/>
  <c r="J599" i="6"/>
  <c r="N1263" i="6"/>
  <c r="J1263" i="6"/>
  <c r="N622" i="6"/>
  <c r="J622" i="6"/>
  <c r="N656" i="6"/>
  <c r="J656" i="6"/>
  <c r="N674" i="6"/>
  <c r="J674" i="6"/>
  <c r="N690" i="6"/>
  <c r="J690" i="6"/>
  <c r="N700" i="6"/>
  <c r="J700" i="6"/>
  <c r="N1304" i="6"/>
  <c r="J1304" i="6"/>
  <c r="N1418" i="6"/>
  <c r="J1418" i="6"/>
  <c r="N722" i="6"/>
  <c r="J722" i="6"/>
  <c r="N752" i="6"/>
  <c r="J752" i="6"/>
  <c r="N768" i="6"/>
  <c r="J768" i="6"/>
  <c r="N784" i="6"/>
  <c r="J784" i="6"/>
  <c r="N794" i="6"/>
  <c r="J794" i="6"/>
  <c r="N1462" i="6"/>
  <c r="J1462" i="6"/>
  <c r="N832" i="6"/>
  <c r="J832" i="6"/>
  <c r="N850" i="6"/>
  <c r="J850" i="6"/>
  <c r="N866" i="6"/>
  <c r="J866" i="6"/>
  <c r="N882" i="6"/>
  <c r="J882" i="6"/>
  <c r="N1570" i="6"/>
  <c r="J1570" i="6"/>
  <c r="N1594" i="6"/>
  <c r="J1594" i="6"/>
  <c r="N912" i="6"/>
  <c r="J912" i="6"/>
  <c r="N936" i="6"/>
  <c r="J936" i="6"/>
  <c r="N952" i="6"/>
  <c r="J952" i="6"/>
  <c r="N968" i="6"/>
  <c r="J968" i="6"/>
  <c r="N1616" i="6"/>
  <c r="J1616" i="6"/>
  <c r="N1626" i="6"/>
  <c r="J1626" i="6"/>
  <c r="N1018" i="6"/>
  <c r="J1018" i="6"/>
  <c r="N1034" i="6"/>
  <c r="J1034" i="6"/>
  <c r="J1072" i="6"/>
  <c r="N1072" i="6"/>
  <c r="J1058" i="6"/>
  <c r="N1058" i="6"/>
  <c r="N1074" i="6"/>
  <c r="J1074" i="6"/>
  <c r="N1738" i="6"/>
  <c r="J1738" i="6"/>
  <c r="N1088" i="6"/>
  <c r="J1088" i="6"/>
  <c r="N1112" i="6"/>
  <c r="J1112" i="6"/>
  <c r="N1128" i="6"/>
  <c r="J1128" i="6"/>
  <c r="N1144" i="6"/>
  <c r="J1144" i="6"/>
  <c r="N1160" i="6"/>
  <c r="J1160" i="6"/>
  <c r="N1170" i="6"/>
  <c r="J1170" i="6"/>
  <c r="N1778" i="6"/>
  <c r="J1778" i="6"/>
  <c r="N1326" i="6"/>
  <c r="J1326" i="6"/>
  <c r="N1342" i="6"/>
  <c r="J1342" i="6"/>
  <c r="N1358" i="6"/>
  <c r="J1358" i="6"/>
  <c r="N1374" i="6"/>
  <c r="J1374" i="6"/>
  <c r="N1390" i="6"/>
  <c r="J1390" i="6"/>
  <c r="N1891" i="6"/>
  <c r="J1891" i="6"/>
  <c r="N1909" i="6"/>
  <c r="J1909" i="6"/>
  <c r="N1478" i="6"/>
  <c r="J1478" i="6"/>
  <c r="N1492" i="6"/>
  <c r="J1492" i="6"/>
  <c r="N1055" i="6"/>
  <c r="J1055" i="6"/>
  <c r="N1071" i="6"/>
  <c r="J1071" i="6"/>
  <c r="N1743" i="6"/>
  <c r="J1743" i="6"/>
  <c r="N1753" i="6"/>
  <c r="J1753" i="6"/>
  <c r="N1109" i="6"/>
  <c r="J1109" i="6"/>
  <c r="N1125" i="6"/>
  <c r="J1125" i="6"/>
  <c r="N1141" i="6"/>
  <c r="J1141" i="6"/>
  <c r="N1157" i="6"/>
  <c r="J1157" i="6"/>
  <c r="N1765" i="6"/>
  <c r="J1765" i="6"/>
  <c r="N1783" i="6"/>
  <c r="J1783" i="6"/>
  <c r="N1331" i="6"/>
  <c r="J1331" i="6"/>
  <c r="N1347" i="6"/>
  <c r="J1347" i="6"/>
  <c r="N1363" i="6"/>
  <c r="J1363" i="6"/>
  <c r="N1379" i="6"/>
  <c r="J1379" i="6"/>
  <c r="N1397" i="6"/>
  <c r="J1397" i="6"/>
  <c r="N1884" i="6"/>
  <c r="J1884" i="6"/>
  <c r="N1906" i="6"/>
  <c r="J1906" i="6"/>
  <c r="N1483" i="6"/>
  <c r="J1483" i="6"/>
  <c r="J1744" i="6"/>
  <c r="N1744" i="6"/>
  <c r="J1086" i="6"/>
  <c r="N1086" i="6"/>
  <c r="J1110" i="6"/>
  <c r="N1110" i="6"/>
  <c r="J1126" i="6"/>
  <c r="N1126" i="6"/>
  <c r="J1142" i="6"/>
  <c r="N1142" i="6"/>
  <c r="J1158" i="6"/>
  <c r="N1158" i="6"/>
  <c r="J1776" i="6"/>
  <c r="N1776" i="6"/>
  <c r="J1786" i="6"/>
  <c r="N1786" i="6"/>
  <c r="J1332" i="6"/>
  <c r="N1332" i="6"/>
  <c r="J1348" i="6"/>
  <c r="N1348" i="6"/>
  <c r="J1364" i="6"/>
  <c r="N1364" i="6"/>
  <c r="J1380" i="6"/>
  <c r="N1380" i="6"/>
  <c r="J1398" i="6"/>
  <c r="N1398" i="6"/>
  <c r="J1899" i="6"/>
  <c r="N1899" i="6"/>
  <c r="J1474" i="6"/>
  <c r="N1474" i="6"/>
  <c r="J1505" i="6"/>
  <c r="N1505" i="6"/>
  <c r="N1061" i="6"/>
  <c r="J1061" i="6"/>
  <c r="N1727" i="6"/>
  <c r="J1727" i="6"/>
  <c r="N1749" i="6"/>
  <c r="J1749" i="6"/>
  <c r="N1107" i="6"/>
  <c r="J1107" i="6"/>
  <c r="N1123" i="6"/>
  <c r="J1123" i="6"/>
  <c r="N1139" i="6"/>
  <c r="J1139" i="6"/>
  <c r="N1155" i="6"/>
  <c r="J1155" i="6"/>
  <c r="N1761" i="6"/>
  <c r="J1761" i="6"/>
  <c r="N1781" i="6"/>
  <c r="J1781" i="6"/>
  <c r="N1319" i="6"/>
  <c r="J1319" i="6"/>
  <c r="N1337" i="6"/>
  <c r="J1337" i="6"/>
  <c r="N1353" i="6"/>
  <c r="J1353" i="6"/>
  <c r="N1369" i="6"/>
  <c r="J1369" i="6"/>
  <c r="N1385" i="6"/>
  <c r="J1385" i="6"/>
  <c r="N1896" i="6"/>
  <c r="J1896" i="6"/>
  <c r="N1912" i="6"/>
  <c r="J1912" i="6"/>
  <c r="N1481" i="6"/>
  <c r="J1481" i="6"/>
  <c r="J1509" i="6"/>
  <c r="N1509" i="6"/>
  <c r="J1503" i="6"/>
  <c r="N1503" i="6"/>
  <c r="N1519" i="6"/>
  <c r="J1519" i="6"/>
  <c r="N1535" i="6"/>
  <c r="J1535" i="6"/>
  <c r="N1551" i="6"/>
  <c r="J1551" i="6"/>
  <c r="N1934" i="6"/>
  <c r="J1934" i="6"/>
  <c r="N1643" i="6"/>
  <c r="J1643" i="6"/>
  <c r="N1659" i="6"/>
  <c r="J1659" i="6"/>
  <c r="N1675" i="6"/>
  <c r="J1675" i="6"/>
  <c r="N1691" i="6"/>
  <c r="J1691" i="6"/>
  <c r="N1707" i="6"/>
  <c r="J1707" i="6"/>
  <c r="N1721" i="6"/>
  <c r="J1721" i="6"/>
  <c r="N1994" i="6"/>
  <c r="J1994" i="6"/>
  <c r="N2010" i="6"/>
  <c r="J2010" i="6"/>
  <c r="N1796" i="6"/>
  <c r="J1796" i="6"/>
  <c r="N1812" i="6"/>
  <c r="J1812" i="6"/>
  <c r="N1828" i="6"/>
  <c r="J1828" i="6"/>
  <c r="J1851" i="6"/>
  <c r="N1851" i="6"/>
  <c r="N1508" i="6"/>
  <c r="J1508" i="6"/>
  <c r="N1524" i="6"/>
  <c r="J1524" i="6"/>
  <c r="N1540" i="6"/>
  <c r="J1540" i="6"/>
  <c r="N1558" i="6"/>
  <c r="J1558" i="6"/>
  <c r="N1931" i="6"/>
  <c r="J1931" i="6"/>
  <c r="N1632" i="6"/>
  <c r="J1632" i="6"/>
  <c r="N1648" i="6"/>
  <c r="J1648" i="6"/>
  <c r="N1664" i="6"/>
  <c r="J1664" i="6"/>
  <c r="N1680" i="6"/>
  <c r="J1680" i="6"/>
  <c r="N1696" i="6"/>
  <c r="J1696" i="6"/>
  <c r="N1712" i="6"/>
  <c r="J1712" i="6"/>
  <c r="N1991" i="6"/>
  <c r="J1991" i="6"/>
  <c r="N2007" i="6"/>
  <c r="J2007" i="6"/>
  <c r="N1793" i="6"/>
  <c r="J1793" i="6"/>
  <c r="N1809" i="6"/>
  <c r="J1809" i="6"/>
  <c r="N1825" i="6"/>
  <c r="J1825" i="6"/>
  <c r="N1841" i="6"/>
  <c r="J1841" i="6"/>
  <c r="J1521" i="6"/>
  <c r="N1521" i="6"/>
  <c r="J1537" i="6"/>
  <c r="N1537" i="6"/>
  <c r="J1553" i="6"/>
  <c r="N1553" i="6"/>
  <c r="J1936" i="6"/>
  <c r="N1936" i="6"/>
  <c r="J1637" i="6"/>
  <c r="N1637" i="6"/>
  <c r="J1653" i="6"/>
  <c r="N1653" i="6"/>
  <c r="J1669" i="6"/>
  <c r="N1669" i="6"/>
  <c r="J1685" i="6"/>
  <c r="N1685" i="6"/>
  <c r="J1701" i="6"/>
  <c r="N1701" i="6"/>
  <c r="J1986" i="6"/>
  <c r="N1986" i="6"/>
  <c r="J2004" i="6"/>
  <c r="N2004" i="6"/>
  <c r="J1798" i="6"/>
  <c r="N1798" i="6"/>
  <c r="J1814" i="6"/>
  <c r="N1814" i="6"/>
  <c r="J1830" i="6"/>
  <c r="N1830" i="6"/>
  <c r="J1859" i="6"/>
  <c r="N1859" i="6"/>
  <c r="N1506" i="6"/>
  <c r="J1506" i="6"/>
  <c r="N1522" i="6"/>
  <c r="J1522" i="6"/>
  <c r="N1538" i="6"/>
  <c r="J1538" i="6"/>
  <c r="N1554" i="6"/>
  <c r="J1554" i="6"/>
  <c r="N1929" i="6"/>
  <c r="J1929" i="6"/>
  <c r="N1945" i="6"/>
  <c r="J1945" i="6"/>
  <c r="N1638" i="6"/>
  <c r="J1638" i="6"/>
  <c r="N1654" i="6"/>
  <c r="J1654" i="6"/>
  <c r="N1670" i="6"/>
  <c r="J1670" i="6"/>
  <c r="N1686" i="6"/>
  <c r="J1686" i="6"/>
  <c r="N1702" i="6"/>
  <c r="J1702" i="6"/>
  <c r="N1997" i="6"/>
  <c r="J1997" i="6"/>
  <c r="N1791" i="6"/>
  <c r="J1791" i="6"/>
  <c r="N1807" i="6"/>
  <c r="J1807" i="6"/>
  <c r="N1823" i="6"/>
  <c r="J1823" i="6"/>
  <c r="N1839" i="6"/>
  <c r="J1839" i="6"/>
  <c r="J1849" i="6"/>
  <c r="N1849" i="6"/>
  <c r="N1865" i="6"/>
  <c r="J1865" i="6"/>
  <c r="N2031" i="6"/>
  <c r="J2031" i="6"/>
  <c r="N1961" i="6"/>
  <c r="J1961" i="6"/>
  <c r="N1977" i="6"/>
  <c r="J1977" i="6"/>
  <c r="N2063" i="6"/>
  <c r="J2063" i="6"/>
  <c r="N2083" i="6"/>
  <c r="J2083" i="6"/>
  <c r="N2099" i="6"/>
  <c r="J2099" i="6"/>
  <c r="N2119" i="6"/>
  <c r="J2119" i="6"/>
  <c r="N2135" i="6"/>
  <c r="J2135" i="6"/>
  <c r="N1858" i="6"/>
  <c r="J1858" i="6"/>
  <c r="N1874" i="6"/>
  <c r="J1874" i="6"/>
  <c r="N2032" i="6"/>
  <c r="J2032" i="6"/>
  <c r="N1962" i="6"/>
  <c r="J1962" i="6"/>
  <c r="N1978" i="6"/>
  <c r="J1978" i="6"/>
  <c r="N2064" i="6"/>
  <c r="J2064" i="6"/>
  <c r="N2092" i="6"/>
  <c r="J2092" i="6"/>
  <c r="N2108" i="6"/>
  <c r="J2108" i="6"/>
  <c r="N2120" i="6"/>
  <c r="J2120" i="6"/>
  <c r="N2136" i="6"/>
  <c r="J2136" i="6"/>
  <c r="J1867" i="6"/>
  <c r="N1867" i="6"/>
  <c r="J1877" i="6"/>
  <c r="N1877" i="6"/>
  <c r="J2033" i="6"/>
  <c r="N2033" i="6"/>
  <c r="J1955" i="6"/>
  <c r="N1955" i="6"/>
  <c r="J1971" i="6"/>
  <c r="N1971" i="6"/>
  <c r="J2057" i="6"/>
  <c r="N2057" i="6"/>
  <c r="J2073" i="6"/>
  <c r="N2073" i="6"/>
  <c r="J2085" i="6"/>
  <c r="N2085" i="6"/>
  <c r="J2101" i="6"/>
  <c r="N2101" i="6"/>
  <c r="J2113" i="6"/>
  <c r="N2113" i="6"/>
  <c r="J2129" i="6"/>
  <c r="N2129" i="6"/>
  <c r="N1848" i="6"/>
  <c r="J1848" i="6"/>
  <c r="N1864" i="6"/>
  <c r="J1864" i="6"/>
  <c r="N2022" i="6"/>
  <c r="J2022" i="6"/>
  <c r="N2038" i="6"/>
  <c r="J2038" i="6"/>
  <c r="N1960" i="6"/>
  <c r="J1960" i="6"/>
  <c r="N1976" i="6"/>
  <c r="J1976" i="6"/>
  <c r="N2054" i="6"/>
  <c r="J2054" i="6"/>
  <c r="N2070" i="6"/>
  <c r="J2070" i="6"/>
  <c r="N2090" i="6"/>
  <c r="J2090" i="6"/>
  <c r="N2106" i="6"/>
  <c r="J2106" i="6"/>
  <c r="N2126" i="6"/>
  <c r="J2126" i="6"/>
  <c r="N2144" i="6"/>
  <c r="J2144" i="6"/>
  <c r="J241" i="6"/>
  <c r="N241" i="6"/>
  <c r="J386" i="6"/>
  <c r="N386" i="6"/>
  <c r="J364" i="6"/>
  <c r="N364" i="6"/>
  <c r="J333" i="6"/>
  <c r="N333" i="6"/>
  <c r="J449" i="6"/>
  <c r="N449" i="6"/>
  <c r="J552" i="6"/>
  <c r="N552" i="6"/>
  <c r="J521" i="6"/>
  <c r="N521" i="6"/>
  <c r="J642" i="6"/>
  <c r="N642" i="6"/>
  <c r="J614" i="6"/>
  <c r="N614" i="6"/>
  <c r="J718" i="6"/>
  <c r="N718" i="6"/>
  <c r="J837" i="6"/>
  <c r="N837" i="6"/>
  <c r="J805" i="6"/>
  <c r="N805" i="6"/>
  <c r="J144" i="6"/>
  <c r="N144" i="6"/>
  <c r="N250" i="6"/>
  <c r="J250" i="6"/>
  <c r="N1760" i="6"/>
  <c r="J1760" i="6"/>
  <c r="N353" i="6"/>
  <c r="J353" i="6"/>
  <c r="N474" i="6"/>
  <c r="J474" i="6"/>
  <c r="N452" i="6"/>
  <c r="J452" i="6"/>
  <c r="N1921" i="6"/>
  <c r="J1921" i="6"/>
  <c r="N1987" i="6"/>
  <c r="J1987" i="6"/>
  <c r="N563" i="6"/>
  <c r="J563" i="6"/>
  <c r="N527" i="6"/>
  <c r="J527" i="6"/>
  <c r="N637" i="6"/>
  <c r="J637" i="6"/>
  <c r="N727" i="6"/>
  <c r="J727" i="6"/>
  <c r="N914" i="6"/>
  <c r="J914" i="6"/>
  <c r="N895" i="6"/>
  <c r="J895" i="6"/>
  <c r="N1003" i="6"/>
  <c r="J1003" i="6"/>
  <c r="N1312" i="6"/>
  <c r="J1312" i="6"/>
  <c r="J1600" i="6"/>
  <c r="N1600" i="6"/>
  <c r="N239" i="6"/>
  <c r="J239" i="6"/>
  <c r="N376" i="6"/>
  <c r="J376" i="6"/>
  <c r="N342" i="6"/>
  <c r="J342" i="6"/>
  <c r="N1893" i="6"/>
  <c r="J1893" i="6"/>
  <c r="N441" i="6"/>
  <c r="J441" i="6"/>
  <c r="N550" i="6"/>
  <c r="J550" i="6"/>
  <c r="N519" i="6"/>
  <c r="J519" i="6"/>
  <c r="N626" i="6"/>
  <c r="J626" i="6"/>
  <c r="N730" i="6"/>
  <c r="J730" i="6"/>
  <c r="N817" i="6"/>
  <c r="J817" i="6"/>
  <c r="N901" i="6"/>
  <c r="J901" i="6"/>
  <c r="N990" i="6"/>
  <c r="J990" i="6"/>
  <c r="J161" i="6"/>
  <c r="N161" i="6"/>
  <c r="N242" i="6"/>
  <c r="J242" i="6"/>
  <c r="N397" i="6"/>
  <c r="J397" i="6"/>
  <c r="N365" i="6"/>
  <c r="J365" i="6"/>
  <c r="N337" i="6"/>
  <c r="J337" i="6"/>
  <c r="N450" i="6"/>
  <c r="J450" i="6"/>
  <c r="N553" i="6"/>
  <c r="J553" i="6"/>
  <c r="N525" i="6"/>
  <c r="J525" i="6"/>
  <c r="N651" i="6"/>
  <c r="J651" i="6"/>
  <c r="N615" i="6"/>
  <c r="J615" i="6"/>
  <c r="N708" i="6"/>
  <c r="J708" i="6"/>
  <c r="N806" i="6"/>
  <c r="J806" i="6"/>
  <c r="N904" i="6"/>
  <c r="J904" i="6"/>
  <c r="N1310" i="6"/>
  <c r="J1310" i="6"/>
  <c r="J273" i="6"/>
  <c r="N273" i="6"/>
  <c r="J1736" i="6"/>
  <c r="N1736" i="6"/>
  <c r="J163" i="6"/>
  <c r="N163" i="6"/>
  <c r="J197" i="6"/>
  <c r="N197" i="6"/>
  <c r="N73" i="6"/>
  <c r="J73" i="6"/>
  <c r="N101" i="6"/>
  <c r="J101" i="6"/>
  <c r="N133" i="6"/>
  <c r="J133" i="6"/>
  <c r="N3" i="6"/>
  <c r="J3" i="6"/>
  <c r="N19" i="6"/>
  <c r="J19" i="6"/>
  <c r="N35" i="6"/>
  <c r="J35" i="6"/>
  <c r="N57" i="6"/>
  <c r="J57" i="6"/>
  <c r="N91" i="6"/>
  <c r="J91" i="6"/>
  <c r="N119" i="6"/>
  <c r="J119" i="6"/>
  <c r="N141" i="6"/>
  <c r="J141" i="6"/>
  <c r="N1292" i="6"/>
  <c r="J1292" i="6"/>
  <c r="N1257" i="6"/>
  <c r="J1257" i="6"/>
  <c r="N171" i="6"/>
  <c r="J171" i="6"/>
  <c r="N205" i="6"/>
  <c r="J205" i="6"/>
  <c r="N231" i="6"/>
  <c r="J231" i="6"/>
  <c r="N1210" i="6"/>
  <c r="J1210" i="6"/>
  <c r="N248" i="6"/>
  <c r="J248" i="6"/>
  <c r="N282" i="6"/>
  <c r="J282" i="6"/>
  <c r="N312" i="6"/>
  <c r="J312" i="6"/>
  <c r="N335" i="6"/>
  <c r="J335" i="6"/>
  <c r="N369" i="6"/>
  <c r="J369" i="6"/>
  <c r="N399" i="6"/>
  <c r="J399" i="6"/>
  <c r="N415" i="6"/>
  <c r="J415" i="6"/>
  <c r="N432" i="6"/>
  <c r="J432" i="6"/>
  <c r="N460" i="6"/>
  <c r="J460" i="6"/>
  <c r="N490" i="6"/>
  <c r="J490" i="6"/>
  <c r="N506" i="6"/>
  <c r="J506" i="6"/>
  <c r="J568" i="6"/>
  <c r="N568" i="6"/>
  <c r="N288" i="6"/>
  <c r="J288" i="6"/>
  <c r="N1599" i="6"/>
  <c r="J1599" i="6"/>
  <c r="N150" i="6"/>
  <c r="J150" i="6"/>
  <c r="N178" i="6"/>
  <c r="J178" i="6"/>
  <c r="N54" i="6"/>
  <c r="J54" i="6"/>
  <c r="N88" i="6"/>
  <c r="J88" i="6"/>
  <c r="N124" i="6"/>
  <c r="J124" i="6"/>
  <c r="N4" i="6"/>
  <c r="J4" i="6"/>
  <c r="N20" i="6"/>
  <c r="J20" i="6"/>
  <c r="N36" i="6"/>
  <c r="J36" i="6"/>
  <c r="N1409" i="6"/>
  <c r="J1409" i="6"/>
  <c r="N58" i="6"/>
  <c r="J58" i="6"/>
  <c r="N92" i="6"/>
  <c r="J92" i="6"/>
  <c r="N120" i="6"/>
  <c r="J120" i="6"/>
  <c r="N1279" i="6"/>
  <c r="J1279" i="6"/>
  <c r="N1244" i="6"/>
  <c r="J1244" i="6"/>
  <c r="N158" i="6"/>
  <c r="J158" i="6"/>
  <c r="N192" i="6"/>
  <c r="J192" i="6"/>
  <c r="N220" i="6"/>
  <c r="J220" i="6"/>
  <c r="N1213" i="6"/>
  <c r="J1213" i="6"/>
  <c r="N255" i="6"/>
  <c r="J255" i="6"/>
  <c r="N283" i="6"/>
  <c r="J283" i="6"/>
  <c r="N313" i="6"/>
  <c r="J313" i="6"/>
  <c r="N1190" i="6"/>
  <c r="J1190" i="6"/>
  <c r="N356" i="6"/>
  <c r="J356" i="6"/>
  <c r="N384" i="6"/>
  <c r="J384" i="6"/>
  <c r="N408" i="6"/>
  <c r="J408" i="6"/>
  <c r="N418" i="6"/>
  <c r="J418" i="6"/>
  <c r="N433" i="6"/>
  <c r="J433" i="6"/>
  <c r="N467" i="6"/>
  <c r="J467" i="6"/>
  <c r="N491" i="6"/>
  <c r="J491" i="6"/>
  <c r="N507" i="6"/>
  <c r="J507" i="6"/>
  <c r="J544" i="6"/>
  <c r="N544" i="6"/>
  <c r="J1572" i="6"/>
  <c r="N1572" i="6"/>
  <c r="J75" i="6"/>
  <c r="N75" i="6"/>
  <c r="J109" i="6"/>
  <c r="N109" i="6"/>
  <c r="J13" i="6"/>
  <c r="N13" i="6"/>
  <c r="J29" i="6"/>
  <c r="N29" i="6"/>
  <c r="J1412" i="6"/>
  <c r="N1412" i="6"/>
  <c r="J59" i="6"/>
  <c r="N59" i="6"/>
  <c r="J93" i="6"/>
  <c r="N93" i="6"/>
  <c r="J127" i="6"/>
  <c r="N127" i="6"/>
  <c r="J1245" i="6"/>
  <c r="N1245" i="6"/>
  <c r="J1265" i="6"/>
  <c r="N1265" i="6"/>
  <c r="J179" i="6"/>
  <c r="N179" i="6"/>
  <c r="J207" i="6"/>
  <c r="N207" i="6"/>
  <c r="J1214" i="6"/>
  <c r="N1214" i="6"/>
  <c r="J1234" i="6"/>
  <c r="N1234" i="6"/>
  <c r="J270" i="6"/>
  <c r="N270" i="6"/>
  <c r="J304" i="6"/>
  <c r="N304" i="6"/>
  <c r="J322" i="6"/>
  <c r="N322" i="6"/>
  <c r="J1191" i="6"/>
  <c r="N1191" i="6"/>
  <c r="J343" i="6"/>
  <c r="N343" i="6"/>
  <c r="J371" i="6"/>
  <c r="N371" i="6"/>
  <c r="J401" i="6"/>
  <c r="N401" i="6"/>
  <c r="J419" i="6"/>
  <c r="N419" i="6"/>
  <c r="J1177" i="6"/>
  <c r="N1177" i="6"/>
  <c r="J448" i="6"/>
  <c r="N448" i="6"/>
  <c r="J482" i="6"/>
  <c r="N482" i="6"/>
  <c r="J500" i="6"/>
  <c r="N500" i="6"/>
  <c r="J1235" i="6"/>
  <c r="N1235" i="6"/>
  <c r="N276" i="6"/>
  <c r="J276" i="6"/>
  <c r="N298" i="6"/>
  <c r="J298" i="6"/>
  <c r="N1603" i="6"/>
  <c r="J1603" i="6"/>
  <c r="N166" i="6"/>
  <c r="J166" i="6"/>
  <c r="N200" i="6"/>
  <c r="J200" i="6"/>
  <c r="N1573" i="6"/>
  <c r="J1573" i="6"/>
  <c r="N62" i="6"/>
  <c r="J62" i="6"/>
  <c r="N90" i="6"/>
  <c r="J90" i="6"/>
  <c r="N14" i="6"/>
  <c r="J14" i="6"/>
  <c r="N30" i="6"/>
  <c r="J30" i="6"/>
  <c r="N60" i="6"/>
  <c r="J60" i="6"/>
  <c r="N94" i="6"/>
  <c r="J94" i="6"/>
  <c r="N128" i="6"/>
  <c r="J128" i="6"/>
  <c r="N1283" i="6"/>
  <c r="J1283" i="6"/>
  <c r="N1268" i="6"/>
  <c r="J1268" i="6"/>
  <c r="N160" i="6"/>
  <c r="J160" i="6"/>
  <c r="N194" i="6"/>
  <c r="J194" i="6"/>
  <c r="N224" i="6"/>
  <c r="J224" i="6"/>
  <c r="N1217" i="6"/>
  <c r="J1217" i="6"/>
  <c r="N243" i="6"/>
  <c r="J243" i="6"/>
  <c r="N271" i="6"/>
  <c r="J271" i="6"/>
  <c r="N305" i="6"/>
  <c r="J305" i="6"/>
  <c r="N325" i="6"/>
  <c r="J325" i="6"/>
  <c r="N1178" i="6"/>
  <c r="J1178" i="6"/>
  <c r="N358" i="6"/>
  <c r="J358" i="6"/>
  <c r="N392" i="6"/>
  <c r="J392" i="6"/>
  <c r="N410" i="6"/>
  <c r="J410" i="6"/>
  <c r="N1180" i="6"/>
  <c r="J1180" i="6"/>
  <c r="N455" i="6"/>
  <c r="J455" i="6"/>
  <c r="N483" i="6"/>
  <c r="J483" i="6"/>
  <c r="N501" i="6"/>
  <c r="J501" i="6"/>
  <c r="J558" i="6"/>
  <c r="N558" i="6"/>
  <c r="J1231" i="6"/>
  <c r="N1231" i="6"/>
  <c r="J532" i="6"/>
  <c r="N532" i="6"/>
  <c r="J560" i="6"/>
  <c r="N560" i="6"/>
  <c r="N584" i="6"/>
  <c r="J584" i="6"/>
  <c r="N600" i="6"/>
  <c r="J600" i="6"/>
  <c r="N1250" i="6"/>
  <c r="J1250" i="6"/>
  <c r="N643" i="6"/>
  <c r="J643" i="6"/>
  <c r="N667" i="6"/>
  <c r="J667" i="6"/>
  <c r="N683" i="6"/>
  <c r="J683" i="6"/>
  <c r="N701" i="6"/>
  <c r="J701" i="6"/>
  <c r="N1277" i="6"/>
  <c r="J1277" i="6"/>
  <c r="N1307" i="6"/>
  <c r="J1307" i="6"/>
  <c r="N1419" i="6"/>
  <c r="J1419" i="6"/>
  <c r="N1433" i="6"/>
  <c r="J1433" i="6"/>
  <c r="N743" i="6"/>
  <c r="J743" i="6"/>
  <c r="N761" i="6"/>
  <c r="J761" i="6"/>
  <c r="N777" i="6"/>
  <c r="J777" i="6"/>
  <c r="N795" i="6"/>
  <c r="J795" i="6"/>
  <c r="N1437" i="6"/>
  <c r="J1437" i="6"/>
  <c r="N1463" i="6"/>
  <c r="J1463" i="6"/>
  <c r="N833" i="6"/>
  <c r="J833" i="6"/>
  <c r="N851" i="6"/>
  <c r="J851" i="6"/>
  <c r="N867" i="6"/>
  <c r="J867" i="6"/>
  <c r="N883" i="6"/>
  <c r="J883" i="6"/>
  <c r="N1585" i="6"/>
  <c r="J1585" i="6"/>
  <c r="N919" i="6"/>
  <c r="J919" i="6"/>
  <c r="N937" i="6"/>
  <c r="J937" i="6"/>
  <c r="N953" i="6"/>
  <c r="J953" i="6"/>
  <c r="N969" i="6"/>
  <c r="J969" i="6"/>
  <c r="N1605" i="6"/>
  <c r="J1605" i="6"/>
  <c r="N1627" i="6"/>
  <c r="J1627" i="6"/>
  <c r="N1009" i="6"/>
  <c r="J1009" i="6"/>
  <c r="N1027" i="6"/>
  <c r="J1027" i="6"/>
  <c r="N1043" i="6"/>
  <c r="J1043" i="6"/>
  <c r="N510" i="6"/>
  <c r="J510" i="6"/>
  <c r="N1224" i="6"/>
  <c r="J1224" i="6"/>
  <c r="N543" i="6"/>
  <c r="J543" i="6"/>
  <c r="N571" i="6"/>
  <c r="J571" i="6"/>
  <c r="N589" i="6"/>
  <c r="J589" i="6"/>
  <c r="N607" i="6"/>
  <c r="J607" i="6"/>
  <c r="N1243" i="6"/>
  <c r="J1243" i="6"/>
  <c r="N620" i="6"/>
  <c r="J620" i="6"/>
  <c r="N648" i="6"/>
  <c r="J648" i="6"/>
  <c r="N672" i="6"/>
  <c r="J672" i="6"/>
  <c r="N688" i="6"/>
  <c r="J688" i="6"/>
  <c r="N1302" i="6"/>
  <c r="J1302" i="6"/>
  <c r="N1428" i="6"/>
  <c r="J1428" i="6"/>
  <c r="N720" i="6"/>
  <c r="J720" i="6"/>
  <c r="N748" i="6"/>
  <c r="J748" i="6"/>
  <c r="N766" i="6"/>
  <c r="J766" i="6"/>
  <c r="N782" i="6"/>
  <c r="J782" i="6"/>
  <c r="N1460" i="6"/>
  <c r="J1460" i="6"/>
  <c r="N810" i="6"/>
  <c r="J810" i="6"/>
  <c r="N840" i="6"/>
  <c r="J840" i="6"/>
  <c r="N856" i="6"/>
  <c r="J856" i="6"/>
  <c r="N872" i="6"/>
  <c r="J872" i="6"/>
  <c r="N890" i="6"/>
  <c r="J890" i="6"/>
  <c r="N1582" i="6"/>
  <c r="J1582" i="6"/>
  <c r="N910" i="6"/>
  <c r="J910" i="6"/>
  <c r="N934" i="6"/>
  <c r="J934" i="6"/>
  <c r="N950" i="6"/>
  <c r="J950" i="6"/>
  <c r="N966" i="6"/>
  <c r="J966" i="6"/>
  <c r="N984" i="6"/>
  <c r="J984" i="6"/>
  <c r="N1614" i="6"/>
  <c r="J1614" i="6"/>
  <c r="N1000" i="6"/>
  <c r="J1000" i="6"/>
  <c r="N1024" i="6"/>
  <c r="J1024" i="6"/>
  <c r="N1040" i="6"/>
  <c r="J1040" i="6"/>
  <c r="J582" i="6"/>
  <c r="N582" i="6"/>
  <c r="J598" i="6"/>
  <c r="N598" i="6"/>
  <c r="J1246" i="6"/>
  <c r="N1246" i="6"/>
  <c r="J621" i="6"/>
  <c r="N621" i="6"/>
  <c r="J655" i="6"/>
  <c r="N655" i="6"/>
  <c r="J673" i="6"/>
  <c r="N673" i="6"/>
  <c r="J689" i="6"/>
  <c r="N689" i="6"/>
  <c r="J1289" i="6"/>
  <c r="N1289" i="6"/>
  <c r="J1415" i="6"/>
  <c r="N1415" i="6"/>
  <c r="J721" i="6"/>
  <c r="N721" i="6"/>
  <c r="J751" i="6"/>
  <c r="N751" i="6"/>
  <c r="J767" i="6"/>
  <c r="N767" i="6"/>
  <c r="J783" i="6"/>
  <c r="N783" i="6"/>
  <c r="J1449" i="6"/>
  <c r="N1449" i="6"/>
  <c r="J831" i="6"/>
  <c r="N831" i="6"/>
  <c r="J849" i="6"/>
  <c r="N849" i="6"/>
  <c r="J865" i="6"/>
  <c r="N865" i="6"/>
  <c r="J881" i="6"/>
  <c r="N881" i="6"/>
  <c r="J1583" i="6"/>
  <c r="N1583" i="6"/>
  <c r="J1593" i="6"/>
  <c r="N1593" i="6"/>
  <c r="J927" i="6"/>
  <c r="N927" i="6"/>
  <c r="J943" i="6"/>
  <c r="N943" i="6"/>
  <c r="J959" i="6"/>
  <c r="N959" i="6"/>
  <c r="J975" i="6"/>
  <c r="N975" i="6"/>
  <c r="J1615" i="6"/>
  <c r="N1615" i="6"/>
  <c r="J1007" i="6"/>
  <c r="N1007" i="6"/>
  <c r="J1025" i="6"/>
  <c r="N1025" i="6"/>
  <c r="J1041" i="6"/>
  <c r="N1041" i="6"/>
  <c r="N1236" i="6"/>
  <c r="J1236" i="6"/>
  <c r="N535" i="6"/>
  <c r="J535" i="6"/>
  <c r="N569" i="6"/>
  <c r="J569" i="6"/>
  <c r="N587" i="6"/>
  <c r="J587" i="6"/>
  <c r="N603" i="6"/>
  <c r="J603" i="6"/>
  <c r="N1271" i="6"/>
  <c r="J1271" i="6"/>
  <c r="N632" i="6"/>
  <c r="J632" i="6"/>
  <c r="N660" i="6"/>
  <c r="J660" i="6"/>
  <c r="N678" i="6"/>
  <c r="J678" i="6"/>
  <c r="N694" i="6"/>
  <c r="J694" i="6"/>
  <c r="N1282" i="6"/>
  <c r="J1282" i="6"/>
  <c r="N1426" i="6"/>
  <c r="J1426" i="6"/>
  <c r="N732" i="6"/>
  <c r="J732" i="6"/>
  <c r="N756" i="6"/>
  <c r="J756" i="6"/>
  <c r="N772" i="6"/>
  <c r="J772" i="6"/>
  <c r="N788" i="6"/>
  <c r="J788" i="6"/>
  <c r="N1442" i="6"/>
  <c r="J1442" i="6"/>
  <c r="N808" i="6"/>
  <c r="J808" i="6"/>
  <c r="N836" i="6"/>
  <c r="J836" i="6"/>
  <c r="N854" i="6"/>
  <c r="J854" i="6"/>
  <c r="N870" i="6"/>
  <c r="J870" i="6"/>
  <c r="N886" i="6"/>
  <c r="J886" i="6"/>
  <c r="N1578" i="6"/>
  <c r="J1578" i="6"/>
  <c r="N922" i="6"/>
  <c r="J922" i="6"/>
  <c r="N940" i="6"/>
  <c r="J940" i="6"/>
  <c r="N956" i="6"/>
  <c r="J956" i="6"/>
  <c r="N972" i="6"/>
  <c r="J972" i="6"/>
  <c r="N982" i="6"/>
  <c r="J982" i="6"/>
  <c r="N1620" i="6"/>
  <c r="J1620" i="6"/>
  <c r="N998" i="6"/>
  <c r="J998" i="6"/>
  <c r="N1022" i="6"/>
  <c r="J1022" i="6"/>
  <c r="N1038" i="6"/>
  <c r="J1038" i="6"/>
  <c r="J1046" i="6"/>
  <c r="N1046" i="6"/>
  <c r="J1062" i="6"/>
  <c r="N1062" i="6"/>
  <c r="N1742" i="6"/>
  <c r="J1742" i="6"/>
  <c r="N1098" i="6"/>
  <c r="J1098" i="6"/>
  <c r="N1116" i="6"/>
  <c r="J1116" i="6"/>
  <c r="N1132" i="6"/>
  <c r="J1132" i="6"/>
  <c r="N1148" i="6"/>
  <c r="J1148" i="6"/>
  <c r="N1164" i="6"/>
  <c r="J1164" i="6"/>
  <c r="N1762" i="6"/>
  <c r="J1762" i="6"/>
  <c r="N1782" i="6"/>
  <c r="J1782" i="6"/>
  <c r="N1330" i="6"/>
  <c r="J1330" i="6"/>
  <c r="N1346" i="6"/>
  <c r="J1346" i="6"/>
  <c r="N1362" i="6"/>
  <c r="J1362" i="6"/>
  <c r="N1378" i="6"/>
  <c r="J1378" i="6"/>
  <c r="N1394" i="6"/>
  <c r="J1394" i="6"/>
  <c r="N1897" i="6"/>
  <c r="J1897" i="6"/>
  <c r="N1915" i="6"/>
  <c r="J1915" i="6"/>
  <c r="N1482" i="6"/>
  <c r="J1482" i="6"/>
  <c r="J1497" i="6"/>
  <c r="N1497" i="6"/>
  <c r="N1059" i="6"/>
  <c r="J1059" i="6"/>
  <c r="N1077" i="6"/>
  <c r="J1077" i="6"/>
  <c r="N1723" i="6"/>
  <c r="J1723" i="6"/>
  <c r="N1747" i="6"/>
  <c r="J1747" i="6"/>
  <c r="N1095" i="6"/>
  <c r="J1095" i="6"/>
  <c r="N1113" i="6"/>
  <c r="J1113" i="6"/>
  <c r="N1129" i="6"/>
  <c r="J1129" i="6"/>
  <c r="N1145" i="6"/>
  <c r="J1145" i="6"/>
  <c r="N1161" i="6"/>
  <c r="J1161" i="6"/>
  <c r="N1175" i="6"/>
  <c r="J1175" i="6"/>
  <c r="N1771" i="6"/>
  <c r="J1771" i="6"/>
  <c r="N1317" i="6"/>
  <c r="J1317" i="6"/>
  <c r="N1335" i="6"/>
  <c r="J1335" i="6"/>
  <c r="N1351" i="6"/>
  <c r="J1351" i="6"/>
  <c r="N1367" i="6"/>
  <c r="J1367" i="6"/>
  <c r="N1383" i="6"/>
  <c r="J1383" i="6"/>
  <c r="N1892" i="6"/>
  <c r="J1892" i="6"/>
  <c r="N1910" i="6"/>
  <c r="J1910" i="6"/>
  <c r="N1487" i="6"/>
  <c r="J1487" i="6"/>
  <c r="J1726" i="6"/>
  <c r="N1726" i="6"/>
  <c r="J1748" i="6"/>
  <c r="N1748" i="6"/>
  <c r="J1096" i="6"/>
  <c r="N1096" i="6"/>
  <c r="J1114" i="6"/>
  <c r="N1114" i="6"/>
  <c r="J1130" i="6"/>
  <c r="N1130" i="6"/>
  <c r="J1146" i="6"/>
  <c r="N1146" i="6"/>
  <c r="J1162" i="6"/>
  <c r="N1162" i="6"/>
  <c r="J1758" i="6"/>
  <c r="N1758" i="6"/>
  <c r="J1780" i="6"/>
  <c r="N1780" i="6"/>
  <c r="J1318" i="6"/>
  <c r="N1318" i="6"/>
  <c r="J1336" i="6"/>
  <c r="N1336" i="6"/>
  <c r="J1352" i="6"/>
  <c r="N1352" i="6"/>
  <c r="J1368" i="6"/>
  <c r="N1368" i="6"/>
  <c r="J1384" i="6"/>
  <c r="N1384" i="6"/>
  <c r="J1903" i="6"/>
  <c r="N1903" i="6"/>
  <c r="J1480" i="6"/>
  <c r="N1480" i="6"/>
  <c r="N1049" i="6"/>
  <c r="J1049" i="6"/>
  <c r="N1065" i="6"/>
  <c r="J1065" i="6"/>
  <c r="N1735" i="6"/>
  <c r="J1735" i="6"/>
  <c r="N1087" i="6"/>
  <c r="J1087" i="6"/>
  <c r="N1111" i="6"/>
  <c r="J1111" i="6"/>
  <c r="N1127" i="6"/>
  <c r="J1127" i="6"/>
  <c r="N1143" i="6"/>
  <c r="J1143" i="6"/>
  <c r="N1159" i="6"/>
  <c r="J1159" i="6"/>
  <c r="N1769" i="6"/>
  <c r="J1769" i="6"/>
  <c r="N1787" i="6"/>
  <c r="J1787" i="6"/>
  <c r="N1325" i="6"/>
  <c r="J1325" i="6"/>
  <c r="N1341" i="6"/>
  <c r="J1341" i="6"/>
  <c r="N1357" i="6"/>
  <c r="J1357" i="6"/>
  <c r="N1373" i="6"/>
  <c r="J1373" i="6"/>
  <c r="N1389" i="6"/>
  <c r="J1389" i="6"/>
  <c r="N1900" i="6"/>
  <c r="J1900" i="6"/>
  <c r="N1485" i="6"/>
  <c r="J1485" i="6"/>
  <c r="N1491" i="6"/>
  <c r="J1491" i="6"/>
  <c r="J1507" i="6"/>
  <c r="N1507" i="6"/>
  <c r="N1523" i="6"/>
  <c r="J1523" i="6"/>
  <c r="N1539" i="6"/>
  <c r="J1539" i="6"/>
  <c r="N1557" i="6"/>
  <c r="J1557" i="6"/>
  <c r="N1918" i="6"/>
  <c r="J1918" i="6"/>
  <c r="N1938" i="6"/>
  <c r="J1938" i="6"/>
  <c r="N1631" i="6"/>
  <c r="J1631" i="6"/>
  <c r="N1647" i="6"/>
  <c r="J1647" i="6"/>
  <c r="N1663" i="6"/>
  <c r="J1663" i="6"/>
  <c r="N1679" i="6"/>
  <c r="J1679" i="6"/>
  <c r="N1695" i="6"/>
  <c r="J1695" i="6"/>
  <c r="N1711" i="6"/>
  <c r="J1711" i="6"/>
  <c r="N1998" i="6"/>
  <c r="J1998" i="6"/>
  <c r="N1800" i="6"/>
  <c r="J1800" i="6"/>
  <c r="N1816" i="6"/>
  <c r="J1816" i="6"/>
  <c r="N1832" i="6"/>
  <c r="J1832" i="6"/>
  <c r="N1496" i="6"/>
  <c r="J1496" i="6"/>
  <c r="N1512" i="6"/>
  <c r="J1512" i="6"/>
  <c r="N1528" i="6"/>
  <c r="J1528" i="6"/>
  <c r="N1544" i="6"/>
  <c r="J1544" i="6"/>
  <c r="N1935" i="6"/>
  <c r="J1935" i="6"/>
  <c r="N1636" i="6"/>
  <c r="J1636" i="6"/>
  <c r="N1652" i="6"/>
  <c r="J1652" i="6"/>
  <c r="N1668" i="6"/>
  <c r="J1668" i="6"/>
  <c r="N1684" i="6"/>
  <c r="J1684" i="6"/>
  <c r="N1700" i="6"/>
  <c r="J1700" i="6"/>
  <c r="N1718" i="6"/>
  <c r="J1718" i="6"/>
  <c r="N1995" i="6"/>
  <c r="J1995" i="6"/>
  <c r="N2013" i="6"/>
  <c r="J2013" i="6"/>
  <c r="N1797" i="6"/>
  <c r="J1797" i="6"/>
  <c r="N1813" i="6"/>
  <c r="J1813" i="6"/>
  <c r="N1829" i="6"/>
  <c r="J1829" i="6"/>
  <c r="J1855" i="6"/>
  <c r="N1855" i="6"/>
  <c r="J1525" i="6"/>
  <c r="N1525" i="6"/>
  <c r="J1541" i="6"/>
  <c r="N1541" i="6"/>
  <c r="J1922" i="6"/>
  <c r="N1922" i="6"/>
  <c r="J1940" i="6"/>
  <c r="N1940" i="6"/>
  <c r="J1641" i="6"/>
  <c r="N1641" i="6"/>
  <c r="J1657" i="6"/>
  <c r="N1657" i="6"/>
  <c r="J1673" i="6"/>
  <c r="N1673" i="6"/>
  <c r="J1689" i="6"/>
  <c r="N1689" i="6"/>
  <c r="J1705" i="6"/>
  <c r="N1705" i="6"/>
  <c r="J1992" i="6"/>
  <c r="N1992" i="6"/>
  <c r="J2008" i="6"/>
  <c r="N2008" i="6"/>
  <c r="J1802" i="6"/>
  <c r="N1802" i="6"/>
  <c r="J1818" i="6"/>
  <c r="N1818" i="6"/>
  <c r="J1834" i="6"/>
  <c r="N1834" i="6"/>
  <c r="N1494" i="6"/>
  <c r="J1494" i="6"/>
  <c r="N1510" i="6"/>
  <c r="J1510" i="6"/>
  <c r="N1526" i="6"/>
  <c r="J1526" i="6"/>
  <c r="N1542" i="6"/>
  <c r="J1542" i="6"/>
  <c r="N1933" i="6"/>
  <c r="J1933" i="6"/>
  <c r="N1642" i="6"/>
  <c r="J1642" i="6"/>
  <c r="N1658" i="6"/>
  <c r="J1658" i="6"/>
  <c r="N1674" i="6"/>
  <c r="J1674" i="6"/>
  <c r="N1690" i="6"/>
  <c r="J1690" i="6"/>
  <c r="N1706" i="6"/>
  <c r="J1706" i="6"/>
  <c r="N1716" i="6"/>
  <c r="J1716" i="6"/>
  <c r="N2001" i="6"/>
  <c r="J2001" i="6"/>
  <c r="N1795" i="6"/>
  <c r="J1795" i="6"/>
  <c r="N1811" i="6"/>
  <c r="J1811" i="6"/>
  <c r="N1827" i="6"/>
  <c r="J1827" i="6"/>
  <c r="N1843" i="6"/>
  <c r="J1843" i="6"/>
  <c r="J1853" i="6"/>
  <c r="N1853" i="6"/>
  <c r="N1869" i="6"/>
  <c r="J1869" i="6"/>
  <c r="N2017" i="6"/>
  <c r="J2017" i="6"/>
  <c r="N2035" i="6"/>
  <c r="J2035" i="6"/>
  <c r="N2045" i="6"/>
  <c r="J2045" i="6"/>
  <c r="N1965" i="6"/>
  <c r="J1965" i="6"/>
  <c r="N2051" i="6"/>
  <c r="J2051" i="6"/>
  <c r="N2067" i="6"/>
  <c r="J2067" i="6"/>
  <c r="N2087" i="6"/>
  <c r="J2087" i="6"/>
  <c r="N2103" i="6"/>
  <c r="J2103" i="6"/>
  <c r="N2123" i="6"/>
  <c r="J2123" i="6"/>
  <c r="N2139" i="6"/>
  <c r="J2139" i="6"/>
  <c r="N1846" i="6"/>
  <c r="J1846" i="6"/>
  <c r="N1862" i="6"/>
  <c r="J1862" i="6"/>
  <c r="N2020" i="6"/>
  <c r="J2020" i="6"/>
  <c r="N2036" i="6"/>
  <c r="J2036" i="6"/>
  <c r="N1950" i="6"/>
  <c r="J1950" i="6"/>
  <c r="N1966" i="6"/>
  <c r="J1966" i="6"/>
  <c r="N2052" i="6"/>
  <c r="J2052" i="6"/>
  <c r="N2068" i="6"/>
  <c r="J2068" i="6"/>
  <c r="N2078" i="6"/>
  <c r="J2078" i="6"/>
  <c r="N2096" i="6"/>
  <c r="J2096" i="6"/>
  <c r="N2124" i="6"/>
  <c r="J2124" i="6"/>
  <c r="N2140" i="6"/>
  <c r="J2140" i="6"/>
  <c r="J1871" i="6"/>
  <c r="N1871" i="6"/>
  <c r="J2021" i="6"/>
  <c r="N2021" i="6"/>
  <c r="J2037" i="6"/>
  <c r="N2037" i="6"/>
  <c r="J1959" i="6"/>
  <c r="N1959" i="6"/>
  <c r="J1975" i="6"/>
  <c r="N1975" i="6"/>
  <c r="J2061" i="6"/>
  <c r="N2061" i="6"/>
  <c r="J2079" i="6"/>
  <c r="N2079" i="6"/>
  <c r="J2089" i="6"/>
  <c r="N2089" i="6"/>
  <c r="J2105" i="6"/>
  <c r="N2105" i="6"/>
  <c r="J2117" i="6"/>
  <c r="N2117" i="6"/>
  <c r="J2133" i="6"/>
  <c r="N2133" i="6"/>
  <c r="J2143" i="6"/>
  <c r="N2143" i="6"/>
  <c r="N1852" i="6"/>
  <c r="J1852" i="6"/>
  <c r="N1868" i="6"/>
  <c r="J1868" i="6"/>
  <c r="N1882" i="6"/>
  <c r="J1882" i="6"/>
  <c r="N2026" i="6"/>
  <c r="J2026" i="6"/>
  <c r="N2042" i="6"/>
  <c r="J2042" i="6"/>
  <c r="N1964" i="6"/>
  <c r="J1964" i="6"/>
  <c r="N1980" i="6"/>
  <c r="J1980" i="6"/>
  <c r="N2058" i="6"/>
  <c r="J2058" i="6"/>
  <c r="N2074" i="6"/>
  <c r="J2074" i="6"/>
  <c r="N2094" i="6"/>
  <c r="J2094" i="6"/>
  <c r="N2114" i="6"/>
  <c r="J2114" i="6"/>
  <c r="N2130" i="6"/>
  <c r="J2130" i="6"/>
  <c r="J151" i="6"/>
  <c r="N151" i="6"/>
  <c r="J237" i="6"/>
  <c r="N237" i="6"/>
  <c r="J354" i="6"/>
  <c r="N354" i="6"/>
  <c r="J1885" i="6"/>
  <c r="N1885" i="6"/>
  <c r="J475" i="6"/>
  <c r="N475" i="6"/>
  <c r="J439" i="6"/>
  <c r="N439" i="6"/>
  <c r="J1924" i="6"/>
  <c r="N1924" i="6"/>
  <c r="J542" i="6"/>
  <c r="N542" i="6"/>
  <c r="J638" i="6"/>
  <c r="N638" i="6"/>
  <c r="J714" i="6"/>
  <c r="N714" i="6"/>
  <c r="J801" i="6"/>
  <c r="N801" i="6"/>
  <c r="J915" i="6"/>
  <c r="N915" i="6"/>
  <c r="J1004" i="6"/>
  <c r="N1004" i="6"/>
  <c r="J1085" i="6"/>
  <c r="N1085" i="6"/>
  <c r="J285" i="6"/>
  <c r="N285" i="6"/>
  <c r="N240" i="6"/>
  <c r="J240" i="6"/>
  <c r="N377" i="6"/>
  <c r="J377" i="6"/>
  <c r="N349" i="6"/>
  <c r="J349" i="6"/>
  <c r="N442" i="6"/>
  <c r="J442" i="6"/>
  <c r="N551" i="6"/>
  <c r="J551" i="6"/>
  <c r="N520" i="6"/>
  <c r="J520" i="6"/>
  <c r="N627" i="6"/>
  <c r="J627" i="6"/>
  <c r="N749" i="6"/>
  <c r="J749" i="6"/>
  <c r="N717" i="6"/>
  <c r="J717" i="6"/>
  <c r="N818" i="6"/>
  <c r="J818" i="6"/>
  <c r="N991" i="6"/>
  <c r="J991" i="6"/>
  <c r="J275" i="6"/>
  <c r="N275" i="6"/>
  <c r="N1759" i="6"/>
  <c r="J1759" i="6"/>
  <c r="N366" i="6"/>
  <c r="J366" i="6"/>
  <c r="N338" i="6"/>
  <c r="J338" i="6"/>
  <c r="N465" i="6"/>
  <c r="J465" i="6"/>
  <c r="N437" i="6"/>
  <c r="J437" i="6"/>
  <c r="N562" i="6"/>
  <c r="J562" i="6"/>
  <c r="N540" i="6"/>
  <c r="J540" i="6"/>
  <c r="N652" i="6"/>
  <c r="J652" i="6"/>
  <c r="N616" i="6"/>
  <c r="J616" i="6"/>
  <c r="N726" i="6"/>
  <c r="J726" i="6"/>
  <c r="N813" i="6"/>
  <c r="J813" i="6"/>
  <c r="N1002" i="6"/>
  <c r="J1002" i="6"/>
  <c r="N1321" i="6"/>
  <c r="J1321" i="6"/>
  <c r="N1475" i="6"/>
  <c r="J1475" i="6"/>
  <c r="K1886" i="6"/>
  <c r="K466" i="6"/>
  <c r="K462" i="6"/>
  <c r="K452" i="6"/>
  <c r="K442" i="6"/>
  <c r="K438" i="6"/>
  <c r="K428" i="6"/>
  <c r="K554" i="6"/>
  <c r="K550" i="6"/>
  <c r="K540" i="6"/>
  <c r="K530" i="6"/>
  <c r="K526" i="6"/>
  <c r="K519" i="6"/>
  <c r="K828" i="6"/>
  <c r="K915" i="6"/>
  <c r="K1002" i="6"/>
  <c r="K376" i="6"/>
  <c r="K386" i="6"/>
  <c r="K239" i="6"/>
  <c r="K253" i="6"/>
  <c r="K287" i="6"/>
  <c r="K1984" i="6"/>
  <c r="K1310" i="6"/>
  <c r="K364" i="6"/>
  <c r="K378" i="6"/>
  <c r="K388" i="6"/>
  <c r="K275" i="6"/>
  <c r="K299" i="6"/>
  <c r="K165" i="6"/>
  <c r="K199" i="6"/>
  <c r="K1572" i="6"/>
  <c r="K65" i="6"/>
  <c r="K99" i="6"/>
  <c r="K123" i="6"/>
  <c r="K5" i="6"/>
  <c r="K21" i="6"/>
  <c r="K37" i="6"/>
  <c r="K1412" i="6"/>
  <c r="K69" i="6"/>
  <c r="K103" i="6"/>
  <c r="K131" i="6"/>
  <c r="K1299" i="6"/>
  <c r="K1208" i="6"/>
  <c r="K619" i="6"/>
  <c r="K633" i="6"/>
  <c r="K647" i="6"/>
  <c r="K671" i="6"/>
  <c r="K687" i="6"/>
  <c r="K1331" i="6"/>
  <c r="K1347" i="6"/>
  <c r="K1363" i="6"/>
  <c r="K1129" i="6"/>
  <c r="K1145" i="6"/>
  <c r="K1161" i="6"/>
  <c r="K1757" i="6"/>
  <c r="K1779" i="6"/>
  <c r="K796" i="6"/>
  <c r="K983" i="6"/>
  <c r="K1627" i="6"/>
  <c r="K1099" i="6"/>
  <c r="K1109" i="6"/>
  <c r="K1117" i="6"/>
  <c r="K1125" i="6"/>
  <c r="K1890" i="6"/>
  <c r="K738" i="6"/>
  <c r="K1003" i="6"/>
  <c r="K300" i="6"/>
  <c r="K1611" i="6"/>
  <c r="K124" i="6"/>
  <c r="K624" i="6"/>
  <c r="K353" i="6"/>
  <c r="K349" i="6"/>
  <c r="K339" i="6"/>
  <c r="K332" i="6"/>
  <c r="K149" i="6"/>
  <c r="K177" i="6"/>
  <c r="K49" i="6"/>
  <c r="K77" i="6"/>
  <c r="K111" i="6"/>
  <c r="K1444" i="6"/>
  <c r="K1452" i="6"/>
  <c r="K11" i="6"/>
  <c r="K27" i="6"/>
  <c r="K81" i="6"/>
  <c r="K115" i="6"/>
  <c r="K1234" i="6"/>
  <c r="K621" i="6"/>
  <c r="K635" i="6"/>
  <c r="K655" i="6"/>
  <c r="K659" i="6"/>
  <c r="K677" i="6"/>
  <c r="K1096" i="6"/>
  <c r="K1106" i="6"/>
  <c r="K1114" i="6"/>
  <c r="K1122" i="6"/>
  <c r="K1134" i="6"/>
  <c r="K1150" i="6"/>
  <c r="K1166" i="6"/>
  <c r="K1766" i="6"/>
  <c r="K1784" i="6"/>
  <c r="K1044" i="6"/>
  <c r="K1052" i="6"/>
  <c r="K1060" i="6"/>
  <c r="K1068" i="6"/>
  <c r="K1726" i="6"/>
  <c r="K1740" i="6"/>
  <c r="K1748" i="6"/>
  <c r="K1332" i="6"/>
  <c r="K1348" i="6"/>
  <c r="K1364" i="6"/>
  <c r="K1858" i="6"/>
  <c r="K1862" i="6"/>
  <c r="K1866" i="6"/>
  <c r="K1870" i="6"/>
  <c r="K1874" i="6"/>
  <c r="K1878" i="6"/>
  <c r="K1882" i="6"/>
  <c r="K2020" i="6"/>
  <c r="K2024" i="6"/>
  <c r="K2028" i="6"/>
  <c r="K2032" i="6"/>
  <c r="K2036" i="6"/>
  <c r="K2040" i="6"/>
  <c r="K1950" i="6"/>
  <c r="K1954" i="6"/>
  <c r="K1958" i="6"/>
  <c r="K1962" i="6"/>
  <c r="K1966" i="6"/>
  <c r="K1970" i="6"/>
  <c r="K1974" i="6"/>
  <c r="K1978" i="6"/>
  <c r="K2048" i="6"/>
  <c r="K2054" i="6"/>
  <c r="K2058" i="6"/>
  <c r="K2062" i="6"/>
  <c r="K2066" i="6"/>
  <c r="K2070" i="6"/>
  <c r="K2074" i="6"/>
  <c r="K2078" i="6"/>
  <c r="K2082" i="6"/>
  <c r="K2086" i="6"/>
  <c r="K2090" i="6"/>
  <c r="K2094" i="6"/>
  <c r="K2098" i="6"/>
  <c r="K2102" i="6"/>
  <c r="K2106" i="6"/>
  <c r="K2110" i="6"/>
  <c r="K2114" i="6"/>
  <c r="K2118" i="6"/>
  <c r="K2122" i="6"/>
  <c r="K2126" i="6"/>
  <c r="K2130" i="6"/>
  <c r="K2134" i="6"/>
  <c r="K2138" i="6"/>
  <c r="K362" i="6"/>
  <c r="K352" i="6"/>
  <c r="K342" i="6"/>
  <c r="K338" i="6"/>
  <c r="K331" i="6"/>
  <c r="K728" i="6"/>
  <c r="K718" i="6"/>
  <c r="K714" i="6"/>
  <c r="K707" i="6"/>
  <c r="K903" i="6"/>
  <c r="K896" i="6"/>
  <c r="K1085" i="6"/>
  <c r="K563" i="6"/>
  <c r="K1312" i="6"/>
  <c r="K1767" i="6"/>
  <c r="K277" i="6"/>
  <c r="K1724" i="6"/>
  <c r="K173" i="6"/>
  <c r="K201" i="6"/>
  <c r="K73" i="6"/>
  <c r="K101" i="6"/>
  <c r="K1436" i="6"/>
  <c r="K7" i="6"/>
  <c r="K23" i="6"/>
  <c r="K39" i="6"/>
  <c r="K1416" i="6"/>
  <c r="K71" i="6"/>
  <c r="K105" i="6"/>
  <c r="K544" i="6"/>
  <c r="K558" i="6"/>
  <c r="K572" i="6"/>
  <c r="K582" i="6"/>
  <c r="K590" i="6"/>
  <c r="K598" i="6"/>
  <c r="K606" i="6"/>
  <c r="K1254" i="6"/>
  <c r="K1270" i="6"/>
  <c r="K665" i="6"/>
  <c r="K681" i="6"/>
  <c r="K1131" i="6"/>
  <c r="K1147" i="6"/>
  <c r="K1163" i="6"/>
  <c r="K1761" i="6"/>
  <c r="K1781" i="6"/>
  <c r="K1049" i="6"/>
  <c r="K1057" i="6"/>
  <c r="K1065" i="6"/>
  <c r="K1073" i="6"/>
  <c r="K1727" i="6"/>
  <c r="K1741" i="6"/>
  <c r="K1749" i="6"/>
  <c r="K1081" i="6"/>
  <c r="K1329" i="6"/>
  <c r="K1345" i="6"/>
  <c r="K1361" i="6"/>
  <c r="K794" i="6"/>
  <c r="K1466" i="6"/>
  <c r="K1830" i="6"/>
  <c r="K1838" i="6"/>
  <c r="K1846" i="6"/>
  <c r="K1854" i="6"/>
  <c r="K740" i="6"/>
  <c r="K288" i="6"/>
  <c r="K1733" i="6"/>
  <c r="K150" i="6"/>
  <c r="K178" i="6"/>
  <c r="K212" i="6"/>
  <c r="K50" i="6"/>
  <c r="K78" i="6"/>
  <c r="K112" i="6"/>
  <c r="K1447" i="6"/>
  <c r="K1455" i="6"/>
  <c r="K12" i="6"/>
  <c r="K28" i="6"/>
  <c r="K44" i="6"/>
  <c r="K82" i="6"/>
  <c r="K116" i="6"/>
  <c r="K531" i="6"/>
  <c r="K569" i="6"/>
  <c r="K583" i="6"/>
  <c r="K603" i="6"/>
  <c r="K1255" i="6"/>
  <c r="K826" i="6"/>
  <c r="K374" i="6"/>
  <c r="K289" i="6"/>
  <c r="K309" i="6"/>
  <c r="K1608" i="6"/>
  <c r="K151" i="6"/>
  <c r="K185" i="6"/>
  <c r="K1580" i="6"/>
  <c r="K51" i="6"/>
  <c r="K85" i="6"/>
  <c r="K113" i="6"/>
  <c r="K133" i="6"/>
  <c r="K1448" i="6"/>
  <c r="K13" i="6"/>
  <c r="K29" i="6"/>
  <c r="K55" i="6"/>
  <c r="K83" i="6"/>
  <c r="K117" i="6"/>
  <c r="K137" i="6"/>
  <c r="K419" i="6"/>
  <c r="K1276" i="6"/>
  <c r="K1284" i="6"/>
  <c r="K1292" i="6"/>
  <c r="K148" i="6"/>
  <c r="K158" i="6"/>
  <c r="K168" i="6"/>
  <c r="K172" i="6"/>
  <c r="K182" i="6"/>
  <c r="K192" i="6"/>
  <c r="K196" i="6"/>
  <c r="K206" i="6"/>
  <c r="K216" i="6"/>
  <c r="K220" i="6"/>
  <c r="K226" i="6"/>
  <c r="K1210" i="6"/>
  <c r="K1218" i="6"/>
  <c r="K1226" i="6"/>
  <c r="K343" i="6"/>
  <c r="K347" i="6"/>
  <c r="K357" i="6"/>
  <c r="K367" i="6"/>
  <c r="K371" i="6"/>
  <c r="K381" i="6"/>
  <c r="K391" i="6"/>
  <c r="K395" i="6"/>
  <c r="K401" i="6"/>
  <c r="K573" i="6"/>
  <c r="K2018" i="6"/>
  <c r="K661" i="6"/>
  <c r="K1475" i="6"/>
  <c r="K405" i="6"/>
  <c r="K409" i="6"/>
  <c r="K413" i="6"/>
  <c r="K1184" i="6"/>
  <c r="K1192" i="6"/>
  <c r="K1200" i="6"/>
  <c r="K522" i="6"/>
  <c r="K532" i="6"/>
  <c r="K546" i="6"/>
  <c r="K560" i="6"/>
  <c r="K576" i="6"/>
  <c r="K584" i="6"/>
  <c r="K592" i="6"/>
  <c r="K600" i="6"/>
  <c r="K1258" i="6"/>
  <c r="K623" i="6"/>
  <c r="K643" i="6"/>
  <c r="K657" i="6"/>
  <c r="K663" i="6"/>
  <c r="K667" i="6"/>
  <c r="K679" i="6"/>
  <c r="K683" i="6"/>
  <c r="K1077" i="6"/>
  <c r="K1139" i="6"/>
  <c r="K1155" i="6"/>
  <c r="K1773" i="6"/>
  <c r="K1045" i="6"/>
  <c r="K1053" i="6"/>
  <c r="K1061" i="6"/>
  <c r="K1069" i="6"/>
  <c r="K1735" i="6"/>
  <c r="K1745" i="6"/>
  <c r="K1175" i="6"/>
  <c r="K807" i="6"/>
  <c r="K811" i="6"/>
  <c r="K821" i="6"/>
  <c r="K831" i="6"/>
  <c r="K835" i="6"/>
  <c r="K841" i="6"/>
  <c r="K845" i="6"/>
  <c r="K849" i="6"/>
  <c r="K853" i="6"/>
  <c r="K857" i="6"/>
  <c r="K861" i="6"/>
  <c r="K865" i="6"/>
  <c r="K869" i="6"/>
  <c r="K873" i="6"/>
  <c r="K877" i="6"/>
  <c r="K881" i="6"/>
  <c r="K885" i="6"/>
  <c r="K1566" i="6"/>
  <c r="K1574" i="6"/>
  <c r="K1582" i="6"/>
  <c r="K1586" i="6"/>
  <c r="K1590" i="6"/>
  <c r="K995" i="6"/>
  <c r="K999" i="6"/>
  <c r="K1009" i="6"/>
  <c r="K1015" i="6"/>
  <c r="K1019" i="6"/>
  <c r="K1023" i="6"/>
  <c r="K1027" i="6"/>
  <c r="K1031" i="6"/>
  <c r="K1035" i="6"/>
  <c r="K1039" i="6"/>
  <c r="K1319" i="6"/>
  <c r="K1337" i="6"/>
  <c r="K1353" i="6"/>
  <c r="K1369" i="6"/>
  <c r="K1140" i="6"/>
  <c r="K1156" i="6"/>
  <c r="K1171" i="6"/>
  <c r="K1774" i="6"/>
  <c r="K1790" i="6"/>
  <c r="K1794" i="6"/>
  <c r="K1798" i="6"/>
  <c r="K1802" i="6"/>
  <c r="K1806" i="6"/>
  <c r="K1810" i="6"/>
  <c r="K1814" i="6"/>
  <c r="K1818" i="6"/>
  <c r="K1822" i="6"/>
  <c r="K1826" i="6"/>
  <c r="K1718" i="6"/>
  <c r="K1013" i="6"/>
  <c r="K1271" i="6"/>
  <c r="K632" i="6"/>
  <c r="K666" i="6"/>
  <c r="K670" i="6"/>
  <c r="K674" i="6"/>
  <c r="K1098" i="6"/>
  <c r="K1108" i="6"/>
  <c r="K1116" i="6"/>
  <c r="K1124" i="6"/>
  <c r="K1138" i="6"/>
  <c r="K1154" i="6"/>
  <c r="K1772" i="6"/>
  <c r="K1330" i="6"/>
  <c r="K1346" i="6"/>
  <c r="K1362" i="6"/>
  <c r="K810" i="6"/>
  <c r="K820" i="6"/>
  <c r="K824" i="6"/>
  <c r="K834" i="6"/>
  <c r="K840" i="6"/>
  <c r="K844" i="6"/>
  <c r="K848" i="6"/>
  <c r="K852" i="6"/>
  <c r="K856" i="6"/>
  <c r="K860" i="6"/>
  <c r="K864" i="6"/>
  <c r="K868" i="6"/>
  <c r="K872" i="6"/>
  <c r="K876" i="6"/>
  <c r="K880" i="6"/>
  <c r="K884" i="6"/>
  <c r="K1563" i="6"/>
  <c r="K1571" i="6"/>
  <c r="K1579" i="6"/>
  <c r="K1585" i="6"/>
  <c r="K1589" i="6"/>
  <c r="K998" i="6"/>
  <c r="K1008" i="6"/>
  <c r="K1012" i="6"/>
  <c r="K1018" i="6"/>
  <c r="K1022" i="6"/>
  <c r="K1026" i="6"/>
  <c r="K1030" i="6"/>
  <c r="K1034" i="6"/>
  <c r="K1038" i="6"/>
  <c r="K1042" i="6"/>
  <c r="K1754" i="6"/>
  <c r="K1172" i="6"/>
  <c r="K795" i="6"/>
  <c r="K1467" i="6"/>
  <c r="K982" i="6"/>
  <c r="K1626" i="6"/>
  <c r="K1046" i="6"/>
  <c r="K1054" i="6"/>
  <c r="K1062" i="6"/>
  <c r="K1070" i="6"/>
  <c r="K1730" i="6"/>
  <c r="K1742" i="6"/>
  <c r="K1750" i="6"/>
  <c r="K1136" i="6"/>
  <c r="K1152" i="6"/>
  <c r="K1168" i="6"/>
  <c r="K1770" i="6"/>
  <c r="K1318" i="6"/>
  <c r="K1336" i="6"/>
  <c r="K1352" i="6"/>
  <c r="K1368" i="6"/>
  <c r="K1789" i="6"/>
  <c r="K1793" i="6"/>
  <c r="K1797" i="6"/>
  <c r="K1801" i="6"/>
  <c r="K1805" i="6"/>
  <c r="K1809" i="6"/>
  <c r="K1813" i="6"/>
  <c r="K1817" i="6"/>
  <c r="K1821" i="6"/>
  <c r="K1825" i="6"/>
  <c r="K1717" i="6"/>
  <c r="K2013" i="6"/>
  <c r="K361" i="6"/>
  <c r="K351" i="6"/>
  <c r="K341" i="6"/>
  <c r="K337" i="6"/>
  <c r="L1204" i="6"/>
  <c r="A1204" i="6" s="1"/>
  <c r="L261" i="6"/>
  <c r="L241" i="6"/>
  <c r="L1764" i="6"/>
  <c r="L376" i="6"/>
  <c r="L362" i="6"/>
  <c r="L352" i="6"/>
  <c r="L342" i="6"/>
  <c r="L338" i="6"/>
  <c r="L331" i="6"/>
  <c r="K476" i="6"/>
  <c r="J1988" i="6"/>
  <c r="K1988" i="6"/>
  <c r="K650" i="6"/>
  <c r="J741" i="6"/>
  <c r="L1006" i="6"/>
  <c r="A1006" i="6" s="1"/>
  <c r="J1093" i="6"/>
  <c r="J323" i="6"/>
  <c r="K323" i="6"/>
  <c r="J1239" i="6"/>
  <c r="K1239" i="6"/>
  <c r="K390" i="6"/>
  <c r="J390" i="6"/>
  <c r="K249" i="6"/>
  <c r="K263" i="6"/>
  <c r="J297" i="6"/>
  <c r="K301" i="6"/>
  <c r="J301" i="6"/>
  <c r="J1732" i="6"/>
  <c r="K1596" i="6"/>
  <c r="K1612" i="6"/>
  <c r="J1612" i="6"/>
  <c r="K153" i="6"/>
  <c r="K187" i="6"/>
  <c r="K221" i="6"/>
  <c r="J1576" i="6"/>
  <c r="K53" i="6"/>
  <c r="K87" i="6"/>
  <c r="J121" i="6"/>
  <c r="K125" i="6"/>
  <c r="J125" i="6"/>
  <c r="K15" i="6"/>
  <c r="K31" i="6"/>
  <c r="K47" i="6"/>
  <c r="K57" i="6"/>
  <c r="K91" i="6"/>
  <c r="K119" i="6"/>
  <c r="J135" i="6"/>
  <c r="J139" i="6"/>
  <c r="J330" i="6"/>
  <c r="J421" i="6"/>
  <c r="K517" i="6"/>
  <c r="K1280" i="6"/>
  <c r="K1288" i="6"/>
  <c r="K146" i="6"/>
  <c r="K156" i="6"/>
  <c r="K160" i="6"/>
  <c r="K170" i="6"/>
  <c r="K180" i="6"/>
  <c r="K184" i="6"/>
  <c r="K194" i="6"/>
  <c r="K204" i="6"/>
  <c r="K208" i="6"/>
  <c r="K218" i="6"/>
  <c r="K224" i="6"/>
  <c r="K228" i="6"/>
  <c r="K1214" i="6"/>
  <c r="K1222" i="6"/>
  <c r="K1230" i="6"/>
  <c r="K335" i="6"/>
  <c r="K345" i="6"/>
  <c r="K355" i="6"/>
  <c r="K359" i="6"/>
  <c r="K369" i="6"/>
  <c r="K379" i="6"/>
  <c r="K383" i="6"/>
  <c r="K393" i="6"/>
  <c r="K399" i="6"/>
  <c r="K403" i="6"/>
  <c r="K407" i="6"/>
  <c r="K411" i="6"/>
  <c r="K415" i="6"/>
  <c r="K1180" i="6"/>
  <c r="K1188" i="6"/>
  <c r="K1196" i="6"/>
  <c r="J1204" i="6"/>
  <c r="K1204" i="6"/>
  <c r="K524" i="6"/>
  <c r="K534" i="6"/>
  <c r="K548" i="6"/>
  <c r="K568" i="6"/>
  <c r="K578" i="6"/>
  <c r="K586" i="6"/>
  <c r="K594" i="6"/>
  <c r="K602" i="6"/>
  <c r="J610" i="6"/>
  <c r="K610" i="6"/>
  <c r="K1246" i="6"/>
  <c r="K1262" i="6"/>
  <c r="K673" i="6"/>
  <c r="J981" i="6"/>
  <c r="J1082" i="6"/>
  <c r="K1323" i="6"/>
  <c r="K1339" i="6"/>
  <c r="K1355" i="6"/>
  <c r="K1371" i="6"/>
  <c r="J988" i="6"/>
  <c r="K988" i="6"/>
  <c r="K809" i="6"/>
  <c r="K819" i="6"/>
  <c r="K823" i="6"/>
  <c r="K833" i="6"/>
  <c r="K839" i="6"/>
  <c r="K843" i="6"/>
  <c r="K847" i="6"/>
  <c r="K851" i="6"/>
  <c r="K855" i="6"/>
  <c r="K859" i="6"/>
  <c r="K863" i="6"/>
  <c r="K867" i="6"/>
  <c r="K871" i="6"/>
  <c r="K875" i="6"/>
  <c r="K879" i="6"/>
  <c r="K883" i="6"/>
  <c r="J887" i="6"/>
  <c r="K887" i="6"/>
  <c r="K1570" i="6"/>
  <c r="K1578" i="6"/>
  <c r="K1584" i="6"/>
  <c r="K1588" i="6"/>
  <c r="J1592" i="6"/>
  <c r="K997" i="6"/>
  <c r="K1007" i="6"/>
  <c r="K1011" i="6"/>
  <c r="K1017" i="6"/>
  <c r="K1021" i="6"/>
  <c r="K1025" i="6"/>
  <c r="K1029" i="6"/>
  <c r="K1033" i="6"/>
  <c r="K1037" i="6"/>
  <c r="K1041" i="6"/>
  <c r="K1137" i="6"/>
  <c r="K1153" i="6"/>
  <c r="J1169" i="6"/>
  <c r="K1169" i="6"/>
  <c r="K1771" i="6"/>
  <c r="J894" i="6"/>
  <c r="K894" i="6"/>
  <c r="J985" i="6"/>
  <c r="K985" i="6"/>
  <c r="K1095" i="6"/>
  <c r="K1105" i="6"/>
  <c r="K1113" i="6"/>
  <c r="K1121" i="6"/>
  <c r="J1720" i="6"/>
  <c r="K1720" i="6"/>
  <c r="K1792" i="6"/>
  <c r="K1796" i="6"/>
  <c r="K1800" i="6"/>
  <c r="K1804" i="6"/>
  <c r="K1808" i="6"/>
  <c r="K1812" i="6"/>
  <c r="K1816" i="6"/>
  <c r="K1820" i="6"/>
  <c r="K1824" i="6"/>
  <c r="K1716" i="6"/>
  <c r="K2012" i="6"/>
  <c r="K1402" i="6"/>
  <c r="J1402" i="6"/>
  <c r="K1913" i="6"/>
  <c r="J1913" i="6"/>
  <c r="J1562" i="6"/>
  <c r="J1949" i="6"/>
  <c r="K1834" i="6"/>
  <c r="K1842" i="6"/>
  <c r="K1850" i="6"/>
  <c r="J2044" i="6"/>
  <c r="J2142" i="6"/>
  <c r="J2146" i="6"/>
  <c r="K2146" i="6"/>
  <c r="J2150" i="6"/>
  <c r="J2154" i="6"/>
  <c r="K2154" i="6"/>
  <c r="J2158" i="6"/>
  <c r="J2162" i="6"/>
  <c r="K2162" i="6"/>
  <c r="J2166" i="6"/>
  <c r="J2170" i="6"/>
  <c r="K2170" i="6"/>
  <c r="J2174" i="6"/>
  <c r="J2178" i="6"/>
  <c r="K2178" i="6"/>
  <c r="J2182" i="6"/>
  <c r="K2182" i="6"/>
  <c r="J2186" i="6"/>
  <c r="K2186" i="6"/>
  <c r="J2196" i="6"/>
  <c r="J2212" i="6"/>
  <c r="J2228" i="6"/>
  <c r="J2244" i="6"/>
  <c r="J2260" i="6"/>
  <c r="J2276" i="6"/>
  <c r="J2292" i="6"/>
  <c r="K2292" i="6"/>
  <c r="J2203" i="6"/>
  <c r="K2203" i="6"/>
  <c r="J2219" i="6"/>
  <c r="K2219" i="6"/>
  <c r="J2237" i="6"/>
  <c r="J2253" i="6"/>
  <c r="J2269" i="6"/>
  <c r="J2285" i="6"/>
  <c r="K2285" i="6"/>
  <c r="J2296" i="6"/>
  <c r="J2304" i="6"/>
  <c r="J2312" i="6"/>
  <c r="J2320" i="6"/>
  <c r="J2328" i="6"/>
  <c r="J2336" i="6"/>
  <c r="J2344" i="6"/>
  <c r="J2202" i="6"/>
  <c r="K2202" i="6"/>
  <c r="J2218" i="6"/>
  <c r="J2234" i="6"/>
  <c r="K2234" i="6"/>
  <c r="J2250" i="6"/>
  <c r="K2250" i="6"/>
  <c r="J2266" i="6"/>
  <c r="K2266" i="6"/>
  <c r="J2282" i="6"/>
  <c r="K2282" i="6"/>
  <c r="J2193" i="6"/>
  <c r="K2193" i="6"/>
  <c r="J2209" i="6"/>
  <c r="K2209" i="6"/>
  <c r="J2225" i="6"/>
  <c r="K2225" i="6"/>
  <c r="J2239" i="6"/>
  <c r="J2255" i="6"/>
  <c r="J2271" i="6"/>
  <c r="J2287" i="6"/>
  <c r="K2287" i="6"/>
  <c r="J2299" i="6"/>
  <c r="J2307" i="6"/>
  <c r="J2315" i="6"/>
  <c r="J2323" i="6"/>
  <c r="J2331" i="6"/>
  <c r="K2331" i="6"/>
  <c r="J2339" i="6"/>
  <c r="J2455" i="6"/>
  <c r="K2455" i="6"/>
  <c r="J2471" i="6"/>
  <c r="K2471" i="6"/>
  <c r="J2487" i="6"/>
  <c r="K2487" i="6"/>
  <c r="J2503" i="6"/>
  <c r="K2503" i="6"/>
  <c r="J2519" i="6"/>
  <c r="K2519" i="6"/>
  <c r="J2458" i="6"/>
  <c r="K2458" i="6"/>
  <c r="J2474" i="6"/>
  <c r="K2474" i="6"/>
  <c r="J2490" i="6"/>
  <c r="K2490" i="6"/>
  <c r="J2506" i="6"/>
  <c r="K2506" i="6"/>
  <c r="J2522" i="6"/>
  <c r="K2522" i="6"/>
  <c r="K2348" i="6"/>
  <c r="J2348" i="6"/>
  <c r="J2352" i="6"/>
  <c r="J2356" i="6"/>
  <c r="J2360" i="6"/>
  <c r="K2364" i="6"/>
  <c r="J2364" i="6"/>
  <c r="J2368" i="6"/>
  <c r="K2372" i="6"/>
  <c r="J2372" i="6"/>
  <c r="J2376" i="6"/>
  <c r="K2380" i="6"/>
  <c r="J2380" i="6"/>
  <c r="J2384" i="6"/>
  <c r="K2388" i="6"/>
  <c r="J2388" i="6"/>
  <c r="J2392" i="6"/>
  <c r="K2396" i="6"/>
  <c r="J2396" i="6"/>
  <c r="J2400" i="6"/>
  <c r="K2404" i="6"/>
  <c r="J2404" i="6"/>
  <c r="J2408" i="6"/>
  <c r="K2412" i="6"/>
  <c r="J2412" i="6"/>
  <c r="J2416" i="6"/>
  <c r="K2420" i="6"/>
  <c r="J2420" i="6"/>
  <c r="J2424" i="6"/>
  <c r="K2428" i="6"/>
  <c r="J2428" i="6"/>
  <c r="J2432" i="6"/>
  <c r="K2436" i="6"/>
  <c r="J2436" i="6"/>
  <c r="J2440" i="6"/>
  <c r="K2444" i="6"/>
  <c r="J2444" i="6"/>
  <c r="J2448" i="6"/>
  <c r="J2461" i="6"/>
  <c r="J2477" i="6"/>
  <c r="K2477" i="6"/>
  <c r="J2493" i="6"/>
  <c r="K2493" i="6"/>
  <c r="J2509" i="6"/>
  <c r="K2509" i="6"/>
  <c r="J2452" i="6"/>
  <c r="K2452" i="6"/>
  <c r="J2468" i="6"/>
  <c r="K2468" i="6"/>
  <c r="J2484" i="6"/>
  <c r="K2484" i="6"/>
  <c r="J2500" i="6"/>
  <c r="J2516" i="6"/>
  <c r="K2516" i="6"/>
  <c r="J2526" i="6"/>
  <c r="J2530" i="6"/>
  <c r="K2530" i="6"/>
  <c r="J2534" i="6"/>
  <c r="K2534" i="6"/>
  <c r="J2538" i="6"/>
  <c r="K2538" i="6"/>
  <c r="J2542" i="6"/>
  <c r="K2542" i="6"/>
  <c r="J2546" i="6"/>
  <c r="K2546" i="6"/>
  <c r="J2550" i="6"/>
  <c r="K2550" i="6"/>
  <c r="J2554" i="6"/>
  <c r="K2554" i="6"/>
  <c r="J2558" i="6"/>
  <c r="J2562" i="6"/>
  <c r="J2566" i="6"/>
  <c r="J2570" i="6"/>
  <c r="K2570" i="6"/>
  <c r="J2574" i="6"/>
  <c r="J2578" i="6"/>
  <c r="K2578" i="6"/>
  <c r="J2582" i="6"/>
  <c r="J2586" i="6"/>
  <c r="K2586" i="6"/>
  <c r="J2590" i="6"/>
  <c r="J2594" i="6"/>
  <c r="J2598" i="6"/>
  <c r="J2602" i="6"/>
  <c r="K2602" i="6"/>
  <c r="J2606" i="6"/>
  <c r="J2610" i="6"/>
  <c r="J2614" i="6"/>
  <c r="J2618" i="6"/>
  <c r="K2618" i="6"/>
  <c r="J2622" i="6"/>
  <c r="J2626" i="6"/>
  <c r="K2626" i="6"/>
  <c r="J2630" i="6"/>
  <c r="J2634" i="6"/>
  <c r="K2634" i="6"/>
  <c r="J2638" i="6"/>
  <c r="J2642" i="6"/>
  <c r="K2642" i="6"/>
  <c r="J2646" i="6"/>
  <c r="J2650" i="6"/>
  <c r="K2650" i="6"/>
  <c r="J2654" i="6"/>
  <c r="J2658" i="6"/>
  <c r="K2658" i="6"/>
  <c r="J2662" i="6"/>
  <c r="J2666" i="6"/>
  <c r="K2666" i="6"/>
  <c r="J2670" i="6"/>
  <c r="K2670" i="6"/>
  <c r="J2674" i="6"/>
  <c r="K2674" i="6"/>
  <c r="J2678" i="6"/>
  <c r="J2682" i="6"/>
  <c r="K2682" i="6"/>
  <c r="J2686" i="6"/>
  <c r="J2690" i="6"/>
  <c r="K2690" i="6"/>
  <c r="J2694" i="6"/>
  <c r="J2698" i="6"/>
  <c r="K2698" i="6"/>
  <c r="J2702" i="6"/>
  <c r="J2706" i="6"/>
  <c r="J2710" i="6"/>
  <c r="J2714" i="6"/>
  <c r="K2714" i="6"/>
  <c r="J2718" i="6"/>
  <c r="J2728" i="6"/>
  <c r="J2744" i="6"/>
  <c r="K2744" i="6"/>
  <c r="J2760" i="6"/>
  <c r="K2760" i="6"/>
  <c r="J2776" i="6"/>
  <c r="K2776" i="6"/>
  <c r="J2792" i="6"/>
  <c r="K2792" i="6"/>
  <c r="J2731" i="6"/>
  <c r="J2747" i="6"/>
  <c r="K2747" i="6"/>
  <c r="J2763" i="6"/>
  <c r="K2763" i="6"/>
  <c r="J2779" i="6"/>
  <c r="K2779" i="6"/>
  <c r="J2795" i="6"/>
  <c r="K2795" i="6"/>
  <c r="J2734" i="6"/>
  <c r="K2734" i="6"/>
  <c r="J2750" i="6"/>
  <c r="K2750" i="6"/>
  <c r="J2766" i="6"/>
  <c r="K2766" i="6"/>
  <c r="J2782" i="6"/>
  <c r="K2782" i="6"/>
  <c r="J2721" i="6"/>
  <c r="J2737" i="6"/>
  <c r="J2753" i="6"/>
  <c r="J2769" i="6"/>
  <c r="J2785" i="6"/>
  <c r="J2798" i="6"/>
  <c r="K2798" i="6"/>
  <c r="J2802" i="6"/>
  <c r="J2806" i="6"/>
  <c r="K2806" i="6"/>
  <c r="J2810" i="6"/>
  <c r="K2810" i="6"/>
  <c r="J2814" i="6"/>
  <c r="K2814" i="6"/>
  <c r="J2818" i="6"/>
  <c r="J2822" i="6"/>
  <c r="K2822" i="6"/>
  <c r="J2826" i="6"/>
  <c r="K2826" i="6"/>
  <c r="J2830" i="6"/>
  <c r="K2830" i="6"/>
  <c r="J2834" i="6"/>
  <c r="J2838" i="6"/>
  <c r="K2838" i="6"/>
  <c r="J2842" i="6"/>
  <c r="K2842" i="6"/>
  <c r="J2846" i="6"/>
  <c r="K2846" i="6"/>
  <c r="J2850" i="6"/>
  <c r="J2854" i="6"/>
  <c r="K2854" i="6"/>
  <c r="J2858" i="6"/>
  <c r="K2858" i="6"/>
  <c r="J2862" i="6"/>
  <c r="K2862" i="6"/>
  <c r="J2866" i="6"/>
  <c r="J2870" i="6"/>
  <c r="K2870" i="6"/>
  <c r="J2874" i="6"/>
  <c r="K2874" i="6"/>
  <c r="J2878" i="6"/>
  <c r="K2878" i="6"/>
  <c r="J2882" i="6"/>
  <c r="J2886" i="6"/>
  <c r="K2886" i="6"/>
  <c r="J2890" i="6"/>
  <c r="K2890" i="6"/>
  <c r="J2894" i="6"/>
  <c r="K2894" i="6"/>
  <c r="J2898" i="6"/>
  <c r="J2902" i="6"/>
  <c r="K2902" i="6"/>
  <c r="J2906" i="6"/>
  <c r="K2906" i="6"/>
  <c r="J2910" i="6"/>
  <c r="K2910" i="6"/>
  <c r="J2914" i="6"/>
  <c r="J2918" i="6"/>
  <c r="K2918" i="6"/>
  <c r="J2922" i="6"/>
  <c r="K2922" i="6"/>
  <c r="J2926" i="6"/>
  <c r="K2926" i="6"/>
  <c r="J2930" i="6"/>
  <c r="J2934" i="6"/>
  <c r="J2938" i="6"/>
  <c r="K2938" i="6"/>
  <c r="J2942" i="6"/>
  <c r="K2942" i="6"/>
  <c r="J2946" i="6"/>
  <c r="J2950" i="6"/>
  <c r="K2950" i="6"/>
  <c r="J2954" i="6"/>
  <c r="J2958" i="6"/>
  <c r="K2958" i="6"/>
  <c r="J2962" i="6"/>
  <c r="K2962" i="6"/>
  <c r="J2966" i="6"/>
  <c r="J2970" i="6"/>
  <c r="K2970" i="6"/>
  <c r="J2974" i="6"/>
  <c r="J2978" i="6"/>
  <c r="K2978" i="6"/>
  <c r="J2982" i="6"/>
  <c r="J2986" i="6"/>
  <c r="K2986" i="6"/>
  <c r="J2990" i="6"/>
  <c r="J2994" i="6"/>
  <c r="K2994" i="6"/>
  <c r="J2998" i="6"/>
  <c r="J3002" i="6"/>
  <c r="K3002" i="6"/>
  <c r="J3007" i="6"/>
  <c r="J3023" i="6"/>
  <c r="J3012" i="6"/>
  <c r="J3028" i="6"/>
  <c r="J3037" i="6"/>
  <c r="J3045" i="6"/>
  <c r="K3045" i="6"/>
  <c r="J3021" i="6"/>
  <c r="J3010" i="6"/>
  <c r="K3010" i="6"/>
  <c r="J3026" i="6"/>
  <c r="J3038" i="6"/>
  <c r="J3046" i="6"/>
  <c r="J3152" i="6"/>
  <c r="K3152" i="6"/>
  <c r="J3168" i="6"/>
  <c r="K3168" i="6"/>
  <c r="J3184" i="6"/>
  <c r="K3184" i="6"/>
  <c r="J3198" i="6"/>
  <c r="J3214" i="6"/>
  <c r="J3230" i="6"/>
  <c r="J3243" i="6"/>
  <c r="J3251" i="6"/>
  <c r="J3259" i="6"/>
  <c r="J3267" i="6"/>
  <c r="J3143" i="6"/>
  <c r="J3159" i="6"/>
  <c r="J3175" i="6"/>
  <c r="J3191" i="6"/>
  <c r="J3207" i="6"/>
  <c r="J3223" i="6"/>
  <c r="J3047" i="6"/>
  <c r="K3051" i="6"/>
  <c r="J3051" i="6"/>
  <c r="J3055" i="6"/>
  <c r="K3059" i="6"/>
  <c r="J3059" i="6"/>
  <c r="J3063" i="6"/>
  <c r="J3067" i="6"/>
  <c r="J3071" i="6"/>
  <c r="K3075" i="6"/>
  <c r="J3075" i="6"/>
  <c r="J3079" i="6"/>
  <c r="K3083" i="6"/>
  <c r="J3083" i="6"/>
  <c r="J3087" i="6"/>
  <c r="K3091" i="6"/>
  <c r="J3091" i="6"/>
  <c r="J3095" i="6"/>
  <c r="K3099" i="6"/>
  <c r="J3099" i="6"/>
  <c r="J3103" i="6"/>
  <c r="K3107" i="6"/>
  <c r="J3107" i="6"/>
  <c r="J3111" i="6"/>
  <c r="K3115" i="6"/>
  <c r="J3115" i="6"/>
  <c r="J3119" i="6"/>
  <c r="K3123" i="6"/>
  <c r="J3123" i="6"/>
  <c r="J3127" i="6"/>
  <c r="J3131" i="6"/>
  <c r="J3135" i="6"/>
  <c r="J3142" i="6"/>
  <c r="J3158" i="6"/>
  <c r="J3174" i="6"/>
  <c r="J3192" i="6"/>
  <c r="K3192" i="6"/>
  <c r="J3208" i="6"/>
  <c r="J3224" i="6"/>
  <c r="K3224" i="6"/>
  <c r="J3238" i="6"/>
  <c r="K3238" i="6"/>
  <c r="J3246" i="6"/>
  <c r="J3254" i="6"/>
  <c r="K3254" i="6"/>
  <c r="J3262" i="6"/>
  <c r="J3270" i="6"/>
  <c r="K3270" i="6"/>
  <c r="J3149" i="6"/>
  <c r="J3165" i="6"/>
  <c r="J3181" i="6"/>
  <c r="J3197" i="6"/>
  <c r="K3197" i="6"/>
  <c r="J3213" i="6"/>
  <c r="K3213" i="6"/>
  <c r="J3229" i="6"/>
  <c r="K3229" i="6"/>
  <c r="J3369" i="6"/>
  <c r="K3369" i="6"/>
  <c r="J3368" i="6"/>
  <c r="J3381" i="6"/>
  <c r="J3389" i="6"/>
  <c r="J3397" i="6"/>
  <c r="J3405" i="6"/>
  <c r="J3413" i="6"/>
  <c r="J3276" i="6"/>
  <c r="K3280" i="6"/>
  <c r="J3280" i="6"/>
  <c r="J3284" i="6"/>
  <c r="J3288" i="6"/>
  <c r="J3292" i="6"/>
  <c r="K3296" i="6"/>
  <c r="J3296" i="6"/>
  <c r="J3300" i="6"/>
  <c r="J3304" i="6"/>
  <c r="J3308" i="6"/>
  <c r="K3312" i="6"/>
  <c r="J3312" i="6"/>
  <c r="J3316" i="6"/>
  <c r="J3320" i="6"/>
  <c r="J3324" i="6"/>
  <c r="K3328" i="6"/>
  <c r="J3328" i="6"/>
  <c r="J3332" i="6"/>
  <c r="K3336" i="6"/>
  <c r="J3336" i="6"/>
  <c r="J3340" i="6"/>
  <c r="K3344" i="6"/>
  <c r="J3344" i="6"/>
  <c r="J3348" i="6"/>
  <c r="J3352" i="6"/>
  <c r="J3356" i="6"/>
  <c r="K3360" i="6"/>
  <c r="J3360" i="6"/>
  <c r="J3367" i="6"/>
  <c r="J3366" i="6"/>
  <c r="J3382" i="6"/>
  <c r="J3390" i="6"/>
  <c r="J3398" i="6"/>
  <c r="J3406" i="6"/>
  <c r="J3414" i="6"/>
  <c r="J3514" i="6"/>
  <c r="J3501" i="6"/>
  <c r="K3501" i="6"/>
  <c r="J3517" i="6"/>
  <c r="J3529" i="6"/>
  <c r="K3529" i="6"/>
  <c r="J3533" i="6"/>
  <c r="J3537" i="6"/>
  <c r="J3541" i="6"/>
  <c r="K3541" i="6"/>
  <c r="J3546" i="6"/>
  <c r="J3554" i="6"/>
  <c r="K3554" i="6"/>
  <c r="J3562" i="6"/>
  <c r="J3570" i="6"/>
  <c r="K3570" i="6"/>
  <c r="J3508" i="6"/>
  <c r="K3508" i="6"/>
  <c r="J3524" i="6"/>
  <c r="K3524" i="6"/>
  <c r="J3418" i="6"/>
  <c r="J3422" i="6"/>
  <c r="K3426" i="6"/>
  <c r="J3426" i="6"/>
  <c r="J3430" i="6"/>
  <c r="J3434" i="6"/>
  <c r="J3438" i="6"/>
  <c r="K3442" i="6"/>
  <c r="J3442" i="6"/>
  <c r="J3446" i="6"/>
  <c r="K3450" i="6"/>
  <c r="J3450" i="6"/>
  <c r="J3454" i="6"/>
  <c r="K3458" i="6"/>
  <c r="J3458" i="6"/>
  <c r="J3462" i="6"/>
  <c r="J3466" i="6"/>
  <c r="J3470" i="6"/>
  <c r="K3474" i="6"/>
  <c r="J3474" i="6"/>
  <c r="J3478" i="6"/>
  <c r="J3482" i="6"/>
  <c r="J3486" i="6"/>
  <c r="K3490" i="6"/>
  <c r="J3490" i="6"/>
  <c r="J3494" i="6"/>
  <c r="J3498" i="6"/>
  <c r="J3511" i="6"/>
  <c r="J3527" i="6"/>
  <c r="J3551" i="6"/>
  <c r="J3559" i="6"/>
  <c r="J3567" i="6"/>
  <c r="J3638" i="6"/>
  <c r="J3653" i="6"/>
  <c r="J3661" i="6"/>
  <c r="J3669" i="6"/>
  <c r="J3645" i="6"/>
  <c r="J3640" i="6"/>
  <c r="J3654" i="6"/>
  <c r="J3662" i="6"/>
  <c r="J3573" i="6"/>
  <c r="K3577" i="6"/>
  <c r="J3577" i="6"/>
  <c r="J3581" i="6"/>
  <c r="K3585" i="6"/>
  <c r="J3585" i="6"/>
  <c r="J3589" i="6"/>
  <c r="K3593" i="6"/>
  <c r="J3593" i="6"/>
  <c r="J3597" i="6"/>
  <c r="J3601" i="6"/>
  <c r="J3605" i="6"/>
  <c r="K3609" i="6"/>
  <c r="J3609" i="6"/>
  <c r="J3613" i="6"/>
  <c r="J3617" i="6"/>
  <c r="J3621" i="6"/>
  <c r="K3625" i="6"/>
  <c r="J3625" i="6"/>
  <c r="J3629" i="6"/>
  <c r="J3639" i="6"/>
  <c r="J3706" i="6"/>
  <c r="J3722" i="6"/>
  <c r="K3722" i="6"/>
  <c r="J3738" i="6"/>
  <c r="J3705" i="6"/>
  <c r="J3723" i="6"/>
  <c r="K3723" i="6"/>
  <c r="J3739" i="6"/>
  <c r="K3739" i="6"/>
  <c r="J3754" i="6"/>
  <c r="J3762" i="6"/>
  <c r="K3762" i="6"/>
  <c r="J3770" i="6"/>
  <c r="K3770" i="6"/>
  <c r="J3778" i="6"/>
  <c r="J3786" i="6"/>
  <c r="K3786" i="6"/>
  <c r="J3704" i="6"/>
  <c r="J3720" i="6"/>
  <c r="J3736" i="6"/>
  <c r="K3670" i="6"/>
  <c r="J3670" i="6"/>
  <c r="J3674" i="6"/>
  <c r="J3678" i="6"/>
  <c r="K3682" i="6"/>
  <c r="J3682" i="6"/>
  <c r="J3686" i="6"/>
  <c r="J3690" i="6"/>
  <c r="J3694" i="6"/>
  <c r="K3698" i="6"/>
  <c r="J3698" i="6"/>
  <c r="J3702" i="6"/>
  <c r="J3715" i="6"/>
  <c r="J3729" i="6"/>
  <c r="K3729" i="6"/>
  <c r="J3745" i="6"/>
  <c r="K3745" i="6"/>
  <c r="J3755" i="6"/>
  <c r="K3755" i="6"/>
  <c r="J3763" i="6"/>
  <c r="J3771" i="6"/>
  <c r="K3771" i="6"/>
  <c r="J3779" i="6"/>
  <c r="J3787" i="6"/>
  <c r="K3787" i="6"/>
  <c r="J3797" i="6"/>
  <c r="K3797" i="6"/>
  <c r="J3801" i="6"/>
  <c r="J3805" i="6"/>
  <c r="J3809" i="6"/>
  <c r="J3814" i="6"/>
  <c r="J3822" i="6"/>
  <c r="J3830" i="6"/>
  <c r="J3838" i="6"/>
  <c r="J3846" i="6"/>
  <c r="J3795" i="6"/>
  <c r="J3819" i="6"/>
  <c r="K3819" i="6"/>
  <c r="J3827" i="6"/>
  <c r="J3835" i="6"/>
  <c r="K3835" i="6"/>
  <c r="J3843" i="6"/>
  <c r="K3843" i="6"/>
  <c r="K3850" i="6"/>
  <c r="J3850" i="6"/>
  <c r="J3854" i="6"/>
  <c r="J3858" i="6"/>
  <c r="J3862" i="6"/>
  <c r="K3866" i="6"/>
  <c r="J3866" i="6"/>
  <c r="J3870" i="6"/>
  <c r="K3874" i="6"/>
  <c r="J3874" i="6"/>
  <c r="J3878" i="6"/>
  <c r="J3882" i="6"/>
  <c r="J3886" i="6"/>
  <c r="J3890" i="6"/>
  <c r="K3890" i="6"/>
  <c r="J3894" i="6"/>
  <c r="J3898" i="6"/>
  <c r="J3902" i="6"/>
  <c r="K3902" i="6"/>
  <c r="J3906" i="6"/>
  <c r="K3906" i="6"/>
  <c r="J3910" i="6"/>
  <c r="J3914" i="6"/>
  <c r="K3914" i="6"/>
  <c r="J3918" i="6"/>
  <c r="J3922" i="6"/>
  <c r="K3922" i="6"/>
  <c r="J3926" i="6"/>
  <c r="J3930" i="6"/>
  <c r="K3930" i="6"/>
  <c r="J3942" i="6"/>
  <c r="J3958" i="6"/>
  <c r="J3974" i="6"/>
  <c r="J3947" i="6"/>
  <c r="K3947" i="6"/>
  <c r="J3963" i="6"/>
  <c r="K3936" i="6"/>
  <c r="J3936" i="6"/>
  <c r="K3952" i="6"/>
  <c r="J3952" i="6"/>
  <c r="J3933" i="6"/>
  <c r="J3949" i="6"/>
  <c r="J3972" i="6"/>
  <c r="J3973" i="6"/>
  <c r="J3981" i="6"/>
  <c r="J3989" i="6"/>
  <c r="K3989" i="6"/>
  <c r="J3997" i="6"/>
  <c r="K3997" i="6"/>
  <c r="K4005" i="6"/>
  <c r="J4005" i="6"/>
  <c r="J4016" i="6"/>
  <c r="J3976" i="6"/>
  <c r="K3984" i="6"/>
  <c r="J3984" i="6"/>
  <c r="J3992" i="6"/>
  <c r="J4000" i="6"/>
  <c r="J4008" i="6"/>
  <c r="J4011" i="6"/>
  <c r="K4046" i="6"/>
  <c r="J4046" i="6"/>
  <c r="K4062" i="6"/>
  <c r="J4062" i="6"/>
  <c r="J4040" i="6"/>
  <c r="J4049" i="6"/>
  <c r="J4022" i="6"/>
  <c r="K4026" i="6"/>
  <c r="J4026" i="6"/>
  <c r="K4030" i="6"/>
  <c r="J4030" i="6"/>
  <c r="J4048" i="6"/>
  <c r="J4067" i="6"/>
  <c r="J4041" i="6"/>
  <c r="K4055" i="6"/>
  <c r="J4055" i="6"/>
  <c r="J4071" i="6"/>
  <c r="J4075" i="6"/>
  <c r="J4079" i="6"/>
  <c r="K4079" i="6"/>
  <c r="K4063" i="6"/>
  <c r="J4063" i="6"/>
  <c r="J4069" i="6"/>
  <c r="J4086" i="6"/>
  <c r="K4090" i="6"/>
  <c r="J4090" i="6"/>
  <c r="K4094" i="6"/>
  <c r="J4094" i="6"/>
  <c r="L1275" i="6"/>
  <c r="L1291" i="6"/>
  <c r="L1283" i="6"/>
  <c r="L390" i="6"/>
  <c r="J1920" i="6"/>
  <c r="L573" i="6"/>
  <c r="L2019" i="6"/>
  <c r="A2019" i="6" s="1"/>
  <c r="L662" i="6"/>
  <c r="A662" i="6" s="1"/>
  <c r="J742" i="6"/>
  <c r="J1006" i="6"/>
  <c r="K1006" i="6"/>
  <c r="L1102" i="6"/>
  <c r="L1321" i="6"/>
  <c r="L1475" i="6"/>
  <c r="J1629" i="6"/>
  <c r="K512" i="6"/>
  <c r="J236" i="6"/>
  <c r="J1269" i="6"/>
  <c r="K1269" i="6"/>
  <c r="L266" i="6"/>
  <c r="L252" i="6"/>
  <c r="L238" i="6"/>
  <c r="L377" i="6"/>
  <c r="L363" i="6"/>
  <c r="L1889" i="6"/>
  <c r="K485" i="6"/>
  <c r="L464" i="6"/>
  <c r="L454" i="6"/>
  <c r="L450" i="6"/>
  <c r="L440" i="6"/>
  <c r="L430" i="6"/>
  <c r="L426" i="6"/>
  <c r="K1921" i="6"/>
  <c r="L1983" i="6"/>
  <c r="A1983" i="6" s="1"/>
  <c r="L554" i="6"/>
  <c r="L550" i="6"/>
  <c r="L540" i="6"/>
  <c r="L530" i="6"/>
  <c r="L526" i="6"/>
  <c r="L519" i="6"/>
  <c r="L2049" i="6"/>
  <c r="L642" i="6"/>
  <c r="L638" i="6"/>
  <c r="L628" i="6"/>
  <c r="L618" i="6"/>
  <c r="L614" i="6"/>
  <c r="L737" i="6"/>
  <c r="A737" i="6" s="1"/>
  <c r="L727" i="6"/>
  <c r="L717" i="6"/>
  <c r="L713" i="6"/>
  <c r="J838" i="6"/>
  <c r="K838" i="6"/>
  <c r="L817" i="6"/>
  <c r="L813" i="6"/>
  <c r="L803" i="6"/>
  <c r="K925" i="6"/>
  <c r="L904" i="6"/>
  <c r="L897" i="6"/>
  <c r="L992" i="6"/>
  <c r="J1102" i="6"/>
  <c r="K1102" i="6"/>
  <c r="L1084" i="6"/>
  <c r="L1309" i="6"/>
  <c r="L1469" i="6"/>
  <c r="L1265" i="6"/>
  <c r="L327" i="6"/>
  <c r="A327" i="6" s="1"/>
  <c r="L423" i="6"/>
  <c r="L514" i="6"/>
  <c r="L1242" i="6"/>
  <c r="A1242" i="6" s="1"/>
  <c r="L544" i="6"/>
  <c r="L558" i="6"/>
  <c r="L572" i="6"/>
  <c r="L582" i="6"/>
  <c r="L590" i="6"/>
  <c r="L598" i="6"/>
  <c r="L607" i="6"/>
  <c r="L1254" i="6"/>
  <c r="L1270" i="6"/>
  <c r="L623" i="6"/>
  <c r="L643" i="6"/>
  <c r="L657" i="6"/>
  <c r="L1248" i="6"/>
  <c r="L1256" i="6"/>
  <c r="L245" i="6"/>
  <c r="L255" i="6"/>
  <c r="L259" i="6"/>
  <c r="L269" i="6"/>
  <c r="L279" i="6"/>
  <c r="L283" i="6"/>
  <c r="L293" i="6"/>
  <c r="L303" i="6"/>
  <c r="L307" i="6"/>
  <c r="L313" i="6"/>
  <c r="L317" i="6"/>
  <c r="L321" i="6"/>
  <c r="L1179" i="6"/>
  <c r="L1187" i="6"/>
  <c r="L1195" i="6"/>
  <c r="L422" i="6"/>
  <c r="L434" i="6"/>
  <c r="L444" i="6"/>
  <c r="L448" i="6"/>
  <c r="L458" i="6"/>
  <c r="L468" i="6"/>
  <c r="L472" i="6"/>
  <c r="L482" i="6"/>
  <c r="L488" i="6"/>
  <c r="L492" i="6"/>
  <c r="L496" i="6"/>
  <c r="L500" i="6"/>
  <c r="L504" i="6"/>
  <c r="L508" i="6"/>
  <c r="L1211" i="6"/>
  <c r="L1219" i="6"/>
  <c r="L1227" i="6"/>
  <c r="L1235" i="6"/>
  <c r="L276" i="6"/>
  <c r="L286" i="6"/>
  <c r="L290" i="6"/>
  <c r="L300" i="6"/>
  <c r="L1729" i="6"/>
  <c r="L1603" i="6"/>
  <c r="L1611" i="6"/>
  <c r="L145" i="6"/>
  <c r="L152" i="6"/>
  <c r="L162" i="6"/>
  <c r="L166" i="6"/>
  <c r="L176" i="6"/>
  <c r="L186" i="6"/>
  <c r="L190" i="6"/>
  <c r="L200" i="6"/>
  <c r="L210" i="6"/>
  <c r="L214" i="6"/>
  <c r="A214" i="6" s="1"/>
  <c r="L1565" i="6"/>
  <c r="L1573" i="6"/>
  <c r="L52" i="6"/>
  <c r="L62" i="6"/>
  <c r="L66" i="6"/>
  <c r="L76" i="6"/>
  <c r="L86" i="6"/>
  <c r="L90" i="6"/>
  <c r="L100" i="6"/>
  <c r="L110" i="6"/>
  <c r="L114" i="6"/>
  <c r="L124" i="6"/>
  <c r="L1443" i="6"/>
  <c r="L1451" i="6"/>
  <c r="A1451" i="6" s="1"/>
  <c r="L2" i="6"/>
  <c r="L6" i="6"/>
  <c r="L10" i="6"/>
  <c r="L14" i="6"/>
  <c r="L18" i="6"/>
  <c r="L22" i="6"/>
  <c r="L26" i="6"/>
  <c r="L30" i="6"/>
  <c r="L34" i="6"/>
  <c r="L38" i="6"/>
  <c r="L42" i="6"/>
  <c r="L46" i="6"/>
  <c r="L1405" i="6"/>
  <c r="L1413" i="6"/>
  <c r="L1421" i="6"/>
  <c r="L56" i="6"/>
  <c r="L60" i="6"/>
  <c r="L70" i="6"/>
  <c r="L80" i="6"/>
  <c r="L84" i="6"/>
  <c r="L94" i="6"/>
  <c r="L104" i="6"/>
  <c r="L108" i="6"/>
  <c r="L118" i="6"/>
  <c r="L128" i="6"/>
  <c r="L132" i="6"/>
  <c r="L138" i="6"/>
  <c r="L329" i="6"/>
  <c r="L420" i="6"/>
  <c r="L1209" i="6"/>
  <c r="A1209" i="6" s="1"/>
  <c r="L533" i="6"/>
  <c r="L547" i="6"/>
  <c r="L567" i="6"/>
  <c r="L577" i="6"/>
  <c r="L585" i="6"/>
  <c r="L593" i="6"/>
  <c r="L601" i="6"/>
  <c r="L1243" i="6"/>
  <c r="L1259" i="6"/>
  <c r="L1274" i="6"/>
  <c r="L632" i="6"/>
  <c r="L646" i="6"/>
  <c r="L795" i="6"/>
  <c r="L1467" i="6"/>
  <c r="L982" i="6"/>
  <c r="L1626" i="6"/>
  <c r="L1046" i="6"/>
  <c r="L1054" i="6"/>
  <c r="L1062" i="6"/>
  <c r="L1070" i="6"/>
  <c r="L1730" i="6"/>
  <c r="L1742" i="6"/>
  <c r="L1750" i="6"/>
  <c r="L1097" i="6"/>
  <c r="L1107" i="6"/>
  <c r="L1115" i="6"/>
  <c r="L1123" i="6"/>
  <c r="L660" i="6"/>
  <c r="L666" i="6"/>
  <c r="L670" i="6"/>
  <c r="L674" i="6"/>
  <c r="L678" i="6"/>
  <c r="L682" i="6"/>
  <c r="L686" i="6"/>
  <c r="L690" i="6"/>
  <c r="L694" i="6"/>
  <c r="L698" i="6"/>
  <c r="L702" i="6"/>
  <c r="L706" i="6"/>
  <c r="L1282" i="6"/>
  <c r="L1290" i="6"/>
  <c r="L1298" i="6"/>
  <c r="L1304" i="6"/>
  <c r="L1308" i="6"/>
  <c r="A1308" i="6" s="1"/>
  <c r="L1410" i="6"/>
  <c r="L1418" i="6"/>
  <c r="L1426" i="6"/>
  <c r="L1430" i="6"/>
  <c r="L1434" i="6"/>
  <c r="L712" i="6"/>
  <c r="L722" i="6"/>
  <c r="L732" i="6"/>
  <c r="L736" i="6"/>
  <c r="L746" i="6"/>
  <c r="L752" i="6"/>
  <c r="L756" i="6"/>
  <c r="L760" i="6"/>
  <c r="L764" i="6"/>
  <c r="L768" i="6"/>
  <c r="L772" i="6"/>
  <c r="L776" i="6"/>
  <c r="L780" i="6"/>
  <c r="L784" i="6"/>
  <c r="L788" i="6"/>
  <c r="L792" i="6"/>
  <c r="L1441" i="6"/>
  <c r="L1449" i="6"/>
  <c r="L1457" i="6"/>
  <c r="L1461" i="6"/>
  <c r="L1465" i="6"/>
  <c r="A1465" i="6" s="1"/>
  <c r="L900" i="6"/>
  <c r="L910" i="6"/>
  <c r="L920" i="6"/>
  <c r="L924" i="6"/>
  <c r="L930" i="6"/>
  <c r="L934" i="6"/>
  <c r="L938" i="6"/>
  <c r="L942" i="6"/>
  <c r="L946" i="6"/>
  <c r="L950" i="6"/>
  <c r="L954" i="6"/>
  <c r="L958" i="6"/>
  <c r="L962" i="6"/>
  <c r="L966" i="6"/>
  <c r="L970" i="6"/>
  <c r="L974" i="6"/>
  <c r="L978" i="6"/>
  <c r="L1597" i="6"/>
  <c r="L1605" i="6"/>
  <c r="L1613" i="6"/>
  <c r="L1617" i="6"/>
  <c r="L1621" i="6"/>
  <c r="L1625" i="6"/>
  <c r="L1753" i="6"/>
  <c r="L888" i="6"/>
  <c r="L1593" i="6"/>
  <c r="L988" i="6"/>
  <c r="L1049" i="6"/>
  <c r="L1057" i="6"/>
  <c r="L1065" i="6"/>
  <c r="L1073" i="6"/>
  <c r="L1727" i="6"/>
  <c r="L1741" i="6"/>
  <c r="L1749" i="6"/>
  <c r="L1096" i="6"/>
  <c r="L1106" i="6"/>
  <c r="L1114" i="6"/>
  <c r="L1122" i="6"/>
  <c r="L808" i="6"/>
  <c r="L812" i="6"/>
  <c r="L822" i="6"/>
  <c r="L832" i="6"/>
  <c r="L836" i="6"/>
  <c r="L842" i="6"/>
  <c r="L846" i="6"/>
  <c r="L850" i="6"/>
  <c r="L854" i="6"/>
  <c r="L858" i="6"/>
  <c r="L862" i="6"/>
  <c r="L866" i="6"/>
  <c r="L870" i="6"/>
  <c r="L874" i="6"/>
  <c r="L878" i="6"/>
  <c r="L882" i="6"/>
  <c r="L886" i="6"/>
  <c r="L1567" i="6"/>
  <c r="L1575" i="6"/>
  <c r="L1583" i="6"/>
  <c r="L1587" i="6"/>
  <c r="L1591" i="6"/>
  <c r="L996" i="6"/>
  <c r="L1000" i="6"/>
  <c r="L1010" i="6"/>
  <c r="L1016" i="6"/>
  <c r="L1020" i="6"/>
  <c r="L1024" i="6"/>
  <c r="L1028" i="6"/>
  <c r="L1032" i="6"/>
  <c r="L1036" i="6"/>
  <c r="L1040" i="6"/>
  <c r="L1078" i="6"/>
  <c r="L1834" i="6"/>
  <c r="L1842" i="6"/>
  <c r="L1850" i="6"/>
  <c r="L1877" i="6"/>
  <c r="L2045" i="6"/>
  <c r="L1790" i="6"/>
  <c r="L1794" i="6"/>
  <c r="L1798" i="6"/>
  <c r="L1802" i="6"/>
  <c r="L1806" i="6"/>
  <c r="L1810" i="6"/>
  <c r="L1814" i="6"/>
  <c r="L1818" i="6"/>
  <c r="L1822" i="6"/>
  <c r="L1826" i="6"/>
  <c r="L1829" i="6"/>
  <c r="L1837" i="6"/>
  <c r="L1845" i="6"/>
  <c r="L1853" i="6"/>
  <c r="L1859" i="6"/>
  <c r="L1863" i="6"/>
  <c r="L1867" i="6"/>
  <c r="L1871" i="6"/>
  <c r="L1875" i="6"/>
  <c r="L2021" i="6"/>
  <c r="L2025" i="6"/>
  <c r="L2029" i="6"/>
  <c r="L2033" i="6"/>
  <c r="L2037" i="6"/>
  <c r="L2041" i="6"/>
  <c r="L1951" i="6"/>
  <c r="L1128" i="6"/>
  <c r="L1132" i="6"/>
  <c r="L1136" i="6"/>
  <c r="L1140" i="6"/>
  <c r="L1144" i="6"/>
  <c r="L1148" i="6"/>
  <c r="L1152" i="6"/>
  <c r="L1156" i="6"/>
  <c r="L1160" i="6"/>
  <c r="L1164" i="6"/>
  <c r="L1168" i="6"/>
  <c r="L1172" i="6"/>
  <c r="L1176" i="6"/>
  <c r="L1762" i="6"/>
  <c r="L1770" i="6"/>
  <c r="L1774" i="6"/>
  <c r="L1778" i="6"/>
  <c r="L1782" i="6"/>
  <c r="L1786" i="6"/>
  <c r="L1316" i="6"/>
  <c r="L1320" i="6"/>
  <c r="L1326" i="6"/>
  <c r="L1330" i="6"/>
  <c r="L1334" i="6"/>
  <c r="L1338" i="6"/>
  <c r="L1342" i="6"/>
  <c r="L1346" i="6"/>
  <c r="L1350" i="6"/>
  <c r="L1354" i="6"/>
  <c r="L1358" i="6"/>
  <c r="L1362" i="6"/>
  <c r="L1366" i="6"/>
  <c r="L1370" i="6"/>
  <c r="L1374" i="6"/>
  <c r="L1378" i="6"/>
  <c r="L1382" i="6"/>
  <c r="L1386" i="6"/>
  <c r="L1390" i="6"/>
  <c r="L1394" i="6"/>
  <c r="L1398" i="6"/>
  <c r="L1402" i="6"/>
  <c r="A1402" i="6" s="1"/>
  <c r="L1891" i="6"/>
  <c r="L1897" i="6"/>
  <c r="L1901" i="6"/>
  <c r="L1905" i="6"/>
  <c r="L1909" i="6"/>
  <c r="L1913" i="6"/>
  <c r="A1913" i="6" s="1"/>
  <c r="L1472" i="6"/>
  <c r="L1478" i="6"/>
  <c r="L1482" i="6"/>
  <c r="L1486" i="6"/>
  <c r="L1490" i="6"/>
  <c r="L1494" i="6"/>
  <c r="L1498" i="6"/>
  <c r="L1502" i="6"/>
  <c r="L1506" i="6"/>
  <c r="L1510" i="6"/>
  <c r="L1514" i="6"/>
  <c r="L1518" i="6"/>
  <c r="L1522" i="6"/>
  <c r="L1526" i="6"/>
  <c r="L1530" i="6"/>
  <c r="L1534" i="6"/>
  <c r="L1538" i="6"/>
  <c r="L1542" i="6"/>
  <c r="L1546" i="6"/>
  <c r="L1550" i="6"/>
  <c r="L1554" i="6"/>
  <c r="L1558" i="6"/>
  <c r="L1923" i="6"/>
  <c r="L1929" i="6"/>
  <c r="L1933" i="6"/>
  <c r="L1937" i="6"/>
  <c r="L1941" i="6"/>
  <c r="L1945" i="6"/>
  <c r="L1634" i="6"/>
  <c r="L1638" i="6"/>
  <c r="L1642" i="6"/>
  <c r="L1646" i="6"/>
  <c r="L1650" i="6"/>
  <c r="L1654" i="6"/>
  <c r="L1658" i="6"/>
  <c r="L1662" i="6"/>
  <c r="L1666" i="6"/>
  <c r="L1670" i="6"/>
  <c r="L1674" i="6"/>
  <c r="L1678" i="6"/>
  <c r="L1682" i="6"/>
  <c r="L1686" i="6"/>
  <c r="L1690" i="6"/>
  <c r="L1694" i="6"/>
  <c r="L1698" i="6"/>
  <c r="L1702" i="6"/>
  <c r="L1706" i="6"/>
  <c r="L1710" i="6"/>
  <c r="L1714" i="6"/>
  <c r="L1986" i="6"/>
  <c r="L1992" i="6"/>
  <c r="L1996" i="6"/>
  <c r="L2000" i="6"/>
  <c r="L2004" i="6"/>
  <c r="L2008" i="6"/>
  <c r="L2193" i="6"/>
  <c r="L2209" i="6"/>
  <c r="A2209" i="6" s="1"/>
  <c r="L2225" i="6"/>
  <c r="A2225" i="6" s="1"/>
  <c r="L2287" i="6"/>
  <c r="L1955" i="6"/>
  <c r="L1959" i="6"/>
  <c r="L1963" i="6"/>
  <c r="L1967" i="6"/>
  <c r="L1971" i="6"/>
  <c r="L1975" i="6"/>
  <c r="L1979" i="6"/>
  <c r="L2051" i="6"/>
  <c r="L2055" i="6"/>
  <c r="L2059" i="6"/>
  <c r="L2063" i="6"/>
  <c r="L2067" i="6"/>
  <c r="L2071" i="6"/>
  <c r="L2075" i="6"/>
  <c r="L2079" i="6"/>
  <c r="L2083" i="6"/>
  <c r="L2087" i="6"/>
  <c r="L2091" i="6"/>
  <c r="L2095" i="6"/>
  <c r="L2099" i="6"/>
  <c r="L2103" i="6"/>
  <c r="L2107" i="6"/>
  <c r="L2111" i="6"/>
  <c r="L2115" i="6"/>
  <c r="L2119" i="6"/>
  <c r="L2123" i="6"/>
  <c r="L2127" i="6"/>
  <c r="L2131" i="6"/>
  <c r="L2135" i="6"/>
  <c r="L2139" i="6"/>
  <c r="L2143" i="6"/>
  <c r="L2147" i="6"/>
  <c r="L2151" i="6"/>
  <c r="A2151" i="6" s="1"/>
  <c r="L2155" i="6"/>
  <c r="A2155" i="6" s="1"/>
  <c r="L2163" i="6"/>
  <c r="L2167" i="6"/>
  <c r="A2167" i="6" s="1"/>
  <c r="L2171" i="6"/>
  <c r="A2171" i="6" s="1"/>
  <c r="L2179" i="6"/>
  <c r="L2183" i="6"/>
  <c r="A2183" i="6" s="1"/>
  <c r="L2187" i="6"/>
  <c r="A2187" i="6" s="1"/>
  <c r="L2200" i="6"/>
  <c r="A2200" i="6" s="1"/>
  <c r="L2216" i="6"/>
  <c r="L2232" i="6"/>
  <c r="A2232" i="6" s="1"/>
  <c r="L2248" i="6"/>
  <c r="A2248" i="6" s="1"/>
  <c r="L2264" i="6"/>
  <c r="A2264" i="6" s="1"/>
  <c r="L2223" i="6"/>
  <c r="L2241" i="6"/>
  <c r="A2241" i="6" s="1"/>
  <c r="L2257" i="6"/>
  <c r="L2452" i="6"/>
  <c r="L2468" i="6"/>
  <c r="A2468" i="6" s="1"/>
  <c r="L2484" i="6"/>
  <c r="A2484" i="6" s="1"/>
  <c r="L2516" i="6"/>
  <c r="L2459" i="6"/>
  <c r="A2459" i="6" s="1"/>
  <c r="L2524" i="6"/>
  <c r="A2524" i="6" s="1"/>
  <c r="L2540" i="6"/>
  <c r="L2548" i="6"/>
  <c r="L2556" i="6"/>
  <c r="A2556" i="6" s="1"/>
  <c r="L2309" i="6"/>
  <c r="L2317" i="6"/>
  <c r="L2325" i="6"/>
  <c r="L2333" i="6"/>
  <c r="L2341" i="6"/>
  <c r="L2349" i="6"/>
  <c r="L2357" i="6"/>
  <c r="A2357" i="6" s="1"/>
  <c r="L2365" i="6"/>
  <c r="A2365" i="6" s="1"/>
  <c r="L2373" i="6"/>
  <c r="L2381" i="6"/>
  <c r="A2381" i="6" s="1"/>
  <c r="L2389" i="6"/>
  <c r="A2389" i="6" s="1"/>
  <c r="L2397" i="6"/>
  <c r="A2397" i="6" s="1"/>
  <c r="L2405" i="6"/>
  <c r="L2413" i="6"/>
  <c r="A2413" i="6" s="1"/>
  <c r="L2421" i="6"/>
  <c r="A2421" i="6" s="1"/>
  <c r="L2437" i="6"/>
  <c r="L2445" i="6"/>
  <c r="L2725" i="6"/>
  <c r="L2757" i="6"/>
  <c r="L2773" i="6"/>
  <c r="L2789" i="6"/>
  <c r="L2557" i="6"/>
  <c r="A2557" i="6" s="1"/>
  <c r="L2565" i="6"/>
  <c r="L2573" i="6"/>
  <c r="A2573" i="6" s="1"/>
  <c r="L2581" i="6"/>
  <c r="L2589" i="6"/>
  <c r="L2597" i="6"/>
  <c r="L2605" i="6"/>
  <c r="A2605" i="6" s="1"/>
  <c r="L2613" i="6"/>
  <c r="A2613" i="6" s="1"/>
  <c r="L2621" i="6"/>
  <c r="A2621" i="6" s="1"/>
  <c r="L2629" i="6"/>
  <c r="L2637" i="6"/>
  <c r="A2637" i="6" s="1"/>
  <c r="L2645" i="6"/>
  <c r="A2645" i="6" s="1"/>
  <c r="L2653" i="6"/>
  <c r="A2653" i="6" s="1"/>
  <c r="L2661" i="6"/>
  <c r="L2669" i="6"/>
  <c r="A2669" i="6" s="1"/>
  <c r="L2677" i="6"/>
  <c r="L2685" i="6"/>
  <c r="L2693" i="6"/>
  <c r="L2701" i="6"/>
  <c r="A2701" i="6" s="1"/>
  <c r="L2709" i="6"/>
  <c r="A2709" i="6" s="1"/>
  <c r="L2727" i="6"/>
  <c r="L2803" i="6"/>
  <c r="L2819" i="6"/>
  <c r="L2827" i="6"/>
  <c r="L2742" i="6"/>
  <c r="A2742" i="6" s="1"/>
  <c r="L2758" i="6"/>
  <c r="A2758" i="6" s="1"/>
  <c r="L2774" i="6"/>
  <c r="L2790" i="6"/>
  <c r="L2843" i="6"/>
  <c r="A2843" i="6" s="1"/>
  <c r="L2851" i="6"/>
  <c r="A2851" i="6" s="1"/>
  <c r="L2859" i="6"/>
  <c r="L2867" i="6"/>
  <c r="A2867" i="6" s="1"/>
  <c r="L2875" i="6"/>
  <c r="L2883" i="6"/>
  <c r="L2891" i="6"/>
  <c r="L2899" i="6"/>
  <c r="A2899" i="6" s="1"/>
  <c r="L2907" i="6"/>
  <c r="A2907" i="6" s="1"/>
  <c r="L2915" i="6"/>
  <c r="L2923" i="6"/>
  <c r="L2931" i="6"/>
  <c r="A2931" i="6" s="1"/>
  <c r="L2947" i="6"/>
  <c r="A2947" i="6" s="1"/>
  <c r="L2963" i="6"/>
  <c r="L2971" i="6"/>
  <c r="L2979" i="6"/>
  <c r="A2979" i="6" s="1"/>
  <c r="L2987" i="6"/>
  <c r="A2987" i="6" s="1"/>
  <c r="L2995" i="6"/>
  <c r="L3003" i="6"/>
  <c r="A3003" i="6" s="1"/>
  <c r="L3011" i="6"/>
  <c r="A3011" i="6" s="1"/>
  <c r="L3027" i="6"/>
  <c r="L3016" i="6"/>
  <c r="A3016" i="6" s="1"/>
  <c r="L3032" i="6"/>
  <c r="A3032" i="6" s="1"/>
  <c r="L3145" i="6"/>
  <c r="A3145" i="6" s="1"/>
  <c r="L3161" i="6"/>
  <c r="L3177" i="6"/>
  <c r="L3140" i="6"/>
  <c r="A3140" i="6" s="1"/>
  <c r="L3156" i="6"/>
  <c r="A3156" i="6" s="1"/>
  <c r="L3172" i="6"/>
  <c r="L3202" i="6"/>
  <c r="A3202" i="6" s="1"/>
  <c r="L3234" i="6"/>
  <c r="A3234" i="6" s="1"/>
  <c r="L3199" i="6"/>
  <c r="A3199" i="6" s="1"/>
  <c r="L3215" i="6"/>
  <c r="A3215" i="6" s="1"/>
  <c r="L3231" i="6"/>
  <c r="A3231" i="6" s="1"/>
  <c r="L3035" i="6"/>
  <c r="A3035" i="6" s="1"/>
  <c r="L3043" i="6"/>
  <c r="A3043" i="6" s="1"/>
  <c r="L3051" i="6"/>
  <c r="A3051" i="6" s="1"/>
  <c r="L3059" i="6"/>
  <c r="A3059" i="6" s="1"/>
  <c r="L3075" i="6"/>
  <c r="A3075" i="6" s="1"/>
  <c r="L3083" i="6"/>
  <c r="L3091" i="6"/>
  <c r="A3091" i="6" s="1"/>
  <c r="L3099" i="6"/>
  <c r="L3107" i="6"/>
  <c r="L3123" i="6"/>
  <c r="A3123" i="6" s="1"/>
  <c r="L3224" i="6"/>
  <c r="A3224" i="6" s="1"/>
  <c r="L3249" i="6"/>
  <c r="L3257" i="6"/>
  <c r="L3265" i="6"/>
  <c r="A3265" i="6" s="1"/>
  <c r="L3281" i="6"/>
  <c r="A3281" i="6" s="1"/>
  <c r="L3297" i="6"/>
  <c r="L3313" i="6"/>
  <c r="A3313" i="6" s="1"/>
  <c r="L3329" i="6"/>
  <c r="L3345" i="6"/>
  <c r="A3345" i="6" s="1"/>
  <c r="L3361" i="6"/>
  <c r="A3361" i="6" s="1"/>
  <c r="L3386" i="6"/>
  <c r="A3386" i="6" s="1"/>
  <c r="L3402" i="6"/>
  <c r="A3402" i="6" s="1"/>
  <c r="L3426" i="6"/>
  <c r="A3426" i="6" s="1"/>
  <c r="L3442" i="6"/>
  <c r="L3450" i="6"/>
  <c r="L3458" i="6"/>
  <c r="A3458" i="6" s="1"/>
  <c r="L3474" i="6"/>
  <c r="A3474" i="6" s="1"/>
  <c r="L3490" i="6"/>
  <c r="L3501" i="6"/>
  <c r="A3501" i="6" s="1"/>
  <c r="L3538" i="6"/>
  <c r="A3538" i="6" s="1"/>
  <c r="L3550" i="6"/>
  <c r="L3554" i="6"/>
  <c r="A3554" i="6" s="1"/>
  <c r="L3566" i="6"/>
  <c r="A3566" i="6" s="1"/>
  <c r="L3570" i="6"/>
  <c r="L3582" i="6"/>
  <c r="A3582" i="6" s="1"/>
  <c r="L3586" i="6"/>
  <c r="A3586" i="6" s="1"/>
  <c r="L3598" i="6"/>
  <c r="L3602" i="6"/>
  <c r="L3614" i="6"/>
  <c r="A3614" i="6" s="1"/>
  <c r="L3618" i="6"/>
  <c r="L3630" i="6"/>
  <c r="A3630" i="6" s="1"/>
  <c r="L3634" i="6"/>
  <c r="A3634" i="6" s="1"/>
  <c r="L3650" i="6"/>
  <c r="A3650" i="6" s="1"/>
  <c r="L3666" i="6"/>
  <c r="L3670" i="6"/>
  <c r="L3682" i="6"/>
  <c r="A3682" i="6" s="1"/>
  <c r="L3698" i="6"/>
  <c r="A3698" i="6" s="1"/>
  <c r="L3729" i="6"/>
  <c r="L3745" i="6"/>
  <c r="L3714" i="6"/>
  <c r="A3714" i="6" s="1"/>
  <c r="L3730" i="6"/>
  <c r="A3730" i="6" s="1"/>
  <c r="L3746" i="6"/>
  <c r="L3713" i="6"/>
  <c r="L3762" i="6"/>
  <c r="A3762" i="6" s="1"/>
  <c r="L3766" i="6"/>
  <c r="L3770" i="6"/>
  <c r="L3782" i="6"/>
  <c r="A3782" i="6" s="1"/>
  <c r="L3786" i="6"/>
  <c r="L3798" i="6"/>
  <c r="L3802" i="6"/>
  <c r="L3818" i="6"/>
  <c r="A3818" i="6" s="1"/>
  <c r="L3834" i="6"/>
  <c r="A3834" i="6" s="1"/>
  <c r="L3850" i="6"/>
  <c r="L3875" i="6"/>
  <c r="A3875" i="6" s="1"/>
  <c r="L3906" i="6"/>
  <c r="A3906" i="6" s="1"/>
  <c r="L3914" i="6"/>
  <c r="A3914" i="6" s="1"/>
  <c r="L3922" i="6"/>
  <c r="L3864" i="6"/>
  <c r="A3864" i="6" s="1"/>
  <c r="L3861" i="6"/>
  <c r="A3861" i="6" s="1"/>
  <c r="L3905" i="6"/>
  <c r="L3921" i="6"/>
  <c r="A3921" i="6" s="1"/>
  <c r="L3890" i="6"/>
  <c r="A3890" i="6" s="1"/>
  <c r="L3968" i="6"/>
  <c r="L3970" i="6"/>
  <c r="A3970" i="6" s="1"/>
  <c r="L3936" i="6"/>
  <c r="A3936" i="6" s="1"/>
  <c r="L3952" i="6"/>
  <c r="L3999" i="6"/>
  <c r="A3999" i="6" s="1"/>
  <c r="L4013" i="6"/>
  <c r="A4013" i="6" s="1"/>
  <c r="L4044" i="6"/>
  <c r="A4044" i="6" s="1"/>
  <c r="L4026" i="6"/>
  <c r="L4030" i="6"/>
  <c r="A4030" i="6" s="1"/>
  <c r="L4047" i="6"/>
  <c r="A4047" i="6" s="1"/>
  <c r="L4055" i="6"/>
  <c r="L4063" i="6"/>
  <c r="L4078" i="6"/>
  <c r="L4082" i="6"/>
  <c r="A4082" i="6" s="1"/>
  <c r="L4090" i="6"/>
  <c r="L4094" i="6"/>
  <c r="K513" i="6"/>
  <c r="L1197" i="6"/>
  <c r="L1189" i="6"/>
  <c r="L1181" i="6"/>
  <c r="L413" i="6"/>
  <c r="L409" i="6"/>
  <c r="L405" i="6"/>
  <c r="L401" i="6"/>
  <c r="L395" i="6"/>
  <c r="L391" i="6"/>
  <c r="L381" i="6"/>
  <c r="L371" i="6"/>
  <c r="L367" i="6"/>
  <c r="L357" i="6"/>
  <c r="L347" i="6"/>
  <c r="L343" i="6"/>
  <c r="L1225" i="6"/>
  <c r="L1217" i="6"/>
  <c r="L226" i="6"/>
  <c r="L220" i="6"/>
  <c r="L216" i="6"/>
  <c r="L206" i="6"/>
  <c r="L196" i="6"/>
  <c r="L192" i="6"/>
  <c r="L182" i="6"/>
  <c r="L172" i="6"/>
  <c r="L168" i="6"/>
  <c r="L158" i="6"/>
  <c r="L148" i="6"/>
  <c r="L1890" i="6"/>
  <c r="L474" i="6"/>
  <c r="K464" i="6"/>
  <c r="K454" i="6"/>
  <c r="K450" i="6"/>
  <c r="K440" i="6"/>
  <c r="K430" i="6"/>
  <c r="K426" i="6"/>
  <c r="L1988" i="6"/>
  <c r="L562" i="6"/>
  <c r="K552" i="6"/>
  <c r="K542" i="6"/>
  <c r="K538" i="6"/>
  <c r="K528" i="6"/>
  <c r="K521" i="6"/>
  <c r="L652" i="6"/>
  <c r="K642" i="6"/>
  <c r="K638" i="6"/>
  <c r="K628" i="6"/>
  <c r="K618" i="6"/>
  <c r="K614" i="6"/>
  <c r="L740" i="6"/>
  <c r="K730" i="6"/>
  <c r="K726" i="6"/>
  <c r="K716" i="6"/>
  <c r="K709" i="6"/>
  <c r="J825" i="6"/>
  <c r="K825" i="6"/>
  <c r="K815" i="6"/>
  <c r="K805" i="6"/>
  <c r="K801" i="6"/>
  <c r="L915" i="6"/>
  <c r="K905" i="6"/>
  <c r="K901" i="6"/>
  <c r="L1002" i="6"/>
  <c r="K992" i="6"/>
  <c r="L1090" i="6"/>
  <c r="K1083" i="6"/>
  <c r="L1311" i="6"/>
  <c r="K1240" i="6"/>
  <c r="K1265" i="6"/>
  <c r="L253" i="6"/>
  <c r="L239" i="6"/>
  <c r="L374" i="6"/>
  <c r="L361" i="6"/>
  <c r="L351" i="6"/>
  <c r="L341" i="6"/>
  <c r="L337" i="6"/>
  <c r="J1894" i="6"/>
  <c r="K1987" i="6"/>
  <c r="L566" i="6"/>
  <c r="A566" i="6" s="1"/>
  <c r="K562" i="6"/>
  <c r="J2050" i="6"/>
  <c r="J653" i="6"/>
  <c r="K653" i="6"/>
  <c r="L918" i="6"/>
  <c r="A918" i="6" s="1"/>
  <c r="J1005" i="6"/>
  <c r="K1311" i="6"/>
  <c r="K1245" i="6"/>
  <c r="K1253" i="6"/>
  <c r="K1261" i="6"/>
  <c r="K244" i="6"/>
  <c r="K248" i="6"/>
  <c r="K258" i="6"/>
  <c r="K268" i="6"/>
  <c r="K272" i="6"/>
  <c r="K282" i="6"/>
  <c r="K292" i="6"/>
  <c r="K296" i="6"/>
  <c r="K306" i="6"/>
  <c r="K312" i="6"/>
  <c r="K316" i="6"/>
  <c r="K320" i="6"/>
  <c r="K1178" i="6"/>
  <c r="K1186" i="6"/>
  <c r="K1194" i="6"/>
  <c r="J1202" i="6"/>
  <c r="K1202" i="6"/>
  <c r="K433" i="6"/>
  <c r="K443" i="6"/>
  <c r="K447" i="6"/>
  <c r="K457" i="6"/>
  <c r="K467" i="6"/>
  <c r="K471" i="6"/>
  <c r="K481" i="6"/>
  <c r="K487" i="6"/>
  <c r="K491" i="6"/>
  <c r="K495" i="6"/>
  <c r="K499" i="6"/>
  <c r="K503" i="6"/>
  <c r="K507" i="6"/>
  <c r="J511" i="6"/>
  <c r="K511" i="6"/>
  <c r="K1216" i="6"/>
  <c r="K1224" i="6"/>
  <c r="K1232" i="6"/>
  <c r="K363" i="6"/>
  <c r="K373" i="6"/>
  <c r="K377" i="6"/>
  <c r="K387" i="6"/>
  <c r="K1760" i="6"/>
  <c r="K1768" i="6"/>
  <c r="J1768" i="6"/>
  <c r="K278" i="6"/>
  <c r="K298" i="6"/>
  <c r="J302" i="6"/>
  <c r="K1725" i="6"/>
  <c r="J1607" i="6"/>
  <c r="K143" i="6"/>
  <c r="K174" i="6"/>
  <c r="K202" i="6"/>
  <c r="K222" i="6"/>
  <c r="J222" i="6"/>
  <c r="K1577" i="6"/>
  <c r="K74" i="6"/>
  <c r="K102" i="6"/>
  <c r="K122" i="6"/>
  <c r="J126" i="6"/>
  <c r="K1439" i="6"/>
  <c r="K8" i="6"/>
  <c r="K24" i="6"/>
  <c r="K40" i="6"/>
  <c r="K48" i="6"/>
  <c r="J48" i="6"/>
  <c r="K1417" i="6"/>
  <c r="K1425" i="6"/>
  <c r="J1425" i="6"/>
  <c r="K72" i="6"/>
  <c r="K106" i="6"/>
  <c r="K136" i="6"/>
  <c r="K1296" i="6"/>
  <c r="K418" i="6"/>
  <c r="K1205" i="6"/>
  <c r="J518" i="6"/>
  <c r="J229" i="6"/>
  <c r="K229" i="6"/>
  <c r="J1233" i="6"/>
  <c r="J516" i="6"/>
  <c r="K516" i="6"/>
  <c r="K555" i="6"/>
  <c r="K575" i="6"/>
  <c r="K579" i="6"/>
  <c r="K595" i="6"/>
  <c r="K607" i="6"/>
  <c r="K1247" i="6"/>
  <c r="J1275" i="6"/>
  <c r="K1275" i="6"/>
  <c r="K622" i="6"/>
  <c r="K636" i="6"/>
  <c r="K656" i="6"/>
  <c r="K660" i="6"/>
  <c r="K678" i="6"/>
  <c r="K690" i="6"/>
  <c r="K694" i="6"/>
  <c r="K698" i="6"/>
  <c r="K702" i="6"/>
  <c r="J706" i="6"/>
  <c r="K706" i="6"/>
  <c r="K1282" i="6"/>
  <c r="K1290" i="6"/>
  <c r="K1298" i="6"/>
  <c r="K1304" i="6"/>
  <c r="J1308" i="6"/>
  <c r="K1308" i="6"/>
  <c r="K1410" i="6"/>
  <c r="K1418" i="6"/>
  <c r="K1426" i="6"/>
  <c r="K1430" i="6"/>
  <c r="K1434" i="6"/>
  <c r="K712" i="6"/>
  <c r="K722" i="6"/>
  <c r="K732" i="6"/>
  <c r="K736" i="6"/>
  <c r="K746" i="6"/>
  <c r="K752" i="6"/>
  <c r="K756" i="6"/>
  <c r="K760" i="6"/>
  <c r="K764" i="6"/>
  <c r="K768" i="6"/>
  <c r="K772" i="6"/>
  <c r="K776" i="6"/>
  <c r="K780" i="6"/>
  <c r="K784" i="6"/>
  <c r="K788" i="6"/>
  <c r="K792" i="6"/>
  <c r="K1441" i="6"/>
  <c r="K1449" i="6"/>
  <c r="K1457" i="6"/>
  <c r="K1461" i="6"/>
  <c r="J1465" i="6"/>
  <c r="K1465" i="6"/>
  <c r="K900" i="6"/>
  <c r="K910" i="6"/>
  <c r="K920" i="6"/>
  <c r="K924" i="6"/>
  <c r="K930" i="6"/>
  <c r="K934" i="6"/>
  <c r="K938" i="6"/>
  <c r="K942" i="6"/>
  <c r="K946" i="6"/>
  <c r="K950" i="6"/>
  <c r="K954" i="6"/>
  <c r="K958" i="6"/>
  <c r="K962" i="6"/>
  <c r="K966" i="6"/>
  <c r="K970" i="6"/>
  <c r="K974" i="6"/>
  <c r="K978" i="6"/>
  <c r="K1597" i="6"/>
  <c r="K1605" i="6"/>
  <c r="K1613" i="6"/>
  <c r="K1617" i="6"/>
  <c r="K1621" i="6"/>
  <c r="J1625" i="6"/>
  <c r="K1625" i="6"/>
  <c r="K1753" i="6"/>
  <c r="K1135" i="6"/>
  <c r="K1151" i="6"/>
  <c r="K1167" i="6"/>
  <c r="K1769" i="6"/>
  <c r="J1785" i="6"/>
  <c r="K1785" i="6"/>
  <c r="K1327" i="6"/>
  <c r="K1343" i="6"/>
  <c r="K1359" i="6"/>
  <c r="K1375" i="6"/>
  <c r="K889" i="6"/>
  <c r="K1594" i="6"/>
  <c r="K1043" i="6"/>
  <c r="K1051" i="6"/>
  <c r="K1059" i="6"/>
  <c r="K1067" i="6"/>
  <c r="J1075" i="6"/>
  <c r="K1075" i="6"/>
  <c r="K1731" i="6"/>
  <c r="K1743" i="6"/>
  <c r="K1751" i="6"/>
  <c r="J1173" i="6"/>
  <c r="K1173" i="6"/>
  <c r="K1787" i="6"/>
  <c r="J798" i="6"/>
  <c r="K798" i="6"/>
  <c r="J986" i="6"/>
  <c r="K986" i="6"/>
  <c r="K1141" i="6"/>
  <c r="K1157" i="6"/>
  <c r="K1775" i="6"/>
  <c r="K1315" i="6"/>
  <c r="K1333" i="6"/>
  <c r="K1349" i="6"/>
  <c r="K1365" i="6"/>
  <c r="K1097" i="6"/>
  <c r="K1107" i="6"/>
  <c r="K1115" i="6"/>
  <c r="K1123" i="6"/>
  <c r="K1379" i="6"/>
  <c r="K1383" i="6"/>
  <c r="K1387" i="6"/>
  <c r="K1391" i="6"/>
  <c r="K1395" i="6"/>
  <c r="J1395" i="6"/>
  <c r="K1399" i="6"/>
  <c r="J1399" i="6"/>
  <c r="K1884" i="6"/>
  <c r="K1892" i="6"/>
  <c r="K1898" i="6"/>
  <c r="K1902" i="6"/>
  <c r="K1906" i="6"/>
  <c r="K1910" i="6"/>
  <c r="K1914" i="6"/>
  <c r="K1473" i="6"/>
  <c r="K1479" i="6"/>
  <c r="K1483" i="6"/>
  <c r="K1487" i="6"/>
  <c r="K1491" i="6"/>
  <c r="K1495" i="6"/>
  <c r="K1499" i="6"/>
  <c r="K1503" i="6"/>
  <c r="K1507" i="6"/>
  <c r="K1511" i="6"/>
  <c r="K1515" i="6"/>
  <c r="K1519" i="6"/>
  <c r="K1523" i="6"/>
  <c r="K1527" i="6"/>
  <c r="K1531" i="6"/>
  <c r="K1535" i="6"/>
  <c r="K1539" i="6"/>
  <c r="K1543" i="6"/>
  <c r="K1547" i="6"/>
  <c r="K1551" i="6"/>
  <c r="K1555" i="6"/>
  <c r="J1555" i="6"/>
  <c r="K1559" i="6"/>
  <c r="J1559" i="6"/>
  <c r="K1918" i="6"/>
  <c r="K1926" i="6"/>
  <c r="K1930" i="6"/>
  <c r="K1934" i="6"/>
  <c r="K1938" i="6"/>
  <c r="K1942" i="6"/>
  <c r="K1946" i="6"/>
  <c r="J1946" i="6"/>
  <c r="K1631" i="6"/>
  <c r="K1635" i="6"/>
  <c r="K1639" i="6"/>
  <c r="K1643" i="6"/>
  <c r="K1647" i="6"/>
  <c r="K1651" i="6"/>
  <c r="K1655" i="6"/>
  <c r="K1659" i="6"/>
  <c r="K1663" i="6"/>
  <c r="K1667" i="6"/>
  <c r="K1671" i="6"/>
  <c r="K1675" i="6"/>
  <c r="K1679" i="6"/>
  <c r="K1683" i="6"/>
  <c r="K1687" i="6"/>
  <c r="K1691" i="6"/>
  <c r="K1695" i="6"/>
  <c r="K1699" i="6"/>
  <c r="K1703" i="6"/>
  <c r="K1707" i="6"/>
  <c r="K1711" i="6"/>
  <c r="J1715" i="6"/>
  <c r="K1989" i="6"/>
  <c r="K1993" i="6"/>
  <c r="K1997" i="6"/>
  <c r="K2001" i="6"/>
  <c r="K2005" i="6"/>
  <c r="K2009" i="6"/>
  <c r="J1722" i="6"/>
  <c r="K1722" i="6"/>
  <c r="K1831" i="6"/>
  <c r="K1835" i="6"/>
  <c r="K1839" i="6"/>
  <c r="K1843" i="6"/>
  <c r="K1847" i="6"/>
  <c r="K1851" i="6"/>
  <c r="K1855" i="6"/>
  <c r="K1859" i="6"/>
  <c r="K1863" i="6"/>
  <c r="K1867" i="6"/>
  <c r="K1871" i="6"/>
  <c r="K1875" i="6"/>
  <c r="K1879" i="6"/>
  <c r="J1883" i="6"/>
  <c r="K1883" i="6"/>
  <c r="K2021" i="6"/>
  <c r="K2025" i="6"/>
  <c r="K2029" i="6"/>
  <c r="K2033" i="6"/>
  <c r="K2037" i="6"/>
  <c r="K2041" i="6"/>
  <c r="K2045" i="6"/>
  <c r="K1951" i="6"/>
  <c r="K1955" i="6"/>
  <c r="K1959" i="6"/>
  <c r="K1963" i="6"/>
  <c r="K1967" i="6"/>
  <c r="K1971" i="6"/>
  <c r="K1975" i="6"/>
  <c r="K1979" i="6"/>
  <c r="K2051" i="6"/>
  <c r="K2055" i="6"/>
  <c r="K2059" i="6"/>
  <c r="K2063" i="6"/>
  <c r="K2067" i="6"/>
  <c r="K2071" i="6"/>
  <c r="K2075" i="6"/>
  <c r="K2079" i="6"/>
  <c r="K2083" i="6"/>
  <c r="K2087" i="6"/>
  <c r="K2091" i="6"/>
  <c r="K2095" i="6"/>
  <c r="K2099" i="6"/>
  <c r="K2103" i="6"/>
  <c r="K2107" i="6"/>
  <c r="K2111" i="6"/>
  <c r="K2115" i="6"/>
  <c r="K2119" i="6"/>
  <c r="K2123" i="6"/>
  <c r="K2127" i="6"/>
  <c r="K2131" i="6"/>
  <c r="K2135" i="6"/>
  <c r="K2139" i="6"/>
  <c r="K2143" i="6"/>
  <c r="J2147" i="6"/>
  <c r="K2147" i="6"/>
  <c r="J2151" i="6"/>
  <c r="K2151" i="6"/>
  <c r="J2155" i="6"/>
  <c r="K2155" i="6"/>
  <c r="J2159" i="6"/>
  <c r="J2163" i="6"/>
  <c r="K2163" i="6"/>
  <c r="J2167" i="6"/>
  <c r="K2167" i="6"/>
  <c r="J2171" i="6"/>
  <c r="K2171" i="6"/>
  <c r="J2175" i="6"/>
  <c r="J2179" i="6"/>
  <c r="K2179" i="6"/>
  <c r="J2183" i="6"/>
  <c r="K2183" i="6"/>
  <c r="J2187" i="6"/>
  <c r="K2187" i="6"/>
  <c r="J2200" i="6"/>
  <c r="K2200" i="6"/>
  <c r="J2216" i="6"/>
  <c r="K2216" i="6"/>
  <c r="J2232" i="6"/>
  <c r="K2232" i="6"/>
  <c r="J2248" i="6"/>
  <c r="K2248" i="6"/>
  <c r="J2264" i="6"/>
  <c r="K2264" i="6"/>
  <c r="J2280" i="6"/>
  <c r="J2191" i="6"/>
  <c r="J2207" i="6"/>
  <c r="J2223" i="6"/>
  <c r="K2223" i="6"/>
  <c r="J2241" i="6"/>
  <c r="K2241" i="6"/>
  <c r="J2257" i="6"/>
  <c r="K2257" i="6"/>
  <c r="J2273" i="6"/>
  <c r="J2289" i="6"/>
  <c r="J2298" i="6"/>
  <c r="K2298" i="6"/>
  <c r="J2306" i="6"/>
  <c r="J2314" i="6"/>
  <c r="K2314" i="6"/>
  <c r="J2322" i="6"/>
  <c r="J2330" i="6"/>
  <c r="K2330" i="6"/>
  <c r="J2338" i="6"/>
  <c r="J2190" i="6"/>
  <c r="K2190" i="6"/>
  <c r="J2206" i="6"/>
  <c r="K2206" i="6"/>
  <c r="J2222" i="6"/>
  <c r="K2222" i="6"/>
  <c r="J2238" i="6"/>
  <c r="K2238" i="6"/>
  <c r="J2254" i="6"/>
  <c r="K2254" i="6"/>
  <c r="J2270" i="6"/>
  <c r="K2270" i="6"/>
  <c r="J2286" i="6"/>
  <c r="K2286" i="6"/>
  <c r="J2197" i="6"/>
  <c r="J2213" i="6"/>
  <c r="J2227" i="6"/>
  <c r="K2227" i="6"/>
  <c r="J2243" i="6"/>
  <c r="J2259" i="6"/>
  <c r="K2259" i="6"/>
  <c r="J2275" i="6"/>
  <c r="K2275" i="6"/>
  <c r="J2291" i="6"/>
  <c r="J2301" i="6"/>
  <c r="J2309" i="6"/>
  <c r="K2309" i="6"/>
  <c r="J2317" i="6"/>
  <c r="K2317" i="6"/>
  <c r="J2325" i="6"/>
  <c r="K2325" i="6"/>
  <c r="J2333" i="6"/>
  <c r="K2333" i="6"/>
  <c r="J2341" i="6"/>
  <c r="K2341" i="6"/>
  <c r="J2459" i="6"/>
  <c r="K2459" i="6"/>
  <c r="J2475" i="6"/>
  <c r="J2491" i="6"/>
  <c r="J2507" i="6"/>
  <c r="J2523" i="6"/>
  <c r="J2462" i="6"/>
  <c r="J2478" i="6"/>
  <c r="J2494" i="6"/>
  <c r="J2510" i="6"/>
  <c r="J2345" i="6"/>
  <c r="K2349" i="6"/>
  <c r="J2349" i="6"/>
  <c r="J2353" i="6"/>
  <c r="K2357" i="6"/>
  <c r="J2357" i="6"/>
  <c r="J2361" i="6"/>
  <c r="K2365" i="6"/>
  <c r="J2365" i="6"/>
  <c r="J2369" i="6"/>
  <c r="K2373" i="6"/>
  <c r="J2373" i="6"/>
  <c r="J2377" i="6"/>
  <c r="K2381" i="6"/>
  <c r="J2381" i="6"/>
  <c r="J2385" i="6"/>
  <c r="K2389" i="6"/>
  <c r="J2389" i="6"/>
  <c r="J2393" i="6"/>
  <c r="K2397" i="6"/>
  <c r="J2397" i="6"/>
  <c r="J2401" i="6"/>
  <c r="K2405" i="6"/>
  <c r="J2405" i="6"/>
  <c r="J2409" i="6"/>
  <c r="K2413" i="6"/>
  <c r="J2413" i="6"/>
  <c r="J2417" i="6"/>
  <c r="K2421" i="6"/>
  <c r="J2421" i="6"/>
  <c r="J2425" i="6"/>
  <c r="J2429" i="6"/>
  <c r="J2433" i="6"/>
  <c r="K2437" i="6"/>
  <c r="J2437" i="6"/>
  <c r="J2441" i="6"/>
  <c r="K2445" i="6"/>
  <c r="J2445" i="6"/>
  <c r="J2449" i="6"/>
  <c r="J2465" i="6"/>
  <c r="J2481" i="6"/>
  <c r="J2497" i="6"/>
  <c r="J2513" i="6"/>
  <c r="J2456" i="6"/>
  <c r="K2456" i="6"/>
  <c r="J2472" i="6"/>
  <c r="K2472" i="6"/>
  <c r="J2488" i="6"/>
  <c r="K2488" i="6"/>
  <c r="J2504" i="6"/>
  <c r="K2504" i="6"/>
  <c r="J2520" i="6"/>
  <c r="K2520" i="6"/>
  <c r="J2527" i="6"/>
  <c r="K2527" i="6"/>
  <c r="J2531" i="6"/>
  <c r="J2535" i="6"/>
  <c r="K2535" i="6"/>
  <c r="J2539" i="6"/>
  <c r="J2543" i="6"/>
  <c r="K2543" i="6"/>
  <c r="J2547" i="6"/>
  <c r="J2551" i="6"/>
  <c r="K2551" i="6"/>
  <c r="J2555" i="6"/>
  <c r="J2559" i="6"/>
  <c r="J2563" i="6"/>
  <c r="J2567" i="6"/>
  <c r="K2567" i="6"/>
  <c r="J2571" i="6"/>
  <c r="J2575" i="6"/>
  <c r="K2575" i="6"/>
  <c r="J2579" i="6"/>
  <c r="J2583" i="6"/>
  <c r="K2583" i="6"/>
  <c r="J2587" i="6"/>
  <c r="J2591" i="6"/>
  <c r="J2595" i="6"/>
  <c r="J2599" i="6"/>
  <c r="K2599" i="6"/>
  <c r="J2603" i="6"/>
  <c r="K2603" i="6"/>
  <c r="J2607" i="6"/>
  <c r="K2607" i="6"/>
  <c r="J2611" i="6"/>
  <c r="J2615" i="6"/>
  <c r="K2615" i="6"/>
  <c r="J2619" i="6"/>
  <c r="J2623" i="6"/>
  <c r="K2623" i="6"/>
  <c r="J2627" i="6"/>
  <c r="J2631" i="6"/>
  <c r="K2631" i="6"/>
  <c r="J2635" i="6"/>
  <c r="J2639" i="6"/>
  <c r="J2643" i="6"/>
  <c r="J2647" i="6"/>
  <c r="K2647" i="6"/>
  <c r="J2651" i="6"/>
  <c r="K2651" i="6"/>
  <c r="J2655" i="6"/>
  <c r="K2655" i="6"/>
  <c r="J2659" i="6"/>
  <c r="J2663" i="6"/>
  <c r="K2663" i="6"/>
  <c r="J2667" i="6"/>
  <c r="J2671" i="6"/>
  <c r="K2671" i="6"/>
  <c r="J2675" i="6"/>
  <c r="J2679" i="6"/>
  <c r="K2679" i="6"/>
  <c r="J2683" i="6"/>
  <c r="J2687" i="6"/>
  <c r="K2687" i="6"/>
  <c r="J2691" i="6"/>
  <c r="J2695" i="6"/>
  <c r="K2695" i="6"/>
  <c r="J2699" i="6"/>
  <c r="J2703" i="6"/>
  <c r="K2703" i="6"/>
  <c r="J2707" i="6"/>
  <c r="J2711" i="6"/>
  <c r="K2711" i="6"/>
  <c r="J2715" i="6"/>
  <c r="J2719" i="6"/>
  <c r="K2719" i="6"/>
  <c r="J2732" i="6"/>
  <c r="K2732" i="6"/>
  <c r="J2748" i="6"/>
  <c r="J2764" i="6"/>
  <c r="J2780" i="6"/>
  <c r="J2796" i="6"/>
  <c r="K2796" i="6"/>
  <c r="J2735" i="6"/>
  <c r="J2751" i="6"/>
  <c r="J2767" i="6"/>
  <c r="J2783" i="6"/>
  <c r="J2722" i="6"/>
  <c r="K2722" i="6"/>
  <c r="J2738" i="6"/>
  <c r="J2754" i="6"/>
  <c r="J2770" i="6"/>
  <c r="J2786" i="6"/>
  <c r="J2725" i="6"/>
  <c r="K2725" i="6"/>
  <c r="J2741" i="6"/>
  <c r="J2757" i="6"/>
  <c r="K2757" i="6"/>
  <c r="J2773" i="6"/>
  <c r="K2773" i="6"/>
  <c r="J2789" i="6"/>
  <c r="K2789" i="6"/>
  <c r="J2799" i="6"/>
  <c r="J2803" i="6"/>
  <c r="K2803" i="6"/>
  <c r="J2807" i="6"/>
  <c r="J2811" i="6"/>
  <c r="J2815" i="6"/>
  <c r="J2819" i="6"/>
  <c r="K2819" i="6"/>
  <c r="J2823" i="6"/>
  <c r="J2827" i="6"/>
  <c r="K2827" i="6"/>
  <c r="J2831" i="6"/>
  <c r="J2835" i="6"/>
  <c r="K2835" i="6"/>
  <c r="J2839" i="6"/>
  <c r="J2843" i="6"/>
  <c r="K2843" i="6"/>
  <c r="J2847" i="6"/>
  <c r="J2851" i="6"/>
  <c r="K2851" i="6"/>
  <c r="J2855" i="6"/>
  <c r="J2859" i="6"/>
  <c r="K2859" i="6"/>
  <c r="J2863" i="6"/>
  <c r="J2867" i="6"/>
  <c r="K2867" i="6"/>
  <c r="J2871" i="6"/>
  <c r="J2875" i="6"/>
  <c r="J2879" i="6"/>
  <c r="J2883" i="6"/>
  <c r="K2883" i="6"/>
  <c r="J2887" i="6"/>
  <c r="J2891" i="6"/>
  <c r="K2891" i="6"/>
  <c r="J2895" i="6"/>
  <c r="J2899" i="6"/>
  <c r="K2899" i="6"/>
  <c r="J2903" i="6"/>
  <c r="J2907" i="6"/>
  <c r="K2907" i="6"/>
  <c r="J2911" i="6"/>
  <c r="J2915" i="6"/>
  <c r="K2915" i="6"/>
  <c r="J2919" i="6"/>
  <c r="J2923" i="6"/>
  <c r="K2923" i="6"/>
  <c r="J2927" i="6"/>
  <c r="J2931" i="6"/>
  <c r="K2931" i="6"/>
  <c r="J2935" i="6"/>
  <c r="J2939" i="6"/>
  <c r="J2943" i="6"/>
  <c r="J2947" i="6"/>
  <c r="K2947" i="6"/>
  <c r="J2951" i="6"/>
  <c r="J2955" i="6"/>
  <c r="J2959" i="6"/>
  <c r="J2963" i="6"/>
  <c r="K2963" i="6"/>
  <c r="J2967" i="6"/>
  <c r="J2971" i="6"/>
  <c r="K2971" i="6"/>
  <c r="J2975" i="6"/>
  <c r="J2979" i="6"/>
  <c r="K2979" i="6"/>
  <c r="J2983" i="6"/>
  <c r="J2987" i="6"/>
  <c r="K2987" i="6"/>
  <c r="J2991" i="6"/>
  <c r="J2995" i="6"/>
  <c r="K2995" i="6"/>
  <c r="J2999" i="6"/>
  <c r="J3003" i="6"/>
  <c r="K3003" i="6"/>
  <c r="J3011" i="6"/>
  <c r="K3011" i="6"/>
  <c r="J3027" i="6"/>
  <c r="K3027" i="6"/>
  <c r="J3016" i="6"/>
  <c r="K3016" i="6"/>
  <c r="J3032" i="6"/>
  <c r="K3032" i="6"/>
  <c r="J3039" i="6"/>
  <c r="J3009" i="6"/>
  <c r="K3009" i="6"/>
  <c r="J3025" i="6"/>
  <c r="K3025" i="6"/>
  <c r="J3014" i="6"/>
  <c r="J3030" i="6"/>
  <c r="J3040" i="6"/>
  <c r="K3040" i="6"/>
  <c r="J3140" i="6"/>
  <c r="K3140" i="6"/>
  <c r="J3156" i="6"/>
  <c r="K3156" i="6"/>
  <c r="J3172" i="6"/>
  <c r="K3172" i="6"/>
  <c r="J3186" i="6"/>
  <c r="J3202" i="6"/>
  <c r="K3202" i="6"/>
  <c r="J3218" i="6"/>
  <c r="J3234" i="6"/>
  <c r="K3234" i="6"/>
  <c r="J3245" i="6"/>
  <c r="J3253" i="6"/>
  <c r="J3261" i="6"/>
  <c r="J3269" i="6"/>
  <c r="J3147" i="6"/>
  <c r="J3163" i="6"/>
  <c r="J3179" i="6"/>
  <c r="J3195" i="6"/>
  <c r="J3211" i="6"/>
  <c r="J3227" i="6"/>
  <c r="K3048" i="6"/>
  <c r="J3048" i="6"/>
  <c r="J3052" i="6"/>
  <c r="K3056" i="6"/>
  <c r="J3056" i="6"/>
  <c r="J3060" i="6"/>
  <c r="K3064" i="6"/>
  <c r="J3064" i="6"/>
  <c r="J3068" i="6"/>
  <c r="J3072" i="6"/>
  <c r="J3076" i="6"/>
  <c r="K3080" i="6"/>
  <c r="J3080" i="6"/>
  <c r="J3084" i="6"/>
  <c r="J3088" i="6"/>
  <c r="J3092" i="6"/>
  <c r="K3096" i="6"/>
  <c r="J3096" i="6"/>
  <c r="J3100" i="6"/>
  <c r="J3104" i="6"/>
  <c r="J3108" i="6"/>
  <c r="K3112" i="6"/>
  <c r="J3112" i="6"/>
  <c r="J3116" i="6"/>
  <c r="J3120" i="6"/>
  <c r="J3124" i="6"/>
  <c r="K3128" i="6"/>
  <c r="J3128" i="6"/>
  <c r="J3132" i="6"/>
  <c r="J3136" i="6"/>
  <c r="J3146" i="6"/>
  <c r="K3146" i="6"/>
  <c r="J3162" i="6"/>
  <c r="K3162" i="6"/>
  <c r="J3178" i="6"/>
  <c r="K3178" i="6"/>
  <c r="J3196" i="6"/>
  <c r="J3212" i="6"/>
  <c r="J3228" i="6"/>
  <c r="J3240" i="6"/>
  <c r="J3248" i="6"/>
  <c r="K3248" i="6"/>
  <c r="J3256" i="6"/>
  <c r="J3264" i="6"/>
  <c r="K3264" i="6"/>
  <c r="K3272" i="6"/>
  <c r="J3272" i="6"/>
  <c r="J3153" i="6"/>
  <c r="J3169" i="6"/>
  <c r="J3185" i="6"/>
  <c r="J3201" i="6"/>
  <c r="K3201" i="6"/>
  <c r="J3217" i="6"/>
  <c r="K3217" i="6"/>
  <c r="J3233" i="6"/>
  <c r="K3233" i="6"/>
  <c r="J3373" i="6"/>
  <c r="J3372" i="6"/>
  <c r="J3383" i="6"/>
  <c r="J3391" i="6"/>
  <c r="K3391" i="6"/>
  <c r="J3399" i="6"/>
  <c r="J3407" i="6"/>
  <c r="K3407" i="6"/>
  <c r="J3273" i="6"/>
  <c r="J3277" i="6"/>
  <c r="K3281" i="6"/>
  <c r="J3281" i="6"/>
  <c r="J3285" i="6"/>
  <c r="J3289" i="6"/>
  <c r="J3293" i="6"/>
  <c r="K3297" i="6"/>
  <c r="J3297" i="6"/>
  <c r="J3301" i="6"/>
  <c r="J3305" i="6"/>
  <c r="J3309" i="6"/>
  <c r="K3313" i="6"/>
  <c r="J3313" i="6"/>
  <c r="J3317" i="6"/>
  <c r="J3321" i="6"/>
  <c r="J3325" i="6"/>
  <c r="K3329" i="6"/>
  <c r="J3329" i="6"/>
  <c r="J3333" i="6"/>
  <c r="J3337" i="6"/>
  <c r="J3341" i="6"/>
  <c r="K3345" i="6"/>
  <c r="J3345" i="6"/>
  <c r="J3349" i="6"/>
  <c r="J3353" i="6"/>
  <c r="J3357" i="6"/>
  <c r="K3361" i="6"/>
  <c r="J3361" i="6"/>
  <c r="J3371" i="6"/>
  <c r="J3370" i="6"/>
  <c r="K3370" i="6"/>
  <c r="J3384" i="6"/>
  <c r="J3392" i="6"/>
  <c r="K3392" i="6"/>
  <c r="J3400" i="6"/>
  <c r="J3408" i="6"/>
  <c r="K3408" i="6"/>
  <c r="J3502" i="6"/>
  <c r="K3502" i="6"/>
  <c r="J3518" i="6"/>
  <c r="K3518" i="6"/>
  <c r="J3505" i="6"/>
  <c r="J3521" i="6"/>
  <c r="J3530" i="6"/>
  <c r="J3534" i="6"/>
  <c r="J3538" i="6"/>
  <c r="K3538" i="6"/>
  <c r="J3542" i="6"/>
  <c r="J3548" i="6"/>
  <c r="J3556" i="6"/>
  <c r="K3556" i="6"/>
  <c r="J3564" i="6"/>
  <c r="J3572" i="6"/>
  <c r="K3572" i="6"/>
  <c r="J3512" i="6"/>
  <c r="J3415" i="6"/>
  <c r="J3419" i="6"/>
  <c r="K3423" i="6"/>
  <c r="J3423" i="6"/>
  <c r="K3427" i="6"/>
  <c r="J3427" i="6"/>
  <c r="J3431" i="6"/>
  <c r="J3435" i="6"/>
  <c r="K3439" i="6"/>
  <c r="J3439" i="6"/>
  <c r="K3443" i="6"/>
  <c r="J3443" i="6"/>
  <c r="J3447" i="6"/>
  <c r="J3451" i="6"/>
  <c r="K3455" i="6"/>
  <c r="J3455" i="6"/>
  <c r="K3459" i="6"/>
  <c r="J3459" i="6"/>
  <c r="J3463" i="6"/>
  <c r="J3467" i="6"/>
  <c r="K3471" i="6"/>
  <c r="J3471" i="6"/>
  <c r="K3475" i="6"/>
  <c r="J3475" i="6"/>
  <c r="J3479" i="6"/>
  <c r="J3483" i="6"/>
  <c r="K3487" i="6"/>
  <c r="J3487" i="6"/>
  <c r="K3491" i="6"/>
  <c r="J3491" i="6"/>
  <c r="J3495" i="6"/>
  <c r="J3499" i="6"/>
  <c r="K3499" i="6"/>
  <c r="J3515" i="6"/>
  <c r="J3545" i="6"/>
  <c r="K3545" i="6"/>
  <c r="J3553" i="6"/>
  <c r="J3561" i="6"/>
  <c r="K3561" i="6"/>
  <c r="J3569" i="6"/>
  <c r="J3642" i="6"/>
  <c r="J3655" i="6"/>
  <c r="K3655" i="6"/>
  <c r="J3663" i="6"/>
  <c r="J3633" i="6"/>
  <c r="K3649" i="6"/>
  <c r="J3649" i="6"/>
  <c r="J3644" i="6"/>
  <c r="J3656" i="6"/>
  <c r="J3664" i="6"/>
  <c r="K3664" i="6"/>
  <c r="J3574" i="6"/>
  <c r="J3578" i="6"/>
  <c r="K3582" i="6"/>
  <c r="J3582" i="6"/>
  <c r="K3586" i="6"/>
  <c r="J3586" i="6"/>
  <c r="J3590" i="6"/>
  <c r="J3594" i="6"/>
  <c r="K3598" i="6"/>
  <c r="J3598" i="6"/>
  <c r="K3602" i="6"/>
  <c r="J3602" i="6"/>
  <c r="J3606" i="6"/>
  <c r="J3610" i="6"/>
  <c r="K3614" i="6"/>
  <c r="J3614" i="6"/>
  <c r="K3618" i="6"/>
  <c r="J3618" i="6"/>
  <c r="J3622" i="6"/>
  <c r="J3626" i="6"/>
  <c r="K3630" i="6"/>
  <c r="J3630" i="6"/>
  <c r="K3643" i="6"/>
  <c r="J3643" i="6"/>
  <c r="J3710" i="6"/>
  <c r="J3726" i="6"/>
  <c r="K3726" i="6"/>
  <c r="J3742" i="6"/>
  <c r="K3742" i="6"/>
  <c r="J3709" i="6"/>
  <c r="K3709" i="6"/>
  <c r="J3727" i="6"/>
  <c r="J3743" i="6"/>
  <c r="J3756" i="6"/>
  <c r="J3764" i="6"/>
  <c r="J3772" i="6"/>
  <c r="K3772" i="6"/>
  <c r="J3780" i="6"/>
  <c r="J3788" i="6"/>
  <c r="K3788" i="6"/>
  <c r="J3708" i="6"/>
  <c r="J3724" i="6"/>
  <c r="J3740" i="6"/>
  <c r="K3671" i="6"/>
  <c r="J3671" i="6"/>
  <c r="K3675" i="6"/>
  <c r="J3675" i="6"/>
  <c r="J3679" i="6"/>
  <c r="J3683" i="6"/>
  <c r="K3687" i="6"/>
  <c r="J3687" i="6"/>
  <c r="K3691" i="6"/>
  <c r="J3691" i="6"/>
  <c r="J3695" i="6"/>
  <c r="J3699" i="6"/>
  <c r="J3703" i="6"/>
  <c r="K3703" i="6"/>
  <c r="J3717" i="6"/>
  <c r="J3733" i="6"/>
  <c r="J3749" i="6"/>
  <c r="J3757" i="6"/>
  <c r="K3757" i="6"/>
  <c r="J3765" i="6"/>
  <c r="K3765" i="6"/>
  <c r="J3773" i="6"/>
  <c r="J3781" i="6"/>
  <c r="K3781" i="6"/>
  <c r="J3789" i="6"/>
  <c r="J3798" i="6"/>
  <c r="K3798" i="6"/>
  <c r="J3802" i="6"/>
  <c r="K3802" i="6"/>
  <c r="J3806" i="6"/>
  <c r="J3810" i="6"/>
  <c r="J3816" i="6"/>
  <c r="K3816" i="6"/>
  <c r="J3824" i="6"/>
  <c r="J3832" i="6"/>
  <c r="K3832" i="6"/>
  <c r="J3840" i="6"/>
  <c r="J3848" i="6"/>
  <c r="J3813" i="6"/>
  <c r="K3813" i="6"/>
  <c r="J3821" i="6"/>
  <c r="J3829" i="6"/>
  <c r="K3829" i="6"/>
  <c r="J3837" i="6"/>
  <c r="J3845" i="6"/>
  <c r="K3845" i="6"/>
  <c r="K3851" i="6"/>
  <c r="J3851" i="6"/>
  <c r="J3855" i="6"/>
  <c r="J3859" i="6"/>
  <c r="J3863" i="6"/>
  <c r="K3867" i="6"/>
  <c r="J3867" i="6"/>
  <c r="J3871" i="6"/>
  <c r="K3875" i="6"/>
  <c r="J3875" i="6"/>
  <c r="J3879" i="6"/>
  <c r="J3883" i="6"/>
  <c r="J3887" i="6"/>
  <c r="K3887" i="6"/>
  <c r="J3891" i="6"/>
  <c r="K3891" i="6"/>
  <c r="J3895" i="6"/>
  <c r="J3899" i="6"/>
  <c r="J3903" i="6"/>
  <c r="J3907" i="6"/>
  <c r="K3907" i="6"/>
  <c r="J3911" i="6"/>
  <c r="J3915" i="6"/>
  <c r="J3919" i="6"/>
  <c r="J3923" i="6"/>
  <c r="K3923" i="6"/>
  <c r="J3927" i="6"/>
  <c r="J3931" i="6"/>
  <c r="J3946" i="6"/>
  <c r="J3962" i="6"/>
  <c r="J3935" i="6"/>
  <c r="J3951" i="6"/>
  <c r="J3964" i="6"/>
  <c r="J3940" i="6"/>
  <c r="J3956" i="6"/>
  <c r="K3937" i="6"/>
  <c r="J3937" i="6"/>
  <c r="K3953" i="6"/>
  <c r="J3953" i="6"/>
  <c r="J3967" i="6"/>
  <c r="J3975" i="6"/>
  <c r="J3983" i="6"/>
  <c r="J3991" i="6"/>
  <c r="J3999" i="6"/>
  <c r="K3999" i="6"/>
  <c r="J4007" i="6"/>
  <c r="J4013" i="6"/>
  <c r="K4013" i="6"/>
  <c r="J3978" i="6"/>
  <c r="J3986" i="6"/>
  <c r="J3994" i="6"/>
  <c r="J4002" i="6"/>
  <c r="J4010" i="6"/>
  <c r="J4015" i="6"/>
  <c r="K4015" i="6"/>
  <c r="J4050" i="6"/>
  <c r="J4034" i="6"/>
  <c r="J4042" i="6"/>
  <c r="J4053" i="6"/>
  <c r="J4023" i="6"/>
  <c r="J4027" i="6"/>
  <c r="K4031" i="6"/>
  <c r="J4031" i="6"/>
  <c r="J4052" i="6"/>
  <c r="J4035" i="6"/>
  <c r="J4043" i="6"/>
  <c r="J4059" i="6"/>
  <c r="J4072" i="6"/>
  <c r="J4076" i="6"/>
  <c r="K4076" i="6"/>
  <c r="J4080" i="6"/>
  <c r="J4064" i="6"/>
  <c r="J4083" i="6"/>
  <c r="J4087" i="6"/>
  <c r="J4091" i="6"/>
  <c r="K4095" i="6"/>
  <c r="J4095" i="6"/>
  <c r="K1206" i="6"/>
  <c r="K325" i="6"/>
  <c r="L1288" i="6"/>
  <c r="L1280" i="6"/>
  <c r="L1763" i="6"/>
  <c r="L389" i="6"/>
  <c r="A389" i="6" s="1"/>
  <c r="L486" i="6"/>
  <c r="A486" i="6" s="1"/>
  <c r="L1925" i="6"/>
  <c r="J566" i="6"/>
  <c r="K566" i="6"/>
  <c r="L2018" i="6"/>
  <c r="L661" i="6"/>
  <c r="L838" i="6"/>
  <c r="A838" i="6" s="1"/>
  <c r="L926" i="6"/>
  <c r="L1101" i="6"/>
  <c r="J1314" i="6"/>
  <c r="J1471" i="6"/>
  <c r="L610" i="6"/>
  <c r="A610" i="6" s="1"/>
  <c r="K326" i="6"/>
  <c r="L264" i="6"/>
  <c r="L250" i="6"/>
  <c r="L1767" i="6"/>
  <c r="L388" i="6"/>
  <c r="L375" i="6"/>
  <c r="L1886" i="6"/>
  <c r="L473" i="6"/>
  <c r="A473" i="6" s="1"/>
  <c r="L463" i="6"/>
  <c r="L453" i="6"/>
  <c r="L449" i="6"/>
  <c r="L439" i="6"/>
  <c r="L429" i="6"/>
  <c r="L425" i="6"/>
  <c r="J574" i="6"/>
  <c r="K574" i="6"/>
  <c r="L553" i="6"/>
  <c r="L549" i="6"/>
  <c r="L539" i="6"/>
  <c r="L529" i="6"/>
  <c r="L525" i="6"/>
  <c r="J2019" i="6"/>
  <c r="K2019" i="6"/>
  <c r="J662" i="6"/>
  <c r="K662" i="6"/>
  <c r="L641" i="6"/>
  <c r="L637" i="6"/>
  <c r="L627" i="6"/>
  <c r="L617" i="6"/>
  <c r="L613" i="6"/>
  <c r="L730" i="6"/>
  <c r="L726" i="6"/>
  <c r="L716" i="6"/>
  <c r="L709" i="6"/>
  <c r="K837" i="6"/>
  <c r="L816" i="6"/>
  <c r="L806" i="6"/>
  <c r="L802" i="6"/>
  <c r="L913" i="6"/>
  <c r="A913" i="6" s="1"/>
  <c r="L903" i="6"/>
  <c r="L896" i="6"/>
  <c r="L1001" i="6"/>
  <c r="A1001" i="6" s="1"/>
  <c r="L991" i="6"/>
  <c r="K1101" i="6"/>
  <c r="L1083" i="6"/>
  <c r="J1476" i="6"/>
  <c r="K1476" i="6"/>
  <c r="J1630" i="6"/>
  <c r="K1630" i="6"/>
  <c r="L1268" i="6"/>
  <c r="L324" i="6"/>
  <c r="L1203" i="6"/>
  <c r="L515" i="6"/>
  <c r="A515" i="6" s="1"/>
  <c r="L532" i="6"/>
  <c r="L546" i="6"/>
  <c r="L560" i="6"/>
  <c r="L576" i="6"/>
  <c r="L584" i="6"/>
  <c r="L592" i="6"/>
  <c r="L600" i="6"/>
  <c r="L611" i="6"/>
  <c r="L1258" i="6"/>
  <c r="L1273" i="6"/>
  <c r="L631" i="6"/>
  <c r="L645" i="6"/>
  <c r="L1249" i="6"/>
  <c r="L1257" i="6"/>
  <c r="L234" i="6"/>
  <c r="A234" i="6" s="1"/>
  <c r="L246" i="6"/>
  <c r="L256" i="6"/>
  <c r="L260" i="6"/>
  <c r="L270" i="6"/>
  <c r="L280" i="6"/>
  <c r="L284" i="6"/>
  <c r="L294" i="6"/>
  <c r="L304" i="6"/>
  <c r="L308" i="6"/>
  <c r="L314" i="6"/>
  <c r="L318" i="6"/>
  <c r="L322" i="6"/>
  <c r="L1182" i="6"/>
  <c r="L1190" i="6"/>
  <c r="L1198" i="6"/>
  <c r="L431" i="6"/>
  <c r="L435" i="6"/>
  <c r="L445" i="6"/>
  <c r="L455" i="6"/>
  <c r="L459" i="6"/>
  <c r="L469" i="6"/>
  <c r="L479" i="6"/>
  <c r="L483" i="6"/>
  <c r="L489" i="6"/>
  <c r="L493" i="6"/>
  <c r="L497" i="6"/>
  <c r="L501" i="6"/>
  <c r="L505" i="6"/>
  <c r="L509" i="6"/>
  <c r="L1212" i="6"/>
  <c r="L1220" i="6"/>
  <c r="L1228" i="6"/>
  <c r="L1236" i="6"/>
  <c r="L273" i="6"/>
  <c r="L277" i="6"/>
  <c r="L287" i="6"/>
  <c r="L301" i="6"/>
  <c r="A301" i="6" s="1"/>
  <c r="L1724" i="6"/>
  <c r="L1596" i="6"/>
  <c r="L1604" i="6"/>
  <c r="L1612" i="6"/>
  <c r="A1612" i="6" s="1"/>
  <c r="L149" i="6"/>
  <c r="L153" i="6"/>
  <c r="L163" i="6"/>
  <c r="L173" i="6"/>
  <c r="L177" i="6"/>
  <c r="L187" i="6"/>
  <c r="L197" i="6"/>
  <c r="L201" i="6"/>
  <c r="L211" i="6"/>
  <c r="L221" i="6"/>
  <c r="L1568" i="6"/>
  <c r="L49" i="6"/>
  <c r="L53" i="6"/>
  <c r="L63" i="6"/>
  <c r="L73" i="6"/>
  <c r="L77" i="6"/>
  <c r="L87" i="6"/>
  <c r="L97" i="6"/>
  <c r="L101" i="6"/>
  <c r="L111" i="6"/>
  <c r="L125" i="6"/>
  <c r="L1436" i="6"/>
  <c r="L1444" i="6"/>
  <c r="L1452" i="6"/>
  <c r="L3" i="6"/>
  <c r="L7" i="6"/>
  <c r="L11" i="6"/>
  <c r="L15" i="6"/>
  <c r="L19" i="6"/>
  <c r="L23" i="6"/>
  <c r="L27" i="6"/>
  <c r="L31" i="6"/>
  <c r="L35" i="6"/>
  <c r="L39" i="6"/>
  <c r="L43" i="6"/>
  <c r="L47" i="6"/>
  <c r="L1408" i="6"/>
  <c r="L1416" i="6"/>
  <c r="L1424" i="6"/>
  <c r="L57" i="6"/>
  <c r="L67" i="6"/>
  <c r="L71" i="6"/>
  <c r="L81" i="6"/>
  <c r="L91" i="6"/>
  <c r="L95" i="6"/>
  <c r="L105" i="6"/>
  <c r="L115" i="6"/>
  <c r="L119" i="6"/>
  <c r="L129" i="6"/>
  <c r="L230" i="6"/>
  <c r="L1234" i="6"/>
  <c r="L517" i="6"/>
  <c r="L535" i="6"/>
  <c r="L555" i="6"/>
  <c r="L569" i="6"/>
  <c r="L579" i="6"/>
  <c r="L587" i="6"/>
  <c r="L595" i="6"/>
  <c r="L603" i="6"/>
  <c r="L1247" i="6"/>
  <c r="L1263" i="6"/>
  <c r="L620" i="6"/>
  <c r="L634" i="6"/>
  <c r="L648" i="6"/>
  <c r="L796" i="6"/>
  <c r="L1468" i="6"/>
  <c r="A1468" i="6" s="1"/>
  <c r="L983" i="6"/>
  <c r="L1627" i="6"/>
  <c r="L1048" i="6"/>
  <c r="L1056" i="6"/>
  <c r="L1064" i="6"/>
  <c r="L1072" i="6"/>
  <c r="L1734" i="6"/>
  <c r="L1744" i="6"/>
  <c r="L1752" i="6"/>
  <c r="A1752" i="6" s="1"/>
  <c r="L1099" i="6"/>
  <c r="L1109" i="6"/>
  <c r="L1117" i="6"/>
  <c r="L1125" i="6"/>
  <c r="L663" i="6"/>
  <c r="L667" i="6"/>
  <c r="L671" i="6"/>
  <c r="L675" i="6"/>
  <c r="L679" i="6"/>
  <c r="L683" i="6"/>
  <c r="L687" i="6"/>
  <c r="L691" i="6"/>
  <c r="L695" i="6"/>
  <c r="L699" i="6"/>
  <c r="L703" i="6"/>
  <c r="A703" i="6" s="1"/>
  <c r="L1277" i="6"/>
  <c r="L1285" i="6"/>
  <c r="L1293" i="6"/>
  <c r="L1301" i="6"/>
  <c r="L1305" i="6"/>
  <c r="A1305" i="6" s="1"/>
  <c r="L1403" i="6"/>
  <c r="L1411" i="6"/>
  <c r="L1419" i="6"/>
  <c r="L1427" i="6"/>
  <c r="L1431" i="6"/>
  <c r="L1435" i="6"/>
  <c r="L719" i="6"/>
  <c r="L723" i="6"/>
  <c r="L733" i="6"/>
  <c r="L743" i="6"/>
  <c r="L747" i="6"/>
  <c r="L753" i="6"/>
  <c r="L757" i="6"/>
  <c r="L761" i="6"/>
  <c r="L765" i="6"/>
  <c r="L769" i="6"/>
  <c r="L773" i="6"/>
  <c r="L777" i="6"/>
  <c r="L781" i="6"/>
  <c r="L785" i="6"/>
  <c r="L789" i="6"/>
  <c r="L793" i="6"/>
  <c r="L1442" i="6"/>
  <c r="L1450" i="6"/>
  <c r="L1458" i="6"/>
  <c r="L1462" i="6"/>
  <c r="L892" i="6"/>
  <c r="A892" i="6" s="1"/>
  <c r="L907" i="6"/>
  <c r="L911" i="6"/>
  <c r="L921" i="6"/>
  <c r="L927" i="6"/>
  <c r="L931" i="6"/>
  <c r="L935" i="6"/>
  <c r="L939" i="6"/>
  <c r="L943" i="6"/>
  <c r="L947" i="6"/>
  <c r="L951" i="6"/>
  <c r="L955" i="6"/>
  <c r="L959" i="6"/>
  <c r="L963" i="6"/>
  <c r="L967" i="6"/>
  <c r="L971" i="6"/>
  <c r="L975" i="6"/>
  <c r="L979" i="6"/>
  <c r="L1598" i="6"/>
  <c r="L1606" i="6"/>
  <c r="L1614" i="6"/>
  <c r="L1618" i="6"/>
  <c r="L1622" i="6"/>
  <c r="L1077" i="6"/>
  <c r="L1755" i="6"/>
  <c r="A1755" i="6" s="1"/>
  <c r="L889" i="6"/>
  <c r="L1594" i="6"/>
  <c r="L1043" i="6"/>
  <c r="L1051" i="6"/>
  <c r="L1059" i="6"/>
  <c r="L1067" i="6"/>
  <c r="L1075" i="6"/>
  <c r="L1731" i="6"/>
  <c r="L1743" i="6"/>
  <c r="L1751" i="6"/>
  <c r="L1098" i="6"/>
  <c r="L1108" i="6"/>
  <c r="L1116" i="6"/>
  <c r="L1124" i="6"/>
  <c r="L809" i="6"/>
  <c r="L819" i="6"/>
  <c r="L823" i="6"/>
  <c r="L833" i="6"/>
  <c r="L839" i="6"/>
  <c r="L843" i="6"/>
  <c r="L847" i="6"/>
  <c r="L851" i="6"/>
  <c r="L855" i="6"/>
  <c r="L859" i="6"/>
  <c r="L863" i="6"/>
  <c r="L867" i="6"/>
  <c r="L871" i="6"/>
  <c r="L875" i="6"/>
  <c r="L879" i="6"/>
  <c r="L883" i="6"/>
  <c r="L887" i="6"/>
  <c r="L1570" i="6"/>
  <c r="L1578" i="6"/>
  <c r="L1584" i="6"/>
  <c r="L1588" i="6"/>
  <c r="L997" i="6"/>
  <c r="L1007" i="6"/>
  <c r="L1011" i="6"/>
  <c r="L1017" i="6"/>
  <c r="L1021" i="6"/>
  <c r="L1025" i="6"/>
  <c r="L1029" i="6"/>
  <c r="L1033" i="6"/>
  <c r="L1037" i="6"/>
  <c r="L1041" i="6"/>
  <c r="L1081" i="6"/>
  <c r="L1828" i="6"/>
  <c r="L1836" i="6"/>
  <c r="L1844" i="6"/>
  <c r="L1852" i="6"/>
  <c r="L1878" i="6"/>
  <c r="L2046" i="6"/>
  <c r="L1791" i="6"/>
  <c r="L1795" i="6"/>
  <c r="L1799" i="6"/>
  <c r="L1803" i="6"/>
  <c r="L1807" i="6"/>
  <c r="L1811" i="6"/>
  <c r="L1815" i="6"/>
  <c r="L1819" i="6"/>
  <c r="L1823" i="6"/>
  <c r="L1827" i="6"/>
  <c r="L1716" i="6"/>
  <c r="L2012" i="6"/>
  <c r="L1831" i="6"/>
  <c r="L1839" i="6"/>
  <c r="L1847" i="6"/>
  <c r="L1855" i="6"/>
  <c r="L1860" i="6"/>
  <c r="L1864" i="6"/>
  <c r="L1868" i="6"/>
  <c r="L1872" i="6"/>
  <c r="L2016" i="6"/>
  <c r="L2022" i="6"/>
  <c r="L2026" i="6"/>
  <c r="L2030" i="6"/>
  <c r="L2034" i="6"/>
  <c r="L2038" i="6"/>
  <c r="L2042" i="6"/>
  <c r="L1952" i="6"/>
  <c r="L1129" i="6"/>
  <c r="L1133" i="6"/>
  <c r="L1137" i="6"/>
  <c r="L1141" i="6"/>
  <c r="L1145" i="6"/>
  <c r="L1149" i="6"/>
  <c r="L1153" i="6"/>
  <c r="L1157" i="6"/>
  <c r="L1161" i="6"/>
  <c r="L1165" i="6"/>
  <c r="L1169" i="6"/>
  <c r="A1169" i="6" s="1"/>
  <c r="L1173" i="6"/>
  <c r="A1173" i="6" s="1"/>
  <c r="L1757" i="6"/>
  <c r="L1765" i="6"/>
  <c r="L1771" i="6"/>
  <c r="L1775" i="6"/>
  <c r="L1779" i="6"/>
  <c r="L1783" i="6"/>
  <c r="L1787" i="6"/>
  <c r="L1317" i="6"/>
  <c r="L1323" i="6"/>
  <c r="L1327" i="6"/>
  <c r="L1331" i="6"/>
  <c r="L1335" i="6"/>
  <c r="L1339" i="6"/>
  <c r="L1343" i="6"/>
  <c r="L1347" i="6"/>
  <c r="L1351" i="6"/>
  <c r="L1355" i="6"/>
  <c r="L1359" i="6"/>
  <c r="L1363" i="6"/>
  <c r="L1367" i="6"/>
  <c r="L1371" i="6"/>
  <c r="L1375" i="6"/>
  <c r="L1379" i="6"/>
  <c r="L1383" i="6"/>
  <c r="L1387" i="6"/>
  <c r="L1391" i="6"/>
  <c r="L1395" i="6"/>
  <c r="L1399" i="6"/>
  <c r="L1884" i="6"/>
  <c r="L1892" i="6"/>
  <c r="L1898" i="6"/>
  <c r="L1902" i="6"/>
  <c r="L1906" i="6"/>
  <c r="L1910" i="6"/>
  <c r="L1914" i="6"/>
  <c r="L1473" i="6"/>
  <c r="L1479" i="6"/>
  <c r="L1483" i="6"/>
  <c r="L1487" i="6"/>
  <c r="L1491" i="6"/>
  <c r="L1495" i="6"/>
  <c r="L1499" i="6"/>
  <c r="L1503" i="6"/>
  <c r="L1507" i="6"/>
  <c r="L1511" i="6"/>
  <c r="L1515" i="6"/>
  <c r="L1519" i="6"/>
  <c r="L1523" i="6"/>
  <c r="L1527" i="6"/>
  <c r="L1531" i="6"/>
  <c r="L1535" i="6"/>
  <c r="L1539" i="6"/>
  <c r="L1543" i="6"/>
  <c r="L1547" i="6"/>
  <c r="L1551" i="6"/>
  <c r="L1555" i="6"/>
  <c r="A1555" i="6" s="1"/>
  <c r="L1559" i="6"/>
  <c r="A1559" i="6" s="1"/>
  <c r="L1918" i="6"/>
  <c r="L1926" i="6"/>
  <c r="L1930" i="6"/>
  <c r="L1934" i="6"/>
  <c r="L1938" i="6"/>
  <c r="L1942" i="6"/>
  <c r="L1946" i="6"/>
  <c r="A1946" i="6" s="1"/>
  <c r="L1631" i="6"/>
  <c r="L1635" i="6"/>
  <c r="L1639" i="6"/>
  <c r="L1643" i="6"/>
  <c r="L1647" i="6"/>
  <c r="L1651" i="6"/>
  <c r="L1655" i="6"/>
  <c r="L1659" i="6"/>
  <c r="L1663" i="6"/>
  <c r="L1667" i="6"/>
  <c r="L1671" i="6"/>
  <c r="L1675" i="6"/>
  <c r="L1679" i="6"/>
  <c r="L1683" i="6"/>
  <c r="L1687" i="6"/>
  <c r="L1691" i="6"/>
  <c r="L1695" i="6"/>
  <c r="L1699" i="6"/>
  <c r="L1703" i="6"/>
  <c r="L1707" i="6"/>
  <c r="L1711" i="6"/>
  <c r="L1715" i="6"/>
  <c r="L1989" i="6"/>
  <c r="L1993" i="6"/>
  <c r="L1997" i="6"/>
  <c r="L2001" i="6"/>
  <c r="L2005" i="6"/>
  <c r="L2009" i="6"/>
  <c r="L1883" i="6"/>
  <c r="A1883" i="6" s="1"/>
  <c r="L2227" i="6"/>
  <c r="L2243" i="6"/>
  <c r="A2243" i="6" s="1"/>
  <c r="L2259" i="6"/>
  <c r="A2259" i="6" s="1"/>
  <c r="L2275" i="6"/>
  <c r="L1956" i="6"/>
  <c r="L1960" i="6"/>
  <c r="L1964" i="6"/>
  <c r="L1968" i="6"/>
  <c r="L1972" i="6"/>
  <c r="L1976" i="6"/>
  <c r="L1980" i="6"/>
  <c r="L2052" i="6"/>
  <c r="L2056" i="6"/>
  <c r="L2060" i="6"/>
  <c r="L2064" i="6"/>
  <c r="L2068" i="6"/>
  <c r="L2072" i="6"/>
  <c r="L2076" i="6"/>
  <c r="L2084" i="6"/>
  <c r="L2088" i="6"/>
  <c r="L2092" i="6"/>
  <c r="L2096" i="6"/>
  <c r="L2100" i="6"/>
  <c r="L2104" i="6"/>
  <c r="L2108" i="6"/>
  <c r="L2112" i="6"/>
  <c r="L2116" i="6"/>
  <c r="L2120" i="6"/>
  <c r="L2124" i="6"/>
  <c r="L2128" i="6"/>
  <c r="L2132" i="6"/>
  <c r="L2136" i="6"/>
  <c r="L2140" i="6"/>
  <c r="L2144" i="6"/>
  <c r="L2152" i="6"/>
  <c r="A2152" i="6" s="1"/>
  <c r="L2160" i="6"/>
  <c r="L2168" i="6"/>
  <c r="L2176" i="6"/>
  <c r="A2176" i="6" s="1"/>
  <c r="L2184" i="6"/>
  <c r="A2184" i="6" s="1"/>
  <c r="L2284" i="6"/>
  <c r="L2195" i="6"/>
  <c r="A2195" i="6" s="1"/>
  <c r="L2211" i="6"/>
  <c r="A2211" i="6" s="1"/>
  <c r="L2293" i="6"/>
  <c r="L2202" i="6"/>
  <c r="L2234" i="6"/>
  <c r="A2234" i="6" s="1"/>
  <c r="L2250" i="6"/>
  <c r="L2266" i="6"/>
  <c r="L2282" i="6"/>
  <c r="L2456" i="6"/>
  <c r="A2456" i="6" s="1"/>
  <c r="L2472" i="6"/>
  <c r="L2488" i="6"/>
  <c r="L2504" i="6"/>
  <c r="L2520" i="6"/>
  <c r="A2520" i="6" s="1"/>
  <c r="L2463" i="6"/>
  <c r="L2479" i="6"/>
  <c r="L2511" i="6"/>
  <c r="A2511" i="6" s="1"/>
  <c r="L2450" i="6"/>
  <c r="L2466" i="6"/>
  <c r="L2482" i="6"/>
  <c r="L2498" i="6"/>
  <c r="A2498" i="6" s="1"/>
  <c r="L2514" i="6"/>
  <c r="L2533" i="6"/>
  <c r="L2541" i="6"/>
  <c r="A2541" i="6" s="1"/>
  <c r="L2549" i="6"/>
  <c r="A2549" i="6" s="1"/>
  <c r="L2294" i="6"/>
  <c r="L2298" i="6"/>
  <c r="A2298" i="6" s="1"/>
  <c r="L2310" i="6"/>
  <c r="A2310" i="6" s="1"/>
  <c r="L2314" i="6"/>
  <c r="L2326" i="6"/>
  <c r="A2326" i="6" s="1"/>
  <c r="L2330" i="6"/>
  <c r="A2330" i="6" s="1"/>
  <c r="L2338" i="6"/>
  <c r="L2342" i="6"/>
  <c r="L2346" i="6"/>
  <c r="A2346" i="6" s="1"/>
  <c r="L2350" i="6"/>
  <c r="A2350" i="6" s="1"/>
  <c r="L2358" i="6"/>
  <c r="L2362" i="6"/>
  <c r="A2362" i="6" s="1"/>
  <c r="L2366" i="6"/>
  <c r="L2370" i="6"/>
  <c r="L2374" i="6"/>
  <c r="L2378" i="6"/>
  <c r="L2390" i="6"/>
  <c r="L2394" i="6"/>
  <c r="L2402" i="6"/>
  <c r="L2406" i="6"/>
  <c r="L2410" i="6"/>
  <c r="L2414" i="6"/>
  <c r="A2414" i="6" s="1"/>
  <c r="L2418" i="6"/>
  <c r="L2422" i="6"/>
  <c r="L2426" i="6"/>
  <c r="L2434" i="6"/>
  <c r="A2434" i="6" s="1"/>
  <c r="L2438" i="6"/>
  <c r="L2442" i="6"/>
  <c r="A2442" i="6" s="1"/>
  <c r="L2453" i="6"/>
  <c r="A2453" i="6" s="1"/>
  <c r="L2469" i="6"/>
  <c r="L2485" i="6"/>
  <c r="A2485" i="6" s="1"/>
  <c r="L2501" i="6"/>
  <c r="A2501" i="6" s="1"/>
  <c r="L2517" i="6"/>
  <c r="A2517" i="6" s="1"/>
  <c r="L2562" i="6"/>
  <c r="L2570" i="6"/>
  <c r="A2570" i="6" s="1"/>
  <c r="L2578" i="6"/>
  <c r="A2578" i="6" s="1"/>
  <c r="L2586" i="6"/>
  <c r="A2586" i="6" s="1"/>
  <c r="L2602" i="6"/>
  <c r="A2602" i="6" s="1"/>
  <c r="L2618" i="6"/>
  <c r="L2626" i="6"/>
  <c r="L2634" i="6"/>
  <c r="A2634" i="6" s="1"/>
  <c r="L2642" i="6"/>
  <c r="L2650" i="6"/>
  <c r="L2666" i="6"/>
  <c r="L2670" i="6"/>
  <c r="A2670" i="6" s="1"/>
  <c r="L2674" i="6"/>
  <c r="L2682" i="6"/>
  <c r="A2682" i="6" s="1"/>
  <c r="L2690" i="6"/>
  <c r="L2698" i="6"/>
  <c r="A2698" i="6" s="1"/>
  <c r="L2714" i="6"/>
  <c r="L2744" i="6"/>
  <c r="A2744" i="6" s="1"/>
  <c r="L2760" i="6"/>
  <c r="L2776" i="6"/>
  <c r="A2776" i="6" s="1"/>
  <c r="L2792" i="6"/>
  <c r="A2792" i="6" s="1"/>
  <c r="L2747" i="6"/>
  <c r="L2779" i="6"/>
  <c r="A2779" i="6" s="1"/>
  <c r="L2795" i="6"/>
  <c r="A2795" i="6" s="1"/>
  <c r="L2800" i="6"/>
  <c r="L2808" i="6"/>
  <c r="A2808" i="6" s="1"/>
  <c r="L2824" i="6"/>
  <c r="A2824" i="6" s="1"/>
  <c r="L2730" i="6"/>
  <c r="L3018" i="6"/>
  <c r="A3018" i="6" s="1"/>
  <c r="L2840" i="6"/>
  <c r="L2848" i="6"/>
  <c r="L2856" i="6"/>
  <c r="A2856" i="6" s="1"/>
  <c r="L2872" i="6"/>
  <c r="L2888" i="6"/>
  <c r="L2896" i="6"/>
  <c r="L2904" i="6"/>
  <c r="L2912" i="6"/>
  <c r="L2920" i="6"/>
  <c r="A2920" i="6" s="1"/>
  <c r="L2936" i="6"/>
  <c r="A2936" i="6" s="1"/>
  <c r="L2952" i="6"/>
  <c r="A2952" i="6" s="1"/>
  <c r="L2968" i="6"/>
  <c r="L2976" i="6"/>
  <c r="A2976" i="6" s="1"/>
  <c r="L2984" i="6"/>
  <c r="A2984" i="6" s="1"/>
  <c r="L2992" i="6"/>
  <c r="L3000" i="6"/>
  <c r="L3009" i="6"/>
  <c r="A3009" i="6" s="1"/>
  <c r="L3025" i="6"/>
  <c r="L3197" i="6"/>
  <c r="A3197" i="6" s="1"/>
  <c r="L3213" i="6"/>
  <c r="L3229" i="6"/>
  <c r="A3229" i="6" s="1"/>
  <c r="L3144" i="6"/>
  <c r="L3160" i="6"/>
  <c r="A3160" i="6" s="1"/>
  <c r="L3176" i="6"/>
  <c r="L3190" i="6"/>
  <c r="A3190" i="6" s="1"/>
  <c r="L3206" i="6"/>
  <c r="L3222" i="6"/>
  <c r="A3222" i="6" s="1"/>
  <c r="L3139" i="6"/>
  <c r="L3155" i="6"/>
  <c r="A3155" i="6" s="1"/>
  <c r="L3171" i="6"/>
  <c r="L3187" i="6"/>
  <c r="A3187" i="6" s="1"/>
  <c r="L3040" i="6"/>
  <c r="L3048" i="6"/>
  <c r="L3056" i="6"/>
  <c r="A3056" i="6" s="1"/>
  <c r="L3064" i="6"/>
  <c r="L3080" i="6"/>
  <c r="L3096" i="6"/>
  <c r="L3112" i="6"/>
  <c r="L3128" i="6"/>
  <c r="L3146" i="6"/>
  <c r="A3146" i="6" s="1"/>
  <c r="L3162" i="6"/>
  <c r="L3178" i="6"/>
  <c r="A3178" i="6" s="1"/>
  <c r="L3370" i="6"/>
  <c r="L3369" i="6"/>
  <c r="L3238" i="6"/>
  <c r="L3242" i="6"/>
  <c r="A3242" i="6" s="1"/>
  <c r="L3250" i="6"/>
  <c r="L3254" i="6"/>
  <c r="A3254" i="6" s="1"/>
  <c r="L3258" i="6"/>
  <c r="L3270" i="6"/>
  <c r="L3274" i="6"/>
  <c r="L3286" i="6"/>
  <c r="A3286" i="6" s="1"/>
  <c r="L3290" i="6"/>
  <c r="A3290" i="6" s="1"/>
  <c r="L3302" i="6"/>
  <c r="L3306" i="6"/>
  <c r="L3318" i="6"/>
  <c r="A3318" i="6" s="1"/>
  <c r="L3322" i="6"/>
  <c r="A3322" i="6" s="1"/>
  <c r="L3334" i="6"/>
  <c r="L3338" i="6"/>
  <c r="A3338" i="6" s="1"/>
  <c r="L3350" i="6"/>
  <c r="A3350" i="6" s="1"/>
  <c r="L3354" i="6"/>
  <c r="L3362" i="6"/>
  <c r="L3375" i="6"/>
  <c r="A3375" i="6" s="1"/>
  <c r="L3387" i="6"/>
  <c r="A3387" i="6" s="1"/>
  <c r="L3391" i="6"/>
  <c r="A3391" i="6" s="1"/>
  <c r="L3403" i="6"/>
  <c r="L3407" i="6"/>
  <c r="A3407" i="6" s="1"/>
  <c r="L3423" i="6"/>
  <c r="A3423" i="6" s="1"/>
  <c r="L3427" i="6"/>
  <c r="A3427" i="6" s="1"/>
  <c r="L3439" i="6"/>
  <c r="A3439" i="6" s="1"/>
  <c r="L3443" i="6"/>
  <c r="L3455" i="6"/>
  <c r="A3455" i="6" s="1"/>
  <c r="L3459" i="6"/>
  <c r="L3471" i="6"/>
  <c r="A3471" i="6" s="1"/>
  <c r="L3475" i="6"/>
  <c r="A3475" i="6" s="1"/>
  <c r="L3487" i="6"/>
  <c r="L3491" i="6"/>
  <c r="L3499" i="6"/>
  <c r="A3499" i="6" s="1"/>
  <c r="L3502" i="6"/>
  <c r="L3518" i="6"/>
  <c r="A3518" i="6" s="1"/>
  <c r="L3508" i="6"/>
  <c r="L3524" i="6"/>
  <c r="A3524" i="6" s="1"/>
  <c r="L3531" i="6"/>
  <c r="L3539" i="6"/>
  <c r="A3539" i="6" s="1"/>
  <c r="L3555" i="6"/>
  <c r="L3571" i="6"/>
  <c r="A3571" i="6" s="1"/>
  <c r="L3579" i="6"/>
  <c r="L3587" i="6"/>
  <c r="A3587" i="6" s="1"/>
  <c r="L3603" i="6"/>
  <c r="L3619" i="6"/>
  <c r="A3619" i="6" s="1"/>
  <c r="L3635" i="6"/>
  <c r="A3635" i="6" s="1"/>
  <c r="L3643" i="6"/>
  <c r="A3643" i="6" s="1"/>
  <c r="L3655" i="6"/>
  <c r="L3659" i="6"/>
  <c r="L3667" i="6"/>
  <c r="L3671" i="6"/>
  <c r="L3675" i="6"/>
  <c r="L3687" i="6"/>
  <c r="A3687" i="6" s="1"/>
  <c r="L3691" i="6"/>
  <c r="A3691" i="6" s="1"/>
  <c r="L3703" i="6"/>
  <c r="A3703" i="6" s="1"/>
  <c r="L3755" i="6"/>
  <c r="L3771" i="6"/>
  <c r="A3771" i="6" s="1"/>
  <c r="L3787" i="6"/>
  <c r="A3787" i="6" s="1"/>
  <c r="L3803" i="6"/>
  <c r="L3811" i="6"/>
  <c r="L3819" i="6"/>
  <c r="A3819" i="6" s="1"/>
  <c r="L3835" i="6"/>
  <c r="A3835" i="6" s="1"/>
  <c r="L3851" i="6"/>
  <c r="L3868" i="6"/>
  <c r="A3868" i="6" s="1"/>
  <c r="L3907" i="6"/>
  <c r="A3907" i="6" s="1"/>
  <c r="L3923" i="6"/>
  <c r="L3866" i="6"/>
  <c r="A3866" i="6" s="1"/>
  <c r="L3887" i="6"/>
  <c r="L3891" i="6"/>
  <c r="A3891" i="6" s="1"/>
  <c r="L3930" i="6"/>
  <c r="L3937" i="6"/>
  <c r="A3937" i="6" s="1"/>
  <c r="L3953" i="6"/>
  <c r="A3953" i="6" s="1"/>
  <c r="L3969" i="6"/>
  <c r="A3969" i="6" s="1"/>
  <c r="L3977" i="6"/>
  <c r="L4031" i="6"/>
  <c r="L4060" i="6"/>
  <c r="L4079" i="6"/>
  <c r="A4079" i="6" s="1"/>
  <c r="L4095" i="6"/>
  <c r="L1196" i="6"/>
  <c r="L1188" i="6"/>
  <c r="L1180" i="6"/>
  <c r="L416" i="6"/>
  <c r="L412" i="6"/>
  <c r="L408" i="6"/>
  <c r="L404" i="6"/>
  <c r="L400" i="6"/>
  <c r="L394" i="6"/>
  <c r="L384" i="6"/>
  <c r="L380" i="6"/>
  <c r="L370" i="6"/>
  <c r="L360" i="6"/>
  <c r="L356" i="6"/>
  <c r="L346" i="6"/>
  <c r="L336" i="6"/>
  <c r="L1230" i="6"/>
  <c r="L1222" i="6"/>
  <c r="L1214" i="6"/>
  <c r="L225" i="6"/>
  <c r="L219" i="6"/>
  <c r="L215" i="6"/>
  <c r="L205" i="6"/>
  <c r="L195" i="6"/>
  <c r="L191" i="6"/>
  <c r="L181" i="6"/>
  <c r="L171" i="6"/>
  <c r="L167" i="6"/>
  <c r="L157" i="6"/>
  <c r="L147" i="6"/>
  <c r="J1889" i="6"/>
  <c r="K1889" i="6"/>
  <c r="J473" i="6"/>
  <c r="K473" i="6"/>
  <c r="K463" i="6"/>
  <c r="K453" i="6"/>
  <c r="K449" i="6"/>
  <c r="K439" i="6"/>
  <c r="K429" i="6"/>
  <c r="K425" i="6"/>
  <c r="L1987" i="6"/>
  <c r="J561" i="6"/>
  <c r="K561" i="6"/>
  <c r="K551" i="6"/>
  <c r="K541" i="6"/>
  <c r="K537" i="6"/>
  <c r="K527" i="6"/>
  <c r="K520" i="6"/>
  <c r="J2049" i="6"/>
  <c r="K2049" i="6"/>
  <c r="L651" i="6"/>
  <c r="K641" i="6"/>
  <c r="K637" i="6"/>
  <c r="K627" i="6"/>
  <c r="K617" i="6"/>
  <c r="K613" i="6"/>
  <c r="L739" i="6"/>
  <c r="K729" i="6"/>
  <c r="K725" i="6"/>
  <c r="K715" i="6"/>
  <c r="K708" i="6"/>
  <c r="L828" i="6"/>
  <c r="K818" i="6"/>
  <c r="K814" i="6"/>
  <c r="K804" i="6"/>
  <c r="L914" i="6"/>
  <c r="K904" i="6"/>
  <c r="K897" i="6"/>
  <c r="J1001" i="6"/>
  <c r="K1001" i="6"/>
  <c r="K991" i="6"/>
  <c r="J1089" i="6"/>
  <c r="K1089" i="6"/>
  <c r="L1310" i="6"/>
  <c r="J1469" i="6"/>
  <c r="K1469" i="6"/>
  <c r="J142" i="6"/>
  <c r="K142" i="6"/>
  <c r="L265" i="6"/>
  <c r="L251" i="6"/>
  <c r="L237" i="6"/>
  <c r="L1759" i="6"/>
  <c r="L387" i="6"/>
  <c r="L366" i="6"/>
  <c r="L354" i="6"/>
  <c r="L350" i="6"/>
  <c r="L340" i="6"/>
  <c r="L333" i="6"/>
  <c r="J565" i="6"/>
  <c r="J917" i="6"/>
  <c r="J1470" i="6"/>
  <c r="J1264" i="6"/>
  <c r="J422" i="6"/>
  <c r="K422" i="6"/>
  <c r="J398" i="6"/>
  <c r="K1763" i="6"/>
  <c r="J1763" i="6"/>
  <c r="K209" i="6"/>
  <c r="J209" i="6"/>
  <c r="J213" i="6"/>
  <c r="J1456" i="6"/>
  <c r="K41" i="6"/>
  <c r="J41" i="6"/>
  <c r="J45" i="6"/>
  <c r="K1420" i="6"/>
  <c r="J1420" i="6"/>
  <c r="K232" i="6"/>
  <c r="J1238" i="6"/>
  <c r="J328" i="6"/>
  <c r="K328" i="6"/>
  <c r="J417" i="6"/>
  <c r="J612" i="6"/>
  <c r="J1272" i="6"/>
  <c r="K1272" i="6"/>
  <c r="J699" i="6"/>
  <c r="K699" i="6"/>
  <c r="J703" i="6"/>
  <c r="K703" i="6"/>
  <c r="J1305" i="6"/>
  <c r="K1305" i="6"/>
  <c r="J1435" i="6"/>
  <c r="K1435" i="6"/>
  <c r="J793" i="6"/>
  <c r="K793" i="6"/>
  <c r="J892" i="6"/>
  <c r="K892" i="6"/>
  <c r="J1755" i="6"/>
  <c r="K1755" i="6"/>
  <c r="J1788" i="6"/>
  <c r="K1788" i="6"/>
  <c r="J1595" i="6"/>
  <c r="K1595" i="6"/>
  <c r="J1080" i="6"/>
  <c r="K1080" i="6"/>
  <c r="J1468" i="6"/>
  <c r="K1468" i="6"/>
  <c r="J1752" i="6"/>
  <c r="K1752" i="6"/>
  <c r="J2014" i="6"/>
  <c r="K2014" i="6"/>
  <c r="K1400" i="6"/>
  <c r="J1400" i="6"/>
  <c r="K1560" i="6"/>
  <c r="J1560" i="6"/>
  <c r="J1876" i="6"/>
  <c r="K1876" i="6"/>
  <c r="J1880" i="6"/>
  <c r="J2080" i="6"/>
  <c r="J2112" i="6"/>
  <c r="K2112" i="6"/>
  <c r="J2148" i="6"/>
  <c r="J2152" i="6"/>
  <c r="K2152" i="6"/>
  <c r="J2156" i="6"/>
  <c r="J2160" i="6"/>
  <c r="K2160" i="6"/>
  <c r="J2164" i="6"/>
  <c r="J2168" i="6"/>
  <c r="K2168" i="6"/>
  <c r="J2172" i="6"/>
  <c r="J2176" i="6"/>
  <c r="K2176" i="6"/>
  <c r="J2180" i="6"/>
  <c r="J2184" i="6"/>
  <c r="K2184" i="6"/>
  <c r="J2188" i="6"/>
  <c r="J2204" i="6"/>
  <c r="J2220" i="6"/>
  <c r="J2236" i="6"/>
  <c r="J2252" i="6"/>
  <c r="J2268" i="6"/>
  <c r="J2284" i="6"/>
  <c r="K2284" i="6"/>
  <c r="J2195" i="6"/>
  <c r="K2195" i="6"/>
  <c r="J2211" i="6"/>
  <c r="J2229" i="6"/>
  <c r="J2245" i="6"/>
  <c r="J2261" i="6"/>
  <c r="J2277" i="6"/>
  <c r="J2293" i="6"/>
  <c r="K2293" i="6"/>
  <c r="J2300" i="6"/>
  <c r="K2300" i="6"/>
  <c r="J2308" i="6"/>
  <c r="K2308" i="6"/>
  <c r="J2316" i="6"/>
  <c r="K2316" i="6"/>
  <c r="J2324" i="6"/>
  <c r="K2324" i="6"/>
  <c r="J2332" i="6"/>
  <c r="K2332" i="6"/>
  <c r="J2340" i="6"/>
  <c r="K2340" i="6"/>
  <c r="J2194" i="6"/>
  <c r="K2194" i="6"/>
  <c r="J2210" i="6"/>
  <c r="K2210" i="6"/>
  <c r="J2226" i="6"/>
  <c r="K2226" i="6"/>
  <c r="J2242" i="6"/>
  <c r="K2242" i="6"/>
  <c r="J2258" i="6"/>
  <c r="K2258" i="6"/>
  <c r="J2274" i="6"/>
  <c r="K2274" i="6"/>
  <c r="J2290" i="6"/>
  <c r="K2290" i="6"/>
  <c r="J2201" i="6"/>
  <c r="K2201" i="6"/>
  <c r="J2217" i="6"/>
  <c r="K2217" i="6"/>
  <c r="J2231" i="6"/>
  <c r="J2247" i="6"/>
  <c r="J2263" i="6"/>
  <c r="J2279" i="6"/>
  <c r="J2295" i="6"/>
  <c r="K2295" i="6"/>
  <c r="J2303" i="6"/>
  <c r="J2311" i="6"/>
  <c r="K2311" i="6"/>
  <c r="J2319" i="6"/>
  <c r="K2319" i="6"/>
  <c r="J2327" i="6"/>
  <c r="K2327" i="6"/>
  <c r="J2335" i="6"/>
  <c r="K2335" i="6"/>
  <c r="J2343" i="6"/>
  <c r="K2343" i="6"/>
  <c r="J2463" i="6"/>
  <c r="K2463" i="6"/>
  <c r="J2479" i="6"/>
  <c r="K2479" i="6"/>
  <c r="J2495" i="6"/>
  <c r="J2511" i="6"/>
  <c r="K2511" i="6"/>
  <c r="J2450" i="6"/>
  <c r="J2466" i="6"/>
  <c r="K2466" i="6"/>
  <c r="J2482" i="6"/>
  <c r="K2482" i="6"/>
  <c r="J2498" i="6"/>
  <c r="K2498" i="6"/>
  <c r="J2514" i="6"/>
  <c r="K2346" i="6"/>
  <c r="J2346" i="6"/>
  <c r="K2350" i="6"/>
  <c r="J2350" i="6"/>
  <c r="J2354" i="6"/>
  <c r="K2358" i="6"/>
  <c r="J2358" i="6"/>
  <c r="K2362" i="6"/>
  <c r="J2362" i="6"/>
  <c r="J2366" i="6"/>
  <c r="K2370" i="6"/>
  <c r="J2370" i="6"/>
  <c r="K2374" i="6"/>
  <c r="J2374" i="6"/>
  <c r="K2378" i="6"/>
  <c r="J2378" i="6"/>
  <c r="J2382" i="6"/>
  <c r="J2386" i="6"/>
  <c r="K2390" i="6"/>
  <c r="J2390" i="6"/>
  <c r="K2394" i="6"/>
  <c r="J2394" i="6"/>
  <c r="J2398" i="6"/>
  <c r="K2402" i="6"/>
  <c r="J2402" i="6"/>
  <c r="K2406" i="6"/>
  <c r="J2406" i="6"/>
  <c r="K2410" i="6"/>
  <c r="J2410" i="6"/>
  <c r="K2414" i="6"/>
  <c r="J2414" i="6"/>
  <c r="K2418" i="6"/>
  <c r="J2418" i="6"/>
  <c r="K2422" i="6"/>
  <c r="J2422" i="6"/>
  <c r="K2426" i="6"/>
  <c r="J2426" i="6"/>
  <c r="J2430" i="6"/>
  <c r="K2434" i="6"/>
  <c r="J2434" i="6"/>
  <c r="K2438" i="6"/>
  <c r="J2438" i="6"/>
  <c r="K2442" i="6"/>
  <c r="J2442" i="6"/>
  <c r="K2446" i="6"/>
  <c r="J2446" i="6"/>
  <c r="J2453" i="6"/>
  <c r="K2453" i="6"/>
  <c r="J2469" i="6"/>
  <c r="K2469" i="6"/>
  <c r="J2485" i="6"/>
  <c r="K2485" i="6"/>
  <c r="J2501" i="6"/>
  <c r="K2501" i="6"/>
  <c r="J2517" i="6"/>
  <c r="K2517" i="6"/>
  <c r="J2460" i="6"/>
  <c r="K2460" i="6"/>
  <c r="J2476" i="6"/>
  <c r="K2476" i="6"/>
  <c r="J2492" i="6"/>
  <c r="K2492" i="6"/>
  <c r="J2508" i="6"/>
  <c r="K2508" i="6"/>
  <c r="J2524" i="6"/>
  <c r="K2524" i="6"/>
  <c r="J2528" i="6"/>
  <c r="J2532" i="6"/>
  <c r="J2536" i="6"/>
  <c r="J2540" i="6"/>
  <c r="K2540" i="6"/>
  <c r="J2544" i="6"/>
  <c r="J2548" i="6"/>
  <c r="K2548" i="6"/>
  <c r="J2552" i="6"/>
  <c r="J2556" i="6"/>
  <c r="K2556" i="6"/>
  <c r="J2560" i="6"/>
  <c r="J2564" i="6"/>
  <c r="K2564" i="6"/>
  <c r="J2568" i="6"/>
  <c r="K2568" i="6"/>
  <c r="J2572" i="6"/>
  <c r="K2572" i="6"/>
  <c r="J2576" i="6"/>
  <c r="J2580" i="6"/>
  <c r="K2580" i="6"/>
  <c r="J2584" i="6"/>
  <c r="K2584" i="6"/>
  <c r="J2588" i="6"/>
  <c r="K2588" i="6"/>
  <c r="J2592" i="6"/>
  <c r="J2596" i="6"/>
  <c r="K2596" i="6"/>
  <c r="J2600" i="6"/>
  <c r="K2600" i="6"/>
  <c r="J2604" i="6"/>
  <c r="K2604" i="6"/>
  <c r="J2608" i="6"/>
  <c r="J2612" i="6"/>
  <c r="J2616" i="6"/>
  <c r="K2616" i="6"/>
  <c r="J2620" i="6"/>
  <c r="K2620" i="6"/>
  <c r="J2624" i="6"/>
  <c r="J2628" i="6"/>
  <c r="J2632" i="6"/>
  <c r="K2632" i="6"/>
  <c r="J2636" i="6"/>
  <c r="K2636" i="6"/>
  <c r="J2640" i="6"/>
  <c r="K2640" i="6"/>
  <c r="J2644" i="6"/>
  <c r="K2644" i="6"/>
  <c r="J2648" i="6"/>
  <c r="K2648" i="6"/>
  <c r="J2652" i="6"/>
  <c r="K2652" i="6"/>
  <c r="J2656" i="6"/>
  <c r="J2660" i="6"/>
  <c r="K2660" i="6"/>
  <c r="J2664" i="6"/>
  <c r="K2664" i="6"/>
  <c r="J2668" i="6"/>
  <c r="K2668" i="6"/>
  <c r="J2672" i="6"/>
  <c r="J2676" i="6"/>
  <c r="K2676" i="6"/>
  <c r="J2680" i="6"/>
  <c r="K2680" i="6"/>
  <c r="J2684" i="6"/>
  <c r="K2684" i="6"/>
  <c r="J2688" i="6"/>
  <c r="J2692" i="6"/>
  <c r="J2696" i="6"/>
  <c r="K2696" i="6"/>
  <c r="J2700" i="6"/>
  <c r="K2700" i="6"/>
  <c r="J2704" i="6"/>
  <c r="J2708" i="6"/>
  <c r="K2708" i="6"/>
  <c r="J2712" i="6"/>
  <c r="K2712" i="6"/>
  <c r="J2716" i="6"/>
  <c r="K2716" i="6"/>
  <c r="J2720" i="6"/>
  <c r="J2736" i="6"/>
  <c r="K2736" i="6"/>
  <c r="J2752" i="6"/>
  <c r="J2768" i="6"/>
  <c r="K2768" i="6"/>
  <c r="J2784" i="6"/>
  <c r="K2784" i="6"/>
  <c r="J2723" i="6"/>
  <c r="K2723" i="6"/>
  <c r="J2739" i="6"/>
  <c r="K2739" i="6"/>
  <c r="J2755" i="6"/>
  <c r="K2755" i="6"/>
  <c r="J2771" i="6"/>
  <c r="K2771" i="6"/>
  <c r="J2787" i="6"/>
  <c r="K2787" i="6"/>
  <c r="J2726" i="6"/>
  <c r="J2742" i="6"/>
  <c r="J2758" i="6"/>
  <c r="K2758" i="6"/>
  <c r="J2774" i="6"/>
  <c r="K2774" i="6"/>
  <c r="J2790" i="6"/>
  <c r="K2790" i="6"/>
  <c r="J2729" i="6"/>
  <c r="J2745" i="6"/>
  <c r="J2761" i="6"/>
  <c r="J2777" i="6"/>
  <c r="J2793" i="6"/>
  <c r="J2800" i="6"/>
  <c r="K2800" i="6"/>
  <c r="J2804" i="6"/>
  <c r="J2808" i="6"/>
  <c r="K2808" i="6"/>
  <c r="J2812" i="6"/>
  <c r="J2816" i="6"/>
  <c r="J2820" i="6"/>
  <c r="J2824" i="6"/>
  <c r="K2824" i="6"/>
  <c r="J2828" i="6"/>
  <c r="J2832" i="6"/>
  <c r="K2832" i="6"/>
  <c r="J2836" i="6"/>
  <c r="J2840" i="6"/>
  <c r="K2840" i="6"/>
  <c r="J2844" i="6"/>
  <c r="J2848" i="6"/>
  <c r="K2848" i="6"/>
  <c r="J2852" i="6"/>
  <c r="J2856" i="6"/>
  <c r="K2856" i="6"/>
  <c r="J2860" i="6"/>
  <c r="J2864" i="6"/>
  <c r="K2864" i="6"/>
  <c r="J2868" i="6"/>
  <c r="J2872" i="6"/>
  <c r="K2872" i="6"/>
  <c r="J2876" i="6"/>
  <c r="J2880" i="6"/>
  <c r="J2884" i="6"/>
  <c r="J2888" i="6"/>
  <c r="K2888" i="6"/>
  <c r="J2892" i="6"/>
  <c r="J2896" i="6"/>
  <c r="K2896" i="6"/>
  <c r="J2900" i="6"/>
  <c r="J2904" i="6"/>
  <c r="K2904" i="6"/>
  <c r="J2908" i="6"/>
  <c r="J2912" i="6"/>
  <c r="K2912" i="6"/>
  <c r="J2916" i="6"/>
  <c r="J2920" i="6"/>
  <c r="K2920" i="6"/>
  <c r="J2924" i="6"/>
  <c r="J2928" i="6"/>
  <c r="J2932" i="6"/>
  <c r="J2936" i="6"/>
  <c r="K2936" i="6"/>
  <c r="J2940" i="6"/>
  <c r="K2940" i="6"/>
  <c r="J2944" i="6"/>
  <c r="J2948" i="6"/>
  <c r="J2952" i="6"/>
  <c r="K2952" i="6"/>
  <c r="J2956" i="6"/>
  <c r="J2960" i="6"/>
  <c r="J2964" i="6"/>
  <c r="J2968" i="6"/>
  <c r="K2968" i="6"/>
  <c r="J2972" i="6"/>
  <c r="J2976" i="6"/>
  <c r="K2976" i="6"/>
  <c r="J2980" i="6"/>
  <c r="J2984" i="6"/>
  <c r="K2984" i="6"/>
  <c r="J2988" i="6"/>
  <c r="J2992" i="6"/>
  <c r="K2992" i="6"/>
  <c r="J2996" i="6"/>
  <c r="J3000" i="6"/>
  <c r="K3000" i="6"/>
  <c r="J3004" i="6"/>
  <c r="J3015" i="6"/>
  <c r="J3031" i="6"/>
  <c r="J3020" i="6"/>
  <c r="J3033" i="6"/>
  <c r="K3033" i="6"/>
  <c r="J3041" i="6"/>
  <c r="J3013" i="6"/>
  <c r="K3013" i="6"/>
  <c r="J3029" i="6"/>
  <c r="K3029" i="6"/>
  <c r="J3018" i="6"/>
  <c r="K3018" i="6"/>
  <c r="J3034" i="6"/>
  <c r="K3034" i="6"/>
  <c r="J3042" i="6"/>
  <c r="J3144" i="6"/>
  <c r="K3144" i="6"/>
  <c r="J3160" i="6"/>
  <c r="K3160" i="6"/>
  <c r="J3176" i="6"/>
  <c r="K3176" i="6"/>
  <c r="J3190" i="6"/>
  <c r="K3190" i="6"/>
  <c r="J3206" i="6"/>
  <c r="K3206" i="6"/>
  <c r="J3222" i="6"/>
  <c r="K3222" i="6"/>
  <c r="J3239" i="6"/>
  <c r="J3247" i="6"/>
  <c r="K3247" i="6"/>
  <c r="J3255" i="6"/>
  <c r="J3263" i="6"/>
  <c r="K3263" i="6"/>
  <c r="J3271" i="6"/>
  <c r="J3151" i="6"/>
  <c r="J3167" i="6"/>
  <c r="J3183" i="6"/>
  <c r="J3199" i="6"/>
  <c r="K3199" i="6"/>
  <c r="J3215" i="6"/>
  <c r="K3215" i="6"/>
  <c r="J3231" i="6"/>
  <c r="K3231" i="6"/>
  <c r="K3049" i="6"/>
  <c r="J3049" i="6"/>
  <c r="J3053" i="6"/>
  <c r="J3057" i="6"/>
  <c r="K3061" i="6"/>
  <c r="J3061" i="6"/>
  <c r="K3065" i="6"/>
  <c r="J3065" i="6"/>
  <c r="J3069" i="6"/>
  <c r="J3073" i="6"/>
  <c r="K3077" i="6"/>
  <c r="J3077" i="6"/>
  <c r="K3081" i="6"/>
  <c r="J3081" i="6"/>
  <c r="J3085" i="6"/>
  <c r="K3089" i="6"/>
  <c r="J3089" i="6"/>
  <c r="K3093" i="6"/>
  <c r="J3093" i="6"/>
  <c r="K3097" i="6"/>
  <c r="J3097" i="6"/>
  <c r="J3101" i="6"/>
  <c r="J3105" i="6"/>
  <c r="K3109" i="6"/>
  <c r="J3109" i="6"/>
  <c r="K3113" i="6"/>
  <c r="J3113" i="6"/>
  <c r="J3117" i="6"/>
  <c r="J3121" i="6"/>
  <c r="K3125" i="6"/>
  <c r="J3125" i="6"/>
  <c r="K3129" i="6"/>
  <c r="J3129" i="6"/>
  <c r="J3133" i="6"/>
  <c r="J3137" i="6"/>
  <c r="J3150" i="6"/>
  <c r="J3166" i="6"/>
  <c r="J3182" i="6"/>
  <c r="J3200" i="6"/>
  <c r="K3200" i="6"/>
  <c r="J3216" i="6"/>
  <c r="K3216" i="6"/>
  <c r="J3232" i="6"/>
  <c r="K3232" i="6"/>
  <c r="J3242" i="6"/>
  <c r="K3242" i="6"/>
  <c r="J3250" i="6"/>
  <c r="K3250" i="6"/>
  <c r="J3258" i="6"/>
  <c r="K3258" i="6"/>
  <c r="J3266" i="6"/>
  <c r="J3141" i="6"/>
  <c r="K3141" i="6"/>
  <c r="J3157" i="6"/>
  <c r="K3157" i="6"/>
  <c r="J3173" i="6"/>
  <c r="K3173" i="6"/>
  <c r="J3189" i="6"/>
  <c r="K3189" i="6"/>
  <c r="J3205" i="6"/>
  <c r="J3221" i="6"/>
  <c r="J3237" i="6"/>
  <c r="J3377" i="6"/>
  <c r="K3377" i="6"/>
  <c r="J3376" i="6"/>
  <c r="K3376" i="6"/>
  <c r="J3385" i="6"/>
  <c r="J3393" i="6"/>
  <c r="K3393" i="6"/>
  <c r="J3401" i="6"/>
  <c r="K3401" i="6"/>
  <c r="J3409" i="6"/>
  <c r="K3409" i="6"/>
  <c r="K3274" i="6"/>
  <c r="J3274" i="6"/>
  <c r="J3278" i="6"/>
  <c r="J3282" i="6"/>
  <c r="K3286" i="6"/>
  <c r="J3286" i="6"/>
  <c r="K3290" i="6"/>
  <c r="J3290" i="6"/>
  <c r="J3294" i="6"/>
  <c r="J3298" i="6"/>
  <c r="K3302" i="6"/>
  <c r="J3302" i="6"/>
  <c r="K3306" i="6"/>
  <c r="J3306" i="6"/>
  <c r="J3310" i="6"/>
  <c r="J3314" i="6"/>
  <c r="K3318" i="6"/>
  <c r="J3318" i="6"/>
  <c r="K3322" i="6"/>
  <c r="J3322" i="6"/>
  <c r="J3326" i="6"/>
  <c r="J3330" i="6"/>
  <c r="K3334" i="6"/>
  <c r="J3334" i="6"/>
  <c r="K3338" i="6"/>
  <c r="J3338" i="6"/>
  <c r="J3342" i="6"/>
  <c r="J3346" i="6"/>
  <c r="K3350" i="6"/>
  <c r="J3350" i="6"/>
  <c r="K3354" i="6"/>
  <c r="J3354" i="6"/>
  <c r="J3358" i="6"/>
  <c r="K3362" i="6"/>
  <c r="J3362" i="6"/>
  <c r="J3375" i="6"/>
  <c r="K3375" i="6"/>
  <c r="J3374" i="6"/>
  <c r="J3386" i="6"/>
  <c r="K3386" i="6"/>
  <c r="J3394" i="6"/>
  <c r="J3402" i="6"/>
  <c r="K3402" i="6"/>
  <c r="J3410" i="6"/>
  <c r="J3506" i="6"/>
  <c r="K3506" i="6"/>
  <c r="J3522" i="6"/>
  <c r="K3522" i="6"/>
  <c r="J3509" i="6"/>
  <c r="J3525" i="6"/>
  <c r="J3531" i="6"/>
  <c r="K3531" i="6"/>
  <c r="J3535" i="6"/>
  <c r="J3539" i="6"/>
  <c r="K3539" i="6"/>
  <c r="J3543" i="6"/>
  <c r="J3550" i="6"/>
  <c r="K3550" i="6"/>
  <c r="J3558" i="6"/>
  <c r="J3566" i="6"/>
  <c r="K3566" i="6"/>
  <c r="J3500" i="6"/>
  <c r="J3516" i="6"/>
  <c r="K3516" i="6"/>
  <c r="J3416" i="6"/>
  <c r="K3420" i="6"/>
  <c r="J3420" i="6"/>
  <c r="J3424" i="6"/>
  <c r="K3428" i="6"/>
  <c r="J3428" i="6"/>
  <c r="J3432" i="6"/>
  <c r="J3436" i="6"/>
  <c r="J3440" i="6"/>
  <c r="K3444" i="6"/>
  <c r="J3444" i="6"/>
  <c r="J3448" i="6"/>
  <c r="J3452" i="6"/>
  <c r="J3456" i="6"/>
  <c r="K3460" i="6"/>
  <c r="J3460" i="6"/>
  <c r="J3464" i="6"/>
  <c r="J3468" i="6"/>
  <c r="J3472" i="6"/>
  <c r="K3476" i="6"/>
  <c r="J3476" i="6"/>
  <c r="J3480" i="6"/>
  <c r="J3484" i="6"/>
  <c r="J3488" i="6"/>
  <c r="K3492" i="6"/>
  <c r="J3492" i="6"/>
  <c r="J3496" i="6"/>
  <c r="J3503" i="6"/>
  <c r="J3519" i="6"/>
  <c r="J3547" i="6"/>
  <c r="J3555" i="6"/>
  <c r="K3555" i="6"/>
  <c r="J3563" i="6"/>
  <c r="J3571" i="6"/>
  <c r="K3571" i="6"/>
  <c r="J3646" i="6"/>
  <c r="J3657" i="6"/>
  <c r="J3665" i="6"/>
  <c r="K3665" i="6"/>
  <c r="J3637" i="6"/>
  <c r="J3632" i="6"/>
  <c r="J3648" i="6"/>
  <c r="K3648" i="6"/>
  <c r="J3658" i="6"/>
  <c r="J3666" i="6"/>
  <c r="K3666" i="6"/>
  <c r="J3575" i="6"/>
  <c r="K3579" i="6"/>
  <c r="J3579" i="6"/>
  <c r="J3583" i="6"/>
  <c r="K3587" i="6"/>
  <c r="J3587" i="6"/>
  <c r="J3591" i="6"/>
  <c r="J3595" i="6"/>
  <c r="J3599" i="6"/>
  <c r="K3603" i="6"/>
  <c r="J3603" i="6"/>
  <c r="J3607" i="6"/>
  <c r="J3611" i="6"/>
  <c r="J3615" i="6"/>
  <c r="K3619" i="6"/>
  <c r="J3619" i="6"/>
  <c r="J3623" i="6"/>
  <c r="J3627" i="6"/>
  <c r="J3631" i="6"/>
  <c r="J3647" i="6"/>
  <c r="J3714" i="6"/>
  <c r="K3714" i="6"/>
  <c r="J3730" i="6"/>
  <c r="K3730" i="6"/>
  <c r="J3746" i="6"/>
  <c r="K3746" i="6"/>
  <c r="J3713" i="6"/>
  <c r="K3713" i="6"/>
  <c r="J3731" i="6"/>
  <c r="J3747" i="6"/>
  <c r="J3758" i="6"/>
  <c r="J3766" i="6"/>
  <c r="K3766" i="6"/>
  <c r="J3774" i="6"/>
  <c r="J3782" i="6"/>
  <c r="K3782" i="6"/>
  <c r="J3790" i="6"/>
  <c r="J3712" i="6"/>
  <c r="K3712" i="6"/>
  <c r="J3728" i="6"/>
  <c r="K3728" i="6"/>
  <c r="J3744" i="6"/>
  <c r="K3744" i="6"/>
  <c r="J3672" i="6"/>
  <c r="J3676" i="6"/>
  <c r="K3680" i="6"/>
  <c r="J3680" i="6"/>
  <c r="J3684" i="6"/>
  <c r="J3688" i="6"/>
  <c r="J3692" i="6"/>
  <c r="K3696" i="6"/>
  <c r="J3696" i="6"/>
  <c r="J3700" i="6"/>
  <c r="J3707" i="6"/>
  <c r="K3707" i="6"/>
  <c r="J3721" i="6"/>
  <c r="J3737" i="6"/>
  <c r="K3737" i="6"/>
  <c r="J3751" i="6"/>
  <c r="J3759" i="6"/>
  <c r="J3767" i="6"/>
  <c r="J3775" i="6"/>
  <c r="J3783" i="6"/>
  <c r="J3791" i="6"/>
  <c r="J3799" i="6"/>
  <c r="J3803" i="6"/>
  <c r="K3803" i="6"/>
  <c r="J3807" i="6"/>
  <c r="J3811" i="6"/>
  <c r="K3811" i="6"/>
  <c r="J3818" i="6"/>
  <c r="K3818" i="6"/>
  <c r="J3826" i="6"/>
  <c r="J3834" i="6"/>
  <c r="K3834" i="6"/>
  <c r="J3842" i="6"/>
  <c r="J3793" i="6"/>
  <c r="J3815" i="6"/>
  <c r="J3823" i="6"/>
  <c r="J3831" i="6"/>
  <c r="J3839" i="6"/>
  <c r="J3847" i="6"/>
  <c r="K3852" i="6"/>
  <c r="J3852" i="6"/>
  <c r="J3856" i="6"/>
  <c r="J3860" i="6"/>
  <c r="K3864" i="6"/>
  <c r="J3864" i="6"/>
  <c r="K3868" i="6"/>
  <c r="J3868" i="6"/>
  <c r="K3872" i="6"/>
  <c r="J3872" i="6"/>
  <c r="J3876" i="6"/>
  <c r="J3880" i="6"/>
  <c r="J3884" i="6"/>
  <c r="J3888" i="6"/>
  <c r="K3888" i="6"/>
  <c r="J3892" i="6"/>
  <c r="J3896" i="6"/>
  <c r="J3900" i="6"/>
  <c r="J3904" i="6"/>
  <c r="K3904" i="6"/>
  <c r="J3908" i="6"/>
  <c r="J3912" i="6"/>
  <c r="J3916" i="6"/>
  <c r="J3920" i="6"/>
  <c r="K3920" i="6"/>
  <c r="J3924" i="6"/>
  <c r="J3928" i="6"/>
  <c r="J3934" i="6"/>
  <c r="J3950" i="6"/>
  <c r="J3965" i="6"/>
  <c r="J3939" i="6"/>
  <c r="K3939" i="6"/>
  <c r="J3955" i="6"/>
  <c r="K3955" i="6"/>
  <c r="K3968" i="6"/>
  <c r="J3968" i="6"/>
  <c r="J3944" i="6"/>
  <c r="J3960" i="6"/>
  <c r="J3941" i="6"/>
  <c r="J3957" i="6"/>
  <c r="J3969" i="6"/>
  <c r="K3969" i="6"/>
  <c r="J3977" i="6"/>
  <c r="K3977" i="6"/>
  <c r="J3985" i="6"/>
  <c r="J3993" i="6"/>
  <c r="J4001" i="6"/>
  <c r="J4009" i="6"/>
  <c r="J4017" i="6"/>
  <c r="J3980" i="6"/>
  <c r="J3988" i="6"/>
  <c r="K3996" i="6"/>
  <c r="J3996" i="6"/>
  <c r="J4004" i="6"/>
  <c r="J4014" i="6"/>
  <c r="K4014" i="6"/>
  <c r="J4019" i="6"/>
  <c r="J4054" i="6"/>
  <c r="J4036" i="6"/>
  <c r="J4044" i="6"/>
  <c r="K4044" i="6"/>
  <c r="J4057" i="6"/>
  <c r="J4024" i="6"/>
  <c r="K4028" i="6"/>
  <c r="J4028" i="6"/>
  <c r="J4032" i="6"/>
  <c r="J4056" i="6"/>
  <c r="J4037" i="6"/>
  <c r="K4047" i="6"/>
  <c r="J4047" i="6"/>
  <c r="J4068" i="6"/>
  <c r="J4073" i="6"/>
  <c r="J4077" i="6"/>
  <c r="K4077" i="6"/>
  <c r="J4081" i="6"/>
  <c r="J4065" i="6"/>
  <c r="J4084" i="6"/>
  <c r="J4088" i="6"/>
  <c r="K4092" i="6"/>
  <c r="J4092" i="6"/>
  <c r="J4096" i="6"/>
  <c r="L1287" i="6"/>
  <c r="L1279" i="6"/>
  <c r="L485" i="6"/>
  <c r="L1924" i="6"/>
  <c r="J2015" i="6"/>
  <c r="J654" i="6"/>
  <c r="L750" i="6"/>
  <c r="L837" i="6"/>
  <c r="L925" i="6"/>
  <c r="L1014" i="6"/>
  <c r="A1014" i="6" s="1"/>
  <c r="J1094" i="6"/>
  <c r="L1272" i="6"/>
  <c r="A1272" i="6" s="1"/>
  <c r="J1242" i="6"/>
  <c r="K1242" i="6"/>
  <c r="L262" i="6"/>
  <c r="L242" i="6"/>
  <c r="L1760" i="6"/>
  <c r="L386" i="6"/>
  <c r="L373" i="6"/>
  <c r="L1885" i="6"/>
  <c r="L466" i="6"/>
  <c r="L462" i="6"/>
  <c r="L452" i="6"/>
  <c r="L442" i="6"/>
  <c r="L438" i="6"/>
  <c r="L428" i="6"/>
  <c r="J1925" i="6"/>
  <c r="K1925" i="6"/>
  <c r="L552" i="6"/>
  <c r="L542" i="6"/>
  <c r="L538" i="6"/>
  <c r="L528" i="6"/>
  <c r="L521" i="6"/>
  <c r="L640" i="6"/>
  <c r="L630" i="6"/>
  <c r="L626" i="6"/>
  <c r="L616" i="6"/>
  <c r="J750" i="6"/>
  <c r="K750" i="6"/>
  <c r="L729" i="6"/>
  <c r="L725" i="6"/>
  <c r="L715" i="6"/>
  <c r="L708" i="6"/>
  <c r="L825" i="6"/>
  <c r="A825" i="6" s="1"/>
  <c r="L815" i="6"/>
  <c r="L805" i="6"/>
  <c r="L801" i="6"/>
  <c r="L906" i="6"/>
  <c r="L902" i="6"/>
  <c r="L895" i="6"/>
  <c r="L994" i="6"/>
  <c r="L990" i="6"/>
  <c r="L1089" i="6"/>
  <c r="A1089" i="6" s="1"/>
  <c r="J1322" i="6"/>
  <c r="K1322" i="6"/>
  <c r="L141" i="6"/>
  <c r="L1269" i="6"/>
  <c r="A1269" i="6" s="1"/>
  <c r="L325" i="6"/>
  <c r="L1206" i="6"/>
  <c r="L512" i="6"/>
  <c r="L1240" i="6"/>
  <c r="L534" i="6"/>
  <c r="L548" i="6"/>
  <c r="L568" i="6"/>
  <c r="L578" i="6"/>
  <c r="L586" i="6"/>
  <c r="L594" i="6"/>
  <c r="L602" i="6"/>
  <c r="L1246" i="6"/>
  <c r="L1262" i="6"/>
  <c r="L619" i="6"/>
  <c r="L633" i="6"/>
  <c r="L647" i="6"/>
  <c r="L1244" i="6"/>
  <c r="L1252" i="6"/>
  <c r="L1260" i="6"/>
  <c r="L243" i="6"/>
  <c r="L247" i="6"/>
  <c r="L257" i="6"/>
  <c r="L267" i="6"/>
  <c r="L271" i="6"/>
  <c r="L281" i="6"/>
  <c r="L291" i="6"/>
  <c r="L295" i="6"/>
  <c r="L305" i="6"/>
  <c r="L311" i="6"/>
  <c r="L315" i="6"/>
  <c r="L319" i="6"/>
  <c r="L323" i="6"/>
  <c r="A323" i="6" s="1"/>
  <c r="L1183" i="6"/>
  <c r="L1191" i="6"/>
  <c r="L1199" i="6"/>
  <c r="L432" i="6"/>
  <c r="L436" i="6"/>
  <c r="L446" i="6"/>
  <c r="L456" i="6"/>
  <c r="L460" i="6"/>
  <c r="L470" i="6"/>
  <c r="L480" i="6"/>
  <c r="L484" i="6"/>
  <c r="L490" i="6"/>
  <c r="L494" i="6"/>
  <c r="L498" i="6"/>
  <c r="L502" i="6"/>
  <c r="L506" i="6"/>
  <c r="L510" i="6"/>
  <c r="L1215" i="6"/>
  <c r="L1223" i="6"/>
  <c r="L1231" i="6"/>
  <c r="L1239" i="6"/>
  <c r="A1239" i="6" s="1"/>
  <c r="L274" i="6"/>
  <c r="L278" i="6"/>
  <c r="L288" i="6"/>
  <c r="L298" i="6"/>
  <c r="L1725" i="6"/>
  <c r="L1733" i="6"/>
  <c r="L1599" i="6"/>
  <c r="L143" i="6"/>
  <c r="L150" i="6"/>
  <c r="L154" i="6"/>
  <c r="L164" i="6"/>
  <c r="L174" i="6"/>
  <c r="L178" i="6"/>
  <c r="L188" i="6"/>
  <c r="L198" i="6"/>
  <c r="L202" i="6"/>
  <c r="L212" i="6"/>
  <c r="L222" i="6"/>
  <c r="A222" i="6" s="1"/>
  <c r="L1569" i="6"/>
  <c r="L1577" i="6"/>
  <c r="L50" i="6"/>
  <c r="L54" i="6"/>
  <c r="L64" i="6"/>
  <c r="L74" i="6"/>
  <c r="L78" i="6"/>
  <c r="L88" i="6"/>
  <c r="L98" i="6"/>
  <c r="L102" i="6"/>
  <c r="L112" i="6"/>
  <c r="L122" i="6"/>
  <c r="L1439" i="6"/>
  <c r="L1447" i="6"/>
  <c r="L1455" i="6"/>
  <c r="L4" i="6"/>
  <c r="L8" i="6"/>
  <c r="L12" i="6"/>
  <c r="L16" i="6"/>
  <c r="L20" i="6"/>
  <c r="L24" i="6"/>
  <c r="L28" i="6"/>
  <c r="L32" i="6"/>
  <c r="L36" i="6"/>
  <c r="L40" i="6"/>
  <c r="L44" i="6"/>
  <c r="L48" i="6"/>
  <c r="L1409" i="6"/>
  <c r="L1417" i="6"/>
  <c r="L1425" i="6"/>
  <c r="A1425" i="6" s="1"/>
  <c r="L58" i="6"/>
  <c r="L68" i="6"/>
  <c r="L72" i="6"/>
  <c r="L82" i="6"/>
  <c r="L92" i="6"/>
  <c r="L96" i="6"/>
  <c r="L106" i="6"/>
  <c r="L116" i="6"/>
  <c r="L120" i="6"/>
  <c r="L130" i="6"/>
  <c r="L136" i="6"/>
  <c r="L1296" i="6"/>
  <c r="L231" i="6"/>
  <c r="L1237" i="6"/>
  <c r="L418" i="6"/>
  <c r="L1205" i="6"/>
  <c r="L543" i="6"/>
  <c r="L557" i="6"/>
  <c r="L571" i="6"/>
  <c r="L581" i="6"/>
  <c r="L589" i="6"/>
  <c r="L597" i="6"/>
  <c r="L606" i="6"/>
  <c r="L1251" i="6"/>
  <c r="L1267" i="6"/>
  <c r="L622" i="6"/>
  <c r="L636" i="6"/>
  <c r="L656" i="6"/>
  <c r="L797" i="6"/>
  <c r="L893" i="6"/>
  <c r="L984" i="6"/>
  <c r="L1628" i="6"/>
  <c r="A1628" i="6" s="1"/>
  <c r="L1050" i="6"/>
  <c r="L1058" i="6"/>
  <c r="L1066" i="6"/>
  <c r="L1074" i="6"/>
  <c r="L1738" i="6"/>
  <c r="L1746" i="6"/>
  <c r="L1087" i="6"/>
  <c r="L1103" i="6"/>
  <c r="L1111" i="6"/>
  <c r="L1119" i="6"/>
  <c r="L658" i="6"/>
  <c r="L664" i="6"/>
  <c r="L668" i="6"/>
  <c r="L672" i="6"/>
  <c r="L676" i="6"/>
  <c r="L680" i="6"/>
  <c r="L684" i="6"/>
  <c r="L688" i="6"/>
  <c r="L692" i="6"/>
  <c r="L696" i="6"/>
  <c r="L700" i="6"/>
  <c r="L704" i="6"/>
  <c r="A704" i="6" s="1"/>
  <c r="L1278" i="6"/>
  <c r="L1286" i="6"/>
  <c r="L1294" i="6"/>
  <c r="L1302" i="6"/>
  <c r="L1306" i="6"/>
  <c r="L1406" i="6"/>
  <c r="L1414" i="6"/>
  <c r="L1422" i="6"/>
  <c r="L1428" i="6"/>
  <c r="L710" i="6"/>
  <c r="L720" i="6"/>
  <c r="L724" i="6"/>
  <c r="L734" i="6"/>
  <c r="L744" i="6"/>
  <c r="L748" i="6"/>
  <c r="L754" i="6"/>
  <c r="L758" i="6"/>
  <c r="L762" i="6"/>
  <c r="L766" i="6"/>
  <c r="L770" i="6"/>
  <c r="L774" i="6"/>
  <c r="L778" i="6"/>
  <c r="L782" i="6"/>
  <c r="L786" i="6"/>
  <c r="L790" i="6"/>
  <c r="L1437" i="6"/>
  <c r="L1445" i="6"/>
  <c r="L1453" i="6"/>
  <c r="L1459" i="6"/>
  <c r="L1463" i="6"/>
  <c r="L898" i="6"/>
  <c r="L908" i="6"/>
  <c r="L912" i="6"/>
  <c r="L922" i="6"/>
  <c r="L928" i="6"/>
  <c r="L932" i="6"/>
  <c r="L936" i="6"/>
  <c r="L940" i="6"/>
  <c r="L944" i="6"/>
  <c r="L948" i="6"/>
  <c r="L952" i="6"/>
  <c r="L956" i="6"/>
  <c r="L960" i="6"/>
  <c r="L964" i="6"/>
  <c r="L968" i="6"/>
  <c r="L972" i="6"/>
  <c r="L976" i="6"/>
  <c r="L980" i="6"/>
  <c r="L1601" i="6"/>
  <c r="L1609" i="6"/>
  <c r="L1615" i="6"/>
  <c r="L1619" i="6"/>
  <c r="L1623" i="6"/>
  <c r="L1079" i="6"/>
  <c r="A1079" i="6" s="1"/>
  <c r="L799" i="6"/>
  <c r="L890" i="6"/>
  <c r="L1595" i="6"/>
  <c r="A1595" i="6" s="1"/>
  <c r="L1045" i="6"/>
  <c r="L1053" i="6"/>
  <c r="L1061" i="6"/>
  <c r="L1069" i="6"/>
  <c r="L1080" i="6"/>
  <c r="A1080" i="6" s="1"/>
  <c r="L1735" i="6"/>
  <c r="L1745" i="6"/>
  <c r="L1086" i="6"/>
  <c r="L1100" i="6"/>
  <c r="L1110" i="6"/>
  <c r="L1118" i="6"/>
  <c r="L798" i="6"/>
  <c r="A798" i="6" s="1"/>
  <c r="L810" i="6"/>
  <c r="L820" i="6"/>
  <c r="L824" i="6"/>
  <c r="L834" i="6"/>
  <c r="L840" i="6"/>
  <c r="L844" i="6"/>
  <c r="L848" i="6"/>
  <c r="L852" i="6"/>
  <c r="L856" i="6"/>
  <c r="L860" i="6"/>
  <c r="L864" i="6"/>
  <c r="L868" i="6"/>
  <c r="L872" i="6"/>
  <c r="L876" i="6"/>
  <c r="L880" i="6"/>
  <c r="L884" i="6"/>
  <c r="L1563" i="6"/>
  <c r="L1571" i="6"/>
  <c r="L1579" i="6"/>
  <c r="L1585" i="6"/>
  <c r="L1589" i="6"/>
  <c r="L986" i="6"/>
  <c r="L998" i="6"/>
  <c r="L1008" i="6"/>
  <c r="L1012" i="6"/>
  <c r="L1018" i="6"/>
  <c r="L1022" i="6"/>
  <c r="L1026" i="6"/>
  <c r="L1030" i="6"/>
  <c r="L1034" i="6"/>
  <c r="L1038" i="6"/>
  <c r="L1042" i="6"/>
  <c r="L1754" i="6"/>
  <c r="L1830" i="6"/>
  <c r="L1838" i="6"/>
  <c r="L1846" i="6"/>
  <c r="L1854" i="6"/>
  <c r="L1879" i="6"/>
  <c r="L1720" i="6"/>
  <c r="A1720" i="6" s="1"/>
  <c r="L1792" i="6"/>
  <c r="L1796" i="6"/>
  <c r="L1800" i="6"/>
  <c r="L1804" i="6"/>
  <c r="L1808" i="6"/>
  <c r="L1812" i="6"/>
  <c r="L1816" i="6"/>
  <c r="L1820" i="6"/>
  <c r="L1824" i="6"/>
  <c r="L1876" i="6"/>
  <c r="A1876" i="6" s="1"/>
  <c r="L1717" i="6"/>
  <c r="L2013" i="6"/>
  <c r="L1833" i="6"/>
  <c r="L1841" i="6"/>
  <c r="L1849" i="6"/>
  <c r="L1857" i="6"/>
  <c r="L1861" i="6"/>
  <c r="L1865" i="6"/>
  <c r="L1869" i="6"/>
  <c r="L1873" i="6"/>
  <c r="L2017" i="6"/>
  <c r="L2023" i="6"/>
  <c r="L2027" i="6"/>
  <c r="L2031" i="6"/>
  <c r="L2035" i="6"/>
  <c r="L2039" i="6"/>
  <c r="L2043" i="6"/>
  <c r="L1126" i="6"/>
  <c r="L1130" i="6"/>
  <c r="L1134" i="6"/>
  <c r="L1138" i="6"/>
  <c r="L1142" i="6"/>
  <c r="L1146" i="6"/>
  <c r="L1150" i="6"/>
  <c r="L1154" i="6"/>
  <c r="L1158" i="6"/>
  <c r="L1162" i="6"/>
  <c r="L1166" i="6"/>
  <c r="L1170" i="6"/>
  <c r="L1758" i="6"/>
  <c r="L1766" i="6"/>
  <c r="L1772" i="6"/>
  <c r="L1776" i="6"/>
  <c r="L1780" i="6"/>
  <c r="L1784" i="6"/>
  <c r="L1788" i="6"/>
  <c r="A1788" i="6" s="1"/>
  <c r="L1318" i="6"/>
  <c r="L1324" i="6"/>
  <c r="L1328" i="6"/>
  <c r="L1332" i="6"/>
  <c r="L1336" i="6"/>
  <c r="L1340" i="6"/>
  <c r="L1344" i="6"/>
  <c r="L1348" i="6"/>
  <c r="L1352" i="6"/>
  <c r="L1356" i="6"/>
  <c r="L1360" i="6"/>
  <c r="L1364" i="6"/>
  <c r="L1368" i="6"/>
  <c r="L1372" i="6"/>
  <c r="L1376" i="6"/>
  <c r="L1380" i="6"/>
  <c r="L1384" i="6"/>
  <c r="L1388" i="6"/>
  <c r="L1392" i="6"/>
  <c r="L1396" i="6"/>
  <c r="L1400" i="6"/>
  <c r="L1887" i="6"/>
  <c r="L1895" i="6"/>
  <c r="L1899" i="6"/>
  <c r="L1903" i="6"/>
  <c r="L1907" i="6"/>
  <c r="L1911" i="6"/>
  <c r="L1915" i="6"/>
  <c r="L1474" i="6"/>
  <c r="L1480" i="6"/>
  <c r="L1484" i="6"/>
  <c r="L1488" i="6"/>
  <c r="L1492" i="6"/>
  <c r="L1496" i="6"/>
  <c r="L1500" i="6"/>
  <c r="L1504" i="6"/>
  <c r="L1508" i="6"/>
  <c r="L1512" i="6"/>
  <c r="L1516" i="6"/>
  <c r="L1520" i="6"/>
  <c r="L1524" i="6"/>
  <c r="L1528" i="6"/>
  <c r="L1532" i="6"/>
  <c r="L1536" i="6"/>
  <c r="L1540" i="6"/>
  <c r="L1544" i="6"/>
  <c r="L1548" i="6"/>
  <c r="L1552" i="6"/>
  <c r="L1556" i="6"/>
  <c r="L1560" i="6"/>
  <c r="A1560" i="6" s="1"/>
  <c r="L1919" i="6"/>
  <c r="L1927" i="6"/>
  <c r="L1931" i="6"/>
  <c r="L1935" i="6"/>
  <c r="L1939" i="6"/>
  <c r="L1943" i="6"/>
  <c r="L1947" i="6"/>
  <c r="L1632" i="6"/>
  <c r="L1636" i="6"/>
  <c r="L1640" i="6"/>
  <c r="L1644" i="6"/>
  <c r="L1648" i="6"/>
  <c r="L1652" i="6"/>
  <c r="L1656" i="6"/>
  <c r="L1660" i="6"/>
  <c r="L1664" i="6"/>
  <c r="L1668" i="6"/>
  <c r="L1672" i="6"/>
  <c r="L1676" i="6"/>
  <c r="L1680" i="6"/>
  <c r="L1684" i="6"/>
  <c r="L1688" i="6"/>
  <c r="L1692" i="6"/>
  <c r="L1696" i="6"/>
  <c r="L1700" i="6"/>
  <c r="L1704" i="6"/>
  <c r="L1708" i="6"/>
  <c r="L1712" i="6"/>
  <c r="L1982" i="6"/>
  <c r="L1990" i="6"/>
  <c r="L1994" i="6"/>
  <c r="L1998" i="6"/>
  <c r="L2002" i="6"/>
  <c r="L2006" i="6"/>
  <c r="L2010" i="6"/>
  <c r="L2201" i="6"/>
  <c r="A2201" i="6" s="1"/>
  <c r="L2217" i="6"/>
  <c r="L1953" i="6"/>
  <c r="L1957" i="6"/>
  <c r="L1961" i="6"/>
  <c r="L1965" i="6"/>
  <c r="L1969" i="6"/>
  <c r="L1973" i="6"/>
  <c r="L1977" i="6"/>
  <c r="L2053" i="6"/>
  <c r="L2057" i="6"/>
  <c r="L2061" i="6"/>
  <c r="L2065" i="6"/>
  <c r="L2069" i="6"/>
  <c r="L2073" i="6"/>
  <c r="L2077" i="6"/>
  <c r="A2077" i="6" s="1"/>
  <c r="L2081" i="6"/>
  <c r="L2085" i="6"/>
  <c r="L2089" i="6"/>
  <c r="L2093" i="6"/>
  <c r="L2097" i="6"/>
  <c r="L2101" i="6"/>
  <c r="L2105" i="6"/>
  <c r="L2109" i="6"/>
  <c r="A2109" i="6" s="1"/>
  <c r="L2113" i="6"/>
  <c r="L2117" i="6"/>
  <c r="L2121" i="6"/>
  <c r="L2125" i="6"/>
  <c r="L2129" i="6"/>
  <c r="L2133" i="6"/>
  <c r="L2137" i="6"/>
  <c r="L2141" i="6"/>
  <c r="L2145" i="6"/>
  <c r="L2153" i="6"/>
  <c r="L2161" i="6"/>
  <c r="A2161" i="6" s="1"/>
  <c r="L2169" i="6"/>
  <c r="A2169" i="6" s="1"/>
  <c r="L2185" i="6"/>
  <c r="A2185" i="6" s="1"/>
  <c r="L2192" i="6"/>
  <c r="L2208" i="6"/>
  <c r="A2208" i="6" s="1"/>
  <c r="L2240" i="6"/>
  <c r="A2240" i="6" s="1"/>
  <c r="L2256" i="6"/>
  <c r="A2256" i="6" s="1"/>
  <c r="L2272" i="6"/>
  <c r="L2233" i="6"/>
  <c r="L2249" i="6"/>
  <c r="L2265" i="6"/>
  <c r="A2265" i="6" s="1"/>
  <c r="L2190" i="6"/>
  <c r="L2206" i="6"/>
  <c r="A2206" i="6" s="1"/>
  <c r="L2222" i="6"/>
  <c r="L2238" i="6"/>
  <c r="A2238" i="6" s="1"/>
  <c r="L2254" i="6"/>
  <c r="L2270" i="6"/>
  <c r="A2270" i="6" s="1"/>
  <c r="L2286" i="6"/>
  <c r="L2460" i="6"/>
  <c r="A2460" i="6" s="1"/>
  <c r="L2476" i="6"/>
  <c r="L2492" i="6"/>
  <c r="A2492" i="6" s="1"/>
  <c r="L2508" i="6"/>
  <c r="L2454" i="6"/>
  <c r="A2454" i="6" s="1"/>
  <c r="L2470" i="6"/>
  <c r="L2486" i="6"/>
  <c r="A2486" i="6" s="1"/>
  <c r="L2502" i="6"/>
  <c r="L2518" i="6"/>
  <c r="A2518" i="6" s="1"/>
  <c r="L2530" i="6"/>
  <c r="L2534" i="6"/>
  <c r="A2534" i="6" s="1"/>
  <c r="L2538" i="6"/>
  <c r="L2542" i="6"/>
  <c r="A2542" i="6" s="1"/>
  <c r="L2546" i="6"/>
  <c r="L2550" i="6"/>
  <c r="A2550" i="6" s="1"/>
  <c r="L2554" i="6"/>
  <c r="L2295" i="6"/>
  <c r="A2295" i="6" s="1"/>
  <c r="L2311" i="6"/>
  <c r="A2311" i="6" s="1"/>
  <c r="L2319" i="6"/>
  <c r="L2327" i="6"/>
  <c r="L2331" i="6"/>
  <c r="A2331" i="6" s="1"/>
  <c r="L2335" i="6"/>
  <c r="L2343" i="6"/>
  <c r="L2351" i="6"/>
  <c r="A2351" i="6" s="1"/>
  <c r="L2359" i="6"/>
  <c r="A2359" i="6" s="1"/>
  <c r="L2367" i="6"/>
  <c r="A2367" i="6" s="1"/>
  <c r="L2375" i="6"/>
  <c r="L2391" i="6"/>
  <c r="A2391" i="6" s="1"/>
  <c r="L2395" i="6"/>
  <c r="A2395" i="6" s="1"/>
  <c r="L2399" i="6"/>
  <c r="L2407" i="6"/>
  <c r="A2407" i="6" s="1"/>
  <c r="L2415" i="6"/>
  <c r="A2415" i="6" s="1"/>
  <c r="L2423" i="6"/>
  <c r="L2439" i="6"/>
  <c r="A2439" i="6" s="1"/>
  <c r="L2447" i="6"/>
  <c r="A2447" i="6" s="1"/>
  <c r="L2749" i="6"/>
  <c r="L2765" i="6"/>
  <c r="A2765" i="6" s="1"/>
  <c r="L2781" i="6"/>
  <c r="A2781" i="6" s="1"/>
  <c r="L2832" i="6"/>
  <c r="L2567" i="6"/>
  <c r="A2567" i="6" s="1"/>
  <c r="L2575" i="6"/>
  <c r="L2583" i="6"/>
  <c r="L2599" i="6"/>
  <c r="A2599" i="6" s="1"/>
  <c r="L2603" i="6"/>
  <c r="L2607" i="6"/>
  <c r="A2607" i="6" s="1"/>
  <c r="L2615" i="6"/>
  <c r="A2615" i="6" s="1"/>
  <c r="L2623" i="6"/>
  <c r="L2631" i="6"/>
  <c r="L2647" i="6"/>
  <c r="A2647" i="6" s="1"/>
  <c r="L2651" i="6"/>
  <c r="L2655" i="6"/>
  <c r="A2655" i="6" s="1"/>
  <c r="L2663" i="6"/>
  <c r="A2663" i="6" s="1"/>
  <c r="L2671" i="6"/>
  <c r="A2671" i="6" s="1"/>
  <c r="L2679" i="6"/>
  <c r="L2687" i="6"/>
  <c r="A2687" i="6" s="1"/>
  <c r="L2695" i="6"/>
  <c r="A2695" i="6" s="1"/>
  <c r="L2703" i="6"/>
  <c r="A2703" i="6" s="1"/>
  <c r="L2711" i="6"/>
  <c r="A2711" i="6" s="1"/>
  <c r="L2719" i="6"/>
  <c r="A2719" i="6" s="1"/>
  <c r="L2732" i="6"/>
  <c r="A2732" i="6" s="1"/>
  <c r="L2764" i="6"/>
  <c r="L2796" i="6"/>
  <c r="L2797" i="6"/>
  <c r="A2797" i="6" s="1"/>
  <c r="L2813" i="6"/>
  <c r="A2813" i="6" s="1"/>
  <c r="L2821" i="6"/>
  <c r="A2821" i="6" s="1"/>
  <c r="L2829" i="6"/>
  <c r="L2835" i="6"/>
  <c r="A2835" i="6" s="1"/>
  <c r="L2734" i="6"/>
  <c r="A2734" i="6" s="1"/>
  <c r="L2750" i="6"/>
  <c r="L2766" i="6"/>
  <c r="L2782" i="6"/>
  <c r="A2782" i="6" s="1"/>
  <c r="L2837" i="6"/>
  <c r="A2837" i="6" s="1"/>
  <c r="L2845" i="6"/>
  <c r="L2853" i="6"/>
  <c r="L2861" i="6"/>
  <c r="A2861" i="6" s="1"/>
  <c r="L2877" i="6"/>
  <c r="L2885" i="6"/>
  <c r="L2893" i="6"/>
  <c r="A2893" i="6" s="1"/>
  <c r="L2901" i="6"/>
  <c r="A2901" i="6" s="1"/>
  <c r="L2909" i="6"/>
  <c r="L2917" i="6"/>
  <c r="A2917" i="6" s="1"/>
  <c r="L2925" i="6"/>
  <c r="A2925" i="6" s="1"/>
  <c r="L2941" i="6"/>
  <c r="L2949" i="6"/>
  <c r="A2949" i="6" s="1"/>
  <c r="L2957" i="6"/>
  <c r="A2957" i="6" s="1"/>
  <c r="L2965" i="6"/>
  <c r="A2965" i="6" s="1"/>
  <c r="L2969" i="6"/>
  <c r="L2977" i="6"/>
  <c r="A2977" i="6" s="1"/>
  <c r="L2981" i="6"/>
  <c r="A2981" i="6" s="1"/>
  <c r="L2985" i="6"/>
  <c r="A2985" i="6" s="1"/>
  <c r="L2989" i="6"/>
  <c r="L2993" i="6"/>
  <c r="A2993" i="6" s="1"/>
  <c r="L2997" i="6"/>
  <c r="A2997" i="6" s="1"/>
  <c r="L3001" i="6"/>
  <c r="A3001" i="6" s="1"/>
  <c r="L3019" i="6"/>
  <c r="L3008" i="6"/>
  <c r="A3008" i="6" s="1"/>
  <c r="L3024" i="6"/>
  <c r="A3024" i="6" s="1"/>
  <c r="L3013" i="6"/>
  <c r="A3013" i="6" s="1"/>
  <c r="L3029" i="6"/>
  <c r="L3201" i="6"/>
  <c r="A3201" i="6" s="1"/>
  <c r="L3217" i="6"/>
  <c r="A3217" i="6" s="1"/>
  <c r="L3233" i="6"/>
  <c r="A3233" i="6" s="1"/>
  <c r="L3194" i="6"/>
  <c r="L3210" i="6"/>
  <c r="A3210" i="6" s="1"/>
  <c r="L3226" i="6"/>
  <c r="A3226" i="6" s="1"/>
  <c r="L3033" i="6"/>
  <c r="L3045" i="6"/>
  <c r="A3045" i="6" s="1"/>
  <c r="L3049" i="6"/>
  <c r="L3061" i="6"/>
  <c r="L3065" i="6"/>
  <c r="A3065" i="6" s="1"/>
  <c r="L3077" i="6"/>
  <c r="L3081" i="6"/>
  <c r="L3089" i="6"/>
  <c r="L3093" i="6"/>
  <c r="L3097" i="6"/>
  <c r="L3109" i="6"/>
  <c r="A3109" i="6" s="1"/>
  <c r="L3113" i="6"/>
  <c r="L3125" i="6"/>
  <c r="L3129" i="6"/>
  <c r="L3200" i="6"/>
  <c r="L3216" i="6"/>
  <c r="L3232" i="6"/>
  <c r="L3247" i="6"/>
  <c r="A3247" i="6" s="1"/>
  <c r="L3263" i="6"/>
  <c r="L3279" i="6"/>
  <c r="A3279" i="6" s="1"/>
  <c r="L3287" i="6"/>
  <c r="L3295" i="6"/>
  <c r="A3295" i="6" s="1"/>
  <c r="L3311" i="6"/>
  <c r="L3327" i="6"/>
  <c r="A3327" i="6" s="1"/>
  <c r="L3343" i="6"/>
  <c r="L3351" i="6"/>
  <c r="L3359" i="6"/>
  <c r="L3392" i="6"/>
  <c r="A3392" i="6" s="1"/>
  <c r="L3408" i="6"/>
  <c r="L3420" i="6"/>
  <c r="A3420" i="6" s="1"/>
  <c r="L3428" i="6"/>
  <c r="L3444" i="6"/>
  <c r="L3460" i="6"/>
  <c r="A3460" i="6" s="1"/>
  <c r="L3476" i="6"/>
  <c r="L3492" i="6"/>
  <c r="A3492" i="6" s="1"/>
  <c r="L3506" i="6"/>
  <c r="L3522" i="6"/>
  <c r="A3522" i="6" s="1"/>
  <c r="L3540" i="6"/>
  <c r="A3540" i="6" s="1"/>
  <c r="L3556" i="6"/>
  <c r="A3556" i="6" s="1"/>
  <c r="L3572" i="6"/>
  <c r="L3588" i="6"/>
  <c r="A3588" i="6" s="1"/>
  <c r="L3604" i="6"/>
  <c r="A3604" i="6" s="1"/>
  <c r="L3620" i="6"/>
  <c r="L3636" i="6"/>
  <c r="L3648" i="6"/>
  <c r="A3648" i="6" s="1"/>
  <c r="L3664" i="6"/>
  <c r="A3664" i="6" s="1"/>
  <c r="L3680" i="6"/>
  <c r="L3696" i="6"/>
  <c r="L3707" i="6"/>
  <c r="A3707" i="6" s="1"/>
  <c r="L3737" i="6"/>
  <c r="L3722" i="6"/>
  <c r="L3723" i="6"/>
  <c r="A3723" i="6" s="1"/>
  <c r="L3739" i="6"/>
  <c r="A3739" i="6" s="1"/>
  <c r="L3772" i="6"/>
  <c r="A3772" i="6" s="1"/>
  <c r="L3788" i="6"/>
  <c r="A3788" i="6" s="1"/>
  <c r="L3796" i="6"/>
  <c r="L3804" i="6"/>
  <c r="A3804" i="6" s="1"/>
  <c r="L3816" i="6"/>
  <c r="A3816" i="6" s="1"/>
  <c r="L3820" i="6"/>
  <c r="A3820" i="6" s="1"/>
  <c r="L3828" i="6"/>
  <c r="A3828" i="6" s="1"/>
  <c r="L3832" i="6"/>
  <c r="L3836" i="6"/>
  <c r="A3836" i="6" s="1"/>
  <c r="L3852" i="6"/>
  <c r="A3852" i="6" s="1"/>
  <c r="L3867" i="6"/>
  <c r="A3867" i="6" s="1"/>
  <c r="L3902" i="6"/>
  <c r="L3872" i="6"/>
  <c r="A3872" i="6" s="1"/>
  <c r="L3888" i="6"/>
  <c r="L3938" i="6"/>
  <c r="A3938" i="6" s="1"/>
  <c r="L3946" i="6"/>
  <c r="L3954" i="6"/>
  <c r="A3954" i="6" s="1"/>
  <c r="L3971" i="6"/>
  <c r="L4012" i="6"/>
  <c r="L4020" i="6"/>
  <c r="L4028" i="6"/>
  <c r="A4028" i="6" s="1"/>
  <c r="L4045" i="6"/>
  <c r="A4045" i="6" s="1"/>
  <c r="L4061" i="6"/>
  <c r="L4076" i="6"/>
  <c r="A4076" i="6" s="1"/>
  <c r="L4092" i="6"/>
  <c r="A4092" i="6" s="1"/>
  <c r="L523" i="6"/>
  <c r="L516" i="6"/>
  <c r="A516" i="6" s="1"/>
  <c r="L1201" i="6"/>
  <c r="L1193" i="6"/>
  <c r="L1185" i="6"/>
  <c r="L1177" i="6"/>
  <c r="L415" i="6"/>
  <c r="L411" i="6"/>
  <c r="L407" i="6"/>
  <c r="L403" i="6"/>
  <c r="L399" i="6"/>
  <c r="L393" i="6"/>
  <c r="L383" i="6"/>
  <c r="L379" i="6"/>
  <c r="L369" i="6"/>
  <c r="L359" i="6"/>
  <c r="L355" i="6"/>
  <c r="L345" i="6"/>
  <c r="L335" i="6"/>
  <c r="J327" i="6"/>
  <c r="K327" i="6"/>
  <c r="L1229" i="6"/>
  <c r="L1221" i="6"/>
  <c r="L1213" i="6"/>
  <c r="L228" i="6"/>
  <c r="L224" i="6"/>
  <c r="L218" i="6"/>
  <c r="L208" i="6"/>
  <c r="L204" i="6"/>
  <c r="L194" i="6"/>
  <c r="L184" i="6"/>
  <c r="L180" i="6"/>
  <c r="L170" i="6"/>
  <c r="L160" i="6"/>
  <c r="L156" i="6"/>
  <c r="L146" i="6"/>
  <c r="L476" i="6"/>
  <c r="L1984" i="6"/>
  <c r="L564" i="6"/>
  <c r="L650" i="6"/>
  <c r="K640" i="6"/>
  <c r="K630" i="6"/>
  <c r="K626" i="6"/>
  <c r="K616" i="6"/>
  <c r="L738" i="6"/>
  <c r="L827" i="6"/>
  <c r="K817" i="6"/>
  <c r="K813" i="6"/>
  <c r="K803" i="6"/>
  <c r="J913" i="6"/>
  <c r="K913" i="6"/>
  <c r="L1004" i="6"/>
  <c r="K994" i="6"/>
  <c r="K990" i="6"/>
  <c r="L1092" i="6"/>
  <c r="L1313" i="6"/>
  <c r="A1313" i="6" s="1"/>
  <c r="J1309" i="6"/>
  <c r="K1309" i="6"/>
  <c r="L524" i="6"/>
  <c r="K514" i="6"/>
  <c r="K324" i="6"/>
  <c r="L229" i="6"/>
  <c r="A229" i="6" s="1"/>
  <c r="L263" i="6"/>
  <c r="L249" i="6"/>
  <c r="L397" i="6"/>
  <c r="L378" i="6"/>
  <c r="L364" i="6"/>
  <c r="L353" i="6"/>
  <c r="L349" i="6"/>
  <c r="L339" i="6"/>
  <c r="L332" i="6"/>
  <c r="J477" i="6"/>
  <c r="L1917" i="6"/>
  <c r="K564" i="6"/>
  <c r="J829" i="6"/>
  <c r="K916" i="6"/>
  <c r="J1313" i="6"/>
  <c r="K1313" i="6"/>
  <c r="J140" i="6"/>
  <c r="K1249" i="6"/>
  <c r="K1257" i="6"/>
  <c r="J234" i="6"/>
  <c r="K234" i="6"/>
  <c r="K246" i="6"/>
  <c r="K256" i="6"/>
  <c r="K260" i="6"/>
  <c r="K270" i="6"/>
  <c r="K280" i="6"/>
  <c r="K284" i="6"/>
  <c r="K294" i="6"/>
  <c r="K304" i="6"/>
  <c r="K308" i="6"/>
  <c r="K314" i="6"/>
  <c r="K318" i="6"/>
  <c r="K322" i="6"/>
  <c r="K1182" i="6"/>
  <c r="K1190" i="6"/>
  <c r="K1198" i="6"/>
  <c r="K431" i="6"/>
  <c r="K435" i="6"/>
  <c r="K445" i="6"/>
  <c r="K455" i="6"/>
  <c r="K459" i="6"/>
  <c r="K469" i="6"/>
  <c r="K479" i="6"/>
  <c r="K483" i="6"/>
  <c r="K489" i="6"/>
  <c r="K493" i="6"/>
  <c r="K497" i="6"/>
  <c r="K501" i="6"/>
  <c r="K505" i="6"/>
  <c r="K509" i="6"/>
  <c r="K1212" i="6"/>
  <c r="K1220" i="6"/>
  <c r="K1228" i="6"/>
  <c r="K1236" i="6"/>
  <c r="K375" i="6"/>
  <c r="J385" i="6"/>
  <c r="K389" i="6"/>
  <c r="J389" i="6"/>
  <c r="K1764" i="6"/>
  <c r="K238" i="6"/>
  <c r="K242" i="6"/>
  <c r="K252" i="6"/>
  <c r="K262" i="6"/>
  <c r="K266" i="6"/>
  <c r="K276" i="6"/>
  <c r="K286" i="6"/>
  <c r="K290" i="6"/>
  <c r="J310" i="6"/>
  <c r="K1729" i="6"/>
  <c r="J1737" i="6"/>
  <c r="K1603" i="6"/>
  <c r="K145" i="6"/>
  <c r="K152" i="6"/>
  <c r="K162" i="6"/>
  <c r="K166" i="6"/>
  <c r="K176" i="6"/>
  <c r="K186" i="6"/>
  <c r="K190" i="6"/>
  <c r="K200" i="6"/>
  <c r="K214" i="6"/>
  <c r="J214" i="6"/>
  <c r="K1565" i="6"/>
  <c r="K1573" i="6"/>
  <c r="J1581" i="6"/>
  <c r="K52" i="6"/>
  <c r="K62" i="6"/>
  <c r="K66" i="6"/>
  <c r="K76" i="6"/>
  <c r="K86" i="6"/>
  <c r="K90" i="6"/>
  <c r="K100" i="6"/>
  <c r="K110" i="6"/>
  <c r="K114" i="6"/>
  <c r="J134" i="6"/>
  <c r="K1443" i="6"/>
  <c r="K1451" i="6"/>
  <c r="J1451" i="6"/>
  <c r="K2" i="6"/>
  <c r="K6" i="6"/>
  <c r="K10" i="6"/>
  <c r="K14" i="6"/>
  <c r="K18" i="6"/>
  <c r="K22" i="6"/>
  <c r="K26" i="6"/>
  <c r="K30" i="6"/>
  <c r="K34" i="6"/>
  <c r="K38" i="6"/>
  <c r="K46" i="6"/>
  <c r="J46" i="6"/>
  <c r="K1405" i="6"/>
  <c r="K1413" i="6"/>
  <c r="K56" i="6"/>
  <c r="K60" i="6"/>
  <c r="K70" i="6"/>
  <c r="K80" i="6"/>
  <c r="K84" i="6"/>
  <c r="K94" i="6"/>
  <c r="K104" i="6"/>
  <c r="K108" i="6"/>
  <c r="K118" i="6"/>
  <c r="K128" i="6"/>
  <c r="K132" i="6"/>
  <c r="J1300" i="6"/>
  <c r="J233" i="6"/>
  <c r="K420" i="6"/>
  <c r="J1209" i="6"/>
  <c r="K1209" i="6"/>
  <c r="K1279" i="6"/>
  <c r="K1287" i="6"/>
  <c r="J1295" i="6"/>
  <c r="K1295" i="6"/>
  <c r="K155" i="6"/>
  <c r="K159" i="6"/>
  <c r="K169" i="6"/>
  <c r="K179" i="6"/>
  <c r="K183" i="6"/>
  <c r="K193" i="6"/>
  <c r="K203" i="6"/>
  <c r="K207" i="6"/>
  <c r="K217" i="6"/>
  <c r="K223" i="6"/>
  <c r="K227" i="6"/>
  <c r="K1213" i="6"/>
  <c r="K1221" i="6"/>
  <c r="K1229" i="6"/>
  <c r="K334" i="6"/>
  <c r="K344" i="6"/>
  <c r="K348" i="6"/>
  <c r="K358" i="6"/>
  <c r="K368" i="6"/>
  <c r="K372" i="6"/>
  <c r="K382" i="6"/>
  <c r="K392" i="6"/>
  <c r="K396" i="6"/>
  <c r="K402" i="6"/>
  <c r="K406" i="6"/>
  <c r="K410" i="6"/>
  <c r="K414" i="6"/>
  <c r="K1177" i="6"/>
  <c r="K1185" i="6"/>
  <c r="K1193" i="6"/>
  <c r="K1201" i="6"/>
  <c r="K523" i="6"/>
  <c r="K543" i="6"/>
  <c r="K547" i="6"/>
  <c r="K557" i="6"/>
  <c r="K571" i="6"/>
  <c r="K577" i="6"/>
  <c r="K581" i="6"/>
  <c r="K589" i="6"/>
  <c r="K593" i="6"/>
  <c r="K597" i="6"/>
  <c r="J605" i="6"/>
  <c r="K605" i="6"/>
  <c r="J609" i="6"/>
  <c r="K1243" i="6"/>
  <c r="K1251" i="6"/>
  <c r="K1267" i="6"/>
  <c r="K1273" i="6"/>
  <c r="K634" i="6"/>
  <c r="K644" i="6"/>
  <c r="K648" i="6"/>
  <c r="K658" i="6"/>
  <c r="K664" i="6"/>
  <c r="K672" i="6"/>
  <c r="K676" i="6"/>
  <c r="K680" i="6"/>
  <c r="K688" i="6"/>
  <c r="K692" i="6"/>
  <c r="K696" i="6"/>
  <c r="K700" i="6"/>
  <c r="J704" i="6"/>
  <c r="K704" i="6"/>
  <c r="K1278" i="6"/>
  <c r="K1286" i="6"/>
  <c r="K1294" i="6"/>
  <c r="K1302" i="6"/>
  <c r="K1306" i="6"/>
  <c r="K1406" i="6"/>
  <c r="K1414" i="6"/>
  <c r="K1422" i="6"/>
  <c r="K1428" i="6"/>
  <c r="J1432" i="6"/>
  <c r="K710" i="6"/>
  <c r="K720" i="6"/>
  <c r="K724" i="6"/>
  <c r="K734" i="6"/>
  <c r="K744" i="6"/>
  <c r="K748" i="6"/>
  <c r="K754" i="6"/>
  <c r="K758" i="6"/>
  <c r="K762" i="6"/>
  <c r="K766" i="6"/>
  <c r="K770" i="6"/>
  <c r="K774" i="6"/>
  <c r="K778" i="6"/>
  <c r="K782" i="6"/>
  <c r="K786" i="6"/>
  <c r="K790" i="6"/>
  <c r="K1437" i="6"/>
  <c r="K1445" i="6"/>
  <c r="K1453" i="6"/>
  <c r="K1459" i="6"/>
  <c r="K1463" i="6"/>
  <c r="K898" i="6"/>
  <c r="K908" i="6"/>
  <c r="K912" i="6"/>
  <c r="K922" i="6"/>
  <c r="K928" i="6"/>
  <c r="K932" i="6"/>
  <c r="K936" i="6"/>
  <c r="K940" i="6"/>
  <c r="K944" i="6"/>
  <c r="K948" i="6"/>
  <c r="K952" i="6"/>
  <c r="K956" i="6"/>
  <c r="K960" i="6"/>
  <c r="K964" i="6"/>
  <c r="K968" i="6"/>
  <c r="K972" i="6"/>
  <c r="K976" i="6"/>
  <c r="K980" i="6"/>
  <c r="K1601" i="6"/>
  <c r="K1609" i="6"/>
  <c r="K1615" i="6"/>
  <c r="K1619" i="6"/>
  <c r="K1623" i="6"/>
  <c r="J1079" i="6"/>
  <c r="K1079" i="6"/>
  <c r="K1127" i="6"/>
  <c r="K1143" i="6"/>
  <c r="K1159" i="6"/>
  <c r="J1176" i="6"/>
  <c r="K1176" i="6"/>
  <c r="K1777" i="6"/>
  <c r="K1317" i="6"/>
  <c r="K1335" i="6"/>
  <c r="K1351" i="6"/>
  <c r="K1367" i="6"/>
  <c r="J800" i="6"/>
  <c r="J891" i="6"/>
  <c r="K891" i="6"/>
  <c r="K987" i="6"/>
  <c r="K1047" i="6"/>
  <c r="K1055" i="6"/>
  <c r="K1063" i="6"/>
  <c r="K1071" i="6"/>
  <c r="K1723" i="6"/>
  <c r="K1739" i="6"/>
  <c r="K1747" i="6"/>
  <c r="K1088" i="6"/>
  <c r="K1104" i="6"/>
  <c r="K1112" i="6"/>
  <c r="K1120" i="6"/>
  <c r="K1320" i="6"/>
  <c r="K1338" i="6"/>
  <c r="K1354" i="6"/>
  <c r="K1370" i="6"/>
  <c r="K808" i="6"/>
  <c r="K812" i="6"/>
  <c r="K822" i="6"/>
  <c r="K832" i="6"/>
  <c r="K836" i="6"/>
  <c r="K842" i="6"/>
  <c r="K846" i="6"/>
  <c r="K850" i="6"/>
  <c r="K854" i="6"/>
  <c r="K858" i="6"/>
  <c r="K862" i="6"/>
  <c r="K866" i="6"/>
  <c r="K870" i="6"/>
  <c r="K874" i="6"/>
  <c r="K878" i="6"/>
  <c r="K882" i="6"/>
  <c r="K886" i="6"/>
  <c r="K1567" i="6"/>
  <c r="K1575" i="6"/>
  <c r="K1583" i="6"/>
  <c r="K1587" i="6"/>
  <c r="K1591" i="6"/>
  <c r="K996" i="6"/>
  <c r="K1000" i="6"/>
  <c r="K1010" i="6"/>
  <c r="K1016" i="6"/>
  <c r="K1020" i="6"/>
  <c r="K1024" i="6"/>
  <c r="K1028" i="6"/>
  <c r="K1032" i="6"/>
  <c r="K1036" i="6"/>
  <c r="K1040" i="6"/>
  <c r="K1078" i="6"/>
  <c r="K1133" i="6"/>
  <c r="K1149" i="6"/>
  <c r="K1165" i="6"/>
  <c r="K1765" i="6"/>
  <c r="K1783" i="6"/>
  <c r="K1325" i="6"/>
  <c r="K1341" i="6"/>
  <c r="K1357" i="6"/>
  <c r="K1373" i="6"/>
  <c r="J797" i="6"/>
  <c r="K797" i="6"/>
  <c r="J1628" i="6"/>
  <c r="K1628" i="6"/>
  <c r="K1050" i="6"/>
  <c r="K1058" i="6"/>
  <c r="K1066" i="6"/>
  <c r="K1074" i="6"/>
  <c r="K1738" i="6"/>
  <c r="K1746" i="6"/>
  <c r="K1087" i="6"/>
  <c r="K1103" i="6"/>
  <c r="K1111" i="6"/>
  <c r="K1119" i="6"/>
  <c r="K1128" i="6"/>
  <c r="K1144" i="6"/>
  <c r="K1160" i="6"/>
  <c r="J1174" i="6"/>
  <c r="K1778" i="6"/>
  <c r="K1791" i="6"/>
  <c r="K1795" i="6"/>
  <c r="K1799" i="6"/>
  <c r="K1803" i="6"/>
  <c r="K1807" i="6"/>
  <c r="K1811" i="6"/>
  <c r="K1815" i="6"/>
  <c r="K1819" i="6"/>
  <c r="K1823" i="6"/>
  <c r="K1827" i="6"/>
  <c r="J1719" i="6"/>
  <c r="K1377" i="6"/>
  <c r="K1381" i="6"/>
  <c r="K1385" i="6"/>
  <c r="K1389" i="6"/>
  <c r="K1393" i="6"/>
  <c r="K1397" i="6"/>
  <c r="K1401" i="6"/>
  <c r="K1888" i="6"/>
  <c r="K1896" i="6"/>
  <c r="K1900" i="6"/>
  <c r="K1904" i="6"/>
  <c r="K1908" i="6"/>
  <c r="K1912" i="6"/>
  <c r="K1916" i="6"/>
  <c r="J1916" i="6"/>
  <c r="K1477" i="6"/>
  <c r="K1481" i="6"/>
  <c r="K1485" i="6"/>
  <c r="K1489" i="6"/>
  <c r="K1493" i="6"/>
  <c r="K1497" i="6"/>
  <c r="K1501" i="6"/>
  <c r="K1505" i="6"/>
  <c r="K1509" i="6"/>
  <c r="K1513" i="6"/>
  <c r="K1517" i="6"/>
  <c r="K1521" i="6"/>
  <c r="K1525" i="6"/>
  <c r="K1529" i="6"/>
  <c r="K1533" i="6"/>
  <c r="K1537" i="6"/>
  <c r="K1541" i="6"/>
  <c r="K1545" i="6"/>
  <c r="K1549" i="6"/>
  <c r="K1553" i="6"/>
  <c r="K1557" i="6"/>
  <c r="K1561" i="6"/>
  <c r="K1922" i="6"/>
  <c r="K1928" i="6"/>
  <c r="K1932" i="6"/>
  <c r="K1936" i="6"/>
  <c r="K1940" i="6"/>
  <c r="K1944" i="6"/>
  <c r="K1948" i="6"/>
  <c r="K1633" i="6"/>
  <c r="K1637" i="6"/>
  <c r="K1641" i="6"/>
  <c r="K1645" i="6"/>
  <c r="K1649" i="6"/>
  <c r="K1653" i="6"/>
  <c r="K1657" i="6"/>
  <c r="K1661" i="6"/>
  <c r="K1665" i="6"/>
  <c r="K1669" i="6"/>
  <c r="K1673" i="6"/>
  <c r="K1677" i="6"/>
  <c r="K1681" i="6"/>
  <c r="K1685" i="6"/>
  <c r="K1689" i="6"/>
  <c r="K1693" i="6"/>
  <c r="K1697" i="6"/>
  <c r="K1701" i="6"/>
  <c r="K1705" i="6"/>
  <c r="K1709" i="6"/>
  <c r="K1713" i="6"/>
  <c r="K1985" i="6"/>
  <c r="K1991" i="6"/>
  <c r="K1995" i="6"/>
  <c r="K1999" i="6"/>
  <c r="K2003" i="6"/>
  <c r="K2007" i="6"/>
  <c r="J2011" i="6"/>
  <c r="K2011" i="6"/>
  <c r="K1829" i="6"/>
  <c r="K1837" i="6"/>
  <c r="K1845" i="6"/>
  <c r="K1853" i="6"/>
  <c r="K1857" i="6"/>
  <c r="K1861" i="6"/>
  <c r="K1865" i="6"/>
  <c r="K1869" i="6"/>
  <c r="K1873" i="6"/>
  <c r="K1877" i="6"/>
  <c r="J1881" i="6"/>
  <c r="K2017" i="6"/>
  <c r="K2023" i="6"/>
  <c r="K2027" i="6"/>
  <c r="K2031" i="6"/>
  <c r="K2035" i="6"/>
  <c r="K2039" i="6"/>
  <c r="K2043" i="6"/>
  <c r="J2047" i="6"/>
  <c r="K1953" i="6"/>
  <c r="K1957" i="6"/>
  <c r="K1961" i="6"/>
  <c r="K1965" i="6"/>
  <c r="K1969" i="6"/>
  <c r="K1973" i="6"/>
  <c r="K1977" i="6"/>
  <c r="J1981" i="6"/>
  <c r="K2053" i="6"/>
  <c r="K2057" i="6"/>
  <c r="K2061" i="6"/>
  <c r="K2065" i="6"/>
  <c r="K2069" i="6"/>
  <c r="K2073" i="6"/>
  <c r="J2077" i="6"/>
  <c r="K2077" i="6"/>
  <c r="K2081" i="6"/>
  <c r="K2085" i="6"/>
  <c r="K2089" i="6"/>
  <c r="K2093" i="6"/>
  <c r="K2097" i="6"/>
  <c r="K2101" i="6"/>
  <c r="K2105" i="6"/>
  <c r="J2109" i="6"/>
  <c r="K2109" i="6"/>
  <c r="K2113" i="6"/>
  <c r="K2117" i="6"/>
  <c r="K2121" i="6"/>
  <c r="K2125" i="6"/>
  <c r="K2129" i="6"/>
  <c r="K2133" i="6"/>
  <c r="K2137" i="6"/>
  <c r="K2141" i="6"/>
  <c r="K2145" i="6"/>
  <c r="J2149" i="6"/>
  <c r="J2153" i="6"/>
  <c r="K2153" i="6"/>
  <c r="J2157" i="6"/>
  <c r="J2161" i="6"/>
  <c r="K2161" i="6"/>
  <c r="J2165" i="6"/>
  <c r="J2169" i="6"/>
  <c r="K2169" i="6"/>
  <c r="J2173" i="6"/>
  <c r="J2177" i="6"/>
  <c r="J2181" i="6"/>
  <c r="J2185" i="6"/>
  <c r="K2185" i="6"/>
  <c r="J2192" i="6"/>
  <c r="K2192" i="6"/>
  <c r="J2208" i="6"/>
  <c r="K2208" i="6"/>
  <c r="J2224" i="6"/>
  <c r="K2224" i="6"/>
  <c r="J2240" i="6"/>
  <c r="K2240" i="6"/>
  <c r="J2256" i="6"/>
  <c r="K2256" i="6"/>
  <c r="J2272" i="6"/>
  <c r="K2272" i="6"/>
  <c r="J2288" i="6"/>
  <c r="J2199" i="6"/>
  <c r="J2215" i="6"/>
  <c r="J2233" i="6"/>
  <c r="K2233" i="6"/>
  <c r="J2249" i="6"/>
  <c r="K2249" i="6"/>
  <c r="J2265" i="6"/>
  <c r="K2265" i="6"/>
  <c r="J2281" i="6"/>
  <c r="J2294" i="6"/>
  <c r="K2294" i="6"/>
  <c r="J2302" i="6"/>
  <c r="J2310" i="6"/>
  <c r="K2310" i="6"/>
  <c r="J2318" i="6"/>
  <c r="J2326" i="6"/>
  <c r="K2326" i="6"/>
  <c r="J2334" i="6"/>
  <c r="J2342" i="6"/>
  <c r="K2342" i="6"/>
  <c r="J2198" i="6"/>
  <c r="J2214" i="6"/>
  <c r="J2230" i="6"/>
  <c r="J2246" i="6"/>
  <c r="J2262" i="6"/>
  <c r="J2278" i="6"/>
  <c r="J2189" i="6"/>
  <c r="J2205" i="6"/>
  <c r="J2221" i="6"/>
  <c r="J2235" i="6"/>
  <c r="K2235" i="6"/>
  <c r="J2251" i="6"/>
  <c r="K2251" i="6"/>
  <c r="J2267" i="6"/>
  <c r="K2267" i="6"/>
  <c r="J2283" i="6"/>
  <c r="J2297" i="6"/>
  <c r="J2305" i="6"/>
  <c r="J2313" i="6"/>
  <c r="J2321" i="6"/>
  <c r="J2329" i="6"/>
  <c r="J2337" i="6"/>
  <c r="J2451" i="6"/>
  <c r="J2467" i="6"/>
  <c r="J2483" i="6"/>
  <c r="J2499" i="6"/>
  <c r="J2515" i="6"/>
  <c r="J2454" i="6"/>
  <c r="K2454" i="6"/>
  <c r="J2470" i="6"/>
  <c r="K2470" i="6"/>
  <c r="J2486" i="6"/>
  <c r="K2486" i="6"/>
  <c r="J2502" i="6"/>
  <c r="K2502" i="6"/>
  <c r="J2518" i="6"/>
  <c r="K2518" i="6"/>
  <c r="J2347" i="6"/>
  <c r="K2351" i="6"/>
  <c r="J2351" i="6"/>
  <c r="J2355" i="6"/>
  <c r="K2359" i="6"/>
  <c r="J2359" i="6"/>
  <c r="J2363" i="6"/>
  <c r="K2367" i="6"/>
  <c r="J2367" i="6"/>
  <c r="J2371" i="6"/>
  <c r="K2375" i="6"/>
  <c r="J2375" i="6"/>
  <c r="J2379" i="6"/>
  <c r="J2383" i="6"/>
  <c r="J2387" i="6"/>
  <c r="K2391" i="6"/>
  <c r="J2391" i="6"/>
  <c r="K2395" i="6"/>
  <c r="J2395" i="6"/>
  <c r="K2399" i="6"/>
  <c r="J2399" i="6"/>
  <c r="J2403" i="6"/>
  <c r="K2407" i="6"/>
  <c r="J2407" i="6"/>
  <c r="J2411" i="6"/>
  <c r="K2415" i="6"/>
  <c r="J2415" i="6"/>
  <c r="J2419" i="6"/>
  <c r="K2423" i="6"/>
  <c r="J2423" i="6"/>
  <c r="J2427" i="6"/>
  <c r="K2431" i="6"/>
  <c r="J2431" i="6"/>
  <c r="J2435" i="6"/>
  <c r="K2439" i="6"/>
  <c r="J2439" i="6"/>
  <c r="J2443" i="6"/>
  <c r="K2447" i="6"/>
  <c r="J2447" i="6"/>
  <c r="J2457" i="6"/>
  <c r="J2473" i="6"/>
  <c r="J2489" i="6"/>
  <c r="J2505" i="6"/>
  <c r="J2521" i="6"/>
  <c r="J2464" i="6"/>
  <c r="J2480" i="6"/>
  <c r="J2496" i="6"/>
  <c r="J2512" i="6"/>
  <c r="J2525" i="6"/>
  <c r="J2529" i="6"/>
  <c r="J2533" i="6"/>
  <c r="K2533" i="6"/>
  <c r="J2537" i="6"/>
  <c r="J2541" i="6"/>
  <c r="K2541" i="6"/>
  <c r="J2545" i="6"/>
  <c r="J2549" i="6"/>
  <c r="K2549" i="6"/>
  <c r="J2553" i="6"/>
  <c r="J2557" i="6"/>
  <c r="K2557" i="6"/>
  <c r="J2561" i="6"/>
  <c r="J2565" i="6"/>
  <c r="K2565" i="6"/>
  <c r="J2569" i="6"/>
  <c r="J2573" i="6"/>
  <c r="K2573" i="6"/>
  <c r="J2577" i="6"/>
  <c r="J2581" i="6"/>
  <c r="K2581" i="6"/>
  <c r="J2585" i="6"/>
  <c r="J2589" i="6"/>
  <c r="K2589" i="6"/>
  <c r="J2593" i="6"/>
  <c r="J2597" i="6"/>
  <c r="K2597" i="6"/>
  <c r="J2601" i="6"/>
  <c r="J2605" i="6"/>
  <c r="J2609" i="6"/>
  <c r="J2613" i="6"/>
  <c r="K2613" i="6"/>
  <c r="J2617" i="6"/>
  <c r="J2621" i="6"/>
  <c r="K2621" i="6"/>
  <c r="J2625" i="6"/>
  <c r="J2629" i="6"/>
  <c r="K2629" i="6"/>
  <c r="J2633" i="6"/>
  <c r="J2637" i="6"/>
  <c r="J2641" i="6"/>
  <c r="J2645" i="6"/>
  <c r="K2645" i="6"/>
  <c r="J2649" i="6"/>
  <c r="J2653" i="6"/>
  <c r="K2653" i="6"/>
  <c r="J2657" i="6"/>
  <c r="J2661" i="6"/>
  <c r="K2661" i="6"/>
  <c r="J2665" i="6"/>
  <c r="J2669" i="6"/>
  <c r="K2669" i="6"/>
  <c r="J2673" i="6"/>
  <c r="J2677" i="6"/>
  <c r="K2677" i="6"/>
  <c r="J2681" i="6"/>
  <c r="J2685" i="6"/>
  <c r="K2685" i="6"/>
  <c r="J2689" i="6"/>
  <c r="J2693" i="6"/>
  <c r="K2693" i="6"/>
  <c r="J2697" i="6"/>
  <c r="J2701" i="6"/>
  <c r="K2701" i="6"/>
  <c r="J2705" i="6"/>
  <c r="J2709" i="6"/>
  <c r="K2709" i="6"/>
  <c r="J2713" i="6"/>
  <c r="J2717" i="6"/>
  <c r="J2724" i="6"/>
  <c r="J2740" i="6"/>
  <c r="J2756" i="6"/>
  <c r="J2772" i="6"/>
  <c r="J2788" i="6"/>
  <c r="J2727" i="6"/>
  <c r="K2727" i="6"/>
  <c r="J2743" i="6"/>
  <c r="J2759" i="6"/>
  <c r="J2775" i="6"/>
  <c r="J2791" i="6"/>
  <c r="J2730" i="6"/>
  <c r="K2730" i="6"/>
  <c r="J2746" i="6"/>
  <c r="J2762" i="6"/>
  <c r="J2778" i="6"/>
  <c r="J2794" i="6"/>
  <c r="J2733" i="6"/>
  <c r="J2749" i="6"/>
  <c r="K2749" i="6"/>
  <c r="J2765" i="6"/>
  <c r="K2765" i="6"/>
  <c r="J2781" i="6"/>
  <c r="K2781" i="6"/>
  <c r="J2797" i="6"/>
  <c r="K2797" i="6"/>
  <c r="J2801" i="6"/>
  <c r="J2805" i="6"/>
  <c r="J2809" i="6"/>
  <c r="J2813" i="6"/>
  <c r="K2813" i="6"/>
  <c r="J2817" i="6"/>
  <c r="J2821" i="6"/>
  <c r="K2821" i="6"/>
  <c r="J2825" i="6"/>
  <c r="J2829" i="6"/>
  <c r="K2829" i="6"/>
  <c r="J2833" i="6"/>
  <c r="J2837" i="6"/>
  <c r="K2837" i="6"/>
  <c r="J2841" i="6"/>
  <c r="J2845" i="6"/>
  <c r="K2845" i="6"/>
  <c r="J2849" i="6"/>
  <c r="J2853" i="6"/>
  <c r="K2853" i="6"/>
  <c r="J2857" i="6"/>
  <c r="J2861" i="6"/>
  <c r="K2861" i="6"/>
  <c r="J2865" i="6"/>
  <c r="J2869" i="6"/>
  <c r="J2873" i="6"/>
  <c r="J2877" i="6"/>
  <c r="K2877" i="6"/>
  <c r="J2881" i="6"/>
  <c r="J2885" i="6"/>
  <c r="K2885" i="6"/>
  <c r="J2889" i="6"/>
  <c r="J2893" i="6"/>
  <c r="K2893" i="6"/>
  <c r="J2897" i="6"/>
  <c r="J2901" i="6"/>
  <c r="K2901" i="6"/>
  <c r="J2905" i="6"/>
  <c r="J2909" i="6"/>
  <c r="K2909" i="6"/>
  <c r="J2913" i="6"/>
  <c r="J2917" i="6"/>
  <c r="K2917" i="6"/>
  <c r="J2921" i="6"/>
  <c r="J2925" i="6"/>
  <c r="K2925" i="6"/>
  <c r="J2929" i="6"/>
  <c r="J2933" i="6"/>
  <c r="K2933" i="6"/>
  <c r="J2937" i="6"/>
  <c r="J2941" i="6"/>
  <c r="K2941" i="6"/>
  <c r="J2945" i="6"/>
  <c r="J2949" i="6"/>
  <c r="K2949" i="6"/>
  <c r="J2953" i="6"/>
  <c r="J2957" i="6"/>
  <c r="K2957" i="6"/>
  <c r="J2961" i="6"/>
  <c r="J2965" i="6"/>
  <c r="K2965" i="6"/>
  <c r="J2969" i="6"/>
  <c r="K2969" i="6"/>
  <c r="J2973" i="6"/>
  <c r="J2977" i="6"/>
  <c r="J2981" i="6"/>
  <c r="K2981" i="6"/>
  <c r="J2985" i="6"/>
  <c r="K2985" i="6"/>
  <c r="J2989" i="6"/>
  <c r="K2989" i="6"/>
  <c r="J2993" i="6"/>
  <c r="K2993" i="6"/>
  <c r="J2997" i="6"/>
  <c r="K2997" i="6"/>
  <c r="J3001" i="6"/>
  <c r="K3001" i="6"/>
  <c r="J3005" i="6"/>
  <c r="J3019" i="6"/>
  <c r="K3019" i="6"/>
  <c r="J3008" i="6"/>
  <c r="K3008" i="6"/>
  <c r="J3024" i="6"/>
  <c r="K3024" i="6"/>
  <c r="J3035" i="6"/>
  <c r="K3035" i="6"/>
  <c r="J3043" i="6"/>
  <c r="K3043" i="6"/>
  <c r="J3017" i="6"/>
  <c r="K3017" i="6"/>
  <c r="J3006" i="6"/>
  <c r="J3022" i="6"/>
  <c r="J3036" i="6"/>
  <c r="J3044" i="6"/>
  <c r="J3148" i="6"/>
  <c r="J3164" i="6"/>
  <c r="J3180" i="6"/>
  <c r="J3194" i="6"/>
  <c r="K3194" i="6"/>
  <c r="J3210" i="6"/>
  <c r="K3210" i="6"/>
  <c r="J3226" i="6"/>
  <c r="K3226" i="6"/>
  <c r="J3241" i="6"/>
  <c r="J3249" i="6"/>
  <c r="K3249" i="6"/>
  <c r="J3257" i="6"/>
  <c r="K3257" i="6"/>
  <c r="J3265" i="6"/>
  <c r="K3265" i="6"/>
  <c r="J3139" i="6"/>
  <c r="K3139" i="6"/>
  <c r="J3155" i="6"/>
  <c r="K3155" i="6"/>
  <c r="J3171" i="6"/>
  <c r="K3171" i="6"/>
  <c r="J3187" i="6"/>
  <c r="K3187" i="6"/>
  <c r="J3203" i="6"/>
  <c r="J3219" i="6"/>
  <c r="J3235" i="6"/>
  <c r="K3050" i="6"/>
  <c r="J3050" i="6"/>
  <c r="J3054" i="6"/>
  <c r="J3058" i="6"/>
  <c r="J3062" i="6"/>
  <c r="K3066" i="6"/>
  <c r="J3066" i="6"/>
  <c r="J3070" i="6"/>
  <c r="K3074" i="6"/>
  <c r="J3074" i="6"/>
  <c r="J3078" i="6"/>
  <c r="K3082" i="6"/>
  <c r="J3082" i="6"/>
  <c r="J3086" i="6"/>
  <c r="J3090" i="6"/>
  <c r="J3094" i="6"/>
  <c r="K3098" i="6"/>
  <c r="J3098" i="6"/>
  <c r="J3102" i="6"/>
  <c r="J3106" i="6"/>
  <c r="J3110" i="6"/>
  <c r="K3114" i="6"/>
  <c r="J3114" i="6"/>
  <c r="J3118" i="6"/>
  <c r="J3122" i="6"/>
  <c r="K3126" i="6"/>
  <c r="J3126" i="6"/>
  <c r="K3130" i="6"/>
  <c r="J3130" i="6"/>
  <c r="J3134" i="6"/>
  <c r="J3138" i="6"/>
  <c r="J3154" i="6"/>
  <c r="J3170" i="6"/>
  <c r="J3188" i="6"/>
  <c r="J3204" i="6"/>
  <c r="J3220" i="6"/>
  <c r="J3236" i="6"/>
  <c r="J3244" i="6"/>
  <c r="J3252" i="6"/>
  <c r="J3260" i="6"/>
  <c r="J3268" i="6"/>
  <c r="J3145" i="6"/>
  <c r="K3145" i="6"/>
  <c r="J3161" i="6"/>
  <c r="K3161" i="6"/>
  <c r="J3177" i="6"/>
  <c r="K3177" i="6"/>
  <c r="J3193" i="6"/>
  <c r="J3209" i="6"/>
  <c r="J3225" i="6"/>
  <c r="J3365" i="6"/>
  <c r="J3364" i="6"/>
  <c r="J3379" i="6"/>
  <c r="J3387" i="6"/>
  <c r="K3387" i="6"/>
  <c r="J3395" i="6"/>
  <c r="J3403" i="6"/>
  <c r="K3403" i="6"/>
  <c r="J3411" i="6"/>
  <c r="J3275" i="6"/>
  <c r="K3279" i="6"/>
  <c r="J3279" i="6"/>
  <c r="J3283" i="6"/>
  <c r="K3287" i="6"/>
  <c r="J3287" i="6"/>
  <c r="J3291" i="6"/>
  <c r="K3295" i="6"/>
  <c r="J3295" i="6"/>
  <c r="J3299" i="6"/>
  <c r="J3303" i="6"/>
  <c r="J3307" i="6"/>
  <c r="K3311" i="6"/>
  <c r="J3311" i="6"/>
  <c r="J3315" i="6"/>
  <c r="K3319" i="6"/>
  <c r="J3319" i="6"/>
  <c r="J3323" i="6"/>
  <c r="K3327" i="6"/>
  <c r="J3327" i="6"/>
  <c r="J3331" i="6"/>
  <c r="J3335" i="6"/>
  <c r="J3339" i="6"/>
  <c r="K3343" i="6"/>
  <c r="J3343" i="6"/>
  <c r="J3347" i="6"/>
  <c r="K3351" i="6"/>
  <c r="J3351" i="6"/>
  <c r="J3355" i="6"/>
  <c r="K3359" i="6"/>
  <c r="J3359" i="6"/>
  <c r="J3363" i="6"/>
  <c r="J3380" i="6"/>
  <c r="J3378" i="6"/>
  <c r="J3388" i="6"/>
  <c r="K3388" i="6"/>
  <c r="J3396" i="6"/>
  <c r="J3404" i="6"/>
  <c r="J3412" i="6"/>
  <c r="J3510" i="6"/>
  <c r="J3526" i="6"/>
  <c r="J3513" i="6"/>
  <c r="K3513" i="6"/>
  <c r="J3528" i="6"/>
  <c r="J3532" i="6"/>
  <c r="J3536" i="6"/>
  <c r="J3540" i="6"/>
  <c r="K3540" i="6"/>
  <c r="J3544" i="6"/>
  <c r="J3552" i="6"/>
  <c r="J3560" i="6"/>
  <c r="J3568" i="6"/>
  <c r="J3504" i="6"/>
  <c r="J3520" i="6"/>
  <c r="K3417" i="6"/>
  <c r="J3417" i="6"/>
  <c r="J3421" i="6"/>
  <c r="J3425" i="6"/>
  <c r="J3429" i="6"/>
  <c r="K3433" i="6"/>
  <c r="J3433" i="6"/>
  <c r="J3437" i="6"/>
  <c r="J3441" i="6"/>
  <c r="J3445" i="6"/>
  <c r="K3449" i="6"/>
  <c r="J3449" i="6"/>
  <c r="J3453" i="6"/>
  <c r="J3457" i="6"/>
  <c r="J3461" i="6"/>
  <c r="K3465" i="6"/>
  <c r="J3465" i="6"/>
  <c r="J3469" i="6"/>
  <c r="J3473" i="6"/>
  <c r="J3477" i="6"/>
  <c r="K3481" i="6"/>
  <c r="J3481" i="6"/>
  <c r="J3485" i="6"/>
  <c r="J3489" i="6"/>
  <c r="J3493" i="6"/>
  <c r="K3497" i="6"/>
  <c r="J3497" i="6"/>
  <c r="J3507" i="6"/>
  <c r="K3507" i="6"/>
  <c r="J3523" i="6"/>
  <c r="K3523" i="6"/>
  <c r="J3549" i="6"/>
  <c r="J3557" i="6"/>
  <c r="J3565" i="6"/>
  <c r="K3634" i="6"/>
  <c r="J3634" i="6"/>
  <c r="K3650" i="6"/>
  <c r="J3650" i="6"/>
  <c r="J3659" i="6"/>
  <c r="K3659" i="6"/>
  <c r="J3667" i="6"/>
  <c r="K3667" i="6"/>
  <c r="K3641" i="6"/>
  <c r="J3641" i="6"/>
  <c r="J3636" i="6"/>
  <c r="K3636" i="6"/>
  <c r="J3652" i="6"/>
  <c r="J3660" i="6"/>
  <c r="J3668" i="6"/>
  <c r="J3576" i="6"/>
  <c r="J3580" i="6"/>
  <c r="J3584" i="6"/>
  <c r="K3588" i="6"/>
  <c r="J3588" i="6"/>
  <c r="J3592" i="6"/>
  <c r="J3596" i="6"/>
  <c r="J3600" i="6"/>
  <c r="K3604" i="6"/>
  <c r="J3604" i="6"/>
  <c r="J3608" i="6"/>
  <c r="J3612" i="6"/>
  <c r="J3616" i="6"/>
  <c r="K3620" i="6"/>
  <c r="J3620" i="6"/>
  <c r="J3624" i="6"/>
  <c r="J3628" i="6"/>
  <c r="K3635" i="6"/>
  <c r="J3635" i="6"/>
  <c r="J3651" i="6"/>
  <c r="J3718" i="6"/>
  <c r="J3734" i="6"/>
  <c r="J3750" i="6"/>
  <c r="J3719" i="6"/>
  <c r="J3735" i="6"/>
  <c r="J3752" i="6"/>
  <c r="J3760" i="6"/>
  <c r="J3768" i="6"/>
  <c r="J3776" i="6"/>
  <c r="J3784" i="6"/>
  <c r="J3792" i="6"/>
  <c r="J3716" i="6"/>
  <c r="J3732" i="6"/>
  <c r="J3748" i="6"/>
  <c r="J3673" i="6"/>
  <c r="J3677" i="6"/>
  <c r="K3681" i="6"/>
  <c r="J3681" i="6"/>
  <c r="J3685" i="6"/>
  <c r="J3689" i="6"/>
  <c r="J3693" i="6"/>
  <c r="K3697" i="6"/>
  <c r="J3697" i="6"/>
  <c r="J3701" i="6"/>
  <c r="J3711" i="6"/>
  <c r="J3725" i="6"/>
  <c r="J3741" i="6"/>
  <c r="J3753" i="6"/>
  <c r="J3761" i="6"/>
  <c r="J3769" i="6"/>
  <c r="J3777" i="6"/>
  <c r="J3785" i="6"/>
  <c r="J3796" i="6"/>
  <c r="K3796" i="6"/>
  <c r="J3800" i="6"/>
  <c r="J3804" i="6"/>
  <c r="K3804" i="6"/>
  <c r="J3808" i="6"/>
  <c r="J3812" i="6"/>
  <c r="J3820" i="6"/>
  <c r="K3820" i="6"/>
  <c r="J3828" i="6"/>
  <c r="K3828" i="6"/>
  <c r="J3836" i="6"/>
  <c r="K3836" i="6"/>
  <c r="J3844" i="6"/>
  <c r="J3794" i="6"/>
  <c r="J3817" i="6"/>
  <c r="J3825" i="6"/>
  <c r="J3833" i="6"/>
  <c r="J3841" i="6"/>
  <c r="J3849" i="6"/>
  <c r="J3853" i="6"/>
  <c r="J3857" i="6"/>
  <c r="K3861" i="6"/>
  <c r="J3861" i="6"/>
  <c r="J3865" i="6"/>
  <c r="J3869" i="6"/>
  <c r="K3873" i="6"/>
  <c r="J3873" i="6"/>
  <c r="J3877" i="6"/>
  <c r="J3881" i="6"/>
  <c r="K3881" i="6"/>
  <c r="J3885" i="6"/>
  <c r="J3889" i="6"/>
  <c r="K3889" i="6"/>
  <c r="J3893" i="6"/>
  <c r="J3897" i="6"/>
  <c r="J3901" i="6"/>
  <c r="J3905" i="6"/>
  <c r="K3905" i="6"/>
  <c r="J3909" i="6"/>
  <c r="J3913" i="6"/>
  <c r="J3917" i="6"/>
  <c r="J3921" i="6"/>
  <c r="K3921" i="6"/>
  <c r="J3925" i="6"/>
  <c r="J3929" i="6"/>
  <c r="K3938" i="6"/>
  <c r="J3938" i="6"/>
  <c r="K3954" i="6"/>
  <c r="J3954" i="6"/>
  <c r="K3966" i="6"/>
  <c r="J3966" i="6"/>
  <c r="J3943" i="6"/>
  <c r="J3959" i="6"/>
  <c r="J3932" i="6"/>
  <c r="J3948" i="6"/>
  <c r="K3970" i="6"/>
  <c r="J3970" i="6"/>
  <c r="J3945" i="6"/>
  <c r="J3961" i="6"/>
  <c r="K3971" i="6"/>
  <c r="J3971" i="6"/>
  <c r="J3979" i="6"/>
  <c r="J3987" i="6"/>
  <c r="J3995" i="6"/>
  <c r="J4003" i="6"/>
  <c r="J4012" i="6"/>
  <c r="K4012" i="6"/>
  <c r="J4020" i="6"/>
  <c r="J3982" i="6"/>
  <c r="J3990" i="6"/>
  <c r="K3998" i="6"/>
  <c r="J3998" i="6"/>
  <c r="J4006" i="6"/>
  <c r="J4018" i="6"/>
  <c r="J4021" i="6"/>
  <c r="J4058" i="6"/>
  <c r="J4038" i="6"/>
  <c r="K4045" i="6"/>
  <c r="J4045" i="6"/>
  <c r="K4061" i="6"/>
  <c r="J4061" i="6"/>
  <c r="J4025" i="6"/>
  <c r="K4029" i="6"/>
  <c r="J4029" i="6"/>
  <c r="J4033" i="6"/>
  <c r="J4060" i="6"/>
  <c r="K4060" i="6"/>
  <c r="K4039" i="6"/>
  <c r="J4039" i="6"/>
  <c r="J4051" i="6"/>
  <c r="J4070" i="6"/>
  <c r="J4074" i="6"/>
  <c r="J4078" i="6"/>
  <c r="K4078" i="6"/>
  <c r="J4082" i="6"/>
  <c r="K4082" i="6"/>
  <c r="J4066" i="6"/>
  <c r="J4085" i="6"/>
  <c r="J4089" i="6"/>
  <c r="K4093" i="6"/>
  <c r="J4093" i="6"/>
  <c r="K4097" i="6"/>
  <c r="J4097" i="6"/>
  <c r="J515" i="6"/>
  <c r="K515" i="6"/>
  <c r="K423" i="6"/>
  <c r="L328" i="6"/>
  <c r="L1292" i="6"/>
  <c r="L1284" i="6"/>
  <c r="L1276" i="6"/>
  <c r="L1768" i="6"/>
  <c r="A1768" i="6" s="1"/>
  <c r="J478" i="6"/>
  <c r="L1921" i="6"/>
  <c r="L574" i="6"/>
  <c r="L749" i="6"/>
  <c r="J830" i="6"/>
  <c r="J918" i="6"/>
  <c r="K918" i="6"/>
  <c r="L1013" i="6"/>
  <c r="L1322" i="6"/>
  <c r="L1476" i="6"/>
  <c r="L1630" i="6"/>
  <c r="A1630" i="6" s="1"/>
  <c r="J424" i="6"/>
  <c r="J1207" i="6"/>
  <c r="K1207" i="6"/>
  <c r="L1295" i="6"/>
  <c r="L254" i="6"/>
  <c r="L240" i="6"/>
  <c r="L1756" i="6"/>
  <c r="L365" i="6"/>
  <c r="J486" i="6"/>
  <c r="K486" i="6"/>
  <c r="L465" i="6"/>
  <c r="L461" i="6"/>
  <c r="L451" i="6"/>
  <c r="L441" i="6"/>
  <c r="L437" i="6"/>
  <c r="L427" i="6"/>
  <c r="K1924" i="6"/>
  <c r="L561" i="6"/>
  <c r="A561" i="6" s="1"/>
  <c r="L551" i="6"/>
  <c r="L541" i="6"/>
  <c r="L537" i="6"/>
  <c r="L527" i="6"/>
  <c r="L520" i="6"/>
  <c r="L649" i="6"/>
  <c r="A649" i="6" s="1"/>
  <c r="L639" i="6"/>
  <c r="L629" i="6"/>
  <c r="L625" i="6"/>
  <c r="L615" i="6"/>
  <c r="K749" i="6"/>
  <c r="L728" i="6"/>
  <c r="L718" i="6"/>
  <c r="L714" i="6"/>
  <c r="L707" i="6"/>
  <c r="L818" i="6"/>
  <c r="L814" i="6"/>
  <c r="L804" i="6"/>
  <c r="J926" i="6"/>
  <c r="K926" i="6"/>
  <c r="L905" i="6"/>
  <c r="L901" i="6"/>
  <c r="J1014" i="6"/>
  <c r="K1014" i="6"/>
  <c r="L993" i="6"/>
  <c r="L989" i="6"/>
  <c r="L1085" i="6"/>
  <c r="K1321" i="6"/>
  <c r="L142" i="6"/>
  <c r="A142" i="6" s="1"/>
  <c r="L235" i="6"/>
  <c r="L326" i="6"/>
  <c r="L1207" i="6"/>
  <c r="A1207" i="6" s="1"/>
  <c r="L513" i="6"/>
  <c r="L1241" i="6"/>
  <c r="L536" i="6"/>
  <c r="L556" i="6"/>
  <c r="L570" i="6"/>
  <c r="L580" i="6"/>
  <c r="L588" i="6"/>
  <c r="L596" i="6"/>
  <c r="L604" i="6"/>
  <c r="L1250" i="6"/>
  <c r="L1266" i="6"/>
  <c r="L621" i="6"/>
  <c r="L635" i="6"/>
  <c r="L655" i="6"/>
  <c r="L1245" i="6"/>
  <c r="L1253" i="6"/>
  <c r="L1261" i="6"/>
  <c r="L244" i="6"/>
  <c r="L248" i="6"/>
  <c r="L258" i="6"/>
  <c r="L268" i="6"/>
  <c r="L272" i="6"/>
  <c r="L282" i="6"/>
  <c r="L292" i="6"/>
  <c r="L296" i="6"/>
  <c r="L306" i="6"/>
  <c r="L312" i="6"/>
  <c r="L316" i="6"/>
  <c r="L320" i="6"/>
  <c r="L1178" i="6"/>
  <c r="L1186" i="6"/>
  <c r="L1194" i="6"/>
  <c r="L1202" i="6"/>
  <c r="A1202" i="6" s="1"/>
  <c r="L433" i="6"/>
  <c r="L443" i="6"/>
  <c r="L447" i="6"/>
  <c r="L457" i="6"/>
  <c r="L467" i="6"/>
  <c r="L471" i="6"/>
  <c r="L481" i="6"/>
  <c r="L487" i="6"/>
  <c r="L491" i="6"/>
  <c r="L495" i="6"/>
  <c r="L499" i="6"/>
  <c r="L503" i="6"/>
  <c r="L507" i="6"/>
  <c r="L511" i="6"/>
  <c r="A511" i="6" s="1"/>
  <c r="L1216" i="6"/>
  <c r="L1224" i="6"/>
  <c r="L1232" i="6"/>
  <c r="L605" i="6"/>
  <c r="A605" i="6" s="1"/>
  <c r="L275" i="6"/>
  <c r="L285" i="6"/>
  <c r="L289" i="6"/>
  <c r="L299" i="6"/>
  <c r="L309" i="6"/>
  <c r="L1728" i="6"/>
  <c r="L1736" i="6"/>
  <c r="L1600" i="6"/>
  <c r="L1608" i="6"/>
  <c r="L144" i="6"/>
  <c r="L151" i="6"/>
  <c r="L161" i="6"/>
  <c r="L165" i="6"/>
  <c r="L175" i="6"/>
  <c r="L185" i="6"/>
  <c r="A185" i="6" s="1"/>
  <c r="L189" i="6"/>
  <c r="L199" i="6"/>
  <c r="L209" i="6"/>
  <c r="A209" i="6" s="1"/>
  <c r="L1564" i="6"/>
  <c r="L1572" i="6"/>
  <c r="L1580" i="6"/>
  <c r="L51" i="6"/>
  <c r="L61" i="6"/>
  <c r="L65" i="6"/>
  <c r="L75" i="6"/>
  <c r="L85" i="6"/>
  <c r="L89" i="6"/>
  <c r="L99" i="6"/>
  <c r="L109" i="6"/>
  <c r="L113" i="6"/>
  <c r="L123" i="6"/>
  <c r="L133" i="6"/>
  <c r="L1440" i="6"/>
  <c r="L1448" i="6"/>
  <c r="L5" i="6"/>
  <c r="L9" i="6"/>
  <c r="L13" i="6"/>
  <c r="L17" i="6"/>
  <c r="L21" i="6"/>
  <c r="L25" i="6"/>
  <c r="L29" i="6"/>
  <c r="L33" i="6"/>
  <c r="L37" i="6"/>
  <c r="L41" i="6"/>
  <c r="A41" i="6" s="1"/>
  <c r="L1404" i="6"/>
  <c r="L1412" i="6"/>
  <c r="L1420" i="6"/>
  <c r="A1420" i="6" s="1"/>
  <c r="L55" i="6"/>
  <c r="L59" i="6"/>
  <c r="L69" i="6"/>
  <c r="L79" i="6"/>
  <c r="L83" i="6"/>
  <c r="L93" i="6"/>
  <c r="L103" i="6"/>
  <c r="L107" i="6"/>
  <c r="L117" i="6"/>
  <c r="L127" i="6"/>
  <c r="L131" i="6"/>
  <c r="L137" i="6"/>
  <c r="L1299" i="6"/>
  <c r="L232" i="6"/>
  <c r="L419" i="6"/>
  <c r="L1208" i="6"/>
  <c r="L531" i="6"/>
  <c r="L545" i="6"/>
  <c r="L559" i="6"/>
  <c r="L575" i="6"/>
  <c r="L583" i="6"/>
  <c r="L591" i="6"/>
  <c r="L599" i="6"/>
  <c r="L608" i="6"/>
  <c r="L1255" i="6"/>
  <c r="L1271" i="6"/>
  <c r="L624" i="6"/>
  <c r="L644" i="6"/>
  <c r="L794" i="6"/>
  <c r="L1466" i="6"/>
  <c r="L894" i="6"/>
  <c r="A894" i="6" s="1"/>
  <c r="L985" i="6"/>
  <c r="L1044" i="6"/>
  <c r="L1052" i="6"/>
  <c r="L1060" i="6"/>
  <c r="L1068" i="6"/>
  <c r="L1726" i="6"/>
  <c r="L1740" i="6"/>
  <c r="L1748" i="6"/>
  <c r="L1095" i="6"/>
  <c r="L1105" i="6"/>
  <c r="L1113" i="6"/>
  <c r="L1121" i="6"/>
  <c r="L659" i="6"/>
  <c r="L665" i="6"/>
  <c r="L669" i="6"/>
  <c r="L673" i="6"/>
  <c r="L677" i="6"/>
  <c r="L681" i="6"/>
  <c r="L685" i="6"/>
  <c r="L689" i="6"/>
  <c r="L693" i="6"/>
  <c r="L697" i="6"/>
  <c r="L701" i="6"/>
  <c r="L705" i="6"/>
  <c r="L1281" i="6"/>
  <c r="L1289" i="6"/>
  <c r="L1297" i="6"/>
  <c r="L1303" i="6"/>
  <c r="L1307" i="6"/>
  <c r="L1407" i="6"/>
  <c r="L1415" i="6"/>
  <c r="L1423" i="6"/>
  <c r="L1429" i="6"/>
  <c r="L1433" i="6"/>
  <c r="L711" i="6"/>
  <c r="L721" i="6"/>
  <c r="L731" i="6"/>
  <c r="L735" i="6"/>
  <c r="L745" i="6"/>
  <c r="L751" i="6"/>
  <c r="L755" i="6"/>
  <c r="L759" i="6"/>
  <c r="L763" i="6"/>
  <c r="L767" i="6"/>
  <c r="L771" i="6"/>
  <c r="L775" i="6"/>
  <c r="L779" i="6"/>
  <c r="L783" i="6"/>
  <c r="L787" i="6"/>
  <c r="L791" i="6"/>
  <c r="L1438" i="6"/>
  <c r="L1446" i="6"/>
  <c r="L1454" i="6"/>
  <c r="L1460" i="6"/>
  <c r="L1464" i="6"/>
  <c r="L899" i="6"/>
  <c r="L909" i="6"/>
  <c r="L919" i="6"/>
  <c r="L923" i="6"/>
  <c r="L929" i="6"/>
  <c r="L933" i="6"/>
  <c r="L937" i="6"/>
  <c r="L941" i="6"/>
  <c r="L945" i="6"/>
  <c r="L949" i="6"/>
  <c r="L953" i="6"/>
  <c r="L957" i="6"/>
  <c r="L961" i="6"/>
  <c r="L965" i="6"/>
  <c r="L969" i="6"/>
  <c r="L973" i="6"/>
  <c r="L977" i="6"/>
  <c r="L1602" i="6"/>
  <c r="L1610" i="6"/>
  <c r="L1616" i="6"/>
  <c r="L1620" i="6"/>
  <c r="L1624" i="6"/>
  <c r="L891" i="6"/>
  <c r="A891" i="6" s="1"/>
  <c r="L987" i="6"/>
  <c r="L1047" i="6"/>
  <c r="L1055" i="6"/>
  <c r="L1063" i="6"/>
  <c r="L1071" i="6"/>
  <c r="L1723" i="6"/>
  <c r="L1739" i="6"/>
  <c r="L1747" i="6"/>
  <c r="L1088" i="6"/>
  <c r="L1104" i="6"/>
  <c r="L1112" i="6"/>
  <c r="L1120" i="6"/>
  <c r="L807" i="6"/>
  <c r="L811" i="6"/>
  <c r="L821" i="6"/>
  <c r="L831" i="6"/>
  <c r="L835" i="6"/>
  <c r="L841" i="6"/>
  <c r="L845" i="6"/>
  <c r="L849" i="6"/>
  <c r="L853" i="6"/>
  <c r="L857" i="6"/>
  <c r="L861" i="6"/>
  <c r="L865" i="6"/>
  <c r="L869" i="6"/>
  <c r="L873" i="6"/>
  <c r="L877" i="6"/>
  <c r="L881" i="6"/>
  <c r="L885" i="6"/>
  <c r="L1566" i="6"/>
  <c r="L1574" i="6"/>
  <c r="L1582" i="6"/>
  <c r="L1586" i="6"/>
  <c r="L1590" i="6"/>
  <c r="L995" i="6"/>
  <c r="L999" i="6"/>
  <c r="L1009" i="6"/>
  <c r="L1015" i="6"/>
  <c r="L1019" i="6"/>
  <c r="L1023" i="6"/>
  <c r="L1027" i="6"/>
  <c r="L1031" i="6"/>
  <c r="L1035" i="6"/>
  <c r="L1039" i="6"/>
  <c r="L1076" i="6"/>
  <c r="L1721" i="6"/>
  <c r="L1832" i="6"/>
  <c r="L1840" i="6"/>
  <c r="L1848" i="6"/>
  <c r="L1856" i="6"/>
  <c r="L1882" i="6"/>
  <c r="L1789" i="6"/>
  <c r="L1793" i="6"/>
  <c r="L1797" i="6"/>
  <c r="L1801" i="6"/>
  <c r="L1805" i="6"/>
  <c r="L1809" i="6"/>
  <c r="L1813" i="6"/>
  <c r="L1817" i="6"/>
  <c r="L1821" i="6"/>
  <c r="L1825" i="6"/>
  <c r="L1718" i="6"/>
  <c r="L2014" i="6"/>
  <c r="L1835" i="6"/>
  <c r="L1843" i="6"/>
  <c r="L1851" i="6"/>
  <c r="L1858" i="6"/>
  <c r="L1862" i="6"/>
  <c r="L1866" i="6"/>
  <c r="L1870" i="6"/>
  <c r="L1874" i="6"/>
  <c r="L2020" i="6"/>
  <c r="L2024" i="6"/>
  <c r="L2028" i="6"/>
  <c r="L2032" i="6"/>
  <c r="L2036" i="6"/>
  <c r="L2040" i="6"/>
  <c r="L1950" i="6"/>
  <c r="L1127" i="6"/>
  <c r="L1131" i="6"/>
  <c r="L1135" i="6"/>
  <c r="L1139" i="6"/>
  <c r="L1143" i="6"/>
  <c r="L1147" i="6"/>
  <c r="L1151" i="6"/>
  <c r="L1155" i="6"/>
  <c r="L1159" i="6"/>
  <c r="L1163" i="6"/>
  <c r="L1167" i="6"/>
  <c r="L1171" i="6"/>
  <c r="L1175" i="6"/>
  <c r="L1761" i="6"/>
  <c r="L1769" i="6"/>
  <c r="L1773" i="6"/>
  <c r="L1777" i="6"/>
  <c r="L1781" i="6"/>
  <c r="L1785" i="6"/>
  <c r="A1785" i="6" s="1"/>
  <c r="L1315" i="6"/>
  <c r="L1319" i="6"/>
  <c r="L1325" i="6"/>
  <c r="L1329" i="6"/>
  <c r="L1333" i="6"/>
  <c r="L1337" i="6"/>
  <c r="L1341" i="6"/>
  <c r="L1345" i="6"/>
  <c r="L1349" i="6"/>
  <c r="L1353" i="6"/>
  <c r="L1357" i="6"/>
  <c r="L1361" i="6"/>
  <c r="L1365" i="6"/>
  <c r="L1369" i="6"/>
  <c r="L1373" i="6"/>
  <c r="L1377" i="6"/>
  <c r="L1381" i="6"/>
  <c r="L1385" i="6"/>
  <c r="L1389" i="6"/>
  <c r="L1393" i="6"/>
  <c r="L1397" i="6"/>
  <c r="L1401" i="6"/>
  <c r="L1888" i="6"/>
  <c r="L1896" i="6"/>
  <c r="L1900" i="6"/>
  <c r="L1904" i="6"/>
  <c r="L1908" i="6"/>
  <c r="L1912" i="6"/>
  <c r="L1916" i="6"/>
  <c r="L1477" i="6"/>
  <c r="L1481" i="6"/>
  <c r="L1485" i="6"/>
  <c r="L1489" i="6"/>
  <c r="L1493" i="6"/>
  <c r="L1497" i="6"/>
  <c r="L1501" i="6"/>
  <c r="L1505" i="6"/>
  <c r="L1509" i="6"/>
  <c r="L1513" i="6"/>
  <c r="L1517" i="6"/>
  <c r="L1521" i="6"/>
  <c r="L1525" i="6"/>
  <c r="L1529" i="6"/>
  <c r="L1533" i="6"/>
  <c r="L1537" i="6"/>
  <c r="L1541" i="6"/>
  <c r="L1545" i="6"/>
  <c r="L1549" i="6"/>
  <c r="L1553" i="6"/>
  <c r="L1557" i="6"/>
  <c r="L1561" i="6"/>
  <c r="L1922" i="6"/>
  <c r="L1928" i="6"/>
  <c r="L1932" i="6"/>
  <c r="L1936" i="6"/>
  <c r="L1940" i="6"/>
  <c r="L1944" i="6"/>
  <c r="L1948" i="6"/>
  <c r="L1633" i="6"/>
  <c r="L1637" i="6"/>
  <c r="L1641" i="6"/>
  <c r="L1645" i="6"/>
  <c r="L1649" i="6"/>
  <c r="L1653" i="6"/>
  <c r="L1657" i="6"/>
  <c r="L1661" i="6"/>
  <c r="L1665" i="6"/>
  <c r="L1669" i="6"/>
  <c r="L1673" i="6"/>
  <c r="L1677" i="6"/>
  <c r="L1681" i="6"/>
  <c r="L1685" i="6"/>
  <c r="L1689" i="6"/>
  <c r="L1693" i="6"/>
  <c r="L1697" i="6"/>
  <c r="L1701" i="6"/>
  <c r="L1705" i="6"/>
  <c r="L1709" i="6"/>
  <c r="L1713" i="6"/>
  <c r="L1985" i="6"/>
  <c r="L1991" i="6"/>
  <c r="L1995" i="6"/>
  <c r="L1999" i="6"/>
  <c r="L2003" i="6"/>
  <c r="L2007" i="6"/>
  <c r="L2011" i="6"/>
  <c r="A2011" i="6" s="1"/>
  <c r="L2235" i="6"/>
  <c r="L2251" i="6"/>
  <c r="A2251" i="6" s="1"/>
  <c r="L2267" i="6"/>
  <c r="L1954" i="6"/>
  <c r="L1958" i="6"/>
  <c r="L1962" i="6"/>
  <c r="L1966" i="6"/>
  <c r="L1970" i="6"/>
  <c r="L1974" i="6"/>
  <c r="L1978" i="6"/>
  <c r="L2048" i="6"/>
  <c r="L2054" i="6"/>
  <c r="L2058" i="6"/>
  <c r="L2062" i="6"/>
  <c r="L2066" i="6"/>
  <c r="L2070" i="6"/>
  <c r="L2074" i="6"/>
  <c r="L2078" i="6"/>
  <c r="L2082" i="6"/>
  <c r="L2086" i="6"/>
  <c r="L2090" i="6"/>
  <c r="L2094" i="6"/>
  <c r="L2098" i="6"/>
  <c r="L2102" i="6"/>
  <c r="L2106" i="6"/>
  <c r="L2110" i="6"/>
  <c r="L2114" i="6"/>
  <c r="L2118" i="6"/>
  <c r="L2122" i="6"/>
  <c r="L2126" i="6"/>
  <c r="L2130" i="6"/>
  <c r="L2134" i="6"/>
  <c r="L2138" i="6"/>
  <c r="L2146" i="6"/>
  <c r="A2146" i="6" s="1"/>
  <c r="L2162" i="6"/>
  <c r="A2162" i="6" s="1"/>
  <c r="L2170" i="6"/>
  <c r="L2178" i="6"/>
  <c r="L2182" i="6"/>
  <c r="L2186" i="6"/>
  <c r="A2186" i="6" s="1"/>
  <c r="L2292" i="6"/>
  <c r="A2292" i="6" s="1"/>
  <c r="L2203" i="6"/>
  <c r="A2203" i="6" s="1"/>
  <c r="L2219" i="6"/>
  <c r="L2285" i="6"/>
  <c r="A2285" i="6" s="1"/>
  <c r="L2194" i="6"/>
  <c r="L2210" i="6"/>
  <c r="A2210" i="6" s="1"/>
  <c r="L2226" i="6"/>
  <c r="L2242" i="6"/>
  <c r="A2242" i="6" s="1"/>
  <c r="L2258" i="6"/>
  <c r="L2274" i="6"/>
  <c r="A2274" i="6" s="1"/>
  <c r="L2290" i="6"/>
  <c r="L2455" i="6"/>
  <c r="A2455" i="6" s="1"/>
  <c r="L2471" i="6"/>
  <c r="A2471" i="6" s="1"/>
  <c r="L2487" i="6"/>
  <c r="L2503" i="6"/>
  <c r="L2519" i="6"/>
  <c r="A2519" i="6" s="1"/>
  <c r="L2458" i="6"/>
  <c r="A2458" i="6" s="1"/>
  <c r="L2474" i="6"/>
  <c r="L2490" i="6"/>
  <c r="L2506" i="6"/>
  <c r="A2506" i="6" s="1"/>
  <c r="L2522" i="6"/>
  <c r="A2522" i="6" s="1"/>
  <c r="L2527" i="6"/>
  <c r="L2535" i="6"/>
  <c r="L2543" i="6"/>
  <c r="A2543" i="6" s="1"/>
  <c r="L2551" i="6"/>
  <c r="A2551" i="6" s="1"/>
  <c r="L2300" i="6"/>
  <c r="L2308" i="6"/>
  <c r="A2308" i="6" s="1"/>
  <c r="L2316" i="6"/>
  <c r="A2316" i="6" s="1"/>
  <c r="L2324" i="6"/>
  <c r="L2332" i="6"/>
  <c r="A2332" i="6" s="1"/>
  <c r="L2340" i="6"/>
  <c r="L2348" i="6"/>
  <c r="A2348" i="6" s="1"/>
  <c r="L2364" i="6"/>
  <c r="A2364" i="6" s="1"/>
  <c r="L2372" i="6"/>
  <c r="L2380" i="6"/>
  <c r="A2380" i="6" s="1"/>
  <c r="L2388" i="6"/>
  <c r="L2396" i="6"/>
  <c r="L2412" i="6"/>
  <c r="A2412" i="6" s="1"/>
  <c r="L2420" i="6"/>
  <c r="L2428" i="6"/>
  <c r="A2428" i="6" s="1"/>
  <c r="L2436" i="6"/>
  <c r="L2444" i="6"/>
  <c r="L2461" i="6"/>
  <c r="A2461" i="6" s="1"/>
  <c r="L2477" i="6"/>
  <c r="L2493" i="6"/>
  <c r="A2493" i="6" s="1"/>
  <c r="L2509" i="6"/>
  <c r="A2509" i="6" s="1"/>
  <c r="L2564" i="6"/>
  <c r="A2564" i="6" s="1"/>
  <c r="L2568" i="6"/>
  <c r="L2572" i="6"/>
  <c r="L2580" i="6"/>
  <c r="A2580" i="6" s="1"/>
  <c r="L2584" i="6"/>
  <c r="A2584" i="6" s="1"/>
  <c r="L2588" i="6"/>
  <c r="L2596" i="6"/>
  <c r="L2600" i="6"/>
  <c r="A2600" i="6" s="1"/>
  <c r="L2604" i="6"/>
  <c r="L2616" i="6"/>
  <c r="L2620" i="6"/>
  <c r="L2628" i="6"/>
  <c r="L2632" i="6"/>
  <c r="A2632" i="6" s="1"/>
  <c r="L2636" i="6"/>
  <c r="L2644" i="6"/>
  <c r="A2644" i="6" s="1"/>
  <c r="L2648" i="6"/>
  <c r="A2648" i="6" s="1"/>
  <c r="L2652" i="6"/>
  <c r="A2652" i="6" s="1"/>
  <c r="L2660" i="6"/>
  <c r="L2664" i="6"/>
  <c r="A2664" i="6" s="1"/>
  <c r="L2668" i="6"/>
  <c r="A2668" i="6" s="1"/>
  <c r="L2676" i="6"/>
  <c r="A2676" i="6" s="1"/>
  <c r="L2680" i="6"/>
  <c r="L2684" i="6"/>
  <c r="A2684" i="6" s="1"/>
  <c r="L2696" i="6"/>
  <c r="L2700" i="6"/>
  <c r="L2708" i="6"/>
  <c r="L2712" i="6"/>
  <c r="A2712" i="6" s="1"/>
  <c r="L2716" i="6"/>
  <c r="L2736" i="6"/>
  <c r="L2768" i="6"/>
  <c r="A2768" i="6" s="1"/>
  <c r="L2784" i="6"/>
  <c r="L2723" i="6"/>
  <c r="L2739" i="6"/>
  <c r="A2739" i="6" s="1"/>
  <c r="L2755" i="6"/>
  <c r="A2755" i="6" s="1"/>
  <c r="L2771" i="6"/>
  <c r="L2787" i="6"/>
  <c r="L2798" i="6"/>
  <c r="A2798" i="6" s="1"/>
  <c r="L2806" i="6"/>
  <c r="L2810" i="6"/>
  <c r="A2810" i="6" s="1"/>
  <c r="L2814" i="6"/>
  <c r="L2822" i="6"/>
  <c r="A2822" i="6" s="1"/>
  <c r="L2826" i="6"/>
  <c r="A2826" i="6" s="1"/>
  <c r="L2830" i="6"/>
  <c r="A2830" i="6" s="1"/>
  <c r="L2722" i="6"/>
  <c r="L2754" i="6"/>
  <c r="L3010" i="6"/>
  <c r="A3010" i="6" s="1"/>
  <c r="L2842" i="6"/>
  <c r="A2842" i="6" s="1"/>
  <c r="L2846" i="6"/>
  <c r="L2854" i="6"/>
  <c r="L2858" i="6"/>
  <c r="A2858" i="6" s="1"/>
  <c r="L2862" i="6"/>
  <c r="A2862" i="6" s="1"/>
  <c r="L2870" i="6"/>
  <c r="A2870" i="6" s="1"/>
  <c r="L2874" i="6"/>
  <c r="L2878" i="6"/>
  <c r="A2878" i="6" s="1"/>
  <c r="L2886" i="6"/>
  <c r="A2886" i="6" s="1"/>
  <c r="L2890" i="6"/>
  <c r="L2894" i="6"/>
  <c r="L2906" i="6"/>
  <c r="A2906" i="6" s="1"/>
  <c r="L2910" i="6"/>
  <c r="L2918" i="6"/>
  <c r="L2922" i="6"/>
  <c r="A2922" i="6" s="1"/>
  <c r="L2926" i="6"/>
  <c r="A2926" i="6" s="1"/>
  <c r="L2938" i="6"/>
  <c r="A2938" i="6" s="1"/>
  <c r="L2942" i="6"/>
  <c r="A2942" i="6" s="1"/>
  <c r="L2950" i="6"/>
  <c r="L2958" i="6"/>
  <c r="L2962" i="6"/>
  <c r="A2962" i="6" s="1"/>
  <c r="L2970" i="6"/>
  <c r="A2970" i="6" s="1"/>
  <c r="L2978" i="6"/>
  <c r="A2978" i="6" s="1"/>
  <c r="L2986" i="6"/>
  <c r="L2994" i="6"/>
  <c r="A2994" i="6" s="1"/>
  <c r="L3002" i="6"/>
  <c r="A3002" i="6" s="1"/>
  <c r="L3017" i="6"/>
  <c r="L3141" i="6"/>
  <c r="L3157" i="6"/>
  <c r="A3157" i="6" s="1"/>
  <c r="L3173" i="6"/>
  <c r="A3173" i="6" s="1"/>
  <c r="L3152" i="6"/>
  <c r="A3152" i="6" s="1"/>
  <c r="L3168" i="6"/>
  <c r="L3184" i="6"/>
  <c r="A3184" i="6" s="1"/>
  <c r="L3034" i="6"/>
  <c r="A3034" i="6" s="1"/>
  <c r="L3050" i="6"/>
  <c r="A3050" i="6" s="1"/>
  <c r="L3066" i="6"/>
  <c r="A3066" i="6" s="1"/>
  <c r="L3074" i="6"/>
  <c r="L3082" i="6"/>
  <c r="A3082" i="6" s="1"/>
  <c r="L3098" i="6"/>
  <c r="A3098" i="6" s="1"/>
  <c r="L3114" i="6"/>
  <c r="L3126" i="6"/>
  <c r="L3130" i="6"/>
  <c r="A3130" i="6" s="1"/>
  <c r="L3377" i="6"/>
  <c r="A3377" i="6" s="1"/>
  <c r="L3376" i="6"/>
  <c r="L3248" i="6"/>
  <c r="A3248" i="6" s="1"/>
  <c r="L3264" i="6"/>
  <c r="A3264" i="6" s="1"/>
  <c r="L3272" i="6"/>
  <c r="A3272" i="6" s="1"/>
  <c r="L3280" i="6"/>
  <c r="L3296" i="6"/>
  <c r="A3296" i="6" s="1"/>
  <c r="L3312" i="6"/>
  <c r="A3312" i="6" s="1"/>
  <c r="L3328" i="6"/>
  <c r="A3328" i="6" s="1"/>
  <c r="L3336" i="6"/>
  <c r="L3344" i="6"/>
  <c r="A3344" i="6" s="1"/>
  <c r="L3360" i="6"/>
  <c r="A3360" i="6" s="1"/>
  <c r="L3393" i="6"/>
  <c r="A3393" i="6" s="1"/>
  <c r="L3401" i="6"/>
  <c r="L3409" i="6"/>
  <c r="A3409" i="6" s="1"/>
  <c r="L3417" i="6"/>
  <c r="L3433" i="6"/>
  <c r="A3433" i="6" s="1"/>
  <c r="L3449" i="6"/>
  <c r="L3465" i="6"/>
  <c r="A3465" i="6" s="1"/>
  <c r="L3481" i="6"/>
  <c r="A3481" i="6" s="1"/>
  <c r="L3497" i="6"/>
  <c r="A3497" i="6" s="1"/>
  <c r="L3507" i="6"/>
  <c r="L3523" i="6"/>
  <c r="A3523" i="6" s="1"/>
  <c r="L3513" i="6"/>
  <c r="A3513" i="6" s="1"/>
  <c r="L3516" i="6"/>
  <c r="L3529" i="6"/>
  <c r="L3541" i="6"/>
  <c r="A3541" i="6" s="1"/>
  <c r="L3545" i="6"/>
  <c r="L3561" i="6"/>
  <c r="A3561" i="6" s="1"/>
  <c r="L3577" i="6"/>
  <c r="L3585" i="6"/>
  <c r="A3585" i="6" s="1"/>
  <c r="L3593" i="6"/>
  <c r="A3593" i="6" s="1"/>
  <c r="L3609" i="6"/>
  <c r="L3625" i="6"/>
  <c r="L3641" i="6"/>
  <c r="A3641" i="6" s="1"/>
  <c r="L3649" i="6"/>
  <c r="A3649" i="6" s="1"/>
  <c r="L3665" i="6"/>
  <c r="A3665" i="6" s="1"/>
  <c r="L3681" i="6"/>
  <c r="A3681" i="6" s="1"/>
  <c r="L3697" i="6"/>
  <c r="L3726" i="6"/>
  <c r="A3726" i="6" s="1"/>
  <c r="L3742" i="6"/>
  <c r="A3742" i="6" s="1"/>
  <c r="L3709" i="6"/>
  <c r="L3712" i="6"/>
  <c r="A3712" i="6" s="1"/>
  <c r="L3728" i="6"/>
  <c r="A3728" i="6" s="1"/>
  <c r="L3744" i="6"/>
  <c r="A3744" i="6" s="1"/>
  <c r="L3757" i="6"/>
  <c r="L3765" i="6"/>
  <c r="L3781" i="6"/>
  <c r="A3781" i="6" s="1"/>
  <c r="L3797" i="6"/>
  <c r="A3797" i="6" s="1"/>
  <c r="L3813" i="6"/>
  <c r="L3829" i="6"/>
  <c r="A3829" i="6" s="1"/>
  <c r="L3845" i="6"/>
  <c r="A3845" i="6" s="1"/>
  <c r="L3904" i="6"/>
  <c r="A3904" i="6" s="1"/>
  <c r="L3920" i="6"/>
  <c r="A3920" i="6" s="1"/>
  <c r="L3873" i="6"/>
  <c r="A3873" i="6" s="1"/>
  <c r="L3874" i="6"/>
  <c r="L3881" i="6"/>
  <c r="A3881" i="6" s="1"/>
  <c r="L3889" i="6"/>
  <c r="L3984" i="6"/>
  <c r="A3984" i="6" s="1"/>
  <c r="L3966" i="6"/>
  <c r="L3996" i="6"/>
  <c r="A3996" i="6" s="1"/>
  <c r="L3998" i="6"/>
  <c r="L3939" i="6"/>
  <c r="A3939" i="6" s="1"/>
  <c r="L3947" i="6"/>
  <c r="A3947" i="6" s="1"/>
  <c r="L3955" i="6"/>
  <c r="A3955" i="6" s="1"/>
  <c r="L4015" i="6"/>
  <c r="L3997" i="6"/>
  <c r="L4005" i="6"/>
  <c r="L4014" i="6"/>
  <c r="L4039" i="6"/>
  <c r="A4039" i="6" s="1"/>
  <c r="L4029" i="6"/>
  <c r="L4046" i="6"/>
  <c r="A4046" i="6" s="1"/>
  <c r="L4062" i="6"/>
  <c r="L4077" i="6"/>
  <c r="A4077" i="6" s="1"/>
  <c r="L4093" i="6"/>
  <c r="A4093" i="6" s="1"/>
  <c r="L522" i="6"/>
  <c r="L1200" i="6"/>
  <c r="L1192" i="6"/>
  <c r="L1184" i="6"/>
  <c r="L414" i="6"/>
  <c r="L410" i="6"/>
  <c r="L406" i="6"/>
  <c r="L402" i="6"/>
  <c r="L396" i="6"/>
  <c r="L392" i="6"/>
  <c r="L382" i="6"/>
  <c r="L372" i="6"/>
  <c r="L368" i="6"/>
  <c r="L358" i="6"/>
  <c r="L348" i="6"/>
  <c r="L344" i="6"/>
  <c r="L334" i="6"/>
  <c r="L1226" i="6"/>
  <c r="L1218" i="6"/>
  <c r="L1210" i="6"/>
  <c r="L227" i="6"/>
  <c r="L223" i="6"/>
  <c r="L217" i="6"/>
  <c r="L207" i="6"/>
  <c r="L203" i="6"/>
  <c r="L193" i="6"/>
  <c r="L183" i="6"/>
  <c r="L179" i="6"/>
  <c r="L169" i="6"/>
  <c r="L159" i="6"/>
  <c r="L155" i="6"/>
  <c r="K141" i="6"/>
  <c r="L1893" i="6"/>
  <c r="K1885" i="6"/>
  <c r="L475" i="6"/>
  <c r="K465" i="6"/>
  <c r="K461" i="6"/>
  <c r="K451" i="6"/>
  <c r="K441" i="6"/>
  <c r="K437" i="6"/>
  <c r="K427" i="6"/>
  <c r="J1983" i="6"/>
  <c r="K1983" i="6"/>
  <c r="L563" i="6"/>
  <c r="K553" i="6"/>
  <c r="K549" i="6"/>
  <c r="K539" i="6"/>
  <c r="K529" i="6"/>
  <c r="K525" i="6"/>
  <c r="L653" i="6"/>
  <c r="A653" i="6" s="1"/>
  <c r="J649" i="6"/>
  <c r="K649" i="6"/>
  <c r="K639" i="6"/>
  <c r="K629" i="6"/>
  <c r="K625" i="6"/>
  <c r="K615" i="6"/>
  <c r="J737" i="6"/>
  <c r="K737" i="6"/>
  <c r="K727" i="6"/>
  <c r="K717" i="6"/>
  <c r="K713" i="6"/>
  <c r="L826" i="6"/>
  <c r="K816" i="6"/>
  <c r="K806" i="6"/>
  <c r="K802" i="6"/>
  <c r="L916" i="6"/>
  <c r="K906" i="6"/>
  <c r="K902" i="6"/>
  <c r="K895" i="6"/>
  <c r="L1003" i="6"/>
  <c r="K993" i="6"/>
  <c r="K989" i="6"/>
  <c r="L1091" i="6"/>
  <c r="K1084" i="6"/>
  <c r="L1312" i="6"/>
  <c r="L3122" i="6" l="1"/>
  <c r="L3367" i="6"/>
  <c r="K4085" i="6"/>
  <c r="K3946" i="6"/>
  <c r="K3928" i="6"/>
  <c r="K2628" i="6"/>
  <c r="G47" i="15"/>
  <c r="H47" i="15"/>
  <c r="F47" i="15"/>
  <c r="J47" i="15"/>
  <c r="I47" i="15"/>
  <c r="E47" i="15"/>
  <c r="D47" i="15"/>
  <c r="H88" i="15"/>
  <c r="F88" i="15"/>
  <c r="J88" i="15"/>
  <c r="G88" i="15"/>
  <c r="I88" i="15"/>
  <c r="E88" i="15"/>
  <c r="D88" i="15"/>
  <c r="G29" i="15"/>
  <c r="H29" i="15"/>
  <c r="F29" i="15"/>
  <c r="J29" i="15"/>
  <c r="E29" i="15"/>
  <c r="I29" i="15"/>
  <c r="D29" i="15"/>
  <c r="H102" i="15"/>
  <c r="F102" i="15"/>
  <c r="J102" i="15"/>
  <c r="G102" i="15"/>
  <c r="E102" i="15"/>
  <c r="I102" i="15"/>
  <c r="D102" i="15"/>
  <c r="H92" i="15"/>
  <c r="F92" i="15"/>
  <c r="J92" i="15"/>
  <c r="G92" i="15"/>
  <c r="I92" i="15"/>
  <c r="E92" i="15"/>
  <c r="D92" i="15"/>
  <c r="G33" i="15"/>
  <c r="H33" i="15"/>
  <c r="F33" i="15"/>
  <c r="J33" i="15"/>
  <c r="E33" i="15"/>
  <c r="I33" i="15"/>
  <c r="D33" i="15"/>
  <c r="H106" i="15"/>
  <c r="F106" i="15"/>
  <c r="J106" i="15"/>
  <c r="G106" i="15"/>
  <c r="E106" i="15"/>
  <c r="I106" i="15"/>
  <c r="D106" i="15"/>
  <c r="G55" i="15"/>
  <c r="H55" i="15"/>
  <c r="F55" i="15"/>
  <c r="J55" i="15"/>
  <c r="I55" i="15"/>
  <c r="E55" i="15"/>
  <c r="D55" i="15"/>
  <c r="F119" i="15"/>
  <c r="J119" i="15"/>
  <c r="H119" i="15"/>
  <c r="E119" i="15"/>
  <c r="I119" i="15"/>
  <c r="D119" i="15"/>
  <c r="G119" i="15"/>
  <c r="E64" i="15"/>
  <c r="I64" i="15"/>
  <c r="F64" i="15"/>
  <c r="J64" i="15"/>
  <c r="H64" i="15"/>
  <c r="G64" i="15"/>
  <c r="D64" i="15"/>
  <c r="G31" i="15"/>
  <c r="H31" i="15"/>
  <c r="F31" i="15"/>
  <c r="J31" i="15"/>
  <c r="I31" i="15"/>
  <c r="E31" i="15"/>
  <c r="D31" i="15"/>
  <c r="F133" i="15"/>
  <c r="J133" i="15"/>
  <c r="H133" i="15"/>
  <c r="E133" i="15"/>
  <c r="I133" i="15"/>
  <c r="G133" i="15"/>
  <c r="D133" i="15"/>
  <c r="E157" i="15"/>
  <c r="I157" i="15"/>
  <c r="F157" i="15"/>
  <c r="J157" i="15"/>
  <c r="G157" i="15"/>
  <c r="D157" i="15"/>
  <c r="H157" i="15"/>
  <c r="H151" i="15"/>
  <c r="E151" i="15"/>
  <c r="I151" i="15"/>
  <c r="J151" i="15"/>
  <c r="D151" i="15"/>
  <c r="F151" i="15"/>
  <c r="G151" i="15"/>
  <c r="H145" i="15"/>
  <c r="E145" i="15"/>
  <c r="I145" i="15"/>
  <c r="F145" i="15"/>
  <c r="G145" i="15"/>
  <c r="J145" i="15"/>
  <c r="D145" i="15"/>
  <c r="H139" i="15"/>
  <c r="E139" i="15"/>
  <c r="I139" i="15"/>
  <c r="J139" i="15"/>
  <c r="D139" i="15"/>
  <c r="F139" i="15"/>
  <c r="G139" i="15"/>
  <c r="F137" i="15"/>
  <c r="J137" i="15"/>
  <c r="H137" i="15"/>
  <c r="E137" i="15"/>
  <c r="I137" i="15"/>
  <c r="G137" i="15"/>
  <c r="D137" i="15"/>
  <c r="H153" i="15"/>
  <c r="E153" i="15"/>
  <c r="I153" i="15"/>
  <c r="F153" i="15"/>
  <c r="G153" i="15"/>
  <c r="J153" i="15"/>
  <c r="D153" i="15"/>
  <c r="E163" i="15"/>
  <c r="I163" i="15"/>
  <c r="D163" i="15"/>
  <c r="F163" i="15"/>
  <c r="J163" i="15"/>
  <c r="G163" i="15"/>
  <c r="H163" i="15"/>
  <c r="G178" i="15"/>
  <c r="H178" i="15"/>
  <c r="E178" i="15"/>
  <c r="I178" i="15"/>
  <c r="F178" i="15"/>
  <c r="J178" i="15"/>
  <c r="D178" i="15"/>
  <c r="E191" i="15"/>
  <c r="I191" i="15"/>
  <c r="D191" i="15"/>
  <c r="F191" i="15"/>
  <c r="J191" i="15"/>
  <c r="G191" i="15"/>
  <c r="H191" i="15"/>
  <c r="E185" i="15"/>
  <c r="I185" i="15"/>
  <c r="F185" i="15"/>
  <c r="J185" i="15"/>
  <c r="G185" i="15"/>
  <c r="D185" i="15"/>
  <c r="H185" i="15"/>
  <c r="G170" i="15"/>
  <c r="H170" i="15"/>
  <c r="E170" i="15"/>
  <c r="I170" i="15"/>
  <c r="F170" i="15"/>
  <c r="J170" i="15"/>
  <c r="D170" i="15"/>
  <c r="E187" i="15"/>
  <c r="I187" i="15"/>
  <c r="D187" i="15"/>
  <c r="F187" i="15"/>
  <c r="J187" i="15"/>
  <c r="G187" i="15"/>
  <c r="H187" i="15"/>
  <c r="G184" i="15"/>
  <c r="H184" i="15"/>
  <c r="D184" i="15"/>
  <c r="E184" i="15"/>
  <c r="I184" i="15"/>
  <c r="F184" i="15"/>
  <c r="J184" i="15"/>
  <c r="H111" i="15"/>
  <c r="E111" i="15"/>
  <c r="I111" i="15"/>
  <c r="J111" i="15"/>
  <c r="F111" i="15"/>
  <c r="G111" i="15"/>
  <c r="D111" i="15"/>
  <c r="E56" i="15"/>
  <c r="I56" i="15"/>
  <c r="F56" i="15"/>
  <c r="J56" i="15"/>
  <c r="H56" i="15"/>
  <c r="G56" i="15"/>
  <c r="D56" i="15"/>
  <c r="H120" i="15"/>
  <c r="F120" i="15"/>
  <c r="J120" i="15"/>
  <c r="G120" i="15"/>
  <c r="E120" i="15"/>
  <c r="I120" i="15"/>
  <c r="D120" i="15"/>
  <c r="G61" i="15"/>
  <c r="H61" i="15"/>
  <c r="F61" i="15"/>
  <c r="J61" i="15"/>
  <c r="E61" i="15"/>
  <c r="I61" i="15"/>
  <c r="D61" i="15"/>
  <c r="F125" i="15"/>
  <c r="J125" i="15"/>
  <c r="H125" i="15"/>
  <c r="E125" i="15"/>
  <c r="I125" i="15"/>
  <c r="G125" i="15"/>
  <c r="D125" i="15"/>
  <c r="G19" i="15"/>
  <c r="H19" i="15"/>
  <c r="F19" i="15"/>
  <c r="J19" i="15"/>
  <c r="I19" i="15"/>
  <c r="E19" i="15"/>
  <c r="D19" i="15"/>
  <c r="H128" i="15"/>
  <c r="F128" i="15"/>
  <c r="J128" i="15"/>
  <c r="G128" i="15"/>
  <c r="E128" i="15"/>
  <c r="I128" i="15"/>
  <c r="D128" i="15"/>
  <c r="G37" i="15"/>
  <c r="H37" i="15"/>
  <c r="F37" i="15"/>
  <c r="J37" i="15"/>
  <c r="E37" i="15"/>
  <c r="I37" i="15"/>
  <c r="D37" i="15"/>
  <c r="G69" i="15"/>
  <c r="H69" i="15"/>
  <c r="F69" i="15"/>
  <c r="J69" i="15"/>
  <c r="E69" i="15"/>
  <c r="I69" i="15"/>
  <c r="D69" i="15"/>
  <c r="F101" i="15"/>
  <c r="J101" i="15"/>
  <c r="H101" i="15"/>
  <c r="E101" i="15"/>
  <c r="I101" i="15"/>
  <c r="G101" i="15"/>
  <c r="D101" i="15"/>
  <c r="E14" i="15"/>
  <c r="I14" i="15"/>
  <c r="F14" i="15"/>
  <c r="J14" i="15"/>
  <c r="H14" i="15"/>
  <c r="G14" i="15"/>
  <c r="D14" i="15"/>
  <c r="E46" i="15"/>
  <c r="I46" i="15"/>
  <c r="F46" i="15"/>
  <c r="J46" i="15"/>
  <c r="H46" i="15"/>
  <c r="G46" i="15"/>
  <c r="D46" i="15"/>
  <c r="H78" i="15"/>
  <c r="F78" i="15"/>
  <c r="J78" i="15"/>
  <c r="G78" i="15"/>
  <c r="E78" i="15"/>
  <c r="I78" i="15"/>
  <c r="D78" i="15"/>
  <c r="H110" i="15"/>
  <c r="F110" i="15"/>
  <c r="J110" i="15"/>
  <c r="G110" i="15"/>
  <c r="E110" i="15"/>
  <c r="I110" i="15"/>
  <c r="D110" i="15"/>
  <c r="G27" i="15"/>
  <c r="H27" i="15"/>
  <c r="F27" i="15"/>
  <c r="J27" i="15"/>
  <c r="I27" i="15"/>
  <c r="E27" i="15"/>
  <c r="D27" i="15"/>
  <c r="G59" i="15"/>
  <c r="H59" i="15"/>
  <c r="F59" i="15"/>
  <c r="J59" i="15"/>
  <c r="I59" i="15"/>
  <c r="E59" i="15"/>
  <c r="D59" i="15"/>
  <c r="F91" i="15"/>
  <c r="J91" i="15"/>
  <c r="H91" i="15"/>
  <c r="E91" i="15"/>
  <c r="I91" i="15"/>
  <c r="G91" i="15"/>
  <c r="D91" i="15"/>
  <c r="F123" i="15"/>
  <c r="J123" i="15"/>
  <c r="H123" i="15"/>
  <c r="E123" i="15"/>
  <c r="I123" i="15"/>
  <c r="D123" i="15"/>
  <c r="G123" i="15"/>
  <c r="E36" i="15"/>
  <c r="I36" i="15"/>
  <c r="F36" i="15"/>
  <c r="J36" i="15"/>
  <c r="H36" i="15"/>
  <c r="G36" i="15"/>
  <c r="D36" i="15"/>
  <c r="E68" i="15"/>
  <c r="I68" i="15"/>
  <c r="F68" i="15"/>
  <c r="J68" i="15"/>
  <c r="H68" i="15"/>
  <c r="G68" i="15"/>
  <c r="D68" i="15"/>
  <c r="H100" i="15"/>
  <c r="F100" i="15"/>
  <c r="J100" i="15"/>
  <c r="G100" i="15"/>
  <c r="I100" i="15"/>
  <c r="E100" i="15"/>
  <c r="D100" i="15"/>
  <c r="H132" i="15"/>
  <c r="F132" i="15"/>
  <c r="J132" i="15"/>
  <c r="G132" i="15"/>
  <c r="D132" i="15"/>
  <c r="E132" i="15"/>
  <c r="I132" i="15"/>
  <c r="G41" i="15"/>
  <c r="H41" i="15"/>
  <c r="F41" i="15"/>
  <c r="J41" i="15"/>
  <c r="E41" i="15"/>
  <c r="I41" i="15"/>
  <c r="D41" i="15"/>
  <c r="F73" i="15"/>
  <c r="J73" i="15"/>
  <c r="H73" i="15"/>
  <c r="E73" i="15"/>
  <c r="I73" i="15"/>
  <c r="G73" i="15"/>
  <c r="D73" i="15"/>
  <c r="F105" i="15"/>
  <c r="J105" i="15"/>
  <c r="H105" i="15"/>
  <c r="E105" i="15"/>
  <c r="I105" i="15"/>
  <c r="G105" i="15"/>
  <c r="D105" i="15"/>
  <c r="E18" i="15"/>
  <c r="I18" i="15"/>
  <c r="F18" i="15"/>
  <c r="J18" i="15"/>
  <c r="H18" i="15"/>
  <c r="G18" i="15"/>
  <c r="D18" i="15"/>
  <c r="E50" i="15"/>
  <c r="I50" i="15"/>
  <c r="F50" i="15"/>
  <c r="J50" i="15"/>
  <c r="H50" i="15"/>
  <c r="G50" i="15"/>
  <c r="D50" i="15"/>
  <c r="H82" i="15"/>
  <c r="F82" i="15"/>
  <c r="J82" i="15"/>
  <c r="G82" i="15"/>
  <c r="E82" i="15"/>
  <c r="I82" i="15"/>
  <c r="D82" i="15"/>
  <c r="H114" i="15"/>
  <c r="F114" i="15"/>
  <c r="J114" i="15"/>
  <c r="G114" i="15"/>
  <c r="I114" i="15"/>
  <c r="E114" i="15"/>
  <c r="D114" i="15"/>
  <c r="H149" i="15"/>
  <c r="E149" i="15"/>
  <c r="I149" i="15"/>
  <c r="F149" i="15"/>
  <c r="G149" i="15"/>
  <c r="J149" i="15"/>
  <c r="D149" i="15"/>
  <c r="F146" i="15"/>
  <c r="J146" i="15"/>
  <c r="G146" i="15"/>
  <c r="H146" i="15"/>
  <c r="I146" i="15"/>
  <c r="E146" i="15"/>
  <c r="D146" i="15"/>
  <c r="H143" i="15"/>
  <c r="E143" i="15"/>
  <c r="I143" i="15"/>
  <c r="J143" i="15"/>
  <c r="D143" i="15"/>
  <c r="F143" i="15"/>
  <c r="G143" i="15"/>
  <c r="F140" i="15"/>
  <c r="J140" i="15"/>
  <c r="G140" i="15"/>
  <c r="E140" i="15"/>
  <c r="D140" i="15"/>
  <c r="H140" i="15"/>
  <c r="I140" i="15"/>
  <c r="F138" i="15"/>
  <c r="J138" i="15"/>
  <c r="G138" i="15"/>
  <c r="H138" i="15"/>
  <c r="I138" i="15"/>
  <c r="E138" i="15"/>
  <c r="D138" i="15"/>
  <c r="E167" i="15"/>
  <c r="I167" i="15"/>
  <c r="D167" i="15"/>
  <c r="F167" i="15"/>
  <c r="J167" i="15"/>
  <c r="G167" i="15"/>
  <c r="H167" i="15"/>
  <c r="E161" i="15"/>
  <c r="I161" i="15"/>
  <c r="F161" i="15"/>
  <c r="J161" i="15"/>
  <c r="G161" i="15"/>
  <c r="D161" i="15"/>
  <c r="H161" i="15"/>
  <c r="H155" i="15"/>
  <c r="E155" i="15"/>
  <c r="I155" i="15"/>
  <c r="D155" i="15"/>
  <c r="J155" i="15"/>
  <c r="F155" i="15"/>
  <c r="G155" i="15"/>
  <c r="F150" i="15"/>
  <c r="J150" i="15"/>
  <c r="G150" i="15"/>
  <c r="H150" i="15"/>
  <c r="I150" i="15"/>
  <c r="E150" i="15"/>
  <c r="D150" i="15"/>
  <c r="H147" i="15"/>
  <c r="E147" i="15"/>
  <c r="I147" i="15"/>
  <c r="J147" i="15"/>
  <c r="D147" i="15"/>
  <c r="F147" i="15"/>
  <c r="G147" i="15"/>
  <c r="H134" i="15"/>
  <c r="F134" i="15"/>
  <c r="J134" i="15"/>
  <c r="G134" i="15"/>
  <c r="E134" i="15"/>
  <c r="I134" i="15"/>
  <c r="D134" i="15"/>
  <c r="F144" i="15"/>
  <c r="J144" i="15"/>
  <c r="G144" i="15"/>
  <c r="E144" i="15"/>
  <c r="D144" i="15"/>
  <c r="H144" i="15"/>
  <c r="I144" i="15"/>
  <c r="H130" i="15"/>
  <c r="F130" i="15"/>
  <c r="J130" i="15"/>
  <c r="G130" i="15"/>
  <c r="I130" i="15"/>
  <c r="E130" i="15"/>
  <c r="D130" i="15"/>
  <c r="G188" i="15"/>
  <c r="H188" i="15"/>
  <c r="D188" i="15"/>
  <c r="E188" i="15"/>
  <c r="I188" i="15"/>
  <c r="F188" i="15"/>
  <c r="J188" i="15"/>
  <c r="E179" i="15"/>
  <c r="I179" i="15"/>
  <c r="D179" i="15"/>
  <c r="F179" i="15"/>
  <c r="J179" i="15"/>
  <c r="G179" i="15"/>
  <c r="H179" i="15"/>
  <c r="E173" i="15"/>
  <c r="I173" i="15"/>
  <c r="F173" i="15"/>
  <c r="J173" i="15"/>
  <c r="G173" i="15"/>
  <c r="D173" i="15"/>
  <c r="H173" i="15"/>
  <c r="E183" i="15"/>
  <c r="I183" i="15"/>
  <c r="D183" i="15"/>
  <c r="F183" i="15"/>
  <c r="J183" i="15"/>
  <c r="G183" i="15"/>
  <c r="H183" i="15"/>
  <c r="E177" i="15"/>
  <c r="I177" i="15"/>
  <c r="F177" i="15"/>
  <c r="J177" i="15"/>
  <c r="G177" i="15"/>
  <c r="D177" i="15"/>
  <c r="H177" i="15"/>
  <c r="G190" i="15"/>
  <c r="H190" i="15"/>
  <c r="E190" i="15"/>
  <c r="I190" i="15"/>
  <c r="F190" i="15"/>
  <c r="J190" i="15"/>
  <c r="D190" i="15"/>
  <c r="G51" i="15"/>
  <c r="H51" i="15"/>
  <c r="F51" i="15"/>
  <c r="J51" i="15"/>
  <c r="I51" i="15"/>
  <c r="E51" i="15"/>
  <c r="D51" i="15"/>
  <c r="F115" i="15"/>
  <c r="J115" i="15"/>
  <c r="H115" i="15"/>
  <c r="E115" i="15"/>
  <c r="I115" i="15"/>
  <c r="D115" i="15"/>
  <c r="G115" i="15"/>
  <c r="E60" i="15"/>
  <c r="I60" i="15"/>
  <c r="F60" i="15"/>
  <c r="J60" i="15"/>
  <c r="H60" i="15"/>
  <c r="G60" i="15"/>
  <c r="D60" i="15"/>
  <c r="F97" i="15"/>
  <c r="J97" i="15"/>
  <c r="H97" i="15"/>
  <c r="E97" i="15"/>
  <c r="I97" i="15"/>
  <c r="D97" i="15"/>
  <c r="G97" i="15"/>
  <c r="E42" i="15"/>
  <c r="I42" i="15"/>
  <c r="F42" i="15"/>
  <c r="J42" i="15"/>
  <c r="H42" i="15"/>
  <c r="G42" i="15"/>
  <c r="D42" i="15"/>
  <c r="F87" i="15"/>
  <c r="J87" i="15"/>
  <c r="H87" i="15"/>
  <c r="E87" i="15"/>
  <c r="I87" i="15"/>
  <c r="G87" i="15"/>
  <c r="D87" i="15"/>
  <c r="E32" i="15"/>
  <c r="I32" i="15"/>
  <c r="F32" i="15"/>
  <c r="J32" i="15"/>
  <c r="H32" i="15"/>
  <c r="G32" i="15"/>
  <c r="D32" i="15"/>
  <c r="H141" i="15"/>
  <c r="E141" i="15"/>
  <c r="I141" i="15"/>
  <c r="F141" i="15"/>
  <c r="G141" i="15"/>
  <c r="J141" i="15"/>
  <c r="D141" i="15"/>
  <c r="F135" i="15"/>
  <c r="J135" i="15"/>
  <c r="H135" i="15"/>
  <c r="E135" i="15"/>
  <c r="I135" i="15"/>
  <c r="D135" i="15"/>
  <c r="G135" i="15"/>
  <c r="G164" i="15"/>
  <c r="H164" i="15"/>
  <c r="D164" i="15"/>
  <c r="E164" i="15"/>
  <c r="I164" i="15"/>
  <c r="F164" i="15"/>
  <c r="J164" i="15"/>
  <c r="G158" i="15"/>
  <c r="H158" i="15"/>
  <c r="E158" i="15"/>
  <c r="I158" i="15"/>
  <c r="F158" i="15"/>
  <c r="J158" i="15"/>
  <c r="D158" i="15"/>
  <c r="F152" i="15"/>
  <c r="J152" i="15"/>
  <c r="G152" i="15"/>
  <c r="E152" i="15"/>
  <c r="D152" i="15"/>
  <c r="H152" i="15"/>
  <c r="I152" i="15"/>
  <c r="E181" i="15"/>
  <c r="I181" i="15"/>
  <c r="F181" i="15"/>
  <c r="J181" i="15"/>
  <c r="G181" i="15"/>
  <c r="D181" i="15"/>
  <c r="H181" i="15"/>
  <c r="E175" i="15"/>
  <c r="I175" i="15"/>
  <c r="D175" i="15"/>
  <c r="F175" i="15"/>
  <c r="J175" i="15"/>
  <c r="G175" i="15"/>
  <c r="H175" i="15"/>
  <c r="G172" i="15"/>
  <c r="H172" i="15"/>
  <c r="D172" i="15"/>
  <c r="E172" i="15"/>
  <c r="I172" i="15"/>
  <c r="F172" i="15"/>
  <c r="J172" i="15"/>
  <c r="E169" i="15"/>
  <c r="I169" i="15"/>
  <c r="F169" i="15"/>
  <c r="J169" i="15"/>
  <c r="G169" i="15"/>
  <c r="D169" i="15"/>
  <c r="H169" i="15"/>
  <c r="G182" i="15"/>
  <c r="H182" i="15"/>
  <c r="E182" i="15"/>
  <c r="I182" i="15"/>
  <c r="F182" i="15"/>
  <c r="J182" i="15"/>
  <c r="D182" i="15"/>
  <c r="G176" i="15"/>
  <c r="H176" i="15"/>
  <c r="D176" i="15"/>
  <c r="E176" i="15"/>
  <c r="I176" i="15"/>
  <c r="F176" i="15"/>
  <c r="J176" i="15"/>
  <c r="E189" i="15"/>
  <c r="I189" i="15"/>
  <c r="F189" i="15"/>
  <c r="J189" i="15"/>
  <c r="G189" i="15"/>
  <c r="D189" i="15"/>
  <c r="H189" i="15"/>
  <c r="G186" i="15"/>
  <c r="H186" i="15"/>
  <c r="E186" i="15"/>
  <c r="I186" i="15"/>
  <c r="F186" i="15"/>
  <c r="J186" i="15"/>
  <c r="D186" i="15"/>
  <c r="G180" i="15"/>
  <c r="H180" i="15"/>
  <c r="D180" i="15"/>
  <c r="E180" i="15"/>
  <c r="I180" i="15"/>
  <c r="F180" i="15"/>
  <c r="J180" i="15"/>
  <c r="G174" i="15"/>
  <c r="H174" i="15"/>
  <c r="E174" i="15"/>
  <c r="I174" i="15"/>
  <c r="F174" i="15"/>
  <c r="J174" i="15"/>
  <c r="D174" i="15"/>
  <c r="E171" i="15"/>
  <c r="I171" i="15"/>
  <c r="D171" i="15"/>
  <c r="F171" i="15"/>
  <c r="J171" i="15"/>
  <c r="G171" i="15"/>
  <c r="H171" i="15"/>
  <c r="G168" i="15"/>
  <c r="H168" i="15"/>
  <c r="D168" i="15"/>
  <c r="E168" i="15"/>
  <c r="I168" i="15"/>
  <c r="F168" i="15"/>
  <c r="J168" i="15"/>
  <c r="G15" i="15"/>
  <c r="H15" i="15"/>
  <c r="F15" i="15"/>
  <c r="J15" i="15"/>
  <c r="I15" i="15"/>
  <c r="E15" i="15"/>
  <c r="D15" i="15"/>
  <c r="F79" i="15"/>
  <c r="J79" i="15"/>
  <c r="H79" i="15"/>
  <c r="E79" i="15"/>
  <c r="I79" i="15"/>
  <c r="G79" i="15"/>
  <c r="D79" i="15"/>
  <c r="E24" i="15"/>
  <c r="I24" i="15"/>
  <c r="F24" i="15"/>
  <c r="J24" i="15"/>
  <c r="H24" i="15"/>
  <c r="G24" i="15"/>
  <c r="D24" i="15"/>
  <c r="F93" i="15"/>
  <c r="J93" i="15"/>
  <c r="H93" i="15"/>
  <c r="E93" i="15"/>
  <c r="I93" i="15"/>
  <c r="G93" i="15"/>
  <c r="D93" i="15"/>
  <c r="E38" i="15"/>
  <c r="I38" i="15"/>
  <c r="F38" i="15"/>
  <c r="J38" i="15"/>
  <c r="H38" i="15"/>
  <c r="G38" i="15"/>
  <c r="D38" i="15"/>
  <c r="E70" i="15"/>
  <c r="F70" i="15"/>
  <c r="H70" i="15"/>
  <c r="G70" i="15"/>
  <c r="J70" i="15"/>
  <c r="I70" i="15"/>
  <c r="D70" i="15"/>
  <c r="F83" i="15"/>
  <c r="J83" i="15"/>
  <c r="H83" i="15"/>
  <c r="E83" i="15"/>
  <c r="I83" i="15"/>
  <c r="G83" i="15"/>
  <c r="D83" i="15"/>
  <c r="E28" i="15"/>
  <c r="I28" i="15"/>
  <c r="F28" i="15"/>
  <c r="J28" i="15"/>
  <c r="H28" i="15"/>
  <c r="G28" i="15"/>
  <c r="D28" i="15"/>
  <c r="H124" i="15"/>
  <c r="F124" i="15"/>
  <c r="J124" i="15"/>
  <c r="G124" i="15"/>
  <c r="D124" i="15"/>
  <c r="E124" i="15"/>
  <c r="I124" i="15"/>
  <c r="G65" i="15"/>
  <c r="H65" i="15"/>
  <c r="F65" i="15"/>
  <c r="J65" i="15"/>
  <c r="E65" i="15"/>
  <c r="I65" i="15"/>
  <c r="D65" i="15"/>
  <c r="F129" i="15"/>
  <c r="J129" i="15"/>
  <c r="H129" i="15"/>
  <c r="E129" i="15"/>
  <c r="I129" i="15"/>
  <c r="G129" i="15"/>
  <c r="D129" i="15"/>
  <c r="H74" i="15"/>
  <c r="F74" i="15"/>
  <c r="J74" i="15"/>
  <c r="G74" i="15"/>
  <c r="E74" i="15"/>
  <c r="I74" i="15"/>
  <c r="D74" i="15"/>
  <c r="G23" i="15"/>
  <c r="H23" i="15"/>
  <c r="F23" i="15"/>
  <c r="J23" i="15"/>
  <c r="I23" i="15"/>
  <c r="E23" i="15"/>
  <c r="D23" i="15"/>
  <c r="H96" i="15"/>
  <c r="F96" i="15"/>
  <c r="J96" i="15"/>
  <c r="G96" i="15"/>
  <c r="I96" i="15"/>
  <c r="E96" i="15"/>
  <c r="D96" i="15"/>
  <c r="G63" i="15"/>
  <c r="H63" i="15"/>
  <c r="F63" i="15"/>
  <c r="J63" i="15"/>
  <c r="I63" i="15"/>
  <c r="E63" i="15"/>
  <c r="D63" i="15"/>
  <c r="F95" i="15"/>
  <c r="J95" i="15"/>
  <c r="H95" i="15"/>
  <c r="E95" i="15"/>
  <c r="I95" i="15"/>
  <c r="G95" i="15"/>
  <c r="D95" i="15"/>
  <c r="F127" i="15"/>
  <c r="J127" i="15"/>
  <c r="H127" i="15"/>
  <c r="E127" i="15"/>
  <c r="I127" i="15"/>
  <c r="D127" i="15"/>
  <c r="G127" i="15"/>
  <c r="E40" i="15"/>
  <c r="I40" i="15"/>
  <c r="F40" i="15"/>
  <c r="J40" i="15"/>
  <c r="H40" i="15"/>
  <c r="G40" i="15"/>
  <c r="D40" i="15"/>
  <c r="H72" i="15"/>
  <c r="F72" i="15"/>
  <c r="J72" i="15"/>
  <c r="G72" i="15"/>
  <c r="I72" i="15"/>
  <c r="E72" i="15"/>
  <c r="D72" i="15"/>
  <c r="H104" i="15"/>
  <c r="F104" i="15"/>
  <c r="J104" i="15"/>
  <c r="G104" i="15"/>
  <c r="I104" i="15"/>
  <c r="E104" i="15"/>
  <c r="D104" i="15"/>
  <c r="H13" i="15"/>
  <c r="E13" i="15"/>
  <c r="D13" i="15"/>
  <c r="J13" i="15"/>
  <c r="F13" i="15"/>
  <c r="G13" i="15"/>
  <c r="G45" i="15"/>
  <c r="H45" i="15"/>
  <c r="F45" i="15"/>
  <c r="J45" i="15"/>
  <c r="E45" i="15"/>
  <c r="I45" i="15"/>
  <c r="D45" i="15"/>
  <c r="F77" i="15"/>
  <c r="J77" i="15"/>
  <c r="H77" i="15"/>
  <c r="E77" i="15"/>
  <c r="I77" i="15"/>
  <c r="G77" i="15"/>
  <c r="D77" i="15"/>
  <c r="F109" i="15"/>
  <c r="J109" i="15"/>
  <c r="H109" i="15"/>
  <c r="E109" i="15"/>
  <c r="I109" i="15"/>
  <c r="G109" i="15"/>
  <c r="D109" i="15"/>
  <c r="E22" i="15"/>
  <c r="I22" i="15"/>
  <c r="F22" i="15"/>
  <c r="J22" i="15"/>
  <c r="H22" i="15"/>
  <c r="G22" i="15"/>
  <c r="D22" i="15"/>
  <c r="E54" i="15"/>
  <c r="I54" i="15"/>
  <c r="F54" i="15"/>
  <c r="J54" i="15"/>
  <c r="H54" i="15"/>
  <c r="G54" i="15"/>
  <c r="D54" i="15"/>
  <c r="H86" i="15"/>
  <c r="F86" i="15"/>
  <c r="J86" i="15"/>
  <c r="G86" i="15"/>
  <c r="E86" i="15"/>
  <c r="I86" i="15"/>
  <c r="D86" i="15"/>
  <c r="H118" i="15"/>
  <c r="F118" i="15"/>
  <c r="J118" i="15"/>
  <c r="G118" i="15"/>
  <c r="E118" i="15"/>
  <c r="I118" i="15"/>
  <c r="D118" i="15"/>
  <c r="G35" i="15"/>
  <c r="H35" i="15"/>
  <c r="F35" i="15"/>
  <c r="J35" i="15"/>
  <c r="I35" i="15"/>
  <c r="E35" i="15"/>
  <c r="D35" i="15"/>
  <c r="G67" i="15"/>
  <c r="H67" i="15"/>
  <c r="F67" i="15"/>
  <c r="J67" i="15"/>
  <c r="I67" i="15"/>
  <c r="E67" i="15"/>
  <c r="D67" i="15"/>
  <c r="F99" i="15"/>
  <c r="J99" i="15"/>
  <c r="H99" i="15"/>
  <c r="E99" i="15"/>
  <c r="I99" i="15"/>
  <c r="G99" i="15"/>
  <c r="D99" i="15"/>
  <c r="F131" i="15"/>
  <c r="J131" i="15"/>
  <c r="H131" i="15"/>
  <c r="E131" i="15"/>
  <c r="I131" i="15"/>
  <c r="D131" i="15"/>
  <c r="G131" i="15"/>
  <c r="E44" i="15"/>
  <c r="I44" i="15"/>
  <c r="F44" i="15"/>
  <c r="J44" i="15"/>
  <c r="H44" i="15"/>
  <c r="G44" i="15"/>
  <c r="D44" i="15"/>
  <c r="H76" i="15"/>
  <c r="F76" i="15"/>
  <c r="J76" i="15"/>
  <c r="G76" i="15"/>
  <c r="I76" i="15"/>
  <c r="D76" i="15"/>
  <c r="E76" i="15"/>
  <c r="H108" i="15"/>
  <c r="F108" i="15"/>
  <c r="J108" i="15"/>
  <c r="G108" i="15"/>
  <c r="I108" i="15"/>
  <c r="D108" i="15"/>
  <c r="E108" i="15"/>
  <c r="G17" i="15"/>
  <c r="H17" i="15"/>
  <c r="F17" i="15"/>
  <c r="J17" i="15"/>
  <c r="E17" i="15"/>
  <c r="I17" i="15"/>
  <c r="D17" i="15"/>
  <c r="G49" i="15"/>
  <c r="H49" i="15"/>
  <c r="F49" i="15"/>
  <c r="J49" i="15"/>
  <c r="E49" i="15"/>
  <c r="D49" i="15"/>
  <c r="I49" i="15"/>
  <c r="F81" i="15"/>
  <c r="J81" i="15"/>
  <c r="H81" i="15"/>
  <c r="E81" i="15"/>
  <c r="I81" i="15"/>
  <c r="G81" i="15"/>
  <c r="D81" i="15"/>
  <c r="E113" i="15"/>
  <c r="F113" i="15"/>
  <c r="J113" i="15"/>
  <c r="H113" i="15"/>
  <c r="I113" i="15"/>
  <c r="G113" i="15"/>
  <c r="D113" i="15"/>
  <c r="E26" i="15"/>
  <c r="I26" i="15"/>
  <c r="F26" i="15"/>
  <c r="J26" i="15"/>
  <c r="H26" i="15"/>
  <c r="G26" i="15"/>
  <c r="D26" i="15"/>
  <c r="E58" i="15"/>
  <c r="I58" i="15"/>
  <c r="F58" i="15"/>
  <c r="J58" i="15"/>
  <c r="H58" i="15"/>
  <c r="G58" i="15"/>
  <c r="D58" i="15"/>
  <c r="H90" i="15"/>
  <c r="F90" i="15"/>
  <c r="J90" i="15"/>
  <c r="G90" i="15"/>
  <c r="E90" i="15"/>
  <c r="I90" i="15"/>
  <c r="D90" i="15"/>
  <c r="H122" i="15"/>
  <c r="F122" i="15"/>
  <c r="J122" i="15"/>
  <c r="G122" i="15"/>
  <c r="I122" i="15"/>
  <c r="E122" i="15"/>
  <c r="D122" i="15"/>
  <c r="G39" i="15"/>
  <c r="H39" i="15"/>
  <c r="F39" i="15"/>
  <c r="J39" i="15"/>
  <c r="I39" i="15"/>
  <c r="D39" i="15"/>
  <c r="E39" i="15"/>
  <c r="F71" i="15"/>
  <c r="J71" i="15"/>
  <c r="H71" i="15"/>
  <c r="E71" i="15"/>
  <c r="I71" i="15"/>
  <c r="G71" i="15"/>
  <c r="D71" i="15"/>
  <c r="F103" i="15"/>
  <c r="J103" i="15"/>
  <c r="H103" i="15"/>
  <c r="E103" i="15"/>
  <c r="I103" i="15"/>
  <c r="G103" i="15"/>
  <c r="D103" i="15"/>
  <c r="E16" i="15"/>
  <c r="I16" i="15"/>
  <c r="F16" i="15"/>
  <c r="J16" i="15"/>
  <c r="H16" i="15"/>
  <c r="G16" i="15"/>
  <c r="D16" i="15"/>
  <c r="E48" i="15"/>
  <c r="I48" i="15"/>
  <c r="F48" i="15"/>
  <c r="J48" i="15"/>
  <c r="H48" i="15"/>
  <c r="G48" i="15"/>
  <c r="D48" i="15"/>
  <c r="H80" i="15"/>
  <c r="F80" i="15"/>
  <c r="J80" i="15"/>
  <c r="G80" i="15"/>
  <c r="I80" i="15"/>
  <c r="E80" i="15"/>
  <c r="D80" i="15"/>
  <c r="F112" i="15"/>
  <c r="J112" i="15"/>
  <c r="G112" i="15"/>
  <c r="H112" i="15"/>
  <c r="I112" i="15"/>
  <c r="E112" i="15"/>
  <c r="D112" i="15"/>
  <c r="G21" i="15"/>
  <c r="H21" i="15"/>
  <c r="F21" i="15"/>
  <c r="J21" i="15"/>
  <c r="E21" i="15"/>
  <c r="I21" i="15"/>
  <c r="D21" i="15"/>
  <c r="G53" i="15"/>
  <c r="H53" i="15"/>
  <c r="F53" i="15"/>
  <c r="J53" i="15"/>
  <c r="E53" i="15"/>
  <c r="I53" i="15"/>
  <c r="D53" i="15"/>
  <c r="F85" i="15"/>
  <c r="J85" i="15"/>
  <c r="H85" i="15"/>
  <c r="E85" i="15"/>
  <c r="I85" i="15"/>
  <c r="G85" i="15"/>
  <c r="D85" i="15"/>
  <c r="F117" i="15"/>
  <c r="J117" i="15"/>
  <c r="H117" i="15"/>
  <c r="E117" i="15"/>
  <c r="I117" i="15"/>
  <c r="G117" i="15"/>
  <c r="D117" i="15"/>
  <c r="E30" i="15"/>
  <c r="I30" i="15"/>
  <c r="F30" i="15"/>
  <c r="J30" i="15"/>
  <c r="H30" i="15"/>
  <c r="G30" i="15"/>
  <c r="D30" i="15"/>
  <c r="E62" i="15"/>
  <c r="I62" i="15"/>
  <c r="F62" i="15"/>
  <c r="J62" i="15"/>
  <c r="H62" i="15"/>
  <c r="G62" i="15"/>
  <c r="D62" i="15"/>
  <c r="H94" i="15"/>
  <c r="F94" i="15"/>
  <c r="J94" i="15"/>
  <c r="G94" i="15"/>
  <c r="E94" i="15"/>
  <c r="I94" i="15"/>
  <c r="D94" i="15"/>
  <c r="H126" i="15"/>
  <c r="F126" i="15"/>
  <c r="J126" i="15"/>
  <c r="G126" i="15"/>
  <c r="E126" i="15"/>
  <c r="I126" i="15"/>
  <c r="D126" i="15"/>
  <c r="G43" i="15"/>
  <c r="H43" i="15"/>
  <c r="F43" i="15"/>
  <c r="J43" i="15"/>
  <c r="I43" i="15"/>
  <c r="E43" i="15"/>
  <c r="D43" i="15"/>
  <c r="F75" i="15"/>
  <c r="J75" i="15"/>
  <c r="H75" i="15"/>
  <c r="E75" i="15"/>
  <c r="I75" i="15"/>
  <c r="G75" i="15"/>
  <c r="D75" i="15"/>
  <c r="F107" i="15"/>
  <c r="J107" i="15"/>
  <c r="H107" i="15"/>
  <c r="E107" i="15"/>
  <c r="I107" i="15"/>
  <c r="G107" i="15"/>
  <c r="D107" i="15"/>
  <c r="E20" i="15"/>
  <c r="I20" i="15"/>
  <c r="F20" i="15"/>
  <c r="J20" i="15"/>
  <c r="H20" i="15"/>
  <c r="G20" i="15"/>
  <c r="D20" i="15"/>
  <c r="E52" i="15"/>
  <c r="I52" i="15"/>
  <c r="F52" i="15"/>
  <c r="J52" i="15"/>
  <c r="H52" i="15"/>
  <c r="G52" i="15"/>
  <c r="D52" i="15"/>
  <c r="H84" i="15"/>
  <c r="F84" i="15"/>
  <c r="J84" i="15"/>
  <c r="G84" i="15"/>
  <c r="I84" i="15"/>
  <c r="D84" i="15"/>
  <c r="E84" i="15"/>
  <c r="H116" i="15"/>
  <c r="F116" i="15"/>
  <c r="J116" i="15"/>
  <c r="G116" i="15"/>
  <c r="D116" i="15"/>
  <c r="E116" i="15"/>
  <c r="I116" i="15"/>
  <c r="G25" i="15"/>
  <c r="H25" i="15"/>
  <c r="F25" i="15"/>
  <c r="J25" i="15"/>
  <c r="E25" i="15"/>
  <c r="I25" i="15"/>
  <c r="D25" i="15"/>
  <c r="G57" i="15"/>
  <c r="H57" i="15"/>
  <c r="F57" i="15"/>
  <c r="J57" i="15"/>
  <c r="E57" i="15"/>
  <c r="I57" i="15"/>
  <c r="D57" i="15"/>
  <c r="F89" i="15"/>
  <c r="J89" i="15"/>
  <c r="H89" i="15"/>
  <c r="E89" i="15"/>
  <c r="I89" i="15"/>
  <c r="G89" i="15"/>
  <c r="D89" i="15"/>
  <c r="F121" i="15"/>
  <c r="J121" i="15"/>
  <c r="H121" i="15"/>
  <c r="E121" i="15"/>
  <c r="I121" i="15"/>
  <c r="G121" i="15"/>
  <c r="D121" i="15"/>
  <c r="E34" i="15"/>
  <c r="I34" i="15"/>
  <c r="F34" i="15"/>
  <c r="J34" i="15"/>
  <c r="H34" i="15"/>
  <c r="G34" i="15"/>
  <c r="D34" i="15"/>
  <c r="E66" i="15"/>
  <c r="I66" i="15"/>
  <c r="F66" i="15"/>
  <c r="J66" i="15"/>
  <c r="H66" i="15"/>
  <c r="G66" i="15"/>
  <c r="D66" i="15"/>
  <c r="H98" i="15"/>
  <c r="F98" i="15"/>
  <c r="J98" i="15"/>
  <c r="G98" i="15"/>
  <c r="E98" i="15"/>
  <c r="I98" i="15"/>
  <c r="D98" i="15"/>
  <c r="E165" i="15"/>
  <c r="I165" i="15"/>
  <c r="F165" i="15"/>
  <c r="J165" i="15"/>
  <c r="G165" i="15"/>
  <c r="D165" i="15"/>
  <c r="H165" i="15"/>
  <c r="G162" i="15"/>
  <c r="H162" i="15"/>
  <c r="E162" i="15"/>
  <c r="I162" i="15"/>
  <c r="F162" i="15"/>
  <c r="J162" i="15"/>
  <c r="D162" i="15"/>
  <c r="E159" i="15"/>
  <c r="I159" i="15"/>
  <c r="D159" i="15"/>
  <c r="F159" i="15"/>
  <c r="J159" i="15"/>
  <c r="G159" i="15"/>
  <c r="H159" i="15"/>
  <c r="G156" i="15"/>
  <c r="H156" i="15"/>
  <c r="D156" i="15"/>
  <c r="E156" i="15"/>
  <c r="I156" i="15"/>
  <c r="F156" i="15"/>
  <c r="J156" i="15"/>
  <c r="F154" i="15"/>
  <c r="J154" i="15"/>
  <c r="G154" i="15"/>
  <c r="H154" i="15"/>
  <c r="I154" i="15"/>
  <c r="E154" i="15"/>
  <c r="D154" i="15"/>
  <c r="F148" i="15"/>
  <c r="J148" i="15"/>
  <c r="G148" i="15"/>
  <c r="E148" i="15"/>
  <c r="D148" i="15"/>
  <c r="H148" i="15"/>
  <c r="I148" i="15"/>
  <c r="F142" i="15"/>
  <c r="J142" i="15"/>
  <c r="G142" i="15"/>
  <c r="H142" i="15"/>
  <c r="I142" i="15"/>
  <c r="E142" i="15"/>
  <c r="D142" i="15"/>
  <c r="H136" i="15"/>
  <c r="F136" i="15"/>
  <c r="J136" i="15"/>
  <c r="G136" i="15"/>
  <c r="E136" i="15"/>
  <c r="I136" i="15"/>
  <c r="D136" i="15"/>
  <c r="G166" i="15"/>
  <c r="H166" i="15"/>
  <c r="E166" i="15"/>
  <c r="I166" i="15"/>
  <c r="F166" i="15"/>
  <c r="J166" i="15"/>
  <c r="D166" i="15"/>
  <c r="G160" i="15"/>
  <c r="H160" i="15"/>
  <c r="D160" i="15"/>
  <c r="E160" i="15"/>
  <c r="I160" i="15"/>
  <c r="F160" i="15"/>
  <c r="J160" i="15"/>
  <c r="K3335" i="6"/>
  <c r="K1719" i="6"/>
  <c r="L2955" i="6"/>
  <c r="A2955" i="6" s="1"/>
  <c r="M2446" i="6"/>
  <c r="L3489" i="6"/>
  <c r="A3489" i="6" s="1"/>
  <c r="L2801" i="6"/>
  <c r="K3908" i="6"/>
  <c r="L3004" i="6"/>
  <c r="K2635" i="6"/>
  <c r="M2606" i="6"/>
  <c r="K3673" i="6"/>
  <c r="K2801" i="6"/>
  <c r="L2505" i="6"/>
  <c r="K3721" i="6"/>
  <c r="K3927" i="6"/>
  <c r="L3138" i="6"/>
  <c r="A3138" i="6" s="1"/>
  <c r="K310" i="6"/>
  <c r="L3355" i="6"/>
  <c r="K3348" i="6"/>
  <c r="K3316" i="6"/>
  <c r="K3429" i="6"/>
  <c r="L3928" i="6"/>
  <c r="K3445" i="6"/>
  <c r="L3821" i="6"/>
  <c r="A3821" i="6" s="1"/>
  <c r="L3457" i="6"/>
  <c r="A3457" i="6" s="1"/>
  <c r="L3042" i="6"/>
  <c r="A3042" i="6" s="1"/>
  <c r="K4070" i="6"/>
  <c r="K4020" i="6"/>
  <c r="K3844" i="6"/>
  <c r="K3812" i="6"/>
  <c r="K3473" i="6"/>
  <c r="K3122" i="6"/>
  <c r="L3869" i="6"/>
  <c r="L4085" i="6"/>
  <c r="L3963" i="6"/>
  <c r="A3963" i="6" s="1"/>
  <c r="L2408" i="6"/>
  <c r="L2312" i="6"/>
  <c r="L2547" i="6"/>
  <c r="K2387" i="6"/>
  <c r="L1094" i="6"/>
  <c r="L3335" i="6"/>
  <c r="A3335" i="6" s="1"/>
  <c r="K3672" i="6"/>
  <c r="K2247" i="6"/>
  <c r="K2261" i="6"/>
  <c r="K1456" i="6"/>
  <c r="L2710" i="6"/>
  <c r="L2678" i="6"/>
  <c r="K3400" i="6"/>
  <c r="K3353" i="6"/>
  <c r="L4089" i="6"/>
  <c r="A4089" i="6" s="1"/>
  <c r="L3885" i="6"/>
  <c r="A3885" i="6" s="1"/>
  <c r="L3320" i="6"/>
  <c r="A3320" i="6" s="1"/>
  <c r="K3568" i="6"/>
  <c r="K3291" i="6"/>
  <c r="L3291" i="6"/>
  <c r="L3853" i="6"/>
  <c r="A3853" i="6" s="1"/>
  <c r="L3657" i="6"/>
  <c r="A3657" i="6" s="1"/>
  <c r="L3106" i="6"/>
  <c r="A3106" i="6" s="1"/>
  <c r="L2785" i="6"/>
  <c r="L2228" i="6"/>
  <c r="L2221" i="6"/>
  <c r="L45" i="6"/>
  <c r="A45" i="6" s="1"/>
  <c r="K3853" i="6"/>
  <c r="K3689" i="6"/>
  <c r="L3429" i="6"/>
  <c r="K3628" i="6"/>
  <c r="K3489" i="6"/>
  <c r="K2881" i="6"/>
  <c r="L2825" i="6"/>
  <c r="K3657" i="6"/>
  <c r="K3121" i="6"/>
  <c r="K2972" i="6"/>
  <c r="M3175" i="6"/>
  <c r="L2934" i="6"/>
  <c r="L2752" i="6"/>
  <c r="A2752" i="6" s="1"/>
  <c r="L2834" i="6"/>
  <c r="L2404" i="6"/>
  <c r="K2977" i="6"/>
  <c r="K2724" i="6"/>
  <c r="K2347" i="6"/>
  <c r="L3137" i="6"/>
  <c r="A3137" i="6" s="1"/>
  <c r="L2347" i="6"/>
  <c r="L2303" i="6"/>
  <c r="A2303" i="6" s="1"/>
  <c r="L2173" i="6"/>
  <c r="A2173" i="6" s="1"/>
  <c r="K3896" i="6"/>
  <c r="K3484" i="6"/>
  <c r="K3298" i="6"/>
  <c r="K2532" i="6"/>
  <c r="K2386" i="6"/>
  <c r="K2211" i="6"/>
  <c r="L3899" i="6"/>
  <c r="A3899" i="6" s="1"/>
  <c r="L3298" i="6"/>
  <c r="L3181" i="6"/>
  <c r="A3181" i="6" s="1"/>
  <c r="L2880" i="6"/>
  <c r="L2610" i="6"/>
  <c r="L2322" i="6"/>
  <c r="L2525" i="6"/>
  <c r="L3115" i="6"/>
  <c r="A3115" i="6" s="1"/>
  <c r="L2811" i="6"/>
  <c r="A2811" i="6" s="1"/>
  <c r="K2562" i="6"/>
  <c r="K2500" i="6"/>
  <c r="M2733" i="6"/>
  <c r="M3435" i="6"/>
  <c r="L3214" i="6"/>
  <c r="L2902" i="6"/>
  <c r="A2902" i="6" s="1"/>
  <c r="L2838" i="6"/>
  <c r="L2612" i="6"/>
  <c r="A2612" i="6" s="1"/>
  <c r="L2154" i="6"/>
  <c r="K2869" i="6"/>
  <c r="K2805" i="6"/>
  <c r="K2733" i="6"/>
  <c r="K2525" i="6"/>
  <c r="K2383" i="6"/>
  <c r="K2177" i="6"/>
  <c r="L3705" i="6"/>
  <c r="L3484" i="6"/>
  <c r="L3041" i="6"/>
  <c r="A3041" i="6" s="1"/>
  <c r="L2805" i="6"/>
  <c r="A2805" i="6" s="1"/>
  <c r="L2591" i="6"/>
  <c r="A2591" i="6" s="1"/>
  <c r="L2559" i="6"/>
  <c r="L2383" i="6"/>
  <c r="A2383" i="6" s="1"/>
  <c r="K3137" i="6"/>
  <c r="K2742" i="6"/>
  <c r="K2514" i="6"/>
  <c r="K2450" i="6"/>
  <c r="K2495" i="6"/>
  <c r="K2303" i="6"/>
  <c r="L3435" i="6"/>
  <c r="L2864" i="6"/>
  <c r="A2864" i="6" s="1"/>
  <c r="L2816" i="6"/>
  <c r="L2658" i="6"/>
  <c r="A2658" i="6" s="1"/>
  <c r="K3899" i="6"/>
  <c r="K3321" i="6"/>
  <c r="K2243" i="6"/>
  <c r="K2338" i="6"/>
  <c r="K2322" i="6"/>
  <c r="K2273" i="6"/>
  <c r="L3594" i="6"/>
  <c r="A3594" i="6" s="1"/>
  <c r="L3321" i="6"/>
  <c r="L3192" i="6"/>
  <c r="A3192" i="6" s="1"/>
  <c r="L3067" i="6"/>
  <c r="A3067" i="6" s="1"/>
  <c r="K2461" i="6"/>
  <c r="M2875" i="6"/>
  <c r="A2875" i="6" s="1"/>
  <c r="M2639" i="6"/>
  <c r="M2763" i="6"/>
  <c r="A2763" i="6" s="1"/>
  <c r="L3989" i="6"/>
  <c r="A3989" i="6" s="1"/>
  <c r="L2692" i="6"/>
  <c r="A2692" i="6" s="1"/>
  <c r="L2356" i="6"/>
  <c r="A2356" i="6" s="1"/>
  <c r="K2637" i="6"/>
  <c r="K2605" i="6"/>
  <c r="L3896" i="6"/>
  <c r="A3896" i="6" s="1"/>
  <c r="L2933" i="6"/>
  <c r="A2933" i="6" s="1"/>
  <c r="L2869" i="6"/>
  <c r="A2869" i="6" s="1"/>
  <c r="L2639" i="6"/>
  <c r="L2431" i="6"/>
  <c r="L2224" i="6"/>
  <c r="L2177" i="6"/>
  <c r="K3041" i="6"/>
  <c r="K2880" i="6"/>
  <c r="K2816" i="6"/>
  <c r="K2752" i="6"/>
  <c r="K2692" i="6"/>
  <c r="K2612" i="6"/>
  <c r="L3843" i="6"/>
  <c r="L2386" i="6"/>
  <c r="A2386" i="6" s="1"/>
  <c r="L2495" i="6"/>
  <c r="K3594" i="6"/>
  <c r="K2811" i="6"/>
  <c r="K2741" i="6"/>
  <c r="K2591" i="6"/>
  <c r="K2559" i="6"/>
  <c r="K2429" i="6"/>
  <c r="K2301" i="6"/>
  <c r="L2724" i="6"/>
  <c r="L2741" i="6"/>
  <c r="A2741" i="6" s="1"/>
  <c r="L2429" i="6"/>
  <c r="L2301" i="6"/>
  <c r="L2532" i="6"/>
  <c r="A2532" i="6" s="1"/>
  <c r="L2500" i="6"/>
  <c r="L2273" i="6"/>
  <c r="L2191" i="6"/>
  <c r="K3705" i="6"/>
  <c r="K3067" i="6"/>
  <c r="K2934" i="6"/>
  <c r="K2610" i="6"/>
  <c r="K2356" i="6"/>
  <c r="K2515" i="6"/>
  <c r="L3547" i="6"/>
  <c r="A3547" i="6" s="1"/>
  <c r="L3467" i="6"/>
  <c r="A3467" i="6" s="1"/>
  <c r="K3153" i="6"/>
  <c r="L4058" i="6"/>
  <c r="A4058" i="6" s="1"/>
  <c r="L2954" i="6"/>
  <c r="K2746" i="6"/>
  <c r="K2673" i="6"/>
  <c r="L2387" i="6"/>
  <c r="L2215" i="6"/>
  <c r="K3547" i="6"/>
  <c r="K3394" i="6"/>
  <c r="K2884" i="6"/>
  <c r="L2582" i="6"/>
  <c r="L3929" i="6"/>
  <c r="A3929" i="6" s="1"/>
  <c r="L2481" i="6"/>
  <c r="L2998" i="6"/>
  <c r="A2998" i="6" s="1"/>
  <c r="K3825" i="6"/>
  <c r="L2735" i="6"/>
  <c r="L2579" i="6"/>
  <c r="L2483" i="6"/>
  <c r="L2247" i="6"/>
  <c r="L518" i="6"/>
  <c r="A518" i="6" s="1"/>
  <c r="K3912" i="6"/>
  <c r="L2197" i="6"/>
  <c r="K3569" i="6"/>
  <c r="K3088" i="6"/>
  <c r="K4089" i="6"/>
  <c r="L2990" i="6"/>
  <c r="A2990" i="6" s="1"/>
  <c r="K2717" i="6"/>
  <c r="L2306" i="6"/>
  <c r="K2306" i="6"/>
  <c r="K2990" i="6"/>
  <c r="L3348" i="6"/>
  <c r="L2882" i="6"/>
  <c r="A2882" i="6" s="1"/>
  <c r="K3437" i="6"/>
  <c r="L2594" i="6"/>
  <c r="L2717" i="6"/>
  <c r="K2594" i="6"/>
  <c r="L3565" i="6"/>
  <c r="A3565" i="6" s="1"/>
  <c r="L2881" i="6"/>
  <c r="A2881" i="6" s="1"/>
  <c r="A2628" i="6"/>
  <c r="A4014" i="6"/>
  <c r="A4015" i="6"/>
  <c r="A3529" i="6"/>
  <c r="A3336" i="6"/>
  <c r="L3378" i="6"/>
  <c r="A3378" i="6" s="1"/>
  <c r="A2986" i="6"/>
  <c r="A2846" i="6"/>
  <c r="A2708" i="6"/>
  <c r="A2535" i="6"/>
  <c r="A2290" i="6"/>
  <c r="A2226" i="6"/>
  <c r="A2267" i="6"/>
  <c r="A985" i="6"/>
  <c r="A328" i="6"/>
  <c r="A3971" i="6"/>
  <c r="A3705" i="6"/>
  <c r="A3696" i="6"/>
  <c r="A2909" i="6"/>
  <c r="A2559" i="6"/>
  <c r="A2749" i="6"/>
  <c r="A2343" i="6"/>
  <c r="A2319" i="6"/>
  <c r="A1400" i="6"/>
  <c r="A986" i="6"/>
  <c r="A797" i="6"/>
  <c r="A3459" i="6"/>
  <c r="A3369" i="6"/>
  <c r="A3080" i="6"/>
  <c r="A3040" i="6"/>
  <c r="A2896" i="6"/>
  <c r="A2626" i="6"/>
  <c r="A2438" i="6"/>
  <c r="A2418" i="6"/>
  <c r="A2402" i="6"/>
  <c r="A2378" i="6"/>
  <c r="A1399" i="6"/>
  <c r="A3257" i="6"/>
  <c r="A2859" i="6"/>
  <c r="A2774" i="6"/>
  <c r="A2773" i="6"/>
  <c r="A2257" i="6"/>
  <c r="M2553" i="6"/>
  <c r="A4062" i="6"/>
  <c r="A3625" i="6"/>
  <c r="L3421" i="6"/>
  <c r="A2722" i="6"/>
  <c r="A2723" i="6"/>
  <c r="A2700" i="6"/>
  <c r="A2660" i="6"/>
  <c r="A2616" i="6"/>
  <c r="A2572" i="6"/>
  <c r="L2424" i="6"/>
  <c r="A3722" i="6"/>
  <c r="A3476" i="6"/>
  <c r="A3359" i="6"/>
  <c r="A3200" i="6"/>
  <c r="A3113" i="6"/>
  <c r="A3089" i="6"/>
  <c r="A2877" i="6"/>
  <c r="A2431" i="6"/>
  <c r="A2399" i="6"/>
  <c r="A2335" i="6"/>
  <c r="A2554" i="6"/>
  <c r="A2538" i="6"/>
  <c r="A2502" i="6"/>
  <c r="A2272" i="6"/>
  <c r="K2354" i="6"/>
  <c r="A3334" i="6"/>
  <c r="A3302" i="6"/>
  <c r="A3274" i="6"/>
  <c r="A3128" i="6"/>
  <c r="A2674" i="6"/>
  <c r="A2469" i="6"/>
  <c r="A2533" i="6"/>
  <c r="A2482" i="6"/>
  <c r="A2495" i="6"/>
  <c r="A2504" i="6"/>
  <c r="A2282" i="6"/>
  <c r="L2218" i="6"/>
  <c r="A2218" i="6" s="1"/>
  <c r="A3083" i="6"/>
  <c r="A2819" i="6"/>
  <c r="A2724" i="6"/>
  <c r="A2693" i="6"/>
  <c r="A2629" i="6"/>
  <c r="A2445" i="6"/>
  <c r="A2317" i="6"/>
  <c r="A1102" i="6"/>
  <c r="A4005" i="6"/>
  <c r="A3998" i="6"/>
  <c r="A3516" i="6"/>
  <c r="A3401" i="6"/>
  <c r="A2918" i="6"/>
  <c r="A2814" i="6"/>
  <c r="A2787" i="6"/>
  <c r="A2736" i="6"/>
  <c r="A2636" i="6"/>
  <c r="A2596" i="6"/>
  <c r="A2404" i="6"/>
  <c r="A574" i="6"/>
  <c r="A3889" i="6"/>
  <c r="A3757" i="6"/>
  <c r="A3709" i="6"/>
  <c r="A3577" i="6"/>
  <c r="A3449" i="6"/>
  <c r="L3134" i="6"/>
  <c r="A3134" i="6" s="1"/>
  <c r="A3114" i="6"/>
  <c r="A3168" i="6"/>
  <c r="A3141" i="6"/>
  <c r="A2950" i="6"/>
  <c r="A2890" i="6"/>
  <c r="A2340" i="6"/>
  <c r="A2219" i="6"/>
  <c r="L2212" i="6"/>
  <c r="A2170" i="6"/>
  <c r="A1476" i="6"/>
  <c r="A3888" i="6"/>
  <c r="A3796" i="6"/>
  <c r="A3636" i="6"/>
  <c r="A3506" i="6"/>
  <c r="A3287" i="6"/>
  <c r="A2845" i="6"/>
  <c r="A2750" i="6"/>
  <c r="A2796" i="6"/>
  <c r="A2623" i="6"/>
  <c r="A2575" i="6"/>
  <c r="A2505" i="6"/>
  <c r="A2508" i="6"/>
  <c r="A2286" i="6"/>
  <c r="A2222" i="6"/>
  <c r="A2249" i="6"/>
  <c r="A2192" i="6"/>
  <c r="A4095" i="6"/>
  <c r="A3930" i="6"/>
  <c r="A3923" i="6"/>
  <c r="A3851" i="6"/>
  <c r="A3811" i="6"/>
  <c r="A3675" i="6"/>
  <c r="A3655" i="6"/>
  <c r="A3603" i="6"/>
  <c r="A3000" i="6"/>
  <c r="A2968" i="6"/>
  <c r="A2912" i="6"/>
  <c r="A2880" i="6"/>
  <c r="L2354" i="6"/>
  <c r="A2314" i="6"/>
  <c r="A2294" i="6"/>
  <c r="A2160" i="6"/>
  <c r="A2275" i="6"/>
  <c r="A4063" i="6"/>
  <c r="A2685" i="6"/>
  <c r="A2589" i="6"/>
  <c r="A2437" i="6"/>
  <c r="A2405" i="6"/>
  <c r="A2341" i="6"/>
  <c r="A2540" i="6"/>
  <c r="A2516" i="6"/>
  <c r="A2452" i="6"/>
  <c r="A2223" i="6"/>
  <c r="L4073" i="6"/>
  <c r="A4073" i="6" s="1"/>
  <c r="L3777" i="6"/>
  <c r="A3777" i="6" s="1"/>
  <c r="L3537" i="6"/>
  <c r="A3537" i="6" s="1"/>
  <c r="L3352" i="6"/>
  <c r="A3352" i="6" s="1"/>
  <c r="K4058" i="6"/>
  <c r="K4006" i="6"/>
  <c r="K3929" i="6"/>
  <c r="K3777" i="6"/>
  <c r="K3752" i="6"/>
  <c r="K3425" i="6"/>
  <c r="K2857" i="6"/>
  <c r="K2778" i="6"/>
  <c r="K2756" i="6"/>
  <c r="K2641" i="6"/>
  <c r="K2545" i="6"/>
  <c r="K2355" i="6"/>
  <c r="K2215" i="6"/>
  <c r="K2165" i="6"/>
  <c r="L3995" i="6"/>
  <c r="A3995" i="6" s="1"/>
  <c r="L3812" i="6"/>
  <c r="A3812" i="6" s="1"/>
  <c r="L3121" i="6"/>
  <c r="A3121" i="6" s="1"/>
  <c r="L2857" i="6"/>
  <c r="L2643" i="6"/>
  <c r="L2323" i="6"/>
  <c r="L2451" i="6"/>
  <c r="A2451" i="6" s="1"/>
  <c r="K2852" i="6"/>
  <c r="K2279" i="6"/>
  <c r="K2164" i="6"/>
  <c r="K45" i="6"/>
  <c r="L3795" i="6"/>
  <c r="A3795" i="6" s="1"/>
  <c r="L3720" i="6"/>
  <c r="A3720" i="6" s="1"/>
  <c r="L3104" i="6"/>
  <c r="A3104" i="6" s="1"/>
  <c r="L2080" i="6"/>
  <c r="A2080" i="6" s="1"/>
  <c r="K3991" i="6"/>
  <c r="K3451" i="6"/>
  <c r="K2955" i="6"/>
  <c r="L4006" i="6"/>
  <c r="A4006" i="6" s="1"/>
  <c r="L2552" i="6"/>
  <c r="K2218" i="6"/>
  <c r="L3912" i="6"/>
  <c r="A3912" i="6" s="1"/>
  <c r="L3673" i="6"/>
  <c r="A3673" i="6" s="1"/>
  <c r="L3288" i="6"/>
  <c r="A3288" i="6" s="1"/>
  <c r="L3170" i="6"/>
  <c r="A3170" i="6" s="1"/>
  <c r="L2440" i="6"/>
  <c r="L2376" i="6"/>
  <c r="A2376" i="6" s="1"/>
  <c r="L2196" i="6"/>
  <c r="L2174" i="6"/>
  <c r="K3948" i="6"/>
  <c r="K3209" i="6"/>
  <c r="K2953" i="6"/>
  <c r="K2825" i="6"/>
  <c r="K2788" i="6"/>
  <c r="K2609" i="6"/>
  <c r="K2419" i="6"/>
  <c r="K2451" i="6"/>
  <c r="K2321" i="6"/>
  <c r="L4057" i="6"/>
  <c r="A4057" i="6" s="1"/>
  <c r="L4068" i="6"/>
  <c r="A4068" i="6" s="1"/>
  <c r="L3721" i="6"/>
  <c r="A3721" i="6" s="1"/>
  <c r="L3532" i="6"/>
  <c r="A3532" i="6" s="1"/>
  <c r="L3400" i="6"/>
  <c r="A3400" i="6" s="1"/>
  <c r="L3153" i="6"/>
  <c r="A3153" i="6" s="1"/>
  <c r="L2953" i="6"/>
  <c r="A2953" i="6" s="1"/>
  <c r="L2767" i="6"/>
  <c r="L2707" i="6"/>
  <c r="A2707" i="6" s="1"/>
  <c r="L2611" i="6"/>
  <c r="L2419" i="6"/>
  <c r="L2355" i="6"/>
  <c r="K4068" i="6"/>
  <c r="K4004" i="6"/>
  <c r="K3611" i="6"/>
  <c r="K3271" i="6"/>
  <c r="K3042" i="6"/>
  <c r="K2820" i="6"/>
  <c r="K2552" i="6"/>
  <c r="L3704" i="6"/>
  <c r="A3704" i="6" s="1"/>
  <c r="L3611" i="6"/>
  <c r="A3611" i="6" s="1"/>
  <c r="L2646" i="6"/>
  <c r="L2261" i="6"/>
  <c r="L2164" i="6"/>
  <c r="K3931" i="6"/>
  <c r="K3821" i="6"/>
  <c r="K3467" i="6"/>
  <c r="K3289" i="6"/>
  <c r="K3104" i="6"/>
  <c r="L1470" i="6"/>
  <c r="A1470" i="6" s="1"/>
  <c r="L3209" i="6"/>
  <c r="A3209" i="6" s="1"/>
  <c r="L4004" i="6"/>
  <c r="A4004" i="6" s="1"/>
  <c r="L3994" i="6"/>
  <c r="A3994" i="6" s="1"/>
  <c r="L3903" i="6"/>
  <c r="A3903" i="6" s="1"/>
  <c r="L3825" i="6"/>
  <c r="A3825" i="6" s="1"/>
  <c r="L3789" i="6"/>
  <c r="A3789" i="6" s="1"/>
  <c r="L3601" i="6"/>
  <c r="A3601" i="6" s="1"/>
  <c r="L3569" i="6"/>
  <c r="A3569" i="6" s="1"/>
  <c r="L3425" i="6"/>
  <c r="A3425" i="6" s="1"/>
  <c r="L3090" i="6"/>
  <c r="A3090" i="6" s="1"/>
  <c r="L2344" i="6"/>
  <c r="A2344" i="6" s="1"/>
  <c r="L2260" i="6"/>
  <c r="L213" i="6"/>
  <c r="A213" i="6" s="1"/>
  <c r="K3995" i="6"/>
  <c r="K3532" i="6"/>
  <c r="K3170" i="6"/>
  <c r="K3090" i="6"/>
  <c r="K2889" i="6"/>
  <c r="K2705" i="6"/>
  <c r="K2577" i="6"/>
  <c r="K2483" i="6"/>
  <c r="K1981" i="6"/>
  <c r="L4037" i="6"/>
  <c r="A4037" i="6" s="1"/>
  <c r="L3931" i="6"/>
  <c r="A3931" i="6" s="1"/>
  <c r="L3844" i="6"/>
  <c r="A3844" i="6" s="1"/>
  <c r="L3752" i="6"/>
  <c r="A3752" i="6" s="1"/>
  <c r="L3738" i="6"/>
  <c r="A3738" i="6" s="1"/>
  <c r="L3628" i="6"/>
  <c r="A3628" i="6" s="1"/>
  <c r="L3271" i="6"/>
  <c r="A3271" i="6" s="1"/>
  <c r="L3207" i="6"/>
  <c r="A3207" i="6" s="1"/>
  <c r="L2889" i="6"/>
  <c r="A2889" i="6" s="1"/>
  <c r="L2675" i="6"/>
  <c r="L2515" i="6"/>
  <c r="L2165" i="6"/>
  <c r="L1981" i="6"/>
  <c r="L2279" i="6"/>
  <c r="L126" i="6"/>
  <c r="A126" i="6" s="1"/>
  <c r="K4037" i="6"/>
  <c r="K2916" i="6"/>
  <c r="K2229" i="6"/>
  <c r="K2080" i="6"/>
  <c r="K1470" i="6"/>
  <c r="L3451" i="6"/>
  <c r="A3451" i="6" s="1"/>
  <c r="L3088" i="6"/>
  <c r="A3088" i="6" s="1"/>
  <c r="L2614" i="6"/>
  <c r="L2229" i="6"/>
  <c r="K3789" i="6"/>
  <c r="K3218" i="6"/>
  <c r="L2673" i="6"/>
  <c r="K2440" i="6"/>
  <c r="M3769" i="6"/>
  <c r="K3769" i="6"/>
  <c r="M3669" i="6"/>
  <c r="A3669" i="6" s="1"/>
  <c r="L3669" i="6"/>
  <c r="M3315" i="6"/>
  <c r="K3315" i="6"/>
  <c r="L3833" i="6"/>
  <c r="A3833" i="6" s="1"/>
  <c r="K3236" i="6"/>
  <c r="K2973" i="6"/>
  <c r="L4065" i="6"/>
  <c r="A4065" i="6" s="1"/>
  <c r="L3015" i="6"/>
  <c r="A3015" i="6" s="1"/>
  <c r="L2865" i="6"/>
  <c r="L134" i="6"/>
  <c r="K134" i="6"/>
  <c r="M4074" i="6"/>
  <c r="K4074" i="6"/>
  <c r="M3917" i="6"/>
  <c r="K3917" i="6"/>
  <c r="K3809" i="6"/>
  <c r="L3809" i="6"/>
  <c r="K1894" i="6"/>
  <c r="L1894" i="6"/>
  <c r="M3078" i="6"/>
  <c r="K3078" i="6"/>
  <c r="L3078" i="6"/>
  <c r="M3062" i="6"/>
  <c r="L3062" i="6"/>
  <c r="A3062" i="6" s="1"/>
  <c r="M2627" i="6"/>
  <c r="K2627" i="6"/>
  <c r="L2627" i="6"/>
  <c r="K2328" i="6"/>
  <c r="L2328" i="6"/>
  <c r="K2296" i="6"/>
  <c r="L2296" i="6"/>
  <c r="K2721" i="6"/>
  <c r="L2721" i="6"/>
  <c r="M2630" i="6"/>
  <c r="L2630" i="6"/>
  <c r="M2199" i="6"/>
  <c r="A2199" i="6" s="1"/>
  <c r="L2199" i="6"/>
  <c r="K2199" i="6"/>
  <c r="K2276" i="6"/>
  <c r="L2276" i="6"/>
  <c r="K2158" i="6"/>
  <c r="L2158" i="6"/>
  <c r="L233" i="6"/>
  <c r="K233" i="6"/>
  <c r="M3580" i="6"/>
  <c r="K3580" i="6"/>
  <c r="K741" i="6"/>
  <c r="L741" i="6"/>
  <c r="M3612" i="6"/>
  <c r="L3612" i="6"/>
  <c r="K3612" i="6"/>
  <c r="K3368" i="6"/>
  <c r="L3368" i="6"/>
  <c r="K4033" i="6"/>
  <c r="M4033" i="6"/>
  <c r="A4033" i="6" s="1"/>
  <c r="M3909" i="6"/>
  <c r="L3909" i="6"/>
  <c r="M3942" i="6"/>
  <c r="L3942" i="6"/>
  <c r="M3734" i="6"/>
  <c r="K3734" i="6"/>
  <c r="M3432" i="6"/>
  <c r="K3432" i="6"/>
  <c r="M3363" i="6"/>
  <c r="K3363" i="6"/>
  <c r="M3300" i="6"/>
  <c r="L3300" i="6"/>
  <c r="K3300" i="6"/>
  <c r="M3204" i="6"/>
  <c r="K3204" i="6"/>
  <c r="M3164" i="6"/>
  <c r="K3164" i="6"/>
  <c r="M3133" i="6"/>
  <c r="K3133" i="6"/>
  <c r="M3101" i="6"/>
  <c r="K3101" i="6"/>
  <c r="M3118" i="6"/>
  <c r="L3118" i="6"/>
  <c r="M3070" i="6"/>
  <c r="L3070" i="6"/>
  <c r="A3070" i="6" s="1"/>
  <c r="M2897" i="6"/>
  <c r="L2897" i="6"/>
  <c r="M2818" i="6"/>
  <c r="L2818" i="6"/>
  <c r="A2818" i="6" s="1"/>
  <c r="M2935" i="6"/>
  <c r="K2935" i="6"/>
  <c r="M1881" i="6"/>
  <c r="L1881" i="6"/>
  <c r="M3331" i="6"/>
  <c r="K3331" i="6"/>
  <c r="M1432" i="6"/>
  <c r="K1432" i="6"/>
  <c r="L3315" i="6"/>
  <c r="L3858" i="6"/>
  <c r="L3871" i="6"/>
  <c r="A3871" i="6" s="1"/>
  <c r="L3617" i="6"/>
  <c r="L3473" i="6"/>
  <c r="A3473" i="6" s="1"/>
  <c r="L3304" i="6"/>
  <c r="L2946" i="6"/>
  <c r="A2946" i="6" s="1"/>
  <c r="L2898" i="6"/>
  <c r="A2898" i="6" s="1"/>
  <c r="L2672" i="6"/>
  <c r="A2672" i="6" s="1"/>
  <c r="L2656" i="6"/>
  <c r="A2656" i="6" s="1"/>
  <c r="L2640" i="6"/>
  <c r="L2624" i="6"/>
  <c r="A2624" i="6" s="1"/>
  <c r="L2608" i="6"/>
  <c r="L2737" i="6"/>
  <c r="L2555" i="6"/>
  <c r="L2539" i="6"/>
  <c r="L1456" i="6"/>
  <c r="K3753" i="6"/>
  <c r="K2505" i="6"/>
  <c r="K2189" i="6"/>
  <c r="K2173" i="6"/>
  <c r="L3672" i="6"/>
  <c r="K2608" i="6"/>
  <c r="K2398" i="6"/>
  <c r="L2188" i="6"/>
  <c r="L4051" i="6"/>
  <c r="M2764" i="6"/>
  <c r="L3805" i="6"/>
  <c r="A3805" i="6" s="1"/>
  <c r="L3753" i="6"/>
  <c r="K3869" i="6"/>
  <c r="K3794" i="6"/>
  <c r="K3616" i="6"/>
  <c r="K3584" i="6"/>
  <c r="K3477" i="6"/>
  <c r="K3457" i="6"/>
  <c r="K2221" i="6"/>
  <c r="L3223" i="6"/>
  <c r="K3488" i="6"/>
  <c r="K3424" i="6"/>
  <c r="K2188" i="6"/>
  <c r="K2191" i="6"/>
  <c r="K3304" i="6"/>
  <c r="M2585" i="6"/>
  <c r="L2585" i="6"/>
  <c r="K2585" i="6"/>
  <c r="M4096" i="6"/>
  <c r="L4096" i="6"/>
  <c r="M4016" i="6"/>
  <c r="K4016" i="6"/>
  <c r="M4050" i="6"/>
  <c r="K4050" i="6"/>
  <c r="M4003" i="6"/>
  <c r="A4003" i="6" s="1"/>
  <c r="L4003" i="6"/>
  <c r="K3711" i="6"/>
  <c r="L3849" i="6"/>
  <c r="K3252" i="6"/>
  <c r="L3925" i="6"/>
  <c r="L3926" i="6"/>
  <c r="L3576" i="6"/>
  <c r="A3576" i="6" s="1"/>
  <c r="L3022" i="6"/>
  <c r="A3022" i="6" s="1"/>
  <c r="K4081" i="6"/>
  <c r="L3278" i="6"/>
  <c r="K3895" i="6"/>
  <c r="K2571" i="6"/>
  <c r="L2246" i="6"/>
  <c r="A2246" i="6" s="1"/>
  <c r="L1233" i="6"/>
  <c r="A1233" i="6" s="1"/>
  <c r="M4025" i="6"/>
  <c r="K4025" i="6"/>
  <c r="M3761" i="6"/>
  <c r="K3761" i="6"/>
  <c r="M3741" i="6"/>
  <c r="K3741" i="6"/>
  <c r="M3693" i="6"/>
  <c r="L3693" i="6"/>
  <c r="M3536" i="6"/>
  <c r="K3536" i="6"/>
  <c r="M3637" i="6"/>
  <c r="L3637" i="6"/>
  <c r="M3493" i="6"/>
  <c r="K3493" i="6"/>
  <c r="L3493" i="6"/>
  <c r="M3461" i="6"/>
  <c r="K3461" i="6"/>
  <c r="M3260" i="6"/>
  <c r="A3260" i="6" s="1"/>
  <c r="L3260" i="6"/>
  <c r="M3188" i="6"/>
  <c r="K3188" i="6"/>
  <c r="M3110" i="6"/>
  <c r="L3110" i="6"/>
  <c r="M3094" i="6"/>
  <c r="L3094" i="6"/>
  <c r="M3945" i="6"/>
  <c r="L3945" i="6"/>
  <c r="M3596" i="6"/>
  <c r="L3596" i="6"/>
  <c r="K3596" i="6"/>
  <c r="M3990" i="6"/>
  <c r="L3990" i="6"/>
  <c r="M3897" i="6"/>
  <c r="K3897" i="6"/>
  <c r="M3385" i="6"/>
  <c r="K3385" i="6"/>
  <c r="M3317" i="6"/>
  <c r="A3317" i="6" s="1"/>
  <c r="M3957" i="6"/>
  <c r="K3957" i="6"/>
  <c r="M3894" i="6"/>
  <c r="K3894" i="6"/>
  <c r="M3774" i="6"/>
  <c r="A3774" i="6" s="1"/>
  <c r="L3774" i="6"/>
  <c r="M3791" i="6"/>
  <c r="L3791" i="6"/>
  <c r="M3856" i="6"/>
  <c r="K3856" i="6"/>
  <c r="M3716" i="6"/>
  <c r="L3716" i="6"/>
  <c r="K3716" i="6"/>
  <c r="M3668" i="6"/>
  <c r="K3668" i="6"/>
  <c r="M3733" i="6"/>
  <c r="L3733" i="6"/>
  <c r="A3733" i="6" s="1"/>
  <c r="K3733" i="6"/>
  <c r="M3653" i="6"/>
  <c r="K3653" i="6"/>
  <c r="M3622" i="6"/>
  <c r="K3622" i="6"/>
  <c r="M3510" i="6"/>
  <c r="L3510" i="6"/>
  <c r="M3463" i="6"/>
  <c r="K3463" i="6"/>
  <c r="M3431" i="6"/>
  <c r="L3431" i="6"/>
  <c r="M3624" i="6"/>
  <c r="K3624" i="6"/>
  <c r="K3496" i="6"/>
  <c r="L3496" i="6"/>
  <c r="A3496" i="6" s="1"/>
  <c r="L3464" i="6"/>
  <c r="A3464" i="6" s="1"/>
  <c r="K3464" i="6"/>
  <c r="M3485" i="6"/>
  <c r="K3485" i="6"/>
  <c r="M3342" i="6"/>
  <c r="A3342" i="6" s="1"/>
  <c r="L3342" i="6"/>
  <c r="M3251" i="6"/>
  <c r="L3251" i="6"/>
  <c r="K3251" i="6"/>
  <c r="M3284" i="6"/>
  <c r="L3284" i="6"/>
  <c r="K3284" i="6"/>
  <c r="M3220" i="6"/>
  <c r="K3220" i="6"/>
  <c r="M3413" i="6"/>
  <c r="A3413" i="6" s="1"/>
  <c r="K3413" i="6"/>
  <c r="M3237" i="6"/>
  <c r="A3237" i="6" s="1"/>
  <c r="L3237" i="6"/>
  <c r="M3180" i="6"/>
  <c r="L3180" i="6"/>
  <c r="K3180" i="6"/>
  <c r="K3100" i="6"/>
  <c r="L3100" i="6"/>
  <c r="M3069" i="6"/>
  <c r="L3069" i="6"/>
  <c r="A3069" i="6" s="1"/>
  <c r="K2802" i="6"/>
  <c r="M2802" i="6"/>
  <c r="K2823" i="6"/>
  <c r="M2823" i="6"/>
  <c r="A2823" i="6" s="1"/>
  <c r="M2956" i="6"/>
  <c r="L2956" i="6"/>
  <c r="A2956" i="6" s="1"/>
  <c r="K2860" i="6"/>
  <c r="L2860" i="6"/>
  <c r="K3581" i="6"/>
  <c r="M3581" i="6"/>
  <c r="M2704" i="6"/>
  <c r="A2704" i="6" s="1"/>
  <c r="K2704" i="6"/>
  <c r="M417" i="6"/>
  <c r="K417" i="6"/>
  <c r="M1264" i="6"/>
  <c r="K1264" i="6"/>
  <c r="L1264" i="6"/>
  <c r="L4016" i="6"/>
  <c r="L3220" i="6"/>
  <c r="L2802" i="6"/>
  <c r="K3925" i="6"/>
  <c r="K3849" i="6"/>
  <c r="K3760" i="6"/>
  <c r="K3412" i="6"/>
  <c r="K3299" i="6"/>
  <c r="L4035" i="6"/>
  <c r="L3463" i="6"/>
  <c r="L2833" i="6"/>
  <c r="A2833" i="6" s="1"/>
  <c r="K3431" i="6"/>
  <c r="K3958" i="6"/>
  <c r="K3926" i="6"/>
  <c r="K742" i="6"/>
  <c r="L742" i="6"/>
  <c r="K3951" i="6"/>
  <c r="L3951" i="6"/>
  <c r="M3857" i="6"/>
  <c r="L3857" i="6"/>
  <c r="M3918" i="6"/>
  <c r="L3918" i="6"/>
  <c r="M2937" i="6"/>
  <c r="K2937" i="6"/>
  <c r="M2905" i="6"/>
  <c r="K2905" i="6"/>
  <c r="L2905" i="6"/>
  <c r="M2873" i="6"/>
  <c r="L2873" i="6"/>
  <c r="M2841" i="6"/>
  <c r="L2841" i="6"/>
  <c r="A2841" i="6" s="1"/>
  <c r="M2809" i="6"/>
  <c r="L2809" i="6"/>
  <c r="M2751" i="6"/>
  <c r="K2751" i="6"/>
  <c r="M2772" i="6"/>
  <c r="K2772" i="6"/>
  <c r="M2740" i="6"/>
  <c r="K2740" i="6"/>
  <c r="M2499" i="6"/>
  <c r="K2499" i="6"/>
  <c r="K2392" i="6"/>
  <c r="L2392" i="6"/>
  <c r="K2360" i="6"/>
  <c r="L2360" i="6"/>
  <c r="L2689" i="6"/>
  <c r="K2689" i="6"/>
  <c r="L2657" i="6"/>
  <c r="K2657" i="6"/>
  <c r="L2625" i="6"/>
  <c r="K2625" i="6"/>
  <c r="L2593" i="6"/>
  <c r="K2593" i="6"/>
  <c r="L2561" i="6"/>
  <c r="K2561" i="6"/>
  <c r="L2337" i="6"/>
  <c r="K2337" i="6"/>
  <c r="L2305" i="6"/>
  <c r="K2305" i="6"/>
  <c r="M2726" i="6"/>
  <c r="K2726" i="6"/>
  <c r="M2694" i="6"/>
  <c r="L2694" i="6"/>
  <c r="A2694" i="6" s="1"/>
  <c r="M2662" i="6"/>
  <c r="L2662" i="6"/>
  <c r="M2181" i="6"/>
  <c r="K2181" i="6"/>
  <c r="M2149" i="6"/>
  <c r="K2149" i="6"/>
  <c r="M385" i="6"/>
  <c r="L385" i="6"/>
  <c r="M4036" i="6"/>
  <c r="L4036" i="6"/>
  <c r="M3978" i="6"/>
  <c r="K3978" i="6"/>
  <c r="M3961" i="6"/>
  <c r="L3961" i="6"/>
  <c r="K3961" i="6"/>
  <c r="M3239" i="6"/>
  <c r="A3239" i="6" s="1"/>
  <c r="K3239" i="6"/>
  <c r="M3976" i="6"/>
  <c r="L3976" i="6"/>
  <c r="M3962" i="6"/>
  <c r="L3962" i="6"/>
  <c r="M3468" i="6"/>
  <c r="L3468" i="6"/>
  <c r="M3058" i="6"/>
  <c r="L3058" i="6"/>
  <c r="M4021" i="6"/>
  <c r="K4021" i="6"/>
  <c r="M3441" i="6"/>
  <c r="K3441" i="6"/>
  <c r="L3441" i="6"/>
  <c r="M2398" i="6"/>
  <c r="M2702" i="6"/>
  <c r="A2702" i="6" s="1"/>
  <c r="K2702" i="6"/>
  <c r="L3785" i="6"/>
  <c r="L981" i="6"/>
  <c r="K3086" i="6"/>
  <c r="L3856" i="6"/>
  <c r="K3591" i="6"/>
  <c r="K3069" i="6"/>
  <c r="L2686" i="6"/>
  <c r="A2686" i="6" s="1"/>
  <c r="L3702" i="6"/>
  <c r="K3478" i="6"/>
  <c r="M2425" i="6"/>
  <c r="K2361" i="6"/>
  <c r="M2361" i="6"/>
  <c r="L2361" i="6"/>
  <c r="K3838" i="6"/>
  <c r="M3838" i="6"/>
  <c r="A3838" i="6" s="1"/>
  <c r="L3838" i="6"/>
  <c r="L3462" i="6"/>
  <c r="A3462" i="6" s="1"/>
  <c r="K3462" i="6"/>
  <c r="M2699" i="6"/>
  <c r="K2699" i="6"/>
  <c r="K2448" i="6"/>
  <c r="L2448" i="6"/>
  <c r="M4066" i="6"/>
  <c r="A4066" i="6" s="1"/>
  <c r="K4066" i="6"/>
  <c r="M3972" i="6"/>
  <c r="L3972" i="6"/>
  <c r="M3759" i="6"/>
  <c r="A3759" i="6" s="1"/>
  <c r="L3759" i="6"/>
  <c r="M3695" i="6"/>
  <c r="K3695" i="6"/>
  <c r="K3700" i="6"/>
  <c r="M3700" i="6"/>
  <c r="K3639" i="6"/>
  <c r="L3639" i="6"/>
  <c r="M3560" i="6"/>
  <c r="L3560" i="6"/>
  <c r="M3469" i="6"/>
  <c r="K3469" i="6"/>
  <c r="L3469" i="6"/>
  <c r="A3469" i="6" s="1"/>
  <c r="M3267" i="6"/>
  <c r="K3267" i="6"/>
  <c r="L3364" i="6"/>
  <c r="M3364" i="6"/>
  <c r="A3364" i="6" s="1"/>
  <c r="L3349" i="6"/>
  <c r="K3349" i="6"/>
  <c r="L3253" i="6"/>
  <c r="M3253" i="6"/>
  <c r="A3253" i="6" s="1"/>
  <c r="K3253" i="6"/>
  <c r="M3116" i="6"/>
  <c r="K3116" i="6"/>
  <c r="K3085" i="6"/>
  <c r="L3085" i="6"/>
  <c r="M2913" i="6"/>
  <c r="A2913" i="6" s="1"/>
  <c r="K2913" i="6"/>
  <c r="M2753" i="6"/>
  <c r="K2753" i="6"/>
  <c r="K2754" i="6"/>
  <c r="M2754" i="6"/>
  <c r="A2754" i="6" s="1"/>
  <c r="M2775" i="6"/>
  <c r="A2775" i="6" s="1"/>
  <c r="K2775" i="6"/>
  <c r="M2940" i="6"/>
  <c r="L2940" i="6"/>
  <c r="M2731" i="6"/>
  <c r="A2731" i="6" s="1"/>
  <c r="K2731" i="6"/>
  <c r="L2731" i="6"/>
  <c r="M2587" i="6"/>
  <c r="K2587" i="6"/>
  <c r="M2443" i="6"/>
  <c r="L2443" i="6"/>
  <c r="K2443" i="6"/>
  <c r="M2411" i="6"/>
  <c r="K2411" i="6"/>
  <c r="M2363" i="6"/>
  <c r="A2363" i="6" s="1"/>
  <c r="K2363" i="6"/>
  <c r="M2315" i="6"/>
  <c r="A2315" i="6" s="1"/>
  <c r="K2315" i="6"/>
  <c r="M2283" i="6"/>
  <c r="L2283" i="6"/>
  <c r="K2688" i="6"/>
  <c r="M2688" i="6"/>
  <c r="K2480" i="6"/>
  <c r="L2480" i="6"/>
  <c r="M2480" i="6"/>
  <c r="A2480" i="6" s="1"/>
  <c r="K2400" i="6"/>
  <c r="M2400" i="6"/>
  <c r="A2400" i="6" s="1"/>
  <c r="M2304" i="6"/>
  <c r="L2304" i="6"/>
  <c r="A2304" i="6" s="1"/>
  <c r="L2633" i="6"/>
  <c r="K2633" i="6"/>
  <c r="K2409" i="6"/>
  <c r="M2409" i="6"/>
  <c r="A2409" i="6" s="1"/>
  <c r="L2409" i="6"/>
  <c r="L2377" i="6"/>
  <c r="M2377" i="6"/>
  <c r="K2377" i="6"/>
  <c r="L2329" i="6"/>
  <c r="M2329" i="6"/>
  <c r="L2281" i="6"/>
  <c r="A2281" i="6" s="1"/>
  <c r="K2281" i="6"/>
  <c r="M2366" i="6"/>
  <c r="K2366" i="6"/>
  <c r="M2318" i="6"/>
  <c r="L2318" i="6"/>
  <c r="A2318" i="6" s="1"/>
  <c r="K2318" i="6"/>
  <c r="L2271" i="6"/>
  <c r="M2271" i="6"/>
  <c r="K2268" i="6"/>
  <c r="L2268" i="6"/>
  <c r="M2268" i="6"/>
  <c r="K2204" i="6"/>
  <c r="L2204" i="6"/>
  <c r="A2204" i="6" s="1"/>
  <c r="K2237" i="6"/>
  <c r="M2237" i="6"/>
  <c r="M2205" i="6"/>
  <c r="A2205" i="6" s="1"/>
  <c r="K2205" i="6"/>
  <c r="M2157" i="6"/>
  <c r="A2157" i="6" s="1"/>
  <c r="K2157" i="6"/>
  <c r="L2278" i="6"/>
  <c r="M2278" i="6"/>
  <c r="A2278" i="6" s="1"/>
  <c r="K2278" i="6"/>
  <c r="M2230" i="6"/>
  <c r="K2230" i="6"/>
  <c r="L2230" i="6"/>
  <c r="A2230" i="6" s="1"/>
  <c r="L2198" i="6"/>
  <c r="M2198" i="6"/>
  <c r="K2198" i="6"/>
  <c r="M2150" i="6"/>
  <c r="K2150" i="6"/>
  <c r="L2150" i="6"/>
  <c r="M1715" i="6"/>
  <c r="K1715" i="6"/>
  <c r="M800" i="6"/>
  <c r="K800" i="6"/>
  <c r="L800" i="6"/>
  <c r="M1238" i="6"/>
  <c r="K1238" i="6"/>
  <c r="L1238" i="6"/>
  <c r="M4024" i="6"/>
  <c r="L4024" i="6"/>
  <c r="A4024" i="6" s="1"/>
  <c r="M3688" i="6"/>
  <c r="A3688" i="6" s="1"/>
  <c r="K3688" i="6"/>
  <c r="M3303" i="6"/>
  <c r="L3303" i="6"/>
  <c r="A3303" i="6" s="1"/>
  <c r="M3105" i="6"/>
  <c r="L3105" i="6"/>
  <c r="M3154" i="6"/>
  <c r="K3154" i="6"/>
  <c r="M3294" i="6"/>
  <c r="L3294" i="6"/>
  <c r="M2720" i="6"/>
  <c r="A2720" i="6" s="1"/>
  <c r="K2720" i="6"/>
  <c r="M2496" i="6"/>
  <c r="K2496" i="6"/>
  <c r="K2697" i="6"/>
  <c r="K2462" i="6"/>
  <c r="K2656" i="6"/>
  <c r="K2624" i="6"/>
  <c r="K3806" i="6"/>
  <c r="K2555" i="6"/>
  <c r="L2462" i="6"/>
  <c r="A2462" i="6" s="1"/>
  <c r="M2718" i="6"/>
  <c r="L2718" i="6"/>
  <c r="M2638" i="6"/>
  <c r="A2638" i="6" s="1"/>
  <c r="K2638" i="6"/>
  <c r="M2576" i="6"/>
  <c r="K2576" i="6"/>
  <c r="L2576" i="6"/>
  <c r="A2576" i="6" s="1"/>
  <c r="M2489" i="6"/>
  <c r="K2489" i="6"/>
  <c r="M1082" i="6"/>
  <c r="L1082" i="6"/>
  <c r="M3824" i="6"/>
  <c r="K3824" i="6"/>
  <c r="L3824" i="6"/>
  <c r="M3326" i="6"/>
  <c r="A3326" i="6" s="1"/>
  <c r="L3326" i="6"/>
  <c r="M2220" i="6"/>
  <c r="L2220" i="6"/>
  <c r="M3727" i="6"/>
  <c r="A3727" i="6" s="1"/>
  <c r="K3727" i="6"/>
  <c r="M2769" i="6"/>
  <c r="L2769" i="6"/>
  <c r="M2320" i="6"/>
  <c r="L2320" i="6"/>
  <c r="M4032" i="6"/>
  <c r="L4032" i="6"/>
  <c r="M4017" i="6"/>
  <c r="A4017" i="6" s="1"/>
  <c r="L4017" i="6"/>
  <c r="M4002" i="6"/>
  <c r="K4002" i="6"/>
  <c r="L4002" i="6"/>
  <c r="M3987" i="6"/>
  <c r="L3987" i="6"/>
  <c r="L3940" i="6"/>
  <c r="K3940" i="6"/>
  <c r="M3893" i="6"/>
  <c r="L3893" i="6"/>
  <c r="K3893" i="6"/>
  <c r="M3879" i="6"/>
  <c r="A3879" i="6" s="1"/>
  <c r="K3879" i="6"/>
  <c r="M3792" i="6"/>
  <c r="L3792" i="6"/>
  <c r="K3792" i="6"/>
  <c r="M3647" i="6"/>
  <c r="L3647" i="6"/>
  <c r="K3647" i="6"/>
  <c r="M3652" i="6"/>
  <c r="L3652" i="6"/>
  <c r="M3750" i="6"/>
  <c r="K3750" i="6"/>
  <c r="M3430" i="6"/>
  <c r="A3430" i="6" s="1"/>
  <c r="K3430" i="6"/>
  <c r="M3575" i="6"/>
  <c r="L3575" i="6"/>
  <c r="K3575" i="6"/>
  <c r="M3592" i="6"/>
  <c r="K3592" i="6"/>
  <c r="M3448" i="6"/>
  <c r="K3448" i="6"/>
  <c r="M3613" i="6"/>
  <c r="L3613" i="6"/>
  <c r="M3374" i="6"/>
  <c r="L3374" i="6"/>
  <c r="A3374" i="6" s="1"/>
  <c r="M3219" i="6"/>
  <c r="L3219" i="6"/>
  <c r="M3381" i="6"/>
  <c r="L3381" i="6"/>
  <c r="A3381" i="6" s="1"/>
  <c r="M3285" i="6"/>
  <c r="L3285" i="6"/>
  <c r="K3285" i="6"/>
  <c r="M3205" i="6"/>
  <c r="A3205" i="6" s="1"/>
  <c r="K3205" i="6"/>
  <c r="L3205" i="6"/>
  <c r="K3159" i="6"/>
  <c r="L3159" i="6"/>
  <c r="M3031" i="6"/>
  <c r="L3031" i="6"/>
  <c r="M3068" i="6"/>
  <c r="K3068" i="6"/>
  <c r="M3102" i="6"/>
  <c r="L3102" i="6"/>
  <c r="M2929" i="6"/>
  <c r="L2929" i="6"/>
  <c r="A2929" i="6" s="1"/>
  <c r="K2929" i="6"/>
  <c r="M2849" i="6"/>
  <c r="A2849" i="6" s="1"/>
  <c r="K2849" i="6"/>
  <c r="M2770" i="6"/>
  <c r="L2770" i="6"/>
  <c r="K2770" i="6"/>
  <c r="M2903" i="6"/>
  <c r="L2903" i="6"/>
  <c r="A2903" i="6" s="1"/>
  <c r="M2791" i="6"/>
  <c r="L2791" i="6"/>
  <c r="M2743" i="6"/>
  <c r="L2743" i="6"/>
  <c r="A2743" i="6" s="1"/>
  <c r="K2743" i="6"/>
  <c r="M2908" i="6"/>
  <c r="L2908" i="6"/>
  <c r="K2908" i="6"/>
  <c r="M2780" i="6"/>
  <c r="K2780" i="6"/>
  <c r="L2780" i="6"/>
  <c r="M2748" i="6"/>
  <c r="A2748" i="6" s="1"/>
  <c r="K2748" i="6"/>
  <c r="L2748" i="6"/>
  <c r="M2715" i="6"/>
  <c r="L2715" i="6"/>
  <c r="A2715" i="6" s="1"/>
  <c r="K2715" i="6"/>
  <c r="M2667" i="6"/>
  <c r="L2667" i="6"/>
  <c r="K2667" i="6"/>
  <c r="M2619" i="6"/>
  <c r="L2619" i="6"/>
  <c r="M2507" i="6"/>
  <c r="L2507" i="6"/>
  <c r="A2507" i="6" s="1"/>
  <c r="K2507" i="6"/>
  <c r="M2475" i="6"/>
  <c r="L2475" i="6"/>
  <c r="K2475" i="6"/>
  <c r="M2427" i="6"/>
  <c r="L2427" i="6"/>
  <c r="M2379" i="6"/>
  <c r="L2379" i="6"/>
  <c r="A2379" i="6" s="1"/>
  <c r="K2299" i="6"/>
  <c r="L2299" i="6"/>
  <c r="M2560" i="6"/>
  <c r="K2560" i="6"/>
  <c r="L2560" i="6"/>
  <c r="M2528" i="6"/>
  <c r="L2528" i="6"/>
  <c r="K2528" i="6"/>
  <c r="M2464" i="6"/>
  <c r="L2464" i="6"/>
  <c r="M2416" i="6"/>
  <c r="L2416" i="6"/>
  <c r="K2368" i="6"/>
  <c r="L2368" i="6"/>
  <c r="M2336" i="6"/>
  <c r="K2336" i="6"/>
  <c r="L2336" i="6"/>
  <c r="M2288" i="6"/>
  <c r="L2288" i="6"/>
  <c r="M2665" i="6"/>
  <c r="A2665" i="6" s="1"/>
  <c r="L2665" i="6"/>
  <c r="M2617" i="6"/>
  <c r="L2617" i="6"/>
  <c r="M2569" i="6"/>
  <c r="A2569" i="6" s="1"/>
  <c r="L2569" i="6"/>
  <c r="M2521" i="6"/>
  <c r="L2521" i="6"/>
  <c r="K2521" i="6"/>
  <c r="M2473" i="6"/>
  <c r="L2473" i="6"/>
  <c r="M2441" i="6"/>
  <c r="L2441" i="6"/>
  <c r="K2441" i="6"/>
  <c r="M2393" i="6"/>
  <c r="L2393" i="6"/>
  <c r="K2393" i="6"/>
  <c r="M2345" i="6"/>
  <c r="K2345" i="6"/>
  <c r="L2345" i="6"/>
  <c r="M2313" i="6"/>
  <c r="A2313" i="6" s="1"/>
  <c r="K2313" i="6"/>
  <c r="L2313" i="6"/>
  <c r="M2654" i="6"/>
  <c r="K2654" i="6"/>
  <c r="M2590" i="6"/>
  <c r="K2590" i="6"/>
  <c r="L2590" i="6"/>
  <c r="M2526" i="6"/>
  <c r="A2526" i="6" s="1"/>
  <c r="K2526" i="6"/>
  <c r="M2494" i="6"/>
  <c r="L2494" i="6"/>
  <c r="K2494" i="6"/>
  <c r="M2430" i="6"/>
  <c r="L2430" i="6"/>
  <c r="K2430" i="6"/>
  <c r="M2382" i="6"/>
  <c r="L2382" i="6"/>
  <c r="K2382" i="6"/>
  <c r="M2334" i="6"/>
  <c r="L2334" i="6"/>
  <c r="A2334" i="6" s="1"/>
  <c r="M2302" i="6"/>
  <c r="L2302" i="6"/>
  <c r="M2239" i="6"/>
  <c r="K2239" i="6"/>
  <c r="L2239" i="6"/>
  <c r="M2159" i="6"/>
  <c r="L2159" i="6"/>
  <c r="M2252" i="6"/>
  <c r="A2252" i="6" s="1"/>
  <c r="L2252" i="6"/>
  <c r="M2142" i="6"/>
  <c r="L2142" i="6"/>
  <c r="M2253" i="6"/>
  <c r="A2253" i="6" s="1"/>
  <c r="K2253" i="6"/>
  <c r="M2047" i="6"/>
  <c r="L2047" i="6"/>
  <c r="M2262" i="6"/>
  <c r="L2262" i="6"/>
  <c r="M2214" i="6"/>
  <c r="L2214" i="6"/>
  <c r="K2214" i="6"/>
  <c r="M2166" i="6"/>
  <c r="K2166" i="6"/>
  <c r="M1880" i="6"/>
  <c r="L1880" i="6"/>
  <c r="K1880" i="6"/>
  <c r="M1562" i="6"/>
  <c r="L1562" i="6"/>
  <c r="K1562" i="6"/>
  <c r="M236" i="6"/>
  <c r="L236" i="6"/>
  <c r="K236" i="6"/>
  <c r="M609" i="6"/>
  <c r="L609" i="6"/>
  <c r="M3988" i="6"/>
  <c r="A3988" i="6" s="1"/>
  <c r="K3988" i="6"/>
  <c r="M1005" i="6"/>
  <c r="A1005" i="6" s="1"/>
  <c r="K1005" i="6"/>
  <c r="M4049" i="6"/>
  <c r="K4049" i="6"/>
  <c r="M4018" i="6"/>
  <c r="A4018" i="6" s="1"/>
  <c r="L4018" i="6"/>
  <c r="M4083" i="6"/>
  <c r="K4083" i="6"/>
  <c r="M3924" i="6"/>
  <c r="A3924" i="6" s="1"/>
  <c r="L3924" i="6"/>
  <c r="K3924" i="6"/>
  <c r="M3876" i="6"/>
  <c r="K3876" i="6"/>
  <c r="M3975" i="6"/>
  <c r="L3975" i="6"/>
  <c r="K3975" i="6"/>
  <c r="M3870" i="6"/>
  <c r="A3870" i="6" s="1"/>
  <c r="K3870" i="6"/>
  <c r="M3822" i="6"/>
  <c r="K3822" i="6"/>
  <c r="L3822" i="6"/>
  <c r="A3822" i="6" s="1"/>
  <c r="M3855" i="6"/>
  <c r="A3855" i="6" s="1"/>
  <c r="K3855" i="6"/>
  <c r="M3823" i="6"/>
  <c r="A3823" i="6" s="1"/>
  <c r="K3823" i="6"/>
  <c r="M3663" i="6"/>
  <c r="A3663" i="6" s="1"/>
  <c r="K3663" i="6"/>
  <c r="M3654" i="6"/>
  <c r="L3654" i="6"/>
  <c r="A3654" i="6" s="1"/>
  <c r="M3574" i="6"/>
  <c r="L3574" i="6"/>
  <c r="K3574" i="6"/>
  <c r="L3542" i="6"/>
  <c r="A3542" i="6" s="1"/>
  <c r="M3542" i="6"/>
  <c r="M3543" i="6"/>
  <c r="L3543" i="6"/>
  <c r="K3543" i="6"/>
  <c r="M3511" i="6"/>
  <c r="K3511" i="6"/>
  <c r="M3528" i="6"/>
  <c r="L3528" i="6"/>
  <c r="A3528" i="6" s="1"/>
  <c r="K3533" i="6"/>
  <c r="M3533" i="6"/>
  <c r="M3406" i="6"/>
  <c r="L3406" i="6"/>
  <c r="A3406" i="6" s="1"/>
  <c r="K3230" i="6"/>
  <c r="M3230" i="6"/>
  <c r="M3411" i="6"/>
  <c r="L3411" i="6"/>
  <c r="M3365" i="6"/>
  <c r="L3365" i="6"/>
  <c r="M3301" i="6"/>
  <c r="L3301" i="6"/>
  <c r="A3301" i="6" s="1"/>
  <c r="M3095" i="6"/>
  <c r="L3095" i="6"/>
  <c r="M3148" i="6"/>
  <c r="L3148" i="6"/>
  <c r="M3149" i="6"/>
  <c r="K3149" i="6"/>
  <c r="L3149" i="6"/>
  <c r="M3117" i="6"/>
  <c r="K3117" i="6"/>
  <c r="M3037" i="6"/>
  <c r="L3037" i="6"/>
  <c r="M3005" i="6"/>
  <c r="L3005" i="6"/>
  <c r="M3182" i="6"/>
  <c r="K3182" i="6"/>
  <c r="L3182" i="6"/>
  <c r="A3182" i="6" s="1"/>
  <c r="M2930" i="6"/>
  <c r="A2930" i="6" s="1"/>
  <c r="K2930" i="6"/>
  <c r="M2850" i="6"/>
  <c r="A2850" i="6" s="1"/>
  <c r="K2850" i="6"/>
  <c r="M2919" i="6"/>
  <c r="K2919" i="6"/>
  <c r="M2871" i="6"/>
  <c r="K2871" i="6"/>
  <c r="M2892" i="6"/>
  <c r="L2892" i="6"/>
  <c r="M2812" i="6"/>
  <c r="L2812" i="6"/>
  <c r="A2812" i="6" s="1"/>
  <c r="M2156" i="6"/>
  <c r="A2156" i="6" s="1"/>
  <c r="K2156" i="6"/>
  <c r="M3718" i="6"/>
  <c r="L3718" i="6"/>
  <c r="A3718" i="6" s="1"/>
  <c r="K2523" i="6"/>
  <c r="M2523" i="6"/>
  <c r="A2523" i="6" s="1"/>
  <c r="L4050" i="6"/>
  <c r="L4025" i="6"/>
  <c r="A4025" i="6" s="1"/>
  <c r="L3943" i="6"/>
  <c r="L3897" i="6"/>
  <c r="A3897" i="6" s="1"/>
  <c r="L3761" i="6"/>
  <c r="A3761" i="6" s="1"/>
  <c r="L3711" i="6"/>
  <c r="A3711" i="6" s="1"/>
  <c r="L3689" i="6"/>
  <c r="A3689" i="6" s="1"/>
  <c r="L3653" i="6"/>
  <c r="A3653" i="6" s="1"/>
  <c r="L3485" i="6"/>
  <c r="L3385" i="6"/>
  <c r="A3385" i="6" s="1"/>
  <c r="L3356" i="6"/>
  <c r="L3316" i="6"/>
  <c r="L3188" i="6"/>
  <c r="L3086" i="6"/>
  <c r="A3086" i="6" s="1"/>
  <c r="L3054" i="6"/>
  <c r="A3054" i="6" s="1"/>
  <c r="K3990" i="6"/>
  <c r="K4003" i="6"/>
  <c r="K3945" i="6"/>
  <c r="K3943" i="6"/>
  <c r="K3913" i="6"/>
  <c r="K3885" i="6"/>
  <c r="K3768" i="6"/>
  <c r="K3660" i="6"/>
  <c r="K3565" i="6"/>
  <c r="K3510" i="6"/>
  <c r="K3323" i="6"/>
  <c r="K3260" i="6"/>
  <c r="K3106" i="6"/>
  <c r="K3022" i="6"/>
  <c r="K2945" i="6"/>
  <c r="K2246" i="6"/>
  <c r="L417" i="6"/>
  <c r="A417" i="6" s="1"/>
  <c r="L3958" i="6"/>
  <c r="L3568" i="6"/>
  <c r="A3568" i="6" s="1"/>
  <c r="L3412" i="6"/>
  <c r="A3412" i="6" s="1"/>
  <c r="L3388" i="6"/>
  <c r="L3150" i="6"/>
  <c r="L3175" i="6"/>
  <c r="A3175" i="6" s="1"/>
  <c r="K4096" i="6"/>
  <c r="K3774" i="6"/>
  <c r="K3342" i="6"/>
  <c r="K3237" i="6"/>
  <c r="K3150" i="6"/>
  <c r="K3020" i="6"/>
  <c r="K2956" i="6"/>
  <c r="K2892" i="6"/>
  <c r="L1005" i="6"/>
  <c r="L4064" i="6"/>
  <c r="L3895" i="6"/>
  <c r="K3542" i="6"/>
  <c r="K3317" i="6"/>
  <c r="K3052" i="6"/>
  <c r="K2983" i="6"/>
  <c r="L3894" i="6"/>
  <c r="A3894" i="6" s="1"/>
  <c r="L3877" i="6"/>
  <c r="L3622" i="6"/>
  <c r="L3379" i="6"/>
  <c r="L3127" i="6"/>
  <c r="A3127" i="6" s="1"/>
  <c r="L612" i="6"/>
  <c r="K3629" i="6"/>
  <c r="K3127" i="6"/>
  <c r="K4027" i="6"/>
  <c r="L4027" i="6"/>
  <c r="M2868" i="6"/>
  <c r="L2868" i="6"/>
  <c r="K2868" i="6"/>
  <c r="M2467" i="6"/>
  <c r="L2467" i="6"/>
  <c r="M2435" i="6"/>
  <c r="L2435" i="6"/>
  <c r="A2435" i="6" s="1"/>
  <c r="M2403" i="6"/>
  <c r="L2403" i="6"/>
  <c r="M2371" i="6"/>
  <c r="L2371" i="6"/>
  <c r="A2371" i="6" s="1"/>
  <c r="M2339" i="6"/>
  <c r="L2339" i="6"/>
  <c r="M2307" i="6"/>
  <c r="L2307" i="6"/>
  <c r="A2307" i="6" s="1"/>
  <c r="M3860" i="6"/>
  <c r="A3860" i="6" s="1"/>
  <c r="K3860" i="6"/>
  <c r="M3255" i="6"/>
  <c r="L3255" i="6"/>
  <c r="M3185" i="6"/>
  <c r="K3185" i="6"/>
  <c r="L3185" i="6"/>
  <c r="K3736" i="6"/>
  <c r="L3736" i="6"/>
  <c r="M3877" i="6"/>
  <c r="M2983" i="6"/>
  <c r="M2972" i="6"/>
  <c r="A2972" i="6" s="1"/>
  <c r="M2860" i="6"/>
  <c r="M3235" i="6"/>
  <c r="L3235" i="6"/>
  <c r="M2729" i="6"/>
  <c r="L2729" i="6"/>
  <c r="K2729" i="6"/>
  <c r="M2044" i="6"/>
  <c r="K2044" i="6"/>
  <c r="L2044" i="6"/>
  <c r="M2759" i="6"/>
  <c r="L2759" i="6"/>
  <c r="M1949" i="6"/>
  <c r="A1949" i="6" s="1"/>
  <c r="L1949" i="6"/>
  <c r="M3801" i="6"/>
  <c r="A3801" i="6" s="1"/>
  <c r="K3801" i="6"/>
  <c r="M3606" i="6"/>
  <c r="L3606" i="6"/>
  <c r="M3495" i="6"/>
  <c r="K3495" i="6"/>
  <c r="L3495" i="6"/>
  <c r="A3495" i="6" s="1"/>
  <c r="M3416" i="6"/>
  <c r="L3416" i="6"/>
  <c r="M3358" i="6"/>
  <c r="K3358" i="6"/>
  <c r="M3262" i="6"/>
  <c r="K3262" i="6"/>
  <c r="L3047" i="6"/>
  <c r="M3047" i="6"/>
  <c r="A3047" i="6" s="1"/>
  <c r="M2974" i="6"/>
  <c r="K2974" i="6"/>
  <c r="K2786" i="6"/>
  <c r="M2786" i="6"/>
  <c r="A2786" i="6" s="1"/>
  <c r="M2839" i="6"/>
  <c r="L2839" i="6"/>
  <c r="M2844" i="6"/>
  <c r="A2844" i="6" s="1"/>
  <c r="K2844" i="6"/>
  <c r="K2683" i="6"/>
  <c r="M2683" i="6"/>
  <c r="M2491" i="6"/>
  <c r="L2491" i="6"/>
  <c r="A2491" i="6" s="1"/>
  <c r="K2491" i="6"/>
  <c r="L2544" i="6"/>
  <c r="K2544" i="6"/>
  <c r="K2432" i="6"/>
  <c r="M2432" i="6"/>
  <c r="A2432" i="6" s="1"/>
  <c r="K2352" i="6"/>
  <c r="M2352" i="6"/>
  <c r="A2352" i="6" s="1"/>
  <c r="L2681" i="6"/>
  <c r="A2681" i="6" s="1"/>
  <c r="M2681" i="6"/>
  <c r="M2601" i="6"/>
  <c r="L2601" i="6"/>
  <c r="M2558" i="6"/>
  <c r="A2558" i="6" s="1"/>
  <c r="K2558" i="6"/>
  <c r="K2510" i="6"/>
  <c r="L2510" i="6"/>
  <c r="A2510" i="6" s="1"/>
  <c r="L2478" i="6"/>
  <c r="A2478" i="6" s="1"/>
  <c r="K2478" i="6"/>
  <c r="K2207" i="6"/>
  <c r="L2207" i="6"/>
  <c r="M2175" i="6"/>
  <c r="A2175" i="6" s="1"/>
  <c r="L2175" i="6"/>
  <c r="M2172" i="6"/>
  <c r="A2172" i="6" s="1"/>
  <c r="K2172" i="6"/>
  <c r="M2269" i="6"/>
  <c r="K2269" i="6"/>
  <c r="M1592" i="6"/>
  <c r="A1592" i="6" s="1"/>
  <c r="K1592" i="6"/>
  <c r="M330" i="6"/>
  <c r="A330" i="6" s="1"/>
  <c r="L330" i="6"/>
  <c r="L4097" i="6"/>
  <c r="A4097" i="6" s="1"/>
  <c r="L4081" i="6"/>
  <c r="L4021" i="6"/>
  <c r="L3701" i="6"/>
  <c r="A3701" i="6" s="1"/>
  <c r="L3685" i="6"/>
  <c r="A3685" i="6" s="1"/>
  <c r="L3629" i="6"/>
  <c r="L3533" i="6"/>
  <c r="L3461" i="6"/>
  <c r="L3437" i="6"/>
  <c r="L3252" i="6"/>
  <c r="A3252" i="6" s="1"/>
  <c r="L3230" i="6"/>
  <c r="L3189" i="6"/>
  <c r="L2753" i="6"/>
  <c r="L2512" i="6"/>
  <c r="A2512" i="6" s="1"/>
  <c r="L2269" i="6"/>
  <c r="A2269" i="6" s="1"/>
  <c r="L2244" i="6"/>
  <c r="L2189" i="6"/>
  <c r="A2189" i="6" s="1"/>
  <c r="K4051" i="6"/>
  <c r="K4018" i="6"/>
  <c r="K3979" i="6"/>
  <c r="K3808" i="6"/>
  <c r="K3800" i="6"/>
  <c r="K3785" i="6"/>
  <c r="K3701" i="6"/>
  <c r="K3693" i="6"/>
  <c r="K3685" i="6"/>
  <c r="K3718" i="6"/>
  <c r="K3600" i="6"/>
  <c r="K3576" i="6"/>
  <c r="K3560" i="6"/>
  <c r="K3396" i="6"/>
  <c r="K3378" i="6"/>
  <c r="K3355" i="6"/>
  <c r="K3347" i="6"/>
  <c r="K3379" i="6"/>
  <c r="K3365" i="6"/>
  <c r="K3138" i="6"/>
  <c r="K3062" i="6"/>
  <c r="K3054" i="6"/>
  <c r="K2841" i="6"/>
  <c r="K2833" i="6"/>
  <c r="K2537" i="6"/>
  <c r="K2512" i="6"/>
  <c r="K2457" i="6"/>
  <c r="K2329" i="6"/>
  <c r="L3979" i="6"/>
  <c r="A3979" i="6" s="1"/>
  <c r="L3934" i="6"/>
  <c r="A3934" i="6" s="1"/>
  <c r="L3927" i="6"/>
  <c r="L3808" i="6"/>
  <c r="L3760" i="6"/>
  <c r="A3760" i="6" s="1"/>
  <c r="L3668" i="6"/>
  <c r="A3668" i="6" s="1"/>
  <c r="L3624" i="6"/>
  <c r="L3600" i="6"/>
  <c r="L3580" i="6"/>
  <c r="A3580" i="6" s="1"/>
  <c r="L3347" i="6"/>
  <c r="A3347" i="6" s="1"/>
  <c r="L3319" i="6"/>
  <c r="A3319" i="6" s="1"/>
  <c r="L3299" i="6"/>
  <c r="A3299" i="6" s="1"/>
  <c r="L3117" i="6"/>
  <c r="L2945" i="6"/>
  <c r="A2945" i="6" s="1"/>
  <c r="L2699" i="6"/>
  <c r="L2683" i="6"/>
  <c r="A2683" i="6" s="1"/>
  <c r="L2635" i="6"/>
  <c r="L2587" i="6"/>
  <c r="A2587" i="6" s="1"/>
  <c r="L2571" i="6"/>
  <c r="A2571" i="6" s="1"/>
  <c r="L2411" i="6"/>
  <c r="L2499" i="6"/>
  <c r="L2181" i="6"/>
  <c r="A2181" i="6" s="1"/>
  <c r="L2149" i="6"/>
  <c r="K4001" i="6"/>
  <c r="K3934" i="6"/>
  <c r="K3791" i="6"/>
  <c r="K3623" i="6"/>
  <c r="K3278" i="6"/>
  <c r="K3004" i="6"/>
  <c r="K2236" i="6"/>
  <c r="K612" i="6"/>
  <c r="L4001" i="6"/>
  <c r="L3957" i="6"/>
  <c r="L3978" i="6"/>
  <c r="A3978" i="6" s="1"/>
  <c r="L3908" i="6"/>
  <c r="L3695" i="6"/>
  <c r="L3623" i="6"/>
  <c r="L3591" i="6"/>
  <c r="A3591" i="6" s="1"/>
  <c r="L3262" i="6"/>
  <c r="L3052" i="6"/>
  <c r="L3020" i="6"/>
  <c r="L2606" i="6"/>
  <c r="A2606" i="6" s="1"/>
  <c r="L2537" i="6"/>
  <c r="L2236" i="6"/>
  <c r="A2236" i="6" s="1"/>
  <c r="K4064" i="6"/>
  <c r="K4035" i="6"/>
  <c r="K3962" i="6"/>
  <c r="L3478" i="6"/>
  <c r="L3063" i="6"/>
  <c r="L2919" i="6"/>
  <c r="A2919" i="6" s="1"/>
  <c r="L2871" i="6"/>
  <c r="L2425" i="6"/>
  <c r="A2425" i="6" s="1"/>
  <c r="K3702" i="6"/>
  <c r="K3654" i="6"/>
  <c r="K3095" i="6"/>
  <c r="K2898" i="6"/>
  <c r="K2882" i="6"/>
  <c r="K2686" i="6"/>
  <c r="K2271" i="6"/>
  <c r="K2304" i="6"/>
  <c r="K1949" i="6"/>
  <c r="K981" i="6"/>
  <c r="K330" i="6"/>
  <c r="M3503" i="6"/>
  <c r="L3503" i="6"/>
  <c r="M3028" i="6"/>
  <c r="K3028" i="6"/>
  <c r="K2996" i="6"/>
  <c r="L2996" i="6"/>
  <c r="M3434" i="6"/>
  <c r="A3434" i="6" s="1"/>
  <c r="L3434" i="6"/>
  <c r="M3410" i="6"/>
  <c r="L3410" i="6"/>
  <c r="M3063" i="6"/>
  <c r="A3063" i="6" s="1"/>
  <c r="M2448" i="6"/>
  <c r="M2539" i="6"/>
  <c r="M3396" i="6"/>
  <c r="A3396" i="6" s="1"/>
  <c r="M3085" i="6"/>
  <c r="A3085" i="6" s="1"/>
  <c r="M2457" i="6"/>
  <c r="L3768" i="6"/>
  <c r="L3724" i="6"/>
  <c r="A3724" i="6" s="1"/>
  <c r="K3637" i="6"/>
  <c r="L3660" i="6"/>
  <c r="A3660" i="6" s="1"/>
  <c r="M2368" i="6"/>
  <c r="A2553" i="6"/>
  <c r="M2951" i="6"/>
  <c r="K2951" i="6"/>
  <c r="M2649" i="6"/>
  <c r="L2649" i="6"/>
  <c r="A2649" i="6" s="1"/>
  <c r="M2713" i="6"/>
  <c r="L2713" i="6"/>
  <c r="M478" i="6"/>
  <c r="L478" i="6"/>
  <c r="M4080" i="6"/>
  <c r="K4080" i="6"/>
  <c r="M4048" i="6"/>
  <c r="K4048" i="6"/>
  <c r="L4048" i="6"/>
  <c r="M4000" i="6"/>
  <c r="K4000" i="6"/>
  <c r="L4000" i="6"/>
  <c r="M3985" i="6"/>
  <c r="L3985" i="6"/>
  <c r="M4034" i="6"/>
  <c r="K4034" i="6"/>
  <c r="M3986" i="6"/>
  <c r="K3986" i="6"/>
  <c r="M4067" i="6"/>
  <c r="L4067" i="6"/>
  <c r="M4019" i="6"/>
  <c r="L4019" i="6"/>
  <c r="M3956" i="6"/>
  <c r="L3956" i="6"/>
  <c r="K3956" i="6"/>
  <c r="M3973" i="6"/>
  <c r="K3973" i="6"/>
  <c r="M3974" i="6"/>
  <c r="L3974" i="6"/>
  <c r="M3910" i="6"/>
  <c r="K3910" i="6"/>
  <c r="M3878" i="6"/>
  <c r="K3878" i="6"/>
  <c r="L3878" i="6"/>
  <c r="M3911" i="6"/>
  <c r="K3911" i="6"/>
  <c r="M3865" i="6"/>
  <c r="L3865" i="6"/>
  <c r="M3854" i="6"/>
  <c r="K3854" i="6"/>
  <c r="M3790" i="6"/>
  <c r="L3790" i="6"/>
  <c r="M3839" i="6"/>
  <c r="L3839" i="6"/>
  <c r="M3807" i="6"/>
  <c r="L3807" i="6"/>
  <c r="M3775" i="6"/>
  <c r="L3775" i="6"/>
  <c r="M3840" i="6"/>
  <c r="K3840" i="6"/>
  <c r="M3743" i="6"/>
  <c r="K3743" i="6"/>
  <c r="M3679" i="6"/>
  <c r="L3679" i="6"/>
  <c r="K3679" i="6"/>
  <c r="M3748" i="6"/>
  <c r="L3748" i="6"/>
  <c r="M3749" i="6"/>
  <c r="K3749" i="6"/>
  <c r="L3749" i="6"/>
  <c r="M3717" i="6"/>
  <c r="K3717" i="6"/>
  <c r="M3686" i="6"/>
  <c r="L3686" i="6"/>
  <c r="M3638" i="6"/>
  <c r="K3638" i="6"/>
  <c r="L3638" i="6"/>
  <c r="M3590" i="6"/>
  <c r="K3590" i="6"/>
  <c r="M3558" i="6"/>
  <c r="L3558" i="6"/>
  <c r="M3494" i="6"/>
  <c r="K3494" i="6"/>
  <c r="L3494" i="6"/>
  <c r="M3446" i="6"/>
  <c r="L3446" i="6"/>
  <c r="M3607" i="6"/>
  <c r="L3607" i="6"/>
  <c r="M3559" i="6"/>
  <c r="L3559" i="6"/>
  <c r="M3527" i="6"/>
  <c r="K3527" i="6"/>
  <c r="L3527" i="6"/>
  <c r="M3479" i="6"/>
  <c r="K3479" i="6"/>
  <c r="M3447" i="6"/>
  <c r="K3447" i="6"/>
  <c r="M3640" i="6"/>
  <c r="K3640" i="6"/>
  <c r="M3512" i="6"/>
  <c r="K3512" i="6"/>
  <c r="K3597" i="6"/>
  <c r="M3597" i="6"/>
  <c r="A3597" i="6" s="1"/>
  <c r="M3517" i="6"/>
  <c r="K3517" i="6"/>
  <c r="M3390" i="6"/>
  <c r="L3390" i="6"/>
  <c r="K3390" i="6"/>
  <c r="M3310" i="6"/>
  <c r="L3310" i="6"/>
  <c r="M3246" i="6"/>
  <c r="K3246" i="6"/>
  <c r="L3246" i="6"/>
  <c r="M3198" i="6"/>
  <c r="A3198" i="6" s="1"/>
  <c r="K3198" i="6"/>
  <c r="M3395" i="6"/>
  <c r="L3395" i="6"/>
  <c r="M3203" i="6"/>
  <c r="L3203" i="6"/>
  <c r="M3332" i="6"/>
  <c r="K3332" i="6"/>
  <c r="M3397" i="6"/>
  <c r="K3397" i="6"/>
  <c r="M3333" i="6"/>
  <c r="K3333" i="6"/>
  <c r="M3269" i="6"/>
  <c r="L3269" i="6"/>
  <c r="K3269" i="6"/>
  <c r="M3143" i="6"/>
  <c r="K3143" i="6"/>
  <c r="M3111" i="6"/>
  <c r="K3111" i="6"/>
  <c r="L3111" i="6"/>
  <c r="M3079" i="6"/>
  <c r="L3079" i="6"/>
  <c r="K3079" i="6"/>
  <c r="M2999" i="6"/>
  <c r="L2999" i="6"/>
  <c r="M2967" i="6"/>
  <c r="K2967" i="6"/>
  <c r="L2967" i="6"/>
  <c r="M3132" i="6"/>
  <c r="L3132" i="6"/>
  <c r="M3084" i="6"/>
  <c r="L3084" i="6"/>
  <c r="K3084" i="6"/>
  <c r="M2988" i="6"/>
  <c r="L2988" i="6"/>
  <c r="M3165" i="6"/>
  <c r="K3165" i="6"/>
  <c r="L3165" i="6"/>
  <c r="M3038" i="6"/>
  <c r="K3038" i="6"/>
  <c r="M2914" i="6"/>
  <c r="A2914" i="6" s="1"/>
  <c r="K2914" i="6"/>
  <c r="M2866" i="6"/>
  <c r="K2866" i="6"/>
  <c r="M2887" i="6"/>
  <c r="L2887" i="6"/>
  <c r="K2887" i="6"/>
  <c r="M2855" i="6"/>
  <c r="K2855" i="6"/>
  <c r="M2876" i="6"/>
  <c r="L2876" i="6"/>
  <c r="M2828" i="6"/>
  <c r="L2828" i="6"/>
  <c r="M2297" i="6"/>
  <c r="L2297" i="6"/>
  <c r="M2738" i="6"/>
  <c r="K2738" i="6"/>
  <c r="M3732" i="6"/>
  <c r="L3732" i="6"/>
  <c r="M2384" i="6"/>
  <c r="A2384" i="6" s="1"/>
  <c r="K2384" i="6"/>
  <c r="A424" i="6"/>
  <c r="K139" i="6"/>
  <c r="L139" i="6"/>
  <c r="M140" i="6"/>
  <c r="L140" i="6"/>
  <c r="L4034" i="6"/>
  <c r="A4034" i="6" s="1"/>
  <c r="L3959" i="6"/>
  <c r="A3959" i="6" s="1"/>
  <c r="L3769" i="6"/>
  <c r="A3769" i="6" s="1"/>
  <c r="L3743" i="6"/>
  <c r="L3453" i="6"/>
  <c r="A3453" i="6" s="1"/>
  <c r="L3397" i="6"/>
  <c r="L3332" i="6"/>
  <c r="L3236" i="6"/>
  <c r="L3221" i="6"/>
  <c r="A3221" i="6" s="1"/>
  <c r="A2974" i="6"/>
  <c r="L2738" i="6"/>
  <c r="A2688" i="6"/>
  <c r="A2608" i="6"/>
  <c r="L2592" i="6"/>
  <c r="K424" i="6"/>
  <c r="K3549" i="6"/>
  <c r="K3544" i="6"/>
  <c r="K3526" i="6"/>
  <c r="K3268" i="6"/>
  <c r="K2897" i="6"/>
  <c r="K2865" i="6"/>
  <c r="K2817" i="6"/>
  <c r="K2713" i="6"/>
  <c r="K2649" i="6"/>
  <c r="K2553" i="6"/>
  <c r="K2297" i="6"/>
  <c r="K1881" i="6"/>
  <c r="K140" i="6"/>
  <c r="L3986" i="6"/>
  <c r="L3910" i="6"/>
  <c r="L3776" i="6"/>
  <c r="A3776" i="6" s="1"/>
  <c r="A3700" i="6"/>
  <c r="L3684" i="6"/>
  <c r="A3684" i="6" s="1"/>
  <c r="L3608" i="6"/>
  <c r="A3608" i="6" s="1"/>
  <c r="L3380" i="6"/>
  <c r="A3380" i="6" s="1"/>
  <c r="L3331" i="6"/>
  <c r="A3331" i="6" s="1"/>
  <c r="L3133" i="6"/>
  <c r="A3133" i="6" s="1"/>
  <c r="L3101" i="6"/>
  <c r="A3101" i="6" s="1"/>
  <c r="L3053" i="6"/>
  <c r="A3053" i="6" s="1"/>
  <c r="L3164" i="6"/>
  <c r="L2961" i="6"/>
  <c r="A2961" i="6" s="1"/>
  <c r="L3006" i="6"/>
  <c r="A3006" i="6" s="1"/>
  <c r="L1432" i="6"/>
  <c r="A1432" i="6" s="1"/>
  <c r="K3985" i="6"/>
  <c r="K3892" i="6"/>
  <c r="K3480" i="6"/>
  <c r="K3221" i="6"/>
  <c r="K3166" i="6"/>
  <c r="K2924" i="6"/>
  <c r="K2876" i="6"/>
  <c r="K2828" i="6"/>
  <c r="L1093" i="6"/>
  <c r="A1093" i="6" s="1"/>
  <c r="L4043" i="6"/>
  <c r="L3717" i="6"/>
  <c r="K3132" i="6"/>
  <c r="L3758" i="6"/>
  <c r="A3758" i="6" s="1"/>
  <c r="L2951" i="6"/>
  <c r="L2855" i="6"/>
  <c r="A2855" i="6" s="1"/>
  <c r="L2807" i="6"/>
  <c r="K2818" i="6"/>
  <c r="K2662" i="6"/>
  <c r="M139" i="6"/>
  <c r="A1295" i="6"/>
  <c r="K478" i="6"/>
  <c r="K3959" i="6"/>
  <c r="K3817" i="6"/>
  <c r="K3006" i="6"/>
  <c r="K2961" i="6"/>
  <c r="L3892" i="6"/>
  <c r="A3892" i="6" s="1"/>
  <c r="L3640" i="6"/>
  <c r="L3432" i="6"/>
  <c r="A3432" i="6" s="1"/>
  <c r="L3166" i="6"/>
  <c r="A3166" i="6" s="1"/>
  <c r="L2817" i="6"/>
  <c r="A2635" i="6"/>
  <c r="L1174" i="6"/>
  <c r="A1174" i="6" s="1"/>
  <c r="K4065" i="6"/>
  <c r="K3941" i="6"/>
  <c r="K3775" i="6"/>
  <c r="K3684" i="6"/>
  <c r="K3053" i="6"/>
  <c r="A3639" i="6"/>
  <c r="L2924" i="6"/>
  <c r="A2924" i="6" s="1"/>
  <c r="K2807" i="6"/>
  <c r="L3517" i="6"/>
  <c r="A1469" i="6"/>
  <c r="K4067" i="6"/>
  <c r="K3686" i="6"/>
  <c r="K3559" i="6"/>
  <c r="M4009" i="6"/>
  <c r="L4009" i="6"/>
  <c r="M3980" i="6"/>
  <c r="L3980" i="6"/>
  <c r="K4091" i="6"/>
  <c r="L4091" i="6"/>
  <c r="M3967" i="6"/>
  <c r="L3967" i="6"/>
  <c r="K4075" i="6"/>
  <c r="L4075" i="6"/>
  <c r="M3982" i="6"/>
  <c r="L3982" i="6"/>
  <c r="M917" i="6"/>
  <c r="A917" i="6" s="1"/>
  <c r="K917" i="6"/>
  <c r="K1732" i="6"/>
  <c r="L1732" i="6"/>
  <c r="M2777" i="6"/>
  <c r="L2777" i="6"/>
  <c r="M2745" i="6"/>
  <c r="L2745" i="6"/>
  <c r="M2794" i="6"/>
  <c r="L2794" i="6"/>
  <c r="M2762" i="6"/>
  <c r="L2762" i="6"/>
  <c r="K2943" i="6"/>
  <c r="L2943" i="6"/>
  <c r="K2879" i="6"/>
  <c r="L2879" i="6"/>
  <c r="M2783" i="6"/>
  <c r="A2783" i="6" s="1"/>
  <c r="K2783" i="6"/>
  <c r="M2932" i="6"/>
  <c r="L2932" i="6"/>
  <c r="M2900" i="6"/>
  <c r="L2900" i="6"/>
  <c r="M2836" i="6"/>
  <c r="L2836" i="6"/>
  <c r="M2804" i="6"/>
  <c r="L2804" i="6"/>
  <c r="M2691" i="6"/>
  <c r="A2691" i="6" s="1"/>
  <c r="K2691" i="6"/>
  <c r="M2659" i="6"/>
  <c r="A2659" i="6" s="1"/>
  <c r="K2659" i="6"/>
  <c r="M2595" i="6"/>
  <c r="A2595" i="6" s="1"/>
  <c r="K2595" i="6"/>
  <c r="M2563" i="6"/>
  <c r="K2563" i="6"/>
  <c r="M2531" i="6"/>
  <c r="A2531" i="6" s="1"/>
  <c r="K2531" i="6"/>
  <c r="K2728" i="6"/>
  <c r="L2728" i="6"/>
  <c r="M2536" i="6"/>
  <c r="K2536" i="6"/>
  <c r="M2529" i="6"/>
  <c r="L2529" i="6"/>
  <c r="L2465" i="6"/>
  <c r="K2465" i="6"/>
  <c r="M2598" i="6"/>
  <c r="L2598" i="6"/>
  <c r="M2566" i="6"/>
  <c r="L2566" i="6"/>
  <c r="M2263" i="6"/>
  <c r="K2263" i="6"/>
  <c r="M2231" i="6"/>
  <c r="A2231" i="6" s="1"/>
  <c r="K2231" i="6"/>
  <c r="M2180" i="6"/>
  <c r="K2180" i="6"/>
  <c r="L2180" i="6"/>
  <c r="M2148" i="6"/>
  <c r="K2148" i="6"/>
  <c r="L2148" i="6"/>
  <c r="M2277" i="6"/>
  <c r="A2277" i="6" s="1"/>
  <c r="K2277" i="6"/>
  <c r="M2245" i="6"/>
  <c r="K2245" i="6"/>
  <c r="L2245" i="6"/>
  <c r="M2213" i="6"/>
  <c r="K2213" i="6"/>
  <c r="L2213" i="6"/>
  <c r="K421" i="6"/>
  <c r="L421" i="6"/>
  <c r="K297" i="6"/>
  <c r="L297" i="6"/>
  <c r="K4071" i="6"/>
  <c r="L4071" i="6"/>
  <c r="M4023" i="6"/>
  <c r="L4023" i="6"/>
  <c r="M3944" i="6"/>
  <c r="L3944" i="6"/>
  <c r="M3883" i="6"/>
  <c r="L3883" i="6"/>
  <c r="M3764" i="6"/>
  <c r="A3764" i="6" s="1"/>
  <c r="K3764" i="6"/>
  <c r="M3699" i="6"/>
  <c r="L3699" i="6"/>
  <c r="M3626" i="6"/>
  <c r="A3626" i="6" s="1"/>
  <c r="K3626" i="6"/>
  <c r="K3562" i="6"/>
  <c r="L3562" i="6"/>
  <c r="K3482" i="6"/>
  <c r="L3482" i="6"/>
  <c r="M3418" i="6"/>
  <c r="K3418" i="6"/>
  <c r="L3418" i="6"/>
  <c r="M3072" i="6"/>
  <c r="K3072" i="6"/>
  <c r="L3072" i="6"/>
  <c r="K2706" i="6"/>
  <c r="L2706" i="6"/>
  <c r="K3882" i="6"/>
  <c r="L3882" i="6"/>
  <c r="M3763" i="6"/>
  <c r="K3763" i="6"/>
  <c r="L3763" i="6"/>
  <c r="M3683" i="6"/>
  <c r="L3683" i="6"/>
  <c r="M3633" i="6"/>
  <c r="A3633" i="6" s="1"/>
  <c r="K3633" i="6"/>
  <c r="K3466" i="6"/>
  <c r="L3466" i="6"/>
  <c r="M3383" i="6"/>
  <c r="K3383" i="6"/>
  <c r="L3383" i="6"/>
  <c r="M3314" i="6"/>
  <c r="L3314" i="6"/>
  <c r="M3179" i="6"/>
  <c r="A3179" i="6" s="1"/>
  <c r="K3179" i="6"/>
  <c r="M3120" i="6"/>
  <c r="A3120" i="6" s="1"/>
  <c r="K3120" i="6"/>
  <c r="M4038" i="6"/>
  <c r="L4038" i="6"/>
  <c r="M3837" i="6"/>
  <c r="A3837" i="6" s="1"/>
  <c r="K3837" i="6"/>
  <c r="M3810" i="6"/>
  <c r="L3810" i="6"/>
  <c r="K3810" i="6"/>
  <c r="M3674" i="6"/>
  <c r="A3674" i="6" s="1"/>
  <c r="K3674" i="6"/>
  <c r="M3548" i="6"/>
  <c r="A3548" i="6" s="1"/>
  <c r="K3548" i="6"/>
  <c r="M3515" i="6"/>
  <c r="K3515" i="6"/>
  <c r="L3515" i="6"/>
  <c r="M3415" i="6"/>
  <c r="L3415" i="6"/>
  <c r="K3415" i="6"/>
  <c r="M3305" i="6"/>
  <c r="K3305" i="6"/>
  <c r="L3305" i="6"/>
  <c r="M3241" i="6"/>
  <c r="L3241" i="6"/>
  <c r="M3186" i="6"/>
  <c r="L3186" i="6"/>
  <c r="K3186" i="6"/>
  <c r="K3131" i="6"/>
  <c r="L3131" i="6"/>
  <c r="M2939" i="6"/>
  <c r="L2939" i="6"/>
  <c r="K2939" i="6"/>
  <c r="M3690" i="6"/>
  <c r="K3690" i="6"/>
  <c r="L3690" i="6"/>
  <c r="M654" i="6"/>
  <c r="L654" i="6"/>
  <c r="M3021" i="6"/>
  <c r="K3021" i="6"/>
  <c r="L3021" i="6"/>
  <c r="L3973" i="6"/>
  <c r="L3817" i="6"/>
  <c r="A3817" i="6" s="1"/>
  <c r="L3549" i="6"/>
  <c r="A2014" i="6"/>
  <c r="K3909" i="6"/>
  <c r="K3833" i="6"/>
  <c r="K3748" i="6"/>
  <c r="K3453" i="6"/>
  <c r="K3421" i="6"/>
  <c r="K3380" i="6"/>
  <c r="K3203" i="6"/>
  <c r="K3036" i="6"/>
  <c r="L4080" i="6"/>
  <c r="L3363" i="6"/>
  <c r="L2973" i="6"/>
  <c r="A2973" i="6" s="1"/>
  <c r="A2764" i="6"/>
  <c r="K4019" i="6"/>
  <c r="K3839" i="6"/>
  <c r="K3807" i="6"/>
  <c r="K3790" i="6"/>
  <c r="K3758" i="6"/>
  <c r="K3558" i="6"/>
  <c r="K3015" i="6"/>
  <c r="L3734" i="6"/>
  <c r="L3036" i="6"/>
  <c r="A3036" i="6" s="1"/>
  <c r="L3526" i="6"/>
  <c r="A3526" i="6" s="1"/>
  <c r="L3268" i="6"/>
  <c r="A3268" i="6" s="1"/>
  <c r="L3204" i="6"/>
  <c r="A3204" i="6" s="1"/>
  <c r="L3038" i="6"/>
  <c r="A2237" i="6"/>
  <c r="A2283" i="6"/>
  <c r="K3776" i="6"/>
  <c r="K3608" i="6"/>
  <c r="K3283" i="6"/>
  <c r="K3395" i="6"/>
  <c r="K3134" i="6"/>
  <c r="K3118" i="6"/>
  <c r="K3070" i="6"/>
  <c r="K1174" i="6"/>
  <c r="L3917" i="6"/>
  <c r="A3917" i="6" s="1"/>
  <c r="L3840" i="6"/>
  <c r="A3840" i="6" s="1"/>
  <c r="L3544" i="6"/>
  <c r="A3544" i="6" s="1"/>
  <c r="L3512" i="6"/>
  <c r="L3480" i="6"/>
  <c r="A3480" i="6" s="1"/>
  <c r="L3283" i="6"/>
  <c r="A3283" i="6" s="1"/>
  <c r="L2937" i="6"/>
  <c r="A2457" i="6"/>
  <c r="A750" i="6"/>
  <c r="K3607" i="6"/>
  <c r="K2988" i="6"/>
  <c r="L3941" i="6"/>
  <c r="A3941" i="6" s="1"/>
  <c r="L3479" i="6"/>
  <c r="L3447" i="6"/>
  <c r="K2999" i="6"/>
  <c r="K2497" i="6"/>
  <c r="L3854" i="6"/>
  <c r="A3854" i="6" s="1"/>
  <c r="L3333" i="6"/>
  <c r="L2935" i="6"/>
  <c r="A2935" i="6" s="1"/>
  <c r="K3974" i="6"/>
  <c r="K3942" i="6"/>
  <c r="K3669" i="6"/>
  <c r="K1093" i="6"/>
  <c r="M2592" i="6"/>
  <c r="A3358" i="6"/>
  <c r="A3262" i="6"/>
  <c r="A3116" i="6"/>
  <c r="A2446" i="6"/>
  <c r="A2398" i="6"/>
  <c r="A2366" i="6"/>
  <c r="A4094" i="6"/>
  <c r="A2198" i="6"/>
  <c r="A1176" i="6"/>
  <c r="A706" i="6"/>
  <c r="A1309" i="6"/>
  <c r="A3667" i="6"/>
  <c r="A3491" i="6"/>
  <c r="A1395" i="6"/>
  <c r="A3349" i="6"/>
  <c r="A2377" i="6"/>
  <c r="A4031" i="6"/>
  <c r="A2537" i="6"/>
  <c r="A2112" i="6"/>
  <c r="A1715" i="6"/>
  <c r="A4051" i="6"/>
  <c r="A2329" i="6"/>
  <c r="A2049" i="6"/>
  <c r="A4029" i="6"/>
  <c r="A3753" i="6"/>
  <c r="A3417" i="6"/>
  <c r="A3280" i="6"/>
  <c r="A2910" i="6"/>
  <c r="A2806" i="6"/>
  <c r="A2784" i="6"/>
  <c r="A2640" i="6"/>
  <c r="A4085" i="6"/>
  <c r="A3966" i="6"/>
  <c r="A3893" i="6"/>
  <c r="A3874" i="6"/>
  <c r="A3765" i="6"/>
  <c r="A3697" i="6"/>
  <c r="A3507" i="6"/>
  <c r="A3367" i="6"/>
  <c r="A3376" i="6"/>
  <c r="A3154" i="6"/>
  <c r="A3126" i="6"/>
  <c r="A2874" i="6"/>
  <c r="A2716" i="6"/>
  <c r="A2620" i="6"/>
  <c r="A2604" i="6"/>
  <c r="A2588" i="6"/>
  <c r="A2834" i="6"/>
  <c r="A3609" i="6"/>
  <c r="A3397" i="6"/>
  <c r="A2958" i="6"/>
  <c r="A2894" i="6"/>
  <c r="A2771" i="6"/>
  <c r="A3997" i="6"/>
  <c r="A3928" i="6"/>
  <c r="A3858" i="6"/>
  <c r="A3849" i="6"/>
  <c r="A3813" i="6"/>
  <c r="A3617" i="6"/>
  <c r="A3581" i="6"/>
  <c r="A3545" i="6"/>
  <c r="A3304" i="6"/>
  <c r="A3122" i="6"/>
  <c r="A3074" i="6"/>
  <c r="A3214" i="6"/>
  <c r="A3189" i="6"/>
  <c r="A3017" i="6"/>
  <c r="A2934" i="6"/>
  <c r="A2854" i="6"/>
  <c r="A2838" i="6"/>
  <c r="A2696" i="6"/>
  <c r="A2680" i="6"/>
  <c r="A2568" i="6"/>
  <c r="A2785" i="6"/>
  <c r="A2444" i="6"/>
  <c r="A2396" i="6"/>
  <c r="A2300" i="6"/>
  <c r="A2490" i="6"/>
  <c r="A2503" i="6"/>
  <c r="A2154" i="6"/>
  <c r="A1456" i="6"/>
  <c r="A1322" i="6"/>
  <c r="A4061" i="6"/>
  <c r="A4020" i="6"/>
  <c r="A3987" i="6"/>
  <c r="A3869" i="6"/>
  <c r="A3832" i="6"/>
  <c r="A3592" i="6"/>
  <c r="A3572" i="6"/>
  <c r="A3351" i="6"/>
  <c r="A3311" i="6"/>
  <c r="A3029" i="6"/>
  <c r="A3019" i="6"/>
  <c r="A2780" i="6"/>
  <c r="A2489" i="6"/>
  <c r="A2443" i="6"/>
  <c r="A2347" i="6"/>
  <c r="A2546" i="6"/>
  <c r="A2530" i="6"/>
  <c r="A2153" i="6"/>
  <c r="A2047" i="6"/>
  <c r="A48" i="6"/>
  <c r="A609" i="6"/>
  <c r="A3977" i="6"/>
  <c r="A3887" i="6"/>
  <c r="A3647" i="6"/>
  <c r="A3579" i="6"/>
  <c r="A3531" i="6"/>
  <c r="A3502" i="6"/>
  <c r="A3403" i="6"/>
  <c r="A3258" i="6"/>
  <c r="A3112" i="6"/>
  <c r="A3068" i="6"/>
  <c r="A3219" i="6"/>
  <c r="A2840" i="6"/>
  <c r="A2718" i="6"/>
  <c r="A2654" i="6"/>
  <c r="A2618" i="6"/>
  <c r="A2426" i="6"/>
  <c r="A2410" i="6"/>
  <c r="A2394" i="6"/>
  <c r="A2525" i="6"/>
  <c r="A2466" i="6"/>
  <c r="A2479" i="6"/>
  <c r="A2488" i="6"/>
  <c r="A2266" i="6"/>
  <c r="A2202" i="6"/>
  <c r="A2284" i="6"/>
  <c r="A2220" i="6"/>
  <c r="A125" i="6"/>
  <c r="A4090" i="6"/>
  <c r="A4055" i="6"/>
  <c r="A4026" i="6"/>
  <c r="A3766" i="6"/>
  <c r="A3746" i="6"/>
  <c r="A3729" i="6"/>
  <c r="A3666" i="6"/>
  <c r="A3618" i="6"/>
  <c r="A3598" i="6"/>
  <c r="A3321" i="6"/>
  <c r="A3249" i="6"/>
  <c r="A3172" i="6"/>
  <c r="A2963" i="6"/>
  <c r="A2883" i="6"/>
  <c r="A2581" i="6"/>
  <c r="A2333" i="6"/>
  <c r="A2273" i="6"/>
  <c r="A2207" i="6"/>
  <c r="A236" i="6"/>
  <c r="A2496" i="6"/>
  <c r="A2182" i="6"/>
  <c r="A2166" i="6"/>
  <c r="A2235" i="6"/>
  <c r="A4032" i="6"/>
  <c r="A4012" i="6"/>
  <c r="A3902" i="6"/>
  <c r="A3792" i="6"/>
  <c r="A3737" i="6"/>
  <c r="A3680" i="6"/>
  <c r="A3484" i="6"/>
  <c r="A3448" i="6"/>
  <c r="A3267" i="6"/>
  <c r="A3232" i="6"/>
  <c r="A3129" i="6"/>
  <c r="A3097" i="6"/>
  <c r="A3081" i="6"/>
  <c r="A3033" i="6"/>
  <c r="A2989" i="6"/>
  <c r="A2941" i="6"/>
  <c r="A2801" i="6"/>
  <c r="A2667" i="6"/>
  <c r="A2651" i="6"/>
  <c r="A2619" i="6"/>
  <c r="A2603" i="6"/>
  <c r="A2832" i="6"/>
  <c r="A2733" i="6"/>
  <c r="A2473" i="6"/>
  <c r="A2423" i="6"/>
  <c r="A2375" i="6"/>
  <c r="A2327" i="6"/>
  <c r="A2470" i="6"/>
  <c r="A2288" i="6"/>
  <c r="A2224" i="6"/>
  <c r="A3803" i="6"/>
  <c r="A3755" i="6"/>
  <c r="A3750" i="6"/>
  <c r="A3575" i="6"/>
  <c r="A3487" i="6"/>
  <c r="A3435" i="6"/>
  <c r="A3294" i="6"/>
  <c r="A3238" i="6"/>
  <c r="A3064" i="6"/>
  <c r="A3139" i="6"/>
  <c r="A3176" i="6"/>
  <c r="A3213" i="6"/>
  <c r="A3031" i="6"/>
  <c r="A2908" i="6"/>
  <c r="A2816" i="6"/>
  <c r="A2714" i="6"/>
  <c r="A2650" i="6"/>
  <c r="A2562" i="6"/>
  <c r="A2374" i="6"/>
  <c r="A2358" i="6"/>
  <c r="A2342" i="6"/>
  <c r="A3442" i="6"/>
  <c r="A3099" i="6"/>
  <c r="A3161" i="6"/>
  <c r="A2661" i="6"/>
  <c r="A2617" i="6"/>
  <c r="A2789" i="6"/>
  <c r="A2725" i="6"/>
  <c r="A2393" i="6"/>
  <c r="A2309" i="6"/>
  <c r="A2216" i="6"/>
  <c r="A2179" i="6"/>
  <c r="A2163" i="6"/>
  <c r="A2420" i="6"/>
  <c r="A2372" i="6"/>
  <c r="A2324" i="6"/>
  <c r="A2555" i="6"/>
  <c r="A2258" i="6"/>
  <c r="A2194" i="6"/>
  <c r="A2221" i="6"/>
  <c r="A1916" i="6"/>
  <c r="A800" i="6"/>
  <c r="A3946" i="6"/>
  <c r="A3927" i="6"/>
  <c r="A3824" i="6"/>
  <c r="A3672" i="6"/>
  <c r="A3620" i="6"/>
  <c r="A3444" i="6"/>
  <c r="A3408" i="6"/>
  <c r="A3061" i="6"/>
  <c r="A3223" i="6"/>
  <c r="A3194" i="6"/>
  <c r="A2969" i="6"/>
  <c r="A2885" i="6"/>
  <c r="A2853" i="6"/>
  <c r="A2766" i="6"/>
  <c r="A2829" i="6"/>
  <c r="A2679" i="6"/>
  <c r="A2631" i="6"/>
  <c r="A2583" i="6"/>
  <c r="A2521" i="6"/>
  <c r="A2476" i="6"/>
  <c r="A2254" i="6"/>
  <c r="A2190" i="6"/>
  <c r="A2233" i="6"/>
  <c r="A2177" i="6"/>
  <c r="A2217" i="6"/>
  <c r="A3843" i="6"/>
  <c r="A3659" i="6"/>
  <c r="A3362" i="6"/>
  <c r="A3306" i="6"/>
  <c r="A3162" i="6"/>
  <c r="A2992" i="6"/>
  <c r="A2888" i="6"/>
  <c r="A2594" i="6"/>
  <c r="A2322" i="6"/>
  <c r="A2306" i="6"/>
  <c r="A3798" i="6"/>
  <c r="A3570" i="6"/>
  <c r="A3285" i="6"/>
  <c r="A3027" i="6"/>
  <c r="A2915" i="6"/>
  <c r="A2717" i="6"/>
  <c r="A2633" i="6"/>
  <c r="A2429" i="6"/>
  <c r="A2345" i="6"/>
  <c r="A2548" i="6"/>
  <c r="A2528" i="6"/>
  <c r="A2214" i="6"/>
  <c r="A2159" i="6"/>
  <c r="A2271" i="6"/>
  <c r="M3993" i="6"/>
  <c r="L3993" i="6"/>
  <c r="M3831" i="6"/>
  <c r="L3831" i="6"/>
  <c r="M3456" i="6"/>
  <c r="K3456" i="6"/>
  <c r="L3060" i="6"/>
  <c r="K3060" i="6"/>
  <c r="K2964" i="6"/>
  <c r="L2964" i="6"/>
  <c r="M3158" i="6"/>
  <c r="K3158" i="6"/>
  <c r="M1471" i="6"/>
  <c r="K1471" i="6"/>
  <c r="M4053" i="6"/>
  <c r="A4053" i="6" s="1"/>
  <c r="K4053" i="6"/>
  <c r="M4007" i="6"/>
  <c r="K4007" i="6"/>
  <c r="M3826" i="6"/>
  <c r="L3826" i="6"/>
  <c r="M3553" i="6"/>
  <c r="A3553" i="6" s="1"/>
  <c r="K3553" i="6"/>
  <c r="M3399" i="6"/>
  <c r="K3399" i="6"/>
  <c r="L3399" i="6"/>
  <c r="M3240" i="6"/>
  <c r="A3240" i="6" s="1"/>
  <c r="K3240" i="6"/>
  <c r="M3163" i="6"/>
  <c r="A3163" i="6" s="1"/>
  <c r="K3163" i="6"/>
  <c r="M3057" i="6"/>
  <c r="A3057" i="6" s="1"/>
  <c r="K3057" i="6"/>
  <c r="M1920" i="6"/>
  <c r="K1920" i="6"/>
  <c r="L1920" i="6"/>
  <c r="M4022" i="6"/>
  <c r="L4022" i="6"/>
  <c r="M3960" i="6"/>
  <c r="L3960" i="6"/>
  <c r="M3610" i="6"/>
  <c r="L3610" i="6"/>
  <c r="K3610" i="6"/>
  <c r="M3546" i="6"/>
  <c r="L3546" i="6"/>
  <c r="M3500" i="6"/>
  <c r="A3500" i="6" s="1"/>
  <c r="K3500" i="6"/>
  <c r="M3225" i="6"/>
  <c r="L3225" i="6"/>
  <c r="M3169" i="6"/>
  <c r="A3169" i="6" s="1"/>
  <c r="K3169" i="6"/>
  <c r="M4087" i="6"/>
  <c r="L4087" i="6"/>
  <c r="K4087" i="6"/>
  <c r="M3859" i="6"/>
  <c r="L3859" i="6"/>
  <c r="K3859" i="6"/>
  <c r="M3827" i="6"/>
  <c r="L3827" i="6"/>
  <c r="M3731" i="6"/>
  <c r="L3731" i="6"/>
  <c r="M3651" i="6"/>
  <c r="L3651" i="6"/>
  <c r="M3578" i="6"/>
  <c r="L3578" i="6"/>
  <c r="K3578" i="6"/>
  <c r="M3505" i="6"/>
  <c r="K3505" i="6"/>
  <c r="L3505" i="6"/>
  <c r="M3498" i="6"/>
  <c r="A3498" i="6" s="1"/>
  <c r="K3498" i="6"/>
  <c r="M3346" i="6"/>
  <c r="L3346" i="6"/>
  <c r="K3346" i="6"/>
  <c r="M3282" i="6"/>
  <c r="L3282" i="6"/>
  <c r="M3147" i="6"/>
  <c r="A3147" i="6" s="1"/>
  <c r="K3147" i="6"/>
  <c r="M2960" i="6"/>
  <c r="A2960" i="6" s="1"/>
  <c r="K2960" i="6"/>
  <c r="M3656" i="6"/>
  <c r="A3656" i="6" s="1"/>
  <c r="K3656" i="6"/>
  <c r="A2477" i="6"/>
  <c r="A2527" i="6"/>
  <c r="A2474" i="6"/>
  <c r="A2487" i="6"/>
  <c r="A3049" i="6"/>
  <c r="A2436" i="6"/>
  <c r="A2388" i="6"/>
  <c r="A2178" i="6"/>
  <c r="A3428" i="6"/>
  <c r="A3343" i="6"/>
  <c r="A3263" i="6"/>
  <c r="A3216" i="6"/>
  <c r="A3125" i="6"/>
  <c r="A3093" i="6"/>
  <c r="A3077" i="6"/>
  <c r="A4060" i="6"/>
  <c r="A3972" i="6"/>
  <c r="A3671" i="6"/>
  <c r="A3508" i="6"/>
  <c r="A3354" i="6"/>
  <c r="A3270" i="6"/>
  <c r="A3250" i="6"/>
  <c r="A3025" i="6"/>
  <c r="A2872" i="6"/>
  <c r="A2730" i="6"/>
  <c r="A2800" i="6"/>
  <c r="A2747" i="6"/>
  <c r="A2760" i="6"/>
  <c r="A2666" i="6"/>
  <c r="A2422" i="6"/>
  <c r="A2406" i="6"/>
  <c r="A2390" i="6"/>
  <c r="A2514" i="6"/>
  <c r="A2450" i="6"/>
  <c r="A2463" i="6"/>
  <c r="A2472" i="6"/>
  <c r="A2250" i="6"/>
  <c r="A2293" i="6"/>
  <c r="A2268" i="6"/>
  <c r="A1925" i="6"/>
  <c r="A3968" i="6"/>
  <c r="A3905" i="6"/>
  <c r="A3922" i="6"/>
  <c r="A3770" i="6"/>
  <c r="A3450" i="6"/>
  <c r="A3329" i="6"/>
  <c r="A2995" i="6"/>
  <c r="A2971" i="6"/>
  <c r="A2891" i="6"/>
  <c r="A2790" i="6"/>
  <c r="A2827" i="6"/>
  <c r="L2697" i="6"/>
  <c r="A2697" i="6" s="1"/>
  <c r="A2677" i="6"/>
  <c r="A2597" i="6"/>
  <c r="A2373" i="6"/>
  <c r="A2349" i="6"/>
  <c r="A2494" i="6"/>
  <c r="A2191" i="6"/>
  <c r="A2147" i="6"/>
  <c r="A2287" i="6"/>
  <c r="A1722" i="6"/>
  <c r="A46" i="6"/>
  <c r="A390" i="6"/>
  <c r="K3181" i="6"/>
  <c r="K2946" i="6"/>
  <c r="K2834" i="6"/>
  <c r="K2785" i="6"/>
  <c r="K2718" i="6"/>
  <c r="K2416" i="6"/>
  <c r="K2255" i="6"/>
  <c r="M3940" i="6"/>
  <c r="A3940" i="6" s="1"/>
  <c r="M2737" i="6"/>
  <c r="A2737" i="6" s="1"/>
  <c r="M3159" i="6"/>
  <c r="A3298" i="6"/>
  <c r="A3096" i="6"/>
  <c r="A3171" i="6"/>
  <c r="A3206" i="6"/>
  <c r="A3144" i="6"/>
  <c r="A3004" i="6"/>
  <c r="A2904" i="6"/>
  <c r="A2848" i="6"/>
  <c r="A2610" i="6"/>
  <c r="A2370" i="6"/>
  <c r="A2354" i="6"/>
  <c r="A2338" i="6"/>
  <c r="A2188" i="6"/>
  <c r="L3806" i="6"/>
  <c r="A3806" i="6" s="1"/>
  <c r="A3713" i="6"/>
  <c r="A3745" i="6"/>
  <c r="A3670" i="6"/>
  <c r="A3490" i="6"/>
  <c r="A3107" i="6"/>
  <c r="A2803" i="6"/>
  <c r="A2325" i="6"/>
  <c r="A2301" i="6"/>
  <c r="A2500" i="6"/>
  <c r="K3613" i="6"/>
  <c r="K3381" i="6"/>
  <c r="K3214" i="6"/>
  <c r="K1082" i="6"/>
  <c r="M2299" i="6"/>
  <c r="A2299" i="6" s="1"/>
  <c r="A3908" i="6"/>
  <c r="A3695" i="6"/>
  <c r="A3555" i="6"/>
  <c r="A3443" i="6"/>
  <c r="A3370" i="6"/>
  <c r="A3048" i="6"/>
  <c r="A2940" i="6"/>
  <c r="A2690" i="6"/>
  <c r="A2642" i="6"/>
  <c r="A2168" i="6"/>
  <c r="A2227" i="6"/>
  <c r="A926" i="6"/>
  <c r="A3850" i="6"/>
  <c r="A3802" i="6"/>
  <c r="A3602" i="6"/>
  <c r="A3297" i="6"/>
  <c r="A3177" i="6"/>
  <c r="A2923" i="6"/>
  <c r="A2791" i="6"/>
  <c r="A2727" i="6"/>
  <c r="A2565" i="6"/>
  <c r="A2757" i="6"/>
  <c r="A2544" i="6"/>
  <c r="L2255" i="6"/>
  <c r="A2255" i="6" s="1"/>
  <c r="A2193" i="6"/>
  <c r="K2769" i="6"/>
  <c r="K2320" i="6"/>
  <c r="K3886" i="6"/>
  <c r="L565" i="6"/>
  <c r="A565" i="6" s="1"/>
  <c r="K2385" i="6"/>
  <c r="K2280" i="6"/>
  <c r="K518" i="6"/>
  <c r="L3778" i="6"/>
  <c r="A3778" i="6" s="1"/>
  <c r="L3394" i="6"/>
  <c r="A3394" i="6" s="1"/>
  <c r="L2417" i="6"/>
  <c r="A2417" i="6" s="1"/>
  <c r="L2820" i="6"/>
  <c r="A2820" i="6" s="1"/>
  <c r="L2545" i="6"/>
  <c r="A2545" i="6" s="1"/>
  <c r="L4070" i="6"/>
  <c r="A4070" i="6" s="1"/>
  <c r="L2756" i="6"/>
  <c r="A2756" i="6" s="1"/>
  <c r="K3601" i="6"/>
  <c r="K2323" i="6"/>
  <c r="K2228" i="6"/>
  <c r="K4057" i="6"/>
  <c r="K2895" i="6"/>
  <c r="K3704" i="6"/>
  <c r="K3778" i="6"/>
  <c r="K3288" i="6"/>
  <c r="K3207" i="6"/>
  <c r="K2710" i="6"/>
  <c r="A612" i="6"/>
  <c r="A4081" i="6"/>
  <c r="A3876" i="6"/>
  <c r="A4049" i="6"/>
  <c r="A3808" i="6"/>
  <c r="A3437" i="6"/>
  <c r="A3284" i="6"/>
  <c r="A3543" i="6"/>
  <c r="A3095" i="6"/>
  <c r="K2630" i="6"/>
  <c r="K2566" i="6"/>
  <c r="A3943" i="6"/>
  <c r="A3785" i="6"/>
  <c r="A3629" i="6"/>
  <c r="A3316" i="6"/>
  <c r="A3958" i="6"/>
  <c r="A4035" i="6"/>
  <c r="A3926" i="6"/>
  <c r="A3150" i="6"/>
  <c r="A4050" i="6"/>
  <c r="A3348" i="6"/>
  <c r="A981" i="6"/>
  <c r="A4096" i="6"/>
  <c r="A3925" i="6"/>
  <c r="L2911" i="6"/>
  <c r="K3918" i="6"/>
  <c r="K2694" i="6"/>
  <c r="K2598" i="6"/>
  <c r="L2847" i="6"/>
  <c r="K2339" i="6"/>
  <c r="K2307" i="6"/>
  <c r="K3320" i="6"/>
  <c r="K3724" i="6"/>
  <c r="K3356" i="6"/>
  <c r="L3800" i="6"/>
  <c r="A3800" i="6" s="1"/>
  <c r="A3952" i="6"/>
  <c r="A3786" i="6"/>
  <c r="A3550" i="6"/>
  <c r="A4078" i="6"/>
  <c r="L3913" i="6"/>
  <c r="A3913" i="6" s="1"/>
  <c r="A1562" i="6"/>
  <c r="K3793" i="6"/>
  <c r="L1471" i="6"/>
  <c r="L3794" i="6"/>
  <c r="A3794" i="6" s="1"/>
  <c r="L3030" i="6"/>
  <c r="K3827" i="6"/>
  <c r="K3830" i="6"/>
  <c r="K3546" i="6"/>
  <c r="K3223" i="6"/>
  <c r="K3676" i="6"/>
  <c r="L3567" i="6"/>
  <c r="A3567" i="6" s="1"/>
  <c r="K3092" i="6"/>
  <c r="L3754" i="6"/>
  <c r="A3754" i="6" s="1"/>
  <c r="K3805" i="6"/>
  <c r="K3754" i="6"/>
  <c r="K3617" i="6"/>
  <c r="K3367" i="6"/>
  <c r="K3124" i="6"/>
  <c r="L4007" i="6"/>
  <c r="K4022" i="6"/>
  <c r="K3963" i="6"/>
  <c r="K3858" i="6"/>
  <c r="K3567" i="6"/>
  <c r="K3434" i="6"/>
  <c r="K3871" i="6"/>
  <c r="L3992" i="6"/>
  <c r="A3992" i="6" s="1"/>
  <c r="L3536" i="6"/>
  <c r="A3536" i="6" s="1"/>
  <c r="L3323" i="6"/>
  <c r="A3323" i="6" s="1"/>
  <c r="K3992" i="6"/>
  <c r="K1607" i="6"/>
  <c r="L1607" i="6"/>
  <c r="K302" i="6"/>
  <c r="L302" i="6"/>
  <c r="M1629" i="6"/>
  <c r="L1629" i="6"/>
  <c r="K1629" i="6"/>
  <c r="M3965" i="6"/>
  <c r="A3965" i="6" s="1"/>
  <c r="K3965" i="6"/>
  <c r="M3862" i="6"/>
  <c r="L3862" i="6"/>
  <c r="M4059" i="6"/>
  <c r="L4059" i="6"/>
  <c r="K4059" i="6"/>
  <c r="M3932" i="6"/>
  <c r="L3932" i="6"/>
  <c r="M3900" i="6"/>
  <c r="L3900" i="6"/>
  <c r="K3900" i="6"/>
  <c r="M4042" i="6"/>
  <c r="A4042" i="6" s="1"/>
  <c r="K4042" i="6"/>
  <c r="M3983" i="6"/>
  <c r="K3983" i="6"/>
  <c r="L3983" i="6"/>
  <c r="M3950" i="6"/>
  <c r="A3950" i="6" s="1"/>
  <c r="K3950" i="6"/>
  <c r="M3884" i="6"/>
  <c r="A3884" i="6" s="1"/>
  <c r="K3884" i="6"/>
  <c r="M3847" i="6"/>
  <c r="K3847" i="6"/>
  <c r="L3847" i="6"/>
  <c r="M3815" i="6"/>
  <c r="L3815" i="6"/>
  <c r="K3815" i="6"/>
  <c r="M3783" i="6"/>
  <c r="K3783" i="6"/>
  <c r="L3783" i="6"/>
  <c r="M3735" i="6"/>
  <c r="L3735" i="6"/>
  <c r="M3756" i="6"/>
  <c r="A3756" i="6" s="1"/>
  <c r="K3756" i="6"/>
  <c r="M3692" i="6"/>
  <c r="A3692" i="6" s="1"/>
  <c r="K3692" i="6"/>
  <c r="M3661" i="6"/>
  <c r="A3661" i="6" s="1"/>
  <c r="K3661" i="6"/>
  <c r="M3710" i="6"/>
  <c r="A3710" i="6" s="1"/>
  <c r="K3710" i="6"/>
  <c r="M3678" i="6"/>
  <c r="K3678" i="6"/>
  <c r="L3678" i="6"/>
  <c r="M3646" i="6"/>
  <c r="K3646" i="6"/>
  <c r="L3646" i="6"/>
  <c r="M3486" i="6"/>
  <c r="L3486" i="6"/>
  <c r="K3486" i="6"/>
  <c r="M3454" i="6"/>
  <c r="K3454" i="6"/>
  <c r="L3454" i="6"/>
  <c r="M3422" i="6"/>
  <c r="K3422" i="6"/>
  <c r="L3422" i="6"/>
  <c r="M3615" i="6"/>
  <c r="L3615" i="6"/>
  <c r="K3615" i="6"/>
  <c r="M3583" i="6"/>
  <c r="L3583" i="6"/>
  <c r="K3583" i="6"/>
  <c r="M3551" i="6"/>
  <c r="L3551" i="6"/>
  <c r="K3551" i="6"/>
  <c r="M3519" i="6"/>
  <c r="A3519" i="6" s="1"/>
  <c r="K3519" i="6"/>
  <c r="M3632" i="6"/>
  <c r="A3632" i="6" s="1"/>
  <c r="K3632" i="6"/>
  <c r="M3504" i="6"/>
  <c r="L3504" i="6"/>
  <c r="M3472" i="6"/>
  <c r="A3472" i="6" s="1"/>
  <c r="K3472" i="6"/>
  <c r="M3440" i="6"/>
  <c r="A3440" i="6" s="1"/>
  <c r="K3440" i="6"/>
  <c r="M3605" i="6"/>
  <c r="A3605" i="6" s="1"/>
  <c r="K3605" i="6"/>
  <c r="M3573" i="6"/>
  <c r="A3573" i="6" s="1"/>
  <c r="K3573" i="6"/>
  <c r="M3525" i="6"/>
  <c r="A3525" i="6" s="1"/>
  <c r="K3525" i="6"/>
  <c r="M3398" i="6"/>
  <c r="L3398" i="6"/>
  <c r="M3366" i="6"/>
  <c r="L3366" i="6"/>
  <c r="K3366" i="6"/>
  <c r="M3259" i="6"/>
  <c r="A3259" i="6" s="1"/>
  <c r="K3259" i="6"/>
  <c r="M3227" i="6"/>
  <c r="A3227" i="6" s="1"/>
  <c r="K3227" i="6"/>
  <c r="M3195" i="6"/>
  <c r="A3195" i="6" s="1"/>
  <c r="K3195" i="6"/>
  <c r="M3324" i="6"/>
  <c r="A3324" i="6" s="1"/>
  <c r="K3324" i="6"/>
  <c r="M3292" i="6"/>
  <c r="A3292" i="6" s="1"/>
  <c r="K3292" i="6"/>
  <c r="M3228" i="6"/>
  <c r="A3228" i="6" s="1"/>
  <c r="K3228" i="6"/>
  <c r="M3196" i="6"/>
  <c r="L3196" i="6"/>
  <c r="M3389" i="6"/>
  <c r="A3389" i="6" s="1"/>
  <c r="K3389" i="6"/>
  <c r="M3357" i="6"/>
  <c r="L3357" i="6"/>
  <c r="K3357" i="6"/>
  <c r="M3325" i="6"/>
  <c r="L3325" i="6"/>
  <c r="M3293" i="6"/>
  <c r="A3293" i="6" s="1"/>
  <c r="K3293" i="6"/>
  <c r="M3261" i="6"/>
  <c r="K3261" i="6"/>
  <c r="L3261" i="6"/>
  <c r="M3183" i="6"/>
  <c r="L3183" i="6"/>
  <c r="M3151" i="6"/>
  <c r="K3151" i="6"/>
  <c r="L3151" i="6"/>
  <c r="M3119" i="6"/>
  <c r="L3119" i="6"/>
  <c r="K3119" i="6"/>
  <c r="M3087" i="6"/>
  <c r="L3087" i="6"/>
  <c r="K3087" i="6"/>
  <c r="M3055" i="6"/>
  <c r="L3055" i="6"/>
  <c r="M3023" i="6"/>
  <c r="A3023" i="6" s="1"/>
  <c r="K3023" i="6"/>
  <c r="M2991" i="6"/>
  <c r="L2991" i="6"/>
  <c r="K2991" i="6"/>
  <c r="M3108" i="6"/>
  <c r="K3108" i="6"/>
  <c r="L3108" i="6"/>
  <c r="M3076" i="6"/>
  <c r="K3076" i="6"/>
  <c r="L3076" i="6"/>
  <c r="M3044" i="6"/>
  <c r="L3044" i="6"/>
  <c r="M3012" i="6"/>
  <c r="A3012" i="6" s="1"/>
  <c r="K3012" i="6"/>
  <c r="M2980" i="6"/>
  <c r="L2980" i="6"/>
  <c r="K2980" i="6"/>
  <c r="M3174" i="6"/>
  <c r="L3174" i="6"/>
  <c r="K3174" i="6"/>
  <c r="M3142" i="6"/>
  <c r="L3142" i="6"/>
  <c r="K3142" i="6"/>
  <c r="M2948" i="6"/>
  <c r="L2948" i="6"/>
  <c r="K2948" i="6"/>
  <c r="M4010" i="6"/>
  <c r="A4010" i="6" s="1"/>
  <c r="K4010" i="6"/>
  <c r="M2015" i="6"/>
  <c r="A2015" i="6" s="1"/>
  <c r="K2015" i="6"/>
  <c r="M135" i="6"/>
  <c r="L135" i="6"/>
  <c r="K135" i="6"/>
  <c r="M2982" i="6"/>
  <c r="A2982" i="6" s="1"/>
  <c r="K2982" i="6"/>
  <c r="M2966" i="6"/>
  <c r="A2966" i="6" s="1"/>
  <c r="K2966" i="6"/>
  <c r="M1300" i="6"/>
  <c r="L1300" i="6"/>
  <c r="M398" i="6"/>
  <c r="L398" i="6"/>
  <c r="M121" i="6"/>
  <c r="A121" i="6" s="1"/>
  <c r="K121" i="6"/>
  <c r="M4084" i="6"/>
  <c r="A4084" i="6" s="1"/>
  <c r="K4084" i="6"/>
  <c r="M4069" i="6"/>
  <c r="K4069" i="6"/>
  <c r="L4069" i="6"/>
  <c r="M3898" i="6"/>
  <c r="K3898" i="6"/>
  <c r="L3898" i="6"/>
  <c r="M3779" i="6"/>
  <c r="L3779" i="6"/>
  <c r="K3779" i="6"/>
  <c r="M3706" i="6"/>
  <c r="A3706" i="6" s="1"/>
  <c r="K3706" i="6"/>
  <c r="M3658" i="6"/>
  <c r="L3658" i="6"/>
  <c r="K3658" i="6"/>
  <c r="M3521" i="6"/>
  <c r="K3521" i="6"/>
  <c r="L3521" i="6"/>
  <c r="M3452" i="6"/>
  <c r="A3452" i="6" s="1"/>
  <c r="K3452" i="6"/>
  <c r="M3384" i="6"/>
  <c r="A3384" i="6" s="1"/>
  <c r="K3384" i="6"/>
  <c r="M3330" i="6"/>
  <c r="L3330" i="6"/>
  <c r="K3330" i="6"/>
  <c r="M3266" i="6"/>
  <c r="L3266" i="6"/>
  <c r="M3208" i="6"/>
  <c r="A3208" i="6" s="1"/>
  <c r="K3208" i="6"/>
  <c r="M2928" i="6"/>
  <c r="L2928" i="6"/>
  <c r="K2928" i="6"/>
  <c r="M477" i="6"/>
  <c r="L477" i="6"/>
  <c r="M4052" i="6"/>
  <c r="L4052" i="6"/>
  <c r="K4052" i="6"/>
  <c r="M3915" i="6"/>
  <c r="A3915" i="6" s="1"/>
  <c r="K3915" i="6"/>
  <c r="M3773" i="6"/>
  <c r="A3773" i="6" s="1"/>
  <c r="K3773" i="6"/>
  <c r="M3715" i="6"/>
  <c r="A3715" i="6" s="1"/>
  <c r="K3715" i="6"/>
  <c r="M3642" i="6"/>
  <c r="K3642" i="6"/>
  <c r="L3642" i="6"/>
  <c r="M3595" i="6"/>
  <c r="L3595" i="6"/>
  <c r="M3514" i="6"/>
  <c r="K3514" i="6"/>
  <c r="L3514" i="6"/>
  <c r="M3436" i="6"/>
  <c r="A3436" i="6" s="1"/>
  <c r="K3436" i="6"/>
  <c r="M3337" i="6"/>
  <c r="L3337" i="6"/>
  <c r="K3337" i="6"/>
  <c r="M3273" i="6"/>
  <c r="L3273" i="6"/>
  <c r="M3193" i="6"/>
  <c r="L3193" i="6"/>
  <c r="M830" i="6"/>
  <c r="L830" i="6"/>
  <c r="M4054" i="6"/>
  <c r="A4054" i="6" s="1"/>
  <c r="K4054" i="6"/>
  <c r="M3842" i="6"/>
  <c r="A3842" i="6" s="1"/>
  <c r="K3842" i="6"/>
  <c r="M3880" i="6"/>
  <c r="A3880" i="6" s="1"/>
  <c r="K3880" i="6"/>
  <c r="M3780" i="6"/>
  <c r="A3780" i="6" s="1"/>
  <c r="K3780" i="6"/>
  <c r="M3627" i="6"/>
  <c r="A3627" i="6" s="1"/>
  <c r="K3627" i="6"/>
  <c r="M3563" i="6"/>
  <c r="L3563" i="6"/>
  <c r="K3563" i="6"/>
  <c r="M3530" i="6"/>
  <c r="L3530" i="6"/>
  <c r="K3530" i="6"/>
  <c r="M3483" i="6"/>
  <c r="K3483" i="6"/>
  <c r="L3483" i="6"/>
  <c r="M3419" i="6"/>
  <c r="K3419" i="6"/>
  <c r="L3419" i="6"/>
  <c r="M3256" i="6"/>
  <c r="A3256" i="6" s="1"/>
  <c r="K3256" i="6"/>
  <c r="M3191" i="6"/>
  <c r="A3191" i="6" s="1"/>
  <c r="K3191" i="6"/>
  <c r="M3136" i="6"/>
  <c r="K3136" i="6"/>
  <c r="L3136" i="6"/>
  <c r="M3073" i="6"/>
  <c r="A3073" i="6" s="1"/>
  <c r="K3073" i="6"/>
  <c r="M2944" i="6"/>
  <c r="L2944" i="6"/>
  <c r="K2944" i="6"/>
  <c r="M1314" i="6"/>
  <c r="L1314" i="6"/>
  <c r="K1314" i="6"/>
  <c r="M3747" i="6"/>
  <c r="A3747" i="6" s="1"/>
  <c r="K3747" i="6"/>
  <c r="M3564" i="6"/>
  <c r="A3564" i="6" s="1"/>
  <c r="K3564" i="6"/>
  <c r="M3026" i="6"/>
  <c r="A3026" i="6" s="1"/>
  <c r="K3026" i="6"/>
  <c r="K2672" i="6"/>
  <c r="A4083" i="6"/>
  <c r="A4064" i="6"/>
  <c r="A3895" i="6"/>
  <c r="A3623" i="6"/>
  <c r="A3100" i="6"/>
  <c r="A3020" i="6"/>
  <c r="A1763" i="6"/>
  <c r="A3702" i="6"/>
  <c r="A3478" i="6"/>
  <c r="A3365" i="6"/>
  <c r="A2983" i="6"/>
  <c r="A2871" i="6"/>
  <c r="A988" i="6"/>
  <c r="A1625" i="6"/>
  <c r="A1275" i="6"/>
  <c r="K2574" i="6"/>
  <c r="M2622" i="6"/>
  <c r="A3278" i="6"/>
  <c r="A3149" i="6"/>
  <c r="A1988" i="6"/>
  <c r="A3877" i="6"/>
  <c r="A422" i="6"/>
  <c r="A1264" i="6"/>
  <c r="A1889" i="6"/>
  <c r="M2574" i="6"/>
  <c r="A2574" i="6" s="1"/>
  <c r="A4001" i="6"/>
  <c r="A3791" i="6"/>
  <c r="A3431" i="6"/>
  <c r="A3052" i="6"/>
  <c r="A2892" i="6"/>
  <c r="L2622" i="6"/>
  <c r="A887" i="6"/>
  <c r="A1075" i="6"/>
  <c r="A793" i="6"/>
  <c r="A1435" i="6"/>
  <c r="A699" i="6"/>
  <c r="A3975" i="6"/>
  <c r="A3716" i="6"/>
  <c r="A3574" i="6"/>
  <c r="A3511" i="6"/>
  <c r="A3379" i="6"/>
  <c r="A3236" i="6"/>
  <c r="A3911" i="6"/>
  <c r="A3421" i="6"/>
  <c r="A3300" i="6"/>
  <c r="A2866" i="6"/>
  <c r="A3164" i="6"/>
  <c r="K565" i="6"/>
  <c r="L2746" i="6"/>
  <c r="A2746" i="6" s="1"/>
  <c r="L2761" i="6"/>
  <c r="A2761" i="6" s="1"/>
  <c r="K3994" i="6"/>
  <c r="K3014" i="6"/>
  <c r="K2863" i="6"/>
  <c r="K2707" i="6"/>
  <c r="K2675" i="6"/>
  <c r="K2643" i="6"/>
  <c r="K2611" i="6"/>
  <c r="K2579" i="6"/>
  <c r="K2547" i="6"/>
  <c r="K2353" i="6"/>
  <c r="L4086" i="6"/>
  <c r="A4086" i="6" s="1"/>
  <c r="L3991" i="6"/>
  <c r="A3991" i="6" s="1"/>
  <c r="L3886" i="6"/>
  <c r="A3886" i="6" s="1"/>
  <c r="L3289" i="6"/>
  <c r="A3289" i="6" s="1"/>
  <c r="L3218" i="6"/>
  <c r="A3218" i="6" s="1"/>
  <c r="A2807" i="6"/>
  <c r="L2788" i="6"/>
  <c r="A2788" i="6" s="1"/>
  <c r="L2641" i="6"/>
  <c r="A2641" i="6" s="1"/>
  <c r="L2513" i="6"/>
  <c r="A2513" i="6" s="1"/>
  <c r="L2385" i="6"/>
  <c r="A2385" i="6" s="1"/>
  <c r="L2289" i="6"/>
  <c r="K3795" i="6"/>
  <c r="K2998" i="6"/>
  <c r="K2678" i="6"/>
  <c r="K2646" i="6"/>
  <c r="K2614" i="6"/>
  <c r="K2582" i="6"/>
  <c r="K2408" i="6"/>
  <c r="K2196" i="6"/>
  <c r="K2174" i="6"/>
  <c r="A3638" i="6"/>
  <c r="A3590" i="6"/>
  <c r="K4073" i="6"/>
  <c r="L3916" i="6"/>
  <c r="A3916" i="6" s="1"/>
  <c r="L2778" i="6"/>
  <c r="A2778" i="6" s="1"/>
  <c r="L2793" i="6"/>
  <c r="A2793" i="6" s="1"/>
  <c r="L2291" i="6"/>
  <c r="A2291" i="6" s="1"/>
  <c r="K3903" i="6"/>
  <c r="K2927" i="6"/>
  <c r="K2799" i="6"/>
  <c r="K2767" i="6"/>
  <c r="K2735" i="6"/>
  <c r="K2513" i="6"/>
  <c r="K2481" i="6"/>
  <c r="K2449" i="6"/>
  <c r="K2417" i="6"/>
  <c r="A3686" i="6"/>
  <c r="L3353" i="6"/>
  <c r="A3353" i="6" s="1"/>
  <c r="L2927" i="6"/>
  <c r="A2927" i="6" s="1"/>
  <c r="L2895" i="6"/>
  <c r="A2895" i="6" s="1"/>
  <c r="L2863" i="6"/>
  <c r="A2863" i="6" s="1"/>
  <c r="L3014" i="6"/>
  <c r="A3014" i="6" s="1"/>
  <c r="L2799" i="6"/>
  <c r="A2799" i="6" s="1"/>
  <c r="L2705" i="6"/>
  <c r="A2705" i="6" s="1"/>
  <c r="L2577" i="6"/>
  <c r="A2577" i="6" s="1"/>
  <c r="L2449" i="6"/>
  <c r="A2449" i="6" s="1"/>
  <c r="L2321" i="6"/>
  <c r="A2321" i="6" s="1"/>
  <c r="K3537" i="6"/>
  <c r="K2312" i="6"/>
  <c r="K2260" i="6"/>
  <c r="A2817" i="6"/>
  <c r="A3549" i="6"/>
  <c r="A3315" i="6"/>
  <c r="A3143" i="6"/>
  <c r="A2865" i="6"/>
  <c r="K3916" i="6"/>
  <c r="K2793" i="6"/>
  <c r="K2761" i="6"/>
  <c r="K213" i="6"/>
  <c r="L2916" i="6"/>
  <c r="A2916" i="6" s="1"/>
  <c r="L2884" i="6"/>
  <c r="A2884" i="6" s="1"/>
  <c r="L2852" i="6"/>
  <c r="A2852" i="6" s="1"/>
  <c r="K2831" i="6"/>
  <c r="K2291" i="6"/>
  <c r="K2197" i="6"/>
  <c r="K2289" i="6"/>
  <c r="K126" i="6"/>
  <c r="L3948" i="6"/>
  <c r="A3948" i="6" s="1"/>
  <c r="L2831" i="6"/>
  <c r="A2831" i="6" s="1"/>
  <c r="L2609" i="6"/>
  <c r="A2609" i="6" s="1"/>
  <c r="L2353" i="6"/>
  <c r="A2353" i="6" s="1"/>
  <c r="L2280" i="6"/>
  <c r="A2280" i="6" s="1"/>
  <c r="L1719" i="6"/>
  <c r="A1719" i="6" s="1"/>
  <c r="K4086" i="6"/>
  <c r="K3720" i="6"/>
  <c r="K3738" i="6"/>
  <c r="K3352" i="6"/>
  <c r="K2376" i="6"/>
  <c r="K2344" i="6"/>
  <c r="A3503" i="6"/>
  <c r="A2857" i="6"/>
  <c r="A2825" i="6"/>
  <c r="A2767" i="6"/>
  <c r="A2735" i="6"/>
  <c r="A2675" i="6"/>
  <c r="A2643" i="6"/>
  <c r="A2611" i="6"/>
  <c r="A2579" i="6"/>
  <c r="A2547" i="6"/>
  <c r="A2515" i="6"/>
  <c r="A2483" i="6"/>
  <c r="A2419" i="6"/>
  <c r="A2387" i="6"/>
  <c r="A2355" i="6"/>
  <c r="A2323" i="6"/>
  <c r="A2552" i="6"/>
  <c r="A2440" i="6"/>
  <c r="A2408" i="6"/>
  <c r="A2312" i="6"/>
  <c r="A2673" i="6"/>
  <c r="A2481" i="6"/>
  <c r="A2289" i="6"/>
  <c r="A2710" i="6"/>
  <c r="A2678" i="6"/>
  <c r="A2646" i="6"/>
  <c r="A2614" i="6"/>
  <c r="A2582" i="6"/>
  <c r="A2279" i="6"/>
  <c r="A2247" i="6"/>
  <c r="A2215" i="6"/>
  <c r="A2260" i="6"/>
  <c r="A2228" i="6"/>
  <c r="A2196" i="6"/>
  <c r="A2164" i="6"/>
  <c r="A2261" i="6"/>
  <c r="A2229" i="6"/>
  <c r="A2197" i="6"/>
  <c r="A2145" i="6"/>
  <c r="A3768" i="6"/>
  <c r="A3741" i="6"/>
  <c r="A3693" i="6"/>
  <c r="A3600" i="6"/>
  <c r="A3637" i="6"/>
  <c r="A3493" i="6"/>
  <c r="A3461" i="6"/>
  <c r="A3429" i="6"/>
  <c r="A3355" i="6"/>
  <c r="A3291" i="6"/>
  <c r="A3388" i="6"/>
  <c r="A3356" i="6"/>
  <c r="A3188" i="6"/>
  <c r="A2905" i="6"/>
  <c r="A2873" i="6"/>
  <c r="A2809" i="6"/>
  <c r="A2751" i="6"/>
  <c r="A2868" i="6"/>
  <c r="A2627" i="6"/>
  <c r="A2563" i="6"/>
  <c r="A2499" i="6"/>
  <c r="A2467" i="6"/>
  <c r="A2403" i="6"/>
  <c r="A2339" i="6"/>
  <c r="A2529" i="6"/>
  <c r="A2165" i="6"/>
  <c r="A2174" i="6"/>
  <c r="A2662" i="6"/>
  <c r="A2630" i="6"/>
  <c r="A2263" i="6"/>
  <c r="A2149" i="6"/>
  <c r="A638" i="6"/>
  <c r="A2079" i="6"/>
  <c r="A1871" i="6"/>
  <c r="A1853" i="6"/>
  <c r="A1818" i="6"/>
  <c r="A2008" i="6"/>
  <c r="A1114" i="6"/>
  <c r="A1062" i="6"/>
  <c r="A1593" i="6"/>
  <c r="A1449" i="6"/>
  <c r="A598" i="6"/>
  <c r="A500" i="6"/>
  <c r="A448" i="6"/>
  <c r="A371" i="6"/>
  <c r="A1265" i="6"/>
  <c r="A1955" i="6"/>
  <c r="A1877" i="6"/>
  <c r="A1859" i="6"/>
  <c r="A1814" i="6"/>
  <c r="A2004" i="6"/>
  <c r="A1398" i="6"/>
  <c r="A1467" i="6"/>
  <c r="M3405" i="6"/>
  <c r="M3211" i="6"/>
  <c r="M2212" i="6"/>
  <c r="A2212" i="6" s="1"/>
  <c r="A2144" i="6"/>
  <c r="M3368" i="6"/>
  <c r="A3368" i="6" s="1"/>
  <c r="M1894" i="6"/>
  <c r="A1894" i="6" s="1"/>
  <c r="M3371" i="6"/>
  <c r="M2721" i="6"/>
  <c r="A2721" i="6" s="1"/>
  <c r="M2276" i="6"/>
  <c r="A1085" i="6"/>
  <c r="A915" i="6"/>
  <c r="A714" i="6"/>
  <c r="A542" i="6"/>
  <c r="A439" i="6"/>
  <c r="A1885" i="6"/>
  <c r="A237" i="6"/>
  <c r="A2143" i="6"/>
  <c r="A2117" i="6"/>
  <c r="A2089" i="6"/>
  <c r="A2061" i="6"/>
  <c r="A1959" i="6"/>
  <c r="A2021" i="6"/>
  <c r="A1834" i="6"/>
  <c r="A1802" i="6"/>
  <c r="A1992" i="6"/>
  <c r="A1689" i="6"/>
  <c r="A1657" i="6"/>
  <c r="A1940" i="6"/>
  <c r="A1541" i="6"/>
  <c r="A1855" i="6"/>
  <c r="A1507" i="6"/>
  <c r="A1903" i="6"/>
  <c r="A1368" i="6"/>
  <c r="A1336" i="6"/>
  <c r="A1780" i="6"/>
  <c r="A1162" i="6"/>
  <c r="A1130" i="6"/>
  <c r="A1096" i="6"/>
  <c r="A1726" i="6"/>
  <c r="A1497" i="6"/>
  <c r="A1046" i="6"/>
  <c r="A1025" i="6"/>
  <c r="A1615" i="6"/>
  <c r="A959" i="6"/>
  <c r="A927" i="6"/>
  <c r="A1583" i="6"/>
  <c r="A865" i="6"/>
  <c r="A831" i="6"/>
  <c r="A783" i="6"/>
  <c r="A751" i="6"/>
  <c r="A1415" i="6"/>
  <c r="A689" i="6"/>
  <c r="A655" i="6"/>
  <c r="A1246" i="6"/>
  <c r="A582" i="6"/>
  <c r="A532" i="6"/>
  <c r="A1321" i="6"/>
  <c r="A813" i="6"/>
  <c r="A616" i="6"/>
  <c r="A540" i="6"/>
  <c r="A437" i="6"/>
  <c r="A338" i="6"/>
  <c r="A1759" i="6"/>
  <c r="A991" i="6"/>
  <c r="A717" i="6"/>
  <c r="A627" i="6"/>
  <c r="A551" i="6"/>
  <c r="A349" i="6"/>
  <c r="A240" i="6"/>
  <c r="A2130" i="6"/>
  <c r="A2094" i="6"/>
  <c r="A2058" i="6"/>
  <c r="A1964" i="6"/>
  <c r="A2026" i="6"/>
  <c r="A1868" i="6"/>
  <c r="A2140" i="6"/>
  <c r="A2096" i="6"/>
  <c r="A2068" i="6"/>
  <c r="A1966" i="6"/>
  <c r="A2036" i="6"/>
  <c r="A1862" i="6"/>
  <c r="A2139" i="6"/>
  <c r="A2103" i="6"/>
  <c r="A2067" i="6"/>
  <c r="A1965" i="6"/>
  <c r="A2035" i="6"/>
  <c r="A1869" i="6"/>
  <c r="A1843" i="6"/>
  <c r="A1811" i="6"/>
  <c r="A2001" i="6"/>
  <c r="A1706" i="6"/>
  <c r="A1674" i="6"/>
  <c r="A1642" i="6"/>
  <c r="A1542" i="6"/>
  <c r="A1510" i="6"/>
  <c r="A1813" i="6"/>
  <c r="A2013" i="6"/>
  <c r="A1718" i="6"/>
  <c r="A1684" i="6"/>
  <c r="A1652" i="6"/>
  <c r="A1935" i="6"/>
  <c r="A1528" i="6"/>
  <c r="A1496" i="6"/>
  <c r="A1816" i="6"/>
  <c r="A1998" i="6"/>
  <c r="A1695" i="6"/>
  <c r="A1663" i="6"/>
  <c r="A1631" i="6"/>
  <c r="A1918" i="6"/>
  <c r="A1539" i="6"/>
  <c r="A1485" i="6"/>
  <c r="A1389" i="6"/>
  <c r="A1357" i="6"/>
  <c r="A1325" i="6"/>
  <c r="A1769" i="6"/>
  <c r="A1143" i="6"/>
  <c r="A1111" i="6"/>
  <c r="A1735" i="6"/>
  <c r="A1049" i="6"/>
  <c r="A1910" i="6"/>
  <c r="A1383" i="6"/>
  <c r="A1351" i="6"/>
  <c r="A1317" i="6"/>
  <c r="A1175" i="6"/>
  <c r="A1145" i="6"/>
  <c r="A1113" i="6"/>
  <c r="A1747" i="6"/>
  <c r="A1077" i="6"/>
  <c r="A1915" i="6"/>
  <c r="A1394" i="6"/>
  <c r="A1362" i="6"/>
  <c r="A1330" i="6"/>
  <c r="A1762" i="6"/>
  <c r="A1148" i="6"/>
  <c r="A1116" i="6"/>
  <c r="A1742" i="6"/>
  <c r="A1022" i="6"/>
  <c r="A1620" i="6"/>
  <c r="A972" i="6"/>
  <c r="A940" i="6"/>
  <c r="A1578" i="6"/>
  <c r="A870" i="6"/>
  <c r="A836" i="6"/>
  <c r="A1442" i="6"/>
  <c r="A772" i="6"/>
  <c r="A732" i="6"/>
  <c r="A1282" i="6"/>
  <c r="A678" i="6"/>
  <c r="A632" i="6"/>
  <c r="A603" i="6"/>
  <c r="A569" i="6"/>
  <c r="A1236" i="6"/>
  <c r="A1024" i="6"/>
  <c r="A1614" i="6"/>
  <c r="A966" i="6"/>
  <c r="A934" i="6"/>
  <c r="A1582" i="6"/>
  <c r="A872" i="6"/>
  <c r="A840" i="6"/>
  <c r="A1460" i="6"/>
  <c r="A766" i="6"/>
  <c r="A720" i="6"/>
  <c r="A1302" i="6"/>
  <c r="A672" i="6"/>
  <c r="A620" i="6"/>
  <c r="A607" i="6"/>
  <c r="A571" i="6"/>
  <c r="A1224" i="6"/>
  <c r="A1043" i="6"/>
  <c r="A1009" i="6"/>
  <c r="A1605" i="6"/>
  <c r="A953" i="6"/>
  <c r="A919" i="6"/>
  <c r="A883" i="6"/>
  <c r="A851" i="6"/>
  <c r="A1463" i="6"/>
  <c r="A795" i="6"/>
  <c r="A761" i="6"/>
  <c r="A1433" i="6"/>
  <c r="A1307" i="6"/>
  <c r="A701" i="6"/>
  <c r="A667" i="6"/>
  <c r="A1250" i="6"/>
  <c r="A584" i="6"/>
  <c r="A483" i="6"/>
  <c r="A1180" i="6"/>
  <c r="A392" i="6"/>
  <c r="A1178" i="6"/>
  <c r="A305" i="6"/>
  <c r="A243" i="6"/>
  <c r="A275" i="6"/>
  <c r="A285" i="6"/>
  <c r="A1004" i="6"/>
  <c r="A801" i="6"/>
  <c r="A1924" i="6"/>
  <c r="A475" i="6"/>
  <c r="A354" i="6"/>
  <c r="A151" i="6"/>
  <c r="A2133" i="6"/>
  <c r="A2105" i="6"/>
  <c r="A1975" i="6"/>
  <c r="A2037" i="6"/>
  <c r="A1705" i="6"/>
  <c r="A1673" i="6"/>
  <c r="A1641" i="6"/>
  <c r="A1922" i="6"/>
  <c r="A1525" i="6"/>
  <c r="A1480" i="6"/>
  <c r="A1384" i="6"/>
  <c r="A1352" i="6"/>
  <c r="A1318" i="6"/>
  <c r="A1758" i="6"/>
  <c r="A1146" i="6"/>
  <c r="A1748" i="6"/>
  <c r="A1041" i="6"/>
  <c r="A1007" i="6"/>
  <c r="A975" i="6"/>
  <c r="A943" i="6"/>
  <c r="A881" i="6"/>
  <c r="A849" i="6"/>
  <c r="A767" i="6"/>
  <c r="A721" i="6"/>
  <c r="A1289" i="6"/>
  <c r="A673" i="6"/>
  <c r="A621" i="6"/>
  <c r="A560" i="6"/>
  <c r="A1231" i="6"/>
  <c r="A419" i="6"/>
  <c r="A1191" i="6"/>
  <c r="A304" i="6"/>
  <c r="A1234" i="6"/>
  <c r="A207" i="6"/>
  <c r="A127" i="6"/>
  <c r="A59" i="6"/>
  <c r="A29" i="6"/>
  <c r="A109" i="6"/>
  <c r="A1572" i="6"/>
  <c r="A568" i="6"/>
  <c r="A197" i="6"/>
  <c r="A1736" i="6"/>
  <c r="A1600" i="6"/>
  <c r="A144" i="6"/>
  <c r="A837" i="6"/>
  <c r="A614" i="6"/>
  <c r="A521" i="6"/>
  <c r="A449" i="6"/>
  <c r="A364" i="6"/>
  <c r="A241" i="6"/>
  <c r="A2113" i="6"/>
  <c r="A2085" i="6"/>
  <c r="A2057" i="6"/>
  <c r="A1701" i="6"/>
  <c r="A1669" i="6"/>
  <c r="A1637" i="6"/>
  <c r="A1553" i="6"/>
  <c r="A1521" i="6"/>
  <c r="A1851" i="6"/>
  <c r="A1503" i="6"/>
  <c r="A1474" i="6"/>
  <c r="A1364" i="6"/>
  <c r="A1332" i="6"/>
  <c r="A1776" i="6"/>
  <c r="A1142" i="6"/>
  <c r="A1110" i="6"/>
  <c r="A1744" i="6"/>
  <c r="A1072" i="6"/>
  <c r="A1021" i="6"/>
  <c r="A1609" i="6"/>
  <c r="A955" i="6"/>
  <c r="A921" i="6"/>
  <c r="A877" i="6"/>
  <c r="A845" i="6"/>
  <c r="A779" i="6"/>
  <c r="A745" i="6"/>
  <c r="A1407" i="6"/>
  <c r="A685" i="6"/>
  <c r="A645" i="6"/>
  <c r="A594" i="6"/>
  <c r="A522" i="6"/>
  <c r="A524" i="6"/>
  <c r="A472" i="6"/>
  <c r="A1201" i="6"/>
  <c r="A395" i="6"/>
  <c r="A1203" i="6"/>
  <c r="A318" i="6"/>
  <c r="A260" i="6"/>
  <c r="A203" i="6"/>
  <c r="A1288" i="6"/>
  <c r="A83" i="6"/>
  <c r="A1404" i="6"/>
  <c r="A25" i="6"/>
  <c r="A1448" i="6"/>
  <c r="A65" i="6"/>
  <c r="A211" i="6"/>
  <c r="A187" i="6"/>
  <c r="A1604" i="6"/>
  <c r="A299" i="6"/>
  <c r="A165" i="6"/>
  <c r="A1090" i="6"/>
  <c r="A925" i="6"/>
  <c r="A728" i="6"/>
  <c r="A528" i="6"/>
  <c r="A425" i="6"/>
  <c r="A485" i="6"/>
  <c r="A374" i="6"/>
  <c r="A251" i="6"/>
  <c r="A2141" i="6"/>
  <c r="A2097" i="6"/>
  <c r="A2069" i="6"/>
  <c r="A1967" i="6"/>
  <c r="A2029" i="6"/>
  <c r="A1826" i="6"/>
  <c r="A1794" i="6"/>
  <c r="A1713" i="6"/>
  <c r="A1681" i="6"/>
  <c r="A1649" i="6"/>
  <c r="A1932" i="6"/>
  <c r="A1533" i="6"/>
  <c r="A1499" i="6"/>
  <c r="A1911" i="6"/>
  <c r="A1392" i="6"/>
  <c r="A1360" i="6"/>
  <c r="A1328" i="6"/>
  <c r="A1172" i="6"/>
  <c r="A1138" i="6"/>
  <c r="A1106" i="6"/>
  <c r="A1078" i="6"/>
  <c r="A1054" i="6"/>
  <c r="A1033" i="6"/>
  <c r="A1623" i="6"/>
  <c r="A967" i="6"/>
  <c r="A935" i="6"/>
  <c r="A1591" i="6"/>
  <c r="A873" i="6"/>
  <c r="A841" i="6"/>
  <c r="A1461" i="6"/>
  <c r="A775" i="6"/>
  <c r="A735" i="6"/>
  <c r="A1303" i="6"/>
  <c r="A681" i="6"/>
  <c r="A635" i="6"/>
  <c r="A608" i="6"/>
  <c r="A1064" i="6"/>
  <c r="A1215" i="6"/>
  <c r="A508" i="6"/>
  <c r="A468" i="6"/>
  <c r="A1193" i="6"/>
  <c r="A409" i="6"/>
  <c r="A357" i="6"/>
  <c r="A314" i="6"/>
  <c r="A256" i="6"/>
  <c r="A223" i="6"/>
  <c r="A159" i="6"/>
  <c r="A1280" i="6"/>
  <c r="A79" i="6"/>
  <c r="A21" i="6"/>
  <c r="A1440" i="6"/>
  <c r="A61" i="6"/>
  <c r="A517" i="6"/>
  <c r="A1219" i="6"/>
  <c r="A177" i="6"/>
  <c r="A1596" i="6"/>
  <c r="A803" i="6"/>
  <c r="A738" i="6"/>
  <c r="A2018" i="6"/>
  <c r="A427" i="6"/>
  <c r="A331" i="6"/>
  <c r="A253" i="6"/>
  <c r="A1013" i="6"/>
  <c r="A814" i="6"/>
  <c r="A617" i="6"/>
  <c r="A573" i="6"/>
  <c r="A438" i="6"/>
  <c r="A339" i="6"/>
  <c r="A1764" i="6"/>
  <c r="A2118" i="6"/>
  <c r="A2082" i="6"/>
  <c r="A1968" i="6"/>
  <c r="A2030" i="6"/>
  <c r="A1856" i="6"/>
  <c r="A2110" i="6"/>
  <c r="A2084" i="6"/>
  <c r="A2056" i="6"/>
  <c r="A1954" i="6"/>
  <c r="A2024" i="6"/>
  <c r="A1850" i="6"/>
  <c r="A2127" i="6"/>
  <c r="A2091" i="6"/>
  <c r="A2055" i="6"/>
  <c r="A1953" i="6"/>
  <c r="A2023" i="6"/>
  <c r="A1831" i="6"/>
  <c r="A1799" i="6"/>
  <c r="A1989" i="6"/>
  <c r="A1694" i="6"/>
  <c r="A1662" i="6"/>
  <c r="A1947" i="6"/>
  <c r="A1556" i="6"/>
  <c r="A1530" i="6"/>
  <c r="A1498" i="6"/>
  <c r="A1833" i="6"/>
  <c r="A1801" i="6"/>
  <c r="A1704" i="6"/>
  <c r="A1672" i="6"/>
  <c r="A1640" i="6"/>
  <c r="A1919" i="6"/>
  <c r="A1532" i="6"/>
  <c r="A1500" i="6"/>
  <c r="A1820" i="6"/>
  <c r="A2012" i="6"/>
  <c r="A1982" i="6"/>
  <c r="A1699" i="6"/>
  <c r="A1667" i="6"/>
  <c r="A1635" i="6"/>
  <c r="A1926" i="6"/>
  <c r="A1527" i="6"/>
  <c r="A1914" i="6"/>
  <c r="A1393" i="6"/>
  <c r="A1361" i="6"/>
  <c r="A1329" i="6"/>
  <c r="A1163" i="6"/>
  <c r="A1131" i="6"/>
  <c r="A1097" i="6"/>
  <c r="A1069" i="6"/>
  <c r="A1473" i="6"/>
  <c r="A1401" i="6"/>
  <c r="A1371" i="6"/>
  <c r="A1339" i="6"/>
  <c r="A1775" i="6"/>
  <c r="A1149" i="6"/>
  <c r="A1117" i="6"/>
  <c r="A1751" i="6"/>
  <c r="A1063" i="6"/>
  <c r="A1486" i="6"/>
  <c r="A1382" i="6"/>
  <c r="A1350" i="6"/>
  <c r="A1316" i="6"/>
  <c r="A1168" i="6"/>
  <c r="A1136" i="6"/>
  <c r="A1104" i="6"/>
  <c r="A1076" i="6"/>
  <c r="A1026" i="6"/>
  <c r="A1624" i="6"/>
  <c r="A976" i="6"/>
  <c r="A944" i="6"/>
  <c r="A898" i="6"/>
  <c r="A874" i="6"/>
  <c r="A842" i="6"/>
  <c r="A1450" i="6"/>
  <c r="A776" i="6"/>
  <c r="A736" i="6"/>
  <c r="A1306" i="6"/>
  <c r="A698" i="6"/>
  <c r="A666" i="6"/>
  <c r="A1247" i="6"/>
  <c r="A575" i="6"/>
  <c r="A1212" i="6"/>
  <c r="A1010" i="6"/>
  <c r="A970" i="6"/>
  <c r="A938" i="6"/>
  <c r="A1586" i="6"/>
  <c r="A860" i="6"/>
  <c r="A820" i="6"/>
  <c r="A1438" i="6"/>
  <c r="A770" i="6"/>
  <c r="A724" i="6"/>
  <c r="A1406" i="6"/>
  <c r="A692" i="6"/>
  <c r="A658" i="6"/>
  <c r="A1251" i="6"/>
  <c r="A577" i="6"/>
  <c r="A1232" i="6"/>
  <c r="A1031" i="6"/>
  <c r="A1613" i="6"/>
  <c r="A973" i="6"/>
  <c r="A941" i="6"/>
  <c r="A1589" i="6"/>
  <c r="A889" i="6"/>
  <c r="A855" i="6"/>
  <c r="A809" i="6"/>
  <c r="A781" i="6"/>
  <c r="A747" i="6"/>
  <c r="A1427" i="6"/>
  <c r="A687" i="6"/>
  <c r="A647" i="6"/>
  <c r="A1258" i="6"/>
  <c r="A588" i="6"/>
  <c r="A489" i="6"/>
  <c r="A431" i="6"/>
  <c r="A414" i="6"/>
  <c r="A368" i="6"/>
  <c r="A1186" i="6"/>
  <c r="A281" i="6"/>
  <c r="A1225" i="6"/>
  <c r="A204" i="6"/>
  <c r="A1291" i="6"/>
  <c r="A104" i="6"/>
  <c r="A1405" i="6"/>
  <c r="A18" i="6"/>
  <c r="A122" i="6"/>
  <c r="A66" i="6"/>
  <c r="A176" i="6"/>
  <c r="A1729" i="6"/>
  <c r="A495" i="6"/>
  <c r="A443" i="6"/>
  <c r="A412" i="6"/>
  <c r="A360" i="6"/>
  <c r="A317" i="6"/>
  <c r="A259" i="6"/>
  <c r="A226" i="6"/>
  <c r="A168" i="6"/>
  <c r="A1287" i="6"/>
  <c r="A96" i="6"/>
  <c r="A1417" i="6"/>
  <c r="A24" i="6"/>
  <c r="A98" i="6"/>
  <c r="A210" i="6"/>
  <c r="A154" i="6"/>
  <c r="A300" i="6"/>
  <c r="A494" i="6"/>
  <c r="A436" i="6"/>
  <c r="A403" i="6"/>
  <c r="A345" i="6"/>
  <c r="A316" i="6"/>
  <c r="A258" i="6"/>
  <c r="A215" i="6"/>
  <c r="A147" i="6"/>
  <c r="A95" i="6"/>
  <c r="A39" i="6"/>
  <c r="A7" i="6"/>
  <c r="A77" i="6"/>
  <c r="A201" i="6"/>
  <c r="A897" i="6"/>
  <c r="A729" i="6"/>
  <c r="A549" i="6"/>
  <c r="A476" i="6"/>
  <c r="A361" i="6"/>
  <c r="K4040" i="6"/>
  <c r="M4040" i="6"/>
  <c r="A4040" i="6" s="1"/>
  <c r="K3981" i="6"/>
  <c r="M3981" i="6"/>
  <c r="A3981" i="6" s="1"/>
  <c r="K4008" i="6"/>
  <c r="M4008" i="6"/>
  <c r="A4008" i="6" s="1"/>
  <c r="K3814" i="6"/>
  <c r="M3814" i="6"/>
  <c r="A3814" i="6" s="1"/>
  <c r="K3933" i="6"/>
  <c r="M3933" i="6"/>
  <c r="A3933" i="6" s="1"/>
  <c r="A1475" i="6"/>
  <c r="A1002" i="6"/>
  <c r="A726" i="6"/>
  <c r="A652" i="6"/>
  <c r="A562" i="6"/>
  <c r="A465" i="6"/>
  <c r="A366" i="6"/>
  <c r="A818" i="6"/>
  <c r="A749" i="6"/>
  <c r="A520" i="6"/>
  <c r="A442" i="6"/>
  <c r="A377" i="6"/>
  <c r="A2114" i="6"/>
  <c r="A2074" i="6"/>
  <c r="A1980" i="6"/>
  <c r="A2042" i="6"/>
  <c r="A1882" i="6"/>
  <c r="A1852" i="6"/>
  <c r="A2124" i="6"/>
  <c r="A2078" i="6"/>
  <c r="A2052" i="6"/>
  <c r="A1950" i="6"/>
  <c r="A2020" i="6"/>
  <c r="A1846" i="6"/>
  <c r="A2123" i="6"/>
  <c r="A2087" i="6"/>
  <c r="A2051" i="6"/>
  <c r="A2045" i="6"/>
  <c r="A2017" i="6"/>
  <c r="A1827" i="6"/>
  <c r="A1795" i="6"/>
  <c r="A1716" i="6"/>
  <c r="A1690" i="6"/>
  <c r="A1658" i="6"/>
  <c r="A1933" i="6"/>
  <c r="A1526" i="6"/>
  <c r="A1494" i="6"/>
  <c r="A1829" i="6"/>
  <c r="A1797" i="6"/>
  <c r="A1995" i="6"/>
  <c r="A1700" i="6"/>
  <c r="A1668" i="6"/>
  <c r="A1636" i="6"/>
  <c r="A1544" i="6"/>
  <c r="A1512" i="6"/>
  <c r="A1832" i="6"/>
  <c r="A1800" i="6"/>
  <c r="A1711" i="6"/>
  <c r="A1679" i="6"/>
  <c r="A1647" i="6"/>
  <c r="A1938" i="6"/>
  <c r="A1557" i="6"/>
  <c r="A1523" i="6"/>
  <c r="A1491" i="6"/>
  <c r="A1900" i="6"/>
  <c r="A1373" i="6"/>
  <c r="A1341" i="6"/>
  <c r="A1787" i="6"/>
  <c r="A1159" i="6"/>
  <c r="A1127" i="6"/>
  <c r="A1087" i="6"/>
  <c r="A1065" i="6"/>
  <c r="A1487" i="6"/>
  <c r="A1892" i="6"/>
  <c r="A1367" i="6"/>
  <c r="A1335" i="6"/>
  <c r="A1771" i="6"/>
  <c r="A1161" i="6"/>
  <c r="A1129" i="6"/>
  <c r="A1095" i="6"/>
  <c r="A1723" i="6"/>
  <c r="A1059" i="6"/>
  <c r="A1482" i="6"/>
  <c r="A1897" i="6"/>
  <c r="A1378" i="6"/>
  <c r="A1346" i="6"/>
  <c r="A1782" i="6"/>
  <c r="A1164" i="6"/>
  <c r="A1132" i="6"/>
  <c r="A1098" i="6"/>
  <c r="A1038" i="6"/>
  <c r="A998" i="6"/>
  <c r="A982" i="6"/>
  <c r="A956" i="6"/>
  <c r="A922" i="6"/>
  <c r="A886" i="6"/>
  <c r="A854" i="6"/>
  <c r="A808" i="6"/>
  <c r="A788" i="6"/>
  <c r="A756" i="6"/>
  <c r="A1426" i="6"/>
  <c r="A694" i="6"/>
  <c r="A660" i="6"/>
  <c r="A1271" i="6"/>
  <c r="A587" i="6"/>
  <c r="A535" i="6"/>
  <c r="A1040" i="6"/>
  <c r="A1000" i="6"/>
  <c r="A984" i="6"/>
  <c r="A950" i="6"/>
  <c r="A910" i="6"/>
  <c r="A890" i="6"/>
  <c r="A856" i="6"/>
  <c r="A810" i="6"/>
  <c r="A782" i="6"/>
  <c r="A748" i="6"/>
  <c r="A1428" i="6"/>
  <c r="A688" i="6"/>
  <c r="A648" i="6"/>
  <c r="A1243" i="6"/>
  <c r="A589" i="6"/>
  <c r="A543" i="6"/>
  <c r="A510" i="6"/>
  <c r="A1027" i="6"/>
  <c r="A1627" i="6"/>
  <c r="A969" i="6"/>
  <c r="A937" i="6"/>
  <c r="A1585" i="6"/>
  <c r="A867" i="6"/>
  <c r="A833" i="6"/>
  <c r="A1437" i="6"/>
  <c r="A777" i="6"/>
  <c r="A743" i="6"/>
  <c r="A1419" i="6"/>
  <c r="A1277" i="6"/>
  <c r="A683" i="6"/>
  <c r="A643" i="6"/>
  <c r="A600" i="6"/>
  <c r="A501" i="6"/>
  <c r="A455" i="6"/>
  <c r="A410" i="6"/>
  <c r="A358" i="6"/>
  <c r="A325" i="6"/>
  <c r="A271" i="6"/>
  <c r="A1217" i="6"/>
  <c r="A194" i="6"/>
  <c r="A1268" i="6"/>
  <c r="A128" i="6"/>
  <c r="A60" i="6"/>
  <c r="A14" i="6"/>
  <c r="A62" i="6"/>
  <c r="A200" i="6"/>
  <c r="A1603" i="6"/>
  <c r="A276" i="6"/>
  <c r="A224" i="6"/>
  <c r="A160" i="6"/>
  <c r="A1283" i="6"/>
  <c r="A94" i="6"/>
  <c r="A30" i="6"/>
  <c r="A90" i="6"/>
  <c r="A1573" i="6"/>
  <c r="A166" i="6"/>
  <c r="A298" i="6"/>
  <c r="A491" i="6"/>
  <c r="A433" i="6"/>
  <c r="A408" i="6"/>
  <c r="A356" i="6"/>
  <c r="A313" i="6"/>
  <c r="A255" i="6"/>
  <c r="A220" i="6"/>
  <c r="A158" i="6"/>
  <c r="A1279" i="6"/>
  <c r="A92" i="6"/>
  <c r="A1409" i="6"/>
  <c r="A20" i="6"/>
  <c r="A124" i="6"/>
  <c r="A54" i="6"/>
  <c r="A150" i="6"/>
  <c r="A288" i="6"/>
  <c r="A506" i="6"/>
  <c r="A460" i="6"/>
  <c r="A415" i="6"/>
  <c r="A369" i="6"/>
  <c r="A312" i="6"/>
  <c r="A248" i="6"/>
  <c r="A231" i="6"/>
  <c r="A171" i="6"/>
  <c r="A1292" i="6"/>
  <c r="A119" i="6"/>
  <c r="A57" i="6"/>
  <c r="A19" i="6"/>
  <c r="A133" i="6"/>
  <c r="A73" i="6"/>
  <c r="A904" i="6"/>
  <c r="A708" i="6"/>
  <c r="A651" i="6"/>
  <c r="A553" i="6"/>
  <c r="A337" i="6"/>
  <c r="A397" i="6"/>
  <c r="A901" i="6"/>
  <c r="A730" i="6"/>
  <c r="A519" i="6"/>
  <c r="A441" i="6"/>
  <c r="A342" i="6"/>
  <c r="A239" i="6"/>
  <c r="A1312" i="6"/>
  <c r="A895" i="6"/>
  <c r="A727" i="6"/>
  <c r="A527" i="6"/>
  <c r="A1987" i="6"/>
  <c r="A452" i="6"/>
  <c r="A353" i="6"/>
  <c r="A250" i="6"/>
  <c r="A2106" i="6"/>
  <c r="A2070" i="6"/>
  <c r="A1976" i="6"/>
  <c r="A2038" i="6"/>
  <c r="A1864" i="6"/>
  <c r="A2120" i="6"/>
  <c r="A2092" i="6"/>
  <c r="A1978" i="6"/>
  <c r="A2032" i="6"/>
  <c r="A1858" i="6"/>
  <c r="A2119" i="6"/>
  <c r="A2083" i="6"/>
  <c r="A1977" i="6"/>
  <c r="A2031" i="6"/>
  <c r="A1823" i="6"/>
  <c r="A1791" i="6"/>
  <c r="A1702" i="6"/>
  <c r="A1670" i="6"/>
  <c r="A1638" i="6"/>
  <c r="A1929" i="6"/>
  <c r="A1538" i="6"/>
  <c r="A1506" i="6"/>
  <c r="A1841" i="6"/>
  <c r="A1809" i="6"/>
  <c r="A2007" i="6"/>
  <c r="A1712" i="6"/>
  <c r="A1680" i="6"/>
  <c r="A1648" i="6"/>
  <c r="A1931" i="6"/>
  <c r="A1540" i="6"/>
  <c r="A1508" i="6"/>
  <c r="A1828" i="6"/>
  <c r="A1796" i="6"/>
  <c r="A1994" i="6"/>
  <c r="A1707" i="6"/>
  <c r="A1675" i="6"/>
  <c r="A1643" i="6"/>
  <c r="A1551" i="6"/>
  <c r="A1519" i="6"/>
  <c r="A1912" i="6"/>
  <c r="A1385" i="6"/>
  <c r="A1353" i="6"/>
  <c r="A1319" i="6"/>
  <c r="A1761" i="6"/>
  <c r="A1139" i="6"/>
  <c r="A1107" i="6"/>
  <c r="A1727" i="6"/>
  <c r="A1483" i="6"/>
  <c r="A1884" i="6"/>
  <c r="A1379" i="6"/>
  <c r="A1347" i="6"/>
  <c r="A1783" i="6"/>
  <c r="A1157" i="6"/>
  <c r="A1125" i="6"/>
  <c r="A1753" i="6"/>
  <c r="A1071" i="6"/>
  <c r="A1492" i="6"/>
  <c r="A1909" i="6"/>
  <c r="A1390" i="6"/>
  <c r="A1358" i="6"/>
  <c r="A1326" i="6"/>
  <c r="A1170" i="6"/>
  <c r="A1144" i="6"/>
  <c r="A1112" i="6"/>
  <c r="A1738" i="6"/>
  <c r="A1034" i="6"/>
  <c r="A1626" i="6"/>
  <c r="A968" i="6"/>
  <c r="A936" i="6"/>
  <c r="A1594" i="6"/>
  <c r="A882" i="6"/>
  <c r="A850" i="6"/>
  <c r="A1462" i="6"/>
  <c r="A784" i="6"/>
  <c r="A752" i="6"/>
  <c r="A1418" i="6"/>
  <c r="A700" i="6"/>
  <c r="A674" i="6"/>
  <c r="A622" i="6"/>
  <c r="A599" i="6"/>
  <c r="A559" i="6"/>
  <c r="A1228" i="6"/>
  <c r="A1020" i="6"/>
  <c r="A1606" i="6"/>
  <c r="A962" i="6"/>
  <c r="A930" i="6"/>
  <c r="A1574" i="6"/>
  <c r="A868" i="6"/>
  <c r="A834" i="6"/>
  <c r="A1454" i="6"/>
  <c r="A778" i="6"/>
  <c r="A744" i="6"/>
  <c r="A1422" i="6"/>
  <c r="A702" i="6"/>
  <c r="A668" i="6"/>
  <c r="A1267" i="6"/>
  <c r="A585" i="6"/>
  <c r="A533" i="6"/>
  <c r="A1023" i="6"/>
  <c r="A1621" i="6"/>
  <c r="A983" i="6"/>
  <c r="A949" i="6"/>
  <c r="A909" i="6"/>
  <c r="A893" i="6"/>
  <c r="A863" i="6"/>
  <c r="A823" i="6"/>
  <c r="A789" i="6"/>
  <c r="A757" i="6"/>
  <c r="A1411" i="6"/>
  <c r="A695" i="6"/>
  <c r="A663" i="6"/>
  <c r="A1274" i="6"/>
  <c r="A596" i="6"/>
  <c r="A497" i="6"/>
  <c r="A445" i="6"/>
  <c r="A406" i="6"/>
  <c r="A348" i="6"/>
  <c r="A319" i="6"/>
  <c r="A267" i="6"/>
  <c r="A218" i="6"/>
  <c r="A156" i="6"/>
  <c r="A136" i="6"/>
  <c r="A84" i="6"/>
  <c r="A44" i="6"/>
  <c r="A10" i="6"/>
  <c r="A114" i="6"/>
  <c r="A52" i="6"/>
  <c r="A190" i="6"/>
  <c r="A1733" i="6"/>
  <c r="A487" i="6"/>
  <c r="A1200" i="6"/>
  <c r="A380" i="6"/>
  <c r="A1182" i="6"/>
  <c r="A279" i="6"/>
  <c r="A216" i="6"/>
  <c r="A148" i="6"/>
  <c r="A82" i="6"/>
  <c r="A42" i="6"/>
  <c r="A16" i="6"/>
  <c r="A112" i="6"/>
  <c r="A50" i="6"/>
  <c r="A174" i="6"/>
  <c r="A1725" i="6"/>
  <c r="A484" i="6"/>
  <c r="A1197" i="6"/>
  <c r="A393" i="6"/>
  <c r="A1195" i="6"/>
  <c r="A306" i="6"/>
  <c r="A244" i="6"/>
  <c r="A195" i="6"/>
  <c r="A1249" i="6"/>
  <c r="A115" i="6"/>
  <c r="A1416" i="6"/>
  <c r="A15" i="6"/>
  <c r="A97" i="6"/>
  <c r="A1580" i="6"/>
  <c r="A989" i="6"/>
  <c r="A816" i="6"/>
  <c r="A625" i="6"/>
  <c r="A426" i="6"/>
  <c r="A1886" i="6"/>
  <c r="A375" i="6"/>
  <c r="A1311" i="6"/>
  <c r="A994" i="6"/>
  <c r="A709" i="6"/>
  <c r="A526" i="6"/>
  <c r="A1984" i="6"/>
  <c r="A352" i="6"/>
  <c r="A249" i="6"/>
  <c r="A902" i="6"/>
  <c r="A826" i="6"/>
  <c r="A613" i="6"/>
  <c r="A537" i="6"/>
  <c r="A462" i="6"/>
  <c r="A363" i="6"/>
  <c r="A2138" i="6"/>
  <c r="A2102" i="6"/>
  <c r="A2066" i="6"/>
  <c r="A1972" i="6"/>
  <c r="A2034" i="6"/>
  <c r="A1878" i="6"/>
  <c r="A1844" i="6"/>
  <c r="A2116" i="6"/>
  <c r="A2088" i="6"/>
  <c r="A2060" i="6"/>
  <c r="A1958" i="6"/>
  <c r="A2028" i="6"/>
  <c r="A1854" i="6"/>
  <c r="A2115" i="6"/>
  <c r="A2075" i="6"/>
  <c r="A1973" i="6"/>
  <c r="A2043" i="6"/>
  <c r="A1879" i="6"/>
  <c r="A1819" i="6"/>
  <c r="A2009" i="6"/>
  <c r="A1714" i="6"/>
  <c r="A1682" i="6"/>
  <c r="A1650" i="6"/>
  <c r="A1941" i="6"/>
  <c r="A1550" i="6"/>
  <c r="A1518" i="6"/>
  <c r="A1821" i="6"/>
  <c r="A1789" i="6"/>
  <c r="A1985" i="6"/>
  <c r="A1692" i="6"/>
  <c r="A1660" i="6"/>
  <c r="A1943" i="6"/>
  <c r="A1552" i="6"/>
  <c r="A1520" i="6"/>
  <c r="A1840" i="6"/>
  <c r="A1808" i="6"/>
  <c r="A2006" i="6"/>
  <c r="A1703" i="6"/>
  <c r="A1671" i="6"/>
  <c r="A1639" i="6"/>
  <c r="A1930" i="6"/>
  <c r="A1547" i="6"/>
  <c r="A1515" i="6"/>
  <c r="A1908" i="6"/>
  <c r="A1381" i="6"/>
  <c r="A1349" i="6"/>
  <c r="A1315" i="6"/>
  <c r="A1167" i="6"/>
  <c r="A1135" i="6"/>
  <c r="A1103" i="6"/>
  <c r="A1073" i="6"/>
  <c r="A1479" i="6"/>
  <c r="A1391" i="6"/>
  <c r="A1359" i="6"/>
  <c r="A1327" i="6"/>
  <c r="A1757" i="6"/>
  <c r="A1153" i="6"/>
  <c r="A1121" i="6"/>
  <c r="A1739" i="6"/>
  <c r="A1067" i="6"/>
  <c r="A1490" i="6"/>
  <c r="A1905" i="6"/>
  <c r="A1386" i="6"/>
  <c r="A1354" i="6"/>
  <c r="A1320" i="6"/>
  <c r="A1156" i="6"/>
  <c r="A1124" i="6"/>
  <c r="A1750" i="6"/>
  <c r="A1012" i="6"/>
  <c r="A980" i="6"/>
  <c r="A948" i="6"/>
  <c r="A908" i="6"/>
  <c r="A888" i="6"/>
  <c r="A862" i="6"/>
  <c r="A822" i="6"/>
  <c r="A780" i="6"/>
  <c r="A746" i="6"/>
  <c r="A1410" i="6"/>
  <c r="A686" i="6"/>
  <c r="A646" i="6"/>
  <c r="A1255" i="6"/>
  <c r="A579" i="6"/>
  <c r="A1240" i="6"/>
  <c r="A1032" i="6"/>
  <c r="A1622" i="6"/>
  <c r="A974" i="6"/>
  <c r="A942" i="6"/>
  <c r="A1590" i="6"/>
  <c r="A880" i="6"/>
  <c r="A848" i="6"/>
  <c r="A1446" i="6"/>
  <c r="A774" i="6"/>
  <c r="A734" i="6"/>
  <c r="A1286" i="6"/>
  <c r="A680" i="6"/>
  <c r="A634" i="6"/>
  <c r="A611" i="6"/>
  <c r="A581" i="6"/>
  <c r="A523" i="6"/>
  <c r="A1019" i="6"/>
  <c r="A1617" i="6"/>
  <c r="A961" i="6"/>
  <c r="A929" i="6"/>
  <c r="A1571" i="6"/>
  <c r="A859" i="6"/>
  <c r="A819" i="6"/>
  <c r="A799" i="6"/>
  <c r="A769" i="6"/>
  <c r="A723" i="6"/>
  <c r="A1403" i="6"/>
  <c r="A705" i="6"/>
  <c r="A675" i="6"/>
  <c r="A623" i="6"/>
  <c r="A592" i="6"/>
  <c r="A469" i="6"/>
  <c r="A1196" i="6"/>
  <c r="A402" i="6"/>
  <c r="A344" i="6"/>
  <c r="A329" i="6"/>
  <c r="A291" i="6"/>
  <c r="A1237" i="6"/>
  <c r="A180" i="6"/>
  <c r="A1248" i="6"/>
  <c r="A80" i="6"/>
  <c r="A38" i="6"/>
  <c r="A6" i="6"/>
  <c r="A110" i="6"/>
  <c r="A1577" i="6"/>
  <c r="A152" i="6"/>
  <c r="A262" i="6"/>
  <c r="A499" i="6"/>
  <c r="A447" i="6"/>
  <c r="A416" i="6"/>
  <c r="A370" i="6"/>
  <c r="A321" i="6"/>
  <c r="A269" i="6"/>
  <c r="A232" i="6"/>
  <c r="A172" i="6"/>
  <c r="A1299" i="6"/>
  <c r="A106" i="6"/>
  <c r="A28" i="6"/>
  <c r="A1439" i="6"/>
  <c r="A74" i="6"/>
  <c r="A198" i="6"/>
  <c r="A274" i="6"/>
  <c r="A498" i="6"/>
  <c r="A446" i="6"/>
  <c r="A407" i="6"/>
  <c r="A355" i="6"/>
  <c r="A320" i="6"/>
  <c r="A268" i="6"/>
  <c r="A235" i="6"/>
  <c r="A191" i="6"/>
  <c r="A1296" i="6"/>
  <c r="A137" i="6"/>
  <c r="A71" i="6"/>
  <c r="A27" i="6"/>
  <c r="A1436" i="6"/>
  <c r="A87" i="6"/>
  <c r="A1568" i="6"/>
  <c r="A828" i="6"/>
  <c r="A629" i="6"/>
  <c r="A539" i="6"/>
  <c r="A464" i="6"/>
  <c r="A387" i="6"/>
  <c r="A992" i="6"/>
  <c r="A827" i="6"/>
  <c r="A740" i="6"/>
  <c r="A650" i="6"/>
  <c r="A429" i="6"/>
  <c r="A350" i="6"/>
  <c r="A289" i="6"/>
  <c r="A2121" i="6"/>
  <c r="A2093" i="6"/>
  <c r="A1979" i="6"/>
  <c r="A2041" i="6"/>
  <c r="A1875" i="6"/>
  <c r="A1857" i="6"/>
  <c r="A1822" i="6"/>
  <c r="A1790" i="6"/>
  <c r="A1709" i="6"/>
  <c r="A1677" i="6"/>
  <c r="A1645" i="6"/>
  <c r="A1928" i="6"/>
  <c r="A1529" i="6"/>
  <c r="A1495" i="6"/>
  <c r="A1484" i="6"/>
  <c r="A1887" i="6"/>
  <c r="A1372" i="6"/>
  <c r="A1340" i="6"/>
  <c r="A1784" i="6"/>
  <c r="A1166" i="6"/>
  <c r="A1134" i="6"/>
  <c r="A1100" i="6"/>
  <c r="A1734" i="6"/>
  <c r="A1050" i="6"/>
  <c r="A1029" i="6"/>
  <c r="A1619" i="6"/>
  <c r="A963" i="6"/>
  <c r="A931" i="6"/>
  <c r="A1587" i="6"/>
  <c r="A869" i="6"/>
  <c r="A835" i="6"/>
  <c r="A1457" i="6"/>
  <c r="A771" i="6"/>
  <c r="A731" i="6"/>
  <c r="A1297" i="6"/>
  <c r="A677" i="6"/>
  <c r="A631" i="6"/>
  <c r="A602" i="6"/>
  <c r="A1048" i="6"/>
  <c r="A536" i="6"/>
  <c r="A509" i="6"/>
  <c r="A548" i="6"/>
  <c r="A488" i="6"/>
  <c r="A1205" i="6"/>
  <c r="A405" i="6"/>
  <c r="A347" i="6"/>
  <c r="A308" i="6"/>
  <c r="A246" i="6"/>
  <c r="A217" i="6"/>
  <c r="A155" i="6"/>
  <c r="A131" i="6"/>
  <c r="A69" i="6"/>
  <c r="A47" i="6"/>
  <c r="A17" i="6"/>
  <c r="A113" i="6"/>
  <c r="A51" i="6"/>
  <c r="A572" i="6"/>
  <c r="A1608" i="6"/>
  <c r="A277" i="6"/>
  <c r="A1728" i="6"/>
  <c r="M741" i="6"/>
  <c r="M3882" i="6"/>
  <c r="M3846" i="6"/>
  <c r="M3131" i="6"/>
  <c r="M2943" i="6"/>
  <c r="M2911" i="6"/>
  <c r="M2879" i="6"/>
  <c r="A2879" i="6" s="1"/>
  <c r="M2847" i="6"/>
  <c r="M2689" i="6"/>
  <c r="A2689" i="6" s="1"/>
  <c r="M2657" i="6"/>
  <c r="A2657" i="6" s="1"/>
  <c r="M2625" i="6"/>
  <c r="A2625" i="6" s="1"/>
  <c r="M2593" i="6"/>
  <c r="A2593" i="6" s="1"/>
  <c r="M2561" i="6"/>
  <c r="A2561" i="6" s="1"/>
  <c r="M2497" i="6"/>
  <c r="A2497" i="6" s="1"/>
  <c r="M3951" i="6"/>
  <c r="A3951" i="6" s="1"/>
  <c r="M3935" i="6"/>
  <c r="M3809" i="6"/>
  <c r="A3809" i="6" s="1"/>
  <c r="M3793" i="6"/>
  <c r="A3793" i="6" s="1"/>
  <c r="M3046" i="6"/>
  <c r="M2954" i="6"/>
  <c r="A2954" i="6" s="1"/>
  <c r="M2424" i="6"/>
  <c r="A2424" i="6" s="1"/>
  <c r="M2392" i="6"/>
  <c r="M2360" i="6"/>
  <c r="A2360" i="6" s="1"/>
  <c r="M2328" i="6"/>
  <c r="A2328" i="6" s="1"/>
  <c r="M2296" i="6"/>
  <c r="A2296" i="6" s="1"/>
  <c r="M4088" i="6"/>
  <c r="M4072" i="6"/>
  <c r="M3848" i="6"/>
  <c r="M3784" i="6"/>
  <c r="A3784" i="6" s="1"/>
  <c r="M3339" i="6"/>
  <c r="A3339" i="6" s="1"/>
  <c r="M3307" i="6"/>
  <c r="A3307" i="6" s="1"/>
  <c r="M3275" i="6"/>
  <c r="A3275" i="6" s="1"/>
  <c r="M3243" i="6"/>
  <c r="A3243" i="6" s="1"/>
  <c r="M3863" i="6"/>
  <c r="A3863" i="6" s="1"/>
  <c r="M3736" i="6"/>
  <c r="A3736" i="6" s="1"/>
  <c r="M134" i="6"/>
  <c r="A134" i="6" s="1"/>
  <c r="M310" i="6"/>
  <c r="A310" i="6" s="1"/>
  <c r="M3725" i="6"/>
  <c r="A3725" i="6" s="1"/>
  <c r="M3677" i="6"/>
  <c r="A3677" i="6" s="1"/>
  <c r="M3645" i="6"/>
  <c r="M3740" i="6"/>
  <c r="M3949" i="6"/>
  <c r="M3535" i="6"/>
  <c r="A3535" i="6" s="1"/>
  <c r="M3212" i="6"/>
  <c r="M3124" i="6"/>
  <c r="A3124" i="6" s="1"/>
  <c r="M3092" i="6"/>
  <c r="A3092" i="6" s="1"/>
  <c r="M3060" i="6"/>
  <c r="M233" i="6"/>
  <c r="A233" i="6" s="1"/>
  <c r="M297" i="6"/>
  <c r="A297" i="6" s="1"/>
  <c r="A507" i="6"/>
  <c r="A467" i="6"/>
  <c r="A418" i="6"/>
  <c r="A384" i="6"/>
  <c r="A1190" i="6"/>
  <c r="A283" i="6"/>
  <c r="A1213" i="6"/>
  <c r="A192" i="6"/>
  <c r="A1244" i="6"/>
  <c r="A120" i="6"/>
  <c r="A58" i="6"/>
  <c r="A36" i="6"/>
  <c r="A4" i="6"/>
  <c r="A88" i="6"/>
  <c r="A178" i="6"/>
  <c r="A1599" i="6"/>
  <c r="A490" i="6"/>
  <c r="A432" i="6"/>
  <c r="A399" i="6"/>
  <c r="A335" i="6"/>
  <c r="A282" i="6"/>
  <c r="A1210" i="6"/>
  <c r="A205" i="6"/>
  <c r="A1257" i="6"/>
  <c r="A141" i="6"/>
  <c r="A91" i="6"/>
  <c r="A35" i="6"/>
  <c r="A3" i="6"/>
  <c r="A101" i="6"/>
  <c r="A1310" i="6"/>
  <c r="A806" i="6"/>
  <c r="A615" i="6"/>
  <c r="A525" i="6"/>
  <c r="A450" i="6"/>
  <c r="A365" i="6"/>
  <c r="A242" i="6"/>
  <c r="A990" i="6"/>
  <c r="A817" i="6"/>
  <c r="A626" i="6"/>
  <c r="A550" i="6"/>
  <c r="A1893" i="6"/>
  <c r="A376" i="6"/>
  <c r="A1003" i="6"/>
  <c r="A914" i="6"/>
  <c r="A637" i="6"/>
  <c r="A563" i="6"/>
  <c r="A1921" i="6"/>
  <c r="A474" i="6"/>
  <c r="A1760" i="6"/>
  <c r="A2126" i="6"/>
  <c r="A2090" i="6"/>
  <c r="A2054" i="6"/>
  <c r="A1960" i="6"/>
  <c r="A2022" i="6"/>
  <c r="A1848" i="6"/>
  <c r="A2136" i="6"/>
  <c r="A2108" i="6"/>
  <c r="A2064" i="6"/>
  <c r="A1962" i="6"/>
  <c r="A1874" i="6"/>
  <c r="A2135" i="6"/>
  <c r="A2099" i="6"/>
  <c r="A2063" i="6"/>
  <c r="A1961" i="6"/>
  <c r="A1865" i="6"/>
  <c r="A1839" i="6"/>
  <c r="A1807" i="6"/>
  <c r="A1997" i="6"/>
  <c r="A1686" i="6"/>
  <c r="A1654" i="6"/>
  <c r="A1945" i="6"/>
  <c r="A1554" i="6"/>
  <c r="A1522" i="6"/>
  <c r="A1825" i="6"/>
  <c r="A1793" i="6"/>
  <c r="A1991" i="6"/>
  <c r="A1696" i="6"/>
  <c r="A1664" i="6"/>
  <c r="A1632" i="6"/>
  <c r="A1558" i="6"/>
  <c r="A1524" i="6"/>
  <c r="A1812" i="6"/>
  <c r="A2010" i="6"/>
  <c r="A1721" i="6"/>
  <c r="A1691" i="6"/>
  <c r="A1659" i="6"/>
  <c r="A1934" i="6"/>
  <c r="A1535" i="6"/>
  <c r="A1481" i="6"/>
  <c r="A1896" i="6"/>
  <c r="A1369" i="6"/>
  <c r="A1337" i="6"/>
  <c r="A1781" i="6"/>
  <c r="A1155" i="6"/>
  <c r="A1123" i="6"/>
  <c r="A1749" i="6"/>
  <c r="A1061" i="6"/>
  <c r="A1906" i="6"/>
  <c r="A1397" i="6"/>
  <c r="A1363" i="6"/>
  <c r="A1331" i="6"/>
  <c r="A1765" i="6"/>
  <c r="A1141" i="6"/>
  <c r="A1109" i="6"/>
  <c r="A1743" i="6"/>
  <c r="A1055" i="6"/>
  <c r="A1478" i="6"/>
  <c r="A1891" i="6"/>
  <c r="A1374" i="6"/>
  <c r="A1342" i="6"/>
  <c r="A1778" i="6"/>
  <c r="A1160" i="6"/>
  <c r="A1128" i="6"/>
  <c r="A1088" i="6"/>
  <c r="A1074" i="6"/>
  <c r="A1018" i="6"/>
  <c r="A1616" i="6"/>
  <c r="A952" i="6"/>
  <c r="A912" i="6"/>
  <c r="A1570" i="6"/>
  <c r="A866" i="6"/>
  <c r="A832" i="6"/>
  <c r="A794" i="6"/>
  <c r="A768" i="6"/>
  <c r="A722" i="6"/>
  <c r="A1304" i="6"/>
  <c r="A690" i="6"/>
  <c r="A656" i="6"/>
  <c r="A1263" i="6"/>
  <c r="A583" i="6"/>
  <c r="A531" i="6"/>
  <c r="A514" i="6"/>
  <c r="A1036" i="6"/>
  <c r="A996" i="6"/>
  <c r="A978" i="6"/>
  <c r="A946" i="6"/>
  <c r="A900" i="6"/>
  <c r="A884" i="6"/>
  <c r="A852" i="6"/>
  <c r="A1466" i="6"/>
  <c r="A796" i="6"/>
  <c r="A762" i="6"/>
  <c r="A710" i="6"/>
  <c r="A1294" i="6"/>
  <c r="A684" i="6"/>
  <c r="A644" i="6"/>
  <c r="A601" i="6"/>
  <c r="A567" i="6"/>
  <c r="A1216" i="6"/>
  <c r="A1039" i="6"/>
  <c r="A999" i="6"/>
  <c r="A1597" i="6"/>
  <c r="A965" i="6"/>
  <c r="A933" i="6"/>
  <c r="A1579" i="6"/>
  <c r="A879" i="6"/>
  <c r="A847" i="6"/>
  <c r="A1459" i="6"/>
  <c r="A773" i="6"/>
  <c r="A733" i="6"/>
  <c r="A1301" i="6"/>
  <c r="A679" i="6"/>
  <c r="A633" i="6"/>
  <c r="A606" i="6"/>
  <c r="A580" i="6"/>
  <c r="A479" i="6"/>
  <c r="A1208" i="6"/>
  <c r="A382" i="6"/>
  <c r="A1206" i="6"/>
  <c r="A295" i="6"/>
  <c r="A230" i="6"/>
  <c r="A184" i="6"/>
  <c r="A1256" i="6"/>
  <c r="A118" i="6"/>
  <c r="A56" i="6"/>
  <c r="A26" i="6"/>
  <c r="A1455" i="6"/>
  <c r="A86" i="6"/>
  <c r="A1565" i="6"/>
  <c r="A162" i="6"/>
  <c r="A266" i="6"/>
  <c r="A503" i="6"/>
  <c r="A457" i="6"/>
  <c r="A404" i="6"/>
  <c r="A346" i="6"/>
  <c r="A307" i="6"/>
  <c r="A245" i="6"/>
  <c r="A182" i="6"/>
  <c r="A116" i="6"/>
  <c r="A1421" i="6"/>
  <c r="A32" i="6"/>
  <c r="A1447" i="6"/>
  <c r="A78" i="6"/>
  <c r="A202" i="6"/>
  <c r="A143" i="6"/>
  <c r="A278" i="6"/>
  <c r="A502" i="6"/>
  <c r="A456" i="6"/>
  <c r="A411" i="6"/>
  <c r="A359" i="6"/>
  <c r="A326" i="6"/>
  <c r="A272" i="6"/>
  <c r="A225" i="6"/>
  <c r="A167" i="6"/>
  <c r="A1284" i="6"/>
  <c r="A81" i="6"/>
  <c r="A31" i="6"/>
  <c r="A1444" i="6"/>
  <c r="A63" i="6"/>
  <c r="A1091" i="6"/>
  <c r="A916" i="6"/>
  <c r="A715" i="6"/>
  <c r="A529" i="6"/>
  <c r="A454" i="6"/>
  <c r="A341" i="6"/>
  <c r="A252" i="6"/>
  <c r="A1083" i="6"/>
  <c r="A905" i="6"/>
  <c r="A630" i="6"/>
  <c r="A554" i="6"/>
  <c r="A451" i="6"/>
  <c r="A388" i="6"/>
  <c r="A804" i="6"/>
  <c r="A739" i="6"/>
  <c r="A641" i="6"/>
  <c r="A428" i="6"/>
  <c r="A332" i="6"/>
  <c r="A254" i="6"/>
  <c r="A2122" i="6"/>
  <c r="A2086" i="6"/>
  <c r="A2048" i="6"/>
  <c r="A1956" i="6"/>
  <c r="A2016" i="6"/>
  <c r="A1860" i="6"/>
  <c r="A2132" i="6"/>
  <c r="A2104" i="6"/>
  <c r="A2076" i="6"/>
  <c r="A1974" i="6"/>
  <c r="A2046" i="6"/>
  <c r="A1870" i="6"/>
  <c r="A2131" i="6"/>
  <c r="A2095" i="6"/>
  <c r="A2059" i="6"/>
  <c r="A1957" i="6"/>
  <c r="A2027" i="6"/>
  <c r="A1861" i="6"/>
  <c r="A1835" i="6"/>
  <c r="A1803" i="6"/>
  <c r="A1993" i="6"/>
  <c r="A1698" i="6"/>
  <c r="A1666" i="6"/>
  <c r="A1634" i="6"/>
  <c r="A1923" i="6"/>
  <c r="A1534" i="6"/>
  <c r="A1502" i="6"/>
  <c r="A1837" i="6"/>
  <c r="A1805" i="6"/>
  <c r="A2003" i="6"/>
  <c r="A1708" i="6"/>
  <c r="A1676" i="6"/>
  <c r="A1644" i="6"/>
  <c r="A1927" i="6"/>
  <c r="A1536" i="6"/>
  <c r="A1504" i="6"/>
  <c r="A1824" i="6"/>
  <c r="A1792" i="6"/>
  <c r="A1990" i="6"/>
  <c r="A1687" i="6"/>
  <c r="A1655" i="6"/>
  <c r="A1948" i="6"/>
  <c r="A1561" i="6"/>
  <c r="A1531" i="6"/>
  <c r="A1477" i="6"/>
  <c r="A1888" i="6"/>
  <c r="A1365" i="6"/>
  <c r="A1333" i="6"/>
  <c r="A1777" i="6"/>
  <c r="A1151" i="6"/>
  <c r="A1119" i="6"/>
  <c r="A1745" i="6"/>
  <c r="A1057" i="6"/>
  <c r="A1902" i="6"/>
  <c r="A1375" i="6"/>
  <c r="A1343" i="6"/>
  <c r="A1779" i="6"/>
  <c r="A1171" i="6"/>
  <c r="A1137" i="6"/>
  <c r="A1105" i="6"/>
  <c r="A1081" i="6"/>
  <c r="A1051" i="6"/>
  <c r="A1472" i="6"/>
  <c r="A1396" i="6"/>
  <c r="A1370" i="6"/>
  <c r="A1338" i="6"/>
  <c r="A1774" i="6"/>
  <c r="A1140" i="6"/>
  <c r="A1108" i="6"/>
  <c r="A1730" i="6"/>
  <c r="A1030" i="6"/>
  <c r="A1610" i="6"/>
  <c r="A964" i="6"/>
  <c r="A932" i="6"/>
  <c r="A1588" i="6"/>
  <c r="A878" i="6"/>
  <c r="A846" i="6"/>
  <c r="A1458" i="6"/>
  <c r="A764" i="6"/>
  <c r="A712" i="6"/>
  <c r="A1298" i="6"/>
  <c r="A670" i="6"/>
  <c r="A1273" i="6"/>
  <c r="A595" i="6"/>
  <c r="A555" i="6"/>
  <c r="A1220" i="6"/>
  <c r="A1016" i="6"/>
  <c r="A1598" i="6"/>
  <c r="A958" i="6"/>
  <c r="A924" i="6"/>
  <c r="A1566" i="6"/>
  <c r="A864" i="6"/>
  <c r="A824" i="6"/>
  <c r="A790" i="6"/>
  <c r="A758" i="6"/>
  <c r="A1414" i="6"/>
  <c r="A696" i="6"/>
  <c r="A664" i="6"/>
  <c r="A1259" i="6"/>
  <c r="A597" i="6"/>
  <c r="A557" i="6"/>
  <c r="A512" i="6"/>
  <c r="A1035" i="6"/>
  <c r="A995" i="6"/>
  <c r="A977" i="6"/>
  <c r="A945" i="6"/>
  <c r="A899" i="6"/>
  <c r="A875" i="6"/>
  <c r="A843" i="6"/>
  <c r="A1453" i="6"/>
  <c r="A785" i="6"/>
  <c r="A753" i="6"/>
  <c r="A1431" i="6"/>
  <c r="A1293" i="6"/>
  <c r="A691" i="6"/>
  <c r="A657" i="6"/>
  <c r="A1266" i="6"/>
  <c r="A576" i="6"/>
  <c r="A493" i="6"/>
  <c r="A435" i="6"/>
  <c r="A420" i="6"/>
  <c r="A372" i="6"/>
  <c r="A1194" i="6"/>
  <c r="A315" i="6"/>
  <c r="A257" i="6"/>
  <c r="A208" i="6"/>
  <c r="A146" i="6"/>
  <c r="A108" i="6"/>
  <c r="A1413" i="6"/>
  <c r="A22" i="6"/>
  <c r="A1443" i="6"/>
  <c r="A76" i="6"/>
  <c r="A186" i="6"/>
  <c r="A290" i="6"/>
  <c r="A481" i="6"/>
  <c r="A1192" i="6"/>
  <c r="A400" i="6"/>
  <c r="A336" i="6"/>
  <c r="A303" i="6"/>
  <c r="A1229" i="6"/>
  <c r="A206" i="6"/>
  <c r="A1260" i="6"/>
  <c r="A138" i="6"/>
  <c r="A72" i="6"/>
  <c r="A12" i="6"/>
  <c r="A102" i="6"/>
  <c r="A1569" i="6"/>
  <c r="A164" i="6"/>
  <c r="A480" i="6"/>
  <c r="A1189" i="6"/>
  <c r="A383" i="6"/>
  <c r="A1187" i="6"/>
  <c r="A296" i="6"/>
  <c r="A1226" i="6"/>
  <c r="A219" i="6"/>
  <c r="A157" i="6"/>
  <c r="A1276" i="6"/>
  <c r="A105" i="6"/>
  <c r="A1408" i="6"/>
  <c r="A11" i="6"/>
  <c r="A123" i="6"/>
  <c r="A53" i="6"/>
  <c r="A993" i="6"/>
  <c r="A725" i="6"/>
  <c r="A661" i="6"/>
  <c r="A430" i="6"/>
  <c r="A351" i="6"/>
  <c r="A1756" i="6"/>
  <c r="A903" i="6"/>
  <c r="A707" i="6"/>
  <c r="A628" i="6"/>
  <c r="A538" i="6"/>
  <c r="A463" i="6"/>
  <c r="A378" i="6"/>
  <c r="A2137" i="6"/>
  <c r="A2111" i="6"/>
  <c r="A2065" i="6"/>
  <c r="A1963" i="6"/>
  <c r="A2025" i="6"/>
  <c r="A1847" i="6"/>
  <c r="A1838" i="6"/>
  <c r="A1806" i="6"/>
  <c r="A1996" i="6"/>
  <c r="A1693" i="6"/>
  <c r="A1661" i="6"/>
  <c r="A1944" i="6"/>
  <c r="A1545" i="6"/>
  <c r="A1513" i="6"/>
  <c r="A1907" i="6"/>
  <c r="A1388" i="6"/>
  <c r="A1356" i="6"/>
  <c r="A1324" i="6"/>
  <c r="A1766" i="6"/>
  <c r="A1150" i="6"/>
  <c r="A1118" i="6"/>
  <c r="A1754" i="6"/>
  <c r="A1501" i="6"/>
  <c r="A1066" i="6"/>
  <c r="A1052" i="6"/>
  <c r="A1011" i="6"/>
  <c r="A979" i="6"/>
  <c r="A947" i="6"/>
  <c r="A907" i="6"/>
  <c r="A885" i="6"/>
  <c r="A853" i="6"/>
  <c r="A807" i="6"/>
  <c r="A787" i="6"/>
  <c r="A755" i="6"/>
  <c r="A1423" i="6"/>
  <c r="A693" i="6"/>
  <c r="A659" i="6"/>
  <c r="A1254" i="6"/>
  <c r="A586" i="6"/>
  <c r="A570" i="6"/>
  <c r="A1241" i="6"/>
  <c r="A504" i="6"/>
  <c r="A458" i="6"/>
  <c r="A1185" i="6"/>
  <c r="A381" i="6"/>
  <c r="A1199" i="6"/>
  <c r="A280" i="6"/>
  <c r="A1222" i="6"/>
  <c r="A183" i="6"/>
  <c r="A1253" i="6"/>
  <c r="A103" i="6"/>
  <c r="A1424" i="6"/>
  <c r="A33" i="6"/>
  <c r="A1452" i="6"/>
  <c r="A85" i="6"/>
  <c r="A221" i="6"/>
  <c r="A513" i="6"/>
  <c r="A173" i="6"/>
  <c r="A309" i="6"/>
  <c r="A1981" i="6"/>
  <c r="M3694" i="6"/>
  <c r="M3534" i="6"/>
  <c r="A3534" i="6" s="1"/>
  <c r="M2815" i="6"/>
  <c r="A2815" i="6" s="1"/>
  <c r="M2465" i="6"/>
  <c r="M2050" i="6"/>
  <c r="A2050" i="6" s="1"/>
  <c r="M3919" i="6"/>
  <c r="M3340" i="6"/>
  <c r="M3308" i="6"/>
  <c r="M3276" i="6"/>
  <c r="M3244" i="6"/>
  <c r="M2158" i="6"/>
  <c r="A2158" i="6" s="1"/>
  <c r="M4011" i="6"/>
  <c r="M3552" i="6"/>
  <c r="M3372" i="6"/>
  <c r="M2921" i="6"/>
  <c r="M4091" i="6"/>
  <c r="M4075" i="6"/>
  <c r="M4056" i="6"/>
  <c r="A4056" i="6" s="1"/>
  <c r="M2996" i="6"/>
  <c r="A2996" i="6" s="1"/>
  <c r="M2964" i="6"/>
  <c r="A2964" i="6" s="1"/>
  <c r="M1737" i="6"/>
  <c r="A1737" i="6" s="1"/>
  <c r="M1094" i="6"/>
  <c r="A1094" i="6" s="1"/>
  <c r="M421" i="6"/>
  <c r="M1732" i="6"/>
  <c r="A1732" i="6" s="1"/>
  <c r="A558" i="6"/>
  <c r="A1235" i="6"/>
  <c r="A482" i="6"/>
  <c r="A1177" i="6"/>
  <c r="A401" i="6"/>
  <c r="A343" i="6"/>
  <c r="A322" i="6"/>
  <c r="A270" i="6"/>
  <c r="A1214" i="6"/>
  <c r="A179" i="6"/>
  <c r="A1245" i="6"/>
  <c r="A93" i="6"/>
  <c r="A1412" i="6"/>
  <c r="A13" i="6"/>
  <c r="A75" i="6"/>
  <c r="A544" i="6"/>
  <c r="A163" i="6"/>
  <c r="A273" i="6"/>
  <c r="A161" i="6"/>
  <c r="A805" i="6"/>
  <c r="A718" i="6"/>
  <c r="A642" i="6"/>
  <c r="A552" i="6"/>
  <c r="A333" i="6"/>
  <c r="A386" i="6"/>
  <c r="A2129" i="6"/>
  <c r="A2101" i="6"/>
  <c r="A2073" i="6"/>
  <c r="A1971" i="6"/>
  <c r="A2033" i="6"/>
  <c r="A1867" i="6"/>
  <c r="A1849" i="6"/>
  <c r="A1830" i="6"/>
  <c r="A1798" i="6"/>
  <c r="A1986" i="6"/>
  <c r="A1685" i="6"/>
  <c r="A1653" i="6"/>
  <c r="A1936" i="6"/>
  <c r="A1537" i="6"/>
  <c r="A1509" i="6"/>
  <c r="A1505" i="6"/>
  <c r="A1899" i="6"/>
  <c r="A1380" i="6"/>
  <c r="A1348" i="6"/>
  <c r="A1786" i="6"/>
  <c r="A1158" i="6"/>
  <c r="A1126" i="6"/>
  <c r="A1086" i="6"/>
  <c r="A1058" i="6"/>
  <c r="A1037" i="6"/>
  <c r="A997" i="6"/>
  <c r="A971" i="6"/>
  <c r="A939" i="6"/>
  <c r="A1575" i="6"/>
  <c r="A861" i="6"/>
  <c r="A821" i="6"/>
  <c r="A1441" i="6"/>
  <c r="A763" i="6"/>
  <c r="A711" i="6"/>
  <c r="A1281" i="6"/>
  <c r="A669" i="6"/>
  <c r="A1270" i="6"/>
  <c r="A578" i="6"/>
  <c r="A1060" i="6"/>
  <c r="A556" i="6"/>
  <c r="A1223" i="6"/>
  <c r="A496" i="6"/>
  <c r="A444" i="6"/>
  <c r="A413" i="6"/>
  <c r="A367" i="6"/>
  <c r="A1183" i="6"/>
  <c r="A294" i="6"/>
  <c r="A227" i="6"/>
  <c r="A169" i="6"/>
  <c r="A117" i="6"/>
  <c r="A55" i="6"/>
  <c r="A43" i="6"/>
  <c r="A9" i="6"/>
  <c r="A99" i="6"/>
  <c r="A1564" i="6"/>
  <c r="A1227" i="6"/>
  <c r="A534" i="6"/>
  <c r="A153" i="6"/>
  <c r="A1724" i="6"/>
  <c r="A263" i="6"/>
  <c r="A189" i="6"/>
  <c r="A175" i="6"/>
  <c r="A896" i="6"/>
  <c r="A815" i="6"/>
  <c r="A618" i="6"/>
  <c r="A564" i="6"/>
  <c r="A453" i="6"/>
  <c r="A340" i="6"/>
  <c r="A1767" i="6"/>
  <c r="A2125" i="6"/>
  <c r="A2081" i="6"/>
  <c r="A2053" i="6"/>
  <c r="A1951" i="6"/>
  <c r="A1863" i="6"/>
  <c r="A1845" i="6"/>
  <c r="A1842" i="6"/>
  <c r="A1810" i="6"/>
  <c r="A2000" i="6"/>
  <c r="A1697" i="6"/>
  <c r="A1665" i="6"/>
  <c r="A1633" i="6"/>
  <c r="A1549" i="6"/>
  <c r="A1517" i="6"/>
  <c r="A1493" i="6"/>
  <c r="A1488" i="6"/>
  <c r="A1895" i="6"/>
  <c r="A1376" i="6"/>
  <c r="A1344" i="6"/>
  <c r="A1772" i="6"/>
  <c r="A1154" i="6"/>
  <c r="A1122" i="6"/>
  <c r="A1740" i="6"/>
  <c r="A1070" i="6"/>
  <c r="A1056" i="6"/>
  <c r="A1068" i="6"/>
  <c r="A1017" i="6"/>
  <c r="A1601" i="6"/>
  <c r="A951" i="6"/>
  <c r="A911" i="6"/>
  <c r="A1567" i="6"/>
  <c r="A857" i="6"/>
  <c r="A811" i="6"/>
  <c r="A791" i="6"/>
  <c r="A759" i="6"/>
  <c r="A1429" i="6"/>
  <c r="A697" i="6"/>
  <c r="A665" i="6"/>
  <c r="A1262" i="6"/>
  <c r="A590" i="6"/>
  <c r="A1045" i="6"/>
  <c r="A546" i="6"/>
  <c r="A1211" i="6"/>
  <c r="A492" i="6"/>
  <c r="A434" i="6"/>
  <c r="A423" i="6"/>
  <c r="A391" i="6"/>
  <c r="A324" i="6"/>
  <c r="A284" i="6"/>
  <c r="A1230" i="6"/>
  <c r="A193" i="6"/>
  <c r="A1261" i="6"/>
  <c r="A107" i="6"/>
  <c r="A37" i="6"/>
  <c r="A5" i="6"/>
  <c r="A89" i="6"/>
  <c r="A199" i="6"/>
  <c r="A149" i="6"/>
  <c r="A287" i="6"/>
  <c r="A265" i="6"/>
  <c r="A1092" i="6"/>
  <c r="A716" i="6"/>
  <c r="A640" i="6"/>
  <c r="A530" i="6"/>
  <c r="A461" i="6"/>
  <c r="A362" i="6"/>
  <c r="A1084" i="6"/>
  <c r="A906" i="6"/>
  <c r="A713" i="6"/>
  <c r="A541" i="6"/>
  <c r="A1917" i="6"/>
  <c r="A466" i="6"/>
  <c r="A373" i="6"/>
  <c r="A261" i="6"/>
  <c r="A2134" i="6"/>
  <c r="A2098" i="6"/>
  <c r="A2062" i="6"/>
  <c r="A1952" i="6"/>
  <c r="A1872" i="6"/>
  <c r="A2128" i="6"/>
  <c r="A2100" i="6"/>
  <c r="A2072" i="6"/>
  <c r="A1970" i="6"/>
  <c r="A2040" i="6"/>
  <c r="A1866" i="6"/>
  <c r="A2107" i="6"/>
  <c r="A2071" i="6"/>
  <c r="A1969" i="6"/>
  <c r="A2039" i="6"/>
  <c r="A1873" i="6"/>
  <c r="A1815" i="6"/>
  <c r="A2005" i="6"/>
  <c r="A1710" i="6"/>
  <c r="A1678" i="6"/>
  <c r="A1646" i="6"/>
  <c r="A1937" i="6"/>
  <c r="A1546" i="6"/>
  <c r="A1514" i="6"/>
  <c r="A1817" i="6"/>
  <c r="A1999" i="6"/>
  <c r="A1688" i="6"/>
  <c r="A1656" i="6"/>
  <c r="A1939" i="6"/>
  <c r="A1548" i="6"/>
  <c r="A1516" i="6"/>
  <c r="A1836" i="6"/>
  <c r="A1804" i="6"/>
  <c r="A2002" i="6"/>
  <c r="A1717" i="6"/>
  <c r="A1683" i="6"/>
  <c r="A1651" i="6"/>
  <c r="A1942" i="6"/>
  <c r="A1543" i="6"/>
  <c r="A1511" i="6"/>
  <c r="A1489" i="6"/>
  <c r="A1904" i="6"/>
  <c r="A1377" i="6"/>
  <c r="A1345" i="6"/>
  <c r="A1773" i="6"/>
  <c r="A1147" i="6"/>
  <c r="A1115" i="6"/>
  <c r="A1741" i="6"/>
  <c r="A1053" i="6"/>
  <c r="A1898" i="6"/>
  <c r="A1387" i="6"/>
  <c r="A1355" i="6"/>
  <c r="A1323" i="6"/>
  <c r="A1165" i="6"/>
  <c r="A1133" i="6"/>
  <c r="A1099" i="6"/>
  <c r="A1731" i="6"/>
  <c r="A1047" i="6"/>
  <c r="A1901" i="6"/>
  <c r="A1366" i="6"/>
  <c r="A1334" i="6"/>
  <c r="A1770" i="6"/>
  <c r="A1152" i="6"/>
  <c r="A1120" i="6"/>
  <c r="A1746" i="6"/>
  <c r="A1042" i="6"/>
  <c r="A1008" i="6"/>
  <c r="A1602" i="6"/>
  <c r="A960" i="6"/>
  <c r="A928" i="6"/>
  <c r="A1584" i="6"/>
  <c r="A858" i="6"/>
  <c r="A812" i="6"/>
  <c r="A792" i="6"/>
  <c r="A760" i="6"/>
  <c r="A1430" i="6"/>
  <c r="A1290" i="6"/>
  <c r="A682" i="6"/>
  <c r="A636" i="6"/>
  <c r="A591" i="6"/>
  <c r="A545" i="6"/>
  <c r="A1028" i="6"/>
  <c r="A1618" i="6"/>
  <c r="A954" i="6"/>
  <c r="A920" i="6"/>
  <c r="A876" i="6"/>
  <c r="A844" i="6"/>
  <c r="A1464" i="6"/>
  <c r="A786" i="6"/>
  <c r="A754" i="6"/>
  <c r="A1434" i="6"/>
  <c r="A1278" i="6"/>
  <c r="A676" i="6"/>
  <c r="A624" i="6"/>
  <c r="A593" i="6"/>
  <c r="A547" i="6"/>
  <c r="A1044" i="6"/>
  <c r="A1015" i="6"/>
  <c r="A987" i="6"/>
  <c r="A957" i="6"/>
  <c r="A923" i="6"/>
  <c r="A1563" i="6"/>
  <c r="A871" i="6"/>
  <c r="A839" i="6"/>
  <c r="A1445" i="6"/>
  <c r="A765" i="6"/>
  <c r="A719" i="6"/>
  <c r="A1285" i="6"/>
  <c r="A671" i="6"/>
  <c r="A619" i="6"/>
  <c r="A604" i="6"/>
  <c r="A505" i="6"/>
  <c r="A459" i="6"/>
  <c r="A1188" i="6"/>
  <c r="A396" i="6"/>
  <c r="A334" i="6"/>
  <c r="A311" i="6"/>
  <c r="A247" i="6"/>
  <c r="A228" i="6"/>
  <c r="A170" i="6"/>
  <c r="A132" i="6"/>
  <c r="A70" i="6"/>
  <c r="A34" i="6"/>
  <c r="A2" i="6"/>
  <c r="A100" i="6"/>
  <c r="A212" i="6"/>
  <c r="A145" i="6"/>
  <c r="A286" i="6"/>
  <c r="A471" i="6"/>
  <c r="A1184" i="6"/>
  <c r="A394" i="6"/>
  <c r="A1198" i="6"/>
  <c r="A293" i="6"/>
  <c r="A1221" i="6"/>
  <c r="A196" i="6"/>
  <c r="A1252" i="6"/>
  <c r="A130" i="6"/>
  <c r="A68" i="6"/>
  <c r="A40" i="6"/>
  <c r="A8" i="6"/>
  <c r="A64" i="6"/>
  <c r="A188" i="6"/>
  <c r="A1611" i="6"/>
  <c r="A264" i="6"/>
  <c r="A470" i="6"/>
  <c r="A1181" i="6"/>
  <c r="A379" i="6"/>
  <c r="A1179" i="6"/>
  <c r="A292" i="6"/>
  <c r="A1218" i="6"/>
  <c r="A181" i="6"/>
  <c r="A129" i="6"/>
  <c r="A67" i="6"/>
  <c r="A23" i="6"/>
  <c r="A111" i="6"/>
  <c r="A49" i="6"/>
  <c r="A1101" i="6"/>
  <c r="A802" i="6"/>
  <c r="A639" i="6"/>
  <c r="A440" i="6"/>
  <c r="A1890" i="6"/>
  <c r="A238" i="6"/>
  <c r="M3562" i="6"/>
  <c r="M3482" i="6"/>
  <c r="A3482" i="6" s="1"/>
  <c r="M3466" i="6"/>
  <c r="M3341" i="6"/>
  <c r="A3341" i="6" s="1"/>
  <c r="M3309" i="6"/>
  <c r="A3309" i="6" s="1"/>
  <c r="M3277" i="6"/>
  <c r="A3277" i="6" s="1"/>
  <c r="M3245" i="6"/>
  <c r="A3245" i="6" s="1"/>
  <c r="M3135" i="6"/>
  <c r="M3103" i="6"/>
  <c r="M3071" i="6"/>
  <c r="M3039" i="6"/>
  <c r="M3030" i="6"/>
  <c r="M2433" i="6"/>
  <c r="A2433" i="6" s="1"/>
  <c r="M2401" i="6"/>
  <c r="A2401" i="6" s="1"/>
  <c r="M2369" i="6"/>
  <c r="A2369" i="6" s="1"/>
  <c r="M2337" i="6"/>
  <c r="A2337" i="6" s="1"/>
  <c r="M2305" i="6"/>
  <c r="A2305" i="6" s="1"/>
  <c r="M3621" i="6"/>
  <c r="M3589" i="6"/>
  <c r="M3557" i="6"/>
  <c r="A3557" i="6" s="1"/>
  <c r="M3477" i="6"/>
  <c r="A3477" i="6" s="1"/>
  <c r="M3445" i="6"/>
  <c r="A3445" i="6" s="1"/>
  <c r="M3007" i="6"/>
  <c r="M2244" i="6"/>
  <c r="A2244" i="6" s="1"/>
  <c r="M3708" i="6"/>
  <c r="M3676" i="6"/>
  <c r="A3676" i="6" s="1"/>
  <c r="M3644" i="6"/>
  <c r="M3509" i="6"/>
  <c r="A3509" i="6" s="1"/>
  <c r="M3404" i="6"/>
  <c r="A3404" i="6" s="1"/>
  <c r="M3373" i="6"/>
  <c r="M4071" i="6"/>
  <c r="M4027" i="6"/>
  <c r="A4027" i="6" s="1"/>
  <c r="M4043" i="6"/>
  <c r="A4043" i="6" s="1"/>
  <c r="M3799" i="6"/>
  <c r="A3799" i="6" s="1"/>
  <c r="M3767" i="6"/>
  <c r="A3767" i="6" s="1"/>
  <c r="M3751" i="6"/>
  <c r="A3751" i="6" s="1"/>
  <c r="M2728" i="6"/>
  <c r="M2706" i="6"/>
  <c r="A2706" i="6" s="1"/>
  <c r="M1581" i="6"/>
  <c r="A1581" i="6" s="1"/>
  <c r="M1607" i="6"/>
  <c r="M302" i="6"/>
  <c r="M742" i="6"/>
  <c r="A742" i="6" s="1"/>
  <c r="M1576" i="6"/>
  <c r="K3967" i="6"/>
  <c r="L4074" i="6"/>
  <c r="L3846" i="6"/>
  <c r="L2772" i="6"/>
  <c r="A2772" i="6" s="1"/>
  <c r="L2726" i="6"/>
  <c r="A2726" i="6" s="1"/>
  <c r="L2536" i="6"/>
  <c r="L1576" i="6"/>
  <c r="K2815" i="6"/>
  <c r="L2740" i="6"/>
  <c r="A2740" i="6" s="1"/>
  <c r="L3919" i="6"/>
  <c r="L3841" i="6"/>
  <c r="A3841" i="6" s="1"/>
  <c r="L3028" i="6"/>
  <c r="K3901" i="6"/>
  <c r="K3841" i="6"/>
  <c r="K3725" i="6"/>
  <c r="K3784" i="6"/>
  <c r="K3719" i="6"/>
  <c r="K3557" i="6"/>
  <c r="K1737" i="6"/>
  <c r="L4088" i="6"/>
  <c r="L4011" i="6"/>
  <c r="L3901" i="6"/>
  <c r="A3901" i="6" s="1"/>
  <c r="L3848" i="6"/>
  <c r="A3848" i="6" s="1"/>
  <c r="L3616" i="6"/>
  <c r="A3616" i="6" s="1"/>
  <c r="L3584" i="6"/>
  <c r="A3584" i="6" s="1"/>
  <c r="L3552" i="6"/>
  <c r="L3488" i="6"/>
  <c r="A3488" i="6" s="1"/>
  <c r="L3456" i="6"/>
  <c r="L3424" i="6"/>
  <c r="A3424" i="6" s="1"/>
  <c r="L3372" i="6"/>
  <c r="L2921" i="6"/>
  <c r="K3993" i="6"/>
  <c r="K3831" i="6"/>
  <c r="K3503" i="6"/>
  <c r="K3509" i="6"/>
  <c r="K3167" i="6"/>
  <c r="L3599" i="6"/>
  <c r="A3599" i="6" s="1"/>
  <c r="K3863" i="6"/>
  <c r="L3167" i="6"/>
  <c r="A3167" i="6" s="1"/>
  <c r="K3662" i="6"/>
  <c r="K3243" i="6"/>
  <c r="L3340" i="6"/>
  <c r="A3340" i="6" s="1"/>
  <c r="L3308" i="6"/>
  <c r="A3308" i="6" s="1"/>
  <c r="L3276" i="6"/>
  <c r="A3276" i="6" s="1"/>
  <c r="L3244" i="6"/>
  <c r="A3244" i="6" s="1"/>
  <c r="L3046" i="6"/>
  <c r="K3677" i="6"/>
  <c r="K3339" i="6"/>
  <c r="K3307" i="6"/>
  <c r="K3275" i="6"/>
  <c r="L4072" i="6"/>
  <c r="K4024" i="6"/>
  <c r="K3631" i="6"/>
  <c r="K3599" i="6"/>
  <c r="L3631" i="6"/>
  <c r="A3631" i="6" s="1"/>
  <c r="L3212" i="6"/>
  <c r="L829" i="6"/>
  <c r="A829" i="6" s="1"/>
  <c r="L3158" i="6"/>
  <c r="L3935" i="6"/>
  <c r="A3935" i="6" s="1"/>
  <c r="L3645" i="6"/>
  <c r="L3621" i="6"/>
  <c r="L3589" i="6"/>
  <c r="L3405" i="6"/>
  <c r="A3405" i="6" s="1"/>
  <c r="L3211" i="6"/>
  <c r="A3211" i="6" s="1"/>
  <c r="L3007" i="6"/>
  <c r="K3520" i="6"/>
  <c r="K3404" i="6"/>
  <c r="K829" i="6"/>
  <c r="L3740" i="6"/>
  <c r="L3708" i="6"/>
  <c r="A3708" i="6" s="1"/>
  <c r="L3644" i="6"/>
  <c r="L3373" i="6"/>
  <c r="K4056" i="6"/>
  <c r="K3799" i="6"/>
  <c r="K3767" i="6"/>
  <c r="K3751" i="6"/>
  <c r="K3535" i="6"/>
  <c r="K3964" i="6"/>
  <c r="K3341" i="6"/>
  <c r="K3309" i="6"/>
  <c r="K3277" i="6"/>
  <c r="K2050" i="6"/>
  <c r="L3371" i="6"/>
  <c r="K2433" i="6"/>
  <c r="K2401" i="6"/>
  <c r="K2369" i="6"/>
  <c r="L3949" i="6"/>
  <c r="K3534" i="6"/>
  <c r="K3245" i="6"/>
  <c r="L3135" i="6"/>
  <c r="L3103" i="6"/>
  <c r="L3071" i="6"/>
  <c r="L3039" i="6"/>
  <c r="K4041" i="6"/>
  <c r="K3470" i="6"/>
  <c r="K3438" i="6"/>
  <c r="L3719" i="6"/>
  <c r="A3719" i="6" s="1"/>
  <c r="L4041" i="6"/>
  <c r="A4041" i="6" s="1"/>
  <c r="L3964" i="6"/>
  <c r="A3964" i="6" s="1"/>
  <c r="L3830" i="6"/>
  <c r="A3830" i="6" s="1"/>
  <c r="L3694" i="6"/>
  <c r="L3662" i="6"/>
  <c r="A3662" i="6" s="1"/>
  <c r="L3520" i="6"/>
  <c r="A3520" i="6" s="1"/>
  <c r="L3470" i="6"/>
  <c r="A3470" i="6" s="1"/>
  <c r="L3438" i="6"/>
  <c r="A3438" i="6" s="1"/>
  <c r="L3414" i="6"/>
  <c r="A3414" i="6" s="1"/>
  <c r="L3382" i="6"/>
  <c r="A3382" i="6" s="1"/>
  <c r="L2975" i="6"/>
  <c r="A2975" i="6" s="1"/>
  <c r="L2959" i="6"/>
  <c r="A2959" i="6" s="1"/>
  <c r="K3414" i="6"/>
  <c r="K3382" i="6"/>
  <c r="K2975" i="6"/>
  <c r="K2959" i="6"/>
  <c r="K1581" i="6"/>
  <c r="I13" i="15"/>
  <c r="A2639" i="6" l="1"/>
  <c r="A2699" i="6"/>
  <c r="A2860" i="6"/>
  <c r="A3624" i="6"/>
  <c r="A3463" i="6"/>
  <c r="A3622" i="6"/>
  <c r="A3856" i="6"/>
  <c r="A3957" i="6"/>
  <c r="A4016" i="6"/>
  <c r="A2539" i="6"/>
  <c r="A2566" i="6"/>
  <c r="A2762" i="6"/>
  <c r="A3956" i="6"/>
  <c r="A2590" i="6"/>
  <c r="A2213" i="6"/>
  <c r="A2148" i="6"/>
  <c r="A3416" i="6"/>
  <c r="A3990" i="6"/>
  <c r="A1082" i="6"/>
  <c r="A2044" i="6"/>
  <c r="A3333" i="6"/>
  <c r="A3734" i="6"/>
  <c r="A3021" i="6"/>
  <c r="A2598" i="6"/>
  <c r="A2804" i="6"/>
  <c r="A2900" i="6"/>
  <c r="A2794" i="6"/>
  <c r="A2777" i="6"/>
  <c r="A4074" i="6"/>
  <c r="A3512" i="6"/>
  <c r="A2839" i="6"/>
  <c r="A2464" i="6"/>
  <c r="A2392" i="6"/>
  <c r="A2937" i="6"/>
  <c r="A3117" i="6"/>
  <c r="A3220" i="6"/>
  <c r="A3028" i="6"/>
  <c r="A741" i="6"/>
  <c r="A3159" i="6"/>
  <c r="A3363" i="6"/>
  <c r="A3910" i="6"/>
  <c r="A3559" i="6"/>
  <c r="A3446" i="6"/>
  <c r="A3878" i="6"/>
  <c r="A3410" i="6"/>
  <c r="A2411" i="6"/>
  <c r="A2753" i="6"/>
  <c r="A2601" i="6"/>
  <c r="A3230" i="6"/>
  <c r="A2302" i="6"/>
  <c r="A2430" i="6"/>
  <c r="A2427" i="6"/>
  <c r="A3102" i="6"/>
  <c r="A3613" i="6"/>
  <c r="A3105" i="6"/>
  <c r="A1238" i="6"/>
  <c r="A2150" i="6"/>
  <c r="A2361" i="6"/>
  <c r="A3441" i="6"/>
  <c r="A3961" i="6"/>
  <c r="A4036" i="6"/>
  <c r="A2897" i="6"/>
  <c r="A3118" i="6"/>
  <c r="A3612" i="6"/>
  <c r="A3078" i="6"/>
  <c r="A4091" i="6"/>
  <c r="A2276" i="6"/>
  <c r="A3038" i="6"/>
  <c r="A4080" i="6"/>
  <c r="A3986" i="6"/>
  <c r="A3558" i="6"/>
  <c r="A3606" i="6"/>
  <c r="A2729" i="6"/>
  <c r="A3005" i="6"/>
  <c r="A2239" i="6"/>
  <c r="A2382" i="6"/>
  <c r="A2336" i="6"/>
  <c r="A2560" i="6"/>
  <c r="A2770" i="6"/>
  <c r="A3058" i="6"/>
  <c r="A3962" i="6"/>
  <c r="A3110" i="6"/>
  <c r="A3909" i="6"/>
  <c r="A2759" i="6"/>
  <c r="A3235" i="6"/>
  <c r="A3185" i="6"/>
  <c r="A3485" i="6"/>
  <c r="A3037" i="6"/>
  <c r="A2142" i="6"/>
  <c r="A2475" i="6"/>
  <c r="A2769" i="6"/>
  <c r="A2448" i="6"/>
  <c r="A3468" i="6"/>
  <c r="A3976" i="6"/>
  <c r="A3918" i="6"/>
  <c r="A3180" i="6"/>
  <c r="A3251" i="6"/>
  <c r="A3510" i="6"/>
  <c r="A3596" i="6"/>
  <c r="A3094" i="6"/>
  <c r="A3942" i="6"/>
  <c r="A2368" i="6"/>
  <c r="A2262" i="6"/>
  <c r="A3652" i="6"/>
  <c r="A2320" i="6"/>
  <c r="A3560" i="6"/>
  <c r="A3857" i="6"/>
  <c r="A3945" i="6"/>
  <c r="A3533" i="6"/>
  <c r="A4021" i="6"/>
  <c r="A3255" i="6"/>
  <c r="A3148" i="6"/>
  <c r="A3411" i="6"/>
  <c r="A1880" i="6"/>
  <c r="A2441" i="6"/>
  <c r="A2416" i="6"/>
  <c r="A4002" i="6"/>
  <c r="A385" i="6"/>
  <c r="A2802" i="6"/>
  <c r="A2585" i="6"/>
  <c r="A1881" i="6"/>
  <c r="A3562" i="6"/>
  <c r="A3882" i="6"/>
  <c r="A4075" i="6"/>
  <c r="A2943" i="6"/>
  <c r="A2728" i="6"/>
  <c r="A3479" i="6"/>
  <c r="A2180" i="6"/>
  <c r="A3527" i="6"/>
  <c r="A3847" i="6"/>
  <c r="A3055" i="6"/>
  <c r="A3827" i="6"/>
  <c r="A3683" i="6"/>
  <c r="A1920" i="6"/>
  <c r="A3305" i="6"/>
  <c r="A2536" i="6"/>
  <c r="A3494" i="6"/>
  <c r="A3044" i="6"/>
  <c r="A3517" i="6"/>
  <c r="A3447" i="6"/>
  <c r="A3973" i="6"/>
  <c r="A2887" i="6"/>
  <c r="A3079" i="6"/>
  <c r="A3269" i="6"/>
  <c r="A3203" i="6"/>
  <c r="A3390" i="6"/>
  <c r="A3748" i="6"/>
  <c r="A3174" i="6"/>
  <c r="A2991" i="6"/>
  <c r="A3486" i="6"/>
  <c r="A3418" i="6"/>
  <c r="A2245" i="6"/>
  <c r="A2836" i="6"/>
  <c r="A2932" i="6"/>
  <c r="A2745" i="6"/>
  <c r="A3332" i="6"/>
  <c r="A3743" i="6"/>
  <c r="A2876" i="6"/>
  <c r="A2967" i="6"/>
  <c r="A3111" i="6"/>
  <c r="A3679" i="6"/>
  <c r="A3790" i="6"/>
  <c r="A2713" i="6"/>
  <c r="A3466" i="6"/>
  <c r="A4007" i="6"/>
  <c r="A1471" i="6"/>
  <c r="A3717" i="6"/>
  <c r="A3456" i="6"/>
  <c r="A2465" i="6"/>
  <c r="A3131" i="6"/>
  <c r="A2951" i="6"/>
  <c r="A2911" i="6"/>
  <c r="A3084" i="6"/>
  <c r="A3395" i="6"/>
  <c r="A3186" i="6"/>
  <c r="A3415" i="6"/>
  <c r="A2988" i="6"/>
  <c r="A478" i="6"/>
  <c r="A3314" i="6"/>
  <c r="A3944" i="6"/>
  <c r="A3982" i="6"/>
  <c r="A3967" i="6"/>
  <c r="A3980" i="6"/>
  <c r="A3732" i="6"/>
  <c r="A4000" i="6"/>
  <c r="A3246" i="6"/>
  <c r="A2948" i="6"/>
  <c r="A3119" i="6"/>
  <c r="A3398" i="6"/>
  <c r="A3504" i="6"/>
  <c r="A3815" i="6"/>
  <c r="A2738" i="6"/>
  <c r="A2297" i="6"/>
  <c r="A3607" i="6"/>
  <c r="A3807" i="6"/>
  <c r="A3865" i="6"/>
  <c r="A4019" i="6"/>
  <c r="A3985" i="6"/>
  <c r="A3136" i="6"/>
  <c r="A3108" i="6"/>
  <c r="A3151" i="6"/>
  <c r="A3241" i="6"/>
  <c r="A3515" i="6"/>
  <c r="A3810" i="6"/>
  <c r="A4038" i="6"/>
  <c r="A3383" i="6"/>
  <c r="A3072" i="6"/>
  <c r="A3883" i="6"/>
  <c r="A4023" i="6"/>
  <c r="A4009" i="6"/>
  <c r="A2592" i="6"/>
  <c r="A3165" i="6"/>
  <c r="A3132" i="6"/>
  <c r="A3142" i="6"/>
  <c r="A3196" i="6"/>
  <c r="A3690" i="6"/>
  <c r="A2939" i="6"/>
  <c r="A3763" i="6"/>
  <c r="A2828" i="6"/>
  <c r="A2999" i="6"/>
  <c r="A3310" i="6"/>
  <c r="A3749" i="6"/>
  <c r="A3775" i="6"/>
  <c r="A3839" i="6"/>
  <c r="A3974" i="6"/>
  <c r="A4067" i="6"/>
  <c r="A3699" i="6"/>
  <c r="A4048" i="6"/>
  <c r="A421" i="6"/>
  <c r="A654" i="6"/>
  <c r="A139" i="6"/>
  <c r="A4071" i="6"/>
  <c r="A3640" i="6"/>
  <c r="A140" i="6"/>
  <c r="A3454" i="6"/>
  <c r="A3514" i="6"/>
  <c r="A3646" i="6"/>
  <c r="A3346" i="6"/>
  <c r="A3505" i="6"/>
  <c r="A3578" i="6"/>
  <c r="A3731" i="6"/>
  <c r="A4087" i="6"/>
  <c r="A3225" i="6"/>
  <c r="A3546" i="6"/>
  <c r="A3831" i="6"/>
  <c r="A3039" i="6"/>
  <c r="A3007" i="6"/>
  <c r="A2980" i="6"/>
  <c r="A3282" i="6"/>
  <c r="A3859" i="6"/>
  <c r="A3993" i="6"/>
  <c r="A3621" i="6"/>
  <c r="A3076" i="6"/>
  <c r="A3261" i="6"/>
  <c r="A3651" i="6"/>
  <c r="A3212" i="6"/>
  <c r="A2944" i="6"/>
  <c r="A2928" i="6"/>
  <c r="A3960" i="6"/>
  <c r="A3371" i="6"/>
  <c r="A2847" i="6"/>
  <c r="A3399" i="6"/>
  <c r="A3158" i="6"/>
  <c r="A3060" i="6"/>
  <c r="A3610" i="6"/>
  <c r="A4022" i="6"/>
  <c r="A3826" i="6"/>
  <c r="A3783" i="6"/>
  <c r="A3678" i="6"/>
  <c r="A3898" i="6"/>
  <c r="A3551" i="6"/>
  <c r="A4088" i="6"/>
  <c r="A830" i="6"/>
  <c r="A302" i="6"/>
  <c r="A3030" i="6"/>
  <c r="A3645" i="6"/>
  <c r="A3422" i="6"/>
  <c r="A3325" i="6"/>
  <c r="A3357" i="6"/>
  <c r="A3087" i="6"/>
  <c r="A3183" i="6"/>
  <c r="A3366" i="6"/>
  <c r="A3615" i="6"/>
  <c r="A3949" i="6"/>
  <c r="A3583" i="6"/>
  <c r="A3735" i="6"/>
  <c r="A3552" i="6"/>
  <c r="A3694" i="6"/>
  <c r="A3740" i="6"/>
  <c r="A4011" i="6"/>
  <c r="A3419" i="6"/>
  <c r="A3193" i="6"/>
  <c r="A3595" i="6"/>
  <c r="A4052" i="6"/>
  <c r="A3330" i="6"/>
  <c r="A4069" i="6"/>
  <c r="A3983" i="6"/>
  <c r="A3071" i="6"/>
  <c r="A3337" i="6"/>
  <c r="A3266" i="6"/>
  <c r="A3862" i="6"/>
  <c r="A1607" i="6"/>
  <c r="A3932" i="6"/>
  <c r="A477" i="6"/>
  <c r="A135" i="6"/>
  <c r="A1314" i="6"/>
  <c r="A3563" i="6"/>
  <c r="A3273" i="6"/>
  <c r="A3642" i="6"/>
  <c r="A3521" i="6"/>
  <c r="A3658" i="6"/>
  <c r="A3900" i="6"/>
  <c r="A2622" i="6"/>
  <c r="A3483" i="6"/>
  <c r="A3530" i="6"/>
  <c r="A3779" i="6"/>
  <c r="A4059" i="6"/>
  <c r="A1629" i="6"/>
  <c r="A398" i="6"/>
  <c r="A1300" i="6"/>
  <c r="A3589" i="6"/>
  <c r="A3103" i="6"/>
  <c r="A3644" i="6"/>
  <c r="A3135" i="6"/>
  <c r="A3046" i="6"/>
  <c r="A3846" i="6"/>
  <c r="A2921" i="6"/>
  <c r="A3373" i="6"/>
  <c r="A3372" i="6"/>
  <c r="A3919" i="6"/>
  <c r="A4072" i="6"/>
  <c r="A1576" i="6"/>
  <c r="B2839" i="6" l="1"/>
  <c r="B2504" i="6"/>
  <c r="B1238" i="6"/>
  <c r="B2651" i="6"/>
  <c r="B3585" i="6"/>
  <c r="B2818" i="6"/>
  <c r="B2803" i="6"/>
  <c r="B2416" i="6"/>
  <c r="B3424" i="6"/>
  <c r="B3562" i="6"/>
  <c r="B3275" i="6"/>
  <c r="B2549" i="6"/>
  <c r="B3863" i="6"/>
  <c r="B662" i="6"/>
  <c r="B3621" i="6"/>
  <c r="B3222" i="6"/>
  <c r="B3930" i="6"/>
  <c r="B3895" i="6"/>
  <c r="B3498" i="6"/>
  <c r="B2237" i="6"/>
  <c r="B2687" i="6"/>
  <c r="B2228" i="6"/>
  <c r="B2921" i="6"/>
  <c r="B2970" i="6"/>
  <c r="B2652" i="6"/>
  <c r="B3164" i="6"/>
  <c r="B3318" i="6"/>
  <c r="B3410" i="6"/>
  <c r="B3801" i="6"/>
  <c r="B3053" i="6"/>
  <c r="B2936" i="6"/>
  <c r="B2838" i="6"/>
  <c r="B1625" i="6"/>
  <c r="B3171" i="6"/>
  <c r="B3374" i="6"/>
  <c r="B3885" i="6"/>
  <c r="B3230" i="6"/>
  <c r="B2543" i="6"/>
  <c r="B3737" i="6"/>
  <c r="B2224" i="6"/>
  <c r="B3096" i="6"/>
  <c r="B3921" i="6"/>
  <c r="B3140" i="6"/>
  <c r="B2528" i="6"/>
  <c r="B3316" i="6"/>
  <c r="B4053" i="6"/>
  <c r="B2367" i="6"/>
  <c r="B3599" i="6"/>
  <c r="B2833" i="6"/>
  <c r="B3810" i="6"/>
  <c r="B511" i="6"/>
  <c r="B2350" i="6"/>
  <c r="B2444" i="6"/>
  <c r="B3948" i="6"/>
  <c r="B3433" i="6"/>
  <c r="B3870" i="6"/>
  <c r="B2542" i="6"/>
  <c r="B1763" i="6"/>
  <c r="B2637" i="6"/>
  <c r="B2496" i="6"/>
  <c r="B3720" i="6"/>
  <c r="B2220" i="6"/>
  <c r="B4019" i="6"/>
  <c r="B3726" i="6"/>
  <c r="B2922" i="6"/>
  <c r="B3576" i="6"/>
  <c r="B2817" i="6"/>
  <c r="B1269" i="6"/>
  <c r="B2418" i="6"/>
  <c r="B3690" i="6"/>
  <c r="B2907" i="6"/>
  <c r="B2183" i="6"/>
  <c r="B3086" i="6"/>
  <c r="B3760" i="6"/>
  <c r="B1425" i="6"/>
  <c r="B3447" i="6"/>
  <c r="B2666" i="6"/>
  <c r="B2500" i="6"/>
  <c r="B3468" i="6"/>
  <c r="B3630" i="6"/>
  <c r="B3279" i="6"/>
  <c r="B3384" i="6"/>
  <c r="B3046" i="6"/>
  <c r="B3983" i="6"/>
  <c r="B3740" i="6"/>
  <c r="B3589" i="6"/>
  <c r="B3195" i="6"/>
  <c r="B3449" i="6"/>
  <c r="B3601" i="6"/>
  <c r="B3743" i="6"/>
  <c r="B3984" i="6"/>
  <c r="B3059" i="6"/>
  <c r="B2357" i="6"/>
  <c r="B1581" i="6"/>
  <c r="B2373" i="6"/>
  <c r="B3051" i="6"/>
  <c r="B3273" i="6"/>
  <c r="B3766" i="6"/>
  <c r="B4070" i="6"/>
  <c r="B2112" i="6"/>
  <c r="B2463" i="6"/>
  <c r="B2598" i="6"/>
  <c r="B2744" i="6"/>
  <c r="B2868" i="6"/>
  <c r="B2996" i="6"/>
  <c r="B3375" i="6"/>
  <c r="B3505" i="6"/>
  <c r="B3659" i="6"/>
  <c r="B3843" i="6"/>
  <c r="B4017" i="6"/>
  <c r="B2307" i="6"/>
  <c r="B2435" i="6"/>
  <c r="B3113" i="6"/>
  <c r="B3335" i="6"/>
  <c r="B3946" i="6"/>
  <c r="B1420" i="6"/>
  <c r="B2372" i="6"/>
  <c r="B3042" i="6"/>
  <c r="B3272" i="6"/>
  <c r="B3765" i="6"/>
  <c r="B2019" i="6"/>
  <c r="B2163" i="6"/>
  <c r="B2494" i="6"/>
  <c r="B2625" i="6"/>
  <c r="B2775" i="6"/>
  <c r="B2895" i="6"/>
  <c r="B3021" i="6"/>
  <c r="B3406" i="6"/>
  <c r="B3558" i="6"/>
  <c r="B3686" i="6"/>
  <c r="B3864" i="6"/>
  <c r="B4094" i="6"/>
  <c r="B2488" i="6"/>
  <c r="B2406" i="6"/>
  <c r="B3084" i="6"/>
  <c r="B3306" i="6"/>
  <c r="B3775" i="6"/>
  <c r="B565" i="6"/>
  <c r="B2161" i="6"/>
  <c r="B2454" i="6"/>
  <c r="B2615" i="6"/>
  <c r="B2735" i="6"/>
  <c r="B2885" i="6"/>
  <c r="B3008" i="6"/>
  <c r="B3396" i="6"/>
  <c r="B3548" i="6"/>
  <c r="B3676" i="6"/>
  <c r="B3910" i="6"/>
  <c r="B4040" i="6"/>
  <c r="B2162" i="6"/>
  <c r="B2458" i="6"/>
  <c r="B2624" i="6"/>
  <c r="B2771" i="6"/>
  <c r="B2894" i="6"/>
  <c r="B3017" i="6"/>
  <c r="B3397" i="6"/>
  <c r="B3549" i="6"/>
  <c r="B3677" i="6"/>
  <c r="B3912" i="6"/>
  <c r="B4039" i="6"/>
  <c r="B1451" i="6"/>
  <c r="B2345" i="6"/>
  <c r="B3145" i="6"/>
  <c r="B3253" i="6"/>
  <c r="B3538" i="6"/>
  <c r="B4030" i="6"/>
  <c r="B793" i="6"/>
  <c r="B2211" i="6"/>
  <c r="B2562" i="6"/>
  <c r="B2690" i="6"/>
  <c r="B3220" i="6"/>
  <c r="B3481" i="6"/>
  <c r="B3633" i="6"/>
  <c r="B3833" i="6"/>
  <c r="B3981" i="6"/>
  <c r="B3281" i="6"/>
  <c r="B2725" i="6"/>
  <c r="B2452" i="6"/>
  <c r="B2405" i="6"/>
  <c r="B3083" i="6"/>
  <c r="B3305" i="6"/>
  <c r="B3798" i="6"/>
  <c r="B918" i="6"/>
  <c r="B2176" i="6"/>
  <c r="B2514" i="6"/>
  <c r="B2630" i="6"/>
  <c r="B2795" i="6"/>
  <c r="B2900" i="6"/>
  <c r="B3213" i="6"/>
  <c r="B3411" i="6"/>
  <c r="B3563" i="6"/>
  <c r="B3691" i="6"/>
  <c r="B3865" i="6"/>
  <c r="B1920" i="6"/>
  <c r="B2339" i="6"/>
  <c r="B2559" i="6"/>
  <c r="B3239" i="6"/>
  <c r="B3503" i="6"/>
  <c r="B4032" i="6"/>
  <c r="B2221" i="6"/>
  <c r="B2404" i="6"/>
  <c r="B3074" i="6"/>
  <c r="B3304" i="6"/>
  <c r="B3797" i="6"/>
  <c r="B1264" i="6"/>
  <c r="B2216" i="6"/>
  <c r="B2548" i="6"/>
  <c r="B2657" i="6"/>
  <c r="B2823" i="6"/>
  <c r="B2927" i="6"/>
  <c r="B3186" i="6"/>
  <c r="B3438" i="6"/>
  <c r="B3590" i="6"/>
  <c r="B3714" i="6"/>
  <c r="B3882" i="6"/>
  <c r="B1925" i="6"/>
  <c r="B2310" i="6"/>
  <c r="B2438" i="6"/>
  <c r="B3116" i="6"/>
  <c r="B3338" i="6"/>
  <c r="B3807" i="6"/>
  <c r="B1239" i="6"/>
  <c r="B2208" i="6"/>
  <c r="B2538" i="6"/>
  <c r="B2647" i="6"/>
  <c r="B2813" i="6"/>
  <c r="B2917" i="6"/>
  <c r="B3148" i="6"/>
  <c r="B3428" i="6"/>
  <c r="B3580" i="6"/>
  <c r="B3721" i="6"/>
  <c r="B3925" i="6"/>
  <c r="B328" i="6"/>
  <c r="B2212" i="6"/>
  <c r="B2539" i="6"/>
  <c r="B2656" i="6"/>
  <c r="B2822" i="6"/>
  <c r="B2926" i="6"/>
  <c r="B3184" i="6"/>
  <c r="B3429" i="6"/>
  <c r="B3581" i="6"/>
  <c r="B3725" i="6"/>
  <c r="B3858" i="6"/>
  <c r="B4085" i="6"/>
  <c r="B1402" i="6"/>
  <c r="B2377" i="6"/>
  <c r="B3055" i="6"/>
  <c r="B3285" i="6"/>
  <c r="B3770" i="6"/>
  <c r="B4074" i="6"/>
  <c r="B2227" i="6"/>
  <c r="B2234" i="6"/>
  <c r="B2594" i="6"/>
  <c r="B2728" i="6"/>
  <c r="B3168" i="6"/>
  <c r="B3417" i="6"/>
  <c r="B3569" i="6"/>
  <c r="B3697" i="6"/>
  <c r="B3919" i="6"/>
  <c r="B2381" i="6"/>
  <c r="B2193" i="6"/>
  <c r="B1233" i="6"/>
  <c r="B2341" i="6"/>
  <c r="B2789" i="6"/>
  <c r="B3241" i="6"/>
  <c r="B3511" i="6"/>
  <c r="B4026" i="6"/>
  <c r="B1883" i="6"/>
  <c r="B2293" i="6"/>
  <c r="B2566" i="6"/>
  <c r="B2694" i="6"/>
  <c r="B2836" i="6"/>
  <c r="B2964" i="6"/>
  <c r="B3162" i="6"/>
  <c r="B3475" i="6"/>
  <c r="B3627" i="6"/>
  <c r="B3795" i="6"/>
  <c r="B3982" i="6"/>
  <c r="B2217" i="6"/>
  <c r="B2403" i="6"/>
  <c r="B3081" i="6"/>
  <c r="B3303" i="6"/>
  <c r="B3796" i="6"/>
  <c r="B1476" i="6"/>
  <c r="B2340" i="6"/>
  <c r="B2785" i="6"/>
  <c r="B3240" i="6"/>
  <c r="B3507" i="6"/>
  <c r="B4058" i="6"/>
  <c r="B2255" i="6"/>
  <c r="B2262" i="6"/>
  <c r="B2593" i="6"/>
  <c r="B2724" i="6"/>
  <c r="B2863" i="6"/>
  <c r="B2991" i="6"/>
  <c r="B3364" i="6"/>
  <c r="B3514" i="6"/>
  <c r="B3654" i="6"/>
  <c r="B3838" i="6"/>
  <c r="B4007" i="6"/>
  <c r="B1555" i="6"/>
  <c r="B2374" i="6"/>
  <c r="B3052" i="6"/>
  <c r="B3274" i="6"/>
  <c r="B3750" i="6"/>
  <c r="B4060" i="6"/>
  <c r="B2247" i="6"/>
  <c r="B2254" i="6"/>
  <c r="B2583" i="6"/>
  <c r="B2711" i="6"/>
  <c r="B2853" i="6"/>
  <c r="B2981" i="6"/>
  <c r="B3232" i="6"/>
  <c r="B3492" i="6"/>
  <c r="B3644" i="6"/>
  <c r="B3828" i="6"/>
  <c r="B3987" i="6"/>
  <c r="B2251" i="6"/>
  <c r="B2258" i="6"/>
  <c r="B2592" i="6"/>
  <c r="B2720" i="6"/>
  <c r="B2862" i="6"/>
  <c r="B2990" i="6"/>
  <c r="B3236" i="6"/>
  <c r="B3493" i="6"/>
  <c r="B3645" i="6"/>
  <c r="B3829" i="6"/>
  <c r="B3973" i="6"/>
  <c r="B310" i="6"/>
  <c r="B2313" i="6"/>
  <c r="B2441" i="6"/>
  <c r="B3119" i="6"/>
  <c r="B3349" i="6"/>
  <c r="B3944" i="6"/>
  <c r="B3500" i="6"/>
  <c r="B3806" i="6"/>
  <c r="B3115" i="6"/>
  <c r="B2268" i="6"/>
  <c r="B2932" i="6"/>
  <c r="B3734" i="6"/>
  <c r="B3049" i="6"/>
  <c r="B2308" i="6"/>
  <c r="B3947" i="6"/>
  <c r="B2689" i="6"/>
  <c r="B3470" i="6"/>
  <c r="B1732" i="6"/>
  <c r="B3515" i="6"/>
  <c r="B2489" i="6"/>
  <c r="B3175" i="6"/>
  <c r="B3927" i="6"/>
  <c r="B2688" i="6"/>
  <c r="B3461" i="6"/>
  <c r="B1204" i="6"/>
  <c r="B3317" i="6"/>
  <c r="B2156" i="6"/>
  <c r="B2626" i="6"/>
  <c r="B3018" i="6"/>
  <c r="B2960" i="6"/>
  <c r="B3219" i="6"/>
  <c r="B3471" i="6"/>
  <c r="B3623" i="6"/>
  <c r="B3831" i="6"/>
  <c r="B3977" i="6"/>
  <c r="B1400" i="6"/>
  <c r="B2391" i="6"/>
  <c r="B3077" i="6"/>
  <c r="B3299" i="6"/>
  <c r="B3784" i="6"/>
  <c r="B4080" i="6"/>
  <c r="B2312" i="6"/>
  <c r="B2440" i="6"/>
  <c r="B3110" i="6"/>
  <c r="B3340" i="6"/>
  <c r="B3943" i="6"/>
  <c r="B1242" i="6"/>
  <c r="B2264" i="6"/>
  <c r="B2552" i="6"/>
  <c r="B2661" i="6"/>
  <c r="B2827" i="6"/>
  <c r="B2931" i="6"/>
  <c r="B3234" i="6"/>
  <c r="B3434" i="6"/>
  <c r="B3586" i="6"/>
  <c r="B3730" i="6"/>
  <c r="B3894" i="6"/>
  <c r="B610" i="6"/>
  <c r="B2314" i="6"/>
  <c r="B2442" i="6"/>
  <c r="B3120" i="6"/>
  <c r="B3342" i="6"/>
  <c r="B3953" i="6"/>
  <c r="B1080" i="6"/>
  <c r="B2215" i="6"/>
  <c r="B2505" i="6"/>
  <c r="B2675" i="6"/>
  <c r="B2750" i="6"/>
  <c r="B2945" i="6"/>
  <c r="B3159" i="6"/>
  <c r="B3448" i="6"/>
  <c r="B3600" i="6"/>
  <c r="B3739" i="6"/>
  <c r="B3976" i="6"/>
  <c r="B891" i="6"/>
  <c r="B2219" i="6"/>
  <c r="B2509" i="6"/>
  <c r="B2676" i="6"/>
  <c r="B2754" i="6"/>
  <c r="B2946" i="6"/>
  <c r="B3227" i="6"/>
  <c r="B3457" i="6"/>
  <c r="B3609" i="6"/>
  <c r="B3728" i="6"/>
  <c r="B3966" i="6"/>
  <c r="B3123" i="6"/>
  <c r="B4078" i="6"/>
  <c r="B2152" i="6"/>
  <c r="B3665" i="6"/>
  <c r="B3131" i="6"/>
  <c r="B3337" i="6"/>
  <c r="B2553" i="6"/>
  <c r="B3139" i="6"/>
  <c r="B3887" i="6"/>
  <c r="B3271" i="6"/>
  <c r="B2436" i="6"/>
  <c r="B706" i="6"/>
  <c r="B3014" i="6"/>
  <c r="B3622" i="6"/>
  <c r="B2342" i="6"/>
  <c r="B3957" i="6"/>
  <c r="B2679" i="6"/>
  <c r="B3460" i="6"/>
  <c r="B1202" i="6"/>
  <c r="B3010" i="6"/>
  <c r="B3613" i="6"/>
  <c r="B2468" i="6"/>
  <c r="B3802" i="6"/>
  <c r="B2188" i="6"/>
  <c r="B2658" i="6"/>
  <c r="B2864" i="6"/>
  <c r="B2992" i="6"/>
  <c r="B3368" i="6"/>
  <c r="B3518" i="6"/>
  <c r="B3655" i="6"/>
  <c r="B3900" i="6"/>
  <c r="B4043" i="6"/>
  <c r="B2295" i="6"/>
  <c r="B2423" i="6"/>
  <c r="B3109" i="6"/>
  <c r="B3331" i="6"/>
  <c r="B3931" i="6"/>
  <c r="B1768" i="6"/>
  <c r="B2344" i="6"/>
  <c r="B3141" i="6"/>
  <c r="B3244" i="6"/>
  <c r="B3529" i="6"/>
  <c r="B4029" i="6"/>
  <c r="B1465" i="6"/>
  <c r="B2289" i="6"/>
  <c r="B2565" i="6"/>
  <c r="B2693" i="6"/>
  <c r="B3030" i="6"/>
  <c r="B2963" i="6"/>
  <c r="B3158" i="6"/>
  <c r="B3466" i="6"/>
  <c r="B3618" i="6"/>
  <c r="B3818" i="6"/>
  <c r="B3967" i="6"/>
  <c r="B1576" i="6"/>
  <c r="B2346" i="6"/>
  <c r="B3149" i="6"/>
  <c r="B3246" i="6"/>
  <c r="B3531" i="6"/>
  <c r="B4048" i="6"/>
  <c r="B2263" i="6"/>
  <c r="B2238" i="6"/>
  <c r="B2579" i="6"/>
  <c r="B2707" i="6"/>
  <c r="B2849" i="6"/>
  <c r="B2977" i="6"/>
  <c r="B3182" i="6"/>
  <c r="B3480" i="6"/>
  <c r="B3632" i="6"/>
  <c r="B3832" i="6"/>
  <c r="B3995" i="6"/>
  <c r="B2235" i="6"/>
  <c r="B2242" i="6"/>
  <c r="B2580" i="6"/>
  <c r="B2708" i="6"/>
  <c r="B2850" i="6"/>
  <c r="B2978" i="6"/>
  <c r="B3378" i="6"/>
  <c r="B3489" i="6"/>
  <c r="B3641" i="6"/>
  <c r="B3841" i="6"/>
  <c r="B3997" i="6"/>
  <c r="B3345" i="6"/>
  <c r="B424" i="6"/>
  <c r="B2184" i="6"/>
  <c r="B2529" i="6"/>
  <c r="B2638" i="6"/>
  <c r="B2804" i="6"/>
  <c r="B3385" i="6"/>
  <c r="B4034" i="6"/>
  <c r="B2437" i="6"/>
  <c r="B703" i="6"/>
  <c r="B2828" i="6"/>
  <c r="B2371" i="6"/>
  <c r="B4076" i="6"/>
  <c r="B3336" i="6"/>
  <c r="B2561" i="6"/>
  <c r="B3215" i="6"/>
  <c r="B3968" i="6"/>
  <c r="B3242" i="6"/>
  <c r="B2233" i="6"/>
  <c r="B2949" i="6"/>
  <c r="B3708" i="6"/>
  <c r="B2493" i="6"/>
  <c r="B3211" i="6"/>
  <c r="B3928" i="6"/>
  <c r="B3087" i="6"/>
  <c r="B1752" i="6"/>
  <c r="B2541" i="6"/>
  <c r="B2824" i="6"/>
  <c r="B2928" i="6"/>
  <c r="B3190" i="6"/>
  <c r="B3439" i="6"/>
  <c r="B3591" i="6"/>
  <c r="B3735" i="6"/>
  <c r="B3972" i="6"/>
  <c r="B126" i="6"/>
  <c r="B2359" i="6"/>
  <c r="B3045" i="6"/>
  <c r="B3267" i="6"/>
  <c r="B3752" i="6"/>
  <c r="B4045" i="6"/>
  <c r="B2464" i="6"/>
  <c r="B2408" i="6"/>
  <c r="B3078" i="6"/>
  <c r="B3308" i="6"/>
  <c r="B3793" i="6"/>
  <c r="B390" i="6"/>
  <c r="B2175" i="6"/>
  <c r="B2510" i="6"/>
  <c r="B2629" i="6"/>
  <c r="B2791" i="6"/>
  <c r="B2899" i="6"/>
  <c r="B3209" i="6"/>
  <c r="B3402" i="6"/>
  <c r="B3554" i="6"/>
  <c r="B3682" i="6"/>
  <c r="B3905" i="6"/>
  <c r="B829" i="6"/>
  <c r="B2472" i="6"/>
  <c r="B2410" i="6"/>
  <c r="B3088" i="6"/>
  <c r="B3310" i="6"/>
  <c r="B3811" i="6"/>
  <c r="B825" i="6"/>
  <c r="B2192" i="6"/>
  <c r="B2534" i="6"/>
  <c r="B2643" i="6"/>
  <c r="B2809" i="6"/>
  <c r="B2913" i="6"/>
  <c r="B3233" i="6"/>
  <c r="B3416" i="6"/>
  <c r="B3568" i="6"/>
  <c r="B3696" i="6"/>
  <c r="B3917" i="6"/>
  <c r="B1207" i="6"/>
  <c r="B2196" i="6"/>
  <c r="B2535" i="6"/>
  <c r="B2644" i="6"/>
  <c r="B2810" i="6"/>
  <c r="B2914" i="6"/>
  <c r="B3198" i="6"/>
  <c r="B3425" i="6"/>
  <c r="B3577" i="6"/>
  <c r="B3741" i="6"/>
  <c r="B3874" i="6"/>
  <c r="B2445" i="6"/>
  <c r="B4069" i="6"/>
  <c r="B2243" i="6"/>
  <c r="B2218" i="6"/>
  <c r="B2574" i="6"/>
  <c r="B2702" i="6"/>
  <c r="B2309" i="6"/>
  <c r="B48" i="6"/>
  <c r="B2959" i="6"/>
  <c r="B2766" i="6"/>
  <c r="B3712" i="6"/>
  <c r="B2779" i="6"/>
  <c r="B3559" i="6"/>
  <c r="B2327" i="6"/>
  <c r="B3958" i="6"/>
  <c r="B3276" i="6"/>
  <c r="B2459" i="6"/>
  <c r="B2995" i="6"/>
  <c r="B3850" i="6"/>
  <c r="B3056" i="6"/>
  <c r="B2157" i="6"/>
  <c r="B2881" i="6"/>
  <c r="B3664" i="6"/>
  <c r="B2519" i="6"/>
  <c r="B3023" i="6"/>
  <c r="B3920" i="6"/>
  <c r="B2195" i="6"/>
  <c r="B2670" i="6"/>
  <c r="B2876" i="6"/>
  <c r="B3004" i="6"/>
  <c r="B3387" i="6"/>
  <c r="B3508" i="6"/>
  <c r="B3667" i="6"/>
  <c r="B3851" i="6"/>
  <c r="B4035" i="6"/>
  <c r="B2315" i="6"/>
  <c r="B2443" i="6"/>
  <c r="B3121" i="6"/>
  <c r="B3343" i="6"/>
  <c r="B3954" i="6"/>
  <c r="B894" i="6"/>
  <c r="B2380" i="6"/>
  <c r="B3050" i="6"/>
  <c r="B3280" i="6"/>
  <c r="B3773" i="6"/>
  <c r="B1102" i="6"/>
  <c r="B2171" i="6"/>
  <c r="B2524" i="6"/>
  <c r="B2633" i="6"/>
  <c r="B2799" i="6"/>
  <c r="B2903" i="6"/>
  <c r="B3193" i="6"/>
  <c r="B3414" i="6"/>
  <c r="B3566" i="6"/>
  <c r="B3694" i="6"/>
  <c r="B3877" i="6"/>
  <c r="B566" i="6"/>
  <c r="B2520" i="6"/>
  <c r="B2414" i="6"/>
  <c r="B3092" i="6"/>
  <c r="B3314" i="6"/>
  <c r="B3783" i="6"/>
  <c r="B750" i="6"/>
  <c r="B2169" i="6"/>
  <c r="B2486" i="6"/>
  <c r="B2623" i="6"/>
  <c r="B2767" i="6"/>
  <c r="B2893" i="6"/>
  <c r="B3013" i="6"/>
  <c r="B3404" i="6"/>
  <c r="B3556" i="6"/>
  <c r="B3684" i="6"/>
  <c r="B3926" i="6"/>
  <c r="B4092" i="6"/>
  <c r="B2170" i="6"/>
  <c r="B2490" i="6"/>
  <c r="B2632" i="6"/>
  <c r="B2798" i="6"/>
  <c r="B2902" i="6"/>
  <c r="B3189" i="6"/>
  <c r="B3405" i="6"/>
  <c r="B3557" i="6"/>
  <c r="B3685" i="6"/>
  <c r="B3860" i="6"/>
  <c r="B4042" i="6"/>
  <c r="B46" i="6"/>
  <c r="B2353" i="6"/>
  <c r="B3177" i="6"/>
  <c r="B3261" i="6"/>
  <c r="B3715" i="6"/>
  <c r="B4047" i="6"/>
  <c r="B1075" i="6"/>
  <c r="B3940" i="6"/>
  <c r="B3764" i="6"/>
  <c r="B3748" i="6"/>
  <c r="B3612" i="6"/>
  <c r="B2409" i="6"/>
  <c r="B2896" i="6"/>
  <c r="B3687" i="6"/>
  <c r="B2733" i="6"/>
  <c r="B45" i="6"/>
  <c r="B3761" i="6"/>
  <c r="B2597" i="6"/>
  <c r="B3379" i="6"/>
  <c r="B4018" i="6"/>
  <c r="B3278" i="6"/>
  <c r="B2515" i="6"/>
  <c r="B3019" i="6"/>
  <c r="B3902" i="6"/>
  <c r="B2612" i="6"/>
  <c r="B3393" i="6"/>
  <c r="B4089" i="6"/>
  <c r="B2495" i="6"/>
  <c r="B2776" i="6"/>
  <c r="B2908" i="6"/>
  <c r="B3144" i="6"/>
  <c r="B3419" i="6"/>
  <c r="B3571" i="6"/>
  <c r="B3699" i="6"/>
  <c r="B3907" i="6"/>
  <c r="B2347" i="6"/>
  <c r="B3153" i="6"/>
  <c r="B3247" i="6"/>
  <c r="B3532" i="6"/>
  <c r="B4049" i="6"/>
  <c r="B2480" i="6"/>
  <c r="B2412" i="6"/>
  <c r="B3082" i="6"/>
  <c r="B3312" i="6"/>
  <c r="B3805" i="6"/>
  <c r="B422" i="6"/>
  <c r="B2248" i="6"/>
  <c r="B2556" i="6"/>
  <c r="B2665" i="6"/>
  <c r="B2831" i="6"/>
  <c r="B2935" i="6"/>
  <c r="B3218" i="6"/>
  <c r="B3446" i="6"/>
  <c r="B3598" i="6"/>
  <c r="B3746" i="6"/>
  <c r="B3890" i="6"/>
  <c r="B838" i="6"/>
  <c r="B2318" i="6"/>
  <c r="B2446" i="6"/>
  <c r="B3124" i="6"/>
  <c r="B3346" i="6"/>
  <c r="B3933" i="6"/>
  <c r="B518" i="6"/>
  <c r="B2240" i="6"/>
  <c r="B2546" i="6"/>
  <c r="B2655" i="6"/>
  <c r="B2821" i="6"/>
  <c r="B2925" i="6"/>
  <c r="B3180" i="6"/>
  <c r="B3436" i="6"/>
  <c r="B3588" i="6"/>
  <c r="B3706" i="6"/>
  <c r="B3880" i="6"/>
  <c r="B561" i="6"/>
  <c r="B2244" i="6"/>
  <c r="B2547" i="6"/>
  <c r="B2664" i="6"/>
  <c r="B2830" i="6"/>
  <c r="B2934" i="6"/>
  <c r="B3214" i="6"/>
  <c r="B3437" i="6"/>
  <c r="B3710" i="6"/>
  <c r="B3881" i="6"/>
  <c r="B4093" i="6"/>
  <c r="B1913" i="6"/>
  <c r="B2385" i="6"/>
  <c r="B3063" i="6"/>
  <c r="B3293" i="6"/>
  <c r="B3778" i="6"/>
  <c r="B4082" i="6"/>
  <c r="B3904" i="6"/>
  <c r="B3443" i="6"/>
  <c r="B2241" i="6"/>
  <c r="B1595" i="6"/>
  <c r="B2958" i="6"/>
  <c r="B2466" i="6"/>
  <c r="B3407" i="6"/>
  <c r="B1005" i="6"/>
  <c r="B3519" i="6"/>
  <c r="B2271" i="6"/>
  <c r="B2867" i="6"/>
  <c r="B3650" i="6"/>
  <c r="B2378" i="6"/>
  <c r="B4083" i="6"/>
  <c r="B2796" i="6"/>
  <c r="B3525" i="6"/>
  <c r="B2158" i="6"/>
  <c r="B2882" i="6"/>
  <c r="B3673" i="6"/>
  <c r="B892" i="6"/>
  <c r="B2606" i="6"/>
  <c r="B2844" i="6"/>
  <c r="B2972" i="6"/>
  <c r="B3196" i="6"/>
  <c r="B3483" i="6"/>
  <c r="B3635" i="6"/>
  <c r="B3819" i="6"/>
  <c r="B3969" i="6"/>
  <c r="B2476" i="6"/>
  <c r="B2411" i="6"/>
  <c r="B3089" i="6"/>
  <c r="B3311" i="6"/>
  <c r="B3804" i="6"/>
  <c r="B209" i="6"/>
  <c r="B2348" i="6"/>
  <c r="B2560" i="6"/>
  <c r="B3248" i="6"/>
  <c r="B3533" i="6"/>
  <c r="B4077" i="6"/>
  <c r="B2287" i="6"/>
  <c r="B2475" i="6"/>
  <c r="B2601" i="6"/>
  <c r="B2756" i="6"/>
  <c r="B2871" i="6"/>
  <c r="B2999" i="6"/>
  <c r="B3382" i="6"/>
  <c r="B3517" i="6"/>
  <c r="B3662" i="6"/>
  <c r="B3846" i="6"/>
  <c r="B4006" i="6"/>
  <c r="B1946" i="6"/>
  <c r="B2382" i="6"/>
  <c r="B3060" i="6"/>
  <c r="B3282" i="6"/>
  <c r="B3751" i="6"/>
  <c r="B4071" i="6"/>
  <c r="B2279" i="6"/>
  <c r="B2286" i="6"/>
  <c r="B2591" i="6"/>
  <c r="B2719" i="6"/>
  <c r="B2861" i="6"/>
  <c r="B2989" i="6"/>
  <c r="B3373" i="6"/>
  <c r="B3506" i="6"/>
  <c r="B3652" i="6"/>
  <c r="B3836" i="6"/>
  <c r="B4003" i="6"/>
  <c r="B2283" i="6"/>
  <c r="B2290" i="6"/>
  <c r="B2600" i="6"/>
  <c r="B2752" i="6"/>
  <c r="B2870" i="6"/>
  <c r="B2998" i="6"/>
  <c r="B3377" i="6"/>
  <c r="B3510" i="6"/>
  <c r="B3653" i="6"/>
  <c r="B3837" i="6"/>
  <c r="B3989" i="6"/>
  <c r="B1737" i="6"/>
  <c r="B2321" i="6"/>
  <c r="B2741" i="6"/>
  <c r="B3127" i="6"/>
  <c r="B3357" i="6"/>
  <c r="B3952" i="6"/>
  <c r="B699" i="6"/>
  <c r="B3996" i="6"/>
  <c r="B3817" i="6"/>
  <c r="B3617" i="6"/>
  <c r="B3465" i="6"/>
  <c r="B3154" i="6"/>
  <c r="B2954" i="6"/>
  <c r="B2786" i="6"/>
  <c r="B2684" i="6"/>
  <c r="B2834" i="6"/>
  <c r="B2253" i="6"/>
  <c r="B1881" i="6"/>
  <c r="B3988" i="6"/>
  <c r="B3724" i="6"/>
  <c r="B3608" i="6"/>
  <c r="B3456" i="6"/>
  <c r="B3191" i="6"/>
  <c r="B2953" i="6"/>
  <c r="B2782" i="6"/>
  <c r="B2683" i="6"/>
  <c r="B2832" i="6"/>
  <c r="B2249" i="6"/>
  <c r="B1720" i="6"/>
  <c r="B3961" i="6"/>
  <c r="B3350" i="6"/>
  <c r="B3128" i="6"/>
  <c r="B2745" i="6"/>
  <c r="B2322" i="6"/>
  <c r="B1001" i="6"/>
  <c r="B3992" i="6"/>
  <c r="B3713" i="6"/>
  <c r="B3594" i="6"/>
  <c r="B3442" i="6"/>
  <c r="B3167" i="6"/>
  <c r="B2939" i="6"/>
  <c r="B2726" i="6"/>
  <c r="B2669" i="6"/>
  <c r="B2449" i="6"/>
  <c r="B2191" i="6"/>
  <c r="B1300" i="6"/>
  <c r="B3951" i="6"/>
  <c r="B3348" i="6"/>
  <c r="B3118" i="6"/>
  <c r="B2448" i="6"/>
  <c r="B2320" i="6"/>
  <c r="B516" i="6"/>
  <c r="B3792" i="6"/>
  <c r="B3307" i="6"/>
  <c r="B3085" i="6"/>
  <c r="B2399" i="6"/>
  <c r="B2201" i="6"/>
  <c r="B3993" i="6"/>
  <c r="B3839" i="6"/>
  <c r="B3631" i="6"/>
  <c r="B3479" i="6"/>
  <c r="B3146" i="6"/>
  <c r="B2968" i="6"/>
  <c r="B2840" i="6"/>
  <c r="B2698" i="6"/>
  <c r="B2570" i="6"/>
  <c r="B2245" i="6"/>
  <c r="B234" i="6"/>
  <c r="B2417" i="6"/>
  <c r="B3744" i="6"/>
  <c r="B2966" i="6"/>
  <c r="B2269" i="6"/>
  <c r="B3620" i="6"/>
  <c r="B3006" i="6"/>
  <c r="B798" i="6"/>
  <c r="B3165" i="6"/>
  <c r="B3814" i="6"/>
  <c r="B2967" i="6"/>
  <c r="B2273" i="6"/>
  <c r="B3114" i="6"/>
  <c r="B3772" i="6"/>
  <c r="B1628" i="6"/>
  <c r="B3451" i="6"/>
  <c r="B2453" i="6"/>
  <c r="B4096" i="6"/>
  <c r="B1169" i="6"/>
  <c r="B2376" i="6"/>
  <c r="B515" i="6"/>
  <c r="B2662" i="6"/>
  <c r="B3595" i="6"/>
  <c r="B4097" i="6"/>
  <c r="B3876" i="6"/>
  <c r="B3681" i="6"/>
  <c r="B3553" i="6"/>
  <c r="B3401" i="6"/>
  <c r="B3028" i="6"/>
  <c r="B2890" i="6"/>
  <c r="B2755" i="6"/>
  <c r="B2620" i="6"/>
  <c r="B2474" i="6"/>
  <c r="B2166" i="6"/>
  <c r="B917" i="6"/>
  <c r="B3918" i="6"/>
  <c r="B3672" i="6"/>
  <c r="B3544" i="6"/>
  <c r="B3392" i="6"/>
  <c r="B3024" i="6"/>
  <c r="B2889" i="6"/>
  <c r="B2751" i="6"/>
  <c r="B2619" i="6"/>
  <c r="B2470" i="6"/>
  <c r="B2165" i="6"/>
  <c r="B1093" i="6"/>
  <c r="B3779" i="6"/>
  <c r="B3286" i="6"/>
  <c r="B3064" i="6"/>
  <c r="B2386" i="6"/>
  <c r="B1395" i="6"/>
  <c r="B4036" i="6"/>
  <c r="B3906" i="6"/>
  <c r="B3658" i="6"/>
  <c r="B3501" i="6"/>
  <c r="B3371" i="6"/>
  <c r="B3003" i="6"/>
  <c r="B2875" i="6"/>
  <c r="B2772" i="6"/>
  <c r="B2605" i="6"/>
  <c r="B2491" i="6"/>
  <c r="B2151" i="6"/>
  <c r="B4081" i="6"/>
  <c r="B3769" i="6"/>
  <c r="B3284" i="6"/>
  <c r="B3054" i="6"/>
  <c r="B2384" i="6"/>
  <c r="B985" i="6"/>
  <c r="B4068" i="6"/>
  <c r="B3528" i="6"/>
  <c r="B3243" i="6"/>
  <c r="B2765" i="6"/>
  <c r="B2335" i="6"/>
  <c r="B478" i="6"/>
  <c r="B3866" i="6"/>
  <c r="B3695" i="6"/>
  <c r="B3567" i="6"/>
  <c r="B3415" i="6"/>
  <c r="B3197" i="6"/>
  <c r="B2904" i="6"/>
  <c r="B2800" i="6"/>
  <c r="B2634" i="6"/>
  <c r="B2498" i="6"/>
  <c r="B2164" i="6"/>
  <c r="B3325" i="6"/>
  <c r="B654" i="6"/>
  <c r="B3469" i="6"/>
  <c r="B2696" i="6"/>
  <c r="B3986" i="6"/>
  <c r="B3207" i="6"/>
  <c r="B2521" i="6"/>
  <c r="B3535" i="6"/>
  <c r="B125" i="6"/>
  <c r="B3478" i="6"/>
  <c r="B2697" i="6"/>
  <c r="B3955" i="6"/>
  <c r="B2316" i="6"/>
  <c r="B3057" i="6"/>
  <c r="B3719" i="6"/>
  <c r="B2940" i="6"/>
  <c r="B3545" i="6"/>
  <c r="B2611" i="6"/>
  <c r="B2740" i="6"/>
  <c r="B3915" i="6"/>
  <c r="B2793" i="6"/>
  <c r="B830" i="6"/>
  <c r="B4016" i="6"/>
  <c r="B3849" i="6"/>
  <c r="B3649" i="6"/>
  <c r="B3497" i="6"/>
  <c r="B3376" i="6"/>
  <c r="B2986" i="6"/>
  <c r="B2858" i="6"/>
  <c r="B2716" i="6"/>
  <c r="B2588" i="6"/>
  <c r="B2274" i="6"/>
  <c r="B2267" i="6"/>
  <c r="B4012" i="6"/>
  <c r="B3840" i="6"/>
  <c r="B3640" i="6"/>
  <c r="B3488" i="6"/>
  <c r="B3216" i="6"/>
  <c r="B2985" i="6"/>
  <c r="B2857" i="6"/>
  <c r="B2715" i="6"/>
  <c r="B2587" i="6"/>
  <c r="B2270" i="6"/>
  <c r="B2077" i="6"/>
  <c r="B4056" i="6"/>
  <c r="B3539" i="6"/>
  <c r="B3254" i="6"/>
  <c r="B3181" i="6"/>
  <c r="B2354" i="6"/>
  <c r="B121" i="6"/>
  <c r="B3826" i="6"/>
  <c r="B3626" i="6"/>
  <c r="B3474" i="6"/>
  <c r="B3192" i="6"/>
  <c r="B2971" i="6"/>
  <c r="B2843" i="6"/>
  <c r="B2701" i="6"/>
  <c r="B2573" i="6"/>
  <c r="B2214" i="6"/>
  <c r="B2044" i="6"/>
  <c r="B4046" i="6"/>
  <c r="B3537" i="6"/>
  <c r="B3252" i="6"/>
  <c r="B3173" i="6"/>
  <c r="B2352" i="6"/>
  <c r="B1322" i="6"/>
  <c r="B3934" i="6"/>
  <c r="B3339" i="6"/>
  <c r="B3117" i="6"/>
  <c r="B2431" i="6"/>
  <c r="B2303" i="6"/>
  <c r="B4067" i="6"/>
  <c r="B3916" i="6"/>
  <c r="B3663" i="6"/>
  <c r="B3521" i="6"/>
  <c r="B3383" i="6"/>
  <c r="B3000" i="6"/>
  <c r="B2872" i="6"/>
  <c r="B2760" i="6"/>
  <c r="B2602" i="6"/>
  <c r="B2266" i="6"/>
  <c r="B2259" i="6"/>
  <c r="B3095" i="6"/>
  <c r="B3994" i="6"/>
  <c r="B3138" i="6"/>
  <c r="B2568" i="6"/>
  <c r="B2957" i="6"/>
  <c r="B2265" i="6"/>
  <c r="B3250" i="6"/>
  <c r="B3964" i="6"/>
  <c r="B3142" i="6"/>
  <c r="B2569" i="6"/>
  <c r="B3344" i="6"/>
  <c r="B4084" i="6"/>
  <c r="B2379" i="6"/>
  <c r="B3603" i="6"/>
  <c r="B2730" i="6"/>
  <c r="B2723" i="6"/>
  <c r="B3771" i="6"/>
  <c r="B4073" i="6"/>
  <c r="B3025" i="6"/>
  <c r="B3106" i="6"/>
  <c r="B3002" i="6"/>
  <c r="B2906" i="6"/>
  <c r="B2874" i="6"/>
  <c r="B2668" i="6"/>
  <c r="B2802" i="6"/>
  <c r="B2938" i="6"/>
  <c r="B2636" i="6"/>
  <c r="B2477" i="6"/>
  <c r="B2722" i="6"/>
  <c r="B2182" i="6"/>
  <c r="B2292" i="6"/>
  <c r="B2527" i="6"/>
  <c r="B3365" i="6"/>
  <c r="B1082" i="6"/>
  <c r="B3892" i="6"/>
  <c r="B3705" i="6"/>
  <c r="B3592" i="6"/>
  <c r="B2937" i="6"/>
  <c r="B2764" i="6"/>
  <c r="B1295" i="6"/>
  <c r="B4075" i="6"/>
  <c r="B3226" i="6"/>
  <c r="B3048" i="6"/>
  <c r="B4013" i="6"/>
  <c r="B3490" i="6"/>
  <c r="B3440" i="6"/>
  <c r="B2483" i="6"/>
  <c r="B2842" i="6"/>
  <c r="B2700" i="6"/>
  <c r="B2572" i="6"/>
  <c r="B2210" i="6"/>
  <c r="B2011" i="6"/>
  <c r="B3979" i="6"/>
  <c r="B3824" i="6"/>
  <c r="B3624" i="6"/>
  <c r="B3472" i="6"/>
  <c r="B3150" i="6"/>
  <c r="B2969" i="6"/>
  <c r="B2835" i="6"/>
  <c r="B2473" i="6"/>
  <c r="B1079" i="6"/>
  <c r="B3270" i="6"/>
  <c r="B3901" i="6"/>
  <c r="B3688" i="6"/>
  <c r="B3560" i="6"/>
  <c r="B3408" i="6"/>
  <c r="B3201" i="6"/>
  <c r="B2905" i="6"/>
  <c r="B2667" i="6"/>
  <c r="B2288" i="6"/>
  <c r="B3945" i="6"/>
  <c r="B1468" i="6"/>
  <c r="B1142" i="6"/>
  <c r="B1645" i="6"/>
  <c r="B3842" i="6"/>
  <c r="B3642" i="6"/>
  <c r="B2589" i="6"/>
  <c r="B2768" i="6"/>
  <c r="B2604" i="6"/>
  <c r="B2487" i="6"/>
  <c r="B2150" i="6"/>
  <c r="B4088" i="6"/>
  <c r="B3856" i="6"/>
  <c r="B3656" i="6"/>
  <c r="B3522" i="6"/>
  <c r="B3363" i="6"/>
  <c r="B3001" i="6"/>
  <c r="B2873" i="6"/>
  <c r="B2603" i="6"/>
  <c r="B2149" i="6"/>
  <c r="B3763" i="6"/>
  <c r="B2370" i="6"/>
  <c r="B2278" i="6"/>
  <c r="B2239" i="6"/>
  <c r="B2987" i="6"/>
  <c r="B2717" i="6"/>
  <c r="B1709" i="6"/>
  <c r="B1349" i="6"/>
  <c r="B1386" i="6"/>
  <c r="B2859" i="6"/>
  <c r="B1529" i="6"/>
  <c r="B1700" i="6"/>
  <c r="B1908" i="6"/>
  <c r="B1342" i="6"/>
  <c r="B1008" i="6"/>
  <c r="B1172" i="6"/>
  <c r="B1547" i="6"/>
  <c r="B1241" i="6"/>
  <c r="B2005" i="6"/>
  <c r="B713" i="6"/>
  <c r="B639" i="6"/>
  <c r="B1007" i="6"/>
  <c r="B860" i="6"/>
  <c r="B1696" i="6"/>
  <c r="B1641" i="6"/>
  <c r="B821" i="6"/>
  <c r="B1317" i="6"/>
  <c r="B1382" i="6"/>
  <c r="B1170" i="6"/>
  <c r="B1898" i="6"/>
  <c r="B879" i="6"/>
  <c r="B526" i="6"/>
  <c r="B1765" i="6"/>
  <c r="B638" i="6"/>
  <c r="B3334" i="6"/>
  <c r="B3112" i="6"/>
  <c r="B2434" i="6"/>
  <c r="B2306" i="6"/>
  <c r="B926" i="6"/>
  <c r="B3886" i="6"/>
  <c r="B3745" i="6"/>
  <c r="B3578" i="6"/>
  <c r="B3426" i="6"/>
  <c r="B3202" i="6"/>
  <c r="B2923" i="6"/>
  <c r="B2819" i="6"/>
  <c r="B2653" i="6"/>
  <c r="B2544" i="6"/>
  <c r="B2232" i="6"/>
  <c r="B236" i="6"/>
  <c r="B1677" i="6"/>
  <c r="B1928" i="6"/>
  <c r="B1497" i="6"/>
  <c r="B1381" i="6"/>
  <c r="B1315" i="6"/>
  <c r="B1137" i="6"/>
  <c r="B1524" i="6"/>
  <c r="B1721" i="6"/>
  <c r="B1371" i="6"/>
  <c r="B1923" i="6"/>
  <c r="B1136" i="6"/>
  <c r="B1734" i="6"/>
  <c r="B1043" i="6"/>
  <c r="B329" i="6"/>
  <c r="B232" i="6"/>
  <c r="B730" i="6"/>
  <c r="B521" i="6"/>
  <c r="B1377" i="6"/>
  <c r="B1911" i="6"/>
  <c r="B1543" i="6"/>
  <c r="B1650" i="6"/>
  <c r="B1741" i="6"/>
  <c r="B856" i="6"/>
  <c r="B1022" i="6"/>
  <c r="B2004" i="6"/>
  <c r="B1366" i="6"/>
  <c r="B325" i="6"/>
  <c r="B2801" i="6"/>
  <c r="B2635" i="6"/>
  <c r="B2526" i="6"/>
  <c r="B2181" i="6"/>
  <c r="B1272" i="6"/>
  <c r="B3803" i="6"/>
  <c r="B3302" i="6"/>
  <c r="B3080" i="6"/>
  <c r="B2402" i="6"/>
  <c r="B2213" i="6"/>
  <c r="B1988" i="6"/>
  <c r="B3861" i="6"/>
  <c r="B3674" i="6"/>
  <c r="B3546" i="6"/>
  <c r="B3394" i="6"/>
  <c r="B3032" i="6"/>
  <c r="B2891" i="6"/>
  <c r="B2759" i="6"/>
  <c r="B2621" i="6"/>
  <c r="B2478" i="6"/>
  <c r="B2167" i="6"/>
  <c r="B1996" i="6"/>
  <c r="B1661" i="6"/>
  <c r="B1545" i="6"/>
  <c r="B1481" i="6"/>
  <c r="B1365" i="6"/>
  <c r="B1775" i="6"/>
  <c r="B2003" i="6"/>
  <c r="B1899" i="6"/>
  <c r="B1651" i="6"/>
  <c r="B1773" i="6"/>
  <c r="B1498" i="6"/>
  <c r="B1073" i="6"/>
  <c r="B1020" i="6"/>
  <c r="B883" i="6"/>
  <c r="B1074" i="6"/>
  <c r="B1921" i="6"/>
  <c r="B351" i="6"/>
  <c r="B2008" i="6"/>
  <c r="B1165" i="6"/>
  <c r="B1338" i="6"/>
  <c r="B1902" i="6"/>
  <c r="B1510" i="6"/>
  <c r="B997" i="6"/>
  <c r="B1739" i="6"/>
  <c r="B537" i="6"/>
  <c r="B1537" i="6"/>
  <c r="B1675" i="6"/>
  <c r="B1535" i="6"/>
  <c r="B1932" i="6"/>
  <c r="B1588" i="6"/>
  <c r="B1567" i="6"/>
  <c r="B1397" i="6"/>
  <c r="B1948" i="6"/>
  <c r="B1776" i="6"/>
  <c r="B1548" i="6"/>
  <c r="B1129" i="6"/>
  <c r="B1914" i="6"/>
  <c r="B1986" i="6"/>
  <c r="B463" i="6"/>
  <c r="B994" i="6"/>
  <c r="B637" i="6"/>
  <c r="B874" i="6"/>
  <c r="B419" i="6"/>
  <c r="B863" i="6"/>
  <c r="B1055" i="6"/>
  <c r="B840" i="6"/>
  <c r="B1016" i="6"/>
  <c r="B1748" i="6"/>
  <c r="B1575" i="6"/>
  <c r="B1069" i="6"/>
  <c r="B1148" i="6"/>
  <c r="B1368" i="6"/>
  <c r="B1494" i="6"/>
  <c r="B1937" i="6"/>
  <c r="B1714" i="6"/>
  <c r="B1769" i="6"/>
  <c r="B1383" i="6"/>
  <c r="B1527" i="6"/>
  <c r="B1647" i="6"/>
  <c r="B1994" i="6"/>
  <c r="B1320" i="6"/>
  <c r="B1895" i="6"/>
  <c r="B1536" i="6"/>
  <c r="B1680" i="6"/>
  <c r="B1149" i="6"/>
  <c r="B1345" i="6"/>
  <c r="B1493" i="6"/>
  <c r="B1940" i="6"/>
  <c r="B1705" i="6"/>
  <c r="B618" i="6"/>
  <c r="B485" i="6"/>
  <c r="B729" i="6"/>
  <c r="B464" i="6"/>
  <c r="B817" i="6"/>
  <c r="B427" i="6"/>
  <c r="B906" i="6"/>
  <c r="B541" i="6"/>
  <c r="B1256" i="6"/>
  <c r="B822" i="6"/>
  <c r="B1578" i="6"/>
  <c r="B1058" i="6"/>
  <c r="B141" i="6"/>
  <c r="B418" i="6"/>
  <c r="B1206" i="6"/>
  <c r="B867" i="6"/>
  <c r="B1027" i="6"/>
  <c r="B1743" i="6"/>
  <c r="B844" i="6"/>
  <c r="B996" i="6"/>
  <c r="B1068" i="6"/>
  <c r="B831" i="6"/>
  <c r="B1583" i="6"/>
  <c r="B1057" i="6"/>
  <c r="B1119" i="6"/>
  <c r="B1774" i="6"/>
  <c r="B1372" i="6"/>
  <c r="B1482" i="6"/>
  <c r="B1546" i="6"/>
  <c r="B1654" i="6"/>
  <c r="B1989" i="6"/>
  <c r="B1167" i="6"/>
  <c r="B1355" i="6"/>
  <c r="B1906" i="6"/>
  <c r="B1531" i="6"/>
  <c r="B1635" i="6"/>
  <c r="B1699" i="6"/>
  <c r="B1146" i="6"/>
  <c r="B1326" i="6"/>
  <c r="B1392" i="6"/>
  <c r="B1508" i="6"/>
  <c r="B1935" i="6"/>
  <c r="B1684" i="6"/>
  <c r="B1330" i="6"/>
  <c r="B626" i="6"/>
  <c r="B834" i="6"/>
  <c r="B1472" i="6"/>
  <c r="B1507" i="6"/>
  <c r="B2006" i="6"/>
  <c r="B1384" i="6"/>
  <c r="B1660" i="6"/>
  <c r="B1357" i="6"/>
  <c r="B1553" i="6"/>
  <c r="B707" i="6"/>
  <c r="B426" i="6"/>
  <c r="B554" i="6"/>
  <c r="B332" i="6"/>
  <c r="B1738" i="6"/>
  <c r="B235" i="6"/>
  <c r="B1579" i="6"/>
  <c r="B1095" i="6"/>
  <c r="B872" i="6"/>
  <c r="B1064" i="6"/>
  <c r="B845" i="6"/>
  <c r="B1021" i="6"/>
  <c r="B1115" i="6"/>
  <c r="B1318" i="6"/>
  <c r="B1396" i="6"/>
  <c r="B1542" i="6"/>
  <c r="B1666" i="6"/>
  <c r="B1131" i="6"/>
  <c r="B1351" i="6"/>
  <c r="B1479" i="6"/>
  <c r="B1561" i="6"/>
  <c r="B1695" i="6"/>
  <c r="B1158" i="6"/>
  <c r="B1354" i="6"/>
  <c r="B1504" i="6"/>
  <c r="B1632" i="6"/>
  <c r="B1712" i="6"/>
  <c r="B1786" i="6"/>
  <c r="B1393" i="6"/>
  <c r="B1525" i="6"/>
  <c r="B1673" i="6"/>
  <c r="B896" i="6"/>
  <c r="B552" i="6"/>
  <c r="B897" i="6"/>
  <c r="B539" i="6"/>
  <c r="B1321" i="6"/>
  <c r="B640" i="6"/>
  <c r="B342" i="6"/>
  <c r="B613" i="6"/>
  <c r="B452" i="6"/>
  <c r="B1203" i="6"/>
  <c r="B862" i="6"/>
  <c r="B1026" i="6"/>
  <c r="B1742" i="6"/>
  <c r="B1252" i="6"/>
  <c r="B1245" i="6"/>
  <c r="B833" i="6"/>
  <c r="B1585" i="6"/>
  <c r="B1059" i="6"/>
  <c r="B1117" i="6"/>
  <c r="B876" i="6"/>
  <c r="B1036" i="6"/>
  <c r="B1754" i="6"/>
  <c r="B865" i="6"/>
  <c r="B1025" i="6"/>
  <c r="B1745" i="6"/>
  <c r="B1152" i="6"/>
  <c r="B1340" i="6"/>
  <c r="B1891" i="6"/>
  <c r="B1514" i="6"/>
  <c r="B1941" i="6"/>
  <c r="B1686" i="6"/>
  <c r="B1135" i="6"/>
  <c r="B1323" i="6"/>
  <c r="B1387" i="6"/>
  <c r="B1499" i="6"/>
  <c r="B1918" i="6"/>
  <c r="B1667" i="6"/>
  <c r="B1998" i="6"/>
  <c r="B1766" i="6"/>
  <c r="B1358" i="6"/>
  <c r="B1474" i="6"/>
  <c r="B1540" i="6"/>
  <c r="B1652" i="6"/>
  <c r="B1985" i="6"/>
  <c r="B1688" i="6"/>
  <c r="B836" i="6"/>
  <c r="B1586" i="6"/>
  <c r="B1710" i="6"/>
  <c r="B1930" i="6"/>
  <c r="B1138" i="6"/>
  <c r="B1484" i="6"/>
  <c r="B1995" i="6"/>
  <c r="B1373" i="6"/>
  <c r="B1653" i="6"/>
  <c r="B429" i="6"/>
  <c r="B454" i="6"/>
  <c r="B1084" i="6"/>
  <c r="B858" i="6"/>
  <c r="B1088" i="6"/>
  <c r="B423" i="6"/>
  <c r="B1039" i="6"/>
  <c r="B1113" i="6"/>
  <c r="B1590" i="6"/>
  <c r="B1726" i="6"/>
  <c r="B861" i="6"/>
  <c r="B1053" i="6"/>
  <c r="B1132" i="6"/>
  <c r="B1336" i="6"/>
  <c r="B1478" i="6"/>
  <c r="B1556" i="6"/>
  <c r="B1682" i="6"/>
  <c r="B1163" i="6"/>
  <c r="B1367" i="6"/>
  <c r="B1495" i="6"/>
  <c r="B1631" i="6"/>
  <c r="B1711" i="6"/>
  <c r="B1758" i="6"/>
  <c r="B1388" i="6"/>
  <c r="B1520" i="6"/>
  <c r="B1648" i="6"/>
  <c r="B1133" i="6"/>
  <c r="B1329" i="6"/>
  <c r="B1904" i="6"/>
  <c r="B1922" i="6"/>
  <c r="B1689" i="6"/>
  <c r="B805" i="6"/>
  <c r="B439" i="6"/>
  <c r="B816" i="6"/>
  <c r="B430" i="6"/>
  <c r="B901" i="6"/>
  <c r="B530" i="6"/>
  <c r="B991" i="6"/>
  <c r="B641" i="6"/>
  <c r="B339" i="6"/>
  <c r="B1240" i="6"/>
  <c r="B878" i="6"/>
  <c r="B1042" i="6"/>
  <c r="B1098" i="6"/>
  <c r="B326" i="6"/>
  <c r="B1268" i="6"/>
  <c r="B851" i="6"/>
  <c r="B1009" i="6"/>
  <c r="B1081" i="6"/>
  <c r="B820" i="6"/>
  <c r="B1574" i="6"/>
  <c r="B1052" i="6"/>
  <c r="B1106" i="6"/>
  <c r="B881" i="6"/>
  <c r="B1041" i="6"/>
  <c r="B1103" i="6"/>
  <c r="B1168" i="6"/>
  <c r="B1356" i="6"/>
  <c r="B1909" i="6"/>
  <c r="B1530" i="6"/>
  <c r="B1638" i="6"/>
  <c r="B1702" i="6"/>
  <c r="B1151" i="6"/>
  <c r="B1339" i="6"/>
  <c r="B1884" i="6"/>
  <c r="B1515" i="6"/>
  <c r="B1938" i="6"/>
  <c r="B1683" i="6"/>
  <c r="B1130" i="6"/>
  <c r="B1784" i="6"/>
  <c r="B1374" i="6"/>
  <c r="B1492" i="6"/>
  <c r="B1558" i="6"/>
  <c r="B1668" i="6"/>
  <c r="B2841" i="6"/>
  <c r="B2699" i="6"/>
  <c r="B2571" i="6"/>
  <c r="B2206" i="6"/>
  <c r="B2231" i="6"/>
  <c r="B4031" i="6"/>
  <c r="B3499" i="6"/>
  <c r="B3238" i="6"/>
  <c r="B2558" i="6"/>
  <c r="B2338" i="6"/>
  <c r="B1612" i="6"/>
  <c r="B3970" i="6"/>
  <c r="B3732" i="6"/>
  <c r="B3610" i="6"/>
  <c r="B3458" i="6"/>
  <c r="B3231" i="6"/>
  <c r="B2955" i="6"/>
  <c r="B2790" i="6"/>
  <c r="B2685" i="6"/>
  <c r="B2513" i="6"/>
  <c r="B2257" i="6"/>
  <c r="B1308" i="6"/>
  <c r="B1693" i="6"/>
  <c r="B1944" i="6"/>
  <c r="B1513" i="6"/>
  <c r="B1888" i="6"/>
  <c r="B1333" i="6"/>
  <c r="B1153" i="6"/>
  <c r="B1636" i="6"/>
  <c r="B1162" i="6"/>
  <c r="B1483" i="6"/>
  <c r="B1670" i="6"/>
  <c r="B1324" i="6"/>
  <c r="B849" i="6"/>
  <c r="B1099" i="6"/>
  <c r="B512" i="6"/>
  <c r="B846" i="6"/>
  <c r="B461" i="6"/>
  <c r="B350" i="6"/>
  <c r="B1509" i="6"/>
  <c r="B1931" i="6"/>
  <c r="B1663" i="6"/>
  <c r="B2001" i="6"/>
  <c r="B1770" i="6"/>
  <c r="B1032" i="6"/>
  <c r="B1244" i="6"/>
  <c r="B806" i="6"/>
  <c r="B1927" i="6"/>
  <c r="B1364" i="6"/>
  <c r="B1208" i="6"/>
  <c r="B1398" i="6"/>
  <c r="B1993" i="6"/>
  <c r="B1893" i="6"/>
  <c r="B1587" i="6"/>
  <c r="B1023" i="6"/>
  <c r="B823" i="6"/>
  <c r="B1038" i="6"/>
  <c r="B1248" i="6"/>
  <c r="B902" i="6"/>
  <c r="B813" i="6"/>
  <c r="B725" i="6"/>
  <c r="B614" i="6"/>
  <c r="B1669" i="6"/>
  <c r="B1489" i="6"/>
  <c r="B1783" i="6"/>
  <c r="B1676" i="6"/>
  <c r="B1500" i="6"/>
  <c r="B1316" i="6"/>
  <c r="B1691" i="6"/>
  <c r="B1523" i="6"/>
  <c r="B1159" i="6"/>
  <c r="B1049" i="6"/>
  <c r="B859" i="6"/>
  <c r="B331" i="6"/>
  <c r="B1501" i="6"/>
  <c r="B1376" i="6"/>
  <c r="B1061" i="6"/>
  <c r="B514" i="6"/>
  <c r="B848" i="6"/>
  <c r="B871" i="6"/>
  <c r="B616" i="6"/>
  <c r="B520" i="6"/>
  <c r="B1253" i="6"/>
  <c r="B1143" i="6"/>
  <c r="B1218" i="6"/>
  <c r="B1685" i="6"/>
  <c r="B992" i="6"/>
  <c r="B642" i="6"/>
  <c r="B340" i="6"/>
  <c r="B629" i="6"/>
  <c r="B341" i="6"/>
  <c r="B726" i="6"/>
  <c r="B451" i="6"/>
  <c r="B818" i="6"/>
  <c r="B1917" i="6"/>
  <c r="B812" i="6"/>
  <c r="B1570" i="6"/>
  <c r="B1054" i="6"/>
  <c r="B1257" i="6"/>
  <c r="B230" i="6"/>
  <c r="B847" i="6"/>
  <c r="B999" i="6"/>
  <c r="B1071" i="6"/>
  <c r="B810" i="6"/>
  <c r="B1566" i="6"/>
  <c r="B1048" i="6"/>
  <c r="B1100" i="6"/>
  <c r="B877" i="6"/>
  <c r="B1037" i="6"/>
  <c r="B1097" i="6"/>
  <c r="B1164" i="6"/>
  <c r="B1352" i="6"/>
  <c r="B1905" i="6"/>
  <c r="B1526" i="6"/>
  <c r="B1634" i="6"/>
  <c r="B1698" i="6"/>
  <c r="B1147" i="6"/>
  <c r="B1335" i="6"/>
  <c r="B1401" i="6"/>
  <c r="B1511" i="6"/>
  <c r="B1934" i="6"/>
  <c r="B1679" i="6"/>
  <c r="B2010" i="6"/>
  <c r="B1780" i="6"/>
  <c r="B1370" i="6"/>
  <c r="B1488" i="6"/>
  <c r="B1552" i="6"/>
  <c r="B1664" i="6"/>
  <c r="B1999" i="6"/>
  <c r="B1771" i="6"/>
  <c r="B1361" i="6"/>
  <c r="B1477" i="6"/>
  <c r="B1541" i="6"/>
  <c r="B1657" i="6"/>
  <c r="B1992" i="6"/>
  <c r="B714" i="6"/>
  <c r="B215" i="6"/>
  <c r="B349" i="6"/>
  <c r="B1104" i="6"/>
  <c r="B1747" i="6"/>
  <c r="B835" i="6"/>
  <c r="B1778" i="6"/>
  <c r="B1658" i="6"/>
  <c r="B1910" i="6"/>
  <c r="B1150" i="6"/>
  <c r="B1939" i="6"/>
  <c r="B1385" i="6"/>
  <c r="B1085" i="6"/>
  <c r="B337" i="6"/>
  <c r="B438" i="6"/>
  <c r="B231" i="6"/>
  <c r="B1731" i="6"/>
  <c r="B811" i="6"/>
  <c r="B1762" i="6"/>
  <c r="B1646" i="6"/>
  <c r="B1347" i="6"/>
  <c r="B1491" i="6"/>
  <c r="B1557" i="6"/>
  <c r="B1659" i="6"/>
  <c r="B1990" i="6"/>
  <c r="B1175" i="6"/>
  <c r="B1350" i="6"/>
  <c r="B1907" i="6"/>
  <c r="B1532" i="6"/>
  <c r="B1644" i="6"/>
  <c r="B1708" i="6"/>
  <c r="B1161" i="6"/>
  <c r="B1341" i="6"/>
  <c r="B1900" i="6"/>
  <c r="B1521" i="6"/>
  <c r="B1637" i="6"/>
  <c r="B1701" i="6"/>
  <c r="B801" i="6"/>
  <c r="B542" i="6"/>
  <c r="B993" i="6"/>
  <c r="B529" i="6"/>
  <c r="B1475" i="6"/>
  <c r="B630" i="6"/>
  <c r="B338" i="6"/>
  <c r="B749" i="6"/>
  <c r="B442" i="6"/>
  <c r="B842" i="6"/>
  <c r="B998" i="6"/>
  <c r="B1070" i="6"/>
  <c r="B333" i="6"/>
  <c r="B1141" i="6"/>
  <c r="B1639" i="6"/>
  <c r="B1486" i="6"/>
  <c r="B1000" i="6"/>
  <c r="B882" i="6"/>
  <c r="B1936" i="6"/>
  <c r="B1505" i="6"/>
  <c r="B1389" i="6"/>
  <c r="B1325" i="6"/>
  <c r="B1145" i="6"/>
  <c r="B1692" i="6"/>
  <c r="B1943" i="6"/>
  <c r="B1516" i="6"/>
  <c r="B1887" i="6"/>
  <c r="B1334" i="6"/>
  <c r="B1154" i="6"/>
  <c r="B1707" i="6"/>
  <c r="B1643" i="6"/>
  <c r="B1539" i="6"/>
  <c r="B1473" i="6"/>
  <c r="B1331" i="6"/>
  <c r="B1538" i="6"/>
  <c r="B1111" i="6"/>
  <c r="B1060" i="6"/>
  <c r="B1019" i="6"/>
  <c r="B1066" i="6"/>
  <c r="B727" i="6"/>
  <c r="B625" i="6"/>
  <c r="B1681" i="6"/>
  <c r="B1319" i="6"/>
  <c r="B1512" i="6"/>
  <c r="B1703" i="6"/>
  <c r="B1359" i="6"/>
  <c r="B1550" i="6"/>
  <c r="B1123" i="6"/>
  <c r="B1072" i="6"/>
  <c r="B1031" i="6"/>
  <c r="B1046" i="6"/>
  <c r="B1379" i="6"/>
  <c r="B1781" i="6"/>
  <c r="B1127" i="6"/>
  <c r="B1678" i="6"/>
  <c r="B1933" i="6"/>
  <c r="B1506" i="6"/>
  <c r="B1394" i="6"/>
  <c r="B1332" i="6"/>
  <c r="B1144" i="6"/>
  <c r="B1735" i="6"/>
  <c r="B1017" i="6"/>
  <c r="B857" i="6"/>
  <c r="B1744" i="6"/>
  <c r="B1028" i="6"/>
  <c r="B868" i="6"/>
  <c r="B1109" i="6"/>
  <c r="B1051" i="6"/>
  <c r="B1571" i="6"/>
  <c r="B819" i="6"/>
  <c r="B1205" i="6"/>
  <c r="B1750" i="6"/>
  <c r="B1034" i="6"/>
  <c r="B870" i="6"/>
  <c r="B353" i="6"/>
  <c r="B527" i="6"/>
  <c r="B895" i="6"/>
  <c r="B550" i="6"/>
  <c r="B803" i="6"/>
  <c r="B553" i="6"/>
  <c r="B802" i="6"/>
  <c r="B425" i="6"/>
  <c r="B837" i="6"/>
  <c r="B1713" i="6"/>
  <c r="B1649" i="6"/>
  <c r="B1533" i="6"/>
  <c r="B1912" i="6"/>
  <c r="B1353" i="6"/>
  <c r="B1757" i="6"/>
  <c r="B1991" i="6"/>
  <c r="B1656" i="6"/>
  <c r="B1544" i="6"/>
  <c r="B1480" i="6"/>
  <c r="B1362" i="6"/>
  <c r="B1772" i="6"/>
  <c r="B2002" i="6"/>
  <c r="B1671" i="6"/>
  <c r="B1926" i="6"/>
  <c r="B1503" i="6"/>
  <c r="B1391" i="6"/>
  <c r="B1327" i="6"/>
  <c r="B1139" i="6"/>
  <c r="B1690" i="6"/>
  <c r="B1945" i="6"/>
  <c r="B1518" i="6"/>
  <c r="B1897" i="6"/>
  <c r="B1344" i="6"/>
  <c r="B1156" i="6"/>
  <c r="B1749" i="6"/>
  <c r="B1029" i="6"/>
  <c r="B869" i="6"/>
  <c r="B1086" i="6"/>
  <c r="B1040" i="6"/>
  <c r="B880" i="6"/>
  <c r="B1121" i="6"/>
  <c r="B1063" i="6"/>
  <c r="B1589" i="6"/>
  <c r="B839" i="6"/>
  <c r="B1260" i="6"/>
  <c r="B1076" i="6"/>
  <c r="B1012" i="6"/>
  <c r="B850" i="6"/>
  <c r="B324" i="6"/>
  <c r="B428" i="6"/>
  <c r="B717" i="6"/>
  <c r="B815" i="6"/>
  <c r="B147" i="6"/>
  <c r="B403" i="6"/>
  <c r="B1363" i="6"/>
  <c r="B1761" i="6"/>
  <c r="B1997" i="6"/>
  <c r="B1662" i="6"/>
  <c r="B1554" i="6"/>
  <c r="B1490" i="6"/>
  <c r="B1378" i="6"/>
  <c r="B1782" i="6"/>
  <c r="B1128" i="6"/>
  <c r="B1065" i="6"/>
  <c r="B1591" i="6"/>
  <c r="B841" i="6"/>
  <c r="B1078" i="6"/>
  <c r="B1010" i="6"/>
  <c r="B852" i="6"/>
  <c r="B1751" i="6"/>
  <c r="B1035" i="6"/>
  <c r="B875" i="6"/>
  <c r="B517" i="6"/>
  <c r="B1237" i="6"/>
  <c r="B1730" i="6"/>
  <c r="B1018" i="6"/>
  <c r="B854" i="6"/>
  <c r="B466" i="6"/>
  <c r="B627" i="6"/>
  <c r="B362" i="6"/>
  <c r="B519" i="6"/>
  <c r="B990" i="6"/>
  <c r="B525" i="6"/>
  <c r="B989" i="6"/>
  <c r="B538" i="6"/>
  <c r="B925" i="6"/>
  <c r="B1697" i="6"/>
  <c r="B1633" i="6"/>
  <c r="B1517" i="6"/>
  <c r="B1896" i="6"/>
  <c r="B1337" i="6"/>
  <c r="B1157" i="6"/>
  <c r="B1704" i="6"/>
  <c r="B1640" i="6"/>
  <c r="B1528" i="6"/>
  <c r="B1903" i="6"/>
  <c r="B1346" i="6"/>
  <c r="B1166" i="6"/>
  <c r="B1982" i="6"/>
  <c r="B1655" i="6"/>
  <c r="B1551" i="6"/>
  <c r="B1487" i="6"/>
  <c r="B1375" i="6"/>
  <c r="B1777" i="6"/>
  <c r="B2009" i="6"/>
  <c r="B1674" i="6"/>
  <c r="B1929" i="6"/>
  <c r="B1502" i="6"/>
  <c r="B1390" i="6"/>
  <c r="B1328" i="6"/>
  <c r="B1140" i="6"/>
  <c r="B1727" i="6"/>
  <c r="B1011" i="6"/>
  <c r="B853" i="6"/>
  <c r="B1740" i="6"/>
  <c r="B1024" i="6"/>
  <c r="B864" i="6"/>
  <c r="B1105" i="6"/>
  <c r="B1047" i="6"/>
  <c r="B1563" i="6"/>
  <c r="B809" i="6"/>
  <c r="B513" i="6"/>
  <c r="B1062" i="6"/>
  <c r="B1584" i="6"/>
  <c r="B832" i="6"/>
  <c r="B1265" i="6"/>
  <c r="B551" i="6"/>
  <c r="B465" i="6"/>
  <c r="B828" i="6"/>
  <c r="B181" i="6"/>
  <c r="B252" i="6"/>
  <c r="B1694" i="6"/>
  <c r="B1947" i="6"/>
  <c r="B1522" i="6"/>
  <c r="B1901" i="6"/>
  <c r="B1348" i="6"/>
  <c r="B1160" i="6"/>
  <c r="B1087" i="6"/>
  <c r="B1033" i="6"/>
  <c r="B873" i="6"/>
  <c r="B1096" i="6"/>
  <c r="B1044" i="6"/>
  <c r="B884" i="6"/>
  <c r="B1125" i="6"/>
  <c r="B1067" i="6"/>
  <c r="B995" i="6"/>
  <c r="B843" i="6"/>
  <c r="B1261" i="6"/>
  <c r="B1249" i="6"/>
  <c r="B1050" i="6"/>
  <c r="B886" i="6"/>
  <c r="B808" i="6"/>
  <c r="B573" i="6"/>
  <c r="B814" i="6"/>
  <c r="B441" i="6"/>
  <c r="B716" i="6"/>
  <c r="B450" i="6"/>
  <c r="B715" i="6"/>
  <c r="B453" i="6"/>
  <c r="B728" i="6"/>
  <c r="B2000" i="6"/>
  <c r="B1665" i="6"/>
  <c r="B1549" i="6"/>
  <c r="B1485" i="6"/>
  <c r="B1369" i="6"/>
  <c r="B1779" i="6"/>
  <c r="B2007" i="6"/>
  <c r="B1672" i="6"/>
  <c r="B1919" i="6"/>
  <c r="B1496" i="6"/>
  <c r="B1380" i="6"/>
  <c r="B1787" i="6"/>
  <c r="B1134" i="6"/>
  <c r="B1687" i="6"/>
  <c r="B1942" i="6"/>
  <c r="B1519" i="6"/>
  <c r="B1892" i="6"/>
  <c r="B1343" i="6"/>
  <c r="B1155" i="6"/>
  <c r="B1706" i="6"/>
  <c r="B1642" i="6"/>
  <c r="B1534" i="6"/>
  <c r="B1915" i="6"/>
  <c r="B1360" i="6"/>
  <c r="B1171" i="6"/>
  <c r="B1107" i="6"/>
  <c r="B1045" i="6"/>
  <c r="B885" i="6"/>
  <c r="B807" i="6"/>
  <c r="B1056" i="6"/>
  <c r="B1582" i="6"/>
  <c r="B824" i="6"/>
  <c r="B1723" i="6"/>
  <c r="B1015" i="6"/>
  <c r="B855" i="6"/>
  <c r="B1234" i="6"/>
  <c r="B1746" i="6"/>
  <c r="B1030" i="6"/>
  <c r="B866" i="6"/>
  <c r="B420" i="6"/>
  <c r="B462" i="6"/>
  <c r="B617" i="6"/>
  <c r="B361" i="6"/>
  <c r="B261" i="6"/>
  <c r="B292" i="6"/>
  <c r="B355" i="6"/>
  <c r="B258" i="6"/>
  <c r="B804" i="6"/>
  <c r="B437" i="6"/>
  <c r="B709" i="6"/>
  <c r="B661" i="6"/>
  <c r="B1312" i="6"/>
  <c r="B650" i="6"/>
  <c r="B376" i="6"/>
  <c r="B557" i="6"/>
  <c r="B157" i="6"/>
  <c r="B191" i="6"/>
  <c r="B219" i="6"/>
  <c r="B1226" i="6"/>
  <c r="B359" i="6"/>
  <c r="B411" i="6"/>
  <c r="B646" i="6"/>
  <c r="B1190" i="6"/>
  <c r="B1013" i="6"/>
  <c r="B540" i="6"/>
  <c r="B905" i="6"/>
  <c r="B1101" i="6"/>
  <c r="B1002" i="6"/>
  <c r="B563" i="6"/>
  <c r="B1759" i="6"/>
  <c r="B597" i="6"/>
  <c r="B167" i="6"/>
  <c r="B195" i="6"/>
  <c r="B225" i="6"/>
  <c r="B335" i="6"/>
  <c r="B379" i="6"/>
  <c r="B1197" i="6"/>
  <c r="B595" i="6"/>
  <c r="B145" i="6"/>
  <c r="B352" i="6"/>
  <c r="B2018" i="6"/>
  <c r="B1083" i="6"/>
  <c r="B1924" i="6"/>
  <c r="B915" i="6"/>
  <c r="B474" i="6"/>
  <c r="B241" i="6"/>
  <c r="B622" i="6"/>
  <c r="B171" i="6"/>
  <c r="B205" i="6"/>
  <c r="B1210" i="6"/>
  <c r="B345" i="6"/>
  <c r="B393" i="6"/>
  <c r="B624" i="6"/>
  <c r="B2099" i="6"/>
  <c r="B1873" i="6"/>
  <c r="B1307" i="6"/>
  <c r="B1404" i="6"/>
  <c r="B54" i="6"/>
  <c r="B309" i="6"/>
  <c r="B1236" i="6"/>
  <c r="B488" i="6"/>
  <c r="B446" i="6"/>
  <c r="B1182" i="6"/>
  <c r="B311" i="6"/>
  <c r="B305" i="6"/>
  <c r="B295" i="6"/>
  <c r="B291" i="6"/>
  <c r="B281" i="6"/>
  <c r="B271" i="6"/>
  <c r="B267" i="6"/>
  <c r="B257" i="6"/>
  <c r="B247" i="6"/>
  <c r="B243" i="6"/>
  <c r="B1263" i="6"/>
  <c r="B587" i="6"/>
  <c r="B535" i="6"/>
  <c r="B1287" i="6"/>
  <c r="B1279" i="6"/>
  <c r="B632" i="6"/>
  <c r="B601" i="6"/>
  <c r="B567" i="6"/>
  <c r="B264" i="6"/>
  <c r="B250" i="6"/>
  <c r="B1767" i="6"/>
  <c r="B386" i="6"/>
  <c r="B365" i="6"/>
  <c r="B1271" i="6"/>
  <c r="B591" i="6"/>
  <c r="B545" i="6"/>
  <c r="B522" i="6"/>
  <c r="B1196" i="6"/>
  <c r="B1188" i="6"/>
  <c r="B1180" i="6"/>
  <c r="B414" i="6"/>
  <c r="B410" i="6"/>
  <c r="B406" i="6"/>
  <c r="B402" i="6"/>
  <c r="B396" i="6"/>
  <c r="B392" i="6"/>
  <c r="B382" i="6"/>
  <c r="B372" i="6"/>
  <c r="B368" i="6"/>
  <c r="B358" i="6"/>
  <c r="B348" i="6"/>
  <c r="B344" i="6"/>
  <c r="B334" i="6"/>
  <c r="B1225" i="6"/>
  <c r="B1217" i="6"/>
  <c r="B228" i="6"/>
  <c r="B224" i="6"/>
  <c r="B218" i="6"/>
  <c r="B208" i="6"/>
  <c r="B204" i="6"/>
  <c r="B194" i="6"/>
  <c r="B184" i="6"/>
  <c r="B180" i="6"/>
  <c r="B170" i="6"/>
  <c r="B160" i="6"/>
  <c r="B156" i="6"/>
  <c r="B146" i="6"/>
  <c r="B1267" i="6"/>
  <c r="B589" i="6"/>
  <c r="B543" i="6"/>
  <c r="B253" i="6"/>
  <c r="B239" i="6"/>
  <c r="B397" i="6"/>
  <c r="B374" i="6"/>
  <c r="B1890" i="6"/>
  <c r="B1987" i="6"/>
  <c r="B562" i="6"/>
  <c r="B740" i="6"/>
  <c r="B827" i="6"/>
  <c r="B914" i="6"/>
  <c r="B1092" i="6"/>
  <c r="B1311" i="6"/>
  <c r="B718" i="6"/>
  <c r="B449" i="6"/>
  <c r="B904" i="6"/>
  <c r="B549" i="6"/>
  <c r="B974" i="6"/>
  <c r="B688" i="6"/>
  <c r="B13" i="6"/>
  <c r="B211" i="6"/>
  <c r="B657" i="6"/>
  <c r="B1212" i="6"/>
  <c r="B480" i="6"/>
  <c r="B434" i="6"/>
  <c r="B321" i="6"/>
  <c r="B308" i="6"/>
  <c r="B304" i="6"/>
  <c r="B294" i="6"/>
  <c r="B284" i="6"/>
  <c r="B280" i="6"/>
  <c r="B270" i="6"/>
  <c r="B260" i="6"/>
  <c r="B256" i="6"/>
  <c r="B246" i="6"/>
  <c r="B648" i="6"/>
  <c r="B1247" i="6"/>
  <c r="B579" i="6"/>
  <c r="B1292" i="6"/>
  <c r="B1284" i="6"/>
  <c r="B1276" i="6"/>
  <c r="B1274" i="6"/>
  <c r="B593" i="6"/>
  <c r="B547" i="6"/>
  <c r="B262" i="6"/>
  <c r="B242" i="6"/>
  <c r="B1760" i="6"/>
  <c r="B377" i="6"/>
  <c r="B363" i="6"/>
  <c r="B1255" i="6"/>
  <c r="B583" i="6"/>
  <c r="B531" i="6"/>
  <c r="B1201" i="6"/>
  <c r="B1193" i="6"/>
  <c r="B1185" i="6"/>
  <c r="B1177" i="6"/>
  <c r="B413" i="6"/>
  <c r="B409" i="6"/>
  <c r="B405" i="6"/>
  <c r="B401" i="6"/>
  <c r="B395" i="6"/>
  <c r="B391" i="6"/>
  <c r="B381" i="6"/>
  <c r="B371" i="6"/>
  <c r="B367" i="6"/>
  <c r="B357" i="6"/>
  <c r="B347" i="6"/>
  <c r="B343" i="6"/>
  <c r="B1230" i="6"/>
  <c r="B1222" i="6"/>
  <c r="B1214" i="6"/>
  <c r="B227" i="6"/>
  <c r="B223" i="6"/>
  <c r="B217" i="6"/>
  <c r="B207" i="6"/>
  <c r="B203" i="6"/>
  <c r="B193" i="6"/>
  <c r="B183" i="6"/>
  <c r="B179" i="6"/>
  <c r="B169" i="6"/>
  <c r="B159" i="6"/>
  <c r="B155" i="6"/>
  <c r="B656" i="6"/>
  <c r="B1251" i="6"/>
  <c r="B581" i="6"/>
  <c r="B265" i="6"/>
  <c r="B251" i="6"/>
  <c r="B237" i="6"/>
  <c r="B387" i="6"/>
  <c r="B366" i="6"/>
  <c r="B476" i="6"/>
  <c r="B1984" i="6"/>
  <c r="B652" i="6"/>
  <c r="B739" i="6"/>
  <c r="B826" i="6"/>
  <c r="B1004" i="6"/>
  <c r="B1091" i="6"/>
  <c r="B1310" i="6"/>
  <c r="B628" i="6"/>
  <c r="B1885" i="6"/>
  <c r="B708" i="6"/>
  <c r="B440" i="6"/>
  <c r="B789" i="6"/>
  <c r="B983" i="6"/>
  <c r="B133" i="6"/>
  <c r="B176" i="6"/>
  <c r="B1254" i="6"/>
  <c r="B504" i="6"/>
  <c r="B468" i="6"/>
  <c r="B1198" i="6"/>
  <c r="B317" i="6"/>
  <c r="B307" i="6"/>
  <c r="B303" i="6"/>
  <c r="B293" i="6"/>
  <c r="B283" i="6"/>
  <c r="B279" i="6"/>
  <c r="B269" i="6"/>
  <c r="B259" i="6"/>
  <c r="B255" i="6"/>
  <c r="B245" i="6"/>
  <c r="B634" i="6"/>
  <c r="B603" i="6"/>
  <c r="B569" i="6"/>
  <c r="B1291" i="6"/>
  <c r="B1283" i="6"/>
  <c r="B1629" i="6"/>
  <c r="B1259" i="6"/>
  <c r="B585" i="6"/>
  <c r="B533" i="6"/>
  <c r="B254" i="6"/>
  <c r="B240" i="6"/>
  <c r="B1756" i="6"/>
  <c r="B375" i="6"/>
  <c r="B644" i="6"/>
  <c r="B608" i="6"/>
  <c r="B575" i="6"/>
  <c r="B524" i="6"/>
  <c r="B1200" i="6"/>
  <c r="B1192" i="6"/>
  <c r="B1184" i="6"/>
  <c r="B416" i="6"/>
  <c r="B412" i="6"/>
  <c r="B408" i="6"/>
  <c r="B404" i="6"/>
  <c r="B400" i="6"/>
  <c r="B394" i="6"/>
  <c r="B384" i="6"/>
  <c r="B380" i="6"/>
  <c r="B370" i="6"/>
  <c r="B360" i="6"/>
  <c r="B356" i="6"/>
  <c r="B346" i="6"/>
  <c r="B336" i="6"/>
  <c r="B1229" i="6"/>
  <c r="B1221" i="6"/>
  <c r="B1213" i="6"/>
  <c r="B226" i="6"/>
  <c r="B220" i="6"/>
  <c r="B216" i="6"/>
  <c r="B206" i="6"/>
  <c r="B196" i="6"/>
  <c r="B192" i="6"/>
  <c r="B182" i="6"/>
  <c r="B172" i="6"/>
  <c r="B168" i="6"/>
  <c r="B158" i="6"/>
  <c r="B148" i="6"/>
  <c r="B636" i="6"/>
  <c r="B606" i="6"/>
  <c r="B571" i="6"/>
  <c r="B263" i="6"/>
  <c r="B249" i="6"/>
  <c r="B1764" i="6"/>
  <c r="B378" i="6"/>
  <c r="B364" i="6"/>
  <c r="B475" i="6"/>
  <c r="B564" i="6"/>
  <c r="B651" i="6"/>
  <c r="B738" i="6"/>
  <c r="B916" i="6"/>
  <c r="B1003" i="6"/>
  <c r="B1090" i="6"/>
  <c r="B903" i="6"/>
  <c r="B528" i="6"/>
  <c r="B354" i="6"/>
  <c r="B615" i="6"/>
  <c r="B1886" i="6"/>
  <c r="B369" i="6"/>
  <c r="B399" i="6"/>
  <c r="B415" i="6"/>
  <c r="B523" i="6"/>
  <c r="B373" i="6"/>
  <c r="B266" i="6"/>
  <c r="B1280" i="6"/>
  <c r="B620" i="6"/>
  <c r="B268" i="6"/>
  <c r="B296" i="6"/>
  <c r="B457" i="6"/>
  <c r="B88" i="6"/>
  <c r="B1181" i="6"/>
  <c r="B559" i="6"/>
  <c r="B388" i="6"/>
  <c r="B577" i="6"/>
  <c r="B1288" i="6"/>
  <c r="B244" i="6"/>
  <c r="B272" i="6"/>
  <c r="B306" i="6"/>
  <c r="B496" i="6"/>
  <c r="B95" i="6"/>
  <c r="B383" i="6"/>
  <c r="B407" i="6"/>
  <c r="B1189" i="6"/>
  <c r="B599" i="6"/>
  <c r="B238" i="6"/>
  <c r="B1243" i="6"/>
  <c r="B555" i="6"/>
  <c r="B248" i="6"/>
  <c r="B282" i="6"/>
  <c r="B313" i="6"/>
  <c r="B582" i="6"/>
  <c r="B734" i="6"/>
  <c r="B312" i="6"/>
  <c r="B316" i="6"/>
  <c r="B320" i="6"/>
  <c r="B1179" i="6"/>
  <c r="B1187" i="6"/>
  <c r="B1195" i="6"/>
  <c r="B433" i="6"/>
  <c r="B444" i="6"/>
  <c r="B456" i="6"/>
  <c r="B467" i="6"/>
  <c r="B472" i="6"/>
  <c r="B487" i="6"/>
  <c r="B495" i="6"/>
  <c r="B503" i="6"/>
  <c r="B1211" i="6"/>
  <c r="B1228" i="6"/>
  <c r="B572" i="6"/>
  <c r="B607" i="6"/>
  <c r="B643" i="6"/>
  <c r="B290" i="6"/>
  <c r="B1608" i="6"/>
  <c r="B166" i="6"/>
  <c r="B200" i="6"/>
  <c r="B50" i="6"/>
  <c r="B78" i="6"/>
  <c r="B113" i="6"/>
  <c r="B8" i="6"/>
  <c r="B37" i="6"/>
  <c r="B81" i="6"/>
  <c r="B1299" i="6"/>
  <c r="B680" i="6"/>
  <c r="B1294" i="6"/>
  <c r="B720" i="6"/>
  <c r="B773" i="6"/>
  <c r="B942" i="6"/>
  <c r="B1856" i="6"/>
  <c r="B3971" i="6"/>
  <c r="B314" i="6"/>
  <c r="B318" i="6"/>
  <c r="B322" i="6"/>
  <c r="B1183" i="6"/>
  <c r="B1191" i="6"/>
  <c r="B1199" i="6"/>
  <c r="B436" i="6"/>
  <c r="B447" i="6"/>
  <c r="B458" i="6"/>
  <c r="B470" i="6"/>
  <c r="B481" i="6"/>
  <c r="B491" i="6"/>
  <c r="B499" i="6"/>
  <c r="B507" i="6"/>
  <c r="B1219" i="6"/>
  <c r="B544" i="6"/>
  <c r="B590" i="6"/>
  <c r="B1270" i="6"/>
  <c r="B276" i="6"/>
  <c r="B1729" i="6"/>
  <c r="B152" i="6"/>
  <c r="B186" i="6"/>
  <c r="B1565" i="6"/>
  <c r="B64" i="6"/>
  <c r="B98" i="6"/>
  <c r="B1444" i="6"/>
  <c r="B21" i="6"/>
  <c r="B1421" i="6"/>
  <c r="B115" i="6"/>
  <c r="B664" i="6"/>
  <c r="B696" i="6"/>
  <c r="B1418" i="6"/>
  <c r="B748" i="6"/>
  <c r="B1459" i="6"/>
  <c r="B890" i="6"/>
  <c r="B1964" i="6"/>
  <c r="B315" i="6"/>
  <c r="B319" i="6"/>
  <c r="B1178" i="6"/>
  <c r="B1186" i="6"/>
  <c r="B1194" i="6"/>
  <c r="B432" i="6"/>
  <c r="B443" i="6"/>
  <c r="B448" i="6"/>
  <c r="B460" i="6"/>
  <c r="B471" i="6"/>
  <c r="B482" i="6"/>
  <c r="B492" i="6"/>
  <c r="B500" i="6"/>
  <c r="B508" i="6"/>
  <c r="B1220" i="6"/>
  <c r="B558" i="6"/>
  <c r="B598" i="6"/>
  <c r="B623" i="6"/>
  <c r="B286" i="6"/>
  <c r="B1599" i="6"/>
  <c r="B162" i="6"/>
  <c r="B190" i="6"/>
  <c r="B1573" i="6"/>
  <c r="B74" i="6"/>
  <c r="B102" i="6"/>
  <c r="B3" i="6"/>
  <c r="B29" i="6"/>
  <c r="B67" i="6"/>
  <c r="B129" i="6"/>
  <c r="B672" i="6"/>
  <c r="B1278" i="6"/>
  <c r="B1430" i="6"/>
  <c r="B758" i="6"/>
  <c r="B920" i="6"/>
  <c r="B1807" i="6"/>
  <c r="B2209" i="6"/>
  <c r="B2618" i="6"/>
  <c r="B4095" i="6"/>
  <c r="B3038" i="6"/>
  <c r="B2129" i="6"/>
  <c r="B2121" i="6"/>
  <c r="B2113" i="6"/>
  <c r="B2103" i="6"/>
  <c r="B2095" i="6"/>
  <c r="B2087" i="6"/>
  <c r="B2078" i="6"/>
  <c r="B2069" i="6"/>
  <c r="B2061" i="6"/>
  <c r="B2053" i="6"/>
  <c r="B1976" i="6"/>
  <c r="B1968" i="6"/>
  <c r="B1961" i="6"/>
  <c r="B1956" i="6"/>
  <c r="B1951" i="6"/>
  <c r="B2039" i="6"/>
  <c r="B2034" i="6"/>
  <c r="B2029" i="6"/>
  <c r="B2023" i="6"/>
  <c r="B2016" i="6"/>
  <c r="B1871" i="6"/>
  <c r="B1865" i="6"/>
  <c r="B1860" i="6"/>
  <c r="B1853" i="6"/>
  <c r="B1841" i="6"/>
  <c r="B1831" i="6"/>
  <c r="B1717" i="6"/>
  <c r="B1878" i="6"/>
  <c r="B1850" i="6"/>
  <c r="B1840" i="6"/>
  <c r="B1830" i="6"/>
  <c r="B1825" i="6"/>
  <c r="B1821" i="6"/>
  <c r="B1817" i="6"/>
  <c r="B1813" i="6"/>
  <c r="B1809" i="6"/>
  <c r="B1805" i="6"/>
  <c r="B1801" i="6"/>
  <c r="B1797" i="6"/>
  <c r="B1793" i="6"/>
  <c r="B1789" i="6"/>
  <c r="B1120" i="6"/>
  <c r="B1112" i="6"/>
  <c r="B1594" i="6"/>
  <c r="B888" i="6"/>
  <c r="B1624" i="6"/>
  <c r="B1620" i="6"/>
  <c r="B1616" i="6"/>
  <c r="B1610" i="6"/>
  <c r="B1602" i="6"/>
  <c r="B980" i="6"/>
  <c r="B976" i="6"/>
  <c r="B972" i="6"/>
  <c r="B968" i="6"/>
  <c r="B964" i="6"/>
  <c r="B960" i="6"/>
  <c r="B956" i="6"/>
  <c r="B952" i="6"/>
  <c r="B948" i="6"/>
  <c r="B944" i="6"/>
  <c r="B940" i="6"/>
  <c r="B936" i="6"/>
  <c r="B932" i="6"/>
  <c r="B928" i="6"/>
  <c r="B922" i="6"/>
  <c r="B912" i="6"/>
  <c r="B908" i="6"/>
  <c r="B898" i="6"/>
  <c r="B1461" i="6"/>
  <c r="B1457" i="6"/>
  <c r="B1449" i="6"/>
  <c r="B1441" i="6"/>
  <c r="B791" i="6"/>
  <c r="B787" i="6"/>
  <c r="B783" i="6"/>
  <c r="B779" i="6"/>
  <c r="B775" i="6"/>
  <c r="B771" i="6"/>
  <c r="B767" i="6"/>
  <c r="B763" i="6"/>
  <c r="B3079" i="6"/>
  <c r="B2888" i="6"/>
  <c r="B2447" i="6"/>
  <c r="B3753" i="6"/>
  <c r="B2128" i="6"/>
  <c r="B2120" i="6"/>
  <c r="B2111" i="6"/>
  <c r="B2102" i="6"/>
  <c r="B2094" i="6"/>
  <c r="B2086" i="6"/>
  <c r="B2076" i="6"/>
  <c r="B2068" i="6"/>
  <c r="B2060" i="6"/>
  <c r="B2052" i="6"/>
  <c r="B1975" i="6"/>
  <c r="B1967" i="6"/>
  <c r="B1960" i="6"/>
  <c r="B1955" i="6"/>
  <c r="B2043" i="6"/>
  <c r="B2038" i="6"/>
  <c r="B2033" i="6"/>
  <c r="B2027" i="6"/>
  <c r="B2022" i="6"/>
  <c r="B1875" i="6"/>
  <c r="B1869" i="6"/>
  <c r="B1864" i="6"/>
  <c r="B1859" i="6"/>
  <c r="B1849" i="6"/>
  <c r="B1839" i="6"/>
  <c r="B1829" i="6"/>
  <c r="B2046" i="6"/>
  <c r="B1877" i="6"/>
  <c r="B1848" i="6"/>
  <c r="B1836" i="6"/>
  <c r="B1828" i="6"/>
  <c r="B1824" i="6"/>
  <c r="B1820" i="6"/>
  <c r="B1816" i="6"/>
  <c r="B1812" i="6"/>
  <c r="B1808" i="6"/>
  <c r="B1804" i="6"/>
  <c r="B1800" i="6"/>
  <c r="B1796" i="6"/>
  <c r="B1792" i="6"/>
  <c r="B1126" i="6"/>
  <c r="B1118" i="6"/>
  <c r="B1110" i="6"/>
  <c r="B1593" i="6"/>
  <c r="B799" i="6"/>
  <c r="B1623" i="6"/>
  <c r="B1619" i="6"/>
  <c r="B1615" i="6"/>
  <c r="B1609" i="6"/>
  <c r="B1601" i="6"/>
  <c r="B979" i="6"/>
  <c r="B975" i="6"/>
  <c r="B971" i="6"/>
  <c r="B967" i="6"/>
  <c r="B963" i="6"/>
  <c r="B959" i="6"/>
  <c r="B955" i="6"/>
  <c r="B951" i="6"/>
  <c r="B947" i="6"/>
  <c r="B943" i="6"/>
  <c r="B939" i="6"/>
  <c r="B935" i="6"/>
  <c r="B3897" i="6"/>
  <c r="B2148" i="6"/>
  <c r="B3679" i="6"/>
  <c r="B213" i="6"/>
  <c r="B2133" i="6"/>
  <c r="B2124" i="6"/>
  <c r="B2116" i="6"/>
  <c r="B2106" i="6"/>
  <c r="B2098" i="6"/>
  <c r="B2090" i="6"/>
  <c r="B2082" i="6"/>
  <c r="B2072" i="6"/>
  <c r="B2064" i="6"/>
  <c r="B2056" i="6"/>
  <c r="B1979" i="6"/>
  <c r="B1971" i="6"/>
  <c r="B1963" i="6"/>
  <c r="B1957" i="6"/>
  <c r="B1952" i="6"/>
  <c r="B2041" i="6"/>
  <c r="B2035" i="6"/>
  <c r="B2030" i="6"/>
  <c r="B2025" i="6"/>
  <c r="B2017" i="6"/>
  <c r="B1872" i="6"/>
  <c r="B1867" i="6"/>
  <c r="B1861" i="6"/>
  <c r="B1855" i="6"/>
  <c r="B1845" i="6"/>
  <c r="B1833" i="6"/>
  <c r="B1718" i="6"/>
  <c r="B1882" i="6"/>
  <c r="B1852" i="6"/>
  <c r="B1842" i="6"/>
  <c r="B1832" i="6"/>
  <c r="B1826" i="6"/>
  <c r="B1822" i="6"/>
  <c r="B1818" i="6"/>
  <c r="B1814" i="6"/>
  <c r="B1810" i="6"/>
  <c r="B1806" i="6"/>
  <c r="B1802" i="6"/>
  <c r="B1798" i="6"/>
  <c r="B1794" i="6"/>
  <c r="B1790" i="6"/>
  <c r="B1122" i="6"/>
  <c r="B1114" i="6"/>
  <c r="B987" i="6"/>
  <c r="B889" i="6"/>
  <c r="B1077" i="6"/>
  <c r="B1621" i="6"/>
  <c r="B1617" i="6"/>
  <c r="B1613" i="6"/>
  <c r="B1605" i="6"/>
  <c r="B1597" i="6"/>
  <c r="B977" i="6"/>
  <c r="B973" i="6"/>
  <c r="B969" i="6"/>
  <c r="B965" i="6"/>
  <c r="B961" i="6"/>
  <c r="B957" i="6"/>
  <c r="B953" i="6"/>
  <c r="B949" i="6"/>
  <c r="B945" i="6"/>
  <c r="B941" i="6"/>
  <c r="B937" i="6"/>
  <c r="B933" i="6"/>
  <c r="B929" i="6"/>
  <c r="B923" i="6"/>
  <c r="B919" i="6"/>
  <c r="B909" i="6"/>
  <c r="B899" i="6"/>
  <c r="B1462" i="6"/>
  <c r="B1458" i="6"/>
  <c r="B1450" i="6"/>
  <c r="B1442" i="6"/>
  <c r="B792" i="6"/>
  <c r="B788" i="6"/>
  <c r="B784" i="6"/>
  <c r="B780" i="6"/>
  <c r="B776" i="6"/>
  <c r="B772" i="6"/>
  <c r="B768" i="6"/>
  <c r="B764" i="6"/>
  <c r="B760" i="6"/>
  <c r="B3399" i="6"/>
  <c r="B2117" i="6"/>
  <c r="B2083" i="6"/>
  <c r="B1980" i="6"/>
  <c r="B1953" i="6"/>
  <c r="B2026" i="6"/>
  <c r="B1863" i="6"/>
  <c r="B2012" i="6"/>
  <c r="B1834" i="6"/>
  <c r="B1815" i="6"/>
  <c r="B1799" i="6"/>
  <c r="B1116" i="6"/>
  <c r="B1622" i="6"/>
  <c r="B1598" i="6"/>
  <c r="B966" i="6"/>
  <c r="B950" i="6"/>
  <c r="B934" i="6"/>
  <c r="B924" i="6"/>
  <c r="B910" i="6"/>
  <c r="B1463" i="6"/>
  <c r="B1453" i="6"/>
  <c r="B1437" i="6"/>
  <c r="B785" i="6"/>
  <c r="B777" i="6"/>
  <c r="B769" i="6"/>
  <c r="B761" i="6"/>
  <c r="B756" i="6"/>
  <c r="B752" i="6"/>
  <c r="B746" i="6"/>
  <c r="B736" i="6"/>
  <c r="B732" i="6"/>
  <c r="B722" i="6"/>
  <c r="B712" i="6"/>
  <c r="B1433" i="6"/>
  <c r="B1428" i="6"/>
  <c r="B1422" i="6"/>
  <c r="B1414" i="6"/>
  <c r="B1406" i="6"/>
  <c r="B1304" i="6"/>
  <c r="B1298" i="6"/>
  <c r="B1290" i="6"/>
  <c r="B1282" i="6"/>
  <c r="B705" i="6"/>
  <c r="B698" i="6"/>
  <c r="B694" i="6"/>
  <c r="B690" i="6"/>
  <c r="B686" i="6"/>
  <c r="B682" i="6"/>
  <c r="B678" i="6"/>
  <c r="B674" i="6"/>
  <c r="B670" i="6"/>
  <c r="B666" i="6"/>
  <c r="B660" i="6"/>
  <c r="B1626" i="6"/>
  <c r="B893" i="6"/>
  <c r="B795" i="6"/>
  <c r="B138" i="6"/>
  <c r="B131" i="6"/>
  <c r="B127" i="6"/>
  <c r="B117" i="6"/>
  <c r="B107" i="6"/>
  <c r="B103" i="6"/>
  <c r="B93" i="6"/>
  <c r="B83" i="6"/>
  <c r="B79" i="6"/>
  <c r="B69" i="6"/>
  <c r="B59" i="6"/>
  <c r="B55" i="6"/>
  <c r="B1416" i="6"/>
  <c r="B1408" i="6"/>
  <c r="B44" i="6"/>
  <c r="B39" i="6"/>
  <c r="B35" i="6"/>
  <c r="B31" i="6"/>
  <c r="B27" i="6"/>
  <c r="B23" i="6"/>
  <c r="B19" i="6"/>
  <c r="B15" i="6"/>
  <c r="B3355" i="6"/>
  <c r="B2107" i="6"/>
  <c r="B2073" i="6"/>
  <c r="B1972" i="6"/>
  <c r="B2042" i="6"/>
  <c r="B2021" i="6"/>
  <c r="B1857" i="6"/>
  <c r="B2045" i="6"/>
  <c r="B1827" i="6"/>
  <c r="B1811" i="6"/>
  <c r="B1795" i="6"/>
  <c r="B1108" i="6"/>
  <c r="B1618" i="6"/>
  <c r="B978" i="6"/>
  <c r="B962" i="6"/>
  <c r="B946" i="6"/>
  <c r="B931" i="6"/>
  <c r="B921" i="6"/>
  <c r="B907" i="6"/>
  <c r="B1460" i="6"/>
  <c r="B1446" i="6"/>
  <c r="B790" i="6"/>
  <c r="B782" i="6"/>
  <c r="B774" i="6"/>
  <c r="B766" i="6"/>
  <c r="B759" i="6"/>
  <c r="B755" i="6"/>
  <c r="B751" i="6"/>
  <c r="B745" i="6"/>
  <c r="B735" i="6"/>
  <c r="B731" i="6"/>
  <c r="B721" i="6"/>
  <c r="B711" i="6"/>
  <c r="B1431" i="6"/>
  <c r="B1427" i="6"/>
  <c r="B1419" i="6"/>
  <c r="B1411" i="6"/>
  <c r="B1403" i="6"/>
  <c r="B1303" i="6"/>
  <c r="B1297" i="6"/>
  <c r="B1289" i="6"/>
  <c r="B1281" i="6"/>
  <c r="B702" i="6"/>
  <c r="B697" i="6"/>
  <c r="B693" i="6"/>
  <c r="B689" i="6"/>
  <c r="B685" i="6"/>
  <c r="B681" i="6"/>
  <c r="B677" i="6"/>
  <c r="B673" i="6"/>
  <c r="B669" i="6"/>
  <c r="B665" i="6"/>
  <c r="B659" i="6"/>
  <c r="B984" i="6"/>
  <c r="B1467" i="6"/>
  <c r="B794" i="6"/>
  <c r="B137" i="6"/>
  <c r="B130" i="6"/>
  <c r="B120" i="6"/>
  <c r="B116" i="6"/>
  <c r="B106" i="6"/>
  <c r="B96" i="6"/>
  <c r="B92" i="6"/>
  <c r="B82" i="6"/>
  <c r="B72" i="6"/>
  <c r="B68" i="6"/>
  <c r="B58" i="6"/>
  <c r="B1424" i="6"/>
  <c r="B1413" i="6"/>
  <c r="B1405" i="6"/>
  <c r="B43" i="6"/>
  <c r="B38" i="6"/>
  <c r="B34" i="6"/>
  <c r="B30" i="6"/>
  <c r="B26" i="6"/>
  <c r="B22" i="6"/>
  <c r="B18" i="6"/>
  <c r="B14" i="6"/>
  <c r="B10" i="6"/>
  <c r="B6" i="6"/>
  <c r="B2" i="6"/>
  <c r="B1447" i="6"/>
  <c r="B1439" i="6"/>
  <c r="B123" i="6"/>
  <c r="B112" i="6"/>
  <c r="B2141" i="6"/>
  <c r="B2065" i="6"/>
  <c r="B2037" i="6"/>
  <c r="B1847" i="6"/>
  <c r="B1823" i="6"/>
  <c r="B1791" i="6"/>
  <c r="B1614" i="6"/>
  <c r="B958" i="6"/>
  <c r="B930" i="6"/>
  <c r="B900" i="6"/>
  <c r="B1445" i="6"/>
  <c r="B781" i="6"/>
  <c r="B765" i="6"/>
  <c r="B754" i="6"/>
  <c r="B744" i="6"/>
  <c r="B724" i="6"/>
  <c r="B710" i="6"/>
  <c r="B1426" i="6"/>
  <c r="B1410" i="6"/>
  <c r="B1302" i="6"/>
  <c r="B1286" i="6"/>
  <c r="B701" i="6"/>
  <c r="B692" i="6"/>
  <c r="B684" i="6"/>
  <c r="B676" i="6"/>
  <c r="B668" i="6"/>
  <c r="B658" i="6"/>
  <c r="B1466" i="6"/>
  <c r="B136" i="6"/>
  <c r="B119" i="6"/>
  <c r="B105" i="6"/>
  <c r="B91" i="6"/>
  <c r="B71" i="6"/>
  <c r="B57" i="6"/>
  <c r="B1412" i="6"/>
  <c r="B42" i="6"/>
  <c r="B33" i="6"/>
  <c r="B25" i="6"/>
  <c r="B17" i="6"/>
  <c r="B11" i="6"/>
  <c r="B5" i="6"/>
  <c r="B1452" i="6"/>
  <c r="B1440" i="6"/>
  <c r="B122" i="6"/>
  <c r="B110" i="6"/>
  <c r="B100" i="6"/>
  <c r="B90" i="6"/>
  <c r="B86" i="6"/>
  <c r="B76" i="6"/>
  <c r="B66" i="6"/>
  <c r="B62" i="6"/>
  <c r="B52" i="6"/>
  <c r="B1580" i="6"/>
  <c r="B1569" i="6"/>
  <c r="B221" i="6"/>
  <c r="B202" i="6"/>
  <c r="B198" i="6"/>
  <c r="B188" i="6"/>
  <c r="B178" i="6"/>
  <c r="B174" i="6"/>
  <c r="B164" i="6"/>
  <c r="B154" i="6"/>
  <c r="B150" i="6"/>
  <c r="B143" i="6"/>
  <c r="B1603" i="6"/>
  <c r="B1736" i="6"/>
  <c r="B1725" i="6"/>
  <c r="B299" i="6"/>
  <c r="B288" i="6"/>
  <c r="B278" i="6"/>
  <c r="B274" i="6"/>
  <c r="B647" i="6"/>
  <c r="B633" i="6"/>
  <c r="B619" i="6"/>
  <c r="B1262" i="6"/>
  <c r="B1246" i="6"/>
  <c r="B602" i="6"/>
  <c r="B594" i="6"/>
  <c r="B586" i="6"/>
  <c r="B578" i="6"/>
  <c r="B568" i="6"/>
  <c r="B548" i="6"/>
  <c r="B534" i="6"/>
  <c r="B1232" i="6"/>
  <c r="B1224" i="6"/>
  <c r="B1216" i="6"/>
  <c r="B510" i="6"/>
  <c r="B506" i="6"/>
  <c r="B502" i="6"/>
  <c r="B498" i="6"/>
  <c r="B494" i="6"/>
  <c r="B490" i="6"/>
  <c r="B484" i="6"/>
  <c r="B2125" i="6"/>
  <c r="B2057" i="6"/>
  <c r="B2031" i="6"/>
  <c r="B1837" i="6"/>
  <c r="B1819" i="6"/>
  <c r="B1124" i="6"/>
  <c r="B1606" i="6"/>
  <c r="B954" i="6"/>
  <c r="B927" i="6"/>
  <c r="B1464" i="6"/>
  <c r="B1438" i="6"/>
  <c r="B778" i="6"/>
  <c r="B762" i="6"/>
  <c r="B753" i="6"/>
  <c r="B743" i="6"/>
  <c r="B723" i="6"/>
  <c r="B1434" i="6"/>
  <c r="B1423" i="6"/>
  <c r="B1407" i="6"/>
  <c r="B1301" i="6"/>
  <c r="B1285" i="6"/>
  <c r="B700" i="6"/>
  <c r="B691" i="6"/>
  <c r="B683" i="6"/>
  <c r="B675" i="6"/>
  <c r="B667" i="6"/>
  <c r="B1627" i="6"/>
  <c r="B796" i="6"/>
  <c r="B132" i="6"/>
  <c r="B118" i="6"/>
  <c r="B104" i="6"/>
  <c r="B84" i="6"/>
  <c r="B70" i="6"/>
  <c r="B56" i="6"/>
  <c r="B1409" i="6"/>
  <c r="B40" i="6"/>
  <c r="B32" i="6"/>
  <c r="B24" i="6"/>
  <c r="B16" i="6"/>
  <c r="B9" i="6"/>
  <c r="B4" i="6"/>
  <c r="B1448" i="6"/>
  <c r="B1436" i="6"/>
  <c r="B114" i="6"/>
  <c r="B109" i="6"/>
  <c r="B99" i="6"/>
  <c r="B89" i="6"/>
  <c r="B85" i="6"/>
  <c r="B75" i="6"/>
  <c r="B65" i="6"/>
  <c r="B61" i="6"/>
  <c r="B51" i="6"/>
  <c r="B1577" i="6"/>
  <c r="B1568" i="6"/>
  <c r="B212" i="6"/>
  <c r="B201" i="6"/>
  <c r="B197" i="6"/>
  <c r="B187" i="6"/>
  <c r="B177" i="6"/>
  <c r="B173" i="6"/>
  <c r="B163" i="6"/>
  <c r="B153" i="6"/>
  <c r="B149" i="6"/>
  <c r="B1611" i="6"/>
  <c r="B1600" i="6"/>
  <c r="B1733" i="6"/>
  <c r="B1724" i="6"/>
  <c r="B298" i="6"/>
  <c r="B287" i="6"/>
  <c r="B277" i="6"/>
  <c r="B273" i="6"/>
  <c r="B645" i="6"/>
  <c r="B631" i="6"/>
  <c r="B1273" i="6"/>
  <c r="B1258" i="6"/>
  <c r="B611" i="6"/>
  <c r="B600" i="6"/>
  <c r="B592" i="6"/>
  <c r="B584" i="6"/>
  <c r="B576" i="6"/>
  <c r="B560" i="6"/>
  <c r="B546" i="6"/>
  <c r="B532" i="6"/>
  <c r="B1231" i="6"/>
  <c r="B1223" i="6"/>
  <c r="B1215" i="6"/>
  <c r="B509" i="6"/>
  <c r="B505" i="6"/>
  <c r="B501" i="6"/>
  <c r="B497" i="6"/>
  <c r="B493" i="6"/>
  <c r="B489" i="6"/>
  <c r="B483" i="6"/>
  <c r="B479" i="6"/>
  <c r="B469" i="6"/>
  <c r="B459" i="6"/>
  <c r="B455" i="6"/>
  <c r="B445" i="6"/>
  <c r="B435" i="6"/>
  <c r="B431" i="6"/>
  <c r="B3794" i="6"/>
  <c r="B2091" i="6"/>
  <c r="B1959" i="6"/>
  <c r="B1868" i="6"/>
  <c r="B1844" i="6"/>
  <c r="B1803" i="6"/>
  <c r="B1753" i="6"/>
  <c r="B970" i="6"/>
  <c r="B938" i="6"/>
  <c r="B911" i="6"/>
  <c r="B1454" i="6"/>
  <c r="B786" i="6"/>
  <c r="B770" i="6"/>
  <c r="B757" i="6"/>
  <c r="B747" i="6"/>
  <c r="B733" i="6"/>
  <c r="B719" i="6"/>
  <c r="B1429" i="6"/>
  <c r="B1415" i="6"/>
  <c r="B1306" i="6"/>
  <c r="B1293" i="6"/>
  <c r="B1277" i="6"/>
  <c r="B695" i="6"/>
  <c r="B687" i="6"/>
  <c r="B679" i="6"/>
  <c r="B671" i="6"/>
  <c r="B663" i="6"/>
  <c r="B982" i="6"/>
  <c r="B1296" i="6"/>
  <c r="B128" i="6"/>
  <c r="B108" i="6"/>
  <c r="B94" i="6"/>
  <c r="B80" i="6"/>
  <c r="B60" i="6"/>
  <c r="B1417" i="6"/>
  <c r="B47" i="6"/>
  <c r="B36" i="6"/>
  <c r="B28" i="6"/>
  <c r="B20" i="6"/>
  <c r="B12" i="6"/>
  <c r="B7" i="6"/>
  <c r="B1455" i="6"/>
  <c r="B1443" i="6"/>
  <c r="B124" i="6"/>
  <c r="B111" i="6"/>
  <c r="B101" i="6"/>
  <c r="B97" i="6"/>
  <c r="B87" i="6"/>
  <c r="B77" i="6"/>
  <c r="B73" i="6"/>
  <c r="B63" i="6"/>
  <c r="B53" i="6"/>
  <c r="B49" i="6"/>
  <c r="B1572" i="6"/>
  <c r="B1564" i="6"/>
  <c r="B210" i="6"/>
  <c r="B199" i="6"/>
  <c r="B189" i="6"/>
  <c r="B185" i="6"/>
  <c r="B175" i="6"/>
  <c r="B165" i="6"/>
  <c r="B161" i="6"/>
  <c r="B151" i="6"/>
  <c r="B144" i="6"/>
  <c r="B1604" i="6"/>
  <c r="B1596" i="6"/>
  <c r="B1728" i="6"/>
  <c r="B300" i="6"/>
  <c r="B289" i="6"/>
  <c r="B285" i="6"/>
  <c r="B275" i="6"/>
  <c r="B655" i="6"/>
  <c r="B635" i="6"/>
  <c r="B621" i="6"/>
  <c r="B1266" i="6"/>
  <c r="B1250" i="6"/>
  <c r="B604" i="6"/>
  <c r="B596" i="6"/>
  <c r="B588" i="6"/>
  <c r="B580" i="6"/>
  <c r="B570" i="6"/>
  <c r="B556" i="6"/>
  <c r="B536" i="6"/>
  <c r="B1235" i="6"/>
  <c r="B1227" i="6"/>
  <c r="B2854" i="6"/>
  <c r="B2136" i="6"/>
  <c r="B2145" i="6"/>
  <c r="B3300" i="6"/>
  <c r="B2400" i="6"/>
  <c r="B4028" i="6"/>
  <c r="B3259" i="6"/>
  <c r="B2351" i="6"/>
  <c r="B3891" i="6"/>
  <c r="B3583" i="6"/>
  <c r="B3160" i="6"/>
  <c r="B2816" i="6"/>
  <c r="B2533" i="6"/>
  <c r="B421" i="6"/>
  <c r="B3341" i="6"/>
  <c r="B2433" i="6"/>
  <c r="B737" i="6"/>
  <c r="B3637" i="6"/>
  <c r="B2222" i="6"/>
  <c r="B2137" i="6"/>
  <c r="B4062" i="6"/>
  <c r="B3268" i="6"/>
  <c r="B2368" i="6"/>
  <c r="B3950" i="6"/>
  <c r="B3133" i="6"/>
  <c r="B2319" i="6"/>
  <c r="B3899" i="6"/>
  <c r="B3551" i="6"/>
  <c r="B3020" i="6"/>
  <c r="B2747" i="6"/>
  <c r="B2511" i="6"/>
  <c r="B473" i="6"/>
  <c r="B3309" i="6"/>
  <c r="B2401" i="6"/>
  <c r="B741" i="6"/>
  <c r="B3485" i="6"/>
  <c r="B1592" i="6"/>
  <c r="B2132" i="6"/>
  <c r="B2140" i="6"/>
  <c r="B3785" i="6"/>
  <c r="B3070" i="6"/>
  <c r="B2205" i="6"/>
  <c r="B3707" i="6"/>
  <c r="B3037" i="6"/>
  <c r="B1607" i="6"/>
  <c r="B3718" i="6"/>
  <c r="B3431" i="6"/>
  <c r="B2920" i="6"/>
  <c r="B2650" i="6"/>
  <c r="B2180" i="6"/>
  <c r="B3936" i="6"/>
  <c r="B3111" i="6"/>
  <c r="B2305" i="6"/>
  <c r="B3963" i="6"/>
  <c r="B1716" i="6"/>
  <c r="B1879" i="6"/>
  <c r="B1854" i="6"/>
  <c r="B1846" i="6"/>
  <c r="B1838" i="6"/>
  <c r="B2048" i="6"/>
  <c r="B1977" i="6"/>
  <c r="B1973" i="6"/>
  <c r="B1969" i="6"/>
  <c r="B1965" i="6"/>
  <c r="B3353" i="6"/>
  <c r="B3266" i="6"/>
  <c r="B3820" i="6"/>
  <c r="B2712" i="6"/>
  <c r="B3486" i="6"/>
  <c r="B2054" i="6"/>
  <c r="B2058" i="6"/>
  <c r="B2062" i="6"/>
  <c r="B2066" i="6"/>
  <c r="B2070" i="6"/>
  <c r="B2074" i="6"/>
  <c r="B2079" i="6"/>
  <c r="B2084" i="6"/>
  <c r="B2088" i="6"/>
  <c r="B2092" i="6"/>
  <c r="B2096" i="6"/>
  <c r="B2100" i="6"/>
  <c r="B2104" i="6"/>
  <c r="B2108" i="6"/>
  <c r="B2114" i="6"/>
  <c r="B2118" i="6"/>
  <c r="B2122" i="6"/>
  <c r="B2126" i="6"/>
  <c r="B2130" i="6"/>
  <c r="B2134" i="6"/>
  <c r="B2138" i="6"/>
  <c r="B2143" i="6"/>
  <c r="B4021" i="6"/>
  <c r="B3523" i="6"/>
  <c r="B3134" i="6"/>
  <c r="B2769" i="6"/>
  <c r="B2336" i="6"/>
  <c r="B742" i="6"/>
  <c r="B3808" i="6"/>
  <c r="B3323" i="6"/>
  <c r="B3101" i="6"/>
  <c r="B2415" i="6"/>
  <c r="B2492" i="6"/>
  <c r="B4008" i="6"/>
  <c r="B3855" i="6"/>
  <c r="B3647" i="6"/>
  <c r="B3495" i="6"/>
  <c r="B3212" i="6"/>
  <c r="B2984" i="6"/>
  <c r="B2856" i="6"/>
  <c r="B2714" i="6"/>
  <c r="B2586" i="6"/>
  <c r="B2202" i="6"/>
  <c r="B1715" i="6"/>
  <c r="B4063" i="6"/>
  <c r="B3762" i="6"/>
  <c r="B3277" i="6"/>
  <c r="B3047" i="6"/>
  <c r="B2369" i="6"/>
  <c r="B1176" i="6"/>
  <c r="B4066" i="6"/>
  <c r="B3821" i="6"/>
  <c r="B3204" i="6"/>
  <c r="B2584" i="6"/>
  <c r="B3636" i="6"/>
  <c r="B3929" i="6"/>
  <c r="B2013" i="6"/>
  <c r="B1835" i="6"/>
  <c r="B1843" i="6"/>
  <c r="B1851" i="6"/>
  <c r="B1858" i="6"/>
  <c r="B1862" i="6"/>
  <c r="B1866" i="6"/>
  <c r="B1870" i="6"/>
  <c r="B1874" i="6"/>
  <c r="B2020" i="6"/>
  <c r="B2024" i="6"/>
  <c r="B2028" i="6"/>
  <c r="B2032" i="6"/>
  <c r="B2036" i="6"/>
  <c r="B2040" i="6"/>
  <c r="B1950" i="6"/>
  <c r="B1954" i="6"/>
  <c r="B1958" i="6"/>
  <c r="B1962" i="6"/>
  <c r="B1966" i="6"/>
  <c r="B1970" i="6"/>
  <c r="B1974" i="6"/>
  <c r="B1978" i="6"/>
  <c r="B2051" i="6"/>
  <c r="B2055" i="6"/>
  <c r="B2059" i="6"/>
  <c r="B2063" i="6"/>
  <c r="B2067" i="6"/>
  <c r="B2071" i="6"/>
  <c r="B2075" i="6"/>
  <c r="B2081" i="6"/>
  <c r="B2085" i="6"/>
  <c r="B2089" i="6"/>
  <c r="B2093" i="6"/>
  <c r="B2097" i="6"/>
  <c r="B2101" i="6"/>
  <c r="B2105" i="6"/>
  <c r="B2110" i="6"/>
  <c r="B2115" i="6"/>
  <c r="B2119" i="6"/>
  <c r="B2123" i="6"/>
  <c r="B2127" i="6"/>
  <c r="B2131" i="6"/>
  <c r="B2135" i="6"/>
  <c r="B2139" i="6"/>
  <c r="B2144" i="6"/>
  <c r="B3935" i="6"/>
  <c r="B3332" i="6"/>
  <c r="B3102" i="6"/>
  <c r="B2432" i="6"/>
  <c r="B2304" i="6"/>
  <c r="B4072" i="6"/>
  <c r="B3776" i="6"/>
  <c r="B3291" i="6"/>
  <c r="B3069" i="6"/>
  <c r="B2383" i="6"/>
  <c r="B1174" i="6"/>
  <c r="B3965" i="6"/>
  <c r="B3823" i="6"/>
  <c r="B3615" i="6"/>
  <c r="B3463" i="6"/>
  <c r="B3187" i="6"/>
  <c r="B2952" i="6"/>
  <c r="B2778" i="6"/>
  <c r="B2682" i="6"/>
  <c r="B2501" i="6"/>
  <c r="B2284" i="6"/>
  <c r="B1435" i="6"/>
  <c r="B4022" i="6"/>
  <c r="B3530" i="6"/>
  <c r="B3245" i="6"/>
  <c r="B2557" i="6"/>
  <c r="B2337" i="6"/>
  <c r="B134" i="6"/>
  <c r="B4004" i="6"/>
  <c r="B3727" i="6"/>
  <c r="B2982" i="6"/>
  <c r="B2226" i="6"/>
  <c r="B2973" i="6"/>
  <c r="B574" i="6"/>
  <c r="B3200" i="6"/>
  <c r="B2575" i="6"/>
  <c r="B3703" i="6"/>
  <c r="B1399" i="6"/>
  <c r="B3360" i="6"/>
  <c r="B2794" i="6"/>
  <c r="B612" i="6"/>
  <c r="B3203" i="6"/>
  <c r="B2845" i="6"/>
  <c r="B2047" i="6"/>
  <c r="B3044" i="6"/>
  <c r="B3208" i="6"/>
  <c r="B2395" i="6"/>
  <c r="B2757" i="6"/>
  <c r="B800" i="6"/>
  <c r="B3484" i="6"/>
  <c r="B2703" i="6"/>
  <c r="B4052" i="6"/>
  <c r="B2366" i="6"/>
  <c r="B2585" i="6"/>
  <c r="B3619" i="6"/>
  <c r="B3853" i="6"/>
  <c r="B3903" i="6"/>
  <c r="B3689" i="6"/>
  <c r="B3129" i="6"/>
  <c r="B3409" i="6"/>
  <c r="B3605" i="6"/>
  <c r="B3453" i="6"/>
  <c r="B3179" i="6"/>
  <c r="B2950" i="6"/>
  <c r="B2770" i="6"/>
  <c r="B2680" i="6"/>
  <c r="B2461" i="6"/>
  <c r="B2203" i="6"/>
  <c r="B142" i="6"/>
  <c r="B3896" i="6"/>
  <c r="B3723" i="6"/>
  <c r="B3604" i="6"/>
  <c r="B3452" i="6"/>
  <c r="B3143" i="6"/>
  <c r="B2941" i="6"/>
  <c r="B2734" i="6"/>
  <c r="B2671" i="6"/>
  <c r="B2457" i="6"/>
  <c r="B2199" i="6"/>
  <c r="B1432" i="6"/>
  <c r="B3949" i="6"/>
  <c r="B3362" i="6"/>
  <c r="B3370" i="6"/>
  <c r="B2761" i="6"/>
  <c r="B2334" i="6"/>
  <c r="B301" i="6"/>
  <c r="B3830" i="6"/>
  <c r="B2983" i="6"/>
  <c r="B2230" i="6"/>
  <c r="B3130" i="6"/>
  <c r="B3788" i="6"/>
  <c r="B1560" i="6"/>
  <c r="B3467" i="6"/>
  <c r="B2686" i="6"/>
  <c r="B4044" i="6"/>
  <c r="B2333" i="6"/>
  <c r="B3011" i="6"/>
  <c r="B3320" i="6"/>
  <c r="B2355" i="6"/>
  <c r="B2762" i="6"/>
  <c r="B2389" i="6"/>
  <c r="B3205" i="6"/>
  <c r="B3911" i="6"/>
  <c r="B3701" i="6"/>
  <c r="B3573" i="6"/>
  <c r="B3421" i="6"/>
  <c r="B3152" i="6"/>
  <c r="B2918" i="6"/>
  <c r="B2814" i="6"/>
  <c r="B2648" i="6"/>
  <c r="B2531" i="6"/>
  <c r="B2186" i="6"/>
  <c r="B417" i="6"/>
  <c r="B3909" i="6"/>
  <c r="B3700" i="6"/>
  <c r="B3572" i="6"/>
  <c r="B3420" i="6"/>
  <c r="B3217" i="6"/>
  <c r="B2909" i="6"/>
  <c r="B2805" i="6"/>
  <c r="B2639" i="6"/>
  <c r="B2530" i="6"/>
  <c r="B2185" i="6"/>
  <c r="B1089" i="6"/>
  <c r="B3799" i="6"/>
  <c r="B3330" i="6"/>
  <c r="B3108" i="6"/>
  <c r="B2430" i="6"/>
  <c r="B2302" i="6"/>
  <c r="B4086" i="6"/>
  <c r="B3646" i="6"/>
  <c r="B2855" i="6"/>
  <c r="B1719" i="6"/>
  <c r="B2753" i="6"/>
  <c r="B3295" i="6"/>
  <c r="B3978" i="6"/>
  <c r="B3235" i="6"/>
  <c r="B2517" i="6"/>
  <c r="B3361" i="6"/>
  <c r="B3322" i="6"/>
  <c r="B2807" i="6"/>
  <c r="B2420" i="6"/>
  <c r="B4000" i="6"/>
  <c r="B2485" i="6"/>
  <c r="B3161" i="6"/>
  <c r="B3669" i="6"/>
  <c r="B3516" i="6"/>
  <c r="B3389" i="6"/>
  <c r="B3012" i="6"/>
  <c r="B2886" i="6"/>
  <c r="B2739" i="6"/>
  <c r="B2616" i="6"/>
  <c r="B2503" i="6"/>
  <c r="B2154" i="6"/>
  <c r="B4037" i="6"/>
  <c r="B3852" i="6"/>
  <c r="B3668" i="6"/>
  <c r="B3512" i="6"/>
  <c r="B3388" i="6"/>
  <c r="B3005" i="6"/>
  <c r="B2877" i="6"/>
  <c r="B2780" i="6"/>
  <c r="B2607" i="6"/>
  <c r="B2499" i="6"/>
  <c r="B2153" i="6"/>
  <c r="B477" i="6"/>
  <c r="B3767" i="6"/>
  <c r="B3298" i="6"/>
  <c r="B3076" i="6"/>
  <c r="B2398" i="6"/>
  <c r="B2456" i="6"/>
  <c r="B3991" i="6"/>
  <c r="B3494" i="6"/>
  <c r="B2713" i="6"/>
  <c r="B4050" i="6"/>
  <c r="B2332" i="6"/>
  <c r="B3073" i="6"/>
  <c r="B3736" i="6"/>
  <c r="B2956" i="6"/>
  <c r="B2261" i="6"/>
  <c r="B3366" i="6"/>
  <c r="B3731" i="6"/>
  <c r="B2532" i="6"/>
  <c r="B4057" i="6"/>
  <c r="B3611" i="6"/>
  <c r="B1755" i="6"/>
  <c r="B2930" i="6"/>
  <c r="B3026" i="6"/>
  <c r="B3561" i="6"/>
  <c r="B3716" i="6"/>
  <c r="B3614" i="6"/>
  <c r="B3462" i="6"/>
  <c r="B3183" i="6"/>
  <c r="B2951" i="6"/>
  <c r="B2774" i="6"/>
  <c r="B2681" i="6"/>
  <c r="B2497" i="6"/>
  <c r="B2207" i="6"/>
  <c r="B233" i="6"/>
  <c r="B3939" i="6"/>
  <c r="B3328" i="6"/>
  <c r="B3098" i="6"/>
  <c r="B2428" i="6"/>
  <c r="B2300" i="6"/>
  <c r="B4065" i="6"/>
  <c r="B3756" i="6"/>
  <c r="B3263" i="6"/>
  <c r="B3041" i="6"/>
  <c r="B2363" i="6"/>
  <c r="B222" i="6"/>
  <c r="B3879" i="6"/>
  <c r="B3749" i="6"/>
  <c r="B3587" i="6"/>
  <c r="B3435" i="6"/>
  <c r="B3206" i="6"/>
  <c r="B2924" i="6"/>
  <c r="B2820" i="6"/>
  <c r="B2654" i="6"/>
  <c r="B2545" i="6"/>
  <c r="B2236" i="6"/>
  <c r="B330" i="6"/>
  <c r="B3932" i="6"/>
  <c r="B3329" i="6"/>
  <c r="B3107" i="6"/>
  <c r="B2429" i="6"/>
  <c r="B2301" i="6"/>
  <c r="B1471" i="6"/>
  <c r="B3670" i="6"/>
  <c r="B3422" i="6"/>
  <c r="B2943" i="6"/>
  <c r="B2705" i="6"/>
  <c r="B2198" i="6"/>
  <c r="B385" i="6"/>
  <c r="B3256" i="6"/>
  <c r="B2356" i="6"/>
  <c r="B3867" i="6"/>
  <c r="B3065" i="6"/>
  <c r="B2508" i="6"/>
  <c r="B3908" i="6"/>
  <c r="B3547" i="6"/>
  <c r="B3031" i="6"/>
  <c r="B2731" i="6"/>
  <c r="B2450" i="6"/>
  <c r="B398" i="6"/>
  <c r="B3289" i="6"/>
  <c r="B2516" i="6"/>
  <c r="B2349" i="6"/>
  <c r="B3857" i="6"/>
  <c r="B3657" i="6"/>
  <c r="B3526" i="6"/>
  <c r="B3367" i="6"/>
  <c r="B2994" i="6"/>
  <c r="B981" i="6"/>
  <c r="B389" i="6"/>
  <c r="B3862" i="6"/>
  <c r="B3729" i="6"/>
  <c r="B3582" i="6"/>
  <c r="B3430" i="6"/>
  <c r="B3156" i="6"/>
  <c r="B2919" i="6"/>
  <c r="B2815" i="6"/>
  <c r="B2649" i="6"/>
  <c r="B2540" i="6"/>
  <c r="B2187" i="6"/>
  <c r="B327" i="6"/>
  <c r="B3789" i="6"/>
  <c r="B3296" i="6"/>
  <c r="B3066" i="6"/>
  <c r="B2396" i="6"/>
  <c r="B2189" i="6"/>
  <c r="B4024" i="6"/>
  <c r="B3359" i="6"/>
  <c r="B3137" i="6"/>
  <c r="B2781" i="6"/>
  <c r="B2331" i="6"/>
  <c r="B4091" i="6"/>
  <c r="B3924" i="6"/>
  <c r="B3683" i="6"/>
  <c r="B3555" i="6"/>
  <c r="B3403" i="6"/>
  <c r="B3009" i="6"/>
  <c r="B2892" i="6"/>
  <c r="B2763" i="6"/>
  <c r="B2622" i="6"/>
  <c r="B2482" i="6"/>
  <c r="B2168" i="6"/>
  <c r="B2050" i="6"/>
  <c r="B3790" i="6"/>
  <c r="B3297" i="6"/>
  <c r="B3075" i="6"/>
  <c r="B2397" i="6"/>
  <c r="B2225" i="6"/>
  <c r="B3898" i="6"/>
  <c r="B3638" i="6"/>
  <c r="B3390" i="6"/>
  <c r="B2879" i="6"/>
  <c r="B2641" i="6"/>
  <c r="B2280" i="6"/>
  <c r="B3871" i="6"/>
  <c r="B3090" i="6"/>
  <c r="B2512" i="6"/>
  <c r="B3540" i="6"/>
  <c r="B2749" i="6"/>
  <c r="B1314" i="6"/>
  <c r="B3704" i="6"/>
  <c r="B3459" i="6"/>
  <c r="B2948" i="6"/>
  <c r="B2678" i="6"/>
  <c r="B2229" i="6"/>
  <c r="B3956" i="6"/>
  <c r="B3099" i="6"/>
  <c r="B3774" i="6"/>
  <c r="B4015" i="6"/>
  <c r="B3825" i="6"/>
  <c r="B3625" i="6"/>
  <c r="B3473" i="6"/>
  <c r="B3188" i="6"/>
  <c r="B2962" i="6"/>
  <c r="B3914" i="6"/>
  <c r="B3678" i="6"/>
  <c r="B3550" i="6"/>
  <c r="B3398" i="6"/>
  <c r="B3016" i="6"/>
  <c r="B2887" i="6"/>
  <c r="B2743" i="6"/>
  <c r="B2617" i="6"/>
  <c r="B2462" i="6"/>
  <c r="B2155" i="6"/>
  <c r="B1275" i="6"/>
  <c r="B3757" i="6"/>
  <c r="B3264" i="6"/>
  <c r="B3034" i="6"/>
  <c r="B2364" i="6"/>
  <c r="B41" i="6"/>
  <c r="B3938" i="6"/>
  <c r="B3327" i="6"/>
  <c r="B3105" i="6"/>
  <c r="B2427" i="6"/>
  <c r="B2299" i="6"/>
  <c r="B4001" i="6"/>
  <c r="B3835" i="6"/>
  <c r="B3651" i="6"/>
  <c r="B3502" i="6"/>
  <c r="B3369" i="6"/>
  <c r="B2988" i="6"/>
  <c r="B2860" i="6"/>
  <c r="B2718" i="6"/>
  <c r="B2590" i="6"/>
  <c r="B2282" i="6"/>
  <c r="B2080" i="6"/>
  <c r="B4059" i="6"/>
  <c r="B3758" i="6"/>
  <c r="B3265" i="6"/>
  <c r="B3043" i="6"/>
  <c r="B2365" i="6"/>
  <c r="B1983" i="6"/>
  <c r="B3854" i="6"/>
  <c r="B3574" i="6"/>
  <c r="B3151" i="6"/>
  <c r="B2847" i="6"/>
  <c r="B2577" i="6"/>
  <c r="B2147" i="6"/>
  <c r="B3541" i="6"/>
  <c r="B3157" i="6"/>
  <c r="B1456" i="6"/>
  <c r="B3287" i="6"/>
  <c r="B2419" i="6"/>
  <c r="B4038" i="6"/>
  <c r="B3675" i="6"/>
  <c r="B3395" i="6"/>
  <c r="B2884" i="6"/>
  <c r="B2614" i="6"/>
  <c r="B2160" i="6"/>
  <c r="B3782" i="6"/>
  <c r="B3035" i="6"/>
  <c r="B3249" i="6"/>
  <c r="B3893" i="6"/>
  <c r="B3709" i="6"/>
  <c r="B3593" i="6"/>
  <c r="B3441" i="6"/>
  <c r="B3163" i="6"/>
  <c r="B2260" i="6"/>
  <c r="B3722" i="6"/>
  <c r="B2929" i="6"/>
  <c r="B2826" i="6"/>
  <c r="B2550" i="6"/>
  <c r="B3194" i="6"/>
  <c r="B2660" i="6"/>
  <c r="B3884" i="6"/>
  <c r="B2551" i="6"/>
  <c r="B3432" i="6"/>
  <c r="B2659" i="6"/>
  <c r="B3584" i="6"/>
  <c r="B323" i="6"/>
  <c r="B3104" i="6"/>
  <c r="B2825" i="6"/>
  <c r="B2298" i="6"/>
  <c r="B3172" i="6"/>
  <c r="B2256" i="6"/>
  <c r="B3292" i="6"/>
  <c r="B3942" i="6"/>
  <c r="B2811" i="6"/>
  <c r="B2311" i="6"/>
  <c r="B3937" i="6"/>
  <c r="B3878" i="6"/>
  <c r="B2523" i="6"/>
  <c r="B3524" i="6"/>
  <c r="B3326" i="6"/>
  <c r="B3570" i="6"/>
  <c r="B2792" i="6"/>
  <c r="B3333" i="6"/>
  <c r="B2425" i="6"/>
  <c r="B2866" i="6"/>
  <c r="B2736" i="6"/>
  <c r="B2596" i="6"/>
  <c r="B2455" i="6"/>
  <c r="B2142" i="6"/>
  <c r="B4010" i="6"/>
  <c r="B3848" i="6"/>
  <c r="B3648" i="6"/>
  <c r="B3496" i="6"/>
  <c r="B3372" i="6"/>
  <c r="B2993" i="6"/>
  <c r="B2865" i="6"/>
  <c r="B2732" i="6"/>
  <c r="B2595" i="6"/>
  <c r="B2451" i="6"/>
  <c r="B2109" i="6"/>
  <c r="B4064" i="6"/>
  <c r="B3755" i="6"/>
  <c r="B3262" i="6"/>
  <c r="B2426" i="6"/>
  <c r="B486" i="6"/>
  <c r="B3698" i="6"/>
  <c r="B3418" i="6"/>
  <c r="B2915" i="6"/>
  <c r="B2645" i="6"/>
  <c r="B1006" i="6"/>
  <c r="B2392" i="6"/>
  <c r="B3125" i="6"/>
  <c r="B3868" i="6"/>
  <c r="B3015" i="6"/>
  <c r="B2479" i="6"/>
  <c r="B3477" i="6"/>
  <c r="B2692" i="6"/>
  <c r="B2564" i="6"/>
  <c r="B2285" i="6"/>
  <c r="B2014" i="6"/>
  <c r="B4011" i="6"/>
  <c r="B3816" i="6"/>
  <c r="B3616" i="6"/>
  <c r="B3464" i="6"/>
  <c r="B3223" i="6"/>
  <c r="B2961" i="6"/>
  <c r="B3022" i="6"/>
  <c r="B2691" i="6"/>
  <c r="B2563" i="6"/>
  <c r="B2281" i="6"/>
  <c r="B1876" i="6"/>
  <c r="B4023" i="6"/>
  <c r="B3358" i="6"/>
  <c r="B3136" i="6"/>
  <c r="B2394" i="6"/>
  <c r="B4090" i="6"/>
  <c r="B3666" i="6"/>
  <c r="B3386" i="6"/>
  <c r="B2883" i="6"/>
  <c r="B2613" i="6"/>
  <c r="B3777" i="6"/>
  <c r="B1785" i="6"/>
  <c r="B2439" i="6"/>
  <c r="B3671" i="6"/>
  <c r="B2880" i="6"/>
  <c r="B139" i="6"/>
  <c r="B3990" i="6"/>
  <c r="B3813" i="6"/>
  <c r="B2898" i="6"/>
  <c r="B2787" i="6"/>
  <c r="B2628" i="6"/>
  <c r="B2506" i="6"/>
  <c r="B2174" i="6"/>
  <c r="B1094" i="6"/>
  <c r="B3872" i="6"/>
  <c r="B3680" i="6"/>
  <c r="B3552" i="6"/>
  <c r="B3400" i="6"/>
  <c r="B3029" i="6"/>
  <c r="B2897" i="6"/>
  <c r="B2783" i="6"/>
  <c r="B2627" i="6"/>
  <c r="B2502" i="6"/>
  <c r="B2173" i="6"/>
  <c r="B1014" i="6"/>
  <c r="B3787" i="6"/>
  <c r="B3294" i="6"/>
  <c r="B3072" i="6"/>
  <c r="B1559" i="6"/>
  <c r="B3922" i="6"/>
  <c r="B3504" i="6"/>
  <c r="B3027" i="6"/>
  <c r="B2727" i="6"/>
  <c r="B2159" i="6"/>
  <c r="B3062" i="6"/>
  <c r="B3347" i="6"/>
  <c r="B4087" i="6"/>
  <c r="B3391" i="6"/>
  <c r="B2610" i="6"/>
  <c r="B3103" i="6"/>
  <c r="B2846" i="6"/>
  <c r="B2049" i="6"/>
  <c r="B2536" i="6"/>
  <c r="B2200" i="6"/>
  <c r="B1469" i="6"/>
  <c r="B3809" i="6"/>
  <c r="B3324" i="6"/>
  <c r="B3094" i="6"/>
  <c r="B2424" i="6"/>
  <c r="B2296" i="6"/>
  <c r="B4020" i="6"/>
  <c r="B3536" i="6"/>
  <c r="B3251" i="6"/>
  <c r="B3169" i="6"/>
  <c r="B2343" i="6"/>
  <c r="B302" i="6"/>
  <c r="B3883" i="6"/>
  <c r="B3733" i="6"/>
  <c r="B3575" i="6"/>
  <c r="B3423" i="6"/>
  <c r="B3229" i="6"/>
  <c r="B2912" i="6"/>
  <c r="B2808" i="6"/>
  <c r="B2642" i="6"/>
  <c r="B2525" i="6"/>
  <c r="B1305" i="6"/>
  <c r="B3527" i="6"/>
  <c r="B2773" i="6"/>
  <c r="B214" i="6"/>
  <c r="B3845" i="6"/>
  <c r="B3513" i="6"/>
  <c r="B2576" i="6"/>
  <c r="B3040" i="6"/>
  <c r="B2362" i="6"/>
  <c r="B135" i="6"/>
  <c r="B3999" i="6"/>
  <c r="B3834" i="6"/>
  <c r="B3634" i="6"/>
  <c r="B3482" i="6"/>
  <c r="B3224" i="6"/>
  <c r="B2979" i="6"/>
  <c r="B2851" i="6"/>
  <c r="B2709" i="6"/>
  <c r="B2581" i="6"/>
  <c r="B2246" i="6"/>
  <c r="B1880" i="6"/>
  <c r="B4054" i="6"/>
  <c r="B3711" i="6"/>
  <c r="B3260" i="6"/>
  <c r="B3237" i="6"/>
  <c r="B2360" i="6"/>
  <c r="B1630" i="6"/>
  <c r="B3800" i="6"/>
  <c r="B3315" i="6"/>
  <c r="B3093" i="6"/>
  <c r="B2407" i="6"/>
  <c r="B2460" i="6"/>
  <c r="B4009" i="6"/>
  <c r="B3847" i="6"/>
  <c r="B3639" i="6"/>
  <c r="B3487" i="6"/>
  <c r="B3178" i="6"/>
  <c r="B2976" i="6"/>
  <c r="B2848" i="6"/>
  <c r="B2706" i="6"/>
  <c r="B2578" i="6"/>
  <c r="B2252" i="6"/>
  <c r="B3960" i="6"/>
  <c r="B3135" i="6"/>
  <c r="B2329" i="6"/>
  <c r="B4005" i="6"/>
  <c r="B3661" i="6"/>
  <c r="B3170" i="6"/>
  <c r="B2777" i="6"/>
  <c r="B2330" i="6"/>
  <c r="B297" i="6"/>
  <c r="B3974" i="6"/>
  <c r="B3747" i="6"/>
  <c r="B3602" i="6"/>
  <c r="B3450" i="6"/>
  <c r="B3199" i="6"/>
  <c r="B2947" i="6"/>
  <c r="B2758" i="6"/>
  <c r="B2677" i="6"/>
  <c r="B2481" i="6"/>
  <c r="B2223" i="6"/>
  <c r="B1209" i="6"/>
  <c r="B3959" i="6"/>
  <c r="B3356" i="6"/>
  <c r="B3126" i="6"/>
  <c r="B2737" i="6"/>
  <c r="B2328" i="6"/>
  <c r="B4061" i="6"/>
  <c r="B3768" i="6"/>
  <c r="B3283" i="6"/>
  <c r="B3061" i="6"/>
  <c r="B2375" i="6"/>
  <c r="B797" i="6"/>
  <c r="B3980" i="6"/>
  <c r="B3815" i="6"/>
  <c r="B3607" i="6"/>
  <c r="B3455" i="6"/>
  <c r="B3155" i="6"/>
  <c r="B2944" i="6"/>
  <c r="B2746" i="6"/>
  <c r="B2674" i="6"/>
  <c r="B2469" i="6"/>
  <c r="B2172" i="6"/>
  <c r="B3859" i="6"/>
  <c r="B2297" i="6"/>
  <c r="B3998" i="6"/>
  <c r="B3629" i="6"/>
  <c r="B2974" i="6"/>
  <c r="B3476" i="6"/>
  <c r="B3381" i="6"/>
  <c r="B2878" i="6"/>
  <c r="B2608" i="6"/>
  <c r="B605" i="6"/>
  <c r="B2965" i="6"/>
  <c r="B3007" i="6"/>
  <c r="B2784" i="6"/>
  <c r="B2471" i="6"/>
  <c r="B3812" i="6"/>
  <c r="B2704" i="6"/>
  <c r="B2194" i="6"/>
  <c r="B3628" i="6"/>
  <c r="B2797" i="6"/>
  <c r="B3166" i="6"/>
  <c r="B2146" i="6"/>
  <c r="B4002" i="6"/>
  <c r="B3844" i="6"/>
  <c r="B3660" i="6"/>
  <c r="B3509" i="6"/>
  <c r="B3380" i="6"/>
  <c r="B2997" i="6"/>
  <c r="B2291" i="6"/>
  <c r="B1470" i="6"/>
  <c r="B3786" i="6"/>
  <c r="B3301" i="6"/>
  <c r="B3071" i="6"/>
  <c r="B2393" i="6"/>
  <c r="B1949" i="6"/>
  <c r="B653" i="6"/>
  <c r="B3889" i="6"/>
  <c r="B3742" i="6"/>
  <c r="B3597" i="6"/>
  <c r="B3445" i="6"/>
  <c r="B3147" i="6"/>
  <c r="B2942" i="6"/>
  <c r="B2738" i="6"/>
  <c r="B2672" i="6"/>
  <c r="B2555" i="6"/>
  <c r="B2276" i="6"/>
  <c r="B649" i="6"/>
  <c r="B3888" i="6"/>
  <c r="B3738" i="6"/>
  <c r="B3596" i="6"/>
  <c r="B3444" i="6"/>
  <c r="B3210" i="6"/>
  <c r="B2933" i="6"/>
  <c r="B3068" i="6"/>
  <c r="B2277" i="6"/>
  <c r="B887" i="6"/>
  <c r="B4055" i="6"/>
  <c r="B3754" i="6"/>
  <c r="B3269" i="6"/>
  <c r="B3039" i="6"/>
  <c r="B2361" i="6"/>
  <c r="B1722" i="6"/>
  <c r="B4033" i="6"/>
  <c r="B3873" i="6"/>
  <c r="B3693" i="6"/>
  <c r="B3565" i="6"/>
  <c r="B3413" i="6"/>
  <c r="B3221" i="6"/>
  <c r="B2910" i="6"/>
  <c r="B2806" i="6"/>
  <c r="B2640" i="6"/>
  <c r="B2522" i="6"/>
  <c r="B2178" i="6"/>
  <c r="B1313" i="6"/>
  <c r="B3869" i="6"/>
  <c r="B3692" i="6"/>
  <c r="B3564" i="6"/>
  <c r="B3412" i="6"/>
  <c r="B3185" i="6"/>
  <c r="B2901" i="6"/>
  <c r="B2869" i="6"/>
  <c r="B2631" i="6"/>
  <c r="B609" i="6"/>
  <c r="B2829" i="6"/>
  <c r="B2554" i="6"/>
  <c r="B2663" i="6"/>
  <c r="B2390" i="6"/>
  <c r="B2837" i="6"/>
  <c r="B2518" i="6"/>
  <c r="B3791" i="6"/>
  <c r="B3913" i="6"/>
  <c r="B2326" i="6"/>
  <c r="B2748" i="6"/>
  <c r="B2599" i="6"/>
  <c r="B2467" i="6"/>
  <c r="B3290" i="6"/>
  <c r="B2695" i="6"/>
  <c r="B2567" i="6"/>
  <c r="B2177" i="6"/>
  <c r="B2272" i="6"/>
  <c r="B704" i="6"/>
  <c r="B3941" i="6"/>
  <c r="B3354" i="6"/>
  <c r="B3100" i="6"/>
  <c r="B2422" i="6"/>
  <c r="B2197" i="6"/>
  <c r="B1981" i="6"/>
  <c r="B4079" i="6"/>
  <c r="B3759" i="6"/>
  <c r="B3258" i="6"/>
  <c r="B3036" i="6"/>
  <c r="B2358" i="6"/>
  <c r="B1173" i="6"/>
  <c r="B2190" i="6"/>
  <c r="B986" i="6"/>
  <c r="B4027" i="6"/>
  <c r="B3543" i="6"/>
  <c r="B3132" i="6"/>
  <c r="B2729" i="6"/>
  <c r="B3606" i="6"/>
  <c r="B2975" i="6"/>
  <c r="B913" i="6"/>
  <c r="B3822" i="6"/>
  <c r="B3176" i="6"/>
  <c r="B2294" i="6"/>
  <c r="B4041" i="6"/>
  <c r="B3702" i="6"/>
  <c r="B3975" i="6"/>
  <c r="B1894" i="6"/>
  <c r="B3520" i="6"/>
  <c r="B3319" i="6"/>
  <c r="B2673" i="6"/>
  <c r="B3321" i="6"/>
  <c r="B988" i="6"/>
  <c r="B3225" i="6"/>
  <c r="B2788" i="6"/>
  <c r="B2179" i="6"/>
  <c r="B229" i="6"/>
  <c r="B3579" i="6"/>
  <c r="B140" i="6"/>
  <c r="B2484" i="6"/>
  <c r="B3454" i="6"/>
  <c r="B2911" i="6"/>
  <c r="B2609" i="6"/>
  <c r="B3352" i="6"/>
  <c r="B2387" i="6"/>
  <c r="B2812" i="6"/>
  <c r="B2325" i="6"/>
  <c r="B3174" i="6"/>
  <c r="B2742" i="6"/>
  <c r="B2465" i="6"/>
  <c r="B2721" i="6"/>
  <c r="B3923" i="6"/>
  <c r="B2537" i="6"/>
  <c r="B3091" i="6"/>
  <c r="B3781" i="6"/>
  <c r="B3058" i="6"/>
  <c r="B1916" i="6"/>
  <c r="B3351" i="6"/>
  <c r="B3033" i="6"/>
  <c r="B3985" i="6"/>
  <c r="B3643" i="6"/>
  <c r="B3228" i="6"/>
  <c r="B2852" i="6"/>
  <c r="B2582" i="6"/>
  <c r="B2275" i="6"/>
  <c r="B3542" i="6"/>
  <c r="B2421" i="6"/>
  <c r="B3313" i="6"/>
  <c r="B1562" i="6"/>
  <c r="B2015" i="6"/>
  <c r="B1309" i="6"/>
  <c r="B3288" i="6"/>
  <c r="B2388" i="6"/>
  <c r="B3962" i="6"/>
  <c r="B3255" i="6"/>
  <c r="B2323" i="6"/>
  <c r="B3827" i="6"/>
  <c r="B3491" i="6"/>
  <c r="B2980" i="6"/>
  <c r="B2710" i="6"/>
  <c r="B2250" i="6"/>
  <c r="B4051" i="6"/>
  <c r="B3257" i="6"/>
  <c r="B1889" i="6"/>
  <c r="B2413" i="6"/>
  <c r="B4014" i="6"/>
  <c r="B2507" i="6"/>
  <c r="B4025" i="6"/>
  <c r="B3122" i="6"/>
  <c r="B2324" i="6"/>
  <c r="B3780" i="6"/>
  <c r="B3097" i="6"/>
  <c r="B1788" i="6"/>
  <c r="B3717" i="6"/>
  <c r="B3427" i="6"/>
  <c r="B2916" i="6"/>
  <c r="B2646" i="6"/>
  <c r="B2204" i="6"/>
  <c r="B3875" i="6"/>
  <c r="B3067" i="6"/>
  <c r="B3534" i="6"/>
  <c r="B2317" i="6"/>
  <c r="N6" i="1" l="1"/>
  <c r="O8" i="1"/>
  <c r="N4" i="1"/>
  <c r="N8" i="1"/>
  <c r="O6" i="1"/>
  <c r="O4" i="1"/>
</calcChain>
</file>

<file path=xl/connections.xml><?xml version="1.0" encoding="utf-8"?>
<connections xmlns="http://schemas.openxmlformats.org/spreadsheetml/2006/main">
  <connection id="1" name="新建文本文档 (4)11" type="6" refreshedVersion="2" background="1" saveData="1">
    <textPr sourceFile="C:\Users\bduser\Desktop\新建文本文档 (4).txt">
      <textFields>
        <textField/>
      </textFields>
    </textPr>
  </connection>
</connections>
</file>

<file path=xl/sharedStrings.xml><?xml version="1.0" encoding="utf-8"?>
<sst xmlns="http://schemas.openxmlformats.org/spreadsheetml/2006/main" count="78584" uniqueCount="6728">
  <si>
    <t>点击精灵名称，右侧下拉三角打开菜单，选择需要查询的宝可梦，并调整等级。</t>
  </si>
  <si>
    <t>能力计算器：</t>
  </si>
  <si>
    <t>点击精灵名称，右侧下拉三角打开菜单，选择需要查询的宝可梦，并调整等级、性格、努力等。</t>
  </si>
  <si>
    <t>注：</t>
  </si>
  <si>
    <t>1、</t>
  </si>
  <si>
    <t>所有底色灰色部分均可编辑</t>
  </si>
  <si>
    <t>2、</t>
  </si>
  <si>
    <t>最大化耐久的计算仅限耐久三项努力未填写时使用</t>
  </si>
  <si>
    <t>3、</t>
  </si>
  <si>
    <t>4、</t>
  </si>
  <si>
    <t>建议不要点击“取消隐藏”，以免函数出错</t>
  </si>
  <si>
    <t>5、</t>
  </si>
  <si>
    <t>如果没有下拉菜单，您可能需要升级office</t>
  </si>
  <si>
    <t>6、</t>
  </si>
  <si>
    <t>如有发现bug，欢迎发邮件至522648583@qq.com，感谢您的支持！</t>
  </si>
  <si>
    <t>制作：Rin</t>
  </si>
  <si>
    <t>精灵编号、名称</t>
  </si>
  <si>
    <t>个体值计算器</t>
  </si>
  <si>
    <t>个体判断用</t>
  </si>
  <si>
    <t>精灵等级</t>
  </si>
  <si>
    <t>性格+</t>
  </si>
  <si>
    <t>性格-</t>
  </si>
  <si>
    <t>物攻</t>
  </si>
  <si>
    <t>特攻</t>
  </si>
  <si>
    <t>努力值</t>
  </si>
  <si>
    <t>性格修正前</t>
  </si>
  <si>
    <t>最终修正值</t>
  </si>
  <si>
    <t>种族值</t>
  </si>
  <si>
    <t>能力值</t>
  </si>
  <si>
    <t>个体值</t>
  </si>
  <si>
    <t>HP值</t>
  </si>
  <si>
    <t>物防</t>
  </si>
  <si>
    <t>属性</t>
  </si>
  <si>
    <t>特防</t>
  </si>
  <si>
    <t>速度</t>
  </si>
  <si>
    <t>蛋组</t>
  </si>
  <si>
    <t>性格修正</t>
  </si>
  <si>
    <t>能力变化</t>
  </si>
  <si>
    <t>剩余努力值</t>
  </si>
  <si>
    <t>特性1</t>
  </si>
  <si>
    <t>特性2</t>
  </si>
  <si>
    <t>隐藏特性</t>
  </si>
  <si>
    <t>技能</t>
  </si>
  <si>
    <t>道具修正</t>
  </si>
  <si>
    <t>特性修正</t>
  </si>
  <si>
    <t>最小个体</t>
  </si>
  <si>
    <t>最大个体</t>
  </si>
  <si>
    <t>特性</t>
  </si>
  <si>
    <t>-</t>
  </si>
  <si>
    <t>类型</t>
  </si>
  <si>
    <t>威力</t>
  </si>
  <si>
    <t>命中</t>
  </si>
  <si>
    <t>优先度</t>
  </si>
  <si>
    <t>一般</t>
  </si>
  <si>
    <t>格斗</t>
  </si>
  <si>
    <t>最大PP数</t>
  </si>
  <si>
    <t>是否连续攻击</t>
  </si>
  <si>
    <t>会心修正</t>
  </si>
  <si>
    <t>飞行</t>
  </si>
  <si>
    <t>毒</t>
  </si>
  <si>
    <t>地面</t>
  </si>
  <si>
    <t>是否施加状态</t>
  </si>
  <si>
    <t>施加状态的几率</t>
  </si>
  <si>
    <t>持续回合</t>
  </si>
  <si>
    <t>畏惧几率</t>
  </si>
  <si>
    <t>岩石</t>
  </si>
  <si>
    <t>虫</t>
  </si>
  <si>
    <t>幽灵</t>
  </si>
  <si>
    <t>反伤/吸血</t>
  </si>
  <si>
    <t>目标对象</t>
  </si>
  <si>
    <t>能力升降</t>
  </si>
  <si>
    <t>能力升降几率</t>
  </si>
  <si>
    <t>钢</t>
  </si>
  <si>
    <t>火</t>
  </si>
  <si>
    <t>水</t>
  </si>
  <si>
    <t>草</t>
  </si>
  <si>
    <t>电</t>
  </si>
  <si>
    <t>超能力</t>
  </si>
  <si>
    <t>冰</t>
  </si>
  <si>
    <t>龙</t>
  </si>
  <si>
    <t>恶</t>
  </si>
  <si>
    <t>妖精</t>
  </si>
  <si>
    <t>最大化耐久努力</t>
  </si>
  <si>
    <t>最大化耐久能力</t>
  </si>
  <si>
    <t>编号+名字</t>
  </si>
  <si>
    <t>编号</t>
  </si>
  <si>
    <t>属性1</t>
  </si>
  <si>
    <t>属性2</t>
  </si>
  <si>
    <t>蛋群1</t>
  </si>
  <si>
    <t>蛋群2</t>
  </si>
  <si>
    <t> HP </t>
  </si>
  <si>
    <t>攻击</t>
  </si>
  <si>
    <t>防御</t>
  </si>
  <si>
    <t>总和</t>
  </si>
  <si>
    <t>1-妙蛙种子</t>
  </si>
  <si>
    <t>妙蛙种子</t>
  </si>
  <si>
    <t>茂盛</t>
  </si>
  <si>
    <t>叶绿素</t>
  </si>
  <si>
    <t>怪兽组</t>
  </si>
  <si>
    <t>植物组</t>
  </si>
  <si>
    <t>妙蛙草</t>
  </si>
  <si>
    <t>妙蛙花</t>
  </si>
  <si>
    <t>厚脂肪</t>
  </si>
  <si>
    <t>小火龙</t>
  </si>
  <si>
    <t>猛火</t>
  </si>
  <si>
    <t>太阳之力</t>
  </si>
  <si>
    <t>龙组</t>
  </si>
  <si>
    <t>火恐龙</t>
  </si>
  <si>
    <t>喷火龙</t>
  </si>
  <si>
    <t>硬爪</t>
  </si>
  <si>
    <t>日照</t>
  </si>
  <si>
    <t>杰尼龟</t>
  </si>
  <si>
    <t>激流</t>
  </si>
  <si>
    <t>雨盘</t>
  </si>
  <si>
    <t>水中1组</t>
  </si>
  <si>
    <t>卡咪龟</t>
  </si>
  <si>
    <t>水箭龟</t>
  </si>
  <si>
    <t>超级发射器</t>
  </si>
  <si>
    <t>绿毛虫</t>
  </si>
  <si>
    <t>鳞粉</t>
  </si>
  <si>
    <t>逃跑</t>
  </si>
  <si>
    <t>虫组</t>
  </si>
  <si>
    <t>铁甲蛹</t>
  </si>
  <si>
    <t>蜕皮</t>
  </si>
  <si>
    <t>巴大蝶</t>
  </si>
  <si>
    <t>复眼</t>
  </si>
  <si>
    <t>有色眼镜</t>
  </si>
  <si>
    <t>虫之预感</t>
  </si>
  <si>
    <t>狙击手</t>
  </si>
  <si>
    <t>适应力</t>
  </si>
  <si>
    <t>锐利目光</t>
  </si>
  <si>
    <t>蹒跚</t>
  </si>
  <si>
    <t>健壮胸肌</t>
  </si>
  <si>
    <t>飞行组</t>
  </si>
  <si>
    <t>无防守</t>
  </si>
  <si>
    <t>毅力</t>
  </si>
  <si>
    <t>活力</t>
  </si>
  <si>
    <t>陆上组</t>
  </si>
  <si>
    <t>贪吃鬼</t>
  </si>
  <si>
    <t>威吓</t>
  </si>
  <si>
    <t>紧张感</t>
  </si>
  <si>
    <t>皮卡丘</t>
  </si>
  <si>
    <t>静电</t>
  </si>
  <si>
    <t>避雷针</t>
  </si>
  <si>
    <t>妖精组</t>
  </si>
  <si>
    <t>雷丘</t>
  </si>
  <si>
    <t>冲浪之尾</t>
  </si>
  <si>
    <t>沙隐</t>
  </si>
  <si>
    <t>拨沙</t>
  </si>
  <si>
    <t>雪隐</t>
  </si>
  <si>
    <t>拨雪</t>
  </si>
  <si>
    <t>毒刺</t>
  </si>
  <si>
    <t>斗争心</t>
  </si>
  <si>
    <t>未发现组</t>
  </si>
  <si>
    <t>强行</t>
  </si>
  <si>
    <t>皮皮</t>
  </si>
  <si>
    <t>迷人之躯</t>
  </si>
  <si>
    <t>魔法防守</t>
  </si>
  <si>
    <t>友情防守</t>
  </si>
  <si>
    <t>皮可西</t>
  </si>
  <si>
    <t>纯朴</t>
  </si>
  <si>
    <t>六尾</t>
  </si>
  <si>
    <t>引火</t>
  </si>
  <si>
    <t>降雪</t>
  </si>
  <si>
    <t>九尾</t>
  </si>
  <si>
    <t>好胜</t>
  </si>
  <si>
    <t>察觉</t>
  </si>
  <si>
    <t>精神力</t>
  </si>
  <si>
    <t>穿透</t>
  </si>
  <si>
    <t>走路草</t>
  </si>
  <si>
    <t>臭臭花</t>
  </si>
  <si>
    <t>恶臭</t>
  </si>
  <si>
    <t>霸王花</t>
  </si>
  <si>
    <t>孢子</t>
  </si>
  <si>
    <t>干燥皮肤</t>
  </si>
  <si>
    <t>湿气</t>
  </si>
  <si>
    <t>奇迹皮肤</t>
  </si>
  <si>
    <t>地鼠</t>
  </si>
  <si>
    <t>沙穴</t>
  </si>
  <si>
    <t>沙之力</t>
  </si>
  <si>
    <t>卷发</t>
  </si>
  <si>
    <t>三地鼠</t>
  </si>
  <si>
    <t>喵喵</t>
  </si>
  <si>
    <t>捡拾</t>
  </si>
  <si>
    <t>技术高手</t>
  </si>
  <si>
    <t>胆怯</t>
  </si>
  <si>
    <t>猫老大</t>
  </si>
  <si>
    <t>柔软</t>
  </si>
  <si>
    <t>毛皮大衣</t>
  </si>
  <si>
    <t>无关天气</t>
  </si>
  <si>
    <t>悠游自如</t>
  </si>
  <si>
    <t>干劲</t>
  </si>
  <si>
    <t>愤怒穴位</t>
  </si>
  <si>
    <t>不服输</t>
  </si>
  <si>
    <t>卡蒂狗</t>
  </si>
  <si>
    <t>正义之心</t>
  </si>
  <si>
    <t>风速狗</t>
  </si>
  <si>
    <t>储水</t>
  </si>
  <si>
    <t>同步</t>
  </si>
  <si>
    <t>人形组</t>
  </si>
  <si>
    <t>复制</t>
  </si>
  <si>
    <t>腕力</t>
  </si>
  <si>
    <t>不屈之心</t>
  </si>
  <si>
    <t>豪力</t>
  </si>
  <si>
    <t>怪力</t>
  </si>
  <si>
    <t>恒净之躯</t>
  </si>
  <si>
    <t>毒手</t>
  </si>
  <si>
    <t>水中3组</t>
  </si>
  <si>
    <t>坚硬脑袋</t>
  </si>
  <si>
    <t>结实</t>
  </si>
  <si>
    <t>矿物组</t>
  </si>
  <si>
    <t>磁力</t>
  </si>
  <si>
    <t>电气皮肤</t>
  </si>
  <si>
    <t>小火马</t>
  </si>
  <si>
    <t>火焰之躯</t>
  </si>
  <si>
    <t>烈焰马</t>
  </si>
  <si>
    <t>迟钝</t>
  </si>
  <si>
    <t>我行我素</t>
  </si>
  <si>
    <t>再生力</t>
  </si>
  <si>
    <t>硬壳盔甲</t>
  </si>
  <si>
    <t>分析</t>
  </si>
  <si>
    <t>大葱鸭</t>
  </si>
  <si>
    <t>早起</t>
  </si>
  <si>
    <t>湿润之躯</t>
  </si>
  <si>
    <t>冰冻之躯</t>
  </si>
  <si>
    <t>黏着</t>
  </si>
  <si>
    <t>不定形组</t>
  </si>
  <si>
    <t>化学之力</t>
  </si>
  <si>
    <t>大舌贝</t>
  </si>
  <si>
    <t>连续攻击</t>
  </si>
  <si>
    <t>防尘</t>
  </si>
  <si>
    <t>刺甲贝</t>
  </si>
  <si>
    <t>鬼斯</t>
  </si>
  <si>
    <t>飘浮</t>
  </si>
  <si>
    <t>鬼斯通</t>
  </si>
  <si>
    <t>耿鬼</t>
  </si>
  <si>
    <t>踩影</t>
  </si>
  <si>
    <t>大岩蛇</t>
  </si>
  <si>
    <t>碎裂铠甲</t>
  </si>
  <si>
    <t>不眠</t>
  </si>
  <si>
    <t>预知梦</t>
  </si>
  <si>
    <t>大钳蟹</t>
  </si>
  <si>
    <t>怪力钳</t>
  </si>
  <si>
    <t>巨钳蟹</t>
  </si>
  <si>
    <t>隔音</t>
  </si>
  <si>
    <t>引爆</t>
  </si>
  <si>
    <t>收获</t>
  </si>
  <si>
    <t>战斗盔甲</t>
  </si>
  <si>
    <t>飞腿郎</t>
  </si>
  <si>
    <t>舍身</t>
  </si>
  <si>
    <t>轻装</t>
  </si>
  <si>
    <t>快拳郎</t>
  </si>
  <si>
    <t>铁拳</t>
  </si>
  <si>
    <t>瓦斯弹</t>
  </si>
  <si>
    <t>双弹瓦斯</t>
  </si>
  <si>
    <t>独角犀牛</t>
  </si>
  <si>
    <t>钻角犀兽</t>
  </si>
  <si>
    <t>自然回复</t>
  </si>
  <si>
    <t>天恩</t>
  </si>
  <si>
    <t>治愈之心</t>
  </si>
  <si>
    <t>叶子防守</t>
  </si>
  <si>
    <t>胆量</t>
  </si>
  <si>
    <t>亲子爱</t>
  </si>
  <si>
    <t>角金鱼</t>
  </si>
  <si>
    <t>水幕</t>
  </si>
  <si>
    <t>水中2组</t>
  </si>
  <si>
    <t>金鱼王</t>
  </si>
  <si>
    <t>发光</t>
  </si>
  <si>
    <t>魔墙人偶</t>
  </si>
  <si>
    <t>过滤</t>
  </si>
  <si>
    <t>破格</t>
  </si>
  <si>
    <t>自信过度</t>
  </si>
  <si>
    <t>飞行皮肤</t>
  </si>
  <si>
    <t>鲤鱼王</t>
  </si>
  <si>
    <t>暴鲤龙</t>
  </si>
  <si>
    <t>拉普拉斯</t>
  </si>
  <si>
    <t>百变怪</t>
  </si>
  <si>
    <t>变身者</t>
  </si>
  <si>
    <t>百变怪组</t>
  </si>
  <si>
    <t>伊布</t>
  </si>
  <si>
    <t>危险预知</t>
  </si>
  <si>
    <t>水伊布</t>
  </si>
  <si>
    <t>雷伊布</t>
  </si>
  <si>
    <t>蓄电</t>
  </si>
  <si>
    <t>飞毛腿</t>
  </si>
  <si>
    <t>火伊布</t>
  </si>
  <si>
    <t>下载</t>
  </si>
  <si>
    <t>压迫感</t>
  </si>
  <si>
    <t>卡比兽</t>
  </si>
  <si>
    <t>免疫</t>
  </si>
  <si>
    <t>神奇鳞片</t>
  </si>
  <si>
    <t>多重鳞片</t>
  </si>
  <si>
    <t>超梦</t>
  </si>
  <si>
    <t>梦幻</t>
  </si>
  <si>
    <t>咕咕</t>
  </si>
  <si>
    <t>猫头夜鹰</t>
  </si>
  <si>
    <t>灯笼鱼</t>
  </si>
  <si>
    <t>电灯怪</t>
  </si>
  <si>
    <t>皮丘</t>
  </si>
  <si>
    <t>皮宝宝</t>
  </si>
  <si>
    <t>波克比</t>
  </si>
  <si>
    <t>超幸运</t>
  </si>
  <si>
    <t>波克基古</t>
  </si>
  <si>
    <t>天然雀</t>
  </si>
  <si>
    <t>魔法镜</t>
  </si>
  <si>
    <t>天然鸟</t>
  </si>
  <si>
    <t>正电</t>
  </si>
  <si>
    <t>美丽花</t>
  </si>
  <si>
    <t>大力士</t>
  </si>
  <si>
    <t>食草</t>
  </si>
  <si>
    <t>树才怪</t>
  </si>
  <si>
    <t>降雨</t>
  </si>
  <si>
    <t>加速</t>
  </si>
  <si>
    <t>乌波</t>
  </si>
  <si>
    <t>沼王</t>
  </si>
  <si>
    <t>太阳伊布</t>
  </si>
  <si>
    <t>月亮伊布</t>
  </si>
  <si>
    <t>恶作剧之心</t>
  </si>
  <si>
    <t>果然翁</t>
  </si>
  <si>
    <t>心灵感应</t>
  </si>
  <si>
    <t>大钢蛇</t>
  </si>
  <si>
    <t>千针鱼</t>
  </si>
  <si>
    <t>轻金属</t>
  </si>
  <si>
    <t>壶壶</t>
  </si>
  <si>
    <t>唱反调</t>
  </si>
  <si>
    <t>狃拉</t>
  </si>
  <si>
    <t>顺手牵羊</t>
  </si>
  <si>
    <t>采蜜</t>
  </si>
  <si>
    <t>熔岩铠甲</t>
  </si>
  <si>
    <t>小山猪</t>
  </si>
  <si>
    <t>长毛猪</t>
  </si>
  <si>
    <t>太阳珊瑚</t>
  </si>
  <si>
    <t>铁炮鱼</t>
  </si>
  <si>
    <t>心情不定</t>
  </si>
  <si>
    <t>章鱼桶</t>
  </si>
  <si>
    <t>吸盘</t>
  </si>
  <si>
    <t>信使鸟</t>
  </si>
  <si>
    <t>巨翅飞鱼</t>
  </si>
  <si>
    <t>无畏小子</t>
  </si>
  <si>
    <t>战舞郎</t>
  </si>
  <si>
    <t>幼基拉斯</t>
  </si>
  <si>
    <t>沙基拉斯</t>
  </si>
  <si>
    <t>班基拉斯</t>
  </si>
  <si>
    <t>扬沙</t>
  </si>
  <si>
    <t>时拉比</t>
  </si>
  <si>
    <t>蛇纹熊</t>
  </si>
  <si>
    <t>直冲熊</t>
  </si>
  <si>
    <t>莲叶童子</t>
  </si>
  <si>
    <t>莲帽小童</t>
  </si>
  <si>
    <t>乐天河童</t>
  </si>
  <si>
    <t>橡实果</t>
  </si>
  <si>
    <t>长鼻叶</t>
  </si>
  <si>
    <t>狡猾天狗</t>
  </si>
  <si>
    <t>长翅鸥</t>
  </si>
  <si>
    <t>大嘴鸥</t>
  </si>
  <si>
    <t>拉鲁拉丝</t>
  </si>
  <si>
    <t>奇鲁莉安</t>
  </si>
  <si>
    <t>沙奈朵</t>
  </si>
  <si>
    <t>妖精皮肤</t>
  </si>
  <si>
    <t>毒疗</t>
  </si>
  <si>
    <t>懒惰</t>
  </si>
  <si>
    <t>土居忍士</t>
  </si>
  <si>
    <t>铁面忍者</t>
  </si>
  <si>
    <t>脱壳忍者</t>
  </si>
  <si>
    <t>神奇守护</t>
  </si>
  <si>
    <t>一般皮肤</t>
  </si>
  <si>
    <t>勾魂眼</t>
  </si>
  <si>
    <t>慢出</t>
  </si>
  <si>
    <t>大嘴娃</t>
  </si>
  <si>
    <t>重金属</t>
  </si>
  <si>
    <t>瑜伽之力</t>
  </si>
  <si>
    <t>落雷兽</t>
  </si>
  <si>
    <t>负电</t>
  </si>
  <si>
    <t>雷电兽</t>
  </si>
  <si>
    <t>毒蔷薇</t>
  </si>
  <si>
    <t>粗糙皮肤</t>
  </si>
  <si>
    <t>强壮之颚</t>
  </si>
  <si>
    <t>吼吼鲸</t>
  </si>
  <si>
    <t>吼鲸王</t>
  </si>
  <si>
    <t>单纯</t>
  </si>
  <si>
    <t>坚硬岩石</t>
  </si>
  <si>
    <t>煤炭龟</t>
  </si>
  <si>
    <t>白色烟雾</t>
  </si>
  <si>
    <t>大颚蚁</t>
  </si>
  <si>
    <t>超音波幼虫</t>
  </si>
  <si>
    <t>沙漠蜻蜓</t>
  </si>
  <si>
    <t>中毒激升</t>
  </si>
  <si>
    <t>月石</t>
  </si>
  <si>
    <t>太阳岩</t>
  </si>
  <si>
    <t>泥泥鳅</t>
  </si>
  <si>
    <t>鲶鱼王</t>
  </si>
  <si>
    <t>龙虾小兵</t>
  </si>
  <si>
    <t>铁螯龙虾</t>
  </si>
  <si>
    <t>天秤偶</t>
  </si>
  <si>
    <t>念力土偶</t>
  </si>
  <si>
    <t>引水</t>
  </si>
  <si>
    <t>丑丑鱼</t>
  </si>
  <si>
    <t>美纳斯</t>
  </si>
  <si>
    <t>阴晴不定</t>
  </si>
  <si>
    <t>变色</t>
  </si>
  <si>
    <t>变幻自如</t>
  </si>
  <si>
    <t>诅咒之躯</t>
  </si>
  <si>
    <t>夜巡灵</t>
  </si>
  <si>
    <t>彷徨夜灵</t>
  </si>
  <si>
    <t>小果然</t>
  </si>
  <si>
    <t>雪童子</t>
  </si>
  <si>
    <t>冰鬼护</t>
  </si>
  <si>
    <t>冰冻皮肤</t>
  </si>
  <si>
    <t>始源之海</t>
  </si>
  <si>
    <t>终结之地</t>
  </si>
  <si>
    <t>气闸</t>
  </si>
  <si>
    <t>德尔塔气流</t>
  </si>
  <si>
    <t>基拉祈</t>
  </si>
  <si>
    <t>含羞苞</t>
  </si>
  <si>
    <t>罗丝雷朵</t>
  </si>
  <si>
    <t>三蜜蜂</t>
  </si>
  <si>
    <t>蜂女王</t>
  </si>
  <si>
    <t>樱花宝</t>
  </si>
  <si>
    <t>樱花儿阴天形态</t>
  </si>
  <si>
    <t>花之礼</t>
  </si>
  <si>
    <t>无壳海兔</t>
  </si>
  <si>
    <t>海兔兽</t>
  </si>
  <si>
    <t>飘飘球</t>
  </si>
  <si>
    <t>受热激升</t>
  </si>
  <si>
    <t>随风球</t>
  </si>
  <si>
    <t>笨拙</t>
  </si>
  <si>
    <t>臭鼬噗</t>
  </si>
  <si>
    <t>坦克臭鼬</t>
  </si>
  <si>
    <t>铜镜怪</t>
  </si>
  <si>
    <t>耐热</t>
  </si>
  <si>
    <t>青铜钟</t>
  </si>
  <si>
    <t>盆才怪</t>
  </si>
  <si>
    <t>魔尼尼</t>
  </si>
  <si>
    <t>小卡比兽</t>
  </si>
  <si>
    <t>利欧路</t>
  </si>
  <si>
    <t>路卡利欧</t>
  </si>
  <si>
    <t>沙河马</t>
  </si>
  <si>
    <t>河马兽</t>
  </si>
  <si>
    <t>钳尾蝎</t>
  </si>
  <si>
    <t>龙王蝎</t>
  </si>
  <si>
    <t>不良蛙</t>
  </si>
  <si>
    <t>毒骷蛙</t>
  </si>
  <si>
    <t>小球飞鱼</t>
  </si>
  <si>
    <t>雪笠怪</t>
  </si>
  <si>
    <t>暴雪王</t>
  </si>
  <si>
    <t>玛狃拉</t>
  </si>
  <si>
    <t>超甲狂犀</t>
  </si>
  <si>
    <t>电气引擎</t>
  </si>
  <si>
    <t>波克基斯</t>
  </si>
  <si>
    <t>叶伊布</t>
  </si>
  <si>
    <t>冰伊布</t>
  </si>
  <si>
    <t>象牙猪</t>
  </si>
  <si>
    <t>艾路雷朵</t>
  </si>
  <si>
    <t>黑夜魔灵</t>
  </si>
  <si>
    <t>雪妖女</t>
  </si>
  <si>
    <t>洛托姆</t>
  </si>
  <si>
    <t>慢启动</t>
  </si>
  <si>
    <t>梦魇</t>
  </si>
  <si>
    <t>多属性</t>
  </si>
  <si>
    <t>胜利之星</t>
  </si>
  <si>
    <t>扒手猫</t>
  </si>
  <si>
    <t>酷豹</t>
  </si>
  <si>
    <t>食梦梦</t>
  </si>
  <si>
    <t>梦梦蚀</t>
  </si>
  <si>
    <t>豆豆鸽</t>
  </si>
  <si>
    <t>咕咕鸽</t>
  </si>
  <si>
    <t>高傲雉鸡</t>
  </si>
  <si>
    <t>石丸子</t>
  </si>
  <si>
    <t>地幔岩</t>
  </si>
  <si>
    <t>庞岩怪</t>
  </si>
  <si>
    <t>滚滚蝙蝠</t>
  </si>
  <si>
    <t>心蝙蝠</t>
  </si>
  <si>
    <t>螺钉地鼠</t>
  </si>
  <si>
    <t>龙头地鼠</t>
  </si>
  <si>
    <t>搬运小匠</t>
  </si>
  <si>
    <t>铁骨土人</t>
  </si>
  <si>
    <t>修建老匠</t>
  </si>
  <si>
    <t>圆蝌蚪</t>
  </si>
  <si>
    <t>蓝蟾蜍</t>
  </si>
  <si>
    <t>蟾蜍王</t>
  </si>
  <si>
    <t>投摔鬼</t>
  </si>
  <si>
    <t>打击鬼</t>
  </si>
  <si>
    <t>木棉球</t>
  </si>
  <si>
    <t>风妖精</t>
  </si>
  <si>
    <t>野蛮鲈鱼红纹之姿</t>
  </si>
  <si>
    <t>野蛮鲈鱼蓝纹之姿</t>
  </si>
  <si>
    <t>火红不倒翁</t>
  </si>
  <si>
    <t>达摩狒狒通常模式</t>
  </si>
  <si>
    <t>达摩模式</t>
  </si>
  <si>
    <t>街头沙铃</t>
  </si>
  <si>
    <t>石居蟹</t>
  </si>
  <si>
    <t>岩殿居蟹</t>
  </si>
  <si>
    <t>滑滑小子</t>
  </si>
  <si>
    <t>头巾混混</t>
  </si>
  <si>
    <t>象征鸟</t>
  </si>
  <si>
    <t>哭哭面具</t>
  </si>
  <si>
    <t>木乃伊</t>
  </si>
  <si>
    <t>死神棺</t>
  </si>
  <si>
    <t>软弱</t>
  </si>
  <si>
    <t>破破袋</t>
  </si>
  <si>
    <t>灰尘山</t>
  </si>
  <si>
    <t>幻觉</t>
  </si>
  <si>
    <t>泡沫栗鼠</t>
  </si>
  <si>
    <t>奇诺栗鼠</t>
  </si>
  <si>
    <t>哥德宝宝</t>
  </si>
  <si>
    <t>哥德小童</t>
  </si>
  <si>
    <t>哥德小姐</t>
  </si>
  <si>
    <t>单卵细胞球</t>
  </si>
  <si>
    <t>双卵细胞球</t>
  </si>
  <si>
    <t>人造细胞卵</t>
  </si>
  <si>
    <t>迷你冰</t>
  </si>
  <si>
    <t>多多冰</t>
  </si>
  <si>
    <t>双倍多多冰</t>
  </si>
  <si>
    <t>盖盖虫</t>
  </si>
  <si>
    <t>骑士蜗牛</t>
  </si>
  <si>
    <t>轻飘飘</t>
  </si>
  <si>
    <t>胖嘟嘟</t>
  </si>
  <si>
    <t>电电虫</t>
  </si>
  <si>
    <t>电蜘蛛</t>
  </si>
  <si>
    <t>种子铁球</t>
  </si>
  <si>
    <t>铁刺</t>
  </si>
  <si>
    <t>坚果哑铃</t>
  </si>
  <si>
    <t>齿轮儿</t>
  </si>
  <si>
    <t>齿轮组</t>
  </si>
  <si>
    <t>齿轮怪</t>
  </si>
  <si>
    <t>小灰怪</t>
  </si>
  <si>
    <t>大宇怪</t>
  </si>
  <si>
    <t>烛光灵</t>
  </si>
  <si>
    <t>灯火幽灵</t>
  </si>
  <si>
    <t>水晶灯火灵</t>
  </si>
  <si>
    <t>牙牙</t>
  </si>
  <si>
    <t>斧牙龙</t>
  </si>
  <si>
    <t>双斧战龙</t>
  </si>
  <si>
    <t>喷嚏熊</t>
  </si>
  <si>
    <t>冻原熊</t>
  </si>
  <si>
    <t>小嘴蜗</t>
  </si>
  <si>
    <t>敏捷虫</t>
  </si>
  <si>
    <t>泥巴鱼</t>
  </si>
  <si>
    <t>泥偶小人</t>
  </si>
  <si>
    <t>泥偶巨人</t>
  </si>
  <si>
    <t>驹刀小兵</t>
  </si>
  <si>
    <t>劈斩司令</t>
  </si>
  <si>
    <t>毛头小鹰</t>
  </si>
  <si>
    <t>勇士雄鹰</t>
  </si>
  <si>
    <t>秃鹰丫头</t>
  </si>
  <si>
    <t>秃鹰娜</t>
  </si>
  <si>
    <t>熔蚁兽</t>
  </si>
  <si>
    <t>铁蚁</t>
  </si>
  <si>
    <t>单首龙</t>
  </si>
  <si>
    <t>双首暴龙</t>
  </si>
  <si>
    <t>三首恶龙</t>
  </si>
  <si>
    <t>勾帕路翁</t>
  </si>
  <si>
    <t>代拉基翁</t>
  </si>
  <si>
    <t>毕力吉翁</t>
  </si>
  <si>
    <t>莱希拉姆</t>
  </si>
  <si>
    <t>涡轮火焰</t>
  </si>
  <si>
    <t>捷克罗姆</t>
  </si>
  <si>
    <t>兆级电压</t>
  </si>
  <si>
    <t>酋雷姆</t>
  </si>
  <si>
    <t>凯路迪欧通常之姿</t>
  </si>
  <si>
    <t>防弹</t>
  </si>
  <si>
    <t>魔术师</t>
  </si>
  <si>
    <t>牵绊变身</t>
  </si>
  <si>
    <t>掘掘兔</t>
  </si>
  <si>
    <t>颊囊</t>
  </si>
  <si>
    <t>掘地兔</t>
  </si>
  <si>
    <t>疾风之翼</t>
  </si>
  <si>
    <t>花幕</t>
  </si>
  <si>
    <t>共生</t>
  </si>
  <si>
    <t>顽皮熊猫</t>
  </si>
  <si>
    <t>流氓熊猫</t>
  </si>
  <si>
    <t>妙喵</t>
  </si>
  <si>
    <t>超能妙喵雄性</t>
  </si>
  <si>
    <t>超能妙喵雌性</t>
  </si>
  <si>
    <t>独剑鞘</t>
  </si>
  <si>
    <t>双剑鞘</t>
  </si>
  <si>
    <t>坚盾剑怪盾形态</t>
  </si>
  <si>
    <t>战斗切换</t>
  </si>
  <si>
    <t>坚盾剑怪剑形态</t>
  </si>
  <si>
    <t>粉香香</t>
  </si>
  <si>
    <t>芳香精</t>
  </si>
  <si>
    <t>绵绵泡芙</t>
  </si>
  <si>
    <t>甜幕</t>
  </si>
  <si>
    <t>胖甜妮</t>
  </si>
  <si>
    <t>好啦鱿</t>
  </si>
  <si>
    <t>乌贼王</t>
  </si>
  <si>
    <t>龟脚脚</t>
  </si>
  <si>
    <t>龟足巨铠</t>
  </si>
  <si>
    <t>伞电蜥</t>
  </si>
  <si>
    <t>光电伞蜥</t>
  </si>
  <si>
    <t>仙子伊布</t>
  </si>
  <si>
    <t>摔角鹰人</t>
  </si>
  <si>
    <t>黏黏宝</t>
  </si>
  <si>
    <t>黏滑</t>
  </si>
  <si>
    <t>黏美儿</t>
  </si>
  <si>
    <t>黏美龙</t>
  </si>
  <si>
    <t>小木灵</t>
  </si>
  <si>
    <t>朽木妖</t>
  </si>
  <si>
    <t>南瓜精普通尺寸</t>
  </si>
  <si>
    <t>南瓜怪人普通尺寸</t>
  </si>
  <si>
    <t>冰宝</t>
  </si>
  <si>
    <t>冰岩怪</t>
  </si>
  <si>
    <t>嗡蝠</t>
  </si>
  <si>
    <t>音波龙</t>
  </si>
  <si>
    <t>妖精气场</t>
  </si>
  <si>
    <t>暗黑气场</t>
  </si>
  <si>
    <t>气场破坏</t>
  </si>
  <si>
    <t>群聚变形</t>
  </si>
  <si>
    <t>木木枭</t>
  </si>
  <si>
    <t>远隔</t>
  </si>
  <si>
    <t>投羽枭</t>
  </si>
  <si>
    <t>狙射树枭</t>
  </si>
  <si>
    <t>火斑喵</t>
  </si>
  <si>
    <t>炎热喵</t>
  </si>
  <si>
    <t>炽焰咆哮虎</t>
  </si>
  <si>
    <t>球球海狮</t>
  </si>
  <si>
    <t>湿润之声</t>
  </si>
  <si>
    <t>花漾海狮</t>
  </si>
  <si>
    <t>西狮海壬</t>
  </si>
  <si>
    <t>蹲守</t>
  </si>
  <si>
    <t>强颚鸡母虫</t>
  </si>
  <si>
    <t>虫电宝</t>
  </si>
  <si>
    <t>蓄电池</t>
  </si>
  <si>
    <t>锹农炮虫</t>
  </si>
  <si>
    <t>舞者</t>
  </si>
  <si>
    <t>萌虻</t>
  </si>
  <si>
    <t>蝶结萌虻</t>
  </si>
  <si>
    <t>弱丁鱼-单独的样子</t>
  </si>
  <si>
    <t>鱼群</t>
  </si>
  <si>
    <t>好坏星</t>
  </si>
  <si>
    <t>不仁不义</t>
  </si>
  <si>
    <t>超坏星</t>
  </si>
  <si>
    <t>泥驴仔</t>
  </si>
  <si>
    <t>持久力</t>
  </si>
  <si>
    <t>重泥挽马</t>
  </si>
  <si>
    <t>滴蛛</t>
  </si>
  <si>
    <t>水泡</t>
  </si>
  <si>
    <t>滴蛛霸</t>
  </si>
  <si>
    <t>睡睡菇</t>
  </si>
  <si>
    <t>灯罩夜菇</t>
  </si>
  <si>
    <t>夜盗火蜥</t>
  </si>
  <si>
    <t>腐蚀</t>
  </si>
  <si>
    <t>焰后蜥</t>
  </si>
  <si>
    <t>童偶熊</t>
  </si>
  <si>
    <t>毛茸茸</t>
  </si>
  <si>
    <t>穿着熊</t>
  </si>
  <si>
    <t>甜竹竹</t>
  </si>
  <si>
    <t>甜舞妮</t>
  </si>
  <si>
    <t>甜冷美后</t>
  </si>
  <si>
    <t>女王的威严</t>
  </si>
  <si>
    <t>先行治疗</t>
  </si>
  <si>
    <t>智挥猩</t>
  </si>
  <si>
    <t>投掷猴</t>
  </si>
  <si>
    <t>接球手</t>
  </si>
  <si>
    <t>胆小虫</t>
  </si>
  <si>
    <t>跃跃欲逃</t>
  </si>
  <si>
    <t>具甲武者</t>
  </si>
  <si>
    <t>危险回避</t>
  </si>
  <si>
    <t>遇水凝固</t>
  </si>
  <si>
    <t>拳海参</t>
  </si>
  <si>
    <t>飞出的内在物</t>
  </si>
  <si>
    <t>属性：空</t>
  </si>
  <si>
    <t>银伴战兽</t>
  </si>
  <si>
    <t>ＡＲ系统</t>
  </si>
  <si>
    <t>界限盾壳</t>
  </si>
  <si>
    <t>绝对睡眠</t>
  </si>
  <si>
    <t>爆焰龟兽</t>
  </si>
  <si>
    <t>托戈德玛尔</t>
  </si>
  <si>
    <t>谜拟Q</t>
  </si>
  <si>
    <t>画皮</t>
  </si>
  <si>
    <t>鲜艳之躯</t>
  </si>
  <si>
    <t>老翁龙</t>
  </si>
  <si>
    <t>怒火冲天</t>
  </si>
  <si>
    <t>破破舵轮</t>
  </si>
  <si>
    <t>钢能力者</t>
  </si>
  <si>
    <t>心鳞宝</t>
  </si>
  <si>
    <t>鳞甲龙</t>
  </si>
  <si>
    <t>杖尾鳞甲龙</t>
  </si>
  <si>
    <t>电气制造者</t>
  </si>
  <si>
    <t>精神制造者</t>
  </si>
  <si>
    <t>青草制造者</t>
  </si>
  <si>
    <t>薄雾制造者</t>
  </si>
  <si>
    <t>科斯莫古</t>
  </si>
  <si>
    <t>科斯莫姆</t>
  </si>
  <si>
    <t>索尔迦雷欧</t>
  </si>
  <si>
    <t>金属防护</t>
  </si>
  <si>
    <t>露奈雅拉</t>
  </si>
  <si>
    <t>幻影防守</t>
  </si>
  <si>
    <t>异兽提升</t>
  </si>
  <si>
    <t>奈克洛兹玛</t>
  </si>
  <si>
    <t>棱镜装甲</t>
  </si>
  <si>
    <t>魂心</t>
  </si>
  <si>
    <t>玛夏多</t>
  </si>
  <si>
    <t>能力变化等级</t>
  </si>
  <si>
    <t>对应倍率</t>
  </si>
  <si>
    <t>综合指数</t>
  </si>
  <si>
    <t>最大值判定</t>
  </si>
  <si>
    <t>HP努力值</t>
  </si>
  <si>
    <t>物防努力值</t>
  </si>
  <si>
    <t>特防努力值</t>
  </si>
  <si>
    <t>努力剩余值</t>
  </si>
  <si>
    <t>HP能力值</t>
  </si>
  <si>
    <t>物防能力值</t>
  </si>
  <si>
    <t>特防能力值</t>
  </si>
  <si>
    <t>物防指数</t>
  </si>
  <si>
    <t>特防指数</t>
  </si>
  <si>
    <t>综合指数1</t>
  </si>
  <si>
    <t>综合指数2</t>
  </si>
  <si>
    <t>负数判断</t>
  </si>
  <si>
    <t>精灵唯一号</t>
  </si>
  <si>
    <t>辅助列1</t>
  </si>
  <si>
    <t>习得方式</t>
  </si>
  <si>
    <t>--</t>
  </si>
  <si>
    <t>撞击</t>
  </si>
  <si>
    <t>叫声</t>
  </si>
  <si>
    <t>藤鞭</t>
  </si>
  <si>
    <t>毒粉</t>
  </si>
  <si>
    <t>催眠粉</t>
  </si>
  <si>
    <t>猛撞</t>
  </si>
  <si>
    <t>飞叶快刀</t>
  </si>
  <si>
    <t>甜甜香气</t>
  </si>
  <si>
    <t>生长</t>
  </si>
  <si>
    <t>舍身冲撞</t>
  </si>
  <si>
    <t>烦恼种子</t>
  </si>
  <si>
    <t>光合作用</t>
  </si>
  <si>
    <t>种子炸弹</t>
  </si>
  <si>
    <t>自我激励</t>
  </si>
  <si>
    <t>TM01</t>
  </si>
  <si>
    <t>剧毒</t>
  </si>
  <si>
    <t>TM06</t>
  </si>
  <si>
    <t>毒液冲击</t>
  </si>
  <si>
    <t>TM09</t>
  </si>
  <si>
    <t>觉醒力量</t>
  </si>
  <si>
    <t>TM10</t>
  </si>
  <si>
    <t>大晴天</t>
  </si>
  <si>
    <t>TM11</t>
  </si>
  <si>
    <t>光墙</t>
  </si>
  <si>
    <t>TM16</t>
  </si>
  <si>
    <t>守住</t>
  </si>
  <si>
    <t>TM17</t>
  </si>
  <si>
    <t>神秘守护</t>
  </si>
  <si>
    <t>TM20</t>
  </si>
  <si>
    <t>迁怒</t>
  </si>
  <si>
    <t>TM21</t>
  </si>
  <si>
    <t>日光束</t>
  </si>
  <si>
    <t>TM22</t>
  </si>
  <si>
    <t>报恩</t>
  </si>
  <si>
    <t>TM27</t>
  </si>
  <si>
    <t>影子分身</t>
  </si>
  <si>
    <t>TM32</t>
  </si>
  <si>
    <t>污泥炸弹</t>
  </si>
  <si>
    <t>TM36</t>
  </si>
  <si>
    <t>硬撑</t>
  </si>
  <si>
    <t>TM42</t>
  </si>
  <si>
    <t>睡觉</t>
  </si>
  <si>
    <t>TM44</t>
  </si>
  <si>
    <t>迷人</t>
  </si>
  <si>
    <t>TM45</t>
  </si>
  <si>
    <t>轮唱</t>
  </si>
  <si>
    <t>TM48</t>
  </si>
  <si>
    <t>回声</t>
  </si>
  <si>
    <t>TM49</t>
  </si>
  <si>
    <t>能量球</t>
  </si>
  <si>
    <t>TM53</t>
  </si>
  <si>
    <t>剑舞</t>
  </si>
  <si>
    <t>TM75</t>
  </si>
  <si>
    <t>打草结</t>
  </si>
  <si>
    <t>TM86</t>
  </si>
  <si>
    <t>虚张声势</t>
  </si>
  <si>
    <t>TM87</t>
  </si>
  <si>
    <t>梦话</t>
  </si>
  <si>
    <t>TM88</t>
  </si>
  <si>
    <t>替身</t>
  </si>
  <si>
    <t>TM90</t>
  </si>
  <si>
    <t>自然之力</t>
  </si>
  <si>
    <t>TM96</t>
  </si>
  <si>
    <t>密语</t>
  </si>
  <si>
    <t>疯狂植物</t>
  </si>
  <si>
    <t>火箭头锤</t>
  </si>
  <si>
    <t>撒娇</t>
  </si>
  <si>
    <t>花瓣舞</t>
  </si>
  <si>
    <t>魔法叶</t>
  </si>
  <si>
    <t>草笛</t>
  </si>
  <si>
    <t>诅咒</t>
  </si>
  <si>
    <t>扎根</t>
  </si>
  <si>
    <t>瞬间失忆</t>
  </si>
  <si>
    <t>飞叶风暴</t>
  </si>
  <si>
    <t>强力鞭打</t>
  </si>
  <si>
    <t>污泥攻击</t>
  </si>
  <si>
    <t>挺住</t>
  </si>
  <si>
    <t>终极吸取</t>
  </si>
  <si>
    <t>青草场地</t>
  </si>
  <si>
    <t>寄生种子</t>
  </si>
  <si>
    <t>落英缤纷</t>
  </si>
  <si>
    <t>吼叫</t>
  </si>
  <si>
    <t>TM05</t>
  </si>
  <si>
    <t>破坏光线</t>
  </si>
  <si>
    <t>TM15</t>
  </si>
  <si>
    <t>地震</t>
  </si>
  <si>
    <t>TM26</t>
  </si>
  <si>
    <t>终极冲击</t>
  </si>
  <si>
    <t>TM68</t>
  </si>
  <si>
    <t>重踏</t>
  </si>
  <si>
    <t>TM78</t>
  </si>
  <si>
    <t>草之誓约</t>
  </si>
  <si>
    <t>抓</t>
  </si>
  <si>
    <t>火花</t>
  </si>
  <si>
    <t>烟幕</t>
  </si>
  <si>
    <t>龙之怒</t>
  </si>
  <si>
    <t>鬼面</t>
  </si>
  <si>
    <t>火焰牙</t>
  </si>
  <si>
    <t>烈焰溅射</t>
  </si>
  <si>
    <t>劈开</t>
  </si>
  <si>
    <t>喷射火焰</t>
  </si>
  <si>
    <t>火焰旋涡</t>
  </si>
  <si>
    <t>炼狱</t>
  </si>
  <si>
    <t>龙爪</t>
  </si>
  <si>
    <t>TM02</t>
  </si>
  <si>
    <t>劈瓦</t>
  </si>
  <si>
    <t>TM31</t>
  </si>
  <si>
    <t>TM35</t>
  </si>
  <si>
    <t>大字爆炎</t>
  </si>
  <si>
    <t>TM38</t>
  </si>
  <si>
    <t>岩石封锁</t>
  </si>
  <si>
    <t>TM39</t>
  </si>
  <si>
    <t>燕返</t>
  </si>
  <si>
    <t>TM40</t>
  </si>
  <si>
    <t>蓄能焰袭</t>
  </si>
  <si>
    <t>TM43</t>
  </si>
  <si>
    <t>过热</t>
  </si>
  <si>
    <t>TM50</t>
  </si>
  <si>
    <t>投掷</t>
  </si>
  <si>
    <t>TM56</t>
  </si>
  <si>
    <t>鬼火</t>
  </si>
  <si>
    <t>TM61</t>
  </si>
  <si>
    <t>暗影爪</t>
  </si>
  <si>
    <t>TM65</t>
  </si>
  <si>
    <t>岩崩</t>
  </si>
  <si>
    <t>TM80</t>
  </si>
  <si>
    <t>爆炸烈焰</t>
  </si>
  <si>
    <t>腹鼓</t>
  </si>
  <si>
    <t>原始之力</t>
  </si>
  <si>
    <t>咬住</t>
  </si>
  <si>
    <t>逆鳞</t>
  </si>
  <si>
    <t>围攻</t>
  </si>
  <si>
    <t>龙之舞</t>
  </si>
  <si>
    <t>咬碎</t>
  </si>
  <si>
    <t>龙之俯冲</t>
  </si>
  <si>
    <t>金属爪</t>
  </si>
  <si>
    <t>闪焰冲锋</t>
  </si>
  <si>
    <t>双倍奉还</t>
  </si>
  <si>
    <t>龙之波动</t>
  </si>
  <si>
    <t>真气拳</t>
  </si>
  <si>
    <t>空气利刃</t>
  </si>
  <si>
    <t>翅膀攻击</t>
  </si>
  <si>
    <t>热风</t>
  </si>
  <si>
    <t>空气斩</t>
  </si>
  <si>
    <t>羽栖</t>
  </si>
  <si>
    <t>TM19</t>
  </si>
  <si>
    <t>钢翼</t>
  </si>
  <si>
    <t>TM51</t>
  </si>
  <si>
    <t>真气弹</t>
  </si>
  <si>
    <t>TM52</t>
  </si>
  <si>
    <t>自由落体</t>
  </si>
  <si>
    <t>TM58</t>
  </si>
  <si>
    <t>狂舞挥打</t>
  </si>
  <si>
    <t>TM59</t>
  </si>
  <si>
    <t>飞翔</t>
  </si>
  <si>
    <t>TM76</t>
  </si>
  <si>
    <t>龙尾</t>
  </si>
  <si>
    <t>TM82</t>
  </si>
  <si>
    <t>火之誓约</t>
  </si>
  <si>
    <t>摇尾巴</t>
  </si>
  <si>
    <t>水枪</t>
  </si>
  <si>
    <t>缩入壳中</t>
  </si>
  <si>
    <t>泡沫</t>
  </si>
  <si>
    <t>高速旋转</t>
  </si>
  <si>
    <t>水之波动</t>
  </si>
  <si>
    <t>水流尾</t>
  </si>
  <si>
    <t>铁壁</t>
  </si>
  <si>
    <t>求雨</t>
  </si>
  <si>
    <t>水炮</t>
  </si>
  <si>
    <t>冰雹</t>
  </si>
  <si>
    <t>TM07</t>
  </si>
  <si>
    <t>冰冻光束</t>
  </si>
  <si>
    <t>TM13</t>
  </si>
  <si>
    <t>暴风雪</t>
  </si>
  <si>
    <t>TM14</t>
  </si>
  <si>
    <t>TM18</t>
  </si>
  <si>
    <t>热水</t>
  </si>
  <si>
    <t>TM55</t>
  </si>
  <si>
    <t>陀螺球</t>
  </si>
  <si>
    <t>TM74</t>
  </si>
  <si>
    <t>冲浪</t>
  </si>
  <si>
    <t>TM94</t>
  </si>
  <si>
    <t>攀瀑</t>
  </si>
  <si>
    <t>TM98</t>
  </si>
  <si>
    <t>加农水炮</t>
  </si>
  <si>
    <t>镜面反射</t>
  </si>
  <si>
    <t>黑雾</t>
  </si>
  <si>
    <t>白雾</t>
  </si>
  <si>
    <t>识破</t>
  </si>
  <si>
    <t>抓狂</t>
  </si>
  <si>
    <t>焕然一新</t>
  </si>
  <si>
    <t>玩泥巴</t>
  </si>
  <si>
    <t>哈欠</t>
  </si>
  <si>
    <t>浊流</t>
  </si>
  <si>
    <t>击掌奇袭</t>
  </si>
  <si>
    <t>水流环</t>
  </si>
  <si>
    <t>水流喷射</t>
  </si>
  <si>
    <t>喷水</t>
  </si>
  <si>
    <t>盐水</t>
  </si>
  <si>
    <t>波导弹</t>
  </si>
  <si>
    <t>加农光炮</t>
  </si>
  <si>
    <t>击落</t>
  </si>
  <si>
    <t>TM23</t>
  </si>
  <si>
    <t>TM91</t>
  </si>
  <si>
    <t>恶之波动</t>
  </si>
  <si>
    <t>TM97</t>
  </si>
  <si>
    <t>水之誓约</t>
  </si>
  <si>
    <t>吐丝</t>
  </si>
  <si>
    <t>虫咬</t>
  </si>
  <si>
    <t>变硬</t>
  </si>
  <si>
    <t>起风</t>
  </si>
  <si>
    <t>念力</t>
  </si>
  <si>
    <t>麻痹粉</t>
  </si>
  <si>
    <t>幻象光线</t>
  </si>
  <si>
    <t>银色旋风</t>
  </si>
  <si>
    <t>超音波</t>
  </si>
  <si>
    <t>吹飞</t>
  </si>
  <si>
    <t>虫鸣</t>
  </si>
  <si>
    <t>愤怒粉</t>
  </si>
  <si>
    <t>诱惑</t>
  </si>
  <si>
    <t>顺风</t>
  </si>
  <si>
    <t>蝶舞</t>
  </si>
  <si>
    <t>精神强念</t>
  </si>
  <si>
    <t>TM29</t>
  </si>
  <si>
    <t>暗影球</t>
  </si>
  <si>
    <t>TM30</t>
  </si>
  <si>
    <t>小偷</t>
  </si>
  <si>
    <t>TM46</t>
  </si>
  <si>
    <t>杂技</t>
  </si>
  <si>
    <t>TM62</t>
  </si>
  <si>
    <t>自我暗示</t>
  </si>
  <si>
    <t>TM77</t>
  </si>
  <si>
    <t>死缠烂打</t>
  </si>
  <si>
    <t>TM83</t>
  </si>
  <si>
    <t>食梦</t>
  </si>
  <si>
    <t>TM85</t>
  </si>
  <si>
    <t>急速折返</t>
  </si>
  <si>
    <t>TM89</t>
  </si>
  <si>
    <t>毒针</t>
  </si>
  <si>
    <t>双针</t>
  </si>
  <si>
    <t>乱击</t>
  </si>
  <si>
    <t>愤怒</t>
  </si>
  <si>
    <t>追打</t>
  </si>
  <si>
    <t>聚气</t>
  </si>
  <si>
    <t>恶意追击</t>
  </si>
  <si>
    <t>毒菱</t>
  </si>
  <si>
    <t>飞弹针</t>
  </si>
  <si>
    <t>毒击</t>
  </si>
  <si>
    <t>高速移动</t>
  </si>
  <si>
    <t>蛮干</t>
  </si>
  <si>
    <t>致命针刺</t>
  </si>
  <si>
    <t>点到为止</t>
  </si>
  <si>
    <t>TM54</t>
  </si>
  <si>
    <t>以牙还牙</t>
  </si>
  <si>
    <t>TM66</t>
  </si>
  <si>
    <t>十字剪</t>
  </si>
  <si>
    <t>TM81</t>
  </si>
  <si>
    <t>TM84</t>
  </si>
  <si>
    <t>泼沙</t>
  </si>
  <si>
    <t>电光一闪</t>
  </si>
  <si>
    <t>龙卷风</t>
  </si>
  <si>
    <t>羽毛舞</t>
  </si>
  <si>
    <t>鹦鹉学舌</t>
  </si>
  <si>
    <t>暴风</t>
  </si>
  <si>
    <t>出奇一击</t>
  </si>
  <si>
    <t>勇鸟猛攻</t>
  </si>
  <si>
    <t>吵闹</t>
  </si>
  <si>
    <t>清除浓雾</t>
  </si>
  <si>
    <t>必杀门牙</t>
  </si>
  <si>
    <t>突袭</t>
  </si>
  <si>
    <t>愤怒门牙</t>
  </si>
  <si>
    <t>挑衅</t>
  </si>
  <si>
    <t>TM12</t>
  </si>
  <si>
    <t>十万伏特</t>
  </si>
  <si>
    <t>TM24</t>
  </si>
  <si>
    <t>打雷</t>
  </si>
  <si>
    <t>TM25</t>
  </si>
  <si>
    <t>充电光束</t>
  </si>
  <si>
    <t>TM57</t>
  </si>
  <si>
    <t>电磁波</t>
  </si>
  <si>
    <t>TM73</t>
  </si>
  <si>
    <t>疯狂伏特</t>
  </si>
  <si>
    <t>TM93</t>
  </si>
  <si>
    <t>刺耳声</t>
  </si>
  <si>
    <t>火焰轮</t>
  </si>
  <si>
    <t>乱抓</t>
  </si>
  <si>
    <t>起死回生</t>
  </si>
  <si>
    <t>珍藏</t>
  </si>
  <si>
    <t>抢先一步</t>
  </si>
  <si>
    <t>报复</t>
  </si>
  <si>
    <t>搏命</t>
  </si>
  <si>
    <t>无理取闹</t>
  </si>
  <si>
    <t>TM41</t>
  </si>
  <si>
    <t>延后</t>
  </si>
  <si>
    <t>TM60</t>
  </si>
  <si>
    <t>查封</t>
  </si>
  <si>
    <t>TM63</t>
  </si>
  <si>
    <t>大声咆哮</t>
  </si>
  <si>
    <t>TM95</t>
  </si>
  <si>
    <t>抢夺</t>
  </si>
  <si>
    <t>蓄力</t>
  </si>
  <si>
    <t>掉包</t>
  </si>
  <si>
    <t>吞下</t>
  </si>
  <si>
    <t>健美</t>
  </si>
  <si>
    <t>TM08</t>
  </si>
  <si>
    <t>污泥波</t>
  </si>
  <si>
    <t>TM34</t>
  </si>
  <si>
    <t>啄</t>
  </si>
  <si>
    <t>瞪眼</t>
  </si>
  <si>
    <t>啄钻</t>
  </si>
  <si>
    <t>三重攻击</t>
  </si>
  <si>
    <t>惊吓</t>
  </si>
  <si>
    <t>神鸟猛击</t>
  </si>
  <si>
    <t>旋风刀</t>
  </si>
  <si>
    <t>直冲钻</t>
  </si>
  <si>
    <t>啄食</t>
  </si>
  <si>
    <t>紧束</t>
  </si>
  <si>
    <t>大蛇瞪眼</t>
  </si>
  <si>
    <t>溶解液</t>
  </si>
  <si>
    <t>喷出</t>
  </si>
  <si>
    <t>酸液炸弹</t>
  </si>
  <si>
    <t>泥巴炸弹</t>
  </si>
  <si>
    <t>胃液</t>
  </si>
  <si>
    <t>打嗝</t>
  </si>
  <si>
    <t>盘蜷</t>
  </si>
  <si>
    <t>垃圾射击</t>
  </si>
  <si>
    <t>摔打</t>
  </si>
  <si>
    <t>怨恨</t>
  </si>
  <si>
    <t>剧毒牙</t>
  </si>
  <si>
    <t>毒尾</t>
  </si>
  <si>
    <t>定身法</t>
  </si>
  <si>
    <t>铁尾</t>
  </si>
  <si>
    <t>冰冻牙</t>
  </si>
  <si>
    <t>雷电牙</t>
  </si>
  <si>
    <t>电击</t>
  </si>
  <si>
    <t>和睦相处</t>
  </si>
  <si>
    <t>电球</t>
  </si>
  <si>
    <t>佯攻</t>
  </si>
  <si>
    <t>电光</t>
  </si>
  <si>
    <t>蹭蹭脸颊</t>
  </si>
  <si>
    <t>放电</t>
  </si>
  <si>
    <t>伏特替换</t>
  </si>
  <si>
    <t>TM72</t>
  </si>
  <si>
    <t>忍耐</t>
  </si>
  <si>
    <t>礼物</t>
  </si>
  <si>
    <t>再来一次</t>
  </si>
  <si>
    <t>连环巴掌</t>
  </si>
  <si>
    <t>祈愿</t>
  </si>
  <si>
    <t>充电</t>
  </si>
  <si>
    <t>雷电拳</t>
  </si>
  <si>
    <t>挠痒</t>
  </si>
  <si>
    <t>幸运咒语</t>
  </si>
  <si>
    <t>传递礼物</t>
  </si>
  <si>
    <t>魅惑之声</t>
  </si>
  <si>
    <t>电气场地</t>
  </si>
  <si>
    <t>速度互换</t>
  </si>
  <si>
    <t>精神冲击</t>
  </si>
  <si>
    <t>TM03</t>
  </si>
  <si>
    <t>冥想</t>
  </si>
  <si>
    <t>TM04</t>
  </si>
  <si>
    <t>反射壁</t>
  </si>
  <si>
    <t>TM33</t>
  </si>
  <si>
    <t>变圆</t>
  </si>
  <si>
    <t>滚动</t>
  </si>
  <si>
    <t>连斩</t>
  </si>
  <si>
    <t>震级</t>
  </si>
  <si>
    <t>高速星星</t>
  </si>
  <si>
    <t>流沙地狱</t>
  </si>
  <si>
    <t>挖洞</t>
  </si>
  <si>
    <t>沙暴</t>
  </si>
  <si>
    <t>TM37</t>
  </si>
  <si>
    <t>撕裂爪</t>
  </si>
  <si>
    <t>暗袭要害</t>
  </si>
  <si>
    <t>泥巴射击</t>
  </si>
  <si>
    <t>逐步击破</t>
  </si>
  <si>
    <t>攀岩</t>
  </si>
  <si>
    <t>耕地</t>
  </si>
  <si>
    <t>细雪</t>
  </si>
  <si>
    <t>冰球</t>
  </si>
  <si>
    <t>铁头</t>
  </si>
  <si>
    <t>吸血</t>
  </si>
  <si>
    <t>TM28</t>
  </si>
  <si>
    <t>极光幕</t>
  </si>
  <si>
    <t>TM70</t>
  </si>
  <si>
    <t>冰息</t>
  </si>
  <si>
    <t>TM79</t>
  </si>
  <si>
    <t>冰锥</t>
  </si>
  <si>
    <t>冰柱坠击</t>
  </si>
  <si>
    <t>尖石攻击</t>
  </si>
  <si>
    <t>TM71</t>
  </si>
  <si>
    <t>金属爆炸</t>
  </si>
  <si>
    <t>二连踢</t>
  </si>
  <si>
    <t>帮助</t>
  </si>
  <si>
    <t>吹捧</t>
  </si>
  <si>
    <t>毒液陷阱</t>
  </si>
  <si>
    <t>角撞</t>
  </si>
  <si>
    <t>角钻</t>
  </si>
  <si>
    <t>修长之角</t>
  </si>
  <si>
    <t>TM67</t>
  </si>
  <si>
    <t>双刃头锤</t>
  </si>
  <si>
    <t>蛮力</t>
  </si>
  <si>
    <t>泰山压顶</t>
  </si>
  <si>
    <t>大地之力</t>
  </si>
  <si>
    <t>超级角击</t>
  </si>
  <si>
    <t>大闹一番</t>
  </si>
  <si>
    <t>聚光灯</t>
  </si>
  <si>
    <t>拍击</t>
  </si>
  <si>
    <t>唱歌</t>
  </si>
  <si>
    <t>看我嘛</t>
  </si>
  <si>
    <t>唤醒巴掌</t>
  </si>
  <si>
    <t>变小</t>
  </si>
  <si>
    <t>辅助力量</t>
  </si>
  <si>
    <t>挥指</t>
  </si>
  <si>
    <t>宇宙力量</t>
  </si>
  <si>
    <t>月光</t>
  </si>
  <si>
    <t>月亮之力</t>
  </si>
  <si>
    <t>重力</t>
  </si>
  <si>
    <t>彗星拳</t>
  </si>
  <si>
    <t>治愈之愿</t>
  </si>
  <si>
    <t>您先请</t>
  </si>
  <si>
    <t>魔法闪耀</t>
  </si>
  <si>
    <t>TM99</t>
  </si>
  <si>
    <t>跃起</t>
  </si>
  <si>
    <t>模仿</t>
  </si>
  <si>
    <t>假哭</t>
  </si>
  <si>
    <t>渴望</t>
  </si>
  <si>
    <t>芳香治疗</t>
  </si>
  <si>
    <t>薄雾场地</t>
  </si>
  <si>
    <t>治愈波动</t>
  </si>
  <si>
    <t>圆瞳</t>
  </si>
  <si>
    <t>奇异之光</t>
  </si>
  <si>
    <t>祸不单行</t>
  </si>
  <si>
    <t>神通力</t>
  </si>
  <si>
    <t>封印</t>
  </si>
  <si>
    <t>怨念</t>
  </si>
  <si>
    <t>催眠术</t>
  </si>
  <si>
    <t>长嚎</t>
  </si>
  <si>
    <t>力量互换</t>
  </si>
  <si>
    <t>秘密之力</t>
  </si>
  <si>
    <t>扫尾拍打</t>
  </si>
  <si>
    <t>冰砾</t>
  </si>
  <si>
    <t>冰冻之风</t>
  </si>
  <si>
    <t>极光束</t>
  </si>
  <si>
    <t>绝对零度</t>
  </si>
  <si>
    <t>冷冻干燥</t>
  </si>
  <si>
    <t>诡计</t>
  </si>
  <si>
    <t>巨声</t>
  </si>
  <si>
    <t>灭亡之歌</t>
  </si>
  <si>
    <t>惩罚</t>
  </si>
  <si>
    <t>嬉闹</t>
  </si>
  <si>
    <t>吸取</t>
  </si>
  <si>
    <t>黑色目光</t>
  </si>
  <si>
    <t>快速防守</t>
  </si>
  <si>
    <t>意念头锤</t>
  </si>
  <si>
    <t>超级吸取</t>
  </si>
  <si>
    <t>自然之恩</t>
  </si>
  <si>
    <t>摇晃舞</t>
  </si>
  <si>
    <t>蘑菇孢子</t>
  </si>
  <si>
    <t>十字毒刃</t>
  </si>
  <si>
    <t>广域防守</t>
  </si>
  <si>
    <t>信号光束</t>
  </si>
  <si>
    <t>接棒</t>
  </si>
  <si>
    <t>晨光</t>
  </si>
  <si>
    <t>特性互换</t>
  </si>
  <si>
    <t>掷泥</t>
  </si>
  <si>
    <t>地裂</t>
  </si>
  <si>
    <t>头锤</t>
  </si>
  <si>
    <t>临别礼物</t>
  </si>
  <si>
    <t>金属音</t>
  </si>
  <si>
    <t>聚宝功</t>
  </si>
  <si>
    <t>借助</t>
  </si>
  <si>
    <t>气味侦测</t>
  </si>
  <si>
    <t>欺诈</t>
  </si>
  <si>
    <t>抛下狠话</t>
  </si>
  <si>
    <t>力量宝石</t>
  </si>
  <si>
    <t>玩水</t>
  </si>
  <si>
    <t>浸水</t>
  </si>
  <si>
    <t>奇妙空间</t>
  </si>
  <si>
    <t>预知未来</t>
  </si>
  <si>
    <t>十字劈</t>
  </si>
  <si>
    <t>同步干扰</t>
  </si>
  <si>
    <t>单纯光束</t>
  </si>
  <si>
    <t>清除之烟</t>
  </si>
  <si>
    <t>下盘踢</t>
  </si>
  <si>
    <t>TM47</t>
  </si>
  <si>
    <t>踢倒</t>
  </si>
  <si>
    <t>空手劈</t>
  </si>
  <si>
    <t>地球上投</t>
  </si>
  <si>
    <t>近身战</t>
  </si>
  <si>
    <t>跺脚</t>
  </si>
  <si>
    <t>瑜伽姿势</t>
  </si>
  <si>
    <t>清醒</t>
  </si>
  <si>
    <t>嚣张</t>
  </si>
  <si>
    <t>报仇</t>
  </si>
  <si>
    <t>燃尽</t>
  </si>
  <si>
    <t>神速</t>
  </si>
  <si>
    <t>泡沫光线</t>
  </si>
  <si>
    <t>心之眼</t>
  </si>
  <si>
    <t>地狱翻滚</t>
  </si>
  <si>
    <t>巴投</t>
  </si>
  <si>
    <t>爆裂拳</t>
  </si>
  <si>
    <t>瞬间移动</t>
  </si>
  <si>
    <t>戏法空间</t>
  </si>
  <si>
    <t>TM92</t>
  </si>
  <si>
    <t>屏障</t>
  </si>
  <si>
    <t>拍落</t>
  </si>
  <si>
    <t>火焰拳</t>
  </si>
  <si>
    <t>冰冻拳</t>
  </si>
  <si>
    <t>力量戏法</t>
  </si>
  <si>
    <t>防守互换</t>
  </si>
  <si>
    <t>防守平分</t>
  </si>
  <si>
    <t>精神转移</t>
  </si>
  <si>
    <t>交换场地</t>
  </si>
  <si>
    <t>折弯汤匙</t>
  </si>
  <si>
    <t>奇迹之眼</t>
  </si>
  <si>
    <t>精神利刃</t>
  </si>
  <si>
    <t>自我再生</t>
  </si>
  <si>
    <t>意念移物</t>
  </si>
  <si>
    <t>扮演</t>
  </si>
  <si>
    <t>戏法</t>
  </si>
  <si>
    <t>借力摔</t>
  </si>
  <si>
    <t>二连劈</t>
  </si>
  <si>
    <t>回旋踢</t>
  </si>
  <si>
    <t>子弹拳</t>
  </si>
  <si>
    <t>重磅冲撞</t>
  </si>
  <si>
    <t>绞紧</t>
  </si>
  <si>
    <t>气象球</t>
  </si>
  <si>
    <t>种子机关枪</t>
  </si>
  <si>
    <t>青草搅拌器</t>
  </si>
  <si>
    <t>叶刃</t>
  </si>
  <si>
    <t>缠绕</t>
  </si>
  <si>
    <t>点穴</t>
  </si>
  <si>
    <t>镜面属性</t>
  </si>
  <si>
    <t>岩石打磨</t>
  </si>
  <si>
    <t>落石</t>
  </si>
  <si>
    <t>自爆</t>
  </si>
  <si>
    <t>隐形岩</t>
  </si>
  <si>
    <t>岩石爆击</t>
  </si>
  <si>
    <t>大爆炸</t>
  </si>
  <si>
    <t>TM64</t>
  </si>
  <si>
    <t>TM69</t>
  </si>
  <si>
    <t>百万吨重拳</t>
  </si>
  <si>
    <t>挡路</t>
  </si>
  <si>
    <t>臂锤</t>
  </si>
  <si>
    <t>身体轻量化</t>
  </si>
  <si>
    <t>电磁飘浮</t>
  </si>
  <si>
    <t>疯狂滚压</t>
  </si>
  <si>
    <t>踩踏</t>
  </si>
  <si>
    <t>弹跳</t>
  </si>
  <si>
    <t>偷懒</t>
  </si>
  <si>
    <t>打鼾</t>
  </si>
  <si>
    <t>磁铁炸弹</t>
  </si>
  <si>
    <t>音爆</t>
  </si>
  <si>
    <t>镜光射击</t>
  </si>
  <si>
    <t>锁定</t>
  </si>
  <si>
    <t>电磁炮</t>
  </si>
  <si>
    <t>王牌</t>
  </si>
  <si>
    <t>二连击</t>
  </si>
  <si>
    <t>飞踢</t>
  </si>
  <si>
    <t>潜水</t>
  </si>
  <si>
    <t>舌舔</t>
  </si>
  <si>
    <t>找伙伴</t>
  </si>
  <si>
    <t>毒瓦斯</t>
  </si>
  <si>
    <t>溶化</t>
  </si>
  <si>
    <t>暗影拳</t>
  </si>
  <si>
    <t>影子偷袭</t>
  </si>
  <si>
    <t>贝壳夹击</t>
  </si>
  <si>
    <t>贝壳刃</t>
  </si>
  <si>
    <t>潮旋</t>
  </si>
  <si>
    <t>破壳</t>
  </si>
  <si>
    <t>雪崩</t>
  </si>
  <si>
    <t>尖刺加农炮</t>
  </si>
  <si>
    <t>撒菱</t>
  </si>
  <si>
    <t>黑夜魔影</t>
  </si>
  <si>
    <t>同命</t>
  </si>
  <si>
    <t>恶梦</t>
  </si>
  <si>
    <t>精神波</t>
  </si>
  <si>
    <t>浊雾</t>
  </si>
  <si>
    <t>绑紧</t>
  </si>
  <si>
    <t>龙息</t>
  </si>
  <si>
    <t>夹住</t>
  </si>
  <si>
    <t>断头钳</t>
  </si>
  <si>
    <t>蟹钳锤</t>
  </si>
  <si>
    <t>怪异电波</t>
  </si>
  <si>
    <t>磁场操控</t>
  </si>
  <si>
    <t>投球</t>
  </si>
  <si>
    <t>炸蛋</t>
  </si>
  <si>
    <t>木槌</t>
  </si>
  <si>
    <t>龙锤</t>
  </si>
  <si>
    <t>流星群</t>
  </si>
  <si>
    <t>骨棒</t>
  </si>
  <si>
    <t>骨头回力镖</t>
  </si>
  <si>
    <t>骨棒乱打</t>
  </si>
  <si>
    <t>看穿</t>
  </si>
  <si>
    <t>暗影之骨</t>
  </si>
  <si>
    <t>百万吨重踢</t>
  </si>
  <si>
    <t>飞膝踢</t>
  </si>
  <si>
    <t>火焰踢</t>
  </si>
  <si>
    <t>音速拳</t>
  </si>
  <si>
    <t>真空波</t>
  </si>
  <si>
    <t>连续拳</t>
  </si>
  <si>
    <t>冲天拳</t>
  </si>
  <si>
    <t>分担痛楚</t>
  </si>
  <si>
    <t>生蛋</t>
  </si>
  <si>
    <t>治愈铃声</t>
  </si>
  <si>
    <t>迷昏拳</t>
  </si>
  <si>
    <t>章鱼桶炮</t>
  </si>
  <si>
    <t>保护色</t>
  </si>
  <si>
    <t>仿效</t>
  </si>
  <si>
    <t>回收利用</t>
  </si>
  <si>
    <t>力量平分</t>
  </si>
  <si>
    <t>魔法空间</t>
  </si>
  <si>
    <t>吸取之吻</t>
  </si>
  <si>
    <t>恶魔之吻</t>
  </si>
  <si>
    <t>爱心印章</t>
  </si>
  <si>
    <t>电击波</t>
  </si>
  <si>
    <t>喷烟</t>
  </si>
  <si>
    <t>山岚摔</t>
  </si>
  <si>
    <t>变身</t>
  </si>
  <si>
    <t>纹理２</t>
  </si>
  <si>
    <t>纹理</t>
  </si>
  <si>
    <t>棱角化</t>
  </si>
  <si>
    <t>魔法反射</t>
  </si>
  <si>
    <t>十万马力</t>
  </si>
  <si>
    <t>磨砺</t>
  </si>
  <si>
    <t>精神击破</t>
  </si>
  <si>
    <t>喷火</t>
  </si>
  <si>
    <t>吸取拳</t>
  </si>
  <si>
    <t>蛛网</t>
  </si>
  <si>
    <t>黏黏网</t>
  </si>
  <si>
    <t>毒丝</t>
  </si>
  <si>
    <t>电网</t>
  </si>
  <si>
    <t>等离子浴</t>
  </si>
  <si>
    <t>天使之吻</t>
  </si>
  <si>
    <t>妖精之风</t>
  </si>
  <si>
    <t>奇异之风</t>
  </si>
  <si>
    <t>棉孢子</t>
  </si>
  <si>
    <t>棉花防守</t>
  </si>
  <si>
    <t>泪眼汪汪</t>
  </si>
  <si>
    <t>鲜花防守</t>
  </si>
  <si>
    <t>虫之抵抗</t>
  </si>
  <si>
    <t>猛推</t>
  </si>
  <si>
    <t>磨爪</t>
  </si>
  <si>
    <t>地狱突刺</t>
  </si>
  <si>
    <t>烧尽</t>
  </si>
  <si>
    <t>水流裂破</t>
  </si>
  <si>
    <t>写生</t>
  </si>
  <si>
    <t>三连踢</t>
  </si>
  <si>
    <t>喝牛奶</t>
  </si>
  <si>
    <t>神圣之火</t>
  </si>
  <si>
    <t>气旋攻击</t>
  </si>
  <si>
    <t>回复封锁</t>
  </si>
  <si>
    <t>爆音波</t>
  </si>
  <si>
    <t>猛扑</t>
  </si>
  <si>
    <t>发劲</t>
  </si>
  <si>
    <t>潜灵奇袭</t>
  </si>
  <si>
    <t>闪光</t>
  </si>
  <si>
    <t>萤火</t>
  </si>
  <si>
    <t>精神之牙</t>
  </si>
  <si>
    <t>战吼</t>
  </si>
  <si>
    <t>尖刺臂</t>
  </si>
  <si>
    <t>尖刺防守</t>
  </si>
  <si>
    <t>薄雾球</t>
  </si>
  <si>
    <t>洁净光芒</t>
  </si>
  <si>
    <t>根源波动</t>
  </si>
  <si>
    <t>断崖之剑</t>
  </si>
  <si>
    <t>画龙点睛</t>
  </si>
  <si>
    <t>破灭之愿</t>
  </si>
  <si>
    <t>精神突进</t>
  </si>
  <si>
    <t>防御指令</t>
  </si>
  <si>
    <t>回复指令</t>
  </si>
  <si>
    <t>攻击指令</t>
  </si>
  <si>
    <t>魔法火焰</t>
  </si>
  <si>
    <t>喋喋不休</t>
  </si>
  <si>
    <t>增强拳</t>
  </si>
  <si>
    <t>岩石炮</t>
  </si>
  <si>
    <t>时光咆哮</t>
  </si>
  <si>
    <t>亚空裂斩</t>
  </si>
  <si>
    <t>熔岩风暴</t>
  </si>
  <si>
    <t>捏碎</t>
  </si>
  <si>
    <t>暗影潜袭</t>
  </si>
  <si>
    <t>新月舞</t>
  </si>
  <si>
    <t>心灵互换</t>
  </si>
  <si>
    <t>暗黑洞</t>
  </si>
  <si>
    <t>种子闪光</t>
  </si>
  <si>
    <t>制裁光砾</t>
  </si>
  <si>
    <t>火焰弹</t>
  </si>
  <si>
    <t>高温重压</t>
  </si>
  <si>
    <t>精神场地</t>
  </si>
  <si>
    <t>掀榻榻米</t>
  </si>
  <si>
    <t>碎岩</t>
  </si>
  <si>
    <t>暗黑爆破</t>
  </si>
  <si>
    <t>木角</t>
  </si>
  <si>
    <t>齿轮飞盘</t>
  </si>
  <si>
    <t>辅助齿轮</t>
  </si>
  <si>
    <t>飞水手里剑</t>
  </si>
  <si>
    <t>爆炸头突击</t>
  </si>
  <si>
    <t>火焰鞭</t>
  </si>
  <si>
    <t>火之舞</t>
  </si>
  <si>
    <t>圣剑</t>
  </si>
  <si>
    <t>交错火焰</t>
  </si>
  <si>
    <t>青焰</t>
  </si>
  <si>
    <t>交错闪电</t>
  </si>
  <si>
    <t>雷击</t>
  </si>
  <si>
    <t>冰封世界</t>
  </si>
  <si>
    <t>极寒冷焰</t>
  </si>
  <si>
    <t>冰冻伏特</t>
  </si>
  <si>
    <t>高科技光炮</t>
  </si>
  <si>
    <t>粉尘</t>
  </si>
  <si>
    <t>王者盾牌</t>
  </si>
  <si>
    <t>芳香薄雾</t>
  </si>
  <si>
    <t>颠倒</t>
  </si>
  <si>
    <t>抛物面充电</t>
  </si>
  <si>
    <t>输电</t>
  </si>
  <si>
    <t>飞身重压</t>
  </si>
  <si>
    <t>妖精之锁</t>
  </si>
  <si>
    <t>戏法防守</t>
  </si>
  <si>
    <t>森林诅咒</t>
  </si>
  <si>
    <t>万圣夜</t>
  </si>
  <si>
    <t>大地掌控</t>
  </si>
  <si>
    <t>死亡之翼</t>
  </si>
  <si>
    <t>大地神力</t>
  </si>
  <si>
    <t>钻石风暴</t>
  </si>
  <si>
    <t>异次元洞</t>
  </si>
  <si>
    <t>异次元猛攻</t>
  </si>
  <si>
    <t>蒸汽爆炸</t>
  </si>
  <si>
    <t>树叶</t>
  </si>
  <si>
    <t>缝影</t>
  </si>
  <si>
    <t>ＤＤ金勾臂</t>
  </si>
  <si>
    <t>泡影的咏叹调</t>
  </si>
  <si>
    <t>鸟嘴加农炮</t>
  </si>
  <si>
    <t>冰锤</t>
  </si>
  <si>
    <t>觉醒之舞</t>
  </si>
  <si>
    <t>花粉团</t>
  </si>
  <si>
    <t>冲岩</t>
  </si>
  <si>
    <t>碉堡</t>
  </si>
  <si>
    <t>日光刃</t>
  </si>
  <si>
    <t>吸取力量</t>
  </si>
  <si>
    <t>热带踢</t>
  </si>
  <si>
    <t>花疗</t>
  </si>
  <si>
    <t>号令</t>
  </si>
  <si>
    <t>迎头一击</t>
  </si>
  <si>
    <t>集沙</t>
  </si>
  <si>
    <t>净化</t>
  </si>
  <si>
    <t>多属性攻击</t>
  </si>
  <si>
    <t>陷阱甲壳</t>
  </si>
  <si>
    <t>麻麻刺刺</t>
  </si>
  <si>
    <t>掷锚</t>
  </si>
  <si>
    <t>鳞片噪音</t>
  </si>
  <si>
    <t>自然之怒</t>
  </si>
  <si>
    <t>流星闪冲</t>
  </si>
  <si>
    <t>暗影之光</t>
  </si>
  <si>
    <t>居合斩</t>
  </si>
  <si>
    <t>棱镜镭射</t>
  </si>
  <si>
    <t>花朵加农炮</t>
  </si>
  <si>
    <t>暗影偷盗</t>
  </si>
  <si>
    <t>英文</t>
  </si>
  <si>
    <t>初始PP</t>
  </si>
  <si>
    <t>对应Ｚ招式</t>
  </si>
  <si>
    <t>Z招式威力</t>
  </si>
  <si>
    <t>Z招式效果</t>
  </si>
  <si>
    <t>Z招式描述</t>
  </si>
  <si>
    <t>Pound</t>
  </si>
  <si>
    <t>物理</t>
  </si>
  <si>
    <t>使用长长的尾巴或手等拍打对手进行攻击。</t>
  </si>
  <si>
    <t>究极无敌大冲撞</t>
  </si>
  <si>
    <t>Karate Chop</t>
  </si>
  <si>
    <t>全力无双激烈拳</t>
  </si>
  <si>
    <t>Double Slap</t>
  </si>
  <si>
    <t>Comet Punch</t>
  </si>
  <si>
    <t>Mega Punch</t>
  </si>
  <si>
    <t>用充满力量的拳头攻击对手。</t>
  </si>
  <si>
    <t>Pay Day</t>
  </si>
  <si>
    <t>向对手的身体投掷小金币进行攻击。战斗后可以拿到钱。</t>
  </si>
  <si>
    <t>Fire Punch</t>
  </si>
  <si>
    <t>用充满火焰的拳头攻击对手。有时会让对手陷入灼伤状态。</t>
  </si>
  <si>
    <t>超强极限爆焰弹</t>
  </si>
  <si>
    <t>Ice Punch</t>
  </si>
  <si>
    <t>用充满寒气的拳头攻击对手。有时会让对手陷入冰冻状态。</t>
  </si>
  <si>
    <t>激狂大地万里冰</t>
  </si>
  <si>
    <t>Thunder Punch</t>
  </si>
  <si>
    <t>用充满电流的拳头攻击对手。有时会让对手陷入麻痹状态。</t>
  </si>
  <si>
    <t>终极伏特狂雷闪</t>
  </si>
  <si>
    <t>Scratch</t>
  </si>
  <si>
    <t>用坚硬且无比锋利的爪子抓对手进行攻击。</t>
  </si>
  <si>
    <t>将对手从两侧夹住，给予伤害。</t>
  </si>
  <si>
    <t>Guillotine</t>
  </si>
  <si>
    <t>一击必杀</t>
  </si>
  <si>
    <t>用大钳子或剪刀等夹断对手进行攻击。只要命中就会一击濒死。</t>
  </si>
  <si>
    <t>Razor Wind</t>
  </si>
  <si>
    <t>特殊</t>
  </si>
  <si>
    <t>Swords Dance</t>
  </si>
  <si>
    <t>变化</t>
  </si>
  <si>
    <t>激烈地跳起战舞提高气势。大幅提高自己的攻击。</t>
  </si>
  <si>
    <t>Cut</t>
  </si>
  <si>
    <t>用镰刀或爪子等切斩对手进行攻击。</t>
  </si>
  <si>
    <t>Gust</t>
  </si>
  <si>
    <t>用翅膀将刮起的狂风袭向对手进行攻击。</t>
  </si>
  <si>
    <t>极速俯冲轰烈撞</t>
  </si>
  <si>
    <t>Wing Attack</t>
  </si>
  <si>
    <t>大大地展开美丽的翅膀，将其撞向对手进行攻击。</t>
  </si>
  <si>
    <t>Whirlwind</t>
  </si>
  <si>
    <t>吹飞对手，强制拉后备宝可梦上场。如果对手为野生宝可梦，战斗将直接结束。</t>
  </si>
  <si>
    <t>Fly</t>
  </si>
  <si>
    <t>第１回合飞上天空，第２回合攻击对手。</t>
  </si>
  <si>
    <t>Bind</t>
  </si>
  <si>
    <t>使用长长的身体或藤蔓等，在４～５回合内绑紧对手进行攻击。</t>
  </si>
  <si>
    <t>Slam</t>
  </si>
  <si>
    <t>使用长长的尾巴或藤蔓等摔打对手进行攻击。</t>
  </si>
  <si>
    <t>Vine Whip</t>
  </si>
  <si>
    <t>用如同鞭子般弯曲而细长的藤蔓摔打对手进行攻击。</t>
  </si>
  <si>
    <t>绚烂缤纷花怒放</t>
  </si>
  <si>
    <t>Stomp</t>
  </si>
  <si>
    <t>用大脚踩踏对手进行攻击。有时会使对手畏缩。</t>
  </si>
  <si>
    <t>Double Kick</t>
  </si>
  <si>
    <t>用２只脚踢飞对手进行攻击。连续２次给予伤害。</t>
  </si>
  <si>
    <t>Mega Kick</t>
  </si>
  <si>
    <t>使出力大无穷的重踢踢飞对手进行攻击。</t>
  </si>
  <si>
    <t>Jump Kick</t>
  </si>
  <si>
    <t>Rolling Kick</t>
  </si>
  <si>
    <t>Sand Attack</t>
  </si>
  <si>
    <t>向对手脸上泼沙子，从而降低命中率。</t>
  </si>
  <si>
    <t>Headbutt</t>
  </si>
  <si>
    <t>将头伸出，笔直地扑向对手进行攻击。有时会使对手畏缩。</t>
  </si>
  <si>
    <t>Horn Attack</t>
  </si>
  <si>
    <t>用尖锐的角攻击对手。</t>
  </si>
  <si>
    <t>Fury Attack</t>
  </si>
  <si>
    <t>用角或喙刺向对手进行攻击。连续攻击２～５次。</t>
  </si>
  <si>
    <t>Horn Drill</t>
  </si>
  <si>
    <t>用旋转的角刺入对手进行攻击。只要命中就会一击濒死。</t>
  </si>
  <si>
    <t>Tackle</t>
  </si>
  <si>
    <t>Charge</t>
  </si>
  <si>
    <t>用整个身体撞向对手进行攻击。</t>
  </si>
  <si>
    <t>Body Slam</t>
  </si>
  <si>
    <t>用整个身体压住对手进行攻击。有时会让对手陷入麻痹状态。</t>
  </si>
  <si>
    <t>Wrap</t>
  </si>
  <si>
    <t>使用长长的身体或藤蔓等，在４～５回合内紧束对手进行攻击。</t>
  </si>
  <si>
    <t>Take Down</t>
  </si>
  <si>
    <t>以惊人的气势撞向对手进行攻击。自己也会受到少许伤害。</t>
  </si>
  <si>
    <t>Thrash</t>
  </si>
  <si>
    <t>在２～３回合内，乱打一气地攻击对手。大闹一番后自己会陷入混乱。</t>
  </si>
  <si>
    <t>Double-Edge</t>
  </si>
  <si>
    <t>拼命地猛撞向对手进行攻击。自己也会受到不小的伤害。</t>
  </si>
  <si>
    <t>Tail Whip</t>
  </si>
  <si>
    <t>可爱地左右摇晃尾巴，诱使对手疏忽大意。会降低对手的防御。</t>
  </si>
  <si>
    <t>Poison Sting</t>
  </si>
  <si>
    <t>将有毒的针刺入对手进行攻击。有时会让对手陷入中毒状态。</t>
  </si>
  <si>
    <t>强酸剧毒灭绝雨</t>
  </si>
  <si>
    <t>Twineedle</t>
  </si>
  <si>
    <t>绝对捕食回旋斩</t>
  </si>
  <si>
    <t>Pin Missile</t>
  </si>
  <si>
    <t>向对手发射锐针进行攻击。连续攻击２～５次。</t>
  </si>
  <si>
    <t>Leer</t>
  </si>
  <si>
    <t>用犀利的眼神使其害怕，从而降低对手的防御。</t>
  </si>
  <si>
    <t>Bite</t>
  </si>
  <si>
    <t>用尖锐的牙咬住对手进行攻击。有时会使对手畏缩。</t>
  </si>
  <si>
    <t>黑洞吞噬万物灭</t>
  </si>
  <si>
    <t>Growl</t>
  </si>
  <si>
    <t>让对手听可爱的叫声，引开注意力使其疏忽，从而降低对手的攻击。</t>
  </si>
  <si>
    <t>Roar</t>
  </si>
  <si>
    <t>放走对手，强制拉后备宝可梦上场。如果对手为野生宝可梦，战斗将直接结束。</t>
  </si>
  <si>
    <t>Sing</t>
  </si>
  <si>
    <t>让对手听舒适、美妙的歌声，从而陷入睡眠状态。</t>
  </si>
  <si>
    <t>Supersonic</t>
  </si>
  <si>
    <t>从身体发出特殊的音波，从而使对手混乱。</t>
  </si>
  <si>
    <t>Sonic Boom</t>
  </si>
  <si>
    <t>固定20hp</t>
  </si>
  <si>
    <t>Disable</t>
  </si>
  <si>
    <t>阻碍对手行动，之前使出的招式将在４回合内无法使用。</t>
  </si>
  <si>
    <t>Acid</t>
  </si>
  <si>
    <t>将强酸泼向对手进行攻击。有时会降低对手的特防。</t>
  </si>
  <si>
    <t>Ember</t>
  </si>
  <si>
    <t>向对手发射小型火焰进行攻击。有时会让对手陷入灼伤状态。</t>
  </si>
  <si>
    <t>Flamethrower</t>
  </si>
  <si>
    <t>向对手发射烈焰进行攻击。有时会让对手陷入灼伤状态。</t>
  </si>
  <si>
    <t>Mist</t>
  </si>
  <si>
    <t>用白雾覆盖身体。在５回合内不会让对手降低自己的能力。</t>
  </si>
  <si>
    <t>Water Gun</t>
  </si>
  <si>
    <t>向对手猛烈地喷射水流进行攻击。</t>
  </si>
  <si>
    <t>超级水流大漩涡</t>
  </si>
  <si>
    <t>Hydro Pump</t>
  </si>
  <si>
    <t>向对手猛烈地喷射大量水流进行攻击。</t>
  </si>
  <si>
    <t>Surf</t>
  </si>
  <si>
    <t>利用大浪攻击自己周围所有的宝可梦。</t>
  </si>
  <si>
    <t>Ice Beam</t>
  </si>
  <si>
    <t>向对手发射冰冻光束进行攻击。有时会让对手陷入冰冻状态。</t>
  </si>
  <si>
    <t>Blizzard</t>
  </si>
  <si>
    <t>将猛烈的暴风雪刮向对手进行攻击。有时会让对手陷入冰冻状态。</t>
  </si>
  <si>
    <t>Psybeam</t>
  </si>
  <si>
    <t>向对手发射神奇的光线进行攻击。有时会使对手混乱。</t>
  </si>
  <si>
    <t>至高精神破坏波</t>
  </si>
  <si>
    <t>Bubble Beam</t>
  </si>
  <si>
    <t>向对手猛烈地喷射泡沫进行攻击。有时会降低对手的速度。</t>
  </si>
  <si>
    <t>Aurora Beam</t>
  </si>
  <si>
    <t>向对手发射虹色光束进行攻击。有时会降低对手的攻击。</t>
  </si>
  <si>
    <t>Hyper Beam</t>
  </si>
  <si>
    <t>向对手发射强烈的光线进行攻击。下一回合自己将无法动弹。</t>
  </si>
  <si>
    <t>Peck</t>
  </si>
  <si>
    <t>用尖锐的喙或角刺向对手进行攻击。</t>
  </si>
  <si>
    <t>Drill Peck</t>
  </si>
  <si>
    <t>一边旋转，一边将尖喙刺入对手进行攻击。</t>
  </si>
  <si>
    <t>Submission</t>
  </si>
  <si>
    <t>将对手连同自己一起摔向地面进行攻击。自己也会受到少许伤害。</t>
  </si>
  <si>
    <t>Low Kick</t>
  </si>
  <si>
    <t>用力踢对手的脚，使其摔倒进行攻击。对手越重，威力越大。</t>
  </si>
  <si>
    <t>Counter</t>
  </si>
  <si>
    <t>从对手那里受到物理攻击的伤害将以２倍返还给同一个对手。</t>
  </si>
  <si>
    <t>Seismic Toss</t>
  </si>
  <si>
    <t>固定</t>
  </si>
  <si>
    <t>利用引力将对手甩飞出去。给予对手和自己等级相同的伤害。</t>
  </si>
  <si>
    <t>Strength</t>
  </si>
  <si>
    <t>使出浑身力气殴打对手进行攻击。</t>
  </si>
  <si>
    <t>Absorb</t>
  </si>
  <si>
    <t>吸取对手的养分进行攻击。可以回复给予对手伤害的一半ＨＰ。</t>
  </si>
  <si>
    <t>Mega Drain</t>
  </si>
  <si>
    <t>Leech Seed</t>
  </si>
  <si>
    <t>植入寄生种子后，将在每回合一点一点吸取对手的ＨＰ，从而用来回复自己的ＨＰ。</t>
  </si>
  <si>
    <t>Growth</t>
  </si>
  <si>
    <t>让身体一下子长大，从而提高攻击和特攻。</t>
  </si>
  <si>
    <t>Razor Leaf</t>
  </si>
  <si>
    <t>飞出叶片，切斩对手进行攻击。容易击中要害。</t>
  </si>
  <si>
    <t>Solar Beam</t>
  </si>
  <si>
    <t>第１回合收集满满的日光，第２回合发射光束进行攻击。</t>
  </si>
  <si>
    <t>Poison Powder</t>
  </si>
  <si>
    <t>撒出毒粉，从而让对手陷入中毒状态。</t>
  </si>
  <si>
    <t>Stun Spore</t>
  </si>
  <si>
    <t>撒出麻痹粉，从而让对手陷入麻痹状态。</t>
  </si>
  <si>
    <t>Sleep Powder</t>
  </si>
  <si>
    <t>撒出催眠粉，从而让对手陷入睡眠状态。</t>
  </si>
  <si>
    <t>Petal Dance</t>
  </si>
  <si>
    <t>在２～３回合内，散落花瓣攻击对手。之后自己会陷入混乱。</t>
  </si>
  <si>
    <t>String Shot</t>
  </si>
  <si>
    <t>用口中吐出的丝缠绕对手，从而大幅降低对手的速度。</t>
  </si>
  <si>
    <t>Dragon Rage</t>
  </si>
  <si>
    <t>固定40hp</t>
  </si>
  <si>
    <t>究极巨龙震天地</t>
  </si>
  <si>
    <t>Fire Spin</t>
  </si>
  <si>
    <t>将对手困在激烈的火焰旋涡中，在４～５回合内进行攻击。</t>
  </si>
  <si>
    <t>Thunder Shock</t>
  </si>
  <si>
    <t>发出电流刺激对手进行攻击。有时会让对手陷入麻痹状态。</t>
  </si>
  <si>
    <t>Thunderbolt</t>
  </si>
  <si>
    <t>向对手发出强力电击进行攻击。有时会让对手陷入麻痹状态。</t>
  </si>
  <si>
    <t>Thunder Wave</t>
  </si>
  <si>
    <t>向对手发出微弱的电击，从而让对手陷入麻痹状态。</t>
  </si>
  <si>
    <t>Thunder</t>
  </si>
  <si>
    <t>向对手劈下暴雷进行攻击。有时会让对手陷入麻痹状态。</t>
  </si>
  <si>
    <t>Rock Throw</t>
  </si>
  <si>
    <t>拿起小岩石，投掷对手进行攻击。</t>
  </si>
  <si>
    <t>毁天灭地巨岩坠</t>
  </si>
  <si>
    <t>Earthquake</t>
  </si>
  <si>
    <t>利用地震的冲击，攻击自己周围所有的宝可梦。</t>
  </si>
  <si>
    <t>地隆啸天大终结</t>
  </si>
  <si>
    <t>Fissure</t>
  </si>
  <si>
    <t>让对手掉落于地裂的裂缝中进行攻击。只要命中就会一击濒死。</t>
  </si>
  <si>
    <t>Dig</t>
  </si>
  <si>
    <t>第１回合钻入，第２回合攻击对手。</t>
  </si>
  <si>
    <t>Toxic</t>
  </si>
  <si>
    <t>让对手陷入剧毒状态。随着回合的推进，中毒伤害会增加。</t>
  </si>
  <si>
    <t>Confusion</t>
  </si>
  <si>
    <t>向对手发送微弱的念力进行攻击。有时会使对手混乱。</t>
  </si>
  <si>
    <t>Psychic</t>
  </si>
  <si>
    <t>向对手发送强大的念力进行攻击。有时会降低对手的特防。</t>
  </si>
  <si>
    <t>Hypnosis</t>
  </si>
  <si>
    <t>施以诱导睡意的暗示，让对手陷入睡眠状态。</t>
  </si>
  <si>
    <t>Meditate</t>
  </si>
  <si>
    <t>Agility</t>
  </si>
  <si>
    <t>让身体放松变得轻盈，以便高速移动。大幅提高自己的速度。</t>
  </si>
  <si>
    <t>Quick Attack</t>
  </si>
  <si>
    <t>以迅雷不及掩耳之势扑向对手。必定能够先制攻击。</t>
  </si>
  <si>
    <t>Rage</t>
  </si>
  <si>
    <t>Teleport</t>
  </si>
  <si>
    <t>Night Shade</t>
  </si>
  <si>
    <t>显示恐怖幻影，只给予对手和自己等级相同的伤害。</t>
  </si>
  <si>
    <t>无尽暗夜之诱惑</t>
  </si>
  <si>
    <t>Mimic</t>
  </si>
  <si>
    <t>可以将对手最后使用的招式，在战斗内变成自己的招式。</t>
  </si>
  <si>
    <t>Screech</t>
  </si>
  <si>
    <t>发出不由自主想要捂起耳朵的刺耳声，从而大幅降低对手的防御。</t>
  </si>
  <si>
    <t>Double Team</t>
  </si>
  <si>
    <t>通过快速移动来制造分身，扰乱对手，从而提高闪避率。</t>
  </si>
  <si>
    <t>Recover</t>
  </si>
  <si>
    <t>让细胞再生，从而回复自己最大ＨＰ的一半。</t>
  </si>
  <si>
    <t>Harden</t>
  </si>
  <si>
    <t>全身使劲，让身体变硬，从而提高自己的防御。</t>
  </si>
  <si>
    <t>Minimize</t>
  </si>
  <si>
    <t>蜷缩身体显得很小，从而大幅提高自己的闪避率。</t>
  </si>
  <si>
    <t>Smokescreen</t>
  </si>
  <si>
    <t>向对手喷出烟或墨汁等，从而降低对手的命中率。</t>
  </si>
  <si>
    <t>Confuse Ray</t>
  </si>
  <si>
    <t>显示奇怪的光，扰乱对手。使对手混乱。</t>
  </si>
  <si>
    <t>Withdraw</t>
  </si>
  <si>
    <t>缩入壳里保护身体，从而提高自己的防御。</t>
  </si>
  <si>
    <t>Defense Curl</t>
  </si>
  <si>
    <t>将身体蜷曲变圆，从而提高自己的防御。</t>
  </si>
  <si>
    <t>Barrier</t>
  </si>
  <si>
    <t>Light Screen</t>
  </si>
  <si>
    <t>Haze</t>
  </si>
  <si>
    <t>升起黑雾，将正在场上战斗的全体宝可梦的能力变回原点。</t>
  </si>
  <si>
    <t>Reflect</t>
  </si>
  <si>
    <t>Focus Energy</t>
  </si>
  <si>
    <t>深深地吸口气，集中精神。自己的攻击会变得容易击中要害。</t>
  </si>
  <si>
    <t>Bide</t>
  </si>
  <si>
    <t>Metronome</t>
  </si>
  <si>
    <t>挥动手指刺激自己的大脑，从所有的招式中任意使出１个。</t>
  </si>
  <si>
    <t>Mirror Move</t>
  </si>
  <si>
    <t>Self-Destruct</t>
  </si>
  <si>
    <t>引发爆炸，攻击自己周围所有的宝可梦。使用后陷入濒死。</t>
  </si>
  <si>
    <t>Egg Bomb</t>
  </si>
  <si>
    <t>Lick</t>
  </si>
  <si>
    <t>用长长的舌头，舔遍对手进行攻击。有时会让对手陷入麻痹状态。</t>
  </si>
  <si>
    <t>Smog</t>
  </si>
  <si>
    <t>将肮脏的浓雾吹向对手进行攻击。有时会让对手陷入中毒状态。</t>
  </si>
  <si>
    <t>Sludge</t>
  </si>
  <si>
    <t>用污泥投掷对手进行攻击。有时会让对手陷入中毒状态。</t>
  </si>
  <si>
    <t>Bone Club</t>
  </si>
  <si>
    <t>Fire Blast</t>
  </si>
  <si>
    <t>用大字形状的火焰烧尽对手。有时会让对手陷入灼伤状态。</t>
  </si>
  <si>
    <t>Waterfall</t>
  </si>
  <si>
    <t>以惊人的气势扑向对手。有时会使对手畏缩。</t>
  </si>
  <si>
    <t>Clamp</t>
  </si>
  <si>
    <t>Swift</t>
  </si>
  <si>
    <t>发射星形的光攻击对手。攻击必定会命中。</t>
  </si>
  <si>
    <t>Skull Bash</t>
  </si>
  <si>
    <t>第１回合把头缩进去，从而提高防御。第２回合攻击对手。</t>
  </si>
  <si>
    <t>Spike Cannon</t>
  </si>
  <si>
    <t>Constrict</t>
  </si>
  <si>
    <t>Amnesia</t>
  </si>
  <si>
    <t>将头脑清空，瞬间忘记某事，从而大幅提高自己的特防。</t>
  </si>
  <si>
    <t>Kinesis</t>
  </si>
  <si>
    <t>Soft-Boiled</t>
  </si>
  <si>
    <t>回复自己最大ＨＰ的一半。</t>
  </si>
  <si>
    <t>High Jump Kick</t>
  </si>
  <si>
    <t>跳起后用膝盖撞对手进行攻击。如果撞偏则自己会受到伤害。</t>
  </si>
  <si>
    <t>Glare</t>
  </si>
  <si>
    <t>用腹部的花纹使对手害怕，从而让其陷入麻痹状态。</t>
  </si>
  <si>
    <t>Dream Eater</t>
  </si>
  <si>
    <t>吃掉正在睡觉的对手的梦进行攻击。回复对手所受到伤害的一半ＨＰ。</t>
  </si>
  <si>
    <t>Poison Gas</t>
  </si>
  <si>
    <t>将毒瓦斯吹到对手的脸上，从而让对手陷入中毒状态。</t>
  </si>
  <si>
    <t>Barrage</t>
  </si>
  <si>
    <t>Leech Life</t>
  </si>
  <si>
    <t>吸取血液攻击对手。可以回复给予对手伤害的一半ＨＰ。</t>
  </si>
  <si>
    <t>Lovely Kiss</t>
  </si>
  <si>
    <t>用恐怖的脸强吻对手。让对手陷入睡眠状态。</t>
  </si>
  <si>
    <t>Sky Attack</t>
  </si>
  <si>
    <t>第２回合攻击对手。偶尔使对手畏缩。也容易击中要害。</t>
  </si>
  <si>
    <t>Transform</t>
  </si>
  <si>
    <t>变身成对手宝可梦的样子，能够使用和对手完全相同的招式。</t>
  </si>
  <si>
    <t>Bubble</t>
  </si>
  <si>
    <t>Dizzy Punch</t>
  </si>
  <si>
    <t>Spore</t>
  </si>
  <si>
    <t>沙沙沙地撒满具有催眠效果的孢子，从而让对手陷入睡眠状态。</t>
  </si>
  <si>
    <t>Flash</t>
  </si>
  <si>
    <t>Psywave</t>
  </si>
  <si>
    <t>Splash</t>
  </si>
  <si>
    <t>也不攻击只是一蹦一蹦地跳，什么都不会发生……</t>
  </si>
  <si>
    <t>Acid Armor</t>
  </si>
  <si>
    <t>通过细胞的变化进行液化，从而大幅提高自己的防御。</t>
  </si>
  <si>
    <t>Crabhammer</t>
  </si>
  <si>
    <t>用大钳子敲打对手进行攻击。容易击中要害。</t>
  </si>
  <si>
    <t>Explosion</t>
  </si>
  <si>
    <t>引发大爆炸，攻击自己周围所有的宝可梦。使用后自己会陷入濒死。</t>
  </si>
  <si>
    <t>Fury Swipes</t>
  </si>
  <si>
    <t>用爪子或镰刀等抓对手进行攻击。连续攻击２～５次。</t>
  </si>
  <si>
    <t>Bonemerang</t>
  </si>
  <si>
    <t>用手中的骨头投掷对手，来回连续２次给予伤害。</t>
  </si>
  <si>
    <t>Rest</t>
  </si>
  <si>
    <t>连续睡上２回合。回复自己的全部ＨＰ以及治愈所有异常状态。</t>
  </si>
  <si>
    <t>Rock Slide</t>
  </si>
  <si>
    <t>将大岩石猛烈地撞向对手进行攻击。有时会使对手畏缩。</t>
  </si>
  <si>
    <t>Hyper Fang</t>
  </si>
  <si>
    <t>用锋利的门牙牢牢地咬住对手进行攻击。有时会使对手畏缩。</t>
  </si>
  <si>
    <t>Sharpen</t>
  </si>
  <si>
    <t>Conversion</t>
  </si>
  <si>
    <t>将自己的属性转换成和已学会的招式中第一个招式相同的属性。</t>
  </si>
  <si>
    <t>Tri Attack</t>
  </si>
  <si>
    <t>用３种光线进行攻击。有时会让对手陷入麻痹、灼伤或冰冻的状态。</t>
  </si>
  <si>
    <t>Super Fang</t>
  </si>
  <si>
    <t>固定50%</t>
  </si>
  <si>
    <t>用锋利的门牙猛烈地咬住对手进行攻击。对手的ＨＰ减半。</t>
  </si>
  <si>
    <t>Slash</t>
  </si>
  <si>
    <t>用爪子或镰刀等劈开对手进行攻击。容易击中要害。</t>
  </si>
  <si>
    <t>Substitute</t>
  </si>
  <si>
    <t>削减少许自己的ＨＰ，制造分身。分身将成为自己的替身。</t>
  </si>
  <si>
    <t>Struggle</t>
  </si>
  <si>
    <t>挣扎</t>
  </si>
  <si>
    <t>当自己的ＰＰ耗尽时，努力挣扎攻击对手。自己也会受到少许伤害。</t>
  </si>
  <si>
    <t>Sketch</t>
  </si>
  <si>
    <t>将对手使用的招式变成自己的招式。使用１次后写生消失。</t>
  </si>
  <si>
    <t>Triple Kick</t>
  </si>
  <si>
    <t>连续３次踢对手进行攻击。每踢中一次，威力就会提高。</t>
  </si>
  <si>
    <t>Thief</t>
  </si>
  <si>
    <t>攻击的同时盗取道具。当自己携带道具时，不会去盗取。</t>
  </si>
  <si>
    <t>Spider Web</t>
  </si>
  <si>
    <t>Mind Reader</t>
  </si>
  <si>
    <t>用心感受对手的行动，下次攻击必定会击中对手。</t>
  </si>
  <si>
    <t>Nightmare</t>
  </si>
  <si>
    <t>Flame Wheel</t>
  </si>
  <si>
    <t>让火焰覆盖全身，猛撞向对手进行攻击。有时会让对手陷入灼伤状态。</t>
  </si>
  <si>
    <t>Snore</t>
  </si>
  <si>
    <t>在自己睡觉时，发出噪音进行攻击。有时会使对手畏缩。</t>
  </si>
  <si>
    <t>Curse</t>
  </si>
  <si>
    <t>使用该招式的宝可梦，其属性是幽灵属性或其他属性时，效果会不一样。</t>
  </si>
  <si>
    <t>Flail</t>
  </si>
  <si>
    <t>抓狂般乱打进行攻击。自己的ＨＰ越少，招式的威力越大。</t>
  </si>
  <si>
    <t>Conversion 2</t>
  </si>
  <si>
    <t>为了可以抵抗对手最后使用的招式，从而使自己的属性发生变化。</t>
  </si>
  <si>
    <t>Aeroblast</t>
  </si>
  <si>
    <t>发射空气旋涡进行攻击。容易击中要害。</t>
  </si>
  <si>
    <t>Cotton Spore</t>
  </si>
  <si>
    <t>将棉花般柔软的孢子紧贴对手，从而大幅降低对手的速度。</t>
  </si>
  <si>
    <t>Reversal</t>
  </si>
  <si>
    <t>竭尽全力进行攻击。自己的ＨＰ越少，招式的威力越大。</t>
  </si>
  <si>
    <t>Spite</t>
  </si>
  <si>
    <t>对对手最后使用的招式怀有怨恨，减少４ＰＰ该招式。</t>
  </si>
  <si>
    <t>Powder Snow</t>
  </si>
  <si>
    <t>将冰冷的细雪吹向对手进行攻击。有时会让对手陷入冰冻状态。</t>
  </si>
  <si>
    <t>Protect</t>
  </si>
  <si>
    <t>完全抵挡对手的攻击。连续使出则容易失败。</t>
  </si>
  <si>
    <t>Mach Punch</t>
  </si>
  <si>
    <t>以迅雷不及掩耳之势出拳。必定能够先制攻击。</t>
  </si>
  <si>
    <t>Scary Face</t>
  </si>
  <si>
    <t>Feint Attack</t>
  </si>
  <si>
    <t>Sweet Kiss</t>
  </si>
  <si>
    <t>像天使般可爱地亲吻对手，从而使对手混乱。</t>
  </si>
  <si>
    <t>Belly Drum</t>
  </si>
  <si>
    <t>将自己的ＨＰ减少到最大ＨＰ的一半，从而最大限度提高自己的攻击。</t>
  </si>
  <si>
    <t>Sludge Bomb</t>
  </si>
  <si>
    <t>Mud-Slap</t>
  </si>
  <si>
    <t>向对手的脸等投掷泥块进行攻击。会降低对手的命中率。</t>
  </si>
  <si>
    <t>Octazooka</t>
  </si>
  <si>
    <t>向对手的脸等喷出墨汁进行攻击。有时会降低对手的命中率。</t>
  </si>
  <si>
    <t>Spikes</t>
  </si>
  <si>
    <t>在对手的脚下扔撒菱。对替换出场的对手的宝可梦给予伤害。</t>
  </si>
  <si>
    <t>Zap Cannon</t>
  </si>
  <si>
    <t>发射大炮一样的电流进行攻击。让对手陷入麻痹状态。</t>
  </si>
  <si>
    <t>Foresight</t>
  </si>
  <si>
    <t>Destiny Bond</t>
  </si>
  <si>
    <t>使出招式后，当受到对手攻击陷入濒死时，对手也会一同濒死。连续使出则会失败。</t>
  </si>
  <si>
    <t>Perish Song</t>
  </si>
  <si>
    <t>倾听歌声的宝可梦经过３回合陷入濒死。替换后效果消失。</t>
  </si>
  <si>
    <t>Icy Wind</t>
  </si>
  <si>
    <t>将结冰的冷气吹向对手进行攻击。会降低对手的速度。</t>
  </si>
  <si>
    <t>Detect</t>
  </si>
  <si>
    <t>Bone Rush</t>
  </si>
  <si>
    <t>用坚硬的骨头殴打对手进行攻击。连续攻击２～５次。</t>
  </si>
  <si>
    <t>Lock-On</t>
  </si>
  <si>
    <t>紧紧瞄准对手，下次攻击必定会打中。</t>
  </si>
  <si>
    <t>Outrage</t>
  </si>
  <si>
    <t>在２～３回合内，乱打一气地进行攻击。大闹一番后自己会陷入混乱。</t>
  </si>
  <si>
    <t>Sandstorm</t>
  </si>
  <si>
    <t>在５回合内扬起沙暴，除岩石、地面和钢属性以外的宝可梦，都会受到伤害。岩石属性的特防还会提高。</t>
  </si>
  <si>
    <t>Giga Drain</t>
  </si>
  <si>
    <t>Endure</t>
  </si>
  <si>
    <t>即使受到攻击，也至少会留下１ＨＰ。连续使出则容易失败。</t>
  </si>
  <si>
    <t>Charm</t>
  </si>
  <si>
    <t>可爱地凝视，诱使对手疏忽大意，从而大幅降低对手的攻击。</t>
  </si>
  <si>
    <t>Rollout</t>
  </si>
  <si>
    <t>在５回合内连续滚动攻击对手。招式每次击中，威力就会提高。</t>
  </si>
  <si>
    <t>False Swipe</t>
  </si>
  <si>
    <t>对手的ＨＰ至少会留下１ＨＰ，如此般手下留情地攻击。</t>
  </si>
  <si>
    <t>Swagger</t>
  </si>
  <si>
    <t>激怒对手，使其混乱。因为愤怒，对手的攻击会大幅提高。</t>
  </si>
  <si>
    <t>Milk Drink</t>
  </si>
  <si>
    <t>Spark</t>
  </si>
  <si>
    <t>让电流覆盖全身，猛撞向对手进行攻击。有时会让对手陷入麻痹状态。</t>
  </si>
  <si>
    <t>Fury Cutter</t>
  </si>
  <si>
    <t>用镰刀或爪子等切斩对手进行攻击。连续击中，威力就会提高。</t>
  </si>
  <si>
    <t>Steel Wing</t>
  </si>
  <si>
    <t>用坚硬的翅膀敲打对手进行攻击。有时会提高自己的防御。</t>
  </si>
  <si>
    <t>超绝螺旋连击</t>
  </si>
  <si>
    <t>Mean Look</t>
  </si>
  <si>
    <t>用好似要勾人心魂的黑色目光一动不动地凝视对手，使其不能从战斗中逃走。</t>
  </si>
  <si>
    <t>Attract</t>
  </si>
  <si>
    <t>♂诱惑♀或♀诱惑♂，让对手着迷。对手将很难使出招式。</t>
  </si>
  <si>
    <t>Sleep Talk</t>
  </si>
  <si>
    <t>从自己已学会的招式中任意使出１个。只能在自己睡觉时使用。</t>
  </si>
  <si>
    <t>Heal Bell</t>
  </si>
  <si>
    <t>让同伴听舒适的铃音，从而治愈我方全员的异常状态。</t>
  </si>
  <si>
    <t>Return</t>
  </si>
  <si>
    <t>Present</t>
  </si>
  <si>
    <t>递给对手设有圈套的盒子进行攻击。也有可能回复对手ＨＰ。</t>
  </si>
  <si>
    <t>Frustration</t>
  </si>
  <si>
    <t>Safeguard</t>
  </si>
  <si>
    <t>在５回合内被神奇的力量守护，从而不会陷入异常状态。</t>
  </si>
  <si>
    <t>Pain Split</t>
  </si>
  <si>
    <t>将自己的ＨＰ和对手的ＨＰ相加，然后自己和对手友好地平分。</t>
  </si>
  <si>
    <t>Sacred Fire</t>
  </si>
  <si>
    <t>用神秘的火焰烧尽对手进行攻击。有时会让对手陷入灼伤状态。</t>
  </si>
  <si>
    <t>Magnitude</t>
  </si>
  <si>
    <t>范围随机</t>
  </si>
  <si>
    <t>Dynamic Punch</t>
  </si>
  <si>
    <t>使出浑身力气出拳进行攻击。必定会使对手混乱。</t>
  </si>
  <si>
    <t>Megahorn</t>
  </si>
  <si>
    <t>用坚硬且华丽的角狠狠地刺入对手进行攻击。</t>
  </si>
  <si>
    <t>Dragon Breath</t>
  </si>
  <si>
    <t>将强烈的气息吹向对手进行攻击。有时会让对手陷入麻痹状态。</t>
  </si>
  <si>
    <t>Baton Pass</t>
  </si>
  <si>
    <t>和后备宝可梦进行替换。换上的宝可梦能直接继承其能力的变化。</t>
  </si>
  <si>
    <t>Encore</t>
  </si>
  <si>
    <t>让对手接受再来一次，连续３次使出最后使用的招式。</t>
  </si>
  <si>
    <t>Pursuit</t>
  </si>
  <si>
    <t>Rapid Spin</t>
  </si>
  <si>
    <t>Sweet Scent</t>
  </si>
  <si>
    <t>用香气大幅降低对手的闪避率。</t>
  </si>
  <si>
    <t>Iron Tail</t>
  </si>
  <si>
    <t>使用坚硬的尾巴摔打对手进行攻击。有时会降低对手的防御。</t>
  </si>
  <si>
    <t>Metal Claw</t>
  </si>
  <si>
    <t>用钢铁之爪劈开对手进行攻击。有时会提高自己的攻击。</t>
  </si>
  <si>
    <t>Vital Throw</t>
  </si>
  <si>
    <t>会在对手之后进行攻击。但是自己的攻击必定会命中。</t>
  </si>
  <si>
    <t>Morning Sun</t>
  </si>
  <si>
    <t>回复自己的ＨＰ。根据天气的不同，回复量也会有所变化。</t>
  </si>
  <si>
    <t>Synthesis</t>
  </si>
  <si>
    <t>Moonlight</t>
  </si>
  <si>
    <t>Hidden Power</t>
  </si>
  <si>
    <t>Cross Chop</t>
  </si>
  <si>
    <t>用两手呈十字劈打对手进行攻击。容易击中要害。</t>
  </si>
  <si>
    <t>Twister</t>
  </si>
  <si>
    <t>兴起龙卷风，将对手卷入进行攻击。有时会使对手畏缩。</t>
  </si>
  <si>
    <t>Rain Dance</t>
  </si>
  <si>
    <t>在５回合内一直降雨，从而提高水属性的招式威力。火属性的招式威力则降低。</t>
  </si>
  <si>
    <t>Sunny Day</t>
  </si>
  <si>
    <t>Crunch</t>
  </si>
  <si>
    <t>用利牙咬碎对手进行攻击。有时会降低对手的防御。</t>
  </si>
  <si>
    <t>Mirror Coat</t>
  </si>
  <si>
    <t>从对手那里受到特殊攻击的伤害将以２倍返还给同一个对手。</t>
  </si>
  <si>
    <t>Psych Up</t>
  </si>
  <si>
    <t>向自己施以自我暗示，将能力变化的状态变得和对手一样。</t>
  </si>
  <si>
    <t>Extreme Speed</t>
  </si>
  <si>
    <t>以迅雷不及掩耳之势猛撞向对手进行攻击。必定能够先制攻击。</t>
  </si>
  <si>
    <t>Ancient Power</t>
  </si>
  <si>
    <t>用原始之力进行攻击。有时会提高自己所有的能力。</t>
  </si>
  <si>
    <t>Shadow Ball</t>
  </si>
  <si>
    <t>投掷一团黑影进行攻击。有时会降低对手的特防。</t>
  </si>
  <si>
    <t>Future Sight</t>
  </si>
  <si>
    <t>在使用招式２回合后，向对手发送一团念力进行攻击。</t>
  </si>
  <si>
    <t>Rock Smash</t>
  </si>
  <si>
    <t>用拳头进行攻击。有时会降低对手的防御。</t>
  </si>
  <si>
    <t>Whirlpool</t>
  </si>
  <si>
    <t>将对手困在激烈的水流旋涡中，在４～５回合内进行攻击。</t>
  </si>
  <si>
    <t>Beat Up</t>
  </si>
  <si>
    <t>我方全员进行攻击。同行的宝可梦越多，招式的攻击次数越多。</t>
  </si>
  <si>
    <t>Fake Out</t>
  </si>
  <si>
    <t>进行先制攻击，使对手畏缩。要在出场后立刻使出才能成功。</t>
  </si>
  <si>
    <t>Uproar</t>
  </si>
  <si>
    <t>在３回合内用骚乱攻击对手。在此期间谁都不能入眠。</t>
  </si>
  <si>
    <t>Stockpile</t>
  </si>
  <si>
    <t>积蓄力量，提高自己的防御和特防。最多积蓄３次。</t>
  </si>
  <si>
    <t>Spit Up</t>
  </si>
  <si>
    <t>将积蓄的力量撞向对手进行攻击。积蓄得越多，威力越大。</t>
  </si>
  <si>
    <t>Swallow</t>
  </si>
  <si>
    <t>将积蓄的力量吞下，从而回复自己的ＨＰ。积蓄得越多，回复越大。</t>
  </si>
  <si>
    <t>Heat Wave</t>
  </si>
  <si>
    <t>将炎热的气息吹向对手进行攻击。有时会让对手陷入灼伤状态。</t>
  </si>
  <si>
    <t>Hail</t>
  </si>
  <si>
    <t>在５回合内一直降冰雹，除冰属性的宝可梦以外，给予全体宝可梦伤害。</t>
  </si>
  <si>
    <t>Torment</t>
  </si>
  <si>
    <t>向对手无理取闹，令其不能连续２次使出相同招式。</t>
  </si>
  <si>
    <t>Flatter</t>
  </si>
  <si>
    <t>吹捧对手，使其混乱。同时还会提高对手的特攻。</t>
  </si>
  <si>
    <t>Will-O-Wisp</t>
  </si>
  <si>
    <t>放出怪异的火焰，从而让对手陷入灼伤状态。</t>
  </si>
  <si>
    <t>Memento</t>
  </si>
  <si>
    <t>虽然会使自己陷入濒死，但是能够大幅降低对手的攻击和特攻。</t>
  </si>
  <si>
    <t>Facade</t>
  </si>
  <si>
    <t>当自己处于中毒、麻痹、灼伤状态时，向对手使出此招式的话，威力会变成２倍。</t>
  </si>
  <si>
    <t>Focus Punch</t>
  </si>
  <si>
    <t>集中精神出拳。在招式使出前若受到攻击则会失败。</t>
  </si>
  <si>
    <t>Smelling Salts</t>
  </si>
  <si>
    <t>Follow Me</t>
  </si>
  <si>
    <t>Spotlight</t>
  </si>
  <si>
    <t>引起对手的注意，将对手的攻击全部转移到自己身上。</t>
  </si>
  <si>
    <t>Nature Power</t>
  </si>
  <si>
    <t>用自然之力进行攻击。根据所使用场所的不同，使出的招式也会有所变化。</t>
  </si>
  <si>
    <t>提高下一回合使出的电属性的招式威力。自己的特防也会提高。</t>
  </si>
  <si>
    <t>Taunt</t>
  </si>
  <si>
    <t>使对手愤怒。在３回合内让对手只能使出给予伤害的招式。</t>
  </si>
  <si>
    <t>Helping Hand</t>
  </si>
  <si>
    <t>帮助伙伴。被帮助的宝可梦，其招式威力变得比平时大。</t>
  </si>
  <si>
    <t>Trick</t>
  </si>
  <si>
    <t>抓住对手的空隙，交换自己和对手的持有物。</t>
  </si>
  <si>
    <t>Role Play</t>
  </si>
  <si>
    <t>扮演对手，让自己的特性变得和对手相同。</t>
  </si>
  <si>
    <t>Wish</t>
  </si>
  <si>
    <t>在下一回合回复自己或是替换出场的宝可梦最大ＨＰ的一半。</t>
  </si>
  <si>
    <t>Assist</t>
  </si>
  <si>
    <t>Ingrain</t>
  </si>
  <si>
    <t>在大地上扎根，每回合回复自己的ＨＰ。因为扎根了，所以不能替换宝可梦。</t>
  </si>
  <si>
    <t>Superpower</t>
  </si>
  <si>
    <t>发挥惊人的力量攻击对手。自己的攻击和防御会降低。</t>
  </si>
  <si>
    <t>Magic Coat</t>
  </si>
  <si>
    <t>当对手使出会变成异常状态的招式或寄生种子等时，会将对手的招式反射回去。</t>
  </si>
  <si>
    <t>Recycle</t>
  </si>
  <si>
    <t>使战斗中已经消耗掉的自己的持有物再生，并可以再次使用。</t>
  </si>
  <si>
    <t>Revenge</t>
  </si>
  <si>
    <t>如果受到对手的招式攻击，就能给予对手２倍的伤害。</t>
  </si>
  <si>
    <t>Brick Break</t>
  </si>
  <si>
    <t>将手刀猛烈地挥下攻击对手。还可以破坏光墙和反射壁等。</t>
  </si>
  <si>
    <t>Yawn</t>
  </si>
  <si>
    <t>打个大哈欠引起睡意。在下一回合让对手陷入睡眠状态。</t>
  </si>
  <si>
    <t>Knock Off</t>
  </si>
  <si>
    <t>拍落对手的持有物，直到战斗结束都不能使用。对手携带道具时会增加伤害。</t>
  </si>
  <si>
    <t>Endeavor</t>
  </si>
  <si>
    <t>给予伤害，使对手的ＨＰ变得和自己的ＨＰ一样。</t>
  </si>
  <si>
    <t>Eruption</t>
  </si>
  <si>
    <t>爆发怒火攻击对手。自己的ＨＰ越少，招式的威力越小。</t>
  </si>
  <si>
    <t>Skill Swap</t>
  </si>
  <si>
    <t>利用超能力互换自己和对手的特性。</t>
  </si>
  <si>
    <t>Imprison</t>
  </si>
  <si>
    <t>如果对手有和自己相同的招式，那么只有对手无法使用该招式。</t>
  </si>
  <si>
    <t>Refresh</t>
  </si>
  <si>
    <t>Grudge</t>
  </si>
  <si>
    <t>因对手的招式而陷入濒死时给对手施加怨念，让该招式的ＰＰ变成０。</t>
  </si>
  <si>
    <t>Snatch</t>
  </si>
  <si>
    <t>Secret Power</t>
  </si>
  <si>
    <t>Dive</t>
  </si>
  <si>
    <t>第１回合潜入，第２回合浮上来进行攻击。</t>
  </si>
  <si>
    <t>Arm Thrust</t>
  </si>
  <si>
    <t>用张开着的双手猛推对手进行攻击。连续攻击２～５次。</t>
  </si>
  <si>
    <t>Camouflage</t>
  </si>
  <si>
    <t>Tail Glow</t>
  </si>
  <si>
    <t>凝视闪烁的光芒，集中自己的精神，从而巨幅提高特攻。</t>
  </si>
  <si>
    <t>Luster Purge</t>
  </si>
  <si>
    <t>释放耀眼的光芒进行攻击。有时会降低对手的特防。</t>
  </si>
  <si>
    <t>Mist Ball</t>
  </si>
  <si>
    <t>用围绕着雾状羽毛的球进行攻击。有时会降低对手的特攻。</t>
  </si>
  <si>
    <t>Feather Dance</t>
  </si>
  <si>
    <t>撒出羽毛，笼罩在对手的周围。大幅降低对手的攻击。</t>
  </si>
  <si>
    <t>Teeter Dance</t>
  </si>
  <si>
    <t>摇摇晃晃地跳起舞蹈，让自己周围的宝可梦陷入混乱状态。</t>
  </si>
  <si>
    <t>Blaze Kick</t>
  </si>
  <si>
    <t>攻击对手后，有时会使其陷入灼伤状态。也容易击中要害。</t>
  </si>
  <si>
    <t>Mud Sport</t>
  </si>
  <si>
    <t>Ice Ball</t>
  </si>
  <si>
    <t>Needle Arm</t>
  </si>
  <si>
    <t>Slack Off</t>
  </si>
  <si>
    <t>偷懒休息。回复自己最大ＨＰ的一半。</t>
  </si>
  <si>
    <t>Hyper Voice</t>
  </si>
  <si>
    <t>给予对手又吵又响的巨大震动进行攻击。</t>
  </si>
  <si>
    <t>Poison Fang</t>
  </si>
  <si>
    <t>用有毒的牙齿咬住对手进行攻击。有时会使对手中剧毒。</t>
  </si>
  <si>
    <t>Crush Claw</t>
  </si>
  <si>
    <t>用坚硬的锐爪劈开对手进行攻击。有时会降低对手的防御。</t>
  </si>
  <si>
    <t>Blast Burn</t>
  </si>
  <si>
    <t>用爆炸的火焰烧尽对手进行攻击。下一回合自己将无法动弹。</t>
  </si>
  <si>
    <t>Hydro Cannon</t>
  </si>
  <si>
    <t>向对手喷射水炮进行攻击。下一回合自己将无法动弹。</t>
  </si>
  <si>
    <t>Meteor Mash</t>
  </si>
  <si>
    <t>使出彗星般的拳头攻击对手。有时会提高自己的攻击。</t>
  </si>
  <si>
    <t>Astonish</t>
  </si>
  <si>
    <t>用尖叫声等突然惊吓对手进行攻击。有时会使对手畏缩。</t>
  </si>
  <si>
    <t>Weather Ball</t>
  </si>
  <si>
    <t>根据使用时的天气，招式属性和威力会改变。</t>
  </si>
  <si>
    <t>Aromatherapy</t>
  </si>
  <si>
    <t>让同伴闻沁人心脾的香气，从而治愈我方全员的异常状态。</t>
  </si>
  <si>
    <t>Fake Tears</t>
  </si>
  <si>
    <t>装哭流泪。使对手不知所措，从而大幅降低对手的特防。</t>
  </si>
  <si>
    <t>Air Cutter</t>
  </si>
  <si>
    <t>用锐利的风切斩对手进行攻击。容易击中要害。</t>
  </si>
  <si>
    <t>Overheat</t>
  </si>
  <si>
    <t>使出全部力量攻击对手。使用之后会因为反作用力，自己的特攻大幅降低。</t>
  </si>
  <si>
    <t>Odor Sleuth</t>
  </si>
  <si>
    <t>Rock Tomb</t>
  </si>
  <si>
    <t>投掷岩石进行攻击。封住对手的行动，从而降低速度。</t>
  </si>
  <si>
    <t>Silver Wind</t>
  </si>
  <si>
    <t>Metal Sound</t>
  </si>
  <si>
    <t>让对手听摩擦金属般讨厌的声音。大幅降低对手的特防。</t>
  </si>
  <si>
    <t>Grass Whistle</t>
  </si>
  <si>
    <t>Tickle</t>
  </si>
  <si>
    <t>给对手挠痒，使其发笑，从而降低对手的攻击和防御。</t>
  </si>
  <si>
    <t>Cosmic Power</t>
  </si>
  <si>
    <t>汲取宇宙中神秘的力量，从而提高自己的防御和特防。</t>
  </si>
  <si>
    <t>Water Spout</t>
  </si>
  <si>
    <t>掀起潮水进行攻击。自己的ＨＰ越少，招式的威力越小。</t>
  </si>
  <si>
    <t>Signal Beam</t>
  </si>
  <si>
    <t>Shadow Punch</t>
  </si>
  <si>
    <t>使出混影之拳。攻击必定会命中。</t>
  </si>
  <si>
    <t>Extrasensory</t>
  </si>
  <si>
    <t>发出看不见的神奇力量进行攻击。有时会使对手畏缩。</t>
  </si>
  <si>
    <t>Sky Uppercut</t>
  </si>
  <si>
    <t>Sand Tomb</t>
  </si>
  <si>
    <t>将对手困在铺天盖地的沙暴中，在４～５回合内进行攻击。</t>
  </si>
  <si>
    <t>Sheer Cold</t>
  </si>
  <si>
    <t>给对手一击濒死。如果是冰属性以外的宝可梦使用，就会难以打中。</t>
  </si>
  <si>
    <t>Muddy Water</t>
  </si>
  <si>
    <t>向对手喷射浑浊的水进行攻击。有时会降低对手的命中率。</t>
  </si>
  <si>
    <t>Bullet Seed</t>
  </si>
  <si>
    <t>向对手猛烈地发射种子进行攻击。连续攻击２～５次。</t>
  </si>
  <si>
    <t>Aerial Ace</t>
  </si>
  <si>
    <t>以敏捷的动作戏弄对手后进行切斩。攻击必定会命中。</t>
  </si>
  <si>
    <t>Icicle Spear</t>
  </si>
  <si>
    <t>向对手发射锋利的冰柱进行攻击。连续攻击２～５次。</t>
  </si>
  <si>
    <t>Iron Defense</t>
  </si>
  <si>
    <t>将皮肤变得坚硬如铁，从而大幅提高自己的防御。</t>
  </si>
  <si>
    <t>Block</t>
  </si>
  <si>
    <t>张开双手进行阻挡，封住对手的退路，使其不能逃走。</t>
  </si>
  <si>
    <t>Howl</t>
  </si>
  <si>
    <t>Dragon Claw</t>
  </si>
  <si>
    <t>用尖锐的巨爪劈开对手进行攻击。</t>
  </si>
  <si>
    <t>Frenzy Plant</t>
  </si>
  <si>
    <t>用大树摔打对手进行攻击。下一回合自己将无法动弹。</t>
  </si>
  <si>
    <t>Bulk Up</t>
  </si>
  <si>
    <t>使出全身力气绷紧肌肉，从而提高自己的攻击和防御。</t>
  </si>
  <si>
    <t>Bounce</t>
  </si>
  <si>
    <t>弹跳到高高的空中，第２回合攻击对手。有时会让对手陷入麻痹状态。</t>
  </si>
  <si>
    <t>Mud Shot</t>
  </si>
  <si>
    <t>向对手投掷泥块进行攻击。同时降低对手的速度。</t>
  </si>
  <si>
    <t>Poison Tail</t>
  </si>
  <si>
    <t>用尾巴拍打。有时会让对手陷入中毒状态，也容易击中要害。</t>
  </si>
  <si>
    <t>Covet</t>
  </si>
  <si>
    <t>一边可爱地撒娇，一边靠近对手进行攻击，还能夺取对手携带的道具。</t>
  </si>
  <si>
    <t>Volt Tackle</t>
  </si>
  <si>
    <t>伏特攻击</t>
  </si>
  <si>
    <t>让电流覆盖全身猛撞向对手。自己也会受到不小的伤害。有时会让对手陷入麻痹状态。</t>
  </si>
  <si>
    <t>Magical Leaf</t>
  </si>
  <si>
    <t>散落可以追踪对手的神奇叶片。攻击必定会命中。</t>
  </si>
  <si>
    <t>Water Sport</t>
  </si>
  <si>
    <t>Calm Mind</t>
  </si>
  <si>
    <t>静心凝神，从而提高自己的特攻和特防。</t>
  </si>
  <si>
    <t>Leaf Blade</t>
  </si>
  <si>
    <t>像用剑一般操纵叶片切斩对手进行攻击。容易击中要害。</t>
  </si>
  <si>
    <t>Dragon Dance</t>
  </si>
  <si>
    <t>激烈地跳起神秘且强有力的舞蹈。从而提高自己的攻击和速度。</t>
  </si>
  <si>
    <t>Rock Blast</t>
  </si>
  <si>
    <t>向对手发射坚硬的岩石进行攻击。连续攻击２～５次。</t>
  </si>
  <si>
    <t>Shock Wave</t>
  </si>
  <si>
    <t>向对手快速发出电击。攻击必定会命中。</t>
  </si>
  <si>
    <t>Water Pulse</t>
  </si>
  <si>
    <t>用水的震动攻击对手。有时会使对手混乱。</t>
  </si>
  <si>
    <t>Doom Desire</t>
  </si>
  <si>
    <t>使用招式２回合后，会用无数道光束攻击对手。</t>
  </si>
  <si>
    <t>Psycho Boost</t>
  </si>
  <si>
    <t>Roost</t>
  </si>
  <si>
    <t>降到地面，使身体休息。回复自己最大ＨＰ的一半。</t>
  </si>
  <si>
    <t>Gravity</t>
  </si>
  <si>
    <t>在５回合内，飘浮特性和飞行属性的宝可梦会被地面属性的招式击中。飞向空中的招式也将无法使用。</t>
  </si>
  <si>
    <t>Miracle Eye</t>
  </si>
  <si>
    <t>Wake-Up Slap</t>
  </si>
  <si>
    <t>Hammer Arm</t>
  </si>
  <si>
    <t>挥舞强力而沉重的拳头，给予对手伤害。自己的速度会降低。</t>
  </si>
  <si>
    <t>Gyro Ball</t>
  </si>
  <si>
    <t>让身体高速旋转并撞击对手。速度比对手越慢，威力越大。</t>
  </si>
  <si>
    <t>Healing Wish</t>
  </si>
  <si>
    <t>虽然自己陷入濒死，但可以治愈后备上场的宝可梦的异常状态以及回复ＨＰ。</t>
  </si>
  <si>
    <t>Brine</t>
  </si>
  <si>
    <t>当对手的ＨＰ负伤到一半左右时，招式威力会变成２倍。</t>
  </si>
  <si>
    <t>Natural Gift</t>
  </si>
  <si>
    <t>Feint</t>
  </si>
  <si>
    <t>能够攻击正在使用守住或看穿等招式的对手。解除其守护效果。</t>
  </si>
  <si>
    <t>Pluck</t>
  </si>
  <si>
    <t>用喙进行攻击。当对手携带树果时，可以食用并获得其效果。</t>
  </si>
  <si>
    <t>Tailwind</t>
  </si>
  <si>
    <t>刮起猛烈的旋风，在４回合内提高我方全员的速度。</t>
  </si>
  <si>
    <t>Acupressure</t>
  </si>
  <si>
    <t>通过点穴让身体舒筋活络。大幅提高某１项能力。</t>
  </si>
  <si>
    <t>Metal Burst</t>
  </si>
  <si>
    <t>使出招式前，将最后受到的招式的伤害大力返还给对手。</t>
  </si>
  <si>
    <t>U-turn</t>
  </si>
  <si>
    <t>在攻击之后急速返回，和后备宝可梦进行替换。</t>
  </si>
  <si>
    <t>Close Combat</t>
  </si>
  <si>
    <t>放弃守护，向对手的怀里突击。自己的防御和特防会降低。</t>
  </si>
  <si>
    <t>Payback</t>
  </si>
  <si>
    <t>蓄力攻击。如果能在对手之后攻击，招式的威力会变成２倍。</t>
  </si>
  <si>
    <t>Assurance</t>
  </si>
  <si>
    <t>如果此回合内对手已经受到伤害的话，招式威力会变成２倍。</t>
  </si>
  <si>
    <t>Embargo</t>
  </si>
  <si>
    <t>Fling</t>
  </si>
  <si>
    <t>快速投掷携带的道具进行攻击。根据道具不同，威力和效果会改变。</t>
  </si>
  <si>
    <t>Psycho Shift</t>
  </si>
  <si>
    <t>利用超能力施以暗示，从而将自己受到的异常状态转移给对手。</t>
  </si>
  <si>
    <t>Trump Card</t>
  </si>
  <si>
    <t>Heal Block</t>
  </si>
  <si>
    <t>Wring Out</t>
  </si>
  <si>
    <t>Power Trick</t>
  </si>
  <si>
    <t>利用超能力交换自己的攻击和防御的力量。</t>
  </si>
  <si>
    <t>Gastro Acid</t>
  </si>
  <si>
    <t>将胃液吐向对手的身体。沾上的胃液会消除对手的特性效果。</t>
  </si>
  <si>
    <t>Lucky Chant</t>
  </si>
  <si>
    <t>Me First</t>
  </si>
  <si>
    <t>Copycat</t>
  </si>
  <si>
    <t>模仿对手刚才使出的招式，并使出相同招式。如果对手还没出招则会失败。</t>
  </si>
  <si>
    <t>Power Swap</t>
  </si>
  <si>
    <t>利用超能力互换自己和对手的攻击以及特攻的能力变化。</t>
  </si>
  <si>
    <t>Guard Swap</t>
  </si>
  <si>
    <t>利用超能力互换自己和对手的防御以及特防的能力变化。</t>
  </si>
  <si>
    <t>Punishment</t>
  </si>
  <si>
    <t>Last Resort</t>
  </si>
  <si>
    <t>当战斗中已学会的招式全部使用过后，才能开始使出珍藏的招式。</t>
  </si>
  <si>
    <t>Worry Seed</t>
  </si>
  <si>
    <t>种植心神不宁的种子。使对手不能入眠，并将特性变成不眠。</t>
  </si>
  <si>
    <t>Sucker Punch</t>
  </si>
  <si>
    <t>可以比对手先攻击。对手使出的招式如果不是攻击招式则会失败。</t>
  </si>
  <si>
    <t>Toxic Spikes</t>
  </si>
  <si>
    <t>在对手的脚下撒毒菱。使对手替换出场的宝可梦中毒。</t>
  </si>
  <si>
    <t>Heart Swap</t>
  </si>
  <si>
    <t>利用超能力互换自己和对手之间的能力变化。</t>
  </si>
  <si>
    <t>Aqua Ring</t>
  </si>
  <si>
    <t>在自己身体的周围覆盖用水制造的幕。每回合回复ＨＰ。</t>
  </si>
  <si>
    <t>Magnet Rise</t>
  </si>
  <si>
    <t>利用电气产生的磁力浮在空中。在５回合内可以飘浮。</t>
  </si>
  <si>
    <t>Flare Blitz</t>
  </si>
  <si>
    <t>让火焰覆盖全身猛撞向对手。自己也会受到不小的伤害。有时会让对手陷入灼伤状态。</t>
  </si>
  <si>
    <t>Force Palm</t>
  </si>
  <si>
    <t>向对手的身体发出冲击波进行攻击。有时会让对手陷入麻痹状态。</t>
  </si>
  <si>
    <t>Aura Sphere</t>
  </si>
  <si>
    <t>从体内产生出波导之力，然后向对手发出。攻击必定会命中。</t>
  </si>
  <si>
    <t>Rock Polish</t>
  </si>
  <si>
    <t>打磨自己的身体，减少空气阻力。可以大幅提高自己的速度。</t>
  </si>
  <si>
    <t>Poison Jab</t>
  </si>
  <si>
    <t>用带毒的触手或手臂刺入对手。有时会让对手陷入中毒状态。</t>
  </si>
  <si>
    <t>Dark Pulse</t>
  </si>
  <si>
    <t>从体内发出充满恶意的恐怖气场。有时会使对手畏缩。</t>
  </si>
  <si>
    <t>Night Slash</t>
  </si>
  <si>
    <t>抓住瞬间的空隙切斩对手。容易击中要害。</t>
  </si>
  <si>
    <t>Aqua Tail</t>
  </si>
  <si>
    <t>如惊涛骇浪般挥动大尾巴攻击对手。</t>
  </si>
  <si>
    <t>Seed Bomb</t>
  </si>
  <si>
    <t>将外壳坚硬的大种子，从上方砸下攻击对手。</t>
  </si>
  <si>
    <t>Air Slash</t>
  </si>
  <si>
    <t>用连天空也能劈开的空气之刃进行攻击。有时会使对手畏缩。</t>
  </si>
  <si>
    <t>X-Scissor</t>
  </si>
  <si>
    <t>将镰刀或爪子像剪刀般地交叉，顺势劈开对手。</t>
  </si>
  <si>
    <t>Bug Buzz</t>
  </si>
  <si>
    <t>利用振动发出音波进行攻击。有时会降低对手的特防。</t>
  </si>
  <si>
    <t>Dragon Pulse</t>
  </si>
  <si>
    <t>从大大的口中掀起冲击波攻击对手。</t>
  </si>
  <si>
    <t>Dragon Rush</t>
  </si>
  <si>
    <t>释放出骇人的杀气，一边威慑一边撞击对手。有时会使对手畏缩。</t>
  </si>
  <si>
    <t>Power Gem</t>
  </si>
  <si>
    <t>发射如宝石般闪耀的光芒攻击对手。</t>
  </si>
  <si>
    <t>Drain Punch</t>
  </si>
  <si>
    <t>用拳头吸取对手的力量。可以回复给予对手伤害的一半ＨＰ。</t>
  </si>
  <si>
    <t>Vacuum Wave</t>
  </si>
  <si>
    <t>挥动拳头，掀起真空波。必定能够先制攻击。</t>
  </si>
  <si>
    <t>Focus Blast</t>
  </si>
  <si>
    <t>提高气势，释放出全部力量。有时会降低对手的特防。</t>
  </si>
  <si>
    <t>Energy Ball</t>
  </si>
  <si>
    <t>发射从自然收集的生命力量。有时会降低对手的特防。</t>
  </si>
  <si>
    <t>Brave Bird</t>
  </si>
  <si>
    <t>收拢翅膀，通过低空飞行突击对手。自己也会受到不小的伤害。</t>
  </si>
  <si>
    <t>Earth Power</t>
  </si>
  <si>
    <t>向对手脚下释放出大地之力。有时会降低对手的特防。</t>
  </si>
  <si>
    <t>Switcheroo</t>
  </si>
  <si>
    <t>用一闪而过的速度交换自己和对手的持有物。</t>
  </si>
  <si>
    <t>Giga Impact</t>
  </si>
  <si>
    <t>使出自己浑身力量突击对手。下一回合自己将无法动弹。</t>
  </si>
  <si>
    <t>Nasty Plot</t>
  </si>
  <si>
    <t>谋划诡计，激活头脑。大幅提高自己的特攻。</t>
  </si>
  <si>
    <t>Bullet Punch</t>
  </si>
  <si>
    <t>向对手使出如子弹般快速而坚硬的拳头。必定能够先制攻击。</t>
  </si>
  <si>
    <t>Avalanche</t>
  </si>
  <si>
    <t>如果受到对手的招式攻击，就能给予该对手２倍威力的攻击。</t>
  </si>
  <si>
    <t>Ice Shard</t>
  </si>
  <si>
    <t>瞬间制作冰块，快速地扔向对手。必定能够先制攻击。</t>
  </si>
  <si>
    <t>Shadow Claw</t>
  </si>
  <si>
    <t>以影子做成的锐爪，劈开对手。容易击中要害。</t>
  </si>
  <si>
    <t>Thunder Fang</t>
  </si>
  <si>
    <t>用蓄满电流的牙齿咬住对手。有时会使对手畏缩或陷入麻痹状态。</t>
  </si>
  <si>
    <t>Ice Fang</t>
  </si>
  <si>
    <t>用藏有冷气的牙齿咬住对手。有时会使对手畏缩或陷入冰冻状态。</t>
  </si>
  <si>
    <t>Fire Fang</t>
  </si>
  <si>
    <t>用覆盖着火焰的牙齿咬住对手。有时会使对手畏缩或陷入灼伤状态。</t>
  </si>
  <si>
    <t>Shadow Sneak</t>
  </si>
  <si>
    <t>伸长影子，从对手的背后进行攻击。必定能够先制攻击。</t>
  </si>
  <si>
    <t>Mud Bomb</t>
  </si>
  <si>
    <t>Psycho Cut</t>
  </si>
  <si>
    <t>用实体化的心之利刃劈开对手。容易击中要害。</t>
  </si>
  <si>
    <t>Zen Headbutt</t>
  </si>
  <si>
    <t>将思念的力量集中在前额进行攻击。有时会使对手畏缩。</t>
  </si>
  <si>
    <t>Mirror Shot</t>
  </si>
  <si>
    <t>Flash Cannon</t>
  </si>
  <si>
    <t>将身体的光芒聚集在一点释放出去。有时会降低对手的特防。</t>
  </si>
  <si>
    <t>Rock Climb</t>
  </si>
  <si>
    <t>Defog</t>
  </si>
  <si>
    <t>用强风吹开对手的反射壁或光墙等。也会降低对手的闪避率。</t>
  </si>
  <si>
    <t>Trick Room</t>
  </si>
  <si>
    <t>制造出离奇的空间。在５回合内速度慢的宝可梦可以先行动。</t>
  </si>
  <si>
    <t>Draco Meteor</t>
  </si>
  <si>
    <t>从天空中向对手落下陨石。使用之后因为反作用力，自己的特攻会大幅降低。</t>
  </si>
  <si>
    <t>Discharge</t>
  </si>
  <si>
    <t>用耀眼的电击攻击自己周围所有的宝可梦。有时会陷入麻痹状态。</t>
  </si>
  <si>
    <t>Lava Plume</t>
  </si>
  <si>
    <t>用熊熊烈火攻击自己周围所有的宝可梦。有时会陷入灼伤状态。</t>
  </si>
  <si>
    <t>Leaf Storm</t>
  </si>
  <si>
    <t>用尖尖的叶片向对手卷起风暴。使用之后因为反作用力自己的特攻会大幅降低。</t>
  </si>
  <si>
    <t>Power Whip</t>
  </si>
  <si>
    <t>激烈地挥舞青藤或触手摔打对手进行攻击。</t>
  </si>
  <si>
    <t>Rock Wrecker</t>
  </si>
  <si>
    <t>向对手发射巨大的岩石进行攻击。下一回合自己将无法动弹。</t>
  </si>
  <si>
    <t>Cross Poison</t>
  </si>
  <si>
    <t>用毒刃劈开对手。有时会让对手陷入中毒状态，也容易击中要害。</t>
  </si>
  <si>
    <t>Gunk Shot</t>
  </si>
  <si>
    <t>用肮脏的垃圾撞向对手进行攻击。有时会让对手陷入中毒状态。</t>
  </si>
  <si>
    <t>Iron Head</t>
  </si>
  <si>
    <t>用钢铁般坚硬的头部进行攻击。有时会使对手畏缩。</t>
  </si>
  <si>
    <t>Magnet Bomb</t>
  </si>
  <si>
    <t>Stone Edge</t>
  </si>
  <si>
    <t>用尖尖的岩石刺入对手进行攻击。容易击中要害。</t>
  </si>
  <si>
    <t>Captivate</t>
  </si>
  <si>
    <t>Stealth Rock</t>
  </si>
  <si>
    <t>将无数岩石悬浮在对手的周围，从而对替换出场的对手的宝可梦给予伤害。</t>
  </si>
  <si>
    <t>Grass Knot</t>
  </si>
  <si>
    <t>用草缠住并绊倒对手。对手越重，威力越大。</t>
  </si>
  <si>
    <t>Chatter</t>
  </si>
  <si>
    <t>用非常烦人的，喋喋不休的音波攻击对手。使对手混乱。</t>
  </si>
  <si>
    <t>Judgment</t>
  </si>
  <si>
    <t>向对手放出无数的光弹。属性会根据自己携带的石板不同而改变。</t>
  </si>
  <si>
    <t>Bug Bite</t>
  </si>
  <si>
    <t>咬住进行攻击。当对手携带树果时，可以食用并获得其效果。</t>
  </si>
  <si>
    <t>Charge Beam</t>
  </si>
  <si>
    <t>向对手发射电击光束。由于蓄满电流，有时会提高自己的特攻。</t>
  </si>
  <si>
    <t>Wood Hammer</t>
  </si>
  <si>
    <t>用坚硬的躯体撞击对手进行攻击。自己也会受到不小的伤害。</t>
  </si>
  <si>
    <t>Aqua Jet</t>
  </si>
  <si>
    <t>Attack Order</t>
  </si>
  <si>
    <t>召唤手下，让其朝对手发起攻击。容易击中要害。</t>
  </si>
  <si>
    <t>Defend Order</t>
  </si>
  <si>
    <t>召唤手下，让其附在自己的身体上。可以提高自己的防御和特防。</t>
  </si>
  <si>
    <t>Heal Order</t>
  </si>
  <si>
    <t>Head Smash</t>
  </si>
  <si>
    <t>拼命使出浑身力气，向对手进行头锤攻击。自己也会受到非常大的伤害。</t>
  </si>
  <si>
    <t>Double Hit</t>
  </si>
  <si>
    <t>使用尾巴等拍打对手进行攻击。连续２次给予伤害。</t>
  </si>
  <si>
    <t>Roar of Time</t>
  </si>
  <si>
    <t>释放出扭曲时间般的强大力量攻击对手。下一回合自己将无法动弹。</t>
  </si>
  <si>
    <t>Spacial Rend</t>
  </si>
  <si>
    <t>将对手连同周围的空间一起撕裂并给予伤害。容易击中要害。</t>
  </si>
  <si>
    <t>Lunar Dance</t>
  </si>
  <si>
    <t>虽然自己陷入濒死，但可以治愈后备上场的宝可梦的全部状态。</t>
  </si>
  <si>
    <t>Crush Grip</t>
  </si>
  <si>
    <t>Magma Storm</t>
  </si>
  <si>
    <t>将对手困在熊熊燃烧的火焰中，在４～５回合内进行攻击。</t>
  </si>
  <si>
    <t>Dark Void</t>
  </si>
  <si>
    <t>将对手强制拖入黑暗的世界，从而让对手陷入睡眠状态。</t>
  </si>
  <si>
    <t>Seed Flare</t>
  </si>
  <si>
    <t>从身体里产生冲击波。有时会大幅降低对手的特防。</t>
  </si>
  <si>
    <t>Ominous Wind</t>
  </si>
  <si>
    <t>Shadow Force</t>
  </si>
  <si>
    <t>第１回合消失踪影，第２回合攻击对手。即使对手正受保护，也能击中。</t>
  </si>
  <si>
    <t>Hone Claws</t>
  </si>
  <si>
    <t>将爪子磨得更加锋利。提高自己的攻击和命中率。</t>
  </si>
  <si>
    <t>Wide Guard</t>
  </si>
  <si>
    <t>在１回合内防住击打我方全员的攻击。</t>
  </si>
  <si>
    <t>Guard Split</t>
  </si>
  <si>
    <t>利用超能力将自己和对手的防御和特防相加，再进行平分。</t>
  </si>
  <si>
    <t>Power Split</t>
  </si>
  <si>
    <t>利用超能力将自己和对手的攻击和特攻相加，再进行平分。</t>
  </si>
  <si>
    <t>Wonder Room</t>
  </si>
  <si>
    <t>制造出离奇的空间。在５回合内互换所有宝可梦的防御和特防。</t>
  </si>
  <si>
    <t>Psyshock</t>
  </si>
  <si>
    <t>将神奇的念波实体化攻击对手。给予物理伤害。</t>
  </si>
  <si>
    <t>Venoshock</t>
  </si>
  <si>
    <t>将特殊的毒液泼向对手。对处于中毒状态的对手，威力会变成２倍。</t>
  </si>
  <si>
    <t>Autotomize</t>
  </si>
  <si>
    <t>削掉身体上没用的部分。大幅提高自己的速度，同时体重也会变轻。</t>
  </si>
  <si>
    <t>Rage Powder</t>
  </si>
  <si>
    <t>将令人烦躁的粉末撒在自己身上，用以吸引对手的注意。使对手的攻击全部指向自己。</t>
  </si>
  <si>
    <t>Telekinesis</t>
  </si>
  <si>
    <t>Magic Room</t>
  </si>
  <si>
    <t>制造出离奇的空间。在５回合内所有宝可梦携带道具的效果都会消失。</t>
  </si>
  <si>
    <t>Smack Down</t>
  </si>
  <si>
    <t>扔石头或炮弹，攻击飞行的对手。对手会被击落，掉到地面。</t>
  </si>
  <si>
    <t>Storm Throw</t>
  </si>
  <si>
    <t>向对手使出强烈的一击。攻击必定会击中要害。</t>
  </si>
  <si>
    <t>Flame Burst</t>
  </si>
  <si>
    <t>Sludge Wave</t>
  </si>
  <si>
    <t>用污泥波攻击自己周围所有的宝可梦。有时会陷入中毒状态。</t>
  </si>
  <si>
    <t>Quiver Dance</t>
  </si>
  <si>
    <t>轻巧地跳起神秘而又美丽的舞蹈。提高自己的特攻、特防和速度。</t>
  </si>
  <si>
    <t>Heavy Slam</t>
  </si>
  <si>
    <t>用沉重的身体撞向对手进行攻击。自己比对手越重，威力越大。</t>
  </si>
  <si>
    <t>Synchronoise</t>
  </si>
  <si>
    <t>Electro Ball</t>
  </si>
  <si>
    <t>用电气团撞向对手。自己比对手速度越快，威力越大。</t>
  </si>
  <si>
    <t>Soak</t>
  </si>
  <si>
    <t>将大量的水泼向对手，从而使其变成水属性。</t>
  </si>
  <si>
    <t>Flame Charge</t>
  </si>
  <si>
    <t>让火焰覆盖全身，攻击对手。积蓄力量并提高自己的速度。</t>
  </si>
  <si>
    <t>Coil</t>
  </si>
  <si>
    <t>盘蜷着集中精神。提高自己的攻击、防御和命中率。</t>
  </si>
  <si>
    <t>Low Sweep</t>
  </si>
  <si>
    <t>以敏捷的动作瞄准对手的脚进行攻击。降低对手的速度。</t>
  </si>
  <si>
    <t>Acid Spray</t>
  </si>
  <si>
    <t>喷出能溶化对手的液体进行攻击。大幅降低对手的特防。</t>
  </si>
  <si>
    <t>Foul Play</t>
  </si>
  <si>
    <t>利用对手的力量进行攻击。正和自己战斗的对手，其攻击越高，伤害越大。</t>
  </si>
  <si>
    <t>Simple Beam</t>
  </si>
  <si>
    <t>向对手发送谜之念波。接收到念波的对手，其特性会变为单纯。</t>
  </si>
  <si>
    <t>Entrainment</t>
  </si>
  <si>
    <t>用神奇的节奏跳舞。使对手模仿自己的动作，从而将特性变成一样。</t>
  </si>
  <si>
    <t>After You</t>
  </si>
  <si>
    <t>支援我方或对手的行动，使其紧接着此招式之后行动。</t>
  </si>
  <si>
    <t>Round</t>
  </si>
  <si>
    <t>用歌声攻击对手。同伴还可以接着使出轮唱招式，威力也会提高。</t>
  </si>
  <si>
    <t>Echoed Voice</t>
  </si>
  <si>
    <t>用回声攻击对手。如果每回合都有宝可梦接着使用该招式，威力就会提高。</t>
  </si>
  <si>
    <t>Chip Away</t>
  </si>
  <si>
    <t>Clear Smog</t>
  </si>
  <si>
    <t>向对手投掷特殊的泥块进行攻击。使其能力变回原点。</t>
  </si>
  <si>
    <t>Stored Power</t>
  </si>
  <si>
    <t>用蓄积起来的力量攻击对手。自己的能力提高得越多，威力就越大。</t>
  </si>
  <si>
    <t>Quick Guard</t>
  </si>
  <si>
    <t>守护自己和同伴，以防对手的先制攻击。</t>
  </si>
  <si>
    <t>Ally Switch</t>
  </si>
  <si>
    <t>用神奇的力量瞬间移动，互换自己和同伴所在的位置。</t>
  </si>
  <si>
    <t>Scald</t>
  </si>
  <si>
    <t>向对手喷射煮得翻滚的开水进行攻击。有时会让对手陷入灼伤状态。</t>
  </si>
  <si>
    <t>Shell Smash</t>
  </si>
  <si>
    <t>打破外壳，降低自己的防御和特防，但大幅提高攻击、特攻和速度。</t>
  </si>
  <si>
    <t>Heal Pulse</t>
  </si>
  <si>
    <t>放出治愈波动，从而回复对手最大ＨＰ的一半。</t>
  </si>
  <si>
    <t>Hex</t>
  </si>
  <si>
    <t>接二连三地进行攻击。对处于异常状态的对手给予较大的伤害。</t>
  </si>
  <si>
    <t>Sky Drop</t>
  </si>
  <si>
    <t>Shift Gear</t>
  </si>
  <si>
    <t>转动齿轮，不仅提高自己的攻击，还会大幅提高速度。</t>
  </si>
  <si>
    <t>Circle Throw</t>
  </si>
  <si>
    <t>扔飞对手，强制拉后备宝可梦上场。如果对手为野生宝可梦，战斗将直接结束。</t>
  </si>
  <si>
    <t>Incinerate</t>
  </si>
  <si>
    <t>用火焰攻击对手。对手携带树果等时，会烧掉，使其不能使用。</t>
  </si>
  <si>
    <t>Quash</t>
  </si>
  <si>
    <t>压制对手，从而将其行动顺序放到最后。</t>
  </si>
  <si>
    <t>Acrobatics</t>
  </si>
  <si>
    <t>轻巧地攻击对手。自己没有携带道具时，会给予较大的伤害。</t>
  </si>
  <si>
    <t>Reflect Type</t>
  </si>
  <si>
    <t>反射对手的属性，让自己也变成一样的属性。</t>
  </si>
  <si>
    <t>Retaliate</t>
  </si>
  <si>
    <t>为倒下的同伴报仇。如果上一回合有同伴倒下，威力就会提高。</t>
  </si>
  <si>
    <t>Final Gambit</t>
  </si>
  <si>
    <t>拼命攻击对手。虽然自己陷入濒死，但会给予对手和自己目前ＨＰ等量的伤害。</t>
  </si>
  <si>
    <t>Bestow</t>
  </si>
  <si>
    <t>Inferno</t>
  </si>
  <si>
    <t>用烈焰包裹住对手进行攻击。让对手陷入灼伤状态。</t>
  </si>
  <si>
    <t>Water Pledge</t>
  </si>
  <si>
    <t>用水柱进行攻击。如果和火组合，威力就会提高，天空中会挂上彩虹。</t>
  </si>
  <si>
    <t>Fire Pledge</t>
  </si>
  <si>
    <t>用火柱进行攻击。如果和草组合，威力就会提高，周围会变成火海。</t>
  </si>
  <si>
    <t>Grass Pledge</t>
  </si>
  <si>
    <t>用草柱进行攻击。如果和水组合，威力就会提高，周围会变成湿地。</t>
  </si>
  <si>
    <t>Volt Switch</t>
  </si>
  <si>
    <t>Struggle Bug</t>
  </si>
  <si>
    <t>抵抗并攻击对手。降低对手的特攻。</t>
  </si>
  <si>
    <t>Bulldoze</t>
  </si>
  <si>
    <t>用力踩踏地面并攻击自己周围所有的宝可梦。降低对方的速度。</t>
  </si>
  <si>
    <t>Frost Breath</t>
  </si>
  <si>
    <t>将冰冷的气息吹向对手进行攻击。必定会击中要害。</t>
  </si>
  <si>
    <t>Dragon Tail</t>
  </si>
  <si>
    <t>弹飞对手，强制拉后备宝可梦上场。如果对手为野生宝可梦，战斗将直接结束。</t>
  </si>
  <si>
    <t>Work Up</t>
  </si>
  <si>
    <t>激励自己，从而提高攻击和特攻。</t>
  </si>
  <si>
    <t>Electroweb</t>
  </si>
  <si>
    <t>用电网捉住对手进行攻击。降低对手的速度。</t>
  </si>
  <si>
    <t>Wild Charge</t>
  </si>
  <si>
    <t>Drill Run</t>
  </si>
  <si>
    <t>像钢钻一样，一边旋转身体一边撞击对手。容易击中要害。</t>
  </si>
  <si>
    <t>Dual Chop</t>
  </si>
  <si>
    <t>用身体坚硬的部分拍打对手进行攻击。连续２次给予伤害。</t>
  </si>
  <si>
    <t>Heart Stamp</t>
  </si>
  <si>
    <t>Horn Leech</t>
  </si>
  <si>
    <t>将角刺入，吸取对手的养分。可以回复给予对手伤害的一半ＨＰ。</t>
  </si>
  <si>
    <t>Sacred Sword</t>
  </si>
  <si>
    <t>用长角切斩对手进行攻击。无视对手的能力变化，直接给予伤害。</t>
  </si>
  <si>
    <t>Razor Shell</t>
  </si>
  <si>
    <t>用锋利的贝壳切斩对手进行攻击。有时会降低对手的防御。</t>
  </si>
  <si>
    <t>Heat Crash</t>
  </si>
  <si>
    <t>用燃烧的身体撞向对手进行攻击。自己比对手越重，威力越大。</t>
  </si>
  <si>
    <t>Leaf Tornado</t>
  </si>
  <si>
    <t>用锋利的叶片包裹住对手进行攻击。有时会降低对手的命中率。</t>
  </si>
  <si>
    <t>Steamroller</t>
  </si>
  <si>
    <t>Cotton Guard</t>
  </si>
  <si>
    <t>用软绵绵的绒毛包裹住自己的身体进行守护。巨幅提高自己的防御。</t>
  </si>
  <si>
    <t>Night Daze</t>
  </si>
  <si>
    <t>放出黑暗的冲击波攻击对手。有时会降低对手的命中率。</t>
  </si>
  <si>
    <t>Psystrike</t>
  </si>
  <si>
    <t>Tail Slap</t>
  </si>
  <si>
    <t>用坚硬的尾巴拍打对手进行攻击。连续攻击２～５次。</t>
  </si>
  <si>
    <t>Hurricane</t>
  </si>
  <si>
    <t>用强烈的风席卷对手进行攻击。有时会使对手混乱。</t>
  </si>
  <si>
    <t>Head Charge</t>
  </si>
  <si>
    <t>用厉害的爆炸头猛撞向对手进行攻击。自己也会受到少许伤害。</t>
  </si>
  <si>
    <t>Gear Grind</t>
  </si>
  <si>
    <t>向对手投掷钢铁齿轮进行攻击。连续２次给予伤害。</t>
  </si>
  <si>
    <t>Searing Shot</t>
  </si>
  <si>
    <t>Techno Blast</t>
  </si>
  <si>
    <t>向对手放出光弹。属性会根据自己携带的卡带不同而改变。</t>
  </si>
  <si>
    <t>Relic Song</t>
  </si>
  <si>
    <t>古老之歌</t>
  </si>
  <si>
    <t>让对手听古老之歌，打动对手的内心进行攻击。有时会让对手陷入睡眠状态。</t>
  </si>
  <si>
    <t>Secret Sword</t>
  </si>
  <si>
    <t>神秘之剑</t>
  </si>
  <si>
    <t>用长角切斩对手进行攻击。角上拥有的神奇力量将给予物理伤害。</t>
  </si>
  <si>
    <t>Glaciate</t>
  </si>
  <si>
    <t>将冰冻的冷气吹向对手进行攻击。会降低对手的速度。</t>
  </si>
  <si>
    <t>Bolt Strike</t>
  </si>
  <si>
    <t>让强大的电流覆盖全身，猛撞向对手进行攻击。有时会让对手陷入麻痹状态。</t>
  </si>
  <si>
    <t>Blue Flare</t>
  </si>
  <si>
    <t>用美丽而激烈的青焰包裹住对手进行攻击。有时会让对手陷入灼伤状态。</t>
  </si>
  <si>
    <t>Fiery Dance</t>
  </si>
  <si>
    <t>让火焰覆盖全身，振翅攻击对手。有时会提高自己的特攻。</t>
  </si>
  <si>
    <t>Freeze Shock</t>
  </si>
  <si>
    <t>用覆盖着电流的冰块，在第２回合撞向对手。有时会让对手陷入麻痹状态。</t>
  </si>
  <si>
    <t>Ice Burn</t>
  </si>
  <si>
    <t>用能够冻结一切的强烈冷气，在第２回合包裹住对手。有时会让对手陷入灼伤状态。</t>
  </si>
  <si>
    <t>Snarl</t>
  </si>
  <si>
    <t>没完没了地大声斥责，从而降低对手的特攻。</t>
  </si>
  <si>
    <t>Icicle Crash</t>
  </si>
  <si>
    <t>用大冰柱激烈地撞向对手进行攻击。有时会使对手畏缩。</t>
  </si>
  <si>
    <t>V-create</t>
  </si>
  <si>
    <t>Ｖ热焰</t>
  </si>
  <si>
    <t>从前额产生灼热的火焰，舍身撞击对手。防御、特防和速度会降低。</t>
  </si>
  <si>
    <t>Fusion Flare</t>
  </si>
  <si>
    <t>释放出巨大的火焰。受到巨大的闪电影响时，招式威力会提高。</t>
  </si>
  <si>
    <t>Fusion Bolt</t>
  </si>
  <si>
    <t>释放出巨大的闪电。受到巨大的火焰影响时，招式威力会提高。</t>
  </si>
  <si>
    <t>Flying Press</t>
  </si>
  <si>
    <t>从空中俯冲向对手。此招式同时带有格斗属性和飞行属性。</t>
  </si>
  <si>
    <t>Mat Block</t>
  </si>
  <si>
    <t>将掀起来的榻榻米当作盾牌，防住自己和同伴免受招式伤害。变化招式无法防住。</t>
  </si>
  <si>
    <t>Belch</t>
  </si>
  <si>
    <t>朝着对手打嗝，并给予伤害。如果不吃树果则无法使出。</t>
  </si>
  <si>
    <t>Rototiller</t>
  </si>
  <si>
    <t>Sticky Web</t>
  </si>
  <si>
    <t>在对手周围围上黏黏的网，降低替换出场的对手的速度。</t>
  </si>
  <si>
    <t>Fell Stinger</t>
  </si>
  <si>
    <t>如果使用此招式打倒对手，攻击会巨幅提高。</t>
  </si>
  <si>
    <t>Phantom Force</t>
  </si>
  <si>
    <t>第１回合消失在某处，第２回合攻击对手。可以无视守护进行攻击。</t>
  </si>
  <si>
    <t>Trick-or-Treat</t>
  </si>
  <si>
    <t>邀请对手参加万圣夜。使对手被追加幽灵属性。</t>
  </si>
  <si>
    <t>Noble Roar</t>
  </si>
  <si>
    <t>发出战吼威吓对手，从而降低对手的攻击和特攻。</t>
  </si>
  <si>
    <t>Ion Deluge</t>
  </si>
  <si>
    <t>Parabolic Charge</t>
  </si>
  <si>
    <t>Forest’s Curse</t>
  </si>
  <si>
    <t>向对手施加森林诅咒。中了诅咒的对手会被追加草属性。</t>
  </si>
  <si>
    <t>Petal Blizzard</t>
  </si>
  <si>
    <t>猛烈地刮起飞雪般的落花，攻击周围所有的宝可梦，并给予伤害。</t>
  </si>
  <si>
    <t>Freeze-Dry</t>
  </si>
  <si>
    <t>急剧冷冻对手，有时会让对手陷入冰冻状态。对于水属性宝可梦也是效果绝佳。</t>
  </si>
  <si>
    <t>Disarming Voice</t>
  </si>
  <si>
    <t>发出魅惑的叫声，给予对手精神上的伤害。攻击必定会命中。</t>
  </si>
  <si>
    <t>可爱星星飞天撞</t>
  </si>
  <si>
    <t>Parting Shot</t>
  </si>
  <si>
    <t>抛下狠话威吓对手，降低攻击和特攻后，和后备宝可梦进行替换。</t>
  </si>
  <si>
    <t>Topsy-Turvy</t>
  </si>
  <si>
    <t>颠倒对手身上的所有能力变化，变成和原来相反的状态。</t>
  </si>
  <si>
    <t>Draining Kiss</t>
  </si>
  <si>
    <t>用一个吻吸取对手的ＨＰ。回复给予对手伤害的一半以上的ＨＰ。</t>
  </si>
  <si>
    <t>Crafty Shield</t>
  </si>
  <si>
    <t>使用神奇的力量防住攻击我方的变化招式。但无法防住伤害招式的攻击。</t>
  </si>
  <si>
    <t>Flower Shield</t>
  </si>
  <si>
    <t>使用神奇的力量提高在场的所有草属性宝可梦的防御。</t>
  </si>
  <si>
    <t>Grassy Terrain</t>
  </si>
  <si>
    <t>在５回合内变成青草场地。地面上的宝可梦每回合都能回复。草属性的招式威力还会提高。</t>
  </si>
  <si>
    <t>Misty Terrain</t>
  </si>
  <si>
    <t>在５回合内，地面上的宝可梦不会陷入异常状态。龙属性招式的伤害也会减半。</t>
  </si>
  <si>
    <t>Electrify</t>
  </si>
  <si>
    <t>对手使出招式前，如果输电，则该回合对手的招式变成电属性。</t>
  </si>
  <si>
    <t>Play Rough</t>
  </si>
  <si>
    <t>与对手嬉闹并攻击。有时会降低对手的攻击。</t>
  </si>
  <si>
    <t>Fairy Wind</t>
  </si>
  <si>
    <t>刮起妖精之风，吹向对手进行攻击。</t>
  </si>
  <si>
    <t>Moonblast</t>
  </si>
  <si>
    <t>借用月亮的力量攻击对手。有时会降低对手的特攻。</t>
  </si>
  <si>
    <t>Boomburst</t>
  </si>
  <si>
    <t>通过震耳欲聋的爆炸声产生的破坏力，攻击自己周围所有的宝可梦。</t>
  </si>
  <si>
    <t>Fairy Lock</t>
  </si>
  <si>
    <t>通过封锁，下一回合所有的宝可梦都无法逃走。</t>
  </si>
  <si>
    <t>King’s Shield</t>
  </si>
  <si>
    <t>Play Nice</t>
  </si>
  <si>
    <t>和对手和睦相处，使其失去战斗的气力，从而降低对手的攻击。</t>
  </si>
  <si>
    <t>Confide</t>
  </si>
  <si>
    <t>和对手进行密语，使其失去集中力，从而降低对手的特攻。</t>
  </si>
  <si>
    <t>Diamond Storm</t>
  </si>
  <si>
    <t>掀起钻石风暴给予伤害。有时会大幅提高自己的防御。</t>
  </si>
  <si>
    <t>Steam Eruption</t>
  </si>
  <si>
    <t>将滚烫的蒸汽喷向对手。有时会让对手灼伤。</t>
  </si>
  <si>
    <t>Hyperspace Hole</t>
  </si>
  <si>
    <t>通过异次元洞，突然出现在对手的侧面进行攻击。还可以无视守住和看穿等招式。</t>
  </si>
  <si>
    <t>Water Shuriken</t>
  </si>
  <si>
    <t>用粘液制成的手里剑，连续攻击２～５次。必定能够先制攻击。</t>
  </si>
  <si>
    <t>Mystical Fire</t>
  </si>
  <si>
    <t>从口中喷出特别灼热的火焰进行攻击。降低对手的特攻。</t>
  </si>
  <si>
    <t>Spiky Shield</t>
  </si>
  <si>
    <t>防住对手攻击的同时，削减接触到自己的对手的体力。</t>
  </si>
  <si>
    <t>Aromatic Mist</t>
  </si>
  <si>
    <t>通过神奇的芳香，提高我方宝可梦的特防。</t>
  </si>
  <si>
    <t>Eerie Impulse</t>
  </si>
  <si>
    <t>从身体放射出怪异电波，让对手沐浴其中，从而大幅降低其特攻。</t>
  </si>
  <si>
    <t>Venom Drench</t>
  </si>
  <si>
    <t>将特殊的毒液泼向对手。对处于中毒状态的对手，其攻击、特攻和速度都会降低。</t>
  </si>
  <si>
    <t>Powder</t>
  </si>
  <si>
    <t>如果被撒到粉尘的对手使用火招式，则会爆炸并给予伤害。</t>
  </si>
  <si>
    <t>Geomancy</t>
  </si>
  <si>
    <t>第１回合吸收能量，第２回合大幅提高特攻、特防和速度。</t>
  </si>
  <si>
    <t>Magnetic Flux</t>
  </si>
  <si>
    <t>通过操控磁场，会提高特性为正电和负电的宝可梦的防御和特防。</t>
  </si>
  <si>
    <t>Happy Hour</t>
  </si>
  <si>
    <t>欢乐时光</t>
  </si>
  <si>
    <t>如果使用欢乐时光，战斗后得到的钱会翻倍。</t>
  </si>
  <si>
    <t>Electric Terrain</t>
  </si>
  <si>
    <t>在５回合内变成电气场地。地面上的宝可梦将无法入眠。电属性的招式威力还会提高。</t>
  </si>
  <si>
    <t>Dazzling Gleam</t>
  </si>
  <si>
    <t>向对手发射强光，并给予伤害。</t>
  </si>
  <si>
    <t>Celebrate</t>
  </si>
  <si>
    <t>庆祝</t>
  </si>
  <si>
    <t>宝可梦为十分开心的你庆祝。</t>
  </si>
  <si>
    <t>Hold Hands</t>
  </si>
  <si>
    <t>牵手</t>
  </si>
  <si>
    <t>我方宝可梦之间牵手。能带来非常幸福的心情。</t>
  </si>
  <si>
    <t>Baby-Doll Eyes</t>
  </si>
  <si>
    <t>用圆瞳凝视对手，从而降低其攻击。必定能够先制攻击。</t>
  </si>
  <si>
    <t>Nuzzle</t>
  </si>
  <si>
    <t>将带电的脸颊蹭蹭对手进行攻击。让对手陷入麻痹状态。</t>
  </si>
  <si>
    <t>Hold Back</t>
  </si>
  <si>
    <t>手下留情</t>
  </si>
  <si>
    <t>在攻击的时候手下留情，从而使对手的ＨＰ至少会留下１ＨＰ。</t>
  </si>
  <si>
    <t>Infestation</t>
  </si>
  <si>
    <t>在４～５回合内死缠烂打地进行攻击。在此期间对手将无法逃走。</t>
  </si>
  <si>
    <t>Power-Up Punch</t>
  </si>
  <si>
    <t>通过反复击打对手，使自己的拳头慢慢变硬。打中对手攻击就会提高。</t>
  </si>
  <si>
    <t>Oblivion Wing</t>
  </si>
  <si>
    <t>从锁定的对手身上吸取ＨＰ。回复给予对手伤害的一半以上的ＨＰ。</t>
  </si>
  <si>
    <t>Thousand Arrows</t>
  </si>
  <si>
    <t>千箭齐发</t>
  </si>
  <si>
    <t>可以击中浮在空中的宝可梦。空中的对手被击落后，会掉到地面。</t>
  </si>
  <si>
    <t>Thousand Waves</t>
  </si>
  <si>
    <t>千波激荡</t>
  </si>
  <si>
    <t>从地面掀起波浪进行攻击。被掀入波浪中的对手，将无法从战斗中逃走。</t>
  </si>
  <si>
    <t>Land’s Wrath</t>
  </si>
  <si>
    <t>聚集大地的力量，将此力量集中攻击对手，并给予伤害。</t>
  </si>
  <si>
    <t>Light of Ruin</t>
  </si>
  <si>
    <t>破灭之光</t>
  </si>
  <si>
    <t>借用永恒之花的力量，发射出强力光线。自己也会受到不小的伤害。</t>
  </si>
  <si>
    <t>Origin Pulse</t>
  </si>
  <si>
    <t>用无数青白色且闪耀的光线攻击对手。</t>
  </si>
  <si>
    <t>Precipice Blades</t>
  </si>
  <si>
    <t>将大地的力量变化为利刃攻击对手。</t>
  </si>
  <si>
    <t>Dragon Ascent</t>
  </si>
  <si>
    <t>从天空中急速下降攻击对手。自己的防御和特防会降低。</t>
  </si>
  <si>
    <t>Hyperspace Fury</t>
  </si>
  <si>
    <t>用许多手臂，无视对手的守住或看穿等招式进行连续攻击，自己的防御会降低。</t>
  </si>
  <si>
    <t>Catastropika</t>
  </si>
  <si>
    <t>皮卡皮卡必杀击</t>
  </si>
  <si>
    <t>Shore Up</t>
  </si>
  <si>
    <t>回复自己最大ＨＰ的一半。在沙暴中回复得更多。</t>
  </si>
  <si>
    <t>First Impression</t>
  </si>
  <si>
    <t>威力很高的招式，但只有在出场战斗时，立刻使出才能成功。</t>
  </si>
  <si>
    <t>Baneful Bunker</t>
  </si>
  <si>
    <t>防住对手攻击的同时，让接触到自己的对手中毒。</t>
  </si>
  <si>
    <t>Spirit Shackle</t>
  </si>
  <si>
    <t>攻击的同时，缝住对手的影子，使其无法逃走。</t>
  </si>
  <si>
    <t>Darkest Lariat</t>
  </si>
  <si>
    <t>旋转双臂打向对手。无视对手的能力变化，直接给予伤害。</t>
  </si>
  <si>
    <t>Sparkling Aria</t>
  </si>
  <si>
    <t>随着唱歌会放出很多气球。受到此招式攻击时，灼伤会被治愈。</t>
  </si>
  <si>
    <t>Ice Hammer</t>
  </si>
  <si>
    <t>Floral Healing</t>
  </si>
  <si>
    <t>回复对手最大ＨＰ的一半。在青草场地时，效果会提高。</t>
  </si>
  <si>
    <t>High Horsepower</t>
  </si>
  <si>
    <t>使出全身力量，猛攻对手。</t>
  </si>
  <si>
    <t>Strength Sap</t>
  </si>
  <si>
    <t>给自己回复和对手攻击力相同数值的ＨＰ，然后降低对手的攻击。</t>
  </si>
  <si>
    <t>Solar Blade</t>
  </si>
  <si>
    <t>第１回合收集满满的日光，第２回合将此力量集中在剑上进行攻击。</t>
  </si>
  <si>
    <t>Leafage</t>
  </si>
  <si>
    <t>将叶片打向对手，进行攻击。</t>
  </si>
  <si>
    <t>Toxic Thread</t>
  </si>
  <si>
    <t>将混有毒的丝吐向对手。使其中毒，从而降低对手的速度。</t>
  </si>
  <si>
    <t>Laser Focus</t>
  </si>
  <si>
    <t>集中精神，下次攻击必定会击中要害。</t>
  </si>
  <si>
    <t>Gear Up</t>
  </si>
  <si>
    <t>启动齿轮，提高特性为正电和负电的宝可梦的攻击和特攻。</t>
  </si>
  <si>
    <t>Throat Chop</t>
  </si>
  <si>
    <t>受到此招式攻击的对手，会因为地狱般的痛苦，在２回合内，变得无法使出声音类招式。</t>
  </si>
  <si>
    <t>Pollen Puff</t>
  </si>
  <si>
    <t>对敌人使用是会爆炸的团子。对我方使用则是给予回复的团子。</t>
  </si>
  <si>
    <t>Anchor Shot</t>
  </si>
  <si>
    <t>将锚缠住对手进行攻击。使对手无法逃走。</t>
  </si>
  <si>
    <t>Psychic Terrain</t>
  </si>
  <si>
    <t>在５回合内，地面上的宝可梦不会受到先制招式的攻击。超能力属性的招式威力会提高。</t>
  </si>
  <si>
    <t>Lunge</t>
  </si>
  <si>
    <t>全力猛扑对手进行攻击。从而降低对手的攻击。</t>
  </si>
  <si>
    <t>Fire Lash</t>
  </si>
  <si>
    <t>用燃烧的鞭子抽打对手。受到攻击的对手防御会降低。</t>
  </si>
  <si>
    <t>Power Trip</t>
  </si>
  <si>
    <t>耀武扬威地攻击对手，自己的能力提高得越多，威力就越大。</t>
  </si>
  <si>
    <t>Burn Up</t>
  </si>
  <si>
    <t>将自己全身燃烧起火焰来，给予对手大大的伤害。自己的火属性将会消失。</t>
  </si>
  <si>
    <t>Speed Swap</t>
  </si>
  <si>
    <t>将对手和自己的速度进行互换。</t>
  </si>
  <si>
    <t>Smart Strike</t>
  </si>
  <si>
    <t>用尖尖的角刺入对手进行攻击。攻击必定会命中。</t>
  </si>
  <si>
    <t>Purify</t>
  </si>
  <si>
    <t>治愈对手的异常状态。治愈后可以回复自己的ＨＰ。</t>
  </si>
  <si>
    <t>Revelation Dance</t>
  </si>
  <si>
    <t>全力跳舞进行攻击。此招式的属性将变得和自己的属性相同。</t>
  </si>
  <si>
    <t>Core Enforcer</t>
  </si>
  <si>
    <t>核心惩罚者</t>
  </si>
  <si>
    <t>如果给予过伤害的对手已经结束行动，其特性就会被消除。</t>
  </si>
  <si>
    <t>Trop Kick</t>
  </si>
  <si>
    <t>向对手使出来自南国的火热脚踢。从而降低对手的攻击。</t>
  </si>
  <si>
    <t>Instruct</t>
  </si>
  <si>
    <t>向对手下达指示，让其再次使出刚才的招式。</t>
  </si>
  <si>
    <t>Beak Blast</t>
  </si>
  <si>
    <t>先加热鸟嘴后再进行攻击。鸟嘴在加热时对手触碰的话，就会使其灼伤。</t>
  </si>
  <si>
    <t>Clanging Scales</t>
  </si>
  <si>
    <t>摩擦全身鳞片，发出响亮的声音进行攻击。攻击后自己的防御会降低。</t>
  </si>
  <si>
    <t>Dragon Hammer</t>
  </si>
  <si>
    <t>将身体当作锤子，向对手发动袭击，给予伤害。</t>
  </si>
  <si>
    <t>Brutal Swing</t>
  </si>
  <si>
    <t>用自己的身体狂舞挥打，给予对手伤害。</t>
  </si>
  <si>
    <t>Aurora Veil</t>
  </si>
  <si>
    <t>在５回合内减弱物理和特殊的伤害。只有冰雹时才能使出。</t>
  </si>
  <si>
    <t>Sinister Arrow Raid</t>
  </si>
  <si>
    <t>遮天蔽日暗影箭</t>
  </si>
  <si>
    <t>Malicious Moonsault</t>
  </si>
  <si>
    <t>极恶飞跃粉碎击</t>
  </si>
  <si>
    <t>Oceanic Operetta</t>
  </si>
  <si>
    <t>海神庄严交响乐</t>
  </si>
  <si>
    <t>固定75%</t>
  </si>
  <si>
    <t>Soul-Stealing 7-Star Strike</t>
  </si>
  <si>
    <t>七星夺魂腿</t>
  </si>
  <si>
    <t>Stoked Sparksurfer</t>
  </si>
  <si>
    <t>驾雷驭电戏冲浪</t>
  </si>
  <si>
    <t>Pulverizing Pancake</t>
  </si>
  <si>
    <t>认真起来大爆击</t>
  </si>
  <si>
    <t>九彩升华齐聚顶</t>
  </si>
  <si>
    <t>Genesis Supernova</t>
  </si>
  <si>
    <t>起源超新星大爆炸</t>
  </si>
  <si>
    <t>Shell Trap</t>
  </si>
  <si>
    <t>设下甲壳陷阱。如果对手使出物理招式，陷阱就会爆炸并给予对手伤害。</t>
  </si>
  <si>
    <t>Fleur Cannon</t>
  </si>
  <si>
    <t>放出强力光束后，自己的特攻会大幅降低。</t>
  </si>
  <si>
    <t>Psychic Fangs</t>
  </si>
  <si>
    <t>利用精神力量咬住对手进行攻击。还可以破坏光墙和反射壁等。</t>
  </si>
  <si>
    <t>Stomping Tantrum</t>
  </si>
  <si>
    <t>化悔恨为力量进行攻击。如果上一回合招式没有打中，威力就会翻倍。</t>
  </si>
  <si>
    <t>Shadow Bone</t>
  </si>
  <si>
    <t>用附有灵魂的骨头殴打对手进行攻击。有时会降低对手的防御。</t>
  </si>
  <si>
    <t>Accelerock</t>
  </si>
  <si>
    <t>迅速撞向对手进行攻击。必定能够先制攻击。</t>
  </si>
  <si>
    <t>Liquidation</t>
  </si>
  <si>
    <t>用水之力量撞向对手进行攻击。有时会降低对手的防御。</t>
  </si>
  <si>
    <t>Prismatic Laser</t>
  </si>
  <si>
    <t>用棱镜的力量发射强烈光线。下一回合自己将无法动弹。</t>
  </si>
  <si>
    <t>Spectral Thief</t>
  </si>
  <si>
    <t>潜入对手的影子进行攻击。会夺取对手的能力提升。</t>
  </si>
  <si>
    <t>Sunsteel Strike</t>
  </si>
  <si>
    <t>以流星般的气势猛撞对手。可以无视对手的特性进行攻击。</t>
  </si>
  <si>
    <t>Moongeist Beam</t>
  </si>
  <si>
    <t>放出奇怪的光线攻击对手。可以无视对手的特性进行攻击。</t>
  </si>
  <si>
    <t>Tearful Look</t>
  </si>
  <si>
    <t>变得泪眼汪汪，让对手丧失斗志。从而降低对手的攻击和特攻。</t>
  </si>
  <si>
    <t>Zing Zap</t>
  </si>
  <si>
    <t>撞向对手，并发出强电，使其感到麻麻刺刺的。有时会使对手畏缩。</t>
  </si>
  <si>
    <t>Nature’s Madness</t>
  </si>
  <si>
    <t>向对手释放自然之怒。对手的ＨＰ会减半。</t>
  </si>
  <si>
    <t>Multi-Attack</t>
  </si>
  <si>
    <t>一边覆盖高能量，一边撞向对手进行攻击。根据存储碟不同，属性会改变。</t>
  </si>
  <si>
    <t>10,000,000 Volt Thunderbolt</t>
  </si>
  <si>
    <t>千万伏特</t>
  </si>
  <si>
    <t>中文名</t>
  </si>
  <si>
    <t>英文名</t>
  </si>
  <si>
    <t>日文名</t>
  </si>
  <si>
    <t>描述</t>
  </si>
  <si>
    <t>Stench</t>
  </si>
  <si>
    <t>あくしゅう</t>
  </si>
  <si>
    <t>通过释放臭臭的气味，在攻击的时候，有时会使对手畏缩。</t>
  </si>
  <si>
    <t>Drizzle</t>
  </si>
  <si>
    <t>あめふらし</t>
  </si>
  <si>
    <t>出场时，会将天气变为下雨。</t>
  </si>
  <si>
    <t>Speed Boost</t>
  </si>
  <si>
    <t>かそく</t>
  </si>
  <si>
    <t>每一回合速度会变快。</t>
  </si>
  <si>
    <t>Battle Armor</t>
  </si>
  <si>
    <t>カブトアーマー</t>
  </si>
  <si>
    <t>被坚硬的甲壳守护着，不会被对手的攻击击中要害。</t>
  </si>
  <si>
    <t>Sturdy</t>
  </si>
  <si>
    <t>がんじょう</t>
  </si>
  <si>
    <t>即使受到对手的招式攻击，也不会被一击打倒。一击必杀的招式也没有效果。</t>
  </si>
  <si>
    <t>Damp</t>
  </si>
  <si>
    <t>しめりけ</t>
  </si>
  <si>
    <t>通过把周围都弄湿，使谁都无法使用自爆等爆炸类的招式。</t>
  </si>
  <si>
    <t>Limber</t>
  </si>
  <si>
    <t>じゅうなん</t>
  </si>
  <si>
    <t>因为身体柔软，不会变为麻痹状态。</t>
  </si>
  <si>
    <t>Sand Veil</t>
  </si>
  <si>
    <t>すながくれ</t>
  </si>
  <si>
    <t>在沙暴的时候，闪避率会提高。</t>
  </si>
  <si>
    <t>Static</t>
  </si>
  <si>
    <t>せいでんき</t>
  </si>
  <si>
    <t>身上带有静电，有时会让接触到的对手麻痹。</t>
  </si>
  <si>
    <t>Volt Absorb</t>
  </si>
  <si>
    <t>ちくでん</t>
  </si>
  <si>
    <t>受到电属性的招式攻击时，不会受到伤害，而是会回复。</t>
  </si>
  <si>
    <t>Water Absorb</t>
  </si>
  <si>
    <t>ちょすい</t>
  </si>
  <si>
    <t>受到水属性的招式攻击时，不会受到伤害，而是会回复。</t>
  </si>
  <si>
    <t>Oblivious</t>
  </si>
  <si>
    <t>どんかん</t>
  </si>
  <si>
    <t>因为感觉迟钝，不会变为着迷和被挑衅状态。</t>
  </si>
  <si>
    <t>Cloud Nine</t>
  </si>
  <si>
    <t>ノーてんき</t>
  </si>
  <si>
    <t>任何天气的影响都会消失。</t>
  </si>
  <si>
    <t>Compound Eyes</t>
  </si>
  <si>
    <t>ふくがん</t>
  </si>
  <si>
    <t>因为拥有复眼，招式的命中率会提高。</t>
  </si>
  <si>
    <t>Insomnia</t>
  </si>
  <si>
    <t>ふみん</t>
  </si>
  <si>
    <t>Color Change</t>
  </si>
  <si>
    <t>へんしょく</t>
  </si>
  <si>
    <t>自己的属性会变为从对手处所受招式的属性。</t>
  </si>
  <si>
    <t>Immunity</t>
  </si>
  <si>
    <t>めんえき</t>
  </si>
  <si>
    <t>因为体内拥有免疫能力，不会变为中毒状态。</t>
  </si>
  <si>
    <t>Flash Fire</t>
  </si>
  <si>
    <t>もらいび</t>
  </si>
  <si>
    <t>受到火属性的招式攻击时，吸收火焰，自己使出的火属性招式会变强。</t>
  </si>
  <si>
    <t>Shield Dust</t>
  </si>
  <si>
    <t>りんぷん</t>
  </si>
  <si>
    <t>被鳞粉守护着，不会受到招式的追加效果影响。</t>
  </si>
  <si>
    <t>Own Tempo</t>
  </si>
  <si>
    <t>マイペース</t>
  </si>
  <si>
    <t>因为我行我素，不会变为混乱状态。</t>
  </si>
  <si>
    <t>Suction Cups</t>
  </si>
  <si>
    <t>きゅうばん</t>
  </si>
  <si>
    <t>用吸盘牢牢贴在地面上，让替换宝可梦的招式和道具无效。</t>
  </si>
  <si>
    <t>Intimidate</t>
  </si>
  <si>
    <t>いかく</t>
  </si>
  <si>
    <t>出场时威吓对手，让其退缩，降低对手的攻击。</t>
  </si>
  <si>
    <t>Shadow Tag</t>
  </si>
  <si>
    <t>かげふみ</t>
  </si>
  <si>
    <t>踩住对手的影子使其无法逃走或替换。</t>
  </si>
  <si>
    <t>Rough Skin</t>
  </si>
  <si>
    <t>さめはだ</t>
  </si>
  <si>
    <t>受到攻击时，用粗糙的皮肤弄伤接触到自己的对手。</t>
  </si>
  <si>
    <t>Wonder Guard</t>
  </si>
  <si>
    <t>ふしぎなまもり</t>
  </si>
  <si>
    <t>不可思议的力量，只有效果绝佳的招式才能击中。</t>
  </si>
  <si>
    <t>Levitate</t>
  </si>
  <si>
    <t>ふゆう</t>
  </si>
  <si>
    <t>从地面浮起，从而不会受到地面属性招式的攻击。</t>
  </si>
  <si>
    <t>Effect Spore</t>
  </si>
  <si>
    <t>ほうし</t>
  </si>
  <si>
    <t>受到攻击时，有时会把接触到自己的对手变为中毒、麻痹或睡眠状态。</t>
  </si>
  <si>
    <t>Synchronize</t>
  </si>
  <si>
    <t>シンクロ</t>
  </si>
  <si>
    <t>将自己的中毒、麻痹或灼伤状态传染给对手。</t>
  </si>
  <si>
    <t>Clear Body</t>
  </si>
  <si>
    <t>クリアボディ</t>
  </si>
  <si>
    <t>不会因为对手的招式或特性而被降低能力。</t>
  </si>
  <si>
    <t>Natural Cure</t>
  </si>
  <si>
    <t>しぜんかいふく</t>
  </si>
  <si>
    <t>回到同行队伍后，异常状态就会被治愈。</t>
  </si>
  <si>
    <t>Lightning Rod</t>
  </si>
  <si>
    <t>ひらいしん</t>
  </si>
  <si>
    <t>将电属性的招式吸引到自己身上，不会受到伤害，而是会提高特攻。</t>
  </si>
  <si>
    <t>Serene Grace</t>
  </si>
  <si>
    <t>てんのめぐみ</t>
  </si>
  <si>
    <t>托天恩的福，招式的追加效果容易出现。</t>
  </si>
  <si>
    <t>Swift Swim</t>
  </si>
  <si>
    <t>すいすい</t>
  </si>
  <si>
    <t>下雨天气时，速度会提高。</t>
  </si>
  <si>
    <t>Chlorophyll</t>
  </si>
  <si>
    <t>ようりょくそ</t>
  </si>
  <si>
    <t>晴朗天气时，速度会提高。</t>
  </si>
  <si>
    <t>Illuminate</t>
  </si>
  <si>
    <t>はっこう</t>
  </si>
  <si>
    <t>通过让周围变亮，变得容易遇到野生的宝可梦。</t>
  </si>
  <si>
    <t>Trace</t>
  </si>
  <si>
    <t>トレース</t>
  </si>
  <si>
    <t>出场时，复制对手的特性，变为与之相同的特性。</t>
  </si>
  <si>
    <t>Huge Power</t>
  </si>
  <si>
    <t>ちからもち</t>
  </si>
  <si>
    <t>物理攻击的威力会变为２倍。</t>
  </si>
  <si>
    <t>Poison Point</t>
  </si>
  <si>
    <t>どくのトゲ</t>
  </si>
  <si>
    <t>有时会让接触到自己的对手变为中毒状态。</t>
  </si>
  <si>
    <t>Inner Focus</t>
  </si>
  <si>
    <t>せいしんりょく</t>
  </si>
  <si>
    <t>Magma Armor</t>
  </si>
  <si>
    <t>マグマのよろい</t>
  </si>
  <si>
    <t>将炽热的熔岩覆盖在身上，不会变为冰冻状态。</t>
  </si>
  <si>
    <t>Water Veil</t>
  </si>
  <si>
    <t>みずのベール</t>
  </si>
  <si>
    <t>将水幕裹在身上，不会变为灼伤状态。</t>
  </si>
  <si>
    <t>Magnet Pull</t>
  </si>
  <si>
    <t>じりょく</t>
  </si>
  <si>
    <t>用磁力吸住钢属性的宝可梦，使其无法逃走。</t>
  </si>
  <si>
    <t>Soundproof</t>
  </si>
  <si>
    <t>ぼうおん</t>
  </si>
  <si>
    <t>通过屏蔽声音，不受到声音招式的攻击。</t>
  </si>
  <si>
    <t>Rain Dish</t>
  </si>
  <si>
    <t>あめうけざら</t>
  </si>
  <si>
    <t>下雨天气时，会缓缓回复ＨＰ。</t>
  </si>
  <si>
    <t>Sand Stream</t>
  </si>
  <si>
    <t>すなおこし</t>
  </si>
  <si>
    <t>出场时，会把天气变为沙暴。</t>
  </si>
  <si>
    <t>Pressure</t>
  </si>
  <si>
    <t>プレッシャー</t>
  </si>
  <si>
    <t>给予对手压迫感，大量减少其使用招式的ＰＰ。</t>
  </si>
  <si>
    <t>Thick Fat</t>
  </si>
  <si>
    <t>あついしぼう</t>
  </si>
  <si>
    <t>因为被厚厚的脂肪保护着，会让火属性和冰属性的招式伤害减半。</t>
  </si>
  <si>
    <t>Early Bird</t>
  </si>
  <si>
    <t>はやおき</t>
  </si>
  <si>
    <t>即使变为睡眠状态，也能以２倍的速度提早醒来。</t>
  </si>
  <si>
    <t>Flame Body</t>
  </si>
  <si>
    <t>ほのおのからだ</t>
  </si>
  <si>
    <t>有时会让接触到自己的对手变为灼伤状态。</t>
  </si>
  <si>
    <t>Run Away</t>
  </si>
  <si>
    <t>にげあし</t>
  </si>
  <si>
    <t>一定能从野生宝可梦那儿逃走。</t>
  </si>
  <si>
    <t>Keen Eye</t>
  </si>
  <si>
    <t>するどいめ</t>
  </si>
  <si>
    <t>多亏了锐利的目光，命中率不会被降低。</t>
  </si>
  <si>
    <t>Hyper Cutter</t>
  </si>
  <si>
    <t>かいりきバサミ</t>
  </si>
  <si>
    <t>因为拥有以力量自豪的钳子，不会被对手降低攻击。</t>
  </si>
  <si>
    <t>Pickup</t>
  </si>
  <si>
    <t>ものひろい</t>
  </si>
  <si>
    <t>有时会捡来对手用过的道具，冒险过程中也会捡到。</t>
  </si>
  <si>
    <t>Truant</t>
  </si>
  <si>
    <t>なまけ</t>
  </si>
  <si>
    <t>如果使出招式，下一回合就会休息。</t>
  </si>
  <si>
    <t>Hustle</t>
  </si>
  <si>
    <t>はりきり</t>
  </si>
  <si>
    <t>自己的攻击变高，但命中率会降低。</t>
  </si>
  <si>
    <t>Cute Charm</t>
  </si>
  <si>
    <t>メロメロボディ</t>
  </si>
  <si>
    <t>有时会让接触到自己的对手着迷。</t>
  </si>
  <si>
    <t>Plus</t>
  </si>
  <si>
    <t>プラス</t>
  </si>
  <si>
    <t>出场的伙伴之间如果有正电或负电特性的宝可梦，自己的特攻会提高。</t>
  </si>
  <si>
    <t>Minus</t>
  </si>
  <si>
    <t>マイナス</t>
  </si>
  <si>
    <t>Forecast</t>
  </si>
  <si>
    <t>てんきや</t>
  </si>
  <si>
    <t>受天气的影响，会变为水属性、火属性或冰属性中的某一个。</t>
  </si>
  <si>
    <t>Sticky Hold</t>
  </si>
  <si>
    <t>ねんちゃく</t>
  </si>
  <si>
    <t>因为道具是粘在黏性身体上的，所以不会被对手夺走。</t>
  </si>
  <si>
    <t>Shed Skin</t>
  </si>
  <si>
    <t>だっぴ</t>
  </si>
  <si>
    <t>通过蜕去身上的皮，有时会治愈异常状态。</t>
  </si>
  <si>
    <t>Guts</t>
  </si>
  <si>
    <t>こんじょう</t>
  </si>
  <si>
    <t>如果变为异常状态，会拿出毅力，攻击会提高。</t>
  </si>
  <si>
    <t>Marvel Scale</t>
  </si>
  <si>
    <t>ふしぎなうろこ</t>
  </si>
  <si>
    <t>如果变为异常状态，神奇鳞片会发生反应，防御会提高。</t>
  </si>
  <si>
    <t>污泥浆</t>
  </si>
  <si>
    <t>Liquid Ooze</t>
  </si>
  <si>
    <t>ヘドロえき</t>
  </si>
  <si>
    <t>吸收了污泥浆的对手会因强烈的恶臭而受到伤害，减少ＨＰ。</t>
  </si>
  <si>
    <t>Overgrow</t>
  </si>
  <si>
    <t>しんりょく</t>
  </si>
  <si>
    <t>ＨＰ减少的时候，草属性的招式威力会提高。</t>
  </si>
  <si>
    <t>Blaze</t>
  </si>
  <si>
    <t>もうか</t>
  </si>
  <si>
    <t>ＨＰ减少的时候，火属性的招式威力会提高。</t>
  </si>
  <si>
    <t>Torrent</t>
  </si>
  <si>
    <t>げきりゅう</t>
  </si>
  <si>
    <t>ＨＰ减少的时候，水属性的招式威力会提高。</t>
  </si>
  <si>
    <t>Swarm</t>
  </si>
  <si>
    <t>むしのしらせ</t>
  </si>
  <si>
    <t>ＨＰ减少的时候，虫属性的招式威力会提高。</t>
  </si>
  <si>
    <t>Rock Head</t>
  </si>
  <si>
    <t>いしあたま</t>
  </si>
  <si>
    <t>即使使出会受反作用力伤害的招式，ＨＰ也不会减少。</t>
  </si>
  <si>
    <t>Drought</t>
  </si>
  <si>
    <t>ひでり</t>
  </si>
  <si>
    <t>出场时，会将天气变为晴朗。</t>
  </si>
  <si>
    <t>Arena Trap</t>
  </si>
  <si>
    <t>ありじごく</t>
  </si>
  <si>
    <t>在战斗中让对手无法逃走。</t>
  </si>
  <si>
    <t>Vital Spirit</t>
  </si>
  <si>
    <t>やるき</t>
  </si>
  <si>
    <t>通过激发出干劲，不会变为睡眠状态。</t>
  </si>
  <si>
    <t>White Smoke</t>
  </si>
  <si>
    <t>しろいけむり</t>
  </si>
  <si>
    <t>被白色烟雾保护着，不会被对手降低能力。</t>
  </si>
  <si>
    <t>Pure Power</t>
  </si>
  <si>
    <t>ヨガパワー</t>
  </si>
  <si>
    <t>因瑜伽的力量，物理攻击的威力会变为２倍。</t>
  </si>
  <si>
    <t>Shell Armor</t>
  </si>
  <si>
    <t>シェルアーマー</t>
  </si>
  <si>
    <t>被坚硬的壳保护着，对手的攻击不会击中要害。</t>
  </si>
  <si>
    <t>Air Lock</t>
  </si>
  <si>
    <t>エアロック</t>
  </si>
  <si>
    <t>所有天气的影响都会消失。</t>
  </si>
  <si>
    <t>Tangled Feet</t>
  </si>
  <si>
    <t>ちどりあし</t>
  </si>
  <si>
    <t>在混乱状态时，闪避率会提高。</t>
  </si>
  <si>
    <t>Motor Drive</t>
  </si>
  <si>
    <t>でんきエンジン</t>
  </si>
  <si>
    <t>受到电属性的招式攻击时，不会受到伤害，而是速度会提高。</t>
  </si>
  <si>
    <t>Rivalry</t>
  </si>
  <si>
    <t>とうそうしん</t>
  </si>
  <si>
    <t>面对性别相同的对手，会燃起斗争心，变得更强。而面对性别不同的，则会变弱。</t>
  </si>
  <si>
    <t>Steadfast</t>
  </si>
  <si>
    <t>ふくつのこころ</t>
  </si>
  <si>
    <t>每次畏缩时，不屈之心就会燃起，速度也会提高。</t>
  </si>
  <si>
    <t>Snow Cloak</t>
  </si>
  <si>
    <t>ゆきがくれ</t>
  </si>
  <si>
    <t>冰雹天气时，闪避率会提高。</t>
  </si>
  <si>
    <t>Gluttony</t>
  </si>
  <si>
    <t>くいしんぼう</t>
  </si>
  <si>
    <t>原本ＨＰ变得很少时才会吃树果，在ＨＰ还有一半时就会把它吃掉。</t>
  </si>
  <si>
    <t>Anger Point</t>
  </si>
  <si>
    <t>いかりのつぼ</t>
  </si>
  <si>
    <t>要害被击中时，会大发雷霆，攻击力变为最大。</t>
  </si>
  <si>
    <t>Unburden</t>
  </si>
  <si>
    <t>かるわざ</t>
  </si>
  <si>
    <t>失去所持有的道具时，速度会提高。</t>
  </si>
  <si>
    <t>Heatproof</t>
  </si>
  <si>
    <t>たいねつ</t>
  </si>
  <si>
    <t>耐热的体质会让火属性的招式威力减半。</t>
  </si>
  <si>
    <t>Simple</t>
  </si>
  <si>
    <t>たんじゅん</t>
  </si>
  <si>
    <t>能力变化会变为平时的２倍。</t>
  </si>
  <si>
    <t>Dry Skin</t>
  </si>
  <si>
    <t>かんそうはだ</t>
  </si>
  <si>
    <t>下雨天气时和受到水属性的招式时，ＨＰ会回复。晴朗天气时和受到火属性的招式时，ＨＰ会减少。</t>
  </si>
  <si>
    <t>Download</t>
  </si>
  <si>
    <t>ダウンロード</t>
  </si>
  <si>
    <t>比较对手的防御和特防，根据较低的那项能力相应地提高自己的攻击或特攻。</t>
  </si>
  <si>
    <t>Iron Fist</t>
  </si>
  <si>
    <t>てつのこぶし</t>
  </si>
  <si>
    <t>使用拳类招式的威力会提高。</t>
  </si>
  <si>
    <t>Poison Heal</t>
  </si>
  <si>
    <t>ポイズンヒール</t>
  </si>
  <si>
    <t>变为中毒状态时，ＨＰ不会减少，反而会增加起来。</t>
  </si>
  <si>
    <t>Adaptability</t>
  </si>
  <si>
    <t>てきおうりょく</t>
  </si>
  <si>
    <t>与自身同属性的招式威力会提高。</t>
  </si>
  <si>
    <t>Skill Link</t>
  </si>
  <si>
    <t>スキルリンク</t>
  </si>
  <si>
    <t>如果使用连续招式，总是能使出最高次数。</t>
  </si>
  <si>
    <t>Hydration</t>
  </si>
  <si>
    <t>うるおいボディ</t>
  </si>
  <si>
    <t>下雨天气时，异常状态会治愈。</t>
  </si>
  <si>
    <t>Solar Power</t>
  </si>
  <si>
    <t>サンパワー</t>
  </si>
  <si>
    <t>晴朗天气时，特攻会提高，而每回合ＨＰ会减少。</t>
  </si>
  <si>
    <t>Quick Feet</t>
  </si>
  <si>
    <t>はやあし</t>
  </si>
  <si>
    <t>变为异常状态时，速度会提高。</t>
  </si>
  <si>
    <t>Normalize</t>
  </si>
  <si>
    <t>ノーマルスキン</t>
  </si>
  <si>
    <t>无论是什么属性的招式，全部会变为一般属性。威力会少量提高。</t>
  </si>
  <si>
    <t>Sniper</t>
  </si>
  <si>
    <t>スナイパー</t>
  </si>
  <si>
    <t>击中要害时，威力会变得更强。</t>
  </si>
  <si>
    <t>Magic Guard</t>
  </si>
  <si>
    <t>マジックガード</t>
  </si>
  <si>
    <t>不会受到攻击以外的伤害。</t>
  </si>
  <si>
    <t>No Guard</t>
  </si>
  <si>
    <t>ノーガード</t>
  </si>
  <si>
    <t>由于无防守战术，双方使出的招式都必定会击中。</t>
  </si>
  <si>
    <t>Stall</t>
  </si>
  <si>
    <t>あとだし</t>
  </si>
  <si>
    <t>使出招式的顺序必定会变为最后。</t>
  </si>
  <si>
    <t>Technician</t>
  </si>
  <si>
    <t>テクニシャン</t>
  </si>
  <si>
    <t>攻击时可以将低威力招式的威力提高。</t>
  </si>
  <si>
    <t>Leaf Guard</t>
  </si>
  <si>
    <t>リーフガード</t>
  </si>
  <si>
    <t>晴朗天气时，不会变为异常状态。</t>
  </si>
  <si>
    <t>Klutz</t>
  </si>
  <si>
    <t>ぶきよう</t>
  </si>
  <si>
    <t>无法使用持有的道具。</t>
  </si>
  <si>
    <t>Mold Breaker</t>
  </si>
  <si>
    <t>かたやぶり</t>
  </si>
  <si>
    <t>可以不受对手特性的干扰，向对手使出招式。</t>
  </si>
  <si>
    <t>Super Luck</t>
  </si>
  <si>
    <t>きょううん</t>
  </si>
  <si>
    <t>因为拥有超幸运，攻击容易击中对手的要害。</t>
  </si>
  <si>
    <t>Aftermath</t>
  </si>
  <si>
    <t>ゆうばく</t>
  </si>
  <si>
    <t>变为濒死时，会对接触到自己的对手造成伤害。</t>
  </si>
  <si>
    <t>Anticipation</t>
  </si>
  <si>
    <t>きけんよち</t>
  </si>
  <si>
    <t>可以察觉到对手拥有的危险招式。</t>
  </si>
  <si>
    <t>Forewarn</t>
  </si>
  <si>
    <t>よちむ</t>
  </si>
  <si>
    <t>出场时，只读取１个对手拥有的招式。</t>
  </si>
  <si>
    <t>Unaware</t>
  </si>
  <si>
    <t>てんねん</t>
  </si>
  <si>
    <t>可以无视对手能力的变化，进行攻击。</t>
  </si>
  <si>
    <t>Tinted Lens</t>
  </si>
  <si>
    <t>いろめがね</t>
  </si>
  <si>
    <t>可以将效果不好的招式以通常的威力使出。</t>
  </si>
  <si>
    <t>Filter</t>
  </si>
  <si>
    <t>フィルター</t>
  </si>
  <si>
    <t>受到效果绝佳的攻击时，可以减弱其威力。</t>
  </si>
  <si>
    <t>Slow Start</t>
  </si>
  <si>
    <t>スロースタート</t>
  </si>
  <si>
    <t>在５回合内，攻击和速度减半。</t>
  </si>
  <si>
    <t>Scrappy</t>
  </si>
  <si>
    <t>きもったま</t>
  </si>
  <si>
    <t>一般属性和格斗属性的招式可以击中幽灵属性的宝可梦。</t>
  </si>
  <si>
    <t>Storm Drain</t>
  </si>
  <si>
    <t>よびみず</t>
  </si>
  <si>
    <t>将水属性的招式引到自己身上，不会受到伤害，而是会提高特攻。</t>
  </si>
  <si>
    <t>Ice Body</t>
  </si>
  <si>
    <t>アイスボディ</t>
  </si>
  <si>
    <t>冰雹天气时，会缓缓回复ＨＰ。</t>
  </si>
  <si>
    <t>Solid Rock</t>
  </si>
  <si>
    <t>ハードロック</t>
  </si>
  <si>
    <t>Snow Warning</t>
  </si>
  <si>
    <t>ゆきふらし</t>
  </si>
  <si>
    <t>出场时，会将天气变为冰雹。</t>
  </si>
  <si>
    <t>Honey Gather</t>
  </si>
  <si>
    <t>みつあつめ</t>
  </si>
  <si>
    <t>战斗结束时，有时候会捡来甜甜蜜。</t>
  </si>
  <si>
    <t>Frisk</t>
  </si>
  <si>
    <t>おみとおし</t>
  </si>
  <si>
    <t>出场时，可以察觉对手的持有物。</t>
  </si>
  <si>
    <t>Reckless</t>
  </si>
  <si>
    <t>すてみ</t>
  </si>
  <si>
    <t>自己会因反作用力受伤的招式，其威力会提高。</t>
  </si>
  <si>
    <t>Multitype</t>
  </si>
  <si>
    <t>マルチタイプ</t>
  </si>
  <si>
    <t>自己的属性会根据持有的石板或Ｚ纯晶的属性而改变。</t>
  </si>
  <si>
    <t>Flower Gift</t>
  </si>
  <si>
    <t>フラワーギフト</t>
  </si>
  <si>
    <t>晴朗天气时，自己与同伴的攻击和特防能力会提高。</t>
  </si>
  <si>
    <t>Bad Dreams</t>
  </si>
  <si>
    <t>ナイトメア</t>
  </si>
  <si>
    <t>给予睡眠状态的对手伤害。</t>
  </si>
  <si>
    <t>Pickpocket</t>
  </si>
  <si>
    <t>わるいてぐせ</t>
  </si>
  <si>
    <t>盗取接触到自己的对手的道具。</t>
  </si>
  <si>
    <t>Sheer Force</t>
  </si>
  <si>
    <t>ちからずく</t>
  </si>
  <si>
    <t>招式的追加效果消失，但因此能以更高的威力使出招式。</t>
  </si>
  <si>
    <t>Contrary</t>
  </si>
  <si>
    <t>あまのじゃく</t>
  </si>
  <si>
    <t>能力的变化发生逆转，原本提高时会降低，而原本降低时会提高。</t>
  </si>
  <si>
    <t>Unnerve</t>
  </si>
  <si>
    <t>きんちょうかん</t>
  </si>
  <si>
    <t>让对手紧张，使其无法食用树果。</t>
  </si>
  <si>
    <t>Defiant</t>
  </si>
  <si>
    <t>まけんき</t>
  </si>
  <si>
    <t>能力被降低时，攻击会大幅提高。</t>
  </si>
  <si>
    <t>Defeatist</t>
  </si>
  <si>
    <t>よわき</t>
  </si>
  <si>
    <t>ＨＰ减半时，会变得软弱，攻击和特攻会减半。</t>
  </si>
  <si>
    <t>Cursed Body</t>
  </si>
  <si>
    <t>のろわれボディ</t>
  </si>
  <si>
    <t>受到攻击时，有时会把对手的招式变为定身法状态。</t>
  </si>
  <si>
    <t>Healer</t>
  </si>
  <si>
    <t>いやしのこころ</t>
  </si>
  <si>
    <t>有时会治愈异常状态的同伴。</t>
  </si>
  <si>
    <t>Friend Guard</t>
  </si>
  <si>
    <t>フレンドガード</t>
  </si>
  <si>
    <t>可以减少我方的伤害。</t>
  </si>
  <si>
    <t>Weak Armor</t>
  </si>
  <si>
    <t>くだけるよろい</t>
  </si>
  <si>
    <t>如果因物理招式受到伤害，防御会降低，速度会大幅提高。</t>
  </si>
  <si>
    <t>Heavy Metal</t>
  </si>
  <si>
    <t>ヘヴィメタル</t>
  </si>
  <si>
    <t>自身的重量会变为２倍。</t>
  </si>
  <si>
    <t>Light Metal</t>
  </si>
  <si>
    <t>ライトメタル</t>
  </si>
  <si>
    <t>自身的重量会减半。</t>
  </si>
  <si>
    <t>Multiscale</t>
  </si>
  <si>
    <t>マルチスケイル</t>
  </si>
  <si>
    <t>ＨＰ全满时，受到的伤害会变少。</t>
  </si>
  <si>
    <t>Toxic Boost</t>
  </si>
  <si>
    <t>どくぼうそう</t>
  </si>
  <si>
    <t>变为中毒状态时，物理招式的威力会提高。</t>
  </si>
  <si>
    <t>Flare Boost</t>
  </si>
  <si>
    <t>ねつぼうそう</t>
  </si>
  <si>
    <t>变为灼伤状态时，特殊招式的威力会提高。</t>
  </si>
  <si>
    <t>Harvest</t>
  </si>
  <si>
    <t>しゅうかく</t>
  </si>
  <si>
    <t>可以多次制作出已被使用掉的树果。</t>
  </si>
  <si>
    <t>Telepathy</t>
  </si>
  <si>
    <t>テレパシー</t>
  </si>
  <si>
    <t>读取我方的攻击，并闪避其招式伤害。</t>
  </si>
  <si>
    <t>Moody</t>
  </si>
  <si>
    <t>ムラっけ</t>
  </si>
  <si>
    <t>每一回合，能力中的某项会大幅提高，而某项会降低。</t>
  </si>
  <si>
    <t>Overcoat</t>
  </si>
  <si>
    <t>ぼうじん</t>
  </si>
  <si>
    <t>不会受到沙暴或冰雹等的伤害。不会受到粉末类招式的攻击。</t>
  </si>
  <si>
    <t>Poison Touch</t>
  </si>
  <si>
    <t>どくしゅ</t>
  </si>
  <si>
    <t>只通过接触就有可能让对手变为中毒状态。</t>
  </si>
  <si>
    <t>Regenerator</t>
  </si>
  <si>
    <t>さいせいりょく</t>
  </si>
  <si>
    <t>退回同行队伍后，ＨＰ会少量回复。</t>
  </si>
  <si>
    <t>Big Pecks</t>
  </si>
  <si>
    <t>はとむね</t>
  </si>
  <si>
    <t>不会受到防御降低的效果。</t>
  </si>
  <si>
    <t>Sand Rush</t>
  </si>
  <si>
    <t>すなかき</t>
  </si>
  <si>
    <t>沙暴天气时，速度会提高。</t>
  </si>
  <si>
    <t>Wonder Skin</t>
  </si>
  <si>
    <t>ミラクルスキン</t>
  </si>
  <si>
    <t>成为不易受到变化招式攻击的身体。</t>
  </si>
  <si>
    <t>Analytic</t>
  </si>
  <si>
    <t>アナライズ</t>
  </si>
  <si>
    <t>如果在最后使出招式，招式的威力会提高。</t>
  </si>
  <si>
    <t>Illusion</t>
  </si>
  <si>
    <t>イリュージョン</t>
  </si>
  <si>
    <t>Imposter</t>
  </si>
  <si>
    <t>かわりもの</t>
  </si>
  <si>
    <t>变身为当前面对的宝可梦。</t>
  </si>
  <si>
    <t>Infiltrator</t>
  </si>
  <si>
    <t>すりぬけ</t>
  </si>
  <si>
    <t>可以穿透对手的壁障或替身进行攻击。</t>
  </si>
  <si>
    <t>Mummy</t>
  </si>
  <si>
    <t>ミイラ</t>
  </si>
  <si>
    <t>被对手接触到后，会将对手变为木乃伊。</t>
  </si>
  <si>
    <t>Moxie</t>
  </si>
  <si>
    <t>じしんかじょう</t>
  </si>
  <si>
    <t>如果打倒对手，就会充满自信，攻击会提高。</t>
  </si>
  <si>
    <t>Justified</t>
  </si>
  <si>
    <t>せいぎのこころ</t>
  </si>
  <si>
    <t>受到恶属性的招式攻击时，因为正义感，攻击会提高。</t>
  </si>
  <si>
    <t>Rattled</t>
  </si>
  <si>
    <t>びびり</t>
  </si>
  <si>
    <t>受到恶属性、幽灵属性和虫属性的招式攻击时，会因胆怯而速度提高。</t>
  </si>
  <si>
    <t>Magic Bounce</t>
  </si>
  <si>
    <t>マジックミラー</t>
  </si>
  <si>
    <t>可以不受到由对手使出的变化招式影响，并将其反弹。</t>
  </si>
  <si>
    <t>Sap Sipper</t>
  </si>
  <si>
    <t>そうしょく</t>
  </si>
  <si>
    <t>受到草属性的招式攻击时，不会受到伤害，而是攻击会提高。</t>
  </si>
  <si>
    <t>Prankster</t>
  </si>
  <si>
    <t>いたずらごころ</t>
  </si>
  <si>
    <t>可以率先使出变化招式。</t>
  </si>
  <si>
    <t>Sand Force</t>
  </si>
  <si>
    <t>すなのちから</t>
  </si>
  <si>
    <t>沙暴天气时，岩石属性、地面属性和钢属性的招式威力会提高。</t>
  </si>
  <si>
    <t>Iron Barbs</t>
  </si>
  <si>
    <t>てつのトゲ</t>
  </si>
  <si>
    <t>用铁刺给予接触到自己的对手伤害。</t>
  </si>
  <si>
    <t>Zen Mode</t>
  </si>
  <si>
    <t>ダルマモード</t>
  </si>
  <si>
    <t>ＨＰ变为一半以下时，样子会改变。</t>
  </si>
  <si>
    <t>Victory Star</t>
  </si>
  <si>
    <t>しょうりのほし</t>
  </si>
  <si>
    <t>自己和同伴的命中率会提高。</t>
  </si>
  <si>
    <t>Turboblaze</t>
  </si>
  <si>
    <t>ターボブレイズ</t>
  </si>
  <si>
    <t>Teravolt</t>
  </si>
  <si>
    <t>テラボルテージ</t>
  </si>
  <si>
    <t>芳香幕</t>
  </si>
  <si>
    <t>Aroma Veil</t>
  </si>
  <si>
    <t>アロマベール</t>
  </si>
  <si>
    <t>可以防住向自己和同伴发出的心灵攻击。</t>
  </si>
  <si>
    <t>Flower Veil</t>
  </si>
  <si>
    <t>フラワーベール</t>
  </si>
  <si>
    <t>我方的草属性宝可梦能力不会降低，也不会变为异常状态。</t>
  </si>
  <si>
    <t>Cheek Pouch</t>
  </si>
  <si>
    <t>ほおぶくろ</t>
  </si>
  <si>
    <t>无论是哪种树果，食用后，ＨＰ都会回复。</t>
  </si>
  <si>
    <t>Protean</t>
  </si>
  <si>
    <t>へんげんじざい</t>
  </si>
  <si>
    <t>变为与自己使出的招式相同的属性。</t>
  </si>
  <si>
    <t>Fur Coat</t>
  </si>
  <si>
    <t>ファーコート</t>
  </si>
  <si>
    <t>对手给予的物理招式的伤害会减半。</t>
  </si>
  <si>
    <t>Magician</t>
  </si>
  <si>
    <t>マジシャン</t>
  </si>
  <si>
    <t>夺走被自己的招式击中的对手的道具。</t>
  </si>
  <si>
    <t>Bulletproof</t>
  </si>
  <si>
    <t>ぼうだん</t>
  </si>
  <si>
    <t>可以防住对手的球和弹类招式。</t>
  </si>
  <si>
    <t>Competitive</t>
  </si>
  <si>
    <t>かちき</t>
  </si>
  <si>
    <t>如果能力被降低，特攻就会大幅提高。</t>
  </si>
  <si>
    <t>Strong Jaw</t>
  </si>
  <si>
    <t>がんじょうあご</t>
  </si>
  <si>
    <t>因为颚部强壮，啃咬类招式的威力会提高。</t>
  </si>
  <si>
    <t>Refrigerate</t>
  </si>
  <si>
    <t>フリーズスキン</t>
  </si>
  <si>
    <t>一般属性的招式会变为冰属性。威力会少量提高。</t>
  </si>
  <si>
    <t>Sweet Veil</t>
  </si>
  <si>
    <t>スイートベール</t>
  </si>
  <si>
    <t>我方的宝可梦不会变为睡眠状态。</t>
  </si>
  <si>
    <t>Stance Change</t>
  </si>
  <si>
    <t>バトルスイッチ</t>
  </si>
  <si>
    <t>如果使出攻击招式，会变为刀剑形态，如果使出招式“王者盾牌”，会变为盾牌形态。</t>
  </si>
  <si>
    <t>Gale Wings</t>
  </si>
  <si>
    <t>はやてのつばさ</t>
  </si>
  <si>
    <t>ＨＰ全满时，飞行属性的招式可以率先使出。</t>
  </si>
  <si>
    <t>Mega Launcher</t>
  </si>
  <si>
    <t>メガランチャー</t>
  </si>
  <si>
    <t>波动和波导类招式的威力会提高。</t>
  </si>
  <si>
    <t>草之毛皮</t>
  </si>
  <si>
    <t>Grass Pelt</t>
  </si>
  <si>
    <t>くさのけがわ</t>
  </si>
  <si>
    <t>在青草场地时，防御会提高。</t>
  </si>
  <si>
    <t>Symbiosis</t>
  </si>
  <si>
    <t>きょうせい</t>
  </si>
  <si>
    <t>同伴使用道具时，会把自己持有的道具传递给同伴。</t>
  </si>
  <si>
    <t>Tough Claws</t>
  </si>
  <si>
    <t>かたいツメ</t>
  </si>
  <si>
    <t>接触到对手的招式威力会提高。</t>
  </si>
  <si>
    <t>Pixilate</t>
  </si>
  <si>
    <t>フェアリースキン</t>
  </si>
  <si>
    <t>一般属性的招式会变为妖精属性。威力会少量提高。</t>
  </si>
  <si>
    <t>Gooey</t>
  </si>
  <si>
    <t>ぬめぬめ</t>
  </si>
  <si>
    <t>对于用攻击接触到自己的对手，会降低其速度。</t>
  </si>
  <si>
    <t>Aerilate</t>
  </si>
  <si>
    <t>スカイスキン</t>
  </si>
  <si>
    <t>一般属性的招式会变为飞行属性。威力会少量提高。</t>
  </si>
  <si>
    <t>Parental Bond</t>
  </si>
  <si>
    <t>おやこあい</t>
  </si>
  <si>
    <t>亲子俩可以合计攻击２次。</t>
  </si>
  <si>
    <t>Dark Aura</t>
  </si>
  <si>
    <t>ダークオーラ</t>
  </si>
  <si>
    <t>全体的恶属性招式变强。</t>
  </si>
  <si>
    <t>Fairy Aura</t>
  </si>
  <si>
    <t>フェアリーオーラ</t>
  </si>
  <si>
    <t>全体的妖精属性招式变强。</t>
  </si>
  <si>
    <t>Aura Break</t>
  </si>
  <si>
    <t>オーラブレイク</t>
  </si>
  <si>
    <t>让气场的效果发生逆转，降低威力。</t>
  </si>
  <si>
    <t>Primordial Sea</t>
  </si>
  <si>
    <t>はじまりのうみ</t>
  </si>
  <si>
    <t>变为不会受到火属性攻击的天气。</t>
  </si>
  <si>
    <t>Desolate Land</t>
  </si>
  <si>
    <t>おわりのだいち</t>
  </si>
  <si>
    <t>变为不会受到水属性攻击的天气。</t>
  </si>
  <si>
    <t>Delta Stream</t>
  </si>
  <si>
    <t>デルタストリーム</t>
  </si>
  <si>
    <t>变为令飞行属性的弱点消失的天气。</t>
  </si>
  <si>
    <t>Stamina</t>
  </si>
  <si>
    <t>じきゅうりょく</t>
  </si>
  <si>
    <t>受到攻击时，防御会提高。</t>
  </si>
  <si>
    <t>Wimp Out</t>
  </si>
  <si>
    <t>にげごし</t>
  </si>
  <si>
    <t>ＨＰ变为一半时，会慌慌张张逃走，退回同行队伍中。</t>
  </si>
  <si>
    <t>Emergency Exit</t>
  </si>
  <si>
    <t>ききかいひ</t>
  </si>
  <si>
    <t>ＨＰ变为一半时，为了回避危险，会退回到同行队伍中。</t>
  </si>
  <si>
    <t>Water Compaction</t>
  </si>
  <si>
    <t>みずがため</t>
  </si>
  <si>
    <t>受到水属性的招式攻击时，防御会大幅提高。</t>
  </si>
  <si>
    <t>Merciless</t>
  </si>
  <si>
    <t>ひとでなし</t>
  </si>
  <si>
    <t>攻击中毒状态的对手时，必定会击中要害。</t>
  </si>
  <si>
    <t>Shields Down</t>
  </si>
  <si>
    <t>リミットシールド</t>
  </si>
  <si>
    <t>ＨＰ变为一半时，壳会坏掉，变得有攻击性。</t>
  </si>
  <si>
    <t>Stakeout</t>
  </si>
  <si>
    <t>はりこみ</t>
  </si>
  <si>
    <t>可以对替换出场的对手以２倍的伤害进行攻击。</t>
  </si>
  <si>
    <t>Water Bubble</t>
  </si>
  <si>
    <t>すいほう</t>
  </si>
  <si>
    <t>Steelworker</t>
  </si>
  <si>
    <t>はがねつかい</t>
  </si>
  <si>
    <t>钢属性的招式威力会提高。</t>
  </si>
  <si>
    <t>Berserk</t>
  </si>
  <si>
    <t>ぎゃくじょう</t>
  </si>
  <si>
    <t>因对手的攻击ＨＰ变为一半时，特攻会提高。</t>
  </si>
  <si>
    <t>Slush Rush</t>
  </si>
  <si>
    <t>ゆきかき</t>
  </si>
  <si>
    <t>冰雹天气时，速度会提高。</t>
  </si>
  <si>
    <t>Long Reach</t>
  </si>
  <si>
    <t>えんかく</t>
  </si>
  <si>
    <t>可以不接触对手就使出所有的招式。</t>
  </si>
  <si>
    <t>Liquid Voice</t>
  </si>
  <si>
    <t>うるおいボイス</t>
  </si>
  <si>
    <t>所有的声音招式都变为水属性。</t>
  </si>
  <si>
    <t>Triage</t>
  </si>
  <si>
    <t>ヒーリングシフト</t>
  </si>
  <si>
    <t>可以率先使出回复招式。</t>
  </si>
  <si>
    <t>Galvanize</t>
  </si>
  <si>
    <t>エレキスキン</t>
  </si>
  <si>
    <t>一般属性的招式会变为电属性。威力会少量提高。</t>
  </si>
  <si>
    <t>Surge Surfer</t>
  </si>
  <si>
    <t>サーフテール</t>
  </si>
  <si>
    <t>电气场地时，速度会变为２倍。</t>
  </si>
  <si>
    <t>Schooling</t>
  </si>
  <si>
    <t>ぎょぐん</t>
  </si>
  <si>
    <t>ＨＰ多的时候会聚起来变强。ＨＰ剩余量变少时，群体会分崩离析。</t>
  </si>
  <si>
    <t>Disguise</t>
  </si>
  <si>
    <t>ばけのかわ</t>
  </si>
  <si>
    <t>通过画皮覆盖住身体，可以防住１次攻击。</t>
  </si>
  <si>
    <t>Battle Bond</t>
  </si>
  <si>
    <t>きずなへんげ</t>
  </si>
  <si>
    <t>打倒对手时，与训练家的牵绊会增强，变为小智版甲贺忍蛙。飞水手里剑的招式威力会增强。</t>
  </si>
  <si>
    <t>Power Construct</t>
  </si>
  <si>
    <t>スワームチェンジ</t>
  </si>
  <si>
    <t>ＨＰ变为一半时，细胞们会赶来支援，变为完全体形态。</t>
  </si>
  <si>
    <t>Corrosion</t>
  </si>
  <si>
    <t>ふしょく</t>
  </si>
  <si>
    <t>可以使钢属性和毒属性的宝可梦也陷入中毒状态。</t>
  </si>
  <si>
    <t>Comatose</t>
  </si>
  <si>
    <t>ぜったいねむり</t>
  </si>
  <si>
    <t>总是半梦半醒的状态，绝对不会醒来。可以就这么睡着进行攻击。</t>
  </si>
  <si>
    <t>Queenly Majesty</t>
  </si>
  <si>
    <t>じょおうのいげん</t>
  </si>
  <si>
    <t>向对手施加威慑力，使其无法对我方使出先制招式。</t>
  </si>
  <si>
    <t>Innards Out</t>
  </si>
  <si>
    <t>とびだすなかみ</t>
  </si>
  <si>
    <t>被对手打倒的时候，会给予对手相当于ＨＰ剩余量的伤害。</t>
  </si>
  <si>
    <t>Dancer</t>
  </si>
  <si>
    <t>おどりこ</t>
  </si>
  <si>
    <t>有谁使出跳舞招式时，自己也能就这么接着使出跳舞招式。</t>
  </si>
  <si>
    <t>Battery</t>
  </si>
  <si>
    <t>バッテリー</t>
  </si>
  <si>
    <t>会提高我方的特殊招式的威力。</t>
  </si>
  <si>
    <t>Fluffy</t>
  </si>
  <si>
    <t>もふもふ</t>
  </si>
  <si>
    <t>会将对手所给予的接触类招式的伤害减半，但火属性招式的伤害会变为２倍。</t>
  </si>
  <si>
    <t>Dazzling</t>
  </si>
  <si>
    <t>ビビッドボディ</t>
  </si>
  <si>
    <t>让对手吓一跳，使其无法对我方使出先制招式。</t>
  </si>
  <si>
    <t>Soul-Heart</t>
  </si>
  <si>
    <t>ソウルハート</t>
  </si>
  <si>
    <t>宝可梦每次变为濒死状态时，特攻会提高。</t>
  </si>
  <si>
    <t>Tangling Hair</t>
  </si>
  <si>
    <t>カーリーヘアー</t>
  </si>
  <si>
    <t>Receiver</t>
  </si>
  <si>
    <t>レシーバー</t>
  </si>
  <si>
    <t>继承被打倒的同伴的特性，变为相同的特性。</t>
  </si>
  <si>
    <t>Power of Alchemy</t>
  </si>
  <si>
    <t>かがくのちから</t>
  </si>
  <si>
    <t>Beast Boost</t>
  </si>
  <si>
    <t>ビーストブースト</t>
  </si>
  <si>
    <t>打倒对手的时候，自己最高的那项能力会提高。</t>
  </si>
  <si>
    <t>RKS System</t>
  </si>
  <si>
    <t>ＡＲシステム</t>
  </si>
  <si>
    <t>根据持有的存储碟，自己的属性会改变。</t>
  </si>
  <si>
    <t>Electric Surge</t>
  </si>
  <si>
    <t>エレキメイカー</t>
  </si>
  <si>
    <t>出场时，会布下电气场地。</t>
  </si>
  <si>
    <t>Psychic Surge</t>
  </si>
  <si>
    <t>サイコメイカー</t>
  </si>
  <si>
    <t>出场时，会布下精神场地。</t>
  </si>
  <si>
    <t>Misty Surge</t>
  </si>
  <si>
    <t>ミストメイカー</t>
  </si>
  <si>
    <t>出场时，会布下薄雾场地。</t>
  </si>
  <si>
    <t>Grassy Surge</t>
  </si>
  <si>
    <t>グラスメイカー</t>
  </si>
  <si>
    <t>出场时，会布下青草场地。</t>
  </si>
  <si>
    <t>Full Metal Body</t>
  </si>
  <si>
    <t>メタルプロテクト</t>
  </si>
  <si>
    <t>Shadow Shield</t>
  </si>
  <si>
    <t>ファントムガード</t>
  </si>
  <si>
    <t>Prism Armor</t>
  </si>
  <si>
    <t>プリズムアーマー</t>
  </si>
  <si>
    <t>日文名</t>
    <phoneticPr fontId="10" type="noConversion"/>
  </si>
  <si>
    <t>英文名</t>
    <phoneticPr fontId="10" type="noConversion"/>
  </si>
  <si>
    <t>フシギダネ</t>
  </si>
  <si>
    <t>Bulbasaur</t>
  </si>
  <si>
    <t>フシギソウ</t>
  </si>
  <si>
    <t>Ivysaur</t>
  </si>
  <si>
    <t>フシギバナ</t>
  </si>
  <si>
    <t>Venusaur</t>
  </si>
  <si>
    <t>ヒトカゲ</t>
  </si>
  <si>
    <t>Charmander</t>
  </si>
  <si>
    <t>リザード</t>
  </si>
  <si>
    <t>Charmeleon</t>
  </si>
  <si>
    <t>リザードン</t>
  </si>
  <si>
    <t>Charizard</t>
  </si>
  <si>
    <t>ゼニガメ</t>
  </si>
  <si>
    <t>Squirtle</t>
  </si>
  <si>
    <t>カメール</t>
  </si>
  <si>
    <t>Wartortle</t>
  </si>
  <si>
    <t>カメックス</t>
  </si>
  <si>
    <t>Blastoise</t>
  </si>
  <si>
    <t>キャタピー</t>
  </si>
  <si>
    <t>Caterpie</t>
  </si>
  <si>
    <t>トランセル</t>
  </si>
  <si>
    <t>Metapod</t>
  </si>
  <si>
    <t>バタフリー</t>
  </si>
  <si>
    <t>Butterfree</t>
  </si>
  <si>
    <t>ピカチュウ</t>
  </si>
  <si>
    <t>Pikachu</t>
  </si>
  <si>
    <t>ライチュウ</t>
  </si>
  <si>
    <t>Raichu</t>
  </si>
  <si>
    <t>ピッピ</t>
  </si>
  <si>
    <t>Clefairy</t>
  </si>
  <si>
    <t>ピクシー</t>
  </si>
  <si>
    <t>Clefable</t>
  </si>
  <si>
    <t>ロコン</t>
  </si>
  <si>
    <t>Vulpix</t>
  </si>
  <si>
    <t>キュウコン</t>
  </si>
  <si>
    <t>Ninetales</t>
  </si>
  <si>
    <t>ナゾノクサ</t>
  </si>
  <si>
    <t>Oddish</t>
  </si>
  <si>
    <t>クサイハナ</t>
  </si>
  <si>
    <t>Gloom</t>
  </si>
  <si>
    <t>ラフレシア</t>
  </si>
  <si>
    <t>Vileplume</t>
  </si>
  <si>
    <t>ディグダ</t>
  </si>
  <si>
    <t>Diglett</t>
  </si>
  <si>
    <t>ダグトリオ</t>
  </si>
  <si>
    <t>Dugtrio</t>
  </si>
  <si>
    <t>ニャース</t>
  </si>
  <si>
    <t>Meowth</t>
  </si>
  <si>
    <t>ペルシアン</t>
  </si>
  <si>
    <t>Persian</t>
  </si>
  <si>
    <t>ガーディ</t>
  </si>
  <si>
    <t>Growlithe</t>
  </si>
  <si>
    <t>ウインディ</t>
  </si>
  <si>
    <t>Arcanine</t>
  </si>
  <si>
    <t>ワンリキー</t>
  </si>
  <si>
    <t>Machop</t>
  </si>
  <si>
    <t>ゴーリキー</t>
  </si>
  <si>
    <t>Machoke</t>
  </si>
  <si>
    <t>カイリキー</t>
  </si>
  <si>
    <t>Machamp</t>
  </si>
  <si>
    <t>ポニータ</t>
  </si>
  <si>
    <t>Ponyta</t>
  </si>
  <si>
    <t>ギャロップ</t>
  </si>
  <si>
    <t>Rapidash</t>
  </si>
  <si>
    <t>カモネギ</t>
  </si>
  <si>
    <t>シェルダー</t>
  </si>
  <si>
    <t>Shellder</t>
  </si>
  <si>
    <t>パルシェン</t>
  </si>
  <si>
    <t>Cloyster</t>
  </si>
  <si>
    <t>ゴース</t>
  </si>
  <si>
    <t>Gastly</t>
  </si>
  <si>
    <t>ゴースト</t>
  </si>
  <si>
    <t>Haunter</t>
  </si>
  <si>
    <t>ゲンガー</t>
  </si>
  <si>
    <t>Gengar</t>
  </si>
  <si>
    <t>イワーク</t>
  </si>
  <si>
    <t>Onix</t>
  </si>
  <si>
    <t>クラブ</t>
  </si>
  <si>
    <t>Krabby</t>
  </si>
  <si>
    <t>キングラー</t>
  </si>
  <si>
    <t>Kingler</t>
  </si>
  <si>
    <t>サワムラー</t>
  </si>
  <si>
    <t>Hitmonlee</t>
  </si>
  <si>
    <t>エビワラー</t>
  </si>
  <si>
    <t>Hitmonchan</t>
  </si>
  <si>
    <t>ドガース</t>
  </si>
  <si>
    <t>Koffing</t>
  </si>
  <si>
    <t>マタドガス</t>
  </si>
  <si>
    <t>Weezing</t>
  </si>
  <si>
    <t>サイホーン</t>
  </si>
  <si>
    <t>Rhyhorn</t>
  </si>
  <si>
    <t>サイドン</t>
  </si>
  <si>
    <t>Rhydon</t>
  </si>
  <si>
    <t>トサキント</t>
  </si>
  <si>
    <t>Goldeen</t>
  </si>
  <si>
    <t>アズマオウ</t>
  </si>
  <si>
    <t>Seaking</t>
  </si>
  <si>
    <t>バリヤード</t>
  </si>
  <si>
    <t>Mr. Mime</t>
  </si>
  <si>
    <t>コイキング</t>
  </si>
  <si>
    <t>Magikarp</t>
  </si>
  <si>
    <t>ギャラドス</t>
  </si>
  <si>
    <t>Gyarados</t>
  </si>
  <si>
    <t>ラプラス</t>
  </si>
  <si>
    <t>Lapras</t>
  </si>
  <si>
    <t>メタモン</t>
  </si>
  <si>
    <t>Ditto</t>
  </si>
  <si>
    <t>イーブイ</t>
  </si>
  <si>
    <t>Eevee</t>
  </si>
  <si>
    <t>シャワーズ</t>
  </si>
  <si>
    <t>Vaporeon</t>
  </si>
  <si>
    <t>サンダース</t>
  </si>
  <si>
    <t>Jolteon</t>
  </si>
  <si>
    <t>ブースター</t>
  </si>
  <si>
    <t>Flareon</t>
  </si>
  <si>
    <t>カビゴン</t>
  </si>
  <si>
    <t>Snorlax</t>
  </si>
  <si>
    <t>ミュウツー</t>
  </si>
  <si>
    <t>Mewtwo</t>
  </si>
  <si>
    <t>ミュウ</t>
  </si>
  <si>
    <t>Mew</t>
  </si>
  <si>
    <t>ホーホー</t>
  </si>
  <si>
    <t>Hoothoot</t>
  </si>
  <si>
    <t>ヨルノズク</t>
  </si>
  <si>
    <t>Noctowl</t>
  </si>
  <si>
    <t>チョンチー</t>
  </si>
  <si>
    <t>Chinchou</t>
  </si>
  <si>
    <t>ランターン</t>
  </si>
  <si>
    <t>Lanturn</t>
  </si>
  <si>
    <t>ピチュー</t>
  </si>
  <si>
    <t>Pichu</t>
  </si>
  <si>
    <t>ピィ</t>
  </si>
  <si>
    <t>Cleffa</t>
  </si>
  <si>
    <t>トゲピー</t>
  </si>
  <si>
    <t>Togepi</t>
  </si>
  <si>
    <t>トゲチック</t>
  </si>
  <si>
    <t>Togetic</t>
  </si>
  <si>
    <t>ネイティ</t>
  </si>
  <si>
    <t>Natu</t>
  </si>
  <si>
    <t>ネイティオ</t>
  </si>
  <si>
    <t>Xatu</t>
  </si>
  <si>
    <t>キレイハナ</t>
  </si>
  <si>
    <t>Bellossom</t>
  </si>
  <si>
    <t>ウソッキー</t>
  </si>
  <si>
    <t>Sudowoodo</t>
  </si>
  <si>
    <t>ウパー</t>
  </si>
  <si>
    <t>Wooper</t>
  </si>
  <si>
    <t>ヌオー</t>
  </si>
  <si>
    <t>Quagsire</t>
  </si>
  <si>
    <t>エーフィ</t>
  </si>
  <si>
    <t>Espeon</t>
  </si>
  <si>
    <t>ブラッキー</t>
  </si>
  <si>
    <t>Umbreon</t>
  </si>
  <si>
    <t>ソーナンス</t>
  </si>
  <si>
    <t>Wobbuffet</t>
  </si>
  <si>
    <t>ハガネール</t>
  </si>
  <si>
    <t>Steelix</t>
  </si>
  <si>
    <t>ハリーセン</t>
  </si>
  <si>
    <t>Qwilfish</t>
  </si>
  <si>
    <t>ツボツボ</t>
  </si>
  <si>
    <t>Shuckle</t>
  </si>
  <si>
    <t>ニューラ</t>
  </si>
  <si>
    <t>Sneasel</t>
  </si>
  <si>
    <t>ウリムー</t>
  </si>
  <si>
    <t>Swinub</t>
  </si>
  <si>
    <t>イノムー</t>
  </si>
  <si>
    <t>Piloswine</t>
  </si>
  <si>
    <t>サニーゴ</t>
  </si>
  <si>
    <t>Corsola</t>
  </si>
  <si>
    <t>テッポウオ</t>
  </si>
  <si>
    <t>Remoraid</t>
  </si>
  <si>
    <t>オクタン</t>
  </si>
  <si>
    <t>Octillery</t>
  </si>
  <si>
    <t>デリバード</t>
  </si>
  <si>
    <t>Delibird</t>
  </si>
  <si>
    <t>マンタイン</t>
  </si>
  <si>
    <t>Mantine</t>
  </si>
  <si>
    <t>バルキー</t>
  </si>
  <si>
    <t>Tyrogue</t>
  </si>
  <si>
    <t>カポエラー</t>
  </si>
  <si>
    <t>Hitmontop</t>
  </si>
  <si>
    <t>ヨーギラス</t>
  </si>
  <si>
    <t>Larvitar</t>
  </si>
  <si>
    <t>サナギラス</t>
  </si>
  <si>
    <t>Pupitar</t>
  </si>
  <si>
    <t>バンギラス</t>
  </si>
  <si>
    <t>Tyranitar</t>
  </si>
  <si>
    <t>セレビィ</t>
  </si>
  <si>
    <t>Celebi</t>
  </si>
  <si>
    <t>ジグザグマ</t>
  </si>
  <si>
    <t>Zigzagoon</t>
  </si>
  <si>
    <t>マッスグマ</t>
  </si>
  <si>
    <t>Linoone</t>
  </si>
  <si>
    <t>ハスボー</t>
  </si>
  <si>
    <t>Lotad</t>
  </si>
  <si>
    <t>ハスブレロ</t>
  </si>
  <si>
    <t>Lombre</t>
  </si>
  <si>
    <t>ルンパッパ</t>
  </si>
  <si>
    <t>Ludicolo</t>
  </si>
  <si>
    <t>タネボー</t>
  </si>
  <si>
    <t>Seedot</t>
  </si>
  <si>
    <t>コノハナ</t>
  </si>
  <si>
    <t>Nuzleaf</t>
  </si>
  <si>
    <t>ダーテング</t>
  </si>
  <si>
    <t>Shiftry</t>
  </si>
  <si>
    <t>キャモメ</t>
  </si>
  <si>
    <t>Wingull</t>
  </si>
  <si>
    <t>ペリッパー</t>
  </si>
  <si>
    <t>Pelipper</t>
  </si>
  <si>
    <t>ラルトス</t>
  </si>
  <si>
    <t>Ralts</t>
  </si>
  <si>
    <t>キルリア</t>
  </si>
  <si>
    <t>Kirlia</t>
  </si>
  <si>
    <t>サーナイト</t>
  </si>
  <si>
    <t>Gardevoir</t>
  </si>
  <si>
    <t>ツチニン</t>
  </si>
  <si>
    <t>Nincada</t>
  </si>
  <si>
    <t>テッカニン</t>
  </si>
  <si>
    <t>Ninjask</t>
  </si>
  <si>
    <t>ヌケニン</t>
  </si>
  <si>
    <t>Shedinja</t>
  </si>
  <si>
    <t>ヤミラミ</t>
  </si>
  <si>
    <t>Sableye</t>
  </si>
  <si>
    <t>クチート</t>
  </si>
  <si>
    <t>Mawile</t>
  </si>
  <si>
    <t>ラクライ</t>
  </si>
  <si>
    <t>Electrike</t>
  </si>
  <si>
    <t>ライボルト</t>
  </si>
  <si>
    <t>Manectric</t>
  </si>
  <si>
    <t>ロゼリア</t>
  </si>
  <si>
    <t>Roselia</t>
  </si>
  <si>
    <t>ホエルコ</t>
  </si>
  <si>
    <t>Wailmer</t>
  </si>
  <si>
    <t>ホエルオー</t>
  </si>
  <si>
    <t>Wailord</t>
  </si>
  <si>
    <t>コータス</t>
  </si>
  <si>
    <t>Torkoal</t>
  </si>
  <si>
    <t>ナックラー</t>
  </si>
  <si>
    <t>Trapinch</t>
  </si>
  <si>
    <t>ビブラーバ</t>
  </si>
  <si>
    <t>Vibrava</t>
  </si>
  <si>
    <t>フライゴン</t>
  </si>
  <si>
    <t>Flygon</t>
  </si>
  <si>
    <t>ルナトーン</t>
  </si>
  <si>
    <t>Lunatone</t>
  </si>
  <si>
    <t>ソルロック</t>
  </si>
  <si>
    <t>Solrock</t>
  </si>
  <si>
    <t>ドジョッチ</t>
  </si>
  <si>
    <t>Barboach</t>
  </si>
  <si>
    <t>ナマズン</t>
  </si>
  <si>
    <t>Whiscash</t>
  </si>
  <si>
    <t>ヘイガニ</t>
  </si>
  <si>
    <t>Corphish</t>
  </si>
  <si>
    <t>シザリガー</t>
  </si>
  <si>
    <t>Crawdaunt</t>
  </si>
  <si>
    <t>ヤジロン</t>
  </si>
  <si>
    <t>Baltoy</t>
  </si>
  <si>
    <t>ネンドール</t>
  </si>
  <si>
    <t>Claydol</t>
  </si>
  <si>
    <t>ヒンバス</t>
  </si>
  <si>
    <t>Feebas</t>
  </si>
  <si>
    <t>ミロカロス</t>
  </si>
  <si>
    <t>Milotic</t>
  </si>
  <si>
    <t>ヨマワル</t>
  </si>
  <si>
    <t>Duskull</t>
  </si>
  <si>
    <t>サマヨール</t>
  </si>
  <si>
    <t>Dusclops</t>
  </si>
  <si>
    <t>ソーナノ</t>
  </si>
  <si>
    <t>Wynaut</t>
  </si>
  <si>
    <t>ユキワラシ</t>
  </si>
  <si>
    <t>Snorunt</t>
  </si>
  <si>
    <t>オニゴーリ</t>
  </si>
  <si>
    <t>Glalie</t>
  </si>
  <si>
    <t>ジラーチ</t>
  </si>
  <si>
    <t>Jirachi</t>
  </si>
  <si>
    <t>スボミー</t>
  </si>
  <si>
    <t>Budew</t>
  </si>
  <si>
    <t>ロズレイド</t>
  </si>
  <si>
    <t>Roserade</t>
  </si>
  <si>
    <t>ミツハニー</t>
  </si>
  <si>
    <t>Combee</t>
  </si>
  <si>
    <t>ビークイン</t>
  </si>
  <si>
    <t>Vespiquen</t>
  </si>
  <si>
    <t>チェリンボ</t>
  </si>
  <si>
    <t>Cherubi</t>
  </si>
  <si>
    <t>チェリム</t>
  </si>
  <si>
    <t>Cherrim</t>
  </si>
  <si>
    <t>カラナクシ</t>
  </si>
  <si>
    <t>Shellos</t>
  </si>
  <si>
    <t>トリトドン</t>
  </si>
  <si>
    <t>Gastrodon</t>
  </si>
  <si>
    <t>フワンテ</t>
  </si>
  <si>
    <t>Drifloon</t>
  </si>
  <si>
    <t>フワライド</t>
  </si>
  <si>
    <t>Drifblim</t>
  </si>
  <si>
    <t>スカンプー</t>
  </si>
  <si>
    <t>Stunky</t>
  </si>
  <si>
    <t>スカタンク</t>
  </si>
  <si>
    <t>Skuntank</t>
  </si>
  <si>
    <t>ドーミラー</t>
  </si>
  <si>
    <t>Bronzor</t>
  </si>
  <si>
    <t>ドータクン</t>
  </si>
  <si>
    <t>Bronzong</t>
  </si>
  <si>
    <t>ウソハチ</t>
  </si>
  <si>
    <t>Bonsly</t>
  </si>
  <si>
    <t>マネネ</t>
  </si>
  <si>
    <t>Mime Jr.</t>
  </si>
  <si>
    <t>ゴンベ</t>
  </si>
  <si>
    <t>Munchlax</t>
  </si>
  <si>
    <t>リオル</t>
  </si>
  <si>
    <t>Riolu</t>
  </si>
  <si>
    <t>ルカリオ</t>
  </si>
  <si>
    <t>Lucario</t>
  </si>
  <si>
    <t>ヒポポタス</t>
  </si>
  <si>
    <t>Hippopotas</t>
  </si>
  <si>
    <t>カバルドン</t>
  </si>
  <si>
    <t>Hippowdon</t>
  </si>
  <si>
    <t>スコルピ</t>
  </si>
  <si>
    <t>Skorupi</t>
  </si>
  <si>
    <t>ドラピオン</t>
  </si>
  <si>
    <t>Drapion</t>
  </si>
  <si>
    <t>グレッグル</t>
  </si>
  <si>
    <t>Croagunk</t>
  </si>
  <si>
    <t>ドクロッグ</t>
  </si>
  <si>
    <t>Toxicroak</t>
  </si>
  <si>
    <t>タマンタ</t>
  </si>
  <si>
    <t>Mantyke</t>
  </si>
  <si>
    <t>ユキカブリ</t>
  </si>
  <si>
    <t>Snover</t>
  </si>
  <si>
    <t>ユキノオー</t>
  </si>
  <si>
    <t>Abomasnow</t>
  </si>
  <si>
    <t>マニューラ</t>
  </si>
  <si>
    <t>Weavile</t>
  </si>
  <si>
    <t>ドサイドン</t>
  </si>
  <si>
    <t>Rhyperior</t>
  </si>
  <si>
    <t>トゲキッス</t>
  </si>
  <si>
    <t>Togekiss</t>
  </si>
  <si>
    <t>リーフィア</t>
  </si>
  <si>
    <t>Leafeon</t>
  </si>
  <si>
    <t>グレイシア</t>
  </si>
  <si>
    <t>Glaceon</t>
  </si>
  <si>
    <t>マンムー</t>
  </si>
  <si>
    <t>Mamoswine</t>
  </si>
  <si>
    <t>エルレイド</t>
  </si>
  <si>
    <t>Gallade</t>
  </si>
  <si>
    <t>ヨノワール</t>
  </si>
  <si>
    <t>Dusknoir</t>
  </si>
  <si>
    <t>ユキメノコ</t>
  </si>
  <si>
    <t>Froslass</t>
  </si>
  <si>
    <t>ロトム</t>
  </si>
  <si>
    <t>Rotom</t>
  </si>
  <si>
    <t>チョロネコ</t>
  </si>
  <si>
    <t>Purrloin</t>
  </si>
  <si>
    <t>レパルダス</t>
  </si>
  <si>
    <t>Liepard</t>
  </si>
  <si>
    <t>ムンナ</t>
  </si>
  <si>
    <t>Munna</t>
  </si>
  <si>
    <t>ムシャーナ</t>
  </si>
  <si>
    <t>Musharna</t>
  </si>
  <si>
    <t>マメパト</t>
  </si>
  <si>
    <t>Pidove</t>
  </si>
  <si>
    <t>ハトーボー</t>
  </si>
  <si>
    <t>Tranquill</t>
  </si>
  <si>
    <t>ケンホロウ</t>
  </si>
  <si>
    <t>Unfezant</t>
  </si>
  <si>
    <t>ダンゴロ</t>
  </si>
  <si>
    <t>Roggenrola</t>
  </si>
  <si>
    <t>ガントル</t>
  </si>
  <si>
    <t>Boldore</t>
  </si>
  <si>
    <t>ギガイアス</t>
  </si>
  <si>
    <t>Gigalith</t>
  </si>
  <si>
    <t>コロモリ</t>
  </si>
  <si>
    <t>Woobat</t>
  </si>
  <si>
    <t>ココロモリ</t>
  </si>
  <si>
    <t>Swoobat</t>
  </si>
  <si>
    <t>モグリュー</t>
  </si>
  <si>
    <t>Drilbur</t>
  </si>
  <si>
    <t>ドリュウズ</t>
  </si>
  <si>
    <t>Excadrill</t>
  </si>
  <si>
    <t>ドッコラー</t>
  </si>
  <si>
    <t>Timburr</t>
  </si>
  <si>
    <t>ドテッコツ</t>
  </si>
  <si>
    <t>Gurdurr</t>
  </si>
  <si>
    <t>ローブシン</t>
  </si>
  <si>
    <t>Conkeldurr</t>
  </si>
  <si>
    <t>オタマロ</t>
  </si>
  <si>
    <t>Tympole</t>
  </si>
  <si>
    <t>ガマガル</t>
  </si>
  <si>
    <t>Palpitoad</t>
  </si>
  <si>
    <t>ガマゲロゲ</t>
  </si>
  <si>
    <t>Seismitoad</t>
  </si>
  <si>
    <t>ナゲキ</t>
  </si>
  <si>
    <t>Throh</t>
  </si>
  <si>
    <t>ダゲキ</t>
  </si>
  <si>
    <t>Sawk</t>
  </si>
  <si>
    <t>モンメン</t>
  </si>
  <si>
    <t>Cottonee</t>
  </si>
  <si>
    <t>エルフーン</t>
  </si>
  <si>
    <t>Whimsicott</t>
  </si>
  <si>
    <t>バスラオ</t>
  </si>
  <si>
    <t>Basculin</t>
  </si>
  <si>
    <t>ダルマッカ</t>
  </si>
  <si>
    <t>Darumaka</t>
  </si>
  <si>
    <t>ヒヒダルマ</t>
  </si>
  <si>
    <t>Darmanitan</t>
  </si>
  <si>
    <t>マラカッチ</t>
  </si>
  <si>
    <t>Maractus</t>
  </si>
  <si>
    <t>イシズマイ</t>
  </si>
  <si>
    <t>Dwebble</t>
  </si>
  <si>
    <t>イワパレス</t>
  </si>
  <si>
    <t>Crustle</t>
  </si>
  <si>
    <t>ズルッグ</t>
  </si>
  <si>
    <t>Scraggy</t>
  </si>
  <si>
    <t>ズルズキン</t>
  </si>
  <si>
    <t>Scrafty</t>
  </si>
  <si>
    <t>シンボラー</t>
  </si>
  <si>
    <t>Sigilyph</t>
  </si>
  <si>
    <t>デスマス</t>
  </si>
  <si>
    <t>Yamask</t>
  </si>
  <si>
    <t>デスカーン</t>
  </si>
  <si>
    <t>Cofagrigus</t>
  </si>
  <si>
    <t>ヤブクロン</t>
  </si>
  <si>
    <t>Trubbish</t>
  </si>
  <si>
    <t>ダストダス</t>
  </si>
  <si>
    <t>Garbodor</t>
  </si>
  <si>
    <t>チラーミィ</t>
  </si>
  <si>
    <t>Minccino</t>
  </si>
  <si>
    <t>チラチーノ</t>
  </si>
  <si>
    <t>Cinccino</t>
  </si>
  <si>
    <t>ゴチム</t>
  </si>
  <si>
    <t>Gothita</t>
  </si>
  <si>
    <t>ゴチミル</t>
  </si>
  <si>
    <t>Gothorita</t>
  </si>
  <si>
    <t>ゴチルゼル</t>
  </si>
  <si>
    <t>Gothitelle</t>
  </si>
  <si>
    <t>ユニラン</t>
  </si>
  <si>
    <t>Solosis</t>
  </si>
  <si>
    <t>ダブラン</t>
  </si>
  <si>
    <t>Duosion</t>
  </si>
  <si>
    <t>ランクルス</t>
  </si>
  <si>
    <t>Reuniclus</t>
  </si>
  <si>
    <t>バニプッチ</t>
  </si>
  <si>
    <t>Vanillite</t>
  </si>
  <si>
    <t>バニリッチ</t>
  </si>
  <si>
    <t>Vanillish</t>
  </si>
  <si>
    <t>バイバニラ</t>
  </si>
  <si>
    <t>Vanilluxe</t>
  </si>
  <si>
    <t>カブルモ</t>
  </si>
  <si>
    <t>Karrablast</t>
  </si>
  <si>
    <t>シュバルゴ</t>
  </si>
  <si>
    <t>Escavalier</t>
  </si>
  <si>
    <t>プルリル</t>
  </si>
  <si>
    <t>Frillish</t>
  </si>
  <si>
    <t>ブルンゲル</t>
  </si>
  <si>
    <t>Jellicent</t>
  </si>
  <si>
    <t>バチュル</t>
  </si>
  <si>
    <t>Joltik</t>
  </si>
  <si>
    <t>デンチュラ</t>
  </si>
  <si>
    <t>Galvantula</t>
  </si>
  <si>
    <t>テッシード</t>
  </si>
  <si>
    <t>Ferroseed</t>
  </si>
  <si>
    <t>ナットレイ</t>
  </si>
  <si>
    <t>Ferrothorn</t>
  </si>
  <si>
    <t>ギアル</t>
  </si>
  <si>
    <t>Klink</t>
  </si>
  <si>
    <t>ギギアル</t>
  </si>
  <si>
    <t>Klang</t>
  </si>
  <si>
    <t>ギギギアル</t>
  </si>
  <si>
    <t>Klinklang</t>
  </si>
  <si>
    <t>リグレー</t>
  </si>
  <si>
    <t>Elgyem</t>
  </si>
  <si>
    <t>オーベム</t>
  </si>
  <si>
    <t>Beheeyem</t>
  </si>
  <si>
    <t>ヒトモシ</t>
  </si>
  <si>
    <t>Litwick</t>
  </si>
  <si>
    <t>ランプラー</t>
  </si>
  <si>
    <t>Lampent</t>
  </si>
  <si>
    <t>シャンデラ</t>
  </si>
  <si>
    <t>Chandelure</t>
  </si>
  <si>
    <t>キバゴ</t>
  </si>
  <si>
    <t>Axew</t>
  </si>
  <si>
    <t>オノンド</t>
  </si>
  <si>
    <t>Fraxure</t>
  </si>
  <si>
    <t>オノノクス</t>
  </si>
  <si>
    <t>Haxorus</t>
  </si>
  <si>
    <t>クマシュン</t>
  </si>
  <si>
    <t>Cubchoo</t>
  </si>
  <si>
    <t>ツンベアー</t>
  </si>
  <si>
    <t>Beartic</t>
  </si>
  <si>
    <t>チョボマキ</t>
  </si>
  <si>
    <t>Shelmet</t>
  </si>
  <si>
    <t>アギルダー</t>
  </si>
  <si>
    <t>Accelgor</t>
  </si>
  <si>
    <t>マッギョ</t>
  </si>
  <si>
    <t>Stunfisk</t>
  </si>
  <si>
    <t>ゴビット</t>
  </si>
  <si>
    <t>Golett</t>
  </si>
  <si>
    <t>ゴルーグ</t>
  </si>
  <si>
    <t>Golurk</t>
  </si>
  <si>
    <t>コマタナ</t>
  </si>
  <si>
    <t>Pawniard</t>
  </si>
  <si>
    <t>キリキザン</t>
  </si>
  <si>
    <t>Bisharp</t>
  </si>
  <si>
    <t>ワシボン</t>
  </si>
  <si>
    <t>Rufflet</t>
  </si>
  <si>
    <t>ウォーグル</t>
  </si>
  <si>
    <t>Braviary</t>
  </si>
  <si>
    <t>バルチャイ</t>
  </si>
  <si>
    <t>Vullaby</t>
  </si>
  <si>
    <t>バルジーナ</t>
  </si>
  <si>
    <t>Mandibuzz</t>
  </si>
  <si>
    <t>クイタラン</t>
  </si>
  <si>
    <t>Heatmor</t>
  </si>
  <si>
    <t>アイアント</t>
  </si>
  <si>
    <t>Durant</t>
  </si>
  <si>
    <t>モノズ</t>
  </si>
  <si>
    <t>Deino</t>
  </si>
  <si>
    <t>ジヘッド</t>
  </si>
  <si>
    <t>Zweilous</t>
  </si>
  <si>
    <t>サザンドラ</t>
  </si>
  <si>
    <t>Hydreigon</t>
  </si>
  <si>
    <t>コバルオン</t>
  </si>
  <si>
    <t>Cobalion</t>
  </si>
  <si>
    <t>テラキオン</t>
  </si>
  <si>
    <t>Terrakion</t>
  </si>
  <si>
    <t>ビリジオン</t>
  </si>
  <si>
    <t>Virizion</t>
  </si>
  <si>
    <t>レシラム</t>
  </si>
  <si>
    <t>Reshiram</t>
  </si>
  <si>
    <t>ゼクロム</t>
  </si>
  <si>
    <t>Zekrom</t>
  </si>
  <si>
    <t>キュレム</t>
  </si>
  <si>
    <t>Kyurem</t>
  </si>
  <si>
    <t>ケルディオ</t>
  </si>
  <si>
    <t>Keldeo</t>
  </si>
  <si>
    <t>ホルビー</t>
  </si>
  <si>
    <t>Bunnelby</t>
  </si>
  <si>
    <t>ホルード</t>
  </si>
  <si>
    <t>Diggersby</t>
  </si>
  <si>
    <t>ヤンチャム</t>
  </si>
  <si>
    <t>Pancham</t>
  </si>
  <si>
    <t>ゴロンダ</t>
  </si>
  <si>
    <t>Pangoro</t>
  </si>
  <si>
    <t>ニャスパー</t>
  </si>
  <si>
    <t>Espurr</t>
  </si>
  <si>
    <t>ニャオニクス</t>
  </si>
  <si>
    <t>Meowstic</t>
  </si>
  <si>
    <t>ヒトツキ</t>
  </si>
  <si>
    <t>Honedge</t>
  </si>
  <si>
    <t>ニダンギル</t>
  </si>
  <si>
    <t>Doublade</t>
  </si>
  <si>
    <t>ギルガルド</t>
  </si>
  <si>
    <t>Aegislash</t>
  </si>
  <si>
    <t>シュシュプ</t>
  </si>
  <si>
    <t>Spritzee</t>
  </si>
  <si>
    <t>フレフワン</t>
  </si>
  <si>
    <t>Aromatisse</t>
  </si>
  <si>
    <t>ペロッパフ</t>
  </si>
  <si>
    <t>Swirlix</t>
  </si>
  <si>
    <t>ペロリーム</t>
  </si>
  <si>
    <t>Slurpuff</t>
  </si>
  <si>
    <t>マーイーカ</t>
  </si>
  <si>
    <t>Inkay</t>
  </si>
  <si>
    <t>カラマネロ</t>
  </si>
  <si>
    <t>Malamar</t>
  </si>
  <si>
    <t>カメテテ</t>
  </si>
  <si>
    <t>Binacle</t>
  </si>
  <si>
    <t>ガメノデス</t>
  </si>
  <si>
    <t>Barbaracle</t>
  </si>
  <si>
    <t>エリキテル</t>
  </si>
  <si>
    <t>Helioptile</t>
  </si>
  <si>
    <t>エレザード</t>
  </si>
  <si>
    <t>Heliolisk</t>
  </si>
  <si>
    <t>ニンフィア</t>
  </si>
  <si>
    <t>Sylveon</t>
  </si>
  <si>
    <t>ルチャブル</t>
  </si>
  <si>
    <t>Hawlucha</t>
  </si>
  <si>
    <t>ヌメラ</t>
  </si>
  <si>
    <t>Goomy</t>
  </si>
  <si>
    <t>ヌメイル</t>
  </si>
  <si>
    <t>Sliggoo</t>
  </si>
  <si>
    <t>ヌメルゴン</t>
  </si>
  <si>
    <t>Goodra</t>
  </si>
  <si>
    <t>ボクレー</t>
  </si>
  <si>
    <t>Phantump</t>
  </si>
  <si>
    <t>オーロット</t>
  </si>
  <si>
    <t>Trevenant</t>
  </si>
  <si>
    <t>バケッチャ</t>
  </si>
  <si>
    <t>Pumpkaboo</t>
  </si>
  <si>
    <t>パンプジン</t>
  </si>
  <si>
    <t>Gourgeist</t>
  </si>
  <si>
    <t>カチコール</t>
  </si>
  <si>
    <t>Bergmite</t>
  </si>
  <si>
    <t>クレベース</t>
  </si>
  <si>
    <t>Avalugg</t>
  </si>
  <si>
    <t>オンバット</t>
  </si>
  <si>
    <t>Noibat</t>
  </si>
  <si>
    <t>オンバーン</t>
  </si>
  <si>
    <t>Noivern</t>
  </si>
  <si>
    <t>モクロー</t>
  </si>
  <si>
    <t>Rowlet</t>
  </si>
  <si>
    <t>フクスロー</t>
  </si>
  <si>
    <t>Dartrix</t>
  </si>
  <si>
    <t>ジュナイパー</t>
  </si>
  <si>
    <t>Decidueye</t>
  </si>
  <si>
    <t>ニャビー</t>
  </si>
  <si>
    <t>Litten</t>
  </si>
  <si>
    <t>ニャヒート</t>
  </si>
  <si>
    <t>Torracat</t>
  </si>
  <si>
    <t>ガオガエン</t>
  </si>
  <si>
    <t>Incineroar</t>
  </si>
  <si>
    <t>アシマリ</t>
  </si>
  <si>
    <t>Popplio</t>
  </si>
  <si>
    <t>オシャマリ</t>
  </si>
  <si>
    <t>Brionne</t>
  </si>
  <si>
    <t>アシレーヌ</t>
  </si>
  <si>
    <t>Primarina</t>
  </si>
  <si>
    <t>アゴジムシ</t>
  </si>
  <si>
    <t>Grubbin</t>
  </si>
  <si>
    <t>デンヂムシ</t>
  </si>
  <si>
    <t>Charjabug</t>
  </si>
  <si>
    <t>クワガノン</t>
  </si>
  <si>
    <t>Vikavolt</t>
  </si>
  <si>
    <t>アブリー</t>
  </si>
  <si>
    <t>Cutiefly</t>
  </si>
  <si>
    <t>アブリボン</t>
  </si>
  <si>
    <t>Ribombee</t>
  </si>
  <si>
    <t>ヨワシ</t>
  </si>
  <si>
    <t>Wishiwashi</t>
  </si>
  <si>
    <t>ヒドイデ</t>
  </si>
  <si>
    <t>Mareanie</t>
  </si>
  <si>
    <t>ドヒドイデ</t>
  </si>
  <si>
    <t>Toxapex</t>
  </si>
  <si>
    <t>ドロバンコ</t>
  </si>
  <si>
    <t>Mudbray</t>
  </si>
  <si>
    <t>バンバドロ</t>
  </si>
  <si>
    <t>Mudsdale</t>
  </si>
  <si>
    <t>シズクモ</t>
  </si>
  <si>
    <t>Dewpider</t>
  </si>
  <si>
    <t>オニシズクモ</t>
  </si>
  <si>
    <t>Araquanid</t>
  </si>
  <si>
    <t>ネマシュ</t>
  </si>
  <si>
    <t>Morelull</t>
  </si>
  <si>
    <t>マシェード</t>
  </si>
  <si>
    <t>Shiinotic</t>
  </si>
  <si>
    <t>ヤトウモリ</t>
  </si>
  <si>
    <t>Salandit</t>
  </si>
  <si>
    <t>エンニュート</t>
  </si>
  <si>
    <t>Salazzle</t>
  </si>
  <si>
    <t>ヌイコグマ</t>
  </si>
  <si>
    <t>Stufful</t>
  </si>
  <si>
    <t>キテルグマ</t>
  </si>
  <si>
    <t>Bewear</t>
  </si>
  <si>
    <t>アマカジ</t>
  </si>
  <si>
    <t>Bounsweet</t>
  </si>
  <si>
    <t>アママイコ</t>
  </si>
  <si>
    <t>Steenee</t>
  </si>
  <si>
    <t>アマージョ</t>
  </si>
  <si>
    <t>Tsareena</t>
  </si>
  <si>
    <t>ヤレユータン</t>
  </si>
  <si>
    <t>Oranguru</t>
  </si>
  <si>
    <t>ナゲツケサル</t>
  </si>
  <si>
    <t>Passimian</t>
  </si>
  <si>
    <t>コソクムシ</t>
  </si>
  <si>
    <t>Wimpod</t>
  </si>
  <si>
    <t>グソクムシャ</t>
  </si>
  <si>
    <t>Golisopod</t>
  </si>
  <si>
    <t>ナマコブシ</t>
  </si>
  <si>
    <t>Pyukumuku</t>
  </si>
  <si>
    <t>タイプ：ヌル</t>
  </si>
  <si>
    <t>Type: Null</t>
  </si>
  <si>
    <t>シルヴァディ</t>
  </si>
  <si>
    <t>Silvally</t>
  </si>
  <si>
    <t>バクガメス</t>
  </si>
  <si>
    <t>Turtonator</t>
  </si>
  <si>
    <t>トゲデマル</t>
  </si>
  <si>
    <t>Togedemaru</t>
  </si>
  <si>
    <t>ミミッキュ</t>
  </si>
  <si>
    <t>Mimikyu</t>
  </si>
  <si>
    <t>ジジーロン</t>
  </si>
  <si>
    <t>Drampa</t>
  </si>
  <si>
    <t>ダダリン</t>
  </si>
  <si>
    <t>Dhelmise</t>
  </si>
  <si>
    <t>ジャラコ</t>
  </si>
  <si>
    <t>Jangmo-o</t>
  </si>
  <si>
    <t>ジャランゴ</t>
  </si>
  <si>
    <t>Hakamo-o</t>
  </si>
  <si>
    <t>ジャラランガ</t>
  </si>
  <si>
    <t>Kommo-o</t>
  </si>
  <si>
    <t>コスモッグ</t>
  </si>
  <si>
    <t>Cosmog</t>
  </si>
  <si>
    <t>コスモウム</t>
  </si>
  <si>
    <t>Cosmoem</t>
  </si>
  <si>
    <t>ソルガレオ</t>
  </si>
  <si>
    <t>Solgaleo</t>
  </si>
  <si>
    <t>ルナアーラ</t>
  </si>
  <si>
    <t>Lunala</t>
  </si>
  <si>
    <t>ネクロズマ</t>
  </si>
  <si>
    <t>Necrozma</t>
  </si>
  <si>
    <t>マーシャドー</t>
  </si>
  <si>
    <t>Marshadow</t>
  </si>
  <si>
    <t>习得方式</t>
    <phoneticPr fontId="10" type="noConversion"/>
  </si>
  <si>
    <t>技能名</t>
    <phoneticPr fontId="10" type="noConversion"/>
  </si>
  <si>
    <t>属性</t>
    <phoneticPr fontId="10" type="noConversion"/>
  </si>
  <si>
    <t>类别</t>
    <phoneticPr fontId="10" type="noConversion"/>
  </si>
  <si>
    <t>威力</t>
    <phoneticPr fontId="10" type="noConversion"/>
  </si>
  <si>
    <r>
      <t>P</t>
    </r>
    <r>
      <rPr>
        <sz val="11"/>
        <color theme="1"/>
        <rFont val="微软雅黑"/>
        <family val="2"/>
        <charset val="134"/>
      </rPr>
      <t>P</t>
    </r>
    <phoneticPr fontId="10" type="noConversion"/>
  </si>
  <si>
    <t>命中</t>
    <phoneticPr fontId="10" type="noConversion"/>
  </si>
  <si>
    <t>描述</t>
    <phoneticPr fontId="10" type="noConversion"/>
  </si>
  <si>
    <r>
      <t>N</t>
    </r>
    <r>
      <rPr>
        <sz val="11"/>
        <color theme="1"/>
        <rFont val="微软雅黑"/>
        <family val="2"/>
        <charset val="134"/>
      </rPr>
      <t>o.</t>
    </r>
    <phoneticPr fontId="10" type="noConversion"/>
  </si>
  <si>
    <t>精灵图鉴：</t>
    <phoneticPr fontId="10" type="noConversion"/>
  </si>
  <si>
    <t>技能图鉴：</t>
    <phoneticPr fontId="10" type="noConversion"/>
  </si>
  <si>
    <r>
      <t>6</t>
    </r>
    <r>
      <rPr>
        <sz val="11"/>
        <rFont val="微软雅黑"/>
        <family val="2"/>
        <charset val="134"/>
      </rPr>
      <t>V</t>
    </r>
    <phoneticPr fontId="12" type="noConversion"/>
  </si>
  <si>
    <r>
      <t>6*</t>
    </r>
    <r>
      <rPr>
        <sz val="11"/>
        <color theme="1"/>
        <rFont val="微软雅黑"/>
        <family val="2"/>
        <charset val="134"/>
      </rPr>
      <t>0</t>
    </r>
    <phoneticPr fontId="12" type="noConversion"/>
  </si>
  <si>
    <t>合计</t>
    <phoneticPr fontId="10" type="noConversion"/>
  </si>
  <si>
    <t>中文名</t>
    <phoneticPr fontId="16" type="noConversion"/>
  </si>
  <si>
    <t>捷拉奥拉</t>
  </si>
  <si>
    <t>自编号</t>
    <phoneticPr fontId="16" type="noConversion"/>
  </si>
  <si>
    <t>脑核之力</t>
  </si>
  <si>
    <t>ゼラオラ</t>
  </si>
  <si>
    <t>Zeraora</t>
  </si>
  <si>
    <t>Neuroforce</t>
  </si>
  <si>
    <t>ブレインフォース</t>
  </si>
  <si>
    <t>获得努力</t>
  </si>
  <si>
    <t>1C</t>
  </si>
  <si>
    <t>性别比</t>
  </si>
  <si>
    <t>♂7♀1</t>
  </si>
  <si>
    <t>身高</t>
  </si>
  <si>
    <t>体重</t>
  </si>
  <si>
    <t>0.7m</t>
  </si>
  <si>
    <t>6.9kg</t>
  </si>
  <si>
    <t>技能描述</t>
  </si>
  <si>
    <t>巨人卫士・阿罗拉</t>
  </si>
  <si>
    <t>Mind Blown</t>
  </si>
  <si>
    <t>惊爆大头</t>
  </si>
  <si>
    <t>让自己的头爆炸，来攻击周围的一切。自己也会受到伤害。</t>
  </si>
  <si>
    <t>Plasma Fists</t>
  </si>
  <si>
    <t>等离子闪电拳</t>
  </si>
  <si>
    <t>用覆盖着电流的拳头进行攻击。使一般属性的招式变成电属性。</t>
  </si>
  <si>
    <t>Photon Geyser</t>
  </si>
  <si>
    <t>光子喷涌</t>
  </si>
  <si>
    <t>用光柱来进行攻击。比较自己的攻击和特攻，用数值相对较高的一项给予对方伤害。</t>
  </si>
  <si>
    <t>焚天灭世炽光爆</t>
  </si>
  <si>
    <t>日光回旋下苍穹</t>
  </si>
  <si>
    <t>月华飞溅落灵霄</t>
  </si>
  <si>
    <t>亲密无间大乱揍</t>
  </si>
  <si>
    <t>狼啸石牙飓风暴</t>
  </si>
  <si>
    <t>炽魂热舞烈音爆</t>
  </si>
  <si>
    <t>Lv-1</t>
  </si>
  <si>
    <t>Lv-3</t>
  </si>
  <si>
    <t>Lv-7</t>
  </si>
  <si>
    <t>Lv-9</t>
  </si>
  <si>
    <t>Lv-15</t>
  </si>
  <si>
    <t>Lv-19</t>
  </si>
  <si>
    <t>Lv-21</t>
  </si>
  <si>
    <t>Lv-25</t>
  </si>
  <si>
    <t>Lv-27</t>
  </si>
  <si>
    <t>Lv-31</t>
  </si>
  <si>
    <t>Lv-33</t>
  </si>
  <si>
    <t>Lv-37</t>
  </si>
  <si>
    <t>Lv-20</t>
  </si>
  <si>
    <t>Lv-23</t>
  </si>
  <si>
    <t>Lv-28</t>
  </si>
  <si>
    <t>Lv-36</t>
  </si>
  <si>
    <t>Lv-39</t>
  </si>
  <si>
    <t>Lv-44</t>
  </si>
  <si>
    <t>Lv-0</t>
  </si>
  <si>
    <t>Lv-45</t>
  </si>
  <si>
    <t>Lv-50</t>
  </si>
  <si>
    <t>Lv-53</t>
  </si>
  <si>
    <t>Lv-10</t>
  </si>
  <si>
    <t>Lv-16</t>
  </si>
  <si>
    <t>Lv-34</t>
  </si>
  <si>
    <t>Lv-43</t>
  </si>
  <si>
    <t>Lv-46</t>
  </si>
  <si>
    <t>Lv-17</t>
  </si>
  <si>
    <t>Lv-32</t>
  </si>
  <si>
    <t>Lv-54</t>
  </si>
  <si>
    <t>Lv-41</t>
  </si>
  <si>
    <t>Lv-47</t>
  </si>
  <si>
    <t>Lv-56</t>
  </si>
  <si>
    <t>Lv-62</t>
  </si>
  <si>
    <t>Lv-71</t>
  </si>
  <si>
    <t>Lv-77</t>
  </si>
  <si>
    <t>Lv-4</t>
  </si>
  <si>
    <t>Lv-22</t>
  </si>
  <si>
    <t>Lv-40</t>
  </si>
  <si>
    <t>Lv-29</t>
  </si>
  <si>
    <t>Lv-49</t>
  </si>
  <si>
    <t>Lv-60</t>
  </si>
  <si>
    <t>Lv-11</t>
  </si>
  <si>
    <t>Lv-35</t>
  </si>
  <si>
    <t>Lv-14</t>
  </si>
  <si>
    <t>Lv-26</t>
  </si>
  <si>
    <t>Lv-38</t>
  </si>
  <si>
    <t>Lv-5</t>
  </si>
  <si>
    <t>Lv-42</t>
  </si>
  <si>
    <t>Lv-52</t>
  </si>
  <si>
    <t>Lv-57</t>
  </si>
  <si>
    <t>Lv-68</t>
  </si>
  <si>
    <t>Lv-24</t>
  </si>
  <si>
    <t>Lv-8</t>
  </si>
  <si>
    <t>Lv-18</t>
  </si>
  <si>
    <t>Lv-12</t>
  </si>
  <si>
    <t>Lv-48</t>
  </si>
  <si>
    <t>Lv-51</t>
  </si>
  <si>
    <t>Lv-63</t>
  </si>
  <si>
    <t>Lv-58</t>
  </si>
  <si>
    <t>Lv-30</t>
  </si>
  <si>
    <t>Lv-55</t>
  </si>
  <si>
    <t>Lv-59</t>
  </si>
  <si>
    <t>Lv-6</t>
  </si>
  <si>
    <t>Lv-66</t>
  </si>
  <si>
    <t>Lv-61</t>
  </si>
  <si>
    <t>Lv-65</t>
  </si>
  <si>
    <t>Lv-67</t>
  </si>
  <si>
    <t>Lv-75</t>
  </si>
  <si>
    <t>Lv-72</t>
  </si>
  <si>
    <t>Lv-81</t>
  </si>
  <si>
    <t>Lv-64</t>
  </si>
  <si>
    <t>Lv-78</t>
  </si>
  <si>
    <t>Lv-99</t>
  </si>
  <si>
    <t>Lv-70</t>
  </si>
  <si>
    <t>Lv-100</t>
  </si>
  <si>
    <t>Lv-80</t>
  </si>
  <si>
    <t>Lv-90</t>
  </si>
  <si>
    <t>Lv-76</t>
  </si>
  <si>
    <t>Lv-91</t>
  </si>
  <si>
    <t>Lv-88</t>
  </si>
  <si>
    <t>Lv-96</t>
  </si>
  <si>
    <t>Lv-84</t>
  </si>
  <si>
    <t>F-1</t>
  </si>
  <si>
    <t>F-2</t>
  </si>
  <si>
    <t>F-3</t>
  </si>
  <si>
    <t>F-4</t>
  </si>
  <si>
    <t>F-5</t>
  </si>
  <si>
    <t>F-6</t>
  </si>
  <si>
    <t>皮卡丘（无印帽）</t>
  </si>
  <si>
    <t>皮卡丘（丰源帽）</t>
  </si>
  <si>
    <t>皮卡丘（神奥帽）</t>
  </si>
  <si>
    <t>皮卡丘（合众帽）</t>
  </si>
  <si>
    <t>皮卡丘（卡洛斯帽）</t>
  </si>
  <si>
    <t>皮卡丘（阿罗拉帽）</t>
  </si>
  <si>
    <t>皮卡丘（决定你帽）</t>
  </si>
  <si>
    <t>雷丘（阿罗拉）</t>
  </si>
  <si>
    <t>六尾（阿罗拉）</t>
  </si>
  <si>
    <t>九尾（阿罗拉）</t>
  </si>
  <si>
    <t>地鼠（阿罗拉）</t>
  </si>
  <si>
    <t>三地鼠（阿罗拉）</t>
  </si>
  <si>
    <t>喵喵（阿罗拉）</t>
  </si>
  <si>
    <t>喵喵（伽勒尔）</t>
  </si>
  <si>
    <t>猫老大（阿罗拉）</t>
  </si>
  <si>
    <t>小火马（伽勒尔）</t>
  </si>
  <si>
    <t>烈焰马（伽勒尔）</t>
  </si>
  <si>
    <t>大葱鸭（伽勒尔）</t>
  </si>
  <si>
    <t>双弹瓦斯（伽勒尔）</t>
  </si>
  <si>
    <t>魔墙人偶（伽勒尔）</t>
  </si>
  <si>
    <t>F-7</t>
  </si>
  <si>
    <t>F-8</t>
  </si>
  <si>
    <t>太阳珊瑚（伽勒尔）</t>
  </si>
  <si>
    <t>F-9</t>
  </si>
  <si>
    <t>蛇纹熊（伽勒尔）</t>
  </si>
  <si>
    <t>直冲熊（伽勒尔）</t>
  </si>
  <si>
    <t>F-10</t>
  </si>
  <si>
    <t>樱花儿晴天形态</t>
  </si>
  <si>
    <t>火红不倒翁（伽勒尔）</t>
  </si>
  <si>
    <t>达摩狒狒不倒翁模式</t>
  </si>
  <si>
    <t>达摩狒狒通常模式（伽勒尔）</t>
  </si>
  <si>
    <t>达摩狒狒不倒翁模式（伽勒尔）</t>
  </si>
  <si>
    <t>哭哭面具（伽勒尔）</t>
  </si>
  <si>
    <t>泥巴鱼（伽勒尔）</t>
  </si>
  <si>
    <t>F-11</t>
  </si>
  <si>
    <t>F-12</t>
  </si>
  <si>
    <t>F-13</t>
  </si>
  <si>
    <t>F-14</t>
  </si>
  <si>
    <t>F-15</t>
  </si>
  <si>
    <t>F-16</t>
  </si>
  <si>
    <t>F-16.1</t>
  </si>
  <si>
    <t>F-16.2</t>
  </si>
  <si>
    <t>F-17</t>
  </si>
  <si>
    <t>F-17.1</t>
  </si>
  <si>
    <t>凯路迪欧觉醒之姿</t>
  </si>
  <si>
    <t>南瓜精</t>
  </si>
  <si>
    <t>南瓜怪人</t>
  </si>
  <si>
    <t>F-18</t>
  </si>
  <si>
    <t>F-19</t>
  </si>
  <si>
    <t>F-20</t>
  </si>
  <si>
    <t>F-21</t>
  </si>
  <si>
    <t>F-22</t>
  </si>
  <si>
    <t>F-23</t>
  </si>
  <si>
    <t>F-24</t>
  </si>
  <si>
    <t>F-25</t>
  </si>
  <si>
    <t>F-26</t>
  </si>
  <si>
    <t>弱丁鱼-群聚的样子</t>
  </si>
  <si>
    <t>F-27</t>
  </si>
  <si>
    <t>F-28</t>
  </si>
  <si>
    <t>F-29</t>
  </si>
  <si>
    <t>F-30</t>
  </si>
  <si>
    <t>F-31</t>
  </si>
  <si>
    <t>F-31.1</t>
  </si>
  <si>
    <t>F-31.2</t>
  </si>
  <si>
    <t>F-32</t>
  </si>
  <si>
    <t>F-33</t>
  </si>
  <si>
    <t>F-34</t>
  </si>
  <si>
    <t>美录坦</t>
  </si>
  <si>
    <t>F-35</t>
  </si>
  <si>
    <t>美录梅塔</t>
  </si>
  <si>
    <t>敲音猴</t>
  </si>
  <si>
    <t>啪咚猴</t>
  </si>
  <si>
    <t>轰擂金刚猩</t>
  </si>
  <si>
    <t>炎兔儿</t>
  </si>
  <si>
    <t>腾蹴小将</t>
  </si>
  <si>
    <t>闪焰王牌</t>
  </si>
  <si>
    <t>泪眼蜥</t>
  </si>
  <si>
    <t>变涩蜥</t>
  </si>
  <si>
    <t>千面避役</t>
  </si>
  <si>
    <t>贪心栗鼠</t>
  </si>
  <si>
    <t>藏饱栗鼠</t>
  </si>
  <si>
    <t>稚山雀</t>
  </si>
  <si>
    <t>蓝鸦</t>
  </si>
  <si>
    <t>钢铠鸦</t>
  </si>
  <si>
    <t>索侦虫</t>
  </si>
  <si>
    <t>天罩虫</t>
  </si>
  <si>
    <t>以欧路普</t>
  </si>
  <si>
    <t>偷儿狐</t>
  </si>
  <si>
    <t>狐大盗</t>
  </si>
  <si>
    <t>幼棉棉</t>
  </si>
  <si>
    <t>白蓬蓬</t>
  </si>
  <si>
    <t>毛辫羊</t>
  </si>
  <si>
    <t>毛毛角羊</t>
  </si>
  <si>
    <t>咬咬龟</t>
  </si>
  <si>
    <t>暴噬龟</t>
  </si>
  <si>
    <t>来电汪</t>
  </si>
  <si>
    <t>逐电犬</t>
  </si>
  <si>
    <t>小炭仔</t>
  </si>
  <si>
    <t>大炭车</t>
  </si>
  <si>
    <t>巨炭山</t>
  </si>
  <si>
    <t>啃果虫</t>
  </si>
  <si>
    <t>苹裹龙</t>
  </si>
  <si>
    <t>丰蜜龙</t>
  </si>
  <si>
    <t>沙包蛇</t>
  </si>
  <si>
    <t>沙螺蟒</t>
  </si>
  <si>
    <t>古月鸟</t>
  </si>
  <si>
    <t>刺梭鱼</t>
  </si>
  <si>
    <t>戽斗尖梭</t>
  </si>
  <si>
    <t>毒电婴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</si>
  <si>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</si>
  <si>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</si>
  <si>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</si>
  <si>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</si>
  <si>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</si>
  <si>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</si>
  <si>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</si>
  <si>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</si>
  <si>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</si>
  <si>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</si>
  <si>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</si>
  <si>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</si>
  <si>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</si>
  <si>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</si>
  <si>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</si>
  <si>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</si>
  <si>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</si>
  <si>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</si>
  <si>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死神板</t>
  </si>
  <si>
    <t>小仙奶</t>
  </si>
  <si>
    <t>霜奶仙</t>
  </si>
  <si>
    <t>列阵兵</t>
  </si>
  <si>
    <t>啪嚓海胆</t>
  </si>
  <si>
    <t>雪吞虫</t>
  </si>
  <si>
    <t>雪绒蛾</t>
  </si>
  <si>
    <t>巨石丁</t>
  </si>
  <si>
    <t>冰砌鹅</t>
  </si>
  <si>
    <t>爱管侍</t>
  </si>
  <si>
    <t>莫鲁贝可</t>
  </si>
  <si>
    <t>铜象</t>
  </si>
  <si>
    <t>大王铜象</t>
  </si>
  <si>
    <t>雷鸟龙</t>
  </si>
  <si>
    <t>雷鸟海兽</t>
  </si>
  <si>
    <t>鳃鱼龙</t>
  </si>
  <si>
    <t>鳃鱼海兽</t>
  </si>
  <si>
    <t>铝钢龙</t>
  </si>
  <si>
    <t>多龙梅西亚</t>
  </si>
  <si>
    <t>多龙奇</t>
  </si>
  <si>
    <t>多龙巴鲁托</t>
  </si>
  <si>
    <t>苍响</t>
  </si>
  <si>
    <t>藏玛然特</t>
  </si>
  <si>
    <t>无极汰那</t>
  </si>
  <si>
    <t>粉彩护幕</t>
  </si>
  <si>
    <t>化学变化气体</t>
  </si>
  <si>
    <t>除障</t>
  </si>
  <si>
    <t>一猩一意</t>
  </si>
  <si>
    <t>游魂</t>
  </si>
  <si>
    <t>拟态</t>
  </si>
  <si>
    <t>自由者</t>
  </si>
  <si>
    <t>镜甲</t>
  </si>
  <si>
    <t>棉絮</t>
  </si>
  <si>
    <t>捡球</t>
  </si>
  <si>
    <t>蒸汽机</t>
  </si>
  <si>
    <t>熟成</t>
  </si>
  <si>
    <t>吐沙</t>
  </si>
  <si>
    <t>一口导弹</t>
  </si>
  <si>
    <t>螺旋尾鳍</t>
  </si>
  <si>
    <t>庞克摇滚</t>
  </si>
  <si>
    <t>钢之意志</t>
  </si>
  <si>
    <t>灭亡之躯</t>
  </si>
  <si>
    <t>冰鳞粉</t>
  </si>
  <si>
    <t>能量点</t>
  </si>
  <si>
    <t>结冻头</t>
  </si>
  <si>
    <t>饱了又饿</t>
  </si>
  <si>
    <t>坚毅</t>
  </si>
  <si>
    <t>不挠之剑</t>
  </si>
  <si>
    <t>不屈之盾</t>
  </si>
  <si>
    <t>メルタン</t>
  </si>
  <si>
    <t>メルメタル</t>
  </si>
  <si>
    <t>サルノリ</t>
  </si>
  <si>
    <t>バチンキー</t>
  </si>
  <si>
    <t>ゴリランダー</t>
  </si>
  <si>
    <t>ヒバニー</t>
  </si>
  <si>
    <t>ラビフット</t>
  </si>
  <si>
    <t>エースバーン</t>
  </si>
  <si>
    <t>メッソン</t>
  </si>
  <si>
    <t>ジメレオン</t>
  </si>
  <si>
    <t>インテレオン</t>
  </si>
  <si>
    <t>ホシガリス</t>
  </si>
  <si>
    <t>ヨクバリス</t>
  </si>
  <si>
    <t>ココガラ</t>
  </si>
  <si>
    <t>アオガラス</t>
  </si>
  <si>
    <t>アーマーガア</t>
  </si>
  <si>
    <t>サッチムシ</t>
  </si>
  <si>
    <t>レドームシ</t>
  </si>
  <si>
    <t>イオルブ</t>
  </si>
  <si>
    <t>クスネ</t>
  </si>
  <si>
    <t>フォクスライ</t>
  </si>
  <si>
    <t>ヒメンカ</t>
  </si>
  <si>
    <t>ワタシラガ</t>
  </si>
  <si>
    <t>ウールー</t>
  </si>
  <si>
    <t>バイウールー</t>
  </si>
  <si>
    <t>カムカメ</t>
  </si>
  <si>
    <t>カジリガメ</t>
  </si>
  <si>
    <t>ワンパチ</t>
  </si>
  <si>
    <t>パルスワン</t>
  </si>
  <si>
    <t>タンドン</t>
  </si>
  <si>
    <t>トロッゴン</t>
  </si>
  <si>
    <t>セキタンザン</t>
  </si>
  <si>
    <t>カジッチュ</t>
  </si>
  <si>
    <t>アップリュー</t>
  </si>
  <si>
    <t>タルップル</t>
  </si>
  <si>
    <t>スナヘビ</t>
  </si>
  <si>
    <t>サダイジャ</t>
  </si>
  <si>
    <t>ウッウ</t>
  </si>
  <si>
    <t>サシカマス</t>
  </si>
  <si>
    <t>カマスジョー</t>
  </si>
  <si>
    <t>エレズン</t>
  </si>
  <si>
    <t>ストリンダー</t>
  </si>
  <si>
    <t>ヤクデ</t>
  </si>
  <si>
    <t>マルヤクデ</t>
  </si>
  <si>
    <t>タタッコ</t>
  </si>
  <si>
    <t>オトスパス</t>
  </si>
  <si>
    <t>ヤバチャ</t>
  </si>
  <si>
    <t>ポットデス</t>
  </si>
  <si>
    <t>ミブリム</t>
  </si>
  <si>
    <t>テブリム</t>
  </si>
  <si>
    <t>ブリムオン</t>
  </si>
  <si>
    <t>ベロバー</t>
  </si>
  <si>
    <t>ギモー</t>
  </si>
  <si>
    <t>オーロンゲ</t>
  </si>
  <si>
    <t>タチフサグマ</t>
  </si>
  <si>
    <t>ニャイキング</t>
  </si>
  <si>
    <t>サニゴーン</t>
  </si>
  <si>
    <t>ネギガナイト</t>
  </si>
  <si>
    <t>バリコオル</t>
  </si>
  <si>
    <t>デスバーン</t>
  </si>
  <si>
    <t>マホミル</t>
  </si>
  <si>
    <t>マホイップ</t>
  </si>
  <si>
    <t>タイレーツ</t>
  </si>
  <si>
    <t>バチンウニ</t>
  </si>
  <si>
    <t>ユキハミ</t>
  </si>
  <si>
    <t>モスノウ</t>
  </si>
  <si>
    <t>イシヘンジン</t>
  </si>
  <si>
    <t>コオリッポ</t>
  </si>
  <si>
    <t>イエッサン</t>
  </si>
  <si>
    <t>モルペコ</t>
  </si>
  <si>
    <t>ゾウドウ</t>
  </si>
  <si>
    <t>ダイオウドウ</t>
  </si>
  <si>
    <t>パッチラゴン</t>
  </si>
  <si>
    <t>パッチルドン</t>
  </si>
  <si>
    <t>ウオノラゴン</t>
  </si>
  <si>
    <t>ウオチルドン</t>
  </si>
  <si>
    <t>ジュラルドン</t>
  </si>
  <si>
    <t>ドラメシヤ</t>
  </si>
  <si>
    <t>ドロンチ</t>
  </si>
  <si>
    <t>ドラパルト</t>
  </si>
  <si>
    <t>ザシアン</t>
  </si>
  <si>
    <t>ザマゼンタ</t>
  </si>
  <si>
    <t>ムゲンダイナ</t>
  </si>
  <si>
    <t>里名称</t>
  </si>
  <si>
    <t>Pikachu 1</t>
  </si>
  <si>
    <t>Pikachu 2</t>
  </si>
  <si>
    <t>Pikachu 3</t>
  </si>
  <si>
    <t>Pikachu 4</t>
  </si>
  <si>
    <t>Pikachu 5</t>
  </si>
  <si>
    <t>Pikachu 6</t>
  </si>
  <si>
    <t>Pikachu 7</t>
  </si>
  <si>
    <t>Raichu 1</t>
  </si>
  <si>
    <t>Vulpix 1</t>
  </si>
  <si>
    <t>Ninetales 1</t>
  </si>
  <si>
    <t>Diglett 1</t>
  </si>
  <si>
    <t>Dugtrio 1</t>
  </si>
  <si>
    <t>Meowth 1</t>
  </si>
  <si>
    <t>Meowth 2</t>
  </si>
  <si>
    <t>Persian 1</t>
  </si>
  <si>
    <t>Ponyta 1</t>
  </si>
  <si>
    <t>Rapidash 1</t>
  </si>
  <si>
    <t>Farfetch’d</t>
  </si>
  <si>
    <t>Farfetch’d 1</t>
  </si>
  <si>
    <t>Weezing 1</t>
  </si>
  <si>
    <t>Mr. Mime 1</t>
  </si>
  <si>
    <t>Corsola 1</t>
  </si>
  <si>
    <t>Zigzagoon 1</t>
  </si>
  <si>
    <t>Linoone 1</t>
  </si>
  <si>
    <t>Cherrim 1</t>
  </si>
  <si>
    <t>Shellos 1</t>
  </si>
  <si>
    <t>Gastrodon 1</t>
  </si>
  <si>
    <t>Rotom 1</t>
  </si>
  <si>
    <t>Rotom 2</t>
  </si>
  <si>
    <t>Rotom 3</t>
  </si>
  <si>
    <t>Rotom 4</t>
  </si>
  <si>
    <t>Rotom 5</t>
  </si>
  <si>
    <t>Basculin 1</t>
  </si>
  <si>
    <t>Darumaka 1</t>
  </si>
  <si>
    <t>Darmanitan 1</t>
  </si>
  <si>
    <t>Darmanitan 2</t>
  </si>
  <si>
    <t>Darmanitan 3</t>
  </si>
  <si>
    <t>Yamask 1</t>
  </si>
  <si>
    <t>Stunfisk 1</t>
  </si>
  <si>
    <t>Kyurem 1</t>
  </si>
  <si>
    <t>Kyurem 2</t>
  </si>
  <si>
    <t>Keldeo 1</t>
  </si>
  <si>
    <t>Meowstic 1</t>
  </si>
  <si>
    <t>Aegislash 1</t>
  </si>
  <si>
    <t>Pumpkaboo 1</t>
  </si>
  <si>
    <t>Pumpkaboo 2</t>
  </si>
  <si>
    <t>Pumpkaboo 3</t>
  </si>
  <si>
    <t>Gourgeist 1</t>
  </si>
  <si>
    <t>Gourgeist 2</t>
  </si>
  <si>
    <t>Gourgeist 3</t>
  </si>
  <si>
    <t>Wishiwashi 1</t>
  </si>
  <si>
    <t>Silvally 1</t>
  </si>
  <si>
    <t>Silvally 2</t>
  </si>
  <si>
    <t>Silvally 3</t>
  </si>
  <si>
    <t>Silvally 4</t>
  </si>
  <si>
    <t>Silvally 5</t>
  </si>
  <si>
    <t>Silvally 6</t>
  </si>
  <si>
    <t>Silvally 7</t>
  </si>
  <si>
    <t>Silvally 8</t>
  </si>
  <si>
    <t>Silvally 9</t>
  </si>
  <si>
    <t>Silvally 10</t>
  </si>
  <si>
    <t>Silvally 11</t>
  </si>
  <si>
    <t>Silvally 12</t>
  </si>
  <si>
    <t>Silvally 13</t>
  </si>
  <si>
    <t>Silvally 14</t>
  </si>
  <si>
    <t>Silvally 15</t>
  </si>
  <si>
    <t>Silvally 16</t>
  </si>
  <si>
    <t>Silvally 17</t>
  </si>
  <si>
    <t>Mimikyu 1</t>
  </si>
  <si>
    <t>Necrozma 1</t>
  </si>
  <si>
    <t>Necrozma 2</t>
  </si>
  <si>
    <t>Meltan</t>
  </si>
  <si>
    <t>Melmetal</t>
  </si>
  <si>
    <t>Grookey</t>
  </si>
  <si>
    <t>Thwackey</t>
  </si>
  <si>
    <t>Rillaboom</t>
  </si>
  <si>
    <t>Scorbunny</t>
  </si>
  <si>
    <t>Raboot</t>
  </si>
  <si>
    <t>Cinderace</t>
  </si>
  <si>
    <t>Sobble</t>
  </si>
  <si>
    <t>Drizzile</t>
  </si>
  <si>
    <t>Inteleon</t>
  </si>
  <si>
    <t>Skwovet</t>
  </si>
  <si>
    <t>Greedent</t>
  </si>
  <si>
    <t>Rookidee</t>
  </si>
  <si>
    <t>Corvisquire</t>
  </si>
  <si>
    <t>Corviknight</t>
  </si>
  <si>
    <t>Blipbug</t>
  </si>
  <si>
    <t>Dottler</t>
  </si>
  <si>
    <t>Orbeetle</t>
  </si>
  <si>
    <t>Nickit</t>
  </si>
  <si>
    <t>Thievul</t>
  </si>
  <si>
    <t>Gossifleur</t>
  </si>
  <si>
    <t>Eldegoss</t>
  </si>
  <si>
    <t>Wooloo</t>
  </si>
  <si>
    <t>Dubwool</t>
  </si>
  <si>
    <t>Chewtle</t>
  </si>
  <si>
    <t>Drednaw</t>
  </si>
  <si>
    <t>Yamper</t>
  </si>
  <si>
    <t>Boltund</t>
  </si>
  <si>
    <t>Rolycoly</t>
  </si>
  <si>
    <t>Carkol</t>
  </si>
  <si>
    <t>Coalossal</t>
  </si>
  <si>
    <t>Applin</t>
  </si>
  <si>
    <t>Flapple</t>
  </si>
  <si>
    <t>Appletun</t>
  </si>
  <si>
    <t>Silicobra</t>
  </si>
  <si>
    <t>Sandaconda</t>
  </si>
  <si>
    <t>Cramorant</t>
  </si>
  <si>
    <t>Cramorant 1</t>
  </si>
  <si>
    <t>Cramorant 2</t>
  </si>
  <si>
    <t>Arrokuda</t>
  </si>
  <si>
    <t>Barraskewda</t>
  </si>
  <si>
    <t>Toxel</t>
  </si>
  <si>
    <t>Toxtricity</t>
  </si>
  <si>
    <t>Toxtricity 1</t>
  </si>
  <si>
    <t>Sizzlipede</t>
  </si>
  <si>
    <t>Centiskorch</t>
  </si>
  <si>
    <t>Clobbopus</t>
  </si>
  <si>
    <t>Grapploct</t>
  </si>
  <si>
    <t>Sinistea</t>
  </si>
  <si>
    <t>Sinistea 1</t>
  </si>
  <si>
    <t>Polteageist</t>
  </si>
  <si>
    <t>Polteageist 1</t>
  </si>
  <si>
    <t>Hatenna</t>
  </si>
  <si>
    <t>Hattrem</t>
  </si>
  <si>
    <t>Hatterene</t>
  </si>
  <si>
    <t>Impidimp</t>
  </si>
  <si>
    <t>Morgrem</t>
  </si>
  <si>
    <t>Grimmsnarl</t>
  </si>
  <si>
    <t>Obstagoon</t>
  </si>
  <si>
    <t>Perrserker</t>
  </si>
  <si>
    <t>Cursola</t>
  </si>
  <si>
    <t>Sirfetch’d</t>
  </si>
  <si>
    <t>Mr. Rime</t>
  </si>
  <si>
    <t>Runerigus</t>
  </si>
  <si>
    <t>Milcery</t>
  </si>
  <si>
    <t>Alcremie</t>
  </si>
  <si>
    <t>Alcremie 1</t>
  </si>
  <si>
    <t>Alcremie 2</t>
  </si>
  <si>
    <t>Alcremie 3</t>
  </si>
  <si>
    <t>Alcremie 4</t>
  </si>
  <si>
    <t>Alcremie 5</t>
  </si>
  <si>
    <t>Alcremie 6</t>
  </si>
  <si>
    <t>Alcremie 7</t>
  </si>
  <si>
    <t>Alcremie 8</t>
  </si>
  <si>
    <t>Falinks</t>
  </si>
  <si>
    <t>Pincurchin</t>
  </si>
  <si>
    <t>Snom</t>
  </si>
  <si>
    <t>Frosmoth</t>
  </si>
  <si>
    <t>Stonjourner</t>
  </si>
  <si>
    <t>Eiscue</t>
  </si>
  <si>
    <t>Eiscue 1</t>
  </si>
  <si>
    <t>Indeedee</t>
  </si>
  <si>
    <t>Indeedee 1</t>
  </si>
  <si>
    <t>Morpeko</t>
  </si>
  <si>
    <t>Morpeko 1</t>
  </si>
  <si>
    <t>Cufant</t>
  </si>
  <si>
    <t>Copperajah</t>
  </si>
  <si>
    <t>Dracozolt</t>
  </si>
  <si>
    <t>Arctozolt</t>
  </si>
  <si>
    <t>Dracovish</t>
  </si>
  <si>
    <t>Arctovish</t>
  </si>
  <si>
    <t>Duraludon</t>
  </si>
  <si>
    <t>Dreepy</t>
  </si>
  <si>
    <t>Drakloak</t>
  </si>
  <si>
    <t>Dragapult</t>
  </si>
  <si>
    <t>Zacian</t>
  </si>
  <si>
    <t>Zacian 1</t>
  </si>
  <si>
    <t>Zamazenta</t>
  </si>
  <si>
    <t>Zamazenta 1</t>
  </si>
  <si>
    <t>Eternatus</t>
  </si>
  <si>
    <t>Eternatus 1</t>
  </si>
  <si>
    <t>33-堵拦熊</t>
  </si>
  <si>
    <t>400.1-无极汰那</t>
  </si>
  <si>
    <t>400-无极汰那</t>
  </si>
  <si>
    <t>397-多龙巴鲁托</t>
  </si>
  <si>
    <t>F-1-妙蛙种子</t>
  </si>
  <si>
    <t>9-千面避役</t>
  </si>
  <si>
    <t>398-苍响</t>
  </si>
  <si>
    <t>399-藏玛然特</t>
  </si>
  <si>
    <t>因为有着睡不着的体质，所以不会陷入睡眠状态。</t>
  </si>
  <si>
    <t>拥有经过锻炼的精神，而不会因对手的攻击而畏缩。</t>
  </si>
  <si>
    <t>假扮成同行队伍中的最后一只宝可梦出场，迷惑对手。</t>
  </si>
  <si>
    <t>降低自己受到的火属性招式的威力，不会灼伤。</t>
  </si>
  <si>
    <t>效果绝佳的攻击，威力会变得更强。</t>
  </si>
  <si>
    <t>Intrepid Sword</t>
  </si>
  <si>
    <t>ふとうのけん</t>
  </si>
  <si>
    <t>出场时，攻击会提高。</t>
  </si>
  <si>
    <t>Dauntless Shield</t>
  </si>
  <si>
    <t>ふくつのたて</t>
  </si>
  <si>
    <t>出场时，防御会提高。</t>
  </si>
  <si>
    <t>Libero</t>
  </si>
  <si>
    <t>リベロ</t>
  </si>
  <si>
    <t>Ball Fetch</t>
  </si>
  <si>
    <t>たまひろい</t>
  </si>
  <si>
    <t>没有携带道具时，会拾取第１个投出后捕捉失败的精灵球。</t>
  </si>
  <si>
    <t>Cotton Down</t>
  </si>
  <si>
    <t>わたげ</t>
  </si>
  <si>
    <t>受到攻击后撒下棉絮，降低除自己以外的所有宝可梦的速度。</t>
  </si>
  <si>
    <t>Propeller Tail</t>
  </si>
  <si>
    <t>スクリューおびれ</t>
  </si>
  <si>
    <t>能无视具有吸引对手招式效果的特性或招式的影响。</t>
  </si>
  <si>
    <t>Mirror Armor</t>
  </si>
  <si>
    <t>ミラーアーマー</t>
  </si>
  <si>
    <t>只反弹自己受到的能力降低效果。</t>
  </si>
  <si>
    <t>Gulp Missile</t>
  </si>
  <si>
    <t>うのミサイル</t>
  </si>
  <si>
    <t>冲浪或潜水时会叼来猎物。受到伤害时，会吐出猎物进行攻击。</t>
  </si>
  <si>
    <t>Stalwart</t>
  </si>
  <si>
    <t>すじがねいり</t>
  </si>
  <si>
    <t>Steam Engine</t>
  </si>
  <si>
    <t>じょうききかん</t>
  </si>
  <si>
    <t>受到水属性或火属性的招式攻击时，速度会巨幅提高。</t>
  </si>
  <si>
    <t>Punk Rock</t>
  </si>
  <si>
    <t>パンクロック</t>
  </si>
  <si>
    <t>声音招式的威力会提高。受到的声音招式伤害会减半。</t>
  </si>
  <si>
    <t>Sand Spit</t>
  </si>
  <si>
    <t>すなはき</t>
  </si>
  <si>
    <t>受到攻击时，会刮起沙暴。</t>
  </si>
  <si>
    <t>Ice Scales</t>
  </si>
  <si>
    <t>こおりのりんぷん</t>
  </si>
  <si>
    <t>由于有冰鳞粉的守护，受到的特殊攻击伤害会减半。</t>
  </si>
  <si>
    <t>Ripen</t>
  </si>
  <si>
    <t>じゅくせい</t>
  </si>
  <si>
    <t>使树果成熟，效果变为２倍。</t>
  </si>
  <si>
    <t>Ice Face</t>
  </si>
  <si>
    <t>アイスフェイス</t>
  </si>
  <si>
    <t>头部的冰会代替自己承受物理攻击，但是样子会改变。下冰雹时，冰会恢复原状。</t>
  </si>
  <si>
    <t>Power Spot</t>
  </si>
  <si>
    <t>パワースポット</t>
  </si>
  <si>
    <t>只要处在相邻位置，招式的威力就会提高。</t>
  </si>
  <si>
    <t>Mimicry</t>
  </si>
  <si>
    <t>ぎたい</t>
  </si>
  <si>
    <t>宝可梦的属性会根据场地的状态而变化。</t>
  </si>
  <si>
    <t>Screen Cleaner</t>
  </si>
  <si>
    <t>バリアフリー</t>
  </si>
  <si>
    <t>出场时，敌方和我方的光墙、反射壁和极光幕的效果会消失。</t>
  </si>
  <si>
    <t>Steely Spirit</t>
  </si>
  <si>
    <t>はがねのせいしん</t>
  </si>
  <si>
    <t>我方的钢属性攻击威力会提高。</t>
  </si>
  <si>
    <t>Perish Body</t>
  </si>
  <si>
    <t>ほろびのボディ</t>
  </si>
  <si>
    <t>受到接触类招式攻击时，双方都会在３回合后变为濒死状态。替换后效果消失。</t>
  </si>
  <si>
    <t>Wandering Spirit</t>
  </si>
  <si>
    <t>さまようたましい</t>
  </si>
  <si>
    <t>与使用接触类招式攻击自己的宝可梦互换特性。</t>
  </si>
  <si>
    <t>Gorilla Tactics</t>
  </si>
  <si>
    <t>ごりむちゅう</t>
  </si>
  <si>
    <t>虽然攻击会提高，但是只能使出一开始所选的招式。</t>
  </si>
  <si>
    <t>Neutralizing Gas</t>
  </si>
  <si>
    <t>かがくへんかガス</t>
  </si>
  <si>
    <t>特性为化学变化气体的宝可梦在场时，场上所有宝可梦的特性效果都会消失或者无法生效。</t>
  </si>
  <si>
    <t>Pastel Veil</t>
  </si>
  <si>
    <t>パステルベール</t>
  </si>
  <si>
    <t>自己和同伴都不会陷入中毒的异常状态。</t>
  </si>
  <si>
    <t>Hunger Switch</t>
  </si>
  <si>
    <t>はらぺこスイッチ</t>
  </si>
  <si>
    <t>每回合结束时会在满腹花纹与空腹花纹之间交替改变样子。</t>
  </si>
  <si>
    <t>21-稚山雀</t>
  </si>
  <si>
    <t>399.1-藏玛然特</t>
  </si>
  <si>
    <t>F-3-妙蛙花</t>
  </si>
  <si>
    <t>F-5-卡咪龟</t>
  </si>
  <si>
    <t>13-绿毛虫</t>
  </si>
  <si>
    <t>194.3-皮卡丘（神奥帽）</t>
  </si>
  <si>
    <t>293-玛狃拉</t>
  </si>
  <si>
    <t>183-喵头目</t>
  </si>
  <si>
    <t>219-葱游兵</t>
  </si>
  <si>
    <t>366-踏冰人偶</t>
  </si>
  <si>
    <t>237-魔灵珊瑚</t>
  </si>
  <si>
    <t>336-怖思壶</t>
  </si>
  <si>
    <t>336.1-怖思壶</t>
  </si>
  <si>
    <t>311.1-颤弦蝾螈</t>
  </si>
  <si>
    <t>311-颤弦蝾螈</t>
  </si>
  <si>
    <t>160-焚焰蚣</t>
  </si>
  <si>
    <t>181-戽斗尖梭</t>
  </si>
  <si>
    <t>309.2-古月鸟</t>
  </si>
  <si>
    <t>309.1-古月鸟</t>
  </si>
  <si>
    <t>309-古月鸟</t>
  </si>
  <si>
    <t>313-沙螺蟒</t>
  </si>
  <si>
    <t>12-以欧路普</t>
  </si>
  <si>
    <t>里全称</t>
  </si>
  <si>
    <t>描述文A</t>
    <phoneticPr fontId="10" type="noConversion"/>
  </si>
  <si>
    <t>描述文B</t>
    <phoneticPr fontId="10" type="noConversion"/>
  </si>
  <si>
    <t>从出生的时候开始，背上就有一颗植物种子。这颗种子会渐渐地长大。</t>
  </si>
  <si>
    <t>在出生后的一段时间内，它会吸收背上种子里储存着的营养成长。</t>
  </si>
  <si>
    <t>当背上的花苞长大之后，它似乎就无法再用两只脚站立起来了。</t>
  </si>
  <si>
    <t>沐浴在阳光下越久，身体内会涌出越多力量，背上的花苞也会渐渐成长。</t>
  </si>
  <si>
    <t>把太阳的能源当成养分，开出硕大的花朵。总是朝着有阳光的地方移动。</t>
  </si>
  <si>
    <t>花朵散发出的迷人香味能安抚激动的心情，甚至消弭斗争。</t>
  </si>
  <si>
    <t>天生喜欢热热的东西。据说当它被雨淋湿的时候，尾巴的末端会冒出烟来。</t>
  </si>
  <si>
    <t>生下来的时候，尾巴上就有火焰在燃烧。火焰熄灭时，它的生命也会结束。</t>
  </si>
  <si>
    <t>挥动燃烧着火焰的尾巴，用锋利的爪子撕裂对手。性格十分粗暴。</t>
  </si>
  <si>
    <t>如果它在战斗中亢奋起来，就会喷出灼热的火焰，把周围的东西烧得一干二净。</t>
  </si>
  <si>
    <t>能够喷出猛烈的火焰，仿佛连岩石都能烤焦。有时会引发森林火灾。</t>
  </si>
  <si>
    <t>能用翅膀飞到距地面１４００米的高度。会吐出高温火焰。</t>
  </si>
  <si>
    <t>当它把长长的脖子缩回壳里时，会顺势发射出力道强劲的水枪。</t>
  </si>
  <si>
    <t>当它遇到危险的时候，会将四肢收回龟壳里保护自己，同时从嘴里喷出水来。</t>
  </si>
  <si>
    <t>被视为长寿的象征。如果卡咪龟的壳上长着苔藓，代表它已经活了非常久了。</t>
  </si>
  <si>
    <t>会灵巧地摆动自己毛茸茸的耳朵和尾巴，借此在水中保持平衡。</t>
  </si>
  <si>
    <t>身体很重，压住对手后就能让对手昏厥。遇到危险时会躲进壳里。</t>
  </si>
  <si>
    <t>从龟壳上的大炮里放出的喷射水流足以贯穿厚实的铁板。</t>
  </si>
  <si>
    <t>会从头部的触角中释放出强烈的臭气，以此来赶走敌人保护自己。</t>
  </si>
  <si>
    <t>别看它的脚很短，因为是吸盘，所以无论是斜坡还是墙壁都能轻松前进。</t>
  </si>
  <si>
    <t>正处于等待进化的状态。除了变硬之外什么都做不了，只能动也不动以免引来袭击。</t>
  </si>
  <si>
    <t>虽然有坚硬的外壳，因为壳里的身体很软，所以无法抵抗强力的攻击。</t>
  </si>
  <si>
    <t>当它飞快地扑打翅膀，带有剧毒的鳞粉就会随着风向这里飘过来。</t>
  </si>
  <si>
    <t>每天都忙着采集花蜜。习惯往腿部的细毛上涂满花蜜，然后带回巢穴里。</t>
  </si>
  <si>
    <t>越是能制造出强大电流的皮卡丘，脸颊上的囊就越柔软，同时也越有伸展性。</t>
  </si>
  <si>
    <t>皮卡丘们把尾巴贴在一起交换电流，其实是在互相打招呼。</t>
  </si>
  <si>
    <t>长长的尾巴能够像接地线一样保护自己，因此即使是高压电也不会让它麻痹。</t>
  </si>
  <si>
    <t>如果电囊空了，它就会直直地竖起尾巴，收集空气中的电流。</t>
  </si>
  <si>
    <t>据说在满月的夜晚，如果能看到皮皮们聚在一起跳舞，就能得到幸福。</t>
  </si>
  <si>
    <t>因可爱的举止和叫声而广受欢迎的宝可梦。不过很少被人发现。</t>
  </si>
  <si>
    <t>妖精的一种，极少出现在人前。察觉到有人存在后，好像就会立刻逃走。</t>
  </si>
  <si>
    <t>听觉灵敏，连１公里以外针落地的声音都听得见，因此平时会待在安静的地方。</t>
  </si>
  <si>
    <t>虽然还是幼崽，却有着６根美丽的尾巴。长大后，尾巴会变得更多。</t>
  </si>
  <si>
    <t>随着身体的成长，６根尾巴的毛发也会变得更漂亮。紧紧抱着它时能感到微微的温暖。</t>
  </si>
  <si>
    <t>每一根尾巴里都蕴含着神通力。据说它的寿命长达１０００年。</t>
  </si>
  <si>
    <t>聪明伶俐，但爱记仇。据说如果敢乱抓它的尾巴，它就会缠着你作祟１０００年。</t>
  </si>
  <si>
    <t>沐浴月光就会开始活动。为了四处散播种子会在夜晚到处走动。</t>
  </si>
  <si>
    <t>白天会为躲避太阳而钻入凉爽的地下。会通过沐浴月光成长。</t>
  </si>
  <si>
    <t>雌蕊会散发一种极其强烈的恶臭，能让２公里远的人昏倒。</t>
  </si>
  <si>
    <t>看似口水的东西其实是甜甜的蜜。非常黏稠，只要碰到就会一直黏住。</t>
  </si>
  <si>
    <t>它有着世界上最大的花瓣。每走一步，花瓣都会跟着摇动，同时撒出大量的毒花粉。</t>
  </si>
  <si>
    <t>虽然花瓣越大，就能放出越多的花粉，但这样脑袋会变沉，容易疲倦。</t>
  </si>
  <si>
    <t>地鼠经过之后的土壤会得到适当的翻动，成为最适合耕种的田地。</t>
  </si>
  <si>
    <t>在地下较浅的地方移动。被它挖掘过的地面会鼓起来，所以非常容易发现。</t>
  </si>
  <si>
    <t>擅长团队合作的三胞胎地鼠。有时会挖掘到１００公里深的地底，甚至引发地震。</t>
  </si>
  <si>
    <t>三胞胎的地鼠，拥有能够挖掘到地下１００公里深的潜力。没人知道它在地下的部分究竟长成什么样子。</t>
  </si>
  <si>
    <t>喜欢收集亮晶晶的东西。当它心情好的时候，会让训练家一起欣赏自己的收藏。</t>
  </si>
  <si>
    <t>为了不弄脏额头上的金币，会常常洗脸。和伽勒尔的喵喵关系不好。</t>
  </si>
  <si>
    <t>性情高傲，很难让它听话。只要遇到看不顺眼的事，就会马上竖起自己的爪子。</t>
  </si>
  <si>
    <t>拥有优雅高贵的身姿。与野蛮的喵头目性格不合，互相看不起对方。</t>
  </si>
  <si>
    <t>能毫无畏惧地去对抗比自己更强更大的对手。性格勇敢非常可靠。</t>
  </si>
  <si>
    <t>性格忠诚。为了保护自己的训练家，会拼命地朝对手狂吠。</t>
  </si>
  <si>
    <t>只需要一昼夜时间就能跑完１００００公里的身影令许多人为之沉醉。</t>
  </si>
  <si>
    <t>从古时候起就是俘获了众多人心的美丽宝可梦。能像飞一样轻巧地奔跑。</t>
  </si>
  <si>
    <t>全身都是肌肉，虽然只有小孩那么大，却可以扔飞１００个成年人。</t>
  </si>
  <si>
    <t>时时刻刻都充满力量。由于体力过剩而去举起岩石消磨时间，也因此变得更强。</t>
  </si>
  <si>
    <t>因为肉体非常强韧，所以戴着力量限制腰带来控制力量。</t>
  </si>
  <si>
    <t>有着不会疲劳的强韧肉体。会去帮助人类完成例如搬运沉重行李之类的工作。</t>
  </si>
  <si>
    <t>能够迅速活动４只手臂，从各个角度毫不停歇地使出拳击或手刀。</t>
  </si>
  <si>
    <t>４只手臂在思考之前就会反射性地行动，使出多发拳击。</t>
  </si>
  <si>
    <t>刚出生的时候不擅长奔跑，但随着和伙伴们不断地赛跑，会逐渐锻炼出强健的脚力。</t>
  </si>
  <si>
    <t>得到了小火马认可的人，在触摸它燃烧着的鬃毛时不会觉得烫手，真是不可思议。</t>
  </si>
  <si>
    <t>任由燃烧的鬃毛随风飘扬，以每小时２４０公里的速度在大草原自由地驰骋。</t>
  </si>
  <si>
    <t>奔跑速度最快的烈焰马会成为首领，决定族群前往的地点和奔跑速度。</t>
  </si>
  <si>
    <t>会将翅膀拿着的茎状植物当成剑一般去劈砍对手。在非常时期会拿它当作食物。</t>
  </si>
  <si>
    <t>用植物的茎来战斗。茎的挥舞方式存在着好几种不同的流派。</t>
  </si>
  <si>
    <t>通过２片贝壳的不断开合来向后方游动。游动的速度相当快。</t>
  </si>
  <si>
    <t>坚硬的壳能反弹任何攻击。壳打开时，如果里面的部分受到攻击，就会变得很脆弱。</t>
  </si>
  <si>
    <t>贝壳非常坚硬，连燃烧弹都无法破坏。只有攻击的时候才会张开。</t>
  </si>
  <si>
    <t>一旦它把壳闭上，无论是拥有什么样怪力的人都无法将其打开。</t>
  </si>
  <si>
    <t>从气体中诞生的生命体。如果被含毒的气体状身体裹住的话，不管是谁都会昏迷过去。</t>
  </si>
  <si>
    <t>能用稀薄气体状的身体潜入任何地方，但只要起风就会被吹跑。</t>
  </si>
  <si>
    <t>据说如果被它气体状的舌头舔到，身体就会无法停止颤抖，最终将会导致死亡。</t>
  </si>
  <si>
    <t>如果黑暗中空空如也，但你却感觉被什么盯上了，那么鬼斯通一定就在那里。</t>
  </si>
  <si>
    <t>满月的夜晚，如果影子自己动起来并露出笑容，那肯定是耿鬼搞的鬼。</t>
  </si>
  <si>
    <t>据说它会为了夺取山中遇难者的生命而从黑暗中出现。</t>
  </si>
  <si>
    <t>会一边在地里挖掘前进，一边吸收各种坚硬的物体，以此让身体变得更加结实。</t>
  </si>
  <si>
    <t>弯曲扭动巨大结实的身体，以时速８０公里的猛烈劲头向前挖进。</t>
  </si>
  <si>
    <t>能在海边上找到它。巨大的钳子即使断掉，今后也会再长出来。</t>
  </si>
  <si>
    <t>如果危险逼近，就会从嘴里吐出泡沫包裹全身，让身体看起来更大。</t>
  </si>
  <si>
    <t>虽然坚硬的钳子有着１万马力的力量，但因为太大而行动迟缓。</t>
  </si>
  <si>
    <t>巨大的钳子破坏力十足，但是因为太过沉重，不战斗的时候就很碍事。</t>
  </si>
  <si>
    <t>拥有卓越的平衡感。无论处于什么姿势都可以连续施展踢击的厉害角色。</t>
  </si>
  <si>
    <t>腿能自由地伸缩，即使离得很远，也能把对手踢飞。</t>
  </si>
  <si>
    <t>使出的拳击能劈开空气。出拳的速度极为迅速，即使只是擦过都会造成灼伤。</t>
  </si>
  <si>
    <t>打出的拳击甚至能劈开空气。但攻击３分钟后，它似乎就会想休息一下。</t>
  </si>
  <si>
    <t>身体里充满了毒气。会为了寻求湿垃圾腐烂的气味而来到垃圾场。</t>
  </si>
  <si>
    <t>污浊的空气是它的美味大餐。据说在昔日的伽勒尔地区曾经存在着更多的瓦斯弹。</t>
  </si>
  <si>
    <t>用２个身体来混合瓦斯。在往昔的伽勒尔似乎到处都能见到它们的身影。</t>
  </si>
  <si>
    <t>虽然吸入空气的力量稍弱于伽勒尔的双弹瓦斯，制造出的毒素却更加强力。</t>
  </si>
  <si>
    <t>虽然头脑很差但力气很大，可以用撞击把高楼大厦撞得粉粹。</t>
  </si>
  <si>
    <t>脑子里只能记住一件事。一旦开始猛冲，不管理由是什么都会很快感到无所谓而忘掉。</t>
  </si>
  <si>
    <t>进化后会变得仅用后脚就能站立。如果被它的角刺中，就连岩石也会被开个洞。</t>
  </si>
  <si>
    <t>全身被铠甲般的皮肤保护着。甚至能在２０００度的熔岩里生存。</t>
  </si>
  <si>
    <t>会优雅地摇摆背鳍、胸鳍和尾鳍，所以被称之为水中的舞者。</t>
  </si>
  <si>
    <t>背鳍和尾鳍像肌肉那样发达。能够以５节的速度在水中游泳。</t>
  </si>
  <si>
    <t>到了秋天，体内的脂肪会因为要去求偶而增加，颜色也会变得非常漂亮。</t>
  </si>
  <si>
    <t>金鱼王之所以会用角挖穿河底的岩石来筑巢，是为了防止产下的卵被水流冲走。</t>
  </si>
  <si>
    <t>有很多学者认为，它大大的手掌是因为要表演默剧而发达起来的。</t>
  </si>
  <si>
    <t>擅长表演默剧。用手指放出的波动制造墙壁，保护自己免于大多数攻击。</t>
  </si>
  <si>
    <t>力量和速度几乎都不行。是世界上最弱最可怜的宝可梦。</t>
  </si>
  <si>
    <t>又弱又可怜的宝可梦。在水流比较快的地方只能任凭自己被水冲走。</t>
  </si>
  <si>
    <t>性格非常凶暴。从嘴里发出的破坏光线能够将一切燃烧殆尽。</t>
  </si>
  <si>
    <t>就算是在狂风暴雨中，只要发狂的暴鲤龙出现，一切都会被它烧毁殆尽。</t>
  </si>
  <si>
    <t>头脑聪慧，心地善良的宝可梦。会一边以优美的声音歌唱，一边畅游于大海之上。</t>
  </si>
  <si>
    <t>十分耐寒，不畏冰海。皮肤滑滑的，摸上去会有点凉。</t>
  </si>
  <si>
    <t>能够通过重组全身的细胞，变得与看到的东西一模一样，然而一旦放松就会变回原形。</t>
  </si>
  <si>
    <t>当两只百变怪相遇的时候，为了能变成和对方相同的样子，它们动起来会比平常更加剧烈。</t>
  </si>
  <si>
    <t>伊布拥有能够为了适应周围环境而改变身体构造的能力。</t>
  </si>
  <si>
    <t>由于不稳定的遗传基因，蕴含着各种各样进化可能性的特殊宝可梦。</t>
  </si>
  <si>
    <t>当水伊布开始微微颤动它全身上下的鳍，就表示几个小时之后要下雨了。</t>
  </si>
  <si>
    <t>身体细胞的结构与水分子相似。它能和水融为一体，让别人无法看见它。</t>
  </si>
  <si>
    <t>当雷伊布生气或是吃惊时，它全身的体毛会像针一样竖起来刺穿对手。</t>
  </si>
  <si>
    <t>能够吸入空气中的负离子，有时会吐出大约有１００００伏特的高压电。</t>
  </si>
  <si>
    <t>当火焰在体内积蓄时，火伊布的体温也会随之上升到最高９００度。</t>
  </si>
  <si>
    <t>会将吸入的空气的一部分传送到自己体内的火囊里，制造出１７００度的火焰。</t>
  </si>
  <si>
    <t>每天不吃上４００公斤的食物心里就不畅快。吃饱了就会开始睡觉。</t>
  </si>
  <si>
    <t>拥有一个结实的胃，即使吃了发霉腐烂的东西，也完全不会吃坏肚子。</t>
  </si>
  <si>
    <t>通过梦幻的基因制造出来的宝可梦。拥有无与伦比的量和凶暴的心灵。</t>
  </si>
  <si>
    <t>某位科学家的研究造就了超梦的诞生。它的力量专为战斗而存在。</t>
  </si>
  <si>
    <t>许多人认为它是所有宝可梦的祖先。有着很高的智力，能够使用一切的招式。</t>
  </si>
  <si>
    <t>虽然被人们视为已经灭绝，目击到这只幻之宝可梦的传闻依然接连不断。</t>
  </si>
  <si>
    <t>一直用单脚站立。由于换脚的瞬间过快，基本上无法看清。</t>
  </si>
  <si>
    <t>总是在固定的时间鸣叫，因此也有训练家拿它来代替钟表带出门。</t>
  </si>
  <si>
    <t>双眼有着特殊的构造，只要有些微的光线，即使在黑暗中也能看得像白天一样清楚。</t>
  </si>
  <si>
    <t>开始思考事情时，会将脖子旋转１８０度，以此提高大脑的工作效率。</t>
  </si>
  <si>
    <t>从鳍变化而来的触手之中，分别流通着正电以及负电。</t>
  </si>
  <si>
    <t>在黑暗的海底，触手上不断闪烁着的光是它们唯一的通信手段。</t>
  </si>
  <si>
    <t>电灯怪发出的光有着极高的亮度，甚至可以从５０００米深的水底照亮水面。</t>
  </si>
  <si>
    <t>发出强光蒙住猎物的眼睛。抓住那一瞬间的空档，使其遭受电的攻击。</t>
  </si>
  <si>
    <t>身体小巧，却能够释放出足以让成年人麻痹的电击，但是连它自己也会吓一跳。</t>
  </si>
  <si>
    <t>脸颊上的电囊还很小，如果囊里的电太多了，就会漏出来电到自己。</t>
  </si>
  <si>
    <t>根据当地的传说，皮宝宝经常出没的地方就是流星陨落之处。</t>
  </si>
  <si>
    <t>有着星星一样的轮廓。由于那外形，人们相信它是乘着流星而来的。</t>
  </si>
  <si>
    <t>壳内好像塞满了很多幸福，据说如果能温柔对待它，它就会把幸运分给对方。</t>
  </si>
  <si>
    <t>好运的象征。据说在它的壳里装着满满的幸福。</t>
  </si>
  <si>
    <t>据说它是为了将幸福带给性格温柔的人而现身的。</t>
  </si>
  <si>
    <t>不待在温柔的人身边就会变得没有精神。不挥动翅膀也能浮在空中。</t>
  </si>
  <si>
    <t>能够灵巧地跳上树干。喜欢在枝头上啄食新长出来的嫩芽。</t>
  </si>
  <si>
    <t>由于羽翼未丰，所以会跳着移动。一直在注视着什么。</t>
  </si>
  <si>
    <t>人们相信它之所以会几乎一动不动，也不鸣叫，就那么呆着，是因为它在注视着过去和未来。</t>
  </si>
  <si>
    <t>能够看穿过去和未来。日复一日注视着太阳动向的奇异宝可梦。</t>
  </si>
  <si>
    <t>在南国大量生活着。跳舞时花瓣会互相碰触，发出悦耳的声音。</t>
  </si>
  <si>
    <t>有时能看到美丽花聚在一起做着像是跳舞一样的动作。据说这是呼唤太阳的仪式。</t>
  </si>
  <si>
    <t>如果在没风的日子看见树在摇摆，那就是树才怪。据说在下雨时会躲起来。</t>
  </si>
  <si>
    <t>为了不被袭击会模仿树的样子。很讨厌水，所以下雨后，不知什么时候就会消失。</t>
  </si>
  <si>
    <t>在冰冷的水中生活。附近天气变凉之后，也会来到地上觅食。</t>
  </si>
  <si>
    <t>为了在地面上行走时不让皮肤干燥，会用有毒的粘膜覆盖身体。</t>
  </si>
  <si>
    <t>就算脑袋撞上船底或河里的岩石，也完全不会去在意，悠然自在地游泳的悠闲宝可梦。</t>
  </si>
  <si>
    <t>身体总是滑溜溜的。虽然游泳时头总会撞到河底，但它自己毫不在意。</t>
  </si>
  <si>
    <t>能通过感受空气的流动，准确地预测出接下来的天气和对手的行动等等。</t>
  </si>
  <si>
    <t>从额头的珠子放射出精神力量进行战斗。当力量用尽时，珠子的颜色也会褪去。</t>
  </si>
  <si>
    <t>发怒的时候会从全身的毛孔喷出混合了毒素的汗液，袭击对手的眼睛。</t>
  </si>
  <si>
    <t>在满月之夜或是兴奋的时候，它身上圈圈一样的花纹就会发出金黄色的光。</t>
  </si>
  <si>
    <t>讨厌光和冲击。受到攻击时，身体就会膨胀，反击也会因此变强。</t>
  </si>
  <si>
    <t>为了隐藏漆黑的尾巴而悄悄地生活在黑暗之中。不会主动发起攻击。</t>
  </si>
  <si>
    <t>据说当大岩蛇活到了１００年以上，身体的成分就会变得如同钻石一般。</t>
  </si>
  <si>
    <t>人们认为它的身体是因为堆积了很多和泥土一起吞下的铁元素，才会发生变化的。</t>
  </si>
  <si>
    <t>对手的体型越是巨大，它就会喝下越多的水使身体膨胀，仿佛马上就要破裂一般。</t>
  </si>
  <si>
    <t>全身上下的小针都是由鳞片变化而来的。如果被刺中的话，就会因中毒而昏迷。</t>
  </si>
  <si>
    <t>甲壳里储存着树果。为了避免受到袭击，它会一动不动地躲在岩石下面。</t>
  </si>
  <si>
    <t>储存在壶形甲壳里的树果会在不知不觉间变成黏糊糊的果汁。</t>
  </si>
  <si>
    <t>手指中藏有锋利的爪子。会突然伸出那利爪，让袭击过来的对手心生怯意。</t>
  </si>
  <si>
    <t>狡黠凶恶的性格。趁着双亲不在就侵入巢穴，将蛋盗出。</t>
  </si>
  <si>
    <t>为了寻找食物，会用鼻子摩擦地面并进行挖掘。偶尔会挖到温泉。</t>
  </si>
  <si>
    <t>嗅到诱人的香味时，便会不顾一切地朝着气味的方向飞奔过去。</t>
  </si>
  <si>
    <t>朝着对手冲过去时，背上的体毛会倒竖起来。对声音极度敏感。</t>
  </si>
  <si>
    <t>虽然４只脚很短，但因为蹄子很宽很粗糙，所以就算在雪地上行走也不会打滑。</t>
  </si>
  <si>
    <t>头顶上的珊瑚枝即使折断了也会再长出来。人们会把漂亮的珊瑚枝当成保佑孕妇的护身符。</t>
  </si>
  <si>
    <t>在温暖的大海里生活。也曾经大量栖息于上古时期的伽勒尔近海。</t>
  </si>
  <si>
    <t>从嘴里喷出的水连１００米外的活动猎物都能命中。</t>
  </si>
  <si>
    <t>会用变成吸盘状的背鳍吸附在巨翅飞鱼身上，让它分一点吃剩的东西给自己吃。</t>
  </si>
  <si>
    <t>有着爱钻洞的习性。会抢夺其他宝可梦筑的巢穴，在里面睡觉。</t>
  </si>
  <si>
    <t>有着结实的坚硬脑袋。会用带吸盘的脚缠住对手，然后再一个劲地用头猛撞。</t>
  </si>
  <si>
    <t>一整天都在搬运食物。据说曾有遇险的人因为信使鸟的食物而得救。</t>
  </si>
  <si>
    <t>因为有跟人类及宝可梦分享自己食物的习性，所以一直都在到处寻找食物。</t>
  </si>
  <si>
    <t>游动时速度上来后，甚至会从波浪上起飞，然后就这样滑翔１００米。</t>
  </si>
  <si>
    <t>悠然地畅游在大海中。就算有觊觎食物残渣的铁炮鱼吸附在自己身上也毫不在意。</t>
  </si>
  <si>
    <t>永远都是精力充沛的样子。为了变强，就算输了一次又一次，也会不断地站起来迎战对手。</t>
  </si>
  <si>
    <t>体型偏小却不可轻视，因为它只要发现合适的对手便会马上扑上去大打出手。</t>
  </si>
  <si>
    <t>会旋转身体使出踢击。当它高速旋转身体时，会直接钻进地底下。</t>
  </si>
  <si>
    <t>会通过倒立来扰乱对方的节奏，然后趁隙施展华丽的踢击。</t>
  </si>
  <si>
    <t>诞生于地底深处。把周围的土都吃光后，就会出现在地上变成蛹。</t>
  </si>
  <si>
    <t>以吃土为生。吃掉一座大山后，就会为了成长而开始沉睡。</t>
  </si>
  <si>
    <t>被外壳覆盖，但能自由自在地跳来跳去。兼具硬度和速度，因此破坏力超群。</t>
  </si>
  <si>
    <t>虽然是蛹却不会呆着不动。在坚硬的甲壳之下已经长出了手脚。</t>
  </si>
  <si>
    <t>拥有无论遭到任何攻击都能毫发无伤的身体，因此会不断向对手挑战。</t>
  </si>
  <si>
    <t>当它带着巨大轰鸣声迈开脚步，就连大山都会为之崩裂，周围的地形也会因此改变。</t>
  </si>
  <si>
    <t>拥有能够穿越时光的力量。在许多时代都留下了将它视为森林之神的记录。</t>
  </si>
  <si>
    <t>从未来穿越时光而来。能够治愈伤痛，也会把自己的力量分给草木。</t>
  </si>
  <si>
    <t>会用背上的硬毛摩擦树木，留下代表自己地盘的标记。性情比伽勒尔的蛇纹熊温驯。</t>
  </si>
  <si>
    <t>伽勒尔的蛇纹熊适应了其他地区环境后的样子。十分擅长找东西。</t>
  </si>
  <si>
    <t>体毛拥有良好的韧度与质感。用它身上掉下来的毛制成的剃须刷是最上等的高级货。</t>
  </si>
  <si>
    <t>用自己超群的爆发力和锐利的爪子来制服猎物。不擅长在弯曲的道路上奔跑。</t>
  </si>
  <si>
    <t>会走来走去寻找清水。如果长时间不饮水的话，头上的叶子就会枯萎。</t>
  </si>
  <si>
    <t>因为叶子长得太大太重，所以才会改变习性，漂浮在水面上生活。</t>
  </si>
  <si>
    <t>傍晚时开始活动的夜行性宝可梦。喜欢吃河底的水苔。</t>
  </si>
  <si>
    <t>住在日照良好的水边。白天在水草做的床上睡觉，太阳下山后就会出来活动。</t>
  </si>
  <si>
    <t>快乐的音乐节奏会让乐天河童的细胞活性化，使其发挥出强大的力量。</t>
  </si>
  <si>
    <t>乐天河童会跟着欢快的音乐摇摆身体，从而增强自己的力量。</t>
  </si>
  <si>
    <t>在它一动不动的时候，看上去和树果没有分别。以吓唬来啄食自己的宝可梦为乐。</t>
  </si>
  <si>
    <t>会将头顶粘在树枝上悬挂着。也有被大风吹落的时候。</t>
  </si>
  <si>
    <t>栖息于森林的深处。会用头上的叶子做成笛子，吹出令人感到不安的音色。</t>
  </si>
  <si>
    <t>长鼻叶居住在大树上的洞穴里，它吹奏出的草笛声会让听到的人感到不安。</t>
  </si>
  <si>
    <t>过去被敬畏为森林之神的宝可梦。有着读取对手想法并抢先一步行动的能力。</t>
  </si>
  <si>
    <t>在森林深处静静地生活。据说当它扇动大大的团扇，就会刮起冬日寒风。</t>
  </si>
  <si>
    <t>在陡峭的岩壁上筑巢，会借助海风，飞升到广阔的天空中滑翔。</t>
  </si>
  <si>
    <t>利用气流，不拍打翅膀就能飞上天空。会在海边的岩壁上筑巢。</t>
  </si>
  <si>
    <t>把小型宝可梦和蛋放进嘴里，并运送到安全地方的空中运送员。</t>
  </si>
  <si>
    <t>会贴着海面飞行，用大大的鸟嘴连着海水一起把食物捞起来带走。</t>
  </si>
  <si>
    <t>能敏锐地捕捉人和宝可梦的感情。感受到敌意后就会躲进暗处。</t>
  </si>
  <si>
    <t>用红色的角捕捉到人和宝可梦的温情后，全身也会稍稍变暖起来。</t>
  </si>
  <si>
    <t>当训练家高兴的时候，奇鲁莉安会充满能量，开心地转着圈跳舞。</t>
  </si>
  <si>
    <t>可以通过操纵精神力量扭曲周围的空间来看清未来。</t>
  </si>
  <si>
    <t>有着预知未来的能力。在保护训练家的时候，会发挥出最强的力量。</t>
  </si>
  <si>
    <t>如果是为了保护训练家，它就会用尽自己的精神力量制造出小型黑洞。</t>
  </si>
  <si>
    <t>因为长时间生活在地下，所以眼睛几乎什么都看不到。会靠触角来探察周围的情况。</t>
  </si>
  <si>
    <t>有时能在土里生活１０年以上。会从树木的根部那里吸取营养。</t>
  </si>
  <si>
    <t>如果一直听它的叫声，就会让人头痛不止。会以眼睛无法看清的速度移动。</t>
  </si>
  <si>
    <t>行动十分迅速的宝可梦。说它无论什么攻击都能避开也不夸张。非常喜欢甘甜的树液。</t>
  </si>
  <si>
    <t>它是一种在土居忍士进化时，会神不知鬼不觉地出现在精灵球里的神奇宝可梦。</t>
  </si>
  <si>
    <t>不拍动翅膀也能四处飞行。身体里面空空的，是一种不呼吸的奇妙宝可梦。</t>
  </si>
  <si>
    <t>宝石的眼睛发出诡异光芒时，就会摄取人的魂魄。是令人恐惧的宝可梦。</t>
  </si>
  <si>
    <t>会去吃宝石的结晶。双眼在漆黑一片的地方会发出宝石的光芒。</t>
  </si>
  <si>
    <t>会用温顺的长相让对手大意，然后再用大颚一口咬住对手。咬住后就绝不会松口。</t>
  </si>
  <si>
    <t>大嘴娃能用自己那由钢角变化而成的巨大颚部将对手一口紧紧咬住。</t>
  </si>
  <si>
    <t>会将静电储存在体毛中进行放电。暴风雨临近时，会从全身散发出火花。</t>
  </si>
  <si>
    <t>会在体毛中储存静电。在空气干燥的季节会从全身散发出火花。</t>
  </si>
  <si>
    <t>用电刺激肌肉，所以能迅速行动。用电也能缓解肌肉疼痛，因此很快会治愈。</t>
  </si>
  <si>
    <t>极少出现在人前。据说它的住所就在雷电落下的地方。</t>
  </si>
  <si>
    <t>只要闻到它的花香，就能放松心情。浓郁的香味是毒蔷薇有活力的证明。</t>
  </si>
  <si>
    <t>会用右手和左手分别放出２种不同的毒来进行攻击。香气越浓越有精神。</t>
  </si>
  <si>
    <t>把喝入的海水从眼睛上方的鼻孔中喷出来吸引他人。每天要吃１吨弱丁鱼。</t>
  </si>
  <si>
    <t>喝入大量的海水之后，身体会鼓成像球一样。每天要吃掉１吨的食物。</t>
  </si>
  <si>
    <t>有时会让大大的身体在波浪上跳跃，并以此来产生冲击让对手昏迷。</t>
  </si>
  <si>
    <t>总之，因为超级巨大而受欢迎。观看吼鲸王在各地都是非常受欢迎的游览项目。</t>
  </si>
  <si>
    <t>会在甲壳中燃烧煤炭产生能量。危急关头会喷出黑色的煤烟。</t>
  </si>
  <si>
    <t>在弃用的煤矿中住着很多煤炭龟，它们会不停地挖掘煤炭。</t>
  </si>
  <si>
    <t>它在沙漠中建造的巢穴造型就像是研钵一样。一旦掉进去就再也逃不出来了。</t>
  </si>
  <si>
    <t>建造了绝对无法逃脱的捣蒜钵状巢穴，并在巢穴里等着猎物自己掉进来。</t>
  </si>
  <si>
    <t>２根翅膀高速振动产生的超音波会引起剧烈的头痛。</t>
  </si>
  <si>
    <t>为了让翅膀成长，每天要用消化液溶化并吸食大量的猎物。</t>
  </si>
  <si>
    <t>因为位于自己卷起的沙暴中心，所以是很少现身于人前的宝可梦。</t>
  </si>
  <si>
    <t>由于它挥动翅膀的声音好似女性优美的歌声，因此被称为沙漠精灵。</t>
  </si>
  <si>
    <t>月亮的盈缺似乎会影响它力量的增减。每到满月之夜就会变得活跃。</t>
  </si>
  <si>
    <t>第一次发现它是在４０年前陨石坠落的地方。只要注视敌人就能使其入睡。</t>
  </si>
  <si>
    <t>当它旋转自己的身体时，会发出太阳般的光芒，让敌人的眼睛暂时失明。</t>
  </si>
  <si>
    <t>太阳能量是其力量之源，所以白天会很强。旋转时身体会发光。</t>
  </si>
  <si>
    <t>身体滑溜溜的很难抓住。某个地区流传着泥泥鳅是由泥土凝结而成的说法。</t>
  </si>
  <si>
    <t>会用２根长长的胡须探索浑浊的河底。用湿滑的粘膜保护着身体。</t>
  </si>
  <si>
    <t>会在沼泽底部筑巢。只要是活物就来者不拒，是什么都吃的大胃王。</t>
  </si>
  <si>
    <t>会将大沼泽划为自己的领地。如果有敌人接近的话，它就会狂暴起来，并引发大地震。</t>
  </si>
  <si>
    <t>有着顽强生命力的宝可梦。不管河里的水有多脏，它都能适应并在那里繁衍生息。</t>
  </si>
  <si>
    <t>来自于外国的宝可梦，现在已经回归了野生环境。不管多么污浊的河水都能适应。</t>
  </si>
  <si>
    <t>不停挥舞自己巨大的钳子，是个性格粗暴的家伙。被认为是很难培育的宝可梦。</t>
  </si>
  <si>
    <t>有着热爱战斗的性格。当遇到靠近自己领地的对手，会毫不留情地将之打倒。</t>
  </si>
  <si>
    <t>会用单脚旋转着移动。也能看到颠倒过来旋转的天秤偶。</t>
  </si>
  <si>
    <t>在古代遗迹被发现。会一边旋转一边移动。晚上睡觉的时候也是单脚站着。</t>
  </si>
  <si>
    <t>似乎是由２万年前的古代人制作的泥偶蜕变而来的谜之宝可梦。</t>
  </si>
  <si>
    <t>似乎是从古代人做的泥偶诞生而来的宝可梦。能靠念力浮在空中移动。</t>
  </si>
  <si>
    <t>外表丑陋，所以不受欢迎。拥有惊人的生命力，因而成为了研究对象。</t>
  </si>
  <si>
    <t>虽然外表丑陋，但拥有顽强的生命力，只要少量的水就能存活。</t>
  </si>
  <si>
    <t>也被称为最美的宝可梦，一直给予许多艺术家灵感。</t>
  </si>
  <si>
    <t>据说目睹了美纳斯美丽身姿的人，心中一切的愤恨都能得到抚慰。</t>
  </si>
  <si>
    <t>据说，一旦发现不听话的孩子，就会在深夜将其带去某个地方。</t>
  </si>
  <si>
    <t>会让身体变透明，然后偷偷地靠近猎物。拥有穿过厚墙壁的能力。</t>
  </si>
  <si>
    <t>身体内部是空的。只要一张开嘴就会像黑洞一样吸入所有东西</t>
  </si>
  <si>
    <t>寻找游走的灵魂，吸入自己空洞的身体里。没人知道被吸入后会发生什么事。</t>
  </si>
  <si>
    <t>和大群伙伴一起行动，通过和伙伴彼此推挤来锻炼自己的忍耐力。</t>
  </si>
  <si>
    <t>具有集体行动的习性。睡觉的时候会聚集在洞窟中，和伙伴们把身体挨在一起。</t>
  </si>
  <si>
    <t>据说半夜出现的雪童子会带来大雪。靠吃雪和冰为生。</t>
  </si>
  <si>
    <t>只能在寒冷的土地上生存。即使在零下１００度的环境下也能充满活力地到处蹦蹦跳跳。</t>
  </si>
  <si>
    <t>拥有火焰也无法融化的冰之躯体。能让空气中的水分在一瞬间冻结。</t>
  </si>
  <si>
    <t>用令空气中的水分瞬间冻结的力量，将猎物冰冻起来。</t>
  </si>
  <si>
    <t>每１０００年让它听一次清澈的歌声，就能让它维持７天的清醒。</t>
  </si>
  <si>
    <t>传说当它从１０００年的沉睡中醒来时，会实现写在它头部许愿笺上的愿望。</t>
  </si>
  <si>
    <t>会散布带有毒素的花粉。培育时所用的水越干净，所含有的毒性就越高。</t>
  </si>
  <si>
    <t>对气温的变化很敏感。当它开始打开花苞，便是冬去春来之时。</t>
  </si>
  <si>
    <t>会用馥郁芬芳的花香迷惑敌人，并用荆棘上的鞭子猛力抽打对方。</t>
  </si>
  <si>
    <t>右手的毒是速效的，左手的毒则是慢性的。无论哪边的毒性都能致命。</t>
  </si>
  <si>
    <t>３只一直都在一起，但每一只对花蜜的喜好却略有不同。</t>
  </si>
  <si>
    <t>从早到晚都在采集花蜜。这一切都是为了自己的族群和蜂女王。</t>
  </si>
  <si>
    <t>自由自在地指挥孩子们与敌人战斗。孩子们会为了蜂女王而拼上性命。</t>
  </si>
  <si>
    <t>能释放越多费洛蒙的蜂女王，就能让越多的三蜜蜂听从自己的指挥。</t>
  </si>
  <si>
    <t>它营养丰富的小球是鸟宝可梦的最爱。为了不被啄到而四处逃跑。</t>
  </si>
  <si>
    <t>身体越红的樱花宝含有的营养越丰富，味道也很甜很好吃。</t>
  </si>
  <si>
    <t>花苞形态时性格稳重，几乎不会动，只是静静地等待太阳光的出现。</t>
  </si>
  <si>
    <t>盖起来的花瓣很硬。即使被鸟宝可梦啄到，也完全没问题。</t>
  </si>
  <si>
    <t>样子会因环境不同而改变。也有人说它到了温暖的海里就会变成这个样子。</t>
  </si>
  <si>
    <t>如果用力按住它，它就会分泌出神秘的紫色液体。虽然液体无害，不过黏糊糊的。</t>
  </si>
  <si>
    <t>为了觅食也会登上陆地。海兔兽经过的地方会留下黏糊糊的粘液。</t>
  </si>
  <si>
    <t>身体软瘫瘫的但十分强韧。因为它身体的软度可以帮助分散它所受到的冲击。</t>
  </si>
  <si>
    <t>也许是因为渴望拥有伙伴，它会去接近孩子们。但也经常因为被孩子们戏耍而逃跑。</t>
  </si>
  <si>
    <t>因魂魄聚集在一起而诞生。到了湿气大的季节就有可能大量出现。</t>
  </si>
  <si>
    <t>也有人说它是万念俱灰的灵魂聚在一起的样子。会在黑夜里静静地飘荡。</t>
  </si>
  <si>
    <t>会抓住人和宝可梦，然后运到某个地方。没人知道那地方是哪里。</t>
  </si>
  <si>
    <t>瞄准对手的脸，从屁股喷出奇臭无比的液体。液体能喷到５米开外。</t>
  </si>
  <si>
    <t>要是它翘起尾巴把屁股对准了你，请一定要小心。因为这表示它将要喷出足以让人窒息的臭液。</t>
  </si>
  <si>
    <t>会在肚子里囤满臭液，从尾巴喷出臭液攻击敌人。臭味会因吃下的东西而不同。</t>
  </si>
  <si>
    <t>从尾巴尖端喷出的液体带有强烈的恶臭。会在地面上挖洞建造巢穴。</t>
  </si>
  <si>
    <t>会在古老的遗迹出现。身上的纹路不属于伽勒尔文化，因此至今仍然谜团重重。</t>
  </si>
  <si>
    <t>虽然人们说把铜镜怪打磨到发光，它就能映照出真相，但其实它非常讨厌被打磨。</t>
  </si>
  <si>
    <t>被称为能召唤雨云的神明。生气时会用像钟声一般令人毛骨悚然的声音来威吓对手。</t>
  </si>
  <si>
    <t>它身上的纹路让许多学者都认为它原本并不存在于伽勒尔。</t>
  </si>
  <si>
    <t>会从眼睛里排出汗和泪水。它的汗水有一点点咸，泪水则略微带着一些苦味。</t>
  </si>
  <si>
    <t>栖息在空气干燥岩石裸露的地方。空气越是干燥，它身上的绿球就越是会泛出暗淡的光泽。</t>
  </si>
  <si>
    <t>会模仿一切进入眼帘的事物。一心一意模仿踏冰人偶华丽的舞步，不停地练习。</t>
  </si>
  <si>
    <t>像徒弟一样跟随着擅长跳舞的踏冰人偶，拼命模仿它的舞步。</t>
  </si>
  <si>
    <t>总之全神贯注地大吃大喝，完全不去讲究食物的味道，就算是腐烂的东西也照吃不误。</t>
  </si>
  <si>
    <t>在体毛下面储存食物。如果是自己信赖的对象，也会把食物分给对方一口。</t>
  </si>
  <si>
    <t>精力充沛，可以奔跑一整夜。由于它十分活泼，带它散步的人非常辛苦。</t>
  </si>
  <si>
    <t>除了能读懂对手的感情，也能以“波导”这种形式的波来观察大自然的样子。</t>
  </si>
  <si>
    <t>操纵一种被称为波导的力量来进行狩猎。这种力量就连巨大的岩石也能击得粉碎。</t>
  </si>
  <si>
    <t>他能理解人类的想法，因此只会去亲近内心端正的训练家。</t>
  </si>
  <si>
    <t>张大嘴巴移动，连同沙子把对手一整个吞下去。会从鼻孔把沙子喷出来丢掉。</t>
  </si>
  <si>
    <t>主要在白天活动。因为沙漠的夜晚会降温，所以会钻到沙子的深处睡觉。</t>
  </si>
  <si>
    <t>偶尔会有石子卡在身体的孔洞里。因为石居蟹会帮忙把石子拿出来，所以会用心地保护它们。</t>
  </si>
  <si>
    <t>生气的时候非常凶暴。会喷出储存在体内的沙子来引发沙尘暴。</t>
  </si>
  <si>
    <t>将自己的身体埋在沙子里，一声不响地等待猎物。祖先和烧火蚣的祖先是近亲。</t>
  </si>
  <si>
    <t>用尾巴上带毒的钩爪袭击对手。一旦被夹住，毒素就会扩散开来，导致全身无法动弹。</t>
  </si>
  <si>
    <t>虽然拥有剧毒，但只有在极少数的情况下才会使用。会用能敲烂汽车的怪力乱打一通。</t>
  </si>
  <si>
    <t>虽然狰狞凶猛到被人们称为沙之恶魔，但在河马兽面前却表现得低调温顺。</t>
  </si>
  <si>
    <t>会从自己脸颊上的毒囊发出声音来威吓对手，趁对手畏惧的时间使出毒击。</t>
  </si>
  <si>
    <t>毒素在稀释后能制成药品。它是制药公司的吉祥物，广受众人的欢迎。</t>
  </si>
  <si>
    <t>一跃而起接近敌人，用有毒的爪子狠抓对方！光是擦伤就能将对手ＫＯ。</t>
  </si>
  <si>
    <t>制服了猎物之后，便会呱呱地发出胜利的欢呼。与蟾蜍王是相近的物种。</t>
  </si>
  <si>
    <t>也许是因为海水温度偏低，伽勒尔地区的小球飞鱼动作似乎有点迟缓。</t>
  </si>
  <si>
    <t>混在铁炮鱼的大群里游泳。受到敌人袭击的时候，会和铁炮鱼们并肩作战。</t>
  </si>
  <si>
    <t>生活在积雪深厚的山上。会通过把脚踩进积雪中来吸收水分和冷气。</t>
  </si>
  <si>
    <t>雪笠怪肚子上结出来的口感好似冰棍的树果是伽勒尔的火红不倒翁们的最爱。</t>
  </si>
  <si>
    <t>会像挥动锤子一样挥下自己大大的手臂，赶走要袭击雪笠怪的火红不倒翁群体。</t>
  </si>
  <si>
    <t>会引发暴风雪的宝可梦。只要它摇动巨大的身体，周围立刻会变得一片雪白。</t>
  </si>
  <si>
    <t>成群结队袭击猎物。通过团队合作，连象牙猪那样强大的对手也能轻松解决。</t>
  </si>
  <si>
    <t>通过用爪子留下记号来与伙伴联络。据说记号的种类有５００种以上。</t>
  </si>
  <si>
    <t>会在手掌的洞里塞进岩石和石丸子发射出去，每只手里可以装填３个。</t>
  </si>
  <si>
    <t>用护具弹开敌人的攻击，在对手畏缩时用自己引以为傲的钻头贯穿对方。</t>
  </si>
  <si>
    <t>不会出现在发生争端和纷乱的地方。近来几乎见不到它的身影。</t>
  </si>
  <si>
    <t>被称为会带来恩惠的宝可梦，从很久很久以前开始，人们就视它为吉祥之物。</t>
  </si>
  <si>
    <t>伽勒尔人对它叶片散发出的独特香气情有独钟。用这种香气加工出的香水非常受欢迎。</t>
  </si>
  <si>
    <t>尾巴好似锐利的刀刃，锋利得无与伦比，连大树都能一斩为二。</t>
  </si>
  <si>
    <t>能够降下冰晶。被它的美貌迷住的猎物会在不知不觉间被冻住。</t>
  </si>
  <si>
    <t>冰伊布释放出的冷气能制造出粉状的雪。这使它受到各个滑雪场的热烈欢迎。</t>
  </si>
  <si>
    <t>在1万年前的壁画上也能见到它的身影。曾有一段时期，人们认为它已经灭绝了。</t>
  </si>
  <si>
    <t>它的力量就如外表那样强大。天气越是寒冷，它的冰牙就会长得越粗、越长、越结实。</t>
  </si>
  <si>
    <t>被称为武神的宝可梦。只有在为了保护什么的时候才会去使用自己的肘刀。</t>
  </si>
  <si>
    <t>能够敏锐地感知到寻求帮助的感情，并且火速赶去援助对方。</t>
  </si>
  <si>
    <t>没人知道它是否拥有意识。会从来自灵界的电波中接受指示，将人和宝可梦带走。</t>
  </si>
  <si>
    <t>用腹部的嘴将猎物整个吞下。只会吃掉对方的魂魄，离去时会把肉体吐出来。</t>
  </si>
  <si>
    <t>从在雪山遇难的女性的遗恨让这宝可梦诞生。它最喜欢冻成冰的灵魂。</t>
  </si>
  <si>
    <t>会吐出零下５０度的冷气冻住猎物，并把它们带回自己的巢穴，整齐地摆成一排。</t>
  </si>
  <si>
    <t>某位少年的发明促使人们开始制造各种活用洛托姆的机器 。</t>
  </si>
  <si>
    <t>会用由离子构成的身体潜入各种各样的机器里。最喜欢恶作剧吓人。</t>
  </si>
  <si>
    <t>为了要看见人们困扰的样子而去偷盗他们的物品。和偷儿狐是竞争对手。</t>
  </si>
  <si>
    <t>会用可爱的动作让对手放下戒心，趁对方靠过来时冷不防地用爪子猛抓，然后得意地大笑。</t>
  </si>
  <si>
    <t>虽然人们容易被它美丽的毛发和身姿所迷惑，但它其实是一种善变而凶暴的宝可梦。</t>
  </si>
  <si>
    <t>和狐大盗争抢地盘。能够悄无声息地从背后偷偷靠近猎物。</t>
  </si>
  <si>
    <t>会在深夜出现在枕头边。在吃梦的时候，身上的花纹会微微发亮。</t>
  </si>
  <si>
    <t>在吃掉梦之后会吐出烟雾。吃了快乐的梦时，烟雾是粉红色的；如果是噩梦，烟雾则是黑灰色的。</t>
  </si>
  <si>
    <t>在它冒出黑黑的烟雾时，还是不要接近它为妙，否则噩梦将会成真。</t>
  </si>
  <si>
    <t>总是在打瞌睡做梦。刚睡醒的时候会闹脾气，所以最好别去招惹它。</t>
  </si>
  <si>
    <t>会出现在人类生活的地方。一旦撒出饲料就会有好几百只豆豆鸽聚集而来，千万要小心。</t>
  </si>
  <si>
    <t>虽然既健忘又不太聪明，因为性格认真且容易亲近人，所以受到了许多训练家的喜爱。</t>
  </si>
  <si>
    <t>飞行速度不可小觑。无论飞到多远的地方，都会记得自己的主人和巢。</t>
  </si>
  <si>
    <t>头脑聪明而且记性很好。似乎有许多快递员将它选为自己的搭档。</t>
  </si>
  <si>
    <t>拥有高度的飞行能力。雌性擅于持久，雄性擅长速度。</t>
  </si>
  <si>
    <t>头脑聪明，所以自尊心也强。如果能成为高傲雉鸡的训练家，所有人都会对你刮目相看。</t>
  </si>
  <si>
    <t>几乎和铁一样硬，但要是长时间浸在水里，似乎就会稍微变软一些。</t>
  </si>
  <si>
    <t>会对声音产生反应而动起来。在能量核心的影响下，它摸起来暖暖的。</t>
  </si>
  <si>
    <t>橙色的结晶开始发光的时候，一定特别小心，因为它马上就会射出能量。</t>
  </si>
  <si>
    <t>通过声音来探测四周。要是惹它生气了，它会连身体方向也不转就朝你追来。</t>
  </si>
  <si>
    <t>由于拥有健壮的身体，有时可以在工地或采石场看到它和大王铜象还有人类一起工作。</t>
  </si>
  <si>
    <t>它射出的能量弹具有可以击飞翻斗车的破坏力。不过只有在晴天才能射击。</t>
  </si>
  <si>
    <t>在洞窟中，如果抬头看到墙壁上留着心形的痕迹，就代表滚滚蝙蝠住在那里。</t>
  </si>
  <si>
    <t>一边发出超音波，一边飞来飞去寻找虫宝可梦来填饱自己的肚子。</t>
  </si>
  <si>
    <t>在发出极其强力的音波后会陷入疲劳，暂时无法飞行。</t>
  </si>
  <si>
    <t>据说有些地区的人觉得它鼻子的形状很吉利，而把它当成幸福的象征来祭拜。</t>
  </si>
  <si>
    <t>会将双掌上的爪子并拢，并让身体高速旋转，瞄准猎物冲过去。</t>
  </si>
  <si>
    <t>会用爪子在地底挖掘前进。一些农民因为担心它会因此糟蹋蔬菜而讨厌它。</t>
  </si>
  <si>
    <t>有许多看似自然形成的洞窟其实都是龙头地鼠一阵乱钻之后留下来的。</t>
  </si>
  <si>
    <t>别名钻头王。在地底下挖掘前进的速度达到了每小时１５０公里。</t>
  </si>
  <si>
    <t>喜欢帮忙做建筑的工作。因为下雨而停工时，会乱挥木材大闹一番。</t>
  </si>
  <si>
    <t>如果搬运小匠可以搬起自己体重３倍左右的方材，就代表它进化的日子要到了。</t>
  </si>
  <si>
    <t>与其他的伙伴还有豪力一起比拼肌肉。输掉的那一方会暂时躲起来。</t>
  </si>
  <si>
    <t>能够灵巧地操纵工字钢。虽然对拆除得心应手，但却不太擅长组装。</t>
  </si>
  <si>
    <t>即使成分相同，修建老匠搅拌的混凝土格外地坚硬结实。</t>
  </si>
  <si>
    <t>要是认真起来就会扔掉手中的混凝土柱，赤手空拳地扑向敌人。</t>
  </si>
  <si>
    <t>如果水面上扩散开美丽的波纹，就代表有圆蝌蚪正在水下面用高昂的声音鸣叫。</t>
  </si>
  <si>
    <t>通过音波来联系伙伴。人类和其他宝可梦都听不见它发出的警告声。</t>
  </si>
  <si>
    <t>通过发出足以造成头痛的音波来充分削弱猎物之后，用黏糊糊的舌头将其捉住。</t>
  </si>
  <si>
    <t>有时也会发出悦耳的叫声。身上突起物越大的蓝蟾蜍越能在更广的音域来鸣叫。</t>
  </si>
  <si>
    <t>通过震动全身的瘤，引发地震般的晃动。与不良蛙是相近的物种。</t>
  </si>
  <si>
    <t>在老年人之间广受欢迎。因为他们觉得它身上的瘤发出的震动拿来按摩刚刚好。</t>
  </si>
  <si>
    <t>能使出一流的投摔招式。带子被战斗时流下的汗水浸湿，颜色越变越深。</t>
  </si>
  <si>
    <t>５只一组一起努力练习。在练习中掉队的投摔鬼会扔掉带子离开团队。</t>
  </si>
  <si>
    <t>不断地寻求强大的实力。要是看到了在山上修行的打击鬼，就静静地离开吧。</t>
  </si>
  <si>
    <t>不断重复练习的打击鬼所使出的空手劈拥有足以劈开大海的破坏力。</t>
  </si>
  <si>
    <t>会喷出棉花保护身体。有时会被台风吹到地球的另一边。</t>
  </si>
  <si>
    <t>将木棉球和白蓬蓬的棉花混合后编织出的布料极其精致，因此常被高级品牌选用。</t>
  </si>
  <si>
    <t>喜欢到处撒棉花捣蛋。沾水之后就会变重而动弹不得，只能听天由命。</t>
  </si>
  <si>
    <t>每当沐浴阳光，身上的棉花就会膨胀。如果膨胀过了头，它就会把棉花扯开到处乱撒。</t>
  </si>
  <si>
    <t>它上钩时顽强的抵抗深受垂钓者的喜爱。由于人们擅自把它们放生到池塘里，数量越来越多。</t>
  </si>
  <si>
    <t>从前也曾经登上餐桌。红条纹野蛮鲈鱼的肉脂肪含量高，适合年轻人食用。</t>
  </si>
  <si>
    <t>能量之源是体内的火焰。如果火焰变小了，它马上就会睡着。</t>
  </si>
  <si>
    <t>在它睡觉的时候，无论是推是拉，它都不会倒下。因为象征着吉利而大受欢迎。</t>
  </si>
  <si>
    <t>总是热血沸腾的宝可梦。它厚重的手臂使出的拳击甚至能把翻斗车打得粉碎。</t>
  </si>
  <si>
    <t>体内的火焰燃得越旺，力量就越大。火焰的温度有时甚至能超过１４００度。</t>
  </si>
  <si>
    <t>会发出沙铃般的声音。鸟宝可梦会因那轻快的节奏而受惊飞走。</t>
  </si>
  <si>
    <t>一年散播一次种子。花的种子营养十足，是沙漠中贵重的食粮。</t>
  </si>
  <si>
    <t>会在自己喜欢的石头上开洞当成住所。对石丸子还有小炭仔来说是天敌。</t>
  </si>
  <si>
    <t>如果找不到大小合适的石头来当成自己的家，它也会住到河马兽的洞里。</t>
  </si>
  <si>
    <t>喜欢干燥的地方，下雨时不会从岩石里出来。有着很强的地盘意识。</t>
  </si>
  <si>
    <t>厚实的钳子是它最大的武器。硬度高到甚至能让超甲狂犀的护具裂开。</t>
  </si>
  <si>
    <t>与它视线交汇是很危险的！不管对手是谁，它都会用头锤招呼，是个难搞的家伙。</t>
  </si>
  <si>
    <t>用结实的皮保护身体。据说在皮伸展到极限时，它就会开始进化。</t>
  </si>
  <si>
    <t>它看似无精打采的踢击其实拥有足以击碎修建老匠手中混凝土的破坏力。</t>
  </si>
  <si>
    <t>虽然性格非常粗鲁，但也有重视家族、伙伴和领地的另一面。</t>
  </si>
  <si>
    <t>利用精神力量在空中飞翔，被称为古代都市的守护神。也有人认为它是守护神的使者。</t>
  </si>
  <si>
    <t>人们在象征鸟飞过的沙漠的地下调查，结果在那里发现了疑似古代都市的遗迹。</t>
  </si>
  <si>
    <t>每天夜里都在遗迹中徘徊。据说它拿着的面具是它还是人类时的脸。</t>
  </si>
  <si>
    <t>古代人的灵魂变成了宝可梦。为了寻找认得自己长相的人而在遗迹里徘徊。</t>
  </si>
  <si>
    <t>拥有闪亮亮的黄金之躯。据说它已再也无法记起自己曾是人类。</t>
  </si>
  <si>
    <t>死神棺象征着国王的财富，因此许多古墓里都有它的壁画。</t>
  </si>
  <si>
    <t>喜欢不卫生的地方。如果不及时清理家里的垃圾，破破袋就会过来居住。</t>
  </si>
  <si>
    <t>诞生于塞满垃圾的垃圾袋里。它嘴里喷出的毒气是伽勒尔双弹瓦斯的最爱。</t>
  </si>
  <si>
    <t>吃掉的垃圾会在体内转化为毒素。毒素的成分会随着吃掉的垃圾而不同。</t>
  </si>
  <si>
    <t>从右臂喷出的毒液十分危险，虚弱的生物只要一沾到，立刻就会丢掉性命。</t>
  </si>
  <si>
    <t>用尾巴来清扫灰尘。虽说能帮忙打扫是件好事，它的洁癖也会让人感到棘手。</t>
  </si>
  <si>
    <t>用尾巴互相抚摸来打招呼。尾巴的毛比较蓬松的那一方会表现得稍微威风些。</t>
  </si>
  <si>
    <t>洁癖使它连一丝灰尘都无法容忍，会把自己身上渗出的油涂在巢上保持清洁。</t>
  </si>
  <si>
    <t>覆盖着特别油脂的毛发可以挡住攻击。这种油以高价在市场上流通。</t>
  </si>
  <si>
    <t>虽然还是宝宝，有时也会用储存在像蝴蝶结一样的触角里的精神力量来战斗。</t>
  </si>
  <si>
    <t>哥德宝宝会在看似无人的地方轻声地叫。它好像是在与某种只有它才看得见的东西说话。</t>
  </si>
  <si>
    <t>据说会在星光闪耀的夜晚把睡着的孩子们带走。也有人称它为惩罚魔女。</t>
  </si>
  <si>
    <t>哥德小童的精神力量似乎会在星光闪耀的夜晚达到最高点。它与宇宙的关系至今不明。</t>
  </si>
  <si>
    <t>根据星星的动向预知未来。虽然拥有强大的精神力量，但生性并不喜好纷争。</t>
  </si>
  <si>
    <t>从哥德小姐那里看到了自己下场的恶人在那之后便销声匿迹了。</t>
  </si>
  <si>
    <t>通过心灵感应来与伙伴交流。如果受到了强烈的冲击，包裹着身体的液体就会漏出来。</t>
  </si>
  <si>
    <t>身体被特殊的液体包裹着，许多人因此认为它即使在宇宙中也能存活。</t>
  </si>
  <si>
    <t>据称说它的２个大脑意见一致时，发出的念力可以覆盖方圆１公里的范围。</t>
  </si>
  <si>
    <t>由于它一分为二的大脑思考的内容几乎完全不同，导致它的行动非常难以预测。</t>
  </si>
  <si>
    <t>比起使用超能力，它更喜欢靠着挥动自傲的手臂来打倒对手。</t>
  </si>
  <si>
    <t>虽然有人说只要喝掉它特殊的液体就能得到智慧，但对人造细胞卵以外来说，那其实是剧毒。</t>
  </si>
  <si>
    <t>无法在炎热的地方生存。会吐出冷气来降雪，然后窝在积雪里睡觉。</t>
  </si>
  <si>
    <t>据说它是从冰柱中诞生的。为了能让自己生活得更舒适，会吐出零下５０度的冷气冻住四周。</t>
  </si>
  <si>
    <t>通过喝下干净的水来让自己的冰雪身躯成长。天气好的时候很少看到它。</t>
  </si>
  <si>
    <t>性格和善，虽然会用零下１００度的冷气冻住敌人，但并不会伤及它们的性命。</t>
  </si>
  <si>
    <t>当愤怒达到极限时，就会喷出暴风雪，把敌人和伙伴都冻成冰块。</t>
  </si>
  <si>
    <t>体温在零下６度左右。据说是由２只多多冰贴在一起而诞生的。</t>
  </si>
  <si>
    <t>有着会对电能产生反应的奇异体质。和小嘴蜗待在一起就会进化。</t>
  </si>
  <si>
    <t>用嘴里吐出的液体来溶化小嘴蜗的壳，只会去吃里面的身体。</t>
  </si>
  <si>
    <t>抢走小嘴蜗的壳，将自己全副武装。在伽勒尔地区，骑士蜗牛非常受到人们喜爱。</t>
  </si>
  <si>
    <t>会举起长矛突击敌人。有一幅名画描绘着它和葱游兵决斗的场景。</t>
  </si>
  <si>
    <t>会用薄纱般的手脚缠住猎物，将对手拖进８０００米深的海中。</t>
  </si>
  <si>
    <t>据流传至今的传说里所述，它是由沉没到海底的古代都市的居民变成的宝可梦。</t>
  </si>
  <si>
    <t>身体的绝大部分都由与海水相同的成分组成。会把沉船当成自己的城堡。</t>
  </si>
  <si>
    <t>每到满月时，胖嘟嘟会成群结队地来到海面上。这么做是为了等待猎物上门。</t>
  </si>
  <si>
    <t>会附在宝可梦的身上吸取静电。自身并没有制造电的能力。</t>
  </si>
  <si>
    <t>会附在其他宝可梦身上吸取静电。经常会把自己贴在来电汪的屁股上。</t>
  </si>
  <si>
    <t>发射腹部带电的毛来攻击。要是被它的毛刺中，就会全身麻痹三天三夜。</t>
  </si>
  <si>
    <t>为了捕捉不太会飞的幼鸟，会在鸟宝可梦的巢穴附近用带电的丝设下陷阱。</t>
  </si>
  <si>
    <t>会发射尖刺来保护自己。需要反复训练才能将尖刺准确地射中目标。</t>
  </si>
  <si>
    <t>偏爱长着青苔的洞窟。青苔中所含的酶能使它的尖刺成长得又大又结实。</t>
  </si>
  <si>
    <t>用尖刺刺裂岩壁之后，它会用触手的尖端接触裂缝吸收营养。</t>
  </si>
  <si>
    <t>拥有比钢铁还坚硬的尖刺。会利用触手上的尖刺攀附在岩壁上移动。</t>
  </si>
  <si>
    <t>２个身体比双胞胎还要亲近。要是换成别的齿轮儿。就没有办法好好咬合。</t>
  </si>
  <si>
    <t>据说在很久以前，是看到了齿轮儿的人发明了齿轮的构造。</t>
  </si>
  <si>
    <t>如果认真起来，大齿轮外圈的齿轮会和小齿轮完全接合。此时转速将会大幅提升。</t>
  </si>
  <si>
    <t>被认为是工业技术的象征。有许多伽勒尔当地的公司选择它作为企业的标志。</t>
  </si>
  <si>
    <t>会从尖刺的前端发出强力电击。红色核心里填充着非常多的能量。</t>
  </si>
  <si>
    <t>让３个齿轮高速旋转。新增出来的那个带着尖刺的齿轮并不是生物。</t>
  </si>
  <si>
    <t>当它站在电视旁边时，画面上会出现奇怪的景色。据说那是小灰怪的故乡。</t>
  </si>
  <si>
    <t>在大约５０年前被发现的宝可梦。会用又大又发达的大脑操纵精神力量。</t>
  </si>
  <si>
    <t>如果大宇怪出现在牧场里，那么就会有１只毛毛角羊在不知不觉间消失。</t>
  </si>
  <si>
    <t>能控制对方的记忆。经常有人看到它在麦田的上方徘徊。</t>
  </si>
  <si>
    <t>头上燃烧着的烛光让它的身体保持微热。会拉着迷路孩子的手，将他们带向灵界。</t>
  </si>
  <si>
    <t>吸取到的灵魂越年轻，头上的烛光就会燃烧得越旺越诡异。</t>
  </si>
  <si>
    <t>由于它会在人类临终时出现，人们认为它是死神的使者，对它畏惧不已。</t>
  </si>
  <si>
    <t>伪装成灯的样子藏身在城镇里。一旦发现了临近死期的人，便会悄悄地跟在后面。</t>
  </si>
  <si>
    <t>住在古老的洋楼里。诡异地摇晃手臂上的火焰，以此来催眠对手。</t>
  </si>
  <si>
    <t>据说在用水晶灯火灵来充当照明设备的房子里，丧事会接连不断。</t>
  </si>
  <si>
    <t>在地面上筑巢居住。用牙齿粉碎坚硬的树果，和伙伴比拼力气。</t>
  </si>
  <si>
    <t>会和伙伴们一起互撞牙齿来玩。折断的牙齿会马上长出来，所以丝毫都不会去在意。</t>
  </si>
  <si>
    <t>牙齿一旦折断就不会再次生长。战斗结束之后会用河滩上的岩石仔细地磨牙。</t>
  </si>
  <si>
    <t>皮肤像盔甲一样坚硬。非常擅长在撞击的同时用牙齿猛刺的战法。</t>
  </si>
  <si>
    <t>坚固的大牙是它的骄傲。为了保持牙齿的强度，会舔泥土来补充矿物质。</t>
  </si>
  <si>
    <t>性格温和，但生起气来非常恐怖。会用自己那引以为傲，可以削铁如泥的牙齿攻击敌人。</t>
  </si>
  <si>
    <t>健康时鼻涕的粘度会变强。只要遇到自己讨厌的对手，就会把鼻涕擦到对方身上。</t>
  </si>
  <si>
    <t>使出招式前会先倒吸鼻涕。鼻涕里所含有的强烈冷气是冰属性招式的能量来源。</t>
  </si>
  <si>
    <t>吐出的气息冻结而成的冰牙比钢铁还硬。为了寻找食物，会在寒冷的海里游动徘徊。</t>
  </si>
  <si>
    <t>在冰冷的大海里精力十足地游泳。感到疲劳的时候会吐出气息冻结海水，在冰面上休息。</t>
  </si>
  <si>
    <t>一旦被敌人袭击，便会关上壳盖保护自己。不过盖盖虫能打得开。</t>
  </si>
  <si>
    <t>有着会对电能产生反应的奇异体质。不知为何，和盖盖虫待在一起就会进化。</t>
  </si>
  <si>
    <t>行动迅速，会喷出毒液来战斗。敏捷虫担任主角的电影和漫画拥有极高的人气。</t>
  </si>
  <si>
    <t>脱壳后变得更轻巧了。为了防止干燥，会将带状的粘膜裹在身上。</t>
  </si>
  <si>
    <t>潮间带便是它的巢穴。制造电的器官由于泥里的细菌而发达起来。</t>
  </si>
  <si>
    <t>当从身上的黄色斑纹里释放出强大电流时，它会莫名地露出微笑。</t>
  </si>
  <si>
    <t>诞生自黏土的古代宝可梦。不知为何，有一些泥偶小人会不断地把大石头排列起来。</t>
  </si>
  <si>
    <t>用黏土制成的宝可梦。即使现在也一直遵循着数千年前主人的命令。</t>
  </si>
  <si>
    <t>古代人城堡的墙壁里那像炮台一样的底座是为了让泥偶巨人发射光束而建的。</t>
  </si>
  <si>
    <t>虽然有人认为它体内有着生成能量的永动机，但至今仍未得到证实。</t>
  </si>
  <si>
    <t>挥舞锐利的刀刃将敌人逼向绝境。会用河滩的石头来精心保养刀刃。</t>
  </si>
  <si>
    <t>以劈斩司令为首领组成族群。目标是有朝一日能统领同类，所以每天都在不懈地锻炼。</t>
  </si>
  <si>
    <t>率领着一大群驹刀小兵。为了防止手下们背叛自己，总是睁大着眼睛监视它们。</t>
  </si>
  <si>
    <t>为了抢占能找到磨刀石的地方，和斧牙龙展开了激烈的斗争。</t>
  </si>
  <si>
    <t>每当遇到看似强劲的宝可梦，都会忍不住去挑起战斗。如果输了则会放声大哭。</t>
  </si>
  <si>
    <t>握力强，能把坚硬的树果弄得粉碎。性急爱吵架，无论对谁都会挑起战斗。</t>
  </si>
  <si>
    <t>勇猛高傲的宝可梦。英勇的身姿使得它成为人们设计纹章时的热门题材。</t>
  </si>
  <si>
    <t>性格粗暴、血气方刚，因此被钢铠鸦夺走了伽勒尔运送员的地位。</t>
  </si>
  <si>
    <t>穿上骸骨来保护屁股。会和伙伴互相争抢穿起来舒服的骸骨。</t>
  </si>
  <si>
    <t>由于很快就会长大，屁股上的骸骨会接着传给巢里更小的秃鹰丫头用。</t>
  </si>
  <si>
    <t>虽然性情粗暴，如果遇到了迷路的秃鹰丫头，便会精心照顾它，直到它长大离巢。</t>
  </si>
  <si>
    <t>把捡来的骨头装饰在身上。在骨头形状这方面似乎也是有流行趋势的。</t>
  </si>
  <si>
    <t>从尾部的孔洞吸入空气，燃起火焰。如果孔洞被堵住了，身体就会不舒服。</t>
  </si>
  <si>
    <t>将火焰当成舌头来使用。会一点一点地熔化铁蚁坚硬的外骨骼，然后把它吃掉。</t>
  </si>
  <si>
    <t>在巢穴的深处产卵。受到熔蚁兽的袭击时会用大大的颚部咬住对方进行反击。</t>
  </si>
  <si>
    <t>巨大的颚部能咬碎岩石。为了不让沙螺蟒把蛋抢走，会和其他同类一起并肩战斗。</t>
  </si>
  <si>
    <t>不管遇到什么都习惯先咬再说。据说如果咬起来味道不错，它就会牢牢记住那种气味。</t>
  </si>
  <si>
    <t>因为眼睛看不见，所以会又撞又咬，来判断四周的状况。</t>
  </si>
  <si>
    <t>在自己的领地走来走去，寻找食物。２个头时常会为了前进的方向而争吵。</t>
  </si>
  <si>
    <t>２个头会争抢同一个食物。明明没有去和别人战斗，却总是遍体鳞伤。</t>
  </si>
  <si>
    <t>会咬住一切会动的物体。有不少传说里都提到了三首恶龙毁灭村庄的故事。</t>
  </si>
  <si>
    <t>３个头会轮流去咬敌人。在对方倒下之前，绝对不会停止攻击。</t>
  </si>
  <si>
    <t>传说它曾经与代拉基翁和毕力吉翁一起，为了保护合众地区的宝可梦而与人类作战。</t>
  </si>
  <si>
    <t>生来就具有领导风范。即使是性格狂暴的宝可梦，在勾帕路翁面前也会变得温顺。</t>
  </si>
  <si>
    <t>拥有异常强大的力量。会把欺负弱小宝可梦的对手打得再也站不起来。</t>
  </si>
  <si>
    <t>代拉基翁为保护宝可梦而与人类作战的传说在合众地区广为流传。</t>
  </si>
  <si>
    <t>与勾帕路翁和代拉基翁并肩保护合众地区宝可梦的传说一直流传至今。</t>
  </si>
  <si>
    <t>以敏捷的身手像旋风一般将敌人玩弄于股掌之中，会用锋利的角毫不留情地切斩对手。</t>
  </si>
  <si>
    <t>从尾部喷出火焰，像喷气式飞机那样飞翔。据说它能让世界燃烧殆尽。</t>
  </si>
  <si>
    <t>在神话的叙述里，如果人类蔑视真实、放纵欲望，它就会用火焰烧尽他们的王国。</t>
  </si>
  <si>
    <t>当尾巴的内部像马达那样旋转起来，就能制造出好几道闪电，穿透周围的一切。</t>
  </si>
  <si>
    <t>在神话的描述里，如果人类失去了正义之心，它就会用狂暴的雷电毁灭他们的王国。</t>
  </si>
  <si>
    <t>虽然拥有凌驾于莱希拉姆和捷克罗姆之上的力量，但是那力量已被极低温冷气封印住了。</t>
  </si>
  <si>
    <t>为了稳定细胞组织，它似乎用自己制造出的冷气冰冻着身体。</t>
  </si>
  <si>
    <t>从勾帕路翁、代拉基翁和毕力吉翁那里学会了战斗。驰骋全世界，不断修行。</t>
  </si>
  <si>
    <t>据说当它挺过了艰难的战斗，额头上的角就能得到锻炼，从而激发出自己真正的力量。</t>
  </si>
  <si>
    <t>擅长用耳朵挖洞。只需一个晚上就能挖出深至地下１０米的巢穴。</t>
  </si>
  <si>
    <t>对危险很敏感。只要听到钢铠鸦拍打翅膀的声音，就会马上挖洞钻进地下藏身。</t>
  </si>
  <si>
    <t>力量不亚于挖掘机，连坚硬的岩盘也能挖掘。在隧道建设工程中十分活跃。</t>
  </si>
  <si>
    <t>肚子上的体毛保温性能优秀。在过去，人们会用它的落毛来制作保暖服装。</t>
  </si>
  <si>
    <t>会模仿自己敬为头头的流氓熊猫，向它学习战斗及捕捉猎物的方法。</t>
  </si>
  <si>
    <t>为了不被小看而一直瞪着对手，然而绷紧的神经一旦稍有放松，它就会在无意中露出笑脸。</t>
  </si>
  <si>
    <t>性格暴躁，靠力气解决问题。为与堵拦熊一对一比拼而燃烧自己的斗志。</t>
  </si>
  <si>
    <t>通过叶子来洞悉敌人的动向。只要使出一记拳击就能让大型翻斗车变成废铁。</t>
  </si>
  <si>
    <t>虽然一直都面无表情，但是那其实是因为它在努力不让自己强力的精神力量漏出。</t>
  </si>
  <si>
    <t>虽然拥有可以弹飞职业摔角手的精神力量，却因无法好好控制而感到烦恼。</t>
  </si>
  <si>
    <t>会从耳朵内侧眼珠花纹的地方释放出精神力量，但平时会将那种力量隐藏起来。</t>
  </si>
  <si>
    <t>雄性的防卫本能很强，在保护自己和伙伴时能发挥最大的威力。</t>
  </si>
  <si>
    <t>很久以前因这把剑而丧命之人的灵魂成为了独剑鞘的灵魂。</t>
  </si>
  <si>
    <t>独剑鞘剑格上的蓝色眼珠是它的本体。会用陈旧的布吸取人类的精气。</t>
  </si>
  <si>
    <t>进化之后变成了双胞胎。用互相摩擦剑刃发出的金属音来威吓对手。</t>
  </si>
  <si>
    <t>２把剑会用令人眼花缭乱的速度不断交替攻击和防御，借以制服猎物。</t>
  </si>
  <si>
    <t>处于防御状态时，会用钢之身体和灵力的屏障来减弱一切的攻击。</t>
  </si>
  <si>
    <t>坚盾剑怪曾经用强大的灵力控制人和宝可梦，建立了适合自己生活的国家。</t>
  </si>
  <si>
    <t>用体内的香囊制造香气的宝可梦。如果更换喂给它的食物，制造出的香气也会随之改变。</t>
  </si>
  <si>
    <t>身上飘出的香气能让人们神魂颠倒。贵妇们对它钟爱万分。</t>
  </si>
  <si>
    <t>由于它会不断从体毛里散发出强烈的香气，导致伙伴训练家的嗅觉失灵。</t>
  </si>
  <si>
    <t>会发出恶臭让敌人丧失战意，或者发出芳香的味道来帮助自己的伙伴。</t>
  </si>
  <si>
    <t>每天要吃掉与自己体重相同重量的砂糖，糖分不够就会闹脾气。</t>
  </si>
  <si>
    <t>蓬松的体毛闻起来就像棉花糖一样甜甜的。会放出黏糊糊的丝缠住敌人。</t>
  </si>
  <si>
    <t>能从人们身上的气味里嗅出他们的身心状态。在医疗领域的实际应用备受瞩目。</t>
  </si>
  <si>
    <t>因为体毛里富含空气，所以摸起来十分柔软，重量也比看起来要轻。</t>
  </si>
  <si>
    <t>旋转着闪烁自己的发光体。通过改变闪烁的方式来和其他伙伴交流。</t>
  </si>
  <si>
    <t>会让敌人看到自己闪烁的发光体来让对方丧失战意，然后趁机逃之夭夭。</t>
  </si>
  <si>
    <t>要是盯着乌贼王的发光体看，就会马上陷入催眠状态，并且受到它的控制。</t>
  </si>
  <si>
    <t>据说那些能够改变历史的重大事件其实都和乌贼王的催眠能力有关。</t>
  </si>
  <si>
    <t>２只龟脚脚会在海边找一块大小合适的岩石，附在上面一起生活。涨潮的时候会互相合作寻找食物。</t>
  </si>
  <si>
    <t>如果２只龟脚脚配合得不好，不但无法有效地攻击和防御，甚至没办法生存下去。</t>
  </si>
  <si>
    <t>７只龟脚脚组成了１只龟足巨铠的身体。由头部对手脚发号施令。</t>
  </si>
  <si>
    <t>用手掌上的眼珠来观察前后左右的状况。遇上危机时手脚会自己动起来打倒对手。</t>
  </si>
  <si>
    <t>当它张开头部的褶边用太阳光发电，就能使出威力强大的电属性招式。</t>
  </si>
  <si>
    <t>拥有太阳能发电的结构。如果有人打扰它发电，它就会因心理压力而衰弱。</t>
  </si>
  <si>
    <t>在如今已灭亡的沙漠之国曾经是人们珍视的对象。和财宝一起来到了伽勒尔地区。</t>
  </si>
  <si>
    <t>如果展开颈伞沐浴阳光，单凭１只光电伞蜥就能制造出大城市所需的电力。</t>
  </si>
  <si>
    <t>会从蝴蝶结般的触角里释放能够消除敌意的波动，借此平息纷争。</t>
  </si>
  <si>
    <t>伽勒尔地区的童话中有着美丽的仙子伊布击退了可怕的龙宝可梦的故事。</t>
  </si>
  <si>
    <t>利用发挥轻盈体型优势的战法，在消耗了对手的体力之后使用华丽的绝招分出胜负。</t>
  </si>
  <si>
    <t>在使出致命的绝招之前一定要先摆出华丽的姿势。有时也会在这一刻遭到反击。</t>
  </si>
  <si>
    <t>身体几乎都是水分。只要环境干燥身体就会变干，是最弱的龙宝可梦。</t>
  </si>
  <si>
    <t>它的触角是优秀的感觉器官。只要感觉到有敌人就会立刻藏起来，以此存活到了现在。</t>
  </si>
  <si>
    <t>虽然弱小，但它拥有可以融化一切的粘液来保护自己，因此未被捕食并得以存活至今。</t>
  </si>
  <si>
    <t>背上的突起物里装着它小小的脑子，里面只想着吃饭和逃离敌人这两件事。</t>
  </si>
  <si>
    <t>有时会因为无法理解训练家的指令而目瞪口呆。那可爱的举止让它深受欢迎。</t>
  </si>
  <si>
    <t>用伸长角产生的力道来攻击对手，产生的威力比重量级拳击手的拳击还强１００倍。</t>
  </si>
  <si>
    <t>在森林中迷路死去的孩子的魂魄附在树桩上，转生成了宝可梦。</t>
  </si>
  <si>
    <t>用类似人类小孩的声音鸣叫，把大人引到森林的深处，让他们在其中迷失方向。</t>
  </si>
  <si>
    <t>人们惧怕它，因为它据说会吃掉砍倒森林里树木的人。但它对住在森林里的宝可梦很亲切。</t>
  </si>
  <si>
    <t>脚尖伸出来的根须能连结森林中的树木，并且自由自在地加以操纵。</t>
  </si>
  <si>
    <t>在这个世界游荡的灵魂会被装到南瓜精的身体里，启程前往另一个世界。</t>
  </si>
  <si>
    <t>南瓜的洞里发出的光会催眠并控制看到它的人和宝可梦。</t>
  </si>
  <si>
    <t>深夜时分，它身体里发出的诡异叫声似乎是死者在另一个世界里的痛苦哭声。</t>
  </si>
  <si>
    <t>南瓜怪人会在朔月的夜里去别人家门口敲门。开了门的人会被它带往另一个世界。</t>
  </si>
  <si>
    <t>用零下１００度的冷气冻住空气中的水分，用冰之装甲保护自身。</t>
  </si>
  <si>
    <t>栖息在极其寒冷的地域。会把自己的脚冻在冰岩怪的背上固定起来。</t>
  </si>
  <si>
    <t>把好几只冰宝驮在背上，混进众多冰山之间，在高纬度的寒冷大海里游动。</t>
  </si>
  <si>
    <t>虽然身体的裂缝会因白天的活动而变大，但只要一晚就能全部长好。</t>
  </si>
  <si>
    <t>到了太阳落山时，它便会离开居住的洞窟四处飞行，用超音波寻找熟透的果实。</t>
  </si>
  <si>
    <t>可以控制所有频率的音波。就算是体型巨大的宝可梦，也对它的超音波束手无策。</t>
  </si>
  <si>
    <t>会对在黑暗中无计可施的对手痛加打击。好勇斗狠，性格残忍。</t>
  </si>
  <si>
    <t>在黑暗中一边飞行一边发出能粉碎岩石的超音波痛击敌人，然后用利齿给予致命的一击。</t>
  </si>
  <si>
    <t>一边飞行一边射出刀刃般锐利的羽毛，距离近时会使出猛烈的踢击。</t>
  </si>
  <si>
    <t>白天利用光合作用积蓄力量，到了晚上则会悄无声息地在空中飞翔，寻找猎物。</t>
  </si>
  <si>
    <t>连续投出被称为是刃羽的刀般锐利羽毛，能精准地贯穿敌人要害。</t>
  </si>
  <si>
    <t>对整理翅膀丝毫不会怠慢。这不单是因为它注重形象，也是为了让刃羽保持锐利。</t>
  </si>
  <si>
    <t>会像射箭那样射出藏在自己翅膀里的箭羽。只要瞄准目标就绝不会射偏。</t>
  </si>
  <si>
    <t>只要０.１秒就可以在翅膀的藤蔓上搭好箭羽、射向敌人，并在敌人发现前贯穿其要害。</t>
  </si>
  <si>
    <t>一有时间就会去舔身体整理毛发。会燃烧积在腹中的落毛来使出火属性招式。</t>
  </si>
  <si>
    <t>如果在得到火斑喵的信任前就想抚摸它的话，要小心它用尖锐的爪子抓你。</t>
  </si>
  <si>
    <t>脖子根部的火囊在进入战斗状态后火力就会上升，并发出铃铛般的声音。</t>
  </si>
  <si>
    <t>如果敌人实力强劲，它便会更有战斗的欲望，火焰铃铛的火力也会随之上升。</t>
  </si>
  <si>
    <t>会从自己的肚脐喷出摄氏２０００度以上的火焰。擅长没有规则限制的粗暴战斗。</t>
  </si>
  <si>
    <t>虽然行为举止十分粗野，却也有着会去帮助弱小宝可梦的温柔一面。</t>
  </si>
  <si>
    <t>能吹出特别的气球。靠富有弹力的气球破裂时产生的冲击力来痛击对手。</t>
  </si>
  <si>
    <t>每天拼命地练习，才终于能够制造出又大又好用的气球。</t>
  </si>
  <si>
    <t>一边利用舞步躲避敌人的攻击，一边连续制作出气球，接连不断地攻击对方。</t>
  </si>
  <si>
    <t>到了风平浪静的夜晚，会配合领队西狮海壬的歌声和伙伴们一起跳舞。</t>
  </si>
  <si>
    <t>利用口中发出的音波来操纵水气球。这种音波听起来就像清澈的歌声。</t>
  </si>
  <si>
    <t>对战就是西狮海壬的舞台。它那歌声和舞动气球的样子使观战的人们为之倾倒。</t>
  </si>
  <si>
    <t>强颚鸡母虫大大的颚部拥有能够折断粗壮树枝的威力。连天敌稚山雀都会因此逃跑。</t>
  </si>
  <si>
    <t>会用巨大的颚部在森林中挖地制造巢穴。最喜欢甜甜的树汁。</t>
  </si>
  <si>
    <t>用结实的外壳保护自己。会从颚部的尖端放出电流反击对手。</t>
  </si>
  <si>
    <t>虫电宝消化吃掉的落叶时会产生电能。它会把这些电能储存在自己肚子上的电囊中。</t>
  </si>
  <si>
    <t>用腹部发电，并把电力集中至大大的颚部，释放出能量惊人的光束。</t>
  </si>
  <si>
    <t>如果它在飞翔时把虫电宝抱住当作备用电池，就能连续发射电力超高的电磁光束。</t>
  </si>
  <si>
    <t>花粉和花蜜是萌虻的最爱。为了采集幼棉棉的花粉，萌虻会在它们附近飞来飞去。</t>
  </si>
  <si>
    <t>从敌人散发出的气场来判断对方下一步的行动。能轻盈地躲开攻击并进行反击。</t>
  </si>
  <si>
    <t>用花粉和花蜜制作团子。依调配的种类和剂量不同，团子的效果也不一样。</t>
  </si>
  <si>
    <t>最讨厌雨水弄湿自己。因为伽勒尔地区阴天居多，所以很难见得到它的身影。</t>
  </si>
  <si>
    <t>单独１只十分弱小，所以学会了通过群体行动来对抗敌人的能力。</t>
  </si>
  <si>
    <t>感觉到危险时眼睛就会变得湿润。眼泪的光亮会成为召集伙伴的信号，让许多的弱丁鱼聚在一起。</t>
  </si>
  <si>
    <t>要是被它的毒刺给刺中，首先会发麻，接着会奇痒无比，让人恨不得把皮都给抓烂。</t>
  </si>
  <si>
    <t>和阿罗拉的好坏星不同，伽勒尔的好坏星还没发现到太阳珊瑚的枝有多好吃。</t>
  </si>
  <si>
    <t>为了能承受住伽勒尔地区冰凉的水温，它用脚搭起圆顶，借助体温保持内部的温暖。</t>
  </si>
  <si>
    <t>体内的毒囊中储存着满满的剧毒，毒性强到能让吼鲸王都痛苦三天三夜。</t>
  </si>
  <si>
    <t>力气很大，能轻松搬运比自己重５０倍的货物。非常擅长使用泥巴。</t>
  </si>
  <si>
    <t>在把自己吃土制造出的泥巴涂在脚上之后，无论走在路况多么差的路上都不会打滑。</t>
  </si>
  <si>
    <t>泥巴使它的蹄子变得比岩石还要坚硬，只要一击就能产生能够破坏卡车的威力。</t>
  </si>
  <si>
    <t>拥有很强的耐力，可以不眠不休地拉着１０吨重的货物纵贯伽勒尔地区。</t>
  </si>
  <si>
    <t>用臀部让水泡膨胀，并包裹住自己的头部。会和同类比拼水泡的大小。</t>
  </si>
  <si>
    <t>平时生活在水中，也会戴上水泡去陆地上寻找食物。</t>
  </si>
  <si>
    <t>会用脚发射水泡，包住猎物让其溺水，然后花时间慢慢品尝。</t>
  </si>
  <si>
    <t>把滴蛛放进头上的水泡里，一边喂它吃剩的食物，一边照顾它。</t>
  </si>
  <si>
    <t>头上的蘑菇伞非常好吃，虽然会被森林中的宝可梦吃掉，但是过了一晚上就会再生。</t>
  </si>
  <si>
    <t>白天也生活在昏暗的森林里。会一边闪烁一边散播发光的孢子来让敌人陷入沉睡。</t>
  </si>
  <si>
    <t>用孢子闪烁着的光吸引猎物，让对方睡着。会从指尖吸收精气。</t>
  </si>
  <si>
    <t>如果大半夜在森林的深处看见光亮，记住千万不要接近。灯罩夜菇会让你睡着的。</t>
  </si>
  <si>
    <t>用尾巴上的火焰燃烧毒囊里制出的体液，生成出毒气。</t>
  </si>
  <si>
    <t>悄悄地从背后靠近猎物，在对方察觉之前释放毒气，让对方动弹不得。</t>
  </si>
  <si>
    <t>焰后蜥只有雌性。会释放出费洛蒙气体，让雄性的夜盗火蜥为之着迷。</t>
  </si>
  <si>
    <t>据说焰后蜥之间在争斗时，是通过比拼谁带着更多只雄性夜盗火蜥来定胜负的。</t>
  </si>
  <si>
    <t>毛茸茸的毛皮摸上去触感超群，但粗心大意地向它伸出手的人基本上都会遭到它的剧烈反击。</t>
  </si>
  <si>
    <t>为了保护自己的身体而胡乱挥舞前脚的样子虽然可爱，威力却大到能将大树折断。</t>
  </si>
  <si>
    <t>如果它认定你是它的伙伴，便会要来拥抱你来表示喜爱。但这会弄碎你的骨头，非常危险。</t>
  </si>
  <si>
    <t>会用令格斗家都无地自容的技术把逮住的猎物夹在腋下，带回自己的住处。</t>
  </si>
  <si>
    <t>从它体内渗透出来的水果香气会强烈地刺激鸟宝可梦的食欲。</t>
  </si>
  <si>
    <t>受到袭击时流下的汗水非常甜美可口。那种香气会吸引更多敌人的注意。</t>
  </si>
  <si>
    <t>像跳舞那样转圈，释放出甜甜的香气。闻到那香气便会感到幸福。</t>
  </si>
  <si>
    <t>会用头部的壳盖击打飞来啄食自己的蓝鸦，并且对它使出猛烈的踢击。</t>
  </si>
  <si>
    <t>让人畏惧的宝可梦。拥有苗条的双腿和残忍的心，会毫不留情地狠踩敌人。</t>
  </si>
  <si>
    <t>用又尖又硬的脚尖施展脚踢，朝对手的身体和心灵留下无法磨灭的创伤。</t>
  </si>
  <si>
    <t>智挥猩能够通过挥动由树叶和体毛所制成的扇子，随心所欲地指挥宝可梦。</t>
  </si>
  <si>
    <t>对森林的各个角落都了如指掌。如果有宝可梦受伤了，就会去寻找药草为它们治疗。</t>
  </si>
  <si>
    <t>听从老大的指挥互相帮助，通过完美的团队合作来寻找最爱的树果。</t>
  </si>
  <si>
    <t>２０几只形成团队来生活。靠着每个成员明确的分工，在严苛的大自然中生存下来。</t>
  </si>
  <si>
    <t>无论是腐烂的东西还是垃圾都能吃光光，是大自然的清道夫。巢穴附近总是保持干净。</t>
  </si>
  <si>
    <t>成群聚集，随时提高警惕。只要察觉到有敌人，就会分散开来四处逃窜。</t>
  </si>
  <si>
    <t>为了胜利会不择手段。看准敌人疏忽的时机，用前脚上的小爪子解决对方。</t>
  </si>
  <si>
    <t>生活在海底的洞窟或沉船里。会去和八爪武师决战，输掉的一方便会成为对方的食物。</t>
  </si>
  <si>
    <t>栖息于温暖的浅滩。遇到敌人时，会从嘴里吐出内脏来攻击对方。</t>
  </si>
  <si>
    <t>覆盖着皮肤的粘液具有出众的保湿效果，即使在陆地上待好几天也不会干掉。</t>
  </si>
  <si>
    <t>传言说有人偷走了绝密研究资料，在伽勒尔地区创造出了新的“属性：空”。</t>
  </si>
  <si>
    <t>以神话中的宝可梦为原型所创造出的宝可梦，被戴上了抑制力量失控的面罩。</t>
  </si>
  <si>
    <t>与伙伴间深厚的牵绊让蕴藏在自己体内的力量觉醒。可以随意改变属性。</t>
  </si>
  <si>
    <t>与所信赖的训练家之间的牵绊是解放它真正力量的最后一个要素。</t>
  </si>
  <si>
    <t>背上的甲壳上敷了炸药。会用大爆炸去回击来攻击自己的敌人。</t>
  </si>
  <si>
    <t>在火山上生活，吃下的硫磺就是甲壳上炸药的原料。连粪便也会爆炸，十分危险。</t>
  </si>
  <si>
    <t>用背上的长毛来接收闪电和电气宝可梦释放的电击，然后将之储存在电囊中。</t>
  </si>
  <si>
    <t>在危急时刻会把身体卷成一团，倒竖起背上的尖刺，不分青红皂白地发出电击。</t>
  </si>
  <si>
    <t>为了让别人不要害怕自己，特意穿上了看似皮卡丘的破布，结果却变得更加令人毛骨悚然。</t>
  </si>
  <si>
    <t>有一位学者为了研究而看了它的破布里面，结果患上怪病而离开人世。</t>
  </si>
  <si>
    <t>住在标高超过３０００米的山上。偶尔也会来到城镇，与住在那里的孩子们一起玩耍。</t>
  </si>
  <si>
    <t>心地善良爱亲近人，但只要生气就会刮起强风吹倒一切。</t>
  </si>
  <si>
    <t>在海底飘荡的海藻吸收了沉船的零件后转生而成的幽灵宝可梦。</t>
  </si>
  <si>
    <t>把锚抛到海里，伏击猎物。会去捕捉巨大的吼鲸王，吸取它们的精气。</t>
  </si>
  <si>
    <t>和伙伴们互相撞击头上的鳞片，学习战斗的方法。这样做可以锻炼它们的技术和心志。</t>
  </si>
  <si>
    <t>体毛变成了像金属一般坚硬的鳞片。通过敲击鳞片来和伙伴交流。</t>
  </si>
  <si>
    <t>会向输给自己的对手展示自己鳞片脱落、满是伤痕的身体，来证明自己的强者地位。</t>
  </si>
  <si>
    <t>敲响鳞片，发出吼声，接着向对手发起挑战，并用锋利的爪子撕裂对手。</t>
  </si>
  <si>
    <t>遇到敌人便会敲响尾部的鳞片来威吓对方。只会与不畏惧自己的强者战斗。</t>
  </si>
  <si>
    <t>遗迹壁画中古代战士身上穿着的盔甲是用杖尾鳞甲龙的鳞片制成的。</t>
  </si>
  <si>
    <t>来自其他的宇宙。气体构成的身体十分轻盈，连微风都能把它吹走。</t>
  </si>
  <si>
    <t>没有警戒心且好奇心强，所以经常会遇到麻烦。危急时会用瞬间移动来逃跑。</t>
  </si>
  <si>
    <t>将它包裹起来的外壳拥有超越人类认知范围的硬度。通过沐浴星光而成长。</t>
  </si>
  <si>
    <t>以惊人的气势吸入大气中的尘埃，努力用内核制造着进化的能源。</t>
  </si>
  <si>
    <t>当它全身放出猛烈的光芒，变成如同太阳一般的身姿时，便会抹去黑暗，照亮世界。</t>
  </si>
  <si>
    <t>曾经被称为吞食太阳之兽。能释放出无尽的光能。</t>
  </si>
  <si>
    <t>被称为邀引月亮之兽。通过将一切的光转化为能量来维持生命。</t>
  </si>
  <si>
    <t>夺走四周所有的光，自己则变身为满月的模样，在黑夜中散发出光芒。</t>
  </si>
  <si>
    <t>光芒是它维持生命的能量。由于一直沉睡于地下，身体因积存在体内的杂质而发黑。</t>
  </si>
  <si>
    <t>为生存而发狂般地寻找着光。会发射出激光，将所有东西切成碎片。</t>
  </si>
  <si>
    <t>潜入拳法高手的影子里复制对方的动作，最后习得了究极的奥义。</t>
  </si>
  <si>
    <t>拥有潜入一切影子里的能力，所以在很长一段时间里都没有任何人发现它。</t>
  </si>
  <si>
    <t>以媲美闪电的速度奔跑，用能释放高压电的爪子将敌人撕得粉碎。</t>
  </si>
  <si>
    <t>从手脚的肉球放电。当捷拉奥拉奔驰而过时，周围将充斥着电闪雷鸣，</t>
  </si>
  <si>
    <t>会溶解金属然后吃掉。通过让液态金属在体内循环来制造能量。</t>
  </si>
  <si>
    <t>美录坦们虽然聚在一起生活，但当时机到来，会由最强的那１只吸收其他的伙伴来进化。</t>
  </si>
  <si>
    <t>寿命快到尽头的时候，身体就会生锈解体。到最后细小的碎片会复活为美录坦。</t>
  </si>
  <si>
    <t>美录梅塔利用离心力带动沉重的螺帽挥出的拳击被认为是宝可梦界之最。</t>
  </si>
  <si>
    <t>当它用特别的木棒敲奏时，能够给予花草活力的力量就会变成音波扩散开来。</t>
  </si>
  <si>
    <t>会用木棒连续击打来攻击。在以飞快的速度击打的同时，情绪也会变得越来越高涨。</t>
  </si>
  <si>
    <t>越是能用２根木棒敲奏出激烈节拍的啪咚猴，越是能获得伙伴们的尊敬。</t>
  </si>
  <si>
    <t>打着激烈的节拍战斗时，由于过于忘我，甚至不会意识到自己已经把对手打昏了。</t>
  </si>
  <si>
    <t>能够通过打鼓来控制特别的树桩中的力量，操纵树根进行战斗。</t>
  </si>
  <si>
    <t>打鼓技巧最高超的那一只会成为首领。性情温和，重视族群的和谐相处。</t>
  </si>
  <si>
    <t>不断奔跑使体温升高后，火之能量会在它身体循环，促使它发挥出真正的力量。</t>
  </si>
  <si>
    <t>一旦做好了战斗的准备，它鼻头上和脚底的肉球就会发出极度的高温。</t>
  </si>
  <si>
    <t>蓬松的体毛帮助它增强了抵御寒冷的能力，也使它能够使出温度更高的火属性招式。</t>
  </si>
  <si>
    <t>会用脚把树果从树木上踢落，用来练习颠球，借此锻炼自己的脚法。</t>
  </si>
  <si>
    <t>会将小石头像足球般用脚挑起，制造出缠绕着火焰的足球。会用猛烈的踢射来燃烧对手。</t>
  </si>
  <si>
    <t>拥有熟练的进攻和防守技巧。只要得到声援就会更有冲劲，但有时会为了出风头而弄巧成拙。</t>
  </si>
  <si>
    <t>害怕时流下的泪水中含有相当于１００颗洋葱的催泪成分，能让对手泪流不止。</t>
  </si>
  <si>
    <t>皮肤在湿掉时会变色，仿佛像是隐身了一样，谁都看不见它的身影。</t>
  </si>
  <si>
    <t>很有战略头脑，会把手掌分泌出的水分做成水弹攻击敌人。</t>
  </si>
  <si>
    <t>头脑聪明但是怕麻烦。为了不让敌人接近自己的地盘，在各个地方都设下了陷阱。</t>
  </si>
  <si>
    <t>身上隐藏着多种特殊能力，例如从手指喷射水流，以及用背部的翼膜滑翔等等。</t>
  </si>
  <si>
    <t>能从指尖射出速度高达３马赫的水枪。它的瞬膜能帮助它看穿敌人的弱点，准确地击中要害。</t>
  </si>
  <si>
    <t>在伽勒尔随处可见。如果不往两边的颊囊里塞满树果，就会感到不安。</t>
  </si>
  <si>
    <t>由于它无论何时都在吃树果，使得它比外表看起来还要顽强。会出现在田地里寻找树果。</t>
  </si>
  <si>
    <t>在尾巴里囤积树果。虽然囤过头了就会掉出来，但是迟钝的它不会发现。</t>
  </si>
  <si>
    <t>无论多么坚硬的树果壳都能用引以为傲的大牙咬碎。在伽勒尔是很常见的宝可梦。</t>
  </si>
  <si>
    <t>性格勇敢，无论多强的敌人都勇于挑战。即使在敌人的反击中被打败，也能从中得到锻炼。</t>
  </si>
  <si>
    <t>娇小的体型让它能敏捷地飞翔。利用攻其不备的战法将体型巨大的对手玩弄于股掌之间。</t>
  </si>
  <si>
    <t>头脑聪明，懂得使用工具。会用爪子抓起小石头投向敌人，或是用绳子把敌人捆住。</t>
  </si>
  <si>
    <t>经历无数次艰难的战斗后，它学会了该如何正确地判断敌人的力量。</t>
  </si>
  <si>
    <t>在伽勒尔地区的空中所向披靡。它那黑得发亮的钢铁之躯有着让敌人畏惧的威慑力。</t>
  </si>
  <si>
    <t>拥有优秀飞行能力和极度聪明头脑的它在伽勒尔地区从事飞翔出租车的工作。</t>
  </si>
  <si>
    <t>总是孜孜不倦地收集情报，所以头脑相当地聪明，但力量方面就差了一些。</t>
  </si>
  <si>
    <t>经常出现在田地里的宝可梦。会通过长在身体上的毛来感应周围发生的事。</t>
  </si>
  <si>
    <t>虽然几乎从来不动但还是活着的。它的超能力似乎是在缩在壳里不吃不喝的过程中觉醒的。</t>
  </si>
  <si>
    <t>正在壳里成长着。用精神力量掌握外界的状况，做好进化的准备。</t>
  </si>
  <si>
    <t>以头脑聪慧而闻名。大大的脑子是它拥有出众精神力量的证明。</t>
  </si>
  <si>
    <t>释放出精神力量来调查周围的情况。它的侦测范围甚至可以达到方圆１０公里。</t>
  </si>
  <si>
    <t>靠抢夺其他宝可梦找到的食物为生。脚上长着软乎乎的肉球，走路时不会发出丝毫声响。</t>
  </si>
  <si>
    <t>性格谨慎且狡猾。在偷盗食物逃走的时候会用尾巴擦掉自己的足迹。</t>
  </si>
  <si>
    <t>会偷偷在看中的猎物身上留下标记，追踪目标的气味，在对方放松警戒时偷盗。</t>
  </si>
  <si>
    <t>靠着轻盈的身体和锐利的爪子到处去偷食物和蛋。逐电犬是它的天敌。</t>
  </si>
  <si>
    <t>当它把单脚扎进地面里，并且沐浴充分的阳光，花瓣就会染上鲜艳的颜色。</t>
  </si>
  <si>
    <t>会随着微风一边转圈圈一边愉快地唱歌。许多人因为喜欢这可爱的模样而培育它。</t>
  </si>
  <si>
    <t>棉絮的种子营养丰富。它会通过风散播种子，让草木和宝可梦变得活力十足。</t>
  </si>
  <si>
    <t>用它头上的棉絮制成的线有着十分美丽动人的光泽，是伽勒尔地区的名产。</t>
  </si>
  <si>
    <t>卷卷的体毛弹性十足。就算从悬崖上掉下去，也不会受伤。</t>
  </si>
  <si>
    <t>要是身上的毛长得太长就会不能动弹。用毛辫羊的体毛织成的布结实得让人吃惊。</t>
  </si>
  <si>
    <t>用它那弹力十足的毛织成的地毯就像是弹簧垫，可以站上去蹦蹦跳。</t>
  </si>
  <si>
    <t>长得长长的角是为了向异性求爱而存在的。它从不会把角当做武器。</t>
  </si>
  <si>
    <t>有着不管看到什么都会咬上去的习性。这似乎是因为长门牙的时候会痒的缘故。</t>
  </si>
  <si>
    <t>会用头上硬如岩石的角攻击敌人。趁其不备之时大口咬住对方，一旦咬住便再也不会松口。</t>
  </si>
  <si>
    <t>性格凶暴的宝可梦。会用能咬断铁棍的颚部大口咬住猎物。</t>
  </si>
  <si>
    <t>颈部可以伸缩。能从远处迅速伸长颈部，用锐利的牙齿解决对手。</t>
  </si>
  <si>
    <t>奔跑的时候会从尾巴的根部制造出电能。在伽勒尔是很受欢迎的牧羊犬。</t>
  </si>
  <si>
    <t>因为想要得到零食而帮助人类工作的贪吃鬼。总是带着电火花跑来跑去。</t>
  </si>
  <si>
    <t>会制造电能，并传送到脚上作为奔跑时的辅助动力。可以不眠不休地奔跑三天三夜。</t>
  </si>
  <si>
    <t>电力增强了它的脚力。当以最高速度奔跑时，时速可以轻易超过９０公里。</t>
  </si>
  <si>
    <t>大约４００年前在煤矿坑中被人们发现。身体绝大部分的成分都和煤炭相同。</t>
  </si>
  <si>
    <t>在满是岩石的崎岖之路上也能像独轮车那样自在移动。靠燃烧煤炭维持生命。</t>
  </si>
  <si>
    <t>能在体内制造煤炭。在过去，伽勒尔人曾经用它身上掉下来的煤炭生活。</t>
  </si>
  <si>
    <t>能通过高速旋转自己的脚，以３０公里的时速奔跑。能喷出１０００度的火焰。</t>
  </si>
  <si>
    <t>平时性情温和，但在人类破坏矿山时会大发雷霆，用１５００度的大火将他们烧尽。</t>
  </si>
  <si>
    <t>进入战斗状态后，它会把煤炭山燃烧得通红，飞撒火花来烧焦四周。</t>
  </si>
  <si>
    <t>终其一生都在苹果里度过。遇到天敌鸟宝可梦时，会装成苹果保护自己。</t>
  </si>
  <si>
    <t>一出生就躲进了苹果中。一边吃果肉一边成长。进化方向因苹果的味道而定。</t>
  </si>
  <si>
    <t>啃果虫吃了酸苹果后进化而成。颊囊里储存着足以造成灼伤的强酸性液体。</t>
  </si>
  <si>
    <t>会用苹果皮的翅膀飞翔，并吐出强酸性的唾液。可以变成苹果的形状。</t>
  </si>
  <si>
    <t>啃果虫吃了甜苹果后进化而成。以虫宝可梦为食，会从体内发出甜甜的香味引诱它们上钩。</t>
  </si>
  <si>
    <t>身体被甜甜的蜜汁包裹，背部的皮尤其甘甜，过去曾经是小孩的零食。</t>
  </si>
  <si>
    <t>一边挖洞一边把吃掉的沙子储存在颈部的囊里。囊里面能装进８公斤的沙子。</t>
  </si>
  <si>
    <t>会从鼻孔喷射出沙子，趁敌人看不清的时候躲进地底下藏身。</t>
  </si>
  <si>
    <t>蜷缩身体后从鼻孔里喷射出１００公斤的沙子。没有了沙子就会变得很懦弱。</t>
  </si>
  <si>
    <t>它之所以会以独特的方式盘绕自己的身体，是为了能更高效地喷射砂囊中的沙子。</t>
  </si>
  <si>
    <t>虽然拥有一击定胜负的威力，由于记性实在太差，对战还没结束就会忘记对手是谁。</t>
  </si>
  <si>
    <t>非常贪吃，会把刺梭鱼整只吞进嘴里。偶尔也会搞错对象去咬其他的宝可梦。</t>
  </si>
  <si>
    <t>尖锐的下巴是它的骄傲。只要发现周围有什么小动作，就会一直线冲过去。</t>
  </si>
  <si>
    <t>吃饱了之后动作会变得极度迟缓，于是就被古月鸟整只吞了下去。</t>
  </si>
  <si>
    <t>像长矛一样尖锐的下巴拥有钢铁般的硬度。据说它的肉好吃得惊人。</t>
  </si>
  <si>
    <t>会旋转着自己的尾鳍一口气突击。能够以超过１００节的速度贯穿猎物。</t>
  </si>
  <si>
    <t>会从皮肤把体内的毒囊里储存着的毒素分泌出来。一旦触碰它就会感到麻麻的。</t>
  </si>
  <si>
    <t>通过让自身的毒素产生化学反应来发电。电力虽然弱，却能造成麻痹。</t>
  </si>
  <si>
    <t>当它用力抓挠胸部的突起物来制造电力时，四周会响起如同吉他演奏般的声音。</t>
  </si>
  <si>
    <t>气势汹汹的急性子。会大口喝下浑浊的水，吸收其中所含的毒素。</t>
  </si>
  <si>
    <t>靠储存在体内的可燃气体来发热。热度最高的是腹部的黄色部分。</t>
  </si>
  <si>
    <t>会用滚烫的身体勒紧猎物，等到烤得恰到好处之时，就把它们大口大口地吃掉。</t>
  </si>
  <si>
    <t>发热时的体温大约有８００度。会像鞭子那样弯曲身体朝着敌人弹跳过去。</t>
  </si>
  <si>
    <t>性格极具攻击性。危险的不只是它烧烫的身体，大大的獠牙也锐利无比。</t>
  </si>
  <si>
    <t>会为了寻找食物而登上陆地。拥有旺盛的好奇心，不管看到什么，都会先用触手打一打再说。</t>
  </si>
  <si>
    <t>智商大致相当于３岁的儿童。虽然触手经常断掉，但因为能再生，所以它并不在意。</t>
  </si>
  <si>
    <t>全身都是肌肉。会用触手施展绞技，威力无与伦比。</t>
  </si>
  <si>
    <t>会为了试自己的身手而登上陆地寻找对手。战斗结束后就会回到海里。</t>
  </si>
  <si>
    <t>据说这只宝可梦是因为害怕寂寞的灵魂住进了凉透的喝剩红茶而诞生的。</t>
  </si>
  <si>
    <t>被它当成住处的茶杯是有名的古董餐具。市面上有很多赝品。</t>
  </si>
  <si>
    <t>住在古董茶壶里。虽然大多数都是赝品，但偶尔也能发现真货。</t>
  </si>
  <si>
    <t>每当发现喝剩的红茶，它就会把自己的身体倒进去，让那壶红茶变成怖思壶。</t>
  </si>
  <si>
    <t>通过头部的突起物来感应生物的情感。只对温和的人敞开心扉。</t>
  </si>
  <si>
    <t>喜欢没有人烟的地方。一旦感觉到强烈的感情，就会一溜烟地逃走。</t>
  </si>
  <si>
    <t>遇到情绪激昂的对手时，无论对方是谁，都会用粗暴的方式使其沉默。</t>
  </si>
  <si>
    <t>会用头上的辫子攻击对手，让对方安静下来。破坏力强到能一击ＫＯ职业拳击手。</t>
  </si>
  <si>
    <t>由于会朝四周释放足以引起头痛的精神力量，其他生物都躲得远远的。</t>
  </si>
  <si>
    <t>又被称为森林魔女。如果有人大吵大闹，可能会被它用触手上的爪子撕碎。</t>
  </si>
  <si>
    <t>会用鼻子吸收人类或宝可梦情绪糟糕时产生的负能量，来为自己补充活力。</t>
  </si>
  <si>
    <t>不但会溜进民宅偷盗，还会吸收人们悔恨时的负面能量。</t>
  </si>
  <si>
    <t>会先装成要下跪道歉的样子，然后用后脑勺尖如长矛的头发刺向对手。</t>
  </si>
  <si>
    <t>喜欢动歪脑筋，把人们引诱到深夜的森林中。似乎拥有培育农作物的能力。</t>
  </si>
  <si>
    <t>通过用头发裹住全身，让肌肉的力量向上提升。能发挥出足以压倒怪力的力量。</t>
  </si>
  <si>
    <t>毛发能发挥肌肉纤维般的作用。伸展开来时会像触手那样把对手缠绕起来。</t>
  </si>
  <si>
    <t>能够发出惊人的音量。它在大叫的同时威吓对手的样子被称为“拦堵”。</t>
  </si>
  <si>
    <t>在不断的斗争中得到了进化。它交叉着双臂发出的怒吼能让一切对手都为之胆怯。</t>
  </si>
  <si>
    <t>有着十分好战的性格。头上像铁头盔一样的东西其实是它硬化后的体毛。</t>
  </si>
  <si>
    <t>在日复一日的战斗中得以进化。进化的结果是那危险的指甲，留长后能当作短剑来用。</t>
  </si>
  <si>
    <t>灵力增强之后从壳里被解放出来。用灵体保护着内核中的灵魂。</t>
  </si>
  <si>
    <t>一定要小心它那包覆着灵魂的灵体。如果触摸到，就会像石头一样动弹不得。</t>
  </si>
  <si>
    <t>只有经历过无数战斗的大葱鸭才能进化成这个样子。当大葱枯萎了就会离开战场。</t>
  </si>
  <si>
    <t>会用坚硬的葱叶抵挡攻击，接着用锋利的茎反击。它的葱既是武器也是食材。</t>
  </si>
  <si>
    <t>踢踏舞的达人。会挥动手中的冰杖，向观众表演轻快的舞步。</t>
  </si>
  <si>
    <t>幽默的动作使它获得了众人的喜爱。能从腹部的图案释放出精神力量。</t>
  </si>
  <si>
    <t>被注入了强烈诅咒的古代绘画在吸进哭哭面具的灵魂后就开始动起来了。</t>
  </si>
  <si>
    <t>绝对不能触摸它影子般的身体，否则它会让你看到印刻在它画中的恐怖记忆。</t>
  </si>
  <si>
    <t>空气中甜甜香气的成分集中之后诞生。身体由鲜奶油构成。</t>
  </si>
  <si>
    <t>据说有小仙奶现身过的蛋糕店保证能生意兴隆。</t>
  </si>
  <si>
    <t>它会把自己用鲜奶油装饰过的树果送给自己信任的训练家。</t>
  </si>
  <si>
    <t>当它感到幸福的时候，手中产生出的鲜奶油会变得更加香浓甜美。</t>
  </si>
  <si>
    <t>列阵兵由１个头头和５个跟班组成。头头的命令不可违抗。</t>
  </si>
  <si>
    <t>６只为一体的宝可梦。惯于团队行动，会一边变换阵形一边战斗。</t>
  </si>
  <si>
    <t>能从刺的尖端放电。会用锐利的牙齿刮取附在岩石上的海藻吃。</t>
  </si>
  <si>
    <t>每根刺里都储存着电力。即使是折断的刺也至少能连续放电３小时。</t>
  </si>
  <si>
    <t>能吐出带着冷气的丝。会用丝把自己挂在树枝上一边装成冰柱一边睡觉。</t>
  </si>
  <si>
    <t>会吃地面上的积雪。吃得越多，背上的刺就会长得越挺拔。</t>
  </si>
  <si>
    <t>翅膀的温度为零下１８０度。当它飞过山野时，带有冷气的鳞粉会像下雪般地飘落下来。</t>
  </si>
  <si>
    <t>绝不放过破坏山野环境的人。会用冰冷的翅膀四处飞翔，制造出暴风雪来惩罚他们。</t>
  </si>
  <si>
    <t>伫立在大草原里，每天眺望着日升日落。擅长强而有力的踢技。</t>
  </si>
  <si>
    <t>每年会有一天，它们会在特定的时间突然出现，聚集在一起排成一个圈。</t>
  </si>
  <si>
    <t>从非常寒冷的地方漂流而来。随时都用冰块冰镇着自己的脸。</t>
  </si>
  <si>
    <t>无论何时都用冰块冰镇着自己怕热的脸。会把头顶上的毛垂到海里钓食物吃。</t>
  </si>
  <si>
    <t>会用头上的角读取对方的心情。雄性就像管家一样，在主人的身边打理一切。</t>
  </si>
  <si>
    <t>能通过自己的角去感受附近生物的情感。正面情绪是它的能量之源。</t>
  </si>
  <si>
    <t>总是饿着肚子。会吃掉装在像口袋一样的袋子里的种子来发电。</t>
  </si>
  <si>
    <t>无论怎么吃都会马上肚子饿。十分珍爱自己用电烘烤过的种子，随时都带在身上。</t>
  </si>
  <si>
    <t>能轻松举起重达５吨的货物的大力士宝可梦。会用鼻子挖地。</t>
  </si>
  <si>
    <t>擅长需要力气的工作。铜质的身体会因雨水而生锈，转变成鲜艳的绿色。</t>
  </si>
  <si>
    <t>绿色的皮肤非常耐水。在很久以前从其他地区过来，之后便一直与人类一起工作。</t>
  </si>
  <si>
    <t>群居的宝可梦。鼻子的握力十分强劲，甚至能把大石头弄得粉碎。</t>
  </si>
  <si>
    <t>在远古时代曾凭借自己强大的下半身而所向无敌，但因吃光了赖以为生的植物而灭绝了。</t>
  </si>
  <si>
    <t>会用尾部结实的肌肉发电。与下半身相比，上半身真的太小了。</t>
  </si>
  <si>
    <t>它冻成冰的上半身在颤抖后可以产生电能。非常不擅长走路。</t>
  </si>
  <si>
    <t>曾经生活在古代的海边，能用身体的冰来保存食物，但由于动作太迟缓而灭绝了。</t>
  </si>
  <si>
    <t>超乎寻常的脚力和颚力让它在古代所向无敌。但由于捕尽猎物，导致它们自己也灭绝了。</t>
  </si>
  <si>
    <t>虽然能用自豪的脚力以６０公里的时速奔跑，但是只能在水中呼吸。</t>
  </si>
  <si>
    <t>虽然能通过冻结四周来捕捉猎物，但由于嘴长在头顶上，所以吃起东西来不太方便。</t>
  </si>
  <si>
    <t>面部的皮肤无论受到什么攻击都不会受伤，但由于呼吸起来不方便而灭绝了。</t>
  </si>
  <si>
    <t>身体犹如打磨过的金属，虽然轻而坚硬，却有着容易生锈的弱点。</t>
  </si>
  <si>
    <t>由特殊金属构成的身体十分轻盈，能够灵活地活动。不喜欢下雨，所以住在洞窟里。</t>
  </si>
  <si>
    <t>曾经栖息在古代的大海。在重生为幽灵宝可梦后，会在昔日的住处徘徊。</t>
  </si>
  <si>
    <t>虽然单独１只弱得甚至敌不过小孩，但会和伙伴合作一起锻炼，通过进化而变得更强。</t>
  </si>
  <si>
    <t>飞行速度为每小时２００公里。与多龙梅西亚一起战斗，到它进化为止都会细心照顾。</t>
  </si>
  <si>
    <t>要是没让自己在照顾的多龙梅西亚乘在头上就静不下心来，甚至会因此试图把别的宝可梦放到头上。</t>
  </si>
  <si>
    <t>让多龙梅西亚住在自己角上的洞里。战斗开始后会用音速将多龙梅西亚发射出去。</t>
  </si>
  <si>
    <t>它角里的多龙梅西亚似乎满心期待着能被以音速发射出去。</t>
  </si>
  <si>
    <t>被称为传说中的英雄。能够吸收金属，将之转化为武器来战斗。</t>
  </si>
  <si>
    <t>这只宝可梦被认为是沉睡已久的藏玛然特的姐姐，也有人认为它们之间是劲敌关系。</t>
  </si>
  <si>
    <t>与众人之王协力拯救了伽勒尔的宝可梦。吸收金属来进行战斗。</t>
  </si>
  <si>
    <t>以石像般的姿态陷入长久沉眠的宝可梦。几乎就要被人们所遗忘。</t>
  </si>
  <si>
    <t>会用胸部的核心吸收伽勒尔地区涌出的能量，借以保持自己的活力。</t>
  </si>
  <si>
    <t>来自于２万年前坠落到地上的陨石之中。似乎与极巨化之谜有所关联。</t>
  </si>
  <si>
    <t>戴着的是伙伴训练家的帽子。帽子上承载着许许多多在不同地区冒险的回忆。</t>
  </si>
  <si>
    <t>戴着搭档训练家的帽子。这顶帽子是与搭档一起在不同地区冒险过的证明。</t>
  </si>
  <si>
    <t>戴着的是伙伴训练家的帽子。帽子上承载着许许多多在丰缘地区冒险的回忆。</t>
  </si>
  <si>
    <t>戴着搭档训练家的帽子。这顶帽子是与搭档一起在丰缘地区冒险过的证明。</t>
  </si>
  <si>
    <t>戴着的是伙伴训练家的帽子。帽子上承载着许许多多在神奥地区冒险的回忆。</t>
  </si>
  <si>
    <t>戴着搭档训练家的帽子。这顶帽子是与搭档一起在神奥地区冒险过的证明。</t>
  </si>
  <si>
    <t>戴着的是伙伴训练家的帽子。帽子上承载着许许多多在合众地区冒险的回忆。</t>
  </si>
  <si>
    <t>戴着搭档训练家的帽子。这顶帽子是与搭档一起在合众地区冒险过的证明。</t>
  </si>
  <si>
    <t>戴着的是伙伴训练家的帽子。帽子上承载着许许多多在卡洛斯地区冒险的回忆。</t>
  </si>
  <si>
    <t>戴着搭档训练家的帽子。这顶帽子是与搭档一起在卡洛斯地区冒险过的证明。</t>
  </si>
  <si>
    <t>戴着的是伙伴训练家的帽子。帽子上承载着许许多多在阿罗拉地区冒险的回忆。</t>
  </si>
  <si>
    <t>戴着搭档训练家的帽子。这顶帽子是与搭档一起在阿罗拉地区冒险过的证明。</t>
  </si>
  <si>
    <t>戴着的是伙伴训练家的帽子。帽子上承载着许许多多与对方相遇时的回忆。</t>
  </si>
  <si>
    <t>戴着搭档训练家的帽子。这顶帽子是与搭档命运般相遇的重要证明。</t>
  </si>
  <si>
    <t>人们认为，它会进化成这个样子，是受到了阿罗拉地区的气候、风土以及食物的影响。</t>
  </si>
  <si>
    <t>它会站在自己的尾巴上，用精神力量飘浮在空中，同时用做成星形的十万伏特攻击对手。</t>
  </si>
  <si>
    <t>长年在阿罗拉地区万年积雪的山上生活，使得六尾拥有了冰的能力。</t>
  </si>
  <si>
    <t>如果用显微镜观察它头部和尾巴上卷毛，就能看到上面涌出冰粒的样子。</t>
  </si>
  <si>
    <t>由于它生活在被冰雪封闭，有着神明居住的山上，在过去被人们敬仰为神的化身。</t>
  </si>
  <si>
    <t>会引导在雪山遇险的人下山，但绝对不会轻饶不守规矩、破坏雪山环境的家伙。</t>
  </si>
  <si>
    <t>受到富含金属成分的土质影响，它的头上长出了钢胡须。</t>
  </si>
  <si>
    <t>３根胡须的形状会因自身的情绪而变化，对伙伴间的沟通很有帮助。</t>
  </si>
  <si>
    <t>它漂亮的金属胡须不但像头盔一样保护着头部，同样也是灵敏的感应器。</t>
  </si>
  <si>
    <t>３只的感情非常好。会用超群的团队默契打败所面临的强敌。</t>
  </si>
  <si>
    <t>过去曾经和阿罗拉的王族一起享受奢侈浮华的生活，所以对食物十分挑剔。</t>
  </si>
  <si>
    <t>自尊心和智商都很高。会狡猾地应战，反复攻击敌人的弱点。</t>
  </si>
  <si>
    <t>和好战的海洋民族一起生活，久而久之身体的各个地方就都变成了黑铁。</t>
  </si>
  <si>
    <t>额头上的金币越黑就越硬，也越能受到伙伴的尊敬。性格勇猛，什么都不怕。</t>
  </si>
  <si>
    <t>由于在阿罗拉地区圆脸是富贵的象征，人们对猫老大呵护备至。</t>
  </si>
  <si>
    <t>不但拥有优秀的体能，还擅长卑鄙的战斗方式，非常不好对付。</t>
  </si>
  <si>
    <t>小小的角里蕴藏着治愈之力。如果只是一点小伤，它只要用角轻擦伤口就能治愈。</t>
  </si>
  <si>
    <t>能从眼神中读取对方的内心。如果发现了邪恶的想法，就会在转眼间消失不见。</t>
  </si>
  <si>
    <t>会从犄角发射强力的精神利刃。那超群的破坏力甚至可以在厚厚的铁板上开出洞来。</t>
  </si>
  <si>
    <t>勇猛果敢，自尊心强。会在蹄子上的毛里储存精神力量，在森林中轻快地奔跑。</t>
  </si>
  <si>
    <t>生活在伽勒尔的大葱鸭挥舞着又粗又壮的大葱，是英勇奋战的战士。</t>
  </si>
  <si>
    <t>在不断活用又粗又长的伽勒尔大葱的过程中，大葱鸭演化成了独特的样子。</t>
  </si>
  <si>
    <t>会吸收大气中的污染成分，然后吐出新鲜的空气，这就是它的排泄方式。</t>
  </si>
  <si>
    <t>在往昔工厂林立，空气严重污染的时代，双弹瓦斯不知道为什么变成了这个样子。</t>
  </si>
  <si>
    <t>擅长踢踏舞。会用冷气制造出冰之地板并将其踢起，以此作为保护自己的障壁。</t>
  </si>
  <si>
    <t>会从脚底释放出冷气。一整天都会在自己冻住的地板上努力练习踢踏舞。</t>
  </si>
  <si>
    <t>常出现在从前曾是大海的地方。如果不小心错把它当成石头踢，就会遭到它的诅咒。</t>
  </si>
  <si>
    <t>它是因急遽环境变化而死去的远古太阳珊瑚。会用珊瑚枝吸取人的精气。</t>
  </si>
  <si>
    <t>一直在奔跑，永远静不下来。如果发现了其他的宝可梦，就会故意撞上去挑起事端。</t>
  </si>
  <si>
    <t>这似乎是蛇纹熊最古老的样子。会之字形乱走，把周围弄得一团糟。</t>
  </si>
  <si>
    <t>会用长舌头挑衅猎物。一旦猎物被自己激怒，便会猛烈地冲撞上去。</t>
  </si>
  <si>
    <t>有着十分好战的性情。即使是比自己强的对手也会鲁莽地发起挑战。</t>
  </si>
  <si>
    <t>充分沐浴到阳光后活力满满的样子。会一直活泼到日落。</t>
  </si>
  <si>
    <t>盛开的花瓣中散发出的微微的香气会吸引虫宝可梦聚集而来。</t>
  </si>
  <si>
    <t>虽然也有人认为它的样子是因吃下的食物而变化的，不过至今仍未得到证实。</t>
  </si>
  <si>
    <t>样子会随环境而改变。也有人认为它在水温冰冷的大海里会变成这个样子。</t>
  </si>
  <si>
    <t>会喷出紫色的汁去威吓敌人。虽然汁里并没有毒，但是一旦沾到就很难清掉。</t>
  </si>
  <si>
    <t>全身包裹着滑溜溜的液体。因为害怕干燥，所以能在陆地上活动的时间非常短。</t>
  </si>
  <si>
    <t>钻进由特殊马达驱动的烤箱微波炉里的洛托姆。十分擅长控制火焰。</t>
  </si>
  <si>
    <t>会烤焦你最爱的衣服。喜欢用加热来恶作剧的洛托姆。</t>
  </si>
  <si>
    <t>会让房间发大水。喜欢利用水来恶作剧的洛托姆。</t>
  </si>
  <si>
    <t>钻进由特殊马达驱动的洗衣机里的洛托姆。会放水威吓对手。</t>
  </si>
  <si>
    <t>钻进由特殊马达驱动的电冰箱里的洛托姆。会吐出冷气战斗。</t>
  </si>
  <si>
    <t>会冻住浴缸里放好的水。喜欢用冷气来恶作剧的洛托姆。</t>
  </si>
  <si>
    <t>会吹飞你重要的资料。喜欢利用刮风来恶作剧的洛托姆。</t>
  </si>
  <si>
    <t>钻进由特殊马达驱动的电风扇里的洛托姆。会制造强风来吹飞敌人。</t>
  </si>
  <si>
    <t>钻进由特殊马达驱动的割草机里的洛托姆。会把割下的草到处乱撒。</t>
  </si>
  <si>
    <t>会割掉你种好的花。喜欢与草有关的恶作剧的洛托姆。</t>
  </si>
  <si>
    <t>从前经常被拿来食用。据说蓝条纹野蛮鲈鱼的肉滋味清淡，容易入口。</t>
  </si>
  <si>
    <t>凶暴出了名的宝可梦。它们最常和红条纹的野蛮鲈鱼打群架。</t>
  </si>
  <si>
    <t>由于居住在积雪深厚的地域，火囊也因受到冷却而退化了。取而代之的是制造冷气的器官。</t>
  </si>
  <si>
    <t>身体越冷就越有活力。会把呼出来的气冻起来做成雪球和伙伴互相扔着玩。</t>
  </si>
  <si>
    <t>它会通过冥想来镇静自己浮躁的心，以此磨练精神力量。</t>
  </si>
  <si>
    <t>受伤之后会像岩石一样动也不动。那其实是它在用沉思来磨练内心。</t>
  </si>
  <si>
    <t>会把食物装到头顶的雪球里带回家。在暴风雪的日子会下山来到人类居住的村落。</t>
  </si>
  <si>
    <t>性格敦厚的大力士。会一口气冻住头上的雪球，然后用头锤撞击对手。</t>
  </si>
  <si>
    <t>原本已经退化的火囊因愤怒而重生。在所到之处胡乱喷火大闹一番。</t>
  </si>
  <si>
    <t>达摩狒狒情绪激昂的样子。在怒气平息之前，即使身体融化也会不断喷出火焰。</t>
  </si>
  <si>
    <t>刻有诅咒的黏土板附在了哭哭面具上。据说会吸收怨念的能量。</t>
  </si>
  <si>
    <t>据说它是古代黏土板被带有强烈怨念的灵魂吸引后诞生的宝可梦。</t>
  </si>
  <si>
    <t>栖息于富含铁质的泥巴里，因此获得了结实坚固的钢铁身躯。</t>
  </si>
  <si>
    <t>会藏在泥巴里，用显眼的嘴唇吸引猎物接近自己，接着用锯齿般的钢鳍紧紧将对手夹住。</t>
  </si>
  <si>
    <t>吸收了与自己拥有相同基因的莱希拉姆，因此能使用火与冰的能量。</t>
  </si>
  <si>
    <t>已经看出宝可梦和人类之间的真实世界将会到来，它试图去保护这样的未来。</t>
  </si>
  <si>
    <t>传说它是为了保护宝可梦与人类之间那将在未来实现的理想世界而战斗。</t>
  </si>
  <si>
    <t>吸收了与自己拥有相同基因的捷克罗姆，因此能使用电与冰的能量。</t>
  </si>
  <si>
    <t>通过下定战斗的决心，让自己全身充满力量，并改变了自己的样子。</t>
  </si>
  <si>
    <t>沉睡在身体深处的力量包裹住了它额头上的角，形成了能撕裂一切的剑。</t>
  </si>
  <si>
    <t>性格要比雄性更任性一些，而且也更具攻击性。要是惹得它不高兴，就会被它用精神力量狠狠教训。</t>
  </si>
  <si>
    <t>如果它毫无顾忌地使用精神力量，就会产生能撕碎游轮的威力。对人冷淡的态度也是其魅力所在。</t>
  </si>
  <si>
    <t>特别强化了攻击的状态。会运用钢铁的重量和强度来击碎对手。</t>
  </si>
  <si>
    <t>虽然带着坚盾剑怪的国王曾经支配了整个国家，最后却被它吸走了精气，国家也灭亡了。</t>
  </si>
  <si>
    <t>小尺寸的南瓜精喜欢把小孩子的灵魂带往另一个世界。</t>
  </si>
  <si>
    <t>据说是因为生活在游荡的灵魂不太多的地方，所以身体变小了。</t>
  </si>
  <si>
    <t>大尺寸的南瓜精喜欢把大人的灵魂带往另一个世界。</t>
  </si>
  <si>
    <t>据说是因为生活在游荡的灵魂比较多的地方，所以身体变大了。</t>
  </si>
  <si>
    <t>特大尺寸的南瓜精特别喜欢身形壮硕的人类的灵魂。</t>
  </si>
  <si>
    <t>据说是因为生活在游荡的灵魂特别多的地方，所以身体变得特别大。</t>
  </si>
  <si>
    <t>小尺寸的南瓜怪人会扮成小孩子，趁大人失去防备时把他们带往另一个世界。</t>
  </si>
  <si>
    <t>身体偏小的南瓜精进化之后的样子。身体的大小会遗传。</t>
  </si>
  <si>
    <t>大尺寸的南瓜怪人会扮成大人，牵起小孩子的手把他们带往另一个世界。</t>
  </si>
  <si>
    <t>身体偏大的南瓜精进化之后的样子。身体的大小会遗传。</t>
  </si>
  <si>
    <t>特大尺寸的南瓜怪人不管对方是谁，都会强行把他们带往那一个世界。</t>
  </si>
  <si>
    <t>身体特别大的南瓜精进化之后的样子。身体的大小会遗传。</t>
  </si>
  <si>
    <t>虽然单独１只十分弱小，只要大家聚在一起齐心协力，就能拥有堪称海之魔物的力量。</t>
  </si>
  <si>
    <t>组成阵形来对抗强大的敌人。如果在战斗中受伤，便会散开回到一只一只的样子。</t>
  </si>
  <si>
    <t>能够凭借觉醒后的能力，配合所装备的存储碟，让自己变化为格斗属性。</t>
  </si>
  <si>
    <t>有着依所装备的存储碟改变自身属性的能力。这是它格斗属性的样子。</t>
  </si>
  <si>
    <t>能够凭借觉醒后的能力，配合所装备的存储碟，让自己变化为飞行属性。</t>
  </si>
  <si>
    <t>有着依所装备的存储碟改变自身属性的能力。这是它飞行属性的样子。</t>
  </si>
  <si>
    <t>能够凭借觉醒后的能力，配合所装备的存储碟，即可将自己改变为毒属性。</t>
  </si>
  <si>
    <t>有着依所装备的存储碟改变自身属性的能力。这是它毒属性的样子。</t>
  </si>
  <si>
    <t>能够凭借觉醒后的能力，配合所装备的存储碟，让自己变化为地面属性。</t>
  </si>
  <si>
    <t>有着依所装备的存储碟改变自身属性的能力。这是它地面属性的样子。</t>
  </si>
  <si>
    <t>能够凭借觉醒后的能力，配合所装备的存储碟，让自己变化为岩石属性。</t>
  </si>
  <si>
    <t>有着依所装备的存储碟改变自身属性的能力。这是它岩石属性的样子。</t>
  </si>
  <si>
    <t>能够凭借觉醒后的能力，配合所装备的存储碟，让自己变化为虫属性。</t>
  </si>
  <si>
    <t>有着依所装备的存储碟改变自身属性的能力。这是它虫属性的样子。</t>
  </si>
  <si>
    <t>能够凭借觉醒后的能力，配合所装备的存储碟，让自己变化为幽灵属性。</t>
  </si>
  <si>
    <t>有着依所装备的存储碟改变自身属性的能力。这是它幽灵属性的样子。</t>
  </si>
  <si>
    <t>能够凭借觉醒后的能力，配合所装备的存储碟，让自己变化为钢属性。</t>
  </si>
  <si>
    <t>有着依所装备的存储碟改变自身属性的能力。这是它钢属性的样子。</t>
  </si>
  <si>
    <t>能够凭借觉醒后的能力，配合所装备的存储碟，让自己变化为火属性。</t>
  </si>
  <si>
    <t>有着依所装备的存储碟改变自身属性的能力。这是它火属性的样子。</t>
  </si>
  <si>
    <t>能够凭借觉醒后的能力，配合所装备的存储碟，让自己变化为水属性。</t>
  </si>
  <si>
    <t>有着依所装备的存储碟改变自身属性的能力。这是它水属性的样子。</t>
  </si>
  <si>
    <t>能够凭借觉醒后的能力，配合所装备的存储碟，让自己变化为草属性。</t>
  </si>
  <si>
    <t>有着依所装备的存储碟改变自身属性的能力。这是它草属性的样子。</t>
  </si>
  <si>
    <t>能够凭借觉醒后的能力，配合所装备的存储碟，让自己变化为电属性。</t>
  </si>
  <si>
    <t>有着依所装备的存储碟改变自身属性的能力。这是它电属性的样子。</t>
  </si>
  <si>
    <t>能够凭借觉醒后的能力，配合所装备的存储碟，让自己变化为超能力属性。</t>
  </si>
  <si>
    <t>有着依所装备的存储碟改变自身属性的能力。这是它超能力属性的样子。</t>
  </si>
  <si>
    <t>能够凭借觉醒后的能力，配合所装备的存储碟，让自己变化为冰属性。</t>
  </si>
  <si>
    <t>有着依所装备的存储碟改变自身属性的能力。这是它冰属性的样子。</t>
  </si>
  <si>
    <t>能够凭借觉醒后的能力，配合所装备的存储碟，让自己变化为龙属性。</t>
  </si>
  <si>
    <t>有着依所装备的存储碟改变自身属性的能力。这是它龙属性的样子。</t>
  </si>
  <si>
    <t>能够凭借觉醒后的能力，配合所装备的存储碟，让自己变化为恶属性。</t>
  </si>
  <si>
    <t>有着依所装备的存储碟改变自身属性的能力。这是它恶属性的样子。</t>
  </si>
  <si>
    <t>能够凭借觉醒后的能力，配合所装备的存储碟，让自己变化为妖精属性。</t>
  </si>
  <si>
    <t>有着依所装备的存储碟改变自身属性的能力。这是它妖精属性的样子。</t>
  </si>
  <si>
    <t>绝不会原谅揭穿自己化形成皮卡丘这件事的家伙。即使牺牲自己也会将对方打倒。</t>
  </si>
  <si>
    <t>虽然能用破布抵挡住敌人的攻击，但折断的脖子却让它现出原形。</t>
  </si>
  <si>
    <t>支配着索尔迦雷欧的样子。性格残暴，会用背部与四肢的爪子将猎物大卸八块。</t>
  </si>
  <si>
    <t>附在索尔迦雷欧身上，强行吸取它无限涌出的能量，四处造成破坏。</t>
  </si>
  <si>
    <t>将露奈雅拉完全支配，强行让它释放出光能，并把光能吸收。</t>
  </si>
  <si>
    <t>附在露奈雅拉身上的样子。变得更加凶暴，将万物视为敌人，会用激光烧尽一切。</t>
  </si>
  <si>
    <t>因为特别贪吃，所以想把肉滚滚的刺梭鱼整只吞下，结果却把它卡在了喉咙里。</t>
  </si>
  <si>
    <t>有时会因为很小的冲击就把卡在喉咙里的刺梭鱼猛然吐出来。</t>
  </si>
  <si>
    <t>不小心吞下了皮卡丘。虽然卡住了喉咙不太舒服，但它并不是特别在意。</t>
  </si>
  <si>
    <t>即将被吞进进肚的皮卡丘虽然因为受到惊吓而没有挣扎，但它其实正在等待反击的时机。</t>
  </si>
  <si>
    <t>它能够制造出１５０００伏特的电流，任何对手都不放在眼里。</t>
  </si>
  <si>
    <t>发电器官长在胸部。当它制造出电力的时候，会发出贝斯般的声音。</t>
  </si>
  <si>
    <t>弱点是身上的漩涡。如果把漩涡搅乱了，它就会头晕目眩。</t>
  </si>
  <si>
    <t>会吸走饮用者的精气。虽然它会等待着别人来喝自己，但大家都会因为它太难喝而马上把它吐出来。</t>
  </si>
  <si>
    <t>口感和香味十分独特。会让自己信赖的训练家稍稍地品尝一下味道。</t>
  </si>
  <si>
    <t>生气时会朝对方的嘴里喷射自己茶一样的身体。一旦喝下便会遭到恶寒侵袭。</t>
  </si>
  <si>
    <t>体内细胞在进化的瞬间产生了不稳定的变化，形成了酸甜的风味。</t>
  </si>
  <si>
    <t>制造鲜奶油的细胞在进化时受到了不稳定状态的影响，所以变成了酸甜的风味。</t>
  </si>
  <si>
    <t>体内细胞在进化的瞬间产生了不稳定的变化，形成了芳香的风味。</t>
  </si>
  <si>
    <t>制造鲜奶油的细胞在进化时受到了不稳定状态的影响，所以变成了芳香的风味。</t>
  </si>
  <si>
    <t>体内细胞在进化的瞬间产生了不稳定的变化，形成了清爽的风味。</t>
  </si>
  <si>
    <t>制造鲜奶油的细胞在进化时受到了不稳定状态的影响，所以变成了清爽的风味。</t>
  </si>
  <si>
    <t>体内细胞在进化的瞬间产生了不稳定的变化，形成了酸酸的风味。</t>
  </si>
  <si>
    <t>制造鲜奶油的细胞在进化时受到了不稳定状态的影响，所以变成了酸酸的风味。</t>
  </si>
  <si>
    <t>体内细胞在进化的瞬间产生了不稳定的变化，形成了咸咸的风味。</t>
  </si>
  <si>
    <t>制造鲜奶油的细胞在进化时受到了不稳定状态的影响，所以变成了咸咸的风味。</t>
  </si>
  <si>
    <t>体内细胞在进化的瞬间产生了不稳定的变化，形成了缤纷的风味。</t>
  </si>
  <si>
    <t>制造鲜奶油的细胞在进化时受到了不稳定状态的影响，所以变成了缤纷的风味。</t>
  </si>
  <si>
    <t>体内细胞在进化的瞬间产生了不稳定的变化，形成了偏苦的风味。</t>
  </si>
  <si>
    <t>制造鲜奶油的细胞在进化时受到了不稳定状态的影响，所以变成了偏苦的风味。</t>
  </si>
  <si>
    <t>体内细胞在进化的瞬间产生了不稳定的变化，形成了复杂的风味。</t>
  </si>
  <si>
    <t>制造鲜奶油的细胞在进化时受到了不稳定状态的影响，所以变成了复杂的风味。</t>
  </si>
  <si>
    <t>脸上的冰块碎掉的样子。它那一脸惆怅的表情让许多人为之着迷。</t>
  </si>
  <si>
    <t>头上的毛连接着大脑的表层，一旦开始动脑思考就会产生冷气。</t>
  </si>
  <si>
    <t>拥有高度智能的宝可梦。能通过伙伴间角与角的互碰来彼此交换信息。</t>
  </si>
  <si>
    <t>为了收集感谢之情而为人和宝可梦贴心服务。雌性十分擅长带孩子。</t>
  </si>
  <si>
    <t>颊囊中的电能转化成了恶属性的能量。因为肚子饿扁了，所以非常凶暴。</t>
  </si>
  <si>
    <t>饥饿荷尔蒙改变了它的性情。它会做尽一切的坏事，直到把肚子填饱为止。</t>
  </si>
  <si>
    <t>用过去使用的兵器武装自己。即使是超极巨化宝可梦，也能以一剑将之拿下。</t>
  </si>
  <si>
    <t>能斩断世间万物，因此被称为妖精王之剑，让敌友都对其敬畏不已。</t>
  </si>
  <si>
    <t>能够反弹一切的攻击，因此被称为格斗王之盾，受到人们的畏惧与尊崇。</t>
  </si>
  <si>
    <t>全副武装的样子。即使是极巨化宝可梦的攻击也能轻易抵挡。</t>
  </si>
  <si>
    <t>在洛兹的干涉之下吸收了伽勒尔全域能源后负荷超载的样子。</t>
  </si>
  <si>
    <t>巨大化的核心释放出无限的能量，扭曲了周围的时空。</t>
  </si>
  <si>
    <t>310-毒电婴</t>
  </si>
  <si>
    <t>图鉴描述</t>
    <phoneticPr fontId="10" type="noConversion"/>
  </si>
  <si>
    <t>351-拳拳蛸</t>
  </si>
  <si>
    <t>352-八爪武师</t>
  </si>
  <si>
    <t>335-来悲茶</t>
  </si>
  <si>
    <t>335.1-来悲茶</t>
  </si>
  <si>
    <t>238-捣蛋小妖</t>
  </si>
  <si>
    <t>91-梦梦蚀</t>
  </si>
  <si>
    <t>110-战舞郎</t>
  </si>
  <si>
    <t>F-9-时拉比</t>
  </si>
  <si>
    <t>F-2-妙蛙草</t>
  </si>
  <si>
    <t>379-火恐龙</t>
  </si>
  <si>
    <t>380-喷火龙</t>
  </si>
  <si>
    <t>394-杖尾鳞甲龙</t>
  </si>
  <si>
    <t>egg</t>
  </si>
  <si>
    <t>TR00</t>
  </si>
  <si>
    <t>TR01</t>
  </si>
  <si>
    <t>TR17</t>
  </si>
  <si>
    <t>TR20</t>
  </si>
  <si>
    <t>TR22</t>
  </si>
  <si>
    <t>TR26</t>
  </si>
  <si>
    <t>TR27</t>
  </si>
  <si>
    <t>TR59</t>
  </si>
  <si>
    <t>TR65</t>
  </si>
  <si>
    <t>TR71</t>
  </si>
  <si>
    <t>TR72</t>
  </si>
  <si>
    <t>TR77</t>
  </si>
  <si>
    <t>TR85</t>
  </si>
  <si>
    <t>TR10</t>
  </si>
  <si>
    <t>TR24</t>
  </si>
  <si>
    <t>TR67</t>
  </si>
  <si>
    <t>TM00</t>
  </si>
  <si>
    <t>TR02</t>
  </si>
  <si>
    <t>TR15</t>
  </si>
  <si>
    <t>TR31</t>
  </si>
  <si>
    <t>TR32</t>
  </si>
  <si>
    <t>TR36</t>
  </si>
  <si>
    <t>TR43</t>
  </si>
  <si>
    <t>TR47</t>
  </si>
  <si>
    <t>TR51</t>
  </si>
  <si>
    <t>TR55</t>
  </si>
  <si>
    <t>TR62</t>
  </si>
  <si>
    <t>Breaking Swipe</t>
  </si>
  <si>
    <t>TR41</t>
  </si>
  <si>
    <t>TR64</t>
  </si>
  <si>
    <t>TR88</t>
  </si>
  <si>
    <t>TR89</t>
  </si>
  <si>
    <t>Life Dew</t>
  </si>
  <si>
    <t>TR03</t>
  </si>
  <si>
    <t>TR04</t>
  </si>
  <si>
    <t>TR05</t>
  </si>
  <si>
    <t>TR06</t>
  </si>
  <si>
    <t>TR16</t>
  </si>
  <si>
    <t>TR45</t>
  </si>
  <si>
    <t>TR46</t>
  </si>
  <si>
    <t>TR52</t>
  </si>
  <si>
    <t>TR56</t>
  </si>
  <si>
    <t>TR69</t>
  </si>
  <si>
    <t>TR84</t>
  </si>
  <si>
    <t>TR58</t>
  </si>
  <si>
    <t>TR70</t>
  </si>
  <si>
    <t>TR98</t>
  </si>
  <si>
    <t>TR99</t>
  </si>
  <si>
    <t>Body Press</t>
  </si>
  <si>
    <t>TR11</t>
  </si>
  <si>
    <t>TR29</t>
  </si>
  <si>
    <t>TR33</t>
  </si>
  <si>
    <t>TR40</t>
  </si>
  <si>
    <t>TR61</t>
  </si>
  <si>
    <t>TR96</t>
  </si>
  <si>
    <t>TR08</t>
  </si>
  <si>
    <t>TR09</t>
  </si>
  <si>
    <t>TR12</t>
  </si>
  <si>
    <t>TR21</t>
  </si>
  <si>
    <t>TR30</t>
  </si>
  <si>
    <t>TR35</t>
  </si>
  <si>
    <t>TR68</t>
  </si>
  <si>
    <t>TR80</t>
  </si>
  <si>
    <t>TR86</t>
  </si>
  <si>
    <t>TR90</t>
  </si>
  <si>
    <t>TR25</t>
  </si>
  <si>
    <t>TR34</t>
  </si>
  <si>
    <t>TR49</t>
  </si>
  <si>
    <t>TR82</t>
  </si>
  <si>
    <t>TR83</t>
  </si>
  <si>
    <t>TR14</t>
  </si>
  <si>
    <t>TR19</t>
  </si>
  <si>
    <t>TR38</t>
  </si>
  <si>
    <t>TR42</t>
  </si>
  <si>
    <t>TR44</t>
  </si>
  <si>
    <t>TR76</t>
  </si>
  <si>
    <t>TR92</t>
  </si>
  <si>
    <t>TR81</t>
  </si>
  <si>
    <t>TR78</t>
  </si>
  <si>
    <t>TR74</t>
  </si>
  <si>
    <t>TR75</t>
  </si>
  <si>
    <t>TR94</t>
  </si>
  <si>
    <t>TR37</t>
  </si>
  <si>
    <t>TR73</t>
  </si>
  <si>
    <t>TR95</t>
  </si>
  <si>
    <t>TR63</t>
  </si>
  <si>
    <t>TR53</t>
  </si>
  <si>
    <t>TR97</t>
  </si>
  <si>
    <t>TR07</t>
  </si>
  <si>
    <t>TR13</t>
  </si>
  <si>
    <t>TR39</t>
  </si>
  <si>
    <t>TR48</t>
  </si>
  <si>
    <t>TR57</t>
  </si>
  <si>
    <t>TR79</t>
  </si>
  <si>
    <t>TR93</t>
  </si>
  <si>
    <t>TR28</t>
  </si>
  <si>
    <t>TR87</t>
  </si>
  <si>
    <t>TR50</t>
  </si>
  <si>
    <t>TR66</t>
  </si>
  <si>
    <t>TR23</t>
  </si>
  <si>
    <t>TR54</t>
  </si>
  <si>
    <t>TR60</t>
  </si>
  <si>
    <t>TR91</t>
  </si>
  <si>
    <t>Strange Steam</t>
  </si>
  <si>
    <t>TR18</t>
  </si>
  <si>
    <t>Lv-98</t>
  </si>
  <si>
    <t>Vise Grip</t>
  </si>
  <si>
    <t>Snap Trap</t>
  </si>
  <si>
    <t>Branch Poke</t>
  </si>
  <si>
    <t>Clangorous Soul</t>
  </si>
  <si>
    <t>Double Iron Bash</t>
  </si>
  <si>
    <t>Drum Beating</t>
  </si>
  <si>
    <t>Pyro Ball</t>
  </si>
  <si>
    <t>Court Change</t>
  </si>
  <si>
    <t>Snipe Shot</t>
  </si>
  <si>
    <t>Stuff Cheeks</t>
  </si>
  <si>
    <t>Jaw Lock</t>
  </si>
  <si>
    <t>Tar Shot</t>
  </si>
  <si>
    <t>Grav Apple</t>
  </si>
  <si>
    <t>Apple Acid</t>
  </si>
  <si>
    <t>Overdrive</t>
  </si>
  <si>
    <t>Octolock</t>
  </si>
  <si>
    <t>Teatime</t>
  </si>
  <si>
    <t>Magic Powder</t>
  </si>
  <si>
    <t>False Surrender</t>
  </si>
  <si>
    <t>Spirit Break</t>
  </si>
  <si>
    <t>Obstruct</t>
  </si>
  <si>
    <t>Meteor Assault</t>
  </si>
  <si>
    <t>Decorate</t>
  </si>
  <si>
    <t>No Retreat</t>
  </si>
  <si>
    <t>Aura Wheel</t>
  </si>
  <si>
    <t>Bolt Beak</t>
  </si>
  <si>
    <t>Fishious Rend</t>
  </si>
  <si>
    <t>Dragon Darts</t>
  </si>
  <si>
    <t>Dynamax Cannon</t>
  </si>
  <si>
    <t>Eternabeam</t>
  </si>
  <si>
    <t>31.1-蛇纹熊（伽勒尔）</t>
  </si>
  <si>
    <t>37-莲帽小童</t>
  </si>
  <si>
    <t>无法使用这个招式。虽然忘记之后就再也想不起来了，但还是建议忘记这个招式。</t>
  </si>
  <si>
    <t>当有后备宝可梦在时，如果使用就可以进行替换。野生的宝可梦会逃走。</t>
  </si>
  <si>
    <t>利用神奇的墙壁，在５回合内减弱从对手那里受到的特殊攻击的伤害。</t>
  </si>
  <si>
    <t>利用神奇的墙壁，在５回合内减弱从对手那里受到的物理攻击的伤害。</t>
  </si>
  <si>
    <t>用恐怖的表情瞪着对手，使其害怕，从而大幅降低对手的速度。</t>
  </si>
  <si>
    <t>通过旋转来攻击对手。可以摆脱绑紧、紧束、寄生种子等招式。还能提高自己的速度。</t>
  </si>
  <si>
    <t>在５回合内让日照变得强烈，从而提高火属性的招式威力。水属性的招式威力则降低。</t>
  </si>
  <si>
    <t>大声吼叫提高气势，从而提高自己和同伴的攻击。</t>
  </si>
  <si>
    <t>用骇人的力量捏碎对手。对手剩余的ＨＰ越多，威力越大。</t>
  </si>
  <si>
    <t>让电流覆盖全身，撞向对手进行攻击。自己也会受到少许伤害。</t>
  </si>
  <si>
    <t>给周围全体宝可梦造成伤害。可以回复给予伤害的一半HP。</t>
  </si>
  <si>
    <t>防住对手攻击的同时，自己变为防御姿态。能够降低所接触到的对手的攻击。</t>
  </si>
  <si>
    <t>以胸口的螺帽为中心旋转，并连续２次挥动手臂打击对手。有时会使对手畏缩。</t>
  </si>
  <si>
    <t>从核心放出光束进行攻击。如果对手正处于极巨化状态，则造成的伤害会变为２倍。</t>
  </si>
  <si>
    <t>能无视具有吸引对手招式效果的特性或招式的影响。可以向选定的对手进行攻击。</t>
  </si>
  <si>
    <t>使双方直到一方濒死为止无法替换宝可梦。其中一方退场则可以解除效果。</t>
  </si>
  <si>
    <t>吃掉携带的树果，大幅提高防御。</t>
  </si>
  <si>
    <t>提高自己的所有能力，但无法替换或逃走。</t>
  </si>
  <si>
    <t>泼洒黏糊糊的沥青，降低对手的速度，并且使对手的弱点变为火。</t>
  </si>
  <si>
    <t>向对手喷洒魔法粉，使对手变为超能力属性。</t>
  </si>
  <si>
    <t>让多龙梅西亚进行２次攻击。如果对手有２只宝可梦，则对它们各进行１次攻击。</t>
  </si>
  <si>
    <t>举办一场茶会，场上的所有宝可梦都会吃掉自己携带的树果。</t>
  </si>
  <si>
    <t>让对手无法逃走。对手被固定后，每回合都会降低防御和特防。</t>
  </si>
  <si>
    <t>用带电的喙啄刺对手。如果比对手先出手攻击，招式的威力会变成２倍。</t>
  </si>
  <si>
    <t>用坚硬的腮咬住对手。如果比对手先出手攻击，招式的威力会变成２倍。</t>
  </si>
  <si>
    <t>用神奇的力量交换双方的场地效果。</t>
  </si>
  <si>
    <t>极巨化宝可梦使出的火属性攻击。可在５回合内让日照变得强烈。</t>
  </si>
  <si>
    <t>极巨化宝可梦使出的虫属性攻击。会降低对手的特攻。</t>
  </si>
  <si>
    <t>极巨化宝可梦使出的电属性攻击。可在５回合内将脚下变成电气场地。</t>
  </si>
  <si>
    <t>极巨化宝可梦使出的一般属性攻击。会降低对手的速度。</t>
  </si>
  <si>
    <t>极巨化宝可梦使出的格斗属性攻击。会提高我方的攻击。</t>
  </si>
  <si>
    <t>极巨化宝可梦使出的幽灵属性攻击。会降低对手的防御。</t>
  </si>
  <si>
    <t>极巨化宝可梦才能使出的冰属性攻击。在５回合内会降下冰雹。</t>
  </si>
  <si>
    <t>极巨化宝可梦使出的毒属性攻击。会提高我方的特攻。</t>
  </si>
  <si>
    <t>极巨化宝可梦使出的水属性攻击。可在５回合内降下大雨。</t>
  </si>
  <si>
    <t>极巨化宝可梦使出的飞行属性攻击。会提高我方的速度。</t>
  </si>
  <si>
    <t>极巨化宝可梦使出的妖精属性攻击。可在５回合内将脚下变成薄雾场地。</t>
  </si>
  <si>
    <t>极巨化宝可梦使出的龙属性攻击。会降低对手的攻击。</t>
  </si>
  <si>
    <t>极巨化宝可梦使出的超能力属性攻击。可在５回合内将脚下变成精神场地。</t>
  </si>
  <si>
    <t>极巨化宝可梦使出的岩石属性攻击。可在５回合内卷起沙暴。</t>
  </si>
  <si>
    <t>极巨化宝可梦使出的地面属性攻击。会提高我方的特防。</t>
  </si>
  <si>
    <t>极巨化宝可梦使出的恶属性攻击。会降低对手的特防。</t>
  </si>
  <si>
    <t>极巨化宝可梦使出的草属性攻击。可在５回合内将脚下变成青草场地。</t>
  </si>
  <si>
    <t>极巨化宝可梦使出的钢属性攻击。会提高我方的防御。</t>
  </si>
  <si>
    <t>削减少许自己的ＨＰ，使所有能力都提高。</t>
  </si>
  <si>
    <t>用身体撞向对手进行攻击。防御越高，给予的伤害就越高。</t>
  </si>
  <si>
    <t>通过装饰，大幅提高对方的攻击和特攻。</t>
  </si>
  <si>
    <t>用鼓点来控制鼓的根部进行攻击，从而降低对手的速度。</t>
  </si>
  <si>
    <t>使用捕兽夹，在４～５回合内，夹住对手进行攻击。</t>
  </si>
  <si>
    <t>点燃小石子，形成火球攻击对手。有时会使对手陷入灼伤状态。</t>
  </si>
  <si>
    <t>变身为巨大的剑，挥斩对手。如果对手正处于极巨化状态，则造成的伤害会变为２倍。</t>
  </si>
  <si>
    <t>变身为巨大的盾，撞击对手。如果对手正处于极巨化状态，则造成的伤害会变为２倍。</t>
  </si>
  <si>
    <t>用储存在颊囊里的能量进行攻击，并提高自己的速度。其属性会随着莫鲁贝可的样子而改变。</t>
  </si>
  <si>
    <t>用坚韧的尾巴猛扫对手进行攻击，从而降低对手的攻击。</t>
  </si>
  <si>
    <t>使用尖锐的树枝刺向对手进行攻击。</t>
  </si>
  <si>
    <t>奏响吉他和贝斯，释放出发出巨响的剧烈震动攻击对手。</t>
  </si>
  <si>
    <t>使用从酸苹果中提取出来的酸性液体进行攻击。降低对手的特防。</t>
  </si>
  <si>
    <t>从高处落下苹果，给予对手伤害。可降低对手的防御。</t>
  </si>
  <si>
    <t>用足以让对手一蹶不振的气势进行攻击。会降低对手的特攻。</t>
  </si>
  <si>
    <t>喷出烟雾攻击对手。有时会使对手混乱。</t>
  </si>
  <si>
    <t>喷洒出神奇的水，回复自己和场上同伴的ＨＰ。</t>
  </si>
  <si>
    <t>完全抵挡对手的攻击。连续使出则容易失败。一旦触碰，防御就会大幅降低。</t>
  </si>
  <si>
    <t>装作低头认错的样子，用凌乱的头发进行突刺。攻击必定会命中。</t>
  </si>
  <si>
    <t>大力挥舞粗壮的茎进行攻击。但同时自己也会被晃晕，下一回合自己将无法动弹。</t>
  </si>
  <si>
    <t>无极汰那变回原来的样子后，发动的最强攻击。下一回合自己将无法动弹。</t>
  </si>
  <si>
    <t>将从全身聚集的钢铁化为光束，激烈地发射出去。自己也会受到伤害。</t>
  </si>
  <si>
    <t>换档</t>
  </si>
  <si>
    <t>Breakneck Blitz</t>
  </si>
  <si>
    <t>All-Out Pummeling</t>
  </si>
  <si>
    <t>Supersonic Skystrike</t>
  </si>
  <si>
    <t>Acid Downpour</t>
  </si>
  <si>
    <t>Tectonic Rage</t>
  </si>
  <si>
    <t>Continental Crush</t>
  </si>
  <si>
    <t>Savage Spin-Out</t>
  </si>
  <si>
    <t>Never-Ending Nightmare</t>
  </si>
  <si>
    <t>Corkscrew Crash</t>
  </si>
  <si>
    <t>Inferno Overdrive</t>
  </si>
  <si>
    <t>Hydro Vortex</t>
  </si>
  <si>
    <t>Bloom Doom</t>
  </si>
  <si>
    <t>Gigavolt Havoc</t>
  </si>
  <si>
    <t>Shattered Psyche</t>
  </si>
  <si>
    <t>Subzero Slammer</t>
  </si>
  <si>
    <t>Devastating Drake</t>
  </si>
  <si>
    <t>Black Hole Eclipse</t>
  </si>
  <si>
    <t>Twinkle Tackle</t>
  </si>
  <si>
    <t>Guardian of Alola</t>
  </si>
  <si>
    <t>Extreme Evoboost</t>
  </si>
  <si>
    <t>Light That Burns the Sky</t>
  </si>
  <si>
    <t>Searing Sunraze Smash</t>
  </si>
  <si>
    <t>Menacing Moonraze Maelstrom</t>
  </si>
  <si>
    <t>Let’s Snuggle Forever</t>
  </si>
  <si>
    <t>Splintered Stormshards</t>
  </si>
  <si>
    <t>Clangorous Soulblaze</t>
  </si>
  <si>
    <t>Zippy Zap</t>
  </si>
  <si>
    <t>电电加速</t>
  </si>
  <si>
    <t>Splishy Splash</t>
  </si>
  <si>
    <t>滔滔冲浪</t>
  </si>
  <si>
    <t>Floaty Fall</t>
  </si>
  <si>
    <t>飘飘坠落</t>
  </si>
  <si>
    <t>Pika Papow</t>
  </si>
  <si>
    <t>闪闪雷光</t>
  </si>
  <si>
    <t>Bouncy Bubble</t>
  </si>
  <si>
    <t>活活气泡</t>
  </si>
  <si>
    <t>Buzzy Buzz</t>
  </si>
  <si>
    <t>麻麻电击</t>
  </si>
  <si>
    <t>Sizzly Slide</t>
  </si>
  <si>
    <t>熊熊火爆</t>
  </si>
  <si>
    <t>Glitzy Glow</t>
  </si>
  <si>
    <t>哗哗气场</t>
  </si>
  <si>
    <t>Baddy Bad</t>
  </si>
  <si>
    <t>坏坏领域</t>
  </si>
  <si>
    <t>Sappy Seed</t>
  </si>
  <si>
    <t>茁茁轰炸</t>
  </si>
  <si>
    <t>Freezy Frost</t>
  </si>
  <si>
    <t>冰冰霜冻</t>
  </si>
  <si>
    <t>Sparkly Swirl</t>
  </si>
  <si>
    <t>亮亮风暴</t>
  </si>
  <si>
    <t>Veevee Volley</t>
  </si>
  <si>
    <t>砰砰击破</t>
  </si>
  <si>
    <t>钢拳双击</t>
  </si>
  <si>
    <t>Max Guard</t>
  </si>
  <si>
    <t>极巨防壁</t>
  </si>
  <si>
    <t>极巨炮</t>
  </si>
  <si>
    <t>狙击</t>
  </si>
  <si>
    <t>紧咬不放</t>
  </si>
  <si>
    <t>大快朵颐</t>
  </si>
  <si>
    <t>背水一战</t>
  </si>
  <si>
    <t>沥青射击</t>
  </si>
  <si>
    <t>魔法粉</t>
  </si>
  <si>
    <t>龙箭</t>
  </si>
  <si>
    <t>茶会</t>
  </si>
  <si>
    <t>蛸固</t>
  </si>
  <si>
    <t>电喙</t>
  </si>
  <si>
    <t>鳃咬</t>
  </si>
  <si>
    <t>换场</t>
  </si>
  <si>
    <t>Max Flare</t>
  </si>
  <si>
    <t>极巨火爆</t>
  </si>
  <si>
    <t>Max Flutterby</t>
  </si>
  <si>
    <t>极巨虫蛊</t>
  </si>
  <si>
    <t>Max Lightning</t>
  </si>
  <si>
    <t>极巨闪电</t>
  </si>
  <si>
    <t>Max Strike</t>
  </si>
  <si>
    <t>极巨攻击</t>
  </si>
  <si>
    <t>Max Knuckle</t>
  </si>
  <si>
    <t>极巨拳斗</t>
  </si>
  <si>
    <t>Max Phantasm</t>
  </si>
  <si>
    <t>极巨幽魂</t>
  </si>
  <si>
    <t>Max Hailstorm</t>
  </si>
  <si>
    <t>极巨寒冰</t>
  </si>
  <si>
    <t>Max Ooze</t>
  </si>
  <si>
    <t>极巨酸毒</t>
  </si>
  <si>
    <t>Max Geyser</t>
  </si>
  <si>
    <t>极巨水流</t>
  </si>
  <si>
    <t>Max Airstream</t>
  </si>
  <si>
    <t>极巨飞冲</t>
  </si>
  <si>
    <t>Max Starfall</t>
  </si>
  <si>
    <t>极巨妖精</t>
  </si>
  <si>
    <t>Max Wyrmwind</t>
  </si>
  <si>
    <t>极巨龙骑</t>
  </si>
  <si>
    <t>Max Mindstorm</t>
  </si>
  <si>
    <t>极巨超能</t>
  </si>
  <si>
    <t>Max Rockfall</t>
  </si>
  <si>
    <t>极巨岩石</t>
  </si>
  <si>
    <t>Max Quake</t>
  </si>
  <si>
    <t>极巨大地</t>
  </si>
  <si>
    <t>Max Darkness</t>
  </si>
  <si>
    <t>极巨恶霸</t>
  </si>
  <si>
    <t>Max Overgrowth</t>
  </si>
  <si>
    <t>极巨草原</t>
  </si>
  <si>
    <t>Max Steelspike</t>
  </si>
  <si>
    <t>极巨钢铁</t>
  </si>
  <si>
    <t>魂舞烈音爆</t>
  </si>
  <si>
    <t>扑击</t>
  </si>
  <si>
    <t>装饰</t>
  </si>
  <si>
    <t>鼓击</t>
  </si>
  <si>
    <t>捕兽夹</t>
  </si>
  <si>
    <t>火焰球</t>
  </si>
  <si>
    <t>Behemoth Blade</t>
  </si>
  <si>
    <t>巨兽斩</t>
  </si>
  <si>
    <t>Behemoth Bash</t>
  </si>
  <si>
    <t>巨兽弹</t>
  </si>
  <si>
    <t>气场轮</t>
  </si>
  <si>
    <t>广域破坏</t>
  </si>
  <si>
    <t>木枝突刺</t>
  </si>
  <si>
    <t>破音</t>
  </si>
  <si>
    <t>苹果酸</t>
  </si>
  <si>
    <t>万有引力</t>
  </si>
  <si>
    <t>灵魂冲击</t>
  </si>
  <si>
    <t>神奇蒸汽</t>
  </si>
  <si>
    <t>生命水滴</t>
  </si>
  <si>
    <t>拦堵</t>
  </si>
  <si>
    <t>假跪真撞</t>
  </si>
  <si>
    <t>流星突击</t>
  </si>
  <si>
    <t>无极光束</t>
  </si>
  <si>
    <t>Steel Beam</t>
  </si>
  <si>
    <t>铁蹄光线</t>
  </si>
  <si>
    <t>323-沙漠蜻蜓</t>
  </si>
  <si>
    <t>372-洛托姆</t>
  </si>
  <si>
    <t>263-风妖精</t>
  </si>
  <si>
    <t>368.2-达摩狒狒通常模式（伽勒尔）</t>
  </si>
  <si>
    <t>259-波克基斯</t>
  </si>
  <si>
    <t>398.1-苍响</t>
  </si>
  <si>
    <t>【招式→宝可梦】的检索尚未制作</t>
    <phoneticPr fontId="10" type="noConversion"/>
  </si>
  <si>
    <t>鸽了，顺便目前新增技能的参数暂缺，待补充。</t>
    <phoneticPr fontId="10" type="noConversion"/>
  </si>
  <si>
    <t>225-头巾混混</t>
  </si>
  <si>
    <t>327.1-哭哭面具（伽勒尔）</t>
  </si>
  <si>
    <t>158-灰尘山</t>
  </si>
  <si>
    <t>24-贪心栗鼠</t>
  </si>
  <si>
    <t>274-骑士蜗牛</t>
  </si>
  <si>
    <t>382.17-银伴战兽</t>
  </si>
  <si>
    <t>F-31-奈克洛兹玛</t>
  </si>
  <si>
    <t>7-泪眼蜥</t>
  </si>
  <si>
    <t>378-小火龙</t>
  </si>
  <si>
    <t>F-4-杰尼龟</t>
  </si>
  <si>
    <t>F-6-水箭龟</t>
  </si>
  <si>
    <t>14-铁甲蛹</t>
  </si>
  <si>
    <t>15-巴大蝶</t>
  </si>
  <si>
    <t>194-皮卡丘</t>
  </si>
  <si>
    <t>194.1-皮卡丘（无印帽）</t>
  </si>
  <si>
    <t>194.2-皮卡丘（丰源帽）</t>
  </si>
  <si>
    <t>194.4-皮卡丘（合众帽）</t>
  </si>
  <si>
    <t>194.5-皮卡丘（卡洛斯帽）</t>
  </si>
  <si>
    <t>194.6-皮卡丘（阿罗拉帽）</t>
  </si>
  <si>
    <t>194.7-皮卡丘（决定你帽）</t>
  </si>
  <si>
    <t>195-雷丘</t>
  </si>
  <si>
    <t>195.1-雷丘（阿罗拉）</t>
  </si>
  <si>
    <t>255-皮皮</t>
  </si>
  <si>
    <t>256-皮可西</t>
  </si>
  <si>
    <t>68-六尾</t>
  </si>
  <si>
    <t>68.1-六尾（阿罗拉）</t>
  </si>
  <si>
    <t>69-九尾</t>
  </si>
  <si>
    <t>69.1-九尾（阿罗拉）</t>
  </si>
  <si>
    <t>55-走路草</t>
  </si>
  <si>
    <t>56-臭臭花</t>
  </si>
  <si>
    <t>57-霸王花</t>
  </si>
  <si>
    <t>164-地鼠</t>
  </si>
  <si>
    <t>164.1-地鼠（阿罗拉）</t>
  </si>
  <si>
    <t>165-三地鼠</t>
  </si>
  <si>
    <t>165.1-三地鼠（阿罗拉）</t>
  </si>
  <si>
    <t>182-喵喵</t>
  </si>
  <si>
    <t>182.1-喵喵（阿罗拉）</t>
  </si>
  <si>
    <t>182.2-喵喵（伽勒尔）</t>
  </si>
  <si>
    <t>184-猫老大</t>
  </si>
  <si>
    <t>184.1-猫老大（阿罗拉）</t>
  </si>
  <si>
    <t>70-卡蒂狗</t>
  </si>
  <si>
    <t>71-风速狗</t>
  </si>
  <si>
    <t>138-腕力</t>
  </si>
  <si>
    <t>139-豪力</t>
  </si>
  <si>
    <t>140-怪力</t>
  </si>
  <si>
    <t>333-小火马</t>
  </si>
  <si>
    <t>333.1-小火马（伽勒尔）</t>
  </si>
  <si>
    <t>334-烈焰马</t>
  </si>
  <si>
    <t>334.1-烈焰马（伽勒尔）</t>
  </si>
  <si>
    <t>218-大葱鸭</t>
  </si>
  <si>
    <t>218.1-大葱鸭（伽勒尔）</t>
  </si>
  <si>
    <t>150-大舌贝</t>
  </si>
  <si>
    <t>151-刺甲贝</t>
  </si>
  <si>
    <t>141-鬼斯</t>
  </si>
  <si>
    <t>142-鬼斯通</t>
  </si>
  <si>
    <t>143-耿鬼</t>
  </si>
  <si>
    <t>178-大岩蛇</t>
  </si>
  <si>
    <t>98-大钳蟹</t>
  </si>
  <si>
    <t>99-巨钳蟹</t>
  </si>
  <si>
    <t>108-飞腿郎</t>
  </si>
  <si>
    <t>109-快拳郎</t>
  </si>
  <si>
    <t>250-瓦斯弹</t>
  </si>
  <si>
    <t>251-双弹瓦斯</t>
  </si>
  <si>
    <t>251.1-双弹瓦斯（伽勒尔）</t>
  </si>
  <si>
    <t>264-独角犀牛</t>
  </si>
  <si>
    <t>265-钻角犀兽</t>
  </si>
  <si>
    <t>146-角金鱼</t>
  </si>
  <si>
    <t>147-金鱼王</t>
  </si>
  <si>
    <t>365-魔墙人偶</t>
  </si>
  <si>
    <t>365.1-魔墙人偶（伽勒尔）</t>
  </si>
  <si>
    <t>144-鲤鱼王</t>
  </si>
  <si>
    <t>145-暴鲤龙</t>
  </si>
  <si>
    <t>361-拉普拉斯</t>
  </si>
  <si>
    <t>373-百变怪</t>
  </si>
  <si>
    <t>196-伊布</t>
  </si>
  <si>
    <t>197-水伊布</t>
  </si>
  <si>
    <t>198-雷伊布</t>
  </si>
  <si>
    <t>199-火伊布</t>
  </si>
  <si>
    <t>261-卡比兽</t>
  </si>
  <si>
    <t>F-7-超梦</t>
  </si>
  <si>
    <t>F-8-梦幻</t>
  </si>
  <si>
    <t>19-咕咕</t>
  </si>
  <si>
    <t>20-猫头夜鹰</t>
  </si>
  <si>
    <t>220-灯笼鱼</t>
  </si>
  <si>
    <t>221-电灯怪</t>
  </si>
  <si>
    <t>193-皮丘</t>
  </si>
  <si>
    <t>254-皮宝宝</t>
  </si>
  <si>
    <t>257-波克比</t>
  </si>
  <si>
    <t>258-波克基古</t>
  </si>
  <si>
    <t>92-天然雀</t>
  </si>
  <si>
    <t>93-天然鸟</t>
  </si>
  <si>
    <t>58-美丽花</t>
  </si>
  <si>
    <t>253-树才怪</t>
  </si>
  <si>
    <t>100-乌波</t>
  </si>
  <si>
    <t>101-沼王</t>
  </si>
  <si>
    <t>200-太阳伊布</t>
  </si>
  <si>
    <t>201-月亮伊布</t>
  </si>
  <si>
    <t>217-果然翁</t>
  </si>
  <si>
    <t>179-大钢蛇</t>
  </si>
  <si>
    <t>304-千针鱼</t>
  </si>
  <si>
    <t>227-壶壶</t>
  </si>
  <si>
    <t>292-狃拉</t>
  </si>
  <si>
    <t>75-小山猪</t>
  </si>
  <si>
    <t>76-长毛猪</t>
  </si>
  <si>
    <t>236-太阳珊瑚</t>
  </si>
  <si>
    <t>236.1-太阳珊瑚（伽勒尔）</t>
  </si>
  <si>
    <t>148-铁炮鱼</t>
  </si>
  <si>
    <t>149-章鱼桶</t>
  </si>
  <si>
    <t>78-信使鸟</t>
  </si>
  <si>
    <t>355-巨翅飞鱼</t>
  </si>
  <si>
    <t>107-无畏小子</t>
  </si>
  <si>
    <t>383-幼基拉斯</t>
  </si>
  <si>
    <t>384-沙基拉斯</t>
  </si>
  <si>
    <t>385-班基拉斯</t>
  </si>
  <si>
    <t>31-蛇纹熊</t>
  </si>
  <si>
    <t>32-直冲熊</t>
  </si>
  <si>
    <t>32.1-直冲熊（伽勒尔）</t>
  </si>
  <si>
    <t>36-莲叶童子</t>
  </si>
  <si>
    <t>38-乐天河童</t>
  </si>
  <si>
    <t>39-橡实果</t>
  </si>
  <si>
    <t>40-长鼻叶</t>
  </si>
  <si>
    <t>41-狡猾天狗</t>
  </si>
  <si>
    <t>62-长翅鸥</t>
  </si>
  <si>
    <t>63-大嘴鸥</t>
  </si>
  <si>
    <t>120-拉鲁拉丝</t>
  </si>
  <si>
    <t>121-奇鲁莉安</t>
  </si>
  <si>
    <t>122-沙奈朵</t>
  </si>
  <si>
    <t>104-土居忍士</t>
  </si>
  <si>
    <t>105-铁面忍者</t>
  </si>
  <si>
    <t>106-脱壳忍者</t>
  </si>
  <si>
    <t>294-勾魂眼</t>
  </si>
  <si>
    <t>295-大嘴娃</t>
  </si>
  <si>
    <t>66-落雷兽</t>
  </si>
  <si>
    <t>67-雷电兽</t>
  </si>
  <si>
    <t>60-毒蔷薇</t>
  </si>
  <si>
    <t>356-吼吼鲸</t>
  </si>
  <si>
    <t>357-吼鲸王</t>
  </si>
  <si>
    <t>300-煤炭龟</t>
  </si>
  <si>
    <t>321-大颚蚁</t>
  </si>
  <si>
    <t>322-超音波幼虫</t>
  </si>
  <si>
    <t>362-月石</t>
  </si>
  <si>
    <t>363-太阳岩</t>
  </si>
  <si>
    <t>228-泥泥鳅</t>
  </si>
  <si>
    <t>229-鲶鱼王</t>
  </si>
  <si>
    <t>102-龙虾小兵</t>
  </si>
  <si>
    <t>103-铁螯龙虾</t>
  </si>
  <si>
    <t>82-天秤偶</t>
  </si>
  <si>
    <t>83-念力土偶</t>
  </si>
  <si>
    <t>152-丑丑鱼</t>
  </si>
  <si>
    <t>153-美纳斯</t>
  </si>
  <si>
    <t>135-夜巡灵</t>
  </si>
  <si>
    <t>136-彷徨夜灵</t>
  </si>
  <si>
    <t>216-小果然</t>
  </si>
  <si>
    <t>79-雪童子</t>
  </si>
  <si>
    <t>80-冰鬼护</t>
  </si>
  <si>
    <t>F-10-基拉祈</t>
  </si>
  <si>
    <t>59-含羞苞</t>
  </si>
  <si>
    <t>61-罗丝雷朵</t>
  </si>
  <si>
    <t>116-三蜜蜂</t>
  </si>
  <si>
    <t>117-蜂女王</t>
  </si>
  <si>
    <t>128-樱花宝</t>
  </si>
  <si>
    <t>129-樱花儿阴天形态</t>
  </si>
  <si>
    <t>129.1-樱花儿晴天形态</t>
  </si>
  <si>
    <t>230-无壳海兔</t>
  </si>
  <si>
    <t>230.1-无壳海兔</t>
  </si>
  <si>
    <t>231-海兔兽</t>
  </si>
  <si>
    <t>231.1-海兔兽</t>
  </si>
  <si>
    <t>124-飘飘球</t>
  </si>
  <si>
    <t>125-随风球</t>
  </si>
  <si>
    <t>130-臭鼬噗</t>
  </si>
  <si>
    <t>131-坦克臭鼬</t>
  </si>
  <si>
    <t>118-铜镜怪</t>
  </si>
  <si>
    <t>119-青铜钟</t>
  </si>
  <si>
    <t>252-盆才怪</t>
  </si>
  <si>
    <t>364-魔尼尼</t>
  </si>
  <si>
    <t>260-小卡比兽</t>
  </si>
  <si>
    <t>298-利欧路</t>
  </si>
  <si>
    <t>299-路卡利欧</t>
  </si>
  <si>
    <t>314-沙河马</t>
  </si>
  <si>
    <t>315-河马兽</t>
  </si>
  <si>
    <t>285-钳尾蝎</t>
  </si>
  <si>
    <t>286-龙王蝎</t>
  </si>
  <si>
    <t>222-不良蛙</t>
  </si>
  <si>
    <t>223-毒骷蛙</t>
  </si>
  <si>
    <t>354-小球飞鱼</t>
  </si>
  <si>
    <t>96-雪笠怪</t>
  </si>
  <si>
    <t>97-暴雪王</t>
  </si>
  <si>
    <t>266-超甲狂犀</t>
  </si>
  <si>
    <t>202-叶伊布</t>
  </si>
  <si>
    <t>203-冰伊布</t>
  </si>
  <si>
    <t>77-象牙猪</t>
  </si>
  <si>
    <t>123-艾路雷朵</t>
  </si>
  <si>
    <t>137-黑夜魔灵</t>
  </si>
  <si>
    <t>81-雪妖女</t>
  </si>
  <si>
    <t>372.1-洛托姆</t>
  </si>
  <si>
    <t>372.2-洛托姆</t>
  </si>
  <si>
    <t>372.3-洛托姆</t>
  </si>
  <si>
    <t>372.4-洛托姆</t>
  </si>
  <si>
    <t>372.5-洛托姆</t>
  </si>
  <si>
    <t>44-扒手猫</t>
  </si>
  <si>
    <t>45-酷豹</t>
  </si>
  <si>
    <t>90-食梦梦</t>
  </si>
  <si>
    <t>26-豆豆鸽</t>
  </si>
  <si>
    <t>27-咕咕鸽</t>
  </si>
  <si>
    <t>28-高傲雉鸡</t>
  </si>
  <si>
    <t>168-石丸子</t>
  </si>
  <si>
    <t>169-地幔岩</t>
  </si>
  <si>
    <t>170-庞岩怪</t>
  </si>
  <si>
    <t>174-滚滚蝙蝠</t>
  </si>
  <si>
    <t>175-心蝙蝠</t>
  </si>
  <si>
    <t>166-螺钉地鼠</t>
  </si>
  <si>
    <t>167-龙头地鼠</t>
  </si>
  <si>
    <t>171-搬运小匠</t>
  </si>
  <si>
    <t>172-铁骨土人</t>
  </si>
  <si>
    <t>173-修建老匠</t>
  </si>
  <si>
    <t>132-圆蝌蚪</t>
  </si>
  <si>
    <t>133-蓝蟾蜍</t>
  </si>
  <si>
    <t>134-蟾蜍王</t>
  </si>
  <si>
    <t>248-投摔鬼</t>
  </si>
  <si>
    <t>249-打击鬼</t>
  </si>
  <si>
    <t>262-木棉球</t>
  </si>
  <si>
    <t>154-野蛮鲈鱼红纹之姿</t>
  </si>
  <si>
    <t>154.1-野蛮鲈鱼蓝纹之姿</t>
  </si>
  <si>
    <t>367-火红不倒翁</t>
  </si>
  <si>
    <t>367.1-火红不倒翁（伽勒尔）</t>
  </si>
  <si>
    <t>368-达摩狒狒通常模式</t>
  </si>
  <si>
    <t>368.1-达摩狒狒不倒翁模式</t>
  </si>
  <si>
    <t>368.3-达摩狒狒不倒翁模式（伽勒尔）</t>
  </si>
  <si>
    <t>296-街头沙铃</t>
  </si>
  <si>
    <t>86-石居蟹</t>
  </si>
  <si>
    <t>87-岩殿居蟹</t>
  </si>
  <si>
    <t>224-滑滑小子</t>
  </si>
  <si>
    <t>297-象征鸟</t>
  </si>
  <si>
    <t>327-哭哭面具</t>
  </si>
  <si>
    <t>329-死神棺</t>
  </si>
  <si>
    <t>157-破破袋</t>
  </si>
  <si>
    <t>50-泡沫栗鼠</t>
  </si>
  <si>
    <t>51-奇诺栗鼠</t>
  </si>
  <si>
    <t>267-哥德宝宝</t>
  </si>
  <si>
    <t>268-哥德小童</t>
  </si>
  <si>
    <t>269-哥德小姐</t>
  </si>
  <si>
    <t>270-单卵细胞球</t>
  </si>
  <si>
    <t>271-双卵细胞球</t>
  </si>
  <si>
    <t>272-人造细胞卵</t>
  </si>
  <si>
    <t>72-迷你冰</t>
  </si>
  <si>
    <t>73-多多冰</t>
  </si>
  <si>
    <t>74-双倍多多冰</t>
  </si>
  <si>
    <t>273-盖盖虫</t>
  </si>
  <si>
    <t>305-轻飘飘</t>
  </si>
  <si>
    <t>306-胖嘟嘟</t>
  </si>
  <si>
    <t>64-电电虫</t>
  </si>
  <si>
    <t>65-电蜘蛛</t>
  </si>
  <si>
    <t>189-种子铁球</t>
  </si>
  <si>
    <t>190-坚果哑铃</t>
  </si>
  <si>
    <t>113-齿轮儿</t>
  </si>
  <si>
    <t>114-齿轮组</t>
  </si>
  <si>
    <t>115-齿轮怪</t>
  </si>
  <si>
    <t>277-小灰怪</t>
  </si>
  <si>
    <t>278-大宇怪</t>
  </si>
  <si>
    <t>287-烛光灵</t>
  </si>
  <si>
    <t>288-灯火幽灵</t>
  </si>
  <si>
    <t>289-水晶灯火灵</t>
  </si>
  <si>
    <t>324-牙牙</t>
  </si>
  <si>
    <t>325-斧牙龙</t>
  </si>
  <si>
    <t>326-双斧战龙</t>
  </si>
  <si>
    <t>279-喷嚏熊</t>
  </si>
  <si>
    <t>280-冻原熊</t>
  </si>
  <si>
    <t>275-小嘴蜗</t>
  </si>
  <si>
    <t>276-敏捷虫</t>
  </si>
  <si>
    <t>226-泥巴鱼</t>
  </si>
  <si>
    <t>226.1-泥巴鱼（伽勒尔）</t>
  </si>
  <si>
    <t>88-泥偶小人</t>
  </si>
  <si>
    <t>89-泥偶巨人</t>
  </si>
  <si>
    <t>246-驹刀小兵</t>
  </si>
  <si>
    <t>247-劈斩司令</t>
  </si>
  <si>
    <t>281-毛头小鹰</t>
  </si>
  <si>
    <t>282-勇士雄鹰</t>
  </si>
  <si>
    <t>283-秃鹰丫头</t>
  </si>
  <si>
    <t>284-秃鹰娜</t>
  </si>
  <si>
    <t>317-熔蚁兽</t>
  </si>
  <si>
    <t>316-铁蚁</t>
  </si>
  <si>
    <t>386-单首龙</t>
  </si>
  <si>
    <t>387-双首暴龙</t>
  </si>
  <si>
    <t>388-三首恶龙</t>
  </si>
  <si>
    <t>F-11-勾帕路翁</t>
  </si>
  <si>
    <t>F-12-代拉基翁</t>
  </si>
  <si>
    <t>F-13-毕力吉翁</t>
  </si>
  <si>
    <t>F-14-莱希拉姆</t>
  </si>
  <si>
    <t>F-15-捷克罗姆</t>
  </si>
  <si>
    <t>F-16-酋雷姆</t>
  </si>
  <si>
    <t>F-16.1-酋雷姆</t>
  </si>
  <si>
    <t>F-16.2-酋雷姆</t>
  </si>
  <si>
    <t>F-17-凯路迪欧通常之姿</t>
  </si>
  <si>
    <t>F-17.1-凯路迪欧觉醒之姿</t>
  </si>
  <si>
    <t>48-掘掘兔</t>
  </si>
  <si>
    <t>49-掘地兔</t>
  </si>
  <si>
    <t>111-顽皮熊猫</t>
  </si>
  <si>
    <t>112-流氓熊猫</t>
  </si>
  <si>
    <t>208-妙喵</t>
  </si>
  <si>
    <t>209-超能妙喵雄性</t>
  </si>
  <si>
    <t>209.1-超能妙喵雌性</t>
  </si>
  <si>
    <t>330-独剑鞘</t>
  </si>
  <si>
    <t>331-双剑鞘</t>
  </si>
  <si>
    <t>332-坚盾剑怪盾形态</t>
  </si>
  <si>
    <t>332.1-坚盾剑怪剑形态</t>
  </si>
  <si>
    <t>212-粉香香</t>
  </si>
  <si>
    <t>213-芳香精</t>
  </si>
  <si>
    <t>210-绵绵泡芙</t>
  </si>
  <si>
    <t>211-胖甜妮</t>
  </si>
  <si>
    <t>290-好啦鱿</t>
  </si>
  <si>
    <t>291-乌贼王</t>
  </si>
  <si>
    <t>234-龟脚脚</t>
  </si>
  <si>
    <t>235-龟足巨铠</t>
  </si>
  <si>
    <t>318-伞电蜥</t>
  </si>
  <si>
    <t>319-光电伞蜥</t>
  </si>
  <si>
    <t>204-仙子伊布</t>
  </si>
  <si>
    <t>320-摔角鹰人</t>
  </si>
  <si>
    <t>389-黏黏宝</t>
  </si>
  <si>
    <t>390-黏美儿</t>
  </si>
  <si>
    <t>391-黏美龙</t>
  </si>
  <si>
    <t>338-小木灵</t>
  </si>
  <si>
    <t>339-朽木妖</t>
  </si>
  <si>
    <t>191-南瓜精普通尺寸</t>
  </si>
  <si>
    <t>191.1-南瓜精</t>
  </si>
  <si>
    <t>191.2-南瓜精</t>
  </si>
  <si>
    <t>191.3-南瓜精</t>
  </si>
  <si>
    <t>192-南瓜怪人普通尺寸</t>
  </si>
  <si>
    <t>192.1-南瓜怪人</t>
  </si>
  <si>
    <t>192.2-南瓜怪人</t>
  </si>
  <si>
    <t>192.3-南瓜怪人</t>
  </si>
  <si>
    <t>358-冰宝</t>
  </si>
  <si>
    <t>359-冰岩怪</t>
  </si>
  <si>
    <t>176-嗡蝠</t>
  </si>
  <si>
    <t>177-音波龙</t>
  </si>
  <si>
    <t>F-18-木木枭</t>
  </si>
  <si>
    <t>F-19-投羽枭</t>
  </si>
  <si>
    <t>F-20-狙射树枭</t>
  </si>
  <si>
    <t>F-21-火斑喵</t>
  </si>
  <si>
    <t>F-22-炎热喵</t>
  </si>
  <si>
    <t>F-23-炽焰咆哮虎</t>
  </si>
  <si>
    <t>F-24-球球海狮</t>
  </si>
  <si>
    <t>F-25-花漾海狮</t>
  </si>
  <si>
    <t>F-26-西狮海壬</t>
  </si>
  <si>
    <t>16-强颚鸡母虫</t>
  </si>
  <si>
    <t>17-虫电宝</t>
  </si>
  <si>
    <t>18-锹农炮虫</t>
  </si>
  <si>
    <t>187-萌虻</t>
  </si>
  <si>
    <t>188-蝶结萌虻</t>
  </si>
  <si>
    <t>155-弱丁鱼-单独的样子</t>
  </si>
  <si>
    <t>155.1-弱丁鱼-群聚的样子</t>
  </si>
  <si>
    <t>307-好坏星</t>
  </si>
  <si>
    <t>308-超坏星</t>
  </si>
  <si>
    <t>84-泥驴仔</t>
  </si>
  <si>
    <t>85-重泥挽马</t>
  </si>
  <si>
    <t>214-滴蛛</t>
  </si>
  <si>
    <t>215-滴蛛霸</t>
  </si>
  <si>
    <t>340-睡睡菇</t>
  </si>
  <si>
    <t>341-灯罩夜菇</t>
  </si>
  <si>
    <t>244-夜盗火蜥</t>
  </si>
  <si>
    <t>245-焰后蜥</t>
  </si>
  <si>
    <t>94-童偶熊</t>
  </si>
  <si>
    <t>95-穿着熊</t>
  </si>
  <si>
    <t>52-甜竹竹</t>
  </si>
  <si>
    <t>53-甜舞妮</t>
  </si>
  <si>
    <t>54-甜冷美后</t>
  </si>
  <si>
    <t>342-智挥猩</t>
  </si>
  <si>
    <t>343-投掷猴</t>
  </si>
  <si>
    <t>232-胆小虫</t>
  </si>
  <si>
    <t>233-具甲武者</t>
  </si>
  <si>
    <t>156-拳海参</t>
  </si>
  <si>
    <t>381-属性：空</t>
  </si>
  <si>
    <t>382-银伴战兽</t>
  </si>
  <si>
    <t>382.01-银伴战兽</t>
  </si>
  <si>
    <t>382.02-银伴战兽</t>
  </si>
  <si>
    <t>382.03-银伴战兽</t>
  </si>
  <si>
    <t>382.04-银伴战兽</t>
  </si>
  <si>
    <t>382.05-银伴战兽</t>
  </si>
  <si>
    <t>382.06-银伴战兽</t>
  </si>
  <si>
    <t>382.07-银伴战兽</t>
  </si>
  <si>
    <t>382.08-银伴战兽</t>
  </si>
  <si>
    <t>382.09-银伴战兽</t>
  </si>
  <si>
    <t>382.1-银伴战兽</t>
  </si>
  <si>
    <t>382.11-银伴战兽</t>
  </si>
  <si>
    <t>382.12-银伴战兽</t>
  </si>
  <si>
    <t>382.13-银伴战兽</t>
  </si>
  <si>
    <t>382.14-银伴战兽</t>
  </si>
  <si>
    <t>382.15-银伴战兽</t>
  </si>
  <si>
    <t>382.16-银伴战兽</t>
  </si>
  <si>
    <t>347-爆焰龟兽</t>
  </si>
  <si>
    <t>348-托戈德玛尔</t>
  </si>
  <si>
    <t>301-谜拟Q</t>
  </si>
  <si>
    <t>301.1-谜拟Q</t>
  </si>
  <si>
    <t>346-老翁龙</t>
  </si>
  <si>
    <t>360-破破舵轮</t>
  </si>
  <si>
    <t>392-心鳞宝</t>
  </si>
  <si>
    <t>393-鳞甲龙</t>
  </si>
  <si>
    <t>F-27-科斯莫古</t>
  </si>
  <si>
    <t>F-28-科斯莫姆</t>
  </si>
  <si>
    <t>F-29-索尔迦雷欧</t>
  </si>
  <si>
    <t>F-30-露奈雅拉</t>
  </si>
  <si>
    <t>F-31.1-奈克洛兹玛</t>
  </si>
  <si>
    <t>F-31.2-奈克洛兹玛</t>
  </si>
  <si>
    <t>F-32-玛夏多</t>
  </si>
  <si>
    <t>F-33-捷拉奥拉</t>
  </si>
  <si>
    <t>F-34-美录坦</t>
  </si>
  <si>
    <t>F-35-美录梅塔</t>
  </si>
  <si>
    <t>1-敲音猴</t>
  </si>
  <si>
    <t>2-啪咚猴</t>
  </si>
  <si>
    <t>3-轰擂金刚猩</t>
  </si>
  <si>
    <t>4-炎兔儿</t>
  </si>
  <si>
    <t>5-腾蹴小将</t>
  </si>
  <si>
    <t>6-闪焰王牌</t>
  </si>
  <si>
    <t>8-变涩蜥</t>
  </si>
  <si>
    <t>25-藏饱栗鼠</t>
  </si>
  <si>
    <t>22-蓝鸦</t>
  </si>
  <si>
    <t>23-钢铠鸦</t>
  </si>
  <si>
    <t>10-索侦虫</t>
  </si>
  <si>
    <t>11-天罩虫</t>
  </si>
  <si>
    <t>29-偷儿狐</t>
  </si>
  <si>
    <t>30-狐大盗</t>
  </si>
  <si>
    <t>126-幼棉棉</t>
  </si>
  <si>
    <t>127-白蓬蓬</t>
  </si>
  <si>
    <t>34-毛辫羊</t>
  </si>
  <si>
    <t>35-毛毛角羊</t>
  </si>
  <si>
    <t>42-咬咬龟</t>
  </si>
  <si>
    <t>43-暴噬龟</t>
  </si>
  <si>
    <t>46-来电汪</t>
  </si>
  <si>
    <t>47-逐电犬</t>
  </si>
  <si>
    <t>161-小炭仔</t>
  </si>
  <si>
    <t>162-大炭车</t>
  </si>
  <si>
    <t>163-巨炭山</t>
  </si>
  <si>
    <t>205-啃果虫</t>
  </si>
  <si>
    <t>206-苹裹龙</t>
  </si>
  <si>
    <t>207-丰蜜龙</t>
  </si>
  <si>
    <t>312-沙包蛇</t>
  </si>
  <si>
    <t>180-刺梭鱼</t>
  </si>
  <si>
    <t>159-烧火蚣</t>
  </si>
  <si>
    <t>241-迷布莉姆</t>
  </si>
  <si>
    <t>242-提布莉姆</t>
  </si>
  <si>
    <t>243-布莉姆温</t>
  </si>
  <si>
    <t>239-诈唬魔</t>
  </si>
  <si>
    <t>240-长毛巨魔</t>
  </si>
  <si>
    <t>328-死神板</t>
  </si>
  <si>
    <t>185-小仙奶</t>
  </si>
  <si>
    <t>186-霜奶仙</t>
  </si>
  <si>
    <t>186.1-霜奶仙</t>
  </si>
  <si>
    <t>186.2-霜奶仙</t>
  </si>
  <si>
    <t>186.3-霜奶仙</t>
  </si>
  <si>
    <t>186.4-霜奶仙</t>
  </si>
  <si>
    <t>186.5-霜奶仙</t>
  </si>
  <si>
    <t>186.6-霜奶仙</t>
  </si>
  <si>
    <t>186.7-霜奶仙</t>
  </si>
  <si>
    <t>186.8-霜奶仙</t>
  </si>
  <si>
    <t>345-列阵兵</t>
  </si>
  <si>
    <t>353-啪嚓海胆</t>
  </si>
  <si>
    <t>349-雪吞虫</t>
  </si>
  <si>
    <t>350-雪绒蛾</t>
  </si>
  <si>
    <t>369-巨石丁</t>
  </si>
  <si>
    <t>370-冰砌鹅</t>
  </si>
  <si>
    <t>370.1-冰砌鹅</t>
  </si>
  <si>
    <t>337-爱管侍</t>
  </si>
  <si>
    <t>337.1-爱管侍</t>
  </si>
  <si>
    <t>344-莫鲁贝可</t>
  </si>
  <si>
    <t>344.1-莫鲁贝可</t>
  </si>
  <si>
    <t>302-铜象</t>
  </si>
  <si>
    <t>303-大王铜象</t>
  </si>
  <si>
    <t>374-雷鸟龙</t>
  </si>
  <si>
    <t>375-雷鸟海兽</t>
  </si>
  <si>
    <t>376-鳃鱼龙</t>
  </si>
  <si>
    <t>377-鳃鱼海兽</t>
  </si>
  <si>
    <t>371-铝钢龙</t>
  </si>
  <si>
    <t>395-多龙梅西亚</t>
  </si>
  <si>
    <t>396-多龙奇</t>
  </si>
  <si>
    <t>英文名</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</si>
</sst>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宋体"/>
      <charset val="134"/>
      <scheme val="minor"/>
    </font>
    <font>
      <sz val="11"/>
      <color theme="1"/>
      <name val="宋体"/>
      <family val="2"/>
      <charset val="134"/>
      <scheme val="minor"/>
    </font>
    <font>
      <sz val="11"/>
      <color theme="1"/>
      <name val="宋体"/>
      <family val="2"/>
      <charset val="134"/>
      <scheme val="minor"/>
    </font>
    <font>
      <sz val="11"/>
      <color theme="1"/>
      <name val="微软雅黑"/>
      <charset val="134"/>
    </font>
    <font>
      <sz val="12"/>
      <color theme="1"/>
      <name val="宋体"/>
      <charset val="134"/>
      <scheme val="minor"/>
    </font>
    <font>
      <sz val="11"/>
      <color rgb="FF252525"/>
      <name val="Arial"/>
      <family val="2"/>
    </font>
    <font>
      <b/>
      <sz val="11"/>
      <name val="宋体"/>
      <charset val="134"/>
      <scheme val="minor"/>
    </font>
    <font>
      <sz val="11"/>
      <name val="微软雅黑"/>
      <charset val="134"/>
    </font>
    <font>
      <b/>
      <sz val="11"/>
      <name val="微软雅黑"/>
      <charset val="134"/>
    </font>
    <font>
      <b/>
      <sz val="22"/>
      <color theme="1"/>
      <name val="微软雅黑"/>
      <charset val="134"/>
    </font>
    <font>
      <sz val="9"/>
      <name val="宋体"/>
      <charset val="134"/>
      <scheme val="minor"/>
    </font>
    <font>
      <sz val="11"/>
      <color theme="1"/>
      <name val="宋体"/>
      <family val="3"/>
      <charset val="134"/>
      <scheme val="minor"/>
    </font>
    <font>
      <sz val="9"/>
      <name val="宋体"/>
      <family val="3"/>
      <charset val="134"/>
      <scheme val="minor"/>
    </font>
    <font>
      <sz val="11"/>
      <name val="微软雅黑"/>
      <family val="2"/>
      <charset val="134"/>
    </font>
    <font>
      <sz val="11"/>
      <color theme="1"/>
      <name val="微软雅黑"/>
      <family val="2"/>
      <charset val="134"/>
    </font>
    <font>
      <sz val="11"/>
      <color theme="0"/>
      <name val="微软雅黑"/>
      <family val="2"/>
      <charset val="134"/>
    </font>
    <font>
      <sz val="9"/>
      <name val="宋体"/>
      <family val="2"/>
      <charset val="134"/>
      <scheme val="minor"/>
    </font>
    <font>
      <sz val="12"/>
      <color theme="1"/>
      <name val="宋体"/>
      <family val="3"/>
      <charset val="134"/>
      <scheme val="minor"/>
    </font>
  </fonts>
  <fills count="4">
    <fill>
      <patternFill patternType="none"/>
    </fill>
    <fill>
      <patternFill patternType="gray125"/>
    </fill>
    <fill>
      <patternFill patternType="solid">
        <fgColor theme="0" tint="-0.14996795556505021"/>
        <bgColor indexed="64"/>
      </patternFill>
    </fill>
    <fill>
      <patternFill patternType="solid">
        <fgColor theme="0" tint="-0.14999847407452621"/>
        <bgColor indexed="64"/>
      </patternFill>
    </fill>
  </fills>
  <borders count="33">
    <border>
      <left/>
      <right/>
      <top/>
      <bottom/>
      <diagonal/>
    </border>
    <border>
      <left style="medium">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thin">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right style="medium">
        <color auto="1"/>
      </right>
      <top style="medium">
        <color auto="1"/>
      </top>
      <bottom style="thin">
        <color auto="1"/>
      </bottom>
      <diagonal/>
    </border>
    <border>
      <left style="medium">
        <color auto="1"/>
      </left>
      <right/>
      <top/>
      <bottom/>
      <diagonal/>
    </border>
    <border>
      <left/>
      <right/>
      <top style="medium">
        <color auto="1"/>
      </top>
      <bottom style="thin">
        <color auto="1"/>
      </bottom>
      <diagonal/>
    </border>
    <border>
      <left style="thin">
        <color auto="1"/>
      </left>
      <right/>
      <top style="medium">
        <color auto="1"/>
      </top>
      <bottom style="thin">
        <color auto="1"/>
      </bottom>
      <diagonal/>
    </border>
    <border>
      <left/>
      <right/>
      <top style="dotted">
        <color auto="1"/>
      </top>
      <bottom style="dotted">
        <color auto="1"/>
      </bottom>
      <diagonal/>
    </border>
    <border>
      <left style="dotted">
        <color indexed="64"/>
      </left>
      <right style="dotted">
        <color indexed="64"/>
      </right>
      <top style="dotted">
        <color indexed="64"/>
      </top>
      <bottom style="dotted">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thin">
        <color auto="1"/>
      </right>
      <top style="medium">
        <color indexed="64"/>
      </top>
      <bottom style="medium">
        <color indexed="64"/>
      </bottom>
      <diagonal/>
    </border>
  </borders>
  <cellStyleXfs count="6">
    <xf numFmtId="0" fontId="0" fillId="0" borderId="0">
      <alignment vertical="center"/>
    </xf>
    <xf numFmtId="0" fontId="2" fillId="0" borderId="0">
      <alignment vertical="center"/>
    </xf>
    <xf numFmtId="0" fontId="1" fillId="0" borderId="0">
      <alignment vertical="center"/>
    </xf>
    <xf numFmtId="0" fontId="11" fillId="0" borderId="0">
      <alignment vertical="center"/>
    </xf>
    <xf numFmtId="9" fontId="17" fillId="0" borderId="0" applyFont="0" applyFill="0" applyBorder="0" applyAlignment="0" applyProtection="0">
      <alignment vertical="center"/>
    </xf>
    <xf numFmtId="0" fontId="1" fillId="0" borderId="0">
      <alignment vertical="center"/>
    </xf>
  </cellStyleXfs>
  <cellXfs count="144">
    <xf numFmtId="0" fontId="0" fillId="0" borderId="0" xfId="0">
      <alignment vertical="center"/>
    </xf>
    <xf numFmtId="0" fontId="3" fillId="0" borderId="0" xfId="0" applyFont="1">
      <alignment vertical="center"/>
    </xf>
    <xf numFmtId="0" fontId="0" fillId="0" borderId="0" xfId="0" applyFont="1" applyFill="1" applyAlignment="1">
      <alignment vertical="center"/>
    </xf>
    <xf numFmtId="9" fontId="0" fillId="0" borderId="0" xfId="0" applyNumberFormat="1" applyFont="1" applyFill="1" applyAlignment="1">
      <alignment vertical="center"/>
    </xf>
    <xf numFmtId="0" fontId="4" fillId="0" borderId="0" xfId="0" applyFont="1" applyFill="1" applyAlignment="1">
      <alignment vertical="center"/>
    </xf>
    <xf numFmtId="0" fontId="5" fillId="0" borderId="0" xfId="0" applyFont="1">
      <alignment vertical="center"/>
    </xf>
    <xf numFmtId="49" fontId="0" fillId="0" borderId="0" xfId="0" applyNumberFormat="1">
      <alignment vertical="center"/>
    </xf>
    <xf numFmtId="0" fontId="6" fillId="0" borderId="0" xfId="0" applyFont="1" applyAlignment="1">
      <alignment horizontal="center" vertical="center"/>
    </xf>
    <xf numFmtId="0" fontId="3" fillId="2" borderId="1" xfId="0" applyFont="1" applyFill="1" applyBorder="1">
      <alignment vertical="center"/>
    </xf>
    <xf numFmtId="0" fontId="3" fillId="0" borderId="0" xfId="0" applyFont="1" applyFill="1">
      <alignment vertical="center"/>
    </xf>
    <xf numFmtId="0" fontId="3" fillId="2" borderId="2" xfId="0" applyFont="1" applyFill="1" applyBorder="1">
      <alignment vertical="center"/>
    </xf>
    <xf numFmtId="0" fontId="3" fillId="2" borderId="3" xfId="0" applyFont="1" applyFill="1" applyBorder="1">
      <alignment vertical="center"/>
    </xf>
    <xf numFmtId="0" fontId="3" fillId="2" borderId="4" xfId="0" applyFont="1" applyFill="1" applyBorder="1">
      <alignment vertical="center"/>
    </xf>
    <xf numFmtId="0" fontId="3" fillId="0" borderId="1" xfId="0" applyFont="1" applyBorder="1">
      <alignment vertical="center"/>
    </xf>
    <xf numFmtId="0" fontId="3" fillId="2" borderId="5" xfId="0" applyFont="1" applyFill="1" applyBorder="1">
      <alignment vertical="center"/>
    </xf>
    <xf numFmtId="0" fontId="3" fillId="2" borderId="6" xfId="0" applyFont="1" applyFill="1" applyBorder="1">
      <alignment vertical="center"/>
    </xf>
    <xf numFmtId="0" fontId="3" fillId="2" borderId="7" xfId="0" applyFont="1" applyFill="1" applyBorder="1">
      <alignment vertical="center"/>
    </xf>
    <xf numFmtId="0" fontId="3" fillId="2" borderId="8" xfId="0" applyFont="1" applyFill="1" applyBorder="1">
      <alignment vertical="center"/>
    </xf>
    <xf numFmtId="0" fontId="3" fillId="0" borderId="9" xfId="0" applyFont="1" applyBorder="1">
      <alignment vertical="center"/>
    </xf>
    <xf numFmtId="0" fontId="7" fillId="0" borderId="3" xfId="0" applyFont="1" applyBorder="1">
      <alignment vertical="center"/>
    </xf>
    <xf numFmtId="0" fontId="8" fillId="0" borderId="10" xfId="0" applyFont="1" applyBorder="1">
      <alignment vertical="center"/>
    </xf>
    <xf numFmtId="0" fontId="3" fillId="0" borderId="4" xfId="0" applyFont="1" applyBorder="1">
      <alignment vertical="center"/>
    </xf>
    <xf numFmtId="0" fontId="3" fillId="2" borderId="11" xfId="0" applyFont="1" applyFill="1" applyBorder="1">
      <alignment vertical="center"/>
    </xf>
    <xf numFmtId="0" fontId="3" fillId="0" borderId="10" xfId="0" applyFont="1" applyBorder="1">
      <alignment vertical="center"/>
    </xf>
    <xf numFmtId="0" fontId="8" fillId="0" borderId="12" xfId="0" applyFont="1" applyBorder="1" applyAlignment="1">
      <alignment horizontal="center" vertical="center"/>
    </xf>
    <xf numFmtId="0" fontId="8" fillId="0" borderId="13" xfId="0" applyFont="1" applyBorder="1">
      <alignment vertical="center"/>
    </xf>
    <xf numFmtId="0" fontId="3" fillId="0" borderId="14" xfId="0" applyFont="1" applyBorder="1">
      <alignment vertical="center"/>
    </xf>
    <xf numFmtId="0" fontId="3" fillId="2" borderId="15" xfId="0" applyFont="1" applyFill="1" applyBorder="1">
      <alignment vertical="center"/>
    </xf>
    <xf numFmtId="0" fontId="3" fillId="2" borderId="16" xfId="0" applyFont="1" applyFill="1" applyBorder="1">
      <alignment vertical="center"/>
    </xf>
    <xf numFmtId="0" fontId="3" fillId="0" borderId="13" xfId="0" applyFont="1" applyBorder="1">
      <alignment vertical="center"/>
    </xf>
    <xf numFmtId="0" fontId="3" fillId="0" borderId="5" xfId="0" applyFont="1" applyBorder="1">
      <alignment vertical="center"/>
    </xf>
    <xf numFmtId="0" fontId="3" fillId="0" borderId="15" xfId="0" applyFont="1" applyBorder="1">
      <alignment vertical="center"/>
    </xf>
    <xf numFmtId="0" fontId="8" fillId="0" borderId="17" xfId="0" applyFont="1" applyBorder="1" applyAlignment="1">
      <alignment horizontal="center" vertical="center"/>
    </xf>
    <xf numFmtId="0" fontId="8" fillId="0" borderId="18" xfId="0" applyFont="1" applyBorder="1">
      <alignment vertical="center"/>
    </xf>
    <xf numFmtId="0" fontId="3" fillId="0" borderId="19" xfId="0" applyFont="1" applyBorder="1">
      <alignment vertical="center"/>
    </xf>
    <xf numFmtId="0" fontId="3" fillId="2" borderId="20" xfId="0" applyFont="1" applyFill="1" applyBorder="1">
      <alignment vertical="center"/>
    </xf>
    <xf numFmtId="0" fontId="3" fillId="0" borderId="18" xfId="0" applyFont="1" applyBorder="1">
      <alignment vertical="center"/>
    </xf>
    <xf numFmtId="0" fontId="3" fillId="2" borderId="9" xfId="0" applyFont="1" applyFill="1" applyBorder="1">
      <alignment vertical="center"/>
    </xf>
    <xf numFmtId="0" fontId="3" fillId="2" borderId="10" xfId="0" applyFont="1" applyFill="1" applyBorder="1">
      <alignment vertical="center"/>
    </xf>
    <xf numFmtId="0" fontId="3" fillId="2" borderId="13" xfId="0" applyFont="1" applyFill="1" applyBorder="1">
      <alignment vertical="center"/>
    </xf>
    <xf numFmtId="0" fontId="3" fillId="2" borderId="18" xfId="0" applyFont="1" applyFill="1" applyBorder="1">
      <alignment vertical="center"/>
    </xf>
    <xf numFmtId="0" fontId="8" fillId="0" borderId="14" xfId="0" applyFont="1" applyBorder="1">
      <alignment vertical="center"/>
    </xf>
    <xf numFmtId="0" fontId="8" fillId="0" borderId="19" xfId="0" applyFont="1" applyBorder="1">
      <alignment vertical="center"/>
    </xf>
    <xf numFmtId="0" fontId="7" fillId="0" borderId="10" xfId="0" applyFont="1" applyBorder="1">
      <alignment vertical="center"/>
    </xf>
    <xf numFmtId="0" fontId="7" fillId="0" borderId="12" xfId="0" applyFont="1" applyBorder="1" applyAlignment="1">
      <alignment horizontal="center" vertical="center"/>
    </xf>
    <xf numFmtId="0" fontId="7" fillId="0" borderId="13" xfId="0" applyFont="1" applyBorder="1">
      <alignment vertical="center"/>
    </xf>
    <xf numFmtId="0" fontId="7" fillId="0" borderId="17" xfId="0" applyFont="1" applyBorder="1" applyAlignment="1">
      <alignment horizontal="center" vertical="center"/>
    </xf>
    <xf numFmtId="0" fontId="8" fillId="0" borderId="0" xfId="0" applyFont="1">
      <alignment vertical="center"/>
    </xf>
    <xf numFmtId="0" fontId="3" fillId="0" borderId="0" xfId="0" applyFont="1" applyAlignment="1">
      <alignment vertical="center"/>
    </xf>
    <xf numFmtId="0" fontId="3" fillId="3" borderId="13" xfId="0" applyFont="1" applyFill="1" applyBorder="1">
      <alignment vertical="center"/>
    </xf>
    <xf numFmtId="0" fontId="7" fillId="0" borderId="13" xfId="0" applyFont="1" applyBorder="1" applyAlignment="1">
      <alignment horizontal="center" vertical="center"/>
    </xf>
    <xf numFmtId="0" fontId="3" fillId="0" borderId="0" xfId="0" applyFont="1" applyBorder="1">
      <alignment vertical="center"/>
    </xf>
    <xf numFmtId="0" fontId="3" fillId="0" borderId="0" xfId="0" applyFont="1" applyAlignment="1">
      <alignment horizontal="right" vertical="center"/>
    </xf>
    <xf numFmtId="0" fontId="3" fillId="0" borderId="0" xfId="0" applyFont="1" applyAlignment="1">
      <alignment vertical="center" wrapText="1"/>
    </xf>
    <xf numFmtId="0" fontId="9" fillId="0" borderId="0" xfId="0" applyFont="1" applyAlignment="1">
      <alignment vertical="center"/>
    </xf>
    <xf numFmtId="0" fontId="0" fillId="0" borderId="0" xfId="0" quotePrefix="1" applyFont="1" applyFill="1" applyAlignment="1">
      <alignment vertical="center"/>
    </xf>
    <xf numFmtId="0" fontId="14" fillId="0" borderId="0" xfId="0" applyFont="1">
      <alignment vertical="center"/>
    </xf>
    <xf numFmtId="0" fontId="11" fillId="0" borderId="0" xfId="0" applyFont="1">
      <alignment vertical="center"/>
    </xf>
    <xf numFmtId="0" fontId="3" fillId="0" borderId="22" xfId="0" applyFont="1" applyBorder="1" applyAlignment="1">
      <alignment vertical="center"/>
    </xf>
    <xf numFmtId="0" fontId="3" fillId="0" borderId="0" xfId="0" applyFont="1" applyBorder="1" applyAlignment="1">
      <alignment vertical="center"/>
    </xf>
    <xf numFmtId="0" fontId="3" fillId="0" borderId="25" xfId="0" applyFont="1" applyBorder="1">
      <alignment vertical="center"/>
    </xf>
    <xf numFmtId="0" fontId="14" fillId="0" borderId="25" xfId="0" applyFont="1" applyBorder="1" applyAlignment="1">
      <alignment vertical="top"/>
    </xf>
    <xf numFmtId="0" fontId="3" fillId="0" borderId="25" xfId="0" applyFont="1" applyBorder="1" applyAlignment="1">
      <alignment vertical="top"/>
    </xf>
    <xf numFmtId="0" fontId="14" fillId="0" borderId="26" xfId="0" applyFont="1" applyBorder="1" applyAlignment="1">
      <alignment horizontal="left" vertical="top"/>
    </xf>
    <xf numFmtId="0" fontId="3" fillId="0" borderId="26" xfId="0" applyFont="1" applyBorder="1">
      <alignment vertical="center"/>
    </xf>
    <xf numFmtId="0" fontId="14" fillId="0" borderId="26" xfId="0" applyFont="1" applyBorder="1">
      <alignment vertical="center"/>
    </xf>
    <xf numFmtId="0" fontId="3" fillId="0" borderId="26" xfId="0" applyFont="1" applyBorder="1" applyAlignment="1">
      <alignment vertical="center"/>
    </xf>
    <xf numFmtId="0" fontId="3" fillId="0" borderId="26" xfId="0" applyFont="1" applyBorder="1" applyAlignment="1">
      <alignment horizontal="left" vertical="center"/>
    </xf>
    <xf numFmtId="0" fontId="7" fillId="0" borderId="0" xfId="0" applyFont="1" applyFill="1" applyBorder="1">
      <alignment vertical="center"/>
    </xf>
    <xf numFmtId="0" fontId="7" fillId="0" borderId="0" xfId="0" applyFont="1" applyFill="1" applyBorder="1" applyAlignment="1">
      <alignment horizontal="right" vertical="center"/>
    </xf>
    <xf numFmtId="0" fontId="3" fillId="0" borderId="0" xfId="0" applyFont="1" applyBorder="1" applyAlignment="1">
      <alignment vertical="top"/>
    </xf>
    <xf numFmtId="0" fontId="14" fillId="0" borderId="0" xfId="0" applyFont="1" applyBorder="1">
      <alignment vertical="center"/>
    </xf>
    <xf numFmtId="0" fontId="14" fillId="0" borderId="0" xfId="0" applyFont="1" applyBorder="1" applyAlignment="1">
      <alignment vertical="top" wrapText="1"/>
    </xf>
    <xf numFmtId="0" fontId="14" fillId="0" borderId="0" xfId="0" applyFont="1" applyBorder="1" applyAlignment="1">
      <alignment vertical="center"/>
    </xf>
    <xf numFmtId="0" fontId="8" fillId="0" borderId="0" xfId="0" applyFont="1" applyBorder="1">
      <alignment vertical="center"/>
    </xf>
    <xf numFmtId="0" fontId="0" fillId="0" borderId="0" xfId="0" applyBorder="1">
      <alignment vertical="center"/>
    </xf>
    <xf numFmtId="0" fontId="14" fillId="0" borderId="0" xfId="0" applyFont="1" applyBorder="1" applyAlignment="1">
      <alignment horizontal="left" vertical="top"/>
    </xf>
    <xf numFmtId="0" fontId="14" fillId="0" borderId="0" xfId="0" applyFont="1" applyBorder="1" applyAlignment="1">
      <alignment vertical="top"/>
    </xf>
    <xf numFmtId="0" fontId="3" fillId="0" borderId="0" xfId="0" applyFont="1" applyBorder="1" applyAlignment="1">
      <alignment horizontal="left" vertical="center"/>
    </xf>
    <xf numFmtId="0" fontId="13" fillId="0" borderId="3" xfId="0" applyFont="1" applyFill="1" applyBorder="1" applyAlignment="1">
      <alignment vertical="center"/>
    </xf>
    <xf numFmtId="0" fontId="14" fillId="0" borderId="4" xfId="0" applyFont="1" applyBorder="1">
      <alignment vertical="center"/>
    </xf>
    <xf numFmtId="0" fontId="7" fillId="0" borderId="17" xfId="0" applyFont="1" applyFill="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7" fillId="2" borderId="12" xfId="0" applyFont="1" applyFill="1" applyBorder="1">
      <alignment vertical="center"/>
    </xf>
    <xf numFmtId="0" fontId="3" fillId="2" borderId="14" xfId="0" applyFont="1" applyFill="1" applyBorder="1">
      <alignment vertical="center"/>
    </xf>
    <xf numFmtId="0" fontId="7" fillId="3" borderId="12" xfId="0" applyFont="1" applyFill="1" applyBorder="1">
      <alignment vertical="center"/>
    </xf>
    <xf numFmtId="0" fontId="7" fillId="0" borderId="14" xfId="0" applyFont="1" applyBorder="1">
      <alignment vertical="center"/>
    </xf>
    <xf numFmtId="0" fontId="7" fillId="3" borderId="12" xfId="0" applyFont="1" applyFill="1" applyBorder="1" applyAlignment="1">
      <alignment horizontal="right" vertical="center"/>
    </xf>
    <xf numFmtId="0" fontId="7" fillId="0" borderId="14" xfId="0" applyFont="1" applyBorder="1" applyAlignment="1">
      <alignment horizontal="right" vertical="center"/>
    </xf>
    <xf numFmtId="0" fontId="7" fillId="3" borderId="17" xfId="0" applyFont="1" applyFill="1" applyBorder="1">
      <alignment vertical="center"/>
    </xf>
    <xf numFmtId="0" fontId="3" fillId="3" borderId="18" xfId="0" applyFont="1" applyFill="1" applyBorder="1">
      <alignment vertical="center"/>
    </xf>
    <xf numFmtId="0" fontId="7" fillId="0" borderId="19" xfId="0" applyFont="1" applyBorder="1" applyAlignment="1">
      <alignment horizontal="right" vertical="center"/>
    </xf>
    <xf numFmtId="0" fontId="13" fillId="0" borderId="3" xfId="0" applyFont="1" applyBorder="1">
      <alignment vertical="center"/>
    </xf>
    <xf numFmtId="0" fontId="7" fillId="0" borderId="12" xfId="0" applyFont="1" applyBorder="1">
      <alignment vertical="center"/>
    </xf>
    <xf numFmtId="0" fontId="3" fillId="0" borderId="12" xfId="0" applyFont="1" applyBorder="1">
      <alignment vertical="center"/>
    </xf>
    <xf numFmtId="0" fontId="3" fillId="0" borderId="17" xfId="0" applyFont="1" applyBorder="1">
      <alignment vertical="center"/>
    </xf>
    <xf numFmtId="0" fontId="15" fillId="0" borderId="0" xfId="0" applyFont="1" applyBorder="1" applyAlignment="1">
      <alignment horizontal="left" vertical="center"/>
    </xf>
    <xf numFmtId="0" fontId="15" fillId="0" borderId="0" xfId="0" applyFont="1" applyBorder="1">
      <alignment vertical="center"/>
    </xf>
    <xf numFmtId="0" fontId="15" fillId="0" borderId="0" xfId="0" applyFont="1" applyBorder="1" applyAlignment="1">
      <alignment horizontal="center" vertical="center"/>
    </xf>
    <xf numFmtId="0" fontId="15" fillId="0" borderId="0" xfId="0" applyFont="1" applyBorder="1" applyAlignment="1">
      <alignment horizontal="left" vertical="top"/>
    </xf>
    <xf numFmtId="0" fontId="14" fillId="0" borderId="17" xfId="0" applyFont="1" applyBorder="1" applyAlignment="1">
      <alignment horizontal="center" vertical="center"/>
    </xf>
    <xf numFmtId="0" fontId="3" fillId="0" borderId="0" xfId="0" applyFont="1" applyAlignment="1">
      <alignment horizontal="left" vertical="center" wrapText="1"/>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3" fillId="2" borderId="17" xfId="0" applyFont="1" applyFill="1" applyBorder="1" applyAlignment="1">
      <alignment horizontal="center" vertical="center"/>
    </xf>
    <xf numFmtId="0" fontId="7" fillId="2" borderId="19" xfId="0" applyFont="1" applyFill="1" applyBorder="1" applyAlignment="1">
      <alignment horizontal="center" vertical="center"/>
    </xf>
    <xf numFmtId="0" fontId="3" fillId="0" borderId="24" xfId="0" applyFont="1" applyBorder="1" applyAlignment="1">
      <alignment horizontal="left" vertical="top"/>
    </xf>
    <xf numFmtId="0" fontId="3" fillId="0" borderId="23" xfId="0" applyFont="1" applyBorder="1" applyAlignment="1">
      <alignment horizontal="left" vertical="top"/>
    </xf>
    <xf numFmtId="0" fontId="3" fillId="0" borderId="21" xfId="0" applyFont="1" applyBorder="1" applyAlignment="1">
      <alignment horizontal="left" vertical="top"/>
    </xf>
    <xf numFmtId="0" fontId="14" fillId="0" borderId="13" xfId="0" applyFont="1" applyBorder="1" applyAlignment="1">
      <alignment horizontal="left" vertical="top" wrapText="1"/>
    </xf>
    <xf numFmtId="0" fontId="14" fillId="0" borderId="14" xfId="0" applyFont="1" applyBorder="1" applyAlignment="1">
      <alignment horizontal="left" vertical="top" wrapText="1"/>
    </xf>
    <xf numFmtId="0" fontId="14" fillId="0" borderId="18" xfId="0" applyFont="1" applyBorder="1" applyAlignment="1">
      <alignment horizontal="left" vertical="top" wrapText="1"/>
    </xf>
    <xf numFmtId="0" fontId="14" fillId="0" borderId="19" xfId="0" applyFont="1" applyBorder="1" applyAlignment="1">
      <alignment horizontal="left" vertical="top" wrapText="1"/>
    </xf>
    <xf numFmtId="0" fontId="3" fillId="0" borderId="10" xfId="0" applyFont="1" applyBorder="1" applyAlignment="1">
      <alignment horizontal="left" vertical="top"/>
    </xf>
    <xf numFmtId="0" fontId="3" fillId="0" borderId="4" xfId="0" applyFont="1" applyBorder="1" applyAlignment="1">
      <alignment horizontal="left" vertical="top"/>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12" xfId="0" applyFont="1" applyBorder="1" applyAlignment="1">
      <alignment horizontal="center" vertical="center"/>
    </xf>
    <xf numFmtId="0" fontId="3" fillId="0" borderId="17" xfId="0" applyFont="1" applyBorder="1" applyAlignment="1">
      <alignment horizontal="center" vertical="center"/>
    </xf>
    <xf numFmtId="0" fontId="3" fillId="0" borderId="10" xfId="0" applyFont="1" applyBorder="1" applyAlignment="1">
      <alignment horizontal="center" vertical="center"/>
    </xf>
    <xf numFmtId="0" fontId="7" fillId="2" borderId="17" xfId="0" applyFont="1" applyFill="1" applyBorder="1" applyAlignment="1">
      <alignment horizontal="center" vertical="center"/>
    </xf>
    <xf numFmtId="0" fontId="1" fillId="0" borderId="0" xfId="2">
      <alignment vertical="center"/>
    </xf>
    <xf numFmtId="0" fontId="14" fillId="0" borderId="0" xfId="3" applyFont="1" applyBorder="1" applyAlignment="1">
      <alignment vertical="center"/>
    </xf>
    <xf numFmtId="0" fontId="13" fillId="0" borderId="27" xfId="0" applyFont="1" applyFill="1" applyBorder="1" applyAlignment="1">
      <alignment vertical="center"/>
    </xf>
    <xf numFmtId="0" fontId="7" fillId="0" borderId="28" xfId="0" applyFont="1" applyFill="1" applyBorder="1" applyAlignment="1">
      <alignment vertical="center"/>
    </xf>
    <xf numFmtId="0" fontId="14" fillId="0" borderId="27" xfId="0" applyFont="1" applyBorder="1" applyAlignment="1">
      <alignment vertical="center"/>
    </xf>
    <xf numFmtId="0" fontId="3" fillId="0" borderId="21" xfId="0" applyFont="1" applyBorder="1" applyAlignment="1">
      <alignment horizontal="center" vertical="center"/>
    </xf>
    <xf numFmtId="0" fontId="3" fillId="0" borderId="2" xfId="0" applyFont="1" applyBorder="1" applyAlignment="1">
      <alignment horizontal="center" vertical="center"/>
    </xf>
    <xf numFmtId="0" fontId="14" fillId="0" borderId="13" xfId="3" applyFont="1" applyBorder="1" applyAlignment="1">
      <alignment horizontal="left" vertical="top" wrapText="1"/>
    </xf>
    <xf numFmtId="0" fontId="14" fillId="0" borderId="12" xfId="0" applyFont="1" applyBorder="1" applyAlignment="1">
      <alignment horizontal="left" vertical="top" wrapText="1"/>
    </xf>
    <xf numFmtId="0" fontId="14" fillId="0" borderId="12" xfId="3" applyFont="1" applyBorder="1" applyAlignment="1">
      <alignment horizontal="left" vertical="top" wrapText="1"/>
    </xf>
    <xf numFmtId="0" fontId="14" fillId="0" borderId="14" xfId="3" applyFont="1" applyBorder="1" applyAlignment="1">
      <alignment horizontal="left" vertical="top" wrapText="1"/>
    </xf>
    <xf numFmtId="0" fontId="14" fillId="0" borderId="17" xfId="3" applyFont="1" applyBorder="1" applyAlignment="1">
      <alignment horizontal="left" vertical="top" wrapText="1"/>
    </xf>
    <xf numFmtId="0" fontId="14" fillId="0" borderId="18" xfId="3" applyFont="1" applyBorder="1" applyAlignment="1">
      <alignment horizontal="left" vertical="top" wrapText="1"/>
    </xf>
    <xf numFmtId="0" fontId="14" fillId="0" borderId="19" xfId="3" applyFont="1" applyBorder="1" applyAlignment="1">
      <alignment horizontal="left" vertical="top" wrapText="1"/>
    </xf>
    <xf numFmtId="0" fontId="14" fillId="0" borderId="30" xfId="0" applyFont="1" applyBorder="1" applyAlignment="1">
      <alignment horizontal="left" vertical="top" wrapText="1"/>
    </xf>
    <xf numFmtId="0" fontId="14" fillId="0" borderId="29" xfId="0" applyFont="1" applyBorder="1" applyAlignment="1">
      <alignment horizontal="left" vertical="top" wrapText="1"/>
    </xf>
    <xf numFmtId="0" fontId="14" fillId="0" borderId="31" xfId="0" applyFont="1" applyBorder="1" applyAlignment="1">
      <alignment horizontal="left" vertical="top" wrapText="1"/>
    </xf>
    <xf numFmtId="0" fontId="14" fillId="0" borderId="27" xfId="0" applyFont="1" applyBorder="1" applyAlignment="1">
      <alignment horizontal="left" vertical="center"/>
    </xf>
    <xf numFmtId="0" fontId="14" fillId="0" borderId="32" xfId="0" applyFont="1" applyBorder="1" applyAlignment="1">
      <alignment horizontal="left" vertical="center"/>
    </xf>
    <xf numFmtId="0" fontId="14" fillId="0" borderId="28" xfId="0" applyFont="1" applyBorder="1" applyAlignment="1">
      <alignment horizontal="left" vertical="center"/>
    </xf>
    <xf numFmtId="0" fontId="3" fillId="0" borderId="0" xfId="0" applyFont="1" applyAlignment="1">
      <alignment horizontal="left" vertical="top" wrapText="1"/>
    </xf>
    <xf numFmtId="0" fontId="14" fillId="0" borderId="0" xfId="0" applyFont="1" applyAlignment="1">
      <alignment horizontal="left" vertical="top" wrapText="1"/>
    </xf>
  </cellXfs>
  <cellStyles count="6">
    <cellStyle name="百分比 2" xfId="4"/>
    <cellStyle name="常规" xfId="0" builtinId="0"/>
    <cellStyle name="常规 2" xfId="1"/>
    <cellStyle name="常规 2 2" xfId="5"/>
    <cellStyle name="常规 3" xfId="2"/>
    <cellStyle name="常规 4" xfId="3"/>
  </cellStyles>
  <dxfs count="6">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27"/>
    </mc:Choice>
    <mc:Fallback>
      <c:style val="27"/>
    </mc:Fallback>
  </mc:AlternateContent>
  <c:chart>
    <c:autoTitleDeleted val="0"/>
    <c:plotArea>
      <c:layout>
        <c:manualLayout>
          <c:layoutTarget val="inner"/>
          <c:xMode val="edge"/>
          <c:yMode val="edge"/>
          <c:x val="0.11705446582490799"/>
          <c:y val="0.12464494021580635"/>
          <c:w val="0.67910605848825112"/>
          <c:h val="0.79700641586468357"/>
        </c:manualLayout>
      </c:layout>
      <c:radarChart>
        <c:radarStyle val="filled"/>
        <c:varyColors val="0"/>
        <c:ser>
          <c:idx val="2"/>
          <c:order val="0"/>
          <c:tx>
            <c:v>最大个体</c:v>
          </c:tx>
          <c:cat>
            <c:strRef>
              <c:f>个体值计算器!$E$13:$E$18</c:f>
              <c:strCache>
                <c:ptCount val="6"/>
                <c:pt idx="0">
                  <c:v>HP值</c:v>
                </c:pt>
                <c:pt idx="1">
                  <c:v>物攻</c:v>
                </c:pt>
                <c:pt idx="2">
                  <c:v>物防</c:v>
                </c:pt>
                <c:pt idx="3">
                  <c:v>速度</c:v>
                </c:pt>
                <c:pt idx="4">
                  <c:v>特防</c:v>
                </c:pt>
                <c:pt idx="5">
                  <c:v>特攻</c:v>
                </c:pt>
              </c:strCache>
            </c:strRef>
          </c:cat>
          <c:val>
            <c:numRef>
              <c:f>个体值计算器!$H$13:$H$18</c:f>
              <c:numCache>
                <c:formatCode>General</c:formatCode>
                <c:ptCount val="6"/>
                <c:pt idx="0">
                  <c:v>31</c:v>
                </c:pt>
                <c:pt idx="1">
                  <c:v>31</c:v>
                </c:pt>
                <c:pt idx="2">
                  <c:v>31</c:v>
                </c:pt>
                <c:pt idx="3">
                  <c:v>31</c:v>
                </c:pt>
                <c:pt idx="4">
                  <c:v>31</c:v>
                </c:pt>
                <c:pt idx="5">
                  <c:v>31</c:v>
                </c:pt>
              </c:numCache>
            </c:numRef>
          </c:val>
        </c:ser>
        <c:ser>
          <c:idx val="1"/>
          <c:order val="1"/>
          <c:tx>
            <c:v>最小个体</c:v>
          </c:tx>
          <c:cat>
            <c:strRef>
              <c:f>个体值计算器!$E$13:$E$18</c:f>
              <c:strCache>
                <c:ptCount val="6"/>
                <c:pt idx="0">
                  <c:v>HP值</c:v>
                </c:pt>
                <c:pt idx="1">
                  <c:v>物攻</c:v>
                </c:pt>
                <c:pt idx="2">
                  <c:v>物防</c:v>
                </c:pt>
                <c:pt idx="3">
                  <c:v>速度</c:v>
                </c:pt>
                <c:pt idx="4">
                  <c:v>特防</c:v>
                </c:pt>
                <c:pt idx="5">
                  <c:v>特攻</c:v>
                </c:pt>
              </c:strCache>
            </c:strRef>
          </c:cat>
          <c:val>
            <c:numRef>
              <c:f>个体值计算器!$G$13:$G$18</c:f>
              <c:numCache>
                <c:formatCode>General</c:formatCode>
                <c:ptCount val="6"/>
                <c:pt idx="0">
                  <c:v>30</c:v>
                </c:pt>
                <c:pt idx="1">
                  <c:v>30</c:v>
                </c:pt>
                <c:pt idx="2">
                  <c:v>30</c:v>
                </c:pt>
                <c:pt idx="3">
                  <c:v>30</c:v>
                </c:pt>
                <c:pt idx="4">
                  <c:v>30</c:v>
                </c:pt>
                <c:pt idx="5">
                  <c:v>30</c:v>
                </c:pt>
              </c:numCache>
            </c:numRef>
          </c:val>
        </c:ser>
        <c:dLbls>
          <c:showLegendKey val="0"/>
          <c:showVal val="0"/>
          <c:showCatName val="0"/>
          <c:showSerName val="0"/>
          <c:showPercent val="0"/>
          <c:showBubbleSize val="0"/>
        </c:dLbls>
        <c:axId val="101643008"/>
        <c:axId val="101644544"/>
      </c:radarChart>
      <c:catAx>
        <c:axId val="101643008"/>
        <c:scaling>
          <c:orientation val="minMax"/>
        </c:scaling>
        <c:delete val="0"/>
        <c:axPos val="b"/>
        <c:majorGridlines/>
        <c:majorTickMark val="out"/>
        <c:minorTickMark val="none"/>
        <c:tickLblPos val="nextTo"/>
        <c:crossAx val="101644544"/>
        <c:crosses val="autoZero"/>
        <c:auto val="1"/>
        <c:lblAlgn val="ctr"/>
        <c:lblOffset val="100"/>
        <c:noMultiLvlLbl val="0"/>
      </c:catAx>
      <c:valAx>
        <c:axId val="101644544"/>
        <c:scaling>
          <c:orientation val="minMax"/>
          <c:max val="31"/>
          <c:min val="0"/>
        </c:scaling>
        <c:delete val="0"/>
        <c:axPos val="l"/>
        <c:majorGridlines/>
        <c:numFmt formatCode="General" sourceLinked="1"/>
        <c:majorTickMark val="none"/>
        <c:minorTickMark val="none"/>
        <c:tickLblPos val="none"/>
        <c:crossAx val="101643008"/>
        <c:crosses val="autoZero"/>
        <c:crossBetween val="between"/>
        <c:majorUnit val="10"/>
      </c:valAx>
    </c:plotArea>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180975</xdr:colOff>
      <xdr:row>0</xdr:row>
      <xdr:rowOff>38098</xdr:rowOff>
    </xdr:from>
    <xdr:to>
      <xdr:col>16</xdr:col>
      <xdr:colOff>190501</xdr:colOff>
      <xdr:row>15</xdr:row>
      <xdr:rowOff>85724</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13"/>
  <sheetViews>
    <sheetView showGridLines="0" zoomScale="145" zoomScaleNormal="145" workbookViewId="0">
      <selection activeCell="F15" sqref="F15"/>
    </sheetView>
  </sheetViews>
  <sheetFormatPr defaultColWidth="9" defaultRowHeight="15.6"/>
  <cols>
    <col min="1" max="1" width="12.21875" style="1" customWidth="1"/>
    <col min="2" max="2" width="3.6640625" style="1" customWidth="1"/>
    <col min="3" max="5" width="9" style="1"/>
    <col min="6" max="6" width="11.88671875" style="1" customWidth="1"/>
    <col min="7" max="7" width="9" style="1"/>
    <col min="8" max="8" width="10.109375" style="1" customWidth="1"/>
    <col min="9" max="16384" width="9" style="1"/>
  </cols>
  <sheetData>
    <row r="1" spans="1:16" ht="15.9" customHeight="1">
      <c r="A1" s="56" t="s">
        <v>4178</v>
      </c>
      <c r="C1" s="1" t="s">
        <v>0</v>
      </c>
    </row>
    <row r="2" spans="1:16" ht="15.9" customHeight="1">
      <c r="A2" s="1" t="s">
        <v>1</v>
      </c>
      <c r="C2" s="1" t="s">
        <v>2</v>
      </c>
      <c r="M2" s="54"/>
      <c r="N2" s="54"/>
      <c r="O2" s="54"/>
      <c r="P2" s="54"/>
    </row>
    <row r="3" spans="1:16" ht="15.9" customHeight="1">
      <c r="A3" s="56" t="s">
        <v>4179</v>
      </c>
      <c r="C3" s="143" t="s">
        <v>6253</v>
      </c>
      <c r="D3" s="142"/>
      <c r="E3" s="142"/>
      <c r="F3" s="142"/>
      <c r="G3" s="142"/>
      <c r="H3" s="142"/>
      <c r="I3" s="142"/>
      <c r="J3" s="142"/>
      <c r="M3" s="54"/>
      <c r="N3" s="54"/>
      <c r="O3" s="54"/>
      <c r="P3" s="54"/>
    </row>
    <row r="4" spans="1:16" ht="15.9" customHeight="1">
      <c r="C4" s="142"/>
      <c r="D4" s="142"/>
      <c r="E4" s="142"/>
      <c r="F4" s="142"/>
      <c r="G4" s="142"/>
      <c r="H4" s="142"/>
      <c r="I4" s="142"/>
      <c r="J4" s="142"/>
    </row>
    <row r="5" spans="1:16" ht="15.9" customHeight="1"/>
    <row r="6" spans="1:16" ht="15.9" customHeight="1"/>
    <row r="7" spans="1:16" ht="15.9" customHeight="1">
      <c r="A7" s="52" t="s">
        <v>3</v>
      </c>
      <c r="B7" s="1" t="s">
        <v>4</v>
      </c>
      <c r="C7" s="1" t="s">
        <v>5</v>
      </c>
    </row>
    <row r="8" spans="1:16" ht="15.9" customHeight="1">
      <c r="B8" s="1" t="s">
        <v>6</v>
      </c>
      <c r="C8" s="1" t="s">
        <v>7</v>
      </c>
    </row>
    <row r="9" spans="1:16" ht="15.9" customHeight="1">
      <c r="B9" s="1" t="s">
        <v>8</v>
      </c>
      <c r="C9" s="56" t="s">
        <v>6252</v>
      </c>
    </row>
    <row r="10" spans="1:16" ht="15.9" customHeight="1">
      <c r="B10" s="1" t="s">
        <v>9</v>
      </c>
      <c r="C10" s="1" t="s">
        <v>10</v>
      </c>
    </row>
    <row r="11" spans="1:16" ht="15.9" customHeight="1">
      <c r="B11" s="1" t="s">
        <v>11</v>
      </c>
      <c r="C11" s="1" t="s">
        <v>12</v>
      </c>
      <c r="G11" s="53"/>
      <c r="H11" s="53"/>
    </row>
    <row r="12" spans="1:16" ht="15.9" customHeight="1">
      <c r="B12" s="1" t="s">
        <v>13</v>
      </c>
      <c r="C12" s="102" t="s">
        <v>14</v>
      </c>
      <c r="D12" s="102"/>
      <c r="E12" s="102"/>
      <c r="F12" s="102"/>
      <c r="G12" s="53"/>
      <c r="H12" s="53"/>
    </row>
    <row r="13" spans="1:16" ht="15.9" customHeight="1">
      <c r="C13" s="102"/>
      <c r="D13" s="102"/>
      <c r="E13" s="102"/>
      <c r="F13" s="102"/>
      <c r="I13" s="1" t="s">
        <v>15</v>
      </c>
    </row>
  </sheetData>
  <sheetProtection password="F16F" sheet="1" objects="1" scenarios="1"/>
  <mergeCells count="2">
    <mergeCell ref="C12:F13"/>
    <mergeCell ref="C3:J4"/>
  </mergeCells>
  <phoneticPr fontId="10"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R191"/>
  <sheetViews>
    <sheetView tabSelected="1" zoomScaleNormal="100" workbookViewId="0">
      <pane xSplit="3" ySplit="12" topLeftCell="D13" activePane="bottomRight" state="frozen"/>
      <selection pane="topRight" activeCell="D1" sqref="D1"/>
      <selection pane="bottomLeft" activeCell="A13" sqref="A13"/>
      <selection pane="bottomRight" activeCell="B13" sqref="B13"/>
    </sheetView>
  </sheetViews>
  <sheetFormatPr defaultColWidth="9" defaultRowHeight="15.6"/>
  <cols>
    <col min="1" max="1" width="12.33203125" style="1" customWidth="1"/>
    <col min="2" max="2" width="16.5546875" style="1" customWidth="1"/>
    <col min="3" max="3" width="0.44140625" style="1" customWidth="1"/>
    <col min="4" max="4" width="7.33203125" style="1" bestFit="1" customWidth="1"/>
    <col min="5" max="5" width="9.6640625" style="1" customWidth="1"/>
    <col min="6" max="6" width="5.44140625" style="1" bestFit="1" customWidth="1"/>
    <col min="7" max="7" width="4" style="1" bestFit="1" customWidth="1"/>
    <col min="8" max="8" width="5.44140625" style="1" bestFit="1" customWidth="1"/>
    <col min="9" max="9" width="5.6640625" style="1" customWidth="1"/>
    <col min="10" max="10" width="22.44140625" style="1" customWidth="1"/>
    <col min="11" max="11" width="1.21875" style="1" customWidth="1"/>
    <col min="12" max="12" width="9" style="1" customWidth="1"/>
    <col min="13" max="14" width="8.21875" style="1" customWidth="1"/>
    <col min="15" max="15" width="9.44140625" style="1" customWidth="1"/>
    <col min="16" max="22" width="8.21875" style="1" customWidth="1"/>
    <col min="23" max="25" width="7" style="1" hidden="1" customWidth="1"/>
    <col min="26" max="26" width="9" style="1" hidden="1" customWidth="1"/>
    <col min="27" max="27" width="7.109375" style="1" hidden="1" customWidth="1"/>
    <col min="28" max="28" width="9" style="1" hidden="1" customWidth="1"/>
    <col min="29" max="29" width="11" style="1" hidden="1" customWidth="1"/>
    <col min="30" max="35" width="9" style="1" hidden="1" customWidth="1"/>
    <col min="36" max="73" width="9" style="1" customWidth="1"/>
    <col min="74" max="16384" width="9" style="1"/>
  </cols>
  <sheetData>
    <row r="1" spans="1:70" ht="16.2" thickBot="1">
      <c r="A1" s="103" t="s">
        <v>16</v>
      </c>
      <c r="B1" s="104"/>
      <c r="D1" s="128" t="s">
        <v>27</v>
      </c>
      <c r="E1" s="127"/>
      <c r="F1" s="58"/>
      <c r="G1" s="139" t="s">
        <v>5898</v>
      </c>
      <c r="H1" s="140"/>
      <c r="I1" s="140"/>
      <c r="J1" s="141"/>
      <c r="L1" s="116" t="s">
        <v>39</v>
      </c>
      <c r="M1" s="107" t="str">
        <f>AD2&amp;"/"&amp;VLOOKUP(AD2,特性表!A:C,3,0)&amp;"/"&amp;VLOOKUP(AD2,特性表!A:C,2,0)</f>
        <v>恒净之躯/クリアボディ/Clear Body</v>
      </c>
      <c r="N1" s="108"/>
      <c r="O1" s="108"/>
      <c r="P1" s="108"/>
      <c r="Q1" s="109"/>
      <c r="AD1" s="1">
        <f>VLOOKUP(A2,精灵对照表!A:B,2,0)</f>
        <v>397</v>
      </c>
      <c r="AE1" s="1">
        <v>1</v>
      </c>
      <c r="AF1" s="56" t="str">
        <f>$AD$7&amp;"---"&amp;AE1</f>
        <v>397---1</v>
      </c>
    </row>
    <row r="2" spans="1:70" ht="16.5" customHeight="1" thickBot="1">
      <c r="A2" s="105" t="s">
        <v>4741</v>
      </c>
      <c r="B2" s="106"/>
      <c r="D2" s="44" t="s">
        <v>30</v>
      </c>
      <c r="E2" s="26">
        <f>VLOOKUP(A2,精灵对照表!A:P,11,0)</f>
        <v>88</v>
      </c>
      <c r="G2" s="136" t="str">
        <f>VLOOKUP(A2,精灵对照表!A:AD,29,0)</f>
        <v>让多龙梅西亚住在自己角上的洞里。战斗开始后会用音速将多龙梅西亚发射出去。</v>
      </c>
      <c r="H2" s="137"/>
      <c r="I2" s="137"/>
      <c r="J2" s="138"/>
      <c r="L2" s="118"/>
      <c r="M2" s="110" t="str">
        <f>VLOOKUP(AD2,特性表!A:D,4,0)</f>
        <v>不会因为对手的招式或特性而被降低能力。</v>
      </c>
      <c r="N2" s="110"/>
      <c r="O2" s="110"/>
      <c r="P2" s="110"/>
      <c r="Q2" s="111"/>
      <c r="AD2" s="58" t="str">
        <f>VLOOKUP(A2,精灵对照表!A:H,6,0)</f>
        <v>恒净之躯</v>
      </c>
      <c r="AE2" s="1">
        <v>2</v>
      </c>
      <c r="AF2" s="56" t="str">
        <f t="shared" ref="AF2:AF65" si="0">$AD$7&amp;"---"&amp;AE2</f>
        <v>397---2</v>
      </c>
    </row>
    <row r="3" spans="1:70" ht="16.2" thickBot="1">
      <c r="D3" s="44" t="s">
        <v>22</v>
      </c>
      <c r="E3" s="26">
        <f>VLOOKUP(A2,精灵对照表!A:P,12,0)</f>
        <v>120</v>
      </c>
      <c r="G3" s="130"/>
      <c r="H3" s="110"/>
      <c r="I3" s="110"/>
      <c r="J3" s="111"/>
      <c r="L3" s="119"/>
      <c r="M3" s="112"/>
      <c r="N3" s="112"/>
      <c r="O3" s="112"/>
      <c r="P3" s="112"/>
      <c r="Q3" s="113"/>
      <c r="AD3" s="58" t="str">
        <f>IF(VLOOKUP(A2,精灵对照表!A:H,6,0)=VLOOKUP(A2,精灵对照表!A:H,7,0),"",VLOOKUP(A2,精灵对照表!A:H,7,0))</f>
        <v>穿透</v>
      </c>
      <c r="AE3" s="1">
        <v>3</v>
      </c>
      <c r="AF3" s="56" t="str">
        <f t="shared" si="0"/>
        <v>397---3</v>
      </c>
    </row>
    <row r="4" spans="1:70" ht="16.2" thickBot="1">
      <c r="A4" s="124" t="s">
        <v>3466</v>
      </c>
      <c r="B4" s="125" t="str">
        <f>VLOOKUP(A2,精灵对照表!A:S,18,0)</f>
        <v>ドラパルト</v>
      </c>
      <c r="D4" s="44" t="s">
        <v>31</v>
      </c>
      <c r="E4" s="26">
        <f>VLOOKUP(A2,精灵对照表!A:P,13,0)</f>
        <v>75</v>
      </c>
      <c r="G4" s="130"/>
      <c r="H4" s="110"/>
      <c r="I4" s="110"/>
      <c r="J4" s="111"/>
      <c r="L4" s="116" t="s">
        <v>40</v>
      </c>
      <c r="M4" s="114" t="str">
        <f>IFERROR(AD3&amp;"/"&amp;VLOOKUP(AD3,特性表!A:C,3,0)&amp;"/"&amp;VLOOKUP(AD3,特性表!A:C,2,0),"")</f>
        <v>穿透/すりぬけ/Infiltrator</v>
      </c>
      <c r="N4" s="114"/>
      <c r="O4" s="114"/>
      <c r="P4" s="114"/>
      <c r="Q4" s="115"/>
      <c r="AD4" s="58" t="str">
        <f>IF(VLOOKUP(A2,精灵对照表!A:H,8,0)=VLOOKUP(A2,精灵对照表!A:H,6,0),"",VLOOKUP(A2,精灵对照表!A:H,8,0))</f>
        <v>诅咒之躯</v>
      </c>
      <c r="AE4" s="1">
        <v>4</v>
      </c>
      <c r="AF4" s="56" t="str">
        <f t="shared" si="0"/>
        <v>397---4</v>
      </c>
    </row>
    <row r="5" spans="1:70" ht="16.8" thickBot="1">
      <c r="A5" s="126" t="s">
        <v>3467</v>
      </c>
      <c r="B5" s="83" t="str">
        <f>VLOOKUP(A2,精灵对照表!A:S,19,0)</f>
        <v>Dragapult</v>
      </c>
      <c r="D5" s="44" t="s">
        <v>23</v>
      </c>
      <c r="E5" s="26">
        <f>VLOOKUP(A2,精灵对照表!A:P,14,0)</f>
        <v>100</v>
      </c>
      <c r="G5" s="131" t="str">
        <f>VLOOKUP(A2,精灵对照表!A:AD,30,0)</f>
        <v>它角里的多龙梅西亚似乎满心期待着能被以音速发射出去。</v>
      </c>
      <c r="H5" s="129"/>
      <c r="I5" s="129"/>
      <c r="J5" s="132"/>
      <c r="L5" s="118"/>
      <c r="M5" s="110" t="str">
        <f>IFERROR(VLOOKUP(AD3,特性表!A:D,4,0),"")</f>
        <v>可以穿透对手的壁障或替身进行攻击。</v>
      </c>
      <c r="N5" s="110"/>
      <c r="O5" s="110"/>
      <c r="P5" s="110"/>
      <c r="Q5" s="111"/>
      <c r="Y5" s="50" t="s">
        <v>30</v>
      </c>
      <c r="Z5" s="68">
        <f>VLOOKUP(A2,精灵对照表!A:P,11,0)</f>
        <v>88</v>
      </c>
      <c r="AC5" s="47"/>
      <c r="AE5" s="1">
        <v>5</v>
      </c>
      <c r="AF5" s="56" t="str">
        <f t="shared" si="0"/>
        <v>397---5</v>
      </c>
      <c r="AM5"/>
      <c r="AN5"/>
      <c r="AO5"/>
      <c r="AP5"/>
      <c r="AQ5"/>
      <c r="AR5"/>
      <c r="AS5"/>
      <c r="AT5"/>
      <c r="AU5"/>
      <c r="AV5"/>
      <c r="AW5"/>
      <c r="AX5"/>
      <c r="AY5"/>
      <c r="AZ5"/>
      <c r="BA5"/>
      <c r="BB5"/>
      <c r="BC5"/>
      <c r="BD5"/>
      <c r="BE5"/>
      <c r="BF5"/>
      <c r="BG5"/>
      <c r="BH5"/>
      <c r="BI5"/>
      <c r="BJ5"/>
      <c r="BK5"/>
      <c r="BL5"/>
      <c r="BM5"/>
      <c r="BN5"/>
      <c r="BO5"/>
      <c r="BP5"/>
      <c r="BQ5"/>
      <c r="BR5"/>
    </row>
    <row r="6" spans="1:70" ht="16.8" thickBot="1">
      <c r="A6" s="82" t="s">
        <v>32</v>
      </c>
      <c r="B6" s="83" t="str">
        <f>IF(VLOOKUP(A2,精灵对照表!A:E,5,0)="",VLOOKUP(A2,精灵对照表!A:E,4,0),VLOOKUP(A2,精灵对照表!A:E,4,0)&amp;"/"&amp;VLOOKUP(A2,精灵对照表!A:E,5,0))</f>
        <v>龙/幽灵</v>
      </c>
      <c r="C6" s="48"/>
      <c r="D6" s="44" t="s">
        <v>33</v>
      </c>
      <c r="E6" s="26">
        <f>VLOOKUP(A2,精灵对照表!A:P,15,0)</f>
        <v>75</v>
      </c>
      <c r="G6" s="131"/>
      <c r="H6" s="129"/>
      <c r="I6" s="129"/>
      <c r="J6" s="132"/>
      <c r="L6" s="119"/>
      <c r="M6" s="112"/>
      <c r="N6" s="112"/>
      <c r="O6" s="112"/>
      <c r="P6" s="112"/>
      <c r="Q6" s="113"/>
      <c r="Y6" s="50" t="s">
        <v>22</v>
      </c>
      <c r="Z6" s="68">
        <f>VLOOKUP(A2,精灵对照表!A:P,12,0)</f>
        <v>120</v>
      </c>
      <c r="AC6" s="47"/>
      <c r="AE6" s="1">
        <v>6</v>
      </c>
      <c r="AF6" s="56" t="str">
        <f t="shared" si="0"/>
        <v>397---6</v>
      </c>
      <c r="AM6"/>
      <c r="AN6"/>
      <c r="AO6"/>
      <c r="AP6"/>
      <c r="AQ6"/>
      <c r="AR6"/>
      <c r="AS6"/>
      <c r="AT6"/>
      <c r="AU6"/>
      <c r="AV6"/>
      <c r="AW6"/>
      <c r="AX6"/>
      <c r="AY6"/>
      <c r="AZ6"/>
      <c r="BA6"/>
      <c r="BB6"/>
      <c r="BC6"/>
      <c r="BD6"/>
      <c r="BE6"/>
      <c r="BF6"/>
      <c r="BG6"/>
      <c r="BH6"/>
      <c r="BI6"/>
      <c r="BJ6"/>
      <c r="BK6"/>
      <c r="BL6"/>
      <c r="BM6"/>
      <c r="BN6"/>
      <c r="BO6"/>
      <c r="BP6"/>
      <c r="BQ6"/>
      <c r="BR6"/>
    </row>
    <row r="7" spans="1:70" ht="16.8" thickBot="1">
      <c r="A7" s="82" t="s">
        <v>35</v>
      </c>
      <c r="B7" s="83" t="str">
        <f>IF(VLOOKUP(A2,精灵对照表!A:J,10,0)="",VLOOKUP(A2,精灵对照表!A:J,9,0),VLOOKUP(A2,精灵对照表!A:J,9,0)&amp;"/"&amp;VLOOKUP(A2,精灵对照表!A:J,10,0))</f>
        <v>不定形组/龙组</v>
      </c>
      <c r="C7" s="59"/>
      <c r="D7" s="44" t="s">
        <v>34</v>
      </c>
      <c r="E7" s="26">
        <f>VLOOKUP(A2,精灵对照表!A:P,16,0)</f>
        <v>142</v>
      </c>
      <c r="G7" s="133"/>
      <c r="H7" s="134"/>
      <c r="I7" s="134"/>
      <c r="J7" s="135"/>
      <c r="L7" s="116" t="s">
        <v>41</v>
      </c>
      <c r="M7" s="114" t="str">
        <f>IFERROR(AD4&amp;"/"&amp;VLOOKUP(AD4,特性表!A:C,3,0)&amp;"/"&amp;VLOOKUP(AD4,特性表!A:C,2,0),"")</f>
        <v>诅咒之躯/のろわれボディ/Cursed Body</v>
      </c>
      <c r="N7" s="114"/>
      <c r="O7" s="114"/>
      <c r="P7" s="114"/>
      <c r="Q7" s="115"/>
      <c r="Y7" s="50" t="s">
        <v>31</v>
      </c>
      <c r="Z7" s="68">
        <f>VLOOKUP(A2,精灵对照表!A:P,13,0)</f>
        <v>75</v>
      </c>
      <c r="AC7" s="47"/>
      <c r="AD7" s="1">
        <f>IFERROR(VLOOKUP(AD1,技能习得表!A:A,1,0),ROUNDDOWN(AD1,0))</f>
        <v>397</v>
      </c>
      <c r="AE7" s="1">
        <v>7</v>
      </c>
      <c r="AF7" s="56" t="str">
        <f t="shared" si="0"/>
        <v>397---7</v>
      </c>
      <c r="AM7"/>
      <c r="AN7"/>
      <c r="AO7"/>
      <c r="AP7"/>
      <c r="AQ7"/>
      <c r="AR7"/>
      <c r="AS7"/>
      <c r="AT7"/>
      <c r="AU7"/>
      <c r="AV7"/>
      <c r="AW7"/>
      <c r="AX7"/>
      <c r="AY7"/>
      <c r="AZ7"/>
      <c r="BA7"/>
      <c r="BB7"/>
      <c r="BC7"/>
      <c r="BD7"/>
      <c r="BE7"/>
      <c r="BF7"/>
      <c r="BG7"/>
      <c r="BH7"/>
      <c r="BI7"/>
      <c r="BJ7"/>
      <c r="BK7"/>
      <c r="BL7"/>
      <c r="BM7"/>
      <c r="BN7"/>
      <c r="BO7"/>
      <c r="BP7"/>
      <c r="BQ7"/>
      <c r="BR7"/>
    </row>
    <row r="8" spans="1:70" ht="16.5" customHeight="1" thickBot="1">
      <c r="C8" s="51"/>
      <c r="D8" s="101" t="s">
        <v>4182</v>
      </c>
      <c r="E8" s="34">
        <f>SUM(E2:E7)</f>
        <v>600</v>
      </c>
      <c r="F8" s="68"/>
      <c r="G8" s="123"/>
      <c r="H8" s="123"/>
      <c r="I8" s="59"/>
      <c r="J8" s="59"/>
      <c r="L8" s="118"/>
      <c r="M8" s="110" t="str">
        <f>IFERROR(VLOOKUP(AD4,特性表!A:D,4,0),"")</f>
        <v>受到攻击时，有时会把对手的招式变为定身法状态。</v>
      </c>
      <c r="N8" s="110"/>
      <c r="O8" s="110"/>
      <c r="P8" s="110"/>
      <c r="Q8" s="111"/>
      <c r="Y8" s="50" t="s">
        <v>34</v>
      </c>
      <c r="Z8" s="68">
        <f>VLOOKUP(A2,精灵对照表!A:P,16,0)</f>
        <v>142</v>
      </c>
      <c r="AC8" s="47"/>
      <c r="AE8" s="1">
        <v>8</v>
      </c>
      <c r="AF8" s="56" t="str">
        <f t="shared" si="0"/>
        <v>397---8</v>
      </c>
      <c r="AM8"/>
      <c r="AN8"/>
      <c r="AO8"/>
      <c r="AP8"/>
      <c r="AQ8"/>
      <c r="AR8"/>
      <c r="AS8"/>
      <c r="AT8"/>
      <c r="AU8"/>
      <c r="AV8"/>
      <c r="AW8"/>
      <c r="AX8"/>
      <c r="AY8"/>
      <c r="AZ8"/>
      <c r="BA8"/>
      <c r="BB8"/>
      <c r="BC8"/>
      <c r="BD8"/>
      <c r="BE8"/>
      <c r="BF8"/>
      <c r="BG8"/>
      <c r="BH8"/>
      <c r="BI8"/>
      <c r="BJ8"/>
      <c r="BK8"/>
      <c r="BL8"/>
      <c r="BM8"/>
      <c r="BN8"/>
      <c r="BO8"/>
      <c r="BP8"/>
      <c r="BQ8"/>
      <c r="BR8"/>
    </row>
    <row r="9" spans="1:70" ht="16.8" thickBot="1">
      <c r="C9" s="59"/>
      <c r="F9" s="68"/>
      <c r="L9" s="119"/>
      <c r="M9" s="112"/>
      <c r="N9" s="112"/>
      <c r="O9" s="112"/>
      <c r="P9" s="112"/>
      <c r="Q9" s="113"/>
      <c r="Y9" s="50" t="s">
        <v>33</v>
      </c>
      <c r="Z9" s="68">
        <f>VLOOKUP(A2,精灵对照表!A:P,15,0)</f>
        <v>75</v>
      </c>
      <c r="AC9" s="47"/>
      <c r="AE9" s="1">
        <v>9</v>
      </c>
      <c r="AF9" s="56" t="str">
        <f t="shared" si="0"/>
        <v>397---9</v>
      </c>
      <c r="AM9"/>
      <c r="AN9"/>
      <c r="AO9"/>
      <c r="AP9"/>
      <c r="AQ9"/>
      <c r="AR9"/>
      <c r="AS9"/>
      <c r="AT9"/>
      <c r="AU9"/>
      <c r="AV9"/>
      <c r="AW9"/>
      <c r="AX9"/>
      <c r="AY9"/>
      <c r="AZ9"/>
      <c r="BA9"/>
      <c r="BB9"/>
      <c r="BC9"/>
      <c r="BD9"/>
      <c r="BE9"/>
      <c r="BF9"/>
      <c r="BG9"/>
      <c r="BH9"/>
      <c r="BI9"/>
      <c r="BJ9"/>
      <c r="BK9"/>
      <c r="BL9"/>
      <c r="BM9"/>
      <c r="BN9"/>
      <c r="BO9"/>
      <c r="BP9"/>
      <c r="BQ9"/>
      <c r="BR9"/>
    </row>
    <row r="10" spans="1:70" ht="1.8" customHeight="1">
      <c r="D10" s="48"/>
      <c r="E10" s="48"/>
      <c r="F10" s="68"/>
      <c r="Y10" s="50" t="s">
        <v>23</v>
      </c>
      <c r="Z10" s="69">
        <f>VLOOKUP(A2,精灵对照表!A:P,14,0)</f>
        <v>100</v>
      </c>
      <c r="AE10" s="1">
        <v>10</v>
      </c>
      <c r="AF10" s="56" t="str">
        <f t="shared" si="0"/>
        <v>397---10</v>
      </c>
    </row>
    <row r="11" spans="1:70" ht="3.75" customHeight="1">
      <c r="AE11" s="1">
        <v>11</v>
      </c>
      <c r="AF11" s="56" t="str">
        <f t="shared" si="0"/>
        <v>397---11</v>
      </c>
    </row>
    <row r="12" spans="1:70">
      <c r="A12" s="63" t="s">
        <v>4169</v>
      </c>
      <c r="B12" s="63" t="s">
        <v>4170</v>
      </c>
      <c r="C12" s="64"/>
      <c r="D12" s="63" t="s">
        <v>4171</v>
      </c>
      <c r="E12" s="63" t="s">
        <v>4173</v>
      </c>
      <c r="F12" s="63" t="s">
        <v>4172</v>
      </c>
      <c r="G12" s="63" t="s">
        <v>4174</v>
      </c>
      <c r="H12" s="63" t="s">
        <v>4175</v>
      </c>
      <c r="I12" s="65" t="s">
        <v>4177</v>
      </c>
      <c r="J12" s="61" t="s">
        <v>4176</v>
      </c>
      <c r="K12" s="61"/>
      <c r="L12" s="60"/>
      <c r="M12" s="60"/>
      <c r="N12" s="60"/>
      <c r="O12" s="60"/>
      <c r="P12" s="60"/>
      <c r="Q12" s="60"/>
      <c r="R12" s="60"/>
      <c r="AE12" s="1">
        <v>12</v>
      </c>
      <c r="AF12" s="56" t="str">
        <f t="shared" si="0"/>
        <v>397---12</v>
      </c>
    </row>
    <row r="13" spans="1:70">
      <c r="A13" s="64" t="str">
        <f>IFERROR(VLOOKUP(AF1,技能习得表!B:C,2,0),"")</f>
        <v>Lv-0</v>
      </c>
      <c r="B13" s="64" t="str">
        <f>IFERROR(VLOOKUP(AF1,技能习得表!B:D,3,0),"")</f>
        <v>龙箭</v>
      </c>
      <c r="C13" s="64"/>
      <c r="D13" s="66">
        <f>IFERROR(VLOOKUP(B13,技能全表!D:L,4,0),"")</f>
        <v>0</v>
      </c>
      <c r="E13" s="67">
        <f>IFERROR(VLOOKUP(B13,技能全表!D:L,6,0),"")</f>
        <v>0</v>
      </c>
      <c r="F13" s="64">
        <f>IFERROR(VLOOKUP(B13,技能全表!D:L,5,0),"")</f>
        <v>0</v>
      </c>
      <c r="G13" s="67">
        <f>IFERROR(VLOOKUP(B13,技能全表!D:L,8,0),"")</f>
        <v>0</v>
      </c>
      <c r="H13" s="67">
        <f>IFERROR(VLOOKUP(B13,技能全表!D:L,7,0),"")</f>
        <v>0</v>
      </c>
      <c r="I13" s="67">
        <f>IFERROR(VLOOKUP(B13,技能全表!D:E,2,0),"")</f>
        <v>751</v>
      </c>
      <c r="J13" s="62" t="str">
        <f>IFERROR(VLOOKUP(B13,技能全表!D:L,9,0),"")</f>
        <v>让多龙梅西亚进行２次攻击。如果对手有２只宝可梦，则对它们各进行１次攻击。</v>
      </c>
      <c r="K13" s="62"/>
      <c r="L13" s="62"/>
      <c r="M13" s="62"/>
      <c r="N13" s="62"/>
      <c r="O13" s="62"/>
      <c r="P13" s="62"/>
      <c r="Q13" s="62"/>
      <c r="R13" s="62"/>
      <c r="AE13" s="1">
        <v>13</v>
      </c>
      <c r="AF13" s="56" t="str">
        <f t="shared" si="0"/>
        <v>397---13</v>
      </c>
    </row>
    <row r="14" spans="1:70">
      <c r="A14" s="64" t="str">
        <f>IFERROR(VLOOKUP(AF2,技能习得表!B:C,2,0),"")</f>
        <v>Lv-1</v>
      </c>
      <c r="B14" s="64" t="str">
        <f>IFERROR(VLOOKUP(AF2,技能习得表!B:D,3,0),"")</f>
        <v>龙箭</v>
      </c>
      <c r="C14" s="64"/>
      <c r="D14" s="66">
        <f>IFERROR(VLOOKUP(B14,技能全表!D:L,4,0),"")</f>
        <v>0</v>
      </c>
      <c r="E14" s="67">
        <f>IFERROR(VLOOKUP(B14,技能全表!D:L,6,0),"")</f>
        <v>0</v>
      </c>
      <c r="F14" s="64">
        <f>IFERROR(VLOOKUP(B14,技能全表!D:L,5,0),"")</f>
        <v>0</v>
      </c>
      <c r="G14" s="67">
        <f>IFERROR(VLOOKUP(B14,技能全表!D:L,8,0),"")</f>
        <v>0</v>
      </c>
      <c r="H14" s="67">
        <f>IFERROR(VLOOKUP(B14,技能全表!D:L,7,0),"")</f>
        <v>0</v>
      </c>
      <c r="I14" s="67">
        <f>IFERROR(VLOOKUP(B14,技能全表!D:E,2,0),"")</f>
        <v>751</v>
      </c>
      <c r="J14" s="62" t="str">
        <f>IFERROR(VLOOKUP(B14,技能全表!D:L,9,0),"")</f>
        <v>让多龙梅西亚进行２次攻击。如果对手有２只宝可梦，则对它们各进行１次攻击。</v>
      </c>
      <c r="K14" s="62"/>
      <c r="L14" s="62"/>
      <c r="M14" s="62"/>
      <c r="N14" s="62"/>
      <c r="O14" s="62"/>
      <c r="P14" s="62"/>
      <c r="Q14" s="62"/>
      <c r="R14" s="60"/>
      <c r="AE14" s="1">
        <v>14</v>
      </c>
      <c r="AF14" s="56" t="str">
        <f t="shared" si="0"/>
        <v>397---14</v>
      </c>
    </row>
    <row r="15" spans="1:70">
      <c r="A15" s="64" t="str">
        <f>IFERROR(VLOOKUP(AF3,技能习得表!B:C,2,0),"")</f>
        <v>Lv-1</v>
      </c>
      <c r="B15" s="64" t="str">
        <f>IFERROR(VLOOKUP(AF3,技能习得表!B:D,3,0),"")</f>
        <v>龙息</v>
      </c>
      <c r="C15" s="64"/>
      <c r="D15" s="66" t="str">
        <f>IFERROR(VLOOKUP(B15,技能全表!D:L,4,0),"")</f>
        <v>龙</v>
      </c>
      <c r="E15" s="67">
        <f>IFERROR(VLOOKUP(B15,技能全表!D:L,6,0),"")</f>
        <v>60</v>
      </c>
      <c r="F15" s="64" t="str">
        <f>IFERROR(VLOOKUP(B15,技能全表!D:L,5,0),"")</f>
        <v>特殊</v>
      </c>
      <c r="G15" s="67">
        <f>IFERROR(VLOOKUP(B15,技能全表!D:L,8,0),"")</f>
        <v>20</v>
      </c>
      <c r="H15" s="67">
        <f>IFERROR(VLOOKUP(B15,技能全表!D:L,7,0),"")</f>
        <v>100</v>
      </c>
      <c r="I15" s="67">
        <f>IFERROR(VLOOKUP(B15,技能全表!D:E,2,0),"")</f>
        <v>225</v>
      </c>
      <c r="J15" s="62" t="str">
        <f>IFERROR(VLOOKUP(B15,技能全表!D:L,9,0),"")</f>
        <v>将强烈的气息吹向对手进行攻击。有时会让对手陷入麻痹状态。</v>
      </c>
      <c r="K15" s="62"/>
      <c r="L15" s="62"/>
      <c r="M15" s="62"/>
      <c r="N15" s="62"/>
      <c r="O15" s="62"/>
      <c r="P15" s="62"/>
      <c r="Q15" s="62"/>
      <c r="R15" s="60"/>
      <c r="AE15" s="1">
        <v>15</v>
      </c>
      <c r="AF15" s="56" t="str">
        <f t="shared" si="0"/>
        <v>397---15</v>
      </c>
    </row>
    <row r="16" spans="1:70">
      <c r="A16" s="64" t="str">
        <f>IFERROR(VLOOKUP(AF4,技能习得表!B:C,2,0),"")</f>
        <v>Lv-1</v>
      </c>
      <c r="B16" s="64" t="str">
        <f>IFERROR(VLOOKUP(AF4,技能习得表!B:D,3,0),"")</f>
        <v>突袭</v>
      </c>
      <c r="C16" s="64"/>
      <c r="D16" s="66" t="str">
        <f>IFERROR(VLOOKUP(B16,技能全表!D:L,4,0),"")</f>
        <v>恶</v>
      </c>
      <c r="E16" s="67">
        <f>IFERROR(VLOOKUP(B16,技能全表!D:L,6,0),"")</f>
        <v>70</v>
      </c>
      <c r="F16" s="64" t="str">
        <f>IFERROR(VLOOKUP(B16,技能全表!D:L,5,0),"")</f>
        <v>物理</v>
      </c>
      <c r="G16" s="67">
        <f>IFERROR(VLOOKUP(B16,技能全表!D:L,8,0),"")</f>
        <v>5</v>
      </c>
      <c r="H16" s="67">
        <f>IFERROR(VLOOKUP(B16,技能全表!D:L,7,0),"")</f>
        <v>100</v>
      </c>
      <c r="I16" s="67">
        <f>IFERROR(VLOOKUP(B16,技能全表!D:E,2,0),"")</f>
        <v>389</v>
      </c>
      <c r="J16" s="62" t="str">
        <f>IFERROR(VLOOKUP(B16,技能全表!D:L,9,0),"")</f>
        <v>可以比对手先攻击。对手使出的招式如果不是攻击招式则会失败。</v>
      </c>
      <c r="K16" s="62"/>
      <c r="L16" s="62"/>
      <c r="M16" s="62"/>
      <c r="N16" s="62"/>
      <c r="O16" s="62"/>
      <c r="P16" s="62"/>
      <c r="Q16" s="62"/>
      <c r="R16" s="60"/>
      <c r="AE16" s="1">
        <v>16</v>
      </c>
      <c r="AF16" s="56" t="str">
        <f t="shared" si="0"/>
        <v>397---16</v>
      </c>
    </row>
    <row r="17" spans="1:32">
      <c r="A17" s="64" t="str">
        <f>IFERROR(VLOOKUP(AF5,技能习得表!B:C,2,0),"")</f>
        <v>Lv-1</v>
      </c>
      <c r="B17" s="64" t="str">
        <f>IFERROR(VLOOKUP(AF5,技能习得表!B:D,3,0),"")</f>
        <v>惊吓</v>
      </c>
      <c r="C17" s="64"/>
      <c r="D17" s="66" t="str">
        <f>IFERROR(VLOOKUP(B17,技能全表!D:L,4,0),"")</f>
        <v>幽灵</v>
      </c>
      <c r="E17" s="67">
        <f>IFERROR(VLOOKUP(B17,技能全表!D:L,6,0),"")</f>
        <v>30</v>
      </c>
      <c r="F17" s="64" t="str">
        <f>IFERROR(VLOOKUP(B17,技能全表!D:L,5,0),"")</f>
        <v>物理</v>
      </c>
      <c r="G17" s="67">
        <f>IFERROR(VLOOKUP(B17,技能全表!D:L,8,0),"")</f>
        <v>15</v>
      </c>
      <c r="H17" s="67">
        <f>IFERROR(VLOOKUP(B17,技能全表!D:L,7,0),"")</f>
        <v>100</v>
      </c>
      <c r="I17" s="67">
        <f>IFERROR(VLOOKUP(B17,技能全表!D:E,2,0),"")</f>
        <v>310</v>
      </c>
      <c r="J17" s="62" t="str">
        <f>IFERROR(VLOOKUP(B17,技能全表!D:L,9,0),"")</f>
        <v>用尖叫声等突然惊吓对手进行攻击。有时会使对手畏缩。</v>
      </c>
      <c r="K17" s="62"/>
      <c r="L17" s="62"/>
      <c r="M17" s="62"/>
      <c r="N17" s="62"/>
      <c r="O17" s="62"/>
      <c r="P17" s="62"/>
      <c r="Q17" s="62"/>
      <c r="R17" s="60"/>
      <c r="AE17" s="1">
        <v>17</v>
      </c>
      <c r="AF17" s="56" t="str">
        <f t="shared" si="0"/>
        <v>397---17</v>
      </c>
    </row>
    <row r="18" spans="1:32">
      <c r="A18" s="64" t="str">
        <f>IFERROR(VLOOKUP(AF6,技能习得表!B:C,2,0),"")</f>
        <v>Lv-1</v>
      </c>
      <c r="B18" s="64" t="str">
        <f>IFERROR(VLOOKUP(AF6,技能习得表!B:D,3,0),"")</f>
        <v>死缠烂打</v>
      </c>
      <c r="C18" s="64"/>
      <c r="D18" s="66" t="str">
        <f>IFERROR(VLOOKUP(B18,技能全表!D:L,4,0),"")</f>
        <v>虫</v>
      </c>
      <c r="E18" s="67">
        <f>IFERROR(VLOOKUP(B18,技能全表!D:L,6,0),"")</f>
        <v>20</v>
      </c>
      <c r="F18" s="64" t="str">
        <f>IFERROR(VLOOKUP(B18,技能全表!D:L,5,0),"")</f>
        <v>特殊</v>
      </c>
      <c r="G18" s="67">
        <f>IFERROR(VLOOKUP(B18,技能全表!D:L,8,0),"")</f>
        <v>20</v>
      </c>
      <c r="H18" s="67">
        <f>IFERROR(VLOOKUP(B18,技能全表!D:L,7,0),"")</f>
        <v>100</v>
      </c>
      <c r="I18" s="67">
        <f>IFERROR(VLOOKUP(B18,技能全表!D:E,2,0),"")</f>
        <v>611</v>
      </c>
      <c r="J18" s="62" t="str">
        <f>IFERROR(VLOOKUP(B18,技能全表!D:L,9,0),"")</f>
        <v>在４～５回合内死缠烂打地进行攻击。在此期间对手将无法逃走。</v>
      </c>
      <c r="K18" s="62"/>
      <c r="L18" s="62"/>
      <c r="M18" s="62"/>
      <c r="N18" s="62"/>
      <c r="O18" s="62"/>
      <c r="P18" s="62"/>
      <c r="Q18" s="62"/>
      <c r="R18" s="60"/>
      <c r="AE18" s="1">
        <v>18</v>
      </c>
      <c r="AF18" s="56" t="str">
        <f t="shared" si="0"/>
        <v>397---18</v>
      </c>
    </row>
    <row r="19" spans="1:32">
      <c r="A19" s="64" t="str">
        <f>IFERROR(VLOOKUP(AF7,技能习得表!B:C,2,0),"")</f>
        <v>Lv-1</v>
      </c>
      <c r="B19" s="64" t="str">
        <f>IFERROR(VLOOKUP(AF7,技能习得表!B:D,3,0),"")</f>
        <v>电光一闪</v>
      </c>
      <c r="C19" s="64"/>
      <c r="D19" s="66" t="str">
        <f>IFERROR(VLOOKUP(B19,技能全表!D:L,4,0),"")</f>
        <v>一般</v>
      </c>
      <c r="E19" s="67">
        <f>IFERROR(VLOOKUP(B19,技能全表!D:L,6,0),"")</f>
        <v>40</v>
      </c>
      <c r="F19" s="64" t="str">
        <f>IFERROR(VLOOKUP(B19,技能全表!D:L,5,0),"")</f>
        <v>物理</v>
      </c>
      <c r="G19" s="67">
        <f>IFERROR(VLOOKUP(B19,技能全表!D:L,8,0),"")</f>
        <v>30</v>
      </c>
      <c r="H19" s="67">
        <f>IFERROR(VLOOKUP(B19,技能全表!D:L,7,0),"")</f>
        <v>100</v>
      </c>
      <c r="I19" s="67">
        <f>IFERROR(VLOOKUP(B19,技能全表!D:E,2,0),"")</f>
        <v>98</v>
      </c>
      <c r="J19" s="62" t="str">
        <f>IFERROR(VLOOKUP(B19,技能全表!D:L,9,0),"")</f>
        <v>以迅雷不及掩耳之势扑向对手。必定能够先制攻击。</v>
      </c>
      <c r="K19" s="62"/>
      <c r="L19" s="62"/>
      <c r="M19" s="62"/>
      <c r="N19" s="62"/>
      <c r="O19" s="62"/>
      <c r="P19" s="62"/>
      <c r="Q19" s="62"/>
      <c r="R19" s="60"/>
      <c r="AE19" s="1">
        <v>19</v>
      </c>
      <c r="AF19" s="56" t="str">
        <f t="shared" si="0"/>
        <v>397---19</v>
      </c>
    </row>
    <row r="20" spans="1:32">
      <c r="A20" s="64" t="str">
        <f>IFERROR(VLOOKUP(AF8,技能习得表!B:C,2,0),"")</f>
        <v>Lv-1</v>
      </c>
      <c r="B20" s="64" t="str">
        <f>IFERROR(VLOOKUP(AF8,技能习得表!B:D,3,0),"")</f>
        <v>咬住</v>
      </c>
      <c r="C20" s="64"/>
      <c r="D20" s="66" t="str">
        <f>IFERROR(VLOOKUP(B20,技能全表!D:L,4,0),"")</f>
        <v>恶</v>
      </c>
      <c r="E20" s="67">
        <f>IFERROR(VLOOKUP(B20,技能全表!D:L,6,0),"")</f>
        <v>60</v>
      </c>
      <c r="F20" s="64" t="str">
        <f>IFERROR(VLOOKUP(B20,技能全表!D:L,5,0),"")</f>
        <v>物理</v>
      </c>
      <c r="G20" s="67">
        <f>IFERROR(VLOOKUP(B20,技能全表!D:L,8,0),"")</f>
        <v>25</v>
      </c>
      <c r="H20" s="67">
        <f>IFERROR(VLOOKUP(B20,技能全表!D:L,7,0),"")</f>
        <v>100</v>
      </c>
      <c r="I20" s="67">
        <f>IFERROR(VLOOKUP(B20,技能全表!D:E,2,0),"")</f>
        <v>44</v>
      </c>
      <c r="J20" s="62" t="str">
        <f>IFERROR(VLOOKUP(B20,技能全表!D:L,9,0),"")</f>
        <v>用尖锐的牙咬住对手进行攻击。有时会使对手畏缩。</v>
      </c>
      <c r="K20" s="62"/>
      <c r="L20" s="62"/>
      <c r="M20" s="62"/>
      <c r="N20" s="62"/>
      <c r="O20" s="62"/>
      <c r="P20" s="62"/>
      <c r="Q20" s="62"/>
      <c r="R20" s="60"/>
      <c r="AE20" s="1">
        <v>20</v>
      </c>
      <c r="AF20" s="56" t="str">
        <f t="shared" si="0"/>
        <v>397---20</v>
      </c>
    </row>
    <row r="21" spans="1:32">
      <c r="A21" s="64" t="str">
        <f>IFERROR(VLOOKUP(AF9,技能习得表!B:C,2,0),"")</f>
        <v>Lv-6</v>
      </c>
      <c r="B21" s="64" t="str">
        <f>IFERROR(VLOOKUP(AF9,技能习得表!B:D,3,0),"")</f>
        <v>锁定</v>
      </c>
      <c r="C21" s="64"/>
      <c r="D21" s="66" t="str">
        <f>IFERROR(VLOOKUP(B21,技能全表!D:L,4,0),"")</f>
        <v>一般</v>
      </c>
      <c r="E21" s="67" t="str">
        <f>IFERROR(VLOOKUP(B21,技能全表!D:L,6,0),"")</f>
        <v>--</v>
      </c>
      <c r="F21" s="64" t="str">
        <f>IFERROR(VLOOKUP(B21,技能全表!D:L,5,0),"")</f>
        <v>变化</v>
      </c>
      <c r="G21" s="67">
        <f>IFERROR(VLOOKUP(B21,技能全表!D:L,8,0),"")</f>
        <v>5</v>
      </c>
      <c r="H21" s="67" t="str">
        <f>IFERROR(VLOOKUP(B21,技能全表!D:L,7,0),"")</f>
        <v>--</v>
      </c>
      <c r="I21" s="67">
        <f>IFERROR(VLOOKUP(B21,技能全表!D:E,2,0),"")</f>
        <v>199</v>
      </c>
      <c r="J21" s="62" t="str">
        <f>IFERROR(VLOOKUP(B21,技能全表!D:L,9,0),"")</f>
        <v>紧紧瞄准对手，下次攻击必定会打中。</v>
      </c>
      <c r="K21" s="62"/>
      <c r="L21" s="62"/>
      <c r="M21" s="62"/>
      <c r="N21" s="62"/>
      <c r="O21" s="62"/>
      <c r="P21" s="62"/>
      <c r="Q21" s="62"/>
      <c r="R21" s="60"/>
      <c r="AE21" s="1">
        <v>21</v>
      </c>
      <c r="AF21" s="56" t="str">
        <f t="shared" si="0"/>
        <v>397---21</v>
      </c>
    </row>
    <row r="22" spans="1:32">
      <c r="A22" s="64" t="str">
        <f>IFERROR(VLOOKUP(AF10,技能习得表!B:C,2,0),"")</f>
        <v>Lv-12</v>
      </c>
      <c r="B22" s="64" t="str">
        <f>IFERROR(VLOOKUP(AF10,技能习得表!B:D,3,0),"")</f>
        <v>恶意追击</v>
      </c>
      <c r="C22" s="64"/>
      <c r="D22" s="66" t="str">
        <f>IFERROR(VLOOKUP(B22,技能全表!D:L,4,0),"")</f>
        <v>恶</v>
      </c>
      <c r="E22" s="67">
        <f>IFERROR(VLOOKUP(B22,技能全表!D:L,6,0),"")</f>
        <v>60</v>
      </c>
      <c r="F22" s="64" t="str">
        <f>IFERROR(VLOOKUP(B22,技能全表!D:L,5,0),"")</f>
        <v>物理</v>
      </c>
      <c r="G22" s="67">
        <f>IFERROR(VLOOKUP(B22,技能全表!D:L,8,0),"")</f>
        <v>10</v>
      </c>
      <c r="H22" s="67">
        <f>IFERROR(VLOOKUP(B22,技能全表!D:L,7,0),"")</f>
        <v>100</v>
      </c>
      <c r="I22" s="67">
        <f>IFERROR(VLOOKUP(B22,技能全表!D:E,2,0),"")</f>
        <v>372</v>
      </c>
      <c r="J22" s="62" t="str">
        <f>IFERROR(VLOOKUP(B22,技能全表!D:L,9,0),"")</f>
        <v>如果此回合内对手已经受到伤害的话，招式威力会变成２倍。</v>
      </c>
      <c r="K22" s="62"/>
      <c r="L22" s="62"/>
      <c r="M22" s="62"/>
      <c r="N22" s="62"/>
      <c r="O22" s="62"/>
      <c r="P22" s="62"/>
      <c r="Q22" s="62"/>
      <c r="R22" s="60"/>
      <c r="AE22" s="1">
        <v>22</v>
      </c>
      <c r="AF22" s="56" t="str">
        <f t="shared" si="0"/>
        <v>397---22</v>
      </c>
    </row>
    <row r="23" spans="1:32">
      <c r="A23" s="64" t="str">
        <f>IFERROR(VLOOKUP(AF11,技能习得表!B:C,2,0),"")</f>
        <v>Lv-18</v>
      </c>
      <c r="B23" s="64" t="str">
        <f>IFERROR(VLOOKUP(AF11,技能习得表!B:D,3,0),"")</f>
        <v>祸不单行</v>
      </c>
      <c r="C23" s="64"/>
      <c r="D23" s="66" t="str">
        <f>IFERROR(VLOOKUP(B23,技能全表!D:L,4,0),"")</f>
        <v>幽灵</v>
      </c>
      <c r="E23" s="67">
        <f>IFERROR(VLOOKUP(B23,技能全表!D:L,6,0),"")</f>
        <v>65</v>
      </c>
      <c r="F23" s="64" t="str">
        <f>IFERROR(VLOOKUP(B23,技能全表!D:L,5,0),"")</f>
        <v>特殊</v>
      </c>
      <c r="G23" s="67">
        <f>IFERROR(VLOOKUP(B23,技能全表!D:L,8,0),"")</f>
        <v>10</v>
      </c>
      <c r="H23" s="67">
        <f>IFERROR(VLOOKUP(B23,技能全表!D:L,7,0),"")</f>
        <v>100</v>
      </c>
      <c r="I23" s="67">
        <f>IFERROR(VLOOKUP(B23,技能全表!D:E,2,0),"")</f>
        <v>506</v>
      </c>
      <c r="J23" s="62" t="str">
        <f>IFERROR(VLOOKUP(B23,技能全表!D:L,9,0),"")</f>
        <v>接二连三地进行攻击。对处于异常状态的对手给予较大的伤害。</v>
      </c>
      <c r="K23" s="62"/>
      <c r="L23" s="62"/>
      <c r="M23" s="62"/>
      <c r="N23" s="62"/>
      <c r="O23" s="62"/>
      <c r="P23" s="62"/>
      <c r="Q23" s="62"/>
      <c r="R23" s="60"/>
      <c r="AE23" s="1">
        <v>23</v>
      </c>
      <c r="AF23" s="56" t="str">
        <f t="shared" si="0"/>
        <v>397---23</v>
      </c>
    </row>
    <row r="24" spans="1:32">
      <c r="A24" s="64" t="str">
        <f>IFERROR(VLOOKUP(AF12,技能习得表!B:C,2,0),"")</f>
        <v>Lv-24</v>
      </c>
      <c r="B24" s="64" t="str">
        <f>IFERROR(VLOOKUP(AF12,技能习得表!B:D,3,0),"")</f>
        <v>高速移动</v>
      </c>
      <c r="C24" s="64"/>
      <c r="D24" s="66" t="str">
        <f>IFERROR(VLOOKUP(B24,技能全表!D:L,4,0),"")</f>
        <v>超能力</v>
      </c>
      <c r="E24" s="67" t="str">
        <f>IFERROR(VLOOKUP(B24,技能全表!D:L,6,0),"")</f>
        <v>--</v>
      </c>
      <c r="F24" s="64" t="str">
        <f>IFERROR(VLOOKUP(B24,技能全表!D:L,5,0),"")</f>
        <v>变化</v>
      </c>
      <c r="G24" s="67">
        <f>IFERROR(VLOOKUP(B24,技能全表!D:L,8,0),"")</f>
        <v>30</v>
      </c>
      <c r="H24" s="67" t="str">
        <f>IFERROR(VLOOKUP(B24,技能全表!D:L,7,0),"")</f>
        <v>--</v>
      </c>
      <c r="I24" s="67">
        <f>IFERROR(VLOOKUP(B24,技能全表!D:E,2,0),"")</f>
        <v>97</v>
      </c>
      <c r="J24" s="62" t="str">
        <f>IFERROR(VLOOKUP(B24,技能全表!D:L,9,0),"")</f>
        <v>让身体放松变得轻盈，以便高速移动。大幅提高自己的速度。</v>
      </c>
      <c r="K24" s="62"/>
      <c r="L24" s="62"/>
      <c r="M24" s="62"/>
      <c r="N24" s="62"/>
      <c r="O24" s="62"/>
      <c r="P24" s="62"/>
      <c r="Q24" s="62"/>
      <c r="R24" s="60"/>
      <c r="AE24" s="1">
        <v>24</v>
      </c>
      <c r="AF24" s="56" t="str">
        <f t="shared" si="0"/>
        <v>397---24</v>
      </c>
    </row>
    <row r="25" spans="1:32">
      <c r="A25" s="64" t="str">
        <f>IFERROR(VLOOKUP(AF13,技能习得表!B:C,2,0),"")</f>
        <v>Lv-30</v>
      </c>
      <c r="B25" s="64" t="str">
        <f>IFERROR(VLOOKUP(AF13,技能习得表!B:D,3,0),"")</f>
        <v>二连击</v>
      </c>
      <c r="C25" s="64"/>
      <c r="D25" s="66" t="str">
        <f>IFERROR(VLOOKUP(B25,技能全表!D:L,4,0),"")</f>
        <v>一般</v>
      </c>
      <c r="E25" s="67">
        <f>IFERROR(VLOOKUP(B25,技能全表!D:L,6,0),"")</f>
        <v>35</v>
      </c>
      <c r="F25" s="64" t="str">
        <f>IFERROR(VLOOKUP(B25,技能全表!D:L,5,0),"")</f>
        <v>物理</v>
      </c>
      <c r="G25" s="67">
        <f>IFERROR(VLOOKUP(B25,技能全表!D:L,8,0),"")</f>
        <v>10</v>
      </c>
      <c r="H25" s="67">
        <f>IFERROR(VLOOKUP(B25,技能全表!D:L,7,0),"")</f>
        <v>90</v>
      </c>
      <c r="I25" s="67">
        <f>IFERROR(VLOOKUP(B25,技能全表!D:E,2,0),"")</f>
        <v>458</v>
      </c>
      <c r="J25" s="62" t="str">
        <f>IFERROR(VLOOKUP(B25,技能全表!D:L,9,0),"")</f>
        <v>使用尾巴等拍打对手进行攻击。连续２次给予伤害。</v>
      </c>
      <c r="K25" s="62"/>
      <c r="L25" s="62"/>
      <c r="M25" s="62"/>
      <c r="N25" s="62"/>
      <c r="O25" s="62"/>
      <c r="P25" s="62"/>
      <c r="Q25" s="62"/>
      <c r="R25" s="60"/>
      <c r="AE25" s="1">
        <v>25</v>
      </c>
      <c r="AF25" s="56" t="str">
        <f t="shared" si="0"/>
        <v>397---25</v>
      </c>
    </row>
    <row r="26" spans="1:32" ht="16.2" thickBot="1">
      <c r="A26" s="64" t="str">
        <f>IFERROR(VLOOKUP(AF14,技能习得表!B:C,2,0),"")</f>
        <v>Lv-36</v>
      </c>
      <c r="B26" s="64" t="str">
        <f>IFERROR(VLOOKUP(AF14,技能习得表!B:D,3,0),"")</f>
        <v>急速折返</v>
      </c>
      <c r="C26" s="64"/>
      <c r="D26" s="66" t="str">
        <f>IFERROR(VLOOKUP(B26,技能全表!D:L,4,0),"")</f>
        <v>虫</v>
      </c>
      <c r="E26" s="67">
        <f>IFERROR(VLOOKUP(B26,技能全表!D:L,6,0),"")</f>
        <v>70</v>
      </c>
      <c r="F26" s="64" t="str">
        <f>IFERROR(VLOOKUP(B26,技能全表!D:L,5,0),"")</f>
        <v>物理</v>
      </c>
      <c r="G26" s="67">
        <f>IFERROR(VLOOKUP(B26,技能全表!D:L,8,0),"")</f>
        <v>20</v>
      </c>
      <c r="H26" s="67">
        <f>IFERROR(VLOOKUP(B26,技能全表!D:L,7,0),"")</f>
        <v>100</v>
      </c>
      <c r="I26" s="67">
        <f>IFERROR(VLOOKUP(B26,技能全表!D:E,2,0),"")</f>
        <v>369</v>
      </c>
      <c r="J26" s="62" t="str">
        <f>IFERROR(VLOOKUP(B26,技能全表!D:L,9,0),"")</f>
        <v>在攻击之后急速返回，和后备宝可梦进行替换。</v>
      </c>
      <c r="K26" s="62"/>
      <c r="L26" s="62"/>
      <c r="M26" s="62"/>
      <c r="N26" s="62"/>
      <c r="O26" s="62"/>
      <c r="P26" s="62"/>
      <c r="Q26" s="62"/>
      <c r="R26" s="60"/>
      <c r="AE26" s="1">
        <v>26</v>
      </c>
      <c r="AF26" s="56" t="str">
        <f t="shared" si="0"/>
        <v>397---26</v>
      </c>
    </row>
    <row r="27" spans="1:32">
      <c r="A27" s="64" t="str">
        <f>IFERROR(VLOOKUP(AF15,技能习得表!B:C,2,0),"")</f>
        <v>Lv-42</v>
      </c>
      <c r="B27" s="64" t="str">
        <f>IFERROR(VLOOKUP(AF15,技能习得表!B:D,3,0),"")</f>
        <v>龙之舞</v>
      </c>
      <c r="C27" s="64"/>
      <c r="D27" s="66" t="str">
        <f>IFERROR(VLOOKUP(B27,技能全表!D:L,4,0),"")</f>
        <v>龙</v>
      </c>
      <c r="E27" s="67" t="str">
        <f>IFERROR(VLOOKUP(B27,技能全表!D:L,6,0),"")</f>
        <v>--</v>
      </c>
      <c r="F27" s="64" t="str">
        <f>IFERROR(VLOOKUP(B27,技能全表!D:L,5,0),"")</f>
        <v>变化</v>
      </c>
      <c r="G27" s="67">
        <f>IFERROR(VLOOKUP(B27,技能全表!D:L,8,0),"")</f>
        <v>20</v>
      </c>
      <c r="H27" s="67" t="str">
        <f>IFERROR(VLOOKUP(B27,技能全表!D:L,7,0),"")</f>
        <v>--</v>
      </c>
      <c r="I27" s="67">
        <f>IFERROR(VLOOKUP(B27,技能全表!D:E,2,0),"")</f>
        <v>349</v>
      </c>
      <c r="J27" s="62" t="str">
        <f>IFERROR(VLOOKUP(B27,技能全表!D:L,9,0),"")</f>
        <v>激烈地跳起神秘且强有力的舞蹈。从而提高自己的攻击和速度。</v>
      </c>
      <c r="K27" s="62"/>
      <c r="L27" s="62"/>
      <c r="M27" s="62"/>
      <c r="N27" s="62"/>
      <c r="O27" s="62"/>
      <c r="P27" s="62"/>
      <c r="Q27" s="62"/>
      <c r="R27" s="60"/>
      <c r="AA27" s="23"/>
      <c r="AB27" s="21"/>
      <c r="AC27" s="43"/>
      <c r="AE27" s="1">
        <v>27</v>
      </c>
      <c r="AF27" s="56" t="str">
        <f t="shared" si="0"/>
        <v>397---27</v>
      </c>
    </row>
    <row r="28" spans="1:32">
      <c r="A28" s="64" t="str">
        <f>IFERROR(VLOOKUP(AF16,技能习得表!B:C,2,0),"")</f>
        <v>Lv-48</v>
      </c>
      <c r="B28" s="64" t="str">
        <f>IFERROR(VLOOKUP(AF16,技能习得表!B:D,3,0),"")</f>
        <v>潜灵奇袭</v>
      </c>
      <c r="C28" s="64"/>
      <c r="D28" s="66" t="str">
        <f>IFERROR(VLOOKUP(B28,技能全表!D:L,4,0),"")</f>
        <v>幽灵</v>
      </c>
      <c r="E28" s="67">
        <f>IFERROR(VLOOKUP(B28,技能全表!D:L,6,0),"")</f>
        <v>90</v>
      </c>
      <c r="F28" s="64" t="str">
        <f>IFERROR(VLOOKUP(B28,技能全表!D:L,5,0),"")</f>
        <v>物理</v>
      </c>
      <c r="G28" s="67">
        <f>IFERROR(VLOOKUP(B28,技能全表!D:L,8,0),"")</f>
        <v>10</v>
      </c>
      <c r="H28" s="67">
        <f>IFERROR(VLOOKUP(B28,技能全表!D:L,7,0),"")</f>
        <v>100</v>
      </c>
      <c r="I28" s="67">
        <f>IFERROR(VLOOKUP(B28,技能全表!D:E,2,0),"")</f>
        <v>566</v>
      </c>
      <c r="J28" s="62" t="str">
        <f>IFERROR(VLOOKUP(B28,技能全表!D:L,9,0),"")</f>
        <v>第１回合消失在某处，第２回合攻击对手。可以无视守护进行攻击。</v>
      </c>
      <c r="K28" s="62"/>
      <c r="L28" s="62"/>
      <c r="M28" s="62"/>
      <c r="N28" s="62"/>
      <c r="O28" s="62"/>
      <c r="P28" s="62"/>
      <c r="Q28" s="62"/>
      <c r="R28" s="60"/>
      <c r="AB28" s="29"/>
      <c r="AC28" s="45"/>
      <c r="AE28" s="1">
        <v>28</v>
      </c>
      <c r="AF28" s="56" t="str">
        <f t="shared" si="0"/>
        <v>397---28</v>
      </c>
    </row>
    <row r="29" spans="1:32">
      <c r="A29" s="64" t="str">
        <f>IFERROR(VLOOKUP(AF17,技能习得表!B:C,2,0),"")</f>
        <v>Lv-54</v>
      </c>
      <c r="B29" s="64" t="str">
        <f>IFERROR(VLOOKUP(AF17,技能习得表!B:D,3,0),"")</f>
        <v>猛撞</v>
      </c>
      <c r="C29" s="64"/>
      <c r="D29" s="66" t="str">
        <f>IFERROR(VLOOKUP(B29,技能全表!D:L,4,0),"")</f>
        <v>一般</v>
      </c>
      <c r="E29" s="67">
        <f>IFERROR(VLOOKUP(B29,技能全表!D:L,6,0),"")</f>
        <v>90</v>
      </c>
      <c r="F29" s="64" t="str">
        <f>IFERROR(VLOOKUP(B29,技能全表!D:L,5,0),"")</f>
        <v>物理</v>
      </c>
      <c r="G29" s="67">
        <f>IFERROR(VLOOKUP(B29,技能全表!D:L,8,0),"")</f>
        <v>20</v>
      </c>
      <c r="H29" s="67">
        <f>IFERROR(VLOOKUP(B29,技能全表!D:L,7,0),"")</f>
        <v>85</v>
      </c>
      <c r="I29" s="67">
        <f>IFERROR(VLOOKUP(B29,技能全表!D:E,2,0),"")</f>
        <v>36</v>
      </c>
      <c r="J29" s="62" t="str">
        <f>IFERROR(VLOOKUP(B29,技能全表!D:L,9,0),"")</f>
        <v>以惊人的气势撞向对手进行攻击。自己也会受到少许伤害。</v>
      </c>
      <c r="K29" s="62"/>
      <c r="L29" s="62"/>
      <c r="M29" s="62"/>
      <c r="N29" s="62"/>
      <c r="O29" s="62"/>
      <c r="P29" s="62"/>
      <c r="Q29" s="62"/>
      <c r="R29" s="60"/>
      <c r="AB29" s="29"/>
      <c r="AC29" s="29"/>
      <c r="AE29" s="1">
        <v>29</v>
      </c>
      <c r="AF29" s="56" t="str">
        <f t="shared" si="0"/>
        <v>397---29</v>
      </c>
    </row>
    <row r="30" spans="1:32">
      <c r="A30" s="64" t="str">
        <f>IFERROR(VLOOKUP(AF18,技能习得表!B:C,2,0),"")</f>
        <v>Lv-63</v>
      </c>
      <c r="B30" s="64" t="str">
        <f>IFERROR(VLOOKUP(AF18,技能习得表!B:D,3,0),"")</f>
        <v>龙之俯冲</v>
      </c>
      <c r="C30" s="64"/>
      <c r="D30" s="66" t="str">
        <f>IFERROR(VLOOKUP(B30,技能全表!D:L,4,0),"")</f>
        <v>龙</v>
      </c>
      <c r="E30" s="67">
        <f>IFERROR(VLOOKUP(B30,技能全表!D:L,6,0),"")</f>
        <v>100</v>
      </c>
      <c r="F30" s="64" t="str">
        <f>IFERROR(VLOOKUP(B30,技能全表!D:L,5,0),"")</f>
        <v>物理</v>
      </c>
      <c r="G30" s="67">
        <f>IFERROR(VLOOKUP(B30,技能全表!D:L,8,0),"")</f>
        <v>10</v>
      </c>
      <c r="H30" s="67">
        <f>IFERROR(VLOOKUP(B30,技能全表!D:L,7,0),"")</f>
        <v>75</v>
      </c>
      <c r="I30" s="67">
        <f>IFERROR(VLOOKUP(B30,技能全表!D:E,2,0),"")</f>
        <v>407</v>
      </c>
      <c r="J30" s="62" t="str">
        <f>IFERROR(VLOOKUP(B30,技能全表!D:L,9,0),"")</f>
        <v>释放出骇人的杀气，一边威慑一边撞击对手。有时会使对手畏缩。</v>
      </c>
      <c r="K30" s="62"/>
      <c r="L30" s="62"/>
      <c r="M30" s="62"/>
      <c r="N30" s="62"/>
      <c r="O30" s="62"/>
      <c r="P30" s="62"/>
      <c r="Q30" s="62"/>
      <c r="R30" s="60"/>
      <c r="AB30" s="29"/>
      <c r="AC30" s="29"/>
      <c r="AE30" s="1">
        <v>30</v>
      </c>
      <c r="AF30" s="56" t="str">
        <f t="shared" si="0"/>
        <v>397---30</v>
      </c>
    </row>
    <row r="31" spans="1:32">
      <c r="A31" s="64" t="str">
        <f>IFERROR(VLOOKUP(AF19,技能习得表!B:C,2,0),"")</f>
        <v>Lv-70</v>
      </c>
      <c r="B31" s="64" t="str">
        <f>IFERROR(VLOOKUP(AF19,技能习得表!B:D,3,0),"")</f>
        <v>舍身冲撞</v>
      </c>
      <c r="C31" s="64"/>
      <c r="D31" s="66" t="str">
        <f>IFERROR(VLOOKUP(B31,技能全表!D:L,4,0),"")</f>
        <v>一般</v>
      </c>
      <c r="E31" s="67">
        <f>IFERROR(VLOOKUP(B31,技能全表!D:L,6,0),"")</f>
        <v>120</v>
      </c>
      <c r="F31" s="64" t="str">
        <f>IFERROR(VLOOKUP(B31,技能全表!D:L,5,0),"")</f>
        <v>物理</v>
      </c>
      <c r="G31" s="67">
        <f>IFERROR(VLOOKUP(B31,技能全表!D:L,8,0),"")</f>
        <v>15</v>
      </c>
      <c r="H31" s="67">
        <f>IFERROR(VLOOKUP(B31,技能全表!D:L,7,0),"")</f>
        <v>100</v>
      </c>
      <c r="I31" s="67">
        <f>IFERROR(VLOOKUP(B31,技能全表!D:E,2,0),"")</f>
        <v>38</v>
      </c>
      <c r="J31" s="62" t="str">
        <f>IFERROR(VLOOKUP(B31,技能全表!D:L,9,0),"")</f>
        <v>拼命地猛撞向对手进行攻击。自己也会受到不小的伤害。</v>
      </c>
      <c r="K31" s="62"/>
      <c r="L31" s="62"/>
      <c r="M31" s="62"/>
      <c r="N31" s="62"/>
      <c r="O31" s="62"/>
      <c r="P31" s="62"/>
      <c r="Q31" s="62"/>
      <c r="R31" s="60"/>
      <c r="AB31" s="29"/>
      <c r="AC31" s="29"/>
      <c r="AE31" s="1">
        <v>31</v>
      </c>
      <c r="AF31" s="56" t="str">
        <f t="shared" si="0"/>
        <v>397---31</v>
      </c>
    </row>
    <row r="32" spans="1:32">
      <c r="A32" s="64" t="str">
        <f>IFERROR(VLOOKUP(AF20,技能习得表!B:C,2,0),"")</f>
        <v>Lv-78</v>
      </c>
      <c r="B32" s="64" t="str">
        <f>IFERROR(VLOOKUP(AF20,技能习得表!B:D,3,0),"")</f>
        <v>珍藏</v>
      </c>
      <c r="C32" s="64"/>
      <c r="D32" s="66" t="str">
        <f>IFERROR(VLOOKUP(B32,技能全表!D:L,4,0),"")</f>
        <v>一般</v>
      </c>
      <c r="E32" s="67">
        <f>IFERROR(VLOOKUP(B32,技能全表!D:L,6,0),"")</f>
        <v>140</v>
      </c>
      <c r="F32" s="64" t="str">
        <f>IFERROR(VLOOKUP(B32,技能全表!D:L,5,0),"")</f>
        <v>物理</v>
      </c>
      <c r="G32" s="67">
        <f>IFERROR(VLOOKUP(B32,技能全表!D:L,8,0),"")</f>
        <v>5</v>
      </c>
      <c r="H32" s="67">
        <f>IFERROR(VLOOKUP(B32,技能全表!D:L,7,0),"")</f>
        <v>100</v>
      </c>
      <c r="I32" s="67">
        <f>IFERROR(VLOOKUP(B32,技能全表!D:E,2,0),"")</f>
        <v>387</v>
      </c>
      <c r="J32" s="62" t="str">
        <f>IFERROR(VLOOKUP(B32,技能全表!D:L,9,0),"")</f>
        <v>当战斗中已学会的招式全部使用过后，才能开始使出珍藏的招式。</v>
      </c>
      <c r="K32" s="62"/>
      <c r="L32" s="62"/>
      <c r="M32" s="62"/>
      <c r="N32" s="62"/>
      <c r="O32" s="62"/>
      <c r="P32" s="62"/>
      <c r="Q32" s="62"/>
      <c r="R32" s="60"/>
      <c r="AB32" s="29"/>
      <c r="AC32" s="29"/>
      <c r="AE32" s="1">
        <v>32</v>
      </c>
      <c r="AF32" s="56" t="str">
        <f t="shared" si="0"/>
        <v>397---32</v>
      </c>
    </row>
    <row r="33" spans="1:32" ht="16.2" thickBot="1">
      <c r="A33" s="64" t="str">
        <f>IFERROR(VLOOKUP(AF21,技能习得表!B:C,2,0),"")</f>
        <v>TM06</v>
      </c>
      <c r="B33" s="64" t="str">
        <f>IFERROR(VLOOKUP(AF21,技能习得表!B:D,3,0),"")</f>
        <v>飞翔</v>
      </c>
      <c r="C33" s="64"/>
      <c r="D33" s="66" t="str">
        <f>IFERROR(VLOOKUP(B33,技能全表!D:L,4,0),"")</f>
        <v>飞行</v>
      </c>
      <c r="E33" s="67">
        <f>IFERROR(VLOOKUP(B33,技能全表!D:L,6,0),"")</f>
        <v>90</v>
      </c>
      <c r="F33" s="64" t="str">
        <f>IFERROR(VLOOKUP(B33,技能全表!D:L,5,0),"")</f>
        <v>物理</v>
      </c>
      <c r="G33" s="67">
        <f>IFERROR(VLOOKUP(B33,技能全表!D:L,8,0),"")</f>
        <v>15</v>
      </c>
      <c r="H33" s="67">
        <f>IFERROR(VLOOKUP(B33,技能全表!D:L,7,0),"")</f>
        <v>95</v>
      </c>
      <c r="I33" s="67">
        <f>IFERROR(VLOOKUP(B33,技能全表!D:E,2,0),"")</f>
        <v>19</v>
      </c>
      <c r="J33" s="62" t="str">
        <f>IFERROR(VLOOKUP(B33,技能全表!D:L,9,0),"")</f>
        <v>第１回合飞上天空，第２回合攻击对手。</v>
      </c>
      <c r="K33" s="62"/>
      <c r="L33" s="62"/>
      <c r="M33" s="62"/>
      <c r="N33" s="62"/>
      <c r="O33" s="62"/>
      <c r="P33" s="62"/>
      <c r="Q33" s="62"/>
      <c r="R33" s="60"/>
      <c r="AB33" s="29"/>
      <c r="AC33" s="36"/>
      <c r="AE33" s="1">
        <v>33</v>
      </c>
      <c r="AF33" s="56" t="str">
        <f t="shared" si="0"/>
        <v>397---33</v>
      </c>
    </row>
    <row r="34" spans="1:32">
      <c r="A34" s="64" t="str">
        <f>IFERROR(VLOOKUP(AF22,技能习得表!B:C,2,0),"")</f>
        <v>TM08</v>
      </c>
      <c r="B34" s="64" t="str">
        <f>IFERROR(VLOOKUP(AF22,技能习得表!B:D,3,0),"")</f>
        <v>破坏光线</v>
      </c>
      <c r="C34" s="64"/>
      <c r="D34" s="66" t="str">
        <f>IFERROR(VLOOKUP(B34,技能全表!D:L,4,0),"")</f>
        <v>一般</v>
      </c>
      <c r="E34" s="67">
        <f>IFERROR(VLOOKUP(B34,技能全表!D:L,6,0),"")</f>
        <v>150</v>
      </c>
      <c r="F34" s="64" t="str">
        <f>IFERROR(VLOOKUP(B34,技能全表!D:L,5,0),"")</f>
        <v>特殊</v>
      </c>
      <c r="G34" s="67">
        <f>IFERROR(VLOOKUP(B34,技能全表!D:L,8,0),"")</f>
        <v>5</v>
      </c>
      <c r="H34" s="67">
        <f>IFERROR(VLOOKUP(B34,技能全表!D:L,7,0),"")</f>
        <v>90</v>
      </c>
      <c r="I34" s="67">
        <f>IFERROR(VLOOKUP(B34,技能全表!D:E,2,0),"")</f>
        <v>63</v>
      </c>
      <c r="J34" s="62" t="str">
        <f>IFERROR(VLOOKUP(B34,技能全表!D:L,9,0),"")</f>
        <v>向对手发射强烈的光线进行攻击。下一回合自己将无法动弹。</v>
      </c>
      <c r="K34" s="62"/>
      <c r="L34" s="62"/>
      <c r="M34" s="62"/>
      <c r="N34" s="62"/>
      <c r="O34" s="62"/>
      <c r="P34" s="62"/>
      <c r="Q34" s="62"/>
      <c r="R34" s="60"/>
      <c r="AE34" s="1">
        <v>34</v>
      </c>
      <c r="AF34" s="56" t="str">
        <f t="shared" si="0"/>
        <v>397---34</v>
      </c>
    </row>
    <row r="35" spans="1:32">
      <c r="A35" s="64" t="str">
        <f>IFERROR(VLOOKUP(AF23,技能习得表!B:C,2,0),"")</f>
        <v>TM09</v>
      </c>
      <c r="B35" s="64" t="str">
        <f>IFERROR(VLOOKUP(AF23,技能习得表!B:D,3,0),"")</f>
        <v>终极冲击</v>
      </c>
      <c r="C35" s="64"/>
      <c r="D35" s="66" t="str">
        <f>IFERROR(VLOOKUP(B35,技能全表!D:L,4,0),"")</f>
        <v>一般</v>
      </c>
      <c r="E35" s="67">
        <f>IFERROR(VLOOKUP(B35,技能全表!D:L,6,0),"")</f>
        <v>150</v>
      </c>
      <c r="F35" s="64" t="str">
        <f>IFERROR(VLOOKUP(B35,技能全表!D:L,5,0),"")</f>
        <v>物理</v>
      </c>
      <c r="G35" s="67">
        <f>IFERROR(VLOOKUP(B35,技能全表!D:L,8,0),"")</f>
        <v>5</v>
      </c>
      <c r="H35" s="67">
        <f>IFERROR(VLOOKUP(B35,技能全表!D:L,7,0),"")</f>
        <v>90</v>
      </c>
      <c r="I35" s="67">
        <f>IFERROR(VLOOKUP(B35,技能全表!D:E,2,0),"")</f>
        <v>416</v>
      </c>
      <c r="J35" s="62" t="str">
        <f>IFERROR(VLOOKUP(B35,技能全表!D:L,9,0),"")</f>
        <v>使出自己浑身力量突击对手。下一回合自己将无法动弹。</v>
      </c>
      <c r="K35" s="62"/>
      <c r="L35" s="62"/>
      <c r="M35" s="62"/>
      <c r="N35" s="62"/>
      <c r="O35" s="62"/>
      <c r="P35" s="62"/>
      <c r="Q35" s="62"/>
      <c r="R35" s="60"/>
      <c r="AE35" s="1">
        <v>35</v>
      </c>
      <c r="AF35" s="56" t="str">
        <f t="shared" si="0"/>
        <v>397---35</v>
      </c>
    </row>
    <row r="36" spans="1:32">
      <c r="A36" s="64" t="str">
        <f>IFERROR(VLOOKUP(AF24,技能习得表!B:C,2,0),"")</f>
        <v>TM11</v>
      </c>
      <c r="B36" s="64" t="str">
        <f>IFERROR(VLOOKUP(AF24,技能习得表!B:D,3,0),"")</f>
        <v>日光束</v>
      </c>
      <c r="C36" s="64"/>
      <c r="D36" s="66" t="str">
        <f>IFERROR(VLOOKUP(B36,技能全表!D:L,4,0),"")</f>
        <v>草</v>
      </c>
      <c r="E36" s="67">
        <f>IFERROR(VLOOKUP(B36,技能全表!D:L,6,0),"")</f>
        <v>120</v>
      </c>
      <c r="F36" s="64" t="str">
        <f>IFERROR(VLOOKUP(B36,技能全表!D:L,5,0),"")</f>
        <v>特殊</v>
      </c>
      <c r="G36" s="67">
        <f>IFERROR(VLOOKUP(B36,技能全表!D:L,8,0),"")</f>
        <v>10</v>
      </c>
      <c r="H36" s="67">
        <f>IFERROR(VLOOKUP(B36,技能全表!D:L,7,0),"")</f>
        <v>100</v>
      </c>
      <c r="I36" s="67">
        <f>IFERROR(VLOOKUP(B36,技能全表!D:E,2,0),"")</f>
        <v>76</v>
      </c>
      <c r="J36" s="62" t="str">
        <f>IFERROR(VLOOKUP(B36,技能全表!D:L,9,0),"")</f>
        <v>第１回合收集满满的日光，第２回合发射光束进行攻击。</v>
      </c>
      <c r="K36" s="62"/>
      <c r="L36" s="62"/>
      <c r="M36" s="62"/>
      <c r="N36" s="62"/>
      <c r="O36" s="62"/>
      <c r="P36" s="62"/>
      <c r="Q36" s="62"/>
      <c r="R36" s="60"/>
      <c r="AE36" s="1">
        <v>36</v>
      </c>
      <c r="AF36" s="56" t="str">
        <f t="shared" si="0"/>
        <v>397---36</v>
      </c>
    </row>
    <row r="37" spans="1:32">
      <c r="A37" s="64" t="str">
        <f>IFERROR(VLOOKUP(AF25,技能习得表!B:C,2,0),"")</f>
        <v>TM14</v>
      </c>
      <c r="B37" s="64" t="str">
        <f>IFERROR(VLOOKUP(AF25,技能习得表!B:D,3,0),"")</f>
        <v>电磁波</v>
      </c>
      <c r="C37" s="64"/>
      <c r="D37" s="66" t="str">
        <f>IFERROR(VLOOKUP(B37,技能全表!D:L,4,0),"")</f>
        <v>电</v>
      </c>
      <c r="E37" s="67" t="str">
        <f>IFERROR(VLOOKUP(B37,技能全表!D:L,6,0),"")</f>
        <v>--</v>
      </c>
      <c r="F37" s="64" t="str">
        <f>IFERROR(VLOOKUP(B37,技能全表!D:L,5,0),"")</f>
        <v>变化</v>
      </c>
      <c r="G37" s="67">
        <f>IFERROR(VLOOKUP(B37,技能全表!D:L,8,0),"")</f>
        <v>20</v>
      </c>
      <c r="H37" s="67">
        <f>IFERROR(VLOOKUP(B37,技能全表!D:L,7,0),"")</f>
        <v>90</v>
      </c>
      <c r="I37" s="67">
        <f>IFERROR(VLOOKUP(B37,技能全表!D:E,2,0),"")</f>
        <v>86</v>
      </c>
      <c r="J37" s="62" t="str">
        <f>IFERROR(VLOOKUP(B37,技能全表!D:L,9,0),"")</f>
        <v>向对手发出微弱的电击，从而让对手陷入麻痹状态。</v>
      </c>
      <c r="K37" s="62"/>
      <c r="L37" s="62"/>
      <c r="M37" s="62"/>
      <c r="N37" s="62"/>
      <c r="O37" s="62"/>
      <c r="P37" s="62"/>
      <c r="Q37" s="62"/>
      <c r="R37" s="60"/>
      <c r="AE37" s="1">
        <v>37</v>
      </c>
      <c r="AF37" s="56" t="str">
        <f t="shared" si="0"/>
        <v>397---37</v>
      </c>
    </row>
    <row r="38" spans="1:32">
      <c r="A38" s="64" t="str">
        <f>IFERROR(VLOOKUP(AF26,技能习得表!B:C,2,0),"")</f>
        <v>TM17</v>
      </c>
      <c r="B38" s="64" t="str">
        <f>IFERROR(VLOOKUP(AF26,技能习得表!B:D,3,0),"")</f>
        <v>光墙</v>
      </c>
      <c r="C38" s="64"/>
      <c r="D38" s="66" t="str">
        <f>IFERROR(VLOOKUP(B38,技能全表!D:L,4,0),"")</f>
        <v>超能力</v>
      </c>
      <c r="E38" s="67" t="str">
        <f>IFERROR(VLOOKUP(B38,技能全表!D:L,6,0),"")</f>
        <v>--</v>
      </c>
      <c r="F38" s="64" t="str">
        <f>IFERROR(VLOOKUP(B38,技能全表!D:L,5,0),"")</f>
        <v>变化</v>
      </c>
      <c r="G38" s="67">
        <f>IFERROR(VLOOKUP(B38,技能全表!D:L,8,0),"")</f>
        <v>30</v>
      </c>
      <c r="H38" s="67" t="str">
        <f>IFERROR(VLOOKUP(B38,技能全表!D:L,7,0),"")</f>
        <v>--</v>
      </c>
      <c r="I38" s="67">
        <f>IFERROR(VLOOKUP(B38,技能全表!D:E,2,0),"")</f>
        <v>113</v>
      </c>
      <c r="J38" s="62" t="str">
        <f>IFERROR(VLOOKUP(B38,技能全表!D:L,9,0),"")</f>
        <v>利用神奇的墙壁，在５回合内减弱从对手那里受到的特殊攻击的伤害。</v>
      </c>
      <c r="K38" s="62"/>
      <c r="L38" s="62"/>
      <c r="M38" s="62"/>
      <c r="N38" s="62"/>
      <c r="O38" s="62"/>
      <c r="P38" s="62"/>
      <c r="Q38" s="62"/>
      <c r="R38" s="60"/>
      <c r="AE38" s="1">
        <v>38</v>
      </c>
      <c r="AF38" s="56" t="str">
        <f t="shared" si="0"/>
        <v>397---38</v>
      </c>
    </row>
    <row r="39" spans="1:32">
      <c r="A39" s="64" t="str">
        <f>IFERROR(VLOOKUP(AF27,技能习得表!B:C,2,0),"")</f>
        <v>TM18</v>
      </c>
      <c r="B39" s="64" t="str">
        <f>IFERROR(VLOOKUP(AF27,技能习得表!B:D,3,0),"")</f>
        <v>反射壁</v>
      </c>
      <c r="C39" s="64"/>
      <c r="D39" s="66" t="str">
        <f>IFERROR(VLOOKUP(B39,技能全表!D:L,4,0),"")</f>
        <v>超能力</v>
      </c>
      <c r="E39" s="67" t="str">
        <f>IFERROR(VLOOKUP(B39,技能全表!D:L,6,0),"")</f>
        <v>--</v>
      </c>
      <c r="F39" s="64" t="str">
        <f>IFERROR(VLOOKUP(B39,技能全表!D:L,5,0),"")</f>
        <v>变化</v>
      </c>
      <c r="G39" s="67">
        <f>IFERROR(VLOOKUP(B39,技能全表!D:L,8,0),"")</f>
        <v>20</v>
      </c>
      <c r="H39" s="67" t="str">
        <f>IFERROR(VLOOKUP(B39,技能全表!D:L,7,0),"")</f>
        <v>--</v>
      </c>
      <c r="I39" s="67">
        <f>IFERROR(VLOOKUP(B39,技能全表!D:E,2,0),"")</f>
        <v>115</v>
      </c>
      <c r="J39" s="62" t="str">
        <f>IFERROR(VLOOKUP(B39,技能全表!D:L,9,0),"")</f>
        <v>利用神奇的墙壁，在５回合内减弱从对手那里受到的物理攻击的伤害。</v>
      </c>
      <c r="K39" s="62"/>
      <c r="L39" s="62"/>
      <c r="M39" s="62"/>
      <c r="N39" s="62"/>
      <c r="O39" s="62"/>
      <c r="P39" s="62"/>
      <c r="Q39" s="62"/>
      <c r="R39" s="60"/>
      <c r="AE39" s="1">
        <v>39</v>
      </c>
      <c r="AF39" s="56" t="str">
        <f t="shared" si="0"/>
        <v>397---39</v>
      </c>
    </row>
    <row r="40" spans="1:32">
      <c r="A40" s="64" t="str">
        <f>IFERROR(VLOOKUP(AF28,技能习得表!B:C,2,0),"")</f>
        <v>TM21</v>
      </c>
      <c r="B40" s="64" t="str">
        <f>IFERROR(VLOOKUP(AF28,技能习得表!B:D,3,0),"")</f>
        <v>睡觉</v>
      </c>
      <c r="C40" s="64"/>
      <c r="D40" s="66" t="str">
        <f>IFERROR(VLOOKUP(B40,技能全表!D:L,4,0),"")</f>
        <v>超能力</v>
      </c>
      <c r="E40" s="67" t="str">
        <f>IFERROR(VLOOKUP(B40,技能全表!D:L,6,0),"")</f>
        <v>--</v>
      </c>
      <c r="F40" s="64" t="str">
        <f>IFERROR(VLOOKUP(B40,技能全表!D:L,5,0),"")</f>
        <v>变化</v>
      </c>
      <c r="G40" s="67">
        <f>IFERROR(VLOOKUP(B40,技能全表!D:L,8,0),"")</f>
        <v>10</v>
      </c>
      <c r="H40" s="67" t="str">
        <f>IFERROR(VLOOKUP(B40,技能全表!D:L,7,0),"")</f>
        <v>--</v>
      </c>
      <c r="I40" s="67">
        <f>IFERROR(VLOOKUP(B40,技能全表!D:E,2,0),"")</f>
        <v>156</v>
      </c>
      <c r="J40" s="62" t="str">
        <f>IFERROR(VLOOKUP(B40,技能全表!D:L,9,0),"")</f>
        <v>连续睡上２回合。回复自己的全部ＨＰ以及治愈所有异常状态。</v>
      </c>
      <c r="K40" s="62"/>
      <c r="L40" s="62"/>
      <c r="M40" s="62"/>
      <c r="N40" s="62"/>
      <c r="O40" s="62"/>
      <c r="P40" s="62"/>
      <c r="Q40" s="62"/>
      <c r="R40" s="60"/>
      <c r="AE40" s="1">
        <v>40</v>
      </c>
      <c r="AF40" s="56" t="str">
        <f t="shared" si="0"/>
        <v>397---40</v>
      </c>
    </row>
    <row r="41" spans="1:32">
      <c r="A41" s="64" t="str">
        <f>IFERROR(VLOOKUP(AF29,技能习得表!B:C,2,0),"")</f>
        <v>TM23</v>
      </c>
      <c r="B41" s="64" t="str">
        <f>IFERROR(VLOOKUP(AF29,技能习得表!B:D,3,0),"")</f>
        <v>小偷</v>
      </c>
      <c r="C41" s="64"/>
      <c r="D41" s="66" t="str">
        <f>IFERROR(VLOOKUP(B41,技能全表!D:L,4,0),"")</f>
        <v>恶</v>
      </c>
      <c r="E41" s="67">
        <f>IFERROR(VLOOKUP(B41,技能全表!D:L,6,0),"")</f>
        <v>60</v>
      </c>
      <c r="F41" s="64" t="str">
        <f>IFERROR(VLOOKUP(B41,技能全表!D:L,5,0),"")</f>
        <v>物理</v>
      </c>
      <c r="G41" s="67">
        <f>IFERROR(VLOOKUP(B41,技能全表!D:L,8,0),"")</f>
        <v>25</v>
      </c>
      <c r="H41" s="67">
        <f>IFERROR(VLOOKUP(B41,技能全表!D:L,7,0),"")</f>
        <v>100</v>
      </c>
      <c r="I41" s="67">
        <f>IFERROR(VLOOKUP(B41,技能全表!D:E,2,0),"")</f>
        <v>168</v>
      </c>
      <c r="J41" s="62" t="str">
        <f>IFERROR(VLOOKUP(B41,技能全表!D:L,9,0),"")</f>
        <v>攻击的同时盗取道具。当自己携带道具时，不会去盗取。</v>
      </c>
      <c r="K41" s="62"/>
      <c r="L41" s="62"/>
      <c r="M41" s="62"/>
      <c r="N41" s="62"/>
      <c r="O41" s="62"/>
      <c r="P41" s="62"/>
      <c r="Q41" s="62"/>
      <c r="R41" s="60"/>
      <c r="AE41" s="1">
        <v>41</v>
      </c>
      <c r="AF41" s="56" t="str">
        <f t="shared" si="0"/>
        <v>397---41</v>
      </c>
    </row>
    <row r="42" spans="1:32">
      <c r="A42" s="64" t="str">
        <f>IFERROR(VLOOKUP(AF30,技能习得表!B:C,2,0),"")</f>
        <v>TM24</v>
      </c>
      <c r="B42" s="64" t="str">
        <f>IFERROR(VLOOKUP(AF30,技能习得表!B:D,3,0),"")</f>
        <v>打鼾</v>
      </c>
      <c r="C42" s="64"/>
      <c r="D42" s="66" t="str">
        <f>IFERROR(VLOOKUP(B42,技能全表!D:L,4,0),"")</f>
        <v>一般</v>
      </c>
      <c r="E42" s="67">
        <f>IFERROR(VLOOKUP(B42,技能全表!D:L,6,0),"")</f>
        <v>50</v>
      </c>
      <c r="F42" s="64" t="str">
        <f>IFERROR(VLOOKUP(B42,技能全表!D:L,5,0),"")</f>
        <v>特殊</v>
      </c>
      <c r="G42" s="67">
        <f>IFERROR(VLOOKUP(B42,技能全表!D:L,8,0),"")</f>
        <v>15</v>
      </c>
      <c r="H42" s="67">
        <f>IFERROR(VLOOKUP(B42,技能全表!D:L,7,0),"")</f>
        <v>100</v>
      </c>
      <c r="I42" s="67">
        <f>IFERROR(VLOOKUP(B42,技能全表!D:E,2,0),"")</f>
        <v>173</v>
      </c>
      <c r="J42" s="62" t="str">
        <f>IFERROR(VLOOKUP(B42,技能全表!D:L,9,0),"")</f>
        <v>在自己睡觉时，发出噪音进行攻击。有时会使对手畏缩。</v>
      </c>
      <c r="K42" s="62"/>
      <c r="L42" s="62"/>
      <c r="M42" s="62"/>
      <c r="N42" s="62"/>
      <c r="O42" s="62"/>
      <c r="P42" s="62"/>
      <c r="Q42" s="62"/>
      <c r="R42" s="60"/>
      <c r="AE42" s="1">
        <v>42</v>
      </c>
      <c r="AF42" s="56" t="str">
        <f t="shared" si="0"/>
        <v>397---42</v>
      </c>
    </row>
    <row r="43" spans="1:32">
      <c r="A43" s="64" t="str">
        <f>IFERROR(VLOOKUP(AF31,技能习得表!B:C,2,0),"")</f>
        <v>TM25</v>
      </c>
      <c r="B43" s="64" t="str">
        <f>IFERROR(VLOOKUP(AF31,技能习得表!B:D,3,0),"")</f>
        <v>守住</v>
      </c>
      <c r="C43" s="64"/>
      <c r="D43" s="66" t="str">
        <f>IFERROR(VLOOKUP(B43,技能全表!D:L,4,0),"")</f>
        <v>一般</v>
      </c>
      <c r="E43" s="67" t="str">
        <f>IFERROR(VLOOKUP(B43,技能全表!D:L,6,0),"")</f>
        <v>--</v>
      </c>
      <c r="F43" s="64" t="str">
        <f>IFERROR(VLOOKUP(B43,技能全表!D:L,5,0),"")</f>
        <v>变化</v>
      </c>
      <c r="G43" s="67">
        <f>IFERROR(VLOOKUP(B43,技能全表!D:L,8,0),"")</f>
        <v>10</v>
      </c>
      <c r="H43" s="67" t="str">
        <f>IFERROR(VLOOKUP(B43,技能全表!D:L,7,0),"")</f>
        <v>--</v>
      </c>
      <c r="I43" s="67">
        <f>IFERROR(VLOOKUP(B43,技能全表!D:E,2,0),"")</f>
        <v>182</v>
      </c>
      <c r="J43" s="62" t="str">
        <f>IFERROR(VLOOKUP(B43,技能全表!D:L,9,0),"")</f>
        <v>完全抵挡对手的攻击。连续使出则容易失败。</v>
      </c>
      <c r="K43" s="62"/>
      <c r="L43" s="62"/>
      <c r="M43" s="62"/>
      <c r="N43" s="62"/>
      <c r="O43" s="62"/>
      <c r="P43" s="62"/>
      <c r="Q43" s="62"/>
      <c r="R43" s="60"/>
      <c r="AE43" s="1">
        <v>43</v>
      </c>
      <c r="AF43" s="56" t="str">
        <f t="shared" si="0"/>
        <v>397---43</v>
      </c>
    </row>
    <row r="44" spans="1:32">
      <c r="A44" s="64" t="str">
        <f>IFERROR(VLOOKUP(AF32,技能习得表!B:C,2,0),"")</f>
        <v>TM30</v>
      </c>
      <c r="B44" s="64" t="str">
        <f>IFERROR(VLOOKUP(AF32,技能习得表!B:D,3,0),"")</f>
        <v>钢翼</v>
      </c>
      <c r="C44" s="64"/>
      <c r="D44" s="66" t="str">
        <f>IFERROR(VLOOKUP(B44,技能全表!D:L,4,0),"")</f>
        <v>钢</v>
      </c>
      <c r="E44" s="67">
        <f>IFERROR(VLOOKUP(B44,技能全表!D:L,6,0),"")</f>
        <v>70</v>
      </c>
      <c r="F44" s="64" t="str">
        <f>IFERROR(VLOOKUP(B44,技能全表!D:L,5,0),"")</f>
        <v>物理</v>
      </c>
      <c r="G44" s="67">
        <f>IFERROR(VLOOKUP(B44,技能全表!D:L,8,0),"")</f>
        <v>25</v>
      </c>
      <c r="H44" s="67">
        <f>IFERROR(VLOOKUP(B44,技能全表!D:L,7,0),"")</f>
        <v>90</v>
      </c>
      <c r="I44" s="67">
        <f>IFERROR(VLOOKUP(B44,技能全表!D:E,2,0),"")</f>
        <v>211</v>
      </c>
      <c r="J44" s="62" t="str">
        <f>IFERROR(VLOOKUP(B44,技能全表!D:L,9,0),"")</f>
        <v>用坚硬的翅膀敲打对手进行攻击。有时会提高自己的防御。</v>
      </c>
      <c r="K44" s="62"/>
      <c r="L44" s="62"/>
      <c r="M44" s="62"/>
      <c r="N44" s="62"/>
      <c r="O44" s="62"/>
      <c r="P44" s="62"/>
      <c r="Q44" s="62"/>
      <c r="R44" s="60"/>
      <c r="AE44" s="1">
        <v>44</v>
      </c>
      <c r="AF44" s="56" t="str">
        <f t="shared" si="0"/>
        <v>397---44</v>
      </c>
    </row>
    <row r="45" spans="1:32">
      <c r="A45" s="64" t="str">
        <f>IFERROR(VLOOKUP(AF33,技能习得表!B:C,2,0),"")</f>
        <v>TM31</v>
      </c>
      <c r="B45" s="64" t="str">
        <f>IFERROR(VLOOKUP(AF33,技能习得表!B:D,3,0),"")</f>
        <v>迷人</v>
      </c>
      <c r="C45" s="64"/>
      <c r="D45" s="66" t="str">
        <f>IFERROR(VLOOKUP(B45,技能全表!D:L,4,0),"")</f>
        <v>一般</v>
      </c>
      <c r="E45" s="67" t="str">
        <f>IFERROR(VLOOKUP(B45,技能全表!D:L,6,0),"")</f>
        <v>--</v>
      </c>
      <c r="F45" s="64" t="str">
        <f>IFERROR(VLOOKUP(B45,技能全表!D:L,5,0),"")</f>
        <v>变化</v>
      </c>
      <c r="G45" s="67">
        <f>IFERROR(VLOOKUP(B45,技能全表!D:L,8,0),"")</f>
        <v>15</v>
      </c>
      <c r="H45" s="67">
        <f>IFERROR(VLOOKUP(B45,技能全表!D:L,7,0),"")</f>
        <v>100</v>
      </c>
      <c r="I45" s="67">
        <f>IFERROR(VLOOKUP(B45,技能全表!D:E,2,0),"")</f>
        <v>213</v>
      </c>
      <c r="J45" s="62" t="str">
        <f>IFERROR(VLOOKUP(B45,技能全表!D:L,9,0),"")</f>
        <v>♂诱惑♀或♀诱惑♂，让对手着迷。对手将很难使出招式。</v>
      </c>
      <c r="K45" s="62"/>
      <c r="L45" s="62"/>
      <c r="M45" s="62"/>
      <c r="N45" s="62"/>
      <c r="O45" s="62"/>
      <c r="P45" s="62"/>
      <c r="Q45" s="62"/>
      <c r="R45" s="60"/>
      <c r="AE45" s="1">
        <v>45</v>
      </c>
      <c r="AF45" s="56" t="str">
        <f t="shared" si="0"/>
        <v>397---45</v>
      </c>
    </row>
    <row r="46" spans="1:32">
      <c r="A46" s="64" t="str">
        <f>IFERROR(VLOOKUP(AF34,技能习得表!B:C,2,0),"")</f>
        <v>TM37</v>
      </c>
      <c r="B46" s="64" t="str">
        <f>IFERROR(VLOOKUP(AF34,技能习得表!B:D,3,0),"")</f>
        <v>围攻</v>
      </c>
      <c r="C46" s="64"/>
      <c r="D46" s="66" t="str">
        <f>IFERROR(VLOOKUP(B46,技能全表!D:L,4,0),"")</f>
        <v>恶</v>
      </c>
      <c r="E46" s="67" t="str">
        <f>IFERROR(VLOOKUP(B46,技能全表!D:L,6,0),"")</f>
        <v>变化</v>
      </c>
      <c r="F46" s="64" t="str">
        <f>IFERROR(VLOOKUP(B46,技能全表!D:L,5,0),"")</f>
        <v>物理</v>
      </c>
      <c r="G46" s="67">
        <f>IFERROR(VLOOKUP(B46,技能全表!D:L,8,0),"")</f>
        <v>10</v>
      </c>
      <c r="H46" s="67">
        <f>IFERROR(VLOOKUP(B46,技能全表!D:L,7,0),"")</f>
        <v>100</v>
      </c>
      <c r="I46" s="67">
        <f>IFERROR(VLOOKUP(B46,技能全表!D:E,2,0),"")</f>
        <v>251</v>
      </c>
      <c r="J46" s="62" t="str">
        <f>IFERROR(VLOOKUP(B46,技能全表!D:L,9,0),"")</f>
        <v>我方全员进行攻击。同行的宝可梦越多，招式的攻击次数越多。</v>
      </c>
      <c r="K46" s="62"/>
      <c r="L46" s="62"/>
      <c r="M46" s="62"/>
      <c r="N46" s="62"/>
      <c r="O46" s="62"/>
      <c r="P46" s="62"/>
      <c r="Q46" s="62"/>
      <c r="R46" s="60"/>
      <c r="AE46" s="1">
        <v>46</v>
      </c>
      <c r="AF46" s="56" t="str">
        <f t="shared" si="0"/>
        <v>397---46</v>
      </c>
    </row>
    <row r="47" spans="1:32">
      <c r="A47" s="64" t="str">
        <f>IFERROR(VLOOKUP(AF35,技能习得表!B:C,2,0),"")</f>
        <v>TM38</v>
      </c>
      <c r="B47" s="64" t="str">
        <f>IFERROR(VLOOKUP(AF35,技能习得表!B:D,3,0),"")</f>
        <v>鬼火</v>
      </c>
      <c r="C47" s="64"/>
      <c r="D47" s="66" t="str">
        <f>IFERROR(VLOOKUP(B47,技能全表!D:L,4,0),"")</f>
        <v>火</v>
      </c>
      <c r="E47" s="67" t="str">
        <f>IFERROR(VLOOKUP(B47,技能全表!D:L,6,0),"")</f>
        <v>--</v>
      </c>
      <c r="F47" s="64" t="str">
        <f>IFERROR(VLOOKUP(B47,技能全表!D:L,5,0),"")</f>
        <v>变化</v>
      </c>
      <c r="G47" s="67">
        <f>IFERROR(VLOOKUP(B47,技能全表!D:L,8,0),"")</f>
        <v>15</v>
      </c>
      <c r="H47" s="67">
        <f>IFERROR(VLOOKUP(B47,技能全表!D:L,7,0),"")</f>
        <v>85</v>
      </c>
      <c r="I47" s="67">
        <f>IFERROR(VLOOKUP(B47,技能全表!D:E,2,0),"")</f>
        <v>261</v>
      </c>
      <c r="J47" s="62" t="str">
        <f>IFERROR(VLOOKUP(B47,技能全表!D:L,9,0),"")</f>
        <v>放出怪异的火焰，从而让对手陷入灼伤状态。</v>
      </c>
      <c r="K47" s="62"/>
      <c r="L47" s="62"/>
      <c r="M47" s="62"/>
      <c r="N47" s="62"/>
      <c r="O47" s="62"/>
      <c r="P47" s="62"/>
      <c r="Q47" s="62"/>
      <c r="R47" s="60"/>
      <c r="AE47" s="1">
        <v>47</v>
      </c>
      <c r="AF47" s="56" t="str">
        <f t="shared" si="0"/>
        <v>397---47</v>
      </c>
    </row>
    <row r="48" spans="1:32">
      <c r="A48" s="64" t="str">
        <f>IFERROR(VLOOKUP(AF36,技能习得表!B:C,2,0),"")</f>
        <v>TM39</v>
      </c>
      <c r="B48" s="64" t="str">
        <f>IFERROR(VLOOKUP(AF36,技能习得表!B:D,3,0),"")</f>
        <v>硬撑</v>
      </c>
      <c r="C48" s="64"/>
      <c r="D48" s="66" t="str">
        <f>IFERROR(VLOOKUP(B48,技能全表!D:L,4,0),"")</f>
        <v>一般</v>
      </c>
      <c r="E48" s="67">
        <f>IFERROR(VLOOKUP(B48,技能全表!D:L,6,0),"")</f>
        <v>70</v>
      </c>
      <c r="F48" s="64" t="str">
        <f>IFERROR(VLOOKUP(B48,技能全表!D:L,5,0),"")</f>
        <v>物理</v>
      </c>
      <c r="G48" s="67">
        <f>IFERROR(VLOOKUP(B48,技能全表!D:L,8,0),"")</f>
        <v>20</v>
      </c>
      <c r="H48" s="67">
        <f>IFERROR(VLOOKUP(B48,技能全表!D:L,7,0),"")</f>
        <v>100</v>
      </c>
      <c r="I48" s="67">
        <f>IFERROR(VLOOKUP(B48,技能全表!D:E,2,0),"")</f>
        <v>263</v>
      </c>
      <c r="J48" s="62" t="str">
        <f>IFERROR(VLOOKUP(B48,技能全表!D:L,9,0),"")</f>
        <v>当自己处于中毒、麻痹、灼伤状态时，向对手使出此招式的话，威力会变成２倍。</v>
      </c>
      <c r="K48" s="62"/>
      <c r="L48" s="62"/>
      <c r="M48" s="62"/>
      <c r="N48" s="62"/>
      <c r="O48" s="62"/>
      <c r="P48" s="62"/>
      <c r="Q48" s="62"/>
      <c r="R48" s="60"/>
      <c r="AE48" s="1">
        <v>48</v>
      </c>
      <c r="AF48" s="56" t="str">
        <f t="shared" si="0"/>
        <v>397---48</v>
      </c>
    </row>
    <row r="49" spans="1:32">
      <c r="A49" s="64" t="str">
        <f>IFERROR(VLOOKUP(AF37,技能习得表!B:C,2,0),"")</f>
        <v>TM40</v>
      </c>
      <c r="B49" s="64" t="str">
        <f>IFERROR(VLOOKUP(AF37,技能习得表!B:D,3,0),"")</f>
        <v>高速星星</v>
      </c>
      <c r="C49" s="64"/>
      <c r="D49" s="66" t="str">
        <f>IFERROR(VLOOKUP(B49,技能全表!D:L,4,0),"")</f>
        <v>一般</v>
      </c>
      <c r="E49" s="67">
        <f>IFERROR(VLOOKUP(B49,技能全表!D:L,6,0),"")</f>
        <v>60</v>
      </c>
      <c r="F49" s="64" t="str">
        <f>IFERROR(VLOOKUP(B49,技能全表!D:L,5,0),"")</f>
        <v>特殊</v>
      </c>
      <c r="G49" s="67">
        <f>IFERROR(VLOOKUP(B49,技能全表!D:L,8,0),"")</f>
        <v>20</v>
      </c>
      <c r="H49" s="67" t="str">
        <f>IFERROR(VLOOKUP(B49,技能全表!D:L,7,0),"")</f>
        <v>--</v>
      </c>
      <c r="I49" s="67">
        <f>IFERROR(VLOOKUP(B49,技能全表!D:E,2,0),"")</f>
        <v>129</v>
      </c>
      <c r="J49" s="62" t="str">
        <f>IFERROR(VLOOKUP(B49,技能全表!D:L,9,0),"")</f>
        <v>发射星形的光攻击对手。攻击必定会命中。</v>
      </c>
      <c r="K49" s="62"/>
      <c r="L49" s="62"/>
      <c r="M49" s="62"/>
      <c r="N49" s="62"/>
      <c r="O49" s="62"/>
      <c r="P49" s="62"/>
      <c r="Q49" s="62"/>
      <c r="R49" s="60"/>
      <c r="AE49" s="1">
        <v>49</v>
      </c>
      <c r="AF49" s="56" t="str">
        <f t="shared" si="0"/>
        <v>397---49</v>
      </c>
    </row>
    <row r="50" spans="1:32">
      <c r="A50" s="64" t="str">
        <f>IFERROR(VLOOKUP(AF38,技能习得表!B:C,2,0),"")</f>
        <v>TM41</v>
      </c>
      <c r="B50" s="64" t="str">
        <f>IFERROR(VLOOKUP(AF38,技能习得表!B:D,3,0),"")</f>
        <v>帮助</v>
      </c>
      <c r="C50" s="64"/>
      <c r="D50" s="66" t="str">
        <f>IFERROR(VLOOKUP(B50,技能全表!D:L,4,0),"")</f>
        <v>一般</v>
      </c>
      <c r="E50" s="67" t="str">
        <f>IFERROR(VLOOKUP(B50,技能全表!D:L,6,0),"")</f>
        <v>--</v>
      </c>
      <c r="F50" s="64" t="str">
        <f>IFERROR(VLOOKUP(B50,技能全表!D:L,5,0),"")</f>
        <v>变化</v>
      </c>
      <c r="G50" s="67">
        <f>IFERROR(VLOOKUP(B50,技能全表!D:L,8,0),"")</f>
        <v>20</v>
      </c>
      <c r="H50" s="67" t="str">
        <f>IFERROR(VLOOKUP(B50,技能全表!D:L,7,0),"")</f>
        <v>--</v>
      </c>
      <c r="I50" s="67">
        <f>IFERROR(VLOOKUP(B50,技能全表!D:E,2,0),"")</f>
        <v>270</v>
      </c>
      <c r="J50" s="62" t="str">
        <f>IFERROR(VLOOKUP(B50,技能全表!D:L,9,0),"")</f>
        <v>帮助伙伴。被帮助的宝可梦，其招式威力变得比平时大。</v>
      </c>
      <c r="K50" s="62"/>
      <c r="L50" s="62"/>
      <c r="M50" s="62"/>
      <c r="N50" s="62"/>
      <c r="O50" s="62"/>
      <c r="P50" s="62"/>
      <c r="Q50" s="62"/>
      <c r="R50" s="60"/>
      <c r="AE50" s="1">
        <v>50</v>
      </c>
      <c r="AF50" s="56" t="str">
        <f t="shared" si="0"/>
        <v>397---50</v>
      </c>
    </row>
    <row r="51" spans="1:32">
      <c r="A51" s="64" t="str">
        <f>IFERROR(VLOOKUP(AF39,技能习得表!B:C,2,0),"")</f>
        <v>TM45</v>
      </c>
      <c r="B51" s="64" t="str">
        <f>IFERROR(VLOOKUP(AF39,技能习得表!B:D,3,0),"")</f>
        <v>潜水</v>
      </c>
      <c r="C51" s="64"/>
      <c r="D51" s="66" t="str">
        <f>IFERROR(VLOOKUP(B51,技能全表!D:L,4,0),"")</f>
        <v>水</v>
      </c>
      <c r="E51" s="67">
        <f>IFERROR(VLOOKUP(B51,技能全表!D:L,6,0),"")</f>
        <v>80</v>
      </c>
      <c r="F51" s="64" t="str">
        <f>IFERROR(VLOOKUP(B51,技能全表!D:L,5,0),"")</f>
        <v>物理</v>
      </c>
      <c r="G51" s="67">
        <f>IFERROR(VLOOKUP(B51,技能全表!D:L,8,0),"")</f>
        <v>10</v>
      </c>
      <c r="H51" s="67">
        <f>IFERROR(VLOOKUP(B51,技能全表!D:L,7,0),"")</f>
        <v>100</v>
      </c>
      <c r="I51" s="67">
        <f>IFERROR(VLOOKUP(B51,技能全表!D:E,2,0),"")</f>
        <v>291</v>
      </c>
      <c r="J51" s="62" t="str">
        <f>IFERROR(VLOOKUP(B51,技能全表!D:L,9,0),"")</f>
        <v>第１回合潜入，第２回合浮上来进行攻击。</v>
      </c>
      <c r="K51" s="62"/>
      <c r="L51" s="62"/>
      <c r="M51" s="62"/>
      <c r="N51" s="62"/>
      <c r="O51" s="62"/>
      <c r="P51" s="62"/>
      <c r="Q51" s="62"/>
      <c r="R51" s="60"/>
      <c r="AE51" s="1">
        <v>51</v>
      </c>
      <c r="AF51" s="56" t="str">
        <f t="shared" si="0"/>
        <v>397---51</v>
      </c>
    </row>
    <row r="52" spans="1:32">
      <c r="A52" s="64" t="str">
        <f>IFERROR(VLOOKUP(AF40,技能习得表!B:C,2,0),"")</f>
        <v>TM55</v>
      </c>
      <c r="B52" s="64" t="str">
        <f>IFERROR(VLOOKUP(AF40,技能习得表!B:D,3,0),"")</f>
        <v>盐水</v>
      </c>
      <c r="C52" s="64"/>
      <c r="D52" s="66" t="str">
        <f>IFERROR(VLOOKUP(B52,技能全表!D:L,4,0),"")</f>
        <v>水</v>
      </c>
      <c r="E52" s="67">
        <f>IFERROR(VLOOKUP(B52,技能全表!D:L,6,0),"")</f>
        <v>65</v>
      </c>
      <c r="F52" s="64" t="str">
        <f>IFERROR(VLOOKUP(B52,技能全表!D:L,5,0),"")</f>
        <v>特殊</v>
      </c>
      <c r="G52" s="67">
        <f>IFERROR(VLOOKUP(B52,技能全表!D:L,8,0),"")</f>
        <v>10</v>
      </c>
      <c r="H52" s="67">
        <f>IFERROR(VLOOKUP(B52,技能全表!D:L,7,0),"")</f>
        <v>100</v>
      </c>
      <c r="I52" s="67">
        <f>IFERROR(VLOOKUP(B52,技能全表!D:E,2,0),"")</f>
        <v>362</v>
      </c>
      <c r="J52" s="62" t="str">
        <f>IFERROR(VLOOKUP(B52,技能全表!D:L,9,0),"")</f>
        <v>当对手的ＨＰ负伤到一半左右时，招式威力会变成２倍。</v>
      </c>
      <c r="K52" s="62"/>
      <c r="L52" s="62"/>
      <c r="M52" s="62"/>
      <c r="N52" s="62"/>
      <c r="O52" s="62"/>
      <c r="P52" s="62"/>
      <c r="Q52" s="62"/>
      <c r="R52" s="60"/>
      <c r="AE52" s="1">
        <v>52</v>
      </c>
      <c r="AF52" s="56" t="str">
        <f t="shared" si="0"/>
        <v>397---52</v>
      </c>
    </row>
    <row r="53" spans="1:32">
      <c r="A53" s="64" t="str">
        <f>IFERROR(VLOOKUP(AF41,技能习得表!B:C,2,0),"")</f>
        <v>TM56</v>
      </c>
      <c r="B53" s="64" t="str">
        <f>IFERROR(VLOOKUP(AF41,技能习得表!B:D,3,0),"")</f>
        <v>急速折返</v>
      </c>
      <c r="C53" s="64"/>
      <c r="D53" s="66" t="str">
        <f>IFERROR(VLOOKUP(B53,技能全表!D:L,4,0),"")</f>
        <v>虫</v>
      </c>
      <c r="E53" s="67">
        <f>IFERROR(VLOOKUP(B53,技能全表!D:L,6,0),"")</f>
        <v>70</v>
      </c>
      <c r="F53" s="64" t="str">
        <f>IFERROR(VLOOKUP(B53,技能全表!D:L,5,0),"")</f>
        <v>物理</v>
      </c>
      <c r="G53" s="67">
        <f>IFERROR(VLOOKUP(B53,技能全表!D:L,8,0),"")</f>
        <v>20</v>
      </c>
      <c r="H53" s="67">
        <f>IFERROR(VLOOKUP(B53,技能全表!D:L,7,0),"")</f>
        <v>100</v>
      </c>
      <c r="I53" s="67">
        <f>IFERROR(VLOOKUP(B53,技能全表!D:E,2,0),"")</f>
        <v>369</v>
      </c>
      <c r="J53" s="62" t="str">
        <f>IFERROR(VLOOKUP(B53,技能全表!D:L,9,0),"")</f>
        <v>在攻击之后急速返回，和后备宝可梦进行替换。</v>
      </c>
      <c r="K53" s="62"/>
      <c r="L53" s="62"/>
      <c r="M53" s="62"/>
      <c r="N53" s="62"/>
      <c r="O53" s="62"/>
      <c r="P53" s="62"/>
      <c r="Q53" s="62"/>
      <c r="R53" s="60"/>
      <c r="AE53" s="1">
        <v>53</v>
      </c>
      <c r="AF53" s="56" t="str">
        <f t="shared" si="0"/>
        <v>397---53</v>
      </c>
    </row>
    <row r="54" spans="1:32">
      <c r="A54" s="64" t="str">
        <f>IFERROR(VLOOKUP(AF42,技能习得表!B:C,2,0),"")</f>
        <v>TM58</v>
      </c>
      <c r="B54" s="64" t="str">
        <f>IFERROR(VLOOKUP(AF42,技能习得表!B:D,3,0),"")</f>
        <v>恶意追击</v>
      </c>
      <c r="C54" s="64"/>
      <c r="D54" s="66" t="str">
        <f>IFERROR(VLOOKUP(B54,技能全表!D:L,4,0),"")</f>
        <v>恶</v>
      </c>
      <c r="E54" s="67">
        <f>IFERROR(VLOOKUP(B54,技能全表!D:L,6,0),"")</f>
        <v>60</v>
      </c>
      <c r="F54" s="64" t="str">
        <f>IFERROR(VLOOKUP(B54,技能全表!D:L,5,0),"")</f>
        <v>物理</v>
      </c>
      <c r="G54" s="67">
        <f>IFERROR(VLOOKUP(B54,技能全表!D:L,8,0),"")</f>
        <v>10</v>
      </c>
      <c r="H54" s="67">
        <f>IFERROR(VLOOKUP(B54,技能全表!D:L,7,0),"")</f>
        <v>100</v>
      </c>
      <c r="I54" s="67">
        <f>IFERROR(VLOOKUP(B54,技能全表!D:E,2,0),"")</f>
        <v>372</v>
      </c>
      <c r="J54" s="62" t="str">
        <f>IFERROR(VLOOKUP(B54,技能全表!D:L,9,0),"")</f>
        <v>如果此回合内对手已经受到伤害的话，招式威力会变成２倍。</v>
      </c>
      <c r="K54" s="62"/>
      <c r="L54" s="62"/>
      <c r="M54" s="62"/>
      <c r="N54" s="62"/>
      <c r="O54" s="62"/>
      <c r="P54" s="62"/>
      <c r="Q54" s="62"/>
      <c r="R54" s="60"/>
      <c r="AE54" s="1">
        <v>54</v>
      </c>
      <c r="AF54" s="56" t="str">
        <f t="shared" si="0"/>
        <v>397---54</v>
      </c>
    </row>
    <row r="55" spans="1:32">
      <c r="A55" s="64" t="str">
        <f>IFERROR(VLOOKUP(AF43,技能习得表!B:C,2,0),"")</f>
        <v>TM76</v>
      </c>
      <c r="B55" s="64" t="str">
        <f>IFERROR(VLOOKUP(AF43,技能习得表!B:D,3,0),"")</f>
        <v>轮唱</v>
      </c>
      <c r="C55" s="64"/>
      <c r="D55" s="66" t="str">
        <f>IFERROR(VLOOKUP(B55,技能全表!D:L,4,0),"")</f>
        <v>一般</v>
      </c>
      <c r="E55" s="67">
        <f>IFERROR(VLOOKUP(B55,技能全表!D:L,6,0),"")</f>
        <v>60</v>
      </c>
      <c r="F55" s="64" t="str">
        <f>IFERROR(VLOOKUP(B55,技能全表!D:L,5,0),"")</f>
        <v>特殊</v>
      </c>
      <c r="G55" s="67">
        <f>IFERROR(VLOOKUP(B55,技能全表!D:L,8,0),"")</f>
        <v>15</v>
      </c>
      <c r="H55" s="67">
        <f>IFERROR(VLOOKUP(B55,技能全表!D:L,7,0),"")</f>
        <v>100</v>
      </c>
      <c r="I55" s="67">
        <f>IFERROR(VLOOKUP(B55,技能全表!D:E,2,0),"")</f>
        <v>496</v>
      </c>
      <c r="J55" s="62" t="str">
        <f>IFERROR(VLOOKUP(B55,技能全表!D:L,9,0),"")</f>
        <v>用歌声攻击对手。同伴还可以接着使出轮唱招式，威力也会提高。</v>
      </c>
      <c r="K55" s="62"/>
      <c r="L55" s="62"/>
      <c r="M55" s="62"/>
      <c r="N55" s="62"/>
      <c r="O55" s="62"/>
      <c r="P55" s="62"/>
      <c r="Q55" s="62"/>
      <c r="R55" s="60"/>
      <c r="AE55" s="1">
        <v>55</v>
      </c>
      <c r="AF55" s="56" t="str">
        <f t="shared" si="0"/>
        <v>397---55</v>
      </c>
    </row>
    <row r="56" spans="1:32">
      <c r="A56" s="64" t="str">
        <f>IFERROR(VLOOKUP(AF44,技能习得表!B:C,2,0),"")</f>
        <v>TM77</v>
      </c>
      <c r="B56" s="64" t="str">
        <f>IFERROR(VLOOKUP(AF44,技能习得表!B:D,3,0),"")</f>
        <v>祸不单行</v>
      </c>
      <c r="C56" s="64"/>
      <c r="D56" s="66" t="str">
        <f>IFERROR(VLOOKUP(B56,技能全表!D:L,4,0),"")</f>
        <v>幽灵</v>
      </c>
      <c r="E56" s="67">
        <f>IFERROR(VLOOKUP(B56,技能全表!D:L,6,0),"")</f>
        <v>65</v>
      </c>
      <c r="F56" s="64" t="str">
        <f>IFERROR(VLOOKUP(B56,技能全表!D:L,5,0),"")</f>
        <v>特殊</v>
      </c>
      <c r="G56" s="67">
        <f>IFERROR(VLOOKUP(B56,技能全表!D:L,8,0),"")</f>
        <v>10</v>
      </c>
      <c r="H56" s="67">
        <f>IFERROR(VLOOKUP(B56,技能全表!D:L,7,0),"")</f>
        <v>100</v>
      </c>
      <c r="I56" s="67">
        <f>IFERROR(VLOOKUP(B56,技能全表!D:E,2,0),"")</f>
        <v>506</v>
      </c>
      <c r="J56" s="62" t="str">
        <f>IFERROR(VLOOKUP(B56,技能全表!D:L,9,0),"")</f>
        <v>接二连三地进行攻击。对处于异常状态的对手给予较大的伤害。</v>
      </c>
      <c r="K56" s="62"/>
      <c r="L56" s="62"/>
      <c r="M56" s="62"/>
      <c r="N56" s="62"/>
      <c r="O56" s="62"/>
      <c r="P56" s="62"/>
      <c r="Q56" s="62"/>
      <c r="R56" s="60"/>
      <c r="AE56" s="1">
        <v>56</v>
      </c>
      <c r="AF56" s="56" t="str">
        <f t="shared" si="0"/>
        <v>397---56</v>
      </c>
    </row>
    <row r="57" spans="1:32">
      <c r="A57" s="64" t="str">
        <f>IFERROR(VLOOKUP(AF45,技能习得表!B:C,2,0),"")</f>
        <v>TM78</v>
      </c>
      <c r="B57" s="64" t="str">
        <f>IFERROR(VLOOKUP(AF45,技能习得表!B:D,3,0),"")</f>
        <v>杂技</v>
      </c>
      <c r="C57" s="64"/>
      <c r="D57" s="66" t="str">
        <f>IFERROR(VLOOKUP(B57,技能全表!D:L,4,0),"")</f>
        <v>飞行</v>
      </c>
      <c r="E57" s="67">
        <f>IFERROR(VLOOKUP(B57,技能全表!D:L,6,0),"")</f>
        <v>55</v>
      </c>
      <c r="F57" s="64" t="str">
        <f>IFERROR(VLOOKUP(B57,技能全表!D:L,5,0),"")</f>
        <v>物理</v>
      </c>
      <c r="G57" s="67">
        <f>IFERROR(VLOOKUP(B57,技能全表!D:L,8,0),"")</f>
        <v>15</v>
      </c>
      <c r="H57" s="67">
        <f>IFERROR(VLOOKUP(B57,技能全表!D:L,7,0),"")</f>
        <v>100</v>
      </c>
      <c r="I57" s="67">
        <f>IFERROR(VLOOKUP(B57,技能全表!D:E,2,0),"")</f>
        <v>512</v>
      </c>
      <c r="J57" s="62" t="str">
        <f>IFERROR(VLOOKUP(B57,技能全表!D:L,9,0),"")</f>
        <v>轻巧地攻击对手。自己没有携带道具时，会给予较大的伤害。</v>
      </c>
      <c r="K57" s="62"/>
      <c r="L57" s="62"/>
      <c r="M57" s="62"/>
      <c r="N57" s="62"/>
      <c r="O57" s="62"/>
      <c r="P57" s="62"/>
      <c r="Q57" s="62"/>
      <c r="R57" s="60"/>
      <c r="AE57" s="1">
        <v>57</v>
      </c>
      <c r="AF57" s="56" t="str">
        <f t="shared" si="0"/>
        <v>397---57</v>
      </c>
    </row>
    <row r="58" spans="1:32">
      <c r="A58" s="64" t="str">
        <f>IFERROR(VLOOKUP(AF46,技能习得表!B:C,2,0),"")</f>
        <v>TM86</v>
      </c>
      <c r="B58" s="64" t="str">
        <f>IFERROR(VLOOKUP(AF46,技能习得表!B:D,3,0),"")</f>
        <v>潜灵奇袭</v>
      </c>
      <c r="C58" s="64"/>
      <c r="D58" s="66" t="str">
        <f>IFERROR(VLOOKUP(B58,技能全表!D:L,4,0),"")</f>
        <v>幽灵</v>
      </c>
      <c r="E58" s="67">
        <f>IFERROR(VLOOKUP(B58,技能全表!D:L,6,0),"")</f>
        <v>90</v>
      </c>
      <c r="F58" s="64" t="str">
        <f>IFERROR(VLOOKUP(B58,技能全表!D:L,5,0),"")</f>
        <v>物理</v>
      </c>
      <c r="G58" s="67">
        <f>IFERROR(VLOOKUP(B58,技能全表!D:L,8,0),"")</f>
        <v>10</v>
      </c>
      <c r="H58" s="67">
        <f>IFERROR(VLOOKUP(B58,技能全表!D:L,7,0),"")</f>
        <v>100</v>
      </c>
      <c r="I58" s="67">
        <f>IFERROR(VLOOKUP(B58,技能全表!D:E,2,0),"")</f>
        <v>566</v>
      </c>
      <c r="J58" s="62" t="str">
        <f>IFERROR(VLOOKUP(B58,技能全表!D:L,9,0),"")</f>
        <v>第１回合消失在某处，第２回合攻击对手。可以无视守护进行攻击。</v>
      </c>
      <c r="K58" s="62"/>
      <c r="L58" s="62"/>
      <c r="M58" s="62"/>
      <c r="N58" s="62"/>
      <c r="O58" s="62"/>
      <c r="P58" s="62"/>
      <c r="Q58" s="62"/>
      <c r="R58" s="60"/>
      <c r="AE58" s="1">
        <v>58</v>
      </c>
      <c r="AF58" s="56" t="str">
        <f t="shared" si="0"/>
        <v>397---58</v>
      </c>
    </row>
    <row r="59" spans="1:32">
      <c r="A59" s="64" t="str">
        <f>IFERROR(VLOOKUP(AF47,技能习得表!B:C,2,0),"")</f>
        <v>TM99</v>
      </c>
      <c r="B59" s="64" t="str">
        <f>IFERROR(VLOOKUP(AF47,技能习得表!B:D,3,0),"")</f>
        <v>广域破坏</v>
      </c>
      <c r="C59" s="64"/>
      <c r="D59" s="66">
        <f>IFERROR(VLOOKUP(B59,技能全表!D:L,4,0),"")</f>
        <v>0</v>
      </c>
      <c r="E59" s="67">
        <f>IFERROR(VLOOKUP(B59,技能全表!D:L,6,0),"")</f>
        <v>0</v>
      </c>
      <c r="F59" s="64">
        <f>IFERROR(VLOOKUP(B59,技能全表!D:L,5,0),"")</f>
        <v>0</v>
      </c>
      <c r="G59" s="67">
        <f>IFERROR(VLOOKUP(B59,技能全表!D:L,8,0),"")</f>
        <v>0</v>
      </c>
      <c r="H59" s="67">
        <f>IFERROR(VLOOKUP(B59,技能全表!D:L,7,0),"")</f>
        <v>0</v>
      </c>
      <c r="I59" s="67">
        <f>IFERROR(VLOOKUP(B59,技能全表!D:E,2,0),"")</f>
        <v>784</v>
      </c>
      <c r="J59" s="62" t="str">
        <f>IFERROR(VLOOKUP(B59,技能全表!D:L,9,0),"")</f>
        <v>用坚韧的尾巴猛扫对手进行攻击，从而降低对手的攻击。</v>
      </c>
      <c r="K59" s="62"/>
      <c r="L59" s="62"/>
      <c r="M59" s="62"/>
      <c r="N59" s="62"/>
      <c r="O59" s="62"/>
      <c r="P59" s="62"/>
      <c r="Q59" s="62"/>
      <c r="R59" s="60"/>
      <c r="AE59" s="1">
        <v>59</v>
      </c>
      <c r="AF59" s="56" t="str">
        <f t="shared" si="0"/>
        <v>397---59</v>
      </c>
    </row>
    <row r="60" spans="1:32">
      <c r="A60" s="64" t="str">
        <f>IFERROR(VLOOKUP(AF48,技能习得表!B:C,2,0),"")</f>
        <v>TR01</v>
      </c>
      <c r="B60" s="64" t="str">
        <f>IFERROR(VLOOKUP(AF48,技能习得表!B:D,3,0),"")</f>
        <v>泰山压顶</v>
      </c>
      <c r="C60" s="64"/>
      <c r="D60" s="66" t="str">
        <f>IFERROR(VLOOKUP(B60,技能全表!D:L,4,0),"")</f>
        <v>一般</v>
      </c>
      <c r="E60" s="67">
        <f>IFERROR(VLOOKUP(B60,技能全表!D:L,6,0),"")</f>
        <v>85</v>
      </c>
      <c r="F60" s="64" t="str">
        <f>IFERROR(VLOOKUP(B60,技能全表!D:L,5,0),"")</f>
        <v>物理</v>
      </c>
      <c r="G60" s="67">
        <f>IFERROR(VLOOKUP(B60,技能全表!D:L,8,0),"")</f>
        <v>15</v>
      </c>
      <c r="H60" s="67">
        <f>IFERROR(VLOOKUP(B60,技能全表!D:L,7,0),"")</f>
        <v>100</v>
      </c>
      <c r="I60" s="67">
        <f>IFERROR(VLOOKUP(B60,技能全表!D:E,2,0),"")</f>
        <v>34</v>
      </c>
      <c r="J60" s="62" t="str">
        <f>IFERROR(VLOOKUP(B60,技能全表!D:L,9,0),"")</f>
        <v>用整个身体压住对手进行攻击。有时会让对手陷入麻痹状态。</v>
      </c>
      <c r="K60" s="62"/>
      <c r="L60" s="62"/>
      <c r="M60" s="62"/>
      <c r="N60" s="62"/>
      <c r="O60" s="62"/>
      <c r="P60" s="62"/>
      <c r="Q60" s="62"/>
      <c r="R60" s="60"/>
      <c r="AE60" s="1">
        <v>60</v>
      </c>
      <c r="AF60" s="56" t="str">
        <f t="shared" si="0"/>
        <v>397---60</v>
      </c>
    </row>
    <row r="61" spans="1:32">
      <c r="A61" s="64" t="str">
        <f>IFERROR(VLOOKUP(AF49,技能习得表!B:C,2,0),"")</f>
        <v>TR02</v>
      </c>
      <c r="B61" s="64" t="str">
        <f>IFERROR(VLOOKUP(AF49,技能习得表!B:D,3,0),"")</f>
        <v>喷射火焰</v>
      </c>
      <c r="C61" s="64"/>
      <c r="D61" s="66" t="str">
        <f>IFERROR(VLOOKUP(B61,技能全表!D:L,4,0),"")</f>
        <v>火</v>
      </c>
      <c r="E61" s="67">
        <f>IFERROR(VLOOKUP(B61,技能全表!D:L,6,0),"")</f>
        <v>90</v>
      </c>
      <c r="F61" s="64" t="str">
        <f>IFERROR(VLOOKUP(B61,技能全表!D:L,5,0),"")</f>
        <v>特殊</v>
      </c>
      <c r="G61" s="67">
        <f>IFERROR(VLOOKUP(B61,技能全表!D:L,8,0),"")</f>
        <v>15</v>
      </c>
      <c r="H61" s="67">
        <f>IFERROR(VLOOKUP(B61,技能全表!D:L,7,0),"")</f>
        <v>100</v>
      </c>
      <c r="I61" s="67">
        <f>IFERROR(VLOOKUP(B61,技能全表!D:E,2,0),"")</f>
        <v>53</v>
      </c>
      <c r="J61" s="62" t="str">
        <f>IFERROR(VLOOKUP(B61,技能全表!D:L,9,0),"")</f>
        <v>向对手发射烈焰进行攻击。有时会让对手陷入灼伤状态。</v>
      </c>
      <c r="K61" s="62"/>
      <c r="L61" s="62"/>
      <c r="M61" s="62"/>
      <c r="N61" s="62"/>
      <c r="O61" s="62"/>
      <c r="P61" s="62"/>
      <c r="Q61" s="62"/>
      <c r="R61" s="60"/>
      <c r="AE61" s="1">
        <v>61</v>
      </c>
      <c r="AF61" s="56" t="str">
        <f t="shared" si="0"/>
        <v>397---61</v>
      </c>
    </row>
    <row r="62" spans="1:32">
      <c r="A62" s="64" t="str">
        <f>IFERROR(VLOOKUP(AF50,技能习得表!B:C,2,0),"")</f>
        <v>TR03</v>
      </c>
      <c r="B62" s="64" t="str">
        <f>IFERROR(VLOOKUP(AF50,技能习得表!B:D,3,0),"")</f>
        <v>水炮</v>
      </c>
      <c r="C62" s="64"/>
      <c r="D62" s="66" t="str">
        <f>IFERROR(VLOOKUP(B62,技能全表!D:L,4,0),"")</f>
        <v>水</v>
      </c>
      <c r="E62" s="67">
        <f>IFERROR(VLOOKUP(B62,技能全表!D:L,6,0),"")</f>
        <v>110</v>
      </c>
      <c r="F62" s="64" t="str">
        <f>IFERROR(VLOOKUP(B62,技能全表!D:L,5,0),"")</f>
        <v>特殊</v>
      </c>
      <c r="G62" s="67">
        <f>IFERROR(VLOOKUP(B62,技能全表!D:L,8,0),"")</f>
        <v>5</v>
      </c>
      <c r="H62" s="67">
        <f>IFERROR(VLOOKUP(B62,技能全表!D:L,7,0),"")</f>
        <v>80</v>
      </c>
      <c r="I62" s="67">
        <f>IFERROR(VLOOKUP(B62,技能全表!D:E,2,0),"")</f>
        <v>56</v>
      </c>
      <c r="J62" s="62" t="str">
        <f>IFERROR(VLOOKUP(B62,技能全表!D:L,9,0),"")</f>
        <v>向对手猛烈地喷射大量水流进行攻击。</v>
      </c>
      <c r="K62" s="62"/>
      <c r="L62" s="62"/>
      <c r="M62" s="62"/>
      <c r="N62" s="62"/>
      <c r="O62" s="62"/>
      <c r="P62" s="62"/>
      <c r="Q62" s="62"/>
      <c r="R62" s="60"/>
      <c r="AE62" s="1">
        <v>62</v>
      </c>
      <c r="AF62" s="56" t="str">
        <f t="shared" si="0"/>
        <v>397---62</v>
      </c>
    </row>
    <row r="63" spans="1:32">
      <c r="A63" s="64" t="str">
        <f>IFERROR(VLOOKUP(AF51,技能习得表!B:C,2,0),"")</f>
        <v>TR04</v>
      </c>
      <c r="B63" s="64" t="str">
        <f>IFERROR(VLOOKUP(AF51,技能习得表!B:D,3,0),"")</f>
        <v>冲浪</v>
      </c>
      <c r="C63" s="64"/>
      <c r="D63" s="66" t="str">
        <f>IFERROR(VLOOKUP(B63,技能全表!D:L,4,0),"")</f>
        <v>水</v>
      </c>
      <c r="E63" s="67">
        <f>IFERROR(VLOOKUP(B63,技能全表!D:L,6,0),"")</f>
        <v>90</v>
      </c>
      <c r="F63" s="64" t="str">
        <f>IFERROR(VLOOKUP(B63,技能全表!D:L,5,0),"")</f>
        <v>特殊</v>
      </c>
      <c r="G63" s="67">
        <f>IFERROR(VLOOKUP(B63,技能全表!D:L,8,0),"")</f>
        <v>15</v>
      </c>
      <c r="H63" s="67">
        <f>IFERROR(VLOOKUP(B63,技能全表!D:L,7,0),"")</f>
        <v>100</v>
      </c>
      <c r="I63" s="67">
        <f>IFERROR(VLOOKUP(B63,技能全表!D:E,2,0),"")</f>
        <v>57</v>
      </c>
      <c r="J63" s="62" t="str">
        <f>IFERROR(VLOOKUP(B63,技能全表!D:L,9,0),"")</f>
        <v>利用大浪攻击自己周围所有的宝可梦。</v>
      </c>
      <c r="K63" s="62"/>
      <c r="L63" s="62"/>
      <c r="M63" s="62"/>
      <c r="N63" s="62"/>
      <c r="O63" s="62"/>
      <c r="P63" s="62"/>
      <c r="Q63" s="62"/>
      <c r="R63" s="60"/>
      <c r="AE63" s="1">
        <v>63</v>
      </c>
      <c r="AF63" s="56" t="str">
        <f t="shared" si="0"/>
        <v>397---63</v>
      </c>
    </row>
    <row r="64" spans="1:32">
      <c r="A64" s="64" t="str">
        <f>IFERROR(VLOOKUP(AF52,技能习得表!B:C,2,0),"")</f>
        <v>TR08</v>
      </c>
      <c r="B64" s="64" t="str">
        <f>IFERROR(VLOOKUP(AF52,技能习得表!B:D,3,0),"")</f>
        <v>十万伏特</v>
      </c>
      <c r="C64" s="64"/>
      <c r="D64" s="66" t="str">
        <f>IFERROR(VLOOKUP(B64,技能全表!D:L,4,0),"")</f>
        <v>电</v>
      </c>
      <c r="E64" s="67">
        <f>IFERROR(VLOOKUP(B64,技能全表!D:L,6,0),"")</f>
        <v>90</v>
      </c>
      <c r="F64" s="64" t="str">
        <f>IFERROR(VLOOKUP(B64,技能全表!D:L,5,0),"")</f>
        <v>特殊</v>
      </c>
      <c r="G64" s="67">
        <f>IFERROR(VLOOKUP(B64,技能全表!D:L,8,0),"")</f>
        <v>15</v>
      </c>
      <c r="H64" s="67">
        <f>IFERROR(VLOOKUP(B64,技能全表!D:L,7,0),"")</f>
        <v>100</v>
      </c>
      <c r="I64" s="67">
        <f>IFERROR(VLOOKUP(B64,技能全表!D:E,2,0),"")</f>
        <v>85</v>
      </c>
      <c r="J64" s="62" t="str">
        <f>IFERROR(VLOOKUP(B64,技能全表!D:L,9,0),"")</f>
        <v>向对手发出强力电击进行攻击。有时会让对手陷入麻痹状态。</v>
      </c>
      <c r="K64" s="62"/>
      <c r="L64" s="62"/>
      <c r="M64" s="62"/>
      <c r="N64" s="62"/>
      <c r="O64" s="62"/>
      <c r="P64" s="62"/>
      <c r="Q64" s="62"/>
      <c r="R64" s="60"/>
      <c r="AE64" s="1">
        <v>64</v>
      </c>
      <c r="AF64" s="56" t="str">
        <f t="shared" si="0"/>
        <v>397---64</v>
      </c>
    </row>
    <row r="65" spans="1:32">
      <c r="A65" s="64" t="str">
        <f>IFERROR(VLOOKUP(AF53,技能习得表!B:C,2,0),"")</f>
        <v>TR09</v>
      </c>
      <c r="B65" s="64" t="str">
        <f>IFERROR(VLOOKUP(AF53,技能习得表!B:D,3,0),"")</f>
        <v>打雷</v>
      </c>
      <c r="C65" s="64"/>
      <c r="D65" s="66" t="str">
        <f>IFERROR(VLOOKUP(B65,技能全表!D:L,4,0),"")</f>
        <v>电</v>
      </c>
      <c r="E65" s="67">
        <f>IFERROR(VLOOKUP(B65,技能全表!D:L,6,0),"")</f>
        <v>110</v>
      </c>
      <c r="F65" s="64" t="str">
        <f>IFERROR(VLOOKUP(B65,技能全表!D:L,5,0),"")</f>
        <v>特殊</v>
      </c>
      <c r="G65" s="67">
        <f>IFERROR(VLOOKUP(B65,技能全表!D:L,8,0),"")</f>
        <v>10</v>
      </c>
      <c r="H65" s="67">
        <f>IFERROR(VLOOKUP(B65,技能全表!D:L,7,0),"")</f>
        <v>70</v>
      </c>
      <c r="I65" s="67">
        <f>IFERROR(VLOOKUP(B65,技能全表!D:E,2,0),"")</f>
        <v>87</v>
      </c>
      <c r="J65" s="62" t="str">
        <f>IFERROR(VLOOKUP(B65,技能全表!D:L,9,0),"")</f>
        <v>向对手劈下暴雷进行攻击。有时会让对手陷入麻痹状态。</v>
      </c>
      <c r="K65" s="62"/>
      <c r="L65" s="62"/>
      <c r="M65" s="62"/>
      <c r="N65" s="62"/>
      <c r="O65" s="62"/>
      <c r="P65" s="62"/>
      <c r="Q65" s="62"/>
      <c r="R65" s="60"/>
      <c r="AE65" s="1">
        <v>65</v>
      </c>
      <c r="AF65" s="56" t="str">
        <f t="shared" si="0"/>
        <v>397---65</v>
      </c>
    </row>
    <row r="66" spans="1:32">
      <c r="A66" s="64" t="str">
        <f>IFERROR(VLOOKUP(AF54,技能习得表!B:C,2,0),"")</f>
        <v>TR12</v>
      </c>
      <c r="B66" s="64" t="str">
        <f>IFERROR(VLOOKUP(AF54,技能习得表!B:D,3,0),"")</f>
        <v>高速移动</v>
      </c>
      <c r="C66" s="64"/>
      <c r="D66" s="66" t="str">
        <f>IFERROR(VLOOKUP(B66,技能全表!D:L,4,0),"")</f>
        <v>超能力</v>
      </c>
      <c r="E66" s="67" t="str">
        <f>IFERROR(VLOOKUP(B66,技能全表!D:L,6,0),"")</f>
        <v>--</v>
      </c>
      <c r="F66" s="64" t="str">
        <f>IFERROR(VLOOKUP(B66,技能全表!D:L,5,0),"")</f>
        <v>变化</v>
      </c>
      <c r="G66" s="67">
        <f>IFERROR(VLOOKUP(B66,技能全表!D:L,8,0),"")</f>
        <v>30</v>
      </c>
      <c r="H66" s="67" t="str">
        <f>IFERROR(VLOOKUP(B66,技能全表!D:L,7,0),"")</f>
        <v>--</v>
      </c>
      <c r="I66" s="67">
        <f>IFERROR(VLOOKUP(B66,技能全表!D:E,2,0),"")</f>
        <v>97</v>
      </c>
      <c r="J66" s="62" t="str">
        <f>IFERROR(VLOOKUP(B66,技能全表!D:L,9,0),"")</f>
        <v>让身体放松变得轻盈，以便高速移动。大幅提高自己的速度。</v>
      </c>
      <c r="K66" s="62"/>
      <c r="L66" s="62"/>
      <c r="M66" s="62"/>
      <c r="N66" s="62"/>
      <c r="O66" s="62"/>
      <c r="P66" s="62"/>
      <c r="Q66" s="62"/>
      <c r="R66" s="60"/>
      <c r="AE66" s="1">
        <v>66</v>
      </c>
      <c r="AF66" s="56" t="str">
        <f t="shared" ref="AF66:AF120" si="1">$AD$7&amp;"---"&amp;AE66</f>
        <v>397---66</v>
      </c>
    </row>
    <row r="67" spans="1:32">
      <c r="A67" s="64" t="str">
        <f>IFERROR(VLOOKUP(AF55,技能习得表!B:C,2,0),"")</f>
        <v>TR15</v>
      </c>
      <c r="B67" s="64" t="str">
        <f>IFERROR(VLOOKUP(AF55,技能习得表!B:D,3,0),"")</f>
        <v>大字爆炎</v>
      </c>
      <c r="C67" s="64"/>
      <c r="D67" s="66" t="str">
        <f>IFERROR(VLOOKUP(B67,技能全表!D:L,4,0),"")</f>
        <v>火</v>
      </c>
      <c r="E67" s="67">
        <f>IFERROR(VLOOKUP(B67,技能全表!D:L,6,0),"")</f>
        <v>110</v>
      </c>
      <c r="F67" s="64" t="str">
        <f>IFERROR(VLOOKUP(B67,技能全表!D:L,5,0),"")</f>
        <v>特殊</v>
      </c>
      <c r="G67" s="67">
        <f>IFERROR(VLOOKUP(B67,技能全表!D:L,8,0),"")</f>
        <v>5</v>
      </c>
      <c r="H67" s="67">
        <f>IFERROR(VLOOKUP(B67,技能全表!D:L,7,0),"")</f>
        <v>85</v>
      </c>
      <c r="I67" s="67">
        <f>IFERROR(VLOOKUP(B67,技能全表!D:E,2,0),"")</f>
        <v>126</v>
      </c>
      <c r="J67" s="62" t="str">
        <f>IFERROR(VLOOKUP(B67,技能全表!D:L,9,0),"")</f>
        <v>用大字形状的火焰烧尽对手。有时会让对手陷入灼伤状态。</v>
      </c>
      <c r="K67" s="62"/>
      <c r="L67" s="62"/>
      <c r="M67" s="62"/>
      <c r="N67" s="62"/>
      <c r="O67" s="62"/>
      <c r="P67" s="62"/>
      <c r="Q67" s="62"/>
      <c r="R67" s="60"/>
      <c r="AE67" s="1">
        <v>67</v>
      </c>
      <c r="AF67" s="56" t="str">
        <f t="shared" si="1"/>
        <v>397---67</v>
      </c>
    </row>
    <row r="68" spans="1:32">
      <c r="A68" s="64" t="str">
        <f>IFERROR(VLOOKUP(AF56,技能习得表!B:C,2,0),"")</f>
        <v>TR19</v>
      </c>
      <c r="B68" s="64" t="str">
        <f>IFERROR(VLOOKUP(AF56,技能习得表!B:D,3,0),"")</f>
        <v>三重攻击</v>
      </c>
      <c r="C68" s="64"/>
      <c r="D68" s="66" t="str">
        <f>IFERROR(VLOOKUP(B68,技能全表!D:L,4,0),"")</f>
        <v>一般</v>
      </c>
      <c r="E68" s="67">
        <f>IFERROR(VLOOKUP(B68,技能全表!D:L,6,0),"")</f>
        <v>80</v>
      </c>
      <c r="F68" s="64" t="str">
        <f>IFERROR(VLOOKUP(B68,技能全表!D:L,5,0),"")</f>
        <v>特殊</v>
      </c>
      <c r="G68" s="67">
        <f>IFERROR(VLOOKUP(B68,技能全表!D:L,8,0),"")</f>
        <v>10</v>
      </c>
      <c r="H68" s="67">
        <f>IFERROR(VLOOKUP(B68,技能全表!D:L,7,0),"")</f>
        <v>100</v>
      </c>
      <c r="I68" s="67">
        <f>IFERROR(VLOOKUP(B68,技能全表!D:E,2,0),"")</f>
        <v>161</v>
      </c>
      <c r="J68" s="62" t="str">
        <f>IFERROR(VLOOKUP(B68,技能全表!D:L,9,0),"")</f>
        <v>用３种光线进行攻击。有时会让对手陷入麻痹、灼伤或冰冻的状态。</v>
      </c>
      <c r="K68" s="62"/>
      <c r="L68" s="62"/>
      <c r="M68" s="62"/>
      <c r="N68" s="62"/>
      <c r="O68" s="62"/>
      <c r="P68" s="62"/>
      <c r="Q68" s="62"/>
      <c r="R68" s="60"/>
      <c r="AE68" s="1">
        <v>68</v>
      </c>
      <c r="AF68" s="56" t="str">
        <f t="shared" si="1"/>
        <v>397---68</v>
      </c>
    </row>
    <row r="69" spans="1:32">
      <c r="A69" s="64" t="str">
        <f>IFERROR(VLOOKUP(AF57,技能习得表!B:C,2,0),"")</f>
        <v>TR20</v>
      </c>
      <c r="B69" s="64" t="str">
        <f>IFERROR(VLOOKUP(AF57,技能习得表!B:D,3,0),"")</f>
        <v>替身</v>
      </c>
      <c r="C69" s="64"/>
      <c r="D69" s="66" t="str">
        <f>IFERROR(VLOOKUP(B69,技能全表!D:L,4,0),"")</f>
        <v>一般</v>
      </c>
      <c r="E69" s="67" t="str">
        <f>IFERROR(VLOOKUP(B69,技能全表!D:L,6,0),"")</f>
        <v>--</v>
      </c>
      <c r="F69" s="64" t="str">
        <f>IFERROR(VLOOKUP(B69,技能全表!D:L,5,0),"")</f>
        <v>变化</v>
      </c>
      <c r="G69" s="67">
        <f>IFERROR(VLOOKUP(B69,技能全表!D:L,8,0),"")</f>
        <v>10</v>
      </c>
      <c r="H69" s="67" t="str">
        <f>IFERROR(VLOOKUP(B69,技能全表!D:L,7,0),"")</f>
        <v>--</v>
      </c>
      <c r="I69" s="67">
        <f>IFERROR(VLOOKUP(B69,技能全表!D:E,2,0),"")</f>
        <v>164</v>
      </c>
      <c r="J69" s="62" t="str">
        <f>IFERROR(VLOOKUP(B69,技能全表!D:L,9,0),"")</f>
        <v>削减少许自己的ＨＰ，制造分身。分身将成为自己的替身。</v>
      </c>
      <c r="K69" s="62"/>
      <c r="L69" s="62"/>
      <c r="M69" s="62"/>
      <c r="N69" s="62"/>
      <c r="O69" s="62"/>
      <c r="P69" s="62"/>
      <c r="Q69" s="62"/>
      <c r="R69" s="60"/>
      <c r="AE69" s="1">
        <v>69</v>
      </c>
      <c r="AF69" s="56" t="str">
        <f t="shared" si="1"/>
        <v>397---69</v>
      </c>
    </row>
    <row r="70" spans="1:32">
      <c r="A70" s="64" t="str">
        <f>IFERROR(VLOOKUP(AF58,技能习得表!B:C,2,0),"")</f>
        <v>TR24</v>
      </c>
      <c r="B70" s="64" t="str">
        <f>IFERROR(VLOOKUP(AF58,技能习得表!B:D,3,0),"")</f>
        <v>逆鳞</v>
      </c>
      <c r="C70" s="64"/>
      <c r="D70" s="66" t="str">
        <f>IFERROR(VLOOKUP(B70,技能全表!D:L,4,0),"")</f>
        <v>龙</v>
      </c>
      <c r="E70" s="67">
        <f>IFERROR(VLOOKUP(B70,技能全表!D:L,6,0),"")</f>
        <v>120</v>
      </c>
      <c r="F70" s="64" t="str">
        <f>IFERROR(VLOOKUP(B70,技能全表!D:L,5,0),"")</f>
        <v>物理</v>
      </c>
      <c r="G70" s="67">
        <f>IFERROR(VLOOKUP(B70,技能全表!D:L,8,0),"")</f>
        <v>10</v>
      </c>
      <c r="H70" s="67">
        <f>IFERROR(VLOOKUP(B70,技能全表!D:L,7,0),"")</f>
        <v>100</v>
      </c>
      <c r="I70" s="67">
        <f>IFERROR(VLOOKUP(B70,技能全表!D:E,2,0),"")</f>
        <v>200</v>
      </c>
      <c r="J70" s="62" t="str">
        <f>IFERROR(VLOOKUP(B70,技能全表!D:L,9,0),"")</f>
        <v>在２～３回合内，乱打一气地进行攻击。大闹一番后自己会陷入混乱。</v>
      </c>
      <c r="K70" s="62"/>
      <c r="L70" s="62"/>
      <c r="M70" s="62"/>
      <c r="N70" s="62"/>
      <c r="O70" s="62"/>
      <c r="P70" s="62"/>
      <c r="Q70" s="62"/>
      <c r="R70" s="60"/>
      <c r="AE70" s="1">
        <v>70</v>
      </c>
      <c r="AF70" s="56" t="str">
        <f t="shared" si="1"/>
        <v>397---70</v>
      </c>
    </row>
    <row r="71" spans="1:32">
      <c r="A71" s="64" t="str">
        <f>IFERROR(VLOOKUP(AF59,技能习得表!B:C,2,0),"")</f>
        <v>TR26</v>
      </c>
      <c r="B71" s="64" t="str">
        <f>IFERROR(VLOOKUP(AF59,技能习得表!B:D,3,0),"")</f>
        <v>挺住</v>
      </c>
      <c r="C71" s="64"/>
      <c r="D71" s="66" t="str">
        <f>IFERROR(VLOOKUP(B71,技能全表!D:L,4,0),"")</f>
        <v>一般</v>
      </c>
      <c r="E71" s="67" t="str">
        <f>IFERROR(VLOOKUP(B71,技能全表!D:L,6,0),"")</f>
        <v>--</v>
      </c>
      <c r="F71" s="64" t="str">
        <f>IFERROR(VLOOKUP(B71,技能全表!D:L,5,0),"")</f>
        <v>变化</v>
      </c>
      <c r="G71" s="67">
        <f>IFERROR(VLOOKUP(B71,技能全表!D:L,8,0),"")</f>
        <v>10</v>
      </c>
      <c r="H71" s="67" t="str">
        <f>IFERROR(VLOOKUP(B71,技能全表!D:L,7,0),"")</f>
        <v>--</v>
      </c>
      <c r="I71" s="67">
        <f>IFERROR(VLOOKUP(B71,技能全表!D:E,2,0),"")</f>
        <v>203</v>
      </c>
      <c r="J71" s="62" t="str">
        <f>IFERROR(VLOOKUP(B71,技能全表!D:L,9,0),"")</f>
        <v>即使受到攻击，也至少会留下１ＨＰ。连续使出则容易失败。</v>
      </c>
      <c r="K71" s="62"/>
      <c r="L71" s="62"/>
      <c r="M71" s="62"/>
      <c r="N71" s="62"/>
      <c r="O71" s="62"/>
      <c r="P71" s="62"/>
      <c r="Q71" s="62"/>
      <c r="R71" s="60"/>
      <c r="AE71" s="1">
        <v>71</v>
      </c>
      <c r="AF71" s="56" t="str">
        <f t="shared" si="1"/>
        <v>397---71</v>
      </c>
    </row>
    <row r="72" spans="1:32">
      <c r="A72" s="64" t="str">
        <f>IFERROR(VLOOKUP(AF60,技能习得表!B:C,2,0),"")</f>
        <v>TR27</v>
      </c>
      <c r="B72" s="64" t="str">
        <f>IFERROR(VLOOKUP(AF60,技能习得表!B:D,3,0),"")</f>
        <v>梦话</v>
      </c>
      <c r="C72" s="64"/>
      <c r="D72" s="66" t="str">
        <f>IFERROR(VLOOKUP(B72,技能全表!D:L,4,0),"")</f>
        <v>一般</v>
      </c>
      <c r="E72" s="67" t="str">
        <f>IFERROR(VLOOKUP(B72,技能全表!D:L,6,0),"")</f>
        <v>--</v>
      </c>
      <c r="F72" s="64" t="str">
        <f>IFERROR(VLOOKUP(B72,技能全表!D:L,5,0),"")</f>
        <v>变化</v>
      </c>
      <c r="G72" s="67">
        <f>IFERROR(VLOOKUP(B72,技能全表!D:L,8,0),"")</f>
        <v>10</v>
      </c>
      <c r="H72" s="67" t="str">
        <f>IFERROR(VLOOKUP(B72,技能全表!D:L,7,0),"")</f>
        <v>--</v>
      </c>
      <c r="I72" s="67">
        <f>IFERROR(VLOOKUP(B72,技能全表!D:E,2,0),"")</f>
        <v>214</v>
      </c>
      <c r="J72" s="62" t="str">
        <f>IFERROR(VLOOKUP(B72,技能全表!D:L,9,0),"")</f>
        <v>从自己已学会的招式中任意使出１个。只能在自己睡觉时使用。</v>
      </c>
      <c r="K72" s="62"/>
      <c r="L72" s="62"/>
      <c r="M72" s="62"/>
      <c r="N72" s="62"/>
      <c r="O72" s="62"/>
      <c r="P72" s="62"/>
      <c r="Q72" s="62"/>
      <c r="R72" s="60"/>
      <c r="AE72" s="1">
        <v>72</v>
      </c>
      <c r="AF72" s="56" t="str">
        <f t="shared" si="1"/>
        <v>397---72</v>
      </c>
    </row>
    <row r="73" spans="1:32">
      <c r="A73" s="64" t="str">
        <f>IFERROR(VLOOKUP(AF61,技能习得表!B:C,2,0),"")</f>
        <v>TR29</v>
      </c>
      <c r="B73" s="64" t="str">
        <f>IFERROR(VLOOKUP(AF61,技能习得表!B:D,3,0),"")</f>
        <v>接棒</v>
      </c>
      <c r="C73" s="64"/>
      <c r="D73" s="66" t="str">
        <f>IFERROR(VLOOKUP(B73,技能全表!D:L,4,0),"")</f>
        <v>一般</v>
      </c>
      <c r="E73" s="67" t="str">
        <f>IFERROR(VLOOKUP(B73,技能全表!D:L,6,0),"")</f>
        <v>--</v>
      </c>
      <c r="F73" s="64" t="str">
        <f>IFERROR(VLOOKUP(B73,技能全表!D:L,5,0),"")</f>
        <v>变化</v>
      </c>
      <c r="G73" s="67">
        <f>IFERROR(VLOOKUP(B73,技能全表!D:L,8,0),"")</f>
        <v>40</v>
      </c>
      <c r="H73" s="67" t="str">
        <f>IFERROR(VLOOKUP(B73,技能全表!D:L,7,0),"")</f>
        <v>--</v>
      </c>
      <c r="I73" s="67">
        <f>IFERROR(VLOOKUP(B73,技能全表!D:E,2,0),"")</f>
        <v>226</v>
      </c>
      <c r="J73" s="62" t="str">
        <f>IFERROR(VLOOKUP(B73,技能全表!D:L,9,0),"")</f>
        <v>和后备宝可梦进行替换。换上的宝可梦能直接继承其能力的变化。</v>
      </c>
      <c r="K73" s="62"/>
      <c r="L73" s="62"/>
      <c r="M73" s="62"/>
      <c r="N73" s="62"/>
      <c r="O73" s="62"/>
      <c r="P73" s="62"/>
      <c r="Q73" s="62"/>
      <c r="R73" s="60"/>
      <c r="AE73" s="1">
        <v>73</v>
      </c>
      <c r="AF73" s="56" t="str">
        <f t="shared" si="1"/>
        <v>397---73</v>
      </c>
    </row>
    <row r="74" spans="1:32">
      <c r="A74" s="64" t="str">
        <f>IFERROR(VLOOKUP(AF62,技能习得表!B:C,2,0),"")</f>
        <v>TR33</v>
      </c>
      <c r="B74" s="64" t="str">
        <f>IFERROR(VLOOKUP(AF62,技能习得表!B:D,3,0),"")</f>
        <v>暗影球</v>
      </c>
      <c r="C74" s="64"/>
      <c r="D74" s="66" t="str">
        <f>IFERROR(VLOOKUP(B74,技能全表!D:L,4,0),"")</f>
        <v>幽灵</v>
      </c>
      <c r="E74" s="67">
        <f>IFERROR(VLOOKUP(B74,技能全表!D:L,6,0),"")</f>
        <v>80</v>
      </c>
      <c r="F74" s="64" t="str">
        <f>IFERROR(VLOOKUP(B74,技能全表!D:L,5,0),"")</f>
        <v>特殊</v>
      </c>
      <c r="G74" s="67">
        <f>IFERROR(VLOOKUP(B74,技能全表!D:L,8,0),"")</f>
        <v>15</v>
      </c>
      <c r="H74" s="67">
        <f>IFERROR(VLOOKUP(B74,技能全表!D:L,7,0),"")</f>
        <v>100</v>
      </c>
      <c r="I74" s="67">
        <f>IFERROR(VLOOKUP(B74,技能全表!D:E,2,0),"")</f>
        <v>247</v>
      </c>
      <c r="J74" s="62" t="str">
        <f>IFERROR(VLOOKUP(B74,技能全表!D:L,9,0),"")</f>
        <v>投掷一团黑影进行攻击。有时会降低对手的特防。</v>
      </c>
      <c r="K74" s="62"/>
      <c r="L74" s="62"/>
      <c r="M74" s="62"/>
      <c r="N74" s="62"/>
      <c r="O74" s="62"/>
      <c r="P74" s="62"/>
      <c r="Q74" s="62"/>
      <c r="R74" s="60"/>
      <c r="AE74" s="1">
        <v>74</v>
      </c>
      <c r="AF74" s="56" t="str">
        <f t="shared" si="1"/>
        <v>397---74</v>
      </c>
    </row>
    <row r="75" spans="1:32">
      <c r="A75" s="64" t="str">
        <f>IFERROR(VLOOKUP(AF63,技能习得表!B:C,2,0),"")</f>
        <v>TR47</v>
      </c>
      <c r="B75" s="64" t="str">
        <f>IFERROR(VLOOKUP(AF63,技能习得表!B:D,3,0),"")</f>
        <v>龙爪</v>
      </c>
      <c r="C75" s="64"/>
      <c r="D75" s="66" t="str">
        <f>IFERROR(VLOOKUP(B75,技能全表!D:L,4,0),"")</f>
        <v>龙</v>
      </c>
      <c r="E75" s="67">
        <f>IFERROR(VLOOKUP(B75,技能全表!D:L,6,0),"")</f>
        <v>80</v>
      </c>
      <c r="F75" s="64" t="str">
        <f>IFERROR(VLOOKUP(B75,技能全表!D:L,5,0),"")</f>
        <v>物理</v>
      </c>
      <c r="G75" s="67">
        <f>IFERROR(VLOOKUP(B75,技能全表!D:L,8,0),"")</f>
        <v>15</v>
      </c>
      <c r="H75" s="67">
        <f>IFERROR(VLOOKUP(B75,技能全表!D:L,7,0),"")</f>
        <v>100</v>
      </c>
      <c r="I75" s="67">
        <f>IFERROR(VLOOKUP(B75,技能全表!D:E,2,0),"")</f>
        <v>337</v>
      </c>
      <c r="J75" s="62" t="str">
        <f>IFERROR(VLOOKUP(B75,技能全表!D:L,9,0),"")</f>
        <v>用尖锐的巨爪劈开对手进行攻击。</v>
      </c>
      <c r="K75" s="62"/>
      <c r="L75" s="62"/>
      <c r="M75" s="62"/>
      <c r="N75" s="62"/>
      <c r="O75" s="62"/>
      <c r="P75" s="62"/>
      <c r="Q75" s="62"/>
      <c r="R75" s="60"/>
      <c r="AE75" s="1">
        <v>75</v>
      </c>
      <c r="AF75" s="56" t="str">
        <f t="shared" si="1"/>
        <v>397---75</v>
      </c>
    </row>
    <row r="76" spans="1:32">
      <c r="A76" s="64" t="str">
        <f>IFERROR(VLOOKUP(AF64,技能习得表!B:C,2,0),"")</f>
        <v>TR51</v>
      </c>
      <c r="B76" s="64" t="str">
        <f>IFERROR(VLOOKUP(AF64,技能习得表!B:D,3,0),"")</f>
        <v>龙之舞</v>
      </c>
      <c r="C76" s="64"/>
      <c r="D76" s="66" t="str">
        <f>IFERROR(VLOOKUP(B76,技能全表!D:L,4,0),"")</f>
        <v>龙</v>
      </c>
      <c r="E76" s="67" t="str">
        <f>IFERROR(VLOOKUP(B76,技能全表!D:L,6,0),"")</f>
        <v>--</v>
      </c>
      <c r="F76" s="64" t="str">
        <f>IFERROR(VLOOKUP(B76,技能全表!D:L,5,0),"")</f>
        <v>变化</v>
      </c>
      <c r="G76" s="67">
        <f>IFERROR(VLOOKUP(B76,技能全表!D:L,8,0),"")</f>
        <v>20</v>
      </c>
      <c r="H76" s="67" t="str">
        <f>IFERROR(VLOOKUP(B76,技能全表!D:L,7,0),"")</f>
        <v>--</v>
      </c>
      <c r="I76" s="67">
        <f>IFERROR(VLOOKUP(B76,技能全表!D:E,2,0),"")</f>
        <v>349</v>
      </c>
      <c r="J76" s="62" t="str">
        <f>IFERROR(VLOOKUP(B76,技能全表!D:L,9,0),"")</f>
        <v>激烈地跳起神秘且强有力的舞蹈。从而提高自己的攻击和速度。</v>
      </c>
      <c r="K76" s="62"/>
      <c r="L76" s="62"/>
      <c r="M76" s="62"/>
      <c r="N76" s="62"/>
      <c r="O76" s="62"/>
      <c r="P76" s="62"/>
      <c r="Q76" s="62"/>
      <c r="R76" s="60"/>
      <c r="AE76" s="1">
        <v>76</v>
      </c>
      <c r="AF76" s="56" t="str">
        <f t="shared" si="1"/>
        <v>397---76</v>
      </c>
    </row>
    <row r="77" spans="1:32">
      <c r="A77" s="64" t="str">
        <f>IFERROR(VLOOKUP(AF65,技能习得表!B:C,2,0),"")</f>
        <v>TR62</v>
      </c>
      <c r="B77" s="64" t="str">
        <f>IFERROR(VLOOKUP(AF65,技能习得表!B:D,3,0),"")</f>
        <v>龙之波动</v>
      </c>
      <c r="C77" s="64"/>
      <c r="D77" s="66" t="str">
        <f>IFERROR(VLOOKUP(B77,技能全表!D:L,4,0),"")</f>
        <v>龙</v>
      </c>
      <c r="E77" s="67">
        <f>IFERROR(VLOOKUP(B77,技能全表!D:L,6,0),"")</f>
        <v>85</v>
      </c>
      <c r="F77" s="64" t="str">
        <f>IFERROR(VLOOKUP(B77,技能全表!D:L,5,0),"")</f>
        <v>特殊</v>
      </c>
      <c r="G77" s="67">
        <f>IFERROR(VLOOKUP(B77,技能全表!D:L,8,0),"")</f>
        <v>10</v>
      </c>
      <c r="H77" s="67">
        <f>IFERROR(VLOOKUP(B77,技能全表!D:L,7,0),"")</f>
        <v>100</v>
      </c>
      <c r="I77" s="67">
        <f>IFERROR(VLOOKUP(B77,技能全表!D:E,2,0),"")</f>
        <v>406</v>
      </c>
      <c r="J77" s="62" t="str">
        <f>IFERROR(VLOOKUP(B77,技能全表!D:L,9,0),"")</f>
        <v>从大大的口中掀起冲击波攻击对手。</v>
      </c>
      <c r="K77" s="62"/>
      <c r="L77" s="62"/>
      <c r="M77" s="62"/>
      <c r="N77" s="62"/>
      <c r="O77" s="62"/>
      <c r="P77" s="62"/>
      <c r="Q77" s="62"/>
      <c r="R77" s="60"/>
      <c r="AE77" s="1">
        <v>77</v>
      </c>
      <c r="AF77" s="56" t="str">
        <f t="shared" si="1"/>
        <v>397---77</v>
      </c>
    </row>
    <row r="78" spans="1:32">
      <c r="A78" s="64" t="str">
        <f>IFERROR(VLOOKUP(AF66,技能习得表!B:C,2,0),"")</f>
        <v>TR83</v>
      </c>
      <c r="B78" s="64" t="str">
        <f>IFERROR(VLOOKUP(AF66,技能习得表!B:D,3,0),"")</f>
        <v>交换场地</v>
      </c>
      <c r="C78" s="64"/>
      <c r="D78" s="66" t="str">
        <f>IFERROR(VLOOKUP(B78,技能全表!D:L,4,0),"")</f>
        <v>超能力</v>
      </c>
      <c r="E78" s="67" t="str">
        <f>IFERROR(VLOOKUP(B78,技能全表!D:L,6,0),"")</f>
        <v>--</v>
      </c>
      <c r="F78" s="64" t="str">
        <f>IFERROR(VLOOKUP(B78,技能全表!D:L,5,0),"")</f>
        <v>变化</v>
      </c>
      <c r="G78" s="67">
        <f>IFERROR(VLOOKUP(B78,技能全表!D:L,8,0),"")</f>
        <v>15</v>
      </c>
      <c r="H78" s="67" t="str">
        <f>IFERROR(VLOOKUP(B78,技能全表!D:L,7,0),"")</f>
        <v>--</v>
      </c>
      <c r="I78" s="67">
        <f>IFERROR(VLOOKUP(B78,技能全表!D:E,2,0),"")</f>
        <v>502</v>
      </c>
      <c r="J78" s="62" t="str">
        <f>IFERROR(VLOOKUP(B78,技能全表!D:L,9,0),"")</f>
        <v>用神奇的力量瞬间移动，互换自己和同伴所在的位置。</v>
      </c>
      <c r="K78" s="62"/>
      <c r="L78" s="62"/>
      <c r="M78" s="62"/>
      <c r="N78" s="62"/>
      <c r="O78" s="62"/>
      <c r="P78" s="62"/>
      <c r="Q78" s="62"/>
      <c r="R78" s="60"/>
      <c r="AE78" s="1">
        <v>78</v>
      </c>
      <c r="AF78" s="56" t="str">
        <f t="shared" si="1"/>
        <v>397---78</v>
      </c>
    </row>
    <row r="79" spans="1:32">
      <c r="A79" s="64" t="str">
        <f>IFERROR(VLOOKUP(AF67,技能习得表!B:C,2,0),"")</f>
        <v>TR84</v>
      </c>
      <c r="B79" s="64" t="str">
        <f>IFERROR(VLOOKUP(AF67,技能习得表!B:D,3,0),"")</f>
        <v>热水</v>
      </c>
      <c r="C79" s="64"/>
      <c r="D79" s="66" t="str">
        <f>IFERROR(VLOOKUP(B79,技能全表!D:L,4,0),"")</f>
        <v>水</v>
      </c>
      <c r="E79" s="67">
        <f>IFERROR(VLOOKUP(B79,技能全表!D:L,6,0),"")</f>
        <v>80</v>
      </c>
      <c r="F79" s="64" t="str">
        <f>IFERROR(VLOOKUP(B79,技能全表!D:L,5,0),"")</f>
        <v>特殊</v>
      </c>
      <c r="G79" s="67">
        <f>IFERROR(VLOOKUP(B79,技能全表!D:L,8,0),"")</f>
        <v>15</v>
      </c>
      <c r="H79" s="67">
        <f>IFERROR(VLOOKUP(B79,技能全表!D:L,7,0),"")</f>
        <v>100</v>
      </c>
      <c r="I79" s="67">
        <f>IFERROR(VLOOKUP(B79,技能全表!D:E,2,0),"")</f>
        <v>503</v>
      </c>
      <c r="J79" s="62" t="str">
        <f>IFERROR(VLOOKUP(B79,技能全表!D:L,9,0),"")</f>
        <v>向对手喷射煮得翻滚的开水进行攻击。有时会让对手陷入灼伤状态。</v>
      </c>
      <c r="K79" s="62"/>
      <c r="L79" s="62"/>
      <c r="M79" s="62"/>
      <c r="N79" s="62"/>
      <c r="O79" s="62"/>
      <c r="P79" s="62"/>
      <c r="Q79" s="62"/>
      <c r="R79" s="60"/>
      <c r="AE79" s="1">
        <v>79</v>
      </c>
      <c r="AF79" s="56" t="str">
        <f t="shared" si="1"/>
        <v>397---79</v>
      </c>
    </row>
    <row r="80" spans="1:32">
      <c r="A80" s="64" t="str">
        <f>IFERROR(VLOOKUP(AF68,技能习得表!B:C,2,0),"")</f>
        <v>TR97</v>
      </c>
      <c r="B80" s="64" t="str">
        <f>IFERROR(VLOOKUP(AF68,技能习得表!B:D,3,0),"")</f>
        <v>精神之牙</v>
      </c>
      <c r="C80" s="64"/>
      <c r="D80" s="66" t="str">
        <f>IFERROR(VLOOKUP(B80,技能全表!D:L,4,0),"")</f>
        <v>超能力</v>
      </c>
      <c r="E80" s="67">
        <f>IFERROR(VLOOKUP(B80,技能全表!D:L,6,0),"")</f>
        <v>85</v>
      </c>
      <c r="F80" s="64" t="str">
        <f>IFERROR(VLOOKUP(B80,技能全表!D:L,5,0),"")</f>
        <v>物理</v>
      </c>
      <c r="G80" s="67">
        <f>IFERROR(VLOOKUP(B80,技能全表!D:L,8,0),"")</f>
        <v>10</v>
      </c>
      <c r="H80" s="67">
        <f>IFERROR(VLOOKUP(B80,技能全表!D:L,7,0),"")</f>
        <v>100</v>
      </c>
      <c r="I80" s="67">
        <f>IFERROR(VLOOKUP(B80,技能全表!D:E,2,0),"")</f>
        <v>706</v>
      </c>
      <c r="J80" s="62" t="str">
        <f>IFERROR(VLOOKUP(B80,技能全表!D:L,9,0),"")</f>
        <v>利用精神力量咬住对手进行攻击。还可以破坏光墙和反射壁等。</v>
      </c>
      <c r="K80" s="62"/>
      <c r="L80" s="62"/>
      <c r="M80" s="62"/>
      <c r="N80" s="62"/>
      <c r="O80" s="62"/>
      <c r="P80" s="62"/>
      <c r="Q80" s="62"/>
      <c r="R80" s="60"/>
      <c r="AE80" s="1">
        <v>80</v>
      </c>
      <c r="AF80" s="56" t="str">
        <f t="shared" si="1"/>
        <v>397---80</v>
      </c>
    </row>
    <row r="81" spans="1:32">
      <c r="A81" s="64" t="str">
        <f>IFERROR(VLOOKUP(AF69,技能习得表!B:C,2,0),"")</f>
        <v/>
      </c>
      <c r="B81" s="64" t="str">
        <f>IFERROR(VLOOKUP(AF69,技能习得表!B:D,3,0),"")</f>
        <v/>
      </c>
      <c r="C81" s="64"/>
      <c r="D81" s="66" t="str">
        <f>IFERROR(VLOOKUP(B81,技能全表!D:L,4,0),"")</f>
        <v/>
      </c>
      <c r="E81" s="67" t="str">
        <f>IFERROR(VLOOKUP(B81,技能全表!D:L,6,0),"")</f>
        <v/>
      </c>
      <c r="F81" s="64" t="str">
        <f>IFERROR(VLOOKUP(B81,技能全表!D:L,5,0),"")</f>
        <v/>
      </c>
      <c r="G81" s="67" t="str">
        <f>IFERROR(VLOOKUP(B81,技能全表!D:L,8,0),"")</f>
        <v/>
      </c>
      <c r="H81" s="67" t="str">
        <f>IFERROR(VLOOKUP(B81,技能全表!D:L,7,0),"")</f>
        <v/>
      </c>
      <c r="I81" s="67" t="str">
        <f>IFERROR(VLOOKUP(B81,技能全表!D:E,2,0),"")</f>
        <v/>
      </c>
      <c r="J81" s="62" t="str">
        <f>IFERROR(VLOOKUP(B81,技能全表!D:L,9,0),"")</f>
        <v/>
      </c>
      <c r="K81" s="62"/>
      <c r="L81" s="62"/>
      <c r="M81" s="62"/>
      <c r="N81" s="62"/>
      <c r="O81" s="62"/>
      <c r="P81" s="62"/>
      <c r="Q81" s="62"/>
      <c r="R81" s="60"/>
      <c r="AE81" s="1">
        <v>81</v>
      </c>
      <c r="AF81" s="56" t="str">
        <f t="shared" si="1"/>
        <v>397---81</v>
      </c>
    </row>
    <row r="82" spans="1:32">
      <c r="A82" s="64" t="str">
        <f>IFERROR(VLOOKUP(AF70,技能习得表!B:C,2,0),"")</f>
        <v/>
      </c>
      <c r="B82" s="64" t="str">
        <f>IFERROR(VLOOKUP(AF70,技能习得表!B:D,3,0),"")</f>
        <v/>
      </c>
      <c r="C82" s="64"/>
      <c r="D82" s="66" t="str">
        <f>IFERROR(VLOOKUP(B82,技能全表!D:L,4,0),"")</f>
        <v/>
      </c>
      <c r="E82" s="67" t="str">
        <f>IFERROR(VLOOKUP(B82,技能全表!D:L,6,0),"")</f>
        <v/>
      </c>
      <c r="F82" s="64" t="str">
        <f>IFERROR(VLOOKUP(B82,技能全表!D:L,5,0),"")</f>
        <v/>
      </c>
      <c r="G82" s="67" t="str">
        <f>IFERROR(VLOOKUP(B82,技能全表!D:L,8,0),"")</f>
        <v/>
      </c>
      <c r="H82" s="67" t="str">
        <f>IFERROR(VLOOKUP(B82,技能全表!D:L,7,0),"")</f>
        <v/>
      </c>
      <c r="I82" s="67" t="str">
        <f>IFERROR(VLOOKUP(B82,技能全表!D:E,2,0),"")</f>
        <v/>
      </c>
      <c r="J82" s="62" t="str">
        <f>IFERROR(VLOOKUP(B82,技能全表!D:L,9,0),"")</f>
        <v/>
      </c>
      <c r="K82" s="62"/>
      <c r="L82" s="62"/>
      <c r="M82" s="62"/>
      <c r="N82" s="62"/>
      <c r="O82" s="62"/>
      <c r="P82" s="62"/>
      <c r="Q82" s="62"/>
      <c r="R82" s="60"/>
      <c r="AE82" s="1">
        <v>82</v>
      </c>
      <c r="AF82" s="56" t="str">
        <f t="shared" si="1"/>
        <v>397---82</v>
      </c>
    </row>
    <row r="83" spans="1:32">
      <c r="A83" s="64" t="str">
        <f>IFERROR(VLOOKUP(AF71,技能习得表!B:C,2,0),"")</f>
        <v/>
      </c>
      <c r="B83" s="64" t="str">
        <f>IFERROR(VLOOKUP(AF71,技能习得表!B:D,3,0),"")</f>
        <v/>
      </c>
      <c r="C83" s="64"/>
      <c r="D83" s="66" t="str">
        <f>IFERROR(VLOOKUP(B83,技能全表!D:L,4,0),"")</f>
        <v/>
      </c>
      <c r="E83" s="67" t="str">
        <f>IFERROR(VLOOKUP(B83,技能全表!D:L,6,0),"")</f>
        <v/>
      </c>
      <c r="F83" s="64" t="str">
        <f>IFERROR(VLOOKUP(B83,技能全表!D:L,5,0),"")</f>
        <v/>
      </c>
      <c r="G83" s="67" t="str">
        <f>IFERROR(VLOOKUP(B83,技能全表!D:L,8,0),"")</f>
        <v/>
      </c>
      <c r="H83" s="67" t="str">
        <f>IFERROR(VLOOKUP(B83,技能全表!D:L,7,0),"")</f>
        <v/>
      </c>
      <c r="I83" s="67" t="str">
        <f>IFERROR(VLOOKUP(B83,技能全表!D:E,2,0),"")</f>
        <v/>
      </c>
      <c r="J83" s="62" t="str">
        <f>IFERROR(VLOOKUP(B83,技能全表!D:L,9,0),"")</f>
        <v/>
      </c>
      <c r="K83" s="62"/>
      <c r="L83" s="62"/>
      <c r="M83" s="62"/>
      <c r="N83" s="62"/>
      <c r="O83" s="62"/>
      <c r="P83" s="62"/>
      <c r="Q83" s="62"/>
      <c r="R83" s="60"/>
      <c r="AE83" s="1">
        <v>83</v>
      </c>
      <c r="AF83" s="56" t="str">
        <f t="shared" si="1"/>
        <v>397---83</v>
      </c>
    </row>
    <row r="84" spans="1:32">
      <c r="A84" s="64" t="str">
        <f>IFERROR(VLOOKUP(AF72,技能习得表!B:C,2,0),"")</f>
        <v/>
      </c>
      <c r="B84" s="64" t="str">
        <f>IFERROR(VLOOKUP(AF72,技能习得表!B:D,3,0),"")</f>
        <v/>
      </c>
      <c r="C84" s="64"/>
      <c r="D84" s="66" t="str">
        <f>IFERROR(VLOOKUP(B84,技能全表!D:L,4,0),"")</f>
        <v/>
      </c>
      <c r="E84" s="67" t="str">
        <f>IFERROR(VLOOKUP(B84,技能全表!D:L,6,0),"")</f>
        <v/>
      </c>
      <c r="F84" s="64" t="str">
        <f>IFERROR(VLOOKUP(B84,技能全表!D:L,5,0),"")</f>
        <v/>
      </c>
      <c r="G84" s="67" t="str">
        <f>IFERROR(VLOOKUP(B84,技能全表!D:L,8,0),"")</f>
        <v/>
      </c>
      <c r="H84" s="67" t="str">
        <f>IFERROR(VLOOKUP(B84,技能全表!D:L,7,0),"")</f>
        <v/>
      </c>
      <c r="I84" s="67" t="str">
        <f>IFERROR(VLOOKUP(B84,技能全表!D:E,2,0),"")</f>
        <v/>
      </c>
      <c r="J84" s="62" t="str">
        <f>IFERROR(VLOOKUP(B84,技能全表!D:L,9,0),"")</f>
        <v/>
      </c>
      <c r="K84" s="62"/>
      <c r="L84" s="62"/>
      <c r="M84" s="62"/>
      <c r="N84" s="62"/>
      <c r="O84" s="62"/>
      <c r="P84" s="62"/>
      <c r="Q84" s="62"/>
      <c r="R84" s="60"/>
      <c r="AE84" s="1">
        <v>84</v>
      </c>
      <c r="AF84" s="56" t="str">
        <f t="shared" si="1"/>
        <v>397---84</v>
      </c>
    </row>
    <row r="85" spans="1:32">
      <c r="A85" s="64" t="str">
        <f>IFERROR(VLOOKUP(AF73,技能习得表!B:C,2,0),"")</f>
        <v/>
      </c>
      <c r="B85" s="64" t="str">
        <f>IFERROR(VLOOKUP(AF73,技能习得表!B:D,3,0),"")</f>
        <v/>
      </c>
      <c r="C85" s="64"/>
      <c r="D85" s="66" t="str">
        <f>IFERROR(VLOOKUP(B85,技能全表!D:L,4,0),"")</f>
        <v/>
      </c>
      <c r="E85" s="67" t="str">
        <f>IFERROR(VLOOKUP(B85,技能全表!D:L,6,0),"")</f>
        <v/>
      </c>
      <c r="F85" s="64" t="str">
        <f>IFERROR(VLOOKUP(B85,技能全表!D:L,5,0),"")</f>
        <v/>
      </c>
      <c r="G85" s="67" t="str">
        <f>IFERROR(VLOOKUP(B85,技能全表!D:L,8,0),"")</f>
        <v/>
      </c>
      <c r="H85" s="67" t="str">
        <f>IFERROR(VLOOKUP(B85,技能全表!D:L,7,0),"")</f>
        <v/>
      </c>
      <c r="I85" s="67" t="str">
        <f>IFERROR(VLOOKUP(B85,技能全表!D:E,2,0),"")</f>
        <v/>
      </c>
      <c r="J85" s="62" t="str">
        <f>IFERROR(VLOOKUP(B85,技能全表!D:L,9,0),"")</f>
        <v/>
      </c>
      <c r="K85" s="62"/>
      <c r="L85" s="62"/>
      <c r="M85" s="62"/>
      <c r="N85" s="62"/>
      <c r="O85" s="62"/>
      <c r="P85" s="62"/>
      <c r="Q85" s="62"/>
      <c r="R85" s="60"/>
      <c r="AE85" s="1">
        <v>85</v>
      </c>
      <c r="AF85" s="56" t="str">
        <f t="shared" si="1"/>
        <v>397---85</v>
      </c>
    </row>
    <row r="86" spans="1:32">
      <c r="A86" s="64" t="str">
        <f>IFERROR(VLOOKUP(AF74,技能习得表!B:C,2,0),"")</f>
        <v/>
      </c>
      <c r="B86" s="64" t="str">
        <f>IFERROR(VLOOKUP(AF74,技能习得表!B:D,3,0),"")</f>
        <v/>
      </c>
      <c r="C86" s="64"/>
      <c r="D86" s="66" t="str">
        <f>IFERROR(VLOOKUP(B86,技能全表!D:L,4,0),"")</f>
        <v/>
      </c>
      <c r="E86" s="67" t="str">
        <f>IFERROR(VLOOKUP(B86,技能全表!D:L,6,0),"")</f>
        <v/>
      </c>
      <c r="F86" s="64" t="str">
        <f>IFERROR(VLOOKUP(B86,技能全表!D:L,5,0),"")</f>
        <v/>
      </c>
      <c r="G86" s="67" t="str">
        <f>IFERROR(VLOOKUP(B86,技能全表!D:L,8,0),"")</f>
        <v/>
      </c>
      <c r="H86" s="67" t="str">
        <f>IFERROR(VLOOKUP(B86,技能全表!D:L,7,0),"")</f>
        <v/>
      </c>
      <c r="I86" s="67" t="str">
        <f>IFERROR(VLOOKUP(B86,技能全表!D:E,2,0),"")</f>
        <v/>
      </c>
      <c r="J86" s="62" t="str">
        <f>IFERROR(VLOOKUP(B86,技能全表!D:L,9,0),"")</f>
        <v/>
      </c>
      <c r="K86" s="62"/>
      <c r="L86" s="62"/>
      <c r="M86" s="62"/>
      <c r="N86" s="62"/>
      <c r="O86" s="62"/>
      <c r="P86" s="62"/>
      <c r="Q86" s="62"/>
      <c r="R86" s="60"/>
      <c r="AE86" s="1">
        <v>86</v>
      </c>
      <c r="AF86" s="56" t="str">
        <f t="shared" si="1"/>
        <v>397---86</v>
      </c>
    </row>
    <row r="87" spans="1:32">
      <c r="A87" s="64" t="str">
        <f>IFERROR(VLOOKUP(AF75,技能习得表!B:C,2,0),"")</f>
        <v/>
      </c>
      <c r="B87" s="64" t="str">
        <f>IFERROR(VLOOKUP(AF75,技能习得表!B:D,3,0),"")</f>
        <v/>
      </c>
      <c r="C87" s="64"/>
      <c r="D87" s="66" t="str">
        <f>IFERROR(VLOOKUP(B87,技能全表!D:L,4,0),"")</f>
        <v/>
      </c>
      <c r="E87" s="67" t="str">
        <f>IFERROR(VLOOKUP(B87,技能全表!D:L,6,0),"")</f>
        <v/>
      </c>
      <c r="F87" s="64" t="str">
        <f>IFERROR(VLOOKUP(B87,技能全表!D:L,5,0),"")</f>
        <v/>
      </c>
      <c r="G87" s="67" t="str">
        <f>IFERROR(VLOOKUP(B87,技能全表!D:L,8,0),"")</f>
        <v/>
      </c>
      <c r="H87" s="67" t="str">
        <f>IFERROR(VLOOKUP(B87,技能全表!D:L,7,0),"")</f>
        <v/>
      </c>
      <c r="I87" s="67" t="str">
        <f>IFERROR(VLOOKUP(B87,技能全表!D:E,2,0),"")</f>
        <v/>
      </c>
      <c r="J87" s="62" t="str">
        <f>IFERROR(VLOOKUP(B87,技能全表!D:L,9,0),"")</f>
        <v/>
      </c>
      <c r="K87" s="62"/>
      <c r="L87" s="62"/>
      <c r="M87" s="62"/>
      <c r="N87" s="62"/>
      <c r="O87" s="62"/>
      <c r="P87" s="62"/>
      <c r="Q87" s="62"/>
      <c r="R87" s="60"/>
      <c r="AE87" s="1">
        <v>87</v>
      </c>
      <c r="AF87" s="56" t="str">
        <f t="shared" si="1"/>
        <v>397---87</v>
      </c>
    </row>
    <row r="88" spans="1:32">
      <c r="A88" s="64" t="str">
        <f>IFERROR(VLOOKUP(AF76,技能习得表!B:C,2,0),"")</f>
        <v/>
      </c>
      <c r="B88" s="64" t="str">
        <f>IFERROR(VLOOKUP(AF76,技能习得表!B:D,3,0),"")</f>
        <v/>
      </c>
      <c r="C88" s="64"/>
      <c r="D88" s="66" t="str">
        <f>IFERROR(VLOOKUP(B88,技能全表!D:L,4,0),"")</f>
        <v/>
      </c>
      <c r="E88" s="67" t="str">
        <f>IFERROR(VLOOKUP(B88,技能全表!D:L,6,0),"")</f>
        <v/>
      </c>
      <c r="F88" s="64" t="str">
        <f>IFERROR(VLOOKUP(B88,技能全表!D:L,5,0),"")</f>
        <v/>
      </c>
      <c r="G88" s="67" t="str">
        <f>IFERROR(VLOOKUP(B88,技能全表!D:L,8,0),"")</f>
        <v/>
      </c>
      <c r="H88" s="67" t="str">
        <f>IFERROR(VLOOKUP(B88,技能全表!D:L,7,0),"")</f>
        <v/>
      </c>
      <c r="I88" s="67" t="str">
        <f>IFERROR(VLOOKUP(B88,技能全表!D:E,2,0),"")</f>
        <v/>
      </c>
      <c r="J88" s="62" t="str">
        <f>IFERROR(VLOOKUP(B88,技能全表!D:L,9,0),"")</f>
        <v/>
      </c>
      <c r="K88" s="62"/>
      <c r="L88" s="62"/>
      <c r="M88" s="62"/>
      <c r="N88" s="62"/>
      <c r="O88" s="62"/>
      <c r="P88" s="62"/>
      <c r="Q88" s="62"/>
      <c r="R88" s="60"/>
      <c r="AE88" s="1">
        <v>88</v>
      </c>
      <c r="AF88" s="56" t="str">
        <f t="shared" si="1"/>
        <v>397---88</v>
      </c>
    </row>
    <row r="89" spans="1:32">
      <c r="A89" s="64" t="str">
        <f>IFERROR(VLOOKUP(AF77,技能习得表!B:C,2,0),"")</f>
        <v/>
      </c>
      <c r="B89" s="64" t="str">
        <f>IFERROR(VLOOKUP(AF77,技能习得表!B:D,3,0),"")</f>
        <v/>
      </c>
      <c r="C89" s="64"/>
      <c r="D89" s="66" t="str">
        <f>IFERROR(VLOOKUP(B89,技能全表!D:L,4,0),"")</f>
        <v/>
      </c>
      <c r="E89" s="67" t="str">
        <f>IFERROR(VLOOKUP(B89,技能全表!D:L,6,0),"")</f>
        <v/>
      </c>
      <c r="F89" s="64" t="str">
        <f>IFERROR(VLOOKUP(B89,技能全表!D:L,5,0),"")</f>
        <v/>
      </c>
      <c r="G89" s="67" t="str">
        <f>IFERROR(VLOOKUP(B89,技能全表!D:L,8,0),"")</f>
        <v/>
      </c>
      <c r="H89" s="67" t="str">
        <f>IFERROR(VLOOKUP(B89,技能全表!D:L,7,0),"")</f>
        <v/>
      </c>
      <c r="I89" s="67" t="str">
        <f>IFERROR(VLOOKUP(B89,技能全表!D:E,2,0),"")</f>
        <v/>
      </c>
      <c r="J89" s="62" t="str">
        <f>IFERROR(VLOOKUP(B89,技能全表!D:L,9,0),"")</f>
        <v/>
      </c>
      <c r="K89" s="62"/>
      <c r="L89" s="62"/>
      <c r="M89" s="62"/>
      <c r="N89" s="62"/>
      <c r="O89" s="62"/>
      <c r="P89" s="62"/>
      <c r="Q89" s="62"/>
      <c r="R89" s="60"/>
      <c r="AE89" s="1">
        <v>89</v>
      </c>
      <c r="AF89" s="56" t="str">
        <f t="shared" si="1"/>
        <v>397---89</v>
      </c>
    </row>
    <row r="90" spans="1:32">
      <c r="A90" s="64" t="str">
        <f>IFERROR(VLOOKUP(AF78,技能习得表!B:C,2,0),"")</f>
        <v/>
      </c>
      <c r="B90" s="64" t="str">
        <f>IFERROR(VLOOKUP(AF78,技能习得表!B:D,3,0),"")</f>
        <v/>
      </c>
      <c r="C90" s="64"/>
      <c r="D90" s="66" t="str">
        <f>IFERROR(VLOOKUP(B90,技能全表!D:L,4,0),"")</f>
        <v/>
      </c>
      <c r="E90" s="67" t="str">
        <f>IFERROR(VLOOKUP(B90,技能全表!D:L,6,0),"")</f>
        <v/>
      </c>
      <c r="F90" s="64" t="str">
        <f>IFERROR(VLOOKUP(B90,技能全表!D:L,5,0),"")</f>
        <v/>
      </c>
      <c r="G90" s="67" t="str">
        <f>IFERROR(VLOOKUP(B90,技能全表!D:L,8,0),"")</f>
        <v/>
      </c>
      <c r="H90" s="67" t="str">
        <f>IFERROR(VLOOKUP(B90,技能全表!D:L,7,0),"")</f>
        <v/>
      </c>
      <c r="I90" s="67" t="str">
        <f>IFERROR(VLOOKUP(B90,技能全表!D:E,2,0),"")</f>
        <v/>
      </c>
      <c r="J90" s="62" t="str">
        <f>IFERROR(VLOOKUP(B90,技能全表!D:L,9,0),"")</f>
        <v/>
      </c>
      <c r="K90" s="62"/>
      <c r="L90" s="62"/>
      <c r="M90" s="62"/>
      <c r="N90" s="62"/>
      <c r="O90" s="62"/>
      <c r="P90" s="62"/>
      <c r="Q90" s="62"/>
      <c r="R90" s="60"/>
      <c r="AE90" s="1">
        <v>90</v>
      </c>
      <c r="AF90" s="56" t="str">
        <f t="shared" si="1"/>
        <v>397---90</v>
      </c>
    </row>
    <row r="91" spans="1:32">
      <c r="A91" s="64" t="str">
        <f>IFERROR(VLOOKUP(AF79,技能习得表!B:C,2,0),"")</f>
        <v/>
      </c>
      <c r="B91" s="64" t="str">
        <f>IFERROR(VLOOKUP(AF79,技能习得表!B:D,3,0),"")</f>
        <v/>
      </c>
      <c r="C91" s="64"/>
      <c r="D91" s="66" t="str">
        <f>IFERROR(VLOOKUP(B91,技能全表!D:L,4,0),"")</f>
        <v/>
      </c>
      <c r="E91" s="67" t="str">
        <f>IFERROR(VLOOKUP(B91,技能全表!D:L,6,0),"")</f>
        <v/>
      </c>
      <c r="F91" s="64" t="str">
        <f>IFERROR(VLOOKUP(B91,技能全表!D:L,5,0),"")</f>
        <v/>
      </c>
      <c r="G91" s="67" t="str">
        <f>IFERROR(VLOOKUP(B91,技能全表!D:L,8,0),"")</f>
        <v/>
      </c>
      <c r="H91" s="67" t="str">
        <f>IFERROR(VLOOKUP(B91,技能全表!D:L,7,0),"")</f>
        <v/>
      </c>
      <c r="I91" s="67" t="str">
        <f>IFERROR(VLOOKUP(B91,技能全表!D:E,2,0),"")</f>
        <v/>
      </c>
      <c r="J91" s="62" t="str">
        <f>IFERROR(VLOOKUP(B91,技能全表!D:L,9,0),"")</f>
        <v/>
      </c>
      <c r="K91" s="62"/>
      <c r="L91" s="62"/>
      <c r="M91" s="62"/>
      <c r="N91" s="62"/>
      <c r="O91" s="62"/>
      <c r="P91" s="62"/>
      <c r="Q91" s="62"/>
      <c r="R91" s="60"/>
      <c r="AE91" s="1">
        <v>91</v>
      </c>
      <c r="AF91" s="56" t="str">
        <f t="shared" si="1"/>
        <v>397---91</v>
      </c>
    </row>
    <row r="92" spans="1:32">
      <c r="A92" s="64" t="str">
        <f>IFERROR(VLOOKUP(AF80,技能习得表!B:C,2,0),"")</f>
        <v/>
      </c>
      <c r="B92" s="64" t="str">
        <f>IFERROR(VLOOKUP(AF80,技能习得表!B:D,3,0),"")</f>
        <v/>
      </c>
      <c r="C92" s="64"/>
      <c r="D92" s="66" t="str">
        <f>IFERROR(VLOOKUP(B92,技能全表!D:L,4,0),"")</f>
        <v/>
      </c>
      <c r="E92" s="67" t="str">
        <f>IFERROR(VLOOKUP(B92,技能全表!D:L,6,0),"")</f>
        <v/>
      </c>
      <c r="F92" s="64" t="str">
        <f>IFERROR(VLOOKUP(B92,技能全表!D:L,5,0),"")</f>
        <v/>
      </c>
      <c r="G92" s="67" t="str">
        <f>IFERROR(VLOOKUP(B92,技能全表!D:L,8,0),"")</f>
        <v/>
      </c>
      <c r="H92" s="67" t="str">
        <f>IFERROR(VLOOKUP(B92,技能全表!D:L,7,0),"")</f>
        <v/>
      </c>
      <c r="I92" s="67" t="str">
        <f>IFERROR(VLOOKUP(B92,技能全表!D:E,2,0),"")</f>
        <v/>
      </c>
      <c r="J92" s="62" t="str">
        <f>IFERROR(VLOOKUP(B92,技能全表!D:L,9,0),"")</f>
        <v/>
      </c>
      <c r="K92" s="62"/>
      <c r="L92" s="62"/>
      <c r="M92" s="62"/>
      <c r="N92" s="62"/>
      <c r="O92" s="62"/>
      <c r="P92" s="62"/>
      <c r="Q92" s="62"/>
      <c r="R92" s="60"/>
      <c r="AE92" s="1">
        <v>92</v>
      </c>
      <c r="AF92" s="56" t="str">
        <f t="shared" si="1"/>
        <v>397---92</v>
      </c>
    </row>
    <row r="93" spans="1:32">
      <c r="A93" s="64" t="str">
        <f>IFERROR(VLOOKUP(AF81,技能习得表!B:C,2,0),"")</f>
        <v/>
      </c>
      <c r="B93" s="64" t="str">
        <f>IFERROR(VLOOKUP(AF81,技能习得表!B:D,3,0),"")</f>
        <v/>
      </c>
      <c r="C93" s="64"/>
      <c r="D93" s="66" t="str">
        <f>IFERROR(VLOOKUP(B93,技能全表!D:L,4,0),"")</f>
        <v/>
      </c>
      <c r="E93" s="67" t="str">
        <f>IFERROR(VLOOKUP(B93,技能全表!D:L,6,0),"")</f>
        <v/>
      </c>
      <c r="F93" s="64" t="str">
        <f>IFERROR(VLOOKUP(B93,技能全表!D:L,5,0),"")</f>
        <v/>
      </c>
      <c r="G93" s="67" t="str">
        <f>IFERROR(VLOOKUP(B93,技能全表!D:L,8,0),"")</f>
        <v/>
      </c>
      <c r="H93" s="67" t="str">
        <f>IFERROR(VLOOKUP(B93,技能全表!D:L,7,0),"")</f>
        <v/>
      </c>
      <c r="I93" s="67" t="str">
        <f>IFERROR(VLOOKUP(B93,技能全表!D:E,2,0),"")</f>
        <v/>
      </c>
      <c r="J93" s="62" t="str">
        <f>IFERROR(VLOOKUP(B93,技能全表!D:L,9,0),"")</f>
        <v/>
      </c>
      <c r="K93" s="62"/>
      <c r="L93" s="62"/>
      <c r="M93" s="62"/>
      <c r="N93" s="62"/>
      <c r="O93" s="62"/>
      <c r="P93" s="62"/>
      <c r="Q93" s="62"/>
      <c r="R93" s="60"/>
      <c r="AE93" s="1">
        <v>93</v>
      </c>
      <c r="AF93" s="56" t="str">
        <f t="shared" si="1"/>
        <v>397---93</v>
      </c>
    </row>
    <row r="94" spans="1:32">
      <c r="A94" s="64" t="str">
        <f>IFERROR(VLOOKUP(AF82,技能习得表!B:C,2,0),"")</f>
        <v/>
      </c>
      <c r="B94" s="64" t="str">
        <f>IFERROR(VLOOKUP(AF82,技能习得表!B:D,3,0),"")</f>
        <v/>
      </c>
      <c r="C94" s="64"/>
      <c r="D94" s="66" t="str">
        <f>IFERROR(VLOOKUP(B94,技能全表!D:L,4,0),"")</f>
        <v/>
      </c>
      <c r="E94" s="67" t="str">
        <f>IFERROR(VLOOKUP(B94,技能全表!D:L,6,0),"")</f>
        <v/>
      </c>
      <c r="F94" s="64" t="str">
        <f>IFERROR(VLOOKUP(B94,技能全表!D:L,5,0),"")</f>
        <v/>
      </c>
      <c r="G94" s="67" t="str">
        <f>IFERROR(VLOOKUP(B94,技能全表!D:L,8,0),"")</f>
        <v/>
      </c>
      <c r="H94" s="67" t="str">
        <f>IFERROR(VLOOKUP(B94,技能全表!D:L,7,0),"")</f>
        <v/>
      </c>
      <c r="I94" s="67" t="str">
        <f>IFERROR(VLOOKUP(B94,技能全表!D:E,2,0),"")</f>
        <v/>
      </c>
      <c r="J94" s="62" t="str">
        <f>IFERROR(VLOOKUP(B94,技能全表!D:L,9,0),"")</f>
        <v/>
      </c>
      <c r="K94" s="62"/>
      <c r="L94" s="62"/>
      <c r="M94" s="62"/>
      <c r="N94" s="62"/>
      <c r="O94" s="62"/>
      <c r="P94" s="62"/>
      <c r="Q94" s="62"/>
      <c r="R94" s="60"/>
      <c r="AE94" s="1">
        <v>94</v>
      </c>
      <c r="AF94" s="56" t="str">
        <f t="shared" si="1"/>
        <v>397---94</v>
      </c>
    </row>
    <row r="95" spans="1:32">
      <c r="A95" s="64" t="str">
        <f>IFERROR(VLOOKUP(AF83,技能习得表!B:C,2,0),"")</f>
        <v/>
      </c>
      <c r="B95" s="64" t="str">
        <f>IFERROR(VLOOKUP(AF83,技能习得表!B:D,3,0),"")</f>
        <v/>
      </c>
      <c r="C95" s="64"/>
      <c r="D95" s="66" t="str">
        <f>IFERROR(VLOOKUP(B95,技能全表!D:L,4,0),"")</f>
        <v/>
      </c>
      <c r="E95" s="67" t="str">
        <f>IFERROR(VLOOKUP(B95,技能全表!D:L,6,0),"")</f>
        <v/>
      </c>
      <c r="F95" s="64" t="str">
        <f>IFERROR(VLOOKUP(B95,技能全表!D:L,5,0),"")</f>
        <v/>
      </c>
      <c r="G95" s="67" t="str">
        <f>IFERROR(VLOOKUP(B95,技能全表!D:L,8,0),"")</f>
        <v/>
      </c>
      <c r="H95" s="67" t="str">
        <f>IFERROR(VLOOKUP(B95,技能全表!D:L,7,0),"")</f>
        <v/>
      </c>
      <c r="I95" s="67" t="str">
        <f>IFERROR(VLOOKUP(B95,技能全表!D:E,2,0),"")</f>
        <v/>
      </c>
      <c r="J95" s="62" t="str">
        <f>IFERROR(VLOOKUP(B95,技能全表!D:L,9,0),"")</f>
        <v/>
      </c>
      <c r="K95" s="62"/>
      <c r="L95" s="62"/>
      <c r="M95" s="62"/>
      <c r="N95" s="62"/>
      <c r="O95" s="62"/>
      <c r="P95" s="62"/>
      <c r="Q95" s="62"/>
      <c r="R95" s="60"/>
      <c r="AE95" s="1">
        <v>95</v>
      </c>
      <c r="AF95" s="56" t="str">
        <f t="shared" si="1"/>
        <v>397---95</v>
      </c>
    </row>
    <row r="96" spans="1:32">
      <c r="A96" s="64" t="str">
        <f>IFERROR(VLOOKUP(AF84,技能习得表!B:C,2,0),"")</f>
        <v/>
      </c>
      <c r="B96" s="64" t="str">
        <f>IFERROR(VLOOKUP(AF84,技能习得表!B:D,3,0),"")</f>
        <v/>
      </c>
      <c r="C96" s="64"/>
      <c r="D96" s="66" t="str">
        <f>IFERROR(VLOOKUP(B96,技能全表!D:L,4,0),"")</f>
        <v/>
      </c>
      <c r="E96" s="67" t="str">
        <f>IFERROR(VLOOKUP(B96,技能全表!D:L,6,0),"")</f>
        <v/>
      </c>
      <c r="F96" s="64" t="str">
        <f>IFERROR(VLOOKUP(B96,技能全表!D:L,5,0),"")</f>
        <v/>
      </c>
      <c r="G96" s="67" t="str">
        <f>IFERROR(VLOOKUP(B96,技能全表!D:L,8,0),"")</f>
        <v/>
      </c>
      <c r="H96" s="67" t="str">
        <f>IFERROR(VLOOKUP(B96,技能全表!D:L,7,0),"")</f>
        <v/>
      </c>
      <c r="I96" s="67" t="str">
        <f>IFERROR(VLOOKUP(B96,技能全表!D:E,2,0),"")</f>
        <v/>
      </c>
      <c r="J96" s="62" t="str">
        <f>IFERROR(VLOOKUP(B96,技能全表!D:L,9,0),"")</f>
        <v/>
      </c>
      <c r="K96" s="62"/>
      <c r="L96" s="62"/>
      <c r="M96" s="62"/>
      <c r="N96" s="62"/>
      <c r="O96" s="62"/>
      <c r="P96" s="62"/>
      <c r="Q96" s="62"/>
      <c r="R96" s="60"/>
      <c r="AE96" s="1">
        <v>96</v>
      </c>
      <c r="AF96" s="56" t="str">
        <f t="shared" si="1"/>
        <v>397---96</v>
      </c>
    </row>
    <row r="97" spans="1:32">
      <c r="A97" s="64" t="str">
        <f>IFERROR(VLOOKUP(AF85,技能习得表!B:C,2,0),"")</f>
        <v/>
      </c>
      <c r="B97" s="64" t="str">
        <f>IFERROR(VLOOKUP(AF85,技能习得表!B:D,3,0),"")</f>
        <v/>
      </c>
      <c r="C97" s="64"/>
      <c r="D97" s="66" t="str">
        <f>IFERROR(VLOOKUP(B97,技能全表!D:L,4,0),"")</f>
        <v/>
      </c>
      <c r="E97" s="67" t="str">
        <f>IFERROR(VLOOKUP(B97,技能全表!D:L,6,0),"")</f>
        <v/>
      </c>
      <c r="F97" s="64" t="str">
        <f>IFERROR(VLOOKUP(B97,技能全表!D:L,5,0),"")</f>
        <v/>
      </c>
      <c r="G97" s="67" t="str">
        <f>IFERROR(VLOOKUP(B97,技能全表!D:L,8,0),"")</f>
        <v/>
      </c>
      <c r="H97" s="67" t="str">
        <f>IFERROR(VLOOKUP(B97,技能全表!D:L,7,0),"")</f>
        <v/>
      </c>
      <c r="I97" s="67" t="str">
        <f>IFERROR(VLOOKUP(B97,技能全表!D:E,2,0),"")</f>
        <v/>
      </c>
      <c r="J97" s="62" t="str">
        <f>IFERROR(VLOOKUP(B97,技能全表!D:L,9,0),"")</f>
        <v/>
      </c>
      <c r="K97" s="62"/>
      <c r="L97" s="62"/>
      <c r="M97" s="62"/>
      <c r="N97" s="62"/>
      <c r="O97" s="62"/>
      <c r="P97" s="62"/>
      <c r="Q97" s="62"/>
      <c r="R97" s="60"/>
      <c r="AE97" s="1">
        <v>97</v>
      </c>
      <c r="AF97" s="56" t="str">
        <f t="shared" si="1"/>
        <v>397---97</v>
      </c>
    </row>
    <row r="98" spans="1:32">
      <c r="A98" s="64" t="str">
        <f>IFERROR(VLOOKUP(AF86,技能习得表!B:C,2,0),"")</f>
        <v/>
      </c>
      <c r="B98" s="64" t="str">
        <f>IFERROR(VLOOKUP(AF86,技能习得表!B:D,3,0),"")</f>
        <v/>
      </c>
      <c r="C98" s="64"/>
      <c r="D98" s="66" t="str">
        <f>IFERROR(VLOOKUP(B98,技能全表!D:L,4,0),"")</f>
        <v/>
      </c>
      <c r="E98" s="67" t="str">
        <f>IFERROR(VLOOKUP(B98,技能全表!D:L,6,0),"")</f>
        <v/>
      </c>
      <c r="F98" s="64" t="str">
        <f>IFERROR(VLOOKUP(B98,技能全表!D:L,5,0),"")</f>
        <v/>
      </c>
      <c r="G98" s="67" t="str">
        <f>IFERROR(VLOOKUP(B98,技能全表!D:L,8,0),"")</f>
        <v/>
      </c>
      <c r="H98" s="67" t="str">
        <f>IFERROR(VLOOKUP(B98,技能全表!D:L,7,0),"")</f>
        <v/>
      </c>
      <c r="I98" s="67" t="str">
        <f>IFERROR(VLOOKUP(B98,技能全表!D:E,2,0),"")</f>
        <v/>
      </c>
      <c r="J98" s="62" t="str">
        <f>IFERROR(VLOOKUP(B98,技能全表!D:L,9,0),"")</f>
        <v/>
      </c>
      <c r="K98" s="62"/>
      <c r="L98" s="62"/>
      <c r="M98" s="62"/>
      <c r="N98" s="62"/>
      <c r="O98" s="62"/>
      <c r="P98" s="62"/>
      <c r="Q98" s="62"/>
      <c r="R98" s="60"/>
      <c r="AE98" s="1">
        <v>98</v>
      </c>
      <c r="AF98" s="56" t="str">
        <f t="shared" si="1"/>
        <v>397---98</v>
      </c>
    </row>
    <row r="99" spans="1:32">
      <c r="A99" s="64" t="str">
        <f>IFERROR(VLOOKUP(AF87,技能习得表!B:C,2,0),"")</f>
        <v/>
      </c>
      <c r="B99" s="64" t="str">
        <f>IFERROR(VLOOKUP(AF87,技能习得表!B:D,3,0),"")</f>
        <v/>
      </c>
      <c r="C99" s="64"/>
      <c r="D99" s="66" t="str">
        <f>IFERROR(VLOOKUP(B99,技能全表!D:L,4,0),"")</f>
        <v/>
      </c>
      <c r="E99" s="67" t="str">
        <f>IFERROR(VLOOKUP(B99,技能全表!D:L,6,0),"")</f>
        <v/>
      </c>
      <c r="F99" s="64" t="str">
        <f>IFERROR(VLOOKUP(B99,技能全表!D:L,5,0),"")</f>
        <v/>
      </c>
      <c r="G99" s="67" t="str">
        <f>IFERROR(VLOOKUP(B99,技能全表!D:L,8,0),"")</f>
        <v/>
      </c>
      <c r="H99" s="67" t="str">
        <f>IFERROR(VLOOKUP(B99,技能全表!D:L,7,0),"")</f>
        <v/>
      </c>
      <c r="I99" s="67" t="str">
        <f>IFERROR(VLOOKUP(B99,技能全表!D:E,2,0),"")</f>
        <v/>
      </c>
      <c r="J99" s="62" t="str">
        <f>IFERROR(VLOOKUP(B99,技能全表!D:L,9,0),"")</f>
        <v/>
      </c>
      <c r="K99" s="62"/>
      <c r="L99" s="62"/>
      <c r="M99" s="62"/>
      <c r="N99" s="62"/>
      <c r="O99" s="62"/>
      <c r="P99" s="62"/>
      <c r="Q99" s="62"/>
      <c r="R99" s="60"/>
      <c r="AE99" s="1">
        <v>99</v>
      </c>
      <c r="AF99" s="56" t="str">
        <f t="shared" si="1"/>
        <v>397---99</v>
      </c>
    </row>
    <row r="100" spans="1:32">
      <c r="A100" s="64" t="str">
        <f>IFERROR(VLOOKUP(AF88,技能习得表!B:C,2,0),"")</f>
        <v/>
      </c>
      <c r="B100" s="64" t="str">
        <f>IFERROR(VLOOKUP(AF88,技能习得表!B:D,3,0),"")</f>
        <v/>
      </c>
      <c r="C100" s="64"/>
      <c r="D100" s="66" t="str">
        <f>IFERROR(VLOOKUP(B100,技能全表!D:L,4,0),"")</f>
        <v/>
      </c>
      <c r="E100" s="67" t="str">
        <f>IFERROR(VLOOKUP(B100,技能全表!D:L,6,0),"")</f>
        <v/>
      </c>
      <c r="F100" s="64" t="str">
        <f>IFERROR(VLOOKUP(B100,技能全表!D:L,5,0),"")</f>
        <v/>
      </c>
      <c r="G100" s="67" t="str">
        <f>IFERROR(VLOOKUP(B100,技能全表!D:L,8,0),"")</f>
        <v/>
      </c>
      <c r="H100" s="67" t="str">
        <f>IFERROR(VLOOKUP(B100,技能全表!D:L,7,0),"")</f>
        <v/>
      </c>
      <c r="I100" s="67" t="str">
        <f>IFERROR(VLOOKUP(B100,技能全表!D:E,2,0),"")</f>
        <v/>
      </c>
      <c r="J100" s="62" t="str">
        <f>IFERROR(VLOOKUP(B100,技能全表!D:L,9,0),"")</f>
        <v/>
      </c>
      <c r="K100" s="62"/>
      <c r="L100" s="62"/>
      <c r="M100" s="62"/>
      <c r="N100" s="62"/>
      <c r="O100" s="62"/>
      <c r="P100" s="62"/>
      <c r="Q100" s="62"/>
      <c r="R100" s="60"/>
      <c r="AE100" s="1">
        <v>100</v>
      </c>
      <c r="AF100" s="56" t="str">
        <f t="shared" si="1"/>
        <v>397---100</v>
      </c>
    </row>
    <row r="101" spans="1:32">
      <c r="A101" s="64" t="str">
        <f>IFERROR(VLOOKUP(AF89,技能习得表!B:C,2,0),"")</f>
        <v/>
      </c>
      <c r="B101" s="64" t="str">
        <f>IFERROR(VLOOKUP(AF89,技能习得表!B:D,3,0),"")</f>
        <v/>
      </c>
      <c r="C101" s="64"/>
      <c r="D101" s="66" t="str">
        <f>IFERROR(VLOOKUP(B101,技能全表!D:L,4,0),"")</f>
        <v/>
      </c>
      <c r="E101" s="67" t="str">
        <f>IFERROR(VLOOKUP(B101,技能全表!D:L,6,0),"")</f>
        <v/>
      </c>
      <c r="F101" s="64" t="str">
        <f>IFERROR(VLOOKUP(B101,技能全表!D:L,5,0),"")</f>
        <v/>
      </c>
      <c r="G101" s="67" t="str">
        <f>IFERROR(VLOOKUP(B101,技能全表!D:L,8,0),"")</f>
        <v/>
      </c>
      <c r="H101" s="67" t="str">
        <f>IFERROR(VLOOKUP(B101,技能全表!D:L,7,0),"")</f>
        <v/>
      </c>
      <c r="I101" s="67" t="str">
        <f>IFERROR(VLOOKUP(B101,技能全表!D:E,2,0),"")</f>
        <v/>
      </c>
      <c r="J101" s="62" t="str">
        <f>IFERROR(VLOOKUP(B101,技能全表!D:L,9,0),"")</f>
        <v/>
      </c>
      <c r="K101" s="62"/>
      <c r="L101" s="62"/>
      <c r="M101" s="62"/>
      <c r="N101" s="62"/>
      <c r="O101" s="62"/>
      <c r="P101" s="62"/>
      <c r="Q101" s="62"/>
      <c r="R101" s="60"/>
      <c r="AE101" s="1">
        <v>101</v>
      </c>
      <c r="AF101" s="56" t="str">
        <f t="shared" si="1"/>
        <v>397---101</v>
      </c>
    </row>
    <row r="102" spans="1:32">
      <c r="A102" s="64" t="str">
        <f>IFERROR(VLOOKUP(AF90,技能习得表!B:C,2,0),"")</f>
        <v/>
      </c>
      <c r="B102" s="64" t="str">
        <f>IFERROR(VLOOKUP(AF90,技能习得表!B:D,3,0),"")</f>
        <v/>
      </c>
      <c r="C102" s="64"/>
      <c r="D102" s="66" t="str">
        <f>IFERROR(VLOOKUP(B102,技能全表!D:L,4,0),"")</f>
        <v/>
      </c>
      <c r="E102" s="67" t="str">
        <f>IFERROR(VLOOKUP(B102,技能全表!D:L,6,0),"")</f>
        <v/>
      </c>
      <c r="F102" s="64" t="str">
        <f>IFERROR(VLOOKUP(B102,技能全表!D:L,5,0),"")</f>
        <v/>
      </c>
      <c r="G102" s="67" t="str">
        <f>IFERROR(VLOOKUP(B102,技能全表!D:L,8,0),"")</f>
        <v/>
      </c>
      <c r="H102" s="67" t="str">
        <f>IFERROR(VLOOKUP(B102,技能全表!D:L,7,0),"")</f>
        <v/>
      </c>
      <c r="I102" s="67" t="str">
        <f>IFERROR(VLOOKUP(B102,技能全表!D:E,2,0),"")</f>
        <v/>
      </c>
      <c r="J102" s="62" t="str">
        <f>IFERROR(VLOOKUP(B102,技能全表!D:L,9,0),"")</f>
        <v/>
      </c>
      <c r="K102" s="62"/>
      <c r="L102" s="62"/>
      <c r="M102" s="62"/>
      <c r="N102" s="62"/>
      <c r="O102" s="62"/>
      <c r="P102" s="62"/>
      <c r="Q102" s="62"/>
      <c r="R102" s="60"/>
      <c r="AE102" s="1">
        <v>102</v>
      </c>
      <c r="AF102" s="56" t="str">
        <f t="shared" si="1"/>
        <v>397---102</v>
      </c>
    </row>
    <row r="103" spans="1:32">
      <c r="A103" s="64" t="str">
        <f>IFERROR(VLOOKUP(AF91,技能习得表!B:C,2,0),"")</f>
        <v/>
      </c>
      <c r="B103" s="64" t="str">
        <f>IFERROR(VLOOKUP(AF91,技能习得表!B:D,3,0),"")</f>
        <v/>
      </c>
      <c r="C103" s="64"/>
      <c r="D103" s="66" t="str">
        <f>IFERROR(VLOOKUP(B103,技能全表!D:L,4,0),"")</f>
        <v/>
      </c>
      <c r="E103" s="67" t="str">
        <f>IFERROR(VLOOKUP(B103,技能全表!D:L,6,0),"")</f>
        <v/>
      </c>
      <c r="F103" s="64" t="str">
        <f>IFERROR(VLOOKUP(B103,技能全表!D:L,5,0),"")</f>
        <v/>
      </c>
      <c r="G103" s="67" t="str">
        <f>IFERROR(VLOOKUP(B103,技能全表!D:L,8,0),"")</f>
        <v/>
      </c>
      <c r="H103" s="67" t="str">
        <f>IFERROR(VLOOKUP(B103,技能全表!D:L,7,0),"")</f>
        <v/>
      </c>
      <c r="I103" s="67" t="str">
        <f>IFERROR(VLOOKUP(B103,技能全表!D:E,2,0),"")</f>
        <v/>
      </c>
      <c r="J103" s="62" t="str">
        <f>IFERROR(VLOOKUP(B103,技能全表!D:L,9,0),"")</f>
        <v/>
      </c>
      <c r="K103" s="62"/>
      <c r="L103" s="62"/>
      <c r="M103" s="62"/>
      <c r="N103" s="62"/>
      <c r="O103" s="62"/>
      <c r="P103" s="62"/>
      <c r="Q103" s="62"/>
      <c r="R103" s="60"/>
      <c r="AE103" s="1">
        <v>103</v>
      </c>
      <c r="AF103" s="56" t="str">
        <f t="shared" si="1"/>
        <v>397---103</v>
      </c>
    </row>
    <row r="104" spans="1:32">
      <c r="A104" s="64" t="str">
        <f>IFERROR(VLOOKUP(AF92,技能习得表!B:C,2,0),"")</f>
        <v/>
      </c>
      <c r="B104" s="64" t="str">
        <f>IFERROR(VLOOKUP(AF92,技能习得表!B:D,3,0),"")</f>
        <v/>
      </c>
      <c r="C104" s="64"/>
      <c r="D104" s="66" t="str">
        <f>IFERROR(VLOOKUP(B104,技能全表!D:L,4,0),"")</f>
        <v/>
      </c>
      <c r="E104" s="67" t="str">
        <f>IFERROR(VLOOKUP(B104,技能全表!D:L,6,0),"")</f>
        <v/>
      </c>
      <c r="F104" s="64" t="str">
        <f>IFERROR(VLOOKUP(B104,技能全表!D:L,5,0),"")</f>
        <v/>
      </c>
      <c r="G104" s="67" t="str">
        <f>IFERROR(VLOOKUP(B104,技能全表!D:L,8,0),"")</f>
        <v/>
      </c>
      <c r="H104" s="67" t="str">
        <f>IFERROR(VLOOKUP(B104,技能全表!D:L,7,0),"")</f>
        <v/>
      </c>
      <c r="I104" s="67" t="str">
        <f>IFERROR(VLOOKUP(B104,技能全表!D:E,2,0),"")</f>
        <v/>
      </c>
      <c r="J104" s="62" t="str">
        <f>IFERROR(VLOOKUP(B104,技能全表!D:L,9,0),"")</f>
        <v/>
      </c>
      <c r="K104" s="62"/>
      <c r="L104" s="62"/>
      <c r="M104" s="62"/>
      <c r="N104" s="62"/>
      <c r="O104" s="62"/>
      <c r="P104" s="62"/>
      <c r="Q104" s="62"/>
      <c r="R104" s="60"/>
      <c r="AE104" s="1">
        <v>104</v>
      </c>
      <c r="AF104" s="56" t="str">
        <f t="shared" si="1"/>
        <v>397---104</v>
      </c>
    </row>
    <row r="105" spans="1:32">
      <c r="A105" s="64" t="str">
        <f>IFERROR(VLOOKUP(AF93,技能习得表!B:C,2,0),"")</f>
        <v/>
      </c>
      <c r="B105" s="64" t="str">
        <f>IFERROR(VLOOKUP(AF93,技能习得表!B:D,3,0),"")</f>
        <v/>
      </c>
      <c r="C105" s="64"/>
      <c r="D105" s="66" t="str">
        <f>IFERROR(VLOOKUP(B105,技能全表!D:L,4,0),"")</f>
        <v/>
      </c>
      <c r="E105" s="67" t="str">
        <f>IFERROR(VLOOKUP(B105,技能全表!D:L,6,0),"")</f>
        <v/>
      </c>
      <c r="F105" s="64" t="str">
        <f>IFERROR(VLOOKUP(B105,技能全表!D:L,5,0),"")</f>
        <v/>
      </c>
      <c r="G105" s="67" t="str">
        <f>IFERROR(VLOOKUP(B105,技能全表!D:L,8,0),"")</f>
        <v/>
      </c>
      <c r="H105" s="67" t="str">
        <f>IFERROR(VLOOKUP(B105,技能全表!D:L,7,0),"")</f>
        <v/>
      </c>
      <c r="I105" s="67" t="str">
        <f>IFERROR(VLOOKUP(B105,技能全表!D:E,2,0),"")</f>
        <v/>
      </c>
      <c r="J105" s="62" t="str">
        <f>IFERROR(VLOOKUP(B105,技能全表!D:L,9,0),"")</f>
        <v/>
      </c>
      <c r="K105" s="62"/>
      <c r="L105" s="62"/>
      <c r="M105" s="62"/>
      <c r="N105" s="62"/>
      <c r="O105" s="62"/>
      <c r="P105" s="62"/>
      <c r="Q105" s="62"/>
      <c r="R105" s="60"/>
      <c r="AE105" s="1">
        <v>105</v>
      </c>
      <c r="AF105" s="56" t="str">
        <f t="shared" si="1"/>
        <v>397---105</v>
      </c>
    </row>
    <row r="106" spans="1:32">
      <c r="A106" s="64" t="str">
        <f>IFERROR(VLOOKUP(AF94,技能习得表!B:C,2,0),"")</f>
        <v/>
      </c>
      <c r="B106" s="64" t="str">
        <f>IFERROR(VLOOKUP(AF94,技能习得表!B:D,3,0),"")</f>
        <v/>
      </c>
      <c r="C106" s="64"/>
      <c r="D106" s="66" t="str">
        <f>IFERROR(VLOOKUP(B106,技能全表!D:L,4,0),"")</f>
        <v/>
      </c>
      <c r="E106" s="67" t="str">
        <f>IFERROR(VLOOKUP(B106,技能全表!D:L,6,0),"")</f>
        <v/>
      </c>
      <c r="F106" s="64" t="str">
        <f>IFERROR(VLOOKUP(B106,技能全表!D:L,5,0),"")</f>
        <v/>
      </c>
      <c r="G106" s="67" t="str">
        <f>IFERROR(VLOOKUP(B106,技能全表!D:L,8,0),"")</f>
        <v/>
      </c>
      <c r="H106" s="67" t="str">
        <f>IFERROR(VLOOKUP(B106,技能全表!D:L,7,0),"")</f>
        <v/>
      </c>
      <c r="I106" s="67" t="str">
        <f>IFERROR(VLOOKUP(B106,技能全表!D:E,2,0),"")</f>
        <v/>
      </c>
      <c r="J106" s="62" t="str">
        <f>IFERROR(VLOOKUP(B106,技能全表!D:L,9,0),"")</f>
        <v/>
      </c>
      <c r="K106" s="62"/>
      <c r="L106" s="62"/>
      <c r="M106" s="62"/>
      <c r="N106" s="62"/>
      <c r="O106" s="62"/>
      <c r="P106" s="62"/>
      <c r="Q106" s="62"/>
      <c r="R106" s="60"/>
      <c r="AE106" s="1">
        <v>106</v>
      </c>
      <c r="AF106" s="56" t="str">
        <f t="shared" si="1"/>
        <v>397---106</v>
      </c>
    </row>
    <row r="107" spans="1:32">
      <c r="A107" s="64" t="str">
        <f>IFERROR(VLOOKUP(AF95,技能习得表!B:C,2,0),"")</f>
        <v/>
      </c>
      <c r="B107" s="64" t="str">
        <f>IFERROR(VLOOKUP(AF95,技能习得表!B:D,3,0),"")</f>
        <v/>
      </c>
      <c r="C107" s="64"/>
      <c r="D107" s="66" t="str">
        <f>IFERROR(VLOOKUP(B107,技能全表!D:L,4,0),"")</f>
        <v/>
      </c>
      <c r="E107" s="67" t="str">
        <f>IFERROR(VLOOKUP(B107,技能全表!D:L,6,0),"")</f>
        <v/>
      </c>
      <c r="F107" s="64" t="str">
        <f>IFERROR(VLOOKUP(B107,技能全表!D:L,5,0),"")</f>
        <v/>
      </c>
      <c r="G107" s="67" t="str">
        <f>IFERROR(VLOOKUP(B107,技能全表!D:L,8,0),"")</f>
        <v/>
      </c>
      <c r="H107" s="67" t="str">
        <f>IFERROR(VLOOKUP(B107,技能全表!D:L,7,0),"")</f>
        <v/>
      </c>
      <c r="I107" s="67" t="str">
        <f>IFERROR(VLOOKUP(B107,技能全表!D:E,2,0),"")</f>
        <v/>
      </c>
      <c r="J107" s="62" t="str">
        <f>IFERROR(VLOOKUP(B107,技能全表!D:L,9,0),"")</f>
        <v/>
      </c>
      <c r="K107" s="62"/>
      <c r="L107" s="62"/>
      <c r="M107" s="62"/>
      <c r="N107" s="62"/>
      <c r="O107" s="62"/>
      <c r="P107" s="62"/>
      <c r="Q107" s="62"/>
      <c r="R107" s="60"/>
      <c r="AE107" s="1">
        <v>107</v>
      </c>
      <c r="AF107" s="56" t="str">
        <f t="shared" si="1"/>
        <v>397---107</v>
      </c>
    </row>
    <row r="108" spans="1:32">
      <c r="A108" s="64" t="str">
        <f>IFERROR(VLOOKUP(AF96,技能习得表!B:C,2,0),"")</f>
        <v/>
      </c>
      <c r="B108" s="64" t="str">
        <f>IFERROR(VLOOKUP(AF96,技能习得表!B:D,3,0),"")</f>
        <v/>
      </c>
      <c r="C108" s="64"/>
      <c r="D108" s="66" t="str">
        <f>IFERROR(VLOOKUP(B108,技能全表!D:L,4,0),"")</f>
        <v/>
      </c>
      <c r="E108" s="67" t="str">
        <f>IFERROR(VLOOKUP(B108,技能全表!D:L,6,0),"")</f>
        <v/>
      </c>
      <c r="F108" s="64" t="str">
        <f>IFERROR(VLOOKUP(B108,技能全表!D:L,5,0),"")</f>
        <v/>
      </c>
      <c r="G108" s="67" t="str">
        <f>IFERROR(VLOOKUP(B108,技能全表!D:L,8,0),"")</f>
        <v/>
      </c>
      <c r="H108" s="67" t="str">
        <f>IFERROR(VLOOKUP(B108,技能全表!D:L,7,0),"")</f>
        <v/>
      </c>
      <c r="I108" s="67" t="str">
        <f>IFERROR(VLOOKUP(B108,技能全表!D:E,2,0),"")</f>
        <v/>
      </c>
      <c r="J108" s="62" t="str">
        <f>IFERROR(VLOOKUP(B108,技能全表!D:L,9,0),"")</f>
        <v/>
      </c>
      <c r="K108" s="62"/>
      <c r="L108" s="62"/>
      <c r="M108" s="62"/>
      <c r="N108" s="62"/>
      <c r="O108" s="62"/>
      <c r="P108" s="62"/>
      <c r="Q108" s="62"/>
      <c r="R108" s="60"/>
      <c r="AE108" s="1">
        <v>108</v>
      </c>
      <c r="AF108" s="56" t="str">
        <f t="shared" si="1"/>
        <v>397---108</v>
      </c>
    </row>
    <row r="109" spans="1:32">
      <c r="A109" s="64" t="str">
        <f>IFERROR(VLOOKUP(AF97,技能习得表!B:C,2,0),"")</f>
        <v/>
      </c>
      <c r="B109" s="64" t="str">
        <f>IFERROR(VLOOKUP(AF97,技能习得表!B:D,3,0),"")</f>
        <v/>
      </c>
      <c r="C109" s="64"/>
      <c r="D109" s="66" t="str">
        <f>IFERROR(VLOOKUP(B109,技能全表!D:L,4,0),"")</f>
        <v/>
      </c>
      <c r="E109" s="67" t="str">
        <f>IFERROR(VLOOKUP(B109,技能全表!D:L,6,0),"")</f>
        <v/>
      </c>
      <c r="F109" s="64" t="str">
        <f>IFERROR(VLOOKUP(B109,技能全表!D:L,5,0),"")</f>
        <v/>
      </c>
      <c r="G109" s="67" t="str">
        <f>IFERROR(VLOOKUP(B109,技能全表!D:L,8,0),"")</f>
        <v/>
      </c>
      <c r="H109" s="67" t="str">
        <f>IFERROR(VLOOKUP(B109,技能全表!D:L,7,0),"")</f>
        <v/>
      </c>
      <c r="I109" s="67" t="str">
        <f>IFERROR(VLOOKUP(B109,技能全表!D:E,2,0),"")</f>
        <v/>
      </c>
      <c r="J109" s="62" t="str">
        <f>IFERROR(VLOOKUP(B109,技能全表!D:L,9,0),"")</f>
        <v/>
      </c>
      <c r="K109" s="62"/>
      <c r="L109" s="62"/>
      <c r="M109" s="62"/>
      <c r="N109" s="62"/>
      <c r="O109" s="62"/>
      <c r="P109" s="62"/>
      <c r="Q109" s="62"/>
      <c r="R109" s="60"/>
      <c r="AE109" s="1">
        <v>109</v>
      </c>
      <c r="AF109" s="56" t="str">
        <f t="shared" si="1"/>
        <v>397---109</v>
      </c>
    </row>
    <row r="110" spans="1:32">
      <c r="A110" s="64" t="str">
        <f>IFERROR(VLOOKUP(AF98,技能习得表!B:C,2,0),"")</f>
        <v/>
      </c>
      <c r="B110" s="64" t="str">
        <f>IFERROR(VLOOKUP(AF98,技能习得表!B:D,3,0),"")</f>
        <v/>
      </c>
      <c r="C110" s="64"/>
      <c r="D110" s="66" t="str">
        <f>IFERROR(VLOOKUP(B110,技能全表!D:L,4,0),"")</f>
        <v/>
      </c>
      <c r="E110" s="67" t="str">
        <f>IFERROR(VLOOKUP(B110,技能全表!D:L,6,0),"")</f>
        <v/>
      </c>
      <c r="F110" s="64" t="str">
        <f>IFERROR(VLOOKUP(B110,技能全表!D:L,5,0),"")</f>
        <v/>
      </c>
      <c r="G110" s="67" t="str">
        <f>IFERROR(VLOOKUP(B110,技能全表!D:L,8,0),"")</f>
        <v/>
      </c>
      <c r="H110" s="67" t="str">
        <f>IFERROR(VLOOKUP(B110,技能全表!D:L,7,0),"")</f>
        <v/>
      </c>
      <c r="I110" s="67" t="str">
        <f>IFERROR(VLOOKUP(B110,技能全表!D:E,2,0),"")</f>
        <v/>
      </c>
      <c r="J110" s="62" t="str">
        <f>IFERROR(VLOOKUP(B110,技能全表!D:L,9,0),"")</f>
        <v/>
      </c>
      <c r="K110" s="62"/>
      <c r="L110" s="62"/>
      <c r="M110" s="62"/>
      <c r="N110" s="62"/>
      <c r="O110" s="62"/>
      <c r="P110" s="62"/>
      <c r="Q110" s="62"/>
      <c r="R110" s="60"/>
      <c r="AE110" s="1">
        <v>110</v>
      </c>
      <c r="AF110" s="56" t="str">
        <f t="shared" si="1"/>
        <v>397---110</v>
      </c>
    </row>
    <row r="111" spans="1:32">
      <c r="A111" s="64" t="str">
        <f>IFERROR(VLOOKUP(AF99,技能习得表!B:C,2,0),"")</f>
        <v/>
      </c>
      <c r="B111" s="64" t="str">
        <f>IFERROR(VLOOKUP(AF99,技能习得表!B:D,3,0),"")</f>
        <v/>
      </c>
      <c r="C111" s="64"/>
      <c r="D111" s="66" t="str">
        <f>IFERROR(VLOOKUP(B111,技能全表!D:L,4,0),"")</f>
        <v/>
      </c>
      <c r="E111" s="67" t="str">
        <f>IFERROR(VLOOKUP(B111,技能全表!D:L,6,0),"")</f>
        <v/>
      </c>
      <c r="F111" s="64" t="str">
        <f>IFERROR(VLOOKUP(B111,技能全表!D:L,5,0),"")</f>
        <v/>
      </c>
      <c r="G111" s="67" t="str">
        <f>IFERROR(VLOOKUP(B111,技能全表!D:L,8,0),"")</f>
        <v/>
      </c>
      <c r="H111" s="67" t="str">
        <f>IFERROR(VLOOKUP(B111,技能全表!D:L,7,0),"")</f>
        <v/>
      </c>
      <c r="I111" s="67" t="str">
        <f>IFERROR(VLOOKUP(B111,技能全表!D:E,2,0),"")</f>
        <v/>
      </c>
      <c r="J111" s="62" t="str">
        <f>IFERROR(VLOOKUP(B111,技能全表!D:L,9,0),"")</f>
        <v/>
      </c>
      <c r="K111" s="62"/>
      <c r="L111" s="62"/>
      <c r="M111" s="62"/>
      <c r="N111" s="62"/>
      <c r="O111" s="62"/>
      <c r="P111" s="62"/>
      <c r="Q111" s="62"/>
      <c r="R111" s="60"/>
      <c r="AE111" s="1">
        <v>111</v>
      </c>
      <c r="AF111" s="56" t="str">
        <f t="shared" si="1"/>
        <v>397---111</v>
      </c>
    </row>
    <row r="112" spans="1:32">
      <c r="A112" s="64" t="str">
        <f>IFERROR(VLOOKUP(AF100,技能习得表!B:C,2,0),"")</f>
        <v/>
      </c>
      <c r="B112" s="64" t="str">
        <f>IFERROR(VLOOKUP(AF100,技能习得表!B:D,3,0),"")</f>
        <v/>
      </c>
      <c r="C112" s="64"/>
      <c r="D112" s="66" t="str">
        <f>IFERROR(VLOOKUP(B112,技能全表!D:L,4,0),"")</f>
        <v/>
      </c>
      <c r="E112" s="67" t="str">
        <f>IFERROR(VLOOKUP(B112,技能全表!D:L,6,0),"")</f>
        <v/>
      </c>
      <c r="F112" s="64" t="str">
        <f>IFERROR(VLOOKUP(B112,技能全表!D:L,5,0),"")</f>
        <v/>
      </c>
      <c r="G112" s="67" t="str">
        <f>IFERROR(VLOOKUP(B112,技能全表!D:L,8,0),"")</f>
        <v/>
      </c>
      <c r="H112" s="67" t="str">
        <f>IFERROR(VLOOKUP(B112,技能全表!D:L,7,0),"")</f>
        <v/>
      </c>
      <c r="I112" s="67" t="str">
        <f>IFERROR(VLOOKUP(B112,技能全表!D:E,2,0),"")</f>
        <v/>
      </c>
      <c r="J112" s="62" t="str">
        <f>IFERROR(VLOOKUP(B112,技能全表!D:L,9,0),"")</f>
        <v/>
      </c>
      <c r="K112" s="62"/>
      <c r="L112" s="62"/>
      <c r="M112" s="62"/>
      <c r="N112" s="62"/>
      <c r="O112" s="62"/>
      <c r="P112" s="62"/>
      <c r="Q112" s="62"/>
      <c r="R112" s="60"/>
      <c r="AE112" s="1">
        <v>112</v>
      </c>
      <c r="AF112" s="56" t="str">
        <f t="shared" si="1"/>
        <v>397---112</v>
      </c>
    </row>
    <row r="113" spans="1:32">
      <c r="A113" s="64" t="str">
        <f>IFERROR(VLOOKUP(AF101,技能习得表!B:C,2,0),"")</f>
        <v/>
      </c>
      <c r="B113" s="64" t="str">
        <f>IFERROR(VLOOKUP(AF101,技能习得表!B:D,3,0),"")</f>
        <v/>
      </c>
      <c r="C113" s="64"/>
      <c r="D113" s="66" t="str">
        <f>IFERROR(VLOOKUP(B113,技能全表!D:L,4,0),"")</f>
        <v/>
      </c>
      <c r="E113" s="67" t="str">
        <f>IFERROR(VLOOKUP(B113,技能全表!D:L,6,0),"")</f>
        <v/>
      </c>
      <c r="F113" s="64" t="str">
        <f>IFERROR(VLOOKUP(B113,技能全表!D:L,5,0),"")</f>
        <v/>
      </c>
      <c r="G113" s="67" t="str">
        <f>IFERROR(VLOOKUP(B113,技能全表!D:L,8,0),"")</f>
        <v/>
      </c>
      <c r="H113" s="67" t="str">
        <f>IFERROR(VLOOKUP(B113,技能全表!D:L,7,0),"")</f>
        <v/>
      </c>
      <c r="I113" s="67" t="str">
        <f>IFERROR(VLOOKUP(B113,技能全表!D:E,2,0),"")</f>
        <v/>
      </c>
      <c r="J113" s="62" t="str">
        <f>IFERROR(VLOOKUP(B113,技能全表!D:L,9,0),"")</f>
        <v/>
      </c>
      <c r="K113" s="62"/>
      <c r="L113" s="62"/>
      <c r="M113" s="62"/>
      <c r="N113" s="62"/>
      <c r="O113" s="62"/>
      <c r="P113" s="62"/>
      <c r="Q113" s="62"/>
      <c r="R113" s="60"/>
      <c r="AE113" s="1">
        <v>113</v>
      </c>
      <c r="AF113" s="56" t="str">
        <f t="shared" si="1"/>
        <v>397---113</v>
      </c>
    </row>
    <row r="114" spans="1:32">
      <c r="A114" s="64" t="str">
        <f>IFERROR(VLOOKUP(AF102,技能习得表!B:C,2,0),"")</f>
        <v/>
      </c>
      <c r="B114" s="64" t="str">
        <f>IFERROR(VLOOKUP(AF102,技能习得表!B:D,3,0),"")</f>
        <v/>
      </c>
      <c r="C114" s="64"/>
      <c r="D114" s="66" t="str">
        <f>IFERROR(VLOOKUP(B114,技能全表!D:L,4,0),"")</f>
        <v/>
      </c>
      <c r="E114" s="67" t="str">
        <f>IFERROR(VLOOKUP(B114,技能全表!D:L,6,0),"")</f>
        <v/>
      </c>
      <c r="F114" s="64" t="str">
        <f>IFERROR(VLOOKUP(B114,技能全表!D:L,5,0),"")</f>
        <v/>
      </c>
      <c r="G114" s="67" t="str">
        <f>IFERROR(VLOOKUP(B114,技能全表!D:L,8,0),"")</f>
        <v/>
      </c>
      <c r="H114" s="67" t="str">
        <f>IFERROR(VLOOKUP(B114,技能全表!D:L,7,0),"")</f>
        <v/>
      </c>
      <c r="I114" s="67" t="str">
        <f>IFERROR(VLOOKUP(B114,技能全表!D:E,2,0),"")</f>
        <v/>
      </c>
      <c r="J114" s="62" t="str">
        <f>IFERROR(VLOOKUP(B114,技能全表!D:L,9,0),"")</f>
        <v/>
      </c>
      <c r="K114" s="62"/>
      <c r="L114" s="62"/>
      <c r="M114" s="62"/>
      <c r="N114" s="62"/>
      <c r="O114" s="62"/>
      <c r="P114" s="62"/>
      <c r="Q114" s="62"/>
      <c r="R114" s="60"/>
      <c r="AE114" s="1">
        <v>114</v>
      </c>
      <c r="AF114" s="56" t="str">
        <f t="shared" si="1"/>
        <v>397---114</v>
      </c>
    </row>
    <row r="115" spans="1:32">
      <c r="A115" s="64" t="str">
        <f>IFERROR(VLOOKUP(AF103,技能习得表!B:C,2,0),"")</f>
        <v/>
      </c>
      <c r="B115" s="64" t="str">
        <f>IFERROR(VLOOKUP(AF103,技能习得表!B:D,3,0),"")</f>
        <v/>
      </c>
      <c r="C115" s="64"/>
      <c r="D115" s="66" t="str">
        <f>IFERROR(VLOOKUP(B115,技能全表!D:L,4,0),"")</f>
        <v/>
      </c>
      <c r="E115" s="67" t="str">
        <f>IFERROR(VLOOKUP(B115,技能全表!D:L,6,0),"")</f>
        <v/>
      </c>
      <c r="F115" s="64" t="str">
        <f>IFERROR(VLOOKUP(B115,技能全表!D:L,5,0),"")</f>
        <v/>
      </c>
      <c r="G115" s="67" t="str">
        <f>IFERROR(VLOOKUP(B115,技能全表!D:L,8,0),"")</f>
        <v/>
      </c>
      <c r="H115" s="67" t="str">
        <f>IFERROR(VLOOKUP(B115,技能全表!D:L,7,0),"")</f>
        <v/>
      </c>
      <c r="I115" s="67" t="str">
        <f>IFERROR(VLOOKUP(B115,技能全表!D:E,2,0),"")</f>
        <v/>
      </c>
      <c r="J115" s="62" t="str">
        <f>IFERROR(VLOOKUP(B115,技能全表!D:L,9,0),"")</f>
        <v/>
      </c>
      <c r="K115" s="62"/>
      <c r="L115" s="62"/>
      <c r="M115" s="62"/>
      <c r="N115" s="62"/>
      <c r="O115" s="62"/>
      <c r="P115" s="62"/>
      <c r="Q115" s="62"/>
      <c r="R115" s="60"/>
      <c r="AE115" s="1">
        <v>115</v>
      </c>
      <c r="AF115" s="56" t="str">
        <f t="shared" si="1"/>
        <v>397---115</v>
      </c>
    </row>
    <row r="116" spans="1:32">
      <c r="A116" s="64" t="str">
        <f>IFERROR(VLOOKUP(AF104,技能习得表!B:C,2,0),"")</f>
        <v/>
      </c>
      <c r="B116" s="64" t="str">
        <f>IFERROR(VLOOKUP(AF104,技能习得表!B:D,3,0),"")</f>
        <v/>
      </c>
      <c r="C116" s="64"/>
      <c r="D116" s="66" t="str">
        <f>IFERROR(VLOOKUP(B116,技能全表!D:L,4,0),"")</f>
        <v/>
      </c>
      <c r="E116" s="67" t="str">
        <f>IFERROR(VLOOKUP(B116,技能全表!D:L,6,0),"")</f>
        <v/>
      </c>
      <c r="F116" s="64" t="str">
        <f>IFERROR(VLOOKUP(B116,技能全表!D:L,5,0),"")</f>
        <v/>
      </c>
      <c r="G116" s="67" t="str">
        <f>IFERROR(VLOOKUP(B116,技能全表!D:L,8,0),"")</f>
        <v/>
      </c>
      <c r="H116" s="67" t="str">
        <f>IFERROR(VLOOKUP(B116,技能全表!D:L,7,0),"")</f>
        <v/>
      </c>
      <c r="I116" s="67" t="str">
        <f>IFERROR(VLOOKUP(B116,技能全表!D:E,2,0),"")</f>
        <v/>
      </c>
      <c r="J116" s="62" t="str">
        <f>IFERROR(VLOOKUP(B116,技能全表!D:L,9,0),"")</f>
        <v/>
      </c>
      <c r="K116" s="62"/>
      <c r="L116" s="62"/>
      <c r="M116" s="62"/>
      <c r="N116" s="62"/>
      <c r="O116" s="62"/>
      <c r="P116" s="62"/>
      <c r="Q116" s="62"/>
      <c r="R116" s="60"/>
      <c r="AE116" s="1">
        <v>116</v>
      </c>
      <c r="AF116" s="56" t="str">
        <f t="shared" si="1"/>
        <v>397---116</v>
      </c>
    </row>
    <row r="117" spans="1:32">
      <c r="A117" s="64" t="str">
        <f>IFERROR(VLOOKUP(AF105,技能习得表!B:C,2,0),"")</f>
        <v/>
      </c>
      <c r="B117" s="64" t="str">
        <f>IFERROR(VLOOKUP(AF105,技能习得表!B:D,3,0),"")</f>
        <v/>
      </c>
      <c r="C117" s="64"/>
      <c r="D117" s="66" t="str">
        <f>IFERROR(VLOOKUP(B117,技能全表!D:L,4,0),"")</f>
        <v/>
      </c>
      <c r="E117" s="67" t="str">
        <f>IFERROR(VLOOKUP(B117,技能全表!D:L,6,0),"")</f>
        <v/>
      </c>
      <c r="F117" s="64" t="str">
        <f>IFERROR(VLOOKUP(B117,技能全表!D:L,5,0),"")</f>
        <v/>
      </c>
      <c r="G117" s="67" t="str">
        <f>IFERROR(VLOOKUP(B117,技能全表!D:L,8,0),"")</f>
        <v/>
      </c>
      <c r="H117" s="67" t="str">
        <f>IFERROR(VLOOKUP(B117,技能全表!D:L,7,0),"")</f>
        <v/>
      </c>
      <c r="I117" s="67" t="str">
        <f>IFERROR(VLOOKUP(B117,技能全表!D:E,2,0),"")</f>
        <v/>
      </c>
      <c r="J117" s="62" t="str">
        <f>IFERROR(VLOOKUP(B117,技能全表!D:L,9,0),"")</f>
        <v/>
      </c>
      <c r="K117" s="62"/>
      <c r="L117" s="62"/>
      <c r="M117" s="62"/>
      <c r="N117" s="62"/>
      <c r="O117" s="62"/>
      <c r="P117" s="62"/>
      <c r="Q117" s="62"/>
      <c r="R117" s="60"/>
      <c r="AE117" s="1">
        <v>117</v>
      </c>
      <c r="AF117" s="56" t="str">
        <f t="shared" si="1"/>
        <v>397---117</v>
      </c>
    </row>
    <row r="118" spans="1:32">
      <c r="A118" s="64" t="str">
        <f>IFERROR(VLOOKUP(AF106,技能习得表!B:C,2,0),"")</f>
        <v/>
      </c>
      <c r="B118" s="64" t="str">
        <f>IFERROR(VLOOKUP(AF106,技能习得表!B:D,3,0),"")</f>
        <v/>
      </c>
      <c r="C118" s="64"/>
      <c r="D118" s="66" t="str">
        <f>IFERROR(VLOOKUP(B118,技能全表!D:L,4,0),"")</f>
        <v/>
      </c>
      <c r="E118" s="67" t="str">
        <f>IFERROR(VLOOKUP(B118,技能全表!D:L,6,0),"")</f>
        <v/>
      </c>
      <c r="F118" s="64" t="str">
        <f>IFERROR(VLOOKUP(B118,技能全表!D:L,5,0),"")</f>
        <v/>
      </c>
      <c r="G118" s="67" t="str">
        <f>IFERROR(VLOOKUP(B118,技能全表!D:L,8,0),"")</f>
        <v/>
      </c>
      <c r="H118" s="67" t="str">
        <f>IFERROR(VLOOKUP(B118,技能全表!D:L,7,0),"")</f>
        <v/>
      </c>
      <c r="I118" s="67" t="str">
        <f>IFERROR(VLOOKUP(B118,技能全表!D:E,2,0),"")</f>
        <v/>
      </c>
      <c r="J118" s="62" t="str">
        <f>IFERROR(VLOOKUP(B118,技能全表!D:L,9,0),"")</f>
        <v/>
      </c>
      <c r="K118" s="62"/>
      <c r="L118" s="62"/>
      <c r="M118" s="62"/>
      <c r="N118" s="62"/>
      <c r="O118" s="62"/>
      <c r="P118" s="62"/>
      <c r="Q118" s="62"/>
      <c r="R118" s="60"/>
      <c r="AE118" s="1">
        <v>118</v>
      </c>
      <c r="AF118" s="56" t="str">
        <f t="shared" si="1"/>
        <v>397---118</v>
      </c>
    </row>
    <row r="119" spans="1:32">
      <c r="A119" s="64" t="str">
        <f>IFERROR(VLOOKUP(AF107,技能习得表!B:C,2,0),"")</f>
        <v/>
      </c>
      <c r="B119" s="64" t="str">
        <f>IFERROR(VLOOKUP(AF107,技能习得表!B:D,3,0),"")</f>
        <v/>
      </c>
      <c r="C119" s="64"/>
      <c r="D119" s="66" t="str">
        <f>IFERROR(VLOOKUP(B119,技能全表!D:L,4,0),"")</f>
        <v/>
      </c>
      <c r="E119" s="67" t="str">
        <f>IFERROR(VLOOKUP(B119,技能全表!D:L,6,0),"")</f>
        <v/>
      </c>
      <c r="F119" s="64" t="str">
        <f>IFERROR(VLOOKUP(B119,技能全表!D:L,5,0),"")</f>
        <v/>
      </c>
      <c r="G119" s="67" t="str">
        <f>IFERROR(VLOOKUP(B119,技能全表!D:L,8,0),"")</f>
        <v/>
      </c>
      <c r="H119" s="67" t="str">
        <f>IFERROR(VLOOKUP(B119,技能全表!D:L,7,0),"")</f>
        <v/>
      </c>
      <c r="I119" s="67" t="str">
        <f>IFERROR(VLOOKUP(B119,技能全表!D:E,2,0),"")</f>
        <v/>
      </c>
      <c r="J119" s="62" t="str">
        <f>IFERROR(VLOOKUP(B119,技能全表!D:L,9,0),"")</f>
        <v/>
      </c>
      <c r="K119" s="62"/>
      <c r="L119" s="62"/>
      <c r="M119" s="62"/>
      <c r="N119" s="62"/>
      <c r="O119" s="62"/>
      <c r="P119" s="62"/>
      <c r="Q119" s="62"/>
      <c r="R119" s="60"/>
      <c r="AE119" s="1">
        <v>119</v>
      </c>
      <c r="AF119" s="56" t="str">
        <f t="shared" si="1"/>
        <v>397---119</v>
      </c>
    </row>
    <row r="120" spans="1:32">
      <c r="A120" s="64" t="str">
        <f>IFERROR(VLOOKUP(AF108,技能习得表!B:C,2,0),"")</f>
        <v/>
      </c>
      <c r="B120" s="64" t="str">
        <f>IFERROR(VLOOKUP(AF108,技能习得表!B:D,3,0),"")</f>
        <v/>
      </c>
      <c r="C120" s="64"/>
      <c r="D120" s="66" t="str">
        <f>IFERROR(VLOOKUP(B120,技能全表!D:L,4,0),"")</f>
        <v/>
      </c>
      <c r="E120" s="67" t="str">
        <f>IFERROR(VLOOKUP(B120,技能全表!D:L,6,0),"")</f>
        <v/>
      </c>
      <c r="F120" s="64" t="str">
        <f>IFERROR(VLOOKUP(B120,技能全表!D:L,5,0),"")</f>
        <v/>
      </c>
      <c r="G120" s="67" t="str">
        <f>IFERROR(VLOOKUP(B120,技能全表!D:L,8,0),"")</f>
        <v/>
      </c>
      <c r="H120" s="67" t="str">
        <f>IFERROR(VLOOKUP(B120,技能全表!D:L,7,0),"")</f>
        <v/>
      </c>
      <c r="I120" s="67" t="str">
        <f>IFERROR(VLOOKUP(B120,技能全表!D:E,2,0),"")</f>
        <v/>
      </c>
      <c r="J120" s="62" t="str">
        <f>IFERROR(VLOOKUP(B120,技能全表!D:L,9,0),"")</f>
        <v/>
      </c>
      <c r="K120" s="62"/>
      <c r="L120" s="62"/>
      <c r="M120" s="62"/>
      <c r="N120" s="62"/>
      <c r="O120" s="62"/>
      <c r="P120" s="62"/>
      <c r="Q120" s="62"/>
      <c r="R120" s="60"/>
      <c r="AE120" s="1">
        <v>120</v>
      </c>
      <c r="AF120" s="56" t="str">
        <f t="shared" si="1"/>
        <v>397---120</v>
      </c>
    </row>
    <row r="121" spans="1:32">
      <c r="A121" s="64" t="str">
        <f>IFERROR(VLOOKUP(AF109,技能习得表!B:C,2,0),"")</f>
        <v/>
      </c>
      <c r="B121" s="64" t="str">
        <f>IFERROR(VLOOKUP(AF109,技能习得表!B:D,3,0),"")</f>
        <v/>
      </c>
      <c r="C121" s="64"/>
      <c r="D121" s="66" t="str">
        <f>IFERROR(VLOOKUP(B121,技能全表!D:L,4,0),"")</f>
        <v/>
      </c>
      <c r="E121" s="67" t="str">
        <f>IFERROR(VLOOKUP(B121,技能全表!D:L,6,0),"")</f>
        <v/>
      </c>
      <c r="F121" s="64" t="str">
        <f>IFERROR(VLOOKUP(B121,技能全表!D:L,5,0),"")</f>
        <v/>
      </c>
      <c r="G121" s="67" t="str">
        <f>IFERROR(VLOOKUP(B121,技能全表!D:L,8,0),"")</f>
        <v/>
      </c>
      <c r="H121" s="67" t="str">
        <f>IFERROR(VLOOKUP(B121,技能全表!D:L,7,0),"")</f>
        <v/>
      </c>
      <c r="I121" s="67" t="str">
        <f>IFERROR(VLOOKUP(B121,技能全表!D:E,2,0),"")</f>
        <v/>
      </c>
      <c r="J121" s="62" t="str">
        <f>IFERROR(VLOOKUP(B121,技能全表!D:L,9,0),"")</f>
        <v/>
      </c>
      <c r="K121" s="62"/>
      <c r="L121" s="62"/>
      <c r="M121" s="62"/>
      <c r="N121" s="62"/>
      <c r="O121" s="62"/>
      <c r="P121" s="62"/>
      <c r="Q121" s="62"/>
      <c r="R121" s="60"/>
      <c r="AE121" s="1">
        <v>121</v>
      </c>
      <c r="AF121" s="56" t="str">
        <f>$AD$7&amp;"---"&amp;AE121</f>
        <v>397---121</v>
      </c>
    </row>
    <row r="122" spans="1:32">
      <c r="A122" s="64" t="str">
        <f>IFERROR(VLOOKUP(AF110,技能习得表!B:C,2,0),"")</f>
        <v/>
      </c>
      <c r="B122" s="64" t="str">
        <f>IFERROR(VLOOKUP(AF110,技能习得表!B:D,3,0),"")</f>
        <v/>
      </c>
      <c r="C122" s="64"/>
      <c r="D122" s="66" t="str">
        <f>IFERROR(VLOOKUP(B122,技能全表!D:L,4,0),"")</f>
        <v/>
      </c>
      <c r="E122" s="67" t="str">
        <f>IFERROR(VLOOKUP(B122,技能全表!D:L,6,0),"")</f>
        <v/>
      </c>
      <c r="F122" s="64" t="str">
        <f>IFERROR(VLOOKUP(B122,技能全表!D:L,5,0),"")</f>
        <v/>
      </c>
      <c r="G122" s="67" t="str">
        <f>IFERROR(VLOOKUP(B122,技能全表!D:L,8,0),"")</f>
        <v/>
      </c>
      <c r="H122" s="67" t="str">
        <f>IFERROR(VLOOKUP(B122,技能全表!D:L,7,0),"")</f>
        <v/>
      </c>
      <c r="I122" s="67" t="str">
        <f>IFERROR(VLOOKUP(B122,技能全表!D:E,2,0),"")</f>
        <v/>
      </c>
      <c r="J122" s="62" t="str">
        <f>IFERROR(VLOOKUP(B122,技能全表!D:L,9,0),"")</f>
        <v/>
      </c>
      <c r="K122" s="62"/>
      <c r="L122" s="62"/>
      <c r="M122" s="62"/>
      <c r="N122" s="62"/>
      <c r="O122" s="62"/>
      <c r="P122" s="62"/>
      <c r="Q122" s="62"/>
      <c r="R122" s="60"/>
      <c r="AE122" s="1">
        <v>122</v>
      </c>
      <c r="AF122" s="56" t="str">
        <f t="shared" ref="AF122:AF179" si="2">$AD$7&amp;"---"&amp;AE122</f>
        <v>397---122</v>
      </c>
    </row>
    <row r="123" spans="1:32">
      <c r="A123" s="64" t="str">
        <f>IFERROR(VLOOKUP(AF111,技能习得表!B:C,2,0),"")</f>
        <v/>
      </c>
      <c r="B123" s="64" t="str">
        <f>IFERROR(VLOOKUP(AF111,技能习得表!B:D,3,0),"")</f>
        <v/>
      </c>
      <c r="C123" s="64"/>
      <c r="D123" s="66" t="str">
        <f>IFERROR(VLOOKUP(B123,技能全表!D:L,4,0),"")</f>
        <v/>
      </c>
      <c r="E123" s="67" t="str">
        <f>IFERROR(VLOOKUP(B123,技能全表!D:L,6,0),"")</f>
        <v/>
      </c>
      <c r="F123" s="64" t="str">
        <f>IFERROR(VLOOKUP(B123,技能全表!D:L,5,0),"")</f>
        <v/>
      </c>
      <c r="G123" s="67" t="str">
        <f>IFERROR(VLOOKUP(B123,技能全表!D:L,8,0),"")</f>
        <v/>
      </c>
      <c r="H123" s="67" t="str">
        <f>IFERROR(VLOOKUP(B123,技能全表!D:L,7,0),"")</f>
        <v/>
      </c>
      <c r="I123" s="67" t="str">
        <f>IFERROR(VLOOKUP(B123,技能全表!D:E,2,0),"")</f>
        <v/>
      </c>
      <c r="J123" s="62" t="str">
        <f>IFERROR(VLOOKUP(B123,技能全表!D:L,9,0),"")</f>
        <v/>
      </c>
      <c r="K123" s="62"/>
      <c r="L123" s="62"/>
      <c r="M123" s="62"/>
      <c r="N123" s="62"/>
      <c r="O123" s="62"/>
      <c r="P123" s="62"/>
      <c r="Q123" s="62"/>
      <c r="R123" s="60"/>
      <c r="AE123" s="1">
        <v>123</v>
      </c>
      <c r="AF123" s="56" t="str">
        <f t="shared" si="2"/>
        <v>397---123</v>
      </c>
    </row>
    <row r="124" spans="1:32">
      <c r="A124" s="64" t="str">
        <f>IFERROR(VLOOKUP(AF112,技能习得表!B:C,2,0),"")</f>
        <v/>
      </c>
      <c r="B124" s="64" t="str">
        <f>IFERROR(VLOOKUP(AF112,技能习得表!B:D,3,0),"")</f>
        <v/>
      </c>
      <c r="C124" s="64"/>
      <c r="D124" s="66" t="str">
        <f>IFERROR(VLOOKUP(B124,技能全表!D:L,4,0),"")</f>
        <v/>
      </c>
      <c r="E124" s="67" t="str">
        <f>IFERROR(VLOOKUP(B124,技能全表!D:L,6,0),"")</f>
        <v/>
      </c>
      <c r="F124" s="64" t="str">
        <f>IFERROR(VLOOKUP(B124,技能全表!D:L,5,0),"")</f>
        <v/>
      </c>
      <c r="G124" s="67" t="str">
        <f>IFERROR(VLOOKUP(B124,技能全表!D:L,8,0),"")</f>
        <v/>
      </c>
      <c r="H124" s="67" t="str">
        <f>IFERROR(VLOOKUP(B124,技能全表!D:L,7,0),"")</f>
        <v/>
      </c>
      <c r="I124" s="67" t="str">
        <f>IFERROR(VLOOKUP(B124,技能全表!D:E,2,0),"")</f>
        <v/>
      </c>
      <c r="J124" s="62" t="str">
        <f>IFERROR(VLOOKUP(B124,技能全表!D:L,9,0),"")</f>
        <v/>
      </c>
      <c r="K124" s="62"/>
      <c r="L124" s="62"/>
      <c r="M124" s="62"/>
      <c r="N124" s="62"/>
      <c r="O124" s="62"/>
      <c r="P124" s="62"/>
      <c r="Q124" s="62"/>
      <c r="R124" s="60"/>
      <c r="AE124" s="1">
        <v>124</v>
      </c>
      <c r="AF124" s="56" t="str">
        <f t="shared" si="2"/>
        <v>397---124</v>
      </c>
    </row>
    <row r="125" spans="1:32">
      <c r="A125" s="64" t="str">
        <f>IFERROR(VLOOKUP(AF113,技能习得表!B:C,2,0),"")</f>
        <v/>
      </c>
      <c r="B125" s="64" t="str">
        <f>IFERROR(VLOOKUP(AF113,技能习得表!B:D,3,0),"")</f>
        <v/>
      </c>
      <c r="C125" s="64"/>
      <c r="D125" s="66" t="str">
        <f>IFERROR(VLOOKUP(B125,技能全表!D:L,4,0),"")</f>
        <v/>
      </c>
      <c r="E125" s="67" t="str">
        <f>IFERROR(VLOOKUP(B125,技能全表!D:L,6,0),"")</f>
        <v/>
      </c>
      <c r="F125" s="64" t="str">
        <f>IFERROR(VLOOKUP(B125,技能全表!D:L,5,0),"")</f>
        <v/>
      </c>
      <c r="G125" s="67" t="str">
        <f>IFERROR(VLOOKUP(B125,技能全表!D:L,8,0),"")</f>
        <v/>
      </c>
      <c r="H125" s="67" t="str">
        <f>IFERROR(VLOOKUP(B125,技能全表!D:L,7,0),"")</f>
        <v/>
      </c>
      <c r="I125" s="67" t="str">
        <f>IFERROR(VLOOKUP(B125,技能全表!D:E,2,0),"")</f>
        <v/>
      </c>
      <c r="J125" s="62" t="str">
        <f>IFERROR(VLOOKUP(B125,技能全表!D:L,9,0),"")</f>
        <v/>
      </c>
      <c r="K125" s="62"/>
      <c r="L125" s="62"/>
      <c r="M125" s="62"/>
      <c r="N125" s="62"/>
      <c r="O125" s="62"/>
      <c r="P125" s="62"/>
      <c r="Q125" s="62"/>
      <c r="R125" s="60"/>
      <c r="AE125" s="1">
        <v>125</v>
      </c>
      <c r="AF125" s="56" t="str">
        <f t="shared" si="2"/>
        <v>397---125</v>
      </c>
    </row>
    <row r="126" spans="1:32">
      <c r="A126" s="64" t="str">
        <f>IFERROR(VLOOKUP(AF114,技能习得表!B:C,2,0),"")</f>
        <v/>
      </c>
      <c r="B126" s="64" t="str">
        <f>IFERROR(VLOOKUP(AF114,技能习得表!B:D,3,0),"")</f>
        <v/>
      </c>
      <c r="C126" s="64"/>
      <c r="D126" s="66" t="str">
        <f>IFERROR(VLOOKUP(B126,技能全表!D:L,4,0),"")</f>
        <v/>
      </c>
      <c r="E126" s="67" t="str">
        <f>IFERROR(VLOOKUP(B126,技能全表!D:L,6,0),"")</f>
        <v/>
      </c>
      <c r="F126" s="64" t="str">
        <f>IFERROR(VLOOKUP(B126,技能全表!D:L,5,0),"")</f>
        <v/>
      </c>
      <c r="G126" s="67" t="str">
        <f>IFERROR(VLOOKUP(B126,技能全表!D:L,8,0),"")</f>
        <v/>
      </c>
      <c r="H126" s="67" t="str">
        <f>IFERROR(VLOOKUP(B126,技能全表!D:L,7,0),"")</f>
        <v/>
      </c>
      <c r="I126" s="67" t="str">
        <f>IFERROR(VLOOKUP(B126,技能全表!D:E,2,0),"")</f>
        <v/>
      </c>
      <c r="J126" s="62" t="str">
        <f>IFERROR(VLOOKUP(B126,技能全表!D:L,9,0),"")</f>
        <v/>
      </c>
      <c r="K126" s="62"/>
      <c r="L126" s="62"/>
      <c r="M126" s="62"/>
      <c r="N126" s="62"/>
      <c r="O126" s="62"/>
      <c r="P126" s="62"/>
      <c r="Q126" s="62"/>
      <c r="R126" s="60"/>
      <c r="AE126" s="1">
        <v>126</v>
      </c>
      <c r="AF126" s="56" t="str">
        <f t="shared" si="2"/>
        <v>397---126</v>
      </c>
    </row>
    <row r="127" spans="1:32">
      <c r="A127" s="64" t="str">
        <f>IFERROR(VLOOKUP(AF115,技能习得表!B:C,2,0),"")</f>
        <v/>
      </c>
      <c r="B127" s="64" t="str">
        <f>IFERROR(VLOOKUP(AF115,技能习得表!B:D,3,0),"")</f>
        <v/>
      </c>
      <c r="C127" s="64"/>
      <c r="D127" s="66" t="str">
        <f>IFERROR(VLOOKUP(B127,技能全表!D:L,4,0),"")</f>
        <v/>
      </c>
      <c r="E127" s="67" t="str">
        <f>IFERROR(VLOOKUP(B127,技能全表!D:L,6,0),"")</f>
        <v/>
      </c>
      <c r="F127" s="64" t="str">
        <f>IFERROR(VLOOKUP(B127,技能全表!D:L,5,0),"")</f>
        <v/>
      </c>
      <c r="G127" s="67" t="str">
        <f>IFERROR(VLOOKUP(B127,技能全表!D:L,8,0),"")</f>
        <v/>
      </c>
      <c r="H127" s="67" t="str">
        <f>IFERROR(VLOOKUP(B127,技能全表!D:L,7,0),"")</f>
        <v/>
      </c>
      <c r="I127" s="67" t="str">
        <f>IFERROR(VLOOKUP(B127,技能全表!D:E,2,0),"")</f>
        <v/>
      </c>
      <c r="J127" s="62" t="str">
        <f>IFERROR(VLOOKUP(B127,技能全表!D:L,9,0),"")</f>
        <v/>
      </c>
      <c r="K127" s="62"/>
      <c r="L127" s="62"/>
      <c r="M127" s="62"/>
      <c r="N127" s="62"/>
      <c r="O127" s="62"/>
      <c r="P127" s="62"/>
      <c r="Q127" s="62"/>
      <c r="R127" s="60"/>
      <c r="AE127" s="1">
        <v>127</v>
      </c>
      <c r="AF127" s="56" t="str">
        <f t="shared" si="2"/>
        <v>397---127</v>
      </c>
    </row>
    <row r="128" spans="1:32">
      <c r="A128" s="64" t="str">
        <f>IFERROR(VLOOKUP(AF116,技能习得表!B:C,2,0),"")</f>
        <v/>
      </c>
      <c r="B128" s="64" t="str">
        <f>IFERROR(VLOOKUP(AF116,技能习得表!B:D,3,0),"")</f>
        <v/>
      </c>
      <c r="C128" s="64"/>
      <c r="D128" s="66" t="str">
        <f>IFERROR(VLOOKUP(B128,技能全表!D:L,4,0),"")</f>
        <v/>
      </c>
      <c r="E128" s="67" t="str">
        <f>IFERROR(VLOOKUP(B128,技能全表!D:L,6,0),"")</f>
        <v/>
      </c>
      <c r="F128" s="64" t="str">
        <f>IFERROR(VLOOKUP(B128,技能全表!D:L,5,0),"")</f>
        <v/>
      </c>
      <c r="G128" s="67" t="str">
        <f>IFERROR(VLOOKUP(B128,技能全表!D:L,8,0),"")</f>
        <v/>
      </c>
      <c r="H128" s="67" t="str">
        <f>IFERROR(VLOOKUP(B128,技能全表!D:L,7,0),"")</f>
        <v/>
      </c>
      <c r="I128" s="67" t="str">
        <f>IFERROR(VLOOKUP(B128,技能全表!D:E,2,0),"")</f>
        <v/>
      </c>
      <c r="J128" s="62" t="str">
        <f>IFERROR(VLOOKUP(B128,技能全表!D:L,9,0),"")</f>
        <v/>
      </c>
      <c r="K128" s="62"/>
      <c r="L128" s="62"/>
      <c r="M128" s="62"/>
      <c r="N128" s="62"/>
      <c r="O128" s="62"/>
      <c r="P128" s="62"/>
      <c r="Q128" s="62"/>
      <c r="R128" s="60"/>
      <c r="AE128" s="1">
        <v>128</v>
      </c>
      <c r="AF128" s="56" t="str">
        <f t="shared" si="2"/>
        <v>397---128</v>
      </c>
    </row>
    <row r="129" spans="1:32">
      <c r="A129" s="64" t="str">
        <f>IFERROR(VLOOKUP(AF117,技能习得表!B:C,2,0),"")</f>
        <v/>
      </c>
      <c r="B129" s="64" t="str">
        <f>IFERROR(VLOOKUP(AF117,技能习得表!B:D,3,0),"")</f>
        <v/>
      </c>
      <c r="C129" s="64"/>
      <c r="D129" s="66" t="str">
        <f>IFERROR(VLOOKUP(B129,技能全表!D:L,4,0),"")</f>
        <v/>
      </c>
      <c r="E129" s="67" t="str">
        <f>IFERROR(VLOOKUP(B129,技能全表!D:L,6,0),"")</f>
        <v/>
      </c>
      <c r="F129" s="64" t="str">
        <f>IFERROR(VLOOKUP(B129,技能全表!D:L,5,0),"")</f>
        <v/>
      </c>
      <c r="G129" s="67" t="str">
        <f>IFERROR(VLOOKUP(B129,技能全表!D:L,8,0),"")</f>
        <v/>
      </c>
      <c r="H129" s="67" t="str">
        <f>IFERROR(VLOOKUP(B129,技能全表!D:L,7,0),"")</f>
        <v/>
      </c>
      <c r="I129" s="67" t="str">
        <f>IFERROR(VLOOKUP(B129,技能全表!D:E,2,0),"")</f>
        <v/>
      </c>
      <c r="J129" s="62" t="str">
        <f>IFERROR(VLOOKUP(B129,技能全表!D:L,9,0),"")</f>
        <v/>
      </c>
      <c r="K129" s="62"/>
      <c r="L129" s="62"/>
      <c r="M129" s="62"/>
      <c r="N129" s="62"/>
      <c r="O129" s="62"/>
      <c r="P129" s="62"/>
      <c r="Q129" s="62"/>
      <c r="R129" s="60"/>
      <c r="AE129" s="1">
        <v>129</v>
      </c>
      <c r="AF129" s="56" t="str">
        <f t="shared" si="2"/>
        <v>397---129</v>
      </c>
    </row>
    <row r="130" spans="1:32">
      <c r="A130" s="64" t="str">
        <f>IFERROR(VLOOKUP(AF118,技能习得表!B:C,2,0),"")</f>
        <v/>
      </c>
      <c r="B130" s="64" t="str">
        <f>IFERROR(VLOOKUP(AF118,技能习得表!B:D,3,0),"")</f>
        <v/>
      </c>
      <c r="C130" s="64"/>
      <c r="D130" s="66" t="str">
        <f>IFERROR(VLOOKUP(B130,技能全表!D:L,4,0),"")</f>
        <v/>
      </c>
      <c r="E130" s="67" t="str">
        <f>IFERROR(VLOOKUP(B130,技能全表!D:L,6,0),"")</f>
        <v/>
      </c>
      <c r="F130" s="64" t="str">
        <f>IFERROR(VLOOKUP(B130,技能全表!D:L,5,0),"")</f>
        <v/>
      </c>
      <c r="G130" s="67" t="str">
        <f>IFERROR(VLOOKUP(B130,技能全表!D:L,8,0),"")</f>
        <v/>
      </c>
      <c r="H130" s="67" t="str">
        <f>IFERROR(VLOOKUP(B130,技能全表!D:L,7,0),"")</f>
        <v/>
      </c>
      <c r="I130" s="67" t="str">
        <f>IFERROR(VLOOKUP(B130,技能全表!D:E,2,0),"")</f>
        <v/>
      </c>
      <c r="J130" s="62" t="str">
        <f>IFERROR(VLOOKUP(B130,技能全表!D:L,9,0),"")</f>
        <v/>
      </c>
      <c r="K130" s="62"/>
      <c r="L130" s="62"/>
      <c r="M130" s="62"/>
      <c r="N130" s="62"/>
      <c r="O130" s="62"/>
      <c r="P130" s="62"/>
      <c r="Q130" s="62"/>
      <c r="R130" s="60"/>
      <c r="AE130" s="1">
        <v>130</v>
      </c>
      <c r="AF130" s="56" t="str">
        <f t="shared" si="2"/>
        <v>397---130</v>
      </c>
    </row>
    <row r="131" spans="1:32">
      <c r="A131" s="64" t="str">
        <f>IFERROR(VLOOKUP(AF119,技能习得表!B:C,2,0),"")</f>
        <v/>
      </c>
      <c r="B131" s="64" t="str">
        <f>IFERROR(VLOOKUP(AF119,技能习得表!B:D,3,0),"")</f>
        <v/>
      </c>
      <c r="C131" s="64"/>
      <c r="D131" s="66" t="str">
        <f>IFERROR(VLOOKUP(B131,技能全表!D:L,4,0),"")</f>
        <v/>
      </c>
      <c r="E131" s="67" t="str">
        <f>IFERROR(VLOOKUP(B131,技能全表!D:L,6,0),"")</f>
        <v/>
      </c>
      <c r="F131" s="64" t="str">
        <f>IFERROR(VLOOKUP(B131,技能全表!D:L,5,0),"")</f>
        <v/>
      </c>
      <c r="G131" s="67" t="str">
        <f>IFERROR(VLOOKUP(B131,技能全表!D:L,8,0),"")</f>
        <v/>
      </c>
      <c r="H131" s="67" t="str">
        <f>IFERROR(VLOOKUP(B131,技能全表!D:L,7,0),"")</f>
        <v/>
      </c>
      <c r="I131" s="67" t="str">
        <f>IFERROR(VLOOKUP(B131,技能全表!D:E,2,0),"")</f>
        <v/>
      </c>
      <c r="J131" s="62" t="str">
        <f>IFERROR(VLOOKUP(B131,技能全表!D:L,9,0),"")</f>
        <v/>
      </c>
      <c r="K131" s="62"/>
      <c r="L131" s="62"/>
      <c r="M131" s="62"/>
      <c r="N131" s="62"/>
      <c r="O131" s="62"/>
      <c r="P131" s="62"/>
      <c r="Q131" s="62"/>
      <c r="R131" s="60"/>
      <c r="AE131" s="1">
        <v>131</v>
      </c>
      <c r="AF131" s="56" t="str">
        <f t="shared" si="2"/>
        <v>397---131</v>
      </c>
    </row>
    <row r="132" spans="1:32">
      <c r="A132" s="64" t="str">
        <f>IFERROR(VLOOKUP(AF120,技能习得表!B:C,2,0),"")</f>
        <v/>
      </c>
      <c r="B132" s="64" t="str">
        <f>IFERROR(VLOOKUP(AF120,技能习得表!B:D,3,0),"")</f>
        <v/>
      </c>
      <c r="C132" s="64"/>
      <c r="D132" s="66" t="str">
        <f>IFERROR(VLOOKUP(B132,技能全表!D:L,4,0),"")</f>
        <v/>
      </c>
      <c r="E132" s="67" t="str">
        <f>IFERROR(VLOOKUP(B132,技能全表!D:L,6,0),"")</f>
        <v/>
      </c>
      <c r="F132" s="64" t="str">
        <f>IFERROR(VLOOKUP(B132,技能全表!D:L,5,0),"")</f>
        <v/>
      </c>
      <c r="G132" s="67" t="str">
        <f>IFERROR(VLOOKUP(B132,技能全表!D:L,8,0),"")</f>
        <v/>
      </c>
      <c r="H132" s="67" t="str">
        <f>IFERROR(VLOOKUP(B132,技能全表!D:L,7,0),"")</f>
        <v/>
      </c>
      <c r="I132" s="67" t="str">
        <f>IFERROR(VLOOKUP(B132,技能全表!D:E,2,0),"")</f>
        <v/>
      </c>
      <c r="J132" s="62" t="str">
        <f>IFERROR(VLOOKUP(B132,技能全表!D:L,9,0),"")</f>
        <v/>
      </c>
      <c r="K132" s="62"/>
      <c r="L132" s="62"/>
      <c r="M132" s="62"/>
      <c r="N132" s="62"/>
      <c r="O132" s="62"/>
      <c r="P132" s="62"/>
      <c r="Q132" s="62"/>
      <c r="R132" s="60"/>
      <c r="AE132" s="1">
        <v>132</v>
      </c>
      <c r="AF132" s="56" t="str">
        <f t="shared" si="2"/>
        <v>397---132</v>
      </c>
    </row>
    <row r="133" spans="1:32">
      <c r="A133" s="64" t="str">
        <f>IFERROR(VLOOKUP(AF121,技能习得表!B:C,2,0),"")</f>
        <v/>
      </c>
      <c r="B133" s="64" t="str">
        <f>IFERROR(VLOOKUP(AF121,技能习得表!B:D,3,0),"")</f>
        <v/>
      </c>
      <c r="C133" s="64"/>
      <c r="D133" s="66" t="str">
        <f>IFERROR(VLOOKUP(B133,技能全表!D:L,4,0),"")</f>
        <v/>
      </c>
      <c r="E133" s="67" t="str">
        <f>IFERROR(VLOOKUP(B133,技能全表!D:L,6,0),"")</f>
        <v/>
      </c>
      <c r="F133" s="64" t="str">
        <f>IFERROR(VLOOKUP(B133,技能全表!D:L,5,0),"")</f>
        <v/>
      </c>
      <c r="G133" s="67" t="str">
        <f>IFERROR(VLOOKUP(B133,技能全表!D:L,8,0),"")</f>
        <v/>
      </c>
      <c r="H133" s="67" t="str">
        <f>IFERROR(VLOOKUP(B133,技能全表!D:L,7,0),"")</f>
        <v/>
      </c>
      <c r="I133" s="67" t="str">
        <f>IFERROR(VLOOKUP(B133,技能全表!D:E,2,0),"")</f>
        <v/>
      </c>
      <c r="J133" s="62" t="str">
        <f>IFERROR(VLOOKUP(B133,技能全表!D:L,9,0),"")</f>
        <v/>
      </c>
      <c r="K133" s="62"/>
      <c r="L133" s="62"/>
      <c r="M133" s="62"/>
      <c r="N133" s="62"/>
      <c r="O133" s="62"/>
      <c r="P133" s="62"/>
      <c r="Q133" s="62"/>
      <c r="R133" s="60"/>
      <c r="AE133" s="1">
        <v>133</v>
      </c>
      <c r="AF133" s="56" t="str">
        <f t="shared" si="2"/>
        <v>397---133</v>
      </c>
    </row>
    <row r="134" spans="1:32">
      <c r="A134" s="64" t="str">
        <f>IFERROR(VLOOKUP(AF122,技能习得表!B:C,2,0),"")</f>
        <v/>
      </c>
      <c r="B134" s="64" t="str">
        <f>IFERROR(VLOOKUP(AF122,技能习得表!B:D,3,0),"")</f>
        <v/>
      </c>
      <c r="C134" s="64"/>
      <c r="D134" s="66" t="str">
        <f>IFERROR(VLOOKUP(B134,技能全表!D:L,4,0),"")</f>
        <v/>
      </c>
      <c r="E134" s="67" t="str">
        <f>IFERROR(VLOOKUP(B134,技能全表!D:L,6,0),"")</f>
        <v/>
      </c>
      <c r="F134" s="64" t="str">
        <f>IFERROR(VLOOKUP(B134,技能全表!D:L,5,0),"")</f>
        <v/>
      </c>
      <c r="G134" s="67" t="str">
        <f>IFERROR(VLOOKUP(B134,技能全表!D:L,8,0),"")</f>
        <v/>
      </c>
      <c r="H134" s="67" t="str">
        <f>IFERROR(VLOOKUP(B134,技能全表!D:L,7,0),"")</f>
        <v/>
      </c>
      <c r="I134" s="67" t="str">
        <f>IFERROR(VLOOKUP(B134,技能全表!D:E,2,0),"")</f>
        <v/>
      </c>
      <c r="J134" s="62" t="str">
        <f>IFERROR(VLOOKUP(B134,技能全表!D:L,9,0),"")</f>
        <v/>
      </c>
      <c r="K134" s="62"/>
      <c r="L134" s="62"/>
      <c r="M134" s="62"/>
      <c r="N134" s="62"/>
      <c r="O134" s="62"/>
      <c r="P134" s="62"/>
      <c r="Q134" s="62"/>
      <c r="R134" s="60"/>
      <c r="AE134" s="1">
        <v>134</v>
      </c>
      <c r="AF134" s="56" t="str">
        <f t="shared" si="2"/>
        <v>397---134</v>
      </c>
    </row>
    <row r="135" spans="1:32">
      <c r="A135" s="64" t="str">
        <f>IFERROR(VLOOKUP(AF123,技能习得表!B:C,2,0),"")</f>
        <v/>
      </c>
      <c r="B135" s="64" t="str">
        <f>IFERROR(VLOOKUP(AF123,技能习得表!B:D,3,0),"")</f>
        <v/>
      </c>
      <c r="C135" s="64"/>
      <c r="D135" s="66" t="str">
        <f>IFERROR(VLOOKUP(B135,技能全表!D:L,4,0),"")</f>
        <v/>
      </c>
      <c r="E135" s="67" t="str">
        <f>IFERROR(VLOOKUP(B135,技能全表!D:L,6,0),"")</f>
        <v/>
      </c>
      <c r="F135" s="64" t="str">
        <f>IFERROR(VLOOKUP(B135,技能全表!D:L,5,0),"")</f>
        <v/>
      </c>
      <c r="G135" s="67" t="str">
        <f>IFERROR(VLOOKUP(B135,技能全表!D:L,8,0),"")</f>
        <v/>
      </c>
      <c r="H135" s="67" t="str">
        <f>IFERROR(VLOOKUP(B135,技能全表!D:L,7,0),"")</f>
        <v/>
      </c>
      <c r="I135" s="67" t="str">
        <f>IFERROR(VLOOKUP(B135,技能全表!D:E,2,0),"")</f>
        <v/>
      </c>
      <c r="J135" s="62" t="str">
        <f>IFERROR(VLOOKUP(B135,技能全表!D:L,9,0),"")</f>
        <v/>
      </c>
      <c r="K135" s="62"/>
      <c r="L135" s="62"/>
      <c r="M135" s="62"/>
      <c r="N135" s="62"/>
      <c r="O135" s="62"/>
      <c r="P135" s="62"/>
      <c r="Q135" s="62"/>
      <c r="R135" s="60"/>
      <c r="AE135" s="1">
        <v>135</v>
      </c>
      <c r="AF135" s="56" t="str">
        <f t="shared" si="2"/>
        <v>397---135</v>
      </c>
    </row>
    <row r="136" spans="1:32">
      <c r="A136" s="64" t="str">
        <f>IFERROR(VLOOKUP(AF124,技能习得表!B:C,2,0),"")</f>
        <v/>
      </c>
      <c r="B136" s="64" t="str">
        <f>IFERROR(VLOOKUP(AF124,技能习得表!B:D,3,0),"")</f>
        <v/>
      </c>
      <c r="C136" s="64"/>
      <c r="D136" s="66" t="str">
        <f>IFERROR(VLOOKUP(B136,技能全表!D:L,4,0),"")</f>
        <v/>
      </c>
      <c r="E136" s="67" t="str">
        <f>IFERROR(VLOOKUP(B136,技能全表!D:L,6,0),"")</f>
        <v/>
      </c>
      <c r="F136" s="64" t="str">
        <f>IFERROR(VLOOKUP(B136,技能全表!D:L,5,0),"")</f>
        <v/>
      </c>
      <c r="G136" s="67" t="str">
        <f>IFERROR(VLOOKUP(B136,技能全表!D:L,8,0),"")</f>
        <v/>
      </c>
      <c r="H136" s="67" t="str">
        <f>IFERROR(VLOOKUP(B136,技能全表!D:L,7,0),"")</f>
        <v/>
      </c>
      <c r="I136" s="67" t="str">
        <f>IFERROR(VLOOKUP(B136,技能全表!D:E,2,0),"")</f>
        <v/>
      </c>
      <c r="J136" s="62" t="str">
        <f>IFERROR(VLOOKUP(B136,技能全表!D:L,9,0),"")</f>
        <v/>
      </c>
      <c r="K136" s="62"/>
      <c r="L136" s="62"/>
      <c r="M136" s="62"/>
      <c r="N136" s="62"/>
      <c r="O136" s="62"/>
      <c r="P136" s="62"/>
      <c r="Q136" s="62"/>
      <c r="R136" s="60"/>
      <c r="AE136" s="1">
        <v>136</v>
      </c>
      <c r="AF136" s="56" t="str">
        <f t="shared" si="2"/>
        <v>397---136</v>
      </c>
    </row>
    <row r="137" spans="1:32">
      <c r="A137" s="64" t="str">
        <f>IFERROR(VLOOKUP(AF125,技能习得表!B:C,2,0),"")</f>
        <v/>
      </c>
      <c r="B137" s="64" t="str">
        <f>IFERROR(VLOOKUP(AF125,技能习得表!B:D,3,0),"")</f>
        <v/>
      </c>
      <c r="C137" s="64"/>
      <c r="D137" s="66" t="str">
        <f>IFERROR(VLOOKUP(B137,技能全表!D:L,4,0),"")</f>
        <v/>
      </c>
      <c r="E137" s="67" t="str">
        <f>IFERROR(VLOOKUP(B137,技能全表!D:L,6,0),"")</f>
        <v/>
      </c>
      <c r="F137" s="64" t="str">
        <f>IFERROR(VLOOKUP(B137,技能全表!D:L,5,0),"")</f>
        <v/>
      </c>
      <c r="G137" s="67" t="str">
        <f>IFERROR(VLOOKUP(B137,技能全表!D:L,8,0),"")</f>
        <v/>
      </c>
      <c r="H137" s="67" t="str">
        <f>IFERROR(VLOOKUP(B137,技能全表!D:L,7,0),"")</f>
        <v/>
      </c>
      <c r="I137" s="67" t="str">
        <f>IFERROR(VLOOKUP(B137,技能全表!D:E,2,0),"")</f>
        <v/>
      </c>
      <c r="J137" s="62" t="str">
        <f>IFERROR(VLOOKUP(B137,技能全表!D:L,9,0),"")</f>
        <v/>
      </c>
      <c r="K137" s="62"/>
      <c r="L137" s="62"/>
      <c r="M137" s="62"/>
      <c r="N137" s="62"/>
      <c r="O137" s="62"/>
      <c r="P137" s="62"/>
      <c r="Q137" s="62"/>
      <c r="R137" s="60"/>
      <c r="AE137" s="1">
        <v>137</v>
      </c>
      <c r="AF137" s="56" t="str">
        <f t="shared" si="2"/>
        <v>397---137</v>
      </c>
    </row>
    <row r="138" spans="1:32">
      <c r="A138" s="64" t="str">
        <f>IFERROR(VLOOKUP(AF126,技能习得表!B:C,2,0),"")</f>
        <v/>
      </c>
      <c r="B138" s="64" t="str">
        <f>IFERROR(VLOOKUP(AF126,技能习得表!B:D,3,0),"")</f>
        <v/>
      </c>
      <c r="C138" s="64"/>
      <c r="D138" s="66" t="str">
        <f>IFERROR(VLOOKUP(B138,技能全表!D:L,4,0),"")</f>
        <v/>
      </c>
      <c r="E138" s="67" t="str">
        <f>IFERROR(VLOOKUP(B138,技能全表!D:L,6,0),"")</f>
        <v/>
      </c>
      <c r="F138" s="64" t="str">
        <f>IFERROR(VLOOKUP(B138,技能全表!D:L,5,0),"")</f>
        <v/>
      </c>
      <c r="G138" s="67" t="str">
        <f>IFERROR(VLOOKUP(B138,技能全表!D:L,8,0),"")</f>
        <v/>
      </c>
      <c r="H138" s="67" t="str">
        <f>IFERROR(VLOOKUP(B138,技能全表!D:L,7,0),"")</f>
        <v/>
      </c>
      <c r="I138" s="67" t="str">
        <f>IFERROR(VLOOKUP(B138,技能全表!D:E,2,0),"")</f>
        <v/>
      </c>
      <c r="J138" s="62" t="str">
        <f>IFERROR(VLOOKUP(B138,技能全表!D:L,9,0),"")</f>
        <v/>
      </c>
      <c r="K138" s="62"/>
      <c r="L138" s="62"/>
      <c r="M138" s="62"/>
      <c r="N138" s="62"/>
      <c r="O138" s="62"/>
      <c r="P138" s="62"/>
      <c r="Q138" s="62"/>
      <c r="R138" s="60"/>
      <c r="AE138" s="1">
        <v>138</v>
      </c>
      <c r="AF138" s="56" t="str">
        <f t="shared" si="2"/>
        <v>397---138</v>
      </c>
    </row>
    <row r="139" spans="1:32">
      <c r="A139" s="64" t="str">
        <f>IFERROR(VLOOKUP(AF127,技能习得表!B:C,2,0),"")</f>
        <v/>
      </c>
      <c r="B139" s="64" t="str">
        <f>IFERROR(VLOOKUP(AF127,技能习得表!B:D,3,0),"")</f>
        <v/>
      </c>
      <c r="C139" s="64"/>
      <c r="D139" s="66" t="str">
        <f>IFERROR(VLOOKUP(B139,技能全表!D:L,4,0),"")</f>
        <v/>
      </c>
      <c r="E139" s="67" t="str">
        <f>IFERROR(VLOOKUP(B139,技能全表!D:L,6,0),"")</f>
        <v/>
      </c>
      <c r="F139" s="64" t="str">
        <f>IFERROR(VLOOKUP(B139,技能全表!D:L,5,0),"")</f>
        <v/>
      </c>
      <c r="G139" s="67" t="str">
        <f>IFERROR(VLOOKUP(B139,技能全表!D:L,8,0),"")</f>
        <v/>
      </c>
      <c r="H139" s="67" t="str">
        <f>IFERROR(VLOOKUP(B139,技能全表!D:L,7,0),"")</f>
        <v/>
      </c>
      <c r="I139" s="67" t="str">
        <f>IFERROR(VLOOKUP(B139,技能全表!D:E,2,0),"")</f>
        <v/>
      </c>
      <c r="J139" s="62" t="str">
        <f>IFERROR(VLOOKUP(B139,技能全表!D:L,9,0),"")</f>
        <v/>
      </c>
      <c r="K139" s="62"/>
      <c r="L139" s="62"/>
      <c r="M139" s="62"/>
      <c r="N139" s="62"/>
      <c r="O139" s="62"/>
      <c r="P139" s="62"/>
      <c r="Q139" s="62"/>
      <c r="R139" s="60"/>
      <c r="AE139" s="1">
        <v>139</v>
      </c>
      <c r="AF139" s="56" t="str">
        <f t="shared" si="2"/>
        <v>397---139</v>
      </c>
    </row>
    <row r="140" spans="1:32">
      <c r="A140" s="64" t="str">
        <f>IFERROR(VLOOKUP(AF128,技能习得表!B:C,2,0),"")</f>
        <v/>
      </c>
      <c r="B140" s="64" t="str">
        <f>IFERROR(VLOOKUP(AF128,技能习得表!B:D,3,0),"")</f>
        <v/>
      </c>
      <c r="C140" s="64"/>
      <c r="D140" s="66" t="str">
        <f>IFERROR(VLOOKUP(B140,技能全表!D:L,4,0),"")</f>
        <v/>
      </c>
      <c r="E140" s="67" t="str">
        <f>IFERROR(VLOOKUP(B140,技能全表!D:L,6,0),"")</f>
        <v/>
      </c>
      <c r="F140" s="64" t="str">
        <f>IFERROR(VLOOKUP(B140,技能全表!D:L,5,0),"")</f>
        <v/>
      </c>
      <c r="G140" s="67" t="str">
        <f>IFERROR(VLOOKUP(B140,技能全表!D:L,8,0),"")</f>
        <v/>
      </c>
      <c r="H140" s="67" t="str">
        <f>IFERROR(VLOOKUP(B140,技能全表!D:L,7,0),"")</f>
        <v/>
      </c>
      <c r="I140" s="67" t="str">
        <f>IFERROR(VLOOKUP(B140,技能全表!D:E,2,0),"")</f>
        <v/>
      </c>
      <c r="J140" s="62" t="str">
        <f>IFERROR(VLOOKUP(B140,技能全表!D:L,9,0),"")</f>
        <v/>
      </c>
      <c r="K140" s="62"/>
      <c r="L140" s="62"/>
      <c r="M140" s="62"/>
      <c r="N140" s="62"/>
      <c r="O140" s="62"/>
      <c r="P140" s="62"/>
      <c r="Q140" s="62"/>
      <c r="R140" s="60"/>
      <c r="AE140" s="1">
        <v>140</v>
      </c>
      <c r="AF140" s="56" t="str">
        <f t="shared" si="2"/>
        <v>397---140</v>
      </c>
    </row>
    <row r="141" spans="1:32">
      <c r="A141" s="64" t="str">
        <f>IFERROR(VLOOKUP(AF129,技能习得表!B:C,2,0),"")</f>
        <v/>
      </c>
      <c r="B141" s="64" t="str">
        <f>IFERROR(VLOOKUP(AF129,技能习得表!B:D,3,0),"")</f>
        <v/>
      </c>
      <c r="C141" s="64"/>
      <c r="D141" s="66" t="str">
        <f>IFERROR(VLOOKUP(B141,技能全表!D:L,4,0),"")</f>
        <v/>
      </c>
      <c r="E141" s="67" t="str">
        <f>IFERROR(VLOOKUP(B141,技能全表!D:L,6,0),"")</f>
        <v/>
      </c>
      <c r="F141" s="64" t="str">
        <f>IFERROR(VLOOKUP(B141,技能全表!D:L,5,0),"")</f>
        <v/>
      </c>
      <c r="G141" s="67" t="str">
        <f>IFERROR(VLOOKUP(B141,技能全表!D:L,8,0),"")</f>
        <v/>
      </c>
      <c r="H141" s="67" t="str">
        <f>IFERROR(VLOOKUP(B141,技能全表!D:L,7,0),"")</f>
        <v/>
      </c>
      <c r="I141" s="67" t="str">
        <f>IFERROR(VLOOKUP(B141,技能全表!D:E,2,0),"")</f>
        <v/>
      </c>
      <c r="J141" s="62" t="str">
        <f>IFERROR(VLOOKUP(B141,技能全表!D:L,9,0),"")</f>
        <v/>
      </c>
      <c r="K141" s="62"/>
      <c r="L141" s="62"/>
      <c r="M141" s="62"/>
      <c r="N141" s="62"/>
      <c r="O141" s="62"/>
      <c r="P141" s="62"/>
      <c r="Q141" s="62"/>
      <c r="R141" s="60"/>
      <c r="AE141" s="1">
        <v>141</v>
      </c>
      <c r="AF141" s="56" t="str">
        <f t="shared" si="2"/>
        <v>397---141</v>
      </c>
    </row>
    <row r="142" spans="1:32">
      <c r="A142" s="64" t="str">
        <f>IFERROR(VLOOKUP(AF130,技能习得表!B:C,2,0),"")</f>
        <v/>
      </c>
      <c r="B142" s="64" t="str">
        <f>IFERROR(VLOOKUP(AF130,技能习得表!B:D,3,0),"")</f>
        <v/>
      </c>
      <c r="C142" s="64"/>
      <c r="D142" s="66" t="str">
        <f>IFERROR(VLOOKUP(B142,技能全表!D:L,4,0),"")</f>
        <v/>
      </c>
      <c r="E142" s="67" t="str">
        <f>IFERROR(VLOOKUP(B142,技能全表!D:L,6,0),"")</f>
        <v/>
      </c>
      <c r="F142" s="64" t="str">
        <f>IFERROR(VLOOKUP(B142,技能全表!D:L,5,0),"")</f>
        <v/>
      </c>
      <c r="G142" s="67" t="str">
        <f>IFERROR(VLOOKUP(B142,技能全表!D:L,8,0),"")</f>
        <v/>
      </c>
      <c r="H142" s="67" t="str">
        <f>IFERROR(VLOOKUP(B142,技能全表!D:L,7,0),"")</f>
        <v/>
      </c>
      <c r="I142" s="67" t="str">
        <f>IFERROR(VLOOKUP(B142,技能全表!D:E,2,0),"")</f>
        <v/>
      </c>
      <c r="J142" s="62" t="str">
        <f>IFERROR(VLOOKUP(B142,技能全表!D:L,9,0),"")</f>
        <v/>
      </c>
      <c r="K142" s="62"/>
      <c r="L142" s="62"/>
      <c r="M142" s="62"/>
      <c r="N142" s="62"/>
      <c r="O142" s="62"/>
      <c r="P142" s="62"/>
      <c r="Q142" s="62"/>
      <c r="R142" s="60"/>
      <c r="AE142" s="1">
        <v>142</v>
      </c>
      <c r="AF142" s="56" t="str">
        <f t="shared" si="2"/>
        <v>397---142</v>
      </c>
    </row>
    <row r="143" spans="1:32">
      <c r="A143" s="64" t="str">
        <f>IFERROR(VLOOKUP(AF131,技能习得表!B:C,2,0),"")</f>
        <v/>
      </c>
      <c r="B143" s="64" t="str">
        <f>IFERROR(VLOOKUP(AF131,技能习得表!B:D,3,0),"")</f>
        <v/>
      </c>
      <c r="C143" s="64"/>
      <c r="D143" s="66" t="str">
        <f>IFERROR(VLOOKUP(B143,技能全表!D:L,4,0),"")</f>
        <v/>
      </c>
      <c r="E143" s="67" t="str">
        <f>IFERROR(VLOOKUP(B143,技能全表!D:L,6,0),"")</f>
        <v/>
      </c>
      <c r="F143" s="64" t="str">
        <f>IFERROR(VLOOKUP(B143,技能全表!D:L,5,0),"")</f>
        <v/>
      </c>
      <c r="G143" s="67" t="str">
        <f>IFERROR(VLOOKUP(B143,技能全表!D:L,8,0),"")</f>
        <v/>
      </c>
      <c r="H143" s="67" t="str">
        <f>IFERROR(VLOOKUP(B143,技能全表!D:L,7,0),"")</f>
        <v/>
      </c>
      <c r="I143" s="67" t="str">
        <f>IFERROR(VLOOKUP(B143,技能全表!D:E,2,0),"")</f>
        <v/>
      </c>
      <c r="J143" s="62" t="str">
        <f>IFERROR(VLOOKUP(B143,技能全表!D:L,9,0),"")</f>
        <v/>
      </c>
      <c r="K143" s="62"/>
      <c r="L143" s="62"/>
      <c r="M143" s="62"/>
      <c r="N143" s="62"/>
      <c r="O143" s="62"/>
      <c r="P143" s="62"/>
      <c r="Q143" s="62"/>
      <c r="R143" s="60"/>
      <c r="AE143" s="1">
        <v>143</v>
      </c>
      <c r="AF143" s="56" t="str">
        <f t="shared" si="2"/>
        <v>397---143</v>
      </c>
    </row>
    <row r="144" spans="1:32">
      <c r="A144" s="64" t="str">
        <f>IFERROR(VLOOKUP(AF132,技能习得表!B:C,2,0),"")</f>
        <v/>
      </c>
      <c r="B144" s="64" t="str">
        <f>IFERROR(VLOOKUP(AF132,技能习得表!B:D,3,0),"")</f>
        <v/>
      </c>
      <c r="C144" s="64"/>
      <c r="D144" s="66" t="str">
        <f>IFERROR(VLOOKUP(B144,技能全表!D:L,4,0),"")</f>
        <v/>
      </c>
      <c r="E144" s="67" t="str">
        <f>IFERROR(VLOOKUP(B144,技能全表!D:L,6,0),"")</f>
        <v/>
      </c>
      <c r="F144" s="64" t="str">
        <f>IFERROR(VLOOKUP(B144,技能全表!D:L,5,0),"")</f>
        <v/>
      </c>
      <c r="G144" s="67" t="str">
        <f>IFERROR(VLOOKUP(B144,技能全表!D:L,8,0),"")</f>
        <v/>
      </c>
      <c r="H144" s="67" t="str">
        <f>IFERROR(VLOOKUP(B144,技能全表!D:L,7,0),"")</f>
        <v/>
      </c>
      <c r="I144" s="67" t="str">
        <f>IFERROR(VLOOKUP(B144,技能全表!D:E,2,0),"")</f>
        <v/>
      </c>
      <c r="J144" s="62" t="str">
        <f>IFERROR(VLOOKUP(B144,技能全表!D:L,9,0),"")</f>
        <v/>
      </c>
      <c r="K144" s="62"/>
      <c r="L144" s="62"/>
      <c r="M144" s="62"/>
      <c r="N144" s="62"/>
      <c r="O144" s="62"/>
      <c r="P144" s="62"/>
      <c r="Q144" s="62"/>
      <c r="R144" s="60"/>
      <c r="AE144" s="1">
        <v>144</v>
      </c>
      <c r="AF144" s="56" t="str">
        <f t="shared" si="2"/>
        <v>397---144</v>
      </c>
    </row>
    <row r="145" spans="1:32">
      <c r="A145" s="64" t="str">
        <f>IFERROR(VLOOKUP(AF133,技能习得表!B:C,2,0),"")</f>
        <v/>
      </c>
      <c r="B145" s="64" t="str">
        <f>IFERROR(VLOOKUP(AF133,技能习得表!B:D,3,0),"")</f>
        <v/>
      </c>
      <c r="C145" s="64"/>
      <c r="D145" s="66" t="str">
        <f>IFERROR(VLOOKUP(B145,技能全表!D:L,4,0),"")</f>
        <v/>
      </c>
      <c r="E145" s="67" t="str">
        <f>IFERROR(VLOOKUP(B145,技能全表!D:L,6,0),"")</f>
        <v/>
      </c>
      <c r="F145" s="64" t="str">
        <f>IFERROR(VLOOKUP(B145,技能全表!D:L,5,0),"")</f>
        <v/>
      </c>
      <c r="G145" s="67" t="str">
        <f>IFERROR(VLOOKUP(B145,技能全表!D:L,8,0),"")</f>
        <v/>
      </c>
      <c r="H145" s="67" t="str">
        <f>IFERROR(VLOOKUP(B145,技能全表!D:L,7,0),"")</f>
        <v/>
      </c>
      <c r="I145" s="67" t="str">
        <f>IFERROR(VLOOKUP(B145,技能全表!D:E,2,0),"")</f>
        <v/>
      </c>
      <c r="J145" s="62" t="str">
        <f>IFERROR(VLOOKUP(B145,技能全表!D:L,9,0),"")</f>
        <v/>
      </c>
      <c r="K145" s="62"/>
      <c r="L145" s="62"/>
      <c r="M145" s="62"/>
      <c r="N145" s="62"/>
      <c r="O145" s="62"/>
      <c r="P145" s="62"/>
      <c r="Q145" s="62"/>
      <c r="R145" s="60"/>
      <c r="AE145" s="1">
        <v>145</v>
      </c>
      <c r="AF145" s="56" t="str">
        <f t="shared" si="2"/>
        <v>397---145</v>
      </c>
    </row>
    <row r="146" spans="1:32">
      <c r="A146" s="64" t="str">
        <f>IFERROR(VLOOKUP(AF134,技能习得表!B:C,2,0),"")</f>
        <v/>
      </c>
      <c r="B146" s="64" t="str">
        <f>IFERROR(VLOOKUP(AF134,技能习得表!B:D,3,0),"")</f>
        <v/>
      </c>
      <c r="C146" s="64"/>
      <c r="D146" s="66" t="str">
        <f>IFERROR(VLOOKUP(B146,技能全表!D:L,4,0),"")</f>
        <v/>
      </c>
      <c r="E146" s="67" t="str">
        <f>IFERROR(VLOOKUP(B146,技能全表!D:L,6,0),"")</f>
        <v/>
      </c>
      <c r="F146" s="64" t="str">
        <f>IFERROR(VLOOKUP(B146,技能全表!D:L,5,0),"")</f>
        <v/>
      </c>
      <c r="G146" s="67" t="str">
        <f>IFERROR(VLOOKUP(B146,技能全表!D:L,8,0),"")</f>
        <v/>
      </c>
      <c r="H146" s="67" t="str">
        <f>IFERROR(VLOOKUP(B146,技能全表!D:L,7,0),"")</f>
        <v/>
      </c>
      <c r="I146" s="67" t="str">
        <f>IFERROR(VLOOKUP(B146,技能全表!D:E,2,0),"")</f>
        <v/>
      </c>
      <c r="J146" s="62" t="str">
        <f>IFERROR(VLOOKUP(B146,技能全表!D:L,9,0),"")</f>
        <v/>
      </c>
      <c r="K146" s="62"/>
      <c r="L146" s="62"/>
      <c r="M146" s="62"/>
      <c r="N146" s="62"/>
      <c r="O146" s="62"/>
      <c r="P146" s="62"/>
      <c r="Q146" s="62"/>
      <c r="R146" s="60"/>
      <c r="AE146" s="1">
        <v>146</v>
      </c>
      <c r="AF146" s="56" t="str">
        <f t="shared" si="2"/>
        <v>397---146</v>
      </c>
    </row>
    <row r="147" spans="1:32">
      <c r="A147" s="64" t="str">
        <f>IFERROR(VLOOKUP(AF135,技能习得表!B:C,2,0),"")</f>
        <v/>
      </c>
      <c r="B147" s="64" t="str">
        <f>IFERROR(VLOOKUP(AF135,技能习得表!B:D,3,0),"")</f>
        <v/>
      </c>
      <c r="C147" s="64"/>
      <c r="D147" s="66" t="str">
        <f>IFERROR(VLOOKUP(B147,技能全表!D:L,4,0),"")</f>
        <v/>
      </c>
      <c r="E147" s="67" t="str">
        <f>IFERROR(VLOOKUP(B147,技能全表!D:L,6,0),"")</f>
        <v/>
      </c>
      <c r="F147" s="64" t="str">
        <f>IFERROR(VLOOKUP(B147,技能全表!D:L,5,0),"")</f>
        <v/>
      </c>
      <c r="G147" s="67" t="str">
        <f>IFERROR(VLOOKUP(B147,技能全表!D:L,8,0),"")</f>
        <v/>
      </c>
      <c r="H147" s="67" t="str">
        <f>IFERROR(VLOOKUP(B147,技能全表!D:L,7,0),"")</f>
        <v/>
      </c>
      <c r="I147" s="67" t="str">
        <f>IFERROR(VLOOKUP(B147,技能全表!D:E,2,0),"")</f>
        <v/>
      </c>
      <c r="J147" s="62" t="str">
        <f>IFERROR(VLOOKUP(B147,技能全表!D:L,9,0),"")</f>
        <v/>
      </c>
      <c r="K147" s="62"/>
      <c r="L147" s="62"/>
      <c r="M147" s="62"/>
      <c r="N147" s="62"/>
      <c r="O147" s="62"/>
      <c r="P147" s="62"/>
      <c r="Q147" s="62"/>
      <c r="R147" s="60"/>
      <c r="AE147" s="1">
        <v>147</v>
      </c>
      <c r="AF147" s="56" t="str">
        <f t="shared" si="2"/>
        <v>397---147</v>
      </c>
    </row>
    <row r="148" spans="1:32">
      <c r="A148" s="64" t="str">
        <f>IFERROR(VLOOKUP(AF136,技能习得表!B:C,2,0),"")</f>
        <v/>
      </c>
      <c r="B148" s="64" t="str">
        <f>IFERROR(VLOOKUP(AF136,技能习得表!B:D,3,0),"")</f>
        <v/>
      </c>
      <c r="C148" s="64"/>
      <c r="D148" s="66" t="str">
        <f>IFERROR(VLOOKUP(B148,技能全表!D:L,4,0),"")</f>
        <v/>
      </c>
      <c r="E148" s="67" t="str">
        <f>IFERROR(VLOOKUP(B148,技能全表!D:L,6,0),"")</f>
        <v/>
      </c>
      <c r="F148" s="64" t="str">
        <f>IFERROR(VLOOKUP(B148,技能全表!D:L,5,0),"")</f>
        <v/>
      </c>
      <c r="G148" s="67" t="str">
        <f>IFERROR(VLOOKUP(B148,技能全表!D:L,8,0),"")</f>
        <v/>
      </c>
      <c r="H148" s="67" t="str">
        <f>IFERROR(VLOOKUP(B148,技能全表!D:L,7,0),"")</f>
        <v/>
      </c>
      <c r="I148" s="67" t="str">
        <f>IFERROR(VLOOKUP(B148,技能全表!D:E,2,0),"")</f>
        <v/>
      </c>
      <c r="J148" s="62" t="str">
        <f>IFERROR(VLOOKUP(B148,技能全表!D:L,9,0),"")</f>
        <v/>
      </c>
      <c r="K148" s="62"/>
      <c r="L148" s="62"/>
      <c r="M148" s="62"/>
      <c r="N148" s="62"/>
      <c r="O148" s="62"/>
      <c r="P148" s="62"/>
      <c r="Q148" s="62"/>
      <c r="R148" s="60"/>
      <c r="AE148" s="1">
        <v>148</v>
      </c>
      <c r="AF148" s="56" t="str">
        <f t="shared" si="2"/>
        <v>397---148</v>
      </c>
    </row>
    <row r="149" spans="1:32">
      <c r="A149" s="64" t="str">
        <f>IFERROR(VLOOKUP(AF137,技能习得表!B:C,2,0),"")</f>
        <v/>
      </c>
      <c r="B149" s="64" t="str">
        <f>IFERROR(VLOOKUP(AF137,技能习得表!B:D,3,0),"")</f>
        <v/>
      </c>
      <c r="C149" s="64"/>
      <c r="D149" s="66" t="str">
        <f>IFERROR(VLOOKUP(B149,技能全表!D:L,4,0),"")</f>
        <v/>
      </c>
      <c r="E149" s="67" t="str">
        <f>IFERROR(VLOOKUP(B149,技能全表!D:L,6,0),"")</f>
        <v/>
      </c>
      <c r="F149" s="64" t="str">
        <f>IFERROR(VLOOKUP(B149,技能全表!D:L,5,0),"")</f>
        <v/>
      </c>
      <c r="G149" s="67" t="str">
        <f>IFERROR(VLOOKUP(B149,技能全表!D:L,8,0),"")</f>
        <v/>
      </c>
      <c r="H149" s="67" t="str">
        <f>IFERROR(VLOOKUP(B149,技能全表!D:L,7,0),"")</f>
        <v/>
      </c>
      <c r="I149" s="67" t="str">
        <f>IFERROR(VLOOKUP(B149,技能全表!D:E,2,0),"")</f>
        <v/>
      </c>
      <c r="J149" s="62" t="str">
        <f>IFERROR(VLOOKUP(B149,技能全表!D:L,9,0),"")</f>
        <v/>
      </c>
      <c r="K149" s="62"/>
      <c r="L149" s="62"/>
      <c r="M149" s="62"/>
      <c r="N149" s="62"/>
      <c r="O149" s="62"/>
      <c r="P149" s="62"/>
      <c r="Q149" s="62"/>
      <c r="R149" s="60"/>
      <c r="AE149" s="1">
        <v>149</v>
      </c>
      <c r="AF149" s="56" t="str">
        <f t="shared" si="2"/>
        <v>397---149</v>
      </c>
    </row>
    <row r="150" spans="1:32">
      <c r="A150" s="64" t="str">
        <f>IFERROR(VLOOKUP(AF138,技能习得表!B:C,2,0),"")</f>
        <v/>
      </c>
      <c r="B150" s="64" t="str">
        <f>IFERROR(VLOOKUP(AF138,技能习得表!B:D,3,0),"")</f>
        <v/>
      </c>
      <c r="C150" s="64"/>
      <c r="D150" s="66" t="str">
        <f>IFERROR(VLOOKUP(B150,技能全表!D:L,4,0),"")</f>
        <v/>
      </c>
      <c r="E150" s="67" t="str">
        <f>IFERROR(VLOOKUP(B150,技能全表!D:L,6,0),"")</f>
        <v/>
      </c>
      <c r="F150" s="64" t="str">
        <f>IFERROR(VLOOKUP(B150,技能全表!D:L,5,0),"")</f>
        <v/>
      </c>
      <c r="G150" s="67" t="str">
        <f>IFERROR(VLOOKUP(B150,技能全表!D:L,8,0),"")</f>
        <v/>
      </c>
      <c r="H150" s="67" t="str">
        <f>IFERROR(VLOOKUP(B150,技能全表!D:L,7,0),"")</f>
        <v/>
      </c>
      <c r="I150" s="67" t="str">
        <f>IFERROR(VLOOKUP(B150,技能全表!D:E,2,0),"")</f>
        <v/>
      </c>
      <c r="J150" s="62" t="str">
        <f>IFERROR(VLOOKUP(B150,技能全表!D:L,9,0),"")</f>
        <v/>
      </c>
      <c r="K150" s="62"/>
      <c r="L150" s="62"/>
      <c r="M150" s="62"/>
      <c r="N150" s="62"/>
      <c r="O150" s="62"/>
      <c r="P150" s="62"/>
      <c r="Q150" s="62"/>
      <c r="R150" s="60"/>
      <c r="AE150" s="1">
        <v>150</v>
      </c>
      <c r="AF150" s="56" t="str">
        <f t="shared" si="2"/>
        <v>397---150</v>
      </c>
    </row>
    <row r="151" spans="1:32">
      <c r="A151" s="64" t="str">
        <f>IFERROR(VLOOKUP(AF139,技能习得表!B:C,2,0),"")</f>
        <v/>
      </c>
      <c r="B151" s="64" t="str">
        <f>IFERROR(VLOOKUP(AF139,技能习得表!B:D,3,0),"")</f>
        <v/>
      </c>
      <c r="C151" s="64"/>
      <c r="D151" s="66" t="str">
        <f>IFERROR(VLOOKUP(B151,技能全表!D:L,4,0),"")</f>
        <v/>
      </c>
      <c r="E151" s="67" t="str">
        <f>IFERROR(VLOOKUP(B151,技能全表!D:L,6,0),"")</f>
        <v/>
      </c>
      <c r="F151" s="64" t="str">
        <f>IFERROR(VLOOKUP(B151,技能全表!D:L,5,0),"")</f>
        <v/>
      </c>
      <c r="G151" s="67" t="str">
        <f>IFERROR(VLOOKUP(B151,技能全表!D:L,8,0),"")</f>
        <v/>
      </c>
      <c r="H151" s="67" t="str">
        <f>IFERROR(VLOOKUP(B151,技能全表!D:L,7,0),"")</f>
        <v/>
      </c>
      <c r="I151" s="67" t="str">
        <f>IFERROR(VLOOKUP(B151,技能全表!D:E,2,0),"")</f>
        <v/>
      </c>
      <c r="J151" s="62" t="str">
        <f>IFERROR(VLOOKUP(B151,技能全表!D:L,9,0),"")</f>
        <v/>
      </c>
      <c r="K151" s="62"/>
      <c r="L151" s="62"/>
      <c r="M151" s="62"/>
      <c r="N151" s="62"/>
      <c r="O151" s="62"/>
      <c r="P151" s="62"/>
      <c r="Q151" s="62"/>
      <c r="R151" s="60"/>
      <c r="AE151" s="1">
        <v>151</v>
      </c>
      <c r="AF151" s="56" t="str">
        <f t="shared" si="2"/>
        <v>397---151</v>
      </c>
    </row>
    <row r="152" spans="1:32">
      <c r="A152" s="64" t="str">
        <f>IFERROR(VLOOKUP(AF140,技能习得表!B:C,2,0),"")</f>
        <v/>
      </c>
      <c r="B152" s="64" t="str">
        <f>IFERROR(VLOOKUP(AF140,技能习得表!B:D,3,0),"")</f>
        <v/>
      </c>
      <c r="C152" s="64"/>
      <c r="D152" s="66" t="str">
        <f>IFERROR(VLOOKUP(B152,技能全表!D:L,4,0),"")</f>
        <v/>
      </c>
      <c r="E152" s="67" t="str">
        <f>IFERROR(VLOOKUP(B152,技能全表!D:L,6,0),"")</f>
        <v/>
      </c>
      <c r="F152" s="64" t="str">
        <f>IFERROR(VLOOKUP(B152,技能全表!D:L,5,0),"")</f>
        <v/>
      </c>
      <c r="G152" s="67" t="str">
        <f>IFERROR(VLOOKUP(B152,技能全表!D:L,8,0),"")</f>
        <v/>
      </c>
      <c r="H152" s="67" t="str">
        <f>IFERROR(VLOOKUP(B152,技能全表!D:L,7,0),"")</f>
        <v/>
      </c>
      <c r="I152" s="67" t="str">
        <f>IFERROR(VLOOKUP(B152,技能全表!D:E,2,0),"")</f>
        <v/>
      </c>
      <c r="J152" s="62" t="str">
        <f>IFERROR(VLOOKUP(B152,技能全表!D:L,9,0),"")</f>
        <v/>
      </c>
      <c r="K152" s="62"/>
      <c r="L152" s="62"/>
      <c r="M152" s="62"/>
      <c r="N152" s="62"/>
      <c r="O152" s="62"/>
      <c r="P152" s="62"/>
      <c r="Q152" s="62"/>
      <c r="R152" s="60"/>
      <c r="AE152" s="1">
        <v>152</v>
      </c>
      <c r="AF152" s="56" t="str">
        <f t="shared" si="2"/>
        <v>397---152</v>
      </c>
    </row>
    <row r="153" spans="1:32">
      <c r="A153" s="64" t="str">
        <f>IFERROR(VLOOKUP(AF141,技能习得表!B:C,2,0),"")</f>
        <v/>
      </c>
      <c r="B153" s="64" t="str">
        <f>IFERROR(VLOOKUP(AF141,技能习得表!B:D,3,0),"")</f>
        <v/>
      </c>
      <c r="C153" s="64"/>
      <c r="D153" s="66" t="str">
        <f>IFERROR(VLOOKUP(B153,技能全表!D:L,4,0),"")</f>
        <v/>
      </c>
      <c r="E153" s="67" t="str">
        <f>IFERROR(VLOOKUP(B153,技能全表!D:L,6,0),"")</f>
        <v/>
      </c>
      <c r="F153" s="64" t="str">
        <f>IFERROR(VLOOKUP(B153,技能全表!D:L,5,0),"")</f>
        <v/>
      </c>
      <c r="G153" s="67" t="str">
        <f>IFERROR(VLOOKUP(B153,技能全表!D:L,8,0),"")</f>
        <v/>
      </c>
      <c r="H153" s="67" t="str">
        <f>IFERROR(VLOOKUP(B153,技能全表!D:L,7,0),"")</f>
        <v/>
      </c>
      <c r="I153" s="67" t="str">
        <f>IFERROR(VLOOKUP(B153,技能全表!D:E,2,0),"")</f>
        <v/>
      </c>
      <c r="J153" s="62" t="str">
        <f>IFERROR(VLOOKUP(B153,技能全表!D:L,9,0),"")</f>
        <v/>
      </c>
      <c r="K153" s="62"/>
      <c r="L153" s="62"/>
      <c r="M153" s="62"/>
      <c r="N153" s="62"/>
      <c r="O153" s="62"/>
      <c r="P153" s="62"/>
      <c r="Q153" s="62"/>
      <c r="R153" s="60"/>
      <c r="AE153" s="1">
        <v>153</v>
      </c>
      <c r="AF153" s="56" t="str">
        <f t="shared" si="2"/>
        <v>397---153</v>
      </c>
    </row>
    <row r="154" spans="1:32">
      <c r="A154" s="64" t="str">
        <f>IFERROR(VLOOKUP(AF142,技能习得表!B:C,2,0),"")</f>
        <v/>
      </c>
      <c r="B154" s="64" t="str">
        <f>IFERROR(VLOOKUP(AF142,技能习得表!B:D,3,0),"")</f>
        <v/>
      </c>
      <c r="C154" s="64"/>
      <c r="D154" s="66" t="str">
        <f>IFERROR(VLOOKUP(B154,技能全表!D:L,4,0),"")</f>
        <v/>
      </c>
      <c r="E154" s="67" t="str">
        <f>IFERROR(VLOOKUP(B154,技能全表!D:L,6,0),"")</f>
        <v/>
      </c>
      <c r="F154" s="64" t="str">
        <f>IFERROR(VLOOKUP(B154,技能全表!D:L,5,0),"")</f>
        <v/>
      </c>
      <c r="G154" s="67" t="str">
        <f>IFERROR(VLOOKUP(B154,技能全表!D:L,8,0),"")</f>
        <v/>
      </c>
      <c r="H154" s="67" t="str">
        <f>IFERROR(VLOOKUP(B154,技能全表!D:L,7,0),"")</f>
        <v/>
      </c>
      <c r="I154" s="67" t="str">
        <f>IFERROR(VLOOKUP(B154,技能全表!D:E,2,0),"")</f>
        <v/>
      </c>
      <c r="J154" s="62" t="str">
        <f>IFERROR(VLOOKUP(B154,技能全表!D:L,9,0),"")</f>
        <v/>
      </c>
      <c r="K154" s="62"/>
      <c r="L154" s="62"/>
      <c r="M154" s="62"/>
      <c r="N154" s="62"/>
      <c r="O154" s="62"/>
      <c r="P154" s="62"/>
      <c r="Q154" s="62"/>
      <c r="R154" s="60"/>
      <c r="AE154" s="1">
        <v>154</v>
      </c>
      <c r="AF154" s="56" t="str">
        <f t="shared" si="2"/>
        <v>397---154</v>
      </c>
    </row>
    <row r="155" spans="1:32">
      <c r="A155" s="64" t="str">
        <f>IFERROR(VLOOKUP(AF143,技能习得表!B:C,2,0),"")</f>
        <v/>
      </c>
      <c r="B155" s="64" t="str">
        <f>IFERROR(VLOOKUP(AF143,技能习得表!B:D,3,0),"")</f>
        <v/>
      </c>
      <c r="C155" s="64"/>
      <c r="D155" s="66" t="str">
        <f>IFERROR(VLOOKUP(B155,技能全表!D:L,4,0),"")</f>
        <v/>
      </c>
      <c r="E155" s="67" t="str">
        <f>IFERROR(VLOOKUP(B155,技能全表!D:L,6,0),"")</f>
        <v/>
      </c>
      <c r="F155" s="64" t="str">
        <f>IFERROR(VLOOKUP(B155,技能全表!D:L,5,0),"")</f>
        <v/>
      </c>
      <c r="G155" s="67" t="str">
        <f>IFERROR(VLOOKUP(B155,技能全表!D:L,8,0),"")</f>
        <v/>
      </c>
      <c r="H155" s="67" t="str">
        <f>IFERROR(VLOOKUP(B155,技能全表!D:L,7,0),"")</f>
        <v/>
      </c>
      <c r="I155" s="67" t="str">
        <f>IFERROR(VLOOKUP(B155,技能全表!D:E,2,0),"")</f>
        <v/>
      </c>
      <c r="J155" s="62" t="str">
        <f>IFERROR(VLOOKUP(B155,技能全表!D:L,9,0),"")</f>
        <v/>
      </c>
      <c r="K155" s="62"/>
      <c r="L155" s="62"/>
      <c r="M155" s="62"/>
      <c r="N155" s="62"/>
      <c r="O155" s="62"/>
      <c r="P155" s="62"/>
      <c r="Q155" s="62"/>
      <c r="R155" s="60"/>
      <c r="AE155" s="1">
        <v>155</v>
      </c>
      <c r="AF155" s="56" t="str">
        <f t="shared" si="2"/>
        <v>397---155</v>
      </c>
    </row>
    <row r="156" spans="1:32">
      <c r="A156" s="64" t="str">
        <f>IFERROR(VLOOKUP(AF144,技能习得表!B:C,2,0),"")</f>
        <v/>
      </c>
      <c r="B156" s="64" t="str">
        <f>IFERROR(VLOOKUP(AF144,技能习得表!B:D,3,0),"")</f>
        <v/>
      </c>
      <c r="C156" s="64"/>
      <c r="D156" s="66" t="str">
        <f>IFERROR(VLOOKUP(B156,技能全表!D:L,4,0),"")</f>
        <v/>
      </c>
      <c r="E156" s="67" t="str">
        <f>IFERROR(VLOOKUP(B156,技能全表!D:L,6,0),"")</f>
        <v/>
      </c>
      <c r="F156" s="64" t="str">
        <f>IFERROR(VLOOKUP(B156,技能全表!D:L,5,0),"")</f>
        <v/>
      </c>
      <c r="G156" s="67" t="str">
        <f>IFERROR(VLOOKUP(B156,技能全表!D:L,8,0),"")</f>
        <v/>
      </c>
      <c r="H156" s="67" t="str">
        <f>IFERROR(VLOOKUP(B156,技能全表!D:L,7,0),"")</f>
        <v/>
      </c>
      <c r="I156" s="67" t="str">
        <f>IFERROR(VLOOKUP(B156,技能全表!D:E,2,0),"")</f>
        <v/>
      </c>
      <c r="J156" s="62" t="str">
        <f>IFERROR(VLOOKUP(B156,技能全表!D:L,9,0),"")</f>
        <v/>
      </c>
      <c r="K156" s="62"/>
      <c r="L156" s="62"/>
      <c r="M156" s="62"/>
      <c r="N156" s="62"/>
      <c r="O156" s="62"/>
      <c r="P156" s="62"/>
      <c r="Q156" s="62"/>
      <c r="R156" s="60"/>
      <c r="AE156" s="1">
        <v>156</v>
      </c>
      <c r="AF156" s="56" t="str">
        <f t="shared" si="2"/>
        <v>397---156</v>
      </c>
    </row>
    <row r="157" spans="1:32">
      <c r="A157" s="64" t="str">
        <f>IFERROR(VLOOKUP(AF145,技能习得表!B:C,2,0),"")</f>
        <v/>
      </c>
      <c r="B157" s="64" t="str">
        <f>IFERROR(VLOOKUP(AF145,技能习得表!B:D,3,0),"")</f>
        <v/>
      </c>
      <c r="C157" s="64"/>
      <c r="D157" s="66" t="str">
        <f>IFERROR(VLOOKUP(B157,技能全表!D:L,4,0),"")</f>
        <v/>
      </c>
      <c r="E157" s="67" t="str">
        <f>IFERROR(VLOOKUP(B157,技能全表!D:L,6,0),"")</f>
        <v/>
      </c>
      <c r="F157" s="64" t="str">
        <f>IFERROR(VLOOKUP(B157,技能全表!D:L,5,0),"")</f>
        <v/>
      </c>
      <c r="G157" s="67" t="str">
        <f>IFERROR(VLOOKUP(B157,技能全表!D:L,8,0),"")</f>
        <v/>
      </c>
      <c r="H157" s="67" t="str">
        <f>IFERROR(VLOOKUP(B157,技能全表!D:L,7,0),"")</f>
        <v/>
      </c>
      <c r="I157" s="67" t="str">
        <f>IFERROR(VLOOKUP(B157,技能全表!D:E,2,0),"")</f>
        <v/>
      </c>
      <c r="J157" s="62" t="str">
        <f>IFERROR(VLOOKUP(B157,技能全表!D:L,9,0),"")</f>
        <v/>
      </c>
      <c r="K157" s="62"/>
      <c r="L157" s="62"/>
      <c r="M157" s="62"/>
      <c r="N157" s="62"/>
      <c r="O157" s="62"/>
      <c r="P157" s="62"/>
      <c r="Q157" s="62"/>
      <c r="R157" s="60"/>
      <c r="AE157" s="1">
        <v>157</v>
      </c>
      <c r="AF157" s="56" t="str">
        <f t="shared" si="2"/>
        <v>397---157</v>
      </c>
    </row>
    <row r="158" spans="1:32">
      <c r="A158" s="64" t="str">
        <f>IFERROR(VLOOKUP(AF146,技能习得表!B:C,2,0),"")</f>
        <v/>
      </c>
      <c r="B158" s="64" t="str">
        <f>IFERROR(VLOOKUP(AF146,技能习得表!B:D,3,0),"")</f>
        <v/>
      </c>
      <c r="C158" s="64"/>
      <c r="D158" s="66" t="str">
        <f>IFERROR(VLOOKUP(B158,技能全表!D:L,4,0),"")</f>
        <v/>
      </c>
      <c r="E158" s="67" t="str">
        <f>IFERROR(VLOOKUP(B158,技能全表!D:L,6,0),"")</f>
        <v/>
      </c>
      <c r="F158" s="64" t="str">
        <f>IFERROR(VLOOKUP(B158,技能全表!D:L,5,0),"")</f>
        <v/>
      </c>
      <c r="G158" s="67" t="str">
        <f>IFERROR(VLOOKUP(B158,技能全表!D:L,8,0),"")</f>
        <v/>
      </c>
      <c r="H158" s="67" t="str">
        <f>IFERROR(VLOOKUP(B158,技能全表!D:L,7,0),"")</f>
        <v/>
      </c>
      <c r="I158" s="67" t="str">
        <f>IFERROR(VLOOKUP(B158,技能全表!D:E,2,0),"")</f>
        <v/>
      </c>
      <c r="J158" s="62" t="str">
        <f>IFERROR(VLOOKUP(B158,技能全表!D:L,9,0),"")</f>
        <v/>
      </c>
      <c r="K158" s="62"/>
      <c r="L158" s="62"/>
      <c r="M158" s="62"/>
      <c r="N158" s="62"/>
      <c r="O158" s="62"/>
      <c r="P158" s="62"/>
      <c r="Q158" s="62"/>
      <c r="R158" s="60"/>
      <c r="AE158" s="1">
        <v>158</v>
      </c>
      <c r="AF158" s="56" t="str">
        <f t="shared" si="2"/>
        <v>397---158</v>
      </c>
    </row>
    <row r="159" spans="1:32">
      <c r="A159" s="64" t="str">
        <f>IFERROR(VLOOKUP(AF147,技能习得表!B:C,2,0),"")</f>
        <v/>
      </c>
      <c r="B159" s="64" t="str">
        <f>IFERROR(VLOOKUP(AF147,技能习得表!B:D,3,0),"")</f>
        <v/>
      </c>
      <c r="C159" s="64"/>
      <c r="D159" s="66" t="str">
        <f>IFERROR(VLOOKUP(B159,技能全表!D:L,4,0),"")</f>
        <v/>
      </c>
      <c r="E159" s="67" t="str">
        <f>IFERROR(VLOOKUP(B159,技能全表!D:L,6,0),"")</f>
        <v/>
      </c>
      <c r="F159" s="64" t="str">
        <f>IFERROR(VLOOKUP(B159,技能全表!D:L,5,0),"")</f>
        <v/>
      </c>
      <c r="G159" s="67" t="str">
        <f>IFERROR(VLOOKUP(B159,技能全表!D:L,8,0),"")</f>
        <v/>
      </c>
      <c r="H159" s="67" t="str">
        <f>IFERROR(VLOOKUP(B159,技能全表!D:L,7,0),"")</f>
        <v/>
      </c>
      <c r="I159" s="67" t="str">
        <f>IFERROR(VLOOKUP(B159,技能全表!D:E,2,0),"")</f>
        <v/>
      </c>
      <c r="J159" s="62" t="str">
        <f>IFERROR(VLOOKUP(B159,技能全表!D:L,9,0),"")</f>
        <v/>
      </c>
      <c r="K159" s="62"/>
      <c r="L159" s="62"/>
      <c r="M159" s="62"/>
      <c r="N159" s="62"/>
      <c r="O159" s="62"/>
      <c r="P159" s="62"/>
      <c r="Q159" s="62"/>
      <c r="R159" s="60"/>
      <c r="AE159" s="1">
        <v>159</v>
      </c>
      <c r="AF159" s="56" t="str">
        <f t="shared" si="2"/>
        <v>397---159</v>
      </c>
    </row>
    <row r="160" spans="1:32">
      <c r="A160" s="64" t="str">
        <f>IFERROR(VLOOKUP(AF148,技能习得表!B:C,2,0),"")</f>
        <v/>
      </c>
      <c r="B160" s="64" t="str">
        <f>IFERROR(VLOOKUP(AF148,技能习得表!B:D,3,0),"")</f>
        <v/>
      </c>
      <c r="C160" s="64"/>
      <c r="D160" s="66" t="str">
        <f>IFERROR(VLOOKUP(B160,技能全表!D:L,4,0),"")</f>
        <v/>
      </c>
      <c r="E160" s="67" t="str">
        <f>IFERROR(VLOOKUP(B160,技能全表!D:L,6,0),"")</f>
        <v/>
      </c>
      <c r="F160" s="64" t="str">
        <f>IFERROR(VLOOKUP(B160,技能全表!D:L,5,0),"")</f>
        <v/>
      </c>
      <c r="G160" s="67" t="str">
        <f>IFERROR(VLOOKUP(B160,技能全表!D:L,8,0),"")</f>
        <v/>
      </c>
      <c r="H160" s="67" t="str">
        <f>IFERROR(VLOOKUP(B160,技能全表!D:L,7,0),"")</f>
        <v/>
      </c>
      <c r="I160" s="67" t="str">
        <f>IFERROR(VLOOKUP(B160,技能全表!D:E,2,0),"")</f>
        <v/>
      </c>
      <c r="J160" s="62" t="str">
        <f>IFERROR(VLOOKUP(B160,技能全表!D:L,9,0),"")</f>
        <v/>
      </c>
      <c r="K160" s="62"/>
      <c r="L160" s="62"/>
      <c r="M160" s="62"/>
      <c r="N160" s="62"/>
      <c r="O160" s="62"/>
      <c r="P160" s="62"/>
      <c r="Q160" s="62"/>
      <c r="R160" s="60"/>
      <c r="AE160" s="1">
        <v>160</v>
      </c>
      <c r="AF160" s="56" t="str">
        <f t="shared" si="2"/>
        <v>397---160</v>
      </c>
    </row>
    <row r="161" spans="1:32">
      <c r="A161" s="64" t="str">
        <f>IFERROR(VLOOKUP(AF149,技能习得表!B:C,2,0),"")</f>
        <v/>
      </c>
      <c r="B161" s="64" t="str">
        <f>IFERROR(VLOOKUP(AF149,技能习得表!B:D,3,0),"")</f>
        <v/>
      </c>
      <c r="C161" s="64"/>
      <c r="D161" s="66" t="str">
        <f>IFERROR(VLOOKUP(B161,技能全表!D:L,4,0),"")</f>
        <v/>
      </c>
      <c r="E161" s="67" t="str">
        <f>IFERROR(VLOOKUP(B161,技能全表!D:L,6,0),"")</f>
        <v/>
      </c>
      <c r="F161" s="64" t="str">
        <f>IFERROR(VLOOKUP(B161,技能全表!D:L,5,0),"")</f>
        <v/>
      </c>
      <c r="G161" s="67" t="str">
        <f>IFERROR(VLOOKUP(B161,技能全表!D:L,8,0),"")</f>
        <v/>
      </c>
      <c r="H161" s="67" t="str">
        <f>IFERROR(VLOOKUP(B161,技能全表!D:L,7,0),"")</f>
        <v/>
      </c>
      <c r="I161" s="67" t="str">
        <f>IFERROR(VLOOKUP(B161,技能全表!D:E,2,0),"")</f>
        <v/>
      </c>
      <c r="J161" s="62" t="str">
        <f>IFERROR(VLOOKUP(B161,技能全表!D:L,9,0),"")</f>
        <v/>
      </c>
      <c r="K161" s="62"/>
      <c r="L161" s="62"/>
      <c r="M161" s="62"/>
      <c r="N161" s="62"/>
      <c r="O161" s="62"/>
      <c r="P161" s="62"/>
      <c r="Q161" s="62"/>
      <c r="R161" s="60"/>
      <c r="AE161" s="1">
        <v>161</v>
      </c>
      <c r="AF161" s="56" t="str">
        <f t="shared" si="2"/>
        <v>397---161</v>
      </c>
    </row>
    <row r="162" spans="1:32">
      <c r="A162" s="64" t="str">
        <f>IFERROR(VLOOKUP(AF150,技能习得表!B:C,2,0),"")</f>
        <v/>
      </c>
      <c r="B162" s="64" t="str">
        <f>IFERROR(VLOOKUP(AF150,技能习得表!B:D,3,0),"")</f>
        <v/>
      </c>
      <c r="C162" s="64"/>
      <c r="D162" s="66" t="str">
        <f>IFERROR(VLOOKUP(B162,技能全表!D:L,4,0),"")</f>
        <v/>
      </c>
      <c r="E162" s="67" t="str">
        <f>IFERROR(VLOOKUP(B162,技能全表!D:L,6,0),"")</f>
        <v/>
      </c>
      <c r="F162" s="64" t="str">
        <f>IFERROR(VLOOKUP(B162,技能全表!D:L,5,0),"")</f>
        <v/>
      </c>
      <c r="G162" s="67" t="str">
        <f>IFERROR(VLOOKUP(B162,技能全表!D:L,8,0),"")</f>
        <v/>
      </c>
      <c r="H162" s="67" t="str">
        <f>IFERROR(VLOOKUP(B162,技能全表!D:L,7,0),"")</f>
        <v/>
      </c>
      <c r="I162" s="67" t="str">
        <f>IFERROR(VLOOKUP(B162,技能全表!D:E,2,0),"")</f>
        <v/>
      </c>
      <c r="J162" s="62" t="str">
        <f>IFERROR(VLOOKUP(B162,技能全表!D:L,9,0),"")</f>
        <v/>
      </c>
      <c r="K162" s="62"/>
      <c r="L162" s="62"/>
      <c r="M162" s="62"/>
      <c r="N162" s="62"/>
      <c r="O162" s="62"/>
      <c r="P162" s="62"/>
      <c r="Q162" s="62"/>
      <c r="R162" s="60"/>
      <c r="AE162" s="1">
        <v>162</v>
      </c>
      <c r="AF162" s="56" t="str">
        <f t="shared" si="2"/>
        <v>397---162</v>
      </c>
    </row>
    <row r="163" spans="1:32">
      <c r="A163" s="64" t="str">
        <f>IFERROR(VLOOKUP(AF151,技能习得表!B:C,2,0),"")</f>
        <v/>
      </c>
      <c r="B163" s="64" t="str">
        <f>IFERROR(VLOOKUP(AF151,技能习得表!B:D,3,0),"")</f>
        <v/>
      </c>
      <c r="C163" s="64"/>
      <c r="D163" s="66" t="str">
        <f>IFERROR(VLOOKUP(B163,技能全表!D:L,4,0),"")</f>
        <v/>
      </c>
      <c r="E163" s="67" t="str">
        <f>IFERROR(VLOOKUP(B163,技能全表!D:L,6,0),"")</f>
        <v/>
      </c>
      <c r="F163" s="64" t="str">
        <f>IFERROR(VLOOKUP(B163,技能全表!D:L,5,0),"")</f>
        <v/>
      </c>
      <c r="G163" s="67" t="str">
        <f>IFERROR(VLOOKUP(B163,技能全表!D:L,8,0),"")</f>
        <v/>
      </c>
      <c r="H163" s="67" t="str">
        <f>IFERROR(VLOOKUP(B163,技能全表!D:L,7,0),"")</f>
        <v/>
      </c>
      <c r="I163" s="67" t="str">
        <f>IFERROR(VLOOKUP(B163,技能全表!D:E,2,0),"")</f>
        <v/>
      </c>
      <c r="J163" s="62" t="str">
        <f>IFERROR(VLOOKUP(B163,技能全表!D:L,9,0),"")</f>
        <v/>
      </c>
      <c r="K163" s="62"/>
      <c r="L163" s="62"/>
      <c r="M163" s="62"/>
      <c r="N163" s="62"/>
      <c r="O163" s="62"/>
      <c r="P163" s="62"/>
      <c r="Q163" s="62"/>
      <c r="R163" s="60"/>
      <c r="AE163" s="1">
        <v>163</v>
      </c>
      <c r="AF163" s="56" t="str">
        <f t="shared" si="2"/>
        <v>397---163</v>
      </c>
    </row>
    <row r="164" spans="1:32">
      <c r="A164" s="64" t="str">
        <f>IFERROR(VLOOKUP(AF152,技能习得表!B:C,2,0),"")</f>
        <v/>
      </c>
      <c r="B164" s="64" t="str">
        <f>IFERROR(VLOOKUP(AF152,技能习得表!B:D,3,0),"")</f>
        <v/>
      </c>
      <c r="C164" s="64"/>
      <c r="D164" s="66" t="str">
        <f>IFERROR(VLOOKUP(B164,技能全表!D:L,4,0),"")</f>
        <v/>
      </c>
      <c r="E164" s="67" t="str">
        <f>IFERROR(VLOOKUP(B164,技能全表!D:L,6,0),"")</f>
        <v/>
      </c>
      <c r="F164" s="64" t="str">
        <f>IFERROR(VLOOKUP(B164,技能全表!D:L,5,0),"")</f>
        <v/>
      </c>
      <c r="G164" s="67" t="str">
        <f>IFERROR(VLOOKUP(B164,技能全表!D:L,8,0),"")</f>
        <v/>
      </c>
      <c r="H164" s="67" t="str">
        <f>IFERROR(VLOOKUP(B164,技能全表!D:L,7,0),"")</f>
        <v/>
      </c>
      <c r="I164" s="67" t="str">
        <f>IFERROR(VLOOKUP(B164,技能全表!D:E,2,0),"")</f>
        <v/>
      </c>
      <c r="J164" s="62" t="str">
        <f>IFERROR(VLOOKUP(B164,技能全表!D:L,9,0),"")</f>
        <v/>
      </c>
      <c r="K164" s="62"/>
      <c r="L164" s="62"/>
      <c r="M164" s="62"/>
      <c r="N164" s="62"/>
      <c r="O164" s="62"/>
      <c r="P164" s="62"/>
      <c r="Q164" s="62"/>
      <c r="R164" s="60"/>
      <c r="AE164" s="1">
        <v>164</v>
      </c>
      <c r="AF164" s="56" t="str">
        <f t="shared" si="2"/>
        <v>397---164</v>
      </c>
    </row>
    <row r="165" spans="1:32">
      <c r="A165" s="64" t="str">
        <f>IFERROR(VLOOKUP(AF153,技能习得表!B:C,2,0),"")</f>
        <v/>
      </c>
      <c r="B165" s="64" t="str">
        <f>IFERROR(VLOOKUP(AF153,技能习得表!B:D,3,0),"")</f>
        <v/>
      </c>
      <c r="C165" s="64"/>
      <c r="D165" s="66" t="str">
        <f>IFERROR(VLOOKUP(B165,技能全表!D:L,4,0),"")</f>
        <v/>
      </c>
      <c r="E165" s="67" t="str">
        <f>IFERROR(VLOOKUP(B165,技能全表!D:L,6,0),"")</f>
        <v/>
      </c>
      <c r="F165" s="64" t="str">
        <f>IFERROR(VLOOKUP(B165,技能全表!D:L,5,0),"")</f>
        <v/>
      </c>
      <c r="G165" s="67" t="str">
        <f>IFERROR(VLOOKUP(B165,技能全表!D:L,8,0),"")</f>
        <v/>
      </c>
      <c r="H165" s="67" t="str">
        <f>IFERROR(VLOOKUP(B165,技能全表!D:L,7,0),"")</f>
        <v/>
      </c>
      <c r="I165" s="67" t="str">
        <f>IFERROR(VLOOKUP(B165,技能全表!D:E,2,0),"")</f>
        <v/>
      </c>
      <c r="J165" s="62" t="str">
        <f>IFERROR(VLOOKUP(B165,技能全表!D:L,9,0),"")</f>
        <v/>
      </c>
      <c r="K165" s="62"/>
      <c r="L165" s="62"/>
      <c r="M165" s="62"/>
      <c r="N165" s="62"/>
      <c r="O165" s="62"/>
      <c r="P165" s="62"/>
      <c r="Q165" s="62"/>
      <c r="R165" s="60"/>
      <c r="AE165" s="1">
        <v>165</v>
      </c>
      <c r="AF165" s="56" t="str">
        <f t="shared" si="2"/>
        <v>397---165</v>
      </c>
    </row>
    <row r="166" spans="1:32">
      <c r="A166" s="64" t="str">
        <f>IFERROR(VLOOKUP(AF154,技能习得表!B:C,2,0),"")</f>
        <v/>
      </c>
      <c r="B166" s="64" t="str">
        <f>IFERROR(VLOOKUP(AF154,技能习得表!B:D,3,0),"")</f>
        <v/>
      </c>
      <c r="C166" s="64"/>
      <c r="D166" s="66" t="str">
        <f>IFERROR(VLOOKUP(B166,技能全表!D:L,4,0),"")</f>
        <v/>
      </c>
      <c r="E166" s="67" t="str">
        <f>IFERROR(VLOOKUP(B166,技能全表!D:L,6,0),"")</f>
        <v/>
      </c>
      <c r="F166" s="64" t="str">
        <f>IFERROR(VLOOKUP(B166,技能全表!D:L,5,0),"")</f>
        <v/>
      </c>
      <c r="G166" s="67" t="str">
        <f>IFERROR(VLOOKUP(B166,技能全表!D:L,8,0),"")</f>
        <v/>
      </c>
      <c r="H166" s="67" t="str">
        <f>IFERROR(VLOOKUP(B166,技能全表!D:L,7,0),"")</f>
        <v/>
      </c>
      <c r="I166" s="67" t="str">
        <f>IFERROR(VLOOKUP(B166,技能全表!D:E,2,0),"")</f>
        <v/>
      </c>
      <c r="J166" s="62" t="str">
        <f>IFERROR(VLOOKUP(B166,技能全表!D:L,9,0),"")</f>
        <v/>
      </c>
      <c r="K166" s="62"/>
      <c r="L166" s="62"/>
      <c r="M166" s="62"/>
      <c r="N166" s="62"/>
      <c r="O166" s="62"/>
      <c r="P166" s="62"/>
      <c r="Q166" s="62"/>
      <c r="R166" s="60"/>
      <c r="AE166" s="1">
        <v>166</v>
      </c>
      <c r="AF166" s="56" t="str">
        <f t="shared" si="2"/>
        <v>397---166</v>
      </c>
    </row>
    <row r="167" spans="1:32">
      <c r="A167" s="64" t="str">
        <f>IFERROR(VLOOKUP(AF155,技能习得表!B:C,2,0),"")</f>
        <v/>
      </c>
      <c r="B167" s="64" t="str">
        <f>IFERROR(VLOOKUP(AF155,技能习得表!B:D,3,0),"")</f>
        <v/>
      </c>
      <c r="C167" s="64"/>
      <c r="D167" s="66" t="str">
        <f>IFERROR(VLOOKUP(B167,技能全表!D:L,4,0),"")</f>
        <v/>
      </c>
      <c r="E167" s="67" t="str">
        <f>IFERROR(VLOOKUP(B167,技能全表!D:L,6,0),"")</f>
        <v/>
      </c>
      <c r="F167" s="64" t="str">
        <f>IFERROR(VLOOKUP(B167,技能全表!D:L,5,0),"")</f>
        <v/>
      </c>
      <c r="G167" s="67" t="str">
        <f>IFERROR(VLOOKUP(B167,技能全表!D:L,8,0),"")</f>
        <v/>
      </c>
      <c r="H167" s="67" t="str">
        <f>IFERROR(VLOOKUP(B167,技能全表!D:L,7,0),"")</f>
        <v/>
      </c>
      <c r="I167" s="67" t="str">
        <f>IFERROR(VLOOKUP(B167,技能全表!D:E,2,0),"")</f>
        <v/>
      </c>
      <c r="J167" s="62" t="str">
        <f>IFERROR(VLOOKUP(B167,技能全表!D:L,9,0),"")</f>
        <v/>
      </c>
      <c r="K167" s="62"/>
      <c r="L167" s="62"/>
      <c r="M167" s="62"/>
      <c r="N167" s="62"/>
      <c r="O167" s="62"/>
      <c r="P167" s="62"/>
      <c r="Q167" s="62"/>
      <c r="R167" s="60"/>
      <c r="AE167" s="1">
        <v>167</v>
      </c>
      <c r="AF167" s="56" t="str">
        <f t="shared" si="2"/>
        <v>397---167</v>
      </c>
    </row>
    <row r="168" spans="1:32">
      <c r="A168" s="64" t="str">
        <f>IFERROR(VLOOKUP(AF156,技能习得表!B:C,2,0),"")</f>
        <v/>
      </c>
      <c r="B168" s="64" t="str">
        <f>IFERROR(VLOOKUP(AF156,技能习得表!B:D,3,0),"")</f>
        <v/>
      </c>
      <c r="C168" s="64"/>
      <c r="D168" s="66" t="str">
        <f>IFERROR(VLOOKUP(B168,技能全表!D:L,4,0),"")</f>
        <v/>
      </c>
      <c r="E168" s="67" t="str">
        <f>IFERROR(VLOOKUP(B168,技能全表!D:L,6,0),"")</f>
        <v/>
      </c>
      <c r="F168" s="64" t="str">
        <f>IFERROR(VLOOKUP(B168,技能全表!D:L,5,0),"")</f>
        <v/>
      </c>
      <c r="G168" s="67" t="str">
        <f>IFERROR(VLOOKUP(B168,技能全表!D:L,8,0),"")</f>
        <v/>
      </c>
      <c r="H168" s="67" t="str">
        <f>IFERROR(VLOOKUP(B168,技能全表!D:L,7,0),"")</f>
        <v/>
      </c>
      <c r="I168" s="67" t="str">
        <f>IFERROR(VLOOKUP(B168,技能全表!D:E,2,0),"")</f>
        <v/>
      </c>
      <c r="J168" s="62" t="str">
        <f>IFERROR(VLOOKUP(B168,技能全表!D:L,9,0),"")</f>
        <v/>
      </c>
      <c r="K168" s="62"/>
      <c r="L168" s="62"/>
      <c r="M168" s="62"/>
      <c r="N168" s="62"/>
      <c r="O168" s="62"/>
      <c r="P168" s="62"/>
      <c r="Q168" s="62"/>
      <c r="R168" s="60"/>
      <c r="AE168" s="1">
        <v>168</v>
      </c>
      <c r="AF168" s="56" t="str">
        <f t="shared" si="2"/>
        <v>397---168</v>
      </c>
    </row>
    <row r="169" spans="1:32">
      <c r="A169" s="64" t="str">
        <f>IFERROR(VLOOKUP(AF157,技能习得表!B:C,2,0),"")</f>
        <v/>
      </c>
      <c r="B169" s="64" t="str">
        <f>IFERROR(VLOOKUP(AF157,技能习得表!B:D,3,0),"")</f>
        <v/>
      </c>
      <c r="C169" s="64"/>
      <c r="D169" s="66" t="str">
        <f>IFERROR(VLOOKUP(B169,技能全表!D:L,4,0),"")</f>
        <v/>
      </c>
      <c r="E169" s="67" t="str">
        <f>IFERROR(VLOOKUP(B169,技能全表!D:L,6,0),"")</f>
        <v/>
      </c>
      <c r="F169" s="64" t="str">
        <f>IFERROR(VLOOKUP(B169,技能全表!D:L,5,0),"")</f>
        <v/>
      </c>
      <c r="G169" s="67" t="str">
        <f>IFERROR(VLOOKUP(B169,技能全表!D:L,8,0),"")</f>
        <v/>
      </c>
      <c r="H169" s="67" t="str">
        <f>IFERROR(VLOOKUP(B169,技能全表!D:L,7,0),"")</f>
        <v/>
      </c>
      <c r="I169" s="67" t="str">
        <f>IFERROR(VLOOKUP(B169,技能全表!D:E,2,0),"")</f>
        <v/>
      </c>
      <c r="J169" s="62" t="str">
        <f>IFERROR(VLOOKUP(B169,技能全表!D:L,9,0),"")</f>
        <v/>
      </c>
      <c r="K169" s="62"/>
      <c r="L169" s="62"/>
      <c r="M169" s="62"/>
      <c r="N169" s="62"/>
      <c r="O169" s="62"/>
      <c r="P169" s="62"/>
      <c r="Q169" s="62"/>
      <c r="R169" s="60"/>
      <c r="AE169" s="1">
        <v>169</v>
      </c>
      <c r="AF169" s="56" t="str">
        <f t="shared" si="2"/>
        <v>397---169</v>
      </c>
    </row>
    <row r="170" spans="1:32">
      <c r="A170" s="64" t="str">
        <f>IFERROR(VLOOKUP(AF158,技能习得表!B:C,2,0),"")</f>
        <v/>
      </c>
      <c r="B170" s="64" t="str">
        <f>IFERROR(VLOOKUP(AF158,技能习得表!B:D,3,0),"")</f>
        <v/>
      </c>
      <c r="C170" s="64"/>
      <c r="D170" s="66" t="str">
        <f>IFERROR(VLOOKUP(B170,技能全表!D:L,4,0),"")</f>
        <v/>
      </c>
      <c r="E170" s="67" t="str">
        <f>IFERROR(VLOOKUP(B170,技能全表!D:L,6,0),"")</f>
        <v/>
      </c>
      <c r="F170" s="64" t="str">
        <f>IFERROR(VLOOKUP(B170,技能全表!D:L,5,0),"")</f>
        <v/>
      </c>
      <c r="G170" s="67" t="str">
        <f>IFERROR(VLOOKUP(B170,技能全表!D:L,8,0),"")</f>
        <v/>
      </c>
      <c r="H170" s="67" t="str">
        <f>IFERROR(VLOOKUP(B170,技能全表!D:L,7,0),"")</f>
        <v/>
      </c>
      <c r="I170" s="67" t="str">
        <f>IFERROR(VLOOKUP(B170,技能全表!D:E,2,0),"")</f>
        <v/>
      </c>
      <c r="J170" s="62" t="str">
        <f>IFERROR(VLOOKUP(B170,技能全表!D:L,9,0),"")</f>
        <v/>
      </c>
      <c r="K170" s="62"/>
      <c r="L170" s="62"/>
      <c r="M170" s="62"/>
      <c r="N170" s="62"/>
      <c r="O170" s="62"/>
      <c r="P170" s="62"/>
      <c r="Q170" s="62"/>
      <c r="R170" s="60"/>
      <c r="AE170" s="1">
        <v>170</v>
      </c>
      <c r="AF170" s="56" t="str">
        <f t="shared" si="2"/>
        <v>397---170</v>
      </c>
    </row>
    <row r="171" spans="1:32">
      <c r="A171" s="64" t="str">
        <f>IFERROR(VLOOKUP(AF159,技能习得表!B:C,2,0),"")</f>
        <v/>
      </c>
      <c r="B171" s="64" t="str">
        <f>IFERROR(VLOOKUP(AF159,技能习得表!B:D,3,0),"")</f>
        <v/>
      </c>
      <c r="C171" s="64"/>
      <c r="D171" s="66" t="str">
        <f>IFERROR(VLOOKUP(B171,技能全表!D:L,4,0),"")</f>
        <v/>
      </c>
      <c r="E171" s="67" t="str">
        <f>IFERROR(VLOOKUP(B171,技能全表!D:L,6,0),"")</f>
        <v/>
      </c>
      <c r="F171" s="64" t="str">
        <f>IFERROR(VLOOKUP(B171,技能全表!D:L,5,0),"")</f>
        <v/>
      </c>
      <c r="G171" s="67" t="str">
        <f>IFERROR(VLOOKUP(B171,技能全表!D:L,8,0),"")</f>
        <v/>
      </c>
      <c r="H171" s="67" t="str">
        <f>IFERROR(VLOOKUP(B171,技能全表!D:L,7,0),"")</f>
        <v/>
      </c>
      <c r="I171" s="67" t="str">
        <f>IFERROR(VLOOKUP(B171,技能全表!D:E,2,0),"")</f>
        <v/>
      </c>
      <c r="J171" s="62" t="str">
        <f>IFERROR(VLOOKUP(B171,技能全表!D:L,9,0),"")</f>
        <v/>
      </c>
      <c r="K171" s="62"/>
      <c r="L171" s="62"/>
      <c r="M171" s="62"/>
      <c r="N171" s="62"/>
      <c r="O171" s="62"/>
      <c r="P171" s="62"/>
      <c r="Q171" s="62"/>
      <c r="R171" s="60"/>
      <c r="AE171" s="1">
        <v>171</v>
      </c>
      <c r="AF171" s="56" t="str">
        <f t="shared" si="2"/>
        <v>397---171</v>
      </c>
    </row>
    <row r="172" spans="1:32">
      <c r="A172" s="64" t="str">
        <f>IFERROR(VLOOKUP(AF160,技能习得表!B:C,2,0),"")</f>
        <v/>
      </c>
      <c r="B172" s="64" t="str">
        <f>IFERROR(VLOOKUP(AF160,技能习得表!B:D,3,0),"")</f>
        <v/>
      </c>
      <c r="C172" s="64"/>
      <c r="D172" s="66" t="str">
        <f>IFERROR(VLOOKUP(B172,技能全表!D:L,4,0),"")</f>
        <v/>
      </c>
      <c r="E172" s="67" t="str">
        <f>IFERROR(VLOOKUP(B172,技能全表!D:L,6,0),"")</f>
        <v/>
      </c>
      <c r="F172" s="64" t="str">
        <f>IFERROR(VLOOKUP(B172,技能全表!D:L,5,0),"")</f>
        <v/>
      </c>
      <c r="G172" s="67" t="str">
        <f>IFERROR(VLOOKUP(B172,技能全表!D:L,8,0),"")</f>
        <v/>
      </c>
      <c r="H172" s="67" t="str">
        <f>IFERROR(VLOOKUP(B172,技能全表!D:L,7,0),"")</f>
        <v/>
      </c>
      <c r="I172" s="67" t="str">
        <f>IFERROR(VLOOKUP(B172,技能全表!D:E,2,0),"")</f>
        <v/>
      </c>
      <c r="J172" s="62" t="str">
        <f>IFERROR(VLOOKUP(B172,技能全表!D:L,9,0),"")</f>
        <v/>
      </c>
      <c r="K172" s="62"/>
      <c r="L172" s="62"/>
      <c r="M172" s="62"/>
      <c r="N172" s="62"/>
      <c r="O172" s="62"/>
      <c r="P172" s="62"/>
      <c r="Q172" s="62"/>
      <c r="R172" s="60"/>
      <c r="AE172" s="1">
        <v>172</v>
      </c>
      <c r="AF172" s="56" t="str">
        <f t="shared" si="2"/>
        <v>397---172</v>
      </c>
    </row>
    <row r="173" spans="1:32">
      <c r="A173" s="64" t="str">
        <f>IFERROR(VLOOKUP(AF161,技能习得表!B:C,2,0),"")</f>
        <v/>
      </c>
      <c r="B173" s="64" t="str">
        <f>IFERROR(VLOOKUP(AF161,技能习得表!B:D,3,0),"")</f>
        <v/>
      </c>
      <c r="C173" s="64"/>
      <c r="D173" s="66" t="str">
        <f>IFERROR(VLOOKUP(B173,技能全表!D:L,4,0),"")</f>
        <v/>
      </c>
      <c r="E173" s="67" t="str">
        <f>IFERROR(VLOOKUP(B173,技能全表!D:L,6,0),"")</f>
        <v/>
      </c>
      <c r="F173" s="64" t="str">
        <f>IFERROR(VLOOKUP(B173,技能全表!D:L,5,0),"")</f>
        <v/>
      </c>
      <c r="G173" s="67" t="str">
        <f>IFERROR(VLOOKUP(B173,技能全表!D:L,8,0),"")</f>
        <v/>
      </c>
      <c r="H173" s="67" t="str">
        <f>IFERROR(VLOOKUP(B173,技能全表!D:L,7,0),"")</f>
        <v/>
      </c>
      <c r="I173" s="67" t="str">
        <f>IFERROR(VLOOKUP(B173,技能全表!D:E,2,0),"")</f>
        <v/>
      </c>
      <c r="J173" s="62" t="str">
        <f>IFERROR(VLOOKUP(B173,技能全表!D:L,9,0),"")</f>
        <v/>
      </c>
      <c r="K173" s="62"/>
      <c r="L173" s="62"/>
      <c r="M173" s="62"/>
      <c r="N173" s="62"/>
      <c r="O173" s="62"/>
      <c r="P173" s="62"/>
      <c r="Q173" s="62"/>
      <c r="R173" s="60"/>
      <c r="AE173" s="1">
        <v>173</v>
      </c>
      <c r="AF173" s="56" t="str">
        <f t="shared" si="2"/>
        <v>397---173</v>
      </c>
    </row>
    <row r="174" spans="1:32">
      <c r="A174" s="64" t="str">
        <f>IFERROR(VLOOKUP(AF162,技能习得表!B:C,2,0),"")</f>
        <v/>
      </c>
      <c r="B174" s="64" t="str">
        <f>IFERROR(VLOOKUP(AF162,技能习得表!B:D,3,0),"")</f>
        <v/>
      </c>
      <c r="C174" s="64"/>
      <c r="D174" s="66" t="str">
        <f>IFERROR(VLOOKUP(B174,技能全表!D:L,4,0),"")</f>
        <v/>
      </c>
      <c r="E174" s="67" t="str">
        <f>IFERROR(VLOOKUP(B174,技能全表!D:L,6,0),"")</f>
        <v/>
      </c>
      <c r="F174" s="64" t="str">
        <f>IFERROR(VLOOKUP(B174,技能全表!D:L,5,0),"")</f>
        <v/>
      </c>
      <c r="G174" s="67" t="str">
        <f>IFERROR(VLOOKUP(B174,技能全表!D:L,8,0),"")</f>
        <v/>
      </c>
      <c r="H174" s="67" t="str">
        <f>IFERROR(VLOOKUP(B174,技能全表!D:L,7,0),"")</f>
        <v/>
      </c>
      <c r="I174" s="67" t="str">
        <f>IFERROR(VLOOKUP(B174,技能全表!D:E,2,0),"")</f>
        <v/>
      </c>
      <c r="J174" s="62" t="str">
        <f>IFERROR(VLOOKUP(B174,技能全表!D:L,9,0),"")</f>
        <v/>
      </c>
      <c r="K174" s="62"/>
      <c r="L174" s="62"/>
      <c r="M174" s="62"/>
      <c r="N174" s="62"/>
      <c r="O174" s="62"/>
      <c r="P174" s="62"/>
      <c r="Q174" s="62"/>
      <c r="R174" s="60"/>
      <c r="AE174" s="1">
        <v>174</v>
      </c>
      <c r="AF174" s="56" t="str">
        <f t="shared" si="2"/>
        <v>397---174</v>
      </c>
    </row>
    <row r="175" spans="1:32">
      <c r="A175" s="64" t="str">
        <f>IFERROR(VLOOKUP(AF163,技能习得表!B:C,2,0),"")</f>
        <v/>
      </c>
      <c r="B175" s="64" t="str">
        <f>IFERROR(VLOOKUP(AF163,技能习得表!B:D,3,0),"")</f>
        <v/>
      </c>
      <c r="C175" s="64"/>
      <c r="D175" s="66" t="str">
        <f>IFERROR(VLOOKUP(B175,技能全表!D:L,4,0),"")</f>
        <v/>
      </c>
      <c r="E175" s="67" t="str">
        <f>IFERROR(VLOOKUP(B175,技能全表!D:L,6,0),"")</f>
        <v/>
      </c>
      <c r="F175" s="64" t="str">
        <f>IFERROR(VLOOKUP(B175,技能全表!D:L,5,0),"")</f>
        <v/>
      </c>
      <c r="G175" s="67" t="str">
        <f>IFERROR(VLOOKUP(B175,技能全表!D:L,8,0),"")</f>
        <v/>
      </c>
      <c r="H175" s="67" t="str">
        <f>IFERROR(VLOOKUP(B175,技能全表!D:L,7,0),"")</f>
        <v/>
      </c>
      <c r="I175" s="67" t="str">
        <f>IFERROR(VLOOKUP(B175,技能全表!D:E,2,0),"")</f>
        <v/>
      </c>
      <c r="J175" s="62" t="str">
        <f>IFERROR(VLOOKUP(B175,技能全表!D:L,9,0),"")</f>
        <v/>
      </c>
      <c r="K175" s="62"/>
      <c r="L175" s="62"/>
      <c r="M175" s="62"/>
      <c r="N175" s="62"/>
      <c r="O175" s="62"/>
      <c r="P175" s="62"/>
      <c r="Q175" s="62"/>
      <c r="R175" s="60"/>
      <c r="AE175" s="1">
        <v>175</v>
      </c>
      <c r="AF175" s="56" t="str">
        <f t="shared" si="2"/>
        <v>397---175</v>
      </c>
    </row>
    <row r="176" spans="1:32">
      <c r="A176" s="64" t="str">
        <f>IFERROR(VLOOKUP(AF164,技能习得表!B:C,2,0),"")</f>
        <v/>
      </c>
      <c r="B176" s="64" t="str">
        <f>IFERROR(VLOOKUP(AF164,技能习得表!B:D,3,0),"")</f>
        <v/>
      </c>
      <c r="C176" s="64"/>
      <c r="D176" s="66" t="str">
        <f>IFERROR(VLOOKUP(B176,技能全表!D:L,4,0),"")</f>
        <v/>
      </c>
      <c r="E176" s="67" t="str">
        <f>IFERROR(VLOOKUP(B176,技能全表!D:L,6,0),"")</f>
        <v/>
      </c>
      <c r="F176" s="64" t="str">
        <f>IFERROR(VLOOKUP(B176,技能全表!D:L,5,0),"")</f>
        <v/>
      </c>
      <c r="G176" s="67" t="str">
        <f>IFERROR(VLOOKUP(B176,技能全表!D:L,8,0),"")</f>
        <v/>
      </c>
      <c r="H176" s="67" t="str">
        <f>IFERROR(VLOOKUP(B176,技能全表!D:L,7,0),"")</f>
        <v/>
      </c>
      <c r="I176" s="67" t="str">
        <f>IFERROR(VLOOKUP(B176,技能全表!D:E,2,0),"")</f>
        <v/>
      </c>
      <c r="J176" s="62" t="str">
        <f>IFERROR(VLOOKUP(B176,技能全表!D:L,9,0),"")</f>
        <v/>
      </c>
      <c r="K176" s="62"/>
      <c r="L176" s="62"/>
      <c r="M176" s="62"/>
      <c r="N176" s="62"/>
      <c r="O176" s="62"/>
      <c r="P176" s="62"/>
      <c r="Q176" s="62"/>
      <c r="R176" s="60"/>
      <c r="AE176" s="1">
        <v>176</v>
      </c>
      <c r="AF176" s="56" t="str">
        <f t="shared" si="2"/>
        <v>397---176</v>
      </c>
    </row>
    <row r="177" spans="1:32">
      <c r="A177" s="64" t="str">
        <f>IFERROR(VLOOKUP(AF165,技能习得表!B:C,2,0),"")</f>
        <v/>
      </c>
      <c r="B177" s="64" t="str">
        <f>IFERROR(VLOOKUP(AF165,技能习得表!B:D,3,0),"")</f>
        <v/>
      </c>
      <c r="C177" s="64"/>
      <c r="D177" s="66" t="str">
        <f>IFERROR(VLOOKUP(B177,技能全表!D:L,4,0),"")</f>
        <v/>
      </c>
      <c r="E177" s="67" t="str">
        <f>IFERROR(VLOOKUP(B177,技能全表!D:L,6,0),"")</f>
        <v/>
      </c>
      <c r="F177" s="64" t="str">
        <f>IFERROR(VLOOKUP(B177,技能全表!D:L,5,0),"")</f>
        <v/>
      </c>
      <c r="G177" s="67" t="str">
        <f>IFERROR(VLOOKUP(B177,技能全表!D:L,8,0),"")</f>
        <v/>
      </c>
      <c r="H177" s="67" t="str">
        <f>IFERROR(VLOOKUP(B177,技能全表!D:L,7,0),"")</f>
        <v/>
      </c>
      <c r="I177" s="67" t="str">
        <f>IFERROR(VLOOKUP(B177,技能全表!D:E,2,0),"")</f>
        <v/>
      </c>
      <c r="J177" s="62" t="str">
        <f>IFERROR(VLOOKUP(B177,技能全表!D:L,9,0),"")</f>
        <v/>
      </c>
      <c r="K177" s="62"/>
      <c r="L177" s="62"/>
      <c r="M177" s="62"/>
      <c r="N177" s="62"/>
      <c r="O177" s="62"/>
      <c r="P177" s="62"/>
      <c r="Q177" s="62"/>
      <c r="R177" s="60"/>
      <c r="AE177" s="1">
        <v>177</v>
      </c>
      <c r="AF177" s="56" t="str">
        <f t="shared" si="2"/>
        <v>397---177</v>
      </c>
    </row>
    <row r="178" spans="1:32">
      <c r="A178" s="64" t="str">
        <f>IFERROR(VLOOKUP(AF166,技能习得表!B:C,2,0),"")</f>
        <v/>
      </c>
      <c r="B178" s="64" t="str">
        <f>IFERROR(VLOOKUP(AF166,技能习得表!B:D,3,0),"")</f>
        <v/>
      </c>
      <c r="C178" s="64"/>
      <c r="D178" s="66" t="str">
        <f>IFERROR(VLOOKUP(B178,技能全表!D:L,4,0),"")</f>
        <v/>
      </c>
      <c r="E178" s="67" t="str">
        <f>IFERROR(VLOOKUP(B178,技能全表!D:L,6,0),"")</f>
        <v/>
      </c>
      <c r="F178" s="64" t="str">
        <f>IFERROR(VLOOKUP(B178,技能全表!D:L,5,0),"")</f>
        <v/>
      </c>
      <c r="G178" s="67" t="str">
        <f>IFERROR(VLOOKUP(B178,技能全表!D:L,8,0),"")</f>
        <v/>
      </c>
      <c r="H178" s="67" t="str">
        <f>IFERROR(VLOOKUP(B178,技能全表!D:L,7,0),"")</f>
        <v/>
      </c>
      <c r="I178" s="67" t="str">
        <f>IFERROR(VLOOKUP(B178,技能全表!D:E,2,0),"")</f>
        <v/>
      </c>
      <c r="J178" s="62" t="str">
        <f>IFERROR(VLOOKUP(B178,技能全表!D:L,9,0),"")</f>
        <v/>
      </c>
      <c r="K178" s="62"/>
      <c r="L178" s="62"/>
      <c r="M178" s="62"/>
      <c r="N178" s="62"/>
      <c r="O178" s="62"/>
      <c r="P178" s="62"/>
      <c r="Q178" s="62"/>
      <c r="R178" s="60"/>
      <c r="AE178" s="1">
        <v>178</v>
      </c>
      <c r="AF178" s="56" t="str">
        <f t="shared" si="2"/>
        <v>397---178</v>
      </c>
    </row>
    <row r="179" spans="1:32">
      <c r="A179" s="64" t="str">
        <f>IFERROR(VLOOKUP(AF167,技能习得表!B:C,2,0),"")</f>
        <v/>
      </c>
      <c r="B179" s="64" t="str">
        <f>IFERROR(VLOOKUP(AF167,技能习得表!B:D,3,0),"")</f>
        <v/>
      </c>
      <c r="C179" s="64"/>
      <c r="D179" s="66" t="str">
        <f>IFERROR(VLOOKUP(B179,技能全表!D:L,4,0),"")</f>
        <v/>
      </c>
      <c r="E179" s="67" t="str">
        <f>IFERROR(VLOOKUP(B179,技能全表!D:L,6,0),"")</f>
        <v/>
      </c>
      <c r="F179" s="64" t="str">
        <f>IFERROR(VLOOKUP(B179,技能全表!D:L,5,0),"")</f>
        <v/>
      </c>
      <c r="G179" s="67" t="str">
        <f>IFERROR(VLOOKUP(B179,技能全表!D:L,8,0),"")</f>
        <v/>
      </c>
      <c r="H179" s="67" t="str">
        <f>IFERROR(VLOOKUP(B179,技能全表!D:L,7,0),"")</f>
        <v/>
      </c>
      <c r="I179" s="67" t="str">
        <f>IFERROR(VLOOKUP(B179,技能全表!D:E,2,0),"")</f>
        <v/>
      </c>
      <c r="J179" s="62" t="str">
        <f>IFERROR(VLOOKUP(B179,技能全表!D:L,9,0),"")</f>
        <v/>
      </c>
      <c r="K179" s="62"/>
      <c r="L179" s="62"/>
      <c r="M179" s="62"/>
      <c r="N179" s="62"/>
      <c r="O179" s="62"/>
      <c r="P179" s="62"/>
      <c r="Q179" s="62"/>
      <c r="R179" s="60"/>
      <c r="AE179" s="1">
        <v>179</v>
      </c>
      <c r="AF179" s="56" t="str">
        <f t="shared" si="2"/>
        <v>397---179</v>
      </c>
    </row>
    <row r="180" spans="1:32">
      <c r="A180" s="64" t="str">
        <f>IFERROR(VLOOKUP(AF168,技能习得表!B:C,2,0),"")</f>
        <v/>
      </c>
      <c r="B180" s="64" t="str">
        <f>IFERROR(VLOOKUP(AF168,技能习得表!B:D,3,0),"")</f>
        <v/>
      </c>
      <c r="C180" s="64"/>
      <c r="D180" s="66" t="str">
        <f>IFERROR(VLOOKUP(B180,技能全表!D:L,4,0),"")</f>
        <v/>
      </c>
      <c r="E180" s="67" t="str">
        <f>IFERROR(VLOOKUP(B180,技能全表!D:L,6,0),"")</f>
        <v/>
      </c>
      <c r="F180" s="64" t="str">
        <f>IFERROR(VLOOKUP(B180,技能全表!D:L,5,0),"")</f>
        <v/>
      </c>
      <c r="G180" s="67" t="str">
        <f>IFERROR(VLOOKUP(B180,技能全表!D:L,8,0),"")</f>
        <v/>
      </c>
      <c r="H180" s="67" t="str">
        <f>IFERROR(VLOOKUP(B180,技能全表!D:L,7,0),"")</f>
        <v/>
      </c>
      <c r="I180" s="67" t="str">
        <f>IFERROR(VLOOKUP(B180,技能全表!D:E,2,0),"")</f>
        <v/>
      </c>
      <c r="J180" s="62" t="str">
        <f>IFERROR(VLOOKUP(B180,技能全表!D:L,9,0),"")</f>
        <v/>
      </c>
      <c r="K180" s="62"/>
      <c r="L180" s="62"/>
      <c r="M180" s="62"/>
      <c r="N180" s="62"/>
      <c r="O180" s="62"/>
      <c r="P180" s="62"/>
      <c r="Q180" s="62"/>
      <c r="R180" s="60"/>
      <c r="AE180" s="1">
        <v>180</v>
      </c>
      <c r="AF180" s="56" t="str">
        <f t="shared" ref="AF180:AF191" si="3">$AD$7&amp;"---"&amp;AE180</f>
        <v>397---180</v>
      </c>
    </row>
    <row r="181" spans="1:32">
      <c r="A181" s="64" t="str">
        <f>IFERROR(VLOOKUP(AF169,技能习得表!B:C,2,0),"")</f>
        <v/>
      </c>
      <c r="B181" s="64" t="str">
        <f>IFERROR(VLOOKUP(AF169,技能习得表!B:D,3,0),"")</f>
        <v/>
      </c>
      <c r="C181" s="64"/>
      <c r="D181" s="66" t="str">
        <f>IFERROR(VLOOKUP(B181,技能全表!D:L,4,0),"")</f>
        <v/>
      </c>
      <c r="E181" s="67" t="str">
        <f>IFERROR(VLOOKUP(B181,技能全表!D:L,6,0),"")</f>
        <v/>
      </c>
      <c r="F181" s="64" t="str">
        <f>IFERROR(VLOOKUP(B181,技能全表!D:L,5,0),"")</f>
        <v/>
      </c>
      <c r="G181" s="67" t="str">
        <f>IFERROR(VLOOKUP(B181,技能全表!D:L,8,0),"")</f>
        <v/>
      </c>
      <c r="H181" s="67" t="str">
        <f>IFERROR(VLOOKUP(B181,技能全表!D:L,7,0),"")</f>
        <v/>
      </c>
      <c r="I181" s="67" t="str">
        <f>IFERROR(VLOOKUP(B181,技能全表!D:E,2,0),"")</f>
        <v/>
      </c>
      <c r="J181" s="62" t="str">
        <f>IFERROR(VLOOKUP(B181,技能全表!D:L,9,0),"")</f>
        <v/>
      </c>
      <c r="K181" s="62"/>
      <c r="L181" s="62"/>
      <c r="M181" s="62"/>
      <c r="N181" s="62"/>
      <c r="O181" s="62"/>
      <c r="P181" s="62"/>
      <c r="Q181" s="62"/>
      <c r="R181" s="60"/>
      <c r="AE181" s="1">
        <v>181</v>
      </c>
      <c r="AF181" s="56" t="str">
        <f t="shared" si="3"/>
        <v>397---181</v>
      </c>
    </row>
    <row r="182" spans="1:32">
      <c r="A182" s="64" t="str">
        <f>IFERROR(VLOOKUP(AF170,技能习得表!B:C,2,0),"")</f>
        <v/>
      </c>
      <c r="B182" s="64" t="str">
        <f>IFERROR(VLOOKUP(AF170,技能习得表!B:D,3,0),"")</f>
        <v/>
      </c>
      <c r="C182" s="64"/>
      <c r="D182" s="66" t="str">
        <f>IFERROR(VLOOKUP(B182,技能全表!D:L,4,0),"")</f>
        <v/>
      </c>
      <c r="E182" s="67" t="str">
        <f>IFERROR(VLOOKUP(B182,技能全表!D:L,6,0),"")</f>
        <v/>
      </c>
      <c r="F182" s="64" t="str">
        <f>IFERROR(VLOOKUP(B182,技能全表!D:L,5,0),"")</f>
        <v/>
      </c>
      <c r="G182" s="67" t="str">
        <f>IFERROR(VLOOKUP(B182,技能全表!D:L,8,0),"")</f>
        <v/>
      </c>
      <c r="H182" s="67" t="str">
        <f>IFERROR(VLOOKUP(B182,技能全表!D:L,7,0),"")</f>
        <v/>
      </c>
      <c r="I182" s="67" t="str">
        <f>IFERROR(VLOOKUP(B182,技能全表!D:E,2,0),"")</f>
        <v/>
      </c>
      <c r="J182" s="62" t="str">
        <f>IFERROR(VLOOKUP(B182,技能全表!D:L,9,0),"")</f>
        <v/>
      </c>
      <c r="K182" s="62"/>
      <c r="L182" s="62"/>
      <c r="M182" s="62"/>
      <c r="N182" s="62"/>
      <c r="O182" s="62"/>
      <c r="P182" s="62"/>
      <c r="Q182" s="62"/>
      <c r="R182" s="60"/>
      <c r="AE182" s="1">
        <v>182</v>
      </c>
      <c r="AF182" s="56" t="str">
        <f t="shared" si="3"/>
        <v>397---182</v>
      </c>
    </row>
    <row r="183" spans="1:32">
      <c r="A183" s="64" t="str">
        <f>IFERROR(VLOOKUP(AF171,技能习得表!B:C,2,0),"")</f>
        <v/>
      </c>
      <c r="B183" s="64" t="str">
        <f>IFERROR(VLOOKUP(AF171,技能习得表!B:D,3,0),"")</f>
        <v/>
      </c>
      <c r="C183" s="64"/>
      <c r="D183" s="66" t="str">
        <f>IFERROR(VLOOKUP(B183,技能全表!D:L,4,0),"")</f>
        <v/>
      </c>
      <c r="E183" s="67" t="str">
        <f>IFERROR(VLOOKUP(B183,技能全表!D:L,6,0),"")</f>
        <v/>
      </c>
      <c r="F183" s="64" t="str">
        <f>IFERROR(VLOOKUP(B183,技能全表!D:L,5,0),"")</f>
        <v/>
      </c>
      <c r="G183" s="67" t="str">
        <f>IFERROR(VLOOKUP(B183,技能全表!D:L,8,0),"")</f>
        <v/>
      </c>
      <c r="H183" s="67" t="str">
        <f>IFERROR(VLOOKUP(B183,技能全表!D:L,7,0),"")</f>
        <v/>
      </c>
      <c r="I183" s="67" t="str">
        <f>IFERROR(VLOOKUP(B183,技能全表!D:E,2,0),"")</f>
        <v/>
      </c>
      <c r="J183" s="62" t="str">
        <f>IFERROR(VLOOKUP(B183,技能全表!D:L,9,0),"")</f>
        <v/>
      </c>
      <c r="K183" s="62"/>
      <c r="L183" s="62"/>
      <c r="M183" s="62"/>
      <c r="N183" s="62"/>
      <c r="O183" s="62"/>
      <c r="P183" s="62"/>
      <c r="Q183" s="62"/>
      <c r="R183" s="60"/>
      <c r="AE183" s="1">
        <v>183</v>
      </c>
      <c r="AF183" s="56" t="str">
        <f t="shared" si="3"/>
        <v>397---183</v>
      </c>
    </row>
    <row r="184" spans="1:32">
      <c r="A184" s="64" t="str">
        <f>IFERROR(VLOOKUP(AF172,技能习得表!B:C,2,0),"")</f>
        <v/>
      </c>
      <c r="B184" s="64" t="str">
        <f>IFERROR(VLOOKUP(AF172,技能习得表!B:D,3,0),"")</f>
        <v/>
      </c>
      <c r="C184" s="64"/>
      <c r="D184" s="66" t="str">
        <f>IFERROR(VLOOKUP(B184,技能全表!D:L,4,0),"")</f>
        <v/>
      </c>
      <c r="E184" s="67" t="str">
        <f>IFERROR(VLOOKUP(B184,技能全表!D:L,6,0),"")</f>
        <v/>
      </c>
      <c r="F184" s="64" t="str">
        <f>IFERROR(VLOOKUP(B184,技能全表!D:L,5,0),"")</f>
        <v/>
      </c>
      <c r="G184" s="67" t="str">
        <f>IFERROR(VLOOKUP(B184,技能全表!D:L,8,0),"")</f>
        <v/>
      </c>
      <c r="H184" s="67" t="str">
        <f>IFERROR(VLOOKUP(B184,技能全表!D:L,7,0),"")</f>
        <v/>
      </c>
      <c r="I184" s="67" t="str">
        <f>IFERROR(VLOOKUP(B184,技能全表!D:E,2,0),"")</f>
        <v/>
      </c>
      <c r="J184" s="62" t="str">
        <f>IFERROR(VLOOKUP(B184,技能全表!D:L,9,0),"")</f>
        <v/>
      </c>
      <c r="K184" s="62"/>
      <c r="L184" s="62"/>
      <c r="M184" s="62"/>
      <c r="N184" s="62"/>
      <c r="O184" s="62"/>
      <c r="P184" s="62"/>
      <c r="Q184" s="62"/>
      <c r="R184" s="60"/>
      <c r="AE184" s="1">
        <v>184</v>
      </c>
      <c r="AF184" s="56" t="str">
        <f t="shared" si="3"/>
        <v>397---184</v>
      </c>
    </row>
    <row r="185" spans="1:32">
      <c r="A185" s="64" t="str">
        <f>IFERROR(VLOOKUP(AF173,技能习得表!B:C,2,0),"")</f>
        <v/>
      </c>
      <c r="B185" s="64" t="str">
        <f>IFERROR(VLOOKUP(AF173,技能习得表!B:D,3,0),"")</f>
        <v/>
      </c>
      <c r="C185" s="64"/>
      <c r="D185" s="66" t="str">
        <f>IFERROR(VLOOKUP(B185,技能全表!D:L,4,0),"")</f>
        <v/>
      </c>
      <c r="E185" s="67" t="str">
        <f>IFERROR(VLOOKUP(B185,技能全表!D:L,6,0),"")</f>
        <v/>
      </c>
      <c r="F185" s="64" t="str">
        <f>IFERROR(VLOOKUP(B185,技能全表!D:L,5,0),"")</f>
        <v/>
      </c>
      <c r="G185" s="67" t="str">
        <f>IFERROR(VLOOKUP(B185,技能全表!D:L,8,0),"")</f>
        <v/>
      </c>
      <c r="H185" s="67" t="str">
        <f>IFERROR(VLOOKUP(B185,技能全表!D:L,7,0),"")</f>
        <v/>
      </c>
      <c r="I185" s="67" t="str">
        <f>IFERROR(VLOOKUP(B185,技能全表!D:E,2,0),"")</f>
        <v/>
      </c>
      <c r="J185" s="62" t="str">
        <f>IFERROR(VLOOKUP(B185,技能全表!D:L,9,0),"")</f>
        <v/>
      </c>
      <c r="K185" s="62"/>
      <c r="L185" s="62"/>
      <c r="M185" s="62"/>
      <c r="N185" s="62"/>
      <c r="O185" s="62"/>
      <c r="P185" s="62"/>
      <c r="Q185" s="62"/>
      <c r="R185" s="60"/>
      <c r="AE185" s="1">
        <v>185</v>
      </c>
      <c r="AF185" s="56" t="str">
        <f t="shared" si="3"/>
        <v>397---185</v>
      </c>
    </row>
    <row r="186" spans="1:32">
      <c r="A186" s="64" t="str">
        <f>IFERROR(VLOOKUP(AF174,技能习得表!B:C,2,0),"")</f>
        <v/>
      </c>
      <c r="B186" s="64" t="str">
        <f>IFERROR(VLOOKUP(AF174,技能习得表!B:D,3,0),"")</f>
        <v/>
      </c>
      <c r="C186" s="64"/>
      <c r="D186" s="66" t="str">
        <f>IFERROR(VLOOKUP(B186,技能全表!D:L,4,0),"")</f>
        <v/>
      </c>
      <c r="E186" s="67" t="str">
        <f>IFERROR(VLOOKUP(B186,技能全表!D:L,6,0),"")</f>
        <v/>
      </c>
      <c r="F186" s="64" t="str">
        <f>IFERROR(VLOOKUP(B186,技能全表!D:L,5,0),"")</f>
        <v/>
      </c>
      <c r="G186" s="67" t="str">
        <f>IFERROR(VLOOKUP(B186,技能全表!D:L,8,0),"")</f>
        <v/>
      </c>
      <c r="H186" s="67" t="str">
        <f>IFERROR(VLOOKUP(B186,技能全表!D:L,7,0),"")</f>
        <v/>
      </c>
      <c r="I186" s="67" t="str">
        <f>IFERROR(VLOOKUP(B186,技能全表!D:E,2,0),"")</f>
        <v/>
      </c>
      <c r="J186" s="62" t="str">
        <f>IFERROR(VLOOKUP(B186,技能全表!D:L,9,0),"")</f>
        <v/>
      </c>
      <c r="K186" s="62"/>
      <c r="L186" s="62"/>
      <c r="M186" s="62"/>
      <c r="N186" s="62"/>
      <c r="O186" s="62"/>
      <c r="P186" s="62"/>
      <c r="Q186" s="62"/>
      <c r="R186" s="60"/>
      <c r="AE186" s="1">
        <v>186</v>
      </c>
      <c r="AF186" s="56" t="str">
        <f t="shared" si="3"/>
        <v>397---186</v>
      </c>
    </row>
    <row r="187" spans="1:32">
      <c r="A187" s="64" t="str">
        <f>IFERROR(VLOOKUP(AF175,技能习得表!B:C,2,0),"")</f>
        <v/>
      </c>
      <c r="B187" s="64" t="str">
        <f>IFERROR(VLOOKUP(AF175,技能习得表!B:D,3,0),"")</f>
        <v/>
      </c>
      <c r="C187" s="64"/>
      <c r="D187" s="66" t="str">
        <f>IFERROR(VLOOKUP(B187,技能全表!D:L,4,0),"")</f>
        <v/>
      </c>
      <c r="E187" s="67" t="str">
        <f>IFERROR(VLOOKUP(B187,技能全表!D:L,6,0),"")</f>
        <v/>
      </c>
      <c r="F187" s="64" t="str">
        <f>IFERROR(VLOOKUP(B187,技能全表!D:L,5,0),"")</f>
        <v/>
      </c>
      <c r="G187" s="67" t="str">
        <f>IFERROR(VLOOKUP(B187,技能全表!D:L,8,0),"")</f>
        <v/>
      </c>
      <c r="H187" s="67" t="str">
        <f>IFERROR(VLOOKUP(B187,技能全表!D:L,7,0),"")</f>
        <v/>
      </c>
      <c r="I187" s="67" t="str">
        <f>IFERROR(VLOOKUP(B187,技能全表!D:E,2,0),"")</f>
        <v/>
      </c>
      <c r="J187" s="62" t="str">
        <f>IFERROR(VLOOKUP(B187,技能全表!D:L,9,0),"")</f>
        <v/>
      </c>
      <c r="K187" s="62"/>
      <c r="L187" s="62"/>
      <c r="M187" s="62"/>
      <c r="N187" s="62"/>
      <c r="O187" s="62"/>
      <c r="P187" s="62"/>
      <c r="Q187" s="62"/>
      <c r="R187" s="60"/>
      <c r="AE187" s="1">
        <v>187</v>
      </c>
      <c r="AF187" s="56" t="str">
        <f t="shared" si="3"/>
        <v>397---187</v>
      </c>
    </row>
    <row r="188" spans="1:32">
      <c r="A188" s="64" t="str">
        <f>IFERROR(VLOOKUP(AF176,技能习得表!B:C,2,0),"")</f>
        <v/>
      </c>
      <c r="B188" s="64" t="str">
        <f>IFERROR(VLOOKUP(AF176,技能习得表!B:D,3,0),"")</f>
        <v/>
      </c>
      <c r="C188" s="64"/>
      <c r="D188" s="66" t="str">
        <f>IFERROR(VLOOKUP(B188,技能全表!D:L,4,0),"")</f>
        <v/>
      </c>
      <c r="E188" s="67" t="str">
        <f>IFERROR(VLOOKUP(B188,技能全表!D:L,6,0),"")</f>
        <v/>
      </c>
      <c r="F188" s="64" t="str">
        <f>IFERROR(VLOOKUP(B188,技能全表!D:L,5,0),"")</f>
        <v/>
      </c>
      <c r="G188" s="67" t="str">
        <f>IFERROR(VLOOKUP(B188,技能全表!D:L,8,0),"")</f>
        <v/>
      </c>
      <c r="H188" s="67" t="str">
        <f>IFERROR(VLOOKUP(B188,技能全表!D:L,7,0),"")</f>
        <v/>
      </c>
      <c r="I188" s="67" t="str">
        <f>IFERROR(VLOOKUP(B188,技能全表!D:E,2,0),"")</f>
        <v/>
      </c>
      <c r="J188" s="62" t="str">
        <f>IFERROR(VLOOKUP(B188,技能全表!D:L,9,0),"")</f>
        <v/>
      </c>
      <c r="K188" s="62"/>
      <c r="L188" s="62"/>
      <c r="M188" s="62"/>
      <c r="N188" s="62"/>
      <c r="O188" s="62"/>
      <c r="P188" s="62"/>
      <c r="Q188" s="62"/>
      <c r="R188" s="60"/>
      <c r="AE188" s="1">
        <v>188</v>
      </c>
      <c r="AF188" s="56" t="str">
        <f t="shared" si="3"/>
        <v>397---188</v>
      </c>
    </row>
    <row r="189" spans="1:32">
      <c r="A189" s="64" t="str">
        <f>IFERROR(VLOOKUP(AF177,技能习得表!B:C,2,0),"")</f>
        <v/>
      </c>
      <c r="B189" s="64" t="str">
        <f>IFERROR(VLOOKUP(AF177,技能习得表!B:D,3,0),"")</f>
        <v/>
      </c>
      <c r="C189" s="64"/>
      <c r="D189" s="66" t="str">
        <f>IFERROR(VLOOKUP(B189,技能全表!D:L,4,0),"")</f>
        <v/>
      </c>
      <c r="E189" s="67" t="str">
        <f>IFERROR(VLOOKUP(B189,技能全表!D:L,6,0),"")</f>
        <v/>
      </c>
      <c r="F189" s="64" t="str">
        <f>IFERROR(VLOOKUP(B189,技能全表!D:L,5,0),"")</f>
        <v/>
      </c>
      <c r="G189" s="67" t="str">
        <f>IFERROR(VLOOKUP(B189,技能全表!D:L,8,0),"")</f>
        <v/>
      </c>
      <c r="H189" s="67" t="str">
        <f>IFERROR(VLOOKUP(B189,技能全表!D:L,7,0),"")</f>
        <v/>
      </c>
      <c r="I189" s="67" t="str">
        <f>IFERROR(VLOOKUP(B189,技能全表!D:E,2,0),"")</f>
        <v/>
      </c>
      <c r="J189" s="62" t="str">
        <f>IFERROR(VLOOKUP(B189,技能全表!D:L,9,0),"")</f>
        <v/>
      </c>
      <c r="K189" s="62"/>
      <c r="L189" s="62"/>
      <c r="M189" s="62"/>
      <c r="N189" s="62"/>
      <c r="O189" s="62"/>
      <c r="P189" s="62"/>
      <c r="Q189" s="62"/>
      <c r="R189" s="60"/>
      <c r="AE189" s="1">
        <v>189</v>
      </c>
      <c r="AF189" s="56" t="str">
        <f t="shared" si="3"/>
        <v>397---189</v>
      </c>
    </row>
    <row r="190" spans="1:32">
      <c r="A190" s="64" t="str">
        <f>IFERROR(VLOOKUP(AF178,技能习得表!B:C,2,0),"")</f>
        <v/>
      </c>
      <c r="B190" s="64" t="str">
        <f>IFERROR(VLOOKUP(AF178,技能习得表!B:D,3,0),"")</f>
        <v/>
      </c>
      <c r="C190" s="64"/>
      <c r="D190" s="66" t="str">
        <f>IFERROR(VLOOKUP(B190,技能全表!D:L,4,0),"")</f>
        <v/>
      </c>
      <c r="E190" s="67" t="str">
        <f>IFERROR(VLOOKUP(B190,技能全表!D:L,6,0),"")</f>
        <v/>
      </c>
      <c r="F190" s="64" t="str">
        <f>IFERROR(VLOOKUP(B190,技能全表!D:L,5,0),"")</f>
        <v/>
      </c>
      <c r="G190" s="67" t="str">
        <f>IFERROR(VLOOKUP(B190,技能全表!D:L,8,0),"")</f>
        <v/>
      </c>
      <c r="H190" s="67" t="str">
        <f>IFERROR(VLOOKUP(B190,技能全表!D:L,7,0),"")</f>
        <v/>
      </c>
      <c r="I190" s="67" t="str">
        <f>IFERROR(VLOOKUP(B190,技能全表!D:E,2,0),"")</f>
        <v/>
      </c>
      <c r="J190" s="62" t="str">
        <f>IFERROR(VLOOKUP(B190,技能全表!D:L,9,0),"")</f>
        <v/>
      </c>
      <c r="K190" s="62"/>
      <c r="L190" s="62"/>
      <c r="M190" s="62"/>
      <c r="N190" s="62"/>
      <c r="O190" s="62"/>
      <c r="P190" s="62"/>
      <c r="Q190" s="62"/>
      <c r="R190" s="60"/>
      <c r="AE190" s="1">
        <v>190</v>
      </c>
      <c r="AF190" s="56" t="str">
        <f t="shared" si="3"/>
        <v>397---190</v>
      </c>
    </row>
    <row r="191" spans="1:32">
      <c r="A191" s="64" t="str">
        <f>IFERROR(VLOOKUP(AF179,技能习得表!B:C,2,0),"")</f>
        <v/>
      </c>
      <c r="B191" s="64" t="str">
        <f>IFERROR(VLOOKUP(AF179,技能习得表!B:D,3,0),"")</f>
        <v/>
      </c>
      <c r="C191" s="64"/>
      <c r="D191" s="66" t="str">
        <f>IFERROR(VLOOKUP(B191,技能全表!D:L,4,0),"")</f>
        <v/>
      </c>
      <c r="E191" s="67" t="str">
        <f>IFERROR(VLOOKUP(B191,技能全表!D:L,6,0),"")</f>
        <v/>
      </c>
      <c r="F191" s="64" t="str">
        <f>IFERROR(VLOOKUP(B191,技能全表!D:L,5,0),"")</f>
        <v/>
      </c>
      <c r="G191" s="67" t="str">
        <f>IFERROR(VLOOKUP(B191,技能全表!D:L,8,0),"")</f>
        <v/>
      </c>
      <c r="H191" s="67" t="str">
        <f>IFERROR(VLOOKUP(B191,技能全表!D:L,7,0),"")</f>
        <v/>
      </c>
      <c r="I191" s="67" t="str">
        <f>IFERROR(VLOOKUP(B191,技能全表!D:E,2,0),"")</f>
        <v/>
      </c>
      <c r="J191" s="62" t="str">
        <f>IFERROR(VLOOKUP(B191,技能全表!D:L,9,0),"")</f>
        <v/>
      </c>
      <c r="K191" s="62"/>
      <c r="L191" s="62"/>
      <c r="M191" s="62"/>
      <c r="N191" s="62"/>
      <c r="O191" s="62"/>
      <c r="P191" s="62"/>
      <c r="Q191" s="62"/>
      <c r="R191" s="60"/>
      <c r="AE191" s="1">
        <v>191</v>
      </c>
      <c r="AF191" s="56" t="str">
        <f t="shared" si="3"/>
        <v>397---191</v>
      </c>
    </row>
  </sheetData>
  <sheetProtection password="F16F" sheet="1" objects="1" scenarios="1"/>
  <protectedRanges>
    <protectedRange sqref="Z6 F8:F10 A2 Z8:Z10" name="区域1"/>
  </protectedRanges>
  <mergeCells count="15">
    <mergeCell ref="M5:Q6"/>
    <mergeCell ref="M7:Q7"/>
    <mergeCell ref="L1:L3"/>
    <mergeCell ref="L4:L6"/>
    <mergeCell ref="L7:L9"/>
    <mergeCell ref="M8:Q9"/>
    <mergeCell ref="G2:J4"/>
    <mergeCell ref="G5:J7"/>
    <mergeCell ref="G1:J1"/>
    <mergeCell ref="A1:B1"/>
    <mergeCell ref="A2:B2"/>
    <mergeCell ref="M1:Q1"/>
    <mergeCell ref="M2:Q3"/>
    <mergeCell ref="M4:Q4"/>
    <mergeCell ref="D1:E1"/>
  </mergeCells>
  <phoneticPr fontId="10" type="noConversion"/>
  <conditionalFormatting sqref="E2:E7">
    <cfRule type="dataBar" priority="1">
      <dataBar>
        <cfvo type="num" val="0"/>
        <cfvo type="num" val="255"/>
        <color rgb="FF638EC6"/>
      </dataBar>
      <extLst>
        <ext xmlns:x14="http://schemas.microsoft.com/office/spreadsheetml/2009/9/main" uri="{B025F937-C7B1-47D3-B67F-A62EFF666E3E}">
          <x14:id>{4B529F8F-ECD7-4BFB-BA28-790DA50957DF}</x14:id>
        </ext>
      </extLst>
    </cfRule>
  </conditionalFormatting>
  <dataValidations count="1">
    <dataValidation type="list" showInputMessage="1" showErrorMessage="1" sqref="AB13:AB17">
      <formula1>"0,1,-1,2,-2,3,-3,4,-4,5,-5,6,-6"</formula1>
    </dataValidation>
  </dataValidations>
  <pageMargins left="0.69930555555555596" right="0.69930555555555596"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B529F8F-ECD7-4BFB-BA28-790DA50957DF}">
            <x14:dataBar minLength="0" maxLength="100" border="1" negativeBarBorderColorSameAsPositive="0">
              <x14:cfvo type="num">
                <xm:f>0</xm:f>
              </x14:cfvo>
              <x14:cfvo type="num">
                <xm:f>255</xm:f>
              </x14:cfvo>
              <x14:borderColor rgb="FF638EC6"/>
              <x14:negativeFillColor rgb="FFFF0000"/>
              <x14:negativeBorderColor rgb="FFFF0000"/>
              <x14:axisColor rgb="FF000000"/>
            </x14:dataBar>
          </x14:cfRule>
          <xm:sqref>E2:E7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能力变化对照表!$D$1:$D$5</xm:f>
          </x14:formula1>
          <xm:sqref>AC24 AC22</xm:sqref>
        </x14:dataValidation>
        <x14:dataValidation type="list" allowBlank="1" showInputMessage="1" showErrorMessage="1">
          <x14:formula1>
            <xm:f>精灵对照表!$A:$A</xm:f>
          </x14:formula1>
          <xm:sqref>A2:B2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80"/>
  <sheetViews>
    <sheetView showGridLines="0" zoomScaleNormal="100" workbookViewId="0">
      <selection activeCell="E15" sqref="E15"/>
    </sheetView>
  </sheetViews>
  <sheetFormatPr defaultColWidth="9" defaultRowHeight="15.6"/>
  <cols>
    <col min="1" max="1" width="12.6640625" style="51" customWidth="1"/>
    <col min="2" max="2" width="14.77734375" style="51" customWidth="1"/>
    <col min="3" max="3" width="0.44140625" style="51" customWidth="1"/>
    <col min="4" max="4" width="9.44140625" style="51" customWidth="1"/>
    <col min="5" max="5" width="9.88671875" style="51" customWidth="1"/>
    <col min="6" max="6" width="8.88671875" style="51" customWidth="1"/>
    <col min="7" max="7" width="8.21875" style="51" customWidth="1"/>
    <col min="8" max="8" width="9.33203125" style="51" customWidth="1"/>
    <col min="9" max="10" width="9.21875" style="51" bestFit="1" customWidth="1"/>
    <col min="11" max="17" width="8.21875" style="51" customWidth="1"/>
    <col min="18" max="22" width="8.21875" style="51" hidden="1" customWidth="1"/>
    <col min="23" max="25" width="7" style="51" hidden="1" customWidth="1"/>
    <col min="26" max="26" width="9" style="51" hidden="1" customWidth="1"/>
    <col min="27" max="27" width="7.109375" style="51" hidden="1" customWidth="1"/>
    <col min="28" max="28" width="9" style="51" hidden="1" customWidth="1"/>
    <col min="29" max="29" width="11" style="51" hidden="1" customWidth="1"/>
    <col min="30" max="71" width="9" style="51" hidden="1" customWidth="1"/>
    <col min="72" max="73" width="9" style="51" customWidth="1"/>
    <col min="74" max="16384" width="9" style="51"/>
  </cols>
  <sheetData>
    <row r="1" spans="1:70">
      <c r="A1" s="103" t="s">
        <v>16</v>
      </c>
      <c r="B1" s="104"/>
      <c r="F1" s="116" t="s">
        <v>17</v>
      </c>
      <c r="G1" s="120"/>
      <c r="H1" s="117"/>
      <c r="I1" s="59"/>
      <c r="J1" s="59"/>
      <c r="K1" s="70"/>
      <c r="L1" s="70"/>
      <c r="M1" s="70"/>
      <c r="N1" s="70"/>
      <c r="O1" s="70"/>
      <c r="AD1" s="51">
        <f>VLOOKUP(A2,精灵对照表!A:B,2,0)</f>
        <v>398</v>
      </c>
      <c r="AE1" s="51">
        <v>1</v>
      </c>
      <c r="AF1" s="71" t="str">
        <f>AD7&amp;"---"&amp;"1"</f>
        <v>398---1</v>
      </c>
      <c r="AL1" s="51" t="s">
        <v>18</v>
      </c>
    </row>
    <row r="2" spans="1:70" ht="16.5" customHeight="1" thickBot="1">
      <c r="A2" s="121" t="s">
        <v>4744</v>
      </c>
      <c r="B2" s="106"/>
      <c r="F2" s="84" t="s">
        <v>19</v>
      </c>
      <c r="G2" s="39" t="s">
        <v>20</v>
      </c>
      <c r="H2" s="85" t="s">
        <v>21</v>
      </c>
      <c r="I2" s="59"/>
      <c r="J2" s="59"/>
      <c r="K2" s="72"/>
      <c r="L2" s="72"/>
      <c r="M2" s="72"/>
      <c r="N2" s="72"/>
      <c r="O2" s="72"/>
      <c r="P2" s="73"/>
      <c r="S2" s="73"/>
      <c r="AD2" s="59" t="str">
        <f>VLOOKUP(A2,精灵对照表!A:H,6,0)</f>
        <v>不挠之剑</v>
      </c>
      <c r="AE2" s="51">
        <v>2</v>
      </c>
      <c r="AF2" s="71" t="str">
        <f>AD7&amp;"---"&amp;"2"</f>
        <v>398---2</v>
      </c>
    </row>
    <row r="3" spans="1:70" ht="16.2" thickBot="1">
      <c r="F3" s="84">
        <v>50</v>
      </c>
      <c r="G3" s="39" t="s">
        <v>33</v>
      </c>
      <c r="H3" s="85" t="s">
        <v>34</v>
      </c>
      <c r="I3" s="59"/>
      <c r="J3" s="59"/>
      <c r="K3" s="72"/>
      <c r="L3" s="72"/>
      <c r="M3" s="72"/>
      <c r="N3" s="72"/>
      <c r="O3" s="72"/>
      <c r="AA3" s="51" t="s">
        <v>24</v>
      </c>
      <c r="AB3" s="51" t="s">
        <v>25</v>
      </c>
      <c r="AC3" s="51" t="s">
        <v>26</v>
      </c>
      <c r="AD3" s="59" t="str">
        <f>IF(VLOOKUP(A2,精灵对照表!A:H,6,0)=VLOOKUP(A2,精灵对照表!A:H,7,0),"",VLOOKUP(A2,精灵对照表!A:H,7,0))</f>
        <v/>
      </c>
      <c r="AE3" s="51">
        <v>3</v>
      </c>
      <c r="AF3" s="71" t="str">
        <f>AD7&amp;"---"&amp;"3"</f>
        <v>398---3</v>
      </c>
      <c r="AM3" s="51">
        <v>0</v>
      </c>
      <c r="AN3" s="51">
        <v>1</v>
      </c>
      <c r="AO3" s="51">
        <v>2</v>
      </c>
      <c r="AP3" s="51">
        <v>3</v>
      </c>
      <c r="AQ3" s="51">
        <v>4</v>
      </c>
      <c r="AR3" s="51">
        <v>5</v>
      </c>
      <c r="AS3" s="51">
        <v>6</v>
      </c>
      <c r="AT3" s="51">
        <v>7</v>
      </c>
      <c r="AU3" s="51">
        <v>8</v>
      </c>
      <c r="AV3" s="51">
        <v>9</v>
      </c>
      <c r="AW3" s="51">
        <v>10</v>
      </c>
      <c r="AX3" s="51">
        <v>11</v>
      </c>
      <c r="AY3" s="51">
        <v>12</v>
      </c>
      <c r="AZ3" s="51">
        <v>13</v>
      </c>
      <c r="BA3" s="51">
        <v>14</v>
      </c>
      <c r="BB3" s="51">
        <v>15</v>
      </c>
      <c r="BC3" s="51">
        <v>16</v>
      </c>
      <c r="BD3" s="51">
        <v>17</v>
      </c>
      <c r="BE3" s="51">
        <v>18</v>
      </c>
      <c r="BF3" s="51">
        <v>19</v>
      </c>
      <c r="BG3" s="51">
        <v>20</v>
      </c>
      <c r="BH3" s="51">
        <v>21</v>
      </c>
      <c r="BI3" s="51">
        <v>22</v>
      </c>
      <c r="BJ3" s="51">
        <v>23</v>
      </c>
      <c r="BK3" s="51">
        <v>24</v>
      </c>
      <c r="BL3" s="51">
        <v>25</v>
      </c>
      <c r="BM3" s="51">
        <v>26</v>
      </c>
      <c r="BN3" s="51">
        <v>27</v>
      </c>
      <c r="BO3" s="51">
        <v>28</v>
      </c>
      <c r="BP3" s="51">
        <v>29</v>
      </c>
      <c r="BQ3" s="51">
        <v>30</v>
      </c>
      <c r="BR3" s="51">
        <v>31</v>
      </c>
    </row>
    <row r="4" spans="1:70">
      <c r="A4" s="79" t="s">
        <v>3466</v>
      </c>
      <c r="B4" s="80" t="s">
        <v>3467</v>
      </c>
      <c r="D4" s="116" t="s">
        <v>27</v>
      </c>
      <c r="E4" s="117"/>
      <c r="F4" s="86" t="s">
        <v>28</v>
      </c>
      <c r="G4" s="49" t="s">
        <v>24</v>
      </c>
      <c r="H4" s="87" t="s">
        <v>29</v>
      </c>
      <c r="I4" s="93" t="s">
        <v>4180</v>
      </c>
      <c r="J4" s="80" t="s">
        <v>4181</v>
      </c>
      <c r="L4" s="70"/>
      <c r="M4" s="70"/>
      <c r="N4" s="70"/>
      <c r="O4" s="70"/>
      <c r="AA4" s="51">
        <v>0</v>
      </c>
      <c r="AD4" s="59" t="str">
        <f>IF(VLOOKUP(A2,精灵对照表!A:H,8,0)=VLOOKUP(A2,精灵对照表!A:H,6,0),"",VLOOKUP(A2,精灵对照表!A:H,8,0))</f>
        <v/>
      </c>
      <c r="AE4" s="51">
        <v>4</v>
      </c>
      <c r="AF4" s="71" t="str">
        <f>AD7&amp;"---"&amp;"4"</f>
        <v>398---4</v>
      </c>
      <c r="AL4" s="51" t="s">
        <v>30</v>
      </c>
      <c r="AM4" s="51" t="str">
        <f>IF(ROUNDDOWN((E5*2+G5/4+0)*F3/100,0)+F3+10=F5,0,"")</f>
        <v/>
      </c>
      <c r="AN4" s="51" t="str">
        <f>IF(ROUNDDOWN((E5*2+G5/4+1)*F3/100,0)+F3+10=F5,1,"")</f>
        <v/>
      </c>
      <c r="AO4" s="51" t="str">
        <f>IF(ROUNDDOWN((E5*2+G5/4+2)*F3/100,0)+F3+10=F5,2,"")</f>
        <v/>
      </c>
      <c r="AP4" s="51" t="str">
        <f>IF(ROUNDDOWN((E5*2+G5/4+3)*F3/100,0)+F3+10=F5,3,"")</f>
        <v/>
      </c>
      <c r="AQ4" s="51" t="str">
        <f>IF(ROUNDDOWN((E5*2+G5/4+4)*F3/100,0)+F3+10=F5,4,"")</f>
        <v/>
      </c>
      <c r="AR4" s="51" t="str">
        <f>IF(ROUNDDOWN((E5*2+G5/4+5)*F3/100,0)+F3+10=F5,5,"")</f>
        <v/>
      </c>
      <c r="AS4" s="51" t="str">
        <f>IF(ROUNDDOWN((E5*2+G5/4+6)*F3/100,0)+F3+10=F5,6,"")</f>
        <v/>
      </c>
      <c r="AT4" s="51" t="str">
        <f>IF(ROUNDDOWN((E5*2+G5/4+7)*F3/100,0)+F3+10=F5,7,"")</f>
        <v/>
      </c>
      <c r="AU4" s="51" t="str">
        <f>IF(ROUNDDOWN((E5*2+G5/4+8)*F3/100,0)+F3+10=F5,8,"")</f>
        <v/>
      </c>
      <c r="AV4" s="51" t="str">
        <f>IF(ROUNDDOWN((E5*2+G5/4+9)*F3/100,0)+F3+10=F5,9,"")</f>
        <v/>
      </c>
      <c r="AW4" s="51" t="str">
        <f>IF(ROUNDDOWN((E5*2+G5/4+10)*F3/100,0)+F3+10=F5,10,"")</f>
        <v/>
      </c>
      <c r="AX4" s="51" t="str">
        <f>IF(ROUNDDOWN((E5*2+G5/4+11)*F3/100,0)+F3+10=F5,11,"")</f>
        <v/>
      </c>
      <c r="AY4" s="51" t="str">
        <f>IF(ROUNDDOWN((E5*2+G5/4+12)*F3/100,0)+F3+10=F5,12,"")</f>
        <v/>
      </c>
      <c r="AZ4" s="51" t="str">
        <f>IF(ROUNDDOWN((E5*2+G5/4+13)*F3/100,0)+F3+10=F5,13,"")</f>
        <v/>
      </c>
      <c r="BA4" s="51" t="str">
        <f>IF(ROUNDDOWN((E5*2+G5/4+14)*F3/100,0)+F3+10=F5,14,"")</f>
        <v/>
      </c>
      <c r="BB4" s="51" t="str">
        <f>IF(ROUNDDOWN((E5*2+G5/4+15)*F3/100,0)+F3+10=F5,15,"")</f>
        <v/>
      </c>
      <c r="BC4" s="51" t="str">
        <f>IF(ROUNDDOWN((E5*2+G5/4+16)*F3/100,0)+F3+10=F5,16,"")</f>
        <v/>
      </c>
      <c r="BD4" s="51" t="str">
        <f>IF(ROUNDDOWN((E5*2+G5/4+17)*F3/100,0)+F3+10=F5,17,"")</f>
        <v/>
      </c>
      <c r="BE4" s="51" t="str">
        <f>IF(ROUNDDOWN((E5*2+G5/4+18)*F3/100,0)+F3+10=F5,18,"")</f>
        <v/>
      </c>
      <c r="BF4" s="51" t="str">
        <f>IF(ROUNDDOWN((E5*2+G5/4+19)*F3/100,0)+F3+10=F5,19,"")</f>
        <v/>
      </c>
      <c r="BG4" s="51" t="str">
        <f>IF(ROUNDDOWN((E5*2+G5/4+20)*F3/100,0)+F3+10=F5,20,"")</f>
        <v/>
      </c>
      <c r="BH4" s="51" t="str">
        <f>IF(ROUNDDOWN((E5*2+G5/4+21)*F3/100,0)+F3+10=F5,21,"")</f>
        <v/>
      </c>
      <c r="BI4" s="51" t="str">
        <f>IF(ROUNDDOWN((E5*2+G5/4+22)*F3/100,0)+F3+10=F5,22,"")</f>
        <v/>
      </c>
      <c r="BJ4" s="51" t="str">
        <f>IF(ROUNDDOWN((E5*2+G5/4+23)*F3/100,0)+F3+10=F5,23,"")</f>
        <v/>
      </c>
      <c r="BK4" s="51" t="str">
        <f>IF(ROUNDDOWN((E5*2+G5/4+24)*F3/100,0)+F3+10=F5,24,"")</f>
        <v/>
      </c>
      <c r="BL4" s="51" t="str">
        <f>IF(ROUNDDOWN((E5*2+G5/4+25)*F3/100,0)+F3+10=F5,25,"")</f>
        <v/>
      </c>
      <c r="BM4" s="51" t="str">
        <f>IF(ROUNDDOWN((E5*2+G5/4+26)*F3/100,0)+F3+10=F5,26,"")</f>
        <v/>
      </c>
      <c r="BN4" s="51" t="str">
        <f>IF(ROUNDDOWN((E5*2+G5/4+27)*F3/100,0)+F3+10=F5,27,"")</f>
        <v/>
      </c>
      <c r="BO4" s="51" t="str">
        <f>IF(ROUNDDOWN((E5*2+G5/4+28)*F3/100,0)+F3+10=F5,28,"")</f>
        <v/>
      </c>
      <c r="BP4" s="51" t="str">
        <f>IF(ROUNDDOWN((E5*2+G5/4+29)*F3/100,0)+F3+10=F5,29,"")</f>
        <v/>
      </c>
      <c r="BQ4" s="51">
        <f>IF(ROUNDDOWN((E5*2+G5/4+30)*F3/100,0)+F3+10=F5,30,"")</f>
        <v>30</v>
      </c>
      <c r="BR4" s="51">
        <f>IF(ROUNDDOWN((E5*2+G5/4+31)*F3/100,0)+F3+10=F5,31,"")</f>
        <v>31</v>
      </c>
    </row>
    <row r="5" spans="1:70" ht="16.5" customHeight="1" thickBot="1">
      <c r="A5" s="81" t="str">
        <f>VLOOKUP(A2,精灵对照表!A:S,18,0)</f>
        <v>ザシアン</v>
      </c>
      <c r="B5" s="34" t="str">
        <f>VLOOKUP(A2,精灵对照表!A:S,19,0)</f>
        <v>Zacian</v>
      </c>
      <c r="D5" s="44" t="s">
        <v>30</v>
      </c>
      <c r="E5" s="26">
        <f>VLOOKUP(A2,精灵对照表!A:P,11,0)</f>
        <v>92</v>
      </c>
      <c r="F5" s="88">
        <v>167</v>
      </c>
      <c r="G5" s="49">
        <v>0</v>
      </c>
      <c r="H5" s="89" t="str">
        <f>IF(OR(F5&gt;I5,F5&lt;J5)=TRUE,"error",IF(G13=H13,G13,G13&amp;"-"&amp;H13))</f>
        <v>30-31</v>
      </c>
      <c r="I5" s="94">
        <f>ROUNDDOWN((AC14+E5*2+ROUNDDOWN(AA4/4,0))*F3/100+10+F3,0)</f>
        <v>167</v>
      </c>
      <c r="J5" s="26">
        <f>ROUNDDOWN((E5*2+ROUNDDOWN(AA4/4,0))*F3/100+10+F3,0)</f>
        <v>152</v>
      </c>
      <c r="L5" s="72"/>
      <c r="M5" s="72"/>
      <c r="N5" s="72"/>
      <c r="O5" s="72"/>
      <c r="P5" s="73"/>
      <c r="S5" s="73"/>
      <c r="T5" s="73"/>
      <c r="AA5" s="51">
        <v>0</v>
      </c>
      <c r="AB5" s="51">
        <f>ROUNDDOWN(ROUNDDOWN((AC15+E6*2+ROUNDDOWN(AA5/4,0))*F3/100+5,0),0)</f>
        <v>150</v>
      </c>
      <c r="AC5" s="74">
        <f>ROUNDDOWN(ROUNDDOWN(ROUNDDOWN(ROUNDDOWN(ROUNDDOWN((AC15+E6*2+ROUNDDOWN(AA5/4,0))*F3/100+5,0)*AA13,0)*AA21,0)*AB21,0)*VLOOKUP(AB13,能力变化对照表!A:B,2,0),0)</f>
        <v>150</v>
      </c>
      <c r="AE5" s="51">
        <v>5</v>
      </c>
      <c r="AF5" s="71" t="str">
        <f>AD7&amp;"---"&amp;"5"</f>
        <v>398---5</v>
      </c>
      <c r="AL5" s="51" t="s">
        <v>22</v>
      </c>
      <c r="AM5" s="75" t="str">
        <f>IF(ROUNDDOWN((ROUNDDOWN((E6*2+ROUNDDOWN(G6/4,0)+0)*F3/100,0)+5)*AA13,0)=F6,0,"")</f>
        <v/>
      </c>
      <c r="AN5" s="75" t="str">
        <f>IF(ROUNDDOWN((ROUNDDOWN((E6*2+ROUNDDOWN(G6/4,0)+1)*F3/100,0)+5)*AA13,0)=F6,1,"")</f>
        <v/>
      </c>
      <c r="AO5" s="75" t="str">
        <f>IF(ROUNDDOWN((ROUNDDOWN((E6*2+ROUNDDOWN(G6/4,0)+2)*F3/100,0)+5)*AA13,0)=F6,2,"")</f>
        <v/>
      </c>
      <c r="AP5" s="75" t="str">
        <f>IF(ROUNDDOWN((ROUNDDOWN((E6*2+ROUNDDOWN(G6/4,0)+3)*F3/100,0)+5)*AA13,0)=F6,3,"")</f>
        <v/>
      </c>
      <c r="AQ5" s="75" t="str">
        <f>IF(ROUNDDOWN((ROUNDDOWN((E6*2+ROUNDDOWN(G6/4,0)+4)*F3/100,0)+5)*AA13,0)=F6,4,"")</f>
        <v/>
      </c>
      <c r="AR5" s="75" t="str">
        <f>IF(ROUNDDOWN((ROUNDDOWN((E6*2+ROUNDDOWN(G6/4,0)+5)*F3/100,0)+5)*AA13,0)=F6,5,"")</f>
        <v/>
      </c>
      <c r="AS5" s="75" t="str">
        <f>IF(ROUNDDOWN((ROUNDDOWN((E6*2+ROUNDDOWN(G6/4,0)+6)*F3/100,0)+5)*AA13,0)=F6,6,"")</f>
        <v/>
      </c>
      <c r="AT5" s="75" t="str">
        <f>IF(ROUNDDOWN((ROUNDDOWN((E6*2+ROUNDDOWN(G6/4,0)+7)*F3/100,0)+5)*AA13,0)=F6,7,"")</f>
        <v/>
      </c>
      <c r="AU5" s="75" t="str">
        <f>IF(ROUNDDOWN((ROUNDDOWN((E6*2+ROUNDDOWN(G6/4,0)+8)*F3/100,0)+5)*AA13,0)=F6,8,"")</f>
        <v/>
      </c>
      <c r="AV5" s="75" t="str">
        <f>IF(ROUNDDOWN((ROUNDDOWN((E6*2+ROUNDDOWN(G6/4,0)+9)*F3/100,0)+5)*AA13,0)=F6,9,"")</f>
        <v/>
      </c>
      <c r="AW5" s="75" t="str">
        <f>IF(ROUNDDOWN((ROUNDDOWN((E6*2+ROUNDDOWN(G6/4,0)+10)*F3/100,0)+5)*AA13,0)=F6,10,"")</f>
        <v/>
      </c>
      <c r="AX5" s="75" t="str">
        <f>IF(ROUNDDOWN((ROUNDDOWN((E6*2+ROUNDDOWN(G6/4,0)+11)*F3/100,0)+5)*AA13,0)=F6,11,"")</f>
        <v/>
      </c>
      <c r="AY5" s="75" t="str">
        <f>IF(ROUNDDOWN((ROUNDDOWN((E6*2+ROUNDDOWN(G6/4,0)+12)*F3/100,0)+5)*AA13,0)=F6,12,"")</f>
        <v/>
      </c>
      <c r="AZ5" s="75" t="str">
        <f>IF(ROUNDDOWN((ROUNDDOWN((E6*2+ROUNDDOWN(G6/4,0)+13)*F3/100,0)+5)*AA13,0)=F6,13,"")</f>
        <v/>
      </c>
      <c r="BA5" s="75" t="str">
        <f>IF(ROUNDDOWN((ROUNDDOWN((E6*2+ROUNDDOWN(G6/4,0)+14)*F3/100,0)+5)*AA13,0)=F6,14,"")</f>
        <v/>
      </c>
      <c r="BB5" s="75" t="str">
        <f>IF(ROUNDDOWN((ROUNDDOWN((E6*2+ROUNDDOWN(G6/4,0)+15)*F3/100,0)+5)*AA13,0)=F6,15,"")</f>
        <v/>
      </c>
      <c r="BC5" s="75" t="str">
        <f>IF(ROUNDDOWN((ROUNDDOWN((E6*2+ROUNDDOWN(G6/4,0)+16)*F3/100,0)+5)*AA13,0)=F6,16,"")</f>
        <v/>
      </c>
      <c r="BD5" s="75" t="str">
        <f>IF(ROUNDDOWN((ROUNDDOWN((E6*2+ROUNDDOWN(G6/4,0)+17)*F3/100,0)+5)*AA13,0)=F6,17,"")</f>
        <v/>
      </c>
      <c r="BE5" s="75" t="str">
        <f>IF(ROUNDDOWN((ROUNDDOWN((E6*2+ROUNDDOWN(G6/4,0)+18)*F3/100,0)+5)*AA13,0)=F6,18,"")</f>
        <v/>
      </c>
      <c r="BF5" s="75" t="str">
        <f>IF(ROUNDDOWN((ROUNDDOWN((E6*2+ROUNDDOWN(G6/4,0)+19)*F3/100,0)+5)*AA13,0)=F6,19,"")</f>
        <v/>
      </c>
      <c r="BG5" s="75" t="str">
        <f>IF(ROUNDDOWN((ROUNDDOWN((E6*2+ROUNDDOWN(G6/4,0)+20)*F3/100,0)+5)*AA13,0)=F6,20,"")</f>
        <v/>
      </c>
      <c r="BH5" s="75" t="str">
        <f>IF(ROUNDDOWN((ROUNDDOWN((E6*2+ROUNDDOWN(G6/4,0)+21)*F3/100,0)+5)*AA13,0)=F6,21,"")</f>
        <v/>
      </c>
      <c r="BI5" s="75" t="str">
        <f>IF(ROUNDDOWN((ROUNDDOWN((E6*2+ROUNDDOWN(G6/4,0)+22)*F3/100,0)+5)*AA13,0)=F6,22,"")</f>
        <v/>
      </c>
      <c r="BJ5" s="75" t="str">
        <f>IF(ROUNDDOWN((ROUNDDOWN((E6*2+ROUNDDOWN(G6/4,0)+23)*F3/100,0)+5)*AA13,0)=F6,23,"")</f>
        <v/>
      </c>
      <c r="BK5" s="75" t="str">
        <f>IF(ROUNDDOWN((ROUNDDOWN((E6*2+ROUNDDOWN(G6/4,0)+24)*F3/100,0)+5)*AA13,0)=F6,24,"")</f>
        <v/>
      </c>
      <c r="BL5" s="75" t="str">
        <f>IF(ROUNDDOWN((ROUNDDOWN((E6*2+ROUNDDOWN(G6/4,0)+25)*F3/100,0)+5)*AA13,0)=F6,25,"")</f>
        <v/>
      </c>
      <c r="BM5" s="75" t="str">
        <f>IF(ROUNDDOWN((ROUNDDOWN((E6*2+ROUNDDOWN(G6/4,0)+26)*F3/100,0)+5)*AA13,0)=F6,26,"")</f>
        <v/>
      </c>
      <c r="BN5" s="75" t="str">
        <f>IF(ROUNDDOWN((ROUNDDOWN((E6*2+ROUNDDOWN(G6/4,0)+27)*F3/100,0)+5)*AA13,0)=F6,27,"")</f>
        <v/>
      </c>
      <c r="BO5" s="75" t="str">
        <f>IF(ROUNDDOWN((ROUNDDOWN((E6*2+ROUNDDOWN(G6/4,0)+28)*F3/100,0)+5)*AA13,0)=F6,28,"")</f>
        <v/>
      </c>
      <c r="BP5" s="75" t="str">
        <f>IF(ROUNDDOWN((ROUNDDOWN((E6*2+ROUNDDOWN(G6/4,0)+29)*F3/100,0)+5)*AA13,0)=F6,29,"")</f>
        <v/>
      </c>
      <c r="BQ5" s="75">
        <f>IF(ROUNDDOWN((ROUNDDOWN((E6*2+ROUNDDOWN(G6/4,0)+30)*F3/100,0)+5)*AA13,0)=F6,30,"")</f>
        <v>30</v>
      </c>
      <c r="BR5" s="75">
        <f>IF(ROUNDDOWN((ROUNDDOWN((E6*2+ROUNDDOWN(G6/4,0)+31)*F3/100,0)+5)*AA13,0)=F6,31,"")</f>
        <v>31</v>
      </c>
    </row>
    <row r="6" spans="1:70" ht="16.8" thickBot="1">
      <c r="A6" s="59"/>
      <c r="B6" s="59"/>
      <c r="C6" s="59"/>
      <c r="D6" s="44" t="s">
        <v>22</v>
      </c>
      <c r="E6" s="26">
        <f>VLOOKUP(A2,精灵对照表!A:P,12,0)</f>
        <v>130</v>
      </c>
      <c r="F6" s="86">
        <v>150</v>
      </c>
      <c r="G6" s="49">
        <v>0</v>
      </c>
      <c r="H6" s="89" t="str">
        <f>IF(OR(F6&gt;I6,F6&lt;J6)=TRUE,"error",IF(G14=H14,G14,G14&amp;"-"&amp;H14))</f>
        <v>30-31</v>
      </c>
      <c r="I6" s="95">
        <f>ROUNDDOWN(ROUNDDOWN(ROUNDDOWN((31+E6*2+ROUNDDOWN(0/4,0))*F3/100+5,0)*AA13,0),0)</f>
        <v>150</v>
      </c>
      <c r="J6" s="26">
        <f>ROUNDDOWN(ROUNDDOWN(ROUNDDOWN((0+E6*2+ROUNDDOWN(0/4,0))*F3/100+5,0)*AA13,0),0)</f>
        <v>135</v>
      </c>
      <c r="L6" s="72"/>
      <c r="M6" s="72"/>
      <c r="N6" s="72"/>
      <c r="O6" s="72"/>
      <c r="AA6" s="51">
        <v>0</v>
      </c>
      <c r="AB6" s="51">
        <f>ROUNDDOWN(ROUNDDOWN((AC16+E7*2+ROUNDDOWN(AA6/4,0))*F3/100+5,0),0)</f>
        <v>135</v>
      </c>
      <c r="AC6" s="74">
        <f>ROUNDDOWN(ROUNDDOWN(ROUNDDOWN(ROUNDDOWN(ROUNDDOWN((AC16+E7*2+ROUNDDOWN(AA6/4,0))*F3/100+5,0)*AA14,0)*AA22,0)*AB22,0)*VLOOKUP(AB14,能力变化对照表!A:B,2,0),0)</f>
        <v>135</v>
      </c>
      <c r="AE6" s="51">
        <v>6</v>
      </c>
      <c r="AF6" s="71" t="str">
        <f>AD7&amp;"---"&amp;"6"</f>
        <v>398---6</v>
      </c>
      <c r="AL6" s="51" t="s">
        <v>31</v>
      </c>
      <c r="AM6" s="75" t="str">
        <f>IF(ROUNDDOWN((ROUNDDOWN((E7*2+ROUNDDOWN(G7/4,0)+0)*F3/100,0)+5)*AA14,0)=F7,0,"")</f>
        <v/>
      </c>
      <c r="AN6" s="75" t="str">
        <f>IF(ROUNDDOWN((ROUNDDOWN((E7*2+ROUNDDOWN(G7/4,0)+1)*F3/100,0)+5)*AA14,0)=F7,1,"")</f>
        <v/>
      </c>
      <c r="AO6" s="75" t="str">
        <f>IF(ROUNDDOWN((ROUNDDOWN((E7*2+ROUNDDOWN(G7/4,0)+2)*F3/100,0)+5)*AA14,0)=F7,2,"")</f>
        <v/>
      </c>
      <c r="AP6" s="75" t="str">
        <f>IF(ROUNDDOWN((ROUNDDOWN((E7*2+ROUNDDOWN(G7/4,0)+3)*F3/100,0)+5)*AA14,0)=F7,3,"")</f>
        <v/>
      </c>
      <c r="AQ6" s="75" t="str">
        <f>IF(ROUNDDOWN((ROUNDDOWN((E7*2+ROUNDDOWN(G7/4,0)+4)*F3/100,0)+5)*AA14,0)=F7,4,"")</f>
        <v/>
      </c>
      <c r="AR6" s="75" t="str">
        <f>IF(ROUNDDOWN((ROUNDDOWN((E7*2+ROUNDDOWN(G7/4,0)+5)*F3/100,0)+5)*AA14,0)=F7,5,"")</f>
        <v/>
      </c>
      <c r="AS6" s="75" t="str">
        <f>IF(ROUNDDOWN((ROUNDDOWN((E7*2+ROUNDDOWN(G7/4,0)+6)*F3/100,0)+5)*AA14,0)=F7,6,"")</f>
        <v/>
      </c>
      <c r="AT6" s="75" t="str">
        <f>IF(ROUNDDOWN((ROUNDDOWN((E7*2+ROUNDDOWN(G7/4,0)+7)*F3/100,0)+5)*AA14,0)=F7,7,"")</f>
        <v/>
      </c>
      <c r="AU6" s="75" t="str">
        <f>IF(ROUNDDOWN((ROUNDDOWN((E7*2+ROUNDDOWN(G7/4,0)+8)*F3/100,0)+5)*AA14,0)=F7,8,"")</f>
        <v/>
      </c>
      <c r="AV6" s="75" t="str">
        <f>IF(ROUNDDOWN((ROUNDDOWN((E7*2+ROUNDDOWN(G7/4,0)+9)*F3/100,0)+5)*AA14,0)=F7,9,"")</f>
        <v/>
      </c>
      <c r="AW6" s="75" t="str">
        <f>IF(ROUNDDOWN((ROUNDDOWN((E7*2+ROUNDDOWN(G7/4,0)+10)*F3/100,0)+5)*AA14,0)=F7,10,"")</f>
        <v/>
      </c>
      <c r="AX6" s="75" t="str">
        <f>IF(ROUNDDOWN((ROUNDDOWN((E7*2+ROUNDDOWN(G7/4,0)+11)*F3/100,0)+5)*AA14,0)=F7,11,"")</f>
        <v/>
      </c>
      <c r="AY6" s="75" t="str">
        <f>IF(ROUNDDOWN((ROUNDDOWN((E7*2+ROUNDDOWN(G7/4,0)+12)*F3/100,0)+5)*AA14,0)=F7,12,"")</f>
        <v/>
      </c>
      <c r="AZ6" s="75" t="str">
        <f>IF(ROUNDDOWN((ROUNDDOWN((E7*2+ROUNDDOWN(G7/4,0)+13)*F3/100,0)+5)*AA14,0)=F7,13,"")</f>
        <v/>
      </c>
      <c r="BA6" s="75" t="str">
        <f>IF(ROUNDDOWN((ROUNDDOWN((E7*2+ROUNDDOWN(G7/4,0)+14)*F3/100,0)+5)*AA14,0)=F7,14,"")</f>
        <v/>
      </c>
      <c r="BB6" s="75" t="str">
        <f>IF(ROUNDDOWN((ROUNDDOWN((E7*2+ROUNDDOWN(G7/4,0)+15)*F3/100,0)+5)*AA14,0)=F7,15,"")</f>
        <v/>
      </c>
      <c r="BC6" s="75" t="str">
        <f>IF(ROUNDDOWN((ROUNDDOWN((E7*2+ROUNDDOWN(G7/4,0)+16)*F3/100,0)+5)*AA14,0)=F7,16,"")</f>
        <v/>
      </c>
      <c r="BD6" s="75" t="str">
        <f>IF(ROUNDDOWN((ROUNDDOWN((E7*2+ROUNDDOWN(G7/4,0)+17)*F3/100,0)+5)*AA14,0)=F7,17,"")</f>
        <v/>
      </c>
      <c r="BE6" s="75" t="str">
        <f>IF(ROUNDDOWN((ROUNDDOWN((E7*2+ROUNDDOWN(G7/4,0)+18)*F3/100,0)+5)*AA14,0)=F7,18,"")</f>
        <v/>
      </c>
      <c r="BF6" s="75" t="str">
        <f>IF(ROUNDDOWN((ROUNDDOWN((E7*2+ROUNDDOWN(G7/4,0)+19)*F3/100,0)+5)*AA14,0)=F7,19,"")</f>
        <v/>
      </c>
      <c r="BG6" s="75" t="str">
        <f>IF(ROUNDDOWN((ROUNDDOWN((E7*2+ROUNDDOWN(G7/4,0)+20)*F3/100,0)+5)*AA14,0)=F7,20,"")</f>
        <v/>
      </c>
      <c r="BH6" s="75" t="str">
        <f>IF(ROUNDDOWN((ROUNDDOWN((E7*2+ROUNDDOWN(G7/4,0)+21)*F3/100,0)+5)*AA14,0)=F7,21,"")</f>
        <v/>
      </c>
      <c r="BI6" s="75" t="str">
        <f>IF(ROUNDDOWN((ROUNDDOWN((E7*2+ROUNDDOWN(G7/4,0)+22)*F3/100,0)+5)*AA14,0)=F7,22,"")</f>
        <v/>
      </c>
      <c r="BJ6" s="75" t="str">
        <f>IF(ROUNDDOWN((ROUNDDOWN((E7*2+ROUNDDOWN(G7/4,0)+23)*F3/100,0)+5)*AA14,0)=F7,23,"")</f>
        <v/>
      </c>
      <c r="BK6" s="75" t="str">
        <f>IF(ROUNDDOWN((ROUNDDOWN((E7*2+ROUNDDOWN(G7/4,0)+24)*F3/100,0)+5)*AA14,0)=F7,24,"")</f>
        <v/>
      </c>
      <c r="BL6" s="75" t="str">
        <f>IF(ROUNDDOWN((ROUNDDOWN((E7*2+ROUNDDOWN(G7/4,0)+25)*F3/100,0)+5)*AA14,0)=F7,25,"")</f>
        <v/>
      </c>
      <c r="BM6" s="75" t="str">
        <f>IF(ROUNDDOWN((ROUNDDOWN((E7*2+ROUNDDOWN(G7/4,0)+26)*F3/100,0)+5)*AA14,0)=F7,26,"")</f>
        <v/>
      </c>
      <c r="BN6" s="75" t="str">
        <f>IF(ROUNDDOWN((ROUNDDOWN((E7*2+ROUNDDOWN(G7/4,0)+27)*F3/100,0)+5)*AA14,0)=F7,27,"")</f>
        <v/>
      </c>
      <c r="BO6" s="75" t="str">
        <f>IF(ROUNDDOWN((ROUNDDOWN((E7*2+ROUNDDOWN(G7/4,0)+28)*F3/100,0)+5)*AA14,0)=F7,28,"")</f>
        <v/>
      </c>
      <c r="BP6" s="75" t="str">
        <f>IF(ROUNDDOWN((ROUNDDOWN((E7*2+ROUNDDOWN(G7/4,0)+29)*F3/100,0)+5)*AA14,0)=F7,29,"")</f>
        <v/>
      </c>
      <c r="BQ6" s="75">
        <f>IF(ROUNDDOWN((ROUNDDOWN((E7*2+ROUNDDOWN(G7/4,0)+30)*F3/100,0)+5)*AA14,0)=F7,30,"")</f>
        <v>30</v>
      </c>
      <c r="BR6" s="75">
        <f>IF(ROUNDDOWN((ROUNDDOWN((E7*2+ROUNDDOWN(G7/4,0)+31)*F3/100,0)+5)*AA14,0)=F7,31,"")</f>
        <v>31</v>
      </c>
    </row>
    <row r="7" spans="1:70" ht="16.8" thickBot="1">
      <c r="A7" s="82" t="s">
        <v>32</v>
      </c>
      <c r="B7" s="83" t="str">
        <f>IF(VLOOKUP(A2,精灵对照表!A:E,5,0)="",VLOOKUP(A2,精灵对照表!A:E,4,0),VLOOKUP(A2,精灵对照表!A:E,4,0)&amp;"/"&amp;VLOOKUP(A2,精灵对照表!A:E,5,0))</f>
        <v>妖精</v>
      </c>
      <c r="C7" s="59"/>
      <c r="D7" s="44" t="s">
        <v>31</v>
      </c>
      <c r="E7" s="26">
        <f>VLOOKUP(A2,精灵对照表!A:P,13,0)</f>
        <v>115</v>
      </c>
      <c r="F7" s="86">
        <v>135</v>
      </c>
      <c r="G7" s="49">
        <v>0</v>
      </c>
      <c r="H7" s="89" t="str">
        <f>IF(OR(F7&gt;I7,F7&lt;J7)=TRUE,"error",IF(G15=H15,G15,G15&amp;"-"&amp;H15))</f>
        <v>30-31</v>
      </c>
      <c r="I7" s="95">
        <f>ROUNDDOWN(ROUNDDOWN(ROUNDDOWN((31+E7*2+ROUNDDOWN(0/4,0))*F3/100+5,0)*AA14,0),0)</f>
        <v>135</v>
      </c>
      <c r="J7" s="26">
        <f>ROUNDDOWN(ROUNDDOWN(ROUNDDOWN((E7*2+ROUNDDOWN(0/4,0))*F3/100+5,0)*AA14,0),0)</f>
        <v>120</v>
      </c>
      <c r="L7" s="70"/>
      <c r="M7" s="70"/>
      <c r="N7" s="70"/>
      <c r="O7" s="70"/>
      <c r="AA7" s="51">
        <v>0</v>
      </c>
      <c r="AB7" s="51">
        <f>ROUNDDOWN(ROUNDDOWN((AC17+E8*2+ROUNDDOWN(AA7/4,0))*F3/100+5,0),0)</f>
        <v>100</v>
      </c>
      <c r="AC7" s="74">
        <f>ROUNDDOWN(ROUNDDOWN(ROUNDDOWN(ROUNDDOWN(ROUNDDOWN((AC17+E8*2+ROUNDDOWN(AA7/4,0))*F3/100+5,0)*AA15,0)*AA23,0)*AB23,0)*VLOOKUP(AB15,能力变化对照表!A:B,2,0),0)</f>
        <v>100</v>
      </c>
      <c r="AD7" s="51">
        <f>IFERROR(VLOOKUP(AD1,技能习得表!G:G,1,0),ROUNDDOWN(AD1,0))</f>
        <v>398</v>
      </c>
      <c r="AE7" s="51">
        <v>7</v>
      </c>
      <c r="AF7" s="71" t="str">
        <f>AD7&amp;"---"&amp;"7"</f>
        <v>398---7</v>
      </c>
      <c r="AL7" s="51" t="s">
        <v>23</v>
      </c>
      <c r="AM7" s="75" t="str">
        <f>IF(ROUNDDOWN((ROUNDDOWN((E8*2+ROUNDDOWN(G8/4,0)+0)*F3/100,0)+5)*AA15,0)=F8,0,"")</f>
        <v/>
      </c>
      <c r="AN7" s="75" t="str">
        <f>IF(ROUNDDOWN((ROUNDDOWN((E8*2+ROUNDDOWN(G8/4,0)+1)*F3/100,0)+5)*AA15,0)=F8,1,"")</f>
        <v/>
      </c>
      <c r="AO7" s="75" t="str">
        <f>IF(ROUNDDOWN((ROUNDDOWN((E8*2+ROUNDDOWN(G8/4,0)+2)*F3/100,0)+5)*AA15,0)=F8,2,"")</f>
        <v/>
      </c>
      <c r="AP7" s="75" t="str">
        <f>IF(ROUNDDOWN((ROUNDDOWN((E8*2+ROUNDDOWN(G8/4,0)+3)*F3/100,0)+5)*AA15,0)=F8,3,"")</f>
        <v/>
      </c>
      <c r="AQ7" s="75" t="str">
        <f>IF(ROUNDDOWN((ROUNDDOWN((E8*2+ROUNDDOWN(G8/4,0)+4)*F3/100,0)+5)*AA15,0)=F8,4,"")</f>
        <v/>
      </c>
      <c r="AR7" s="75" t="str">
        <f>IF(ROUNDDOWN((ROUNDDOWN((E8*2+ROUNDDOWN(G8/4,0)+5)*F3/100,0)+5)*AA15,0)=F8,5,"")</f>
        <v/>
      </c>
      <c r="AS7" s="75" t="str">
        <f>IF(ROUNDDOWN((ROUNDDOWN((E8*2+ROUNDDOWN(G8/4,0)+6)*F3/100,0)+5)*AA15,0)=F8,6,"")</f>
        <v/>
      </c>
      <c r="AT7" s="75" t="str">
        <f>IF(ROUNDDOWN((ROUNDDOWN((E8*2+ROUNDDOWN(G8/4,0)+7)*F3/100,0)+5)*AA15,0)=F8,7,"")</f>
        <v/>
      </c>
      <c r="AU7" s="75" t="str">
        <f>IF(ROUNDDOWN((ROUNDDOWN((E8*2+ROUNDDOWN(G8/4,0)+8)*F3/100,0)+5)*AA15,0)=F8,8,"")</f>
        <v/>
      </c>
      <c r="AV7" s="75" t="str">
        <f>IF(ROUNDDOWN((ROUNDDOWN((E8*2+ROUNDDOWN(G8/4,0)+9)*F3/100,0)+5)*AA15,0)=F8,9,"")</f>
        <v/>
      </c>
      <c r="AW7" s="75" t="str">
        <f>IF(ROUNDDOWN((ROUNDDOWN((E8*2+ROUNDDOWN(G8/4,0)+10)*F3/100,0)+5)*AA15,0)=F8,10,"")</f>
        <v/>
      </c>
      <c r="AX7" s="75" t="str">
        <f>IF(ROUNDDOWN((ROUNDDOWN((E8*2+ROUNDDOWN(G8/4,0)+11)*F3/100,0)+5)*AA15,0)=F8,11,"")</f>
        <v/>
      </c>
      <c r="AY7" s="75" t="str">
        <f>IF(ROUNDDOWN((ROUNDDOWN((E8*2+ROUNDDOWN(G8/4,0)+12)*F3/100,0)+5)*AA15,0)=F8,12,"")</f>
        <v/>
      </c>
      <c r="AZ7" s="75" t="str">
        <f>IF(ROUNDDOWN((ROUNDDOWN((E8*2+ROUNDDOWN(G8/4,0)+13)*F3/100,0)+5)*AA15,0)=F8,13,"")</f>
        <v/>
      </c>
      <c r="BA7" s="75" t="str">
        <f>IF(ROUNDDOWN((ROUNDDOWN((E8*2+ROUNDDOWN(G8/4,0)+14)*F3/100,0)+5)*AA15,0)=F8,14,"")</f>
        <v/>
      </c>
      <c r="BB7" s="75" t="str">
        <f>IF(ROUNDDOWN((ROUNDDOWN((E8*2+ROUNDDOWN(G8/4,0)+15)*F3/100,0)+5)*AA15,0)=F8,15,"")</f>
        <v/>
      </c>
      <c r="BC7" s="75" t="str">
        <f>IF(ROUNDDOWN((ROUNDDOWN((E8*2+ROUNDDOWN(G8/4,0)+16)*F3/100,0)+5)*AA15,0)=F8,16,"")</f>
        <v/>
      </c>
      <c r="BD7" s="75" t="str">
        <f>IF(ROUNDDOWN((ROUNDDOWN((E8*2+ROUNDDOWN(G8/4,0)+17)*F3/100,0)+5)*AA15,0)=F8,17,"")</f>
        <v/>
      </c>
      <c r="BE7" s="75" t="str">
        <f>IF(ROUNDDOWN((ROUNDDOWN((E8*2+ROUNDDOWN(G8/4,0)+18)*F3/100,0)+5)*AA15,0)=F8,18,"")</f>
        <v/>
      </c>
      <c r="BF7" s="75" t="str">
        <f>IF(ROUNDDOWN((ROUNDDOWN((E8*2+ROUNDDOWN(G8/4,0)+19)*F3/100,0)+5)*AA15,0)=F8,19,"")</f>
        <v/>
      </c>
      <c r="BG7" s="75" t="str">
        <f>IF(ROUNDDOWN((ROUNDDOWN((E8*2+ROUNDDOWN(G8/4,0)+20)*F3/100,0)+5)*AA15,0)=F8,20,"")</f>
        <v/>
      </c>
      <c r="BH7" s="75" t="str">
        <f>IF(ROUNDDOWN((ROUNDDOWN((E8*2+ROUNDDOWN(G8/4,0)+21)*F3/100,0)+5)*AA15,0)=F8,21,"")</f>
        <v/>
      </c>
      <c r="BI7" s="75" t="str">
        <f>IF(ROUNDDOWN((ROUNDDOWN((E8*2+ROUNDDOWN(G8/4,0)+22)*F3/100,0)+5)*AA15,0)=F8,22,"")</f>
        <v/>
      </c>
      <c r="BJ7" s="75" t="str">
        <f>IF(ROUNDDOWN((ROUNDDOWN((E8*2+ROUNDDOWN(G8/4,0)+23)*F3/100,0)+5)*AA15,0)=F8,23,"")</f>
        <v/>
      </c>
      <c r="BK7" s="75" t="str">
        <f>IF(ROUNDDOWN((ROUNDDOWN((E8*2+ROUNDDOWN(G8/4,0)+24)*F3/100,0)+5)*AA15,0)=F8,24,"")</f>
        <v/>
      </c>
      <c r="BL7" s="75" t="str">
        <f>IF(ROUNDDOWN((ROUNDDOWN((E8*2+ROUNDDOWN(G8/4,0)+25)*F3/100,0)+5)*AA15,0)=F8,25,"")</f>
        <v/>
      </c>
      <c r="BM7" s="75" t="str">
        <f>IF(ROUNDDOWN((ROUNDDOWN((E8*2+ROUNDDOWN(G8/4,0)+26)*F3/100,0)+5)*AA15,0)=F8,26,"")</f>
        <v/>
      </c>
      <c r="BN7" s="75" t="str">
        <f>IF(ROUNDDOWN((ROUNDDOWN((E8*2+ROUNDDOWN(G8/4,0)+27)*F3/100,0)+5)*AA15,0)=F8,27,"")</f>
        <v/>
      </c>
      <c r="BO7" s="75" t="str">
        <f>IF(ROUNDDOWN((ROUNDDOWN((E8*2+ROUNDDOWN(G8/4,0)+28)*F3/100,0)+5)*AA15,0)=F8,28,"")</f>
        <v/>
      </c>
      <c r="BP7" s="75" t="str">
        <f>IF(ROUNDDOWN((ROUNDDOWN((E8*2+ROUNDDOWN(G8/4,0)+29)*F3/100,0)+5)*AA15,0)=F8,29,"")</f>
        <v/>
      </c>
      <c r="BQ7" s="75">
        <f>IF(ROUNDDOWN((ROUNDDOWN((E8*2+ROUNDDOWN(G8/4,0)+30)*F3/100,0)+5)*AA15,0)=F8,30,"")</f>
        <v>30</v>
      </c>
      <c r="BR7" s="75">
        <f>IF(ROUNDDOWN((ROUNDDOWN((E8*2+ROUNDDOWN(G8/4,0)+31)*F3/100,0)+5)*AA15,0)=F8,31,"")</f>
        <v>31</v>
      </c>
    </row>
    <row r="8" spans="1:70" ht="16.5" customHeight="1" thickBot="1">
      <c r="D8" s="44" t="s">
        <v>23</v>
      </c>
      <c r="E8" s="26">
        <f>VLOOKUP(A2,精灵对照表!A:P,14,0)</f>
        <v>80</v>
      </c>
      <c r="F8" s="86">
        <v>100</v>
      </c>
      <c r="G8" s="49">
        <v>0</v>
      </c>
      <c r="H8" s="89" t="str">
        <f>IF(OR(F8&gt;I8,F8&lt;J8)=TRUE,"error",IF(G18=H18,G18,G18&amp;"-"&amp;H18))</f>
        <v>30-31</v>
      </c>
      <c r="I8" s="95">
        <f>ROUNDDOWN(ROUNDDOWN(ROUNDDOWN((31+E8*2+ROUNDDOWN(0/4,0))*F3/100+5,0)*AA15,0),0)</f>
        <v>100</v>
      </c>
      <c r="J8" s="26">
        <f>ROUNDDOWN(ROUNDDOWN(ROUNDDOWN((E8*2+ROUNDDOWN(0/4,0))*F3/100+5,0)*AA15,0),0)</f>
        <v>85</v>
      </c>
      <c r="L8" s="72"/>
      <c r="M8" s="72"/>
      <c r="N8" s="72"/>
      <c r="O8" s="72"/>
      <c r="AA8" s="51">
        <v>0</v>
      </c>
      <c r="AB8" s="51">
        <f>ROUNDDOWN(ROUNDDOWN((AC18+E9*2+ROUNDDOWN(AA8/4,0))*F3/100+5,0),0)</f>
        <v>135</v>
      </c>
      <c r="AC8" s="74">
        <f>ROUNDDOWN(ROUNDDOWN(ROUNDDOWN(ROUNDDOWN(ROUNDDOWN((AC18+E9*2+ROUNDDOWN(AA8/4,0))*F3/100+5,0)*AA16,0)*AA24,0)*AB24,0)*VLOOKUP(AB16,能力变化对照表!A:B,2,0),0)</f>
        <v>148</v>
      </c>
      <c r="AE8" s="51">
        <v>8</v>
      </c>
      <c r="AF8" s="71" t="str">
        <f>AD7&amp;"---"&amp;"8"</f>
        <v>398---8</v>
      </c>
      <c r="AL8" s="51" t="s">
        <v>33</v>
      </c>
      <c r="AM8" s="75" t="str">
        <f>IF(ROUNDDOWN((ROUNDDOWN((E9*2+ROUNDDOWN(G9/4,0)+0)*F3/100,0)+5)*AA16,0)=F9,0,"")</f>
        <v/>
      </c>
      <c r="AN8" s="75" t="str">
        <f>IF(ROUNDDOWN((ROUNDDOWN((E9*2+ROUNDDOWN(G9/4,0)+1)*F3/100,0)+5)*AA16,0)=F9,1,"")</f>
        <v/>
      </c>
      <c r="AO8" s="75" t="str">
        <f>IF(ROUNDDOWN((ROUNDDOWN((E9*2+ROUNDDOWN(G9/4,0)+2)*F3/100,0)+5)*AA16,0)=F9,2,"")</f>
        <v/>
      </c>
      <c r="AP8" s="75" t="str">
        <f>IF(ROUNDDOWN((ROUNDDOWN((E9*2+ROUNDDOWN(G9/4,0)+3)*F3/100,0)+5)*AA16,0)=F9,3,"")</f>
        <v/>
      </c>
      <c r="AQ8" s="75" t="str">
        <f>IF(ROUNDDOWN((ROUNDDOWN((E9*2+ROUNDDOWN(G9/4,0)+4)*F3/100,0)+5)*AA16,0)=F9,4,"")</f>
        <v/>
      </c>
      <c r="AR8" s="75" t="str">
        <f>IF(ROUNDDOWN((ROUNDDOWN((E9*2+ROUNDDOWN(G9/4,0)+5)*F3/100,0)+5)*AA16,0)=F9,5,"")</f>
        <v/>
      </c>
      <c r="AS8" s="75" t="str">
        <f>IF(ROUNDDOWN((ROUNDDOWN((E9*2+ROUNDDOWN(G9/4,0)+6)*F3/100,0)+5)*AA16,0)=F9,6,"")</f>
        <v/>
      </c>
      <c r="AT8" s="75" t="str">
        <f>IF(ROUNDDOWN((ROUNDDOWN((E9*2+ROUNDDOWN(G9/4,0)+7)*F3/100,0)+5)*AA16,0)=F9,7,"")</f>
        <v/>
      </c>
      <c r="AU8" s="75" t="str">
        <f>IF(ROUNDDOWN((ROUNDDOWN((E9*2+ROUNDDOWN(G9/4,0)+8)*F3/100,0)+5)*AA16,0)=F9,8,"")</f>
        <v/>
      </c>
      <c r="AV8" s="75" t="str">
        <f>IF(ROUNDDOWN((ROUNDDOWN((E9*2+ROUNDDOWN(G9/4,0)+9)*F3/100,0)+5)*AA16,0)=F9,9,"")</f>
        <v/>
      </c>
      <c r="AW8" s="75" t="str">
        <f>IF(ROUNDDOWN((ROUNDDOWN((E9*2+ROUNDDOWN(G9/4,0)+10)*F3/100,0)+5)*AA16,0)=F9,10,"")</f>
        <v/>
      </c>
      <c r="AX8" s="75" t="str">
        <f>IF(ROUNDDOWN((ROUNDDOWN((E9*2+ROUNDDOWN(G9/4,0)+11)*F3/100,0)+5)*AA16,0)=F9,11,"")</f>
        <v/>
      </c>
      <c r="AY8" s="75" t="str">
        <f>IF(ROUNDDOWN((ROUNDDOWN((E9*2+ROUNDDOWN(G9/4,0)+12)*F3/100,0)+5)*AA16,0)=F9,12,"")</f>
        <v/>
      </c>
      <c r="AZ8" s="75" t="str">
        <f>IF(ROUNDDOWN((ROUNDDOWN((E9*2+ROUNDDOWN(G9/4,0)+13)*F3/100,0)+5)*AA16,0)=F9,13,"")</f>
        <v/>
      </c>
      <c r="BA8" s="75" t="str">
        <f>IF(ROUNDDOWN((ROUNDDOWN((E9*2+ROUNDDOWN(G9/4,0)+14)*F3/100,0)+5)*AA16,0)=F9,14,"")</f>
        <v/>
      </c>
      <c r="BB8" s="75" t="str">
        <f>IF(ROUNDDOWN((ROUNDDOWN((E9*2+ROUNDDOWN(G9/4,0)+15)*F3/100,0)+5)*AA16,0)=F9,15,"")</f>
        <v/>
      </c>
      <c r="BC8" s="75" t="str">
        <f>IF(ROUNDDOWN((ROUNDDOWN((E9*2+ROUNDDOWN(G9/4,0)+16)*F3/100,0)+5)*AA16,0)=F9,16,"")</f>
        <v/>
      </c>
      <c r="BD8" s="75" t="str">
        <f>IF(ROUNDDOWN((ROUNDDOWN((E9*2+ROUNDDOWN(G9/4,0)+17)*F3/100,0)+5)*AA16,0)=F9,17,"")</f>
        <v/>
      </c>
      <c r="BE8" s="75" t="str">
        <f>IF(ROUNDDOWN((ROUNDDOWN((E9*2+ROUNDDOWN(G9/4,0)+18)*F3/100,0)+5)*AA16,0)=F9,18,"")</f>
        <v/>
      </c>
      <c r="BF8" s="75" t="str">
        <f>IF(ROUNDDOWN((ROUNDDOWN((E9*2+ROUNDDOWN(G9/4,0)+19)*F3/100,0)+5)*AA16,0)=F9,19,"")</f>
        <v/>
      </c>
      <c r="BG8" s="75" t="str">
        <f>IF(ROUNDDOWN((ROUNDDOWN((E9*2+ROUNDDOWN(G9/4,0)+20)*F3/100,0)+5)*AA16,0)=F9,20,"")</f>
        <v/>
      </c>
      <c r="BH8" s="75" t="str">
        <f>IF(ROUNDDOWN((ROUNDDOWN((E9*2+ROUNDDOWN(G9/4,0)+21)*F3/100,0)+5)*AA16,0)=F9,21,"")</f>
        <v/>
      </c>
      <c r="BI8" s="75" t="str">
        <f>IF(ROUNDDOWN((ROUNDDOWN((E9*2+ROUNDDOWN(G9/4,0)+22)*F3/100,0)+5)*AA16,0)=F9,22,"")</f>
        <v/>
      </c>
      <c r="BJ8" s="75" t="str">
        <f>IF(ROUNDDOWN((ROUNDDOWN((E9*2+ROUNDDOWN(G9/4,0)+23)*F3/100,0)+5)*AA16,0)=F9,23,"")</f>
        <v/>
      </c>
      <c r="BK8" s="75" t="str">
        <f>IF(ROUNDDOWN((ROUNDDOWN((E9*2+ROUNDDOWN(G9/4,0)+24)*F3/100,0)+5)*AA16,0)=F9,24,"")</f>
        <v/>
      </c>
      <c r="BL8" s="75" t="str">
        <f>IF(ROUNDDOWN((ROUNDDOWN((E9*2+ROUNDDOWN(G9/4,0)+25)*F3/100,0)+5)*AA16,0)=F9,25,"")</f>
        <v/>
      </c>
      <c r="BM8" s="75" t="str">
        <f>IF(ROUNDDOWN((ROUNDDOWN((E9*2+ROUNDDOWN(G9/4,0)+26)*F3/100,0)+5)*AA16,0)=F9,26,"")</f>
        <v/>
      </c>
      <c r="BN8" s="75" t="str">
        <f>IF(ROUNDDOWN((ROUNDDOWN((E9*2+ROUNDDOWN(G9/4,0)+27)*F3/100,0)+5)*AA16,0)=F9,27,"")</f>
        <v/>
      </c>
      <c r="BO8" s="75" t="str">
        <f>IF(ROUNDDOWN((ROUNDDOWN((E9*2+ROUNDDOWN(G9/4,0)+28)*F3/100,0)+5)*AA16,0)=F9,28,"")</f>
        <v/>
      </c>
      <c r="BP8" s="75" t="str">
        <f>IF(ROUNDDOWN((ROUNDDOWN((E9*2+ROUNDDOWN(G9/4,0)+29)*F3/100,0)+5)*AA16,0)=F9,29,"")</f>
        <v/>
      </c>
      <c r="BQ8" s="75">
        <f>IF(ROUNDDOWN((ROUNDDOWN((E9*2+ROUNDDOWN(G9/4,0)+30)*F3/100,0)+5)*AA16,0)=F9,30,"")</f>
        <v>30</v>
      </c>
      <c r="BR8" s="75">
        <f>IF(ROUNDDOWN((ROUNDDOWN((E9*2+ROUNDDOWN(G9/4,0)+31)*F3/100,0)+5)*AA16,0)=F9,31,"")</f>
        <v>31</v>
      </c>
    </row>
    <row r="9" spans="1:70" ht="16.8" thickBot="1">
      <c r="A9" s="82" t="s">
        <v>35</v>
      </c>
      <c r="B9" s="83" t="str">
        <f>IF(VLOOKUP(A2,精灵对照表!A:J,10,0)="",VLOOKUP(A2,精灵对照表!A:J,9,0),VLOOKUP(A2,精灵对照表!A:J,9,0)&amp;"/"&amp;VLOOKUP(A2,精灵对照表!A:J,10,0))</f>
        <v>未发现组</v>
      </c>
      <c r="C9" s="59"/>
      <c r="D9" s="44" t="s">
        <v>33</v>
      </c>
      <c r="E9" s="26">
        <f>VLOOKUP(A2,精灵对照表!A:P,15,0)</f>
        <v>115</v>
      </c>
      <c r="F9" s="86">
        <v>148</v>
      </c>
      <c r="G9" s="49">
        <v>0</v>
      </c>
      <c r="H9" s="89" t="str">
        <f>IF(OR(F9&gt;I9,F9&lt;J9)=TRUE,"error",IF(G17=H17,G17,G17&amp;"-"&amp;H17))</f>
        <v>30-31</v>
      </c>
      <c r="I9" s="95">
        <f>ROUNDDOWN(ROUNDDOWN(ROUNDDOWN((31+E9*2+ROUNDDOWN(0/4,0))*F3/100+5,0)*AA16,0),0)</f>
        <v>148</v>
      </c>
      <c r="J9" s="26">
        <f>ROUNDDOWN(ROUNDDOWN(ROUNDDOWN((E9*2+ROUNDDOWN(0/4,0))*F3/100+5,0)*AA16,0),0)</f>
        <v>132</v>
      </c>
      <c r="L9" s="72"/>
      <c r="M9" s="72"/>
      <c r="N9" s="72"/>
      <c r="O9" s="72"/>
      <c r="AA9" s="51">
        <v>0</v>
      </c>
      <c r="AB9" s="51">
        <f>ROUNDDOWN(ROUNDDOWN((AC19+E10*2+ROUNDDOWN(AA9/4,0))*F3/100+5,0),0)</f>
        <v>158</v>
      </c>
      <c r="AC9" s="74">
        <f>ROUNDDOWN(ROUNDDOWN(ROUNDDOWN(ROUNDDOWN(ROUNDDOWN((AC19+E10*2+ROUNDDOWN(AA9/4,0))*F3/100+5,0)*AA17,0)*AA25,0)*AB25,0)*VLOOKUP(AB17,能力变化对照表!A:B,2,0),0)</f>
        <v>142</v>
      </c>
      <c r="AE9" s="51">
        <v>9</v>
      </c>
      <c r="AF9" s="71" t="str">
        <f>AD7&amp;"---"&amp;"9"</f>
        <v>398---9</v>
      </c>
      <c r="AL9" s="51" t="s">
        <v>34</v>
      </c>
      <c r="AM9" s="75" t="str">
        <f>IF(ROUNDDOWN((ROUNDDOWN((E10*2+ROUNDDOWN(G10/4,0)+0)*F3/100,0)+5)*AA17,0)=F10,0,"")</f>
        <v/>
      </c>
      <c r="AN9" s="75" t="str">
        <f>IF(ROUNDDOWN((ROUNDDOWN((E10*2+ROUNDDOWN(G10/4,0)+1)*F3/100,0)+5)*AA17,0)=F10,1,"")</f>
        <v/>
      </c>
      <c r="AO9" s="75" t="str">
        <f>IF(ROUNDDOWN((ROUNDDOWN((E10*2+ROUNDDOWN(G10/4,0)+2)*F3/100,0)+5)*AA17,0)=F10,2,"")</f>
        <v/>
      </c>
      <c r="AP9" s="75" t="str">
        <f>IF(ROUNDDOWN((ROUNDDOWN((E10*2+ROUNDDOWN(G10/4,0)+3)*F3/100,0)+5)*AA17,0)=F10,3,"")</f>
        <v/>
      </c>
      <c r="AQ9" s="75" t="str">
        <f>IF(ROUNDDOWN((ROUNDDOWN((E10*2+ROUNDDOWN(G10/4,0)+4)*F3/100,0)+5)*AA17,0)=F10,4,"")</f>
        <v/>
      </c>
      <c r="AR9" s="75" t="str">
        <f>IF(ROUNDDOWN((ROUNDDOWN((E10*2+ROUNDDOWN(G10/4,0)+5)*F3/100,0)+5)*AA17,0)=F10,5,"")</f>
        <v/>
      </c>
      <c r="AS9" s="75" t="str">
        <f>IF(ROUNDDOWN((ROUNDDOWN((E10*2+ROUNDDOWN(G10/4,0)+6)*F3/100,0)+5)*AA17,0)=F10,6,"")</f>
        <v/>
      </c>
      <c r="AT9" s="75" t="str">
        <f>IF(ROUNDDOWN((ROUNDDOWN((E10*2+ROUNDDOWN(G10/4,0)+7)*F3/100,0)+5)*AA17,0)=F10,7,"")</f>
        <v/>
      </c>
      <c r="AU9" s="75" t="str">
        <f>IF(ROUNDDOWN((ROUNDDOWN((E10*2+ROUNDDOWN(G10/4,0)+8)*F3/100,0)+5)*AA17,0)=F10,8,"")</f>
        <v/>
      </c>
      <c r="AV9" s="75" t="str">
        <f>IF(ROUNDDOWN((ROUNDDOWN((E10*2+ROUNDDOWN(G10/4,0)+9)*F3/100,0)+5)*AA17,0)=F10,9,"")</f>
        <v/>
      </c>
      <c r="AW9" s="75" t="str">
        <f>IF(ROUNDDOWN((ROUNDDOWN((E10*2+ROUNDDOWN(G10/4,0)+10)*F3/100,0)+5)*AA17,0)=F10,10,"")</f>
        <v/>
      </c>
      <c r="AX9" s="75" t="str">
        <f>IF(ROUNDDOWN((ROUNDDOWN((E10*2+ROUNDDOWN(G10/4,0)+11)*F3/100,0)+5)*AA17,0)=F10,11,"")</f>
        <v/>
      </c>
      <c r="AY9" s="75" t="str">
        <f>IF(ROUNDDOWN((ROUNDDOWN((E10*2+ROUNDDOWN(G10/4,0)+12)*F3/100,0)+5)*AA17,0)=F10,12,"")</f>
        <v/>
      </c>
      <c r="AZ9" s="75" t="str">
        <f>IF(ROUNDDOWN((ROUNDDOWN((E10*2+ROUNDDOWN(G10/4,0)+13)*F3/100,0)+5)*AA17,0)=F10,13,"")</f>
        <v/>
      </c>
      <c r="BA9" s="75" t="str">
        <f>IF(ROUNDDOWN((ROUNDDOWN((E10*2+ROUNDDOWN(G10/4,0)+14)*F3/100,0)+5)*AA17,0)=F10,14,"")</f>
        <v/>
      </c>
      <c r="BB9" s="75" t="str">
        <f>IF(ROUNDDOWN((ROUNDDOWN((E10*2+ROUNDDOWN(G10/4,0)+15)*F3/100,0)+5)*AA17,0)=F10,15,"")</f>
        <v/>
      </c>
      <c r="BC9" s="75" t="str">
        <f>IF(ROUNDDOWN((ROUNDDOWN((E10*2+ROUNDDOWN(G10/4,0)+16)*F3/100,0)+5)*AA17,0)=F10,16,"")</f>
        <v/>
      </c>
      <c r="BD9" s="75" t="str">
        <f>IF(ROUNDDOWN((ROUNDDOWN((E10*2+ROUNDDOWN(G10/4,0)+17)*F3/100,0)+5)*AA17,0)=F10,17,"")</f>
        <v/>
      </c>
      <c r="BE9" s="75" t="str">
        <f>IF(ROUNDDOWN((ROUNDDOWN((E10*2+ROUNDDOWN(G10/4,0)+18)*F3/100,0)+5)*AA17,0)=F10,18,"")</f>
        <v/>
      </c>
      <c r="BF9" s="75" t="str">
        <f>IF(ROUNDDOWN((ROUNDDOWN((E10*2+ROUNDDOWN(G10/4,0)+19)*F3/100,0)+5)*AA17,0)=F10,19,"")</f>
        <v/>
      </c>
      <c r="BG9" s="75" t="str">
        <f>IF(ROUNDDOWN((ROUNDDOWN((E10*2+ROUNDDOWN(G10/4,0)+20)*F3/100,0)+5)*AA17,0)=F10,20,"")</f>
        <v/>
      </c>
      <c r="BH9" s="75" t="str">
        <f>IF(ROUNDDOWN((ROUNDDOWN((E10*2+ROUNDDOWN(G10/4,0)+21)*F3/100,0)+5)*AA17,0)=F10,21,"")</f>
        <v/>
      </c>
      <c r="BI9" s="75" t="str">
        <f>IF(ROUNDDOWN((ROUNDDOWN((E10*2+ROUNDDOWN(G10/4,0)+22)*F3/100,0)+5)*AA17,0)=F10,22,"")</f>
        <v/>
      </c>
      <c r="BJ9" s="75" t="str">
        <f>IF(ROUNDDOWN((ROUNDDOWN((E10*2+ROUNDDOWN(G10/4,0)+23)*F3/100,0)+5)*AA17,0)=F10,23,"")</f>
        <v/>
      </c>
      <c r="BK9" s="75" t="str">
        <f>IF(ROUNDDOWN((ROUNDDOWN((E10*2+ROUNDDOWN(G10/4,0)+24)*F3/100,0)+5)*AA17,0)=F10,24,"")</f>
        <v/>
      </c>
      <c r="BL9" s="75" t="str">
        <f>IF(ROUNDDOWN((ROUNDDOWN((E10*2+ROUNDDOWN(G10/4,0)+25)*F3/100,0)+5)*AA17,0)=F10,25,"")</f>
        <v/>
      </c>
      <c r="BM9" s="75" t="str">
        <f>IF(ROUNDDOWN((ROUNDDOWN((E10*2+ROUNDDOWN(G10/4,0)+26)*F3/100,0)+5)*AA17,0)=F10,26,"")</f>
        <v/>
      </c>
      <c r="BN9" s="75" t="str">
        <f>IF(ROUNDDOWN((ROUNDDOWN((E10*2+ROUNDDOWN(G10/4,0)+27)*F3/100,0)+5)*AA17,0)=F10,27,"")</f>
        <v/>
      </c>
      <c r="BO9" s="75" t="str">
        <f>IF(ROUNDDOWN((ROUNDDOWN((E10*2+ROUNDDOWN(G10/4,0)+28)*F3/100,0)+5)*AA17,0)=F10,28,"")</f>
        <v/>
      </c>
      <c r="BP9" s="75" t="str">
        <f>IF(ROUNDDOWN((ROUNDDOWN((E10*2+ROUNDDOWN(G10/4,0)+29)*F3/100,0)+5)*AA17,0)=F10,29,"")</f>
        <v/>
      </c>
      <c r="BQ9" s="75">
        <f>IF(ROUNDDOWN((ROUNDDOWN((E10*2+ROUNDDOWN(G10/4,0)+30)*F3/100,0)+5)*AA17,0)=F10,30,"")</f>
        <v>30</v>
      </c>
      <c r="BR9" s="75">
        <f>IF(ROUNDDOWN((ROUNDDOWN((E10*2+ROUNDDOWN(G10/4,0)+31)*F3/100,0)+5)*AA17,0)=F10,31,"")</f>
        <v>31</v>
      </c>
    </row>
    <row r="10" spans="1:70" ht="16.2" thickBot="1">
      <c r="D10" s="46" t="s">
        <v>34</v>
      </c>
      <c r="E10" s="34">
        <f>VLOOKUP(A2,精灵对照表!A:P,16,0)</f>
        <v>138</v>
      </c>
      <c r="F10" s="90">
        <v>142</v>
      </c>
      <c r="G10" s="91">
        <v>0</v>
      </c>
      <c r="H10" s="92" t="str">
        <f>IF(OR(F10&gt;I10,F10&lt;J10)=TRUE,"error",IF(G16=H16,G16,G16&amp;"-"&amp;H16))</f>
        <v>30-31</v>
      </c>
      <c r="I10" s="96">
        <f>ROUNDDOWN(ROUNDDOWN(ROUNDDOWN((31+E10*2+ROUNDDOWN(0/4,0))*F3/100+5,0)*AA17,0),0)</f>
        <v>142</v>
      </c>
      <c r="J10" s="34">
        <f>ROUNDDOWN(ROUNDDOWN(ROUNDDOWN((E10*2+ROUNDDOWN(0/4,0))*F3/100+5,0)*AA17,0),0)</f>
        <v>128</v>
      </c>
      <c r="AE10" s="51">
        <v>10</v>
      </c>
      <c r="AF10" s="71" t="str">
        <f>AD7&amp;"---"&amp;"10"</f>
        <v>398---10</v>
      </c>
    </row>
    <row r="11" spans="1:70">
      <c r="AA11" s="51" t="s">
        <v>36</v>
      </c>
      <c r="AB11" s="51" t="s">
        <v>37</v>
      </c>
      <c r="AC11" s="51" t="s">
        <v>38</v>
      </c>
      <c r="AE11" s="51">
        <v>11</v>
      </c>
      <c r="AF11" s="71" t="str">
        <f>AD7&amp;"---"&amp;"11"</f>
        <v>398---11</v>
      </c>
    </row>
    <row r="12" spans="1:70">
      <c r="A12" s="76"/>
      <c r="B12" s="76"/>
      <c r="E12" s="97"/>
      <c r="F12" s="97"/>
      <c r="G12" s="98" t="s">
        <v>45</v>
      </c>
      <c r="H12" s="98" t="s">
        <v>46</v>
      </c>
      <c r="I12" s="77"/>
      <c r="J12" s="77"/>
      <c r="K12" s="77"/>
      <c r="AC12" s="51">
        <f>508-AA4-AA5-AA6-AA7-AA8-AA9</f>
        <v>508</v>
      </c>
      <c r="AE12" s="51">
        <v>12</v>
      </c>
      <c r="AF12" s="71" t="str">
        <f>AD7&amp;"---"&amp;"12"</f>
        <v>398---12</v>
      </c>
    </row>
    <row r="13" spans="1:70">
      <c r="E13" s="99" t="s">
        <v>30</v>
      </c>
      <c r="F13" s="100">
        <f>VLOOKUP(A2,精灵对照表!A:P,11,0)</f>
        <v>92</v>
      </c>
      <c r="G13" s="98">
        <f>MIN(AM4:BR4)</f>
        <v>30</v>
      </c>
      <c r="H13" s="98">
        <f>MAX(AM4:BR4)</f>
        <v>31</v>
      </c>
      <c r="J13" s="70"/>
      <c r="K13" s="70"/>
      <c r="L13" s="70"/>
      <c r="M13" s="70"/>
      <c r="N13" s="70"/>
      <c r="O13" s="70"/>
      <c r="P13" s="70"/>
      <c r="Q13" s="70"/>
      <c r="R13" s="70"/>
      <c r="AA13" s="51">
        <f>1+IF(G3=D6,0.1,0)+IF(H3=D6,-0.1,0)</f>
        <v>1</v>
      </c>
      <c r="AB13" s="51">
        <v>0</v>
      </c>
      <c r="AC13" s="51" t="s">
        <v>29</v>
      </c>
      <c r="AE13" s="51">
        <v>13</v>
      </c>
      <c r="AF13" s="71" t="str">
        <f>AD7&amp;"---"&amp;"13"</f>
        <v>398---13</v>
      </c>
    </row>
    <row r="14" spans="1:70">
      <c r="E14" s="99" t="s">
        <v>22</v>
      </c>
      <c r="F14" s="98">
        <f>VLOOKUP(A2,精灵对照表!A:P,12,0)</f>
        <v>130</v>
      </c>
      <c r="G14" s="98">
        <f>MIN(AM5:BR5)</f>
        <v>30</v>
      </c>
      <c r="H14" s="98">
        <f>MAX(AM5:BR5)</f>
        <v>31</v>
      </c>
      <c r="J14" s="70"/>
      <c r="K14" s="70"/>
      <c r="L14" s="70"/>
      <c r="M14" s="70"/>
      <c r="N14" s="70"/>
      <c r="O14" s="70"/>
      <c r="P14" s="70"/>
      <c r="Q14" s="70"/>
      <c r="AA14" s="51">
        <f>1+IF(G3=D7,0.1,0)+IF(H3=D7,-0.1,0)</f>
        <v>1</v>
      </c>
      <c r="AB14" s="51">
        <v>0</v>
      </c>
      <c r="AC14" s="51">
        <v>31</v>
      </c>
      <c r="AE14" s="51">
        <v>14</v>
      </c>
      <c r="AF14" s="71" t="str">
        <f>AD7&amp;"---"&amp;"14"</f>
        <v>398---14</v>
      </c>
    </row>
    <row r="15" spans="1:70">
      <c r="E15" s="99" t="s">
        <v>31</v>
      </c>
      <c r="F15" s="98">
        <f>VLOOKUP(A2,精灵对照表!A:P,13,0)</f>
        <v>115</v>
      </c>
      <c r="G15" s="98">
        <f>MIN(AM6:BR6)</f>
        <v>30</v>
      </c>
      <c r="H15" s="98">
        <f>MAX(AM6:BR6)</f>
        <v>31</v>
      </c>
      <c r="J15" s="70"/>
      <c r="K15" s="70"/>
      <c r="L15" s="70"/>
      <c r="M15" s="70"/>
      <c r="N15" s="70"/>
      <c r="O15" s="70"/>
      <c r="P15" s="70"/>
      <c r="Q15" s="70"/>
      <c r="AA15" s="51">
        <f>1+IF(G3=D8,0.1,0)+IF(H3=D8,-0.1,0)</f>
        <v>1</v>
      </c>
      <c r="AB15" s="51">
        <v>0</v>
      </c>
      <c r="AC15" s="51">
        <v>31</v>
      </c>
      <c r="AE15" s="51">
        <v>15</v>
      </c>
      <c r="AF15" s="71" t="str">
        <f>AD7&amp;"---"&amp;"15"</f>
        <v>398---15</v>
      </c>
    </row>
    <row r="16" spans="1:70">
      <c r="E16" s="99" t="s">
        <v>34</v>
      </c>
      <c r="F16" s="98">
        <f>VLOOKUP(A2,精灵对照表!A:P,16,0)</f>
        <v>138</v>
      </c>
      <c r="G16" s="98">
        <f>MIN(AM9:BR9)</f>
        <v>30</v>
      </c>
      <c r="H16" s="98">
        <f>MAX(AM9:BR9)</f>
        <v>31</v>
      </c>
      <c r="J16" s="70"/>
      <c r="K16" s="70"/>
      <c r="L16" s="70"/>
      <c r="M16" s="70"/>
      <c r="N16" s="70"/>
      <c r="O16" s="70"/>
      <c r="P16" s="70"/>
      <c r="Q16" s="70"/>
      <c r="AA16" s="51">
        <f>1+IF(G3=D9,0.1,0)+IF(H3=D9,-0.1,0)</f>
        <v>1.1000000000000001</v>
      </c>
      <c r="AB16" s="51">
        <v>0</v>
      </c>
      <c r="AC16" s="51">
        <v>31</v>
      </c>
      <c r="AE16" s="51">
        <v>16</v>
      </c>
      <c r="AF16" s="71" t="str">
        <f>AD7&amp;"---"&amp;"16"</f>
        <v>398---16</v>
      </c>
    </row>
    <row r="17" spans="4:32">
      <c r="E17" s="99" t="s">
        <v>33</v>
      </c>
      <c r="F17" s="98">
        <f>VLOOKUP(A2,精灵对照表!A:P,15,0)</f>
        <v>115</v>
      </c>
      <c r="G17" s="98">
        <f>MIN(AM8:BR8)</f>
        <v>30</v>
      </c>
      <c r="H17" s="98">
        <f>MAX(AM8:BR8)</f>
        <v>31</v>
      </c>
      <c r="J17" s="70"/>
      <c r="K17" s="70"/>
      <c r="L17" s="70"/>
      <c r="M17" s="70"/>
      <c r="N17" s="70"/>
      <c r="O17" s="70"/>
      <c r="P17" s="70"/>
      <c r="Q17" s="70"/>
      <c r="AA17" s="51">
        <f>1+IF(G3=D10,0.1,0)+IF(H3=D10,-0.1,0)</f>
        <v>0.9</v>
      </c>
      <c r="AB17" s="51">
        <v>0</v>
      </c>
      <c r="AC17" s="51">
        <v>31</v>
      </c>
      <c r="AE17" s="51">
        <v>17</v>
      </c>
      <c r="AF17" s="71" t="str">
        <f>AD7&amp;"---"&amp;"17"</f>
        <v>398---17</v>
      </c>
    </row>
    <row r="18" spans="4:32">
      <c r="D18" s="59"/>
      <c r="E18" s="99" t="s">
        <v>23</v>
      </c>
      <c r="F18" s="98">
        <f>VLOOKUP(A2,精灵对照表!A:P,14,0)</f>
        <v>80</v>
      </c>
      <c r="G18" s="98">
        <f>MIN(AM7:BR7)</f>
        <v>30</v>
      </c>
      <c r="H18" s="98">
        <f>MAX(AM7:BR7)</f>
        <v>31</v>
      </c>
      <c r="J18" s="70"/>
      <c r="K18" s="70"/>
      <c r="L18" s="70"/>
      <c r="M18" s="70"/>
      <c r="N18" s="70"/>
      <c r="O18" s="70"/>
      <c r="P18" s="70"/>
      <c r="Q18" s="70"/>
      <c r="AC18" s="51">
        <v>31</v>
      </c>
      <c r="AE18" s="51">
        <v>18</v>
      </c>
      <c r="AF18" s="71" t="str">
        <f>AD7&amp;"---"&amp;"18"</f>
        <v>398---18</v>
      </c>
    </row>
    <row r="19" spans="4:32">
      <c r="D19" s="59"/>
      <c r="J19" s="70"/>
      <c r="K19" s="70"/>
      <c r="L19" s="70"/>
      <c r="M19" s="70"/>
      <c r="N19" s="70"/>
      <c r="O19" s="70"/>
      <c r="P19" s="70"/>
      <c r="Q19" s="70"/>
      <c r="AA19" s="51" t="s">
        <v>43</v>
      </c>
      <c r="AB19" s="51" t="s">
        <v>44</v>
      </c>
      <c r="AC19" s="51">
        <v>31</v>
      </c>
      <c r="AE19" s="51">
        <v>19</v>
      </c>
      <c r="AF19" s="71" t="str">
        <f>AD7&amp;"---"&amp;"19"</f>
        <v>398---19</v>
      </c>
    </row>
    <row r="20" spans="4:32">
      <c r="D20" s="59"/>
      <c r="F20" s="78"/>
      <c r="G20" s="78"/>
      <c r="H20" s="78"/>
      <c r="I20" s="70"/>
      <c r="J20" s="70"/>
      <c r="K20" s="70"/>
      <c r="L20" s="70"/>
      <c r="M20" s="70"/>
      <c r="N20" s="70"/>
      <c r="O20" s="70"/>
      <c r="P20" s="70"/>
      <c r="Q20" s="70"/>
      <c r="AE20" s="51">
        <v>20</v>
      </c>
      <c r="AF20" s="71" t="str">
        <f>AD7&amp;"---"&amp;"20"</f>
        <v>398---20</v>
      </c>
    </row>
    <row r="21" spans="4:32">
      <c r="D21" s="59"/>
      <c r="F21" s="78"/>
      <c r="G21" s="78"/>
      <c r="H21" s="78"/>
      <c r="I21" s="70"/>
      <c r="J21" s="70"/>
      <c r="K21" s="70"/>
      <c r="L21" s="70"/>
      <c r="M21" s="70"/>
      <c r="N21" s="70"/>
      <c r="O21" s="70"/>
      <c r="P21" s="70"/>
      <c r="Q21" s="70"/>
      <c r="AA21" s="51">
        <v>1</v>
      </c>
      <c r="AB21" s="51">
        <v>1</v>
      </c>
      <c r="AC21" s="51" t="s">
        <v>20</v>
      </c>
      <c r="AE21" s="51">
        <v>21</v>
      </c>
      <c r="AF21" s="71" t="str">
        <f>AD7&amp;"---"&amp;"21"</f>
        <v>398---21</v>
      </c>
    </row>
    <row r="22" spans="4:32">
      <c r="D22" s="59"/>
      <c r="F22" s="78"/>
      <c r="G22" s="78"/>
      <c r="H22" s="78"/>
      <c r="I22" s="70"/>
      <c r="J22" s="70"/>
      <c r="K22" s="70"/>
      <c r="L22" s="70"/>
      <c r="M22" s="70"/>
      <c r="N22" s="70"/>
      <c r="O22" s="70"/>
      <c r="P22" s="70"/>
      <c r="Q22" s="70"/>
      <c r="AA22" s="51">
        <v>1</v>
      </c>
      <c r="AB22" s="51">
        <v>1</v>
      </c>
      <c r="AC22" s="51" t="s">
        <v>22</v>
      </c>
      <c r="AE22" s="51">
        <v>22</v>
      </c>
      <c r="AF22" s="71" t="str">
        <f>AD7&amp;"---"&amp;"22"</f>
        <v>398---22</v>
      </c>
    </row>
    <row r="23" spans="4:32">
      <c r="D23" s="59"/>
      <c r="F23" s="78"/>
      <c r="G23" s="78"/>
      <c r="H23" s="78"/>
      <c r="I23" s="70"/>
      <c r="J23" s="70"/>
      <c r="K23" s="70"/>
      <c r="L23" s="70"/>
      <c r="M23" s="70"/>
      <c r="N23" s="70"/>
      <c r="O23" s="70"/>
      <c r="P23" s="70"/>
      <c r="Q23" s="70"/>
      <c r="AA23" s="51">
        <v>1</v>
      </c>
      <c r="AB23" s="51">
        <v>1</v>
      </c>
      <c r="AC23" s="51" t="s">
        <v>21</v>
      </c>
      <c r="AE23" s="51">
        <v>23</v>
      </c>
      <c r="AF23" s="71" t="str">
        <f>AD7&amp;"---"&amp;"23"</f>
        <v>398---23</v>
      </c>
    </row>
    <row r="24" spans="4:32">
      <c r="D24" s="59"/>
      <c r="F24" s="78"/>
      <c r="G24" s="78"/>
      <c r="H24" s="78"/>
      <c r="I24" s="70"/>
      <c r="J24" s="70"/>
      <c r="K24" s="70"/>
      <c r="L24" s="70"/>
      <c r="M24" s="70"/>
      <c r="N24" s="70"/>
      <c r="O24" s="70"/>
      <c r="P24" s="70"/>
      <c r="Q24" s="70"/>
      <c r="AA24" s="51">
        <v>1</v>
      </c>
      <c r="AB24" s="51">
        <v>1</v>
      </c>
      <c r="AC24" s="51" t="s">
        <v>22</v>
      </c>
      <c r="AE24" s="51">
        <v>24</v>
      </c>
      <c r="AF24" s="71" t="str">
        <f>AD7&amp;"---"&amp;"24"</f>
        <v>398---24</v>
      </c>
    </row>
    <row r="25" spans="4:32">
      <c r="D25" s="59"/>
      <c r="F25" s="78"/>
      <c r="G25" s="78"/>
      <c r="H25" s="78"/>
      <c r="I25" s="70"/>
      <c r="J25" s="70"/>
      <c r="K25" s="70"/>
      <c r="L25" s="70"/>
      <c r="M25" s="70"/>
      <c r="N25" s="70"/>
      <c r="O25" s="70"/>
      <c r="P25" s="70"/>
      <c r="Q25" s="70"/>
      <c r="AA25" s="51">
        <v>1</v>
      </c>
      <c r="AB25" s="51">
        <v>1</v>
      </c>
      <c r="AE25" s="51">
        <v>25</v>
      </c>
      <c r="AF25" s="71" t="str">
        <f>AD7&amp;"---"&amp;"25"</f>
        <v>398---25</v>
      </c>
    </row>
    <row r="26" spans="4:32">
      <c r="D26" s="59"/>
      <c r="F26" s="78"/>
      <c r="G26" s="78"/>
      <c r="H26" s="78"/>
      <c r="I26" s="70"/>
      <c r="J26" s="70"/>
      <c r="K26" s="70"/>
      <c r="L26" s="70"/>
      <c r="M26" s="70"/>
      <c r="N26" s="70"/>
      <c r="O26" s="70"/>
      <c r="P26" s="70"/>
      <c r="Q26" s="70"/>
      <c r="AE26" s="51">
        <v>26</v>
      </c>
      <c r="AF26" s="71" t="str">
        <f>AD7&amp;"---"&amp;"26"</f>
        <v>398---26</v>
      </c>
    </row>
    <row r="27" spans="4:32">
      <c r="D27" s="59"/>
      <c r="F27" s="78"/>
      <c r="G27" s="78"/>
      <c r="H27" s="78"/>
      <c r="I27" s="70"/>
      <c r="J27" s="70"/>
      <c r="K27" s="70"/>
      <c r="L27" s="70"/>
      <c r="M27" s="70"/>
      <c r="N27" s="70"/>
      <c r="O27" s="70"/>
      <c r="P27" s="70"/>
      <c r="Q27" s="70"/>
      <c r="AE27" s="51">
        <v>27</v>
      </c>
      <c r="AF27" s="71" t="str">
        <f>AD7&amp;"---"&amp;"27"</f>
        <v>398---27</v>
      </c>
    </row>
    <row r="28" spans="4:32">
      <c r="D28" s="59"/>
      <c r="F28" s="78"/>
      <c r="G28" s="78"/>
      <c r="H28" s="78"/>
      <c r="I28" s="70"/>
      <c r="J28" s="70"/>
      <c r="K28" s="70"/>
      <c r="L28" s="70"/>
      <c r="M28" s="70"/>
      <c r="N28" s="70"/>
      <c r="O28" s="70"/>
      <c r="P28" s="70"/>
      <c r="Q28" s="70"/>
      <c r="AE28" s="51">
        <v>28</v>
      </c>
      <c r="AF28" s="71" t="str">
        <f>AD7&amp;"---"&amp;"28"</f>
        <v>398---28</v>
      </c>
    </row>
    <row r="29" spans="4:32">
      <c r="D29" s="59"/>
      <c r="F29" s="78"/>
      <c r="G29" s="78"/>
      <c r="H29" s="78"/>
      <c r="I29" s="70"/>
      <c r="J29" s="70"/>
      <c r="K29" s="70"/>
      <c r="L29" s="70"/>
      <c r="M29" s="70"/>
      <c r="N29" s="70"/>
      <c r="O29" s="70"/>
      <c r="P29" s="70"/>
      <c r="Q29" s="70"/>
      <c r="AE29" s="51">
        <v>29</v>
      </c>
      <c r="AF29" s="71" t="str">
        <f>AD7&amp;"---"&amp;"29"</f>
        <v>398---29</v>
      </c>
    </row>
    <row r="30" spans="4:32">
      <c r="D30" s="59"/>
      <c r="F30" s="78"/>
      <c r="G30" s="78"/>
      <c r="H30" s="78"/>
      <c r="I30" s="70"/>
      <c r="J30" s="70"/>
      <c r="K30" s="70"/>
      <c r="L30" s="70"/>
      <c r="M30" s="70"/>
      <c r="N30" s="70"/>
      <c r="O30" s="70"/>
      <c r="P30" s="70"/>
      <c r="Q30" s="70"/>
      <c r="AE30" s="51">
        <v>30</v>
      </c>
      <c r="AF30" s="71" t="str">
        <f>AD7&amp;"---"&amp;"30"</f>
        <v>398---30</v>
      </c>
    </row>
    <row r="31" spans="4:32">
      <c r="D31" s="59"/>
      <c r="F31" s="78"/>
      <c r="G31" s="78"/>
      <c r="H31" s="78"/>
      <c r="I31" s="70"/>
      <c r="J31" s="70"/>
      <c r="K31" s="70"/>
      <c r="L31" s="70"/>
      <c r="M31" s="70"/>
      <c r="N31" s="70"/>
      <c r="O31" s="70"/>
      <c r="P31" s="70"/>
      <c r="Q31" s="70"/>
      <c r="AE31" s="51">
        <v>31</v>
      </c>
      <c r="AF31" s="71" t="str">
        <f>AD7&amp;"---"&amp;"31"</f>
        <v>398---31</v>
      </c>
    </row>
    <row r="32" spans="4:32">
      <c r="D32" s="59"/>
      <c r="F32" s="78"/>
      <c r="G32" s="78"/>
      <c r="H32" s="78"/>
      <c r="I32" s="70"/>
      <c r="J32" s="70"/>
      <c r="K32" s="70"/>
      <c r="L32" s="70"/>
      <c r="M32" s="70"/>
      <c r="N32" s="70"/>
      <c r="O32" s="70"/>
      <c r="P32" s="70"/>
      <c r="Q32" s="70"/>
      <c r="AE32" s="51">
        <v>32</v>
      </c>
      <c r="AF32" s="71" t="str">
        <f>AD7&amp;"---"&amp;"32"</f>
        <v>398---32</v>
      </c>
    </row>
    <row r="33" spans="4:32">
      <c r="D33" s="59"/>
      <c r="F33" s="78"/>
      <c r="G33" s="78"/>
      <c r="H33" s="78"/>
      <c r="I33" s="70"/>
      <c r="J33" s="70"/>
      <c r="K33" s="70"/>
      <c r="L33" s="70"/>
      <c r="M33" s="70"/>
      <c r="N33" s="70"/>
      <c r="O33" s="70"/>
      <c r="P33" s="70"/>
      <c r="Q33" s="70"/>
      <c r="AE33" s="51">
        <v>33</v>
      </c>
      <c r="AF33" s="71" t="str">
        <f>AD7&amp;"---"&amp;"33"</f>
        <v>398---33</v>
      </c>
    </row>
    <row r="34" spans="4:32">
      <c r="D34" s="59"/>
      <c r="F34" s="78"/>
      <c r="G34" s="78"/>
      <c r="H34" s="78"/>
      <c r="I34" s="70"/>
      <c r="J34" s="70"/>
      <c r="K34" s="70"/>
      <c r="L34" s="70"/>
      <c r="M34" s="70"/>
      <c r="N34" s="70"/>
      <c r="O34" s="70"/>
      <c r="P34" s="70"/>
      <c r="Q34" s="70"/>
      <c r="AE34" s="51">
        <v>34</v>
      </c>
      <c r="AF34" s="71" t="str">
        <f>AD7&amp;"---"&amp;"34"</f>
        <v>398---34</v>
      </c>
    </row>
    <row r="35" spans="4:32">
      <c r="D35" s="59"/>
      <c r="F35" s="78"/>
      <c r="G35" s="78"/>
      <c r="H35" s="78"/>
      <c r="I35" s="70"/>
      <c r="J35" s="70"/>
      <c r="K35" s="70"/>
      <c r="L35" s="70"/>
      <c r="M35" s="70"/>
      <c r="N35" s="70"/>
      <c r="O35" s="70"/>
      <c r="P35" s="70"/>
      <c r="Q35" s="70"/>
      <c r="AE35" s="51">
        <v>35</v>
      </c>
      <c r="AF35" s="71" t="str">
        <f>AD7&amp;"---"&amp;"35"</f>
        <v>398---35</v>
      </c>
    </row>
    <row r="36" spans="4:32">
      <c r="D36" s="59"/>
      <c r="F36" s="78"/>
      <c r="G36" s="78"/>
      <c r="H36" s="78"/>
      <c r="I36" s="70"/>
      <c r="J36" s="70"/>
      <c r="K36" s="70"/>
      <c r="L36" s="70"/>
      <c r="M36" s="70"/>
      <c r="N36" s="70"/>
      <c r="O36" s="70"/>
      <c r="P36" s="70"/>
      <c r="Q36" s="70"/>
      <c r="AE36" s="51">
        <v>36</v>
      </c>
      <c r="AF36" s="71" t="str">
        <f>AD7&amp;"---"&amp;"36"</f>
        <v>398---36</v>
      </c>
    </row>
    <row r="37" spans="4:32">
      <c r="D37" s="59"/>
      <c r="F37" s="78"/>
      <c r="G37" s="78"/>
      <c r="H37" s="78"/>
      <c r="I37" s="70"/>
      <c r="J37" s="70"/>
      <c r="K37" s="70"/>
      <c r="L37" s="70"/>
      <c r="M37" s="70"/>
      <c r="N37" s="70"/>
      <c r="O37" s="70"/>
      <c r="P37" s="70"/>
      <c r="Q37" s="70"/>
      <c r="AE37" s="51">
        <v>37</v>
      </c>
      <c r="AF37" s="71" t="str">
        <f>AD7&amp;"---"&amp;"37"</f>
        <v>398---37</v>
      </c>
    </row>
    <row r="38" spans="4:32">
      <c r="D38" s="59"/>
      <c r="F38" s="78"/>
      <c r="G38" s="78"/>
      <c r="H38" s="78"/>
      <c r="I38" s="70"/>
      <c r="J38" s="70"/>
      <c r="K38" s="70"/>
      <c r="L38" s="70"/>
      <c r="M38" s="70"/>
      <c r="N38" s="70"/>
      <c r="O38" s="70"/>
      <c r="P38" s="70"/>
      <c r="Q38" s="70"/>
      <c r="AE38" s="51">
        <v>38</v>
      </c>
      <c r="AF38" s="71" t="str">
        <f>AD7&amp;"---"&amp;"38"</f>
        <v>398---38</v>
      </c>
    </row>
    <row r="39" spans="4:32">
      <c r="D39" s="59"/>
      <c r="F39" s="78"/>
      <c r="G39" s="78"/>
      <c r="H39" s="78"/>
      <c r="I39" s="70"/>
      <c r="J39" s="70"/>
      <c r="K39" s="70"/>
      <c r="L39" s="70"/>
      <c r="M39" s="70"/>
      <c r="N39" s="70"/>
      <c r="O39" s="70"/>
      <c r="P39" s="70"/>
      <c r="Q39" s="70"/>
      <c r="AE39" s="51">
        <v>39</v>
      </c>
      <c r="AF39" s="71" t="str">
        <f>AD7&amp;"---"&amp;"39"</f>
        <v>398---39</v>
      </c>
    </row>
    <row r="40" spans="4:32">
      <c r="D40" s="59"/>
      <c r="F40" s="78"/>
      <c r="G40" s="78"/>
      <c r="H40" s="78"/>
      <c r="I40" s="70"/>
      <c r="J40" s="70"/>
      <c r="K40" s="70"/>
      <c r="L40" s="70"/>
      <c r="M40" s="70"/>
      <c r="N40" s="70"/>
      <c r="O40" s="70"/>
      <c r="P40" s="70"/>
      <c r="Q40" s="70"/>
      <c r="AE40" s="51">
        <v>40</v>
      </c>
      <c r="AF40" s="71" t="str">
        <f>AD7&amp;"---"&amp;"40"</f>
        <v>398---40</v>
      </c>
    </row>
    <row r="41" spans="4:32">
      <c r="D41" s="59"/>
      <c r="F41" s="78"/>
      <c r="G41" s="78"/>
      <c r="H41" s="78"/>
      <c r="I41" s="70"/>
      <c r="J41" s="70"/>
      <c r="K41" s="70"/>
      <c r="L41" s="70"/>
      <c r="M41" s="70"/>
      <c r="N41" s="70"/>
      <c r="O41" s="70"/>
      <c r="P41" s="70"/>
      <c r="Q41" s="70"/>
      <c r="AE41" s="51">
        <v>41</v>
      </c>
      <c r="AF41" s="71" t="str">
        <f>AD7&amp;"---"&amp;"41"</f>
        <v>398---41</v>
      </c>
    </row>
    <row r="42" spans="4:32">
      <c r="D42" s="59"/>
      <c r="F42" s="78"/>
      <c r="G42" s="78"/>
      <c r="H42" s="78"/>
      <c r="I42" s="70"/>
      <c r="J42" s="70"/>
      <c r="K42" s="70"/>
      <c r="L42" s="70"/>
      <c r="M42" s="70"/>
      <c r="N42" s="70"/>
      <c r="O42" s="70"/>
      <c r="P42" s="70"/>
      <c r="Q42" s="70"/>
      <c r="AE42" s="51">
        <v>42</v>
      </c>
      <c r="AF42" s="71" t="str">
        <f>AD7&amp;"---"&amp;"42"</f>
        <v>398---42</v>
      </c>
    </row>
    <row r="43" spans="4:32">
      <c r="D43" s="59"/>
      <c r="F43" s="78"/>
      <c r="G43" s="78"/>
      <c r="H43" s="78"/>
      <c r="I43" s="70"/>
      <c r="J43" s="70"/>
      <c r="K43" s="70"/>
      <c r="L43" s="70"/>
      <c r="M43" s="70"/>
      <c r="N43" s="70"/>
      <c r="O43" s="70"/>
      <c r="P43" s="70"/>
      <c r="Q43" s="70"/>
      <c r="AE43" s="51">
        <v>43</v>
      </c>
      <c r="AF43" s="71" t="str">
        <f>AD7&amp;"---"&amp;"43"</f>
        <v>398---43</v>
      </c>
    </row>
    <row r="44" spans="4:32">
      <c r="D44" s="59"/>
      <c r="F44" s="78"/>
      <c r="G44" s="78"/>
      <c r="H44" s="78"/>
      <c r="I44" s="70"/>
      <c r="J44" s="70"/>
      <c r="K44" s="70"/>
      <c r="L44" s="70"/>
      <c r="M44" s="70"/>
      <c r="N44" s="70"/>
      <c r="O44" s="70"/>
      <c r="P44" s="70"/>
      <c r="Q44" s="70"/>
      <c r="AE44" s="51">
        <v>44</v>
      </c>
      <c r="AF44" s="71" t="str">
        <f>AD7&amp;"---"&amp;"44"</f>
        <v>398---44</v>
      </c>
    </row>
    <row r="45" spans="4:32">
      <c r="D45" s="59"/>
      <c r="F45" s="78"/>
      <c r="G45" s="78"/>
      <c r="H45" s="78"/>
      <c r="I45" s="70"/>
      <c r="J45" s="70"/>
      <c r="K45" s="70"/>
      <c r="L45" s="70"/>
      <c r="M45" s="70"/>
      <c r="N45" s="70"/>
      <c r="O45" s="70"/>
      <c r="P45" s="70"/>
      <c r="Q45" s="70"/>
      <c r="AE45" s="51">
        <v>45</v>
      </c>
      <c r="AF45" s="71" t="str">
        <f>AD7&amp;"---"&amp;"45"</f>
        <v>398---45</v>
      </c>
    </row>
    <row r="46" spans="4:32">
      <c r="D46" s="59"/>
      <c r="F46" s="78"/>
      <c r="G46" s="78"/>
      <c r="H46" s="78"/>
      <c r="I46" s="70"/>
      <c r="J46" s="70"/>
      <c r="K46" s="70"/>
      <c r="L46" s="70"/>
      <c r="M46" s="70"/>
      <c r="N46" s="70"/>
      <c r="O46" s="70"/>
      <c r="P46" s="70"/>
      <c r="Q46" s="70"/>
      <c r="AE46" s="51">
        <v>46</v>
      </c>
      <c r="AF46" s="71" t="str">
        <f>AD7&amp;"---"&amp;"46"</f>
        <v>398---46</v>
      </c>
    </row>
    <row r="47" spans="4:32">
      <c r="D47" s="59"/>
      <c r="F47" s="78"/>
      <c r="G47" s="78"/>
      <c r="H47" s="78"/>
      <c r="I47" s="70"/>
      <c r="J47" s="70"/>
      <c r="K47" s="70"/>
      <c r="L47" s="70"/>
      <c r="M47" s="70"/>
      <c r="N47" s="70"/>
      <c r="O47" s="70"/>
      <c r="P47" s="70"/>
      <c r="Q47" s="70"/>
      <c r="AE47" s="51">
        <v>47</v>
      </c>
      <c r="AF47" s="71" t="str">
        <f>AD7&amp;"---"&amp;"47"</f>
        <v>398---47</v>
      </c>
    </row>
    <row r="48" spans="4:32">
      <c r="D48" s="59"/>
      <c r="F48" s="78"/>
      <c r="G48" s="78"/>
      <c r="H48" s="78"/>
      <c r="I48" s="70"/>
      <c r="J48" s="70"/>
      <c r="K48" s="70"/>
      <c r="L48" s="70"/>
      <c r="M48" s="70"/>
      <c r="N48" s="70"/>
      <c r="O48" s="70"/>
      <c r="P48" s="70"/>
      <c r="Q48" s="70"/>
      <c r="AE48" s="51">
        <v>48</v>
      </c>
      <c r="AF48" s="71" t="str">
        <f>AD7&amp;"---"&amp;"48"</f>
        <v>398---48</v>
      </c>
    </row>
    <row r="49" spans="4:32">
      <c r="D49" s="59"/>
      <c r="F49" s="78"/>
      <c r="G49" s="78"/>
      <c r="H49" s="78"/>
      <c r="I49" s="70"/>
      <c r="J49" s="70"/>
      <c r="K49" s="70"/>
      <c r="L49" s="70"/>
      <c r="M49" s="70"/>
      <c r="N49" s="70"/>
      <c r="O49" s="70"/>
      <c r="P49" s="70"/>
      <c r="Q49" s="70"/>
      <c r="AE49" s="51">
        <v>49</v>
      </c>
      <c r="AF49" s="71" t="str">
        <f>AD7&amp;"---"&amp;"49"</f>
        <v>398---49</v>
      </c>
    </row>
    <row r="50" spans="4:32">
      <c r="D50" s="59"/>
      <c r="F50" s="78"/>
      <c r="G50" s="78"/>
      <c r="H50" s="78"/>
      <c r="I50" s="70"/>
      <c r="J50" s="70"/>
      <c r="K50" s="70"/>
      <c r="L50" s="70"/>
      <c r="M50" s="70"/>
      <c r="N50" s="70"/>
      <c r="O50" s="70"/>
      <c r="P50" s="70"/>
      <c r="Q50" s="70"/>
      <c r="AE50" s="51">
        <v>50</v>
      </c>
      <c r="AF50" s="71" t="str">
        <f>AD7&amp;"---"&amp;"50"</f>
        <v>398---50</v>
      </c>
    </row>
    <row r="51" spans="4:32">
      <c r="D51" s="59"/>
      <c r="F51" s="78"/>
      <c r="G51" s="78"/>
      <c r="H51" s="78"/>
      <c r="I51" s="70"/>
      <c r="J51" s="70"/>
      <c r="K51" s="70"/>
      <c r="L51" s="70"/>
      <c r="M51" s="70"/>
      <c r="N51" s="70"/>
      <c r="O51" s="70"/>
      <c r="P51" s="70"/>
      <c r="Q51" s="70"/>
      <c r="AE51" s="51">
        <v>51</v>
      </c>
      <c r="AF51" s="71" t="str">
        <f>AD7&amp;"---"&amp;"51"</f>
        <v>398---51</v>
      </c>
    </row>
    <row r="52" spans="4:32">
      <c r="D52" s="59"/>
      <c r="F52" s="78"/>
      <c r="G52" s="78"/>
      <c r="H52" s="78"/>
      <c r="I52" s="70"/>
      <c r="J52" s="70"/>
      <c r="K52" s="70"/>
      <c r="L52" s="70"/>
      <c r="M52" s="70"/>
      <c r="N52" s="70"/>
      <c r="O52" s="70"/>
      <c r="P52" s="70"/>
      <c r="Q52" s="70"/>
      <c r="AE52" s="51">
        <v>52</v>
      </c>
      <c r="AF52" s="71" t="str">
        <f>AD7&amp;"---"&amp;"52"</f>
        <v>398---52</v>
      </c>
    </row>
    <row r="53" spans="4:32">
      <c r="D53" s="59"/>
      <c r="F53" s="78"/>
      <c r="G53" s="78"/>
      <c r="H53" s="78"/>
      <c r="I53" s="70"/>
      <c r="J53" s="70"/>
      <c r="K53" s="70"/>
      <c r="L53" s="70"/>
      <c r="M53" s="70"/>
      <c r="N53" s="70"/>
      <c r="O53" s="70"/>
      <c r="P53" s="70"/>
      <c r="Q53" s="70"/>
      <c r="AE53" s="51">
        <v>53</v>
      </c>
      <c r="AF53" s="71" t="str">
        <f>AD7&amp;"---"&amp;"53"</f>
        <v>398---53</v>
      </c>
    </row>
    <row r="54" spans="4:32">
      <c r="D54" s="59"/>
      <c r="F54" s="78"/>
      <c r="G54" s="78"/>
      <c r="H54" s="78"/>
      <c r="I54" s="70"/>
      <c r="J54" s="70"/>
      <c r="K54" s="70"/>
      <c r="L54" s="70"/>
      <c r="M54" s="70"/>
      <c r="N54" s="70"/>
      <c r="O54" s="70"/>
      <c r="P54" s="70"/>
      <c r="Q54" s="70"/>
      <c r="AE54" s="51">
        <v>54</v>
      </c>
      <c r="AF54" s="71" t="str">
        <f>AD7&amp;"---"&amp;"54"</f>
        <v>398---54</v>
      </c>
    </row>
    <row r="55" spans="4:32">
      <c r="D55" s="59"/>
      <c r="F55" s="78"/>
      <c r="G55" s="78"/>
      <c r="H55" s="78"/>
      <c r="I55" s="70"/>
      <c r="J55" s="70"/>
      <c r="K55" s="70"/>
      <c r="L55" s="70"/>
      <c r="M55" s="70"/>
      <c r="N55" s="70"/>
      <c r="O55" s="70"/>
      <c r="P55" s="70"/>
      <c r="Q55" s="70"/>
      <c r="AE55" s="51">
        <v>55</v>
      </c>
      <c r="AF55" s="71" t="str">
        <f>AD7&amp;"---"&amp;"55"</f>
        <v>398---55</v>
      </c>
    </row>
    <row r="56" spans="4:32">
      <c r="D56" s="59"/>
      <c r="F56" s="78"/>
      <c r="G56" s="78"/>
      <c r="H56" s="78"/>
      <c r="I56" s="70"/>
      <c r="J56" s="70"/>
      <c r="K56" s="70"/>
      <c r="L56" s="70"/>
      <c r="M56" s="70"/>
      <c r="N56" s="70"/>
      <c r="O56" s="70"/>
      <c r="P56" s="70"/>
      <c r="Q56" s="70"/>
      <c r="AE56" s="51">
        <v>56</v>
      </c>
      <c r="AF56" s="71" t="str">
        <f>AD7&amp;"---"&amp;"56"</f>
        <v>398---56</v>
      </c>
    </row>
    <row r="57" spans="4:32">
      <c r="D57" s="59"/>
      <c r="F57" s="78"/>
      <c r="G57" s="78"/>
      <c r="H57" s="78"/>
      <c r="I57" s="70"/>
      <c r="J57" s="70"/>
      <c r="K57" s="70"/>
      <c r="L57" s="70"/>
      <c r="M57" s="70"/>
      <c r="N57" s="70"/>
      <c r="O57" s="70"/>
      <c r="P57" s="70"/>
      <c r="Q57" s="70"/>
      <c r="AE57" s="51">
        <v>57</v>
      </c>
      <c r="AF57" s="71" t="str">
        <f>AD7&amp;"---"&amp;"57"</f>
        <v>398---57</v>
      </c>
    </row>
    <row r="58" spans="4:32">
      <c r="D58" s="59"/>
      <c r="F58" s="78"/>
      <c r="G58" s="78"/>
      <c r="H58" s="78"/>
      <c r="I58" s="70"/>
      <c r="J58" s="70"/>
      <c r="K58" s="70"/>
      <c r="L58" s="70"/>
      <c r="M58" s="70"/>
      <c r="N58" s="70"/>
      <c r="O58" s="70"/>
      <c r="P58" s="70"/>
      <c r="Q58" s="70"/>
      <c r="AE58" s="51">
        <v>58</v>
      </c>
      <c r="AF58" s="71" t="str">
        <f>AD7&amp;"---"&amp;"58"</f>
        <v>398---58</v>
      </c>
    </row>
    <row r="59" spans="4:32">
      <c r="D59" s="59"/>
      <c r="F59" s="78"/>
      <c r="G59" s="78"/>
      <c r="H59" s="78"/>
      <c r="I59" s="70"/>
      <c r="J59" s="70"/>
      <c r="K59" s="70"/>
      <c r="L59" s="70"/>
      <c r="M59" s="70"/>
      <c r="N59" s="70"/>
      <c r="O59" s="70"/>
      <c r="P59" s="70"/>
      <c r="Q59" s="70"/>
      <c r="AE59" s="51">
        <v>59</v>
      </c>
      <c r="AF59" s="71" t="str">
        <f>AD7&amp;"---"&amp;"59"</f>
        <v>398---59</v>
      </c>
    </row>
    <row r="60" spans="4:32">
      <c r="D60" s="59"/>
      <c r="F60" s="78"/>
      <c r="G60" s="78"/>
      <c r="H60" s="78"/>
      <c r="I60" s="70"/>
      <c r="J60" s="70"/>
      <c r="K60" s="70"/>
      <c r="L60" s="70"/>
      <c r="M60" s="70"/>
      <c r="N60" s="70"/>
      <c r="O60" s="70"/>
      <c r="P60" s="70"/>
      <c r="Q60" s="70"/>
      <c r="AE60" s="51">
        <v>60</v>
      </c>
      <c r="AF60" s="71" t="str">
        <f>AD7&amp;"---"&amp;"60"</f>
        <v>398---60</v>
      </c>
    </row>
    <row r="61" spans="4:32">
      <c r="D61" s="59"/>
      <c r="F61" s="78"/>
      <c r="G61" s="78"/>
      <c r="H61" s="78"/>
      <c r="I61" s="70"/>
      <c r="J61" s="70"/>
      <c r="K61" s="70"/>
      <c r="L61" s="70"/>
      <c r="M61" s="70"/>
      <c r="N61" s="70"/>
      <c r="O61" s="70"/>
      <c r="P61" s="70"/>
      <c r="Q61" s="70"/>
      <c r="AE61" s="51">
        <v>61</v>
      </c>
      <c r="AF61" s="71" t="str">
        <f>AD7&amp;"---"&amp;"61"</f>
        <v>398---61</v>
      </c>
    </row>
    <row r="62" spans="4:32">
      <c r="D62" s="59"/>
      <c r="F62" s="78"/>
      <c r="G62" s="78"/>
      <c r="H62" s="78"/>
      <c r="I62" s="70"/>
      <c r="J62" s="70"/>
      <c r="K62" s="70"/>
      <c r="L62" s="70"/>
      <c r="M62" s="70"/>
      <c r="N62" s="70"/>
      <c r="O62" s="70"/>
      <c r="P62" s="70"/>
      <c r="Q62" s="70"/>
      <c r="AE62" s="51">
        <v>62</v>
      </c>
      <c r="AF62" s="71" t="str">
        <f>AD7&amp;"---"&amp;"62"</f>
        <v>398---62</v>
      </c>
    </row>
    <row r="63" spans="4:32">
      <c r="D63" s="59"/>
      <c r="F63" s="78"/>
      <c r="G63" s="78"/>
      <c r="H63" s="78"/>
      <c r="I63" s="70"/>
      <c r="J63" s="70"/>
      <c r="K63" s="70"/>
      <c r="L63" s="70"/>
      <c r="M63" s="70"/>
      <c r="N63" s="70"/>
      <c r="O63" s="70"/>
      <c r="P63" s="70"/>
      <c r="Q63" s="70"/>
      <c r="AE63" s="51">
        <v>63</v>
      </c>
      <c r="AF63" s="71" t="str">
        <f>AD7&amp;"---"&amp;"63"</f>
        <v>398---63</v>
      </c>
    </row>
    <row r="64" spans="4:32">
      <c r="D64" s="59"/>
      <c r="F64" s="78"/>
      <c r="G64" s="78"/>
      <c r="H64" s="78"/>
      <c r="I64" s="70"/>
      <c r="J64" s="70"/>
      <c r="K64" s="70"/>
      <c r="L64" s="70"/>
      <c r="M64" s="70"/>
      <c r="N64" s="70"/>
      <c r="O64" s="70"/>
      <c r="P64" s="70"/>
      <c r="Q64" s="70"/>
      <c r="AE64" s="51">
        <v>64</v>
      </c>
      <c r="AF64" s="71" t="str">
        <f>AD7&amp;"---"&amp;"64"</f>
        <v>398---64</v>
      </c>
    </row>
    <row r="65" spans="4:32">
      <c r="D65" s="59"/>
      <c r="F65" s="78"/>
      <c r="G65" s="78"/>
      <c r="H65" s="78"/>
      <c r="I65" s="70"/>
      <c r="J65" s="70"/>
      <c r="K65" s="70"/>
      <c r="L65" s="70"/>
      <c r="M65" s="70"/>
      <c r="N65" s="70"/>
      <c r="O65" s="70"/>
      <c r="P65" s="70"/>
      <c r="Q65" s="70"/>
      <c r="AE65" s="51">
        <v>65</v>
      </c>
      <c r="AF65" s="71" t="str">
        <f>AD7&amp;"---"&amp;"65"</f>
        <v>398---65</v>
      </c>
    </row>
    <row r="66" spans="4:32">
      <c r="D66" s="59"/>
      <c r="F66" s="78"/>
      <c r="G66" s="78"/>
      <c r="H66" s="78"/>
      <c r="I66" s="70"/>
      <c r="J66" s="70"/>
      <c r="K66" s="70"/>
      <c r="L66" s="70"/>
      <c r="M66" s="70"/>
      <c r="N66" s="70"/>
      <c r="O66" s="70"/>
      <c r="P66" s="70"/>
      <c r="Q66" s="70"/>
      <c r="AE66" s="51">
        <v>66</v>
      </c>
      <c r="AF66" s="71" t="str">
        <f>AD7&amp;"---"&amp;"66"</f>
        <v>398---66</v>
      </c>
    </row>
    <row r="67" spans="4:32">
      <c r="D67" s="59"/>
      <c r="F67" s="78"/>
      <c r="G67" s="78"/>
      <c r="H67" s="78"/>
      <c r="I67" s="70"/>
      <c r="J67" s="70"/>
      <c r="K67" s="70"/>
      <c r="L67" s="70"/>
      <c r="M67" s="70"/>
      <c r="N67" s="70"/>
      <c r="O67" s="70"/>
      <c r="P67" s="70"/>
      <c r="Q67" s="70"/>
      <c r="AE67" s="51">
        <v>67</v>
      </c>
      <c r="AF67" s="71" t="str">
        <f>AD7&amp;"---"&amp;"67"</f>
        <v>398---67</v>
      </c>
    </row>
    <row r="68" spans="4:32">
      <c r="D68" s="59"/>
      <c r="F68" s="78"/>
      <c r="G68" s="78"/>
      <c r="H68" s="78"/>
      <c r="I68" s="70"/>
      <c r="J68" s="70"/>
      <c r="K68" s="70"/>
      <c r="L68" s="70"/>
      <c r="M68" s="70"/>
      <c r="N68" s="70"/>
      <c r="O68" s="70"/>
      <c r="P68" s="70"/>
      <c r="Q68" s="70"/>
      <c r="AE68" s="51">
        <v>68</v>
      </c>
      <c r="AF68" s="71" t="str">
        <f>AD7&amp;"---"&amp;"68"</f>
        <v>398---68</v>
      </c>
    </row>
    <row r="69" spans="4:32">
      <c r="D69" s="59"/>
      <c r="F69" s="78"/>
      <c r="G69" s="78"/>
      <c r="H69" s="78"/>
      <c r="I69" s="70"/>
      <c r="J69" s="70"/>
      <c r="K69" s="70"/>
      <c r="L69" s="70"/>
      <c r="M69" s="70"/>
      <c r="N69" s="70"/>
      <c r="O69" s="70"/>
      <c r="P69" s="70"/>
      <c r="Q69" s="70"/>
      <c r="AE69" s="51">
        <v>69</v>
      </c>
      <c r="AF69" s="71" t="str">
        <f>AD7&amp;"---"&amp;"69"</f>
        <v>398---69</v>
      </c>
    </row>
    <row r="70" spans="4:32">
      <c r="D70" s="59"/>
      <c r="F70" s="78"/>
      <c r="G70" s="78"/>
      <c r="H70" s="78"/>
      <c r="I70" s="70"/>
      <c r="J70" s="70"/>
      <c r="K70" s="70"/>
      <c r="L70" s="70"/>
      <c r="M70" s="70"/>
      <c r="N70" s="70"/>
      <c r="O70" s="70"/>
      <c r="P70" s="70"/>
      <c r="Q70" s="70"/>
      <c r="AE70" s="51">
        <v>70</v>
      </c>
      <c r="AF70" s="71" t="str">
        <f>AD7&amp;"---"&amp;"70"</f>
        <v>398---70</v>
      </c>
    </row>
    <row r="71" spans="4:32">
      <c r="D71" s="59"/>
      <c r="F71" s="78"/>
      <c r="G71" s="78"/>
      <c r="H71" s="78"/>
      <c r="I71" s="70"/>
      <c r="J71" s="70"/>
      <c r="K71" s="70"/>
      <c r="L71" s="70"/>
      <c r="M71" s="70"/>
      <c r="N71" s="70"/>
      <c r="O71" s="70"/>
      <c r="P71" s="70"/>
      <c r="Q71" s="70"/>
      <c r="AE71" s="51">
        <v>71</v>
      </c>
      <c r="AF71" s="71" t="str">
        <f>AD7&amp;"---"&amp;"71"</f>
        <v>398---71</v>
      </c>
    </row>
    <row r="72" spans="4:32">
      <c r="D72" s="59"/>
      <c r="F72" s="78"/>
      <c r="G72" s="78"/>
      <c r="H72" s="78"/>
      <c r="I72" s="70"/>
      <c r="J72" s="70"/>
      <c r="K72" s="70"/>
      <c r="L72" s="70"/>
      <c r="M72" s="70"/>
      <c r="N72" s="70"/>
      <c r="O72" s="70"/>
      <c r="P72" s="70"/>
      <c r="Q72" s="70"/>
      <c r="AE72" s="51">
        <v>72</v>
      </c>
      <c r="AF72" s="71" t="str">
        <f>AD7&amp;"---"&amp;"72"</f>
        <v>398---72</v>
      </c>
    </row>
    <row r="73" spans="4:32">
      <c r="D73" s="59"/>
      <c r="F73" s="78"/>
      <c r="G73" s="78"/>
      <c r="H73" s="78"/>
      <c r="I73" s="70"/>
      <c r="J73" s="70"/>
      <c r="K73" s="70"/>
      <c r="L73" s="70"/>
      <c r="M73" s="70"/>
      <c r="N73" s="70"/>
      <c r="O73" s="70"/>
      <c r="P73" s="70"/>
      <c r="Q73" s="70"/>
      <c r="AE73" s="51">
        <v>73</v>
      </c>
      <c r="AF73" s="71" t="str">
        <f>AD7&amp;"---"&amp;"73"</f>
        <v>398---73</v>
      </c>
    </row>
    <row r="74" spans="4:32">
      <c r="D74" s="59"/>
      <c r="F74" s="78"/>
      <c r="G74" s="78"/>
      <c r="H74" s="78"/>
      <c r="I74" s="70"/>
      <c r="J74" s="70"/>
      <c r="K74" s="70"/>
      <c r="L74" s="70"/>
      <c r="M74" s="70"/>
      <c r="N74" s="70"/>
      <c r="O74" s="70"/>
      <c r="P74" s="70"/>
      <c r="Q74" s="70"/>
      <c r="AE74" s="51">
        <v>74</v>
      </c>
      <c r="AF74" s="71" t="str">
        <f>AD7&amp;"---"&amp;"74"</f>
        <v>398---74</v>
      </c>
    </row>
    <row r="75" spans="4:32">
      <c r="D75" s="59"/>
      <c r="F75" s="78"/>
      <c r="G75" s="78"/>
      <c r="H75" s="78"/>
      <c r="I75" s="70"/>
      <c r="J75" s="70"/>
      <c r="K75" s="70"/>
      <c r="L75" s="70"/>
      <c r="M75" s="70"/>
      <c r="N75" s="70"/>
      <c r="O75" s="70"/>
      <c r="P75" s="70"/>
      <c r="Q75" s="70"/>
      <c r="AE75" s="51">
        <v>75</v>
      </c>
      <c r="AF75" s="71" t="str">
        <f>AD7&amp;"---"&amp;"75"</f>
        <v>398---75</v>
      </c>
    </row>
    <row r="76" spans="4:32">
      <c r="D76" s="59"/>
      <c r="F76" s="78"/>
      <c r="G76" s="78"/>
      <c r="H76" s="78"/>
      <c r="I76" s="70"/>
      <c r="J76" s="70"/>
      <c r="K76" s="70"/>
      <c r="L76" s="70"/>
      <c r="M76" s="70"/>
      <c r="N76" s="70"/>
      <c r="O76" s="70"/>
      <c r="P76" s="70"/>
      <c r="Q76" s="70"/>
      <c r="AE76" s="51">
        <v>76</v>
      </c>
      <c r="AF76" s="71" t="str">
        <f>AD7&amp;"---"&amp;"76"</f>
        <v>398---76</v>
      </c>
    </row>
    <row r="77" spans="4:32">
      <c r="D77" s="59"/>
      <c r="F77" s="78"/>
      <c r="G77" s="78"/>
      <c r="H77" s="78"/>
      <c r="I77" s="70"/>
      <c r="J77" s="70"/>
      <c r="K77" s="70"/>
      <c r="L77" s="70"/>
      <c r="M77" s="70"/>
      <c r="N77" s="70"/>
      <c r="O77" s="70"/>
      <c r="P77" s="70"/>
      <c r="Q77" s="70"/>
      <c r="AE77" s="51">
        <v>77</v>
      </c>
      <c r="AF77" s="71" t="str">
        <f>AD7&amp;"---"&amp;"77"</f>
        <v>398---77</v>
      </c>
    </row>
    <row r="78" spans="4:32">
      <c r="D78" s="59"/>
      <c r="F78" s="78"/>
      <c r="G78" s="78"/>
      <c r="H78" s="78"/>
      <c r="I78" s="70"/>
      <c r="J78" s="70"/>
      <c r="K78" s="70"/>
      <c r="L78" s="70"/>
      <c r="M78" s="70"/>
      <c r="N78" s="70"/>
      <c r="O78" s="70"/>
      <c r="P78" s="70"/>
      <c r="Q78" s="70"/>
      <c r="AE78" s="51">
        <v>78</v>
      </c>
      <c r="AF78" s="71" t="str">
        <f>AD7&amp;"---"&amp;"78"</f>
        <v>398---78</v>
      </c>
    </row>
    <row r="79" spans="4:32">
      <c r="D79" s="59"/>
      <c r="F79" s="78"/>
      <c r="G79" s="78"/>
      <c r="H79" s="78"/>
      <c r="I79" s="70"/>
      <c r="J79" s="70"/>
      <c r="K79" s="70"/>
      <c r="L79" s="70"/>
      <c r="M79" s="70"/>
      <c r="N79" s="70"/>
      <c r="O79" s="70"/>
      <c r="P79" s="70"/>
      <c r="Q79" s="70"/>
      <c r="AE79" s="51">
        <v>79</v>
      </c>
      <c r="AF79" s="71" t="str">
        <f>AD7&amp;"---"&amp;"79"</f>
        <v>398---79</v>
      </c>
    </row>
    <row r="80" spans="4:32">
      <c r="D80" s="59"/>
      <c r="F80" s="78"/>
      <c r="G80" s="78"/>
      <c r="H80" s="78"/>
      <c r="I80" s="70"/>
      <c r="J80" s="70"/>
      <c r="K80" s="70"/>
      <c r="L80" s="70"/>
      <c r="M80" s="70"/>
      <c r="N80" s="70"/>
      <c r="O80" s="70"/>
      <c r="P80" s="70"/>
      <c r="Q80" s="70"/>
      <c r="AE80" s="51">
        <v>80</v>
      </c>
      <c r="AF80" s="71" t="str">
        <f>AD7&amp;"---"&amp;"80"</f>
        <v>398---80</v>
      </c>
    </row>
    <row r="81" spans="4:32">
      <c r="D81" s="59"/>
      <c r="F81" s="78"/>
      <c r="G81" s="78"/>
      <c r="H81" s="78"/>
      <c r="I81" s="70"/>
      <c r="J81" s="70"/>
      <c r="K81" s="70"/>
      <c r="L81" s="70"/>
      <c r="M81" s="70"/>
      <c r="N81" s="70"/>
      <c r="O81" s="70"/>
      <c r="P81" s="70"/>
      <c r="Q81" s="70"/>
      <c r="AE81" s="51">
        <v>81</v>
      </c>
      <c r="AF81" s="71" t="str">
        <f>AD7&amp;"---"&amp;"81"</f>
        <v>398---81</v>
      </c>
    </row>
    <row r="82" spans="4:32">
      <c r="D82" s="59"/>
      <c r="F82" s="78"/>
      <c r="G82" s="78"/>
      <c r="H82" s="78"/>
      <c r="I82" s="70"/>
      <c r="J82" s="70"/>
      <c r="K82" s="70"/>
      <c r="L82" s="70"/>
      <c r="M82" s="70"/>
      <c r="N82" s="70"/>
      <c r="O82" s="70"/>
      <c r="P82" s="70"/>
      <c r="Q82" s="70"/>
      <c r="AE82" s="51">
        <v>82</v>
      </c>
      <c r="AF82" s="71" t="str">
        <f>AD7&amp;"---"&amp;"82"</f>
        <v>398---82</v>
      </c>
    </row>
    <row r="83" spans="4:32">
      <c r="D83" s="59"/>
      <c r="F83" s="78"/>
      <c r="G83" s="78"/>
      <c r="H83" s="78"/>
      <c r="I83" s="70"/>
      <c r="J83" s="70"/>
      <c r="K83" s="70"/>
      <c r="L83" s="70"/>
      <c r="M83" s="70"/>
      <c r="N83" s="70"/>
      <c r="O83" s="70"/>
      <c r="P83" s="70"/>
      <c r="Q83" s="70"/>
      <c r="AE83" s="51">
        <v>83</v>
      </c>
      <c r="AF83" s="71" t="str">
        <f>AD7&amp;"---"&amp;"83"</f>
        <v>398---83</v>
      </c>
    </row>
    <row r="84" spans="4:32">
      <c r="D84" s="59"/>
      <c r="F84" s="78"/>
      <c r="G84" s="78"/>
      <c r="H84" s="78"/>
      <c r="I84" s="70"/>
      <c r="J84" s="70"/>
      <c r="K84" s="70"/>
      <c r="L84" s="70"/>
      <c r="M84" s="70"/>
      <c r="N84" s="70"/>
      <c r="O84" s="70"/>
      <c r="P84" s="70"/>
      <c r="Q84" s="70"/>
      <c r="AE84" s="51">
        <v>84</v>
      </c>
      <c r="AF84" s="71" t="str">
        <f>AD7&amp;"---"&amp;"84"</f>
        <v>398---84</v>
      </c>
    </row>
    <row r="85" spans="4:32">
      <c r="D85" s="59"/>
      <c r="F85" s="78"/>
      <c r="G85" s="78"/>
      <c r="H85" s="78"/>
      <c r="I85" s="70"/>
      <c r="J85" s="70"/>
      <c r="K85" s="70"/>
      <c r="L85" s="70"/>
      <c r="M85" s="70"/>
      <c r="N85" s="70"/>
      <c r="O85" s="70"/>
      <c r="P85" s="70"/>
      <c r="Q85" s="70"/>
      <c r="AE85" s="51">
        <v>85</v>
      </c>
      <c r="AF85" s="71" t="str">
        <f>AD7&amp;"---"&amp;"85"</f>
        <v>398---85</v>
      </c>
    </row>
    <row r="86" spans="4:32">
      <c r="D86" s="59"/>
      <c r="F86" s="78"/>
      <c r="G86" s="78"/>
      <c r="H86" s="78"/>
      <c r="I86" s="70"/>
      <c r="J86" s="70"/>
      <c r="K86" s="70"/>
      <c r="L86" s="70"/>
      <c r="M86" s="70"/>
      <c r="N86" s="70"/>
      <c r="O86" s="70"/>
      <c r="P86" s="70"/>
      <c r="Q86" s="70"/>
      <c r="AE86" s="51">
        <v>86</v>
      </c>
      <c r="AF86" s="71" t="str">
        <f>AD7&amp;"---"&amp;"86"</f>
        <v>398---86</v>
      </c>
    </row>
    <row r="87" spans="4:32">
      <c r="D87" s="59"/>
      <c r="F87" s="78"/>
      <c r="G87" s="78"/>
      <c r="H87" s="78"/>
      <c r="I87" s="70"/>
      <c r="J87" s="70"/>
      <c r="K87" s="70"/>
      <c r="L87" s="70"/>
      <c r="M87" s="70"/>
      <c r="N87" s="70"/>
      <c r="O87" s="70"/>
      <c r="P87" s="70"/>
      <c r="Q87" s="70"/>
      <c r="AE87" s="51">
        <v>87</v>
      </c>
      <c r="AF87" s="71" t="str">
        <f>AD7&amp;"---"&amp;"87"</f>
        <v>398---87</v>
      </c>
    </row>
    <row r="88" spans="4:32">
      <c r="D88" s="59"/>
      <c r="F88" s="78"/>
      <c r="G88" s="78"/>
      <c r="H88" s="78"/>
      <c r="I88" s="70"/>
      <c r="J88" s="70"/>
      <c r="K88" s="70"/>
      <c r="L88" s="70"/>
      <c r="M88" s="70"/>
      <c r="N88" s="70"/>
      <c r="O88" s="70"/>
      <c r="P88" s="70"/>
      <c r="Q88" s="70"/>
      <c r="AE88" s="51">
        <v>88</v>
      </c>
      <c r="AF88" s="71" t="str">
        <f>AD7&amp;"---"&amp;"88"</f>
        <v>398---88</v>
      </c>
    </row>
    <row r="89" spans="4:32">
      <c r="D89" s="59"/>
      <c r="F89" s="78"/>
      <c r="G89" s="78"/>
      <c r="H89" s="78"/>
      <c r="I89" s="70"/>
      <c r="J89" s="70"/>
      <c r="K89" s="70"/>
      <c r="L89" s="70"/>
      <c r="M89" s="70"/>
      <c r="N89" s="70"/>
      <c r="O89" s="70"/>
      <c r="P89" s="70"/>
      <c r="Q89" s="70"/>
      <c r="AE89" s="51">
        <v>89</v>
      </c>
      <c r="AF89" s="71" t="str">
        <f>AD7&amp;"---"&amp;"89"</f>
        <v>398---89</v>
      </c>
    </row>
    <row r="90" spans="4:32">
      <c r="D90" s="59"/>
      <c r="F90" s="78"/>
      <c r="G90" s="78"/>
      <c r="H90" s="78"/>
      <c r="I90" s="70"/>
      <c r="J90" s="70"/>
      <c r="K90" s="70"/>
      <c r="L90" s="70"/>
      <c r="M90" s="70"/>
      <c r="N90" s="70"/>
      <c r="O90" s="70"/>
      <c r="P90" s="70"/>
      <c r="Q90" s="70"/>
      <c r="AE90" s="51">
        <v>90</v>
      </c>
      <c r="AF90" s="71" t="str">
        <f>AD7&amp;"---"&amp;"90"</f>
        <v>398---90</v>
      </c>
    </row>
    <row r="91" spans="4:32">
      <c r="D91" s="59"/>
      <c r="F91" s="78"/>
      <c r="G91" s="78"/>
      <c r="H91" s="78"/>
      <c r="I91" s="70"/>
      <c r="J91" s="70"/>
      <c r="K91" s="70"/>
      <c r="L91" s="70"/>
      <c r="M91" s="70"/>
      <c r="N91" s="70"/>
      <c r="O91" s="70"/>
      <c r="P91" s="70"/>
      <c r="Q91" s="70"/>
      <c r="AE91" s="51">
        <v>91</v>
      </c>
      <c r="AF91" s="71" t="str">
        <f>AD7&amp;"---"&amp;"91"</f>
        <v>398---91</v>
      </c>
    </row>
    <row r="92" spans="4:32">
      <c r="D92" s="59"/>
      <c r="F92" s="78"/>
      <c r="G92" s="78"/>
      <c r="H92" s="78"/>
      <c r="I92" s="70"/>
      <c r="J92" s="70"/>
      <c r="K92" s="70"/>
      <c r="L92" s="70"/>
      <c r="M92" s="70"/>
      <c r="N92" s="70"/>
      <c r="O92" s="70"/>
      <c r="P92" s="70"/>
      <c r="Q92" s="70"/>
      <c r="AE92" s="51">
        <v>92</v>
      </c>
      <c r="AF92" s="71" t="str">
        <f>AD7&amp;"---"&amp;"92"</f>
        <v>398---92</v>
      </c>
    </row>
    <row r="93" spans="4:32">
      <c r="D93" s="59"/>
      <c r="F93" s="78"/>
      <c r="G93" s="78"/>
      <c r="H93" s="78"/>
      <c r="I93" s="70"/>
      <c r="J93" s="70"/>
      <c r="K93" s="70"/>
      <c r="L93" s="70"/>
      <c r="M93" s="70"/>
      <c r="N93" s="70"/>
      <c r="O93" s="70"/>
      <c r="P93" s="70"/>
      <c r="Q93" s="70"/>
      <c r="AE93" s="51">
        <v>93</v>
      </c>
      <c r="AF93" s="71" t="str">
        <f>AD7&amp;"---"&amp;"93"</f>
        <v>398---93</v>
      </c>
    </row>
    <row r="94" spans="4:32">
      <c r="D94" s="59"/>
      <c r="F94" s="78"/>
      <c r="G94" s="78"/>
      <c r="H94" s="78"/>
      <c r="I94" s="70"/>
      <c r="J94" s="70"/>
      <c r="K94" s="70"/>
      <c r="L94" s="70"/>
      <c r="M94" s="70"/>
      <c r="N94" s="70"/>
      <c r="O94" s="70"/>
      <c r="P94" s="70"/>
      <c r="Q94" s="70"/>
      <c r="AE94" s="51">
        <v>94</v>
      </c>
      <c r="AF94" s="71" t="str">
        <f>AD7&amp;"---"&amp;"94"</f>
        <v>398---94</v>
      </c>
    </row>
    <row r="95" spans="4:32">
      <c r="D95" s="59"/>
      <c r="F95" s="78"/>
      <c r="G95" s="78"/>
      <c r="H95" s="78"/>
      <c r="I95" s="70"/>
      <c r="J95" s="70"/>
      <c r="K95" s="70"/>
      <c r="L95" s="70"/>
      <c r="M95" s="70"/>
      <c r="N95" s="70"/>
      <c r="O95" s="70"/>
      <c r="P95" s="70"/>
      <c r="Q95" s="70"/>
      <c r="AE95" s="51">
        <v>95</v>
      </c>
      <c r="AF95" s="71" t="str">
        <f>AD7&amp;"---"&amp;"95"</f>
        <v>398---95</v>
      </c>
    </row>
    <row r="96" spans="4:32">
      <c r="D96" s="59"/>
      <c r="F96" s="78"/>
      <c r="G96" s="78"/>
      <c r="H96" s="78"/>
      <c r="I96" s="70"/>
      <c r="J96" s="70"/>
      <c r="K96" s="70"/>
      <c r="L96" s="70"/>
      <c r="M96" s="70"/>
      <c r="N96" s="70"/>
      <c r="O96" s="70"/>
      <c r="P96" s="70"/>
      <c r="Q96" s="70"/>
      <c r="AE96" s="51">
        <v>96</v>
      </c>
      <c r="AF96" s="71" t="str">
        <f>AD7&amp;"---"&amp;"96"</f>
        <v>398---96</v>
      </c>
    </row>
    <row r="97" spans="4:32">
      <c r="D97" s="59"/>
      <c r="F97" s="78"/>
      <c r="G97" s="78"/>
      <c r="H97" s="78"/>
      <c r="I97" s="70"/>
      <c r="J97" s="70"/>
      <c r="K97" s="70"/>
      <c r="L97" s="70"/>
      <c r="M97" s="70"/>
      <c r="N97" s="70"/>
      <c r="O97" s="70"/>
      <c r="P97" s="70"/>
      <c r="Q97" s="70"/>
      <c r="AE97" s="51">
        <v>97</v>
      </c>
      <c r="AF97" s="71" t="str">
        <f>AD7&amp;"---"&amp;"97"</f>
        <v>398---97</v>
      </c>
    </row>
    <row r="98" spans="4:32">
      <c r="D98" s="59"/>
      <c r="F98" s="78"/>
      <c r="G98" s="78"/>
      <c r="H98" s="78"/>
      <c r="I98" s="70"/>
      <c r="J98" s="70"/>
      <c r="K98" s="70"/>
      <c r="L98" s="70"/>
      <c r="M98" s="70"/>
      <c r="N98" s="70"/>
      <c r="O98" s="70"/>
      <c r="P98" s="70"/>
      <c r="Q98" s="70"/>
      <c r="AE98" s="51">
        <v>98</v>
      </c>
      <c r="AF98" s="71" t="str">
        <f>AD7&amp;"---"&amp;"98"</f>
        <v>398---98</v>
      </c>
    </row>
    <row r="99" spans="4:32">
      <c r="D99" s="59"/>
      <c r="F99" s="78"/>
      <c r="G99" s="78"/>
      <c r="H99" s="78"/>
      <c r="I99" s="70"/>
      <c r="J99" s="70"/>
      <c r="K99" s="70"/>
      <c r="L99" s="70"/>
      <c r="M99" s="70"/>
      <c r="N99" s="70"/>
      <c r="O99" s="70"/>
      <c r="P99" s="70"/>
      <c r="Q99" s="70"/>
      <c r="AE99" s="51">
        <v>99</v>
      </c>
      <c r="AF99" s="71" t="str">
        <f>AD7&amp;"---"&amp;"99"</f>
        <v>398---99</v>
      </c>
    </row>
    <row r="100" spans="4:32">
      <c r="D100" s="59"/>
      <c r="F100" s="78"/>
      <c r="G100" s="78"/>
      <c r="H100" s="78"/>
      <c r="I100" s="70"/>
      <c r="J100" s="70"/>
      <c r="K100" s="70"/>
      <c r="L100" s="70"/>
      <c r="M100" s="70"/>
      <c r="N100" s="70"/>
      <c r="O100" s="70"/>
      <c r="P100" s="70"/>
      <c r="Q100" s="70"/>
      <c r="AE100" s="51">
        <v>100</v>
      </c>
      <c r="AF100" s="71" t="str">
        <f>AD7&amp;"---"&amp;"100"</f>
        <v>398---100</v>
      </c>
    </row>
    <row r="101" spans="4:32">
      <c r="D101" s="59"/>
      <c r="F101" s="78"/>
      <c r="G101" s="78"/>
      <c r="H101" s="78"/>
      <c r="I101" s="70"/>
      <c r="J101" s="70"/>
      <c r="K101" s="70"/>
      <c r="L101" s="70"/>
      <c r="M101" s="70"/>
      <c r="N101" s="70"/>
      <c r="O101" s="70"/>
      <c r="P101" s="70"/>
      <c r="Q101" s="70"/>
      <c r="AE101" s="51">
        <v>101</v>
      </c>
      <c r="AF101" s="71" t="str">
        <f>AD7&amp;"---"&amp;"101"</f>
        <v>398---101</v>
      </c>
    </row>
    <row r="102" spans="4:32">
      <c r="D102" s="59"/>
      <c r="F102" s="78"/>
      <c r="G102" s="78"/>
      <c r="H102" s="78"/>
      <c r="I102" s="70"/>
      <c r="J102" s="70"/>
      <c r="K102" s="70"/>
      <c r="L102" s="70"/>
      <c r="M102" s="70"/>
      <c r="N102" s="70"/>
      <c r="O102" s="70"/>
      <c r="P102" s="70"/>
      <c r="Q102" s="70"/>
      <c r="AE102" s="51">
        <v>102</v>
      </c>
      <c r="AF102" s="71" t="str">
        <f>AD7&amp;"---"&amp;"102"</f>
        <v>398---102</v>
      </c>
    </row>
    <row r="103" spans="4:32">
      <c r="D103" s="59"/>
      <c r="F103" s="78"/>
      <c r="G103" s="78"/>
      <c r="H103" s="78"/>
      <c r="I103" s="70"/>
      <c r="J103" s="70"/>
      <c r="K103" s="70"/>
      <c r="L103" s="70"/>
      <c r="M103" s="70"/>
      <c r="N103" s="70"/>
      <c r="O103" s="70"/>
      <c r="P103" s="70"/>
      <c r="Q103" s="70"/>
      <c r="AE103" s="51">
        <v>103</v>
      </c>
      <c r="AF103" s="71" t="str">
        <f>AD7&amp;"---"&amp;"103"</f>
        <v>398---103</v>
      </c>
    </row>
    <row r="104" spans="4:32">
      <c r="D104" s="59"/>
      <c r="F104" s="78"/>
      <c r="G104" s="78"/>
      <c r="H104" s="78"/>
      <c r="I104" s="70"/>
      <c r="J104" s="70"/>
      <c r="K104" s="70"/>
      <c r="L104" s="70"/>
      <c r="M104" s="70"/>
      <c r="N104" s="70"/>
      <c r="O104" s="70"/>
      <c r="P104" s="70"/>
      <c r="Q104" s="70"/>
      <c r="AE104" s="51">
        <v>104</v>
      </c>
      <c r="AF104" s="71" t="str">
        <f>AD7&amp;"---"&amp;"104"</f>
        <v>398---104</v>
      </c>
    </row>
    <row r="105" spans="4:32">
      <c r="D105" s="59"/>
      <c r="F105" s="78"/>
      <c r="G105" s="78"/>
      <c r="H105" s="78"/>
      <c r="I105" s="70"/>
      <c r="J105" s="70"/>
      <c r="K105" s="70"/>
      <c r="L105" s="70"/>
      <c r="M105" s="70"/>
      <c r="N105" s="70"/>
      <c r="O105" s="70"/>
      <c r="P105" s="70"/>
      <c r="Q105" s="70"/>
      <c r="AE105" s="51">
        <v>105</v>
      </c>
      <c r="AF105" s="71" t="str">
        <f>AD7&amp;"---"&amp;"105"</f>
        <v>398---105</v>
      </c>
    </row>
    <row r="106" spans="4:32">
      <c r="D106" s="59"/>
      <c r="F106" s="78"/>
      <c r="G106" s="78"/>
      <c r="H106" s="78"/>
      <c r="I106" s="70"/>
      <c r="J106" s="70"/>
      <c r="K106" s="70"/>
      <c r="L106" s="70"/>
      <c r="M106" s="70"/>
      <c r="N106" s="70"/>
      <c r="O106" s="70"/>
      <c r="P106" s="70"/>
      <c r="Q106" s="70"/>
      <c r="AE106" s="51">
        <v>106</v>
      </c>
      <c r="AF106" s="71" t="str">
        <f>AD7&amp;"---"&amp;"106"</f>
        <v>398---106</v>
      </c>
    </row>
    <row r="107" spans="4:32">
      <c r="D107" s="59"/>
      <c r="F107" s="78"/>
      <c r="G107" s="78"/>
      <c r="H107" s="78"/>
      <c r="I107" s="70"/>
      <c r="J107" s="70"/>
      <c r="K107" s="70"/>
      <c r="L107" s="70"/>
      <c r="M107" s="70"/>
      <c r="N107" s="70"/>
      <c r="O107" s="70"/>
      <c r="P107" s="70"/>
      <c r="Q107" s="70"/>
      <c r="AE107" s="51">
        <v>107</v>
      </c>
      <c r="AF107" s="71" t="str">
        <f>AD7&amp;"---"&amp;"107"</f>
        <v>398---107</v>
      </c>
    </row>
    <row r="108" spans="4:32">
      <c r="D108" s="59"/>
      <c r="F108" s="78"/>
      <c r="G108" s="78"/>
      <c r="H108" s="78"/>
      <c r="I108" s="70"/>
      <c r="J108" s="70"/>
      <c r="K108" s="70"/>
      <c r="L108" s="70"/>
      <c r="M108" s="70"/>
      <c r="N108" s="70"/>
      <c r="O108" s="70"/>
      <c r="P108" s="70"/>
      <c r="Q108" s="70"/>
      <c r="AE108" s="51">
        <v>108</v>
      </c>
      <c r="AF108" s="71" t="str">
        <f>AD7&amp;"---"&amp;"108"</f>
        <v>398---108</v>
      </c>
    </row>
    <row r="109" spans="4:32">
      <c r="D109" s="59"/>
      <c r="F109" s="78"/>
      <c r="G109" s="78"/>
      <c r="H109" s="78"/>
      <c r="I109" s="70"/>
      <c r="J109" s="70"/>
      <c r="K109" s="70"/>
      <c r="L109" s="70"/>
      <c r="M109" s="70"/>
      <c r="N109" s="70"/>
      <c r="O109" s="70"/>
      <c r="P109" s="70"/>
      <c r="Q109" s="70"/>
      <c r="AE109" s="51">
        <v>109</v>
      </c>
      <c r="AF109" s="71" t="str">
        <f>AD7&amp;"---"&amp;"109"</f>
        <v>398---109</v>
      </c>
    </row>
    <row r="110" spans="4:32">
      <c r="D110" s="59"/>
      <c r="F110" s="78"/>
      <c r="G110" s="78"/>
      <c r="H110" s="78"/>
      <c r="I110" s="70"/>
      <c r="J110" s="70"/>
      <c r="K110" s="70"/>
      <c r="L110" s="70"/>
      <c r="M110" s="70"/>
      <c r="N110" s="70"/>
      <c r="O110" s="70"/>
      <c r="P110" s="70"/>
      <c r="Q110" s="70"/>
      <c r="AE110" s="51">
        <v>110</v>
      </c>
      <c r="AF110" s="71" t="str">
        <f>AD7&amp;"---"&amp;"110"</f>
        <v>398---110</v>
      </c>
    </row>
    <row r="111" spans="4:32">
      <c r="D111" s="59"/>
      <c r="F111" s="78"/>
      <c r="G111" s="78"/>
      <c r="H111" s="78"/>
      <c r="I111" s="70"/>
      <c r="J111" s="70"/>
      <c r="K111" s="70"/>
      <c r="L111" s="70"/>
      <c r="M111" s="70"/>
      <c r="N111" s="70"/>
      <c r="O111" s="70"/>
      <c r="P111" s="70"/>
      <c r="Q111" s="70"/>
      <c r="AE111" s="51">
        <v>111</v>
      </c>
      <c r="AF111" s="71" t="str">
        <f>AD7&amp;"---"&amp;"111"</f>
        <v>398---111</v>
      </c>
    </row>
    <row r="112" spans="4:32">
      <c r="D112" s="59"/>
      <c r="F112" s="78"/>
      <c r="G112" s="78"/>
      <c r="H112" s="78"/>
      <c r="I112" s="70"/>
      <c r="J112" s="70"/>
      <c r="K112" s="70"/>
      <c r="L112" s="70"/>
      <c r="M112" s="70"/>
      <c r="N112" s="70"/>
      <c r="O112" s="70"/>
      <c r="P112" s="70"/>
      <c r="Q112" s="70"/>
      <c r="AE112" s="51">
        <v>112</v>
      </c>
      <c r="AF112" s="71" t="str">
        <f>AD7&amp;"---"&amp;"112"</f>
        <v>398---112</v>
      </c>
    </row>
    <row r="113" spans="4:32">
      <c r="D113" s="59"/>
      <c r="F113" s="78"/>
      <c r="G113" s="78"/>
      <c r="H113" s="78"/>
      <c r="I113" s="70"/>
      <c r="J113" s="70"/>
      <c r="K113" s="70"/>
      <c r="L113" s="70"/>
      <c r="M113" s="70"/>
      <c r="N113" s="70"/>
      <c r="O113" s="70"/>
      <c r="P113" s="70"/>
      <c r="Q113" s="70"/>
      <c r="AE113" s="51">
        <v>113</v>
      </c>
      <c r="AF113" s="71" t="str">
        <f>AD7&amp;"---"&amp;"113"</f>
        <v>398---113</v>
      </c>
    </row>
    <row r="114" spans="4:32">
      <c r="D114" s="59"/>
      <c r="F114" s="78"/>
      <c r="G114" s="78"/>
      <c r="H114" s="78"/>
      <c r="I114" s="70"/>
      <c r="J114" s="70"/>
      <c r="K114" s="70"/>
      <c r="L114" s="70"/>
      <c r="M114" s="70"/>
      <c r="N114" s="70"/>
      <c r="O114" s="70"/>
      <c r="P114" s="70"/>
      <c r="Q114" s="70"/>
      <c r="AE114" s="51">
        <v>114</v>
      </c>
      <c r="AF114" s="71" t="str">
        <f>AD7&amp;"---"&amp;"114"</f>
        <v>398---114</v>
      </c>
    </row>
    <row r="115" spans="4:32">
      <c r="D115" s="59"/>
      <c r="F115" s="78"/>
      <c r="G115" s="78"/>
      <c r="H115" s="78"/>
      <c r="I115" s="70"/>
      <c r="J115" s="70"/>
      <c r="K115" s="70"/>
      <c r="L115" s="70"/>
      <c r="M115" s="70"/>
      <c r="N115" s="70"/>
      <c r="O115" s="70"/>
      <c r="P115" s="70"/>
      <c r="Q115" s="70"/>
      <c r="AE115" s="51">
        <v>115</v>
      </c>
      <c r="AF115" s="71" t="str">
        <f>AD7&amp;"---"&amp;"115"</f>
        <v>398---115</v>
      </c>
    </row>
    <row r="116" spans="4:32">
      <c r="D116" s="59"/>
      <c r="F116" s="78"/>
      <c r="G116" s="78"/>
      <c r="H116" s="78"/>
      <c r="I116" s="70"/>
      <c r="J116" s="70"/>
      <c r="K116" s="70"/>
      <c r="L116" s="70"/>
      <c r="M116" s="70"/>
      <c r="N116" s="70"/>
      <c r="O116" s="70"/>
      <c r="P116" s="70"/>
      <c r="Q116" s="70"/>
      <c r="AE116" s="51">
        <v>116</v>
      </c>
      <c r="AF116" s="71" t="str">
        <f>AD7&amp;"---"&amp;"116"</f>
        <v>398---116</v>
      </c>
    </row>
    <row r="117" spans="4:32">
      <c r="D117" s="59"/>
      <c r="F117" s="78"/>
      <c r="G117" s="78"/>
      <c r="H117" s="78"/>
      <c r="I117" s="70"/>
      <c r="J117" s="70"/>
      <c r="K117" s="70"/>
      <c r="L117" s="70"/>
      <c r="M117" s="70"/>
      <c r="N117" s="70"/>
      <c r="O117" s="70"/>
      <c r="P117" s="70"/>
      <c r="Q117" s="70"/>
      <c r="AE117" s="51">
        <v>117</v>
      </c>
      <c r="AF117" s="71" t="str">
        <f>AD7&amp;"---"&amp;"117"</f>
        <v>398---117</v>
      </c>
    </row>
    <row r="118" spans="4:32">
      <c r="D118" s="59"/>
      <c r="F118" s="78"/>
      <c r="G118" s="78"/>
      <c r="H118" s="78"/>
      <c r="I118" s="70"/>
      <c r="J118" s="70"/>
      <c r="K118" s="70"/>
      <c r="L118" s="70"/>
      <c r="M118" s="70"/>
      <c r="N118" s="70"/>
      <c r="O118" s="70"/>
      <c r="P118" s="70"/>
      <c r="Q118" s="70"/>
      <c r="AE118" s="51">
        <v>118</v>
      </c>
      <c r="AF118" s="71" t="str">
        <f>AD7&amp;"---"&amp;"118"</f>
        <v>398---118</v>
      </c>
    </row>
    <row r="119" spans="4:32">
      <c r="D119" s="59"/>
      <c r="F119" s="78"/>
      <c r="G119" s="78"/>
      <c r="H119" s="78"/>
      <c r="I119" s="70"/>
      <c r="J119" s="70"/>
      <c r="K119" s="70"/>
      <c r="L119" s="70"/>
      <c r="M119" s="70"/>
      <c r="N119" s="70"/>
      <c r="O119" s="70"/>
      <c r="P119" s="70"/>
      <c r="Q119" s="70"/>
      <c r="AE119" s="51">
        <v>119</v>
      </c>
      <c r="AF119" s="71" t="str">
        <f>AD7&amp;"---"&amp;"119"</f>
        <v>398---119</v>
      </c>
    </row>
    <row r="120" spans="4:32">
      <c r="D120" s="59"/>
      <c r="F120" s="78"/>
      <c r="G120" s="78"/>
      <c r="H120" s="78"/>
      <c r="I120" s="70"/>
      <c r="J120" s="70"/>
      <c r="K120" s="70"/>
      <c r="L120" s="70"/>
      <c r="M120" s="70"/>
      <c r="N120" s="70"/>
      <c r="O120" s="70"/>
      <c r="P120" s="70"/>
      <c r="Q120" s="70"/>
      <c r="AE120" s="51">
        <v>120</v>
      </c>
      <c r="AF120" s="71" t="str">
        <f>AD7&amp;"---"&amp;"120"</f>
        <v>398---120</v>
      </c>
    </row>
    <row r="121" spans="4:32">
      <c r="D121" s="59"/>
      <c r="F121" s="78"/>
      <c r="G121" s="78"/>
      <c r="H121" s="78"/>
      <c r="I121" s="70"/>
      <c r="J121" s="70"/>
      <c r="K121" s="70"/>
      <c r="L121" s="70"/>
      <c r="M121" s="70"/>
      <c r="N121" s="70"/>
      <c r="O121" s="70"/>
      <c r="P121" s="70"/>
      <c r="Q121" s="70"/>
    </row>
    <row r="122" spans="4:32">
      <c r="D122" s="59"/>
      <c r="F122" s="78"/>
      <c r="G122" s="78"/>
      <c r="H122" s="78"/>
      <c r="I122" s="70"/>
      <c r="J122" s="70"/>
      <c r="K122" s="70"/>
      <c r="L122" s="70"/>
      <c r="M122" s="70"/>
      <c r="N122" s="70"/>
      <c r="O122" s="70"/>
      <c r="P122" s="70"/>
      <c r="Q122" s="70"/>
    </row>
    <row r="123" spans="4:32">
      <c r="D123" s="59"/>
      <c r="F123" s="78"/>
      <c r="G123" s="78"/>
      <c r="H123" s="78"/>
      <c r="I123" s="70"/>
      <c r="J123" s="70"/>
      <c r="K123" s="70"/>
      <c r="L123" s="70"/>
      <c r="M123" s="70"/>
      <c r="N123" s="70"/>
      <c r="O123" s="70"/>
      <c r="P123" s="70"/>
      <c r="Q123" s="70"/>
    </row>
    <row r="124" spans="4:32">
      <c r="D124" s="59"/>
      <c r="F124" s="78"/>
      <c r="G124" s="78"/>
      <c r="H124" s="78"/>
      <c r="I124" s="70"/>
      <c r="J124" s="70"/>
      <c r="K124" s="70"/>
      <c r="L124" s="70"/>
      <c r="M124" s="70"/>
      <c r="N124" s="70"/>
      <c r="O124" s="70"/>
      <c r="P124" s="70"/>
      <c r="Q124" s="70"/>
    </row>
    <row r="125" spans="4:32">
      <c r="D125" s="59"/>
      <c r="F125" s="78"/>
      <c r="G125" s="78"/>
      <c r="H125" s="78"/>
      <c r="I125" s="70"/>
      <c r="J125" s="70"/>
      <c r="K125" s="70"/>
      <c r="L125" s="70"/>
      <c r="M125" s="70"/>
      <c r="N125" s="70"/>
      <c r="O125" s="70"/>
      <c r="P125" s="70"/>
      <c r="Q125" s="70"/>
    </row>
    <row r="126" spans="4:32">
      <c r="D126" s="59"/>
      <c r="F126" s="78"/>
      <c r="G126" s="78"/>
      <c r="H126" s="78"/>
      <c r="I126" s="70"/>
      <c r="J126" s="70"/>
      <c r="K126" s="70"/>
      <c r="L126" s="70"/>
      <c r="M126" s="70"/>
      <c r="N126" s="70"/>
      <c r="O126" s="70"/>
      <c r="P126" s="70"/>
      <c r="Q126" s="70"/>
    </row>
    <row r="127" spans="4:32">
      <c r="D127" s="59"/>
      <c r="F127" s="78"/>
      <c r="G127" s="78"/>
      <c r="H127" s="78"/>
      <c r="I127" s="70"/>
      <c r="J127" s="70"/>
      <c r="K127" s="70"/>
      <c r="L127" s="70"/>
      <c r="M127" s="70"/>
      <c r="N127" s="70"/>
      <c r="O127" s="70"/>
      <c r="P127" s="70"/>
      <c r="Q127" s="70"/>
    </row>
    <row r="128" spans="4:32">
      <c r="D128" s="59"/>
      <c r="F128" s="78"/>
      <c r="G128" s="78"/>
      <c r="H128" s="78"/>
      <c r="I128" s="70"/>
      <c r="J128" s="70"/>
      <c r="K128" s="70"/>
      <c r="L128" s="70"/>
      <c r="M128" s="70"/>
      <c r="N128" s="70"/>
      <c r="O128" s="70"/>
      <c r="P128" s="70"/>
      <c r="Q128" s="70"/>
    </row>
    <row r="129" spans="4:17">
      <c r="D129" s="59"/>
      <c r="F129" s="78"/>
      <c r="G129" s="78"/>
      <c r="H129" s="78"/>
      <c r="I129" s="70"/>
      <c r="J129" s="70"/>
      <c r="K129" s="70"/>
      <c r="L129" s="70"/>
      <c r="M129" s="70"/>
      <c r="N129" s="70"/>
      <c r="O129" s="70"/>
      <c r="P129" s="70"/>
      <c r="Q129" s="70"/>
    </row>
    <row r="130" spans="4:17">
      <c r="D130" s="59"/>
      <c r="F130" s="78"/>
      <c r="G130" s="78"/>
      <c r="H130" s="78"/>
      <c r="I130" s="70"/>
      <c r="J130" s="70"/>
      <c r="K130" s="70"/>
      <c r="L130" s="70"/>
      <c r="M130" s="70"/>
      <c r="N130" s="70"/>
      <c r="O130" s="70"/>
      <c r="P130" s="70"/>
      <c r="Q130" s="70"/>
    </row>
    <row r="131" spans="4:17">
      <c r="D131" s="59"/>
      <c r="F131" s="78"/>
      <c r="G131" s="78"/>
      <c r="H131" s="78"/>
      <c r="I131" s="70"/>
      <c r="J131" s="70"/>
      <c r="K131" s="70"/>
      <c r="L131" s="70"/>
      <c r="M131" s="70"/>
      <c r="N131" s="70"/>
      <c r="O131" s="70"/>
      <c r="P131" s="70"/>
      <c r="Q131" s="70"/>
    </row>
    <row r="132" spans="4:17">
      <c r="D132" s="59"/>
      <c r="F132" s="78"/>
      <c r="G132" s="78"/>
      <c r="H132" s="78"/>
      <c r="I132" s="70"/>
      <c r="J132" s="70"/>
      <c r="K132" s="70"/>
      <c r="L132" s="70"/>
      <c r="M132" s="70"/>
      <c r="N132" s="70"/>
      <c r="O132" s="70"/>
      <c r="P132" s="70"/>
      <c r="Q132" s="70"/>
    </row>
    <row r="133" spans="4:17">
      <c r="D133" s="59"/>
      <c r="F133" s="78"/>
      <c r="G133" s="78"/>
      <c r="H133" s="78"/>
      <c r="I133" s="70"/>
      <c r="J133" s="70"/>
      <c r="K133" s="70"/>
      <c r="L133" s="70"/>
      <c r="M133" s="70"/>
      <c r="N133" s="70"/>
      <c r="O133" s="70"/>
      <c r="P133" s="70"/>
      <c r="Q133" s="70"/>
    </row>
    <row r="134" spans="4:17">
      <c r="D134" s="59"/>
      <c r="F134" s="78"/>
      <c r="G134" s="78"/>
      <c r="H134" s="78"/>
      <c r="I134" s="70"/>
      <c r="J134" s="70"/>
      <c r="K134" s="70"/>
      <c r="L134" s="70"/>
      <c r="M134" s="70"/>
      <c r="N134" s="70"/>
      <c r="O134" s="70"/>
      <c r="P134" s="70"/>
      <c r="Q134" s="70"/>
    </row>
    <row r="135" spans="4:17">
      <c r="D135" s="59"/>
      <c r="F135" s="78"/>
      <c r="G135" s="78"/>
      <c r="H135" s="78"/>
      <c r="I135" s="70"/>
      <c r="J135" s="70"/>
      <c r="K135" s="70"/>
      <c r="L135" s="70"/>
      <c r="M135" s="70"/>
      <c r="N135" s="70"/>
      <c r="O135" s="70"/>
      <c r="P135" s="70"/>
      <c r="Q135" s="70"/>
    </row>
    <row r="136" spans="4:17">
      <c r="D136" s="59"/>
      <c r="F136" s="78"/>
      <c r="G136" s="78"/>
      <c r="H136" s="78"/>
      <c r="I136" s="70"/>
      <c r="J136" s="70"/>
      <c r="K136" s="70"/>
      <c r="L136" s="70"/>
      <c r="M136" s="70"/>
      <c r="N136" s="70"/>
      <c r="O136" s="70"/>
      <c r="P136" s="70"/>
      <c r="Q136" s="70"/>
    </row>
    <row r="137" spans="4:17">
      <c r="D137" s="59"/>
      <c r="F137" s="78"/>
      <c r="G137" s="78"/>
      <c r="H137" s="78"/>
      <c r="I137" s="70"/>
      <c r="J137" s="70"/>
      <c r="K137" s="70"/>
      <c r="L137" s="70"/>
      <c r="M137" s="70"/>
      <c r="N137" s="70"/>
      <c r="O137" s="70"/>
      <c r="P137" s="70"/>
      <c r="Q137" s="70"/>
    </row>
    <row r="138" spans="4:17">
      <c r="D138" s="59"/>
      <c r="F138" s="78"/>
      <c r="G138" s="78"/>
      <c r="H138" s="78"/>
      <c r="I138" s="70"/>
      <c r="J138" s="70"/>
      <c r="K138" s="70"/>
      <c r="L138" s="70"/>
      <c r="M138" s="70"/>
      <c r="N138" s="70"/>
      <c r="O138" s="70"/>
      <c r="P138" s="70"/>
      <c r="Q138" s="70"/>
    </row>
    <row r="139" spans="4:17">
      <c r="D139" s="59"/>
      <c r="F139" s="78"/>
      <c r="G139" s="78"/>
      <c r="H139" s="78"/>
      <c r="I139" s="70"/>
      <c r="J139" s="70"/>
      <c r="K139" s="70"/>
      <c r="L139" s="70"/>
      <c r="M139" s="70"/>
      <c r="N139" s="70"/>
      <c r="O139" s="70"/>
      <c r="P139" s="70"/>
      <c r="Q139" s="70"/>
    </row>
    <row r="140" spans="4:17">
      <c r="D140" s="59"/>
      <c r="F140" s="78"/>
      <c r="G140" s="78"/>
      <c r="H140" s="78"/>
      <c r="I140" s="70"/>
      <c r="J140" s="70"/>
      <c r="K140" s="70"/>
      <c r="L140" s="70"/>
      <c r="M140" s="70"/>
      <c r="N140" s="70"/>
      <c r="O140" s="70"/>
      <c r="P140" s="70"/>
      <c r="Q140" s="70"/>
    </row>
    <row r="141" spans="4:17">
      <c r="D141" s="59"/>
      <c r="F141" s="78"/>
      <c r="G141" s="78"/>
      <c r="H141" s="78"/>
      <c r="I141" s="70"/>
      <c r="J141" s="70"/>
      <c r="K141" s="70"/>
      <c r="L141" s="70"/>
      <c r="M141" s="70"/>
      <c r="N141" s="70"/>
      <c r="O141" s="70"/>
      <c r="P141" s="70"/>
      <c r="Q141" s="70"/>
    </row>
    <row r="142" spans="4:17">
      <c r="D142" s="59"/>
      <c r="F142" s="78"/>
      <c r="G142" s="78"/>
      <c r="H142" s="78"/>
      <c r="I142" s="70"/>
      <c r="J142" s="70"/>
      <c r="K142" s="70"/>
      <c r="L142" s="70"/>
      <c r="M142" s="70"/>
      <c r="N142" s="70"/>
      <c r="O142" s="70"/>
      <c r="P142" s="70"/>
      <c r="Q142" s="70"/>
    </row>
    <row r="143" spans="4:17">
      <c r="D143" s="59"/>
      <c r="F143" s="78"/>
      <c r="G143" s="78"/>
      <c r="H143" s="78"/>
      <c r="I143" s="70"/>
      <c r="J143" s="70"/>
      <c r="K143" s="70"/>
      <c r="L143" s="70"/>
      <c r="M143" s="70"/>
      <c r="N143" s="70"/>
      <c r="O143" s="70"/>
      <c r="P143" s="70"/>
      <c r="Q143" s="70"/>
    </row>
    <row r="144" spans="4:17">
      <c r="D144" s="59"/>
      <c r="F144" s="78"/>
      <c r="G144" s="78"/>
      <c r="H144" s="78"/>
      <c r="I144" s="70"/>
      <c r="J144" s="70"/>
      <c r="K144" s="70"/>
      <c r="L144" s="70"/>
      <c r="M144" s="70"/>
      <c r="N144" s="70"/>
      <c r="O144" s="70"/>
      <c r="P144" s="70"/>
      <c r="Q144" s="70"/>
    </row>
    <row r="145" spans="4:17">
      <c r="D145" s="59"/>
      <c r="F145" s="78"/>
      <c r="G145" s="78"/>
      <c r="H145" s="78"/>
      <c r="I145" s="70"/>
      <c r="J145" s="70"/>
      <c r="K145" s="70"/>
      <c r="L145" s="70"/>
      <c r="M145" s="70"/>
      <c r="N145" s="70"/>
      <c r="O145" s="70"/>
      <c r="P145" s="70"/>
      <c r="Q145" s="70"/>
    </row>
    <row r="146" spans="4:17">
      <c r="D146" s="59"/>
      <c r="F146" s="78"/>
      <c r="G146" s="78"/>
      <c r="H146" s="78"/>
      <c r="I146" s="70"/>
      <c r="J146" s="70"/>
      <c r="K146" s="70"/>
      <c r="L146" s="70"/>
      <c r="M146" s="70"/>
      <c r="N146" s="70"/>
      <c r="O146" s="70"/>
      <c r="P146" s="70"/>
      <c r="Q146" s="70"/>
    </row>
    <row r="147" spans="4:17">
      <c r="D147" s="59"/>
      <c r="F147" s="78"/>
      <c r="G147" s="78"/>
      <c r="H147" s="78"/>
      <c r="I147" s="70"/>
      <c r="J147" s="70"/>
      <c r="K147" s="70"/>
      <c r="L147" s="70"/>
      <c r="M147" s="70"/>
      <c r="N147" s="70"/>
      <c r="O147" s="70"/>
      <c r="P147" s="70"/>
      <c r="Q147" s="70"/>
    </row>
    <row r="148" spans="4:17">
      <c r="D148" s="59"/>
      <c r="F148" s="78"/>
      <c r="G148" s="78"/>
      <c r="H148" s="78"/>
      <c r="I148" s="70"/>
      <c r="J148" s="70"/>
      <c r="K148" s="70"/>
      <c r="L148" s="70"/>
      <c r="M148" s="70"/>
      <c r="N148" s="70"/>
      <c r="O148" s="70"/>
      <c r="P148" s="70"/>
      <c r="Q148" s="70"/>
    </row>
    <row r="149" spans="4:17">
      <c r="D149" s="59"/>
      <c r="F149" s="78"/>
      <c r="G149" s="78"/>
      <c r="H149" s="78"/>
      <c r="I149" s="70"/>
      <c r="J149" s="70"/>
      <c r="K149" s="70"/>
      <c r="L149" s="70"/>
      <c r="M149" s="70"/>
      <c r="N149" s="70"/>
      <c r="O149" s="70"/>
      <c r="P149" s="70"/>
      <c r="Q149" s="70"/>
    </row>
    <row r="150" spans="4:17">
      <c r="D150" s="59"/>
      <c r="F150" s="78"/>
      <c r="G150" s="78"/>
      <c r="H150" s="78"/>
      <c r="I150" s="70"/>
      <c r="J150" s="70"/>
      <c r="K150" s="70"/>
      <c r="L150" s="70"/>
      <c r="M150" s="70"/>
      <c r="N150" s="70"/>
      <c r="O150" s="70"/>
      <c r="P150" s="70"/>
      <c r="Q150" s="70"/>
    </row>
    <row r="151" spans="4:17">
      <c r="D151" s="59"/>
      <c r="F151" s="78"/>
      <c r="G151" s="78"/>
      <c r="H151" s="78"/>
      <c r="I151" s="70"/>
      <c r="J151" s="70"/>
      <c r="K151" s="70"/>
      <c r="L151" s="70"/>
      <c r="M151" s="70"/>
      <c r="N151" s="70"/>
      <c r="O151" s="70"/>
      <c r="P151" s="70"/>
      <c r="Q151" s="70"/>
    </row>
    <row r="152" spans="4:17">
      <c r="D152" s="59"/>
      <c r="F152" s="78"/>
      <c r="G152" s="78"/>
      <c r="H152" s="78"/>
      <c r="I152" s="70"/>
      <c r="J152" s="70"/>
      <c r="K152" s="70"/>
      <c r="L152" s="70"/>
      <c r="M152" s="70"/>
      <c r="N152" s="70"/>
      <c r="O152" s="70"/>
      <c r="P152" s="70"/>
      <c r="Q152" s="70"/>
    </row>
    <row r="153" spans="4:17">
      <c r="D153" s="59"/>
      <c r="F153" s="78"/>
      <c r="G153" s="78"/>
      <c r="H153" s="78"/>
      <c r="I153" s="70"/>
      <c r="J153" s="70"/>
      <c r="K153" s="70"/>
      <c r="L153" s="70"/>
      <c r="M153" s="70"/>
      <c r="N153" s="70"/>
      <c r="O153" s="70"/>
      <c r="P153" s="70"/>
      <c r="Q153" s="70"/>
    </row>
    <row r="154" spans="4:17">
      <c r="D154" s="59"/>
      <c r="F154" s="78"/>
      <c r="G154" s="78"/>
      <c r="H154" s="78"/>
      <c r="I154" s="70"/>
      <c r="J154" s="70"/>
      <c r="K154" s="70"/>
      <c r="L154" s="70"/>
      <c r="M154" s="70"/>
      <c r="N154" s="70"/>
      <c r="O154" s="70"/>
      <c r="P154" s="70"/>
      <c r="Q154" s="70"/>
    </row>
    <row r="155" spans="4:17">
      <c r="D155" s="59"/>
      <c r="F155" s="78"/>
      <c r="G155" s="78"/>
      <c r="H155" s="78"/>
      <c r="I155" s="70"/>
      <c r="J155" s="70"/>
      <c r="K155" s="70"/>
      <c r="L155" s="70"/>
      <c r="M155" s="70"/>
      <c r="N155" s="70"/>
      <c r="O155" s="70"/>
      <c r="P155" s="70"/>
      <c r="Q155" s="70"/>
    </row>
    <row r="156" spans="4:17">
      <c r="D156" s="59"/>
      <c r="F156" s="78"/>
      <c r="G156" s="78"/>
      <c r="H156" s="78"/>
      <c r="I156" s="70"/>
      <c r="J156" s="70"/>
      <c r="K156" s="70"/>
      <c r="L156" s="70"/>
      <c r="M156" s="70"/>
      <c r="N156" s="70"/>
      <c r="O156" s="70"/>
      <c r="P156" s="70"/>
      <c r="Q156" s="70"/>
    </row>
    <row r="157" spans="4:17">
      <c r="D157" s="59"/>
      <c r="F157" s="78"/>
      <c r="G157" s="78"/>
      <c r="H157" s="78"/>
      <c r="I157" s="70"/>
      <c r="J157" s="70"/>
      <c r="K157" s="70"/>
      <c r="L157" s="70"/>
      <c r="M157" s="70"/>
      <c r="N157" s="70"/>
      <c r="O157" s="70"/>
      <c r="P157" s="70"/>
      <c r="Q157" s="70"/>
    </row>
    <row r="158" spans="4:17">
      <c r="D158" s="59"/>
      <c r="F158" s="78"/>
      <c r="G158" s="78"/>
      <c r="H158" s="78"/>
      <c r="I158" s="70"/>
      <c r="J158" s="70"/>
      <c r="K158" s="70"/>
      <c r="L158" s="70"/>
      <c r="M158" s="70"/>
      <c r="N158" s="70"/>
      <c r="O158" s="70"/>
      <c r="P158" s="70"/>
      <c r="Q158" s="70"/>
    </row>
    <row r="159" spans="4:17">
      <c r="D159" s="59"/>
      <c r="F159" s="78"/>
      <c r="G159" s="78"/>
      <c r="H159" s="78"/>
      <c r="I159" s="70"/>
      <c r="J159" s="70"/>
      <c r="K159" s="70"/>
      <c r="L159" s="70"/>
      <c r="M159" s="70"/>
      <c r="N159" s="70"/>
      <c r="O159" s="70"/>
      <c r="P159" s="70"/>
      <c r="Q159" s="70"/>
    </row>
    <row r="160" spans="4:17">
      <c r="D160" s="59"/>
      <c r="F160" s="78"/>
      <c r="G160" s="78"/>
      <c r="H160" s="78"/>
      <c r="I160" s="70"/>
      <c r="J160" s="70"/>
      <c r="K160" s="70"/>
      <c r="L160" s="70"/>
      <c r="M160" s="70"/>
      <c r="N160" s="70"/>
      <c r="O160" s="70"/>
      <c r="P160" s="70"/>
      <c r="Q160" s="70"/>
    </row>
    <row r="161" spans="4:17">
      <c r="D161" s="59"/>
      <c r="F161" s="78"/>
      <c r="G161" s="78"/>
      <c r="H161" s="78"/>
      <c r="I161" s="70"/>
      <c r="J161" s="70"/>
      <c r="K161" s="70"/>
      <c r="L161" s="70"/>
      <c r="M161" s="70"/>
      <c r="N161" s="70"/>
      <c r="O161" s="70"/>
      <c r="P161" s="70"/>
      <c r="Q161" s="70"/>
    </row>
    <row r="162" spans="4:17">
      <c r="D162" s="59"/>
      <c r="F162" s="78"/>
      <c r="G162" s="78"/>
      <c r="H162" s="78"/>
      <c r="I162" s="70"/>
      <c r="J162" s="70"/>
      <c r="K162" s="70"/>
      <c r="L162" s="70"/>
      <c r="M162" s="70"/>
      <c r="N162" s="70"/>
      <c r="O162" s="70"/>
      <c r="P162" s="70"/>
      <c r="Q162" s="70"/>
    </row>
    <row r="163" spans="4:17">
      <c r="D163" s="59"/>
      <c r="F163" s="78"/>
      <c r="G163" s="78"/>
      <c r="H163" s="78"/>
      <c r="I163" s="70"/>
      <c r="J163" s="70"/>
      <c r="K163" s="70"/>
      <c r="L163" s="70"/>
      <c r="M163" s="70"/>
      <c r="N163" s="70"/>
      <c r="O163" s="70"/>
      <c r="P163" s="70"/>
      <c r="Q163" s="70"/>
    </row>
    <row r="164" spans="4:17">
      <c r="D164" s="59"/>
      <c r="F164" s="78"/>
      <c r="G164" s="78"/>
      <c r="H164" s="78"/>
      <c r="I164" s="70"/>
      <c r="J164" s="70"/>
      <c r="K164" s="70"/>
      <c r="L164" s="70"/>
      <c r="M164" s="70"/>
      <c r="N164" s="70"/>
      <c r="O164" s="70"/>
      <c r="P164" s="70"/>
      <c r="Q164" s="70"/>
    </row>
    <row r="165" spans="4:17">
      <c r="D165" s="59"/>
      <c r="F165" s="78"/>
      <c r="G165" s="78"/>
      <c r="H165" s="78"/>
      <c r="I165" s="70"/>
      <c r="J165" s="70"/>
      <c r="K165" s="70"/>
      <c r="L165" s="70"/>
      <c r="M165" s="70"/>
      <c r="N165" s="70"/>
      <c r="O165" s="70"/>
      <c r="P165" s="70"/>
      <c r="Q165" s="70"/>
    </row>
    <row r="166" spans="4:17">
      <c r="D166" s="59"/>
      <c r="F166" s="78"/>
      <c r="G166" s="78"/>
      <c r="H166" s="78"/>
      <c r="I166" s="70"/>
      <c r="J166" s="70"/>
      <c r="K166" s="70"/>
      <c r="L166" s="70"/>
      <c r="M166" s="70"/>
      <c r="N166" s="70"/>
      <c r="O166" s="70"/>
      <c r="P166" s="70"/>
      <c r="Q166" s="70"/>
    </row>
    <row r="167" spans="4:17">
      <c r="D167" s="59"/>
      <c r="F167" s="78"/>
      <c r="G167" s="78"/>
      <c r="H167" s="78"/>
      <c r="I167" s="70"/>
      <c r="J167" s="70"/>
      <c r="K167" s="70"/>
      <c r="L167" s="70"/>
      <c r="M167" s="70"/>
      <c r="N167" s="70"/>
      <c r="O167" s="70"/>
      <c r="P167" s="70"/>
      <c r="Q167" s="70"/>
    </row>
    <row r="168" spans="4:17">
      <c r="D168" s="59"/>
      <c r="I168" s="70"/>
      <c r="J168" s="70"/>
      <c r="K168" s="70"/>
      <c r="L168" s="70"/>
      <c r="M168" s="70"/>
      <c r="N168" s="70"/>
      <c r="O168" s="70"/>
      <c r="P168" s="70"/>
      <c r="Q168" s="70"/>
    </row>
    <row r="169" spans="4:17">
      <c r="D169" s="59"/>
      <c r="I169" s="70"/>
      <c r="J169" s="70"/>
      <c r="K169" s="70"/>
      <c r="L169" s="70"/>
      <c r="M169" s="70"/>
      <c r="N169" s="70"/>
      <c r="O169" s="70"/>
      <c r="P169" s="70"/>
      <c r="Q169" s="70"/>
    </row>
    <row r="170" spans="4:17">
      <c r="D170" s="59"/>
      <c r="I170" s="70"/>
      <c r="J170" s="70"/>
      <c r="K170" s="70"/>
      <c r="L170" s="70"/>
      <c r="M170" s="70"/>
      <c r="N170" s="70"/>
      <c r="O170" s="70"/>
      <c r="P170" s="70"/>
      <c r="Q170" s="70"/>
    </row>
    <row r="171" spans="4:17">
      <c r="D171" s="59"/>
      <c r="I171" s="70"/>
      <c r="J171" s="70"/>
      <c r="K171" s="70"/>
      <c r="L171" s="70"/>
      <c r="M171" s="70"/>
      <c r="N171" s="70"/>
      <c r="O171" s="70"/>
      <c r="P171" s="70"/>
      <c r="Q171" s="70"/>
    </row>
    <row r="172" spans="4:17">
      <c r="D172" s="59"/>
      <c r="I172" s="70"/>
      <c r="J172" s="70"/>
      <c r="K172" s="70"/>
      <c r="L172" s="70"/>
      <c r="M172" s="70"/>
      <c r="N172" s="70"/>
      <c r="O172" s="70"/>
      <c r="P172" s="70"/>
      <c r="Q172" s="70"/>
    </row>
    <row r="173" spans="4:17">
      <c r="D173" s="59"/>
      <c r="I173" s="70"/>
      <c r="J173" s="70"/>
      <c r="K173" s="70"/>
      <c r="L173" s="70"/>
      <c r="M173" s="70"/>
      <c r="N173" s="70"/>
      <c r="O173" s="70"/>
      <c r="P173" s="70"/>
      <c r="Q173" s="70"/>
    </row>
    <row r="174" spans="4:17">
      <c r="D174" s="59"/>
      <c r="I174" s="70"/>
      <c r="J174" s="70"/>
      <c r="K174" s="70"/>
      <c r="L174" s="70"/>
      <c r="M174" s="70"/>
      <c r="N174" s="70"/>
      <c r="O174" s="70"/>
      <c r="P174" s="70"/>
      <c r="Q174" s="70"/>
    </row>
    <row r="175" spans="4:17">
      <c r="D175" s="59"/>
      <c r="I175" s="70"/>
      <c r="J175" s="70"/>
      <c r="K175" s="70"/>
      <c r="L175" s="70"/>
      <c r="M175" s="70"/>
      <c r="N175" s="70"/>
      <c r="O175" s="70"/>
      <c r="P175" s="70"/>
      <c r="Q175" s="70"/>
    </row>
    <row r="176" spans="4:17">
      <c r="D176" s="59"/>
      <c r="I176" s="70"/>
      <c r="J176" s="70"/>
      <c r="K176" s="70"/>
      <c r="L176" s="70"/>
      <c r="M176" s="70"/>
      <c r="N176" s="70"/>
      <c r="O176" s="70"/>
      <c r="P176" s="70"/>
      <c r="Q176" s="70"/>
    </row>
    <row r="177" spans="4:17">
      <c r="D177" s="59"/>
      <c r="I177" s="70"/>
      <c r="J177" s="70"/>
      <c r="K177" s="70"/>
      <c r="L177" s="70"/>
      <c r="M177" s="70"/>
      <c r="N177" s="70"/>
      <c r="O177" s="70"/>
      <c r="P177" s="70"/>
      <c r="Q177" s="70"/>
    </row>
    <row r="178" spans="4:17">
      <c r="D178" s="59"/>
      <c r="I178" s="70"/>
      <c r="J178" s="70"/>
      <c r="K178" s="70"/>
      <c r="L178" s="70"/>
      <c r="M178" s="70"/>
      <c r="N178" s="70"/>
      <c r="O178" s="70"/>
      <c r="P178" s="70"/>
      <c r="Q178" s="70"/>
    </row>
    <row r="179" spans="4:17">
      <c r="D179" s="59"/>
      <c r="I179" s="70"/>
      <c r="J179" s="70"/>
      <c r="K179" s="70"/>
      <c r="L179" s="70"/>
      <c r="M179" s="70"/>
      <c r="N179" s="70"/>
      <c r="O179" s="70"/>
      <c r="P179" s="70"/>
      <c r="Q179" s="70"/>
    </row>
    <row r="180" spans="4:17">
      <c r="D180" s="59"/>
      <c r="I180" s="70"/>
      <c r="J180" s="70"/>
      <c r="K180" s="70"/>
      <c r="L180" s="70"/>
      <c r="M180" s="70"/>
      <c r="N180" s="70"/>
      <c r="O180" s="70"/>
      <c r="P180" s="70"/>
      <c r="Q180" s="70"/>
    </row>
  </sheetData>
  <sheetProtection password="F16F" sheet="1" objects="1" scenarios="1"/>
  <protectedRanges>
    <protectedRange sqref="F3:H3 F5:G10 A2" name="区域1"/>
  </protectedRanges>
  <mergeCells count="4">
    <mergeCell ref="D4:E4"/>
    <mergeCell ref="A1:B1"/>
    <mergeCell ref="F1:H1"/>
    <mergeCell ref="A2:B2"/>
  </mergeCells>
  <phoneticPr fontId="12" type="noConversion"/>
  <conditionalFormatting sqref="E5:E10">
    <cfRule type="dataBar" priority="1">
      <dataBar>
        <cfvo type="num" val="0"/>
        <cfvo type="num" val="255"/>
        <color rgb="FF638EC6"/>
      </dataBar>
      <extLst>
        <ext xmlns:x14="http://schemas.microsoft.com/office/spreadsheetml/2009/9/main" uri="{B025F937-C7B1-47D3-B67F-A62EFF666E3E}">
          <x14:id>{139B07A7-DC16-4A85-A1B0-E612ECD8D77F}</x14:id>
        </ext>
      </extLst>
    </cfRule>
  </conditionalFormatting>
  <dataValidations count="1">
    <dataValidation type="list" showInputMessage="1" showErrorMessage="1" sqref="AB13:AB17">
      <formula1>"0,1,-1,2,-2,3,-3,4,-4,5,-5,6,-6"</formula1>
    </dataValidation>
  </dataValidations>
  <pageMargins left="0.69930555555555596" right="0.69930555555555596" top="0.75" bottom="0.75" header="0.3" footer="0.3"/>
  <pageSetup paperSize="9" orientation="portrait" r:id="rId1"/>
  <ignoredErrors>
    <ignoredError sqref="G16:H16 H8" formula="1"/>
  </ignoredErrors>
  <drawing r:id="rId2"/>
  <extLst>
    <ext xmlns:x14="http://schemas.microsoft.com/office/spreadsheetml/2009/9/main" uri="{78C0D931-6437-407d-A8EE-F0AAD7539E65}">
      <x14:conditionalFormattings>
        <x14:conditionalFormatting xmlns:xm="http://schemas.microsoft.com/office/excel/2006/main">
          <x14:cfRule type="dataBar" id="{139B07A7-DC16-4A85-A1B0-E612ECD8D77F}">
            <x14:dataBar minLength="0" maxLength="100" border="1" negativeBarBorderColorSameAsPositive="0">
              <x14:cfvo type="num">
                <xm:f>0</xm:f>
              </x14:cfvo>
              <x14:cfvo type="num">
                <xm:f>255</xm:f>
              </x14:cfvo>
              <x14:borderColor rgb="FF638EC6"/>
              <x14:negativeFillColor rgb="FFFF0000"/>
              <x14:negativeBorderColor rgb="FFFF0000"/>
              <x14:axisColor rgb="FF000000"/>
            </x14:dataBar>
          </x14:cfRule>
          <xm:sqref>E5:E10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能力变化对照表!$D$1:$D$5</xm:f>
          </x14:formula1>
          <xm:sqref>G3:H3 AC22 AC24</xm:sqref>
        </x14:dataValidation>
        <x14:dataValidation type="list" allowBlank="1" showInputMessage="1" showErrorMessage="1">
          <x14:formula1>
            <xm:f>精灵对照表!$A:$A</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24"/>
  <sheetViews>
    <sheetView showGridLines="0" workbookViewId="0">
      <selection activeCell="A2" sqref="A2"/>
    </sheetView>
  </sheetViews>
  <sheetFormatPr defaultColWidth="9" defaultRowHeight="15.6"/>
  <cols>
    <col min="1" max="1" width="27.77734375" style="1" customWidth="1"/>
    <col min="2" max="2" width="3.109375" style="1" customWidth="1"/>
    <col min="3" max="3" width="9" style="1" customWidth="1"/>
    <col min="4" max="5" width="7.109375" style="1" customWidth="1"/>
    <col min="6" max="6" width="7" style="1" customWidth="1"/>
    <col min="7" max="7" width="10.88671875" style="1" customWidth="1"/>
    <col min="8" max="8" width="11" style="1" customWidth="1"/>
    <col min="9" max="9" width="9" style="1" customWidth="1"/>
    <col min="10" max="11" width="9" style="1"/>
    <col min="12" max="12" width="11" style="1" customWidth="1"/>
    <col min="13" max="13" width="11.21875" style="1" customWidth="1"/>
    <col min="14" max="15" width="15.33203125" style="1" customWidth="1"/>
    <col min="16" max="16384" width="9" style="1"/>
  </cols>
  <sheetData>
    <row r="1" spans="1:15">
      <c r="A1" s="8" t="s">
        <v>16</v>
      </c>
      <c r="B1" s="9"/>
      <c r="C1" s="10" t="s">
        <v>19</v>
      </c>
      <c r="D1" s="11" t="s">
        <v>20</v>
      </c>
      <c r="E1" s="12" t="s">
        <v>21</v>
      </c>
      <c r="G1" s="13" t="s">
        <v>38</v>
      </c>
    </row>
    <row r="2" spans="1:15">
      <c r="A2" s="14" t="s">
        <v>4743</v>
      </c>
      <c r="B2" s="9"/>
      <c r="C2" s="15">
        <v>50</v>
      </c>
      <c r="D2" s="16" t="s">
        <v>34</v>
      </c>
      <c r="E2" s="17" t="s">
        <v>22</v>
      </c>
      <c r="G2" s="18">
        <f>508-G4-G5-G6-G7-G8-G9</f>
        <v>0</v>
      </c>
    </row>
    <row r="3" spans="1:15" ht="16.2">
      <c r="B3" s="9"/>
      <c r="C3" s="19"/>
      <c r="D3" s="20" t="s">
        <v>28</v>
      </c>
      <c r="E3" s="21" t="s">
        <v>27</v>
      </c>
      <c r="F3" s="8" t="s">
        <v>29</v>
      </c>
      <c r="G3" s="22" t="s">
        <v>24</v>
      </c>
      <c r="H3" s="23" t="s">
        <v>36</v>
      </c>
      <c r="I3" s="23" t="s">
        <v>25</v>
      </c>
      <c r="J3" s="38" t="s">
        <v>37</v>
      </c>
      <c r="K3" s="38" t="s">
        <v>43</v>
      </c>
      <c r="L3" s="38" t="s">
        <v>44</v>
      </c>
      <c r="M3" s="23" t="s">
        <v>26</v>
      </c>
      <c r="N3" s="23" t="s">
        <v>82</v>
      </c>
      <c r="O3" s="21" t="s">
        <v>83</v>
      </c>
    </row>
    <row r="4" spans="1:15" ht="16.2">
      <c r="A4" s="13" t="s">
        <v>32</v>
      </c>
      <c r="B4" s="9"/>
      <c r="C4" s="24" t="s">
        <v>30</v>
      </c>
      <c r="D4" s="25">
        <f>ROUNDDOWN((F4+E4*2+ROUNDDOWN(G4/4,0))*C2/100+10+C2,0)</f>
        <v>145</v>
      </c>
      <c r="E4" s="26">
        <f>VLOOKUP(A2,精灵对照表!A:P,11,0)</f>
        <v>70</v>
      </c>
      <c r="F4" s="27">
        <v>31</v>
      </c>
      <c r="G4" s="28">
        <v>0</v>
      </c>
      <c r="H4" s="29"/>
      <c r="I4" s="29"/>
      <c r="J4" s="39"/>
      <c r="K4" s="39"/>
      <c r="L4" s="39"/>
      <c r="M4" s="29"/>
      <c r="N4" s="29" t="str">
        <f>IF(AND(G4=0,G6=0,G8=0),VLOOKUP(1,最大化分配运算器A!B:E,2,0),"")</f>
        <v/>
      </c>
      <c r="O4" s="26" t="str">
        <f>IF(AND(G4=0,G6=0,G8=0),VLOOKUP(1,最大化分配运算器A!B:I,6,0),"")</f>
        <v/>
      </c>
    </row>
    <row r="5" spans="1:15" ht="16.2">
      <c r="A5" s="30" t="str">
        <f>IF(VLOOKUP(A2,精灵对照表!A:E,5,0)="",VLOOKUP(A2,精灵对照表!A:E,4,0),VLOOKUP(A2,精灵对照表!A:E,4,0)&amp;"/"&amp;VLOOKUP(A2,精灵对照表!A:E,5,0))</f>
        <v>水</v>
      </c>
      <c r="B5" s="9"/>
      <c r="C5" s="24" t="s">
        <v>22</v>
      </c>
      <c r="D5" s="25">
        <f>ROUNDDOWN(ROUNDDOWN(ROUNDDOWN((F5+E5*2+ROUNDDOWN(G5/4,0))*C2/100+5,0)*H5,0),0)</f>
        <v>94</v>
      </c>
      <c r="E5" s="26">
        <f>VLOOKUP(A2,精灵对照表!A:P,12,0)</f>
        <v>85</v>
      </c>
      <c r="F5" s="27">
        <v>31</v>
      </c>
      <c r="G5" s="28">
        <v>0</v>
      </c>
      <c r="H5" s="29">
        <f>1+IF(D2=C5,0.1,0)+IF(E2=C5,-0.1,0)</f>
        <v>0.9</v>
      </c>
      <c r="I5" s="29">
        <f>ROUNDDOWN(ROUNDDOWN((F5+E5*2+ROUNDDOWN(G5/4,0))*C2/100+5,0),0)</f>
        <v>105</v>
      </c>
      <c r="J5" s="39">
        <v>0</v>
      </c>
      <c r="K5" s="39">
        <v>1</v>
      </c>
      <c r="L5" s="39">
        <v>1</v>
      </c>
      <c r="M5" s="25">
        <f>ROUNDDOWN(ROUNDDOWN(ROUNDDOWN(ROUNDDOWN(ROUNDDOWN((F5+E5*2+ROUNDDOWN(G5/4,0))*C2/100+5,0)*H5,0)*K5,0)*L5,0)*VLOOKUP(J5,能力变化对照表!A:B,2,0),0)</f>
        <v>94</v>
      </c>
      <c r="N5" s="29"/>
      <c r="O5" s="26"/>
    </row>
    <row r="6" spans="1:15" ht="16.2">
      <c r="B6" s="9"/>
      <c r="C6" s="24" t="s">
        <v>31</v>
      </c>
      <c r="D6" s="25">
        <f>ROUNDDOWN(ROUNDDOWN(ROUNDDOWN((F6+E6*2+ROUNDDOWN(G6/4,0))*C2/100+5,0)*H6,0),0)</f>
        <v>86</v>
      </c>
      <c r="E6" s="26">
        <f>VLOOKUP(A2,精灵对照表!A:P,13,0)</f>
        <v>65</v>
      </c>
      <c r="F6" s="27">
        <v>31</v>
      </c>
      <c r="G6" s="28">
        <v>4</v>
      </c>
      <c r="H6" s="29">
        <f>1+IF(D2=C6,0.1,0)+IF(E2=C6,-0.1,0)</f>
        <v>1</v>
      </c>
      <c r="I6" s="29">
        <f>ROUNDDOWN(ROUNDDOWN((F6+E6*2+ROUNDDOWN(G6/4,0))*C2/100+5,0),0)</f>
        <v>86</v>
      </c>
      <c r="J6" s="39">
        <v>0</v>
      </c>
      <c r="K6" s="39">
        <v>1</v>
      </c>
      <c r="L6" s="39">
        <v>1</v>
      </c>
      <c r="M6" s="25">
        <f>ROUNDDOWN(ROUNDDOWN(ROUNDDOWN(ROUNDDOWN(ROUNDDOWN((F6+E6*2+ROUNDDOWN(G6/4,0))*C2/100+5,0)*H6,0)*K6,0)*L6,0)*VLOOKUP(J6,能力变化对照表!A:B,2,0),0)</f>
        <v>86</v>
      </c>
      <c r="N6" s="29" t="str">
        <f>IF(AND(G4=0,G6=0,G8=0),VLOOKUP(1,最大化分配运算器A!B:E,3,0),"")</f>
        <v/>
      </c>
      <c r="O6" s="26" t="str">
        <f>IF(AND(G4=0,G6=0,G8=0),VLOOKUP(1,最大化分配运算器A!B:I,7,0),"")</f>
        <v/>
      </c>
    </row>
    <row r="7" spans="1:15" ht="16.2">
      <c r="A7" s="13" t="s">
        <v>47</v>
      </c>
      <c r="B7" s="9"/>
      <c r="C7" s="24" t="s">
        <v>23</v>
      </c>
      <c r="D7" s="25">
        <f>ROUNDDOWN(ROUNDDOWN(ROUNDDOWN((F7+E7*2+ROUNDDOWN(G7/4,0))*C2/100+5,0)*H7,0),0)</f>
        <v>177</v>
      </c>
      <c r="E7" s="26">
        <f>VLOOKUP(A2,精灵对照表!A:P,14,0)</f>
        <v>125</v>
      </c>
      <c r="F7" s="27">
        <v>31</v>
      </c>
      <c r="G7" s="28">
        <v>252</v>
      </c>
      <c r="H7" s="29">
        <f>1+IF(D2=C7,0.1,0)+IF(E2=C7,-0.1,0)</f>
        <v>1</v>
      </c>
      <c r="I7" s="29">
        <f>ROUNDDOWN(ROUNDDOWN((F7+E7*2+ROUNDDOWN(G7/4,0))*C2/100+5,0),0)</f>
        <v>177</v>
      </c>
      <c r="J7" s="39">
        <v>0</v>
      </c>
      <c r="K7" s="39">
        <v>1</v>
      </c>
      <c r="L7" s="39">
        <v>1</v>
      </c>
      <c r="M7" s="25">
        <f>ROUNDDOWN(ROUNDDOWN(ROUNDDOWN(ROUNDDOWN(ROUNDDOWN((F7+E7*2+ROUNDDOWN(G7/4,0))*C2/100+5,0)*H7,0)*K7,0)*L7,0)*VLOOKUP(J7,能力变化对照表!A:B,2,0),0)</f>
        <v>177</v>
      </c>
      <c r="N7" s="29"/>
      <c r="O7" s="26"/>
    </row>
    <row r="8" spans="1:15" ht="16.2">
      <c r="A8" s="31" t="str">
        <f>IF(VLOOKUP(A2,精灵对照表!A:H,6,0)=VLOOKUP(A2,精灵对照表!A:H,7,0),VLOOKUP(A2,精灵对照表!A:H,6,0),VLOOKUP(A2,精灵对照表!A:H,6,0)&amp;"/"&amp;VLOOKUP(A2,精灵对照表!A:H,7,0))</f>
        <v>激流</v>
      </c>
      <c r="B8" s="9"/>
      <c r="C8" s="24" t="s">
        <v>33</v>
      </c>
      <c r="D8" s="25">
        <f>ROUNDDOWN(ROUNDDOWN(ROUNDDOWN((F8+E8*2+ROUNDDOWN(G8/4,0))*C2/100+5,0)*H8,0),0)</f>
        <v>85</v>
      </c>
      <c r="E8" s="26">
        <f>VLOOKUP(A2,精灵对照表!A:P,15,0)</f>
        <v>65</v>
      </c>
      <c r="F8" s="27">
        <v>31</v>
      </c>
      <c r="G8" s="28">
        <v>0</v>
      </c>
      <c r="H8" s="29">
        <f>1+IF(D2=C8,0.1,0)+IF(E2=C8,-0.1,0)</f>
        <v>1</v>
      </c>
      <c r="I8" s="29">
        <f>ROUNDDOWN(ROUNDDOWN((F8+E8*2+ROUNDDOWN(G8/4,0))*C2/100+5,0),0)</f>
        <v>85</v>
      </c>
      <c r="J8" s="39">
        <v>0</v>
      </c>
      <c r="K8" s="39">
        <v>1</v>
      </c>
      <c r="L8" s="39">
        <v>1</v>
      </c>
      <c r="M8" s="25">
        <f>ROUNDDOWN(ROUNDDOWN(ROUNDDOWN(ROUNDDOWN(ROUNDDOWN((F8+E8*2+ROUNDDOWN(G8/4,0))*C2/100+5,0)*H8,0)*K8,0)*L8,0)*VLOOKUP(J8,能力变化对照表!A:B,2,0),0)</f>
        <v>85</v>
      </c>
      <c r="N8" s="29" t="str">
        <f>IF(AND(G4=0,G6=0,G8=0),VLOOKUP(1,最大化分配运算器A!B:E,4,0),"")</f>
        <v/>
      </c>
      <c r="O8" s="26" t="str">
        <f>IF(AND(G4=0,G6=0,G8=0),VLOOKUP(1,最大化分配运算器A!B:I,8,0),"")</f>
        <v/>
      </c>
    </row>
    <row r="9" spans="1:15" ht="16.2">
      <c r="A9" s="30" t="str">
        <f>IF(VLOOKUP(A2,精灵对照表!A:H,8,0)=VLOOKUP(A2,精灵对照表!A:H,6,0),"",VLOOKUP(A2,精灵对照表!A:H,8,0))</f>
        <v>狙击手</v>
      </c>
      <c r="B9" s="9"/>
      <c r="C9" s="32" t="s">
        <v>34</v>
      </c>
      <c r="D9" s="33">
        <f>ROUNDDOWN(ROUNDDOWN(ROUNDDOWN((F9+E9*2+ROUNDDOWN(G9/4,0))*C2/100+5,0)*H9,0),0)</f>
        <v>189</v>
      </c>
      <c r="E9" s="34">
        <f>VLOOKUP(A2,精灵对照表!A:P,16,0)</f>
        <v>120</v>
      </c>
      <c r="F9" s="14">
        <v>31</v>
      </c>
      <c r="G9" s="35">
        <v>252</v>
      </c>
      <c r="H9" s="36">
        <f>1+IF(D2=C9,0.1,0)+IF(E2=C9,-0.1,0)</f>
        <v>1.1000000000000001</v>
      </c>
      <c r="I9" s="36">
        <f>ROUNDDOWN(ROUNDDOWN((F9+E9*2+ROUNDDOWN(G9/4,0))*C2/100+5,0),0)</f>
        <v>172</v>
      </c>
      <c r="J9" s="40">
        <v>0</v>
      </c>
      <c r="K9" s="40">
        <v>1</v>
      </c>
      <c r="L9" s="40">
        <v>1</v>
      </c>
      <c r="M9" s="33">
        <f>ROUNDDOWN(ROUNDDOWN(ROUNDDOWN(ROUNDDOWN(ROUNDDOWN((F9+E9*2+ROUNDDOWN(G9/4,0))*C2/100+5,0)*H9,0)*K9,0)*L9,0)*VLOOKUP(J9,能力变化对照表!A:B,2,0),0)</f>
        <v>189</v>
      </c>
      <c r="N9" s="36"/>
      <c r="O9" s="34"/>
    </row>
    <row r="10" spans="1:15" hidden="1">
      <c r="B10" s="9"/>
    </row>
    <row r="11" spans="1:15" hidden="1">
      <c r="B11" s="9"/>
    </row>
    <row r="12" spans="1:15" hidden="1">
      <c r="B12" s="9"/>
    </row>
    <row r="13" spans="1:15" hidden="1">
      <c r="B13" s="9"/>
    </row>
    <row r="14" spans="1:15" hidden="1">
      <c r="B14" s="9"/>
    </row>
    <row r="15" spans="1:15">
      <c r="B15" s="9"/>
    </row>
    <row r="16" spans="1:15">
      <c r="A16" s="8" t="s">
        <v>16</v>
      </c>
      <c r="B16" s="9"/>
      <c r="C16" s="8" t="s">
        <v>19</v>
      </c>
      <c r="D16" s="11" t="s">
        <v>20</v>
      </c>
      <c r="E16" s="12" t="s">
        <v>21</v>
      </c>
      <c r="G16" s="13" t="s">
        <v>38</v>
      </c>
    </row>
    <row r="17" spans="1:13">
      <c r="A17" s="14" t="s">
        <v>6251</v>
      </c>
      <c r="B17" s="9"/>
      <c r="C17" s="37">
        <v>50</v>
      </c>
      <c r="D17" s="16" t="s">
        <v>22</v>
      </c>
      <c r="E17" s="17" t="s">
        <v>23</v>
      </c>
      <c r="G17" s="18">
        <f>508-G19-G20-G21-G22-G23-G24</f>
        <v>0</v>
      </c>
    </row>
    <row r="18" spans="1:13" ht="16.2">
      <c r="B18" s="9"/>
      <c r="C18" s="19"/>
      <c r="D18" s="20" t="s">
        <v>28</v>
      </c>
      <c r="E18" s="21" t="s">
        <v>27</v>
      </c>
      <c r="F18" s="8" t="s">
        <v>29</v>
      </c>
      <c r="G18" s="22" t="s">
        <v>24</v>
      </c>
      <c r="H18" s="23" t="s">
        <v>36</v>
      </c>
      <c r="I18" s="23" t="s">
        <v>25</v>
      </c>
      <c r="J18" s="38" t="s">
        <v>37</v>
      </c>
      <c r="K18" s="38" t="s">
        <v>43</v>
      </c>
      <c r="L18" s="38" t="s">
        <v>44</v>
      </c>
      <c r="M18" s="21" t="s">
        <v>26</v>
      </c>
    </row>
    <row r="19" spans="1:13" ht="16.2">
      <c r="A19" s="13" t="s">
        <v>32</v>
      </c>
      <c r="B19" s="9"/>
      <c r="C19" s="24" t="s">
        <v>30</v>
      </c>
      <c r="D19" s="25">
        <f>ROUNDDOWN((F19+E19*2+ROUNDDOWN(G19/4,0))*C17/100+10+C17,0)</f>
        <v>167</v>
      </c>
      <c r="E19" s="26">
        <f>VLOOKUP(A17,精灵对照表!A:P,11,0)</f>
        <v>92</v>
      </c>
      <c r="F19" s="27">
        <v>31</v>
      </c>
      <c r="G19" s="28">
        <v>0</v>
      </c>
      <c r="H19" s="29"/>
      <c r="I19" s="29"/>
      <c r="J19" s="39"/>
      <c r="K19" s="39"/>
      <c r="L19" s="39"/>
      <c r="M19" s="26"/>
    </row>
    <row r="20" spans="1:13" ht="16.2">
      <c r="A20" s="30" t="str">
        <f>IF(VLOOKUP(A17,精灵对照表!A:E,5,0)="",VLOOKUP(A17,精灵对照表!A:E,4,0),VLOOKUP(A17,精灵对照表!A:E,4,0)&amp;"/"&amp;VLOOKUP(A17,精灵对照表!A:E,5,0))</f>
        <v>妖精/钢</v>
      </c>
      <c r="B20" s="9"/>
      <c r="C20" s="24" t="s">
        <v>22</v>
      </c>
      <c r="D20" s="25">
        <f>ROUNDDOWN(ROUNDDOWN(ROUNDDOWN((F20+E20*2+ROUNDDOWN(G20/4,0))*C17/100+5,0)*H20,0),0)</f>
        <v>244</v>
      </c>
      <c r="E20" s="26">
        <f>VLOOKUP(A17,精灵对照表!A:P,12,0)</f>
        <v>170</v>
      </c>
      <c r="F20" s="27">
        <v>31</v>
      </c>
      <c r="G20" s="28">
        <v>252</v>
      </c>
      <c r="H20" s="29">
        <f>1+IF(D17=C20,0.1,0)+IF(E17=C20,-0.1,0)</f>
        <v>1.1000000000000001</v>
      </c>
      <c r="I20" s="29">
        <f>ROUNDDOWN(ROUNDDOWN((F20+E20*2+ROUNDDOWN(G20/4,0))*C17/100+5,0),0)</f>
        <v>222</v>
      </c>
      <c r="J20" s="39">
        <v>0</v>
      </c>
      <c r="K20" s="39">
        <v>1</v>
      </c>
      <c r="L20" s="39">
        <v>1</v>
      </c>
      <c r="M20" s="41">
        <f>ROUNDDOWN(ROUNDDOWN(ROUNDDOWN(ROUNDDOWN(ROUNDDOWN((F20+E20*2+ROUNDDOWN(G20/4,0))*C17/100+5,0)*H20,0)*K20,0)*L20,0)*VLOOKUP(J20,能力变化对照表!A:B,2,0),0)</f>
        <v>244</v>
      </c>
    </row>
    <row r="21" spans="1:13" ht="16.2">
      <c r="C21" s="24" t="s">
        <v>31</v>
      </c>
      <c r="D21" s="25">
        <f>ROUNDDOWN(ROUNDDOWN(ROUNDDOWN((F21+E21*2+ROUNDDOWN(G21/4,0))*C17/100+5,0)*H21,0),0)</f>
        <v>135</v>
      </c>
      <c r="E21" s="26">
        <f>VLOOKUP(A17,精灵对照表!A:P,13,0)</f>
        <v>115</v>
      </c>
      <c r="F21" s="27">
        <v>31</v>
      </c>
      <c r="G21" s="28">
        <v>0</v>
      </c>
      <c r="H21" s="29">
        <f>1+IF(D17=C21,0.1,0)+IF(E17=C21,-0.1,0)</f>
        <v>1</v>
      </c>
      <c r="I21" s="29">
        <f>ROUNDDOWN(ROUNDDOWN((F21+E21*2+ROUNDDOWN(G21/4,0))*C17/100+5,0),0)</f>
        <v>135</v>
      </c>
      <c r="J21" s="39">
        <v>0</v>
      </c>
      <c r="K21" s="39">
        <v>1</v>
      </c>
      <c r="L21" s="39">
        <v>1</v>
      </c>
      <c r="M21" s="41">
        <f>ROUNDDOWN(ROUNDDOWN(ROUNDDOWN(ROUNDDOWN(ROUNDDOWN((F21+E21*2+ROUNDDOWN(G21/4,0))*C17/100+5,0)*H21,0)*K21,0)*L21,0)*VLOOKUP(J21,能力变化对照表!A:B,2,0),0)</f>
        <v>135</v>
      </c>
    </row>
    <row r="22" spans="1:13" ht="16.2">
      <c r="A22" s="13" t="s">
        <v>47</v>
      </c>
      <c r="C22" s="24" t="s">
        <v>23</v>
      </c>
      <c r="D22" s="25">
        <f>ROUNDDOWN(ROUNDDOWN(ROUNDDOWN((F22+E22*2+ROUNDDOWN(G22/4,0))*C17/100+5,0)*H22,0),0)</f>
        <v>90</v>
      </c>
      <c r="E22" s="26">
        <f>VLOOKUP(A17,精灵对照表!A:P,14,0)</f>
        <v>80</v>
      </c>
      <c r="F22" s="27">
        <v>31</v>
      </c>
      <c r="G22" s="28">
        <v>0</v>
      </c>
      <c r="H22" s="29">
        <f>1+IF(D17=C22,0.1,0)+IF(E17=C22,-0.1,0)</f>
        <v>0.9</v>
      </c>
      <c r="I22" s="29">
        <f>ROUNDDOWN(ROUNDDOWN((F22+E22*2+ROUNDDOWN(G22/4,0))*C17/100+5,0),0)</f>
        <v>100</v>
      </c>
      <c r="J22" s="39">
        <v>0</v>
      </c>
      <c r="K22" s="39">
        <v>1</v>
      </c>
      <c r="L22" s="39">
        <v>1</v>
      </c>
      <c r="M22" s="41">
        <f>ROUNDDOWN(ROUNDDOWN(ROUNDDOWN(ROUNDDOWN(ROUNDDOWN((F22+E22*2+ROUNDDOWN(G22/4,0))*C17/100+5,0)*H22,0)*K22,0)*L22,0)*VLOOKUP(J22,能力变化对照表!A:B,2,0),0)</f>
        <v>90</v>
      </c>
    </row>
    <row r="23" spans="1:13" ht="16.2">
      <c r="A23" s="31" t="str">
        <f>IF(VLOOKUP(A17,精灵对照表!A:H,6,0)=VLOOKUP(A17,精灵对照表!A:H,7,0),VLOOKUP(A17,精灵对照表!A:H,6,0),VLOOKUP(A17,精灵对照表!A:H,6,0)&amp;"/"&amp;VLOOKUP(A17,精灵对照表!A:H,7,0))</f>
        <v>不挠之剑</v>
      </c>
      <c r="C23" s="24" t="s">
        <v>33</v>
      </c>
      <c r="D23" s="25">
        <f>ROUNDDOWN(ROUNDDOWN(ROUNDDOWN((F23+E23*2+ROUNDDOWN(G23/4,0))*C17/100+5,0)*H23,0),0)</f>
        <v>136</v>
      </c>
      <c r="E23" s="26">
        <f>VLOOKUP(A17,精灵对照表!A:P,15,0)</f>
        <v>115</v>
      </c>
      <c r="F23" s="27">
        <v>31</v>
      </c>
      <c r="G23" s="28">
        <v>4</v>
      </c>
      <c r="H23" s="29">
        <f>1+IF(D17=C23,0.1,0)+IF(E17=C23,-0.1,0)</f>
        <v>1</v>
      </c>
      <c r="I23" s="29">
        <f>ROUNDDOWN(ROUNDDOWN((F23+E23*2+ROUNDDOWN(G23/4,0))*C17/100+5,0),0)</f>
        <v>136</v>
      </c>
      <c r="J23" s="39">
        <v>0</v>
      </c>
      <c r="K23" s="39">
        <v>1</v>
      </c>
      <c r="L23" s="39">
        <v>1</v>
      </c>
      <c r="M23" s="41">
        <f>ROUNDDOWN(ROUNDDOWN(ROUNDDOWN(ROUNDDOWN(ROUNDDOWN((F23+E23*2+ROUNDDOWN(G23/4,0))*C17/100+5,0)*H23,0)*K23,0)*L23,0)*VLOOKUP(J23,能力变化对照表!A:B,2,0),0)</f>
        <v>136</v>
      </c>
    </row>
    <row r="24" spans="1:13" ht="16.2">
      <c r="A24" s="30" t="str">
        <f>IF(VLOOKUP(A17,精灵对照表!A:H,8,0)=VLOOKUP(A17,精灵对照表!A:H,6,0),"",VLOOKUP(A17,精灵对照表!A:H,8,0))</f>
        <v/>
      </c>
      <c r="C24" s="32" t="s">
        <v>34</v>
      </c>
      <c r="D24" s="33">
        <f>ROUNDDOWN(ROUNDDOWN(ROUNDDOWN((F24+E24*2+ROUNDDOWN(G24/4,0))*C17/100+5,0)*H24,0),0)</f>
        <v>200</v>
      </c>
      <c r="E24" s="34">
        <f>VLOOKUP(A17,精灵对照表!A:P,16,0)</f>
        <v>148</v>
      </c>
      <c r="F24" s="14">
        <v>31</v>
      </c>
      <c r="G24" s="35">
        <v>252</v>
      </c>
      <c r="H24" s="36">
        <f>1+IF(D17=C24,0.1,0)+IF(E17=C24,-0.1,0)</f>
        <v>1</v>
      </c>
      <c r="I24" s="36">
        <f>ROUNDDOWN(ROUNDDOWN((F24+E24*2+ROUNDDOWN(G24/4,0))*C17/100+5,0),0)</f>
        <v>200</v>
      </c>
      <c r="J24" s="40">
        <v>0</v>
      </c>
      <c r="K24" s="40">
        <v>1</v>
      </c>
      <c r="L24" s="40">
        <v>1</v>
      </c>
      <c r="M24" s="42">
        <f>ROUNDDOWN(ROUNDDOWN(ROUNDDOWN(ROUNDDOWN(ROUNDDOWN((F24+E24*2+ROUNDDOWN(G24/4,0))*C17/100+5,0)*H24,0)*K24,0)*L24,0)*VLOOKUP(J24,能力变化对照表!A:B,2,0),0)</f>
        <v>200</v>
      </c>
    </row>
  </sheetData>
  <sheetProtection password="F16F" sheet="1" objects="1" scenarios="1"/>
  <protectedRanges>
    <protectedRange sqref="C17:E17 A17 A2 C2:E2 F4:G9 J5:L9 F19:G24 J20:L24" name="区域1" securityDescriptor=""/>
  </protectedRanges>
  <phoneticPr fontId="10" type="noConversion"/>
  <dataValidations count="1">
    <dataValidation type="list" showInputMessage="1" showErrorMessage="1" sqref="J5:J9 J20:J24">
      <formula1>"0,1,-1,2,-2,3,-3,4,-4,5,-5,6,-6"</formula1>
    </dataValidation>
  </dataValidations>
  <pageMargins left="0.69930555555555596" right="0.69930555555555596" top="0.75" bottom="0.75" header="0.3" footer="0.3"/>
  <pageSetup paperSize="9"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14:formula1>
            <xm:f>能力变化对照表!$D$1:$D$5</xm:f>
          </x14:formula1>
          <xm:sqref>D2:E2 D17:E17</xm:sqref>
        </x14:dataValidation>
        <x14:dataValidation type="list" allowBlank="1" showInputMessage="1" showErrorMessage="1">
          <x14:formula1>
            <xm:f>精灵对照表!$A:$A</xm:f>
          </x14:formula1>
          <xm:sqref>A2:B2</xm:sqref>
        </x14:dataValidation>
        <x14:dataValidation type="list" allowBlank="1" showInputMessage="1" showErrorMessage="1">
          <x14:formula1>
            <xm:f>精灵对照表!$A:$A</xm:f>
          </x14:formula1>
          <xm:sqref>A17:B17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14"/>
  <sheetViews>
    <sheetView workbookViewId="0">
      <selection activeCell="D25" sqref="D25"/>
    </sheetView>
  </sheetViews>
  <sheetFormatPr defaultColWidth="9" defaultRowHeight="14.4"/>
  <sheetData>
    <row r="1" spans="1:4">
      <c r="A1" t="s">
        <v>693</v>
      </c>
      <c r="B1" t="s">
        <v>694</v>
      </c>
      <c r="D1" s="7" t="s">
        <v>22</v>
      </c>
    </row>
    <row r="2" spans="1:4">
      <c r="A2">
        <v>-6</v>
      </c>
      <c r="B2">
        <f>1*2/8</f>
        <v>0.25</v>
      </c>
      <c r="D2" s="7" t="s">
        <v>31</v>
      </c>
    </row>
    <row r="3" spans="1:4">
      <c r="A3">
        <v>-5</v>
      </c>
      <c r="B3">
        <f>1*2/7</f>
        <v>0.2857142857142857</v>
      </c>
      <c r="D3" s="7" t="s">
        <v>23</v>
      </c>
    </row>
    <row r="4" spans="1:4">
      <c r="A4">
        <v>-4</v>
      </c>
      <c r="B4">
        <f>1*2/6</f>
        <v>0.33333333333333331</v>
      </c>
      <c r="D4" s="7" t="s">
        <v>33</v>
      </c>
    </row>
    <row r="5" spans="1:4">
      <c r="A5">
        <v>-3</v>
      </c>
      <c r="B5">
        <f>1*2/5</f>
        <v>0.4</v>
      </c>
      <c r="D5" s="7" t="s">
        <v>34</v>
      </c>
    </row>
    <row r="6" spans="1:4">
      <c r="A6">
        <v>-2</v>
      </c>
      <c r="B6">
        <f>1*2/4</f>
        <v>0.5</v>
      </c>
    </row>
    <row r="7" spans="1:4">
      <c r="A7">
        <v>-1</v>
      </c>
      <c r="B7">
        <f>1*2/3</f>
        <v>0.66666666666666663</v>
      </c>
    </row>
    <row r="8" spans="1:4">
      <c r="A8">
        <v>0</v>
      </c>
      <c r="B8">
        <v>1</v>
      </c>
    </row>
    <row r="9" spans="1:4">
      <c r="A9">
        <v>1</v>
      </c>
      <c r="B9">
        <v>1.5</v>
      </c>
    </row>
    <row r="10" spans="1:4">
      <c r="A10">
        <v>2</v>
      </c>
      <c r="B10">
        <v>2</v>
      </c>
    </row>
    <row r="11" spans="1:4">
      <c r="A11">
        <v>3</v>
      </c>
      <c r="B11">
        <v>2.5</v>
      </c>
    </row>
    <row r="12" spans="1:4">
      <c r="A12">
        <v>4</v>
      </c>
      <c r="B12">
        <v>3</v>
      </c>
    </row>
    <row r="13" spans="1:4">
      <c r="A13">
        <v>5</v>
      </c>
      <c r="B13">
        <v>3.5</v>
      </c>
    </row>
    <row r="14" spans="1:4">
      <c r="A14">
        <v>6</v>
      </c>
      <c r="B14">
        <v>4</v>
      </c>
    </row>
  </sheetData>
  <sheetProtection password="F16F" sheet="1" objects="1" scenarios="1"/>
  <phoneticPr fontId="10"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N4097"/>
  <sheetViews>
    <sheetView workbookViewId="0">
      <selection activeCell="E14" sqref="E14"/>
    </sheetView>
  </sheetViews>
  <sheetFormatPr defaultColWidth="9" defaultRowHeight="14.4"/>
  <cols>
    <col min="1" max="2" width="12.77734375" customWidth="1"/>
    <col min="3" max="3" width="11.109375" customWidth="1"/>
    <col min="4" max="6" width="13" customWidth="1"/>
    <col min="7" max="7" width="11.109375" customWidth="1"/>
    <col min="8" max="9" width="13" customWidth="1"/>
    <col min="10" max="11" width="11" customWidth="1"/>
    <col min="12" max="13" width="12" customWidth="1"/>
  </cols>
  <sheetData>
    <row r="1" spans="1:14">
      <c r="A1" s="6" t="s">
        <v>695</v>
      </c>
      <c r="B1" s="6" t="s">
        <v>696</v>
      </c>
      <c r="C1" s="6" t="s">
        <v>697</v>
      </c>
      <c r="D1" s="6" t="s">
        <v>698</v>
      </c>
      <c r="E1" s="6" t="s">
        <v>699</v>
      </c>
      <c r="F1" s="6" t="s">
        <v>700</v>
      </c>
      <c r="G1" s="6" t="s">
        <v>701</v>
      </c>
      <c r="H1" s="6" t="s">
        <v>702</v>
      </c>
      <c r="I1" s="6" t="s">
        <v>703</v>
      </c>
      <c r="J1" s="6" t="s">
        <v>704</v>
      </c>
      <c r="K1" s="6" t="s">
        <v>705</v>
      </c>
      <c r="L1" s="6" t="s">
        <v>706</v>
      </c>
      <c r="M1" s="6" t="s">
        <v>707</v>
      </c>
      <c r="N1" s="6" t="s">
        <v>708</v>
      </c>
    </row>
    <row r="2" spans="1:14">
      <c r="A2">
        <f t="shared" ref="A2:A65" si="0">IF(N2=1,0,L2+1/M2)</f>
        <v>0</v>
      </c>
      <c r="B2">
        <f t="shared" ref="B2:B65" si="1">IF(A2=MAX(A:A),1,0)</f>
        <v>0</v>
      </c>
      <c r="C2">
        <v>132</v>
      </c>
      <c r="D2">
        <v>60</v>
      </c>
      <c r="E2">
        <f t="shared" ref="E2:E65" si="2">IF(F2-D2-C2&gt;253,-999,IF(F2-D2-C2&lt;0,-999,F2-D2-C2))</f>
        <v>-999</v>
      </c>
      <c r="F2">
        <f>能力值计算器!G2</f>
        <v>0</v>
      </c>
      <c r="G2">
        <f>ROUNDDOWN((能力值计算器!F4+能力值计算器!E4*2+ROUNDDOWN(C2/4,0))*能力值计算器!C2/100+10+能力值计算器!C2,0)</f>
        <v>162</v>
      </c>
      <c r="H2">
        <f>ROUNDDOWN(ROUNDDOWN(ROUNDDOWN(ROUNDDOWN(ROUNDDOWN((能力值计算器!F6+能力值计算器!E6*2+ROUNDDOWN(D2/4,0))*能力值计算器!C2/100+5,0)*能力值计算器!H6,0)*能力值计算器!K6,0)*能力值计算器!L6,0)*VLOOKUP(能力值计算器!J6,能力变化对照表!A:B,2,0),0)</f>
        <v>93</v>
      </c>
      <c r="I2">
        <f>ROUNDDOWN(ROUNDDOWN(ROUNDDOWN(ROUNDDOWN(ROUNDDOWN((能力值计算器!F8+能力值计算器!E8*2+ROUNDDOWN(E2/4,0))*能力值计算器!C2/100+5,0)*能力值计算器!H8,0)*能力值计算器!K8,0)*能力值计算器!L8,0)*VLOOKUP(能力值计算器!J8,能力变化对照表!A:B,2,0),0)</f>
        <v>-39</v>
      </c>
      <c r="J2">
        <f t="shared" ref="J2:J65" si="3">IF(E2&lt;0,0,G2*H2)</f>
        <v>0</v>
      </c>
      <c r="K2">
        <f t="shared" ref="K2:K65" si="4">G2*I2</f>
        <v>-6318</v>
      </c>
      <c r="L2">
        <f t="shared" ref="L2:L65" si="5">(H2+I2)*G2</f>
        <v>8748</v>
      </c>
      <c r="M2">
        <f t="shared" ref="M2:M65" si="6">IF(H2+I2-G2&lt;0,G2-H2-I2,H2+I2-G2)+IF(H2-I2&lt;0,I2-H2,H2-I2)+0.1</f>
        <v>240.1</v>
      </c>
      <c r="N2">
        <f t="shared" ref="N2:N65" si="7">IF(E2&lt;0,1,0)</f>
        <v>1</v>
      </c>
    </row>
    <row r="3" spans="1:14">
      <c r="A3">
        <f t="shared" si="0"/>
        <v>0</v>
      </c>
      <c r="B3">
        <f t="shared" si="1"/>
        <v>0</v>
      </c>
      <c r="C3">
        <v>132</v>
      </c>
      <c r="D3">
        <v>64</v>
      </c>
      <c r="E3">
        <f t="shared" si="2"/>
        <v>-999</v>
      </c>
      <c r="F3">
        <f>能力值计算器!G2</f>
        <v>0</v>
      </c>
      <c r="G3">
        <f>ROUNDDOWN((能力值计算器!F4+能力值计算器!E4*2+ROUNDDOWN(C3/4,0))*能力值计算器!C2/100+10+能力值计算器!C2,0)</f>
        <v>162</v>
      </c>
      <c r="H3">
        <f>ROUNDDOWN(ROUNDDOWN(ROUNDDOWN(ROUNDDOWN(ROUNDDOWN((能力值计算器!F6+能力值计算器!E6*2+ROUNDDOWN(D3/4,0))*能力值计算器!C2/100+5,0)*能力值计算器!H6,0)*能力值计算器!K6,0)*能力值计算器!L6,0)*VLOOKUP(能力值计算器!J6,能力变化对照表!A:B,2,0),0)</f>
        <v>93</v>
      </c>
      <c r="I3">
        <f>ROUNDDOWN(ROUNDDOWN(ROUNDDOWN(ROUNDDOWN(ROUNDDOWN((能力值计算器!F8+能力值计算器!E8*2+ROUNDDOWN(E3/4,0))*能力值计算器!C2/100+5,0)*能力值计算器!H8,0)*能力值计算器!K8,0)*能力值计算器!L8,0)*VLOOKUP(能力值计算器!J8,能力变化对照表!A:B,2,0),0)</f>
        <v>-39</v>
      </c>
      <c r="J3">
        <f t="shared" si="3"/>
        <v>0</v>
      </c>
      <c r="K3">
        <f t="shared" si="4"/>
        <v>-6318</v>
      </c>
      <c r="L3">
        <f t="shared" si="5"/>
        <v>8748</v>
      </c>
      <c r="M3">
        <f t="shared" si="6"/>
        <v>240.1</v>
      </c>
      <c r="N3">
        <f t="shared" si="7"/>
        <v>1</v>
      </c>
    </row>
    <row r="4" spans="1:14">
      <c r="A4">
        <f t="shared" si="0"/>
        <v>0</v>
      </c>
      <c r="B4">
        <f t="shared" si="1"/>
        <v>0</v>
      </c>
      <c r="C4">
        <v>136</v>
      </c>
      <c r="D4">
        <v>60</v>
      </c>
      <c r="E4">
        <f t="shared" si="2"/>
        <v>-999</v>
      </c>
      <c r="F4">
        <f>能力值计算器!G2</f>
        <v>0</v>
      </c>
      <c r="G4">
        <f>ROUNDDOWN((能力值计算器!F4+能力值计算器!E4*2+ROUNDDOWN(C4/4,0))*能力值计算器!C2/100+10+能力值计算器!C2,0)</f>
        <v>162</v>
      </c>
      <c r="H4">
        <f>ROUNDDOWN(ROUNDDOWN(ROUNDDOWN(ROUNDDOWN(ROUNDDOWN((能力值计算器!F6+能力值计算器!E6*2+ROUNDDOWN(D4/4,0))*能力值计算器!C2/100+5,0)*能力值计算器!H6,0)*能力值计算器!K6,0)*能力值计算器!L6,0)*VLOOKUP(能力值计算器!J6,能力变化对照表!A:B,2,0),0)</f>
        <v>93</v>
      </c>
      <c r="I4">
        <f>ROUNDDOWN(ROUNDDOWN(ROUNDDOWN(ROUNDDOWN(ROUNDDOWN((能力值计算器!F8+能力值计算器!E8*2+ROUNDDOWN(E4/4,0))*能力值计算器!C2/100+5,0)*能力值计算器!H8,0)*能力值计算器!K8,0)*能力值计算器!L8,0)*VLOOKUP(能力值计算器!J8,能力变化对照表!A:B,2,0),0)</f>
        <v>-39</v>
      </c>
      <c r="J4">
        <f t="shared" si="3"/>
        <v>0</v>
      </c>
      <c r="K4">
        <f t="shared" si="4"/>
        <v>-6318</v>
      </c>
      <c r="L4">
        <f t="shared" si="5"/>
        <v>8748</v>
      </c>
      <c r="M4">
        <f t="shared" si="6"/>
        <v>240.1</v>
      </c>
      <c r="N4">
        <f t="shared" si="7"/>
        <v>1</v>
      </c>
    </row>
    <row r="5" spans="1:14">
      <c r="A5">
        <f t="shared" si="0"/>
        <v>0</v>
      </c>
      <c r="B5">
        <f t="shared" si="1"/>
        <v>0</v>
      </c>
      <c r="C5">
        <v>132</v>
      </c>
      <c r="D5">
        <v>68</v>
      </c>
      <c r="E5">
        <f t="shared" si="2"/>
        <v>-999</v>
      </c>
      <c r="F5">
        <f>能力值计算器!G2</f>
        <v>0</v>
      </c>
      <c r="G5">
        <f>ROUNDDOWN((能力值计算器!F4+能力值计算器!E4*2+ROUNDDOWN(C5/4,0))*能力值计算器!C2/100+10+能力值计算器!C2,0)</f>
        <v>162</v>
      </c>
      <c r="H5">
        <f>ROUNDDOWN(ROUNDDOWN(ROUNDDOWN(ROUNDDOWN(ROUNDDOWN((能力值计算器!F6+能力值计算器!E6*2+ROUNDDOWN(D5/4,0))*能力值计算器!C2/100+5,0)*能力值计算器!H6,0)*能力值计算器!K6,0)*能力值计算器!L6,0)*VLOOKUP(能力值计算器!J6,能力变化对照表!A:B,2,0),0)</f>
        <v>94</v>
      </c>
      <c r="I5">
        <f>ROUNDDOWN(ROUNDDOWN(ROUNDDOWN(ROUNDDOWN(ROUNDDOWN((能力值计算器!F8+能力值计算器!E8*2+ROUNDDOWN(E5/4,0))*能力值计算器!C2/100+5,0)*能力值计算器!H8,0)*能力值计算器!K8,0)*能力值计算器!L8,0)*VLOOKUP(能力值计算器!J8,能力变化对照表!A:B,2,0),0)</f>
        <v>-39</v>
      </c>
      <c r="J5">
        <f t="shared" si="3"/>
        <v>0</v>
      </c>
      <c r="K5">
        <f t="shared" si="4"/>
        <v>-6318</v>
      </c>
      <c r="L5">
        <f t="shared" si="5"/>
        <v>8910</v>
      </c>
      <c r="M5">
        <f t="shared" si="6"/>
        <v>240.1</v>
      </c>
      <c r="N5">
        <f t="shared" si="7"/>
        <v>1</v>
      </c>
    </row>
    <row r="6" spans="1:14">
      <c r="A6">
        <f t="shared" si="0"/>
        <v>0</v>
      </c>
      <c r="B6">
        <f t="shared" si="1"/>
        <v>0</v>
      </c>
      <c r="C6">
        <v>132</v>
      </c>
      <c r="D6">
        <v>52</v>
      </c>
      <c r="E6">
        <f t="shared" si="2"/>
        <v>-999</v>
      </c>
      <c r="F6">
        <f>能力值计算器!G2</f>
        <v>0</v>
      </c>
      <c r="G6">
        <f>ROUNDDOWN((能力值计算器!F4+能力值计算器!E4*2+ROUNDDOWN(C6/4,0))*能力值计算器!C2/100+10+能力值计算器!C2,0)</f>
        <v>162</v>
      </c>
      <c r="H6">
        <f>ROUNDDOWN(ROUNDDOWN(ROUNDDOWN(ROUNDDOWN(ROUNDDOWN((能力值计算器!F6+能力值计算器!E6*2+ROUNDDOWN(D6/4,0))*能力值计算器!C2/100+5,0)*能力值计算器!H6,0)*能力值计算器!K6,0)*能力值计算器!L6,0)*VLOOKUP(能力值计算器!J6,能力变化对照表!A:B,2,0),0)</f>
        <v>92</v>
      </c>
      <c r="I6">
        <f>ROUNDDOWN(ROUNDDOWN(ROUNDDOWN(ROUNDDOWN(ROUNDDOWN((能力值计算器!F8+能力值计算器!E8*2+ROUNDDOWN(E6/4,0))*能力值计算器!C2/100+5,0)*能力值计算器!H8,0)*能力值计算器!K8,0)*能力值计算器!L8,0)*VLOOKUP(能力值计算器!J8,能力变化对照表!A:B,2,0),0)</f>
        <v>-39</v>
      </c>
      <c r="J6">
        <f t="shared" si="3"/>
        <v>0</v>
      </c>
      <c r="K6">
        <f t="shared" si="4"/>
        <v>-6318</v>
      </c>
      <c r="L6">
        <f t="shared" si="5"/>
        <v>8586</v>
      </c>
      <c r="M6">
        <f t="shared" si="6"/>
        <v>240.1</v>
      </c>
      <c r="N6">
        <f t="shared" si="7"/>
        <v>1</v>
      </c>
    </row>
    <row r="7" spans="1:14">
      <c r="A7">
        <f t="shared" si="0"/>
        <v>0</v>
      </c>
      <c r="B7">
        <f t="shared" si="1"/>
        <v>0</v>
      </c>
      <c r="C7">
        <v>132</v>
      </c>
      <c r="D7">
        <v>56</v>
      </c>
      <c r="E7">
        <f t="shared" si="2"/>
        <v>-999</v>
      </c>
      <c r="F7">
        <f>能力值计算器!G2</f>
        <v>0</v>
      </c>
      <c r="G7">
        <f>ROUNDDOWN((能力值计算器!F4+能力值计算器!E4*2+ROUNDDOWN(C7/4,0))*能力值计算器!C2/100+10+能力值计算器!C2,0)</f>
        <v>162</v>
      </c>
      <c r="H7">
        <f>ROUNDDOWN(ROUNDDOWN(ROUNDDOWN(ROUNDDOWN(ROUNDDOWN((能力值计算器!F6+能力值计算器!E6*2+ROUNDDOWN(D7/4,0))*能力值计算器!C2/100+5,0)*能力值计算器!H6,0)*能力值计算器!K6,0)*能力值计算器!L6,0)*VLOOKUP(能力值计算器!J6,能力变化对照表!A:B,2,0),0)</f>
        <v>92</v>
      </c>
      <c r="I7">
        <f>ROUNDDOWN(ROUNDDOWN(ROUNDDOWN(ROUNDDOWN(ROUNDDOWN((能力值计算器!F8+能力值计算器!E8*2+ROUNDDOWN(E7/4,0))*能力值计算器!C2/100+5,0)*能力值计算器!H8,0)*能力值计算器!K8,0)*能力值计算器!L8,0)*VLOOKUP(能力值计算器!J8,能力变化对照表!A:B,2,0),0)</f>
        <v>-39</v>
      </c>
      <c r="J7">
        <f t="shared" si="3"/>
        <v>0</v>
      </c>
      <c r="K7">
        <f t="shared" si="4"/>
        <v>-6318</v>
      </c>
      <c r="L7">
        <f t="shared" si="5"/>
        <v>8586</v>
      </c>
      <c r="M7">
        <f t="shared" si="6"/>
        <v>240.1</v>
      </c>
      <c r="N7">
        <f t="shared" si="7"/>
        <v>1</v>
      </c>
    </row>
    <row r="8" spans="1:14">
      <c r="A8">
        <f t="shared" si="0"/>
        <v>0</v>
      </c>
      <c r="B8">
        <f t="shared" si="1"/>
        <v>0</v>
      </c>
      <c r="C8">
        <v>136</v>
      </c>
      <c r="D8">
        <v>52</v>
      </c>
      <c r="E8">
        <f t="shared" si="2"/>
        <v>-999</v>
      </c>
      <c r="F8">
        <f>能力值计算器!G2</f>
        <v>0</v>
      </c>
      <c r="G8">
        <f>ROUNDDOWN((能力值计算器!F4+能力值计算器!E4*2+ROUNDDOWN(C8/4,0))*能力值计算器!C2/100+10+能力值计算器!C2,0)</f>
        <v>162</v>
      </c>
      <c r="H8">
        <f>ROUNDDOWN(ROUNDDOWN(ROUNDDOWN(ROUNDDOWN(ROUNDDOWN((能力值计算器!F6+能力值计算器!E6*2+ROUNDDOWN(D8/4,0))*能力值计算器!C2/100+5,0)*能力值计算器!H6,0)*能力值计算器!K6,0)*能力值计算器!L6,0)*VLOOKUP(能力值计算器!J6,能力变化对照表!A:B,2,0),0)</f>
        <v>92</v>
      </c>
      <c r="I8">
        <f>ROUNDDOWN(ROUNDDOWN(ROUNDDOWN(ROUNDDOWN(ROUNDDOWN((能力值计算器!F8+能力值计算器!E8*2+ROUNDDOWN(E8/4,0))*能力值计算器!C2/100+5,0)*能力值计算器!H8,0)*能力值计算器!K8,0)*能力值计算器!L8,0)*VLOOKUP(能力值计算器!J8,能力变化对照表!A:B,2,0),0)</f>
        <v>-39</v>
      </c>
      <c r="J8">
        <f t="shared" si="3"/>
        <v>0</v>
      </c>
      <c r="K8">
        <f t="shared" si="4"/>
        <v>-6318</v>
      </c>
      <c r="L8">
        <f t="shared" si="5"/>
        <v>8586</v>
      </c>
      <c r="M8">
        <f t="shared" si="6"/>
        <v>240.1</v>
      </c>
      <c r="N8">
        <f t="shared" si="7"/>
        <v>1</v>
      </c>
    </row>
    <row r="9" spans="1:14">
      <c r="A9">
        <f t="shared" si="0"/>
        <v>0</v>
      </c>
      <c r="B9">
        <f t="shared" si="1"/>
        <v>0</v>
      </c>
      <c r="C9">
        <v>132</v>
      </c>
      <c r="D9">
        <v>72</v>
      </c>
      <c r="E9">
        <f t="shared" si="2"/>
        <v>-999</v>
      </c>
      <c r="F9">
        <f>能力值计算器!G2</f>
        <v>0</v>
      </c>
      <c r="G9">
        <f>ROUNDDOWN((能力值计算器!F4+能力值计算器!E4*2+ROUNDDOWN(C9/4,0))*能力值计算器!C2/100+10+能力值计算器!C2,0)</f>
        <v>162</v>
      </c>
      <c r="H9">
        <f>ROUNDDOWN(ROUNDDOWN(ROUNDDOWN(ROUNDDOWN(ROUNDDOWN((能力值计算器!F6+能力值计算器!E6*2+ROUNDDOWN(D9/4,0))*能力值计算器!C2/100+5,0)*能力值计算器!H6,0)*能力值计算器!K6,0)*能力值计算器!L6,0)*VLOOKUP(能力值计算器!J6,能力变化对照表!A:B,2,0),0)</f>
        <v>94</v>
      </c>
      <c r="I9">
        <f>ROUNDDOWN(ROUNDDOWN(ROUNDDOWN(ROUNDDOWN(ROUNDDOWN((能力值计算器!F8+能力值计算器!E8*2+ROUNDDOWN(E9/4,0))*能力值计算器!C2/100+5,0)*能力值计算器!H8,0)*能力值计算器!K8,0)*能力值计算器!L8,0)*VLOOKUP(能力值计算器!J8,能力变化对照表!A:B,2,0),0)</f>
        <v>-39</v>
      </c>
      <c r="J9">
        <f t="shared" si="3"/>
        <v>0</v>
      </c>
      <c r="K9">
        <f t="shared" si="4"/>
        <v>-6318</v>
      </c>
      <c r="L9">
        <f t="shared" si="5"/>
        <v>8910</v>
      </c>
      <c r="M9">
        <f t="shared" si="6"/>
        <v>240.1</v>
      </c>
      <c r="N9">
        <f t="shared" si="7"/>
        <v>1</v>
      </c>
    </row>
    <row r="10" spans="1:14">
      <c r="A10">
        <f t="shared" si="0"/>
        <v>0</v>
      </c>
      <c r="B10">
        <f t="shared" si="1"/>
        <v>0</v>
      </c>
      <c r="C10">
        <v>136</v>
      </c>
      <c r="D10">
        <v>68</v>
      </c>
      <c r="E10">
        <f t="shared" si="2"/>
        <v>-999</v>
      </c>
      <c r="F10">
        <f>能力值计算器!G2</f>
        <v>0</v>
      </c>
      <c r="G10">
        <f>ROUNDDOWN((能力值计算器!F4+能力值计算器!E4*2+ROUNDDOWN(C10/4,0))*能力值计算器!C2/100+10+能力值计算器!C2,0)</f>
        <v>162</v>
      </c>
      <c r="H10">
        <f>ROUNDDOWN(ROUNDDOWN(ROUNDDOWN(ROUNDDOWN(ROUNDDOWN((能力值计算器!F6+能力值计算器!E6*2+ROUNDDOWN(D10/4,0))*能力值计算器!C2/100+5,0)*能力值计算器!H6,0)*能力值计算器!K6,0)*能力值计算器!L6,0)*VLOOKUP(能力值计算器!J6,能力变化对照表!A:B,2,0),0)</f>
        <v>94</v>
      </c>
      <c r="I10">
        <f>ROUNDDOWN(ROUNDDOWN(ROUNDDOWN(ROUNDDOWN(ROUNDDOWN((能力值计算器!F8+能力值计算器!E8*2+ROUNDDOWN(E10/4,0))*能力值计算器!C2/100+5,0)*能力值计算器!H8,0)*能力值计算器!K8,0)*能力值计算器!L8,0)*VLOOKUP(能力值计算器!J8,能力变化对照表!A:B,2,0),0)</f>
        <v>-39</v>
      </c>
      <c r="J10">
        <f t="shared" si="3"/>
        <v>0</v>
      </c>
      <c r="K10">
        <f t="shared" si="4"/>
        <v>-6318</v>
      </c>
      <c r="L10">
        <f t="shared" si="5"/>
        <v>8910</v>
      </c>
      <c r="M10">
        <f t="shared" si="6"/>
        <v>240.1</v>
      </c>
      <c r="N10">
        <f t="shared" si="7"/>
        <v>1</v>
      </c>
    </row>
    <row r="11" spans="1:14">
      <c r="A11">
        <f t="shared" si="0"/>
        <v>0</v>
      </c>
      <c r="B11">
        <f t="shared" si="1"/>
        <v>0</v>
      </c>
      <c r="C11">
        <v>132</v>
      </c>
      <c r="D11">
        <v>76</v>
      </c>
      <c r="E11">
        <f t="shared" si="2"/>
        <v>-999</v>
      </c>
      <c r="F11">
        <f>能力值计算器!G2</f>
        <v>0</v>
      </c>
      <c r="G11">
        <f>ROUNDDOWN((能力值计算器!F4+能力值计算器!E4*2+ROUNDDOWN(C11/4,0))*能力值计算器!C2/100+10+能力值计算器!C2,0)</f>
        <v>162</v>
      </c>
      <c r="H11">
        <f>ROUNDDOWN(ROUNDDOWN(ROUNDDOWN(ROUNDDOWN(ROUNDDOWN((能力值计算器!F6+能力值计算器!E6*2+ROUNDDOWN(D11/4,0))*能力值计算器!C2/100+5,0)*能力值计算器!H6,0)*能力值计算器!K6,0)*能力值计算器!L6,0)*VLOOKUP(能力值计算器!J6,能力变化对照表!A:B,2,0),0)</f>
        <v>95</v>
      </c>
      <c r="I11">
        <f>ROUNDDOWN(ROUNDDOWN(ROUNDDOWN(ROUNDDOWN(ROUNDDOWN((能力值计算器!F8+能力值计算器!E8*2+ROUNDDOWN(E11/4,0))*能力值计算器!C2/100+5,0)*能力值计算器!H8,0)*能力值计算器!K8,0)*能力值计算器!L8,0)*VLOOKUP(能力值计算器!J8,能力变化对照表!A:B,2,0),0)</f>
        <v>-39</v>
      </c>
      <c r="J11">
        <f t="shared" si="3"/>
        <v>0</v>
      </c>
      <c r="K11">
        <f t="shared" si="4"/>
        <v>-6318</v>
      </c>
      <c r="L11">
        <f t="shared" si="5"/>
        <v>9072</v>
      </c>
      <c r="M11">
        <f t="shared" si="6"/>
        <v>240.1</v>
      </c>
      <c r="N11">
        <f t="shared" si="7"/>
        <v>1</v>
      </c>
    </row>
    <row r="12" spans="1:14">
      <c r="A12">
        <f t="shared" si="0"/>
        <v>0</v>
      </c>
      <c r="B12">
        <f t="shared" si="1"/>
        <v>0</v>
      </c>
      <c r="C12">
        <v>132</v>
      </c>
      <c r="D12">
        <v>44</v>
      </c>
      <c r="E12">
        <f t="shared" si="2"/>
        <v>-999</v>
      </c>
      <c r="F12">
        <f>能力值计算器!G2</f>
        <v>0</v>
      </c>
      <c r="G12">
        <f>ROUNDDOWN((能力值计算器!F4+能力值计算器!E4*2+ROUNDDOWN(C12/4,0))*能力值计算器!C2/100+10+能力值计算器!C2,0)</f>
        <v>162</v>
      </c>
      <c r="H12">
        <f>ROUNDDOWN(ROUNDDOWN(ROUNDDOWN(ROUNDDOWN(ROUNDDOWN((能力值计算器!F6+能力值计算器!E6*2+ROUNDDOWN(D12/4,0))*能力值计算器!C2/100+5,0)*能力值计算器!H6,0)*能力值计算器!K6,0)*能力值计算器!L6,0)*VLOOKUP(能力值计算器!J6,能力变化对照表!A:B,2,0),0)</f>
        <v>91</v>
      </c>
      <c r="I12">
        <f>ROUNDDOWN(ROUNDDOWN(ROUNDDOWN(ROUNDDOWN(ROUNDDOWN((能力值计算器!F8+能力值计算器!E8*2+ROUNDDOWN(E12/4,0))*能力值计算器!C2/100+5,0)*能力值计算器!H8,0)*能力值计算器!K8,0)*能力值计算器!L8,0)*VLOOKUP(能力值计算器!J8,能力变化对照表!A:B,2,0),0)</f>
        <v>-39</v>
      </c>
      <c r="J12">
        <f t="shared" si="3"/>
        <v>0</v>
      </c>
      <c r="K12">
        <f t="shared" si="4"/>
        <v>-6318</v>
      </c>
      <c r="L12">
        <f t="shared" si="5"/>
        <v>8424</v>
      </c>
      <c r="M12">
        <f t="shared" si="6"/>
        <v>240.1</v>
      </c>
      <c r="N12">
        <f t="shared" si="7"/>
        <v>1</v>
      </c>
    </row>
    <row r="13" spans="1:14">
      <c r="A13">
        <f t="shared" si="0"/>
        <v>0</v>
      </c>
      <c r="B13">
        <f t="shared" si="1"/>
        <v>0</v>
      </c>
      <c r="C13">
        <v>132</v>
      </c>
      <c r="D13">
        <v>48</v>
      </c>
      <c r="E13">
        <f t="shared" si="2"/>
        <v>-999</v>
      </c>
      <c r="F13">
        <f>能力值计算器!G2</f>
        <v>0</v>
      </c>
      <c r="G13">
        <f>ROUNDDOWN((能力值计算器!F4+能力值计算器!E4*2+ROUNDDOWN(C13/4,0))*能力值计算器!C2/100+10+能力值计算器!C2,0)</f>
        <v>162</v>
      </c>
      <c r="H13">
        <f>ROUNDDOWN(ROUNDDOWN(ROUNDDOWN(ROUNDDOWN(ROUNDDOWN((能力值计算器!F6+能力值计算器!E6*2+ROUNDDOWN(D13/4,0))*能力值计算器!C2/100+5,0)*能力值计算器!H6,0)*能力值计算器!K6,0)*能力值计算器!L6,0)*VLOOKUP(能力值计算器!J6,能力变化对照表!A:B,2,0),0)</f>
        <v>91</v>
      </c>
      <c r="I13">
        <f>ROUNDDOWN(ROUNDDOWN(ROUNDDOWN(ROUNDDOWN(ROUNDDOWN((能力值计算器!F8+能力值计算器!E8*2+ROUNDDOWN(E13/4,0))*能力值计算器!C2/100+5,0)*能力值计算器!H8,0)*能力值计算器!K8,0)*能力值计算器!L8,0)*VLOOKUP(能力值计算器!J8,能力变化对照表!A:B,2,0),0)</f>
        <v>-39</v>
      </c>
      <c r="J13">
        <f t="shared" si="3"/>
        <v>0</v>
      </c>
      <c r="K13">
        <f t="shared" si="4"/>
        <v>-6318</v>
      </c>
      <c r="L13">
        <f t="shared" si="5"/>
        <v>8424</v>
      </c>
      <c r="M13">
        <f t="shared" si="6"/>
        <v>240.1</v>
      </c>
      <c r="N13">
        <f t="shared" si="7"/>
        <v>1</v>
      </c>
    </row>
    <row r="14" spans="1:14">
      <c r="A14">
        <f t="shared" si="0"/>
        <v>0</v>
      </c>
      <c r="B14">
        <f t="shared" si="1"/>
        <v>0</v>
      </c>
      <c r="C14">
        <v>136</v>
      </c>
      <c r="D14">
        <v>44</v>
      </c>
      <c r="E14">
        <f t="shared" si="2"/>
        <v>-999</v>
      </c>
      <c r="F14">
        <f>能力值计算器!G2</f>
        <v>0</v>
      </c>
      <c r="G14">
        <f>ROUNDDOWN((能力值计算器!F4+能力值计算器!E4*2+ROUNDDOWN(C14/4,0))*能力值计算器!C2/100+10+能力值计算器!C2,0)</f>
        <v>162</v>
      </c>
      <c r="H14">
        <f>ROUNDDOWN(ROUNDDOWN(ROUNDDOWN(ROUNDDOWN(ROUNDDOWN((能力值计算器!F6+能力值计算器!E6*2+ROUNDDOWN(D14/4,0))*能力值计算器!C2/100+5,0)*能力值计算器!H6,0)*能力值计算器!K6,0)*能力值计算器!L6,0)*VLOOKUP(能力值计算器!J6,能力变化对照表!A:B,2,0),0)</f>
        <v>91</v>
      </c>
      <c r="I14">
        <f>ROUNDDOWN(ROUNDDOWN(ROUNDDOWN(ROUNDDOWN(ROUNDDOWN((能力值计算器!F8+能力值计算器!E8*2+ROUNDDOWN(E14/4,0))*能力值计算器!C2/100+5,0)*能力值计算器!H8,0)*能力值计算器!K8,0)*能力值计算器!L8,0)*VLOOKUP(能力值计算器!J8,能力变化对照表!A:B,2,0),0)</f>
        <v>-39</v>
      </c>
      <c r="J14">
        <f t="shared" si="3"/>
        <v>0</v>
      </c>
      <c r="K14">
        <f t="shared" si="4"/>
        <v>-6318</v>
      </c>
      <c r="L14">
        <f t="shared" si="5"/>
        <v>8424</v>
      </c>
      <c r="M14">
        <f t="shared" si="6"/>
        <v>240.1</v>
      </c>
      <c r="N14">
        <f t="shared" si="7"/>
        <v>1</v>
      </c>
    </row>
    <row r="15" spans="1:14">
      <c r="A15">
        <f t="shared" si="0"/>
        <v>0</v>
      </c>
      <c r="B15">
        <f t="shared" si="1"/>
        <v>0</v>
      </c>
      <c r="C15">
        <v>132</v>
      </c>
      <c r="D15">
        <v>80</v>
      </c>
      <c r="E15">
        <f t="shared" si="2"/>
        <v>-999</v>
      </c>
      <c r="F15">
        <f>能力值计算器!G2</f>
        <v>0</v>
      </c>
      <c r="G15">
        <f>ROUNDDOWN((能力值计算器!F4+能力值计算器!E4*2+ROUNDDOWN(C15/4,0))*能力值计算器!C2/100+10+能力值计算器!C2,0)</f>
        <v>162</v>
      </c>
      <c r="H15">
        <f>ROUNDDOWN(ROUNDDOWN(ROUNDDOWN(ROUNDDOWN(ROUNDDOWN((能力值计算器!F6+能力值计算器!E6*2+ROUNDDOWN(D15/4,0))*能力值计算器!C2/100+5,0)*能力值计算器!H6,0)*能力值计算器!K6,0)*能力值计算器!L6,0)*VLOOKUP(能力值计算器!J6,能力变化对照表!A:B,2,0),0)</f>
        <v>95</v>
      </c>
      <c r="I15">
        <f>ROUNDDOWN(ROUNDDOWN(ROUNDDOWN(ROUNDDOWN(ROUNDDOWN((能力值计算器!F8+能力值计算器!E8*2+ROUNDDOWN(E15/4,0))*能力值计算器!C2/100+5,0)*能力值计算器!H8,0)*能力值计算器!K8,0)*能力值计算器!L8,0)*VLOOKUP(能力值计算器!J8,能力变化对照表!A:B,2,0),0)</f>
        <v>-39</v>
      </c>
      <c r="J15">
        <f t="shared" si="3"/>
        <v>0</v>
      </c>
      <c r="K15">
        <f t="shared" si="4"/>
        <v>-6318</v>
      </c>
      <c r="L15">
        <f t="shared" si="5"/>
        <v>9072</v>
      </c>
      <c r="M15">
        <f t="shared" si="6"/>
        <v>240.1</v>
      </c>
      <c r="N15">
        <f t="shared" si="7"/>
        <v>1</v>
      </c>
    </row>
    <row r="16" spans="1:14">
      <c r="A16">
        <f t="shared" si="0"/>
        <v>0</v>
      </c>
      <c r="B16">
        <f t="shared" si="1"/>
        <v>0</v>
      </c>
      <c r="C16">
        <v>136</v>
      </c>
      <c r="D16">
        <v>76</v>
      </c>
      <c r="E16">
        <f t="shared" si="2"/>
        <v>-999</v>
      </c>
      <c r="F16">
        <f>能力值计算器!G2</f>
        <v>0</v>
      </c>
      <c r="G16">
        <f>ROUNDDOWN((能力值计算器!F4+能力值计算器!E4*2+ROUNDDOWN(C16/4,0))*能力值计算器!C2/100+10+能力值计算器!C2,0)</f>
        <v>162</v>
      </c>
      <c r="H16">
        <f>ROUNDDOWN(ROUNDDOWN(ROUNDDOWN(ROUNDDOWN(ROUNDDOWN((能力值计算器!F6+能力值计算器!E6*2+ROUNDDOWN(D16/4,0))*能力值计算器!C2/100+5,0)*能力值计算器!H6,0)*能力值计算器!K6,0)*能力值计算器!L6,0)*VLOOKUP(能力值计算器!J6,能力变化对照表!A:B,2,0),0)</f>
        <v>95</v>
      </c>
      <c r="I16">
        <f>ROUNDDOWN(ROUNDDOWN(ROUNDDOWN(ROUNDDOWN(ROUNDDOWN((能力值计算器!F8+能力值计算器!E8*2+ROUNDDOWN(E16/4,0))*能力值计算器!C2/100+5,0)*能力值计算器!H8,0)*能力值计算器!K8,0)*能力值计算器!L8,0)*VLOOKUP(能力值计算器!J8,能力变化对照表!A:B,2,0),0)</f>
        <v>-39</v>
      </c>
      <c r="J16">
        <f t="shared" si="3"/>
        <v>0</v>
      </c>
      <c r="K16">
        <f t="shared" si="4"/>
        <v>-6318</v>
      </c>
      <c r="L16">
        <f t="shared" si="5"/>
        <v>9072</v>
      </c>
      <c r="M16">
        <f t="shared" si="6"/>
        <v>240.1</v>
      </c>
      <c r="N16">
        <f t="shared" si="7"/>
        <v>1</v>
      </c>
    </row>
    <row r="17" spans="1:14">
      <c r="A17">
        <f t="shared" si="0"/>
        <v>0</v>
      </c>
      <c r="B17">
        <f t="shared" si="1"/>
        <v>0</v>
      </c>
      <c r="C17">
        <v>132</v>
      </c>
      <c r="D17">
        <v>84</v>
      </c>
      <c r="E17">
        <f t="shared" si="2"/>
        <v>-999</v>
      </c>
      <c r="F17">
        <f>能力值计算器!G2</f>
        <v>0</v>
      </c>
      <c r="G17">
        <f>ROUNDDOWN((能力值计算器!F4+能力值计算器!E4*2+ROUNDDOWN(C17/4,0))*能力值计算器!C2/100+10+能力值计算器!C2,0)</f>
        <v>162</v>
      </c>
      <c r="H17">
        <f>ROUNDDOWN(ROUNDDOWN(ROUNDDOWN(ROUNDDOWN(ROUNDDOWN((能力值计算器!F6+能力值计算器!E6*2+ROUNDDOWN(D17/4,0))*能力值计算器!C2/100+5,0)*能力值计算器!H6,0)*能力值计算器!K6,0)*能力值计算器!L6,0)*VLOOKUP(能力值计算器!J6,能力变化对照表!A:B,2,0),0)</f>
        <v>96</v>
      </c>
      <c r="I17">
        <f>ROUNDDOWN(ROUNDDOWN(ROUNDDOWN(ROUNDDOWN(ROUNDDOWN((能力值计算器!F8+能力值计算器!E8*2+ROUNDDOWN(E17/4,0))*能力值计算器!C2/100+5,0)*能力值计算器!H8,0)*能力值计算器!K8,0)*能力值计算器!L8,0)*VLOOKUP(能力值计算器!J8,能力变化对照表!A:B,2,0),0)</f>
        <v>-39</v>
      </c>
      <c r="J17">
        <f t="shared" si="3"/>
        <v>0</v>
      </c>
      <c r="K17">
        <f t="shared" si="4"/>
        <v>-6318</v>
      </c>
      <c r="L17">
        <f t="shared" si="5"/>
        <v>9234</v>
      </c>
      <c r="M17">
        <f t="shared" si="6"/>
        <v>240.1</v>
      </c>
      <c r="N17">
        <f t="shared" si="7"/>
        <v>1</v>
      </c>
    </row>
    <row r="18" spans="1:14">
      <c r="A18">
        <f t="shared" si="0"/>
        <v>0</v>
      </c>
      <c r="B18">
        <f t="shared" si="1"/>
        <v>0</v>
      </c>
      <c r="C18">
        <v>132</v>
      </c>
      <c r="D18">
        <v>36</v>
      </c>
      <c r="E18">
        <f t="shared" si="2"/>
        <v>-999</v>
      </c>
      <c r="F18">
        <f>能力值计算器!G2</f>
        <v>0</v>
      </c>
      <c r="G18">
        <f>ROUNDDOWN((能力值计算器!F4+能力值计算器!E4*2+ROUNDDOWN(C18/4,0))*能力值计算器!C2/100+10+能力值计算器!C2,0)</f>
        <v>162</v>
      </c>
      <c r="H18">
        <f>ROUNDDOWN(ROUNDDOWN(ROUNDDOWN(ROUNDDOWN(ROUNDDOWN((能力值计算器!F6+能力值计算器!E6*2+ROUNDDOWN(D18/4,0))*能力值计算器!C2/100+5,0)*能力值计算器!H6,0)*能力值计算器!K6,0)*能力值计算器!L6,0)*VLOOKUP(能力值计算器!J6,能力变化对照表!A:B,2,0),0)</f>
        <v>90</v>
      </c>
      <c r="I18">
        <f>ROUNDDOWN(ROUNDDOWN(ROUNDDOWN(ROUNDDOWN(ROUNDDOWN((能力值计算器!F8+能力值计算器!E8*2+ROUNDDOWN(E18/4,0))*能力值计算器!C2/100+5,0)*能力值计算器!H8,0)*能力值计算器!K8,0)*能力值计算器!L8,0)*VLOOKUP(能力值计算器!J8,能力变化对照表!A:B,2,0),0)</f>
        <v>-39</v>
      </c>
      <c r="J18">
        <f t="shared" si="3"/>
        <v>0</v>
      </c>
      <c r="K18">
        <f t="shared" si="4"/>
        <v>-6318</v>
      </c>
      <c r="L18">
        <f t="shared" si="5"/>
        <v>8262</v>
      </c>
      <c r="M18">
        <f t="shared" si="6"/>
        <v>240.1</v>
      </c>
      <c r="N18">
        <f t="shared" si="7"/>
        <v>1</v>
      </c>
    </row>
    <row r="19" spans="1:14">
      <c r="A19">
        <f t="shared" si="0"/>
        <v>0</v>
      </c>
      <c r="B19">
        <f t="shared" si="1"/>
        <v>0</v>
      </c>
      <c r="C19">
        <v>132</v>
      </c>
      <c r="D19">
        <v>40</v>
      </c>
      <c r="E19">
        <f t="shared" si="2"/>
        <v>-999</v>
      </c>
      <c r="F19">
        <f>能力值计算器!G2</f>
        <v>0</v>
      </c>
      <c r="G19">
        <f>ROUNDDOWN((能力值计算器!F4+能力值计算器!E4*2+ROUNDDOWN(C19/4,0))*能力值计算器!C2/100+10+能力值计算器!C2,0)</f>
        <v>162</v>
      </c>
      <c r="H19">
        <f>ROUNDDOWN(ROUNDDOWN(ROUNDDOWN(ROUNDDOWN(ROUNDDOWN((能力值计算器!F6+能力值计算器!E6*2+ROUNDDOWN(D19/4,0))*能力值计算器!C2/100+5,0)*能力值计算器!H6,0)*能力值计算器!K6,0)*能力值计算器!L6,0)*VLOOKUP(能力值计算器!J6,能力变化对照表!A:B,2,0),0)</f>
        <v>90</v>
      </c>
      <c r="I19">
        <f>ROUNDDOWN(ROUNDDOWN(ROUNDDOWN(ROUNDDOWN(ROUNDDOWN((能力值计算器!F8+能力值计算器!E8*2+ROUNDDOWN(E19/4,0))*能力值计算器!C2/100+5,0)*能力值计算器!H8,0)*能力值计算器!K8,0)*能力值计算器!L8,0)*VLOOKUP(能力值计算器!J8,能力变化对照表!A:B,2,0),0)</f>
        <v>-39</v>
      </c>
      <c r="J19">
        <f t="shared" si="3"/>
        <v>0</v>
      </c>
      <c r="K19">
        <f t="shared" si="4"/>
        <v>-6318</v>
      </c>
      <c r="L19">
        <f t="shared" si="5"/>
        <v>8262</v>
      </c>
      <c r="M19">
        <f t="shared" si="6"/>
        <v>240.1</v>
      </c>
      <c r="N19">
        <f t="shared" si="7"/>
        <v>1</v>
      </c>
    </row>
    <row r="20" spans="1:14">
      <c r="A20">
        <f t="shared" si="0"/>
        <v>0</v>
      </c>
      <c r="B20">
        <f t="shared" si="1"/>
        <v>0</v>
      </c>
      <c r="C20">
        <v>136</v>
      </c>
      <c r="D20">
        <v>36</v>
      </c>
      <c r="E20">
        <f t="shared" si="2"/>
        <v>-999</v>
      </c>
      <c r="F20">
        <f>能力值计算器!G2</f>
        <v>0</v>
      </c>
      <c r="G20">
        <f>ROUNDDOWN((能力值计算器!F4+能力值计算器!E4*2+ROUNDDOWN(C20/4,0))*能力值计算器!C2/100+10+能力值计算器!C2,0)</f>
        <v>162</v>
      </c>
      <c r="H20">
        <f>ROUNDDOWN(ROUNDDOWN(ROUNDDOWN(ROUNDDOWN(ROUNDDOWN((能力值计算器!F6+能力值计算器!E6*2+ROUNDDOWN(D20/4,0))*能力值计算器!C2/100+5,0)*能力值计算器!H6,0)*能力值计算器!K6,0)*能力值计算器!L6,0)*VLOOKUP(能力值计算器!J6,能力变化对照表!A:B,2,0),0)</f>
        <v>90</v>
      </c>
      <c r="I20">
        <f>ROUNDDOWN(ROUNDDOWN(ROUNDDOWN(ROUNDDOWN(ROUNDDOWN((能力值计算器!F8+能力值计算器!E8*2+ROUNDDOWN(E20/4,0))*能力值计算器!C2/100+5,0)*能力值计算器!H8,0)*能力值计算器!K8,0)*能力值计算器!L8,0)*VLOOKUP(能力值计算器!J8,能力变化对照表!A:B,2,0),0)</f>
        <v>-39</v>
      </c>
      <c r="J20">
        <f t="shared" si="3"/>
        <v>0</v>
      </c>
      <c r="K20">
        <f t="shared" si="4"/>
        <v>-6318</v>
      </c>
      <c r="L20">
        <f t="shared" si="5"/>
        <v>8262</v>
      </c>
      <c r="M20">
        <f t="shared" si="6"/>
        <v>240.1</v>
      </c>
      <c r="N20">
        <f t="shared" si="7"/>
        <v>1</v>
      </c>
    </row>
    <row r="21" spans="1:14">
      <c r="A21">
        <f t="shared" si="0"/>
        <v>0</v>
      </c>
      <c r="B21">
        <f t="shared" si="1"/>
        <v>0</v>
      </c>
      <c r="C21">
        <v>132</v>
      </c>
      <c r="D21">
        <v>88</v>
      </c>
      <c r="E21">
        <f t="shared" si="2"/>
        <v>-999</v>
      </c>
      <c r="F21">
        <f>能力值计算器!G2</f>
        <v>0</v>
      </c>
      <c r="G21">
        <f>ROUNDDOWN((能力值计算器!F4+能力值计算器!E4*2+ROUNDDOWN(C21/4,0))*能力值计算器!C2/100+10+能力值计算器!C2,0)</f>
        <v>162</v>
      </c>
      <c r="H21">
        <f>ROUNDDOWN(ROUNDDOWN(ROUNDDOWN(ROUNDDOWN(ROUNDDOWN((能力值计算器!F6+能力值计算器!E6*2+ROUNDDOWN(D21/4,0))*能力值计算器!C2/100+5,0)*能力值计算器!H6,0)*能力值计算器!K6,0)*能力值计算器!L6,0)*VLOOKUP(能力值计算器!J6,能力变化对照表!A:B,2,0),0)</f>
        <v>96</v>
      </c>
      <c r="I21">
        <f>ROUNDDOWN(ROUNDDOWN(ROUNDDOWN(ROUNDDOWN(ROUNDDOWN((能力值计算器!F8+能力值计算器!E8*2+ROUNDDOWN(E21/4,0))*能力值计算器!C2/100+5,0)*能力值计算器!H8,0)*能力值计算器!K8,0)*能力值计算器!L8,0)*VLOOKUP(能力值计算器!J8,能力变化对照表!A:B,2,0),0)</f>
        <v>-39</v>
      </c>
      <c r="J21">
        <f t="shared" si="3"/>
        <v>0</v>
      </c>
      <c r="K21">
        <f t="shared" si="4"/>
        <v>-6318</v>
      </c>
      <c r="L21">
        <f t="shared" si="5"/>
        <v>9234</v>
      </c>
      <c r="M21">
        <f t="shared" si="6"/>
        <v>240.1</v>
      </c>
      <c r="N21">
        <f t="shared" si="7"/>
        <v>1</v>
      </c>
    </row>
    <row r="22" spans="1:14">
      <c r="A22">
        <f t="shared" si="0"/>
        <v>0</v>
      </c>
      <c r="B22">
        <f t="shared" si="1"/>
        <v>0</v>
      </c>
      <c r="C22">
        <v>136</v>
      </c>
      <c r="D22">
        <v>84</v>
      </c>
      <c r="E22">
        <f t="shared" si="2"/>
        <v>-999</v>
      </c>
      <c r="F22">
        <f>能力值计算器!G2</f>
        <v>0</v>
      </c>
      <c r="G22">
        <f>ROUNDDOWN((能力值计算器!F4+能力值计算器!E4*2+ROUNDDOWN(C22/4,0))*能力值计算器!C2/100+10+能力值计算器!C2,0)</f>
        <v>162</v>
      </c>
      <c r="H22">
        <f>ROUNDDOWN(ROUNDDOWN(ROUNDDOWN(ROUNDDOWN(ROUNDDOWN((能力值计算器!F6+能力值计算器!E6*2+ROUNDDOWN(D22/4,0))*能力值计算器!C2/100+5,0)*能力值计算器!H6,0)*能力值计算器!K6,0)*能力值计算器!L6,0)*VLOOKUP(能力值计算器!J6,能力变化对照表!A:B,2,0),0)</f>
        <v>96</v>
      </c>
      <c r="I22">
        <f>ROUNDDOWN(ROUNDDOWN(ROUNDDOWN(ROUNDDOWN(ROUNDDOWN((能力值计算器!F8+能力值计算器!E8*2+ROUNDDOWN(E22/4,0))*能力值计算器!C2/100+5,0)*能力值计算器!H8,0)*能力值计算器!K8,0)*能力值计算器!L8,0)*VLOOKUP(能力值计算器!J8,能力变化对照表!A:B,2,0),0)</f>
        <v>-39</v>
      </c>
      <c r="J22">
        <f t="shared" si="3"/>
        <v>0</v>
      </c>
      <c r="K22">
        <f t="shared" si="4"/>
        <v>-6318</v>
      </c>
      <c r="L22">
        <f t="shared" si="5"/>
        <v>9234</v>
      </c>
      <c r="M22">
        <f t="shared" si="6"/>
        <v>240.1</v>
      </c>
      <c r="N22">
        <f t="shared" si="7"/>
        <v>1</v>
      </c>
    </row>
    <row r="23" spans="1:14">
      <c r="A23">
        <f t="shared" si="0"/>
        <v>0</v>
      </c>
      <c r="B23">
        <f t="shared" si="1"/>
        <v>0</v>
      </c>
      <c r="C23">
        <v>132</v>
      </c>
      <c r="D23">
        <v>92</v>
      </c>
      <c r="E23">
        <f t="shared" si="2"/>
        <v>-999</v>
      </c>
      <c r="F23">
        <f>能力值计算器!G2</f>
        <v>0</v>
      </c>
      <c r="G23">
        <f>ROUNDDOWN((能力值计算器!F4+能力值计算器!E4*2+ROUNDDOWN(C23/4,0))*能力值计算器!C2/100+10+能力值计算器!C2,0)</f>
        <v>162</v>
      </c>
      <c r="H23">
        <f>ROUNDDOWN(ROUNDDOWN(ROUNDDOWN(ROUNDDOWN(ROUNDDOWN((能力值计算器!F6+能力值计算器!E6*2+ROUNDDOWN(D23/4,0))*能力值计算器!C2/100+5,0)*能力值计算器!H6,0)*能力值计算器!K6,0)*能力值计算器!L6,0)*VLOOKUP(能力值计算器!J6,能力变化对照表!A:B,2,0),0)</f>
        <v>97</v>
      </c>
      <c r="I23">
        <f>ROUNDDOWN(ROUNDDOWN(ROUNDDOWN(ROUNDDOWN(ROUNDDOWN((能力值计算器!F8+能力值计算器!E8*2+ROUNDDOWN(E23/4,0))*能力值计算器!C2/100+5,0)*能力值计算器!H8,0)*能力值计算器!K8,0)*能力值计算器!L8,0)*VLOOKUP(能力值计算器!J8,能力变化对照表!A:B,2,0),0)</f>
        <v>-39</v>
      </c>
      <c r="J23">
        <f t="shared" si="3"/>
        <v>0</v>
      </c>
      <c r="K23">
        <f t="shared" si="4"/>
        <v>-6318</v>
      </c>
      <c r="L23">
        <f t="shared" si="5"/>
        <v>9396</v>
      </c>
      <c r="M23">
        <f t="shared" si="6"/>
        <v>240.1</v>
      </c>
      <c r="N23">
        <f t="shared" si="7"/>
        <v>1</v>
      </c>
    </row>
    <row r="24" spans="1:14">
      <c r="A24">
        <f t="shared" si="0"/>
        <v>0</v>
      </c>
      <c r="B24">
        <f t="shared" si="1"/>
        <v>0</v>
      </c>
      <c r="C24">
        <v>132</v>
      </c>
      <c r="D24">
        <v>28</v>
      </c>
      <c r="E24">
        <f t="shared" si="2"/>
        <v>-999</v>
      </c>
      <c r="F24">
        <f>能力值计算器!G2</f>
        <v>0</v>
      </c>
      <c r="G24">
        <f>ROUNDDOWN((能力值计算器!F4+能力值计算器!E4*2+ROUNDDOWN(C24/4,0))*能力值计算器!C2/100+10+能力值计算器!C2,0)</f>
        <v>162</v>
      </c>
      <c r="H24">
        <f>ROUNDDOWN(ROUNDDOWN(ROUNDDOWN(ROUNDDOWN(ROUNDDOWN((能力值计算器!F6+能力值计算器!E6*2+ROUNDDOWN(D24/4,0))*能力值计算器!C2/100+5,0)*能力值计算器!H6,0)*能力值计算器!K6,0)*能力值计算器!L6,0)*VLOOKUP(能力值计算器!J6,能力变化对照表!A:B,2,0),0)</f>
        <v>89</v>
      </c>
      <c r="I24">
        <f>ROUNDDOWN(ROUNDDOWN(ROUNDDOWN(ROUNDDOWN(ROUNDDOWN((能力值计算器!F8+能力值计算器!E8*2+ROUNDDOWN(E24/4,0))*能力值计算器!C2/100+5,0)*能力值计算器!H8,0)*能力值计算器!K8,0)*能力值计算器!L8,0)*VLOOKUP(能力值计算器!J8,能力变化对照表!A:B,2,0),0)</f>
        <v>-39</v>
      </c>
      <c r="J24">
        <f t="shared" si="3"/>
        <v>0</v>
      </c>
      <c r="K24">
        <f t="shared" si="4"/>
        <v>-6318</v>
      </c>
      <c r="L24">
        <f t="shared" si="5"/>
        <v>8100</v>
      </c>
      <c r="M24">
        <f t="shared" si="6"/>
        <v>240.1</v>
      </c>
      <c r="N24">
        <f t="shared" si="7"/>
        <v>1</v>
      </c>
    </row>
    <row r="25" spans="1:14">
      <c r="A25">
        <f t="shared" si="0"/>
        <v>0</v>
      </c>
      <c r="B25">
        <f t="shared" si="1"/>
        <v>0</v>
      </c>
      <c r="C25">
        <v>132</v>
      </c>
      <c r="D25">
        <v>32</v>
      </c>
      <c r="E25">
        <f t="shared" si="2"/>
        <v>-999</v>
      </c>
      <c r="F25">
        <f>能力值计算器!G2</f>
        <v>0</v>
      </c>
      <c r="G25">
        <f>ROUNDDOWN((能力值计算器!F4+能力值计算器!E4*2+ROUNDDOWN(C25/4,0))*能力值计算器!C2/100+10+能力值计算器!C2,0)</f>
        <v>162</v>
      </c>
      <c r="H25">
        <f>ROUNDDOWN(ROUNDDOWN(ROUNDDOWN(ROUNDDOWN(ROUNDDOWN((能力值计算器!F6+能力值计算器!E6*2+ROUNDDOWN(D25/4,0))*能力值计算器!C2/100+5,0)*能力值计算器!H6,0)*能力值计算器!K6,0)*能力值计算器!L6,0)*VLOOKUP(能力值计算器!J6,能力变化对照表!A:B,2,0),0)</f>
        <v>89</v>
      </c>
      <c r="I25">
        <f>ROUNDDOWN(ROUNDDOWN(ROUNDDOWN(ROUNDDOWN(ROUNDDOWN((能力值计算器!F8+能力值计算器!E8*2+ROUNDDOWN(E25/4,0))*能力值计算器!C2/100+5,0)*能力值计算器!H8,0)*能力值计算器!K8,0)*能力值计算器!L8,0)*VLOOKUP(能力值计算器!J8,能力变化对照表!A:B,2,0),0)</f>
        <v>-39</v>
      </c>
      <c r="J25">
        <f t="shared" si="3"/>
        <v>0</v>
      </c>
      <c r="K25">
        <f t="shared" si="4"/>
        <v>-6318</v>
      </c>
      <c r="L25">
        <f t="shared" si="5"/>
        <v>8100</v>
      </c>
      <c r="M25">
        <f t="shared" si="6"/>
        <v>240.1</v>
      </c>
      <c r="N25">
        <f t="shared" si="7"/>
        <v>1</v>
      </c>
    </row>
    <row r="26" spans="1:14">
      <c r="A26">
        <f t="shared" si="0"/>
        <v>0</v>
      </c>
      <c r="B26">
        <f t="shared" si="1"/>
        <v>0</v>
      </c>
      <c r="C26">
        <v>136</v>
      </c>
      <c r="D26">
        <v>28</v>
      </c>
      <c r="E26">
        <f t="shared" si="2"/>
        <v>-999</v>
      </c>
      <c r="F26">
        <f>能力值计算器!G2</f>
        <v>0</v>
      </c>
      <c r="G26">
        <f>ROUNDDOWN((能力值计算器!F4+能力值计算器!E4*2+ROUNDDOWN(C26/4,0))*能力值计算器!C2/100+10+能力值计算器!C2,0)</f>
        <v>162</v>
      </c>
      <c r="H26">
        <f>ROUNDDOWN(ROUNDDOWN(ROUNDDOWN(ROUNDDOWN(ROUNDDOWN((能力值计算器!F6+能力值计算器!E6*2+ROUNDDOWN(D26/4,0))*能力值计算器!C2/100+5,0)*能力值计算器!H6,0)*能力值计算器!K6,0)*能力值计算器!L6,0)*VLOOKUP(能力值计算器!J6,能力变化对照表!A:B,2,0),0)</f>
        <v>89</v>
      </c>
      <c r="I26">
        <f>ROUNDDOWN(ROUNDDOWN(ROUNDDOWN(ROUNDDOWN(ROUNDDOWN((能力值计算器!F8+能力值计算器!E8*2+ROUNDDOWN(E26/4,0))*能力值计算器!C2/100+5,0)*能力值计算器!H8,0)*能力值计算器!K8,0)*能力值计算器!L8,0)*VLOOKUP(能力值计算器!J8,能力变化对照表!A:B,2,0),0)</f>
        <v>-39</v>
      </c>
      <c r="J26">
        <f t="shared" si="3"/>
        <v>0</v>
      </c>
      <c r="K26">
        <f t="shared" si="4"/>
        <v>-6318</v>
      </c>
      <c r="L26">
        <f t="shared" si="5"/>
        <v>8100</v>
      </c>
      <c r="M26">
        <f t="shared" si="6"/>
        <v>240.1</v>
      </c>
      <c r="N26">
        <f t="shared" si="7"/>
        <v>1</v>
      </c>
    </row>
    <row r="27" spans="1:14">
      <c r="A27">
        <f t="shared" si="0"/>
        <v>0</v>
      </c>
      <c r="B27">
        <f t="shared" si="1"/>
        <v>0</v>
      </c>
      <c r="C27">
        <v>132</v>
      </c>
      <c r="D27">
        <v>96</v>
      </c>
      <c r="E27">
        <f t="shared" si="2"/>
        <v>-999</v>
      </c>
      <c r="F27">
        <f>能力值计算器!G2</f>
        <v>0</v>
      </c>
      <c r="G27">
        <f>ROUNDDOWN((能力值计算器!F4+能力值计算器!E4*2+ROUNDDOWN(C27/4,0))*能力值计算器!C2/100+10+能力值计算器!C2,0)</f>
        <v>162</v>
      </c>
      <c r="H27">
        <f>ROUNDDOWN(ROUNDDOWN(ROUNDDOWN(ROUNDDOWN(ROUNDDOWN((能力值计算器!F6+能力值计算器!E6*2+ROUNDDOWN(D27/4,0))*能力值计算器!C2/100+5,0)*能力值计算器!H6,0)*能力值计算器!K6,0)*能力值计算器!L6,0)*VLOOKUP(能力值计算器!J6,能力变化对照表!A:B,2,0),0)</f>
        <v>97</v>
      </c>
      <c r="I27">
        <f>ROUNDDOWN(ROUNDDOWN(ROUNDDOWN(ROUNDDOWN(ROUNDDOWN((能力值计算器!F8+能力值计算器!E8*2+ROUNDDOWN(E27/4,0))*能力值计算器!C2/100+5,0)*能力值计算器!H8,0)*能力值计算器!K8,0)*能力值计算器!L8,0)*VLOOKUP(能力值计算器!J8,能力变化对照表!A:B,2,0),0)</f>
        <v>-39</v>
      </c>
      <c r="J27">
        <f t="shared" si="3"/>
        <v>0</v>
      </c>
      <c r="K27">
        <f t="shared" si="4"/>
        <v>-6318</v>
      </c>
      <c r="L27">
        <f t="shared" si="5"/>
        <v>9396</v>
      </c>
      <c r="M27">
        <f t="shared" si="6"/>
        <v>240.1</v>
      </c>
      <c r="N27">
        <f t="shared" si="7"/>
        <v>1</v>
      </c>
    </row>
    <row r="28" spans="1:14">
      <c r="A28">
        <f t="shared" si="0"/>
        <v>0</v>
      </c>
      <c r="B28">
        <f t="shared" si="1"/>
        <v>0</v>
      </c>
      <c r="C28">
        <v>136</v>
      </c>
      <c r="D28">
        <v>92</v>
      </c>
      <c r="E28">
        <f t="shared" si="2"/>
        <v>-999</v>
      </c>
      <c r="F28">
        <f>能力值计算器!G2</f>
        <v>0</v>
      </c>
      <c r="G28">
        <f>ROUNDDOWN((能力值计算器!F4+能力值计算器!E4*2+ROUNDDOWN(C28/4,0))*能力值计算器!C2/100+10+能力值计算器!C2,0)</f>
        <v>162</v>
      </c>
      <c r="H28">
        <f>ROUNDDOWN(ROUNDDOWN(ROUNDDOWN(ROUNDDOWN(ROUNDDOWN((能力值计算器!F6+能力值计算器!E6*2+ROUNDDOWN(D28/4,0))*能力值计算器!C2/100+5,0)*能力值计算器!H6,0)*能力值计算器!K6,0)*能力值计算器!L6,0)*VLOOKUP(能力值计算器!J6,能力变化对照表!A:B,2,0),0)</f>
        <v>97</v>
      </c>
      <c r="I28">
        <f>ROUNDDOWN(ROUNDDOWN(ROUNDDOWN(ROUNDDOWN(ROUNDDOWN((能力值计算器!F8+能力值计算器!E8*2+ROUNDDOWN(E28/4,0))*能力值计算器!C2/100+5,0)*能力值计算器!H8,0)*能力值计算器!K8,0)*能力值计算器!L8,0)*VLOOKUP(能力值计算器!J8,能力变化对照表!A:B,2,0),0)</f>
        <v>-39</v>
      </c>
      <c r="J28">
        <f t="shared" si="3"/>
        <v>0</v>
      </c>
      <c r="K28">
        <f t="shared" si="4"/>
        <v>-6318</v>
      </c>
      <c r="L28">
        <f t="shared" si="5"/>
        <v>9396</v>
      </c>
      <c r="M28">
        <f t="shared" si="6"/>
        <v>240.1</v>
      </c>
      <c r="N28">
        <f t="shared" si="7"/>
        <v>1</v>
      </c>
    </row>
    <row r="29" spans="1:14">
      <c r="A29">
        <f t="shared" si="0"/>
        <v>0</v>
      </c>
      <c r="B29">
        <f t="shared" si="1"/>
        <v>0</v>
      </c>
      <c r="C29">
        <v>132</v>
      </c>
      <c r="D29">
        <v>100</v>
      </c>
      <c r="E29">
        <f t="shared" si="2"/>
        <v>-999</v>
      </c>
      <c r="F29">
        <f>能力值计算器!G2</f>
        <v>0</v>
      </c>
      <c r="G29">
        <f>ROUNDDOWN((能力值计算器!F4+能力值计算器!E4*2+ROUNDDOWN(C29/4,0))*能力值计算器!C2/100+10+能力值计算器!C2,0)</f>
        <v>162</v>
      </c>
      <c r="H29">
        <f>ROUNDDOWN(ROUNDDOWN(ROUNDDOWN(ROUNDDOWN(ROUNDDOWN((能力值计算器!F6+能力值计算器!E6*2+ROUNDDOWN(D29/4,0))*能力值计算器!C2/100+5,0)*能力值计算器!H6,0)*能力值计算器!K6,0)*能力值计算器!L6,0)*VLOOKUP(能力值计算器!J6,能力变化对照表!A:B,2,0),0)</f>
        <v>98</v>
      </c>
      <c r="I29">
        <f>ROUNDDOWN(ROUNDDOWN(ROUNDDOWN(ROUNDDOWN(ROUNDDOWN((能力值计算器!F8+能力值计算器!E8*2+ROUNDDOWN(E29/4,0))*能力值计算器!C2/100+5,0)*能力值计算器!H8,0)*能力值计算器!K8,0)*能力值计算器!L8,0)*VLOOKUP(能力值计算器!J8,能力变化对照表!A:B,2,0),0)</f>
        <v>-39</v>
      </c>
      <c r="J29">
        <f t="shared" si="3"/>
        <v>0</v>
      </c>
      <c r="K29">
        <f t="shared" si="4"/>
        <v>-6318</v>
      </c>
      <c r="L29">
        <f t="shared" si="5"/>
        <v>9558</v>
      </c>
      <c r="M29">
        <f t="shared" si="6"/>
        <v>240.1</v>
      </c>
      <c r="N29">
        <f t="shared" si="7"/>
        <v>1</v>
      </c>
    </row>
    <row r="30" spans="1:14">
      <c r="A30">
        <f t="shared" si="0"/>
        <v>0</v>
      </c>
      <c r="B30">
        <f t="shared" si="1"/>
        <v>0</v>
      </c>
      <c r="C30">
        <v>132</v>
      </c>
      <c r="D30">
        <v>20</v>
      </c>
      <c r="E30">
        <f t="shared" si="2"/>
        <v>-999</v>
      </c>
      <c r="F30">
        <f>能力值计算器!G2</f>
        <v>0</v>
      </c>
      <c r="G30">
        <f>ROUNDDOWN((能力值计算器!F4+能力值计算器!E4*2+ROUNDDOWN(C30/4,0))*能力值计算器!C2/100+10+能力值计算器!C2,0)</f>
        <v>162</v>
      </c>
      <c r="H30">
        <f>ROUNDDOWN(ROUNDDOWN(ROUNDDOWN(ROUNDDOWN(ROUNDDOWN((能力值计算器!F6+能力值计算器!E6*2+ROUNDDOWN(D30/4,0))*能力值计算器!C2/100+5,0)*能力值计算器!H6,0)*能力值计算器!K6,0)*能力值计算器!L6,0)*VLOOKUP(能力值计算器!J6,能力变化对照表!A:B,2,0),0)</f>
        <v>88</v>
      </c>
      <c r="I30">
        <f>ROUNDDOWN(ROUNDDOWN(ROUNDDOWN(ROUNDDOWN(ROUNDDOWN((能力值计算器!F8+能力值计算器!E8*2+ROUNDDOWN(E30/4,0))*能力值计算器!C2/100+5,0)*能力值计算器!H8,0)*能力值计算器!K8,0)*能力值计算器!L8,0)*VLOOKUP(能力值计算器!J8,能力变化对照表!A:B,2,0),0)</f>
        <v>-39</v>
      </c>
      <c r="J30">
        <f t="shared" si="3"/>
        <v>0</v>
      </c>
      <c r="K30">
        <f t="shared" si="4"/>
        <v>-6318</v>
      </c>
      <c r="L30">
        <f t="shared" si="5"/>
        <v>7938</v>
      </c>
      <c r="M30">
        <f t="shared" si="6"/>
        <v>240.1</v>
      </c>
      <c r="N30">
        <f t="shared" si="7"/>
        <v>1</v>
      </c>
    </row>
    <row r="31" spans="1:14">
      <c r="A31">
        <f t="shared" si="0"/>
        <v>0</v>
      </c>
      <c r="B31">
        <f t="shared" si="1"/>
        <v>0</v>
      </c>
      <c r="C31">
        <v>132</v>
      </c>
      <c r="D31">
        <v>24</v>
      </c>
      <c r="E31">
        <f t="shared" si="2"/>
        <v>-999</v>
      </c>
      <c r="F31">
        <f>能力值计算器!G2</f>
        <v>0</v>
      </c>
      <c r="G31">
        <f>ROUNDDOWN((能力值计算器!F4+能力值计算器!E4*2+ROUNDDOWN(C31/4,0))*能力值计算器!C2/100+10+能力值计算器!C2,0)</f>
        <v>162</v>
      </c>
      <c r="H31">
        <f>ROUNDDOWN(ROUNDDOWN(ROUNDDOWN(ROUNDDOWN(ROUNDDOWN((能力值计算器!F6+能力值计算器!E6*2+ROUNDDOWN(D31/4,0))*能力值计算器!C2/100+5,0)*能力值计算器!H6,0)*能力值计算器!K6,0)*能力值计算器!L6,0)*VLOOKUP(能力值计算器!J6,能力变化对照表!A:B,2,0),0)</f>
        <v>88</v>
      </c>
      <c r="I31">
        <f>ROUNDDOWN(ROUNDDOWN(ROUNDDOWN(ROUNDDOWN(ROUNDDOWN((能力值计算器!F8+能力值计算器!E8*2+ROUNDDOWN(E31/4,0))*能力值计算器!C2/100+5,0)*能力值计算器!H8,0)*能力值计算器!K8,0)*能力值计算器!L8,0)*VLOOKUP(能力值计算器!J8,能力变化对照表!A:B,2,0),0)</f>
        <v>-39</v>
      </c>
      <c r="J31">
        <f t="shared" si="3"/>
        <v>0</v>
      </c>
      <c r="K31">
        <f t="shared" si="4"/>
        <v>-6318</v>
      </c>
      <c r="L31">
        <f t="shared" si="5"/>
        <v>7938</v>
      </c>
      <c r="M31">
        <f t="shared" si="6"/>
        <v>240.1</v>
      </c>
      <c r="N31">
        <f t="shared" si="7"/>
        <v>1</v>
      </c>
    </row>
    <row r="32" spans="1:14">
      <c r="A32">
        <f t="shared" si="0"/>
        <v>0</v>
      </c>
      <c r="B32">
        <f t="shared" si="1"/>
        <v>0</v>
      </c>
      <c r="C32">
        <v>136</v>
      </c>
      <c r="D32">
        <v>20</v>
      </c>
      <c r="E32">
        <f t="shared" si="2"/>
        <v>-999</v>
      </c>
      <c r="F32">
        <f>能力值计算器!G2</f>
        <v>0</v>
      </c>
      <c r="G32">
        <f>ROUNDDOWN((能力值计算器!F4+能力值计算器!E4*2+ROUNDDOWN(C32/4,0))*能力值计算器!C2/100+10+能力值计算器!C2,0)</f>
        <v>162</v>
      </c>
      <c r="H32">
        <f>ROUNDDOWN(ROUNDDOWN(ROUNDDOWN(ROUNDDOWN(ROUNDDOWN((能力值计算器!F6+能力值计算器!E6*2+ROUNDDOWN(D32/4,0))*能力值计算器!C2/100+5,0)*能力值计算器!H6,0)*能力值计算器!K6,0)*能力值计算器!L6,0)*VLOOKUP(能力值计算器!J6,能力变化对照表!A:B,2,0),0)</f>
        <v>88</v>
      </c>
      <c r="I32">
        <f>ROUNDDOWN(ROUNDDOWN(ROUNDDOWN(ROUNDDOWN(ROUNDDOWN((能力值计算器!F8+能力值计算器!E8*2+ROUNDDOWN(E32/4,0))*能力值计算器!C2/100+5,0)*能力值计算器!H8,0)*能力值计算器!K8,0)*能力值计算器!L8,0)*VLOOKUP(能力值计算器!J8,能力变化对照表!A:B,2,0),0)</f>
        <v>-39</v>
      </c>
      <c r="J32">
        <f t="shared" si="3"/>
        <v>0</v>
      </c>
      <c r="K32">
        <f t="shared" si="4"/>
        <v>-6318</v>
      </c>
      <c r="L32">
        <f t="shared" si="5"/>
        <v>7938</v>
      </c>
      <c r="M32">
        <f t="shared" si="6"/>
        <v>240.1</v>
      </c>
      <c r="N32">
        <f t="shared" si="7"/>
        <v>1</v>
      </c>
    </row>
    <row r="33" spans="1:14">
      <c r="A33">
        <f t="shared" si="0"/>
        <v>0</v>
      </c>
      <c r="B33">
        <f t="shared" si="1"/>
        <v>0</v>
      </c>
      <c r="C33">
        <v>132</v>
      </c>
      <c r="D33">
        <v>104</v>
      </c>
      <c r="E33">
        <f t="shared" si="2"/>
        <v>-999</v>
      </c>
      <c r="F33">
        <f>能力值计算器!G2</f>
        <v>0</v>
      </c>
      <c r="G33">
        <f>ROUNDDOWN((能力值计算器!F4+能力值计算器!E4*2+ROUNDDOWN(C33/4,0))*能力值计算器!C2/100+10+能力值计算器!C2,0)</f>
        <v>162</v>
      </c>
      <c r="H33">
        <f>ROUNDDOWN(ROUNDDOWN(ROUNDDOWN(ROUNDDOWN(ROUNDDOWN((能力值计算器!F6+能力值计算器!E6*2+ROUNDDOWN(D33/4,0))*能力值计算器!C2/100+5,0)*能力值计算器!H6,0)*能力值计算器!K6,0)*能力值计算器!L6,0)*VLOOKUP(能力值计算器!J6,能力变化对照表!A:B,2,0),0)</f>
        <v>98</v>
      </c>
      <c r="I33">
        <f>ROUNDDOWN(ROUNDDOWN(ROUNDDOWN(ROUNDDOWN(ROUNDDOWN((能力值计算器!F8+能力值计算器!E8*2+ROUNDDOWN(E33/4,0))*能力值计算器!C2/100+5,0)*能力值计算器!H8,0)*能力值计算器!K8,0)*能力值计算器!L8,0)*VLOOKUP(能力值计算器!J8,能力变化对照表!A:B,2,0),0)</f>
        <v>-39</v>
      </c>
      <c r="J33">
        <f t="shared" si="3"/>
        <v>0</v>
      </c>
      <c r="K33">
        <f t="shared" si="4"/>
        <v>-6318</v>
      </c>
      <c r="L33">
        <f t="shared" si="5"/>
        <v>9558</v>
      </c>
      <c r="M33">
        <f t="shared" si="6"/>
        <v>240.1</v>
      </c>
      <c r="N33">
        <f t="shared" si="7"/>
        <v>1</v>
      </c>
    </row>
    <row r="34" spans="1:14">
      <c r="A34">
        <f t="shared" si="0"/>
        <v>0</v>
      </c>
      <c r="B34">
        <f t="shared" si="1"/>
        <v>0</v>
      </c>
      <c r="C34">
        <v>136</v>
      </c>
      <c r="D34">
        <v>100</v>
      </c>
      <c r="E34">
        <f t="shared" si="2"/>
        <v>-999</v>
      </c>
      <c r="F34">
        <f>能力值计算器!G2</f>
        <v>0</v>
      </c>
      <c r="G34">
        <f>ROUNDDOWN((能力值计算器!F4+能力值计算器!E4*2+ROUNDDOWN(C34/4,0))*能力值计算器!C2/100+10+能力值计算器!C2,0)</f>
        <v>162</v>
      </c>
      <c r="H34">
        <f>ROUNDDOWN(ROUNDDOWN(ROUNDDOWN(ROUNDDOWN(ROUNDDOWN((能力值计算器!F6+能力值计算器!E6*2+ROUNDDOWN(D34/4,0))*能力值计算器!C2/100+5,0)*能力值计算器!H6,0)*能力值计算器!K6,0)*能力值计算器!L6,0)*VLOOKUP(能力值计算器!J6,能力变化对照表!A:B,2,0),0)</f>
        <v>98</v>
      </c>
      <c r="I34">
        <f>ROUNDDOWN(ROUNDDOWN(ROUNDDOWN(ROUNDDOWN(ROUNDDOWN((能力值计算器!F8+能力值计算器!E8*2+ROUNDDOWN(E34/4,0))*能力值计算器!C2/100+5,0)*能力值计算器!H8,0)*能力值计算器!K8,0)*能力值计算器!L8,0)*VLOOKUP(能力值计算器!J8,能力变化对照表!A:B,2,0),0)</f>
        <v>-39</v>
      </c>
      <c r="J34">
        <f t="shared" si="3"/>
        <v>0</v>
      </c>
      <c r="K34">
        <f t="shared" si="4"/>
        <v>-6318</v>
      </c>
      <c r="L34">
        <f t="shared" si="5"/>
        <v>9558</v>
      </c>
      <c r="M34">
        <f t="shared" si="6"/>
        <v>240.1</v>
      </c>
      <c r="N34">
        <f t="shared" si="7"/>
        <v>1</v>
      </c>
    </row>
    <row r="35" spans="1:14">
      <c r="A35">
        <f t="shared" si="0"/>
        <v>0</v>
      </c>
      <c r="B35">
        <f t="shared" si="1"/>
        <v>0</v>
      </c>
      <c r="C35">
        <v>132</v>
      </c>
      <c r="D35">
        <v>108</v>
      </c>
      <c r="E35">
        <f t="shared" si="2"/>
        <v>-999</v>
      </c>
      <c r="F35">
        <f>能力值计算器!G2</f>
        <v>0</v>
      </c>
      <c r="G35">
        <f>ROUNDDOWN((能力值计算器!F4+能力值计算器!E4*2+ROUNDDOWN(C35/4,0))*能力值计算器!C2/100+10+能力值计算器!C2,0)</f>
        <v>162</v>
      </c>
      <c r="H35">
        <f>ROUNDDOWN(ROUNDDOWN(ROUNDDOWN(ROUNDDOWN(ROUNDDOWN((能力值计算器!F6+能力值计算器!E6*2+ROUNDDOWN(D35/4,0))*能力值计算器!C2/100+5,0)*能力值计算器!H6,0)*能力值计算器!K6,0)*能力值计算器!L6,0)*VLOOKUP(能力值计算器!J6,能力变化对照表!A:B,2,0),0)</f>
        <v>99</v>
      </c>
      <c r="I35">
        <f>ROUNDDOWN(ROUNDDOWN(ROUNDDOWN(ROUNDDOWN(ROUNDDOWN((能力值计算器!F8+能力值计算器!E8*2+ROUNDDOWN(E35/4,0))*能力值计算器!C2/100+5,0)*能力值计算器!H8,0)*能力值计算器!K8,0)*能力值计算器!L8,0)*VLOOKUP(能力值计算器!J8,能力变化对照表!A:B,2,0),0)</f>
        <v>-39</v>
      </c>
      <c r="J35">
        <f t="shared" si="3"/>
        <v>0</v>
      </c>
      <c r="K35">
        <f t="shared" si="4"/>
        <v>-6318</v>
      </c>
      <c r="L35">
        <f t="shared" si="5"/>
        <v>9720</v>
      </c>
      <c r="M35">
        <f t="shared" si="6"/>
        <v>240.1</v>
      </c>
      <c r="N35">
        <f t="shared" si="7"/>
        <v>1</v>
      </c>
    </row>
    <row r="36" spans="1:14">
      <c r="A36">
        <f t="shared" si="0"/>
        <v>0</v>
      </c>
      <c r="B36">
        <f t="shared" si="1"/>
        <v>0</v>
      </c>
      <c r="C36">
        <v>132</v>
      </c>
      <c r="D36">
        <v>12</v>
      </c>
      <c r="E36">
        <f t="shared" si="2"/>
        <v>-999</v>
      </c>
      <c r="F36">
        <f>能力值计算器!G2</f>
        <v>0</v>
      </c>
      <c r="G36">
        <f>ROUNDDOWN((能力值计算器!F4+能力值计算器!E4*2+ROUNDDOWN(C36/4,0))*能力值计算器!C2/100+10+能力值计算器!C2,0)</f>
        <v>162</v>
      </c>
      <c r="H36">
        <f>ROUNDDOWN(ROUNDDOWN(ROUNDDOWN(ROUNDDOWN(ROUNDDOWN((能力值计算器!F6+能力值计算器!E6*2+ROUNDDOWN(D36/4,0))*能力值计算器!C2/100+5,0)*能力值计算器!H6,0)*能力值计算器!K6,0)*能力值计算器!L6,0)*VLOOKUP(能力值计算器!J6,能力变化对照表!A:B,2,0),0)</f>
        <v>87</v>
      </c>
      <c r="I36">
        <f>ROUNDDOWN(ROUNDDOWN(ROUNDDOWN(ROUNDDOWN(ROUNDDOWN((能力值计算器!F8+能力值计算器!E8*2+ROUNDDOWN(E36/4,0))*能力值计算器!C2/100+5,0)*能力值计算器!H8,0)*能力值计算器!K8,0)*能力值计算器!L8,0)*VLOOKUP(能力值计算器!J8,能力变化对照表!A:B,2,0),0)</f>
        <v>-39</v>
      </c>
      <c r="J36">
        <f t="shared" si="3"/>
        <v>0</v>
      </c>
      <c r="K36">
        <f t="shared" si="4"/>
        <v>-6318</v>
      </c>
      <c r="L36">
        <f t="shared" si="5"/>
        <v>7776</v>
      </c>
      <c r="M36">
        <f t="shared" si="6"/>
        <v>240.1</v>
      </c>
      <c r="N36">
        <f t="shared" si="7"/>
        <v>1</v>
      </c>
    </row>
    <row r="37" spans="1:14">
      <c r="A37">
        <f t="shared" si="0"/>
        <v>0</v>
      </c>
      <c r="B37">
        <f t="shared" si="1"/>
        <v>0</v>
      </c>
      <c r="C37">
        <v>132</v>
      </c>
      <c r="D37">
        <v>16</v>
      </c>
      <c r="E37">
        <f t="shared" si="2"/>
        <v>-999</v>
      </c>
      <c r="F37">
        <f>能力值计算器!G2</f>
        <v>0</v>
      </c>
      <c r="G37">
        <f>ROUNDDOWN((能力值计算器!F4+能力值计算器!E4*2+ROUNDDOWN(C37/4,0))*能力值计算器!C2/100+10+能力值计算器!C2,0)</f>
        <v>162</v>
      </c>
      <c r="H37">
        <f>ROUNDDOWN(ROUNDDOWN(ROUNDDOWN(ROUNDDOWN(ROUNDDOWN((能力值计算器!F6+能力值计算器!E6*2+ROUNDDOWN(D37/4,0))*能力值计算器!C2/100+5,0)*能力值计算器!H6,0)*能力值计算器!K6,0)*能力值计算器!L6,0)*VLOOKUP(能力值计算器!J6,能力变化对照表!A:B,2,0),0)</f>
        <v>87</v>
      </c>
      <c r="I37">
        <f>ROUNDDOWN(ROUNDDOWN(ROUNDDOWN(ROUNDDOWN(ROUNDDOWN((能力值计算器!F8+能力值计算器!E8*2+ROUNDDOWN(E37/4,0))*能力值计算器!C2/100+5,0)*能力值计算器!H8,0)*能力值计算器!K8,0)*能力值计算器!L8,0)*VLOOKUP(能力值计算器!J8,能力变化对照表!A:B,2,0),0)</f>
        <v>-39</v>
      </c>
      <c r="J37">
        <f t="shared" si="3"/>
        <v>0</v>
      </c>
      <c r="K37">
        <f t="shared" si="4"/>
        <v>-6318</v>
      </c>
      <c r="L37">
        <f t="shared" si="5"/>
        <v>7776</v>
      </c>
      <c r="M37">
        <f t="shared" si="6"/>
        <v>240.1</v>
      </c>
      <c r="N37">
        <f t="shared" si="7"/>
        <v>1</v>
      </c>
    </row>
    <row r="38" spans="1:14">
      <c r="A38">
        <f t="shared" si="0"/>
        <v>0</v>
      </c>
      <c r="B38">
        <f t="shared" si="1"/>
        <v>0</v>
      </c>
      <c r="C38">
        <v>136</v>
      </c>
      <c r="D38">
        <v>12</v>
      </c>
      <c r="E38">
        <f t="shared" si="2"/>
        <v>-999</v>
      </c>
      <c r="F38">
        <f>能力值计算器!G2</f>
        <v>0</v>
      </c>
      <c r="G38">
        <f>ROUNDDOWN((能力值计算器!F4+能力值计算器!E4*2+ROUNDDOWN(C38/4,0))*能力值计算器!C2/100+10+能力值计算器!C2,0)</f>
        <v>162</v>
      </c>
      <c r="H38">
        <f>ROUNDDOWN(ROUNDDOWN(ROUNDDOWN(ROUNDDOWN(ROUNDDOWN((能力值计算器!F6+能力值计算器!E6*2+ROUNDDOWN(D38/4,0))*能力值计算器!C2/100+5,0)*能力值计算器!H6,0)*能力值计算器!K6,0)*能力值计算器!L6,0)*VLOOKUP(能力值计算器!J6,能力变化对照表!A:B,2,0),0)</f>
        <v>87</v>
      </c>
      <c r="I38">
        <f>ROUNDDOWN(ROUNDDOWN(ROUNDDOWN(ROUNDDOWN(ROUNDDOWN((能力值计算器!F8+能力值计算器!E8*2+ROUNDDOWN(E38/4,0))*能力值计算器!C2/100+5,0)*能力值计算器!H8,0)*能力值计算器!K8,0)*能力值计算器!L8,0)*VLOOKUP(能力值计算器!J8,能力变化对照表!A:B,2,0),0)</f>
        <v>-39</v>
      </c>
      <c r="J38">
        <f t="shared" si="3"/>
        <v>0</v>
      </c>
      <c r="K38">
        <f t="shared" si="4"/>
        <v>-6318</v>
      </c>
      <c r="L38">
        <f t="shared" si="5"/>
        <v>7776</v>
      </c>
      <c r="M38">
        <f t="shared" si="6"/>
        <v>240.1</v>
      </c>
      <c r="N38">
        <f t="shared" si="7"/>
        <v>1</v>
      </c>
    </row>
    <row r="39" spans="1:14">
      <c r="A39">
        <f t="shared" si="0"/>
        <v>0</v>
      </c>
      <c r="B39">
        <f t="shared" si="1"/>
        <v>0</v>
      </c>
      <c r="C39">
        <v>132</v>
      </c>
      <c r="D39">
        <v>112</v>
      </c>
      <c r="E39">
        <f t="shared" si="2"/>
        <v>-999</v>
      </c>
      <c r="F39">
        <f>能力值计算器!G2</f>
        <v>0</v>
      </c>
      <c r="G39">
        <f>ROUNDDOWN((能力值计算器!F4+能力值计算器!E4*2+ROUNDDOWN(C39/4,0))*能力值计算器!C2/100+10+能力值计算器!C2,0)</f>
        <v>162</v>
      </c>
      <c r="H39">
        <f>ROUNDDOWN(ROUNDDOWN(ROUNDDOWN(ROUNDDOWN(ROUNDDOWN((能力值计算器!F6+能力值计算器!E6*2+ROUNDDOWN(D39/4,0))*能力值计算器!C2/100+5,0)*能力值计算器!H6,0)*能力值计算器!K6,0)*能力值计算器!L6,0)*VLOOKUP(能力值计算器!J6,能力变化对照表!A:B,2,0),0)</f>
        <v>99</v>
      </c>
      <c r="I39">
        <f>ROUNDDOWN(ROUNDDOWN(ROUNDDOWN(ROUNDDOWN(ROUNDDOWN((能力值计算器!F8+能力值计算器!E8*2+ROUNDDOWN(E39/4,0))*能力值计算器!C2/100+5,0)*能力值计算器!H8,0)*能力值计算器!K8,0)*能力值计算器!L8,0)*VLOOKUP(能力值计算器!J8,能力变化对照表!A:B,2,0),0)</f>
        <v>-39</v>
      </c>
      <c r="J39">
        <f t="shared" si="3"/>
        <v>0</v>
      </c>
      <c r="K39">
        <f t="shared" si="4"/>
        <v>-6318</v>
      </c>
      <c r="L39">
        <f t="shared" si="5"/>
        <v>9720</v>
      </c>
      <c r="M39">
        <f t="shared" si="6"/>
        <v>240.1</v>
      </c>
      <c r="N39">
        <f t="shared" si="7"/>
        <v>1</v>
      </c>
    </row>
    <row r="40" spans="1:14">
      <c r="A40">
        <f t="shared" si="0"/>
        <v>0</v>
      </c>
      <c r="B40">
        <f t="shared" si="1"/>
        <v>0</v>
      </c>
      <c r="C40">
        <v>136</v>
      </c>
      <c r="D40">
        <v>108</v>
      </c>
      <c r="E40">
        <f t="shared" si="2"/>
        <v>-999</v>
      </c>
      <c r="F40">
        <f>能力值计算器!G2</f>
        <v>0</v>
      </c>
      <c r="G40">
        <f>ROUNDDOWN((能力值计算器!F4+能力值计算器!E4*2+ROUNDDOWN(C40/4,0))*能力值计算器!C2/100+10+能力值计算器!C2,0)</f>
        <v>162</v>
      </c>
      <c r="H40">
        <f>ROUNDDOWN(ROUNDDOWN(ROUNDDOWN(ROUNDDOWN(ROUNDDOWN((能力值计算器!F6+能力值计算器!E6*2+ROUNDDOWN(D40/4,0))*能力值计算器!C2/100+5,0)*能力值计算器!H6,0)*能力值计算器!K6,0)*能力值计算器!L6,0)*VLOOKUP(能力值计算器!J6,能力变化对照表!A:B,2,0),0)</f>
        <v>99</v>
      </c>
      <c r="I40">
        <f>ROUNDDOWN(ROUNDDOWN(ROUNDDOWN(ROUNDDOWN(ROUNDDOWN((能力值计算器!F8+能力值计算器!E8*2+ROUNDDOWN(E40/4,0))*能力值计算器!C2/100+5,0)*能力值计算器!H8,0)*能力值计算器!K8,0)*能力值计算器!L8,0)*VLOOKUP(能力值计算器!J8,能力变化对照表!A:B,2,0),0)</f>
        <v>-39</v>
      </c>
      <c r="J40">
        <f t="shared" si="3"/>
        <v>0</v>
      </c>
      <c r="K40">
        <f t="shared" si="4"/>
        <v>-6318</v>
      </c>
      <c r="L40">
        <f t="shared" si="5"/>
        <v>9720</v>
      </c>
      <c r="M40">
        <f t="shared" si="6"/>
        <v>240.1</v>
      </c>
      <c r="N40">
        <f t="shared" si="7"/>
        <v>1</v>
      </c>
    </row>
    <row r="41" spans="1:14">
      <c r="A41">
        <f t="shared" si="0"/>
        <v>0</v>
      </c>
      <c r="B41">
        <f t="shared" si="1"/>
        <v>0</v>
      </c>
      <c r="C41">
        <v>132</v>
      </c>
      <c r="D41">
        <v>116</v>
      </c>
      <c r="E41">
        <f t="shared" si="2"/>
        <v>-999</v>
      </c>
      <c r="F41">
        <f>能力值计算器!G2</f>
        <v>0</v>
      </c>
      <c r="G41">
        <f>ROUNDDOWN((能力值计算器!F4+能力值计算器!E4*2+ROUNDDOWN(C41/4,0))*能力值计算器!C2/100+10+能力值计算器!C2,0)</f>
        <v>162</v>
      </c>
      <c r="H41">
        <f>ROUNDDOWN(ROUNDDOWN(ROUNDDOWN(ROUNDDOWN(ROUNDDOWN((能力值计算器!F6+能力值计算器!E6*2+ROUNDDOWN(D41/4,0))*能力值计算器!C2/100+5,0)*能力值计算器!H6,0)*能力值计算器!K6,0)*能力值计算器!L6,0)*VLOOKUP(能力值计算器!J6,能力变化对照表!A:B,2,0),0)</f>
        <v>100</v>
      </c>
      <c r="I41">
        <f>ROUNDDOWN(ROUNDDOWN(ROUNDDOWN(ROUNDDOWN(ROUNDDOWN((能力值计算器!F8+能力值计算器!E8*2+ROUNDDOWN(E41/4,0))*能力值计算器!C2/100+5,0)*能力值计算器!H8,0)*能力值计算器!K8,0)*能力值计算器!L8,0)*VLOOKUP(能力值计算器!J8,能力变化对照表!A:B,2,0),0)</f>
        <v>-39</v>
      </c>
      <c r="J41">
        <f t="shared" si="3"/>
        <v>0</v>
      </c>
      <c r="K41">
        <f t="shared" si="4"/>
        <v>-6318</v>
      </c>
      <c r="L41">
        <f t="shared" si="5"/>
        <v>9882</v>
      </c>
      <c r="M41">
        <f t="shared" si="6"/>
        <v>240.1</v>
      </c>
      <c r="N41">
        <f t="shared" si="7"/>
        <v>1</v>
      </c>
    </row>
    <row r="42" spans="1:14">
      <c r="A42">
        <f t="shared" si="0"/>
        <v>0</v>
      </c>
      <c r="B42">
        <f t="shared" si="1"/>
        <v>0</v>
      </c>
      <c r="C42">
        <v>132</v>
      </c>
      <c r="D42">
        <v>4</v>
      </c>
      <c r="E42">
        <f t="shared" si="2"/>
        <v>-999</v>
      </c>
      <c r="F42">
        <f>能力值计算器!G2</f>
        <v>0</v>
      </c>
      <c r="G42">
        <f>ROUNDDOWN((能力值计算器!F4+能力值计算器!E4*2+ROUNDDOWN(C42/4,0))*能力值计算器!C2/100+10+能力值计算器!C2,0)</f>
        <v>162</v>
      </c>
      <c r="H42">
        <f>ROUNDDOWN(ROUNDDOWN(ROUNDDOWN(ROUNDDOWN(ROUNDDOWN((能力值计算器!F6+能力值计算器!E6*2+ROUNDDOWN(D42/4,0))*能力值计算器!C2/100+5,0)*能力值计算器!H6,0)*能力值计算器!K6,0)*能力值计算器!L6,0)*VLOOKUP(能力值计算器!J6,能力变化对照表!A:B,2,0),0)</f>
        <v>86</v>
      </c>
      <c r="I42">
        <f>ROUNDDOWN(ROUNDDOWN(ROUNDDOWN(ROUNDDOWN(ROUNDDOWN((能力值计算器!F8+能力值计算器!E8*2+ROUNDDOWN(E42/4,0))*能力值计算器!C2/100+5,0)*能力值计算器!H8,0)*能力值计算器!K8,0)*能力值计算器!L8,0)*VLOOKUP(能力值计算器!J8,能力变化对照表!A:B,2,0),0)</f>
        <v>-39</v>
      </c>
      <c r="J42">
        <f t="shared" si="3"/>
        <v>0</v>
      </c>
      <c r="K42">
        <f t="shared" si="4"/>
        <v>-6318</v>
      </c>
      <c r="L42">
        <f t="shared" si="5"/>
        <v>7614</v>
      </c>
      <c r="M42">
        <f t="shared" si="6"/>
        <v>240.1</v>
      </c>
      <c r="N42">
        <f t="shared" si="7"/>
        <v>1</v>
      </c>
    </row>
    <row r="43" spans="1:14">
      <c r="A43">
        <f t="shared" si="0"/>
        <v>0</v>
      </c>
      <c r="B43">
        <f t="shared" si="1"/>
        <v>0</v>
      </c>
      <c r="C43">
        <v>132</v>
      </c>
      <c r="D43">
        <v>8</v>
      </c>
      <c r="E43">
        <f t="shared" si="2"/>
        <v>-999</v>
      </c>
      <c r="F43">
        <f>能力值计算器!G2</f>
        <v>0</v>
      </c>
      <c r="G43">
        <f>ROUNDDOWN((能力值计算器!F4+能力值计算器!E4*2+ROUNDDOWN(C43/4,0))*能力值计算器!C2/100+10+能力值计算器!C2,0)</f>
        <v>162</v>
      </c>
      <c r="H43">
        <f>ROUNDDOWN(ROUNDDOWN(ROUNDDOWN(ROUNDDOWN(ROUNDDOWN((能力值计算器!F6+能力值计算器!E6*2+ROUNDDOWN(D43/4,0))*能力值计算器!C2/100+5,0)*能力值计算器!H6,0)*能力值计算器!K6,0)*能力值计算器!L6,0)*VLOOKUP(能力值计算器!J6,能力变化对照表!A:B,2,0),0)</f>
        <v>86</v>
      </c>
      <c r="I43">
        <f>ROUNDDOWN(ROUNDDOWN(ROUNDDOWN(ROUNDDOWN(ROUNDDOWN((能力值计算器!F8+能力值计算器!E8*2+ROUNDDOWN(E43/4,0))*能力值计算器!C2/100+5,0)*能力值计算器!H8,0)*能力值计算器!K8,0)*能力值计算器!L8,0)*VLOOKUP(能力值计算器!J8,能力变化对照表!A:B,2,0),0)</f>
        <v>-39</v>
      </c>
      <c r="J43">
        <f t="shared" si="3"/>
        <v>0</v>
      </c>
      <c r="K43">
        <f t="shared" si="4"/>
        <v>-6318</v>
      </c>
      <c r="L43">
        <f t="shared" si="5"/>
        <v>7614</v>
      </c>
      <c r="M43">
        <f t="shared" si="6"/>
        <v>240.1</v>
      </c>
      <c r="N43">
        <f t="shared" si="7"/>
        <v>1</v>
      </c>
    </row>
    <row r="44" spans="1:14">
      <c r="A44">
        <f t="shared" si="0"/>
        <v>0</v>
      </c>
      <c r="B44">
        <f t="shared" si="1"/>
        <v>0</v>
      </c>
      <c r="C44">
        <v>136</v>
      </c>
      <c r="D44">
        <v>4</v>
      </c>
      <c r="E44">
        <f t="shared" si="2"/>
        <v>-999</v>
      </c>
      <c r="F44">
        <f>能力值计算器!G2</f>
        <v>0</v>
      </c>
      <c r="G44">
        <f>ROUNDDOWN((能力值计算器!F4+能力值计算器!E4*2+ROUNDDOWN(C44/4,0))*能力值计算器!C2/100+10+能力值计算器!C2,0)</f>
        <v>162</v>
      </c>
      <c r="H44">
        <f>ROUNDDOWN(ROUNDDOWN(ROUNDDOWN(ROUNDDOWN(ROUNDDOWN((能力值计算器!F6+能力值计算器!E6*2+ROUNDDOWN(D44/4,0))*能力值计算器!C2/100+5,0)*能力值计算器!H6,0)*能力值计算器!K6,0)*能力值计算器!L6,0)*VLOOKUP(能力值计算器!J6,能力变化对照表!A:B,2,0),0)</f>
        <v>86</v>
      </c>
      <c r="I44">
        <f>ROUNDDOWN(ROUNDDOWN(ROUNDDOWN(ROUNDDOWN(ROUNDDOWN((能力值计算器!F8+能力值计算器!E8*2+ROUNDDOWN(E44/4,0))*能力值计算器!C2/100+5,0)*能力值计算器!H8,0)*能力值计算器!K8,0)*能力值计算器!L8,0)*VLOOKUP(能力值计算器!J8,能力变化对照表!A:B,2,0),0)</f>
        <v>-39</v>
      </c>
      <c r="J44">
        <f t="shared" si="3"/>
        <v>0</v>
      </c>
      <c r="K44">
        <f t="shared" si="4"/>
        <v>-6318</v>
      </c>
      <c r="L44">
        <f t="shared" si="5"/>
        <v>7614</v>
      </c>
      <c r="M44">
        <f t="shared" si="6"/>
        <v>240.1</v>
      </c>
      <c r="N44">
        <f t="shared" si="7"/>
        <v>1</v>
      </c>
    </row>
    <row r="45" spans="1:14">
      <c r="A45">
        <f t="shared" si="0"/>
        <v>0</v>
      </c>
      <c r="B45">
        <f t="shared" si="1"/>
        <v>0</v>
      </c>
      <c r="C45">
        <v>132</v>
      </c>
      <c r="D45">
        <v>120</v>
      </c>
      <c r="E45">
        <f t="shared" si="2"/>
        <v>-999</v>
      </c>
      <c r="F45">
        <f>能力值计算器!G2</f>
        <v>0</v>
      </c>
      <c r="G45">
        <f>ROUNDDOWN((能力值计算器!F4+能力值计算器!E4*2+ROUNDDOWN(C45/4,0))*能力值计算器!C2/100+10+能力值计算器!C2,0)</f>
        <v>162</v>
      </c>
      <c r="H45">
        <f>ROUNDDOWN(ROUNDDOWN(ROUNDDOWN(ROUNDDOWN(ROUNDDOWN((能力值计算器!F6+能力值计算器!E6*2+ROUNDDOWN(D45/4,0))*能力值计算器!C2/100+5,0)*能力值计算器!H6,0)*能力值计算器!K6,0)*能力值计算器!L6,0)*VLOOKUP(能力值计算器!J6,能力变化对照表!A:B,2,0),0)</f>
        <v>100</v>
      </c>
      <c r="I45">
        <f>ROUNDDOWN(ROUNDDOWN(ROUNDDOWN(ROUNDDOWN(ROUNDDOWN((能力值计算器!F8+能力值计算器!E8*2+ROUNDDOWN(E45/4,0))*能力值计算器!C2/100+5,0)*能力值计算器!H8,0)*能力值计算器!K8,0)*能力值计算器!L8,0)*VLOOKUP(能力值计算器!J8,能力变化对照表!A:B,2,0),0)</f>
        <v>-39</v>
      </c>
      <c r="J45">
        <f t="shared" si="3"/>
        <v>0</v>
      </c>
      <c r="K45">
        <f t="shared" si="4"/>
        <v>-6318</v>
      </c>
      <c r="L45">
        <f t="shared" si="5"/>
        <v>9882</v>
      </c>
      <c r="M45">
        <f t="shared" si="6"/>
        <v>240.1</v>
      </c>
      <c r="N45">
        <f t="shared" si="7"/>
        <v>1</v>
      </c>
    </row>
    <row r="46" spans="1:14">
      <c r="A46">
        <f t="shared" si="0"/>
        <v>0</v>
      </c>
      <c r="B46">
        <f t="shared" si="1"/>
        <v>0</v>
      </c>
      <c r="C46">
        <v>136</v>
      </c>
      <c r="D46">
        <v>116</v>
      </c>
      <c r="E46">
        <f t="shared" si="2"/>
        <v>-999</v>
      </c>
      <c r="F46">
        <f>能力值计算器!G2</f>
        <v>0</v>
      </c>
      <c r="G46">
        <f>ROUNDDOWN((能力值计算器!F4+能力值计算器!E4*2+ROUNDDOWN(C46/4,0))*能力值计算器!C2/100+10+能力值计算器!C2,0)</f>
        <v>162</v>
      </c>
      <c r="H46">
        <f>ROUNDDOWN(ROUNDDOWN(ROUNDDOWN(ROUNDDOWN(ROUNDDOWN((能力值计算器!F6+能力值计算器!E6*2+ROUNDDOWN(D46/4,0))*能力值计算器!C2/100+5,0)*能力值计算器!H6,0)*能力值计算器!K6,0)*能力值计算器!L6,0)*VLOOKUP(能力值计算器!J6,能力变化对照表!A:B,2,0),0)</f>
        <v>100</v>
      </c>
      <c r="I46">
        <f>ROUNDDOWN(ROUNDDOWN(ROUNDDOWN(ROUNDDOWN(ROUNDDOWN((能力值计算器!F8+能力值计算器!E8*2+ROUNDDOWN(E46/4,0))*能力值计算器!C2/100+5,0)*能力值计算器!H8,0)*能力值计算器!K8,0)*能力值计算器!L8,0)*VLOOKUP(能力值计算器!J8,能力变化对照表!A:B,2,0),0)</f>
        <v>-39</v>
      </c>
      <c r="J46">
        <f t="shared" si="3"/>
        <v>0</v>
      </c>
      <c r="K46">
        <f t="shared" si="4"/>
        <v>-6318</v>
      </c>
      <c r="L46">
        <f t="shared" si="5"/>
        <v>9882</v>
      </c>
      <c r="M46">
        <f t="shared" si="6"/>
        <v>240.1</v>
      </c>
      <c r="N46">
        <f t="shared" si="7"/>
        <v>1</v>
      </c>
    </row>
    <row r="47" spans="1:14">
      <c r="A47">
        <f t="shared" si="0"/>
        <v>0</v>
      </c>
      <c r="B47">
        <f t="shared" si="1"/>
        <v>0</v>
      </c>
      <c r="C47">
        <v>132</v>
      </c>
      <c r="D47">
        <v>0</v>
      </c>
      <c r="E47">
        <f t="shared" si="2"/>
        <v>-999</v>
      </c>
      <c r="F47">
        <f>能力值计算器!G2</f>
        <v>0</v>
      </c>
      <c r="G47">
        <f>ROUNDDOWN((能力值计算器!F4+能力值计算器!E4*2+ROUNDDOWN(C47/4,0))*能力值计算器!C2/100+10+能力值计算器!C2,0)</f>
        <v>162</v>
      </c>
      <c r="H47">
        <f>ROUNDDOWN(ROUNDDOWN(ROUNDDOWN(ROUNDDOWN(ROUNDDOWN((能力值计算器!F6+能力值计算器!E6*2+ROUNDDOWN(D47/4,0))*能力值计算器!C2/100+5,0)*能力值计算器!H6,0)*能力值计算器!K6,0)*能力值计算器!L6,0)*VLOOKUP(能力值计算器!J6,能力变化对照表!A:B,2,0),0)</f>
        <v>85</v>
      </c>
      <c r="I47">
        <f>ROUNDDOWN(ROUNDDOWN(ROUNDDOWN(ROUNDDOWN(ROUNDDOWN((能力值计算器!F8+能力值计算器!E8*2+ROUNDDOWN(E47/4,0))*能力值计算器!C2/100+5,0)*能力值计算器!H8,0)*能力值计算器!K8,0)*能力值计算器!L8,0)*VLOOKUP(能力值计算器!J8,能力变化对照表!A:B,2,0),0)</f>
        <v>-39</v>
      </c>
      <c r="J47">
        <f t="shared" si="3"/>
        <v>0</v>
      </c>
      <c r="K47">
        <f t="shared" si="4"/>
        <v>-6318</v>
      </c>
      <c r="L47">
        <f t="shared" si="5"/>
        <v>7452</v>
      </c>
      <c r="M47">
        <f t="shared" si="6"/>
        <v>240.1</v>
      </c>
      <c r="N47">
        <f t="shared" si="7"/>
        <v>1</v>
      </c>
    </row>
    <row r="48" spans="1:14">
      <c r="A48">
        <f t="shared" si="0"/>
        <v>0</v>
      </c>
      <c r="B48">
        <f t="shared" si="1"/>
        <v>0</v>
      </c>
      <c r="C48">
        <v>132</v>
      </c>
      <c r="D48">
        <v>124</v>
      </c>
      <c r="E48">
        <f t="shared" si="2"/>
        <v>-999</v>
      </c>
      <c r="F48">
        <f>能力值计算器!G2</f>
        <v>0</v>
      </c>
      <c r="G48">
        <f>ROUNDDOWN((能力值计算器!F4+能力值计算器!E4*2+ROUNDDOWN(C48/4,0))*能力值计算器!C2/100+10+能力值计算器!C2,0)</f>
        <v>162</v>
      </c>
      <c r="H48">
        <f>ROUNDDOWN(ROUNDDOWN(ROUNDDOWN(ROUNDDOWN(ROUNDDOWN((能力值计算器!F6+能力值计算器!E6*2+ROUNDDOWN(D48/4,0))*能力值计算器!C2/100+5,0)*能力值计算器!H6,0)*能力值计算器!K6,0)*能力值计算器!L6,0)*VLOOKUP(能力值计算器!J6,能力变化对照表!A:B,2,0),0)</f>
        <v>101</v>
      </c>
      <c r="I48">
        <f>ROUNDDOWN(ROUNDDOWN(ROUNDDOWN(ROUNDDOWN(ROUNDDOWN((能力值计算器!F8+能力值计算器!E8*2+ROUNDDOWN(E48/4,0))*能力值计算器!C2/100+5,0)*能力值计算器!H8,0)*能力值计算器!K8,0)*能力值计算器!L8,0)*VLOOKUP(能力值计算器!J8,能力变化对照表!A:B,2,0),0)</f>
        <v>-39</v>
      </c>
      <c r="J48">
        <f t="shared" si="3"/>
        <v>0</v>
      </c>
      <c r="K48">
        <f t="shared" si="4"/>
        <v>-6318</v>
      </c>
      <c r="L48">
        <f t="shared" si="5"/>
        <v>10044</v>
      </c>
      <c r="M48">
        <f t="shared" si="6"/>
        <v>240.1</v>
      </c>
      <c r="N48">
        <f t="shared" si="7"/>
        <v>1</v>
      </c>
    </row>
    <row r="49" spans="1:14">
      <c r="A49">
        <f t="shared" si="0"/>
        <v>0</v>
      </c>
      <c r="B49">
        <f t="shared" si="1"/>
        <v>0</v>
      </c>
      <c r="C49">
        <v>140</v>
      </c>
      <c r="D49">
        <v>60</v>
      </c>
      <c r="E49">
        <f t="shared" si="2"/>
        <v>-999</v>
      </c>
      <c r="F49">
        <f>能力值计算器!G2</f>
        <v>0</v>
      </c>
      <c r="G49">
        <f>ROUNDDOWN((能力值计算器!F4+能力值计算器!E4*2+ROUNDDOWN(C49/4,0))*能力值计算器!C2/100+10+能力值计算器!C2,0)</f>
        <v>163</v>
      </c>
      <c r="H49">
        <f>ROUNDDOWN(ROUNDDOWN(ROUNDDOWN(ROUNDDOWN(ROUNDDOWN((能力值计算器!F6+能力值计算器!E6*2+ROUNDDOWN(D49/4,0))*能力值计算器!C2/100+5,0)*能力值计算器!H6,0)*能力值计算器!K6,0)*能力值计算器!L6,0)*VLOOKUP(能力值计算器!J6,能力变化对照表!A:B,2,0),0)</f>
        <v>93</v>
      </c>
      <c r="I49">
        <f>ROUNDDOWN(ROUNDDOWN(ROUNDDOWN(ROUNDDOWN(ROUNDDOWN((能力值计算器!F8+能力值计算器!E8*2+ROUNDDOWN(E49/4,0))*能力值计算器!C2/100+5,0)*能力值计算器!H8,0)*能力值计算器!K8,0)*能力值计算器!L8,0)*VLOOKUP(能力值计算器!J8,能力变化对照表!A:B,2,0),0)</f>
        <v>-39</v>
      </c>
      <c r="J49">
        <f t="shared" si="3"/>
        <v>0</v>
      </c>
      <c r="K49">
        <f t="shared" si="4"/>
        <v>-6357</v>
      </c>
      <c r="L49">
        <f t="shared" si="5"/>
        <v>8802</v>
      </c>
      <c r="M49">
        <f t="shared" si="6"/>
        <v>241.1</v>
      </c>
      <c r="N49">
        <f t="shared" si="7"/>
        <v>1</v>
      </c>
    </row>
    <row r="50" spans="1:14">
      <c r="A50">
        <f t="shared" si="0"/>
        <v>0</v>
      </c>
      <c r="B50">
        <f t="shared" si="1"/>
        <v>0</v>
      </c>
      <c r="C50">
        <v>140</v>
      </c>
      <c r="D50">
        <v>52</v>
      </c>
      <c r="E50">
        <f t="shared" si="2"/>
        <v>-999</v>
      </c>
      <c r="F50">
        <f>能力值计算器!G2</f>
        <v>0</v>
      </c>
      <c r="G50">
        <f>ROUNDDOWN((能力值计算器!F4+能力值计算器!E4*2+ROUNDDOWN(C50/4,0))*能力值计算器!C2/100+10+能力值计算器!C2,0)</f>
        <v>163</v>
      </c>
      <c r="H50">
        <f>ROUNDDOWN(ROUNDDOWN(ROUNDDOWN(ROUNDDOWN(ROUNDDOWN((能力值计算器!F6+能力值计算器!E6*2+ROUNDDOWN(D50/4,0))*能力值计算器!C2/100+5,0)*能力值计算器!H6,0)*能力值计算器!K6,0)*能力值计算器!L6,0)*VLOOKUP(能力值计算器!J6,能力变化对照表!A:B,2,0),0)</f>
        <v>92</v>
      </c>
      <c r="I50">
        <f>ROUNDDOWN(ROUNDDOWN(ROUNDDOWN(ROUNDDOWN(ROUNDDOWN((能力值计算器!F8+能力值计算器!E8*2+ROUNDDOWN(E50/4,0))*能力值计算器!C2/100+5,0)*能力值计算器!H8,0)*能力值计算器!K8,0)*能力值计算器!L8,0)*VLOOKUP(能力值计算器!J8,能力变化对照表!A:B,2,0),0)</f>
        <v>-39</v>
      </c>
      <c r="J50">
        <f t="shared" si="3"/>
        <v>0</v>
      </c>
      <c r="K50">
        <f t="shared" si="4"/>
        <v>-6357</v>
      </c>
      <c r="L50">
        <f t="shared" si="5"/>
        <v>8639</v>
      </c>
      <c r="M50">
        <f t="shared" si="6"/>
        <v>241.1</v>
      </c>
      <c r="N50">
        <f t="shared" si="7"/>
        <v>1</v>
      </c>
    </row>
    <row r="51" spans="1:14">
      <c r="A51">
        <f t="shared" si="0"/>
        <v>0</v>
      </c>
      <c r="B51">
        <f t="shared" si="1"/>
        <v>0</v>
      </c>
      <c r="C51">
        <v>140</v>
      </c>
      <c r="D51">
        <v>56</v>
      </c>
      <c r="E51">
        <f t="shared" si="2"/>
        <v>-999</v>
      </c>
      <c r="F51">
        <f>能力值计算器!G2</f>
        <v>0</v>
      </c>
      <c r="G51">
        <f>ROUNDDOWN((能力值计算器!F4+能力值计算器!E4*2+ROUNDDOWN(C51/4,0))*能力值计算器!C2/100+10+能力值计算器!C2,0)</f>
        <v>163</v>
      </c>
      <c r="H51">
        <f>ROUNDDOWN(ROUNDDOWN(ROUNDDOWN(ROUNDDOWN(ROUNDDOWN((能力值计算器!F6+能力值计算器!E6*2+ROUNDDOWN(D51/4,0))*能力值计算器!C2/100+5,0)*能力值计算器!H6,0)*能力值计算器!K6,0)*能力值计算器!L6,0)*VLOOKUP(能力值计算器!J6,能力变化对照表!A:B,2,0),0)</f>
        <v>92</v>
      </c>
      <c r="I51">
        <f>ROUNDDOWN(ROUNDDOWN(ROUNDDOWN(ROUNDDOWN(ROUNDDOWN((能力值计算器!F8+能力值计算器!E8*2+ROUNDDOWN(E51/4,0))*能力值计算器!C2/100+5,0)*能力值计算器!H8,0)*能力值计算器!K8,0)*能力值计算器!L8,0)*VLOOKUP(能力值计算器!J8,能力变化对照表!A:B,2,0),0)</f>
        <v>-39</v>
      </c>
      <c r="J51">
        <f t="shared" si="3"/>
        <v>0</v>
      </c>
      <c r="K51">
        <f t="shared" si="4"/>
        <v>-6357</v>
      </c>
      <c r="L51">
        <f t="shared" si="5"/>
        <v>8639</v>
      </c>
      <c r="M51">
        <f t="shared" si="6"/>
        <v>241.1</v>
      </c>
      <c r="N51">
        <f t="shared" si="7"/>
        <v>1</v>
      </c>
    </row>
    <row r="52" spans="1:14">
      <c r="A52">
        <f t="shared" si="0"/>
        <v>0</v>
      </c>
      <c r="B52">
        <f t="shared" si="1"/>
        <v>0</v>
      </c>
      <c r="C52">
        <v>144</v>
      </c>
      <c r="D52">
        <v>52</v>
      </c>
      <c r="E52">
        <f t="shared" si="2"/>
        <v>-999</v>
      </c>
      <c r="F52">
        <f>能力值计算器!G2</f>
        <v>0</v>
      </c>
      <c r="G52">
        <f>ROUNDDOWN((能力值计算器!F4+能力值计算器!E4*2+ROUNDDOWN(C52/4,0))*能力值计算器!C2/100+10+能力值计算器!C2,0)</f>
        <v>163</v>
      </c>
      <c r="H52">
        <f>ROUNDDOWN(ROUNDDOWN(ROUNDDOWN(ROUNDDOWN(ROUNDDOWN((能力值计算器!F6+能力值计算器!E6*2+ROUNDDOWN(D52/4,0))*能力值计算器!C2/100+5,0)*能力值计算器!H6,0)*能力值计算器!K6,0)*能力值计算器!L6,0)*VLOOKUP(能力值计算器!J6,能力变化对照表!A:B,2,0),0)</f>
        <v>92</v>
      </c>
      <c r="I52">
        <f>ROUNDDOWN(ROUNDDOWN(ROUNDDOWN(ROUNDDOWN(ROUNDDOWN((能力值计算器!F8+能力值计算器!E8*2+ROUNDDOWN(E52/4,0))*能力值计算器!C2/100+5,0)*能力值计算器!H8,0)*能力值计算器!K8,0)*能力值计算器!L8,0)*VLOOKUP(能力值计算器!J8,能力变化对照表!A:B,2,0),0)</f>
        <v>-39</v>
      </c>
      <c r="J52">
        <f t="shared" si="3"/>
        <v>0</v>
      </c>
      <c r="K52">
        <f t="shared" si="4"/>
        <v>-6357</v>
      </c>
      <c r="L52">
        <f t="shared" si="5"/>
        <v>8639</v>
      </c>
      <c r="M52">
        <f t="shared" si="6"/>
        <v>241.1</v>
      </c>
      <c r="N52">
        <f t="shared" si="7"/>
        <v>1</v>
      </c>
    </row>
    <row r="53" spans="1:14">
      <c r="A53">
        <f t="shared" si="0"/>
        <v>0</v>
      </c>
      <c r="B53">
        <f t="shared" si="1"/>
        <v>0</v>
      </c>
      <c r="C53">
        <v>140</v>
      </c>
      <c r="D53">
        <v>64</v>
      </c>
      <c r="E53">
        <f t="shared" si="2"/>
        <v>-999</v>
      </c>
      <c r="F53">
        <f>能力值计算器!G2</f>
        <v>0</v>
      </c>
      <c r="G53">
        <f>ROUNDDOWN((能力值计算器!F4+能力值计算器!E4*2+ROUNDDOWN(C53/4,0))*能力值计算器!C2/100+10+能力值计算器!C2,0)</f>
        <v>163</v>
      </c>
      <c r="H53">
        <f>ROUNDDOWN(ROUNDDOWN(ROUNDDOWN(ROUNDDOWN(ROUNDDOWN((能力值计算器!F6+能力值计算器!E6*2+ROUNDDOWN(D53/4,0))*能力值计算器!C2/100+5,0)*能力值计算器!H6,0)*能力值计算器!K6,0)*能力值计算器!L6,0)*VLOOKUP(能力值计算器!J6,能力变化对照表!A:B,2,0),0)</f>
        <v>93</v>
      </c>
      <c r="I53">
        <f>ROUNDDOWN(ROUNDDOWN(ROUNDDOWN(ROUNDDOWN(ROUNDDOWN((能力值计算器!F8+能力值计算器!E8*2+ROUNDDOWN(E53/4,0))*能力值计算器!C2/100+5,0)*能力值计算器!H8,0)*能力值计算器!K8,0)*能力值计算器!L8,0)*VLOOKUP(能力值计算器!J8,能力变化对照表!A:B,2,0),0)</f>
        <v>-39</v>
      </c>
      <c r="J53">
        <f t="shared" si="3"/>
        <v>0</v>
      </c>
      <c r="K53">
        <f t="shared" si="4"/>
        <v>-6357</v>
      </c>
      <c r="L53">
        <f t="shared" si="5"/>
        <v>8802</v>
      </c>
      <c r="M53">
        <f t="shared" si="6"/>
        <v>241.1</v>
      </c>
      <c r="N53">
        <f t="shared" si="7"/>
        <v>1</v>
      </c>
    </row>
    <row r="54" spans="1:14">
      <c r="A54">
        <f t="shared" si="0"/>
        <v>0</v>
      </c>
      <c r="B54">
        <f t="shared" si="1"/>
        <v>0</v>
      </c>
      <c r="C54">
        <v>144</v>
      </c>
      <c r="D54">
        <v>60</v>
      </c>
      <c r="E54">
        <f t="shared" si="2"/>
        <v>-999</v>
      </c>
      <c r="F54">
        <f>能力值计算器!G2</f>
        <v>0</v>
      </c>
      <c r="G54">
        <f>ROUNDDOWN((能力值计算器!F4+能力值计算器!E4*2+ROUNDDOWN(C54/4,0))*能力值计算器!C2/100+10+能力值计算器!C2,0)</f>
        <v>163</v>
      </c>
      <c r="H54">
        <f>ROUNDDOWN(ROUNDDOWN(ROUNDDOWN(ROUNDDOWN(ROUNDDOWN((能力值计算器!F6+能力值计算器!E6*2+ROUNDDOWN(D54/4,0))*能力值计算器!C2/100+5,0)*能力值计算器!H6,0)*能力值计算器!K6,0)*能力值计算器!L6,0)*VLOOKUP(能力值计算器!J6,能力变化对照表!A:B,2,0),0)</f>
        <v>93</v>
      </c>
      <c r="I54">
        <f>ROUNDDOWN(ROUNDDOWN(ROUNDDOWN(ROUNDDOWN(ROUNDDOWN((能力值计算器!F8+能力值计算器!E8*2+ROUNDDOWN(E54/4,0))*能力值计算器!C2/100+5,0)*能力值计算器!H8,0)*能力值计算器!K8,0)*能力值计算器!L8,0)*VLOOKUP(能力值计算器!J8,能力变化对照表!A:B,2,0),0)</f>
        <v>-39</v>
      </c>
      <c r="J54">
        <f t="shared" si="3"/>
        <v>0</v>
      </c>
      <c r="K54">
        <f t="shared" si="4"/>
        <v>-6357</v>
      </c>
      <c r="L54">
        <f t="shared" si="5"/>
        <v>8802</v>
      </c>
      <c r="M54">
        <f t="shared" si="6"/>
        <v>241.1</v>
      </c>
      <c r="N54">
        <f t="shared" si="7"/>
        <v>1</v>
      </c>
    </row>
    <row r="55" spans="1:14">
      <c r="A55">
        <f t="shared" si="0"/>
        <v>0</v>
      </c>
      <c r="B55">
        <f t="shared" si="1"/>
        <v>0</v>
      </c>
      <c r="C55">
        <v>124</v>
      </c>
      <c r="D55">
        <v>68</v>
      </c>
      <c r="E55">
        <f t="shared" si="2"/>
        <v>-999</v>
      </c>
      <c r="F55">
        <f>能力值计算器!G2</f>
        <v>0</v>
      </c>
      <c r="G55">
        <f>ROUNDDOWN((能力值计算器!F4+能力值计算器!E4*2+ROUNDDOWN(C55/4,0))*能力值计算器!C2/100+10+能力值计算器!C2,0)</f>
        <v>161</v>
      </c>
      <c r="H55">
        <f>ROUNDDOWN(ROUNDDOWN(ROUNDDOWN(ROUNDDOWN(ROUNDDOWN((能力值计算器!F6+能力值计算器!E6*2+ROUNDDOWN(D55/4,0))*能力值计算器!C2/100+5,0)*能力值计算器!H6,0)*能力值计算器!K6,0)*能力值计算器!L6,0)*VLOOKUP(能力值计算器!J6,能力变化对照表!A:B,2,0),0)</f>
        <v>94</v>
      </c>
      <c r="I55">
        <f>ROUNDDOWN(ROUNDDOWN(ROUNDDOWN(ROUNDDOWN(ROUNDDOWN((能力值计算器!F8+能力值计算器!E8*2+ROUNDDOWN(E55/4,0))*能力值计算器!C2/100+5,0)*能力值计算器!H8,0)*能力值计算器!K8,0)*能力值计算器!L8,0)*VLOOKUP(能力值计算器!J8,能力变化对照表!A:B,2,0),0)</f>
        <v>-39</v>
      </c>
      <c r="J55">
        <f t="shared" si="3"/>
        <v>0</v>
      </c>
      <c r="K55">
        <f t="shared" si="4"/>
        <v>-6279</v>
      </c>
      <c r="L55">
        <f t="shared" si="5"/>
        <v>8855</v>
      </c>
      <c r="M55">
        <f t="shared" si="6"/>
        <v>239.1</v>
      </c>
      <c r="N55">
        <f t="shared" si="7"/>
        <v>1</v>
      </c>
    </row>
    <row r="56" spans="1:14">
      <c r="A56">
        <f t="shared" si="0"/>
        <v>0</v>
      </c>
      <c r="B56">
        <f t="shared" si="1"/>
        <v>0</v>
      </c>
      <c r="C56">
        <v>124</v>
      </c>
      <c r="D56">
        <v>60</v>
      </c>
      <c r="E56">
        <f t="shared" si="2"/>
        <v>-999</v>
      </c>
      <c r="F56">
        <f>能力值计算器!G2</f>
        <v>0</v>
      </c>
      <c r="G56">
        <f>ROUNDDOWN((能力值计算器!F4+能力值计算器!E4*2+ROUNDDOWN(C56/4,0))*能力值计算器!C2/100+10+能力值计算器!C2,0)</f>
        <v>161</v>
      </c>
      <c r="H56">
        <f>ROUNDDOWN(ROUNDDOWN(ROUNDDOWN(ROUNDDOWN(ROUNDDOWN((能力值计算器!F6+能力值计算器!E6*2+ROUNDDOWN(D56/4,0))*能力值计算器!C2/100+5,0)*能力值计算器!H6,0)*能力值计算器!K6,0)*能力值计算器!L6,0)*VLOOKUP(能力值计算器!J6,能力变化对照表!A:B,2,0),0)</f>
        <v>93</v>
      </c>
      <c r="I56">
        <f>ROUNDDOWN(ROUNDDOWN(ROUNDDOWN(ROUNDDOWN(ROUNDDOWN((能力值计算器!F8+能力值计算器!E8*2+ROUNDDOWN(E56/4,0))*能力值计算器!C2/100+5,0)*能力值计算器!H8,0)*能力值计算器!K8,0)*能力值计算器!L8,0)*VLOOKUP(能力值计算器!J8,能力变化对照表!A:B,2,0),0)</f>
        <v>-39</v>
      </c>
      <c r="J56">
        <f t="shared" si="3"/>
        <v>0</v>
      </c>
      <c r="K56">
        <f t="shared" si="4"/>
        <v>-6279</v>
      </c>
      <c r="L56">
        <f t="shared" si="5"/>
        <v>8694</v>
      </c>
      <c r="M56">
        <f t="shared" si="6"/>
        <v>239.1</v>
      </c>
      <c r="N56">
        <f t="shared" si="7"/>
        <v>1</v>
      </c>
    </row>
    <row r="57" spans="1:14">
      <c r="A57">
        <f t="shared" si="0"/>
        <v>0</v>
      </c>
      <c r="B57">
        <f t="shared" si="1"/>
        <v>0</v>
      </c>
      <c r="C57">
        <v>124</v>
      </c>
      <c r="D57">
        <v>64</v>
      </c>
      <c r="E57">
        <f t="shared" si="2"/>
        <v>-999</v>
      </c>
      <c r="F57">
        <f>能力值计算器!G2</f>
        <v>0</v>
      </c>
      <c r="G57">
        <f>ROUNDDOWN((能力值计算器!F4+能力值计算器!E4*2+ROUNDDOWN(C57/4,0))*能力值计算器!C2/100+10+能力值计算器!C2,0)</f>
        <v>161</v>
      </c>
      <c r="H57">
        <f>ROUNDDOWN(ROUNDDOWN(ROUNDDOWN(ROUNDDOWN(ROUNDDOWN((能力值计算器!F6+能力值计算器!E6*2+ROUNDDOWN(D57/4,0))*能力值计算器!C2/100+5,0)*能力值计算器!H6,0)*能力值计算器!K6,0)*能力值计算器!L6,0)*VLOOKUP(能力值计算器!J6,能力变化对照表!A:B,2,0),0)</f>
        <v>93</v>
      </c>
      <c r="I57">
        <f>ROUNDDOWN(ROUNDDOWN(ROUNDDOWN(ROUNDDOWN(ROUNDDOWN((能力值计算器!F8+能力值计算器!E8*2+ROUNDDOWN(E57/4,0))*能力值计算器!C2/100+5,0)*能力值计算器!H8,0)*能力值计算器!K8,0)*能力值计算器!L8,0)*VLOOKUP(能力值计算器!J8,能力变化对照表!A:B,2,0),0)</f>
        <v>-39</v>
      </c>
      <c r="J57">
        <f t="shared" si="3"/>
        <v>0</v>
      </c>
      <c r="K57">
        <f t="shared" si="4"/>
        <v>-6279</v>
      </c>
      <c r="L57">
        <f t="shared" si="5"/>
        <v>8694</v>
      </c>
      <c r="M57">
        <f t="shared" si="6"/>
        <v>239.1</v>
      </c>
      <c r="N57">
        <f t="shared" si="7"/>
        <v>1</v>
      </c>
    </row>
    <row r="58" spans="1:14">
      <c r="A58">
        <f t="shared" si="0"/>
        <v>0</v>
      </c>
      <c r="B58">
        <f t="shared" si="1"/>
        <v>0</v>
      </c>
      <c r="C58">
        <v>128</v>
      </c>
      <c r="D58">
        <v>60</v>
      </c>
      <c r="E58">
        <f t="shared" si="2"/>
        <v>-999</v>
      </c>
      <c r="F58">
        <f>能力值计算器!G2</f>
        <v>0</v>
      </c>
      <c r="G58">
        <f>ROUNDDOWN((能力值计算器!F4+能力值计算器!E4*2+ROUNDDOWN(C58/4,0))*能力值计算器!C2/100+10+能力值计算器!C2,0)</f>
        <v>161</v>
      </c>
      <c r="H58">
        <f>ROUNDDOWN(ROUNDDOWN(ROUNDDOWN(ROUNDDOWN(ROUNDDOWN((能力值计算器!F6+能力值计算器!E6*2+ROUNDDOWN(D58/4,0))*能力值计算器!C2/100+5,0)*能力值计算器!H6,0)*能力值计算器!K6,0)*能力值计算器!L6,0)*VLOOKUP(能力值计算器!J6,能力变化对照表!A:B,2,0),0)</f>
        <v>93</v>
      </c>
      <c r="I58">
        <f>ROUNDDOWN(ROUNDDOWN(ROUNDDOWN(ROUNDDOWN(ROUNDDOWN((能力值计算器!F8+能力值计算器!E8*2+ROUNDDOWN(E58/4,0))*能力值计算器!C2/100+5,0)*能力值计算器!H8,0)*能力值计算器!K8,0)*能力值计算器!L8,0)*VLOOKUP(能力值计算器!J8,能力变化对照表!A:B,2,0),0)</f>
        <v>-39</v>
      </c>
      <c r="J58">
        <f t="shared" si="3"/>
        <v>0</v>
      </c>
      <c r="K58">
        <f t="shared" si="4"/>
        <v>-6279</v>
      </c>
      <c r="L58">
        <f t="shared" si="5"/>
        <v>8694</v>
      </c>
      <c r="M58">
        <f t="shared" si="6"/>
        <v>239.1</v>
      </c>
      <c r="N58">
        <f t="shared" si="7"/>
        <v>1</v>
      </c>
    </row>
    <row r="59" spans="1:14">
      <c r="A59">
        <f t="shared" si="0"/>
        <v>0</v>
      </c>
      <c r="B59">
        <f t="shared" si="1"/>
        <v>0</v>
      </c>
      <c r="C59">
        <v>124</v>
      </c>
      <c r="D59">
        <v>72</v>
      </c>
      <c r="E59">
        <f t="shared" si="2"/>
        <v>-999</v>
      </c>
      <c r="F59">
        <f>能力值计算器!G2</f>
        <v>0</v>
      </c>
      <c r="G59">
        <f>ROUNDDOWN((能力值计算器!F4+能力值计算器!E4*2+ROUNDDOWN(C59/4,0))*能力值计算器!C2/100+10+能力值计算器!C2,0)</f>
        <v>161</v>
      </c>
      <c r="H59">
        <f>ROUNDDOWN(ROUNDDOWN(ROUNDDOWN(ROUNDDOWN(ROUNDDOWN((能力值计算器!F6+能力值计算器!E6*2+ROUNDDOWN(D59/4,0))*能力值计算器!C2/100+5,0)*能力值计算器!H6,0)*能力值计算器!K6,0)*能力值计算器!L6,0)*VLOOKUP(能力值计算器!J6,能力变化对照表!A:B,2,0),0)</f>
        <v>94</v>
      </c>
      <c r="I59">
        <f>ROUNDDOWN(ROUNDDOWN(ROUNDDOWN(ROUNDDOWN(ROUNDDOWN((能力值计算器!F8+能力值计算器!E8*2+ROUNDDOWN(E59/4,0))*能力值计算器!C2/100+5,0)*能力值计算器!H8,0)*能力值计算器!K8,0)*能力值计算器!L8,0)*VLOOKUP(能力值计算器!J8,能力变化对照表!A:B,2,0),0)</f>
        <v>-39</v>
      </c>
      <c r="J59">
        <f t="shared" si="3"/>
        <v>0</v>
      </c>
      <c r="K59">
        <f t="shared" si="4"/>
        <v>-6279</v>
      </c>
      <c r="L59">
        <f t="shared" si="5"/>
        <v>8855</v>
      </c>
      <c r="M59">
        <f t="shared" si="6"/>
        <v>239.1</v>
      </c>
      <c r="N59">
        <f t="shared" si="7"/>
        <v>1</v>
      </c>
    </row>
    <row r="60" spans="1:14">
      <c r="A60">
        <f t="shared" si="0"/>
        <v>0</v>
      </c>
      <c r="B60">
        <f t="shared" si="1"/>
        <v>0</v>
      </c>
      <c r="C60">
        <v>128</v>
      </c>
      <c r="D60">
        <v>68</v>
      </c>
      <c r="E60">
        <f t="shared" si="2"/>
        <v>-999</v>
      </c>
      <c r="F60">
        <f>能力值计算器!G2</f>
        <v>0</v>
      </c>
      <c r="G60">
        <f>ROUNDDOWN((能力值计算器!F4+能力值计算器!E4*2+ROUNDDOWN(C60/4,0))*能力值计算器!C2/100+10+能力值计算器!C2,0)</f>
        <v>161</v>
      </c>
      <c r="H60">
        <f>ROUNDDOWN(ROUNDDOWN(ROUNDDOWN(ROUNDDOWN(ROUNDDOWN((能力值计算器!F6+能力值计算器!E6*2+ROUNDDOWN(D60/4,0))*能力值计算器!C2/100+5,0)*能力值计算器!H6,0)*能力值计算器!K6,0)*能力值计算器!L6,0)*VLOOKUP(能力值计算器!J6,能力变化对照表!A:B,2,0),0)</f>
        <v>94</v>
      </c>
      <c r="I60">
        <f>ROUNDDOWN(ROUNDDOWN(ROUNDDOWN(ROUNDDOWN(ROUNDDOWN((能力值计算器!F8+能力值计算器!E8*2+ROUNDDOWN(E60/4,0))*能力值计算器!C2/100+5,0)*能力值计算器!H8,0)*能力值计算器!K8,0)*能力值计算器!L8,0)*VLOOKUP(能力值计算器!J8,能力变化对照表!A:B,2,0),0)</f>
        <v>-39</v>
      </c>
      <c r="J60">
        <f t="shared" si="3"/>
        <v>0</v>
      </c>
      <c r="K60">
        <f t="shared" si="4"/>
        <v>-6279</v>
      </c>
      <c r="L60">
        <f t="shared" si="5"/>
        <v>8855</v>
      </c>
      <c r="M60">
        <f t="shared" si="6"/>
        <v>239.1</v>
      </c>
      <c r="N60">
        <f t="shared" si="7"/>
        <v>1</v>
      </c>
    </row>
    <row r="61" spans="1:14">
      <c r="A61">
        <f t="shared" si="0"/>
        <v>0</v>
      </c>
      <c r="B61">
        <f t="shared" si="1"/>
        <v>0</v>
      </c>
      <c r="C61">
        <v>140</v>
      </c>
      <c r="D61">
        <v>68</v>
      </c>
      <c r="E61">
        <f t="shared" si="2"/>
        <v>-999</v>
      </c>
      <c r="F61">
        <f>能力值计算器!G2</f>
        <v>0</v>
      </c>
      <c r="G61">
        <f>ROUNDDOWN((能力值计算器!F4+能力值计算器!E4*2+ROUNDDOWN(C61/4,0))*能力值计算器!C2/100+10+能力值计算器!C2,0)</f>
        <v>163</v>
      </c>
      <c r="H61">
        <f>ROUNDDOWN(ROUNDDOWN(ROUNDDOWN(ROUNDDOWN(ROUNDDOWN((能力值计算器!F6+能力值计算器!E6*2+ROUNDDOWN(D61/4,0))*能力值计算器!C2/100+5,0)*能力值计算器!H6,0)*能力值计算器!K6,0)*能力值计算器!L6,0)*VLOOKUP(能力值计算器!J6,能力变化对照表!A:B,2,0),0)</f>
        <v>94</v>
      </c>
      <c r="I61">
        <f>ROUNDDOWN(ROUNDDOWN(ROUNDDOWN(ROUNDDOWN(ROUNDDOWN((能力值计算器!F8+能力值计算器!E8*2+ROUNDDOWN(E61/4,0))*能力值计算器!C2/100+5,0)*能力值计算器!H8,0)*能力值计算器!K8,0)*能力值计算器!L8,0)*VLOOKUP(能力值计算器!J8,能力变化对照表!A:B,2,0),0)</f>
        <v>-39</v>
      </c>
      <c r="J61">
        <f t="shared" si="3"/>
        <v>0</v>
      </c>
      <c r="K61">
        <f t="shared" si="4"/>
        <v>-6357</v>
      </c>
      <c r="L61">
        <f t="shared" si="5"/>
        <v>8965</v>
      </c>
      <c r="M61">
        <f t="shared" si="6"/>
        <v>241.1</v>
      </c>
      <c r="N61">
        <f t="shared" si="7"/>
        <v>1</v>
      </c>
    </row>
    <row r="62" spans="1:14">
      <c r="A62">
        <f t="shared" si="0"/>
        <v>0</v>
      </c>
      <c r="B62">
        <f t="shared" si="1"/>
        <v>0</v>
      </c>
      <c r="C62">
        <v>140</v>
      </c>
      <c r="D62">
        <v>44</v>
      </c>
      <c r="E62">
        <f t="shared" si="2"/>
        <v>-999</v>
      </c>
      <c r="F62">
        <f>能力值计算器!G2</f>
        <v>0</v>
      </c>
      <c r="G62">
        <f>ROUNDDOWN((能力值计算器!F4+能力值计算器!E4*2+ROUNDDOWN(C62/4,0))*能力值计算器!C2/100+10+能力值计算器!C2,0)</f>
        <v>163</v>
      </c>
      <c r="H62">
        <f>ROUNDDOWN(ROUNDDOWN(ROUNDDOWN(ROUNDDOWN(ROUNDDOWN((能力值计算器!F6+能力值计算器!E6*2+ROUNDDOWN(D62/4,0))*能力值计算器!C2/100+5,0)*能力值计算器!H6,0)*能力值计算器!K6,0)*能力值计算器!L6,0)*VLOOKUP(能力值计算器!J6,能力变化对照表!A:B,2,0),0)</f>
        <v>91</v>
      </c>
      <c r="I62">
        <f>ROUNDDOWN(ROUNDDOWN(ROUNDDOWN(ROUNDDOWN(ROUNDDOWN((能力值计算器!F8+能力值计算器!E8*2+ROUNDDOWN(E62/4,0))*能力值计算器!C2/100+5,0)*能力值计算器!H8,0)*能力值计算器!K8,0)*能力值计算器!L8,0)*VLOOKUP(能力值计算器!J8,能力变化对照表!A:B,2,0),0)</f>
        <v>-39</v>
      </c>
      <c r="J62">
        <f t="shared" si="3"/>
        <v>0</v>
      </c>
      <c r="K62">
        <f t="shared" si="4"/>
        <v>-6357</v>
      </c>
      <c r="L62">
        <f t="shared" si="5"/>
        <v>8476</v>
      </c>
      <c r="M62">
        <f t="shared" si="6"/>
        <v>241.1</v>
      </c>
      <c r="N62">
        <f t="shared" si="7"/>
        <v>1</v>
      </c>
    </row>
    <row r="63" spans="1:14">
      <c r="A63">
        <f t="shared" si="0"/>
        <v>0</v>
      </c>
      <c r="B63">
        <f t="shared" si="1"/>
        <v>0</v>
      </c>
      <c r="C63">
        <v>140</v>
      </c>
      <c r="D63">
        <v>48</v>
      </c>
      <c r="E63">
        <f t="shared" si="2"/>
        <v>-999</v>
      </c>
      <c r="F63">
        <f>能力值计算器!G2</f>
        <v>0</v>
      </c>
      <c r="G63">
        <f>ROUNDDOWN((能力值计算器!F4+能力值计算器!E4*2+ROUNDDOWN(C63/4,0))*能力值计算器!C2/100+10+能力值计算器!C2,0)</f>
        <v>163</v>
      </c>
      <c r="H63">
        <f>ROUNDDOWN(ROUNDDOWN(ROUNDDOWN(ROUNDDOWN(ROUNDDOWN((能力值计算器!F6+能力值计算器!E6*2+ROUNDDOWN(D63/4,0))*能力值计算器!C2/100+5,0)*能力值计算器!H6,0)*能力值计算器!K6,0)*能力值计算器!L6,0)*VLOOKUP(能力值计算器!J6,能力变化对照表!A:B,2,0),0)</f>
        <v>91</v>
      </c>
      <c r="I63">
        <f>ROUNDDOWN(ROUNDDOWN(ROUNDDOWN(ROUNDDOWN(ROUNDDOWN((能力值计算器!F8+能力值计算器!E8*2+ROUNDDOWN(E63/4,0))*能力值计算器!C2/100+5,0)*能力值计算器!H8,0)*能力值计算器!K8,0)*能力值计算器!L8,0)*VLOOKUP(能力值计算器!J8,能力变化对照表!A:B,2,0),0)</f>
        <v>-39</v>
      </c>
      <c r="J63">
        <f t="shared" si="3"/>
        <v>0</v>
      </c>
      <c r="K63">
        <f t="shared" si="4"/>
        <v>-6357</v>
      </c>
      <c r="L63">
        <f t="shared" si="5"/>
        <v>8476</v>
      </c>
      <c r="M63">
        <f t="shared" si="6"/>
        <v>241.1</v>
      </c>
      <c r="N63">
        <f t="shared" si="7"/>
        <v>1</v>
      </c>
    </row>
    <row r="64" spans="1:14">
      <c r="A64">
        <f t="shared" si="0"/>
        <v>0</v>
      </c>
      <c r="B64">
        <f t="shared" si="1"/>
        <v>0</v>
      </c>
      <c r="C64">
        <v>144</v>
      </c>
      <c r="D64">
        <v>44</v>
      </c>
      <c r="E64">
        <f t="shared" si="2"/>
        <v>-999</v>
      </c>
      <c r="F64">
        <f>能力值计算器!G2</f>
        <v>0</v>
      </c>
      <c r="G64">
        <f>ROUNDDOWN((能力值计算器!F4+能力值计算器!E4*2+ROUNDDOWN(C64/4,0))*能力值计算器!C2/100+10+能力值计算器!C2,0)</f>
        <v>163</v>
      </c>
      <c r="H64">
        <f>ROUNDDOWN(ROUNDDOWN(ROUNDDOWN(ROUNDDOWN(ROUNDDOWN((能力值计算器!F6+能力值计算器!E6*2+ROUNDDOWN(D64/4,0))*能力值计算器!C2/100+5,0)*能力值计算器!H6,0)*能力值计算器!K6,0)*能力值计算器!L6,0)*VLOOKUP(能力值计算器!J6,能力变化对照表!A:B,2,0),0)</f>
        <v>91</v>
      </c>
      <c r="I64">
        <f>ROUNDDOWN(ROUNDDOWN(ROUNDDOWN(ROUNDDOWN(ROUNDDOWN((能力值计算器!F8+能力值计算器!E8*2+ROUNDDOWN(E64/4,0))*能力值计算器!C2/100+5,0)*能力值计算器!H8,0)*能力值计算器!K8,0)*能力值计算器!L8,0)*VLOOKUP(能力值计算器!J8,能力变化对照表!A:B,2,0),0)</f>
        <v>-39</v>
      </c>
      <c r="J64">
        <f t="shared" si="3"/>
        <v>0</v>
      </c>
      <c r="K64">
        <f t="shared" si="4"/>
        <v>-6357</v>
      </c>
      <c r="L64">
        <f t="shared" si="5"/>
        <v>8476</v>
      </c>
      <c r="M64">
        <f t="shared" si="6"/>
        <v>241.1</v>
      </c>
      <c r="N64">
        <f t="shared" si="7"/>
        <v>1</v>
      </c>
    </row>
    <row r="65" spans="1:14">
      <c r="A65">
        <f t="shared" si="0"/>
        <v>0</v>
      </c>
      <c r="B65">
        <f t="shared" si="1"/>
        <v>0</v>
      </c>
      <c r="C65">
        <v>140</v>
      </c>
      <c r="D65">
        <v>72</v>
      </c>
      <c r="E65">
        <f t="shared" si="2"/>
        <v>-999</v>
      </c>
      <c r="F65">
        <f>能力值计算器!G2</f>
        <v>0</v>
      </c>
      <c r="G65">
        <f>ROUNDDOWN((能力值计算器!F4+能力值计算器!E4*2+ROUNDDOWN(C65/4,0))*能力值计算器!C2/100+10+能力值计算器!C2,0)</f>
        <v>163</v>
      </c>
      <c r="H65">
        <f>ROUNDDOWN(ROUNDDOWN(ROUNDDOWN(ROUNDDOWN(ROUNDDOWN((能力值计算器!F6+能力值计算器!E6*2+ROUNDDOWN(D65/4,0))*能力值计算器!C2/100+5,0)*能力值计算器!H6,0)*能力值计算器!K6,0)*能力值计算器!L6,0)*VLOOKUP(能力值计算器!J6,能力变化对照表!A:B,2,0),0)</f>
        <v>94</v>
      </c>
      <c r="I65">
        <f>ROUNDDOWN(ROUNDDOWN(ROUNDDOWN(ROUNDDOWN(ROUNDDOWN((能力值计算器!F8+能力值计算器!E8*2+ROUNDDOWN(E65/4,0))*能力值计算器!C2/100+5,0)*能力值计算器!H8,0)*能力值计算器!K8,0)*能力值计算器!L8,0)*VLOOKUP(能力值计算器!J8,能力变化对照表!A:B,2,0),0)</f>
        <v>-39</v>
      </c>
      <c r="J65">
        <f t="shared" si="3"/>
        <v>0</v>
      </c>
      <c r="K65">
        <f t="shared" si="4"/>
        <v>-6357</v>
      </c>
      <c r="L65">
        <f t="shared" si="5"/>
        <v>8965</v>
      </c>
      <c r="M65">
        <f t="shared" si="6"/>
        <v>241.1</v>
      </c>
      <c r="N65">
        <f t="shared" si="7"/>
        <v>1</v>
      </c>
    </row>
    <row r="66" spans="1:14">
      <c r="A66">
        <f t="shared" ref="A66:A129" si="8">IF(N66=1,0,L66+1/M66)</f>
        <v>0</v>
      </c>
      <c r="B66">
        <f t="shared" ref="B66:B129" si="9">IF(A66=MAX(A:A),1,0)</f>
        <v>0</v>
      </c>
      <c r="C66">
        <v>144</v>
      </c>
      <c r="D66">
        <v>68</v>
      </c>
      <c r="E66">
        <f t="shared" ref="E66:E129" si="10">IF(F66-D66-C66&gt;253,-999,IF(F66-D66-C66&lt;0,-999,F66-D66-C66))</f>
        <v>-999</v>
      </c>
      <c r="F66">
        <f>能力值计算器!G2</f>
        <v>0</v>
      </c>
      <c r="G66">
        <f>ROUNDDOWN((能力值计算器!F4+能力值计算器!E4*2+ROUNDDOWN(C66/4,0))*能力值计算器!C2/100+10+能力值计算器!C2,0)</f>
        <v>163</v>
      </c>
      <c r="H66">
        <f>ROUNDDOWN(ROUNDDOWN(ROUNDDOWN(ROUNDDOWN(ROUNDDOWN((能力值计算器!F6+能力值计算器!E6*2+ROUNDDOWN(D66/4,0))*能力值计算器!C2/100+5,0)*能力值计算器!H6,0)*能力值计算器!K6,0)*能力值计算器!L6,0)*VLOOKUP(能力值计算器!J6,能力变化对照表!A:B,2,0),0)</f>
        <v>94</v>
      </c>
      <c r="I66">
        <f>ROUNDDOWN(ROUNDDOWN(ROUNDDOWN(ROUNDDOWN(ROUNDDOWN((能力值计算器!F8+能力值计算器!E8*2+ROUNDDOWN(E66/4,0))*能力值计算器!C2/100+5,0)*能力值计算器!H8,0)*能力值计算器!K8,0)*能力值计算器!L8,0)*VLOOKUP(能力值计算器!J8,能力变化对照表!A:B,2,0),0)</f>
        <v>-39</v>
      </c>
      <c r="J66">
        <f t="shared" ref="J66:J129" si="11">IF(E66&lt;0,0,G66*H66)</f>
        <v>0</v>
      </c>
      <c r="K66">
        <f t="shared" ref="K66:K129" si="12">G66*I66</f>
        <v>-6357</v>
      </c>
      <c r="L66">
        <f t="shared" ref="L66:L129" si="13">(H66+I66)*G66</f>
        <v>8965</v>
      </c>
      <c r="M66">
        <f t="shared" ref="M66:M129" si="14">IF(H66+I66-G66&lt;0,G66-H66-I66,H66+I66-G66)+IF(H66-I66&lt;0,I66-H66,H66-I66)+0.1</f>
        <v>241.1</v>
      </c>
      <c r="N66">
        <f t="shared" ref="N66:N129" si="15">IF(E66&lt;0,1,0)</f>
        <v>1</v>
      </c>
    </row>
    <row r="67" spans="1:14">
      <c r="A67">
        <f t="shared" si="8"/>
        <v>0</v>
      </c>
      <c r="B67">
        <f t="shared" si="9"/>
        <v>0</v>
      </c>
      <c r="C67">
        <v>124</v>
      </c>
      <c r="D67">
        <v>76</v>
      </c>
      <c r="E67">
        <f t="shared" si="10"/>
        <v>-999</v>
      </c>
      <c r="F67">
        <f>能力值计算器!G2</f>
        <v>0</v>
      </c>
      <c r="G67">
        <f>ROUNDDOWN((能力值计算器!F4+能力值计算器!E4*2+ROUNDDOWN(C67/4,0))*能力值计算器!C2/100+10+能力值计算器!C2,0)</f>
        <v>161</v>
      </c>
      <c r="H67">
        <f>ROUNDDOWN(ROUNDDOWN(ROUNDDOWN(ROUNDDOWN(ROUNDDOWN((能力值计算器!F6+能力值计算器!E6*2+ROUNDDOWN(D67/4,0))*能力值计算器!C2/100+5,0)*能力值计算器!H6,0)*能力值计算器!K6,0)*能力值计算器!L6,0)*VLOOKUP(能力值计算器!J6,能力变化对照表!A:B,2,0),0)</f>
        <v>95</v>
      </c>
      <c r="I67">
        <f>ROUNDDOWN(ROUNDDOWN(ROUNDDOWN(ROUNDDOWN(ROUNDDOWN((能力值计算器!F8+能力值计算器!E8*2+ROUNDDOWN(E67/4,0))*能力值计算器!C2/100+5,0)*能力值计算器!H8,0)*能力值计算器!K8,0)*能力值计算器!L8,0)*VLOOKUP(能力值计算器!J8,能力变化对照表!A:B,2,0),0)</f>
        <v>-39</v>
      </c>
      <c r="J67">
        <f t="shared" si="11"/>
        <v>0</v>
      </c>
      <c r="K67">
        <f t="shared" si="12"/>
        <v>-6279</v>
      </c>
      <c r="L67">
        <f t="shared" si="13"/>
        <v>9016</v>
      </c>
      <c r="M67">
        <f t="shared" si="14"/>
        <v>239.1</v>
      </c>
      <c r="N67">
        <f t="shared" si="15"/>
        <v>1</v>
      </c>
    </row>
    <row r="68" spans="1:14">
      <c r="A68">
        <f t="shared" si="8"/>
        <v>0</v>
      </c>
      <c r="B68">
        <f t="shared" si="9"/>
        <v>0</v>
      </c>
      <c r="C68">
        <v>124</v>
      </c>
      <c r="D68">
        <v>52</v>
      </c>
      <c r="E68">
        <f t="shared" si="10"/>
        <v>-999</v>
      </c>
      <c r="F68">
        <f>能力值计算器!G2</f>
        <v>0</v>
      </c>
      <c r="G68">
        <f>ROUNDDOWN((能力值计算器!F4+能力值计算器!E4*2+ROUNDDOWN(C68/4,0))*能力值计算器!C2/100+10+能力值计算器!C2,0)</f>
        <v>161</v>
      </c>
      <c r="H68">
        <f>ROUNDDOWN(ROUNDDOWN(ROUNDDOWN(ROUNDDOWN(ROUNDDOWN((能力值计算器!F6+能力值计算器!E6*2+ROUNDDOWN(D68/4,0))*能力值计算器!C2/100+5,0)*能力值计算器!H6,0)*能力值计算器!K6,0)*能力值计算器!L6,0)*VLOOKUP(能力值计算器!J6,能力变化对照表!A:B,2,0),0)</f>
        <v>92</v>
      </c>
      <c r="I68">
        <f>ROUNDDOWN(ROUNDDOWN(ROUNDDOWN(ROUNDDOWN(ROUNDDOWN((能力值计算器!F8+能力值计算器!E8*2+ROUNDDOWN(E68/4,0))*能力值计算器!C2/100+5,0)*能力值计算器!H8,0)*能力值计算器!K8,0)*能力值计算器!L8,0)*VLOOKUP(能力值计算器!J8,能力变化对照表!A:B,2,0),0)</f>
        <v>-39</v>
      </c>
      <c r="J68">
        <f t="shared" si="11"/>
        <v>0</v>
      </c>
      <c r="K68">
        <f t="shared" si="12"/>
        <v>-6279</v>
      </c>
      <c r="L68">
        <f t="shared" si="13"/>
        <v>8533</v>
      </c>
      <c r="M68">
        <f t="shared" si="14"/>
        <v>239.1</v>
      </c>
      <c r="N68">
        <f t="shared" si="15"/>
        <v>1</v>
      </c>
    </row>
    <row r="69" spans="1:14">
      <c r="A69">
        <f t="shared" si="8"/>
        <v>0</v>
      </c>
      <c r="B69">
        <f t="shared" si="9"/>
        <v>0</v>
      </c>
      <c r="C69">
        <v>124</v>
      </c>
      <c r="D69">
        <v>56</v>
      </c>
      <c r="E69">
        <f t="shared" si="10"/>
        <v>-999</v>
      </c>
      <c r="F69">
        <f>能力值计算器!G2</f>
        <v>0</v>
      </c>
      <c r="G69">
        <f>ROUNDDOWN((能力值计算器!F4+能力值计算器!E4*2+ROUNDDOWN(C69/4,0))*能力值计算器!C2/100+10+能力值计算器!C2,0)</f>
        <v>161</v>
      </c>
      <c r="H69">
        <f>ROUNDDOWN(ROUNDDOWN(ROUNDDOWN(ROUNDDOWN(ROUNDDOWN((能力值计算器!F6+能力值计算器!E6*2+ROUNDDOWN(D69/4,0))*能力值计算器!C2/100+5,0)*能力值计算器!H6,0)*能力值计算器!K6,0)*能力值计算器!L6,0)*VLOOKUP(能力值计算器!J6,能力变化对照表!A:B,2,0),0)</f>
        <v>92</v>
      </c>
      <c r="I69">
        <f>ROUNDDOWN(ROUNDDOWN(ROUNDDOWN(ROUNDDOWN(ROUNDDOWN((能力值计算器!F8+能力值计算器!E8*2+ROUNDDOWN(E69/4,0))*能力值计算器!C2/100+5,0)*能力值计算器!H8,0)*能力值计算器!K8,0)*能力值计算器!L8,0)*VLOOKUP(能力值计算器!J8,能力变化对照表!A:B,2,0),0)</f>
        <v>-39</v>
      </c>
      <c r="J69">
        <f t="shared" si="11"/>
        <v>0</v>
      </c>
      <c r="K69">
        <f t="shared" si="12"/>
        <v>-6279</v>
      </c>
      <c r="L69">
        <f t="shared" si="13"/>
        <v>8533</v>
      </c>
      <c r="M69">
        <f t="shared" si="14"/>
        <v>239.1</v>
      </c>
      <c r="N69">
        <f t="shared" si="15"/>
        <v>1</v>
      </c>
    </row>
    <row r="70" spans="1:14">
      <c r="A70">
        <f t="shared" si="8"/>
        <v>0</v>
      </c>
      <c r="B70">
        <f t="shared" si="9"/>
        <v>0</v>
      </c>
      <c r="C70">
        <v>128</v>
      </c>
      <c r="D70">
        <v>52</v>
      </c>
      <c r="E70">
        <f t="shared" si="10"/>
        <v>-999</v>
      </c>
      <c r="F70">
        <f>能力值计算器!G2</f>
        <v>0</v>
      </c>
      <c r="G70">
        <f>ROUNDDOWN((能力值计算器!F4+能力值计算器!E4*2+ROUNDDOWN(C70/4,0))*能力值计算器!C2/100+10+能力值计算器!C2,0)</f>
        <v>161</v>
      </c>
      <c r="H70">
        <f>ROUNDDOWN(ROUNDDOWN(ROUNDDOWN(ROUNDDOWN(ROUNDDOWN((能力值计算器!F6+能力值计算器!E6*2+ROUNDDOWN(D70/4,0))*能力值计算器!C2/100+5,0)*能力值计算器!H6,0)*能力值计算器!K6,0)*能力值计算器!L6,0)*VLOOKUP(能力值计算器!J6,能力变化对照表!A:B,2,0),0)</f>
        <v>92</v>
      </c>
      <c r="I70">
        <f>ROUNDDOWN(ROUNDDOWN(ROUNDDOWN(ROUNDDOWN(ROUNDDOWN((能力值计算器!F8+能力值计算器!E8*2+ROUNDDOWN(E70/4,0))*能力值计算器!C2/100+5,0)*能力值计算器!H8,0)*能力值计算器!K8,0)*能力值计算器!L8,0)*VLOOKUP(能力值计算器!J8,能力变化对照表!A:B,2,0),0)</f>
        <v>-39</v>
      </c>
      <c r="J70">
        <f t="shared" si="11"/>
        <v>0</v>
      </c>
      <c r="K70">
        <f t="shared" si="12"/>
        <v>-6279</v>
      </c>
      <c r="L70">
        <f t="shared" si="13"/>
        <v>8533</v>
      </c>
      <c r="M70">
        <f t="shared" si="14"/>
        <v>239.1</v>
      </c>
      <c r="N70">
        <f t="shared" si="15"/>
        <v>1</v>
      </c>
    </row>
    <row r="71" spans="1:14">
      <c r="A71">
        <f t="shared" si="8"/>
        <v>0</v>
      </c>
      <c r="B71">
        <f t="shared" si="9"/>
        <v>0</v>
      </c>
      <c r="C71">
        <v>124</v>
      </c>
      <c r="D71">
        <v>80</v>
      </c>
      <c r="E71">
        <f t="shared" si="10"/>
        <v>-999</v>
      </c>
      <c r="F71">
        <f>能力值计算器!G2</f>
        <v>0</v>
      </c>
      <c r="G71">
        <f>ROUNDDOWN((能力值计算器!F4+能力值计算器!E4*2+ROUNDDOWN(C71/4,0))*能力值计算器!C2/100+10+能力值计算器!C2,0)</f>
        <v>161</v>
      </c>
      <c r="H71">
        <f>ROUNDDOWN(ROUNDDOWN(ROUNDDOWN(ROUNDDOWN(ROUNDDOWN((能力值计算器!F6+能力值计算器!E6*2+ROUNDDOWN(D71/4,0))*能力值计算器!C2/100+5,0)*能力值计算器!H6,0)*能力值计算器!K6,0)*能力值计算器!L6,0)*VLOOKUP(能力值计算器!J6,能力变化对照表!A:B,2,0),0)</f>
        <v>95</v>
      </c>
      <c r="I71">
        <f>ROUNDDOWN(ROUNDDOWN(ROUNDDOWN(ROUNDDOWN(ROUNDDOWN((能力值计算器!F8+能力值计算器!E8*2+ROUNDDOWN(E71/4,0))*能力值计算器!C2/100+5,0)*能力值计算器!H8,0)*能力值计算器!K8,0)*能力值计算器!L8,0)*VLOOKUP(能力值计算器!J8,能力变化对照表!A:B,2,0),0)</f>
        <v>-39</v>
      </c>
      <c r="J71">
        <f t="shared" si="11"/>
        <v>0</v>
      </c>
      <c r="K71">
        <f t="shared" si="12"/>
        <v>-6279</v>
      </c>
      <c r="L71">
        <f t="shared" si="13"/>
        <v>9016</v>
      </c>
      <c r="M71">
        <f t="shared" si="14"/>
        <v>239.1</v>
      </c>
      <c r="N71">
        <f t="shared" si="15"/>
        <v>1</v>
      </c>
    </row>
    <row r="72" spans="1:14">
      <c r="A72">
        <f t="shared" si="8"/>
        <v>0</v>
      </c>
      <c r="B72">
        <f t="shared" si="9"/>
        <v>0</v>
      </c>
      <c r="C72">
        <v>128</v>
      </c>
      <c r="D72">
        <v>76</v>
      </c>
      <c r="E72">
        <f t="shared" si="10"/>
        <v>-999</v>
      </c>
      <c r="F72">
        <f>能力值计算器!G2</f>
        <v>0</v>
      </c>
      <c r="G72">
        <f>ROUNDDOWN((能力值计算器!F4+能力值计算器!E4*2+ROUNDDOWN(C72/4,0))*能力值计算器!C2/100+10+能力值计算器!C2,0)</f>
        <v>161</v>
      </c>
      <c r="H72">
        <f>ROUNDDOWN(ROUNDDOWN(ROUNDDOWN(ROUNDDOWN(ROUNDDOWN((能力值计算器!F6+能力值计算器!E6*2+ROUNDDOWN(D72/4,0))*能力值计算器!C2/100+5,0)*能力值计算器!H6,0)*能力值计算器!K6,0)*能力值计算器!L6,0)*VLOOKUP(能力值计算器!J6,能力变化对照表!A:B,2,0),0)</f>
        <v>95</v>
      </c>
      <c r="I72">
        <f>ROUNDDOWN(ROUNDDOWN(ROUNDDOWN(ROUNDDOWN(ROUNDDOWN((能力值计算器!F8+能力值计算器!E8*2+ROUNDDOWN(E72/4,0))*能力值计算器!C2/100+5,0)*能力值计算器!H8,0)*能力值计算器!K8,0)*能力值计算器!L8,0)*VLOOKUP(能力值计算器!J8,能力变化对照表!A:B,2,0),0)</f>
        <v>-39</v>
      </c>
      <c r="J72">
        <f t="shared" si="11"/>
        <v>0</v>
      </c>
      <c r="K72">
        <f t="shared" si="12"/>
        <v>-6279</v>
      </c>
      <c r="L72">
        <f t="shared" si="13"/>
        <v>9016</v>
      </c>
      <c r="M72">
        <f t="shared" si="14"/>
        <v>239.1</v>
      </c>
      <c r="N72">
        <f t="shared" si="15"/>
        <v>1</v>
      </c>
    </row>
    <row r="73" spans="1:14">
      <c r="A73">
        <f t="shared" si="8"/>
        <v>0</v>
      </c>
      <c r="B73">
        <f t="shared" si="9"/>
        <v>0</v>
      </c>
      <c r="C73">
        <v>140</v>
      </c>
      <c r="D73">
        <v>76</v>
      </c>
      <c r="E73">
        <f t="shared" si="10"/>
        <v>-999</v>
      </c>
      <c r="F73">
        <f>能力值计算器!G2</f>
        <v>0</v>
      </c>
      <c r="G73">
        <f>ROUNDDOWN((能力值计算器!F4+能力值计算器!E4*2+ROUNDDOWN(C73/4,0))*能力值计算器!C2/100+10+能力值计算器!C2,0)</f>
        <v>163</v>
      </c>
      <c r="H73">
        <f>ROUNDDOWN(ROUNDDOWN(ROUNDDOWN(ROUNDDOWN(ROUNDDOWN((能力值计算器!F6+能力值计算器!E6*2+ROUNDDOWN(D73/4,0))*能力值计算器!C2/100+5,0)*能力值计算器!H6,0)*能力值计算器!K6,0)*能力值计算器!L6,0)*VLOOKUP(能力值计算器!J6,能力变化对照表!A:B,2,0),0)</f>
        <v>95</v>
      </c>
      <c r="I73">
        <f>ROUNDDOWN(ROUNDDOWN(ROUNDDOWN(ROUNDDOWN(ROUNDDOWN((能力值计算器!F8+能力值计算器!E8*2+ROUNDDOWN(E73/4,0))*能力值计算器!C2/100+5,0)*能力值计算器!H8,0)*能力值计算器!K8,0)*能力值计算器!L8,0)*VLOOKUP(能力值计算器!J8,能力变化对照表!A:B,2,0),0)</f>
        <v>-39</v>
      </c>
      <c r="J73">
        <f t="shared" si="11"/>
        <v>0</v>
      </c>
      <c r="K73">
        <f t="shared" si="12"/>
        <v>-6357</v>
      </c>
      <c r="L73">
        <f t="shared" si="13"/>
        <v>9128</v>
      </c>
      <c r="M73">
        <f t="shared" si="14"/>
        <v>241.1</v>
      </c>
      <c r="N73">
        <f t="shared" si="15"/>
        <v>1</v>
      </c>
    </row>
    <row r="74" spans="1:14">
      <c r="A74">
        <f t="shared" si="8"/>
        <v>0</v>
      </c>
      <c r="B74">
        <f t="shared" si="9"/>
        <v>0</v>
      </c>
      <c r="C74">
        <v>140</v>
      </c>
      <c r="D74">
        <v>36</v>
      </c>
      <c r="E74">
        <f t="shared" si="10"/>
        <v>-999</v>
      </c>
      <c r="F74">
        <f>能力值计算器!G2</f>
        <v>0</v>
      </c>
      <c r="G74">
        <f>ROUNDDOWN((能力值计算器!F4+能力值计算器!E4*2+ROUNDDOWN(C74/4,0))*能力值计算器!C2/100+10+能力值计算器!C2,0)</f>
        <v>163</v>
      </c>
      <c r="H74">
        <f>ROUNDDOWN(ROUNDDOWN(ROUNDDOWN(ROUNDDOWN(ROUNDDOWN((能力值计算器!F6+能力值计算器!E6*2+ROUNDDOWN(D74/4,0))*能力值计算器!C2/100+5,0)*能力值计算器!H6,0)*能力值计算器!K6,0)*能力值计算器!L6,0)*VLOOKUP(能力值计算器!J6,能力变化对照表!A:B,2,0),0)</f>
        <v>90</v>
      </c>
      <c r="I74">
        <f>ROUNDDOWN(ROUNDDOWN(ROUNDDOWN(ROUNDDOWN(ROUNDDOWN((能力值计算器!F8+能力值计算器!E8*2+ROUNDDOWN(E74/4,0))*能力值计算器!C2/100+5,0)*能力值计算器!H8,0)*能力值计算器!K8,0)*能力值计算器!L8,0)*VLOOKUP(能力值计算器!J8,能力变化对照表!A:B,2,0),0)</f>
        <v>-39</v>
      </c>
      <c r="J74">
        <f t="shared" si="11"/>
        <v>0</v>
      </c>
      <c r="K74">
        <f t="shared" si="12"/>
        <v>-6357</v>
      </c>
      <c r="L74">
        <f t="shared" si="13"/>
        <v>8313</v>
      </c>
      <c r="M74">
        <f t="shared" si="14"/>
        <v>241.1</v>
      </c>
      <c r="N74">
        <f t="shared" si="15"/>
        <v>1</v>
      </c>
    </row>
    <row r="75" spans="1:14">
      <c r="A75">
        <f t="shared" si="8"/>
        <v>0</v>
      </c>
      <c r="B75">
        <f t="shared" si="9"/>
        <v>0</v>
      </c>
      <c r="C75">
        <v>140</v>
      </c>
      <c r="D75">
        <v>40</v>
      </c>
      <c r="E75">
        <f t="shared" si="10"/>
        <v>-999</v>
      </c>
      <c r="F75">
        <f>能力值计算器!G2</f>
        <v>0</v>
      </c>
      <c r="G75">
        <f>ROUNDDOWN((能力值计算器!F4+能力值计算器!E4*2+ROUNDDOWN(C75/4,0))*能力值计算器!C2/100+10+能力值计算器!C2,0)</f>
        <v>163</v>
      </c>
      <c r="H75">
        <f>ROUNDDOWN(ROUNDDOWN(ROUNDDOWN(ROUNDDOWN(ROUNDDOWN((能力值计算器!F6+能力值计算器!E6*2+ROUNDDOWN(D75/4,0))*能力值计算器!C2/100+5,0)*能力值计算器!H6,0)*能力值计算器!K6,0)*能力值计算器!L6,0)*VLOOKUP(能力值计算器!J6,能力变化对照表!A:B,2,0),0)</f>
        <v>90</v>
      </c>
      <c r="I75">
        <f>ROUNDDOWN(ROUNDDOWN(ROUNDDOWN(ROUNDDOWN(ROUNDDOWN((能力值计算器!F8+能力值计算器!E8*2+ROUNDDOWN(E75/4,0))*能力值计算器!C2/100+5,0)*能力值计算器!H8,0)*能力值计算器!K8,0)*能力值计算器!L8,0)*VLOOKUP(能力值计算器!J8,能力变化对照表!A:B,2,0),0)</f>
        <v>-39</v>
      </c>
      <c r="J75">
        <f t="shared" si="11"/>
        <v>0</v>
      </c>
      <c r="K75">
        <f t="shared" si="12"/>
        <v>-6357</v>
      </c>
      <c r="L75">
        <f t="shared" si="13"/>
        <v>8313</v>
      </c>
      <c r="M75">
        <f t="shared" si="14"/>
        <v>241.1</v>
      </c>
      <c r="N75">
        <f t="shared" si="15"/>
        <v>1</v>
      </c>
    </row>
    <row r="76" spans="1:14">
      <c r="A76">
        <f t="shared" si="8"/>
        <v>0</v>
      </c>
      <c r="B76">
        <f t="shared" si="9"/>
        <v>0</v>
      </c>
      <c r="C76">
        <v>144</v>
      </c>
      <c r="D76">
        <v>36</v>
      </c>
      <c r="E76">
        <f t="shared" si="10"/>
        <v>-999</v>
      </c>
      <c r="F76">
        <f>能力值计算器!G2</f>
        <v>0</v>
      </c>
      <c r="G76">
        <f>ROUNDDOWN((能力值计算器!F4+能力值计算器!E4*2+ROUNDDOWN(C76/4,0))*能力值计算器!C2/100+10+能力值计算器!C2,0)</f>
        <v>163</v>
      </c>
      <c r="H76">
        <f>ROUNDDOWN(ROUNDDOWN(ROUNDDOWN(ROUNDDOWN(ROUNDDOWN((能力值计算器!F6+能力值计算器!E6*2+ROUNDDOWN(D76/4,0))*能力值计算器!C2/100+5,0)*能力值计算器!H6,0)*能力值计算器!K6,0)*能力值计算器!L6,0)*VLOOKUP(能力值计算器!J6,能力变化对照表!A:B,2,0),0)</f>
        <v>90</v>
      </c>
      <c r="I76">
        <f>ROUNDDOWN(ROUNDDOWN(ROUNDDOWN(ROUNDDOWN(ROUNDDOWN((能力值计算器!F8+能力值计算器!E8*2+ROUNDDOWN(E76/4,0))*能力值计算器!C2/100+5,0)*能力值计算器!H8,0)*能力值计算器!K8,0)*能力值计算器!L8,0)*VLOOKUP(能力值计算器!J8,能力变化对照表!A:B,2,0),0)</f>
        <v>-39</v>
      </c>
      <c r="J76">
        <f t="shared" si="11"/>
        <v>0</v>
      </c>
      <c r="K76">
        <f t="shared" si="12"/>
        <v>-6357</v>
      </c>
      <c r="L76">
        <f t="shared" si="13"/>
        <v>8313</v>
      </c>
      <c r="M76">
        <f t="shared" si="14"/>
        <v>241.1</v>
      </c>
      <c r="N76">
        <f t="shared" si="15"/>
        <v>1</v>
      </c>
    </row>
    <row r="77" spans="1:14">
      <c r="A77">
        <f t="shared" si="8"/>
        <v>0</v>
      </c>
      <c r="B77">
        <f t="shared" si="9"/>
        <v>0</v>
      </c>
      <c r="C77">
        <v>140</v>
      </c>
      <c r="D77">
        <v>80</v>
      </c>
      <c r="E77">
        <f t="shared" si="10"/>
        <v>-999</v>
      </c>
      <c r="F77">
        <f>能力值计算器!G2</f>
        <v>0</v>
      </c>
      <c r="G77">
        <f>ROUNDDOWN((能力值计算器!F4+能力值计算器!E4*2+ROUNDDOWN(C77/4,0))*能力值计算器!C2/100+10+能力值计算器!C2,0)</f>
        <v>163</v>
      </c>
      <c r="H77">
        <f>ROUNDDOWN(ROUNDDOWN(ROUNDDOWN(ROUNDDOWN(ROUNDDOWN((能力值计算器!F6+能力值计算器!E6*2+ROUNDDOWN(D77/4,0))*能力值计算器!C2/100+5,0)*能力值计算器!H6,0)*能力值计算器!K6,0)*能力值计算器!L6,0)*VLOOKUP(能力值计算器!J6,能力变化对照表!A:B,2,0),0)</f>
        <v>95</v>
      </c>
      <c r="I77">
        <f>ROUNDDOWN(ROUNDDOWN(ROUNDDOWN(ROUNDDOWN(ROUNDDOWN((能力值计算器!F8+能力值计算器!E8*2+ROUNDDOWN(E77/4,0))*能力值计算器!C2/100+5,0)*能力值计算器!H8,0)*能力值计算器!K8,0)*能力值计算器!L8,0)*VLOOKUP(能力值计算器!J8,能力变化对照表!A:B,2,0),0)</f>
        <v>-39</v>
      </c>
      <c r="J77">
        <f t="shared" si="11"/>
        <v>0</v>
      </c>
      <c r="K77">
        <f t="shared" si="12"/>
        <v>-6357</v>
      </c>
      <c r="L77">
        <f t="shared" si="13"/>
        <v>9128</v>
      </c>
      <c r="M77">
        <f t="shared" si="14"/>
        <v>241.1</v>
      </c>
      <c r="N77">
        <f t="shared" si="15"/>
        <v>1</v>
      </c>
    </row>
    <row r="78" spans="1:14">
      <c r="A78">
        <f t="shared" si="8"/>
        <v>0</v>
      </c>
      <c r="B78">
        <f t="shared" si="9"/>
        <v>0</v>
      </c>
      <c r="C78">
        <v>144</v>
      </c>
      <c r="D78">
        <v>76</v>
      </c>
      <c r="E78">
        <f t="shared" si="10"/>
        <v>-999</v>
      </c>
      <c r="F78">
        <f>能力值计算器!G2</f>
        <v>0</v>
      </c>
      <c r="G78">
        <f>ROUNDDOWN((能力值计算器!F4+能力值计算器!E4*2+ROUNDDOWN(C78/4,0))*能力值计算器!C2/100+10+能力值计算器!C2,0)</f>
        <v>163</v>
      </c>
      <c r="H78">
        <f>ROUNDDOWN(ROUNDDOWN(ROUNDDOWN(ROUNDDOWN(ROUNDDOWN((能力值计算器!F6+能力值计算器!E6*2+ROUNDDOWN(D78/4,0))*能力值计算器!C2/100+5,0)*能力值计算器!H6,0)*能力值计算器!K6,0)*能力值计算器!L6,0)*VLOOKUP(能力值计算器!J6,能力变化对照表!A:B,2,0),0)</f>
        <v>95</v>
      </c>
      <c r="I78">
        <f>ROUNDDOWN(ROUNDDOWN(ROUNDDOWN(ROUNDDOWN(ROUNDDOWN((能力值计算器!F8+能力值计算器!E8*2+ROUNDDOWN(E78/4,0))*能力值计算器!C2/100+5,0)*能力值计算器!H8,0)*能力值计算器!K8,0)*能力值计算器!L8,0)*VLOOKUP(能力值计算器!J8,能力变化对照表!A:B,2,0),0)</f>
        <v>-39</v>
      </c>
      <c r="J78">
        <f t="shared" si="11"/>
        <v>0</v>
      </c>
      <c r="K78">
        <f t="shared" si="12"/>
        <v>-6357</v>
      </c>
      <c r="L78">
        <f t="shared" si="13"/>
        <v>9128</v>
      </c>
      <c r="M78">
        <f t="shared" si="14"/>
        <v>241.1</v>
      </c>
      <c r="N78">
        <f t="shared" si="15"/>
        <v>1</v>
      </c>
    </row>
    <row r="79" spans="1:14">
      <c r="A79">
        <f t="shared" si="8"/>
        <v>0</v>
      </c>
      <c r="B79">
        <f t="shared" si="9"/>
        <v>0</v>
      </c>
      <c r="C79">
        <v>124</v>
      </c>
      <c r="D79">
        <v>84</v>
      </c>
      <c r="E79">
        <f t="shared" si="10"/>
        <v>-999</v>
      </c>
      <c r="F79">
        <f>能力值计算器!G2</f>
        <v>0</v>
      </c>
      <c r="G79">
        <f>ROUNDDOWN((能力值计算器!F4+能力值计算器!E4*2+ROUNDDOWN(C79/4,0))*能力值计算器!C2/100+10+能力值计算器!C2,0)</f>
        <v>161</v>
      </c>
      <c r="H79">
        <f>ROUNDDOWN(ROUNDDOWN(ROUNDDOWN(ROUNDDOWN(ROUNDDOWN((能力值计算器!F6+能力值计算器!E6*2+ROUNDDOWN(D79/4,0))*能力值计算器!C2/100+5,0)*能力值计算器!H6,0)*能力值计算器!K6,0)*能力值计算器!L6,0)*VLOOKUP(能力值计算器!J6,能力变化对照表!A:B,2,0),0)</f>
        <v>96</v>
      </c>
      <c r="I79">
        <f>ROUNDDOWN(ROUNDDOWN(ROUNDDOWN(ROUNDDOWN(ROUNDDOWN((能力值计算器!F8+能力值计算器!E8*2+ROUNDDOWN(E79/4,0))*能力值计算器!C2/100+5,0)*能力值计算器!H8,0)*能力值计算器!K8,0)*能力值计算器!L8,0)*VLOOKUP(能力值计算器!J8,能力变化对照表!A:B,2,0),0)</f>
        <v>-39</v>
      </c>
      <c r="J79">
        <f t="shared" si="11"/>
        <v>0</v>
      </c>
      <c r="K79">
        <f t="shared" si="12"/>
        <v>-6279</v>
      </c>
      <c r="L79">
        <f t="shared" si="13"/>
        <v>9177</v>
      </c>
      <c r="M79">
        <f t="shared" si="14"/>
        <v>239.1</v>
      </c>
      <c r="N79">
        <f t="shared" si="15"/>
        <v>1</v>
      </c>
    </row>
    <row r="80" spans="1:14">
      <c r="A80">
        <f t="shared" si="8"/>
        <v>0</v>
      </c>
      <c r="B80">
        <f t="shared" si="9"/>
        <v>0</v>
      </c>
      <c r="C80">
        <v>124</v>
      </c>
      <c r="D80">
        <v>44</v>
      </c>
      <c r="E80">
        <f t="shared" si="10"/>
        <v>-999</v>
      </c>
      <c r="F80">
        <f>能力值计算器!G2</f>
        <v>0</v>
      </c>
      <c r="G80">
        <f>ROUNDDOWN((能力值计算器!F4+能力值计算器!E4*2+ROUNDDOWN(C80/4,0))*能力值计算器!C2/100+10+能力值计算器!C2,0)</f>
        <v>161</v>
      </c>
      <c r="H80">
        <f>ROUNDDOWN(ROUNDDOWN(ROUNDDOWN(ROUNDDOWN(ROUNDDOWN((能力值计算器!F6+能力值计算器!E6*2+ROUNDDOWN(D80/4,0))*能力值计算器!C2/100+5,0)*能力值计算器!H6,0)*能力值计算器!K6,0)*能力值计算器!L6,0)*VLOOKUP(能力值计算器!J6,能力变化对照表!A:B,2,0),0)</f>
        <v>91</v>
      </c>
      <c r="I80">
        <f>ROUNDDOWN(ROUNDDOWN(ROUNDDOWN(ROUNDDOWN(ROUNDDOWN((能力值计算器!F8+能力值计算器!E8*2+ROUNDDOWN(E80/4,0))*能力值计算器!C2/100+5,0)*能力值计算器!H8,0)*能力值计算器!K8,0)*能力值计算器!L8,0)*VLOOKUP(能力值计算器!J8,能力变化对照表!A:B,2,0),0)</f>
        <v>-39</v>
      </c>
      <c r="J80">
        <f t="shared" si="11"/>
        <v>0</v>
      </c>
      <c r="K80">
        <f t="shared" si="12"/>
        <v>-6279</v>
      </c>
      <c r="L80">
        <f t="shared" si="13"/>
        <v>8372</v>
      </c>
      <c r="M80">
        <f t="shared" si="14"/>
        <v>239.1</v>
      </c>
      <c r="N80">
        <f t="shared" si="15"/>
        <v>1</v>
      </c>
    </row>
    <row r="81" spans="1:14">
      <c r="A81">
        <f t="shared" si="8"/>
        <v>0</v>
      </c>
      <c r="B81">
        <f t="shared" si="9"/>
        <v>0</v>
      </c>
      <c r="C81">
        <v>124</v>
      </c>
      <c r="D81">
        <v>48</v>
      </c>
      <c r="E81">
        <f t="shared" si="10"/>
        <v>-999</v>
      </c>
      <c r="F81">
        <f>能力值计算器!G2</f>
        <v>0</v>
      </c>
      <c r="G81">
        <f>ROUNDDOWN((能力值计算器!F4+能力值计算器!E4*2+ROUNDDOWN(C81/4,0))*能力值计算器!C2/100+10+能力值计算器!C2,0)</f>
        <v>161</v>
      </c>
      <c r="H81">
        <f>ROUNDDOWN(ROUNDDOWN(ROUNDDOWN(ROUNDDOWN(ROUNDDOWN((能力值计算器!F6+能力值计算器!E6*2+ROUNDDOWN(D81/4,0))*能力值计算器!C2/100+5,0)*能力值计算器!H6,0)*能力值计算器!K6,0)*能力值计算器!L6,0)*VLOOKUP(能力值计算器!J6,能力变化对照表!A:B,2,0),0)</f>
        <v>91</v>
      </c>
      <c r="I81">
        <f>ROUNDDOWN(ROUNDDOWN(ROUNDDOWN(ROUNDDOWN(ROUNDDOWN((能力值计算器!F8+能力值计算器!E8*2+ROUNDDOWN(E81/4,0))*能力值计算器!C2/100+5,0)*能力值计算器!H8,0)*能力值计算器!K8,0)*能力值计算器!L8,0)*VLOOKUP(能力值计算器!J8,能力变化对照表!A:B,2,0),0)</f>
        <v>-39</v>
      </c>
      <c r="J81">
        <f t="shared" si="11"/>
        <v>0</v>
      </c>
      <c r="K81">
        <f t="shared" si="12"/>
        <v>-6279</v>
      </c>
      <c r="L81">
        <f t="shared" si="13"/>
        <v>8372</v>
      </c>
      <c r="M81">
        <f t="shared" si="14"/>
        <v>239.1</v>
      </c>
      <c r="N81">
        <f t="shared" si="15"/>
        <v>1</v>
      </c>
    </row>
    <row r="82" spans="1:14">
      <c r="A82">
        <f t="shared" si="8"/>
        <v>0</v>
      </c>
      <c r="B82">
        <f t="shared" si="9"/>
        <v>0</v>
      </c>
      <c r="C82">
        <v>128</v>
      </c>
      <c r="D82">
        <v>44</v>
      </c>
      <c r="E82">
        <f t="shared" si="10"/>
        <v>-999</v>
      </c>
      <c r="F82">
        <f>能力值计算器!G2</f>
        <v>0</v>
      </c>
      <c r="G82">
        <f>ROUNDDOWN((能力值计算器!F4+能力值计算器!E4*2+ROUNDDOWN(C82/4,0))*能力值计算器!C2/100+10+能力值计算器!C2,0)</f>
        <v>161</v>
      </c>
      <c r="H82">
        <f>ROUNDDOWN(ROUNDDOWN(ROUNDDOWN(ROUNDDOWN(ROUNDDOWN((能力值计算器!F6+能力值计算器!E6*2+ROUNDDOWN(D82/4,0))*能力值计算器!C2/100+5,0)*能力值计算器!H6,0)*能力值计算器!K6,0)*能力值计算器!L6,0)*VLOOKUP(能力值计算器!J6,能力变化对照表!A:B,2,0),0)</f>
        <v>91</v>
      </c>
      <c r="I82">
        <f>ROUNDDOWN(ROUNDDOWN(ROUNDDOWN(ROUNDDOWN(ROUNDDOWN((能力值计算器!F8+能力值计算器!E8*2+ROUNDDOWN(E82/4,0))*能力值计算器!C2/100+5,0)*能力值计算器!H8,0)*能力值计算器!K8,0)*能力值计算器!L8,0)*VLOOKUP(能力值计算器!J8,能力变化对照表!A:B,2,0),0)</f>
        <v>-39</v>
      </c>
      <c r="J82">
        <f t="shared" si="11"/>
        <v>0</v>
      </c>
      <c r="K82">
        <f t="shared" si="12"/>
        <v>-6279</v>
      </c>
      <c r="L82">
        <f t="shared" si="13"/>
        <v>8372</v>
      </c>
      <c r="M82">
        <f t="shared" si="14"/>
        <v>239.1</v>
      </c>
      <c r="N82">
        <f t="shared" si="15"/>
        <v>1</v>
      </c>
    </row>
    <row r="83" spans="1:14">
      <c r="A83">
        <f t="shared" si="8"/>
        <v>0</v>
      </c>
      <c r="B83">
        <f t="shared" si="9"/>
        <v>0</v>
      </c>
      <c r="C83">
        <v>124</v>
      </c>
      <c r="D83">
        <v>88</v>
      </c>
      <c r="E83">
        <f t="shared" si="10"/>
        <v>-999</v>
      </c>
      <c r="F83">
        <f>能力值计算器!G2</f>
        <v>0</v>
      </c>
      <c r="G83">
        <f>ROUNDDOWN((能力值计算器!F4+能力值计算器!E4*2+ROUNDDOWN(C83/4,0))*能力值计算器!C2/100+10+能力值计算器!C2,0)</f>
        <v>161</v>
      </c>
      <c r="H83">
        <f>ROUNDDOWN(ROUNDDOWN(ROUNDDOWN(ROUNDDOWN(ROUNDDOWN((能力值计算器!F6+能力值计算器!E6*2+ROUNDDOWN(D83/4,0))*能力值计算器!C2/100+5,0)*能力值计算器!H6,0)*能力值计算器!K6,0)*能力值计算器!L6,0)*VLOOKUP(能力值计算器!J6,能力变化对照表!A:B,2,0),0)</f>
        <v>96</v>
      </c>
      <c r="I83">
        <f>ROUNDDOWN(ROUNDDOWN(ROUNDDOWN(ROUNDDOWN(ROUNDDOWN((能力值计算器!F8+能力值计算器!E8*2+ROUNDDOWN(E83/4,0))*能力值计算器!C2/100+5,0)*能力值计算器!H8,0)*能力值计算器!K8,0)*能力值计算器!L8,0)*VLOOKUP(能力值计算器!J8,能力变化对照表!A:B,2,0),0)</f>
        <v>-39</v>
      </c>
      <c r="J83">
        <f t="shared" si="11"/>
        <v>0</v>
      </c>
      <c r="K83">
        <f t="shared" si="12"/>
        <v>-6279</v>
      </c>
      <c r="L83">
        <f t="shared" si="13"/>
        <v>9177</v>
      </c>
      <c r="M83">
        <f t="shared" si="14"/>
        <v>239.1</v>
      </c>
      <c r="N83">
        <f t="shared" si="15"/>
        <v>1</v>
      </c>
    </row>
    <row r="84" spans="1:14">
      <c r="A84">
        <f t="shared" si="8"/>
        <v>0</v>
      </c>
      <c r="B84">
        <f t="shared" si="9"/>
        <v>0</v>
      </c>
      <c r="C84">
        <v>128</v>
      </c>
      <c r="D84">
        <v>84</v>
      </c>
      <c r="E84">
        <f t="shared" si="10"/>
        <v>-999</v>
      </c>
      <c r="F84">
        <f>能力值计算器!G2</f>
        <v>0</v>
      </c>
      <c r="G84">
        <f>ROUNDDOWN((能力值计算器!F4+能力值计算器!E4*2+ROUNDDOWN(C84/4,0))*能力值计算器!C2/100+10+能力值计算器!C2,0)</f>
        <v>161</v>
      </c>
      <c r="H84">
        <f>ROUNDDOWN(ROUNDDOWN(ROUNDDOWN(ROUNDDOWN(ROUNDDOWN((能力值计算器!F6+能力值计算器!E6*2+ROUNDDOWN(D84/4,0))*能力值计算器!C2/100+5,0)*能力值计算器!H6,0)*能力值计算器!K6,0)*能力值计算器!L6,0)*VLOOKUP(能力值计算器!J6,能力变化对照表!A:B,2,0),0)</f>
        <v>96</v>
      </c>
      <c r="I84">
        <f>ROUNDDOWN(ROUNDDOWN(ROUNDDOWN(ROUNDDOWN(ROUNDDOWN((能力值计算器!F8+能力值计算器!E8*2+ROUNDDOWN(E84/4,0))*能力值计算器!C2/100+5,0)*能力值计算器!H8,0)*能力值计算器!K8,0)*能力值计算器!L8,0)*VLOOKUP(能力值计算器!J8,能力变化对照表!A:B,2,0),0)</f>
        <v>-39</v>
      </c>
      <c r="J84">
        <f t="shared" si="11"/>
        <v>0</v>
      </c>
      <c r="K84">
        <f t="shared" si="12"/>
        <v>-6279</v>
      </c>
      <c r="L84">
        <f t="shared" si="13"/>
        <v>9177</v>
      </c>
      <c r="M84">
        <f t="shared" si="14"/>
        <v>239.1</v>
      </c>
      <c r="N84">
        <f t="shared" si="15"/>
        <v>1</v>
      </c>
    </row>
    <row r="85" spans="1:14">
      <c r="A85">
        <f t="shared" si="8"/>
        <v>0</v>
      </c>
      <c r="B85">
        <f t="shared" si="9"/>
        <v>0</v>
      </c>
      <c r="C85">
        <v>140</v>
      </c>
      <c r="D85">
        <v>84</v>
      </c>
      <c r="E85">
        <f t="shared" si="10"/>
        <v>-999</v>
      </c>
      <c r="F85">
        <f>能力值计算器!G2</f>
        <v>0</v>
      </c>
      <c r="G85">
        <f>ROUNDDOWN((能力值计算器!F4+能力值计算器!E4*2+ROUNDDOWN(C85/4,0))*能力值计算器!C2/100+10+能力值计算器!C2,0)</f>
        <v>163</v>
      </c>
      <c r="H85">
        <f>ROUNDDOWN(ROUNDDOWN(ROUNDDOWN(ROUNDDOWN(ROUNDDOWN((能力值计算器!F6+能力值计算器!E6*2+ROUNDDOWN(D85/4,0))*能力值计算器!C2/100+5,0)*能力值计算器!H6,0)*能力值计算器!K6,0)*能力值计算器!L6,0)*VLOOKUP(能力值计算器!J6,能力变化对照表!A:B,2,0),0)</f>
        <v>96</v>
      </c>
      <c r="I85">
        <f>ROUNDDOWN(ROUNDDOWN(ROUNDDOWN(ROUNDDOWN(ROUNDDOWN((能力值计算器!F8+能力值计算器!E8*2+ROUNDDOWN(E85/4,0))*能力值计算器!C2/100+5,0)*能力值计算器!H8,0)*能力值计算器!K8,0)*能力值计算器!L8,0)*VLOOKUP(能力值计算器!J8,能力变化对照表!A:B,2,0),0)</f>
        <v>-39</v>
      </c>
      <c r="J85">
        <f t="shared" si="11"/>
        <v>0</v>
      </c>
      <c r="K85">
        <f t="shared" si="12"/>
        <v>-6357</v>
      </c>
      <c r="L85">
        <f t="shared" si="13"/>
        <v>9291</v>
      </c>
      <c r="M85">
        <f t="shared" si="14"/>
        <v>241.1</v>
      </c>
      <c r="N85">
        <f t="shared" si="15"/>
        <v>1</v>
      </c>
    </row>
    <row r="86" spans="1:14">
      <c r="A86">
        <f t="shared" si="8"/>
        <v>0</v>
      </c>
      <c r="B86">
        <f t="shared" si="9"/>
        <v>0</v>
      </c>
      <c r="C86">
        <v>140</v>
      </c>
      <c r="D86">
        <v>28</v>
      </c>
      <c r="E86">
        <f t="shared" si="10"/>
        <v>-999</v>
      </c>
      <c r="F86">
        <f>能力值计算器!G2</f>
        <v>0</v>
      </c>
      <c r="G86">
        <f>ROUNDDOWN((能力值计算器!F4+能力值计算器!E4*2+ROUNDDOWN(C86/4,0))*能力值计算器!C2/100+10+能力值计算器!C2,0)</f>
        <v>163</v>
      </c>
      <c r="H86">
        <f>ROUNDDOWN(ROUNDDOWN(ROUNDDOWN(ROUNDDOWN(ROUNDDOWN((能力值计算器!F6+能力值计算器!E6*2+ROUNDDOWN(D86/4,0))*能力值计算器!C2/100+5,0)*能力值计算器!H6,0)*能力值计算器!K6,0)*能力值计算器!L6,0)*VLOOKUP(能力值计算器!J6,能力变化对照表!A:B,2,0),0)</f>
        <v>89</v>
      </c>
      <c r="I86">
        <f>ROUNDDOWN(ROUNDDOWN(ROUNDDOWN(ROUNDDOWN(ROUNDDOWN((能力值计算器!F8+能力值计算器!E8*2+ROUNDDOWN(E86/4,0))*能力值计算器!C2/100+5,0)*能力值计算器!H8,0)*能力值计算器!K8,0)*能力值计算器!L8,0)*VLOOKUP(能力值计算器!J8,能力变化对照表!A:B,2,0),0)</f>
        <v>-39</v>
      </c>
      <c r="J86">
        <f t="shared" si="11"/>
        <v>0</v>
      </c>
      <c r="K86">
        <f t="shared" si="12"/>
        <v>-6357</v>
      </c>
      <c r="L86">
        <f t="shared" si="13"/>
        <v>8150</v>
      </c>
      <c r="M86">
        <f t="shared" si="14"/>
        <v>241.1</v>
      </c>
      <c r="N86">
        <f t="shared" si="15"/>
        <v>1</v>
      </c>
    </row>
    <row r="87" spans="1:14">
      <c r="A87">
        <f t="shared" si="8"/>
        <v>0</v>
      </c>
      <c r="B87">
        <f t="shared" si="9"/>
        <v>0</v>
      </c>
      <c r="C87">
        <v>140</v>
      </c>
      <c r="D87">
        <v>32</v>
      </c>
      <c r="E87">
        <f t="shared" si="10"/>
        <v>-999</v>
      </c>
      <c r="F87">
        <f>能力值计算器!G2</f>
        <v>0</v>
      </c>
      <c r="G87">
        <f>ROUNDDOWN((能力值计算器!F4+能力值计算器!E4*2+ROUNDDOWN(C87/4,0))*能力值计算器!C2/100+10+能力值计算器!C2,0)</f>
        <v>163</v>
      </c>
      <c r="H87">
        <f>ROUNDDOWN(ROUNDDOWN(ROUNDDOWN(ROUNDDOWN(ROUNDDOWN((能力值计算器!F6+能力值计算器!E6*2+ROUNDDOWN(D87/4,0))*能力值计算器!C2/100+5,0)*能力值计算器!H6,0)*能力值计算器!K6,0)*能力值计算器!L6,0)*VLOOKUP(能力值计算器!J6,能力变化对照表!A:B,2,0),0)</f>
        <v>89</v>
      </c>
      <c r="I87">
        <f>ROUNDDOWN(ROUNDDOWN(ROUNDDOWN(ROUNDDOWN(ROUNDDOWN((能力值计算器!F8+能力值计算器!E8*2+ROUNDDOWN(E87/4,0))*能力值计算器!C2/100+5,0)*能力值计算器!H8,0)*能力值计算器!K8,0)*能力值计算器!L8,0)*VLOOKUP(能力值计算器!J8,能力变化对照表!A:B,2,0),0)</f>
        <v>-39</v>
      </c>
      <c r="J87">
        <f t="shared" si="11"/>
        <v>0</v>
      </c>
      <c r="K87">
        <f t="shared" si="12"/>
        <v>-6357</v>
      </c>
      <c r="L87">
        <f t="shared" si="13"/>
        <v>8150</v>
      </c>
      <c r="M87">
        <f t="shared" si="14"/>
        <v>241.1</v>
      </c>
      <c r="N87">
        <f t="shared" si="15"/>
        <v>1</v>
      </c>
    </row>
    <row r="88" spans="1:14">
      <c r="A88">
        <f t="shared" si="8"/>
        <v>0</v>
      </c>
      <c r="B88">
        <f t="shared" si="9"/>
        <v>0</v>
      </c>
      <c r="C88">
        <v>144</v>
      </c>
      <c r="D88">
        <v>28</v>
      </c>
      <c r="E88">
        <f t="shared" si="10"/>
        <v>-999</v>
      </c>
      <c r="F88">
        <f>能力值计算器!G2</f>
        <v>0</v>
      </c>
      <c r="G88">
        <f>ROUNDDOWN((能力值计算器!F4+能力值计算器!E4*2+ROUNDDOWN(C88/4,0))*能力值计算器!C2/100+10+能力值计算器!C2,0)</f>
        <v>163</v>
      </c>
      <c r="H88">
        <f>ROUNDDOWN(ROUNDDOWN(ROUNDDOWN(ROUNDDOWN(ROUNDDOWN((能力值计算器!F6+能力值计算器!E6*2+ROUNDDOWN(D88/4,0))*能力值计算器!C2/100+5,0)*能力值计算器!H6,0)*能力值计算器!K6,0)*能力值计算器!L6,0)*VLOOKUP(能力值计算器!J6,能力变化对照表!A:B,2,0),0)</f>
        <v>89</v>
      </c>
      <c r="I88">
        <f>ROUNDDOWN(ROUNDDOWN(ROUNDDOWN(ROUNDDOWN(ROUNDDOWN((能力值计算器!F8+能力值计算器!E8*2+ROUNDDOWN(E88/4,0))*能力值计算器!C2/100+5,0)*能力值计算器!H8,0)*能力值计算器!K8,0)*能力值计算器!L8,0)*VLOOKUP(能力值计算器!J8,能力变化对照表!A:B,2,0),0)</f>
        <v>-39</v>
      </c>
      <c r="J88">
        <f t="shared" si="11"/>
        <v>0</v>
      </c>
      <c r="K88">
        <f t="shared" si="12"/>
        <v>-6357</v>
      </c>
      <c r="L88">
        <f t="shared" si="13"/>
        <v>8150</v>
      </c>
      <c r="M88">
        <f t="shared" si="14"/>
        <v>241.1</v>
      </c>
      <c r="N88">
        <f t="shared" si="15"/>
        <v>1</v>
      </c>
    </row>
    <row r="89" spans="1:14">
      <c r="A89">
        <f t="shared" si="8"/>
        <v>0</v>
      </c>
      <c r="B89">
        <f t="shared" si="9"/>
        <v>0</v>
      </c>
      <c r="C89">
        <v>140</v>
      </c>
      <c r="D89">
        <v>88</v>
      </c>
      <c r="E89">
        <f t="shared" si="10"/>
        <v>-999</v>
      </c>
      <c r="F89">
        <f>能力值计算器!G2</f>
        <v>0</v>
      </c>
      <c r="G89">
        <f>ROUNDDOWN((能力值计算器!F4+能力值计算器!E4*2+ROUNDDOWN(C89/4,0))*能力值计算器!C2/100+10+能力值计算器!C2,0)</f>
        <v>163</v>
      </c>
      <c r="H89">
        <f>ROUNDDOWN(ROUNDDOWN(ROUNDDOWN(ROUNDDOWN(ROUNDDOWN((能力值计算器!F6+能力值计算器!E6*2+ROUNDDOWN(D89/4,0))*能力值计算器!C2/100+5,0)*能力值计算器!H6,0)*能力值计算器!K6,0)*能力值计算器!L6,0)*VLOOKUP(能力值计算器!J6,能力变化对照表!A:B,2,0),0)</f>
        <v>96</v>
      </c>
      <c r="I89">
        <f>ROUNDDOWN(ROUNDDOWN(ROUNDDOWN(ROUNDDOWN(ROUNDDOWN((能力值计算器!F8+能力值计算器!E8*2+ROUNDDOWN(E89/4,0))*能力值计算器!C2/100+5,0)*能力值计算器!H8,0)*能力值计算器!K8,0)*能力值计算器!L8,0)*VLOOKUP(能力值计算器!J8,能力变化对照表!A:B,2,0),0)</f>
        <v>-39</v>
      </c>
      <c r="J89">
        <f t="shared" si="11"/>
        <v>0</v>
      </c>
      <c r="K89">
        <f t="shared" si="12"/>
        <v>-6357</v>
      </c>
      <c r="L89">
        <f t="shared" si="13"/>
        <v>9291</v>
      </c>
      <c r="M89">
        <f t="shared" si="14"/>
        <v>241.1</v>
      </c>
      <c r="N89">
        <f t="shared" si="15"/>
        <v>1</v>
      </c>
    </row>
    <row r="90" spans="1:14">
      <c r="A90">
        <f t="shared" si="8"/>
        <v>0</v>
      </c>
      <c r="B90">
        <f t="shared" si="9"/>
        <v>0</v>
      </c>
      <c r="C90">
        <v>144</v>
      </c>
      <c r="D90">
        <v>84</v>
      </c>
      <c r="E90">
        <f t="shared" si="10"/>
        <v>-999</v>
      </c>
      <c r="F90">
        <f>能力值计算器!G2</f>
        <v>0</v>
      </c>
      <c r="G90">
        <f>ROUNDDOWN((能力值计算器!F4+能力值计算器!E4*2+ROUNDDOWN(C90/4,0))*能力值计算器!C2/100+10+能力值计算器!C2,0)</f>
        <v>163</v>
      </c>
      <c r="H90">
        <f>ROUNDDOWN(ROUNDDOWN(ROUNDDOWN(ROUNDDOWN(ROUNDDOWN((能力值计算器!F6+能力值计算器!E6*2+ROUNDDOWN(D90/4,0))*能力值计算器!C2/100+5,0)*能力值计算器!H6,0)*能力值计算器!K6,0)*能力值计算器!L6,0)*VLOOKUP(能力值计算器!J6,能力变化对照表!A:B,2,0),0)</f>
        <v>96</v>
      </c>
      <c r="I90">
        <f>ROUNDDOWN(ROUNDDOWN(ROUNDDOWN(ROUNDDOWN(ROUNDDOWN((能力值计算器!F8+能力值计算器!E8*2+ROUNDDOWN(E90/4,0))*能力值计算器!C2/100+5,0)*能力值计算器!H8,0)*能力值计算器!K8,0)*能力值计算器!L8,0)*VLOOKUP(能力值计算器!J8,能力变化对照表!A:B,2,0),0)</f>
        <v>-39</v>
      </c>
      <c r="J90">
        <f t="shared" si="11"/>
        <v>0</v>
      </c>
      <c r="K90">
        <f t="shared" si="12"/>
        <v>-6357</v>
      </c>
      <c r="L90">
        <f t="shared" si="13"/>
        <v>9291</v>
      </c>
      <c r="M90">
        <f t="shared" si="14"/>
        <v>241.1</v>
      </c>
      <c r="N90">
        <f t="shared" si="15"/>
        <v>1</v>
      </c>
    </row>
    <row r="91" spans="1:14">
      <c r="A91">
        <f t="shared" si="8"/>
        <v>0</v>
      </c>
      <c r="B91">
        <f t="shared" si="9"/>
        <v>0</v>
      </c>
      <c r="C91">
        <v>124</v>
      </c>
      <c r="D91">
        <v>92</v>
      </c>
      <c r="E91">
        <f t="shared" si="10"/>
        <v>-999</v>
      </c>
      <c r="F91">
        <f>能力值计算器!G2</f>
        <v>0</v>
      </c>
      <c r="G91">
        <f>ROUNDDOWN((能力值计算器!F4+能力值计算器!E4*2+ROUNDDOWN(C91/4,0))*能力值计算器!C2/100+10+能力值计算器!C2,0)</f>
        <v>161</v>
      </c>
      <c r="H91">
        <f>ROUNDDOWN(ROUNDDOWN(ROUNDDOWN(ROUNDDOWN(ROUNDDOWN((能力值计算器!F6+能力值计算器!E6*2+ROUNDDOWN(D91/4,0))*能力值计算器!C2/100+5,0)*能力值计算器!H6,0)*能力值计算器!K6,0)*能力值计算器!L6,0)*VLOOKUP(能力值计算器!J6,能力变化对照表!A:B,2,0),0)</f>
        <v>97</v>
      </c>
      <c r="I91">
        <f>ROUNDDOWN(ROUNDDOWN(ROUNDDOWN(ROUNDDOWN(ROUNDDOWN((能力值计算器!F8+能力值计算器!E8*2+ROUNDDOWN(E91/4,0))*能力值计算器!C2/100+5,0)*能力值计算器!H8,0)*能力值计算器!K8,0)*能力值计算器!L8,0)*VLOOKUP(能力值计算器!J8,能力变化对照表!A:B,2,0),0)</f>
        <v>-39</v>
      </c>
      <c r="J91">
        <f t="shared" si="11"/>
        <v>0</v>
      </c>
      <c r="K91">
        <f t="shared" si="12"/>
        <v>-6279</v>
      </c>
      <c r="L91">
        <f t="shared" si="13"/>
        <v>9338</v>
      </c>
      <c r="M91">
        <f t="shared" si="14"/>
        <v>239.1</v>
      </c>
      <c r="N91">
        <f t="shared" si="15"/>
        <v>1</v>
      </c>
    </row>
    <row r="92" spans="1:14">
      <c r="A92">
        <f t="shared" si="8"/>
        <v>0</v>
      </c>
      <c r="B92">
        <f t="shared" si="9"/>
        <v>0</v>
      </c>
      <c r="C92">
        <v>124</v>
      </c>
      <c r="D92">
        <v>36</v>
      </c>
      <c r="E92">
        <f t="shared" si="10"/>
        <v>-999</v>
      </c>
      <c r="F92">
        <f>能力值计算器!G2</f>
        <v>0</v>
      </c>
      <c r="G92">
        <f>ROUNDDOWN((能力值计算器!F4+能力值计算器!E4*2+ROUNDDOWN(C92/4,0))*能力值计算器!C2/100+10+能力值计算器!C2,0)</f>
        <v>161</v>
      </c>
      <c r="H92">
        <f>ROUNDDOWN(ROUNDDOWN(ROUNDDOWN(ROUNDDOWN(ROUNDDOWN((能力值计算器!F6+能力值计算器!E6*2+ROUNDDOWN(D92/4,0))*能力值计算器!C2/100+5,0)*能力值计算器!H6,0)*能力值计算器!K6,0)*能力值计算器!L6,0)*VLOOKUP(能力值计算器!J6,能力变化对照表!A:B,2,0),0)</f>
        <v>90</v>
      </c>
      <c r="I92">
        <f>ROUNDDOWN(ROUNDDOWN(ROUNDDOWN(ROUNDDOWN(ROUNDDOWN((能力值计算器!F8+能力值计算器!E8*2+ROUNDDOWN(E92/4,0))*能力值计算器!C2/100+5,0)*能力值计算器!H8,0)*能力值计算器!K8,0)*能力值计算器!L8,0)*VLOOKUP(能力值计算器!J8,能力变化对照表!A:B,2,0),0)</f>
        <v>-39</v>
      </c>
      <c r="J92">
        <f t="shared" si="11"/>
        <v>0</v>
      </c>
      <c r="K92">
        <f t="shared" si="12"/>
        <v>-6279</v>
      </c>
      <c r="L92">
        <f t="shared" si="13"/>
        <v>8211</v>
      </c>
      <c r="M92">
        <f t="shared" si="14"/>
        <v>239.1</v>
      </c>
      <c r="N92">
        <f t="shared" si="15"/>
        <v>1</v>
      </c>
    </row>
    <row r="93" spans="1:14">
      <c r="A93">
        <f t="shared" si="8"/>
        <v>0</v>
      </c>
      <c r="B93">
        <f t="shared" si="9"/>
        <v>0</v>
      </c>
      <c r="C93">
        <v>124</v>
      </c>
      <c r="D93">
        <v>40</v>
      </c>
      <c r="E93">
        <f t="shared" si="10"/>
        <v>-999</v>
      </c>
      <c r="F93">
        <f>能力值计算器!G2</f>
        <v>0</v>
      </c>
      <c r="G93">
        <f>ROUNDDOWN((能力值计算器!F4+能力值计算器!E4*2+ROUNDDOWN(C93/4,0))*能力值计算器!C2/100+10+能力值计算器!C2,0)</f>
        <v>161</v>
      </c>
      <c r="H93">
        <f>ROUNDDOWN(ROUNDDOWN(ROUNDDOWN(ROUNDDOWN(ROUNDDOWN((能力值计算器!F6+能力值计算器!E6*2+ROUNDDOWN(D93/4,0))*能力值计算器!C2/100+5,0)*能力值计算器!H6,0)*能力值计算器!K6,0)*能力值计算器!L6,0)*VLOOKUP(能力值计算器!J6,能力变化对照表!A:B,2,0),0)</f>
        <v>90</v>
      </c>
      <c r="I93">
        <f>ROUNDDOWN(ROUNDDOWN(ROUNDDOWN(ROUNDDOWN(ROUNDDOWN((能力值计算器!F8+能力值计算器!E8*2+ROUNDDOWN(E93/4,0))*能力值计算器!C2/100+5,0)*能力值计算器!H8,0)*能力值计算器!K8,0)*能力值计算器!L8,0)*VLOOKUP(能力值计算器!J8,能力变化对照表!A:B,2,0),0)</f>
        <v>-39</v>
      </c>
      <c r="J93">
        <f t="shared" si="11"/>
        <v>0</v>
      </c>
      <c r="K93">
        <f t="shared" si="12"/>
        <v>-6279</v>
      </c>
      <c r="L93">
        <f t="shared" si="13"/>
        <v>8211</v>
      </c>
      <c r="M93">
        <f t="shared" si="14"/>
        <v>239.1</v>
      </c>
      <c r="N93">
        <f t="shared" si="15"/>
        <v>1</v>
      </c>
    </row>
    <row r="94" spans="1:14">
      <c r="A94">
        <f t="shared" si="8"/>
        <v>0</v>
      </c>
      <c r="B94">
        <f t="shared" si="9"/>
        <v>0</v>
      </c>
      <c r="C94">
        <v>128</v>
      </c>
      <c r="D94">
        <v>36</v>
      </c>
      <c r="E94">
        <f t="shared" si="10"/>
        <v>-999</v>
      </c>
      <c r="F94">
        <f>能力值计算器!G2</f>
        <v>0</v>
      </c>
      <c r="G94">
        <f>ROUNDDOWN((能力值计算器!F4+能力值计算器!E4*2+ROUNDDOWN(C94/4,0))*能力值计算器!C2/100+10+能力值计算器!C2,0)</f>
        <v>161</v>
      </c>
      <c r="H94">
        <f>ROUNDDOWN(ROUNDDOWN(ROUNDDOWN(ROUNDDOWN(ROUNDDOWN((能力值计算器!F6+能力值计算器!E6*2+ROUNDDOWN(D94/4,0))*能力值计算器!C2/100+5,0)*能力值计算器!H6,0)*能力值计算器!K6,0)*能力值计算器!L6,0)*VLOOKUP(能力值计算器!J6,能力变化对照表!A:B,2,0),0)</f>
        <v>90</v>
      </c>
      <c r="I94">
        <f>ROUNDDOWN(ROUNDDOWN(ROUNDDOWN(ROUNDDOWN(ROUNDDOWN((能力值计算器!F8+能力值计算器!E8*2+ROUNDDOWN(E94/4,0))*能力值计算器!C2/100+5,0)*能力值计算器!H8,0)*能力值计算器!K8,0)*能力值计算器!L8,0)*VLOOKUP(能力值计算器!J8,能力变化对照表!A:B,2,0),0)</f>
        <v>-39</v>
      </c>
      <c r="J94">
        <f t="shared" si="11"/>
        <v>0</v>
      </c>
      <c r="K94">
        <f t="shared" si="12"/>
        <v>-6279</v>
      </c>
      <c r="L94">
        <f t="shared" si="13"/>
        <v>8211</v>
      </c>
      <c r="M94">
        <f t="shared" si="14"/>
        <v>239.1</v>
      </c>
      <c r="N94">
        <f t="shared" si="15"/>
        <v>1</v>
      </c>
    </row>
    <row r="95" spans="1:14">
      <c r="A95">
        <f t="shared" si="8"/>
        <v>0</v>
      </c>
      <c r="B95">
        <f t="shared" si="9"/>
        <v>0</v>
      </c>
      <c r="C95">
        <v>124</v>
      </c>
      <c r="D95">
        <v>96</v>
      </c>
      <c r="E95">
        <f t="shared" si="10"/>
        <v>-999</v>
      </c>
      <c r="F95">
        <f>能力值计算器!G2</f>
        <v>0</v>
      </c>
      <c r="G95">
        <f>ROUNDDOWN((能力值计算器!F4+能力值计算器!E4*2+ROUNDDOWN(C95/4,0))*能力值计算器!C2/100+10+能力值计算器!C2,0)</f>
        <v>161</v>
      </c>
      <c r="H95">
        <f>ROUNDDOWN(ROUNDDOWN(ROUNDDOWN(ROUNDDOWN(ROUNDDOWN((能力值计算器!F6+能力值计算器!E6*2+ROUNDDOWN(D95/4,0))*能力值计算器!C2/100+5,0)*能力值计算器!H6,0)*能力值计算器!K6,0)*能力值计算器!L6,0)*VLOOKUP(能力值计算器!J6,能力变化对照表!A:B,2,0),0)</f>
        <v>97</v>
      </c>
      <c r="I95">
        <f>ROUNDDOWN(ROUNDDOWN(ROUNDDOWN(ROUNDDOWN(ROUNDDOWN((能力值计算器!F8+能力值计算器!E8*2+ROUNDDOWN(E95/4,0))*能力值计算器!C2/100+5,0)*能力值计算器!H8,0)*能力值计算器!K8,0)*能力值计算器!L8,0)*VLOOKUP(能力值计算器!J8,能力变化对照表!A:B,2,0),0)</f>
        <v>-39</v>
      </c>
      <c r="J95">
        <f t="shared" si="11"/>
        <v>0</v>
      </c>
      <c r="K95">
        <f t="shared" si="12"/>
        <v>-6279</v>
      </c>
      <c r="L95">
        <f t="shared" si="13"/>
        <v>9338</v>
      </c>
      <c r="M95">
        <f t="shared" si="14"/>
        <v>239.1</v>
      </c>
      <c r="N95">
        <f t="shared" si="15"/>
        <v>1</v>
      </c>
    </row>
    <row r="96" spans="1:14">
      <c r="A96">
        <f t="shared" si="8"/>
        <v>0</v>
      </c>
      <c r="B96">
        <f t="shared" si="9"/>
        <v>0</v>
      </c>
      <c r="C96">
        <v>128</v>
      </c>
      <c r="D96">
        <v>92</v>
      </c>
      <c r="E96">
        <f t="shared" si="10"/>
        <v>-999</v>
      </c>
      <c r="F96">
        <f>能力值计算器!G2</f>
        <v>0</v>
      </c>
      <c r="G96">
        <f>ROUNDDOWN((能力值计算器!F4+能力值计算器!E4*2+ROUNDDOWN(C96/4,0))*能力值计算器!C2/100+10+能力值计算器!C2,0)</f>
        <v>161</v>
      </c>
      <c r="H96">
        <f>ROUNDDOWN(ROUNDDOWN(ROUNDDOWN(ROUNDDOWN(ROUNDDOWN((能力值计算器!F6+能力值计算器!E6*2+ROUNDDOWN(D96/4,0))*能力值计算器!C2/100+5,0)*能力值计算器!H6,0)*能力值计算器!K6,0)*能力值计算器!L6,0)*VLOOKUP(能力值计算器!J6,能力变化对照表!A:B,2,0),0)</f>
        <v>97</v>
      </c>
      <c r="I96">
        <f>ROUNDDOWN(ROUNDDOWN(ROUNDDOWN(ROUNDDOWN(ROUNDDOWN((能力值计算器!F8+能力值计算器!E8*2+ROUNDDOWN(E96/4,0))*能力值计算器!C2/100+5,0)*能力值计算器!H8,0)*能力值计算器!K8,0)*能力值计算器!L8,0)*VLOOKUP(能力值计算器!J8,能力变化对照表!A:B,2,0),0)</f>
        <v>-39</v>
      </c>
      <c r="J96">
        <f t="shared" si="11"/>
        <v>0</v>
      </c>
      <c r="K96">
        <f t="shared" si="12"/>
        <v>-6279</v>
      </c>
      <c r="L96">
        <f t="shared" si="13"/>
        <v>9338</v>
      </c>
      <c r="M96">
        <f t="shared" si="14"/>
        <v>239.1</v>
      </c>
      <c r="N96">
        <f t="shared" si="15"/>
        <v>1</v>
      </c>
    </row>
    <row r="97" spans="1:14">
      <c r="A97">
        <f t="shared" si="8"/>
        <v>0</v>
      </c>
      <c r="B97">
        <f t="shared" si="9"/>
        <v>0</v>
      </c>
      <c r="C97">
        <v>140</v>
      </c>
      <c r="D97">
        <v>92</v>
      </c>
      <c r="E97">
        <f t="shared" si="10"/>
        <v>-999</v>
      </c>
      <c r="F97">
        <f>能力值计算器!G2</f>
        <v>0</v>
      </c>
      <c r="G97">
        <f>ROUNDDOWN((能力值计算器!F4+能力值计算器!E4*2+ROUNDDOWN(C97/4,0))*能力值计算器!C2/100+10+能力值计算器!C2,0)</f>
        <v>163</v>
      </c>
      <c r="H97">
        <f>ROUNDDOWN(ROUNDDOWN(ROUNDDOWN(ROUNDDOWN(ROUNDDOWN((能力值计算器!F6+能力值计算器!E6*2+ROUNDDOWN(D97/4,0))*能力值计算器!C2/100+5,0)*能力值计算器!H6,0)*能力值计算器!K6,0)*能力值计算器!L6,0)*VLOOKUP(能力值计算器!J6,能力变化对照表!A:B,2,0),0)</f>
        <v>97</v>
      </c>
      <c r="I97">
        <f>ROUNDDOWN(ROUNDDOWN(ROUNDDOWN(ROUNDDOWN(ROUNDDOWN((能力值计算器!F8+能力值计算器!E8*2+ROUNDDOWN(E97/4,0))*能力值计算器!C2/100+5,0)*能力值计算器!H8,0)*能力值计算器!K8,0)*能力值计算器!L8,0)*VLOOKUP(能力值计算器!J8,能力变化对照表!A:B,2,0),0)</f>
        <v>-39</v>
      </c>
      <c r="J97">
        <f t="shared" si="11"/>
        <v>0</v>
      </c>
      <c r="K97">
        <f t="shared" si="12"/>
        <v>-6357</v>
      </c>
      <c r="L97">
        <f t="shared" si="13"/>
        <v>9454</v>
      </c>
      <c r="M97">
        <f t="shared" si="14"/>
        <v>241.1</v>
      </c>
      <c r="N97">
        <f t="shared" si="15"/>
        <v>1</v>
      </c>
    </row>
    <row r="98" spans="1:14">
      <c r="A98">
        <f t="shared" si="8"/>
        <v>0</v>
      </c>
      <c r="B98">
        <f t="shared" si="9"/>
        <v>0</v>
      </c>
      <c r="C98">
        <v>140</v>
      </c>
      <c r="D98">
        <v>20</v>
      </c>
      <c r="E98">
        <f t="shared" si="10"/>
        <v>-999</v>
      </c>
      <c r="F98">
        <f>能力值计算器!G2</f>
        <v>0</v>
      </c>
      <c r="G98">
        <f>ROUNDDOWN((能力值计算器!F4+能力值计算器!E4*2+ROUNDDOWN(C98/4,0))*能力值计算器!C2/100+10+能力值计算器!C2,0)</f>
        <v>163</v>
      </c>
      <c r="H98">
        <f>ROUNDDOWN(ROUNDDOWN(ROUNDDOWN(ROUNDDOWN(ROUNDDOWN((能力值计算器!F6+能力值计算器!E6*2+ROUNDDOWN(D98/4,0))*能力值计算器!C2/100+5,0)*能力值计算器!H6,0)*能力值计算器!K6,0)*能力值计算器!L6,0)*VLOOKUP(能力值计算器!J6,能力变化对照表!A:B,2,0),0)</f>
        <v>88</v>
      </c>
      <c r="I98">
        <f>ROUNDDOWN(ROUNDDOWN(ROUNDDOWN(ROUNDDOWN(ROUNDDOWN((能力值计算器!F8+能力值计算器!E8*2+ROUNDDOWN(E98/4,0))*能力值计算器!C2/100+5,0)*能力值计算器!H8,0)*能力值计算器!K8,0)*能力值计算器!L8,0)*VLOOKUP(能力值计算器!J8,能力变化对照表!A:B,2,0),0)</f>
        <v>-39</v>
      </c>
      <c r="J98">
        <f t="shared" si="11"/>
        <v>0</v>
      </c>
      <c r="K98">
        <f t="shared" si="12"/>
        <v>-6357</v>
      </c>
      <c r="L98">
        <f t="shared" si="13"/>
        <v>7987</v>
      </c>
      <c r="M98">
        <f t="shared" si="14"/>
        <v>241.1</v>
      </c>
      <c r="N98">
        <f t="shared" si="15"/>
        <v>1</v>
      </c>
    </row>
    <row r="99" spans="1:14">
      <c r="A99">
        <f t="shared" si="8"/>
        <v>0</v>
      </c>
      <c r="B99">
        <f t="shared" si="9"/>
        <v>0</v>
      </c>
      <c r="C99">
        <v>140</v>
      </c>
      <c r="D99">
        <v>24</v>
      </c>
      <c r="E99">
        <f t="shared" si="10"/>
        <v>-999</v>
      </c>
      <c r="F99">
        <f>能力值计算器!G2</f>
        <v>0</v>
      </c>
      <c r="G99">
        <f>ROUNDDOWN((能力值计算器!F4+能力值计算器!E4*2+ROUNDDOWN(C99/4,0))*能力值计算器!C2/100+10+能力值计算器!C2,0)</f>
        <v>163</v>
      </c>
      <c r="H99">
        <f>ROUNDDOWN(ROUNDDOWN(ROUNDDOWN(ROUNDDOWN(ROUNDDOWN((能力值计算器!F6+能力值计算器!E6*2+ROUNDDOWN(D99/4,0))*能力值计算器!C2/100+5,0)*能力值计算器!H6,0)*能力值计算器!K6,0)*能力值计算器!L6,0)*VLOOKUP(能力值计算器!J6,能力变化对照表!A:B,2,0),0)</f>
        <v>88</v>
      </c>
      <c r="I99">
        <f>ROUNDDOWN(ROUNDDOWN(ROUNDDOWN(ROUNDDOWN(ROUNDDOWN((能力值计算器!F8+能力值计算器!E8*2+ROUNDDOWN(E99/4,0))*能力值计算器!C2/100+5,0)*能力值计算器!H8,0)*能力值计算器!K8,0)*能力值计算器!L8,0)*VLOOKUP(能力值计算器!J8,能力变化对照表!A:B,2,0),0)</f>
        <v>-39</v>
      </c>
      <c r="J99">
        <f t="shared" si="11"/>
        <v>0</v>
      </c>
      <c r="K99">
        <f t="shared" si="12"/>
        <v>-6357</v>
      </c>
      <c r="L99">
        <f t="shared" si="13"/>
        <v>7987</v>
      </c>
      <c r="M99">
        <f t="shared" si="14"/>
        <v>241.1</v>
      </c>
      <c r="N99">
        <f t="shared" si="15"/>
        <v>1</v>
      </c>
    </row>
    <row r="100" spans="1:14">
      <c r="A100">
        <f t="shared" si="8"/>
        <v>0</v>
      </c>
      <c r="B100">
        <f t="shared" si="9"/>
        <v>0</v>
      </c>
      <c r="C100">
        <v>144</v>
      </c>
      <c r="D100">
        <v>20</v>
      </c>
      <c r="E100">
        <f t="shared" si="10"/>
        <v>-999</v>
      </c>
      <c r="F100">
        <f>能力值计算器!G2</f>
        <v>0</v>
      </c>
      <c r="G100">
        <f>ROUNDDOWN((能力值计算器!F4+能力值计算器!E4*2+ROUNDDOWN(C100/4,0))*能力值计算器!C2/100+10+能力值计算器!C2,0)</f>
        <v>163</v>
      </c>
      <c r="H100">
        <f>ROUNDDOWN(ROUNDDOWN(ROUNDDOWN(ROUNDDOWN(ROUNDDOWN((能力值计算器!F6+能力值计算器!E6*2+ROUNDDOWN(D100/4,0))*能力值计算器!C2/100+5,0)*能力值计算器!H6,0)*能力值计算器!K6,0)*能力值计算器!L6,0)*VLOOKUP(能力值计算器!J6,能力变化对照表!A:B,2,0),0)</f>
        <v>88</v>
      </c>
      <c r="I100">
        <f>ROUNDDOWN(ROUNDDOWN(ROUNDDOWN(ROUNDDOWN(ROUNDDOWN((能力值计算器!F8+能力值计算器!E8*2+ROUNDDOWN(E100/4,0))*能力值计算器!C2/100+5,0)*能力值计算器!H8,0)*能力值计算器!K8,0)*能力值计算器!L8,0)*VLOOKUP(能力值计算器!J8,能力变化对照表!A:B,2,0),0)</f>
        <v>-39</v>
      </c>
      <c r="J100">
        <f t="shared" si="11"/>
        <v>0</v>
      </c>
      <c r="K100">
        <f t="shared" si="12"/>
        <v>-6357</v>
      </c>
      <c r="L100">
        <f t="shared" si="13"/>
        <v>7987</v>
      </c>
      <c r="M100">
        <f t="shared" si="14"/>
        <v>241.1</v>
      </c>
      <c r="N100">
        <f t="shared" si="15"/>
        <v>1</v>
      </c>
    </row>
    <row r="101" spans="1:14">
      <c r="A101">
        <f t="shared" si="8"/>
        <v>0</v>
      </c>
      <c r="B101">
        <f t="shared" si="9"/>
        <v>0</v>
      </c>
      <c r="C101">
        <v>140</v>
      </c>
      <c r="D101">
        <v>96</v>
      </c>
      <c r="E101">
        <f t="shared" si="10"/>
        <v>-999</v>
      </c>
      <c r="F101">
        <f>能力值计算器!G2</f>
        <v>0</v>
      </c>
      <c r="G101">
        <f>ROUNDDOWN((能力值计算器!F4+能力值计算器!E4*2+ROUNDDOWN(C101/4,0))*能力值计算器!C2/100+10+能力值计算器!C2,0)</f>
        <v>163</v>
      </c>
      <c r="H101">
        <f>ROUNDDOWN(ROUNDDOWN(ROUNDDOWN(ROUNDDOWN(ROUNDDOWN((能力值计算器!F6+能力值计算器!E6*2+ROUNDDOWN(D101/4,0))*能力值计算器!C2/100+5,0)*能力值计算器!H6,0)*能力值计算器!K6,0)*能力值计算器!L6,0)*VLOOKUP(能力值计算器!J6,能力变化对照表!A:B,2,0),0)</f>
        <v>97</v>
      </c>
      <c r="I101">
        <f>ROUNDDOWN(ROUNDDOWN(ROUNDDOWN(ROUNDDOWN(ROUNDDOWN((能力值计算器!F8+能力值计算器!E8*2+ROUNDDOWN(E101/4,0))*能力值计算器!C2/100+5,0)*能力值计算器!H8,0)*能力值计算器!K8,0)*能力值计算器!L8,0)*VLOOKUP(能力值计算器!J8,能力变化对照表!A:B,2,0),0)</f>
        <v>-39</v>
      </c>
      <c r="J101">
        <f t="shared" si="11"/>
        <v>0</v>
      </c>
      <c r="K101">
        <f t="shared" si="12"/>
        <v>-6357</v>
      </c>
      <c r="L101">
        <f t="shared" si="13"/>
        <v>9454</v>
      </c>
      <c r="M101">
        <f t="shared" si="14"/>
        <v>241.1</v>
      </c>
      <c r="N101">
        <f t="shared" si="15"/>
        <v>1</v>
      </c>
    </row>
    <row r="102" spans="1:14">
      <c r="A102">
        <f t="shared" si="8"/>
        <v>0</v>
      </c>
      <c r="B102">
        <f t="shared" si="9"/>
        <v>0</v>
      </c>
      <c r="C102">
        <v>144</v>
      </c>
      <c r="D102">
        <v>92</v>
      </c>
      <c r="E102">
        <f t="shared" si="10"/>
        <v>-999</v>
      </c>
      <c r="F102">
        <f>能力值计算器!G2</f>
        <v>0</v>
      </c>
      <c r="G102">
        <f>ROUNDDOWN((能力值计算器!F4+能力值计算器!E4*2+ROUNDDOWN(C102/4,0))*能力值计算器!C2/100+10+能力值计算器!C2,0)</f>
        <v>163</v>
      </c>
      <c r="H102">
        <f>ROUNDDOWN(ROUNDDOWN(ROUNDDOWN(ROUNDDOWN(ROUNDDOWN((能力值计算器!F6+能力值计算器!E6*2+ROUNDDOWN(D102/4,0))*能力值计算器!C2/100+5,0)*能力值计算器!H6,0)*能力值计算器!K6,0)*能力值计算器!L6,0)*VLOOKUP(能力值计算器!J6,能力变化对照表!A:B,2,0),0)</f>
        <v>97</v>
      </c>
      <c r="I102">
        <f>ROUNDDOWN(ROUNDDOWN(ROUNDDOWN(ROUNDDOWN(ROUNDDOWN((能力值计算器!F8+能力值计算器!E8*2+ROUNDDOWN(E102/4,0))*能力值计算器!C2/100+5,0)*能力值计算器!H8,0)*能力值计算器!K8,0)*能力值计算器!L8,0)*VLOOKUP(能力值计算器!J8,能力变化对照表!A:B,2,0),0)</f>
        <v>-39</v>
      </c>
      <c r="J102">
        <f t="shared" si="11"/>
        <v>0</v>
      </c>
      <c r="K102">
        <f t="shared" si="12"/>
        <v>-6357</v>
      </c>
      <c r="L102">
        <f t="shared" si="13"/>
        <v>9454</v>
      </c>
      <c r="M102">
        <f t="shared" si="14"/>
        <v>241.1</v>
      </c>
      <c r="N102">
        <f t="shared" si="15"/>
        <v>1</v>
      </c>
    </row>
    <row r="103" spans="1:14">
      <c r="A103">
        <f t="shared" si="8"/>
        <v>0</v>
      </c>
      <c r="B103">
        <f t="shared" si="9"/>
        <v>0</v>
      </c>
      <c r="C103">
        <v>124</v>
      </c>
      <c r="D103">
        <v>100</v>
      </c>
      <c r="E103">
        <f t="shared" si="10"/>
        <v>-999</v>
      </c>
      <c r="F103">
        <f>能力值计算器!G2</f>
        <v>0</v>
      </c>
      <c r="G103">
        <f>ROUNDDOWN((能力值计算器!F4+能力值计算器!E4*2+ROUNDDOWN(C103/4,0))*能力值计算器!C2/100+10+能力值计算器!C2,0)</f>
        <v>161</v>
      </c>
      <c r="H103">
        <f>ROUNDDOWN(ROUNDDOWN(ROUNDDOWN(ROUNDDOWN(ROUNDDOWN((能力值计算器!F6+能力值计算器!E6*2+ROUNDDOWN(D103/4,0))*能力值计算器!C2/100+5,0)*能力值计算器!H6,0)*能力值计算器!K6,0)*能力值计算器!L6,0)*VLOOKUP(能力值计算器!J6,能力变化对照表!A:B,2,0),0)</f>
        <v>98</v>
      </c>
      <c r="I103">
        <f>ROUNDDOWN(ROUNDDOWN(ROUNDDOWN(ROUNDDOWN(ROUNDDOWN((能力值计算器!F8+能力值计算器!E8*2+ROUNDDOWN(E103/4,0))*能力值计算器!C2/100+5,0)*能力值计算器!H8,0)*能力值计算器!K8,0)*能力值计算器!L8,0)*VLOOKUP(能力值计算器!J8,能力变化对照表!A:B,2,0),0)</f>
        <v>-39</v>
      </c>
      <c r="J103">
        <f t="shared" si="11"/>
        <v>0</v>
      </c>
      <c r="K103">
        <f t="shared" si="12"/>
        <v>-6279</v>
      </c>
      <c r="L103">
        <f t="shared" si="13"/>
        <v>9499</v>
      </c>
      <c r="M103">
        <f t="shared" si="14"/>
        <v>239.1</v>
      </c>
      <c r="N103">
        <f t="shared" si="15"/>
        <v>1</v>
      </c>
    </row>
    <row r="104" spans="1:14">
      <c r="A104">
        <f t="shared" si="8"/>
        <v>0</v>
      </c>
      <c r="B104">
        <f t="shared" si="9"/>
        <v>0</v>
      </c>
      <c r="C104">
        <v>124</v>
      </c>
      <c r="D104">
        <v>28</v>
      </c>
      <c r="E104">
        <f t="shared" si="10"/>
        <v>-999</v>
      </c>
      <c r="F104">
        <f>能力值计算器!G2</f>
        <v>0</v>
      </c>
      <c r="G104">
        <f>ROUNDDOWN((能力值计算器!F4+能力值计算器!E4*2+ROUNDDOWN(C104/4,0))*能力值计算器!C2/100+10+能力值计算器!C2,0)</f>
        <v>161</v>
      </c>
      <c r="H104">
        <f>ROUNDDOWN(ROUNDDOWN(ROUNDDOWN(ROUNDDOWN(ROUNDDOWN((能力值计算器!F6+能力值计算器!E6*2+ROUNDDOWN(D104/4,0))*能力值计算器!C2/100+5,0)*能力值计算器!H6,0)*能力值计算器!K6,0)*能力值计算器!L6,0)*VLOOKUP(能力值计算器!J6,能力变化对照表!A:B,2,0),0)</f>
        <v>89</v>
      </c>
      <c r="I104">
        <f>ROUNDDOWN(ROUNDDOWN(ROUNDDOWN(ROUNDDOWN(ROUNDDOWN((能力值计算器!F8+能力值计算器!E8*2+ROUNDDOWN(E104/4,0))*能力值计算器!C2/100+5,0)*能力值计算器!H8,0)*能力值计算器!K8,0)*能力值计算器!L8,0)*VLOOKUP(能力值计算器!J8,能力变化对照表!A:B,2,0),0)</f>
        <v>-39</v>
      </c>
      <c r="J104">
        <f t="shared" si="11"/>
        <v>0</v>
      </c>
      <c r="K104">
        <f t="shared" si="12"/>
        <v>-6279</v>
      </c>
      <c r="L104">
        <f t="shared" si="13"/>
        <v>8050</v>
      </c>
      <c r="M104">
        <f t="shared" si="14"/>
        <v>239.1</v>
      </c>
      <c r="N104">
        <f t="shared" si="15"/>
        <v>1</v>
      </c>
    </row>
    <row r="105" spans="1:14">
      <c r="A105">
        <f t="shared" si="8"/>
        <v>0</v>
      </c>
      <c r="B105">
        <f t="shared" si="9"/>
        <v>0</v>
      </c>
      <c r="C105">
        <v>124</v>
      </c>
      <c r="D105">
        <v>32</v>
      </c>
      <c r="E105">
        <f t="shared" si="10"/>
        <v>-999</v>
      </c>
      <c r="F105">
        <f>能力值计算器!G2</f>
        <v>0</v>
      </c>
      <c r="G105">
        <f>ROUNDDOWN((能力值计算器!F4+能力值计算器!E4*2+ROUNDDOWN(C105/4,0))*能力值计算器!C2/100+10+能力值计算器!C2,0)</f>
        <v>161</v>
      </c>
      <c r="H105">
        <f>ROUNDDOWN(ROUNDDOWN(ROUNDDOWN(ROUNDDOWN(ROUNDDOWN((能力值计算器!F6+能力值计算器!E6*2+ROUNDDOWN(D105/4,0))*能力值计算器!C2/100+5,0)*能力值计算器!H6,0)*能力值计算器!K6,0)*能力值计算器!L6,0)*VLOOKUP(能力值计算器!J6,能力变化对照表!A:B,2,0),0)</f>
        <v>89</v>
      </c>
      <c r="I105">
        <f>ROUNDDOWN(ROUNDDOWN(ROUNDDOWN(ROUNDDOWN(ROUNDDOWN((能力值计算器!F8+能力值计算器!E8*2+ROUNDDOWN(E105/4,0))*能力值计算器!C2/100+5,0)*能力值计算器!H8,0)*能力值计算器!K8,0)*能力值计算器!L8,0)*VLOOKUP(能力值计算器!J8,能力变化对照表!A:B,2,0),0)</f>
        <v>-39</v>
      </c>
      <c r="J105">
        <f t="shared" si="11"/>
        <v>0</v>
      </c>
      <c r="K105">
        <f t="shared" si="12"/>
        <v>-6279</v>
      </c>
      <c r="L105">
        <f t="shared" si="13"/>
        <v>8050</v>
      </c>
      <c r="M105">
        <f t="shared" si="14"/>
        <v>239.1</v>
      </c>
      <c r="N105">
        <f t="shared" si="15"/>
        <v>1</v>
      </c>
    </row>
    <row r="106" spans="1:14">
      <c r="A106">
        <f t="shared" si="8"/>
        <v>0</v>
      </c>
      <c r="B106">
        <f t="shared" si="9"/>
        <v>0</v>
      </c>
      <c r="C106">
        <v>128</v>
      </c>
      <c r="D106">
        <v>28</v>
      </c>
      <c r="E106">
        <f t="shared" si="10"/>
        <v>-999</v>
      </c>
      <c r="F106">
        <f>能力值计算器!G2</f>
        <v>0</v>
      </c>
      <c r="G106">
        <f>ROUNDDOWN((能力值计算器!F4+能力值计算器!E4*2+ROUNDDOWN(C106/4,0))*能力值计算器!C2/100+10+能力值计算器!C2,0)</f>
        <v>161</v>
      </c>
      <c r="H106">
        <f>ROUNDDOWN(ROUNDDOWN(ROUNDDOWN(ROUNDDOWN(ROUNDDOWN((能力值计算器!F6+能力值计算器!E6*2+ROUNDDOWN(D106/4,0))*能力值计算器!C2/100+5,0)*能力值计算器!H6,0)*能力值计算器!K6,0)*能力值计算器!L6,0)*VLOOKUP(能力值计算器!J6,能力变化对照表!A:B,2,0),0)</f>
        <v>89</v>
      </c>
      <c r="I106">
        <f>ROUNDDOWN(ROUNDDOWN(ROUNDDOWN(ROUNDDOWN(ROUNDDOWN((能力值计算器!F8+能力值计算器!E8*2+ROUNDDOWN(E106/4,0))*能力值计算器!C2/100+5,0)*能力值计算器!H8,0)*能力值计算器!K8,0)*能力值计算器!L8,0)*VLOOKUP(能力值计算器!J8,能力变化对照表!A:B,2,0),0)</f>
        <v>-39</v>
      </c>
      <c r="J106">
        <f t="shared" si="11"/>
        <v>0</v>
      </c>
      <c r="K106">
        <f t="shared" si="12"/>
        <v>-6279</v>
      </c>
      <c r="L106">
        <f t="shared" si="13"/>
        <v>8050</v>
      </c>
      <c r="M106">
        <f t="shared" si="14"/>
        <v>239.1</v>
      </c>
      <c r="N106">
        <f t="shared" si="15"/>
        <v>1</v>
      </c>
    </row>
    <row r="107" spans="1:14">
      <c r="A107">
        <f t="shared" si="8"/>
        <v>0</v>
      </c>
      <c r="B107">
        <f t="shared" si="9"/>
        <v>0</v>
      </c>
      <c r="C107">
        <v>124</v>
      </c>
      <c r="D107">
        <v>104</v>
      </c>
      <c r="E107">
        <f t="shared" si="10"/>
        <v>-999</v>
      </c>
      <c r="F107">
        <f>能力值计算器!G2</f>
        <v>0</v>
      </c>
      <c r="G107">
        <f>ROUNDDOWN((能力值计算器!F4+能力值计算器!E4*2+ROUNDDOWN(C107/4,0))*能力值计算器!C2/100+10+能力值计算器!C2,0)</f>
        <v>161</v>
      </c>
      <c r="H107">
        <f>ROUNDDOWN(ROUNDDOWN(ROUNDDOWN(ROUNDDOWN(ROUNDDOWN((能力值计算器!F6+能力值计算器!E6*2+ROUNDDOWN(D107/4,0))*能力值计算器!C2/100+5,0)*能力值计算器!H6,0)*能力值计算器!K6,0)*能力值计算器!L6,0)*VLOOKUP(能力值计算器!J6,能力变化对照表!A:B,2,0),0)</f>
        <v>98</v>
      </c>
      <c r="I107">
        <f>ROUNDDOWN(ROUNDDOWN(ROUNDDOWN(ROUNDDOWN(ROUNDDOWN((能力值计算器!F8+能力值计算器!E8*2+ROUNDDOWN(E107/4,0))*能力值计算器!C2/100+5,0)*能力值计算器!H8,0)*能力值计算器!K8,0)*能力值计算器!L8,0)*VLOOKUP(能力值计算器!J8,能力变化对照表!A:B,2,0),0)</f>
        <v>-39</v>
      </c>
      <c r="J107">
        <f t="shared" si="11"/>
        <v>0</v>
      </c>
      <c r="K107">
        <f t="shared" si="12"/>
        <v>-6279</v>
      </c>
      <c r="L107">
        <f t="shared" si="13"/>
        <v>9499</v>
      </c>
      <c r="M107">
        <f t="shared" si="14"/>
        <v>239.1</v>
      </c>
      <c r="N107">
        <f t="shared" si="15"/>
        <v>1</v>
      </c>
    </row>
    <row r="108" spans="1:14">
      <c r="A108">
        <f t="shared" si="8"/>
        <v>0</v>
      </c>
      <c r="B108">
        <f t="shared" si="9"/>
        <v>0</v>
      </c>
      <c r="C108">
        <v>128</v>
      </c>
      <c r="D108">
        <v>100</v>
      </c>
      <c r="E108">
        <f t="shared" si="10"/>
        <v>-999</v>
      </c>
      <c r="F108">
        <f>能力值计算器!G2</f>
        <v>0</v>
      </c>
      <c r="G108">
        <f>ROUNDDOWN((能力值计算器!F4+能力值计算器!E4*2+ROUNDDOWN(C108/4,0))*能力值计算器!C2/100+10+能力值计算器!C2,0)</f>
        <v>161</v>
      </c>
      <c r="H108">
        <f>ROUNDDOWN(ROUNDDOWN(ROUNDDOWN(ROUNDDOWN(ROUNDDOWN((能力值计算器!F6+能力值计算器!E6*2+ROUNDDOWN(D108/4,0))*能力值计算器!C2/100+5,0)*能力值计算器!H6,0)*能力值计算器!K6,0)*能力值计算器!L6,0)*VLOOKUP(能力值计算器!J6,能力变化对照表!A:B,2,0),0)</f>
        <v>98</v>
      </c>
      <c r="I108">
        <f>ROUNDDOWN(ROUNDDOWN(ROUNDDOWN(ROUNDDOWN(ROUNDDOWN((能力值计算器!F8+能力值计算器!E8*2+ROUNDDOWN(E108/4,0))*能力值计算器!C2/100+5,0)*能力值计算器!H8,0)*能力值计算器!K8,0)*能力值计算器!L8,0)*VLOOKUP(能力值计算器!J8,能力变化对照表!A:B,2,0),0)</f>
        <v>-39</v>
      </c>
      <c r="J108">
        <f t="shared" si="11"/>
        <v>0</v>
      </c>
      <c r="K108">
        <f t="shared" si="12"/>
        <v>-6279</v>
      </c>
      <c r="L108">
        <f t="shared" si="13"/>
        <v>9499</v>
      </c>
      <c r="M108">
        <f t="shared" si="14"/>
        <v>239.1</v>
      </c>
      <c r="N108">
        <f t="shared" si="15"/>
        <v>1</v>
      </c>
    </row>
    <row r="109" spans="1:14">
      <c r="A109">
        <f t="shared" si="8"/>
        <v>0</v>
      </c>
      <c r="B109">
        <f t="shared" si="9"/>
        <v>0</v>
      </c>
      <c r="C109">
        <v>140</v>
      </c>
      <c r="D109">
        <v>100</v>
      </c>
      <c r="E109">
        <f t="shared" si="10"/>
        <v>-999</v>
      </c>
      <c r="F109">
        <f>能力值计算器!G2</f>
        <v>0</v>
      </c>
      <c r="G109">
        <f>ROUNDDOWN((能力值计算器!F4+能力值计算器!E4*2+ROUNDDOWN(C109/4,0))*能力值计算器!C2/100+10+能力值计算器!C2,0)</f>
        <v>163</v>
      </c>
      <c r="H109">
        <f>ROUNDDOWN(ROUNDDOWN(ROUNDDOWN(ROUNDDOWN(ROUNDDOWN((能力值计算器!F6+能力值计算器!E6*2+ROUNDDOWN(D109/4,0))*能力值计算器!C2/100+5,0)*能力值计算器!H6,0)*能力值计算器!K6,0)*能力值计算器!L6,0)*VLOOKUP(能力值计算器!J6,能力变化对照表!A:B,2,0),0)</f>
        <v>98</v>
      </c>
      <c r="I109">
        <f>ROUNDDOWN(ROUNDDOWN(ROUNDDOWN(ROUNDDOWN(ROUNDDOWN((能力值计算器!F8+能力值计算器!E8*2+ROUNDDOWN(E109/4,0))*能力值计算器!C2/100+5,0)*能力值计算器!H8,0)*能力值计算器!K8,0)*能力值计算器!L8,0)*VLOOKUP(能力值计算器!J8,能力变化对照表!A:B,2,0),0)</f>
        <v>-39</v>
      </c>
      <c r="J109">
        <f t="shared" si="11"/>
        <v>0</v>
      </c>
      <c r="K109">
        <f t="shared" si="12"/>
        <v>-6357</v>
      </c>
      <c r="L109">
        <f t="shared" si="13"/>
        <v>9617</v>
      </c>
      <c r="M109">
        <f t="shared" si="14"/>
        <v>241.1</v>
      </c>
      <c r="N109">
        <f t="shared" si="15"/>
        <v>1</v>
      </c>
    </row>
    <row r="110" spans="1:14">
      <c r="A110">
        <f t="shared" si="8"/>
        <v>0</v>
      </c>
      <c r="B110">
        <f t="shared" si="9"/>
        <v>0</v>
      </c>
      <c r="C110">
        <v>140</v>
      </c>
      <c r="D110">
        <v>12</v>
      </c>
      <c r="E110">
        <f t="shared" si="10"/>
        <v>-999</v>
      </c>
      <c r="F110">
        <f>能力值计算器!G2</f>
        <v>0</v>
      </c>
      <c r="G110">
        <f>ROUNDDOWN((能力值计算器!F4+能力值计算器!E4*2+ROUNDDOWN(C110/4,0))*能力值计算器!C2/100+10+能力值计算器!C2,0)</f>
        <v>163</v>
      </c>
      <c r="H110">
        <f>ROUNDDOWN(ROUNDDOWN(ROUNDDOWN(ROUNDDOWN(ROUNDDOWN((能力值计算器!F6+能力值计算器!E6*2+ROUNDDOWN(D110/4,0))*能力值计算器!C2/100+5,0)*能力值计算器!H6,0)*能力值计算器!K6,0)*能力值计算器!L6,0)*VLOOKUP(能力值计算器!J6,能力变化对照表!A:B,2,0),0)</f>
        <v>87</v>
      </c>
      <c r="I110">
        <f>ROUNDDOWN(ROUNDDOWN(ROUNDDOWN(ROUNDDOWN(ROUNDDOWN((能力值计算器!F8+能力值计算器!E8*2+ROUNDDOWN(E110/4,0))*能力值计算器!C2/100+5,0)*能力值计算器!H8,0)*能力值计算器!K8,0)*能力值计算器!L8,0)*VLOOKUP(能力值计算器!J8,能力变化对照表!A:B,2,0),0)</f>
        <v>-39</v>
      </c>
      <c r="J110">
        <f t="shared" si="11"/>
        <v>0</v>
      </c>
      <c r="K110">
        <f t="shared" si="12"/>
        <v>-6357</v>
      </c>
      <c r="L110">
        <f t="shared" si="13"/>
        <v>7824</v>
      </c>
      <c r="M110">
        <f t="shared" si="14"/>
        <v>241.1</v>
      </c>
      <c r="N110">
        <f t="shared" si="15"/>
        <v>1</v>
      </c>
    </row>
    <row r="111" spans="1:14">
      <c r="A111">
        <f t="shared" si="8"/>
        <v>0</v>
      </c>
      <c r="B111">
        <f t="shared" si="9"/>
        <v>0</v>
      </c>
      <c r="C111">
        <v>140</v>
      </c>
      <c r="D111">
        <v>16</v>
      </c>
      <c r="E111">
        <f t="shared" si="10"/>
        <v>-999</v>
      </c>
      <c r="F111">
        <f>能力值计算器!G2</f>
        <v>0</v>
      </c>
      <c r="G111">
        <f>ROUNDDOWN((能力值计算器!F4+能力值计算器!E4*2+ROUNDDOWN(C111/4,0))*能力值计算器!C2/100+10+能力值计算器!C2,0)</f>
        <v>163</v>
      </c>
      <c r="H111">
        <f>ROUNDDOWN(ROUNDDOWN(ROUNDDOWN(ROUNDDOWN(ROUNDDOWN((能力值计算器!F6+能力值计算器!E6*2+ROUNDDOWN(D111/4,0))*能力值计算器!C2/100+5,0)*能力值计算器!H6,0)*能力值计算器!K6,0)*能力值计算器!L6,0)*VLOOKUP(能力值计算器!J6,能力变化对照表!A:B,2,0),0)</f>
        <v>87</v>
      </c>
      <c r="I111">
        <f>ROUNDDOWN(ROUNDDOWN(ROUNDDOWN(ROUNDDOWN(ROUNDDOWN((能力值计算器!F8+能力值计算器!E8*2+ROUNDDOWN(E111/4,0))*能力值计算器!C2/100+5,0)*能力值计算器!H8,0)*能力值计算器!K8,0)*能力值计算器!L8,0)*VLOOKUP(能力值计算器!J8,能力变化对照表!A:B,2,0),0)</f>
        <v>-39</v>
      </c>
      <c r="J111">
        <f t="shared" si="11"/>
        <v>0</v>
      </c>
      <c r="K111">
        <f t="shared" si="12"/>
        <v>-6357</v>
      </c>
      <c r="L111">
        <f t="shared" si="13"/>
        <v>7824</v>
      </c>
      <c r="M111">
        <f t="shared" si="14"/>
        <v>241.1</v>
      </c>
      <c r="N111">
        <f t="shared" si="15"/>
        <v>1</v>
      </c>
    </row>
    <row r="112" spans="1:14">
      <c r="A112">
        <f t="shared" si="8"/>
        <v>0</v>
      </c>
      <c r="B112">
        <f t="shared" si="9"/>
        <v>0</v>
      </c>
      <c r="C112">
        <v>144</v>
      </c>
      <c r="D112">
        <v>12</v>
      </c>
      <c r="E112">
        <f t="shared" si="10"/>
        <v>-999</v>
      </c>
      <c r="F112">
        <f>能力值计算器!G2</f>
        <v>0</v>
      </c>
      <c r="G112">
        <f>ROUNDDOWN((能力值计算器!F4+能力值计算器!E4*2+ROUNDDOWN(C112/4,0))*能力值计算器!C2/100+10+能力值计算器!C2,0)</f>
        <v>163</v>
      </c>
      <c r="H112">
        <f>ROUNDDOWN(ROUNDDOWN(ROUNDDOWN(ROUNDDOWN(ROUNDDOWN((能力值计算器!F6+能力值计算器!E6*2+ROUNDDOWN(D112/4,0))*能力值计算器!C2/100+5,0)*能力值计算器!H6,0)*能力值计算器!K6,0)*能力值计算器!L6,0)*VLOOKUP(能力值计算器!J6,能力变化对照表!A:B,2,0),0)</f>
        <v>87</v>
      </c>
      <c r="I112">
        <f>ROUNDDOWN(ROUNDDOWN(ROUNDDOWN(ROUNDDOWN(ROUNDDOWN((能力值计算器!F8+能力值计算器!E8*2+ROUNDDOWN(E112/4,0))*能力值计算器!C2/100+5,0)*能力值计算器!H8,0)*能力值计算器!K8,0)*能力值计算器!L8,0)*VLOOKUP(能力值计算器!J8,能力变化对照表!A:B,2,0),0)</f>
        <v>-39</v>
      </c>
      <c r="J112">
        <f t="shared" si="11"/>
        <v>0</v>
      </c>
      <c r="K112">
        <f t="shared" si="12"/>
        <v>-6357</v>
      </c>
      <c r="L112">
        <f t="shared" si="13"/>
        <v>7824</v>
      </c>
      <c r="M112">
        <f t="shared" si="14"/>
        <v>241.1</v>
      </c>
      <c r="N112">
        <f t="shared" si="15"/>
        <v>1</v>
      </c>
    </row>
    <row r="113" spans="1:14">
      <c r="A113">
        <f t="shared" si="8"/>
        <v>0</v>
      </c>
      <c r="B113">
        <f t="shared" si="9"/>
        <v>0</v>
      </c>
      <c r="C113">
        <v>140</v>
      </c>
      <c r="D113">
        <v>104</v>
      </c>
      <c r="E113">
        <f t="shared" si="10"/>
        <v>-999</v>
      </c>
      <c r="F113">
        <f>能力值计算器!G2</f>
        <v>0</v>
      </c>
      <c r="G113">
        <f>ROUNDDOWN((能力值计算器!F4+能力值计算器!E4*2+ROUNDDOWN(C113/4,0))*能力值计算器!C2/100+10+能力值计算器!C2,0)</f>
        <v>163</v>
      </c>
      <c r="H113">
        <f>ROUNDDOWN(ROUNDDOWN(ROUNDDOWN(ROUNDDOWN(ROUNDDOWN((能力值计算器!F6+能力值计算器!E6*2+ROUNDDOWN(D113/4,0))*能力值计算器!C2/100+5,0)*能力值计算器!H6,0)*能力值计算器!K6,0)*能力值计算器!L6,0)*VLOOKUP(能力值计算器!J6,能力变化对照表!A:B,2,0),0)</f>
        <v>98</v>
      </c>
      <c r="I113">
        <f>ROUNDDOWN(ROUNDDOWN(ROUNDDOWN(ROUNDDOWN(ROUNDDOWN((能力值计算器!F8+能力值计算器!E8*2+ROUNDDOWN(E113/4,0))*能力值计算器!C2/100+5,0)*能力值计算器!H8,0)*能力值计算器!K8,0)*能力值计算器!L8,0)*VLOOKUP(能力值计算器!J8,能力变化对照表!A:B,2,0),0)</f>
        <v>-39</v>
      </c>
      <c r="J113">
        <f t="shared" si="11"/>
        <v>0</v>
      </c>
      <c r="K113">
        <f t="shared" si="12"/>
        <v>-6357</v>
      </c>
      <c r="L113">
        <f t="shared" si="13"/>
        <v>9617</v>
      </c>
      <c r="M113">
        <f t="shared" si="14"/>
        <v>241.1</v>
      </c>
      <c r="N113">
        <f t="shared" si="15"/>
        <v>1</v>
      </c>
    </row>
    <row r="114" spans="1:14">
      <c r="A114">
        <f t="shared" si="8"/>
        <v>0</v>
      </c>
      <c r="B114">
        <f t="shared" si="9"/>
        <v>0</v>
      </c>
      <c r="C114">
        <v>144</v>
      </c>
      <c r="D114">
        <v>100</v>
      </c>
      <c r="E114">
        <f t="shared" si="10"/>
        <v>-999</v>
      </c>
      <c r="F114">
        <f>能力值计算器!G2</f>
        <v>0</v>
      </c>
      <c r="G114">
        <f>ROUNDDOWN((能力值计算器!F4+能力值计算器!E4*2+ROUNDDOWN(C114/4,0))*能力值计算器!C2/100+10+能力值计算器!C2,0)</f>
        <v>163</v>
      </c>
      <c r="H114">
        <f>ROUNDDOWN(ROUNDDOWN(ROUNDDOWN(ROUNDDOWN(ROUNDDOWN((能力值计算器!F6+能力值计算器!E6*2+ROUNDDOWN(D114/4,0))*能力值计算器!C2/100+5,0)*能力值计算器!H6,0)*能力值计算器!K6,0)*能力值计算器!L6,0)*VLOOKUP(能力值计算器!J6,能力变化对照表!A:B,2,0),0)</f>
        <v>98</v>
      </c>
      <c r="I114">
        <f>ROUNDDOWN(ROUNDDOWN(ROUNDDOWN(ROUNDDOWN(ROUNDDOWN((能力值计算器!F8+能力值计算器!E8*2+ROUNDDOWN(E114/4,0))*能力值计算器!C2/100+5,0)*能力值计算器!H8,0)*能力值计算器!K8,0)*能力值计算器!L8,0)*VLOOKUP(能力值计算器!J8,能力变化对照表!A:B,2,0),0)</f>
        <v>-39</v>
      </c>
      <c r="J114">
        <f t="shared" si="11"/>
        <v>0</v>
      </c>
      <c r="K114">
        <f t="shared" si="12"/>
        <v>-6357</v>
      </c>
      <c r="L114">
        <f t="shared" si="13"/>
        <v>9617</v>
      </c>
      <c r="M114">
        <f t="shared" si="14"/>
        <v>241.1</v>
      </c>
      <c r="N114">
        <f t="shared" si="15"/>
        <v>1</v>
      </c>
    </row>
    <row r="115" spans="1:14">
      <c r="A115">
        <f t="shared" si="8"/>
        <v>0</v>
      </c>
      <c r="B115">
        <f t="shared" si="9"/>
        <v>0</v>
      </c>
      <c r="C115">
        <v>124</v>
      </c>
      <c r="D115">
        <v>108</v>
      </c>
      <c r="E115">
        <f t="shared" si="10"/>
        <v>-999</v>
      </c>
      <c r="F115">
        <f>能力值计算器!G2</f>
        <v>0</v>
      </c>
      <c r="G115">
        <f>ROUNDDOWN((能力值计算器!F4+能力值计算器!E4*2+ROUNDDOWN(C115/4,0))*能力值计算器!C2/100+10+能力值计算器!C2,0)</f>
        <v>161</v>
      </c>
      <c r="H115">
        <f>ROUNDDOWN(ROUNDDOWN(ROUNDDOWN(ROUNDDOWN(ROUNDDOWN((能力值计算器!F6+能力值计算器!E6*2+ROUNDDOWN(D115/4,0))*能力值计算器!C2/100+5,0)*能力值计算器!H6,0)*能力值计算器!K6,0)*能力值计算器!L6,0)*VLOOKUP(能力值计算器!J6,能力变化对照表!A:B,2,0),0)</f>
        <v>99</v>
      </c>
      <c r="I115">
        <f>ROUNDDOWN(ROUNDDOWN(ROUNDDOWN(ROUNDDOWN(ROUNDDOWN((能力值计算器!F8+能力值计算器!E8*2+ROUNDDOWN(E115/4,0))*能力值计算器!C2/100+5,0)*能力值计算器!H8,0)*能力值计算器!K8,0)*能力值计算器!L8,0)*VLOOKUP(能力值计算器!J8,能力变化对照表!A:B,2,0),0)</f>
        <v>-39</v>
      </c>
      <c r="J115">
        <f t="shared" si="11"/>
        <v>0</v>
      </c>
      <c r="K115">
        <f t="shared" si="12"/>
        <v>-6279</v>
      </c>
      <c r="L115">
        <f t="shared" si="13"/>
        <v>9660</v>
      </c>
      <c r="M115">
        <f t="shared" si="14"/>
        <v>239.1</v>
      </c>
      <c r="N115">
        <f t="shared" si="15"/>
        <v>1</v>
      </c>
    </row>
    <row r="116" spans="1:14">
      <c r="A116">
        <f t="shared" si="8"/>
        <v>0</v>
      </c>
      <c r="B116">
        <f t="shared" si="9"/>
        <v>0</v>
      </c>
      <c r="C116">
        <v>124</v>
      </c>
      <c r="D116">
        <v>20</v>
      </c>
      <c r="E116">
        <f t="shared" si="10"/>
        <v>-999</v>
      </c>
      <c r="F116">
        <f>能力值计算器!G2</f>
        <v>0</v>
      </c>
      <c r="G116">
        <f>ROUNDDOWN((能力值计算器!F4+能力值计算器!E4*2+ROUNDDOWN(C116/4,0))*能力值计算器!C2/100+10+能力值计算器!C2,0)</f>
        <v>161</v>
      </c>
      <c r="H116">
        <f>ROUNDDOWN(ROUNDDOWN(ROUNDDOWN(ROUNDDOWN(ROUNDDOWN((能力值计算器!F6+能力值计算器!E6*2+ROUNDDOWN(D116/4,0))*能力值计算器!C2/100+5,0)*能力值计算器!H6,0)*能力值计算器!K6,0)*能力值计算器!L6,0)*VLOOKUP(能力值计算器!J6,能力变化对照表!A:B,2,0),0)</f>
        <v>88</v>
      </c>
      <c r="I116">
        <f>ROUNDDOWN(ROUNDDOWN(ROUNDDOWN(ROUNDDOWN(ROUNDDOWN((能力值计算器!F8+能力值计算器!E8*2+ROUNDDOWN(E116/4,0))*能力值计算器!C2/100+5,0)*能力值计算器!H8,0)*能力值计算器!K8,0)*能力值计算器!L8,0)*VLOOKUP(能力值计算器!J8,能力变化对照表!A:B,2,0),0)</f>
        <v>-39</v>
      </c>
      <c r="J116">
        <f t="shared" si="11"/>
        <v>0</v>
      </c>
      <c r="K116">
        <f t="shared" si="12"/>
        <v>-6279</v>
      </c>
      <c r="L116">
        <f t="shared" si="13"/>
        <v>7889</v>
      </c>
      <c r="M116">
        <f t="shared" si="14"/>
        <v>239.1</v>
      </c>
      <c r="N116">
        <f t="shared" si="15"/>
        <v>1</v>
      </c>
    </row>
    <row r="117" spans="1:14">
      <c r="A117">
        <f t="shared" si="8"/>
        <v>0</v>
      </c>
      <c r="B117">
        <f t="shared" si="9"/>
        <v>0</v>
      </c>
      <c r="C117">
        <v>124</v>
      </c>
      <c r="D117">
        <v>24</v>
      </c>
      <c r="E117">
        <f t="shared" si="10"/>
        <v>-999</v>
      </c>
      <c r="F117">
        <f>能力值计算器!G2</f>
        <v>0</v>
      </c>
      <c r="G117">
        <f>ROUNDDOWN((能力值计算器!F4+能力值计算器!E4*2+ROUNDDOWN(C117/4,0))*能力值计算器!C2/100+10+能力值计算器!C2,0)</f>
        <v>161</v>
      </c>
      <c r="H117">
        <f>ROUNDDOWN(ROUNDDOWN(ROUNDDOWN(ROUNDDOWN(ROUNDDOWN((能力值计算器!F6+能力值计算器!E6*2+ROUNDDOWN(D117/4,0))*能力值计算器!C2/100+5,0)*能力值计算器!H6,0)*能力值计算器!K6,0)*能力值计算器!L6,0)*VLOOKUP(能力值计算器!J6,能力变化对照表!A:B,2,0),0)</f>
        <v>88</v>
      </c>
      <c r="I117">
        <f>ROUNDDOWN(ROUNDDOWN(ROUNDDOWN(ROUNDDOWN(ROUNDDOWN((能力值计算器!F8+能力值计算器!E8*2+ROUNDDOWN(E117/4,0))*能力值计算器!C2/100+5,0)*能力值计算器!H8,0)*能力值计算器!K8,0)*能力值计算器!L8,0)*VLOOKUP(能力值计算器!J8,能力变化对照表!A:B,2,0),0)</f>
        <v>-39</v>
      </c>
      <c r="J117">
        <f t="shared" si="11"/>
        <v>0</v>
      </c>
      <c r="K117">
        <f t="shared" si="12"/>
        <v>-6279</v>
      </c>
      <c r="L117">
        <f t="shared" si="13"/>
        <v>7889</v>
      </c>
      <c r="M117">
        <f t="shared" si="14"/>
        <v>239.1</v>
      </c>
      <c r="N117">
        <f t="shared" si="15"/>
        <v>1</v>
      </c>
    </row>
    <row r="118" spans="1:14">
      <c r="A118">
        <f t="shared" si="8"/>
        <v>0</v>
      </c>
      <c r="B118">
        <f t="shared" si="9"/>
        <v>0</v>
      </c>
      <c r="C118">
        <v>128</v>
      </c>
      <c r="D118">
        <v>20</v>
      </c>
      <c r="E118">
        <f t="shared" si="10"/>
        <v>-999</v>
      </c>
      <c r="F118">
        <f>能力值计算器!G2</f>
        <v>0</v>
      </c>
      <c r="G118">
        <f>ROUNDDOWN((能力值计算器!F4+能力值计算器!E4*2+ROUNDDOWN(C118/4,0))*能力值计算器!C2/100+10+能力值计算器!C2,0)</f>
        <v>161</v>
      </c>
      <c r="H118">
        <f>ROUNDDOWN(ROUNDDOWN(ROUNDDOWN(ROUNDDOWN(ROUNDDOWN((能力值计算器!F6+能力值计算器!E6*2+ROUNDDOWN(D118/4,0))*能力值计算器!C2/100+5,0)*能力值计算器!H6,0)*能力值计算器!K6,0)*能力值计算器!L6,0)*VLOOKUP(能力值计算器!J6,能力变化对照表!A:B,2,0),0)</f>
        <v>88</v>
      </c>
      <c r="I118">
        <f>ROUNDDOWN(ROUNDDOWN(ROUNDDOWN(ROUNDDOWN(ROUNDDOWN((能力值计算器!F8+能力值计算器!E8*2+ROUNDDOWN(E118/4,0))*能力值计算器!C2/100+5,0)*能力值计算器!H8,0)*能力值计算器!K8,0)*能力值计算器!L8,0)*VLOOKUP(能力值计算器!J8,能力变化对照表!A:B,2,0),0)</f>
        <v>-39</v>
      </c>
      <c r="J118">
        <f t="shared" si="11"/>
        <v>0</v>
      </c>
      <c r="K118">
        <f t="shared" si="12"/>
        <v>-6279</v>
      </c>
      <c r="L118">
        <f t="shared" si="13"/>
        <v>7889</v>
      </c>
      <c r="M118">
        <f t="shared" si="14"/>
        <v>239.1</v>
      </c>
      <c r="N118">
        <f t="shared" si="15"/>
        <v>1</v>
      </c>
    </row>
    <row r="119" spans="1:14">
      <c r="A119">
        <f t="shared" si="8"/>
        <v>0</v>
      </c>
      <c r="B119">
        <f t="shared" si="9"/>
        <v>0</v>
      </c>
      <c r="C119">
        <v>124</v>
      </c>
      <c r="D119">
        <v>112</v>
      </c>
      <c r="E119">
        <f t="shared" si="10"/>
        <v>-999</v>
      </c>
      <c r="F119">
        <f>能力值计算器!G2</f>
        <v>0</v>
      </c>
      <c r="G119">
        <f>ROUNDDOWN((能力值计算器!F4+能力值计算器!E4*2+ROUNDDOWN(C119/4,0))*能力值计算器!C2/100+10+能力值计算器!C2,0)</f>
        <v>161</v>
      </c>
      <c r="H119">
        <f>ROUNDDOWN(ROUNDDOWN(ROUNDDOWN(ROUNDDOWN(ROUNDDOWN((能力值计算器!F6+能力值计算器!E6*2+ROUNDDOWN(D119/4,0))*能力值计算器!C2/100+5,0)*能力值计算器!H6,0)*能力值计算器!K6,0)*能力值计算器!L6,0)*VLOOKUP(能力值计算器!J6,能力变化对照表!A:B,2,0),0)</f>
        <v>99</v>
      </c>
      <c r="I119">
        <f>ROUNDDOWN(ROUNDDOWN(ROUNDDOWN(ROUNDDOWN(ROUNDDOWN((能力值计算器!F8+能力值计算器!E8*2+ROUNDDOWN(E119/4,0))*能力值计算器!C2/100+5,0)*能力值计算器!H8,0)*能力值计算器!K8,0)*能力值计算器!L8,0)*VLOOKUP(能力值计算器!J8,能力变化对照表!A:B,2,0),0)</f>
        <v>-39</v>
      </c>
      <c r="J119">
        <f t="shared" si="11"/>
        <v>0</v>
      </c>
      <c r="K119">
        <f t="shared" si="12"/>
        <v>-6279</v>
      </c>
      <c r="L119">
        <f t="shared" si="13"/>
        <v>9660</v>
      </c>
      <c r="M119">
        <f t="shared" si="14"/>
        <v>239.1</v>
      </c>
      <c r="N119">
        <f t="shared" si="15"/>
        <v>1</v>
      </c>
    </row>
    <row r="120" spans="1:14">
      <c r="A120">
        <f t="shared" si="8"/>
        <v>0</v>
      </c>
      <c r="B120">
        <f t="shared" si="9"/>
        <v>0</v>
      </c>
      <c r="C120">
        <v>128</v>
      </c>
      <c r="D120">
        <v>108</v>
      </c>
      <c r="E120">
        <f t="shared" si="10"/>
        <v>-999</v>
      </c>
      <c r="F120">
        <f>能力值计算器!G2</f>
        <v>0</v>
      </c>
      <c r="G120">
        <f>ROUNDDOWN((能力值计算器!F4+能力值计算器!E4*2+ROUNDDOWN(C120/4,0))*能力值计算器!C2/100+10+能力值计算器!C2,0)</f>
        <v>161</v>
      </c>
      <c r="H120">
        <f>ROUNDDOWN(ROUNDDOWN(ROUNDDOWN(ROUNDDOWN(ROUNDDOWN((能力值计算器!F6+能力值计算器!E6*2+ROUNDDOWN(D120/4,0))*能力值计算器!C2/100+5,0)*能力值计算器!H6,0)*能力值计算器!K6,0)*能力值计算器!L6,0)*VLOOKUP(能力值计算器!J6,能力变化对照表!A:B,2,0),0)</f>
        <v>99</v>
      </c>
      <c r="I120">
        <f>ROUNDDOWN(ROUNDDOWN(ROUNDDOWN(ROUNDDOWN(ROUNDDOWN((能力值计算器!F8+能力值计算器!E8*2+ROUNDDOWN(E120/4,0))*能力值计算器!C2/100+5,0)*能力值计算器!H8,0)*能力值计算器!K8,0)*能力值计算器!L8,0)*VLOOKUP(能力值计算器!J8,能力变化对照表!A:B,2,0),0)</f>
        <v>-39</v>
      </c>
      <c r="J120">
        <f t="shared" si="11"/>
        <v>0</v>
      </c>
      <c r="K120">
        <f t="shared" si="12"/>
        <v>-6279</v>
      </c>
      <c r="L120">
        <f t="shared" si="13"/>
        <v>9660</v>
      </c>
      <c r="M120">
        <f t="shared" si="14"/>
        <v>239.1</v>
      </c>
      <c r="N120">
        <f t="shared" si="15"/>
        <v>1</v>
      </c>
    </row>
    <row r="121" spans="1:14">
      <c r="A121">
        <f t="shared" si="8"/>
        <v>0</v>
      </c>
      <c r="B121">
        <f t="shared" si="9"/>
        <v>0</v>
      </c>
      <c r="C121">
        <v>140</v>
      </c>
      <c r="D121">
        <v>108</v>
      </c>
      <c r="E121">
        <f t="shared" si="10"/>
        <v>-999</v>
      </c>
      <c r="F121">
        <f>能力值计算器!G2</f>
        <v>0</v>
      </c>
      <c r="G121">
        <f>ROUNDDOWN((能力值计算器!F4+能力值计算器!E4*2+ROUNDDOWN(C121/4,0))*能力值计算器!C2/100+10+能力值计算器!C2,0)</f>
        <v>163</v>
      </c>
      <c r="H121">
        <f>ROUNDDOWN(ROUNDDOWN(ROUNDDOWN(ROUNDDOWN(ROUNDDOWN((能力值计算器!F6+能力值计算器!E6*2+ROUNDDOWN(D121/4,0))*能力值计算器!C2/100+5,0)*能力值计算器!H6,0)*能力值计算器!K6,0)*能力值计算器!L6,0)*VLOOKUP(能力值计算器!J6,能力变化对照表!A:B,2,0),0)</f>
        <v>99</v>
      </c>
      <c r="I121">
        <f>ROUNDDOWN(ROUNDDOWN(ROUNDDOWN(ROUNDDOWN(ROUNDDOWN((能力值计算器!F8+能力值计算器!E8*2+ROUNDDOWN(E121/4,0))*能力值计算器!C2/100+5,0)*能力值计算器!H8,0)*能力值计算器!K8,0)*能力值计算器!L8,0)*VLOOKUP(能力值计算器!J8,能力变化对照表!A:B,2,0),0)</f>
        <v>-39</v>
      </c>
      <c r="J121">
        <f t="shared" si="11"/>
        <v>0</v>
      </c>
      <c r="K121">
        <f t="shared" si="12"/>
        <v>-6357</v>
      </c>
      <c r="L121">
        <f t="shared" si="13"/>
        <v>9780</v>
      </c>
      <c r="M121">
        <f t="shared" si="14"/>
        <v>241.1</v>
      </c>
      <c r="N121">
        <f t="shared" si="15"/>
        <v>1</v>
      </c>
    </row>
    <row r="122" spans="1:14">
      <c r="A122">
        <f t="shared" si="8"/>
        <v>0</v>
      </c>
      <c r="B122">
        <f t="shared" si="9"/>
        <v>0</v>
      </c>
      <c r="C122">
        <v>140</v>
      </c>
      <c r="D122">
        <v>4</v>
      </c>
      <c r="E122">
        <f t="shared" si="10"/>
        <v>-999</v>
      </c>
      <c r="F122">
        <f>能力值计算器!G2</f>
        <v>0</v>
      </c>
      <c r="G122">
        <f>ROUNDDOWN((能力值计算器!F4+能力值计算器!E4*2+ROUNDDOWN(C122/4,0))*能力值计算器!C2/100+10+能力值计算器!C2,0)</f>
        <v>163</v>
      </c>
      <c r="H122">
        <f>ROUNDDOWN(ROUNDDOWN(ROUNDDOWN(ROUNDDOWN(ROUNDDOWN((能力值计算器!F6+能力值计算器!E6*2+ROUNDDOWN(D122/4,0))*能力值计算器!C2/100+5,0)*能力值计算器!H6,0)*能力值计算器!K6,0)*能力值计算器!L6,0)*VLOOKUP(能力值计算器!J6,能力变化对照表!A:B,2,0),0)</f>
        <v>86</v>
      </c>
      <c r="I122">
        <f>ROUNDDOWN(ROUNDDOWN(ROUNDDOWN(ROUNDDOWN(ROUNDDOWN((能力值计算器!F8+能力值计算器!E8*2+ROUNDDOWN(E122/4,0))*能力值计算器!C2/100+5,0)*能力值计算器!H8,0)*能力值计算器!K8,0)*能力值计算器!L8,0)*VLOOKUP(能力值计算器!J8,能力变化对照表!A:B,2,0),0)</f>
        <v>-39</v>
      </c>
      <c r="J122">
        <f t="shared" si="11"/>
        <v>0</v>
      </c>
      <c r="K122">
        <f t="shared" si="12"/>
        <v>-6357</v>
      </c>
      <c r="L122">
        <f t="shared" si="13"/>
        <v>7661</v>
      </c>
      <c r="M122">
        <f t="shared" si="14"/>
        <v>241.1</v>
      </c>
      <c r="N122">
        <f t="shared" si="15"/>
        <v>1</v>
      </c>
    </row>
    <row r="123" spans="1:14">
      <c r="A123">
        <f t="shared" si="8"/>
        <v>0</v>
      </c>
      <c r="B123">
        <f t="shared" si="9"/>
        <v>0</v>
      </c>
      <c r="C123">
        <v>140</v>
      </c>
      <c r="D123">
        <v>8</v>
      </c>
      <c r="E123">
        <f t="shared" si="10"/>
        <v>-999</v>
      </c>
      <c r="F123">
        <f>能力值计算器!G2</f>
        <v>0</v>
      </c>
      <c r="G123">
        <f>ROUNDDOWN((能力值计算器!F4+能力值计算器!E4*2+ROUNDDOWN(C123/4,0))*能力值计算器!C2/100+10+能力值计算器!C2,0)</f>
        <v>163</v>
      </c>
      <c r="H123">
        <f>ROUNDDOWN(ROUNDDOWN(ROUNDDOWN(ROUNDDOWN(ROUNDDOWN((能力值计算器!F6+能力值计算器!E6*2+ROUNDDOWN(D123/4,0))*能力值计算器!C2/100+5,0)*能力值计算器!H6,0)*能力值计算器!K6,0)*能力值计算器!L6,0)*VLOOKUP(能力值计算器!J6,能力变化对照表!A:B,2,0),0)</f>
        <v>86</v>
      </c>
      <c r="I123">
        <f>ROUNDDOWN(ROUNDDOWN(ROUNDDOWN(ROUNDDOWN(ROUNDDOWN((能力值计算器!F8+能力值计算器!E8*2+ROUNDDOWN(E123/4,0))*能力值计算器!C2/100+5,0)*能力值计算器!H8,0)*能力值计算器!K8,0)*能力值计算器!L8,0)*VLOOKUP(能力值计算器!J8,能力变化对照表!A:B,2,0),0)</f>
        <v>-39</v>
      </c>
      <c r="J123">
        <f t="shared" si="11"/>
        <v>0</v>
      </c>
      <c r="K123">
        <f t="shared" si="12"/>
        <v>-6357</v>
      </c>
      <c r="L123">
        <f t="shared" si="13"/>
        <v>7661</v>
      </c>
      <c r="M123">
        <f t="shared" si="14"/>
        <v>241.1</v>
      </c>
      <c r="N123">
        <f t="shared" si="15"/>
        <v>1</v>
      </c>
    </row>
    <row r="124" spans="1:14">
      <c r="A124">
        <f t="shared" si="8"/>
        <v>0</v>
      </c>
      <c r="B124">
        <f t="shared" si="9"/>
        <v>0</v>
      </c>
      <c r="C124">
        <v>144</v>
      </c>
      <c r="D124">
        <v>4</v>
      </c>
      <c r="E124">
        <f t="shared" si="10"/>
        <v>-999</v>
      </c>
      <c r="F124">
        <f>能力值计算器!G2</f>
        <v>0</v>
      </c>
      <c r="G124">
        <f>ROUNDDOWN((能力值计算器!F4+能力值计算器!E4*2+ROUNDDOWN(C124/4,0))*能力值计算器!C2/100+10+能力值计算器!C2,0)</f>
        <v>163</v>
      </c>
      <c r="H124">
        <f>ROUNDDOWN(ROUNDDOWN(ROUNDDOWN(ROUNDDOWN(ROUNDDOWN((能力值计算器!F6+能力值计算器!E6*2+ROUNDDOWN(D124/4,0))*能力值计算器!C2/100+5,0)*能力值计算器!H6,0)*能力值计算器!K6,0)*能力值计算器!L6,0)*VLOOKUP(能力值计算器!J6,能力变化对照表!A:B,2,0),0)</f>
        <v>86</v>
      </c>
      <c r="I124">
        <f>ROUNDDOWN(ROUNDDOWN(ROUNDDOWN(ROUNDDOWN(ROUNDDOWN((能力值计算器!F8+能力值计算器!E8*2+ROUNDDOWN(E124/4,0))*能力值计算器!C2/100+5,0)*能力值计算器!H8,0)*能力值计算器!K8,0)*能力值计算器!L8,0)*VLOOKUP(能力值计算器!J8,能力变化对照表!A:B,2,0),0)</f>
        <v>-39</v>
      </c>
      <c r="J124">
        <f t="shared" si="11"/>
        <v>0</v>
      </c>
      <c r="K124">
        <f t="shared" si="12"/>
        <v>-6357</v>
      </c>
      <c r="L124">
        <f t="shared" si="13"/>
        <v>7661</v>
      </c>
      <c r="M124">
        <f t="shared" si="14"/>
        <v>241.1</v>
      </c>
      <c r="N124">
        <f t="shared" si="15"/>
        <v>1</v>
      </c>
    </row>
    <row r="125" spans="1:14">
      <c r="A125">
        <f t="shared" si="8"/>
        <v>0</v>
      </c>
      <c r="B125">
        <f t="shared" si="9"/>
        <v>0</v>
      </c>
      <c r="C125">
        <v>140</v>
      </c>
      <c r="D125">
        <v>112</v>
      </c>
      <c r="E125">
        <f t="shared" si="10"/>
        <v>-999</v>
      </c>
      <c r="F125">
        <f>能力值计算器!G2</f>
        <v>0</v>
      </c>
      <c r="G125">
        <f>ROUNDDOWN((能力值计算器!F4+能力值计算器!E4*2+ROUNDDOWN(C125/4,0))*能力值计算器!C2/100+10+能力值计算器!C2,0)</f>
        <v>163</v>
      </c>
      <c r="H125">
        <f>ROUNDDOWN(ROUNDDOWN(ROUNDDOWN(ROUNDDOWN(ROUNDDOWN((能力值计算器!F6+能力值计算器!E6*2+ROUNDDOWN(D125/4,0))*能力值计算器!C2/100+5,0)*能力值计算器!H6,0)*能力值计算器!K6,0)*能力值计算器!L6,0)*VLOOKUP(能力值计算器!J6,能力变化对照表!A:B,2,0),0)</f>
        <v>99</v>
      </c>
      <c r="I125">
        <f>ROUNDDOWN(ROUNDDOWN(ROUNDDOWN(ROUNDDOWN(ROUNDDOWN((能力值计算器!F8+能力值计算器!E8*2+ROUNDDOWN(E125/4,0))*能力值计算器!C2/100+5,0)*能力值计算器!H8,0)*能力值计算器!K8,0)*能力值计算器!L8,0)*VLOOKUP(能力值计算器!J8,能力变化对照表!A:B,2,0),0)</f>
        <v>-39</v>
      </c>
      <c r="J125">
        <f t="shared" si="11"/>
        <v>0</v>
      </c>
      <c r="K125">
        <f t="shared" si="12"/>
        <v>-6357</v>
      </c>
      <c r="L125">
        <f t="shared" si="13"/>
        <v>9780</v>
      </c>
      <c r="M125">
        <f t="shared" si="14"/>
        <v>241.1</v>
      </c>
      <c r="N125">
        <f t="shared" si="15"/>
        <v>1</v>
      </c>
    </row>
    <row r="126" spans="1:14">
      <c r="A126">
        <f t="shared" si="8"/>
        <v>0</v>
      </c>
      <c r="B126">
        <f t="shared" si="9"/>
        <v>0</v>
      </c>
      <c r="C126">
        <v>144</v>
      </c>
      <c r="D126">
        <v>108</v>
      </c>
      <c r="E126">
        <f t="shared" si="10"/>
        <v>-999</v>
      </c>
      <c r="F126">
        <f>能力值计算器!G2</f>
        <v>0</v>
      </c>
      <c r="G126">
        <f>ROUNDDOWN((能力值计算器!F4+能力值计算器!E4*2+ROUNDDOWN(C126/4,0))*能力值计算器!C2/100+10+能力值计算器!C2,0)</f>
        <v>163</v>
      </c>
      <c r="H126">
        <f>ROUNDDOWN(ROUNDDOWN(ROUNDDOWN(ROUNDDOWN(ROUNDDOWN((能力值计算器!F6+能力值计算器!E6*2+ROUNDDOWN(D126/4,0))*能力值计算器!C2/100+5,0)*能力值计算器!H6,0)*能力值计算器!K6,0)*能力值计算器!L6,0)*VLOOKUP(能力值计算器!J6,能力变化对照表!A:B,2,0),0)</f>
        <v>99</v>
      </c>
      <c r="I126">
        <f>ROUNDDOWN(ROUNDDOWN(ROUNDDOWN(ROUNDDOWN(ROUNDDOWN((能力值计算器!F8+能力值计算器!E8*2+ROUNDDOWN(E126/4,0))*能力值计算器!C2/100+5,0)*能力值计算器!H8,0)*能力值计算器!K8,0)*能力值计算器!L8,0)*VLOOKUP(能力值计算器!J8,能力变化对照表!A:B,2,0),0)</f>
        <v>-39</v>
      </c>
      <c r="J126">
        <f t="shared" si="11"/>
        <v>0</v>
      </c>
      <c r="K126">
        <f t="shared" si="12"/>
        <v>-6357</v>
      </c>
      <c r="L126">
        <f t="shared" si="13"/>
        <v>9780</v>
      </c>
      <c r="M126">
        <f t="shared" si="14"/>
        <v>241.1</v>
      </c>
      <c r="N126">
        <f t="shared" si="15"/>
        <v>1</v>
      </c>
    </row>
    <row r="127" spans="1:14">
      <c r="A127">
        <f t="shared" si="8"/>
        <v>0</v>
      </c>
      <c r="B127">
        <f t="shared" si="9"/>
        <v>0</v>
      </c>
      <c r="C127">
        <v>124</v>
      </c>
      <c r="D127">
        <v>116</v>
      </c>
      <c r="E127">
        <f t="shared" si="10"/>
        <v>-999</v>
      </c>
      <c r="F127">
        <f>能力值计算器!G2</f>
        <v>0</v>
      </c>
      <c r="G127">
        <f>ROUNDDOWN((能力值计算器!F4+能力值计算器!E4*2+ROUNDDOWN(C127/4,0))*能力值计算器!C2/100+10+能力值计算器!C2,0)</f>
        <v>161</v>
      </c>
      <c r="H127">
        <f>ROUNDDOWN(ROUNDDOWN(ROUNDDOWN(ROUNDDOWN(ROUNDDOWN((能力值计算器!F6+能力值计算器!E6*2+ROUNDDOWN(D127/4,0))*能力值计算器!C2/100+5,0)*能力值计算器!H6,0)*能力值计算器!K6,0)*能力值计算器!L6,0)*VLOOKUP(能力值计算器!J6,能力变化对照表!A:B,2,0),0)</f>
        <v>100</v>
      </c>
      <c r="I127">
        <f>ROUNDDOWN(ROUNDDOWN(ROUNDDOWN(ROUNDDOWN(ROUNDDOWN((能力值计算器!F8+能力值计算器!E8*2+ROUNDDOWN(E127/4,0))*能力值计算器!C2/100+5,0)*能力值计算器!H8,0)*能力值计算器!K8,0)*能力值计算器!L8,0)*VLOOKUP(能力值计算器!J8,能力变化对照表!A:B,2,0),0)</f>
        <v>-39</v>
      </c>
      <c r="J127">
        <f t="shared" si="11"/>
        <v>0</v>
      </c>
      <c r="K127">
        <f t="shared" si="12"/>
        <v>-6279</v>
      </c>
      <c r="L127">
        <f t="shared" si="13"/>
        <v>9821</v>
      </c>
      <c r="M127">
        <f t="shared" si="14"/>
        <v>239.1</v>
      </c>
      <c r="N127">
        <f t="shared" si="15"/>
        <v>1</v>
      </c>
    </row>
    <row r="128" spans="1:14">
      <c r="A128">
        <f t="shared" si="8"/>
        <v>0</v>
      </c>
      <c r="B128">
        <f t="shared" si="9"/>
        <v>0</v>
      </c>
      <c r="C128">
        <v>124</v>
      </c>
      <c r="D128">
        <v>12</v>
      </c>
      <c r="E128">
        <f t="shared" si="10"/>
        <v>-999</v>
      </c>
      <c r="F128">
        <f>能力值计算器!G2</f>
        <v>0</v>
      </c>
      <c r="G128">
        <f>ROUNDDOWN((能力值计算器!F4+能力值计算器!E4*2+ROUNDDOWN(C128/4,0))*能力值计算器!C2/100+10+能力值计算器!C2,0)</f>
        <v>161</v>
      </c>
      <c r="H128">
        <f>ROUNDDOWN(ROUNDDOWN(ROUNDDOWN(ROUNDDOWN(ROUNDDOWN((能力值计算器!F6+能力值计算器!E6*2+ROUNDDOWN(D128/4,0))*能力值计算器!C2/100+5,0)*能力值计算器!H6,0)*能力值计算器!K6,0)*能力值计算器!L6,0)*VLOOKUP(能力值计算器!J6,能力变化对照表!A:B,2,0),0)</f>
        <v>87</v>
      </c>
      <c r="I128">
        <f>ROUNDDOWN(ROUNDDOWN(ROUNDDOWN(ROUNDDOWN(ROUNDDOWN((能力值计算器!F8+能力值计算器!E8*2+ROUNDDOWN(E128/4,0))*能力值计算器!C2/100+5,0)*能力值计算器!H8,0)*能力值计算器!K8,0)*能力值计算器!L8,0)*VLOOKUP(能力值计算器!J8,能力变化对照表!A:B,2,0),0)</f>
        <v>-39</v>
      </c>
      <c r="J128">
        <f t="shared" si="11"/>
        <v>0</v>
      </c>
      <c r="K128">
        <f t="shared" si="12"/>
        <v>-6279</v>
      </c>
      <c r="L128">
        <f t="shared" si="13"/>
        <v>7728</v>
      </c>
      <c r="M128">
        <f t="shared" si="14"/>
        <v>239.1</v>
      </c>
      <c r="N128">
        <f t="shared" si="15"/>
        <v>1</v>
      </c>
    </row>
    <row r="129" spans="1:14">
      <c r="A129">
        <f t="shared" si="8"/>
        <v>0</v>
      </c>
      <c r="B129">
        <f t="shared" si="9"/>
        <v>0</v>
      </c>
      <c r="C129">
        <v>124</v>
      </c>
      <c r="D129">
        <v>16</v>
      </c>
      <c r="E129">
        <f t="shared" si="10"/>
        <v>-999</v>
      </c>
      <c r="F129">
        <f>能力值计算器!G2</f>
        <v>0</v>
      </c>
      <c r="G129">
        <f>ROUNDDOWN((能力值计算器!F4+能力值计算器!E4*2+ROUNDDOWN(C129/4,0))*能力值计算器!C2/100+10+能力值计算器!C2,0)</f>
        <v>161</v>
      </c>
      <c r="H129">
        <f>ROUNDDOWN(ROUNDDOWN(ROUNDDOWN(ROUNDDOWN(ROUNDDOWN((能力值计算器!F6+能力值计算器!E6*2+ROUNDDOWN(D129/4,0))*能力值计算器!C2/100+5,0)*能力值计算器!H6,0)*能力值计算器!K6,0)*能力值计算器!L6,0)*VLOOKUP(能力值计算器!J6,能力变化对照表!A:B,2,0),0)</f>
        <v>87</v>
      </c>
      <c r="I129">
        <f>ROUNDDOWN(ROUNDDOWN(ROUNDDOWN(ROUNDDOWN(ROUNDDOWN((能力值计算器!F8+能力值计算器!E8*2+ROUNDDOWN(E129/4,0))*能力值计算器!C2/100+5,0)*能力值计算器!H8,0)*能力值计算器!K8,0)*能力值计算器!L8,0)*VLOOKUP(能力值计算器!J8,能力变化对照表!A:B,2,0),0)</f>
        <v>-39</v>
      </c>
      <c r="J129">
        <f t="shared" si="11"/>
        <v>0</v>
      </c>
      <c r="K129">
        <f t="shared" si="12"/>
        <v>-6279</v>
      </c>
      <c r="L129">
        <f t="shared" si="13"/>
        <v>7728</v>
      </c>
      <c r="M129">
        <f t="shared" si="14"/>
        <v>239.1</v>
      </c>
      <c r="N129">
        <f t="shared" si="15"/>
        <v>1</v>
      </c>
    </row>
    <row r="130" spans="1:14">
      <c r="A130">
        <f t="shared" ref="A130:A193" si="16">IF(N130=1,0,L130+1/M130)</f>
        <v>0</v>
      </c>
      <c r="B130">
        <f t="shared" ref="B130:B193" si="17">IF(A130=MAX(A:A),1,0)</f>
        <v>0</v>
      </c>
      <c r="C130">
        <v>128</v>
      </c>
      <c r="D130">
        <v>12</v>
      </c>
      <c r="E130">
        <f t="shared" ref="E130:E193" si="18">IF(F130-D130-C130&gt;253,-999,IF(F130-D130-C130&lt;0,-999,F130-D130-C130))</f>
        <v>-999</v>
      </c>
      <c r="F130">
        <f>能力值计算器!G2</f>
        <v>0</v>
      </c>
      <c r="G130">
        <f>ROUNDDOWN((能力值计算器!F4+能力值计算器!E4*2+ROUNDDOWN(C130/4,0))*能力值计算器!C2/100+10+能力值计算器!C2,0)</f>
        <v>161</v>
      </c>
      <c r="H130">
        <f>ROUNDDOWN(ROUNDDOWN(ROUNDDOWN(ROUNDDOWN(ROUNDDOWN((能力值计算器!F6+能力值计算器!E6*2+ROUNDDOWN(D130/4,0))*能力值计算器!C2/100+5,0)*能力值计算器!H6,0)*能力值计算器!K6,0)*能力值计算器!L6,0)*VLOOKUP(能力值计算器!J6,能力变化对照表!A:B,2,0),0)</f>
        <v>87</v>
      </c>
      <c r="I130">
        <f>ROUNDDOWN(ROUNDDOWN(ROUNDDOWN(ROUNDDOWN(ROUNDDOWN((能力值计算器!F8+能力值计算器!E8*2+ROUNDDOWN(E130/4,0))*能力值计算器!C2/100+5,0)*能力值计算器!H8,0)*能力值计算器!K8,0)*能力值计算器!L8,0)*VLOOKUP(能力值计算器!J8,能力变化对照表!A:B,2,0),0)</f>
        <v>-39</v>
      </c>
      <c r="J130">
        <f t="shared" ref="J130:J193" si="19">IF(E130&lt;0,0,G130*H130)</f>
        <v>0</v>
      </c>
      <c r="K130">
        <f t="shared" ref="K130:K193" si="20">G130*I130</f>
        <v>-6279</v>
      </c>
      <c r="L130">
        <f t="shared" ref="L130:L193" si="21">(H130+I130)*G130</f>
        <v>7728</v>
      </c>
      <c r="M130">
        <f t="shared" ref="M130:M193" si="22">IF(H130+I130-G130&lt;0,G130-H130-I130,H130+I130-G130)+IF(H130-I130&lt;0,I130-H130,H130-I130)+0.1</f>
        <v>239.1</v>
      </c>
      <c r="N130">
        <f t="shared" ref="N130:N193" si="23">IF(E130&lt;0,1,0)</f>
        <v>1</v>
      </c>
    </row>
    <row r="131" spans="1:14">
      <c r="A131">
        <f t="shared" si="16"/>
        <v>0</v>
      </c>
      <c r="B131">
        <f t="shared" si="17"/>
        <v>0</v>
      </c>
      <c r="C131">
        <v>124</v>
      </c>
      <c r="D131">
        <v>120</v>
      </c>
      <c r="E131">
        <f t="shared" si="18"/>
        <v>-999</v>
      </c>
      <c r="F131">
        <f>能力值计算器!G2</f>
        <v>0</v>
      </c>
      <c r="G131">
        <f>ROUNDDOWN((能力值计算器!F4+能力值计算器!E4*2+ROUNDDOWN(C131/4,0))*能力值计算器!C2/100+10+能力值计算器!C2,0)</f>
        <v>161</v>
      </c>
      <c r="H131">
        <f>ROUNDDOWN(ROUNDDOWN(ROUNDDOWN(ROUNDDOWN(ROUNDDOWN((能力值计算器!F6+能力值计算器!E6*2+ROUNDDOWN(D131/4,0))*能力值计算器!C2/100+5,0)*能力值计算器!H6,0)*能力值计算器!K6,0)*能力值计算器!L6,0)*VLOOKUP(能力值计算器!J6,能力变化对照表!A:B,2,0),0)</f>
        <v>100</v>
      </c>
      <c r="I131">
        <f>ROUNDDOWN(ROUNDDOWN(ROUNDDOWN(ROUNDDOWN(ROUNDDOWN((能力值计算器!F8+能力值计算器!E8*2+ROUNDDOWN(E131/4,0))*能力值计算器!C2/100+5,0)*能力值计算器!H8,0)*能力值计算器!K8,0)*能力值计算器!L8,0)*VLOOKUP(能力值计算器!J8,能力变化对照表!A:B,2,0),0)</f>
        <v>-39</v>
      </c>
      <c r="J131">
        <f t="shared" si="19"/>
        <v>0</v>
      </c>
      <c r="K131">
        <f t="shared" si="20"/>
        <v>-6279</v>
      </c>
      <c r="L131">
        <f t="shared" si="21"/>
        <v>9821</v>
      </c>
      <c r="M131">
        <f t="shared" si="22"/>
        <v>239.1</v>
      </c>
      <c r="N131">
        <f t="shared" si="23"/>
        <v>1</v>
      </c>
    </row>
    <row r="132" spans="1:14">
      <c r="A132">
        <f t="shared" si="16"/>
        <v>0</v>
      </c>
      <c r="B132">
        <f t="shared" si="17"/>
        <v>0</v>
      </c>
      <c r="C132">
        <v>128</v>
      </c>
      <c r="D132">
        <v>116</v>
      </c>
      <c r="E132">
        <f t="shared" si="18"/>
        <v>-999</v>
      </c>
      <c r="F132">
        <f>能力值计算器!G2</f>
        <v>0</v>
      </c>
      <c r="G132">
        <f>ROUNDDOWN((能力值计算器!F4+能力值计算器!E4*2+ROUNDDOWN(C132/4,0))*能力值计算器!C2/100+10+能力值计算器!C2,0)</f>
        <v>161</v>
      </c>
      <c r="H132">
        <f>ROUNDDOWN(ROUNDDOWN(ROUNDDOWN(ROUNDDOWN(ROUNDDOWN((能力值计算器!F6+能力值计算器!E6*2+ROUNDDOWN(D132/4,0))*能力值计算器!C2/100+5,0)*能力值计算器!H6,0)*能力值计算器!K6,0)*能力值计算器!L6,0)*VLOOKUP(能力值计算器!J6,能力变化对照表!A:B,2,0),0)</f>
        <v>100</v>
      </c>
      <c r="I132">
        <f>ROUNDDOWN(ROUNDDOWN(ROUNDDOWN(ROUNDDOWN(ROUNDDOWN((能力值计算器!F8+能力值计算器!E8*2+ROUNDDOWN(E132/4,0))*能力值计算器!C2/100+5,0)*能力值计算器!H8,0)*能力值计算器!K8,0)*能力值计算器!L8,0)*VLOOKUP(能力值计算器!J8,能力变化对照表!A:B,2,0),0)</f>
        <v>-39</v>
      </c>
      <c r="J132">
        <f t="shared" si="19"/>
        <v>0</v>
      </c>
      <c r="K132">
        <f t="shared" si="20"/>
        <v>-6279</v>
      </c>
      <c r="L132">
        <f t="shared" si="21"/>
        <v>9821</v>
      </c>
      <c r="M132">
        <f t="shared" si="22"/>
        <v>239.1</v>
      </c>
      <c r="N132">
        <f t="shared" si="23"/>
        <v>1</v>
      </c>
    </row>
    <row r="133" spans="1:14">
      <c r="A133">
        <f t="shared" si="16"/>
        <v>0</v>
      </c>
      <c r="B133">
        <f t="shared" si="17"/>
        <v>0</v>
      </c>
      <c r="C133">
        <v>140</v>
      </c>
      <c r="D133">
        <v>0</v>
      </c>
      <c r="E133">
        <f t="shared" si="18"/>
        <v>-999</v>
      </c>
      <c r="F133">
        <f>能力值计算器!G2</f>
        <v>0</v>
      </c>
      <c r="G133">
        <f>ROUNDDOWN((能力值计算器!F4+能力值计算器!E4*2+ROUNDDOWN(C133/4,0))*能力值计算器!C2/100+10+能力值计算器!C2,0)</f>
        <v>163</v>
      </c>
      <c r="H133">
        <f>ROUNDDOWN(ROUNDDOWN(ROUNDDOWN(ROUNDDOWN(ROUNDDOWN((能力值计算器!F6+能力值计算器!E6*2+ROUNDDOWN(D133/4,0))*能力值计算器!C2/100+5,0)*能力值计算器!H6,0)*能力值计算器!K6,0)*能力值计算器!L6,0)*VLOOKUP(能力值计算器!J6,能力变化对照表!A:B,2,0),0)</f>
        <v>85</v>
      </c>
      <c r="I133">
        <f>ROUNDDOWN(ROUNDDOWN(ROUNDDOWN(ROUNDDOWN(ROUNDDOWN((能力值计算器!F8+能力值计算器!E8*2+ROUNDDOWN(E133/4,0))*能力值计算器!C2/100+5,0)*能力值计算器!H8,0)*能力值计算器!K8,0)*能力值计算器!L8,0)*VLOOKUP(能力值计算器!J8,能力变化对照表!A:B,2,0),0)</f>
        <v>-39</v>
      </c>
      <c r="J133">
        <f t="shared" si="19"/>
        <v>0</v>
      </c>
      <c r="K133">
        <f t="shared" si="20"/>
        <v>-6357</v>
      </c>
      <c r="L133">
        <f t="shared" si="21"/>
        <v>7498</v>
      </c>
      <c r="M133">
        <f t="shared" si="22"/>
        <v>241.1</v>
      </c>
      <c r="N133">
        <f t="shared" si="23"/>
        <v>1</v>
      </c>
    </row>
    <row r="134" spans="1:14">
      <c r="A134">
        <f t="shared" si="16"/>
        <v>0</v>
      </c>
      <c r="B134">
        <f t="shared" si="17"/>
        <v>0</v>
      </c>
      <c r="C134">
        <v>140</v>
      </c>
      <c r="D134">
        <v>116</v>
      </c>
      <c r="E134">
        <f t="shared" si="18"/>
        <v>-999</v>
      </c>
      <c r="F134">
        <f>能力值计算器!G2</f>
        <v>0</v>
      </c>
      <c r="G134">
        <f>ROUNDDOWN((能力值计算器!F4+能力值计算器!E4*2+ROUNDDOWN(C134/4,0))*能力值计算器!C2/100+10+能力值计算器!C2,0)</f>
        <v>163</v>
      </c>
      <c r="H134">
        <f>ROUNDDOWN(ROUNDDOWN(ROUNDDOWN(ROUNDDOWN(ROUNDDOWN((能力值计算器!F6+能力值计算器!E6*2+ROUNDDOWN(D134/4,0))*能力值计算器!C2/100+5,0)*能力值计算器!H6,0)*能力值计算器!K6,0)*能力值计算器!L6,0)*VLOOKUP(能力值计算器!J6,能力变化对照表!A:B,2,0),0)</f>
        <v>100</v>
      </c>
      <c r="I134">
        <f>ROUNDDOWN(ROUNDDOWN(ROUNDDOWN(ROUNDDOWN(ROUNDDOWN((能力值计算器!F8+能力值计算器!E8*2+ROUNDDOWN(E134/4,0))*能力值计算器!C2/100+5,0)*能力值计算器!H8,0)*能力值计算器!K8,0)*能力值计算器!L8,0)*VLOOKUP(能力值计算器!J8,能力变化对照表!A:B,2,0),0)</f>
        <v>-39</v>
      </c>
      <c r="J134">
        <f t="shared" si="19"/>
        <v>0</v>
      </c>
      <c r="K134">
        <f t="shared" si="20"/>
        <v>-6357</v>
      </c>
      <c r="L134">
        <f t="shared" si="21"/>
        <v>9943</v>
      </c>
      <c r="M134">
        <f t="shared" si="22"/>
        <v>241.1</v>
      </c>
      <c r="N134">
        <f t="shared" si="23"/>
        <v>1</v>
      </c>
    </row>
    <row r="135" spans="1:14">
      <c r="A135">
        <f t="shared" si="16"/>
        <v>0</v>
      </c>
      <c r="B135">
        <f t="shared" si="17"/>
        <v>0</v>
      </c>
      <c r="C135">
        <v>124</v>
      </c>
      <c r="D135">
        <v>124</v>
      </c>
      <c r="E135">
        <f t="shared" si="18"/>
        <v>-999</v>
      </c>
      <c r="F135">
        <f>能力值计算器!G2</f>
        <v>0</v>
      </c>
      <c r="G135">
        <f>ROUNDDOWN((能力值计算器!F4+能力值计算器!E4*2+ROUNDDOWN(C135/4,0))*能力值计算器!C2/100+10+能力值计算器!C2,0)</f>
        <v>161</v>
      </c>
      <c r="H135">
        <f>ROUNDDOWN(ROUNDDOWN(ROUNDDOWN(ROUNDDOWN(ROUNDDOWN((能力值计算器!F6+能力值计算器!E6*2+ROUNDDOWN(D135/4,0))*能力值计算器!C2/100+5,0)*能力值计算器!H6,0)*能力值计算器!K6,0)*能力值计算器!L6,0)*VLOOKUP(能力值计算器!J6,能力变化对照表!A:B,2,0),0)</f>
        <v>101</v>
      </c>
      <c r="I135">
        <f>ROUNDDOWN(ROUNDDOWN(ROUNDDOWN(ROUNDDOWN(ROUNDDOWN((能力值计算器!F8+能力值计算器!E8*2+ROUNDDOWN(E135/4,0))*能力值计算器!C2/100+5,0)*能力值计算器!H8,0)*能力值计算器!K8,0)*能力值计算器!L8,0)*VLOOKUP(能力值计算器!J8,能力变化对照表!A:B,2,0),0)</f>
        <v>-39</v>
      </c>
      <c r="J135">
        <f t="shared" si="19"/>
        <v>0</v>
      </c>
      <c r="K135">
        <f t="shared" si="20"/>
        <v>-6279</v>
      </c>
      <c r="L135">
        <f t="shared" si="21"/>
        <v>9982</v>
      </c>
      <c r="M135">
        <f t="shared" si="22"/>
        <v>239.1</v>
      </c>
      <c r="N135">
        <f t="shared" si="23"/>
        <v>1</v>
      </c>
    </row>
    <row r="136" spans="1:14">
      <c r="A136">
        <f t="shared" si="16"/>
        <v>0</v>
      </c>
      <c r="B136">
        <f t="shared" si="17"/>
        <v>0</v>
      </c>
      <c r="C136">
        <v>124</v>
      </c>
      <c r="D136">
        <v>4</v>
      </c>
      <c r="E136">
        <f t="shared" si="18"/>
        <v>-999</v>
      </c>
      <c r="F136">
        <f>能力值计算器!G2</f>
        <v>0</v>
      </c>
      <c r="G136">
        <f>ROUNDDOWN((能力值计算器!F4+能力值计算器!E4*2+ROUNDDOWN(C136/4,0))*能力值计算器!C2/100+10+能力值计算器!C2,0)</f>
        <v>161</v>
      </c>
      <c r="H136">
        <f>ROUNDDOWN(ROUNDDOWN(ROUNDDOWN(ROUNDDOWN(ROUNDDOWN((能力值计算器!F6+能力值计算器!E6*2+ROUNDDOWN(D136/4,0))*能力值计算器!C2/100+5,0)*能力值计算器!H6,0)*能力值计算器!K6,0)*能力值计算器!L6,0)*VLOOKUP(能力值计算器!J6,能力变化对照表!A:B,2,0),0)</f>
        <v>86</v>
      </c>
      <c r="I136">
        <f>ROUNDDOWN(ROUNDDOWN(ROUNDDOWN(ROUNDDOWN(ROUNDDOWN((能力值计算器!F8+能力值计算器!E8*2+ROUNDDOWN(E136/4,0))*能力值计算器!C2/100+5,0)*能力值计算器!H8,0)*能力值计算器!K8,0)*能力值计算器!L8,0)*VLOOKUP(能力值计算器!J8,能力变化对照表!A:B,2,0),0)</f>
        <v>-39</v>
      </c>
      <c r="J136">
        <f t="shared" si="19"/>
        <v>0</v>
      </c>
      <c r="K136">
        <f t="shared" si="20"/>
        <v>-6279</v>
      </c>
      <c r="L136">
        <f t="shared" si="21"/>
        <v>7567</v>
      </c>
      <c r="M136">
        <f t="shared" si="22"/>
        <v>239.1</v>
      </c>
      <c r="N136">
        <f t="shared" si="23"/>
        <v>1</v>
      </c>
    </row>
    <row r="137" spans="1:14">
      <c r="A137">
        <f t="shared" si="16"/>
        <v>0</v>
      </c>
      <c r="B137">
        <f t="shared" si="17"/>
        <v>0</v>
      </c>
      <c r="C137">
        <v>124</v>
      </c>
      <c r="D137">
        <v>8</v>
      </c>
      <c r="E137">
        <f t="shared" si="18"/>
        <v>-999</v>
      </c>
      <c r="F137">
        <f>能力值计算器!G2</f>
        <v>0</v>
      </c>
      <c r="G137">
        <f>ROUNDDOWN((能力值计算器!F4+能力值计算器!E4*2+ROUNDDOWN(C137/4,0))*能力值计算器!C2/100+10+能力值计算器!C2,0)</f>
        <v>161</v>
      </c>
      <c r="H137">
        <f>ROUNDDOWN(ROUNDDOWN(ROUNDDOWN(ROUNDDOWN(ROUNDDOWN((能力值计算器!F6+能力值计算器!E6*2+ROUNDDOWN(D137/4,0))*能力值计算器!C2/100+5,0)*能力值计算器!H6,0)*能力值计算器!K6,0)*能力值计算器!L6,0)*VLOOKUP(能力值计算器!J6,能力变化对照表!A:B,2,0),0)</f>
        <v>86</v>
      </c>
      <c r="I137">
        <f>ROUNDDOWN(ROUNDDOWN(ROUNDDOWN(ROUNDDOWN(ROUNDDOWN((能力值计算器!F8+能力值计算器!E8*2+ROUNDDOWN(E137/4,0))*能力值计算器!C2/100+5,0)*能力值计算器!H8,0)*能力值计算器!K8,0)*能力值计算器!L8,0)*VLOOKUP(能力值计算器!J8,能力变化对照表!A:B,2,0),0)</f>
        <v>-39</v>
      </c>
      <c r="J137">
        <f t="shared" si="19"/>
        <v>0</v>
      </c>
      <c r="K137">
        <f t="shared" si="20"/>
        <v>-6279</v>
      </c>
      <c r="L137">
        <f t="shared" si="21"/>
        <v>7567</v>
      </c>
      <c r="M137">
        <f t="shared" si="22"/>
        <v>239.1</v>
      </c>
      <c r="N137">
        <f t="shared" si="23"/>
        <v>1</v>
      </c>
    </row>
    <row r="138" spans="1:14">
      <c r="A138">
        <f t="shared" si="16"/>
        <v>0</v>
      </c>
      <c r="B138">
        <f t="shared" si="17"/>
        <v>0</v>
      </c>
      <c r="C138">
        <v>128</v>
      </c>
      <c r="D138">
        <v>4</v>
      </c>
      <c r="E138">
        <f t="shared" si="18"/>
        <v>-999</v>
      </c>
      <c r="F138">
        <f>能力值计算器!G2</f>
        <v>0</v>
      </c>
      <c r="G138">
        <f>ROUNDDOWN((能力值计算器!F4+能力值计算器!E4*2+ROUNDDOWN(C138/4,0))*能力值计算器!C2/100+10+能力值计算器!C2,0)</f>
        <v>161</v>
      </c>
      <c r="H138">
        <f>ROUNDDOWN(ROUNDDOWN(ROUNDDOWN(ROUNDDOWN(ROUNDDOWN((能力值计算器!F6+能力值计算器!E6*2+ROUNDDOWN(D138/4,0))*能力值计算器!C2/100+5,0)*能力值计算器!H6,0)*能力值计算器!K6,0)*能力值计算器!L6,0)*VLOOKUP(能力值计算器!J6,能力变化对照表!A:B,2,0),0)</f>
        <v>86</v>
      </c>
      <c r="I138">
        <f>ROUNDDOWN(ROUNDDOWN(ROUNDDOWN(ROUNDDOWN(ROUNDDOWN((能力值计算器!F8+能力值计算器!E8*2+ROUNDDOWN(E138/4,0))*能力值计算器!C2/100+5,0)*能力值计算器!H8,0)*能力值计算器!K8,0)*能力值计算器!L8,0)*VLOOKUP(能力值计算器!J8,能力变化对照表!A:B,2,0),0)</f>
        <v>-39</v>
      </c>
      <c r="J138">
        <f t="shared" si="19"/>
        <v>0</v>
      </c>
      <c r="K138">
        <f t="shared" si="20"/>
        <v>-6279</v>
      </c>
      <c r="L138">
        <f t="shared" si="21"/>
        <v>7567</v>
      </c>
      <c r="M138">
        <f t="shared" si="22"/>
        <v>239.1</v>
      </c>
      <c r="N138">
        <f t="shared" si="23"/>
        <v>1</v>
      </c>
    </row>
    <row r="139" spans="1:14">
      <c r="A139">
        <f t="shared" si="16"/>
        <v>0</v>
      </c>
      <c r="B139">
        <f t="shared" si="17"/>
        <v>0</v>
      </c>
      <c r="C139">
        <v>124</v>
      </c>
      <c r="D139">
        <v>128</v>
      </c>
      <c r="E139">
        <f t="shared" si="18"/>
        <v>-999</v>
      </c>
      <c r="F139">
        <f>能力值计算器!G2</f>
        <v>0</v>
      </c>
      <c r="G139">
        <f>ROUNDDOWN((能力值计算器!F4+能力值计算器!E4*2+ROUNDDOWN(C139/4,0))*能力值计算器!C2/100+10+能力值计算器!C2,0)</f>
        <v>161</v>
      </c>
      <c r="H139">
        <f>ROUNDDOWN(ROUNDDOWN(ROUNDDOWN(ROUNDDOWN(ROUNDDOWN((能力值计算器!F6+能力值计算器!E6*2+ROUNDDOWN(D139/4,0))*能力值计算器!C2/100+5,0)*能力值计算器!H6,0)*能力值计算器!K6,0)*能力值计算器!L6,0)*VLOOKUP(能力值计算器!J6,能力变化对照表!A:B,2,0),0)</f>
        <v>101</v>
      </c>
      <c r="I139">
        <f>ROUNDDOWN(ROUNDDOWN(ROUNDDOWN(ROUNDDOWN(ROUNDDOWN((能力值计算器!F8+能力值计算器!E8*2+ROUNDDOWN(E139/4,0))*能力值计算器!C2/100+5,0)*能力值计算器!H8,0)*能力值计算器!K8,0)*能力值计算器!L8,0)*VLOOKUP(能力值计算器!J8,能力变化对照表!A:B,2,0),0)</f>
        <v>-39</v>
      </c>
      <c r="J139">
        <f t="shared" si="19"/>
        <v>0</v>
      </c>
      <c r="K139">
        <f t="shared" si="20"/>
        <v>-6279</v>
      </c>
      <c r="L139">
        <f t="shared" si="21"/>
        <v>9982</v>
      </c>
      <c r="M139">
        <f t="shared" si="22"/>
        <v>239.1</v>
      </c>
      <c r="N139">
        <f t="shared" si="23"/>
        <v>1</v>
      </c>
    </row>
    <row r="140" spans="1:14">
      <c r="A140">
        <f t="shared" si="16"/>
        <v>0</v>
      </c>
      <c r="B140">
        <f t="shared" si="17"/>
        <v>0</v>
      </c>
      <c r="C140">
        <v>128</v>
      </c>
      <c r="D140">
        <v>124</v>
      </c>
      <c r="E140">
        <f t="shared" si="18"/>
        <v>-999</v>
      </c>
      <c r="F140">
        <f>能力值计算器!G2</f>
        <v>0</v>
      </c>
      <c r="G140">
        <f>ROUNDDOWN((能力值计算器!F4+能力值计算器!E4*2+ROUNDDOWN(C140/4,0))*能力值计算器!C2/100+10+能力值计算器!C2,0)</f>
        <v>161</v>
      </c>
      <c r="H140">
        <f>ROUNDDOWN(ROUNDDOWN(ROUNDDOWN(ROUNDDOWN(ROUNDDOWN((能力值计算器!F6+能力值计算器!E6*2+ROUNDDOWN(D140/4,0))*能力值计算器!C2/100+5,0)*能力值计算器!H6,0)*能力值计算器!K6,0)*能力值计算器!L6,0)*VLOOKUP(能力值计算器!J6,能力变化对照表!A:B,2,0),0)</f>
        <v>101</v>
      </c>
      <c r="I140">
        <f>ROUNDDOWN(ROUNDDOWN(ROUNDDOWN(ROUNDDOWN(ROUNDDOWN((能力值计算器!F8+能力值计算器!E8*2+ROUNDDOWN(E140/4,0))*能力值计算器!C2/100+5,0)*能力值计算器!H8,0)*能力值计算器!K8,0)*能力值计算器!L8,0)*VLOOKUP(能力值计算器!J8,能力变化对照表!A:B,2,0),0)</f>
        <v>-39</v>
      </c>
      <c r="J140">
        <f t="shared" si="19"/>
        <v>0</v>
      </c>
      <c r="K140">
        <f t="shared" si="20"/>
        <v>-6279</v>
      </c>
      <c r="L140">
        <f t="shared" si="21"/>
        <v>9982</v>
      </c>
      <c r="M140">
        <f t="shared" si="22"/>
        <v>239.1</v>
      </c>
      <c r="N140">
        <f t="shared" si="23"/>
        <v>1</v>
      </c>
    </row>
    <row r="141" spans="1:14">
      <c r="A141">
        <f t="shared" si="16"/>
        <v>0</v>
      </c>
      <c r="B141">
        <f t="shared" si="17"/>
        <v>0</v>
      </c>
      <c r="C141">
        <v>124</v>
      </c>
      <c r="D141">
        <v>0</v>
      </c>
      <c r="E141">
        <f t="shared" si="18"/>
        <v>-999</v>
      </c>
      <c r="F141">
        <f>能力值计算器!G2</f>
        <v>0</v>
      </c>
      <c r="G141">
        <f>ROUNDDOWN((能力值计算器!F4+能力值计算器!E4*2+ROUNDDOWN(C141/4,0))*能力值计算器!C2/100+10+能力值计算器!C2,0)</f>
        <v>161</v>
      </c>
      <c r="H141">
        <f>ROUNDDOWN(ROUNDDOWN(ROUNDDOWN(ROUNDDOWN(ROUNDDOWN((能力值计算器!F6+能力值计算器!E6*2+ROUNDDOWN(D141/4,0))*能力值计算器!C2/100+5,0)*能力值计算器!H6,0)*能力值计算器!K6,0)*能力值计算器!L6,0)*VLOOKUP(能力值计算器!J6,能力变化对照表!A:B,2,0),0)</f>
        <v>85</v>
      </c>
      <c r="I141">
        <f>ROUNDDOWN(ROUNDDOWN(ROUNDDOWN(ROUNDDOWN(ROUNDDOWN((能力值计算器!F8+能力值计算器!E8*2+ROUNDDOWN(E141/4,0))*能力值计算器!C2/100+5,0)*能力值计算器!H8,0)*能力值计算器!K8,0)*能力值计算器!L8,0)*VLOOKUP(能力值计算器!J8,能力变化对照表!A:B,2,0),0)</f>
        <v>-39</v>
      </c>
      <c r="J141">
        <f t="shared" si="19"/>
        <v>0</v>
      </c>
      <c r="K141">
        <f t="shared" si="20"/>
        <v>-6279</v>
      </c>
      <c r="L141">
        <f t="shared" si="21"/>
        <v>7406</v>
      </c>
      <c r="M141">
        <f t="shared" si="22"/>
        <v>239.1</v>
      </c>
      <c r="N141">
        <f t="shared" si="23"/>
        <v>1</v>
      </c>
    </row>
    <row r="142" spans="1:14">
      <c r="A142">
        <f t="shared" si="16"/>
        <v>0</v>
      </c>
      <c r="B142">
        <f t="shared" si="17"/>
        <v>0</v>
      </c>
      <c r="C142">
        <v>124</v>
      </c>
      <c r="D142">
        <v>132</v>
      </c>
      <c r="E142">
        <f t="shared" si="18"/>
        <v>-999</v>
      </c>
      <c r="F142">
        <f>能力值计算器!G2</f>
        <v>0</v>
      </c>
      <c r="G142">
        <f>ROUNDDOWN((能力值计算器!F4+能力值计算器!E4*2+ROUNDDOWN(C142/4,0))*能力值计算器!C2/100+10+能力值计算器!C2,0)</f>
        <v>161</v>
      </c>
      <c r="H142">
        <f>ROUNDDOWN(ROUNDDOWN(ROUNDDOWN(ROUNDDOWN(ROUNDDOWN((能力值计算器!F6+能力值计算器!E6*2+ROUNDDOWN(D142/4,0))*能力值计算器!C2/100+5,0)*能力值计算器!H6,0)*能力值计算器!K6,0)*能力值计算器!L6,0)*VLOOKUP(能力值计算器!J6,能力变化对照表!A:B,2,0),0)</f>
        <v>102</v>
      </c>
      <c r="I142">
        <f>ROUNDDOWN(ROUNDDOWN(ROUNDDOWN(ROUNDDOWN(ROUNDDOWN((能力值计算器!F8+能力值计算器!E8*2+ROUNDDOWN(E142/4,0))*能力值计算器!C2/100+5,0)*能力值计算器!H8,0)*能力值计算器!K8,0)*能力值计算器!L8,0)*VLOOKUP(能力值计算器!J8,能力变化对照表!A:B,2,0),0)</f>
        <v>-39</v>
      </c>
      <c r="J142">
        <f t="shared" si="19"/>
        <v>0</v>
      </c>
      <c r="K142">
        <f t="shared" si="20"/>
        <v>-6279</v>
      </c>
      <c r="L142">
        <f t="shared" si="21"/>
        <v>10143</v>
      </c>
      <c r="M142">
        <f t="shared" si="22"/>
        <v>239.1</v>
      </c>
      <c r="N142">
        <f t="shared" si="23"/>
        <v>1</v>
      </c>
    </row>
    <row r="143" spans="1:14">
      <c r="A143">
        <f t="shared" si="16"/>
        <v>0</v>
      </c>
      <c r="B143">
        <f t="shared" si="17"/>
        <v>0</v>
      </c>
      <c r="C143">
        <v>148</v>
      </c>
      <c r="D143">
        <v>52</v>
      </c>
      <c r="E143">
        <f t="shared" si="18"/>
        <v>-999</v>
      </c>
      <c r="F143">
        <f>能力值计算器!G2</f>
        <v>0</v>
      </c>
      <c r="G143">
        <f>ROUNDDOWN((能力值计算器!F4+能力值计算器!E4*2+ROUNDDOWN(C143/4,0))*能力值计算器!C2/100+10+能力值计算器!C2,0)</f>
        <v>164</v>
      </c>
      <c r="H143">
        <f>ROUNDDOWN(ROUNDDOWN(ROUNDDOWN(ROUNDDOWN(ROUNDDOWN((能力值计算器!F6+能力值计算器!E6*2+ROUNDDOWN(D143/4,0))*能力值计算器!C2/100+5,0)*能力值计算器!H6,0)*能力值计算器!K6,0)*能力值计算器!L6,0)*VLOOKUP(能力值计算器!J6,能力变化对照表!A:B,2,0),0)</f>
        <v>92</v>
      </c>
      <c r="I143">
        <f>ROUNDDOWN(ROUNDDOWN(ROUNDDOWN(ROUNDDOWN(ROUNDDOWN((能力值计算器!F8+能力值计算器!E8*2+ROUNDDOWN(E143/4,0))*能力值计算器!C2/100+5,0)*能力值计算器!H8,0)*能力值计算器!K8,0)*能力值计算器!L8,0)*VLOOKUP(能力值计算器!J8,能力变化对照表!A:B,2,0),0)</f>
        <v>-39</v>
      </c>
      <c r="J143">
        <f t="shared" si="19"/>
        <v>0</v>
      </c>
      <c r="K143">
        <f t="shared" si="20"/>
        <v>-6396</v>
      </c>
      <c r="L143">
        <f t="shared" si="21"/>
        <v>8692</v>
      </c>
      <c r="M143">
        <f t="shared" si="22"/>
        <v>242.1</v>
      </c>
      <c r="N143">
        <f t="shared" si="23"/>
        <v>1</v>
      </c>
    </row>
    <row r="144" spans="1:14">
      <c r="A144">
        <f t="shared" si="16"/>
        <v>0</v>
      </c>
      <c r="B144">
        <f t="shared" si="17"/>
        <v>0</v>
      </c>
      <c r="C144">
        <v>148</v>
      </c>
      <c r="D144">
        <v>56</v>
      </c>
      <c r="E144">
        <f t="shared" si="18"/>
        <v>-999</v>
      </c>
      <c r="F144">
        <f>能力值计算器!G2</f>
        <v>0</v>
      </c>
      <c r="G144">
        <f>ROUNDDOWN((能力值计算器!F4+能力值计算器!E4*2+ROUNDDOWN(C144/4,0))*能力值计算器!C2/100+10+能力值计算器!C2,0)</f>
        <v>164</v>
      </c>
      <c r="H144">
        <f>ROUNDDOWN(ROUNDDOWN(ROUNDDOWN(ROUNDDOWN(ROUNDDOWN((能力值计算器!F6+能力值计算器!E6*2+ROUNDDOWN(D144/4,0))*能力值计算器!C2/100+5,0)*能力值计算器!H6,0)*能力值计算器!K6,0)*能力值计算器!L6,0)*VLOOKUP(能力值计算器!J6,能力变化对照表!A:B,2,0),0)</f>
        <v>92</v>
      </c>
      <c r="I144">
        <f>ROUNDDOWN(ROUNDDOWN(ROUNDDOWN(ROUNDDOWN(ROUNDDOWN((能力值计算器!F8+能力值计算器!E8*2+ROUNDDOWN(E144/4,0))*能力值计算器!C2/100+5,0)*能力值计算器!H8,0)*能力值计算器!K8,0)*能力值计算器!L8,0)*VLOOKUP(能力值计算器!J8,能力变化对照表!A:B,2,0),0)</f>
        <v>-39</v>
      </c>
      <c r="J144">
        <f t="shared" si="19"/>
        <v>0</v>
      </c>
      <c r="K144">
        <f t="shared" si="20"/>
        <v>-6396</v>
      </c>
      <c r="L144">
        <f t="shared" si="21"/>
        <v>8692</v>
      </c>
      <c r="M144">
        <f t="shared" si="22"/>
        <v>242.1</v>
      </c>
      <c r="N144">
        <f t="shared" si="23"/>
        <v>1</v>
      </c>
    </row>
    <row r="145" spans="1:14">
      <c r="A145">
        <f t="shared" si="16"/>
        <v>0</v>
      </c>
      <c r="B145">
        <f t="shared" si="17"/>
        <v>0</v>
      </c>
      <c r="C145">
        <v>152</v>
      </c>
      <c r="D145">
        <v>52</v>
      </c>
      <c r="E145">
        <f t="shared" si="18"/>
        <v>-999</v>
      </c>
      <c r="F145">
        <f>能力值计算器!G2</f>
        <v>0</v>
      </c>
      <c r="G145">
        <f>ROUNDDOWN((能力值计算器!F4+能力值计算器!E4*2+ROUNDDOWN(C145/4,0))*能力值计算器!C2/100+10+能力值计算器!C2,0)</f>
        <v>164</v>
      </c>
      <c r="H145">
        <f>ROUNDDOWN(ROUNDDOWN(ROUNDDOWN(ROUNDDOWN(ROUNDDOWN((能力值计算器!F6+能力值计算器!E6*2+ROUNDDOWN(D145/4,0))*能力值计算器!C2/100+5,0)*能力值计算器!H6,0)*能力值计算器!K6,0)*能力值计算器!L6,0)*VLOOKUP(能力值计算器!J6,能力变化对照表!A:B,2,0),0)</f>
        <v>92</v>
      </c>
      <c r="I145">
        <f>ROUNDDOWN(ROUNDDOWN(ROUNDDOWN(ROUNDDOWN(ROUNDDOWN((能力值计算器!F8+能力值计算器!E8*2+ROUNDDOWN(E145/4,0))*能力值计算器!C2/100+5,0)*能力值计算器!H8,0)*能力值计算器!K8,0)*能力值计算器!L8,0)*VLOOKUP(能力值计算器!J8,能力变化对照表!A:B,2,0),0)</f>
        <v>-39</v>
      </c>
      <c r="J145">
        <f t="shared" si="19"/>
        <v>0</v>
      </c>
      <c r="K145">
        <f t="shared" si="20"/>
        <v>-6396</v>
      </c>
      <c r="L145">
        <f t="shared" si="21"/>
        <v>8692</v>
      </c>
      <c r="M145">
        <f t="shared" si="22"/>
        <v>242.1</v>
      </c>
      <c r="N145">
        <f t="shared" si="23"/>
        <v>1</v>
      </c>
    </row>
    <row r="146" spans="1:14">
      <c r="A146">
        <f t="shared" si="16"/>
        <v>0</v>
      </c>
      <c r="B146">
        <f t="shared" si="17"/>
        <v>0</v>
      </c>
      <c r="C146">
        <v>116</v>
      </c>
      <c r="D146">
        <v>68</v>
      </c>
      <c r="E146">
        <f t="shared" si="18"/>
        <v>-999</v>
      </c>
      <c r="F146">
        <f>能力值计算器!G2</f>
        <v>0</v>
      </c>
      <c r="G146">
        <f>ROUNDDOWN((能力值计算器!F4+能力值计算器!E4*2+ROUNDDOWN(C146/4,0))*能力值计算器!C2/100+10+能力值计算器!C2,0)</f>
        <v>160</v>
      </c>
      <c r="H146">
        <f>ROUNDDOWN(ROUNDDOWN(ROUNDDOWN(ROUNDDOWN(ROUNDDOWN((能力值计算器!F6+能力值计算器!E6*2+ROUNDDOWN(D146/4,0))*能力值计算器!C2/100+5,0)*能力值计算器!H6,0)*能力值计算器!K6,0)*能力值计算器!L6,0)*VLOOKUP(能力值计算器!J6,能力变化对照表!A:B,2,0),0)</f>
        <v>94</v>
      </c>
      <c r="I146">
        <f>ROUNDDOWN(ROUNDDOWN(ROUNDDOWN(ROUNDDOWN(ROUNDDOWN((能力值计算器!F8+能力值计算器!E8*2+ROUNDDOWN(E146/4,0))*能力值计算器!C2/100+5,0)*能力值计算器!H8,0)*能力值计算器!K8,0)*能力值计算器!L8,0)*VLOOKUP(能力值计算器!J8,能力变化对照表!A:B,2,0),0)</f>
        <v>-39</v>
      </c>
      <c r="J146">
        <f t="shared" si="19"/>
        <v>0</v>
      </c>
      <c r="K146">
        <f t="shared" si="20"/>
        <v>-6240</v>
      </c>
      <c r="L146">
        <f t="shared" si="21"/>
        <v>8800</v>
      </c>
      <c r="M146">
        <f t="shared" si="22"/>
        <v>238.1</v>
      </c>
      <c r="N146">
        <f t="shared" si="23"/>
        <v>1</v>
      </c>
    </row>
    <row r="147" spans="1:14">
      <c r="A147">
        <f t="shared" si="16"/>
        <v>0</v>
      </c>
      <c r="B147">
        <f t="shared" si="17"/>
        <v>0</v>
      </c>
      <c r="C147">
        <v>116</v>
      </c>
      <c r="D147">
        <v>72</v>
      </c>
      <c r="E147">
        <f t="shared" si="18"/>
        <v>-999</v>
      </c>
      <c r="F147">
        <f>能力值计算器!G2</f>
        <v>0</v>
      </c>
      <c r="G147">
        <f>ROUNDDOWN((能力值计算器!F4+能力值计算器!E4*2+ROUNDDOWN(C147/4,0))*能力值计算器!C2/100+10+能力值计算器!C2,0)</f>
        <v>160</v>
      </c>
      <c r="H147">
        <f>ROUNDDOWN(ROUNDDOWN(ROUNDDOWN(ROUNDDOWN(ROUNDDOWN((能力值计算器!F6+能力值计算器!E6*2+ROUNDDOWN(D147/4,0))*能力值计算器!C2/100+5,0)*能力值计算器!H6,0)*能力值计算器!K6,0)*能力值计算器!L6,0)*VLOOKUP(能力值计算器!J6,能力变化对照表!A:B,2,0),0)</f>
        <v>94</v>
      </c>
      <c r="I147">
        <f>ROUNDDOWN(ROUNDDOWN(ROUNDDOWN(ROUNDDOWN(ROUNDDOWN((能力值计算器!F8+能力值计算器!E8*2+ROUNDDOWN(E147/4,0))*能力值计算器!C2/100+5,0)*能力值计算器!H8,0)*能力值计算器!K8,0)*能力值计算器!L8,0)*VLOOKUP(能力值计算器!J8,能力变化对照表!A:B,2,0),0)</f>
        <v>-39</v>
      </c>
      <c r="J147">
        <f t="shared" si="19"/>
        <v>0</v>
      </c>
      <c r="K147">
        <f t="shared" si="20"/>
        <v>-6240</v>
      </c>
      <c r="L147">
        <f t="shared" si="21"/>
        <v>8800</v>
      </c>
      <c r="M147">
        <f t="shared" si="22"/>
        <v>238.1</v>
      </c>
      <c r="N147">
        <f t="shared" si="23"/>
        <v>1</v>
      </c>
    </row>
    <row r="148" spans="1:14">
      <c r="A148">
        <f t="shared" si="16"/>
        <v>0</v>
      </c>
      <c r="B148">
        <f t="shared" si="17"/>
        <v>0</v>
      </c>
      <c r="C148">
        <v>120</v>
      </c>
      <c r="D148">
        <v>68</v>
      </c>
      <c r="E148">
        <f t="shared" si="18"/>
        <v>-999</v>
      </c>
      <c r="F148">
        <f>能力值计算器!G2</f>
        <v>0</v>
      </c>
      <c r="G148">
        <f>ROUNDDOWN((能力值计算器!F4+能力值计算器!E4*2+ROUNDDOWN(C148/4,0))*能力值计算器!C2/100+10+能力值计算器!C2,0)</f>
        <v>160</v>
      </c>
      <c r="H148">
        <f>ROUNDDOWN(ROUNDDOWN(ROUNDDOWN(ROUNDDOWN(ROUNDDOWN((能力值计算器!F6+能力值计算器!E6*2+ROUNDDOWN(D148/4,0))*能力值计算器!C2/100+5,0)*能力值计算器!H6,0)*能力值计算器!K6,0)*能力值计算器!L6,0)*VLOOKUP(能力值计算器!J6,能力变化对照表!A:B,2,0),0)</f>
        <v>94</v>
      </c>
      <c r="I148">
        <f>ROUNDDOWN(ROUNDDOWN(ROUNDDOWN(ROUNDDOWN(ROUNDDOWN((能力值计算器!F8+能力值计算器!E8*2+ROUNDDOWN(E148/4,0))*能力值计算器!C2/100+5,0)*能力值计算器!H8,0)*能力值计算器!K8,0)*能力值计算器!L8,0)*VLOOKUP(能力值计算器!J8,能力变化对照表!A:B,2,0),0)</f>
        <v>-39</v>
      </c>
      <c r="J148">
        <f t="shared" si="19"/>
        <v>0</v>
      </c>
      <c r="K148">
        <f t="shared" si="20"/>
        <v>-6240</v>
      </c>
      <c r="L148">
        <f t="shared" si="21"/>
        <v>8800</v>
      </c>
      <c r="M148">
        <f t="shared" si="22"/>
        <v>238.1</v>
      </c>
      <c r="N148">
        <f t="shared" si="23"/>
        <v>1</v>
      </c>
    </row>
    <row r="149" spans="1:14">
      <c r="A149">
        <f t="shared" si="16"/>
        <v>0</v>
      </c>
      <c r="B149">
        <f t="shared" si="17"/>
        <v>0</v>
      </c>
      <c r="C149">
        <v>148</v>
      </c>
      <c r="D149">
        <v>60</v>
      </c>
      <c r="E149">
        <f t="shared" si="18"/>
        <v>-999</v>
      </c>
      <c r="F149">
        <f>能力值计算器!G2</f>
        <v>0</v>
      </c>
      <c r="G149">
        <f>ROUNDDOWN((能力值计算器!F4+能力值计算器!E4*2+ROUNDDOWN(C149/4,0))*能力值计算器!C2/100+10+能力值计算器!C2,0)</f>
        <v>164</v>
      </c>
      <c r="H149">
        <f>ROUNDDOWN(ROUNDDOWN(ROUNDDOWN(ROUNDDOWN(ROUNDDOWN((能力值计算器!F6+能力值计算器!E6*2+ROUNDDOWN(D149/4,0))*能力值计算器!C2/100+5,0)*能力值计算器!H6,0)*能力值计算器!K6,0)*能力值计算器!L6,0)*VLOOKUP(能力值计算器!J6,能力变化对照表!A:B,2,0),0)</f>
        <v>93</v>
      </c>
      <c r="I149">
        <f>ROUNDDOWN(ROUNDDOWN(ROUNDDOWN(ROUNDDOWN(ROUNDDOWN((能力值计算器!F8+能力值计算器!E8*2+ROUNDDOWN(E149/4,0))*能力值计算器!C2/100+5,0)*能力值计算器!H8,0)*能力值计算器!K8,0)*能力值计算器!L8,0)*VLOOKUP(能力值计算器!J8,能力变化对照表!A:B,2,0),0)</f>
        <v>-39</v>
      </c>
      <c r="J149">
        <f t="shared" si="19"/>
        <v>0</v>
      </c>
      <c r="K149">
        <f t="shared" si="20"/>
        <v>-6396</v>
      </c>
      <c r="L149">
        <f t="shared" si="21"/>
        <v>8856</v>
      </c>
      <c r="M149">
        <f t="shared" si="22"/>
        <v>242.1</v>
      </c>
      <c r="N149">
        <f t="shared" si="23"/>
        <v>1</v>
      </c>
    </row>
    <row r="150" spans="1:14">
      <c r="A150">
        <f t="shared" si="16"/>
        <v>0</v>
      </c>
      <c r="B150">
        <f t="shared" si="17"/>
        <v>0</v>
      </c>
      <c r="C150">
        <v>148</v>
      </c>
      <c r="D150">
        <v>44</v>
      </c>
      <c r="E150">
        <f t="shared" si="18"/>
        <v>-999</v>
      </c>
      <c r="F150">
        <f>能力值计算器!G2</f>
        <v>0</v>
      </c>
      <c r="G150">
        <f>ROUNDDOWN((能力值计算器!F4+能力值计算器!E4*2+ROUNDDOWN(C150/4,0))*能力值计算器!C2/100+10+能力值计算器!C2,0)</f>
        <v>164</v>
      </c>
      <c r="H150">
        <f>ROUNDDOWN(ROUNDDOWN(ROUNDDOWN(ROUNDDOWN(ROUNDDOWN((能力值计算器!F6+能力值计算器!E6*2+ROUNDDOWN(D150/4,0))*能力值计算器!C2/100+5,0)*能力值计算器!H6,0)*能力值计算器!K6,0)*能力值计算器!L6,0)*VLOOKUP(能力值计算器!J6,能力变化对照表!A:B,2,0),0)</f>
        <v>91</v>
      </c>
      <c r="I150">
        <f>ROUNDDOWN(ROUNDDOWN(ROUNDDOWN(ROUNDDOWN(ROUNDDOWN((能力值计算器!F8+能力值计算器!E8*2+ROUNDDOWN(E150/4,0))*能力值计算器!C2/100+5,0)*能力值计算器!H8,0)*能力值计算器!K8,0)*能力值计算器!L8,0)*VLOOKUP(能力值计算器!J8,能力变化对照表!A:B,2,0),0)</f>
        <v>-39</v>
      </c>
      <c r="J150">
        <f t="shared" si="19"/>
        <v>0</v>
      </c>
      <c r="K150">
        <f t="shared" si="20"/>
        <v>-6396</v>
      </c>
      <c r="L150">
        <f t="shared" si="21"/>
        <v>8528</v>
      </c>
      <c r="M150">
        <f t="shared" si="22"/>
        <v>242.1</v>
      </c>
      <c r="N150">
        <f t="shared" si="23"/>
        <v>1</v>
      </c>
    </row>
    <row r="151" spans="1:14">
      <c r="A151">
        <f t="shared" si="16"/>
        <v>0</v>
      </c>
      <c r="B151">
        <f t="shared" si="17"/>
        <v>0</v>
      </c>
      <c r="C151">
        <v>148</v>
      </c>
      <c r="D151">
        <v>48</v>
      </c>
      <c r="E151">
        <f t="shared" si="18"/>
        <v>-999</v>
      </c>
      <c r="F151">
        <f>能力值计算器!G2</f>
        <v>0</v>
      </c>
      <c r="G151">
        <f>ROUNDDOWN((能力值计算器!F4+能力值计算器!E4*2+ROUNDDOWN(C151/4,0))*能力值计算器!C2/100+10+能力值计算器!C2,0)</f>
        <v>164</v>
      </c>
      <c r="H151">
        <f>ROUNDDOWN(ROUNDDOWN(ROUNDDOWN(ROUNDDOWN(ROUNDDOWN((能力值计算器!F6+能力值计算器!E6*2+ROUNDDOWN(D151/4,0))*能力值计算器!C2/100+5,0)*能力值计算器!H6,0)*能力值计算器!K6,0)*能力值计算器!L6,0)*VLOOKUP(能力值计算器!J6,能力变化对照表!A:B,2,0),0)</f>
        <v>91</v>
      </c>
      <c r="I151">
        <f>ROUNDDOWN(ROUNDDOWN(ROUNDDOWN(ROUNDDOWN(ROUNDDOWN((能力值计算器!F8+能力值计算器!E8*2+ROUNDDOWN(E151/4,0))*能力值计算器!C2/100+5,0)*能力值计算器!H8,0)*能力值计算器!K8,0)*能力值计算器!L8,0)*VLOOKUP(能力值计算器!J8,能力变化对照表!A:B,2,0),0)</f>
        <v>-39</v>
      </c>
      <c r="J151">
        <f t="shared" si="19"/>
        <v>0</v>
      </c>
      <c r="K151">
        <f t="shared" si="20"/>
        <v>-6396</v>
      </c>
      <c r="L151">
        <f t="shared" si="21"/>
        <v>8528</v>
      </c>
      <c r="M151">
        <f t="shared" si="22"/>
        <v>242.1</v>
      </c>
      <c r="N151">
        <f t="shared" si="23"/>
        <v>1</v>
      </c>
    </row>
    <row r="152" spans="1:14">
      <c r="A152">
        <f t="shared" si="16"/>
        <v>0</v>
      </c>
      <c r="B152">
        <f t="shared" si="17"/>
        <v>0</v>
      </c>
      <c r="C152">
        <v>152</v>
      </c>
      <c r="D152">
        <v>44</v>
      </c>
      <c r="E152">
        <f t="shared" si="18"/>
        <v>-999</v>
      </c>
      <c r="F152">
        <f>能力值计算器!G2</f>
        <v>0</v>
      </c>
      <c r="G152">
        <f>ROUNDDOWN((能力值计算器!F4+能力值计算器!E4*2+ROUNDDOWN(C152/4,0))*能力值计算器!C2/100+10+能力值计算器!C2,0)</f>
        <v>164</v>
      </c>
      <c r="H152">
        <f>ROUNDDOWN(ROUNDDOWN(ROUNDDOWN(ROUNDDOWN(ROUNDDOWN((能力值计算器!F6+能力值计算器!E6*2+ROUNDDOWN(D152/4,0))*能力值计算器!C2/100+5,0)*能力值计算器!H6,0)*能力值计算器!K6,0)*能力值计算器!L6,0)*VLOOKUP(能力值计算器!J6,能力变化对照表!A:B,2,0),0)</f>
        <v>91</v>
      </c>
      <c r="I152">
        <f>ROUNDDOWN(ROUNDDOWN(ROUNDDOWN(ROUNDDOWN(ROUNDDOWN((能力值计算器!F8+能力值计算器!E8*2+ROUNDDOWN(E152/4,0))*能力值计算器!C2/100+5,0)*能力值计算器!H8,0)*能力值计算器!K8,0)*能力值计算器!L8,0)*VLOOKUP(能力值计算器!J8,能力变化对照表!A:B,2,0),0)</f>
        <v>-39</v>
      </c>
      <c r="J152">
        <f t="shared" si="19"/>
        <v>0</v>
      </c>
      <c r="K152">
        <f t="shared" si="20"/>
        <v>-6396</v>
      </c>
      <c r="L152">
        <f t="shared" si="21"/>
        <v>8528</v>
      </c>
      <c r="M152">
        <f t="shared" si="22"/>
        <v>242.1</v>
      </c>
      <c r="N152">
        <f t="shared" si="23"/>
        <v>1</v>
      </c>
    </row>
    <row r="153" spans="1:14">
      <c r="A153">
        <f t="shared" si="16"/>
        <v>0</v>
      </c>
      <c r="B153">
        <f t="shared" si="17"/>
        <v>0</v>
      </c>
      <c r="C153">
        <v>148</v>
      </c>
      <c r="D153">
        <v>64</v>
      </c>
      <c r="E153">
        <f t="shared" si="18"/>
        <v>-999</v>
      </c>
      <c r="F153">
        <f>能力值计算器!G2</f>
        <v>0</v>
      </c>
      <c r="G153">
        <f>ROUNDDOWN((能力值计算器!F4+能力值计算器!E4*2+ROUNDDOWN(C153/4,0))*能力值计算器!C2/100+10+能力值计算器!C2,0)</f>
        <v>164</v>
      </c>
      <c r="H153">
        <f>ROUNDDOWN(ROUNDDOWN(ROUNDDOWN(ROUNDDOWN(ROUNDDOWN((能力值计算器!F6+能力值计算器!E6*2+ROUNDDOWN(D153/4,0))*能力值计算器!C2/100+5,0)*能力值计算器!H6,0)*能力值计算器!K6,0)*能力值计算器!L6,0)*VLOOKUP(能力值计算器!J6,能力变化对照表!A:B,2,0),0)</f>
        <v>93</v>
      </c>
      <c r="I153">
        <f>ROUNDDOWN(ROUNDDOWN(ROUNDDOWN(ROUNDDOWN(ROUNDDOWN((能力值计算器!F8+能力值计算器!E8*2+ROUNDDOWN(E153/4,0))*能力值计算器!C2/100+5,0)*能力值计算器!H8,0)*能力值计算器!K8,0)*能力值计算器!L8,0)*VLOOKUP(能力值计算器!J8,能力变化对照表!A:B,2,0),0)</f>
        <v>-39</v>
      </c>
      <c r="J153">
        <f t="shared" si="19"/>
        <v>0</v>
      </c>
      <c r="K153">
        <f t="shared" si="20"/>
        <v>-6396</v>
      </c>
      <c r="L153">
        <f t="shared" si="21"/>
        <v>8856</v>
      </c>
      <c r="M153">
        <f t="shared" si="22"/>
        <v>242.1</v>
      </c>
      <c r="N153">
        <f t="shared" si="23"/>
        <v>1</v>
      </c>
    </row>
    <row r="154" spans="1:14">
      <c r="A154">
        <f t="shared" si="16"/>
        <v>0</v>
      </c>
      <c r="B154">
        <f t="shared" si="17"/>
        <v>0</v>
      </c>
      <c r="C154">
        <v>152</v>
      </c>
      <c r="D154">
        <v>60</v>
      </c>
      <c r="E154">
        <f t="shared" si="18"/>
        <v>-999</v>
      </c>
      <c r="F154">
        <f>能力值计算器!G2</f>
        <v>0</v>
      </c>
      <c r="G154">
        <f>ROUNDDOWN((能力值计算器!F4+能力值计算器!E4*2+ROUNDDOWN(C154/4,0))*能力值计算器!C2/100+10+能力值计算器!C2,0)</f>
        <v>164</v>
      </c>
      <c r="H154">
        <f>ROUNDDOWN(ROUNDDOWN(ROUNDDOWN(ROUNDDOWN(ROUNDDOWN((能力值计算器!F6+能力值计算器!E6*2+ROUNDDOWN(D154/4,0))*能力值计算器!C2/100+5,0)*能力值计算器!H6,0)*能力值计算器!K6,0)*能力值计算器!L6,0)*VLOOKUP(能力值计算器!J6,能力变化对照表!A:B,2,0),0)</f>
        <v>93</v>
      </c>
      <c r="I154">
        <f>ROUNDDOWN(ROUNDDOWN(ROUNDDOWN(ROUNDDOWN(ROUNDDOWN((能力值计算器!F8+能力值计算器!E8*2+ROUNDDOWN(E154/4,0))*能力值计算器!C2/100+5,0)*能力值计算器!H8,0)*能力值计算器!K8,0)*能力值计算器!L8,0)*VLOOKUP(能力值计算器!J8,能力变化对照表!A:B,2,0),0)</f>
        <v>-39</v>
      </c>
      <c r="J154">
        <f t="shared" si="19"/>
        <v>0</v>
      </c>
      <c r="K154">
        <f t="shared" si="20"/>
        <v>-6396</v>
      </c>
      <c r="L154">
        <f t="shared" si="21"/>
        <v>8856</v>
      </c>
      <c r="M154">
        <f t="shared" si="22"/>
        <v>242.1</v>
      </c>
      <c r="N154">
        <f t="shared" si="23"/>
        <v>1</v>
      </c>
    </row>
    <row r="155" spans="1:14">
      <c r="A155">
        <f t="shared" si="16"/>
        <v>0</v>
      </c>
      <c r="B155">
        <f t="shared" si="17"/>
        <v>0</v>
      </c>
      <c r="C155">
        <v>116</v>
      </c>
      <c r="D155">
        <v>76</v>
      </c>
      <c r="E155">
        <f t="shared" si="18"/>
        <v>-999</v>
      </c>
      <c r="F155">
        <f>能力值计算器!G2</f>
        <v>0</v>
      </c>
      <c r="G155">
        <f>ROUNDDOWN((能力值计算器!F4+能力值计算器!E4*2+ROUNDDOWN(C155/4,0))*能力值计算器!C2/100+10+能力值计算器!C2,0)</f>
        <v>160</v>
      </c>
      <c r="H155">
        <f>ROUNDDOWN(ROUNDDOWN(ROUNDDOWN(ROUNDDOWN(ROUNDDOWN((能力值计算器!F6+能力值计算器!E6*2+ROUNDDOWN(D155/4,0))*能力值计算器!C2/100+5,0)*能力值计算器!H6,0)*能力值计算器!K6,0)*能力值计算器!L6,0)*VLOOKUP(能力值计算器!J6,能力变化对照表!A:B,2,0),0)</f>
        <v>95</v>
      </c>
      <c r="I155">
        <f>ROUNDDOWN(ROUNDDOWN(ROUNDDOWN(ROUNDDOWN(ROUNDDOWN((能力值计算器!F8+能力值计算器!E8*2+ROUNDDOWN(E155/4,0))*能力值计算器!C2/100+5,0)*能力值计算器!H8,0)*能力值计算器!K8,0)*能力值计算器!L8,0)*VLOOKUP(能力值计算器!J8,能力变化对照表!A:B,2,0),0)</f>
        <v>-39</v>
      </c>
      <c r="J155">
        <f t="shared" si="19"/>
        <v>0</v>
      </c>
      <c r="K155">
        <f t="shared" si="20"/>
        <v>-6240</v>
      </c>
      <c r="L155">
        <f t="shared" si="21"/>
        <v>8960</v>
      </c>
      <c r="M155">
        <f t="shared" si="22"/>
        <v>238.1</v>
      </c>
      <c r="N155">
        <f t="shared" si="23"/>
        <v>1</v>
      </c>
    </row>
    <row r="156" spans="1:14">
      <c r="A156">
        <f t="shared" si="16"/>
        <v>0</v>
      </c>
      <c r="B156">
        <f t="shared" si="17"/>
        <v>0</v>
      </c>
      <c r="C156">
        <v>116</v>
      </c>
      <c r="D156">
        <v>60</v>
      </c>
      <c r="E156">
        <f t="shared" si="18"/>
        <v>-999</v>
      </c>
      <c r="F156">
        <f>能力值计算器!G2</f>
        <v>0</v>
      </c>
      <c r="G156">
        <f>ROUNDDOWN((能力值计算器!F4+能力值计算器!E4*2+ROUNDDOWN(C156/4,0))*能力值计算器!C2/100+10+能力值计算器!C2,0)</f>
        <v>160</v>
      </c>
      <c r="H156">
        <f>ROUNDDOWN(ROUNDDOWN(ROUNDDOWN(ROUNDDOWN(ROUNDDOWN((能力值计算器!F6+能力值计算器!E6*2+ROUNDDOWN(D156/4,0))*能力值计算器!C2/100+5,0)*能力值计算器!H6,0)*能力值计算器!K6,0)*能力值计算器!L6,0)*VLOOKUP(能力值计算器!J6,能力变化对照表!A:B,2,0),0)</f>
        <v>93</v>
      </c>
      <c r="I156">
        <f>ROUNDDOWN(ROUNDDOWN(ROUNDDOWN(ROUNDDOWN(ROUNDDOWN((能力值计算器!F8+能力值计算器!E8*2+ROUNDDOWN(E156/4,0))*能力值计算器!C2/100+5,0)*能力值计算器!H8,0)*能力值计算器!K8,0)*能力值计算器!L8,0)*VLOOKUP(能力值计算器!J8,能力变化对照表!A:B,2,0),0)</f>
        <v>-39</v>
      </c>
      <c r="J156">
        <f t="shared" si="19"/>
        <v>0</v>
      </c>
      <c r="K156">
        <f t="shared" si="20"/>
        <v>-6240</v>
      </c>
      <c r="L156">
        <f t="shared" si="21"/>
        <v>8640</v>
      </c>
      <c r="M156">
        <f t="shared" si="22"/>
        <v>238.1</v>
      </c>
      <c r="N156">
        <f t="shared" si="23"/>
        <v>1</v>
      </c>
    </row>
    <row r="157" spans="1:14">
      <c r="A157">
        <f t="shared" si="16"/>
        <v>0</v>
      </c>
      <c r="B157">
        <f t="shared" si="17"/>
        <v>0</v>
      </c>
      <c r="C157">
        <v>116</v>
      </c>
      <c r="D157">
        <v>64</v>
      </c>
      <c r="E157">
        <f t="shared" si="18"/>
        <v>-999</v>
      </c>
      <c r="F157">
        <f>能力值计算器!G2</f>
        <v>0</v>
      </c>
      <c r="G157">
        <f>ROUNDDOWN((能力值计算器!F4+能力值计算器!E4*2+ROUNDDOWN(C157/4,0))*能力值计算器!C2/100+10+能力值计算器!C2,0)</f>
        <v>160</v>
      </c>
      <c r="H157">
        <f>ROUNDDOWN(ROUNDDOWN(ROUNDDOWN(ROUNDDOWN(ROUNDDOWN((能力值计算器!F6+能力值计算器!E6*2+ROUNDDOWN(D157/4,0))*能力值计算器!C2/100+5,0)*能力值计算器!H6,0)*能力值计算器!K6,0)*能力值计算器!L6,0)*VLOOKUP(能力值计算器!J6,能力变化对照表!A:B,2,0),0)</f>
        <v>93</v>
      </c>
      <c r="I157">
        <f>ROUNDDOWN(ROUNDDOWN(ROUNDDOWN(ROUNDDOWN(ROUNDDOWN((能力值计算器!F8+能力值计算器!E8*2+ROUNDDOWN(E157/4,0))*能力值计算器!C2/100+5,0)*能力值计算器!H8,0)*能力值计算器!K8,0)*能力值计算器!L8,0)*VLOOKUP(能力值计算器!J8,能力变化对照表!A:B,2,0),0)</f>
        <v>-39</v>
      </c>
      <c r="J157">
        <f t="shared" si="19"/>
        <v>0</v>
      </c>
      <c r="K157">
        <f t="shared" si="20"/>
        <v>-6240</v>
      </c>
      <c r="L157">
        <f t="shared" si="21"/>
        <v>8640</v>
      </c>
      <c r="M157">
        <f t="shared" si="22"/>
        <v>238.1</v>
      </c>
      <c r="N157">
        <f t="shared" si="23"/>
        <v>1</v>
      </c>
    </row>
    <row r="158" spans="1:14">
      <c r="A158">
        <f t="shared" si="16"/>
        <v>0</v>
      </c>
      <c r="B158">
        <f t="shared" si="17"/>
        <v>0</v>
      </c>
      <c r="C158">
        <v>120</v>
      </c>
      <c r="D158">
        <v>60</v>
      </c>
      <c r="E158">
        <f t="shared" si="18"/>
        <v>-999</v>
      </c>
      <c r="F158">
        <f>能力值计算器!G2</f>
        <v>0</v>
      </c>
      <c r="G158">
        <f>ROUNDDOWN((能力值计算器!F4+能力值计算器!E4*2+ROUNDDOWN(C158/4,0))*能力值计算器!C2/100+10+能力值计算器!C2,0)</f>
        <v>160</v>
      </c>
      <c r="H158">
        <f>ROUNDDOWN(ROUNDDOWN(ROUNDDOWN(ROUNDDOWN(ROUNDDOWN((能力值计算器!F6+能力值计算器!E6*2+ROUNDDOWN(D158/4,0))*能力值计算器!C2/100+5,0)*能力值计算器!H6,0)*能力值计算器!K6,0)*能力值计算器!L6,0)*VLOOKUP(能力值计算器!J6,能力变化对照表!A:B,2,0),0)</f>
        <v>93</v>
      </c>
      <c r="I158">
        <f>ROUNDDOWN(ROUNDDOWN(ROUNDDOWN(ROUNDDOWN(ROUNDDOWN((能力值计算器!F8+能力值计算器!E8*2+ROUNDDOWN(E158/4,0))*能力值计算器!C2/100+5,0)*能力值计算器!H8,0)*能力值计算器!K8,0)*能力值计算器!L8,0)*VLOOKUP(能力值计算器!J8,能力变化对照表!A:B,2,0),0)</f>
        <v>-39</v>
      </c>
      <c r="J158">
        <f t="shared" si="19"/>
        <v>0</v>
      </c>
      <c r="K158">
        <f t="shared" si="20"/>
        <v>-6240</v>
      </c>
      <c r="L158">
        <f t="shared" si="21"/>
        <v>8640</v>
      </c>
      <c r="M158">
        <f t="shared" si="22"/>
        <v>238.1</v>
      </c>
      <c r="N158">
        <f t="shared" si="23"/>
        <v>1</v>
      </c>
    </row>
    <row r="159" spans="1:14">
      <c r="A159">
        <f t="shared" si="16"/>
        <v>0</v>
      </c>
      <c r="B159">
        <f t="shared" si="17"/>
        <v>0</v>
      </c>
      <c r="C159">
        <v>116</v>
      </c>
      <c r="D159">
        <v>80</v>
      </c>
      <c r="E159">
        <f t="shared" si="18"/>
        <v>-999</v>
      </c>
      <c r="F159">
        <f>能力值计算器!G2</f>
        <v>0</v>
      </c>
      <c r="G159">
        <f>ROUNDDOWN((能力值计算器!F4+能力值计算器!E4*2+ROUNDDOWN(C159/4,0))*能力值计算器!C2/100+10+能力值计算器!C2,0)</f>
        <v>160</v>
      </c>
      <c r="H159">
        <f>ROUNDDOWN(ROUNDDOWN(ROUNDDOWN(ROUNDDOWN(ROUNDDOWN((能力值计算器!F6+能力值计算器!E6*2+ROUNDDOWN(D159/4,0))*能力值计算器!C2/100+5,0)*能力值计算器!H6,0)*能力值计算器!K6,0)*能力值计算器!L6,0)*VLOOKUP(能力值计算器!J6,能力变化对照表!A:B,2,0),0)</f>
        <v>95</v>
      </c>
      <c r="I159">
        <f>ROUNDDOWN(ROUNDDOWN(ROUNDDOWN(ROUNDDOWN(ROUNDDOWN((能力值计算器!F8+能力值计算器!E8*2+ROUNDDOWN(E159/4,0))*能力值计算器!C2/100+5,0)*能力值计算器!H8,0)*能力值计算器!K8,0)*能力值计算器!L8,0)*VLOOKUP(能力值计算器!J8,能力变化对照表!A:B,2,0),0)</f>
        <v>-39</v>
      </c>
      <c r="J159">
        <f t="shared" si="19"/>
        <v>0</v>
      </c>
      <c r="K159">
        <f t="shared" si="20"/>
        <v>-6240</v>
      </c>
      <c r="L159">
        <f t="shared" si="21"/>
        <v>8960</v>
      </c>
      <c r="M159">
        <f t="shared" si="22"/>
        <v>238.1</v>
      </c>
      <c r="N159">
        <f t="shared" si="23"/>
        <v>1</v>
      </c>
    </row>
    <row r="160" spans="1:14">
      <c r="A160">
        <f t="shared" si="16"/>
        <v>0</v>
      </c>
      <c r="B160">
        <f t="shared" si="17"/>
        <v>0</v>
      </c>
      <c r="C160">
        <v>120</v>
      </c>
      <c r="D160">
        <v>76</v>
      </c>
      <c r="E160">
        <f t="shared" si="18"/>
        <v>-999</v>
      </c>
      <c r="F160">
        <f>能力值计算器!G2</f>
        <v>0</v>
      </c>
      <c r="G160">
        <f>ROUNDDOWN((能力值计算器!F4+能力值计算器!E4*2+ROUNDDOWN(C160/4,0))*能力值计算器!C2/100+10+能力值计算器!C2,0)</f>
        <v>160</v>
      </c>
      <c r="H160">
        <f>ROUNDDOWN(ROUNDDOWN(ROUNDDOWN(ROUNDDOWN(ROUNDDOWN((能力值计算器!F6+能力值计算器!E6*2+ROUNDDOWN(D160/4,0))*能力值计算器!C2/100+5,0)*能力值计算器!H6,0)*能力值计算器!K6,0)*能力值计算器!L6,0)*VLOOKUP(能力值计算器!J6,能力变化对照表!A:B,2,0),0)</f>
        <v>95</v>
      </c>
      <c r="I160">
        <f>ROUNDDOWN(ROUNDDOWN(ROUNDDOWN(ROUNDDOWN(ROUNDDOWN((能力值计算器!F8+能力值计算器!E8*2+ROUNDDOWN(E160/4,0))*能力值计算器!C2/100+5,0)*能力值计算器!H8,0)*能力值计算器!K8,0)*能力值计算器!L8,0)*VLOOKUP(能力值计算器!J8,能力变化对照表!A:B,2,0),0)</f>
        <v>-39</v>
      </c>
      <c r="J160">
        <f t="shared" si="19"/>
        <v>0</v>
      </c>
      <c r="K160">
        <f t="shared" si="20"/>
        <v>-6240</v>
      </c>
      <c r="L160">
        <f t="shared" si="21"/>
        <v>8960</v>
      </c>
      <c r="M160">
        <f t="shared" si="22"/>
        <v>238.1</v>
      </c>
      <c r="N160">
        <f t="shared" si="23"/>
        <v>1</v>
      </c>
    </row>
    <row r="161" spans="1:14">
      <c r="A161">
        <f t="shared" si="16"/>
        <v>0</v>
      </c>
      <c r="B161">
        <f t="shared" si="17"/>
        <v>0</v>
      </c>
      <c r="C161">
        <v>148</v>
      </c>
      <c r="D161">
        <v>68</v>
      </c>
      <c r="E161">
        <f t="shared" si="18"/>
        <v>-999</v>
      </c>
      <c r="F161">
        <f>能力值计算器!G2</f>
        <v>0</v>
      </c>
      <c r="G161">
        <f>ROUNDDOWN((能力值计算器!F4+能力值计算器!E4*2+ROUNDDOWN(C161/4,0))*能力值计算器!C2/100+10+能力值计算器!C2,0)</f>
        <v>164</v>
      </c>
      <c r="H161">
        <f>ROUNDDOWN(ROUNDDOWN(ROUNDDOWN(ROUNDDOWN(ROUNDDOWN((能力值计算器!F6+能力值计算器!E6*2+ROUNDDOWN(D161/4,0))*能力值计算器!C2/100+5,0)*能力值计算器!H6,0)*能力值计算器!K6,0)*能力值计算器!L6,0)*VLOOKUP(能力值计算器!J6,能力变化对照表!A:B,2,0),0)</f>
        <v>94</v>
      </c>
      <c r="I161">
        <f>ROUNDDOWN(ROUNDDOWN(ROUNDDOWN(ROUNDDOWN(ROUNDDOWN((能力值计算器!F8+能力值计算器!E8*2+ROUNDDOWN(E161/4,0))*能力值计算器!C2/100+5,0)*能力值计算器!H8,0)*能力值计算器!K8,0)*能力值计算器!L8,0)*VLOOKUP(能力值计算器!J8,能力变化对照表!A:B,2,0),0)</f>
        <v>-39</v>
      </c>
      <c r="J161">
        <f t="shared" si="19"/>
        <v>0</v>
      </c>
      <c r="K161">
        <f t="shared" si="20"/>
        <v>-6396</v>
      </c>
      <c r="L161">
        <f t="shared" si="21"/>
        <v>9020</v>
      </c>
      <c r="M161">
        <f t="shared" si="22"/>
        <v>242.1</v>
      </c>
      <c r="N161">
        <f t="shared" si="23"/>
        <v>1</v>
      </c>
    </row>
    <row r="162" spans="1:14">
      <c r="A162">
        <f t="shared" si="16"/>
        <v>0</v>
      </c>
      <c r="B162">
        <f t="shared" si="17"/>
        <v>0</v>
      </c>
      <c r="C162">
        <v>148</v>
      </c>
      <c r="D162">
        <v>36</v>
      </c>
      <c r="E162">
        <f t="shared" si="18"/>
        <v>-999</v>
      </c>
      <c r="F162">
        <f>能力值计算器!G2</f>
        <v>0</v>
      </c>
      <c r="G162">
        <f>ROUNDDOWN((能力值计算器!F4+能力值计算器!E4*2+ROUNDDOWN(C162/4,0))*能力值计算器!C2/100+10+能力值计算器!C2,0)</f>
        <v>164</v>
      </c>
      <c r="H162">
        <f>ROUNDDOWN(ROUNDDOWN(ROUNDDOWN(ROUNDDOWN(ROUNDDOWN((能力值计算器!F6+能力值计算器!E6*2+ROUNDDOWN(D162/4,0))*能力值计算器!C2/100+5,0)*能力值计算器!H6,0)*能力值计算器!K6,0)*能力值计算器!L6,0)*VLOOKUP(能力值计算器!J6,能力变化对照表!A:B,2,0),0)</f>
        <v>90</v>
      </c>
      <c r="I162">
        <f>ROUNDDOWN(ROUNDDOWN(ROUNDDOWN(ROUNDDOWN(ROUNDDOWN((能力值计算器!F8+能力值计算器!E8*2+ROUNDDOWN(E162/4,0))*能力值计算器!C2/100+5,0)*能力值计算器!H8,0)*能力值计算器!K8,0)*能力值计算器!L8,0)*VLOOKUP(能力值计算器!J8,能力变化对照表!A:B,2,0),0)</f>
        <v>-39</v>
      </c>
      <c r="J162">
        <f t="shared" si="19"/>
        <v>0</v>
      </c>
      <c r="K162">
        <f t="shared" si="20"/>
        <v>-6396</v>
      </c>
      <c r="L162">
        <f t="shared" si="21"/>
        <v>8364</v>
      </c>
      <c r="M162">
        <f t="shared" si="22"/>
        <v>242.1</v>
      </c>
      <c r="N162">
        <f t="shared" si="23"/>
        <v>1</v>
      </c>
    </row>
    <row r="163" spans="1:14">
      <c r="A163">
        <f t="shared" si="16"/>
        <v>0</v>
      </c>
      <c r="B163">
        <f t="shared" si="17"/>
        <v>0</v>
      </c>
      <c r="C163">
        <v>148</v>
      </c>
      <c r="D163">
        <v>40</v>
      </c>
      <c r="E163">
        <f t="shared" si="18"/>
        <v>-999</v>
      </c>
      <c r="F163">
        <f>能力值计算器!G2</f>
        <v>0</v>
      </c>
      <c r="G163">
        <f>ROUNDDOWN((能力值计算器!F4+能力值计算器!E4*2+ROUNDDOWN(C163/4,0))*能力值计算器!C2/100+10+能力值计算器!C2,0)</f>
        <v>164</v>
      </c>
      <c r="H163">
        <f>ROUNDDOWN(ROUNDDOWN(ROUNDDOWN(ROUNDDOWN(ROUNDDOWN((能力值计算器!F6+能力值计算器!E6*2+ROUNDDOWN(D163/4,0))*能力值计算器!C2/100+5,0)*能力值计算器!H6,0)*能力值计算器!K6,0)*能力值计算器!L6,0)*VLOOKUP(能力值计算器!J6,能力变化对照表!A:B,2,0),0)</f>
        <v>90</v>
      </c>
      <c r="I163">
        <f>ROUNDDOWN(ROUNDDOWN(ROUNDDOWN(ROUNDDOWN(ROUNDDOWN((能力值计算器!F8+能力值计算器!E8*2+ROUNDDOWN(E163/4,0))*能力值计算器!C2/100+5,0)*能力值计算器!H8,0)*能力值计算器!K8,0)*能力值计算器!L8,0)*VLOOKUP(能力值计算器!J8,能力变化对照表!A:B,2,0),0)</f>
        <v>-39</v>
      </c>
      <c r="J163">
        <f t="shared" si="19"/>
        <v>0</v>
      </c>
      <c r="K163">
        <f t="shared" si="20"/>
        <v>-6396</v>
      </c>
      <c r="L163">
        <f t="shared" si="21"/>
        <v>8364</v>
      </c>
      <c r="M163">
        <f t="shared" si="22"/>
        <v>242.1</v>
      </c>
      <c r="N163">
        <f t="shared" si="23"/>
        <v>1</v>
      </c>
    </row>
    <row r="164" spans="1:14">
      <c r="A164">
        <f t="shared" si="16"/>
        <v>0</v>
      </c>
      <c r="B164">
        <f t="shared" si="17"/>
        <v>0</v>
      </c>
      <c r="C164">
        <v>152</v>
      </c>
      <c r="D164">
        <v>36</v>
      </c>
      <c r="E164">
        <f t="shared" si="18"/>
        <v>-999</v>
      </c>
      <c r="F164">
        <f>能力值计算器!G2</f>
        <v>0</v>
      </c>
      <c r="G164">
        <f>ROUNDDOWN((能力值计算器!F4+能力值计算器!E4*2+ROUNDDOWN(C164/4,0))*能力值计算器!C2/100+10+能力值计算器!C2,0)</f>
        <v>164</v>
      </c>
      <c r="H164">
        <f>ROUNDDOWN(ROUNDDOWN(ROUNDDOWN(ROUNDDOWN(ROUNDDOWN((能力值计算器!F6+能力值计算器!E6*2+ROUNDDOWN(D164/4,0))*能力值计算器!C2/100+5,0)*能力值计算器!H6,0)*能力值计算器!K6,0)*能力值计算器!L6,0)*VLOOKUP(能力值计算器!J6,能力变化对照表!A:B,2,0),0)</f>
        <v>90</v>
      </c>
      <c r="I164">
        <f>ROUNDDOWN(ROUNDDOWN(ROUNDDOWN(ROUNDDOWN(ROUNDDOWN((能力值计算器!F8+能力值计算器!E8*2+ROUNDDOWN(E164/4,0))*能力值计算器!C2/100+5,0)*能力值计算器!H8,0)*能力值计算器!K8,0)*能力值计算器!L8,0)*VLOOKUP(能力值计算器!J8,能力变化对照表!A:B,2,0),0)</f>
        <v>-39</v>
      </c>
      <c r="J164">
        <f t="shared" si="19"/>
        <v>0</v>
      </c>
      <c r="K164">
        <f t="shared" si="20"/>
        <v>-6396</v>
      </c>
      <c r="L164">
        <f t="shared" si="21"/>
        <v>8364</v>
      </c>
      <c r="M164">
        <f t="shared" si="22"/>
        <v>242.1</v>
      </c>
      <c r="N164">
        <f t="shared" si="23"/>
        <v>1</v>
      </c>
    </row>
    <row r="165" spans="1:14">
      <c r="A165">
        <f t="shared" si="16"/>
        <v>0</v>
      </c>
      <c r="B165">
        <f t="shared" si="17"/>
        <v>0</v>
      </c>
      <c r="C165">
        <v>148</v>
      </c>
      <c r="D165">
        <v>72</v>
      </c>
      <c r="E165">
        <f t="shared" si="18"/>
        <v>-999</v>
      </c>
      <c r="F165">
        <f>能力值计算器!G2</f>
        <v>0</v>
      </c>
      <c r="G165">
        <f>ROUNDDOWN((能力值计算器!F4+能力值计算器!E4*2+ROUNDDOWN(C165/4,0))*能力值计算器!C2/100+10+能力值计算器!C2,0)</f>
        <v>164</v>
      </c>
      <c r="H165">
        <f>ROUNDDOWN(ROUNDDOWN(ROUNDDOWN(ROUNDDOWN(ROUNDDOWN((能力值计算器!F6+能力值计算器!E6*2+ROUNDDOWN(D165/4,0))*能力值计算器!C2/100+5,0)*能力值计算器!H6,0)*能力值计算器!K6,0)*能力值计算器!L6,0)*VLOOKUP(能力值计算器!J6,能力变化对照表!A:B,2,0),0)</f>
        <v>94</v>
      </c>
      <c r="I165">
        <f>ROUNDDOWN(ROUNDDOWN(ROUNDDOWN(ROUNDDOWN(ROUNDDOWN((能力值计算器!F8+能力值计算器!E8*2+ROUNDDOWN(E165/4,0))*能力值计算器!C2/100+5,0)*能力值计算器!H8,0)*能力值计算器!K8,0)*能力值计算器!L8,0)*VLOOKUP(能力值计算器!J8,能力变化对照表!A:B,2,0),0)</f>
        <v>-39</v>
      </c>
      <c r="J165">
        <f t="shared" si="19"/>
        <v>0</v>
      </c>
      <c r="K165">
        <f t="shared" si="20"/>
        <v>-6396</v>
      </c>
      <c r="L165">
        <f t="shared" si="21"/>
        <v>9020</v>
      </c>
      <c r="M165">
        <f t="shared" si="22"/>
        <v>242.1</v>
      </c>
      <c r="N165">
        <f t="shared" si="23"/>
        <v>1</v>
      </c>
    </row>
    <row r="166" spans="1:14">
      <c r="A166">
        <f t="shared" si="16"/>
        <v>0</v>
      </c>
      <c r="B166">
        <f t="shared" si="17"/>
        <v>0</v>
      </c>
      <c r="C166">
        <v>152</v>
      </c>
      <c r="D166">
        <v>68</v>
      </c>
      <c r="E166">
        <f t="shared" si="18"/>
        <v>-999</v>
      </c>
      <c r="F166">
        <f>能力值计算器!G2</f>
        <v>0</v>
      </c>
      <c r="G166">
        <f>ROUNDDOWN((能力值计算器!F4+能力值计算器!E4*2+ROUNDDOWN(C166/4,0))*能力值计算器!C2/100+10+能力值计算器!C2,0)</f>
        <v>164</v>
      </c>
      <c r="H166">
        <f>ROUNDDOWN(ROUNDDOWN(ROUNDDOWN(ROUNDDOWN(ROUNDDOWN((能力值计算器!F6+能力值计算器!E6*2+ROUNDDOWN(D166/4,0))*能力值计算器!C2/100+5,0)*能力值计算器!H6,0)*能力值计算器!K6,0)*能力值计算器!L6,0)*VLOOKUP(能力值计算器!J6,能力变化对照表!A:B,2,0),0)</f>
        <v>94</v>
      </c>
      <c r="I166">
        <f>ROUNDDOWN(ROUNDDOWN(ROUNDDOWN(ROUNDDOWN(ROUNDDOWN((能力值计算器!F8+能力值计算器!E8*2+ROUNDDOWN(E166/4,0))*能力值计算器!C2/100+5,0)*能力值计算器!H8,0)*能力值计算器!K8,0)*能力值计算器!L8,0)*VLOOKUP(能力值计算器!J8,能力变化对照表!A:B,2,0),0)</f>
        <v>-39</v>
      </c>
      <c r="J166">
        <f t="shared" si="19"/>
        <v>0</v>
      </c>
      <c r="K166">
        <f t="shared" si="20"/>
        <v>-6396</v>
      </c>
      <c r="L166">
        <f t="shared" si="21"/>
        <v>9020</v>
      </c>
      <c r="M166">
        <f t="shared" si="22"/>
        <v>242.1</v>
      </c>
      <c r="N166">
        <f t="shared" si="23"/>
        <v>1</v>
      </c>
    </row>
    <row r="167" spans="1:14">
      <c r="A167">
        <f t="shared" si="16"/>
        <v>0</v>
      </c>
      <c r="B167">
        <f t="shared" si="17"/>
        <v>0</v>
      </c>
      <c r="C167">
        <v>116</v>
      </c>
      <c r="D167">
        <v>84</v>
      </c>
      <c r="E167">
        <f t="shared" si="18"/>
        <v>-999</v>
      </c>
      <c r="F167">
        <f>能力值计算器!G2</f>
        <v>0</v>
      </c>
      <c r="G167">
        <f>ROUNDDOWN((能力值计算器!F4+能力值计算器!E4*2+ROUNDDOWN(C167/4,0))*能力值计算器!C2/100+10+能力值计算器!C2,0)</f>
        <v>160</v>
      </c>
      <c r="H167">
        <f>ROUNDDOWN(ROUNDDOWN(ROUNDDOWN(ROUNDDOWN(ROUNDDOWN((能力值计算器!F6+能力值计算器!E6*2+ROUNDDOWN(D167/4,0))*能力值计算器!C2/100+5,0)*能力值计算器!H6,0)*能力值计算器!K6,0)*能力值计算器!L6,0)*VLOOKUP(能力值计算器!J6,能力变化对照表!A:B,2,0),0)</f>
        <v>96</v>
      </c>
      <c r="I167">
        <f>ROUNDDOWN(ROUNDDOWN(ROUNDDOWN(ROUNDDOWN(ROUNDDOWN((能力值计算器!F8+能力值计算器!E8*2+ROUNDDOWN(E167/4,0))*能力值计算器!C2/100+5,0)*能力值计算器!H8,0)*能力值计算器!K8,0)*能力值计算器!L8,0)*VLOOKUP(能力值计算器!J8,能力变化对照表!A:B,2,0),0)</f>
        <v>-39</v>
      </c>
      <c r="J167">
        <f t="shared" si="19"/>
        <v>0</v>
      </c>
      <c r="K167">
        <f t="shared" si="20"/>
        <v>-6240</v>
      </c>
      <c r="L167">
        <f t="shared" si="21"/>
        <v>9120</v>
      </c>
      <c r="M167">
        <f t="shared" si="22"/>
        <v>238.1</v>
      </c>
      <c r="N167">
        <f t="shared" si="23"/>
        <v>1</v>
      </c>
    </row>
    <row r="168" spans="1:14">
      <c r="A168">
        <f t="shared" si="16"/>
        <v>0</v>
      </c>
      <c r="B168">
        <f t="shared" si="17"/>
        <v>0</v>
      </c>
      <c r="C168">
        <v>116</v>
      </c>
      <c r="D168">
        <v>52</v>
      </c>
      <c r="E168">
        <f t="shared" si="18"/>
        <v>-999</v>
      </c>
      <c r="F168">
        <f>能力值计算器!G2</f>
        <v>0</v>
      </c>
      <c r="G168">
        <f>ROUNDDOWN((能力值计算器!F4+能力值计算器!E4*2+ROUNDDOWN(C168/4,0))*能力值计算器!C2/100+10+能力值计算器!C2,0)</f>
        <v>160</v>
      </c>
      <c r="H168">
        <f>ROUNDDOWN(ROUNDDOWN(ROUNDDOWN(ROUNDDOWN(ROUNDDOWN((能力值计算器!F6+能力值计算器!E6*2+ROUNDDOWN(D168/4,0))*能力值计算器!C2/100+5,0)*能力值计算器!H6,0)*能力值计算器!K6,0)*能力值计算器!L6,0)*VLOOKUP(能力值计算器!J6,能力变化对照表!A:B,2,0),0)</f>
        <v>92</v>
      </c>
      <c r="I168">
        <f>ROUNDDOWN(ROUNDDOWN(ROUNDDOWN(ROUNDDOWN(ROUNDDOWN((能力值计算器!F8+能力值计算器!E8*2+ROUNDDOWN(E168/4,0))*能力值计算器!C2/100+5,0)*能力值计算器!H8,0)*能力值计算器!K8,0)*能力值计算器!L8,0)*VLOOKUP(能力值计算器!J8,能力变化对照表!A:B,2,0),0)</f>
        <v>-39</v>
      </c>
      <c r="J168">
        <f t="shared" si="19"/>
        <v>0</v>
      </c>
      <c r="K168">
        <f t="shared" si="20"/>
        <v>-6240</v>
      </c>
      <c r="L168">
        <f t="shared" si="21"/>
        <v>8480</v>
      </c>
      <c r="M168">
        <f t="shared" si="22"/>
        <v>238.1</v>
      </c>
      <c r="N168">
        <f t="shared" si="23"/>
        <v>1</v>
      </c>
    </row>
    <row r="169" spans="1:14">
      <c r="A169">
        <f t="shared" si="16"/>
        <v>0</v>
      </c>
      <c r="B169">
        <f t="shared" si="17"/>
        <v>0</v>
      </c>
      <c r="C169">
        <v>116</v>
      </c>
      <c r="D169">
        <v>56</v>
      </c>
      <c r="E169">
        <f t="shared" si="18"/>
        <v>-999</v>
      </c>
      <c r="F169">
        <f>能力值计算器!G2</f>
        <v>0</v>
      </c>
      <c r="G169">
        <f>ROUNDDOWN((能力值计算器!F4+能力值计算器!E4*2+ROUNDDOWN(C169/4,0))*能力值计算器!C2/100+10+能力值计算器!C2,0)</f>
        <v>160</v>
      </c>
      <c r="H169">
        <f>ROUNDDOWN(ROUNDDOWN(ROUNDDOWN(ROUNDDOWN(ROUNDDOWN((能力值计算器!F6+能力值计算器!E6*2+ROUNDDOWN(D169/4,0))*能力值计算器!C2/100+5,0)*能力值计算器!H6,0)*能力值计算器!K6,0)*能力值计算器!L6,0)*VLOOKUP(能力值计算器!J6,能力变化对照表!A:B,2,0),0)</f>
        <v>92</v>
      </c>
      <c r="I169">
        <f>ROUNDDOWN(ROUNDDOWN(ROUNDDOWN(ROUNDDOWN(ROUNDDOWN((能力值计算器!F8+能力值计算器!E8*2+ROUNDDOWN(E169/4,0))*能力值计算器!C2/100+5,0)*能力值计算器!H8,0)*能力值计算器!K8,0)*能力值计算器!L8,0)*VLOOKUP(能力值计算器!J8,能力变化对照表!A:B,2,0),0)</f>
        <v>-39</v>
      </c>
      <c r="J169">
        <f t="shared" si="19"/>
        <v>0</v>
      </c>
      <c r="K169">
        <f t="shared" si="20"/>
        <v>-6240</v>
      </c>
      <c r="L169">
        <f t="shared" si="21"/>
        <v>8480</v>
      </c>
      <c r="M169">
        <f t="shared" si="22"/>
        <v>238.1</v>
      </c>
      <c r="N169">
        <f t="shared" si="23"/>
        <v>1</v>
      </c>
    </row>
    <row r="170" spans="1:14">
      <c r="A170">
        <f t="shared" si="16"/>
        <v>0</v>
      </c>
      <c r="B170">
        <f t="shared" si="17"/>
        <v>0</v>
      </c>
      <c r="C170">
        <v>120</v>
      </c>
      <c r="D170">
        <v>52</v>
      </c>
      <c r="E170">
        <f t="shared" si="18"/>
        <v>-999</v>
      </c>
      <c r="F170">
        <f>能力值计算器!G2</f>
        <v>0</v>
      </c>
      <c r="G170">
        <f>ROUNDDOWN((能力值计算器!F4+能力值计算器!E4*2+ROUNDDOWN(C170/4,0))*能力值计算器!C2/100+10+能力值计算器!C2,0)</f>
        <v>160</v>
      </c>
      <c r="H170">
        <f>ROUNDDOWN(ROUNDDOWN(ROUNDDOWN(ROUNDDOWN(ROUNDDOWN((能力值计算器!F6+能力值计算器!E6*2+ROUNDDOWN(D170/4,0))*能力值计算器!C2/100+5,0)*能力值计算器!H6,0)*能力值计算器!K6,0)*能力值计算器!L6,0)*VLOOKUP(能力值计算器!J6,能力变化对照表!A:B,2,0),0)</f>
        <v>92</v>
      </c>
      <c r="I170">
        <f>ROUNDDOWN(ROUNDDOWN(ROUNDDOWN(ROUNDDOWN(ROUNDDOWN((能力值计算器!F8+能力值计算器!E8*2+ROUNDDOWN(E170/4,0))*能力值计算器!C2/100+5,0)*能力值计算器!H8,0)*能力值计算器!K8,0)*能力值计算器!L8,0)*VLOOKUP(能力值计算器!J8,能力变化对照表!A:B,2,0),0)</f>
        <v>-39</v>
      </c>
      <c r="J170">
        <f t="shared" si="19"/>
        <v>0</v>
      </c>
      <c r="K170">
        <f t="shared" si="20"/>
        <v>-6240</v>
      </c>
      <c r="L170">
        <f t="shared" si="21"/>
        <v>8480</v>
      </c>
      <c r="M170">
        <f t="shared" si="22"/>
        <v>238.1</v>
      </c>
      <c r="N170">
        <f t="shared" si="23"/>
        <v>1</v>
      </c>
    </row>
    <row r="171" spans="1:14">
      <c r="A171">
        <f t="shared" si="16"/>
        <v>0</v>
      </c>
      <c r="B171">
        <f t="shared" si="17"/>
        <v>0</v>
      </c>
      <c r="C171">
        <v>116</v>
      </c>
      <c r="D171">
        <v>88</v>
      </c>
      <c r="E171">
        <f t="shared" si="18"/>
        <v>-999</v>
      </c>
      <c r="F171">
        <f>能力值计算器!G2</f>
        <v>0</v>
      </c>
      <c r="G171">
        <f>ROUNDDOWN((能力值计算器!F4+能力值计算器!E4*2+ROUNDDOWN(C171/4,0))*能力值计算器!C2/100+10+能力值计算器!C2,0)</f>
        <v>160</v>
      </c>
      <c r="H171">
        <f>ROUNDDOWN(ROUNDDOWN(ROUNDDOWN(ROUNDDOWN(ROUNDDOWN((能力值计算器!F6+能力值计算器!E6*2+ROUNDDOWN(D171/4,0))*能力值计算器!C2/100+5,0)*能力值计算器!H6,0)*能力值计算器!K6,0)*能力值计算器!L6,0)*VLOOKUP(能力值计算器!J6,能力变化对照表!A:B,2,0),0)</f>
        <v>96</v>
      </c>
      <c r="I171">
        <f>ROUNDDOWN(ROUNDDOWN(ROUNDDOWN(ROUNDDOWN(ROUNDDOWN((能力值计算器!F8+能力值计算器!E8*2+ROUNDDOWN(E171/4,0))*能力值计算器!C2/100+5,0)*能力值计算器!H8,0)*能力值计算器!K8,0)*能力值计算器!L8,0)*VLOOKUP(能力值计算器!J8,能力变化对照表!A:B,2,0),0)</f>
        <v>-39</v>
      </c>
      <c r="J171">
        <f t="shared" si="19"/>
        <v>0</v>
      </c>
      <c r="K171">
        <f t="shared" si="20"/>
        <v>-6240</v>
      </c>
      <c r="L171">
        <f t="shared" si="21"/>
        <v>9120</v>
      </c>
      <c r="M171">
        <f t="shared" si="22"/>
        <v>238.1</v>
      </c>
      <c r="N171">
        <f t="shared" si="23"/>
        <v>1</v>
      </c>
    </row>
    <row r="172" spans="1:14">
      <c r="A172">
        <f t="shared" si="16"/>
        <v>0</v>
      </c>
      <c r="B172">
        <f t="shared" si="17"/>
        <v>0</v>
      </c>
      <c r="C172">
        <v>120</v>
      </c>
      <c r="D172">
        <v>84</v>
      </c>
      <c r="E172">
        <f t="shared" si="18"/>
        <v>-999</v>
      </c>
      <c r="F172">
        <f>能力值计算器!G2</f>
        <v>0</v>
      </c>
      <c r="G172">
        <f>ROUNDDOWN((能力值计算器!F4+能力值计算器!E4*2+ROUNDDOWN(C172/4,0))*能力值计算器!C2/100+10+能力值计算器!C2,0)</f>
        <v>160</v>
      </c>
      <c r="H172">
        <f>ROUNDDOWN(ROUNDDOWN(ROUNDDOWN(ROUNDDOWN(ROUNDDOWN((能力值计算器!F6+能力值计算器!E6*2+ROUNDDOWN(D172/4,0))*能力值计算器!C2/100+5,0)*能力值计算器!H6,0)*能力值计算器!K6,0)*能力值计算器!L6,0)*VLOOKUP(能力值计算器!J6,能力变化对照表!A:B,2,0),0)</f>
        <v>96</v>
      </c>
      <c r="I172">
        <f>ROUNDDOWN(ROUNDDOWN(ROUNDDOWN(ROUNDDOWN(ROUNDDOWN((能力值计算器!F8+能力值计算器!E8*2+ROUNDDOWN(E172/4,0))*能力值计算器!C2/100+5,0)*能力值计算器!H8,0)*能力值计算器!K8,0)*能力值计算器!L8,0)*VLOOKUP(能力值计算器!J8,能力变化对照表!A:B,2,0),0)</f>
        <v>-39</v>
      </c>
      <c r="J172">
        <f t="shared" si="19"/>
        <v>0</v>
      </c>
      <c r="K172">
        <f t="shared" si="20"/>
        <v>-6240</v>
      </c>
      <c r="L172">
        <f t="shared" si="21"/>
        <v>9120</v>
      </c>
      <c r="M172">
        <f t="shared" si="22"/>
        <v>238.1</v>
      </c>
      <c r="N172">
        <f t="shared" si="23"/>
        <v>1</v>
      </c>
    </row>
    <row r="173" spans="1:14">
      <c r="A173">
        <f t="shared" si="16"/>
        <v>0</v>
      </c>
      <c r="B173">
        <f t="shared" si="17"/>
        <v>0</v>
      </c>
      <c r="C173">
        <v>148</v>
      </c>
      <c r="D173">
        <v>76</v>
      </c>
      <c r="E173">
        <f t="shared" si="18"/>
        <v>-999</v>
      </c>
      <c r="F173">
        <f>能力值计算器!G2</f>
        <v>0</v>
      </c>
      <c r="G173">
        <f>ROUNDDOWN((能力值计算器!F4+能力值计算器!E4*2+ROUNDDOWN(C173/4,0))*能力值计算器!C2/100+10+能力值计算器!C2,0)</f>
        <v>164</v>
      </c>
      <c r="H173">
        <f>ROUNDDOWN(ROUNDDOWN(ROUNDDOWN(ROUNDDOWN(ROUNDDOWN((能力值计算器!F6+能力值计算器!E6*2+ROUNDDOWN(D173/4,0))*能力值计算器!C2/100+5,0)*能力值计算器!H6,0)*能力值计算器!K6,0)*能力值计算器!L6,0)*VLOOKUP(能力值计算器!J6,能力变化对照表!A:B,2,0),0)</f>
        <v>95</v>
      </c>
      <c r="I173">
        <f>ROUNDDOWN(ROUNDDOWN(ROUNDDOWN(ROUNDDOWN(ROUNDDOWN((能力值计算器!F8+能力值计算器!E8*2+ROUNDDOWN(E173/4,0))*能力值计算器!C2/100+5,0)*能力值计算器!H8,0)*能力值计算器!K8,0)*能力值计算器!L8,0)*VLOOKUP(能力值计算器!J8,能力变化对照表!A:B,2,0),0)</f>
        <v>-39</v>
      </c>
      <c r="J173">
        <f t="shared" si="19"/>
        <v>0</v>
      </c>
      <c r="K173">
        <f t="shared" si="20"/>
        <v>-6396</v>
      </c>
      <c r="L173">
        <f t="shared" si="21"/>
        <v>9184</v>
      </c>
      <c r="M173">
        <f t="shared" si="22"/>
        <v>242.1</v>
      </c>
      <c r="N173">
        <f t="shared" si="23"/>
        <v>1</v>
      </c>
    </row>
    <row r="174" spans="1:14">
      <c r="A174">
        <f t="shared" si="16"/>
        <v>0</v>
      </c>
      <c r="B174">
        <f t="shared" si="17"/>
        <v>0</v>
      </c>
      <c r="C174">
        <v>148</v>
      </c>
      <c r="D174">
        <v>28</v>
      </c>
      <c r="E174">
        <f t="shared" si="18"/>
        <v>-999</v>
      </c>
      <c r="F174">
        <f>能力值计算器!G2</f>
        <v>0</v>
      </c>
      <c r="G174">
        <f>ROUNDDOWN((能力值计算器!F4+能力值计算器!E4*2+ROUNDDOWN(C174/4,0))*能力值计算器!C2/100+10+能力值计算器!C2,0)</f>
        <v>164</v>
      </c>
      <c r="H174">
        <f>ROUNDDOWN(ROUNDDOWN(ROUNDDOWN(ROUNDDOWN(ROUNDDOWN((能力值计算器!F6+能力值计算器!E6*2+ROUNDDOWN(D174/4,0))*能力值计算器!C2/100+5,0)*能力值计算器!H6,0)*能力值计算器!K6,0)*能力值计算器!L6,0)*VLOOKUP(能力值计算器!J6,能力变化对照表!A:B,2,0),0)</f>
        <v>89</v>
      </c>
      <c r="I174">
        <f>ROUNDDOWN(ROUNDDOWN(ROUNDDOWN(ROUNDDOWN(ROUNDDOWN((能力值计算器!F8+能力值计算器!E8*2+ROUNDDOWN(E174/4,0))*能力值计算器!C2/100+5,0)*能力值计算器!H8,0)*能力值计算器!K8,0)*能力值计算器!L8,0)*VLOOKUP(能力值计算器!J8,能力变化对照表!A:B,2,0),0)</f>
        <v>-39</v>
      </c>
      <c r="J174">
        <f t="shared" si="19"/>
        <v>0</v>
      </c>
      <c r="K174">
        <f t="shared" si="20"/>
        <v>-6396</v>
      </c>
      <c r="L174">
        <f t="shared" si="21"/>
        <v>8200</v>
      </c>
      <c r="M174">
        <f t="shared" si="22"/>
        <v>242.1</v>
      </c>
      <c r="N174">
        <f t="shared" si="23"/>
        <v>1</v>
      </c>
    </row>
    <row r="175" spans="1:14">
      <c r="A175">
        <f t="shared" si="16"/>
        <v>0</v>
      </c>
      <c r="B175">
        <f t="shared" si="17"/>
        <v>0</v>
      </c>
      <c r="C175">
        <v>148</v>
      </c>
      <c r="D175">
        <v>32</v>
      </c>
      <c r="E175">
        <f t="shared" si="18"/>
        <v>-999</v>
      </c>
      <c r="F175">
        <f>能力值计算器!G2</f>
        <v>0</v>
      </c>
      <c r="G175">
        <f>ROUNDDOWN((能力值计算器!F4+能力值计算器!E4*2+ROUNDDOWN(C175/4,0))*能力值计算器!C2/100+10+能力值计算器!C2,0)</f>
        <v>164</v>
      </c>
      <c r="H175">
        <f>ROUNDDOWN(ROUNDDOWN(ROUNDDOWN(ROUNDDOWN(ROUNDDOWN((能力值计算器!F6+能力值计算器!E6*2+ROUNDDOWN(D175/4,0))*能力值计算器!C2/100+5,0)*能力值计算器!H6,0)*能力值计算器!K6,0)*能力值计算器!L6,0)*VLOOKUP(能力值计算器!J6,能力变化对照表!A:B,2,0),0)</f>
        <v>89</v>
      </c>
      <c r="I175">
        <f>ROUNDDOWN(ROUNDDOWN(ROUNDDOWN(ROUNDDOWN(ROUNDDOWN((能力值计算器!F8+能力值计算器!E8*2+ROUNDDOWN(E175/4,0))*能力值计算器!C2/100+5,0)*能力值计算器!H8,0)*能力值计算器!K8,0)*能力值计算器!L8,0)*VLOOKUP(能力值计算器!J8,能力变化对照表!A:B,2,0),0)</f>
        <v>-39</v>
      </c>
      <c r="J175">
        <f t="shared" si="19"/>
        <v>0</v>
      </c>
      <c r="K175">
        <f t="shared" si="20"/>
        <v>-6396</v>
      </c>
      <c r="L175">
        <f t="shared" si="21"/>
        <v>8200</v>
      </c>
      <c r="M175">
        <f t="shared" si="22"/>
        <v>242.1</v>
      </c>
      <c r="N175">
        <f t="shared" si="23"/>
        <v>1</v>
      </c>
    </row>
    <row r="176" spans="1:14">
      <c r="A176">
        <f t="shared" si="16"/>
        <v>0</v>
      </c>
      <c r="B176">
        <f t="shared" si="17"/>
        <v>0</v>
      </c>
      <c r="C176">
        <v>152</v>
      </c>
      <c r="D176">
        <v>28</v>
      </c>
      <c r="E176">
        <f t="shared" si="18"/>
        <v>-999</v>
      </c>
      <c r="F176">
        <f>能力值计算器!G2</f>
        <v>0</v>
      </c>
      <c r="G176">
        <f>ROUNDDOWN((能力值计算器!F4+能力值计算器!E4*2+ROUNDDOWN(C176/4,0))*能力值计算器!C2/100+10+能力值计算器!C2,0)</f>
        <v>164</v>
      </c>
      <c r="H176">
        <f>ROUNDDOWN(ROUNDDOWN(ROUNDDOWN(ROUNDDOWN(ROUNDDOWN((能力值计算器!F6+能力值计算器!E6*2+ROUNDDOWN(D176/4,0))*能力值计算器!C2/100+5,0)*能力值计算器!H6,0)*能力值计算器!K6,0)*能力值计算器!L6,0)*VLOOKUP(能力值计算器!J6,能力变化对照表!A:B,2,0),0)</f>
        <v>89</v>
      </c>
      <c r="I176">
        <f>ROUNDDOWN(ROUNDDOWN(ROUNDDOWN(ROUNDDOWN(ROUNDDOWN((能力值计算器!F8+能力值计算器!E8*2+ROUNDDOWN(E176/4,0))*能力值计算器!C2/100+5,0)*能力值计算器!H8,0)*能力值计算器!K8,0)*能力值计算器!L8,0)*VLOOKUP(能力值计算器!J8,能力变化对照表!A:B,2,0),0)</f>
        <v>-39</v>
      </c>
      <c r="J176">
        <f t="shared" si="19"/>
        <v>0</v>
      </c>
      <c r="K176">
        <f t="shared" si="20"/>
        <v>-6396</v>
      </c>
      <c r="L176">
        <f t="shared" si="21"/>
        <v>8200</v>
      </c>
      <c r="M176">
        <f t="shared" si="22"/>
        <v>242.1</v>
      </c>
      <c r="N176">
        <f t="shared" si="23"/>
        <v>1</v>
      </c>
    </row>
    <row r="177" spans="1:14">
      <c r="A177">
        <f t="shared" si="16"/>
        <v>0</v>
      </c>
      <c r="B177">
        <f t="shared" si="17"/>
        <v>0</v>
      </c>
      <c r="C177">
        <v>148</v>
      </c>
      <c r="D177">
        <v>80</v>
      </c>
      <c r="E177">
        <f t="shared" si="18"/>
        <v>-999</v>
      </c>
      <c r="F177">
        <f>能力值计算器!G2</f>
        <v>0</v>
      </c>
      <c r="G177">
        <f>ROUNDDOWN((能力值计算器!F4+能力值计算器!E4*2+ROUNDDOWN(C177/4,0))*能力值计算器!C2/100+10+能力值计算器!C2,0)</f>
        <v>164</v>
      </c>
      <c r="H177">
        <f>ROUNDDOWN(ROUNDDOWN(ROUNDDOWN(ROUNDDOWN(ROUNDDOWN((能力值计算器!F6+能力值计算器!E6*2+ROUNDDOWN(D177/4,0))*能力值计算器!C2/100+5,0)*能力值计算器!H6,0)*能力值计算器!K6,0)*能力值计算器!L6,0)*VLOOKUP(能力值计算器!J6,能力变化对照表!A:B,2,0),0)</f>
        <v>95</v>
      </c>
      <c r="I177">
        <f>ROUNDDOWN(ROUNDDOWN(ROUNDDOWN(ROUNDDOWN(ROUNDDOWN((能力值计算器!F8+能力值计算器!E8*2+ROUNDDOWN(E177/4,0))*能力值计算器!C2/100+5,0)*能力值计算器!H8,0)*能力值计算器!K8,0)*能力值计算器!L8,0)*VLOOKUP(能力值计算器!J8,能力变化对照表!A:B,2,0),0)</f>
        <v>-39</v>
      </c>
      <c r="J177">
        <f t="shared" si="19"/>
        <v>0</v>
      </c>
      <c r="K177">
        <f t="shared" si="20"/>
        <v>-6396</v>
      </c>
      <c r="L177">
        <f t="shared" si="21"/>
        <v>9184</v>
      </c>
      <c r="M177">
        <f t="shared" si="22"/>
        <v>242.1</v>
      </c>
      <c r="N177">
        <f t="shared" si="23"/>
        <v>1</v>
      </c>
    </row>
    <row r="178" spans="1:14">
      <c r="A178">
        <f t="shared" si="16"/>
        <v>0</v>
      </c>
      <c r="B178">
        <f t="shared" si="17"/>
        <v>0</v>
      </c>
      <c r="C178">
        <v>152</v>
      </c>
      <c r="D178">
        <v>76</v>
      </c>
      <c r="E178">
        <f t="shared" si="18"/>
        <v>-999</v>
      </c>
      <c r="F178">
        <f>能力值计算器!G2</f>
        <v>0</v>
      </c>
      <c r="G178">
        <f>ROUNDDOWN((能力值计算器!F4+能力值计算器!E4*2+ROUNDDOWN(C178/4,0))*能力值计算器!C2/100+10+能力值计算器!C2,0)</f>
        <v>164</v>
      </c>
      <c r="H178">
        <f>ROUNDDOWN(ROUNDDOWN(ROUNDDOWN(ROUNDDOWN(ROUNDDOWN((能力值计算器!F6+能力值计算器!E6*2+ROUNDDOWN(D178/4,0))*能力值计算器!C2/100+5,0)*能力值计算器!H6,0)*能力值计算器!K6,0)*能力值计算器!L6,0)*VLOOKUP(能力值计算器!J6,能力变化对照表!A:B,2,0),0)</f>
        <v>95</v>
      </c>
      <c r="I178">
        <f>ROUNDDOWN(ROUNDDOWN(ROUNDDOWN(ROUNDDOWN(ROUNDDOWN((能力值计算器!F8+能力值计算器!E8*2+ROUNDDOWN(E178/4,0))*能力值计算器!C2/100+5,0)*能力值计算器!H8,0)*能力值计算器!K8,0)*能力值计算器!L8,0)*VLOOKUP(能力值计算器!J8,能力变化对照表!A:B,2,0),0)</f>
        <v>-39</v>
      </c>
      <c r="J178">
        <f t="shared" si="19"/>
        <v>0</v>
      </c>
      <c r="K178">
        <f t="shared" si="20"/>
        <v>-6396</v>
      </c>
      <c r="L178">
        <f t="shared" si="21"/>
        <v>9184</v>
      </c>
      <c r="M178">
        <f t="shared" si="22"/>
        <v>242.1</v>
      </c>
      <c r="N178">
        <f t="shared" si="23"/>
        <v>1</v>
      </c>
    </row>
    <row r="179" spans="1:14">
      <c r="A179">
        <f t="shared" si="16"/>
        <v>0</v>
      </c>
      <c r="B179">
        <f t="shared" si="17"/>
        <v>0</v>
      </c>
      <c r="C179">
        <v>116</v>
      </c>
      <c r="D179">
        <v>92</v>
      </c>
      <c r="E179">
        <f t="shared" si="18"/>
        <v>-999</v>
      </c>
      <c r="F179">
        <f>能力值计算器!G2</f>
        <v>0</v>
      </c>
      <c r="G179">
        <f>ROUNDDOWN((能力值计算器!F4+能力值计算器!E4*2+ROUNDDOWN(C179/4,0))*能力值计算器!C2/100+10+能力值计算器!C2,0)</f>
        <v>160</v>
      </c>
      <c r="H179">
        <f>ROUNDDOWN(ROUNDDOWN(ROUNDDOWN(ROUNDDOWN(ROUNDDOWN((能力值计算器!F6+能力值计算器!E6*2+ROUNDDOWN(D179/4,0))*能力值计算器!C2/100+5,0)*能力值计算器!H6,0)*能力值计算器!K6,0)*能力值计算器!L6,0)*VLOOKUP(能力值计算器!J6,能力变化对照表!A:B,2,0),0)</f>
        <v>97</v>
      </c>
      <c r="I179">
        <f>ROUNDDOWN(ROUNDDOWN(ROUNDDOWN(ROUNDDOWN(ROUNDDOWN((能力值计算器!F8+能力值计算器!E8*2+ROUNDDOWN(E179/4,0))*能力值计算器!C2/100+5,0)*能力值计算器!H8,0)*能力值计算器!K8,0)*能力值计算器!L8,0)*VLOOKUP(能力值计算器!J8,能力变化对照表!A:B,2,0),0)</f>
        <v>-39</v>
      </c>
      <c r="J179">
        <f t="shared" si="19"/>
        <v>0</v>
      </c>
      <c r="K179">
        <f t="shared" si="20"/>
        <v>-6240</v>
      </c>
      <c r="L179">
        <f t="shared" si="21"/>
        <v>9280</v>
      </c>
      <c r="M179">
        <f t="shared" si="22"/>
        <v>238.1</v>
      </c>
      <c r="N179">
        <f t="shared" si="23"/>
        <v>1</v>
      </c>
    </row>
    <row r="180" spans="1:14">
      <c r="A180">
        <f t="shared" si="16"/>
        <v>0</v>
      </c>
      <c r="B180">
        <f t="shared" si="17"/>
        <v>0</v>
      </c>
      <c r="C180">
        <v>116</v>
      </c>
      <c r="D180">
        <v>44</v>
      </c>
      <c r="E180">
        <f t="shared" si="18"/>
        <v>-999</v>
      </c>
      <c r="F180">
        <f>能力值计算器!G2</f>
        <v>0</v>
      </c>
      <c r="G180">
        <f>ROUNDDOWN((能力值计算器!F4+能力值计算器!E4*2+ROUNDDOWN(C180/4,0))*能力值计算器!C2/100+10+能力值计算器!C2,0)</f>
        <v>160</v>
      </c>
      <c r="H180">
        <f>ROUNDDOWN(ROUNDDOWN(ROUNDDOWN(ROUNDDOWN(ROUNDDOWN((能力值计算器!F6+能力值计算器!E6*2+ROUNDDOWN(D180/4,0))*能力值计算器!C2/100+5,0)*能力值计算器!H6,0)*能力值计算器!K6,0)*能力值计算器!L6,0)*VLOOKUP(能力值计算器!J6,能力变化对照表!A:B,2,0),0)</f>
        <v>91</v>
      </c>
      <c r="I180">
        <f>ROUNDDOWN(ROUNDDOWN(ROUNDDOWN(ROUNDDOWN(ROUNDDOWN((能力值计算器!F8+能力值计算器!E8*2+ROUNDDOWN(E180/4,0))*能力值计算器!C2/100+5,0)*能力值计算器!H8,0)*能力值计算器!K8,0)*能力值计算器!L8,0)*VLOOKUP(能力值计算器!J8,能力变化对照表!A:B,2,0),0)</f>
        <v>-39</v>
      </c>
      <c r="J180">
        <f t="shared" si="19"/>
        <v>0</v>
      </c>
      <c r="K180">
        <f t="shared" si="20"/>
        <v>-6240</v>
      </c>
      <c r="L180">
        <f t="shared" si="21"/>
        <v>8320</v>
      </c>
      <c r="M180">
        <f t="shared" si="22"/>
        <v>238.1</v>
      </c>
      <c r="N180">
        <f t="shared" si="23"/>
        <v>1</v>
      </c>
    </row>
    <row r="181" spans="1:14">
      <c r="A181">
        <f t="shared" si="16"/>
        <v>0</v>
      </c>
      <c r="B181">
        <f t="shared" si="17"/>
        <v>0</v>
      </c>
      <c r="C181">
        <v>116</v>
      </c>
      <c r="D181">
        <v>48</v>
      </c>
      <c r="E181">
        <f t="shared" si="18"/>
        <v>-999</v>
      </c>
      <c r="F181">
        <f>能力值计算器!G2</f>
        <v>0</v>
      </c>
      <c r="G181">
        <f>ROUNDDOWN((能力值计算器!F4+能力值计算器!E4*2+ROUNDDOWN(C181/4,0))*能力值计算器!C2/100+10+能力值计算器!C2,0)</f>
        <v>160</v>
      </c>
      <c r="H181">
        <f>ROUNDDOWN(ROUNDDOWN(ROUNDDOWN(ROUNDDOWN(ROUNDDOWN((能力值计算器!F6+能力值计算器!E6*2+ROUNDDOWN(D181/4,0))*能力值计算器!C2/100+5,0)*能力值计算器!H6,0)*能力值计算器!K6,0)*能力值计算器!L6,0)*VLOOKUP(能力值计算器!J6,能力变化对照表!A:B,2,0),0)</f>
        <v>91</v>
      </c>
      <c r="I181">
        <f>ROUNDDOWN(ROUNDDOWN(ROUNDDOWN(ROUNDDOWN(ROUNDDOWN((能力值计算器!F8+能力值计算器!E8*2+ROUNDDOWN(E181/4,0))*能力值计算器!C2/100+5,0)*能力值计算器!H8,0)*能力值计算器!K8,0)*能力值计算器!L8,0)*VLOOKUP(能力值计算器!J8,能力变化对照表!A:B,2,0),0)</f>
        <v>-39</v>
      </c>
      <c r="J181">
        <f t="shared" si="19"/>
        <v>0</v>
      </c>
      <c r="K181">
        <f t="shared" si="20"/>
        <v>-6240</v>
      </c>
      <c r="L181">
        <f t="shared" si="21"/>
        <v>8320</v>
      </c>
      <c r="M181">
        <f t="shared" si="22"/>
        <v>238.1</v>
      </c>
      <c r="N181">
        <f t="shared" si="23"/>
        <v>1</v>
      </c>
    </row>
    <row r="182" spans="1:14">
      <c r="A182">
        <f t="shared" si="16"/>
        <v>0</v>
      </c>
      <c r="B182">
        <f t="shared" si="17"/>
        <v>0</v>
      </c>
      <c r="C182">
        <v>120</v>
      </c>
      <c r="D182">
        <v>44</v>
      </c>
      <c r="E182">
        <f t="shared" si="18"/>
        <v>-999</v>
      </c>
      <c r="F182">
        <f>能力值计算器!G2</f>
        <v>0</v>
      </c>
      <c r="G182">
        <f>ROUNDDOWN((能力值计算器!F4+能力值计算器!E4*2+ROUNDDOWN(C182/4,0))*能力值计算器!C2/100+10+能力值计算器!C2,0)</f>
        <v>160</v>
      </c>
      <c r="H182">
        <f>ROUNDDOWN(ROUNDDOWN(ROUNDDOWN(ROUNDDOWN(ROUNDDOWN((能力值计算器!F6+能力值计算器!E6*2+ROUNDDOWN(D182/4,0))*能力值计算器!C2/100+5,0)*能力值计算器!H6,0)*能力值计算器!K6,0)*能力值计算器!L6,0)*VLOOKUP(能力值计算器!J6,能力变化对照表!A:B,2,0),0)</f>
        <v>91</v>
      </c>
      <c r="I182">
        <f>ROUNDDOWN(ROUNDDOWN(ROUNDDOWN(ROUNDDOWN(ROUNDDOWN((能力值计算器!F8+能力值计算器!E8*2+ROUNDDOWN(E182/4,0))*能力值计算器!C2/100+5,0)*能力值计算器!H8,0)*能力值计算器!K8,0)*能力值计算器!L8,0)*VLOOKUP(能力值计算器!J8,能力变化对照表!A:B,2,0),0)</f>
        <v>-39</v>
      </c>
      <c r="J182">
        <f t="shared" si="19"/>
        <v>0</v>
      </c>
      <c r="K182">
        <f t="shared" si="20"/>
        <v>-6240</v>
      </c>
      <c r="L182">
        <f t="shared" si="21"/>
        <v>8320</v>
      </c>
      <c r="M182">
        <f t="shared" si="22"/>
        <v>238.1</v>
      </c>
      <c r="N182">
        <f t="shared" si="23"/>
        <v>1</v>
      </c>
    </row>
    <row r="183" spans="1:14">
      <c r="A183">
        <f t="shared" si="16"/>
        <v>0</v>
      </c>
      <c r="B183">
        <f t="shared" si="17"/>
        <v>0</v>
      </c>
      <c r="C183">
        <v>116</v>
      </c>
      <c r="D183">
        <v>96</v>
      </c>
      <c r="E183">
        <f t="shared" si="18"/>
        <v>-999</v>
      </c>
      <c r="F183">
        <f>能力值计算器!G2</f>
        <v>0</v>
      </c>
      <c r="G183">
        <f>ROUNDDOWN((能力值计算器!F4+能力值计算器!E4*2+ROUNDDOWN(C183/4,0))*能力值计算器!C2/100+10+能力值计算器!C2,0)</f>
        <v>160</v>
      </c>
      <c r="H183">
        <f>ROUNDDOWN(ROUNDDOWN(ROUNDDOWN(ROUNDDOWN(ROUNDDOWN((能力值计算器!F6+能力值计算器!E6*2+ROUNDDOWN(D183/4,0))*能力值计算器!C2/100+5,0)*能力值计算器!H6,0)*能力值计算器!K6,0)*能力值计算器!L6,0)*VLOOKUP(能力值计算器!J6,能力变化对照表!A:B,2,0),0)</f>
        <v>97</v>
      </c>
      <c r="I183">
        <f>ROUNDDOWN(ROUNDDOWN(ROUNDDOWN(ROUNDDOWN(ROUNDDOWN((能力值计算器!F8+能力值计算器!E8*2+ROUNDDOWN(E183/4,0))*能力值计算器!C2/100+5,0)*能力值计算器!H8,0)*能力值计算器!K8,0)*能力值计算器!L8,0)*VLOOKUP(能力值计算器!J8,能力变化对照表!A:B,2,0),0)</f>
        <v>-39</v>
      </c>
      <c r="J183">
        <f t="shared" si="19"/>
        <v>0</v>
      </c>
      <c r="K183">
        <f t="shared" si="20"/>
        <v>-6240</v>
      </c>
      <c r="L183">
        <f t="shared" si="21"/>
        <v>9280</v>
      </c>
      <c r="M183">
        <f t="shared" si="22"/>
        <v>238.1</v>
      </c>
      <c r="N183">
        <f t="shared" si="23"/>
        <v>1</v>
      </c>
    </row>
    <row r="184" spans="1:14">
      <c r="A184">
        <f t="shared" si="16"/>
        <v>0</v>
      </c>
      <c r="B184">
        <f t="shared" si="17"/>
        <v>0</v>
      </c>
      <c r="C184">
        <v>120</v>
      </c>
      <c r="D184">
        <v>92</v>
      </c>
      <c r="E184">
        <f t="shared" si="18"/>
        <v>-999</v>
      </c>
      <c r="F184">
        <f>能力值计算器!G2</f>
        <v>0</v>
      </c>
      <c r="G184">
        <f>ROUNDDOWN((能力值计算器!F4+能力值计算器!E4*2+ROUNDDOWN(C184/4,0))*能力值计算器!C2/100+10+能力值计算器!C2,0)</f>
        <v>160</v>
      </c>
      <c r="H184">
        <f>ROUNDDOWN(ROUNDDOWN(ROUNDDOWN(ROUNDDOWN(ROUNDDOWN((能力值计算器!F6+能力值计算器!E6*2+ROUNDDOWN(D184/4,0))*能力值计算器!C2/100+5,0)*能力值计算器!H6,0)*能力值计算器!K6,0)*能力值计算器!L6,0)*VLOOKUP(能力值计算器!J6,能力变化对照表!A:B,2,0),0)</f>
        <v>97</v>
      </c>
      <c r="I184">
        <f>ROUNDDOWN(ROUNDDOWN(ROUNDDOWN(ROUNDDOWN(ROUNDDOWN((能力值计算器!F8+能力值计算器!E8*2+ROUNDDOWN(E184/4,0))*能力值计算器!C2/100+5,0)*能力值计算器!H8,0)*能力值计算器!K8,0)*能力值计算器!L8,0)*VLOOKUP(能力值计算器!J8,能力变化对照表!A:B,2,0),0)</f>
        <v>-39</v>
      </c>
      <c r="J184">
        <f t="shared" si="19"/>
        <v>0</v>
      </c>
      <c r="K184">
        <f t="shared" si="20"/>
        <v>-6240</v>
      </c>
      <c r="L184">
        <f t="shared" si="21"/>
        <v>9280</v>
      </c>
      <c r="M184">
        <f t="shared" si="22"/>
        <v>238.1</v>
      </c>
      <c r="N184">
        <f t="shared" si="23"/>
        <v>1</v>
      </c>
    </row>
    <row r="185" spans="1:14">
      <c r="A185">
        <f t="shared" si="16"/>
        <v>0</v>
      </c>
      <c r="B185">
        <f t="shared" si="17"/>
        <v>0</v>
      </c>
      <c r="C185">
        <v>148</v>
      </c>
      <c r="D185">
        <v>84</v>
      </c>
      <c r="E185">
        <f t="shared" si="18"/>
        <v>-999</v>
      </c>
      <c r="F185">
        <f>能力值计算器!G2</f>
        <v>0</v>
      </c>
      <c r="G185">
        <f>ROUNDDOWN((能力值计算器!F4+能力值计算器!E4*2+ROUNDDOWN(C185/4,0))*能力值计算器!C2/100+10+能力值计算器!C2,0)</f>
        <v>164</v>
      </c>
      <c r="H185">
        <f>ROUNDDOWN(ROUNDDOWN(ROUNDDOWN(ROUNDDOWN(ROUNDDOWN((能力值计算器!F6+能力值计算器!E6*2+ROUNDDOWN(D185/4,0))*能力值计算器!C2/100+5,0)*能力值计算器!H6,0)*能力值计算器!K6,0)*能力值计算器!L6,0)*VLOOKUP(能力值计算器!J6,能力变化对照表!A:B,2,0),0)</f>
        <v>96</v>
      </c>
      <c r="I185">
        <f>ROUNDDOWN(ROUNDDOWN(ROUNDDOWN(ROUNDDOWN(ROUNDDOWN((能力值计算器!F8+能力值计算器!E8*2+ROUNDDOWN(E185/4,0))*能力值计算器!C2/100+5,0)*能力值计算器!H8,0)*能力值计算器!K8,0)*能力值计算器!L8,0)*VLOOKUP(能力值计算器!J8,能力变化对照表!A:B,2,0),0)</f>
        <v>-39</v>
      </c>
      <c r="J185">
        <f t="shared" si="19"/>
        <v>0</v>
      </c>
      <c r="K185">
        <f t="shared" si="20"/>
        <v>-6396</v>
      </c>
      <c r="L185">
        <f t="shared" si="21"/>
        <v>9348</v>
      </c>
      <c r="M185">
        <f t="shared" si="22"/>
        <v>242.1</v>
      </c>
      <c r="N185">
        <f t="shared" si="23"/>
        <v>1</v>
      </c>
    </row>
    <row r="186" spans="1:14">
      <c r="A186">
        <f t="shared" si="16"/>
        <v>0</v>
      </c>
      <c r="B186">
        <f t="shared" si="17"/>
        <v>0</v>
      </c>
      <c r="C186">
        <v>148</v>
      </c>
      <c r="D186">
        <v>20</v>
      </c>
      <c r="E186">
        <f t="shared" si="18"/>
        <v>-999</v>
      </c>
      <c r="F186">
        <f>能力值计算器!G2</f>
        <v>0</v>
      </c>
      <c r="G186">
        <f>ROUNDDOWN((能力值计算器!F4+能力值计算器!E4*2+ROUNDDOWN(C186/4,0))*能力值计算器!C2/100+10+能力值计算器!C2,0)</f>
        <v>164</v>
      </c>
      <c r="H186">
        <f>ROUNDDOWN(ROUNDDOWN(ROUNDDOWN(ROUNDDOWN(ROUNDDOWN((能力值计算器!F6+能力值计算器!E6*2+ROUNDDOWN(D186/4,0))*能力值计算器!C2/100+5,0)*能力值计算器!H6,0)*能力值计算器!K6,0)*能力值计算器!L6,0)*VLOOKUP(能力值计算器!J6,能力变化对照表!A:B,2,0),0)</f>
        <v>88</v>
      </c>
      <c r="I186">
        <f>ROUNDDOWN(ROUNDDOWN(ROUNDDOWN(ROUNDDOWN(ROUNDDOWN((能力值计算器!F8+能力值计算器!E8*2+ROUNDDOWN(E186/4,0))*能力值计算器!C2/100+5,0)*能力值计算器!H8,0)*能力值计算器!K8,0)*能力值计算器!L8,0)*VLOOKUP(能力值计算器!J8,能力变化对照表!A:B,2,0),0)</f>
        <v>-39</v>
      </c>
      <c r="J186">
        <f t="shared" si="19"/>
        <v>0</v>
      </c>
      <c r="K186">
        <f t="shared" si="20"/>
        <v>-6396</v>
      </c>
      <c r="L186">
        <f t="shared" si="21"/>
        <v>8036</v>
      </c>
      <c r="M186">
        <f t="shared" si="22"/>
        <v>242.1</v>
      </c>
      <c r="N186">
        <f t="shared" si="23"/>
        <v>1</v>
      </c>
    </row>
    <row r="187" spans="1:14">
      <c r="A187">
        <f t="shared" si="16"/>
        <v>0</v>
      </c>
      <c r="B187">
        <f t="shared" si="17"/>
        <v>0</v>
      </c>
      <c r="C187">
        <v>148</v>
      </c>
      <c r="D187">
        <v>24</v>
      </c>
      <c r="E187">
        <f t="shared" si="18"/>
        <v>-999</v>
      </c>
      <c r="F187">
        <f>能力值计算器!G2</f>
        <v>0</v>
      </c>
      <c r="G187">
        <f>ROUNDDOWN((能力值计算器!F4+能力值计算器!E4*2+ROUNDDOWN(C187/4,0))*能力值计算器!C2/100+10+能力值计算器!C2,0)</f>
        <v>164</v>
      </c>
      <c r="H187">
        <f>ROUNDDOWN(ROUNDDOWN(ROUNDDOWN(ROUNDDOWN(ROUNDDOWN((能力值计算器!F6+能力值计算器!E6*2+ROUNDDOWN(D187/4,0))*能力值计算器!C2/100+5,0)*能力值计算器!H6,0)*能力值计算器!K6,0)*能力值计算器!L6,0)*VLOOKUP(能力值计算器!J6,能力变化对照表!A:B,2,0),0)</f>
        <v>88</v>
      </c>
      <c r="I187">
        <f>ROUNDDOWN(ROUNDDOWN(ROUNDDOWN(ROUNDDOWN(ROUNDDOWN((能力值计算器!F8+能力值计算器!E8*2+ROUNDDOWN(E187/4,0))*能力值计算器!C2/100+5,0)*能力值计算器!H8,0)*能力值计算器!K8,0)*能力值计算器!L8,0)*VLOOKUP(能力值计算器!J8,能力变化对照表!A:B,2,0),0)</f>
        <v>-39</v>
      </c>
      <c r="J187">
        <f t="shared" si="19"/>
        <v>0</v>
      </c>
      <c r="K187">
        <f t="shared" si="20"/>
        <v>-6396</v>
      </c>
      <c r="L187">
        <f t="shared" si="21"/>
        <v>8036</v>
      </c>
      <c r="M187">
        <f t="shared" si="22"/>
        <v>242.1</v>
      </c>
      <c r="N187">
        <f t="shared" si="23"/>
        <v>1</v>
      </c>
    </row>
    <row r="188" spans="1:14">
      <c r="A188">
        <f t="shared" si="16"/>
        <v>0</v>
      </c>
      <c r="B188">
        <f t="shared" si="17"/>
        <v>0</v>
      </c>
      <c r="C188">
        <v>152</v>
      </c>
      <c r="D188">
        <v>20</v>
      </c>
      <c r="E188">
        <f t="shared" si="18"/>
        <v>-999</v>
      </c>
      <c r="F188">
        <f>能力值计算器!G2</f>
        <v>0</v>
      </c>
      <c r="G188">
        <f>ROUNDDOWN((能力值计算器!F4+能力值计算器!E4*2+ROUNDDOWN(C188/4,0))*能力值计算器!C2/100+10+能力值计算器!C2,0)</f>
        <v>164</v>
      </c>
      <c r="H188">
        <f>ROUNDDOWN(ROUNDDOWN(ROUNDDOWN(ROUNDDOWN(ROUNDDOWN((能力值计算器!F6+能力值计算器!E6*2+ROUNDDOWN(D188/4,0))*能力值计算器!C2/100+5,0)*能力值计算器!H6,0)*能力值计算器!K6,0)*能力值计算器!L6,0)*VLOOKUP(能力值计算器!J6,能力变化对照表!A:B,2,0),0)</f>
        <v>88</v>
      </c>
      <c r="I188">
        <f>ROUNDDOWN(ROUNDDOWN(ROUNDDOWN(ROUNDDOWN(ROUNDDOWN((能力值计算器!F8+能力值计算器!E8*2+ROUNDDOWN(E188/4,0))*能力值计算器!C2/100+5,0)*能力值计算器!H8,0)*能力值计算器!K8,0)*能力值计算器!L8,0)*VLOOKUP(能力值计算器!J8,能力变化对照表!A:B,2,0),0)</f>
        <v>-39</v>
      </c>
      <c r="J188">
        <f t="shared" si="19"/>
        <v>0</v>
      </c>
      <c r="K188">
        <f t="shared" si="20"/>
        <v>-6396</v>
      </c>
      <c r="L188">
        <f t="shared" si="21"/>
        <v>8036</v>
      </c>
      <c r="M188">
        <f t="shared" si="22"/>
        <v>242.1</v>
      </c>
      <c r="N188">
        <f t="shared" si="23"/>
        <v>1</v>
      </c>
    </row>
    <row r="189" spans="1:14">
      <c r="A189">
        <f t="shared" si="16"/>
        <v>0</v>
      </c>
      <c r="B189">
        <f t="shared" si="17"/>
        <v>0</v>
      </c>
      <c r="C189">
        <v>148</v>
      </c>
      <c r="D189">
        <v>88</v>
      </c>
      <c r="E189">
        <f t="shared" si="18"/>
        <v>-999</v>
      </c>
      <c r="F189">
        <f>能力值计算器!G2</f>
        <v>0</v>
      </c>
      <c r="G189">
        <f>ROUNDDOWN((能力值计算器!F4+能力值计算器!E4*2+ROUNDDOWN(C189/4,0))*能力值计算器!C2/100+10+能力值计算器!C2,0)</f>
        <v>164</v>
      </c>
      <c r="H189">
        <f>ROUNDDOWN(ROUNDDOWN(ROUNDDOWN(ROUNDDOWN(ROUNDDOWN((能力值计算器!F6+能力值计算器!E6*2+ROUNDDOWN(D189/4,0))*能力值计算器!C2/100+5,0)*能力值计算器!H6,0)*能力值计算器!K6,0)*能力值计算器!L6,0)*VLOOKUP(能力值计算器!J6,能力变化对照表!A:B,2,0),0)</f>
        <v>96</v>
      </c>
      <c r="I189">
        <f>ROUNDDOWN(ROUNDDOWN(ROUNDDOWN(ROUNDDOWN(ROUNDDOWN((能力值计算器!F8+能力值计算器!E8*2+ROUNDDOWN(E189/4,0))*能力值计算器!C2/100+5,0)*能力值计算器!H8,0)*能力值计算器!K8,0)*能力值计算器!L8,0)*VLOOKUP(能力值计算器!J8,能力变化对照表!A:B,2,0),0)</f>
        <v>-39</v>
      </c>
      <c r="J189">
        <f t="shared" si="19"/>
        <v>0</v>
      </c>
      <c r="K189">
        <f t="shared" si="20"/>
        <v>-6396</v>
      </c>
      <c r="L189">
        <f t="shared" si="21"/>
        <v>9348</v>
      </c>
      <c r="M189">
        <f t="shared" si="22"/>
        <v>242.1</v>
      </c>
      <c r="N189">
        <f t="shared" si="23"/>
        <v>1</v>
      </c>
    </row>
    <row r="190" spans="1:14">
      <c r="A190">
        <f t="shared" si="16"/>
        <v>0</v>
      </c>
      <c r="B190">
        <f t="shared" si="17"/>
        <v>0</v>
      </c>
      <c r="C190">
        <v>152</v>
      </c>
      <c r="D190">
        <v>84</v>
      </c>
      <c r="E190">
        <f t="shared" si="18"/>
        <v>-999</v>
      </c>
      <c r="F190">
        <f>能力值计算器!G2</f>
        <v>0</v>
      </c>
      <c r="G190">
        <f>ROUNDDOWN((能力值计算器!F4+能力值计算器!E4*2+ROUNDDOWN(C190/4,0))*能力值计算器!C2/100+10+能力值计算器!C2,0)</f>
        <v>164</v>
      </c>
      <c r="H190">
        <f>ROUNDDOWN(ROUNDDOWN(ROUNDDOWN(ROUNDDOWN(ROUNDDOWN((能力值计算器!F6+能力值计算器!E6*2+ROUNDDOWN(D190/4,0))*能力值计算器!C2/100+5,0)*能力值计算器!H6,0)*能力值计算器!K6,0)*能力值计算器!L6,0)*VLOOKUP(能力值计算器!J6,能力变化对照表!A:B,2,0),0)</f>
        <v>96</v>
      </c>
      <c r="I190">
        <f>ROUNDDOWN(ROUNDDOWN(ROUNDDOWN(ROUNDDOWN(ROUNDDOWN((能力值计算器!F8+能力值计算器!E8*2+ROUNDDOWN(E190/4,0))*能力值计算器!C2/100+5,0)*能力值计算器!H8,0)*能力值计算器!K8,0)*能力值计算器!L8,0)*VLOOKUP(能力值计算器!J8,能力变化对照表!A:B,2,0),0)</f>
        <v>-39</v>
      </c>
      <c r="J190">
        <f t="shared" si="19"/>
        <v>0</v>
      </c>
      <c r="K190">
        <f t="shared" si="20"/>
        <v>-6396</v>
      </c>
      <c r="L190">
        <f t="shared" si="21"/>
        <v>9348</v>
      </c>
      <c r="M190">
        <f t="shared" si="22"/>
        <v>242.1</v>
      </c>
      <c r="N190">
        <f t="shared" si="23"/>
        <v>1</v>
      </c>
    </row>
    <row r="191" spans="1:14">
      <c r="A191">
        <f t="shared" si="16"/>
        <v>0</v>
      </c>
      <c r="B191">
        <f t="shared" si="17"/>
        <v>0</v>
      </c>
      <c r="C191">
        <v>116</v>
      </c>
      <c r="D191">
        <v>100</v>
      </c>
      <c r="E191">
        <f t="shared" si="18"/>
        <v>-999</v>
      </c>
      <c r="F191">
        <f>能力值计算器!G2</f>
        <v>0</v>
      </c>
      <c r="G191">
        <f>ROUNDDOWN((能力值计算器!F4+能力值计算器!E4*2+ROUNDDOWN(C191/4,0))*能力值计算器!C2/100+10+能力值计算器!C2,0)</f>
        <v>160</v>
      </c>
      <c r="H191">
        <f>ROUNDDOWN(ROUNDDOWN(ROUNDDOWN(ROUNDDOWN(ROUNDDOWN((能力值计算器!F6+能力值计算器!E6*2+ROUNDDOWN(D191/4,0))*能力值计算器!C2/100+5,0)*能力值计算器!H6,0)*能力值计算器!K6,0)*能力值计算器!L6,0)*VLOOKUP(能力值计算器!J6,能力变化对照表!A:B,2,0),0)</f>
        <v>98</v>
      </c>
      <c r="I191">
        <f>ROUNDDOWN(ROUNDDOWN(ROUNDDOWN(ROUNDDOWN(ROUNDDOWN((能力值计算器!F8+能力值计算器!E8*2+ROUNDDOWN(E191/4,0))*能力值计算器!C2/100+5,0)*能力值计算器!H8,0)*能力值计算器!K8,0)*能力值计算器!L8,0)*VLOOKUP(能力值计算器!J8,能力变化对照表!A:B,2,0),0)</f>
        <v>-39</v>
      </c>
      <c r="J191">
        <f t="shared" si="19"/>
        <v>0</v>
      </c>
      <c r="K191">
        <f t="shared" si="20"/>
        <v>-6240</v>
      </c>
      <c r="L191">
        <f t="shared" si="21"/>
        <v>9440</v>
      </c>
      <c r="M191">
        <f t="shared" si="22"/>
        <v>238.1</v>
      </c>
      <c r="N191">
        <f t="shared" si="23"/>
        <v>1</v>
      </c>
    </row>
    <row r="192" spans="1:14">
      <c r="A192">
        <f t="shared" si="16"/>
        <v>0</v>
      </c>
      <c r="B192">
        <f t="shared" si="17"/>
        <v>0</v>
      </c>
      <c r="C192">
        <v>116</v>
      </c>
      <c r="D192">
        <v>36</v>
      </c>
      <c r="E192">
        <f t="shared" si="18"/>
        <v>-999</v>
      </c>
      <c r="F192">
        <f>能力值计算器!G2</f>
        <v>0</v>
      </c>
      <c r="G192">
        <f>ROUNDDOWN((能力值计算器!F4+能力值计算器!E4*2+ROUNDDOWN(C192/4,0))*能力值计算器!C2/100+10+能力值计算器!C2,0)</f>
        <v>160</v>
      </c>
      <c r="H192">
        <f>ROUNDDOWN(ROUNDDOWN(ROUNDDOWN(ROUNDDOWN(ROUNDDOWN((能力值计算器!F6+能力值计算器!E6*2+ROUNDDOWN(D192/4,0))*能力值计算器!C2/100+5,0)*能力值计算器!H6,0)*能力值计算器!K6,0)*能力值计算器!L6,0)*VLOOKUP(能力值计算器!J6,能力变化对照表!A:B,2,0),0)</f>
        <v>90</v>
      </c>
      <c r="I192">
        <f>ROUNDDOWN(ROUNDDOWN(ROUNDDOWN(ROUNDDOWN(ROUNDDOWN((能力值计算器!F8+能力值计算器!E8*2+ROUNDDOWN(E192/4,0))*能力值计算器!C2/100+5,0)*能力值计算器!H8,0)*能力值计算器!K8,0)*能力值计算器!L8,0)*VLOOKUP(能力值计算器!J8,能力变化对照表!A:B,2,0),0)</f>
        <v>-39</v>
      </c>
      <c r="J192">
        <f t="shared" si="19"/>
        <v>0</v>
      </c>
      <c r="K192">
        <f t="shared" si="20"/>
        <v>-6240</v>
      </c>
      <c r="L192">
        <f t="shared" si="21"/>
        <v>8160</v>
      </c>
      <c r="M192">
        <f t="shared" si="22"/>
        <v>238.1</v>
      </c>
      <c r="N192">
        <f t="shared" si="23"/>
        <v>1</v>
      </c>
    </row>
    <row r="193" spans="1:14">
      <c r="A193">
        <f t="shared" si="16"/>
        <v>0</v>
      </c>
      <c r="B193">
        <f t="shared" si="17"/>
        <v>0</v>
      </c>
      <c r="C193">
        <v>116</v>
      </c>
      <c r="D193">
        <v>40</v>
      </c>
      <c r="E193">
        <f t="shared" si="18"/>
        <v>-999</v>
      </c>
      <c r="F193">
        <f>能力值计算器!G2</f>
        <v>0</v>
      </c>
      <c r="G193">
        <f>ROUNDDOWN((能力值计算器!F4+能力值计算器!E4*2+ROUNDDOWN(C193/4,0))*能力值计算器!C2/100+10+能力值计算器!C2,0)</f>
        <v>160</v>
      </c>
      <c r="H193">
        <f>ROUNDDOWN(ROUNDDOWN(ROUNDDOWN(ROUNDDOWN(ROUNDDOWN((能力值计算器!F6+能力值计算器!E6*2+ROUNDDOWN(D193/4,0))*能力值计算器!C2/100+5,0)*能力值计算器!H6,0)*能力值计算器!K6,0)*能力值计算器!L6,0)*VLOOKUP(能力值计算器!J6,能力变化对照表!A:B,2,0),0)</f>
        <v>90</v>
      </c>
      <c r="I193">
        <f>ROUNDDOWN(ROUNDDOWN(ROUNDDOWN(ROUNDDOWN(ROUNDDOWN((能力值计算器!F8+能力值计算器!E8*2+ROUNDDOWN(E193/4,0))*能力值计算器!C2/100+5,0)*能力值计算器!H8,0)*能力值计算器!K8,0)*能力值计算器!L8,0)*VLOOKUP(能力值计算器!J8,能力变化对照表!A:B,2,0),0)</f>
        <v>-39</v>
      </c>
      <c r="J193">
        <f t="shared" si="19"/>
        <v>0</v>
      </c>
      <c r="K193">
        <f t="shared" si="20"/>
        <v>-6240</v>
      </c>
      <c r="L193">
        <f t="shared" si="21"/>
        <v>8160</v>
      </c>
      <c r="M193">
        <f t="shared" si="22"/>
        <v>238.1</v>
      </c>
      <c r="N193">
        <f t="shared" si="23"/>
        <v>1</v>
      </c>
    </row>
    <row r="194" spans="1:14">
      <c r="A194">
        <f t="shared" ref="A194:A257" si="24">IF(N194=1,0,L194+1/M194)</f>
        <v>0</v>
      </c>
      <c r="B194">
        <f t="shared" ref="B194:B257" si="25">IF(A194=MAX(A:A),1,0)</f>
        <v>0</v>
      </c>
      <c r="C194">
        <v>120</v>
      </c>
      <c r="D194">
        <v>36</v>
      </c>
      <c r="E194">
        <f t="shared" ref="E194:E257" si="26">IF(F194-D194-C194&gt;253,-999,IF(F194-D194-C194&lt;0,-999,F194-D194-C194))</f>
        <v>-999</v>
      </c>
      <c r="F194">
        <f>能力值计算器!G2</f>
        <v>0</v>
      </c>
      <c r="G194">
        <f>ROUNDDOWN((能力值计算器!F4+能力值计算器!E4*2+ROUNDDOWN(C194/4,0))*能力值计算器!C2/100+10+能力值计算器!C2,0)</f>
        <v>160</v>
      </c>
      <c r="H194">
        <f>ROUNDDOWN(ROUNDDOWN(ROUNDDOWN(ROUNDDOWN(ROUNDDOWN((能力值计算器!F6+能力值计算器!E6*2+ROUNDDOWN(D194/4,0))*能力值计算器!C2/100+5,0)*能力值计算器!H6,0)*能力值计算器!K6,0)*能力值计算器!L6,0)*VLOOKUP(能力值计算器!J6,能力变化对照表!A:B,2,0),0)</f>
        <v>90</v>
      </c>
      <c r="I194">
        <f>ROUNDDOWN(ROUNDDOWN(ROUNDDOWN(ROUNDDOWN(ROUNDDOWN((能力值计算器!F8+能力值计算器!E8*2+ROUNDDOWN(E194/4,0))*能力值计算器!C2/100+5,0)*能力值计算器!H8,0)*能力值计算器!K8,0)*能力值计算器!L8,0)*VLOOKUP(能力值计算器!J8,能力变化对照表!A:B,2,0),0)</f>
        <v>-39</v>
      </c>
      <c r="J194">
        <f t="shared" ref="J194:J257" si="27">IF(E194&lt;0,0,G194*H194)</f>
        <v>0</v>
      </c>
      <c r="K194">
        <f t="shared" ref="K194:K257" si="28">G194*I194</f>
        <v>-6240</v>
      </c>
      <c r="L194">
        <f t="shared" ref="L194:L257" si="29">(H194+I194)*G194</f>
        <v>8160</v>
      </c>
      <c r="M194">
        <f t="shared" ref="M194:M257" si="30">IF(H194+I194-G194&lt;0,G194-H194-I194,H194+I194-G194)+IF(H194-I194&lt;0,I194-H194,H194-I194)+0.1</f>
        <v>238.1</v>
      </c>
      <c r="N194">
        <f t="shared" ref="N194:N257" si="31">IF(E194&lt;0,1,0)</f>
        <v>1</v>
      </c>
    </row>
    <row r="195" spans="1:14">
      <c r="A195">
        <f t="shared" si="24"/>
        <v>0</v>
      </c>
      <c r="B195">
        <f t="shared" si="25"/>
        <v>0</v>
      </c>
      <c r="C195">
        <v>116</v>
      </c>
      <c r="D195">
        <v>104</v>
      </c>
      <c r="E195">
        <f t="shared" si="26"/>
        <v>-999</v>
      </c>
      <c r="F195">
        <f>能力值计算器!G2</f>
        <v>0</v>
      </c>
      <c r="G195">
        <f>ROUNDDOWN((能力值计算器!F4+能力值计算器!E4*2+ROUNDDOWN(C195/4,0))*能力值计算器!C2/100+10+能力值计算器!C2,0)</f>
        <v>160</v>
      </c>
      <c r="H195">
        <f>ROUNDDOWN(ROUNDDOWN(ROUNDDOWN(ROUNDDOWN(ROUNDDOWN((能力值计算器!F6+能力值计算器!E6*2+ROUNDDOWN(D195/4,0))*能力值计算器!C2/100+5,0)*能力值计算器!H6,0)*能力值计算器!K6,0)*能力值计算器!L6,0)*VLOOKUP(能力值计算器!J6,能力变化对照表!A:B,2,0),0)</f>
        <v>98</v>
      </c>
      <c r="I195">
        <f>ROUNDDOWN(ROUNDDOWN(ROUNDDOWN(ROUNDDOWN(ROUNDDOWN((能力值计算器!F8+能力值计算器!E8*2+ROUNDDOWN(E195/4,0))*能力值计算器!C2/100+5,0)*能力值计算器!H8,0)*能力值计算器!K8,0)*能力值计算器!L8,0)*VLOOKUP(能力值计算器!J8,能力变化对照表!A:B,2,0),0)</f>
        <v>-39</v>
      </c>
      <c r="J195">
        <f t="shared" si="27"/>
        <v>0</v>
      </c>
      <c r="K195">
        <f t="shared" si="28"/>
        <v>-6240</v>
      </c>
      <c r="L195">
        <f t="shared" si="29"/>
        <v>9440</v>
      </c>
      <c r="M195">
        <f t="shared" si="30"/>
        <v>238.1</v>
      </c>
      <c r="N195">
        <f t="shared" si="31"/>
        <v>1</v>
      </c>
    </row>
    <row r="196" spans="1:14">
      <c r="A196">
        <f t="shared" si="24"/>
        <v>0</v>
      </c>
      <c r="B196">
        <f t="shared" si="25"/>
        <v>0</v>
      </c>
      <c r="C196">
        <v>120</v>
      </c>
      <c r="D196">
        <v>100</v>
      </c>
      <c r="E196">
        <f t="shared" si="26"/>
        <v>-999</v>
      </c>
      <c r="F196">
        <f>能力值计算器!G2</f>
        <v>0</v>
      </c>
      <c r="G196">
        <f>ROUNDDOWN((能力值计算器!F4+能力值计算器!E4*2+ROUNDDOWN(C196/4,0))*能力值计算器!C2/100+10+能力值计算器!C2,0)</f>
        <v>160</v>
      </c>
      <c r="H196">
        <f>ROUNDDOWN(ROUNDDOWN(ROUNDDOWN(ROUNDDOWN(ROUNDDOWN((能力值计算器!F6+能力值计算器!E6*2+ROUNDDOWN(D196/4,0))*能力值计算器!C2/100+5,0)*能力值计算器!H6,0)*能力值计算器!K6,0)*能力值计算器!L6,0)*VLOOKUP(能力值计算器!J6,能力变化对照表!A:B,2,0),0)</f>
        <v>98</v>
      </c>
      <c r="I196">
        <f>ROUNDDOWN(ROUNDDOWN(ROUNDDOWN(ROUNDDOWN(ROUNDDOWN((能力值计算器!F8+能力值计算器!E8*2+ROUNDDOWN(E196/4,0))*能力值计算器!C2/100+5,0)*能力值计算器!H8,0)*能力值计算器!K8,0)*能力值计算器!L8,0)*VLOOKUP(能力值计算器!J8,能力变化对照表!A:B,2,0),0)</f>
        <v>-39</v>
      </c>
      <c r="J196">
        <f t="shared" si="27"/>
        <v>0</v>
      </c>
      <c r="K196">
        <f t="shared" si="28"/>
        <v>-6240</v>
      </c>
      <c r="L196">
        <f t="shared" si="29"/>
        <v>9440</v>
      </c>
      <c r="M196">
        <f t="shared" si="30"/>
        <v>238.1</v>
      </c>
      <c r="N196">
        <f t="shared" si="31"/>
        <v>1</v>
      </c>
    </row>
    <row r="197" spans="1:14">
      <c r="A197">
        <f t="shared" si="24"/>
        <v>0</v>
      </c>
      <c r="B197">
        <f t="shared" si="25"/>
        <v>0</v>
      </c>
      <c r="C197">
        <v>148</v>
      </c>
      <c r="D197">
        <v>92</v>
      </c>
      <c r="E197">
        <f t="shared" si="26"/>
        <v>-999</v>
      </c>
      <c r="F197">
        <f>能力值计算器!G2</f>
        <v>0</v>
      </c>
      <c r="G197">
        <f>ROUNDDOWN((能力值计算器!F4+能力值计算器!E4*2+ROUNDDOWN(C197/4,0))*能力值计算器!C2/100+10+能力值计算器!C2,0)</f>
        <v>164</v>
      </c>
      <c r="H197">
        <f>ROUNDDOWN(ROUNDDOWN(ROUNDDOWN(ROUNDDOWN(ROUNDDOWN((能力值计算器!F6+能力值计算器!E6*2+ROUNDDOWN(D197/4,0))*能力值计算器!C2/100+5,0)*能力值计算器!H6,0)*能力值计算器!K6,0)*能力值计算器!L6,0)*VLOOKUP(能力值计算器!J6,能力变化对照表!A:B,2,0),0)</f>
        <v>97</v>
      </c>
      <c r="I197">
        <f>ROUNDDOWN(ROUNDDOWN(ROUNDDOWN(ROUNDDOWN(ROUNDDOWN((能力值计算器!F8+能力值计算器!E8*2+ROUNDDOWN(E197/4,0))*能力值计算器!C2/100+5,0)*能力值计算器!H8,0)*能力值计算器!K8,0)*能力值计算器!L8,0)*VLOOKUP(能力值计算器!J8,能力变化对照表!A:B,2,0),0)</f>
        <v>-39</v>
      </c>
      <c r="J197">
        <f t="shared" si="27"/>
        <v>0</v>
      </c>
      <c r="K197">
        <f t="shared" si="28"/>
        <v>-6396</v>
      </c>
      <c r="L197">
        <f t="shared" si="29"/>
        <v>9512</v>
      </c>
      <c r="M197">
        <f t="shared" si="30"/>
        <v>242.1</v>
      </c>
      <c r="N197">
        <f t="shared" si="31"/>
        <v>1</v>
      </c>
    </row>
    <row r="198" spans="1:14">
      <c r="A198">
        <f t="shared" si="24"/>
        <v>0</v>
      </c>
      <c r="B198">
        <f t="shared" si="25"/>
        <v>0</v>
      </c>
      <c r="C198">
        <v>148</v>
      </c>
      <c r="D198">
        <v>12</v>
      </c>
      <c r="E198">
        <f t="shared" si="26"/>
        <v>-999</v>
      </c>
      <c r="F198">
        <f>能力值计算器!G2</f>
        <v>0</v>
      </c>
      <c r="G198">
        <f>ROUNDDOWN((能力值计算器!F4+能力值计算器!E4*2+ROUNDDOWN(C198/4,0))*能力值计算器!C2/100+10+能力值计算器!C2,0)</f>
        <v>164</v>
      </c>
      <c r="H198">
        <f>ROUNDDOWN(ROUNDDOWN(ROUNDDOWN(ROUNDDOWN(ROUNDDOWN((能力值计算器!F6+能力值计算器!E6*2+ROUNDDOWN(D198/4,0))*能力值计算器!C2/100+5,0)*能力值计算器!H6,0)*能力值计算器!K6,0)*能力值计算器!L6,0)*VLOOKUP(能力值计算器!J6,能力变化对照表!A:B,2,0),0)</f>
        <v>87</v>
      </c>
      <c r="I198">
        <f>ROUNDDOWN(ROUNDDOWN(ROUNDDOWN(ROUNDDOWN(ROUNDDOWN((能力值计算器!F8+能力值计算器!E8*2+ROUNDDOWN(E198/4,0))*能力值计算器!C2/100+5,0)*能力值计算器!H8,0)*能力值计算器!K8,0)*能力值计算器!L8,0)*VLOOKUP(能力值计算器!J8,能力变化对照表!A:B,2,0),0)</f>
        <v>-39</v>
      </c>
      <c r="J198">
        <f t="shared" si="27"/>
        <v>0</v>
      </c>
      <c r="K198">
        <f t="shared" si="28"/>
        <v>-6396</v>
      </c>
      <c r="L198">
        <f t="shared" si="29"/>
        <v>7872</v>
      </c>
      <c r="M198">
        <f t="shared" si="30"/>
        <v>242.1</v>
      </c>
      <c r="N198">
        <f t="shared" si="31"/>
        <v>1</v>
      </c>
    </row>
    <row r="199" spans="1:14">
      <c r="A199">
        <f t="shared" si="24"/>
        <v>0</v>
      </c>
      <c r="B199">
        <f t="shared" si="25"/>
        <v>0</v>
      </c>
      <c r="C199">
        <v>148</v>
      </c>
      <c r="D199">
        <v>16</v>
      </c>
      <c r="E199">
        <f t="shared" si="26"/>
        <v>-999</v>
      </c>
      <c r="F199">
        <f>能力值计算器!G2</f>
        <v>0</v>
      </c>
      <c r="G199">
        <f>ROUNDDOWN((能力值计算器!F4+能力值计算器!E4*2+ROUNDDOWN(C199/4,0))*能力值计算器!C2/100+10+能力值计算器!C2,0)</f>
        <v>164</v>
      </c>
      <c r="H199">
        <f>ROUNDDOWN(ROUNDDOWN(ROUNDDOWN(ROUNDDOWN(ROUNDDOWN((能力值计算器!F6+能力值计算器!E6*2+ROUNDDOWN(D199/4,0))*能力值计算器!C2/100+5,0)*能力值计算器!H6,0)*能力值计算器!K6,0)*能力值计算器!L6,0)*VLOOKUP(能力值计算器!J6,能力变化对照表!A:B,2,0),0)</f>
        <v>87</v>
      </c>
      <c r="I199">
        <f>ROUNDDOWN(ROUNDDOWN(ROUNDDOWN(ROUNDDOWN(ROUNDDOWN((能力值计算器!F8+能力值计算器!E8*2+ROUNDDOWN(E199/4,0))*能力值计算器!C2/100+5,0)*能力值计算器!H8,0)*能力值计算器!K8,0)*能力值计算器!L8,0)*VLOOKUP(能力值计算器!J8,能力变化对照表!A:B,2,0),0)</f>
        <v>-39</v>
      </c>
      <c r="J199">
        <f t="shared" si="27"/>
        <v>0</v>
      </c>
      <c r="K199">
        <f t="shared" si="28"/>
        <v>-6396</v>
      </c>
      <c r="L199">
        <f t="shared" si="29"/>
        <v>7872</v>
      </c>
      <c r="M199">
        <f t="shared" si="30"/>
        <v>242.1</v>
      </c>
      <c r="N199">
        <f t="shared" si="31"/>
        <v>1</v>
      </c>
    </row>
    <row r="200" spans="1:14">
      <c r="A200">
        <f t="shared" si="24"/>
        <v>0</v>
      </c>
      <c r="B200">
        <f t="shared" si="25"/>
        <v>0</v>
      </c>
      <c r="C200">
        <v>152</v>
      </c>
      <c r="D200">
        <v>12</v>
      </c>
      <c r="E200">
        <f t="shared" si="26"/>
        <v>-999</v>
      </c>
      <c r="F200">
        <f>能力值计算器!G2</f>
        <v>0</v>
      </c>
      <c r="G200">
        <f>ROUNDDOWN((能力值计算器!F4+能力值计算器!E4*2+ROUNDDOWN(C200/4,0))*能力值计算器!C2/100+10+能力值计算器!C2,0)</f>
        <v>164</v>
      </c>
      <c r="H200">
        <f>ROUNDDOWN(ROUNDDOWN(ROUNDDOWN(ROUNDDOWN(ROUNDDOWN((能力值计算器!F6+能力值计算器!E6*2+ROUNDDOWN(D200/4,0))*能力值计算器!C2/100+5,0)*能力值计算器!H6,0)*能力值计算器!K6,0)*能力值计算器!L6,0)*VLOOKUP(能力值计算器!J6,能力变化对照表!A:B,2,0),0)</f>
        <v>87</v>
      </c>
      <c r="I200">
        <f>ROUNDDOWN(ROUNDDOWN(ROUNDDOWN(ROUNDDOWN(ROUNDDOWN((能力值计算器!F8+能力值计算器!E8*2+ROUNDDOWN(E200/4,0))*能力值计算器!C2/100+5,0)*能力值计算器!H8,0)*能力值计算器!K8,0)*能力值计算器!L8,0)*VLOOKUP(能力值计算器!J8,能力变化对照表!A:B,2,0),0)</f>
        <v>-39</v>
      </c>
      <c r="J200">
        <f t="shared" si="27"/>
        <v>0</v>
      </c>
      <c r="K200">
        <f t="shared" si="28"/>
        <v>-6396</v>
      </c>
      <c r="L200">
        <f t="shared" si="29"/>
        <v>7872</v>
      </c>
      <c r="M200">
        <f t="shared" si="30"/>
        <v>242.1</v>
      </c>
      <c r="N200">
        <f t="shared" si="31"/>
        <v>1</v>
      </c>
    </row>
    <row r="201" spans="1:14">
      <c r="A201">
        <f t="shared" si="24"/>
        <v>0</v>
      </c>
      <c r="B201">
        <f t="shared" si="25"/>
        <v>0</v>
      </c>
      <c r="C201">
        <v>148</v>
      </c>
      <c r="D201">
        <v>96</v>
      </c>
      <c r="E201">
        <f t="shared" si="26"/>
        <v>-999</v>
      </c>
      <c r="F201">
        <f>能力值计算器!G2</f>
        <v>0</v>
      </c>
      <c r="G201">
        <f>ROUNDDOWN((能力值计算器!F4+能力值计算器!E4*2+ROUNDDOWN(C201/4,0))*能力值计算器!C2/100+10+能力值计算器!C2,0)</f>
        <v>164</v>
      </c>
      <c r="H201">
        <f>ROUNDDOWN(ROUNDDOWN(ROUNDDOWN(ROUNDDOWN(ROUNDDOWN((能力值计算器!F6+能力值计算器!E6*2+ROUNDDOWN(D201/4,0))*能力值计算器!C2/100+5,0)*能力值计算器!H6,0)*能力值计算器!K6,0)*能力值计算器!L6,0)*VLOOKUP(能力值计算器!J6,能力变化对照表!A:B,2,0),0)</f>
        <v>97</v>
      </c>
      <c r="I201">
        <f>ROUNDDOWN(ROUNDDOWN(ROUNDDOWN(ROUNDDOWN(ROUNDDOWN((能力值计算器!F8+能力值计算器!E8*2+ROUNDDOWN(E201/4,0))*能力值计算器!C2/100+5,0)*能力值计算器!H8,0)*能力值计算器!K8,0)*能力值计算器!L8,0)*VLOOKUP(能力值计算器!J8,能力变化对照表!A:B,2,0),0)</f>
        <v>-39</v>
      </c>
      <c r="J201">
        <f t="shared" si="27"/>
        <v>0</v>
      </c>
      <c r="K201">
        <f t="shared" si="28"/>
        <v>-6396</v>
      </c>
      <c r="L201">
        <f t="shared" si="29"/>
        <v>9512</v>
      </c>
      <c r="M201">
        <f t="shared" si="30"/>
        <v>242.1</v>
      </c>
      <c r="N201">
        <f t="shared" si="31"/>
        <v>1</v>
      </c>
    </row>
    <row r="202" spans="1:14">
      <c r="A202">
        <f t="shared" si="24"/>
        <v>0</v>
      </c>
      <c r="B202">
        <f t="shared" si="25"/>
        <v>0</v>
      </c>
      <c r="C202">
        <v>152</v>
      </c>
      <c r="D202">
        <v>92</v>
      </c>
      <c r="E202">
        <f t="shared" si="26"/>
        <v>-999</v>
      </c>
      <c r="F202">
        <f>能力值计算器!G2</f>
        <v>0</v>
      </c>
      <c r="G202">
        <f>ROUNDDOWN((能力值计算器!F4+能力值计算器!E4*2+ROUNDDOWN(C202/4,0))*能力值计算器!C2/100+10+能力值计算器!C2,0)</f>
        <v>164</v>
      </c>
      <c r="H202">
        <f>ROUNDDOWN(ROUNDDOWN(ROUNDDOWN(ROUNDDOWN(ROUNDDOWN((能力值计算器!F6+能力值计算器!E6*2+ROUNDDOWN(D202/4,0))*能力值计算器!C2/100+5,0)*能力值计算器!H6,0)*能力值计算器!K6,0)*能力值计算器!L6,0)*VLOOKUP(能力值计算器!J6,能力变化对照表!A:B,2,0),0)</f>
        <v>97</v>
      </c>
      <c r="I202">
        <f>ROUNDDOWN(ROUNDDOWN(ROUNDDOWN(ROUNDDOWN(ROUNDDOWN((能力值计算器!F8+能力值计算器!E8*2+ROUNDDOWN(E202/4,0))*能力值计算器!C2/100+5,0)*能力值计算器!H8,0)*能力值计算器!K8,0)*能力值计算器!L8,0)*VLOOKUP(能力值计算器!J8,能力变化对照表!A:B,2,0),0)</f>
        <v>-39</v>
      </c>
      <c r="J202">
        <f t="shared" si="27"/>
        <v>0</v>
      </c>
      <c r="K202">
        <f t="shared" si="28"/>
        <v>-6396</v>
      </c>
      <c r="L202">
        <f t="shared" si="29"/>
        <v>9512</v>
      </c>
      <c r="M202">
        <f t="shared" si="30"/>
        <v>242.1</v>
      </c>
      <c r="N202">
        <f t="shared" si="31"/>
        <v>1</v>
      </c>
    </row>
    <row r="203" spans="1:14">
      <c r="A203">
        <f t="shared" si="24"/>
        <v>0</v>
      </c>
      <c r="B203">
        <f t="shared" si="25"/>
        <v>0</v>
      </c>
      <c r="C203">
        <v>116</v>
      </c>
      <c r="D203">
        <v>108</v>
      </c>
      <c r="E203">
        <f t="shared" si="26"/>
        <v>-999</v>
      </c>
      <c r="F203">
        <f>能力值计算器!G2</f>
        <v>0</v>
      </c>
      <c r="G203">
        <f>ROUNDDOWN((能力值计算器!F4+能力值计算器!E4*2+ROUNDDOWN(C203/4,0))*能力值计算器!C2/100+10+能力值计算器!C2,0)</f>
        <v>160</v>
      </c>
      <c r="H203">
        <f>ROUNDDOWN(ROUNDDOWN(ROUNDDOWN(ROUNDDOWN(ROUNDDOWN((能力值计算器!F6+能力值计算器!E6*2+ROUNDDOWN(D203/4,0))*能力值计算器!C2/100+5,0)*能力值计算器!H6,0)*能力值计算器!K6,0)*能力值计算器!L6,0)*VLOOKUP(能力值计算器!J6,能力变化对照表!A:B,2,0),0)</f>
        <v>99</v>
      </c>
      <c r="I203">
        <f>ROUNDDOWN(ROUNDDOWN(ROUNDDOWN(ROUNDDOWN(ROUNDDOWN((能力值计算器!F8+能力值计算器!E8*2+ROUNDDOWN(E203/4,0))*能力值计算器!C2/100+5,0)*能力值计算器!H8,0)*能力值计算器!K8,0)*能力值计算器!L8,0)*VLOOKUP(能力值计算器!J8,能力变化对照表!A:B,2,0),0)</f>
        <v>-39</v>
      </c>
      <c r="J203">
        <f t="shared" si="27"/>
        <v>0</v>
      </c>
      <c r="K203">
        <f t="shared" si="28"/>
        <v>-6240</v>
      </c>
      <c r="L203">
        <f t="shared" si="29"/>
        <v>9600</v>
      </c>
      <c r="M203">
        <f t="shared" si="30"/>
        <v>238.1</v>
      </c>
      <c r="N203">
        <f t="shared" si="31"/>
        <v>1</v>
      </c>
    </row>
    <row r="204" spans="1:14">
      <c r="A204">
        <f t="shared" si="24"/>
        <v>0</v>
      </c>
      <c r="B204">
        <f t="shared" si="25"/>
        <v>0</v>
      </c>
      <c r="C204">
        <v>116</v>
      </c>
      <c r="D204">
        <v>28</v>
      </c>
      <c r="E204">
        <f t="shared" si="26"/>
        <v>-999</v>
      </c>
      <c r="F204">
        <f>能力值计算器!G2</f>
        <v>0</v>
      </c>
      <c r="G204">
        <f>ROUNDDOWN((能力值计算器!F4+能力值计算器!E4*2+ROUNDDOWN(C204/4,0))*能力值计算器!C2/100+10+能力值计算器!C2,0)</f>
        <v>160</v>
      </c>
      <c r="H204">
        <f>ROUNDDOWN(ROUNDDOWN(ROUNDDOWN(ROUNDDOWN(ROUNDDOWN((能力值计算器!F6+能力值计算器!E6*2+ROUNDDOWN(D204/4,0))*能力值计算器!C2/100+5,0)*能力值计算器!H6,0)*能力值计算器!K6,0)*能力值计算器!L6,0)*VLOOKUP(能力值计算器!J6,能力变化对照表!A:B,2,0),0)</f>
        <v>89</v>
      </c>
      <c r="I204">
        <f>ROUNDDOWN(ROUNDDOWN(ROUNDDOWN(ROUNDDOWN(ROUNDDOWN((能力值计算器!F8+能力值计算器!E8*2+ROUNDDOWN(E204/4,0))*能力值计算器!C2/100+5,0)*能力值计算器!H8,0)*能力值计算器!K8,0)*能力值计算器!L8,0)*VLOOKUP(能力值计算器!J8,能力变化对照表!A:B,2,0),0)</f>
        <v>-39</v>
      </c>
      <c r="J204">
        <f t="shared" si="27"/>
        <v>0</v>
      </c>
      <c r="K204">
        <f t="shared" si="28"/>
        <v>-6240</v>
      </c>
      <c r="L204">
        <f t="shared" si="29"/>
        <v>8000</v>
      </c>
      <c r="M204">
        <f t="shared" si="30"/>
        <v>238.1</v>
      </c>
      <c r="N204">
        <f t="shared" si="31"/>
        <v>1</v>
      </c>
    </row>
    <row r="205" spans="1:14">
      <c r="A205">
        <f t="shared" si="24"/>
        <v>0</v>
      </c>
      <c r="B205">
        <f t="shared" si="25"/>
        <v>0</v>
      </c>
      <c r="C205">
        <v>116</v>
      </c>
      <c r="D205">
        <v>32</v>
      </c>
      <c r="E205">
        <f t="shared" si="26"/>
        <v>-999</v>
      </c>
      <c r="F205">
        <f>能力值计算器!G2</f>
        <v>0</v>
      </c>
      <c r="G205">
        <f>ROUNDDOWN((能力值计算器!F4+能力值计算器!E4*2+ROUNDDOWN(C205/4,0))*能力值计算器!C2/100+10+能力值计算器!C2,0)</f>
        <v>160</v>
      </c>
      <c r="H205">
        <f>ROUNDDOWN(ROUNDDOWN(ROUNDDOWN(ROUNDDOWN(ROUNDDOWN((能力值计算器!F6+能力值计算器!E6*2+ROUNDDOWN(D205/4,0))*能力值计算器!C2/100+5,0)*能力值计算器!H6,0)*能力值计算器!K6,0)*能力值计算器!L6,0)*VLOOKUP(能力值计算器!J6,能力变化对照表!A:B,2,0),0)</f>
        <v>89</v>
      </c>
      <c r="I205">
        <f>ROUNDDOWN(ROUNDDOWN(ROUNDDOWN(ROUNDDOWN(ROUNDDOWN((能力值计算器!F8+能力值计算器!E8*2+ROUNDDOWN(E205/4,0))*能力值计算器!C2/100+5,0)*能力值计算器!H8,0)*能力值计算器!K8,0)*能力值计算器!L8,0)*VLOOKUP(能力值计算器!J8,能力变化对照表!A:B,2,0),0)</f>
        <v>-39</v>
      </c>
      <c r="J205">
        <f t="shared" si="27"/>
        <v>0</v>
      </c>
      <c r="K205">
        <f t="shared" si="28"/>
        <v>-6240</v>
      </c>
      <c r="L205">
        <f t="shared" si="29"/>
        <v>8000</v>
      </c>
      <c r="M205">
        <f t="shared" si="30"/>
        <v>238.1</v>
      </c>
      <c r="N205">
        <f t="shared" si="31"/>
        <v>1</v>
      </c>
    </row>
    <row r="206" spans="1:14">
      <c r="A206">
        <f t="shared" si="24"/>
        <v>0</v>
      </c>
      <c r="B206">
        <f t="shared" si="25"/>
        <v>0</v>
      </c>
      <c r="C206">
        <v>120</v>
      </c>
      <c r="D206">
        <v>28</v>
      </c>
      <c r="E206">
        <f t="shared" si="26"/>
        <v>-999</v>
      </c>
      <c r="F206">
        <f>能力值计算器!G2</f>
        <v>0</v>
      </c>
      <c r="G206">
        <f>ROUNDDOWN((能力值计算器!F4+能力值计算器!E4*2+ROUNDDOWN(C206/4,0))*能力值计算器!C2/100+10+能力值计算器!C2,0)</f>
        <v>160</v>
      </c>
      <c r="H206">
        <f>ROUNDDOWN(ROUNDDOWN(ROUNDDOWN(ROUNDDOWN(ROUNDDOWN((能力值计算器!F6+能力值计算器!E6*2+ROUNDDOWN(D206/4,0))*能力值计算器!C2/100+5,0)*能力值计算器!H6,0)*能力值计算器!K6,0)*能力值计算器!L6,0)*VLOOKUP(能力值计算器!J6,能力变化对照表!A:B,2,0),0)</f>
        <v>89</v>
      </c>
      <c r="I206">
        <f>ROUNDDOWN(ROUNDDOWN(ROUNDDOWN(ROUNDDOWN(ROUNDDOWN((能力值计算器!F8+能力值计算器!E8*2+ROUNDDOWN(E206/4,0))*能力值计算器!C2/100+5,0)*能力值计算器!H8,0)*能力值计算器!K8,0)*能力值计算器!L8,0)*VLOOKUP(能力值计算器!J8,能力变化对照表!A:B,2,0),0)</f>
        <v>-39</v>
      </c>
      <c r="J206">
        <f t="shared" si="27"/>
        <v>0</v>
      </c>
      <c r="K206">
        <f t="shared" si="28"/>
        <v>-6240</v>
      </c>
      <c r="L206">
        <f t="shared" si="29"/>
        <v>8000</v>
      </c>
      <c r="M206">
        <f t="shared" si="30"/>
        <v>238.1</v>
      </c>
      <c r="N206">
        <f t="shared" si="31"/>
        <v>1</v>
      </c>
    </row>
    <row r="207" spans="1:14">
      <c r="A207">
        <f t="shared" si="24"/>
        <v>0</v>
      </c>
      <c r="B207">
        <f t="shared" si="25"/>
        <v>0</v>
      </c>
      <c r="C207">
        <v>116</v>
      </c>
      <c r="D207">
        <v>112</v>
      </c>
      <c r="E207">
        <f t="shared" si="26"/>
        <v>-999</v>
      </c>
      <c r="F207">
        <f>能力值计算器!G2</f>
        <v>0</v>
      </c>
      <c r="G207">
        <f>ROUNDDOWN((能力值计算器!F4+能力值计算器!E4*2+ROUNDDOWN(C207/4,0))*能力值计算器!C2/100+10+能力值计算器!C2,0)</f>
        <v>160</v>
      </c>
      <c r="H207">
        <f>ROUNDDOWN(ROUNDDOWN(ROUNDDOWN(ROUNDDOWN(ROUNDDOWN((能力值计算器!F6+能力值计算器!E6*2+ROUNDDOWN(D207/4,0))*能力值计算器!C2/100+5,0)*能力值计算器!H6,0)*能力值计算器!K6,0)*能力值计算器!L6,0)*VLOOKUP(能力值计算器!J6,能力变化对照表!A:B,2,0),0)</f>
        <v>99</v>
      </c>
      <c r="I207">
        <f>ROUNDDOWN(ROUNDDOWN(ROUNDDOWN(ROUNDDOWN(ROUNDDOWN((能力值计算器!F8+能力值计算器!E8*2+ROUNDDOWN(E207/4,0))*能力值计算器!C2/100+5,0)*能力值计算器!H8,0)*能力值计算器!K8,0)*能力值计算器!L8,0)*VLOOKUP(能力值计算器!J8,能力变化对照表!A:B,2,0),0)</f>
        <v>-39</v>
      </c>
      <c r="J207">
        <f t="shared" si="27"/>
        <v>0</v>
      </c>
      <c r="K207">
        <f t="shared" si="28"/>
        <v>-6240</v>
      </c>
      <c r="L207">
        <f t="shared" si="29"/>
        <v>9600</v>
      </c>
      <c r="M207">
        <f t="shared" si="30"/>
        <v>238.1</v>
      </c>
      <c r="N207">
        <f t="shared" si="31"/>
        <v>1</v>
      </c>
    </row>
    <row r="208" spans="1:14">
      <c r="A208">
        <f t="shared" si="24"/>
        <v>0</v>
      </c>
      <c r="B208">
        <f t="shared" si="25"/>
        <v>0</v>
      </c>
      <c r="C208">
        <v>120</v>
      </c>
      <c r="D208">
        <v>108</v>
      </c>
      <c r="E208">
        <f t="shared" si="26"/>
        <v>-999</v>
      </c>
      <c r="F208">
        <f>能力值计算器!G2</f>
        <v>0</v>
      </c>
      <c r="G208">
        <f>ROUNDDOWN((能力值计算器!F4+能力值计算器!E4*2+ROUNDDOWN(C208/4,0))*能力值计算器!C2/100+10+能力值计算器!C2,0)</f>
        <v>160</v>
      </c>
      <c r="H208">
        <f>ROUNDDOWN(ROUNDDOWN(ROUNDDOWN(ROUNDDOWN(ROUNDDOWN((能力值计算器!F6+能力值计算器!E6*2+ROUNDDOWN(D208/4,0))*能力值计算器!C2/100+5,0)*能力值计算器!H6,0)*能力值计算器!K6,0)*能力值计算器!L6,0)*VLOOKUP(能力值计算器!J6,能力变化对照表!A:B,2,0),0)</f>
        <v>99</v>
      </c>
      <c r="I208">
        <f>ROUNDDOWN(ROUNDDOWN(ROUNDDOWN(ROUNDDOWN(ROUNDDOWN((能力值计算器!F8+能力值计算器!E8*2+ROUNDDOWN(E208/4,0))*能力值计算器!C2/100+5,0)*能力值计算器!H8,0)*能力值计算器!K8,0)*能力值计算器!L8,0)*VLOOKUP(能力值计算器!J8,能力变化对照表!A:B,2,0),0)</f>
        <v>-39</v>
      </c>
      <c r="J208">
        <f t="shared" si="27"/>
        <v>0</v>
      </c>
      <c r="K208">
        <f t="shared" si="28"/>
        <v>-6240</v>
      </c>
      <c r="L208">
        <f t="shared" si="29"/>
        <v>9600</v>
      </c>
      <c r="M208">
        <f t="shared" si="30"/>
        <v>238.1</v>
      </c>
      <c r="N208">
        <f t="shared" si="31"/>
        <v>1</v>
      </c>
    </row>
    <row r="209" spans="1:14">
      <c r="A209">
        <f t="shared" si="24"/>
        <v>0</v>
      </c>
      <c r="B209">
        <f t="shared" si="25"/>
        <v>0</v>
      </c>
      <c r="C209">
        <v>148</v>
      </c>
      <c r="D209">
        <v>100</v>
      </c>
      <c r="E209">
        <f t="shared" si="26"/>
        <v>-999</v>
      </c>
      <c r="F209">
        <f>能力值计算器!G2</f>
        <v>0</v>
      </c>
      <c r="G209">
        <f>ROUNDDOWN((能力值计算器!F4+能力值计算器!E4*2+ROUNDDOWN(C209/4,0))*能力值计算器!C2/100+10+能力值计算器!C2,0)</f>
        <v>164</v>
      </c>
      <c r="H209">
        <f>ROUNDDOWN(ROUNDDOWN(ROUNDDOWN(ROUNDDOWN(ROUNDDOWN((能力值计算器!F6+能力值计算器!E6*2+ROUNDDOWN(D209/4,0))*能力值计算器!C2/100+5,0)*能力值计算器!H6,0)*能力值计算器!K6,0)*能力值计算器!L6,0)*VLOOKUP(能力值计算器!J6,能力变化对照表!A:B,2,0),0)</f>
        <v>98</v>
      </c>
      <c r="I209">
        <f>ROUNDDOWN(ROUNDDOWN(ROUNDDOWN(ROUNDDOWN(ROUNDDOWN((能力值计算器!F8+能力值计算器!E8*2+ROUNDDOWN(E209/4,0))*能力值计算器!C2/100+5,0)*能力值计算器!H8,0)*能力值计算器!K8,0)*能力值计算器!L8,0)*VLOOKUP(能力值计算器!J8,能力变化对照表!A:B,2,0),0)</f>
        <v>-39</v>
      </c>
      <c r="J209">
        <f t="shared" si="27"/>
        <v>0</v>
      </c>
      <c r="K209">
        <f t="shared" si="28"/>
        <v>-6396</v>
      </c>
      <c r="L209">
        <f t="shared" si="29"/>
        <v>9676</v>
      </c>
      <c r="M209">
        <f t="shared" si="30"/>
        <v>242.1</v>
      </c>
      <c r="N209">
        <f t="shared" si="31"/>
        <v>1</v>
      </c>
    </row>
    <row r="210" spans="1:14">
      <c r="A210">
        <f t="shared" si="24"/>
        <v>0</v>
      </c>
      <c r="B210">
        <f t="shared" si="25"/>
        <v>0</v>
      </c>
      <c r="C210">
        <v>148</v>
      </c>
      <c r="D210">
        <v>4</v>
      </c>
      <c r="E210">
        <f t="shared" si="26"/>
        <v>-999</v>
      </c>
      <c r="F210">
        <f>能力值计算器!G2</f>
        <v>0</v>
      </c>
      <c r="G210">
        <f>ROUNDDOWN((能力值计算器!F4+能力值计算器!E4*2+ROUNDDOWN(C210/4,0))*能力值计算器!C2/100+10+能力值计算器!C2,0)</f>
        <v>164</v>
      </c>
      <c r="H210">
        <f>ROUNDDOWN(ROUNDDOWN(ROUNDDOWN(ROUNDDOWN(ROUNDDOWN((能力值计算器!F6+能力值计算器!E6*2+ROUNDDOWN(D210/4,0))*能力值计算器!C2/100+5,0)*能力值计算器!H6,0)*能力值计算器!K6,0)*能力值计算器!L6,0)*VLOOKUP(能力值计算器!J6,能力变化对照表!A:B,2,0),0)</f>
        <v>86</v>
      </c>
      <c r="I210">
        <f>ROUNDDOWN(ROUNDDOWN(ROUNDDOWN(ROUNDDOWN(ROUNDDOWN((能力值计算器!F8+能力值计算器!E8*2+ROUNDDOWN(E210/4,0))*能力值计算器!C2/100+5,0)*能力值计算器!H8,0)*能力值计算器!K8,0)*能力值计算器!L8,0)*VLOOKUP(能力值计算器!J8,能力变化对照表!A:B,2,0),0)</f>
        <v>-39</v>
      </c>
      <c r="J210">
        <f t="shared" si="27"/>
        <v>0</v>
      </c>
      <c r="K210">
        <f t="shared" si="28"/>
        <v>-6396</v>
      </c>
      <c r="L210">
        <f t="shared" si="29"/>
        <v>7708</v>
      </c>
      <c r="M210">
        <f t="shared" si="30"/>
        <v>242.1</v>
      </c>
      <c r="N210">
        <f t="shared" si="31"/>
        <v>1</v>
      </c>
    </row>
    <row r="211" spans="1:14">
      <c r="A211">
        <f t="shared" si="24"/>
        <v>0</v>
      </c>
      <c r="B211">
        <f t="shared" si="25"/>
        <v>0</v>
      </c>
      <c r="C211">
        <v>148</v>
      </c>
      <c r="D211">
        <v>8</v>
      </c>
      <c r="E211">
        <f t="shared" si="26"/>
        <v>-999</v>
      </c>
      <c r="F211">
        <f>能力值计算器!G2</f>
        <v>0</v>
      </c>
      <c r="G211">
        <f>ROUNDDOWN((能力值计算器!F4+能力值计算器!E4*2+ROUNDDOWN(C211/4,0))*能力值计算器!C2/100+10+能力值计算器!C2,0)</f>
        <v>164</v>
      </c>
      <c r="H211">
        <f>ROUNDDOWN(ROUNDDOWN(ROUNDDOWN(ROUNDDOWN(ROUNDDOWN((能力值计算器!F6+能力值计算器!E6*2+ROUNDDOWN(D211/4,0))*能力值计算器!C2/100+5,0)*能力值计算器!H6,0)*能力值计算器!K6,0)*能力值计算器!L6,0)*VLOOKUP(能力值计算器!J6,能力变化对照表!A:B,2,0),0)</f>
        <v>86</v>
      </c>
      <c r="I211">
        <f>ROUNDDOWN(ROUNDDOWN(ROUNDDOWN(ROUNDDOWN(ROUNDDOWN((能力值计算器!F8+能力值计算器!E8*2+ROUNDDOWN(E211/4,0))*能力值计算器!C2/100+5,0)*能力值计算器!H8,0)*能力值计算器!K8,0)*能力值计算器!L8,0)*VLOOKUP(能力值计算器!J8,能力变化对照表!A:B,2,0),0)</f>
        <v>-39</v>
      </c>
      <c r="J211">
        <f t="shared" si="27"/>
        <v>0</v>
      </c>
      <c r="K211">
        <f t="shared" si="28"/>
        <v>-6396</v>
      </c>
      <c r="L211">
        <f t="shared" si="29"/>
        <v>7708</v>
      </c>
      <c r="M211">
        <f t="shared" si="30"/>
        <v>242.1</v>
      </c>
      <c r="N211">
        <f t="shared" si="31"/>
        <v>1</v>
      </c>
    </row>
    <row r="212" spans="1:14">
      <c r="A212">
        <f t="shared" si="24"/>
        <v>0</v>
      </c>
      <c r="B212">
        <f t="shared" si="25"/>
        <v>0</v>
      </c>
      <c r="C212">
        <v>152</v>
      </c>
      <c r="D212">
        <v>4</v>
      </c>
      <c r="E212">
        <f t="shared" si="26"/>
        <v>-999</v>
      </c>
      <c r="F212">
        <f>能力值计算器!G2</f>
        <v>0</v>
      </c>
      <c r="G212">
        <f>ROUNDDOWN((能力值计算器!F4+能力值计算器!E4*2+ROUNDDOWN(C212/4,0))*能力值计算器!C2/100+10+能力值计算器!C2,0)</f>
        <v>164</v>
      </c>
      <c r="H212">
        <f>ROUNDDOWN(ROUNDDOWN(ROUNDDOWN(ROUNDDOWN(ROUNDDOWN((能力值计算器!F6+能力值计算器!E6*2+ROUNDDOWN(D212/4,0))*能力值计算器!C2/100+5,0)*能力值计算器!H6,0)*能力值计算器!K6,0)*能力值计算器!L6,0)*VLOOKUP(能力值计算器!J6,能力变化对照表!A:B,2,0),0)</f>
        <v>86</v>
      </c>
      <c r="I212">
        <f>ROUNDDOWN(ROUNDDOWN(ROUNDDOWN(ROUNDDOWN(ROUNDDOWN((能力值计算器!F8+能力值计算器!E8*2+ROUNDDOWN(E212/4,0))*能力值计算器!C2/100+5,0)*能力值计算器!H8,0)*能力值计算器!K8,0)*能力值计算器!L8,0)*VLOOKUP(能力值计算器!J8,能力变化对照表!A:B,2,0),0)</f>
        <v>-39</v>
      </c>
      <c r="J212">
        <f t="shared" si="27"/>
        <v>0</v>
      </c>
      <c r="K212">
        <f t="shared" si="28"/>
        <v>-6396</v>
      </c>
      <c r="L212">
        <f t="shared" si="29"/>
        <v>7708</v>
      </c>
      <c r="M212">
        <f t="shared" si="30"/>
        <v>242.1</v>
      </c>
      <c r="N212">
        <f t="shared" si="31"/>
        <v>1</v>
      </c>
    </row>
    <row r="213" spans="1:14">
      <c r="A213">
        <f t="shared" si="24"/>
        <v>0</v>
      </c>
      <c r="B213">
        <f t="shared" si="25"/>
        <v>0</v>
      </c>
      <c r="C213">
        <v>148</v>
      </c>
      <c r="D213">
        <v>104</v>
      </c>
      <c r="E213">
        <f t="shared" si="26"/>
        <v>-999</v>
      </c>
      <c r="F213">
        <f>能力值计算器!G2</f>
        <v>0</v>
      </c>
      <c r="G213">
        <f>ROUNDDOWN((能力值计算器!F4+能力值计算器!E4*2+ROUNDDOWN(C213/4,0))*能力值计算器!C2/100+10+能力值计算器!C2,0)</f>
        <v>164</v>
      </c>
      <c r="H213">
        <f>ROUNDDOWN(ROUNDDOWN(ROUNDDOWN(ROUNDDOWN(ROUNDDOWN((能力值计算器!F6+能力值计算器!E6*2+ROUNDDOWN(D213/4,0))*能力值计算器!C2/100+5,0)*能力值计算器!H6,0)*能力值计算器!K6,0)*能力值计算器!L6,0)*VLOOKUP(能力值计算器!J6,能力变化对照表!A:B,2,0),0)</f>
        <v>98</v>
      </c>
      <c r="I213">
        <f>ROUNDDOWN(ROUNDDOWN(ROUNDDOWN(ROUNDDOWN(ROUNDDOWN((能力值计算器!F8+能力值计算器!E8*2+ROUNDDOWN(E213/4,0))*能力值计算器!C2/100+5,0)*能力值计算器!H8,0)*能力值计算器!K8,0)*能力值计算器!L8,0)*VLOOKUP(能力值计算器!J8,能力变化对照表!A:B,2,0),0)</f>
        <v>-39</v>
      </c>
      <c r="J213">
        <f t="shared" si="27"/>
        <v>0</v>
      </c>
      <c r="K213">
        <f t="shared" si="28"/>
        <v>-6396</v>
      </c>
      <c r="L213">
        <f t="shared" si="29"/>
        <v>9676</v>
      </c>
      <c r="M213">
        <f t="shared" si="30"/>
        <v>242.1</v>
      </c>
      <c r="N213">
        <f t="shared" si="31"/>
        <v>1</v>
      </c>
    </row>
    <row r="214" spans="1:14">
      <c r="A214">
        <f t="shared" si="24"/>
        <v>0</v>
      </c>
      <c r="B214">
        <f t="shared" si="25"/>
        <v>0</v>
      </c>
      <c r="C214">
        <v>152</v>
      </c>
      <c r="D214">
        <v>100</v>
      </c>
      <c r="E214">
        <f t="shared" si="26"/>
        <v>-999</v>
      </c>
      <c r="F214">
        <f>能力值计算器!G2</f>
        <v>0</v>
      </c>
      <c r="G214">
        <f>ROUNDDOWN((能力值计算器!F4+能力值计算器!E4*2+ROUNDDOWN(C214/4,0))*能力值计算器!C2/100+10+能力值计算器!C2,0)</f>
        <v>164</v>
      </c>
      <c r="H214">
        <f>ROUNDDOWN(ROUNDDOWN(ROUNDDOWN(ROUNDDOWN(ROUNDDOWN((能力值计算器!F6+能力值计算器!E6*2+ROUNDDOWN(D214/4,0))*能力值计算器!C2/100+5,0)*能力值计算器!H6,0)*能力值计算器!K6,0)*能力值计算器!L6,0)*VLOOKUP(能力值计算器!J6,能力变化对照表!A:B,2,0),0)</f>
        <v>98</v>
      </c>
      <c r="I214">
        <f>ROUNDDOWN(ROUNDDOWN(ROUNDDOWN(ROUNDDOWN(ROUNDDOWN((能力值计算器!F8+能力值计算器!E8*2+ROUNDDOWN(E214/4,0))*能力值计算器!C2/100+5,0)*能力值计算器!H8,0)*能力值计算器!K8,0)*能力值计算器!L8,0)*VLOOKUP(能力值计算器!J8,能力变化对照表!A:B,2,0),0)</f>
        <v>-39</v>
      </c>
      <c r="J214">
        <f t="shared" si="27"/>
        <v>0</v>
      </c>
      <c r="K214">
        <f t="shared" si="28"/>
        <v>-6396</v>
      </c>
      <c r="L214">
        <f t="shared" si="29"/>
        <v>9676</v>
      </c>
      <c r="M214">
        <f t="shared" si="30"/>
        <v>242.1</v>
      </c>
      <c r="N214">
        <f t="shared" si="31"/>
        <v>1</v>
      </c>
    </row>
    <row r="215" spans="1:14">
      <c r="A215">
        <f t="shared" si="24"/>
        <v>0</v>
      </c>
      <c r="B215">
        <f t="shared" si="25"/>
        <v>0</v>
      </c>
      <c r="C215">
        <v>116</v>
      </c>
      <c r="D215">
        <v>116</v>
      </c>
      <c r="E215">
        <f t="shared" si="26"/>
        <v>-999</v>
      </c>
      <c r="F215">
        <f>能力值计算器!G2</f>
        <v>0</v>
      </c>
      <c r="G215">
        <f>ROUNDDOWN((能力值计算器!F4+能力值计算器!E4*2+ROUNDDOWN(C215/4,0))*能力值计算器!C2/100+10+能力值计算器!C2,0)</f>
        <v>160</v>
      </c>
      <c r="H215">
        <f>ROUNDDOWN(ROUNDDOWN(ROUNDDOWN(ROUNDDOWN(ROUNDDOWN((能力值计算器!F6+能力值计算器!E6*2+ROUNDDOWN(D215/4,0))*能力值计算器!C2/100+5,0)*能力值计算器!H6,0)*能力值计算器!K6,0)*能力值计算器!L6,0)*VLOOKUP(能力值计算器!J6,能力变化对照表!A:B,2,0),0)</f>
        <v>100</v>
      </c>
      <c r="I215">
        <f>ROUNDDOWN(ROUNDDOWN(ROUNDDOWN(ROUNDDOWN(ROUNDDOWN((能力值计算器!F8+能力值计算器!E8*2+ROUNDDOWN(E215/4,0))*能力值计算器!C2/100+5,0)*能力值计算器!H8,0)*能力值计算器!K8,0)*能力值计算器!L8,0)*VLOOKUP(能力值计算器!J8,能力变化对照表!A:B,2,0),0)</f>
        <v>-39</v>
      </c>
      <c r="J215">
        <f t="shared" si="27"/>
        <v>0</v>
      </c>
      <c r="K215">
        <f t="shared" si="28"/>
        <v>-6240</v>
      </c>
      <c r="L215">
        <f t="shared" si="29"/>
        <v>9760</v>
      </c>
      <c r="M215">
        <f t="shared" si="30"/>
        <v>238.1</v>
      </c>
      <c r="N215">
        <f t="shared" si="31"/>
        <v>1</v>
      </c>
    </row>
    <row r="216" spans="1:14">
      <c r="A216">
        <f t="shared" si="24"/>
        <v>0</v>
      </c>
      <c r="B216">
        <f t="shared" si="25"/>
        <v>0</v>
      </c>
      <c r="C216">
        <v>116</v>
      </c>
      <c r="D216">
        <v>20</v>
      </c>
      <c r="E216">
        <f t="shared" si="26"/>
        <v>-999</v>
      </c>
      <c r="F216">
        <f>能力值计算器!G2</f>
        <v>0</v>
      </c>
      <c r="G216">
        <f>ROUNDDOWN((能力值计算器!F4+能力值计算器!E4*2+ROUNDDOWN(C216/4,0))*能力值计算器!C2/100+10+能力值计算器!C2,0)</f>
        <v>160</v>
      </c>
      <c r="H216">
        <f>ROUNDDOWN(ROUNDDOWN(ROUNDDOWN(ROUNDDOWN(ROUNDDOWN((能力值计算器!F6+能力值计算器!E6*2+ROUNDDOWN(D216/4,0))*能力值计算器!C2/100+5,0)*能力值计算器!H6,0)*能力值计算器!K6,0)*能力值计算器!L6,0)*VLOOKUP(能力值计算器!J6,能力变化对照表!A:B,2,0),0)</f>
        <v>88</v>
      </c>
      <c r="I216">
        <f>ROUNDDOWN(ROUNDDOWN(ROUNDDOWN(ROUNDDOWN(ROUNDDOWN((能力值计算器!F8+能力值计算器!E8*2+ROUNDDOWN(E216/4,0))*能力值计算器!C2/100+5,0)*能力值计算器!H8,0)*能力值计算器!K8,0)*能力值计算器!L8,0)*VLOOKUP(能力值计算器!J8,能力变化对照表!A:B,2,0),0)</f>
        <v>-39</v>
      </c>
      <c r="J216">
        <f t="shared" si="27"/>
        <v>0</v>
      </c>
      <c r="K216">
        <f t="shared" si="28"/>
        <v>-6240</v>
      </c>
      <c r="L216">
        <f t="shared" si="29"/>
        <v>7840</v>
      </c>
      <c r="M216">
        <f t="shared" si="30"/>
        <v>238.1</v>
      </c>
      <c r="N216">
        <f t="shared" si="31"/>
        <v>1</v>
      </c>
    </row>
    <row r="217" spans="1:14">
      <c r="A217">
        <f t="shared" si="24"/>
        <v>0</v>
      </c>
      <c r="B217">
        <f t="shared" si="25"/>
        <v>0</v>
      </c>
      <c r="C217">
        <v>116</v>
      </c>
      <c r="D217">
        <v>24</v>
      </c>
      <c r="E217">
        <f t="shared" si="26"/>
        <v>-999</v>
      </c>
      <c r="F217">
        <f>能力值计算器!G2</f>
        <v>0</v>
      </c>
      <c r="G217">
        <f>ROUNDDOWN((能力值计算器!F4+能力值计算器!E4*2+ROUNDDOWN(C217/4,0))*能力值计算器!C2/100+10+能力值计算器!C2,0)</f>
        <v>160</v>
      </c>
      <c r="H217">
        <f>ROUNDDOWN(ROUNDDOWN(ROUNDDOWN(ROUNDDOWN(ROUNDDOWN((能力值计算器!F6+能力值计算器!E6*2+ROUNDDOWN(D217/4,0))*能力值计算器!C2/100+5,0)*能力值计算器!H6,0)*能力值计算器!K6,0)*能力值计算器!L6,0)*VLOOKUP(能力值计算器!J6,能力变化对照表!A:B,2,0),0)</f>
        <v>88</v>
      </c>
      <c r="I217">
        <f>ROUNDDOWN(ROUNDDOWN(ROUNDDOWN(ROUNDDOWN(ROUNDDOWN((能力值计算器!F8+能力值计算器!E8*2+ROUNDDOWN(E217/4,0))*能力值计算器!C2/100+5,0)*能力值计算器!H8,0)*能力值计算器!K8,0)*能力值计算器!L8,0)*VLOOKUP(能力值计算器!J8,能力变化对照表!A:B,2,0),0)</f>
        <v>-39</v>
      </c>
      <c r="J217">
        <f t="shared" si="27"/>
        <v>0</v>
      </c>
      <c r="K217">
        <f t="shared" si="28"/>
        <v>-6240</v>
      </c>
      <c r="L217">
        <f t="shared" si="29"/>
        <v>7840</v>
      </c>
      <c r="M217">
        <f t="shared" si="30"/>
        <v>238.1</v>
      </c>
      <c r="N217">
        <f t="shared" si="31"/>
        <v>1</v>
      </c>
    </row>
    <row r="218" spans="1:14">
      <c r="A218">
        <f t="shared" si="24"/>
        <v>0</v>
      </c>
      <c r="B218">
        <f t="shared" si="25"/>
        <v>0</v>
      </c>
      <c r="C218">
        <v>120</v>
      </c>
      <c r="D218">
        <v>20</v>
      </c>
      <c r="E218">
        <f t="shared" si="26"/>
        <v>-999</v>
      </c>
      <c r="F218">
        <f>能力值计算器!G2</f>
        <v>0</v>
      </c>
      <c r="G218">
        <f>ROUNDDOWN((能力值计算器!F4+能力值计算器!E4*2+ROUNDDOWN(C218/4,0))*能力值计算器!C2/100+10+能力值计算器!C2,0)</f>
        <v>160</v>
      </c>
      <c r="H218">
        <f>ROUNDDOWN(ROUNDDOWN(ROUNDDOWN(ROUNDDOWN(ROUNDDOWN((能力值计算器!F6+能力值计算器!E6*2+ROUNDDOWN(D218/4,0))*能力值计算器!C2/100+5,0)*能力值计算器!H6,0)*能力值计算器!K6,0)*能力值计算器!L6,0)*VLOOKUP(能力值计算器!J6,能力变化对照表!A:B,2,0),0)</f>
        <v>88</v>
      </c>
      <c r="I218">
        <f>ROUNDDOWN(ROUNDDOWN(ROUNDDOWN(ROUNDDOWN(ROUNDDOWN((能力值计算器!F8+能力值计算器!E8*2+ROUNDDOWN(E218/4,0))*能力值计算器!C2/100+5,0)*能力值计算器!H8,0)*能力值计算器!K8,0)*能力值计算器!L8,0)*VLOOKUP(能力值计算器!J8,能力变化对照表!A:B,2,0),0)</f>
        <v>-39</v>
      </c>
      <c r="J218">
        <f t="shared" si="27"/>
        <v>0</v>
      </c>
      <c r="K218">
        <f t="shared" si="28"/>
        <v>-6240</v>
      </c>
      <c r="L218">
        <f t="shared" si="29"/>
        <v>7840</v>
      </c>
      <c r="M218">
        <f t="shared" si="30"/>
        <v>238.1</v>
      </c>
      <c r="N218">
        <f t="shared" si="31"/>
        <v>1</v>
      </c>
    </row>
    <row r="219" spans="1:14">
      <c r="A219">
        <f t="shared" si="24"/>
        <v>0</v>
      </c>
      <c r="B219">
        <f t="shared" si="25"/>
        <v>0</v>
      </c>
      <c r="C219">
        <v>116</v>
      </c>
      <c r="D219">
        <v>120</v>
      </c>
      <c r="E219">
        <f t="shared" si="26"/>
        <v>-999</v>
      </c>
      <c r="F219">
        <f>能力值计算器!G2</f>
        <v>0</v>
      </c>
      <c r="G219">
        <f>ROUNDDOWN((能力值计算器!F4+能力值计算器!E4*2+ROUNDDOWN(C219/4,0))*能力值计算器!C2/100+10+能力值计算器!C2,0)</f>
        <v>160</v>
      </c>
      <c r="H219">
        <f>ROUNDDOWN(ROUNDDOWN(ROUNDDOWN(ROUNDDOWN(ROUNDDOWN((能力值计算器!F6+能力值计算器!E6*2+ROUNDDOWN(D219/4,0))*能力值计算器!C2/100+5,0)*能力值计算器!H6,0)*能力值计算器!K6,0)*能力值计算器!L6,0)*VLOOKUP(能力值计算器!J6,能力变化对照表!A:B,2,0),0)</f>
        <v>100</v>
      </c>
      <c r="I219">
        <f>ROUNDDOWN(ROUNDDOWN(ROUNDDOWN(ROUNDDOWN(ROUNDDOWN((能力值计算器!F8+能力值计算器!E8*2+ROUNDDOWN(E219/4,0))*能力值计算器!C2/100+5,0)*能力值计算器!H8,0)*能力值计算器!K8,0)*能力值计算器!L8,0)*VLOOKUP(能力值计算器!J8,能力变化对照表!A:B,2,0),0)</f>
        <v>-39</v>
      </c>
      <c r="J219">
        <f t="shared" si="27"/>
        <v>0</v>
      </c>
      <c r="K219">
        <f t="shared" si="28"/>
        <v>-6240</v>
      </c>
      <c r="L219">
        <f t="shared" si="29"/>
        <v>9760</v>
      </c>
      <c r="M219">
        <f t="shared" si="30"/>
        <v>238.1</v>
      </c>
      <c r="N219">
        <f t="shared" si="31"/>
        <v>1</v>
      </c>
    </row>
    <row r="220" spans="1:14">
      <c r="A220">
        <f t="shared" si="24"/>
        <v>0</v>
      </c>
      <c r="B220">
        <f t="shared" si="25"/>
        <v>0</v>
      </c>
      <c r="C220">
        <v>120</v>
      </c>
      <c r="D220">
        <v>116</v>
      </c>
      <c r="E220">
        <f t="shared" si="26"/>
        <v>-999</v>
      </c>
      <c r="F220">
        <f>能力值计算器!G2</f>
        <v>0</v>
      </c>
      <c r="G220">
        <f>ROUNDDOWN((能力值计算器!F4+能力值计算器!E4*2+ROUNDDOWN(C220/4,0))*能力值计算器!C2/100+10+能力值计算器!C2,0)</f>
        <v>160</v>
      </c>
      <c r="H220">
        <f>ROUNDDOWN(ROUNDDOWN(ROUNDDOWN(ROUNDDOWN(ROUNDDOWN((能力值计算器!F6+能力值计算器!E6*2+ROUNDDOWN(D220/4,0))*能力值计算器!C2/100+5,0)*能力值计算器!H6,0)*能力值计算器!K6,0)*能力值计算器!L6,0)*VLOOKUP(能力值计算器!J6,能力变化对照表!A:B,2,0),0)</f>
        <v>100</v>
      </c>
      <c r="I220">
        <f>ROUNDDOWN(ROUNDDOWN(ROUNDDOWN(ROUNDDOWN(ROUNDDOWN((能力值计算器!F8+能力值计算器!E8*2+ROUNDDOWN(E220/4,0))*能力值计算器!C2/100+5,0)*能力值计算器!H8,0)*能力值计算器!K8,0)*能力值计算器!L8,0)*VLOOKUP(能力值计算器!J8,能力变化对照表!A:B,2,0),0)</f>
        <v>-39</v>
      </c>
      <c r="J220">
        <f t="shared" si="27"/>
        <v>0</v>
      </c>
      <c r="K220">
        <f t="shared" si="28"/>
        <v>-6240</v>
      </c>
      <c r="L220">
        <f t="shared" si="29"/>
        <v>9760</v>
      </c>
      <c r="M220">
        <f t="shared" si="30"/>
        <v>238.1</v>
      </c>
      <c r="N220">
        <f t="shared" si="31"/>
        <v>1</v>
      </c>
    </row>
    <row r="221" spans="1:14">
      <c r="A221">
        <f t="shared" si="24"/>
        <v>0</v>
      </c>
      <c r="B221">
        <f t="shared" si="25"/>
        <v>0</v>
      </c>
      <c r="C221">
        <v>148</v>
      </c>
      <c r="D221">
        <v>0</v>
      </c>
      <c r="E221">
        <f t="shared" si="26"/>
        <v>-999</v>
      </c>
      <c r="F221">
        <f>能力值计算器!G2</f>
        <v>0</v>
      </c>
      <c r="G221">
        <f>ROUNDDOWN((能力值计算器!F4+能力值计算器!E4*2+ROUNDDOWN(C221/4,0))*能力值计算器!C2/100+10+能力值计算器!C2,0)</f>
        <v>164</v>
      </c>
      <c r="H221">
        <f>ROUNDDOWN(ROUNDDOWN(ROUNDDOWN(ROUNDDOWN(ROUNDDOWN((能力值计算器!F6+能力值计算器!E6*2+ROUNDDOWN(D221/4,0))*能力值计算器!C2/100+5,0)*能力值计算器!H6,0)*能力值计算器!K6,0)*能力值计算器!L6,0)*VLOOKUP(能力值计算器!J6,能力变化对照表!A:B,2,0),0)</f>
        <v>85</v>
      </c>
      <c r="I221">
        <f>ROUNDDOWN(ROUNDDOWN(ROUNDDOWN(ROUNDDOWN(ROUNDDOWN((能力值计算器!F8+能力值计算器!E8*2+ROUNDDOWN(E221/4,0))*能力值计算器!C2/100+5,0)*能力值计算器!H8,0)*能力值计算器!K8,0)*能力值计算器!L8,0)*VLOOKUP(能力值计算器!J8,能力变化对照表!A:B,2,0),0)</f>
        <v>-39</v>
      </c>
      <c r="J221">
        <f t="shared" si="27"/>
        <v>0</v>
      </c>
      <c r="K221">
        <f t="shared" si="28"/>
        <v>-6396</v>
      </c>
      <c r="L221">
        <f t="shared" si="29"/>
        <v>7544</v>
      </c>
      <c r="M221">
        <f t="shared" si="30"/>
        <v>242.1</v>
      </c>
      <c r="N221">
        <f t="shared" si="31"/>
        <v>1</v>
      </c>
    </row>
    <row r="222" spans="1:14">
      <c r="A222">
        <f t="shared" si="24"/>
        <v>0</v>
      </c>
      <c r="B222">
        <f t="shared" si="25"/>
        <v>0</v>
      </c>
      <c r="C222">
        <v>148</v>
      </c>
      <c r="D222">
        <v>108</v>
      </c>
      <c r="E222">
        <f t="shared" si="26"/>
        <v>-999</v>
      </c>
      <c r="F222">
        <f>能力值计算器!G2</f>
        <v>0</v>
      </c>
      <c r="G222">
        <f>ROUNDDOWN((能力值计算器!F4+能力值计算器!E4*2+ROUNDDOWN(C222/4,0))*能力值计算器!C2/100+10+能力值计算器!C2,0)</f>
        <v>164</v>
      </c>
      <c r="H222">
        <f>ROUNDDOWN(ROUNDDOWN(ROUNDDOWN(ROUNDDOWN(ROUNDDOWN((能力值计算器!F6+能力值计算器!E6*2+ROUNDDOWN(D222/4,0))*能力值计算器!C2/100+5,0)*能力值计算器!H6,0)*能力值计算器!K6,0)*能力值计算器!L6,0)*VLOOKUP(能力值计算器!J6,能力变化对照表!A:B,2,0),0)</f>
        <v>99</v>
      </c>
      <c r="I222">
        <f>ROUNDDOWN(ROUNDDOWN(ROUNDDOWN(ROUNDDOWN(ROUNDDOWN((能力值计算器!F8+能力值计算器!E8*2+ROUNDDOWN(E222/4,0))*能力值计算器!C2/100+5,0)*能力值计算器!H8,0)*能力值计算器!K8,0)*能力值计算器!L8,0)*VLOOKUP(能力值计算器!J8,能力变化对照表!A:B,2,0),0)</f>
        <v>-39</v>
      </c>
      <c r="J222">
        <f t="shared" si="27"/>
        <v>0</v>
      </c>
      <c r="K222">
        <f t="shared" si="28"/>
        <v>-6396</v>
      </c>
      <c r="L222">
        <f t="shared" si="29"/>
        <v>9840</v>
      </c>
      <c r="M222">
        <f t="shared" si="30"/>
        <v>242.1</v>
      </c>
      <c r="N222">
        <f t="shared" si="31"/>
        <v>1</v>
      </c>
    </row>
    <row r="223" spans="1:14">
      <c r="A223">
        <f t="shared" si="24"/>
        <v>0</v>
      </c>
      <c r="B223">
        <f t="shared" si="25"/>
        <v>0</v>
      </c>
      <c r="C223">
        <v>116</v>
      </c>
      <c r="D223">
        <v>124</v>
      </c>
      <c r="E223">
        <f t="shared" si="26"/>
        <v>-999</v>
      </c>
      <c r="F223">
        <f>能力值计算器!G2</f>
        <v>0</v>
      </c>
      <c r="G223">
        <f>ROUNDDOWN((能力值计算器!F4+能力值计算器!E4*2+ROUNDDOWN(C223/4,0))*能力值计算器!C2/100+10+能力值计算器!C2,0)</f>
        <v>160</v>
      </c>
      <c r="H223">
        <f>ROUNDDOWN(ROUNDDOWN(ROUNDDOWN(ROUNDDOWN(ROUNDDOWN((能力值计算器!F6+能力值计算器!E6*2+ROUNDDOWN(D223/4,0))*能力值计算器!C2/100+5,0)*能力值计算器!H6,0)*能力值计算器!K6,0)*能力值计算器!L6,0)*VLOOKUP(能力值计算器!J6,能力变化对照表!A:B,2,0),0)</f>
        <v>101</v>
      </c>
      <c r="I223">
        <f>ROUNDDOWN(ROUNDDOWN(ROUNDDOWN(ROUNDDOWN(ROUNDDOWN((能力值计算器!F8+能力值计算器!E8*2+ROUNDDOWN(E223/4,0))*能力值计算器!C2/100+5,0)*能力值计算器!H8,0)*能力值计算器!K8,0)*能力值计算器!L8,0)*VLOOKUP(能力值计算器!J8,能力变化对照表!A:B,2,0),0)</f>
        <v>-39</v>
      </c>
      <c r="J223">
        <f t="shared" si="27"/>
        <v>0</v>
      </c>
      <c r="K223">
        <f t="shared" si="28"/>
        <v>-6240</v>
      </c>
      <c r="L223">
        <f t="shared" si="29"/>
        <v>9920</v>
      </c>
      <c r="M223">
        <f t="shared" si="30"/>
        <v>238.1</v>
      </c>
      <c r="N223">
        <f t="shared" si="31"/>
        <v>1</v>
      </c>
    </row>
    <row r="224" spans="1:14">
      <c r="A224">
        <f t="shared" si="24"/>
        <v>0</v>
      </c>
      <c r="B224">
        <f t="shared" si="25"/>
        <v>0</v>
      </c>
      <c r="C224">
        <v>116</v>
      </c>
      <c r="D224">
        <v>12</v>
      </c>
      <c r="E224">
        <f t="shared" si="26"/>
        <v>-999</v>
      </c>
      <c r="F224">
        <f>能力值计算器!G2</f>
        <v>0</v>
      </c>
      <c r="G224">
        <f>ROUNDDOWN((能力值计算器!F4+能力值计算器!E4*2+ROUNDDOWN(C224/4,0))*能力值计算器!C2/100+10+能力值计算器!C2,0)</f>
        <v>160</v>
      </c>
      <c r="H224">
        <f>ROUNDDOWN(ROUNDDOWN(ROUNDDOWN(ROUNDDOWN(ROUNDDOWN((能力值计算器!F6+能力值计算器!E6*2+ROUNDDOWN(D224/4,0))*能力值计算器!C2/100+5,0)*能力值计算器!H6,0)*能力值计算器!K6,0)*能力值计算器!L6,0)*VLOOKUP(能力值计算器!J6,能力变化对照表!A:B,2,0),0)</f>
        <v>87</v>
      </c>
      <c r="I224">
        <f>ROUNDDOWN(ROUNDDOWN(ROUNDDOWN(ROUNDDOWN(ROUNDDOWN((能力值计算器!F8+能力值计算器!E8*2+ROUNDDOWN(E224/4,0))*能力值计算器!C2/100+5,0)*能力值计算器!H8,0)*能力值计算器!K8,0)*能力值计算器!L8,0)*VLOOKUP(能力值计算器!J8,能力变化对照表!A:B,2,0),0)</f>
        <v>-39</v>
      </c>
      <c r="J224">
        <f t="shared" si="27"/>
        <v>0</v>
      </c>
      <c r="K224">
        <f t="shared" si="28"/>
        <v>-6240</v>
      </c>
      <c r="L224">
        <f t="shared" si="29"/>
        <v>7680</v>
      </c>
      <c r="M224">
        <f t="shared" si="30"/>
        <v>238.1</v>
      </c>
      <c r="N224">
        <f t="shared" si="31"/>
        <v>1</v>
      </c>
    </row>
    <row r="225" spans="1:14">
      <c r="A225">
        <f t="shared" si="24"/>
        <v>0</v>
      </c>
      <c r="B225">
        <f t="shared" si="25"/>
        <v>0</v>
      </c>
      <c r="C225">
        <v>116</v>
      </c>
      <c r="D225">
        <v>16</v>
      </c>
      <c r="E225">
        <f t="shared" si="26"/>
        <v>-999</v>
      </c>
      <c r="F225">
        <f>能力值计算器!G2</f>
        <v>0</v>
      </c>
      <c r="G225">
        <f>ROUNDDOWN((能力值计算器!F4+能力值计算器!E4*2+ROUNDDOWN(C225/4,0))*能力值计算器!C2/100+10+能力值计算器!C2,0)</f>
        <v>160</v>
      </c>
      <c r="H225">
        <f>ROUNDDOWN(ROUNDDOWN(ROUNDDOWN(ROUNDDOWN(ROUNDDOWN((能力值计算器!F6+能力值计算器!E6*2+ROUNDDOWN(D225/4,0))*能力值计算器!C2/100+5,0)*能力值计算器!H6,0)*能力值计算器!K6,0)*能力值计算器!L6,0)*VLOOKUP(能力值计算器!J6,能力变化对照表!A:B,2,0),0)</f>
        <v>87</v>
      </c>
      <c r="I225">
        <f>ROUNDDOWN(ROUNDDOWN(ROUNDDOWN(ROUNDDOWN(ROUNDDOWN((能力值计算器!F8+能力值计算器!E8*2+ROUNDDOWN(E225/4,0))*能力值计算器!C2/100+5,0)*能力值计算器!H8,0)*能力值计算器!K8,0)*能力值计算器!L8,0)*VLOOKUP(能力值计算器!J8,能力变化对照表!A:B,2,0),0)</f>
        <v>-39</v>
      </c>
      <c r="J225">
        <f t="shared" si="27"/>
        <v>0</v>
      </c>
      <c r="K225">
        <f t="shared" si="28"/>
        <v>-6240</v>
      </c>
      <c r="L225">
        <f t="shared" si="29"/>
        <v>7680</v>
      </c>
      <c r="M225">
        <f t="shared" si="30"/>
        <v>238.1</v>
      </c>
      <c r="N225">
        <f t="shared" si="31"/>
        <v>1</v>
      </c>
    </row>
    <row r="226" spans="1:14">
      <c r="A226">
        <f t="shared" si="24"/>
        <v>0</v>
      </c>
      <c r="B226">
        <f t="shared" si="25"/>
        <v>0</v>
      </c>
      <c r="C226">
        <v>120</v>
      </c>
      <c r="D226">
        <v>12</v>
      </c>
      <c r="E226">
        <f t="shared" si="26"/>
        <v>-999</v>
      </c>
      <c r="F226">
        <f>能力值计算器!G2</f>
        <v>0</v>
      </c>
      <c r="G226">
        <f>ROUNDDOWN((能力值计算器!F4+能力值计算器!E4*2+ROUNDDOWN(C226/4,0))*能力值计算器!C2/100+10+能力值计算器!C2,0)</f>
        <v>160</v>
      </c>
      <c r="H226">
        <f>ROUNDDOWN(ROUNDDOWN(ROUNDDOWN(ROUNDDOWN(ROUNDDOWN((能力值计算器!F6+能力值计算器!E6*2+ROUNDDOWN(D226/4,0))*能力值计算器!C2/100+5,0)*能力值计算器!H6,0)*能力值计算器!K6,0)*能力值计算器!L6,0)*VLOOKUP(能力值计算器!J6,能力变化对照表!A:B,2,0),0)</f>
        <v>87</v>
      </c>
      <c r="I226">
        <f>ROUNDDOWN(ROUNDDOWN(ROUNDDOWN(ROUNDDOWN(ROUNDDOWN((能力值计算器!F8+能力值计算器!E8*2+ROUNDDOWN(E226/4,0))*能力值计算器!C2/100+5,0)*能力值计算器!H8,0)*能力值计算器!K8,0)*能力值计算器!L8,0)*VLOOKUP(能力值计算器!J8,能力变化对照表!A:B,2,0),0)</f>
        <v>-39</v>
      </c>
      <c r="J226">
        <f t="shared" si="27"/>
        <v>0</v>
      </c>
      <c r="K226">
        <f t="shared" si="28"/>
        <v>-6240</v>
      </c>
      <c r="L226">
        <f t="shared" si="29"/>
        <v>7680</v>
      </c>
      <c r="M226">
        <f t="shared" si="30"/>
        <v>238.1</v>
      </c>
      <c r="N226">
        <f t="shared" si="31"/>
        <v>1</v>
      </c>
    </row>
    <row r="227" spans="1:14">
      <c r="A227">
        <f t="shared" si="24"/>
        <v>0</v>
      </c>
      <c r="B227">
        <f t="shared" si="25"/>
        <v>0</v>
      </c>
      <c r="C227">
        <v>116</v>
      </c>
      <c r="D227">
        <v>128</v>
      </c>
      <c r="E227">
        <f t="shared" si="26"/>
        <v>-999</v>
      </c>
      <c r="F227">
        <f>能力值计算器!G2</f>
        <v>0</v>
      </c>
      <c r="G227">
        <f>ROUNDDOWN((能力值计算器!F4+能力值计算器!E4*2+ROUNDDOWN(C227/4,0))*能力值计算器!C2/100+10+能力值计算器!C2,0)</f>
        <v>160</v>
      </c>
      <c r="H227">
        <f>ROUNDDOWN(ROUNDDOWN(ROUNDDOWN(ROUNDDOWN(ROUNDDOWN((能力值计算器!F6+能力值计算器!E6*2+ROUNDDOWN(D227/4,0))*能力值计算器!C2/100+5,0)*能力值计算器!H6,0)*能力值计算器!K6,0)*能力值计算器!L6,0)*VLOOKUP(能力值计算器!J6,能力变化对照表!A:B,2,0),0)</f>
        <v>101</v>
      </c>
      <c r="I227">
        <f>ROUNDDOWN(ROUNDDOWN(ROUNDDOWN(ROUNDDOWN(ROUNDDOWN((能力值计算器!F8+能力值计算器!E8*2+ROUNDDOWN(E227/4,0))*能力值计算器!C2/100+5,0)*能力值计算器!H8,0)*能力值计算器!K8,0)*能力值计算器!L8,0)*VLOOKUP(能力值计算器!J8,能力变化对照表!A:B,2,0),0)</f>
        <v>-39</v>
      </c>
      <c r="J227">
        <f t="shared" si="27"/>
        <v>0</v>
      </c>
      <c r="K227">
        <f t="shared" si="28"/>
        <v>-6240</v>
      </c>
      <c r="L227">
        <f t="shared" si="29"/>
        <v>9920</v>
      </c>
      <c r="M227">
        <f t="shared" si="30"/>
        <v>238.1</v>
      </c>
      <c r="N227">
        <f t="shared" si="31"/>
        <v>1</v>
      </c>
    </row>
    <row r="228" spans="1:14">
      <c r="A228">
        <f t="shared" si="24"/>
        <v>0</v>
      </c>
      <c r="B228">
        <f t="shared" si="25"/>
        <v>0</v>
      </c>
      <c r="C228">
        <v>120</v>
      </c>
      <c r="D228">
        <v>124</v>
      </c>
      <c r="E228">
        <f t="shared" si="26"/>
        <v>-999</v>
      </c>
      <c r="F228">
        <f>能力值计算器!G2</f>
        <v>0</v>
      </c>
      <c r="G228">
        <f>ROUNDDOWN((能力值计算器!F4+能力值计算器!E4*2+ROUNDDOWN(C228/4,0))*能力值计算器!C2/100+10+能力值计算器!C2,0)</f>
        <v>160</v>
      </c>
      <c r="H228">
        <f>ROUNDDOWN(ROUNDDOWN(ROUNDDOWN(ROUNDDOWN(ROUNDDOWN((能力值计算器!F6+能力值计算器!E6*2+ROUNDDOWN(D228/4,0))*能力值计算器!C2/100+5,0)*能力值计算器!H6,0)*能力值计算器!K6,0)*能力值计算器!L6,0)*VLOOKUP(能力值计算器!J6,能力变化对照表!A:B,2,0),0)</f>
        <v>101</v>
      </c>
      <c r="I228">
        <f>ROUNDDOWN(ROUNDDOWN(ROUNDDOWN(ROUNDDOWN(ROUNDDOWN((能力值计算器!F8+能力值计算器!E8*2+ROUNDDOWN(E228/4,0))*能力值计算器!C2/100+5,0)*能力值计算器!H8,0)*能力值计算器!K8,0)*能力值计算器!L8,0)*VLOOKUP(能力值计算器!J8,能力变化对照表!A:B,2,0),0)</f>
        <v>-39</v>
      </c>
      <c r="J228">
        <f t="shared" si="27"/>
        <v>0</v>
      </c>
      <c r="K228">
        <f t="shared" si="28"/>
        <v>-6240</v>
      </c>
      <c r="L228">
        <f t="shared" si="29"/>
        <v>9920</v>
      </c>
      <c r="M228">
        <f t="shared" si="30"/>
        <v>238.1</v>
      </c>
      <c r="N228">
        <f t="shared" si="31"/>
        <v>1</v>
      </c>
    </row>
    <row r="229" spans="1:14">
      <c r="A229">
        <f t="shared" si="24"/>
        <v>0</v>
      </c>
      <c r="B229">
        <f t="shared" si="25"/>
        <v>0</v>
      </c>
      <c r="C229">
        <v>116</v>
      </c>
      <c r="D229">
        <v>132</v>
      </c>
      <c r="E229">
        <f t="shared" si="26"/>
        <v>-999</v>
      </c>
      <c r="F229">
        <f>能力值计算器!G2</f>
        <v>0</v>
      </c>
      <c r="G229">
        <f>ROUNDDOWN((能力值计算器!F4+能力值计算器!E4*2+ROUNDDOWN(C229/4,0))*能力值计算器!C2/100+10+能力值计算器!C2,0)</f>
        <v>160</v>
      </c>
      <c r="H229">
        <f>ROUNDDOWN(ROUNDDOWN(ROUNDDOWN(ROUNDDOWN(ROUNDDOWN((能力值计算器!F6+能力值计算器!E6*2+ROUNDDOWN(D229/4,0))*能力值计算器!C2/100+5,0)*能力值计算器!H6,0)*能力值计算器!K6,0)*能力值计算器!L6,0)*VLOOKUP(能力值计算器!J6,能力变化对照表!A:B,2,0),0)</f>
        <v>102</v>
      </c>
      <c r="I229">
        <f>ROUNDDOWN(ROUNDDOWN(ROUNDDOWN(ROUNDDOWN(ROUNDDOWN((能力值计算器!F8+能力值计算器!E8*2+ROUNDDOWN(E229/4,0))*能力值计算器!C2/100+5,0)*能力值计算器!H8,0)*能力值计算器!K8,0)*能力值计算器!L8,0)*VLOOKUP(能力值计算器!J8,能力变化对照表!A:B,2,0),0)</f>
        <v>-39</v>
      </c>
      <c r="J229">
        <f t="shared" si="27"/>
        <v>0</v>
      </c>
      <c r="K229">
        <f t="shared" si="28"/>
        <v>-6240</v>
      </c>
      <c r="L229">
        <f t="shared" si="29"/>
        <v>10080</v>
      </c>
      <c r="M229">
        <f t="shared" si="30"/>
        <v>238.1</v>
      </c>
      <c r="N229">
        <f t="shared" si="31"/>
        <v>1</v>
      </c>
    </row>
    <row r="230" spans="1:14">
      <c r="A230">
        <f t="shared" si="24"/>
        <v>0</v>
      </c>
      <c r="B230">
        <f t="shared" si="25"/>
        <v>0</v>
      </c>
      <c r="C230">
        <v>116</v>
      </c>
      <c r="D230">
        <v>4</v>
      </c>
      <c r="E230">
        <f t="shared" si="26"/>
        <v>-999</v>
      </c>
      <c r="F230">
        <f>能力值计算器!G2</f>
        <v>0</v>
      </c>
      <c r="G230">
        <f>ROUNDDOWN((能力值计算器!F4+能力值计算器!E4*2+ROUNDDOWN(C230/4,0))*能力值计算器!C2/100+10+能力值计算器!C2,0)</f>
        <v>160</v>
      </c>
      <c r="H230">
        <f>ROUNDDOWN(ROUNDDOWN(ROUNDDOWN(ROUNDDOWN(ROUNDDOWN((能力值计算器!F6+能力值计算器!E6*2+ROUNDDOWN(D230/4,0))*能力值计算器!C2/100+5,0)*能力值计算器!H6,0)*能力值计算器!K6,0)*能力值计算器!L6,0)*VLOOKUP(能力值计算器!J6,能力变化对照表!A:B,2,0),0)</f>
        <v>86</v>
      </c>
      <c r="I230">
        <f>ROUNDDOWN(ROUNDDOWN(ROUNDDOWN(ROUNDDOWN(ROUNDDOWN((能力值计算器!F8+能力值计算器!E8*2+ROUNDDOWN(E230/4,0))*能力值计算器!C2/100+5,0)*能力值计算器!H8,0)*能力值计算器!K8,0)*能力值计算器!L8,0)*VLOOKUP(能力值计算器!J8,能力变化对照表!A:B,2,0),0)</f>
        <v>-39</v>
      </c>
      <c r="J230">
        <f t="shared" si="27"/>
        <v>0</v>
      </c>
      <c r="K230">
        <f t="shared" si="28"/>
        <v>-6240</v>
      </c>
      <c r="L230">
        <f t="shared" si="29"/>
        <v>7520</v>
      </c>
      <c r="M230">
        <f t="shared" si="30"/>
        <v>238.1</v>
      </c>
      <c r="N230">
        <f t="shared" si="31"/>
        <v>1</v>
      </c>
    </row>
    <row r="231" spans="1:14">
      <c r="A231">
        <f t="shared" si="24"/>
        <v>0</v>
      </c>
      <c r="B231">
        <f t="shared" si="25"/>
        <v>0</v>
      </c>
      <c r="C231">
        <v>116</v>
      </c>
      <c r="D231">
        <v>8</v>
      </c>
      <c r="E231">
        <f t="shared" si="26"/>
        <v>-999</v>
      </c>
      <c r="F231">
        <f>能力值计算器!G2</f>
        <v>0</v>
      </c>
      <c r="G231">
        <f>ROUNDDOWN((能力值计算器!F4+能力值计算器!E4*2+ROUNDDOWN(C231/4,0))*能力值计算器!C2/100+10+能力值计算器!C2,0)</f>
        <v>160</v>
      </c>
      <c r="H231">
        <f>ROUNDDOWN(ROUNDDOWN(ROUNDDOWN(ROUNDDOWN(ROUNDDOWN((能力值计算器!F6+能力值计算器!E6*2+ROUNDDOWN(D231/4,0))*能力值计算器!C2/100+5,0)*能力值计算器!H6,0)*能力值计算器!K6,0)*能力值计算器!L6,0)*VLOOKUP(能力值计算器!J6,能力变化对照表!A:B,2,0),0)</f>
        <v>86</v>
      </c>
      <c r="I231">
        <f>ROUNDDOWN(ROUNDDOWN(ROUNDDOWN(ROUNDDOWN(ROUNDDOWN((能力值计算器!F8+能力值计算器!E8*2+ROUNDDOWN(E231/4,0))*能力值计算器!C2/100+5,0)*能力值计算器!H8,0)*能力值计算器!K8,0)*能力值计算器!L8,0)*VLOOKUP(能力值计算器!J8,能力变化对照表!A:B,2,0),0)</f>
        <v>-39</v>
      </c>
      <c r="J231">
        <f t="shared" si="27"/>
        <v>0</v>
      </c>
      <c r="K231">
        <f t="shared" si="28"/>
        <v>-6240</v>
      </c>
      <c r="L231">
        <f t="shared" si="29"/>
        <v>7520</v>
      </c>
      <c r="M231">
        <f t="shared" si="30"/>
        <v>238.1</v>
      </c>
      <c r="N231">
        <f t="shared" si="31"/>
        <v>1</v>
      </c>
    </row>
    <row r="232" spans="1:14">
      <c r="A232">
        <f t="shared" si="24"/>
        <v>0</v>
      </c>
      <c r="B232">
        <f t="shared" si="25"/>
        <v>0</v>
      </c>
      <c r="C232">
        <v>120</v>
      </c>
      <c r="D232">
        <v>4</v>
      </c>
      <c r="E232">
        <f t="shared" si="26"/>
        <v>-999</v>
      </c>
      <c r="F232">
        <f>能力值计算器!G2</f>
        <v>0</v>
      </c>
      <c r="G232">
        <f>ROUNDDOWN((能力值计算器!F4+能力值计算器!E4*2+ROUNDDOWN(C232/4,0))*能力值计算器!C2/100+10+能力值计算器!C2,0)</f>
        <v>160</v>
      </c>
      <c r="H232">
        <f>ROUNDDOWN(ROUNDDOWN(ROUNDDOWN(ROUNDDOWN(ROUNDDOWN((能力值计算器!F6+能力值计算器!E6*2+ROUNDDOWN(D232/4,0))*能力值计算器!C2/100+5,0)*能力值计算器!H6,0)*能力值计算器!K6,0)*能力值计算器!L6,0)*VLOOKUP(能力值计算器!J6,能力变化对照表!A:B,2,0),0)</f>
        <v>86</v>
      </c>
      <c r="I232">
        <f>ROUNDDOWN(ROUNDDOWN(ROUNDDOWN(ROUNDDOWN(ROUNDDOWN((能力值计算器!F8+能力值计算器!E8*2+ROUNDDOWN(E232/4,0))*能力值计算器!C2/100+5,0)*能力值计算器!H8,0)*能力值计算器!K8,0)*能力值计算器!L8,0)*VLOOKUP(能力值计算器!J8,能力变化对照表!A:B,2,0),0)</f>
        <v>-39</v>
      </c>
      <c r="J232">
        <f t="shared" si="27"/>
        <v>0</v>
      </c>
      <c r="K232">
        <f t="shared" si="28"/>
        <v>-6240</v>
      </c>
      <c r="L232">
        <f t="shared" si="29"/>
        <v>7520</v>
      </c>
      <c r="M232">
        <f t="shared" si="30"/>
        <v>238.1</v>
      </c>
      <c r="N232">
        <f t="shared" si="31"/>
        <v>1</v>
      </c>
    </row>
    <row r="233" spans="1:14">
      <c r="A233">
        <f t="shared" si="24"/>
        <v>0</v>
      </c>
      <c r="B233">
        <f t="shared" si="25"/>
        <v>0</v>
      </c>
      <c r="C233">
        <v>116</v>
      </c>
      <c r="D233">
        <v>136</v>
      </c>
      <c r="E233">
        <f t="shared" si="26"/>
        <v>-999</v>
      </c>
      <c r="F233">
        <f>能力值计算器!G2</f>
        <v>0</v>
      </c>
      <c r="G233">
        <f>ROUNDDOWN((能力值计算器!F4+能力值计算器!E4*2+ROUNDDOWN(C233/4,0))*能力值计算器!C2/100+10+能力值计算器!C2,0)</f>
        <v>160</v>
      </c>
      <c r="H233">
        <f>ROUNDDOWN(ROUNDDOWN(ROUNDDOWN(ROUNDDOWN(ROUNDDOWN((能力值计算器!F6+能力值计算器!E6*2+ROUNDDOWN(D233/4,0))*能力值计算器!C2/100+5,0)*能力值计算器!H6,0)*能力值计算器!K6,0)*能力值计算器!L6,0)*VLOOKUP(能力值计算器!J6,能力变化对照表!A:B,2,0),0)</f>
        <v>102</v>
      </c>
      <c r="I233">
        <f>ROUNDDOWN(ROUNDDOWN(ROUNDDOWN(ROUNDDOWN(ROUNDDOWN((能力值计算器!F8+能力值计算器!E8*2+ROUNDDOWN(E233/4,0))*能力值计算器!C2/100+5,0)*能力值计算器!H8,0)*能力值计算器!K8,0)*能力值计算器!L8,0)*VLOOKUP(能力值计算器!J8,能力变化对照表!A:B,2,0),0)</f>
        <v>-39</v>
      </c>
      <c r="J233">
        <f t="shared" si="27"/>
        <v>0</v>
      </c>
      <c r="K233">
        <f t="shared" si="28"/>
        <v>-6240</v>
      </c>
      <c r="L233">
        <f t="shared" si="29"/>
        <v>10080</v>
      </c>
      <c r="M233">
        <f t="shared" si="30"/>
        <v>238.1</v>
      </c>
      <c r="N233">
        <f t="shared" si="31"/>
        <v>1</v>
      </c>
    </row>
    <row r="234" spans="1:14">
      <c r="A234">
        <f t="shared" si="24"/>
        <v>0</v>
      </c>
      <c r="B234">
        <f t="shared" si="25"/>
        <v>0</v>
      </c>
      <c r="C234">
        <v>120</v>
      </c>
      <c r="D234">
        <v>132</v>
      </c>
      <c r="E234">
        <f t="shared" si="26"/>
        <v>-999</v>
      </c>
      <c r="F234">
        <f>能力值计算器!G2</f>
        <v>0</v>
      </c>
      <c r="G234">
        <f>ROUNDDOWN((能力值计算器!F4+能力值计算器!E4*2+ROUNDDOWN(C234/4,0))*能力值计算器!C2/100+10+能力值计算器!C2,0)</f>
        <v>160</v>
      </c>
      <c r="H234">
        <f>ROUNDDOWN(ROUNDDOWN(ROUNDDOWN(ROUNDDOWN(ROUNDDOWN((能力值计算器!F6+能力值计算器!E6*2+ROUNDDOWN(D234/4,0))*能力值计算器!C2/100+5,0)*能力值计算器!H6,0)*能力值计算器!K6,0)*能力值计算器!L6,0)*VLOOKUP(能力值计算器!J6,能力变化对照表!A:B,2,0),0)</f>
        <v>102</v>
      </c>
      <c r="I234">
        <f>ROUNDDOWN(ROUNDDOWN(ROUNDDOWN(ROUNDDOWN(ROUNDDOWN((能力值计算器!F8+能力值计算器!E8*2+ROUNDDOWN(E234/4,0))*能力值计算器!C2/100+5,0)*能力值计算器!H8,0)*能力值计算器!K8,0)*能力值计算器!L8,0)*VLOOKUP(能力值计算器!J8,能力变化对照表!A:B,2,0),0)</f>
        <v>-39</v>
      </c>
      <c r="J234">
        <f t="shared" si="27"/>
        <v>0</v>
      </c>
      <c r="K234">
        <f t="shared" si="28"/>
        <v>-6240</v>
      </c>
      <c r="L234">
        <f t="shared" si="29"/>
        <v>10080</v>
      </c>
      <c r="M234">
        <f t="shared" si="30"/>
        <v>238.1</v>
      </c>
      <c r="N234">
        <f t="shared" si="31"/>
        <v>1</v>
      </c>
    </row>
    <row r="235" spans="1:14">
      <c r="A235">
        <f t="shared" si="24"/>
        <v>0</v>
      </c>
      <c r="B235">
        <f t="shared" si="25"/>
        <v>0</v>
      </c>
      <c r="C235">
        <v>116</v>
      </c>
      <c r="D235">
        <v>0</v>
      </c>
      <c r="E235">
        <f t="shared" si="26"/>
        <v>-999</v>
      </c>
      <c r="F235">
        <f>能力值计算器!G2</f>
        <v>0</v>
      </c>
      <c r="G235">
        <f>ROUNDDOWN((能力值计算器!F4+能力值计算器!E4*2+ROUNDDOWN(C235/4,0))*能力值计算器!C2/100+10+能力值计算器!C2,0)</f>
        <v>160</v>
      </c>
      <c r="H235">
        <f>ROUNDDOWN(ROUNDDOWN(ROUNDDOWN(ROUNDDOWN(ROUNDDOWN((能力值计算器!F6+能力值计算器!E6*2+ROUNDDOWN(D235/4,0))*能力值计算器!C2/100+5,0)*能力值计算器!H6,0)*能力值计算器!K6,0)*能力值计算器!L6,0)*VLOOKUP(能力值计算器!J6,能力变化对照表!A:B,2,0),0)</f>
        <v>85</v>
      </c>
      <c r="I235">
        <f>ROUNDDOWN(ROUNDDOWN(ROUNDDOWN(ROUNDDOWN(ROUNDDOWN((能力值计算器!F8+能力值计算器!E8*2+ROUNDDOWN(E235/4,0))*能力值计算器!C2/100+5,0)*能力值计算器!H8,0)*能力值计算器!K8,0)*能力值计算器!L8,0)*VLOOKUP(能力值计算器!J8,能力变化对照表!A:B,2,0),0)</f>
        <v>-39</v>
      </c>
      <c r="J235">
        <f t="shared" si="27"/>
        <v>0</v>
      </c>
      <c r="K235">
        <f t="shared" si="28"/>
        <v>-6240</v>
      </c>
      <c r="L235">
        <f t="shared" si="29"/>
        <v>7360</v>
      </c>
      <c r="M235">
        <f t="shared" si="30"/>
        <v>238.1</v>
      </c>
      <c r="N235">
        <f t="shared" si="31"/>
        <v>1</v>
      </c>
    </row>
    <row r="236" spans="1:14">
      <c r="A236">
        <f t="shared" si="24"/>
        <v>0</v>
      </c>
      <c r="B236">
        <f t="shared" si="25"/>
        <v>0</v>
      </c>
      <c r="C236">
        <v>116</v>
      </c>
      <c r="D236">
        <v>140</v>
      </c>
      <c r="E236">
        <f t="shared" si="26"/>
        <v>-999</v>
      </c>
      <c r="F236">
        <f>能力值计算器!G2</f>
        <v>0</v>
      </c>
      <c r="G236">
        <f>ROUNDDOWN((能力值计算器!F4+能力值计算器!E4*2+ROUNDDOWN(C236/4,0))*能力值计算器!C2/100+10+能力值计算器!C2,0)</f>
        <v>160</v>
      </c>
      <c r="H236">
        <f>ROUNDDOWN(ROUNDDOWN(ROUNDDOWN(ROUNDDOWN(ROUNDDOWN((能力值计算器!F6+能力值计算器!E6*2+ROUNDDOWN(D236/4,0))*能力值计算器!C2/100+5,0)*能力值计算器!H6,0)*能力值计算器!K6,0)*能力值计算器!L6,0)*VLOOKUP(能力值计算器!J6,能力变化对照表!A:B,2,0),0)</f>
        <v>103</v>
      </c>
      <c r="I236">
        <f>ROUNDDOWN(ROUNDDOWN(ROUNDDOWN(ROUNDDOWN(ROUNDDOWN((能力值计算器!F8+能力值计算器!E8*2+ROUNDDOWN(E236/4,0))*能力值计算器!C2/100+5,0)*能力值计算器!H8,0)*能力值计算器!K8,0)*能力值计算器!L8,0)*VLOOKUP(能力值计算器!J8,能力变化对照表!A:B,2,0),0)</f>
        <v>-39</v>
      </c>
      <c r="J236">
        <f t="shared" si="27"/>
        <v>0</v>
      </c>
      <c r="K236">
        <f t="shared" si="28"/>
        <v>-6240</v>
      </c>
      <c r="L236">
        <f t="shared" si="29"/>
        <v>10240</v>
      </c>
      <c r="M236">
        <f t="shared" si="30"/>
        <v>238.1</v>
      </c>
      <c r="N236">
        <f t="shared" si="31"/>
        <v>1</v>
      </c>
    </row>
    <row r="237" spans="1:14">
      <c r="A237">
        <f t="shared" si="24"/>
        <v>0</v>
      </c>
      <c r="B237">
        <f t="shared" si="25"/>
        <v>0</v>
      </c>
      <c r="C237">
        <v>156</v>
      </c>
      <c r="D237">
        <v>52</v>
      </c>
      <c r="E237">
        <f t="shared" si="26"/>
        <v>-999</v>
      </c>
      <c r="F237">
        <f>能力值计算器!G2</f>
        <v>0</v>
      </c>
      <c r="G237">
        <f>ROUNDDOWN((能力值计算器!F4+能力值计算器!E4*2+ROUNDDOWN(C237/4,0))*能力值计算器!C2/100+10+能力值计算器!C2,0)</f>
        <v>165</v>
      </c>
      <c r="H237">
        <f>ROUNDDOWN(ROUNDDOWN(ROUNDDOWN(ROUNDDOWN(ROUNDDOWN((能力值计算器!F6+能力值计算器!E6*2+ROUNDDOWN(D237/4,0))*能力值计算器!C2/100+5,0)*能力值计算器!H6,0)*能力值计算器!K6,0)*能力值计算器!L6,0)*VLOOKUP(能力值计算器!J6,能力变化对照表!A:B,2,0),0)</f>
        <v>92</v>
      </c>
      <c r="I237">
        <f>ROUNDDOWN(ROUNDDOWN(ROUNDDOWN(ROUNDDOWN(ROUNDDOWN((能力值计算器!F8+能力值计算器!E8*2+ROUNDDOWN(E237/4,0))*能力值计算器!C2/100+5,0)*能力值计算器!H8,0)*能力值计算器!K8,0)*能力值计算器!L8,0)*VLOOKUP(能力值计算器!J8,能力变化对照表!A:B,2,0),0)</f>
        <v>-39</v>
      </c>
      <c r="J237">
        <f t="shared" si="27"/>
        <v>0</v>
      </c>
      <c r="K237">
        <f t="shared" si="28"/>
        <v>-6435</v>
      </c>
      <c r="L237">
        <f t="shared" si="29"/>
        <v>8745</v>
      </c>
      <c r="M237">
        <f t="shared" si="30"/>
        <v>243.1</v>
      </c>
      <c r="N237">
        <f t="shared" si="31"/>
        <v>1</v>
      </c>
    </row>
    <row r="238" spans="1:14">
      <c r="A238">
        <f t="shared" si="24"/>
        <v>0</v>
      </c>
      <c r="B238">
        <f t="shared" si="25"/>
        <v>0</v>
      </c>
      <c r="C238">
        <v>156</v>
      </c>
      <c r="D238">
        <v>44</v>
      </c>
      <c r="E238">
        <f t="shared" si="26"/>
        <v>-999</v>
      </c>
      <c r="F238">
        <f>能力值计算器!G2</f>
        <v>0</v>
      </c>
      <c r="G238">
        <f>ROUNDDOWN((能力值计算器!F4+能力值计算器!E4*2+ROUNDDOWN(C238/4,0))*能力值计算器!C2/100+10+能力值计算器!C2,0)</f>
        <v>165</v>
      </c>
      <c r="H238">
        <f>ROUNDDOWN(ROUNDDOWN(ROUNDDOWN(ROUNDDOWN(ROUNDDOWN((能力值计算器!F6+能力值计算器!E6*2+ROUNDDOWN(D238/4,0))*能力值计算器!C2/100+5,0)*能力值计算器!H6,0)*能力值计算器!K6,0)*能力值计算器!L6,0)*VLOOKUP(能力值计算器!J6,能力变化对照表!A:B,2,0),0)</f>
        <v>91</v>
      </c>
      <c r="I238">
        <f>ROUNDDOWN(ROUNDDOWN(ROUNDDOWN(ROUNDDOWN(ROUNDDOWN((能力值计算器!F8+能力值计算器!E8*2+ROUNDDOWN(E238/4,0))*能力值计算器!C2/100+5,0)*能力值计算器!H8,0)*能力值计算器!K8,0)*能力值计算器!L8,0)*VLOOKUP(能力值计算器!J8,能力变化对照表!A:B,2,0),0)</f>
        <v>-39</v>
      </c>
      <c r="J238">
        <f t="shared" si="27"/>
        <v>0</v>
      </c>
      <c r="K238">
        <f t="shared" si="28"/>
        <v>-6435</v>
      </c>
      <c r="L238">
        <f t="shared" si="29"/>
        <v>8580</v>
      </c>
      <c r="M238">
        <f t="shared" si="30"/>
        <v>243.1</v>
      </c>
      <c r="N238">
        <f t="shared" si="31"/>
        <v>1</v>
      </c>
    </row>
    <row r="239" spans="1:14">
      <c r="A239">
        <f t="shared" si="24"/>
        <v>0</v>
      </c>
      <c r="B239">
        <f t="shared" si="25"/>
        <v>0</v>
      </c>
      <c r="C239">
        <v>156</v>
      </c>
      <c r="D239">
        <v>48</v>
      </c>
      <c r="E239">
        <f t="shared" si="26"/>
        <v>-999</v>
      </c>
      <c r="F239">
        <f>能力值计算器!G2</f>
        <v>0</v>
      </c>
      <c r="G239">
        <f>ROUNDDOWN((能力值计算器!F4+能力值计算器!E4*2+ROUNDDOWN(C239/4,0))*能力值计算器!C2/100+10+能力值计算器!C2,0)</f>
        <v>165</v>
      </c>
      <c r="H239">
        <f>ROUNDDOWN(ROUNDDOWN(ROUNDDOWN(ROUNDDOWN(ROUNDDOWN((能力值计算器!F6+能力值计算器!E6*2+ROUNDDOWN(D239/4,0))*能力值计算器!C2/100+5,0)*能力值计算器!H6,0)*能力值计算器!K6,0)*能力值计算器!L6,0)*VLOOKUP(能力值计算器!J6,能力变化对照表!A:B,2,0),0)</f>
        <v>91</v>
      </c>
      <c r="I239">
        <f>ROUNDDOWN(ROUNDDOWN(ROUNDDOWN(ROUNDDOWN(ROUNDDOWN((能力值计算器!F8+能力值计算器!E8*2+ROUNDDOWN(E239/4,0))*能力值计算器!C2/100+5,0)*能力值计算器!H8,0)*能力值计算器!K8,0)*能力值计算器!L8,0)*VLOOKUP(能力值计算器!J8,能力变化对照表!A:B,2,0),0)</f>
        <v>-39</v>
      </c>
      <c r="J239">
        <f t="shared" si="27"/>
        <v>0</v>
      </c>
      <c r="K239">
        <f t="shared" si="28"/>
        <v>-6435</v>
      </c>
      <c r="L239">
        <f t="shared" si="29"/>
        <v>8580</v>
      </c>
      <c r="M239">
        <f t="shared" si="30"/>
        <v>243.1</v>
      </c>
      <c r="N239">
        <f t="shared" si="31"/>
        <v>1</v>
      </c>
    </row>
    <row r="240" spans="1:14">
      <c r="A240">
        <f t="shared" si="24"/>
        <v>0</v>
      </c>
      <c r="B240">
        <f t="shared" si="25"/>
        <v>0</v>
      </c>
      <c r="C240">
        <v>160</v>
      </c>
      <c r="D240">
        <v>44</v>
      </c>
      <c r="E240">
        <f t="shared" si="26"/>
        <v>-999</v>
      </c>
      <c r="F240">
        <f>能力值计算器!G2</f>
        <v>0</v>
      </c>
      <c r="G240">
        <f>ROUNDDOWN((能力值计算器!F4+能力值计算器!E4*2+ROUNDDOWN(C240/4,0))*能力值计算器!C2/100+10+能力值计算器!C2,0)</f>
        <v>165</v>
      </c>
      <c r="H240">
        <f>ROUNDDOWN(ROUNDDOWN(ROUNDDOWN(ROUNDDOWN(ROUNDDOWN((能力值计算器!F6+能力值计算器!E6*2+ROUNDDOWN(D240/4,0))*能力值计算器!C2/100+5,0)*能力值计算器!H6,0)*能力值计算器!K6,0)*能力值计算器!L6,0)*VLOOKUP(能力值计算器!J6,能力变化对照表!A:B,2,0),0)</f>
        <v>91</v>
      </c>
      <c r="I240">
        <f>ROUNDDOWN(ROUNDDOWN(ROUNDDOWN(ROUNDDOWN(ROUNDDOWN((能力值计算器!F8+能力值计算器!E8*2+ROUNDDOWN(E240/4,0))*能力值计算器!C2/100+5,0)*能力值计算器!H8,0)*能力值计算器!K8,0)*能力值计算器!L8,0)*VLOOKUP(能力值计算器!J8,能力变化对照表!A:B,2,0),0)</f>
        <v>-39</v>
      </c>
      <c r="J240">
        <f t="shared" si="27"/>
        <v>0</v>
      </c>
      <c r="K240">
        <f t="shared" si="28"/>
        <v>-6435</v>
      </c>
      <c r="L240">
        <f t="shared" si="29"/>
        <v>8580</v>
      </c>
      <c r="M240">
        <f t="shared" si="30"/>
        <v>243.1</v>
      </c>
      <c r="N240">
        <f t="shared" si="31"/>
        <v>1</v>
      </c>
    </row>
    <row r="241" spans="1:14">
      <c r="A241">
        <f t="shared" si="24"/>
        <v>0</v>
      </c>
      <c r="B241">
        <f t="shared" si="25"/>
        <v>0</v>
      </c>
      <c r="C241">
        <v>156</v>
      </c>
      <c r="D241">
        <v>56</v>
      </c>
      <c r="E241">
        <f t="shared" si="26"/>
        <v>-999</v>
      </c>
      <c r="F241">
        <f>能力值计算器!G2</f>
        <v>0</v>
      </c>
      <c r="G241">
        <f>ROUNDDOWN((能力值计算器!F4+能力值计算器!E4*2+ROUNDDOWN(C241/4,0))*能力值计算器!C2/100+10+能力值计算器!C2,0)</f>
        <v>165</v>
      </c>
      <c r="H241">
        <f>ROUNDDOWN(ROUNDDOWN(ROUNDDOWN(ROUNDDOWN(ROUNDDOWN((能力值计算器!F6+能力值计算器!E6*2+ROUNDDOWN(D241/4,0))*能力值计算器!C2/100+5,0)*能力值计算器!H6,0)*能力值计算器!K6,0)*能力值计算器!L6,0)*VLOOKUP(能力值计算器!J6,能力变化对照表!A:B,2,0),0)</f>
        <v>92</v>
      </c>
      <c r="I241">
        <f>ROUNDDOWN(ROUNDDOWN(ROUNDDOWN(ROUNDDOWN(ROUNDDOWN((能力值计算器!F8+能力值计算器!E8*2+ROUNDDOWN(E241/4,0))*能力值计算器!C2/100+5,0)*能力值计算器!H8,0)*能力值计算器!K8,0)*能力值计算器!L8,0)*VLOOKUP(能力值计算器!J8,能力变化对照表!A:B,2,0),0)</f>
        <v>-39</v>
      </c>
      <c r="J241">
        <f t="shared" si="27"/>
        <v>0</v>
      </c>
      <c r="K241">
        <f t="shared" si="28"/>
        <v>-6435</v>
      </c>
      <c r="L241">
        <f t="shared" si="29"/>
        <v>8745</v>
      </c>
      <c r="M241">
        <f t="shared" si="30"/>
        <v>243.1</v>
      </c>
      <c r="N241">
        <f t="shared" si="31"/>
        <v>1</v>
      </c>
    </row>
    <row r="242" spans="1:14">
      <c r="A242">
        <f t="shared" si="24"/>
        <v>0</v>
      </c>
      <c r="B242">
        <f t="shared" si="25"/>
        <v>0</v>
      </c>
      <c r="C242">
        <v>160</v>
      </c>
      <c r="D242">
        <v>52</v>
      </c>
      <c r="E242">
        <f t="shared" si="26"/>
        <v>-999</v>
      </c>
      <c r="F242">
        <f>能力值计算器!G2</f>
        <v>0</v>
      </c>
      <c r="G242">
        <f>ROUNDDOWN((能力值计算器!F4+能力值计算器!E4*2+ROUNDDOWN(C242/4,0))*能力值计算器!C2/100+10+能力值计算器!C2,0)</f>
        <v>165</v>
      </c>
      <c r="H242">
        <f>ROUNDDOWN(ROUNDDOWN(ROUNDDOWN(ROUNDDOWN(ROUNDDOWN((能力值计算器!F6+能力值计算器!E6*2+ROUNDDOWN(D242/4,0))*能力值计算器!C2/100+5,0)*能力值计算器!H6,0)*能力值计算器!K6,0)*能力值计算器!L6,0)*VLOOKUP(能力值计算器!J6,能力变化对照表!A:B,2,0),0)</f>
        <v>92</v>
      </c>
      <c r="I242">
        <f>ROUNDDOWN(ROUNDDOWN(ROUNDDOWN(ROUNDDOWN(ROUNDDOWN((能力值计算器!F8+能力值计算器!E8*2+ROUNDDOWN(E242/4,0))*能力值计算器!C2/100+5,0)*能力值计算器!H8,0)*能力值计算器!K8,0)*能力值计算器!L8,0)*VLOOKUP(能力值计算器!J8,能力变化对照表!A:B,2,0),0)</f>
        <v>-39</v>
      </c>
      <c r="J242">
        <f t="shared" si="27"/>
        <v>0</v>
      </c>
      <c r="K242">
        <f t="shared" si="28"/>
        <v>-6435</v>
      </c>
      <c r="L242">
        <f t="shared" si="29"/>
        <v>8745</v>
      </c>
      <c r="M242">
        <f t="shared" si="30"/>
        <v>243.1</v>
      </c>
      <c r="N242">
        <f t="shared" si="31"/>
        <v>1</v>
      </c>
    </row>
    <row r="243" spans="1:14">
      <c r="A243">
        <f t="shared" si="24"/>
        <v>0</v>
      </c>
      <c r="B243">
        <f t="shared" si="25"/>
        <v>0</v>
      </c>
      <c r="C243">
        <v>108</v>
      </c>
      <c r="D243">
        <v>76</v>
      </c>
      <c r="E243">
        <f t="shared" si="26"/>
        <v>-999</v>
      </c>
      <c r="F243">
        <f>能力值计算器!G2</f>
        <v>0</v>
      </c>
      <c r="G243">
        <f>ROUNDDOWN((能力值计算器!F4+能力值计算器!E4*2+ROUNDDOWN(C243/4,0))*能力值计算器!C2/100+10+能力值计算器!C2,0)</f>
        <v>159</v>
      </c>
      <c r="H243">
        <f>ROUNDDOWN(ROUNDDOWN(ROUNDDOWN(ROUNDDOWN(ROUNDDOWN((能力值计算器!F6+能力值计算器!E6*2+ROUNDDOWN(D243/4,0))*能力值计算器!C2/100+5,0)*能力值计算器!H6,0)*能力值计算器!K6,0)*能力值计算器!L6,0)*VLOOKUP(能力值计算器!J6,能力变化对照表!A:B,2,0),0)</f>
        <v>95</v>
      </c>
      <c r="I243">
        <f>ROUNDDOWN(ROUNDDOWN(ROUNDDOWN(ROUNDDOWN(ROUNDDOWN((能力值计算器!F8+能力值计算器!E8*2+ROUNDDOWN(E243/4,0))*能力值计算器!C2/100+5,0)*能力值计算器!H8,0)*能力值计算器!K8,0)*能力值计算器!L8,0)*VLOOKUP(能力值计算器!J8,能力变化对照表!A:B,2,0),0)</f>
        <v>-39</v>
      </c>
      <c r="J243">
        <f t="shared" si="27"/>
        <v>0</v>
      </c>
      <c r="K243">
        <f t="shared" si="28"/>
        <v>-6201</v>
      </c>
      <c r="L243">
        <f t="shared" si="29"/>
        <v>8904</v>
      </c>
      <c r="M243">
        <f t="shared" si="30"/>
        <v>237.1</v>
      </c>
      <c r="N243">
        <f t="shared" si="31"/>
        <v>1</v>
      </c>
    </row>
    <row r="244" spans="1:14">
      <c r="A244">
        <f t="shared" si="24"/>
        <v>0</v>
      </c>
      <c r="B244">
        <f t="shared" si="25"/>
        <v>0</v>
      </c>
      <c r="C244">
        <v>108</v>
      </c>
      <c r="D244">
        <v>68</v>
      </c>
      <c r="E244">
        <f t="shared" si="26"/>
        <v>-999</v>
      </c>
      <c r="F244">
        <f>能力值计算器!G2</f>
        <v>0</v>
      </c>
      <c r="G244">
        <f>ROUNDDOWN((能力值计算器!F4+能力值计算器!E4*2+ROUNDDOWN(C244/4,0))*能力值计算器!C2/100+10+能力值计算器!C2,0)</f>
        <v>159</v>
      </c>
      <c r="H244">
        <f>ROUNDDOWN(ROUNDDOWN(ROUNDDOWN(ROUNDDOWN(ROUNDDOWN((能力值计算器!F6+能力值计算器!E6*2+ROUNDDOWN(D244/4,0))*能力值计算器!C2/100+5,0)*能力值计算器!H6,0)*能力值计算器!K6,0)*能力值计算器!L6,0)*VLOOKUP(能力值计算器!J6,能力变化对照表!A:B,2,0),0)</f>
        <v>94</v>
      </c>
      <c r="I244">
        <f>ROUNDDOWN(ROUNDDOWN(ROUNDDOWN(ROUNDDOWN(ROUNDDOWN((能力值计算器!F8+能力值计算器!E8*2+ROUNDDOWN(E244/4,0))*能力值计算器!C2/100+5,0)*能力值计算器!H8,0)*能力值计算器!K8,0)*能力值计算器!L8,0)*VLOOKUP(能力值计算器!J8,能力变化对照表!A:B,2,0),0)</f>
        <v>-39</v>
      </c>
      <c r="J244">
        <f t="shared" si="27"/>
        <v>0</v>
      </c>
      <c r="K244">
        <f t="shared" si="28"/>
        <v>-6201</v>
      </c>
      <c r="L244">
        <f t="shared" si="29"/>
        <v>8745</v>
      </c>
      <c r="M244">
        <f t="shared" si="30"/>
        <v>237.1</v>
      </c>
      <c r="N244">
        <f t="shared" si="31"/>
        <v>1</v>
      </c>
    </row>
    <row r="245" spans="1:14">
      <c r="A245">
        <f t="shared" si="24"/>
        <v>0</v>
      </c>
      <c r="B245">
        <f t="shared" si="25"/>
        <v>0</v>
      </c>
      <c r="C245">
        <v>108</v>
      </c>
      <c r="D245">
        <v>72</v>
      </c>
      <c r="E245">
        <f t="shared" si="26"/>
        <v>-999</v>
      </c>
      <c r="F245">
        <f>能力值计算器!G2</f>
        <v>0</v>
      </c>
      <c r="G245">
        <f>ROUNDDOWN((能力值计算器!F4+能力值计算器!E4*2+ROUNDDOWN(C245/4,0))*能力值计算器!C2/100+10+能力值计算器!C2,0)</f>
        <v>159</v>
      </c>
      <c r="H245">
        <f>ROUNDDOWN(ROUNDDOWN(ROUNDDOWN(ROUNDDOWN(ROUNDDOWN((能力值计算器!F6+能力值计算器!E6*2+ROUNDDOWN(D245/4,0))*能力值计算器!C2/100+5,0)*能力值计算器!H6,0)*能力值计算器!K6,0)*能力值计算器!L6,0)*VLOOKUP(能力值计算器!J6,能力变化对照表!A:B,2,0),0)</f>
        <v>94</v>
      </c>
      <c r="I245">
        <f>ROUNDDOWN(ROUNDDOWN(ROUNDDOWN(ROUNDDOWN(ROUNDDOWN((能力值计算器!F8+能力值计算器!E8*2+ROUNDDOWN(E245/4,0))*能力值计算器!C2/100+5,0)*能力值计算器!H8,0)*能力值计算器!K8,0)*能力值计算器!L8,0)*VLOOKUP(能力值计算器!J8,能力变化对照表!A:B,2,0),0)</f>
        <v>-39</v>
      </c>
      <c r="J245">
        <f t="shared" si="27"/>
        <v>0</v>
      </c>
      <c r="K245">
        <f t="shared" si="28"/>
        <v>-6201</v>
      </c>
      <c r="L245">
        <f t="shared" si="29"/>
        <v>8745</v>
      </c>
      <c r="M245">
        <f t="shared" si="30"/>
        <v>237.1</v>
      </c>
      <c r="N245">
        <f t="shared" si="31"/>
        <v>1</v>
      </c>
    </row>
    <row r="246" spans="1:14">
      <c r="A246">
        <f t="shared" si="24"/>
        <v>0</v>
      </c>
      <c r="B246">
        <f t="shared" si="25"/>
        <v>0</v>
      </c>
      <c r="C246">
        <v>112</v>
      </c>
      <c r="D246">
        <v>68</v>
      </c>
      <c r="E246">
        <f t="shared" si="26"/>
        <v>-999</v>
      </c>
      <c r="F246">
        <f>能力值计算器!G2</f>
        <v>0</v>
      </c>
      <c r="G246">
        <f>ROUNDDOWN((能力值计算器!F4+能力值计算器!E4*2+ROUNDDOWN(C246/4,0))*能力值计算器!C2/100+10+能力值计算器!C2,0)</f>
        <v>159</v>
      </c>
      <c r="H246">
        <f>ROUNDDOWN(ROUNDDOWN(ROUNDDOWN(ROUNDDOWN(ROUNDDOWN((能力值计算器!F6+能力值计算器!E6*2+ROUNDDOWN(D246/4,0))*能力值计算器!C2/100+5,0)*能力值计算器!H6,0)*能力值计算器!K6,0)*能力值计算器!L6,0)*VLOOKUP(能力值计算器!J6,能力变化对照表!A:B,2,0),0)</f>
        <v>94</v>
      </c>
      <c r="I246">
        <f>ROUNDDOWN(ROUNDDOWN(ROUNDDOWN(ROUNDDOWN(ROUNDDOWN((能力值计算器!F8+能力值计算器!E8*2+ROUNDDOWN(E246/4,0))*能力值计算器!C2/100+5,0)*能力值计算器!H8,0)*能力值计算器!K8,0)*能力值计算器!L8,0)*VLOOKUP(能力值计算器!J8,能力变化对照表!A:B,2,0),0)</f>
        <v>-39</v>
      </c>
      <c r="J246">
        <f t="shared" si="27"/>
        <v>0</v>
      </c>
      <c r="K246">
        <f t="shared" si="28"/>
        <v>-6201</v>
      </c>
      <c r="L246">
        <f t="shared" si="29"/>
        <v>8745</v>
      </c>
      <c r="M246">
        <f t="shared" si="30"/>
        <v>237.1</v>
      </c>
      <c r="N246">
        <f t="shared" si="31"/>
        <v>1</v>
      </c>
    </row>
    <row r="247" spans="1:14">
      <c r="A247">
        <f t="shared" si="24"/>
        <v>0</v>
      </c>
      <c r="B247">
        <f t="shared" si="25"/>
        <v>0</v>
      </c>
      <c r="C247">
        <v>108</v>
      </c>
      <c r="D247">
        <v>80</v>
      </c>
      <c r="E247">
        <f t="shared" si="26"/>
        <v>-999</v>
      </c>
      <c r="F247">
        <f>能力值计算器!G2</f>
        <v>0</v>
      </c>
      <c r="G247">
        <f>ROUNDDOWN((能力值计算器!F4+能力值计算器!E4*2+ROUNDDOWN(C247/4,0))*能力值计算器!C2/100+10+能力值计算器!C2,0)</f>
        <v>159</v>
      </c>
      <c r="H247">
        <f>ROUNDDOWN(ROUNDDOWN(ROUNDDOWN(ROUNDDOWN(ROUNDDOWN((能力值计算器!F6+能力值计算器!E6*2+ROUNDDOWN(D247/4,0))*能力值计算器!C2/100+5,0)*能力值计算器!H6,0)*能力值计算器!K6,0)*能力值计算器!L6,0)*VLOOKUP(能力值计算器!J6,能力变化对照表!A:B,2,0),0)</f>
        <v>95</v>
      </c>
      <c r="I247">
        <f>ROUNDDOWN(ROUNDDOWN(ROUNDDOWN(ROUNDDOWN(ROUNDDOWN((能力值计算器!F8+能力值计算器!E8*2+ROUNDDOWN(E247/4,0))*能力值计算器!C2/100+5,0)*能力值计算器!H8,0)*能力值计算器!K8,0)*能力值计算器!L8,0)*VLOOKUP(能力值计算器!J8,能力变化对照表!A:B,2,0),0)</f>
        <v>-39</v>
      </c>
      <c r="J247">
        <f t="shared" si="27"/>
        <v>0</v>
      </c>
      <c r="K247">
        <f t="shared" si="28"/>
        <v>-6201</v>
      </c>
      <c r="L247">
        <f t="shared" si="29"/>
        <v>8904</v>
      </c>
      <c r="M247">
        <f t="shared" si="30"/>
        <v>237.1</v>
      </c>
      <c r="N247">
        <f t="shared" si="31"/>
        <v>1</v>
      </c>
    </row>
    <row r="248" spans="1:14">
      <c r="A248">
        <f t="shared" si="24"/>
        <v>0</v>
      </c>
      <c r="B248">
        <f t="shared" si="25"/>
        <v>0</v>
      </c>
      <c r="C248">
        <v>112</v>
      </c>
      <c r="D248">
        <v>76</v>
      </c>
      <c r="E248">
        <f t="shared" si="26"/>
        <v>-999</v>
      </c>
      <c r="F248">
        <f>能力值计算器!G2</f>
        <v>0</v>
      </c>
      <c r="G248">
        <f>ROUNDDOWN((能力值计算器!F4+能力值计算器!E4*2+ROUNDDOWN(C248/4,0))*能力值计算器!C2/100+10+能力值计算器!C2,0)</f>
        <v>159</v>
      </c>
      <c r="H248">
        <f>ROUNDDOWN(ROUNDDOWN(ROUNDDOWN(ROUNDDOWN(ROUNDDOWN((能力值计算器!F6+能力值计算器!E6*2+ROUNDDOWN(D248/4,0))*能力值计算器!C2/100+5,0)*能力值计算器!H6,0)*能力值计算器!K6,0)*能力值计算器!L6,0)*VLOOKUP(能力值计算器!J6,能力变化对照表!A:B,2,0),0)</f>
        <v>95</v>
      </c>
      <c r="I248">
        <f>ROUNDDOWN(ROUNDDOWN(ROUNDDOWN(ROUNDDOWN(ROUNDDOWN((能力值计算器!F8+能力值计算器!E8*2+ROUNDDOWN(E248/4,0))*能力值计算器!C2/100+5,0)*能力值计算器!H8,0)*能力值计算器!K8,0)*能力值计算器!L8,0)*VLOOKUP(能力值计算器!J8,能力变化对照表!A:B,2,0),0)</f>
        <v>-39</v>
      </c>
      <c r="J248">
        <f t="shared" si="27"/>
        <v>0</v>
      </c>
      <c r="K248">
        <f t="shared" si="28"/>
        <v>-6201</v>
      </c>
      <c r="L248">
        <f t="shared" si="29"/>
        <v>8904</v>
      </c>
      <c r="M248">
        <f t="shared" si="30"/>
        <v>237.1</v>
      </c>
      <c r="N248">
        <f t="shared" si="31"/>
        <v>1</v>
      </c>
    </row>
    <row r="249" spans="1:14">
      <c r="A249">
        <f t="shared" si="24"/>
        <v>0</v>
      </c>
      <c r="B249">
        <f t="shared" si="25"/>
        <v>0</v>
      </c>
      <c r="C249">
        <v>156</v>
      </c>
      <c r="D249">
        <v>60</v>
      </c>
      <c r="E249">
        <f t="shared" si="26"/>
        <v>-999</v>
      </c>
      <c r="F249">
        <f>能力值计算器!G2</f>
        <v>0</v>
      </c>
      <c r="G249">
        <f>ROUNDDOWN((能力值计算器!F4+能力值计算器!E4*2+ROUNDDOWN(C249/4,0))*能力值计算器!C2/100+10+能力值计算器!C2,0)</f>
        <v>165</v>
      </c>
      <c r="H249">
        <f>ROUNDDOWN(ROUNDDOWN(ROUNDDOWN(ROUNDDOWN(ROUNDDOWN((能力值计算器!F6+能力值计算器!E6*2+ROUNDDOWN(D249/4,0))*能力值计算器!C2/100+5,0)*能力值计算器!H6,0)*能力值计算器!K6,0)*能力值计算器!L6,0)*VLOOKUP(能力值计算器!J6,能力变化对照表!A:B,2,0),0)</f>
        <v>93</v>
      </c>
      <c r="I249">
        <f>ROUNDDOWN(ROUNDDOWN(ROUNDDOWN(ROUNDDOWN(ROUNDDOWN((能力值计算器!F8+能力值计算器!E8*2+ROUNDDOWN(E249/4,0))*能力值计算器!C2/100+5,0)*能力值计算器!H8,0)*能力值计算器!K8,0)*能力值计算器!L8,0)*VLOOKUP(能力值计算器!J8,能力变化对照表!A:B,2,0),0)</f>
        <v>-39</v>
      </c>
      <c r="J249">
        <f t="shared" si="27"/>
        <v>0</v>
      </c>
      <c r="K249">
        <f t="shared" si="28"/>
        <v>-6435</v>
      </c>
      <c r="L249">
        <f t="shared" si="29"/>
        <v>8910</v>
      </c>
      <c r="M249">
        <f t="shared" si="30"/>
        <v>243.1</v>
      </c>
      <c r="N249">
        <f t="shared" si="31"/>
        <v>1</v>
      </c>
    </row>
    <row r="250" spans="1:14">
      <c r="A250">
        <f t="shared" si="24"/>
        <v>0</v>
      </c>
      <c r="B250">
        <f t="shared" si="25"/>
        <v>0</v>
      </c>
      <c r="C250">
        <v>156</v>
      </c>
      <c r="D250">
        <v>36</v>
      </c>
      <c r="E250">
        <f t="shared" si="26"/>
        <v>-999</v>
      </c>
      <c r="F250">
        <f>能力值计算器!G2</f>
        <v>0</v>
      </c>
      <c r="G250">
        <f>ROUNDDOWN((能力值计算器!F4+能力值计算器!E4*2+ROUNDDOWN(C250/4,0))*能力值计算器!C2/100+10+能力值计算器!C2,0)</f>
        <v>165</v>
      </c>
      <c r="H250">
        <f>ROUNDDOWN(ROUNDDOWN(ROUNDDOWN(ROUNDDOWN(ROUNDDOWN((能力值计算器!F6+能力值计算器!E6*2+ROUNDDOWN(D250/4,0))*能力值计算器!C2/100+5,0)*能力值计算器!H6,0)*能力值计算器!K6,0)*能力值计算器!L6,0)*VLOOKUP(能力值计算器!J6,能力变化对照表!A:B,2,0),0)</f>
        <v>90</v>
      </c>
      <c r="I250">
        <f>ROUNDDOWN(ROUNDDOWN(ROUNDDOWN(ROUNDDOWN(ROUNDDOWN((能力值计算器!F8+能力值计算器!E8*2+ROUNDDOWN(E250/4,0))*能力值计算器!C2/100+5,0)*能力值计算器!H8,0)*能力值计算器!K8,0)*能力值计算器!L8,0)*VLOOKUP(能力值计算器!J8,能力变化对照表!A:B,2,0),0)</f>
        <v>-39</v>
      </c>
      <c r="J250">
        <f t="shared" si="27"/>
        <v>0</v>
      </c>
      <c r="K250">
        <f t="shared" si="28"/>
        <v>-6435</v>
      </c>
      <c r="L250">
        <f t="shared" si="29"/>
        <v>8415</v>
      </c>
      <c r="M250">
        <f t="shared" si="30"/>
        <v>243.1</v>
      </c>
      <c r="N250">
        <f t="shared" si="31"/>
        <v>1</v>
      </c>
    </row>
    <row r="251" spans="1:14">
      <c r="A251">
        <f t="shared" si="24"/>
        <v>0</v>
      </c>
      <c r="B251">
        <f t="shared" si="25"/>
        <v>0</v>
      </c>
      <c r="C251">
        <v>156</v>
      </c>
      <c r="D251">
        <v>40</v>
      </c>
      <c r="E251">
        <f t="shared" si="26"/>
        <v>-999</v>
      </c>
      <c r="F251">
        <f>能力值计算器!G2</f>
        <v>0</v>
      </c>
      <c r="G251">
        <f>ROUNDDOWN((能力值计算器!F4+能力值计算器!E4*2+ROUNDDOWN(C251/4,0))*能力值计算器!C2/100+10+能力值计算器!C2,0)</f>
        <v>165</v>
      </c>
      <c r="H251">
        <f>ROUNDDOWN(ROUNDDOWN(ROUNDDOWN(ROUNDDOWN(ROUNDDOWN((能力值计算器!F6+能力值计算器!E6*2+ROUNDDOWN(D251/4,0))*能力值计算器!C2/100+5,0)*能力值计算器!H6,0)*能力值计算器!K6,0)*能力值计算器!L6,0)*VLOOKUP(能力值计算器!J6,能力变化对照表!A:B,2,0),0)</f>
        <v>90</v>
      </c>
      <c r="I251">
        <f>ROUNDDOWN(ROUNDDOWN(ROUNDDOWN(ROUNDDOWN(ROUNDDOWN((能力值计算器!F8+能力值计算器!E8*2+ROUNDDOWN(E251/4,0))*能力值计算器!C2/100+5,0)*能力值计算器!H8,0)*能力值计算器!K8,0)*能力值计算器!L8,0)*VLOOKUP(能力值计算器!J8,能力变化对照表!A:B,2,0),0)</f>
        <v>-39</v>
      </c>
      <c r="J251">
        <f t="shared" si="27"/>
        <v>0</v>
      </c>
      <c r="K251">
        <f t="shared" si="28"/>
        <v>-6435</v>
      </c>
      <c r="L251">
        <f t="shared" si="29"/>
        <v>8415</v>
      </c>
      <c r="M251">
        <f t="shared" si="30"/>
        <v>243.1</v>
      </c>
      <c r="N251">
        <f t="shared" si="31"/>
        <v>1</v>
      </c>
    </row>
    <row r="252" spans="1:14">
      <c r="A252">
        <f t="shared" si="24"/>
        <v>0</v>
      </c>
      <c r="B252">
        <f t="shared" si="25"/>
        <v>0</v>
      </c>
      <c r="C252">
        <v>160</v>
      </c>
      <c r="D252">
        <v>36</v>
      </c>
      <c r="E252">
        <f t="shared" si="26"/>
        <v>-999</v>
      </c>
      <c r="F252">
        <f>能力值计算器!G2</f>
        <v>0</v>
      </c>
      <c r="G252">
        <f>ROUNDDOWN((能力值计算器!F4+能力值计算器!E4*2+ROUNDDOWN(C252/4,0))*能力值计算器!C2/100+10+能力值计算器!C2,0)</f>
        <v>165</v>
      </c>
      <c r="H252">
        <f>ROUNDDOWN(ROUNDDOWN(ROUNDDOWN(ROUNDDOWN(ROUNDDOWN((能力值计算器!F6+能力值计算器!E6*2+ROUNDDOWN(D252/4,0))*能力值计算器!C2/100+5,0)*能力值计算器!H6,0)*能力值计算器!K6,0)*能力值计算器!L6,0)*VLOOKUP(能力值计算器!J6,能力变化对照表!A:B,2,0),0)</f>
        <v>90</v>
      </c>
      <c r="I252">
        <f>ROUNDDOWN(ROUNDDOWN(ROUNDDOWN(ROUNDDOWN(ROUNDDOWN((能力值计算器!F8+能力值计算器!E8*2+ROUNDDOWN(E252/4,0))*能力值计算器!C2/100+5,0)*能力值计算器!H8,0)*能力值计算器!K8,0)*能力值计算器!L8,0)*VLOOKUP(能力值计算器!J8,能力变化对照表!A:B,2,0),0)</f>
        <v>-39</v>
      </c>
      <c r="J252">
        <f t="shared" si="27"/>
        <v>0</v>
      </c>
      <c r="K252">
        <f t="shared" si="28"/>
        <v>-6435</v>
      </c>
      <c r="L252">
        <f t="shared" si="29"/>
        <v>8415</v>
      </c>
      <c r="M252">
        <f t="shared" si="30"/>
        <v>243.1</v>
      </c>
      <c r="N252">
        <f t="shared" si="31"/>
        <v>1</v>
      </c>
    </row>
    <row r="253" spans="1:14">
      <c r="A253">
        <f t="shared" si="24"/>
        <v>0</v>
      </c>
      <c r="B253">
        <f t="shared" si="25"/>
        <v>0</v>
      </c>
      <c r="C253">
        <v>156</v>
      </c>
      <c r="D253">
        <v>64</v>
      </c>
      <c r="E253">
        <f t="shared" si="26"/>
        <v>-999</v>
      </c>
      <c r="F253">
        <f>能力值计算器!G2</f>
        <v>0</v>
      </c>
      <c r="G253">
        <f>ROUNDDOWN((能力值计算器!F4+能力值计算器!E4*2+ROUNDDOWN(C253/4,0))*能力值计算器!C2/100+10+能力值计算器!C2,0)</f>
        <v>165</v>
      </c>
      <c r="H253">
        <f>ROUNDDOWN(ROUNDDOWN(ROUNDDOWN(ROUNDDOWN(ROUNDDOWN((能力值计算器!F6+能力值计算器!E6*2+ROUNDDOWN(D253/4,0))*能力值计算器!C2/100+5,0)*能力值计算器!H6,0)*能力值计算器!K6,0)*能力值计算器!L6,0)*VLOOKUP(能力值计算器!J6,能力变化对照表!A:B,2,0),0)</f>
        <v>93</v>
      </c>
      <c r="I253">
        <f>ROUNDDOWN(ROUNDDOWN(ROUNDDOWN(ROUNDDOWN(ROUNDDOWN((能力值计算器!F8+能力值计算器!E8*2+ROUNDDOWN(E253/4,0))*能力值计算器!C2/100+5,0)*能力值计算器!H8,0)*能力值计算器!K8,0)*能力值计算器!L8,0)*VLOOKUP(能力值计算器!J8,能力变化对照表!A:B,2,0),0)</f>
        <v>-39</v>
      </c>
      <c r="J253">
        <f t="shared" si="27"/>
        <v>0</v>
      </c>
      <c r="K253">
        <f t="shared" si="28"/>
        <v>-6435</v>
      </c>
      <c r="L253">
        <f t="shared" si="29"/>
        <v>8910</v>
      </c>
      <c r="M253">
        <f t="shared" si="30"/>
        <v>243.1</v>
      </c>
      <c r="N253">
        <f t="shared" si="31"/>
        <v>1</v>
      </c>
    </row>
    <row r="254" spans="1:14">
      <c r="A254">
        <f t="shared" si="24"/>
        <v>0</v>
      </c>
      <c r="B254">
        <f t="shared" si="25"/>
        <v>0</v>
      </c>
      <c r="C254">
        <v>160</v>
      </c>
      <c r="D254">
        <v>60</v>
      </c>
      <c r="E254">
        <f t="shared" si="26"/>
        <v>-999</v>
      </c>
      <c r="F254">
        <f>能力值计算器!G2</f>
        <v>0</v>
      </c>
      <c r="G254">
        <f>ROUNDDOWN((能力值计算器!F4+能力值计算器!E4*2+ROUNDDOWN(C254/4,0))*能力值计算器!C2/100+10+能力值计算器!C2,0)</f>
        <v>165</v>
      </c>
      <c r="H254">
        <f>ROUNDDOWN(ROUNDDOWN(ROUNDDOWN(ROUNDDOWN(ROUNDDOWN((能力值计算器!F6+能力值计算器!E6*2+ROUNDDOWN(D254/4,0))*能力值计算器!C2/100+5,0)*能力值计算器!H6,0)*能力值计算器!K6,0)*能力值计算器!L6,0)*VLOOKUP(能力值计算器!J6,能力变化对照表!A:B,2,0),0)</f>
        <v>93</v>
      </c>
      <c r="I254">
        <f>ROUNDDOWN(ROUNDDOWN(ROUNDDOWN(ROUNDDOWN(ROUNDDOWN((能力值计算器!F8+能力值计算器!E8*2+ROUNDDOWN(E254/4,0))*能力值计算器!C2/100+5,0)*能力值计算器!H8,0)*能力值计算器!K8,0)*能力值计算器!L8,0)*VLOOKUP(能力值计算器!J8,能力变化对照表!A:B,2,0),0)</f>
        <v>-39</v>
      </c>
      <c r="J254">
        <f t="shared" si="27"/>
        <v>0</v>
      </c>
      <c r="K254">
        <f t="shared" si="28"/>
        <v>-6435</v>
      </c>
      <c r="L254">
        <f t="shared" si="29"/>
        <v>8910</v>
      </c>
      <c r="M254">
        <f t="shared" si="30"/>
        <v>243.1</v>
      </c>
      <c r="N254">
        <f t="shared" si="31"/>
        <v>1</v>
      </c>
    </row>
    <row r="255" spans="1:14">
      <c r="A255">
        <f t="shared" si="24"/>
        <v>0</v>
      </c>
      <c r="B255">
        <f t="shared" si="25"/>
        <v>0</v>
      </c>
      <c r="C255">
        <v>108</v>
      </c>
      <c r="D255">
        <v>84</v>
      </c>
      <c r="E255">
        <f t="shared" si="26"/>
        <v>-999</v>
      </c>
      <c r="F255">
        <f>能力值计算器!G2</f>
        <v>0</v>
      </c>
      <c r="G255">
        <f>ROUNDDOWN((能力值计算器!F4+能力值计算器!E4*2+ROUNDDOWN(C255/4,0))*能力值计算器!C2/100+10+能力值计算器!C2,0)</f>
        <v>159</v>
      </c>
      <c r="H255">
        <f>ROUNDDOWN(ROUNDDOWN(ROUNDDOWN(ROUNDDOWN(ROUNDDOWN((能力值计算器!F6+能力值计算器!E6*2+ROUNDDOWN(D255/4,0))*能力值计算器!C2/100+5,0)*能力值计算器!H6,0)*能力值计算器!K6,0)*能力值计算器!L6,0)*VLOOKUP(能力值计算器!J6,能力变化对照表!A:B,2,0),0)</f>
        <v>96</v>
      </c>
      <c r="I255">
        <f>ROUNDDOWN(ROUNDDOWN(ROUNDDOWN(ROUNDDOWN(ROUNDDOWN((能力值计算器!F8+能力值计算器!E8*2+ROUNDDOWN(E255/4,0))*能力值计算器!C2/100+5,0)*能力值计算器!H8,0)*能力值计算器!K8,0)*能力值计算器!L8,0)*VLOOKUP(能力值计算器!J8,能力变化对照表!A:B,2,0),0)</f>
        <v>-39</v>
      </c>
      <c r="J255">
        <f t="shared" si="27"/>
        <v>0</v>
      </c>
      <c r="K255">
        <f t="shared" si="28"/>
        <v>-6201</v>
      </c>
      <c r="L255">
        <f t="shared" si="29"/>
        <v>9063</v>
      </c>
      <c r="M255">
        <f t="shared" si="30"/>
        <v>237.1</v>
      </c>
      <c r="N255">
        <f t="shared" si="31"/>
        <v>1</v>
      </c>
    </row>
    <row r="256" spans="1:14">
      <c r="A256">
        <f t="shared" si="24"/>
        <v>0</v>
      </c>
      <c r="B256">
        <f t="shared" si="25"/>
        <v>0</v>
      </c>
      <c r="C256">
        <v>108</v>
      </c>
      <c r="D256">
        <v>60</v>
      </c>
      <c r="E256">
        <f t="shared" si="26"/>
        <v>-999</v>
      </c>
      <c r="F256">
        <f>能力值计算器!G2</f>
        <v>0</v>
      </c>
      <c r="G256">
        <f>ROUNDDOWN((能力值计算器!F4+能力值计算器!E4*2+ROUNDDOWN(C256/4,0))*能力值计算器!C2/100+10+能力值计算器!C2,0)</f>
        <v>159</v>
      </c>
      <c r="H256">
        <f>ROUNDDOWN(ROUNDDOWN(ROUNDDOWN(ROUNDDOWN(ROUNDDOWN((能力值计算器!F6+能力值计算器!E6*2+ROUNDDOWN(D256/4,0))*能力值计算器!C2/100+5,0)*能力值计算器!H6,0)*能力值计算器!K6,0)*能力值计算器!L6,0)*VLOOKUP(能力值计算器!J6,能力变化对照表!A:B,2,0),0)</f>
        <v>93</v>
      </c>
      <c r="I256">
        <f>ROUNDDOWN(ROUNDDOWN(ROUNDDOWN(ROUNDDOWN(ROUNDDOWN((能力值计算器!F8+能力值计算器!E8*2+ROUNDDOWN(E256/4,0))*能力值计算器!C2/100+5,0)*能力值计算器!H8,0)*能力值计算器!K8,0)*能力值计算器!L8,0)*VLOOKUP(能力值计算器!J8,能力变化对照表!A:B,2,0),0)</f>
        <v>-39</v>
      </c>
      <c r="J256">
        <f t="shared" si="27"/>
        <v>0</v>
      </c>
      <c r="K256">
        <f t="shared" si="28"/>
        <v>-6201</v>
      </c>
      <c r="L256">
        <f t="shared" si="29"/>
        <v>8586</v>
      </c>
      <c r="M256">
        <f t="shared" si="30"/>
        <v>237.1</v>
      </c>
      <c r="N256">
        <f t="shared" si="31"/>
        <v>1</v>
      </c>
    </row>
    <row r="257" spans="1:14">
      <c r="A257">
        <f t="shared" si="24"/>
        <v>0</v>
      </c>
      <c r="B257">
        <f t="shared" si="25"/>
        <v>0</v>
      </c>
      <c r="C257">
        <v>108</v>
      </c>
      <c r="D257">
        <v>64</v>
      </c>
      <c r="E257">
        <f t="shared" si="26"/>
        <v>-999</v>
      </c>
      <c r="F257">
        <f>能力值计算器!G2</f>
        <v>0</v>
      </c>
      <c r="G257">
        <f>ROUNDDOWN((能力值计算器!F4+能力值计算器!E4*2+ROUNDDOWN(C257/4,0))*能力值计算器!C2/100+10+能力值计算器!C2,0)</f>
        <v>159</v>
      </c>
      <c r="H257">
        <f>ROUNDDOWN(ROUNDDOWN(ROUNDDOWN(ROUNDDOWN(ROUNDDOWN((能力值计算器!F6+能力值计算器!E6*2+ROUNDDOWN(D257/4,0))*能力值计算器!C2/100+5,0)*能力值计算器!H6,0)*能力值计算器!K6,0)*能力值计算器!L6,0)*VLOOKUP(能力值计算器!J6,能力变化对照表!A:B,2,0),0)</f>
        <v>93</v>
      </c>
      <c r="I257">
        <f>ROUNDDOWN(ROUNDDOWN(ROUNDDOWN(ROUNDDOWN(ROUNDDOWN((能力值计算器!F8+能力值计算器!E8*2+ROUNDDOWN(E257/4,0))*能力值计算器!C2/100+5,0)*能力值计算器!H8,0)*能力值计算器!K8,0)*能力值计算器!L8,0)*VLOOKUP(能力值计算器!J8,能力变化对照表!A:B,2,0),0)</f>
        <v>-39</v>
      </c>
      <c r="J257">
        <f t="shared" si="27"/>
        <v>0</v>
      </c>
      <c r="K257">
        <f t="shared" si="28"/>
        <v>-6201</v>
      </c>
      <c r="L257">
        <f t="shared" si="29"/>
        <v>8586</v>
      </c>
      <c r="M257">
        <f t="shared" si="30"/>
        <v>237.1</v>
      </c>
      <c r="N257">
        <f t="shared" si="31"/>
        <v>1</v>
      </c>
    </row>
    <row r="258" spans="1:14">
      <c r="A258">
        <f t="shared" ref="A258:A321" si="32">IF(N258=1,0,L258+1/M258)</f>
        <v>0</v>
      </c>
      <c r="B258">
        <f t="shared" ref="B258:B321" si="33">IF(A258=MAX(A:A),1,0)</f>
        <v>0</v>
      </c>
      <c r="C258">
        <v>112</v>
      </c>
      <c r="D258">
        <v>60</v>
      </c>
      <c r="E258">
        <f t="shared" ref="E258:E321" si="34">IF(F258-D258-C258&gt;253,-999,IF(F258-D258-C258&lt;0,-999,F258-D258-C258))</f>
        <v>-999</v>
      </c>
      <c r="F258">
        <f>能力值计算器!G2</f>
        <v>0</v>
      </c>
      <c r="G258">
        <f>ROUNDDOWN((能力值计算器!F4+能力值计算器!E4*2+ROUNDDOWN(C258/4,0))*能力值计算器!C2/100+10+能力值计算器!C2,0)</f>
        <v>159</v>
      </c>
      <c r="H258">
        <f>ROUNDDOWN(ROUNDDOWN(ROUNDDOWN(ROUNDDOWN(ROUNDDOWN((能力值计算器!F6+能力值计算器!E6*2+ROUNDDOWN(D258/4,0))*能力值计算器!C2/100+5,0)*能力值计算器!H6,0)*能力值计算器!K6,0)*能力值计算器!L6,0)*VLOOKUP(能力值计算器!J6,能力变化对照表!A:B,2,0),0)</f>
        <v>93</v>
      </c>
      <c r="I258">
        <f>ROUNDDOWN(ROUNDDOWN(ROUNDDOWN(ROUNDDOWN(ROUNDDOWN((能力值计算器!F8+能力值计算器!E8*2+ROUNDDOWN(E258/4,0))*能力值计算器!C2/100+5,0)*能力值计算器!H8,0)*能力值计算器!K8,0)*能力值计算器!L8,0)*VLOOKUP(能力值计算器!J8,能力变化对照表!A:B,2,0),0)</f>
        <v>-39</v>
      </c>
      <c r="J258">
        <f t="shared" ref="J258:J321" si="35">IF(E258&lt;0,0,G258*H258)</f>
        <v>0</v>
      </c>
      <c r="K258">
        <f t="shared" ref="K258:K321" si="36">G258*I258</f>
        <v>-6201</v>
      </c>
      <c r="L258">
        <f t="shared" ref="L258:L321" si="37">(H258+I258)*G258</f>
        <v>8586</v>
      </c>
      <c r="M258">
        <f t="shared" ref="M258:M321" si="38">IF(H258+I258-G258&lt;0,G258-H258-I258,H258+I258-G258)+IF(H258-I258&lt;0,I258-H258,H258-I258)+0.1</f>
        <v>237.1</v>
      </c>
      <c r="N258">
        <f t="shared" ref="N258:N321" si="39">IF(E258&lt;0,1,0)</f>
        <v>1</v>
      </c>
    </row>
    <row r="259" spans="1:14">
      <c r="A259">
        <f t="shared" si="32"/>
        <v>0</v>
      </c>
      <c r="B259">
        <f t="shared" si="33"/>
        <v>0</v>
      </c>
      <c r="C259">
        <v>108</v>
      </c>
      <c r="D259">
        <v>88</v>
      </c>
      <c r="E259">
        <f t="shared" si="34"/>
        <v>-999</v>
      </c>
      <c r="F259">
        <f>能力值计算器!G2</f>
        <v>0</v>
      </c>
      <c r="G259">
        <f>ROUNDDOWN((能力值计算器!F4+能力值计算器!E4*2+ROUNDDOWN(C259/4,0))*能力值计算器!C2/100+10+能力值计算器!C2,0)</f>
        <v>159</v>
      </c>
      <c r="H259">
        <f>ROUNDDOWN(ROUNDDOWN(ROUNDDOWN(ROUNDDOWN(ROUNDDOWN((能力值计算器!F6+能力值计算器!E6*2+ROUNDDOWN(D259/4,0))*能力值计算器!C2/100+5,0)*能力值计算器!H6,0)*能力值计算器!K6,0)*能力值计算器!L6,0)*VLOOKUP(能力值计算器!J6,能力变化对照表!A:B,2,0),0)</f>
        <v>96</v>
      </c>
      <c r="I259">
        <f>ROUNDDOWN(ROUNDDOWN(ROUNDDOWN(ROUNDDOWN(ROUNDDOWN((能力值计算器!F8+能力值计算器!E8*2+ROUNDDOWN(E259/4,0))*能力值计算器!C2/100+5,0)*能力值计算器!H8,0)*能力值计算器!K8,0)*能力值计算器!L8,0)*VLOOKUP(能力值计算器!J8,能力变化对照表!A:B,2,0),0)</f>
        <v>-39</v>
      </c>
      <c r="J259">
        <f t="shared" si="35"/>
        <v>0</v>
      </c>
      <c r="K259">
        <f t="shared" si="36"/>
        <v>-6201</v>
      </c>
      <c r="L259">
        <f t="shared" si="37"/>
        <v>9063</v>
      </c>
      <c r="M259">
        <f t="shared" si="38"/>
        <v>237.1</v>
      </c>
      <c r="N259">
        <f t="shared" si="39"/>
        <v>1</v>
      </c>
    </row>
    <row r="260" spans="1:14">
      <c r="A260">
        <f t="shared" si="32"/>
        <v>0</v>
      </c>
      <c r="B260">
        <f t="shared" si="33"/>
        <v>0</v>
      </c>
      <c r="C260">
        <v>112</v>
      </c>
      <c r="D260">
        <v>84</v>
      </c>
      <c r="E260">
        <f t="shared" si="34"/>
        <v>-999</v>
      </c>
      <c r="F260">
        <f>能力值计算器!G2</f>
        <v>0</v>
      </c>
      <c r="G260">
        <f>ROUNDDOWN((能力值计算器!F4+能力值计算器!E4*2+ROUNDDOWN(C260/4,0))*能力值计算器!C2/100+10+能力值计算器!C2,0)</f>
        <v>159</v>
      </c>
      <c r="H260">
        <f>ROUNDDOWN(ROUNDDOWN(ROUNDDOWN(ROUNDDOWN(ROUNDDOWN((能力值计算器!F6+能力值计算器!E6*2+ROUNDDOWN(D260/4,0))*能力值计算器!C2/100+5,0)*能力值计算器!H6,0)*能力值计算器!K6,0)*能力值计算器!L6,0)*VLOOKUP(能力值计算器!J6,能力变化对照表!A:B,2,0),0)</f>
        <v>96</v>
      </c>
      <c r="I260">
        <f>ROUNDDOWN(ROUNDDOWN(ROUNDDOWN(ROUNDDOWN(ROUNDDOWN((能力值计算器!F8+能力值计算器!E8*2+ROUNDDOWN(E260/4,0))*能力值计算器!C2/100+5,0)*能力值计算器!H8,0)*能力值计算器!K8,0)*能力值计算器!L8,0)*VLOOKUP(能力值计算器!J8,能力变化对照表!A:B,2,0),0)</f>
        <v>-39</v>
      </c>
      <c r="J260">
        <f t="shared" si="35"/>
        <v>0</v>
      </c>
      <c r="K260">
        <f t="shared" si="36"/>
        <v>-6201</v>
      </c>
      <c r="L260">
        <f t="shared" si="37"/>
        <v>9063</v>
      </c>
      <c r="M260">
        <f t="shared" si="38"/>
        <v>237.1</v>
      </c>
      <c r="N260">
        <f t="shared" si="39"/>
        <v>1</v>
      </c>
    </row>
    <row r="261" spans="1:14">
      <c r="A261">
        <f t="shared" si="32"/>
        <v>0</v>
      </c>
      <c r="B261">
        <f t="shared" si="33"/>
        <v>0</v>
      </c>
      <c r="C261">
        <v>156</v>
      </c>
      <c r="D261">
        <v>68</v>
      </c>
      <c r="E261">
        <f t="shared" si="34"/>
        <v>-999</v>
      </c>
      <c r="F261">
        <f>能力值计算器!G2</f>
        <v>0</v>
      </c>
      <c r="G261">
        <f>ROUNDDOWN((能力值计算器!F4+能力值计算器!E4*2+ROUNDDOWN(C261/4,0))*能力值计算器!C2/100+10+能力值计算器!C2,0)</f>
        <v>165</v>
      </c>
      <c r="H261">
        <f>ROUNDDOWN(ROUNDDOWN(ROUNDDOWN(ROUNDDOWN(ROUNDDOWN((能力值计算器!F6+能力值计算器!E6*2+ROUNDDOWN(D261/4,0))*能力值计算器!C2/100+5,0)*能力值计算器!H6,0)*能力值计算器!K6,0)*能力值计算器!L6,0)*VLOOKUP(能力值计算器!J6,能力变化对照表!A:B,2,0),0)</f>
        <v>94</v>
      </c>
      <c r="I261">
        <f>ROUNDDOWN(ROUNDDOWN(ROUNDDOWN(ROUNDDOWN(ROUNDDOWN((能力值计算器!F8+能力值计算器!E8*2+ROUNDDOWN(E261/4,0))*能力值计算器!C2/100+5,0)*能力值计算器!H8,0)*能力值计算器!K8,0)*能力值计算器!L8,0)*VLOOKUP(能力值计算器!J8,能力变化对照表!A:B,2,0),0)</f>
        <v>-39</v>
      </c>
      <c r="J261">
        <f t="shared" si="35"/>
        <v>0</v>
      </c>
      <c r="K261">
        <f t="shared" si="36"/>
        <v>-6435</v>
      </c>
      <c r="L261">
        <f t="shared" si="37"/>
        <v>9075</v>
      </c>
      <c r="M261">
        <f t="shared" si="38"/>
        <v>243.1</v>
      </c>
      <c r="N261">
        <f t="shared" si="39"/>
        <v>1</v>
      </c>
    </row>
    <row r="262" spans="1:14">
      <c r="A262">
        <f t="shared" si="32"/>
        <v>0</v>
      </c>
      <c r="B262">
        <f t="shared" si="33"/>
        <v>0</v>
      </c>
      <c r="C262">
        <v>156</v>
      </c>
      <c r="D262">
        <v>28</v>
      </c>
      <c r="E262">
        <f t="shared" si="34"/>
        <v>-999</v>
      </c>
      <c r="F262">
        <f>能力值计算器!G2</f>
        <v>0</v>
      </c>
      <c r="G262">
        <f>ROUNDDOWN((能力值计算器!F4+能力值计算器!E4*2+ROUNDDOWN(C262/4,0))*能力值计算器!C2/100+10+能力值计算器!C2,0)</f>
        <v>165</v>
      </c>
      <c r="H262">
        <f>ROUNDDOWN(ROUNDDOWN(ROUNDDOWN(ROUNDDOWN(ROUNDDOWN((能力值计算器!F6+能力值计算器!E6*2+ROUNDDOWN(D262/4,0))*能力值计算器!C2/100+5,0)*能力值计算器!H6,0)*能力值计算器!K6,0)*能力值计算器!L6,0)*VLOOKUP(能力值计算器!J6,能力变化对照表!A:B,2,0),0)</f>
        <v>89</v>
      </c>
      <c r="I262">
        <f>ROUNDDOWN(ROUNDDOWN(ROUNDDOWN(ROUNDDOWN(ROUNDDOWN((能力值计算器!F8+能力值计算器!E8*2+ROUNDDOWN(E262/4,0))*能力值计算器!C2/100+5,0)*能力值计算器!H8,0)*能力值计算器!K8,0)*能力值计算器!L8,0)*VLOOKUP(能力值计算器!J8,能力变化对照表!A:B,2,0),0)</f>
        <v>-39</v>
      </c>
      <c r="J262">
        <f t="shared" si="35"/>
        <v>0</v>
      </c>
      <c r="K262">
        <f t="shared" si="36"/>
        <v>-6435</v>
      </c>
      <c r="L262">
        <f t="shared" si="37"/>
        <v>8250</v>
      </c>
      <c r="M262">
        <f t="shared" si="38"/>
        <v>243.1</v>
      </c>
      <c r="N262">
        <f t="shared" si="39"/>
        <v>1</v>
      </c>
    </row>
    <row r="263" spans="1:14">
      <c r="A263">
        <f t="shared" si="32"/>
        <v>0</v>
      </c>
      <c r="B263">
        <f t="shared" si="33"/>
        <v>0</v>
      </c>
      <c r="C263">
        <v>156</v>
      </c>
      <c r="D263">
        <v>32</v>
      </c>
      <c r="E263">
        <f t="shared" si="34"/>
        <v>-999</v>
      </c>
      <c r="F263">
        <f>能力值计算器!G2</f>
        <v>0</v>
      </c>
      <c r="G263">
        <f>ROUNDDOWN((能力值计算器!F4+能力值计算器!E4*2+ROUNDDOWN(C263/4,0))*能力值计算器!C2/100+10+能力值计算器!C2,0)</f>
        <v>165</v>
      </c>
      <c r="H263">
        <f>ROUNDDOWN(ROUNDDOWN(ROUNDDOWN(ROUNDDOWN(ROUNDDOWN((能力值计算器!F6+能力值计算器!E6*2+ROUNDDOWN(D263/4,0))*能力值计算器!C2/100+5,0)*能力值计算器!H6,0)*能力值计算器!K6,0)*能力值计算器!L6,0)*VLOOKUP(能力值计算器!J6,能力变化对照表!A:B,2,0),0)</f>
        <v>89</v>
      </c>
      <c r="I263">
        <f>ROUNDDOWN(ROUNDDOWN(ROUNDDOWN(ROUNDDOWN(ROUNDDOWN((能力值计算器!F8+能力值计算器!E8*2+ROUNDDOWN(E263/4,0))*能力值计算器!C2/100+5,0)*能力值计算器!H8,0)*能力值计算器!K8,0)*能力值计算器!L8,0)*VLOOKUP(能力值计算器!J8,能力变化对照表!A:B,2,0),0)</f>
        <v>-39</v>
      </c>
      <c r="J263">
        <f t="shared" si="35"/>
        <v>0</v>
      </c>
      <c r="K263">
        <f t="shared" si="36"/>
        <v>-6435</v>
      </c>
      <c r="L263">
        <f t="shared" si="37"/>
        <v>8250</v>
      </c>
      <c r="M263">
        <f t="shared" si="38"/>
        <v>243.1</v>
      </c>
      <c r="N263">
        <f t="shared" si="39"/>
        <v>1</v>
      </c>
    </row>
    <row r="264" spans="1:14">
      <c r="A264">
        <f t="shared" si="32"/>
        <v>0</v>
      </c>
      <c r="B264">
        <f t="shared" si="33"/>
        <v>0</v>
      </c>
      <c r="C264">
        <v>160</v>
      </c>
      <c r="D264">
        <v>28</v>
      </c>
      <c r="E264">
        <f t="shared" si="34"/>
        <v>-999</v>
      </c>
      <c r="F264">
        <f>能力值计算器!G2</f>
        <v>0</v>
      </c>
      <c r="G264">
        <f>ROUNDDOWN((能力值计算器!F4+能力值计算器!E4*2+ROUNDDOWN(C264/4,0))*能力值计算器!C2/100+10+能力值计算器!C2,0)</f>
        <v>165</v>
      </c>
      <c r="H264">
        <f>ROUNDDOWN(ROUNDDOWN(ROUNDDOWN(ROUNDDOWN(ROUNDDOWN((能力值计算器!F6+能力值计算器!E6*2+ROUNDDOWN(D264/4,0))*能力值计算器!C2/100+5,0)*能力值计算器!H6,0)*能力值计算器!K6,0)*能力值计算器!L6,0)*VLOOKUP(能力值计算器!J6,能力变化对照表!A:B,2,0),0)</f>
        <v>89</v>
      </c>
      <c r="I264">
        <f>ROUNDDOWN(ROUNDDOWN(ROUNDDOWN(ROUNDDOWN(ROUNDDOWN((能力值计算器!F8+能力值计算器!E8*2+ROUNDDOWN(E264/4,0))*能力值计算器!C2/100+5,0)*能力值计算器!H8,0)*能力值计算器!K8,0)*能力值计算器!L8,0)*VLOOKUP(能力值计算器!J8,能力变化对照表!A:B,2,0),0)</f>
        <v>-39</v>
      </c>
      <c r="J264">
        <f t="shared" si="35"/>
        <v>0</v>
      </c>
      <c r="K264">
        <f t="shared" si="36"/>
        <v>-6435</v>
      </c>
      <c r="L264">
        <f t="shared" si="37"/>
        <v>8250</v>
      </c>
      <c r="M264">
        <f t="shared" si="38"/>
        <v>243.1</v>
      </c>
      <c r="N264">
        <f t="shared" si="39"/>
        <v>1</v>
      </c>
    </row>
    <row r="265" spans="1:14">
      <c r="A265">
        <f t="shared" si="32"/>
        <v>0</v>
      </c>
      <c r="B265">
        <f t="shared" si="33"/>
        <v>0</v>
      </c>
      <c r="C265">
        <v>156</v>
      </c>
      <c r="D265">
        <v>72</v>
      </c>
      <c r="E265">
        <f t="shared" si="34"/>
        <v>-999</v>
      </c>
      <c r="F265">
        <f>能力值计算器!G2</f>
        <v>0</v>
      </c>
      <c r="G265">
        <f>ROUNDDOWN((能力值计算器!F4+能力值计算器!E4*2+ROUNDDOWN(C265/4,0))*能力值计算器!C2/100+10+能力值计算器!C2,0)</f>
        <v>165</v>
      </c>
      <c r="H265">
        <f>ROUNDDOWN(ROUNDDOWN(ROUNDDOWN(ROUNDDOWN(ROUNDDOWN((能力值计算器!F6+能力值计算器!E6*2+ROUNDDOWN(D265/4,0))*能力值计算器!C2/100+5,0)*能力值计算器!H6,0)*能力值计算器!K6,0)*能力值计算器!L6,0)*VLOOKUP(能力值计算器!J6,能力变化对照表!A:B,2,0),0)</f>
        <v>94</v>
      </c>
      <c r="I265">
        <f>ROUNDDOWN(ROUNDDOWN(ROUNDDOWN(ROUNDDOWN(ROUNDDOWN((能力值计算器!F8+能力值计算器!E8*2+ROUNDDOWN(E265/4,0))*能力值计算器!C2/100+5,0)*能力值计算器!H8,0)*能力值计算器!K8,0)*能力值计算器!L8,0)*VLOOKUP(能力值计算器!J8,能力变化对照表!A:B,2,0),0)</f>
        <v>-39</v>
      </c>
      <c r="J265">
        <f t="shared" si="35"/>
        <v>0</v>
      </c>
      <c r="K265">
        <f t="shared" si="36"/>
        <v>-6435</v>
      </c>
      <c r="L265">
        <f t="shared" si="37"/>
        <v>9075</v>
      </c>
      <c r="M265">
        <f t="shared" si="38"/>
        <v>243.1</v>
      </c>
      <c r="N265">
        <f t="shared" si="39"/>
        <v>1</v>
      </c>
    </row>
    <row r="266" spans="1:14">
      <c r="A266">
        <f t="shared" si="32"/>
        <v>0</v>
      </c>
      <c r="B266">
        <f t="shared" si="33"/>
        <v>0</v>
      </c>
      <c r="C266">
        <v>160</v>
      </c>
      <c r="D266">
        <v>68</v>
      </c>
      <c r="E266">
        <f t="shared" si="34"/>
        <v>-999</v>
      </c>
      <c r="F266">
        <f>能力值计算器!G2</f>
        <v>0</v>
      </c>
      <c r="G266">
        <f>ROUNDDOWN((能力值计算器!F4+能力值计算器!E4*2+ROUNDDOWN(C266/4,0))*能力值计算器!C2/100+10+能力值计算器!C2,0)</f>
        <v>165</v>
      </c>
      <c r="H266">
        <f>ROUNDDOWN(ROUNDDOWN(ROUNDDOWN(ROUNDDOWN(ROUNDDOWN((能力值计算器!F6+能力值计算器!E6*2+ROUNDDOWN(D266/4,0))*能力值计算器!C2/100+5,0)*能力值计算器!H6,0)*能力值计算器!K6,0)*能力值计算器!L6,0)*VLOOKUP(能力值计算器!J6,能力变化对照表!A:B,2,0),0)</f>
        <v>94</v>
      </c>
      <c r="I266">
        <f>ROUNDDOWN(ROUNDDOWN(ROUNDDOWN(ROUNDDOWN(ROUNDDOWN((能力值计算器!F8+能力值计算器!E8*2+ROUNDDOWN(E266/4,0))*能力值计算器!C2/100+5,0)*能力值计算器!H8,0)*能力值计算器!K8,0)*能力值计算器!L8,0)*VLOOKUP(能力值计算器!J8,能力变化对照表!A:B,2,0),0)</f>
        <v>-39</v>
      </c>
      <c r="J266">
        <f t="shared" si="35"/>
        <v>0</v>
      </c>
      <c r="K266">
        <f t="shared" si="36"/>
        <v>-6435</v>
      </c>
      <c r="L266">
        <f t="shared" si="37"/>
        <v>9075</v>
      </c>
      <c r="M266">
        <f t="shared" si="38"/>
        <v>243.1</v>
      </c>
      <c r="N266">
        <f t="shared" si="39"/>
        <v>1</v>
      </c>
    </row>
    <row r="267" spans="1:14">
      <c r="A267">
        <f t="shared" si="32"/>
        <v>0</v>
      </c>
      <c r="B267">
        <f t="shared" si="33"/>
        <v>0</v>
      </c>
      <c r="C267">
        <v>108</v>
      </c>
      <c r="D267">
        <v>92</v>
      </c>
      <c r="E267">
        <f t="shared" si="34"/>
        <v>-999</v>
      </c>
      <c r="F267">
        <f>能力值计算器!G2</f>
        <v>0</v>
      </c>
      <c r="G267">
        <f>ROUNDDOWN((能力值计算器!F4+能力值计算器!E4*2+ROUNDDOWN(C267/4,0))*能力值计算器!C2/100+10+能力值计算器!C2,0)</f>
        <v>159</v>
      </c>
      <c r="H267">
        <f>ROUNDDOWN(ROUNDDOWN(ROUNDDOWN(ROUNDDOWN(ROUNDDOWN((能力值计算器!F6+能力值计算器!E6*2+ROUNDDOWN(D267/4,0))*能力值计算器!C2/100+5,0)*能力值计算器!H6,0)*能力值计算器!K6,0)*能力值计算器!L6,0)*VLOOKUP(能力值计算器!J6,能力变化对照表!A:B,2,0),0)</f>
        <v>97</v>
      </c>
      <c r="I267">
        <f>ROUNDDOWN(ROUNDDOWN(ROUNDDOWN(ROUNDDOWN(ROUNDDOWN((能力值计算器!F8+能力值计算器!E8*2+ROUNDDOWN(E267/4,0))*能力值计算器!C2/100+5,0)*能力值计算器!H8,0)*能力值计算器!K8,0)*能力值计算器!L8,0)*VLOOKUP(能力值计算器!J8,能力变化对照表!A:B,2,0),0)</f>
        <v>-39</v>
      </c>
      <c r="J267">
        <f t="shared" si="35"/>
        <v>0</v>
      </c>
      <c r="K267">
        <f t="shared" si="36"/>
        <v>-6201</v>
      </c>
      <c r="L267">
        <f t="shared" si="37"/>
        <v>9222</v>
      </c>
      <c r="M267">
        <f t="shared" si="38"/>
        <v>237.1</v>
      </c>
      <c r="N267">
        <f t="shared" si="39"/>
        <v>1</v>
      </c>
    </row>
    <row r="268" spans="1:14">
      <c r="A268">
        <f t="shared" si="32"/>
        <v>0</v>
      </c>
      <c r="B268">
        <f t="shared" si="33"/>
        <v>0</v>
      </c>
      <c r="C268">
        <v>108</v>
      </c>
      <c r="D268">
        <v>52</v>
      </c>
      <c r="E268">
        <f t="shared" si="34"/>
        <v>-999</v>
      </c>
      <c r="F268">
        <f>能力值计算器!G2</f>
        <v>0</v>
      </c>
      <c r="G268">
        <f>ROUNDDOWN((能力值计算器!F4+能力值计算器!E4*2+ROUNDDOWN(C268/4,0))*能力值计算器!C2/100+10+能力值计算器!C2,0)</f>
        <v>159</v>
      </c>
      <c r="H268">
        <f>ROUNDDOWN(ROUNDDOWN(ROUNDDOWN(ROUNDDOWN(ROUNDDOWN((能力值计算器!F6+能力值计算器!E6*2+ROUNDDOWN(D268/4,0))*能力值计算器!C2/100+5,0)*能力值计算器!H6,0)*能力值计算器!K6,0)*能力值计算器!L6,0)*VLOOKUP(能力值计算器!J6,能力变化对照表!A:B,2,0),0)</f>
        <v>92</v>
      </c>
      <c r="I268">
        <f>ROUNDDOWN(ROUNDDOWN(ROUNDDOWN(ROUNDDOWN(ROUNDDOWN((能力值计算器!F8+能力值计算器!E8*2+ROUNDDOWN(E268/4,0))*能力值计算器!C2/100+5,0)*能力值计算器!H8,0)*能力值计算器!K8,0)*能力值计算器!L8,0)*VLOOKUP(能力值计算器!J8,能力变化对照表!A:B,2,0),0)</f>
        <v>-39</v>
      </c>
      <c r="J268">
        <f t="shared" si="35"/>
        <v>0</v>
      </c>
      <c r="K268">
        <f t="shared" si="36"/>
        <v>-6201</v>
      </c>
      <c r="L268">
        <f t="shared" si="37"/>
        <v>8427</v>
      </c>
      <c r="M268">
        <f t="shared" si="38"/>
        <v>237.1</v>
      </c>
      <c r="N268">
        <f t="shared" si="39"/>
        <v>1</v>
      </c>
    </row>
    <row r="269" spans="1:14">
      <c r="A269">
        <f t="shared" si="32"/>
        <v>0</v>
      </c>
      <c r="B269">
        <f t="shared" si="33"/>
        <v>0</v>
      </c>
      <c r="C269">
        <v>108</v>
      </c>
      <c r="D269">
        <v>56</v>
      </c>
      <c r="E269">
        <f t="shared" si="34"/>
        <v>-999</v>
      </c>
      <c r="F269">
        <f>能力值计算器!G2</f>
        <v>0</v>
      </c>
      <c r="G269">
        <f>ROUNDDOWN((能力值计算器!F4+能力值计算器!E4*2+ROUNDDOWN(C269/4,0))*能力值计算器!C2/100+10+能力值计算器!C2,0)</f>
        <v>159</v>
      </c>
      <c r="H269">
        <f>ROUNDDOWN(ROUNDDOWN(ROUNDDOWN(ROUNDDOWN(ROUNDDOWN((能力值计算器!F6+能力值计算器!E6*2+ROUNDDOWN(D269/4,0))*能力值计算器!C2/100+5,0)*能力值计算器!H6,0)*能力值计算器!K6,0)*能力值计算器!L6,0)*VLOOKUP(能力值计算器!J6,能力变化对照表!A:B,2,0),0)</f>
        <v>92</v>
      </c>
      <c r="I269">
        <f>ROUNDDOWN(ROUNDDOWN(ROUNDDOWN(ROUNDDOWN(ROUNDDOWN((能力值计算器!F8+能力值计算器!E8*2+ROUNDDOWN(E269/4,0))*能力值计算器!C2/100+5,0)*能力值计算器!H8,0)*能力值计算器!K8,0)*能力值计算器!L8,0)*VLOOKUP(能力值计算器!J8,能力变化对照表!A:B,2,0),0)</f>
        <v>-39</v>
      </c>
      <c r="J269">
        <f t="shared" si="35"/>
        <v>0</v>
      </c>
      <c r="K269">
        <f t="shared" si="36"/>
        <v>-6201</v>
      </c>
      <c r="L269">
        <f t="shared" si="37"/>
        <v>8427</v>
      </c>
      <c r="M269">
        <f t="shared" si="38"/>
        <v>237.1</v>
      </c>
      <c r="N269">
        <f t="shared" si="39"/>
        <v>1</v>
      </c>
    </row>
    <row r="270" spans="1:14">
      <c r="A270">
        <f t="shared" si="32"/>
        <v>0</v>
      </c>
      <c r="B270">
        <f t="shared" si="33"/>
        <v>0</v>
      </c>
      <c r="C270">
        <v>112</v>
      </c>
      <c r="D270">
        <v>52</v>
      </c>
      <c r="E270">
        <f t="shared" si="34"/>
        <v>-999</v>
      </c>
      <c r="F270">
        <f>能力值计算器!G2</f>
        <v>0</v>
      </c>
      <c r="G270">
        <f>ROUNDDOWN((能力值计算器!F4+能力值计算器!E4*2+ROUNDDOWN(C270/4,0))*能力值计算器!C2/100+10+能力值计算器!C2,0)</f>
        <v>159</v>
      </c>
      <c r="H270">
        <f>ROUNDDOWN(ROUNDDOWN(ROUNDDOWN(ROUNDDOWN(ROUNDDOWN((能力值计算器!F6+能力值计算器!E6*2+ROUNDDOWN(D270/4,0))*能力值计算器!C2/100+5,0)*能力值计算器!H6,0)*能力值计算器!K6,0)*能力值计算器!L6,0)*VLOOKUP(能力值计算器!J6,能力变化对照表!A:B,2,0),0)</f>
        <v>92</v>
      </c>
      <c r="I270">
        <f>ROUNDDOWN(ROUNDDOWN(ROUNDDOWN(ROUNDDOWN(ROUNDDOWN((能力值计算器!F8+能力值计算器!E8*2+ROUNDDOWN(E270/4,0))*能力值计算器!C2/100+5,0)*能力值计算器!H8,0)*能力值计算器!K8,0)*能力值计算器!L8,0)*VLOOKUP(能力值计算器!J8,能力变化对照表!A:B,2,0),0)</f>
        <v>-39</v>
      </c>
      <c r="J270">
        <f t="shared" si="35"/>
        <v>0</v>
      </c>
      <c r="K270">
        <f t="shared" si="36"/>
        <v>-6201</v>
      </c>
      <c r="L270">
        <f t="shared" si="37"/>
        <v>8427</v>
      </c>
      <c r="M270">
        <f t="shared" si="38"/>
        <v>237.1</v>
      </c>
      <c r="N270">
        <f t="shared" si="39"/>
        <v>1</v>
      </c>
    </row>
    <row r="271" spans="1:14">
      <c r="A271">
        <f t="shared" si="32"/>
        <v>0</v>
      </c>
      <c r="B271">
        <f t="shared" si="33"/>
        <v>0</v>
      </c>
      <c r="C271">
        <v>108</v>
      </c>
      <c r="D271">
        <v>96</v>
      </c>
      <c r="E271">
        <f t="shared" si="34"/>
        <v>-999</v>
      </c>
      <c r="F271">
        <f>能力值计算器!G2</f>
        <v>0</v>
      </c>
      <c r="G271">
        <f>ROUNDDOWN((能力值计算器!F4+能力值计算器!E4*2+ROUNDDOWN(C271/4,0))*能力值计算器!C2/100+10+能力值计算器!C2,0)</f>
        <v>159</v>
      </c>
      <c r="H271">
        <f>ROUNDDOWN(ROUNDDOWN(ROUNDDOWN(ROUNDDOWN(ROUNDDOWN((能力值计算器!F6+能力值计算器!E6*2+ROUNDDOWN(D271/4,0))*能力值计算器!C2/100+5,0)*能力值计算器!H6,0)*能力值计算器!K6,0)*能力值计算器!L6,0)*VLOOKUP(能力值计算器!J6,能力变化对照表!A:B,2,0),0)</f>
        <v>97</v>
      </c>
      <c r="I271">
        <f>ROUNDDOWN(ROUNDDOWN(ROUNDDOWN(ROUNDDOWN(ROUNDDOWN((能力值计算器!F8+能力值计算器!E8*2+ROUNDDOWN(E271/4,0))*能力值计算器!C2/100+5,0)*能力值计算器!H8,0)*能力值计算器!K8,0)*能力值计算器!L8,0)*VLOOKUP(能力值计算器!J8,能力变化对照表!A:B,2,0),0)</f>
        <v>-39</v>
      </c>
      <c r="J271">
        <f t="shared" si="35"/>
        <v>0</v>
      </c>
      <c r="K271">
        <f t="shared" si="36"/>
        <v>-6201</v>
      </c>
      <c r="L271">
        <f t="shared" si="37"/>
        <v>9222</v>
      </c>
      <c r="M271">
        <f t="shared" si="38"/>
        <v>237.1</v>
      </c>
      <c r="N271">
        <f t="shared" si="39"/>
        <v>1</v>
      </c>
    </row>
    <row r="272" spans="1:14">
      <c r="A272">
        <f t="shared" si="32"/>
        <v>0</v>
      </c>
      <c r="B272">
        <f t="shared" si="33"/>
        <v>0</v>
      </c>
      <c r="C272">
        <v>112</v>
      </c>
      <c r="D272">
        <v>92</v>
      </c>
      <c r="E272">
        <f t="shared" si="34"/>
        <v>-999</v>
      </c>
      <c r="F272">
        <f>能力值计算器!G2</f>
        <v>0</v>
      </c>
      <c r="G272">
        <f>ROUNDDOWN((能力值计算器!F4+能力值计算器!E4*2+ROUNDDOWN(C272/4,0))*能力值计算器!C2/100+10+能力值计算器!C2,0)</f>
        <v>159</v>
      </c>
      <c r="H272">
        <f>ROUNDDOWN(ROUNDDOWN(ROUNDDOWN(ROUNDDOWN(ROUNDDOWN((能力值计算器!F6+能力值计算器!E6*2+ROUNDDOWN(D272/4,0))*能力值计算器!C2/100+5,0)*能力值计算器!H6,0)*能力值计算器!K6,0)*能力值计算器!L6,0)*VLOOKUP(能力值计算器!J6,能力变化对照表!A:B,2,0),0)</f>
        <v>97</v>
      </c>
      <c r="I272">
        <f>ROUNDDOWN(ROUNDDOWN(ROUNDDOWN(ROUNDDOWN(ROUNDDOWN((能力值计算器!F8+能力值计算器!E8*2+ROUNDDOWN(E272/4,0))*能力值计算器!C2/100+5,0)*能力值计算器!H8,0)*能力值计算器!K8,0)*能力值计算器!L8,0)*VLOOKUP(能力值计算器!J8,能力变化对照表!A:B,2,0),0)</f>
        <v>-39</v>
      </c>
      <c r="J272">
        <f t="shared" si="35"/>
        <v>0</v>
      </c>
      <c r="K272">
        <f t="shared" si="36"/>
        <v>-6201</v>
      </c>
      <c r="L272">
        <f t="shared" si="37"/>
        <v>9222</v>
      </c>
      <c r="M272">
        <f t="shared" si="38"/>
        <v>237.1</v>
      </c>
      <c r="N272">
        <f t="shared" si="39"/>
        <v>1</v>
      </c>
    </row>
    <row r="273" spans="1:14">
      <c r="A273">
        <f t="shared" si="32"/>
        <v>0</v>
      </c>
      <c r="B273">
        <f t="shared" si="33"/>
        <v>0</v>
      </c>
      <c r="C273">
        <v>156</v>
      </c>
      <c r="D273">
        <v>76</v>
      </c>
      <c r="E273">
        <f t="shared" si="34"/>
        <v>-999</v>
      </c>
      <c r="F273">
        <f>能力值计算器!G2</f>
        <v>0</v>
      </c>
      <c r="G273">
        <f>ROUNDDOWN((能力值计算器!F4+能力值计算器!E4*2+ROUNDDOWN(C273/4,0))*能力值计算器!C2/100+10+能力值计算器!C2,0)</f>
        <v>165</v>
      </c>
      <c r="H273">
        <f>ROUNDDOWN(ROUNDDOWN(ROUNDDOWN(ROUNDDOWN(ROUNDDOWN((能力值计算器!F6+能力值计算器!E6*2+ROUNDDOWN(D273/4,0))*能力值计算器!C2/100+5,0)*能力值计算器!H6,0)*能力值计算器!K6,0)*能力值计算器!L6,0)*VLOOKUP(能力值计算器!J6,能力变化对照表!A:B,2,0),0)</f>
        <v>95</v>
      </c>
      <c r="I273">
        <f>ROUNDDOWN(ROUNDDOWN(ROUNDDOWN(ROUNDDOWN(ROUNDDOWN((能力值计算器!F8+能力值计算器!E8*2+ROUNDDOWN(E273/4,0))*能力值计算器!C2/100+5,0)*能力值计算器!H8,0)*能力值计算器!K8,0)*能力值计算器!L8,0)*VLOOKUP(能力值计算器!J8,能力变化对照表!A:B,2,0),0)</f>
        <v>-39</v>
      </c>
      <c r="J273">
        <f t="shared" si="35"/>
        <v>0</v>
      </c>
      <c r="K273">
        <f t="shared" si="36"/>
        <v>-6435</v>
      </c>
      <c r="L273">
        <f t="shared" si="37"/>
        <v>9240</v>
      </c>
      <c r="M273">
        <f t="shared" si="38"/>
        <v>243.1</v>
      </c>
      <c r="N273">
        <f t="shared" si="39"/>
        <v>1</v>
      </c>
    </row>
    <row r="274" spans="1:14">
      <c r="A274">
        <f t="shared" si="32"/>
        <v>0</v>
      </c>
      <c r="B274">
        <f t="shared" si="33"/>
        <v>0</v>
      </c>
      <c r="C274">
        <v>156</v>
      </c>
      <c r="D274">
        <v>20</v>
      </c>
      <c r="E274">
        <f t="shared" si="34"/>
        <v>-999</v>
      </c>
      <c r="F274">
        <f>能力值计算器!G2</f>
        <v>0</v>
      </c>
      <c r="G274">
        <f>ROUNDDOWN((能力值计算器!F4+能力值计算器!E4*2+ROUNDDOWN(C274/4,0))*能力值计算器!C2/100+10+能力值计算器!C2,0)</f>
        <v>165</v>
      </c>
      <c r="H274">
        <f>ROUNDDOWN(ROUNDDOWN(ROUNDDOWN(ROUNDDOWN(ROUNDDOWN((能力值计算器!F6+能力值计算器!E6*2+ROUNDDOWN(D274/4,0))*能力值计算器!C2/100+5,0)*能力值计算器!H6,0)*能力值计算器!K6,0)*能力值计算器!L6,0)*VLOOKUP(能力值计算器!J6,能力变化对照表!A:B,2,0),0)</f>
        <v>88</v>
      </c>
      <c r="I274">
        <f>ROUNDDOWN(ROUNDDOWN(ROUNDDOWN(ROUNDDOWN(ROUNDDOWN((能力值计算器!F8+能力值计算器!E8*2+ROUNDDOWN(E274/4,0))*能力值计算器!C2/100+5,0)*能力值计算器!H8,0)*能力值计算器!K8,0)*能力值计算器!L8,0)*VLOOKUP(能力值计算器!J8,能力变化对照表!A:B,2,0),0)</f>
        <v>-39</v>
      </c>
      <c r="J274">
        <f t="shared" si="35"/>
        <v>0</v>
      </c>
      <c r="K274">
        <f t="shared" si="36"/>
        <v>-6435</v>
      </c>
      <c r="L274">
        <f t="shared" si="37"/>
        <v>8085</v>
      </c>
      <c r="M274">
        <f t="shared" si="38"/>
        <v>243.1</v>
      </c>
      <c r="N274">
        <f t="shared" si="39"/>
        <v>1</v>
      </c>
    </row>
    <row r="275" spans="1:14">
      <c r="A275">
        <f t="shared" si="32"/>
        <v>0</v>
      </c>
      <c r="B275">
        <f t="shared" si="33"/>
        <v>0</v>
      </c>
      <c r="C275">
        <v>156</v>
      </c>
      <c r="D275">
        <v>24</v>
      </c>
      <c r="E275">
        <f t="shared" si="34"/>
        <v>-999</v>
      </c>
      <c r="F275">
        <f>能力值计算器!G2</f>
        <v>0</v>
      </c>
      <c r="G275">
        <f>ROUNDDOWN((能力值计算器!F4+能力值计算器!E4*2+ROUNDDOWN(C275/4,0))*能力值计算器!C2/100+10+能力值计算器!C2,0)</f>
        <v>165</v>
      </c>
      <c r="H275">
        <f>ROUNDDOWN(ROUNDDOWN(ROUNDDOWN(ROUNDDOWN(ROUNDDOWN((能力值计算器!F6+能力值计算器!E6*2+ROUNDDOWN(D275/4,0))*能力值计算器!C2/100+5,0)*能力值计算器!H6,0)*能力值计算器!K6,0)*能力值计算器!L6,0)*VLOOKUP(能力值计算器!J6,能力变化对照表!A:B,2,0),0)</f>
        <v>88</v>
      </c>
      <c r="I275">
        <f>ROUNDDOWN(ROUNDDOWN(ROUNDDOWN(ROUNDDOWN(ROUNDDOWN((能力值计算器!F8+能力值计算器!E8*2+ROUNDDOWN(E275/4,0))*能力值计算器!C2/100+5,0)*能力值计算器!H8,0)*能力值计算器!K8,0)*能力值计算器!L8,0)*VLOOKUP(能力值计算器!J8,能力变化对照表!A:B,2,0),0)</f>
        <v>-39</v>
      </c>
      <c r="J275">
        <f t="shared" si="35"/>
        <v>0</v>
      </c>
      <c r="K275">
        <f t="shared" si="36"/>
        <v>-6435</v>
      </c>
      <c r="L275">
        <f t="shared" si="37"/>
        <v>8085</v>
      </c>
      <c r="M275">
        <f t="shared" si="38"/>
        <v>243.1</v>
      </c>
      <c r="N275">
        <f t="shared" si="39"/>
        <v>1</v>
      </c>
    </row>
    <row r="276" spans="1:14">
      <c r="A276">
        <f t="shared" si="32"/>
        <v>0</v>
      </c>
      <c r="B276">
        <f t="shared" si="33"/>
        <v>0</v>
      </c>
      <c r="C276">
        <v>160</v>
      </c>
      <c r="D276">
        <v>20</v>
      </c>
      <c r="E276">
        <f t="shared" si="34"/>
        <v>-999</v>
      </c>
      <c r="F276">
        <f>能力值计算器!G2</f>
        <v>0</v>
      </c>
      <c r="G276">
        <f>ROUNDDOWN((能力值计算器!F4+能力值计算器!E4*2+ROUNDDOWN(C276/4,0))*能力值计算器!C2/100+10+能力值计算器!C2,0)</f>
        <v>165</v>
      </c>
      <c r="H276">
        <f>ROUNDDOWN(ROUNDDOWN(ROUNDDOWN(ROUNDDOWN(ROUNDDOWN((能力值计算器!F6+能力值计算器!E6*2+ROUNDDOWN(D276/4,0))*能力值计算器!C2/100+5,0)*能力值计算器!H6,0)*能力值计算器!K6,0)*能力值计算器!L6,0)*VLOOKUP(能力值计算器!J6,能力变化对照表!A:B,2,0),0)</f>
        <v>88</v>
      </c>
      <c r="I276">
        <f>ROUNDDOWN(ROUNDDOWN(ROUNDDOWN(ROUNDDOWN(ROUNDDOWN((能力值计算器!F8+能力值计算器!E8*2+ROUNDDOWN(E276/4,0))*能力值计算器!C2/100+5,0)*能力值计算器!H8,0)*能力值计算器!K8,0)*能力值计算器!L8,0)*VLOOKUP(能力值计算器!J8,能力变化对照表!A:B,2,0),0)</f>
        <v>-39</v>
      </c>
      <c r="J276">
        <f t="shared" si="35"/>
        <v>0</v>
      </c>
      <c r="K276">
        <f t="shared" si="36"/>
        <v>-6435</v>
      </c>
      <c r="L276">
        <f t="shared" si="37"/>
        <v>8085</v>
      </c>
      <c r="M276">
        <f t="shared" si="38"/>
        <v>243.1</v>
      </c>
      <c r="N276">
        <f t="shared" si="39"/>
        <v>1</v>
      </c>
    </row>
    <row r="277" spans="1:14">
      <c r="A277">
        <f t="shared" si="32"/>
        <v>0</v>
      </c>
      <c r="B277">
        <f t="shared" si="33"/>
        <v>0</v>
      </c>
      <c r="C277">
        <v>156</v>
      </c>
      <c r="D277">
        <v>80</v>
      </c>
      <c r="E277">
        <f t="shared" si="34"/>
        <v>-999</v>
      </c>
      <c r="F277">
        <f>能力值计算器!G2</f>
        <v>0</v>
      </c>
      <c r="G277">
        <f>ROUNDDOWN((能力值计算器!F4+能力值计算器!E4*2+ROUNDDOWN(C277/4,0))*能力值计算器!C2/100+10+能力值计算器!C2,0)</f>
        <v>165</v>
      </c>
      <c r="H277">
        <f>ROUNDDOWN(ROUNDDOWN(ROUNDDOWN(ROUNDDOWN(ROUNDDOWN((能力值计算器!F6+能力值计算器!E6*2+ROUNDDOWN(D277/4,0))*能力值计算器!C2/100+5,0)*能力值计算器!H6,0)*能力值计算器!K6,0)*能力值计算器!L6,0)*VLOOKUP(能力值计算器!J6,能力变化对照表!A:B,2,0),0)</f>
        <v>95</v>
      </c>
      <c r="I277">
        <f>ROUNDDOWN(ROUNDDOWN(ROUNDDOWN(ROUNDDOWN(ROUNDDOWN((能力值计算器!F8+能力值计算器!E8*2+ROUNDDOWN(E277/4,0))*能力值计算器!C2/100+5,0)*能力值计算器!H8,0)*能力值计算器!K8,0)*能力值计算器!L8,0)*VLOOKUP(能力值计算器!J8,能力变化对照表!A:B,2,0),0)</f>
        <v>-39</v>
      </c>
      <c r="J277">
        <f t="shared" si="35"/>
        <v>0</v>
      </c>
      <c r="K277">
        <f t="shared" si="36"/>
        <v>-6435</v>
      </c>
      <c r="L277">
        <f t="shared" si="37"/>
        <v>9240</v>
      </c>
      <c r="M277">
        <f t="shared" si="38"/>
        <v>243.1</v>
      </c>
      <c r="N277">
        <f t="shared" si="39"/>
        <v>1</v>
      </c>
    </row>
    <row r="278" spans="1:14">
      <c r="A278">
        <f t="shared" si="32"/>
        <v>0</v>
      </c>
      <c r="B278">
        <f t="shared" si="33"/>
        <v>0</v>
      </c>
      <c r="C278">
        <v>160</v>
      </c>
      <c r="D278">
        <v>76</v>
      </c>
      <c r="E278">
        <f t="shared" si="34"/>
        <v>-999</v>
      </c>
      <c r="F278">
        <f>能力值计算器!G2</f>
        <v>0</v>
      </c>
      <c r="G278">
        <f>ROUNDDOWN((能力值计算器!F4+能力值计算器!E4*2+ROUNDDOWN(C278/4,0))*能力值计算器!C2/100+10+能力值计算器!C2,0)</f>
        <v>165</v>
      </c>
      <c r="H278">
        <f>ROUNDDOWN(ROUNDDOWN(ROUNDDOWN(ROUNDDOWN(ROUNDDOWN((能力值计算器!F6+能力值计算器!E6*2+ROUNDDOWN(D278/4,0))*能力值计算器!C2/100+5,0)*能力值计算器!H6,0)*能力值计算器!K6,0)*能力值计算器!L6,0)*VLOOKUP(能力值计算器!J6,能力变化对照表!A:B,2,0),0)</f>
        <v>95</v>
      </c>
      <c r="I278">
        <f>ROUNDDOWN(ROUNDDOWN(ROUNDDOWN(ROUNDDOWN(ROUNDDOWN((能力值计算器!F8+能力值计算器!E8*2+ROUNDDOWN(E278/4,0))*能力值计算器!C2/100+5,0)*能力值计算器!H8,0)*能力值计算器!K8,0)*能力值计算器!L8,0)*VLOOKUP(能力值计算器!J8,能力变化对照表!A:B,2,0),0)</f>
        <v>-39</v>
      </c>
      <c r="J278">
        <f t="shared" si="35"/>
        <v>0</v>
      </c>
      <c r="K278">
        <f t="shared" si="36"/>
        <v>-6435</v>
      </c>
      <c r="L278">
        <f t="shared" si="37"/>
        <v>9240</v>
      </c>
      <c r="M278">
        <f t="shared" si="38"/>
        <v>243.1</v>
      </c>
      <c r="N278">
        <f t="shared" si="39"/>
        <v>1</v>
      </c>
    </row>
    <row r="279" spans="1:14">
      <c r="A279">
        <f t="shared" si="32"/>
        <v>0</v>
      </c>
      <c r="B279">
        <f t="shared" si="33"/>
        <v>0</v>
      </c>
      <c r="C279">
        <v>108</v>
      </c>
      <c r="D279">
        <v>100</v>
      </c>
      <c r="E279">
        <f t="shared" si="34"/>
        <v>-999</v>
      </c>
      <c r="F279">
        <f>能力值计算器!G2</f>
        <v>0</v>
      </c>
      <c r="G279">
        <f>ROUNDDOWN((能力值计算器!F4+能力值计算器!E4*2+ROUNDDOWN(C279/4,0))*能力值计算器!C2/100+10+能力值计算器!C2,0)</f>
        <v>159</v>
      </c>
      <c r="H279">
        <f>ROUNDDOWN(ROUNDDOWN(ROUNDDOWN(ROUNDDOWN(ROUNDDOWN((能力值计算器!F6+能力值计算器!E6*2+ROUNDDOWN(D279/4,0))*能力值计算器!C2/100+5,0)*能力值计算器!H6,0)*能力值计算器!K6,0)*能力值计算器!L6,0)*VLOOKUP(能力值计算器!J6,能力变化对照表!A:B,2,0),0)</f>
        <v>98</v>
      </c>
      <c r="I279">
        <f>ROUNDDOWN(ROUNDDOWN(ROUNDDOWN(ROUNDDOWN(ROUNDDOWN((能力值计算器!F8+能力值计算器!E8*2+ROUNDDOWN(E279/4,0))*能力值计算器!C2/100+5,0)*能力值计算器!H8,0)*能力值计算器!K8,0)*能力值计算器!L8,0)*VLOOKUP(能力值计算器!J8,能力变化对照表!A:B,2,0),0)</f>
        <v>-39</v>
      </c>
      <c r="J279">
        <f t="shared" si="35"/>
        <v>0</v>
      </c>
      <c r="K279">
        <f t="shared" si="36"/>
        <v>-6201</v>
      </c>
      <c r="L279">
        <f t="shared" si="37"/>
        <v>9381</v>
      </c>
      <c r="M279">
        <f t="shared" si="38"/>
        <v>237.1</v>
      </c>
      <c r="N279">
        <f t="shared" si="39"/>
        <v>1</v>
      </c>
    </row>
    <row r="280" spans="1:14">
      <c r="A280">
        <f t="shared" si="32"/>
        <v>0</v>
      </c>
      <c r="B280">
        <f t="shared" si="33"/>
        <v>0</v>
      </c>
      <c r="C280">
        <v>108</v>
      </c>
      <c r="D280">
        <v>44</v>
      </c>
      <c r="E280">
        <f t="shared" si="34"/>
        <v>-999</v>
      </c>
      <c r="F280">
        <f>能力值计算器!G2</f>
        <v>0</v>
      </c>
      <c r="G280">
        <f>ROUNDDOWN((能力值计算器!F4+能力值计算器!E4*2+ROUNDDOWN(C280/4,0))*能力值计算器!C2/100+10+能力值计算器!C2,0)</f>
        <v>159</v>
      </c>
      <c r="H280">
        <f>ROUNDDOWN(ROUNDDOWN(ROUNDDOWN(ROUNDDOWN(ROUNDDOWN((能力值计算器!F6+能力值计算器!E6*2+ROUNDDOWN(D280/4,0))*能力值计算器!C2/100+5,0)*能力值计算器!H6,0)*能力值计算器!K6,0)*能力值计算器!L6,0)*VLOOKUP(能力值计算器!J6,能力变化对照表!A:B,2,0),0)</f>
        <v>91</v>
      </c>
      <c r="I280">
        <f>ROUNDDOWN(ROUNDDOWN(ROUNDDOWN(ROUNDDOWN(ROUNDDOWN((能力值计算器!F8+能力值计算器!E8*2+ROUNDDOWN(E280/4,0))*能力值计算器!C2/100+5,0)*能力值计算器!H8,0)*能力值计算器!K8,0)*能力值计算器!L8,0)*VLOOKUP(能力值计算器!J8,能力变化对照表!A:B,2,0),0)</f>
        <v>-39</v>
      </c>
      <c r="J280">
        <f t="shared" si="35"/>
        <v>0</v>
      </c>
      <c r="K280">
        <f t="shared" si="36"/>
        <v>-6201</v>
      </c>
      <c r="L280">
        <f t="shared" si="37"/>
        <v>8268</v>
      </c>
      <c r="M280">
        <f t="shared" si="38"/>
        <v>237.1</v>
      </c>
      <c r="N280">
        <f t="shared" si="39"/>
        <v>1</v>
      </c>
    </row>
    <row r="281" spans="1:14">
      <c r="A281">
        <f t="shared" si="32"/>
        <v>0</v>
      </c>
      <c r="B281">
        <f t="shared" si="33"/>
        <v>0</v>
      </c>
      <c r="C281">
        <v>108</v>
      </c>
      <c r="D281">
        <v>48</v>
      </c>
      <c r="E281">
        <f t="shared" si="34"/>
        <v>-999</v>
      </c>
      <c r="F281">
        <f>能力值计算器!G2</f>
        <v>0</v>
      </c>
      <c r="G281">
        <f>ROUNDDOWN((能力值计算器!F4+能力值计算器!E4*2+ROUNDDOWN(C281/4,0))*能力值计算器!C2/100+10+能力值计算器!C2,0)</f>
        <v>159</v>
      </c>
      <c r="H281">
        <f>ROUNDDOWN(ROUNDDOWN(ROUNDDOWN(ROUNDDOWN(ROUNDDOWN((能力值计算器!F6+能力值计算器!E6*2+ROUNDDOWN(D281/4,0))*能力值计算器!C2/100+5,0)*能力值计算器!H6,0)*能力值计算器!K6,0)*能力值计算器!L6,0)*VLOOKUP(能力值计算器!J6,能力变化对照表!A:B,2,0),0)</f>
        <v>91</v>
      </c>
      <c r="I281">
        <f>ROUNDDOWN(ROUNDDOWN(ROUNDDOWN(ROUNDDOWN(ROUNDDOWN((能力值计算器!F8+能力值计算器!E8*2+ROUNDDOWN(E281/4,0))*能力值计算器!C2/100+5,0)*能力值计算器!H8,0)*能力值计算器!K8,0)*能力值计算器!L8,0)*VLOOKUP(能力值计算器!J8,能力变化对照表!A:B,2,0),0)</f>
        <v>-39</v>
      </c>
      <c r="J281">
        <f t="shared" si="35"/>
        <v>0</v>
      </c>
      <c r="K281">
        <f t="shared" si="36"/>
        <v>-6201</v>
      </c>
      <c r="L281">
        <f t="shared" si="37"/>
        <v>8268</v>
      </c>
      <c r="M281">
        <f t="shared" si="38"/>
        <v>237.1</v>
      </c>
      <c r="N281">
        <f t="shared" si="39"/>
        <v>1</v>
      </c>
    </row>
    <row r="282" spans="1:14">
      <c r="A282">
        <f t="shared" si="32"/>
        <v>0</v>
      </c>
      <c r="B282">
        <f t="shared" si="33"/>
        <v>0</v>
      </c>
      <c r="C282">
        <v>112</v>
      </c>
      <c r="D282">
        <v>44</v>
      </c>
      <c r="E282">
        <f t="shared" si="34"/>
        <v>-999</v>
      </c>
      <c r="F282">
        <f>能力值计算器!G2</f>
        <v>0</v>
      </c>
      <c r="G282">
        <f>ROUNDDOWN((能力值计算器!F4+能力值计算器!E4*2+ROUNDDOWN(C282/4,0))*能力值计算器!C2/100+10+能力值计算器!C2,0)</f>
        <v>159</v>
      </c>
      <c r="H282">
        <f>ROUNDDOWN(ROUNDDOWN(ROUNDDOWN(ROUNDDOWN(ROUNDDOWN((能力值计算器!F6+能力值计算器!E6*2+ROUNDDOWN(D282/4,0))*能力值计算器!C2/100+5,0)*能力值计算器!H6,0)*能力值计算器!K6,0)*能力值计算器!L6,0)*VLOOKUP(能力值计算器!J6,能力变化对照表!A:B,2,0),0)</f>
        <v>91</v>
      </c>
      <c r="I282">
        <f>ROUNDDOWN(ROUNDDOWN(ROUNDDOWN(ROUNDDOWN(ROUNDDOWN((能力值计算器!F8+能力值计算器!E8*2+ROUNDDOWN(E282/4,0))*能力值计算器!C2/100+5,0)*能力值计算器!H8,0)*能力值计算器!K8,0)*能力值计算器!L8,0)*VLOOKUP(能力值计算器!J8,能力变化对照表!A:B,2,0),0)</f>
        <v>-39</v>
      </c>
      <c r="J282">
        <f t="shared" si="35"/>
        <v>0</v>
      </c>
      <c r="K282">
        <f t="shared" si="36"/>
        <v>-6201</v>
      </c>
      <c r="L282">
        <f t="shared" si="37"/>
        <v>8268</v>
      </c>
      <c r="M282">
        <f t="shared" si="38"/>
        <v>237.1</v>
      </c>
      <c r="N282">
        <f t="shared" si="39"/>
        <v>1</v>
      </c>
    </row>
    <row r="283" spans="1:14">
      <c r="A283">
        <f t="shared" si="32"/>
        <v>0</v>
      </c>
      <c r="B283">
        <f t="shared" si="33"/>
        <v>0</v>
      </c>
      <c r="C283">
        <v>108</v>
      </c>
      <c r="D283">
        <v>104</v>
      </c>
      <c r="E283">
        <f t="shared" si="34"/>
        <v>-999</v>
      </c>
      <c r="F283">
        <f>能力值计算器!G2</f>
        <v>0</v>
      </c>
      <c r="G283">
        <f>ROUNDDOWN((能力值计算器!F4+能力值计算器!E4*2+ROUNDDOWN(C283/4,0))*能力值计算器!C2/100+10+能力值计算器!C2,0)</f>
        <v>159</v>
      </c>
      <c r="H283">
        <f>ROUNDDOWN(ROUNDDOWN(ROUNDDOWN(ROUNDDOWN(ROUNDDOWN((能力值计算器!F6+能力值计算器!E6*2+ROUNDDOWN(D283/4,0))*能力值计算器!C2/100+5,0)*能力值计算器!H6,0)*能力值计算器!K6,0)*能力值计算器!L6,0)*VLOOKUP(能力值计算器!J6,能力变化对照表!A:B,2,0),0)</f>
        <v>98</v>
      </c>
      <c r="I283">
        <f>ROUNDDOWN(ROUNDDOWN(ROUNDDOWN(ROUNDDOWN(ROUNDDOWN((能力值计算器!F8+能力值计算器!E8*2+ROUNDDOWN(E283/4,0))*能力值计算器!C2/100+5,0)*能力值计算器!H8,0)*能力值计算器!K8,0)*能力值计算器!L8,0)*VLOOKUP(能力值计算器!J8,能力变化对照表!A:B,2,0),0)</f>
        <v>-39</v>
      </c>
      <c r="J283">
        <f t="shared" si="35"/>
        <v>0</v>
      </c>
      <c r="K283">
        <f t="shared" si="36"/>
        <v>-6201</v>
      </c>
      <c r="L283">
        <f t="shared" si="37"/>
        <v>9381</v>
      </c>
      <c r="M283">
        <f t="shared" si="38"/>
        <v>237.1</v>
      </c>
      <c r="N283">
        <f t="shared" si="39"/>
        <v>1</v>
      </c>
    </row>
    <row r="284" spans="1:14">
      <c r="A284">
        <f t="shared" si="32"/>
        <v>0</v>
      </c>
      <c r="B284">
        <f t="shared" si="33"/>
        <v>0</v>
      </c>
      <c r="C284">
        <v>112</v>
      </c>
      <c r="D284">
        <v>100</v>
      </c>
      <c r="E284">
        <f t="shared" si="34"/>
        <v>-999</v>
      </c>
      <c r="F284">
        <f>能力值计算器!G2</f>
        <v>0</v>
      </c>
      <c r="G284">
        <f>ROUNDDOWN((能力值计算器!F4+能力值计算器!E4*2+ROUNDDOWN(C284/4,0))*能力值计算器!C2/100+10+能力值计算器!C2,0)</f>
        <v>159</v>
      </c>
      <c r="H284">
        <f>ROUNDDOWN(ROUNDDOWN(ROUNDDOWN(ROUNDDOWN(ROUNDDOWN((能力值计算器!F6+能力值计算器!E6*2+ROUNDDOWN(D284/4,0))*能力值计算器!C2/100+5,0)*能力值计算器!H6,0)*能力值计算器!K6,0)*能力值计算器!L6,0)*VLOOKUP(能力值计算器!J6,能力变化对照表!A:B,2,0),0)</f>
        <v>98</v>
      </c>
      <c r="I284">
        <f>ROUNDDOWN(ROUNDDOWN(ROUNDDOWN(ROUNDDOWN(ROUNDDOWN((能力值计算器!F8+能力值计算器!E8*2+ROUNDDOWN(E284/4,0))*能力值计算器!C2/100+5,0)*能力值计算器!H8,0)*能力值计算器!K8,0)*能力值计算器!L8,0)*VLOOKUP(能力值计算器!J8,能力变化对照表!A:B,2,0),0)</f>
        <v>-39</v>
      </c>
      <c r="J284">
        <f t="shared" si="35"/>
        <v>0</v>
      </c>
      <c r="K284">
        <f t="shared" si="36"/>
        <v>-6201</v>
      </c>
      <c r="L284">
        <f t="shared" si="37"/>
        <v>9381</v>
      </c>
      <c r="M284">
        <f t="shared" si="38"/>
        <v>237.1</v>
      </c>
      <c r="N284">
        <f t="shared" si="39"/>
        <v>1</v>
      </c>
    </row>
    <row r="285" spans="1:14">
      <c r="A285">
        <f t="shared" si="32"/>
        <v>0</v>
      </c>
      <c r="B285">
        <f t="shared" si="33"/>
        <v>0</v>
      </c>
      <c r="C285">
        <v>156</v>
      </c>
      <c r="D285">
        <v>84</v>
      </c>
      <c r="E285">
        <f t="shared" si="34"/>
        <v>-999</v>
      </c>
      <c r="F285">
        <f>能力值计算器!G2</f>
        <v>0</v>
      </c>
      <c r="G285">
        <f>ROUNDDOWN((能力值计算器!F4+能力值计算器!E4*2+ROUNDDOWN(C285/4,0))*能力值计算器!C2/100+10+能力值计算器!C2,0)</f>
        <v>165</v>
      </c>
      <c r="H285">
        <f>ROUNDDOWN(ROUNDDOWN(ROUNDDOWN(ROUNDDOWN(ROUNDDOWN((能力值计算器!F6+能力值计算器!E6*2+ROUNDDOWN(D285/4,0))*能力值计算器!C2/100+5,0)*能力值计算器!H6,0)*能力值计算器!K6,0)*能力值计算器!L6,0)*VLOOKUP(能力值计算器!J6,能力变化对照表!A:B,2,0),0)</f>
        <v>96</v>
      </c>
      <c r="I285">
        <f>ROUNDDOWN(ROUNDDOWN(ROUNDDOWN(ROUNDDOWN(ROUNDDOWN((能力值计算器!F8+能力值计算器!E8*2+ROUNDDOWN(E285/4,0))*能力值计算器!C2/100+5,0)*能力值计算器!H8,0)*能力值计算器!K8,0)*能力值计算器!L8,0)*VLOOKUP(能力值计算器!J8,能力变化对照表!A:B,2,0),0)</f>
        <v>-39</v>
      </c>
      <c r="J285">
        <f t="shared" si="35"/>
        <v>0</v>
      </c>
      <c r="K285">
        <f t="shared" si="36"/>
        <v>-6435</v>
      </c>
      <c r="L285">
        <f t="shared" si="37"/>
        <v>9405</v>
      </c>
      <c r="M285">
        <f t="shared" si="38"/>
        <v>243.1</v>
      </c>
      <c r="N285">
        <f t="shared" si="39"/>
        <v>1</v>
      </c>
    </row>
    <row r="286" spans="1:14">
      <c r="A286">
        <f t="shared" si="32"/>
        <v>0</v>
      </c>
      <c r="B286">
        <f t="shared" si="33"/>
        <v>0</v>
      </c>
      <c r="C286">
        <v>156</v>
      </c>
      <c r="D286">
        <v>12</v>
      </c>
      <c r="E286">
        <f t="shared" si="34"/>
        <v>-999</v>
      </c>
      <c r="F286">
        <f>能力值计算器!G2</f>
        <v>0</v>
      </c>
      <c r="G286">
        <f>ROUNDDOWN((能力值计算器!F4+能力值计算器!E4*2+ROUNDDOWN(C286/4,0))*能力值计算器!C2/100+10+能力值计算器!C2,0)</f>
        <v>165</v>
      </c>
      <c r="H286">
        <f>ROUNDDOWN(ROUNDDOWN(ROUNDDOWN(ROUNDDOWN(ROUNDDOWN((能力值计算器!F6+能力值计算器!E6*2+ROUNDDOWN(D286/4,0))*能力值计算器!C2/100+5,0)*能力值计算器!H6,0)*能力值计算器!K6,0)*能力值计算器!L6,0)*VLOOKUP(能力值计算器!J6,能力变化对照表!A:B,2,0),0)</f>
        <v>87</v>
      </c>
      <c r="I286">
        <f>ROUNDDOWN(ROUNDDOWN(ROUNDDOWN(ROUNDDOWN(ROUNDDOWN((能力值计算器!F8+能力值计算器!E8*2+ROUNDDOWN(E286/4,0))*能力值计算器!C2/100+5,0)*能力值计算器!H8,0)*能力值计算器!K8,0)*能力值计算器!L8,0)*VLOOKUP(能力值计算器!J8,能力变化对照表!A:B,2,0),0)</f>
        <v>-39</v>
      </c>
      <c r="J286">
        <f t="shared" si="35"/>
        <v>0</v>
      </c>
      <c r="K286">
        <f t="shared" si="36"/>
        <v>-6435</v>
      </c>
      <c r="L286">
        <f t="shared" si="37"/>
        <v>7920</v>
      </c>
      <c r="M286">
        <f t="shared" si="38"/>
        <v>243.1</v>
      </c>
      <c r="N286">
        <f t="shared" si="39"/>
        <v>1</v>
      </c>
    </row>
    <row r="287" spans="1:14">
      <c r="A287">
        <f t="shared" si="32"/>
        <v>0</v>
      </c>
      <c r="B287">
        <f t="shared" si="33"/>
        <v>0</v>
      </c>
      <c r="C287">
        <v>156</v>
      </c>
      <c r="D287">
        <v>16</v>
      </c>
      <c r="E287">
        <f t="shared" si="34"/>
        <v>-999</v>
      </c>
      <c r="F287">
        <f>能力值计算器!G2</f>
        <v>0</v>
      </c>
      <c r="G287">
        <f>ROUNDDOWN((能力值计算器!F4+能力值计算器!E4*2+ROUNDDOWN(C287/4,0))*能力值计算器!C2/100+10+能力值计算器!C2,0)</f>
        <v>165</v>
      </c>
      <c r="H287">
        <f>ROUNDDOWN(ROUNDDOWN(ROUNDDOWN(ROUNDDOWN(ROUNDDOWN((能力值计算器!F6+能力值计算器!E6*2+ROUNDDOWN(D287/4,0))*能力值计算器!C2/100+5,0)*能力值计算器!H6,0)*能力值计算器!K6,0)*能力值计算器!L6,0)*VLOOKUP(能力值计算器!J6,能力变化对照表!A:B,2,0),0)</f>
        <v>87</v>
      </c>
      <c r="I287">
        <f>ROUNDDOWN(ROUNDDOWN(ROUNDDOWN(ROUNDDOWN(ROUNDDOWN((能力值计算器!F8+能力值计算器!E8*2+ROUNDDOWN(E287/4,0))*能力值计算器!C2/100+5,0)*能力值计算器!H8,0)*能力值计算器!K8,0)*能力值计算器!L8,0)*VLOOKUP(能力值计算器!J8,能力变化对照表!A:B,2,0),0)</f>
        <v>-39</v>
      </c>
      <c r="J287">
        <f t="shared" si="35"/>
        <v>0</v>
      </c>
      <c r="K287">
        <f t="shared" si="36"/>
        <v>-6435</v>
      </c>
      <c r="L287">
        <f t="shared" si="37"/>
        <v>7920</v>
      </c>
      <c r="M287">
        <f t="shared" si="38"/>
        <v>243.1</v>
      </c>
      <c r="N287">
        <f t="shared" si="39"/>
        <v>1</v>
      </c>
    </row>
    <row r="288" spans="1:14">
      <c r="A288">
        <f t="shared" si="32"/>
        <v>0</v>
      </c>
      <c r="B288">
        <f t="shared" si="33"/>
        <v>0</v>
      </c>
      <c r="C288">
        <v>160</v>
      </c>
      <c r="D288">
        <v>12</v>
      </c>
      <c r="E288">
        <f t="shared" si="34"/>
        <v>-999</v>
      </c>
      <c r="F288">
        <f>能力值计算器!G2</f>
        <v>0</v>
      </c>
      <c r="G288">
        <f>ROUNDDOWN((能力值计算器!F4+能力值计算器!E4*2+ROUNDDOWN(C288/4,0))*能力值计算器!C2/100+10+能力值计算器!C2,0)</f>
        <v>165</v>
      </c>
      <c r="H288">
        <f>ROUNDDOWN(ROUNDDOWN(ROUNDDOWN(ROUNDDOWN(ROUNDDOWN((能力值计算器!F6+能力值计算器!E6*2+ROUNDDOWN(D288/4,0))*能力值计算器!C2/100+5,0)*能力值计算器!H6,0)*能力值计算器!K6,0)*能力值计算器!L6,0)*VLOOKUP(能力值计算器!J6,能力变化对照表!A:B,2,0),0)</f>
        <v>87</v>
      </c>
      <c r="I288">
        <f>ROUNDDOWN(ROUNDDOWN(ROUNDDOWN(ROUNDDOWN(ROUNDDOWN((能力值计算器!F8+能力值计算器!E8*2+ROUNDDOWN(E288/4,0))*能力值计算器!C2/100+5,0)*能力值计算器!H8,0)*能力值计算器!K8,0)*能力值计算器!L8,0)*VLOOKUP(能力值计算器!J8,能力变化对照表!A:B,2,0),0)</f>
        <v>-39</v>
      </c>
      <c r="J288">
        <f t="shared" si="35"/>
        <v>0</v>
      </c>
      <c r="K288">
        <f t="shared" si="36"/>
        <v>-6435</v>
      </c>
      <c r="L288">
        <f t="shared" si="37"/>
        <v>7920</v>
      </c>
      <c r="M288">
        <f t="shared" si="38"/>
        <v>243.1</v>
      </c>
      <c r="N288">
        <f t="shared" si="39"/>
        <v>1</v>
      </c>
    </row>
    <row r="289" spans="1:14">
      <c r="A289">
        <f t="shared" si="32"/>
        <v>0</v>
      </c>
      <c r="B289">
        <f t="shared" si="33"/>
        <v>0</v>
      </c>
      <c r="C289">
        <v>156</v>
      </c>
      <c r="D289">
        <v>88</v>
      </c>
      <c r="E289">
        <f t="shared" si="34"/>
        <v>-999</v>
      </c>
      <c r="F289">
        <f>能力值计算器!G2</f>
        <v>0</v>
      </c>
      <c r="G289">
        <f>ROUNDDOWN((能力值计算器!F4+能力值计算器!E4*2+ROUNDDOWN(C289/4,0))*能力值计算器!C2/100+10+能力值计算器!C2,0)</f>
        <v>165</v>
      </c>
      <c r="H289">
        <f>ROUNDDOWN(ROUNDDOWN(ROUNDDOWN(ROUNDDOWN(ROUNDDOWN((能力值计算器!F6+能力值计算器!E6*2+ROUNDDOWN(D289/4,0))*能力值计算器!C2/100+5,0)*能力值计算器!H6,0)*能力值计算器!K6,0)*能力值计算器!L6,0)*VLOOKUP(能力值计算器!J6,能力变化对照表!A:B,2,0),0)</f>
        <v>96</v>
      </c>
      <c r="I289">
        <f>ROUNDDOWN(ROUNDDOWN(ROUNDDOWN(ROUNDDOWN(ROUNDDOWN((能力值计算器!F8+能力值计算器!E8*2+ROUNDDOWN(E289/4,0))*能力值计算器!C2/100+5,0)*能力值计算器!H8,0)*能力值计算器!K8,0)*能力值计算器!L8,0)*VLOOKUP(能力值计算器!J8,能力变化对照表!A:B,2,0),0)</f>
        <v>-39</v>
      </c>
      <c r="J289">
        <f t="shared" si="35"/>
        <v>0</v>
      </c>
      <c r="K289">
        <f t="shared" si="36"/>
        <v>-6435</v>
      </c>
      <c r="L289">
        <f t="shared" si="37"/>
        <v>9405</v>
      </c>
      <c r="M289">
        <f t="shared" si="38"/>
        <v>243.1</v>
      </c>
      <c r="N289">
        <f t="shared" si="39"/>
        <v>1</v>
      </c>
    </row>
    <row r="290" spans="1:14">
      <c r="A290">
        <f t="shared" si="32"/>
        <v>0</v>
      </c>
      <c r="B290">
        <f t="shared" si="33"/>
        <v>0</v>
      </c>
      <c r="C290">
        <v>160</v>
      </c>
      <c r="D290">
        <v>84</v>
      </c>
      <c r="E290">
        <f t="shared" si="34"/>
        <v>-999</v>
      </c>
      <c r="F290">
        <f>能力值计算器!G2</f>
        <v>0</v>
      </c>
      <c r="G290">
        <f>ROUNDDOWN((能力值计算器!F4+能力值计算器!E4*2+ROUNDDOWN(C290/4,0))*能力值计算器!C2/100+10+能力值计算器!C2,0)</f>
        <v>165</v>
      </c>
      <c r="H290">
        <f>ROUNDDOWN(ROUNDDOWN(ROUNDDOWN(ROUNDDOWN(ROUNDDOWN((能力值计算器!F6+能力值计算器!E6*2+ROUNDDOWN(D290/4,0))*能力值计算器!C2/100+5,0)*能力值计算器!H6,0)*能力值计算器!K6,0)*能力值计算器!L6,0)*VLOOKUP(能力值计算器!J6,能力变化对照表!A:B,2,0),0)</f>
        <v>96</v>
      </c>
      <c r="I290">
        <f>ROUNDDOWN(ROUNDDOWN(ROUNDDOWN(ROUNDDOWN(ROUNDDOWN((能力值计算器!F8+能力值计算器!E8*2+ROUNDDOWN(E290/4,0))*能力值计算器!C2/100+5,0)*能力值计算器!H8,0)*能力值计算器!K8,0)*能力值计算器!L8,0)*VLOOKUP(能力值计算器!J8,能力变化对照表!A:B,2,0),0)</f>
        <v>-39</v>
      </c>
      <c r="J290">
        <f t="shared" si="35"/>
        <v>0</v>
      </c>
      <c r="K290">
        <f t="shared" si="36"/>
        <v>-6435</v>
      </c>
      <c r="L290">
        <f t="shared" si="37"/>
        <v>9405</v>
      </c>
      <c r="M290">
        <f t="shared" si="38"/>
        <v>243.1</v>
      </c>
      <c r="N290">
        <f t="shared" si="39"/>
        <v>1</v>
      </c>
    </row>
    <row r="291" spans="1:14">
      <c r="A291">
        <f t="shared" si="32"/>
        <v>0</v>
      </c>
      <c r="B291">
        <f t="shared" si="33"/>
        <v>0</v>
      </c>
      <c r="C291">
        <v>108</v>
      </c>
      <c r="D291">
        <v>108</v>
      </c>
      <c r="E291">
        <f t="shared" si="34"/>
        <v>-999</v>
      </c>
      <c r="F291">
        <f>能力值计算器!G2</f>
        <v>0</v>
      </c>
      <c r="G291">
        <f>ROUNDDOWN((能力值计算器!F4+能力值计算器!E4*2+ROUNDDOWN(C291/4,0))*能力值计算器!C2/100+10+能力值计算器!C2,0)</f>
        <v>159</v>
      </c>
      <c r="H291">
        <f>ROUNDDOWN(ROUNDDOWN(ROUNDDOWN(ROUNDDOWN(ROUNDDOWN((能力值计算器!F6+能力值计算器!E6*2+ROUNDDOWN(D291/4,0))*能力值计算器!C2/100+5,0)*能力值计算器!H6,0)*能力值计算器!K6,0)*能力值计算器!L6,0)*VLOOKUP(能力值计算器!J6,能力变化对照表!A:B,2,0),0)</f>
        <v>99</v>
      </c>
      <c r="I291">
        <f>ROUNDDOWN(ROUNDDOWN(ROUNDDOWN(ROUNDDOWN(ROUNDDOWN((能力值计算器!F8+能力值计算器!E8*2+ROUNDDOWN(E291/4,0))*能力值计算器!C2/100+5,0)*能力值计算器!H8,0)*能力值计算器!K8,0)*能力值计算器!L8,0)*VLOOKUP(能力值计算器!J8,能力变化对照表!A:B,2,0),0)</f>
        <v>-39</v>
      </c>
      <c r="J291">
        <f t="shared" si="35"/>
        <v>0</v>
      </c>
      <c r="K291">
        <f t="shared" si="36"/>
        <v>-6201</v>
      </c>
      <c r="L291">
        <f t="shared" si="37"/>
        <v>9540</v>
      </c>
      <c r="M291">
        <f t="shared" si="38"/>
        <v>237.1</v>
      </c>
      <c r="N291">
        <f t="shared" si="39"/>
        <v>1</v>
      </c>
    </row>
    <row r="292" spans="1:14">
      <c r="A292">
        <f t="shared" si="32"/>
        <v>0</v>
      </c>
      <c r="B292">
        <f t="shared" si="33"/>
        <v>0</v>
      </c>
      <c r="C292">
        <v>108</v>
      </c>
      <c r="D292">
        <v>36</v>
      </c>
      <c r="E292">
        <f t="shared" si="34"/>
        <v>-999</v>
      </c>
      <c r="F292">
        <f>能力值计算器!G2</f>
        <v>0</v>
      </c>
      <c r="G292">
        <f>ROUNDDOWN((能力值计算器!F4+能力值计算器!E4*2+ROUNDDOWN(C292/4,0))*能力值计算器!C2/100+10+能力值计算器!C2,0)</f>
        <v>159</v>
      </c>
      <c r="H292">
        <f>ROUNDDOWN(ROUNDDOWN(ROUNDDOWN(ROUNDDOWN(ROUNDDOWN((能力值计算器!F6+能力值计算器!E6*2+ROUNDDOWN(D292/4,0))*能力值计算器!C2/100+5,0)*能力值计算器!H6,0)*能力值计算器!K6,0)*能力值计算器!L6,0)*VLOOKUP(能力值计算器!J6,能力变化对照表!A:B,2,0),0)</f>
        <v>90</v>
      </c>
      <c r="I292">
        <f>ROUNDDOWN(ROUNDDOWN(ROUNDDOWN(ROUNDDOWN(ROUNDDOWN((能力值计算器!F8+能力值计算器!E8*2+ROUNDDOWN(E292/4,0))*能力值计算器!C2/100+5,0)*能力值计算器!H8,0)*能力值计算器!K8,0)*能力值计算器!L8,0)*VLOOKUP(能力值计算器!J8,能力变化对照表!A:B,2,0),0)</f>
        <v>-39</v>
      </c>
      <c r="J292">
        <f t="shared" si="35"/>
        <v>0</v>
      </c>
      <c r="K292">
        <f t="shared" si="36"/>
        <v>-6201</v>
      </c>
      <c r="L292">
        <f t="shared" si="37"/>
        <v>8109</v>
      </c>
      <c r="M292">
        <f t="shared" si="38"/>
        <v>237.1</v>
      </c>
      <c r="N292">
        <f t="shared" si="39"/>
        <v>1</v>
      </c>
    </row>
    <row r="293" spans="1:14">
      <c r="A293">
        <f t="shared" si="32"/>
        <v>0</v>
      </c>
      <c r="B293">
        <f t="shared" si="33"/>
        <v>0</v>
      </c>
      <c r="C293">
        <v>108</v>
      </c>
      <c r="D293">
        <v>40</v>
      </c>
      <c r="E293">
        <f t="shared" si="34"/>
        <v>-999</v>
      </c>
      <c r="F293">
        <f>能力值计算器!G2</f>
        <v>0</v>
      </c>
      <c r="G293">
        <f>ROUNDDOWN((能力值计算器!F4+能力值计算器!E4*2+ROUNDDOWN(C293/4,0))*能力值计算器!C2/100+10+能力值计算器!C2,0)</f>
        <v>159</v>
      </c>
      <c r="H293">
        <f>ROUNDDOWN(ROUNDDOWN(ROUNDDOWN(ROUNDDOWN(ROUNDDOWN((能力值计算器!F6+能力值计算器!E6*2+ROUNDDOWN(D293/4,0))*能力值计算器!C2/100+5,0)*能力值计算器!H6,0)*能力值计算器!K6,0)*能力值计算器!L6,0)*VLOOKUP(能力值计算器!J6,能力变化对照表!A:B,2,0),0)</f>
        <v>90</v>
      </c>
      <c r="I293">
        <f>ROUNDDOWN(ROUNDDOWN(ROUNDDOWN(ROUNDDOWN(ROUNDDOWN((能力值计算器!F8+能力值计算器!E8*2+ROUNDDOWN(E293/4,0))*能力值计算器!C2/100+5,0)*能力值计算器!H8,0)*能力值计算器!K8,0)*能力值计算器!L8,0)*VLOOKUP(能力值计算器!J8,能力变化对照表!A:B,2,0),0)</f>
        <v>-39</v>
      </c>
      <c r="J293">
        <f t="shared" si="35"/>
        <v>0</v>
      </c>
      <c r="K293">
        <f t="shared" si="36"/>
        <v>-6201</v>
      </c>
      <c r="L293">
        <f t="shared" si="37"/>
        <v>8109</v>
      </c>
      <c r="M293">
        <f t="shared" si="38"/>
        <v>237.1</v>
      </c>
      <c r="N293">
        <f t="shared" si="39"/>
        <v>1</v>
      </c>
    </row>
    <row r="294" spans="1:14">
      <c r="A294">
        <f t="shared" si="32"/>
        <v>0</v>
      </c>
      <c r="B294">
        <f t="shared" si="33"/>
        <v>0</v>
      </c>
      <c r="C294">
        <v>112</v>
      </c>
      <c r="D294">
        <v>36</v>
      </c>
      <c r="E294">
        <f t="shared" si="34"/>
        <v>-999</v>
      </c>
      <c r="F294">
        <f>能力值计算器!G2</f>
        <v>0</v>
      </c>
      <c r="G294">
        <f>ROUNDDOWN((能力值计算器!F4+能力值计算器!E4*2+ROUNDDOWN(C294/4,0))*能力值计算器!C2/100+10+能力值计算器!C2,0)</f>
        <v>159</v>
      </c>
      <c r="H294">
        <f>ROUNDDOWN(ROUNDDOWN(ROUNDDOWN(ROUNDDOWN(ROUNDDOWN((能力值计算器!F6+能力值计算器!E6*2+ROUNDDOWN(D294/4,0))*能力值计算器!C2/100+5,0)*能力值计算器!H6,0)*能力值计算器!K6,0)*能力值计算器!L6,0)*VLOOKUP(能力值计算器!J6,能力变化对照表!A:B,2,0),0)</f>
        <v>90</v>
      </c>
      <c r="I294">
        <f>ROUNDDOWN(ROUNDDOWN(ROUNDDOWN(ROUNDDOWN(ROUNDDOWN((能力值计算器!F8+能力值计算器!E8*2+ROUNDDOWN(E294/4,0))*能力值计算器!C2/100+5,0)*能力值计算器!H8,0)*能力值计算器!K8,0)*能力值计算器!L8,0)*VLOOKUP(能力值计算器!J8,能力变化对照表!A:B,2,0),0)</f>
        <v>-39</v>
      </c>
      <c r="J294">
        <f t="shared" si="35"/>
        <v>0</v>
      </c>
      <c r="K294">
        <f t="shared" si="36"/>
        <v>-6201</v>
      </c>
      <c r="L294">
        <f t="shared" si="37"/>
        <v>8109</v>
      </c>
      <c r="M294">
        <f t="shared" si="38"/>
        <v>237.1</v>
      </c>
      <c r="N294">
        <f t="shared" si="39"/>
        <v>1</v>
      </c>
    </row>
    <row r="295" spans="1:14">
      <c r="A295">
        <f t="shared" si="32"/>
        <v>0</v>
      </c>
      <c r="B295">
        <f t="shared" si="33"/>
        <v>0</v>
      </c>
      <c r="C295">
        <v>108</v>
      </c>
      <c r="D295">
        <v>112</v>
      </c>
      <c r="E295">
        <f t="shared" si="34"/>
        <v>-999</v>
      </c>
      <c r="F295">
        <f>能力值计算器!G2</f>
        <v>0</v>
      </c>
      <c r="G295">
        <f>ROUNDDOWN((能力值计算器!F4+能力值计算器!E4*2+ROUNDDOWN(C295/4,0))*能力值计算器!C2/100+10+能力值计算器!C2,0)</f>
        <v>159</v>
      </c>
      <c r="H295">
        <f>ROUNDDOWN(ROUNDDOWN(ROUNDDOWN(ROUNDDOWN(ROUNDDOWN((能力值计算器!F6+能力值计算器!E6*2+ROUNDDOWN(D295/4,0))*能力值计算器!C2/100+5,0)*能力值计算器!H6,0)*能力值计算器!K6,0)*能力值计算器!L6,0)*VLOOKUP(能力值计算器!J6,能力变化对照表!A:B,2,0),0)</f>
        <v>99</v>
      </c>
      <c r="I295">
        <f>ROUNDDOWN(ROUNDDOWN(ROUNDDOWN(ROUNDDOWN(ROUNDDOWN((能力值计算器!F8+能力值计算器!E8*2+ROUNDDOWN(E295/4,0))*能力值计算器!C2/100+5,0)*能力值计算器!H8,0)*能力值计算器!K8,0)*能力值计算器!L8,0)*VLOOKUP(能力值计算器!J8,能力变化对照表!A:B,2,0),0)</f>
        <v>-39</v>
      </c>
      <c r="J295">
        <f t="shared" si="35"/>
        <v>0</v>
      </c>
      <c r="K295">
        <f t="shared" si="36"/>
        <v>-6201</v>
      </c>
      <c r="L295">
        <f t="shared" si="37"/>
        <v>9540</v>
      </c>
      <c r="M295">
        <f t="shared" si="38"/>
        <v>237.1</v>
      </c>
      <c r="N295">
        <f t="shared" si="39"/>
        <v>1</v>
      </c>
    </row>
    <row r="296" spans="1:14">
      <c r="A296">
        <f t="shared" si="32"/>
        <v>0</v>
      </c>
      <c r="B296">
        <f t="shared" si="33"/>
        <v>0</v>
      </c>
      <c r="C296">
        <v>112</v>
      </c>
      <c r="D296">
        <v>108</v>
      </c>
      <c r="E296">
        <f t="shared" si="34"/>
        <v>-999</v>
      </c>
      <c r="F296">
        <f>能力值计算器!G2</f>
        <v>0</v>
      </c>
      <c r="G296">
        <f>ROUNDDOWN((能力值计算器!F4+能力值计算器!E4*2+ROUNDDOWN(C296/4,0))*能力值计算器!C2/100+10+能力值计算器!C2,0)</f>
        <v>159</v>
      </c>
      <c r="H296">
        <f>ROUNDDOWN(ROUNDDOWN(ROUNDDOWN(ROUNDDOWN(ROUNDDOWN((能力值计算器!F6+能力值计算器!E6*2+ROUNDDOWN(D296/4,0))*能力值计算器!C2/100+5,0)*能力值计算器!H6,0)*能力值计算器!K6,0)*能力值计算器!L6,0)*VLOOKUP(能力值计算器!J6,能力变化对照表!A:B,2,0),0)</f>
        <v>99</v>
      </c>
      <c r="I296">
        <f>ROUNDDOWN(ROUNDDOWN(ROUNDDOWN(ROUNDDOWN(ROUNDDOWN((能力值计算器!F8+能力值计算器!E8*2+ROUNDDOWN(E296/4,0))*能力值计算器!C2/100+5,0)*能力值计算器!H8,0)*能力值计算器!K8,0)*能力值计算器!L8,0)*VLOOKUP(能力值计算器!J8,能力变化对照表!A:B,2,0),0)</f>
        <v>-39</v>
      </c>
      <c r="J296">
        <f t="shared" si="35"/>
        <v>0</v>
      </c>
      <c r="K296">
        <f t="shared" si="36"/>
        <v>-6201</v>
      </c>
      <c r="L296">
        <f t="shared" si="37"/>
        <v>9540</v>
      </c>
      <c r="M296">
        <f t="shared" si="38"/>
        <v>237.1</v>
      </c>
      <c r="N296">
        <f t="shared" si="39"/>
        <v>1</v>
      </c>
    </row>
    <row r="297" spans="1:14">
      <c r="A297">
        <f t="shared" si="32"/>
        <v>0</v>
      </c>
      <c r="B297">
        <f t="shared" si="33"/>
        <v>0</v>
      </c>
      <c r="C297">
        <v>156</v>
      </c>
      <c r="D297">
        <v>92</v>
      </c>
      <c r="E297">
        <f t="shared" si="34"/>
        <v>-999</v>
      </c>
      <c r="F297">
        <f>能力值计算器!G2</f>
        <v>0</v>
      </c>
      <c r="G297">
        <f>ROUNDDOWN((能力值计算器!F4+能力值计算器!E4*2+ROUNDDOWN(C297/4,0))*能力值计算器!C2/100+10+能力值计算器!C2,0)</f>
        <v>165</v>
      </c>
      <c r="H297">
        <f>ROUNDDOWN(ROUNDDOWN(ROUNDDOWN(ROUNDDOWN(ROUNDDOWN((能力值计算器!F6+能力值计算器!E6*2+ROUNDDOWN(D297/4,0))*能力值计算器!C2/100+5,0)*能力值计算器!H6,0)*能力值计算器!K6,0)*能力值计算器!L6,0)*VLOOKUP(能力值计算器!J6,能力变化对照表!A:B,2,0),0)</f>
        <v>97</v>
      </c>
      <c r="I297">
        <f>ROUNDDOWN(ROUNDDOWN(ROUNDDOWN(ROUNDDOWN(ROUNDDOWN((能力值计算器!F8+能力值计算器!E8*2+ROUNDDOWN(E297/4,0))*能力值计算器!C2/100+5,0)*能力值计算器!H8,0)*能力值计算器!K8,0)*能力值计算器!L8,0)*VLOOKUP(能力值计算器!J8,能力变化对照表!A:B,2,0),0)</f>
        <v>-39</v>
      </c>
      <c r="J297">
        <f t="shared" si="35"/>
        <v>0</v>
      </c>
      <c r="K297">
        <f t="shared" si="36"/>
        <v>-6435</v>
      </c>
      <c r="L297">
        <f t="shared" si="37"/>
        <v>9570</v>
      </c>
      <c r="M297">
        <f t="shared" si="38"/>
        <v>243.1</v>
      </c>
      <c r="N297">
        <f t="shared" si="39"/>
        <v>1</v>
      </c>
    </row>
    <row r="298" spans="1:14">
      <c r="A298">
        <f t="shared" si="32"/>
        <v>0</v>
      </c>
      <c r="B298">
        <f t="shared" si="33"/>
        <v>0</v>
      </c>
      <c r="C298">
        <v>156</v>
      </c>
      <c r="D298">
        <v>4</v>
      </c>
      <c r="E298">
        <f t="shared" si="34"/>
        <v>-999</v>
      </c>
      <c r="F298">
        <f>能力值计算器!G2</f>
        <v>0</v>
      </c>
      <c r="G298">
        <f>ROUNDDOWN((能力值计算器!F4+能力值计算器!E4*2+ROUNDDOWN(C298/4,0))*能力值计算器!C2/100+10+能力值计算器!C2,0)</f>
        <v>165</v>
      </c>
      <c r="H298">
        <f>ROUNDDOWN(ROUNDDOWN(ROUNDDOWN(ROUNDDOWN(ROUNDDOWN((能力值计算器!F6+能力值计算器!E6*2+ROUNDDOWN(D298/4,0))*能力值计算器!C2/100+5,0)*能力值计算器!H6,0)*能力值计算器!K6,0)*能力值计算器!L6,0)*VLOOKUP(能力值计算器!J6,能力变化对照表!A:B,2,0),0)</f>
        <v>86</v>
      </c>
      <c r="I298">
        <f>ROUNDDOWN(ROUNDDOWN(ROUNDDOWN(ROUNDDOWN(ROUNDDOWN((能力值计算器!F8+能力值计算器!E8*2+ROUNDDOWN(E298/4,0))*能力值计算器!C2/100+5,0)*能力值计算器!H8,0)*能力值计算器!K8,0)*能力值计算器!L8,0)*VLOOKUP(能力值计算器!J8,能力变化对照表!A:B,2,0),0)</f>
        <v>-39</v>
      </c>
      <c r="J298">
        <f t="shared" si="35"/>
        <v>0</v>
      </c>
      <c r="K298">
        <f t="shared" si="36"/>
        <v>-6435</v>
      </c>
      <c r="L298">
        <f t="shared" si="37"/>
        <v>7755</v>
      </c>
      <c r="M298">
        <f t="shared" si="38"/>
        <v>243.1</v>
      </c>
      <c r="N298">
        <f t="shared" si="39"/>
        <v>1</v>
      </c>
    </row>
    <row r="299" spans="1:14">
      <c r="A299">
        <f t="shared" si="32"/>
        <v>0</v>
      </c>
      <c r="B299">
        <f t="shared" si="33"/>
        <v>0</v>
      </c>
      <c r="C299">
        <v>156</v>
      </c>
      <c r="D299">
        <v>8</v>
      </c>
      <c r="E299">
        <f t="shared" si="34"/>
        <v>-999</v>
      </c>
      <c r="F299">
        <f>能力值计算器!G2</f>
        <v>0</v>
      </c>
      <c r="G299">
        <f>ROUNDDOWN((能力值计算器!F4+能力值计算器!E4*2+ROUNDDOWN(C299/4,0))*能力值计算器!C2/100+10+能力值计算器!C2,0)</f>
        <v>165</v>
      </c>
      <c r="H299">
        <f>ROUNDDOWN(ROUNDDOWN(ROUNDDOWN(ROUNDDOWN(ROUNDDOWN((能力值计算器!F6+能力值计算器!E6*2+ROUNDDOWN(D299/4,0))*能力值计算器!C2/100+5,0)*能力值计算器!H6,0)*能力值计算器!K6,0)*能力值计算器!L6,0)*VLOOKUP(能力值计算器!J6,能力变化对照表!A:B,2,0),0)</f>
        <v>86</v>
      </c>
      <c r="I299">
        <f>ROUNDDOWN(ROUNDDOWN(ROUNDDOWN(ROUNDDOWN(ROUNDDOWN((能力值计算器!F8+能力值计算器!E8*2+ROUNDDOWN(E299/4,0))*能力值计算器!C2/100+5,0)*能力值计算器!H8,0)*能力值计算器!K8,0)*能力值计算器!L8,0)*VLOOKUP(能力值计算器!J8,能力变化对照表!A:B,2,0),0)</f>
        <v>-39</v>
      </c>
      <c r="J299">
        <f t="shared" si="35"/>
        <v>0</v>
      </c>
      <c r="K299">
        <f t="shared" si="36"/>
        <v>-6435</v>
      </c>
      <c r="L299">
        <f t="shared" si="37"/>
        <v>7755</v>
      </c>
      <c r="M299">
        <f t="shared" si="38"/>
        <v>243.1</v>
      </c>
      <c r="N299">
        <f t="shared" si="39"/>
        <v>1</v>
      </c>
    </row>
    <row r="300" spans="1:14">
      <c r="A300">
        <f t="shared" si="32"/>
        <v>0</v>
      </c>
      <c r="B300">
        <f t="shared" si="33"/>
        <v>0</v>
      </c>
      <c r="C300">
        <v>160</v>
      </c>
      <c r="D300">
        <v>4</v>
      </c>
      <c r="E300">
        <f t="shared" si="34"/>
        <v>-999</v>
      </c>
      <c r="F300">
        <f>能力值计算器!G2</f>
        <v>0</v>
      </c>
      <c r="G300">
        <f>ROUNDDOWN((能力值计算器!F4+能力值计算器!E4*2+ROUNDDOWN(C300/4,0))*能力值计算器!C2/100+10+能力值计算器!C2,0)</f>
        <v>165</v>
      </c>
      <c r="H300">
        <f>ROUNDDOWN(ROUNDDOWN(ROUNDDOWN(ROUNDDOWN(ROUNDDOWN((能力值计算器!F6+能力值计算器!E6*2+ROUNDDOWN(D300/4,0))*能力值计算器!C2/100+5,0)*能力值计算器!H6,0)*能力值计算器!K6,0)*能力值计算器!L6,0)*VLOOKUP(能力值计算器!J6,能力变化对照表!A:B,2,0),0)</f>
        <v>86</v>
      </c>
      <c r="I300">
        <f>ROUNDDOWN(ROUNDDOWN(ROUNDDOWN(ROUNDDOWN(ROUNDDOWN((能力值计算器!F8+能力值计算器!E8*2+ROUNDDOWN(E300/4,0))*能力值计算器!C2/100+5,0)*能力值计算器!H8,0)*能力值计算器!K8,0)*能力值计算器!L8,0)*VLOOKUP(能力值计算器!J8,能力变化对照表!A:B,2,0),0)</f>
        <v>-39</v>
      </c>
      <c r="J300">
        <f t="shared" si="35"/>
        <v>0</v>
      </c>
      <c r="K300">
        <f t="shared" si="36"/>
        <v>-6435</v>
      </c>
      <c r="L300">
        <f t="shared" si="37"/>
        <v>7755</v>
      </c>
      <c r="M300">
        <f t="shared" si="38"/>
        <v>243.1</v>
      </c>
      <c r="N300">
        <f t="shared" si="39"/>
        <v>1</v>
      </c>
    </row>
    <row r="301" spans="1:14">
      <c r="A301">
        <f t="shared" si="32"/>
        <v>0</v>
      </c>
      <c r="B301">
        <f t="shared" si="33"/>
        <v>0</v>
      </c>
      <c r="C301">
        <v>156</v>
      </c>
      <c r="D301">
        <v>96</v>
      </c>
      <c r="E301">
        <f t="shared" si="34"/>
        <v>-999</v>
      </c>
      <c r="F301">
        <f>能力值计算器!G2</f>
        <v>0</v>
      </c>
      <c r="G301">
        <f>ROUNDDOWN((能力值计算器!F4+能力值计算器!E4*2+ROUNDDOWN(C301/4,0))*能力值计算器!C2/100+10+能力值计算器!C2,0)</f>
        <v>165</v>
      </c>
      <c r="H301">
        <f>ROUNDDOWN(ROUNDDOWN(ROUNDDOWN(ROUNDDOWN(ROUNDDOWN((能力值计算器!F6+能力值计算器!E6*2+ROUNDDOWN(D301/4,0))*能力值计算器!C2/100+5,0)*能力值计算器!H6,0)*能力值计算器!K6,0)*能力值计算器!L6,0)*VLOOKUP(能力值计算器!J6,能力变化对照表!A:B,2,0),0)</f>
        <v>97</v>
      </c>
      <c r="I301">
        <f>ROUNDDOWN(ROUNDDOWN(ROUNDDOWN(ROUNDDOWN(ROUNDDOWN((能力值计算器!F8+能力值计算器!E8*2+ROUNDDOWN(E301/4,0))*能力值计算器!C2/100+5,0)*能力值计算器!H8,0)*能力值计算器!K8,0)*能力值计算器!L8,0)*VLOOKUP(能力值计算器!J8,能力变化对照表!A:B,2,0),0)</f>
        <v>-39</v>
      </c>
      <c r="J301">
        <f t="shared" si="35"/>
        <v>0</v>
      </c>
      <c r="K301">
        <f t="shared" si="36"/>
        <v>-6435</v>
      </c>
      <c r="L301">
        <f t="shared" si="37"/>
        <v>9570</v>
      </c>
      <c r="M301">
        <f t="shared" si="38"/>
        <v>243.1</v>
      </c>
      <c r="N301">
        <f t="shared" si="39"/>
        <v>1</v>
      </c>
    </row>
    <row r="302" spans="1:14">
      <c r="A302">
        <f t="shared" si="32"/>
        <v>0</v>
      </c>
      <c r="B302">
        <f t="shared" si="33"/>
        <v>0</v>
      </c>
      <c r="C302">
        <v>160</v>
      </c>
      <c r="D302">
        <v>92</v>
      </c>
      <c r="E302">
        <f t="shared" si="34"/>
        <v>-999</v>
      </c>
      <c r="F302">
        <f>能力值计算器!G2</f>
        <v>0</v>
      </c>
      <c r="G302">
        <f>ROUNDDOWN((能力值计算器!F4+能力值计算器!E4*2+ROUNDDOWN(C302/4,0))*能力值计算器!C2/100+10+能力值计算器!C2,0)</f>
        <v>165</v>
      </c>
      <c r="H302">
        <f>ROUNDDOWN(ROUNDDOWN(ROUNDDOWN(ROUNDDOWN(ROUNDDOWN((能力值计算器!F6+能力值计算器!E6*2+ROUNDDOWN(D302/4,0))*能力值计算器!C2/100+5,0)*能力值计算器!H6,0)*能力值计算器!K6,0)*能力值计算器!L6,0)*VLOOKUP(能力值计算器!J6,能力变化对照表!A:B,2,0),0)</f>
        <v>97</v>
      </c>
      <c r="I302">
        <f>ROUNDDOWN(ROUNDDOWN(ROUNDDOWN(ROUNDDOWN(ROUNDDOWN((能力值计算器!F8+能力值计算器!E8*2+ROUNDDOWN(E302/4,0))*能力值计算器!C2/100+5,0)*能力值计算器!H8,0)*能力值计算器!K8,0)*能力值计算器!L8,0)*VLOOKUP(能力值计算器!J8,能力变化对照表!A:B,2,0),0)</f>
        <v>-39</v>
      </c>
      <c r="J302">
        <f t="shared" si="35"/>
        <v>0</v>
      </c>
      <c r="K302">
        <f t="shared" si="36"/>
        <v>-6435</v>
      </c>
      <c r="L302">
        <f t="shared" si="37"/>
        <v>9570</v>
      </c>
      <c r="M302">
        <f t="shared" si="38"/>
        <v>243.1</v>
      </c>
      <c r="N302">
        <f t="shared" si="39"/>
        <v>1</v>
      </c>
    </row>
    <row r="303" spans="1:14">
      <c r="A303">
        <f t="shared" si="32"/>
        <v>0</v>
      </c>
      <c r="B303">
        <f t="shared" si="33"/>
        <v>0</v>
      </c>
      <c r="C303">
        <v>108</v>
      </c>
      <c r="D303">
        <v>116</v>
      </c>
      <c r="E303">
        <f t="shared" si="34"/>
        <v>-999</v>
      </c>
      <c r="F303">
        <f>能力值计算器!G2</f>
        <v>0</v>
      </c>
      <c r="G303">
        <f>ROUNDDOWN((能力值计算器!F4+能力值计算器!E4*2+ROUNDDOWN(C303/4,0))*能力值计算器!C2/100+10+能力值计算器!C2,0)</f>
        <v>159</v>
      </c>
      <c r="H303">
        <f>ROUNDDOWN(ROUNDDOWN(ROUNDDOWN(ROUNDDOWN(ROUNDDOWN((能力值计算器!F6+能力值计算器!E6*2+ROUNDDOWN(D303/4,0))*能力值计算器!C2/100+5,0)*能力值计算器!H6,0)*能力值计算器!K6,0)*能力值计算器!L6,0)*VLOOKUP(能力值计算器!J6,能力变化对照表!A:B,2,0),0)</f>
        <v>100</v>
      </c>
      <c r="I303">
        <f>ROUNDDOWN(ROUNDDOWN(ROUNDDOWN(ROUNDDOWN(ROUNDDOWN((能力值计算器!F8+能力值计算器!E8*2+ROUNDDOWN(E303/4,0))*能力值计算器!C2/100+5,0)*能力值计算器!H8,0)*能力值计算器!K8,0)*能力值计算器!L8,0)*VLOOKUP(能力值计算器!J8,能力变化对照表!A:B,2,0),0)</f>
        <v>-39</v>
      </c>
      <c r="J303">
        <f t="shared" si="35"/>
        <v>0</v>
      </c>
      <c r="K303">
        <f t="shared" si="36"/>
        <v>-6201</v>
      </c>
      <c r="L303">
        <f t="shared" si="37"/>
        <v>9699</v>
      </c>
      <c r="M303">
        <f t="shared" si="38"/>
        <v>237.1</v>
      </c>
      <c r="N303">
        <f t="shared" si="39"/>
        <v>1</v>
      </c>
    </row>
    <row r="304" spans="1:14">
      <c r="A304">
        <f t="shared" si="32"/>
        <v>0</v>
      </c>
      <c r="B304">
        <f t="shared" si="33"/>
        <v>0</v>
      </c>
      <c r="C304">
        <v>108</v>
      </c>
      <c r="D304">
        <v>28</v>
      </c>
      <c r="E304">
        <f t="shared" si="34"/>
        <v>-999</v>
      </c>
      <c r="F304">
        <f>能力值计算器!G2</f>
        <v>0</v>
      </c>
      <c r="G304">
        <f>ROUNDDOWN((能力值计算器!F4+能力值计算器!E4*2+ROUNDDOWN(C304/4,0))*能力值计算器!C2/100+10+能力值计算器!C2,0)</f>
        <v>159</v>
      </c>
      <c r="H304">
        <f>ROUNDDOWN(ROUNDDOWN(ROUNDDOWN(ROUNDDOWN(ROUNDDOWN((能力值计算器!F6+能力值计算器!E6*2+ROUNDDOWN(D304/4,0))*能力值计算器!C2/100+5,0)*能力值计算器!H6,0)*能力值计算器!K6,0)*能力值计算器!L6,0)*VLOOKUP(能力值计算器!J6,能力变化对照表!A:B,2,0),0)</f>
        <v>89</v>
      </c>
      <c r="I304">
        <f>ROUNDDOWN(ROUNDDOWN(ROUNDDOWN(ROUNDDOWN(ROUNDDOWN((能力值计算器!F8+能力值计算器!E8*2+ROUNDDOWN(E304/4,0))*能力值计算器!C2/100+5,0)*能力值计算器!H8,0)*能力值计算器!K8,0)*能力值计算器!L8,0)*VLOOKUP(能力值计算器!J8,能力变化对照表!A:B,2,0),0)</f>
        <v>-39</v>
      </c>
      <c r="J304">
        <f t="shared" si="35"/>
        <v>0</v>
      </c>
      <c r="K304">
        <f t="shared" si="36"/>
        <v>-6201</v>
      </c>
      <c r="L304">
        <f t="shared" si="37"/>
        <v>7950</v>
      </c>
      <c r="M304">
        <f t="shared" si="38"/>
        <v>237.1</v>
      </c>
      <c r="N304">
        <f t="shared" si="39"/>
        <v>1</v>
      </c>
    </row>
    <row r="305" spans="1:14">
      <c r="A305">
        <f t="shared" si="32"/>
        <v>0</v>
      </c>
      <c r="B305">
        <f t="shared" si="33"/>
        <v>0</v>
      </c>
      <c r="C305">
        <v>108</v>
      </c>
      <c r="D305">
        <v>32</v>
      </c>
      <c r="E305">
        <f t="shared" si="34"/>
        <v>-999</v>
      </c>
      <c r="F305">
        <f>能力值计算器!G2</f>
        <v>0</v>
      </c>
      <c r="G305">
        <f>ROUNDDOWN((能力值计算器!F4+能力值计算器!E4*2+ROUNDDOWN(C305/4,0))*能力值计算器!C2/100+10+能力值计算器!C2,0)</f>
        <v>159</v>
      </c>
      <c r="H305">
        <f>ROUNDDOWN(ROUNDDOWN(ROUNDDOWN(ROUNDDOWN(ROUNDDOWN((能力值计算器!F6+能力值计算器!E6*2+ROUNDDOWN(D305/4,0))*能力值计算器!C2/100+5,0)*能力值计算器!H6,0)*能力值计算器!K6,0)*能力值计算器!L6,0)*VLOOKUP(能力值计算器!J6,能力变化对照表!A:B,2,0),0)</f>
        <v>89</v>
      </c>
      <c r="I305">
        <f>ROUNDDOWN(ROUNDDOWN(ROUNDDOWN(ROUNDDOWN(ROUNDDOWN((能力值计算器!F8+能力值计算器!E8*2+ROUNDDOWN(E305/4,0))*能力值计算器!C2/100+5,0)*能力值计算器!H8,0)*能力值计算器!K8,0)*能力值计算器!L8,0)*VLOOKUP(能力值计算器!J8,能力变化对照表!A:B,2,0),0)</f>
        <v>-39</v>
      </c>
      <c r="J305">
        <f t="shared" si="35"/>
        <v>0</v>
      </c>
      <c r="K305">
        <f t="shared" si="36"/>
        <v>-6201</v>
      </c>
      <c r="L305">
        <f t="shared" si="37"/>
        <v>7950</v>
      </c>
      <c r="M305">
        <f t="shared" si="38"/>
        <v>237.1</v>
      </c>
      <c r="N305">
        <f t="shared" si="39"/>
        <v>1</v>
      </c>
    </row>
    <row r="306" spans="1:14">
      <c r="A306">
        <f t="shared" si="32"/>
        <v>0</v>
      </c>
      <c r="B306">
        <f t="shared" si="33"/>
        <v>0</v>
      </c>
      <c r="C306">
        <v>112</v>
      </c>
      <c r="D306">
        <v>28</v>
      </c>
      <c r="E306">
        <f t="shared" si="34"/>
        <v>-999</v>
      </c>
      <c r="F306">
        <f>能力值计算器!G2</f>
        <v>0</v>
      </c>
      <c r="G306">
        <f>ROUNDDOWN((能力值计算器!F4+能力值计算器!E4*2+ROUNDDOWN(C306/4,0))*能力值计算器!C2/100+10+能力值计算器!C2,0)</f>
        <v>159</v>
      </c>
      <c r="H306">
        <f>ROUNDDOWN(ROUNDDOWN(ROUNDDOWN(ROUNDDOWN(ROUNDDOWN((能力值计算器!F6+能力值计算器!E6*2+ROUNDDOWN(D306/4,0))*能力值计算器!C2/100+5,0)*能力值计算器!H6,0)*能力值计算器!K6,0)*能力值计算器!L6,0)*VLOOKUP(能力值计算器!J6,能力变化对照表!A:B,2,0),0)</f>
        <v>89</v>
      </c>
      <c r="I306">
        <f>ROUNDDOWN(ROUNDDOWN(ROUNDDOWN(ROUNDDOWN(ROUNDDOWN((能力值计算器!F8+能力值计算器!E8*2+ROUNDDOWN(E306/4,0))*能力值计算器!C2/100+5,0)*能力值计算器!H8,0)*能力值计算器!K8,0)*能力值计算器!L8,0)*VLOOKUP(能力值计算器!J8,能力变化对照表!A:B,2,0),0)</f>
        <v>-39</v>
      </c>
      <c r="J306">
        <f t="shared" si="35"/>
        <v>0</v>
      </c>
      <c r="K306">
        <f t="shared" si="36"/>
        <v>-6201</v>
      </c>
      <c r="L306">
        <f t="shared" si="37"/>
        <v>7950</v>
      </c>
      <c r="M306">
        <f t="shared" si="38"/>
        <v>237.1</v>
      </c>
      <c r="N306">
        <f t="shared" si="39"/>
        <v>1</v>
      </c>
    </row>
    <row r="307" spans="1:14">
      <c r="A307">
        <f t="shared" si="32"/>
        <v>0</v>
      </c>
      <c r="B307">
        <f t="shared" si="33"/>
        <v>0</v>
      </c>
      <c r="C307">
        <v>108</v>
      </c>
      <c r="D307">
        <v>120</v>
      </c>
      <c r="E307">
        <f t="shared" si="34"/>
        <v>-999</v>
      </c>
      <c r="F307">
        <f>能力值计算器!G2</f>
        <v>0</v>
      </c>
      <c r="G307">
        <f>ROUNDDOWN((能力值计算器!F4+能力值计算器!E4*2+ROUNDDOWN(C307/4,0))*能力值计算器!C2/100+10+能力值计算器!C2,0)</f>
        <v>159</v>
      </c>
      <c r="H307">
        <f>ROUNDDOWN(ROUNDDOWN(ROUNDDOWN(ROUNDDOWN(ROUNDDOWN((能力值计算器!F6+能力值计算器!E6*2+ROUNDDOWN(D307/4,0))*能力值计算器!C2/100+5,0)*能力值计算器!H6,0)*能力值计算器!K6,0)*能力值计算器!L6,0)*VLOOKUP(能力值计算器!J6,能力变化对照表!A:B,2,0),0)</f>
        <v>100</v>
      </c>
      <c r="I307">
        <f>ROUNDDOWN(ROUNDDOWN(ROUNDDOWN(ROUNDDOWN(ROUNDDOWN((能力值计算器!F8+能力值计算器!E8*2+ROUNDDOWN(E307/4,0))*能力值计算器!C2/100+5,0)*能力值计算器!H8,0)*能力值计算器!K8,0)*能力值计算器!L8,0)*VLOOKUP(能力值计算器!J8,能力变化对照表!A:B,2,0),0)</f>
        <v>-39</v>
      </c>
      <c r="J307">
        <f t="shared" si="35"/>
        <v>0</v>
      </c>
      <c r="K307">
        <f t="shared" si="36"/>
        <v>-6201</v>
      </c>
      <c r="L307">
        <f t="shared" si="37"/>
        <v>9699</v>
      </c>
      <c r="M307">
        <f t="shared" si="38"/>
        <v>237.1</v>
      </c>
      <c r="N307">
        <f t="shared" si="39"/>
        <v>1</v>
      </c>
    </row>
    <row r="308" spans="1:14">
      <c r="A308">
        <f t="shared" si="32"/>
        <v>0</v>
      </c>
      <c r="B308">
        <f t="shared" si="33"/>
        <v>0</v>
      </c>
      <c r="C308">
        <v>112</v>
      </c>
      <c r="D308">
        <v>116</v>
      </c>
      <c r="E308">
        <f t="shared" si="34"/>
        <v>-999</v>
      </c>
      <c r="F308">
        <f>能力值计算器!G2</f>
        <v>0</v>
      </c>
      <c r="G308">
        <f>ROUNDDOWN((能力值计算器!F4+能力值计算器!E4*2+ROUNDDOWN(C308/4,0))*能力值计算器!C2/100+10+能力值计算器!C2,0)</f>
        <v>159</v>
      </c>
      <c r="H308">
        <f>ROUNDDOWN(ROUNDDOWN(ROUNDDOWN(ROUNDDOWN(ROUNDDOWN((能力值计算器!F6+能力值计算器!E6*2+ROUNDDOWN(D308/4,0))*能力值计算器!C2/100+5,0)*能力值计算器!H6,0)*能力值计算器!K6,0)*能力值计算器!L6,0)*VLOOKUP(能力值计算器!J6,能力变化对照表!A:B,2,0),0)</f>
        <v>100</v>
      </c>
      <c r="I308">
        <f>ROUNDDOWN(ROUNDDOWN(ROUNDDOWN(ROUNDDOWN(ROUNDDOWN((能力值计算器!F8+能力值计算器!E8*2+ROUNDDOWN(E308/4,0))*能力值计算器!C2/100+5,0)*能力值计算器!H8,0)*能力值计算器!K8,0)*能力值计算器!L8,0)*VLOOKUP(能力值计算器!J8,能力变化对照表!A:B,2,0),0)</f>
        <v>-39</v>
      </c>
      <c r="J308">
        <f t="shared" si="35"/>
        <v>0</v>
      </c>
      <c r="K308">
        <f t="shared" si="36"/>
        <v>-6201</v>
      </c>
      <c r="L308">
        <f t="shared" si="37"/>
        <v>9699</v>
      </c>
      <c r="M308">
        <f t="shared" si="38"/>
        <v>237.1</v>
      </c>
      <c r="N308">
        <f t="shared" si="39"/>
        <v>1</v>
      </c>
    </row>
    <row r="309" spans="1:14">
      <c r="A309">
        <f t="shared" si="32"/>
        <v>0</v>
      </c>
      <c r="B309">
        <f t="shared" si="33"/>
        <v>0</v>
      </c>
      <c r="C309">
        <v>156</v>
      </c>
      <c r="D309">
        <v>0</v>
      </c>
      <c r="E309">
        <f t="shared" si="34"/>
        <v>-999</v>
      </c>
      <c r="F309">
        <f>能力值计算器!G2</f>
        <v>0</v>
      </c>
      <c r="G309">
        <f>ROUNDDOWN((能力值计算器!F4+能力值计算器!E4*2+ROUNDDOWN(C309/4,0))*能力值计算器!C2/100+10+能力值计算器!C2,0)</f>
        <v>165</v>
      </c>
      <c r="H309">
        <f>ROUNDDOWN(ROUNDDOWN(ROUNDDOWN(ROUNDDOWN(ROUNDDOWN((能力值计算器!F6+能力值计算器!E6*2+ROUNDDOWN(D309/4,0))*能力值计算器!C2/100+5,0)*能力值计算器!H6,0)*能力值计算器!K6,0)*能力值计算器!L6,0)*VLOOKUP(能力值计算器!J6,能力变化对照表!A:B,2,0),0)</f>
        <v>85</v>
      </c>
      <c r="I309">
        <f>ROUNDDOWN(ROUNDDOWN(ROUNDDOWN(ROUNDDOWN(ROUNDDOWN((能力值计算器!F8+能力值计算器!E8*2+ROUNDDOWN(E309/4,0))*能力值计算器!C2/100+5,0)*能力值计算器!H8,0)*能力值计算器!K8,0)*能力值计算器!L8,0)*VLOOKUP(能力值计算器!J8,能力变化对照表!A:B,2,0),0)</f>
        <v>-39</v>
      </c>
      <c r="J309">
        <f t="shared" si="35"/>
        <v>0</v>
      </c>
      <c r="K309">
        <f t="shared" si="36"/>
        <v>-6435</v>
      </c>
      <c r="L309">
        <f t="shared" si="37"/>
        <v>7590</v>
      </c>
      <c r="M309">
        <f t="shared" si="38"/>
        <v>243.1</v>
      </c>
      <c r="N309">
        <f t="shared" si="39"/>
        <v>1</v>
      </c>
    </row>
    <row r="310" spans="1:14">
      <c r="A310">
        <f t="shared" si="32"/>
        <v>0</v>
      </c>
      <c r="B310">
        <f t="shared" si="33"/>
        <v>0</v>
      </c>
      <c r="C310">
        <v>156</v>
      </c>
      <c r="D310">
        <v>100</v>
      </c>
      <c r="E310">
        <f t="shared" si="34"/>
        <v>-999</v>
      </c>
      <c r="F310">
        <f>能力值计算器!G2</f>
        <v>0</v>
      </c>
      <c r="G310">
        <f>ROUNDDOWN((能力值计算器!F4+能力值计算器!E4*2+ROUNDDOWN(C310/4,0))*能力值计算器!C2/100+10+能力值计算器!C2,0)</f>
        <v>165</v>
      </c>
      <c r="H310">
        <f>ROUNDDOWN(ROUNDDOWN(ROUNDDOWN(ROUNDDOWN(ROUNDDOWN((能力值计算器!F6+能力值计算器!E6*2+ROUNDDOWN(D310/4,0))*能力值计算器!C2/100+5,0)*能力值计算器!H6,0)*能力值计算器!K6,0)*能力值计算器!L6,0)*VLOOKUP(能力值计算器!J6,能力变化对照表!A:B,2,0),0)</f>
        <v>98</v>
      </c>
      <c r="I310">
        <f>ROUNDDOWN(ROUNDDOWN(ROUNDDOWN(ROUNDDOWN(ROUNDDOWN((能力值计算器!F8+能力值计算器!E8*2+ROUNDDOWN(E310/4,0))*能力值计算器!C2/100+5,0)*能力值计算器!H8,0)*能力值计算器!K8,0)*能力值计算器!L8,0)*VLOOKUP(能力值计算器!J8,能力变化对照表!A:B,2,0),0)</f>
        <v>-39</v>
      </c>
      <c r="J310">
        <f t="shared" si="35"/>
        <v>0</v>
      </c>
      <c r="K310">
        <f t="shared" si="36"/>
        <v>-6435</v>
      </c>
      <c r="L310">
        <f t="shared" si="37"/>
        <v>9735</v>
      </c>
      <c r="M310">
        <f t="shared" si="38"/>
        <v>243.1</v>
      </c>
      <c r="N310">
        <f t="shared" si="39"/>
        <v>1</v>
      </c>
    </row>
    <row r="311" spans="1:14">
      <c r="A311">
        <f t="shared" si="32"/>
        <v>0</v>
      </c>
      <c r="B311">
        <f t="shared" si="33"/>
        <v>0</v>
      </c>
      <c r="C311">
        <v>108</v>
      </c>
      <c r="D311">
        <v>124</v>
      </c>
      <c r="E311">
        <f t="shared" si="34"/>
        <v>-999</v>
      </c>
      <c r="F311">
        <f>能力值计算器!G2</f>
        <v>0</v>
      </c>
      <c r="G311">
        <f>ROUNDDOWN((能力值计算器!F4+能力值计算器!E4*2+ROUNDDOWN(C311/4,0))*能力值计算器!C2/100+10+能力值计算器!C2,0)</f>
        <v>159</v>
      </c>
      <c r="H311">
        <f>ROUNDDOWN(ROUNDDOWN(ROUNDDOWN(ROUNDDOWN(ROUNDDOWN((能力值计算器!F6+能力值计算器!E6*2+ROUNDDOWN(D311/4,0))*能力值计算器!C2/100+5,0)*能力值计算器!H6,0)*能力值计算器!K6,0)*能力值计算器!L6,0)*VLOOKUP(能力值计算器!J6,能力变化对照表!A:B,2,0),0)</f>
        <v>101</v>
      </c>
      <c r="I311">
        <f>ROUNDDOWN(ROUNDDOWN(ROUNDDOWN(ROUNDDOWN(ROUNDDOWN((能力值计算器!F8+能力值计算器!E8*2+ROUNDDOWN(E311/4,0))*能力值计算器!C2/100+5,0)*能力值计算器!H8,0)*能力值计算器!K8,0)*能力值计算器!L8,0)*VLOOKUP(能力值计算器!J8,能力变化对照表!A:B,2,0),0)</f>
        <v>-39</v>
      </c>
      <c r="J311">
        <f t="shared" si="35"/>
        <v>0</v>
      </c>
      <c r="K311">
        <f t="shared" si="36"/>
        <v>-6201</v>
      </c>
      <c r="L311">
        <f t="shared" si="37"/>
        <v>9858</v>
      </c>
      <c r="M311">
        <f t="shared" si="38"/>
        <v>237.1</v>
      </c>
      <c r="N311">
        <f t="shared" si="39"/>
        <v>1</v>
      </c>
    </row>
    <row r="312" spans="1:14">
      <c r="A312">
        <f t="shared" si="32"/>
        <v>0</v>
      </c>
      <c r="B312">
        <f t="shared" si="33"/>
        <v>0</v>
      </c>
      <c r="C312">
        <v>108</v>
      </c>
      <c r="D312">
        <v>20</v>
      </c>
      <c r="E312">
        <f t="shared" si="34"/>
        <v>-999</v>
      </c>
      <c r="F312">
        <f>能力值计算器!G2</f>
        <v>0</v>
      </c>
      <c r="G312">
        <f>ROUNDDOWN((能力值计算器!F4+能力值计算器!E4*2+ROUNDDOWN(C312/4,0))*能力值计算器!C2/100+10+能力值计算器!C2,0)</f>
        <v>159</v>
      </c>
      <c r="H312">
        <f>ROUNDDOWN(ROUNDDOWN(ROUNDDOWN(ROUNDDOWN(ROUNDDOWN((能力值计算器!F6+能力值计算器!E6*2+ROUNDDOWN(D312/4,0))*能力值计算器!C2/100+5,0)*能力值计算器!H6,0)*能力值计算器!K6,0)*能力值计算器!L6,0)*VLOOKUP(能力值计算器!J6,能力变化对照表!A:B,2,0),0)</f>
        <v>88</v>
      </c>
      <c r="I312">
        <f>ROUNDDOWN(ROUNDDOWN(ROUNDDOWN(ROUNDDOWN(ROUNDDOWN((能力值计算器!F8+能力值计算器!E8*2+ROUNDDOWN(E312/4,0))*能力值计算器!C2/100+5,0)*能力值计算器!H8,0)*能力值计算器!K8,0)*能力值计算器!L8,0)*VLOOKUP(能力值计算器!J8,能力变化对照表!A:B,2,0),0)</f>
        <v>-39</v>
      </c>
      <c r="J312">
        <f t="shared" si="35"/>
        <v>0</v>
      </c>
      <c r="K312">
        <f t="shared" si="36"/>
        <v>-6201</v>
      </c>
      <c r="L312">
        <f t="shared" si="37"/>
        <v>7791</v>
      </c>
      <c r="M312">
        <f t="shared" si="38"/>
        <v>237.1</v>
      </c>
      <c r="N312">
        <f t="shared" si="39"/>
        <v>1</v>
      </c>
    </row>
    <row r="313" spans="1:14">
      <c r="A313">
        <f t="shared" si="32"/>
        <v>0</v>
      </c>
      <c r="B313">
        <f t="shared" si="33"/>
        <v>0</v>
      </c>
      <c r="C313">
        <v>108</v>
      </c>
      <c r="D313">
        <v>24</v>
      </c>
      <c r="E313">
        <f t="shared" si="34"/>
        <v>-999</v>
      </c>
      <c r="F313">
        <f>能力值计算器!G2</f>
        <v>0</v>
      </c>
      <c r="G313">
        <f>ROUNDDOWN((能力值计算器!F4+能力值计算器!E4*2+ROUNDDOWN(C313/4,0))*能力值计算器!C2/100+10+能力值计算器!C2,0)</f>
        <v>159</v>
      </c>
      <c r="H313">
        <f>ROUNDDOWN(ROUNDDOWN(ROUNDDOWN(ROUNDDOWN(ROUNDDOWN((能力值计算器!F6+能力值计算器!E6*2+ROUNDDOWN(D313/4,0))*能力值计算器!C2/100+5,0)*能力值计算器!H6,0)*能力值计算器!K6,0)*能力值计算器!L6,0)*VLOOKUP(能力值计算器!J6,能力变化对照表!A:B,2,0),0)</f>
        <v>88</v>
      </c>
      <c r="I313">
        <f>ROUNDDOWN(ROUNDDOWN(ROUNDDOWN(ROUNDDOWN(ROUNDDOWN((能力值计算器!F8+能力值计算器!E8*2+ROUNDDOWN(E313/4,0))*能力值计算器!C2/100+5,0)*能力值计算器!H8,0)*能力值计算器!K8,0)*能力值计算器!L8,0)*VLOOKUP(能力值计算器!J8,能力变化对照表!A:B,2,0),0)</f>
        <v>-39</v>
      </c>
      <c r="J313">
        <f t="shared" si="35"/>
        <v>0</v>
      </c>
      <c r="K313">
        <f t="shared" si="36"/>
        <v>-6201</v>
      </c>
      <c r="L313">
        <f t="shared" si="37"/>
        <v>7791</v>
      </c>
      <c r="M313">
        <f t="shared" si="38"/>
        <v>237.1</v>
      </c>
      <c r="N313">
        <f t="shared" si="39"/>
        <v>1</v>
      </c>
    </row>
    <row r="314" spans="1:14">
      <c r="A314">
        <f t="shared" si="32"/>
        <v>0</v>
      </c>
      <c r="B314">
        <f t="shared" si="33"/>
        <v>0</v>
      </c>
      <c r="C314">
        <v>112</v>
      </c>
      <c r="D314">
        <v>20</v>
      </c>
      <c r="E314">
        <f t="shared" si="34"/>
        <v>-999</v>
      </c>
      <c r="F314">
        <f>能力值计算器!G2</f>
        <v>0</v>
      </c>
      <c r="G314">
        <f>ROUNDDOWN((能力值计算器!F4+能力值计算器!E4*2+ROUNDDOWN(C314/4,0))*能力值计算器!C2/100+10+能力值计算器!C2,0)</f>
        <v>159</v>
      </c>
      <c r="H314">
        <f>ROUNDDOWN(ROUNDDOWN(ROUNDDOWN(ROUNDDOWN(ROUNDDOWN((能力值计算器!F6+能力值计算器!E6*2+ROUNDDOWN(D314/4,0))*能力值计算器!C2/100+5,0)*能力值计算器!H6,0)*能力值计算器!K6,0)*能力值计算器!L6,0)*VLOOKUP(能力值计算器!J6,能力变化对照表!A:B,2,0),0)</f>
        <v>88</v>
      </c>
      <c r="I314">
        <f>ROUNDDOWN(ROUNDDOWN(ROUNDDOWN(ROUNDDOWN(ROUNDDOWN((能力值计算器!F8+能力值计算器!E8*2+ROUNDDOWN(E314/4,0))*能力值计算器!C2/100+5,0)*能力值计算器!H8,0)*能力值计算器!K8,0)*能力值计算器!L8,0)*VLOOKUP(能力值计算器!J8,能力变化对照表!A:B,2,0),0)</f>
        <v>-39</v>
      </c>
      <c r="J314">
        <f t="shared" si="35"/>
        <v>0</v>
      </c>
      <c r="K314">
        <f t="shared" si="36"/>
        <v>-6201</v>
      </c>
      <c r="L314">
        <f t="shared" si="37"/>
        <v>7791</v>
      </c>
      <c r="M314">
        <f t="shared" si="38"/>
        <v>237.1</v>
      </c>
      <c r="N314">
        <f t="shared" si="39"/>
        <v>1</v>
      </c>
    </row>
    <row r="315" spans="1:14">
      <c r="A315">
        <f t="shared" si="32"/>
        <v>0</v>
      </c>
      <c r="B315">
        <f t="shared" si="33"/>
        <v>0</v>
      </c>
      <c r="C315">
        <v>108</v>
      </c>
      <c r="D315">
        <v>128</v>
      </c>
      <c r="E315">
        <f t="shared" si="34"/>
        <v>-999</v>
      </c>
      <c r="F315">
        <f>能力值计算器!G2</f>
        <v>0</v>
      </c>
      <c r="G315">
        <f>ROUNDDOWN((能力值计算器!F4+能力值计算器!E4*2+ROUNDDOWN(C315/4,0))*能力值计算器!C2/100+10+能力值计算器!C2,0)</f>
        <v>159</v>
      </c>
      <c r="H315">
        <f>ROUNDDOWN(ROUNDDOWN(ROUNDDOWN(ROUNDDOWN(ROUNDDOWN((能力值计算器!F6+能力值计算器!E6*2+ROUNDDOWN(D315/4,0))*能力值计算器!C2/100+5,0)*能力值计算器!H6,0)*能力值计算器!K6,0)*能力值计算器!L6,0)*VLOOKUP(能力值计算器!J6,能力变化对照表!A:B,2,0),0)</f>
        <v>101</v>
      </c>
      <c r="I315">
        <f>ROUNDDOWN(ROUNDDOWN(ROUNDDOWN(ROUNDDOWN(ROUNDDOWN((能力值计算器!F8+能力值计算器!E8*2+ROUNDDOWN(E315/4,0))*能力值计算器!C2/100+5,0)*能力值计算器!H8,0)*能力值计算器!K8,0)*能力值计算器!L8,0)*VLOOKUP(能力值计算器!J8,能力变化对照表!A:B,2,0),0)</f>
        <v>-39</v>
      </c>
      <c r="J315">
        <f t="shared" si="35"/>
        <v>0</v>
      </c>
      <c r="K315">
        <f t="shared" si="36"/>
        <v>-6201</v>
      </c>
      <c r="L315">
        <f t="shared" si="37"/>
        <v>9858</v>
      </c>
      <c r="M315">
        <f t="shared" si="38"/>
        <v>237.1</v>
      </c>
      <c r="N315">
        <f t="shared" si="39"/>
        <v>1</v>
      </c>
    </row>
    <row r="316" spans="1:14">
      <c r="A316">
        <f t="shared" si="32"/>
        <v>0</v>
      </c>
      <c r="B316">
        <f t="shared" si="33"/>
        <v>0</v>
      </c>
      <c r="C316">
        <v>112</v>
      </c>
      <c r="D316">
        <v>124</v>
      </c>
      <c r="E316">
        <f t="shared" si="34"/>
        <v>-999</v>
      </c>
      <c r="F316">
        <f>能力值计算器!G2</f>
        <v>0</v>
      </c>
      <c r="G316">
        <f>ROUNDDOWN((能力值计算器!F4+能力值计算器!E4*2+ROUNDDOWN(C316/4,0))*能力值计算器!C2/100+10+能力值计算器!C2,0)</f>
        <v>159</v>
      </c>
      <c r="H316">
        <f>ROUNDDOWN(ROUNDDOWN(ROUNDDOWN(ROUNDDOWN(ROUNDDOWN((能力值计算器!F6+能力值计算器!E6*2+ROUNDDOWN(D316/4,0))*能力值计算器!C2/100+5,0)*能力值计算器!H6,0)*能力值计算器!K6,0)*能力值计算器!L6,0)*VLOOKUP(能力值计算器!J6,能力变化对照表!A:B,2,0),0)</f>
        <v>101</v>
      </c>
      <c r="I316">
        <f>ROUNDDOWN(ROUNDDOWN(ROUNDDOWN(ROUNDDOWN(ROUNDDOWN((能力值计算器!F8+能力值计算器!E8*2+ROUNDDOWN(E316/4,0))*能力值计算器!C2/100+5,0)*能力值计算器!H8,0)*能力值计算器!K8,0)*能力值计算器!L8,0)*VLOOKUP(能力值计算器!J8,能力变化对照表!A:B,2,0),0)</f>
        <v>-39</v>
      </c>
      <c r="J316">
        <f t="shared" si="35"/>
        <v>0</v>
      </c>
      <c r="K316">
        <f t="shared" si="36"/>
        <v>-6201</v>
      </c>
      <c r="L316">
        <f t="shared" si="37"/>
        <v>9858</v>
      </c>
      <c r="M316">
        <f t="shared" si="38"/>
        <v>237.1</v>
      </c>
      <c r="N316">
        <f t="shared" si="39"/>
        <v>1</v>
      </c>
    </row>
    <row r="317" spans="1:14">
      <c r="A317">
        <f t="shared" si="32"/>
        <v>0</v>
      </c>
      <c r="B317">
        <f t="shared" si="33"/>
        <v>0</v>
      </c>
      <c r="C317">
        <v>108</v>
      </c>
      <c r="D317">
        <v>132</v>
      </c>
      <c r="E317">
        <f t="shared" si="34"/>
        <v>-999</v>
      </c>
      <c r="F317">
        <f>能力值计算器!G2</f>
        <v>0</v>
      </c>
      <c r="G317">
        <f>ROUNDDOWN((能力值计算器!F4+能力值计算器!E4*2+ROUNDDOWN(C317/4,0))*能力值计算器!C2/100+10+能力值计算器!C2,0)</f>
        <v>159</v>
      </c>
      <c r="H317">
        <f>ROUNDDOWN(ROUNDDOWN(ROUNDDOWN(ROUNDDOWN(ROUNDDOWN((能力值计算器!F6+能力值计算器!E6*2+ROUNDDOWN(D317/4,0))*能力值计算器!C2/100+5,0)*能力值计算器!H6,0)*能力值计算器!K6,0)*能力值计算器!L6,0)*VLOOKUP(能力值计算器!J6,能力变化对照表!A:B,2,0),0)</f>
        <v>102</v>
      </c>
      <c r="I317">
        <f>ROUNDDOWN(ROUNDDOWN(ROUNDDOWN(ROUNDDOWN(ROUNDDOWN((能力值计算器!F8+能力值计算器!E8*2+ROUNDDOWN(E317/4,0))*能力值计算器!C2/100+5,0)*能力值计算器!H8,0)*能力值计算器!K8,0)*能力值计算器!L8,0)*VLOOKUP(能力值计算器!J8,能力变化对照表!A:B,2,0),0)</f>
        <v>-39</v>
      </c>
      <c r="J317">
        <f t="shared" si="35"/>
        <v>0</v>
      </c>
      <c r="K317">
        <f t="shared" si="36"/>
        <v>-6201</v>
      </c>
      <c r="L317">
        <f t="shared" si="37"/>
        <v>10017</v>
      </c>
      <c r="M317">
        <f t="shared" si="38"/>
        <v>237.1</v>
      </c>
      <c r="N317">
        <f t="shared" si="39"/>
        <v>1</v>
      </c>
    </row>
    <row r="318" spans="1:14">
      <c r="A318">
        <f t="shared" si="32"/>
        <v>0</v>
      </c>
      <c r="B318">
        <f t="shared" si="33"/>
        <v>0</v>
      </c>
      <c r="C318">
        <v>108</v>
      </c>
      <c r="D318">
        <v>12</v>
      </c>
      <c r="E318">
        <f t="shared" si="34"/>
        <v>-999</v>
      </c>
      <c r="F318">
        <f>能力值计算器!G2</f>
        <v>0</v>
      </c>
      <c r="G318">
        <f>ROUNDDOWN((能力值计算器!F4+能力值计算器!E4*2+ROUNDDOWN(C318/4,0))*能力值计算器!C2/100+10+能力值计算器!C2,0)</f>
        <v>159</v>
      </c>
      <c r="H318">
        <f>ROUNDDOWN(ROUNDDOWN(ROUNDDOWN(ROUNDDOWN(ROUNDDOWN((能力值计算器!F6+能力值计算器!E6*2+ROUNDDOWN(D318/4,0))*能力值计算器!C2/100+5,0)*能力值计算器!H6,0)*能力值计算器!K6,0)*能力值计算器!L6,0)*VLOOKUP(能力值计算器!J6,能力变化对照表!A:B,2,0),0)</f>
        <v>87</v>
      </c>
      <c r="I318">
        <f>ROUNDDOWN(ROUNDDOWN(ROUNDDOWN(ROUNDDOWN(ROUNDDOWN((能力值计算器!F8+能力值计算器!E8*2+ROUNDDOWN(E318/4,0))*能力值计算器!C2/100+5,0)*能力值计算器!H8,0)*能力值计算器!K8,0)*能力值计算器!L8,0)*VLOOKUP(能力值计算器!J8,能力变化对照表!A:B,2,0),0)</f>
        <v>-39</v>
      </c>
      <c r="J318">
        <f t="shared" si="35"/>
        <v>0</v>
      </c>
      <c r="K318">
        <f t="shared" si="36"/>
        <v>-6201</v>
      </c>
      <c r="L318">
        <f t="shared" si="37"/>
        <v>7632</v>
      </c>
      <c r="M318">
        <f t="shared" si="38"/>
        <v>237.1</v>
      </c>
      <c r="N318">
        <f t="shared" si="39"/>
        <v>1</v>
      </c>
    </row>
    <row r="319" spans="1:14">
      <c r="A319">
        <f t="shared" si="32"/>
        <v>0</v>
      </c>
      <c r="B319">
        <f t="shared" si="33"/>
        <v>0</v>
      </c>
      <c r="C319">
        <v>108</v>
      </c>
      <c r="D319">
        <v>16</v>
      </c>
      <c r="E319">
        <f t="shared" si="34"/>
        <v>-999</v>
      </c>
      <c r="F319">
        <f>能力值计算器!G2</f>
        <v>0</v>
      </c>
      <c r="G319">
        <f>ROUNDDOWN((能力值计算器!F4+能力值计算器!E4*2+ROUNDDOWN(C319/4,0))*能力值计算器!C2/100+10+能力值计算器!C2,0)</f>
        <v>159</v>
      </c>
      <c r="H319">
        <f>ROUNDDOWN(ROUNDDOWN(ROUNDDOWN(ROUNDDOWN(ROUNDDOWN((能力值计算器!F6+能力值计算器!E6*2+ROUNDDOWN(D319/4,0))*能力值计算器!C2/100+5,0)*能力值计算器!H6,0)*能力值计算器!K6,0)*能力值计算器!L6,0)*VLOOKUP(能力值计算器!J6,能力变化对照表!A:B,2,0),0)</f>
        <v>87</v>
      </c>
      <c r="I319">
        <f>ROUNDDOWN(ROUNDDOWN(ROUNDDOWN(ROUNDDOWN(ROUNDDOWN((能力值计算器!F8+能力值计算器!E8*2+ROUNDDOWN(E319/4,0))*能力值计算器!C2/100+5,0)*能力值计算器!H8,0)*能力值计算器!K8,0)*能力值计算器!L8,0)*VLOOKUP(能力值计算器!J8,能力变化对照表!A:B,2,0),0)</f>
        <v>-39</v>
      </c>
      <c r="J319">
        <f t="shared" si="35"/>
        <v>0</v>
      </c>
      <c r="K319">
        <f t="shared" si="36"/>
        <v>-6201</v>
      </c>
      <c r="L319">
        <f t="shared" si="37"/>
        <v>7632</v>
      </c>
      <c r="M319">
        <f t="shared" si="38"/>
        <v>237.1</v>
      </c>
      <c r="N319">
        <f t="shared" si="39"/>
        <v>1</v>
      </c>
    </row>
    <row r="320" spans="1:14">
      <c r="A320">
        <f t="shared" si="32"/>
        <v>0</v>
      </c>
      <c r="B320">
        <f t="shared" si="33"/>
        <v>0</v>
      </c>
      <c r="C320">
        <v>112</v>
      </c>
      <c r="D320">
        <v>12</v>
      </c>
      <c r="E320">
        <f t="shared" si="34"/>
        <v>-999</v>
      </c>
      <c r="F320">
        <f>能力值计算器!G2</f>
        <v>0</v>
      </c>
      <c r="G320">
        <f>ROUNDDOWN((能力值计算器!F4+能力值计算器!E4*2+ROUNDDOWN(C320/4,0))*能力值计算器!C2/100+10+能力值计算器!C2,0)</f>
        <v>159</v>
      </c>
      <c r="H320">
        <f>ROUNDDOWN(ROUNDDOWN(ROUNDDOWN(ROUNDDOWN(ROUNDDOWN((能力值计算器!F6+能力值计算器!E6*2+ROUNDDOWN(D320/4,0))*能力值计算器!C2/100+5,0)*能力值计算器!H6,0)*能力值计算器!K6,0)*能力值计算器!L6,0)*VLOOKUP(能力值计算器!J6,能力变化对照表!A:B,2,0),0)</f>
        <v>87</v>
      </c>
      <c r="I320">
        <f>ROUNDDOWN(ROUNDDOWN(ROUNDDOWN(ROUNDDOWN(ROUNDDOWN((能力值计算器!F8+能力值计算器!E8*2+ROUNDDOWN(E320/4,0))*能力值计算器!C2/100+5,0)*能力值计算器!H8,0)*能力值计算器!K8,0)*能力值计算器!L8,0)*VLOOKUP(能力值计算器!J8,能力变化对照表!A:B,2,0),0)</f>
        <v>-39</v>
      </c>
      <c r="J320">
        <f t="shared" si="35"/>
        <v>0</v>
      </c>
      <c r="K320">
        <f t="shared" si="36"/>
        <v>-6201</v>
      </c>
      <c r="L320">
        <f t="shared" si="37"/>
        <v>7632</v>
      </c>
      <c r="M320">
        <f t="shared" si="38"/>
        <v>237.1</v>
      </c>
      <c r="N320">
        <f t="shared" si="39"/>
        <v>1</v>
      </c>
    </row>
    <row r="321" spans="1:14">
      <c r="A321">
        <f t="shared" si="32"/>
        <v>0</v>
      </c>
      <c r="B321">
        <f t="shared" si="33"/>
        <v>0</v>
      </c>
      <c r="C321">
        <v>108</v>
      </c>
      <c r="D321">
        <v>136</v>
      </c>
      <c r="E321">
        <f t="shared" si="34"/>
        <v>-999</v>
      </c>
      <c r="F321">
        <f>能力值计算器!G2</f>
        <v>0</v>
      </c>
      <c r="G321">
        <f>ROUNDDOWN((能力值计算器!F4+能力值计算器!E4*2+ROUNDDOWN(C321/4,0))*能力值计算器!C2/100+10+能力值计算器!C2,0)</f>
        <v>159</v>
      </c>
      <c r="H321">
        <f>ROUNDDOWN(ROUNDDOWN(ROUNDDOWN(ROUNDDOWN(ROUNDDOWN((能力值计算器!F6+能力值计算器!E6*2+ROUNDDOWN(D321/4,0))*能力值计算器!C2/100+5,0)*能力值计算器!H6,0)*能力值计算器!K6,0)*能力值计算器!L6,0)*VLOOKUP(能力值计算器!J6,能力变化对照表!A:B,2,0),0)</f>
        <v>102</v>
      </c>
      <c r="I321">
        <f>ROUNDDOWN(ROUNDDOWN(ROUNDDOWN(ROUNDDOWN(ROUNDDOWN((能力值计算器!F8+能力值计算器!E8*2+ROUNDDOWN(E321/4,0))*能力值计算器!C2/100+5,0)*能力值计算器!H8,0)*能力值计算器!K8,0)*能力值计算器!L8,0)*VLOOKUP(能力值计算器!J8,能力变化对照表!A:B,2,0),0)</f>
        <v>-39</v>
      </c>
      <c r="J321">
        <f t="shared" si="35"/>
        <v>0</v>
      </c>
      <c r="K321">
        <f t="shared" si="36"/>
        <v>-6201</v>
      </c>
      <c r="L321">
        <f t="shared" si="37"/>
        <v>10017</v>
      </c>
      <c r="M321">
        <f t="shared" si="38"/>
        <v>237.1</v>
      </c>
      <c r="N321">
        <f t="shared" si="39"/>
        <v>1</v>
      </c>
    </row>
    <row r="322" spans="1:14">
      <c r="A322">
        <f t="shared" ref="A322:A385" si="40">IF(N322=1,0,L322+1/M322)</f>
        <v>0</v>
      </c>
      <c r="B322">
        <f t="shared" ref="B322:B385" si="41">IF(A322=MAX(A:A),1,0)</f>
        <v>0</v>
      </c>
      <c r="C322">
        <v>112</v>
      </c>
      <c r="D322">
        <v>132</v>
      </c>
      <c r="E322">
        <f t="shared" ref="E322:E385" si="42">IF(F322-D322-C322&gt;253,-999,IF(F322-D322-C322&lt;0,-999,F322-D322-C322))</f>
        <v>-999</v>
      </c>
      <c r="F322">
        <f>能力值计算器!G2</f>
        <v>0</v>
      </c>
      <c r="G322">
        <f>ROUNDDOWN((能力值计算器!F4+能力值计算器!E4*2+ROUNDDOWN(C322/4,0))*能力值计算器!C2/100+10+能力值计算器!C2,0)</f>
        <v>159</v>
      </c>
      <c r="H322">
        <f>ROUNDDOWN(ROUNDDOWN(ROUNDDOWN(ROUNDDOWN(ROUNDDOWN((能力值计算器!F6+能力值计算器!E6*2+ROUNDDOWN(D322/4,0))*能力值计算器!C2/100+5,0)*能力值计算器!H6,0)*能力值计算器!K6,0)*能力值计算器!L6,0)*VLOOKUP(能力值计算器!J6,能力变化对照表!A:B,2,0),0)</f>
        <v>102</v>
      </c>
      <c r="I322">
        <f>ROUNDDOWN(ROUNDDOWN(ROUNDDOWN(ROUNDDOWN(ROUNDDOWN((能力值计算器!F8+能力值计算器!E8*2+ROUNDDOWN(E322/4,0))*能力值计算器!C2/100+5,0)*能力值计算器!H8,0)*能力值计算器!K8,0)*能力值计算器!L8,0)*VLOOKUP(能力值计算器!J8,能力变化对照表!A:B,2,0),0)</f>
        <v>-39</v>
      </c>
      <c r="J322">
        <f t="shared" ref="J322:J385" si="43">IF(E322&lt;0,0,G322*H322)</f>
        <v>0</v>
      </c>
      <c r="K322">
        <f t="shared" ref="K322:K385" si="44">G322*I322</f>
        <v>-6201</v>
      </c>
      <c r="L322">
        <f t="shared" ref="L322:L385" si="45">(H322+I322)*G322</f>
        <v>10017</v>
      </c>
      <c r="M322">
        <f t="shared" ref="M322:M385" si="46">IF(H322+I322-G322&lt;0,G322-H322-I322,H322+I322-G322)+IF(H322-I322&lt;0,I322-H322,H322-I322)+0.1</f>
        <v>237.1</v>
      </c>
      <c r="N322">
        <f t="shared" ref="N322:N385" si="47">IF(E322&lt;0,1,0)</f>
        <v>1</v>
      </c>
    </row>
    <row r="323" spans="1:14">
      <c r="A323">
        <f t="shared" si="40"/>
        <v>0</v>
      </c>
      <c r="B323">
        <f t="shared" si="41"/>
        <v>0</v>
      </c>
      <c r="C323">
        <v>108</v>
      </c>
      <c r="D323">
        <v>140</v>
      </c>
      <c r="E323">
        <f t="shared" si="42"/>
        <v>-999</v>
      </c>
      <c r="F323">
        <f>能力值计算器!G2</f>
        <v>0</v>
      </c>
      <c r="G323">
        <f>ROUNDDOWN((能力值计算器!F4+能力值计算器!E4*2+ROUNDDOWN(C323/4,0))*能力值计算器!C2/100+10+能力值计算器!C2,0)</f>
        <v>159</v>
      </c>
      <c r="H323">
        <f>ROUNDDOWN(ROUNDDOWN(ROUNDDOWN(ROUNDDOWN(ROUNDDOWN((能力值计算器!F6+能力值计算器!E6*2+ROUNDDOWN(D323/4,0))*能力值计算器!C2/100+5,0)*能力值计算器!H6,0)*能力值计算器!K6,0)*能力值计算器!L6,0)*VLOOKUP(能力值计算器!J6,能力变化对照表!A:B,2,0),0)</f>
        <v>103</v>
      </c>
      <c r="I323">
        <f>ROUNDDOWN(ROUNDDOWN(ROUNDDOWN(ROUNDDOWN(ROUNDDOWN((能力值计算器!F8+能力值计算器!E8*2+ROUNDDOWN(E323/4,0))*能力值计算器!C2/100+5,0)*能力值计算器!H8,0)*能力值计算器!K8,0)*能力值计算器!L8,0)*VLOOKUP(能力值计算器!J8,能力变化对照表!A:B,2,0),0)</f>
        <v>-39</v>
      </c>
      <c r="J323">
        <f t="shared" si="43"/>
        <v>0</v>
      </c>
      <c r="K323">
        <f t="shared" si="44"/>
        <v>-6201</v>
      </c>
      <c r="L323">
        <f t="shared" si="45"/>
        <v>10176</v>
      </c>
      <c r="M323">
        <f t="shared" si="46"/>
        <v>237.1</v>
      </c>
      <c r="N323">
        <f t="shared" si="47"/>
        <v>1</v>
      </c>
    </row>
    <row r="324" spans="1:14">
      <c r="A324">
        <f t="shared" si="40"/>
        <v>0</v>
      </c>
      <c r="B324">
        <f t="shared" si="41"/>
        <v>0</v>
      </c>
      <c r="C324">
        <v>108</v>
      </c>
      <c r="D324">
        <v>4</v>
      </c>
      <c r="E324">
        <f t="shared" si="42"/>
        <v>-999</v>
      </c>
      <c r="F324">
        <f>能力值计算器!G2</f>
        <v>0</v>
      </c>
      <c r="G324">
        <f>ROUNDDOWN((能力值计算器!F4+能力值计算器!E4*2+ROUNDDOWN(C324/4,0))*能力值计算器!C2/100+10+能力值计算器!C2,0)</f>
        <v>159</v>
      </c>
      <c r="H324">
        <f>ROUNDDOWN(ROUNDDOWN(ROUNDDOWN(ROUNDDOWN(ROUNDDOWN((能力值计算器!F6+能力值计算器!E6*2+ROUNDDOWN(D324/4,0))*能力值计算器!C2/100+5,0)*能力值计算器!H6,0)*能力值计算器!K6,0)*能力值计算器!L6,0)*VLOOKUP(能力值计算器!J6,能力变化对照表!A:B,2,0),0)</f>
        <v>86</v>
      </c>
      <c r="I324">
        <f>ROUNDDOWN(ROUNDDOWN(ROUNDDOWN(ROUNDDOWN(ROUNDDOWN((能力值计算器!F8+能力值计算器!E8*2+ROUNDDOWN(E324/4,0))*能力值计算器!C2/100+5,0)*能力值计算器!H8,0)*能力值计算器!K8,0)*能力值计算器!L8,0)*VLOOKUP(能力值计算器!J8,能力变化对照表!A:B,2,0),0)</f>
        <v>-39</v>
      </c>
      <c r="J324">
        <f t="shared" si="43"/>
        <v>0</v>
      </c>
      <c r="K324">
        <f t="shared" si="44"/>
        <v>-6201</v>
      </c>
      <c r="L324">
        <f t="shared" si="45"/>
        <v>7473</v>
      </c>
      <c r="M324">
        <f t="shared" si="46"/>
        <v>237.1</v>
      </c>
      <c r="N324">
        <f t="shared" si="47"/>
        <v>1</v>
      </c>
    </row>
    <row r="325" spans="1:14">
      <c r="A325">
        <f t="shared" si="40"/>
        <v>0</v>
      </c>
      <c r="B325">
        <f t="shared" si="41"/>
        <v>0</v>
      </c>
      <c r="C325">
        <v>108</v>
      </c>
      <c r="D325">
        <v>8</v>
      </c>
      <c r="E325">
        <f t="shared" si="42"/>
        <v>-999</v>
      </c>
      <c r="F325">
        <f>能力值计算器!G2</f>
        <v>0</v>
      </c>
      <c r="G325">
        <f>ROUNDDOWN((能力值计算器!F4+能力值计算器!E4*2+ROUNDDOWN(C325/4,0))*能力值计算器!C2/100+10+能力值计算器!C2,0)</f>
        <v>159</v>
      </c>
      <c r="H325">
        <f>ROUNDDOWN(ROUNDDOWN(ROUNDDOWN(ROUNDDOWN(ROUNDDOWN((能力值计算器!F6+能力值计算器!E6*2+ROUNDDOWN(D325/4,0))*能力值计算器!C2/100+5,0)*能力值计算器!H6,0)*能力值计算器!K6,0)*能力值计算器!L6,0)*VLOOKUP(能力值计算器!J6,能力变化对照表!A:B,2,0),0)</f>
        <v>86</v>
      </c>
      <c r="I325">
        <f>ROUNDDOWN(ROUNDDOWN(ROUNDDOWN(ROUNDDOWN(ROUNDDOWN((能力值计算器!F8+能力值计算器!E8*2+ROUNDDOWN(E325/4,0))*能力值计算器!C2/100+5,0)*能力值计算器!H8,0)*能力值计算器!K8,0)*能力值计算器!L8,0)*VLOOKUP(能力值计算器!J8,能力变化对照表!A:B,2,0),0)</f>
        <v>-39</v>
      </c>
      <c r="J325">
        <f t="shared" si="43"/>
        <v>0</v>
      </c>
      <c r="K325">
        <f t="shared" si="44"/>
        <v>-6201</v>
      </c>
      <c r="L325">
        <f t="shared" si="45"/>
        <v>7473</v>
      </c>
      <c r="M325">
        <f t="shared" si="46"/>
        <v>237.1</v>
      </c>
      <c r="N325">
        <f t="shared" si="47"/>
        <v>1</v>
      </c>
    </row>
    <row r="326" spans="1:14">
      <c r="A326">
        <f t="shared" si="40"/>
        <v>0</v>
      </c>
      <c r="B326">
        <f t="shared" si="41"/>
        <v>0</v>
      </c>
      <c r="C326">
        <v>112</v>
      </c>
      <c r="D326">
        <v>4</v>
      </c>
      <c r="E326">
        <f t="shared" si="42"/>
        <v>-999</v>
      </c>
      <c r="F326">
        <f>能力值计算器!G2</f>
        <v>0</v>
      </c>
      <c r="G326">
        <f>ROUNDDOWN((能力值计算器!F4+能力值计算器!E4*2+ROUNDDOWN(C326/4,0))*能力值计算器!C2/100+10+能力值计算器!C2,0)</f>
        <v>159</v>
      </c>
      <c r="H326">
        <f>ROUNDDOWN(ROUNDDOWN(ROUNDDOWN(ROUNDDOWN(ROUNDDOWN((能力值计算器!F6+能力值计算器!E6*2+ROUNDDOWN(D326/4,0))*能力值计算器!C2/100+5,0)*能力值计算器!H6,0)*能力值计算器!K6,0)*能力值计算器!L6,0)*VLOOKUP(能力值计算器!J6,能力变化对照表!A:B,2,0),0)</f>
        <v>86</v>
      </c>
      <c r="I326">
        <f>ROUNDDOWN(ROUNDDOWN(ROUNDDOWN(ROUNDDOWN(ROUNDDOWN((能力值计算器!F8+能力值计算器!E8*2+ROUNDDOWN(E326/4,0))*能力值计算器!C2/100+5,0)*能力值计算器!H8,0)*能力值计算器!K8,0)*能力值计算器!L8,0)*VLOOKUP(能力值计算器!J8,能力变化对照表!A:B,2,0),0)</f>
        <v>-39</v>
      </c>
      <c r="J326">
        <f t="shared" si="43"/>
        <v>0</v>
      </c>
      <c r="K326">
        <f t="shared" si="44"/>
        <v>-6201</v>
      </c>
      <c r="L326">
        <f t="shared" si="45"/>
        <v>7473</v>
      </c>
      <c r="M326">
        <f t="shared" si="46"/>
        <v>237.1</v>
      </c>
      <c r="N326">
        <f t="shared" si="47"/>
        <v>1</v>
      </c>
    </row>
    <row r="327" spans="1:14">
      <c r="A327">
        <f t="shared" si="40"/>
        <v>0</v>
      </c>
      <c r="B327">
        <f t="shared" si="41"/>
        <v>0</v>
      </c>
      <c r="C327">
        <v>108</v>
      </c>
      <c r="D327">
        <v>144</v>
      </c>
      <c r="E327">
        <f t="shared" si="42"/>
        <v>-999</v>
      </c>
      <c r="F327">
        <f>能力值计算器!G2</f>
        <v>0</v>
      </c>
      <c r="G327">
        <f>ROUNDDOWN((能力值计算器!F4+能力值计算器!E4*2+ROUNDDOWN(C327/4,0))*能力值计算器!C2/100+10+能力值计算器!C2,0)</f>
        <v>159</v>
      </c>
      <c r="H327">
        <f>ROUNDDOWN(ROUNDDOWN(ROUNDDOWN(ROUNDDOWN(ROUNDDOWN((能力值计算器!F6+能力值计算器!E6*2+ROUNDDOWN(D327/4,0))*能力值计算器!C2/100+5,0)*能力值计算器!H6,0)*能力值计算器!K6,0)*能力值计算器!L6,0)*VLOOKUP(能力值计算器!J6,能力变化对照表!A:B,2,0),0)</f>
        <v>103</v>
      </c>
      <c r="I327">
        <f>ROUNDDOWN(ROUNDDOWN(ROUNDDOWN(ROUNDDOWN(ROUNDDOWN((能力值计算器!F8+能力值计算器!E8*2+ROUNDDOWN(E327/4,0))*能力值计算器!C2/100+5,0)*能力值计算器!H8,0)*能力值计算器!K8,0)*能力值计算器!L8,0)*VLOOKUP(能力值计算器!J8,能力变化对照表!A:B,2,0),0)</f>
        <v>-39</v>
      </c>
      <c r="J327">
        <f t="shared" si="43"/>
        <v>0</v>
      </c>
      <c r="K327">
        <f t="shared" si="44"/>
        <v>-6201</v>
      </c>
      <c r="L327">
        <f t="shared" si="45"/>
        <v>10176</v>
      </c>
      <c r="M327">
        <f t="shared" si="46"/>
        <v>237.1</v>
      </c>
      <c r="N327">
        <f t="shared" si="47"/>
        <v>1</v>
      </c>
    </row>
    <row r="328" spans="1:14">
      <c r="A328">
        <f t="shared" si="40"/>
        <v>0</v>
      </c>
      <c r="B328">
        <f t="shared" si="41"/>
        <v>0</v>
      </c>
      <c r="C328">
        <v>112</v>
      </c>
      <c r="D328">
        <v>140</v>
      </c>
      <c r="E328">
        <f t="shared" si="42"/>
        <v>-999</v>
      </c>
      <c r="F328">
        <f>能力值计算器!G2</f>
        <v>0</v>
      </c>
      <c r="G328">
        <f>ROUNDDOWN((能力值计算器!F4+能力值计算器!E4*2+ROUNDDOWN(C328/4,0))*能力值计算器!C2/100+10+能力值计算器!C2,0)</f>
        <v>159</v>
      </c>
      <c r="H328">
        <f>ROUNDDOWN(ROUNDDOWN(ROUNDDOWN(ROUNDDOWN(ROUNDDOWN((能力值计算器!F6+能力值计算器!E6*2+ROUNDDOWN(D328/4,0))*能力值计算器!C2/100+5,0)*能力值计算器!H6,0)*能力值计算器!K6,0)*能力值计算器!L6,0)*VLOOKUP(能力值计算器!J6,能力变化对照表!A:B,2,0),0)</f>
        <v>103</v>
      </c>
      <c r="I328">
        <f>ROUNDDOWN(ROUNDDOWN(ROUNDDOWN(ROUNDDOWN(ROUNDDOWN((能力值计算器!F8+能力值计算器!E8*2+ROUNDDOWN(E328/4,0))*能力值计算器!C2/100+5,0)*能力值计算器!H8,0)*能力值计算器!K8,0)*能力值计算器!L8,0)*VLOOKUP(能力值计算器!J8,能力变化对照表!A:B,2,0),0)</f>
        <v>-39</v>
      </c>
      <c r="J328">
        <f t="shared" si="43"/>
        <v>0</v>
      </c>
      <c r="K328">
        <f t="shared" si="44"/>
        <v>-6201</v>
      </c>
      <c r="L328">
        <f t="shared" si="45"/>
        <v>10176</v>
      </c>
      <c r="M328">
        <f t="shared" si="46"/>
        <v>237.1</v>
      </c>
      <c r="N328">
        <f t="shared" si="47"/>
        <v>1</v>
      </c>
    </row>
    <row r="329" spans="1:14">
      <c r="A329">
        <f t="shared" si="40"/>
        <v>0</v>
      </c>
      <c r="B329">
        <f t="shared" si="41"/>
        <v>0</v>
      </c>
      <c r="C329">
        <v>108</v>
      </c>
      <c r="D329">
        <v>0</v>
      </c>
      <c r="E329">
        <f t="shared" si="42"/>
        <v>-999</v>
      </c>
      <c r="F329">
        <f>能力值计算器!G2</f>
        <v>0</v>
      </c>
      <c r="G329">
        <f>ROUNDDOWN((能力值计算器!F4+能力值计算器!E4*2+ROUNDDOWN(C329/4,0))*能力值计算器!C2/100+10+能力值计算器!C2,0)</f>
        <v>159</v>
      </c>
      <c r="H329">
        <f>ROUNDDOWN(ROUNDDOWN(ROUNDDOWN(ROUNDDOWN(ROUNDDOWN((能力值计算器!F6+能力值计算器!E6*2+ROUNDDOWN(D329/4,0))*能力值计算器!C2/100+5,0)*能力值计算器!H6,0)*能力值计算器!K6,0)*能力值计算器!L6,0)*VLOOKUP(能力值计算器!J6,能力变化对照表!A:B,2,0),0)</f>
        <v>85</v>
      </c>
      <c r="I329">
        <f>ROUNDDOWN(ROUNDDOWN(ROUNDDOWN(ROUNDDOWN(ROUNDDOWN((能力值计算器!F8+能力值计算器!E8*2+ROUNDDOWN(E329/4,0))*能力值计算器!C2/100+5,0)*能力值计算器!H8,0)*能力值计算器!K8,0)*能力值计算器!L8,0)*VLOOKUP(能力值计算器!J8,能力变化对照表!A:B,2,0),0)</f>
        <v>-39</v>
      </c>
      <c r="J329">
        <f t="shared" si="43"/>
        <v>0</v>
      </c>
      <c r="K329">
        <f t="shared" si="44"/>
        <v>-6201</v>
      </c>
      <c r="L329">
        <f t="shared" si="45"/>
        <v>7314</v>
      </c>
      <c r="M329">
        <f t="shared" si="46"/>
        <v>237.1</v>
      </c>
      <c r="N329">
        <f t="shared" si="47"/>
        <v>1</v>
      </c>
    </row>
    <row r="330" spans="1:14">
      <c r="A330">
        <f t="shared" si="40"/>
        <v>0</v>
      </c>
      <c r="B330">
        <f t="shared" si="41"/>
        <v>0</v>
      </c>
      <c r="C330">
        <v>108</v>
      </c>
      <c r="D330">
        <v>148</v>
      </c>
      <c r="E330">
        <f t="shared" si="42"/>
        <v>-999</v>
      </c>
      <c r="F330">
        <f>能力值计算器!G2</f>
        <v>0</v>
      </c>
      <c r="G330">
        <f>ROUNDDOWN((能力值计算器!F4+能力值计算器!E4*2+ROUNDDOWN(C330/4,0))*能力值计算器!C2/100+10+能力值计算器!C2,0)</f>
        <v>159</v>
      </c>
      <c r="H330">
        <f>ROUNDDOWN(ROUNDDOWN(ROUNDDOWN(ROUNDDOWN(ROUNDDOWN((能力值计算器!F6+能力值计算器!E6*2+ROUNDDOWN(D330/4,0))*能力值计算器!C2/100+5,0)*能力值计算器!H6,0)*能力值计算器!K6,0)*能力值计算器!L6,0)*VLOOKUP(能力值计算器!J6,能力变化对照表!A:B,2,0),0)</f>
        <v>104</v>
      </c>
      <c r="I330">
        <f>ROUNDDOWN(ROUNDDOWN(ROUNDDOWN(ROUNDDOWN(ROUNDDOWN((能力值计算器!F8+能力值计算器!E8*2+ROUNDDOWN(E330/4,0))*能力值计算器!C2/100+5,0)*能力值计算器!H8,0)*能力值计算器!K8,0)*能力值计算器!L8,0)*VLOOKUP(能力值计算器!J8,能力变化对照表!A:B,2,0),0)</f>
        <v>-39</v>
      </c>
      <c r="J330">
        <f t="shared" si="43"/>
        <v>0</v>
      </c>
      <c r="K330">
        <f t="shared" si="44"/>
        <v>-6201</v>
      </c>
      <c r="L330">
        <f t="shared" si="45"/>
        <v>10335</v>
      </c>
      <c r="M330">
        <f t="shared" si="46"/>
        <v>237.1</v>
      </c>
      <c r="N330">
        <f t="shared" si="47"/>
        <v>1</v>
      </c>
    </row>
    <row r="331" spans="1:14">
      <c r="A331">
        <f t="shared" si="40"/>
        <v>0</v>
      </c>
      <c r="B331">
        <f t="shared" si="41"/>
        <v>0</v>
      </c>
      <c r="C331">
        <v>164</v>
      </c>
      <c r="D331">
        <v>44</v>
      </c>
      <c r="E331">
        <f t="shared" si="42"/>
        <v>-999</v>
      </c>
      <c r="F331">
        <f>能力值计算器!G2</f>
        <v>0</v>
      </c>
      <c r="G331">
        <f>ROUNDDOWN((能力值计算器!F4+能力值计算器!E4*2+ROUNDDOWN(C331/4,0))*能力值计算器!C2/100+10+能力值计算器!C2,0)</f>
        <v>166</v>
      </c>
      <c r="H331">
        <f>ROUNDDOWN(ROUNDDOWN(ROUNDDOWN(ROUNDDOWN(ROUNDDOWN((能力值计算器!F6+能力值计算器!E6*2+ROUNDDOWN(D331/4,0))*能力值计算器!C2/100+5,0)*能力值计算器!H6,0)*能力值计算器!K6,0)*能力值计算器!L6,0)*VLOOKUP(能力值计算器!J6,能力变化对照表!A:B,2,0),0)</f>
        <v>91</v>
      </c>
      <c r="I331">
        <f>ROUNDDOWN(ROUNDDOWN(ROUNDDOWN(ROUNDDOWN(ROUNDDOWN((能力值计算器!F8+能力值计算器!E8*2+ROUNDDOWN(E331/4,0))*能力值计算器!C2/100+5,0)*能力值计算器!H8,0)*能力值计算器!K8,0)*能力值计算器!L8,0)*VLOOKUP(能力值计算器!J8,能力变化对照表!A:B,2,0),0)</f>
        <v>-39</v>
      </c>
      <c r="J331">
        <f t="shared" si="43"/>
        <v>0</v>
      </c>
      <c r="K331">
        <f t="shared" si="44"/>
        <v>-6474</v>
      </c>
      <c r="L331">
        <f t="shared" si="45"/>
        <v>8632</v>
      </c>
      <c r="M331">
        <f t="shared" si="46"/>
        <v>244.1</v>
      </c>
      <c r="N331">
        <f t="shared" si="47"/>
        <v>1</v>
      </c>
    </row>
    <row r="332" spans="1:14">
      <c r="A332">
        <f t="shared" si="40"/>
        <v>0</v>
      </c>
      <c r="B332">
        <f t="shared" si="41"/>
        <v>0</v>
      </c>
      <c r="C332">
        <v>164</v>
      </c>
      <c r="D332">
        <v>48</v>
      </c>
      <c r="E332">
        <f t="shared" si="42"/>
        <v>-999</v>
      </c>
      <c r="F332">
        <f>能力值计算器!G2</f>
        <v>0</v>
      </c>
      <c r="G332">
        <f>ROUNDDOWN((能力值计算器!F4+能力值计算器!E4*2+ROUNDDOWN(C332/4,0))*能力值计算器!C2/100+10+能力值计算器!C2,0)</f>
        <v>166</v>
      </c>
      <c r="H332">
        <f>ROUNDDOWN(ROUNDDOWN(ROUNDDOWN(ROUNDDOWN(ROUNDDOWN((能力值计算器!F6+能力值计算器!E6*2+ROUNDDOWN(D332/4,0))*能力值计算器!C2/100+5,0)*能力值计算器!H6,0)*能力值计算器!K6,0)*能力值计算器!L6,0)*VLOOKUP(能力值计算器!J6,能力变化对照表!A:B,2,0),0)</f>
        <v>91</v>
      </c>
      <c r="I332">
        <f>ROUNDDOWN(ROUNDDOWN(ROUNDDOWN(ROUNDDOWN(ROUNDDOWN((能力值计算器!F8+能力值计算器!E8*2+ROUNDDOWN(E332/4,0))*能力值计算器!C2/100+5,0)*能力值计算器!H8,0)*能力值计算器!K8,0)*能力值计算器!L8,0)*VLOOKUP(能力值计算器!J8,能力变化对照表!A:B,2,0),0)</f>
        <v>-39</v>
      </c>
      <c r="J332">
        <f t="shared" si="43"/>
        <v>0</v>
      </c>
      <c r="K332">
        <f t="shared" si="44"/>
        <v>-6474</v>
      </c>
      <c r="L332">
        <f t="shared" si="45"/>
        <v>8632</v>
      </c>
      <c r="M332">
        <f t="shared" si="46"/>
        <v>244.1</v>
      </c>
      <c r="N332">
        <f t="shared" si="47"/>
        <v>1</v>
      </c>
    </row>
    <row r="333" spans="1:14">
      <c r="A333">
        <f t="shared" si="40"/>
        <v>0</v>
      </c>
      <c r="B333">
        <f t="shared" si="41"/>
        <v>0</v>
      </c>
      <c r="C333">
        <v>168</v>
      </c>
      <c r="D333">
        <v>44</v>
      </c>
      <c r="E333">
        <f t="shared" si="42"/>
        <v>-999</v>
      </c>
      <c r="F333">
        <f>能力值计算器!G2</f>
        <v>0</v>
      </c>
      <c r="G333">
        <f>ROUNDDOWN((能力值计算器!F4+能力值计算器!E4*2+ROUNDDOWN(C333/4,0))*能力值计算器!C2/100+10+能力值计算器!C2,0)</f>
        <v>166</v>
      </c>
      <c r="H333">
        <f>ROUNDDOWN(ROUNDDOWN(ROUNDDOWN(ROUNDDOWN(ROUNDDOWN((能力值计算器!F6+能力值计算器!E6*2+ROUNDDOWN(D333/4,0))*能力值计算器!C2/100+5,0)*能力值计算器!H6,0)*能力值计算器!K6,0)*能力值计算器!L6,0)*VLOOKUP(能力值计算器!J6,能力变化对照表!A:B,2,0),0)</f>
        <v>91</v>
      </c>
      <c r="I333">
        <f>ROUNDDOWN(ROUNDDOWN(ROUNDDOWN(ROUNDDOWN(ROUNDDOWN((能力值计算器!F8+能力值计算器!E8*2+ROUNDDOWN(E333/4,0))*能力值计算器!C2/100+5,0)*能力值计算器!H8,0)*能力值计算器!K8,0)*能力值计算器!L8,0)*VLOOKUP(能力值计算器!J8,能力变化对照表!A:B,2,0),0)</f>
        <v>-39</v>
      </c>
      <c r="J333">
        <f t="shared" si="43"/>
        <v>0</v>
      </c>
      <c r="K333">
        <f t="shared" si="44"/>
        <v>-6474</v>
      </c>
      <c r="L333">
        <f t="shared" si="45"/>
        <v>8632</v>
      </c>
      <c r="M333">
        <f t="shared" si="46"/>
        <v>244.1</v>
      </c>
      <c r="N333">
        <f t="shared" si="47"/>
        <v>1</v>
      </c>
    </row>
    <row r="334" spans="1:14">
      <c r="A334">
        <f t="shared" si="40"/>
        <v>0</v>
      </c>
      <c r="B334">
        <f t="shared" si="41"/>
        <v>0</v>
      </c>
      <c r="C334">
        <v>100</v>
      </c>
      <c r="D334">
        <v>76</v>
      </c>
      <c r="E334">
        <f t="shared" si="42"/>
        <v>-999</v>
      </c>
      <c r="F334">
        <f>能力值计算器!G2</f>
        <v>0</v>
      </c>
      <c r="G334">
        <f>ROUNDDOWN((能力值计算器!F4+能力值计算器!E4*2+ROUNDDOWN(C334/4,0))*能力值计算器!C2/100+10+能力值计算器!C2,0)</f>
        <v>158</v>
      </c>
      <c r="H334">
        <f>ROUNDDOWN(ROUNDDOWN(ROUNDDOWN(ROUNDDOWN(ROUNDDOWN((能力值计算器!F6+能力值计算器!E6*2+ROUNDDOWN(D334/4,0))*能力值计算器!C2/100+5,0)*能力值计算器!H6,0)*能力值计算器!K6,0)*能力值计算器!L6,0)*VLOOKUP(能力值计算器!J6,能力变化对照表!A:B,2,0),0)</f>
        <v>95</v>
      </c>
      <c r="I334">
        <f>ROUNDDOWN(ROUNDDOWN(ROUNDDOWN(ROUNDDOWN(ROUNDDOWN((能力值计算器!F8+能力值计算器!E8*2+ROUNDDOWN(E334/4,0))*能力值计算器!C2/100+5,0)*能力值计算器!H8,0)*能力值计算器!K8,0)*能力值计算器!L8,0)*VLOOKUP(能力值计算器!J8,能力变化对照表!A:B,2,0),0)</f>
        <v>-39</v>
      </c>
      <c r="J334">
        <f t="shared" si="43"/>
        <v>0</v>
      </c>
      <c r="K334">
        <f t="shared" si="44"/>
        <v>-6162</v>
      </c>
      <c r="L334">
        <f t="shared" si="45"/>
        <v>8848</v>
      </c>
      <c r="M334">
        <f t="shared" si="46"/>
        <v>236.1</v>
      </c>
      <c r="N334">
        <f t="shared" si="47"/>
        <v>1</v>
      </c>
    </row>
    <row r="335" spans="1:14">
      <c r="A335">
        <f t="shared" si="40"/>
        <v>0</v>
      </c>
      <c r="B335">
        <f t="shared" si="41"/>
        <v>0</v>
      </c>
      <c r="C335">
        <v>100</v>
      </c>
      <c r="D335">
        <v>80</v>
      </c>
      <c r="E335">
        <f t="shared" si="42"/>
        <v>-999</v>
      </c>
      <c r="F335">
        <f>能力值计算器!G2</f>
        <v>0</v>
      </c>
      <c r="G335">
        <f>ROUNDDOWN((能力值计算器!F4+能力值计算器!E4*2+ROUNDDOWN(C335/4,0))*能力值计算器!C2/100+10+能力值计算器!C2,0)</f>
        <v>158</v>
      </c>
      <c r="H335">
        <f>ROUNDDOWN(ROUNDDOWN(ROUNDDOWN(ROUNDDOWN(ROUNDDOWN((能力值计算器!F6+能力值计算器!E6*2+ROUNDDOWN(D335/4,0))*能力值计算器!C2/100+5,0)*能力值计算器!H6,0)*能力值计算器!K6,0)*能力值计算器!L6,0)*VLOOKUP(能力值计算器!J6,能力变化对照表!A:B,2,0),0)</f>
        <v>95</v>
      </c>
      <c r="I335">
        <f>ROUNDDOWN(ROUNDDOWN(ROUNDDOWN(ROUNDDOWN(ROUNDDOWN((能力值计算器!F8+能力值计算器!E8*2+ROUNDDOWN(E335/4,0))*能力值计算器!C2/100+5,0)*能力值计算器!H8,0)*能力值计算器!K8,0)*能力值计算器!L8,0)*VLOOKUP(能力值计算器!J8,能力变化对照表!A:B,2,0),0)</f>
        <v>-39</v>
      </c>
      <c r="J335">
        <f t="shared" si="43"/>
        <v>0</v>
      </c>
      <c r="K335">
        <f t="shared" si="44"/>
        <v>-6162</v>
      </c>
      <c r="L335">
        <f t="shared" si="45"/>
        <v>8848</v>
      </c>
      <c r="M335">
        <f t="shared" si="46"/>
        <v>236.1</v>
      </c>
      <c r="N335">
        <f t="shared" si="47"/>
        <v>1</v>
      </c>
    </row>
    <row r="336" spans="1:14">
      <c r="A336">
        <f t="shared" si="40"/>
        <v>0</v>
      </c>
      <c r="B336">
        <f t="shared" si="41"/>
        <v>0</v>
      </c>
      <c r="C336">
        <v>104</v>
      </c>
      <c r="D336">
        <v>76</v>
      </c>
      <c r="E336">
        <f t="shared" si="42"/>
        <v>-999</v>
      </c>
      <c r="F336">
        <f>能力值计算器!G2</f>
        <v>0</v>
      </c>
      <c r="G336">
        <f>ROUNDDOWN((能力值计算器!F4+能力值计算器!E4*2+ROUNDDOWN(C336/4,0))*能力值计算器!C2/100+10+能力值计算器!C2,0)</f>
        <v>158</v>
      </c>
      <c r="H336">
        <f>ROUNDDOWN(ROUNDDOWN(ROUNDDOWN(ROUNDDOWN(ROUNDDOWN((能力值计算器!F6+能力值计算器!E6*2+ROUNDDOWN(D336/4,0))*能力值计算器!C2/100+5,0)*能力值计算器!H6,0)*能力值计算器!K6,0)*能力值计算器!L6,0)*VLOOKUP(能力值计算器!J6,能力变化对照表!A:B,2,0),0)</f>
        <v>95</v>
      </c>
      <c r="I336">
        <f>ROUNDDOWN(ROUNDDOWN(ROUNDDOWN(ROUNDDOWN(ROUNDDOWN((能力值计算器!F8+能力值计算器!E8*2+ROUNDDOWN(E336/4,0))*能力值计算器!C2/100+5,0)*能力值计算器!H8,0)*能力值计算器!K8,0)*能力值计算器!L8,0)*VLOOKUP(能力值计算器!J8,能力变化对照表!A:B,2,0),0)</f>
        <v>-39</v>
      </c>
      <c r="J336">
        <f t="shared" si="43"/>
        <v>0</v>
      </c>
      <c r="K336">
        <f t="shared" si="44"/>
        <v>-6162</v>
      </c>
      <c r="L336">
        <f t="shared" si="45"/>
        <v>8848</v>
      </c>
      <c r="M336">
        <f t="shared" si="46"/>
        <v>236.1</v>
      </c>
      <c r="N336">
        <f t="shared" si="47"/>
        <v>1</v>
      </c>
    </row>
    <row r="337" spans="1:14">
      <c r="A337">
        <f t="shared" si="40"/>
        <v>0</v>
      </c>
      <c r="B337">
        <f t="shared" si="41"/>
        <v>0</v>
      </c>
      <c r="C337">
        <v>164</v>
      </c>
      <c r="D337">
        <v>52</v>
      </c>
      <c r="E337">
        <f t="shared" si="42"/>
        <v>-999</v>
      </c>
      <c r="F337">
        <f>能力值计算器!G2</f>
        <v>0</v>
      </c>
      <c r="G337">
        <f>ROUNDDOWN((能力值计算器!F4+能力值计算器!E4*2+ROUNDDOWN(C337/4,0))*能力值计算器!C2/100+10+能力值计算器!C2,0)</f>
        <v>166</v>
      </c>
      <c r="H337">
        <f>ROUNDDOWN(ROUNDDOWN(ROUNDDOWN(ROUNDDOWN(ROUNDDOWN((能力值计算器!F6+能力值计算器!E6*2+ROUNDDOWN(D337/4,0))*能力值计算器!C2/100+5,0)*能力值计算器!H6,0)*能力值计算器!K6,0)*能力值计算器!L6,0)*VLOOKUP(能力值计算器!J6,能力变化对照表!A:B,2,0),0)</f>
        <v>92</v>
      </c>
      <c r="I337">
        <f>ROUNDDOWN(ROUNDDOWN(ROUNDDOWN(ROUNDDOWN(ROUNDDOWN((能力值计算器!F8+能力值计算器!E8*2+ROUNDDOWN(E337/4,0))*能力值计算器!C2/100+5,0)*能力值计算器!H8,0)*能力值计算器!K8,0)*能力值计算器!L8,0)*VLOOKUP(能力值计算器!J8,能力变化对照表!A:B,2,0),0)</f>
        <v>-39</v>
      </c>
      <c r="J337">
        <f t="shared" si="43"/>
        <v>0</v>
      </c>
      <c r="K337">
        <f t="shared" si="44"/>
        <v>-6474</v>
      </c>
      <c r="L337">
        <f t="shared" si="45"/>
        <v>8798</v>
      </c>
      <c r="M337">
        <f t="shared" si="46"/>
        <v>244.1</v>
      </c>
      <c r="N337">
        <f t="shared" si="47"/>
        <v>1</v>
      </c>
    </row>
    <row r="338" spans="1:14">
      <c r="A338">
        <f t="shared" si="40"/>
        <v>0</v>
      </c>
      <c r="B338">
        <f t="shared" si="41"/>
        <v>0</v>
      </c>
      <c r="C338">
        <v>164</v>
      </c>
      <c r="D338">
        <v>36</v>
      </c>
      <c r="E338">
        <f t="shared" si="42"/>
        <v>-999</v>
      </c>
      <c r="F338">
        <f>能力值计算器!G2</f>
        <v>0</v>
      </c>
      <c r="G338">
        <f>ROUNDDOWN((能力值计算器!F4+能力值计算器!E4*2+ROUNDDOWN(C338/4,0))*能力值计算器!C2/100+10+能力值计算器!C2,0)</f>
        <v>166</v>
      </c>
      <c r="H338">
        <f>ROUNDDOWN(ROUNDDOWN(ROUNDDOWN(ROUNDDOWN(ROUNDDOWN((能力值计算器!F6+能力值计算器!E6*2+ROUNDDOWN(D338/4,0))*能力值计算器!C2/100+5,0)*能力值计算器!H6,0)*能力值计算器!K6,0)*能力值计算器!L6,0)*VLOOKUP(能力值计算器!J6,能力变化对照表!A:B,2,0),0)</f>
        <v>90</v>
      </c>
      <c r="I338">
        <f>ROUNDDOWN(ROUNDDOWN(ROUNDDOWN(ROUNDDOWN(ROUNDDOWN((能力值计算器!F8+能力值计算器!E8*2+ROUNDDOWN(E338/4,0))*能力值计算器!C2/100+5,0)*能力值计算器!H8,0)*能力值计算器!K8,0)*能力值计算器!L8,0)*VLOOKUP(能力值计算器!J8,能力变化对照表!A:B,2,0),0)</f>
        <v>-39</v>
      </c>
      <c r="J338">
        <f t="shared" si="43"/>
        <v>0</v>
      </c>
      <c r="K338">
        <f t="shared" si="44"/>
        <v>-6474</v>
      </c>
      <c r="L338">
        <f t="shared" si="45"/>
        <v>8466</v>
      </c>
      <c r="M338">
        <f t="shared" si="46"/>
        <v>244.1</v>
      </c>
      <c r="N338">
        <f t="shared" si="47"/>
        <v>1</v>
      </c>
    </row>
    <row r="339" spans="1:14">
      <c r="A339">
        <f t="shared" si="40"/>
        <v>0</v>
      </c>
      <c r="B339">
        <f t="shared" si="41"/>
        <v>0</v>
      </c>
      <c r="C339">
        <v>164</v>
      </c>
      <c r="D339">
        <v>40</v>
      </c>
      <c r="E339">
        <f t="shared" si="42"/>
        <v>-999</v>
      </c>
      <c r="F339">
        <f>能力值计算器!G2</f>
        <v>0</v>
      </c>
      <c r="G339">
        <f>ROUNDDOWN((能力值计算器!F4+能力值计算器!E4*2+ROUNDDOWN(C339/4,0))*能力值计算器!C2/100+10+能力值计算器!C2,0)</f>
        <v>166</v>
      </c>
      <c r="H339">
        <f>ROUNDDOWN(ROUNDDOWN(ROUNDDOWN(ROUNDDOWN(ROUNDDOWN((能力值计算器!F6+能力值计算器!E6*2+ROUNDDOWN(D339/4,0))*能力值计算器!C2/100+5,0)*能力值计算器!H6,0)*能力值计算器!K6,0)*能力值计算器!L6,0)*VLOOKUP(能力值计算器!J6,能力变化对照表!A:B,2,0),0)</f>
        <v>90</v>
      </c>
      <c r="I339">
        <f>ROUNDDOWN(ROUNDDOWN(ROUNDDOWN(ROUNDDOWN(ROUNDDOWN((能力值计算器!F8+能力值计算器!E8*2+ROUNDDOWN(E339/4,0))*能力值计算器!C2/100+5,0)*能力值计算器!H8,0)*能力值计算器!K8,0)*能力值计算器!L8,0)*VLOOKUP(能力值计算器!J8,能力变化对照表!A:B,2,0),0)</f>
        <v>-39</v>
      </c>
      <c r="J339">
        <f t="shared" si="43"/>
        <v>0</v>
      </c>
      <c r="K339">
        <f t="shared" si="44"/>
        <v>-6474</v>
      </c>
      <c r="L339">
        <f t="shared" si="45"/>
        <v>8466</v>
      </c>
      <c r="M339">
        <f t="shared" si="46"/>
        <v>244.1</v>
      </c>
      <c r="N339">
        <f t="shared" si="47"/>
        <v>1</v>
      </c>
    </row>
    <row r="340" spans="1:14">
      <c r="A340">
        <f t="shared" si="40"/>
        <v>0</v>
      </c>
      <c r="B340">
        <f t="shared" si="41"/>
        <v>0</v>
      </c>
      <c r="C340">
        <v>168</v>
      </c>
      <c r="D340">
        <v>36</v>
      </c>
      <c r="E340">
        <f t="shared" si="42"/>
        <v>-999</v>
      </c>
      <c r="F340">
        <f>能力值计算器!G2</f>
        <v>0</v>
      </c>
      <c r="G340">
        <f>ROUNDDOWN((能力值计算器!F4+能力值计算器!E4*2+ROUNDDOWN(C340/4,0))*能力值计算器!C2/100+10+能力值计算器!C2,0)</f>
        <v>166</v>
      </c>
      <c r="H340">
        <f>ROUNDDOWN(ROUNDDOWN(ROUNDDOWN(ROUNDDOWN(ROUNDDOWN((能力值计算器!F6+能力值计算器!E6*2+ROUNDDOWN(D340/4,0))*能力值计算器!C2/100+5,0)*能力值计算器!H6,0)*能力值计算器!K6,0)*能力值计算器!L6,0)*VLOOKUP(能力值计算器!J6,能力变化对照表!A:B,2,0),0)</f>
        <v>90</v>
      </c>
      <c r="I340">
        <f>ROUNDDOWN(ROUNDDOWN(ROUNDDOWN(ROUNDDOWN(ROUNDDOWN((能力值计算器!F8+能力值计算器!E8*2+ROUNDDOWN(E340/4,0))*能力值计算器!C2/100+5,0)*能力值计算器!H8,0)*能力值计算器!K8,0)*能力值计算器!L8,0)*VLOOKUP(能力值计算器!J8,能力变化对照表!A:B,2,0),0)</f>
        <v>-39</v>
      </c>
      <c r="J340">
        <f t="shared" si="43"/>
        <v>0</v>
      </c>
      <c r="K340">
        <f t="shared" si="44"/>
        <v>-6474</v>
      </c>
      <c r="L340">
        <f t="shared" si="45"/>
        <v>8466</v>
      </c>
      <c r="M340">
        <f t="shared" si="46"/>
        <v>244.1</v>
      </c>
      <c r="N340">
        <f t="shared" si="47"/>
        <v>1</v>
      </c>
    </row>
    <row r="341" spans="1:14">
      <c r="A341">
        <f t="shared" si="40"/>
        <v>0</v>
      </c>
      <c r="B341">
        <f t="shared" si="41"/>
        <v>0</v>
      </c>
      <c r="C341">
        <v>164</v>
      </c>
      <c r="D341">
        <v>56</v>
      </c>
      <c r="E341">
        <f t="shared" si="42"/>
        <v>-999</v>
      </c>
      <c r="F341">
        <f>能力值计算器!G2</f>
        <v>0</v>
      </c>
      <c r="G341">
        <f>ROUNDDOWN((能力值计算器!F4+能力值计算器!E4*2+ROUNDDOWN(C341/4,0))*能力值计算器!C2/100+10+能力值计算器!C2,0)</f>
        <v>166</v>
      </c>
      <c r="H341">
        <f>ROUNDDOWN(ROUNDDOWN(ROUNDDOWN(ROUNDDOWN(ROUNDDOWN((能力值计算器!F6+能力值计算器!E6*2+ROUNDDOWN(D341/4,0))*能力值计算器!C2/100+5,0)*能力值计算器!H6,0)*能力值计算器!K6,0)*能力值计算器!L6,0)*VLOOKUP(能力值计算器!J6,能力变化对照表!A:B,2,0),0)</f>
        <v>92</v>
      </c>
      <c r="I341">
        <f>ROUNDDOWN(ROUNDDOWN(ROUNDDOWN(ROUNDDOWN(ROUNDDOWN((能力值计算器!F8+能力值计算器!E8*2+ROUNDDOWN(E341/4,0))*能力值计算器!C2/100+5,0)*能力值计算器!H8,0)*能力值计算器!K8,0)*能力值计算器!L8,0)*VLOOKUP(能力值计算器!J8,能力变化对照表!A:B,2,0),0)</f>
        <v>-39</v>
      </c>
      <c r="J341">
        <f t="shared" si="43"/>
        <v>0</v>
      </c>
      <c r="K341">
        <f t="shared" si="44"/>
        <v>-6474</v>
      </c>
      <c r="L341">
        <f t="shared" si="45"/>
        <v>8798</v>
      </c>
      <c r="M341">
        <f t="shared" si="46"/>
        <v>244.1</v>
      </c>
      <c r="N341">
        <f t="shared" si="47"/>
        <v>1</v>
      </c>
    </row>
    <row r="342" spans="1:14">
      <c r="A342">
        <f t="shared" si="40"/>
        <v>0</v>
      </c>
      <c r="B342">
        <f t="shared" si="41"/>
        <v>0</v>
      </c>
      <c r="C342">
        <v>168</v>
      </c>
      <c r="D342">
        <v>52</v>
      </c>
      <c r="E342">
        <f t="shared" si="42"/>
        <v>-999</v>
      </c>
      <c r="F342">
        <f>能力值计算器!G2</f>
        <v>0</v>
      </c>
      <c r="G342">
        <f>ROUNDDOWN((能力值计算器!F4+能力值计算器!E4*2+ROUNDDOWN(C342/4,0))*能力值计算器!C2/100+10+能力值计算器!C2,0)</f>
        <v>166</v>
      </c>
      <c r="H342">
        <f>ROUNDDOWN(ROUNDDOWN(ROUNDDOWN(ROUNDDOWN(ROUNDDOWN((能力值计算器!F6+能力值计算器!E6*2+ROUNDDOWN(D342/4,0))*能力值计算器!C2/100+5,0)*能力值计算器!H6,0)*能力值计算器!K6,0)*能力值计算器!L6,0)*VLOOKUP(能力值计算器!J6,能力变化对照表!A:B,2,0),0)</f>
        <v>92</v>
      </c>
      <c r="I342">
        <f>ROUNDDOWN(ROUNDDOWN(ROUNDDOWN(ROUNDDOWN(ROUNDDOWN((能力值计算器!F8+能力值计算器!E8*2+ROUNDDOWN(E342/4,0))*能力值计算器!C2/100+5,0)*能力值计算器!H8,0)*能力值计算器!K8,0)*能力值计算器!L8,0)*VLOOKUP(能力值计算器!J8,能力变化对照表!A:B,2,0),0)</f>
        <v>-39</v>
      </c>
      <c r="J342">
        <f t="shared" si="43"/>
        <v>0</v>
      </c>
      <c r="K342">
        <f t="shared" si="44"/>
        <v>-6474</v>
      </c>
      <c r="L342">
        <f t="shared" si="45"/>
        <v>8798</v>
      </c>
      <c r="M342">
        <f t="shared" si="46"/>
        <v>244.1</v>
      </c>
      <c r="N342">
        <f t="shared" si="47"/>
        <v>1</v>
      </c>
    </row>
    <row r="343" spans="1:14">
      <c r="A343">
        <f t="shared" si="40"/>
        <v>0</v>
      </c>
      <c r="B343">
        <f t="shared" si="41"/>
        <v>0</v>
      </c>
      <c r="C343">
        <v>100</v>
      </c>
      <c r="D343">
        <v>84</v>
      </c>
      <c r="E343">
        <f t="shared" si="42"/>
        <v>-999</v>
      </c>
      <c r="F343">
        <f>能力值计算器!G2</f>
        <v>0</v>
      </c>
      <c r="G343">
        <f>ROUNDDOWN((能力值计算器!F4+能力值计算器!E4*2+ROUNDDOWN(C343/4,0))*能力值计算器!C2/100+10+能力值计算器!C2,0)</f>
        <v>158</v>
      </c>
      <c r="H343">
        <f>ROUNDDOWN(ROUNDDOWN(ROUNDDOWN(ROUNDDOWN(ROUNDDOWN((能力值计算器!F6+能力值计算器!E6*2+ROUNDDOWN(D343/4,0))*能力值计算器!C2/100+5,0)*能力值计算器!H6,0)*能力值计算器!K6,0)*能力值计算器!L6,0)*VLOOKUP(能力值计算器!J6,能力变化对照表!A:B,2,0),0)</f>
        <v>96</v>
      </c>
      <c r="I343">
        <f>ROUNDDOWN(ROUNDDOWN(ROUNDDOWN(ROUNDDOWN(ROUNDDOWN((能力值计算器!F8+能力值计算器!E8*2+ROUNDDOWN(E343/4,0))*能力值计算器!C2/100+5,0)*能力值计算器!H8,0)*能力值计算器!K8,0)*能力值计算器!L8,0)*VLOOKUP(能力值计算器!J8,能力变化对照表!A:B,2,0),0)</f>
        <v>-39</v>
      </c>
      <c r="J343">
        <f t="shared" si="43"/>
        <v>0</v>
      </c>
      <c r="K343">
        <f t="shared" si="44"/>
        <v>-6162</v>
      </c>
      <c r="L343">
        <f t="shared" si="45"/>
        <v>9006</v>
      </c>
      <c r="M343">
        <f t="shared" si="46"/>
        <v>236.1</v>
      </c>
      <c r="N343">
        <f t="shared" si="47"/>
        <v>1</v>
      </c>
    </row>
    <row r="344" spans="1:14">
      <c r="A344">
        <f t="shared" si="40"/>
        <v>0</v>
      </c>
      <c r="B344">
        <f t="shared" si="41"/>
        <v>0</v>
      </c>
      <c r="C344">
        <v>100</v>
      </c>
      <c r="D344">
        <v>68</v>
      </c>
      <c r="E344">
        <f t="shared" si="42"/>
        <v>-999</v>
      </c>
      <c r="F344">
        <f>能力值计算器!G2</f>
        <v>0</v>
      </c>
      <c r="G344">
        <f>ROUNDDOWN((能力值计算器!F4+能力值计算器!E4*2+ROUNDDOWN(C344/4,0))*能力值计算器!C2/100+10+能力值计算器!C2,0)</f>
        <v>158</v>
      </c>
      <c r="H344">
        <f>ROUNDDOWN(ROUNDDOWN(ROUNDDOWN(ROUNDDOWN(ROUNDDOWN((能力值计算器!F6+能力值计算器!E6*2+ROUNDDOWN(D344/4,0))*能力值计算器!C2/100+5,0)*能力值计算器!H6,0)*能力值计算器!K6,0)*能力值计算器!L6,0)*VLOOKUP(能力值计算器!J6,能力变化对照表!A:B,2,0),0)</f>
        <v>94</v>
      </c>
      <c r="I344">
        <f>ROUNDDOWN(ROUNDDOWN(ROUNDDOWN(ROUNDDOWN(ROUNDDOWN((能力值计算器!F8+能力值计算器!E8*2+ROUNDDOWN(E344/4,0))*能力值计算器!C2/100+5,0)*能力值计算器!H8,0)*能力值计算器!K8,0)*能力值计算器!L8,0)*VLOOKUP(能力值计算器!J8,能力变化对照表!A:B,2,0),0)</f>
        <v>-39</v>
      </c>
      <c r="J344">
        <f t="shared" si="43"/>
        <v>0</v>
      </c>
      <c r="K344">
        <f t="shared" si="44"/>
        <v>-6162</v>
      </c>
      <c r="L344">
        <f t="shared" si="45"/>
        <v>8690</v>
      </c>
      <c r="M344">
        <f t="shared" si="46"/>
        <v>236.1</v>
      </c>
      <c r="N344">
        <f t="shared" si="47"/>
        <v>1</v>
      </c>
    </row>
    <row r="345" spans="1:14">
      <c r="A345">
        <f t="shared" si="40"/>
        <v>0</v>
      </c>
      <c r="B345">
        <f t="shared" si="41"/>
        <v>0</v>
      </c>
      <c r="C345">
        <v>100</v>
      </c>
      <c r="D345">
        <v>72</v>
      </c>
      <c r="E345">
        <f t="shared" si="42"/>
        <v>-999</v>
      </c>
      <c r="F345">
        <f>能力值计算器!G2</f>
        <v>0</v>
      </c>
      <c r="G345">
        <f>ROUNDDOWN((能力值计算器!F4+能力值计算器!E4*2+ROUNDDOWN(C345/4,0))*能力值计算器!C2/100+10+能力值计算器!C2,0)</f>
        <v>158</v>
      </c>
      <c r="H345">
        <f>ROUNDDOWN(ROUNDDOWN(ROUNDDOWN(ROUNDDOWN(ROUNDDOWN((能力值计算器!F6+能力值计算器!E6*2+ROUNDDOWN(D345/4,0))*能力值计算器!C2/100+5,0)*能力值计算器!H6,0)*能力值计算器!K6,0)*能力值计算器!L6,0)*VLOOKUP(能力值计算器!J6,能力变化对照表!A:B,2,0),0)</f>
        <v>94</v>
      </c>
      <c r="I345">
        <f>ROUNDDOWN(ROUNDDOWN(ROUNDDOWN(ROUNDDOWN(ROUNDDOWN((能力值计算器!F8+能力值计算器!E8*2+ROUNDDOWN(E345/4,0))*能力值计算器!C2/100+5,0)*能力值计算器!H8,0)*能力值计算器!K8,0)*能力值计算器!L8,0)*VLOOKUP(能力值计算器!J8,能力变化对照表!A:B,2,0),0)</f>
        <v>-39</v>
      </c>
      <c r="J345">
        <f t="shared" si="43"/>
        <v>0</v>
      </c>
      <c r="K345">
        <f t="shared" si="44"/>
        <v>-6162</v>
      </c>
      <c r="L345">
        <f t="shared" si="45"/>
        <v>8690</v>
      </c>
      <c r="M345">
        <f t="shared" si="46"/>
        <v>236.1</v>
      </c>
      <c r="N345">
        <f t="shared" si="47"/>
        <v>1</v>
      </c>
    </row>
    <row r="346" spans="1:14">
      <c r="A346">
        <f t="shared" si="40"/>
        <v>0</v>
      </c>
      <c r="B346">
        <f t="shared" si="41"/>
        <v>0</v>
      </c>
      <c r="C346">
        <v>104</v>
      </c>
      <c r="D346">
        <v>68</v>
      </c>
      <c r="E346">
        <f t="shared" si="42"/>
        <v>-999</v>
      </c>
      <c r="F346">
        <f>能力值计算器!G2</f>
        <v>0</v>
      </c>
      <c r="G346">
        <f>ROUNDDOWN((能力值计算器!F4+能力值计算器!E4*2+ROUNDDOWN(C346/4,0))*能力值计算器!C2/100+10+能力值计算器!C2,0)</f>
        <v>158</v>
      </c>
      <c r="H346">
        <f>ROUNDDOWN(ROUNDDOWN(ROUNDDOWN(ROUNDDOWN(ROUNDDOWN((能力值计算器!F6+能力值计算器!E6*2+ROUNDDOWN(D346/4,0))*能力值计算器!C2/100+5,0)*能力值计算器!H6,0)*能力值计算器!K6,0)*能力值计算器!L6,0)*VLOOKUP(能力值计算器!J6,能力变化对照表!A:B,2,0),0)</f>
        <v>94</v>
      </c>
      <c r="I346">
        <f>ROUNDDOWN(ROUNDDOWN(ROUNDDOWN(ROUNDDOWN(ROUNDDOWN((能力值计算器!F8+能力值计算器!E8*2+ROUNDDOWN(E346/4,0))*能力值计算器!C2/100+5,0)*能力值计算器!H8,0)*能力值计算器!K8,0)*能力值计算器!L8,0)*VLOOKUP(能力值计算器!J8,能力变化对照表!A:B,2,0),0)</f>
        <v>-39</v>
      </c>
      <c r="J346">
        <f t="shared" si="43"/>
        <v>0</v>
      </c>
      <c r="K346">
        <f t="shared" si="44"/>
        <v>-6162</v>
      </c>
      <c r="L346">
        <f t="shared" si="45"/>
        <v>8690</v>
      </c>
      <c r="M346">
        <f t="shared" si="46"/>
        <v>236.1</v>
      </c>
      <c r="N346">
        <f t="shared" si="47"/>
        <v>1</v>
      </c>
    </row>
    <row r="347" spans="1:14">
      <c r="A347">
        <f t="shared" si="40"/>
        <v>0</v>
      </c>
      <c r="B347">
        <f t="shared" si="41"/>
        <v>0</v>
      </c>
      <c r="C347">
        <v>100</v>
      </c>
      <c r="D347">
        <v>88</v>
      </c>
      <c r="E347">
        <f t="shared" si="42"/>
        <v>-999</v>
      </c>
      <c r="F347">
        <f>能力值计算器!G2</f>
        <v>0</v>
      </c>
      <c r="G347">
        <f>ROUNDDOWN((能力值计算器!F4+能力值计算器!E4*2+ROUNDDOWN(C347/4,0))*能力值计算器!C2/100+10+能力值计算器!C2,0)</f>
        <v>158</v>
      </c>
      <c r="H347">
        <f>ROUNDDOWN(ROUNDDOWN(ROUNDDOWN(ROUNDDOWN(ROUNDDOWN((能力值计算器!F6+能力值计算器!E6*2+ROUNDDOWN(D347/4,0))*能力值计算器!C2/100+5,0)*能力值计算器!H6,0)*能力值计算器!K6,0)*能力值计算器!L6,0)*VLOOKUP(能力值计算器!J6,能力变化对照表!A:B,2,0),0)</f>
        <v>96</v>
      </c>
      <c r="I347">
        <f>ROUNDDOWN(ROUNDDOWN(ROUNDDOWN(ROUNDDOWN(ROUNDDOWN((能力值计算器!F8+能力值计算器!E8*2+ROUNDDOWN(E347/4,0))*能力值计算器!C2/100+5,0)*能力值计算器!H8,0)*能力值计算器!K8,0)*能力值计算器!L8,0)*VLOOKUP(能力值计算器!J8,能力变化对照表!A:B,2,0),0)</f>
        <v>-39</v>
      </c>
      <c r="J347">
        <f t="shared" si="43"/>
        <v>0</v>
      </c>
      <c r="K347">
        <f t="shared" si="44"/>
        <v>-6162</v>
      </c>
      <c r="L347">
        <f t="shared" si="45"/>
        <v>9006</v>
      </c>
      <c r="M347">
        <f t="shared" si="46"/>
        <v>236.1</v>
      </c>
      <c r="N347">
        <f t="shared" si="47"/>
        <v>1</v>
      </c>
    </row>
    <row r="348" spans="1:14">
      <c r="A348">
        <f t="shared" si="40"/>
        <v>0</v>
      </c>
      <c r="B348">
        <f t="shared" si="41"/>
        <v>0</v>
      </c>
      <c r="C348">
        <v>104</v>
      </c>
      <c r="D348">
        <v>84</v>
      </c>
      <c r="E348">
        <f t="shared" si="42"/>
        <v>-999</v>
      </c>
      <c r="F348">
        <f>能力值计算器!G2</f>
        <v>0</v>
      </c>
      <c r="G348">
        <f>ROUNDDOWN((能力值计算器!F4+能力值计算器!E4*2+ROUNDDOWN(C348/4,0))*能力值计算器!C2/100+10+能力值计算器!C2,0)</f>
        <v>158</v>
      </c>
      <c r="H348">
        <f>ROUNDDOWN(ROUNDDOWN(ROUNDDOWN(ROUNDDOWN(ROUNDDOWN((能力值计算器!F6+能力值计算器!E6*2+ROUNDDOWN(D348/4,0))*能力值计算器!C2/100+5,0)*能力值计算器!H6,0)*能力值计算器!K6,0)*能力值计算器!L6,0)*VLOOKUP(能力值计算器!J6,能力变化对照表!A:B,2,0),0)</f>
        <v>96</v>
      </c>
      <c r="I348">
        <f>ROUNDDOWN(ROUNDDOWN(ROUNDDOWN(ROUNDDOWN(ROUNDDOWN((能力值计算器!F8+能力值计算器!E8*2+ROUNDDOWN(E348/4,0))*能力值计算器!C2/100+5,0)*能力值计算器!H8,0)*能力值计算器!K8,0)*能力值计算器!L8,0)*VLOOKUP(能力值计算器!J8,能力变化对照表!A:B,2,0),0)</f>
        <v>-39</v>
      </c>
      <c r="J348">
        <f t="shared" si="43"/>
        <v>0</v>
      </c>
      <c r="K348">
        <f t="shared" si="44"/>
        <v>-6162</v>
      </c>
      <c r="L348">
        <f t="shared" si="45"/>
        <v>9006</v>
      </c>
      <c r="M348">
        <f t="shared" si="46"/>
        <v>236.1</v>
      </c>
      <c r="N348">
        <f t="shared" si="47"/>
        <v>1</v>
      </c>
    </row>
    <row r="349" spans="1:14">
      <c r="A349">
        <f t="shared" si="40"/>
        <v>0</v>
      </c>
      <c r="B349">
        <f t="shared" si="41"/>
        <v>0</v>
      </c>
      <c r="C349">
        <v>164</v>
      </c>
      <c r="D349">
        <v>60</v>
      </c>
      <c r="E349">
        <f t="shared" si="42"/>
        <v>-999</v>
      </c>
      <c r="F349">
        <f>能力值计算器!G2</f>
        <v>0</v>
      </c>
      <c r="G349">
        <f>ROUNDDOWN((能力值计算器!F4+能力值计算器!E4*2+ROUNDDOWN(C349/4,0))*能力值计算器!C2/100+10+能力值计算器!C2,0)</f>
        <v>166</v>
      </c>
      <c r="H349">
        <f>ROUNDDOWN(ROUNDDOWN(ROUNDDOWN(ROUNDDOWN(ROUNDDOWN((能力值计算器!F6+能力值计算器!E6*2+ROUNDDOWN(D349/4,0))*能力值计算器!C2/100+5,0)*能力值计算器!H6,0)*能力值计算器!K6,0)*能力值计算器!L6,0)*VLOOKUP(能力值计算器!J6,能力变化对照表!A:B,2,0),0)</f>
        <v>93</v>
      </c>
      <c r="I349">
        <f>ROUNDDOWN(ROUNDDOWN(ROUNDDOWN(ROUNDDOWN(ROUNDDOWN((能力值计算器!F8+能力值计算器!E8*2+ROUNDDOWN(E349/4,0))*能力值计算器!C2/100+5,0)*能力值计算器!H8,0)*能力值计算器!K8,0)*能力值计算器!L8,0)*VLOOKUP(能力值计算器!J8,能力变化对照表!A:B,2,0),0)</f>
        <v>-39</v>
      </c>
      <c r="J349">
        <f t="shared" si="43"/>
        <v>0</v>
      </c>
      <c r="K349">
        <f t="shared" si="44"/>
        <v>-6474</v>
      </c>
      <c r="L349">
        <f t="shared" si="45"/>
        <v>8964</v>
      </c>
      <c r="M349">
        <f t="shared" si="46"/>
        <v>244.1</v>
      </c>
      <c r="N349">
        <f t="shared" si="47"/>
        <v>1</v>
      </c>
    </row>
    <row r="350" spans="1:14">
      <c r="A350">
        <f t="shared" si="40"/>
        <v>0</v>
      </c>
      <c r="B350">
        <f t="shared" si="41"/>
        <v>0</v>
      </c>
      <c r="C350">
        <v>164</v>
      </c>
      <c r="D350">
        <v>28</v>
      </c>
      <c r="E350">
        <f t="shared" si="42"/>
        <v>-999</v>
      </c>
      <c r="F350">
        <f>能力值计算器!G2</f>
        <v>0</v>
      </c>
      <c r="G350">
        <f>ROUNDDOWN((能力值计算器!F4+能力值计算器!E4*2+ROUNDDOWN(C350/4,0))*能力值计算器!C2/100+10+能力值计算器!C2,0)</f>
        <v>166</v>
      </c>
      <c r="H350">
        <f>ROUNDDOWN(ROUNDDOWN(ROUNDDOWN(ROUNDDOWN(ROUNDDOWN((能力值计算器!F6+能力值计算器!E6*2+ROUNDDOWN(D350/4,0))*能力值计算器!C2/100+5,0)*能力值计算器!H6,0)*能力值计算器!K6,0)*能力值计算器!L6,0)*VLOOKUP(能力值计算器!J6,能力变化对照表!A:B,2,0),0)</f>
        <v>89</v>
      </c>
      <c r="I350">
        <f>ROUNDDOWN(ROUNDDOWN(ROUNDDOWN(ROUNDDOWN(ROUNDDOWN((能力值计算器!F8+能力值计算器!E8*2+ROUNDDOWN(E350/4,0))*能力值计算器!C2/100+5,0)*能力值计算器!H8,0)*能力值计算器!K8,0)*能力值计算器!L8,0)*VLOOKUP(能力值计算器!J8,能力变化对照表!A:B,2,0),0)</f>
        <v>-39</v>
      </c>
      <c r="J350">
        <f t="shared" si="43"/>
        <v>0</v>
      </c>
      <c r="K350">
        <f t="shared" si="44"/>
        <v>-6474</v>
      </c>
      <c r="L350">
        <f t="shared" si="45"/>
        <v>8300</v>
      </c>
      <c r="M350">
        <f t="shared" si="46"/>
        <v>244.1</v>
      </c>
      <c r="N350">
        <f t="shared" si="47"/>
        <v>1</v>
      </c>
    </row>
    <row r="351" spans="1:14">
      <c r="A351">
        <f t="shared" si="40"/>
        <v>0</v>
      </c>
      <c r="B351">
        <f t="shared" si="41"/>
        <v>0</v>
      </c>
      <c r="C351">
        <v>164</v>
      </c>
      <c r="D351">
        <v>32</v>
      </c>
      <c r="E351">
        <f t="shared" si="42"/>
        <v>-999</v>
      </c>
      <c r="F351">
        <f>能力值计算器!G2</f>
        <v>0</v>
      </c>
      <c r="G351">
        <f>ROUNDDOWN((能力值计算器!F4+能力值计算器!E4*2+ROUNDDOWN(C351/4,0))*能力值计算器!C2/100+10+能力值计算器!C2,0)</f>
        <v>166</v>
      </c>
      <c r="H351">
        <f>ROUNDDOWN(ROUNDDOWN(ROUNDDOWN(ROUNDDOWN(ROUNDDOWN((能力值计算器!F6+能力值计算器!E6*2+ROUNDDOWN(D351/4,0))*能力值计算器!C2/100+5,0)*能力值计算器!H6,0)*能力值计算器!K6,0)*能力值计算器!L6,0)*VLOOKUP(能力值计算器!J6,能力变化对照表!A:B,2,0),0)</f>
        <v>89</v>
      </c>
      <c r="I351">
        <f>ROUNDDOWN(ROUNDDOWN(ROUNDDOWN(ROUNDDOWN(ROUNDDOWN((能力值计算器!F8+能力值计算器!E8*2+ROUNDDOWN(E351/4,0))*能力值计算器!C2/100+5,0)*能力值计算器!H8,0)*能力值计算器!K8,0)*能力值计算器!L8,0)*VLOOKUP(能力值计算器!J8,能力变化对照表!A:B,2,0),0)</f>
        <v>-39</v>
      </c>
      <c r="J351">
        <f t="shared" si="43"/>
        <v>0</v>
      </c>
      <c r="K351">
        <f t="shared" si="44"/>
        <v>-6474</v>
      </c>
      <c r="L351">
        <f t="shared" si="45"/>
        <v>8300</v>
      </c>
      <c r="M351">
        <f t="shared" si="46"/>
        <v>244.1</v>
      </c>
      <c r="N351">
        <f t="shared" si="47"/>
        <v>1</v>
      </c>
    </row>
    <row r="352" spans="1:14">
      <c r="A352">
        <f t="shared" si="40"/>
        <v>0</v>
      </c>
      <c r="B352">
        <f t="shared" si="41"/>
        <v>0</v>
      </c>
      <c r="C352">
        <v>168</v>
      </c>
      <c r="D352">
        <v>28</v>
      </c>
      <c r="E352">
        <f t="shared" si="42"/>
        <v>-999</v>
      </c>
      <c r="F352">
        <f>能力值计算器!G2</f>
        <v>0</v>
      </c>
      <c r="G352">
        <f>ROUNDDOWN((能力值计算器!F4+能力值计算器!E4*2+ROUNDDOWN(C352/4,0))*能力值计算器!C2/100+10+能力值计算器!C2,0)</f>
        <v>166</v>
      </c>
      <c r="H352">
        <f>ROUNDDOWN(ROUNDDOWN(ROUNDDOWN(ROUNDDOWN(ROUNDDOWN((能力值计算器!F6+能力值计算器!E6*2+ROUNDDOWN(D352/4,0))*能力值计算器!C2/100+5,0)*能力值计算器!H6,0)*能力值计算器!K6,0)*能力值计算器!L6,0)*VLOOKUP(能力值计算器!J6,能力变化对照表!A:B,2,0),0)</f>
        <v>89</v>
      </c>
      <c r="I352">
        <f>ROUNDDOWN(ROUNDDOWN(ROUNDDOWN(ROUNDDOWN(ROUNDDOWN((能力值计算器!F8+能力值计算器!E8*2+ROUNDDOWN(E352/4,0))*能力值计算器!C2/100+5,0)*能力值计算器!H8,0)*能力值计算器!K8,0)*能力值计算器!L8,0)*VLOOKUP(能力值计算器!J8,能力变化对照表!A:B,2,0),0)</f>
        <v>-39</v>
      </c>
      <c r="J352">
        <f t="shared" si="43"/>
        <v>0</v>
      </c>
      <c r="K352">
        <f t="shared" si="44"/>
        <v>-6474</v>
      </c>
      <c r="L352">
        <f t="shared" si="45"/>
        <v>8300</v>
      </c>
      <c r="M352">
        <f t="shared" si="46"/>
        <v>244.1</v>
      </c>
      <c r="N352">
        <f t="shared" si="47"/>
        <v>1</v>
      </c>
    </row>
    <row r="353" spans="1:14">
      <c r="A353">
        <f t="shared" si="40"/>
        <v>0</v>
      </c>
      <c r="B353">
        <f t="shared" si="41"/>
        <v>0</v>
      </c>
      <c r="C353">
        <v>164</v>
      </c>
      <c r="D353">
        <v>64</v>
      </c>
      <c r="E353">
        <f t="shared" si="42"/>
        <v>-999</v>
      </c>
      <c r="F353">
        <f>能力值计算器!G2</f>
        <v>0</v>
      </c>
      <c r="G353">
        <f>ROUNDDOWN((能力值计算器!F4+能力值计算器!E4*2+ROUNDDOWN(C353/4,0))*能力值计算器!C2/100+10+能力值计算器!C2,0)</f>
        <v>166</v>
      </c>
      <c r="H353">
        <f>ROUNDDOWN(ROUNDDOWN(ROUNDDOWN(ROUNDDOWN(ROUNDDOWN((能力值计算器!F6+能力值计算器!E6*2+ROUNDDOWN(D353/4,0))*能力值计算器!C2/100+5,0)*能力值计算器!H6,0)*能力值计算器!K6,0)*能力值计算器!L6,0)*VLOOKUP(能力值计算器!J6,能力变化对照表!A:B,2,0),0)</f>
        <v>93</v>
      </c>
      <c r="I353">
        <f>ROUNDDOWN(ROUNDDOWN(ROUNDDOWN(ROUNDDOWN(ROUNDDOWN((能力值计算器!F8+能力值计算器!E8*2+ROUNDDOWN(E353/4,0))*能力值计算器!C2/100+5,0)*能力值计算器!H8,0)*能力值计算器!K8,0)*能力值计算器!L8,0)*VLOOKUP(能力值计算器!J8,能力变化对照表!A:B,2,0),0)</f>
        <v>-39</v>
      </c>
      <c r="J353">
        <f t="shared" si="43"/>
        <v>0</v>
      </c>
      <c r="K353">
        <f t="shared" si="44"/>
        <v>-6474</v>
      </c>
      <c r="L353">
        <f t="shared" si="45"/>
        <v>8964</v>
      </c>
      <c r="M353">
        <f t="shared" si="46"/>
        <v>244.1</v>
      </c>
      <c r="N353">
        <f t="shared" si="47"/>
        <v>1</v>
      </c>
    </row>
    <row r="354" spans="1:14">
      <c r="A354">
        <f t="shared" si="40"/>
        <v>0</v>
      </c>
      <c r="B354">
        <f t="shared" si="41"/>
        <v>0</v>
      </c>
      <c r="C354">
        <v>168</v>
      </c>
      <c r="D354">
        <v>60</v>
      </c>
      <c r="E354">
        <f t="shared" si="42"/>
        <v>-999</v>
      </c>
      <c r="F354">
        <f>能力值计算器!G2</f>
        <v>0</v>
      </c>
      <c r="G354">
        <f>ROUNDDOWN((能力值计算器!F4+能力值计算器!E4*2+ROUNDDOWN(C354/4,0))*能力值计算器!C2/100+10+能力值计算器!C2,0)</f>
        <v>166</v>
      </c>
      <c r="H354">
        <f>ROUNDDOWN(ROUNDDOWN(ROUNDDOWN(ROUNDDOWN(ROUNDDOWN((能力值计算器!F6+能力值计算器!E6*2+ROUNDDOWN(D354/4,0))*能力值计算器!C2/100+5,0)*能力值计算器!H6,0)*能力值计算器!K6,0)*能力值计算器!L6,0)*VLOOKUP(能力值计算器!J6,能力变化对照表!A:B,2,0),0)</f>
        <v>93</v>
      </c>
      <c r="I354">
        <f>ROUNDDOWN(ROUNDDOWN(ROUNDDOWN(ROUNDDOWN(ROUNDDOWN((能力值计算器!F8+能力值计算器!E8*2+ROUNDDOWN(E354/4,0))*能力值计算器!C2/100+5,0)*能力值计算器!H8,0)*能力值计算器!K8,0)*能力值计算器!L8,0)*VLOOKUP(能力值计算器!J8,能力变化对照表!A:B,2,0),0)</f>
        <v>-39</v>
      </c>
      <c r="J354">
        <f t="shared" si="43"/>
        <v>0</v>
      </c>
      <c r="K354">
        <f t="shared" si="44"/>
        <v>-6474</v>
      </c>
      <c r="L354">
        <f t="shared" si="45"/>
        <v>8964</v>
      </c>
      <c r="M354">
        <f t="shared" si="46"/>
        <v>244.1</v>
      </c>
      <c r="N354">
        <f t="shared" si="47"/>
        <v>1</v>
      </c>
    </row>
    <row r="355" spans="1:14">
      <c r="A355">
        <f t="shared" si="40"/>
        <v>0</v>
      </c>
      <c r="B355">
        <f t="shared" si="41"/>
        <v>0</v>
      </c>
      <c r="C355">
        <v>100</v>
      </c>
      <c r="D355">
        <v>92</v>
      </c>
      <c r="E355">
        <f t="shared" si="42"/>
        <v>-999</v>
      </c>
      <c r="F355">
        <f>能力值计算器!G2</f>
        <v>0</v>
      </c>
      <c r="G355">
        <f>ROUNDDOWN((能力值计算器!F4+能力值计算器!E4*2+ROUNDDOWN(C355/4,0))*能力值计算器!C2/100+10+能力值计算器!C2,0)</f>
        <v>158</v>
      </c>
      <c r="H355">
        <f>ROUNDDOWN(ROUNDDOWN(ROUNDDOWN(ROUNDDOWN(ROUNDDOWN((能力值计算器!F6+能力值计算器!E6*2+ROUNDDOWN(D355/4,0))*能力值计算器!C2/100+5,0)*能力值计算器!H6,0)*能力值计算器!K6,0)*能力值计算器!L6,0)*VLOOKUP(能力值计算器!J6,能力变化对照表!A:B,2,0),0)</f>
        <v>97</v>
      </c>
      <c r="I355">
        <f>ROUNDDOWN(ROUNDDOWN(ROUNDDOWN(ROUNDDOWN(ROUNDDOWN((能力值计算器!F8+能力值计算器!E8*2+ROUNDDOWN(E355/4,0))*能力值计算器!C2/100+5,0)*能力值计算器!H8,0)*能力值计算器!K8,0)*能力值计算器!L8,0)*VLOOKUP(能力值计算器!J8,能力变化对照表!A:B,2,0),0)</f>
        <v>-39</v>
      </c>
      <c r="J355">
        <f t="shared" si="43"/>
        <v>0</v>
      </c>
      <c r="K355">
        <f t="shared" si="44"/>
        <v>-6162</v>
      </c>
      <c r="L355">
        <f t="shared" si="45"/>
        <v>9164</v>
      </c>
      <c r="M355">
        <f t="shared" si="46"/>
        <v>236.1</v>
      </c>
      <c r="N355">
        <f t="shared" si="47"/>
        <v>1</v>
      </c>
    </row>
    <row r="356" spans="1:14">
      <c r="A356">
        <f t="shared" si="40"/>
        <v>0</v>
      </c>
      <c r="B356">
        <f t="shared" si="41"/>
        <v>0</v>
      </c>
      <c r="C356">
        <v>100</v>
      </c>
      <c r="D356">
        <v>60</v>
      </c>
      <c r="E356">
        <f t="shared" si="42"/>
        <v>-999</v>
      </c>
      <c r="F356">
        <f>能力值计算器!G2</f>
        <v>0</v>
      </c>
      <c r="G356">
        <f>ROUNDDOWN((能力值计算器!F4+能力值计算器!E4*2+ROUNDDOWN(C356/4,0))*能力值计算器!C2/100+10+能力值计算器!C2,0)</f>
        <v>158</v>
      </c>
      <c r="H356">
        <f>ROUNDDOWN(ROUNDDOWN(ROUNDDOWN(ROUNDDOWN(ROUNDDOWN((能力值计算器!F6+能力值计算器!E6*2+ROUNDDOWN(D356/4,0))*能力值计算器!C2/100+5,0)*能力值计算器!H6,0)*能力值计算器!K6,0)*能力值计算器!L6,0)*VLOOKUP(能力值计算器!J6,能力变化对照表!A:B,2,0),0)</f>
        <v>93</v>
      </c>
      <c r="I356">
        <f>ROUNDDOWN(ROUNDDOWN(ROUNDDOWN(ROUNDDOWN(ROUNDDOWN((能力值计算器!F8+能力值计算器!E8*2+ROUNDDOWN(E356/4,0))*能力值计算器!C2/100+5,0)*能力值计算器!H8,0)*能力值计算器!K8,0)*能力值计算器!L8,0)*VLOOKUP(能力值计算器!J8,能力变化对照表!A:B,2,0),0)</f>
        <v>-39</v>
      </c>
      <c r="J356">
        <f t="shared" si="43"/>
        <v>0</v>
      </c>
      <c r="K356">
        <f t="shared" si="44"/>
        <v>-6162</v>
      </c>
      <c r="L356">
        <f t="shared" si="45"/>
        <v>8532</v>
      </c>
      <c r="M356">
        <f t="shared" si="46"/>
        <v>236.1</v>
      </c>
      <c r="N356">
        <f t="shared" si="47"/>
        <v>1</v>
      </c>
    </row>
    <row r="357" spans="1:14">
      <c r="A357">
        <f t="shared" si="40"/>
        <v>0</v>
      </c>
      <c r="B357">
        <f t="shared" si="41"/>
        <v>0</v>
      </c>
      <c r="C357">
        <v>100</v>
      </c>
      <c r="D357">
        <v>64</v>
      </c>
      <c r="E357">
        <f t="shared" si="42"/>
        <v>-999</v>
      </c>
      <c r="F357">
        <f>能力值计算器!G2</f>
        <v>0</v>
      </c>
      <c r="G357">
        <f>ROUNDDOWN((能力值计算器!F4+能力值计算器!E4*2+ROUNDDOWN(C357/4,0))*能力值计算器!C2/100+10+能力值计算器!C2,0)</f>
        <v>158</v>
      </c>
      <c r="H357">
        <f>ROUNDDOWN(ROUNDDOWN(ROUNDDOWN(ROUNDDOWN(ROUNDDOWN((能力值计算器!F6+能力值计算器!E6*2+ROUNDDOWN(D357/4,0))*能力值计算器!C2/100+5,0)*能力值计算器!H6,0)*能力值计算器!K6,0)*能力值计算器!L6,0)*VLOOKUP(能力值计算器!J6,能力变化对照表!A:B,2,0),0)</f>
        <v>93</v>
      </c>
      <c r="I357">
        <f>ROUNDDOWN(ROUNDDOWN(ROUNDDOWN(ROUNDDOWN(ROUNDDOWN((能力值计算器!F8+能力值计算器!E8*2+ROUNDDOWN(E357/4,0))*能力值计算器!C2/100+5,0)*能力值计算器!H8,0)*能力值计算器!K8,0)*能力值计算器!L8,0)*VLOOKUP(能力值计算器!J8,能力变化对照表!A:B,2,0),0)</f>
        <v>-39</v>
      </c>
      <c r="J357">
        <f t="shared" si="43"/>
        <v>0</v>
      </c>
      <c r="K357">
        <f t="shared" si="44"/>
        <v>-6162</v>
      </c>
      <c r="L357">
        <f t="shared" si="45"/>
        <v>8532</v>
      </c>
      <c r="M357">
        <f t="shared" si="46"/>
        <v>236.1</v>
      </c>
      <c r="N357">
        <f t="shared" si="47"/>
        <v>1</v>
      </c>
    </row>
    <row r="358" spans="1:14">
      <c r="A358">
        <f t="shared" si="40"/>
        <v>0</v>
      </c>
      <c r="B358">
        <f t="shared" si="41"/>
        <v>0</v>
      </c>
      <c r="C358">
        <v>104</v>
      </c>
      <c r="D358">
        <v>60</v>
      </c>
      <c r="E358">
        <f t="shared" si="42"/>
        <v>-999</v>
      </c>
      <c r="F358">
        <f>能力值计算器!G2</f>
        <v>0</v>
      </c>
      <c r="G358">
        <f>ROUNDDOWN((能力值计算器!F4+能力值计算器!E4*2+ROUNDDOWN(C358/4,0))*能力值计算器!C2/100+10+能力值计算器!C2,0)</f>
        <v>158</v>
      </c>
      <c r="H358">
        <f>ROUNDDOWN(ROUNDDOWN(ROUNDDOWN(ROUNDDOWN(ROUNDDOWN((能力值计算器!F6+能力值计算器!E6*2+ROUNDDOWN(D358/4,0))*能力值计算器!C2/100+5,0)*能力值计算器!H6,0)*能力值计算器!K6,0)*能力值计算器!L6,0)*VLOOKUP(能力值计算器!J6,能力变化对照表!A:B,2,0),0)</f>
        <v>93</v>
      </c>
      <c r="I358">
        <f>ROUNDDOWN(ROUNDDOWN(ROUNDDOWN(ROUNDDOWN(ROUNDDOWN((能力值计算器!F8+能力值计算器!E8*2+ROUNDDOWN(E358/4,0))*能力值计算器!C2/100+5,0)*能力值计算器!H8,0)*能力值计算器!K8,0)*能力值计算器!L8,0)*VLOOKUP(能力值计算器!J8,能力变化对照表!A:B,2,0),0)</f>
        <v>-39</v>
      </c>
      <c r="J358">
        <f t="shared" si="43"/>
        <v>0</v>
      </c>
      <c r="K358">
        <f t="shared" si="44"/>
        <v>-6162</v>
      </c>
      <c r="L358">
        <f t="shared" si="45"/>
        <v>8532</v>
      </c>
      <c r="M358">
        <f t="shared" si="46"/>
        <v>236.1</v>
      </c>
      <c r="N358">
        <f t="shared" si="47"/>
        <v>1</v>
      </c>
    </row>
    <row r="359" spans="1:14">
      <c r="A359">
        <f t="shared" si="40"/>
        <v>0</v>
      </c>
      <c r="B359">
        <f t="shared" si="41"/>
        <v>0</v>
      </c>
      <c r="C359">
        <v>100</v>
      </c>
      <c r="D359">
        <v>96</v>
      </c>
      <c r="E359">
        <f t="shared" si="42"/>
        <v>-999</v>
      </c>
      <c r="F359">
        <f>能力值计算器!G2</f>
        <v>0</v>
      </c>
      <c r="G359">
        <f>ROUNDDOWN((能力值计算器!F4+能力值计算器!E4*2+ROUNDDOWN(C359/4,0))*能力值计算器!C2/100+10+能力值计算器!C2,0)</f>
        <v>158</v>
      </c>
      <c r="H359">
        <f>ROUNDDOWN(ROUNDDOWN(ROUNDDOWN(ROUNDDOWN(ROUNDDOWN((能力值计算器!F6+能力值计算器!E6*2+ROUNDDOWN(D359/4,0))*能力值计算器!C2/100+5,0)*能力值计算器!H6,0)*能力值计算器!K6,0)*能力值计算器!L6,0)*VLOOKUP(能力值计算器!J6,能力变化对照表!A:B,2,0),0)</f>
        <v>97</v>
      </c>
      <c r="I359">
        <f>ROUNDDOWN(ROUNDDOWN(ROUNDDOWN(ROUNDDOWN(ROUNDDOWN((能力值计算器!F8+能力值计算器!E8*2+ROUNDDOWN(E359/4,0))*能力值计算器!C2/100+5,0)*能力值计算器!H8,0)*能力值计算器!K8,0)*能力值计算器!L8,0)*VLOOKUP(能力值计算器!J8,能力变化对照表!A:B,2,0),0)</f>
        <v>-39</v>
      </c>
      <c r="J359">
        <f t="shared" si="43"/>
        <v>0</v>
      </c>
      <c r="K359">
        <f t="shared" si="44"/>
        <v>-6162</v>
      </c>
      <c r="L359">
        <f t="shared" si="45"/>
        <v>9164</v>
      </c>
      <c r="M359">
        <f t="shared" si="46"/>
        <v>236.1</v>
      </c>
      <c r="N359">
        <f t="shared" si="47"/>
        <v>1</v>
      </c>
    </row>
    <row r="360" spans="1:14">
      <c r="A360">
        <f t="shared" si="40"/>
        <v>0</v>
      </c>
      <c r="B360">
        <f t="shared" si="41"/>
        <v>0</v>
      </c>
      <c r="C360">
        <v>104</v>
      </c>
      <c r="D360">
        <v>92</v>
      </c>
      <c r="E360">
        <f t="shared" si="42"/>
        <v>-999</v>
      </c>
      <c r="F360">
        <f>能力值计算器!G2</f>
        <v>0</v>
      </c>
      <c r="G360">
        <f>ROUNDDOWN((能力值计算器!F4+能力值计算器!E4*2+ROUNDDOWN(C360/4,0))*能力值计算器!C2/100+10+能力值计算器!C2,0)</f>
        <v>158</v>
      </c>
      <c r="H360">
        <f>ROUNDDOWN(ROUNDDOWN(ROUNDDOWN(ROUNDDOWN(ROUNDDOWN((能力值计算器!F6+能力值计算器!E6*2+ROUNDDOWN(D360/4,0))*能力值计算器!C2/100+5,0)*能力值计算器!H6,0)*能力值计算器!K6,0)*能力值计算器!L6,0)*VLOOKUP(能力值计算器!J6,能力变化对照表!A:B,2,0),0)</f>
        <v>97</v>
      </c>
      <c r="I360">
        <f>ROUNDDOWN(ROUNDDOWN(ROUNDDOWN(ROUNDDOWN(ROUNDDOWN((能力值计算器!F8+能力值计算器!E8*2+ROUNDDOWN(E360/4,0))*能力值计算器!C2/100+5,0)*能力值计算器!H8,0)*能力值计算器!K8,0)*能力值计算器!L8,0)*VLOOKUP(能力值计算器!J8,能力变化对照表!A:B,2,0),0)</f>
        <v>-39</v>
      </c>
      <c r="J360">
        <f t="shared" si="43"/>
        <v>0</v>
      </c>
      <c r="K360">
        <f t="shared" si="44"/>
        <v>-6162</v>
      </c>
      <c r="L360">
        <f t="shared" si="45"/>
        <v>9164</v>
      </c>
      <c r="M360">
        <f t="shared" si="46"/>
        <v>236.1</v>
      </c>
      <c r="N360">
        <f t="shared" si="47"/>
        <v>1</v>
      </c>
    </row>
    <row r="361" spans="1:14">
      <c r="A361">
        <f t="shared" si="40"/>
        <v>0</v>
      </c>
      <c r="B361">
        <f t="shared" si="41"/>
        <v>0</v>
      </c>
      <c r="C361">
        <v>164</v>
      </c>
      <c r="D361">
        <v>68</v>
      </c>
      <c r="E361">
        <f t="shared" si="42"/>
        <v>-999</v>
      </c>
      <c r="F361">
        <f>能力值计算器!G2</f>
        <v>0</v>
      </c>
      <c r="G361">
        <f>ROUNDDOWN((能力值计算器!F4+能力值计算器!E4*2+ROUNDDOWN(C361/4,0))*能力值计算器!C2/100+10+能力值计算器!C2,0)</f>
        <v>166</v>
      </c>
      <c r="H361">
        <f>ROUNDDOWN(ROUNDDOWN(ROUNDDOWN(ROUNDDOWN(ROUNDDOWN((能力值计算器!F6+能力值计算器!E6*2+ROUNDDOWN(D361/4,0))*能力值计算器!C2/100+5,0)*能力值计算器!H6,0)*能力值计算器!K6,0)*能力值计算器!L6,0)*VLOOKUP(能力值计算器!J6,能力变化对照表!A:B,2,0),0)</f>
        <v>94</v>
      </c>
      <c r="I361">
        <f>ROUNDDOWN(ROUNDDOWN(ROUNDDOWN(ROUNDDOWN(ROUNDDOWN((能力值计算器!F8+能力值计算器!E8*2+ROUNDDOWN(E361/4,0))*能力值计算器!C2/100+5,0)*能力值计算器!H8,0)*能力值计算器!K8,0)*能力值计算器!L8,0)*VLOOKUP(能力值计算器!J8,能力变化对照表!A:B,2,0),0)</f>
        <v>-39</v>
      </c>
      <c r="J361">
        <f t="shared" si="43"/>
        <v>0</v>
      </c>
      <c r="K361">
        <f t="shared" si="44"/>
        <v>-6474</v>
      </c>
      <c r="L361">
        <f t="shared" si="45"/>
        <v>9130</v>
      </c>
      <c r="M361">
        <f t="shared" si="46"/>
        <v>244.1</v>
      </c>
      <c r="N361">
        <f t="shared" si="47"/>
        <v>1</v>
      </c>
    </row>
    <row r="362" spans="1:14">
      <c r="A362">
        <f t="shared" si="40"/>
        <v>0</v>
      </c>
      <c r="B362">
        <f t="shared" si="41"/>
        <v>0</v>
      </c>
      <c r="C362">
        <v>164</v>
      </c>
      <c r="D362">
        <v>20</v>
      </c>
      <c r="E362">
        <f t="shared" si="42"/>
        <v>-999</v>
      </c>
      <c r="F362">
        <f>能力值计算器!G2</f>
        <v>0</v>
      </c>
      <c r="G362">
        <f>ROUNDDOWN((能力值计算器!F4+能力值计算器!E4*2+ROUNDDOWN(C362/4,0))*能力值计算器!C2/100+10+能力值计算器!C2,0)</f>
        <v>166</v>
      </c>
      <c r="H362">
        <f>ROUNDDOWN(ROUNDDOWN(ROUNDDOWN(ROUNDDOWN(ROUNDDOWN((能力值计算器!F6+能力值计算器!E6*2+ROUNDDOWN(D362/4,0))*能力值计算器!C2/100+5,0)*能力值计算器!H6,0)*能力值计算器!K6,0)*能力值计算器!L6,0)*VLOOKUP(能力值计算器!J6,能力变化对照表!A:B,2,0),0)</f>
        <v>88</v>
      </c>
      <c r="I362">
        <f>ROUNDDOWN(ROUNDDOWN(ROUNDDOWN(ROUNDDOWN(ROUNDDOWN((能力值计算器!F8+能力值计算器!E8*2+ROUNDDOWN(E362/4,0))*能力值计算器!C2/100+5,0)*能力值计算器!H8,0)*能力值计算器!K8,0)*能力值计算器!L8,0)*VLOOKUP(能力值计算器!J8,能力变化对照表!A:B,2,0),0)</f>
        <v>-39</v>
      </c>
      <c r="J362">
        <f t="shared" si="43"/>
        <v>0</v>
      </c>
      <c r="K362">
        <f t="shared" si="44"/>
        <v>-6474</v>
      </c>
      <c r="L362">
        <f t="shared" si="45"/>
        <v>8134</v>
      </c>
      <c r="M362">
        <f t="shared" si="46"/>
        <v>244.1</v>
      </c>
      <c r="N362">
        <f t="shared" si="47"/>
        <v>1</v>
      </c>
    </row>
    <row r="363" spans="1:14">
      <c r="A363">
        <f t="shared" si="40"/>
        <v>0</v>
      </c>
      <c r="B363">
        <f t="shared" si="41"/>
        <v>0</v>
      </c>
      <c r="C363">
        <v>164</v>
      </c>
      <c r="D363">
        <v>24</v>
      </c>
      <c r="E363">
        <f t="shared" si="42"/>
        <v>-999</v>
      </c>
      <c r="F363">
        <f>能力值计算器!G2</f>
        <v>0</v>
      </c>
      <c r="G363">
        <f>ROUNDDOWN((能力值计算器!F4+能力值计算器!E4*2+ROUNDDOWN(C363/4,0))*能力值计算器!C2/100+10+能力值计算器!C2,0)</f>
        <v>166</v>
      </c>
      <c r="H363">
        <f>ROUNDDOWN(ROUNDDOWN(ROUNDDOWN(ROUNDDOWN(ROUNDDOWN((能力值计算器!F6+能力值计算器!E6*2+ROUNDDOWN(D363/4,0))*能力值计算器!C2/100+5,0)*能力值计算器!H6,0)*能力值计算器!K6,0)*能力值计算器!L6,0)*VLOOKUP(能力值计算器!J6,能力变化对照表!A:B,2,0),0)</f>
        <v>88</v>
      </c>
      <c r="I363">
        <f>ROUNDDOWN(ROUNDDOWN(ROUNDDOWN(ROUNDDOWN(ROUNDDOWN((能力值计算器!F8+能力值计算器!E8*2+ROUNDDOWN(E363/4,0))*能力值计算器!C2/100+5,0)*能力值计算器!H8,0)*能力值计算器!K8,0)*能力值计算器!L8,0)*VLOOKUP(能力值计算器!J8,能力变化对照表!A:B,2,0),0)</f>
        <v>-39</v>
      </c>
      <c r="J363">
        <f t="shared" si="43"/>
        <v>0</v>
      </c>
      <c r="K363">
        <f t="shared" si="44"/>
        <v>-6474</v>
      </c>
      <c r="L363">
        <f t="shared" si="45"/>
        <v>8134</v>
      </c>
      <c r="M363">
        <f t="shared" si="46"/>
        <v>244.1</v>
      </c>
      <c r="N363">
        <f t="shared" si="47"/>
        <v>1</v>
      </c>
    </row>
    <row r="364" spans="1:14">
      <c r="A364">
        <f t="shared" si="40"/>
        <v>0</v>
      </c>
      <c r="B364">
        <f t="shared" si="41"/>
        <v>0</v>
      </c>
      <c r="C364">
        <v>168</v>
      </c>
      <c r="D364">
        <v>20</v>
      </c>
      <c r="E364">
        <f t="shared" si="42"/>
        <v>-999</v>
      </c>
      <c r="F364">
        <f>能力值计算器!G2</f>
        <v>0</v>
      </c>
      <c r="G364">
        <f>ROUNDDOWN((能力值计算器!F4+能力值计算器!E4*2+ROUNDDOWN(C364/4,0))*能力值计算器!C2/100+10+能力值计算器!C2,0)</f>
        <v>166</v>
      </c>
      <c r="H364">
        <f>ROUNDDOWN(ROUNDDOWN(ROUNDDOWN(ROUNDDOWN(ROUNDDOWN((能力值计算器!F6+能力值计算器!E6*2+ROUNDDOWN(D364/4,0))*能力值计算器!C2/100+5,0)*能力值计算器!H6,0)*能力值计算器!K6,0)*能力值计算器!L6,0)*VLOOKUP(能力值计算器!J6,能力变化对照表!A:B,2,0),0)</f>
        <v>88</v>
      </c>
      <c r="I364">
        <f>ROUNDDOWN(ROUNDDOWN(ROUNDDOWN(ROUNDDOWN(ROUNDDOWN((能力值计算器!F8+能力值计算器!E8*2+ROUNDDOWN(E364/4,0))*能力值计算器!C2/100+5,0)*能力值计算器!H8,0)*能力值计算器!K8,0)*能力值计算器!L8,0)*VLOOKUP(能力值计算器!J8,能力变化对照表!A:B,2,0),0)</f>
        <v>-39</v>
      </c>
      <c r="J364">
        <f t="shared" si="43"/>
        <v>0</v>
      </c>
      <c r="K364">
        <f t="shared" si="44"/>
        <v>-6474</v>
      </c>
      <c r="L364">
        <f t="shared" si="45"/>
        <v>8134</v>
      </c>
      <c r="M364">
        <f t="shared" si="46"/>
        <v>244.1</v>
      </c>
      <c r="N364">
        <f t="shared" si="47"/>
        <v>1</v>
      </c>
    </row>
    <row r="365" spans="1:14">
      <c r="A365">
        <f t="shared" si="40"/>
        <v>0</v>
      </c>
      <c r="B365">
        <f t="shared" si="41"/>
        <v>0</v>
      </c>
      <c r="C365">
        <v>164</v>
      </c>
      <c r="D365">
        <v>72</v>
      </c>
      <c r="E365">
        <f t="shared" si="42"/>
        <v>-999</v>
      </c>
      <c r="F365">
        <f>能力值计算器!G2</f>
        <v>0</v>
      </c>
      <c r="G365">
        <f>ROUNDDOWN((能力值计算器!F4+能力值计算器!E4*2+ROUNDDOWN(C365/4,0))*能力值计算器!C2/100+10+能力值计算器!C2,0)</f>
        <v>166</v>
      </c>
      <c r="H365">
        <f>ROUNDDOWN(ROUNDDOWN(ROUNDDOWN(ROUNDDOWN(ROUNDDOWN((能力值计算器!F6+能力值计算器!E6*2+ROUNDDOWN(D365/4,0))*能力值计算器!C2/100+5,0)*能力值计算器!H6,0)*能力值计算器!K6,0)*能力值计算器!L6,0)*VLOOKUP(能力值计算器!J6,能力变化对照表!A:B,2,0),0)</f>
        <v>94</v>
      </c>
      <c r="I365">
        <f>ROUNDDOWN(ROUNDDOWN(ROUNDDOWN(ROUNDDOWN(ROUNDDOWN((能力值计算器!F8+能力值计算器!E8*2+ROUNDDOWN(E365/4,0))*能力值计算器!C2/100+5,0)*能力值计算器!H8,0)*能力值计算器!K8,0)*能力值计算器!L8,0)*VLOOKUP(能力值计算器!J8,能力变化对照表!A:B,2,0),0)</f>
        <v>-39</v>
      </c>
      <c r="J365">
        <f t="shared" si="43"/>
        <v>0</v>
      </c>
      <c r="K365">
        <f t="shared" si="44"/>
        <v>-6474</v>
      </c>
      <c r="L365">
        <f t="shared" si="45"/>
        <v>9130</v>
      </c>
      <c r="M365">
        <f t="shared" si="46"/>
        <v>244.1</v>
      </c>
      <c r="N365">
        <f t="shared" si="47"/>
        <v>1</v>
      </c>
    </row>
    <row r="366" spans="1:14">
      <c r="A366">
        <f t="shared" si="40"/>
        <v>0</v>
      </c>
      <c r="B366">
        <f t="shared" si="41"/>
        <v>0</v>
      </c>
      <c r="C366">
        <v>168</v>
      </c>
      <c r="D366">
        <v>68</v>
      </c>
      <c r="E366">
        <f t="shared" si="42"/>
        <v>-999</v>
      </c>
      <c r="F366">
        <f>能力值计算器!G2</f>
        <v>0</v>
      </c>
      <c r="G366">
        <f>ROUNDDOWN((能力值计算器!F4+能力值计算器!E4*2+ROUNDDOWN(C366/4,0))*能力值计算器!C2/100+10+能力值计算器!C2,0)</f>
        <v>166</v>
      </c>
      <c r="H366">
        <f>ROUNDDOWN(ROUNDDOWN(ROUNDDOWN(ROUNDDOWN(ROUNDDOWN((能力值计算器!F6+能力值计算器!E6*2+ROUNDDOWN(D366/4,0))*能力值计算器!C2/100+5,0)*能力值计算器!H6,0)*能力值计算器!K6,0)*能力值计算器!L6,0)*VLOOKUP(能力值计算器!J6,能力变化对照表!A:B,2,0),0)</f>
        <v>94</v>
      </c>
      <c r="I366">
        <f>ROUNDDOWN(ROUNDDOWN(ROUNDDOWN(ROUNDDOWN(ROUNDDOWN((能力值计算器!F8+能力值计算器!E8*2+ROUNDDOWN(E366/4,0))*能力值计算器!C2/100+5,0)*能力值计算器!H8,0)*能力值计算器!K8,0)*能力值计算器!L8,0)*VLOOKUP(能力值计算器!J8,能力变化对照表!A:B,2,0),0)</f>
        <v>-39</v>
      </c>
      <c r="J366">
        <f t="shared" si="43"/>
        <v>0</v>
      </c>
      <c r="K366">
        <f t="shared" si="44"/>
        <v>-6474</v>
      </c>
      <c r="L366">
        <f t="shared" si="45"/>
        <v>9130</v>
      </c>
      <c r="M366">
        <f t="shared" si="46"/>
        <v>244.1</v>
      </c>
      <c r="N366">
        <f t="shared" si="47"/>
        <v>1</v>
      </c>
    </row>
    <row r="367" spans="1:14">
      <c r="A367">
        <f t="shared" si="40"/>
        <v>0</v>
      </c>
      <c r="B367">
        <f t="shared" si="41"/>
        <v>0</v>
      </c>
      <c r="C367">
        <v>100</v>
      </c>
      <c r="D367">
        <v>100</v>
      </c>
      <c r="E367">
        <f t="shared" si="42"/>
        <v>-999</v>
      </c>
      <c r="F367">
        <f>能力值计算器!G2</f>
        <v>0</v>
      </c>
      <c r="G367">
        <f>ROUNDDOWN((能力值计算器!F4+能力值计算器!E4*2+ROUNDDOWN(C367/4,0))*能力值计算器!C2/100+10+能力值计算器!C2,0)</f>
        <v>158</v>
      </c>
      <c r="H367">
        <f>ROUNDDOWN(ROUNDDOWN(ROUNDDOWN(ROUNDDOWN(ROUNDDOWN((能力值计算器!F6+能力值计算器!E6*2+ROUNDDOWN(D367/4,0))*能力值计算器!C2/100+5,0)*能力值计算器!H6,0)*能力值计算器!K6,0)*能力值计算器!L6,0)*VLOOKUP(能力值计算器!J6,能力变化对照表!A:B,2,0),0)</f>
        <v>98</v>
      </c>
      <c r="I367">
        <f>ROUNDDOWN(ROUNDDOWN(ROUNDDOWN(ROUNDDOWN(ROUNDDOWN((能力值计算器!F8+能力值计算器!E8*2+ROUNDDOWN(E367/4,0))*能力值计算器!C2/100+5,0)*能力值计算器!H8,0)*能力值计算器!K8,0)*能力值计算器!L8,0)*VLOOKUP(能力值计算器!J8,能力变化对照表!A:B,2,0),0)</f>
        <v>-39</v>
      </c>
      <c r="J367">
        <f t="shared" si="43"/>
        <v>0</v>
      </c>
      <c r="K367">
        <f t="shared" si="44"/>
        <v>-6162</v>
      </c>
      <c r="L367">
        <f t="shared" si="45"/>
        <v>9322</v>
      </c>
      <c r="M367">
        <f t="shared" si="46"/>
        <v>236.1</v>
      </c>
      <c r="N367">
        <f t="shared" si="47"/>
        <v>1</v>
      </c>
    </row>
    <row r="368" spans="1:14">
      <c r="A368">
        <f t="shared" si="40"/>
        <v>0</v>
      </c>
      <c r="B368">
        <f t="shared" si="41"/>
        <v>0</v>
      </c>
      <c r="C368">
        <v>100</v>
      </c>
      <c r="D368">
        <v>52</v>
      </c>
      <c r="E368">
        <f t="shared" si="42"/>
        <v>-999</v>
      </c>
      <c r="F368">
        <f>能力值计算器!G2</f>
        <v>0</v>
      </c>
      <c r="G368">
        <f>ROUNDDOWN((能力值计算器!F4+能力值计算器!E4*2+ROUNDDOWN(C368/4,0))*能力值计算器!C2/100+10+能力值计算器!C2,0)</f>
        <v>158</v>
      </c>
      <c r="H368">
        <f>ROUNDDOWN(ROUNDDOWN(ROUNDDOWN(ROUNDDOWN(ROUNDDOWN((能力值计算器!F6+能力值计算器!E6*2+ROUNDDOWN(D368/4,0))*能力值计算器!C2/100+5,0)*能力值计算器!H6,0)*能力值计算器!K6,0)*能力值计算器!L6,0)*VLOOKUP(能力值计算器!J6,能力变化对照表!A:B,2,0),0)</f>
        <v>92</v>
      </c>
      <c r="I368">
        <f>ROUNDDOWN(ROUNDDOWN(ROUNDDOWN(ROUNDDOWN(ROUNDDOWN((能力值计算器!F8+能力值计算器!E8*2+ROUNDDOWN(E368/4,0))*能力值计算器!C2/100+5,0)*能力值计算器!H8,0)*能力值计算器!K8,0)*能力值计算器!L8,0)*VLOOKUP(能力值计算器!J8,能力变化对照表!A:B,2,0),0)</f>
        <v>-39</v>
      </c>
      <c r="J368">
        <f t="shared" si="43"/>
        <v>0</v>
      </c>
      <c r="K368">
        <f t="shared" si="44"/>
        <v>-6162</v>
      </c>
      <c r="L368">
        <f t="shared" si="45"/>
        <v>8374</v>
      </c>
      <c r="M368">
        <f t="shared" si="46"/>
        <v>236.1</v>
      </c>
      <c r="N368">
        <f t="shared" si="47"/>
        <v>1</v>
      </c>
    </row>
    <row r="369" spans="1:14">
      <c r="A369">
        <f t="shared" si="40"/>
        <v>0</v>
      </c>
      <c r="B369">
        <f t="shared" si="41"/>
        <v>0</v>
      </c>
      <c r="C369">
        <v>100</v>
      </c>
      <c r="D369">
        <v>56</v>
      </c>
      <c r="E369">
        <f t="shared" si="42"/>
        <v>-999</v>
      </c>
      <c r="F369">
        <f>能力值计算器!G2</f>
        <v>0</v>
      </c>
      <c r="G369">
        <f>ROUNDDOWN((能力值计算器!F4+能力值计算器!E4*2+ROUNDDOWN(C369/4,0))*能力值计算器!C2/100+10+能力值计算器!C2,0)</f>
        <v>158</v>
      </c>
      <c r="H369">
        <f>ROUNDDOWN(ROUNDDOWN(ROUNDDOWN(ROUNDDOWN(ROUNDDOWN((能力值计算器!F6+能力值计算器!E6*2+ROUNDDOWN(D369/4,0))*能力值计算器!C2/100+5,0)*能力值计算器!H6,0)*能力值计算器!K6,0)*能力值计算器!L6,0)*VLOOKUP(能力值计算器!J6,能力变化对照表!A:B,2,0),0)</f>
        <v>92</v>
      </c>
      <c r="I369">
        <f>ROUNDDOWN(ROUNDDOWN(ROUNDDOWN(ROUNDDOWN(ROUNDDOWN((能力值计算器!F8+能力值计算器!E8*2+ROUNDDOWN(E369/4,0))*能力值计算器!C2/100+5,0)*能力值计算器!H8,0)*能力值计算器!K8,0)*能力值计算器!L8,0)*VLOOKUP(能力值计算器!J8,能力变化对照表!A:B,2,0),0)</f>
        <v>-39</v>
      </c>
      <c r="J369">
        <f t="shared" si="43"/>
        <v>0</v>
      </c>
      <c r="K369">
        <f t="shared" si="44"/>
        <v>-6162</v>
      </c>
      <c r="L369">
        <f t="shared" si="45"/>
        <v>8374</v>
      </c>
      <c r="M369">
        <f t="shared" si="46"/>
        <v>236.1</v>
      </c>
      <c r="N369">
        <f t="shared" si="47"/>
        <v>1</v>
      </c>
    </row>
    <row r="370" spans="1:14">
      <c r="A370">
        <f t="shared" si="40"/>
        <v>0</v>
      </c>
      <c r="B370">
        <f t="shared" si="41"/>
        <v>0</v>
      </c>
      <c r="C370">
        <v>104</v>
      </c>
      <c r="D370">
        <v>52</v>
      </c>
      <c r="E370">
        <f t="shared" si="42"/>
        <v>-999</v>
      </c>
      <c r="F370">
        <f>能力值计算器!G2</f>
        <v>0</v>
      </c>
      <c r="G370">
        <f>ROUNDDOWN((能力值计算器!F4+能力值计算器!E4*2+ROUNDDOWN(C370/4,0))*能力值计算器!C2/100+10+能力值计算器!C2,0)</f>
        <v>158</v>
      </c>
      <c r="H370">
        <f>ROUNDDOWN(ROUNDDOWN(ROUNDDOWN(ROUNDDOWN(ROUNDDOWN((能力值计算器!F6+能力值计算器!E6*2+ROUNDDOWN(D370/4,0))*能力值计算器!C2/100+5,0)*能力值计算器!H6,0)*能力值计算器!K6,0)*能力值计算器!L6,0)*VLOOKUP(能力值计算器!J6,能力变化对照表!A:B,2,0),0)</f>
        <v>92</v>
      </c>
      <c r="I370">
        <f>ROUNDDOWN(ROUNDDOWN(ROUNDDOWN(ROUNDDOWN(ROUNDDOWN((能力值计算器!F8+能力值计算器!E8*2+ROUNDDOWN(E370/4,0))*能力值计算器!C2/100+5,0)*能力值计算器!H8,0)*能力值计算器!K8,0)*能力值计算器!L8,0)*VLOOKUP(能力值计算器!J8,能力变化对照表!A:B,2,0),0)</f>
        <v>-39</v>
      </c>
      <c r="J370">
        <f t="shared" si="43"/>
        <v>0</v>
      </c>
      <c r="K370">
        <f t="shared" si="44"/>
        <v>-6162</v>
      </c>
      <c r="L370">
        <f t="shared" si="45"/>
        <v>8374</v>
      </c>
      <c r="M370">
        <f t="shared" si="46"/>
        <v>236.1</v>
      </c>
      <c r="N370">
        <f t="shared" si="47"/>
        <v>1</v>
      </c>
    </row>
    <row r="371" spans="1:14">
      <c r="A371">
        <f t="shared" si="40"/>
        <v>0</v>
      </c>
      <c r="B371">
        <f t="shared" si="41"/>
        <v>0</v>
      </c>
      <c r="C371">
        <v>100</v>
      </c>
      <c r="D371">
        <v>104</v>
      </c>
      <c r="E371">
        <f t="shared" si="42"/>
        <v>-999</v>
      </c>
      <c r="F371">
        <f>能力值计算器!G2</f>
        <v>0</v>
      </c>
      <c r="G371">
        <f>ROUNDDOWN((能力值计算器!F4+能力值计算器!E4*2+ROUNDDOWN(C371/4,0))*能力值计算器!C2/100+10+能力值计算器!C2,0)</f>
        <v>158</v>
      </c>
      <c r="H371">
        <f>ROUNDDOWN(ROUNDDOWN(ROUNDDOWN(ROUNDDOWN(ROUNDDOWN((能力值计算器!F6+能力值计算器!E6*2+ROUNDDOWN(D371/4,0))*能力值计算器!C2/100+5,0)*能力值计算器!H6,0)*能力值计算器!K6,0)*能力值计算器!L6,0)*VLOOKUP(能力值计算器!J6,能力变化对照表!A:B,2,0),0)</f>
        <v>98</v>
      </c>
      <c r="I371">
        <f>ROUNDDOWN(ROUNDDOWN(ROUNDDOWN(ROUNDDOWN(ROUNDDOWN((能力值计算器!F8+能力值计算器!E8*2+ROUNDDOWN(E371/4,0))*能力值计算器!C2/100+5,0)*能力值计算器!H8,0)*能力值计算器!K8,0)*能力值计算器!L8,0)*VLOOKUP(能力值计算器!J8,能力变化对照表!A:B,2,0),0)</f>
        <v>-39</v>
      </c>
      <c r="J371">
        <f t="shared" si="43"/>
        <v>0</v>
      </c>
      <c r="K371">
        <f t="shared" si="44"/>
        <v>-6162</v>
      </c>
      <c r="L371">
        <f t="shared" si="45"/>
        <v>9322</v>
      </c>
      <c r="M371">
        <f t="shared" si="46"/>
        <v>236.1</v>
      </c>
      <c r="N371">
        <f t="shared" si="47"/>
        <v>1</v>
      </c>
    </row>
    <row r="372" spans="1:14">
      <c r="A372">
        <f t="shared" si="40"/>
        <v>0</v>
      </c>
      <c r="B372">
        <f t="shared" si="41"/>
        <v>0</v>
      </c>
      <c r="C372">
        <v>104</v>
      </c>
      <c r="D372">
        <v>100</v>
      </c>
      <c r="E372">
        <f t="shared" si="42"/>
        <v>-999</v>
      </c>
      <c r="F372">
        <f>能力值计算器!G2</f>
        <v>0</v>
      </c>
      <c r="G372">
        <f>ROUNDDOWN((能力值计算器!F4+能力值计算器!E4*2+ROUNDDOWN(C372/4,0))*能力值计算器!C2/100+10+能力值计算器!C2,0)</f>
        <v>158</v>
      </c>
      <c r="H372">
        <f>ROUNDDOWN(ROUNDDOWN(ROUNDDOWN(ROUNDDOWN(ROUNDDOWN((能力值计算器!F6+能力值计算器!E6*2+ROUNDDOWN(D372/4,0))*能力值计算器!C2/100+5,0)*能力值计算器!H6,0)*能力值计算器!K6,0)*能力值计算器!L6,0)*VLOOKUP(能力值计算器!J6,能力变化对照表!A:B,2,0),0)</f>
        <v>98</v>
      </c>
      <c r="I372">
        <f>ROUNDDOWN(ROUNDDOWN(ROUNDDOWN(ROUNDDOWN(ROUNDDOWN((能力值计算器!F8+能力值计算器!E8*2+ROUNDDOWN(E372/4,0))*能力值计算器!C2/100+5,0)*能力值计算器!H8,0)*能力值计算器!K8,0)*能力值计算器!L8,0)*VLOOKUP(能力值计算器!J8,能力变化对照表!A:B,2,0),0)</f>
        <v>-39</v>
      </c>
      <c r="J372">
        <f t="shared" si="43"/>
        <v>0</v>
      </c>
      <c r="K372">
        <f t="shared" si="44"/>
        <v>-6162</v>
      </c>
      <c r="L372">
        <f t="shared" si="45"/>
        <v>9322</v>
      </c>
      <c r="M372">
        <f t="shared" si="46"/>
        <v>236.1</v>
      </c>
      <c r="N372">
        <f t="shared" si="47"/>
        <v>1</v>
      </c>
    </row>
    <row r="373" spans="1:14">
      <c r="A373">
        <f t="shared" si="40"/>
        <v>0</v>
      </c>
      <c r="B373">
        <f t="shared" si="41"/>
        <v>0</v>
      </c>
      <c r="C373">
        <v>164</v>
      </c>
      <c r="D373">
        <v>76</v>
      </c>
      <c r="E373">
        <f t="shared" si="42"/>
        <v>-999</v>
      </c>
      <c r="F373">
        <f>能力值计算器!G2</f>
        <v>0</v>
      </c>
      <c r="G373">
        <f>ROUNDDOWN((能力值计算器!F4+能力值计算器!E4*2+ROUNDDOWN(C373/4,0))*能力值计算器!C2/100+10+能力值计算器!C2,0)</f>
        <v>166</v>
      </c>
      <c r="H373">
        <f>ROUNDDOWN(ROUNDDOWN(ROUNDDOWN(ROUNDDOWN(ROUNDDOWN((能力值计算器!F6+能力值计算器!E6*2+ROUNDDOWN(D373/4,0))*能力值计算器!C2/100+5,0)*能力值计算器!H6,0)*能力值计算器!K6,0)*能力值计算器!L6,0)*VLOOKUP(能力值计算器!J6,能力变化对照表!A:B,2,0),0)</f>
        <v>95</v>
      </c>
      <c r="I373">
        <f>ROUNDDOWN(ROUNDDOWN(ROUNDDOWN(ROUNDDOWN(ROUNDDOWN((能力值计算器!F8+能力值计算器!E8*2+ROUNDDOWN(E373/4,0))*能力值计算器!C2/100+5,0)*能力值计算器!H8,0)*能力值计算器!K8,0)*能力值计算器!L8,0)*VLOOKUP(能力值计算器!J8,能力变化对照表!A:B,2,0),0)</f>
        <v>-39</v>
      </c>
      <c r="J373">
        <f t="shared" si="43"/>
        <v>0</v>
      </c>
      <c r="K373">
        <f t="shared" si="44"/>
        <v>-6474</v>
      </c>
      <c r="L373">
        <f t="shared" si="45"/>
        <v>9296</v>
      </c>
      <c r="M373">
        <f t="shared" si="46"/>
        <v>244.1</v>
      </c>
      <c r="N373">
        <f t="shared" si="47"/>
        <v>1</v>
      </c>
    </row>
    <row r="374" spans="1:14">
      <c r="A374">
        <f t="shared" si="40"/>
        <v>0</v>
      </c>
      <c r="B374">
        <f t="shared" si="41"/>
        <v>0</v>
      </c>
      <c r="C374">
        <v>164</v>
      </c>
      <c r="D374">
        <v>12</v>
      </c>
      <c r="E374">
        <f t="shared" si="42"/>
        <v>-999</v>
      </c>
      <c r="F374">
        <f>能力值计算器!G2</f>
        <v>0</v>
      </c>
      <c r="G374">
        <f>ROUNDDOWN((能力值计算器!F4+能力值计算器!E4*2+ROUNDDOWN(C374/4,0))*能力值计算器!C2/100+10+能力值计算器!C2,0)</f>
        <v>166</v>
      </c>
      <c r="H374">
        <f>ROUNDDOWN(ROUNDDOWN(ROUNDDOWN(ROUNDDOWN(ROUNDDOWN((能力值计算器!F6+能力值计算器!E6*2+ROUNDDOWN(D374/4,0))*能力值计算器!C2/100+5,0)*能力值计算器!H6,0)*能力值计算器!K6,0)*能力值计算器!L6,0)*VLOOKUP(能力值计算器!J6,能力变化对照表!A:B,2,0),0)</f>
        <v>87</v>
      </c>
      <c r="I374">
        <f>ROUNDDOWN(ROUNDDOWN(ROUNDDOWN(ROUNDDOWN(ROUNDDOWN((能力值计算器!F8+能力值计算器!E8*2+ROUNDDOWN(E374/4,0))*能力值计算器!C2/100+5,0)*能力值计算器!H8,0)*能力值计算器!K8,0)*能力值计算器!L8,0)*VLOOKUP(能力值计算器!J8,能力变化对照表!A:B,2,0),0)</f>
        <v>-39</v>
      </c>
      <c r="J374">
        <f t="shared" si="43"/>
        <v>0</v>
      </c>
      <c r="K374">
        <f t="shared" si="44"/>
        <v>-6474</v>
      </c>
      <c r="L374">
        <f t="shared" si="45"/>
        <v>7968</v>
      </c>
      <c r="M374">
        <f t="shared" si="46"/>
        <v>244.1</v>
      </c>
      <c r="N374">
        <f t="shared" si="47"/>
        <v>1</v>
      </c>
    </row>
    <row r="375" spans="1:14">
      <c r="A375">
        <f t="shared" si="40"/>
        <v>0</v>
      </c>
      <c r="B375">
        <f t="shared" si="41"/>
        <v>0</v>
      </c>
      <c r="C375">
        <v>164</v>
      </c>
      <c r="D375">
        <v>16</v>
      </c>
      <c r="E375">
        <f t="shared" si="42"/>
        <v>-999</v>
      </c>
      <c r="F375">
        <f>能力值计算器!G2</f>
        <v>0</v>
      </c>
      <c r="G375">
        <f>ROUNDDOWN((能力值计算器!F4+能力值计算器!E4*2+ROUNDDOWN(C375/4,0))*能力值计算器!C2/100+10+能力值计算器!C2,0)</f>
        <v>166</v>
      </c>
      <c r="H375">
        <f>ROUNDDOWN(ROUNDDOWN(ROUNDDOWN(ROUNDDOWN(ROUNDDOWN((能力值计算器!F6+能力值计算器!E6*2+ROUNDDOWN(D375/4,0))*能力值计算器!C2/100+5,0)*能力值计算器!H6,0)*能力值计算器!K6,0)*能力值计算器!L6,0)*VLOOKUP(能力值计算器!J6,能力变化对照表!A:B,2,0),0)</f>
        <v>87</v>
      </c>
      <c r="I375">
        <f>ROUNDDOWN(ROUNDDOWN(ROUNDDOWN(ROUNDDOWN(ROUNDDOWN((能力值计算器!F8+能力值计算器!E8*2+ROUNDDOWN(E375/4,0))*能力值计算器!C2/100+5,0)*能力值计算器!H8,0)*能力值计算器!K8,0)*能力值计算器!L8,0)*VLOOKUP(能力值计算器!J8,能力变化对照表!A:B,2,0),0)</f>
        <v>-39</v>
      </c>
      <c r="J375">
        <f t="shared" si="43"/>
        <v>0</v>
      </c>
      <c r="K375">
        <f t="shared" si="44"/>
        <v>-6474</v>
      </c>
      <c r="L375">
        <f t="shared" si="45"/>
        <v>7968</v>
      </c>
      <c r="M375">
        <f t="shared" si="46"/>
        <v>244.1</v>
      </c>
      <c r="N375">
        <f t="shared" si="47"/>
        <v>1</v>
      </c>
    </row>
    <row r="376" spans="1:14">
      <c r="A376">
        <f t="shared" si="40"/>
        <v>0</v>
      </c>
      <c r="B376">
        <f t="shared" si="41"/>
        <v>0</v>
      </c>
      <c r="C376">
        <v>168</v>
      </c>
      <c r="D376">
        <v>12</v>
      </c>
      <c r="E376">
        <f t="shared" si="42"/>
        <v>-999</v>
      </c>
      <c r="F376">
        <f>能力值计算器!G2</f>
        <v>0</v>
      </c>
      <c r="G376">
        <f>ROUNDDOWN((能力值计算器!F4+能力值计算器!E4*2+ROUNDDOWN(C376/4,0))*能力值计算器!C2/100+10+能力值计算器!C2,0)</f>
        <v>166</v>
      </c>
      <c r="H376">
        <f>ROUNDDOWN(ROUNDDOWN(ROUNDDOWN(ROUNDDOWN(ROUNDDOWN((能力值计算器!F6+能力值计算器!E6*2+ROUNDDOWN(D376/4,0))*能力值计算器!C2/100+5,0)*能力值计算器!H6,0)*能力值计算器!K6,0)*能力值计算器!L6,0)*VLOOKUP(能力值计算器!J6,能力变化对照表!A:B,2,0),0)</f>
        <v>87</v>
      </c>
      <c r="I376">
        <f>ROUNDDOWN(ROUNDDOWN(ROUNDDOWN(ROUNDDOWN(ROUNDDOWN((能力值计算器!F8+能力值计算器!E8*2+ROUNDDOWN(E376/4,0))*能力值计算器!C2/100+5,0)*能力值计算器!H8,0)*能力值计算器!K8,0)*能力值计算器!L8,0)*VLOOKUP(能力值计算器!J8,能力变化对照表!A:B,2,0),0)</f>
        <v>-39</v>
      </c>
      <c r="J376">
        <f t="shared" si="43"/>
        <v>0</v>
      </c>
      <c r="K376">
        <f t="shared" si="44"/>
        <v>-6474</v>
      </c>
      <c r="L376">
        <f t="shared" si="45"/>
        <v>7968</v>
      </c>
      <c r="M376">
        <f t="shared" si="46"/>
        <v>244.1</v>
      </c>
      <c r="N376">
        <f t="shared" si="47"/>
        <v>1</v>
      </c>
    </row>
    <row r="377" spans="1:14">
      <c r="A377">
        <f t="shared" si="40"/>
        <v>0</v>
      </c>
      <c r="B377">
        <f t="shared" si="41"/>
        <v>0</v>
      </c>
      <c r="C377">
        <v>164</v>
      </c>
      <c r="D377">
        <v>80</v>
      </c>
      <c r="E377">
        <f t="shared" si="42"/>
        <v>-999</v>
      </c>
      <c r="F377">
        <f>能力值计算器!G2</f>
        <v>0</v>
      </c>
      <c r="G377">
        <f>ROUNDDOWN((能力值计算器!F4+能力值计算器!E4*2+ROUNDDOWN(C377/4,0))*能力值计算器!C2/100+10+能力值计算器!C2,0)</f>
        <v>166</v>
      </c>
      <c r="H377">
        <f>ROUNDDOWN(ROUNDDOWN(ROUNDDOWN(ROUNDDOWN(ROUNDDOWN((能力值计算器!F6+能力值计算器!E6*2+ROUNDDOWN(D377/4,0))*能力值计算器!C2/100+5,0)*能力值计算器!H6,0)*能力值计算器!K6,0)*能力值计算器!L6,0)*VLOOKUP(能力值计算器!J6,能力变化对照表!A:B,2,0),0)</f>
        <v>95</v>
      </c>
      <c r="I377">
        <f>ROUNDDOWN(ROUNDDOWN(ROUNDDOWN(ROUNDDOWN(ROUNDDOWN((能力值计算器!F8+能力值计算器!E8*2+ROUNDDOWN(E377/4,0))*能力值计算器!C2/100+5,0)*能力值计算器!H8,0)*能力值计算器!K8,0)*能力值计算器!L8,0)*VLOOKUP(能力值计算器!J8,能力变化对照表!A:B,2,0),0)</f>
        <v>-39</v>
      </c>
      <c r="J377">
        <f t="shared" si="43"/>
        <v>0</v>
      </c>
      <c r="K377">
        <f t="shared" si="44"/>
        <v>-6474</v>
      </c>
      <c r="L377">
        <f t="shared" si="45"/>
        <v>9296</v>
      </c>
      <c r="M377">
        <f t="shared" si="46"/>
        <v>244.1</v>
      </c>
      <c r="N377">
        <f t="shared" si="47"/>
        <v>1</v>
      </c>
    </row>
    <row r="378" spans="1:14">
      <c r="A378">
        <f t="shared" si="40"/>
        <v>0</v>
      </c>
      <c r="B378">
        <f t="shared" si="41"/>
        <v>0</v>
      </c>
      <c r="C378">
        <v>168</v>
      </c>
      <c r="D378">
        <v>76</v>
      </c>
      <c r="E378">
        <f t="shared" si="42"/>
        <v>-999</v>
      </c>
      <c r="F378">
        <f>能力值计算器!G2</f>
        <v>0</v>
      </c>
      <c r="G378">
        <f>ROUNDDOWN((能力值计算器!F4+能力值计算器!E4*2+ROUNDDOWN(C378/4,0))*能力值计算器!C2/100+10+能力值计算器!C2,0)</f>
        <v>166</v>
      </c>
      <c r="H378">
        <f>ROUNDDOWN(ROUNDDOWN(ROUNDDOWN(ROUNDDOWN(ROUNDDOWN((能力值计算器!F6+能力值计算器!E6*2+ROUNDDOWN(D378/4,0))*能力值计算器!C2/100+5,0)*能力值计算器!H6,0)*能力值计算器!K6,0)*能力值计算器!L6,0)*VLOOKUP(能力值计算器!J6,能力变化对照表!A:B,2,0),0)</f>
        <v>95</v>
      </c>
      <c r="I378">
        <f>ROUNDDOWN(ROUNDDOWN(ROUNDDOWN(ROUNDDOWN(ROUNDDOWN((能力值计算器!F8+能力值计算器!E8*2+ROUNDDOWN(E378/4,0))*能力值计算器!C2/100+5,0)*能力值计算器!H8,0)*能力值计算器!K8,0)*能力值计算器!L8,0)*VLOOKUP(能力值计算器!J8,能力变化对照表!A:B,2,0),0)</f>
        <v>-39</v>
      </c>
      <c r="J378">
        <f t="shared" si="43"/>
        <v>0</v>
      </c>
      <c r="K378">
        <f t="shared" si="44"/>
        <v>-6474</v>
      </c>
      <c r="L378">
        <f t="shared" si="45"/>
        <v>9296</v>
      </c>
      <c r="M378">
        <f t="shared" si="46"/>
        <v>244.1</v>
      </c>
      <c r="N378">
        <f t="shared" si="47"/>
        <v>1</v>
      </c>
    </row>
    <row r="379" spans="1:14">
      <c r="A379">
        <f t="shared" si="40"/>
        <v>0</v>
      </c>
      <c r="B379">
        <f t="shared" si="41"/>
        <v>0</v>
      </c>
      <c r="C379">
        <v>100</v>
      </c>
      <c r="D379">
        <v>108</v>
      </c>
      <c r="E379">
        <f t="shared" si="42"/>
        <v>-999</v>
      </c>
      <c r="F379">
        <f>能力值计算器!G2</f>
        <v>0</v>
      </c>
      <c r="G379">
        <f>ROUNDDOWN((能力值计算器!F4+能力值计算器!E4*2+ROUNDDOWN(C379/4,0))*能力值计算器!C2/100+10+能力值计算器!C2,0)</f>
        <v>158</v>
      </c>
      <c r="H379">
        <f>ROUNDDOWN(ROUNDDOWN(ROUNDDOWN(ROUNDDOWN(ROUNDDOWN((能力值计算器!F6+能力值计算器!E6*2+ROUNDDOWN(D379/4,0))*能力值计算器!C2/100+5,0)*能力值计算器!H6,0)*能力值计算器!K6,0)*能力值计算器!L6,0)*VLOOKUP(能力值计算器!J6,能力变化对照表!A:B,2,0),0)</f>
        <v>99</v>
      </c>
      <c r="I379">
        <f>ROUNDDOWN(ROUNDDOWN(ROUNDDOWN(ROUNDDOWN(ROUNDDOWN((能力值计算器!F8+能力值计算器!E8*2+ROUNDDOWN(E379/4,0))*能力值计算器!C2/100+5,0)*能力值计算器!H8,0)*能力值计算器!K8,0)*能力值计算器!L8,0)*VLOOKUP(能力值计算器!J8,能力变化对照表!A:B,2,0),0)</f>
        <v>-39</v>
      </c>
      <c r="J379">
        <f t="shared" si="43"/>
        <v>0</v>
      </c>
      <c r="K379">
        <f t="shared" si="44"/>
        <v>-6162</v>
      </c>
      <c r="L379">
        <f t="shared" si="45"/>
        <v>9480</v>
      </c>
      <c r="M379">
        <f t="shared" si="46"/>
        <v>236.1</v>
      </c>
      <c r="N379">
        <f t="shared" si="47"/>
        <v>1</v>
      </c>
    </row>
    <row r="380" spans="1:14">
      <c r="A380">
        <f t="shared" si="40"/>
        <v>0</v>
      </c>
      <c r="B380">
        <f t="shared" si="41"/>
        <v>0</v>
      </c>
      <c r="C380">
        <v>100</v>
      </c>
      <c r="D380">
        <v>44</v>
      </c>
      <c r="E380">
        <f t="shared" si="42"/>
        <v>-999</v>
      </c>
      <c r="F380">
        <f>能力值计算器!G2</f>
        <v>0</v>
      </c>
      <c r="G380">
        <f>ROUNDDOWN((能力值计算器!F4+能力值计算器!E4*2+ROUNDDOWN(C380/4,0))*能力值计算器!C2/100+10+能力值计算器!C2,0)</f>
        <v>158</v>
      </c>
      <c r="H380">
        <f>ROUNDDOWN(ROUNDDOWN(ROUNDDOWN(ROUNDDOWN(ROUNDDOWN((能力值计算器!F6+能力值计算器!E6*2+ROUNDDOWN(D380/4,0))*能力值计算器!C2/100+5,0)*能力值计算器!H6,0)*能力值计算器!K6,0)*能力值计算器!L6,0)*VLOOKUP(能力值计算器!J6,能力变化对照表!A:B,2,0),0)</f>
        <v>91</v>
      </c>
      <c r="I380">
        <f>ROUNDDOWN(ROUNDDOWN(ROUNDDOWN(ROUNDDOWN(ROUNDDOWN((能力值计算器!F8+能力值计算器!E8*2+ROUNDDOWN(E380/4,0))*能力值计算器!C2/100+5,0)*能力值计算器!H8,0)*能力值计算器!K8,0)*能力值计算器!L8,0)*VLOOKUP(能力值计算器!J8,能力变化对照表!A:B,2,0),0)</f>
        <v>-39</v>
      </c>
      <c r="J380">
        <f t="shared" si="43"/>
        <v>0</v>
      </c>
      <c r="K380">
        <f t="shared" si="44"/>
        <v>-6162</v>
      </c>
      <c r="L380">
        <f t="shared" si="45"/>
        <v>8216</v>
      </c>
      <c r="M380">
        <f t="shared" si="46"/>
        <v>236.1</v>
      </c>
      <c r="N380">
        <f t="shared" si="47"/>
        <v>1</v>
      </c>
    </row>
    <row r="381" spans="1:14">
      <c r="A381">
        <f t="shared" si="40"/>
        <v>0</v>
      </c>
      <c r="B381">
        <f t="shared" si="41"/>
        <v>0</v>
      </c>
      <c r="C381">
        <v>100</v>
      </c>
      <c r="D381">
        <v>48</v>
      </c>
      <c r="E381">
        <f t="shared" si="42"/>
        <v>-999</v>
      </c>
      <c r="F381">
        <f>能力值计算器!G2</f>
        <v>0</v>
      </c>
      <c r="G381">
        <f>ROUNDDOWN((能力值计算器!F4+能力值计算器!E4*2+ROUNDDOWN(C381/4,0))*能力值计算器!C2/100+10+能力值计算器!C2,0)</f>
        <v>158</v>
      </c>
      <c r="H381">
        <f>ROUNDDOWN(ROUNDDOWN(ROUNDDOWN(ROUNDDOWN(ROUNDDOWN((能力值计算器!F6+能力值计算器!E6*2+ROUNDDOWN(D381/4,0))*能力值计算器!C2/100+5,0)*能力值计算器!H6,0)*能力值计算器!K6,0)*能力值计算器!L6,0)*VLOOKUP(能力值计算器!J6,能力变化对照表!A:B,2,0),0)</f>
        <v>91</v>
      </c>
      <c r="I381">
        <f>ROUNDDOWN(ROUNDDOWN(ROUNDDOWN(ROUNDDOWN(ROUNDDOWN((能力值计算器!F8+能力值计算器!E8*2+ROUNDDOWN(E381/4,0))*能力值计算器!C2/100+5,0)*能力值计算器!H8,0)*能力值计算器!K8,0)*能力值计算器!L8,0)*VLOOKUP(能力值计算器!J8,能力变化对照表!A:B,2,0),0)</f>
        <v>-39</v>
      </c>
      <c r="J381">
        <f t="shared" si="43"/>
        <v>0</v>
      </c>
      <c r="K381">
        <f t="shared" si="44"/>
        <v>-6162</v>
      </c>
      <c r="L381">
        <f t="shared" si="45"/>
        <v>8216</v>
      </c>
      <c r="M381">
        <f t="shared" si="46"/>
        <v>236.1</v>
      </c>
      <c r="N381">
        <f t="shared" si="47"/>
        <v>1</v>
      </c>
    </row>
    <row r="382" spans="1:14">
      <c r="A382">
        <f t="shared" si="40"/>
        <v>0</v>
      </c>
      <c r="B382">
        <f t="shared" si="41"/>
        <v>0</v>
      </c>
      <c r="C382">
        <v>104</v>
      </c>
      <c r="D382">
        <v>44</v>
      </c>
      <c r="E382">
        <f t="shared" si="42"/>
        <v>-999</v>
      </c>
      <c r="F382">
        <f>能力值计算器!G2</f>
        <v>0</v>
      </c>
      <c r="G382">
        <f>ROUNDDOWN((能力值计算器!F4+能力值计算器!E4*2+ROUNDDOWN(C382/4,0))*能力值计算器!C2/100+10+能力值计算器!C2,0)</f>
        <v>158</v>
      </c>
      <c r="H382">
        <f>ROUNDDOWN(ROUNDDOWN(ROUNDDOWN(ROUNDDOWN(ROUNDDOWN((能力值计算器!F6+能力值计算器!E6*2+ROUNDDOWN(D382/4,0))*能力值计算器!C2/100+5,0)*能力值计算器!H6,0)*能力值计算器!K6,0)*能力值计算器!L6,0)*VLOOKUP(能力值计算器!J6,能力变化对照表!A:B,2,0),0)</f>
        <v>91</v>
      </c>
      <c r="I382">
        <f>ROUNDDOWN(ROUNDDOWN(ROUNDDOWN(ROUNDDOWN(ROUNDDOWN((能力值计算器!F8+能力值计算器!E8*2+ROUNDDOWN(E382/4,0))*能力值计算器!C2/100+5,0)*能力值计算器!H8,0)*能力值计算器!K8,0)*能力值计算器!L8,0)*VLOOKUP(能力值计算器!J8,能力变化对照表!A:B,2,0),0)</f>
        <v>-39</v>
      </c>
      <c r="J382">
        <f t="shared" si="43"/>
        <v>0</v>
      </c>
      <c r="K382">
        <f t="shared" si="44"/>
        <v>-6162</v>
      </c>
      <c r="L382">
        <f t="shared" si="45"/>
        <v>8216</v>
      </c>
      <c r="M382">
        <f t="shared" si="46"/>
        <v>236.1</v>
      </c>
      <c r="N382">
        <f t="shared" si="47"/>
        <v>1</v>
      </c>
    </row>
    <row r="383" spans="1:14">
      <c r="A383">
        <f t="shared" si="40"/>
        <v>0</v>
      </c>
      <c r="B383">
        <f t="shared" si="41"/>
        <v>0</v>
      </c>
      <c r="C383">
        <v>100</v>
      </c>
      <c r="D383">
        <v>112</v>
      </c>
      <c r="E383">
        <f t="shared" si="42"/>
        <v>-999</v>
      </c>
      <c r="F383">
        <f>能力值计算器!G2</f>
        <v>0</v>
      </c>
      <c r="G383">
        <f>ROUNDDOWN((能力值计算器!F4+能力值计算器!E4*2+ROUNDDOWN(C383/4,0))*能力值计算器!C2/100+10+能力值计算器!C2,0)</f>
        <v>158</v>
      </c>
      <c r="H383">
        <f>ROUNDDOWN(ROUNDDOWN(ROUNDDOWN(ROUNDDOWN(ROUNDDOWN((能力值计算器!F6+能力值计算器!E6*2+ROUNDDOWN(D383/4,0))*能力值计算器!C2/100+5,0)*能力值计算器!H6,0)*能力值计算器!K6,0)*能力值计算器!L6,0)*VLOOKUP(能力值计算器!J6,能力变化对照表!A:B,2,0),0)</f>
        <v>99</v>
      </c>
      <c r="I383">
        <f>ROUNDDOWN(ROUNDDOWN(ROUNDDOWN(ROUNDDOWN(ROUNDDOWN((能力值计算器!F8+能力值计算器!E8*2+ROUNDDOWN(E383/4,0))*能力值计算器!C2/100+5,0)*能力值计算器!H8,0)*能力值计算器!K8,0)*能力值计算器!L8,0)*VLOOKUP(能力值计算器!J8,能力变化对照表!A:B,2,0),0)</f>
        <v>-39</v>
      </c>
      <c r="J383">
        <f t="shared" si="43"/>
        <v>0</v>
      </c>
      <c r="K383">
        <f t="shared" si="44"/>
        <v>-6162</v>
      </c>
      <c r="L383">
        <f t="shared" si="45"/>
        <v>9480</v>
      </c>
      <c r="M383">
        <f t="shared" si="46"/>
        <v>236.1</v>
      </c>
      <c r="N383">
        <f t="shared" si="47"/>
        <v>1</v>
      </c>
    </row>
    <row r="384" spans="1:14">
      <c r="A384">
        <f t="shared" si="40"/>
        <v>0</v>
      </c>
      <c r="B384">
        <f t="shared" si="41"/>
        <v>0</v>
      </c>
      <c r="C384">
        <v>104</v>
      </c>
      <c r="D384">
        <v>108</v>
      </c>
      <c r="E384">
        <f t="shared" si="42"/>
        <v>-999</v>
      </c>
      <c r="F384">
        <f>能力值计算器!G2</f>
        <v>0</v>
      </c>
      <c r="G384">
        <f>ROUNDDOWN((能力值计算器!F4+能力值计算器!E4*2+ROUNDDOWN(C384/4,0))*能力值计算器!C2/100+10+能力值计算器!C2,0)</f>
        <v>158</v>
      </c>
      <c r="H384">
        <f>ROUNDDOWN(ROUNDDOWN(ROUNDDOWN(ROUNDDOWN(ROUNDDOWN((能力值计算器!F6+能力值计算器!E6*2+ROUNDDOWN(D384/4,0))*能力值计算器!C2/100+5,0)*能力值计算器!H6,0)*能力值计算器!K6,0)*能力值计算器!L6,0)*VLOOKUP(能力值计算器!J6,能力变化对照表!A:B,2,0),0)</f>
        <v>99</v>
      </c>
      <c r="I384">
        <f>ROUNDDOWN(ROUNDDOWN(ROUNDDOWN(ROUNDDOWN(ROUNDDOWN((能力值计算器!F8+能力值计算器!E8*2+ROUNDDOWN(E384/4,0))*能力值计算器!C2/100+5,0)*能力值计算器!H8,0)*能力值计算器!K8,0)*能力值计算器!L8,0)*VLOOKUP(能力值计算器!J8,能力变化对照表!A:B,2,0),0)</f>
        <v>-39</v>
      </c>
      <c r="J384">
        <f t="shared" si="43"/>
        <v>0</v>
      </c>
      <c r="K384">
        <f t="shared" si="44"/>
        <v>-6162</v>
      </c>
      <c r="L384">
        <f t="shared" si="45"/>
        <v>9480</v>
      </c>
      <c r="M384">
        <f t="shared" si="46"/>
        <v>236.1</v>
      </c>
      <c r="N384">
        <f t="shared" si="47"/>
        <v>1</v>
      </c>
    </row>
    <row r="385" spans="1:14">
      <c r="A385">
        <f t="shared" si="40"/>
        <v>0</v>
      </c>
      <c r="B385">
        <f t="shared" si="41"/>
        <v>0</v>
      </c>
      <c r="C385">
        <v>164</v>
      </c>
      <c r="D385">
        <v>84</v>
      </c>
      <c r="E385">
        <f t="shared" si="42"/>
        <v>-999</v>
      </c>
      <c r="F385">
        <f>能力值计算器!G2</f>
        <v>0</v>
      </c>
      <c r="G385">
        <f>ROUNDDOWN((能力值计算器!F4+能力值计算器!E4*2+ROUNDDOWN(C385/4,0))*能力值计算器!C2/100+10+能力值计算器!C2,0)</f>
        <v>166</v>
      </c>
      <c r="H385">
        <f>ROUNDDOWN(ROUNDDOWN(ROUNDDOWN(ROUNDDOWN(ROUNDDOWN((能力值计算器!F6+能力值计算器!E6*2+ROUNDDOWN(D385/4,0))*能力值计算器!C2/100+5,0)*能力值计算器!H6,0)*能力值计算器!K6,0)*能力值计算器!L6,0)*VLOOKUP(能力值计算器!J6,能力变化对照表!A:B,2,0),0)</f>
        <v>96</v>
      </c>
      <c r="I385">
        <f>ROUNDDOWN(ROUNDDOWN(ROUNDDOWN(ROUNDDOWN(ROUNDDOWN((能力值计算器!F8+能力值计算器!E8*2+ROUNDDOWN(E385/4,0))*能力值计算器!C2/100+5,0)*能力值计算器!H8,0)*能力值计算器!K8,0)*能力值计算器!L8,0)*VLOOKUP(能力值计算器!J8,能力变化对照表!A:B,2,0),0)</f>
        <v>-39</v>
      </c>
      <c r="J385">
        <f t="shared" si="43"/>
        <v>0</v>
      </c>
      <c r="K385">
        <f t="shared" si="44"/>
        <v>-6474</v>
      </c>
      <c r="L385">
        <f t="shared" si="45"/>
        <v>9462</v>
      </c>
      <c r="M385">
        <f t="shared" si="46"/>
        <v>244.1</v>
      </c>
      <c r="N385">
        <f t="shared" si="47"/>
        <v>1</v>
      </c>
    </row>
    <row r="386" spans="1:14">
      <c r="A386">
        <f t="shared" ref="A386:A449" si="48">IF(N386=1,0,L386+1/M386)</f>
        <v>0</v>
      </c>
      <c r="B386">
        <f t="shared" ref="B386:B449" si="49">IF(A386=MAX(A:A),1,0)</f>
        <v>0</v>
      </c>
      <c r="C386">
        <v>164</v>
      </c>
      <c r="D386">
        <v>4</v>
      </c>
      <c r="E386">
        <f t="shared" ref="E386:E449" si="50">IF(F386-D386-C386&gt;253,-999,IF(F386-D386-C386&lt;0,-999,F386-D386-C386))</f>
        <v>-999</v>
      </c>
      <c r="F386">
        <f>能力值计算器!G2</f>
        <v>0</v>
      </c>
      <c r="G386">
        <f>ROUNDDOWN((能力值计算器!F4+能力值计算器!E4*2+ROUNDDOWN(C386/4,0))*能力值计算器!C2/100+10+能力值计算器!C2,0)</f>
        <v>166</v>
      </c>
      <c r="H386">
        <f>ROUNDDOWN(ROUNDDOWN(ROUNDDOWN(ROUNDDOWN(ROUNDDOWN((能力值计算器!F6+能力值计算器!E6*2+ROUNDDOWN(D386/4,0))*能力值计算器!C2/100+5,0)*能力值计算器!H6,0)*能力值计算器!K6,0)*能力值计算器!L6,0)*VLOOKUP(能力值计算器!J6,能力变化对照表!A:B,2,0),0)</f>
        <v>86</v>
      </c>
      <c r="I386">
        <f>ROUNDDOWN(ROUNDDOWN(ROUNDDOWN(ROUNDDOWN(ROUNDDOWN((能力值计算器!F8+能力值计算器!E8*2+ROUNDDOWN(E386/4,0))*能力值计算器!C2/100+5,0)*能力值计算器!H8,0)*能力值计算器!K8,0)*能力值计算器!L8,0)*VLOOKUP(能力值计算器!J8,能力变化对照表!A:B,2,0),0)</f>
        <v>-39</v>
      </c>
      <c r="J386">
        <f t="shared" ref="J386:J449" si="51">IF(E386&lt;0,0,G386*H386)</f>
        <v>0</v>
      </c>
      <c r="K386">
        <f t="shared" ref="K386:K449" si="52">G386*I386</f>
        <v>-6474</v>
      </c>
      <c r="L386">
        <f t="shared" ref="L386:L449" si="53">(H386+I386)*G386</f>
        <v>7802</v>
      </c>
      <c r="M386">
        <f t="shared" ref="M386:M449" si="54">IF(H386+I386-G386&lt;0,G386-H386-I386,H386+I386-G386)+IF(H386-I386&lt;0,I386-H386,H386-I386)+0.1</f>
        <v>244.1</v>
      </c>
      <c r="N386">
        <f t="shared" ref="N386:N449" si="55">IF(E386&lt;0,1,0)</f>
        <v>1</v>
      </c>
    </row>
    <row r="387" spans="1:14">
      <c r="A387">
        <f t="shared" si="48"/>
        <v>0</v>
      </c>
      <c r="B387">
        <f t="shared" si="49"/>
        <v>0</v>
      </c>
      <c r="C387">
        <v>164</v>
      </c>
      <c r="D387">
        <v>8</v>
      </c>
      <c r="E387">
        <f t="shared" si="50"/>
        <v>-999</v>
      </c>
      <c r="F387">
        <f>能力值计算器!G2</f>
        <v>0</v>
      </c>
      <c r="G387">
        <f>ROUNDDOWN((能力值计算器!F4+能力值计算器!E4*2+ROUNDDOWN(C387/4,0))*能力值计算器!C2/100+10+能力值计算器!C2,0)</f>
        <v>166</v>
      </c>
      <c r="H387">
        <f>ROUNDDOWN(ROUNDDOWN(ROUNDDOWN(ROUNDDOWN(ROUNDDOWN((能力值计算器!F6+能力值计算器!E6*2+ROUNDDOWN(D387/4,0))*能力值计算器!C2/100+5,0)*能力值计算器!H6,0)*能力值计算器!K6,0)*能力值计算器!L6,0)*VLOOKUP(能力值计算器!J6,能力变化对照表!A:B,2,0),0)</f>
        <v>86</v>
      </c>
      <c r="I387">
        <f>ROUNDDOWN(ROUNDDOWN(ROUNDDOWN(ROUNDDOWN(ROUNDDOWN((能力值计算器!F8+能力值计算器!E8*2+ROUNDDOWN(E387/4,0))*能力值计算器!C2/100+5,0)*能力值计算器!H8,0)*能力值计算器!K8,0)*能力值计算器!L8,0)*VLOOKUP(能力值计算器!J8,能力变化对照表!A:B,2,0),0)</f>
        <v>-39</v>
      </c>
      <c r="J387">
        <f t="shared" si="51"/>
        <v>0</v>
      </c>
      <c r="K387">
        <f t="shared" si="52"/>
        <v>-6474</v>
      </c>
      <c r="L387">
        <f t="shared" si="53"/>
        <v>7802</v>
      </c>
      <c r="M387">
        <f t="shared" si="54"/>
        <v>244.1</v>
      </c>
      <c r="N387">
        <f t="shared" si="55"/>
        <v>1</v>
      </c>
    </row>
    <row r="388" spans="1:14">
      <c r="A388">
        <f t="shared" si="48"/>
        <v>0</v>
      </c>
      <c r="B388">
        <f t="shared" si="49"/>
        <v>0</v>
      </c>
      <c r="C388">
        <v>168</v>
      </c>
      <c r="D388">
        <v>4</v>
      </c>
      <c r="E388">
        <f t="shared" si="50"/>
        <v>-999</v>
      </c>
      <c r="F388">
        <f>能力值计算器!G2</f>
        <v>0</v>
      </c>
      <c r="G388">
        <f>ROUNDDOWN((能力值计算器!F4+能力值计算器!E4*2+ROUNDDOWN(C388/4,0))*能力值计算器!C2/100+10+能力值计算器!C2,0)</f>
        <v>166</v>
      </c>
      <c r="H388">
        <f>ROUNDDOWN(ROUNDDOWN(ROUNDDOWN(ROUNDDOWN(ROUNDDOWN((能力值计算器!F6+能力值计算器!E6*2+ROUNDDOWN(D388/4,0))*能力值计算器!C2/100+5,0)*能力值计算器!H6,0)*能力值计算器!K6,0)*能力值计算器!L6,0)*VLOOKUP(能力值计算器!J6,能力变化对照表!A:B,2,0),0)</f>
        <v>86</v>
      </c>
      <c r="I388">
        <f>ROUNDDOWN(ROUNDDOWN(ROUNDDOWN(ROUNDDOWN(ROUNDDOWN((能力值计算器!F8+能力值计算器!E8*2+ROUNDDOWN(E388/4,0))*能力值计算器!C2/100+5,0)*能力值计算器!H8,0)*能力值计算器!K8,0)*能力值计算器!L8,0)*VLOOKUP(能力值计算器!J8,能力变化对照表!A:B,2,0),0)</f>
        <v>-39</v>
      </c>
      <c r="J388">
        <f t="shared" si="51"/>
        <v>0</v>
      </c>
      <c r="K388">
        <f t="shared" si="52"/>
        <v>-6474</v>
      </c>
      <c r="L388">
        <f t="shared" si="53"/>
        <v>7802</v>
      </c>
      <c r="M388">
        <f t="shared" si="54"/>
        <v>244.1</v>
      </c>
      <c r="N388">
        <f t="shared" si="55"/>
        <v>1</v>
      </c>
    </row>
    <row r="389" spans="1:14">
      <c r="A389">
        <f t="shared" si="48"/>
        <v>0</v>
      </c>
      <c r="B389">
        <f t="shared" si="49"/>
        <v>0</v>
      </c>
      <c r="C389">
        <v>164</v>
      </c>
      <c r="D389">
        <v>88</v>
      </c>
      <c r="E389">
        <f t="shared" si="50"/>
        <v>-999</v>
      </c>
      <c r="F389">
        <f>能力值计算器!G2</f>
        <v>0</v>
      </c>
      <c r="G389">
        <f>ROUNDDOWN((能力值计算器!F4+能力值计算器!E4*2+ROUNDDOWN(C389/4,0))*能力值计算器!C2/100+10+能力值计算器!C2,0)</f>
        <v>166</v>
      </c>
      <c r="H389">
        <f>ROUNDDOWN(ROUNDDOWN(ROUNDDOWN(ROUNDDOWN(ROUNDDOWN((能力值计算器!F6+能力值计算器!E6*2+ROUNDDOWN(D389/4,0))*能力值计算器!C2/100+5,0)*能力值计算器!H6,0)*能力值计算器!K6,0)*能力值计算器!L6,0)*VLOOKUP(能力值计算器!J6,能力变化对照表!A:B,2,0),0)</f>
        <v>96</v>
      </c>
      <c r="I389">
        <f>ROUNDDOWN(ROUNDDOWN(ROUNDDOWN(ROUNDDOWN(ROUNDDOWN((能力值计算器!F8+能力值计算器!E8*2+ROUNDDOWN(E389/4,0))*能力值计算器!C2/100+5,0)*能力值计算器!H8,0)*能力值计算器!K8,0)*能力值计算器!L8,0)*VLOOKUP(能力值计算器!J8,能力变化对照表!A:B,2,0),0)</f>
        <v>-39</v>
      </c>
      <c r="J389">
        <f t="shared" si="51"/>
        <v>0</v>
      </c>
      <c r="K389">
        <f t="shared" si="52"/>
        <v>-6474</v>
      </c>
      <c r="L389">
        <f t="shared" si="53"/>
        <v>9462</v>
      </c>
      <c r="M389">
        <f t="shared" si="54"/>
        <v>244.1</v>
      </c>
      <c r="N389">
        <f t="shared" si="55"/>
        <v>1</v>
      </c>
    </row>
    <row r="390" spans="1:14">
      <c r="A390">
        <f t="shared" si="48"/>
        <v>0</v>
      </c>
      <c r="B390">
        <f t="shared" si="49"/>
        <v>0</v>
      </c>
      <c r="C390">
        <v>168</v>
      </c>
      <c r="D390">
        <v>84</v>
      </c>
      <c r="E390">
        <f t="shared" si="50"/>
        <v>-999</v>
      </c>
      <c r="F390">
        <f>能力值计算器!G2</f>
        <v>0</v>
      </c>
      <c r="G390">
        <f>ROUNDDOWN((能力值计算器!F4+能力值计算器!E4*2+ROUNDDOWN(C390/4,0))*能力值计算器!C2/100+10+能力值计算器!C2,0)</f>
        <v>166</v>
      </c>
      <c r="H390">
        <f>ROUNDDOWN(ROUNDDOWN(ROUNDDOWN(ROUNDDOWN(ROUNDDOWN((能力值计算器!F6+能力值计算器!E6*2+ROUNDDOWN(D390/4,0))*能力值计算器!C2/100+5,0)*能力值计算器!H6,0)*能力值计算器!K6,0)*能力值计算器!L6,0)*VLOOKUP(能力值计算器!J6,能力变化对照表!A:B,2,0),0)</f>
        <v>96</v>
      </c>
      <c r="I390">
        <f>ROUNDDOWN(ROUNDDOWN(ROUNDDOWN(ROUNDDOWN(ROUNDDOWN((能力值计算器!F8+能力值计算器!E8*2+ROUNDDOWN(E390/4,0))*能力值计算器!C2/100+5,0)*能力值计算器!H8,0)*能力值计算器!K8,0)*能力值计算器!L8,0)*VLOOKUP(能力值计算器!J8,能力变化对照表!A:B,2,0),0)</f>
        <v>-39</v>
      </c>
      <c r="J390">
        <f t="shared" si="51"/>
        <v>0</v>
      </c>
      <c r="K390">
        <f t="shared" si="52"/>
        <v>-6474</v>
      </c>
      <c r="L390">
        <f t="shared" si="53"/>
        <v>9462</v>
      </c>
      <c r="M390">
        <f t="shared" si="54"/>
        <v>244.1</v>
      </c>
      <c r="N390">
        <f t="shared" si="55"/>
        <v>1</v>
      </c>
    </row>
    <row r="391" spans="1:14">
      <c r="A391">
        <f t="shared" si="48"/>
        <v>0</v>
      </c>
      <c r="B391">
        <f t="shared" si="49"/>
        <v>0</v>
      </c>
      <c r="C391">
        <v>100</v>
      </c>
      <c r="D391">
        <v>116</v>
      </c>
      <c r="E391">
        <f t="shared" si="50"/>
        <v>-999</v>
      </c>
      <c r="F391">
        <f>能力值计算器!G2</f>
        <v>0</v>
      </c>
      <c r="G391">
        <f>ROUNDDOWN((能力值计算器!F4+能力值计算器!E4*2+ROUNDDOWN(C391/4,0))*能力值计算器!C2/100+10+能力值计算器!C2,0)</f>
        <v>158</v>
      </c>
      <c r="H391">
        <f>ROUNDDOWN(ROUNDDOWN(ROUNDDOWN(ROUNDDOWN(ROUNDDOWN((能力值计算器!F6+能力值计算器!E6*2+ROUNDDOWN(D391/4,0))*能力值计算器!C2/100+5,0)*能力值计算器!H6,0)*能力值计算器!K6,0)*能力值计算器!L6,0)*VLOOKUP(能力值计算器!J6,能力变化对照表!A:B,2,0),0)</f>
        <v>100</v>
      </c>
      <c r="I391">
        <f>ROUNDDOWN(ROUNDDOWN(ROUNDDOWN(ROUNDDOWN(ROUNDDOWN((能力值计算器!F8+能力值计算器!E8*2+ROUNDDOWN(E391/4,0))*能力值计算器!C2/100+5,0)*能力值计算器!H8,0)*能力值计算器!K8,0)*能力值计算器!L8,0)*VLOOKUP(能力值计算器!J8,能力变化对照表!A:B,2,0),0)</f>
        <v>-39</v>
      </c>
      <c r="J391">
        <f t="shared" si="51"/>
        <v>0</v>
      </c>
      <c r="K391">
        <f t="shared" si="52"/>
        <v>-6162</v>
      </c>
      <c r="L391">
        <f t="shared" si="53"/>
        <v>9638</v>
      </c>
      <c r="M391">
        <f t="shared" si="54"/>
        <v>236.1</v>
      </c>
      <c r="N391">
        <f t="shared" si="55"/>
        <v>1</v>
      </c>
    </row>
    <row r="392" spans="1:14">
      <c r="A392">
        <f t="shared" si="48"/>
        <v>0</v>
      </c>
      <c r="B392">
        <f t="shared" si="49"/>
        <v>0</v>
      </c>
      <c r="C392">
        <v>100</v>
      </c>
      <c r="D392">
        <v>36</v>
      </c>
      <c r="E392">
        <f t="shared" si="50"/>
        <v>-999</v>
      </c>
      <c r="F392">
        <f>能力值计算器!G2</f>
        <v>0</v>
      </c>
      <c r="G392">
        <f>ROUNDDOWN((能力值计算器!F4+能力值计算器!E4*2+ROUNDDOWN(C392/4,0))*能力值计算器!C2/100+10+能力值计算器!C2,0)</f>
        <v>158</v>
      </c>
      <c r="H392">
        <f>ROUNDDOWN(ROUNDDOWN(ROUNDDOWN(ROUNDDOWN(ROUNDDOWN((能力值计算器!F6+能力值计算器!E6*2+ROUNDDOWN(D392/4,0))*能力值计算器!C2/100+5,0)*能力值计算器!H6,0)*能力值计算器!K6,0)*能力值计算器!L6,0)*VLOOKUP(能力值计算器!J6,能力变化对照表!A:B,2,0),0)</f>
        <v>90</v>
      </c>
      <c r="I392">
        <f>ROUNDDOWN(ROUNDDOWN(ROUNDDOWN(ROUNDDOWN(ROUNDDOWN((能力值计算器!F8+能力值计算器!E8*2+ROUNDDOWN(E392/4,0))*能力值计算器!C2/100+5,0)*能力值计算器!H8,0)*能力值计算器!K8,0)*能力值计算器!L8,0)*VLOOKUP(能力值计算器!J8,能力变化对照表!A:B,2,0),0)</f>
        <v>-39</v>
      </c>
      <c r="J392">
        <f t="shared" si="51"/>
        <v>0</v>
      </c>
      <c r="K392">
        <f t="shared" si="52"/>
        <v>-6162</v>
      </c>
      <c r="L392">
        <f t="shared" si="53"/>
        <v>8058</v>
      </c>
      <c r="M392">
        <f t="shared" si="54"/>
        <v>236.1</v>
      </c>
      <c r="N392">
        <f t="shared" si="55"/>
        <v>1</v>
      </c>
    </row>
    <row r="393" spans="1:14">
      <c r="A393">
        <f t="shared" si="48"/>
        <v>0</v>
      </c>
      <c r="B393">
        <f t="shared" si="49"/>
        <v>0</v>
      </c>
      <c r="C393">
        <v>100</v>
      </c>
      <c r="D393">
        <v>40</v>
      </c>
      <c r="E393">
        <f t="shared" si="50"/>
        <v>-999</v>
      </c>
      <c r="F393">
        <f>能力值计算器!G2</f>
        <v>0</v>
      </c>
      <c r="G393">
        <f>ROUNDDOWN((能力值计算器!F4+能力值计算器!E4*2+ROUNDDOWN(C393/4,0))*能力值计算器!C2/100+10+能力值计算器!C2,0)</f>
        <v>158</v>
      </c>
      <c r="H393">
        <f>ROUNDDOWN(ROUNDDOWN(ROUNDDOWN(ROUNDDOWN(ROUNDDOWN((能力值计算器!F6+能力值计算器!E6*2+ROUNDDOWN(D393/4,0))*能力值计算器!C2/100+5,0)*能力值计算器!H6,0)*能力值计算器!K6,0)*能力值计算器!L6,0)*VLOOKUP(能力值计算器!J6,能力变化对照表!A:B,2,0),0)</f>
        <v>90</v>
      </c>
      <c r="I393">
        <f>ROUNDDOWN(ROUNDDOWN(ROUNDDOWN(ROUNDDOWN(ROUNDDOWN((能力值计算器!F8+能力值计算器!E8*2+ROUNDDOWN(E393/4,0))*能力值计算器!C2/100+5,0)*能力值计算器!H8,0)*能力值计算器!K8,0)*能力值计算器!L8,0)*VLOOKUP(能力值计算器!J8,能力变化对照表!A:B,2,0),0)</f>
        <v>-39</v>
      </c>
      <c r="J393">
        <f t="shared" si="51"/>
        <v>0</v>
      </c>
      <c r="K393">
        <f t="shared" si="52"/>
        <v>-6162</v>
      </c>
      <c r="L393">
        <f t="shared" si="53"/>
        <v>8058</v>
      </c>
      <c r="M393">
        <f t="shared" si="54"/>
        <v>236.1</v>
      </c>
      <c r="N393">
        <f t="shared" si="55"/>
        <v>1</v>
      </c>
    </row>
    <row r="394" spans="1:14">
      <c r="A394">
        <f t="shared" si="48"/>
        <v>0</v>
      </c>
      <c r="B394">
        <f t="shared" si="49"/>
        <v>0</v>
      </c>
      <c r="C394">
        <v>104</v>
      </c>
      <c r="D394">
        <v>36</v>
      </c>
      <c r="E394">
        <f t="shared" si="50"/>
        <v>-999</v>
      </c>
      <c r="F394">
        <f>能力值计算器!G2</f>
        <v>0</v>
      </c>
      <c r="G394">
        <f>ROUNDDOWN((能力值计算器!F4+能力值计算器!E4*2+ROUNDDOWN(C394/4,0))*能力值计算器!C2/100+10+能力值计算器!C2,0)</f>
        <v>158</v>
      </c>
      <c r="H394">
        <f>ROUNDDOWN(ROUNDDOWN(ROUNDDOWN(ROUNDDOWN(ROUNDDOWN((能力值计算器!F6+能力值计算器!E6*2+ROUNDDOWN(D394/4,0))*能力值计算器!C2/100+5,0)*能力值计算器!H6,0)*能力值计算器!K6,0)*能力值计算器!L6,0)*VLOOKUP(能力值计算器!J6,能力变化对照表!A:B,2,0),0)</f>
        <v>90</v>
      </c>
      <c r="I394">
        <f>ROUNDDOWN(ROUNDDOWN(ROUNDDOWN(ROUNDDOWN(ROUNDDOWN((能力值计算器!F8+能力值计算器!E8*2+ROUNDDOWN(E394/4,0))*能力值计算器!C2/100+5,0)*能力值计算器!H8,0)*能力值计算器!K8,0)*能力值计算器!L8,0)*VLOOKUP(能力值计算器!J8,能力变化对照表!A:B,2,0),0)</f>
        <v>-39</v>
      </c>
      <c r="J394">
        <f t="shared" si="51"/>
        <v>0</v>
      </c>
      <c r="K394">
        <f t="shared" si="52"/>
        <v>-6162</v>
      </c>
      <c r="L394">
        <f t="shared" si="53"/>
        <v>8058</v>
      </c>
      <c r="M394">
        <f t="shared" si="54"/>
        <v>236.1</v>
      </c>
      <c r="N394">
        <f t="shared" si="55"/>
        <v>1</v>
      </c>
    </row>
    <row r="395" spans="1:14">
      <c r="A395">
        <f t="shared" si="48"/>
        <v>0</v>
      </c>
      <c r="B395">
        <f t="shared" si="49"/>
        <v>0</v>
      </c>
      <c r="C395">
        <v>100</v>
      </c>
      <c r="D395">
        <v>120</v>
      </c>
      <c r="E395">
        <f t="shared" si="50"/>
        <v>-999</v>
      </c>
      <c r="F395">
        <f>能力值计算器!G2</f>
        <v>0</v>
      </c>
      <c r="G395">
        <f>ROUNDDOWN((能力值计算器!F4+能力值计算器!E4*2+ROUNDDOWN(C395/4,0))*能力值计算器!C2/100+10+能力值计算器!C2,0)</f>
        <v>158</v>
      </c>
      <c r="H395">
        <f>ROUNDDOWN(ROUNDDOWN(ROUNDDOWN(ROUNDDOWN(ROUNDDOWN((能力值计算器!F6+能力值计算器!E6*2+ROUNDDOWN(D395/4,0))*能力值计算器!C2/100+5,0)*能力值计算器!H6,0)*能力值计算器!K6,0)*能力值计算器!L6,0)*VLOOKUP(能力值计算器!J6,能力变化对照表!A:B,2,0),0)</f>
        <v>100</v>
      </c>
      <c r="I395">
        <f>ROUNDDOWN(ROUNDDOWN(ROUNDDOWN(ROUNDDOWN(ROUNDDOWN((能力值计算器!F8+能力值计算器!E8*2+ROUNDDOWN(E395/4,0))*能力值计算器!C2/100+5,0)*能力值计算器!H8,0)*能力值计算器!K8,0)*能力值计算器!L8,0)*VLOOKUP(能力值计算器!J8,能力变化对照表!A:B,2,0),0)</f>
        <v>-39</v>
      </c>
      <c r="J395">
        <f t="shared" si="51"/>
        <v>0</v>
      </c>
      <c r="K395">
        <f t="shared" si="52"/>
        <v>-6162</v>
      </c>
      <c r="L395">
        <f t="shared" si="53"/>
        <v>9638</v>
      </c>
      <c r="M395">
        <f t="shared" si="54"/>
        <v>236.1</v>
      </c>
      <c r="N395">
        <f t="shared" si="55"/>
        <v>1</v>
      </c>
    </row>
    <row r="396" spans="1:14">
      <c r="A396">
        <f t="shared" si="48"/>
        <v>0</v>
      </c>
      <c r="B396">
        <f t="shared" si="49"/>
        <v>0</v>
      </c>
      <c r="C396">
        <v>104</v>
      </c>
      <c r="D396">
        <v>116</v>
      </c>
      <c r="E396">
        <f t="shared" si="50"/>
        <v>-999</v>
      </c>
      <c r="F396">
        <f>能力值计算器!G2</f>
        <v>0</v>
      </c>
      <c r="G396">
        <f>ROUNDDOWN((能力值计算器!F4+能力值计算器!E4*2+ROUNDDOWN(C396/4,0))*能力值计算器!C2/100+10+能力值计算器!C2,0)</f>
        <v>158</v>
      </c>
      <c r="H396">
        <f>ROUNDDOWN(ROUNDDOWN(ROUNDDOWN(ROUNDDOWN(ROUNDDOWN((能力值计算器!F6+能力值计算器!E6*2+ROUNDDOWN(D396/4,0))*能力值计算器!C2/100+5,0)*能力值计算器!H6,0)*能力值计算器!K6,0)*能力值计算器!L6,0)*VLOOKUP(能力值计算器!J6,能力变化对照表!A:B,2,0),0)</f>
        <v>100</v>
      </c>
      <c r="I396">
        <f>ROUNDDOWN(ROUNDDOWN(ROUNDDOWN(ROUNDDOWN(ROUNDDOWN((能力值计算器!F8+能力值计算器!E8*2+ROUNDDOWN(E396/4,0))*能力值计算器!C2/100+5,0)*能力值计算器!H8,0)*能力值计算器!K8,0)*能力值计算器!L8,0)*VLOOKUP(能力值计算器!J8,能力变化对照表!A:B,2,0),0)</f>
        <v>-39</v>
      </c>
      <c r="J396">
        <f t="shared" si="51"/>
        <v>0</v>
      </c>
      <c r="K396">
        <f t="shared" si="52"/>
        <v>-6162</v>
      </c>
      <c r="L396">
        <f t="shared" si="53"/>
        <v>9638</v>
      </c>
      <c r="M396">
        <f t="shared" si="54"/>
        <v>236.1</v>
      </c>
      <c r="N396">
        <f t="shared" si="55"/>
        <v>1</v>
      </c>
    </row>
    <row r="397" spans="1:14">
      <c r="A397">
        <f t="shared" si="48"/>
        <v>0</v>
      </c>
      <c r="B397">
        <f t="shared" si="49"/>
        <v>0</v>
      </c>
      <c r="C397">
        <v>164</v>
      </c>
      <c r="D397">
        <v>0</v>
      </c>
      <c r="E397">
        <f t="shared" si="50"/>
        <v>-999</v>
      </c>
      <c r="F397">
        <f>能力值计算器!G2</f>
        <v>0</v>
      </c>
      <c r="G397">
        <f>ROUNDDOWN((能力值计算器!F4+能力值计算器!E4*2+ROUNDDOWN(C397/4,0))*能力值计算器!C2/100+10+能力值计算器!C2,0)</f>
        <v>166</v>
      </c>
      <c r="H397">
        <f>ROUNDDOWN(ROUNDDOWN(ROUNDDOWN(ROUNDDOWN(ROUNDDOWN((能力值计算器!F6+能力值计算器!E6*2+ROUNDDOWN(D397/4,0))*能力值计算器!C2/100+5,0)*能力值计算器!H6,0)*能力值计算器!K6,0)*能力值计算器!L6,0)*VLOOKUP(能力值计算器!J6,能力变化对照表!A:B,2,0),0)</f>
        <v>85</v>
      </c>
      <c r="I397">
        <f>ROUNDDOWN(ROUNDDOWN(ROUNDDOWN(ROUNDDOWN(ROUNDDOWN((能力值计算器!F8+能力值计算器!E8*2+ROUNDDOWN(E397/4,0))*能力值计算器!C2/100+5,0)*能力值计算器!H8,0)*能力值计算器!K8,0)*能力值计算器!L8,0)*VLOOKUP(能力值计算器!J8,能力变化对照表!A:B,2,0),0)</f>
        <v>-39</v>
      </c>
      <c r="J397">
        <f t="shared" si="51"/>
        <v>0</v>
      </c>
      <c r="K397">
        <f t="shared" si="52"/>
        <v>-6474</v>
      </c>
      <c r="L397">
        <f t="shared" si="53"/>
        <v>7636</v>
      </c>
      <c r="M397">
        <f t="shared" si="54"/>
        <v>244.1</v>
      </c>
      <c r="N397">
        <f t="shared" si="55"/>
        <v>1</v>
      </c>
    </row>
    <row r="398" spans="1:14">
      <c r="A398">
        <f t="shared" si="48"/>
        <v>0</v>
      </c>
      <c r="B398">
        <f t="shared" si="49"/>
        <v>0</v>
      </c>
      <c r="C398">
        <v>164</v>
      </c>
      <c r="D398">
        <v>92</v>
      </c>
      <c r="E398">
        <f t="shared" si="50"/>
        <v>-999</v>
      </c>
      <c r="F398">
        <f>能力值计算器!G2</f>
        <v>0</v>
      </c>
      <c r="G398">
        <f>ROUNDDOWN((能力值计算器!F4+能力值计算器!E4*2+ROUNDDOWN(C398/4,0))*能力值计算器!C2/100+10+能力值计算器!C2,0)</f>
        <v>166</v>
      </c>
      <c r="H398">
        <f>ROUNDDOWN(ROUNDDOWN(ROUNDDOWN(ROUNDDOWN(ROUNDDOWN((能力值计算器!F6+能力值计算器!E6*2+ROUNDDOWN(D398/4,0))*能力值计算器!C2/100+5,0)*能力值计算器!H6,0)*能力值计算器!K6,0)*能力值计算器!L6,0)*VLOOKUP(能力值计算器!J6,能力变化对照表!A:B,2,0),0)</f>
        <v>97</v>
      </c>
      <c r="I398">
        <f>ROUNDDOWN(ROUNDDOWN(ROUNDDOWN(ROUNDDOWN(ROUNDDOWN((能力值计算器!F8+能力值计算器!E8*2+ROUNDDOWN(E398/4,0))*能力值计算器!C2/100+5,0)*能力值计算器!H8,0)*能力值计算器!K8,0)*能力值计算器!L8,0)*VLOOKUP(能力值计算器!J8,能力变化对照表!A:B,2,0),0)</f>
        <v>-39</v>
      </c>
      <c r="J398">
        <f t="shared" si="51"/>
        <v>0</v>
      </c>
      <c r="K398">
        <f t="shared" si="52"/>
        <v>-6474</v>
      </c>
      <c r="L398">
        <f t="shared" si="53"/>
        <v>9628</v>
      </c>
      <c r="M398">
        <f t="shared" si="54"/>
        <v>244.1</v>
      </c>
      <c r="N398">
        <f t="shared" si="55"/>
        <v>1</v>
      </c>
    </row>
    <row r="399" spans="1:14">
      <c r="A399">
        <f t="shared" si="48"/>
        <v>0</v>
      </c>
      <c r="B399">
        <f t="shared" si="49"/>
        <v>0</v>
      </c>
      <c r="C399">
        <v>100</v>
      </c>
      <c r="D399">
        <v>124</v>
      </c>
      <c r="E399">
        <f t="shared" si="50"/>
        <v>-999</v>
      </c>
      <c r="F399">
        <f>能力值计算器!G2</f>
        <v>0</v>
      </c>
      <c r="G399">
        <f>ROUNDDOWN((能力值计算器!F4+能力值计算器!E4*2+ROUNDDOWN(C399/4,0))*能力值计算器!C2/100+10+能力值计算器!C2,0)</f>
        <v>158</v>
      </c>
      <c r="H399">
        <f>ROUNDDOWN(ROUNDDOWN(ROUNDDOWN(ROUNDDOWN(ROUNDDOWN((能力值计算器!F6+能力值计算器!E6*2+ROUNDDOWN(D399/4,0))*能力值计算器!C2/100+5,0)*能力值计算器!H6,0)*能力值计算器!K6,0)*能力值计算器!L6,0)*VLOOKUP(能力值计算器!J6,能力变化对照表!A:B,2,0),0)</f>
        <v>101</v>
      </c>
      <c r="I399">
        <f>ROUNDDOWN(ROUNDDOWN(ROUNDDOWN(ROUNDDOWN(ROUNDDOWN((能力值计算器!F8+能力值计算器!E8*2+ROUNDDOWN(E399/4,0))*能力值计算器!C2/100+5,0)*能力值计算器!H8,0)*能力值计算器!K8,0)*能力值计算器!L8,0)*VLOOKUP(能力值计算器!J8,能力变化对照表!A:B,2,0),0)</f>
        <v>-39</v>
      </c>
      <c r="J399">
        <f t="shared" si="51"/>
        <v>0</v>
      </c>
      <c r="K399">
        <f t="shared" si="52"/>
        <v>-6162</v>
      </c>
      <c r="L399">
        <f t="shared" si="53"/>
        <v>9796</v>
      </c>
      <c r="M399">
        <f t="shared" si="54"/>
        <v>236.1</v>
      </c>
      <c r="N399">
        <f t="shared" si="55"/>
        <v>1</v>
      </c>
    </row>
    <row r="400" spans="1:14">
      <c r="A400">
        <f t="shared" si="48"/>
        <v>0</v>
      </c>
      <c r="B400">
        <f t="shared" si="49"/>
        <v>0</v>
      </c>
      <c r="C400">
        <v>100</v>
      </c>
      <c r="D400">
        <v>28</v>
      </c>
      <c r="E400">
        <f t="shared" si="50"/>
        <v>-999</v>
      </c>
      <c r="F400">
        <f>能力值计算器!G2</f>
        <v>0</v>
      </c>
      <c r="G400">
        <f>ROUNDDOWN((能力值计算器!F4+能力值计算器!E4*2+ROUNDDOWN(C400/4,0))*能力值计算器!C2/100+10+能力值计算器!C2,0)</f>
        <v>158</v>
      </c>
      <c r="H400">
        <f>ROUNDDOWN(ROUNDDOWN(ROUNDDOWN(ROUNDDOWN(ROUNDDOWN((能力值计算器!F6+能力值计算器!E6*2+ROUNDDOWN(D400/4,0))*能力值计算器!C2/100+5,0)*能力值计算器!H6,0)*能力值计算器!K6,0)*能力值计算器!L6,0)*VLOOKUP(能力值计算器!J6,能力变化对照表!A:B,2,0),0)</f>
        <v>89</v>
      </c>
      <c r="I400">
        <f>ROUNDDOWN(ROUNDDOWN(ROUNDDOWN(ROUNDDOWN(ROUNDDOWN((能力值计算器!F8+能力值计算器!E8*2+ROUNDDOWN(E400/4,0))*能力值计算器!C2/100+5,0)*能力值计算器!H8,0)*能力值计算器!K8,0)*能力值计算器!L8,0)*VLOOKUP(能力值计算器!J8,能力变化对照表!A:B,2,0),0)</f>
        <v>-39</v>
      </c>
      <c r="J400">
        <f t="shared" si="51"/>
        <v>0</v>
      </c>
      <c r="K400">
        <f t="shared" si="52"/>
        <v>-6162</v>
      </c>
      <c r="L400">
        <f t="shared" si="53"/>
        <v>7900</v>
      </c>
      <c r="M400">
        <f t="shared" si="54"/>
        <v>236.1</v>
      </c>
      <c r="N400">
        <f t="shared" si="55"/>
        <v>1</v>
      </c>
    </row>
    <row r="401" spans="1:14">
      <c r="A401">
        <f t="shared" si="48"/>
        <v>0</v>
      </c>
      <c r="B401">
        <f t="shared" si="49"/>
        <v>0</v>
      </c>
      <c r="C401">
        <v>100</v>
      </c>
      <c r="D401">
        <v>32</v>
      </c>
      <c r="E401">
        <f t="shared" si="50"/>
        <v>-999</v>
      </c>
      <c r="F401">
        <f>能力值计算器!G2</f>
        <v>0</v>
      </c>
      <c r="G401">
        <f>ROUNDDOWN((能力值计算器!F4+能力值计算器!E4*2+ROUNDDOWN(C401/4,0))*能力值计算器!C2/100+10+能力值计算器!C2,0)</f>
        <v>158</v>
      </c>
      <c r="H401">
        <f>ROUNDDOWN(ROUNDDOWN(ROUNDDOWN(ROUNDDOWN(ROUNDDOWN((能力值计算器!F6+能力值计算器!E6*2+ROUNDDOWN(D401/4,0))*能力值计算器!C2/100+5,0)*能力值计算器!H6,0)*能力值计算器!K6,0)*能力值计算器!L6,0)*VLOOKUP(能力值计算器!J6,能力变化对照表!A:B,2,0),0)</f>
        <v>89</v>
      </c>
      <c r="I401">
        <f>ROUNDDOWN(ROUNDDOWN(ROUNDDOWN(ROUNDDOWN(ROUNDDOWN((能力值计算器!F8+能力值计算器!E8*2+ROUNDDOWN(E401/4,0))*能力值计算器!C2/100+5,0)*能力值计算器!H8,0)*能力值计算器!K8,0)*能力值计算器!L8,0)*VLOOKUP(能力值计算器!J8,能力变化对照表!A:B,2,0),0)</f>
        <v>-39</v>
      </c>
      <c r="J401">
        <f t="shared" si="51"/>
        <v>0</v>
      </c>
      <c r="K401">
        <f t="shared" si="52"/>
        <v>-6162</v>
      </c>
      <c r="L401">
        <f t="shared" si="53"/>
        <v>7900</v>
      </c>
      <c r="M401">
        <f t="shared" si="54"/>
        <v>236.1</v>
      </c>
      <c r="N401">
        <f t="shared" si="55"/>
        <v>1</v>
      </c>
    </row>
    <row r="402" spans="1:14">
      <c r="A402">
        <f t="shared" si="48"/>
        <v>0</v>
      </c>
      <c r="B402">
        <f t="shared" si="49"/>
        <v>0</v>
      </c>
      <c r="C402">
        <v>104</v>
      </c>
      <c r="D402">
        <v>28</v>
      </c>
      <c r="E402">
        <f t="shared" si="50"/>
        <v>-999</v>
      </c>
      <c r="F402">
        <f>能力值计算器!G2</f>
        <v>0</v>
      </c>
      <c r="G402">
        <f>ROUNDDOWN((能力值计算器!F4+能力值计算器!E4*2+ROUNDDOWN(C402/4,0))*能力值计算器!C2/100+10+能力值计算器!C2,0)</f>
        <v>158</v>
      </c>
      <c r="H402">
        <f>ROUNDDOWN(ROUNDDOWN(ROUNDDOWN(ROUNDDOWN(ROUNDDOWN((能力值计算器!F6+能力值计算器!E6*2+ROUNDDOWN(D402/4,0))*能力值计算器!C2/100+5,0)*能力值计算器!H6,0)*能力值计算器!K6,0)*能力值计算器!L6,0)*VLOOKUP(能力值计算器!J6,能力变化对照表!A:B,2,0),0)</f>
        <v>89</v>
      </c>
      <c r="I402">
        <f>ROUNDDOWN(ROUNDDOWN(ROUNDDOWN(ROUNDDOWN(ROUNDDOWN((能力值计算器!F8+能力值计算器!E8*2+ROUNDDOWN(E402/4,0))*能力值计算器!C2/100+5,0)*能力值计算器!H8,0)*能力值计算器!K8,0)*能力值计算器!L8,0)*VLOOKUP(能力值计算器!J8,能力变化对照表!A:B,2,0),0)</f>
        <v>-39</v>
      </c>
      <c r="J402">
        <f t="shared" si="51"/>
        <v>0</v>
      </c>
      <c r="K402">
        <f t="shared" si="52"/>
        <v>-6162</v>
      </c>
      <c r="L402">
        <f t="shared" si="53"/>
        <v>7900</v>
      </c>
      <c r="M402">
        <f t="shared" si="54"/>
        <v>236.1</v>
      </c>
      <c r="N402">
        <f t="shared" si="55"/>
        <v>1</v>
      </c>
    </row>
    <row r="403" spans="1:14">
      <c r="A403">
        <f t="shared" si="48"/>
        <v>0</v>
      </c>
      <c r="B403">
        <f t="shared" si="49"/>
        <v>0</v>
      </c>
      <c r="C403">
        <v>100</v>
      </c>
      <c r="D403">
        <v>128</v>
      </c>
      <c r="E403">
        <f t="shared" si="50"/>
        <v>-999</v>
      </c>
      <c r="F403">
        <f>能力值计算器!G2</f>
        <v>0</v>
      </c>
      <c r="G403">
        <f>ROUNDDOWN((能力值计算器!F4+能力值计算器!E4*2+ROUNDDOWN(C403/4,0))*能力值计算器!C2/100+10+能力值计算器!C2,0)</f>
        <v>158</v>
      </c>
      <c r="H403">
        <f>ROUNDDOWN(ROUNDDOWN(ROUNDDOWN(ROUNDDOWN(ROUNDDOWN((能力值计算器!F6+能力值计算器!E6*2+ROUNDDOWN(D403/4,0))*能力值计算器!C2/100+5,0)*能力值计算器!H6,0)*能力值计算器!K6,0)*能力值计算器!L6,0)*VLOOKUP(能力值计算器!J6,能力变化对照表!A:B,2,0),0)</f>
        <v>101</v>
      </c>
      <c r="I403">
        <f>ROUNDDOWN(ROUNDDOWN(ROUNDDOWN(ROUNDDOWN(ROUNDDOWN((能力值计算器!F8+能力值计算器!E8*2+ROUNDDOWN(E403/4,0))*能力值计算器!C2/100+5,0)*能力值计算器!H8,0)*能力值计算器!K8,0)*能力值计算器!L8,0)*VLOOKUP(能力值计算器!J8,能力变化对照表!A:B,2,0),0)</f>
        <v>-39</v>
      </c>
      <c r="J403">
        <f t="shared" si="51"/>
        <v>0</v>
      </c>
      <c r="K403">
        <f t="shared" si="52"/>
        <v>-6162</v>
      </c>
      <c r="L403">
        <f t="shared" si="53"/>
        <v>9796</v>
      </c>
      <c r="M403">
        <f t="shared" si="54"/>
        <v>236.1</v>
      </c>
      <c r="N403">
        <f t="shared" si="55"/>
        <v>1</v>
      </c>
    </row>
    <row r="404" spans="1:14">
      <c r="A404">
        <f t="shared" si="48"/>
        <v>0</v>
      </c>
      <c r="B404">
        <f t="shared" si="49"/>
        <v>0</v>
      </c>
      <c r="C404">
        <v>104</v>
      </c>
      <c r="D404">
        <v>124</v>
      </c>
      <c r="E404">
        <f t="shared" si="50"/>
        <v>-999</v>
      </c>
      <c r="F404">
        <f>能力值计算器!G2</f>
        <v>0</v>
      </c>
      <c r="G404">
        <f>ROUNDDOWN((能力值计算器!F4+能力值计算器!E4*2+ROUNDDOWN(C404/4,0))*能力值计算器!C2/100+10+能力值计算器!C2,0)</f>
        <v>158</v>
      </c>
      <c r="H404">
        <f>ROUNDDOWN(ROUNDDOWN(ROUNDDOWN(ROUNDDOWN(ROUNDDOWN((能力值计算器!F6+能力值计算器!E6*2+ROUNDDOWN(D404/4,0))*能力值计算器!C2/100+5,0)*能力值计算器!H6,0)*能力值计算器!K6,0)*能力值计算器!L6,0)*VLOOKUP(能力值计算器!J6,能力变化对照表!A:B,2,0),0)</f>
        <v>101</v>
      </c>
      <c r="I404">
        <f>ROUNDDOWN(ROUNDDOWN(ROUNDDOWN(ROUNDDOWN(ROUNDDOWN((能力值计算器!F8+能力值计算器!E8*2+ROUNDDOWN(E404/4,0))*能力值计算器!C2/100+5,0)*能力值计算器!H8,0)*能力值计算器!K8,0)*能力值计算器!L8,0)*VLOOKUP(能力值计算器!J8,能力变化对照表!A:B,2,0),0)</f>
        <v>-39</v>
      </c>
      <c r="J404">
        <f t="shared" si="51"/>
        <v>0</v>
      </c>
      <c r="K404">
        <f t="shared" si="52"/>
        <v>-6162</v>
      </c>
      <c r="L404">
        <f t="shared" si="53"/>
        <v>9796</v>
      </c>
      <c r="M404">
        <f t="shared" si="54"/>
        <v>236.1</v>
      </c>
      <c r="N404">
        <f t="shared" si="55"/>
        <v>1</v>
      </c>
    </row>
    <row r="405" spans="1:14">
      <c r="A405">
        <f t="shared" si="48"/>
        <v>0</v>
      </c>
      <c r="B405">
        <f t="shared" si="49"/>
        <v>0</v>
      </c>
      <c r="C405">
        <v>100</v>
      </c>
      <c r="D405">
        <v>132</v>
      </c>
      <c r="E405">
        <f t="shared" si="50"/>
        <v>-999</v>
      </c>
      <c r="F405">
        <f>能力值计算器!G2</f>
        <v>0</v>
      </c>
      <c r="G405">
        <f>ROUNDDOWN((能力值计算器!F4+能力值计算器!E4*2+ROUNDDOWN(C405/4,0))*能力值计算器!C2/100+10+能力值计算器!C2,0)</f>
        <v>158</v>
      </c>
      <c r="H405">
        <f>ROUNDDOWN(ROUNDDOWN(ROUNDDOWN(ROUNDDOWN(ROUNDDOWN((能力值计算器!F6+能力值计算器!E6*2+ROUNDDOWN(D405/4,0))*能力值计算器!C2/100+5,0)*能力值计算器!H6,0)*能力值计算器!K6,0)*能力值计算器!L6,0)*VLOOKUP(能力值计算器!J6,能力变化对照表!A:B,2,0),0)</f>
        <v>102</v>
      </c>
      <c r="I405">
        <f>ROUNDDOWN(ROUNDDOWN(ROUNDDOWN(ROUNDDOWN(ROUNDDOWN((能力值计算器!F8+能力值计算器!E8*2+ROUNDDOWN(E405/4,0))*能力值计算器!C2/100+5,0)*能力值计算器!H8,0)*能力值计算器!K8,0)*能力值计算器!L8,0)*VLOOKUP(能力值计算器!J8,能力变化对照表!A:B,2,0),0)</f>
        <v>-39</v>
      </c>
      <c r="J405">
        <f t="shared" si="51"/>
        <v>0</v>
      </c>
      <c r="K405">
        <f t="shared" si="52"/>
        <v>-6162</v>
      </c>
      <c r="L405">
        <f t="shared" si="53"/>
        <v>9954</v>
      </c>
      <c r="M405">
        <f t="shared" si="54"/>
        <v>236.1</v>
      </c>
      <c r="N405">
        <f t="shared" si="55"/>
        <v>1</v>
      </c>
    </row>
    <row r="406" spans="1:14">
      <c r="A406">
        <f t="shared" si="48"/>
        <v>0</v>
      </c>
      <c r="B406">
        <f t="shared" si="49"/>
        <v>0</v>
      </c>
      <c r="C406">
        <v>100</v>
      </c>
      <c r="D406">
        <v>20</v>
      </c>
      <c r="E406">
        <f t="shared" si="50"/>
        <v>-999</v>
      </c>
      <c r="F406">
        <f>能力值计算器!G2</f>
        <v>0</v>
      </c>
      <c r="G406">
        <f>ROUNDDOWN((能力值计算器!F4+能力值计算器!E4*2+ROUNDDOWN(C406/4,0))*能力值计算器!C2/100+10+能力值计算器!C2,0)</f>
        <v>158</v>
      </c>
      <c r="H406">
        <f>ROUNDDOWN(ROUNDDOWN(ROUNDDOWN(ROUNDDOWN(ROUNDDOWN((能力值计算器!F6+能力值计算器!E6*2+ROUNDDOWN(D406/4,0))*能力值计算器!C2/100+5,0)*能力值计算器!H6,0)*能力值计算器!K6,0)*能力值计算器!L6,0)*VLOOKUP(能力值计算器!J6,能力变化对照表!A:B,2,0),0)</f>
        <v>88</v>
      </c>
      <c r="I406">
        <f>ROUNDDOWN(ROUNDDOWN(ROUNDDOWN(ROUNDDOWN(ROUNDDOWN((能力值计算器!F8+能力值计算器!E8*2+ROUNDDOWN(E406/4,0))*能力值计算器!C2/100+5,0)*能力值计算器!H8,0)*能力值计算器!K8,0)*能力值计算器!L8,0)*VLOOKUP(能力值计算器!J8,能力变化对照表!A:B,2,0),0)</f>
        <v>-39</v>
      </c>
      <c r="J406">
        <f t="shared" si="51"/>
        <v>0</v>
      </c>
      <c r="K406">
        <f t="shared" si="52"/>
        <v>-6162</v>
      </c>
      <c r="L406">
        <f t="shared" si="53"/>
        <v>7742</v>
      </c>
      <c r="M406">
        <f t="shared" si="54"/>
        <v>236.1</v>
      </c>
      <c r="N406">
        <f t="shared" si="55"/>
        <v>1</v>
      </c>
    </row>
    <row r="407" spans="1:14">
      <c r="A407">
        <f t="shared" si="48"/>
        <v>0</v>
      </c>
      <c r="B407">
        <f t="shared" si="49"/>
        <v>0</v>
      </c>
      <c r="C407">
        <v>100</v>
      </c>
      <c r="D407">
        <v>24</v>
      </c>
      <c r="E407">
        <f t="shared" si="50"/>
        <v>-999</v>
      </c>
      <c r="F407">
        <f>能力值计算器!G2</f>
        <v>0</v>
      </c>
      <c r="G407">
        <f>ROUNDDOWN((能力值计算器!F4+能力值计算器!E4*2+ROUNDDOWN(C407/4,0))*能力值计算器!C2/100+10+能力值计算器!C2,0)</f>
        <v>158</v>
      </c>
      <c r="H407">
        <f>ROUNDDOWN(ROUNDDOWN(ROUNDDOWN(ROUNDDOWN(ROUNDDOWN((能力值计算器!F6+能力值计算器!E6*2+ROUNDDOWN(D407/4,0))*能力值计算器!C2/100+5,0)*能力值计算器!H6,0)*能力值计算器!K6,0)*能力值计算器!L6,0)*VLOOKUP(能力值计算器!J6,能力变化对照表!A:B,2,0),0)</f>
        <v>88</v>
      </c>
      <c r="I407">
        <f>ROUNDDOWN(ROUNDDOWN(ROUNDDOWN(ROUNDDOWN(ROUNDDOWN((能力值计算器!F8+能力值计算器!E8*2+ROUNDDOWN(E407/4,0))*能力值计算器!C2/100+5,0)*能力值计算器!H8,0)*能力值计算器!K8,0)*能力值计算器!L8,0)*VLOOKUP(能力值计算器!J8,能力变化对照表!A:B,2,0),0)</f>
        <v>-39</v>
      </c>
      <c r="J407">
        <f t="shared" si="51"/>
        <v>0</v>
      </c>
      <c r="K407">
        <f t="shared" si="52"/>
        <v>-6162</v>
      </c>
      <c r="L407">
        <f t="shared" si="53"/>
        <v>7742</v>
      </c>
      <c r="M407">
        <f t="shared" si="54"/>
        <v>236.1</v>
      </c>
      <c r="N407">
        <f t="shared" si="55"/>
        <v>1</v>
      </c>
    </row>
    <row r="408" spans="1:14">
      <c r="A408">
        <f t="shared" si="48"/>
        <v>0</v>
      </c>
      <c r="B408">
        <f t="shared" si="49"/>
        <v>0</v>
      </c>
      <c r="C408">
        <v>104</v>
      </c>
      <c r="D408">
        <v>20</v>
      </c>
      <c r="E408">
        <f t="shared" si="50"/>
        <v>-999</v>
      </c>
      <c r="F408">
        <f>能力值计算器!G2</f>
        <v>0</v>
      </c>
      <c r="G408">
        <f>ROUNDDOWN((能力值计算器!F4+能力值计算器!E4*2+ROUNDDOWN(C408/4,0))*能力值计算器!C2/100+10+能力值计算器!C2,0)</f>
        <v>158</v>
      </c>
      <c r="H408">
        <f>ROUNDDOWN(ROUNDDOWN(ROUNDDOWN(ROUNDDOWN(ROUNDDOWN((能力值计算器!F6+能力值计算器!E6*2+ROUNDDOWN(D408/4,0))*能力值计算器!C2/100+5,0)*能力值计算器!H6,0)*能力值计算器!K6,0)*能力值计算器!L6,0)*VLOOKUP(能力值计算器!J6,能力变化对照表!A:B,2,0),0)</f>
        <v>88</v>
      </c>
      <c r="I408">
        <f>ROUNDDOWN(ROUNDDOWN(ROUNDDOWN(ROUNDDOWN(ROUNDDOWN((能力值计算器!F8+能力值计算器!E8*2+ROUNDDOWN(E408/4,0))*能力值计算器!C2/100+5,0)*能力值计算器!H8,0)*能力值计算器!K8,0)*能力值计算器!L8,0)*VLOOKUP(能力值计算器!J8,能力变化对照表!A:B,2,0),0)</f>
        <v>-39</v>
      </c>
      <c r="J408">
        <f t="shared" si="51"/>
        <v>0</v>
      </c>
      <c r="K408">
        <f t="shared" si="52"/>
        <v>-6162</v>
      </c>
      <c r="L408">
        <f t="shared" si="53"/>
        <v>7742</v>
      </c>
      <c r="M408">
        <f t="shared" si="54"/>
        <v>236.1</v>
      </c>
      <c r="N408">
        <f t="shared" si="55"/>
        <v>1</v>
      </c>
    </row>
    <row r="409" spans="1:14">
      <c r="A409">
        <f t="shared" si="48"/>
        <v>0</v>
      </c>
      <c r="B409">
        <f t="shared" si="49"/>
        <v>0</v>
      </c>
      <c r="C409">
        <v>100</v>
      </c>
      <c r="D409">
        <v>136</v>
      </c>
      <c r="E409">
        <f t="shared" si="50"/>
        <v>-999</v>
      </c>
      <c r="F409">
        <f>能力值计算器!G2</f>
        <v>0</v>
      </c>
      <c r="G409">
        <f>ROUNDDOWN((能力值计算器!F4+能力值计算器!E4*2+ROUNDDOWN(C409/4,0))*能力值计算器!C2/100+10+能力值计算器!C2,0)</f>
        <v>158</v>
      </c>
      <c r="H409">
        <f>ROUNDDOWN(ROUNDDOWN(ROUNDDOWN(ROUNDDOWN(ROUNDDOWN((能力值计算器!F6+能力值计算器!E6*2+ROUNDDOWN(D409/4,0))*能力值计算器!C2/100+5,0)*能力值计算器!H6,0)*能力值计算器!K6,0)*能力值计算器!L6,0)*VLOOKUP(能力值计算器!J6,能力变化对照表!A:B,2,0),0)</f>
        <v>102</v>
      </c>
      <c r="I409">
        <f>ROUNDDOWN(ROUNDDOWN(ROUNDDOWN(ROUNDDOWN(ROUNDDOWN((能力值计算器!F8+能力值计算器!E8*2+ROUNDDOWN(E409/4,0))*能力值计算器!C2/100+5,0)*能力值计算器!H8,0)*能力值计算器!K8,0)*能力值计算器!L8,0)*VLOOKUP(能力值计算器!J8,能力变化对照表!A:B,2,0),0)</f>
        <v>-39</v>
      </c>
      <c r="J409">
        <f t="shared" si="51"/>
        <v>0</v>
      </c>
      <c r="K409">
        <f t="shared" si="52"/>
        <v>-6162</v>
      </c>
      <c r="L409">
        <f t="shared" si="53"/>
        <v>9954</v>
      </c>
      <c r="M409">
        <f t="shared" si="54"/>
        <v>236.1</v>
      </c>
      <c r="N409">
        <f t="shared" si="55"/>
        <v>1</v>
      </c>
    </row>
    <row r="410" spans="1:14">
      <c r="A410">
        <f t="shared" si="48"/>
        <v>0</v>
      </c>
      <c r="B410">
        <f t="shared" si="49"/>
        <v>0</v>
      </c>
      <c r="C410">
        <v>104</v>
      </c>
      <c r="D410">
        <v>132</v>
      </c>
      <c r="E410">
        <f t="shared" si="50"/>
        <v>-999</v>
      </c>
      <c r="F410">
        <f>能力值计算器!G2</f>
        <v>0</v>
      </c>
      <c r="G410">
        <f>ROUNDDOWN((能力值计算器!F4+能力值计算器!E4*2+ROUNDDOWN(C410/4,0))*能力值计算器!C2/100+10+能力值计算器!C2,0)</f>
        <v>158</v>
      </c>
      <c r="H410">
        <f>ROUNDDOWN(ROUNDDOWN(ROUNDDOWN(ROUNDDOWN(ROUNDDOWN((能力值计算器!F6+能力值计算器!E6*2+ROUNDDOWN(D410/4,0))*能力值计算器!C2/100+5,0)*能力值计算器!H6,0)*能力值计算器!K6,0)*能力值计算器!L6,0)*VLOOKUP(能力值计算器!J6,能力变化对照表!A:B,2,0),0)</f>
        <v>102</v>
      </c>
      <c r="I410">
        <f>ROUNDDOWN(ROUNDDOWN(ROUNDDOWN(ROUNDDOWN(ROUNDDOWN((能力值计算器!F8+能力值计算器!E8*2+ROUNDDOWN(E410/4,0))*能力值计算器!C2/100+5,0)*能力值计算器!H8,0)*能力值计算器!K8,0)*能力值计算器!L8,0)*VLOOKUP(能力值计算器!J8,能力变化对照表!A:B,2,0),0)</f>
        <v>-39</v>
      </c>
      <c r="J410">
        <f t="shared" si="51"/>
        <v>0</v>
      </c>
      <c r="K410">
        <f t="shared" si="52"/>
        <v>-6162</v>
      </c>
      <c r="L410">
        <f t="shared" si="53"/>
        <v>9954</v>
      </c>
      <c r="M410">
        <f t="shared" si="54"/>
        <v>236.1</v>
      </c>
      <c r="N410">
        <f t="shared" si="55"/>
        <v>1</v>
      </c>
    </row>
    <row r="411" spans="1:14">
      <c r="A411">
        <f t="shared" si="48"/>
        <v>0</v>
      </c>
      <c r="B411">
        <f t="shared" si="49"/>
        <v>0</v>
      </c>
      <c r="C411">
        <v>100</v>
      </c>
      <c r="D411">
        <v>140</v>
      </c>
      <c r="E411">
        <f t="shared" si="50"/>
        <v>-999</v>
      </c>
      <c r="F411">
        <f>能力值计算器!G2</f>
        <v>0</v>
      </c>
      <c r="G411">
        <f>ROUNDDOWN((能力值计算器!F4+能力值计算器!E4*2+ROUNDDOWN(C411/4,0))*能力值计算器!C2/100+10+能力值计算器!C2,0)</f>
        <v>158</v>
      </c>
      <c r="H411">
        <f>ROUNDDOWN(ROUNDDOWN(ROUNDDOWN(ROUNDDOWN(ROUNDDOWN((能力值计算器!F6+能力值计算器!E6*2+ROUNDDOWN(D411/4,0))*能力值计算器!C2/100+5,0)*能力值计算器!H6,0)*能力值计算器!K6,0)*能力值计算器!L6,0)*VLOOKUP(能力值计算器!J6,能力变化对照表!A:B,2,0),0)</f>
        <v>103</v>
      </c>
      <c r="I411">
        <f>ROUNDDOWN(ROUNDDOWN(ROUNDDOWN(ROUNDDOWN(ROUNDDOWN((能力值计算器!F8+能力值计算器!E8*2+ROUNDDOWN(E411/4,0))*能力值计算器!C2/100+5,0)*能力值计算器!H8,0)*能力值计算器!K8,0)*能力值计算器!L8,0)*VLOOKUP(能力值计算器!J8,能力变化对照表!A:B,2,0),0)</f>
        <v>-39</v>
      </c>
      <c r="J411">
        <f t="shared" si="51"/>
        <v>0</v>
      </c>
      <c r="K411">
        <f t="shared" si="52"/>
        <v>-6162</v>
      </c>
      <c r="L411">
        <f t="shared" si="53"/>
        <v>10112</v>
      </c>
      <c r="M411">
        <f t="shared" si="54"/>
        <v>236.1</v>
      </c>
      <c r="N411">
        <f t="shared" si="55"/>
        <v>1</v>
      </c>
    </row>
    <row r="412" spans="1:14">
      <c r="A412">
        <f t="shared" si="48"/>
        <v>0</v>
      </c>
      <c r="B412">
        <f t="shared" si="49"/>
        <v>0</v>
      </c>
      <c r="C412">
        <v>100</v>
      </c>
      <c r="D412">
        <v>12</v>
      </c>
      <c r="E412">
        <f t="shared" si="50"/>
        <v>-999</v>
      </c>
      <c r="F412">
        <f>能力值计算器!G2</f>
        <v>0</v>
      </c>
      <c r="G412">
        <f>ROUNDDOWN((能力值计算器!F4+能力值计算器!E4*2+ROUNDDOWN(C412/4,0))*能力值计算器!C2/100+10+能力值计算器!C2,0)</f>
        <v>158</v>
      </c>
      <c r="H412">
        <f>ROUNDDOWN(ROUNDDOWN(ROUNDDOWN(ROUNDDOWN(ROUNDDOWN((能力值计算器!F6+能力值计算器!E6*2+ROUNDDOWN(D412/4,0))*能力值计算器!C2/100+5,0)*能力值计算器!H6,0)*能力值计算器!K6,0)*能力值计算器!L6,0)*VLOOKUP(能力值计算器!J6,能力变化对照表!A:B,2,0),0)</f>
        <v>87</v>
      </c>
      <c r="I412">
        <f>ROUNDDOWN(ROUNDDOWN(ROUNDDOWN(ROUNDDOWN(ROUNDDOWN((能力值计算器!F8+能力值计算器!E8*2+ROUNDDOWN(E412/4,0))*能力值计算器!C2/100+5,0)*能力值计算器!H8,0)*能力值计算器!K8,0)*能力值计算器!L8,0)*VLOOKUP(能力值计算器!J8,能力变化对照表!A:B,2,0),0)</f>
        <v>-39</v>
      </c>
      <c r="J412">
        <f t="shared" si="51"/>
        <v>0</v>
      </c>
      <c r="K412">
        <f t="shared" si="52"/>
        <v>-6162</v>
      </c>
      <c r="L412">
        <f t="shared" si="53"/>
        <v>7584</v>
      </c>
      <c r="M412">
        <f t="shared" si="54"/>
        <v>236.1</v>
      </c>
      <c r="N412">
        <f t="shared" si="55"/>
        <v>1</v>
      </c>
    </row>
    <row r="413" spans="1:14">
      <c r="A413">
        <f t="shared" si="48"/>
        <v>0</v>
      </c>
      <c r="B413">
        <f t="shared" si="49"/>
        <v>0</v>
      </c>
      <c r="C413">
        <v>100</v>
      </c>
      <c r="D413">
        <v>16</v>
      </c>
      <c r="E413">
        <f t="shared" si="50"/>
        <v>-999</v>
      </c>
      <c r="F413">
        <f>能力值计算器!G2</f>
        <v>0</v>
      </c>
      <c r="G413">
        <f>ROUNDDOWN((能力值计算器!F4+能力值计算器!E4*2+ROUNDDOWN(C413/4,0))*能力值计算器!C2/100+10+能力值计算器!C2,0)</f>
        <v>158</v>
      </c>
      <c r="H413">
        <f>ROUNDDOWN(ROUNDDOWN(ROUNDDOWN(ROUNDDOWN(ROUNDDOWN((能力值计算器!F6+能力值计算器!E6*2+ROUNDDOWN(D413/4,0))*能力值计算器!C2/100+5,0)*能力值计算器!H6,0)*能力值计算器!K6,0)*能力值计算器!L6,0)*VLOOKUP(能力值计算器!J6,能力变化对照表!A:B,2,0),0)</f>
        <v>87</v>
      </c>
      <c r="I413">
        <f>ROUNDDOWN(ROUNDDOWN(ROUNDDOWN(ROUNDDOWN(ROUNDDOWN((能力值计算器!F8+能力值计算器!E8*2+ROUNDDOWN(E413/4,0))*能力值计算器!C2/100+5,0)*能力值计算器!H8,0)*能力值计算器!K8,0)*能力值计算器!L8,0)*VLOOKUP(能力值计算器!J8,能力变化对照表!A:B,2,0),0)</f>
        <v>-39</v>
      </c>
      <c r="J413">
        <f t="shared" si="51"/>
        <v>0</v>
      </c>
      <c r="K413">
        <f t="shared" si="52"/>
        <v>-6162</v>
      </c>
      <c r="L413">
        <f t="shared" si="53"/>
        <v>7584</v>
      </c>
      <c r="M413">
        <f t="shared" si="54"/>
        <v>236.1</v>
      </c>
      <c r="N413">
        <f t="shared" si="55"/>
        <v>1</v>
      </c>
    </row>
    <row r="414" spans="1:14">
      <c r="A414">
        <f t="shared" si="48"/>
        <v>0</v>
      </c>
      <c r="B414">
        <f t="shared" si="49"/>
        <v>0</v>
      </c>
      <c r="C414">
        <v>104</v>
      </c>
      <c r="D414">
        <v>12</v>
      </c>
      <c r="E414">
        <f t="shared" si="50"/>
        <v>-999</v>
      </c>
      <c r="F414">
        <f>能力值计算器!G2</f>
        <v>0</v>
      </c>
      <c r="G414">
        <f>ROUNDDOWN((能力值计算器!F4+能力值计算器!E4*2+ROUNDDOWN(C414/4,0))*能力值计算器!C2/100+10+能力值计算器!C2,0)</f>
        <v>158</v>
      </c>
      <c r="H414">
        <f>ROUNDDOWN(ROUNDDOWN(ROUNDDOWN(ROUNDDOWN(ROUNDDOWN((能力值计算器!F6+能力值计算器!E6*2+ROUNDDOWN(D414/4,0))*能力值计算器!C2/100+5,0)*能力值计算器!H6,0)*能力值计算器!K6,0)*能力值计算器!L6,0)*VLOOKUP(能力值计算器!J6,能力变化对照表!A:B,2,0),0)</f>
        <v>87</v>
      </c>
      <c r="I414">
        <f>ROUNDDOWN(ROUNDDOWN(ROUNDDOWN(ROUNDDOWN(ROUNDDOWN((能力值计算器!F8+能力值计算器!E8*2+ROUNDDOWN(E414/4,0))*能力值计算器!C2/100+5,0)*能力值计算器!H8,0)*能力值计算器!K8,0)*能力值计算器!L8,0)*VLOOKUP(能力值计算器!J8,能力变化对照表!A:B,2,0),0)</f>
        <v>-39</v>
      </c>
      <c r="J414">
        <f t="shared" si="51"/>
        <v>0</v>
      </c>
      <c r="K414">
        <f t="shared" si="52"/>
        <v>-6162</v>
      </c>
      <c r="L414">
        <f t="shared" si="53"/>
        <v>7584</v>
      </c>
      <c r="M414">
        <f t="shared" si="54"/>
        <v>236.1</v>
      </c>
      <c r="N414">
        <f t="shared" si="55"/>
        <v>1</v>
      </c>
    </row>
    <row r="415" spans="1:14">
      <c r="A415">
        <f t="shared" si="48"/>
        <v>0</v>
      </c>
      <c r="B415">
        <f t="shared" si="49"/>
        <v>0</v>
      </c>
      <c r="C415">
        <v>100</v>
      </c>
      <c r="D415">
        <v>144</v>
      </c>
      <c r="E415">
        <f t="shared" si="50"/>
        <v>-999</v>
      </c>
      <c r="F415">
        <f>能力值计算器!G2</f>
        <v>0</v>
      </c>
      <c r="G415">
        <f>ROUNDDOWN((能力值计算器!F4+能力值计算器!E4*2+ROUNDDOWN(C415/4,0))*能力值计算器!C2/100+10+能力值计算器!C2,0)</f>
        <v>158</v>
      </c>
      <c r="H415">
        <f>ROUNDDOWN(ROUNDDOWN(ROUNDDOWN(ROUNDDOWN(ROUNDDOWN((能力值计算器!F6+能力值计算器!E6*2+ROUNDDOWN(D415/4,0))*能力值计算器!C2/100+5,0)*能力值计算器!H6,0)*能力值计算器!K6,0)*能力值计算器!L6,0)*VLOOKUP(能力值计算器!J6,能力变化对照表!A:B,2,0),0)</f>
        <v>103</v>
      </c>
      <c r="I415">
        <f>ROUNDDOWN(ROUNDDOWN(ROUNDDOWN(ROUNDDOWN(ROUNDDOWN((能力值计算器!F8+能力值计算器!E8*2+ROUNDDOWN(E415/4,0))*能力值计算器!C2/100+5,0)*能力值计算器!H8,0)*能力值计算器!K8,0)*能力值计算器!L8,0)*VLOOKUP(能力值计算器!J8,能力变化对照表!A:B,2,0),0)</f>
        <v>-39</v>
      </c>
      <c r="J415">
        <f t="shared" si="51"/>
        <v>0</v>
      </c>
      <c r="K415">
        <f t="shared" si="52"/>
        <v>-6162</v>
      </c>
      <c r="L415">
        <f t="shared" si="53"/>
        <v>10112</v>
      </c>
      <c r="M415">
        <f t="shared" si="54"/>
        <v>236.1</v>
      </c>
      <c r="N415">
        <f t="shared" si="55"/>
        <v>1</v>
      </c>
    </row>
    <row r="416" spans="1:14">
      <c r="A416">
        <f t="shared" si="48"/>
        <v>0</v>
      </c>
      <c r="B416">
        <f t="shared" si="49"/>
        <v>0</v>
      </c>
      <c r="C416">
        <v>104</v>
      </c>
      <c r="D416">
        <v>140</v>
      </c>
      <c r="E416">
        <f t="shared" si="50"/>
        <v>-999</v>
      </c>
      <c r="F416">
        <f>能力值计算器!G2</f>
        <v>0</v>
      </c>
      <c r="G416">
        <f>ROUNDDOWN((能力值计算器!F4+能力值计算器!E4*2+ROUNDDOWN(C416/4,0))*能力值计算器!C2/100+10+能力值计算器!C2,0)</f>
        <v>158</v>
      </c>
      <c r="H416">
        <f>ROUNDDOWN(ROUNDDOWN(ROUNDDOWN(ROUNDDOWN(ROUNDDOWN((能力值计算器!F6+能力值计算器!E6*2+ROUNDDOWN(D416/4,0))*能力值计算器!C2/100+5,0)*能力值计算器!H6,0)*能力值计算器!K6,0)*能力值计算器!L6,0)*VLOOKUP(能力值计算器!J6,能力变化对照表!A:B,2,0),0)</f>
        <v>103</v>
      </c>
      <c r="I416">
        <f>ROUNDDOWN(ROUNDDOWN(ROUNDDOWN(ROUNDDOWN(ROUNDDOWN((能力值计算器!F8+能力值计算器!E8*2+ROUNDDOWN(E416/4,0))*能力值计算器!C2/100+5,0)*能力值计算器!H8,0)*能力值计算器!K8,0)*能力值计算器!L8,0)*VLOOKUP(能力值计算器!J8,能力变化对照表!A:B,2,0),0)</f>
        <v>-39</v>
      </c>
      <c r="J416">
        <f t="shared" si="51"/>
        <v>0</v>
      </c>
      <c r="K416">
        <f t="shared" si="52"/>
        <v>-6162</v>
      </c>
      <c r="L416">
        <f t="shared" si="53"/>
        <v>10112</v>
      </c>
      <c r="M416">
        <f t="shared" si="54"/>
        <v>236.1</v>
      </c>
      <c r="N416">
        <f t="shared" si="55"/>
        <v>1</v>
      </c>
    </row>
    <row r="417" spans="1:14">
      <c r="A417">
        <f t="shared" si="48"/>
        <v>0</v>
      </c>
      <c r="B417">
        <f t="shared" si="49"/>
        <v>0</v>
      </c>
      <c r="C417">
        <v>100</v>
      </c>
      <c r="D417">
        <v>148</v>
      </c>
      <c r="E417">
        <f t="shared" si="50"/>
        <v>-999</v>
      </c>
      <c r="F417">
        <f>能力值计算器!G2</f>
        <v>0</v>
      </c>
      <c r="G417">
        <f>ROUNDDOWN((能力值计算器!F4+能力值计算器!E4*2+ROUNDDOWN(C417/4,0))*能力值计算器!C2/100+10+能力值计算器!C2,0)</f>
        <v>158</v>
      </c>
      <c r="H417">
        <f>ROUNDDOWN(ROUNDDOWN(ROUNDDOWN(ROUNDDOWN(ROUNDDOWN((能力值计算器!F6+能力值计算器!E6*2+ROUNDDOWN(D417/4,0))*能力值计算器!C2/100+5,0)*能力值计算器!H6,0)*能力值计算器!K6,0)*能力值计算器!L6,0)*VLOOKUP(能力值计算器!J6,能力变化对照表!A:B,2,0),0)</f>
        <v>104</v>
      </c>
      <c r="I417">
        <f>ROUNDDOWN(ROUNDDOWN(ROUNDDOWN(ROUNDDOWN(ROUNDDOWN((能力值计算器!F8+能力值计算器!E8*2+ROUNDDOWN(E417/4,0))*能力值计算器!C2/100+5,0)*能力值计算器!H8,0)*能力值计算器!K8,0)*能力值计算器!L8,0)*VLOOKUP(能力值计算器!J8,能力变化对照表!A:B,2,0),0)</f>
        <v>-39</v>
      </c>
      <c r="J417">
        <f t="shared" si="51"/>
        <v>0</v>
      </c>
      <c r="K417">
        <f t="shared" si="52"/>
        <v>-6162</v>
      </c>
      <c r="L417">
        <f t="shared" si="53"/>
        <v>10270</v>
      </c>
      <c r="M417">
        <f t="shared" si="54"/>
        <v>236.1</v>
      </c>
      <c r="N417">
        <f t="shared" si="55"/>
        <v>1</v>
      </c>
    </row>
    <row r="418" spans="1:14">
      <c r="A418">
        <f t="shared" si="48"/>
        <v>0</v>
      </c>
      <c r="B418">
        <f t="shared" si="49"/>
        <v>0</v>
      </c>
      <c r="C418">
        <v>100</v>
      </c>
      <c r="D418">
        <v>4</v>
      </c>
      <c r="E418">
        <f t="shared" si="50"/>
        <v>-999</v>
      </c>
      <c r="F418">
        <f>能力值计算器!G2</f>
        <v>0</v>
      </c>
      <c r="G418">
        <f>ROUNDDOWN((能力值计算器!F4+能力值计算器!E4*2+ROUNDDOWN(C418/4,0))*能力值计算器!C2/100+10+能力值计算器!C2,0)</f>
        <v>158</v>
      </c>
      <c r="H418">
        <f>ROUNDDOWN(ROUNDDOWN(ROUNDDOWN(ROUNDDOWN(ROUNDDOWN((能力值计算器!F6+能力值计算器!E6*2+ROUNDDOWN(D418/4,0))*能力值计算器!C2/100+5,0)*能力值计算器!H6,0)*能力值计算器!K6,0)*能力值计算器!L6,0)*VLOOKUP(能力值计算器!J6,能力变化对照表!A:B,2,0),0)</f>
        <v>86</v>
      </c>
      <c r="I418">
        <f>ROUNDDOWN(ROUNDDOWN(ROUNDDOWN(ROUNDDOWN(ROUNDDOWN((能力值计算器!F8+能力值计算器!E8*2+ROUNDDOWN(E418/4,0))*能力值计算器!C2/100+5,0)*能力值计算器!H8,0)*能力值计算器!K8,0)*能力值计算器!L8,0)*VLOOKUP(能力值计算器!J8,能力变化对照表!A:B,2,0),0)</f>
        <v>-39</v>
      </c>
      <c r="J418">
        <f t="shared" si="51"/>
        <v>0</v>
      </c>
      <c r="K418">
        <f t="shared" si="52"/>
        <v>-6162</v>
      </c>
      <c r="L418">
        <f t="shared" si="53"/>
        <v>7426</v>
      </c>
      <c r="M418">
        <f t="shared" si="54"/>
        <v>236.1</v>
      </c>
      <c r="N418">
        <f t="shared" si="55"/>
        <v>1</v>
      </c>
    </row>
    <row r="419" spans="1:14">
      <c r="A419">
        <f t="shared" si="48"/>
        <v>0</v>
      </c>
      <c r="B419">
        <f t="shared" si="49"/>
        <v>0</v>
      </c>
      <c r="C419">
        <v>100</v>
      </c>
      <c r="D419">
        <v>8</v>
      </c>
      <c r="E419">
        <f t="shared" si="50"/>
        <v>-999</v>
      </c>
      <c r="F419">
        <f>能力值计算器!G2</f>
        <v>0</v>
      </c>
      <c r="G419">
        <f>ROUNDDOWN((能力值计算器!F4+能力值计算器!E4*2+ROUNDDOWN(C419/4,0))*能力值计算器!C2/100+10+能力值计算器!C2,0)</f>
        <v>158</v>
      </c>
      <c r="H419">
        <f>ROUNDDOWN(ROUNDDOWN(ROUNDDOWN(ROUNDDOWN(ROUNDDOWN((能力值计算器!F6+能力值计算器!E6*2+ROUNDDOWN(D419/4,0))*能力值计算器!C2/100+5,0)*能力值计算器!H6,0)*能力值计算器!K6,0)*能力值计算器!L6,0)*VLOOKUP(能力值计算器!J6,能力变化对照表!A:B,2,0),0)</f>
        <v>86</v>
      </c>
      <c r="I419">
        <f>ROUNDDOWN(ROUNDDOWN(ROUNDDOWN(ROUNDDOWN(ROUNDDOWN((能力值计算器!F8+能力值计算器!E8*2+ROUNDDOWN(E419/4,0))*能力值计算器!C2/100+5,0)*能力值计算器!H8,0)*能力值计算器!K8,0)*能力值计算器!L8,0)*VLOOKUP(能力值计算器!J8,能力变化对照表!A:B,2,0),0)</f>
        <v>-39</v>
      </c>
      <c r="J419">
        <f t="shared" si="51"/>
        <v>0</v>
      </c>
      <c r="K419">
        <f t="shared" si="52"/>
        <v>-6162</v>
      </c>
      <c r="L419">
        <f t="shared" si="53"/>
        <v>7426</v>
      </c>
      <c r="M419">
        <f t="shared" si="54"/>
        <v>236.1</v>
      </c>
      <c r="N419">
        <f t="shared" si="55"/>
        <v>1</v>
      </c>
    </row>
    <row r="420" spans="1:14">
      <c r="A420">
        <f t="shared" si="48"/>
        <v>0</v>
      </c>
      <c r="B420">
        <f t="shared" si="49"/>
        <v>0</v>
      </c>
      <c r="C420">
        <v>104</v>
      </c>
      <c r="D420">
        <v>4</v>
      </c>
      <c r="E420">
        <f t="shared" si="50"/>
        <v>-999</v>
      </c>
      <c r="F420">
        <f>能力值计算器!G2</f>
        <v>0</v>
      </c>
      <c r="G420">
        <f>ROUNDDOWN((能力值计算器!F4+能力值计算器!E4*2+ROUNDDOWN(C420/4,0))*能力值计算器!C2/100+10+能力值计算器!C2,0)</f>
        <v>158</v>
      </c>
      <c r="H420">
        <f>ROUNDDOWN(ROUNDDOWN(ROUNDDOWN(ROUNDDOWN(ROUNDDOWN((能力值计算器!F6+能力值计算器!E6*2+ROUNDDOWN(D420/4,0))*能力值计算器!C2/100+5,0)*能力值计算器!H6,0)*能力值计算器!K6,0)*能力值计算器!L6,0)*VLOOKUP(能力值计算器!J6,能力变化对照表!A:B,2,0),0)</f>
        <v>86</v>
      </c>
      <c r="I420">
        <f>ROUNDDOWN(ROUNDDOWN(ROUNDDOWN(ROUNDDOWN(ROUNDDOWN((能力值计算器!F8+能力值计算器!E8*2+ROUNDDOWN(E420/4,0))*能力值计算器!C2/100+5,0)*能力值计算器!H8,0)*能力值计算器!K8,0)*能力值计算器!L8,0)*VLOOKUP(能力值计算器!J8,能力变化对照表!A:B,2,0),0)</f>
        <v>-39</v>
      </c>
      <c r="J420">
        <f t="shared" si="51"/>
        <v>0</v>
      </c>
      <c r="K420">
        <f t="shared" si="52"/>
        <v>-6162</v>
      </c>
      <c r="L420">
        <f t="shared" si="53"/>
        <v>7426</v>
      </c>
      <c r="M420">
        <f t="shared" si="54"/>
        <v>236.1</v>
      </c>
      <c r="N420">
        <f t="shared" si="55"/>
        <v>1</v>
      </c>
    </row>
    <row r="421" spans="1:14">
      <c r="A421">
        <f t="shared" si="48"/>
        <v>0</v>
      </c>
      <c r="B421">
        <f t="shared" si="49"/>
        <v>0</v>
      </c>
      <c r="C421">
        <v>100</v>
      </c>
      <c r="D421">
        <v>152</v>
      </c>
      <c r="E421">
        <f t="shared" si="50"/>
        <v>-999</v>
      </c>
      <c r="F421">
        <f>能力值计算器!G2</f>
        <v>0</v>
      </c>
      <c r="G421">
        <f>ROUNDDOWN((能力值计算器!F4+能力值计算器!E4*2+ROUNDDOWN(C421/4,0))*能力值计算器!C2/100+10+能力值计算器!C2,0)</f>
        <v>158</v>
      </c>
      <c r="H421">
        <f>ROUNDDOWN(ROUNDDOWN(ROUNDDOWN(ROUNDDOWN(ROUNDDOWN((能力值计算器!F6+能力值计算器!E6*2+ROUNDDOWN(D421/4,0))*能力值计算器!C2/100+5,0)*能力值计算器!H6,0)*能力值计算器!K6,0)*能力值计算器!L6,0)*VLOOKUP(能力值计算器!J6,能力变化对照表!A:B,2,0),0)</f>
        <v>104</v>
      </c>
      <c r="I421">
        <f>ROUNDDOWN(ROUNDDOWN(ROUNDDOWN(ROUNDDOWN(ROUNDDOWN((能力值计算器!F8+能力值计算器!E8*2+ROUNDDOWN(E421/4,0))*能力值计算器!C2/100+5,0)*能力值计算器!H8,0)*能力值计算器!K8,0)*能力值计算器!L8,0)*VLOOKUP(能力值计算器!J8,能力变化对照表!A:B,2,0),0)</f>
        <v>-39</v>
      </c>
      <c r="J421">
        <f t="shared" si="51"/>
        <v>0</v>
      </c>
      <c r="K421">
        <f t="shared" si="52"/>
        <v>-6162</v>
      </c>
      <c r="L421">
        <f t="shared" si="53"/>
        <v>10270</v>
      </c>
      <c r="M421">
        <f t="shared" si="54"/>
        <v>236.1</v>
      </c>
      <c r="N421">
        <f t="shared" si="55"/>
        <v>1</v>
      </c>
    </row>
    <row r="422" spans="1:14">
      <c r="A422">
        <f t="shared" si="48"/>
        <v>0</v>
      </c>
      <c r="B422">
        <f t="shared" si="49"/>
        <v>0</v>
      </c>
      <c r="C422">
        <v>104</v>
      </c>
      <c r="D422">
        <v>148</v>
      </c>
      <c r="E422">
        <f t="shared" si="50"/>
        <v>-999</v>
      </c>
      <c r="F422">
        <f>能力值计算器!G2</f>
        <v>0</v>
      </c>
      <c r="G422">
        <f>ROUNDDOWN((能力值计算器!F4+能力值计算器!E4*2+ROUNDDOWN(C422/4,0))*能力值计算器!C2/100+10+能力值计算器!C2,0)</f>
        <v>158</v>
      </c>
      <c r="H422">
        <f>ROUNDDOWN(ROUNDDOWN(ROUNDDOWN(ROUNDDOWN(ROUNDDOWN((能力值计算器!F6+能力值计算器!E6*2+ROUNDDOWN(D422/4,0))*能力值计算器!C2/100+5,0)*能力值计算器!H6,0)*能力值计算器!K6,0)*能力值计算器!L6,0)*VLOOKUP(能力值计算器!J6,能力变化对照表!A:B,2,0),0)</f>
        <v>104</v>
      </c>
      <c r="I422">
        <f>ROUNDDOWN(ROUNDDOWN(ROUNDDOWN(ROUNDDOWN(ROUNDDOWN((能力值计算器!F8+能力值计算器!E8*2+ROUNDDOWN(E422/4,0))*能力值计算器!C2/100+5,0)*能力值计算器!H8,0)*能力值计算器!K8,0)*能力值计算器!L8,0)*VLOOKUP(能力值计算器!J8,能力变化对照表!A:B,2,0),0)</f>
        <v>-39</v>
      </c>
      <c r="J422">
        <f t="shared" si="51"/>
        <v>0</v>
      </c>
      <c r="K422">
        <f t="shared" si="52"/>
        <v>-6162</v>
      </c>
      <c r="L422">
        <f t="shared" si="53"/>
        <v>10270</v>
      </c>
      <c r="M422">
        <f t="shared" si="54"/>
        <v>236.1</v>
      </c>
      <c r="N422">
        <f t="shared" si="55"/>
        <v>1</v>
      </c>
    </row>
    <row r="423" spans="1:14">
      <c r="A423">
        <f t="shared" si="48"/>
        <v>0</v>
      </c>
      <c r="B423">
        <f t="shared" si="49"/>
        <v>0</v>
      </c>
      <c r="C423">
        <v>100</v>
      </c>
      <c r="D423">
        <v>0</v>
      </c>
      <c r="E423">
        <f t="shared" si="50"/>
        <v>-999</v>
      </c>
      <c r="F423">
        <f>能力值计算器!G2</f>
        <v>0</v>
      </c>
      <c r="G423">
        <f>ROUNDDOWN((能力值计算器!F4+能力值计算器!E4*2+ROUNDDOWN(C423/4,0))*能力值计算器!C2/100+10+能力值计算器!C2,0)</f>
        <v>158</v>
      </c>
      <c r="H423">
        <f>ROUNDDOWN(ROUNDDOWN(ROUNDDOWN(ROUNDDOWN(ROUNDDOWN((能力值计算器!F6+能力值计算器!E6*2+ROUNDDOWN(D423/4,0))*能力值计算器!C2/100+5,0)*能力值计算器!H6,0)*能力值计算器!K6,0)*能力值计算器!L6,0)*VLOOKUP(能力值计算器!J6,能力变化对照表!A:B,2,0),0)</f>
        <v>85</v>
      </c>
      <c r="I423">
        <f>ROUNDDOWN(ROUNDDOWN(ROUNDDOWN(ROUNDDOWN(ROUNDDOWN((能力值计算器!F8+能力值计算器!E8*2+ROUNDDOWN(E423/4,0))*能力值计算器!C2/100+5,0)*能力值计算器!H8,0)*能力值计算器!K8,0)*能力值计算器!L8,0)*VLOOKUP(能力值计算器!J8,能力变化对照表!A:B,2,0),0)</f>
        <v>-39</v>
      </c>
      <c r="J423">
        <f t="shared" si="51"/>
        <v>0</v>
      </c>
      <c r="K423">
        <f t="shared" si="52"/>
        <v>-6162</v>
      </c>
      <c r="L423">
        <f t="shared" si="53"/>
        <v>7268</v>
      </c>
      <c r="M423">
        <f t="shared" si="54"/>
        <v>236.1</v>
      </c>
      <c r="N423">
        <f t="shared" si="55"/>
        <v>1</v>
      </c>
    </row>
    <row r="424" spans="1:14">
      <c r="A424">
        <f t="shared" si="48"/>
        <v>0</v>
      </c>
      <c r="B424">
        <f t="shared" si="49"/>
        <v>0</v>
      </c>
      <c r="C424">
        <v>100</v>
      </c>
      <c r="D424">
        <v>156</v>
      </c>
      <c r="E424">
        <f t="shared" si="50"/>
        <v>-999</v>
      </c>
      <c r="F424">
        <f>能力值计算器!G2</f>
        <v>0</v>
      </c>
      <c r="G424">
        <f>ROUNDDOWN((能力值计算器!F4+能力值计算器!E4*2+ROUNDDOWN(C424/4,0))*能力值计算器!C2/100+10+能力值计算器!C2,0)</f>
        <v>158</v>
      </c>
      <c r="H424">
        <f>ROUNDDOWN(ROUNDDOWN(ROUNDDOWN(ROUNDDOWN(ROUNDDOWN((能力值计算器!F6+能力值计算器!E6*2+ROUNDDOWN(D424/4,0))*能力值计算器!C2/100+5,0)*能力值计算器!H6,0)*能力值计算器!K6,0)*能力值计算器!L6,0)*VLOOKUP(能力值计算器!J6,能力变化对照表!A:B,2,0),0)</f>
        <v>105</v>
      </c>
      <c r="I424">
        <f>ROUNDDOWN(ROUNDDOWN(ROUNDDOWN(ROUNDDOWN(ROUNDDOWN((能力值计算器!F8+能力值计算器!E8*2+ROUNDDOWN(E424/4,0))*能力值计算器!C2/100+5,0)*能力值计算器!H8,0)*能力值计算器!K8,0)*能力值计算器!L8,0)*VLOOKUP(能力值计算器!J8,能力变化对照表!A:B,2,0),0)</f>
        <v>-39</v>
      </c>
      <c r="J424">
        <f t="shared" si="51"/>
        <v>0</v>
      </c>
      <c r="K424">
        <f t="shared" si="52"/>
        <v>-6162</v>
      </c>
      <c r="L424">
        <f t="shared" si="53"/>
        <v>10428</v>
      </c>
      <c r="M424">
        <f t="shared" si="54"/>
        <v>236.1</v>
      </c>
      <c r="N424">
        <f t="shared" si="55"/>
        <v>1</v>
      </c>
    </row>
    <row r="425" spans="1:14">
      <c r="A425">
        <f t="shared" si="48"/>
        <v>0</v>
      </c>
      <c r="B425">
        <f t="shared" si="49"/>
        <v>0</v>
      </c>
      <c r="C425">
        <v>172</v>
      </c>
      <c r="D425">
        <v>44</v>
      </c>
      <c r="E425">
        <f t="shared" si="50"/>
        <v>-999</v>
      </c>
      <c r="F425">
        <f>能力值计算器!G2</f>
        <v>0</v>
      </c>
      <c r="G425">
        <f>ROUNDDOWN((能力值计算器!F4+能力值计算器!E4*2+ROUNDDOWN(C425/4,0))*能力值计算器!C2/100+10+能力值计算器!C2,0)</f>
        <v>167</v>
      </c>
      <c r="H425">
        <f>ROUNDDOWN(ROUNDDOWN(ROUNDDOWN(ROUNDDOWN(ROUNDDOWN((能力值计算器!F6+能力值计算器!E6*2+ROUNDDOWN(D425/4,0))*能力值计算器!C2/100+5,0)*能力值计算器!H6,0)*能力值计算器!K6,0)*能力值计算器!L6,0)*VLOOKUP(能力值计算器!J6,能力变化对照表!A:B,2,0),0)</f>
        <v>91</v>
      </c>
      <c r="I425">
        <f>ROUNDDOWN(ROUNDDOWN(ROUNDDOWN(ROUNDDOWN(ROUNDDOWN((能力值计算器!F8+能力值计算器!E8*2+ROUNDDOWN(E425/4,0))*能力值计算器!C2/100+5,0)*能力值计算器!H8,0)*能力值计算器!K8,0)*能力值计算器!L8,0)*VLOOKUP(能力值计算器!J8,能力变化对照表!A:B,2,0),0)</f>
        <v>-39</v>
      </c>
      <c r="J425">
        <f t="shared" si="51"/>
        <v>0</v>
      </c>
      <c r="K425">
        <f t="shared" si="52"/>
        <v>-6513</v>
      </c>
      <c r="L425">
        <f t="shared" si="53"/>
        <v>8684</v>
      </c>
      <c r="M425">
        <f t="shared" si="54"/>
        <v>245.1</v>
      </c>
      <c r="N425">
        <f t="shared" si="55"/>
        <v>1</v>
      </c>
    </row>
    <row r="426" spans="1:14">
      <c r="A426">
        <f t="shared" si="48"/>
        <v>0</v>
      </c>
      <c r="B426">
        <f t="shared" si="49"/>
        <v>0</v>
      </c>
      <c r="C426">
        <v>172</v>
      </c>
      <c r="D426">
        <v>36</v>
      </c>
      <c r="E426">
        <f t="shared" si="50"/>
        <v>-999</v>
      </c>
      <c r="F426">
        <f>能力值计算器!G2</f>
        <v>0</v>
      </c>
      <c r="G426">
        <f>ROUNDDOWN((能力值计算器!F4+能力值计算器!E4*2+ROUNDDOWN(C426/4,0))*能力值计算器!C2/100+10+能力值计算器!C2,0)</f>
        <v>167</v>
      </c>
      <c r="H426">
        <f>ROUNDDOWN(ROUNDDOWN(ROUNDDOWN(ROUNDDOWN(ROUNDDOWN((能力值计算器!F6+能力值计算器!E6*2+ROUNDDOWN(D426/4,0))*能力值计算器!C2/100+5,0)*能力值计算器!H6,0)*能力值计算器!K6,0)*能力值计算器!L6,0)*VLOOKUP(能力值计算器!J6,能力变化对照表!A:B,2,0),0)</f>
        <v>90</v>
      </c>
      <c r="I426">
        <f>ROUNDDOWN(ROUNDDOWN(ROUNDDOWN(ROUNDDOWN(ROUNDDOWN((能力值计算器!F8+能力值计算器!E8*2+ROUNDDOWN(E426/4,0))*能力值计算器!C2/100+5,0)*能力值计算器!H8,0)*能力值计算器!K8,0)*能力值计算器!L8,0)*VLOOKUP(能力值计算器!J8,能力变化对照表!A:B,2,0),0)</f>
        <v>-39</v>
      </c>
      <c r="J426">
        <f t="shared" si="51"/>
        <v>0</v>
      </c>
      <c r="K426">
        <f t="shared" si="52"/>
        <v>-6513</v>
      </c>
      <c r="L426">
        <f t="shared" si="53"/>
        <v>8517</v>
      </c>
      <c r="M426">
        <f t="shared" si="54"/>
        <v>245.1</v>
      </c>
      <c r="N426">
        <f t="shared" si="55"/>
        <v>1</v>
      </c>
    </row>
    <row r="427" spans="1:14">
      <c r="A427">
        <f t="shared" si="48"/>
        <v>0</v>
      </c>
      <c r="B427">
        <f t="shared" si="49"/>
        <v>0</v>
      </c>
      <c r="C427">
        <v>172</v>
      </c>
      <c r="D427">
        <v>40</v>
      </c>
      <c r="E427">
        <f t="shared" si="50"/>
        <v>-999</v>
      </c>
      <c r="F427">
        <f>能力值计算器!G2</f>
        <v>0</v>
      </c>
      <c r="G427">
        <f>ROUNDDOWN((能力值计算器!F4+能力值计算器!E4*2+ROUNDDOWN(C427/4,0))*能力值计算器!C2/100+10+能力值计算器!C2,0)</f>
        <v>167</v>
      </c>
      <c r="H427">
        <f>ROUNDDOWN(ROUNDDOWN(ROUNDDOWN(ROUNDDOWN(ROUNDDOWN((能力值计算器!F6+能力值计算器!E6*2+ROUNDDOWN(D427/4,0))*能力值计算器!C2/100+5,0)*能力值计算器!H6,0)*能力值计算器!K6,0)*能力值计算器!L6,0)*VLOOKUP(能力值计算器!J6,能力变化对照表!A:B,2,0),0)</f>
        <v>90</v>
      </c>
      <c r="I427">
        <f>ROUNDDOWN(ROUNDDOWN(ROUNDDOWN(ROUNDDOWN(ROUNDDOWN((能力值计算器!F8+能力值计算器!E8*2+ROUNDDOWN(E427/4,0))*能力值计算器!C2/100+5,0)*能力值计算器!H8,0)*能力值计算器!K8,0)*能力值计算器!L8,0)*VLOOKUP(能力值计算器!J8,能力变化对照表!A:B,2,0),0)</f>
        <v>-39</v>
      </c>
      <c r="J427">
        <f t="shared" si="51"/>
        <v>0</v>
      </c>
      <c r="K427">
        <f t="shared" si="52"/>
        <v>-6513</v>
      </c>
      <c r="L427">
        <f t="shared" si="53"/>
        <v>8517</v>
      </c>
      <c r="M427">
        <f t="shared" si="54"/>
        <v>245.1</v>
      </c>
      <c r="N427">
        <f t="shared" si="55"/>
        <v>1</v>
      </c>
    </row>
    <row r="428" spans="1:14">
      <c r="A428">
        <f t="shared" si="48"/>
        <v>0</v>
      </c>
      <c r="B428">
        <f t="shared" si="49"/>
        <v>0</v>
      </c>
      <c r="C428">
        <v>176</v>
      </c>
      <c r="D428">
        <v>36</v>
      </c>
      <c r="E428">
        <f t="shared" si="50"/>
        <v>-999</v>
      </c>
      <c r="F428">
        <f>能力值计算器!G2</f>
        <v>0</v>
      </c>
      <c r="G428">
        <f>ROUNDDOWN((能力值计算器!F4+能力值计算器!E4*2+ROUNDDOWN(C428/4,0))*能力值计算器!C2/100+10+能力值计算器!C2,0)</f>
        <v>167</v>
      </c>
      <c r="H428">
        <f>ROUNDDOWN(ROUNDDOWN(ROUNDDOWN(ROUNDDOWN(ROUNDDOWN((能力值计算器!F6+能力值计算器!E6*2+ROUNDDOWN(D428/4,0))*能力值计算器!C2/100+5,0)*能力值计算器!H6,0)*能力值计算器!K6,0)*能力值计算器!L6,0)*VLOOKUP(能力值计算器!J6,能力变化对照表!A:B,2,0),0)</f>
        <v>90</v>
      </c>
      <c r="I428">
        <f>ROUNDDOWN(ROUNDDOWN(ROUNDDOWN(ROUNDDOWN(ROUNDDOWN((能力值计算器!F8+能力值计算器!E8*2+ROUNDDOWN(E428/4,0))*能力值计算器!C2/100+5,0)*能力值计算器!H8,0)*能力值计算器!K8,0)*能力值计算器!L8,0)*VLOOKUP(能力值计算器!J8,能力变化对照表!A:B,2,0),0)</f>
        <v>-39</v>
      </c>
      <c r="J428">
        <f t="shared" si="51"/>
        <v>0</v>
      </c>
      <c r="K428">
        <f t="shared" si="52"/>
        <v>-6513</v>
      </c>
      <c r="L428">
        <f t="shared" si="53"/>
        <v>8517</v>
      </c>
      <c r="M428">
        <f t="shared" si="54"/>
        <v>245.1</v>
      </c>
      <c r="N428">
        <f t="shared" si="55"/>
        <v>1</v>
      </c>
    </row>
    <row r="429" spans="1:14">
      <c r="A429">
        <f t="shared" si="48"/>
        <v>0</v>
      </c>
      <c r="B429">
        <f t="shared" si="49"/>
        <v>0</v>
      </c>
      <c r="C429">
        <v>172</v>
      </c>
      <c r="D429">
        <v>48</v>
      </c>
      <c r="E429">
        <f t="shared" si="50"/>
        <v>-999</v>
      </c>
      <c r="F429">
        <f>能力值计算器!G2</f>
        <v>0</v>
      </c>
      <c r="G429">
        <f>ROUNDDOWN((能力值计算器!F4+能力值计算器!E4*2+ROUNDDOWN(C429/4,0))*能力值计算器!C2/100+10+能力值计算器!C2,0)</f>
        <v>167</v>
      </c>
      <c r="H429">
        <f>ROUNDDOWN(ROUNDDOWN(ROUNDDOWN(ROUNDDOWN(ROUNDDOWN((能力值计算器!F6+能力值计算器!E6*2+ROUNDDOWN(D429/4,0))*能力值计算器!C2/100+5,0)*能力值计算器!H6,0)*能力值计算器!K6,0)*能力值计算器!L6,0)*VLOOKUP(能力值计算器!J6,能力变化对照表!A:B,2,0),0)</f>
        <v>91</v>
      </c>
      <c r="I429">
        <f>ROUNDDOWN(ROUNDDOWN(ROUNDDOWN(ROUNDDOWN(ROUNDDOWN((能力值计算器!F8+能力值计算器!E8*2+ROUNDDOWN(E429/4,0))*能力值计算器!C2/100+5,0)*能力值计算器!H8,0)*能力值计算器!K8,0)*能力值计算器!L8,0)*VLOOKUP(能力值计算器!J8,能力变化对照表!A:B,2,0),0)</f>
        <v>-39</v>
      </c>
      <c r="J429">
        <f t="shared" si="51"/>
        <v>0</v>
      </c>
      <c r="K429">
        <f t="shared" si="52"/>
        <v>-6513</v>
      </c>
      <c r="L429">
        <f t="shared" si="53"/>
        <v>8684</v>
      </c>
      <c r="M429">
        <f t="shared" si="54"/>
        <v>245.1</v>
      </c>
      <c r="N429">
        <f t="shared" si="55"/>
        <v>1</v>
      </c>
    </row>
    <row r="430" spans="1:14">
      <c r="A430">
        <f t="shared" si="48"/>
        <v>0</v>
      </c>
      <c r="B430">
        <f t="shared" si="49"/>
        <v>0</v>
      </c>
      <c r="C430">
        <v>176</v>
      </c>
      <c r="D430">
        <v>44</v>
      </c>
      <c r="E430">
        <f t="shared" si="50"/>
        <v>-999</v>
      </c>
      <c r="F430">
        <f>能力值计算器!G2</f>
        <v>0</v>
      </c>
      <c r="G430">
        <f>ROUNDDOWN((能力值计算器!F4+能力值计算器!E4*2+ROUNDDOWN(C430/4,0))*能力值计算器!C2/100+10+能力值计算器!C2,0)</f>
        <v>167</v>
      </c>
      <c r="H430">
        <f>ROUNDDOWN(ROUNDDOWN(ROUNDDOWN(ROUNDDOWN(ROUNDDOWN((能力值计算器!F6+能力值计算器!E6*2+ROUNDDOWN(D430/4,0))*能力值计算器!C2/100+5,0)*能力值计算器!H6,0)*能力值计算器!K6,0)*能力值计算器!L6,0)*VLOOKUP(能力值计算器!J6,能力变化对照表!A:B,2,0),0)</f>
        <v>91</v>
      </c>
      <c r="I430">
        <f>ROUNDDOWN(ROUNDDOWN(ROUNDDOWN(ROUNDDOWN(ROUNDDOWN((能力值计算器!F8+能力值计算器!E8*2+ROUNDDOWN(E430/4,0))*能力值计算器!C2/100+5,0)*能力值计算器!H8,0)*能力值计算器!K8,0)*能力值计算器!L8,0)*VLOOKUP(能力值计算器!J8,能力变化对照表!A:B,2,0),0)</f>
        <v>-39</v>
      </c>
      <c r="J430">
        <f t="shared" si="51"/>
        <v>0</v>
      </c>
      <c r="K430">
        <f t="shared" si="52"/>
        <v>-6513</v>
      </c>
      <c r="L430">
        <f t="shared" si="53"/>
        <v>8684</v>
      </c>
      <c r="M430">
        <f t="shared" si="54"/>
        <v>245.1</v>
      </c>
      <c r="N430">
        <f t="shared" si="55"/>
        <v>1</v>
      </c>
    </row>
    <row r="431" spans="1:14">
      <c r="A431">
        <f t="shared" si="48"/>
        <v>0</v>
      </c>
      <c r="B431">
        <f t="shared" si="49"/>
        <v>0</v>
      </c>
      <c r="C431">
        <v>92</v>
      </c>
      <c r="D431">
        <v>84</v>
      </c>
      <c r="E431">
        <f t="shared" si="50"/>
        <v>-999</v>
      </c>
      <c r="F431">
        <f>能力值计算器!G2</f>
        <v>0</v>
      </c>
      <c r="G431">
        <f>ROUNDDOWN((能力值计算器!F4+能力值计算器!E4*2+ROUNDDOWN(C431/4,0))*能力值计算器!C2/100+10+能力值计算器!C2,0)</f>
        <v>157</v>
      </c>
      <c r="H431">
        <f>ROUNDDOWN(ROUNDDOWN(ROUNDDOWN(ROUNDDOWN(ROUNDDOWN((能力值计算器!F6+能力值计算器!E6*2+ROUNDDOWN(D431/4,0))*能力值计算器!C2/100+5,0)*能力值计算器!H6,0)*能力值计算器!K6,0)*能力值计算器!L6,0)*VLOOKUP(能力值计算器!J6,能力变化对照表!A:B,2,0),0)</f>
        <v>96</v>
      </c>
      <c r="I431">
        <f>ROUNDDOWN(ROUNDDOWN(ROUNDDOWN(ROUNDDOWN(ROUNDDOWN((能力值计算器!F8+能力值计算器!E8*2+ROUNDDOWN(E431/4,0))*能力值计算器!C2/100+5,0)*能力值计算器!H8,0)*能力值计算器!K8,0)*能力值计算器!L8,0)*VLOOKUP(能力值计算器!J8,能力变化对照表!A:B,2,0),0)</f>
        <v>-39</v>
      </c>
      <c r="J431">
        <f t="shared" si="51"/>
        <v>0</v>
      </c>
      <c r="K431">
        <f t="shared" si="52"/>
        <v>-6123</v>
      </c>
      <c r="L431">
        <f t="shared" si="53"/>
        <v>8949</v>
      </c>
      <c r="M431">
        <f t="shared" si="54"/>
        <v>235.1</v>
      </c>
      <c r="N431">
        <f t="shared" si="55"/>
        <v>1</v>
      </c>
    </row>
    <row r="432" spans="1:14">
      <c r="A432">
        <f t="shared" si="48"/>
        <v>0</v>
      </c>
      <c r="B432">
        <f t="shared" si="49"/>
        <v>0</v>
      </c>
      <c r="C432">
        <v>92</v>
      </c>
      <c r="D432">
        <v>76</v>
      </c>
      <c r="E432">
        <f t="shared" si="50"/>
        <v>-999</v>
      </c>
      <c r="F432">
        <f>能力值计算器!G2</f>
        <v>0</v>
      </c>
      <c r="G432">
        <f>ROUNDDOWN((能力值计算器!F4+能力值计算器!E4*2+ROUNDDOWN(C432/4,0))*能力值计算器!C2/100+10+能力值计算器!C2,0)</f>
        <v>157</v>
      </c>
      <c r="H432">
        <f>ROUNDDOWN(ROUNDDOWN(ROUNDDOWN(ROUNDDOWN(ROUNDDOWN((能力值计算器!F6+能力值计算器!E6*2+ROUNDDOWN(D432/4,0))*能力值计算器!C2/100+5,0)*能力值计算器!H6,0)*能力值计算器!K6,0)*能力值计算器!L6,0)*VLOOKUP(能力值计算器!J6,能力变化对照表!A:B,2,0),0)</f>
        <v>95</v>
      </c>
      <c r="I432">
        <f>ROUNDDOWN(ROUNDDOWN(ROUNDDOWN(ROUNDDOWN(ROUNDDOWN((能力值计算器!F8+能力值计算器!E8*2+ROUNDDOWN(E432/4,0))*能力值计算器!C2/100+5,0)*能力值计算器!H8,0)*能力值计算器!K8,0)*能力值计算器!L8,0)*VLOOKUP(能力值计算器!J8,能力变化对照表!A:B,2,0),0)</f>
        <v>-39</v>
      </c>
      <c r="J432">
        <f t="shared" si="51"/>
        <v>0</v>
      </c>
      <c r="K432">
        <f t="shared" si="52"/>
        <v>-6123</v>
      </c>
      <c r="L432">
        <f t="shared" si="53"/>
        <v>8792</v>
      </c>
      <c r="M432">
        <f t="shared" si="54"/>
        <v>235.1</v>
      </c>
      <c r="N432">
        <f t="shared" si="55"/>
        <v>1</v>
      </c>
    </row>
    <row r="433" spans="1:14">
      <c r="A433">
        <f t="shared" si="48"/>
        <v>0</v>
      </c>
      <c r="B433">
        <f t="shared" si="49"/>
        <v>0</v>
      </c>
      <c r="C433">
        <v>92</v>
      </c>
      <c r="D433">
        <v>80</v>
      </c>
      <c r="E433">
        <f t="shared" si="50"/>
        <v>-999</v>
      </c>
      <c r="F433">
        <f>能力值计算器!G2</f>
        <v>0</v>
      </c>
      <c r="G433">
        <f>ROUNDDOWN((能力值计算器!F4+能力值计算器!E4*2+ROUNDDOWN(C433/4,0))*能力值计算器!C2/100+10+能力值计算器!C2,0)</f>
        <v>157</v>
      </c>
      <c r="H433">
        <f>ROUNDDOWN(ROUNDDOWN(ROUNDDOWN(ROUNDDOWN(ROUNDDOWN((能力值计算器!F6+能力值计算器!E6*2+ROUNDDOWN(D433/4,0))*能力值计算器!C2/100+5,0)*能力值计算器!H6,0)*能力值计算器!K6,0)*能力值计算器!L6,0)*VLOOKUP(能力值计算器!J6,能力变化对照表!A:B,2,0),0)</f>
        <v>95</v>
      </c>
      <c r="I433">
        <f>ROUNDDOWN(ROUNDDOWN(ROUNDDOWN(ROUNDDOWN(ROUNDDOWN((能力值计算器!F8+能力值计算器!E8*2+ROUNDDOWN(E433/4,0))*能力值计算器!C2/100+5,0)*能力值计算器!H8,0)*能力值计算器!K8,0)*能力值计算器!L8,0)*VLOOKUP(能力值计算器!J8,能力变化对照表!A:B,2,0),0)</f>
        <v>-39</v>
      </c>
      <c r="J433">
        <f t="shared" si="51"/>
        <v>0</v>
      </c>
      <c r="K433">
        <f t="shared" si="52"/>
        <v>-6123</v>
      </c>
      <c r="L433">
        <f t="shared" si="53"/>
        <v>8792</v>
      </c>
      <c r="M433">
        <f t="shared" si="54"/>
        <v>235.1</v>
      </c>
      <c r="N433">
        <f t="shared" si="55"/>
        <v>1</v>
      </c>
    </row>
    <row r="434" spans="1:14">
      <c r="A434">
        <f t="shared" si="48"/>
        <v>0</v>
      </c>
      <c r="B434">
        <f t="shared" si="49"/>
        <v>0</v>
      </c>
      <c r="C434">
        <v>96</v>
      </c>
      <c r="D434">
        <v>76</v>
      </c>
      <c r="E434">
        <f t="shared" si="50"/>
        <v>-999</v>
      </c>
      <c r="F434">
        <f>能力值计算器!G2</f>
        <v>0</v>
      </c>
      <c r="G434">
        <f>ROUNDDOWN((能力值计算器!F4+能力值计算器!E4*2+ROUNDDOWN(C434/4,0))*能力值计算器!C2/100+10+能力值计算器!C2,0)</f>
        <v>157</v>
      </c>
      <c r="H434">
        <f>ROUNDDOWN(ROUNDDOWN(ROUNDDOWN(ROUNDDOWN(ROUNDDOWN((能力值计算器!F6+能力值计算器!E6*2+ROUNDDOWN(D434/4,0))*能力值计算器!C2/100+5,0)*能力值计算器!H6,0)*能力值计算器!K6,0)*能力值计算器!L6,0)*VLOOKUP(能力值计算器!J6,能力变化对照表!A:B,2,0),0)</f>
        <v>95</v>
      </c>
      <c r="I434">
        <f>ROUNDDOWN(ROUNDDOWN(ROUNDDOWN(ROUNDDOWN(ROUNDDOWN((能力值计算器!F8+能力值计算器!E8*2+ROUNDDOWN(E434/4,0))*能力值计算器!C2/100+5,0)*能力值计算器!H8,0)*能力值计算器!K8,0)*能力值计算器!L8,0)*VLOOKUP(能力值计算器!J8,能力变化对照表!A:B,2,0),0)</f>
        <v>-39</v>
      </c>
      <c r="J434">
        <f t="shared" si="51"/>
        <v>0</v>
      </c>
      <c r="K434">
        <f t="shared" si="52"/>
        <v>-6123</v>
      </c>
      <c r="L434">
        <f t="shared" si="53"/>
        <v>8792</v>
      </c>
      <c r="M434">
        <f t="shared" si="54"/>
        <v>235.1</v>
      </c>
      <c r="N434">
        <f t="shared" si="55"/>
        <v>1</v>
      </c>
    </row>
    <row r="435" spans="1:14">
      <c r="A435">
        <f t="shared" si="48"/>
        <v>0</v>
      </c>
      <c r="B435">
        <f t="shared" si="49"/>
        <v>0</v>
      </c>
      <c r="C435">
        <v>92</v>
      </c>
      <c r="D435">
        <v>88</v>
      </c>
      <c r="E435">
        <f t="shared" si="50"/>
        <v>-999</v>
      </c>
      <c r="F435">
        <f>能力值计算器!G2</f>
        <v>0</v>
      </c>
      <c r="G435">
        <f>ROUNDDOWN((能力值计算器!F4+能力值计算器!E4*2+ROUNDDOWN(C435/4,0))*能力值计算器!C2/100+10+能力值计算器!C2,0)</f>
        <v>157</v>
      </c>
      <c r="H435">
        <f>ROUNDDOWN(ROUNDDOWN(ROUNDDOWN(ROUNDDOWN(ROUNDDOWN((能力值计算器!F6+能力值计算器!E6*2+ROUNDDOWN(D435/4,0))*能力值计算器!C2/100+5,0)*能力值计算器!H6,0)*能力值计算器!K6,0)*能力值计算器!L6,0)*VLOOKUP(能力值计算器!J6,能力变化对照表!A:B,2,0),0)</f>
        <v>96</v>
      </c>
      <c r="I435">
        <f>ROUNDDOWN(ROUNDDOWN(ROUNDDOWN(ROUNDDOWN(ROUNDDOWN((能力值计算器!F8+能力值计算器!E8*2+ROUNDDOWN(E435/4,0))*能力值计算器!C2/100+5,0)*能力值计算器!H8,0)*能力值计算器!K8,0)*能力值计算器!L8,0)*VLOOKUP(能力值计算器!J8,能力变化对照表!A:B,2,0),0)</f>
        <v>-39</v>
      </c>
      <c r="J435">
        <f t="shared" si="51"/>
        <v>0</v>
      </c>
      <c r="K435">
        <f t="shared" si="52"/>
        <v>-6123</v>
      </c>
      <c r="L435">
        <f t="shared" si="53"/>
        <v>8949</v>
      </c>
      <c r="M435">
        <f t="shared" si="54"/>
        <v>235.1</v>
      </c>
      <c r="N435">
        <f t="shared" si="55"/>
        <v>1</v>
      </c>
    </row>
    <row r="436" spans="1:14">
      <c r="A436">
        <f t="shared" si="48"/>
        <v>0</v>
      </c>
      <c r="B436">
        <f t="shared" si="49"/>
        <v>0</v>
      </c>
      <c r="C436">
        <v>96</v>
      </c>
      <c r="D436">
        <v>84</v>
      </c>
      <c r="E436">
        <f t="shared" si="50"/>
        <v>-999</v>
      </c>
      <c r="F436">
        <f>能力值计算器!G2</f>
        <v>0</v>
      </c>
      <c r="G436">
        <f>ROUNDDOWN((能力值计算器!F4+能力值计算器!E4*2+ROUNDDOWN(C436/4,0))*能力值计算器!C2/100+10+能力值计算器!C2,0)</f>
        <v>157</v>
      </c>
      <c r="H436">
        <f>ROUNDDOWN(ROUNDDOWN(ROUNDDOWN(ROUNDDOWN(ROUNDDOWN((能力值计算器!F6+能力值计算器!E6*2+ROUNDDOWN(D436/4,0))*能力值计算器!C2/100+5,0)*能力值计算器!H6,0)*能力值计算器!K6,0)*能力值计算器!L6,0)*VLOOKUP(能力值计算器!J6,能力变化对照表!A:B,2,0),0)</f>
        <v>96</v>
      </c>
      <c r="I436">
        <f>ROUNDDOWN(ROUNDDOWN(ROUNDDOWN(ROUNDDOWN(ROUNDDOWN((能力值计算器!F8+能力值计算器!E8*2+ROUNDDOWN(E436/4,0))*能力值计算器!C2/100+5,0)*能力值计算器!H8,0)*能力值计算器!K8,0)*能力值计算器!L8,0)*VLOOKUP(能力值计算器!J8,能力变化对照表!A:B,2,0),0)</f>
        <v>-39</v>
      </c>
      <c r="J436">
        <f t="shared" si="51"/>
        <v>0</v>
      </c>
      <c r="K436">
        <f t="shared" si="52"/>
        <v>-6123</v>
      </c>
      <c r="L436">
        <f t="shared" si="53"/>
        <v>8949</v>
      </c>
      <c r="M436">
        <f t="shared" si="54"/>
        <v>235.1</v>
      </c>
      <c r="N436">
        <f t="shared" si="55"/>
        <v>1</v>
      </c>
    </row>
    <row r="437" spans="1:14">
      <c r="A437">
        <f t="shared" si="48"/>
        <v>0</v>
      </c>
      <c r="B437">
        <f t="shared" si="49"/>
        <v>0</v>
      </c>
      <c r="C437">
        <v>172</v>
      </c>
      <c r="D437">
        <v>52</v>
      </c>
      <c r="E437">
        <f t="shared" si="50"/>
        <v>-999</v>
      </c>
      <c r="F437">
        <f>能力值计算器!G2</f>
        <v>0</v>
      </c>
      <c r="G437">
        <f>ROUNDDOWN((能力值计算器!F4+能力值计算器!E4*2+ROUNDDOWN(C437/4,0))*能力值计算器!C2/100+10+能力值计算器!C2,0)</f>
        <v>167</v>
      </c>
      <c r="H437">
        <f>ROUNDDOWN(ROUNDDOWN(ROUNDDOWN(ROUNDDOWN(ROUNDDOWN((能力值计算器!F6+能力值计算器!E6*2+ROUNDDOWN(D437/4,0))*能力值计算器!C2/100+5,0)*能力值计算器!H6,0)*能力值计算器!K6,0)*能力值计算器!L6,0)*VLOOKUP(能力值计算器!J6,能力变化对照表!A:B,2,0),0)</f>
        <v>92</v>
      </c>
      <c r="I437">
        <f>ROUNDDOWN(ROUNDDOWN(ROUNDDOWN(ROUNDDOWN(ROUNDDOWN((能力值计算器!F8+能力值计算器!E8*2+ROUNDDOWN(E437/4,0))*能力值计算器!C2/100+5,0)*能力值计算器!H8,0)*能力值计算器!K8,0)*能力值计算器!L8,0)*VLOOKUP(能力值计算器!J8,能力变化对照表!A:B,2,0),0)</f>
        <v>-39</v>
      </c>
      <c r="J437">
        <f t="shared" si="51"/>
        <v>0</v>
      </c>
      <c r="K437">
        <f t="shared" si="52"/>
        <v>-6513</v>
      </c>
      <c r="L437">
        <f t="shared" si="53"/>
        <v>8851</v>
      </c>
      <c r="M437">
        <f t="shared" si="54"/>
        <v>245.1</v>
      </c>
      <c r="N437">
        <f t="shared" si="55"/>
        <v>1</v>
      </c>
    </row>
    <row r="438" spans="1:14">
      <c r="A438">
        <f t="shared" si="48"/>
        <v>0</v>
      </c>
      <c r="B438">
        <f t="shared" si="49"/>
        <v>0</v>
      </c>
      <c r="C438">
        <v>172</v>
      </c>
      <c r="D438">
        <v>28</v>
      </c>
      <c r="E438">
        <f t="shared" si="50"/>
        <v>-999</v>
      </c>
      <c r="F438">
        <f>能力值计算器!G2</f>
        <v>0</v>
      </c>
      <c r="G438">
        <f>ROUNDDOWN((能力值计算器!F4+能力值计算器!E4*2+ROUNDDOWN(C438/4,0))*能力值计算器!C2/100+10+能力值计算器!C2,0)</f>
        <v>167</v>
      </c>
      <c r="H438">
        <f>ROUNDDOWN(ROUNDDOWN(ROUNDDOWN(ROUNDDOWN(ROUNDDOWN((能力值计算器!F6+能力值计算器!E6*2+ROUNDDOWN(D438/4,0))*能力值计算器!C2/100+5,0)*能力值计算器!H6,0)*能力值计算器!K6,0)*能力值计算器!L6,0)*VLOOKUP(能力值计算器!J6,能力变化对照表!A:B,2,0),0)</f>
        <v>89</v>
      </c>
      <c r="I438">
        <f>ROUNDDOWN(ROUNDDOWN(ROUNDDOWN(ROUNDDOWN(ROUNDDOWN((能力值计算器!F8+能力值计算器!E8*2+ROUNDDOWN(E438/4,0))*能力值计算器!C2/100+5,0)*能力值计算器!H8,0)*能力值计算器!K8,0)*能力值计算器!L8,0)*VLOOKUP(能力值计算器!J8,能力变化对照表!A:B,2,0),0)</f>
        <v>-39</v>
      </c>
      <c r="J438">
        <f t="shared" si="51"/>
        <v>0</v>
      </c>
      <c r="K438">
        <f t="shared" si="52"/>
        <v>-6513</v>
      </c>
      <c r="L438">
        <f t="shared" si="53"/>
        <v>8350</v>
      </c>
      <c r="M438">
        <f t="shared" si="54"/>
        <v>245.1</v>
      </c>
      <c r="N438">
        <f t="shared" si="55"/>
        <v>1</v>
      </c>
    </row>
    <row r="439" spans="1:14">
      <c r="A439">
        <f t="shared" si="48"/>
        <v>0</v>
      </c>
      <c r="B439">
        <f t="shared" si="49"/>
        <v>0</v>
      </c>
      <c r="C439">
        <v>172</v>
      </c>
      <c r="D439">
        <v>32</v>
      </c>
      <c r="E439">
        <f t="shared" si="50"/>
        <v>-999</v>
      </c>
      <c r="F439">
        <f>能力值计算器!G2</f>
        <v>0</v>
      </c>
      <c r="G439">
        <f>ROUNDDOWN((能力值计算器!F4+能力值计算器!E4*2+ROUNDDOWN(C439/4,0))*能力值计算器!C2/100+10+能力值计算器!C2,0)</f>
        <v>167</v>
      </c>
      <c r="H439">
        <f>ROUNDDOWN(ROUNDDOWN(ROUNDDOWN(ROUNDDOWN(ROUNDDOWN((能力值计算器!F6+能力值计算器!E6*2+ROUNDDOWN(D439/4,0))*能力值计算器!C2/100+5,0)*能力值计算器!H6,0)*能力值计算器!K6,0)*能力值计算器!L6,0)*VLOOKUP(能力值计算器!J6,能力变化对照表!A:B,2,0),0)</f>
        <v>89</v>
      </c>
      <c r="I439">
        <f>ROUNDDOWN(ROUNDDOWN(ROUNDDOWN(ROUNDDOWN(ROUNDDOWN((能力值计算器!F8+能力值计算器!E8*2+ROUNDDOWN(E439/4,0))*能力值计算器!C2/100+5,0)*能力值计算器!H8,0)*能力值计算器!K8,0)*能力值计算器!L8,0)*VLOOKUP(能力值计算器!J8,能力变化对照表!A:B,2,0),0)</f>
        <v>-39</v>
      </c>
      <c r="J439">
        <f t="shared" si="51"/>
        <v>0</v>
      </c>
      <c r="K439">
        <f t="shared" si="52"/>
        <v>-6513</v>
      </c>
      <c r="L439">
        <f t="shared" si="53"/>
        <v>8350</v>
      </c>
      <c r="M439">
        <f t="shared" si="54"/>
        <v>245.1</v>
      </c>
      <c r="N439">
        <f t="shared" si="55"/>
        <v>1</v>
      </c>
    </row>
    <row r="440" spans="1:14">
      <c r="A440">
        <f t="shared" si="48"/>
        <v>0</v>
      </c>
      <c r="B440">
        <f t="shared" si="49"/>
        <v>0</v>
      </c>
      <c r="C440">
        <v>176</v>
      </c>
      <c r="D440">
        <v>28</v>
      </c>
      <c r="E440">
        <f t="shared" si="50"/>
        <v>-999</v>
      </c>
      <c r="F440">
        <f>能力值计算器!G2</f>
        <v>0</v>
      </c>
      <c r="G440">
        <f>ROUNDDOWN((能力值计算器!F4+能力值计算器!E4*2+ROUNDDOWN(C440/4,0))*能力值计算器!C2/100+10+能力值计算器!C2,0)</f>
        <v>167</v>
      </c>
      <c r="H440">
        <f>ROUNDDOWN(ROUNDDOWN(ROUNDDOWN(ROUNDDOWN(ROUNDDOWN((能力值计算器!F6+能力值计算器!E6*2+ROUNDDOWN(D440/4,0))*能力值计算器!C2/100+5,0)*能力值计算器!H6,0)*能力值计算器!K6,0)*能力值计算器!L6,0)*VLOOKUP(能力值计算器!J6,能力变化对照表!A:B,2,0),0)</f>
        <v>89</v>
      </c>
      <c r="I440">
        <f>ROUNDDOWN(ROUNDDOWN(ROUNDDOWN(ROUNDDOWN(ROUNDDOWN((能力值计算器!F8+能力值计算器!E8*2+ROUNDDOWN(E440/4,0))*能力值计算器!C2/100+5,0)*能力值计算器!H8,0)*能力值计算器!K8,0)*能力值计算器!L8,0)*VLOOKUP(能力值计算器!J8,能力变化对照表!A:B,2,0),0)</f>
        <v>-39</v>
      </c>
      <c r="J440">
        <f t="shared" si="51"/>
        <v>0</v>
      </c>
      <c r="K440">
        <f t="shared" si="52"/>
        <v>-6513</v>
      </c>
      <c r="L440">
        <f t="shared" si="53"/>
        <v>8350</v>
      </c>
      <c r="M440">
        <f t="shared" si="54"/>
        <v>245.1</v>
      </c>
      <c r="N440">
        <f t="shared" si="55"/>
        <v>1</v>
      </c>
    </row>
    <row r="441" spans="1:14">
      <c r="A441">
        <f t="shared" si="48"/>
        <v>0</v>
      </c>
      <c r="B441">
        <f t="shared" si="49"/>
        <v>0</v>
      </c>
      <c r="C441">
        <v>172</v>
      </c>
      <c r="D441">
        <v>56</v>
      </c>
      <c r="E441">
        <f t="shared" si="50"/>
        <v>-999</v>
      </c>
      <c r="F441">
        <f>能力值计算器!G2</f>
        <v>0</v>
      </c>
      <c r="G441">
        <f>ROUNDDOWN((能力值计算器!F4+能力值计算器!E4*2+ROUNDDOWN(C441/4,0))*能力值计算器!C2/100+10+能力值计算器!C2,0)</f>
        <v>167</v>
      </c>
      <c r="H441">
        <f>ROUNDDOWN(ROUNDDOWN(ROUNDDOWN(ROUNDDOWN(ROUNDDOWN((能力值计算器!F6+能力值计算器!E6*2+ROUNDDOWN(D441/4,0))*能力值计算器!C2/100+5,0)*能力值计算器!H6,0)*能力值计算器!K6,0)*能力值计算器!L6,0)*VLOOKUP(能力值计算器!J6,能力变化对照表!A:B,2,0),0)</f>
        <v>92</v>
      </c>
      <c r="I441">
        <f>ROUNDDOWN(ROUNDDOWN(ROUNDDOWN(ROUNDDOWN(ROUNDDOWN((能力值计算器!F8+能力值计算器!E8*2+ROUNDDOWN(E441/4,0))*能力值计算器!C2/100+5,0)*能力值计算器!H8,0)*能力值计算器!K8,0)*能力值计算器!L8,0)*VLOOKUP(能力值计算器!J8,能力变化对照表!A:B,2,0),0)</f>
        <v>-39</v>
      </c>
      <c r="J441">
        <f t="shared" si="51"/>
        <v>0</v>
      </c>
      <c r="K441">
        <f t="shared" si="52"/>
        <v>-6513</v>
      </c>
      <c r="L441">
        <f t="shared" si="53"/>
        <v>8851</v>
      </c>
      <c r="M441">
        <f t="shared" si="54"/>
        <v>245.1</v>
      </c>
      <c r="N441">
        <f t="shared" si="55"/>
        <v>1</v>
      </c>
    </row>
    <row r="442" spans="1:14">
      <c r="A442">
        <f t="shared" si="48"/>
        <v>0</v>
      </c>
      <c r="B442">
        <f t="shared" si="49"/>
        <v>0</v>
      </c>
      <c r="C442">
        <v>176</v>
      </c>
      <c r="D442">
        <v>52</v>
      </c>
      <c r="E442">
        <f t="shared" si="50"/>
        <v>-999</v>
      </c>
      <c r="F442">
        <f>能力值计算器!G2</f>
        <v>0</v>
      </c>
      <c r="G442">
        <f>ROUNDDOWN((能力值计算器!F4+能力值计算器!E4*2+ROUNDDOWN(C442/4,0))*能力值计算器!C2/100+10+能力值计算器!C2,0)</f>
        <v>167</v>
      </c>
      <c r="H442">
        <f>ROUNDDOWN(ROUNDDOWN(ROUNDDOWN(ROUNDDOWN(ROUNDDOWN((能力值计算器!F6+能力值计算器!E6*2+ROUNDDOWN(D442/4,0))*能力值计算器!C2/100+5,0)*能力值计算器!H6,0)*能力值计算器!K6,0)*能力值计算器!L6,0)*VLOOKUP(能力值计算器!J6,能力变化对照表!A:B,2,0),0)</f>
        <v>92</v>
      </c>
      <c r="I442">
        <f>ROUNDDOWN(ROUNDDOWN(ROUNDDOWN(ROUNDDOWN(ROUNDDOWN((能力值计算器!F8+能力值计算器!E8*2+ROUNDDOWN(E442/4,0))*能力值计算器!C2/100+5,0)*能力值计算器!H8,0)*能力值计算器!K8,0)*能力值计算器!L8,0)*VLOOKUP(能力值计算器!J8,能力变化对照表!A:B,2,0),0)</f>
        <v>-39</v>
      </c>
      <c r="J442">
        <f t="shared" si="51"/>
        <v>0</v>
      </c>
      <c r="K442">
        <f t="shared" si="52"/>
        <v>-6513</v>
      </c>
      <c r="L442">
        <f t="shared" si="53"/>
        <v>8851</v>
      </c>
      <c r="M442">
        <f t="shared" si="54"/>
        <v>245.1</v>
      </c>
      <c r="N442">
        <f t="shared" si="55"/>
        <v>1</v>
      </c>
    </row>
    <row r="443" spans="1:14">
      <c r="A443">
        <f t="shared" si="48"/>
        <v>0</v>
      </c>
      <c r="B443">
        <f t="shared" si="49"/>
        <v>0</v>
      </c>
      <c r="C443">
        <v>92</v>
      </c>
      <c r="D443">
        <v>92</v>
      </c>
      <c r="E443">
        <f t="shared" si="50"/>
        <v>-999</v>
      </c>
      <c r="F443">
        <f>能力值计算器!G2</f>
        <v>0</v>
      </c>
      <c r="G443">
        <f>ROUNDDOWN((能力值计算器!F4+能力值计算器!E4*2+ROUNDDOWN(C443/4,0))*能力值计算器!C2/100+10+能力值计算器!C2,0)</f>
        <v>157</v>
      </c>
      <c r="H443">
        <f>ROUNDDOWN(ROUNDDOWN(ROUNDDOWN(ROUNDDOWN(ROUNDDOWN((能力值计算器!F6+能力值计算器!E6*2+ROUNDDOWN(D443/4,0))*能力值计算器!C2/100+5,0)*能力值计算器!H6,0)*能力值计算器!K6,0)*能力值计算器!L6,0)*VLOOKUP(能力值计算器!J6,能力变化对照表!A:B,2,0),0)</f>
        <v>97</v>
      </c>
      <c r="I443">
        <f>ROUNDDOWN(ROUNDDOWN(ROUNDDOWN(ROUNDDOWN(ROUNDDOWN((能力值计算器!F8+能力值计算器!E8*2+ROUNDDOWN(E443/4,0))*能力值计算器!C2/100+5,0)*能力值计算器!H8,0)*能力值计算器!K8,0)*能力值计算器!L8,0)*VLOOKUP(能力值计算器!J8,能力变化对照表!A:B,2,0),0)</f>
        <v>-39</v>
      </c>
      <c r="J443">
        <f t="shared" si="51"/>
        <v>0</v>
      </c>
      <c r="K443">
        <f t="shared" si="52"/>
        <v>-6123</v>
      </c>
      <c r="L443">
        <f t="shared" si="53"/>
        <v>9106</v>
      </c>
      <c r="M443">
        <f t="shared" si="54"/>
        <v>235.1</v>
      </c>
      <c r="N443">
        <f t="shared" si="55"/>
        <v>1</v>
      </c>
    </row>
    <row r="444" spans="1:14">
      <c r="A444">
        <f t="shared" si="48"/>
        <v>0</v>
      </c>
      <c r="B444">
        <f t="shared" si="49"/>
        <v>0</v>
      </c>
      <c r="C444">
        <v>92</v>
      </c>
      <c r="D444">
        <v>68</v>
      </c>
      <c r="E444">
        <f t="shared" si="50"/>
        <v>-999</v>
      </c>
      <c r="F444">
        <f>能力值计算器!G2</f>
        <v>0</v>
      </c>
      <c r="G444">
        <f>ROUNDDOWN((能力值计算器!F4+能力值计算器!E4*2+ROUNDDOWN(C444/4,0))*能力值计算器!C2/100+10+能力值计算器!C2,0)</f>
        <v>157</v>
      </c>
      <c r="H444">
        <f>ROUNDDOWN(ROUNDDOWN(ROUNDDOWN(ROUNDDOWN(ROUNDDOWN((能力值计算器!F6+能力值计算器!E6*2+ROUNDDOWN(D444/4,0))*能力值计算器!C2/100+5,0)*能力值计算器!H6,0)*能力值计算器!K6,0)*能力值计算器!L6,0)*VLOOKUP(能力值计算器!J6,能力变化对照表!A:B,2,0),0)</f>
        <v>94</v>
      </c>
      <c r="I444">
        <f>ROUNDDOWN(ROUNDDOWN(ROUNDDOWN(ROUNDDOWN(ROUNDDOWN((能力值计算器!F8+能力值计算器!E8*2+ROUNDDOWN(E444/4,0))*能力值计算器!C2/100+5,0)*能力值计算器!H8,0)*能力值计算器!K8,0)*能力值计算器!L8,0)*VLOOKUP(能力值计算器!J8,能力变化对照表!A:B,2,0),0)</f>
        <v>-39</v>
      </c>
      <c r="J444">
        <f t="shared" si="51"/>
        <v>0</v>
      </c>
      <c r="K444">
        <f t="shared" si="52"/>
        <v>-6123</v>
      </c>
      <c r="L444">
        <f t="shared" si="53"/>
        <v>8635</v>
      </c>
      <c r="M444">
        <f t="shared" si="54"/>
        <v>235.1</v>
      </c>
      <c r="N444">
        <f t="shared" si="55"/>
        <v>1</v>
      </c>
    </row>
    <row r="445" spans="1:14">
      <c r="A445">
        <f t="shared" si="48"/>
        <v>0</v>
      </c>
      <c r="B445">
        <f t="shared" si="49"/>
        <v>0</v>
      </c>
      <c r="C445">
        <v>92</v>
      </c>
      <c r="D445">
        <v>72</v>
      </c>
      <c r="E445">
        <f t="shared" si="50"/>
        <v>-999</v>
      </c>
      <c r="F445">
        <f>能力值计算器!G2</f>
        <v>0</v>
      </c>
      <c r="G445">
        <f>ROUNDDOWN((能力值计算器!F4+能力值计算器!E4*2+ROUNDDOWN(C445/4,0))*能力值计算器!C2/100+10+能力值计算器!C2,0)</f>
        <v>157</v>
      </c>
      <c r="H445">
        <f>ROUNDDOWN(ROUNDDOWN(ROUNDDOWN(ROUNDDOWN(ROUNDDOWN((能力值计算器!F6+能力值计算器!E6*2+ROUNDDOWN(D445/4,0))*能力值计算器!C2/100+5,0)*能力值计算器!H6,0)*能力值计算器!K6,0)*能力值计算器!L6,0)*VLOOKUP(能力值计算器!J6,能力变化对照表!A:B,2,0),0)</f>
        <v>94</v>
      </c>
      <c r="I445">
        <f>ROUNDDOWN(ROUNDDOWN(ROUNDDOWN(ROUNDDOWN(ROUNDDOWN((能力值计算器!F8+能力值计算器!E8*2+ROUNDDOWN(E445/4,0))*能力值计算器!C2/100+5,0)*能力值计算器!H8,0)*能力值计算器!K8,0)*能力值计算器!L8,0)*VLOOKUP(能力值计算器!J8,能力变化对照表!A:B,2,0),0)</f>
        <v>-39</v>
      </c>
      <c r="J445">
        <f t="shared" si="51"/>
        <v>0</v>
      </c>
      <c r="K445">
        <f t="shared" si="52"/>
        <v>-6123</v>
      </c>
      <c r="L445">
        <f t="shared" si="53"/>
        <v>8635</v>
      </c>
      <c r="M445">
        <f t="shared" si="54"/>
        <v>235.1</v>
      </c>
      <c r="N445">
        <f t="shared" si="55"/>
        <v>1</v>
      </c>
    </row>
    <row r="446" spans="1:14">
      <c r="A446">
        <f t="shared" si="48"/>
        <v>0</v>
      </c>
      <c r="B446">
        <f t="shared" si="49"/>
        <v>0</v>
      </c>
      <c r="C446">
        <v>96</v>
      </c>
      <c r="D446">
        <v>68</v>
      </c>
      <c r="E446">
        <f t="shared" si="50"/>
        <v>-999</v>
      </c>
      <c r="F446">
        <f>能力值计算器!G2</f>
        <v>0</v>
      </c>
      <c r="G446">
        <f>ROUNDDOWN((能力值计算器!F4+能力值计算器!E4*2+ROUNDDOWN(C446/4,0))*能力值计算器!C2/100+10+能力值计算器!C2,0)</f>
        <v>157</v>
      </c>
      <c r="H446">
        <f>ROUNDDOWN(ROUNDDOWN(ROUNDDOWN(ROUNDDOWN(ROUNDDOWN((能力值计算器!F6+能力值计算器!E6*2+ROUNDDOWN(D446/4,0))*能力值计算器!C2/100+5,0)*能力值计算器!H6,0)*能力值计算器!K6,0)*能力值计算器!L6,0)*VLOOKUP(能力值计算器!J6,能力变化对照表!A:B,2,0),0)</f>
        <v>94</v>
      </c>
      <c r="I446">
        <f>ROUNDDOWN(ROUNDDOWN(ROUNDDOWN(ROUNDDOWN(ROUNDDOWN((能力值计算器!F8+能力值计算器!E8*2+ROUNDDOWN(E446/4,0))*能力值计算器!C2/100+5,0)*能力值计算器!H8,0)*能力值计算器!K8,0)*能力值计算器!L8,0)*VLOOKUP(能力值计算器!J8,能力变化对照表!A:B,2,0),0)</f>
        <v>-39</v>
      </c>
      <c r="J446">
        <f t="shared" si="51"/>
        <v>0</v>
      </c>
      <c r="K446">
        <f t="shared" si="52"/>
        <v>-6123</v>
      </c>
      <c r="L446">
        <f t="shared" si="53"/>
        <v>8635</v>
      </c>
      <c r="M446">
        <f t="shared" si="54"/>
        <v>235.1</v>
      </c>
      <c r="N446">
        <f t="shared" si="55"/>
        <v>1</v>
      </c>
    </row>
    <row r="447" spans="1:14">
      <c r="A447">
        <f t="shared" si="48"/>
        <v>0</v>
      </c>
      <c r="B447">
        <f t="shared" si="49"/>
        <v>0</v>
      </c>
      <c r="C447">
        <v>92</v>
      </c>
      <c r="D447">
        <v>96</v>
      </c>
      <c r="E447">
        <f t="shared" si="50"/>
        <v>-999</v>
      </c>
      <c r="F447">
        <f>能力值计算器!G2</f>
        <v>0</v>
      </c>
      <c r="G447">
        <f>ROUNDDOWN((能力值计算器!F4+能力值计算器!E4*2+ROUNDDOWN(C447/4,0))*能力值计算器!C2/100+10+能力值计算器!C2,0)</f>
        <v>157</v>
      </c>
      <c r="H447">
        <f>ROUNDDOWN(ROUNDDOWN(ROUNDDOWN(ROUNDDOWN(ROUNDDOWN((能力值计算器!F6+能力值计算器!E6*2+ROUNDDOWN(D447/4,0))*能力值计算器!C2/100+5,0)*能力值计算器!H6,0)*能力值计算器!K6,0)*能力值计算器!L6,0)*VLOOKUP(能力值计算器!J6,能力变化对照表!A:B,2,0),0)</f>
        <v>97</v>
      </c>
      <c r="I447">
        <f>ROUNDDOWN(ROUNDDOWN(ROUNDDOWN(ROUNDDOWN(ROUNDDOWN((能力值计算器!F8+能力值计算器!E8*2+ROUNDDOWN(E447/4,0))*能力值计算器!C2/100+5,0)*能力值计算器!H8,0)*能力值计算器!K8,0)*能力值计算器!L8,0)*VLOOKUP(能力值计算器!J8,能力变化对照表!A:B,2,0),0)</f>
        <v>-39</v>
      </c>
      <c r="J447">
        <f t="shared" si="51"/>
        <v>0</v>
      </c>
      <c r="K447">
        <f t="shared" si="52"/>
        <v>-6123</v>
      </c>
      <c r="L447">
        <f t="shared" si="53"/>
        <v>9106</v>
      </c>
      <c r="M447">
        <f t="shared" si="54"/>
        <v>235.1</v>
      </c>
      <c r="N447">
        <f t="shared" si="55"/>
        <v>1</v>
      </c>
    </row>
    <row r="448" spans="1:14">
      <c r="A448">
        <f t="shared" si="48"/>
        <v>0</v>
      </c>
      <c r="B448">
        <f t="shared" si="49"/>
        <v>0</v>
      </c>
      <c r="C448">
        <v>96</v>
      </c>
      <c r="D448">
        <v>92</v>
      </c>
      <c r="E448">
        <f t="shared" si="50"/>
        <v>-999</v>
      </c>
      <c r="F448">
        <f>能力值计算器!G2</f>
        <v>0</v>
      </c>
      <c r="G448">
        <f>ROUNDDOWN((能力值计算器!F4+能力值计算器!E4*2+ROUNDDOWN(C448/4,0))*能力值计算器!C2/100+10+能力值计算器!C2,0)</f>
        <v>157</v>
      </c>
      <c r="H448">
        <f>ROUNDDOWN(ROUNDDOWN(ROUNDDOWN(ROUNDDOWN(ROUNDDOWN((能力值计算器!F6+能力值计算器!E6*2+ROUNDDOWN(D448/4,0))*能力值计算器!C2/100+5,0)*能力值计算器!H6,0)*能力值计算器!K6,0)*能力值计算器!L6,0)*VLOOKUP(能力值计算器!J6,能力变化对照表!A:B,2,0),0)</f>
        <v>97</v>
      </c>
      <c r="I448">
        <f>ROUNDDOWN(ROUNDDOWN(ROUNDDOWN(ROUNDDOWN(ROUNDDOWN((能力值计算器!F8+能力值计算器!E8*2+ROUNDDOWN(E448/4,0))*能力值计算器!C2/100+5,0)*能力值计算器!H8,0)*能力值计算器!K8,0)*能力值计算器!L8,0)*VLOOKUP(能力值计算器!J8,能力变化对照表!A:B,2,0),0)</f>
        <v>-39</v>
      </c>
      <c r="J448">
        <f t="shared" si="51"/>
        <v>0</v>
      </c>
      <c r="K448">
        <f t="shared" si="52"/>
        <v>-6123</v>
      </c>
      <c r="L448">
        <f t="shared" si="53"/>
        <v>9106</v>
      </c>
      <c r="M448">
        <f t="shared" si="54"/>
        <v>235.1</v>
      </c>
      <c r="N448">
        <f t="shared" si="55"/>
        <v>1</v>
      </c>
    </row>
    <row r="449" spans="1:14">
      <c r="A449">
        <f t="shared" si="48"/>
        <v>0</v>
      </c>
      <c r="B449">
        <f t="shared" si="49"/>
        <v>0</v>
      </c>
      <c r="C449">
        <v>172</v>
      </c>
      <c r="D449">
        <v>60</v>
      </c>
      <c r="E449">
        <f t="shared" si="50"/>
        <v>-999</v>
      </c>
      <c r="F449">
        <f>能力值计算器!G2</f>
        <v>0</v>
      </c>
      <c r="G449">
        <f>ROUNDDOWN((能力值计算器!F4+能力值计算器!E4*2+ROUNDDOWN(C449/4,0))*能力值计算器!C2/100+10+能力值计算器!C2,0)</f>
        <v>167</v>
      </c>
      <c r="H449">
        <f>ROUNDDOWN(ROUNDDOWN(ROUNDDOWN(ROUNDDOWN(ROUNDDOWN((能力值计算器!F6+能力值计算器!E6*2+ROUNDDOWN(D449/4,0))*能力值计算器!C2/100+5,0)*能力值计算器!H6,0)*能力值计算器!K6,0)*能力值计算器!L6,0)*VLOOKUP(能力值计算器!J6,能力变化对照表!A:B,2,0),0)</f>
        <v>93</v>
      </c>
      <c r="I449">
        <f>ROUNDDOWN(ROUNDDOWN(ROUNDDOWN(ROUNDDOWN(ROUNDDOWN((能力值计算器!F8+能力值计算器!E8*2+ROUNDDOWN(E449/4,0))*能力值计算器!C2/100+5,0)*能力值计算器!H8,0)*能力值计算器!K8,0)*能力值计算器!L8,0)*VLOOKUP(能力值计算器!J8,能力变化对照表!A:B,2,0),0)</f>
        <v>-39</v>
      </c>
      <c r="J449">
        <f t="shared" si="51"/>
        <v>0</v>
      </c>
      <c r="K449">
        <f t="shared" si="52"/>
        <v>-6513</v>
      </c>
      <c r="L449">
        <f t="shared" si="53"/>
        <v>9018</v>
      </c>
      <c r="M449">
        <f t="shared" si="54"/>
        <v>245.1</v>
      </c>
      <c r="N449">
        <f t="shared" si="55"/>
        <v>1</v>
      </c>
    </row>
    <row r="450" spans="1:14">
      <c r="A450">
        <f t="shared" ref="A450:A513" si="56">IF(N450=1,0,L450+1/M450)</f>
        <v>0</v>
      </c>
      <c r="B450">
        <f t="shared" ref="B450:B513" si="57">IF(A450=MAX(A:A),1,0)</f>
        <v>0</v>
      </c>
      <c r="C450">
        <v>172</v>
      </c>
      <c r="D450">
        <v>20</v>
      </c>
      <c r="E450">
        <f t="shared" ref="E450:E513" si="58">IF(F450-D450-C450&gt;253,-999,IF(F450-D450-C450&lt;0,-999,F450-D450-C450))</f>
        <v>-999</v>
      </c>
      <c r="F450">
        <f>能力值计算器!G2</f>
        <v>0</v>
      </c>
      <c r="G450">
        <f>ROUNDDOWN((能力值计算器!F4+能力值计算器!E4*2+ROUNDDOWN(C450/4,0))*能力值计算器!C2/100+10+能力值计算器!C2,0)</f>
        <v>167</v>
      </c>
      <c r="H450">
        <f>ROUNDDOWN(ROUNDDOWN(ROUNDDOWN(ROUNDDOWN(ROUNDDOWN((能力值计算器!F6+能力值计算器!E6*2+ROUNDDOWN(D450/4,0))*能力值计算器!C2/100+5,0)*能力值计算器!H6,0)*能力值计算器!K6,0)*能力值计算器!L6,0)*VLOOKUP(能力值计算器!J6,能力变化对照表!A:B,2,0),0)</f>
        <v>88</v>
      </c>
      <c r="I450">
        <f>ROUNDDOWN(ROUNDDOWN(ROUNDDOWN(ROUNDDOWN(ROUNDDOWN((能力值计算器!F8+能力值计算器!E8*2+ROUNDDOWN(E450/4,0))*能力值计算器!C2/100+5,0)*能力值计算器!H8,0)*能力值计算器!K8,0)*能力值计算器!L8,0)*VLOOKUP(能力值计算器!J8,能力变化对照表!A:B,2,0),0)</f>
        <v>-39</v>
      </c>
      <c r="J450">
        <f t="shared" ref="J450:J513" si="59">IF(E450&lt;0,0,G450*H450)</f>
        <v>0</v>
      </c>
      <c r="K450">
        <f t="shared" ref="K450:K513" si="60">G450*I450</f>
        <v>-6513</v>
      </c>
      <c r="L450">
        <f t="shared" ref="L450:L513" si="61">(H450+I450)*G450</f>
        <v>8183</v>
      </c>
      <c r="M450">
        <f t="shared" ref="M450:M513" si="62">IF(H450+I450-G450&lt;0,G450-H450-I450,H450+I450-G450)+IF(H450-I450&lt;0,I450-H450,H450-I450)+0.1</f>
        <v>245.1</v>
      </c>
      <c r="N450">
        <f t="shared" ref="N450:N513" si="63">IF(E450&lt;0,1,0)</f>
        <v>1</v>
      </c>
    </row>
    <row r="451" spans="1:14">
      <c r="A451">
        <f t="shared" si="56"/>
        <v>0</v>
      </c>
      <c r="B451">
        <f t="shared" si="57"/>
        <v>0</v>
      </c>
      <c r="C451">
        <v>172</v>
      </c>
      <c r="D451">
        <v>24</v>
      </c>
      <c r="E451">
        <f t="shared" si="58"/>
        <v>-999</v>
      </c>
      <c r="F451">
        <f>能力值计算器!G2</f>
        <v>0</v>
      </c>
      <c r="G451">
        <f>ROUNDDOWN((能力值计算器!F4+能力值计算器!E4*2+ROUNDDOWN(C451/4,0))*能力值计算器!C2/100+10+能力值计算器!C2,0)</f>
        <v>167</v>
      </c>
      <c r="H451">
        <f>ROUNDDOWN(ROUNDDOWN(ROUNDDOWN(ROUNDDOWN(ROUNDDOWN((能力值计算器!F6+能力值计算器!E6*2+ROUNDDOWN(D451/4,0))*能力值计算器!C2/100+5,0)*能力值计算器!H6,0)*能力值计算器!K6,0)*能力值计算器!L6,0)*VLOOKUP(能力值计算器!J6,能力变化对照表!A:B,2,0),0)</f>
        <v>88</v>
      </c>
      <c r="I451">
        <f>ROUNDDOWN(ROUNDDOWN(ROUNDDOWN(ROUNDDOWN(ROUNDDOWN((能力值计算器!F8+能力值计算器!E8*2+ROUNDDOWN(E451/4,0))*能力值计算器!C2/100+5,0)*能力值计算器!H8,0)*能力值计算器!K8,0)*能力值计算器!L8,0)*VLOOKUP(能力值计算器!J8,能力变化对照表!A:B,2,0),0)</f>
        <v>-39</v>
      </c>
      <c r="J451">
        <f t="shared" si="59"/>
        <v>0</v>
      </c>
      <c r="K451">
        <f t="shared" si="60"/>
        <v>-6513</v>
      </c>
      <c r="L451">
        <f t="shared" si="61"/>
        <v>8183</v>
      </c>
      <c r="M451">
        <f t="shared" si="62"/>
        <v>245.1</v>
      </c>
      <c r="N451">
        <f t="shared" si="63"/>
        <v>1</v>
      </c>
    </row>
    <row r="452" spans="1:14">
      <c r="A452">
        <f t="shared" si="56"/>
        <v>0</v>
      </c>
      <c r="B452">
        <f t="shared" si="57"/>
        <v>0</v>
      </c>
      <c r="C452">
        <v>176</v>
      </c>
      <c r="D452">
        <v>20</v>
      </c>
      <c r="E452">
        <f t="shared" si="58"/>
        <v>-999</v>
      </c>
      <c r="F452">
        <f>能力值计算器!G2</f>
        <v>0</v>
      </c>
      <c r="G452">
        <f>ROUNDDOWN((能力值计算器!F4+能力值计算器!E4*2+ROUNDDOWN(C452/4,0))*能力值计算器!C2/100+10+能力值计算器!C2,0)</f>
        <v>167</v>
      </c>
      <c r="H452">
        <f>ROUNDDOWN(ROUNDDOWN(ROUNDDOWN(ROUNDDOWN(ROUNDDOWN((能力值计算器!F6+能力值计算器!E6*2+ROUNDDOWN(D452/4,0))*能力值计算器!C2/100+5,0)*能力值计算器!H6,0)*能力值计算器!K6,0)*能力值计算器!L6,0)*VLOOKUP(能力值计算器!J6,能力变化对照表!A:B,2,0),0)</f>
        <v>88</v>
      </c>
      <c r="I452">
        <f>ROUNDDOWN(ROUNDDOWN(ROUNDDOWN(ROUNDDOWN(ROUNDDOWN((能力值计算器!F8+能力值计算器!E8*2+ROUNDDOWN(E452/4,0))*能力值计算器!C2/100+5,0)*能力值计算器!H8,0)*能力值计算器!K8,0)*能力值计算器!L8,0)*VLOOKUP(能力值计算器!J8,能力变化对照表!A:B,2,0),0)</f>
        <v>-39</v>
      </c>
      <c r="J452">
        <f t="shared" si="59"/>
        <v>0</v>
      </c>
      <c r="K452">
        <f t="shared" si="60"/>
        <v>-6513</v>
      </c>
      <c r="L452">
        <f t="shared" si="61"/>
        <v>8183</v>
      </c>
      <c r="M452">
        <f t="shared" si="62"/>
        <v>245.1</v>
      </c>
      <c r="N452">
        <f t="shared" si="63"/>
        <v>1</v>
      </c>
    </row>
    <row r="453" spans="1:14">
      <c r="A453">
        <f t="shared" si="56"/>
        <v>0</v>
      </c>
      <c r="B453">
        <f t="shared" si="57"/>
        <v>0</v>
      </c>
      <c r="C453">
        <v>172</v>
      </c>
      <c r="D453">
        <v>64</v>
      </c>
      <c r="E453">
        <f t="shared" si="58"/>
        <v>-999</v>
      </c>
      <c r="F453">
        <f>能力值计算器!G2</f>
        <v>0</v>
      </c>
      <c r="G453">
        <f>ROUNDDOWN((能力值计算器!F4+能力值计算器!E4*2+ROUNDDOWN(C453/4,0))*能力值计算器!C2/100+10+能力值计算器!C2,0)</f>
        <v>167</v>
      </c>
      <c r="H453">
        <f>ROUNDDOWN(ROUNDDOWN(ROUNDDOWN(ROUNDDOWN(ROUNDDOWN((能力值计算器!F6+能力值计算器!E6*2+ROUNDDOWN(D453/4,0))*能力值计算器!C2/100+5,0)*能力值计算器!H6,0)*能力值计算器!K6,0)*能力值计算器!L6,0)*VLOOKUP(能力值计算器!J6,能力变化对照表!A:B,2,0),0)</f>
        <v>93</v>
      </c>
      <c r="I453">
        <f>ROUNDDOWN(ROUNDDOWN(ROUNDDOWN(ROUNDDOWN(ROUNDDOWN((能力值计算器!F8+能力值计算器!E8*2+ROUNDDOWN(E453/4,0))*能力值计算器!C2/100+5,0)*能力值计算器!H8,0)*能力值计算器!K8,0)*能力值计算器!L8,0)*VLOOKUP(能力值计算器!J8,能力变化对照表!A:B,2,0),0)</f>
        <v>-39</v>
      </c>
      <c r="J453">
        <f t="shared" si="59"/>
        <v>0</v>
      </c>
      <c r="K453">
        <f t="shared" si="60"/>
        <v>-6513</v>
      </c>
      <c r="L453">
        <f t="shared" si="61"/>
        <v>9018</v>
      </c>
      <c r="M453">
        <f t="shared" si="62"/>
        <v>245.1</v>
      </c>
      <c r="N453">
        <f t="shared" si="63"/>
        <v>1</v>
      </c>
    </row>
    <row r="454" spans="1:14">
      <c r="A454">
        <f t="shared" si="56"/>
        <v>0</v>
      </c>
      <c r="B454">
        <f t="shared" si="57"/>
        <v>0</v>
      </c>
      <c r="C454">
        <v>176</v>
      </c>
      <c r="D454">
        <v>60</v>
      </c>
      <c r="E454">
        <f t="shared" si="58"/>
        <v>-999</v>
      </c>
      <c r="F454">
        <f>能力值计算器!G2</f>
        <v>0</v>
      </c>
      <c r="G454">
        <f>ROUNDDOWN((能力值计算器!F4+能力值计算器!E4*2+ROUNDDOWN(C454/4,0))*能力值计算器!C2/100+10+能力值计算器!C2,0)</f>
        <v>167</v>
      </c>
      <c r="H454">
        <f>ROUNDDOWN(ROUNDDOWN(ROUNDDOWN(ROUNDDOWN(ROUNDDOWN((能力值计算器!F6+能力值计算器!E6*2+ROUNDDOWN(D454/4,0))*能力值计算器!C2/100+5,0)*能力值计算器!H6,0)*能力值计算器!K6,0)*能力值计算器!L6,0)*VLOOKUP(能力值计算器!J6,能力变化对照表!A:B,2,0),0)</f>
        <v>93</v>
      </c>
      <c r="I454">
        <f>ROUNDDOWN(ROUNDDOWN(ROUNDDOWN(ROUNDDOWN(ROUNDDOWN((能力值计算器!F8+能力值计算器!E8*2+ROUNDDOWN(E454/4,0))*能力值计算器!C2/100+5,0)*能力值计算器!H8,0)*能力值计算器!K8,0)*能力值计算器!L8,0)*VLOOKUP(能力值计算器!J8,能力变化对照表!A:B,2,0),0)</f>
        <v>-39</v>
      </c>
      <c r="J454">
        <f t="shared" si="59"/>
        <v>0</v>
      </c>
      <c r="K454">
        <f t="shared" si="60"/>
        <v>-6513</v>
      </c>
      <c r="L454">
        <f t="shared" si="61"/>
        <v>9018</v>
      </c>
      <c r="M454">
        <f t="shared" si="62"/>
        <v>245.1</v>
      </c>
      <c r="N454">
        <f t="shared" si="63"/>
        <v>1</v>
      </c>
    </row>
    <row r="455" spans="1:14">
      <c r="A455">
        <f t="shared" si="56"/>
        <v>0</v>
      </c>
      <c r="B455">
        <f t="shared" si="57"/>
        <v>0</v>
      </c>
      <c r="C455">
        <v>92</v>
      </c>
      <c r="D455">
        <v>100</v>
      </c>
      <c r="E455">
        <f t="shared" si="58"/>
        <v>-999</v>
      </c>
      <c r="F455">
        <f>能力值计算器!G2</f>
        <v>0</v>
      </c>
      <c r="G455">
        <f>ROUNDDOWN((能力值计算器!F4+能力值计算器!E4*2+ROUNDDOWN(C455/4,0))*能力值计算器!C2/100+10+能力值计算器!C2,0)</f>
        <v>157</v>
      </c>
      <c r="H455">
        <f>ROUNDDOWN(ROUNDDOWN(ROUNDDOWN(ROUNDDOWN(ROUNDDOWN((能力值计算器!F6+能力值计算器!E6*2+ROUNDDOWN(D455/4,0))*能力值计算器!C2/100+5,0)*能力值计算器!H6,0)*能力值计算器!K6,0)*能力值计算器!L6,0)*VLOOKUP(能力值计算器!J6,能力变化对照表!A:B,2,0),0)</f>
        <v>98</v>
      </c>
      <c r="I455">
        <f>ROUNDDOWN(ROUNDDOWN(ROUNDDOWN(ROUNDDOWN(ROUNDDOWN((能力值计算器!F8+能力值计算器!E8*2+ROUNDDOWN(E455/4,0))*能力值计算器!C2/100+5,0)*能力值计算器!H8,0)*能力值计算器!K8,0)*能力值计算器!L8,0)*VLOOKUP(能力值计算器!J8,能力变化对照表!A:B,2,0),0)</f>
        <v>-39</v>
      </c>
      <c r="J455">
        <f t="shared" si="59"/>
        <v>0</v>
      </c>
      <c r="K455">
        <f t="shared" si="60"/>
        <v>-6123</v>
      </c>
      <c r="L455">
        <f t="shared" si="61"/>
        <v>9263</v>
      </c>
      <c r="M455">
        <f t="shared" si="62"/>
        <v>235.1</v>
      </c>
      <c r="N455">
        <f t="shared" si="63"/>
        <v>1</v>
      </c>
    </row>
    <row r="456" spans="1:14">
      <c r="A456">
        <f t="shared" si="56"/>
        <v>0</v>
      </c>
      <c r="B456">
        <f t="shared" si="57"/>
        <v>0</v>
      </c>
      <c r="C456">
        <v>92</v>
      </c>
      <c r="D456">
        <v>60</v>
      </c>
      <c r="E456">
        <f t="shared" si="58"/>
        <v>-999</v>
      </c>
      <c r="F456">
        <f>能力值计算器!G2</f>
        <v>0</v>
      </c>
      <c r="G456">
        <f>ROUNDDOWN((能力值计算器!F4+能力值计算器!E4*2+ROUNDDOWN(C456/4,0))*能力值计算器!C2/100+10+能力值计算器!C2,0)</f>
        <v>157</v>
      </c>
      <c r="H456">
        <f>ROUNDDOWN(ROUNDDOWN(ROUNDDOWN(ROUNDDOWN(ROUNDDOWN((能力值计算器!F6+能力值计算器!E6*2+ROUNDDOWN(D456/4,0))*能力值计算器!C2/100+5,0)*能力值计算器!H6,0)*能力值计算器!K6,0)*能力值计算器!L6,0)*VLOOKUP(能力值计算器!J6,能力变化对照表!A:B,2,0),0)</f>
        <v>93</v>
      </c>
      <c r="I456">
        <f>ROUNDDOWN(ROUNDDOWN(ROUNDDOWN(ROUNDDOWN(ROUNDDOWN((能力值计算器!F8+能力值计算器!E8*2+ROUNDDOWN(E456/4,0))*能力值计算器!C2/100+5,0)*能力值计算器!H8,0)*能力值计算器!K8,0)*能力值计算器!L8,0)*VLOOKUP(能力值计算器!J8,能力变化对照表!A:B,2,0),0)</f>
        <v>-39</v>
      </c>
      <c r="J456">
        <f t="shared" si="59"/>
        <v>0</v>
      </c>
      <c r="K456">
        <f t="shared" si="60"/>
        <v>-6123</v>
      </c>
      <c r="L456">
        <f t="shared" si="61"/>
        <v>8478</v>
      </c>
      <c r="M456">
        <f t="shared" si="62"/>
        <v>235.1</v>
      </c>
      <c r="N456">
        <f t="shared" si="63"/>
        <v>1</v>
      </c>
    </row>
    <row r="457" spans="1:14">
      <c r="A457">
        <f t="shared" si="56"/>
        <v>0</v>
      </c>
      <c r="B457">
        <f t="shared" si="57"/>
        <v>0</v>
      </c>
      <c r="C457">
        <v>92</v>
      </c>
      <c r="D457">
        <v>64</v>
      </c>
      <c r="E457">
        <f t="shared" si="58"/>
        <v>-999</v>
      </c>
      <c r="F457">
        <f>能力值计算器!G2</f>
        <v>0</v>
      </c>
      <c r="G457">
        <f>ROUNDDOWN((能力值计算器!F4+能力值计算器!E4*2+ROUNDDOWN(C457/4,0))*能力值计算器!C2/100+10+能力值计算器!C2,0)</f>
        <v>157</v>
      </c>
      <c r="H457">
        <f>ROUNDDOWN(ROUNDDOWN(ROUNDDOWN(ROUNDDOWN(ROUNDDOWN((能力值计算器!F6+能力值计算器!E6*2+ROUNDDOWN(D457/4,0))*能力值计算器!C2/100+5,0)*能力值计算器!H6,0)*能力值计算器!K6,0)*能力值计算器!L6,0)*VLOOKUP(能力值计算器!J6,能力变化对照表!A:B,2,0),0)</f>
        <v>93</v>
      </c>
      <c r="I457">
        <f>ROUNDDOWN(ROUNDDOWN(ROUNDDOWN(ROUNDDOWN(ROUNDDOWN((能力值计算器!F8+能力值计算器!E8*2+ROUNDDOWN(E457/4,0))*能力值计算器!C2/100+5,0)*能力值计算器!H8,0)*能力值计算器!K8,0)*能力值计算器!L8,0)*VLOOKUP(能力值计算器!J8,能力变化对照表!A:B,2,0),0)</f>
        <v>-39</v>
      </c>
      <c r="J457">
        <f t="shared" si="59"/>
        <v>0</v>
      </c>
      <c r="K457">
        <f t="shared" si="60"/>
        <v>-6123</v>
      </c>
      <c r="L457">
        <f t="shared" si="61"/>
        <v>8478</v>
      </c>
      <c r="M457">
        <f t="shared" si="62"/>
        <v>235.1</v>
      </c>
      <c r="N457">
        <f t="shared" si="63"/>
        <v>1</v>
      </c>
    </row>
    <row r="458" spans="1:14">
      <c r="A458">
        <f t="shared" si="56"/>
        <v>0</v>
      </c>
      <c r="B458">
        <f t="shared" si="57"/>
        <v>0</v>
      </c>
      <c r="C458">
        <v>96</v>
      </c>
      <c r="D458">
        <v>60</v>
      </c>
      <c r="E458">
        <f t="shared" si="58"/>
        <v>-999</v>
      </c>
      <c r="F458">
        <f>能力值计算器!G2</f>
        <v>0</v>
      </c>
      <c r="G458">
        <f>ROUNDDOWN((能力值计算器!F4+能力值计算器!E4*2+ROUNDDOWN(C458/4,0))*能力值计算器!C2/100+10+能力值计算器!C2,0)</f>
        <v>157</v>
      </c>
      <c r="H458">
        <f>ROUNDDOWN(ROUNDDOWN(ROUNDDOWN(ROUNDDOWN(ROUNDDOWN((能力值计算器!F6+能力值计算器!E6*2+ROUNDDOWN(D458/4,0))*能力值计算器!C2/100+5,0)*能力值计算器!H6,0)*能力值计算器!K6,0)*能力值计算器!L6,0)*VLOOKUP(能力值计算器!J6,能力变化对照表!A:B,2,0),0)</f>
        <v>93</v>
      </c>
      <c r="I458">
        <f>ROUNDDOWN(ROUNDDOWN(ROUNDDOWN(ROUNDDOWN(ROUNDDOWN((能力值计算器!F8+能力值计算器!E8*2+ROUNDDOWN(E458/4,0))*能力值计算器!C2/100+5,0)*能力值计算器!H8,0)*能力值计算器!K8,0)*能力值计算器!L8,0)*VLOOKUP(能力值计算器!J8,能力变化对照表!A:B,2,0),0)</f>
        <v>-39</v>
      </c>
      <c r="J458">
        <f t="shared" si="59"/>
        <v>0</v>
      </c>
      <c r="K458">
        <f t="shared" si="60"/>
        <v>-6123</v>
      </c>
      <c r="L458">
        <f t="shared" si="61"/>
        <v>8478</v>
      </c>
      <c r="M458">
        <f t="shared" si="62"/>
        <v>235.1</v>
      </c>
      <c r="N458">
        <f t="shared" si="63"/>
        <v>1</v>
      </c>
    </row>
    <row r="459" spans="1:14">
      <c r="A459">
        <f t="shared" si="56"/>
        <v>0</v>
      </c>
      <c r="B459">
        <f t="shared" si="57"/>
        <v>0</v>
      </c>
      <c r="C459">
        <v>92</v>
      </c>
      <c r="D459">
        <v>104</v>
      </c>
      <c r="E459">
        <f t="shared" si="58"/>
        <v>-999</v>
      </c>
      <c r="F459">
        <f>能力值计算器!G2</f>
        <v>0</v>
      </c>
      <c r="G459">
        <f>ROUNDDOWN((能力值计算器!F4+能力值计算器!E4*2+ROUNDDOWN(C459/4,0))*能力值计算器!C2/100+10+能力值计算器!C2,0)</f>
        <v>157</v>
      </c>
      <c r="H459">
        <f>ROUNDDOWN(ROUNDDOWN(ROUNDDOWN(ROUNDDOWN(ROUNDDOWN((能力值计算器!F6+能力值计算器!E6*2+ROUNDDOWN(D459/4,0))*能力值计算器!C2/100+5,0)*能力值计算器!H6,0)*能力值计算器!K6,0)*能力值计算器!L6,0)*VLOOKUP(能力值计算器!J6,能力变化对照表!A:B,2,0),0)</f>
        <v>98</v>
      </c>
      <c r="I459">
        <f>ROUNDDOWN(ROUNDDOWN(ROUNDDOWN(ROUNDDOWN(ROUNDDOWN((能力值计算器!F8+能力值计算器!E8*2+ROUNDDOWN(E459/4,0))*能力值计算器!C2/100+5,0)*能力值计算器!H8,0)*能力值计算器!K8,0)*能力值计算器!L8,0)*VLOOKUP(能力值计算器!J8,能力变化对照表!A:B,2,0),0)</f>
        <v>-39</v>
      </c>
      <c r="J459">
        <f t="shared" si="59"/>
        <v>0</v>
      </c>
      <c r="K459">
        <f t="shared" si="60"/>
        <v>-6123</v>
      </c>
      <c r="L459">
        <f t="shared" si="61"/>
        <v>9263</v>
      </c>
      <c r="M459">
        <f t="shared" si="62"/>
        <v>235.1</v>
      </c>
      <c r="N459">
        <f t="shared" si="63"/>
        <v>1</v>
      </c>
    </row>
    <row r="460" spans="1:14">
      <c r="A460">
        <f t="shared" si="56"/>
        <v>0</v>
      </c>
      <c r="B460">
        <f t="shared" si="57"/>
        <v>0</v>
      </c>
      <c r="C460">
        <v>96</v>
      </c>
      <c r="D460">
        <v>100</v>
      </c>
      <c r="E460">
        <f t="shared" si="58"/>
        <v>-999</v>
      </c>
      <c r="F460">
        <f>能力值计算器!G2</f>
        <v>0</v>
      </c>
      <c r="G460">
        <f>ROUNDDOWN((能力值计算器!F4+能力值计算器!E4*2+ROUNDDOWN(C460/4,0))*能力值计算器!C2/100+10+能力值计算器!C2,0)</f>
        <v>157</v>
      </c>
      <c r="H460">
        <f>ROUNDDOWN(ROUNDDOWN(ROUNDDOWN(ROUNDDOWN(ROUNDDOWN((能力值计算器!F6+能力值计算器!E6*2+ROUNDDOWN(D460/4,0))*能力值计算器!C2/100+5,0)*能力值计算器!H6,0)*能力值计算器!K6,0)*能力值计算器!L6,0)*VLOOKUP(能力值计算器!J6,能力变化对照表!A:B,2,0),0)</f>
        <v>98</v>
      </c>
      <c r="I460">
        <f>ROUNDDOWN(ROUNDDOWN(ROUNDDOWN(ROUNDDOWN(ROUNDDOWN((能力值计算器!F8+能力值计算器!E8*2+ROUNDDOWN(E460/4,0))*能力值计算器!C2/100+5,0)*能力值计算器!H8,0)*能力值计算器!K8,0)*能力值计算器!L8,0)*VLOOKUP(能力值计算器!J8,能力变化对照表!A:B,2,0),0)</f>
        <v>-39</v>
      </c>
      <c r="J460">
        <f t="shared" si="59"/>
        <v>0</v>
      </c>
      <c r="K460">
        <f t="shared" si="60"/>
        <v>-6123</v>
      </c>
      <c r="L460">
        <f t="shared" si="61"/>
        <v>9263</v>
      </c>
      <c r="M460">
        <f t="shared" si="62"/>
        <v>235.1</v>
      </c>
      <c r="N460">
        <f t="shared" si="63"/>
        <v>1</v>
      </c>
    </row>
    <row r="461" spans="1:14">
      <c r="A461">
        <f t="shared" si="56"/>
        <v>0</v>
      </c>
      <c r="B461">
        <f t="shared" si="57"/>
        <v>0</v>
      </c>
      <c r="C461">
        <v>172</v>
      </c>
      <c r="D461">
        <v>68</v>
      </c>
      <c r="E461">
        <f t="shared" si="58"/>
        <v>-999</v>
      </c>
      <c r="F461">
        <f>能力值计算器!G2</f>
        <v>0</v>
      </c>
      <c r="G461">
        <f>ROUNDDOWN((能力值计算器!F4+能力值计算器!E4*2+ROUNDDOWN(C461/4,0))*能力值计算器!C2/100+10+能力值计算器!C2,0)</f>
        <v>167</v>
      </c>
      <c r="H461">
        <f>ROUNDDOWN(ROUNDDOWN(ROUNDDOWN(ROUNDDOWN(ROUNDDOWN((能力值计算器!F6+能力值计算器!E6*2+ROUNDDOWN(D461/4,0))*能力值计算器!C2/100+5,0)*能力值计算器!H6,0)*能力值计算器!K6,0)*能力值计算器!L6,0)*VLOOKUP(能力值计算器!J6,能力变化对照表!A:B,2,0),0)</f>
        <v>94</v>
      </c>
      <c r="I461">
        <f>ROUNDDOWN(ROUNDDOWN(ROUNDDOWN(ROUNDDOWN(ROUNDDOWN((能力值计算器!F8+能力值计算器!E8*2+ROUNDDOWN(E461/4,0))*能力值计算器!C2/100+5,0)*能力值计算器!H8,0)*能力值计算器!K8,0)*能力值计算器!L8,0)*VLOOKUP(能力值计算器!J8,能力变化对照表!A:B,2,0),0)</f>
        <v>-39</v>
      </c>
      <c r="J461">
        <f t="shared" si="59"/>
        <v>0</v>
      </c>
      <c r="K461">
        <f t="shared" si="60"/>
        <v>-6513</v>
      </c>
      <c r="L461">
        <f t="shared" si="61"/>
        <v>9185</v>
      </c>
      <c r="M461">
        <f t="shared" si="62"/>
        <v>245.1</v>
      </c>
      <c r="N461">
        <f t="shared" si="63"/>
        <v>1</v>
      </c>
    </row>
    <row r="462" spans="1:14">
      <c r="A462">
        <f t="shared" si="56"/>
        <v>0</v>
      </c>
      <c r="B462">
        <f t="shared" si="57"/>
        <v>0</v>
      </c>
      <c r="C462">
        <v>172</v>
      </c>
      <c r="D462">
        <v>12</v>
      </c>
      <c r="E462">
        <f t="shared" si="58"/>
        <v>-999</v>
      </c>
      <c r="F462">
        <f>能力值计算器!G2</f>
        <v>0</v>
      </c>
      <c r="G462">
        <f>ROUNDDOWN((能力值计算器!F4+能力值计算器!E4*2+ROUNDDOWN(C462/4,0))*能力值计算器!C2/100+10+能力值计算器!C2,0)</f>
        <v>167</v>
      </c>
      <c r="H462">
        <f>ROUNDDOWN(ROUNDDOWN(ROUNDDOWN(ROUNDDOWN(ROUNDDOWN((能力值计算器!F6+能力值计算器!E6*2+ROUNDDOWN(D462/4,0))*能力值计算器!C2/100+5,0)*能力值计算器!H6,0)*能力值计算器!K6,0)*能力值计算器!L6,0)*VLOOKUP(能力值计算器!J6,能力变化对照表!A:B,2,0),0)</f>
        <v>87</v>
      </c>
      <c r="I462">
        <f>ROUNDDOWN(ROUNDDOWN(ROUNDDOWN(ROUNDDOWN(ROUNDDOWN((能力值计算器!F8+能力值计算器!E8*2+ROUNDDOWN(E462/4,0))*能力值计算器!C2/100+5,0)*能力值计算器!H8,0)*能力值计算器!K8,0)*能力值计算器!L8,0)*VLOOKUP(能力值计算器!J8,能力变化对照表!A:B,2,0),0)</f>
        <v>-39</v>
      </c>
      <c r="J462">
        <f t="shared" si="59"/>
        <v>0</v>
      </c>
      <c r="K462">
        <f t="shared" si="60"/>
        <v>-6513</v>
      </c>
      <c r="L462">
        <f t="shared" si="61"/>
        <v>8016</v>
      </c>
      <c r="M462">
        <f t="shared" si="62"/>
        <v>245.1</v>
      </c>
      <c r="N462">
        <f t="shared" si="63"/>
        <v>1</v>
      </c>
    </row>
    <row r="463" spans="1:14">
      <c r="A463">
        <f t="shared" si="56"/>
        <v>0</v>
      </c>
      <c r="B463">
        <f t="shared" si="57"/>
        <v>0</v>
      </c>
      <c r="C463">
        <v>172</v>
      </c>
      <c r="D463">
        <v>16</v>
      </c>
      <c r="E463">
        <f t="shared" si="58"/>
        <v>-999</v>
      </c>
      <c r="F463">
        <f>能力值计算器!G2</f>
        <v>0</v>
      </c>
      <c r="G463">
        <f>ROUNDDOWN((能力值计算器!F4+能力值计算器!E4*2+ROUNDDOWN(C463/4,0))*能力值计算器!C2/100+10+能力值计算器!C2,0)</f>
        <v>167</v>
      </c>
      <c r="H463">
        <f>ROUNDDOWN(ROUNDDOWN(ROUNDDOWN(ROUNDDOWN(ROUNDDOWN((能力值计算器!F6+能力值计算器!E6*2+ROUNDDOWN(D463/4,0))*能力值计算器!C2/100+5,0)*能力值计算器!H6,0)*能力值计算器!K6,0)*能力值计算器!L6,0)*VLOOKUP(能力值计算器!J6,能力变化对照表!A:B,2,0),0)</f>
        <v>87</v>
      </c>
      <c r="I463">
        <f>ROUNDDOWN(ROUNDDOWN(ROUNDDOWN(ROUNDDOWN(ROUNDDOWN((能力值计算器!F8+能力值计算器!E8*2+ROUNDDOWN(E463/4,0))*能力值计算器!C2/100+5,0)*能力值计算器!H8,0)*能力值计算器!K8,0)*能力值计算器!L8,0)*VLOOKUP(能力值计算器!J8,能力变化对照表!A:B,2,0),0)</f>
        <v>-39</v>
      </c>
      <c r="J463">
        <f t="shared" si="59"/>
        <v>0</v>
      </c>
      <c r="K463">
        <f t="shared" si="60"/>
        <v>-6513</v>
      </c>
      <c r="L463">
        <f t="shared" si="61"/>
        <v>8016</v>
      </c>
      <c r="M463">
        <f t="shared" si="62"/>
        <v>245.1</v>
      </c>
      <c r="N463">
        <f t="shared" si="63"/>
        <v>1</v>
      </c>
    </row>
    <row r="464" spans="1:14">
      <c r="A464">
        <f t="shared" si="56"/>
        <v>0</v>
      </c>
      <c r="B464">
        <f t="shared" si="57"/>
        <v>0</v>
      </c>
      <c r="C464">
        <v>176</v>
      </c>
      <c r="D464">
        <v>12</v>
      </c>
      <c r="E464">
        <f t="shared" si="58"/>
        <v>-999</v>
      </c>
      <c r="F464">
        <f>能力值计算器!G2</f>
        <v>0</v>
      </c>
      <c r="G464">
        <f>ROUNDDOWN((能力值计算器!F4+能力值计算器!E4*2+ROUNDDOWN(C464/4,0))*能力值计算器!C2/100+10+能力值计算器!C2,0)</f>
        <v>167</v>
      </c>
      <c r="H464">
        <f>ROUNDDOWN(ROUNDDOWN(ROUNDDOWN(ROUNDDOWN(ROUNDDOWN((能力值计算器!F6+能力值计算器!E6*2+ROUNDDOWN(D464/4,0))*能力值计算器!C2/100+5,0)*能力值计算器!H6,0)*能力值计算器!K6,0)*能力值计算器!L6,0)*VLOOKUP(能力值计算器!J6,能力变化对照表!A:B,2,0),0)</f>
        <v>87</v>
      </c>
      <c r="I464">
        <f>ROUNDDOWN(ROUNDDOWN(ROUNDDOWN(ROUNDDOWN(ROUNDDOWN((能力值计算器!F8+能力值计算器!E8*2+ROUNDDOWN(E464/4,0))*能力值计算器!C2/100+5,0)*能力值计算器!H8,0)*能力值计算器!K8,0)*能力值计算器!L8,0)*VLOOKUP(能力值计算器!J8,能力变化对照表!A:B,2,0),0)</f>
        <v>-39</v>
      </c>
      <c r="J464">
        <f t="shared" si="59"/>
        <v>0</v>
      </c>
      <c r="K464">
        <f t="shared" si="60"/>
        <v>-6513</v>
      </c>
      <c r="L464">
        <f t="shared" si="61"/>
        <v>8016</v>
      </c>
      <c r="M464">
        <f t="shared" si="62"/>
        <v>245.1</v>
      </c>
      <c r="N464">
        <f t="shared" si="63"/>
        <v>1</v>
      </c>
    </row>
    <row r="465" spans="1:14">
      <c r="A465">
        <f t="shared" si="56"/>
        <v>0</v>
      </c>
      <c r="B465">
        <f t="shared" si="57"/>
        <v>0</v>
      </c>
      <c r="C465">
        <v>172</v>
      </c>
      <c r="D465">
        <v>72</v>
      </c>
      <c r="E465">
        <f t="shared" si="58"/>
        <v>-999</v>
      </c>
      <c r="F465">
        <f>能力值计算器!G2</f>
        <v>0</v>
      </c>
      <c r="G465">
        <f>ROUNDDOWN((能力值计算器!F4+能力值计算器!E4*2+ROUNDDOWN(C465/4,0))*能力值计算器!C2/100+10+能力值计算器!C2,0)</f>
        <v>167</v>
      </c>
      <c r="H465">
        <f>ROUNDDOWN(ROUNDDOWN(ROUNDDOWN(ROUNDDOWN(ROUNDDOWN((能力值计算器!F6+能力值计算器!E6*2+ROUNDDOWN(D465/4,0))*能力值计算器!C2/100+5,0)*能力值计算器!H6,0)*能力值计算器!K6,0)*能力值计算器!L6,0)*VLOOKUP(能力值计算器!J6,能力变化对照表!A:B,2,0),0)</f>
        <v>94</v>
      </c>
      <c r="I465">
        <f>ROUNDDOWN(ROUNDDOWN(ROUNDDOWN(ROUNDDOWN(ROUNDDOWN((能力值计算器!F8+能力值计算器!E8*2+ROUNDDOWN(E465/4,0))*能力值计算器!C2/100+5,0)*能力值计算器!H8,0)*能力值计算器!K8,0)*能力值计算器!L8,0)*VLOOKUP(能力值计算器!J8,能力变化对照表!A:B,2,0),0)</f>
        <v>-39</v>
      </c>
      <c r="J465">
        <f t="shared" si="59"/>
        <v>0</v>
      </c>
      <c r="K465">
        <f t="shared" si="60"/>
        <v>-6513</v>
      </c>
      <c r="L465">
        <f t="shared" si="61"/>
        <v>9185</v>
      </c>
      <c r="M465">
        <f t="shared" si="62"/>
        <v>245.1</v>
      </c>
      <c r="N465">
        <f t="shared" si="63"/>
        <v>1</v>
      </c>
    </row>
    <row r="466" spans="1:14">
      <c r="A466">
        <f t="shared" si="56"/>
        <v>0</v>
      </c>
      <c r="B466">
        <f t="shared" si="57"/>
        <v>0</v>
      </c>
      <c r="C466">
        <v>176</v>
      </c>
      <c r="D466">
        <v>68</v>
      </c>
      <c r="E466">
        <f t="shared" si="58"/>
        <v>-999</v>
      </c>
      <c r="F466">
        <f>能力值计算器!G2</f>
        <v>0</v>
      </c>
      <c r="G466">
        <f>ROUNDDOWN((能力值计算器!F4+能力值计算器!E4*2+ROUNDDOWN(C466/4,0))*能力值计算器!C2/100+10+能力值计算器!C2,0)</f>
        <v>167</v>
      </c>
      <c r="H466">
        <f>ROUNDDOWN(ROUNDDOWN(ROUNDDOWN(ROUNDDOWN(ROUNDDOWN((能力值计算器!F6+能力值计算器!E6*2+ROUNDDOWN(D466/4,0))*能力值计算器!C2/100+5,0)*能力值计算器!H6,0)*能力值计算器!K6,0)*能力值计算器!L6,0)*VLOOKUP(能力值计算器!J6,能力变化对照表!A:B,2,0),0)</f>
        <v>94</v>
      </c>
      <c r="I466">
        <f>ROUNDDOWN(ROUNDDOWN(ROUNDDOWN(ROUNDDOWN(ROUNDDOWN((能力值计算器!F8+能力值计算器!E8*2+ROUNDDOWN(E466/4,0))*能力值计算器!C2/100+5,0)*能力值计算器!H8,0)*能力值计算器!K8,0)*能力值计算器!L8,0)*VLOOKUP(能力值计算器!J8,能力变化对照表!A:B,2,0),0)</f>
        <v>-39</v>
      </c>
      <c r="J466">
        <f t="shared" si="59"/>
        <v>0</v>
      </c>
      <c r="K466">
        <f t="shared" si="60"/>
        <v>-6513</v>
      </c>
      <c r="L466">
        <f t="shared" si="61"/>
        <v>9185</v>
      </c>
      <c r="M466">
        <f t="shared" si="62"/>
        <v>245.1</v>
      </c>
      <c r="N466">
        <f t="shared" si="63"/>
        <v>1</v>
      </c>
    </row>
    <row r="467" spans="1:14">
      <c r="A467">
        <f t="shared" si="56"/>
        <v>0</v>
      </c>
      <c r="B467">
        <f t="shared" si="57"/>
        <v>0</v>
      </c>
      <c r="C467">
        <v>92</v>
      </c>
      <c r="D467">
        <v>108</v>
      </c>
      <c r="E467">
        <f t="shared" si="58"/>
        <v>-999</v>
      </c>
      <c r="F467">
        <f>能力值计算器!G2</f>
        <v>0</v>
      </c>
      <c r="G467">
        <f>ROUNDDOWN((能力值计算器!F4+能力值计算器!E4*2+ROUNDDOWN(C467/4,0))*能力值计算器!C2/100+10+能力值计算器!C2,0)</f>
        <v>157</v>
      </c>
      <c r="H467">
        <f>ROUNDDOWN(ROUNDDOWN(ROUNDDOWN(ROUNDDOWN(ROUNDDOWN((能力值计算器!F6+能力值计算器!E6*2+ROUNDDOWN(D467/4,0))*能力值计算器!C2/100+5,0)*能力值计算器!H6,0)*能力值计算器!K6,0)*能力值计算器!L6,0)*VLOOKUP(能力值计算器!J6,能力变化对照表!A:B,2,0),0)</f>
        <v>99</v>
      </c>
      <c r="I467">
        <f>ROUNDDOWN(ROUNDDOWN(ROUNDDOWN(ROUNDDOWN(ROUNDDOWN((能力值计算器!F8+能力值计算器!E8*2+ROUNDDOWN(E467/4,0))*能力值计算器!C2/100+5,0)*能力值计算器!H8,0)*能力值计算器!K8,0)*能力值计算器!L8,0)*VLOOKUP(能力值计算器!J8,能力变化对照表!A:B,2,0),0)</f>
        <v>-39</v>
      </c>
      <c r="J467">
        <f t="shared" si="59"/>
        <v>0</v>
      </c>
      <c r="K467">
        <f t="shared" si="60"/>
        <v>-6123</v>
      </c>
      <c r="L467">
        <f t="shared" si="61"/>
        <v>9420</v>
      </c>
      <c r="M467">
        <f t="shared" si="62"/>
        <v>235.1</v>
      </c>
      <c r="N467">
        <f t="shared" si="63"/>
        <v>1</v>
      </c>
    </row>
    <row r="468" spans="1:14">
      <c r="A468">
        <f t="shared" si="56"/>
        <v>0</v>
      </c>
      <c r="B468">
        <f t="shared" si="57"/>
        <v>0</v>
      </c>
      <c r="C468">
        <v>92</v>
      </c>
      <c r="D468">
        <v>52</v>
      </c>
      <c r="E468">
        <f t="shared" si="58"/>
        <v>-999</v>
      </c>
      <c r="F468">
        <f>能力值计算器!G2</f>
        <v>0</v>
      </c>
      <c r="G468">
        <f>ROUNDDOWN((能力值计算器!F4+能力值计算器!E4*2+ROUNDDOWN(C468/4,0))*能力值计算器!C2/100+10+能力值计算器!C2,0)</f>
        <v>157</v>
      </c>
      <c r="H468">
        <f>ROUNDDOWN(ROUNDDOWN(ROUNDDOWN(ROUNDDOWN(ROUNDDOWN((能力值计算器!F6+能力值计算器!E6*2+ROUNDDOWN(D468/4,0))*能力值计算器!C2/100+5,0)*能力值计算器!H6,0)*能力值计算器!K6,0)*能力值计算器!L6,0)*VLOOKUP(能力值计算器!J6,能力变化对照表!A:B,2,0),0)</f>
        <v>92</v>
      </c>
      <c r="I468">
        <f>ROUNDDOWN(ROUNDDOWN(ROUNDDOWN(ROUNDDOWN(ROUNDDOWN((能力值计算器!F8+能力值计算器!E8*2+ROUNDDOWN(E468/4,0))*能力值计算器!C2/100+5,0)*能力值计算器!H8,0)*能力值计算器!K8,0)*能力值计算器!L8,0)*VLOOKUP(能力值计算器!J8,能力变化对照表!A:B,2,0),0)</f>
        <v>-39</v>
      </c>
      <c r="J468">
        <f t="shared" si="59"/>
        <v>0</v>
      </c>
      <c r="K468">
        <f t="shared" si="60"/>
        <v>-6123</v>
      </c>
      <c r="L468">
        <f t="shared" si="61"/>
        <v>8321</v>
      </c>
      <c r="M468">
        <f t="shared" si="62"/>
        <v>235.1</v>
      </c>
      <c r="N468">
        <f t="shared" si="63"/>
        <v>1</v>
      </c>
    </row>
    <row r="469" spans="1:14">
      <c r="A469">
        <f t="shared" si="56"/>
        <v>0</v>
      </c>
      <c r="B469">
        <f t="shared" si="57"/>
        <v>0</v>
      </c>
      <c r="C469">
        <v>92</v>
      </c>
      <c r="D469">
        <v>56</v>
      </c>
      <c r="E469">
        <f t="shared" si="58"/>
        <v>-999</v>
      </c>
      <c r="F469">
        <f>能力值计算器!G2</f>
        <v>0</v>
      </c>
      <c r="G469">
        <f>ROUNDDOWN((能力值计算器!F4+能力值计算器!E4*2+ROUNDDOWN(C469/4,0))*能力值计算器!C2/100+10+能力值计算器!C2,0)</f>
        <v>157</v>
      </c>
      <c r="H469">
        <f>ROUNDDOWN(ROUNDDOWN(ROUNDDOWN(ROUNDDOWN(ROUNDDOWN((能力值计算器!F6+能力值计算器!E6*2+ROUNDDOWN(D469/4,0))*能力值计算器!C2/100+5,0)*能力值计算器!H6,0)*能力值计算器!K6,0)*能力值计算器!L6,0)*VLOOKUP(能力值计算器!J6,能力变化对照表!A:B,2,0),0)</f>
        <v>92</v>
      </c>
      <c r="I469">
        <f>ROUNDDOWN(ROUNDDOWN(ROUNDDOWN(ROUNDDOWN(ROUNDDOWN((能力值计算器!F8+能力值计算器!E8*2+ROUNDDOWN(E469/4,0))*能力值计算器!C2/100+5,0)*能力值计算器!H8,0)*能力值计算器!K8,0)*能力值计算器!L8,0)*VLOOKUP(能力值计算器!J8,能力变化对照表!A:B,2,0),0)</f>
        <v>-39</v>
      </c>
      <c r="J469">
        <f t="shared" si="59"/>
        <v>0</v>
      </c>
      <c r="K469">
        <f t="shared" si="60"/>
        <v>-6123</v>
      </c>
      <c r="L469">
        <f t="shared" si="61"/>
        <v>8321</v>
      </c>
      <c r="M469">
        <f t="shared" si="62"/>
        <v>235.1</v>
      </c>
      <c r="N469">
        <f t="shared" si="63"/>
        <v>1</v>
      </c>
    </row>
    <row r="470" spans="1:14">
      <c r="A470">
        <f t="shared" si="56"/>
        <v>0</v>
      </c>
      <c r="B470">
        <f t="shared" si="57"/>
        <v>0</v>
      </c>
      <c r="C470">
        <v>96</v>
      </c>
      <c r="D470">
        <v>52</v>
      </c>
      <c r="E470">
        <f t="shared" si="58"/>
        <v>-999</v>
      </c>
      <c r="F470">
        <f>能力值计算器!G2</f>
        <v>0</v>
      </c>
      <c r="G470">
        <f>ROUNDDOWN((能力值计算器!F4+能力值计算器!E4*2+ROUNDDOWN(C470/4,0))*能力值计算器!C2/100+10+能力值计算器!C2,0)</f>
        <v>157</v>
      </c>
      <c r="H470">
        <f>ROUNDDOWN(ROUNDDOWN(ROUNDDOWN(ROUNDDOWN(ROUNDDOWN((能力值计算器!F6+能力值计算器!E6*2+ROUNDDOWN(D470/4,0))*能力值计算器!C2/100+5,0)*能力值计算器!H6,0)*能力值计算器!K6,0)*能力值计算器!L6,0)*VLOOKUP(能力值计算器!J6,能力变化对照表!A:B,2,0),0)</f>
        <v>92</v>
      </c>
      <c r="I470">
        <f>ROUNDDOWN(ROUNDDOWN(ROUNDDOWN(ROUNDDOWN(ROUNDDOWN((能力值计算器!F8+能力值计算器!E8*2+ROUNDDOWN(E470/4,0))*能力值计算器!C2/100+5,0)*能力值计算器!H8,0)*能力值计算器!K8,0)*能力值计算器!L8,0)*VLOOKUP(能力值计算器!J8,能力变化对照表!A:B,2,0),0)</f>
        <v>-39</v>
      </c>
      <c r="J470">
        <f t="shared" si="59"/>
        <v>0</v>
      </c>
      <c r="K470">
        <f t="shared" si="60"/>
        <v>-6123</v>
      </c>
      <c r="L470">
        <f t="shared" si="61"/>
        <v>8321</v>
      </c>
      <c r="M470">
        <f t="shared" si="62"/>
        <v>235.1</v>
      </c>
      <c r="N470">
        <f t="shared" si="63"/>
        <v>1</v>
      </c>
    </row>
    <row r="471" spans="1:14">
      <c r="A471">
        <f t="shared" si="56"/>
        <v>0</v>
      </c>
      <c r="B471">
        <f t="shared" si="57"/>
        <v>0</v>
      </c>
      <c r="C471">
        <v>92</v>
      </c>
      <c r="D471">
        <v>112</v>
      </c>
      <c r="E471">
        <f t="shared" si="58"/>
        <v>-999</v>
      </c>
      <c r="F471">
        <f>能力值计算器!G2</f>
        <v>0</v>
      </c>
      <c r="G471">
        <f>ROUNDDOWN((能力值计算器!F4+能力值计算器!E4*2+ROUNDDOWN(C471/4,0))*能力值计算器!C2/100+10+能力值计算器!C2,0)</f>
        <v>157</v>
      </c>
      <c r="H471">
        <f>ROUNDDOWN(ROUNDDOWN(ROUNDDOWN(ROUNDDOWN(ROUNDDOWN((能力值计算器!F6+能力值计算器!E6*2+ROUNDDOWN(D471/4,0))*能力值计算器!C2/100+5,0)*能力值计算器!H6,0)*能力值计算器!K6,0)*能力值计算器!L6,0)*VLOOKUP(能力值计算器!J6,能力变化对照表!A:B,2,0),0)</f>
        <v>99</v>
      </c>
      <c r="I471">
        <f>ROUNDDOWN(ROUNDDOWN(ROUNDDOWN(ROUNDDOWN(ROUNDDOWN((能力值计算器!F8+能力值计算器!E8*2+ROUNDDOWN(E471/4,0))*能力值计算器!C2/100+5,0)*能力值计算器!H8,0)*能力值计算器!K8,0)*能力值计算器!L8,0)*VLOOKUP(能力值计算器!J8,能力变化对照表!A:B,2,0),0)</f>
        <v>-39</v>
      </c>
      <c r="J471">
        <f t="shared" si="59"/>
        <v>0</v>
      </c>
      <c r="K471">
        <f t="shared" si="60"/>
        <v>-6123</v>
      </c>
      <c r="L471">
        <f t="shared" si="61"/>
        <v>9420</v>
      </c>
      <c r="M471">
        <f t="shared" si="62"/>
        <v>235.1</v>
      </c>
      <c r="N471">
        <f t="shared" si="63"/>
        <v>1</v>
      </c>
    </row>
    <row r="472" spans="1:14">
      <c r="A472">
        <f t="shared" si="56"/>
        <v>0</v>
      </c>
      <c r="B472">
        <f t="shared" si="57"/>
        <v>0</v>
      </c>
      <c r="C472">
        <v>96</v>
      </c>
      <c r="D472">
        <v>108</v>
      </c>
      <c r="E472">
        <f t="shared" si="58"/>
        <v>-999</v>
      </c>
      <c r="F472">
        <f>能力值计算器!G2</f>
        <v>0</v>
      </c>
      <c r="G472">
        <f>ROUNDDOWN((能力值计算器!F4+能力值计算器!E4*2+ROUNDDOWN(C472/4,0))*能力值计算器!C2/100+10+能力值计算器!C2,0)</f>
        <v>157</v>
      </c>
      <c r="H472">
        <f>ROUNDDOWN(ROUNDDOWN(ROUNDDOWN(ROUNDDOWN(ROUNDDOWN((能力值计算器!F6+能力值计算器!E6*2+ROUNDDOWN(D472/4,0))*能力值计算器!C2/100+5,0)*能力值计算器!H6,0)*能力值计算器!K6,0)*能力值计算器!L6,0)*VLOOKUP(能力值计算器!J6,能力变化对照表!A:B,2,0),0)</f>
        <v>99</v>
      </c>
      <c r="I472">
        <f>ROUNDDOWN(ROUNDDOWN(ROUNDDOWN(ROUNDDOWN(ROUNDDOWN((能力值计算器!F8+能力值计算器!E8*2+ROUNDDOWN(E472/4,0))*能力值计算器!C2/100+5,0)*能力值计算器!H8,0)*能力值计算器!K8,0)*能力值计算器!L8,0)*VLOOKUP(能力值计算器!J8,能力变化对照表!A:B,2,0),0)</f>
        <v>-39</v>
      </c>
      <c r="J472">
        <f t="shared" si="59"/>
        <v>0</v>
      </c>
      <c r="K472">
        <f t="shared" si="60"/>
        <v>-6123</v>
      </c>
      <c r="L472">
        <f t="shared" si="61"/>
        <v>9420</v>
      </c>
      <c r="M472">
        <f t="shared" si="62"/>
        <v>235.1</v>
      </c>
      <c r="N472">
        <f t="shared" si="63"/>
        <v>1</v>
      </c>
    </row>
    <row r="473" spans="1:14">
      <c r="A473">
        <f t="shared" si="56"/>
        <v>0</v>
      </c>
      <c r="B473">
        <f t="shared" si="57"/>
        <v>0</v>
      </c>
      <c r="C473">
        <v>172</v>
      </c>
      <c r="D473">
        <v>76</v>
      </c>
      <c r="E473">
        <f t="shared" si="58"/>
        <v>-999</v>
      </c>
      <c r="F473">
        <f>能力值计算器!G2</f>
        <v>0</v>
      </c>
      <c r="G473">
        <f>ROUNDDOWN((能力值计算器!F4+能力值计算器!E4*2+ROUNDDOWN(C473/4,0))*能力值计算器!C2/100+10+能力值计算器!C2,0)</f>
        <v>167</v>
      </c>
      <c r="H473">
        <f>ROUNDDOWN(ROUNDDOWN(ROUNDDOWN(ROUNDDOWN(ROUNDDOWN((能力值计算器!F6+能力值计算器!E6*2+ROUNDDOWN(D473/4,0))*能力值计算器!C2/100+5,0)*能力值计算器!H6,0)*能力值计算器!K6,0)*能力值计算器!L6,0)*VLOOKUP(能力值计算器!J6,能力变化对照表!A:B,2,0),0)</f>
        <v>95</v>
      </c>
      <c r="I473">
        <f>ROUNDDOWN(ROUNDDOWN(ROUNDDOWN(ROUNDDOWN(ROUNDDOWN((能力值计算器!F8+能力值计算器!E8*2+ROUNDDOWN(E473/4,0))*能力值计算器!C2/100+5,0)*能力值计算器!H8,0)*能力值计算器!K8,0)*能力值计算器!L8,0)*VLOOKUP(能力值计算器!J8,能力变化对照表!A:B,2,0),0)</f>
        <v>-39</v>
      </c>
      <c r="J473">
        <f t="shared" si="59"/>
        <v>0</v>
      </c>
      <c r="K473">
        <f t="shared" si="60"/>
        <v>-6513</v>
      </c>
      <c r="L473">
        <f t="shared" si="61"/>
        <v>9352</v>
      </c>
      <c r="M473">
        <f t="shared" si="62"/>
        <v>245.1</v>
      </c>
      <c r="N473">
        <f t="shared" si="63"/>
        <v>1</v>
      </c>
    </row>
    <row r="474" spans="1:14">
      <c r="A474">
        <f t="shared" si="56"/>
        <v>0</v>
      </c>
      <c r="B474">
        <f t="shared" si="57"/>
        <v>0</v>
      </c>
      <c r="C474">
        <v>172</v>
      </c>
      <c r="D474">
        <v>4</v>
      </c>
      <c r="E474">
        <f t="shared" si="58"/>
        <v>-999</v>
      </c>
      <c r="F474">
        <f>能力值计算器!G2</f>
        <v>0</v>
      </c>
      <c r="G474">
        <f>ROUNDDOWN((能力值计算器!F4+能力值计算器!E4*2+ROUNDDOWN(C474/4,0))*能力值计算器!C2/100+10+能力值计算器!C2,0)</f>
        <v>167</v>
      </c>
      <c r="H474">
        <f>ROUNDDOWN(ROUNDDOWN(ROUNDDOWN(ROUNDDOWN(ROUNDDOWN((能力值计算器!F6+能力值计算器!E6*2+ROUNDDOWN(D474/4,0))*能力值计算器!C2/100+5,0)*能力值计算器!H6,0)*能力值计算器!K6,0)*能力值计算器!L6,0)*VLOOKUP(能力值计算器!J6,能力变化对照表!A:B,2,0),0)</f>
        <v>86</v>
      </c>
      <c r="I474">
        <f>ROUNDDOWN(ROUNDDOWN(ROUNDDOWN(ROUNDDOWN(ROUNDDOWN((能力值计算器!F8+能力值计算器!E8*2+ROUNDDOWN(E474/4,0))*能力值计算器!C2/100+5,0)*能力值计算器!H8,0)*能力值计算器!K8,0)*能力值计算器!L8,0)*VLOOKUP(能力值计算器!J8,能力变化对照表!A:B,2,0),0)</f>
        <v>-39</v>
      </c>
      <c r="J474">
        <f t="shared" si="59"/>
        <v>0</v>
      </c>
      <c r="K474">
        <f t="shared" si="60"/>
        <v>-6513</v>
      </c>
      <c r="L474">
        <f t="shared" si="61"/>
        <v>7849</v>
      </c>
      <c r="M474">
        <f t="shared" si="62"/>
        <v>245.1</v>
      </c>
      <c r="N474">
        <f t="shared" si="63"/>
        <v>1</v>
      </c>
    </row>
    <row r="475" spans="1:14">
      <c r="A475">
        <f t="shared" si="56"/>
        <v>0</v>
      </c>
      <c r="B475">
        <f t="shared" si="57"/>
        <v>0</v>
      </c>
      <c r="C475">
        <v>172</v>
      </c>
      <c r="D475">
        <v>8</v>
      </c>
      <c r="E475">
        <f t="shared" si="58"/>
        <v>-999</v>
      </c>
      <c r="F475">
        <f>能力值计算器!G2</f>
        <v>0</v>
      </c>
      <c r="G475">
        <f>ROUNDDOWN((能力值计算器!F4+能力值计算器!E4*2+ROUNDDOWN(C475/4,0))*能力值计算器!C2/100+10+能力值计算器!C2,0)</f>
        <v>167</v>
      </c>
      <c r="H475">
        <f>ROUNDDOWN(ROUNDDOWN(ROUNDDOWN(ROUNDDOWN(ROUNDDOWN((能力值计算器!F6+能力值计算器!E6*2+ROUNDDOWN(D475/4,0))*能力值计算器!C2/100+5,0)*能力值计算器!H6,0)*能力值计算器!K6,0)*能力值计算器!L6,0)*VLOOKUP(能力值计算器!J6,能力变化对照表!A:B,2,0),0)</f>
        <v>86</v>
      </c>
      <c r="I475">
        <f>ROUNDDOWN(ROUNDDOWN(ROUNDDOWN(ROUNDDOWN(ROUNDDOWN((能力值计算器!F8+能力值计算器!E8*2+ROUNDDOWN(E475/4,0))*能力值计算器!C2/100+5,0)*能力值计算器!H8,0)*能力值计算器!K8,0)*能力值计算器!L8,0)*VLOOKUP(能力值计算器!J8,能力变化对照表!A:B,2,0),0)</f>
        <v>-39</v>
      </c>
      <c r="J475">
        <f t="shared" si="59"/>
        <v>0</v>
      </c>
      <c r="K475">
        <f t="shared" si="60"/>
        <v>-6513</v>
      </c>
      <c r="L475">
        <f t="shared" si="61"/>
        <v>7849</v>
      </c>
      <c r="M475">
        <f t="shared" si="62"/>
        <v>245.1</v>
      </c>
      <c r="N475">
        <f t="shared" si="63"/>
        <v>1</v>
      </c>
    </row>
    <row r="476" spans="1:14">
      <c r="A476">
        <f t="shared" si="56"/>
        <v>0</v>
      </c>
      <c r="B476">
        <f t="shared" si="57"/>
        <v>0</v>
      </c>
      <c r="C476">
        <v>176</v>
      </c>
      <c r="D476">
        <v>4</v>
      </c>
      <c r="E476">
        <f t="shared" si="58"/>
        <v>-999</v>
      </c>
      <c r="F476">
        <f>能力值计算器!G2</f>
        <v>0</v>
      </c>
      <c r="G476">
        <f>ROUNDDOWN((能力值计算器!F4+能力值计算器!E4*2+ROUNDDOWN(C476/4,0))*能力值计算器!C2/100+10+能力值计算器!C2,0)</f>
        <v>167</v>
      </c>
      <c r="H476">
        <f>ROUNDDOWN(ROUNDDOWN(ROUNDDOWN(ROUNDDOWN(ROUNDDOWN((能力值计算器!F6+能力值计算器!E6*2+ROUNDDOWN(D476/4,0))*能力值计算器!C2/100+5,0)*能力值计算器!H6,0)*能力值计算器!K6,0)*能力值计算器!L6,0)*VLOOKUP(能力值计算器!J6,能力变化对照表!A:B,2,0),0)</f>
        <v>86</v>
      </c>
      <c r="I476">
        <f>ROUNDDOWN(ROUNDDOWN(ROUNDDOWN(ROUNDDOWN(ROUNDDOWN((能力值计算器!F8+能力值计算器!E8*2+ROUNDDOWN(E476/4,0))*能力值计算器!C2/100+5,0)*能力值计算器!H8,0)*能力值计算器!K8,0)*能力值计算器!L8,0)*VLOOKUP(能力值计算器!J8,能力变化对照表!A:B,2,0),0)</f>
        <v>-39</v>
      </c>
      <c r="J476">
        <f t="shared" si="59"/>
        <v>0</v>
      </c>
      <c r="K476">
        <f t="shared" si="60"/>
        <v>-6513</v>
      </c>
      <c r="L476">
        <f t="shared" si="61"/>
        <v>7849</v>
      </c>
      <c r="M476">
        <f t="shared" si="62"/>
        <v>245.1</v>
      </c>
      <c r="N476">
        <f t="shared" si="63"/>
        <v>1</v>
      </c>
    </row>
    <row r="477" spans="1:14">
      <c r="A477">
        <f t="shared" si="56"/>
        <v>0</v>
      </c>
      <c r="B477">
        <f t="shared" si="57"/>
        <v>0</v>
      </c>
      <c r="C477">
        <v>172</v>
      </c>
      <c r="D477">
        <v>80</v>
      </c>
      <c r="E477">
        <f t="shared" si="58"/>
        <v>-999</v>
      </c>
      <c r="F477">
        <f>能力值计算器!G2</f>
        <v>0</v>
      </c>
      <c r="G477">
        <f>ROUNDDOWN((能力值计算器!F4+能力值计算器!E4*2+ROUNDDOWN(C477/4,0))*能力值计算器!C2/100+10+能力值计算器!C2,0)</f>
        <v>167</v>
      </c>
      <c r="H477">
        <f>ROUNDDOWN(ROUNDDOWN(ROUNDDOWN(ROUNDDOWN(ROUNDDOWN((能力值计算器!F6+能力值计算器!E6*2+ROUNDDOWN(D477/4,0))*能力值计算器!C2/100+5,0)*能力值计算器!H6,0)*能力值计算器!K6,0)*能力值计算器!L6,0)*VLOOKUP(能力值计算器!J6,能力变化对照表!A:B,2,0),0)</f>
        <v>95</v>
      </c>
      <c r="I477">
        <f>ROUNDDOWN(ROUNDDOWN(ROUNDDOWN(ROUNDDOWN(ROUNDDOWN((能力值计算器!F8+能力值计算器!E8*2+ROUNDDOWN(E477/4,0))*能力值计算器!C2/100+5,0)*能力值计算器!H8,0)*能力值计算器!K8,0)*能力值计算器!L8,0)*VLOOKUP(能力值计算器!J8,能力变化对照表!A:B,2,0),0)</f>
        <v>-39</v>
      </c>
      <c r="J477">
        <f t="shared" si="59"/>
        <v>0</v>
      </c>
      <c r="K477">
        <f t="shared" si="60"/>
        <v>-6513</v>
      </c>
      <c r="L477">
        <f t="shared" si="61"/>
        <v>9352</v>
      </c>
      <c r="M477">
        <f t="shared" si="62"/>
        <v>245.1</v>
      </c>
      <c r="N477">
        <f t="shared" si="63"/>
        <v>1</v>
      </c>
    </row>
    <row r="478" spans="1:14">
      <c r="A478">
        <f t="shared" si="56"/>
        <v>0</v>
      </c>
      <c r="B478">
        <f t="shared" si="57"/>
        <v>0</v>
      </c>
      <c r="C478">
        <v>176</v>
      </c>
      <c r="D478">
        <v>76</v>
      </c>
      <c r="E478">
        <f t="shared" si="58"/>
        <v>-999</v>
      </c>
      <c r="F478">
        <f>能力值计算器!G2</f>
        <v>0</v>
      </c>
      <c r="G478">
        <f>ROUNDDOWN((能力值计算器!F4+能力值计算器!E4*2+ROUNDDOWN(C478/4,0))*能力值计算器!C2/100+10+能力值计算器!C2,0)</f>
        <v>167</v>
      </c>
      <c r="H478">
        <f>ROUNDDOWN(ROUNDDOWN(ROUNDDOWN(ROUNDDOWN(ROUNDDOWN((能力值计算器!F6+能力值计算器!E6*2+ROUNDDOWN(D478/4,0))*能力值计算器!C2/100+5,0)*能力值计算器!H6,0)*能力值计算器!K6,0)*能力值计算器!L6,0)*VLOOKUP(能力值计算器!J6,能力变化对照表!A:B,2,0),0)</f>
        <v>95</v>
      </c>
      <c r="I478">
        <f>ROUNDDOWN(ROUNDDOWN(ROUNDDOWN(ROUNDDOWN(ROUNDDOWN((能力值计算器!F8+能力值计算器!E8*2+ROUNDDOWN(E478/4,0))*能力值计算器!C2/100+5,0)*能力值计算器!H8,0)*能力值计算器!K8,0)*能力值计算器!L8,0)*VLOOKUP(能力值计算器!J8,能力变化对照表!A:B,2,0),0)</f>
        <v>-39</v>
      </c>
      <c r="J478">
        <f t="shared" si="59"/>
        <v>0</v>
      </c>
      <c r="K478">
        <f t="shared" si="60"/>
        <v>-6513</v>
      </c>
      <c r="L478">
        <f t="shared" si="61"/>
        <v>9352</v>
      </c>
      <c r="M478">
        <f t="shared" si="62"/>
        <v>245.1</v>
      </c>
      <c r="N478">
        <f t="shared" si="63"/>
        <v>1</v>
      </c>
    </row>
    <row r="479" spans="1:14">
      <c r="A479">
        <f t="shared" si="56"/>
        <v>0</v>
      </c>
      <c r="B479">
        <f t="shared" si="57"/>
        <v>0</v>
      </c>
      <c r="C479">
        <v>92</v>
      </c>
      <c r="D479">
        <v>116</v>
      </c>
      <c r="E479">
        <f t="shared" si="58"/>
        <v>-999</v>
      </c>
      <c r="F479">
        <f>能力值计算器!G2</f>
        <v>0</v>
      </c>
      <c r="G479">
        <f>ROUNDDOWN((能力值计算器!F4+能力值计算器!E4*2+ROUNDDOWN(C479/4,0))*能力值计算器!C2/100+10+能力值计算器!C2,0)</f>
        <v>157</v>
      </c>
      <c r="H479">
        <f>ROUNDDOWN(ROUNDDOWN(ROUNDDOWN(ROUNDDOWN(ROUNDDOWN((能力值计算器!F6+能力值计算器!E6*2+ROUNDDOWN(D479/4,0))*能力值计算器!C2/100+5,0)*能力值计算器!H6,0)*能力值计算器!K6,0)*能力值计算器!L6,0)*VLOOKUP(能力值计算器!J6,能力变化对照表!A:B,2,0),0)</f>
        <v>100</v>
      </c>
      <c r="I479">
        <f>ROUNDDOWN(ROUNDDOWN(ROUNDDOWN(ROUNDDOWN(ROUNDDOWN((能力值计算器!F8+能力值计算器!E8*2+ROUNDDOWN(E479/4,0))*能力值计算器!C2/100+5,0)*能力值计算器!H8,0)*能力值计算器!K8,0)*能力值计算器!L8,0)*VLOOKUP(能力值计算器!J8,能力变化对照表!A:B,2,0),0)</f>
        <v>-39</v>
      </c>
      <c r="J479">
        <f t="shared" si="59"/>
        <v>0</v>
      </c>
      <c r="K479">
        <f t="shared" si="60"/>
        <v>-6123</v>
      </c>
      <c r="L479">
        <f t="shared" si="61"/>
        <v>9577</v>
      </c>
      <c r="M479">
        <f t="shared" si="62"/>
        <v>235.1</v>
      </c>
      <c r="N479">
        <f t="shared" si="63"/>
        <v>1</v>
      </c>
    </row>
    <row r="480" spans="1:14">
      <c r="A480">
        <f t="shared" si="56"/>
        <v>0</v>
      </c>
      <c r="B480">
        <f t="shared" si="57"/>
        <v>0</v>
      </c>
      <c r="C480">
        <v>92</v>
      </c>
      <c r="D480">
        <v>44</v>
      </c>
      <c r="E480">
        <f t="shared" si="58"/>
        <v>-999</v>
      </c>
      <c r="F480">
        <f>能力值计算器!G2</f>
        <v>0</v>
      </c>
      <c r="G480">
        <f>ROUNDDOWN((能力值计算器!F4+能力值计算器!E4*2+ROUNDDOWN(C480/4,0))*能力值计算器!C2/100+10+能力值计算器!C2,0)</f>
        <v>157</v>
      </c>
      <c r="H480">
        <f>ROUNDDOWN(ROUNDDOWN(ROUNDDOWN(ROUNDDOWN(ROUNDDOWN((能力值计算器!F6+能力值计算器!E6*2+ROUNDDOWN(D480/4,0))*能力值计算器!C2/100+5,0)*能力值计算器!H6,0)*能力值计算器!K6,0)*能力值计算器!L6,0)*VLOOKUP(能力值计算器!J6,能力变化对照表!A:B,2,0),0)</f>
        <v>91</v>
      </c>
      <c r="I480">
        <f>ROUNDDOWN(ROUNDDOWN(ROUNDDOWN(ROUNDDOWN(ROUNDDOWN((能力值计算器!F8+能力值计算器!E8*2+ROUNDDOWN(E480/4,0))*能力值计算器!C2/100+5,0)*能力值计算器!H8,0)*能力值计算器!K8,0)*能力值计算器!L8,0)*VLOOKUP(能力值计算器!J8,能力变化对照表!A:B,2,0),0)</f>
        <v>-39</v>
      </c>
      <c r="J480">
        <f t="shared" si="59"/>
        <v>0</v>
      </c>
      <c r="K480">
        <f t="shared" si="60"/>
        <v>-6123</v>
      </c>
      <c r="L480">
        <f t="shared" si="61"/>
        <v>8164</v>
      </c>
      <c r="M480">
        <f t="shared" si="62"/>
        <v>235.1</v>
      </c>
      <c r="N480">
        <f t="shared" si="63"/>
        <v>1</v>
      </c>
    </row>
    <row r="481" spans="1:14">
      <c r="A481">
        <f t="shared" si="56"/>
        <v>0</v>
      </c>
      <c r="B481">
        <f t="shared" si="57"/>
        <v>0</v>
      </c>
      <c r="C481">
        <v>92</v>
      </c>
      <c r="D481">
        <v>48</v>
      </c>
      <c r="E481">
        <f t="shared" si="58"/>
        <v>-999</v>
      </c>
      <c r="F481">
        <f>能力值计算器!G2</f>
        <v>0</v>
      </c>
      <c r="G481">
        <f>ROUNDDOWN((能力值计算器!F4+能力值计算器!E4*2+ROUNDDOWN(C481/4,0))*能力值计算器!C2/100+10+能力值计算器!C2,0)</f>
        <v>157</v>
      </c>
      <c r="H481">
        <f>ROUNDDOWN(ROUNDDOWN(ROUNDDOWN(ROUNDDOWN(ROUNDDOWN((能力值计算器!F6+能力值计算器!E6*2+ROUNDDOWN(D481/4,0))*能力值计算器!C2/100+5,0)*能力值计算器!H6,0)*能力值计算器!K6,0)*能力值计算器!L6,0)*VLOOKUP(能力值计算器!J6,能力变化对照表!A:B,2,0),0)</f>
        <v>91</v>
      </c>
      <c r="I481">
        <f>ROUNDDOWN(ROUNDDOWN(ROUNDDOWN(ROUNDDOWN(ROUNDDOWN((能力值计算器!F8+能力值计算器!E8*2+ROUNDDOWN(E481/4,0))*能力值计算器!C2/100+5,0)*能力值计算器!H8,0)*能力值计算器!K8,0)*能力值计算器!L8,0)*VLOOKUP(能力值计算器!J8,能力变化对照表!A:B,2,0),0)</f>
        <v>-39</v>
      </c>
      <c r="J481">
        <f t="shared" si="59"/>
        <v>0</v>
      </c>
      <c r="K481">
        <f t="shared" si="60"/>
        <v>-6123</v>
      </c>
      <c r="L481">
        <f t="shared" si="61"/>
        <v>8164</v>
      </c>
      <c r="M481">
        <f t="shared" si="62"/>
        <v>235.1</v>
      </c>
      <c r="N481">
        <f t="shared" si="63"/>
        <v>1</v>
      </c>
    </row>
    <row r="482" spans="1:14">
      <c r="A482">
        <f t="shared" si="56"/>
        <v>0</v>
      </c>
      <c r="B482">
        <f t="shared" si="57"/>
        <v>0</v>
      </c>
      <c r="C482">
        <v>96</v>
      </c>
      <c r="D482">
        <v>44</v>
      </c>
      <c r="E482">
        <f t="shared" si="58"/>
        <v>-999</v>
      </c>
      <c r="F482">
        <f>能力值计算器!G2</f>
        <v>0</v>
      </c>
      <c r="G482">
        <f>ROUNDDOWN((能力值计算器!F4+能力值计算器!E4*2+ROUNDDOWN(C482/4,0))*能力值计算器!C2/100+10+能力值计算器!C2,0)</f>
        <v>157</v>
      </c>
      <c r="H482">
        <f>ROUNDDOWN(ROUNDDOWN(ROUNDDOWN(ROUNDDOWN(ROUNDDOWN((能力值计算器!F6+能力值计算器!E6*2+ROUNDDOWN(D482/4,0))*能力值计算器!C2/100+5,0)*能力值计算器!H6,0)*能力值计算器!K6,0)*能力值计算器!L6,0)*VLOOKUP(能力值计算器!J6,能力变化对照表!A:B,2,0),0)</f>
        <v>91</v>
      </c>
      <c r="I482">
        <f>ROUNDDOWN(ROUNDDOWN(ROUNDDOWN(ROUNDDOWN(ROUNDDOWN((能力值计算器!F8+能力值计算器!E8*2+ROUNDDOWN(E482/4,0))*能力值计算器!C2/100+5,0)*能力值计算器!H8,0)*能力值计算器!K8,0)*能力值计算器!L8,0)*VLOOKUP(能力值计算器!J8,能力变化对照表!A:B,2,0),0)</f>
        <v>-39</v>
      </c>
      <c r="J482">
        <f t="shared" si="59"/>
        <v>0</v>
      </c>
      <c r="K482">
        <f t="shared" si="60"/>
        <v>-6123</v>
      </c>
      <c r="L482">
        <f t="shared" si="61"/>
        <v>8164</v>
      </c>
      <c r="M482">
        <f t="shared" si="62"/>
        <v>235.1</v>
      </c>
      <c r="N482">
        <f t="shared" si="63"/>
        <v>1</v>
      </c>
    </row>
    <row r="483" spans="1:14">
      <c r="A483">
        <f t="shared" si="56"/>
        <v>0</v>
      </c>
      <c r="B483">
        <f t="shared" si="57"/>
        <v>0</v>
      </c>
      <c r="C483">
        <v>92</v>
      </c>
      <c r="D483">
        <v>120</v>
      </c>
      <c r="E483">
        <f t="shared" si="58"/>
        <v>-999</v>
      </c>
      <c r="F483">
        <f>能力值计算器!G2</f>
        <v>0</v>
      </c>
      <c r="G483">
        <f>ROUNDDOWN((能力值计算器!F4+能力值计算器!E4*2+ROUNDDOWN(C483/4,0))*能力值计算器!C2/100+10+能力值计算器!C2,0)</f>
        <v>157</v>
      </c>
      <c r="H483">
        <f>ROUNDDOWN(ROUNDDOWN(ROUNDDOWN(ROUNDDOWN(ROUNDDOWN((能力值计算器!F6+能力值计算器!E6*2+ROUNDDOWN(D483/4,0))*能力值计算器!C2/100+5,0)*能力值计算器!H6,0)*能力值计算器!K6,0)*能力值计算器!L6,0)*VLOOKUP(能力值计算器!J6,能力变化对照表!A:B,2,0),0)</f>
        <v>100</v>
      </c>
      <c r="I483">
        <f>ROUNDDOWN(ROUNDDOWN(ROUNDDOWN(ROUNDDOWN(ROUNDDOWN((能力值计算器!F8+能力值计算器!E8*2+ROUNDDOWN(E483/4,0))*能力值计算器!C2/100+5,0)*能力值计算器!H8,0)*能力值计算器!K8,0)*能力值计算器!L8,0)*VLOOKUP(能力值计算器!J8,能力变化对照表!A:B,2,0),0)</f>
        <v>-39</v>
      </c>
      <c r="J483">
        <f t="shared" si="59"/>
        <v>0</v>
      </c>
      <c r="K483">
        <f t="shared" si="60"/>
        <v>-6123</v>
      </c>
      <c r="L483">
        <f t="shared" si="61"/>
        <v>9577</v>
      </c>
      <c r="M483">
        <f t="shared" si="62"/>
        <v>235.1</v>
      </c>
      <c r="N483">
        <f t="shared" si="63"/>
        <v>1</v>
      </c>
    </row>
    <row r="484" spans="1:14">
      <c r="A484">
        <f t="shared" si="56"/>
        <v>0</v>
      </c>
      <c r="B484">
        <f t="shared" si="57"/>
        <v>0</v>
      </c>
      <c r="C484">
        <v>96</v>
      </c>
      <c r="D484">
        <v>116</v>
      </c>
      <c r="E484">
        <f t="shared" si="58"/>
        <v>-999</v>
      </c>
      <c r="F484">
        <f>能力值计算器!G2</f>
        <v>0</v>
      </c>
      <c r="G484">
        <f>ROUNDDOWN((能力值计算器!F4+能力值计算器!E4*2+ROUNDDOWN(C484/4,0))*能力值计算器!C2/100+10+能力值计算器!C2,0)</f>
        <v>157</v>
      </c>
      <c r="H484">
        <f>ROUNDDOWN(ROUNDDOWN(ROUNDDOWN(ROUNDDOWN(ROUNDDOWN((能力值计算器!F6+能力值计算器!E6*2+ROUNDDOWN(D484/4,0))*能力值计算器!C2/100+5,0)*能力值计算器!H6,0)*能力值计算器!K6,0)*能力值计算器!L6,0)*VLOOKUP(能力值计算器!J6,能力变化对照表!A:B,2,0),0)</f>
        <v>100</v>
      </c>
      <c r="I484">
        <f>ROUNDDOWN(ROUNDDOWN(ROUNDDOWN(ROUNDDOWN(ROUNDDOWN((能力值计算器!F8+能力值计算器!E8*2+ROUNDDOWN(E484/4,0))*能力值计算器!C2/100+5,0)*能力值计算器!H8,0)*能力值计算器!K8,0)*能力值计算器!L8,0)*VLOOKUP(能力值计算器!J8,能力变化对照表!A:B,2,0),0)</f>
        <v>-39</v>
      </c>
      <c r="J484">
        <f t="shared" si="59"/>
        <v>0</v>
      </c>
      <c r="K484">
        <f t="shared" si="60"/>
        <v>-6123</v>
      </c>
      <c r="L484">
        <f t="shared" si="61"/>
        <v>9577</v>
      </c>
      <c r="M484">
        <f t="shared" si="62"/>
        <v>235.1</v>
      </c>
      <c r="N484">
        <f t="shared" si="63"/>
        <v>1</v>
      </c>
    </row>
    <row r="485" spans="1:14">
      <c r="A485">
        <f t="shared" si="56"/>
        <v>0</v>
      </c>
      <c r="B485">
        <f t="shared" si="57"/>
        <v>0</v>
      </c>
      <c r="C485">
        <v>172</v>
      </c>
      <c r="D485">
        <v>0</v>
      </c>
      <c r="E485">
        <f t="shared" si="58"/>
        <v>-999</v>
      </c>
      <c r="F485">
        <f>能力值计算器!G2</f>
        <v>0</v>
      </c>
      <c r="G485">
        <f>ROUNDDOWN((能力值计算器!F4+能力值计算器!E4*2+ROUNDDOWN(C485/4,0))*能力值计算器!C2/100+10+能力值计算器!C2,0)</f>
        <v>167</v>
      </c>
      <c r="H485">
        <f>ROUNDDOWN(ROUNDDOWN(ROUNDDOWN(ROUNDDOWN(ROUNDDOWN((能力值计算器!F6+能力值计算器!E6*2+ROUNDDOWN(D485/4,0))*能力值计算器!C2/100+5,0)*能力值计算器!H6,0)*能力值计算器!K6,0)*能力值计算器!L6,0)*VLOOKUP(能力值计算器!J6,能力变化对照表!A:B,2,0),0)</f>
        <v>85</v>
      </c>
      <c r="I485">
        <f>ROUNDDOWN(ROUNDDOWN(ROUNDDOWN(ROUNDDOWN(ROUNDDOWN((能力值计算器!F8+能力值计算器!E8*2+ROUNDDOWN(E485/4,0))*能力值计算器!C2/100+5,0)*能力值计算器!H8,0)*能力值计算器!K8,0)*能力值计算器!L8,0)*VLOOKUP(能力值计算器!J8,能力变化对照表!A:B,2,0),0)</f>
        <v>-39</v>
      </c>
      <c r="J485">
        <f t="shared" si="59"/>
        <v>0</v>
      </c>
      <c r="K485">
        <f t="shared" si="60"/>
        <v>-6513</v>
      </c>
      <c r="L485">
        <f t="shared" si="61"/>
        <v>7682</v>
      </c>
      <c r="M485">
        <f t="shared" si="62"/>
        <v>245.1</v>
      </c>
      <c r="N485">
        <f t="shared" si="63"/>
        <v>1</v>
      </c>
    </row>
    <row r="486" spans="1:14">
      <c r="A486">
        <f t="shared" si="56"/>
        <v>0</v>
      </c>
      <c r="B486">
        <f t="shared" si="57"/>
        <v>0</v>
      </c>
      <c r="C486">
        <v>172</v>
      </c>
      <c r="D486">
        <v>84</v>
      </c>
      <c r="E486">
        <f t="shared" si="58"/>
        <v>-999</v>
      </c>
      <c r="F486">
        <f>能力值计算器!G2</f>
        <v>0</v>
      </c>
      <c r="G486">
        <f>ROUNDDOWN((能力值计算器!F4+能力值计算器!E4*2+ROUNDDOWN(C486/4,0))*能力值计算器!C2/100+10+能力值计算器!C2,0)</f>
        <v>167</v>
      </c>
      <c r="H486">
        <f>ROUNDDOWN(ROUNDDOWN(ROUNDDOWN(ROUNDDOWN(ROUNDDOWN((能力值计算器!F6+能力值计算器!E6*2+ROUNDDOWN(D486/4,0))*能力值计算器!C2/100+5,0)*能力值计算器!H6,0)*能力值计算器!K6,0)*能力值计算器!L6,0)*VLOOKUP(能力值计算器!J6,能力变化对照表!A:B,2,0),0)</f>
        <v>96</v>
      </c>
      <c r="I486">
        <f>ROUNDDOWN(ROUNDDOWN(ROUNDDOWN(ROUNDDOWN(ROUNDDOWN((能力值计算器!F8+能力值计算器!E8*2+ROUNDDOWN(E486/4,0))*能力值计算器!C2/100+5,0)*能力值计算器!H8,0)*能力值计算器!K8,0)*能力值计算器!L8,0)*VLOOKUP(能力值计算器!J8,能力变化对照表!A:B,2,0),0)</f>
        <v>-39</v>
      </c>
      <c r="J486">
        <f t="shared" si="59"/>
        <v>0</v>
      </c>
      <c r="K486">
        <f t="shared" si="60"/>
        <v>-6513</v>
      </c>
      <c r="L486">
        <f t="shared" si="61"/>
        <v>9519</v>
      </c>
      <c r="M486">
        <f t="shared" si="62"/>
        <v>245.1</v>
      </c>
      <c r="N486">
        <f t="shared" si="63"/>
        <v>1</v>
      </c>
    </row>
    <row r="487" spans="1:14">
      <c r="A487">
        <f t="shared" si="56"/>
        <v>0</v>
      </c>
      <c r="B487">
        <f t="shared" si="57"/>
        <v>0</v>
      </c>
      <c r="C487">
        <v>92</v>
      </c>
      <c r="D487">
        <v>124</v>
      </c>
      <c r="E487">
        <f t="shared" si="58"/>
        <v>-999</v>
      </c>
      <c r="F487">
        <f>能力值计算器!G2</f>
        <v>0</v>
      </c>
      <c r="G487">
        <f>ROUNDDOWN((能力值计算器!F4+能力值计算器!E4*2+ROUNDDOWN(C487/4,0))*能力值计算器!C2/100+10+能力值计算器!C2,0)</f>
        <v>157</v>
      </c>
      <c r="H487">
        <f>ROUNDDOWN(ROUNDDOWN(ROUNDDOWN(ROUNDDOWN(ROUNDDOWN((能力值计算器!F6+能力值计算器!E6*2+ROUNDDOWN(D487/4,0))*能力值计算器!C2/100+5,0)*能力值计算器!H6,0)*能力值计算器!K6,0)*能力值计算器!L6,0)*VLOOKUP(能力值计算器!J6,能力变化对照表!A:B,2,0),0)</f>
        <v>101</v>
      </c>
      <c r="I487">
        <f>ROUNDDOWN(ROUNDDOWN(ROUNDDOWN(ROUNDDOWN(ROUNDDOWN((能力值计算器!F8+能力值计算器!E8*2+ROUNDDOWN(E487/4,0))*能力值计算器!C2/100+5,0)*能力值计算器!H8,0)*能力值计算器!K8,0)*能力值计算器!L8,0)*VLOOKUP(能力值计算器!J8,能力变化对照表!A:B,2,0),0)</f>
        <v>-39</v>
      </c>
      <c r="J487">
        <f t="shared" si="59"/>
        <v>0</v>
      </c>
      <c r="K487">
        <f t="shared" si="60"/>
        <v>-6123</v>
      </c>
      <c r="L487">
        <f t="shared" si="61"/>
        <v>9734</v>
      </c>
      <c r="M487">
        <f t="shared" si="62"/>
        <v>235.1</v>
      </c>
      <c r="N487">
        <f t="shared" si="63"/>
        <v>1</v>
      </c>
    </row>
    <row r="488" spans="1:14">
      <c r="A488">
        <f t="shared" si="56"/>
        <v>0</v>
      </c>
      <c r="B488">
        <f t="shared" si="57"/>
        <v>0</v>
      </c>
      <c r="C488">
        <v>92</v>
      </c>
      <c r="D488">
        <v>36</v>
      </c>
      <c r="E488">
        <f t="shared" si="58"/>
        <v>-999</v>
      </c>
      <c r="F488">
        <f>能力值计算器!G2</f>
        <v>0</v>
      </c>
      <c r="G488">
        <f>ROUNDDOWN((能力值计算器!F4+能力值计算器!E4*2+ROUNDDOWN(C488/4,0))*能力值计算器!C2/100+10+能力值计算器!C2,0)</f>
        <v>157</v>
      </c>
      <c r="H488">
        <f>ROUNDDOWN(ROUNDDOWN(ROUNDDOWN(ROUNDDOWN(ROUNDDOWN((能力值计算器!F6+能力值计算器!E6*2+ROUNDDOWN(D488/4,0))*能力值计算器!C2/100+5,0)*能力值计算器!H6,0)*能力值计算器!K6,0)*能力值计算器!L6,0)*VLOOKUP(能力值计算器!J6,能力变化对照表!A:B,2,0),0)</f>
        <v>90</v>
      </c>
      <c r="I488">
        <f>ROUNDDOWN(ROUNDDOWN(ROUNDDOWN(ROUNDDOWN(ROUNDDOWN((能力值计算器!F8+能力值计算器!E8*2+ROUNDDOWN(E488/4,0))*能力值计算器!C2/100+5,0)*能力值计算器!H8,0)*能力值计算器!K8,0)*能力值计算器!L8,0)*VLOOKUP(能力值计算器!J8,能力变化对照表!A:B,2,0),0)</f>
        <v>-39</v>
      </c>
      <c r="J488">
        <f t="shared" si="59"/>
        <v>0</v>
      </c>
      <c r="K488">
        <f t="shared" si="60"/>
        <v>-6123</v>
      </c>
      <c r="L488">
        <f t="shared" si="61"/>
        <v>8007</v>
      </c>
      <c r="M488">
        <f t="shared" si="62"/>
        <v>235.1</v>
      </c>
      <c r="N488">
        <f t="shared" si="63"/>
        <v>1</v>
      </c>
    </row>
    <row r="489" spans="1:14">
      <c r="A489">
        <f t="shared" si="56"/>
        <v>0</v>
      </c>
      <c r="B489">
        <f t="shared" si="57"/>
        <v>0</v>
      </c>
      <c r="C489">
        <v>92</v>
      </c>
      <c r="D489">
        <v>40</v>
      </c>
      <c r="E489">
        <f t="shared" si="58"/>
        <v>-999</v>
      </c>
      <c r="F489">
        <f>能力值计算器!G2</f>
        <v>0</v>
      </c>
      <c r="G489">
        <f>ROUNDDOWN((能力值计算器!F4+能力值计算器!E4*2+ROUNDDOWN(C489/4,0))*能力值计算器!C2/100+10+能力值计算器!C2,0)</f>
        <v>157</v>
      </c>
      <c r="H489">
        <f>ROUNDDOWN(ROUNDDOWN(ROUNDDOWN(ROUNDDOWN(ROUNDDOWN((能力值计算器!F6+能力值计算器!E6*2+ROUNDDOWN(D489/4,0))*能力值计算器!C2/100+5,0)*能力值计算器!H6,0)*能力值计算器!K6,0)*能力值计算器!L6,0)*VLOOKUP(能力值计算器!J6,能力变化对照表!A:B,2,0),0)</f>
        <v>90</v>
      </c>
      <c r="I489">
        <f>ROUNDDOWN(ROUNDDOWN(ROUNDDOWN(ROUNDDOWN(ROUNDDOWN((能力值计算器!F8+能力值计算器!E8*2+ROUNDDOWN(E489/4,0))*能力值计算器!C2/100+5,0)*能力值计算器!H8,0)*能力值计算器!K8,0)*能力值计算器!L8,0)*VLOOKUP(能力值计算器!J8,能力变化对照表!A:B,2,0),0)</f>
        <v>-39</v>
      </c>
      <c r="J489">
        <f t="shared" si="59"/>
        <v>0</v>
      </c>
      <c r="K489">
        <f t="shared" si="60"/>
        <v>-6123</v>
      </c>
      <c r="L489">
        <f t="shared" si="61"/>
        <v>8007</v>
      </c>
      <c r="M489">
        <f t="shared" si="62"/>
        <v>235.1</v>
      </c>
      <c r="N489">
        <f t="shared" si="63"/>
        <v>1</v>
      </c>
    </row>
    <row r="490" spans="1:14">
      <c r="A490">
        <f t="shared" si="56"/>
        <v>0</v>
      </c>
      <c r="B490">
        <f t="shared" si="57"/>
        <v>0</v>
      </c>
      <c r="C490">
        <v>96</v>
      </c>
      <c r="D490">
        <v>36</v>
      </c>
      <c r="E490">
        <f t="shared" si="58"/>
        <v>-999</v>
      </c>
      <c r="F490">
        <f>能力值计算器!G2</f>
        <v>0</v>
      </c>
      <c r="G490">
        <f>ROUNDDOWN((能力值计算器!F4+能力值计算器!E4*2+ROUNDDOWN(C490/4,0))*能力值计算器!C2/100+10+能力值计算器!C2,0)</f>
        <v>157</v>
      </c>
      <c r="H490">
        <f>ROUNDDOWN(ROUNDDOWN(ROUNDDOWN(ROUNDDOWN(ROUNDDOWN((能力值计算器!F6+能力值计算器!E6*2+ROUNDDOWN(D490/4,0))*能力值计算器!C2/100+5,0)*能力值计算器!H6,0)*能力值计算器!K6,0)*能力值计算器!L6,0)*VLOOKUP(能力值计算器!J6,能力变化对照表!A:B,2,0),0)</f>
        <v>90</v>
      </c>
      <c r="I490">
        <f>ROUNDDOWN(ROUNDDOWN(ROUNDDOWN(ROUNDDOWN(ROUNDDOWN((能力值计算器!F8+能力值计算器!E8*2+ROUNDDOWN(E490/4,0))*能力值计算器!C2/100+5,0)*能力值计算器!H8,0)*能力值计算器!K8,0)*能力值计算器!L8,0)*VLOOKUP(能力值计算器!J8,能力变化对照表!A:B,2,0),0)</f>
        <v>-39</v>
      </c>
      <c r="J490">
        <f t="shared" si="59"/>
        <v>0</v>
      </c>
      <c r="K490">
        <f t="shared" si="60"/>
        <v>-6123</v>
      </c>
      <c r="L490">
        <f t="shared" si="61"/>
        <v>8007</v>
      </c>
      <c r="M490">
        <f t="shared" si="62"/>
        <v>235.1</v>
      </c>
      <c r="N490">
        <f t="shared" si="63"/>
        <v>1</v>
      </c>
    </row>
    <row r="491" spans="1:14">
      <c r="A491">
        <f t="shared" si="56"/>
        <v>0</v>
      </c>
      <c r="B491">
        <f t="shared" si="57"/>
        <v>0</v>
      </c>
      <c r="C491">
        <v>92</v>
      </c>
      <c r="D491">
        <v>128</v>
      </c>
      <c r="E491">
        <f t="shared" si="58"/>
        <v>-999</v>
      </c>
      <c r="F491">
        <f>能力值计算器!G2</f>
        <v>0</v>
      </c>
      <c r="G491">
        <f>ROUNDDOWN((能力值计算器!F4+能力值计算器!E4*2+ROUNDDOWN(C491/4,0))*能力值计算器!C2/100+10+能力值计算器!C2,0)</f>
        <v>157</v>
      </c>
      <c r="H491">
        <f>ROUNDDOWN(ROUNDDOWN(ROUNDDOWN(ROUNDDOWN(ROUNDDOWN((能力值计算器!F6+能力值计算器!E6*2+ROUNDDOWN(D491/4,0))*能力值计算器!C2/100+5,0)*能力值计算器!H6,0)*能力值计算器!K6,0)*能力值计算器!L6,0)*VLOOKUP(能力值计算器!J6,能力变化对照表!A:B,2,0),0)</f>
        <v>101</v>
      </c>
      <c r="I491">
        <f>ROUNDDOWN(ROUNDDOWN(ROUNDDOWN(ROUNDDOWN(ROUNDDOWN((能力值计算器!F8+能力值计算器!E8*2+ROUNDDOWN(E491/4,0))*能力值计算器!C2/100+5,0)*能力值计算器!H8,0)*能力值计算器!K8,0)*能力值计算器!L8,0)*VLOOKUP(能力值计算器!J8,能力变化对照表!A:B,2,0),0)</f>
        <v>-39</v>
      </c>
      <c r="J491">
        <f t="shared" si="59"/>
        <v>0</v>
      </c>
      <c r="K491">
        <f t="shared" si="60"/>
        <v>-6123</v>
      </c>
      <c r="L491">
        <f t="shared" si="61"/>
        <v>9734</v>
      </c>
      <c r="M491">
        <f t="shared" si="62"/>
        <v>235.1</v>
      </c>
      <c r="N491">
        <f t="shared" si="63"/>
        <v>1</v>
      </c>
    </row>
    <row r="492" spans="1:14">
      <c r="A492">
        <f t="shared" si="56"/>
        <v>0</v>
      </c>
      <c r="B492">
        <f t="shared" si="57"/>
        <v>0</v>
      </c>
      <c r="C492">
        <v>96</v>
      </c>
      <c r="D492">
        <v>124</v>
      </c>
      <c r="E492">
        <f t="shared" si="58"/>
        <v>-999</v>
      </c>
      <c r="F492">
        <f>能力值计算器!G2</f>
        <v>0</v>
      </c>
      <c r="G492">
        <f>ROUNDDOWN((能力值计算器!F4+能力值计算器!E4*2+ROUNDDOWN(C492/4,0))*能力值计算器!C2/100+10+能力值计算器!C2,0)</f>
        <v>157</v>
      </c>
      <c r="H492">
        <f>ROUNDDOWN(ROUNDDOWN(ROUNDDOWN(ROUNDDOWN(ROUNDDOWN((能力值计算器!F6+能力值计算器!E6*2+ROUNDDOWN(D492/4,0))*能力值计算器!C2/100+5,0)*能力值计算器!H6,0)*能力值计算器!K6,0)*能力值计算器!L6,0)*VLOOKUP(能力值计算器!J6,能力变化对照表!A:B,2,0),0)</f>
        <v>101</v>
      </c>
      <c r="I492">
        <f>ROUNDDOWN(ROUNDDOWN(ROUNDDOWN(ROUNDDOWN(ROUNDDOWN((能力值计算器!F8+能力值计算器!E8*2+ROUNDDOWN(E492/4,0))*能力值计算器!C2/100+5,0)*能力值计算器!H8,0)*能力值计算器!K8,0)*能力值计算器!L8,0)*VLOOKUP(能力值计算器!J8,能力变化对照表!A:B,2,0),0)</f>
        <v>-39</v>
      </c>
      <c r="J492">
        <f t="shared" si="59"/>
        <v>0</v>
      </c>
      <c r="K492">
        <f t="shared" si="60"/>
        <v>-6123</v>
      </c>
      <c r="L492">
        <f t="shared" si="61"/>
        <v>9734</v>
      </c>
      <c r="M492">
        <f t="shared" si="62"/>
        <v>235.1</v>
      </c>
      <c r="N492">
        <f t="shared" si="63"/>
        <v>1</v>
      </c>
    </row>
    <row r="493" spans="1:14">
      <c r="A493">
        <f t="shared" si="56"/>
        <v>0</v>
      </c>
      <c r="B493">
        <f t="shared" si="57"/>
        <v>0</v>
      </c>
      <c r="C493">
        <v>92</v>
      </c>
      <c r="D493">
        <v>132</v>
      </c>
      <c r="E493">
        <f t="shared" si="58"/>
        <v>-999</v>
      </c>
      <c r="F493">
        <f>能力值计算器!G2</f>
        <v>0</v>
      </c>
      <c r="G493">
        <f>ROUNDDOWN((能力值计算器!F4+能力值计算器!E4*2+ROUNDDOWN(C493/4,0))*能力值计算器!C2/100+10+能力值计算器!C2,0)</f>
        <v>157</v>
      </c>
      <c r="H493">
        <f>ROUNDDOWN(ROUNDDOWN(ROUNDDOWN(ROUNDDOWN(ROUNDDOWN((能力值计算器!F6+能力值计算器!E6*2+ROUNDDOWN(D493/4,0))*能力值计算器!C2/100+5,0)*能力值计算器!H6,0)*能力值计算器!K6,0)*能力值计算器!L6,0)*VLOOKUP(能力值计算器!J6,能力变化对照表!A:B,2,0),0)</f>
        <v>102</v>
      </c>
      <c r="I493">
        <f>ROUNDDOWN(ROUNDDOWN(ROUNDDOWN(ROUNDDOWN(ROUNDDOWN((能力值计算器!F8+能力值计算器!E8*2+ROUNDDOWN(E493/4,0))*能力值计算器!C2/100+5,0)*能力值计算器!H8,0)*能力值计算器!K8,0)*能力值计算器!L8,0)*VLOOKUP(能力值计算器!J8,能力变化对照表!A:B,2,0),0)</f>
        <v>-39</v>
      </c>
      <c r="J493">
        <f t="shared" si="59"/>
        <v>0</v>
      </c>
      <c r="K493">
        <f t="shared" si="60"/>
        <v>-6123</v>
      </c>
      <c r="L493">
        <f t="shared" si="61"/>
        <v>9891</v>
      </c>
      <c r="M493">
        <f t="shared" si="62"/>
        <v>235.1</v>
      </c>
      <c r="N493">
        <f t="shared" si="63"/>
        <v>1</v>
      </c>
    </row>
    <row r="494" spans="1:14">
      <c r="A494">
        <f t="shared" si="56"/>
        <v>0</v>
      </c>
      <c r="B494">
        <f t="shared" si="57"/>
        <v>0</v>
      </c>
      <c r="C494">
        <v>92</v>
      </c>
      <c r="D494">
        <v>28</v>
      </c>
      <c r="E494">
        <f t="shared" si="58"/>
        <v>-999</v>
      </c>
      <c r="F494">
        <f>能力值计算器!G2</f>
        <v>0</v>
      </c>
      <c r="G494">
        <f>ROUNDDOWN((能力值计算器!F4+能力值计算器!E4*2+ROUNDDOWN(C494/4,0))*能力值计算器!C2/100+10+能力值计算器!C2,0)</f>
        <v>157</v>
      </c>
      <c r="H494">
        <f>ROUNDDOWN(ROUNDDOWN(ROUNDDOWN(ROUNDDOWN(ROUNDDOWN((能力值计算器!F6+能力值计算器!E6*2+ROUNDDOWN(D494/4,0))*能力值计算器!C2/100+5,0)*能力值计算器!H6,0)*能力值计算器!K6,0)*能力值计算器!L6,0)*VLOOKUP(能力值计算器!J6,能力变化对照表!A:B,2,0),0)</f>
        <v>89</v>
      </c>
      <c r="I494">
        <f>ROUNDDOWN(ROUNDDOWN(ROUNDDOWN(ROUNDDOWN(ROUNDDOWN((能力值计算器!F8+能力值计算器!E8*2+ROUNDDOWN(E494/4,0))*能力值计算器!C2/100+5,0)*能力值计算器!H8,0)*能力值计算器!K8,0)*能力值计算器!L8,0)*VLOOKUP(能力值计算器!J8,能力变化对照表!A:B,2,0),0)</f>
        <v>-39</v>
      </c>
      <c r="J494">
        <f t="shared" si="59"/>
        <v>0</v>
      </c>
      <c r="K494">
        <f t="shared" si="60"/>
        <v>-6123</v>
      </c>
      <c r="L494">
        <f t="shared" si="61"/>
        <v>7850</v>
      </c>
      <c r="M494">
        <f t="shared" si="62"/>
        <v>235.1</v>
      </c>
      <c r="N494">
        <f t="shared" si="63"/>
        <v>1</v>
      </c>
    </row>
    <row r="495" spans="1:14">
      <c r="A495">
        <f t="shared" si="56"/>
        <v>0</v>
      </c>
      <c r="B495">
        <f t="shared" si="57"/>
        <v>0</v>
      </c>
      <c r="C495">
        <v>92</v>
      </c>
      <c r="D495">
        <v>32</v>
      </c>
      <c r="E495">
        <f t="shared" si="58"/>
        <v>-999</v>
      </c>
      <c r="F495">
        <f>能力值计算器!G2</f>
        <v>0</v>
      </c>
      <c r="G495">
        <f>ROUNDDOWN((能力值计算器!F4+能力值计算器!E4*2+ROUNDDOWN(C495/4,0))*能力值计算器!C2/100+10+能力值计算器!C2,0)</f>
        <v>157</v>
      </c>
      <c r="H495">
        <f>ROUNDDOWN(ROUNDDOWN(ROUNDDOWN(ROUNDDOWN(ROUNDDOWN((能力值计算器!F6+能力值计算器!E6*2+ROUNDDOWN(D495/4,0))*能力值计算器!C2/100+5,0)*能力值计算器!H6,0)*能力值计算器!K6,0)*能力值计算器!L6,0)*VLOOKUP(能力值计算器!J6,能力变化对照表!A:B,2,0),0)</f>
        <v>89</v>
      </c>
      <c r="I495">
        <f>ROUNDDOWN(ROUNDDOWN(ROUNDDOWN(ROUNDDOWN(ROUNDDOWN((能力值计算器!F8+能力值计算器!E8*2+ROUNDDOWN(E495/4,0))*能力值计算器!C2/100+5,0)*能力值计算器!H8,0)*能力值计算器!K8,0)*能力值计算器!L8,0)*VLOOKUP(能力值计算器!J8,能力变化对照表!A:B,2,0),0)</f>
        <v>-39</v>
      </c>
      <c r="J495">
        <f t="shared" si="59"/>
        <v>0</v>
      </c>
      <c r="K495">
        <f t="shared" si="60"/>
        <v>-6123</v>
      </c>
      <c r="L495">
        <f t="shared" si="61"/>
        <v>7850</v>
      </c>
      <c r="M495">
        <f t="shared" si="62"/>
        <v>235.1</v>
      </c>
      <c r="N495">
        <f t="shared" si="63"/>
        <v>1</v>
      </c>
    </row>
    <row r="496" spans="1:14">
      <c r="A496">
        <f t="shared" si="56"/>
        <v>0</v>
      </c>
      <c r="B496">
        <f t="shared" si="57"/>
        <v>0</v>
      </c>
      <c r="C496">
        <v>96</v>
      </c>
      <c r="D496">
        <v>28</v>
      </c>
      <c r="E496">
        <f t="shared" si="58"/>
        <v>-999</v>
      </c>
      <c r="F496">
        <f>能力值计算器!G2</f>
        <v>0</v>
      </c>
      <c r="G496">
        <f>ROUNDDOWN((能力值计算器!F4+能力值计算器!E4*2+ROUNDDOWN(C496/4,0))*能力值计算器!C2/100+10+能力值计算器!C2,0)</f>
        <v>157</v>
      </c>
      <c r="H496">
        <f>ROUNDDOWN(ROUNDDOWN(ROUNDDOWN(ROUNDDOWN(ROUNDDOWN((能力值计算器!F6+能力值计算器!E6*2+ROUNDDOWN(D496/4,0))*能力值计算器!C2/100+5,0)*能力值计算器!H6,0)*能力值计算器!K6,0)*能力值计算器!L6,0)*VLOOKUP(能力值计算器!J6,能力变化对照表!A:B,2,0),0)</f>
        <v>89</v>
      </c>
      <c r="I496">
        <f>ROUNDDOWN(ROUNDDOWN(ROUNDDOWN(ROUNDDOWN(ROUNDDOWN((能力值计算器!F8+能力值计算器!E8*2+ROUNDDOWN(E496/4,0))*能力值计算器!C2/100+5,0)*能力值计算器!H8,0)*能力值计算器!K8,0)*能力值计算器!L8,0)*VLOOKUP(能力值计算器!J8,能力变化对照表!A:B,2,0),0)</f>
        <v>-39</v>
      </c>
      <c r="J496">
        <f t="shared" si="59"/>
        <v>0</v>
      </c>
      <c r="K496">
        <f t="shared" si="60"/>
        <v>-6123</v>
      </c>
      <c r="L496">
        <f t="shared" si="61"/>
        <v>7850</v>
      </c>
      <c r="M496">
        <f t="shared" si="62"/>
        <v>235.1</v>
      </c>
      <c r="N496">
        <f t="shared" si="63"/>
        <v>1</v>
      </c>
    </row>
    <row r="497" spans="1:14">
      <c r="A497">
        <f t="shared" si="56"/>
        <v>0</v>
      </c>
      <c r="B497">
        <f t="shared" si="57"/>
        <v>0</v>
      </c>
      <c r="C497">
        <v>92</v>
      </c>
      <c r="D497">
        <v>136</v>
      </c>
      <c r="E497">
        <f t="shared" si="58"/>
        <v>-999</v>
      </c>
      <c r="F497">
        <f>能力值计算器!G2</f>
        <v>0</v>
      </c>
      <c r="G497">
        <f>ROUNDDOWN((能力值计算器!F4+能力值计算器!E4*2+ROUNDDOWN(C497/4,0))*能力值计算器!C2/100+10+能力值计算器!C2,0)</f>
        <v>157</v>
      </c>
      <c r="H497">
        <f>ROUNDDOWN(ROUNDDOWN(ROUNDDOWN(ROUNDDOWN(ROUNDDOWN((能力值计算器!F6+能力值计算器!E6*2+ROUNDDOWN(D497/4,0))*能力值计算器!C2/100+5,0)*能力值计算器!H6,0)*能力值计算器!K6,0)*能力值计算器!L6,0)*VLOOKUP(能力值计算器!J6,能力变化对照表!A:B,2,0),0)</f>
        <v>102</v>
      </c>
      <c r="I497">
        <f>ROUNDDOWN(ROUNDDOWN(ROUNDDOWN(ROUNDDOWN(ROUNDDOWN((能力值计算器!F8+能力值计算器!E8*2+ROUNDDOWN(E497/4,0))*能力值计算器!C2/100+5,0)*能力值计算器!H8,0)*能力值计算器!K8,0)*能力值计算器!L8,0)*VLOOKUP(能力值计算器!J8,能力变化对照表!A:B,2,0),0)</f>
        <v>-39</v>
      </c>
      <c r="J497">
        <f t="shared" si="59"/>
        <v>0</v>
      </c>
      <c r="K497">
        <f t="shared" si="60"/>
        <v>-6123</v>
      </c>
      <c r="L497">
        <f t="shared" si="61"/>
        <v>9891</v>
      </c>
      <c r="M497">
        <f t="shared" si="62"/>
        <v>235.1</v>
      </c>
      <c r="N497">
        <f t="shared" si="63"/>
        <v>1</v>
      </c>
    </row>
    <row r="498" spans="1:14">
      <c r="A498">
        <f t="shared" si="56"/>
        <v>0</v>
      </c>
      <c r="B498">
        <f t="shared" si="57"/>
        <v>0</v>
      </c>
      <c r="C498">
        <v>96</v>
      </c>
      <c r="D498">
        <v>132</v>
      </c>
      <c r="E498">
        <f t="shared" si="58"/>
        <v>-999</v>
      </c>
      <c r="F498">
        <f>能力值计算器!G2</f>
        <v>0</v>
      </c>
      <c r="G498">
        <f>ROUNDDOWN((能力值计算器!F4+能力值计算器!E4*2+ROUNDDOWN(C498/4,0))*能力值计算器!C2/100+10+能力值计算器!C2,0)</f>
        <v>157</v>
      </c>
      <c r="H498">
        <f>ROUNDDOWN(ROUNDDOWN(ROUNDDOWN(ROUNDDOWN(ROUNDDOWN((能力值计算器!F6+能力值计算器!E6*2+ROUNDDOWN(D498/4,0))*能力值计算器!C2/100+5,0)*能力值计算器!H6,0)*能力值计算器!K6,0)*能力值计算器!L6,0)*VLOOKUP(能力值计算器!J6,能力变化对照表!A:B,2,0),0)</f>
        <v>102</v>
      </c>
      <c r="I498">
        <f>ROUNDDOWN(ROUNDDOWN(ROUNDDOWN(ROUNDDOWN(ROUNDDOWN((能力值计算器!F8+能力值计算器!E8*2+ROUNDDOWN(E498/4,0))*能力值计算器!C2/100+5,0)*能力值计算器!H8,0)*能力值计算器!K8,0)*能力值计算器!L8,0)*VLOOKUP(能力值计算器!J8,能力变化对照表!A:B,2,0),0)</f>
        <v>-39</v>
      </c>
      <c r="J498">
        <f t="shared" si="59"/>
        <v>0</v>
      </c>
      <c r="K498">
        <f t="shared" si="60"/>
        <v>-6123</v>
      </c>
      <c r="L498">
        <f t="shared" si="61"/>
        <v>9891</v>
      </c>
      <c r="M498">
        <f t="shared" si="62"/>
        <v>235.1</v>
      </c>
      <c r="N498">
        <f t="shared" si="63"/>
        <v>1</v>
      </c>
    </row>
    <row r="499" spans="1:14">
      <c r="A499">
        <f t="shared" si="56"/>
        <v>0</v>
      </c>
      <c r="B499">
        <f t="shared" si="57"/>
        <v>0</v>
      </c>
      <c r="C499">
        <v>92</v>
      </c>
      <c r="D499">
        <v>140</v>
      </c>
      <c r="E499">
        <f t="shared" si="58"/>
        <v>-999</v>
      </c>
      <c r="F499">
        <f>能力值计算器!G2</f>
        <v>0</v>
      </c>
      <c r="G499">
        <f>ROUNDDOWN((能力值计算器!F4+能力值计算器!E4*2+ROUNDDOWN(C499/4,0))*能力值计算器!C2/100+10+能力值计算器!C2,0)</f>
        <v>157</v>
      </c>
      <c r="H499">
        <f>ROUNDDOWN(ROUNDDOWN(ROUNDDOWN(ROUNDDOWN(ROUNDDOWN((能力值计算器!F6+能力值计算器!E6*2+ROUNDDOWN(D499/4,0))*能力值计算器!C2/100+5,0)*能力值计算器!H6,0)*能力值计算器!K6,0)*能力值计算器!L6,0)*VLOOKUP(能力值计算器!J6,能力变化对照表!A:B,2,0),0)</f>
        <v>103</v>
      </c>
      <c r="I499">
        <f>ROUNDDOWN(ROUNDDOWN(ROUNDDOWN(ROUNDDOWN(ROUNDDOWN((能力值计算器!F8+能力值计算器!E8*2+ROUNDDOWN(E499/4,0))*能力值计算器!C2/100+5,0)*能力值计算器!H8,0)*能力值计算器!K8,0)*能力值计算器!L8,0)*VLOOKUP(能力值计算器!J8,能力变化对照表!A:B,2,0),0)</f>
        <v>-39</v>
      </c>
      <c r="J499">
        <f t="shared" si="59"/>
        <v>0</v>
      </c>
      <c r="K499">
        <f t="shared" si="60"/>
        <v>-6123</v>
      </c>
      <c r="L499">
        <f t="shared" si="61"/>
        <v>10048</v>
      </c>
      <c r="M499">
        <f t="shared" si="62"/>
        <v>235.1</v>
      </c>
      <c r="N499">
        <f t="shared" si="63"/>
        <v>1</v>
      </c>
    </row>
    <row r="500" spans="1:14">
      <c r="A500">
        <f t="shared" si="56"/>
        <v>0</v>
      </c>
      <c r="B500">
        <f t="shared" si="57"/>
        <v>0</v>
      </c>
      <c r="C500">
        <v>92</v>
      </c>
      <c r="D500">
        <v>20</v>
      </c>
      <c r="E500">
        <f t="shared" si="58"/>
        <v>-999</v>
      </c>
      <c r="F500">
        <f>能力值计算器!G2</f>
        <v>0</v>
      </c>
      <c r="G500">
        <f>ROUNDDOWN((能力值计算器!F4+能力值计算器!E4*2+ROUNDDOWN(C500/4,0))*能力值计算器!C2/100+10+能力值计算器!C2,0)</f>
        <v>157</v>
      </c>
      <c r="H500">
        <f>ROUNDDOWN(ROUNDDOWN(ROUNDDOWN(ROUNDDOWN(ROUNDDOWN((能力值计算器!F6+能力值计算器!E6*2+ROUNDDOWN(D500/4,0))*能力值计算器!C2/100+5,0)*能力值计算器!H6,0)*能力值计算器!K6,0)*能力值计算器!L6,0)*VLOOKUP(能力值计算器!J6,能力变化对照表!A:B,2,0),0)</f>
        <v>88</v>
      </c>
      <c r="I500">
        <f>ROUNDDOWN(ROUNDDOWN(ROUNDDOWN(ROUNDDOWN(ROUNDDOWN((能力值计算器!F8+能力值计算器!E8*2+ROUNDDOWN(E500/4,0))*能力值计算器!C2/100+5,0)*能力值计算器!H8,0)*能力值计算器!K8,0)*能力值计算器!L8,0)*VLOOKUP(能力值计算器!J8,能力变化对照表!A:B,2,0),0)</f>
        <v>-39</v>
      </c>
      <c r="J500">
        <f t="shared" si="59"/>
        <v>0</v>
      </c>
      <c r="K500">
        <f t="shared" si="60"/>
        <v>-6123</v>
      </c>
      <c r="L500">
        <f t="shared" si="61"/>
        <v>7693</v>
      </c>
      <c r="M500">
        <f t="shared" si="62"/>
        <v>235.1</v>
      </c>
      <c r="N500">
        <f t="shared" si="63"/>
        <v>1</v>
      </c>
    </row>
    <row r="501" spans="1:14">
      <c r="A501">
        <f t="shared" si="56"/>
        <v>0</v>
      </c>
      <c r="B501">
        <f t="shared" si="57"/>
        <v>0</v>
      </c>
      <c r="C501">
        <v>92</v>
      </c>
      <c r="D501">
        <v>24</v>
      </c>
      <c r="E501">
        <f t="shared" si="58"/>
        <v>-999</v>
      </c>
      <c r="F501">
        <f>能力值计算器!G2</f>
        <v>0</v>
      </c>
      <c r="G501">
        <f>ROUNDDOWN((能力值计算器!F4+能力值计算器!E4*2+ROUNDDOWN(C501/4,0))*能力值计算器!C2/100+10+能力值计算器!C2,0)</f>
        <v>157</v>
      </c>
      <c r="H501">
        <f>ROUNDDOWN(ROUNDDOWN(ROUNDDOWN(ROUNDDOWN(ROUNDDOWN((能力值计算器!F6+能力值计算器!E6*2+ROUNDDOWN(D501/4,0))*能力值计算器!C2/100+5,0)*能力值计算器!H6,0)*能力值计算器!K6,0)*能力值计算器!L6,0)*VLOOKUP(能力值计算器!J6,能力变化对照表!A:B,2,0),0)</f>
        <v>88</v>
      </c>
      <c r="I501">
        <f>ROUNDDOWN(ROUNDDOWN(ROUNDDOWN(ROUNDDOWN(ROUNDDOWN((能力值计算器!F8+能力值计算器!E8*2+ROUNDDOWN(E501/4,0))*能力值计算器!C2/100+5,0)*能力值计算器!H8,0)*能力值计算器!K8,0)*能力值计算器!L8,0)*VLOOKUP(能力值计算器!J8,能力变化对照表!A:B,2,0),0)</f>
        <v>-39</v>
      </c>
      <c r="J501">
        <f t="shared" si="59"/>
        <v>0</v>
      </c>
      <c r="K501">
        <f t="shared" si="60"/>
        <v>-6123</v>
      </c>
      <c r="L501">
        <f t="shared" si="61"/>
        <v>7693</v>
      </c>
      <c r="M501">
        <f t="shared" si="62"/>
        <v>235.1</v>
      </c>
      <c r="N501">
        <f t="shared" si="63"/>
        <v>1</v>
      </c>
    </row>
    <row r="502" spans="1:14">
      <c r="A502">
        <f t="shared" si="56"/>
        <v>0</v>
      </c>
      <c r="B502">
        <f t="shared" si="57"/>
        <v>0</v>
      </c>
      <c r="C502">
        <v>96</v>
      </c>
      <c r="D502">
        <v>20</v>
      </c>
      <c r="E502">
        <f t="shared" si="58"/>
        <v>-999</v>
      </c>
      <c r="F502">
        <f>能力值计算器!G2</f>
        <v>0</v>
      </c>
      <c r="G502">
        <f>ROUNDDOWN((能力值计算器!F4+能力值计算器!E4*2+ROUNDDOWN(C502/4,0))*能力值计算器!C2/100+10+能力值计算器!C2,0)</f>
        <v>157</v>
      </c>
      <c r="H502">
        <f>ROUNDDOWN(ROUNDDOWN(ROUNDDOWN(ROUNDDOWN(ROUNDDOWN((能力值计算器!F6+能力值计算器!E6*2+ROUNDDOWN(D502/4,0))*能力值计算器!C2/100+5,0)*能力值计算器!H6,0)*能力值计算器!K6,0)*能力值计算器!L6,0)*VLOOKUP(能力值计算器!J6,能力变化对照表!A:B,2,0),0)</f>
        <v>88</v>
      </c>
      <c r="I502">
        <f>ROUNDDOWN(ROUNDDOWN(ROUNDDOWN(ROUNDDOWN(ROUNDDOWN((能力值计算器!F8+能力值计算器!E8*2+ROUNDDOWN(E502/4,0))*能力值计算器!C2/100+5,0)*能力值计算器!H8,0)*能力值计算器!K8,0)*能力值计算器!L8,0)*VLOOKUP(能力值计算器!J8,能力变化对照表!A:B,2,0),0)</f>
        <v>-39</v>
      </c>
      <c r="J502">
        <f t="shared" si="59"/>
        <v>0</v>
      </c>
      <c r="K502">
        <f t="shared" si="60"/>
        <v>-6123</v>
      </c>
      <c r="L502">
        <f t="shared" si="61"/>
        <v>7693</v>
      </c>
      <c r="M502">
        <f t="shared" si="62"/>
        <v>235.1</v>
      </c>
      <c r="N502">
        <f t="shared" si="63"/>
        <v>1</v>
      </c>
    </row>
    <row r="503" spans="1:14">
      <c r="A503">
        <f t="shared" si="56"/>
        <v>0</v>
      </c>
      <c r="B503">
        <f t="shared" si="57"/>
        <v>0</v>
      </c>
      <c r="C503">
        <v>92</v>
      </c>
      <c r="D503">
        <v>144</v>
      </c>
      <c r="E503">
        <f t="shared" si="58"/>
        <v>-999</v>
      </c>
      <c r="F503">
        <f>能力值计算器!G2</f>
        <v>0</v>
      </c>
      <c r="G503">
        <f>ROUNDDOWN((能力值计算器!F4+能力值计算器!E4*2+ROUNDDOWN(C503/4,0))*能力值计算器!C2/100+10+能力值计算器!C2,0)</f>
        <v>157</v>
      </c>
      <c r="H503">
        <f>ROUNDDOWN(ROUNDDOWN(ROUNDDOWN(ROUNDDOWN(ROUNDDOWN((能力值计算器!F6+能力值计算器!E6*2+ROUNDDOWN(D503/4,0))*能力值计算器!C2/100+5,0)*能力值计算器!H6,0)*能力值计算器!K6,0)*能力值计算器!L6,0)*VLOOKUP(能力值计算器!J6,能力变化对照表!A:B,2,0),0)</f>
        <v>103</v>
      </c>
      <c r="I503">
        <f>ROUNDDOWN(ROUNDDOWN(ROUNDDOWN(ROUNDDOWN(ROUNDDOWN((能力值计算器!F8+能力值计算器!E8*2+ROUNDDOWN(E503/4,0))*能力值计算器!C2/100+5,0)*能力值计算器!H8,0)*能力值计算器!K8,0)*能力值计算器!L8,0)*VLOOKUP(能力值计算器!J8,能力变化对照表!A:B,2,0),0)</f>
        <v>-39</v>
      </c>
      <c r="J503">
        <f t="shared" si="59"/>
        <v>0</v>
      </c>
      <c r="K503">
        <f t="shared" si="60"/>
        <v>-6123</v>
      </c>
      <c r="L503">
        <f t="shared" si="61"/>
        <v>10048</v>
      </c>
      <c r="M503">
        <f t="shared" si="62"/>
        <v>235.1</v>
      </c>
      <c r="N503">
        <f t="shared" si="63"/>
        <v>1</v>
      </c>
    </row>
    <row r="504" spans="1:14">
      <c r="A504">
        <f t="shared" si="56"/>
        <v>0</v>
      </c>
      <c r="B504">
        <f t="shared" si="57"/>
        <v>0</v>
      </c>
      <c r="C504">
        <v>96</v>
      </c>
      <c r="D504">
        <v>140</v>
      </c>
      <c r="E504">
        <f t="shared" si="58"/>
        <v>-999</v>
      </c>
      <c r="F504">
        <f>能力值计算器!G2</f>
        <v>0</v>
      </c>
      <c r="G504">
        <f>ROUNDDOWN((能力值计算器!F4+能力值计算器!E4*2+ROUNDDOWN(C504/4,0))*能力值计算器!C2/100+10+能力值计算器!C2,0)</f>
        <v>157</v>
      </c>
      <c r="H504">
        <f>ROUNDDOWN(ROUNDDOWN(ROUNDDOWN(ROUNDDOWN(ROUNDDOWN((能力值计算器!F6+能力值计算器!E6*2+ROUNDDOWN(D504/4,0))*能力值计算器!C2/100+5,0)*能力值计算器!H6,0)*能力值计算器!K6,0)*能力值计算器!L6,0)*VLOOKUP(能力值计算器!J6,能力变化对照表!A:B,2,0),0)</f>
        <v>103</v>
      </c>
      <c r="I504">
        <f>ROUNDDOWN(ROUNDDOWN(ROUNDDOWN(ROUNDDOWN(ROUNDDOWN((能力值计算器!F8+能力值计算器!E8*2+ROUNDDOWN(E504/4,0))*能力值计算器!C2/100+5,0)*能力值计算器!H8,0)*能力值计算器!K8,0)*能力值计算器!L8,0)*VLOOKUP(能力值计算器!J8,能力变化对照表!A:B,2,0),0)</f>
        <v>-39</v>
      </c>
      <c r="J504">
        <f t="shared" si="59"/>
        <v>0</v>
      </c>
      <c r="K504">
        <f t="shared" si="60"/>
        <v>-6123</v>
      </c>
      <c r="L504">
        <f t="shared" si="61"/>
        <v>10048</v>
      </c>
      <c r="M504">
        <f t="shared" si="62"/>
        <v>235.1</v>
      </c>
      <c r="N504">
        <f t="shared" si="63"/>
        <v>1</v>
      </c>
    </row>
    <row r="505" spans="1:14">
      <c r="A505">
        <f t="shared" si="56"/>
        <v>0</v>
      </c>
      <c r="B505">
        <f t="shared" si="57"/>
        <v>0</v>
      </c>
      <c r="C505">
        <v>92</v>
      </c>
      <c r="D505">
        <v>148</v>
      </c>
      <c r="E505">
        <f t="shared" si="58"/>
        <v>-999</v>
      </c>
      <c r="F505">
        <f>能力值计算器!G2</f>
        <v>0</v>
      </c>
      <c r="G505">
        <f>ROUNDDOWN((能力值计算器!F4+能力值计算器!E4*2+ROUNDDOWN(C505/4,0))*能力值计算器!C2/100+10+能力值计算器!C2,0)</f>
        <v>157</v>
      </c>
      <c r="H505">
        <f>ROUNDDOWN(ROUNDDOWN(ROUNDDOWN(ROUNDDOWN(ROUNDDOWN((能力值计算器!F6+能力值计算器!E6*2+ROUNDDOWN(D505/4,0))*能力值计算器!C2/100+5,0)*能力值计算器!H6,0)*能力值计算器!K6,0)*能力值计算器!L6,0)*VLOOKUP(能力值计算器!J6,能力变化对照表!A:B,2,0),0)</f>
        <v>104</v>
      </c>
      <c r="I505">
        <f>ROUNDDOWN(ROUNDDOWN(ROUNDDOWN(ROUNDDOWN(ROUNDDOWN((能力值计算器!F8+能力值计算器!E8*2+ROUNDDOWN(E505/4,0))*能力值计算器!C2/100+5,0)*能力值计算器!H8,0)*能力值计算器!K8,0)*能力值计算器!L8,0)*VLOOKUP(能力值计算器!J8,能力变化对照表!A:B,2,0),0)</f>
        <v>-39</v>
      </c>
      <c r="J505">
        <f t="shared" si="59"/>
        <v>0</v>
      </c>
      <c r="K505">
        <f t="shared" si="60"/>
        <v>-6123</v>
      </c>
      <c r="L505">
        <f t="shared" si="61"/>
        <v>10205</v>
      </c>
      <c r="M505">
        <f t="shared" si="62"/>
        <v>235.1</v>
      </c>
      <c r="N505">
        <f t="shared" si="63"/>
        <v>1</v>
      </c>
    </row>
    <row r="506" spans="1:14">
      <c r="A506">
        <f t="shared" si="56"/>
        <v>0</v>
      </c>
      <c r="B506">
        <f t="shared" si="57"/>
        <v>0</v>
      </c>
      <c r="C506">
        <v>92</v>
      </c>
      <c r="D506">
        <v>12</v>
      </c>
      <c r="E506">
        <f t="shared" si="58"/>
        <v>-999</v>
      </c>
      <c r="F506">
        <f>能力值计算器!G2</f>
        <v>0</v>
      </c>
      <c r="G506">
        <f>ROUNDDOWN((能力值计算器!F4+能力值计算器!E4*2+ROUNDDOWN(C506/4,0))*能力值计算器!C2/100+10+能力值计算器!C2,0)</f>
        <v>157</v>
      </c>
      <c r="H506">
        <f>ROUNDDOWN(ROUNDDOWN(ROUNDDOWN(ROUNDDOWN(ROUNDDOWN((能力值计算器!F6+能力值计算器!E6*2+ROUNDDOWN(D506/4,0))*能力值计算器!C2/100+5,0)*能力值计算器!H6,0)*能力值计算器!K6,0)*能力值计算器!L6,0)*VLOOKUP(能力值计算器!J6,能力变化对照表!A:B,2,0),0)</f>
        <v>87</v>
      </c>
      <c r="I506">
        <f>ROUNDDOWN(ROUNDDOWN(ROUNDDOWN(ROUNDDOWN(ROUNDDOWN((能力值计算器!F8+能力值计算器!E8*2+ROUNDDOWN(E506/4,0))*能力值计算器!C2/100+5,0)*能力值计算器!H8,0)*能力值计算器!K8,0)*能力值计算器!L8,0)*VLOOKUP(能力值计算器!J8,能力变化对照表!A:B,2,0),0)</f>
        <v>-39</v>
      </c>
      <c r="J506">
        <f t="shared" si="59"/>
        <v>0</v>
      </c>
      <c r="K506">
        <f t="shared" si="60"/>
        <v>-6123</v>
      </c>
      <c r="L506">
        <f t="shared" si="61"/>
        <v>7536</v>
      </c>
      <c r="M506">
        <f t="shared" si="62"/>
        <v>235.1</v>
      </c>
      <c r="N506">
        <f t="shared" si="63"/>
        <v>1</v>
      </c>
    </row>
    <row r="507" spans="1:14">
      <c r="A507">
        <f t="shared" si="56"/>
        <v>0</v>
      </c>
      <c r="B507">
        <f t="shared" si="57"/>
        <v>0</v>
      </c>
      <c r="C507">
        <v>92</v>
      </c>
      <c r="D507">
        <v>16</v>
      </c>
      <c r="E507">
        <f t="shared" si="58"/>
        <v>-999</v>
      </c>
      <c r="F507">
        <f>能力值计算器!G2</f>
        <v>0</v>
      </c>
      <c r="G507">
        <f>ROUNDDOWN((能力值计算器!F4+能力值计算器!E4*2+ROUNDDOWN(C507/4,0))*能力值计算器!C2/100+10+能力值计算器!C2,0)</f>
        <v>157</v>
      </c>
      <c r="H507">
        <f>ROUNDDOWN(ROUNDDOWN(ROUNDDOWN(ROUNDDOWN(ROUNDDOWN((能力值计算器!F6+能力值计算器!E6*2+ROUNDDOWN(D507/4,0))*能力值计算器!C2/100+5,0)*能力值计算器!H6,0)*能力值计算器!K6,0)*能力值计算器!L6,0)*VLOOKUP(能力值计算器!J6,能力变化对照表!A:B,2,0),0)</f>
        <v>87</v>
      </c>
      <c r="I507">
        <f>ROUNDDOWN(ROUNDDOWN(ROUNDDOWN(ROUNDDOWN(ROUNDDOWN((能力值计算器!F8+能力值计算器!E8*2+ROUNDDOWN(E507/4,0))*能力值计算器!C2/100+5,0)*能力值计算器!H8,0)*能力值计算器!K8,0)*能力值计算器!L8,0)*VLOOKUP(能力值计算器!J8,能力变化对照表!A:B,2,0),0)</f>
        <v>-39</v>
      </c>
      <c r="J507">
        <f t="shared" si="59"/>
        <v>0</v>
      </c>
      <c r="K507">
        <f t="shared" si="60"/>
        <v>-6123</v>
      </c>
      <c r="L507">
        <f t="shared" si="61"/>
        <v>7536</v>
      </c>
      <c r="M507">
        <f t="shared" si="62"/>
        <v>235.1</v>
      </c>
      <c r="N507">
        <f t="shared" si="63"/>
        <v>1</v>
      </c>
    </row>
    <row r="508" spans="1:14">
      <c r="A508">
        <f t="shared" si="56"/>
        <v>0</v>
      </c>
      <c r="B508">
        <f t="shared" si="57"/>
        <v>0</v>
      </c>
      <c r="C508">
        <v>96</v>
      </c>
      <c r="D508">
        <v>12</v>
      </c>
      <c r="E508">
        <f t="shared" si="58"/>
        <v>-999</v>
      </c>
      <c r="F508">
        <f>能力值计算器!G2</f>
        <v>0</v>
      </c>
      <c r="G508">
        <f>ROUNDDOWN((能力值计算器!F4+能力值计算器!E4*2+ROUNDDOWN(C508/4,0))*能力值计算器!C2/100+10+能力值计算器!C2,0)</f>
        <v>157</v>
      </c>
      <c r="H508">
        <f>ROUNDDOWN(ROUNDDOWN(ROUNDDOWN(ROUNDDOWN(ROUNDDOWN((能力值计算器!F6+能力值计算器!E6*2+ROUNDDOWN(D508/4,0))*能力值计算器!C2/100+5,0)*能力值计算器!H6,0)*能力值计算器!K6,0)*能力值计算器!L6,0)*VLOOKUP(能力值计算器!J6,能力变化对照表!A:B,2,0),0)</f>
        <v>87</v>
      </c>
      <c r="I508">
        <f>ROUNDDOWN(ROUNDDOWN(ROUNDDOWN(ROUNDDOWN(ROUNDDOWN((能力值计算器!F8+能力值计算器!E8*2+ROUNDDOWN(E508/4,0))*能力值计算器!C2/100+5,0)*能力值计算器!H8,0)*能力值计算器!K8,0)*能力值计算器!L8,0)*VLOOKUP(能力值计算器!J8,能力变化对照表!A:B,2,0),0)</f>
        <v>-39</v>
      </c>
      <c r="J508">
        <f t="shared" si="59"/>
        <v>0</v>
      </c>
      <c r="K508">
        <f t="shared" si="60"/>
        <v>-6123</v>
      </c>
      <c r="L508">
        <f t="shared" si="61"/>
        <v>7536</v>
      </c>
      <c r="M508">
        <f t="shared" si="62"/>
        <v>235.1</v>
      </c>
      <c r="N508">
        <f t="shared" si="63"/>
        <v>1</v>
      </c>
    </row>
    <row r="509" spans="1:14">
      <c r="A509">
        <f t="shared" si="56"/>
        <v>0</v>
      </c>
      <c r="B509">
        <f t="shared" si="57"/>
        <v>0</v>
      </c>
      <c r="C509">
        <v>92</v>
      </c>
      <c r="D509">
        <v>152</v>
      </c>
      <c r="E509">
        <f t="shared" si="58"/>
        <v>-999</v>
      </c>
      <c r="F509">
        <f>能力值计算器!G2</f>
        <v>0</v>
      </c>
      <c r="G509">
        <f>ROUNDDOWN((能力值计算器!F4+能力值计算器!E4*2+ROUNDDOWN(C509/4,0))*能力值计算器!C2/100+10+能力值计算器!C2,0)</f>
        <v>157</v>
      </c>
      <c r="H509">
        <f>ROUNDDOWN(ROUNDDOWN(ROUNDDOWN(ROUNDDOWN(ROUNDDOWN((能力值计算器!F6+能力值计算器!E6*2+ROUNDDOWN(D509/4,0))*能力值计算器!C2/100+5,0)*能力值计算器!H6,0)*能力值计算器!K6,0)*能力值计算器!L6,0)*VLOOKUP(能力值计算器!J6,能力变化对照表!A:B,2,0),0)</f>
        <v>104</v>
      </c>
      <c r="I509">
        <f>ROUNDDOWN(ROUNDDOWN(ROUNDDOWN(ROUNDDOWN(ROUNDDOWN((能力值计算器!F8+能力值计算器!E8*2+ROUNDDOWN(E509/4,0))*能力值计算器!C2/100+5,0)*能力值计算器!H8,0)*能力值计算器!K8,0)*能力值计算器!L8,0)*VLOOKUP(能力值计算器!J8,能力变化对照表!A:B,2,0),0)</f>
        <v>-39</v>
      </c>
      <c r="J509">
        <f t="shared" si="59"/>
        <v>0</v>
      </c>
      <c r="K509">
        <f t="shared" si="60"/>
        <v>-6123</v>
      </c>
      <c r="L509">
        <f t="shared" si="61"/>
        <v>10205</v>
      </c>
      <c r="M509">
        <f t="shared" si="62"/>
        <v>235.1</v>
      </c>
      <c r="N509">
        <f t="shared" si="63"/>
        <v>1</v>
      </c>
    </row>
    <row r="510" spans="1:14">
      <c r="A510">
        <f t="shared" si="56"/>
        <v>0</v>
      </c>
      <c r="B510">
        <f t="shared" si="57"/>
        <v>0</v>
      </c>
      <c r="C510">
        <v>96</v>
      </c>
      <c r="D510">
        <v>148</v>
      </c>
      <c r="E510">
        <f t="shared" si="58"/>
        <v>-999</v>
      </c>
      <c r="F510">
        <f>能力值计算器!G2</f>
        <v>0</v>
      </c>
      <c r="G510">
        <f>ROUNDDOWN((能力值计算器!F4+能力值计算器!E4*2+ROUNDDOWN(C510/4,0))*能力值计算器!C2/100+10+能力值计算器!C2,0)</f>
        <v>157</v>
      </c>
      <c r="H510">
        <f>ROUNDDOWN(ROUNDDOWN(ROUNDDOWN(ROUNDDOWN(ROUNDDOWN((能力值计算器!F6+能力值计算器!E6*2+ROUNDDOWN(D510/4,0))*能力值计算器!C2/100+5,0)*能力值计算器!H6,0)*能力值计算器!K6,0)*能力值计算器!L6,0)*VLOOKUP(能力值计算器!J6,能力变化对照表!A:B,2,0),0)</f>
        <v>104</v>
      </c>
      <c r="I510">
        <f>ROUNDDOWN(ROUNDDOWN(ROUNDDOWN(ROUNDDOWN(ROUNDDOWN((能力值计算器!F8+能力值计算器!E8*2+ROUNDDOWN(E510/4,0))*能力值计算器!C2/100+5,0)*能力值计算器!H8,0)*能力值计算器!K8,0)*能力值计算器!L8,0)*VLOOKUP(能力值计算器!J8,能力变化对照表!A:B,2,0),0)</f>
        <v>-39</v>
      </c>
      <c r="J510">
        <f t="shared" si="59"/>
        <v>0</v>
      </c>
      <c r="K510">
        <f t="shared" si="60"/>
        <v>-6123</v>
      </c>
      <c r="L510">
        <f t="shared" si="61"/>
        <v>10205</v>
      </c>
      <c r="M510">
        <f t="shared" si="62"/>
        <v>235.1</v>
      </c>
      <c r="N510">
        <f t="shared" si="63"/>
        <v>1</v>
      </c>
    </row>
    <row r="511" spans="1:14">
      <c r="A511">
        <f t="shared" si="56"/>
        <v>0</v>
      </c>
      <c r="B511">
        <f t="shared" si="57"/>
        <v>0</v>
      </c>
      <c r="C511">
        <v>92</v>
      </c>
      <c r="D511">
        <v>156</v>
      </c>
      <c r="E511">
        <f t="shared" si="58"/>
        <v>-999</v>
      </c>
      <c r="F511">
        <f>能力值计算器!G2</f>
        <v>0</v>
      </c>
      <c r="G511">
        <f>ROUNDDOWN((能力值计算器!F4+能力值计算器!E4*2+ROUNDDOWN(C511/4,0))*能力值计算器!C2/100+10+能力值计算器!C2,0)</f>
        <v>157</v>
      </c>
      <c r="H511">
        <f>ROUNDDOWN(ROUNDDOWN(ROUNDDOWN(ROUNDDOWN(ROUNDDOWN((能力值计算器!F6+能力值计算器!E6*2+ROUNDDOWN(D511/4,0))*能力值计算器!C2/100+5,0)*能力值计算器!H6,0)*能力值计算器!K6,0)*能力值计算器!L6,0)*VLOOKUP(能力值计算器!J6,能力变化对照表!A:B,2,0),0)</f>
        <v>105</v>
      </c>
      <c r="I511">
        <f>ROUNDDOWN(ROUNDDOWN(ROUNDDOWN(ROUNDDOWN(ROUNDDOWN((能力值计算器!F8+能力值计算器!E8*2+ROUNDDOWN(E511/4,0))*能力值计算器!C2/100+5,0)*能力值计算器!H8,0)*能力值计算器!K8,0)*能力值计算器!L8,0)*VLOOKUP(能力值计算器!J8,能力变化对照表!A:B,2,0),0)</f>
        <v>-39</v>
      </c>
      <c r="J511">
        <f t="shared" si="59"/>
        <v>0</v>
      </c>
      <c r="K511">
        <f t="shared" si="60"/>
        <v>-6123</v>
      </c>
      <c r="L511">
        <f t="shared" si="61"/>
        <v>10362</v>
      </c>
      <c r="M511">
        <f t="shared" si="62"/>
        <v>235.1</v>
      </c>
      <c r="N511">
        <f t="shared" si="63"/>
        <v>1</v>
      </c>
    </row>
    <row r="512" spans="1:14">
      <c r="A512">
        <f t="shared" si="56"/>
        <v>0</v>
      </c>
      <c r="B512">
        <f t="shared" si="57"/>
        <v>0</v>
      </c>
      <c r="C512">
        <v>92</v>
      </c>
      <c r="D512">
        <v>4</v>
      </c>
      <c r="E512">
        <f t="shared" si="58"/>
        <v>-999</v>
      </c>
      <c r="F512">
        <f>能力值计算器!G2</f>
        <v>0</v>
      </c>
      <c r="G512">
        <f>ROUNDDOWN((能力值计算器!F4+能力值计算器!E4*2+ROUNDDOWN(C512/4,0))*能力值计算器!C2/100+10+能力值计算器!C2,0)</f>
        <v>157</v>
      </c>
      <c r="H512">
        <f>ROUNDDOWN(ROUNDDOWN(ROUNDDOWN(ROUNDDOWN(ROUNDDOWN((能力值计算器!F6+能力值计算器!E6*2+ROUNDDOWN(D512/4,0))*能力值计算器!C2/100+5,0)*能力值计算器!H6,0)*能力值计算器!K6,0)*能力值计算器!L6,0)*VLOOKUP(能力值计算器!J6,能力变化对照表!A:B,2,0),0)</f>
        <v>86</v>
      </c>
      <c r="I512">
        <f>ROUNDDOWN(ROUNDDOWN(ROUNDDOWN(ROUNDDOWN(ROUNDDOWN((能力值计算器!F8+能力值计算器!E8*2+ROUNDDOWN(E512/4,0))*能力值计算器!C2/100+5,0)*能力值计算器!H8,0)*能力值计算器!K8,0)*能力值计算器!L8,0)*VLOOKUP(能力值计算器!J8,能力变化对照表!A:B,2,0),0)</f>
        <v>-39</v>
      </c>
      <c r="J512">
        <f t="shared" si="59"/>
        <v>0</v>
      </c>
      <c r="K512">
        <f t="shared" si="60"/>
        <v>-6123</v>
      </c>
      <c r="L512">
        <f t="shared" si="61"/>
        <v>7379</v>
      </c>
      <c r="M512">
        <f t="shared" si="62"/>
        <v>235.1</v>
      </c>
      <c r="N512">
        <f t="shared" si="63"/>
        <v>1</v>
      </c>
    </row>
    <row r="513" spans="1:14">
      <c r="A513">
        <f t="shared" si="56"/>
        <v>0</v>
      </c>
      <c r="B513">
        <f t="shared" si="57"/>
        <v>0</v>
      </c>
      <c r="C513">
        <v>92</v>
      </c>
      <c r="D513">
        <v>8</v>
      </c>
      <c r="E513">
        <f t="shared" si="58"/>
        <v>-999</v>
      </c>
      <c r="F513">
        <f>能力值计算器!G2</f>
        <v>0</v>
      </c>
      <c r="G513">
        <f>ROUNDDOWN((能力值计算器!F4+能力值计算器!E4*2+ROUNDDOWN(C513/4,0))*能力值计算器!C2/100+10+能力值计算器!C2,0)</f>
        <v>157</v>
      </c>
      <c r="H513">
        <f>ROUNDDOWN(ROUNDDOWN(ROUNDDOWN(ROUNDDOWN(ROUNDDOWN((能力值计算器!F6+能力值计算器!E6*2+ROUNDDOWN(D513/4,0))*能力值计算器!C2/100+5,0)*能力值计算器!H6,0)*能力值计算器!K6,0)*能力值计算器!L6,0)*VLOOKUP(能力值计算器!J6,能力变化对照表!A:B,2,0),0)</f>
        <v>86</v>
      </c>
      <c r="I513">
        <f>ROUNDDOWN(ROUNDDOWN(ROUNDDOWN(ROUNDDOWN(ROUNDDOWN((能力值计算器!F8+能力值计算器!E8*2+ROUNDDOWN(E513/4,0))*能力值计算器!C2/100+5,0)*能力值计算器!H8,0)*能力值计算器!K8,0)*能力值计算器!L8,0)*VLOOKUP(能力值计算器!J8,能力变化对照表!A:B,2,0),0)</f>
        <v>-39</v>
      </c>
      <c r="J513">
        <f t="shared" si="59"/>
        <v>0</v>
      </c>
      <c r="K513">
        <f t="shared" si="60"/>
        <v>-6123</v>
      </c>
      <c r="L513">
        <f t="shared" si="61"/>
        <v>7379</v>
      </c>
      <c r="M513">
        <f t="shared" si="62"/>
        <v>235.1</v>
      </c>
      <c r="N513">
        <f t="shared" si="63"/>
        <v>1</v>
      </c>
    </row>
    <row r="514" spans="1:14">
      <c r="A514">
        <f t="shared" ref="A514:A577" si="64">IF(N514=1,0,L514+1/M514)</f>
        <v>0</v>
      </c>
      <c r="B514">
        <f t="shared" ref="B514:B577" si="65">IF(A514=MAX(A:A),1,0)</f>
        <v>0</v>
      </c>
      <c r="C514">
        <v>96</v>
      </c>
      <c r="D514">
        <v>4</v>
      </c>
      <c r="E514">
        <f t="shared" ref="E514:E577" si="66">IF(F514-D514-C514&gt;253,-999,IF(F514-D514-C514&lt;0,-999,F514-D514-C514))</f>
        <v>-999</v>
      </c>
      <c r="F514">
        <f>能力值计算器!G2</f>
        <v>0</v>
      </c>
      <c r="G514">
        <f>ROUNDDOWN((能力值计算器!F4+能力值计算器!E4*2+ROUNDDOWN(C514/4,0))*能力值计算器!C2/100+10+能力值计算器!C2,0)</f>
        <v>157</v>
      </c>
      <c r="H514">
        <f>ROUNDDOWN(ROUNDDOWN(ROUNDDOWN(ROUNDDOWN(ROUNDDOWN((能力值计算器!F6+能力值计算器!E6*2+ROUNDDOWN(D514/4,0))*能力值计算器!C2/100+5,0)*能力值计算器!H6,0)*能力值计算器!K6,0)*能力值计算器!L6,0)*VLOOKUP(能力值计算器!J6,能力变化对照表!A:B,2,0),0)</f>
        <v>86</v>
      </c>
      <c r="I514">
        <f>ROUNDDOWN(ROUNDDOWN(ROUNDDOWN(ROUNDDOWN(ROUNDDOWN((能力值计算器!F8+能力值计算器!E8*2+ROUNDDOWN(E514/4,0))*能力值计算器!C2/100+5,0)*能力值计算器!H8,0)*能力值计算器!K8,0)*能力值计算器!L8,0)*VLOOKUP(能力值计算器!J8,能力变化对照表!A:B,2,0),0)</f>
        <v>-39</v>
      </c>
      <c r="J514">
        <f t="shared" ref="J514:J577" si="67">IF(E514&lt;0,0,G514*H514)</f>
        <v>0</v>
      </c>
      <c r="K514">
        <f t="shared" ref="K514:K577" si="68">G514*I514</f>
        <v>-6123</v>
      </c>
      <c r="L514">
        <f t="shared" ref="L514:L577" si="69">(H514+I514)*G514</f>
        <v>7379</v>
      </c>
      <c r="M514">
        <f t="shared" ref="M514:M577" si="70">IF(H514+I514-G514&lt;0,G514-H514-I514,H514+I514-G514)+IF(H514-I514&lt;0,I514-H514,H514-I514)+0.1</f>
        <v>235.1</v>
      </c>
      <c r="N514">
        <f t="shared" ref="N514:N577" si="71">IF(E514&lt;0,1,0)</f>
        <v>1</v>
      </c>
    </row>
    <row r="515" spans="1:14">
      <c r="A515">
        <f t="shared" si="64"/>
        <v>0</v>
      </c>
      <c r="B515">
        <f t="shared" si="65"/>
        <v>0</v>
      </c>
      <c r="C515">
        <v>92</v>
      </c>
      <c r="D515">
        <v>160</v>
      </c>
      <c r="E515">
        <f t="shared" si="66"/>
        <v>-999</v>
      </c>
      <c r="F515">
        <f>能力值计算器!G2</f>
        <v>0</v>
      </c>
      <c r="G515">
        <f>ROUNDDOWN((能力值计算器!F4+能力值计算器!E4*2+ROUNDDOWN(C515/4,0))*能力值计算器!C2/100+10+能力值计算器!C2,0)</f>
        <v>157</v>
      </c>
      <c r="H515">
        <f>ROUNDDOWN(ROUNDDOWN(ROUNDDOWN(ROUNDDOWN(ROUNDDOWN((能力值计算器!F6+能力值计算器!E6*2+ROUNDDOWN(D515/4,0))*能力值计算器!C2/100+5,0)*能力值计算器!H6,0)*能力值计算器!K6,0)*能力值计算器!L6,0)*VLOOKUP(能力值计算器!J6,能力变化对照表!A:B,2,0),0)</f>
        <v>105</v>
      </c>
      <c r="I515">
        <f>ROUNDDOWN(ROUNDDOWN(ROUNDDOWN(ROUNDDOWN(ROUNDDOWN((能力值计算器!F8+能力值计算器!E8*2+ROUNDDOWN(E515/4,0))*能力值计算器!C2/100+5,0)*能力值计算器!H8,0)*能力值计算器!K8,0)*能力值计算器!L8,0)*VLOOKUP(能力值计算器!J8,能力变化对照表!A:B,2,0),0)</f>
        <v>-39</v>
      </c>
      <c r="J515">
        <f t="shared" si="67"/>
        <v>0</v>
      </c>
      <c r="K515">
        <f t="shared" si="68"/>
        <v>-6123</v>
      </c>
      <c r="L515">
        <f t="shared" si="69"/>
        <v>10362</v>
      </c>
      <c r="M515">
        <f t="shared" si="70"/>
        <v>235.1</v>
      </c>
      <c r="N515">
        <f t="shared" si="71"/>
        <v>1</v>
      </c>
    </row>
    <row r="516" spans="1:14">
      <c r="A516">
        <f t="shared" si="64"/>
        <v>0</v>
      </c>
      <c r="B516">
        <f t="shared" si="65"/>
        <v>0</v>
      </c>
      <c r="C516">
        <v>96</v>
      </c>
      <c r="D516">
        <v>156</v>
      </c>
      <c r="E516">
        <f t="shared" si="66"/>
        <v>-999</v>
      </c>
      <c r="F516">
        <f>能力值计算器!G2</f>
        <v>0</v>
      </c>
      <c r="G516">
        <f>ROUNDDOWN((能力值计算器!F4+能力值计算器!E4*2+ROUNDDOWN(C516/4,0))*能力值计算器!C2/100+10+能力值计算器!C2,0)</f>
        <v>157</v>
      </c>
      <c r="H516">
        <f>ROUNDDOWN(ROUNDDOWN(ROUNDDOWN(ROUNDDOWN(ROUNDDOWN((能力值计算器!F6+能力值计算器!E6*2+ROUNDDOWN(D516/4,0))*能力值计算器!C2/100+5,0)*能力值计算器!H6,0)*能力值计算器!K6,0)*能力值计算器!L6,0)*VLOOKUP(能力值计算器!J6,能力变化对照表!A:B,2,0),0)</f>
        <v>105</v>
      </c>
      <c r="I516">
        <f>ROUNDDOWN(ROUNDDOWN(ROUNDDOWN(ROUNDDOWN(ROUNDDOWN((能力值计算器!F8+能力值计算器!E8*2+ROUNDDOWN(E516/4,0))*能力值计算器!C2/100+5,0)*能力值计算器!H8,0)*能力值计算器!K8,0)*能力值计算器!L8,0)*VLOOKUP(能力值计算器!J8,能力变化对照表!A:B,2,0),0)</f>
        <v>-39</v>
      </c>
      <c r="J516">
        <f t="shared" si="67"/>
        <v>0</v>
      </c>
      <c r="K516">
        <f t="shared" si="68"/>
        <v>-6123</v>
      </c>
      <c r="L516">
        <f t="shared" si="69"/>
        <v>10362</v>
      </c>
      <c r="M516">
        <f t="shared" si="70"/>
        <v>235.1</v>
      </c>
      <c r="N516">
        <f t="shared" si="71"/>
        <v>1</v>
      </c>
    </row>
    <row r="517" spans="1:14">
      <c r="A517">
        <f t="shared" si="64"/>
        <v>0</v>
      </c>
      <c r="B517">
        <f t="shared" si="65"/>
        <v>0</v>
      </c>
      <c r="C517">
        <v>92</v>
      </c>
      <c r="D517">
        <v>0</v>
      </c>
      <c r="E517">
        <f t="shared" si="66"/>
        <v>-999</v>
      </c>
      <c r="F517">
        <f>能力值计算器!G2</f>
        <v>0</v>
      </c>
      <c r="G517">
        <f>ROUNDDOWN((能力值计算器!F4+能力值计算器!E4*2+ROUNDDOWN(C517/4,0))*能力值计算器!C2/100+10+能力值计算器!C2,0)</f>
        <v>157</v>
      </c>
      <c r="H517">
        <f>ROUNDDOWN(ROUNDDOWN(ROUNDDOWN(ROUNDDOWN(ROUNDDOWN((能力值计算器!F6+能力值计算器!E6*2+ROUNDDOWN(D517/4,0))*能力值计算器!C2/100+5,0)*能力值计算器!H6,0)*能力值计算器!K6,0)*能力值计算器!L6,0)*VLOOKUP(能力值计算器!J6,能力变化对照表!A:B,2,0),0)</f>
        <v>85</v>
      </c>
      <c r="I517">
        <f>ROUNDDOWN(ROUNDDOWN(ROUNDDOWN(ROUNDDOWN(ROUNDDOWN((能力值计算器!F8+能力值计算器!E8*2+ROUNDDOWN(E517/4,0))*能力值计算器!C2/100+5,0)*能力值计算器!H8,0)*能力值计算器!K8,0)*能力值计算器!L8,0)*VLOOKUP(能力值计算器!J8,能力变化对照表!A:B,2,0),0)</f>
        <v>-39</v>
      </c>
      <c r="J517">
        <f t="shared" si="67"/>
        <v>0</v>
      </c>
      <c r="K517">
        <f t="shared" si="68"/>
        <v>-6123</v>
      </c>
      <c r="L517">
        <f t="shared" si="69"/>
        <v>7222</v>
      </c>
      <c r="M517">
        <f t="shared" si="70"/>
        <v>235.1</v>
      </c>
      <c r="N517">
        <f t="shared" si="71"/>
        <v>1</v>
      </c>
    </row>
    <row r="518" spans="1:14">
      <c r="A518">
        <f t="shared" si="64"/>
        <v>0</v>
      </c>
      <c r="B518">
        <f t="shared" si="65"/>
        <v>0</v>
      </c>
      <c r="C518">
        <v>92</v>
      </c>
      <c r="D518">
        <v>164</v>
      </c>
      <c r="E518">
        <f t="shared" si="66"/>
        <v>-999</v>
      </c>
      <c r="F518">
        <f>能力值计算器!G2</f>
        <v>0</v>
      </c>
      <c r="G518">
        <f>ROUNDDOWN((能力值计算器!F4+能力值计算器!E4*2+ROUNDDOWN(C518/4,0))*能力值计算器!C2/100+10+能力值计算器!C2,0)</f>
        <v>157</v>
      </c>
      <c r="H518">
        <f>ROUNDDOWN(ROUNDDOWN(ROUNDDOWN(ROUNDDOWN(ROUNDDOWN((能力值计算器!F6+能力值计算器!E6*2+ROUNDDOWN(D518/4,0))*能力值计算器!C2/100+5,0)*能力值计算器!H6,0)*能力值计算器!K6,0)*能力值计算器!L6,0)*VLOOKUP(能力值计算器!J6,能力变化对照表!A:B,2,0),0)</f>
        <v>106</v>
      </c>
      <c r="I518">
        <f>ROUNDDOWN(ROUNDDOWN(ROUNDDOWN(ROUNDDOWN(ROUNDDOWN((能力值计算器!F8+能力值计算器!E8*2+ROUNDDOWN(E518/4,0))*能力值计算器!C2/100+5,0)*能力值计算器!H8,0)*能力值计算器!K8,0)*能力值计算器!L8,0)*VLOOKUP(能力值计算器!J8,能力变化对照表!A:B,2,0),0)</f>
        <v>-39</v>
      </c>
      <c r="J518">
        <f t="shared" si="67"/>
        <v>0</v>
      </c>
      <c r="K518">
        <f t="shared" si="68"/>
        <v>-6123</v>
      </c>
      <c r="L518">
        <f t="shared" si="69"/>
        <v>10519</v>
      </c>
      <c r="M518">
        <f t="shared" si="70"/>
        <v>235.1</v>
      </c>
      <c r="N518">
        <f t="shared" si="71"/>
        <v>1</v>
      </c>
    </row>
    <row r="519" spans="1:14">
      <c r="A519">
        <f t="shared" si="64"/>
        <v>0</v>
      </c>
      <c r="B519">
        <f t="shared" si="65"/>
        <v>0</v>
      </c>
      <c r="C519">
        <v>180</v>
      </c>
      <c r="D519">
        <v>36</v>
      </c>
      <c r="E519">
        <f t="shared" si="66"/>
        <v>-999</v>
      </c>
      <c r="F519">
        <f>能力值计算器!G2</f>
        <v>0</v>
      </c>
      <c r="G519">
        <f>ROUNDDOWN((能力值计算器!F4+能力值计算器!E4*2+ROUNDDOWN(C519/4,0))*能力值计算器!C2/100+10+能力值计算器!C2,0)</f>
        <v>168</v>
      </c>
      <c r="H519">
        <f>ROUNDDOWN(ROUNDDOWN(ROUNDDOWN(ROUNDDOWN(ROUNDDOWN((能力值计算器!F6+能力值计算器!E6*2+ROUNDDOWN(D519/4,0))*能力值计算器!C2/100+5,0)*能力值计算器!H6,0)*能力值计算器!K6,0)*能力值计算器!L6,0)*VLOOKUP(能力值计算器!J6,能力变化对照表!A:B,2,0),0)</f>
        <v>90</v>
      </c>
      <c r="I519">
        <f>ROUNDDOWN(ROUNDDOWN(ROUNDDOWN(ROUNDDOWN(ROUNDDOWN((能力值计算器!F8+能力值计算器!E8*2+ROUNDDOWN(E519/4,0))*能力值计算器!C2/100+5,0)*能力值计算器!H8,0)*能力值计算器!K8,0)*能力值计算器!L8,0)*VLOOKUP(能力值计算器!J8,能力变化对照表!A:B,2,0),0)</f>
        <v>-39</v>
      </c>
      <c r="J519">
        <f t="shared" si="67"/>
        <v>0</v>
      </c>
      <c r="K519">
        <f t="shared" si="68"/>
        <v>-6552</v>
      </c>
      <c r="L519">
        <f t="shared" si="69"/>
        <v>8568</v>
      </c>
      <c r="M519">
        <f t="shared" si="70"/>
        <v>246.1</v>
      </c>
      <c r="N519">
        <f t="shared" si="71"/>
        <v>1</v>
      </c>
    </row>
    <row r="520" spans="1:14">
      <c r="A520">
        <f t="shared" si="64"/>
        <v>0</v>
      </c>
      <c r="B520">
        <f t="shared" si="65"/>
        <v>0</v>
      </c>
      <c r="C520">
        <v>180</v>
      </c>
      <c r="D520">
        <v>40</v>
      </c>
      <c r="E520">
        <f t="shared" si="66"/>
        <v>-999</v>
      </c>
      <c r="F520">
        <f>能力值计算器!G2</f>
        <v>0</v>
      </c>
      <c r="G520">
        <f>ROUNDDOWN((能力值计算器!F4+能力值计算器!E4*2+ROUNDDOWN(C520/4,0))*能力值计算器!C2/100+10+能力值计算器!C2,0)</f>
        <v>168</v>
      </c>
      <c r="H520">
        <f>ROUNDDOWN(ROUNDDOWN(ROUNDDOWN(ROUNDDOWN(ROUNDDOWN((能力值计算器!F6+能力值计算器!E6*2+ROUNDDOWN(D520/4,0))*能力值计算器!C2/100+5,0)*能力值计算器!H6,0)*能力值计算器!K6,0)*能力值计算器!L6,0)*VLOOKUP(能力值计算器!J6,能力变化对照表!A:B,2,0),0)</f>
        <v>90</v>
      </c>
      <c r="I520">
        <f>ROUNDDOWN(ROUNDDOWN(ROUNDDOWN(ROUNDDOWN(ROUNDDOWN((能力值计算器!F8+能力值计算器!E8*2+ROUNDDOWN(E520/4,0))*能力值计算器!C2/100+5,0)*能力值计算器!H8,0)*能力值计算器!K8,0)*能力值计算器!L8,0)*VLOOKUP(能力值计算器!J8,能力变化对照表!A:B,2,0),0)</f>
        <v>-39</v>
      </c>
      <c r="J520">
        <f t="shared" si="67"/>
        <v>0</v>
      </c>
      <c r="K520">
        <f t="shared" si="68"/>
        <v>-6552</v>
      </c>
      <c r="L520">
        <f t="shared" si="69"/>
        <v>8568</v>
      </c>
      <c r="M520">
        <f t="shared" si="70"/>
        <v>246.1</v>
      </c>
      <c r="N520">
        <f t="shared" si="71"/>
        <v>1</v>
      </c>
    </row>
    <row r="521" spans="1:14">
      <c r="A521">
        <f t="shared" si="64"/>
        <v>0</v>
      </c>
      <c r="B521">
        <f t="shared" si="65"/>
        <v>0</v>
      </c>
      <c r="C521">
        <v>184</v>
      </c>
      <c r="D521">
        <v>36</v>
      </c>
      <c r="E521">
        <f t="shared" si="66"/>
        <v>-999</v>
      </c>
      <c r="F521">
        <f>能力值计算器!G2</f>
        <v>0</v>
      </c>
      <c r="G521">
        <f>ROUNDDOWN((能力值计算器!F4+能力值计算器!E4*2+ROUNDDOWN(C521/4,0))*能力值计算器!C2/100+10+能力值计算器!C2,0)</f>
        <v>168</v>
      </c>
      <c r="H521">
        <f>ROUNDDOWN(ROUNDDOWN(ROUNDDOWN(ROUNDDOWN(ROUNDDOWN((能力值计算器!F6+能力值计算器!E6*2+ROUNDDOWN(D521/4,0))*能力值计算器!C2/100+5,0)*能力值计算器!H6,0)*能力值计算器!K6,0)*能力值计算器!L6,0)*VLOOKUP(能力值计算器!J6,能力变化对照表!A:B,2,0),0)</f>
        <v>90</v>
      </c>
      <c r="I521">
        <f>ROUNDDOWN(ROUNDDOWN(ROUNDDOWN(ROUNDDOWN(ROUNDDOWN((能力值计算器!F8+能力值计算器!E8*2+ROUNDDOWN(E521/4,0))*能力值计算器!C2/100+5,0)*能力值计算器!H8,0)*能力值计算器!K8,0)*能力值计算器!L8,0)*VLOOKUP(能力值计算器!J8,能力变化对照表!A:B,2,0),0)</f>
        <v>-39</v>
      </c>
      <c r="J521">
        <f t="shared" si="67"/>
        <v>0</v>
      </c>
      <c r="K521">
        <f t="shared" si="68"/>
        <v>-6552</v>
      </c>
      <c r="L521">
        <f t="shared" si="69"/>
        <v>8568</v>
      </c>
      <c r="M521">
        <f t="shared" si="70"/>
        <v>246.1</v>
      </c>
      <c r="N521">
        <f t="shared" si="71"/>
        <v>1</v>
      </c>
    </row>
    <row r="522" spans="1:14">
      <c r="A522">
        <f t="shared" si="64"/>
        <v>0</v>
      </c>
      <c r="B522">
        <f t="shared" si="65"/>
        <v>0</v>
      </c>
      <c r="C522">
        <v>84</v>
      </c>
      <c r="D522">
        <v>84</v>
      </c>
      <c r="E522">
        <f t="shared" si="66"/>
        <v>-999</v>
      </c>
      <c r="F522">
        <f>能力值计算器!G2</f>
        <v>0</v>
      </c>
      <c r="G522">
        <f>ROUNDDOWN((能力值计算器!F4+能力值计算器!E4*2+ROUNDDOWN(C522/4,0))*能力值计算器!C2/100+10+能力值计算器!C2,0)</f>
        <v>156</v>
      </c>
      <c r="H522">
        <f>ROUNDDOWN(ROUNDDOWN(ROUNDDOWN(ROUNDDOWN(ROUNDDOWN((能力值计算器!F6+能力值计算器!E6*2+ROUNDDOWN(D522/4,0))*能力值计算器!C2/100+5,0)*能力值计算器!H6,0)*能力值计算器!K6,0)*能力值计算器!L6,0)*VLOOKUP(能力值计算器!J6,能力变化对照表!A:B,2,0),0)</f>
        <v>96</v>
      </c>
      <c r="I522">
        <f>ROUNDDOWN(ROUNDDOWN(ROUNDDOWN(ROUNDDOWN(ROUNDDOWN((能力值计算器!F8+能力值计算器!E8*2+ROUNDDOWN(E522/4,0))*能力值计算器!C2/100+5,0)*能力值计算器!H8,0)*能力值计算器!K8,0)*能力值计算器!L8,0)*VLOOKUP(能力值计算器!J8,能力变化对照表!A:B,2,0),0)</f>
        <v>-39</v>
      </c>
      <c r="J522">
        <f t="shared" si="67"/>
        <v>0</v>
      </c>
      <c r="K522">
        <f t="shared" si="68"/>
        <v>-6084</v>
      </c>
      <c r="L522">
        <f t="shared" si="69"/>
        <v>8892</v>
      </c>
      <c r="M522">
        <f t="shared" si="70"/>
        <v>234.1</v>
      </c>
      <c r="N522">
        <f t="shared" si="71"/>
        <v>1</v>
      </c>
    </row>
    <row r="523" spans="1:14">
      <c r="A523">
        <f t="shared" si="64"/>
        <v>0</v>
      </c>
      <c r="B523">
        <f t="shared" si="65"/>
        <v>0</v>
      </c>
      <c r="C523">
        <v>84</v>
      </c>
      <c r="D523">
        <v>88</v>
      </c>
      <c r="E523">
        <f t="shared" si="66"/>
        <v>-999</v>
      </c>
      <c r="F523">
        <f>能力值计算器!G2</f>
        <v>0</v>
      </c>
      <c r="G523">
        <f>ROUNDDOWN((能力值计算器!F4+能力值计算器!E4*2+ROUNDDOWN(C523/4,0))*能力值计算器!C2/100+10+能力值计算器!C2,0)</f>
        <v>156</v>
      </c>
      <c r="H523">
        <f>ROUNDDOWN(ROUNDDOWN(ROUNDDOWN(ROUNDDOWN(ROUNDDOWN((能力值计算器!F6+能力值计算器!E6*2+ROUNDDOWN(D523/4,0))*能力值计算器!C2/100+5,0)*能力值计算器!H6,0)*能力值计算器!K6,0)*能力值计算器!L6,0)*VLOOKUP(能力值计算器!J6,能力变化对照表!A:B,2,0),0)</f>
        <v>96</v>
      </c>
      <c r="I523">
        <f>ROUNDDOWN(ROUNDDOWN(ROUNDDOWN(ROUNDDOWN(ROUNDDOWN((能力值计算器!F8+能力值计算器!E8*2+ROUNDDOWN(E523/4,0))*能力值计算器!C2/100+5,0)*能力值计算器!H8,0)*能力值计算器!K8,0)*能力值计算器!L8,0)*VLOOKUP(能力值计算器!J8,能力变化对照表!A:B,2,0),0)</f>
        <v>-39</v>
      </c>
      <c r="J523">
        <f t="shared" si="67"/>
        <v>0</v>
      </c>
      <c r="K523">
        <f t="shared" si="68"/>
        <v>-6084</v>
      </c>
      <c r="L523">
        <f t="shared" si="69"/>
        <v>8892</v>
      </c>
      <c r="M523">
        <f t="shared" si="70"/>
        <v>234.1</v>
      </c>
      <c r="N523">
        <f t="shared" si="71"/>
        <v>1</v>
      </c>
    </row>
    <row r="524" spans="1:14">
      <c r="A524">
        <f t="shared" si="64"/>
        <v>0</v>
      </c>
      <c r="B524">
        <f t="shared" si="65"/>
        <v>0</v>
      </c>
      <c r="C524">
        <v>88</v>
      </c>
      <c r="D524">
        <v>84</v>
      </c>
      <c r="E524">
        <f t="shared" si="66"/>
        <v>-999</v>
      </c>
      <c r="F524">
        <f>能力值计算器!G2</f>
        <v>0</v>
      </c>
      <c r="G524">
        <f>ROUNDDOWN((能力值计算器!F4+能力值计算器!E4*2+ROUNDDOWN(C524/4,0))*能力值计算器!C2/100+10+能力值计算器!C2,0)</f>
        <v>156</v>
      </c>
      <c r="H524">
        <f>ROUNDDOWN(ROUNDDOWN(ROUNDDOWN(ROUNDDOWN(ROUNDDOWN((能力值计算器!F6+能力值计算器!E6*2+ROUNDDOWN(D524/4,0))*能力值计算器!C2/100+5,0)*能力值计算器!H6,0)*能力值计算器!K6,0)*能力值计算器!L6,0)*VLOOKUP(能力值计算器!J6,能力变化对照表!A:B,2,0),0)</f>
        <v>96</v>
      </c>
      <c r="I524">
        <f>ROUNDDOWN(ROUNDDOWN(ROUNDDOWN(ROUNDDOWN(ROUNDDOWN((能力值计算器!F8+能力值计算器!E8*2+ROUNDDOWN(E524/4,0))*能力值计算器!C2/100+5,0)*能力值计算器!H8,0)*能力值计算器!K8,0)*能力值计算器!L8,0)*VLOOKUP(能力值计算器!J8,能力变化对照表!A:B,2,0),0)</f>
        <v>-39</v>
      </c>
      <c r="J524">
        <f t="shared" si="67"/>
        <v>0</v>
      </c>
      <c r="K524">
        <f t="shared" si="68"/>
        <v>-6084</v>
      </c>
      <c r="L524">
        <f t="shared" si="69"/>
        <v>8892</v>
      </c>
      <c r="M524">
        <f t="shared" si="70"/>
        <v>234.1</v>
      </c>
      <c r="N524">
        <f t="shared" si="71"/>
        <v>1</v>
      </c>
    </row>
    <row r="525" spans="1:14">
      <c r="A525">
        <f t="shared" si="64"/>
        <v>0</v>
      </c>
      <c r="B525">
        <f t="shared" si="65"/>
        <v>0</v>
      </c>
      <c r="C525">
        <v>180</v>
      </c>
      <c r="D525">
        <v>44</v>
      </c>
      <c r="E525">
        <f t="shared" si="66"/>
        <v>-999</v>
      </c>
      <c r="F525">
        <f>能力值计算器!G2</f>
        <v>0</v>
      </c>
      <c r="G525">
        <f>ROUNDDOWN((能力值计算器!F4+能力值计算器!E4*2+ROUNDDOWN(C525/4,0))*能力值计算器!C2/100+10+能力值计算器!C2,0)</f>
        <v>168</v>
      </c>
      <c r="H525">
        <f>ROUNDDOWN(ROUNDDOWN(ROUNDDOWN(ROUNDDOWN(ROUNDDOWN((能力值计算器!F6+能力值计算器!E6*2+ROUNDDOWN(D525/4,0))*能力值计算器!C2/100+5,0)*能力值计算器!H6,0)*能力值计算器!K6,0)*能力值计算器!L6,0)*VLOOKUP(能力值计算器!J6,能力变化对照表!A:B,2,0),0)</f>
        <v>91</v>
      </c>
      <c r="I525">
        <f>ROUNDDOWN(ROUNDDOWN(ROUNDDOWN(ROUNDDOWN(ROUNDDOWN((能力值计算器!F8+能力值计算器!E8*2+ROUNDDOWN(E525/4,0))*能力值计算器!C2/100+5,0)*能力值计算器!H8,0)*能力值计算器!K8,0)*能力值计算器!L8,0)*VLOOKUP(能力值计算器!J8,能力变化对照表!A:B,2,0),0)</f>
        <v>-39</v>
      </c>
      <c r="J525">
        <f t="shared" si="67"/>
        <v>0</v>
      </c>
      <c r="K525">
        <f t="shared" si="68"/>
        <v>-6552</v>
      </c>
      <c r="L525">
        <f t="shared" si="69"/>
        <v>8736</v>
      </c>
      <c r="M525">
        <f t="shared" si="70"/>
        <v>246.1</v>
      </c>
      <c r="N525">
        <f t="shared" si="71"/>
        <v>1</v>
      </c>
    </row>
    <row r="526" spans="1:14">
      <c r="A526">
        <f t="shared" si="64"/>
        <v>0</v>
      </c>
      <c r="B526">
        <f t="shared" si="65"/>
        <v>0</v>
      </c>
      <c r="C526">
        <v>180</v>
      </c>
      <c r="D526">
        <v>28</v>
      </c>
      <c r="E526">
        <f t="shared" si="66"/>
        <v>-999</v>
      </c>
      <c r="F526">
        <f>能力值计算器!G2</f>
        <v>0</v>
      </c>
      <c r="G526">
        <f>ROUNDDOWN((能力值计算器!F4+能力值计算器!E4*2+ROUNDDOWN(C526/4,0))*能力值计算器!C2/100+10+能力值计算器!C2,0)</f>
        <v>168</v>
      </c>
      <c r="H526">
        <f>ROUNDDOWN(ROUNDDOWN(ROUNDDOWN(ROUNDDOWN(ROUNDDOWN((能力值计算器!F6+能力值计算器!E6*2+ROUNDDOWN(D526/4,0))*能力值计算器!C2/100+5,0)*能力值计算器!H6,0)*能力值计算器!K6,0)*能力值计算器!L6,0)*VLOOKUP(能力值计算器!J6,能力变化对照表!A:B,2,0),0)</f>
        <v>89</v>
      </c>
      <c r="I526">
        <f>ROUNDDOWN(ROUNDDOWN(ROUNDDOWN(ROUNDDOWN(ROUNDDOWN((能力值计算器!F8+能力值计算器!E8*2+ROUNDDOWN(E526/4,0))*能力值计算器!C2/100+5,0)*能力值计算器!H8,0)*能力值计算器!K8,0)*能力值计算器!L8,0)*VLOOKUP(能力值计算器!J8,能力变化对照表!A:B,2,0),0)</f>
        <v>-39</v>
      </c>
      <c r="J526">
        <f t="shared" si="67"/>
        <v>0</v>
      </c>
      <c r="K526">
        <f t="shared" si="68"/>
        <v>-6552</v>
      </c>
      <c r="L526">
        <f t="shared" si="69"/>
        <v>8400</v>
      </c>
      <c r="M526">
        <f t="shared" si="70"/>
        <v>246.1</v>
      </c>
      <c r="N526">
        <f t="shared" si="71"/>
        <v>1</v>
      </c>
    </row>
    <row r="527" spans="1:14">
      <c r="A527">
        <f t="shared" si="64"/>
        <v>0</v>
      </c>
      <c r="B527">
        <f t="shared" si="65"/>
        <v>0</v>
      </c>
      <c r="C527">
        <v>180</v>
      </c>
      <c r="D527">
        <v>32</v>
      </c>
      <c r="E527">
        <f t="shared" si="66"/>
        <v>-999</v>
      </c>
      <c r="F527">
        <f>能力值计算器!G2</f>
        <v>0</v>
      </c>
      <c r="G527">
        <f>ROUNDDOWN((能力值计算器!F4+能力值计算器!E4*2+ROUNDDOWN(C527/4,0))*能力值计算器!C2/100+10+能力值计算器!C2,0)</f>
        <v>168</v>
      </c>
      <c r="H527">
        <f>ROUNDDOWN(ROUNDDOWN(ROUNDDOWN(ROUNDDOWN(ROUNDDOWN((能力值计算器!F6+能力值计算器!E6*2+ROUNDDOWN(D527/4,0))*能力值计算器!C2/100+5,0)*能力值计算器!H6,0)*能力值计算器!K6,0)*能力值计算器!L6,0)*VLOOKUP(能力值计算器!J6,能力变化对照表!A:B,2,0),0)</f>
        <v>89</v>
      </c>
      <c r="I527">
        <f>ROUNDDOWN(ROUNDDOWN(ROUNDDOWN(ROUNDDOWN(ROUNDDOWN((能力值计算器!F8+能力值计算器!E8*2+ROUNDDOWN(E527/4,0))*能力值计算器!C2/100+5,0)*能力值计算器!H8,0)*能力值计算器!K8,0)*能力值计算器!L8,0)*VLOOKUP(能力值计算器!J8,能力变化对照表!A:B,2,0),0)</f>
        <v>-39</v>
      </c>
      <c r="J527">
        <f t="shared" si="67"/>
        <v>0</v>
      </c>
      <c r="K527">
        <f t="shared" si="68"/>
        <v>-6552</v>
      </c>
      <c r="L527">
        <f t="shared" si="69"/>
        <v>8400</v>
      </c>
      <c r="M527">
        <f t="shared" si="70"/>
        <v>246.1</v>
      </c>
      <c r="N527">
        <f t="shared" si="71"/>
        <v>1</v>
      </c>
    </row>
    <row r="528" spans="1:14">
      <c r="A528">
        <f t="shared" si="64"/>
        <v>0</v>
      </c>
      <c r="B528">
        <f t="shared" si="65"/>
        <v>0</v>
      </c>
      <c r="C528">
        <v>184</v>
      </c>
      <c r="D528">
        <v>28</v>
      </c>
      <c r="E528">
        <f t="shared" si="66"/>
        <v>-999</v>
      </c>
      <c r="F528">
        <f>能力值计算器!G2</f>
        <v>0</v>
      </c>
      <c r="G528">
        <f>ROUNDDOWN((能力值计算器!F4+能力值计算器!E4*2+ROUNDDOWN(C528/4,0))*能力值计算器!C2/100+10+能力值计算器!C2,0)</f>
        <v>168</v>
      </c>
      <c r="H528">
        <f>ROUNDDOWN(ROUNDDOWN(ROUNDDOWN(ROUNDDOWN(ROUNDDOWN((能力值计算器!F6+能力值计算器!E6*2+ROUNDDOWN(D528/4,0))*能力值计算器!C2/100+5,0)*能力值计算器!H6,0)*能力值计算器!K6,0)*能力值计算器!L6,0)*VLOOKUP(能力值计算器!J6,能力变化对照表!A:B,2,0),0)</f>
        <v>89</v>
      </c>
      <c r="I528">
        <f>ROUNDDOWN(ROUNDDOWN(ROUNDDOWN(ROUNDDOWN(ROUNDDOWN((能力值计算器!F8+能力值计算器!E8*2+ROUNDDOWN(E528/4,0))*能力值计算器!C2/100+5,0)*能力值计算器!H8,0)*能力值计算器!K8,0)*能力值计算器!L8,0)*VLOOKUP(能力值计算器!J8,能力变化对照表!A:B,2,0),0)</f>
        <v>-39</v>
      </c>
      <c r="J528">
        <f t="shared" si="67"/>
        <v>0</v>
      </c>
      <c r="K528">
        <f t="shared" si="68"/>
        <v>-6552</v>
      </c>
      <c r="L528">
        <f t="shared" si="69"/>
        <v>8400</v>
      </c>
      <c r="M528">
        <f t="shared" si="70"/>
        <v>246.1</v>
      </c>
      <c r="N528">
        <f t="shared" si="71"/>
        <v>1</v>
      </c>
    </row>
    <row r="529" spans="1:14">
      <c r="A529">
        <f t="shared" si="64"/>
        <v>0</v>
      </c>
      <c r="B529">
        <f t="shared" si="65"/>
        <v>0</v>
      </c>
      <c r="C529">
        <v>180</v>
      </c>
      <c r="D529">
        <v>48</v>
      </c>
      <c r="E529">
        <f t="shared" si="66"/>
        <v>-999</v>
      </c>
      <c r="F529">
        <f>能力值计算器!G2</f>
        <v>0</v>
      </c>
      <c r="G529">
        <f>ROUNDDOWN((能力值计算器!F4+能力值计算器!E4*2+ROUNDDOWN(C529/4,0))*能力值计算器!C2/100+10+能力值计算器!C2,0)</f>
        <v>168</v>
      </c>
      <c r="H529">
        <f>ROUNDDOWN(ROUNDDOWN(ROUNDDOWN(ROUNDDOWN(ROUNDDOWN((能力值计算器!F6+能力值计算器!E6*2+ROUNDDOWN(D529/4,0))*能力值计算器!C2/100+5,0)*能力值计算器!H6,0)*能力值计算器!K6,0)*能力值计算器!L6,0)*VLOOKUP(能力值计算器!J6,能力变化对照表!A:B,2,0),0)</f>
        <v>91</v>
      </c>
      <c r="I529">
        <f>ROUNDDOWN(ROUNDDOWN(ROUNDDOWN(ROUNDDOWN(ROUNDDOWN((能力值计算器!F8+能力值计算器!E8*2+ROUNDDOWN(E529/4,0))*能力值计算器!C2/100+5,0)*能力值计算器!H8,0)*能力值计算器!K8,0)*能力值计算器!L8,0)*VLOOKUP(能力值计算器!J8,能力变化对照表!A:B,2,0),0)</f>
        <v>-39</v>
      </c>
      <c r="J529">
        <f t="shared" si="67"/>
        <v>0</v>
      </c>
      <c r="K529">
        <f t="shared" si="68"/>
        <v>-6552</v>
      </c>
      <c r="L529">
        <f t="shared" si="69"/>
        <v>8736</v>
      </c>
      <c r="M529">
        <f t="shared" si="70"/>
        <v>246.1</v>
      </c>
      <c r="N529">
        <f t="shared" si="71"/>
        <v>1</v>
      </c>
    </row>
    <row r="530" spans="1:14">
      <c r="A530">
        <f t="shared" si="64"/>
        <v>0</v>
      </c>
      <c r="B530">
        <f t="shared" si="65"/>
        <v>0</v>
      </c>
      <c r="C530">
        <v>184</v>
      </c>
      <c r="D530">
        <v>44</v>
      </c>
      <c r="E530">
        <f t="shared" si="66"/>
        <v>-999</v>
      </c>
      <c r="F530">
        <f>能力值计算器!G2</f>
        <v>0</v>
      </c>
      <c r="G530">
        <f>ROUNDDOWN((能力值计算器!F4+能力值计算器!E4*2+ROUNDDOWN(C530/4,0))*能力值计算器!C2/100+10+能力值计算器!C2,0)</f>
        <v>168</v>
      </c>
      <c r="H530">
        <f>ROUNDDOWN(ROUNDDOWN(ROUNDDOWN(ROUNDDOWN(ROUNDDOWN((能力值计算器!F6+能力值计算器!E6*2+ROUNDDOWN(D530/4,0))*能力值计算器!C2/100+5,0)*能力值计算器!H6,0)*能力值计算器!K6,0)*能力值计算器!L6,0)*VLOOKUP(能力值计算器!J6,能力变化对照表!A:B,2,0),0)</f>
        <v>91</v>
      </c>
      <c r="I530">
        <f>ROUNDDOWN(ROUNDDOWN(ROUNDDOWN(ROUNDDOWN(ROUNDDOWN((能力值计算器!F8+能力值计算器!E8*2+ROUNDDOWN(E530/4,0))*能力值计算器!C2/100+5,0)*能力值计算器!H8,0)*能力值计算器!K8,0)*能力值计算器!L8,0)*VLOOKUP(能力值计算器!J8,能力变化对照表!A:B,2,0),0)</f>
        <v>-39</v>
      </c>
      <c r="J530">
        <f t="shared" si="67"/>
        <v>0</v>
      </c>
      <c r="K530">
        <f t="shared" si="68"/>
        <v>-6552</v>
      </c>
      <c r="L530">
        <f t="shared" si="69"/>
        <v>8736</v>
      </c>
      <c r="M530">
        <f t="shared" si="70"/>
        <v>246.1</v>
      </c>
      <c r="N530">
        <f t="shared" si="71"/>
        <v>1</v>
      </c>
    </row>
    <row r="531" spans="1:14">
      <c r="A531">
        <f t="shared" si="64"/>
        <v>0</v>
      </c>
      <c r="B531">
        <f t="shared" si="65"/>
        <v>0</v>
      </c>
      <c r="C531">
        <v>84</v>
      </c>
      <c r="D531">
        <v>92</v>
      </c>
      <c r="E531">
        <f t="shared" si="66"/>
        <v>-999</v>
      </c>
      <c r="F531">
        <f>能力值计算器!G2</f>
        <v>0</v>
      </c>
      <c r="G531">
        <f>ROUNDDOWN((能力值计算器!F4+能力值计算器!E4*2+ROUNDDOWN(C531/4,0))*能力值计算器!C2/100+10+能力值计算器!C2,0)</f>
        <v>156</v>
      </c>
      <c r="H531">
        <f>ROUNDDOWN(ROUNDDOWN(ROUNDDOWN(ROUNDDOWN(ROUNDDOWN((能力值计算器!F6+能力值计算器!E6*2+ROUNDDOWN(D531/4,0))*能力值计算器!C2/100+5,0)*能力值计算器!H6,0)*能力值计算器!K6,0)*能力值计算器!L6,0)*VLOOKUP(能力值计算器!J6,能力变化对照表!A:B,2,0),0)</f>
        <v>97</v>
      </c>
      <c r="I531">
        <f>ROUNDDOWN(ROUNDDOWN(ROUNDDOWN(ROUNDDOWN(ROUNDDOWN((能力值计算器!F8+能力值计算器!E8*2+ROUNDDOWN(E531/4,0))*能力值计算器!C2/100+5,0)*能力值计算器!H8,0)*能力值计算器!K8,0)*能力值计算器!L8,0)*VLOOKUP(能力值计算器!J8,能力变化对照表!A:B,2,0),0)</f>
        <v>-39</v>
      </c>
      <c r="J531">
        <f t="shared" si="67"/>
        <v>0</v>
      </c>
      <c r="K531">
        <f t="shared" si="68"/>
        <v>-6084</v>
      </c>
      <c r="L531">
        <f t="shared" si="69"/>
        <v>9048</v>
      </c>
      <c r="M531">
        <f t="shared" si="70"/>
        <v>234.1</v>
      </c>
      <c r="N531">
        <f t="shared" si="71"/>
        <v>1</v>
      </c>
    </row>
    <row r="532" spans="1:14">
      <c r="A532">
        <f t="shared" si="64"/>
        <v>0</v>
      </c>
      <c r="B532">
        <f t="shared" si="65"/>
        <v>0</v>
      </c>
      <c r="C532">
        <v>84</v>
      </c>
      <c r="D532">
        <v>76</v>
      </c>
      <c r="E532">
        <f t="shared" si="66"/>
        <v>-999</v>
      </c>
      <c r="F532">
        <f>能力值计算器!G2</f>
        <v>0</v>
      </c>
      <c r="G532">
        <f>ROUNDDOWN((能力值计算器!F4+能力值计算器!E4*2+ROUNDDOWN(C532/4,0))*能力值计算器!C2/100+10+能力值计算器!C2,0)</f>
        <v>156</v>
      </c>
      <c r="H532">
        <f>ROUNDDOWN(ROUNDDOWN(ROUNDDOWN(ROUNDDOWN(ROUNDDOWN((能力值计算器!F6+能力值计算器!E6*2+ROUNDDOWN(D532/4,0))*能力值计算器!C2/100+5,0)*能力值计算器!H6,0)*能力值计算器!K6,0)*能力值计算器!L6,0)*VLOOKUP(能力值计算器!J6,能力变化对照表!A:B,2,0),0)</f>
        <v>95</v>
      </c>
      <c r="I532">
        <f>ROUNDDOWN(ROUNDDOWN(ROUNDDOWN(ROUNDDOWN(ROUNDDOWN((能力值计算器!F8+能力值计算器!E8*2+ROUNDDOWN(E532/4,0))*能力值计算器!C2/100+5,0)*能力值计算器!H8,0)*能力值计算器!K8,0)*能力值计算器!L8,0)*VLOOKUP(能力值计算器!J8,能力变化对照表!A:B,2,0),0)</f>
        <v>-39</v>
      </c>
      <c r="J532">
        <f t="shared" si="67"/>
        <v>0</v>
      </c>
      <c r="K532">
        <f t="shared" si="68"/>
        <v>-6084</v>
      </c>
      <c r="L532">
        <f t="shared" si="69"/>
        <v>8736</v>
      </c>
      <c r="M532">
        <f t="shared" si="70"/>
        <v>234.1</v>
      </c>
      <c r="N532">
        <f t="shared" si="71"/>
        <v>1</v>
      </c>
    </row>
    <row r="533" spans="1:14">
      <c r="A533">
        <f t="shared" si="64"/>
        <v>0</v>
      </c>
      <c r="B533">
        <f t="shared" si="65"/>
        <v>0</v>
      </c>
      <c r="C533">
        <v>84</v>
      </c>
      <c r="D533">
        <v>80</v>
      </c>
      <c r="E533">
        <f t="shared" si="66"/>
        <v>-999</v>
      </c>
      <c r="F533">
        <f>能力值计算器!G2</f>
        <v>0</v>
      </c>
      <c r="G533">
        <f>ROUNDDOWN((能力值计算器!F4+能力值计算器!E4*2+ROUNDDOWN(C533/4,0))*能力值计算器!C2/100+10+能力值计算器!C2,0)</f>
        <v>156</v>
      </c>
      <c r="H533">
        <f>ROUNDDOWN(ROUNDDOWN(ROUNDDOWN(ROUNDDOWN(ROUNDDOWN((能力值计算器!F6+能力值计算器!E6*2+ROUNDDOWN(D533/4,0))*能力值计算器!C2/100+5,0)*能力值计算器!H6,0)*能力值计算器!K6,0)*能力值计算器!L6,0)*VLOOKUP(能力值计算器!J6,能力变化对照表!A:B,2,0),0)</f>
        <v>95</v>
      </c>
      <c r="I533">
        <f>ROUNDDOWN(ROUNDDOWN(ROUNDDOWN(ROUNDDOWN(ROUNDDOWN((能力值计算器!F8+能力值计算器!E8*2+ROUNDDOWN(E533/4,0))*能力值计算器!C2/100+5,0)*能力值计算器!H8,0)*能力值计算器!K8,0)*能力值计算器!L8,0)*VLOOKUP(能力值计算器!J8,能力变化对照表!A:B,2,0),0)</f>
        <v>-39</v>
      </c>
      <c r="J533">
        <f t="shared" si="67"/>
        <v>0</v>
      </c>
      <c r="K533">
        <f t="shared" si="68"/>
        <v>-6084</v>
      </c>
      <c r="L533">
        <f t="shared" si="69"/>
        <v>8736</v>
      </c>
      <c r="M533">
        <f t="shared" si="70"/>
        <v>234.1</v>
      </c>
      <c r="N533">
        <f t="shared" si="71"/>
        <v>1</v>
      </c>
    </row>
    <row r="534" spans="1:14">
      <c r="A534">
        <f t="shared" si="64"/>
        <v>0</v>
      </c>
      <c r="B534">
        <f t="shared" si="65"/>
        <v>0</v>
      </c>
      <c r="C534">
        <v>88</v>
      </c>
      <c r="D534">
        <v>76</v>
      </c>
      <c r="E534">
        <f t="shared" si="66"/>
        <v>-999</v>
      </c>
      <c r="F534">
        <f>能力值计算器!G2</f>
        <v>0</v>
      </c>
      <c r="G534">
        <f>ROUNDDOWN((能力值计算器!F4+能力值计算器!E4*2+ROUNDDOWN(C534/4,0))*能力值计算器!C2/100+10+能力值计算器!C2,0)</f>
        <v>156</v>
      </c>
      <c r="H534">
        <f>ROUNDDOWN(ROUNDDOWN(ROUNDDOWN(ROUNDDOWN(ROUNDDOWN((能力值计算器!F6+能力值计算器!E6*2+ROUNDDOWN(D534/4,0))*能力值计算器!C2/100+5,0)*能力值计算器!H6,0)*能力值计算器!K6,0)*能力值计算器!L6,0)*VLOOKUP(能力值计算器!J6,能力变化对照表!A:B,2,0),0)</f>
        <v>95</v>
      </c>
      <c r="I534">
        <f>ROUNDDOWN(ROUNDDOWN(ROUNDDOWN(ROUNDDOWN(ROUNDDOWN((能力值计算器!F8+能力值计算器!E8*2+ROUNDDOWN(E534/4,0))*能力值计算器!C2/100+5,0)*能力值计算器!H8,0)*能力值计算器!K8,0)*能力值计算器!L8,0)*VLOOKUP(能力值计算器!J8,能力变化对照表!A:B,2,0),0)</f>
        <v>-39</v>
      </c>
      <c r="J534">
        <f t="shared" si="67"/>
        <v>0</v>
      </c>
      <c r="K534">
        <f t="shared" si="68"/>
        <v>-6084</v>
      </c>
      <c r="L534">
        <f t="shared" si="69"/>
        <v>8736</v>
      </c>
      <c r="M534">
        <f t="shared" si="70"/>
        <v>234.1</v>
      </c>
      <c r="N534">
        <f t="shared" si="71"/>
        <v>1</v>
      </c>
    </row>
    <row r="535" spans="1:14">
      <c r="A535">
        <f t="shared" si="64"/>
        <v>0</v>
      </c>
      <c r="B535">
        <f t="shared" si="65"/>
        <v>0</v>
      </c>
      <c r="C535">
        <v>84</v>
      </c>
      <c r="D535">
        <v>96</v>
      </c>
      <c r="E535">
        <f t="shared" si="66"/>
        <v>-999</v>
      </c>
      <c r="F535">
        <f>能力值计算器!G2</f>
        <v>0</v>
      </c>
      <c r="G535">
        <f>ROUNDDOWN((能力值计算器!F4+能力值计算器!E4*2+ROUNDDOWN(C535/4,0))*能力值计算器!C2/100+10+能力值计算器!C2,0)</f>
        <v>156</v>
      </c>
      <c r="H535">
        <f>ROUNDDOWN(ROUNDDOWN(ROUNDDOWN(ROUNDDOWN(ROUNDDOWN((能力值计算器!F6+能力值计算器!E6*2+ROUNDDOWN(D535/4,0))*能力值计算器!C2/100+5,0)*能力值计算器!H6,0)*能力值计算器!K6,0)*能力值计算器!L6,0)*VLOOKUP(能力值计算器!J6,能力变化对照表!A:B,2,0),0)</f>
        <v>97</v>
      </c>
      <c r="I535">
        <f>ROUNDDOWN(ROUNDDOWN(ROUNDDOWN(ROUNDDOWN(ROUNDDOWN((能力值计算器!F8+能力值计算器!E8*2+ROUNDDOWN(E535/4,0))*能力值计算器!C2/100+5,0)*能力值计算器!H8,0)*能力值计算器!K8,0)*能力值计算器!L8,0)*VLOOKUP(能力值计算器!J8,能力变化对照表!A:B,2,0),0)</f>
        <v>-39</v>
      </c>
      <c r="J535">
        <f t="shared" si="67"/>
        <v>0</v>
      </c>
      <c r="K535">
        <f t="shared" si="68"/>
        <v>-6084</v>
      </c>
      <c r="L535">
        <f t="shared" si="69"/>
        <v>9048</v>
      </c>
      <c r="M535">
        <f t="shared" si="70"/>
        <v>234.1</v>
      </c>
      <c r="N535">
        <f t="shared" si="71"/>
        <v>1</v>
      </c>
    </row>
    <row r="536" spans="1:14">
      <c r="A536">
        <f t="shared" si="64"/>
        <v>0</v>
      </c>
      <c r="B536">
        <f t="shared" si="65"/>
        <v>0</v>
      </c>
      <c r="C536">
        <v>88</v>
      </c>
      <c r="D536">
        <v>92</v>
      </c>
      <c r="E536">
        <f t="shared" si="66"/>
        <v>-999</v>
      </c>
      <c r="F536">
        <f>能力值计算器!G2</f>
        <v>0</v>
      </c>
      <c r="G536">
        <f>ROUNDDOWN((能力值计算器!F4+能力值计算器!E4*2+ROUNDDOWN(C536/4,0))*能力值计算器!C2/100+10+能力值计算器!C2,0)</f>
        <v>156</v>
      </c>
      <c r="H536">
        <f>ROUNDDOWN(ROUNDDOWN(ROUNDDOWN(ROUNDDOWN(ROUNDDOWN((能力值计算器!F6+能力值计算器!E6*2+ROUNDDOWN(D536/4,0))*能力值计算器!C2/100+5,0)*能力值计算器!H6,0)*能力值计算器!K6,0)*能力值计算器!L6,0)*VLOOKUP(能力值计算器!J6,能力变化对照表!A:B,2,0),0)</f>
        <v>97</v>
      </c>
      <c r="I536">
        <f>ROUNDDOWN(ROUNDDOWN(ROUNDDOWN(ROUNDDOWN(ROUNDDOWN((能力值计算器!F8+能力值计算器!E8*2+ROUNDDOWN(E536/4,0))*能力值计算器!C2/100+5,0)*能力值计算器!H8,0)*能力值计算器!K8,0)*能力值计算器!L8,0)*VLOOKUP(能力值计算器!J8,能力变化对照表!A:B,2,0),0)</f>
        <v>-39</v>
      </c>
      <c r="J536">
        <f t="shared" si="67"/>
        <v>0</v>
      </c>
      <c r="K536">
        <f t="shared" si="68"/>
        <v>-6084</v>
      </c>
      <c r="L536">
        <f t="shared" si="69"/>
        <v>9048</v>
      </c>
      <c r="M536">
        <f t="shared" si="70"/>
        <v>234.1</v>
      </c>
      <c r="N536">
        <f t="shared" si="71"/>
        <v>1</v>
      </c>
    </row>
    <row r="537" spans="1:14">
      <c r="A537">
        <f t="shared" si="64"/>
        <v>0</v>
      </c>
      <c r="B537">
        <f t="shared" si="65"/>
        <v>0</v>
      </c>
      <c r="C537">
        <v>180</v>
      </c>
      <c r="D537">
        <v>52</v>
      </c>
      <c r="E537">
        <f t="shared" si="66"/>
        <v>-999</v>
      </c>
      <c r="F537">
        <f>能力值计算器!G2</f>
        <v>0</v>
      </c>
      <c r="G537">
        <f>ROUNDDOWN((能力值计算器!F4+能力值计算器!E4*2+ROUNDDOWN(C537/4,0))*能力值计算器!C2/100+10+能力值计算器!C2,0)</f>
        <v>168</v>
      </c>
      <c r="H537">
        <f>ROUNDDOWN(ROUNDDOWN(ROUNDDOWN(ROUNDDOWN(ROUNDDOWN((能力值计算器!F6+能力值计算器!E6*2+ROUNDDOWN(D537/4,0))*能力值计算器!C2/100+5,0)*能力值计算器!H6,0)*能力值计算器!K6,0)*能力值计算器!L6,0)*VLOOKUP(能力值计算器!J6,能力变化对照表!A:B,2,0),0)</f>
        <v>92</v>
      </c>
      <c r="I537">
        <f>ROUNDDOWN(ROUNDDOWN(ROUNDDOWN(ROUNDDOWN(ROUNDDOWN((能力值计算器!F8+能力值计算器!E8*2+ROUNDDOWN(E537/4,0))*能力值计算器!C2/100+5,0)*能力值计算器!H8,0)*能力值计算器!K8,0)*能力值计算器!L8,0)*VLOOKUP(能力值计算器!J8,能力变化对照表!A:B,2,0),0)</f>
        <v>-39</v>
      </c>
      <c r="J537">
        <f t="shared" si="67"/>
        <v>0</v>
      </c>
      <c r="K537">
        <f t="shared" si="68"/>
        <v>-6552</v>
      </c>
      <c r="L537">
        <f t="shared" si="69"/>
        <v>8904</v>
      </c>
      <c r="M537">
        <f t="shared" si="70"/>
        <v>246.1</v>
      </c>
      <c r="N537">
        <f t="shared" si="71"/>
        <v>1</v>
      </c>
    </row>
    <row r="538" spans="1:14">
      <c r="A538">
        <f t="shared" si="64"/>
        <v>0</v>
      </c>
      <c r="B538">
        <f t="shared" si="65"/>
        <v>0</v>
      </c>
      <c r="C538">
        <v>180</v>
      </c>
      <c r="D538">
        <v>20</v>
      </c>
      <c r="E538">
        <f t="shared" si="66"/>
        <v>-999</v>
      </c>
      <c r="F538">
        <f>能力值计算器!G2</f>
        <v>0</v>
      </c>
      <c r="G538">
        <f>ROUNDDOWN((能力值计算器!F4+能力值计算器!E4*2+ROUNDDOWN(C538/4,0))*能力值计算器!C2/100+10+能力值计算器!C2,0)</f>
        <v>168</v>
      </c>
      <c r="H538">
        <f>ROUNDDOWN(ROUNDDOWN(ROUNDDOWN(ROUNDDOWN(ROUNDDOWN((能力值计算器!F6+能力值计算器!E6*2+ROUNDDOWN(D538/4,0))*能力值计算器!C2/100+5,0)*能力值计算器!H6,0)*能力值计算器!K6,0)*能力值计算器!L6,0)*VLOOKUP(能力值计算器!J6,能力变化对照表!A:B,2,0),0)</f>
        <v>88</v>
      </c>
      <c r="I538">
        <f>ROUNDDOWN(ROUNDDOWN(ROUNDDOWN(ROUNDDOWN(ROUNDDOWN((能力值计算器!F8+能力值计算器!E8*2+ROUNDDOWN(E538/4,0))*能力值计算器!C2/100+5,0)*能力值计算器!H8,0)*能力值计算器!K8,0)*能力值计算器!L8,0)*VLOOKUP(能力值计算器!J8,能力变化对照表!A:B,2,0),0)</f>
        <v>-39</v>
      </c>
      <c r="J538">
        <f t="shared" si="67"/>
        <v>0</v>
      </c>
      <c r="K538">
        <f t="shared" si="68"/>
        <v>-6552</v>
      </c>
      <c r="L538">
        <f t="shared" si="69"/>
        <v>8232</v>
      </c>
      <c r="M538">
        <f t="shared" si="70"/>
        <v>246.1</v>
      </c>
      <c r="N538">
        <f t="shared" si="71"/>
        <v>1</v>
      </c>
    </row>
    <row r="539" spans="1:14">
      <c r="A539">
        <f t="shared" si="64"/>
        <v>0</v>
      </c>
      <c r="B539">
        <f t="shared" si="65"/>
        <v>0</v>
      </c>
      <c r="C539">
        <v>180</v>
      </c>
      <c r="D539">
        <v>24</v>
      </c>
      <c r="E539">
        <f t="shared" si="66"/>
        <v>-999</v>
      </c>
      <c r="F539">
        <f>能力值计算器!G2</f>
        <v>0</v>
      </c>
      <c r="G539">
        <f>ROUNDDOWN((能力值计算器!F4+能力值计算器!E4*2+ROUNDDOWN(C539/4,0))*能力值计算器!C2/100+10+能力值计算器!C2,0)</f>
        <v>168</v>
      </c>
      <c r="H539">
        <f>ROUNDDOWN(ROUNDDOWN(ROUNDDOWN(ROUNDDOWN(ROUNDDOWN((能力值计算器!F6+能力值计算器!E6*2+ROUNDDOWN(D539/4,0))*能力值计算器!C2/100+5,0)*能力值计算器!H6,0)*能力值计算器!K6,0)*能力值计算器!L6,0)*VLOOKUP(能力值计算器!J6,能力变化对照表!A:B,2,0),0)</f>
        <v>88</v>
      </c>
      <c r="I539">
        <f>ROUNDDOWN(ROUNDDOWN(ROUNDDOWN(ROUNDDOWN(ROUNDDOWN((能力值计算器!F8+能力值计算器!E8*2+ROUNDDOWN(E539/4,0))*能力值计算器!C2/100+5,0)*能力值计算器!H8,0)*能力值计算器!K8,0)*能力值计算器!L8,0)*VLOOKUP(能力值计算器!J8,能力变化对照表!A:B,2,0),0)</f>
        <v>-39</v>
      </c>
      <c r="J539">
        <f t="shared" si="67"/>
        <v>0</v>
      </c>
      <c r="K539">
        <f t="shared" si="68"/>
        <v>-6552</v>
      </c>
      <c r="L539">
        <f t="shared" si="69"/>
        <v>8232</v>
      </c>
      <c r="M539">
        <f t="shared" si="70"/>
        <v>246.1</v>
      </c>
      <c r="N539">
        <f t="shared" si="71"/>
        <v>1</v>
      </c>
    </row>
    <row r="540" spans="1:14">
      <c r="A540">
        <f t="shared" si="64"/>
        <v>0</v>
      </c>
      <c r="B540">
        <f t="shared" si="65"/>
        <v>0</v>
      </c>
      <c r="C540">
        <v>184</v>
      </c>
      <c r="D540">
        <v>20</v>
      </c>
      <c r="E540">
        <f t="shared" si="66"/>
        <v>-999</v>
      </c>
      <c r="F540">
        <f>能力值计算器!G2</f>
        <v>0</v>
      </c>
      <c r="G540">
        <f>ROUNDDOWN((能力值计算器!F4+能力值计算器!E4*2+ROUNDDOWN(C540/4,0))*能力值计算器!C2/100+10+能力值计算器!C2,0)</f>
        <v>168</v>
      </c>
      <c r="H540">
        <f>ROUNDDOWN(ROUNDDOWN(ROUNDDOWN(ROUNDDOWN(ROUNDDOWN((能力值计算器!F6+能力值计算器!E6*2+ROUNDDOWN(D540/4,0))*能力值计算器!C2/100+5,0)*能力值计算器!H6,0)*能力值计算器!K6,0)*能力值计算器!L6,0)*VLOOKUP(能力值计算器!J6,能力变化对照表!A:B,2,0),0)</f>
        <v>88</v>
      </c>
      <c r="I540">
        <f>ROUNDDOWN(ROUNDDOWN(ROUNDDOWN(ROUNDDOWN(ROUNDDOWN((能力值计算器!F8+能力值计算器!E8*2+ROUNDDOWN(E540/4,0))*能力值计算器!C2/100+5,0)*能力值计算器!H8,0)*能力值计算器!K8,0)*能力值计算器!L8,0)*VLOOKUP(能力值计算器!J8,能力变化对照表!A:B,2,0),0)</f>
        <v>-39</v>
      </c>
      <c r="J540">
        <f t="shared" si="67"/>
        <v>0</v>
      </c>
      <c r="K540">
        <f t="shared" si="68"/>
        <v>-6552</v>
      </c>
      <c r="L540">
        <f t="shared" si="69"/>
        <v>8232</v>
      </c>
      <c r="M540">
        <f t="shared" si="70"/>
        <v>246.1</v>
      </c>
      <c r="N540">
        <f t="shared" si="71"/>
        <v>1</v>
      </c>
    </row>
    <row r="541" spans="1:14">
      <c r="A541">
        <f t="shared" si="64"/>
        <v>0</v>
      </c>
      <c r="B541">
        <f t="shared" si="65"/>
        <v>0</v>
      </c>
      <c r="C541">
        <v>180</v>
      </c>
      <c r="D541">
        <v>56</v>
      </c>
      <c r="E541">
        <f t="shared" si="66"/>
        <v>-999</v>
      </c>
      <c r="F541">
        <f>能力值计算器!G2</f>
        <v>0</v>
      </c>
      <c r="G541">
        <f>ROUNDDOWN((能力值计算器!F4+能力值计算器!E4*2+ROUNDDOWN(C541/4,0))*能力值计算器!C2/100+10+能力值计算器!C2,0)</f>
        <v>168</v>
      </c>
      <c r="H541">
        <f>ROUNDDOWN(ROUNDDOWN(ROUNDDOWN(ROUNDDOWN(ROUNDDOWN((能力值计算器!F6+能力值计算器!E6*2+ROUNDDOWN(D541/4,0))*能力值计算器!C2/100+5,0)*能力值计算器!H6,0)*能力值计算器!K6,0)*能力值计算器!L6,0)*VLOOKUP(能力值计算器!J6,能力变化对照表!A:B,2,0),0)</f>
        <v>92</v>
      </c>
      <c r="I541">
        <f>ROUNDDOWN(ROUNDDOWN(ROUNDDOWN(ROUNDDOWN(ROUNDDOWN((能力值计算器!F8+能力值计算器!E8*2+ROUNDDOWN(E541/4,0))*能力值计算器!C2/100+5,0)*能力值计算器!H8,0)*能力值计算器!K8,0)*能力值计算器!L8,0)*VLOOKUP(能力值计算器!J8,能力变化对照表!A:B,2,0),0)</f>
        <v>-39</v>
      </c>
      <c r="J541">
        <f t="shared" si="67"/>
        <v>0</v>
      </c>
      <c r="K541">
        <f t="shared" si="68"/>
        <v>-6552</v>
      </c>
      <c r="L541">
        <f t="shared" si="69"/>
        <v>8904</v>
      </c>
      <c r="M541">
        <f t="shared" si="70"/>
        <v>246.1</v>
      </c>
      <c r="N541">
        <f t="shared" si="71"/>
        <v>1</v>
      </c>
    </row>
    <row r="542" spans="1:14">
      <c r="A542">
        <f t="shared" si="64"/>
        <v>0</v>
      </c>
      <c r="B542">
        <f t="shared" si="65"/>
        <v>0</v>
      </c>
      <c r="C542">
        <v>184</v>
      </c>
      <c r="D542">
        <v>52</v>
      </c>
      <c r="E542">
        <f t="shared" si="66"/>
        <v>-999</v>
      </c>
      <c r="F542">
        <f>能力值计算器!G2</f>
        <v>0</v>
      </c>
      <c r="G542">
        <f>ROUNDDOWN((能力值计算器!F4+能力值计算器!E4*2+ROUNDDOWN(C542/4,0))*能力值计算器!C2/100+10+能力值计算器!C2,0)</f>
        <v>168</v>
      </c>
      <c r="H542">
        <f>ROUNDDOWN(ROUNDDOWN(ROUNDDOWN(ROUNDDOWN(ROUNDDOWN((能力值计算器!F6+能力值计算器!E6*2+ROUNDDOWN(D542/4,0))*能力值计算器!C2/100+5,0)*能力值计算器!H6,0)*能力值计算器!K6,0)*能力值计算器!L6,0)*VLOOKUP(能力值计算器!J6,能力变化对照表!A:B,2,0),0)</f>
        <v>92</v>
      </c>
      <c r="I542">
        <f>ROUNDDOWN(ROUNDDOWN(ROUNDDOWN(ROUNDDOWN(ROUNDDOWN((能力值计算器!F8+能力值计算器!E8*2+ROUNDDOWN(E542/4,0))*能力值计算器!C2/100+5,0)*能力值计算器!H8,0)*能力值计算器!K8,0)*能力值计算器!L8,0)*VLOOKUP(能力值计算器!J8,能力变化对照表!A:B,2,0),0)</f>
        <v>-39</v>
      </c>
      <c r="J542">
        <f t="shared" si="67"/>
        <v>0</v>
      </c>
      <c r="K542">
        <f t="shared" si="68"/>
        <v>-6552</v>
      </c>
      <c r="L542">
        <f t="shared" si="69"/>
        <v>8904</v>
      </c>
      <c r="M542">
        <f t="shared" si="70"/>
        <v>246.1</v>
      </c>
      <c r="N542">
        <f t="shared" si="71"/>
        <v>1</v>
      </c>
    </row>
    <row r="543" spans="1:14">
      <c r="A543">
        <f t="shared" si="64"/>
        <v>0</v>
      </c>
      <c r="B543">
        <f t="shared" si="65"/>
        <v>0</v>
      </c>
      <c r="C543">
        <v>84</v>
      </c>
      <c r="D543">
        <v>100</v>
      </c>
      <c r="E543">
        <f t="shared" si="66"/>
        <v>-999</v>
      </c>
      <c r="F543">
        <f>能力值计算器!G2</f>
        <v>0</v>
      </c>
      <c r="G543">
        <f>ROUNDDOWN((能力值计算器!F4+能力值计算器!E4*2+ROUNDDOWN(C543/4,0))*能力值计算器!C2/100+10+能力值计算器!C2,0)</f>
        <v>156</v>
      </c>
      <c r="H543">
        <f>ROUNDDOWN(ROUNDDOWN(ROUNDDOWN(ROUNDDOWN(ROUNDDOWN((能力值计算器!F6+能力值计算器!E6*2+ROUNDDOWN(D543/4,0))*能力值计算器!C2/100+5,0)*能力值计算器!H6,0)*能力值计算器!K6,0)*能力值计算器!L6,0)*VLOOKUP(能力值计算器!J6,能力变化对照表!A:B,2,0),0)</f>
        <v>98</v>
      </c>
      <c r="I543">
        <f>ROUNDDOWN(ROUNDDOWN(ROUNDDOWN(ROUNDDOWN(ROUNDDOWN((能力值计算器!F8+能力值计算器!E8*2+ROUNDDOWN(E543/4,0))*能力值计算器!C2/100+5,0)*能力值计算器!H8,0)*能力值计算器!K8,0)*能力值计算器!L8,0)*VLOOKUP(能力值计算器!J8,能力变化对照表!A:B,2,0),0)</f>
        <v>-39</v>
      </c>
      <c r="J543">
        <f t="shared" si="67"/>
        <v>0</v>
      </c>
      <c r="K543">
        <f t="shared" si="68"/>
        <v>-6084</v>
      </c>
      <c r="L543">
        <f t="shared" si="69"/>
        <v>9204</v>
      </c>
      <c r="M543">
        <f t="shared" si="70"/>
        <v>234.1</v>
      </c>
      <c r="N543">
        <f t="shared" si="71"/>
        <v>1</v>
      </c>
    </row>
    <row r="544" spans="1:14">
      <c r="A544">
        <f t="shared" si="64"/>
        <v>0</v>
      </c>
      <c r="B544">
        <f t="shared" si="65"/>
        <v>0</v>
      </c>
      <c r="C544">
        <v>84</v>
      </c>
      <c r="D544">
        <v>68</v>
      </c>
      <c r="E544">
        <f t="shared" si="66"/>
        <v>-999</v>
      </c>
      <c r="F544">
        <f>能力值计算器!G2</f>
        <v>0</v>
      </c>
      <c r="G544">
        <f>ROUNDDOWN((能力值计算器!F4+能力值计算器!E4*2+ROUNDDOWN(C544/4,0))*能力值计算器!C2/100+10+能力值计算器!C2,0)</f>
        <v>156</v>
      </c>
      <c r="H544">
        <f>ROUNDDOWN(ROUNDDOWN(ROUNDDOWN(ROUNDDOWN(ROUNDDOWN((能力值计算器!F6+能力值计算器!E6*2+ROUNDDOWN(D544/4,0))*能力值计算器!C2/100+5,0)*能力值计算器!H6,0)*能力值计算器!K6,0)*能力值计算器!L6,0)*VLOOKUP(能力值计算器!J6,能力变化对照表!A:B,2,0),0)</f>
        <v>94</v>
      </c>
      <c r="I544">
        <f>ROUNDDOWN(ROUNDDOWN(ROUNDDOWN(ROUNDDOWN(ROUNDDOWN((能力值计算器!F8+能力值计算器!E8*2+ROUNDDOWN(E544/4,0))*能力值计算器!C2/100+5,0)*能力值计算器!H8,0)*能力值计算器!K8,0)*能力值计算器!L8,0)*VLOOKUP(能力值计算器!J8,能力变化对照表!A:B,2,0),0)</f>
        <v>-39</v>
      </c>
      <c r="J544">
        <f t="shared" si="67"/>
        <v>0</v>
      </c>
      <c r="K544">
        <f t="shared" si="68"/>
        <v>-6084</v>
      </c>
      <c r="L544">
        <f t="shared" si="69"/>
        <v>8580</v>
      </c>
      <c r="M544">
        <f t="shared" si="70"/>
        <v>234.1</v>
      </c>
      <c r="N544">
        <f t="shared" si="71"/>
        <v>1</v>
      </c>
    </row>
    <row r="545" spans="1:14">
      <c r="A545">
        <f t="shared" si="64"/>
        <v>0</v>
      </c>
      <c r="B545">
        <f t="shared" si="65"/>
        <v>0</v>
      </c>
      <c r="C545">
        <v>84</v>
      </c>
      <c r="D545">
        <v>72</v>
      </c>
      <c r="E545">
        <f t="shared" si="66"/>
        <v>-999</v>
      </c>
      <c r="F545">
        <f>能力值计算器!G2</f>
        <v>0</v>
      </c>
      <c r="G545">
        <f>ROUNDDOWN((能力值计算器!F4+能力值计算器!E4*2+ROUNDDOWN(C545/4,0))*能力值计算器!C2/100+10+能力值计算器!C2,0)</f>
        <v>156</v>
      </c>
      <c r="H545">
        <f>ROUNDDOWN(ROUNDDOWN(ROUNDDOWN(ROUNDDOWN(ROUNDDOWN((能力值计算器!F6+能力值计算器!E6*2+ROUNDDOWN(D545/4,0))*能力值计算器!C2/100+5,0)*能力值计算器!H6,0)*能力值计算器!K6,0)*能力值计算器!L6,0)*VLOOKUP(能力值计算器!J6,能力变化对照表!A:B,2,0),0)</f>
        <v>94</v>
      </c>
      <c r="I545">
        <f>ROUNDDOWN(ROUNDDOWN(ROUNDDOWN(ROUNDDOWN(ROUNDDOWN((能力值计算器!F8+能力值计算器!E8*2+ROUNDDOWN(E545/4,0))*能力值计算器!C2/100+5,0)*能力值计算器!H8,0)*能力值计算器!K8,0)*能力值计算器!L8,0)*VLOOKUP(能力值计算器!J8,能力变化对照表!A:B,2,0),0)</f>
        <v>-39</v>
      </c>
      <c r="J545">
        <f t="shared" si="67"/>
        <v>0</v>
      </c>
      <c r="K545">
        <f t="shared" si="68"/>
        <v>-6084</v>
      </c>
      <c r="L545">
        <f t="shared" si="69"/>
        <v>8580</v>
      </c>
      <c r="M545">
        <f t="shared" si="70"/>
        <v>234.1</v>
      </c>
      <c r="N545">
        <f t="shared" si="71"/>
        <v>1</v>
      </c>
    </row>
    <row r="546" spans="1:14">
      <c r="A546">
        <f t="shared" si="64"/>
        <v>0</v>
      </c>
      <c r="B546">
        <f t="shared" si="65"/>
        <v>0</v>
      </c>
      <c r="C546">
        <v>88</v>
      </c>
      <c r="D546">
        <v>68</v>
      </c>
      <c r="E546">
        <f t="shared" si="66"/>
        <v>-999</v>
      </c>
      <c r="F546">
        <f>能力值计算器!G2</f>
        <v>0</v>
      </c>
      <c r="G546">
        <f>ROUNDDOWN((能力值计算器!F4+能力值计算器!E4*2+ROUNDDOWN(C546/4,0))*能力值计算器!C2/100+10+能力值计算器!C2,0)</f>
        <v>156</v>
      </c>
      <c r="H546">
        <f>ROUNDDOWN(ROUNDDOWN(ROUNDDOWN(ROUNDDOWN(ROUNDDOWN((能力值计算器!F6+能力值计算器!E6*2+ROUNDDOWN(D546/4,0))*能力值计算器!C2/100+5,0)*能力值计算器!H6,0)*能力值计算器!K6,0)*能力值计算器!L6,0)*VLOOKUP(能力值计算器!J6,能力变化对照表!A:B,2,0),0)</f>
        <v>94</v>
      </c>
      <c r="I546">
        <f>ROUNDDOWN(ROUNDDOWN(ROUNDDOWN(ROUNDDOWN(ROUNDDOWN((能力值计算器!F8+能力值计算器!E8*2+ROUNDDOWN(E546/4,0))*能力值计算器!C2/100+5,0)*能力值计算器!H8,0)*能力值计算器!K8,0)*能力值计算器!L8,0)*VLOOKUP(能力值计算器!J8,能力变化对照表!A:B,2,0),0)</f>
        <v>-39</v>
      </c>
      <c r="J546">
        <f t="shared" si="67"/>
        <v>0</v>
      </c>
      <c r="K546">
        <f t="shared" si="68"/>
        <v>-6084</v>
      </c>
      <c r="L546">
        <f t="shared" si="69"/>
        <v>8580</v>
      </c>
      <c r="M546">
        <f t="shared" si="70"/>
        <v>234.1</v>
      </c>
      <c r="N546">
        <f t="shared" si="71"/>
        <v>1</v>
      </c>
    </row>
    <row r="547" spans="1:14">
      <c r="A547">
        <f t="shared" si="64"/>
        <v>0</v>
      </c>
      <c r="B547">
        <f t="shared" si="65"/>
        <v>0</v>
      </c>
      <c r="C547">
        <v>84</v>
      </c>
      <c r="D547">
        <v>104</v>
      </c>
      <c r="E547">
        <f t="shared" si="66"/>
        <v>-999</v>
      </c>
      <c r="F547">
        <f>能力值计算器!G2</f>
        <v>0</v>
      </c>
      <c r="G547">
        <f>ROUNDDOWN((能力值计算器!F4+能力值计算器!E4*2+ROUNDDOWN(C547/4,0))*能力值计算器!C2/100+10+能力值计算器!C2,0)</f>
        <v>156</v>
      </c>
      <c r="H547">
        <f>ROUNDDOWN(ROUNDDOWN(ROUNDDOWN(ROUNDDOWN(ROUNDDOWN((能力值计算器!F6+能力值计算器!E6*2+ROUNDDOWN(D547/4,0))*能力值计算器!C2/100+5,0)*能力值计算器!H6,0)*能力值计算器!K6,0)*能力值计算器!L6,0)*VLOOKUP(能力值计算器!J6,能力变化对照表!A:B,2,0),0)</f>
        <v>98</v>
      </c>
      <c r="I547">
        <f>ROUNDDOWN(ROUNDDOWN(ROUNDDOWN(ROUNDDOWN(ROUNDDOWN((能力值计算器!F8+能力值计算器!E8*2+ROUNDDOWN(E547/4,0))*能力值计算器!C2/100+5,0)*能力值计算器!H8,0)*能力值计算器!K8,0)*能力值计算器!L8,0)*VLOOKUP(能力值计算器!J8,能力变化对照表!A:B,2,0),0)</f>
        <v>-39</v>
      </c>
      <c r="J547">
        <f t="shared" si="67"/>
        <v>0</v>
      </c>
      <c r="K547">
        <f t="shared" si="68"/>
        <v>-6084</v>
      </c>
      <c r="L547">
        <f t="shared" si="69"/>
        <v>9204</v>
      </c>
      <c r="M547">
        <f t="shared" si="70"/>
        <v>234.1</v>
      </c>
      <c r="N547">
        <f t="shared" si="71"/>
        <v>1</v>
      </c>
    </row>
    <row r="548" spans="1:14">
      <c r="A548">
        <f t="shared" si="64"/>
        <v>0</v>
      </c>
      <c r="B548">
        <f t="shared" si="65"/>
        <v>0</v>
      </c>
      <c r="C548">
        <v>88</v>
      </c>
      <c r="D548">
        <v>100</v>
      </c>
      <c r="E548">
        <f t="shared" si="66"/>
        <v>-999</v>
      </c>
      <c r="F548">
        <f>能力值计算器!G2</f>
        <v>0</v>
      </c>
      <c r="G548">
        <f>ROUNDDOWN((能力值计算器!F4+能力值计算器!E4*2+ROUNDDOWN(C548/4,0))*能力值计算器!C2/100+10+能力值计算器!C2,0)</f>
        <v>156</v>
      </c>
      <c r="H548">
        <f>ROUNDDOWN(ROUNDDOWN(ROUNDDOWN(ROUNDDOWN(ROUNDDOWN((能力值计算器!F6+能力值计算器!E6*2+ROUNDDOWN(D548/4,0))*能力值计算器!C2/100+5,0)*能力值计算器!H6,0)*能力值计算器!K6,0)*能力值计算器!L6,0)*VLOOKUP(能力值计算器!J6,能力变化对照表!A:B,2,0),0)</f>
        <v>98</v>
      </c>
      <c r="I548">
        <f>ROUNDDOWN(ROUNDDOWN(ROUNDDOWN(ROUNDDOWN(ROUNDDOWN((能力值计算器!F8+能力值计算器!E8*2+ROUNDDOWN(E548/4,0))*能力值计算器!C2/100+5,0)*能力值计算器!H8,0)*能力值计算器!K8,0)*能力值计算器!L8,0)*VLOOKUP(能力值计算器!J8,能力变化对照表!A:B,2,0),0)</f>
        <v>-39</v>
      </c>
      <c r="J548">
        <f t="shared" si="67"/>
        <v>0</v>
      </c>
      <c r="K548">
        <f t="shared" si="68"/>
        <v>-6084</v>
      </c>
      <c r="L548">
        <f t="shared" si="69"/>
        <v>9204</v>
      </c>
      <c r="M548">
        <f t="shared" si="70"/>
        <v>234.1</v>
      </c>
      <c r="N548">
        <f t="shared" si="71"/>
        <v>1</v>
      </c>
    </row>
    <row r="549" spans="1:14">
      <c r="A549">
        <f t="shared" si="64"/>
        <v>0</v>
      </c>
      <c r="B549">
        <f t="shared" si="65"/>
        <v>0</v>
      </c>
      <c r="C549">
        <v>180</v>
      </c>
      <c r="D549">
        <v>60</v>
      </c>
      <c r="E549">
        <f t="shared" si="66"/>
        <v>-999</v>
      </c>
      <c r="F549">
        <f>能力值计算器!G2</f>
        <v>0</v>
      </c>
      <c r="G549">
        <f>ROUNDDOWN((能力值计算器!F4+能力值计算器!E4*2+ROUNDDOWN(C549/4,0))*能力值计算器!C2/100+10+能力值计算器!C2,0)</f>
        <v>168</v>
      </c>
      <c r="H549">
        <f>ROUNDDOWN(ROUNDDOWN(ROUNDDOWN(ROUNDDOWN(ROUNDDOWN((能力值计算器!F6+能力值计算器!E6*2+ROUNDDOWN(D549/4,0))*能力值计算器!C2/100+5,0)*能力值计算器!H6,0)*能力值计算器!K6,0)*能力值计算器!L6,0)*VLOOKUP(能力值计算器!J6,能力变化对照表!A:B,2,0),0)</f>
        <v>93</v>
      </c>
      <c r="I549">
        <f>ROUNDDOWN(ROUNDDOWN(ROUNDDOWN(ROUNDDOWN(ROUNDDOWN((能力值计算器!F8+能力值计算器!E8*2+ROUNDDOWN(E549/4,0))*能力值计算器!C2/100+5,0)*能力值计算器!H8,0)*能力值计算器!K8,0)*能力值计算器!L8,0)*VLOOKUP(能力值计算器!J8,能力变化对照表!A:B,2,0),0)</f>
        <v>-39</v>
      </c>
      <c r="J549">
        <f t="shared" si="67"/>
        <v>0</v>
      </c>
      <c r="K549">
        <f t="shared" si="68"/>
        <v>-6552</v>
      </c>
      <c r="L549">
        <f t="shared" si="69"/>
        <v>9072</v>
      </c>
      <c r="M549">
        <f t="shared" si="70"/>
        <v>246.1</v>
      </c>
      <c r="N549">
        <f t="shared" si="71"/>
        <v>1</v>
      </c>
    </row>
    <row r="550" spans="1:14">
      <c r="A550">
        <f t="shared" si="64"/>
        <v>0</v>
      </c>
      <c r="B550">
        <f t="shared" si="65"/>
        <v>0</v>
      </c>
      <c r="C550">
        <v>180</v>
      </c>
      <c r="D550">
        <v>12</v>
      </c>
      <c r="E550">
        <f t="shared" si="66"/>
        <v>-999</v>
      </c>
      <c r="F550">
        <f>能力值计算器!G2</f>
        <v>0</v>
      </c>
      <c r="G550">
        <f>ROUNDDOWN((能力值计算器!F4+能力值计算器!E4*2+ROUNDDOWN(C550/4,0))*能力值计算器!C2/100+10+能力值计算器!C2,0)</f>
        <v>168</v>
      </c>
      <c r="H550">
        <f>ROUNDDOWN(ROUNDDOWN(ROUNDDOWN(ROUNDDOWN(ROUNDDOWN((能力值计算器!F6+能力值计算器!E6*2+ROUNDDOWN(D550/4,0))*能力值计算器!C2/100+5,0)*能力值计算器!H6,0)*能力值计算器!K6,0)*能力值计算器!L6,0)*VLOOKUP(能力值计算器!J6,能力变化对照表!A:B,2,0),0)</f>
        <v>87</v>
      </c>
      <c r="I550">
        <f>ROUNDDOWN(ROUNDDOWN(ROUNDDOWN(ROUNDDOWN(ROUNDDOWN((能力值计算器!F8+能力值计算器!E8*2+ROUNDDOWN(E550/4,0))*能力值计算器!C2/100+5,0)*能力值计算器!H8,0)*能力值计算器!K8,0)*能力值计算器!L8,0)*VLOOKUP(能力值计算器!J8,能力变化对照表!A:B,2,0),0)</f>
        <v>-39</v>
      </c>
      <c r="J550">
        <f t="shared" si="67"/>
        <v>0</v>
      </c>
      <c r="K550">
        <f t="shared" si="68"/>
        <v>-6552</v>
      </c>
      <c r="L550">
        <f t="shared" si="69"/>
        <v>8064</v>
      </c>
      <c r="M550">
        <f t="shared" si="70"/>
        <v>246.1</v>
      </c>
      <c r="N550">
        <f t="shared" si="71"/>
        <v>1</v>
      </c>
    </row>
    <row r="551" spans="1:14">
      <c r="A551">
        <f t="shared" si="64"/>
        <v>0</v>
      </c>
      <c r="B551">
        <f t="shared" si="65"/>
        <v>0</v>
      </c>
      <c r="C551">
        <v>180</v>
      </c>
      <c r="D551">
        <v>16</v>
      </c>
      <c r="E551">
        <f t="shared" si="66"/>
        <v>-999</v>
      </c>
      <c r="F551">
        <f>能力值计算器!G2</f>
        <v>0</v>
      </c>
      <c r="G551">
        <f>ROUNDDOWN((能力值计算器!F4+能力值计算器!E4*2+ROUNDDOWN(C551/4,0))*能力值计算器!C2/100+10+能力值计算器!C2,0)</f>
        <v>168</v>
      </c>
      <c r="H551">
        <f>ROUNDDOWN(ROUNDDOWN(ROUNDDOWN(ROUNDDOWN(ROUNDDOWN((能力值计算器!F6+能力值计算器!E6*2+ROUNDDOWN(D551/4,0))*能力值计算器!C2/100+5,0)*能力值计算器!H6,0)*能力值计算器!K6,0)*能力值计算器!L6,0)*VLOOKUP(能力值计算器!J6,能力变化对照表!A:B,2,0),0)</f>
        <v>87</v>
      </c>
      <c r="I551">
        <f>ROUNDDOWN(ROUNDDOWN(ROUNDDOWN(ROUNDDOWN(ROUNDDOWN((能力值计算器!F8+能力值计算器!E8*2+ROUNDDOWN(E551/4,0))*能力值计算器!C2/100+5,0)*能力值计算器!H8,0)*能力值计算器!K8,0)*能力值计算器!L8,0)*VLOOKUP(能力值计算器!J8,能力变化对照表!A:B,2,0),0)</f>
        <v>-39</v>
      </c>
      <c r="J551">
        <f t="shared" si="67"/>
        <v>0</v>
      </c>
      <c r="K551">
        <f t="shared" si="68"/>
        <v>-6552</v>
      </c>
      <c r="L551">
        <f t="shared" si="69"/>
        <v>8064</v>
      </c>
      <c r="M551">
        <f t="shared" si="70"/>
        <v>246.1</v>
      </c>
      <c r="N551">
        <f t="shared" si="71"/>
        <v>1</v>
      </c>
    </row>
    <row r="552" spans="1:14">
      <c r="A552">
        <f t="shared" si="64"/>
        <v>0</v>
      </c>
      <c r="B552">
        <f t="shared" si="65"/>
        <v>0</v>
      </c>
      <c r="C552">
        <v>184</v>
      </c>
      <c r="D552">
        <v>12</v>
      </c>
      <c r="E552">
        <f t="shared" si="66"/>
        <v>-999</v>
      </c>
      <c r="F552">
        <f>能力值计算器!G2</f>
        <v>0</v>
      </c>
      <c r="G552">
        <f>ROUNDDOWN((能力值计算器!F4+能力值计算器!E4*2+ROUNDDOWN(C552/4,0))*能力值计算器!C2/100+10+能力值计算器!C2,0)</f>
        <v>168</v>
      </c>
      <c r="H552">
        <f>ROUNDDOWN(ROUNDDOWN(ROUNDDOWN(ROUNDDOWN(ROUNDDOWN((能力值计算器!F6+能力值计算器!E6*2+ROUNDDOWN(D552/4,0))*能力值计算器!C2/100+5,0)*能力值计算器!H6,0)*能力值计算器!K6,0)*能力值计算器!L6,0)*VLOOKUP(能力值计算器!J6,能力变化对照表!A:B,2,0),0)</f>
        <v>87</v>
      </c>
      <c r="I552">
        <f>ROUNDDOWN(ROUNDDOWN(ROUNDDOWN(ROUNDDOWN(ROUNDDOWN((能力值计算器!F8+能力值计算器!E8*2+ROUNDDOWN(E552/4,0))*能力值计算器!C2/100+5,0)*能力值计算器!H8,0)*能力值计算器!K8,0)*能力值计算器!L8,0)*VLOOKUP(能力值计算器!J8,能力变化对照表!A:B,2,0),0)</f>
        <v>-39</v>
      </c>
      <c r="J552">
        <f t="shared" si="67"/>
        <v>0</v>
      </c>
      <c r="K552">
        <f t="shared" si="68"/>
        <v>-6552</v>
      </c>
      <c r="L552">
        <f t="shared" si="69"/>
        <v>8064</v>
      </c>
      <c r="M552">
        <f t="shared" si="70"/>
        <v>246.1</v>
      </c>
      <c r="N552">
        <f t="shared" si="71"/>
        <v>1</v>
      </c>
    </row>
    <row r="553" spans="1:14">
      <c r="A553">
        <f t="shared" si="64"/>
        <v>0</v>
      </c>
      <c r="B553">
        <f t="shared" si="65"/>
        <v>0</v>
      </c>
      <c r="C553">
        <v>180</v>
      </c>
      <c r="D553">
        <v>64</v>
      </c>
      <c r="E553">
        <f t="shared" si="66"/>
        <v>-999</v>
      </c>
      <c r="F553">
        <f>能力值计算器!G2</f>
        <v>0</v>
      </c>
      <c r="G553">
        <f>ROUNDDOWN((能力值计算器!F4+能力值计算器!E4*2+ROUNDDOWN(C553/4,0))*能力值计算器!C2/100+10+能力值计算器!C2,0)</f>
        <v>168</v>
      </c>
      <c r="H553">
        <f>ROUNDDOWN(ROUNDDOWN(ROUNDDOWN(ROUNDDOWN(ROUNDDOWN((能力值计算器!F6+能力值计算器!E6*2+ROUNDDOWN(D553/4,0))*能力值计算器!C2/100+5,0)*能力值计算器!H6,0)*能力值计算器!K6,0)*能力值计算器!L6,0)*VLOOKUP(能力值计算器!J6,能力变化对照表!A:B,2,0),0)</f>
        <v>93</v>
      </c>
      <c r="I553">
        <f>ROUNDDOWN(ROUNDDOWN(ROUNDDOWN(ROUNDDOWN(ROUNDDOWN((能力值计算器!F8+能力值计算器!E8*2+ROUNDDOWN(E553/4,0))*能力值计算器!C2/100+5,0)*能力值计算器!H8,0)*能力值计算器!K8,0)*能力值计算器!L8,0)*VLOOKUP(能力值计算器!J8,能力变化对照表!A:B,2,0),0)</f>
        <v>-39</v>
      </c>
      <c r="J553">
        <f t="shared" si="67"/>
        <v>0</v>
      </c>
      <c r="K553">
        <f t="shared" si="68"/>
        <v>-6552</v>
      </c>
      <c r="L553">
        <f t="shared" si="69"/>
        <v>9072</v>
      </c>
      <c r="M553">
        <f t="shared" si="70"/>
        <v>246.1</v>
      </c>
      <c r="N553">
        <f t="shared" si="71"/>
        <v>1</v>
      </c>
    </row>
    <row r="554" spans="1:14">
      <c r="A554">
        <f t="shared" si="64"/>
        <v>0</v>
      </c>
      <c r="B554">
        <f t="shared" si="65"/>
        <v>0</v>
      </c>
      <c r="C554">
        <v>184</v>
      </c>
      <c r="D554">
        <v>60</v>
      </c>
      <c r="E554">
        <f t="shared" si="66"/>
        <v>-999</v>
      </c>
      <c r="F554">
        <f>能力值计算器!G2</f>
        <v>0</v>
      </c>
      <c r="G554">
        <f>ROUNDDOWN((能力值计算器!F4+能力值计算器!E4*2+ROUNDDOWN(C554/4,0))*能力值计算器!C2/100+10+能力值计算器!C2,0)</f>
        <v>168</v>
      </c>
      <c r="H554">
        <f>ROUNDDOWN(ROUNDDOWN(ROUNDDOWN(ROUNDDOWN(ROUNDDOWN((能力值计算器!F6+能力值计算器!E6*2+ROUNDDOWN(D554/4,0))*能力值计算器!C2/100+5,0)*能力值计算器!H6,0)*能力值计算器!K6,0)*能力值计算器!L6,0)*VLOOKUP(能力值计算器!J6,能力变化对照表!A:B,2,0),0)</f>
        <v>93</v>
      </c>
      <c r="I554">
        <f>ROUNDDOWN(ROUNDDOWN(ROUNDDOWN(ROUNDDOWN(ROUNDDOWN((能力值计算器!F8+能力值计算器!E8*2+ROUNDDOWN(E554/4,0))*能力值计算器!C2/100+5,0)*能力值计算器!H8,0)*能力值计算器!K8,0)*能力值计算器!L8,0)*VLOOKUP(能力值计算器!J8,能力变化对照表!A:B,2,0),0)</f>
        <v>-39</v>
      </c>
      <c r="J554">
        <f t="shared" si="67"/>
        <v>0</v>
      </c>
      <c r="K554">
        <f t="shared" si="68"/>
        <v>-6552</v>
      </c>
      <c r="L554">
        <f t="shared" si="69"/>
        <v>9072</v>
      </c>
      <c r="M554">
        <f t="shared" si="70"/>
        <v>246.1</v>
      </c>
      <c r="N554">
        <f t="shared" si="71"/>
        <v>1</v>
      </c>
    </row>
    <row r="555" spans="1:14">
      <c r="A555">
        <f t="shared" si="64"/>
        <v>0</v>
      </c>
      <c r="B555">
        <f t="shared" si="65"/>
        <v>0</v>
      </c>
      <c r="C555">
        <v>84</v>
      </c>
      <c r="D555">
        <v>108</v>
      </c>
      <c r="E555">
        <f t="shared" si="66"/>
        <v>-999</v>
      </c>
      <c r="F555">
        <f>能力值计算器!G2</f>
        <v>0</v>
      </c>
      <c r="G555">
        <f>ROUNDDOWN((能力值计算器!F4+能力值计算器!E4*2+ROUNDDOWN(C555/4,0))*能力值计算器!C2/100+10+能力值计算器!C2,0)</f>
        <v>156</v>
      </c>
      <c r="H555">
        <f>ROUNDDOWN(ROUNDDOWN(ROUNDDOWN(ROUNDDOWN(ROUNDDOWN((能力值计算器!F6+能力值计算器!E6*2+ROUNDDOWN(D555/4,0))*能力值计算器!C2/100+5,0)*能力值计算器!H6,0)*能力值计算器!K6,0)*能力值计算器!L6,0)*VLOOKUP(能力值计算器!J6,能力变化对照表!A:B,2,0),0)</f>
        <v>99</v>
      </c>
      <c r="I555">
        <f>ROUNDDOWN(ROUNDDOWN(ROUNDDOWN(ROUNDDOWN(ROUNDDOWN((能力值计算器!F8+能力值计算器!E8*2+ROUNDDOWN(E555/4,0))*能力值计算器!C2/100+5,0)*能力值计算器!H8,0)*能力值计算器!K8,0)*能力值计算器!L8,0)*VLOOKUP(能力值计算器!J8,能力变化对照表!A:B,2,0),0)</f>
        <v>-39</v>
      </c>
      <c r="J555">
        <f t="shared" si="67"/>
        <v>0</v>
      </c>
      <c r="K555">
        <f t="shared" si="68"/>
        <v>-6084</v>
      </c>
      <c r="L555">
        <f t="shared" si="69"/>
        <v>9360</v>
      </c>
      <c r="M555">
        <f t="shared" si="70"/>
        <v>234.1</v>
      </c>
      <c r="N555">
        <f t="shared" si="71"/>
        <v>1</v>
      </c>
    </row>
    <row r="556" spans="1:14">
      <c r="A556">
        <f t="shared" si="64"/>
        <v>0</v>
      </c>
      <c r="B556">
        <f t="shared" si="65"/>
        <v>0</v>
      </c>
      <c r="C556">
        <v>84</v>
      </c>
      <c r="D556">
        <v>60</v>
      </c>
      <c r="E556">
        <f t="shared" si="66"/>
        <v>-999</v>
      </c>
      <c r="F556">
        <f>能力值计算器!G2</f>
        <v>0</v>
      </c>
      <c r="G556">
        <f>ROUNDDOWN((能力值计算器!F4+能力值计算器!E4*2+ROUNDDOWN(C556/4,0))*能力值计算器!C2/100+10+能力值计算器!C2,0)</f>
        <v>156</v>
      </c>
      <c r="H556">
        <f>ROUNDDOWN(ROUNDDOWN(ROUNDDOWN(ROUNDDOWN(ROUNDDOWN((能力值计算器!F6+能力值计算器!E6*2+ROUNDDOWN(D556/4,0))*能力值计算器!C2/100+5,0)*能力值计算器!H6,0)*能力值计算器!K6,0)*能力值计算器!L6,0)*VLOOKUP(能力值计算器!J6,能力变化对照表!A:B,2,0),0)</f>
        <v>93</v>
      </c>
      <c r="I556">
        <f>ROUNDDOWN(ROUNDDOWN(ROUNDDOWN(ROUNDDOWN(ROUNDDOWN((能力值计算器!F8+能力值计算器!E8*2+ROUNDDOWN(E556/4,0))*能力值计算器!C2/100+5,0)*能力值计算器!H8,0)*能力值计算器!K8,0)*能力值计算器!L8,0)*VLOOKUP(能力值计算器!J8,能力变化对照表!A:B,2,0),0)</f>
        <v>-39</v>
      </c>
      <c r="J556">
        <f t="shared" si="67"/>
        <v>0</v>
      </c>
      <c r="K556">
        <f t="shared" si="68"/>
        <v>-6084</v>
      </c>
      <c r="L556">
        <f t="shared" si="69"/>
        <v>8424</v>
      </c>
      <c r="M556">
        <f t="shared" si="70"/>
        <v>234.1</v>
      </c>
      <c r="N556">
        <f t="shared" si="71"/>
        <v>1</v>
      </c>
    </row>
    <row r="557" spans="1:14">
      <c r="A557">
        <f t="shared" si="64"/>
        <v>0</v>
      </c>
      <c r="B557">
        <f t="shared" si="65"/>
        <v>0</v>
      </c>
      <c r="C557">
        <v>84</v>
      </c>
      <c r="D557">
        <v>64</v>
      </c>
      <c r="E557">
        <f t="shared" si="66"/>
        <v>-999</v>
      </c>
      <c r="F557">
        <f>能力值计算器!G2</f>
        <v>0</v>
      </c>
      <c r="G557">
        <f>ROUNDDOWN((能力值计算器!F4+能力值计算器!E4*2+ROUNDDOWN(C557/4,0))*能力值计算器!C2/100+10+能力值计算器!C2,0)</f>
        <v>156</v>
      </c>
      <c r="H557">
        <f>ROUNDDOWN(ROUNDDOWN(ROUNDDOWN(ROUNDDOWN(ROUNDDOWN((能力值计算器!F6+能力值计算器!E6*2+ROUNDDOWN(D557/4,0))*能力值计算器!C2/100+5,0)*能力值计算器!H6,0)*能力值计算器!K6,0)*能力值计算器!L6,0)*VLOOKUP(能力值计算器!J6,能力变化对照表!A:B,2,0),0)</f>
        <v>93</v>
      </c>
      <c r="I557">
        <f>ROUNDDOWN(ROUNDDOWN(ROUNDDOWN(ROUNDDOWN(ROUNDDOWN((能力值计算器!F8+能力值计算器!E8*2+ROUNDDOWN(E557/4,0))*能力值计算器!C2/100+5,0)*能力值计算器!H8,0)*能力值计算器!K8,0)*能力值计算器!L8,0)*VLOOKUP(能力值计算器!J8,能力变化对照表!A:B,2,0),0)</f>
        <v>-39</v>
      </c>
      <c r="J557">
        <f t="shared" si="67"/>
        <v>0</v>
      </c>
      <c r="K557">
        <f t="shared" si="68"/>
        <v>-6084</v>
      </c>
      <c r="L557">
        <f t="shared" si="69"/>
        <v>8424</v>
      </c>
      <c r="M557">
        <f t="shared" si="70"/>
        <v>234.1</v>
      </c>
      <c r="N557">
        <f t="shared" si="71"/>
        <v>1</v>
      </c>
    </row>
    <row r="558" spans="1:14">
      <c r="A558">
        <f t="shared" si="64"/>
        <v>0</v>
      </c>
      <c r="B558">
        <f t="shared" si="65"/>
        <v>0</v>
      </c>
      <c r="C558">
        <v>88</v>
      </c>
      <c r="D558">
        <v>60</v>
      </c>
      <c r="E558">
        <f t="shared" si="66"/>
        <v>-999</v>
      </c>
      <c r="F558">
        <f>能力值计算器!G2</f>
        <v>0</v>
      </c>
      <c r="G558">
        <f>ROUNDDOWN((能力值计算器!F4+能力值计算器!E4*2+ROUNDDOWN(C558/4,0))*能力值计算器!C2/100+10+能力值计算器!C2,0)</f>
        <v>156</v>
      </c>
      <c r="H558">
        <f>ROUNDDOWN(ROUNDDOWN(ROUNDDOWN(ROUNDDOWN(ROUNDDOWN((能力值计算器!F6+能力值计算器!E6*2+ROUNDDOWN(D558/4,0))*能力值计算器!C2/100+5,0)*能力值计算器!H6,0)*能力值计算器!K6,0)*能力值计算器!L6,0)*VLOOKUP(能力值计算器!J6,能力变化对照表!A:B,2,0),0)</f>
        <v>93</v>
      </c>
      <c r="I558">
        <f>ROUNDDOWN(ROUNDDOWN(ROUNDDOWN(ROUNDDOWN(ROUNDDOWN((能力值计算器!F8+能力值计算器!E8*2+ROUNDDOWN(E558/4,0))*能力值计算器!C2/100+5,0)*能力值计算器!H8,0)*能力值计算器!K8,0)*能力值计算器!L8,0)*VLOOKUP(能力值计算器!J8,能力变化对照表!A:B,2,0),0)</f>
        <v>-39</v>
      </c>
      <c r="J558">
        <f t="shared" si="67"/>
        <v>0</v>
      </c>
      <c r="K558">
        <f t="shared" si="68"/>
        <v>-6084</v>
      </c>
      <c r="L558">
        <f t="shared" si="69"/>
        <v>8424</v>
      </c>
      <c r="M558">
        <f t="shared" si="70"/>
        <v>234.1</v>
      </c>
      <c r="N558">
        <f t="shared" si="71"/>
        <v>1</v>
      </c>
    </row>
    <row r="559" spans="1:14">
      <c r="A559">
        <f t="shared" si="64"/>
        <v>0</v>
      </c>
      <c r="B559">
        <f t="shared" si="65"/>
        <v>0</v>
      </c>
      <c r="C559">
        <v>84</v>
      </c>
      <c r="D559">
        <v>112</v>
      </c>
      <c r="E559">
        <f t="shared" si="66"/>
        <v>-999</v>
      </c>
      <c r="F559">
        <f>能力值计算器!G2</f>
        <v>0</v>
      </c>
      <c r="G559">
        <f>ROUNDDOWN((能力值计算器!F4+能力值计算器!E4*2+ROUNDDOWN(C559/4,0))*能力值计算器!C2/100+10+能力值计算器!C2,0)</f>
        <v>156</v>
      </c>
      <c r="H559">
        <f>ROUNDDOWN(ROUNDDOWN(ROUNDDOWN(ROUNDDOWN(ROUNDDOWN((能力值计算器!F6+能力值计算器!E6*2+ROUNDDOWN(D559/4,0))*能力值计算器!C2/100+5,0)*能力值计算器!H6,0)*能力值计算器!K6,0)*能力值计算器!L6,0)*VLOOKUP(能力值计算器!J6,能力变化对照表!A:B,2,0),0)</f>
        <v>99</v>
      </c>
      <c r="I559">
        <f>ROUNDDOWN(ROUNDDOWN(ROUNDDOWN(ROUNDDOWN(ROUNDDOWN((能力值计算器!F8+能力值计算器!E8*2+ROUNDDOWN(E559/4,0))*能力值计算器!C2/100+5,0)*能力值计算器!H8,0)*能力值计算器!K8,0)*能力值计算器!L8,0)*VLOOKUP(能力值计算器!J8,能力变化对照表!A:B,2,0),0)</f>
        <v>-39</v>
      </c>
      <c r="J559">
        <f t="shared" si="67"/>
        <v>0</v>
      </c>
      <c r="K559">
        <f t="shared" si="68"/>
        <v>-6084</v>
      </c>
      <c r="L559">
        <f t="shared" si="69"/>
        <v>9360</v>
      </c>
      <c r="M559">
        <f t="shared" si="70"/>
        <v>234.1</v>
      </c>
      <c r="N559">
        <f t="shared" si="71"/>
        <v>1</v>
      </c>
    </row>
    <row r="560" spans="1:14">
      <c r="A560">
        <f t="shared" si="64"/>
        <v>0</v>
      </c>
      <c r="B560">
        <f t="shared" si="65"/>
        <v>0</v>
      </c>
      <c r="C560">
        <v>88</v>
      </c>
      <c r="D560">
        <v>108</v>
      </c>
      <c r="E560">
        <f t="shared" si="66"/>
        <v>-999</v>
      </c>
      <c r="F560">
        <f>能力值计算器!G2</f>
        <v>0</v>
      </c>
      <c r="G560">
        <f>ROUNDDOWN((能力值计算器!F4+能力值计算器!E4*2+ROUNDDOWN(C560/4,0))*能力值计算器!C2/100+10+能力值计算器!C2,0)</f>
        <v>156</v>
      </c>
      <c r="H560">
        <f>ROUNDDOWN(ROUNDDOWN(ROUNDDOWN(ROUNDDOWN(ROUNDDOWN((能力值计算器!F6+能力值计算器!E6*2+ROUNDDOWN(D560/4,0))*能力值计算器!C2/100+5,0)*能力值计算器!H6,0)*能力值计算器!K6,0)*能力值计算器!L6,0)*VLOOKUP(能力值计算器!J6,能力变化对照表!A:B,2,0),0)</f>
        <v>99</v>
      </c>
      <c r="I560">
        <f>ROUNDDOWN(ROUNDDOWN(ROUNDDOWN(ROUNDDOWN(ROUNDDOWN((能力值计算器!F8+能力值计算器!E8*2+ROUNDDOWN(E560/4,0))*能力值计算器!C2/100+5,0)*能力值计算器!H8,0)*能力值计算器!K8,0)*能力值计算器!L8,0)*VLOOKUP(能力值计算器!J8,能力变化对照表!A:B,2,0),0)</f>
        <v>-39</v>
      </c>
      <c r="J560">
        <f t="shared" si="67"/>
        <v>0</v>
      </c>
      <c r="K560">
        <f t="shared" si="68"/>
        <v>-6084</v>
      </c>
      <c r="L560">
        <f t="shared" si="69"/>
        <v>9360</v>
      </c>
      <c r="M560">
        <f t="shared" si="70"/>
        <v>234.1</v>
      </c>
      <c r="N560">
        <f t="shared" si="71"/>
        <v>1</v>
      </c>
    </row>
    <row r="561" spans="1:14">
      <c r="A561">
        <f t="shared" si="64"/>
        <v>0</v>
      </c>
      <c r="B561">
        <f t="shared" si="65"/>
        <v>0</v>
      </c>
      <c r="C561">
        <v>180</v>
      </c>
      <c r="D561">
        <v>68</v>
      </c>
      <c r="E561">
        <f t="shared" si="66"/>
        <v>-999</v>
      </c>
      <c r="F561">
        <f>能力值计算器!G2</f>
        <v>0</v>
      </c>
      <c r="G561">
        <f>ROUNDDOWN((能力值计算器!F4+能力值计算器!E4*2+ROUNDDOWN(C561/4,0))*能力值计算器!C2/100+10+能力值计算器!C2,0)</f>
        <v>168</v>
      </c>
      <c r="H561">
        <f>ROUNDDOWN(ROUNDDOWN(ROUNDDOWN(ROUNDDOWN(ROUNDDOWN((能力值计算器!F6+能力值计算器!E6*2+ROUNDDOWN(D561/4,0))*能力值计算器!C2/100+5,0)*能力值计算器!H6,0)*能力值计算器!K6,0)*能力值计算器!L6,0)*VLOOKUP(能力值计算器!J6,能力变化对照表!A:B,2,0),0)</f>
        <v>94</v>
      </c>
      <c r="I561">
        <f>ROUNDDOWN(ROUNDDOWN(ROUNDDOWN(ROUNDDOWN(ROUNDDOWN((能力值计算器!F8+能力值计算器!E8*2+ROUNDDOWN(E561/4,0))*能力值计算器!C2/100+5,0)*能力值计算器!H8,0)*能力值计算器!K8,0)*能力值计算器!L8,0)*VLOOKUP(能力值计算器!J8,能力变化对照表!A:B,2,0),0)</f>
        <v>-39</v>
      </c>
      <c r="J561">
        <f t="shared" si="67"/>
        <v>0</v>
      </c>
      <c r="K561">
        <f t="shared" si="68"/>
        <v>-6552</v>
      </c>
      <c r="L561">
        <f t="shared" si="69"/>
        <v>9240</v>
      </c>
      <c r="M561">
        <f t="shared" si="70"/>
        <v>246.1</v>
      </c>
      <c r="N561">
        <f t="shared" si="71"/>
        <v>1</v>
      </c>
    </row>
    <row r="562" spans="1:14">
      <c r="A562">
        <f t="shared" si="64"/>
        <v>0</v>
      </c>
      <c r="B562">
        <f t="shared" si="65"/>
        <v>0</v>
      </c>
      <c r="C562">
        <v>180</v>
      </c>
      <c r="D562">
        <v>4</v>
      </c>
      <c r="E562">
        <f t="shared" si="66"/>
        <v>-999</v>
      </c>
      <c r="F562">
        <f>能力值计算器!G2</f>
        <v>0</v>
      </c>
      <c r="G562">
        <f>ROUNDDOWN((能力值计算器!F4+能力值计算器!E4*2+ROUNDDOWN(C562/4,0))*能力值计算器!C2/100+10+能力值计算器!C2,0)</f>
        <v>168</v>
      </c>
      <c r="H562">
        <f>ROUNDDOWN(ROUNDDOWN(ROUNDDOWN(ROUNDDOWN(ROUNDDOWN((能力值计算器!F6+能力值计算器!E6*2+ROUNDDOWN(D562/4,0))*能力值计算器!C2/100+5,0)*能力值计算器!H6,0)*能力值计算器!K6,0)*能力值计算器!L6,0)*VLOOKUP(能力值计算器!J6,能力变化对照表!A:B,2,0),0)</f>
        <v>86</v>
      </c>
      <c r="I562">
        <f>ROUNDDOWN(ROUNDDOWN(ROUNDDOWN(ROUNDDOWN(ROUNDDOWN((能力值计算器!F8+能力值计算器!E8*2+ROUNDDOWN(E562/4,0))*能力值计算器!C2/100+5,0)*能力值计算器!H8,0)*能力值计算器!K8,0)*能力值计算器!L8,0)*VLOOKUP(能力值计算器!J8,能力变化对照表!A:B,2,0),0)</f>
        <v>-39</v>
      </c>
      <c r="J562">
        <f t="shared" si="67"/>
        <v>0</v>
      </c>
      <c r="K562">
        <f t="shared" si="68"/>
        <v>-6552</v>
      </c>
      <c r="L562">
        <f t="shared" si="69"/>
        <v>7896</v>
      </c>
      <c r="M562">
        <f t="shared" si="70"/>
        <v>246.1</v>
      </c>
      <c r="N562">
        <f t="shared" si="71"/>
        <v>1</v>
      </c>
    </row>
    <row r="563" spans="1:14">
      <c r="A563">
        <f t="shared" si="64"/>
        <v>0</v>
      </c>
      <c r="B563">
        <f t="shared" si="65"/>
        <v>0</v>
      </c>
      <c r="C563">
        <v>180</v>
      </c>
      <c r="D563">
        <v>8</v>
      </c>
      <c r="E563">
        <f t="shared" si="66"/>
        <v>-999</v>
      </c>
      <c r="F563">
        <f>能力值计算器!G2</f>
        <v>0</v>
      </c>
      <c r="G563">
        <f>ROUNDDOWN((能力值计算器!F4+能力值计算器!E4*2+ROUNDDOWN(C563/4,0))*能力值计算器!C2/100+10+能力值计算器!C2,0)</f>
        <v>168</v>
      </c>
      <c r="H563">
        <f>ROUNDDOWN(ROUNDDOWN(ROUNDDOWN(ROUNDDOWN(ROUNDDOWN((能力值计算器!F6+能力值计算器!E6*2+ROUNDDOWN(D563/4,0))*能力值计算器!C2/100+5,0)*能力值计算器!H6,0)*能力值计算器!K6,0)*能力值计算器!L6,0)*VLOOKUP(能力值计算器!J6,能力变化对照表!A:B,2,0),0)</f>
        <v>86</v>
      </c>
      <c r="I563">
        <f>ROUNDDOWN(ROUNDDOWN(ROUNDDOWN(ROUNDDOWN(ROUNDDOWN((能力值计算器!F8+能力值计算器!E8*2+ROUNDDOWN(E563/4,0))*能力值计算器!C2/100+5,0)*能力值计算器!H8,0)*能力值计算器!K8,0)*能力值计算器!L8,0)*VLOOKUP(能力值计算器!J8,能力变化对照表!A:B,2,0),0)</f>
        <v>-39</v>
      </c>
      <c r="J563">
        <f t="shared" si="67"/>
        <v>0</v>
      </c>
      <c r="K563">
        <f t="shared" si="68"/>
        <v>-6552</v>
      </c>
      <c r="L563">
        <f t="shared" si="69"/>
        <v>7896</v>
      </c>
      <c r="M563">
        <f t="shared" si="70"/>
        <v>246.1</v>
      </c>
      <c r="N563">
        <f t="shared" si="71"/>
        <v>1</v>
      </c>
    </row>
    <row r="564" spans="1:14">
      <c r="A564">
        <f t="shared" si="64"/>
        <v>0</v>
      </c>
      <c r="B564">
        <f t="shared" si="65"/>
        <v>0</v>
      </c>
      <c r="C564">
        <v>184</v>
      </c>
      <c r="D564">
        <v>4</v>
      </c>
      <c r="E564">
        <f t="shared" si="66"/>
        <v>-999</v>
      </c>
      <c r="F564">
        <f>能力值计算器!G2</f>
        <v>0</v>
      </c>
      <c r="G564">
        <f>ROUNDDOWN((能力值计算器!F4+能力值计算器!E4*2+ROUNDDOWN(C564/4,0))*能力值计算器!C2/100+10+能力值计算器!C2,0)</f>
        <v>168</v>
      </c>
      <c r="H564">
        <f>ROUNDDOWN(ROUNDDOWN(ROUNDDOWN(ROUNDDOWN(ROUNDDOWN((能力值计算器!F6+能力值计算器!E6*2+ROUNDDOWN(D564/4,0))*能力值计算器!C2/100+5,0)*能力值计算器!H6,0)*能力值计算器!K6,0)*能力值计算器!L6,0)*VLOOKUP(能力值计算器!J6,能力变化对照表!A:B,2,0),0)</f>
        <v>86</v>
      </c>
      <c r="I564">
        <f>ROUNDDOWN(ROUNDDOWN(ROUNDDOWN(ROUNDDOWN(ROUNDDOWN((能力值计算器!F8+能力值计算器!E8*2+ROUNDDOWN(E564/4,0))*能力值计算器!C2/100+5,0)*能力值计算器!H8,0)*能力值计算器!K8,0)*能力值计算器!L8,0)*VLOOKUP(能力值计算器!J8,能力变化对照表!A:B,2,0),0)</f>
        <v>-39</v>
      </c>
      <c r="J564">
        <f t="shared" si="67"/>
        <v>0</v>
      </c>
      <c r="K564">
        <f t="shared" si="68"/>
        <v>-6552</v>
      </c>
      <c r="L564">
        <f t="shared" si="69"/>
        <v>7896</v>
      </c>
      <c r="M564">
        <f t="shared" si="70"/>
        <v>246.1</v>
      </c>
      <c r="N564">
        <f t="shared" si="71"/>
        <v>1</v>
      </c>
    </row>
    <row r="565" spans="1:14">
      <c r="A565">
        <f t="shared" si="64"/>
        <v>0</v>
      </c>
      <c r="B565">
        <f t="shared" si="65"/>
        <v>0</v>
      </c>
      <c r="C565">
        <v>180</v>
      </c>
      <c r="D565">
        <v>72</v>
      </c>
      <c r="E565">
        <f t="shared" si="66"/>
        <v>-999</v>
      </c>
      <c r="F565">
        <f>能力值计算器!G2</f>
        <v>0</v>
      </c>
      <c r="G565">
        <f>ROUNDDOWN((能力值计算器!F4+能力值计算器!E4*2+ROUNDDOWN(C565/4,0))*能力值计算器!C2/100+10+能力值计算器!C2,0)</f>
        <v>168</v>
      </c>
      <c r="H565">
        <f>ROUNDDOWN(ROUNDDOWN(ROUNDDOWN(ROUNDDOWN(ROUNDDOWN((能力值计算器!F6+能力值计算器!E6*2+ROUNDDOWN(D565/4,0))*能力值计算器!C2/100+5,0)*能力值计算器!H6,0)*能力值计算器!K6,0)*能力值计算器!L6,0)*VLOOKUP(能力值计算器!J6,能力变化对照表!A:B,2,0),0)</f>
        <v>94</v>
      </c>
      <c r="I565">
        <f>ROUNDDOWN(ROUNDDOWN(ROUNDDOWN(ROUNDDOWN(ROUNDDOWN((能力值计算器!F8+能力值计算器!E8*2+ROUNDDOWN(E565/4,0))*能力值计算器!C2/100+5,0)*能力值计算器!H8,0)*能力值计算器!K8,0)*能力值计算器!L8,0)*VLOOKUP(能力值计算器!J8,能力变化对照表!A:B,2,0),0)</f>
        <v>-39</v>
      </c>
      <c r="J565">
        <f t="shared" si="67"/>
        <v>0</v>
      </c>
      <c r="K565">
        <f t="shared" si="68"/>
        <v>-6552</v>
      </c>
      <c r="L565">
        <f t="shared" si="69"/>
        <v>9240</v>
      </c>
      <c r="M565">
        <f t="shared" si="70"/>
        <v>246.1</v>
      </c>
      <c r="N565">
        <f t="shared" si="71"/>
        <v>1</v>
      </c>
    </row>
    <row r="566" spans="1:14">
      <c r="A566">
        <f t="shared" si="64"/>
        <v>0</v>
      </c>
      <c r="B566">
        <f t="shared" si="65"/>
        <v>0</v>
      </c>
      <c r="C566">
        <v>184</v>
      </c>
      <c r="D566">
        <v>68</v>
      </c>
      <c r="E566">
        <f t="shared" si="66"/>
        <v>-999</v>
      </c>
      <c r="F566">
        <f>能力值计算器!G2</f>
        <v>0</v>
      </c>
      <c r="G566">
        <f>ROUNDDOWN((能力值计算器!F4+能力值计算器!E4*2+ROUNDDOWN(C566/4,0))*能力值计算器!C2/100+10+能力值计算器!C2,0)</f>
        <v>168</v>
      </c>
      <c r="H566">
        <f>ROUNDDOWN(ROUNDDOWN(ROUNDDOWN(ROUNDDOWN(ROUNDDOWN((能力值计算器!F6+能力值计算器!E6*2+ROUNDDOWN(D566/4,0))*能力值计算器!C2/100+5,0)*能力值计算器!H6,0)*能力值计算器!K6,0)*能力值计算器!L6,0)*VLOOKUP(能力值计算器!J6,能力变化对照表!A:B,2,0),0)</f>
        <v>94</v>
      </c>
      <c r="I566">
        <f>ROUNDDOWN(ROUNDDOWN(ROUNDDOWN(ROUNDDOWN(ROUNDDOWN((能力值计算器!F8+能力值计算器!E8*2+ROUNDDOWN(E566/4,0))*能力值计算器!C2/100+5,0)*能力值计算器!H8,0)*能力值计算器!K8,0)*能力值计算器!L8,0)*VLOOKUP(能力值计算器!J8,能力变化对照表!A:B,2,0),0)</f>
        <v>-39</v>
      </c>
      <c r="J566">
        <f t="shared" si="67"/>
        <v>0</v>
      </c>
      <c r="K566">
        <f t="shared" si="68"/>
        <v>-6552</v>
      </c>
      <c r="L566">
        <f t="shared" si="69"/>
        <v>9240</v>
      </c>
      <c r="M566">
        <f t="shared" si="70"/>
        <v>246.1</v>
      </c>
      <c r="N566">
        <f t="shared" si="71"/>
        <v>1</v>
      </c>
    </row>
    <row r="567" spans="1:14">
      <c r="A567">
        <f t="shared" si="64"/>
        <v>0</v>
      </c>
      <c r="B567">
        <f t="shared" si="65"/>
        <v>0</v>
      </c>
      <c r="C567">
        <v>84</v>
      </c>
      <c r="D567">
        <v>116</v>
      </c>
      <c r="E567">
        <f t="shared" si="66"/>
        <v>-999</v>
      </c>
      <c r="F567">
        <f>能力值计算器!G2</f>
        <v>0</v>
      </c>
      <c r="G567">
        <f>ROUNDDOWN((能力值计算器!F4+能力值计算器!E4*2+ROUNDDOWN(C567/4,0))*能力值计算器!C2/100+10+能力值计算器!C2,0)</f>
        <v>156</v>
      </c>
      <c r="H567">
        <f>ROUNDDOWN(ROUNDDOWN(ROUNDDOWN(ROUNDDOWN(ROUNDDOWN((能力值计算器!F6+能力值计算器!E6*2+ROUNDDOWN(D567/4,0))*能力值计算器!C2/100+5,0)*能力值计算器!H6,0)*能力值计算器!K6,0)*能力值计算器!L6,0)*VLOOKUP(能力值计算器!J6,能力变化对照表!A:B,2,0),0)</f>
        <v>100</v>
      </c>
      <c r="I567">
        <f>ROUNDDOWN(ROUNDDOWN(ROUNDDOWN(ROUNDDOWN(ROUNDDOWN((能力值计算器!F8+能力值计算器!E8*2+ROUNDDOWN(E567/4,0))*能力值计算器!C2/100+5,0)*能力值计算器!H8,0)*能力值计算器!K8,0)*能力值计算器!L8,0)*VLOOKUP(能力值计算器!J8,能力变化对照表!A:B,2,0),0)</f>
        <v>-39</v>
      </c>
      <c r="J567">
        <f t="shared" si="67"/>
        <v>0</v>
      </c>
      <c r="K567">
        <f t="shared" si="68"/>
        <v>-6084</v>
      </c>
      <c r="L567">
        <f t="shared" si="69"/>
        <v>9516</v>
      </c>
      <c r="M567">
        <f t="shared" si="70"/>
        <v>234.1</v>
      </c>
      <c r="N567">
        <f t="shared" si="71"/>
        <v>1</v>
      </c>
    </row>
    <row r="568" spans="1:14">
      <c r="A568">
        <f t="shared" si="64"/>
        <v>0</v>
      </c>
      <c r="B568">
        <f t="shared" si="65"/>
        <v>0</v>
      </c>
      <c r="C568">
        <v>84</v>
      </c>
      <c r="D568">
        <v>52</v>
      </c>
      <c r="E568">
        <f t="shared" si="66"/>
        <v>-999</v>
      </c>
      <c r="F568">
        <f>能力值计算器!G2</f>
        <v>0</v>
      </c>
      <c r="G568">
        <f>ROUNDDOWN((能力值计算器!F4+能力值计算器!E4*2+ROUNDDOWN(C568/4,0))*能力值计算器!C2/100+10+能力值计算器!C2,0)</f>
        <v>156</v>
      </c>
      <c r="H568">
        <f>ROUNDDOWN(ROUNDDOWN(ROUNDDOWN(ROUNDDOWN(ROUNDDOWN((能力值计算器!F6+能力值计算器!E6*2+ROUNDDOWN(D568/4,0))*能力值计算器!C2/100+5,0)*能力值计算器!H6,0)*能力值计算器!K6,0)*能力值计算器!L6,0)*VLOOKUP(能力值计算器!J6,能力变化对照表!A:B,2,0),0)</f>
        <v>92</v>
      </c>
      <c r="I568">
        <f>ROUNDDOWN(ROUNDDOWN(ROUNDDOWN(ROUNDDOWN(ROUNDDOWN((能力值计算器!F8+能力值计算器!E8*2+ROUNDDOWN(E568/4,0))*能力值计算器!C2/100+5,0)*能力值计算器!H8,0)*能力值计算器!K8,0)*能力值计算器!L8,0)*VLOOKUP(能力值计算器!J8,能力变化对照表!A:B,2,0),0)</f>
        <v>-39</v>
      </c>
      <c r="J568">
        <f t="shared" si="67"/>
        <v>0</v>
      </c>
      <c r="K568">
        <f t="shared" si="68"/>
        <v>-6084</v>
      </c>
      <c r="L568">
        <f t="shared" si="69"/>
        <v>8268</v>
      </c>
      <c r="M568">
        <f t="shared" si="70"/>
        <v>234.1</v>
      </c>
      <c r="N568">
        <f t="shared" si="71"/>
        <v>1</v>
      </c>
    </row>
    <row r="569" spans="1:14">
      <c r="A569">
        <f t="shared" si="64"/>
        <v>0</v>
      </c>
      <c r="B569">
        <f t="shared" si="65"/>
        <v>0</v>
      </c>
      <c r="C569">
        <v>84</v>
      </c>
      <c r="D569">
        <v>56</v>
      </c>
      <c r="E569">
        <f t="shared" si="66"/>
        <v>-999</v>
      </c>
      <c r="F569">
        <f>能力值计算器!G2</f>
        <v>0</v>
      </c>
      <c r="G569">
        <f>ROUNDDOWN((能力值计算器!F4+能力值计算器!E4*2+ROUNDDOWN(C569/4,0))*能力值计算器!C2/100+10+能力值计算器!C2,0)</f>
        <v>156</v>
      </c>
      <c r="H569">
        <f>ROUNDDOWN(ROUNDDOWN(ROUNDDOWN(ROUNDDOWN(ROUNDDOWN((能力值计算器!F6+能力值计算器!E6*2+ROUNDDOWN(D569/4,0))*能力值计算器!C2/100+5,0)*能力值计算器!H6,0)*能力值计算器!K6,0)*能力值计算器!L6,0)*VLOOKUP(能力值计算器!J6,能力变化对照表!A:B,2,0),0)</f>
        <v>92</v>
      </c>
      <c r="I569">
        <f>ROUNDDOWN(ROUNDDOWN(ROUNDDOWN(ROUNDDOWN(ROUNDDOWN((能力值计算器!F8+能力值计算器!E8*2+ROUNDDOWN(E569/4,0))*能力值计算器!C2/100+5,0)*能力值计算器!H8,0)*能力值计算器!K8,0)*能力值计算器!L8,0)*VLOOKUP(能力值计算器!J8,能力变化对照表!A:B,2,0),0)</f>
        <v>-39</v>
      </c>
      <c r="J569">
        <f t="shared" si="67"/>
        <v>0</v>
      </c>
      <c r="K569">
        <f t="shared" si="68"/>
        <v>-6084</v>
      </c>
      <c r="L569">
        <f t="shared" si="69"/>
        <v>8268</v>
      </c>
      <c r="M569">
        <f t="shared" si="70"/>
        <v>234.1</v>
      </c>
      <c r="N569">
        <f t="shared" si="71"/>
        <v>1</v>
      </c>
    </row>
    <row r="570" spans="1:14">
      <c r="A570">
        <f t="shared" si="64"/>
        <v>0</v>
      </c>
      <c r="B570">
        <f t="shared" si="65"/>
        <v>0</v>
      </c>
      <c r="C570">
        <v>88</v>
      </c>
      <c r="D570">
        <v>52</v>
      </c>
      <c r="E570">
        <f t="shared" si="66"/>
        <v>-999</v>
      </c>
      <c r="F570">
        <f>能力值计算器!G2</f>
        <v>0</v>
      </c>
      <c r="G570">
        <f>ROUNDDOWN((能力值计算器!F4+能力值计算器!E4*2+ROUNDDOWN(C570/4,0))*能力值计算器!C2/100+10+能力值计算器!C2,0)</f>
        <v>156</v>
      </c>
      <c r="H570">
        <f>ROUNDDOWN(ROUNDDOWN(ROUNDDOWN(ROUNDDOWN(ROUNDDOWN((能力值计算器!F6+能力值计算器!E6*2+ROUNDDOWN(D570/4,0))*能力值计算器!C2/100+5,0)*能力值计算器!H6,0)*能力值计算器!K6,0)*能力值计算器!L6,0)*VLOOKUP(能力值计算器!J6,能力变化对照表!A:B,2,0),0)</f>
        <v>92</v>
      </c>
      <c r="I570">
        <f>ROUNDDOWN(ROUNDDOWN(ROUNDDOWN(ROUNDDOWN(ROUNDDOWN((能力值计算器!F8+能力值计算器!E8*2+ROUNDDOWN(E570/4,0))*能力值计算器!C2/100+5,0)*能力值计算器!H8,0)*能力值计算器!K8,0)*能力值计算器!L8,0)*VLOOKUP(能力值计算器!J8,能力变化对照表!A:B,2,0),0)</f>
        <v>-39</v>
      </c>
      <c r="J570">
        <f t="shared" si="67"/>
        <v>0</v>
      </c>
      <c r="K570">
        <f t="shared" si="68"/>
        <v>-6084</v>
      </c>
      <c r="L570">
        <f t="shared" si="69"/>
        <v>8268</v>
      </c>
      <c r="M570">
        <f t="shared" si="70"/>
        <v>234.1</v>
      </c>
      <c r="N570">
        <f t="shared" si="71"/>
        <v>1</v>
      </c>
    </row>
    <row r="571" spans="1:14">
      <c r="A571">
        <f t="shared" si="64"/>
        <v>0</v>
      </c>
      <c r="B571">
        <f t="shared" si="65"/>
        <v>0</v>
      </c>
      <c r="C571">
        <v>84</v>
      </c>
      <c r="D571">
        <v>120</v>
      </c>
      <c r="E571">
        <f t="shared" si="66"/>
        <v>-999</v>
      </c>
      <c r="F571">
        <f>能力值计算器!G2</f>
        <v>0</v>
      </c>
      <c r="G571">
        <f>ROUNDDOWN((能力值计算器!F4+能力值计算器!E4*2+ROUNDDOWN(C571/4,0))*能力值计算器!C2/100+10+能力值计算器!C2,0)</f>
        <v>156</v>
      </c>
      <c r="H571">
        <f>ROUNDDOWN(ROUNDDOWN(ROUNDDOWN(ROUNDDOWN(ROUNDDOWN((能力值计算器!F6+能力值计算器!E6*2+ROUNDDOWN(D571/4,0))*能力值计算器!C2/100+5,0)*能力值计算器!H6,0)*能力值计算器!K6,0)*能力值计算器!L6,0)*VLOOKUP(能力值计算器!J6,能力变化对照表!A:B,2,0),0)</f>
        <v>100</v>
      </c>
      <c r="I571">
        <f>ROUNDDOWN(ROUNDDOWN(ROUNDDOWN(ROUNDDOWN(ROUNDDOWN((能力值计算器!F8+能力值计算器!E8*2+ROUNDDOWN(E571/4,0))*能力值计算器!C2/100+5,0)*能力值计算器!H8,0)*能力值计算器!K8,0)*能力值计算器!L8,0)*VLOOKUP(能力值计算器!J8,能力变化对照表!A:B,2,0),0)</f>
        <v>-39</v>
      </c>
      <c r="J571">
        <f t="shared" si="67"/>
        <v>0</v>
      </c>
      <c r="K571">
        <f t="shared" si="68"/>
        <v>-6084</v>
      </c>
      <c r="L571">
        <f t="shared" si="69"/>
        <v>9516</v>
      </c>
      <c r="M571">
        <f t="shared" si="70"/>
        <v>234.1</v>
      </c>
      <c r="N571">
        <f t="shared" si="71"/>
        <v>1</v>
      </c>
    </row>
    <row r="572" spans="1:14">
      <c r="A572">
        <f t="shared" si="64"/>
        <v>0</v>
      </c>
      <c r="B572">
        <f t="shared" si="65"/>
        <v>0</v>
      </c>
      <c r="C572">
        <v>88</v>
      </c>
      <c r="D572">
        <v>116</v>
      </c>
      <c r="E572">
        <f t="shared" si="66"/>
        <v>-999</v>
      </c>
      <c r="F572">
        <f>能力值计算器!G2</f>
        <v>0</v>
      </c>
      <c r="G572">
        <f>ROUNDDOWN((能力值计算器!F4+能力值计算器!E4*2+ROUNDDOWN(C572/4,0))*能力值计算器!C2/100+10+能力值计算器!C2,0)</f>
        <v>156</v>
      </c>
      <c r="H572">
        <f>ROUNDDOWN(ROUNDDOWN(ROUNDDOWN(ROUNDDOWN(ROUNDDOWN((能力值计算器!F6+能力值计算器!E6*2+ROUNDDOWN(D572/4,0))*能力值计算器!C2/100+5,0)*能力值计算器!H6,0)*能力值计算器!K6,0)*能力值计算器!L6,0)*VLOOKUP(能力值计算器!J6,能力变化对照表!A:B,2,0),0)</f>
        <v>100</v>
      </c>
      <c r="I572">
        <f>ROUNDDOWN(ROUNDDOWN(ROUNDDOWN(ROUNDDOWN(ROUNDDOWN((能力值计算器!F8+能力值计算器!E8*2+ROUNDDOWN(E572/4,0))*能力值计算器!C2/100+5,0)*能力值计算器!H8,0)*能力值计算器!K8,0)*能力值计算器!L8,0)*VLOOKUP(能力值计算器!J8,能力变化对照表!A:B,2,0),0)</f>
        <v>-39</v>
      </c>
      <c r="J572">
        <f t="shared" si="67"/>
        <v>0</v>
      </c>
      <c r="K572">
        <f t="shared" si="68"/>
        <v>-6084</v>
      </c>
      <c r="L572">
        <f t="shared" si="69"/>
        <v>9516</v>
      </c>
      <c r="M572">
        <f t="shared" si="70"/>
        <v>234.1</v>
      </c>
      <c r="N572">
        <f t="shared" si="71"/>
        <v>1</v>
      </c>
    </row>
    <row r="573" spans="1:14">
      <c r="A573">
        <f t="shared" si="64"/>
        <v>0</v>
      </c>
      <c r="B573">
        <f t="shared" si="65"/>
        <v>0</v>
      </c>
      <c r="C573">
        <v>180</v>
      </c>
      <c r="D573">
        <v>0</v>
      </c>
      <c r="E573">
        <f t="shared" si="66"/>
        <v>-999</v>
      </c>
      <c r="F573">
        <f>能力值计算器!G2</f>
        <v>0</v>
      </c>
      <c r="G573">
        <f>ROUNDDOWN((能力值计算器!F4+能力值计算器!E4*2+ROUNDDOWN(C573/4,0))*能力值计算器!C2/100+10+能力值计算器!C2,0)</f>
        <v>168</v>
      </c>
      <c r="H573">
        <f>ROUNDDOWN(ROUNDDOWN(ROUNDDOWN(ROUNDDOWN(ROUNDDOWN((能力值计算器!F6+能力值计算器!E6*2+ROUNDDOWN(D573/4,0))*能力值计算器!C2/100+5,0)*能力值计算器!H6,0)*能力值计算器!K6,0)*能力值计算器!L6,0)*VLOOKUP(能力值计算器!J6,能力变化对照表!A:B,2,0),0)</f>
        <v>85</v>
      </c>
      <c r="I573">
        <f>ROUNDDOWN(ROUNDDOWN(ROUNDDOWN(ROUNDDOWN(ROUNDDOWN((能力值计算器!F8+能力值计算器!E8*2+ROUNDDOWN(E573/4,0))*能力值计算器!C2/100+5,0)*能力值计算器!H8,0)*能力值计算器!K8,0)*能力值计算器!L8,0)*VLOOKUP(能力值计算器!J8,能力变化对照表!A:B,2,0),0)</f>
        <v>-39</v>
      </c>
      <c r="J573">
        <f t="shared" si="67"/>
        <v>0</v>
      </c>
      <c r="K573">
        <f t="shared" si="68"/>
        <v>-6552</v>
      </c>
      <c r="L573">
        <f t="shared" si="69"/>
        <v>7728</v>
      </c>
      <c r="M573">
        <f t="shared" si="70"/>
        <v>246.1</v>
      </c>
      <c r="N573">
        <f t="shared" si="71"/>
        <v>1</v>
      </c>
    </row>
    <row r="574" spans="1:14">
      <c r="A574">
        <f t="shared" si="64"/>
        <v>0</v>
      </c>
      <c r="B574">
        <f t="shared" si="65"/>
        <v>0</v>
      </c>
      <c r="C574">
        <v>180</v>
      </c>
      <c r="D574">
        <v>76</v>
      </c>
      <c r="E574">
        <f t="shared" si="66"/>
        <v>-999</v>
      </c>
      <c r="F574">
        <f>能力值计算器!G2</f>
        <v>0</v>
      </c>
      <c r="G574">
        <f>ROUNDDOWN((能力值计算器!F4+能力值计算器!E4*2+ROUNDDOWN(C574/4,0))*能力值计算器!C2/100+10+能力值计算器!C2,0)</f>
        <v>168</v>
      </c>
      <c r="H574">
        <f>ROUNDDOWN(ROUNDDOWN(ROUNDDOWN(ROUNDDOWN(ROUNDDOWN((能力值计算器!F6+能力值计算器!E6*2+ROUNDDOWN(D574/4,0))*能力值计算器!C2/100+5,0)*能力值计算器!H6,0)*能力值计算器!K6,0)*能力值计算器!L6,0)*VLOOKUP(能力值计算器!J6,能力变化对照表!A:B,2,0),0)</f>
        <v>95</v>
      </c>
      <c r="I574">
        <f>ROUNDDOWN(ROUNDDOWN(ROUNDDOWN(ROUNDDOWN(ROUNDDOWN((能力值计算器!F8+能力值计算器!E8*2+ROUNDDOWN(E574/4,0))*能力值计算器!C2/100+5,0)*能力值计算器!H8,0)*能力值计算器!K8,0)*能力值计算器!L8,0)*VLOOKUP(能力值计算器!J8,能力变化对照表!A:B,2,0),0)</f>
        <v>-39</v>
      </c>
      <c r="J574">
        <f t="shared" si="67"/>
        <v>0</v>
      </c>
      <c r="K574">
        <f t="shared" si="68"/>
        <v>-6552</v>
      </c>
      <c r="L574">
        <f t="shared" si="69"/>
        <v>9408</v>
      </c>
      <c r="M574">
        <f t="shared" si="70"/>
        <v>246.1</v>
      </c>
      <c r="N574">
        <f t="shared" si="71"/>
        <v>1</v>
      </c>
    </row>
    <row r="575" spans="1:14">
      <c r="A575">
        <f t="shared" si="64"/>
        <v>0</v>
      </c>
      <c r="B575">
        <f t="shared" si="65"/>
        <v>0</v>
      </c>
      <c r="C575">
        <v>84</v>
      </c>
      <c r="D575">
        <v>124</v>
      </c>
      <c r="E575">
        <f t="shared" si="66"/>
        <v>-999</v>
      </c>
      <c r="F575">
        <f>能力值计算器!G2</f>
        <v>0</v>
      </c>
      <c r="G575">
        <f>ROUNDDOWN((能力值计算器!F4+能力值计算器!E4*2+ROUNDDOWN(C575/4,0))*能力值计算器!C2/100+10+能力值计算器!C2,0)</f>
        <v>156</v>
      </c>
      <c r="H575">
        <f>ROUNDDOWN(ROUNDDOWN(ROUNDDOWN(ROUNDDOWN(ROUNDDOWN((能力值计算器!F6+能力值计算器!E6*2+ROUNDDOWN(D575/4,0))*能力值计算器!C2/100+5,0)*能力值计算器!H6,0)*能力值计算器!K6,0)*能力值计算器!L6,0)*VLOOKUP(能力值计算器!J6,能力变化对照表!A:B,2,0),0)</f>
        <v>101</v>
      </c>
      <c r="I575">
        <f>ROUNDDOWN(ROUNDDOWN(ROUNDDOWN(ROUNDDOWN(ROUNDDOWN((能力值计算器!F8+能力值计算器!E8*2+ROUNDDOWN(E575/4,0))*能力值计算器!C2/100+5,0)*能力值计算器!H8,0)*能力值计算器!K8,0)*能力值计算器!L8,0)*VLOOKUP(能力值计算器!J8,能力变化对照表!A:B,2,0),0)</f>
        <v>-39</v>
      </c>
      <c r="J575">
        <f t="shared" si="67"/>
        <v>0</v>
      </c>
      <c r="K575">
        <f t="shared" si="68"/>
        <v>-6084</v>
      </c>
      <c r="L575">
        <f t="shared" si="69"/>
        <v>9672</v>
      </c>
      <c r="M575">
        <f t="shared" si="70"/>
        <v>234.1</v>
      </c>
      <c r="N575">
        <f t="shared" si="71"/>
        <v>1</v>
      </c>
    </row>
    <row r="576" spans="1:14">
      <c r="A576">
        <f t="shared" si="64"/>
        <v>0</v>
      </c>
      <c r="B576">
        <f t="shared" si="65"/>
        <v>0</v>
      </c>
      <c r="C576">
        <v>84</v>
      </c>
      <c r="D576">
        <v>44</v>
      </c>
      <c r="E576">
        <f t="shared" si="66"/>
        <v>-999</v>
      </c>
      <c r="F576">
        <f>能力值计算器!G2</f>
        <v>0</v>
      </c>
      <c r="G576">
        <f>ROUNDDOWN((能力值计算器!F4+能力值计算器!E4*2+ROUNDDOWN(C576/4,0))*能力值计算器!C2/100+10+能力值计算器!C2,0)</f>
        <v>156</v>
      </c>
      <c r="H576">
        <f>ROUNDDOWN(ROUNDDOWN(ROUNDDOWN(ROUNDDOWN(ROUNDDOWN((能力值计算器!F6+能力值计算器!E6*2+ROUNDDOWN(D576/4,0))*能力值计算器!C2/100+5,0)*能力值计算器!H6,0)*能力值计算器!K6,0)*能力值计算器!L6,0)*VLOOKUP(能力值计算器!J6,能力变化对照表!A:B,2,0),0)</f>
        <v>91</v>
      </c>
      <c r="I576">
        <f>ROUNDDOWN(ROUNDDOWN(ROUNDDOWN(ROUNDDOWN(ROUNDDOWN((能力值计算器!F8+能力值计算器!E8*2+ROUNDDOWN(E576/4,0))*能力值计算器!C2/100+5,0)*能力值计算器!H8,0)*能力值计算器!K8,0)*能力值计算器!L8,0)*VLOOKUP(能力值计算器!J8,能力变化对照表!A:B,2,0),0)</f>
        <v>-39</v>
      </c>
      <c r="J576">
        <f t="shared" si="67"/>
        <v>0</v>
      </c>
      <c r="K576">
        <f t="shared" si="68"/>
        <v>-6084</v>
      </c>
      <c r="L576">
        <f t="shared" si="69"/>
        <v>8112</v>
      </c>
      <c r="M576">
        <f t="shared" si="70"/>
        <v>234.1</v>
      </c>
      <c r="N576">
        <f t="shared" si="71"/>
        <v>1</v>
      </c>
    </row>
    <row r="577" spans="1:14">
      <c r="A577">
        <f t="shared" si="64"/>
        <v>0</v>
      </c>
      <c r="B577">
        <f t="shared" si="65"/>
        <v>0</v>
      </c>
      <c r="C577">
        <v>84</v>
      </c>
      <c r="D577">
        <v>48</v>
      </c>
      <c r="E577">
        <f t="shared" si="66"/>
        <v>-999</v>
      </c>
      <c r="F577">
        <f>能力值计算器!G2</f>
        <v>0</v>
      </c>
      <c r="G577">
        <f>ROUNDDOWN((能力值计算器!F4+能力值计算器!E4*2+ROUNDDOWN(C577/4,0))*能力值计算器!C2/100+10+能力值计算器!C2,0)</f>
        <v>156</v>
      </c>
      <c r="H577">
        <f>ROUNDDOWN(ROUNDDOWN(ROUNDDOWN(ROUNDDOWN(ROUNDDOWN((能力值计算器!F6+能力值计算器!E6*2+ROUNDDOWN(D577/4,0))*能力值计算器!C2/100+5,0)*能力值计算器!H6,0)*能力值计算器!K6,0)*能力值计算器!L6,0)*VLOOKUP(能力值计算器!J6,能力变化对照表!A:B,2,0),0)</f>
        <v>91</v>
      </c>
      <c r="I577">
        <f>ROUNDDOWN(ROUNDDOWN(ROUNDDOWN(ROUNDDOWN(ROUNDDOWN((能力值计算器!F8+能力值计算器!E8*2+ROUNDDOWN(E577/4,0))*能力值计算器!C2/100+5,0)*能力值计算器!H8,0)*能力值计算器!K8,0)*能力值计算器!L8,0)*VLOOKUP(能力值计算器!J8,能力变化对照表!A:B,2,0),0)</f>
        <v>-39</v>
      </c>
      <c r="J577">
        <f t="shared" si="67"/>
        <v>0</v>
      </c>
      <c r="K577">
        <f t="shared" si="68"/>
        <v>-6084</v>
      </c>
      <c r="L577">
        <f t="shared" si="69"/>
        <v>8112</v>
      </c>
      <c r="M577">
        <f t="shared" si="70"/>
        <v>234.1</v>
      </c>
      <c r="N577">
        <f t="shared" si="71"/>
        <v>1</v>
      </c>
    </row>
    <row r="578" spans="1:14">
      <c r="A578">
        <f t="shared" ref="A578:A641" si="72">IF(N578=1,0,L578+1/M578)</f>
        <v>0</v>
      </c>
      <c r="B578">
        <f t="shared" ref="B578:B641" si="73">IF(A578=MAX(A:A),1,0)</f>
        <v>0</v>
      </c>
      <c r="C578">
        <v>88</v>
      </c>
      <c r="D578">
        <v>44</v>
      </c>
      <c r="E578">
        <f t="shared" ref="E578:E641" si="74">IF(F578-D578-C578&gt;253,-999,IF(F578-D578-C578&lt;0,-999,F578-D578-C578))</f>
        <v>-999</v>
      </c>
      <c r="F578">
        <f>能力值计算器!G2</f>
        <v>0</v>
      </c>
      <c r="G578">
        <f>ROUNDDOWN((能力值计算器!F4+能力值计算器!E4*2+ROUNDDOWN(C578/4,0))*能力值计算器!C2/100+10+能力值计算器!C2,0)</f>
        <v>156</v>
      </c>
      <c r="H578">
        <f>ROUNDDOWN(ROUNDDOWN(ROUNDDOWN(ROUNDDOWN(ROUNDDOWN((能力值计算器!F6+能力值计算器!E6*2+ROUNDDOWN(D578/4,0))*能力值计算器!C2/100+5,0)*能力值计算器!H6,0)*能力值计算器!K6,0)*能力值计算器!L6,0)*VLOOKUP(能力值计算器!J6,能力变化对照表!A:B,2,0),0)</f>
        <v>91</v>
      </c>
      <c r="I578">
        <f>ROUNDDOWN(ROUNDDOWN(ROUNDDOWN(ROUNDDOWN(ROUNDDOWN((能力值计算器!F8+能力值计算器!E8*2+ROUNDDOWN(E578/4,0))*能力值计算器!C2/100+5,0)*能力值计算器!H8,0)*能力值计算器!K8,0)*能力值计算器!L8,0)*VLOOKUP(能力值计算器!J8,能力变化对照表!A:B,2,0),0)</f>
        <v>-39</v>
      </c>
      <c r="J578">
        <f t="shared" ref="J578:J641" si="75">IF(E578&lt;0,0,G578*H578)</f>
        <v>0</v>
      </c>
      <c r="K578">
        <f t="shared" ref="K578:K641" si="76">G578*I578</f>
        <v>-6084</v>
      </c>
      <c r="L578">
        <f t="shared" ref="L578:L641" si="77">(H578+I578)*G578</f>
        <v>8112</v>
      </c>
      <c r="M578">
        <f t="shared" ref="M578:M641" si="78">IF(H578+I578-G578&lt;0,G578-H578-I578,H578+I578-G578)+IF(H578-I578&lt;0,I578-H578,H578-I578)+0.1</f>
        <v>234.1</v>
      </c>
      <c r="N578">
        <f t="shared" ref="N578:N641" si="79">IF(E578&lt;0,1,0)</f>
        <v>1</v>
      </c>
    </row>
    <row r="579" spans="1:14">
      <c r="A579">
        <f t="shared" si="72"/>
        <v>0</v>
      </c>
      <c r="B579">
        <f t="shared" si="73"/>
        <v>0</v>
      </c>
      <c r="C579">
        <v>84</v>
      </c>
      <c r="D579">
        <v>128</v>
      </c>
      <c r="E579">
        <f t="shared" si="74"/>
        <v>-999</v>
      </c>
      <c r="F579">
        <f>能力值计算器!G2</f>
        <v>0</v>
      </c>
      <c r="G579">
        <f>ROUNDDOWN((能力值计算器!F4+能力值计算器!E4*2+ROUNDDOWN(C579/4,0))*能力值计算器!C2/100+10+能力值计算器!C2,0)</f>
        <v>156</v>
      </c>
      <c r="H579">
        <f>ROUNDDOWN(ROUNDDOWN(ROUNDDOWN(ROUNDDOWN(ROUNDDOWN((能力值计算器!F6+能力值计算器!E6*2+ROUNDDOWN(D579/4,0))*能力值计算器!C2/100+5,0)*能力值计算器!H6,0)*能力值计算器!K6,0)*能力值计算器!L6,0)*VLOOKUP(能力值计算器!J6,能力变化对照表!A:B,2,0),0)</f>
        <v>101</v>
      </c>
      <c r="I579">
        <f>ROUNDDOWN(ROUNDDOWN(ROUNDDOWN(ROUNDDOWN(ROUNDDOWN((能力值计算器!F8+能力值计算器!E8*2+ROUNDDOWN(E579/4,0))*能力值计算器!C2/100+5,0)*能力值计算器!H8,0)*能力值计算器!K8,0)*能力值计算器!L8,0)*VLOOKUP(能力值计算器!J8,能力变化对照表!A:B,2,0),0)</f>
        <v>-39</v>
      </c>
      <c r="J579">
        <f t="shared" si="75"/>
        <v>0</v>
      </c>
      <c r="K579">
        <f t="shared" si="76"/>
        <v>-6084</v>
      </c>
      <c r="L579">
        <f t="shared" si="77"/>
        <v>9672</v>
      </c>
      <c r="M579">
        <f t="shared" si="78"/>
        <v>234.1</v>
      </c>
      <c r="N579">
        <f t="shared" si="79"/>
        <v>1</v>
      </c>
    </row>
    <row r="580" spans="1:14">
      <c r="A580">
        <f t="shared" si="72"/>
        <v>0</v>
      </c>
      <c r="B580">
        <f t="shared" si="73"/>
        <v>0</v>
      </c>
      <c r="C580">
        <v>88</v>
      </c>
      <c r="D580">
        <v>124</v>
      </c>
      <c r="E580">
        <f t="shared" si="74"/>
        <v>-999</v>
      </c>
      <c r="F580">
        <f>能力值计算器!G2</f>
        <v>0</v>
      </c>
      <c r="G580">
        <f>ROUNDDOWN((能力值计算器!F4+能力值计算器!E4*2+ROUNDDOWN(C580/4,0))*能力值计算器!C2/100+10+能力值计算器!C2,0)</f>
        <v>156</v>
      </c>
      <c r="H580">
        <f>ROUNDDOWN(ROUNDDOWN(ROUNDDOWN(ROUNDDOWN(ROUNDDOWN((能力值计算器!F6+能力值计算器!E6*2+ROUNDDOWN(D580/4,0))*能力值计算器!C2/100+5,0)*能力值计算器!H6,0)*能力值计算器!K6,0)*能力值计算器!L6,0)*VLOOKUP(能力值计算器!J6,能力变化对照表!A:B,2,0),0)</f>
        <v>101</v>
      </c>
      <c r="I580">
        <f>ROUNDDOWN(ROUNDDOWN(ROUNDDOWN(ROUNDDOWN(ROUNDDOWN((能力值计算器!F8+能力值计算器!E8*2+ROUNDDOWN(E580/4,0))*能力值计算器!C2/100+5,0)*能力值计算器!H8,0)*能力值计算器!K8,0)*能力值计算器!L8,0)*VLOOKUP(能力值计算器!J8,能力变化对照表!A:B,2,0),0)</f>
        <v>-39</v>
      </c>
      <c r="J580">
        <f t="shared" si="75"/>
        <v>0</v>
      </c>
      <c r="K580">
        <f t="shared" si="76"/>
        <v>-6084</v>
      </c>
      <c r="L580">
        <f t="shared" si="77"/>
        <v>9672</v>
      </c>
      <c r="M580">
        <f t="shared" si="78"/>
        <v>234.1</v>
      </c>
      <c r="N580">
        <f t="shared" si="79"/>
        <v>1</v>
      </c>
    </row>
    <row r="581" spans="1:14">
      <c r="A581">
        <f t="shared" si="72"/>
        <v>0</v>
      </c>
      <c r="B581">
        <f t="shared" si="73"/>
        <v>0</v>
      </c>
      <c r="C581">
        <v>84</v>
      </c>
      <c r="D581">
        <v>132</v>
      </c>
      <c r="E581">
        <f t="shared" si="74"/>
        <v>-999</v>
      </c>
      <c r="F581">
        <f>能力值计算器!G2</f>
        <v>0</v>
      </c>
      <c r="G581">
        <f>ROUNDDOWN((能力值计算器!F4+能力值计算器!E4*2+ROUNDDOWN(C581/4,0))*能力值计算器!C2/100+10+能力值计算器!C2,0)</f>
        <v>156</v>
      </c>
      <c r="H581">
        <f>ROUNDDOWN(ROUNDDOWN(ROUNDDOWN(ROUNDDOWN(ROUNDDOWN((能力值计算器!F6+能力值计算器!E6*2+ROUNDDOWN(D581/4,0))*能力值计算器!C2/100+5,0)*能力值计算器!H6,0)*能力值计算器!K6,0)*能力值计算器!L6,0)*VLOOKUP(能力值计算器!J6,能力变化对照表!A:B,2,0),0)</f>
        <v>102</v>
      </c>
      <c r="I581">
        <f>ROUNDDOWN(ROUNDDOWN(ROUNDDOWN(ROUNDDOWN(ROUNDDOWN((能力值计算器!F8+能力值计算器!E8*2+ROUNDDOWN(E581/4,0))*能力值计算器!C2/100+5,0)*能力值计算器!H8,0)*能力值计算器!K8,0)*能力值计算器!L8,0)*VLOOKUP(能力值计算器!J8,能力变化对照表!A:B,2,0),0)</f>
        <v>-39</v>
      </c>
      <c r="J581">
        <f t="shared" si="75"/>
        <v>0</v>
      </c>
      <c r="K581">
        <f t="shared" si="76"/>
        <v>-6084</v>
      </c>
      <c r="L581">
        <f t="shared" si="77"/>
        <v>9828</v>
      </c>
      <c r="M581">
        <f t="shared" si="78"/>
        <v>234.1</v>
      </c>
      <c r="N581">
        <f t="shared" si="79"/>
        <v>1</v>
      </c>
    </row>
    <row r="582" spans="1:14">
      <c r="A582">
        <f t="shared" si="72"/>
        <v>0</v>
      </c>
      <c r="B582">
        <f t="shared" si="73"/>
        <v>0</v>
      </c>
      <c r="C582">
        <v>84</v>
      </c>
      <c r="D582">
        <v>36</v>
      </c>
      <c r="E582">
        <f t="shared" si="74"/>
        <v>-999</v>
      </c>
      <c r="F582">
        <f>能力值计算器!G2</f>
        <v>0</v>
      </c>
      <c r="G582">
        <f>ROUNDDOWN((能力值计算器!F4+能力值计算器!E4*2+ROUNDDOWN(C582/4,0))*能力值计算器!C2/100+10+能力值计算器!C2,0)</f>
        <v>156</v>
      </c>
      <c r="H582">
        <f>ROUNDDOWN(ROUNDDOWN(ROUNDDOWN(ROUNDDOWN(ROUNDDOWN((能力值计算器!F6+能力值计算器!E6*2+ROUNDDOWN(D582/4,0))*能力值计算器!C2/100+5,0)*能力值计算器!H6,0)*能力值计算器!K6,0)*能力值计算器!L6,0)*VLOOKUP(能力值计算器!J6,能力变化对照表!A:B,2,0),0)</f>
        <v>90</v>
      </c>
      <c r="I582">
        <f>ROUNDDOWN(ROUNDDOWN(ROUNDDOWN(ROUNDDOWN(ROUNDDOWN((能力值计算器!F8+能力值计算器!E8*2+ROUNDDOWN(E582/4,0))*能力值计算器!C2/100+5,0)*能力值计算器!H8,0)*能力值计算器!K8,0)*能力值计算器!L8,0)*VLOOKUP(能力值计算器!J8,能力变化对照表!A:B,2,0),0)</f>
        <v>-39</v>
      </c>
      <c r="J582">
        <f t="shared" si="75"/>
        <v>0</v>
      </c>
      <c r="K582">
        <f t="shared" si="76"/>
        <v>-6084</v>
      </c>
      <c r="L582">
        <f t="shared" si="77"/>
        <v>7956</v>
      </c>
      <c r="M582">
        <f t="shared" si="78"/>
        <v>234.1</v>
      </c>
      <c r="N582">
        <f t="shared" si="79"/>
        <v>1</v>
      </c>
    </row>
    <row r="583" spans="1:14">
      <c r="A583">
        <f t="shared" si="72"/>
        <v>0</v>
      </c>
      <c r="B583">
        <f t="shared" si="73"/>
        <v>0</v>
      </c>
      <c r="C583">
        <v>84</v>
      </c>
      <c r="D583">
        <v>40</v>
      </c>
      <c r="E583">
        <f t="shared" si="74"/>
        <v>-999</v>
      </c>
      <c r="F583">
        <f>能力值计算器!G2</f>
        <v>0</v>
      </c>
      <c r="G583">
        <f>ROUNDDOWN((能力值计算器!F4+能力值计算器!E4*2+ROUNDDOWN(C583/4,0))*能力值计算器!C2/100+10+能力值计算器!C2,0)</f>
        <v>156</v>
      </c>
      <c r="H583">
        <f>ROUNDDOWN(ROUNDDOWN(ROUNDDOWN(ROUNDDOWN(ROUNDDOWN((能力值计算器!F6+能力值计算器!E6*2+ROUNDDOWN(D583/4,0))*能力值计算器!C2/100+5,0)*能力值计算器!H6,0)*能力值计算器!K6,0)*能力值计算器!L6,0)*VLOOKUP(能力值计算器!J6,能力变化对照表!A:B,2,0),0)</f>
        <v>90</v>
      </c>
      <c r="I583">
        <f>ROUNDDOWN(ROUNDDOWN(ROUNDDOWN(ROUNDDOWN(ROUNDDOWN((能力值计算器!F8+能力值计算器!E8*2+ROUNDDOWN(E583/4,0))*能力值计算器!C2/100+5,0)*能力值计算器!H8,0)*能力值计算器!K8,0)*能力值计算器!L8,0)*VLOOKUP(能力值计算器!J8,能力变化对照表!A:B,2,0),0)</f>
        <v>-39</v>
      </c>
      <c r="J583">
        <f t="shared" si="75"/>
        <v>0</v>
      </c>
      <c r="K583">
        <f t="shared" si="76"/>
        <v>-6084</v>
      </c>
      <c r="L583">
        <f t="shared" si="77"/>
        <v>7956</v>
      </c>
      <c r="M583">
        <f t="shared" si="78"/>
        <v>234.1</v>
      </c>
      <c r="N583">
        <f t="shared" si="79"/>
        <v>1</v>
      </c>
    </row>
    <row r="584" spans="1:14">
      <c r="A584">
        <f t="shared" si="72"/>
        <v>0</v>
      </c>
      <c r="B584">
        <f t="shared" si="73"/>
        <v>0</v>
      </c>
      <c r="C584">
        <v>88</v>
      </c>
      <c r="D584">
        <v>36</v>
      </c>
      <c r="E584">
        <f t="shared" si="74"/>
        <v>-999</v>
      </c>
      <c r="F584">
        <f>能力值计算器!G2</f>
        <v>0</v>
      </c>
      <c r="G584">
        <f>ROUNDDOWN((能力值计算器!F4+能力值计算器!E4*2+ROUNDDOWN(C584/4,0))*能力值计算器!C2/100+10+能力值计算器!C2,0)</f>
        <v>156</v>
      </c>
      <c r="H584">
        <f>ROUNDDOWN(ROUNDDOWN(ROUNDDOWN(ROUNDDOWN(ROUNDDOWN((能力值计算器!F6+能力值计算器!E6*2+ROUNDDOWN(D584/4,0))*能力值计算器!C2/100+5,0)*能力值计算器!H6,0)*能力值计算器!K6,0)*能力值计算器!L6,0)*VLOOKUP(能力值计算器!J6,能力变化对照表!A:B,2,0),0)</f>
        <v>90</v>
      </c>
      <c r="I584">
        <f>ROUNDDOWN(ROUNDDOWN(ROUNDDOWN(ROUNDDOWN(ROUNDDOWN((能力值计算器!F8+能力值计算器!E8*2+ROUNDDOWN(E584/4,0))*能力值计算器!C2/100+5,0)*能力值计算器!H8,0)*能力值计算器!K8,0)*能力值计算器!L8,0)*VLOOKUP(能力值计算器!J8,能力变化对照表!A:B,2,0),0)</f>
        <v>-39</v>
      </c>
      <c r="J584">
        <f t="shared" si="75"/>
        <v>0</v>
      </c>
      <c r="K584">
        <f t="shared" si="76"/>
        <v>-6084</v>
      </c>
      <c r="L584">
        <f t="shared" si="77"/>
        <v>7956</v>
      </c>
      <c r="M584">
        <f t="shared" si="78"/>
        <v>234.1</v>
      </c>
      <c r="N584">
        <f t="shared" si="79"/>
        <v>1</v>
      </c>
    </row>
    <row r="585" spans="1:14">
      <c r="A585">
        <f t="shared" si="72"/>
        <v>0</v>
      </c>
      <c r="B585">
        <f t="shared" si="73"/>
        <v>0</v>
      </c>
      <c r="C585">
        <v>84</v>
      </c>
      <c r="D585">
        <v>136</v>
      </c>
      <c r="E585">
        <f t="shared" si="74"/>
        <v>-999</v>
      </c>
      <c r="F585">
        <f>能力值计算器!G2</f>
        <v>0</v>
      </c>
      <c r="G585">
        <f>ROUNDDOWN((能力值计算器!F4+能力值计算器!E4*2+ROUNDDOWN(C585/4,0))*能力值计算器!C2/100+10+能力值计算器!C2,0)</f>
        <v>156</v>
      </c>
      <c r="H585">
        <f>ROUNDDOWN(ROUNDDOWN(ROUNDDOWN(ROUNDDOWN(ROUNDDOWN((能力值计算器!F6+能力值计算器!E6*2+ROUNDDOWN(D585/4,0))*能力值计算器!C2/100+5,0)*能力值计算器!H6,0)*能力值计算器!K6,0)*能力值计算器!L6,0)*VLOOKUP(能力值计算器!J6,能力变化对照表!A:B,2,0),0)</f>
        <v>102</v>
      </c>
      <c r="I585">
        <f>ROUNDDOWN(ROUNDDOWN(ROUNDDOWN(ROUNDDOWN(ROUNDDOWN((能力值计算器!F8+能力值计算器!E8*2+ROUNDDOWN(E585/4,0))*能力值计算器!C2/100+5,0)*能力值计算器!H8,0)*能力值计算器!K8,0)*能力值计算器!L8,0)*VLOOKUP(能力值计算器!J8,能力变化对照表!A:B,2,0),0)</f>
        <v>-39</v>
      </c>
      <c r="J585">
        <f t="shared" si="75"/>
        <v>0</v>
      </c>
      <c r="K585">
        <f t="shared" si="76"/>
        <v>-6084</v>
      </c>
      <c r="L585">
        <f t="shared" si="77"/>
        <v>9828</v>
      </c>
      <c r="M585">
        <f t="shared" si="78"/>
        <v>234.1</v>
      </c>
      <c r="N585">
        <f t="shared" si="79"/>
        <v>1</v>
      </c>
    </row>
    <row r="586" spans="1:14">
      <c r="A586">
        <f t="shared" si="72"/>
        <v>0</v>
      </c>
      <c r="B586">
        <f t="shared" si="73"/>
        <v>0</v>
      </c>
      <c r="C586">
        <v>88</v>
      </c>
      <c r="D586">
        <v>132</v>
      </c>
      <c r="E586">
        <f t="shared" si="74"/>
        <v>-999</v>
      </c>
      <c r="F586">
        <f>能力值计算器!G2</f>
        <v>0</v>
      </c>
      <c r="G586">
        <f>ROUNDDOWN((能力值计算器!F4+能力值计算器!E4*2+ROUNDDOWN(C586/4,0))*能力值计算器!C2/100+10+能力值计算器!C2,0)</f>
        <v>156</v>
      </c>
      <c r="H586">
        <f>ROUNDDOWN(ROUNDDOWN(ROUNDDOWN(ROUNDDOWN(ROUNDDOWN((能力值计算器!F6+能力值计算器!E6*2+ROUNDDOWN(D586/4,0))*能力值计算器!C2/100+5,0)*能力值计算器!H6,0)*能力值计算器!K6,0)*能力值计算器!L6,0)*VLOOKUP(能力值计算器!J6,能力变化对照表!A:B,2,0),0)</f>
        <v>102</v>
      </c>
      <c r="I586">
        <f>ROUNDDOWN(ROUNDDOWN(ROUNDDOWN(ROUNDDOWN(ROUNDDOWN((能力值计算器!F8+能力值计算器!E8*2+ROUNDDOWN(E586/4,0))*能力值计算器!C2/100+5,0)*能力值计算器!H8,0)*能力值计算器!K8,0)*能力值计算器!L8,0)*VLOOKUP(能力值计算器!J8,能力变化对照表!A:B,2,0),0)</f>
        <v>-39</v>
      </c>
      <c r="J586">
        <f t="shared" si="75"/>
        <v>0</v>
      </c>
      <c r="K586">
        <f t="shared" si="76"/>
        <v>-6084</v>
      </c>
      <c r="L586">
        <f t="shared" si="77"/>
        <v>9828</v>
      </c>
      <c r="M586">
        <f t="shared" si="78"/>
        <v>234.1</v>
      </c>
      <c r="N586">
        <f t="shared" si="79"/>
        <v>1</v>
      </c>
    </row>
    <row r="587" spans="1:14">
      <c r="A587">
        <f t="shared" si="72"/>
        <v>0</v>
      </c>
      <c r="B587">
        <f t="shared" si="73"/>
        <v>0</v>
      </c>
      <c r="C587">
        <v>84</v>
      </c>
      <c r="D587">
        <v>140</v>
      </c>
      <c r="E587">
        <f t="shared" si="74"/>
        <v>-999</v>
      </c>
      <c r="F587">
        <f>能力值计算器!G2</f>
        <v>0</v>
      </c>
      <c r="G587">
        <f>ROUNDDOWN((能力值计算器!F4+能力值计算器!E4*2+ROUNDDOWN(C587/4,0))*能力值计算器!C2/100+10+能力值计算器!C2,0)</f>
        <v>156</v>
      </c>
      <c r="H587">
        <f>ROUNDDOWN(ROUNDDOWN(ROUNDDOWN(ROUNDDOWN(ROUNDDOWN((能力值计算器!F6+能力值计算器!E6*2+ROUNDDOWN(D587/4,0))*能力值计算器!C2/100+5,0)*能力值计算器!H6,0)*能力值计算器!K6,0)*能力值计算器!L6,0)*VLOOKUP(能力值计算器!J6,能力变化对照表!A:B,2,0),0)</f>
        <v>103</v>
      </c>
      <c r="I587">
        <f>ROUNDDOWN(ROUNDDOWN(ROUNDDOWN(ROUNDDOWN(ROUNDDOWN((能力值计算器!F8+能力值计算器!E8*2+ROUNDDOWN(E587/4,0))*能力值计算器!C2/100+5,0)*能力值计算器!H8,0)*能力值计算器!K8,0)*能力值计算器!L8,0)*VLOOKUP(能力值计算器!J8,能力变化对照表!A:B,2,0),0)</f>
        <v>-39</v>
      </c>
      <c r="J587">
        <f t="shared" si="75"/>
        <v>0</v>
      </c>
      <c r="K587">
        <f t="shared" si="76"/>
        <v>-6084</v>
      </c>
      <c r="L587">
        <f t="shared" si="77"/>
        <v>9984</v>
      </c>
      <c r="M587">
        <f t="shared" si="78"/>
        <v>234.1</v>
      </c>
      <c r="N587">
        <f t="shared" si="79"/>
        <v>1</v>
      </c>
    </row>
    <row r="588" spans="1:14">
      <c r="A588">
        <f t="shared" si="72"/>
        <v>0</v>
      </c>
      <c r="B588">
        <f t="shared" si="73"/>
        <v>0</v>
      </c>
      <c r="C588">
        <v>84</v>
      </c>
      <c r="D588">
        <v>28</v>
      </c>
      <c r="E588">
        <f t="shared" si="74"/>
        <v>-999</v>
      </c>
      <c r="F588">
        <f>能力值计算器!G2</f>
        <v>0</v>
      </c>
      <c r="G588">
        <f>ROUNDDOWN((能力值计算器!F4+能力值计算器!E4*2+ROUNDDOWN(C588/4,0))*能力值计算器!C2/100+10+能力值计算器!C2,0)</f>
        <v>156</v>
      </c>
      <c r="H588">
        <f>ROUNDDOWN(ROUNDDOWN(ROUNDDOWN(ROUNDDOWN(ROUNDDOWN((能力值计算器!F6+能力值计算器!E6*2+ROUNDDOWN(D588/4,0))*能力值计算器!C2/100+5,0)*能力值计算器!H6,0)*能力值计算器!K6,0)*能力值计算器!L6,0)*VLOOKUP(能力值计算器!J6,能力变化对照表!A:B,2,0),0)</f>
        <v>89</v>
      </c>
      <c r="I588">
        <f>ROUNDDOWN(ROUNDDOWN(ROUNDDOWN(ROUNDDOWN(ROUNDDOWN((能力值计算器!F8+能力值计算器!E8*2+ROUNDDOWN(E588/4,0))*能力值计算器!C2/100+5,0)*能力值计算器!H8,0)*能力值计算器!K8,0)*能力值计算器!L8,0)*VLOOKUP(能力值计算器!J8,能力变化对照表!A:B,2,0),0)</f>
        <v>-39</v>
      </c>
      <c r="J588">
        <f t="shared" si="75"/>
        <v>0</v>
      </c>
      <c r="K588">
        <f t="shared" si="76"/>
        <v>-6084</v>
      </c>
      <c r="L588">
        <f t="shared" si="77"/>
        <v>7800</v>
      </c>
      <c r="M588">
        <f t="shared" si="78"/>
        <v>234.1</v>
      </c>
      <c r="N588">
        <f t="shared" si="79"/>
        <v>1</v>
      </c>
    </row>
    <row r="589" spans="1:14">
      <c r="A589">
        <f t="shared" si="72"/>
        <v>0</v>
      </c>
      <c r="B589">
        <f t="shared" si="73"/>
        <v>0</v>
      </c>
      <c r="C589">
        <v>84</v>
      </c>
      <c r="D589">
        <v>32</v>
      </c>
      <c r="E589">
        <f t="shared" si="74"/>
        <v>-999</v>
      </c>
      <c r="F589">
        <f>能力值计算器!G2</f>
        <v>0</v>
      </c>
      <c r="G589">
        <f>ROUNDDOWN((能力值计算器!F4+能力值计算器!E4*2+ROUNDDOWN(C589/4,0))*能力值计算器!C2/100+10+能力值计算器!C2,0)</f>
        <v>156</v>
      </c>
      <c r="H589">
        <f>ROUNDDOWN(ROUNDDOWN(ROUNDDOWN(ROUNDDOWN(ROUNDDOWN((能力值计算器!F6+能力值计算器!E6*2+ROUNDDOWN(D589/4,0))*能力值计算器!C2/100+5,0)*能力值计算器!H6,0)*能力值计算器!K6,0)*能力值计算器!L6,0)*VLOOKUP(能力值计算器!J6,能力变化对照表!A:B,2,0),0)</f>
        <v>89</v>
      </c>
      <c r="I589">
        <f>ROUNDDOWN(ROUNDDOWN(ROUNDDOWN(ROUNDDOWN(ROUNDDOWN((能力值计算器!F8+能力值计算器!E8*2+ROUNDDOWN(E589/4,0))*能力值计算器!C2/100+5,0)*能力值计算器!H8,0)*能力值计算器!K8,0)*能力值计算器!L8,0)*VLOOKUP(能力值计算器!J8,能力变化对照表!A:B,2,0),0)</f>
        <v>-39</v>
      </c>
      <c r="J589">
        <f t="shared" si="75"/>
        <v>0</v>
      </c>
      <c r="K589">
        <f t="shared" si="76"/>
        <v>-6084</v>
      </c>
      <c r="L589">
        <f t="shared" si="77"/>
        <v>7800</v>
      </c>
      <c r="M589">
        <f t="shared" si="78"/>
        <v>234.1</v>
      </c>
      <c r="N589">
        <f t="shared" si="79"/>
        <v>1</v>
      </c>
    </row>
    <row r="590" spans="1:14">
      <c r="A590">
        <f t="shared" si="72"/>
        <v>0</v>
      </c>
      <c r="B590">
        <f t="shared" si="73"/>
        <v>0</v>
      </c>
      <c r="C590">
        <v>88</v>
      </c>
      <c r="D590">
        <v>28</v>
      </c>
      <c r="E590">
        <f t="shared" si="74"/>
        <v>-999</v>
      </c>
      <c r="F590">
        <f>能力值计算器!G2</f>
        <v>0</v>
      </c>
      <c r="G590">
        <f>ROUNDDOWN((能力值计算器!F4+能力值计算器!E4*2+ROUNDDOWN(C590/4,0))*能力值计算器!C2/100+10+能力值计算器!C2,0)</f>
        <v>156</v>
      </c>
      <c r="H590">
        <f>ROUNDDOWN(ROUNDDOWN(ROUNDDOWN(ROUNDDOWN(ROUNDDOWN((能力值计算器!F6+能力值计算器!E6*2+ROUNDDOWN(D590/4,0))*能力值计算器!C2/100+5,0)*能力值计算器!H6,0)*能力值计算器!K6,0)*能力值计算器!L6,0)*VLOOKUP(能力值计算器!J6,能力变化对照表!A:B,2,0),0)</f>
        <v>89</v>
      </c>
      <c r="I590">
        <f>ROUNDDOWN(ROUNDDOWN(ROUNDDOWN(ROUNDDOWN(ROUNDDOWN((能力值计算器!F8+能力值计算器!E8*2+ROUNDDOWN(E590/4,0))*能力值计算器!C2/100+5,0)*能力值计算器!H8,0)*能力值计算器!K8,0)*能力值计算器!L8,0)*VLOOKUP(能力值计算器!J8,能力变化对照表!A:B,2,0),0)</f>
        <v>-39</v>
      </c>
      <c r="J590">
        <f t="shared" si="75"/>
        <v>0</v>
      </c>
      <c r="K590">
        <f t="shared" si="76"/>
        <v>-6084</v>
      </c>
      <c r="L590">
        <f t="shared" si="77"/>
        <v>7800</v>
      </c>
      <c r="M590">
        <f t="shared" si="78"/>
        <v>234.1</v>
      </c>
      <c r="N590">
        <f t="shared" si="79"/>
        <v>1</v>
      </c>
    </row>
    <row r="591" spans="1:14">
      <c r="A591">
        <f t="shared" si="72"/>
        <v>0</v>
      </c>
      <c r="B591">
        <f t="shared" si="73"/>
        <v>0</v>
      </c>
      <c r="C591">
        <v>84</v>
      </c>
      <c r="D591">
        <v>144</v>
      </c>
      <c r="E591">
        <f t="shared" si="74"/>
        <v>-999</v>
      </c>
      <c r="F591">
        <f>能力值计算器!G2</f>
        <v>0</v>
      </c>
      <c r="G591">
        <f>ROUNDDOWN((能力值计算器!F4+能力值计算器!E4*2+ROUNDDOWN(C591/4,0))*能力值计算器!C2/100+10+能力值计算器!C2,0)</f>
        <v>156</v>
      </c>
      <c r="H591">
        <f>ROUNDDOWN(ROUNDDOWN(ROUNDDOWN(ROUNDDOWN(ROUNDDOWN((能力值计算器!F6+能力值计算器!E6*2+ROUNDDOWN(D591/4,0))*能力值计算器!C2/100+5,0)*能力值计算器!H6,0)*能力值计算器!K6,0)*能力值计算器!L6,0)*VLOOKUP(能力值计算器!J6,能力变化对照表!A:B,2,0),0)</f>
        <v>103</v>
      </c>
      <c r="I591">
        <f>ROUNDDOWN(ROUNDDOWN(ROUNDDOWN(ROUNDDOWN(ROUNDDOWN((能力值计算器!F8+能力值计算器!E8*2+ROUNDDOWN(E591/4,0))*能力值计算器!C2/100+5,0)*能力值计算器!H8,0)*能力值计算器!K8,0)*能力值计算器!L8,0)*VLOOKUP(能力值计算器!J8,能力变化对照表!A:B,2,0),0)</f>
        <v>-39</v>
      </c>
      <c r="J591">
        <f t="shared" si="75"/>
        <v>0</v>
      </c>
      <c r="K591">
        <f t="shared" si="76"/>
        <v>-6084</v>
      </c>
      <c r="L591">
        <f t="shared" si="77"/>
        <v>9984</v>
      </c>
      <c r="M591">
        <f t="shared" si="78"/>
        <v>234.1</v>
      </c>
      <c r="N591">
        <f t="shared" si="79"/>
        <v>1</v>
      </c>
    </row>
    <row r="592" spans="1:14">
      <c r="A592">
        <f t="shared" si="72"/>
        <v>0</v>
      </c>
      <c r="B592">
        <f t="shared" si="73"/>
        <v>0</v>
      </c>
      <c r="C592">
        <v>88</v>
      </c>
      <c r="D592">
        <v>140</v>
      </c>
      <c r="E592">
        <f t="shared" si="74"/>
        <v>-999</v>
      </c>
      <c r="F592">
        <f>能力值计算器!G2</f>
        <v>0</v>
      </c>
      <c r="G592">
        <f>ROUNDDOWN((能力值计算器!F4+能力值计算器!E4*2+ROUNDDOWN(C592/4,0))*能力值计算器!C2/100+10+能力值计算器!C2,0)</f>
        <v>156</v>
      </c>
      <c r="H592">
        <f>ROUNDDOWN(ROUNDDOWN(ROUNDDOWN(ROUNDDOWN(ROUNDDOWN((能力值计算器!F6+能力值计算器!E6*2+ROUNDDOWN(D592/4,0))*能力值计算器!C2/100+5,0)*能力值计算器!H6,0)*能力值计算器!K6,0)*能力值计算器!L6,0)*VLOOKUP(能力值计算器!J6,能力变化对照表!A:B,2,0),0)</f>
        <v>103</v>
      </c>
      <c r="I592">
        <f>ROUNDDOWN(ROUNDDOWN(ROUNDDOWN(ROUNDDOWN(ROUNDDOWN((能力值计算器!F8+能力值计算器!E8*2+ROUNDDOWN(E592/4,0))*能力值计算器!C2/100+5,0)*能力值计算器!H8,0)*能力值计算器!K8,0)*能力值计算器!L8,0)*VLOOKUP(能力值计算器!J8,能力变化对照表!A:B,2,0),0)</f>
        <v>-39</v>
      </c>
      <c r="J592">
        <f t="shared" si="75"/>
        <v>0</v>
      </c>
      <c r="K592">
        <f t="shared" si="76"/>
        <v>-6084</v>
      </c>
      <c r="L592">
        <f t="shared" si="77"/>
        <v>9984</v>
      </c>
      <c r="M592">
        <f t="shared" si="78"/>
        <v>234.1</v>
      </c>
      <c r="N592">
        <f t="shared" si="79"/>
        <v>1</v>
      </c>
    </row>
    <row r="593" spans="1:14">
      <c r="A593">
        <f t="shared" si="72"/>
        <v>0</v>
      </c>
      <c r="B593">
        <f t="shared" si="73"/>
        <v>0</v>
      </c>
      <c r="C593">
        <v>84</v>
      </c>
      <c r="D593">
        <v>148</v>
      </c>
      <c r="E593">
        <f t="shared" si="74"/>
        <v>-999</v>
      </c>
      <c r="F593">
        <f>能力值计算器!G2</f>
        <v>0</v>
      </c>
      <c r="G593">
        <f>ROUNDDOWN((能力值计算器!F4+能力值计算器!E4*2+ROUNDDOWN(C593/4,0))*能力值计算器!C2/100+10+能力值计算器!C2,0)</f>
        <v>156</v>
      </c>
      <c r="H593">
        <f>ROUNDDOWN(ROUNDDOWN(ROUNDDOWN(ROUNDDOWN(ROUNDDOWN((能力值计算器!F6+能力值计算器!E6*2+ROUNDDOWN(D593/4,0))*能力值计算器!C2/100+5,0)*能力值计算器!H6,0)*能力值计算器!K6,0)*能力值计算器!L6,0)*VLOOKUP(能力值计算器!J6,能力变化对照表!A:B,2,0),0)</f>
        <v>104</v>
      </c>
      <c r="I593">
        <f>ROUNDDOWN(ROUNDDOWN(ROUNDDOWN(ROUNDDOWN(ROUNDDOWN((能力值计算器!F8+能力值计算器!E8*2+ROUNDDOWN(E593/4,0))*能力值计算器!C2/100+5,0)*能力值计算器!H8,0)*能力值计算器!K8,0)*能力值计算器!L8,0)*VLOOKUP(能力值计算器!J8,能力变化对照表!A:B,2,0),0)</f>
        <v>-39</v>
      </c>
      <c r="J593">
        <f t="shared" si="75"/>
        <v>0</v>
      </c>
      <c r="K593">
        <f t="shared" si="76"/>
        <v>-6084</v>
      </c>
      <c r="L593">
        <f t="shared" si="77"/>
        <v>10140</v>
      </c>
      <c r="M593">
        <f t="shared" si="78"/>
        <v>234.1</v>
      </c>
      <c r="N593">
        <f t="shared" si="79"/>
        <v>1</v>
      </c>
    </row>
    <row r="594" spans="1:14">
      <c r="A594">
        <f t="shared" si="72"/>
        <v>0</v>
      </c>
      <c r="B594">
        <f t="shared" si="73"/>
        <v>0</v>
      </c>
      <c r="C594">
        <v>84</v>
      </c>
      <c r="D594">
        <v>20</v>
      </c>
      <c r="E594">
        <f t="shared" si="74"/>
        <v>-999</v>
      </c>
      <c r="F594">
        <f>能力值计算器!G2</f>
        <v>0</v>
      </c>
      <c r="G594">
        <f>ROUNDDOWN((能力值计算器!F4+能力值计算器!E4*2+ROUNDDOWN(C594/4,0))*能力值计算器!C2/100+10+能力值计算器!C2,0)</f>
        <v>156</v>
      </c>
      <c r="H594">
        <f>ROUNDDOWN(ROUNDDOWN(ROUNDDOWN(ROUNDDOWN(ROUNDDOWN((能力值计算器!F6+能力值计算器!E6*2+ROUNDDOWN(D594/4,0))*能力值计算器!C2/100+5,0)*能力值计算器!H6,0)*能力值计算器!K6,0)*能力值计算器!L6,0)*VLOOKUP(能力值计算器!J6,能力变化对照表!A:B,2,0),0)</f>
        <v>88</v>
      </c>
      <c r="I594">
        <f>ROUNDDOWN(ROUNDDOWN(ROUNDDOWN(ROUNDDOWN(ROUNDDOWN((能力值计算器!F8+能力值计算器!E8*2+ROUNDDOWN(E594/4,0))*能力值计算器!C2/100+5,0)*能力值计算器!H8,0)*能力值计算器!K8,0)*能力值计算器!L8,0)*VLOOKUP(能力值计算器!J8,能力变化对照表!A:B,2,0),0)</f>
        <v>-39</v>
      </c>
      <c r="J594">
        <f t="shared" si="75"/>
        <v>0</v>
      </c>
      <c r="K594">
        <f t="shared" si="76"/>
        <v>-6084</v>
      </c>
      <c r="L594">
        <f t="shared" si="77"/>
        <v>7644</v>
      </c>
      <c r="M594">
        <f t="shared" si="78"/>
        <v>234.1</v>
      </c>
      <c r="N594">
        <f t="shared" si="79"/>
        <v>1</v>
      </c>
    </row>
    <row r="595" spans="1:14">
      <c r="A595">
        <f t="shared" si="72"/>
        <v>0</v>
      </c>
      <c r="B595">
        <f t="shared" si="73"/>
        <v>0</v>
      </c>
      <c r="C595">
        <v>84</v>
      </c>
      <c r="D595">
        <v>24</v>
      </c>
      <c r="E595">
        <f t="shared" si="74"/>
        <v>-999</v>
      </c>
      <c r="F595">
        <f>能力值计算器!G2</f>
        <v>0</v>
      </c>
      <c r="G595">
        <f>ROUNDDOWN((能力值计算器!F4+能力值计算器!E4*2+ROUNDDOWN(C595/4,0))*能力值计算器!C2/100+10+能力值计算器!C2,0)</f>
        <v>156</v>
      </c>
      <c r="H595">
        <f>ROUNDDOWN(ROUNDDOWN(ROUNDDOWN(ROUNDDOWN(ROUNDDOWN((能力值计算器!F6+能力值计算器!E6*2+ROUNDDOWN(D595/4,0))*能力值计算器!C2/100+5,0)*能力值计算器!H6,0)*能力值计算器!K6,0)*能力值计算器!L6,0)*VLOOKUP(能力值计算器!J6,能力变化对照表!A:B,2,0),0)</f>
        <v>88</v>
      </c>
      <c r="I595">
        <f>ROUNDDOWN(ROUNDDOWN(ROUNDDOWN(ROUNDDOWN(ROUNDDOWN((能力值计算器!F8+能力值计算器!E8*2+ROUNDDOWN(E595/4,0))*能力值计算器!C2/100+5,0)*能力值计算器!H8,0)*能力值计算器!K8,0)*能力值计算器!L8,0)*VLOOKUP(能力值计算器!J8,能力变化对照表!A:B,2,0),0)</f>
        <v>-39</v>
      </c>
      <c r="J595">
        <f t="shared" si="75"/>
        <v>0</v>
      </c>
      <c r="K595">
        <f t="shared" si="76"/>
        <v>-6084</v>
      </c>
      <c r="L595">
        <f t="shared" si="77"/>
        <v>7644</v>
      </c>
      <c r="M595">
        <f t="shared" si="78"/>
        <v>234.1</v>
      </c>
      <c r="N595">
        <f t="shared" si="79"/>
        <v>1</v>
      </c>
    </row>
    <row r="596" spans="1:14">
      <c r="A596">
        <f t="shared" si="72"/>
        <v>0</v>
      </c>
      <c r="B596">
        <f t="shared" si="73"/>
        <v>0</v>
      </c>
      <c r="C596">
        <v>88</v>
      </c>
      <c r="D596">
        <v>20</v>
      </c>
      <c r="E596">
        <f t="shared" si="74"/>
        <v>-999</v>
      </c>
      <c r="F596">
        <f>能力值计算器!G2</f>
        <v>0</v>
      </c>
      <c r="G596">
        <f>ROUNDDOWN((能力值计算器!F4+能力值计算器!E4*2+ROUNDDOWN(C596/4,0))*能力值计算器!C2/100+10+能力值计算器!C2,0)</f>
        <v>156</v>
      </c>
      <c r="H596">
        <f>ROUNDDOWN(ROUNDDOWN(ROUNDDOWN(ROUNDDOWN(ROUNDDOWN((能力值计算器!F6+能力值计算器!E6*2+ROUNDDOWN(D596/4,0))*能力值计算器!C2/100+5,0)*能力值计算器!H6,0)*能力值计算器!K6,0)*能力值计算器!L6,0)*VLOOKUP(能力值计算器!J6,能力变化对照表!A:B,2,0),0)</f>
        <v>88</v>
      </c>
      <c r="I596">
        <f>ROUNDDOWN(ROUNDDOWN(ROUNDDOWN(ROUNDDOWN(ROUNDDOWN((能力值计算器!F8+能力值计算器!E8*2+ROUNDDOWN(E596/4,0))*能力值计算器!C2/100+5,0)*能力值计算器!H8,0)*能力值计算器!K8,0)*能力值计算器!L8,0)*VLOOKUP(能力值计算器!J8,能力变化对照表!A:B,2,0),0)</f>
        <v>-39</v>
      </c>
      <c r="J596">
        <f t="shared" si="75"/>
        <v>0</v>
      </c>
      <c r="K596">
        <f t="shared" si="76"/>
        <v>-6084</v>
      </c>
      <c r="L596">
        <f t="shared" si="77"/>
        <v>7644</v>
      </c>
      <c r="M596">
        <f t="shared" si="78"/>
        <v>234.1</v>
      </c>
      <c r="N596">
        <f t="shared" si="79"/>
        <v>1</v>
      </c>
    </row>
    <row r="597" spans="1:14">
      <c r="A597">
        <f t="shared" si="72"/>
        <v>0</v>
      </c>
      <c r="B597">
        <f t="shared" si="73"/>
        <v>0</v>
      </c>
      <c r="C597">
        <v>84</v>
      </c>
      <c r="D597">
        <v>152</v>
      </c>
      <c r="E597">
        <f t="shared" si="74"/>
        <v>-999</v>
      </c>
      <c r="F597">
        <f>能力值计算器!G2</f>
        <v>0</v>
      </c>
      <c r="G597">
        <f>ROUNDDOWN((能力值计算器!F4+能力值计算器!E4*2+ROUNDDOWN(C597/4,0))*能力值计算器!C2/100+10+能力值计算器!C2,0)</f>
        <v>156</v>
      </c>
      <c r="H597">
        <f>ROUNDDOWN(ROUNDDOWN(ROUNDDOWN(ROUNDDOWN(ROUNDDOWN((能力值计算器!F6+能力值计算器!E6*2+ROUNDDOWN(D597/4,0))*能力值计算器!C2/100+5,0)*能力值计算器!H6,0)*能力值计算器!K6,0)*能力值计算器!L6,0)*VLOOKUP(能力值计算器!J6,能力变化对照表!A:B,2,0),0)</f>
        <v>104</v>
      </c>
      <c r="I597">
        <f>ROUNDDOWN(ROUNDDOWN(ROUNDDOWN(ROUNDDOWN(ROUNDDOWN((能力值计算器!F8+能力值计算器!E8*2+ROUNDDOWN(E597/4,0))*能力值计算器!C2/100+5,0)*能力值计算器!H8,0)*能力值计算器!K8,0)*能力值计算器!L8,0)*VLOOKUP(能力值计算器!J8,能力变化对照表!A:B,2,0),0)</f>
        <v>-39</v>
      </c>
      <c r="J597">
        <f t="shared" si="75"/>
        <v>0</v>
      </c>
      <c r="K597">
        <f t="shared" si="76"/>
        <v>-6084</v>
      </c>
      <c r="L597">
        <f t="shared" si="77"/>
        <v>10140</v>
      </c>
      <c r="M597">
        <f t="shared" si="78"/>
        <v>234.1</v>
      </c>
      <c r="N597">
        <f t="shared" si="79"/>
        <v>1</v>
      </c>
    </row>
    <row r="598" spans="1:14">
      <c r="A598">
        <f t="shared" si="72"/>
        <v>0</v>
      </c>
      <c r="B598">
        <f t="shared" si="73"/>
        <v>0</v>
      </c>
      <c r="C598">
        <v>88</v>
      </c>
      <c r="D598">
        <v>148</v>
      </c>
      <c r="E598">
        <f t="shared" si="74"/>
        <v>-999</v>
      </c>
      <c r="F598">
        <f>能力值计算器!G2</f>
        <v>0</v>
      </c>
      <c r="G598">
        <f>ROUNDDOWN((能力值计算器!F4+能力值计算器!E4*2+ROUNDDOWN(C598/4,0))*能力值计算器!C2/100+10+能力值计算器!C2,0)</f>
        <v>156</v>
      </c>
      <c r="H598">
        <f>ROUNDDOWN(ROUNDDOWN(ROUNDDOWN(ROUNDDOWN(ROUNDDOWN((能力值计算器!F6+能力值计算器!E6*2+ROUNDDOWN(D598/4,0))*能力值计算器!C2/100+5,0)*能力值计算器!H6,0)*能力值计算器!K6,0)*能力值计算器!L6,0)*VLOOKUP(能力值计算器!J6,能力变化对照表!A:B,2,0),0)</f>
        <v>104</v>
      </c>
      <c r="I598">
        <f>ROUNDDOWN(ROUNDDOWN(ROUNDDOWN(ROUNDDOWN(ROUNDDOWN((能力值计算器!F8+能力值计算器!E8*2+ROUNDDOWN(E598/4,0))*能力值计算器!C2/100+5,0)*能力值计算器!H8,0)*能力值计算器!K8,0)*能力值计算器!L8,0)*VLOOKUP(能力值计算器!J8,能力变化对照表!A:B,2,0),0)</f>
        <v>-39</v>
      </c>
      <c r="J598">
        <f t="shared" si="75"/>
        <v>0</v>
      </c>
      <c r="K598">
        <f t="shared" si="76"/>
        <v>-6084</v>
      </c>
      <c r="L598">
        <f t="shared" si="77"/>
        <v>10140</v>
      </c>
      <c r="M598">
        <f t="shared" si="78"/>
        <v>234.1</v>
      </c>
      <c r="N598">
        <f t="shared" si="79"/>
        <v>1</v>
      </c>
    </row>
    <row r="599" spans="1:14">
      <c r="A599">
        <f t="shared" si="72"/>
        <v>0</v>
      </c>
      <c r="B599">
        <f t="shared" si="73"/>
        <v>0</v>
      </c>
      <c r="C599">
        <v>84</v>
      </c>
      <c r="D599">
        <v>156</v>
      </c>
      <c r="E599">
        <f t="shared" si="74"/>
        <v>-999</v>
      </c>
      <c r="F599">
        <f>能力值计算器!G2</f>
        <v>0</v>
      </c>
      <c r="G599">
        <f>ROUNDDOWN((能力值计算器!F4+能力值计算器!E4*2+ROUNDDOWN(C599/4,0))*能力值计算器!C2/100+10+能力值计算器!C2,0)</f>
        <v>156</v>
      </c>
      <c r="H599">
        <f>ROUNDDOWN(ROUNDDOWN(ROUNDDOWN(ROUNDDOWN(ROUNDDOWN((能力值计算器!F6+能力值计算器!E6*2+ROUNDDOWN(D599/4,0))*能力值计算器!C2/100+5,0)*能力值计算器!H6,0)*能力值计算器!K6,0)*能力值计算器!L6,0)*VLOOKUP(能力值计算器!J6,能力变化对照表!A:B,2,0),0)</f>
        <v>105</v>
      </c>
      <c r="I599">
        <f>ROUNDDOWN(ROUNDDOWN(ROUNDDOWN(ROUNDDOWN(ROUNDDOWN((能力值计算器!F8+能力值计算器!E8*2+ROUNDDOWN(E599/4,0))*能力值计算器!C2/100+5,0)*能力值计算器!H8,0)*能力值计算器!K8,0)*能力值计算器!L8,0)*VLOOKUP(能力值计算器!J8,能力变化对照表!A:B,2,0),0)</f>
        <v>-39</v>
      </c>
      <c r="J599">
        <f t="shared" si="75"/>
        <v>0</v>
      </c>
      <c r="K599">
        <f t="shared" si="76"/>
        <v>-6084</v>
      </c>
      <c r="L599">
        <f t="shared" si="77"/>
        <v>10296</v>
      </c>
      <c r="M599">
        <f t="shared" si="78"/>
        <v>234.1</v>
      </c>
      <c r="N599">
        <f t="shared" si="79"/>
        <v>1</v>
      </c>
    </row>
    <row r="600" spans="1:14">
      <c r="A600">
        <f t="shared" si="72"/>
        <v>0</v>
      </c>
      <c r="B600">
        <f t="shared" si="73"/>
        <v>0</v>
      </c>
      <c r="C600">
        <v>84</v>
      </c>
      <c r="D600">
        <v>12</v>
      </c>
      <c r="E600">
        <f t="shared" si="74"/>
        <v>-999</v>
      </c>
      <c r="F600">
        <f>能力值计算器!G2</f>
        <v>0</v>
      </c>
      <c r="G600">
        <f>ROUNDDOWN((能力值计算器!F4+能力值计算器!E4*2+ROUNDDOWN(C600/4,0))*能力值计算器!C2/100+10+能力值计算器!C2,0)</f>
        <v>156</v>
      </c>
      <c r="H600">
        <f>ROUNDDOWN(ROUNDDOWN(ROUNDDOWN(ROUNDDOWN(ROUNDDOWN((能力值计算器!F6+能力值计算器!E6*2+ROUNDDOWN(D600/4,0))*能力值计算器!C2/100+5,0)*能力值计算器!H6,0)*能力值计算器!K6,0)*能力值计算器!L6,0)*VLOOKUP(能力值计算器!J6,能力变化对照表!A:B,2,0),0)</f>
        <v>87</v>
      </c>
      <c r="I600">
        <f>ROUNDDOWN(ROUNDDOWN(ROUNDDOWN(ROUNDDOWN(ROUNDDOWN((能力值计算器!F8+能力值计算器!E8*2+ROUNDDOWN(E600/4,0))*能力值计算器!C2/100+5,0)*能力值计算器!H8,0)*能力值计算器!K8,0)*能力值计算器!L8,0)*VLOOKUP(能力值计算器!J8,能力变化对照表!A:B,2,0),0)</f>
        <v>-39</v>
      </c>
      <c r="J600">
        <f t="shared" si="75"/>
        <v>0</v>
      </c>
      <c r="K600">
        <f t="shared" si="76"/>
        <v>-6084</v>
      </c>
      <c r="L600">
        <f t="shared" si="77"/>
        <v>7488</v>
      </c>
      <c r="M600">
        <f t="shared" si="78"/>
        <v>234.1</v>
      </c>
      <c r="N600">
        <f t="shared" si="79"/>
        <v>1</v>
      </c>
    </row>
    <row r="601" spans="1:14">
      <c r="A601">
        <f t="shared" si="72"/>
        <v>0</v>
      </c>
      <c r="B601">
        <f t="shared" si="73"/>
        <v>0</v>
      </c>
      <c r="C601">
        <v>84</v>
      </c>
      <c r="D601">
        <v>16</v>
      </c>
      <c r="E601">
        <f t="shared" si="74"/>
        <v>-999</v>
      </c>
      <c r="F601">
        <f>能力值计算器!G2</f>
        <v>0</v>
      </c>
      <c r="G601">
        <f>ROUNDDOWN((能力值计算器!F4+能力值计算器!E4*2+ROUNDDOWN(C601/4,0))*能力值计算器!C2/100+10+能力值计算器!C2,0)</f>
        <v>156</v>
      </c>
      <c r="H601">
        <f>ROUNDDOWN(ROUNDDOWN(ROUNDDOWN(ROUNDDOWN(ROUNDDOWN((能力值计算器!F6+能力值计算器!E6*2+ROUNDDOWN(D601/4,0))*能力值计算器!C2/100+5,0)*能力值计算器!H6,0)*能力值计算器!K6,0)*能力值计算器!L6,0)*VLOOKUP(能力值计算器!J6,能力变化对照表!A:B,2,0),0)</f>
        <v>87</v>
      </c>
      <c r="I601">
        <f>ROUNDDOWN(ROUNDDOWN(ROUNDDOWN(ROUNDDOWN(ROUNDDOWN((能力值计算器!F8+能力值计算器!E8*2+ROUNDDOWN(E601/4,0))*能力值计算器!C2/100+5,0)*能力值计算器!H8,0)*能力值计算器!K8,0)*能力值计算器!L8,0)*VLOOKUP(能力值计算器!J8,能力变化对照表!A:B,2,0),0)</f>
        <v>-39</v>
      </c>
      <c r="J601">
        <f t="shared" si="75"/>
        <v>0</v>
      </c>
      <c r="K601">
        <f t="shared" si="76"/>
        <v>-6084</v>
      </c>
      <c r="L601">
        <f t="shared" si="77"/>
        <v>7488</v>
      </c>
      <c r="M601">
        <f t="shared" si="78"/>
        <v>234.1</v>
      </c>
      <c r="N601">
        <f t="shared" si="79"/>
        <v>1</v>
      </c>
    </row>
    <row r="602" spans="1:14">
      <c r="A602">
        <f t="shared" si="72"/>
        <v>0</v>
      </c>
      <c r="B602">
        <f t="shared" si="73"/>
        <v>0</v>
      </c>
      <c r="C602">
        <v>88</v>
      </c>
      <c r="D602">
        <v>12</v>
      </c>
      <c r="E602">
        <f t="shared" si="74"/>
        <v>-999</v>
      </c>
      <c r="F602">
        <f>能力值计算器!G2</f>
        <v>0</v>
      </c>
      <c r="G602">
        <f>ROUNDDOWN((能力值计算器!F4+能力值计算器!E4*2+ROUNDDOWN(C602/4,0))*能力值计算器!C2/100+10+能力值计算器!C2,0)</f>
        <v>156</v>
      </c>
      <c r="H602">
        <f>ROUNDDOWN(ROUNDDOWN(ROUNDDOWN(ROUNDDOWN(ROUNDDOWN((能力值计算器!F6+能力值计算器!E6*2+ROUNDDOWN(D602/4,0))*能力值计算器!C2/100+5,0)*能力值计算器!H6,0)*能力值计算器!K6,0)*能力值计算器!L6,0)*VLOOKUP(能力值计算器!J6,能力变化对照表!A:B,2,0),0)</f>
        <v>87</v>
      </c>
      <c r="I602">
        <f>ROUNDDOWN(ROUNDDOWN(ROUNDDOWN(ROUNDDOWN(ROUNDDOWN((能力值计算器!F8+能力值计算器!E8*2+ROUNDDOWN(E602/4,0))*能力值计算器!C2/100+5,0)*能力值计算器!H8,0)*能力值计算器!K8,0)*能力值计算器!L8,0)*VLOOKUP(能力值计算器!J8,能力变化对照表!A:B,2,0),0)</f>
        <v>-39</v>
      </c>
      <c r="J602">
        <f t="shared" si="75"/>
        <v>0</v>
      </c>
      <c r="K602">
        <f t="shared" si="76"/>
        <v>-6084</v>
      </c>
      <c r="L602">
        <f t="shared" si="77"/>
        <v>7488</v>
      </c>
      <c r="M602">
        <f t="shared" si="78"/>
        <v>234.1</v>
      </c>
      <c r="N602">
        <f t="shared" si="79"/>
        <v>1</v>
      </c>
    </row>
    <row r="603" spans="1:14">
      <c r="A603">
        <f t="shared" si="72"/>
        <v>0</v>
      </c>
      <c r="B603">
        <f t="shared" si="73"/>
        <v>0</v>
      </c>
      <c r="C603">
        <v>84</v>
      </c>
      <c r="D603">
        <v>160</v>
      </c>
      <c r="E603">
        <f t="shared" si="74"/>
        <v>-999</v>
      </c>
      <c r="F603">
        <f>能力值计算器!G2</f>
        <v>0</v>
      </c>
      <c r="G603">
        <f>ROUNDDOWN((能力值计算器!F4+能力值计算器!E4*2+ROUNDDOWN(C603/4,0))*能力值计算器!C2/100+10+能力值计算器!C2,0)</f>
        <v>156</v>
      </c>
      <c r="H603">
        <f>ROUNDDOWN(ROUNDDOWN(ROUNDDOWN(ROUNDDOWN(ROUNDDOWN((能力值计算器!F6+能力值计算器!E6*2+ROUNDDOWN(D603/4,0))*能力值计算器!C2/100+5,0)*能力值计算器!H6,0)*能力值计算器!K6,0)*能力值计算器!L6,0)*VLOOKUP(能力值计算器!J6,能力变化对照表!A:B,2,0),0)</f>
        <v>105</v>
      </c>
      <c r="I603">
        <f>ROUNDDOWN(ROUNDDOWN(ROUNDDOWN(ROUNDDOWN(ROUNDDOWN((能力值计算器!F8+能力值计算器!E8*2+ROUNDDOWN(E603/4,0))*能力值计算器!C2/100+5,0)*能力值计算器!H8,0)*能力值计算器!K8,0)*能力值计算器!L8,0)*VLOOKUP(能力值计算器!J8,能力变化对照表!A:B,2,0),0)</f>
        <v>-39</v>
      </c>
      <c r="J603">
        <f t="shared" si="75"/>
        <v>0</v>
      </c>
      <c r="K603">
        <f t="shared" si="76"/>
        <v>-6084</v>
      </c>
      <c r="L603">
        <f t="shared" si="77"/>
        <v>10296</v>
      </c>
      <c r="M603">
        <f t="shared" si="78"/>
        <v>234.1</v>
      </c>
      <c r="N603">
        <f t="shared" si="79"/>
        <v>1</v>
      </c>
    </row>
    <row r="604" spans="1:14">
      <c r="A604">
        <f t="shared" si="72"/>
        <v>0</v>
      </c>
      <c r="B604">
        <f t="shared" si="73"/>
        <v>0</v>
      </c>
      <c r="C604">
        <v>88</v>
      </c>
      <c r="D604">
        <v>156</v>
      </c>
      <c r="E604">
        <f t="shared" si="74"/>
        <v>-999</v>
      </c>
      <c r="F604">
        <f>能力值计算器!G2</f>
        <v>0</v>
      </c>
      <c r="G604">
        <f>ROUNDDOWN((能力值计算器!F4+能力值计算器!E4*2+ROUNDDOWN(C604/4,0))*能力值计算器!C2/100+10+能力值计算器!C2,0)</f>
        <v>156</v>
      </c>
      <c r="H604">
        <f>ROUNDDOWN(ROUNDDOWN(ROUNDDOWN(ROUNDDOWN(ROUNDDOWN((能力值计算器!F6+能力值计算器!E6*2+ROUNDDOWN(D604/4,0))*能力值计算器!C2/100+5,0)*能力值计算器!H6,0)*能力值计算器!K6,0)*能力值计算器!L6,0)*VLOOKUP(能力值计算器!J6,能力变化对照表!A:B,2,0),0)</f>
        <v>105</v>
      </c>
      <c r="I604">
        <f>ROUNDDOWN(ROUNDDOWN(ROUNDDOWN(ROUNDDOWN(ROUNDDOWN((能力值计算器!F8+能力值计算器!E8*2+ROUNDDOWN(E604/4,0))*能力值计算器!C2/100+5,0)*能力值计算器!H8,0)*能力值计算器!K8,0)*能力值计算器!L8,0)*VLOOKUP(能力值计算器!J8,能力变化对照表!A:B,2,0),0)</f>
        <v>-39</v>
      </c>
      <c r="J604">
        <f t="shared" si="75"/>
        <v>0</v>
      </c>
      <c r="K604">
        <f t="shared" si="76"/>
        <v>-6084</v>
      </c>
      <c r="L604">
        <f t="shared" si="77"/>
        <v>10296</v>
      </c>
      <c r="M604">
        <f t="shared" si="78"/>
        <v>234.1</v>
      </c>
      <c r="N604">
        <f t="shared" si="79"/>
        <v>1</v>
      </c>
    </row>
    <row r="605" spans="1:14">
      <c r="A605">
        <f t="shared" si="72"/>
        <v>0</v>
      </c>
      <c r="B605">
        <f t="shared" si="73"/>
        <v>0</v>
      </c>
      <c r="C605">
        <v>84</v>
      </c>
      <c r="D605">
        <v>164</v>
      </c>
      <c r="E605">
        <f t="shared" si="74"/>
        <v>-999</v>
      </c>
      <c r="F605">
        <f>能力值计算器!G2</f>
        <v>0</v>
      </c>
      <c r="G605">
        <f>ROUNDDOWN((能力值计算器!F4+能力值计算器!E4*2+ROUNDDOWN(C605/4,0))*能力值计算器!C2/100+10+能力值计算器!C2,0)</f>
        <v>156</v>
      </c>
      <c r="H605">
        <f>ROUNDDOWN(ROUNDDOWN(ROUNDDOWN(ROUNDDOWN(ROUNDDOWN((能力值计算器!F6+能力值计算器!E6*2+ROUNDDOWN(D605/4,0))*能力值计算器!C2/100+5,0)*能力值计算器!H6,0)*能力值计算器!K6,0)*能力值计算器!L6,0)*VLOOKUP(能力值计算器!J6,能力变化对照表!A:B,2,0),0)</f>
        <v>106</v>
      </c>
      <c r="I605">
        <f>ROUNDDOWN(ROUNDDOWN(ROUNDDOWN(ROUNDDOWN(ROUNDDOWN((能力值计算器!F8+能力值计算器!E8*2+ROUNDDOWN(E605/4,0))*能力值计算器!C2/100+5,0)*能力值计算器!H8,0)*能力值计算器!K8,0)*能力值计算器!L8,0)*VLOOKUP(能力值计算器!J8,能力变化对照表!A:B,2,0),0)</f>
        <v>-39</v>
      </c>
      <c r="J605">
        <f t="shared" si="75"/>
        <v>0</v>
      </c>
      <c r="K605">
        <f t="shared" si="76"/>
        <v>-6084</v>
      </c>
      <c r="L605">
        <f t="shared" si="77"/>
        <v>10452</v>
      </c>
      <c r="M605">
        <f t="shared" si="78"/>
        <v>234.1</v>
      </c>
      <c r="N605">
        <f t="shared" si="79"/>
        <v>1</v>
      </c>
    </row>
    <row r="606" spans="1:14">
      <c r="A606">
        <f t="shared" si="72"/>
        <v>0</v>
      </c>
      <c r="B606">
        <f t="shared" si="73"/>
        <v>0</v>
      </c>
      <c r="C606">
        <v>84</v>
      </c>
      <c r="D606">
        <v>4</v>
      </c>
      <c r="E606">
        <f t="shared" si="74"/>
        <v>-999</v>
      </c>
      <c r="F606">
        <f>能力值计算器!G2</f>
        <v>0</v>
      </c>
      <c r="G606">
        <f>ROUNDDOWN((能力值计算器!F4+能力值计算器!E4*2+ROUNDDOWN(C606/4,0))*能力值计算器!C2/100+10+能力值计算器!C2,0)</f>
        <v>156</v>
      </c>
      <c r="H606">
        <f>ROUNDDOWN(ROUNDDOWN(ROUNDDOWN(ROUNDDOWN(ROUNDDOWN((能力值计算器!F6+能力值计算器!E6*2+ROUNDDOWN(D606/4,0))*能力值计算器!C2/100+5,0)*能力值计算器!H6,0)*能力值计算器!K6,0)*能力值计算器!L6,0)*VLOOKUP(能力值计算器!J6,能力变化对照表!A:B,2,0),0)</f>
        <v>86</v>
      </c>
      <c r="I606">
        <f>ROUNDDOWN(ROUNDDOWN(ROUNDDOWN(ROUNDDOWN(ROUNDDOWN((能力值计算器!F8+能力值计算器!E8*2+ROUNDDOWN(E606/4,0))*能力值计算器!C2/100+5,0)*能力值计算器!H8,0)*能力值计算器!K8,0)*能力值计算器!L8,0)*VLOOKUP(能力值计算器!J8,能力变化对照表!A:B,2,0),0)</f>
        <v>-39</v>
      </c>
      <c r="J606">
        <f t="shared" si="75"/>
        <v>0</v>
      </c>
      <c r="K606">
        <f t="shared" si="76"/>
        <v>-6084</v>
      </c>
      <c r="L606">
        <f t="shared" si="77"/>
        <v>7332</v>
      </c>
      <c r="M606">
        <f t="shared" si="78"/>
        <v>234.1</v>
      </c>
      <c r="N606">
        <f t="shared" si="79"/>
        <v>1</v>
      </c>
    </row>
    <row r="607" spans="1:14">
      <c r="A607">
        <f t="shared" si="72"/>
        <v>0</v>
      </c>
      <c r="B607">
        <f t="shared" si="73"/>
        <v>0</v>
      </c>
      <c r="C607">
        <v>84</v>
      </c>
      <c r="D607">
        <v>8</v>
      </c>
      <c r="E607">
        <f t="shared" si="74"/>
        <v>-999</v>
      </c>
      <c r="F607">
        <f>能力值计算器!G2</f>
        <v>0</v>
      </c>
      <c r="G607">
        <f>ROUNDDOWN((能力值计算器!F4+能力值计算器!E4*2+ROUNDDOWN(C607/4,0))*能力值计算器!C2/100+10+能力值计算器!C2,0)</f>
        <v>156</v>
      </c>
      <c r="H607">
        <f>ROUNDDOWN(ROUNDDOWN(ROUNDDOWN(ROUNDDOWN(ROUNDDOWN((能力值计算器!F6+能力值计算器!E6*2+ROUNDDOWN(D607/4,0))*能力值计算器!C2/100+5,0)*能力值计算器!H6,0)*能力值计算器!K6,0)*能力值计算器!L6,0)*VLOOKUP(能力值计算器!J6,能力变化对照表!A:B,2,0),0)</f>
        <v>86</v>
      </c>
      <c r="I607">
        <f>ROUNDDOWN(ROUNDDOWN(ROUNDDOWN(ROUNDDOWN(ROUNDDOWN((能力值计算器!F8+能力值计算器!E8*2+ROUNDDOWN(E607/4,0))*能力值计算器!C2/100+5,0)*能力值计算器!H8,0)*能力值计算器!K8,0)*能力值计算器!L8,0)*VLOOKUP(能力值计算器!J8,能力变化对照表!A:B,2,0),0)</f>
        <v>-39</v>
      </c>
      <c r="J607">
        <f t="shared" si="75"/>
        <v>0</v>
      </c>
      <c r="K607">
        <f t="shared" si="76"/>
        <v>-6084</v>
      </c>
      <c r="L607">
        <f t="shared" si="77"/>
        <v>7332</v>
      </c>
      <c r="M607">
        <f t="shared" si="78"/>
        <v>234.1</v>
      </c>
      <c r="N607">
        <f t="shared" si="79"/>
        <v>1</v>
      </c>
    </row>
    <row r="608" spans="1:14">
      <c r="A608">
        <f t="shared" si="72"/>
        <v>0</v>
      </c>
      <c r="B608">
        <f t="shared" si="73"/>
        <v>0</v>
      </c>
      <c r="C608">
        <v>88</v>
      </c>
      <c r="D608">
        <v>4</v>
      </c>
      <c r="E608">
        <f t="shared" si="74"/>
        <v>-999</v>
      </c>
      <c r="F608">
        <f>能力值计算器!G2</f>
        <v>0</v>
      </c>
      <c r="G608">
        <f>ROUNDDOWN((能力值计算器!F4+能力值计算器!E4*2+ROUNDDOWN(C608/4,0))*能力值计算器!C2/100+10+能力值计算器!C2,0)</f>
        <v>156</v>
      </c>
      <c r="H608">
        <f>ROUNDDOWN(ROUNDDOWN(ROUNDDOWN(ROUNDDOWN(ROUNDDOWN((能力值计算器!F6+能力值计算器!E6*2+ROUNDDOWN(D608/4,0))*能力值计算器!C2/100+5,0)*能力值计算器!H6,0)*能力值计算器!K6,0)*能力值计算器!L6,0)*VLOOKUP(能力值计算器!J6,能力变化对照表!A:B,2,0),0)</f>
        <v>86</v>
      </c>
      <c r="I608">
        <f>ROUNDDOWN(ROUNDDOWN(ROUNDDOWN(ROUNDDOWN(ROUNDDOWN((能力值计算器!F8+能力值计算器!E8*2+ROUNDDOWN(E608/4,0))*能力值计算器!C2/100+5,0)*能力值计算器!H8,0)*能力值计算器!K8,0)*能力值计算器!L8,0)*VLOOKUP(能力值计算器!J8,能力变化对照表!A:B,2,0),0)</f>
        <v>-39</v>
      </c>
      <c r="J608">
        <f t="shared" si="75"/>
        <v>0</v>
      </c>
      <c r="K608">
        <f t="shared" si="76"/>
        <v>-6084</v>
      </c>
      <c r="L608">
        <f t="shared" si="77"/>
        <v>7332</v>
      </c>
      <c r="M608">
        <f t="shared" si="78"/>
        <v>234.1</v>
      </c>
      <c r="N608">
        <f t="shared" si="79"/>
        <v>1</v>
      </c>
    </row>
    <row r="609" spans="1:14">
      <c r="A609">
        <f t="shared" si="72"/>
        <v>0</v>
      </c>
      <c r="B609">
        <f t="shared" si="73"/>
        <v>0</v>
      </c>
      <c r="C609">
        <v>84</v>
      </c>
      <c r="D609">
        <v>168</v>
      </c>
      <c r="E609">
        <f t="shared" si="74"/>
        <v>-999</v>
      </c>
      <c r="F609">
        <f>能力值计算器!G2</f>
        <v>0</v>
      </c>
      <c r="G609">
        <f>ROUNDDOWN((能力值计算器!F4+能力值计算器!E4*2+ROUNDDOWN(C609/4,0))*能力值计算器!C2/100+10+能力值计算器!C2,0)</f>
        <v>156</v>
      </c>
      <c r="H609">
        <f>ROUNDDOWN(ROUNDDOWN(ROUNDDOWN(ROUNDDOWN(ROUNDDOWN((能力值计算器!F6+能力值计算器!E6*2+ROUNDDOWN(D609/4,0))*能力值计算器!C2/100+5,0)*能力值计算器!H6,0)*能力值计算器!K6,0)*能力值计算器!L6,0)*VLOOKUP(能力值计算器!J6,能力变化对照表!A:B,2,0),0)</f>
        <v>106</v>
      </c>
      <c r="I609">
        <f>ROUNDDOWN(ROUNDDOWN(ROUNDDOWN(ROUNDDOWN(ROUNDDOWN((能力值计算器!F8+能力值计算器!E8*2+ROUNDDOWN(E609/4,0))*能力值计算器!C2/100+5,0)*能力值计算器!H8,0)*能力值计算器!K8,0)*能力值计算器!L8,0)*VLOOKUP(能力值计算器!J8,能力变化对照表!A:B,2,0),0)</f>
        <v>-39</v>
      </c>
      <c r="J609">
        <f t="shared" si="75"/>
        <v>0</v>
      </c>
      <c r="K609">
        <f t="shared" si="76"/>
        <v>-6084</v>
      </c>
      <c r="L609">
        <f t="shared" si="77"/>
        <v>10452</v>
      </c>
      <c r="M609">
        <f t="shared" si="78"/>
        <v>234.1</v>
      </c>
      <c r="N609">
        <f t="shared" si="79"/>
        <v>1</v>
      </c>
    </row>
    <row r="610" spans="1:14">
      <c r="A610">
        <f t="shared" si="72"/>
        <v>0</v>
      </c>
      <c r="B610">
        <f t="shared" si="73"/>
        <v>0</v>
      </c>
      <c r="C610">
        <v>88</v>
      </c>
      <c r="D610">
        <v>164</v>
      </c>
      <c r="E610">
        <f t="shared" si="74"/>
        <v>-999</v>
      </c>
      <c r="F610">
        <f>能力值计算器!G2</f>
        <v>0</v>
      </c>
      <c r="G610">
        <f>ROUNDDOWN((能力值计算器!F4+能力值计算器!E4*2+ROUNDDOWN(C610/4,0))*能力值计算器!C2/100+10+能力值计算器!C2,0)</f>
        <v>156</v>
      </c>
      <c r="H610">
        <f>ROUNDDOWN(ROUNDDOWN(ROUNDDOWN(ROUNDDOWN(ROUNDDOWN((能力值计算器!F6+能力值计算器!E6*2+ROUNDDOWN(D610/4,0))*能力值计算器!C2/100+5,0)*能力值计算器!H6,0)*能力值计算器!K6,0)*能力值计算器!L6,0)*VLOOKUP(能力值计算器!J6,能力变化对照表!A:B,2,0),0)</f>
        <v>106</v>
      </c>
      <c r="I610">
        <f>ROUNDDOWN(ROUNDDOWN(ROUNDDOWN(ROUNDDOWN(ROUNDDOWN((能力值计算器!F8+能力值计算器!E8*2+ROUNDDOWN(E610/4,0))*能力值计算器!C2/100+5,0)*能力值计算器!H8,0)*能力值计算器!K8,0)*能力值计算器!L8,0)*VLOOKUP(能力值计算器!J8,能力变化对照表!A:B,2,0),0)</f>
        <v>-39</v>
      </c>
      <c r="J610">
        <f t="shared" si="75"/>
        <v>0</v>
      </c>
      <c r="K610">
        <f t="shared" si="76"/>
        <v>-6084</v>
      </c>
      <c r="L610">
        <f t="shared" si="77"/>
        <v>10452</v>
      </c>
      <c r="M610">
        <f t="shared" si="78"/>
        <v>234.1</v>
      </c>
      <c r="N610">
        <f t="shared" si="79"/>
        <v>1</v>
      </c>
    </row>
    <row r="611" spans="1:14">
      <c r="A611">
        <f t="shared" si="72"/>
        <v>0</v>
      </c>
      <c r="B611">
        <f t="shared" si="73"/>
        <v>0</v>
      </c>
      <c r="C611">
        <v>84</v>
      </c>
      <c r="D611">
        <v>0</v>
      </c>
      <c r="E611">
        <f t="shared" si="74"/>
        <v>-999</v>
      </c>
      <c r="F611">
        <f>能力值计算器!G2</f>
        <v>0</v>
      </c>
      <c r="G611">
        <f>ROUNDDOWN((能力值计算器!F4+能力值计算器!E4*2+ROUNDDOWN(C611/4,0))*能力值计算器!C2/100+10+能力值计算器!C2,0)</f>
        <v>156</v>
      </c>
      <c r="H611">
        <f>ROUNDDOWN(ROUNDDOWN(ROUNDDOWN(ROUNDDOWN(ROUNDDOWN((能力值计算器!F6+能力值计算器!E6*2+ROUNDDOWN(D611/4,0))*能力值计算器!C2/100+5,0)*能力值计算器!H6,0)*能力值计算器!K6,0)*能力值计算器!L6,0)*VLOOKUP(能力值计算器!J6,能力变化对照表!A:B,2,0),0)</f>
        <v>85</v>
      </c>
      <c r="I611">
        <f>ROUNDDOWN(ROUNDDOWN(ROUNDDOWN(ROUNDDOWN(ROUNDDOWN((能力值计算器!F8+能力值计算器!E8*2+ROUNDDOWN(E611/4,0))*能力值计算器!C2/100+5,0)*能力值计算器!H8,0)*能力值计算器!K8,0)*能力值计算器!L8,0)*VLOOKUP(能力值计算器!J8,能力变化对照表!A:B,2,0),0)</f>
        <v>-39</v>
      </c>
      <c r="J611">
        <f t="shared" si="75"/>
        <v>0</v>
      </c>
      <c r="K611">
        <f t="shared" si="76"/>
        <v>-6084</v>
      </c>
      <c r="L611">
        <f t="shared" si="77"/>
        <v>7176</v>
      </c>
      <c r="M611">
        <f t="shared" si="78"/>
        <v>234.1</v>
      </c>
      <c r="N611">
        <f t="shared" si="79"/>
        <v>1</v>
      </c>
    </row>
    <row r="612" spans="1:14">
      <c r="A612">
        <f t="shared" si="72"/>
        <v>0</v>
      </c>
      <c r="B612">
        <f t="shared" si="73"/>
        <v>0</v>
      </c>
      <c r="C612">
        <v>84</v>
      </c>
      <c r="D612">
        <v>172</v>
      </c>
      <c r="E612">
        <f t="shared" si="74"/>
        <v>-999</v>
      </c>
      <c r="F612">
        <f>能力值计算器!G2</f>
        <v>0</v>
      </c>
      <c r="G612">
        <f>ROUNDDOWN((能力值计算器!F4+能力值计算器!E4*2+ROUNDDOWN(C612/4,0))*能力值计算器!C2/100+10+能力值计算器!C2,0)</f>
        <v>156</v>
      </c>
      <c r="H612">
        <f>ROUNDDOWN(ROUNDDOWN(ROUNDDOWN(ROUNDDOWN(ROUNDDOWN((能力值计算器!F6+能力值计算器!E6*2+ROUNDDOWN(D612/4,0))*能力值计算器!C2/100+5,0)*能力值计算器!H6,0)*能力值计算器!K6,0)*能力值计算器!L6,0)*VLOOKUP(能力值计算器!J6,能力变化对照表!A:B,2,0),0)</f>
        <v>107</v>
      </c>
      <c r="I612">
        <f>ROUNDDOWN(ROUNDDOWN(ROUNDDOWN(ROUNDDOWN(ROUNDDOWN((能力值计算器!F8+能力值计算器!E8*2+ROUNDDOWN(E612/4,0))*能力值计算器!C2/100+5,0)*能力值计算器!H8,0)*能力值计算器!K8,0)*能力值计算器!L8,0)*VLOOKUP(能力值计算器!J8,能力变化对照表!A:B,2,0),0)</f>
        <v>-39</v>
      </c>
      <c r="J612">
        <f t="shared" si="75"/>
        <v>0</v>
      </c>
      <c r="K612">
        <f t="shared" si="76"/>
        <v>-6084</v>
      </c>
      <c r="L612">
        <f t="shared" si="77"/>
        <v>10608</v>
      </c>
      <c r="M612">
        <f t="shared" si="78"/>
        <v>234.1</v>
      </c>
      <c r="N612">
        <f t="shared" si="79"/>
        <v>1</v>
      </c>
    </row>
    <row r="613" spans="1:14">
      <c r="A613">
        <f t="shared" si="72"/>
        <v>0</v>
      </c>
      <c r="B613">
        <f t="shared" si="73"/>
        <v>0</v>
      </c>
      <c r="C613">
        <v>188</v>
      </c>
      <c r="D613">
        <v>36</v>
      </c>
      <c r="E613">
        <f t="shared" si="74"/>
        <v>-999</v>
      </c>
      <c r="F613">
        <f>能力值计算器!G2</f>
        <v>0</v>
      </c>
      <c r="G613">
        <f>ROUNDDOWN((能力值计算器!F4+能力值计算器!E4*2+ROUNDDOWN(C613/4,0))*能力值计算器!C2/100+10+能力值计算器!C2,0)</f>
        <v>169</v>
      </c>
      <c r="H613">
        <f>ROUNDDOWN(ROUNDDOWN(ROUNDDOWN(ROUNDDOWN(ROUNDDOWN((能力值计算器!F6+能力值计算器!E6*2+ROUNDDOWN(D613/4,0))*能力值计算器!C2/100+5,0)*能力值计算器!H6,0)*能力值计算器!K6,0)*能力值计算器!L6,0)*VLOOKUP(能力值计算器!J6,能力变化对照表!A:B,2,0),0)</f>
        <v>90</v>
      </c>
      <c r="I613">
        <f>ROUNDDOWN(ROUNDDOWN(ROUNDDOWN(ROUNDDOWN(ROUNDDOWN((能力值计算器!F8+能力值计算器!E8*2+ROUNDDOWN(E613/4,0))*能力值计算器!C2/100+5,0)*能力值计算器!H8,0)*能力值计算器!K8,0)*能力值计算器!L8,0)*VLOOKUP(能力值计算器!J8,能力变化对照表!A:B,2,0),0)</f>
        <v>-39</v>
      </c>
      <c r="J613">
        <f t="shared" si="75"/>
        <v>0</v>
      </c>
      <c r="K613">
        <f t="shared" si="76"/>
        <v>-6591</v>
      </c>
      <c r="L613">
        <f t="shared" si="77"/>
        <v>8619</v>
      </c>
      <c r="M613">
        <f t="shared" si="78"/>
        <v>247.1</v>
      </c>
      <c r="N613">
        <f t="shared" si="79"/>
        <v>1</v>
      </c>
    </row>
    <row r="614" spans="1:14">
      <c r="A614">
        <f t="shared" si="72"/>
        <v>0</v>
      </c>
      <c r="B614">
        <f t="shared" si="73"/>
        <v>0</v>
      </c>
      <c r="C614">
        <v>188</v>
      </c>
      <c r="D614">
        <v>28</v>
      </c>
      <c r="E614">
        <f t="shared" si="74"/>
        <v>-999</v>
      </c>
      <c r="F614">
        <f>能力值计算器!G2</f>
        <v>0</v>
      </c>
      <c r="G614">
        <f>ROUNDDOWN((能力值计算器!F4+能力值计算器!E4*2+ROUNDDOWN(C614/4,0))*能力值计算器!C2/100+10+能力值计算器!C2,0)</f>
        <v>169</v>
      </c>
      <c r="H614">
        <f>ROUNDDOWN(ROUNDDOWN(ROUNDDOWN(ROUNDDOWN(ROUNDDOWN((能力值计算器!F6+能力值计算器!E6*2+ROUNDDOWN(D614/4,0))*能力值计算器!C2/100+5,0)*能力值计算器!H6,0)*能力值计算器!K6,0)*能力值计算器!L6,0)*VLOOKUP(能力值计算器!J6,能力变化对照表!A:B,2,0),0)</f>
        <v>89</v>
      </c>
      <c r="I614">
        <f>ROUNDDOWN(ROUNDDOWN(ROUNDDOWN(ROUNDDOWN(ROUNDDOWN((能力值计算器!F8+能力值计算器!E8*2+ROUNDDOWN(E614/4,0))*能力值计算器!C2/100+5,0)*能力值计算器!H8,0)*能力值计算器!K8,0)*能力值计算器!L8,0)*VLOOKUP(能力值计算器!J8,能力变化对照表!A:B,2,0),0)</f>
        <v>-39</v>
      </c>
      <c r="J614">
        <f t="shared" si="75"/>
        <v>0</v>
      </c>
      <c r="K614">
        <f t="shared" si="76"/>
        <v>-6591</v>
      </c>
      <c r="L614">
        <f t="shared" si="77"/>
        <v>8450</v>
      </c>
      <c r="M614">
        <f t="shared" si="78"/>
        <v>247.1</v>
      </c>
      <c r="N614">
        <f t="shared" si="79"/>
        <v>1</v>
      </c>
    </row>
    <row r="615" spans="1:14">
      <c r="A615">
        <f t="shared" si="72"/>
        <v>0</v>
      </c>
      <c r="B615">
        <f t="shared" si="73"/>
        <v>0</v>
      </c>
      <c r="C615">
        <v>188</v>
      </c>
      <c r="D615">
        <v>32</v>
      </c>
      <c r="E615">
        <f t="shared" si="74"/>
        <v>-999</v>
      </c>
      <c r="F615">
        <f>能力值计算器!G2</f>
        <v>0</v>
      </c>
      <c r="G615">
        <f>ROUNDDOWN((能力值计算器!F4+能力值计算器!E4*2+ROUNDDOWN(C615/4,0))*能力值计算器!C2/100+10+能力值计算器!C2,0)</f>
        <v>169</v>
      </c>
      <c r="H615">
        <f>ROUNDDOWN(ROUNDDOWN(ROUNDDOWN(ROUNDDOWN(ROUNDDOWN((能力值计算器!F6+能力值计算器!E6*2+ROUNDDOWN(D615/4,0))*能力值计算器!C2/100+5,0)*能力值计算器!H6,0)*能力值计算器!K6,0)*能力值计算器!L6,0)*VLOOKUP(能力值计算器!J6,能力变化对照表!A:B,2,0),0)</f>
        <v>89</v>
      </c>
      <c r="I615">
        <f>ROUNDDOWN(ROUNDDOWN(ROUNDDOWN(ROUNDDOWN(ROUNDDOWN((能力值计算器!F8+能力值计算器!E8*2+ROUNDDOWN(E615/4,0))*能力值计算器!C2/100+5,0)*能力值计算器!H8,0)*能力值计算器!K8,0)*能力值计算器!L8,0)*VLOOKUP(能力值计算器!J8,能力变化对照表!A:B,2,0),0)</f>
        <v>-39</v>
      </c>
      <c r="J615">
        <f t="shared" si="75"/>
        <v>0</v>
      </c>
      <c r="K615">
        <f t="shared" si="76"/>
        <v>-6591</v>
      </c>
      <c r="L615">
        <f t="shared" si="77"/>
        <v>8450</v>
      </c>
      <c r="M615">
        <f t="shared" si="78"/>
        <v>247.1</v>
      </c>
      <c r="N615">
        <f t="shared" si="79"/>
        <v>1</v>
      </c>
    </row>
    <row r="616" spans="1:14">
      <c r="A616">
        <f t="shared" si="72"/>
        <v>0</v>
      </c>
      <c r="B616">
        <f t="shared" si="73"/>
        <v>0</v>
      </c>
      <c r="C616">
        <v>192</v>
      </c>
      <c r="D616">
        <v>28</v>
      </c>
      <c r="E616">
        <f t="shared" si="74"/>
        <v>-999</v>
      </c>
      <c r="F616">
        <f>能力值计算器!G2</f>
        <v>0</v>
      </c>
      <c r="G616">
        <f>ROUNDDOWN((能力值计算器!F4+能力值计算器!E4*2+ROUNDDOWN(C616/4,0))*能力值计算器!C2/100+10+能力值计算器!C2,0)</f>
        <v>169</v>
      </c>
      <c r="H616">
        <f>ROUNDDOWN(ROUNDDOWN(ROUNDDOWN(ROUNDDOWN(ROUNDDOWN((能力值计算器!F6+能力值计算器!E6*2+ROUNDDOWN(D616/4,0))*能力值计算器!C2/100+5,0)*能力值计算器!H6,0)*能力值计算器!K6,0)*能力值计算器!L6,0)*VLOOKUP(能力值计算器!J6,能力变化对照表!A:B,2,0),0)</f>
        <v>89</v>
      </c>
      <c r="I616">
        <f>ROUNDDOWN(ROUNDDOWN(ROUNDDOWN(ROUNDDOWN(ROUNDDOWN((能力值计算器!F8+能力值计算器!E8*2+ROUNDDOWN(E616/4,0))*能力值计算器!C2/100+5,0)*能力值计算器!H8,0)*能力值计算器!K8,0)*能力值计算器!L8,0)*VLOOKUP(能力值计算器!J8,能力变化对照表!A:B,2,0),0)</f>
        <v>-39</v>
      </c>
      <c r="J616">
        <f t="shared" si="75"/>
        <v>0</v>
      </c>
      <c r="K616">
        <f t="shared" si="76"/>
        <v>-6591</v>
      </c>
      <c r="L616">
        <f t="shared" si="77"/>
        <v>8450</v>
      </c>
      <c r="M616">
        <f t="shared" si="78"/>
        <v>247.1</v>
      </c>
      <c r="N616">
        <f t="shared" si="79"/>
        <v>1</v>
      </c>
    </row>
    <row r="617" spans="1:14">
      <c r="A617">
        <f t="shared" si="72"/>
        <v>0</v>
      </c>
      <c r="B617">
        <f t="shared" si="73"/>
        <v>0</v>
      </c>
      <c r="C617">
        <v>188</v>
      </c>
      <c r="D617">
        <v>40</v>
      </c>
      <c r="E617">
        <f t="shared" si="74"/>
        <v>-999</v>
      </c>
      <c r="F617">
        <f>能力值计算器!G2</f>
        <v>0</v>
      </c>
      <c r="G617">
        <f>ROUNDDOWN((能力值计算器!F4+能力值计算器!E4*2+ROUNDDOWN(C617/4,0))*能力值计算器!C2/100+10+能力值计算器!C2,0)</f>
        <v>169</v>
      </c>
      <c r="H617">
        <f>ROUNDDOWN(ROUNDDOWN(ROUNDDOWN(ROUNDDOWN(ROUNDDOWN((能力值计算器!F6+能力值计算器!E6*2+ROUNDDOWN(D617/4,0))*能力值计算器!C2/100+5,0)*能力值计算器!H6,0)*能力值计算器!K6,0)*能力值计算器!L6,0)*VLOOKUP(能力值计算器!J6,能力变化对照表!A:B,2,0),0)</f>
        <v>90</v>
      </c>
      <c r="I617">
        <f>ROUNDDOWN(ROUNDDOWN(ROUNDDOWN(ROUNDDOWN(ROUNDDOWN((能力值计算器!F8+能力值计算器!E8*2+ROUNDDOWN(E617/4,0))*能力值计算器!C2/100+5,0)*能力值计算器!H8,0)*能力值计算器!K8,0)*能力值计算器!L8,0)*VLOOKUP(能力值计算器!J8,能力变化对照表!A:B,2,0),0)</f>
        <v>-39</v>
      </c>
      <c r="J617">
        <f t="shared" si="75"/>
        <v>0</v>
      </c>
      <c r="K617">
        <f t="shared" si="76"/>
        <v>-6591</v>
      </c>
      <c r="L617">
        <f t="shared" si="77"/>
        <v>8619</v>
      </c>
      <c r="M617">
        <f t="shared" si="78"/>
        <v>247.1</v>
      </c>
      <c r="N617">
        <f t="shared" si="79"/>
        <v>1</v>
      </c>
    </row>
    <row r="618" spans="1:14">
      <c r="A618">
        <f t="shared" si="72"/>
        <v>0</v>
      </c>
      <c r="B618">
        <f t="shared" si="73"/>
        <v>0</v>
      </c>
      <c r="C618">
        <v>192</v>
      </c>
      <c r="D618">
        <v>36</v>
      </c>
      <c r="E618">
        <f t="shared" si="74"/>
        <v>-999</v>
      </c>
      <c r="F618">
        <f>能力值计算器!G2</f>
        <v>0</v>
      </c>
      <c r="G618">
        <f>ROUNDDOWN((能力值计算器!F4+能力值计算器!E4*2+ROUNDDOWN(C618/4,0))*能力值计算器!C2/100+10+能力值计算器!C2,0)</f>
        <v>169</v>
      </c>
      <c r="H618">
        <f>ROUNDDOWN(ROUNDDOWN(ROUNDDOWN(ROUNDDOWN(ROUNDDOWN((能力值计算器!F6+能力值计算器!E6*2+ROUNDDOWN(D618/4,0))*能力值计算器!C2/100+5,0)*能力值计算器!H6,0)*能力值计算器!K6,0)*能力值计算器!L6,0)*VLOOKUP(能力值计算器!J6,能力变化对照表!A:B,2,0),0)</f>
        <v>90</v>
      </c>
      <c r="I618">
        <f>ROUNDDOWN(ROUNDDOWN(ROUNDDOWN(ROUNDDOWN(ROUNDDOWN((能力值计算器!F8+能力值计算器!E8*2+ROUNDDOWN(E618/4,0))*能力值计算器!C2/100+5,0)*能力值计算器!H8,0)*能力值计算器!K8,0)*能力值计算器!L8,0)*VLOOKUP(能力值计算器!J8,能力变化对照表!A:B,2,0),0)</f>
        <v>-39</v>
      </c>
      <c r="J618">
        <f t="shared" si="75"/>
        <v>0</v>
      </c>
      <c r="K618">
        <f t="shared" si="76"/>
        <v>-6591</v>
      </c>
      <c r="L618">
        <f t="shared" si="77"/>
        <v>8619</v>
      </c>
      <c r="M618">
        <f t="shared" si="78"/>
        <v>247.1</v>
      </c>
      <c r="N618">
        <f t="shared" si="79"/>
        <v>1</v>
      </c>
    </row>
    <row r="619" spans="1:14">
      <c r="A619">
        <f t="shared" si="72"/>
        <v>0</v>
      </c>
      <c r="B619">
        <f t="shared" si="73"/>
        <v>0</v>
      </c>
      <c r="C619">
        <v>76</v>
      </c>
      <c r="D619">
        <v>92</v>
      </c>
      <c r="E619">
        <f t="shared" si="74"/>
        <v>-999</v>
      </c>
      <c r="F619">
        <f>能力值计算器!G2</f>
        <v>0</v>
      </c>
      <c r="G619">
        <f>ROUNDDOWN((能力值计算器!F4+能力值计算器!E4*2+ROUNDDOWN(C619/4,0))*能力值计算器!C2/100+10+能力值计算器!C2,0)</f>
        <v>155</v>
      </c>
      <c r="H619">
        <f>ROUNDDOWN(ROUNDDOWN(ROUNDDOWN(ROUNDDOWN(ROUNDDOWN((能力值计算器!F6+能力值计算器!E6*2+ROUNDDOWN(D619/4,0))*能力值计算器!C2/100+5,0)*能力值计算器!H6,0)*能力值计算器!K6,0)*能力值计算器!L6,0)*VLOOKUP(能力值计算器!J6,能力变化对照表!A:B,2,0),0)</f>
        <v>97</v>
      </c>
      <c r="I619">
        <f>ROUNDDOWN(ROUNDDOWN(ROUNDDOWN(ROUNDDOWN(ROUNDDOWN((能力值计算器!F8+能力值计算器!E8*2+ROUNDDOWN(E619/4,0))*能力值计算器!C2/100+5,0)*能力值计算器!H8,0)*能力值计算器!K8,0)*能力值计算器!L8,0)*VLOOKUP(能力值计算器!J8,能力变化对照表!A:B,2,0),0)</f>
        <v>-39</v>
      </c>
      <c r="J619">
        <f t="shared" si="75"/>
        <v>0</v>
      </c>
      <c r="K619">
        <f t="shared" si="76"/>
        <v>-6045</v>
      </c>
      <c r="L619">
        <f t="shared" si="77"/>
        <v>8990</v>
      </c>
      <c r="M619">
        <f t="shared" si="78"/>
        <v>233.1</v>
      </c>
      <c r="N619">
        <f t="shared" si="79"/>
        <v>1</v>
      </c>
    </row>
    <row r="620" spans="1:14">
      <c r="A620">
        <f t="shared" si="72"/>
        <v>0</v>
      </c>
      <c r="B620">
        <f t="shared" si="73"/>
        <v>0</v>
      </c>
      <c r="C620">
        <v>76</v>
      </c>
      <c r="D620">
        <v>84</v>
      </c>
      <c r="E620">
        <f t="shared" si="74"/>
        <v>-999</v>
      </c>
      <c r="F620">
        <f>能力值计算器!G2</f>
        <v>0</v>
      </c>
      <c r="G620">
        <f>ROUNDDOWN((能力值计算器!F4+能力值计算器!E4*2+ROUNDDOWN(C620/4,0))*能力值计算器!C2/100+10+能力值计算器!C2,0)</f>
        <v>155</v>
      </c>
      <c r="H620">
        <f>ROUNDDOWN(ROUNDDOWN(ROUNDDOWN(ROUNDDOWN(ROUNDDOWN((能力值计算器!F6+能力值计算器!E6*2+ROUNDDOWN(D620/4,0))*能力值计算器!C2/100+5,0)*能力值计算器!H6,0)*能力值计算器!K6,0)*能力值计算器!L6,0)*VLOOKUP(能力值计算器!J6,能力变化对照表!A:B,2,0),0)</f>
        <v>96</v>
      </c>
      <c r="I620">
        <f>ROUNDDOWN(ROUNDDOWN(ROUNDDOWN(ROUNDDOWN(ROUNDDOWN((能力值计算器!F8+能力值计算器!E8*2+ROUNDDOWN(E620/4,0))*能力值计算器!C2/100+5,0)*能力值计算器!H8,0)*能力值计算器!K8,0)*能力值计算器!L8,0)*VLOOKUP(能力值计算器!J8,能力变化对照表!A:B,2,0),0)</f>
        <v>-39</v>
      </c>
      <c r="J620">
        <f t="shared" si="75"/>
        <v>0</v>
      </c>
      <c r="K620">
        <f t="shared" si="76"/>
        <v>-6045</v>
      </c>
      <c r="L620">
        <f t="shared" si="77"/>
        <v>8835</v>
      </c>
      <c r="M620">
        <f t="shared" si="78"/>
        <v>233.1</v>
      </c>
      <c r="N620">
        <f t="shared" si="79"/>
        <v>1</v>
      </c>
    </row>
    <row r="621" spans="1:14">
      <c r="A621">
        <f t="shared" si="72"/>
        <v>0</v>
      </c>
      <c r="B621">
        <f t="shared" si="73"/>
        <v>0</v>
      </c>
      <c r="C621">
        <v>76</v>
      </c>
      <c r="D621">
        <v>88</v>
      </c>
      <c r="E621">
        <f t="shared" si="74"/>
        <v>-999</v>
      </c>
      <c r="F621">
        <f>能力值计算器!G2</f>
        <v>0</v>
      </c>
      <c r="G621">
        <f>ROUNDDOWN((能力值计算器!F4+能力值计算器!E4*2+ROUNDDOWN(C621/4,0))*能力值计算器!C2/100+10+能力值计算器!C2,0)</f>
        <v>155</v>
      </c>
      <c r="H621">
        <f>ROUNDDOWN(ROUNDDOWN(ROUNDDOWN(ROUNDDOWN(ROUNDDOWN((能力值计算器!F6+能力值计算器!E6*2+ROUNDDOWN(D621/4,0))*能力值计算器!C2/100+5,0)*能力值计算器!H6,0)*能力值计算器!K6,0)*能力值计算器!L6,0)*VLOOKUP(能力值计算器!J6,能力变化对照表!A:B,2,0),0)</f>
        <v>96</v>
      </c>
      <c r="I621">
        <f>ROUNDDOWN(ROUNDDOWN(ROUNDDOWN(ROUNDDOWN(ROUNDDOWN((能力值计算器!F8+能力值计算器!E8*2+ROUNDDOWN(E621/4,0))*能力值计算器!C2/100+5,0)*能力值计算器!H8,0)*能力值计算器!K8,0)*能力值计算器!L8,0)*VLOOKUP(能力值计算器!J8,能力变化对照表!A:B,2,0),0)</f>
        <v>-39</v>
      </c>
      <c r="J621">
        <f t="shared" si="75"/>
        <v>0</v>
      </c>
      <c r="K621">
        <f t="shared" si="76"/>
        <v>-6045</v>
      </c>
      <c r="L621">
        <f t="shared" si="77"/>
        <v>8835</v>
      </c>
      <c r="M621">
        <f t="shared" si="78"/>
        <v>233.1</v>
      </c>
      <c r="N621">
        <f t="shared" si="79"/>
        <v>1</v>
      </c>
    </row>
    <row r="622" spans="1:14">
      <c r="A622">
        <f t="shared" si="72"/>
        <v>0</v>
      </c>
      <c r="B622">
        <f t="shared" si="73"/>
        <v>0</v>
      </c>
      <c r="C622">
        <v>80</v>
      </c>
      <c r="D622">
        <v>84</v>
      </c>
      <c r="E622">
        <f t="shared" si="74"/>
        <v>-999</v>
      </c>
      <c r="F622">
        <f>能力值计算器!G2</f>
        <v>0</v>
      </c>
      <c r="G622">
        <f>ROUNDDOWN((能力值计算器!F4+能力值计算器!E4*2+ROUNDDOWN(C622/4,0))*能力值计算器!C2/100+10+能力值计算器!C2,0)</f>
        <v>155</v>
      </c>
      <c r="H622">
        <f>ROUNDDOWN(ROUNDDOWN(ROUNDDOWN(ROUNDDOWN(ROUNDDOWN((能力值计算器!F6+能力值计算器!E6*2+ROUNDDOWN(D622/4,0))*能力值计算器!C2/100+5,0)*能力值计算器!H6,0)*能力值计算器!K6,0)*能力值计算器!L6,0)*VLOOKUP(能力值计算器!J6,能力变化对照表!A:B,2,0),0)</f>
        <v>96</v>
      </c>
      <c r="I622">
        <f>ROUNDDOWN(ROUNDDOWN(ROUNDDOWN(ROUNDDOWN(ROUNDDOWN((能力值计算器!F8+能力值计算器!E8*2+ROUNDDOWN(E622/4,0))*能力值计算器!C2/100+5,0)*能力值计算器!H8,0)*能力值计算器!K8,0)*能力值计算器!L8,0)*VLOOKUP(能力值计算器!J8,能力变化对照表!A:B,2,0),0)</f>
        <v>-39</v>
      </c>
      <c r="J622">
        <f t="shared" si="75"/>
        <v>0</v>
      </c>
      <c r="K622">
        <f t="shared" si="76"/>
        <v>-6045</v>
      </c>
      <c r="L622">
        <f t="shared" si="77"/>
        <v>8835</v>
      </c>
      <c r="M622">
        <f t="shared" si="78"/>
        <v>233.1</v>
      </c>
      <c r="N622">
        <f t="shared" si="79"/>
        <v>1</v>
      </c>
    </row>
    <row r="623" spans="1:14">
      <c r="A623">
        <f t="shared" si="72"/>
        <v>0</v>
      </c>
      <c r="B623">
        <f t="shared" si="73"/>
        <v>0</v>
      </c>
      <c r="C623">
        <v>76</v>
      </c>
      <c r="D623">
        <v>96</v>
      </c>
      <c r="E623">
        <f t="shared" si="74"/>
        <v>-999</v>
      </c>
      <c r="F623">
        <f>能力值计算器!G2</f>
        <v>0</v>
      </c>
      <c r="G623">
        <f>ROUNDDOWN((能力值计算器!F4+能力值计算器!E4*2+ROUNDDOWN(C623/4,0))*能力值计算器!C2/100+10+能力值计算器!C2,0)</f>
        <v>155</v>
      </c>
      <c r="H623">
        <f>ROUNDDOWN(ROUNDDOWN(ROUNDDOWN(ROUNDDOWN(ROUNDDOWN((能力值计算器!F6+能力值计算器!E6*2+ROUNDDOWN(D623/4,0))*能力值计算器!C2/100+5,0)*能力值计算器!H6,0)*能力值计算器!K6,0)*能力值计算器!L6,0)*VLOOKUP(能力值计算器!J6,能力变化对照表!A:B,2,0),0)</f>
        <v>97</v>
      </c>
      <c r="I623">
        <f>ROUNDDOWN(ROUNDDOWN(ROUNDDOWN(ROUNDDOWN(ROUNDDOWN((能力值计算器!F8+能力值计算器!E8*2+ROUNDDOWN(E623/4,0))*能力值计算器!C2/100+5,0)*能力值计算器!H8,0)*能力值计算器!K8,0)*能力值计算器!L8,0)*VLOOKUP(能力值计算器!J8,能力变化对照表!A:B,2,0),0)</f>
        <v>-39</v>
      </c>
      <c r="J623">
        <f t="shared" si="75"/>
        <v>0</v>
      </c>
      <c r="K623">
        <f t="shared" si="76"/>
        <v>-6045</v>
      </c>
      <c r="L623">
        <f t="shared" si="77"/>
        <v>8990</v>
      </c>
      <c r="M623">
        <f t="shared" si="78"/>
        <v>233.1</v>
      </c>
      <c r="N623">
        <f t="shared" si="79"/>
        <v>1</v>
      </c>
    </row>
    <row r="624" spans="1:14">
      <c r="A624">
        <f t="shared" si="72"/>
        <v>0</v>
      </c>
      <c r="B624">
        <f t="shared" si="73"/>
        <v>0</v>
      </c>
      <c r="C624">
        <v>80</v>
      </c>
      <c r="D624">
        <v>92</v>
      </c>
      <c r="E624">
        <f t="shared" si="74"/>
        <v>-999</v>
      </c>
      <c r="F624">
        <f>能力值计算器!G2</f>
        <v>0</v>
      </c>
      <c r="G624">
        <f>ROUNDDOWN((能力值计算器!F4+能力值计算器!E4*2+ROUNDDOWN(C624/4,0))*能力值计算器!C2/100+10+能力值计算器!C2,0)</f>
        <v>155</v>
      </c>
      <c r="H624">
        <f>ROUNDDOWN(ROUNDDOWN(ROUNDDOWN(ROUNDDOWN(ROUNDDOWN((能力值计算器!F6+能力值计算器!E6*2+ROUNDDOWN(D624/4,0))*能力值计算器!C2/100+5,0)*能力值计算器!H6,0)*能力值计算器!K6,0)*能力值计算器!L6,0)*VLOOKUP(能力值计算器!J6,能力变化对照表!A:B,2,0),0)</f>
        <v>97</v>
      </c>
      <c r="I624">
        <f>ROUNDDOWN(ROUNDDOWN(ROUNDDOWN(ROUNDDOWN(ROUNDDOWN((能力值计算器!F8+能力值计算器!E8*2+ROUNDDOWN(E624/4,0))*能力值计算器!C2/100+5,0)*能力值计算器!H8,0)*能力值计算器!K8,0)*能力值计算器!L8,0)*VLOOKUP(能力值计算器!J8,能力变化对照表!A:B,2,0),0)</f>
        <v>-39</v>
      </c>
      <c r="J624">
        <f t="shared" si="75"/>
        <v>0</v>
      </c>
      <c r="K624">
        <f t="shared" si="76"/>
        <v>-6045</v>
      </c>
      <c r="L624">
        <f t="shared" si="77"/>
        <v>8990</v>
      </c>
      <c r="M624">
        <f t="shared" si="78"/>
        <v>233.1</v>
      </c>
      <c r="N624">
        <f t="shared" si="79"/>
        <v>1</v>
      </c>
    </row>
    <row r="625" spans="1:14">
      <c r="A625">
        <f t="shared" si="72"/>
        <v>0</v>
      </c>
      <c r="B625">
        <f t="shared" si="73"/>
        <v>0</v>
      </c>
      <c r="C625">
        <v>188</v>
      </c>
      <c r="D625">
        <v>44</v>
      </c>
      <c r="E625">
        <f t="shared" si="74"/>
        <v>-999</v>
      </c>
      <c r="F625">
        <f>能力值计算器!G2</f>
        <v>0</v>
      </c>
      <c r="G625">
        <f>ROUNDDOWN((能力值计算器!F4+能力值计算器!E4*2+ROUNDDOWN(C625/4,0))*能力值计算器!C2/100+10+能力值计算器!C2,0)</f>
        <v>169</v>
      </c>
      <c r="H625">
        <f>ROUNDDOWN(ROUNDDOWN(ROUNDDOWN(ROUNDDOWN(ROUNDDOWN((能力值计算器!F6+能力值计算器!E6*2+ROUNDDOWN(D625/4,0))*能力值计算器!C2/100+5,0)*能力值计算器!H6,0)*能力值计算器!K6,0)*能力值计算器!L6,0)*VLOOKUP(能力值计算器!J6,能力变化对照表!A:B,2,0),0)</f>
        <v>91</v>
      </c>
      <c r="I625">
        <f>ROUNDDOWN(ROUNDDOWN(ROUNDDOWN(ROUNDDOWN(ROUNDDOWN((能力值计算器!F8+能力值计算器!E8*2+ROUNDDOWN(E625/4,0))*能力值计算器!C2/100+5,0)*能力值计算器!H8,0)*能力值计算器!K8,0)*能力值计算器!L8,0)*VLOOKUP(能力值计算器!J8,能力变化对照表!A:B,2,0),0)</f>
        <v>-39</v>
      </c>
      <c r="J625">
        <f t="shared" si="75"/>
        <v>0</v>
      </c>
      <c r="K625">
        <f t="shared" si="76"/>
        <v>-6591</v>
      </c>
      <c r="L625">
        <f t="shared" si="77"/>
        <v>8788</v>
      </c>
      <c r="M625">
        <f t="shared" si="78"/>
        <v>247.1</v>
      </c>
      <c r="N625">
        <f t="shared" si="79"/>
        <v>1</v>
      </c>
    </row>
    <row r="626" spans="1:14">
      <c r="A626">
        <f t="shared" si="72"/>
        <v>0</v>
      </c>
      <c r="B626">
        <f t="shared" si="73"/>
        <v>0</v>
      </c>
      <c r="C626">
        <v>188</v>
      </c>
      <c r="D626">
        <v>20</v>
      </c>
      <c r="E626">
        <f t="shared" si="74"/>
        <v>-999</v>
      </c>
      <c r="F626">
        <f>能力值计算器!G2</f>
        <v>0</v>
      </c>
      <c r="G626">
        <f>ROUNDDOWN((能力值计算器!F4+能力值计算器!E4*2+ROUNDDOWN(C626/4,0))*能力值计算器!C2/100+10+能力值计算器!C2,0)</f>
        <v>169</v>
      </c>
      <c r="H626">
        <f>ROUNDDOWN(ROUNDDOWN(ROUNDDOWN(ROUNDDOWN(ROUNDDOWN((能力值计算器!F6+能力值计算器!E6*2+ROUNDDOWN(D626/4,0))*能力值计算器!C2/100+5,0)*能力值计算器!H6,0)*能力值计算器!K6,0)*能力值计算器!L6,0)*VLOOKUP(能力值计算器!J6,能力变化对照表!A:B,2,0),0)</f>
        <v>88</v>
      </c>
      <c r="I626">
        <f>ROUNDDOWN(ROUNDDOWN(ROUNDDOWN(ROUNDDOWN(ROUNDDOWN((能力值计算器!F8+能力值计算器!E8*2+ROUNDDOWN(E626/4,0))*能力值计算器!C2/100+5,0)*能力值计算器!H8,0)*能力值计算器!K8,0)*能力值计算器!L8,0)*VLOOKUP(能力值计算器!J8,能力变化对照表!A:B,2,0),0)</f>
        <v>-39</v>
      </c>
      <c r="J626">
        <f t="shared" si="75"/>
        <v>0</v>
      </c>
      <c r="K626">
        <f t="shared" si="76"/>
        <v>-6591</v>
      </c>
      <c r="L626">
        <f t="shared" si="77"/>
        <v>8281</v>
      </c>
      <c r="M626">
        <f t="shared" si="78"/>
        <v>247.1</v>
      </c>
      <c r="N626">
        <f t="shared" si="79"/>
        <v>1</v>
      </c>
    </row>
    <row r="627" spans="1:14">
      <c r="A627">
        <f t="shared" si="72"/>
        <v>0</v>
      </c>
      <c r="B627">
        <f t="shared" si="73"/>
        <v>0</v>
      </c>
      <c r="C627">
        <v>188</v>
      </c>
      <c r="D627">
        <v>24</v>
      </c>
      <c r="E627">
        <f t="shared" si="74"/>
        <v>-999</v>
      </c>
      <c r="F627">
        <f>能力值计算器!G2</f>
        <v>0</v>
      </c>
      <c r="G627">
        <f>ROUNDDOWN((能力值计算器!F4+能力值计算器!E4*2+ROUNDDOWN(C627/4,0))*能力值计算器!C2/100+10+能力值计算器!C2,0)</f>
        <v>169</v>
      </c>
      <c r="H627">
        <f>ROUNDDOWN(ROUNDDOWN(ROUNDDOWN(ROUNDDOWN(ROUNDDOWN((能力值计算器!F6+能力值计算器!E6*2+ROUNDDOWN(D627/4,0))*能力值计算器!C2/100+5,0)*能力值计算器!H6,0)*能力值计算器!K6,0)*能力值计算器!L6,0)*VLOOKUP(能力值计算器!J6,能力变化对照表!A:B,2,0),0)</f>
        <v>88</v>
      </c>
      <c r="I627">
        <f>ROUNDDOWN(ROUNDDOWN(ROUNDDOWN(ROUNDDOWN(ROUNDDOWN((能力值计算器!F8+能力值计算器!E8*2+ROUNDDOWN(E627/4,0))*能力值计算器!C2/100+5,0)*能力值计算器!H8,0)*能力值计算器!K8,0)*能力值计算器!L8,0)*VLOOKUP(能力值计算器!J8,能力变化对照表!A:B,2,0),0)</f>
        <v>-39</v>
      </c>
      <c r="J627">
        <f t="shared" si="75"/>
        <v>0</v>
      </c>
      <c r="K627">
        <f t="shared" si="76"/>
        <v>-6591</v>
      </c>
      <c r="L627">
        <f t="shared" si="77"/>
        <v>8281</v>
      </c>
      <c r="M627">
        <f t="shared" si="78"/>
        <v>247.1</v>
      </c>
      <c r="N627">
        <f t="shared" si="79"/>
        <v>1</v>
      </c>
    </row>
    <row r="628" spans="1:14">
      <c r="A628">
        <f t="shared" si="72"/>
        <v>0</v>
      </c>
      <c r="B628">
        <f t="shared" si="73"/>
        <v>0</v>
      </c>
      <c r="C628">
        <v>192</v>
      </c>
      <c r="D628">
        <v>20</v>
      </c>
      <c r="E628">
        <f t="shared" si="74"/>
        <v>-999</v>
      </c>
      <c r="F628">
        <f>能力值计算器!G2</f>
        <v>0</v>
      </c>
      <c r="G628">
        <f>ROUNDDOWN((能力值计算器!F4+能力值计算器!E4*2+ROUNDDOWN(C628/4,0))*能力值计算器!C2/100+10+能力值计算器!C2,0)</f>
        <v>169</v>
      </c>
      <c r="H628">
        <f>ROUNDDOWN(ROUNDDOWN(ROUNDDOWN(ROUNDDOWN(ROUNDDOWN((能力值计算器!F6+能力值计算器!E6*2+ROUNDDOWN(D628/4,0))*能力值计算器!C2/100+5,0)*能力值计算器!H6,0)*能力值计算器!K6,0)*能力值计算器!L6,0)*VLOOKUP(能力值计算器!J6,能力变化对照表!A:B,2,0),0)</f>
        <v>88</v>
      </c>
      <c r="I628">
        <f>ROUNDDOWN(ROUNDDOWN(ROUNDDOWN(ROUNDDOWN(ROUNDDOWN((能力值计算器!F8+能力值计算器!E8*2+ROUNDDOWN(E628/4,0))*能力值计算器!C2/100+5,0)*能力值计算器!H8,0)*能力值计算器!K8,0)*能力值计算器!L8,0)*VLOOKUP(能力值计算器!J8,能力变化对照表!A:B,2,0),0)</f>
        <v>-39</v>
      </c>
      <c r="J628">
        <f t="shared" si="75"/>
        <v>0</v>
      </c>
      <c r="K628">
        <f t="shared" si="76"/>
        <v>-6591</v>
      </c>
      <c r="L628">
        <f t="shared" si="77"/>
        <v>8281</v>
      </c>
      <c r="M628">
        <f t="shared" si="78"/>
        <v>247.1</v>
      </c>
      <c r="N628">
        <f t="shared" si="79"/>
        <v>1</v>
      </c>
    </row>
    <row r="629" spans="1:14">
      <c r="A629">
        <f t="shared" si="72"/>
        <v>0</v>
      </c>
      <c r="B629">
        <f t="shared" si="73"/>
        <v>0</v>
      </c>
      <c r="C629">
        <v>188</v>
      </c>
      <c r="D629">
        <v>48</v>
      </c>
      <c r="E629">
        <f t="shared" si="74"/>
        <v>-999</v>
      </c>
      <c r="F629">
        <f>能力值计算器!G2</f>
        <v>0</v>
      </c>
      <c r="G629">
        <f>ROUNDDOWN((能力值计算器!F4+能力值计算器!E4*2+ROUNDDOWN(C629/4,0))*能力值计算器!C2/100+10+能力值计算器!C2,0)</f>
        <v>169</v>
      </c>
      <c r="H629">
        <f>ROUNDDOWN(ROUNDDOWN(ROUNDDOWN(ROUNDDOWN(ROUNDDOWN((能力值计算器!F6+能力值计算器!E6*2+ROUNDDOWN(D629/4,0))*能力值计算器!C2/100+5,0)*能力值计算器!H6,0)*能力值计算器!K6,0)*能力值计算器!L6,0)*VLOOKUP(能力值计算器!J6,能力变化对照表!A:B,2,0),0)</f>
        <v>91</v>
      </c>
      <c r="I629">
        <f>ROUNDDOWN(ROUNDDOWN(ROUNDDOWN(ROUNDDOWN(ROUNDDOWN((能力值计算器!F8+能力值计算器!E8*2+ROUNDDOWN(E629/4,0))*能力值计算器!C2/100+5,0)*能力值计算器!H8,0)*能力值计算器!K8,0)*能力值计算器!L8,0)*VLOOKUP(能力值计算器!J8,能力变化对照表!A:B,2,0),0)</f>
        <v>-39</v>
      </c>
      <c r="J629">
        <f t="shared" si="75"/>
        <v>0</v>
      </c>
      <c r="K629">
        <f t="shared" si="76"/>
        <v>-6591</v>
      </c>
      <c r="L629">
        <f t="shared" si="77"/>
        <v>8788</v>
      </c>
      <c r="M629">
        <f t="shared" si="78"/>
        <v>247.1</v>
      </c>
      <c r="N629">
        <f t="shared" si="79"/>
        <v>1</v>
      </c>
    </row>
    <row r="630" spans="1:14">
      <c r="A630">
        <f t="shared" si="72"/>
        <v>0</v>
      </c>
      <c r="B630">
        <f t="shared" si="73"/>
        <v>0</v>
      </c>
      <c r="C630">
        <v>192</v>
      </c>
      <c r="D630">
        <v>44</v>
      </c>
      <c r="E630">
        <f t="shared" si="74"/>
        <v>-999</v>
      </c>
      <c r="F630">
        <f>能力值计算器!G2</f>
        <v>0</v>
      </c>
      <c r="G630">
        <f>ROUNDDOWN((能力值计算器!F4+能力值计算器!E4*2+ROUNDDOWN(C630/4,0))*能力值计算器!C2/100+10+能力值计算器!C2,0)</f>
        <v>169</v>
      </c>
      <c r="H630">
        <f>ROUNDDOWN(ROUNDDOWN(ROUNDDOWN(ROUNDDOWN(ROUNDDOWN((能力值计算器!F6+能力值计算器!E6*2+ROUNDDOWN(D630/4,0))*能力值计算器!C2/100+5,0)*能力值计算器!H6,0)*能力值计算器!K6,0)*能力值计算器!L6,0)*VLOOKUP(能力值计算器!J6,能力变化对照表!A:B,2,0),0)</f>
        <v>91</v>
      </c>
      <c r="I630">
        <f>ROUNDDOWN(ROUNDDOWN(ROUNDDOWN(ROUNDDOWN(ROUNDDOWN((能力值计算器!F8+能力值计算器!E8*2+ROUNDDOWN(E630/4,0))*能力值计算器!C2/100+5,0)*能力值计算器!H8,0)*能力值计算器!K8,0)*能力值计算器!L8,0)*VLOOKUP(能力值计算器!J8,能力变化对照表!A:B,2,0),0)</f>
        <v>-39</v>
      </c>
      <c r="J630">
        <f t="shared" si="75"/>
        <v>0</v>
      </c>
      <c r="K630">
        <f t="shared" si="76"/>
        <v>-6591</v>
      </c>
      <c r="L630">
        <f t="shared" si="77"/>
        <v>8788</v>
      </c>
      <c r="M630">
        <f t="shared" si="78"/>
        <v>247.1</v>
      </c>
      <c r="N630">
        <f t="shared" si="79"/>
        <v>1</v>
      </c>
    </row>
    <row r="631" spans="1:14">
      <c r="A631">
        <f t="shared" si="72"/>
        <v>0</v>
      </c>
      <c r="B631">
        <f t="shared" si="73"/>
        <v>0</v>
      </c>
      <c r="C631">
        <v>76</v>
      </c>
      <c r="D631">
        <v>100</v>
      </c>
      <c r="E631">
        <f t="shared" si="74"/>
        <v>-999</v>
      </c>
      <c r="F631">
        <f>能力值计算器!G2</f>
        <v>0</v>
      </c>
      <c r="G631">
        <f>ROUNDDOWN((能力值计算器!F4+能力值计算器!E4*2+ROUNDDOWN(C631/4,0))*能力值计算器!C2/100+10+能力值计算器!C2,0)</f>
        <v>155</v>
      </c>
      <c r="H631">
        <f>ROUNDDOWN(ROUNDDOWN(ROUNDDOWN(ROUNDDOWN(ROUNDDOWN((能力值计算器!F6+能力值计算器!E6*2+ROUNDDOWN(D631/4,0))*能力值计算器!C2/100+5,0)*能力值计算器!H6,0)*能力值计算器!K6,0)*能力值计算器!L6,0)*VLOOKUP(能力值计算器!J6,能力变化对照表!A:B,2,0),0)</f>
        <v>98</v>
      </c>
      <c r="I631">
        <f>ROUNDDOWN(ROUNDDOWN(ROUNDDOWN(ROUNDDOWN(ROUNDDOWN((能力值计算器!F8+能力值计算器!E8*2+ROUNDDOWN(E631/4,0))*能力值计算器!C2/100+5,0)*能力值计算器!H8,0)*能力值计算器!K8,0)*能力值计算器!L8,0)*VLOOKUP(能力值计算器!J8,能力变化对照表!A:B,2,0),0)</f>
        <v>-39</v>
      </c>
      <c r="J631">
        <f t="shared" si="75"/>
        <v>0</v>
      </c>
      <c r="K631">
        <f t="shared" si="76"/>
        <v>-6045</v>
      </c>
      <c r="L631">
        <f t="shared" si="77"/>
        <v>9145</v>
      </c>
      <c r="M631">
        <f t="shared" si="78"/>
        <v>233.1</v>
      </c>
      <c r="N631">
        <f t="shared" si="79"/>
        <v>1</v>
      </c>
    </row>
    <row r="632" spans="1:14">
      <c r="A632">
        <f t="shared" si="72"/>
        <v>0</v>
      </c>
      <c r="B632">
        <f t="shared" si="73"/>
        <v>0</v>
      </c>
      <c r="C632">
        <v>76</v>
      </c>
      <c r="D632">
        <v>76</v>
      </c>
      <c r="E632">
        <f t="shared" si="74"/>
        <v>-999</v>
      </c>
      <c r="F632">
        <f>能力值计算器!G2</f>
        <v>0</v>
      </c>
      <c r="G632">
        <f>ROUNDDOWN((能力值计算器!F4+能力值计算器!E4*2+ROUNDDOWN(C632/4,0))*能力值计算器!C2/100+10+能力值计算器!C2,0)</f>
        <v>155</v>
      </c>
      <c r="H632">
        <f>ROUNDDOWN(ROUNDDOWN(ROUNDDOWN(ROUNDDOWN(ROUNDDOWN((能力值计算器!F6+能力值计算器!E6*2+ROUNDDOWN(D632/4,0))*能力值计算器!C2/100+5,0)*能力值计算器!H6,0)*能力值计算器!K6,0)*能力值计算器!L6,0)*VLOOKUP(能力值计算器!J6,能力变化对照表!A:B,2,0),0)</f>
        <v>95</v>
      </c>
      <c r="I632">
        <f>ROUNDDOWN(ROUNDDOWN(ROUNDDOWN(ROUNDDOWN(ROUNDDOWN((能力值计算器!F8+能力值计算器!E8*2+ROUNDDOWN(E632/4,0))*能力值计算器!C2/100+5,0)*能力值计算器!H8,0)*能力值计算器!K8,0)*能力值计算器!L8,0)*VLOOKUP(能力值计算器!J8,能力变化对照表!A:B,2,0),0)</f>
        <v>-39</v>
      </c>
      <c r="J632">
        <f t="shared" si="75"/>
        <v>0</v>
      </c>
      <c r="K632">
        <f t="shared" si="76"/>
        <v>-6045</v>
      </c>
      <c r="L632">
        <f t="shared" si="77"/>
        <v>8680</v>
      </c>
      <c r="M632">
        <f t="shared" si="78"/>
        <v>233.1</v>
      </c>
      <c r="N632">
        <f t="shared" si="79"/>
        <v>1</v>
      </c>
    </row>
    <row r="633" spans="1:14">
      <c r="A633">
        <f t="shared" si="72"/>
        <v>0</v>
      </c>
      <c r="B633">
        <f t="shared" si="73"/>
        <v>0</v>
      </c>
      <c r="C633">
        <v>76</v>
      </c>
      <c r="D633">
        <v>80</v>
      </c>
      <c r="E633">
        <f t="shared" si="74"/>
        <v>-999</v>
      </c>
      <c r="F633">
        <f>能力值计算器!G2</f>
        <v>0</v>
      </c>
      <c r="G633">
        <f>ROUNDDOWN((能力值计算器!F4+能力值计算器!E4*2+ROUNDDOWN(C633/4,0))*能力值计算器!C2/100+10+能力值计算器!C2,0)</f>
        <v>155</v>
      </c>
      <c r="H633">
        <f>ROUNDDOWN(ROUNDDOWN(ROUNDDOWN(ROUNDDOWN(ROUNDDOWN((能力值计算器!F6+能力值计算器!E6*2+ROUNDDOWN(D633/4,0))*能力值计算器!C2/100+5,0)*能力值计算器!H6,0)*能力值计算器!K6,0)*能力值计算器!L6,0)*VLOOKUP(能力值计算器!J6,能力变化对照表!A:B,2,0),0)</f>
        <v>95</v>
      </c>
      <c r="I633">
        <f>ROUNDDOWN(ROUNDDOWN(ROUNDDOWN(ROUNDDOWN(ROUNDDOWN((能力值计算器!F8+能力值计算器!E8*2+ROUNDDOWN(E633/4,0))*能力值计算器!C2/100+5,0)*能力值计算器!H8,0)*能力值计算器!K8,0)*能力值计算器!L8,0)*VLOOKUP(能力值计算器!J8,能力变化对照表!A:B,2,0),0)</f>
        <v>-39</v>
      </c>
      <c r="J633">
        <f t="shared" si="75"/>
        <v>0</v>
      </c>
      <c r="K633">
        <f t="shared" si="76"/>
        <v>-6045</v>
      </c>
      <c r="L633">
        <f t="shared" si="77"/>
        <v>8680</v>
      </c>
      <c r="M633">
        <f t="shared" si="78"/>
        <v>233.1</v>
      </c>
      <c r="N633">
        <f t="shared" si="79"/>
        <v>1</v>
      </c>
    </row>
    <row r="634" spans="1:14">
      <c r="A634">
        <f t="shared" si="72"/>
        <v>0</v>
      </c>
      <c r="B634">
        <f t="shared" si="73"/>
        <v>0</v>
      </c>
      <c r="C634">
        <v>80</v>
      </c>
      <c r="D634">
        <v>76</v>
      </c>
      <c r="E634">
        <f t="shared" si="74"/>
        <v>-999</v>
      </c>
      <c r="F634">
        <f>能力值计算器!G2</f>
        <v>0</v>
      </c>
      <c r="G634">
        <f>ROUNDDOWN((能力值计算器!F4+能力值计算器!E4*2+ROUNDDOWN(C634/4,0))*能力值计算器!C2/100+10+能力值计算器!C2,0)</f>
        <v>155</v>
      </c>
      <c r="H634">
        <f>ROUNDDOWN(ROUNDDOWN(ROUNDDOWN(ROUNDDOWN(ROUNDDOWN((能力值计算器!F6+能力值计算器!E6*2+ROUNDDOWN(D634/4,0))*能力值计算器!C2/100+5,0)*能力值计算器!H6,0)*能力值计算器!K6,0)*能力值计算器!L6,0)*VLOOKUP(能力值计算器!J6,能力变化对照表!A:B,2,0),0)</f>
        <v>95</v>
      </c>
      <c r="I634">
        <f>ROUNDDOWN(ROUNDDOWN(ROUNDDOWN(ROUNDDOWN(ROUNDDOWN((能力值计算器!F8+能力值计算器!E8*2+ROUNDDOWN(E634/4,0))*能力值计算器!C2/100+5,0)*能力值计算器!H8,0)*能力值计算器!K8,0)*能力值计算器!L8,0)*VLOOKUP(能力值计算器!J8,能力变化对照表!A:B,2,0),0)</f>
        <v>-39</v>
      </c>
      <c r="J634">
        <f t="shared" si="75"/>
        <v>0</v>
      </c>
      <c r="K634">
        <f t="shared" si="76"/>
        <v>-6045</v>
      </c>
      <c r="L634">
        <f t="shared" si="77"/>
        <v>8680</v>
      </c>
      <c r="M634">
        <f t="shared" si="78"/>
        <v>233.1</v>
      </c>
      <c r="N634">
        <f t="shared" si="79"/>
        <v>1</v>
      </c>
    </row>
    <row r="635" spans="1:14">
      <c r="A635">
        <f t="shared" si="72"/>
        <v>0</v>
      </c>
      <c r="B635">
        <f t="shared" si="73"/>
        <v>0</v>
      </c>
      <c r="C635">
        <v>76</v>
      </c>
      <c r="D635">
        <v>104</v>
      </c>
      <c r="E635">
        <f t="shared" si="74"/>
        <v>-999</v>
      </c>
      <c r="F635">
        <f>能力值计算器!G2</f>
        <v>0</v>
      </c>
      <c r="G635">
        <f>ROUNDDOWN((能力值计算器!F4+能力值计算器!E4*2+ROUNDDOWN(C635/4,0))*能力值计算器!C2/100+10+能力值计算器!C2,0)</f>
        <v>155</v>
      </c>
      <c r="H635">
        <f>ROUNDDOWN(ROUNDDOWN(ROUNDDOWN(ROUNDDOWN(ROUNDDOWN((能力值计算器!F6+能力值计算器!E6*2+ROUNDDOWN(D635/4,0))*能力值计算器!C2/100+5,0)*能力值计算器!H6,0)*能力值计算器!K6,0)*能力值计算器!L6,0)*VLOOKUP(能力值计算器!J6,能力变化对照表!A:B,2,0),0)</f>
        <v>98</v>
      </c>
      <c r="I635">
        <f>ROUNDDOWN(ROUNDDOWN(ROUNDDOWN(ROUNDDOWN(ROUNDDOWN((能力值计算器!F8+能力值计算器!E8*2+ROUNDDOWN(E635/4,0))*能力值计算器!C2/100+5,0)*能力值计算器!H8,0)*能力值计算器!K8,0)*能力值计算器!L8,0)*VLOOKUP(能力值计算器!J8,能力变化对照表!A:B,2,0),0)</f>
        <v>-39</v>
      </c>
      <c r="J635">
        <f t="shared" si="75"/>
        <v>0</v>
      </c>
      <c r="K635">
        <f t="shared" si="76"/>
        <v>-6045</v>
      </c>
      <c r="L635">
        <f t="shared" si="77"/>
        <v>9145</v>
      </c>
      <c r="M635">
        <f t="shared" si="78"/>
        <v>233.1</v>
      </c>
      <c r="N635">
        <f t="shared" si="79"/>
        <v>1</v>
      </c>
    </row>
    <row r="636" spans="1:14">
      <c r="A636">
        <f t="shared" si="72"/>
        <v>0</v>
      </c>
      <c r="B636">
        <f t="shared" si="73"/>
        <v>0</v>
      </c>
      <c r="C636">
        <v>80</v>
      </c>
      <c r="D636">
        <v>100</v>
      </c>
      <c r="E636">
        <f t="shared" si="74"/>
        <v>-999</v>
      </c>
      <c r="F636">
        <f>能力值计算器!G2</f>
        <v>0</v>
      </c>
      <c r="G636">
        <f>ROUNDDOWN((能力值计算器!F4+能力值计算器!E4*2+ROUNDDOWN(C636/4,0))*能力值计算器!C2/100+10+能力值计算器!C2,0)</f>
        <v>155</v>
      </c>
      <c r="H636">
        <f>ROUNDDOWN(ROUNDDOWN(ROUNDDOWN(ROUNDDOWN(ROUNDDOWN((能力值计算器!F6+能力值计算器!E6*2+ROUNDDOWN(D636/4,0))*能力值计算器!C2/100+5,0)*能力值计算器!H6,0)*能力值计算器!K6,0)*能力值计算器!L6,0)*VLOOKUP(能力值计算器!J6,能力变化对照表!A:B,2,0),0)</f>
        <v>98</v>
      </c>
      <c r="I636">
        <f>ROUNDDOWN(ROUNDDOWN(ROUNDDOWN(ROUNDDOWN(ROUNDDOWN((能力值计算器!F8+能力值计算器!E8*2+ROUNDDOWN(E636/4,0))*能力值计算器!C2/100+5,0)*能力值计算器!H8,0)*能力值计算器!K8,0)*能力值计算器!L8,0)*VLOOKUP(能力值计算器!J8,能力变化对照表!A:B,2,0),0)</f>
        <v>-39</v>
      </c>
      <c r="J636">
        <f t="shared" si="75"/>
        <v>0</v>
      </c>
      <c r="K636">
        <f t="shared" si="76"/>
        <v>-6045</v>
      </c>
      <c r="L636">
        <f t="shared" si="77"/>
        <v>9145</v>
      </c>
      <c r="M636">
        <f t="shared" si="78"/>
        <v>233.1</v>
      </c>
      <c r="N636">
        <f t="shared" si="79"/>
        <v>1</v>
      </c>
    </row>
    <row r="637" spans="1:14">
      <c r="A637">
        <f t="shared" si="72"/>
        <v>0</v>
      </c>
      <c r="B637">
        <f t="shared" si="73"/>
        <v>0</v>
      </c>
      <c r="C637">
        <v>188</v>
      </c>
      <c r="D637">
        <v>52</v>
      </c>
      <c r="E637">
        <f t="shared" si="74"/>
        <v>-999</v>
      </c>
      <c r="F637">
        <f>能力值计算器!G2</f>
        <v>0</v>
      </c>
      <c r="G637">
        <f>ROUNDDOWN((能力值计算器!F4+能力值计算器!E4*2+ROUNDDOWN(C637/4,0))*能力值计算器!C2/100+10+能力值计算器!C2,0)</f>
        <v>169</v>
      </c>
      <c r="H637">
        <f>ROUNDDOWN(ROUNDDOWN(ROUNDDOWN(ROUNDDOWN(ROUNDDOWN((能力值计算器!F6+能力值计算器!E6*2+ROUNDDOWN(D637/4,0))*能力值计算器!C2/100+5,0)*能力值计算器!H6,0)*能力值计算器!K6,0)*能力值计算器!L6,0)*VLOOKUP(能力值计算器!J6,能力变化对照表!A:B,2,0),0)</f>
        <v>92</v>
      </c>
      <c r="I637">
        <f>ROUNDDOWN(ROUNDDOWN(ROUNDDOWN(ROUNDDOWN(ROUNDDOWN((能力值计算器!F8+能力值计算器!E8*2+ROUNDDOWN(E637/4,0))*能力值计算器!C2/100+5,0)*能力值计算器!H8,0)*能力值计算器!K8,0)*能力值计算器!L8,0)*VLOOKUP(能力值计算器!J8,能力变化对照表!A:B,2,0),0)</f>
        <v>-39</v>
      </c>
      <c r="J637">
        <f t="shared" si="75"/>
        <v>0</v>
      </c>
      <c r="K637">
        <f t="shared" si="76"/>
        <v>-6591</v>
      </c>
      <c r="L637">
        <f t="shared" si="77"/>
        <v>8957</v>
      </c>
      <c r="M637">
        <f t="shared" si="78"/>
        <v>247.1</v>
      </c>
      <c r="N637">
        <f t="shared" si="79"/>
        <v>1</v>
      </c>
    </row>
    <row r="638" spans="1:14">
      <c r="A638">
        <f t="shared" si="72"/>
        <v>0</v>
      </c>
      <c r="B638">
        <f t="shared" si="73"/>
        <v>0</v>
      </c>
      <c r="C638">
        <v>188</v>
      </c>
      <c r="D638">
        <v>12</v>
      </c>
      <c r="E638">
        <f t="shared" si="74"/>
        <v>-999</v>
      </c>
      <c r="F638">
        <f>能力值计算器!G2</f>
        <v>0</v>
      </c>
      <c r="G638">
        <f>ROUNDDOWN((能力值计算器!F4+能力值计算器!E4*2+ROUNDDOWN(C638/4,0))*能力值计算器!C2/100+10+能力值计算器!C2,0)</f>
        <v>169</v>
      </c>
      <c r="H638">
        <f>ROUNDDOWN(ROUNDDOWN(ROUNDDOWN(ROUNDDOWN(ROUNDDOWN((能力值计算器!F6+能力值计算器!E6*2+ROUNDDOWN(D638/4,0))*能力值计算器!C2/100+5,0)*能力值计算器!H6,0)*能力值计算器!K6,0)*能力值计算器!L6,0)*VLOOKUP(能力值计算器!J6,能力变化对照表!A:B,2,0),0)</f>
        <v>87</v>
      </c>
      <c r="I638">
        <f>ROUNDDOWN(ROUNDDOWN(ROUNDDOWN(ROUNDDOWN(ROUNDDOWN((能力值计算器!F8+能力值计算器!E8*2+ROUNDDOWN(E638/4,0))*能力值计算器!C2/100+5,0)*能力值计算器!H8,0)*能力值计算器!K8,0)*能力值计算器!L8,0)*VLOOKUP(能力值计算器!J8,能力变化对照表!A:B,2,0),0)</f>
        <v>-39</v>
      </c>
      <c r="J638">
        <f t="shared" si="75"/>
        <v>0</v>
      </c>
      <c r="K638">
        <f t="shared" si="76"/>
        <v>-6591</v>
      </c>
      <c r="L638">
        <f t="shared" si="77"/>
        <v>8112</v>
      </c>
      <c r="M638">
        <f t="shared" si="78"/>
        <v>247.1</v>
      </c>
      <c r="N638">
        <f t="shared" si="79"/>
        <v>1</v>
      </c>
    </row>
    <row r="639" spans="1:14">
      <c r="A639">
        <f t="shared" si="72"/>
        <v>0</v>
      </c>
      <c r="B639">
        <f t="shared" si="73"/>
        <v>0</v>
      </c>
      <c r="C639">
        <v>188</v>
      </c>
      <c r="D639">
        <v>16</v>
      </c>
      <c r="E639">
        <f t="shared" si="74"/>
        <v>-999</v>
      </c>
      <c r="F639">
        <f>能力值计算器!G2</f>
        <v>0</v>
      </c>
      <c r="G639">
        <f>ROUNDDOWN((能力值计算器!F4+能力值计算器!E4*2+ROUNDDOWN(C639/4,0))*能力值计算器!C2/100+10+能力值计算器!C2,0)</f>
        <v>169</v>
      </c>
      <c r="H639">
        <f>ROUNDDOWN(ROUNDDOWN(ROUNDDOWN(ROUNDDOWN(ROUNDDOWN((能力值计算器!F6+能力值计算器!E6*2+ROUNDDOWN(D639/4,0))*能力值计算器!C2/100+5,0)*能力值计算器!H6,0)*能力值计算器!K6,0)*能力值计算器!L6,0)*VLOOKUP(能力值计算器!J6,能力变化对照表!A:B,2,0),0)</f>
        <v>87</v>
      </c>
      <c r="I639">
        <f>ROUNDDOWN(ROUNDDOWN(ROUNDDOWN(ROUNDDOWN(ROUNDDOWN((能力值计算器!F8+能力值计算器!E8*2+ROUNDDOWN(E639/4,0))*能力值计算器!C2/100+5,0)*能力值计算器!H8,0)*能力值计算器!K8,0)*能力值计算器!L8,0)*VLOOKUP(能力值计算器!J8,能力变化对照表!A:B,2,0),0)</f>
        <v>-39</v>
      </c>
      <c r="J639">
        <f t="shared" si="75"/>
        <v>0</v>
      </c>
      <c r="K639">
        <f t="shared" si="76"/>
        <v>-6591</v>
      </c>
      <c r="L639">
        <f t="shared" si="77"/>
        <v>8112</v>
      </c>
      <c r="M639">
        <f t="shared" si="78"/>
        <v>247.1</v>
      </c>
      <c r="N639">
        <f t="shared" si="79"/>
        <v>1</v>
      </c>
    </row>
    <row r="640" spans="1:14">
      <c r="A640">
        <f t="shared" si="72"/>
        <v>0</v>
      </c>
      <c r="B640">
        <f t="shared" si="73"/>
        <v>0</v>
      </c>
      <c r="C640">
        <v>192</v>
      </c>
      <c r="D640">
        <v>12</v>
      </c>
      <c r="E640">
        <f t="shared" si="74"/>
        <v>-999</v>
      </c>
      <c r="F640">
        <f>能力值计算器!G2</f>
        <v>0</v>
      </c>
      <c r="G640">
        <f>ROUNDDOWN((能力值计算器!F4+能力值计算器!E4*2+ROUNDDOWN(C640/4,0))*能力值计算器!C2/100+10+能力值计算器!C2,0)</f>
        <v>169</v>
      </c>
      <c r="H640">
        <f>ROUNDDOWN(ROUNDDOWN(ROUNDDOWN(ROUNDDOWN(ROUNDDOWN((能力值计算器!F6+能力值计算器!E6*2+ROUNDDOWN(D640/4,0))*能力值计算器!C2/100+5,0)*能力值计算器!H6,0)*能力值计算器!K6,0)*能力值计算器!L6,0)*VLOOKUP(能力值计算器!J6,能力变化对照表!A:B,2,0),0)</f>
        <v>87</v>
      </c>
      <c r="I640">
        <f>ROUNDDOWN(ROUNDDOWN(ROUNDDOWN(ROUNDDOWN(ROUNDDOWN((能力值计算器!F8+能力值计算器!E8*2+ROUNDDOWN(E640/4,0))*能力值计算器!C2/100+5,0)*能力值计算器!H8,0)*能力值计算器!K8,0)*能力值计算器!L8,0)*VLOOKUP(能力值计算器!J8,能力变化对照表!A:B,2,0),0)</f>
        <v>-39</v>
      </c>
      <c r="J640">
        <f t="shared" si="75"/>
        <v>0</v>
      </c>
      <c r="K640">
        <f t="shared" si="76"/>
        <v>-6591</v>
      </c>
      <c r="L640">
        <f t="shared" si="77"/>
        <v>8112</v>
      </c>
      <c r="M640">
        <f t="shared" si="78"/>
        <v>247.1</v>
      </c>
      <c r="N640">
        <f t="shared" si="79"/>
        <v>1</v>
      </c>
    </row>
    <row r="641" spans="1:14">
      <c r="A641">
        <f t="shared" si="72"/>
        <v>0</v>
      </c>
      <c r="B641">
        <f t="shared" si="73"/>
        <v>0</v>
      </c>
      <c r="C641">
        <v>188</v>
      </c>
      <c r="D641">
        <v>56</v>
      </c>
      <c r="E641">
        <f t="shared" si="74"/>
        <v>-999</v>
      </c>
      <c r="F641">
        <f>能力值计算器!G2</f>
        <v>0</v>
      </c>
      <c r="G641">
        <f>ROUNDDOWN((能力值计算器!F4+能力值计算器!E4*2+ROUNDDOWN(C641/4,0))*能力值计算器!C2/100+10+能力值计算器!C2,0)</f>
        <v>169</v>
      </c>
      <c r="H641">
        <f>ROUNDDOWN(ROUNDDOWN(ROUNDDOWN(ROUNDDOWN(ROUNDDOWN((能力值计算器!F6+能力值计算器!E6*2+ROUNDDOWN(D641/4,0))*能力值计算器!C2/100+5,0)*能力值计算器!H6,0)*能力值计算器!K6,0)*能力值计算器!L6,0)*VLOOKUP(能力值计算器!J6,能力变化对照表!A:B,2,0),0)</f>
        <v>92</v>
      </c>
      <c r="I641">
        <f>ROUNDDOWN(ROUNDDOWN(ROUNDDOWN(ROUNDDOWN(ROUNDDOWN((能力值计算器!F8+能力值计算器!E8*2+ROUNDDOWN(E641/4,0))*能力值计算器!C2/100+5,0)*能力值计算器!H8,0)*能力值计算器!K8,0)*能力值计算器!L8,0)*VLOOKUP(能力值计算器!J8,能力变化对照表!A:B,2,0),0)</f>
        <v>-39</v>
      </c>
      <c r="J641">
        <f t="shared" si="75"/>
        <v>0</v>
      </c>
      <c r="K641">
        <f t="shared" si="76"/>
        <v>-6591</v>
      </c>
      <c r="L641">
        <f t="shared" si="77"/>
        <v>8957</v>
      </c>
      <c r="M641">
        <f t="shared" si="78"/>
        <v>247.1</v>
      </c>
      <c r="N641">
        <f t="shared" si="79"/>
        <v>1</v>
      </c>
    </row>
    <row r="642" spans="1:14">
      <c r="A642">
        <f t="shared" ref="A642:A705" si="80">IF(N642=1,0,L642+1/M642)</f>
        <v>0</v>
      </c>
      <c r="B642">
        <f t="shared" ref="B642:B705" si="81">IF(A642=MAX(A:A),1,0)</f>
        <v>0</v>
      </c>
      <c r="C642">
        <v>192</v>
      </c>
      <c r="D642">
        <v>52</v>
      </c>
      <c r="E642">
        <f t="shared" ref="E642:E705" si="82">IF(F642-D642-C642&gt;253,-999,IF(F642-D642-C642&lt;0,-999,F642-D642-C642))</f>
        <v>-999</v>
      </c>
      <c r="F642">
        <f>能力值计算器!G2</f>
        <v>0</v>
      </c>
      <c r="G642">
        <f>ROUNDDOWN((能力值计算器!F4+能力值计算器!E4*2+ROUNDDOWN(C642/4,0))*能力值计算器!C2/100+10+能力值计算器!C2,0)</f>
        <v>169</v>
      </c>
      <c r="H642">
        <f>ROUNDDOWN(ROUNDDOWN(ROUNDDOWN(ROUNDDOWN(ROUNDDOWN((能力值计算器!F6+能力值计算器!E6*2+ROUNDDOWN(D642/4,0))*能力值计算器!C2/100+5,0)*能力值计算器!H6,0)*能力值计算器!K6,0)*能力值计算器!L6,0)*VLOOKUP(能力值计算器!J6,能力变化对照表!A:B,2,0),0)</f>
        <v>92</v>
      </c>
      <c r="I642">
        <f>ROUNDDOWN(ROUNDDOWN(ROUNDDOWN(ROUNDDOWN(ROUNDDOWN((能力值计算器!F8+能力值计算器!E8*2+ROUNDDOWN(E642/4,0))*能力值计算器!C2/100+5,0)*能力值计算器!H8,0)*能力值计算器!K8,0)*能力值计算器!L8,0)*VLOOKUP(能力值计算器!J8,能力变化对照表!A:B,2,0),0)</f>
        <v>-39</v>
      </c>
      <c r="J642">
        <f t="shared" ref="J642:J705" si="83">IF(E642&lt;0,0,G642*H642)</f>
        <v>0</v>
      </c>
      <c r="K642">
        <f t="shared" ref="K642:K705" si="84">G642*I642</f>
        <v>-6591</v>
      </c>
      <c r="L642">
        <f t="shared" ref="L642:L705" si="85">(H642+I642)*G642</f>
        <v>8957</v>
      </c>
      <c r="M642">
        <f t="shared" ref="M642:M705" si="86">IF(H642+I642-G642&lt;0,G642-H642-I642,H642+I642-G642)+IF(H642-I642&lt;0,I642-H642,H642-I642)+0.1</f>
        <v>247.1</v>
      </c>
      <c r="N642">
        <f t="shared" ref="N642:N705" si="87">IF(E642&lt;0,1,0)</f>
        <v>1</v>
      </c>
    </row>
    <row r="643" spans="1:14">
      <c r="A643">
        <f t="shared" si="80"/>
        <v>0</v>
      </c>
      <c r="B643">
        <f t="shared" si="81"/>
        <v>0</v>
      </c>
      <c r="C643">
        <v>76</v>
      </c>
      <c r="D643">
        <v>108</v>
      </c>
      <c r="E643">
        <f t="shared" si="82"/>
        <v>-999</v>
      </c>
      <c r="F643">
        <f>能力值计算器!G2</f>
        <v>0</v>
      </c>
      <c r="G643">
        <f>ROUNDDOWN((能力值计算器!F4+能力值计算器!E4*2+ROUNDDOWN(C643/4,0))*能力值计算器!C2/100+10+能力值计算器!C2,0)</f>
        <v>155</v>
      </c>
      <c r="H643">
        <f>ROUNDDOWN(ROUNDDOWN(ROUNDDOWN(ROUNDDOWN(ROUNDDOWN((能力值计算器!F6+能力值计算器!E6*2+ROUNDDOWN(D643/4,0))*能力值计算器!C2/100+5,0)*能力值计算器!H6,0)*能力值计算器!K6,0)*能力值计算器!L6,0)*VLOOKUP(能力值计算器!J6,能力变化对照表!A:B,2,0),0)</f>
        <v>99</v>
      </c>
      <c r="I643">
        <f>ROUNDDOWN(ROUNDDOWN(ROUNDDOWN(ROUNDDOWN(ROUNDDOWN((能力值计算器!F8+能力值计算器!E8*2+ROUNDDOWN(E643/4,0))*能力值计算器!C2/100+5,0)*能力值计算器!H8,0)*能力值计算器!K8,0)*能力值计算器!L8,0)*VLOOKUP(能力值计算器!J8,能力变化对照表!A:B,2,0),0)</f>
        <v>-39</v>
      </c>
      <c r="J643">
        <f t="shared" si="83"/>
        <v>0</v>
      </c>
      <c r="K643">
        <f t="shared" si="84"/>
        <v>-6045</v>
      </c>
      <c r="L643">
        <f t="shared" si="85"/>
        <v>9300</v>
      </c>
      <c r="M643">
        <f t="shared" si="86"/>
        <v>233.1</v>
      </c>
      <c r="N643">
        <f t="shared" si="87"/>
        <v>1</v>
      </c>
    </row>
    <row r="644" spans="1:14">
      <c r="A644">
        <f t="shared" si="80"/>
        <v>0</v>
      </c>
      <c r="B644">
        <f t="shared" si="81"/>
        <v>0</v>
      </c>
      <c r="C644">
        <v>76</v>
      </c>
      <c r="D644">
        <v>68</v>
      </c>
      <c r="E644">
        <f t="shared" si="82"/>
        <v>-999</v>
      </c>
      <c r="F644">
        <f>能力值计算器!G2</f>
        <v>0</v>
      </c>
      <c r="G644">
        <f>ROUNDDOWN((能力值计算器!F4+能力值计算器!E4*2+ROUNDDOWN(C644/4,0))*能力值计算器!C2/100+10+能力值计算器!C2,0)</f>
        <v>155</v>
      </c>
      <c r="H644">
        <f>ROUNDDOWN(ROUNDDOWN(ROUNDDOWN(ROUNDDOWN(ROUNDDOWN((能力值计算器!F6+能力值计算器!E6*2+ROUNDDOWN(D644/4,0))*能力值计算器!C2/100+5,0)*能力值计算器!H6,0)*能力值计算器!K6,0)*能力值计算器!L6,0)*VLOOKUP(能力值计算器!J6,能力变化对照表!A:B,2,0),0)</f>
        <v>94</v>
      </c>
      <c r="I644">
        <f>ROUNDDOWN(ROUNDDOWN(ROUNDDOWN(ROUNDDOWN(ROUNDDOWN((能力值计算器!F8+能力值计算器!E8*2+ROUNDDOWN(E644/4,0))*能力值计算器!C2/100+5,0)*能力值计算器!H8,0)*能力值计算器!K8,0)*能力值计算器!L8,0)*VLOOKUP(能力值计算器!J8,能力变化对照表!A:B,2,0),0)</f>
        <v>-39</v>
      </c>
      <c r="J644">
        <f t="shared" si="83"/>
        <v>0</v>
      </c>
      <c r="K644">
        <f t="shared" si="84"/>
        <v>-6045</v>
      </c>
      <c r="L644">
        <f t="shared" si="85"/>
        <v>8525</v>
      </c>
      <c r="M644">
        <f t="shared" si="86"/>
        <v>233.1</v>
      </c>
      <c r="N644">
        <f t="shared" si="87"/>
        <v>1</v>
      </c>
    </row>
    <row r="645" spans="1:14">
      <c r="A645">
        <f t="shared" si="80"/>
        <v>0</v>
      </c>
      <c r="B645">
        <f t="shared" si="81"/>
        <v>0</v>
      </c>
      <c r="C645">
        <v>76</v>
      </c>
      <c r="D645">
        <v>72</v>
      </c>
      <c r="E645">
        <f t="shared" si="82"/>
        <v>-999</v>
      </c>
      <c r="F645">
        <f>能力值计算器!G2</f>
        <v>0</v>
      </c>
      <c r="G645">
        <f>ROUNDDOWN((能力值计算器!F4+能力值计算器!E4*2+ROUNDDOWN(C645/4,0))*能力值计算器!C2/100+10+能力值计算器!C2,0)</f>
        <v>155</v>
      </c>
      <c r="H645">
        <f>ROUNDDOWN(ROUNDDOWN(ROUNDDOWN(ROUNDDOWN(ROUNDDOWN((能力值计算器!F6+能力值计算器!E6*2+ROUNDDOWN(D645/4,0))*能力值计算器!C2/100+5,0)*能力值计算器!H6,0)*能力值计算器!K6,0)*能力值计算器!L6,0)*VLOOKUP(能力值计算器!J6,能力变化对照表!A:B,2,0),0)</f>
        <v>94</v>
      </c>
      <c r="I645">
        <f>ROUNDDOWN(ROUNDDOWN(ROUNDDOWN(ROUNDDOWN(ROUNDDOWN((能力值计算器!F8+能力值计算器!E8*2+ROUNDDOWN(E645/4,0))*能力值计算器!C2/100+5,0)*能力值计算器!H8,0)*能力值计算器!K8,0)*能力值计算器!L8,0)*VLOOKUP(能力值计算器!J8,能力变化对照表!A:B,2,0),0)</f>
        <v>-39</v>
      </c>
      <c r="J645">
        <f t="shared" si="83"/>
        <v>0</v>
      </c>
      <c r="K645">
        <f t="shared" si="84"/>
        <v>-6045</v>
      </c>
      <c r="L645">
        <f t="shared" si="85"/>
        <v>8525</v>
      </c>
      <c r="M645">
        <f t="shared" si="86"/>
        <v>233.1</v>
      </c>
      <c r="N645">
        <f t="shared" si="87"/>
        <v>1</v>
      </c>
    </row>
    <row r="646" spans="1:14">
      <c r="A646">
        <f t="shared" si="80"/>
        <v>0</v>
      </c>
      <c r="B646">
        <f t="shared" si="81"/>
        <v>0</v>
      </c>
      <c r="C646">
        <v>80</v>
      </c>
      <c r="D646">
        <v>68</v>
      </c>
      <c r="E646">
        <f t="shared" si="82"/>
        <v>-999</v>
      </c>
      <c r="F646">
        <f>能力值计算器!G2</f>
        <v>0</v>
      </c>
      <c r="G646">
        <f>ROUNDDOWN((能力值计算器!F4+能力值计算器!E4*2+ROUNDDOWN(C646/4,0))*能力值计算器!C2/100+10+能力值计算器!C2,0)</f>
        <v>155</v>
      </c>
      <c r="H646">
        <f>ROUNDDOWN(ROUNDDOWN(ROUNDDOWN(ROUNDDOWN(ROUNDDOWN((能力值计算器!F6+能力值计算器!E6*2+ROUNDDOWN(D646/4,0))*能力值计算器!C2/100+5,0)*能力值计算器!H6,0)*能力值计算器!K6,0)*能力值计算器!L6,0)*VLOOKUP(能力值计算器!J6,能力变化对照表!A:B,2,0),0)</f>
        <v>94</v>
      </c>
      <c r="I646">
        <f>ROUNDDOWN(ROUNDDOWN(ROUNDDOWN(ROUNDDOWN(ROUNDDOWN((能力值计算器!F8+能力值计算器!E8*2+ROUNDDOWN(E646/4,0))*能力值计算器!C2/100+5,0)*能力值计算器!H8,0)*能力值计算器!K8,0)*能力值计算器!L8,0)*VLOOKUP(能力值计算器!J8,能力变化对照表!A:B,2,0),0)</f>
        <v>-39</v>
      </c>
      <c r="J646">
        <f t="shared" si="83"/>
        <v>0</v>
      </c>
      <c r="K646">
        <f t="shared" si="84"/>
        <v>-6045</v>
      </c>
      <c r="L646">
        <f t="shared" si="85"/>
        <v>8525</v>
      </c>
      <c r="M646">
        <f t="shared" si="86"/>
        <v>233.1</v>
      </c>
      <c r="N646">
        <f t="shared" si="87"/>
        <v>1</v>
      </c>
    </row>
    <row r="647" spans="1:14">
      <c r="A647">
        <f t="shared" si="80"/>
        <v>0</v>
      </c>
      <c r="B647">
        <f t="shared" si="81"/>
        <v>0</v>
      </c>
      <c r="C647">
        <v>76</v>
      </c>
      <c r="D647">
        <v>112</v>
      </c>
      <c r="E647">
        <f t="shared" si="82"/>
        <v>-999</v>
      </c>
      <c r="F647">
        <f>能力值计算器!G2</f>
        <v>0</v>
      </c>
      <c r="G647">
        <f>ROUNDDOWN((能力值计算器!F4+能力值计算器!E4*2+ROUNDDOWN(C647/4,0))*能力值计算器!C2/100+10+能力值计算器!C2,0)</f>
        <v>155</v>
      </c>
      <c r="H647">
        <f>ROUNDDOWN(ROUNDDOWN(ROUNDDOWN(ROUNDDOWN(ROUNDDOWN((能力值计算器!F6+能力值计算器!E6*2+ROUNDDOWN(D647/4,0))*能力值计算器!C2/100+5,0)*能力值计算器!H6,0)*能力值计算器!K6,0)*能力值计算器!L6,0)*VLOOKUP(能力值计算器!J6,能力变化对照表!A:B,2,0),0)</f>
        <v>99</v>
      </c>
      <c r="I647">
        <f>ROUNDDOWN(ROUNDDOWN(ROUNDDOWN(ROUNDDOWN(ROUNDDOWN((能力值计算器!F8+能力值计算器!E8*2+ROUNDDOWN(E647/4,0))*能力值计算器!C2/100+5,0)*能力值计算器!H8,0)*能力值计算器!K8,0)*能力值计算器!L8,0)*VLOOKUP(能力值计算器!J8,能力变化对照表!A:B,2,0),0)</f>
        <v>-39</v>
      </c>
      <c r="J647">
        <f t="shared" si="83"/>
        <v>0</v>
      </c>
      <c r="K647">
        <f t="shared" si="84"/>
        <v>-6045</v>
      </c>
      <c r="L647">
        <f t="shared" si="85"/>
        <v>9300</v>
      </c>
      <c r="M647">
        <f t="shared" si="86"/>
        <v>233.1</v>
      </c>
      <c r="N647">
        <f t="shared" si="87"/>
        <v>1</v>
      </c>
    </row>
    <row r="648" spans="1:14">
      <c r="A648">
        <f t="shared" si="80"/>
        <v>0</v>
      </c>
      <c r="B648">
        <f t="shared" si="81"/>
        <v>0</v>
      </c>
      <c r="C648">
        <v>80</v>
      </c>
      <c r="D648">
        <v>108</v>
      </c>
      <c r="E648">
        <f t="shared" si="82"/>
        <v>-999</v>
      </c>
      <c r="F648">
        <f>能力值计算器!G2</f>
        <v>0</v>
      </c>
      <c r="G648">
        <f>ROUNDDOWN((能力值计算器!F4+能力值计算器!E4*2+ROUNDDOWN(C648/4,0))*能力值计算器!C2/100+10+能力值计算器!C2,0)</f>
        <v>155</v>
      </c>
      <c r="H648">
        <f>ROUNDDOWN(ROUNDDOWN(ROUNDDOWN(ROUNDDOWN(ROUNDDOWN((能力值计算器!F6+能力值计算器!E6*2+ROUNDDOWN(D648/4,0))*能力值计算器!C2/100+5,0)*能力值计算器!H6,0)*能力值计算器!K6,0)*能力值计算器!L6,0)*VLOOKUP(能力值计算器!J6,能力变化对照表!A:B,2,0),0)</f>
        <v>99</v>
      </c>
      <c r="I648">
        <f>ROUNDDOWN(ROUNDDOWN(ROUNDDOWN(ROUNDDOWN(ROUNDDOWN((能力值计算器!F8+能力值计算器!E8*2+ROUNDDOWN(E648/4,0))*能力值计算器!C2/100+5,0)*能力值计算器!H8,0)*能力值计算器!K8,0)*能力值计算器!L8,0)*VLOOKUP(能力值计算器!J8,能力变化对照表!A:B,2,0),0)</f>
        <v>-39</v>
      </c>
      <c r="J648">
        <f t="shared" si="83"/>
        <v>0</v>
      </c>
      <c r="K648">
        <f t="shared" si="84"/>
        <v>-6045</v>
      </c>
      <c r="L648">
        <f t="shared" si="85"/>
        <v>9300</v>
      </c>
      <c r="M648">
        <f t="shared" si="86"/>
        <v>233.1</v>
      </c>
      <c r="N648">
        <f t="shared" si="87"/>
        <v>1</v>
      </c>
    </row>
    <row r="649" spans="1:14">
      <c r="A649">
        <f t="shared" si="80"/>
        <v>0</v>
      </c>
      <c r="B649">
        <f t="shared" si="81"/>
        <v>0</v>
      </c>
      <c r="C649">
        <v>188</v>
      </c>
      <c r="D649">
        <v>60</v>
      </c>
      <c r="E649">
        <f t="shared" si="82"/>
        <v>-999</v>
      </c>
      <c r="F649">
        <f>能力值计算器!G2</f>
        <v>0</v>
      </c>
      <c r="G649">
        <f>ROUNDDOWN((能力值计算器!F4+能力值计算器!E4*2+ROUNDDOWN(C649/4,0))*能力值计算器!C2/100+10+能力值计算器!C2,0)</f>
        <v>169</v>
      </c>
      <c r="H649">
        <f>ROUNDDOWN(ROUNDDOWN(ROUNDDOWN(ROUNDDOWN(ROUNDDOWN((能力值计算器!F6+能力值计算器!E6*2+ROUNDDOWN(D649/4,0))*能力值计算器!C2/100+5,0)*能力值计算器!H6,0)*能力值计算器!K6,0)*能力值计算器!L6,0)*VLOOKUP(能力值计算器!J6,能力变化对照表!A:B,2,0),0)</f>
        <v>93</v>
      </c>
      <c r="I649">
        <f>ROUNDDOWN(ROUNDDOWN(ROUNDDOWN(ROUNDDOWN(ROUNDDOWN((能力值计算器!F8+能力值计算器!E8*2+ROUNDDOWN(E649/4,0))*能力值计算器!C2/100+5,0)*能力值计算器!H8,0)*能力值计算器!K8,0)*能力值计算器!L8,0)*VLOOKUP(能力值计算器!J8,能力变化对照表!A:B,2,0),0)</f>
        <v>-39</v>
      </c>
      <c r="J649">
        <f t="shared" si="83"/>
        <v>0</v>
      </c>
      <c r="K649">
        <f t="shared" si="84"/>
        <v>-6591</v>
      </c>
      <c r="L649">
        <f t="shared" si="85"/>
        <v>9126</v>
      </c>
      <c r="M649">
        <f t="shared" si="86"/>
        <v>247.1</v>
      </c>
      <c r="N649">
        <f t="shared" si="87"/>
        <v>1</v>
      </c>
    </row>
    <row r="650" spans="1:14">
      <c r="A650">
        <f t="shared" si="80"/>
        <v>0</v>
      </c>
      <c r="B650">
        <f t="shared" si="81"/>
        <v>0</v>
      </c>
      <c r="C650">
        <v>188</v>
      </c>
      <c r="D650">
        <v>4</v>
      </c>
      <c r="E650">
        <f t="shared" si="82"/>
        <v>-999</v>
      </c>
      <c r="F650">
        <f>能力值计算器!G2</f>
        <v>0</v>
      </c>
      <c r="G650">
        <f>ROUNDDOWN((能力值计算器!F4+能力值计算器!E4*2+ROUNDDOWN(C650/4,0))*能力值计算器!C2/100+10+能力值计算器!C2,0)</f>
        <v>169</v>
      </c>
      <c r="H650">
        <f>ROUNDDOWN(ROUNDDOWN(ROUNDDOWN(ROUNDDOWN(ROUNDDOWN((能力值计算器!F6+能力值计算器!E6*2+ROUNDDOWN(D650/4,0))*能力值计算器!C2/100+5,0)*能力值计算器!H6,0)*能力值计算器!K6,0)*能力值计算器!L6,0)*VLOOKUP(能力值计算器!J6,能力变化对照表!A:B,2,0),0)</f>
        <v>86</v>
      </c>
      <c r="I650">
        <f>ROUNDDOWN(ROUNDDOWN(ROUNDDOWN(ROUNDDOWN(ROUNDDOWN((能力值计算器!F8+能力值计算器!E8*2+ROUNDDOWN(E650/4,0))*能力值计算器!C2/100+5,0)*能力值计算器!H8,0)*能力值计算器!K8,0)*能力值计算器!L8,0)*VLOOKUP(能力值计算器!J8,能力变化对照表!A:B,2,0),0)</f>
        <v>-39</v>
      </c>
      <c r="J650">
        <f t="shared" si="83"/>
        <v>0</v>
      </c>
      <c r="K650">
        <f t="shared" si="84"/>
        <v>-6591</v>
      </c>
      <c r="L650">
        <f t="shared" si="85"/>
        <v>7943</v>
      </c>
      <c r="M650">
        <f t="shared" si="86"/>
        <v>247.1</v>
      </c>
      <c r="N650">
        <f t="shared" si="87"/>
        <v>1</v>
      </c>
    </row>
    <row r="651" spans="1:14">
      <c r="A651">
        <f t="shared" si="80"/>
        <v>0</v>
      </c>
      <c r="B651">
        <f t="shared" si="81"/>
        <v>0</v>
      </c>
      <c r="C651">
        <v>188</v>
      </c>
      <c r="D651">
        <v>8</v>
      </c>
      <c r="E651">
        <f t="shared" si="82"/>
        <v>-999</v>
      </c>
      <c r="F651">
        <f>能力值计算器!G2</f>
        <v>0</v>
      </c>
      <c r="G651">
        <f>ROUNDDOWN((能力值计算器!F4+能力值计算器!E4*2+ROUNDDOWN(C651/4,0))*能力值计算器!C2/100+10+能力值计算器!C2,0)</f>
        <v>169</v>
      </c>
      <c r="H651">
        <f>ROUNDDOWN(ROUNDDOWN(ROUNDDOWN(ROUNDDOWN(ROUNDDOWN((能力值计算器!F6+能力值计算器!E6*2+ROUNDDOWN(D651/4,0))*能力值计算器!C2/100+5,0)*能力值计算器!H6,0)*能力值计算器!K6,0)*能力值计算器!L6,0)*VLOOKUP(能力值计算器!J6,能力变化对照表!A:B,2,0),0)</f>
        <v>86</v>
      </c>
      <c r="I651">
        <f>ROUNDDOWN(ROUNDDOWN(ROUNDDOWN(ROUNDDOWN(ROUNDDOWN((能力值计算器!F8+能力值计算器!E8*2+ROUNDDOWN(E651/4,0))*能力值计算器!C2/100+5,0)*能力值计算器!H8,0)*能力值计算器!K8,0)*能力值计算器!L8,0)*VLOOKUP(能力值计算器!J8,能力变化对照表!A:B,2,0),0)</f>
        <v>-39</v>
      </c>
      <c r="J651">
        <f t="shared" si="83"/>
        <v>0</v>
      </c>
      <c r="K651">
        <f t="shared" si="84"/>
        <v>-6591</v>
      </c>
      <c r="L651">
        <f t="shared" si="85"/>
        <v>7943</v>
      </c>
      <c r="M651">
        <f t="shared" si="86"/>
        <v>247.1</v>
      </c>
      <c r="N651">
        <f t="shared" si="87"/>
        <v>1</v>
      </c>
    </row>
    <row r="652" spans="1:14">
      <c r="A652">
        <f t="shared" si="80"/>
        <v>0</v>
      </c>
      <c r="B652">
        <f t="shared" si="81"/>
        <v>0</v>
      </c>
      <c r="C652">
        <v>192</v>
      </c>
      <c r="D652">
        <v>4</v>
      </c>
      <c r="E652">
        <f t="shared" si="82"/>
        <v>-999</v>
      </c>
      <c r="F652">
        <f>能力值计算器!G2</f>
        <v>0</v>
      </c>
      <c r="G652">
        <f>ROUNDDOWN((能力值计算器!F4+能力值计算器!E4*2+ROUNDDOWN(C652/4,0))*能力值计算器!C2/100+10+能力值计算器!C2,0)</f>
        <v>169</v>
      </c>
      <c r="H652">
        <f>ROUNDDOWN(ROUNDDOWN(ROUNDDOWN(ROUNDDOWN(ROUNDDOWN((能力值计算器!F6+能力值计算器!E6*2+ROUNDDOWN(D652/4,0))*能力值计算器!C2/100+5,0)*能力值计算器!H6,0)*能力值计算器!K6,0)*能力值计算器!L6,0)*VLOOKUP(能力值计算器!J6,能力变化对照表!A:B,2,0),0)</f>
        <v>86</v>
      </c>
      <c r="I652">
        <f>ROUNDDOWN(ROUNDDOWN(ROUNDDOWN(ROUNDDOWN(ROUNDDOWN((能力值计算器!F8+能力值计算器!E8*2+ROUNDDOWN(E652/4,0))*能力值计算器!C2/100+5,0)*能力值计算器!H8,0)*能力值计算器!K8,0)*能力值计算器!L8,0)*VLOOKUP(能力值计算器!J8,能力变化对照表!A:B,2,0),0)</f>
        <v>-39</v>
      </c>
      <c r="J652">
        <f t="shared" si="83"/>
        <v>0</v>
      </c>
      <c r="K652">
        <f t="shared" si="84"/>
        <v>-6591</v>
      </c>
      <c r="L652">
        <f t="shared" si="85"/>
        <v>7943</v>
      </c>
      <c r="M652">
        <f t="shared" si="86"/>
        <v>247.1</v>
      </c>
      <c r="N652">
        <f t="shared" si="87"/>
        <v>1</v>
      </c>
    </row>
    <row r="653" spans="1:14">
      <c r="A653">
        <f t="shared" si="80"/>
        <v>0</v>
      </c>
      <c r="B653">
        <f t="shared" si="81"/>
        <v>0</v>
      </c>
      <c r="C653">
        <v>188</v>
      </c>
      <c r="D653">
        <v>64</v>
      </c>
      <c r="E653">
        <f t="shared" si="82"/>
        <v>-999</v>
      </c>
      <c r="F653">
        <f>能力值计算器!G2</f>
        <v>0</v>
      </c>
      <c r="G653">
        <f>ROUNDDOWN((能力值计算器!F4+能力值计算器!E4*2+ROUNDDOWN(C653/4,0))*能力值计算器!C2/100+10+能力值计算器!C2,0)</f>
        <v>169</v>
      </c>
      <c r="H653">
        <f>ROUNDDOWN(ROUNDDOWN(ROUNDDOWN(ROUNDDOWN(ROUNDDOWN((能力值计算器!F6+能力值计算器!E6*2+ROUNDDOWN(D653/4,0))*能力值计算器!C2/100+5,0)*能力值计算器!H6,0)*能力值计算器!K6,0)*能力值计算器!L6,0)*VLOOKUP(能力值计算器!J6,能力变化对照表!A:B,2,0),0)</f>
        <v>93</v>
      </c>
      <c r="I653">
        <f>ROUNDDOWN(ROUNDDOWN(ROUNDDOWN(ROUNDDOWN(ROUNDDOWN((能力值计算器!F8+能力值计算器!E8*2+ROUNDDOWN(E653/4,0))*能力值计算器!C2/100+5,0)*能力值计算器!H8,0)*能力值计算器!K8,0)*能力值计算器!L8,0)*VLOOKUP(能力值计算器!J8,能力变化对照表!A:B,2,0),0)</f>
        <v>-39</v>
      </c>
      <c r="J653">
        <f t="shared" si="83"/>
        <v>0</v>
      </c>
      <c r="K653">
        <f t="shared" si="84"/>
        <v>-6591</v>
      </c>
      <c r="L653">
        <f t="shared" si="85"/>
        <v>9126</v>
      </c>
      <c r="M653">
        <f t="shared" si="86"/>
        <v>247.1</v>
      </c>
      <c r="N653">
        <f t="shared" si="87"/>
        <v>1</v>
      </c>
    </row>
    <row r="654" spans="1:14">
      <c r="A654">
        <f t="shared" si="80"/>
        <v>0</v>
      </c>
      <c r="B654">
        <f t="shared" si="81"/>
        <v>0</v>
      </c>
      <c r="C654">
        <v>192</v>
      </c>
      <c r="D654">
        <v>60</v>
      </c>
      <c r="E654">
        <f t="shared" si="82"/>
        <v>-999</v>
      </c>
      <c r="F654">
        <f>能力值计算器!G2</f>
        <v>0</v>
      </c>
      <c r="G654">
        <f>ROUNDDOWN((能力值计算器!F4+能力值计算器!E4*2+ROUNDDOWN(C654/4,0))*能力值计算器!C2/100+10+能力值计算器!C2,0)</f>
        <v>169</v>
      </c>
      <c r="H654">
        <f>ROUNDDOWN(ROUNDDOWN(ROUNDDOWN(ROUNDDOWN(ROUNDDOWN((能力值计算器!F6+能力值计算器!E6*2+ROUNDDOWN(D654/4,0))*能力值计算器!C2/100+5,0)*能力值计算器!H6,0)*能力值计算器!K6,0)*能力值计算器!L6,0)*VLOOKUP(能力值计算器!J6,能力变化对照表!A:B,2,0),0)</f>
        <v>93</v>
      </c>
      <c r="I654">
        <f>ROUNDDOWN(ROUNDDOWN(ROUNDDOWN(ROUNDDOWN(ROUNDDOWN((能力值计算器!F8+能力值计算器!E8*2+ROUNDDOWN(E654/4,0))*能力值计算器!C2/100+5,0)*能力值计算器!H8,0)*能力值计算器!K8,0)*能力值计算器!L8,0)*VLOOKUP(能力值计算器!J8,能力变化对照表!A:B,2,0),0)</f>
        <v>-39</v>
      </c>
      <c r="J654">
        <f t="shared" si="83"/>
        <v>0</v>
      </c>
      <c r="K654">
        <f t="shared" si="84"/>
        <v>-6591</v>
      </c>
      <c r="L654">
        <f t="shared" si="85"/>
        <v>9126</v>
      </c>
      <c r="M654">
        <f t="shared" si="86"/>
        <v>247.1</v>
      </c>
      <c r="N654">
        <f t="shared" si="87"/>
        <v>1</v>
      </c>
    </row>
    <row r="655" spans="1:14">
      <c r="A655">
        <f t="shared" si="80"/>
        <v>0</v>
      </c>
      <c r="B655">
        <f t="shared" si="81"/>
        <v>0</v>
      </c>
      <c r="C655">
        <v>76</v>
      </c>
      <c r="D655">
        <v>116</v>
      </c>
      <c r="E655">
        <f t="shared" si="82"/>
        <v>-999</v>
      </c>
      <c r="F655">
        <f>能力值计算器!G2</f>
        <v>0</v>
      </c>
      <c r="G655">
        <f>ROUNDDOWN((能力值计算器!F4+能力值计算器!E4*2+ROUNDDOWN(C655/4,0))*能力值计算器!C2/100+10+能力值计算器!C2,0)</f>
        <v>155</v>
      </c>
      <c r="H655">
        <f>ROUNDDOWN(ROUNDDOWN(ROUNDDOWN(ROUNDDOWN(ROUNDDOWN((能力值计算器!F6+能力值计算器!E6*2+ROUNDDOWN(D655/4,0))*能力值计算器!C2/100+5,0)*能力值计算器!H6,0)*能力值计算器!K6,0)*能力值计算器!L6,0)*VLOOKUP(能力值计算器!J6,能力变化对照表!A:B,2,0),0)</f>
        <v>100</v>
      </c>
      <c r="I655">
        <f>ROUNDDOWN(ROUNDDOWN(ROUNDDOWN(ROUNDDOWN(ROUNDDOWN((能力值计算器!F8+能力值计算器!E8*2+ROUNDDOWN(E655/4,0))*能力值计算器!C2/100+5,0)*能力值计算器!H8,0)*能力值计算器!K8,0)*能力值计算器!L8,0)*VLOOKUP(能力值计算器!J8,能力变化对照表!A:B,2,0),0)</f>
        <v>-39</v>
      </c>
      <c r="J655">
        <f t="shared" si="83"/>
        <v>0</v>
      </c>
      <c r="K655">
        <f t="shared" si="84"/>
        <v>-6045</v>
      </c>
      <c r="L655">
        <f t="shared" si="85"/>
        <v>9455</v>
      </c>
      <c r="M655">
        <f t="shared" si="86"/>
        <v>233.1</v>
      </c>
      <c r="N655">
        <f t="shared" si="87"/>
        <v>1</v>
      </c>
    </row>
    <row r="656" spans="1:14">
      <c r="A656">
        <f t="shared" si="80"/>
        <v>0</v>
      </c>
      <c r="B656">
        <f t="shared" si="81"/>
        <v>0</v>
      </c>
      <c r="C656">
        <v>76</v>
      </c>
      <c r="D656">
        <v>60</v>
      </c>
      <c r="E656">
        <f t="shared" si="82"/>
        <v>-999</v>
      </c>
      <c r="F656">
        <f>能力值计算器!G2</f>
        <v>0</v>
      </c>
      <c r="G656">
        <f>ROUNDDOWN((能力值计算器!F4+能力值计算器!E4*2+ROUNDDOWN(C656/4,0))*能力值计算器!C2/100+10+能力值计算器!C2,0)</f>
        <v>155</v>
      </c>
      <c r="H656">
        <f>ROUNDDOWN(ROUNDDOWN(ROUNDDOWN(ROUNDDOWN(ROUNDDOWN((能力值计算器!F6+能力值计算器!E6*2+ROUNDDOWN(D656/4,0))*能力值计算器!C2/100+5,0)*能力值计算器!H6,0)*能力值计算器!K6,0)*能力值计算器!L6,0)*VLOOKUP(能力值计算器!J6,能力变化对照表!A:B,2,0),0)</f>
        <v>93</v>
      </c>
      <c r="I656">
        <f>ROUNDDOWN(ROUNDDOWN(ROUNDDOWN(ROUNDDOWN(ROUNDDOWN((能力值计算器!F8+能力值计算器!E8*2+ROUNDDOWN(E656/4,0))*能力值计算器!C2/100+5,0)*能力值计算器!H8,0)*能力值计算器!K8,0)*能力值计算器!L8,0)*VLOOKUP(能力值计算器!J8,能力变化对照表!A:B,2,0),0)</f>
        <v>-39</v>
      </c>
      <c r="J656">
        <f t="shared" si="83"/>
        <v>0</v>
      </c>
      <c r="K656">
        <f t="shared" si="84"/>
        <v>-6045</v>
      </c>
      <c r="L656">
        <f t="shared" si="85"/>
        <v>8370</v>
      </c>
      <c r="M656">
        <f t="shared" si="86"/>
        <v>233.1</v>
      </c>
      <c r="N656">
        <f t="shared" si="87"/>
        <v>1</v>
      </c>
    </row>
    <row r="657" spans="1:14">
      <c r="A657">
        <f t="shared" si="80"/>
        <v>0</v>
      </c>
      <c r="B657">
        <f t="shared" si="81"/>
        <v>0</v>
      </c>
      <c r="C657">
        <v>76</v>
      </c>
      <c r="D657">
        <v>64</v>
      </c>
      <c r="E657">
        <f t="shared" si="82"/>
        <v>-999</v>
      </c>
      <c r="F657">
        <f>能力值计算器!G2</f>
        <v>0</v>
      </c>
      <c r="G657">
        <f>ROUNDDOWN((能力值计算器!F4+能力值计算器!E4*2+ROUNDDOWN(C657/4,0))*能力值计算器!C2/100+10+能力值计算器!C2,0)</f>
        <v>155</v>
      </c>
      <c r="H657">
        <f>ROUNDDOWN(ROUNDDOWN(ROUNDDOWN(ROUNDDOWN(ROUNDDOWN((能力值计算器!F6+能力值计算器!E6*2+ROUNDDOWN(D657/4,0))*能力值计算器!C2/100+5,0)*能力值计算器!H6,0)*能力值计算器!K6,0)*能力值计算器!L6,0)*VLOOKUP(能力值计算器!J6,能力变化对照表!A:B,2,0),0)</f>
        <v>93</v>
      </c>
      <c r="I657">
        <f>ROUNDDOWN(ROUNDDOWN(ROUNDDOWN(ROUNDDOWN(ROUNDDOWN((能力值计算器!F8+能力值计算器!E8*2+ROUNDDOWN(E657/4,0))*能力值计算器!C2/100+5,0)*能力值计算器!H8,0)*能力值计算器!K8,0)*能力值计算器!L8,0)*VLOOKUP(能力值计算器!J8,能力变化对照表!A:B,2,0),0)</f>
        <v>-39</v>
      </c>
      <c r="J657">
        <f t="shared" si="83"/>
        <v>0</v>
      </c>
      <c r="K657">
        <f t="shared" si="84"/>
        <v>-6045</v>
      </c>
      <c r="L657">
        <f t="shared" si="85"/>
        <v>8370</v>
      </c>
      <c r="M657">
        <f t="shared" si="86"/>
        <v>233.1</v>
      </c>
      <c r="N657">
        <f t="shared" si="87"/>
        <v>1</v>
      </c>
    </row>
    <row r="658" spans="1:14">
      <c r="A658">
        <f t="shared" si="80"/>
        <v>0</v>
      </c>
      <c r="B658">
        <f t="shared" si="81"/>
        <v>0</v>
      </c>
      <c r="C658">
        <v>80</v>
      </c>
      <c r="D658">
        <v>60</v>
      </c>
      <c r="E658">
        <f t="shared" si="82"/>
        <v>-999</v>
      </c>
      <c r="F658">
        <f>能力值计算器!G2</f>
        <v>0</v>
      </c>
      <c r="G658">
        <f>ROUNDDOWN((能力值计算器!F4+能力值计算器!E4*2+ROUNDDOWN(C658/4,0))*能力值计算器!C2/100+10+能力值计算器!C2,0)</f>
        <v>155</v>
      </c>
      <c r="H658">
        <f>ROUNDDOWN(ROUNDDOWN(ROUNDDOWN(ROUNDDOWN(ROUNDDOWN((能力值计算器!F6+能力值计算器!E6*2+ROUNDDOWN(D658/4,0))*能力值计算器!C2/100+5,0)*能力值计算器!H6,0)*能力值计算器!K6,0)*能力值计算器!L6,0)*VLOOKUP(能力值计算器!J6,能力变化对照表!A:B,2,0),0)</f>
        <v>93</v>
      </c>
      <c r="I658">
        <f>ROUNDDOWN(ROUNDDOWN(ROUNDDOWN(ROUNDDOWN(ROUNDDOWN((能力值计算器!F8+能力值计算器!E8*2+ROUNDDOWN(E658/4,0))*能力值计算器!C2/100+5,0)*能力值计算器!H8,0)*能力值计算器!K8,0)*能力值计算器!L8,0)*VLOOKUP(能力值计算器!J8,能力变化对照表!A:B,2,0),0)</f>
        <v>-39</v>
      </c>
      <c r="J658">
        <f t="shared" si="83"/>
        <v>0</v>
      </c>
      <c r="K658">
        <f t="shared" si="84"/>
        <v>-6045</v>
      </c>
      <c r="L658">
        <f t="shared" si="85"/>
        <v>8370</v>
      </c>
      <c r="M658">
        <f t="shared" si="86"/>
        <v>233.1</v>
      </c>
      <c r="N658">
        <f t="shared" si="87"/>
        <v>1</v>
      </c>
    </row>
    <row r="659" spans="1:14">
      <c r="A659">
        <f t="shared" si="80"/>
        <v>0</v>
      </c>
      <c r="B659">
        <f t="shared" si="81"/>
        <v>0</v>
      </c>
      <c r="C659">
        <v>76</v>
      </c>
      <c r="D659">
        <v>120</v>
      </c>
      <c r="E659">
        <f t="shared" si="82"/>
        <v>-999</v>
      </c>
      <c r="F659">
        <f>能力值计算器!G2</f>
        <v>0</v>
      </c>
      <c r="G659">
        <f>ROUNDDOWN((能力值计算器!F4+能力值计算器!E4*2+ROUNDDOWN(C659/4,0))*能力值计算器!C2/100+10+能力值计算器!C2,0)</f>
        <v>155</v>
      </c>
      <c r="H659">
        <f>ROUNDDOWN(ROUNDDOWN(ROUNDDOWN(ROUNDDOWN(ROUNDDOWN((能力值计算器!F6+能力值计算器!E6*2+ROUNDDOWN(D659/4,0))*能力值计算器!C2/100+5,0)*能力值计算器!H6,0)*能力值计算器!K6,0)*能力值计算器!L6,0)*VLOOKUP(能力值计算器!J6,能力变化对照表!A:B,2,0),0)</f>
        <v>100</v>
      </c>
      <c r="I659">
        <f>ROUNDDOWN(ROUNDDOWN(ROUNDDOWN(ROUNDDOWN(ROUNDDOWN((能力值计算器!F8+能力值计算器!E8*2+ROUNDDOWN(E659/4,0))*能力值计算器!C2/100+5,0)*能力值计算器!H8,0)*能力值计算器!K8,0)*能力值计算器!L8,0)*VLOOKUP(能力值计算器!J8,能力变化对照表!A:B,2,0),0)</f>
        <v>-39</v>
      </c>
      <c r="J659">
        <f t="shared" si="83"/>
        <v>0</v>
      </c>
      <c r="K659">
        <f t="shared" si="84"/>
        <v>-6045</v>
      </c>
      <c r="L659">
        <f t="shared" si="85"/>
        <v>9455</v>
      </c>
      <c r="M659">
        <f t="shared" si="86"/>
        <v>233.1</v>
      </c>
      <c r="N659">
        <f t="shared" si="87"/>
        <v>1</v>
      </c>
    </row>
    <row r="660" spans="1:14">
      <c r="A660">
        <f t="shared" si="80"/>
        <v>0</v>
      </c>
      <c r="B660">
        <f t="shared" si="81"/>
        <v>0</v>
      </c>
      <c r="C660">
        <v>80</v>
      </c>
      <c r="D660">
        <v>116</v>
      </c>
      <c r="E660">
        <f t="shared" si="82"/>
        <v>-999</v>
      </c>
      <c r="F660">
        <f>能力值计算器!G2</f>
        <v>0</v>
      </c>
      <c r="G660">
        <f>ROUNDDOWN((能力值计算器!F4+能力值计算器!E4*2+ROUNDDOWN(C660/4,0))*能力值计算器!C2/100+10+能力值计算器!C2,0)</f>
        <v>155</v>
      </c>
      <c r="H660">
        <f>ROUNDDOWN(ROUNDDOWN(ROUNDDOWN(ROUNDDOWN(ROUNDDOWN((能力值计算器!F6+能力值计算器!E6*2+ROUNDDOWN(D660/4,0))*能力值计算器!C2/100+5,0)*能力值计算器!H6,0)*能力值计算器!K6,0)*能力值计算器!L6,0)*VLOOKUP(能力值计算器!J6,能力变化对照表!A:B,2,0),0)</f>
        <v>100</v>
      </c>
      <c r="I660">
        <f>ROUNDDOWN(ROUNDDOWN(ROUNDDOWN(ROUNDDOWN(ROUNDDOWN((能力值计算器!F8+能力值计算器!E8*2+ROUNDDOWN(E660/4,0))*能力值计算器!C2/100+5,0)*能力值计算器!H8,0)*能力值计算器!K8,0)*能力值计算器!L8,0)*VLOOKUP(能力值计算器!J8,能力变化对照表!A:B,2,0),0)</f>
        <v>-39</v>
      </c>
      <c r="J660">
        <f t="shared" si="83"/>
        <v>0</v>
      </c>
      <c r="K660">
        <f t="shared" si="84"/>
        <v>-6045</v>
      </c>
      <c r="L660">
        <f t="shared" si="85"/>
        <v>9455</v>
      </c>
      <c r="M660">
        <f t="shared" si="86"/>
        <v>233.1</v>
      </c>
      <c r="N660">
        <f t="shared" si="87"/>
        <v>1</v>
      </c>
    </row>
    <row r="661" spans="1:14">
      <c r="A661">
        <f t="shared" si="80"/>
        <v>0</v>
      </c>
      <c r="B661">
        <f t="shared" si="81"/>
        <v>0</v>
      </c>
      <c r="C661">
        <v>188</v>
      </c>
      <c r="D661">
        <v>0</v>
      </c>
      <c r="E661">
        <f t="shared" si="82"/>
        <v>-999</v>
      </c>
      <c r="F661">
        <f>能力值计算器!G2</f>
        <v>0</v>
      </c>
      <c r="G661">
        <f>ROUNDDOWN((能力值计算器!F4+能力值计算器!E4*2+ROUNDDOWN(C661/4,0))*能力值计算器!C2/100+10+能力值计算器!C2,0)</f>
        <v>169</v>
      </c>
      <c r="H661">
        <f>ROUNDDOWN(ROUNDDOWN(ROUNDDOWN(ROUNDDOWN(ROUNDDOWN((能力值计算器!F6+能力值计算器!E6*2+ROUNDDOWN(D661/4,0))*能力值计算器!C2/100+5,0)*能力值计算器!H6,0)*能力值计算器!K6,0)*能力值计算器!L6,0)*VLOOKUP(能力值计算器!J6,能力变化对照表!A:B,2,0),0)</f>
        <v>85</v>
      </c>
      <c r="I661">
        <f>ROUNDDOWN(ROUNDDOWN(ROUNDDOWN(ROUNDDOWN(ROUNDDOWN((能力值计算器!F8+能力值计算器!E8*2+ROUNDDOWN(E661/4,0))*能力值计算器!C2/100+5,0)*能力值计算器!H8,0)*能力值计算器!K8,0)*能力值计算器!L8,0)*VLOOKUP(能力值计算器!J8,能力变化对照表!A:B,2,0),0)</f>
        <v>-39</v>
      </c>
      <c r="J661">
        <f t="shared" si="83"/>
        <v>0</v>
      </c>
      <c r="K661">
        <f t="shared" si="84"/>
        <v>-6591</v>
      </c>
      <c r="L661">
        <f t="shared" si="85"/>
        <v>7774</v>
      </c>
      <c r="M661">
        <f t="shared" si="86"/>
        <v>247.1</v>
      </c>
      <c r="N661">
        <f t="shared" si="87"/>
        <v>1</v>
      </c>
    </row>
    <row r="662" spans="1:14">
      <c r="A662">
        <f t="shared" si="80"/>
        <v>0</v>
      </c>
      <c r="B662">
        <f t="shared" si="81"/>
        <v>0</v>
      </c>
      <c r="C662">
        <v>188</v>
      </c>
      <c r="D662">
        <v>68</v>
      </c>
      <c r="E662">
        <f t="shared" si="82"/>
        <v>-999</v>
      </c>
      <c r="F662">
        <f>能力值计算器!G2</f>
        <v>0</v>
      </c>
      <c r="G662">
        <f>ROUNDDOWN((能力值计算器!F4+能力值计算器!E4*2+ROUNDDOWN(C662/4,0))*能力值计算器!C2/100+10+能力值计算器!C2,0)</f>
        <v>169</v>
      </c>
      <c r="H662">
        <f>ROUNDDOWN(ROUNDDOWN(ROUNDDOWN(ROUNDDOWN(ROUNDDOWN((能力值计算器!F6+能力值计算器!E6*2+ROUNDDOWN(D662/4,0))*能力值计算器!C2/100+5,0)*能力值计算器!H6,0)*能力值计算器!K6,0)*能力值计算器!L6,0)*VLOOKUP(能力值计算器!J6,能力变化对照表!A:B,2,0),0)</f>
        <v>94</v>
      </c>
      <c r="I662">
        <f>ROUNDDOWN(ROUNDDOWN(ROUNDDOWN(ROUNDDOWN(ROUNDDOWN((能力值计算器!F8+能力值计算器!E8*2+ROUNDDOWN(E662/4,0))*能力值计算器!C2/100+5,0)*能力值计算器!H8,0)*能力值计算器!K8,0)*能力值计算器!L8,0)*VLOOKUP(能力值计算器!J8,能力变化对照表!A:B,2,0),0)</f>
        <v>-39</v>
      </c>
      <c r="J662">
        <f t="shared" si="83"/>
        <v>0</v>
      </c>
      <c r="K662">
        <f t="shared" si="84"/>
        <v>-6591</v>
      </c>
      <c r="L662">
        <f t="shared" si="85"/>
        <v>9295</v>
      </c>
      <c r="M662">
        <f t="shared" si="86"/>
        <v>247.1</v>
      </c>
      <c r="N662">
        <f t="shared" si="87"/>
        <v>1</v>
      </c>
    </row>
    <row r="663" spans="1:14">
      <c r="A663">
        <f t="shared" si="80"/>
        <v>0</v>
      </c>
      <c r="B663">
        <f t="shared" si="81"/>
        <v>0</v>
      </c>
      <c r="C663">
        <v>76</v>
      </c>
      <c r="D663">
        <v>124</v>
      </c>
      <c r="E663">
        <f t="shared" si="82"/>
        <v>-999</v>
      </c>
      <c r="F663">
        <f>能力值计算器!G2</f>
        <v>0</v>
      </c>
      <c r="G663">
        <f>ROUNDDOWN((能力值计算器!F4+能力值计算器!E4*2+ROUNDDOWN(C663/4,0))*能力值计算器!C2/100+10+能力值计算器!C2,0)</f>
        <v>155</v>
      </c>
      <c r="H663">
        <f>ROUNDDOWN(ROUNDDOWN(ROUNDDOWN(ROUNDDOWN(ROUNDDOWN((能力值计算器!F6+能力值计算器!E6*2+ROUNDDOWN(D663/4,0))*能力值计算器!C2/100+5,0)*能力值计算器!H6,0)*能力值计算器!K6,0)*能力值计算器!L6,0)*VLOOKUP(能力值计算器!J6,能力变化对照表!A:B,2,0),0)</f>
        <v>101</v>
      </c>
      <c r="I663">
        <f>ROUNDDOWN(ROUNDDOWN(ROUNDDOWN(ROUNDDOWN(ROUNDDOWN((能力值计算器!F8+能力值计算器!E8*2+ROUNDDOWN(E663/4,0))*能力值计算器!C2/100+5,0)*能力值计算器!H8,0)*能力值计算器!K8,0)*能力值计算器!L8,0)*VLOOKUP(能力值计算器!J8,能力变化对照表!A:B,2,0),0)</f>
        <v>-39</v>
      </c>
      <c r="J663">
        <f t="shared" si="83"/>
        <v>0</v>
      </c>
      <c r="K663">
        <f t="shared" si="84"/>
        <v>-6045</v>
      </c>
      <c r="L663">
        <f t="shared" si="85"/>
        <v>9610</v>
      </c>
      <c r="M663">
        <f t="shared" si="86"/>
        <v>233.1</v>
      </c>
      <c r="N663">
        <f t="shared" si="87"/>
        <v>1</v>
      </c>
    </row>
    <row r="664" spans="1:14">
      <c r="A664">
        <f t="shared" si="80"/>
        <v>0</v>
      </c>
      <c r="B664">
        <f t="shared" si="81"/>
        <v>0</v>
      </c>
      <c r="C664">
        <v>76</v>
      </c>
      <c r="D664">
        <v>52</v>
      </c>
      <c r="E664">
        <f t="shared" si="82"/>
        <v>-999</v>
      </c>
      <c r="F664">
        <f>能力值计算器!G2</f>
        <v>0</v>
      </c>
      <c r="G664">
        <f>ROUNDDOWN((能力值计算器!F4+能力值计算器!E4*2+ROUNDDOWN(C664/4,0))*能力值计算器!C2/100+10+能力值计算器!C2,0)</f>
        <v>155</v>
      </c>
      <c r="H664">
        <f>ROUNDDOWN(ROUNDDOWN(ROUNDDOWN(ROUNDDOWN(ROUNDDOWN((能力值计算器!F6+能力值计算器!E6*2+ROUNDDOWN(D664/4,0))*能力值计算器!C2/100+5,0)*能力值计算器!H6,0)*能力值计算器!K6,0)*能力值计算器!L6,0)*VLOOKUP(能力值计算器!J6,能力变化对照表!A:B,2,0),0)</f>
        <v>92</v>
      </c>
      <c r="I664">
        <f>ROUNDDOWN(ROUNDDOWN(ROUNDDOWN(ROUNDDOWN(ROUNDDOWN((能力值计算器!F8+能力值计算器!E8*2+ROUNDDOWN(E664/4,0))*能力值计算器!C2/100+5,0)*能力值计算器!H8,0)*能力值计算器!K8,0)*能力值计算器!L8,0)*VLOOKUP(能力值计算器!J8,能力变化对照表!A:B,2,0),0)</f>
        <v>-39</v>
      </c>
      <c r="J664">
        <f t="shared" si="83"/>
        <v>0</v>
      </c>
      <c r="K664">
        <f t="shared" si="84"/>
        <v>-6045</v>
      </c>
      <c r="L664">
        <f t="shared" si="85"/>
        <v>8215</v>
      </c>
      <c r="M664">
        <f t="shared" si="86"/>
        <v>233.1</v>
      </c>
      <c r="N664">
        <f t="shared" si="87"/>
        <v>1</v>
      </c>
    </row>
    <row r="665" spans="1:14">
      <c r="A665">
        <f t="shared" si="80"/>
        <v>0</v>
      </c>
      <c r="B665">
        <f t="shared" si="81"/>
        <v>0</v>
      </c>
      <c r="C665">
        <v>76</v>
      </c>
      <c r="D665">
        <v>56</v>
      </c>
      <c r="E665">
        <f t="shared" si="82"/>
        <v>-999</v>
      </c>
      <c r="F665">
        <f>能力值计算器!G2</f>
        <v>0</v>
      </c>
      <c r="G665">
        <f>ROUNDDOWN((能力值计算器!F4+能力值计算器!E4*2+ROUNDDOWN(C665/4,0))*能力值计算器!C2/100+10+能力值计算器!C2,0)</f>
        <v>155</v>
      </c>
      <c r="H665">
        <f>ROUNDDOWN(ROUNDDOWN(ROUNDDOWN(ROUNDDOWN(ROUNDDOWN((能力值计算器!F6+能力值计算器!E6*2+ROUNDDOWN(D665/4,0))*能力值计算器!C2/100+5,0)*能力值计算器!H6,0)*能力值计算器!K6,0)*能力值计算器!L6,0)*VLOOKUP(能力值计算器!J6,能力变化对照表!A:B,2,0),0)</f>
        <v>92</v>
      </c>
      <c r="I665">
        <f>ROUNDDOWN(ROUNDDOWN(ROUNDDOWN(ROUNDDOWN(ROUNDDOWN((能力值计算器!F8+能力值计算器!E8*2+ROUNDDOWN(E665/4,0))*能力值计算器!C2/100+5,0)*能力值计算器!H8,0)*能力值计算器!K8,0)*能力值计算器!L8,0)*VLOOKUP(能力值计算器!J8,能力变化对照表!A:B,2,0),0)</f>
        <v>-39</v>
      </c>
      <c r="J665">
        <f t="shared" si="83"/>
        <v>0</v>
      </c>
      <c r="K665">
        <f t="shared" si="84"/>
        <v>-6045</v>
      </c>
      <c r="L665">
        <f t="shared" si="85"/>
        <v>8215</v>
      </c>
      <c r="M665">
        <f t="shared" si="86"/>
        <v>233.1</v>
      </c>
      <c r="N665">
        <f t="shared" si="87"/>
        <v>1</v>
      </c>
    </row>
    <row r="666" spans="1:14">
      <c r="A666">
        <f t="shared" si="80"/>
        <v>0</v>
      </c>
      <c r="B666">
        <f t="shared" si="81"/>
        <v>0</v>
      </c>
      <c r="C666">
        <v>80</v>
      </c>
      <c r="D666">
        <v>52</v>
      </c>
      <c r="E666">
        <f t="shared" si="82"/>
        <v>-999</v>
      </c>
      <c r="F666">
        <f>能力值计算器!G2</f>
        <v>0</v>
      </c>
      <c r="G666">
        <f>ROUNDDOWN((能力值计算器!F4+能力值计算器!E4*2+ROUNDDOWN(C666/4,0))*能力值计算器!C2/100+10+能力值计算器!C2,0)</f>
        <v>155</v>
      </c>
      <c r="H666">
        <f>ROUNDDOWN(ROUNDDOWN(ROUNDDOWN(ROUNDDOWN(ROUNDDOWN((能力值计算器!F6+能力值计算器!E6*2+ROUNDDOWN(D666/4,0))*能力值计算器!C2/100+5,0)*能力值计算器!H6,0)*能力值计算器!K6,0)*能力值计算器!L6,0)*VLOOKUP(能力值计算器!J6,能力变化对照表!A:B,2,0),0)</f>
        <v>92</v>
      </c>
      <c r="I666">
        <f>ROUNDDOWN(ROUNDDOWN(ROUNDDOWN(ROUNDDOWN(ROUNDDOWN((能力值计算器!F8+能力值计算器!E8*2+ROUNDDOWN(E666/4,0))*能力值计算器!C2/100+5,0)*能力值计算器!H8,0)*能力值计算器!K8,0)*能力值计算器!L8,0)*VLOOKUP(能力值计算器!J8,能力变化对照表!A:B,2,0),0)</f>
        <v>-39</v>
      </c>
      <c r="J666">
        <f t="shared" si="83"/>
        <v>0</v>
      </c>
      <c r="K666">
        <f t="shared" si="84"/>
        <v>-6045</v>
      </c>
      <c r="L666">
        <f t="shared" si="85"/>
        <v>8215</v>
      </c>
      <c r="M666">
        <f t="shared" si="86"/>
        <v>233.1</v>
      </c>
      <c r="N666">
        <f t="shared" si="87"/>
        <v>1</v>
      </c>
    </row>
    <row r="667" spans="1:14">
      <c r="A667">
        <f t="shared" si="80"/>
        <v>0</v>
      </c>
      <c r="B667">
        <f t="shared" si="81"/>
        <v>0</v>
      </c>
      <c r="C667">
        <v>76</v>
      </c>
      <c r="D667">
        <v>128</v>
      </c>
      <c r="E667">
        <f t="shared" si="82"/>
        <v>-999</v>
      </c>
      <c r="F667">
        <f>能力值计算器!G2</f>
        <v>0</v>
      </c>
      <c r="G667">
        <f>ROUNDDOWN((能力值计算器!F4+能力值计算器!E4*2+ROUNDDOWN(C667/4,0))*能力值计算器!C2/100+10+能力值计算器!C2,0)</f>
        <v>155</v>
      </c>
      <c r="H667">
        <f>ROUNDDOWN(ROUNDDOWN(ROUNDDOWN(ROUNDDOWN(ROUNDDOWN((能力值计算器!F6+能力值计算器!E6*2+ROUNDDOWN(D667/4,0))*能力值计算器!C2/100+5,0)*能力值计算器!H6,0)*能力值计算器!K6,0)*能力值计算器!L6,0)*VLOOKUP(能力值计算器!J6,能力变化对照表!A:B,2,0),0)</f>
        <v>101</v>
      </c>
      <c r="I667">
        <f>ROUNDDOWN(ROUNDDOWN(ROUNDDOWN(ROUNDDOWN(ROUNDDOWN((能力值计算器!F8+能力值计算器!E8*2+ROUNDDOWN(E667/4,0))*能力值计算器!C2/100+5,0)*能力值计算器!H8,0)*能力值计算器!K8,0)*能力值计算器!L8,0)*VLOOKUP(能力值计算器!J8,能力变化对照表!A:B,2,0),0)</f>
        <v>-39</v>
      </c>
      <c r="J667">
        <f t="shared" si="83"/>
        <v>0</v>
      </c>
      <c r="K667">
        <f t="shared" si="84"/>
        <v>-6045</v>
      </c>
      <c r="L667">
        <f t="shared" si="85"/>
        <v>9610</v>
      </c>
      <c r="M667">
        <f t="shared" si="86"/>
        <v>233.1</v>
      </c>
      <c r="N667">
        <f t="shared" si="87"/>
        <v>1</v>
      </c>
    </row>
    <row r="668" spans="1:14">
      <c r="A668">
        <f t="shared" si="80"/>
        <v>0</v>
      </c>
      <c r="B668">
        <f t="shared" si="81"/>
        <v>0</v>
      </c>
      <c r="C668">
        <v>80</v>
      </c>
      <c r="D668">
        <v>124</v>
      </c>
      <c r="E668">
        <f t="shared" si="82"/>
        <v>-999</v>
      </c>
      <c r="F668">
        <f>能力值计算器!G2</f>
        <v>0</v>
      </c>
      <c r="G668">
        <f>ROUNDDOWN((能力值计算器!F4+能力值计算器!E4*2+ROUNDDOWN(C668/4,0))*能力值计算器!C2/100+10+能力值计算器!C2,0)</f>
        <v>155</v>
      </c>
      <c r="H668">
        <f>ROUNDDOWN(ROUNDDOWN(ROUNDDOWN(ROUNDDOWN(ROUNDDOWN((能力值计算器!F6+能力值计算器!E6*2+ROUNDDOWN(D668/4,0))*能力值计算器!C2/100+5,0)*能力值计算器!H6,0)*能力值计算器!K6,0)*能力值计算器!L6,0)*VLOOKUP(能力值计算器!J6,能力变化对照表!A:B,2,0),0)</f>
        <v>101</v>
      </c>
      <c r="I668">
        <f>ROUNDDOWN(ROUNDDOWN(ROUNDDOWN(ROUNDDOWN(ROUNDDOWN((能力值计算器!F8+能力值计算器!E8*2+ROUNDDOWN(E668/4,0))*能力值计算器!C2/100+5,0)*能力值计算器!H8,0)*能力值计算器!K8,0)*能力值计算器!L8,0)*VLOOKUP(能力值计算器!J8,能力变化对照表!A:B,2,0),0)</f>
        <v>-39</v>
      </c>
      <c r="J668">
        <f t="shared" si="83"/>
        <v>0</v>
      </c>
      <c r="K668">
        <f t="shared" si="84"/>
        <v>-6045</v>
      </c>
      <c r="L668">
        <f t="shared" si="85"/>
        <v>9610</v>
      </c>
      <c r="M668">
        <f t="shared" si="86"/>
        <v>233.1</v>
      </c>
      <c r="N668">
        <f t="shared" si="87"/>
        <v>1</v>
      </c>
    </row>
    <row r="669" spans="1:14">
      <c r="A669">
        <f t="shared" si="80"/>
        <v>0</v>
      </c>
      <c r="B669">
        <f t="shared" si="81"/>
        <v>0</v>
      </c>
      <c r="C669">
        <v>76</v>
      </c>
      <c r="D669">
        <v>132</v>
      </c>
      <c r="E669">
        <f t="shared" si="82"/>
        <v>-999</v>
      </c>
      <c r="F669">
        <f>能力值计算器!G2</f>
        <v>0</v>
      </c>
      <c r="G669">
        <f>ROUNDDOWN((能力值计算器!F4+能力值计算器!E4*2+ROUNDDOWN(C669/4,0))*能力值计算器!C2/100+10+能力值计算器!C2,0)</f>
        <v>155</v>
      </c>
      <c r="H669">
        <f>ROUNDDOWN(ROUNDDOWN(ROUNDDOWN(ROUNDDOWN(ROUNDDOWN((能力值计算器!F6+能力值计算器!E6*2+ROUNDDOWN(D669/4,0))*能力值计算器!C2/100+5,0)*能力值计算器!H6,0)*能力值计算器!K6,0)*能力值计算器!L6,0)*VLOOKUP(能力值计算器!J6,能力变化对照表!A:B,2,0),0)</f>
        <v>102</v>
      </c>
      <c r="I669">
        <f>ROUNDDOWN(ROUNDDOWN(ROUNDDOWN(ROUNDDOWN(ROUNDDOWN((能力值计算器!F8+能力值计算器!E8*2+ROUNDDOWN(E669/4,0))*能力值计算器!C2/100+5,0)*能力值计算器!H8,0)*能力值计算器!K8,0)*能力值计算器!L8,0)*VLOOKUP(能力值计算器!J8,能力变化对照表!A:B,2,0),0)</f>
        <v>-39</v>
      </c>
      <c r="J669">
        <f t="shared" si="83"/>
        <v>0</v>
      </c>
      <c r="K669">
        <f t="shared" si="84"/>
        <v>-6045</v>
      </c>
      <c r="L669">
        <f t="shared" si="85"/>
        <v>9765</v>
      </c>
      <c r="M669">
        <f t="shared" si="86"/>
        <v>233.1</v>
      </c>
      <c r="N669">
        <f t="shared" si="87"/>
        <v>1</v>
      </c>
    </row>
    <row r="670" spans="1:14">
      <c r="A670">
        <f t="shared" si="80"/>
        <v>0</v>
      </c>
      <c r="B670">
        <f t="shared" si="81"/>
        <v>0</v>
      </c>
      <c r="C670">
        <v>76</v>
      </c>
      <c r="D670">
        <v>44</v>
      </c>
      <c r="E670">
        <f t="shared" si="82"/>
        <v>-999</v>
      </c>
      <c r="F670">
        <f>能力值计算器!G2</f>
        <v>0</v>
      </c>
      <c r="G670">
        <f>ROUNDDOWN((能力值计算器!F4+能力值计算器!E4*2+ROUNDDOWN(C670/4,0))*能力值计算器!C2/100+10+能力值计算器!C2,0)</f>
        <v>155</v>
      </c>
      <c r="H670">
        <f>ROUNDDOWN(ROUNDDOWN(ROUNDDOWN(ROUNDDOWN(ROUNDDOWN((能力值计算器!F6+能力值计算器!E6*2+ROUNDDOWN(D670/4,0))*能力值计算器!C2/100+5,0)*能力值计算器!H6,0)*能力值计算器!K6,0)*能力值计算器!L6,0)*VLOOKUP(能力值计算器!J6,能力变化对照表!A:B,2,0),0)</f>
        <v>91</v>
      </c>
      <c r="I670">
        <f>ROUNDDOWN(ROUNDDOWN(ROUNDDOWN(ROUNDDOWN(ROUNDDOWN((能力值计算器!F8+能力值计算器!E8*2+ROUNDDOWN(E670/4,0))*能力值计算器!C2/100+5,0)*能力值计算器!H8,0)*能力值计算器!K8,0)*能力值计算器!L8,0)*VLOOKUP(能力值计算器!J8,能力变化对照表!A:B,2,0),0)</f>
        <v>-39</v>
      </c>
      <c r="J670">
        <f t="shared" si="83"/>
        <v>0</v>
      </c>
      <c r="K670">
        <f t="shared" si="84"/>
        <v>-6045</v>
      </c>
      <c r="L670">
        <f t="shared" si="85"/>
        <v>8060</v>
      </c>
      <c r="M670">
        <f t="shared" si="86"/>
        <v>233.1</v>
      </c>
      <c r="N670">
        <f t="shared" si="87"/>
        <v>1</v>
      </c>
    </row>
    <row r="671" spans="1:14">
      <c r="A671">
        <f t="shared" si="80"/>
        <v>0</v>
      </c>
      <c r="B671">
        <f t="shared" si="81"/>
        <v>0</v>
      </c>
      <c r="C671">
        <v>76</v>
      </c>
      <c r="D671">
        <v>48</v>
      </c>
      <c r="E671">
        <f t="shared" si="82"/>
        <v>-999</v>
      </c>
      <c r="F671">
        <f>能力值计算器!G2</f>
        <v>0</v>
      </c>
      <c r="G671">
        <f>ROUNDDOWN((能力值计算器!F4+能力值计算器!E4*2+ROUNDDOWN(C671/4,0))*能力值计算器!C2/100+10+能力值计算器!C2,0)</f>
        <v>155</v>
      </c>
      <c r="H671">
        <f>ROUNDDOWN(ROUNDDOWN(ROUNDDOWN(ROUNDDOWN(ROUNDDOWN((能力值计算器!F6+能力值计算器!E6*2+ROUNDDOWN(D671/4,0))*能力值计算器!C2/100+5,0)*能力值计算器!H6,0)*能力值计算器!K6,0)*能力值计算器!L6,0)*VLOOKUP(能力值计算器!J6,能力变化对照表!A:B,2,0),0)</f>
        <v>91</v>
      </c>
      <c r="I671">
        <f>ROUNDDOWN(ROUNDDOWN(ROUNDDOWN(ROUNDDOWN(ROUNDDOWN((能力值计算器!F8+能力值计算器!E8*2+ROUNDDOWN(E671/4,0))*能力值计算器!C2/100+5,0)*能力值计算器!H8,0)*能力值计算器!K8,0)*能力值计算器!L8,0)*VLOOKUP(能力值计算器!J8,能力变化对照表!A:B,2,0),0)</f>
        <v>-39</v>
      </c>
      <c r="J671">
        <f t="shared" si="83"/>
        <v>0</v>
      </c>
      <c r="K671">
        <f t="shared" si="84"/>
        <v>-6045</v>
      </c>
      <c r="L671">
        <f t="shared" si="85"/>
        <v>8060</v>
      </c>
      <c r="M671">
        <f t="shared" si="86"/>
        <v>233.1</v>
      </c>
      <c r="N671">
        <f t="shared" si="87"/>
        <v>1</v>
      </c>
    </row>
    <row r="672" spans="1:14">
      <c r="A672">
        <f t="shared" si="80"/>
        <v>0</v>
      </c>
      <c r="B672">
        <f t="shared" si="81"/>
        <v>0</v>
      </c>
      <c r="C672">
        <v>80</v>
      </c>
      <c r="D672">
        <v>44</v>
      </c>
      <c r="E672">
        <f t="shared" si="82"/>
        <v>-999</v>
      </c>
      <c r="F672">
        <f>能力值计算器!G2</f>
        <v>0</v>
      </c>
      <c r="G672">
        <f>ROUNDDOWN((能力值计算器!F4+能力值计算器!E4*2+ROUNDDOWN(C672/4,0))*能力值计算器!C2/100+10+能力值计算器!C2,0)</f>
        <v>155</v>
      </c>
      <c r="H672">
        <f>ROUNDDOWN(ROUNDDOWN(ROUNDDOWN(ROUNDDOWN(ROUNDDOWN((能力值计算器!F6+能力值计算器!E6*2+ROUNDDOWN(D672/4,0))*能力值计算器!C2/100+5,0)*能力值计算器!H6,0)*能力值计算器!K6,0)*能力值计算器!L6,0)*VLOOKUP(能力值计算器!J6,能力变化对照表!A:B,2,0),0)</f>
        <v>91</v>
      </c>
      <c r="I672">
        <f>ROUNDDOWN(ROUNDDOWN(ROUNDDOWN(ROUNDDOWN(ROUNDDOWN((能力值计算器!F8+能力值计算器!E8*2+ROUNDDOWN(E672/4,0))*能力值计算器!C2/100+5,0)*能力值计算器!H8,0)*能力值计算器!K8,0)*能力值计算器!L8,0)*VLOOKUP(能力值计算器!J8,能力变化对照表!A:B,2,0),0)</f>
        <v>-39</v>
      </c>
      <c r="J672">
        <f t="shared" si="83"/>
        <v>0</v>
      </c>
      <c r="K672">
        <f t="shared" si="84"/>
        <v>-6045</v>
      </c>
      <c r="L672">
        <f t="shared" si="85"/>
        <v>8060</v>
      </c>
      <c r="M672">
        <f t="shared" si="86"/>
        <v>233.1</v>
      </c>
      <c r="N672">
        <f t="shared" si="87"/>
        <v>1</v>
      </c>
    </row>
    <row r="673" spans="1:14">
      <c r="A673">
        <f t="shared" si="80"/>
        <v>0</v>
      </c>
      <c r="B673">
        <f t="shared" si="81"/>
        <v>0</v>
      </c>
      <c r="C673">
        <v>76</v>
      </c>
      <c r="D673">
        <v>136</v>
      </c>
      <c r="E673">
        <f t="shared" si="82"/>
        <v>-999</v>
      </c>
      <c r="F673">
        <f>能力值计算器!G2</f>
        <v>0</v>
      </c>
      <c r="G673">
        <f>ROUNDDOWN((能力值计算器!F4+能力值计算器!E4*2+ROUNDDOWN(C673/4,0))*能力值计算器!C2/100+10+能力值计算器!C2,0)</f>
        <v>155</v>
      </c>
      <c r="H673">
        <f>ROUNDDOWN(ROUNDDOWN(ROUNDDOWN(ROUNDDOWN(ROUNDDOWN((能力值计算器!F6+能力值计算器!E6*2+ROUNDDOWN(D673/4,0))*能力值计算器!C2/100+5,0)*能力值计算器!H6,0)*能力值计算器!K6,0)*能力值计算器!L6,0)*VLOOKUP(能力值计算器!J6,能力变化对照表!A:B,2,0),0)</f>
        <v>102</v>
      </c>
      <c r="I673">
        <f>ROUNDDOWN(ROUNDDOWN(ROUNDDOWN(ROUNDDOWN(ROUNDDOWN((能力值计算器!F8+能力值计算器!E8*2+ROUNDDOWN(E673/4,0))*能力值计算器!C2/100+5,0)*能力值计算器!H8,0)*能力值计算器!K8,0)*能力值计算器!L8,0)*VLOOKUP(能力值计算器!J8,能力变化对照表!A:B,2,0),0)</f>
        <v>-39</v>
      </c>
      <c r="J673">
        <f t="shared" si="83"/>
        <v>0</v>
      </c>
      <c r="K673">
        <f t="shared" si="84"/>
        <v>-6045</v>
      </c>
      <c r="L673">
        <f t="shared" si="85"/>
        <v>9765</v>
      </c>
      <c r="M673">
        <f t="shared" si="86"/>
        <v>233.1</v>
      </c>
      <c r="N673">
        <f t="shared" si="87"/>
        <v>1</v>
      </c>
    </row>
    <row r="674" spans="1:14">
      <c r="A674">
        <f t="shared" si="80"/>
        <v>0</v>
      </c>
      <c r="B674">
        <f t="shared" si="81"/>
        <v>0</v>
      </c>
      <c r="C674">
        <v>80</v>
      </c>
      <c r="D674">
        <v>132</v>
      </c>
      <c r="E674">
        <f t="shared" si="82"/>
        <v>-999</v>
      </c>
      <c r="F674">
        <f>能力值计算器!G2</f>
        <v>0</v>
      </c>
      <c r="G674">
        <f>ROUNDDOWN((能力值计算器!F4+能力值计算器!E4*2+ROUNDDOWN(C674/4,0))*能力值计算器!C2/100+10+能力值计算器!C2,0)</f>
        <v>155</v>
      </c>
      <c r="H674">
        <f>ROUNDDOWN(ROUNDDOWN(ROUNDDOWN(ROUNDDOWN(ROUNDDOWN((能力值计算器!F6+能力值计算器!E6*2+ROUNDDOWN(D674/4,0))*能力值计算器!C2/100+5,0)*能力值计算器!H6,0)*能力值计算器!K6,0)*能力值计算器!L6,0)*VLOOKUP(能力值计算器!J6,能力变化对照表!A:B,2,0),0)</f>
        <v>102</v>
      </c>
      <c r="I674">
        <f>ROUNDDOWN(ROUNDDOWN(ROUNDDOWN(ROUNDDOWN(ROUNDDOWN((能力值计算器!F8+能力值计算器!E8*2+ROUNDDOWN(E674/4,0))*能力值计算器!C2/100+5,0)*能力值计算器!H8,0)*能力值计算器!K8,0)*能力值计算器!L8,0)*VLOOKUP(能力值计算器!J8,能力变化对照表!A:B,2,0),0)</f>
        <v>-39</v>
      </c>
      <c r="J674">
        <f t="shared" si="83"/>
        <v>0</v>
      </c>
      <c r="K674">
        <f t="shared" si="84"/>
        <v>-6045</v>
      </c>
      <c r="L674">
        <f t="shared" si="85"/>
        <v>9765</v>
      </c>
      <c r="M674">
        <f t="shared" si="86"/>
        <v>233.1</v>
      </c>
      <c r="N674">
        <f t="shared" si="87"/>
        <v>1</v>
      </c>
    </row>
    <row r="675" spans="1:14">
      <c r="A675">
        <f t="shared" si="80"/>
        <v>0</v>
      </c>
      <c r="B675">
        <f t="shared" si="81"/>
        <v>0</v>
      </c>
      <c r="C675">
        <v>76</v>
      </c>
      <c r="D675">
        <v>140</v>
      </c>
      <c r="E675">
        <f t="shared" si="82"/>
        <v>-999</v>
      </c>
      <c r="F675">
        <f>能力值计算器!G2</f>
        <v>0</v>
      </c>
      <c r="G675">
        <f>ROUNDDOWN((能力值计算器!F4+能力值计算器!E4*2+ROUNDDOWN(C675/4,0))*能力值计算器!C2/100+10+能力值计算器!C2,0)</f>
        <v>155</v>
      </c>
      <c r="H675">
        <f>ROUNDDOWN(ROUNDDOWN(ROUNDDOWN(ROUNDDOWN(ROUNDDOWN((能力值计算器!F6+能力值计算器!E6*2+ROUNDDOWN(D675/4,0))*能力值计算器!C2/100+5,0)*能力值计算器!H6,0)*能力值计算器!K6,0)*能力值计算器!L6,0)*VLOOKUP(能力值计算器!J6,能力变化对照表!A:B,2,0),0)</f>
        <v>103</v>
      </c>
      <c r="I675">
        <f>ROUNDDOWN(ROUNDDOWN(ROUNDDOWN(ROUNDDOWN(ROUNDDOWN((能力值计算器!F8+能力值计算器!E8*2+ROUNDDOWN(E675/4,0))*能力值计算器!C2/100+5,0)*能力值计算器!H8,0)*能力值计算器!K8,0)*能力值计算器!L8,0)*VLOOKUP(能力值计算器!J8,能力变化对照表!A:B,2,0),0)</f>
        <v>-39</v>
      </c>
      <c r="J675">
        <f t="shared" si="83"/>
        <v>0</v>
      </c>
      <c r="K675">
        <f t="shared" si="84"/>
        <v>-6045</v>
      </c>
      <c r="L675">
        <f t="shared" si="85"/>
        <v>9920</v>
      </c>
      <c r="M675">
        <f t="shared" si="86"/>
        <v>233.1</v>
      </c>
      <c r="N675">
        <f t="shared" si="87"/>
        <v>1</v>
      </c>
    </row>
    <row r="676" spans="1:14">
      <c r="A676">
        <f t="shared" si="80"/>
        <v>0</v>
      </c>
      <c r="B676">
        <f t="shared" si="81"/>
        <v>0</v>
      </c>
      <c r="C676">
        <v>76</v>
      </c>
      <c r="D676">
        <v>36</v>
      </c>
      <c r="E676">
        <f t="shared" si="82"/>
        <v>-999</v>
      </c>
      <c r="F676">
        <f>能力值计算器!G2</f>
        <v>0</v>
      </c>
      <c r="G676">
        <f>ROUNDDOWN((能力值计算器!F4+能力值计算器!E4*2+ROUNDDOWN(C676/4,0))*能力值计算器!C2/100+10+能力值计算器!C2,0)</f>
        <v>155</v>
      </c>
      <c r="H676">
        <f>ROUNDDOWN(ROUNDDOWN(ROUNDDOWN(ROUNDDOWN(ROUNDDOWN((能力值计算器!F6+能力值计算器!E6*2+ROUNDDOWN(D676/4,0))*能力值计算器!C2/100+5,0)*能力值计算器!H6,0)*能力值计算器!K6,0)*能力值计算器!L6,0)*VLOOKUP(能力值计算器!J6,能力变化对照表!A:B,2,0),0)</f>
        <v>90</v>
      </c>
      <c r="I676">
        <f>ROUNDDOWN(ROUNDDOWN(ROUNDDOWN(ROUNDDOWN(ROUNDDOWN((能力值计算器!F8+能力值计算器!E8*2+ROUNDDOWN(E676/4,0))*能力值计算器!C2/100+5,0)*能力值计算器!H8,0)*能力值计算器!K8,0)*能力值计算器!L8,0)*VLOOKUP(能力值计算器!J8,能力变化对照表!A:B,2,0),0)</f>
        <v>-39</v>
      </c>
      <c r="J676">
        <f t="shared" si="83"/>
        <v>0</v>
      </c>
      <c r="K676">
        <f t="shared" si="84"/>
        <v>-6045</v>
      </c>
      <c r="L676">
        <f t="shared" si="85"/>
        <v>7905</v>
      </c>
      <c r="M676">
        <f t="shared" si="86"/>
        <v>233.1</v>
      </c>
      <c r="N676">
        <f t="shared" si="87"/>
        <v>1</v>
      </c>
    </row>
    <row r="677" spans="1:14">
      <c r="A677">
        <f t="shared" si="80"/>
        <v>0</v>
      </c>
      <c r="B677">
        <f t="shared" si="81"/>
        <v>0</v>
      </c>
      <c r="C677">
        <v>76</v>
      </c>
      <c r="D677">
        <v>40</v>
      </c>
      <c r="E677">
        <f t="shared" si="82"/>
        <v>-999</v>
      </c>
      <c r="F677">
        <f>能力值计算器!G2</f>
        <v>0</v>
      </c>
      <c r="G677">
        <f>ROUNDDOWN((能力值计算器!F4+能力值计算器!E4*2+ROUNDDOWN(C677/4,0))*能力值计算器!C2/100+10+能力值计算器!C2,0)</f>
        <v>155</v>
      </c>
      <c r="H677">
        <f>ROUNDDOWN(ROUNDDOWN(ROUNDDOWN(ROUNDDOWN(ROUNDDOWN((能力值计算器!F6+能力值计算器!E6*2+ROUNDDOWN(D677/4,0))*能力值计算器!C2/100+5,0)*能力值计算器!H6,0)*能力值计算器!K6,0)*能力值计算器!L6,0)*VLOOKUP(能力值计算器!J6,能力变化对照表!A:B,2,0),0)</f>
        <v>90</v>
      </c>
      <c r="I677">
        <f>ROUNDDOWN(ROUNDDOWN(ROUNDDOWN(ROUNDDOWN(ROUNDDOWN((能力值计算器!F8+能力值计算器!E8*2+ROUNDDOWN(E677/4,0))*能力值计算器!C2/100+5,0)*能力值计算器!H8,0)*能力值计算器!K8,0)*能力值计算器!L8,0)*VLOOKUP(能力值计算器!J8,能力变化对照表!A:B,2,0),0)</f>
        <v>-39</v>
      </c>
      <c r="J677">
        <f t="shared" si="83"/>
        <v>0</v>
      </c>
      <c r="K677">
        <f t="shared" si="84"/>
        <v>-6045</v>
      </c>
      <c r="L677">
        <f t="shared" si="85"/>
        <v>7905</v>
      </c>
      <c r="M677">
        <f t="shared" si="86"/>
        <v>233.1</v>
      </c>
      <c r="N677">
        <f t="shared" si="87"/>
        <v>1</v>
      </c>
    </row>
    <row r="678" spans="1:14">
      <c r="A678">
        <f t="shared" si="80"/>
        <v>0</v>
      </c>
      <c r="B678">
        <f t="shared" si="81"/>
        <v>0</v>
      </c>
      <c r="C678">
        <v>80</v>
      </c>
      <c r="D678">
        <v>36</v>
      </c>
      <c r="E678">
        <f t="shared" si="82"/>
        <v>-999</v>
      </c>
      <c r="F678">
        <f>能力值计算器!G2</f>
        <v>0</v>
      </c>
      <c r="G678">
        <f>ROUNDDOWN((能力值计算器!F4+能力值计算器!E4*2+ROUNDDOWN(C678/4,0))*能力值计算器!C2/100+10+能力值计算器!C2,0)</f>
        <v>155</v>
      </c>
      <c r="H678">
        <f>ROUNDDOWN(ROUNDDOWN(ROUNDDOWN(ROUNDDOWN(ROUNDDOWN((能力值计算器!F6+能力值计算器!E6*2+ROUNDDOWN(D678/4,0))*能力值计算器!C2/100+5,0)*能力值计算器!H6,0)*能力值计算器!K6,0)*能力值计算器!L6,0)*VLOOKUP(能力值计算器!J6,能力变化对照表!A:B,2,0),0)</f>
        <v>90</v>
      </c>
      <c r="I678">
        <f>ROUNDDOWN(ROUNDDOWN(ROUNDDOWN(ROUNDDOWN(ROUNDDOWN((能力值计算器!F8+能力值计算器!E8*2+ROUNDDOWN(E678/4,0))*能力值计算器!C2/100+5,0)*能力值计算器!H8,0)*能力值计算器!K8,0)*能力值计算器!L8,0)*VLOOKUP(能力值计算器!J8,能力变化对照表!A:B,2,0),0)</f>
        <v>-39</v>
      </c>
      <c r="J678">
        <f t="shared" si="83"/>
        <v>0</v>
      </c>
      <c r="K678">
        <f t="shared" si="84"/>
        <v>-6045</v>
      </c>
      <c r="L678">
        <f t="shared" si="85"/>
        <v>7905</v>
      </c>
      <c r="M678">
        <f t="shared" si="86"/>
        <v>233.1</v>
      </c>
      <c r="N678">
        <f t="shared" si="87"/>
        <v>1</v>
      </c>
    </row>
    <row r="679" spans="1:14">
      <c r="A679">
        <f t="shared" si="80"/>
        <v>0</v>
      </c>
      <c r="B679">
        <f t="shared" si="81"/>
        <v>0</v>
      </c>
      <c r="C679">
        <v>76</v>
      </c>
      <c r="D679">
        <v>144</v>
      </c>
      <c r="E679">
        <f t="shared" si="82"/>
        <v>-999</v>
      </c>
      <c r="F679">
        <f>能力值计算器!G2</f>
        <v>0</v>
      </c>
      <c r="G679">
        <f>ROUNDDOWN((能力值计算器!F4+能力值计算器!E4*2+ROUNDDOWN(C679/4,0))*能力值计算器!C2/100+10+能力值计算器!C2,0)</f>
        <v>155</v>
      </c>
      <c r="H679">
        <f>ROUNDDOWN(ROUNDDOWN(ROUNDDOWN(ROUNDDOWN(ROUNDDOWN((能力值计算器!F6+能力值计算器!E6*2+ROUNDDOWN(D679/4,0))*能力值计算器!C2/100+5,0)*能力值计算器!H6,0)*能力值计算器!K6,0)*能力值计算器!L6,0)*VLOOKUP(能力值计算器!J6,能力变化对照表!A:B,2,0),0)</f>
        <v>103</v>
      </c>
      <c r="I679">
        <f>ROUNDDOWN(ROUNDDOWN(ROUNDDOWN(ROUNDDOWN(ROUNDDOWN((能力值计算器!F8+能力值计算器!E8*2+ROUNDDOWN(E679/4,0))*能力值计算器!C2/100+5,0)*能力值计算器!H8,0)*能力值计算器!K8,0)*能力值计算器!L8,0)*VLOOKUP(能力值计算器!J8,能力变化对照表!A:B,2,0),0)</f>
        <v>-39</v>
      </c>
      <c r="J679">
        <f t="shared" si="83"/>
        <v>0</v>
      </c>
      <c r="K679">
        <f t="shared" si="84"/>
        <v>-6045</v>
      </c>
      <c r="L679">
        <f t="shared" si="85"/>
        <v>9920</v>
      </c>
      <c r="M679">
        <f t="shared" si="86"/>
        <v>233.1</v>
      </c>
      <c r="N679">
        <f t="shared" si="87"/>
        <v>1</v>
      </c>
    </row>
    <row r="680" spans="1:14">
      <c r="A680">
        <f t="shared" si="80"/>
        <v>0</v>
      </c>
      <c r="B680">
        <f t="shared" si="81"/>
        <v>0</v>
      </c>
      <c r="C680">
        <v>80</v>
      </c>
      <c r="D680">
        <v>140</v>
      </c>
      <c r="E680">
        <f t="shared" si="82"/>
        <v>-999</v>
      </c>
      <c r="F680">
        <f>能力值计算器!G2</f>
        <v>0</v>
      </c>
      <c r="G680">
        <f>ROUNDDOWN((能力值计算器!F4+能力值计算器!E4*2+ROUNDDOWN(C680/4,0))*能力值计算器!C2/100+10+能力值计算器!C2,0)</f>
        <v>155</v>
      </c>
      <c r="H680">
        <f>ROUNDDOWN(ROUNDDOWN(ROUNDDOWN(ROUNDDOWN(ROUNDDOWN((能力值计算器!F6+能力值计算器!E6*2+ROUNDDOWN(D680/4,0))*能力值计算器!C2/100+5,0)*能力值计算器!H6,0)*能力值计算器!K6,0)*能力值计算器!L6,0)*VLOOKUP(能力值计算器!J6,能力变化对照表!A:B,2,0),0)</f>
        <v>103</v>
      </c>
      <c r="I680">
        <f>ROUNDDOWN(ROUNDDOWN(ROUNDDOWN(ROUNDDOWN(ROUNDDOWN((能力值计算器!F8+能力值计算器!E8*2+ROUNDDOWN(E680/4,0))*能力值计算器!C2/100+5,0)*能力值计算器!H8,0)*能力值计算器!K8,0)*能力值计算器!L8,0)*VLOOKUP(能力值计算器!J8,能力变化对照表!A:B,2,0),0)</f>
        <v>-39</v>
      </c>
      <c r="J680">
        <f t="shared" si="83"/>
        <v>0</v>
      </c>
      <c r="K680">
        <f t="shared" si="84"/>
        <v>-6045</v>
      </c>
      <c r="L680">
        <f t="shared" si="85"/>
        <v>9920</v>
      </c>
      <c r="M680">
        <f t="shared" si="86"/>
        <v>233.1</v>
      </c>
      <c r="N680">
        <f t="shared" si="87"/>
        <v>1</v>
      </c>
    </row>
    <row r="681" spans="1:14">
      <c r="A681">
        <f t="shared" si="80"/>
        <v>0</v>
      </c>
      <c r="B681">
        <f t="shared" si="81"/>
        <v>0</v>
      </c>
      <c r="C681">
        <v>76</v>
      </c>
      <c r="D681">
        <v>148</v>
      </c>
      <c r="E681">
        <f t="shared" si="82"/>
        <v>-999</v>
      </c>
      <c r="F681">
        <f>能力值计算器!G2</f>
        <v>0</v>
      </c>
      <c r="G681">
        <f>ROUNDDOWN((能力值计算器!F4+能力值计算器!E4*2+ROUNDDOWN(C681/4,0))*能力值计算器!C2/100+10+能力值计算器!C2,0)</f>
        <v>155</v>
      </c>
      <c r="H681">
        <f>ROUNDDOWN(ROUNDDOWN(ROUNDDOWN(ROUNDDOWN(ROUNDDOWN((能力值计算器!F6+能力值计算器!E6*2+ROUNDDOWN(D681/4,0))*能力值计算器!C2/100+5,0)*能力值计算器!H6,0)*能力值计算器!K6,0)*能力值计算器!L6,0)*VLOOKUP(能力值计算器!J6,能力变化对照表!A:B,2,0),0)</f>
        <v>104</v>
      </c>
      <c r="I681">
        <f>ROUNDDOWN(ROUNDDOWN(ROUNDDOWN(ROUNDDOWN(ROUNDDOWN((能力值计算器!F8+能力值计算器!E8*2+ROUNDDOWN(E681/4,0))*能力值计算器!C2/100+5,0)*能力值计算器!H8,0)*能力值计算器!K8,0)*能力值计算器!L8,0)*VLOOKUP(能力值计算器!J8,能力变化对照表!A:B,2,0),0)</f>
        <v>-39</v>
      </c>
      <c r="J681">
        <f t="shared" si="83"/>
        <v>0</v>
      </c>
      <c r="K681">
        <f t="shared" si="84"/>
        <v>-6045</v>
      </c>
      <c r="L681">
        <f t="shared" si="85"/>
        <v>10075</v>
      </c>
      <c r="M681">
        <f t="shared" si="86"/>
        <v>233.1</v>
      </c>
      <c r="N681">
        <f t="shared" si="87"/>
        <v>1</v>
      </c>
    </row>
    <row r="682" spans="1:14">
      <c r="A682">
        <f t="shared" si="80"/>
        <v>0</v>
      </c>
      <c r="B682">
        <f t="shared" si="81"/>
        <v>0</v>
      </c>
      <c r="C682">
        <v>76</v>
      </c>
      <c r="D682">
        <v>28</v>
      </c>
      <c r="E682">
        <f t="shared" si="82"/>
        <v>-999</v>
      </c>
      <c r="F682">
        <f>能力值计算器!G2</f>
        <v>0</v>
      </c>
      <c r="G682">
        <f>ROUNDDOWN((能力值计算器!F4+能力值计算器!E4*2+ROUNDDOWN(C682/4,0))*能力值计算器!C2/100+10+能力值计算器!C2,0)</f>
        <v>155</v>
      </c>
      <c r="H682">
        <f>ROUNDDOWN(ROUNDDOWN(ROUNDDOWN(ROUNDDOWN(ROUNDDOWN((能力值计算器!F6+能力值计算器!E6*2+ROUNDDOWN(D682/4,0))*能力值计算器!C2/100+5,0)*能力值计算器!H6,0)*能力值计算器!K6,0)*能力值计算器!L6,0)*VLOOKUP(能力值计算器!J6,能力变化对照表!A:B,2,0),0)</f>
        <v>89</v>
      </c>
      <c r="I682">
        <f>ROUNDDOWN(ROUNDDOWN(ROUNDDOWN(ROUNDDOWN(ROUNDDOWN((能力值计算器!F8+能力值计算器!E8*2+ROUNDDOWN(E682/4,0))*能力值计算器!C2/100+5,0)*能力值计算器!H8,0)*能力值计算器!K8,0)*能力值计算器!L8,0)*VLOOKUP(能力值计算器!J8,能力变化对照表!A:B,2,0),0)</f>
        <v>-39</v>
      </c>
      <c r="J682">
        <f t="shared" si="83"/>
        <v>0</v>
      </c>
      <c r="K682">
        <f t="shared" si="84"/>
        <v>-6045</v>
      </c>
      <c r="L682">
        <f t="shared" si="85"/>
        <v>7750</v>
      </c>
      <c r="M682">
        <f t="shared" si="86"/>
        <v>233.1</v>
      </c>
      <c r="N682">
        <f t="shared" si="87"/>
        <v>1</v>
      </c>
    </row>
    <row r="683" spans="1:14">
      <c r="A683">
        <f t="shared" si="80"/>
        <v>0</v>
      </c>
      <c r="B683">
        <f t="shared" si="81"/>
        <v>0</v>
      </c>
      <c r="C683">
        <v>76</v>
      </c>
      <c r="D683">
        <v>32</v>
      </c>
      <c r="E683">
        <f t="shared" si="82"/>
        <v>-999</v>
      </c>
      <c r="F683">
        <f>能力值计算器!G2</f>
        <v>0</v>
      </c>
      <c r="G683">
        <f>ROUNDDOWN((能力值计算器!F4+能力值计算器!E4*2+ROUNDDOWN(C683/4,0))*能力值计算器!C2/100+10+能力值计算器!C2,0)</f>
        <v>155</v>
      </c>
      <c r="H683">
        <f>ROUNDDOWN(ROUNDDOWN(ROUNDDOWN(ROUNDDOWN(ROUNDDOWN((能力值计算器!F6+能力值计算器!E6*2+ROUNDDOWN(D683/4,0))*能力值计算器!C2/100+5,0)*能力值计算器!H6,0)*能力值计算器!K6,0)*能力值计算器!L6,0)*VLOOKUP(能力值计算器!J6,能力变化对照表!A:B,2,0),0)</f>
        <v>89</v>
      </c>
      <c r="I683">
        <f>ROUNDDOWN(ROUNDDOWN(ROUNDDOWN(ROUNDDOWN(ROUNDDOWN((能力值计算器!F8+能力值计算器!E8*2+ROUNDDOWN(E683/4,0))*能力值计算器!C2/100+5,0)*能力值计算器!H8,0)*能力值计算器!K8,0)*能力值计算器!L8,0)*VLOOKUP(能力值计算器!J8,能力变化对照表!A:B,2,0),0)</f>
        <v>-39</v>
      </c>
      <c r="J683">
        <f t="shared" si="83"/>
        <v>0</v>
      </c>
      <c r="K683">
        <f t="shared" si="84"/>
        <v>-6045</v>
      </c>
      <c r="L683">
        <f t="shared" si="85"/>
        <v>7750</v>
      </c>
      <c r="M683">
        <f t="shared" si="86"/>
        <v>233.1</v>
      </c>
      <c r="N683">
        <f t="shared" si="87"/>
        <v>1</v>
      </c>
    </row>
    <row r="684" spans="1:14">
      <c r="A684">
        <f t="shared" si="80"/>
        <v>0</v>
      </c>
      <c r="B684">
        <f t="shared" si="81"/>
        <v>0</v>
      </c>
      <c r="C684">
        <v>80</v>
      </c>
      <c r="D684">
        <v>28</v>
      </c>
      <c r="E684">
        <f t="shared" si="82"/>
        <v>-999</v>
      </c>
      <c r="F684">
        <f>能力值计算器!G2</f>
        <v>0</v>
      </c>
      <c r="G684">
        <f>ROUNDDOWN((能力值计算器!F4+能力值计算器!E4*2+ROUNDDOWN(C684/4,0))*能力值计算器!C2/100+10+能力值计算器!C2,0)</f>
        <v>155</v>
      </c>
      <c r="H684">
        <f>ROUNDDOWN(ROUNDDOWN(ROUNDDOWN(ROUNDDOWN(ROUNDDOWN((能力值计算器!F6+能力值计算器!E6*2+ROUNDDOWN(D684/4,0))*能力值计算器!C2/100+5,0)*能力值计算器!H6,0)*能力值计算器!K6,0)*能力值计算器!L6,0)*VLOOKUP(能力值计算器!J6,能力变化对照表!A:B,2,0),0)</f>
        <v>89</v>
      </c>
      <c r="I684">
        <f>ROUNDDOWN(ROUNDDOWN(ROUNDDOWN(ROUNDDOWN(ROUNDDOWN((能力值计算器!F8+能力值计算器!E8*2+ROUNDDOWN(E684/4,0))*能力值计算器!C2/100+5,0)*能力值计算器!H8,0)*能力值计算器!K8,0)*能力值计算器!L8,0)*VLOOKUP(能力值计算器!J8,能力变化对照表!A:B,2,0),0)</f>
        <v>-39</v>
      </c>
      <c r="J684">
        <f t="shared" si="83"/>
        <v>0</v>
      </c>
      <c r="K684">
        <f t="shared" si="84"/>
        <v>-6045</v>
      </c>
      <c r="L684">
        <f t="shared" si="85"/>
        <v>7750</v>
      </c>
      <c r="M684">
        <f t="shared" si="86"/>
        <v>233.1</v>
      </c>
      <c r="N684">
        <f t="shared" si="87"/>
        <v>1</v>
      </c>
    </row>
    <row r="685" spans="1:14">
      <c r="A685">
        <f t="shared" si="80"/>
        <v>0</v>
      </c>
      <c r="B685">
        <f t="shared" si="81"/>
        <v>0</v>
      </c>
      <c r="C685">
        <v>76</v>
      </c>
      <c r="D685">
        <v>152</v>
      </c>
      <c r="E685">
        <f t="shared" si="82"/>
        <v>-999</v>
      </c>
      <c r="F685">
        <f>能力值计算器!G2</f>
        <v>0</v>
      </c>
      <c r="G685">
        <f>ROUNDDOWN((能力值计算器!F4+能力值计算器!E4*2+ROUNDDOWN(C685/4,0))*能力值计算器!C2/100+10+能力值计算器!C2,0)</f>
        <v>155</v>
      </c>
      <c r="H685">
        <f>ROUNDDOWN(ROUNDDOWN(ROUNDDOWN(ROUNDDOWN(ROUNDDOWN((能力值计算器!F6+能力值计算器!E6*2+ROUNDDOWN(D685/4,0))*能力值计算器!C2/100+5,0)*能力值计算器!H6,0)*能力值计算器!K6,0)*能力值计算器!L6,0)*VLOOKUP(能力值计算器!J6,能力变化对照表!A:B,2,0),0)</f>
        <v>104</v>
      </c>
      <c r="I685">
        <f>ROUNDDOWN(ROUNDDOWN(ROUNDDOWN(ROUNDDOWN(ROUNDDOWN((能力值计算器!F8+能力值计算器!E8*2+ROUNDDOWN(E685/4,0))*能力值计算器!C2/100+5,0)*能力值计算器!H8,0)*能力值计算器!K8,0)*能力值计算器!L8,0)*VLOOKUP(能力值计算器!J8,能力变化对照表!A:B,2,0),0)</f>
        <v>-39</v>
      </c>
      <c r="J685">
        <f t="shared" si="83"/>
        <v>0</v>
      </c>
      <c r="K685">
        <f t="shared" si="84"/>
        <v>-6045</v>
      </c>
      <c r="L685">
        <f t="shared" si="85"/>
        <v>10075</v>
      </c>
      <c r="M685">
        <f t="shared" si="86"/>
        <v>233.1</v>
      </c>
      <c r="N685">
        <f t="shared" si="87"/>
        <v>1</v>
      </c>
    </row>
    <row r="686" spans="1:14">
      <c r="A686">
        <f t="shared" si="80"/>
        <v>0</v>
      </c>
      <c r="B686">
        <f t="shared" si="81"/>
        <v>0</v>
      </c>
      <c r="C686">
        <v>80</v>
      </c>
      <c r="D686">
        <v>148</v>
      </c>
      <c r="E686">
        <f t="shared" si="82"/>
        <v>-999</v>
      </c>
      <c r="F686">
        <f>能力值计算器!G2</f>
        <v>0</v>
      </c>
      <c r="G686">
        <f>ROUNDDOWN((能力值计算器!F4+能力值计算器!E4*2+ROUNDDOWN(C686/4,0))*能力值计算器!C2/100+10+能力值计算器!C2,0)</f>
        <v>155</v>
      </c>
      <c r="H686">
        <f>ROUNDDOWN(ROUNDDOWN(ROUNDDOWN(ROUNDDOWN(ROUNDDOWN((能力值计算器!F6+能力值计算器!E6*2+ROUNDDOWN(D686/4,0))*能力值计算器!C2/100+5,0)*能力值计算器!H6,0)*能力值计算器!K6,0)*能力值计算器!L6,0)*VLOOKUP(能力值计算器!J6,能力变化对照表!A:B,2,0),0)</f>
        <v>104</v>
      </c>
      <c r="I686">
        <f>ROUNDDOWN(ROUNDDOWN(ROUNDDOWN(ROUNDDOWN(ROUNDDOWN((能力值计算器!F8+能力值计算器!E8*2+ROUNDDOWN(E686/4,0))*能力值计算器!C2/100+5,0)*能力值计算器!H8,0)*能力值计算器!K8,0)*能力值计算器!L8,0)*VLOOKUP(能力值计算器!J8,能力变化对照表!A:B,2,0),0)</f>
        <v>-39</v>
      </c>
      <c r="J686">
        <f t="shared" si="83"/>
        <v>0</v>
      </c>
      <c r="K686">
        <f t="shared" si="84"/>
        <v>-6045</v>
      </c>
      <c r="L686">
        <f t="shared" si="85"/>
        <v>10075</v>
      </c>
      <c r="M686">
        <f t="shared" si="86"/>
        <v>233.1</v>
      </c>
      <c r="N686">
        <f t="shared" si="87"/>
        <v>1</v>
      </c>
    </row>
    <row r="687" spans="1:14">
      <c r="A687">
        <f t="shared" si="80"/>
        <v>0</v>
      </c>
      <c r="B687">
        <f t="shared" si="81"/>
        <v>0</v>
      </c>
      <c r="C687">
        <v>76</v>
      </c>
      <c r="D687">
        <v>156</v>
      </c>
      <c r="E687">
        <f t="shared" si="82"/>
        <v>-999</v>
      </c>
      <c r="F687">
        <f>能力值计算器!G2</f>
        <v>0</v>
      </c>
      <c r="G687">
        <f>ROUNDDOWN((能力值计算器!F4+能力值计算器!E4*2+ROUNDDOWN(C687/4,0))*能力值计算器!C2/100+10+能力值计算器!C2,0)</f>
        <v>155</v>
      </c>
      <c r="H687">
        <f>ROUNDDOWN(ROUNDDOWN(ROUNDDOWN(ROUNDDOWN(ROUNDDOWN((能力值计算器!F6+能力值计算器!E6*2+ROUNDDOWN(D687/4,0))*能力值计算器!C2/100+5,0)*能力值计算器!H6,0)*能力值计算器!K6,0)*能力值计算器!L6,0)*VLOOKUP(能力值计算器!J6,能力变化对照表!A:B,2,0),0)</f>
        <v>105</v>
      </c>
      <c r="I687">
        <f>ROUNDDOWN(ROUNDDOWN(ROUNDDOWN(ROUNDDOWN(ROUNDDOWN((能力值计算器!F8+能力值计算器!E8*2+ROUNDDOWN(E687/4,0))*能力值计算器!C2/100+5,0)*能力值计算器!H8,0)*能力值计算器!K8,0)*能力值计算器!L8,0)*VLOOKUP(能力值计算器!J8,能力变化对照表!A:B,2,0),0)</f>
        <v>-39</v>
      </c>
      <c r="J687">
        <f t="shared" si="83"/>
        <v>0</v>
      </c>
      <c r="K687">
        <f t="shared" si="84"/>
        <v>-6045</v>
      </c>
      <c r="L687">
        <f t="shared" si="85"/>
        <v>10230</v>
      </c>
      <c r="M687">
        <f t="shared" si="86"/>
        <v>233.1</v>
      </c>
      <c r="N687">
        <f t="shared" si="87"/>
        <v>1</v>
      </c>
    </row>
    <row r="688" spans="1:14">
      <c r="A688">
        <f t="shared" si="80"/>
        <v>0</v>
      </c>
      <c r="B688">
        <f t="shared" si="81"/>
        <v>0</v>
      </c>
      <c r="C688">
        <v>76</v>
      </c>
      <c r="D688">
        <v>20</v>
      </c>
      <c r="E688">
        <f t="shared" si="82"/>
        <v>-999</v>
      </c>
      <c r="F688">
        <f>能力值计算器!G2</f>
        <v>0</v>
      </c>
      <c r="G688">
        <f>ROUNDDOWN((能力值计算器!F4+能力值计算器!E4*2+ROUNDDOWN(C688/4,0))*能力值计算器!C2/100+10+能力值计算器!C2,0)</f>
        <v>155</v>
      </c>
      <c r="H688">
        <f>ROUNDDOWN(ROUNDDOWN(ROUNDDOWN(ROUNDDOWN(ROUNDDOWN((能力值计算器!F6+能力值计算器!E6*2+ROUNDDOWN(D688/4,0))*能力值计算器!C2/100+5,0)*能力值计算器!H6,0)*能力值计算器!K6,0)*能力值计算器!L6,0)*VLOOKUP(能力值计算器!J6,能力变化对照表!A:B,2,0),0)</f>
        <v>88</v>
      </c>
      <c r="I688">
        <f>ROUNDDOWN(ROUNDDOWN(ROUNDDOWN(ROUNDDOWN(ROUNDDOWN((能力值计算器!F8+能力值计算器!E8*2+ROUNDDOWN(E688/4,0))*能力值计算器!C2/100+5,0)*能力值计算器!H8,0)*能力值计算器!K8,0)*能力值计算器!L8,0)*VLOOKUP(能力值计算器!J8,能力变化对照表!A:B,2,0),0)</f>
        <v>-39</v>
      </c>
      <c r="J688">
        <f t="shared" si="83"/>
        <v>0</v>
      </c>
      <c r="K688">
        <f t="shared" si="84"/>
        <v>-6045</v>
      </c>
      <c r="L688">
        <f t="shared" si="85"/>
        <v>7595</v>
      </c>
      <c r="M688">
        <f t="shared" si="86"/>
        <v>233.1</v>
      </c>
      <c r="N688">
        <f t="shared" si="87"/>
        <v>1</v>
      </c>
    </row>
    <row r="689" spans="1:14">
      <c r="A689">
        <f t="shared" si="80"/>
        <v>0</v>
      </c>
      <c r="B689">
        <f t="shared" si="81"/>
        <v>0</v>
      </c>
      <c r="C689">
        <v>76</v>
      </c>
      <c r="D689">
        <v>24</v>
      </c>
      <c r="E689">
        <f t="shared" si="82"/>
        <v>-999</v>
      </c>
      <c r="F689">
        <f>能力值计算器!G2</f>
        <v>0</v>
      </c>
      <c r="G689">
        <f>ROUNDDOWN((能力值计算器!F4+能力值计算器!E4*2+ROUNDDOWN(C689/4,0))*能力值计算器!C2/100+10+能力值计算器!C2,0)</f>
        <v>155</v>
      </c>
      <c r="H689">
        <f>ROUNDDOWN(ROUNDDOWN(ROUNDDOWN(ROUNDDOWN(ROUNDDOWN((能力值计算器!F6+能力值计算器!E6*2+ROUNDDOWN(D689/4,0))*能力值计算器!C2/100+5,0)*能力值计算器!H6,0)*能力值计算器!K6,0)*能力值计算器!L6,0)*VLOOKUP(能力值计算器!J6,能力变化对照表!A:B,2,0),0)</f>
        <v>88</v>
      </c>
      <c r="I689">
        <f>ROUNDDOWN(ROUNDDOWN(ROUNDDOWN(ROUNDDOWN(ROUNDDOWN((能力值计算器!F8+能力值计算器!E8*2+ROUNDDOWN(E689/4,0))*能力值计算器!C2/100+5,0)*能力值计算器!H8,0)*能力值计算器!K8,0)*能力值计算器!L8,0)*VLOOKUP(能力值计算器!J8,能力变化对照表!A:B,2,0),0)</f>
        <v>-39</v>
      </c>
      <c r="J689">
        <f t="shared" si="83"/>
        <v>0</v>
      </c>
      <c r="K689">
        <f t="shared" si="84"/>
        <v>-6045</v>
      </c>
      <c r="L689">
        <f t="shared" si="85"/>
        <v>7595</v>
      </c>
      <c r="M689">
        <f t="shared" si="86"/>
        <v>233.1</v>
      </c>
      <c r="N689">
        <f t="shared" si="87"/>
        <v>1</v>
      </c>
    </row>
    <row r="690" spans="1:14">
      <c r="A690">
        <f t="shared" si="80"/>
        <v>0</v>
      </c>
      <c r="B690">
        <f t="shared" si="81"/>
        <v>0</v>
      </c>
      <c r="C690">
        <v>80</v>
      </c>
      <c r="D690">
        <v>20</v>
      </c>
      <c r="E690">
        <f t="shared" si="82"/>
        <v>-999</v>
      </c>
      <c r="F690">
        <f>能力值计算器!G2</f>
        <v>0</v>
      </c>
      <c r="G690">
        <f>ROUNDDOWN((能力值计算器!F4+能力值计算器!E4*2+ROUNDDOWN(C690/4,0))*能力值计算器!C2/100+10+能力值计算器!C2,0)</f>
        <v>155</v>
      </c>
      <c r="H690">
        <f>ROUNDDOWN(ROUNDDOWN(ROUNDDOWN(ROUNDDOWN(ROUNDDOWN((能力值计算器!F6+能力值计算器!E6*2+ROUNDDOWN(D690/4,0))*能力值计算器!C2/100+5,0)*能力值计算器!H6,0)*能力值计算器!K6,0)*能力值计算器!L6,0)*VLOOKUP(能力值计算器!J6,能力变化对照表!A:B,2,0),0)</f>
        <v>88</v>
      </c>
      <c r="I690">
        <f>ROUNDDOWN(ROUNDDOWN(ROUNDDOWN(ROUNDDOWN(ROUNDDOWN((能力值计算器!F8+能力值计算器!E8*2+ROUNDDOWN(E690/4,0))*能力值计算器!C2/100+5,0)*能力值计算器!H8,0)*能力值计算器!K8,0)*能力值计算器!L8,0)*VLOOKUP(能力值计算器!J8,能力变化对照表!A:B,2,0),0)</f>
        <v>-39</v>
      </c>
      <c r="J690">
        <f t="shared" si="83"/>
        <v>0</v>
      </c>
      <c r="K690">
        <f t="shared" si="84"/>
        <v>-6045</v>
      </c>
      <c r="L690">
        <f t="shared" si="85"/>
        <v>7595</v>
      </c>
      <c r="M690">
        <f t="shared" si="86"/>
        <v>233.1</v>
      </c>
      <c r="N690">
        <f t="shared" si="87"/>
        <v>1</v>
      </c>
    </row>
    <row r="691" spans="1:14">
      <c r="A691">
        <f t="shared" si="80"/>
        <v>0</v>
      </c>
      <c r="B691">
        <f t="shared" si="81"/>
        <v>0</v>
      </c>
      <c r="C691">
        <v>76</v>
      </c>
      <c r="D691">
        <v>160</v>
      </c>
      <c r="E691">
        <f t="shared" si="82"/>
        <v>-999</v>
      </c>
      <c r="F691">
        <f>能力值计算器!G2</f>
        <v>0</v>
      </c>
      <c r="G691">
        <f>ROUNDDOWN((能力值计算器!F4+能力值计算器!E4*2+ROUNDDOWN(C691/4,0))*能力值计算器!C2/100+10+能力值计算器!C2,0)</f>
        <v>155</v>
      </c>
      <c r="H691">
        <f>ROUNDDOWN(ROUNDDOWN(ROUNDDOWN(ROUNDDOWN(ROUNDDOWN((能力值计算器!F6+能力值计算器!E6*2+ROUNDDOWN(D691/4,0))*能力值计算器!C2/100+5,0)*能力值计算器!H6,0)*能力值计算器!K6,0)*能力值计算器!L6,0)*VLOOKUP(能力值计算器!J6,能力变化对照表!A:B,2,0),0)</f>
        <v>105</v>
      </c>
      <c r="I691">
        <f>ROUNDDOWN(ROUNDDOWN(ROUNDDOWN(ROUNDDOWN(ROUNDDOWN((能力值计算器!F8+能力值计算器!E8*2+ROUNDDOWN(E691/4,0))*能力值计算器!C2/100+5,0)*能力值计算器!H8,0)*能力值计算器!K8,0)*能力值计算器!L8,0)*VLOOKUP(能力值计算器!J8,能力变化对照表!A:B,2,0),0)</f>
        <v>-39</v>
      </c>
      <c r="J691">
        <f t="shared" si="83"/>
        <v>0</v>
      </c>
      <c r="K691">
        <f t="shared" si="84"/>
        <v>-6045</v>
      </c>
      <c r="L691">
        <f t="shared" si="85"/>
        <v>10230</v>
      </c>
      <c r="M691">
        <f t="shared" si="86"/>
        <v>233.1</v>
      </c>
      <c r="N691">
        <f t="shared" si="87"/>
        <v>1</v>
      </c>
    </row>
    <row r="692" spans="1:14">
      <c r="A692">
        <f t="shared" si="80"/>
        <v>0</v>
      </c>
      <c r="B692">
        <f t="shared" si="81"/>
        <v>0</v>
      </c>
      <c r="C692">
        <v>80</v>
      </c>
      <c r="D692">
        <v>156</v>
      </c>
      <c r="E692">
        <f t="shared" si="82"/>
        <v>-999</v>
      </c>
      <c r="F692">
        <f>能力值计算器!G2</f>
        <v>0</v>
      </c>
      <c r="G692">
        <f>ROUNDDOWN((能力值计算器!F4+能力值计算器!E4*2+ROUNDDOWN(C692/4,0))*能力值计算器!C2/100+10+能力值计算器!C2,0)</f>
        <v>155</v>
      </c>
      <c r="H692">
        <f>ROUNDDOWN(ROUNDDOWN(ROUNDDOWN(ROUNDDOWN(ROUNDDOWN((能力值计算器!F6+能力值计算器!E6*2+ROUNDDOWN(D692/4,0))*能力值计算器!C2/100+5,0)*能力值计算器!H6,0)*能力值计算器!K6,0)*能力值计算器!L6,0)*VLOOKUP(能力值计算器!J6,能力变化对照表!A:B,2,0),0)</f>
        <v>105</v>
      </c>
      <c r="I692">
        <f>ROUNDDOWN(ROUNDDOWN(ROUNDDOWN(ROUNDDOWN(ROUNDDOWN((能力值计算器!F8+能力值计算器!E8*2+ROUNDDOWN(E692/4,0))*能力值计算器!C2/100+5,0)*能力值计算器!H8,0)*能力值计算器!K8,0)*能力值计算器!L8,0)*VLOOKUP(能力值计算器!J8,能力变化对照表!A:B,2,0),0)</f>
        <v>-39</v>
      </c>
      <c r="J692">
        <f t="shared" si="83"/>
        <v>0</v>
      </c>
      <c r="K692">
        <f t="shared" si="84"/>
        <v>-6045</v>
      </c>
      <c r="L692">
        <f t="shared" si="85"/>
        <v>10230</v>
      </c>
      <c r="M692">
        <f t="shared" si="86"/>
        <v>233.1</v>
      </c>
      <c r="N692">
        <f t="shared" si="87"/>
        <v>1</v>
      </c>
    </row>
    <row r="693" spans="1:14">
      <c r="A693">
        <f t="shared" si="80"/>
        <v>0</v>
      </c>
      <c r="B693">
        <f t="shared" si="81"/>
        <v>0</v>
      </c>
      <c r="C693">
        <v>76</v>
      </c>
      <c r="D693">
        <v>164</v>
      </c>
      <c r="E693">
        <f t="shared" si="82"/>
        <v>-999</v>
      </c>
      <c r="F693">
        <f>能力值计算器!G2</f>
        <v>0</v>
      </c>
      <c r="G693">
        <f>ROUNDDOWN((能力值计算器!F4+能力值计算器!E4*2+ROUNDDOWN(C693/4,0))*能力值计算器!C2/100+10+能力值计算器!C2,0)</f>
        <v>155</v>
      </c>
      <c r="H693">
        <f>ROUNDDOWN(ROUNDDOWN(ROUNDDOWN(ROUNDDOWN(ROUNDDOWN((能力值计算器!F6+能力值计算器!E6*2+ROUNDDOWN(D693/4,0))*能力值计算器!C2/100+5,0)*能力值计算器!H6,0)*能力值计算器!K6,0)*能力值计算器!L6,0)*VLOOKUP(能力值计算器!J6,能力变化对照表!A:B,2,0),0)</f>
        <v>106</v>
      </c>
      <c r="I693">
        <f>ROUNDDOWN(ROUNDDOWN(ROUNDDOWN(ROUNDDOWN(ROUNDDOWN((能力值计算器!F8+能力值计算器!E8*2+ROUNDDOWN(E693/4,0))*能力值计算器!C2/100+5,0)*能力值计算器!H8,0)*能力值计算器!K8,0)*能力值计算器!L8,0)*VLOOKUP(能力值计算器!J8,能力变化对照表!A:B,2,0),0)</f>
        <v>-39</v>
      </c>
      <c r="J693">
        <f t="shared" si="83"/>
        <v>0</v>
      </c>
      <c r="K693">
        <f t="shared" si="84"/>
        <v>-6045</v>
      </c>
      <c r="L693">
        <f t="shared" si="85"/>
        <v>10385</v>
      </c>
      <c r="M693">
        <f t="shared" si="86"/>
        <v>233.1</v>
      </c>
      <c r="N693">
        <f t="shared" si="87"/>
        <v>1</v>
      </c>
    </row>
    <row r="694" spans="1:14">
      <c r="A694">
        <f t="shared" si="80"/>
        <v>0</v>
      </c>
      <c r="B694">
        <f t="shared" si="81"/>
        <v>0</v>
      </c>
      <c r="C694">
        <v>76</v>
      </c>
      <c r="D694">
        <v>12</v>
      </c>
      <c r="E694">
        <f t="shared" si="82"/>
        <v>-999</v>
      </c>
      <c r="F694">
        <f>能力值计算器!G2</f>
        <v>0</v>
      </c>
      <c r="G694">
        <f>ROUNDDOWN((能力值计算器!F4+能力值计算器!E4*2+ROUNDDOWN(C694/4,0))*能力值计算器!C2/100+10+能力值计算器!C2,0)</f>
        <v>155</v>
      </c>
      <c r="H694">
        <f>ROUNDDOWN(ROUNDDOWN(ROUNDDOWN(ROUNDDOWN(ROUNDDOWN((能力值计算器!F6+能力值计算器!E6*2+ROUNDDOWN(D694/4,0))*能力值计算器!C2/100+5,0)*能力值计算器!H6,0)*能力值计算器!K6,0)*能力值计算器!L6,0)*VLOOKUP(能力值计算器!J6,能力变化对照表!A:B,2,0),0)</f>
        <v>87</v>
      </c>
      <c r="I694">
        <f>ROUNDDOWN(ROUNDDOWN(ROUNDDOWN(ROUNDDOWN(ROUNDDOWN((能力值计算器!F8+能力值计算器!E8*2+ROUNDDOWN(E694/4,0))*能力值计算器!C2/100+5,0)*能力值计算器!H8,0)*能力值计算器!K8,0)*能力值计算器!L8,0)*VLOOKUP(能力值计算器!J8,能力变化对照表!A:B,2,0),0)</f>
        <v>-39</v>
      </c>
      <c r="J694">
        <f t="shared" si="83"/>
        <v>0</v>
      </c>
      <c r="K694">
        <f t="shared" si="84"/>
        <v>-6045</v>
      </c>
      <c r="L694">
        <f t="shared" si="85"/>
        <v>7440</v>
      </c>
      <c r="M694">
        <f t="shared" si="86"/>
        <v>233.1</v>
      </c>
      <c r="N694">
        <f t="shared" si="87"/>
        <v>1</v>
      </c>
    </row>
    <row r="695" spans="1:14">
      <c r="A695">
        <f t="shared" si="80"/>
        <v>0</v>
      </c>
      <c r="B695">
        <f t="shared" si="81"/>
        <v>0</v>
      </c>
      <c r="C695">
        <v>76</v>
      </c>
      <c r="D695">
        <v>16</v>
      </c>
      <c r="E695">
        <f t="shared" si="82"/>
        <v>-999</v>
      </c>
      <c r="F695">
        <f>能力值计算器!G2</f>
        <v>0</v>
      </c>
      <c r="G695">
        <f>ROUNDDOWN((能力值计算器!F4+能力值计算器!E4*2+ROUNDDOWN(C695/4,0))*能力值计算器!C2/100+10+能力值计算器!C2,0)</f>
        <v>155</v>
      </c>
      <c r="H695">
        <f>ROUNDDOWN(ROUNDDOWN(ROUNDDOWN(ROUNDDOWN(ROUNDDOWN((能力值计算器!F6+能力值计算器!E6*2+ROUNDDOWN(D695/4,0))*能力值计算器!C2/100+5,0)*能力值计算器!H6,0)*能力值计算器!K6,0)*能力值计算器!L6,0)*VLOOKUP(能力值计算器!J6,能力变化对照表!A:B,2,0),0)</f>
        <v>87</v>
      </c>
      <c r="I695">
        <f>ROUNDDOWN(ROUNDDOWN(ROUNDDOWN(ROUNDDOWN(ROUNDDOWN((能力值计算器!F8+能力值计算器!E8*2+ROUNDDOWN(E695/4,0))*能力值计算器!C2/100+5,0)*能力值计算器!H8,0)*能力值计算器!K8,0)*能力值计算器!L8,0)*VLOOKUP(能力值计算器!J8,能力变化对照表!A:B,2,0),0)</f>
        <v>-39</v>
      </c>
      <c r="J695">
        <f t="shared" si="83"/>
        <v>0</v>
      </c>
      <c r="K695">
        <f t="shared" si="84"/>
        <v>-6045</v>
      </c>
      <c r="L695">
        <f t="shared" si="85"/>
        <v>7440</v>
      </c>
      <c r="M695">
        <f t="shared" si="86"/>
        <v>233.1</v>
      </c>
      <c r="N695">
        <f t="shared" si="87"/>
        <v>1</v>
      </c>
    </row>
    <row r="696" spans="1:14">
      <c r="A696">
        <f t="shared" si="80"/>
        <v>0</v>
      </c>
      <c r="B696">
        <f t="shared" si="81"/>
        <v>0</v>
      </c>
      <c r="C696">
        <v>80</v>
      </c>
      <c r="D696">
        <v>12</v>
      </c>
      <c r="E696">
        <f t="shared" si="82"/>
        <v>-999</v>
      </c>
      <c r="F696">
        <f>能力值计算器!G2</f>
        <v>0</v>
      </c>
      <c r="G696">
        <f>ROUNDDOWN((能力值计算器!F4+能力值计算器!E4*2+ROUNDDOWN(C696/4,0))*能力值计算器!C2/100+10+能力值计算器!C2,0)</f>
        <v>155</v>
      </c>
      <c r="H696">
        <f>ROUNDDOWN(ROUNDDOWN(ROUNDDOWN(ROUNDDOWN(ROUNDDOWN((能力值计算器!F6+能力值计算器!E6*2+ROUNDDOWN(D696/4,0))*能力值计算器!C2/100+5,0)*能力值计算器!H6,0)*能力值计算器!K6,0)*能力值计算器!L6,0)*VLOOKUP(能力值计算器!J6,能力变化对照表!A:B,2,0),0)</f>
        <v>87</v>
      </c>
      <c r="I696">
        <f>ROUNDDOWN(ROUNDDOWN(ROUNDDOWN(ROUNDDOWN(ROUNDDOWN((能力值计算器!F8+能力值计算器!E8*2+ROUNDDOWN(E696/4,0))*能力值计算器!C2/100+5,0)*能力值计算器!H8,0)*能力值计算器!K8,0)*能力值计算器!L8,0)*VLOOKUP(能力值计算器!J8,能力变化对照表!A:B,2,0),0)</f>
        <v>-39</v>
      </c>
      <c r="J696">
        <f t="shared" si="83"/>
        <v>0</v>
      </c>
      <c r="K696">
        <f t="shared" si="84"/>
        <v>-6045</v>
      </c>
      <c r="L696">
        <f t="shared" si="85"/>
        <v>7440</v>
      </c>
      <c r="M696">
        <f t="shared" si="86"/>
        <v>233.1</v>
      </c>
      <c r="N696">
        <f t="shared" si="87"/>
        <v>1</v>
      </c>
    </row>
    <row r="697" spans="1:14">
      <c r="A697">
        <f t="shared" si="80"/>
        <v>0</v>
      </c>
      <c r="B697">
        <f t="shared" si="81"/>
        <v>0</v>
      </c>
      <c r="C697">
        <v>76</v>
      </c>
      <c r="D697">
        <v>168</v>
      </c>
      <c r="E697">
        <f t="shared" si="82"/>
        <v>-999</v>
      </c>
      <c r="F697">
        <f>能力值计算器!G2</f>
        <v>0</v>
      </c>
      <c r="G697">
        <f>ROUNDDOWN((能力值计算器!F4+能力值计算器!E4*2+ROUNDDOWN(C697/4,0))*能力值计算器!C2/100+10+能力值计算器!C2,0)</f>
        <v>155</v>
      </c>
      <c r="H697">
        <f>ROUNDDOWN(ROUNDDOWN(ROUNDDOWN(ROUNDDOWN(ROUNDDOWN((能力值计算器!F6+能力值计算器!E6*2+ROUNDDOWN(D697/4,0))*能力值计算器!C2/100+5,0)*能力值计算器!H6,0)*能力值计算器!K6,0)*能力值计算器!L6,0)*VLOOKUP(能力值计算器!J6,能力变化对照表!A:B,2,0),0)</f>
        <v>106</v>
      </c>
      <c r="I697">
        <f>ROUNDDOWN(ROUNDDOWN(ROUNDDOWN(ROUNDDOWN(ROUNDDOWN((能力值计算器!F8+能力值计算器!E8*2+ROUNDDOWN(E697/4,0))*能力值计算器!C2/100+5,0)*能力值计算器!H8,0)*能力值计算器!K8,0)*能力值计算器!L8,0)*VLOOKUP(能力值计算器!J8,能力变化对照表!A:B,2,0),0)</f>
        <v>-39</v>
      </c>
      <c r="J697">
        <f t="shared" si="83"/>
        <v>0</v>
      </c>
      <c r="K697">
        <f t="shared" si="84"/>
        <v>-6045</v>
      </c>
      <c r="L697">
        <f t="shared" si="85"/>
        <v>10385</v>
      </c>
      <c r="M697">
        <f t="shared" si="86"/>
        <v>233.1</v>
      </c>
      <c r="N697">
        <f t="shared" si="87"/>
        <v>1</v>
      </c>
    </row>
    <row r="698" spans="1:14">
      <c r="A698">
        <f t="shared" si="80"/>
        <v>0</v>
      </c>
      <c r="B698">
        <f t="shared" si="81"/>
        <v>0</v>
      </c>
      <c r="C698">
        <v>80</v>
      </c>
      <c r="D698">
        <v>164</v>
      </c>
      <c r="E698">
        <f t="shared" si="82"/>
        <v>-999</v>
      </c>
      <c r="F698">
        <f>能力值计算器!G2</f>
        <v>0</v>
      </c>
      <c r="G698">
        <f>ROUNDDOWN((能力值计算器!F4+能力值计算器!E4*2+ROUNDDOWN(C698/4,0))*能力值计算器!C2/100+10+能力值计算器!C2,0)</f>
        <v>155</v>
      </c>
      <c r="H698">
        <f>ROUNDDOWN(ROUNDDOWN(ROUNDDOWN(ROUNDDOWN(ROUNDDOWN((能力值计算器!F6+能力值计算器!E6*2+ROUNDDOWN(D698/4,0))*能力值计算器!C2/100+5,0)*能力值计算器!H6,0)*能力值计算器!K6,0)*能力值计算器!L6,0)*VLOOKUP(能力值计算器!J6,能力变化对照表!A:B,2,0),0)</f>
        <v>106</v>
      </c>
      <c r="I698">
        <f>ROUNDDOWN(ROUNDDOWN(ROUNDDOWN(ROUNDDOWN(ROUNDDOWN((能力值计算器!F8+能力值计算器!E8*2+ROUNDDOWN(E698/4,0))*能力值计算器!C2/100+5,0)*能力值计算器!H8,0)*能力值计算器!K8,0)*能力值计算器!L8,0)*VLOOKUP(能力值计算器!J8,能力变化对照表!A:B,2,0),0)</f>
        <v>-39</v>
      </c>
      <c r="J698">
        <f t="shared" si="83"/>
        <v>0</v>
      </c>
      <c r="K698">
        <f t="shared" si="84"/>
        <v>-6045</v>
      </c>
      <c r="L698">
        <f t="shared" si="85"/>
        <v>10385</v>
      </c>
      <c r="M698">
        <f t="shared" si="86"/>
        <v>233.1</v>
      </c>
      <c r="N698">
        <f t="shared" si="87"/>
        <v>1</v>
      </c>
    </row>
    <row r="699" spans="1:14">
      <c r="A699">
        <f t="shared" si="80"/>
        <v>0</v>
      </c>
      <c r="B699">
        <f t="shared" si="81"/>
        <v>0</v>
      </c>
      <c r="C699">
        <v>76</v>
      </c>
      <c r="D699">
        <v>172</v>
      </c>
      <c r="E699">
        <f t="shared" si="82"/>
        <v>-999</v>
      </c>
      <c r="F699">
        <f>能力值计算器!G2</f>
        <v>0</v>
      </c>
      <c r="G699">
        <f>ROUNDDOWN((能力值计算器!F4+能力值计算器!E4*2+ROUNDDOWN(C699/4,0))*能力值计算器!C2/100+10+能力值计算器!C2,0)</f>
        <v>155</v>
      </c>
      <c r="H699">
        <f>ROUNDDOWN(ROUNDDOWN(ROUNDDOWN(ROUNDDOWN(ROUNDDOWN((能力值计算器!F6+能力值计算器!E6*2+ROUNDDOWN(D699/4,0))*能力值计算器!C2/100+5,0)*能力值计算器!H6,0)*能力值计算器!K6,0)*能力值计算器!L6,0)*VLOOKUP(能力值计算器!J6,能力变化对照表!A:B,2,0),0)</f>
        <v>107</v>
      </c>
      <c r="I699">
        <f>ROUNDDOWN(ROUNDDOWN(ROUNDDOWN(ROUNDDOWN(ROUNDDOWN((能力值计算器!F8+能力值计算器!E8*2+ROUNDDOWN(E699/4,0))*能力值计算器!C2/100+5,0)*能力值计算器!H8,0)*能力值计算器!K8,0)*能力值计算器!L8,0)*VLOOKUP(能力值计算器!J8,能力变化对照表!A:B,2,0),0)</f>
        <v>-39</v>
      </c>
      <c r="J699">
        <f t="shared" si="83"/>
        <v>0</v>
      </c>
      <c r="K699">
        <f t="shared" si="84"/>
        <v>-6045</v>
      </c>
      <c r="L699">
        <f t="shared" si="85"/>
        <v>10540</v>
      </c>
      <c r="M699">
        <f t="shared" si="86"/>
        <v>233.1</v>
      </c>
      <c r="N699">
        <f t="shared" si="87"/>
        <v>1</v>
      </c>
    </row>
    <row r="700" spans="1:14">
      <c r="A700">
        <f t="shared" si="80"/>
        <v>0</v>
      </c>
      <c r="B700">
        <f t="shared" si="81"/>
        <v>0</v>
      </c>
      <c r="C700">
        <v>76</v>
      </c>
      <c r="D700">
        <v>4</v>
      </c>
      <c r="E700">
        <f t="shared" si="82"/>
        <v>-999</v>
      </c>
      <c r="F700">
        <f>能力值计算器!G2</f>
        <v>0</v>
      </c>
      <c r="G700">
        <f>ROUNDDOWN((能力值计算器!F4+能力值计算器!E4*2+ROUNDDOWN(C700/4,0))*能力值计算器!C2/100+10+能力值计算器!C2,0)</f>
        <v>155</v>
      </c>
      <c r="H700">
        <f>ROUNDDOWN(ROUNDDOWN(ROUNDDOWN(ROUNDDOWN(ROUNDDOWN((能力值计算器!F6+能力值计算器!E6*2+ROUNDDOWN(D700/4,0))*能力值计算器!C2/100+5,0)*能力值计算器!H6,0)*能力值计算器!K6,0)*能力值计算器!L6,0)*VLOOKUP(能力值计算器!J6,能力变化对照表!A:B,2,0),0)</f>
        <v>86</v>
      </c>
      <c r="I700">
        <f>ROUNDDOWN(ROUNDDOWN(ROUNDDOWN(ROUNDDOWN(ROUNDDOWN((能力值计算器!F8+能力值计算器!E8*2+ROUNDDOWN(E700/4,0))*能力值计算器!C2/100+5,0)*能力值计算器!H8,0)*能力值计算器!K8,0)*能力值计算器!L8,0)*VLOOKUP(能力值计算器!J8,能力变化对照表!A:B,2,0),0)</f>
        <v>-39</v>
      </c>
      <c r="J700">
        <f t="shared" si="83"/>
        <v>0</v>
      </c>
      <c r="K700">
        <f t="shared" si="84"/>
        <v>-6045</v>
      </c>
      <c r="L700">
        <f t="shared" si="85"/>
        <v>7285</v>
      </c>
      <c r="M700">
        <f t="shared" si="86"/>
        <v>233.1</v>
      </c>
      <c r="N700">
        <f t="shared" si="87"/>
        <v>1</v>
      </c>
    </row>
    <row r="701" spans="1:14">
      <c r="A701">
        <f t="shared" si="80"/>
        <v>0</v>
      </c>
      <c r="B701">
        <f t="shared" si="81"/>
        <v>0</v>
      </c>
      <c r="C701">
        <v>76</v>
      </c>
      <c r="D701">
        <v>8</v>
      </c>
      <c r="E701">
        <f t="shared" si="82"/>
        <v>-999</v>
      </c>
      <c r="F701">
        <f>能力值计算器!G2</f>
        <v>0</v>
      </c>
      <c r="G701">
        <f>ROUNDDOWN((能力值计算器!F4+能力值计算器!E4*2+ROUNDDOWN(C701/4,0))*能力值计算器!C2/100+10+能力值计算器!C2,0)</f>
        <v>155</v>
      </c>
      <c r="H701">
        <f>ROUNDDOWN(ROUNDDOWN(ROUNDDOWN(ROUNDDOWN(ROUNDDOWN((能力值计算器!F6+能力值计算器!E6*2+ROUNDDOWN(D701/4,0))*能力值计算器!C2/100+5,0)*能力值计算器!H6,0)*能力值计算器!K6,0)*能力值计算器!L6,0)*VLOOKUP(能力值计算器!J6,能力变化对照表!A:B,2,0),0)</f>
        <v>86</v>
      </c>
      <c r="I701">
        <f>ROUNDDOWN(ROUNDDOWN(ROUNDDOWN(ROUNDDOWN(ROUNDDOWN((能力值计算器!F8+能力值计算器!E8*2+ROUNDDOWN(E701/4,0))*能力值计算器!C2/100+5,0)*能力值计算器!H8,0)*能力值计算器!K8,0)*能力值计算器!L8,0)*VLOOKUP(能力值计算器!J8,能力变化对照表!A:B,2,0),0)</f>
        <v>-39</v>
      </c>
      <c r="J701">
        <f t="shared" si="83"/>
        <v>0</v>
      </c>
      <c r="K701">
        <f t="shared" si="84"/>
        <v>-6045</v>
      </c>
      <c r="L701">
        <f t="shared" si="85"/>
        <v>7285</v>
      </c>
      <c r="M701">
        <f t="shared" si="86"/>
        <v>233.1</v>
      </c>
      <c r="N701">
        <f t="shared" si="87"/>
        <v>1</v>
      </c>
    </row>
    <row r="702" spans="1:14">
      <c r="A702">
        <f t="shared" si="80"/>
        <v>0</v>
      </c>
      <c r="B702">
        <f t="shared" si="81"/>
        <v>0</v>
      </c>
      <c r="C702">
        <v>80</v>
      </c>
      <c r="D702">
        <v>4</v>
      </c>
      <c r="E702">
        <f t="shared" si="82"/>
        <v>-999</v>
      </c>
      <c r="F702">
        <f>能力值计算器!G2</f>
        <v>0</v>
      </c>
      <c r="G702">
        <f>ROUNDDOWN((能力值计算器!F4+能力值计算器!E4*2+ROUNDDOWN(C702/4,0))*能力值计算器!C2/100+10+能力值计算器!C2,0)</f>
        <v>155</v>
      </c>
      <c r="H702">
        <f>ROUNDDOWN(ROUNDDOWN(ROUNDDOWN(ROUNDDOWN(ROUNDDOWN((能力值计算器!F6+能力值计算器!E6*2+ROUNDDOWN(D702/4,0))*能力值计算器!C2/100+5,0)*能力值计算器!H6,0)*能力值计算器!K6,0)*能力值计算器!L6,0)*VLOOKUP(能力值计算器!J6,能力变化对照表!A:B,2,0),0)</f>
        <v>86</v>
      </c>
      <c r="I702">
        <f>ROUNDDOWN(ROUNDDOWN(ROUNDDOWN(ROUNDDOWN(ROUNDDOWN((能力值计算器!F8+能力值计算器!E8*2+ROUNDDOWN(E702/4,0))*能力值计算器!C2/100+5,0)*能力值计算器!H8,0)*能力值计算器!K8,0)*能力值计算器!L8,0)*VLOOKUP(能力值计算器!J8,能力变化对照表!A:B,2,0),0)</f>
        <v>-39</v>
      </c>
      <c r="J702">
        <f t="shared" si="83"/>
        <v>0</v>
      </c>
      <c r="K702">
        <f t="shared" si="84"/>
        <v>-6045</v>
      </c>
      <c r="L702">
        <f t="shared" si="85"/>
        <v>7285</v>
      </c>
      <c r="M702">
        <f t="shared" si="86"/>
        <v>233.1</v>
      </c>
      <c r="N702">
        <f t="shared" si="87"/>
        <v>1</v>
      </c>
    </row>
    <row r="703" spans="1:14">
      <c r="A703">
        <f t="shared" si="80"/>
        <v>0</v>
      </c>
      <c r="B703">
        <f t="shared" si="81"/>
        <v>0</v>
      </c>
      <c r="C703">
        <v>76</v>
      </c>
      <c r="D703">
        <v>176</v>
      </c>
      <c r="E703">
        <f t="shared" si="82"/>
        <v>-999</v>
      </c>
      <c r="F703">
        <f>能力值计算器!G2</f>
        <v>0</v>
      </c>
      <c r="G703">
        <f>ROUNDDOWN((能力值计算器!F4+能力值计算器!E4*2+ROUNDDOWN(C703/4,0))*能力值计算器!C2/100+10+能力值计算器!C2,0)</f>
        <v>155</v>
      </c>
      <c r="H703">
        <f>ROUNDDOWN(ROUNDDOWN(ROUNDDOWN(ROUNDDOWN(ROUNDDOWN((能力值计算器!F6+能力值计算器!E6*2+ROUNDDOWN(D703/4,0))*能力值计算器!C2/100+5,0)*能力值计算器!H6,0)*能力值计算器!K6,0)*能力值计算器!L6,0)*VLOOKUP(能力值计算器!J6,能力变化对照表!A:B,2,0),0)</f>
        <v>107</v>
      </c>
      <c r="I703">
        <f>ROUNDDOWN(ROUNDDOWN(ROUNDDOWN(ROUNDDOWN(ROUNDDOWN((能力值计算器!F8+能力值计算器!E8*2+ROUNDDOWN(E703/4,0))*能力值计算器!C2/100+5,0)*能力值计算器!H8,0)*能力值计算器!K8,0)*能力值计算器!L8,0)*VLOOKUP(能力值计算器!J8,能力变化对照表!A:B,2,0),0)</f>
        <v>-39</v>
      </c>
      <c r="J703">
        <f t="shared" si="83"/>
        <v>0</v>
      </c>
      <c r="K703">
        <f t="shared" si="84"/>
        <v>-6045</v>
      </c>
      <c r="L703">
        <f t="shared" si="85"/>
        <v>10540</v>
      </c>
      <c r="M703">
        <f t="shared" si="86"/>
        <v>233.1</v>
      </c>
      <c r="N703">
        <f t="shared" si="87"/>
        <v>1</v>
      </c>
    </row>
    <row r="704" spans="1:14">
      <c r="A704">
        <f t="shared" si="80"/>
        <v>0</v>
      </c>
      <c r="B704">
        <f t="shared" si="81"/>
        <v>0</v>
      </c>
      <c r="C704">
        <v>80</v>
      </c>
      <c r="D704">
        <v>172</v>
      </c>
      <c r="E704">
        <f t="shared" si="82"/>
        <v>-999</v>
      </c>
      <c r="F704">
        <f>能力值计算器!G2</f>
        <v>0</v>
      </c>
      <c r="G704">
        <f>ROUNDDOWN((能力值计算器!F4+能力值计算器!E4*2+ROUNDDOWN(C704/4,0))*能力值计算器!C2/100+10+能力值计算器!C2,0)</f>
        <v>155</v>
      </c>
      <c r="H704">
        <f>ROUNDDOWN(ROUNDDOWN(ROUNDDOWN(ROUNDDOWN(ROUNDDOWN((能力值计算器!F6+能力值计算器!E6*2+ROUNDDOWN(D704/4,0))*能力值计算器!C2/100+5,0)*能力值计算器!H6,0)*能力值计算器!K6,0)*能力值计算器!L6,0)*VLOOKUP(能力值计算器!J6,能力变化对照表!A:B,2,0),0)</f>
        <v>107</v>
      </c>
      <c r="I704">
        <f>ROUNDDOWN(ROUNDDOWN(ROUNDDOWN(ROUNDDOWN(ROUNDDOWN((能力值计算器!F8+能力值计算器!E8*2+ROUNDDOWN(E704/4,0))*能力值计算器!C2/100+5,0)*能力值计算器!H8,0)*能力值计算器!K8,0)*能力值计算器!L8,0)*VLOOKUP(能力值计算器!J8,能力变化对照表!A:B,2,0),0)</f>
        <v>-39</v>
      </c>
      <c r="J704">
        <f t="shared" si="83"/>
        <v>0</v>
      </c>
      <c r="K704">
        <f t="shared" si="84"/>
        <v>-6045</v>
      </c>
      <c r="L704">
        <f t="shared" si="85"/>
        <v>10540</v>
      </c>
      <c r="M704">
        <f t="shared" si="86"/>
        <v>233.1</v>
      </c>
      <c r="N704">
        <f t="shared" si="87"/>
        <v>1</v>
      </c>
    </row>
    <row r="705" spans="1:14">
      <c r="A705">
        <f t="shared" si="80"/>
        <v>0</v>
      </c>
      <c r="B705">
        <f t="shared" si="81"/>
        <v>0</v>
      </c>
      <c r="C705">
        <v>76</v>
      </c>
      <c r="D705">
        <v>0</v>
      </c>
      <c r="E705">
        <f t="shared" si="82"/>
        <v>-999</v>
      </c>
      <c r="F705">
        <f>能力值计算器!G2</f>
        <v>0</v>
      </c>
      <c r="G705">
        <f>ROUNDDOWN((能力值计算器!F4+能力值计算器!E4*2+ROUNDDOWN(C705/4,0))*能力值计算器!C2/100+10+能力值计算器!C2,0)</f>
        <v>155</v>
      </c>
      <c r="H705">
        <f>ROUNDDOWN(ROUNDDOWN(ROUNDDOWN(ROUNDDOWN(ROUNDDOWN((能力值计算器!F6+能力值计算器!E6*2+ROUNDDOWN(D705/4,0))*能力值计算器!C2/100+5,0)*能力值计算器!H6,0)*能力值计算器!K6,0)*能力值计算器!L6,0)*VLOOKUP(能力值计算器!J6,能力变化对照表!A:B,2,0),0)</f>
        <v>85</v>
      </c>
      <c r="I705">
        <f>ROUNDDOWN(ROUNDDOWN(ROUNDDOWN(ROUNDDOWN(ROUNDDOWN((能力值计算器!F8+能力值计算器!E8*2+ROUNDDOWN(E705/4,0))*能力值计算器!C2/100+5,0)*能力值计算器!H8,0)*能力值计算器!K8,0)*能力值计算器!L8,0)*VLOOKUP(能力值计算器!J8,能力变化对照表!A:B,2,0),0)</f>
        <v>-39</v>
      </c>
      <c r="J705">
        <f t="shared" si="83"/>
        <v>0</v>
      </c>
      <c r="K705">
        <f t="shared" si="84"/>
        <v>-6045</v>
      </c>
      <c r="L705">
        <f t="shared" si="85"/>
        <v>7130</v>
      </c>
      <c r="M705">
        <f t="shared" si="86"/>
        <v>233.1</v>
      </c>
      <c r="N705">
        <f t="shared" si="87"/>
        <v>1</v>
      </c>
    </row>
    <row r="706" spans="1:14">
      <c r="A706">
        <f t="shared" ref="A706:A769" si="88">IF(N706=1,0,L706+1/M706)</f>
        <v>0</v>
      </c>
      <c r="B706">
        <f t="shared" ref="B706:B769" si="89">IF(A706=MAX(A:A),1,0)</f>
        <v>0</v>
      </c>
      <c r="C706">
        <v>76</v>
      </c>
      <c r="D706">
        <v>180</v>
      </c>
      <c r="E706">
        <f t="shared" ref="E706:E769" si="90">IF(F706-D706-C706&gt;253,-999,IF(F706-D706-C706&lt;0,-999,F706-D706-C706))</f>
        <v>-999</v>
      </c>
      <c r="F706">
        <f>能力值计算器!G2</f>
        <v>0</v>
      </c>
      <c r="G706">
        <f>ROUNDDOWN((能力值计算器!F4+能力值计算器!E4*2+ROUNDDOWN(C706/4,0))*能力值计算器!C2/100+10+能力值计算器!C2,0)</f>
        <v>155</v>
      </c>
      <c r="H706">
        <f>ROUNDDOWN(ROUNDDOWN(ROUNDDOWN(ROUNDDOWN(ROUNDDOWN((能力值计算器!F6+能力值计算器!E6*2+ROUNDDOWN(D706/4,0))*能力值计算器!C2/100+5,0)*能力值计算器!H6,0)*能力值计算器!K6,0)*能力值计算器!L6,0)*VLOOKUP(能力值计算器!J6,能力变化对照表!A:B,2,0),0)</f>
        <v>108</v>
      </c>
      <c r="I706">
        <f>ROUNDDOWN(ROUNDDOWN(ROUNDDOWN(ROUNDDOWN(ROUNDDOWN((能力值计算器!F8+能力值计算器!E8*2+ROUNDDOWN(E706/4,0))*能力值计算器!C2/100+5,0)*能力值计算器!H8,0)*能力值计算器!K8,0)*能力值计算器!L8,0)*VLOOKUP(能力值计算器!J8,能力变化对照表!A:B,2,0),0)</f>
        <v>-39</v>
      </c>
      <c r="J706">
        <f t="shared" ref="J706:J769" si="91">IF(E706&lt;0,0,G706*H706)</f>
        <v>0</v>
      </c>
      <c r="K706">
        <f t="shared" ref="K706:K769" si="92">G706*I706</f>
        <v>-6045</v>
      </c>
      <c r="L706">
        <f t="shared" ref="L706:L769" si="93">(H706+I706)*G706</f>
        <v>10695</v>
      </c>
      <c r="M706">
        <f t="shared" ref="M706:M769" si="94">IF(H706+I706-G706&lt;0,G706-H706-I706,H706+I706-G706)+IF(H706-I706&lt;0,I706-H706,H706-I706)+0.1</f>
        <v>233.1</v>
      </c>
      <c r="N706">
        <f t="shared" ref="N706:N769" si="95">IF(E706&lt;0,1,0)</f>
        <v>1</v>
      </c>
    </row>
    <row r="707" spans="1:14">
      <c r="A707">
        <f t="shared" si="88"/>
        <v>0</v>
      </c>
      <c r="B707">
        <f t="shared" si="89"/>
        <v>0</v>
      </c>
      <c r="C707">
        <v>196</v>
      </c>
      <c r="D707">
        <v>28</v>
      </c>
      <c r="E707">
        <f t="shared" si="90"/>
        <v>-999</v>
      </c>
      <c r="F707">
        <f>能力值计算器!G2</f>
        <v>0</v>
      </c>
      <c r="G707">
        <f>ROUNDDOWN((能力值计算器!F4+能力值计算器!E4*2+ROUNDDOWN(C707/4,0))*能力值计算器!C2/100+10+能力值计算器!C2,0)</f>
        <v>170</v>
      </c>
      <c r="H707">
        <f>ROUNDDOWN(ROUNDDOWN(ROUNDDOWN(ROUNDDOWN(ROUNDDOWN((能力值计算器!F6+能力值计算器!E6*2+ROUNDDOWN(D707/4,0))*能力值计算器!C2/100+5,0)*能力值计算器!H6,0)*能力值计算器!K6,0)*能力值计算器!L6,0)*VLOOKUP(能力值计算器!J6,能力变化对照表!A:B,2,0),0)</f>
        <v>89</v>
      </c>
      <c r="I707">
        <f>ROUNDDOWN(ROUNDDOWN(ROUNDDOWN(ROUNDDOWN(ROUNDDOWN((能力值计算器!F8+能力值计算器!E8*2+ROUNDDOWN(E707/4,0))*能力值计算器!C2/100+5,0)*能力值计算器!H8,0)*能力值计算器!K8,0)*能力值计算器!L8,0)*VLOOKUP(能力值计算器!J8,能力变化对照表!A:B,2,0),0)</f>
        <v>-39</v>
      </c>
      <c r="J707">
        <f t="shared" si="91"/>
        <v>0</v>
      </c>
      <c r="K707">
        <f t="shared" si="92"/>
        <v>-6630</v>
      </c>
      <c r="L707">
        <f t="shared" si="93"/>
        <v>8500</v>
      </c>
      <c r="M707">
        <f t="shared" si="94"/>
        <v>248.1</v>
      </c>
      <c r="N707">
        <f t="shared" si="95"/>
        <v>1</v>
      </c>
    </row>
    <row r="708" spans="1:14">
      <c r="A708">
        <f t="shared" si="88"/>
        <v>0</v>
      </c>
      <c r="B708">
        <f t="shared" si="89"/>
        <v>0</v>
      </c>
      <c r="C708">
        <v>196</v>
      </c>
      <c r="D708">
        <v>32</v>
      </c>
      <c r="E708">
        <f t="shared" si="90"/>
        <v>-999</v>
      </c>
      <c r="F708">
        <f>能力值计算器!G2</f>
        <v>0</v>
      </c>
      <c r="G708">
        <f>ROUNDDOWN((能力值计算器!F4+能力值计算器!E4*2+ROUNDDOWN(C708/4,0))*能力值计算器!C2/100+10+能力值计算器!C2,0)</f>
        <v>170</v>
      </c>
      <c r="H708">
        <f>ROUNDDOWN(ROUNDDOWN(ROUNDDOWN(ROUNDDOWN(ROUNDDOWN((能力值计算器!F6+能力值计算器!E6*2+ROUNDDOWN(D708/4,0))*能力值计算器!C2/100+5,0)*能力值计算器!H6,0)*能力值计算器!K6,0)*能力值计算器!L6,0)*VLOOKUP(能力值计算器!J6,能力变化对照表!A:B,2,0),0)</f>
        <v>89</v>
      </c>
      <c r="I708">
        <f>ROUNDDOWN(ROUNDDOWN(ROUNDDOWN(ROUNDDOWN(ROUNDDOWN((能力值计算器!F8+能力值计算器!E8*2+ROUNDDOWN(E708/4,0))*能力值计算器!C2/100+5,0)*能力值计算器!H8,0)*能力值计算器!K8,0)*能力值计算器!L8,0)*VLOOKUP(能力值计算器!J8,能力变化对照表!A:B,2,0),0)</f>
        <v>-39</v>
      </c>
      <c r="J708">
        <f t="shared" si="91"/>
        <v>0</v>
      </c>
      <c r="K708">
        <f t="shared" si="92"/>
        <v>-6630</v>
      </c>
      <c r="L708">
        <f t="shared" si="93"/>
        <v>8500</v>
      </c>
      <c r="M708">
        <f t="shared" si="94"/>
        <v>248.1</v>
      </c>
      <c r="N708">
        <f t="shared" si="95"/>
        <v>1</v>
      </c>
    </row>
    <row r="709" spans="1:14">
      <c r="A709">
        <f t="shared" si="88"/>
        <v>0</v>
      </c>
      <c r="B709">
        <f t="shared" si="89"/>
        <v>0</v>
      </c>
      <c r="C709">
        <v>200</v>
      </c>
      <c r="D709">
        <v>28</v>
      </c>
      <c r="E709">
        <f t="shared" si="90"/>
        <v>-999</v>
      </c>
      <c r="F709">
        <f>能力值计算器!G2</f>
        <v>0</v>
      </c>
      <c r="G709">
        <f>ROUNDDOWN((能力值计算器!F4+能力值计算器!E4*2+ROUNDDOWN(C709/4,0))*能力值计算器!C2/100+10+能力值计算器!C2,0)</f>
        <v>170</v>
      </c>
      <c r="H709">
        <f>ROUNDDOWN(ROUNDDOWN(ROUNDDOWN(ROUNDDOWN(ROUNDDOWN((能力值计算器!F6+能力值计算器!E6*2+ROUNDDOWN(D709/4,0))*能力值计算器!C2/100+5,0)*能力值计算器!H6,0)*能力值计算器!K6,0)*能力值计算器!L6,0)*VLOOKUP(能力值计算器!J6,能力变化对照表!A:B,2,0),0)</f>
        <v>89</v>
      </c>
      <c r="I709">
        <f>ROUNDDOWN(ROUNDDOWN(ROUNDDOWN(ROUNDDOWN(ROUNDDOWN((能力值计算器!F8+能力值计算器!E8*2+ROUNDDOWN(E709/4,0))*能力值计算器!C2/100+5,0)*能力值计算器!H8,0)*能力值计算器!K8,0)*能力值计算器!L8,0)*VLOOKUP(能力值计算器!J8,能力变化对照表!A:B,2,0),0)</f>
        <v>-39</v>
      </c>
      <c r="J709">
        <f t="shared" si="91"/>
        <v>0</v>
      </c>
      <c r="K709">
        <f t="shared" si="92"/>
        <v>-6630</v>
      </c>
      <c r="L709">
        <f t="shared" si="93"/>
        <v>8500</v>
      </c>
      <c r="M709">
        <f t="shared" si="94"/>
        <v>248.1</v>
      </c>
      <c r="N709">
        <f t="shared" si="95"/>
        <v>1</v>
      </c>
    </row>
    <row r="710" spans="1:14">
      <c r="A710">
        <f t="shared" si="88"/>
        <v>0</v>
      </c>
      <c r="B710">
        <f t="shared" si="89"/>
        <v>0</v>
      </c>
      <c r="C710">
        <v>68</v>
      </c>
      <c r="D710">
        <v>92</v>
      </c>
      <c r="E710">
        <f t="shared" si="90"/>
        <v>-999</v>
      </c>
      <c r="F710">
        <f>能力值计算器!G2</f>
        <v>0</v>
      </c>
      <c r="G710">
        <f>ROUNDDOWN((能力值计算器!F4+能力值计算器!E4*2+ROUNDDOWN(C710/4,0))*能力值计算器!C2/100+10+能力值计算器!C2,0)</f>
        <v>154</v>
      </c>
      <c r="H710">
        <f>ROUNDDOWN(ROUNDDOWN(ROUNDDOWN(ROUNDDOWN(ROUNDDOWN((能力值计算器!F6+能力值计算器!E6*2+ROUNDDOWN(D710/4,0))*能力值计算器!C2/100+5,0)*能力值计算器!H6,0)*能力值计算器!K6,0)*能力值计算器!L6,0)*VLOOKUP(能力值计算器!J6,能力变化对照表!A:B,2,0),0)</f>
        <v>97</v>
      </c>
      <c r="I710">
        <f>ROUNDDOWN(ROUNDDOWN(ROUNDDOWN(ROUNDDOWN(ROUNDDOWN((能力值计算器!F8+能力值计算器!E8*2+ROUNDDOWN(E710/4,0))*能力值计算器!C2/100+5,0)*能力值计算器!H8,0)*能力值计算器!K8,0)*能力值计算器!L8,0)*VLOOKUP(能力值计算器!J8,能力变化对照表!A:B,2,0),0)</f>
        <v>-39</v>
      </c>
      <c r="J710">
        <f t="shared" si="91"/>
        <v>0</v>
      </c>
      <c r="K710">
        <f t="shared" si="92"/>
        <v>-6006</v>
      </c>
      <c r="L710">
        <f t="shared" si="93"/>
        <v>8932</v>
      </c>
      <c r="M710">
        <f t="shared" si="94"/>
        <v>232.1</v>
      </c>
      <c r="N710">
        <f t="shared" si="95"/>
        <v>1</v>
      </c>
    </row>
    <row r="711" spans="1:14">
      <c r="A711">
        <f t="shared" si="88"/>
        <v>0</v>
      </c>
      <c r="B711">
        <f t="shared" si="89"/>
        <v>0</v>
      </c>
      <c r="C711">
        <v>68</v>
      </c>
      <c r="D711">
        <v>96</v>
      </c>
      <c r="E711">
        <f t="shared" si="90"/>
        <v>-999</v>
      </c>
      <c r="F711">
        <f>能力值计算器!G2</f>
        <v>0</v>
      </c>
      <c r="G711">
        <f>ROUNDDOWN((能力值计算器!F4+能力值计算器!E4*2+ROUNDDOWN(C711/4,0))*能力值计算器!C2/100+10+能力值计算器!C2,0)</f>
        <v>154</v>
      </c>
      <c r="H711">
        <f>ROUNDDOWN(ROUNDDOWN(ROUNDDOWN(ROUNDDOWN(ROUNDDOWN((能力值计算器!F6+能力值计算器!E6*2+ROUNDDOWN(D711/4,0))*能力值计算器!C2/100+5,0)*能力值计算器!H6,0)*能力值计算器!K6,0)*能力值计算器!L6,0)*VLOOKUP(能力值计算器!J6,能力变化对照表!A:B,2,0),0)</f>
        <v>97</v>
      </c>
      <c r="I711">
        <f>ROUNDDOWN(ROUNDDOWN(ROUNDDOWN(ROUNDDOWN(ROUNDDOWN((能力值计算器!F8+能力值计算器!E8*2+ROUNDDOWN(E711/4,0))*能力值计算器!C2/100+5,0)*能力值计算器!H8,0)*能力值计算器!K8,0)*能力值计算器!L8,0)*VLOOKUP(能力值计算器!J8,能力变化对照表!A:B,2,0),0)</f>
        <v>-39</v>
      </c>
      <c r="J711">
        <f t="shared" si="91"/>
        <v>0</v>
      </c>
      <c r="K711">
        <f t="shared" si="92"/>
        <v>-6006</v>
      </c>
      <c r="L711">
        <f t="shared" si="93"/>
        <v>8932</v>
      </c>
      <c r="M711">
        <f t="shared" si="94"/>
        <v>232.1</v>
      </c>
      <c r="N711">
        <f t="shared" si="95"/>
        <v>1</v>
      </c>
    </row>
    <row r="712" spans="1:14">
      <c r="A712">
        <f t="shared" si="88"/>
        <v>0</v>
      </c>
      <c r="B712">
        <f t="shared" si="89"/>
        <v>0</v>
      </c>
      <c r="C712">
        <v>72</v>
      </c>
      <c r="D712">
        <v>92</v>
      </c>
      <c r="E712">
        <f t="shared" si="90"/>
        <v>-999</v>
      </c>
      <c r="F712">
        <f>能力值计算器!G2</f>
        <v>0</v>
      </c>
      <c r="G712">
        <f>ROUNDDOWN((能力值计算器!F4+能力值计算器!E4*2+ROUNDDOWN(C712/4,0))*能力值计算器!C2/100+10+能力值计算器!C2,0)</f>
        <v>154</v>
      </c>
      <c r="H712">
        <f>ROUNDDOWN(ROUNDDOWN(ROUNDDOWN(ROUNDDOWN(ROUNDDOWN((能力值计算器!F6+能力值计算器!E6*2+ROUNDDOWN(D712/4,0))*能力值计算器!C2/100+5,0)*能力值计算器!H6,0)*能力值计算器!K6,0)*能力值计算器!L6,0)*VLOOKUP(能力值计算器!J6,能力变化对照表!A:B,2,0),0)</f>
        <v>97</v>
      </c>
      <c r="I712">
        <f>ROUNDDOWN(ROUNDDOWN(ROUNDDOWN(ROUNDDOWN(ROUNDDOWN((能力值计算器!F8+能力值计算器!E8*2+ROUNDDOWN(E712/4,0))*能力值计算器!C2/100+5,0)*能力值计算器!H8,0)*能力值计算器!K8,0)*能力值计算器!L8,0)*VLOOKUP(能力值计算器!J8,能力变化对照表!A:B,2,0),0)</f>
        <v>-39</v>
      </c>
      <c r="J712">
        <f t="shared" si="91"/>
        <v>0</v>
      </c>
      <c r="K712">
        <f t="shared" si="92"/>
        <v>-6006</v>
      </c>
      <c r="L712">
        <f t="shared" si="93"/>
        <v>8932</v>
      </c>
      <c r="M712">
        <f t="shared" si="94"/>
        <v>232.1</v>
      </c>
      <c r="N712">
        <f t="shared" si="95"/>
        <v>1</v>
      </c>
    </row>
    <row r="713" spans="1:14">
      <c r="A713">
        <f t="shared" si="88"/>
        <v>0</v>
      </c>
      <c r="B713">
        <f t="shared" si="89"/>
        <v>0</v>
      </c>
      <c r="C713">
        <v>196</v>
      </c>
      <c r="D713">
        <v>36</v>
      </c>
      <c r="E713">
        <f t="shared" si="90"/>
        <v>-999</v>
      </c>
      <c r="F713">
        <f>能力值计算器!G2</f>
        <v>0</v>
      </c>
      <c r="G713">
        <f>ROUNDDOWN((能力值计算器!F4+能力值计算器!E4*2+ROUNDDOWN(C713/4,0))*能力值计算器!C2/100+10+能力值计算器!C2,0)</f>
        <v>170</v>
      </c>
      <c r="H713">
        <f>ROUNDDOWN(ROUNDDOWN(ROUNDDOWN(ROUNDDOWN(ROUNDDOWN((能力值计算器!F6+能力值计算器!E6*2+ROUNDDOWN(D713/4,0))*能力值计算器!C2/100+5,0)*能力值计算器!H6,0)*能力值计算器!K6,0)*能力值计算器!L6,0)*VLOOKUP(能力值计算器!J6,能力变化对照表!A:B,2,0),0)</f>
        <v>90</v>
      </c>
      <c r="I713">
        <f>ROUNDDOWN(ROUNDDOWN(ROUNDDOWN(ROUNDDOWN(ROUNDDOWN((能力值计算器!F8+能力值计算器!E8*2+ROUNDDOWN(E713/4,0))*能力值计算器!C2/100+5,0)*能力值计算器!H8,0)*能力值计算器!K8,0)*能力值计算器!L8,0)*VLOOKUP(能力值计算器!J8,能力变化对照表!A:B,2,0),0)</f>
        <v>-39</v>
      </c>
      <c r="J713">
        <f t="shared" si="91"/>
        <v>0</v>
      </c>
      <c r="K713">
        <f t="shared" si="92"/>
        <v>-6630</v>
      </c>
      <c r="L713">
        <f t="shared" si="93"/>
        <v>8670</v>
      </c>
      <c r="M713">
        <f t="shared" si="94"/>
        <v>248.1</v>
      </c>
      <c r="N713">
        <f t="shared" si="95"/>
        <v>1</v>
      </c>
    </row>
    <row r="714" spans="1:14">
      <c r="A714">
        <f t="shared" si="88"/>
        <v>0</v>
      </c>
      <c r="B714">
        <f t="shared" si="89"/>
        <v>0</v>
      </c>
      <c r="C714">
        <v>196</v>
      </c>
      <c r="D714">
        <v>20</v>
      </c>
      <c r="E714">
        <f t="shared" si="90"/>
        <v>-999</v>
      </c>
      <c r="F714">
        <f>能力值计算器!G2</f>
        <v>0</v>
      </c>
      <c r="G714">
        <f>ROUNDDOWN((能力值计算器!F4+能力值计算器!E4*2+ROUNDDOWN(C714/4,0))*能力值计算器!C2/100+10+能力值计算器!C2,0)</f>
        <v>170</v>
      </c>
      <c r="H714">
        <f>ROUNDDOWN(ROUNDDOWN(ROUNDDOWN(ROUNDDOWN(ROUNDDOWN((能力值计算器!F6+能力值计算器!E6*2+ROUNDDOWN(D714/4,0))*能力值计算器!C2/100+5,0)*能力值计算器!H6,0)*能力值计算器!K6,0)*能力值计算器!L6,0)*VLOOKUP(能力值计算器!J6,能力变化对照表!A:B,2,0),0)</f>
        <v>88</v>
      </c>
      <c r="I714">
        <f>ROUNDDOWN(ROUNDDOWN(ROUNDDOWN(ROUNDDOWN(ROUNDDOWN((能力值计算器!F8+能力值计算器!E8*2+ROUNDDOWN(E714/4,0))*能力值计算器!C2/100+5,0)*能力值计算器!H8,0)*能力值计算器!K8,0)*能力值计算器!L8,0)*VLOOKUP(能力值计算器!J8,能力变化对照表!A:B,2,0),0)</f>
        <v>-39</v>
      </c>
      <c r="J714">
        <f t="shared" si="91"/>
        <v>0</v>
      </c>
      <c r="K714">
        <f t="shared" si="92"/>
        <v>-6630</v>
      </c>
      <c r="L714">
        <f t="shared" si="93"/>
        <v>8330</v>
      </c>
      <c r="M714">
        <f t="shared" si="94"/>
        <v>248.1</v>
      </c>
      <c r="N714">
        <f t="shared" si="95"/>
        <v>1</v>
      </c>
    </row>
    <row r="715" spans="1:14">
      <c r="A715">
        <f t="shared" si="88"/>
        <v>0</v>
      </c>
      <c r="B715">
        <f t="shared" si="89"/>
        <v>0</v>
      </c>
      <c r="C715">
        <v>196</v>
      </c>
      <c r="D715">
        <v>24</v>
      </c>
      <c r="E715">
        <f t="shared" si="90"/>
        <v>-999</v>
      </c>
      <c r="F715">
        <f>能力值计算器!G2</f>
        <v>0</v>
      </c>
      <c r="G715">
        <f>ROUNDDOWN((能力值计算器!F4+能力值计算器!E4*2+ROUNDDOWN(C715/4,0))*能力值计算器!C2/100+10+能力值计算器!C2,0)</f>
        <v>170</v>
      </c>
      <c r="H715">
        <f>ROUNDDOWN(ROUNDDOWN(ROUNDDOWN(ROUNDDOWN(ROUNDDOWN((能力值计算器!F6+能力值计算器!E6*2+ROUNDDOWN(D715/4,0))*能力值计算器!C2/100+5,0)*能力值计算器!H6,0)*能力值计算器!K6,0)*能力值计算器!L6,0)*VLOOKUP(能力值计算器!J6,能力变化对照表!A:B,2,0),0)</f>
        <v>88</v>
      </c>
      <c r="I715">
        <f>ROUNDDOWN(ROUNDDOWN(ROUNDDOWN(ROUNDDOWN(ROUNDDOWN((能力值计算器!F8+能力值计算器!E8*2+ROUNDDOWN(E715/4,0))*能力值计算器!C2/100+5,0)*能力值计算器!H8,0)*能力值计算器!K8,0)*能力值计算器!L8,0)*VLOOKUP(能力值计算器!J8,能力变化对照表!A:B,2,0),0)</f>
        <v>-39</v>
      </c>
      <c r="J715">
        <f t="shared" si="91"/>
        <v>0</v>
      </c>
      <c r="K715">
        <f t="shared" si="92"/>
        <v>-6630</v>
      </c>
      <c r="L715">
        <f t="shared" si="93"/>
        <v>8330</v>
      </c>
      <c r="M715">
        <f t="shared" si="94"/>
        <v>248.1</v>
      </c>
      <c r="N715">
        <f t="shared" si="95"/>
        <v>1</v>
      </c>
    </row>
    <row r="716" spans="1:14">
      <c r="A716">
        <f t="shared" si="88"/>
        <v>0</v>
      </c>
      <c r="B716">
        <f t="shared" si="89"/>
        <v>0</v>
      </c>
      <c r="C716">
        <v>200</v>
      </c>
      <c r="D716">
        <v>20</v>
      </c>
      <c r="E716">
        <f t="shared" si="90"/>
        <v>-999</v>
      </c>
      <c r="F716">
        <f>能力值计算器!G2</f>
        <v>0</v>
      </c>
      <c r="G716">
        <f>ROUNDDOWN((能力值计算器!F4+能力值计算器!E4*2+ROUNDDOWN(C716/4,0))*能力值计算器!C2/100+10+能力值计算器!C2,0)</f>
        <v>170</v>
      </c>
      <c r="H716">
        <f>ROUNDDOWN(ROUNDDOWN(ROUNDDOWN(ROUNDDOWN(ROUNDDOWN((能力值计算器!F6+能力值计算器!E6*2+ROUNDDOWN(D716/4,0))*能力值计算器!C2/100+5,0)*能力值计算器!H6,0)*能力值计算器!K6,0)*能力值计算器!L6,0)*VLOOKUP(能力值计算器!J6,能力变化对照表!A:B,2,0),0)</f>
        <v>88</v>
      </c>
      <c r="I716">
        <f>ROUNDDOWN(ROUNDDOWN(ROUNDDOWN(ROUNDDOWN(ROUNDDOWN((能力值计算器!F8+能力值计算器!E8*2+ROUNDDOWN(E716/4,0))*能力值计算器!C2/100+5,0)*能力值计算器!H8,0)*能力值计算器!K8,0)*能力值计算器!L8,0)*VLOOKUP(能力值计算器!J8,能力变化对照表!A:B,2,0),0)</f>
        <v>-39</v>
      </c>
      <c r="J716">
        <f t="shared" si="91"/>
        <v>0</v>
      </c>
      <c r="K716">
        <f t="shared" si="92"/>
        <v>-6630</v>
      </c>
      <c r="L716">
        <f t="shared" si="93"/>
        <v>8330</v>
      </c>
      <c r="M716">
        <f t="shared" si="94"/>
        <v>248.1</v>
      </c>
      <c r="N716">
        <f t="shared" si="95"/>
        <v>1</v>
      </c>
    </row>
    <row r="717" spans="1:14">
      <c r="A717">
        <f t="shared" si="88"/>
        <v>0</v>
      </c>
      <c r="B717">
        <f t="shared" si="89"/>
        <v>0</v>
      </c>
      <c r="C717">
        <v>196</v>
      </c>
      <c r="D717">
        <v>40</v>
      </c>
      <c r="E717">
        <f t="shared" si="90"/>
        <v>-999</v>
      </c>
      <c r="F717">
        <f>能力值计算器!G2</f>
        <v>0</v>
      </c>
      <c r="G717">
        <f>ROUNDDOWN((能力值计算器!F4+能力值计算器!E4*2+ROUNDDOWN(C717/4,0))*能力值计算器!C2/100+10+能力值计算器!C2,0)</f>
        <v>170</v>
      </c>
      <c r="H717">
        <f>ROUNDDOWN(ROUNDDOWN(ROUNDDOWN(ROUNDDOWN(ROUNDDOWN((能力值计算器!F6+能力值计算器!E6*2+ROUNDDOWN(D717/4,0))*能力值计算器!C2/100+5,0)*能力值计算器!H6,0)*能力值计算器!K6,0)*能力值计算器!L6,0)*VLOOKUP(能力值计算器!J6,能力变化对照表!A:B,2,0),0)</f>
        <v>90</v>
      </c>
      <c r="I717">
        <f>ROUNDDOWN(ROUNDDOWN(ROUNDDOWN(ROUNDDOWN(ROUNDDOWN((能力值计算器!F8+能力值计算器!E8*2+ROUNDDOWN(E717/4,0))*能力值计算器!C2/100+5,0)*能力值计算器!H8,0)*能力值计算器!K8,0)*能力值计算器!L8,0)*VLOOKUP(能力值计算器!J8,能力变化对照表!A:B,2,0),0)</f>
        <v>-39</v>
      </c>
      <c r="J717">
        <f t="shared" si="91"/>
        <v>0</v>
      </c>
      <c r="K717">
        <f t="shared" si="92"/>
        <v>-6630</v>
      </c>
      <c r="L717">
        <f t="shared" si="93"/>
        <v>8670</v>
      </c>
      <c r="M717">
        <f t="shared" si="94"/>
        <v>248.1</v>
      </c>
      <c r="N717">
        <f t="shared" si="95"/>
        <v>1</v>
      </c>
    </row>
    <row r="718" spans="1:14">
      <c r="A718">
        <f t="shared" si="88"/>
        <v>0</v>
      </c>
      <c r="B718">
        <f t="shared" si="89"/>
        <v>0</v>
      </c>
      <c r="C718">
        <v>200</v>
      </c>
      <c r="D718">
        <v>36</v>
      </c>
      <c r="E718">
        <f t="shared" si="90"/>
        <v>-999</v>
      </c>
      <c r="F718">
        <f>能力值计算器!G2</f>
        <v>0</v>
      </c>
      <c r="G718">
        <f>ROUNDDOWN((能力值计算器!F4+能力值计算器!E4*2+ROUNDDOWN(C718/4,0))*能力值计算器!C2/100+10+能力值计算器!C2,0)</f>
        <v>170</v>
      </c>
      <c r="H718">
        <f>ROUNDDOWN(ROUNDDOWN(ROUNDDOWN(ROUNDDOWN(ROUNDDOWN((能力值计算器!F6+能力值计算器!E6*2+ROUNDDOWN(D718/4,0))*能力值计算器!C2/100+5,0)*能力值计算器!H6,0)*能力值计算器!K6,0)*能力值计算器!L6,0)*VLOOKUP(能力值计算器!J6,能力变化对照表!A:B,2,0),0)</f>
        <v>90</v>
      </c>
      <c r="I718">
        <f>ROUNDDOWN(ROUNDDOWN(ROUNDDOWN(ROUNDDOWN(ROUNDDOWN((能力值计算器!F8+能力值计算器!E8*2+ROUNDDOWN(E718/4,0))*能力值计算器!C2/100+5,0)*能力值计算器!H8,0)*能力值计算器!K8,0)*能力值计算器!L8,0)*VLOOKUP(能力值计算器!J8,能力变化对照表!A:B,2,0),0)</f>
        <v>-39</v>
      </c>
      <c r="J718">
        <f t="shared" si="91"/>
        <v>0</v>
      </c>
      <c r="K718">
        <f t="shared" si="92"/>
        <v>-6630</v>
      </c>
      <c r="L718">
        <f t="shared" si="93"/>
        <v>8670</v>
      </c>
      <c r="M718">
        <f t="shared" si="94"/>
        <v>248.1</v>
      </c>
      <c r="N718">
        <f t="shared" si="95"/>
        <v>1</v>
      </c>
    </row>
    <row r="719" spans="1:14">
      <c r="A719">
        <f t="shared" si="88"/>
        <v>0</v>
      </c>
      <c r="B719">
        <f t="shared" si="89"/>
        <v>0</v>
      </c>
      <c r="C719">
        <v>68</v>
      </c>
      <c r="D719">
        <v>100</v>
      </c>
      <c r="E719">
        <f t="shared" si="90"/>
        <v>-999</v>
      </c>
      <c r="F719">
        <f>能力值计算器!G2</f>
        <v>0</v>
      </c>
      <c r="G719">
        <f>ROUNDDOWN((能力值计算器!F4+能力值计算器!E4*2+ROUNDDOWN(C719/4,0))*能力值计算器!C2/100+10+能力值计算器!C2,0)</f>
        <v>154</v>
      </c>
      <c r="H719">
        <f>ROUNDDOWN(ROUNDDOWN(ROUNDDOWN(ROUNDDOWN(ROUNDDOWN((能力值计算器!F6+能力值计算器!E6*2+ROUNDDOWN(D719/4,0))*能力值计算器!C2/100+5,0)*能力值计算器!H6,0)*能力值计算器!K6,0)*能力值计算器!L6,0)*VLOOKUP(能力值计算器!J6,能力变化对照表!A:B,2,0),0)</f>
        <v>98</v>
      </c>
      <c r="I719">
        <f>ROUNDDOWN(ROUNDDOWN(ROUNDDOWN(ROUNDDOWN(ROUNDDOWN((能力值计算器!F8+能力值计算器!E8*2+ROUNDDOWN(E719/4,0))*能力值计算器!C2/100+5,0)*能力值计算器!H8,0)*能力值计算器!K8,0)*能力值计算器!L8,0)*VLOOKUP(能力值计算器!J8,能力变化对照表!A:B,2,0),0)</f>
        <v>-39</v>
      </c>
      <c r="J719">
        <f t="shared" si="91"/>
        <v>0</v>
      </c>
      <c r="K719">
        <f t="shared" si="92"/>
        <v>-6006</v>
      </c>
      <c r="L719">
        <f t="shared" si="93"/>
        <v>9086</v>
      </c>
      <c r="M719">
        <f t="shared" si="94"/>
        <v>232.1</v>
      </c>
      <c r="N719">
        <f t="shared" si="95"/>
        <v>1</v>
      </c>
    </row>
    <row r="720" spans="1:14">
      <c r="A720">
        <f t="shared" si="88"/>
        <v>0</v>
      </c>
      <c r="B720">
        <f t="shared" si="89"/>
        <v>0</v>
      </c>
      <c r="C720">
        <v>68</v>
      </c>
      <c r="D720">
        <v>84</v>
      </c>
      <c r="E720">
        <f t="shared" si="90"/>
        <v>-999</v>
      </c>
      <c r="F720">
        <f>能力值计算器!G2</f>
        <v>0</v>
      </c>
      <c r="G720">
        <f>ROUNDDOWN((能力值计算器!F4+能力值计算器!E4*2+ROUNDDOWN(C720/4,0))*能力值计算器!C2/100+10+能力值计算器!C2,0)</f>
        <v>154</v>
      </c>
      <c r="H720">
        <f>ROUNDDOWN(ROUNDDOWN(ROUNDDOWN(ROUNDDOWN(ROUNDDOWN((能力值计算器!F6+能力值计算器!E6*2+ROUNDDOWN(D720/4,0))*能力值计算器!C2/100+5,0)*能力值计算器!H6,0)*能力值计算器!K6,0)*能力值计算器!L6,0)*VLOOKUP(能力值计算器!J6,能力变化对照表!A:B,2,0),0)</f>
        <v>96</v>
      </c>
      <c r="I720">
        <f>ROUNDDOWN(ROUNDDOWN(ROUNDDOWN(ROUNDDOWN(ROUNDDOWN((能力值计算器!F8+能力值计算器!E8*2+ROUNDDOWN(E720/4,0))*能力值计算器!C2/100+5,0)*能力值计算器!H8,0)*能力值计算器!K8,0)*能力值计算器!L8,0)*VLOOKUP(能力值计算器!J8,能力变化对照表!A:B,2,0),0)</f>
        <v>-39</v>
      </c>
      <c r="J720">
        <f t="shared" si="91"/>
        <v>0</v>
      </c>
      <c r="K720">
        <f t="shared" si="92"/>
        <v>-6006</v>
      </c>
      <c r="L720">
        <f t="shared" si="93"/>
        <v>8778</v>
      </c>
      <c r="M720">
        <f t="shared" si="94"/>
        <v>232.1</v>
      </c>
      <c r="N720">
        <f t="shared" si="95"/>
        <v>1</v>
      </c>
    </row>
    <row r="721" spans="1:14">
      <c r="A721">
        <f t="shared" si="88"/>
        <v>0</v>
      </c>
      <c r="B721">
        <f t="shared" si="89"/>
        <v>0</v>
      </c>
      <c r="C721">
        <v>68</v>
      </c>
      <c r="D721">
        <v>88</v>
      </c>
      <c r="E721">
        <f t="shared" si="90"/>
        <v>-999</v>
      </c>
      <c r="F721">
        <f>能力值计算器!G2</f>
        <v>0</v>
      </c>
      <c r="G721">
        <f>ROUNDDOWN((能力值计算器!F4+能力值计算器!E4*2+ROUNDDOWN(C721/4,0))*能力值计算器!C2/100+10+能力值计算器!C2,0)</f>
        <v>154</v>
      </c>
      <c r="H721">
        <f>ROUNDDOWN(ROUNDDOWN(ROUNDDOWN(ROUNDDOWN(ROUNDDOWN((能力值计算器!F6+能力值计算器!E6*2+ROUNDDOWN(D721/4,0))*能力值计算器!C2/100+5,0)*能力值计算器!H6,0)*能力值计算器!K6,0)*能力值计算器!L6,0)*VLOOKUP(能力值计算器!J6,能力变化对照表!A:B,2,0),0)</f>
        <v>96</v>
      </c>
      <c r="I721">
        <f>ROUNDDOWN(ROUNDDOWN(ROUNDDOWN(ROUNDDOWN(ROUNDDOWN((能力值计算器!F8+能力值计算器!E8*2+ROUNDDOWN(E721/4,0))*能力值计算器!C2/100+5,0)*能力值计算器!H8,0)*能力值计算器!K8,0)*能力值计算器!L8,0)*VLOOKUP(能力值计算器!J8,能力变化对照表!A:B,2,0),0)</f>
        <v>-39</v>
      </c>
      <c r="J721">
        <f t="shared" si="91"/>
        <v>0</v>
      </c>
      <c r="K721">
        <f t="shared" si="92"/>
        <v>-6006</v>
      </c>
      <c r="L721">
        <f t="shared" si="93"/>
        <v>8778</v>
      </c>
      <c r="M721">
        <f t="shared" si="94"/>
        <v>232.1</v>
      </c>
      <c r="N721">
        <f t="shared" si="95"/>
        <v>1</v>
      </c>
    </row>
    <row r="722" spans="1:14">
      <c r="A722">
        <f t="shared" si="88"/>
        <v>0</v>
      </c>
      <c r="B722">
        <f t="shared" si="89"/>
        <v>0</v>
      </c>
      <c r="C722">
        <v>72</v>
      </c>
      <c r="D722">
        <v>84</v>
      </c>
      <c r="E722">
        <f t="shared" si="90"/>
        <v>-999</v>
      </c>
      <c r="F722">
        <f>能力值计算器!G2</f>
        <v>0</v>
      </c>
      <c r="G722">
        <f>ROUNDDOWN((能力值计算器!F4+能力值计算器!E4*2+ROUNDDOWN(C722/4,0))*能力值计算器!C2/100+10+能力值计算器!C2,0)</f>
        <v>154</v>
      </c>
      <c r="H722">
        <f>ROUNDDOWN(ROUNDDOWN(ROUNDDOWN(ROUNDDOWN(ROUNDDOWN((能力值计算器!F6+能力值计算器!E6*2+ROUNDDOWN(D722/4,0))*能力值计算器!C2/100+5,0)*能力值计算器!H6,0)*能力值计算器!K6,0)*能力值计算器!L6,0)*VLOOKUP(能力值计算器!J6,能力变化对照表!A:B,2,0),0)</f>
        <v>96</v>
      </c>
      <c r="I722">
        <f>ROUNDDOWN(ROUNDDOWN(ROUNDDOWN(ROUNDDOWN(ROUNDDOWN((能力值计算器!F8+能力值计算器!E8*2+ROUNDDOWN(E722/4,0))*能力值计算器!C2/100+5,0)*能力值计算器!H8,0)*能力值计算器!K8,0)*能力值计算器!L8,0)*VLOOKUP(能力值计算器!J8,能力变化对照表!A:B,2,0),0)</f>
        <v>-39</v>
      </c>
      <c r="J722">
        <f t="shared" si="91"/>
        <v>0</v>
      </c>
      <c r="K722">
        <f t="shared" si="92"/>
        <v>-6006</v>
      </c>
      <c r="L722">
        <f t="shared" si="93"/>
        <v>8778</v>
      </c>
      <c r="M722">
        <f t="shared" si="94"/>
        <v>232.1</v>
      </c>
      <c r="N722">
        <f t="shared" si="95"/>
        <v>1</v>
      </c>
    </row>
    <row r="723" spans="1:14">
      <c r="A723">
        <f t="shared" si="88"/>
        <v>0</v>
      </c>
      <c r="B723">
        <f t="shared" si="89"/>
        <v>0</v>
      </c>
      <c r="C723">
        <v>68</v>
      </c>
      <c r="D723">
        <v>104</v>
      </c>
      <c r="E723">
        <f t="shared" si="90"/>
        <v>-999</v>
      </c>
      <c r="F723">
        <f>能力值计算器!G2</f>
        <v>0</v>
      </c>
      <c r="G723">
        <f>ROUNDDOWN((能力值计算器!F4+能力值计算器!E4*2+ROUNDDOWN(C723/4,0))*能力值计算器!C2/100+10+能力值计算器!C2,0)</f>
        <v>154</v>
      </c>
      <c r="H723">
        <f>ROUNDDOWN(ROUNDDOWN(ROUNDDOWN(ROUNDDOWN(ROUNDDOWN((能力值计算器!F6+能力值计算器!E6*2+ROUNDDOWN(D723/4,0))*能力值计算器!C2/100+5,0)*能力值计算器!H6,0)*能力值计算器!K6,0)*能力值计算器!L6,0)*VLOOKUP(能力值计算器!J6,能力变化对照表!A:B,2,0),0)</f>
        <v>98</v>
      </c>
      <c r="I723">
        <f>ROUNDDOWN(ROUNDDOWN(ROUNDDOWN(ROUNDDOWN(ROUNDDOWN((能力值计算器!F8+能力值计算器!E8*2+ROUNDDOWN(E723/4,0))*能力值计算器!C2/100+5,0)*能力值计算器!H8,0)*能力值计算器!K8,0)*能力值计算器!L8,0)*VLOOKUP(能力值计算器!J8,能力变化对照表!A:B,2,0),0)</f>
        <v>-39</v>
      </c>
      <c r="J723">
        <f t="shared" si="91"/>
        <v>0</v>
      </c>
      <c r="K723">
        <f t="shared" si="92"/>
        <v>-6006</v>
      </c>
      <c r="L723">
        <f t="shared" si="93"/>
        <v>9086</v>
      </c>
      <c r="M723">
        <f t="shared" si="94"/>
        <v>232.1</v>
      </c>
      <c r="N723">
        <f t="shared" si="95"/>
        <v>1</v>
      </c>
    </row>
    <row r="724" spans="1:14">
      <c r="A724">
        <f t="shared" si="88"/>
        <v>0</v>
      </c>
      <c r="B724">
        <f t="shared" si="89"/>
        <v>0</v>
      </c>
      <c r="C724">
        <v>72</v>
      </c>
      <c r="D724">
        <v>100</v>
      </c>
      <c r="E724">
        <f t="shared" si="90"/>
        <v>-999</v>
      </c>
      <c r="F724">
        <f>能力值计算器!G2</f>
        <v>0</v>
      </c>
      <c r="G724">
        <f>ROUNDDOWN((能力值计算器!F4+能力值计算器!E4*2+ROUNDDOWN(C724/4,0))*能力值计算器!C2/100+10+能力值计算器!C2,0)</f>
        <v>154</v>
      </c>
      <c r="H724">
        <f>ROUNDDOWN(ROUNDDOWN(ROUNDDOWN(ROUNDDOWN(ROUNDDOWN((能力值计算器!F6+能力值计算器!E6*2+ROUNDDOWN(D724/4,0))*能力值计算器!C2/100+5,0)*能力值计算器!H6,0)*能力值计算器!K6,0)*能力值计算器!L6,0)*VLOOKUP(能力值计算器!J6,能力变化对照表!A:B,2,0),0)</f>
        <v>98</v>
      </c>
      <c r="I724">
        <f>ROUNDDOWN(ROUNDDOWN(ROUNDDOWN(ROUNDDOWN(ROUNDDOWN((能力值计算器!F8+能力值计算器!E8*2+ROUNDDOWN(E724/4,0))*能力值计算器!C2/100+5,0)*能力值计算器!H8,0)*能力值计算器!K8,0)*能力值计算器!L8,0)*VLOOKUP(能力值计算器!J8,能力变化对照表!A:B,2,0),0)</f>
        <v>-39</v>
      </c>
      <c r="J724">
        <f t="shared" si="91"/>
        <v>0</v>
      </c>
      <c r="K724">
        <f t="shared" si="92"/>
        <v>-6006</v>
      </c>
      <c r="L724">
        <f t="shared" si="93"/>
        <v>9086</v>
      </c>
      <c r="M724">
        <f t="shared" si="94"/>
        <v>232.1</v>
      </c>
      <c r="N724">
        <f t="shared" si="95"/>
        <v>1</v>
      </c>
    </row>
    <row r="725" spans="1:14">
      <c r="A725">
        <f t="shared" si="88"/>
        <v>0</v>
      </c>
      <c r="B725">
        <f t="shared" si="89"/>
        <v>0</v>
      </c>
      <c r="C725">
        <v>196</v>
      </c>
      <c r="D725">
        <v>44</v>
      </c>
      <c r="E725">
        <f t="shared" si="90"/>
        <v>-999</v>
      </c>
      <c r="F725">
        <f>能力值计算器!G2</f>
        <v>0</v>
      </c>
      <c r="G725">
        <f>ROUNDDOWN((能力值计算器!F4+能力值计算器!E4*2+ROUNDDOWN(C725/4,0))*能力值计算器!C2/100+10+能力值计算器!C2,0)</f>
        <v>170</v>
      </c>
      <c r="H725">
        <f>ROUNDDOWN(ROUNDDOWN(ROUNDDOWN(ROUNDDOWN(ROUNDDOWN((能力值计算器!F6+能力值计算器!E6*2+ROUNDDOWN(D725/4,0))*能力值计算器!C2/100+5,0)*能力值计算器!H6,0)*能力值计算器!K6,0)*能力值计算器!L6,0)*VLOOKUP(能力值计算器!J6,能力变化对照表!A:B,2,0),0)</f>
        <v>91</v>
      </c>
      <c r="I725">
        <f>ROUNDDOWN(ROUNDDOWN(ROUNDDOWN(ROUNDDOWN(ROUNDDOWN((能力值计算器!F8+能力值计算器!E8*2+ROUNDDOWN(E725/4,0))*能力值计算器!C2/100+5,0)*能力值计算器!H8,0)*能力值计算器!K8,0)*能力值计算器!L8,0)*VLOOKUP(能力值计算器!J8,能力变化对照表!A:B,2,0),0)</f>
        <v>-39</v>
      </c>
      <c r="J725">
        <f t="shared" si="91"/>
        <v>0</v>
      </c>
      <c r="K725">
        <f t="shared" si="92"/>
        <v>-6630</v>
      </c>
      <c r="L725">
        <f t="shared" si="93"/>
        <v>8840</v>
      </c>
      <c r="M725">
        <f t="shared" si="94"/>
        <v>248.1</v>
      </c>
      <c r="N725">
        <f t="shared" si="95"/>
        <v>1</v>
      </c>
    </row>
    <row r="726" spans="1:14">
      <c r="A726">
        <f t="shared" si="88"/>
        <v>0</v>
      </c>
      <c r="B726">
        <f t="shared" si="89"/>
        <v>0</v>
      </c>
      <c r="C726">
        <v>196</v>
      </c>
      <c r="D726">
        <v>12</v>
      </c>
      <c r="E726">
        <f t="shared" si="90"/>
        <v>-999</v>
      </c>
      <c r="F726">
        <f>能力值计算器!G2</f>
        <v>0</v>
      </c>
      <c r="G726">
        <f>ROUNDDOWN((能力值计算器!F4+能力值计算器!E4*2+ROUNDDOWN(C726/4,0))*能力值计算器!C2/100+10+能力值计算器!C2,0)</f>
        <v>170</v>
      </c>
      <c r="H726">
        <f>ROUNDDOWN(ROUNDDOWN(ROUNDDOWN(ROUNDDOWN(ROUNDDOWN((能力值计算器!F6+能力值计算器!E6*2+ROUNDDOWN(D726/4,0))*能力值计算器!C2/100+5,0)*能力值计算器!H6,0)*能力值计算器!K6,0)*能力值计算器!L6,0)*VLOOKUP(能力值计算器!J6,能力变化对照表!A:B,2,0),0)</f>
        <v>87</v>
      </c>
      <c r="I726">
        <f>ROUNDDOWN(ROUNDDOWN(ROUNDDOWN(ROUNDDOWN(ROUNDDOWN((能力值计算器!F8+能力值计算器!E8*2+ROUNDDOWN(E726/4,0))*能力值计算器!C2/100+5,0)*能力值计算器!H8,0)*能力值计算器!K8,0)*能力值计算器!L8,0)*VLOOKUP(能力值计算器!J8,能力变化对照表!A:B,2,0),0)</f>
        <v>-39</v>
      </c>
      <c r="J726">
        <f t="shared" si="91"/>
        <v>0</v>
      </c>
      <c r="K726">
        <f t="shared" si="92"/>
        <v>-6630</v>
      </c>
      <c r="L726">
        <f t="shared" si="93"/>
        <v>8160</v>
      </c>
      <c r="M726">
        <f t="shared" si="94"/>
        <v>248.1</v>
      </c>
      <c r="N726">
        <f t="shared" si="95"/>
        <v>1</v>
      </c>
    </row>
    <row r="727" spans="1:14">
      <c r="A727">
        <f t="shared" si="88"/>
        <v>0</v>
      </c>
      <c r="B727">
        <f t="shared" si="89"/>
        <v>0</v>
      </c>
      <c r="C727">
        <v>196</v>
      </c>
      <c r="D727">
        <v>16</v>
      </c>
      <c r="E727">
        <f t="shared" si="90"/>
        <v>-999</v>
      </c>
      <c r="F727">
        <f>能力值计算器!G2</f>
        <v>0</v>
      </c>
      <c r="G727">
        <f>ROUNDDOWN((能力值计算器!F4+能力值计算器!E4*2+ROUNDDOWN(C727/4,0))*能力值计算器!C2/100+10+能力值计算器!C2,0)</f>
        <v>170</v>
      </c>
      <c r="H727">
        <f>ROUNDDOWN(ROUNDDOWN(ROUNDDOWN(ROUNDDOWN(ROUNDDOWN((能力值计算器!F6+能力值计算器!E6*2+ROUNDDOWN(D727/4,0))*能力值计算器!C2/100+5,0)*能力值计算器!H6,0)*能力值计算器!K6,0)*能力值计算器!L6,0)*VLOOKUP(能力值计算器!J6,能力变化对照表!A:B,2,0),0)</f>
        <v>87</v>
      </c>
      <c r="I727">
        <f>ROUNDDOWN(ROUNDDOWN(ROUNDDOWN(ROUNDDOWN(ROUNDDOWN((能力值计算器!F8+能力值计算器!E8*2+ROUNDDOWN(E727/4,0))*能力值计算器!C2/100+5,0)*能力值计算器!H8,0)*能力值计算器!K8,0)*能力值计算器!L8,0)*VLOOKUP(能力值计算器!J8,能力变化对照表!A:B,2,0),0)</f>
        <v>-39</v>
      </c>
      <c r="J727">
        <f t="shared" si="91"/>
        <v>0</v>
      </c>
      <c r="K727">
        <f t="shared" si="92"/>
        <v>-6630</v>
      </c>
      <c r="L727">
        <f t="shared" si="93"/>
        <v>8160</v>
      </c>
      <c r="M727">
        <f t="shared" si="94"/>
        <v>248.1</v>
      </c>
      <c r="N727">
        <f t="shared" si="95"/>
        <v>1</v>
      </c>
    </row>
    <row r="728" spans="1:14">
      <c r="A728">
        <f t="shared" si="88"/>
        <v>0</v>
      </c>
      <c r="B728">
        <f t="shared" si="89"/>
        <v>0</v>
      </c>
      <c r="C728">
        <v>200</v>
      </c>
      <c r="D728">
        <v>12</v>
      </c>
      <c r="E728">
        <f t="shared" si="90"/>
        <v>-999</v>
      </c>
      <c r="F728">
        <f>能力值计算器!G2</f>
        <v>0</v>
      </c>
      <c r="G728">
        <f>ROUNDDOWN((能力值计算器!F4+能力值计算器!E4*2+ROUNDDOWN(C728/4,0))*能力值计算器!C2/100+10+能力值计算器!C2,0)</f>
        <v>170</v>
      </c>
      <c r="H728">
        <f>ROUNDDOWN(ROUNDDOWN(ROUNDDOWN(ROUNDDOWN(ROUNDDOWN((能力值计算器!F6+能力值计算器!E6*2+ROUNDDOWN(D728/4,0))*能力值计算器!C2/100+5,0)*能力值计算器!H6,0)*能力值计算器!K6,0)*能力值计算器!L6,0)*VLOOKUP(能力值计算器!J6,能力变化对照表!A:B,2,0),0)</f>
        <v>87</v>
      </c>
      <c r="I728">
        <f>ROUNDDOWN(ROUNDDOWN(ROUNDDOWN(ROUNDDOWN(ROUNDDOWN((能力值计算器!F8+能力值计算器!E8*2+ROUNDDOWN(E728/4,0))*能力值计算器!C2/100+5,0)*能力值计算器!H8,0)*能力值计算器!K8,0)*能力值计算器!L8,0)*VLOOKUP(能力值计算器!J8,能力变化对照表!A:B,2,0),0)</f>
        <v>-39</v>
      </c>
      <c r="J728">
        <f t="shared" si="91"/>
        <v>0</v>
      </c>
      <c r="K728">
        <f t="shared" si="92"/>
        <v>-6630</v>
      </c>
      <c r="L728">
        <f t="shared" si="93"/>
        <v>8160</v>
      </c>
      <c r="M728">
        <f t="shared" si="94"/>
        <v>248.1</v>
      </c>
      <c r="N728">
        <f t="shared" si="95"/>
        <v>1</v>
      </c>
    </row>
    <row r="729" spans="1:14">
      <c r="A729">
        <f t="shared" si="88"/>
        <v>0</v>
      </c>
      <c r="B729">
        <f t="shared" si="89"/>
        <v>0</v>
      </c>
      <c r="C729">
        <v>196</v>
      </c>
      <c r="D729">
        <v>48</v>
      </c>
      <c r="E729">
        <f t="shared" si="90"/>
        <v>-999</v>
      </c>
      <c r="F729">
        <f>能力值计算器!G2</f>
        <v>0</v>
      </c>
      <c r="G729">
        <f>ROUNDDOWN((能力值计算器!F4+能力值计算器!E4*2+ROUNDDOWN(C729/4,0))*能力值计算器!C2/100+10+能力值计算器!C2,0)</f>
        <v>170</v>
      </c>
      <c r="H729">
        <f>ROUNDDOWN(ROUNDDOWN(ROUNDDOWN(ROUNDDOWN(ROUNDDOWN((能力值计算器!F6+能力值计算器!E6*2+ROUNDDOWN(D729/4,0))*能力值计算器!C2/100+5,0)*能力值计算器!H6,0)*能力值计算器!K6,0)*能力值计算器!L6,0)*VLOOKUP(能力值计算器!J6,能力变化对照表!A:B,2,0),0)</f>
        <v>91</v>
      </c>
      <c r="I729">
        <f>ROUNDDOWN(ROUNDDOWN(ROUNDDOWN(ROUNDDOWN(ROUNDDOWN((能力值计算器!F8+能力值计算器!E8*2+ROUNDDOWN(E729/4,0))*能力值计算器!C2/100+5,0)*能力值计算器!H8,0)*能力值计算器!K8,0)*能力值计算器!L8,0)*VLOOKUP(能力值计算器!J8,能力变化对照表!A:B,2,0),0)</f>
        <v>-39</v>
      </c>
      <c r="J729">
        <f t="shared" si="91"/>
        <v>0</v>
      </c>
      <c r="K729">
        <f t="shared" si="92"/>
        <v>-6630</v>
      </c>
      <c r="L729">
        <f t="shared" si="93"/>
        <v>8840</v>
      </c>
      <c r="M729">
        <f t="shared" si="94"/>
        <v>248.1</v>
      </c>
      <c r="N729">
        <f t="shared" si="95"/>
        <v>1</v>
      </c>
    </row>
    <row r="730" spans="1:14">
      <c r="A730">
        <f t="shared" si="88"/>
        <v>0</v>
      </c>
      <c r="B730">
        <f t="shared" si="89"/>
        <v>0</v>
      </c>
      <c r="C730">
        <v>200</v>
      </c>
      <c r="D730">
        <v>44</v>
      </c>
      <c r="E730">
        <f t="shared" si="90"/>
        <v>-999</v>
      </c>
      <c r="F730">
        <f>能力值计算器!G2</f>
        <v>0</v>
      </c>
      <c r="G730">
        <f>ROUNDDOWN((能力值计算器!F4+能力值计算器!E4*2+ROUNDDOWN(C730/4,0))*能力值计算器!C2/100+10+能力值计算器!C2,0)</f>
        <v>170</v>
      </c>
      <c r="H730">
        <f>ROUNDDOWN(ROUNDDOWN(ROUNDDOWN(ROUNDDOWN(ROUNDDOWN((能力值计算器!F6+能力值计算器!E6*2+ROUNDDOWN(D730/4,0))*能力值计算器!C2/100+5,0)*能力值计算器!H6,0)*能力值计算器!K6,0)*能力值计算器!L6,0)*VLOOKUP(能力值计算器!J6,能力变化对照表!A:B,2,0),0)</f>
        <v>91</v>
      </c>
      <c r="I730">
        <f>ROUNDDOWN(ROUNDDOWN(ROUNDDOWN(ROUNDDOWN(ROUNDDOWN((能力值计算器!F8+能力值计算器!E8*2+ROUNDDOWN(E730/4,0))*能力值计算器!C2/100+5,0)*能力值计算器!H8,0)*能力值计算器!K8,0)*能力值计算器!L8,0)*VLOOKUP(能力值计算器!J8,能力变化对照表!A:B,2,0),0)</f>
        <v>-39</v>
      </c>
      <c r="J730">
        <f t="shared" si="91"/>
        <v>0</v>
      </c>
      <c r="K730">
        <f t="shared" si="92"/>
        <v>-6630</v>
      </c>
      <c r="L730">
        <f t="shared" si="93"/>
        <v>8840</v>
      </c>
      <c r="M730">
        <f t="shared" si="94"/>
        <v>248.1</v>
      </c>
      <c r="N730">
        <f t="shared" si="95"/>
        <v>1</v>
      </c>
    </row>
    <row r="731" spans="1:14">
      <c r="A731">
        <f t="shared" si="88"/>
        <v>0</v>
      </c>
      <c r="B731">
        <f t="shared" si="89"/>
        <v>0</v>
      </c>
      <c r="C731">
        <v>68</v>
      </c>
      <c r="D731">
        <v>108</v>
      </c>
      <c r="E731">
        <f t="shared" si="90"/>
        <v>-999</v>
      </c>
      <c r="F731">
        <f>能力值计算器!G2</f>
        <v>0</v>
      </c>
      <c r="G731">
        <f>ROUNDDOWN((能力值计算器!F4+能力值计算器!E4*2+ROUNDDOWN(C731/4,0))*能力值计算器!C2/100+10+能力值计算器!C2,0)</f>
        <v>154</v>
      </c>
      <c r="H731">
        <f>ROUNDDOWN(ROUNDDOWN(ROUNDDOWN(ROUNDDOWN(ROUNDDOWN((能力值计算器!F6+能力值计算器!E6*2+ROUNDDOWN(D731/4,0))*能力值计算器!C2/100+5,0)*能力值计算器!H6,0)*能力值计算器!K6,0)*能力值计算器!L6,0)*VLOOKUP(能力值计算器!J6,能力变化对照表!A:B,2,0),0)</f>
        <v>99</v>
      </c>
      <c r="I731">
        <f>ROUNDDOWN(ROUNDDOWN(ROUNDDOWN(ROUNDDOWN(ROUNDDOWN((能力值计算器!F8+能力值计算器!E8*2+ROUNDDOWN(E731/4,0))*能力值计算器!C2/100+5,0)*能力值计算器!H8,0)*能力值计算器!K8,0)*能力值计算器!L8,0)*VLOOKUP(能力值计算器!J8,能力变化对照表!A:B,2,0),0)</f>
        <v>-39</v>
      </c>
      <c r="J731">
        <f t="shared" si="91"/>
        <v>0</v>
      </c>
      <c r="K731">
        <f t="shared" si="92"/>
        <v>-6006</v>
      </c>
      <c r="L731">
        <f t="shared" si="93"/>
        <v>9240</v>
      </c>
      <c r="M731">
        <f t="shared" si="94"/>
        <v>232.1</v>
      </c>
      <c r="N731">
        <f t="shared" si="95"/>
        <v>1</v>
      </c>
    </row>
    <row r="732" spans="1:14">
      <c r="A732">
        <f t="shared" si="88"/>
        <v>0</v>
      </c>
      <c r="B732">
        <f t="shared" si="89"/>
        <v>0</v>
      </c>
      <c r="C732">
        <v>68</v>
      </c>
      <c r="D732">
        <v>76</v>
      </c>
      <c r="E732">
        <f t="shared" si="90"/>
        <v>-999</v>
      </c>
      <c r="F732">
        <f>能力值计算器!G2</f>
        <v>0</v>
      </c>
      <c r="G732">
        <f>ROUNDDOWN((能力值计算器!F4+能力值计算器!E4*2+ROUNDDOWN(C732/4,0))*能力值计算器!C2/100+10+能力值计算器!C2,0)</f>
        <v>154</v>
      </c>
      <c r="H732">
        <f>ROUNDDOWN(ROUNDDOWN(ROUNDDOWN(ROUNDDOWN(ROUNDDOWN((能力值计算器!F6+能力值计算器!E6*2+ROUNDDOWN(D732/4,0))*能力值计算器!C2/100+5,0)*能力值计算器!H6,0)*能力值计算器!K6,0)*能力值计算器!L6,0)*VLOOKUP(能力值计算器!J6,能力变化对照表!A:B,2,0),0)</f>
        <v>95</v>
      </c>
      <c r="I732">
        <f>ROUNDDOWN(ROUNDDOWN(ROUNDDOWN(ROUNDDOWN(ROUNDDOWN((能力值计算器!F8+能力值计算器!E8*2+ROUNDDOWN(E732/4,0))*能力值计算器!C2/100+5,0)*能力值计算器!H8,0)*能力值计算器!K8,0)*能力值计算器!L8,0)*VLOOKUP(能力值计算器!J8,能力变化对照表!A:B,2,0),0)</f>
        <v>-39</v>
      </c>
      <c r="J732">
        <f t="shared" si="91"/>
        <v>0</v>
      </c>
      <c r="K732">
        <f t="shared" si="92"/>
        <v>-6006</v>
      </c>
      <c r="L732">
        <f t="shared" si="93"/>
        <v>8624</v>
      </c>
      <c r="M732">
        <f t="shared" si="94"/>
        <v>232.1</v>
      </c>
      <c r="N732">
        <f t="shared" si="95"/>
        <v>1</v>
      </c>
    </row>
    <row r="733" spans="1:14">
      <c r="A733">
        <f t="shared" si="88"/>
        <v>0</v>
      </c>
      <c r="B733">
        <f t="shared" si="89"/>
        <v>0</v>
      </c>
      <c r="C733">
        <v>68</v>
      </c>
      <c r="D733">
        <v>80</v>
      </c>
      <c r="E733">
        <f t="shared" si="90"/>
        <v>-999</v>
      </c>
      <c r="F733">
        <f>能力值计算器!G2</f>
        <v>0</v>
      </c>
      <c r="G733">
        <f>ROUNDDOWN((能力值计算器!F4+能力值计算器!E4*2+ROUNDDOWN(C733/4,0))*能力值计算器!C2/100+10+能力值计算器!C2,0)</f>
        <v>154</v>
      </c>
      <c r="H733">
        <f>ROUNDDOWN(ROUNDDOWN(ROUNDDOWN(ROUNDDOWN(ROUNDDOWN((能力值计算器!F6+能力值计算器!E6*2+ROUNDDOWN(D733/4,0))*能力值计算器!C2/100+5,0)*能力值计算器!H6,0)*能力值计算器!K6,0)*能力值计算器!L6,0)*VLOOKUP(能力值计算器!J6,能力变化对照表!A:B,2,0),0)</f>
        <v>95</v>
      </c>
      <c r="I733">
        <f>ROUNDDOWN(ROUNDDOWN(ROUNDDOWN(ROUNDDOWN(ROUNDDOWN((能力值计算器!F8+能力值计算器!E8*2+ROUNDDOWN(E733/4,0))*能力值计算器!C2/100+5,0)*能力值计算器!H8,0)*能力值计算器!K8,0)*能力值计算器!L8,0)*VLOOKUP(能力值计算器!J8,能力变化对照表!A:B,2,0),0)</f>
        <v>-39</v>
      </c>
      <c r="J733">
        <f t="shared" si="91"/>
        <v>0</v>
      </c>
      <c r="K733">
        <f t="shared" si="92"/>
        <v>-6006</v>
      </c>
      <c r="L733">
        <f t="shared" si="93"/>
        <v>8624</v>
      </c>
      <c r="M733">
        <f t="shared" si="94"/>
        <v>232.1</v>
      </c>
      <c r="N733">
        <f t="shared" si="95"/>
        <v>1</v>
      </c>
    </row>
    <row r="734" spans="1:14">
      <c r="A734">
        <f t="shared" si="88"/>
        <v>0</v>
      </c>
      <c r="B734">
        <f t="shared" si="89"/>
        <v>0</v>
      </c>
      <c r="C734">
        <v>72</v>
      </c>
      <c r="D734">
        <v>76</v>
      </c>
      <c r="E734">
        <f t="shared" si="90"/>
        <v>-999</v>
      </c>
      <c r="F734">
        <f>能力值计算器!G2</f>
        <v>0</v>
      </c>
      <c r="G734">
        <f>ROUNDDOWN((能力值计算器!F4+能力值计算器!E4*2+ROUNDDOWN(C734/4,0))*能力值计算器!C2/100+10+能力值计算器!C2,0)</f>
        <v>154</v>
      </c>
      <c r="H734">
        <f>ROUNDDOWN(ROUNDDOWN(ROUNDDOWN(ROUNDDOWN(ROUNDDOWN((能力值计算器!F6+能力值计算器!E6*2+ROUNDDOWN(D734/4,0))*能力值计算器!C2/100+5,0)*能力值计算器!H6,0)*能力值计算器!K6,0)*能力值计算器!L6,0)*VLOOKUP(能力值计算器!J6,能力变化对照表!A:B,2,0),0)</f>
        <v>95</v>
      </c>
      <c r="I734">
        <f>ROUNDDOWN(ROUNDDOWN(ROUNDDOWN(ROUNDDOWN(ROUNDDOWN((能力值计算器!F8+能力值计算器!E8*2+ROUNDDOWN(E734/4,0))*能力值计算器!C2/100+5,0)*能力值计算器!H8,0)*能力值计算器!K8,0)*能力值计算器!L8,0)*VLOOKUP(能力值计算器!J8,能力变化对照表!A:B,2,0),0)</f>
        <v>-39</v>
      </c>
      <c r="J734">
        <f t="shared" si="91"/>
        <v>0</v>
      </c>
      <c r="K734">
        <f t="shared" si="92"/>
        <v>-6006</v>
      </c>
      <c r="L734">
        <f t="shared" si="93"/>
        <v>8624</v>
      </c>
      <c r="M734">
        <f t="shared" si="94"/>
        <v>232.1</v>
      </c>
      <c r="N734">
        <f t="shared" si="95"/>
        <v>1</v>
      </c>
    </row>
    <row r="735" spans="1:14">
      <c r="A735">
        <f t="shared" si="88"/>
        <v>0</v>
      </c>
      <c r="B735">
        <f t="shared" si="89"/>
        <v>0</v>
      </c>
      <c r="C735">
        <v>68</v>
      </c>
      <c r="D735">
        <v>112</v>
      </c>
      <c r="E735">
        <f t="shared" si="90"/>
        <v>-999</v>
      </c>
      <c r="F735">
        <f>能力值计算器!G2</f>
        <v>0</v>
      </c>
      <c r="G735">
        <f>ROUNDDOWN((能力值计算器!F4+能力值计算器!E4*2+ROUNDDOWN(C735/4,0))*能力值计算器!C2/100+10+能力值计算器!C2,0)</f>
        <v>154</v>
      </c>
      <c r="H735">
        <f>ROUNDDOWN(ROUNDDOWN(ROUNDDOWN(ROUNDDOWN(ROUNDDOWN((能力值计算器!F6+能力值计算器!E6*2+ROUNDDOWN(D735/4,0))*能力值计算器!C2/100+5,0)*能力值计算器!H6,0)*能力值计算器!K6,0)*能力值计算器!L6,0)*VLOOKUP(能力值计算器!J6,能力变化对照表!A:B,2,0),0)</f>
        <v>99</v>
      </c>
      <c r="I735">
        <f>ROUNDDOWN(ROUNDDOWN(ROUNDDOWN(ROUNDDOWN(ROUNDDOWN((能力值计算器!F8+能力值计算器!E8*2+ROUNDDOWN(E735/4,0))*能力值计算器!C2/100+5,0)*能力值计算器!H8,0)*能力值计算器!K8,0)*能力值计算器!L8,0)*VLOOKUP(能力值计算器!J8,能力变化对照表!A:B,2,0),0)</f>
        <v>-39</v>
      </c>
      <c r="J735">
        <f t="shared" si="91"/>
        <v>0</v>
      </c>
      <c r="K735">
        <f t="shared" si="92"/>
        <v>-6006</v>
      </c>
      <c r="L735">
        <f t="shared" si="93"/>
        <v>9240</v>
      </c>
      <c r="M735">
        <f t="shared" si="94"/>
        <v>232.1</v>
      </c>
      <c r="N735">
        <f t="shared" si="95"/>
        <v>1</v>
      </c>
    </row>
    <row r="736" spans="1:14">
      <c r="A736">
        <f t="shared" si="88"/>
        <v>0</v>
      </c>
      <c r="B736">
        <f t="shared" si="89"/>
        <v>0</v>
      </c>
      <c r="C736">
        <v>72</v>
      </c>
      <c r="D736">
        <v>108</v>
      </c>
      <c r="E736">
        <f t="shared" si="90"/>
        <v>-999</v>
      </c>
      <c r="F736">
        <f>能力值计算器!G2</f>
        <v>0</v>
      </c>
      <c r="G736">
        <f>ROUNDDOWN((能力值计算器!F4+能力值计算器!E4*2+ROUNDDOWN(C736/4,0))*能力值计算器!C2/100+10+能力值计算器!C2,0)</f>
        <v>154</v>
      </c>
      <c r="H736">
        <f>ROUNDDOWN(ROUNDDOWN(ROUNDDOWN(ROUNDDOWN(ROUNDDOWN((能力值计算器!F6+能力值计算器!E6*2+ROUNDDOWN(D736/4,0))*能力值计算器!C2/100+5,0)*能力值计算器!H6,0)*能力值计算器!K6,0)*能力值计算器!L6,0)*VLOOKUP(能力值计算器!J6,能力变化对照表!A:B,2,0),0)</f>
        <v>99</v>
      </c>
      <c r="I736">
        <f>ROUNDDOWN(ROUNDDOWN(ROUNDDOWN(ROUNDDOWN(ROUNDDOWN((能力值计算器!F8+能力值计算器!E8*2+ROUNDDOWN(E736/4,0))*能力值计算器!C2/100+5,0)*能力值计算器!H8,0)*能力值计算器!K8,0)*能力值计算器!L8,0)*VLOOKUP(能力值计算器!J8,能力变化对照表!A:B,2,0),0)</f>
        <v>-39</v>
      </c>
      <c r="J736">
        <f t="shared" si="91"/>
        <v>0</v>
      </c>
      <c r="K736">
        <f t="shared" si="92"/>
        <v>-6006</v>
      </c>
      <c r="L736">
        <f t="shared" si="93"/>
        <v>9240</v>
      </c>
      <c r="M736">
        <f t="shared" si="94"/>
        <v>232.1</v>
      </c>
      <c r="N736">
        <f t="shared" si="95"/>
        <v>1</v>
      </c>
    </row>
    <row r="737" spans="1:14">
      <c r="A737">
        <f t="shared" si="88"/>
        <v>0</v>
      </c>
      <c r="B737">
        <f t="shared" si="89"/>
        <v>0</v>
      </c>
      <c r="C737">
        <v>196</v>
      </c>
      <c r="D737">
        <v>52</v>
      </c>
      <c r="E737">
        <f t="shared" si="90"/>
        <v>-999</v>
      </c>
      <c r="F737">
        <f>能力值计算器!G2</f>
        <v>0</v>
      </c>
      <c r="G737">
        <f>ROUNDDOWN((能力值计算器!F4+能力值计算器!E4*2+ROUNDDOWN(C737/4,0))*能力值计算器!C2/100+10+能力值计算器!C2,0)</f>
        <v>170</v>
      </c>
      <c r="H737">
        <f>ROUNDDOWN(ROUNDDOWN(ROUNDDOWN(ROUNDDOWN(ROUNDDOWN((能力值计算器!F6+能力值计算器!E6*2+ROUNDDOWN(D737/4,0))*能力值计算器!C2/100+5,0)*能力值计算器!H6,0)*能力值计算器!K6,0)*能力值计算器!L6,0)*VLOOKUP(能力值计算器!J6,能力变化对照表!A:B,2,0),0)</f>
        <v>92</v>
      </c>
      <c r="I737">
        <f>ROUNDDOWN(ROUNDDOWN(ROUNDDOWN(ROUNDDOWN(ROUNDDOWN((能力值计算器!F8+能力值计算器!E8*2+ROUNDDOWN(E737/4,0))*能力值计算器!C2/100+5,0)*能力值计算器!H8,0)*能力值计算器!K8,0)*能力值计算器!L8,0)*VLOOKUP(能力值计算器!J8,能力变化对照表!A:B,2,0),0)</f>
        <v>-39</v>
      </c>
      <c r="J737">
        <f t="shared" si="91"/>
        <v>0</v>
      </c>
      <c r="K737">
        <f t="shared" si="92"/>
        <v>-6630</v>
      </c>
      <c r="L737">
        <f t="shared" si="93"/>
        <v>9010</v>
      </c>
      <c r="M737">
        <f t="shared" si="94"/>
        <v>248.1</v>
      </c>
      <c r="N737">
        <f t="shared" si="95"/>
        <v>1</v>
      </c>
    </row>
    <row r="738" spans="1:14">
      <c r="A738">
        <f t="shared" si="88"/>
        <v>0</v>
      </c>
      <c r="B738">
        <f t="shared" si="89"/>
        <v>0</v>
      </c>
      <c r="C738">
        <v>196</v>
      </c>
      <c r="D738">
        <v>4</v>
      </c>
      <c r="E738">
        <f t="shared" si="90"/>
        <v>-999</v>
      </c>
      <c r="F738">
        <f>能力值计算器!G2</f>
        <v>0</v>
      </c>
      <c r="G738">
        <f>ROUNDDOWN((能力值计算器!F4+能力值计算器!E4*2+ROUNDDOWN(C738/4,0))*能力值计算器!C2/100+10+能力值计算器!C2,0)</f>
        <v>170</v>
      </c>
      <c r="H738">
        <f>ROUNDDOWN(ROUNDDOWN(ROUNDDOWN(ROUNDDOWN(ROUNDDOWN((能力值计算器!F6+能力值计算器!E6*2+ROUNDDOWN(D738/4,0))*能力值计算器!C2/100+5,0)*能力值计算器!H6,0)*能力值计算器!K6,0)*能力值计算器!L6,0)*VLOOKUP(能力值计算器!J6,能力变化对照表!A:B,2,0),0)</f>
        <v>86</v>
      </c>
      <c r="I738">
        <f>ROUNDDOWN(ROUNDDOWN(ROUNDDOWN(ROUNDDOWN(ROUNDDOWN((能力值计算器!F8+能力值计算器!E8*2+ROUNDDOWN(E738/4,0))*能力值计算器!C2/100+5,0)*能力值计算器!H8,0)*能力值计算器!K8,0)*能力值计算器!L8,0)*VLOOKUP(能力值计算器!J8,能力变化对照表!A:B,2,0),0)</f>
        <v>-39</v>
      </c>
      <c r="J738">
        <f t="shared" si="91"/>
        <v>0</v>
      </c>
      <c r="K738">
        <f t="shared" si="92"/>
        <v>-6630</v>
      </c>
      <c r="L738">
        <f t="shared" si="93"/>
        <v>7990</v>
      </c>
      <c r="M738">
        <f t="shared" si="94"/>
        <v>248.1</v>
      </c>
      <c r="N738">
        <f t="shared" si="95"/>
        <v>1</v>
      </c>
    </row>
    <row r="739" spans="1:14">
      <c r="A739">
        <f t="shared" si="88"/>
        <v>0</v>
      </c>
      <c r="B739">
        <f t="shared" si="89"/>
        <v>0</v>
      </c>
      <c r="C739">
        <v>196</v>
      </c>
      <c r="D739">
        <v>8</v>
      </c>
      <c r="E739">
        <f t="shared" si="90"/>
        <v>-999</v>
      </c>
      <c r="F739">
        <f>能力值计算器!G2</f>
        <v>0</v>
      </c>
      <c r="G739">
        <f>ROUNDDOWN((能力值计算器!F4+能力值计算器!E4*2+ROUNDDOWN(C739/4,0))*能力值计算器!C2/100+10+能力值计算器!C2,0)</f>
        <v>170</v>
      </c>
      <c r="H739">
        <f>ROUNDDOWN(ROUNDDOWN(ROUNDDOWN(ROUNDDOWN(ROUNDDOWN((能力值计算器!F6+能力值计算器!E6*2+ROUNDDOWN(D739/4,0))*能力值计算器!C2/100+5,0)*能力值计算器!H6,0)*能力值计算器!K6,0)*能力值计算器!L6,0)*VLOOKUP(能力值计算器!J6,能力变化对照表!A:B,2,0),0)</f>
        <v>86</v>
      </c>
      <c r="I739">
        <f>ROUNDDOWN(ROUNDDOWN(ROUNDDOWN(ROUNDDOWN(ROUNDDOWN((能力值计算器!F8+能力值计算器!E8*2+ROUNDDOWN(E739/4,0))*能力值计算器!C2/100+5,0)*能力值计算器!H8,0)*能力值计算器!K8,0)*能力值计算器!L8,0)*VLOOKUP(能力值计算器!J8,能力变化对照表!A:B,2,0),0)</f>
        <v>-39</v>
      </c>
      <c r="J739">
        <f t="shared" si="91"/>
        <v>0</v>
      </c>
      <c r="K739">
        <f t="shared" si="92"/>
        <v>-6630</v>
      </c>
      <c r="L739">
        <f t="shared" si="93"/>
        <v>7990</v>
      </c>
      <c r="M739">
        <f t="shared" si="94"/>
        <v>248.1</v>
      </c>
      <c r="N739">
        <f t="shared" si="95"/>
        <v>1</v>
      </c>
    </row>
    <row r="740" spans="1:14">
      <c r="A740">
        <f t="shared" si="88"/>
        <v>0</v>
      </c>
      <c r="B740">
        <f t="shared" si="89"/>
        <v>0</v>
      </c>
      <c r="C740">
        <v>200</v>
      </c>
      <c r="D740">
        <v>4</v>
      </c>
      <c r="E740">
        <f t="shared" si="90"/>
        <v>-999</v>
      </c>
      <c r="F740">
        <f>能力值计算器!G2</f>
        <v>0</v>
      </c>
      <c r="G740">
        <f>ROUNDDOWN((能力值计算器!F4+能力值计算器!E4*2+ROUNDDOWN(C740/4,0))*能力值计算器!C2/100+10+能力值计算器!C2,0)</f>
        <v>170</v>
      </c>
      <c r="H740">
        <f>ROUNDDOWN(ROUNDDOWN(ROUNDDOWN(ROUNDDOWN(ROUNDDOWN((能力值计算器!F6+能力值计算器!E6*2+ROUNDDOWN(D740/4,0))*能力值计算器!C2/100+5,0)*能力值计算器!H6,0)*能力值计算器!K6,0)*能力值计算器!L6,0)*VLOOKUP(能力值计算器!J6,能力变化对照表!A:B,2,0),0)</f>
        <v>86</v>
      </c>
      <c r="I740">
        <f>ROUNDDOWN(ROUNDDOWN(ROUNDDOWN(ROUNDDOWN(ROUNDDOWN((能力值计算器!F8+能力值计算器!E8*2+ROUNDDOWN(E740/4,0))*能力值计算器!C2/100+5,0)*能力值计算器!H8,0)*能力值计算器!K8,0)*能力值计算器!L8,0)*VLOOKUP(能力值计算器!J8,能力变化对照表!A:B,2,0),0)</f>
        <v>-39</v>
      </c>
      <c r="J740">
        <f t="shared" si="91"/>
        <v>0</v>
      </c>
      <c r="K740">
        <f t="shared" si="92"/>
        <v>-6630</v>
      </c>
      <c r="L740">
        <f t="shared" si="93"/>
        <v>7990</v>
      </c>
      <c r="M740">
        <f t="shared" si="94"/>
        <v>248.1</v>
      </c>
      <c r="N740">
        <f t="shared" si="95"/>
        <v>1</v>
      </c>
    </row>
    <row r="741" spans="1:14">
      <c r="A741">
        <f t="shared" si="88"/>
        <v>0</v>
      </c>
      <c r="B741">
        <f t="shared" si="89"/>
        <v>0</v>
      </c>
      <c r="C741">
        <v>196</v>
      </c>
      <c r="D741">
        <v>56</v>
      </c>
      <c r="E741">
        <f t="shared" si="90"/>
        <v>-999</v>
      </c>
      <c r="F741">
        <f>能力值计算器!G2</f>
        <v>0</v>
      </c>
      <c r="G741">
        <f>ROUNDDOWN((能力值计算器!F4+能力值计算器!E4*2+ROUNDDOWN(C741/4,0))*能力值计算器!C2/100+10+能力值计算器!C2,0)</f>
        <v>170</v>
      </c>
      <c r="H741">
        <f>ROUNDDOWN(ROUNDDOWN(ROUNDDOWN(ROUNDDOWN(ROUNDDOWN((能力值计算器!F6+能力值计算器!E6*2+ROUNDDOWN(D741/4,0))*能力值计算器!C2/100+5,0)*能力值计算器!H6,0)*能力值计算器!K6,0)*能力值计算器!L6,0)*VLOOKUP(能力值计算器!J6,能力变化对照表!A:B,2,0),0)</f>
        <v>92</v>
      </c>
      <c r="I741">
        <f>ROUNDDOWN(ROUNDDOWN(ROUNDDOWN(ROUNDDOWN(ROUNDDOWN((能力值计算器!F8+能力值计算器!E8*2+ROUNDDOWN(E741/4,0))*能力值计算器!C2/100+5,0)*能力值计算器!H8,0)*能力值计算器!K8,0)*能力值计算器!L8,0)*VLOOKUP(能力值计算器!J8,能力变化对照表!A:B,2,0),0)</f>
        <v>-39</v>
      </c>
      <c r="J741">
        <f t="shared" si="91"/>
        <v>0</v>
      </c>
      <c r="K741">
        <f t="shared" si="92"/>
        <v>-6630</v>
      </c>
      <c r="L741">
        <f t="shared" si="93"/>
        <v>9010</v>
      </c>
      <c r="M741">
        <f t="shared" si="94"/>
        <v>248.1</v>
      </c>
      <c r="N741">
        <f t="shared" si="95"/>
        <v>1</v>
      </c>
    </row>
    <row r="742" spans="1:14">
      <c r="A742">
        <f t="shared" si="88"/>
        <v>0</v>
      </c>
      <c r="B742">
        <f t="shared" si="89"/>
        <v>0</v>
      </c>
      <c r="C742">
        <v>200</v>
      </c>
      <c r="D742">
        <v>52</v>
      </c>
      <c r="E742">
        <f t="shared" si="90"/>
        <v>-999</v>
      </c>
      <c r="F742">
        <f>能力值计算器!G2</f>
        <v>0</v>
      </c>
      <c r="G742">
        <f>ROUNDDOWN((能力值计算器!F4+能力值计算器!E4*2+ROUNDDOWN(C742/4,0))*能力值计算器!C2/100+10+能力值计算器!C2,0)</f>
        <v>170</v>
      </c>
      <c r="H742">
        <f>ROUNDDOWN(ROUNDDOWN(ROUNDDOWN(ROUNDDOWN(ROUNDDOWN((能力值计算器!F6+能力值计算器!E6*2+ROUNDDOWN(D742/4,0))*能力值计算器!C2/100+5,0)*能力值计算器!H6,0)*能力值计算器!K6,0)*能力值计算器!L6,0)*VLOOKUP(能力值计算器!J6,能力变化对照表!A:B,2,0),0)</f>
        <v>92</v>
      </c>
      <c r="I742">
        <f>ROUNDDOWN(ROUNDDOWN(ROUNDDOWN(ROUNDDOWN(ROUNDDOWN((能力值计算器!F8+能力值计算器!E8*2+ROUNDDOWN(E742/4,0))*能力值计算器!C2/100+5,0)*能力值计算器!H8,0)*能力值计算器!K8,0)*能力值计算器!L8,0)*VLOOKUP(能力值计算器!J8,能力变化对照表!A:B,2,0),0)</f>
        <v>-39</v>
      </c>
      <c r="J742">
        <f t="shared" si="91"/>
        <v>0</v>
      </c>
      <c r="K742">
        <f t="shared" si="92"/>
        <v>-6630</v>
      </c>
      <c r="L742">
        <f t="shared" si="93"/>
        <v>9010</v>
      </c>
      <c r="M742">
        <f t="shared" si="94"/>
        <v>248.1</v>
      </c>
      <c r="N742">
        <f t="shared" si="95"/>
        <v>1</v>
      </c>
    </row>
    <row r="743" spans="1:14">
      <c r="A743">
        <f t="shared" si="88"/>
        <v>0</v>
      </c>
      <c r="B743">
        <f t="shared" si="89"/>
        <v>0</v>
      </c>
      <c r="C743">
        <v>68</v>
      </c>
      <c r="D743">
        <v>116</v>
      </c>
      <c r="E743">
        <f t="shared" si="90"/>
        <v>-999</v>
      </c>
      <c r="F743">
        <f>能力值计算器!G2</f>
        <v>0</v>
      </c>
      <c r="G743">
        <f>ROUNDDOWN((能力值计算器!F4+能力值计算器!E4*2+ROUNDDOWN(C743/4,0))*能力值计算器!C2/100+10+能力值计算器!C2,0)</f>
        <v>154</v>
      </c>
      <c r="H743">
        <f>ROUNDDOWN(ROUNDDOWN(ROUNDDOWN(ROUNDDOWN(ROUNDDOWN((能力值计算器!F6+能力值计算器!E6*2+ROUNDDOWN(D743/4,0))*能力值计算器!C2/100+5,0)*能力值计算器!H6,0)*能力值计算器!K6,0)*能力值计算器!L6,0)*VLOOKUP(能力值计算器!J6,能力变化对照表!A:B,2,0),0)</f>
        <v>100</v>
      </c>
      <c r="I743">
        <f>ROUNDDOWN(ROUNDDOWN(ROUNDDOWN(ROUNDDOWN(ROUNDDOWN((能力值计算器!F8+能力值计算器!E8*2+ROUNDDOWN(E743/4,0))*能力值计算器!C2/100+5,0)*能力值计算器!H8,0)*能力值计算器!K8,0)*能力值计算器!L8,0)*VLOOKUP(能力值计算器!J8,能力变化对照表!A:B,2,0),0)</f>
        <v>-39</v>
      </c>
      <c r="J743">
        <f t="shared" si="91"/>
        <v>0</v>
      </c>
      <c r="K743">
        <f t="shared" si="92"/>
        <v>-6006</v>
      </c>
      <c r="L743">
        <f t="shared" si="93"/>
        <v>9394</v>
      </c>
      <c r="M743">
        <f t="shared" si="94"/>
        <v>232.1</v>
      </c>
      <c r="N743">
        <f t="shared" si="95"/>
        <v>1</v>
      </c>
    </row>
    <row r="744" spans="1:14">
      <c r="A744">
        <f t="shared" si="88"/>
        <v>0</v>
      </c>
      <c r="B744">
        <f t="shared" si="89"/>
        <v>0</v>
      </c>
      <c r="C744">
        <v>68</v>
      </c>
      <c r="D744">
        <v>68</v>
      </c>
      <c r="E744">
        <f t="shared" si="90"/>
        <v>-999</v>
      </c>
      <c r="F744">
        <f>能力值计算器!G2</f>
        <v>0</v>
      </c>
      <c r="G744">
        <f>ROUNDDOWN((能力值计算器!F4+能力值计算器!E4*2+ROUNDDOWN(C744/4,0))*能力值计算器!C2/100+10+能力值计算器!C2,0)</f>
        <v>154</v>
      </c>
      <c r="H744">
        <f>ROUNDDOWN(ROUNDDOWN(ROUNDDOWN(ROUNDDOWN(ROUNDDOWN((能力值计算器!F6+能力值计算器!E6*2+ROUNDDOWN(D744/4,0))*能力值计算器!C2/100+5,0)*能力值计算器!H6,0)*能力值计算器!K6,0)*能力值计算器!L6,0)*VLOOKUP(能力值计算器!J6,能力变化对照表!A:B,2,0),0)</f>
        <v>94</v>
      </c>
      <c r="I744">
        <f>ROUNDDOWN(ROUNDDOWN(ROUNDDOWN(ROUNDDOWN(ROUNDDOWN((能力值计算器!F8+能力值计算器!E8*2+ROUNDDOWN(E744/4,0))*能力值计算器!C2/100+5,0)*能力值计算器!H8,0)*能力值计算器!K8,0)*能力值计算器!L8,0)*VLOOKUP(能力值计算器!J8,能力变化对照表!A:B,2,0),0)</f>
        <v>-39</v>
      </c>
      <c r="J744">
        <f t="shared" si="91"/>
        <v>0</v>
      </c>
      <c r="K744">
        <f t="shared" si="92"/>
        <v>-6006</v>
      </c>
      <c r="L744">
        <f t="shared" si="93"/>
        <v>8470</v>
      </c>
      <c r="M744">
        <f t="shared" si="94"/>
        <v>232.1</v>
      </c>
      <c r="N744">
        <f t="shared" si="95"/>
        <v>1</v>
      </c>
    </row>
    <row r="745" spans="1:14">
      <c r="A745">
        <f t="shared" si="88"/>
        <v>0</v>
      </c>
      <c r="B745">
        <f t="shared" si="89"/>
        <v>0</v>
      </c>
      <c r="C745">
        <v>68</v>
      </c>
      <c r="D745">
        <v>72</v>
      </c>
      <c r="E745">
        <f t="shared" si="90"/>
        <v>-999</v>
      </c>
      <c r="F745">
        <f>能力值计算器!G2</f>
        <v>0</v>
      </c>
      <c r="G745">
        <f>ROUNDDOWN((能力值计算器!F4+能力值计算器!E4*2+ROUNDDOWN(C745/4,0))*能力值计算器!C2/100+10+能力值计算器!C2,0)</f>
        <v>154</v>
      </c>
      <c r="H745">
        <f>ROUNDDOWN(ROUNDDOWN(ROUNDDOWN(ROUNDDOWN(ROUNDDOWN((能力值计算器!F6+能力值计算器!E6*2+ROUNDDOWN(D745/4,0))*能力值计算器!C2/100+5,0)*能力值计算器!H6,0)*能力值计算器!K6,0)*能力值计算器!L6,0)*VLOOKUP(能力值计算器!J6,能力变化对照表!A:B,2,0),0)</f>
        <v>94</v>
      </c>
      <c r="I745">
        <f>ROUNDDOWN(ROUNDDOWN(ROUNDDOWN(ROUNDDOWN(ROUNDDOWN((能力值计算器!F8+能力值计算器!E8*2+ROUNDDOWN(E745/4,0))*能力值计算器!C2/100+5,0)*能力值计算器!H8,0)*能力值计算器!K8,0)*能力值计算器!L8,0)*VLOOKUP(能力值计算器!J8,能力变化对照表!A:B,2,0),0)</f>
        <v>-39</v>
      </c>
      <c r="J745">
        <f t="shared" si="91"/>
        <v>0</v>
      </c>
      <c r="K745">
        <f t="shared" si="92"/>
        <v>-6006</v>
      </c>
      <c r="L745">
        <f t="shared" si="93"/>
        <v>8470</v>
      </c>
      <c r="M745">
        <f t="shared" si="94"/>
        <v>232.1</v>
      </c>
      <c r="N745">
        <f t="shared" si="95"/>
        <v>1</v>
      </c>
    </row>
    <row r="746" spans="1:14">
      <c r="A746">
        <f t="shared" si="88"/>
        <v>0</v>
      </c>
      <c r="B746">
        <f t="shared" si="89"/>
        <v>0</v>
      </c>
      <c r="C746">
        <v>72</v>
      </c>
      <c r="D746">
        <v>68</v>
      </c>
      <c r="E746">
        <f t="shared" si="90"/>
        <v>-999</v>
      </c>
      <c r="F746">
        <f>能力值计算器!G2</f>
        <v>0</v>
      </c>
      <c r="G746">
        <f>ROUNDDOWN((能力值计算器!F4+能力值计算器!E4*2+ROUNDDOWN(C746/4,0))*能力值计算器!C2/100+10+能力值计算器!C2,0)</f>
        <v>154</v>
      </c>
      <c r="H746">
        <f>ROUNDDOWN(ROUNDDOWN(ROUNDDOWN(ROUNDDOWN(ROUNDDOWN((能力值计算器!F6+能力值计算器!E6*2+ROUNDDOWN(D746/4,0))*能力值计算器!C2/100+5,0)*能力值计算器!H6,0)*能力值计算器!K6,0)*能力值计算器!L6,0)*VLOOKUP(能力值计算器!J6,能力变化对照表!A:B,2,0),0)</f>
        <v>94</v>
      </c>
      <c r="I746">
        <f>ROUNDDOWN(ROUNDDOWN(ROUNDDOWN(ROUNDDOWN(ROUNDDOWN((能力值计算器!F8+能力值计算器!E8*2+ROUNDDOWN(E746/4,0))*能力值计算器!C2/100+5,0)*能力值计算器!H8,0)*能力值计算器!K8,0)*能力值计算器!L8,0)*VLOOKUP(能力值计算器!J8,能力变化对照表!A:B,2,0),0)</f>
        <v>-39</v>
      </c>
      <c r="J746">
        <f t="shared" si="91"/>
        <v>0</v>
      </c>
      <c r="K746">
        <f t="shared" si="92"/>
        <v>-6006</v>
      </c>
      <c r="L746">
        <f t="shared" si="93"/>
        <v>8470</v>
      </c>
      <c r="M746">
        <f t="shared" si="94"/>
        <v>232.1</v>
      </c>
      <c r="N746">
        <f t="shared" si="95"/>
        <v>1</v>
      </c>
    </row>
    <row r="747" spans="1:14">
      <c r="A747">
        <f t="shared" si="88"/>
        <v>0</v>
      </c>
      <c r="B747">
        <f t="shared" si="89"/>
        <v>0</v>
      </c>
      <c r="C747">
        <v>68</v>
      </c>
      <c r="D747">
        <v>120</v>
      </c>
      <c r="E747">
        <f t="shared" si="90"/>
        <v>-999</v>
      </c>
      <c r="F747">
        <f>能力值计算器!G2</f>
        <v>0</v>
      </c>
      <c r="G747">
        <f>ROUNDDOWN((能力值计算器!F4+能力值计算器!E4*2+ROUNDDOWN(C747/4,0))*能力值计算器!C2/100+10+能力值计算器!C2,0)</f>
        <v>154</v>
      </c>
      <c r="H747">
        <f>ROUNDDOWN(ROUNDDOWN(ROUNDDOWN(ROUNDDOWN(ROUNDDOWN((能力值计算器!F6+能力值计算器!E6*2+ROUNDDOWN(D747/4,0))*能力值计算器!C2/100+5,0)*能力值计算器!H6,0)*能力值计算器!K6,0)*能力值计算器!L6,0)*VLOOKUP(能力值计算器!J6,能力变化对照表!A:B,2,0),0)</f>
        <v>100</v>
      </c>
      <c r="I747">
        <f>ROUNDDOWN(ROUNDDOWN(ROUNDDOWN(ROUNDDOWN(ROUNDDOWN((能力值计算器!F8+能力值计算器!E8*2+ROUNDDOWN(E747/4,0))*能力值计算器!C2/100+5,0)*能力值计算器!H8,0)*能力值计算器!K8,0)*能力值计算器!L8,0)*VLOOKUP(能力值计算器!J8,能力变化对照表!A:B,2,0),0)</f>
        <v>-39</v>
      </c>
      <c r="J747">
        <f t="shared" si="91"/>
        <v>0</v>
      </c>
      <c r="K747">
        <f t="shared" si="92"/>
        <v>-6006</v>
      </c>
      <c r="L747">
        <f t="shared" si="93"/>
        <v>9394</v>
      </c>
      <c r="M747">
        <f t="shared" si="94"/>
        <v>232.1</v>
      </c>
      <c r="N747">
        <f t="shared" si="95"/>
        <v>1</v>
      </c>
    </row>
    <row r="748" spans="1:14">
      <c r="A748">
        <f t="shared" si="88"/>
        <v>0</v>
      </c>
      <c r="B748">
        <f t="shared" si="89"/>
        <v>0</v>
      </c>
      <c r="C748">
        <v>72</v>
      </c>
      <c r="D748">
        <v>116</v>
      </c>
      <c r="E748">
        <f t="shared" si="90"/>
        <v>-999</v>
      </c>
      <c r="F748">
        <f>能力值计算器!G2</f>
        <v>0</v>
      </c>
      <c r="G748">
        <f>ROUNDDOWN((能力值计算器!F4+能力值计算器!E4*2+ROUNDDOWN(C748/4,0))*能力值计算器!C2/100+10+能力值计算器!C2,0)</f>
        <v>154</v>
      </c>
      <c r="H748">
        <f>ROUNDDOWN(ROUNDDOWN(ROUNDDOWN(ROUNDDOWN(ROUNDDOWN((能力值计算器!F6+能力值计算器!E6*2+ROUNDDOWN(D748/4,0))*能力值计算器!C2/100+5,0)*能力值计算器!H6,0)*能力值计算器!K6,0)*能力值计算器!L6,0)*VLOOKUP(能力值计算器!J6,能力变化对照表!A:B,2,0),0)</f>
        <v>100</v>
      </c>
      <c r="I748">
        <f>ROUNDDOWN(ROUNDDOWN(ROUNDDOWN(ROUNDDOWN(ROUNDDOWN((能力值计算器!F8+能力值计算器!E8*2+ROUNDDOWN(E748/4,0))*能力值计算器!C2/100+5,0)*能力值计算器!H8,0)*能力值计算器!K8,0)*能力值计算器!L8,0)*VLOOKUP(能力值计算器!J8,能力变化对照表!A:B,2,0),0)</f>
        <v>-39</v>
      </c>
      <c r="J748">
        <f t="shared" si="91"/>
        <v>0</v>
      </c>
      <c r="K748">
        <f t="shared" si="92"/>
        <v>-6006</v>
      </c>
      <c r="L748">
        <f t="shared" si="93"/>
        <v>9394</v>
      </c>
      <c r="M748">
        <f t="shared" si="94"/>
        <v>232.1</v>
      </c>
      <c r="N748">
        <f t="shared" si="95"/>
        <v>1</v>
      </c>
    </row>
    <row r="749" spans="1:14">
      <c r="A749">
        <f t="shared" si="88"/>
        <v>0</v>
      </c>
      <c r="B749">
        <f t="shared" si="89"/>
        <v>0</v>
      </c>
      <c r="C749">
        <v>196</v>
      </c>
      <c r="D749">
        <v>0</v>
      </c>
      <c r="E749">
        <f t="shared" si="90"/>
        <v>-999</v>
      </c>
      <c r="F749">
        <f>能力值计算器!G2</f>
        <v>0</v>
      </c>
      <c r="G749">
        <f>ROUNDDOWN((能力值计算器!F4+能力值计算器!E4*2+ROUNDDOWN(C749/4,0))*能力值计算器!C2/100+10+能力值计算器!C2,0)</f>
        <v>170</v>
      </c>
      <c r="H749">
        <f>ROUNDDOWN(ROUNDDOWN(ROUNDDOWN(ROUNDDOWN(ROUNDDOWN((能力值计算器!F6+能力值计算器!E6*2+ROUNDDOWN(D749/4,0))*能力值计算器!C2/100+5,0)*能力值计算器!H6,0)*能力值计算器!K6,0)*能力值计算器!L6,0)*VLOOKUP(能力值计算器!J6,能力变化对照表!A:B,2,0),0)</f>
        <v>85</v>
      </c>
      <c r="I749">
        <f>ROUNDDOWN(ROUNDDOWN(ROUNDDOWN(ROUNDDOWN(ROUNDDOWN((能力值计算器!F8+能力值计算器!E8*2+ROUNDDOWN(E749/4,0))*能力值计算器!C2/100+5,0)*能力值计算器!H8,0)*能力值计算器!K8,0)*能力值计算器!L8,0)*VLOOKUP(能力值计算器!J8,能力变化对照表!A:B,2,0),0)</f>
        <v>-39</v>
      </c>
      <c r="J749">
        <f t="shared" si="91"/>
        <v>0</v>
      </c>
      <c r="K749">
        <f t="shared" si="92"/>
        <v>-6630</v>
      </c>
      <c r="L749">
        <f t="shared" si="93"/>
        <v>7820</v>
      </c>
      <c r="M749">
        <f t="shared" si="94"/>
        <v>248.1</v>
      </c>
      <c r="N749">
        <f t="shared" si="95"/>
        <v>1</v>
      </c>
    </row>
    <row r="750" spans="1:14">
      <c r="A750">
        <f t="shared" si="88"/>
        <v>0</v>
      </c>
      <c r="B750">
        <f t="shared" si="89"/>
        <v>0</v>
      </c>
      <c r="C750">
        <v>196</v>
      </c>
      <c r="D750">
        <v>60</v>
      </c>
      <c r="E750">
        <f t="shared" si="90"/>
        <v>-999</v>
      </c>
      <c r="F750">
        <f>能力值计算器!G2</f>
        <v>0</v>
      </c>
      <c r="G750">
        <f>ROUNDDOWN((能力值计算器!F4+能力值计算器!E4*2+ROUNDDOWN(C750/4,0))*能力值计算器!C2/100+10+能力值计算器!C2,0)</f>
        <v>170</v>
      </c>
      <c r="H750">
        <f>ROUNDDOWN(ROUNDDOWN(ROUNDDOWN(ROUNDDOWN(ROUNDDOWN((能力值计算器!F6+能力值计算器!E6*2+ROUNDDOWN(D750/4,0))*能力值计算器!C2/100+5,0)*能力值计算器!H6,0)*能力值计算器!K6,0)*能力值计算器!L6,0)*VLOOKUP(能力值计算器!J6,能力变化对照表!A:B,2,0),0)</f>
        <v>93</v>
      </c>
      <c r="I750">
        <f>ROUNDDOWN(ROUNDDOWN(ROUNDDOWN(ROUNDDOWN(ROUNDDOWN((能力值计算器!F8+能力值计算器!E8*2+ROUNDDOWN(E750/4,0))*能力值计算器!C2/100+5,0)*能力值计算器!H8,0)*能力值计算器!K8,0)*能力值计算器!L8,0)*VLOOKUP(能力值计算器!J8,能力变化对照表!A:B,2,0),0)</f>
        <v>-39</v>
      </c>
      <c r="J750">
        <f t="shared" si="91"/>
        <v>0</v>
      </c>
      <c r="K750">
        <f t="shared" si="92"/>
        <v>-6630</v>
      </c>
      <c r="L750">
        <f t="shared" si="93"/>
        <v>9180</v>
      </c>
      <c r="M750">
        <f t="shared" si="94"/>
        <v>248.1</v>
      </c>
      <c r="N750">
        <f t="shared" si="95"/>
        <v>1</v>
      </c>
    </row>
    <row r="751" spans="1:14">
      <c r="A751">
        <f t="shared" si="88"/>
        <v>0</v>
      </c>
      <c r="B751">
        <f t="shared" si="89"/>
        <v>0</v>
      </c>
      <c r="C751">
        <v>68</v>
      </c>
      <c r="D751">
        <v>124</v>
      </c>
      <c r="E751">
        <f t="shared" si="90"/>
        <v>-999</v>
      </c>
      <c r="F751">
        <f>能力值计算器!G2</f>
        <v>0</v>
      </c>
      <c r="G751">
        <f>ROUNDDOWN((能力值计算器!F4+能力值计算器!E4*2+ROUNDDOWN(C751/4,0))*能力值计算器!C2/100+10+能力值计算器!C2,0)</f>
        <v>154</v>
      </c>
      <c r="H751">
        <f>ROUNDDOWN(ROUNDDOWN(ROUNDDOWN(ROUNDDOWN(ROUNDDOWN((能力值计算器!F6+能力值计算器!E6*2+ROUNDDOWN(D751/4,0))*能力值计算器!C2/100+5,0)*能力值计算器!H6,0)*能力值计算器!K6,0)*能力值计算器!L6,0)*VLOOKUP(能力值计算器!J6,能力变化对照表!A:B,2,0),0)</f>
        <v>101</v>
      </c>
      <c r="I751">
        <f>ROUNDDOWN(ROUNDDOWN(ROUNDDOWN(ROUNDDOWN(ROUNDDOWN((能力值计算器!F8+能力值计算器!E8*2+ROUNDDOWN(E751/4,0))*能力值计算器!C2/100+5,0)*能力值计算器!H8,0)*能力值计算器!K8,0)*能力值计算器!L8,0)*VLOOKUP(能力值计算器!J8,能力变化对照表!A:B,2,0),0)</f>
        <v>-39</v>
      </c>
      <c r="J751">
        <f t="shared" si="91"/>
        <v>0</v>
      </c>
      <c r="K751">
        <f t="shared" si="92"/>
        <v>-6006</v>
      </c>
      <c r="L751">
        <f t="shared" si="93"/>
        <v>9548</v>
      </c>
      <c r="M751">
        <f t="shared" si="94"/>
        <v>232.1</v>
      </c>
      <c r="N751">
        <f t="shared" si="95"/>
        <v>1</v>
      </c>
    </row>
    <row r="752" spans="1:14">
      <c r="A752">
        <f t="shared" si="88"/>
        <v>0</v>
      </c>
      <c r="B752">
        <f t="shared" si="89"/>
        <v>0</v>
      </c>
      <c r="C752">
        <v>68</v>
      </c>
      <c r="D752">
        <v>60</v>
      </c>
      <c r="E752">
        <f t="shared" si="90"/>
        <v>-999</v>
      </c>
      <c r="F752">
        <f>能力值计算器!G2</f>
        <v>0</v>
      </c>
      <c r="G752">
        <f>ROUNDDOWN((能力值计算器!F4+能力值计算器!E4*2+ROUNDDOWN(C752/4,0))*能力值计算器!C2/100+10+能力值计算器!C2,0)</f>
        <v>154</v>
      </c>
      <c r="H752">
        <f>ROUNDDOWN(ROUNDDOWN(ROUNDDOWN(ROUNDDOWN(ROUNDDOWN((能力值计算器!F6+能力值计算器!E6*2+ROUNDDOWN(D752/4,0))*能力值计算器!C2/100+5,0)*能力值计算器!H6,0)*能力值计算器!K6,0)*能力值计算器!L6,0)*VLOOKUP(能力值计算器!J6,能力变化对照表!A:B,2,0),0)</f>
        <v>93</v>
      </c>
      <c r="I752">
        <f>ROUNDDOWN(ROUNDDOWN(ROUNDDOWN(ROUNDDOWN(ROUNDDOWN((能力值计算器!F8+能力值计算器!E8*2+ROUNDDOWN(E752/4,0))*能力值计算器!C2/100+5,0)*能力值计算器!H8,0)*能力值计算器!K8,0)*能力值计算器!L8,0)*VLOOKUP(能力值计算器!J8,能力变化对照表!A:B,2,0),0)</f>
        <v>-39</v>
      </c>
      <c r="J752">
        <f t="shared" si="91"/>
        <v>0</v>
      </c>
      <c r="K752">
        <f t="shared" si="92"/>
        <v>-6006</v>
      </c>
      <c r="L752">
        <f t="shared" si="93"/>
        <v>8316</v>
      </c>
      <c r="M752">
        <f t="shared" si="94"/>
        <v>232.1</v>
      </c>
      <c r="N752">
        <f t="shared" si="95"/>
        <v>1</v>
      </c>
    </row>
    <row r="753" spans="1:14">
      <c r="A753">
        <f t="shared" si="88"/>
        <v>0</v>
      </c>
      <c r="B753">
        <f t="shared" si="89"/>
        <v>0</v>
      </c>
      <c r="C753">
        <v>68</v>
      </c>
      <c r="D753">
        <v>64</v>
      </c>
      <c r="E753">
        <f t="shared" si="90"/>
        <v>-999</v>
      </c>
      <c r="F753">
        <f>能力值计算器!G2</f>
        <v>0</v>
      </c>
      <c r="G753">
        <f>ROUNDDOWN((能力值计算器!F4+能力值计算器!E4*2+ROUNDDOWN(C753/4,0))*能力值计算器!C2/100+10+能力值计算器!C2,0)</f>
        <v>154</v>
      </c>
      <c r="H753">
        <f>ROUNDDOWN(ROUNDDOWN(ROUNDDOWN(ROUNDDOWN(ROUNDDOWN((能力值计算器!F6+能力值计算器!E6*2+ROUNDDOWN(D753/4,0))*能力值计算器!C2/100+5,0)*能力值计算器!H6,0)*能力值计算器!K6,0)*能力值计算器!L6,0)*VLOOKUP(能力值计算器!J6,能力变化对照表!A:B,2,0),0)</f>
        <v>93</v>
      </c>
      <c r="I753">
        <f>ROUNDDOWN(ROUNDDOWN(ROUNDDOWN(ROUNDDOWN(ROUNDDOWN((能力值计算器!F8+能力值计算器!E8*2+ROUNDDOWN(E753/4,0))*能力值计算器!C2/100+5,0)*能力值计算器!H8,0)*能力值计算器!K8,0)*能力值计算器!L8,0)*VLOOKUP(能力值计算器!J8,能力变化对照表!A:B,2,0),0)</f>
        <v>-39</v>
      </c>
      <c r="J753">
        <f t="shared" si="91"/>
        <v>0</v>
      </c>
      <c r="K753">
        <f t="shared" si="92"/>
        <v>-6006</v>
      </c>
      <c r="L753">
        <f t="shared" si="93"/>
        <v>8316</v>
      </c>
      <c r="M753">
        <f t="shared" si="94"/>
        <v>232.1</v>
      </c>
      <c r="N753">
        <f t="shared" si="95"/>
        <v>1</v>
      </c>
    </row>
    <row r="754" spans="1:14">
      <c r="A754">
        <f t="shared" si="88"/>
        <v>0</v>
      </c>
      <c r="B754">
        <f t="shared" si="89"/>
        <v>0</v>
      </c>
      <c r="C754">
        <v>72</v>
      </c>
      <c r="D754">
        <v>60</v>
      </c>
      <c r="E754">
        <f t="shared" si="90"/>
        <v>-999</v>
      </c>
      <c r="F754">
        <f>能力值计算器!G2</f>
        <v>0</v>
      </c>
      <c r="G754">
        <f>ROUNDDOWN((能力值计算器!F4+能力值计算器!E4*2+ROUNDDOWN(C754/4,0))*能力值计算器!C2/100+10+能力值计算器!C2,0)</f>
        <v>154</v>
      </c>
      <c r="H754">
        <f>ROUNDDOWN(ROUNDDOWN(ROUNDDOWN(ROUNDDOWN(ROUNDDOWN((能力值计算器!F6+能力值计算器!E6*2+ROUNDDOWN(D754/4,0))*能力值计算器!C2/100+5,0)*能力值计算器!H6,0)*能力值计算器!K6,0)*能力值计算器!L6,0)*VLOOKUP(能力值计算器!J6,能力变化对照表!A:B,2,0),0)</f>
        <v>93</v>
      </c>
      <c r="I754">
        <f>ROUNDDOWN(ROUNDDOWN(ROUNDDOWN(ROUNDDOWN(ROUNDDOWN((能力值计算器!F8+能力值计算器!E8*2+ROUNDDOWN(E754/4,0))*能力值计算器!C2/100+5,0)*能力值计算器!H8,0)*能力值计算器!K8,0)*能力值计算器!L8,0)*VLOOKUP(能力值计算器!J8,能力变化对照表!A:B,2,0),0)</f>
        <v>-39</v>
      </c>
      <c r="J754">
        <f t="shared" si="91"/>
        <v>0</v>
      </c>
      <c r="K754">
        <f t="shared" si="92"/>
        <v>-6006</v>
      </c>
      <c r="L754">
        <f t="shared" si="93"/>
        <v>8316</v>
      </c>
      <c r="M754">
        <f t="shared" si="94"/>
        <v>232.1</v>
      </c>
      <c r="N754">
        <f t="shared" si="95"/>
        <v>1</v>
      </c>
    </row>
    <row r="755" spans="1:14">
      <c r="A755">
        <f t="shared" si="88"/>
        <v>0</v>
      </c>
      <c r="B755">
        <f t="shared" si="89"/>
        <v>0</v>
      </c>
      <c r="C755">
        <v>68</v>
      </c>
      <c r="D755">
        <v>128</v>
      </c>
      <c r="E755">
        <f t="shared" si="90"/>
        <v>-999</v>
      </c>
      <c r="F755">
        <f>能力值计算器!G2</f>
        <v>0</v>
      </c>
      <c r="G755">
        <f>ROUNDDOWN((能力值计算器!F4+能力值计算器!E4*2+ROUNDDOWN(C755/4,0))*能力值计算器!C2/100+10+能力值计算器!C2,0)</f>
        <v>154</v>
      </c>
      <c r="H755">
        <f>ROUNDDOWN(ROUNDDOWN(ROUNDDOWN(ROUNDDOWN(ROUNDDOWN((能力值计算器!F6+能力值计算器!E6*2+ROUNDDOWN(D755/4,0))*能力值计算器!C2/100+5,0)*能力值计算器!H6,0)*能力值计算器!K6,0)*能力值计算器!L6,0)*VLOOKUP(能力值计算器!J6,能力变化对照表!A:B,2,0),0)</f>
        <v>101</v>
      </c>
      <c r="I755">
        <f>ROUNDDOWN(ROUNDDOWN(ROUNDDOWN(ROUNDDOWN(ROUNDDOWN((能力值计算器!F8+能力值计算器!E8*2+ROUNDDOWN(E755/4,0))*能力值计算器!C2/100+5,0)*能力值计算器!H8,0)*能力值计算器!K8,0)*能力值计算器!L8,0)*VLOOKUP(能力值计算器!J8,能力变化对照表!A:B,2,0),0)</f>
        <v>-39</v>
      </c>
      <c r="J755">
        <f t="shared" si="91"/>
        <v>0</v>
      </c>
      <c r="K755">
        <f t="shared" si="92"/>
        <v>-6006</v>
      </c>
      <c r="L755">
        <f t="shared" si="93"/>
        <v>9548</v>
      </c>
      <c r="M755">
        <f t="shared" si="94"/>
        <v>232.1</v>
      </c>
      <c r="N755">
        <f t="shared" si="95"/>
        <v>1</v>
      </c>
    </row>
    <row r="756" spans="1:14">
      <c r="A756">
        <f t="shared" si="88"/>
        <v>0</v>
      </c>
      <c r="B756">
        <f t="shared" si="89"/>
        <v>0</v>
      </c>
      <c r="C756">
        <v>72</v>
      </c>
      <c r="D756">
        <v>124</v>
      </c>
      <c r="E756">
        <f t="shared" si="90"/>
        <v>-999</v>
      </c>
      <c r="F756">
        <f>能力值计算器!G2</f>
        <v>0</v>
      </c>
      <c r="G756">
        <f>ROUNDDOWN((能力值计算器!F4+能力值计算器!E4*2+ROUNDDOWN(C756/4,0))*能力值计算器!C2/100+10+能力值计算器!C2,0)</f>
        <v>154</v>
      </c>
      <c r="H756">
        <f>ROUNDDOWN(ROUNDDOWN(ROUNDDOWN(ROUNDDOWN(ROUNDDOWN((能力值计算器!F6+能力值计算器!E6*2+ROUNDDOWN(D756/4,0))*能力值计算器!C2/100+5,0)*能力值计算器!H6,0)*能力值计算器!K6,0)*能力值计算器!L6,0)*VLOOKUP(能力值计算器!J6,能力变化对照表!A:B,2,0),0)</f>
        <v>101</v>
      </c>
      <c r="I756">
        <f>ROUNDDOWN(ROUNDDOWN(ROUNDDOWN(ROUNDDOWN(ROUNDDOWN((能力值计算器!F8+能力值计算器!E8*2+ROUNDDOWN(E756/4,0))*能力值计算器!C2/100+5,0)*能力值计算器!H8,0)*能力值计算器!K8,0)*能力值计算器!L8,0)*VLOOKUP(能力值计算器!J8,能力变化对照表!A:B,2,0),0)</f>
        <v>-39</v>
      </c>
      <c r="J756">
        <f t="shared" si="91"/>
        <v>0</v>
      </c>
      <c r="K756">
        <f t="shared" si="92"/>
        <v>-6006</v>
      </c>
      <c r="L756">
        <f t="shared" si="93"/>
        <v>9548</v>
      </c>
      <c r="M756">
        <f t="shared" si="94"/>
        <v>232.1</v>
      </c>
      <c r="N756">
        <f t="shared" si="95"/>
        <v>1</v>
      </c>
    </row>
    <row r="757" spans="1:14">
      <c r="A757">
        <f t="shared" si="88"/>
        <v>0</v>
      </c>
      <c r="B757">
        <f t="shared" si="89"/>
        <v>0</v>
      </c>
      <c r="C757">
        <v>68</v>
      </c>
      <c r="D757">
        <v>132</v>
      </c>
      <c r="E757">
        <f t="shared" si="90"/>
        <v>-999</v>
      </c>
      <c r="F757">
        <f>能力值计算器!G2</f>
        <v>0</v>
      </c>
      <c r="G757">
        <f>ROUNDDOWN((能力值计算器!F4+能力值计算器!E4*2+ROUNDDOWN(C757/4,0))*能力值计算器!C2/100+10+能力值计算器!C2,0)</f>
        <v>154</v>
      </c>
      <c r="H757">
        <f>ROUNDDOWN(ROUNDDOWN(ROUNDDOWN(ROUNDDOWN(ROUNDDOWN((能力值计算器!F6+能力值计算器!E6*2+ROUNDDOWN(D757/4,0))*能力值计算器!C2/100+5,0)*能力值计算器!H6,0)*能力值计算器!K6,0)*能力值计算器!L6,0)*VLOOKUP(能力值计算器!J6,能力变化对照表!A:B,2,0),0)</f>
        <v>102</v>
      </c>
      <c r="I757">
        <f>ROUNDDOWN(ROUNDDOWN(ROUNDDOWN(ROUNDDOWN(ROUNDDOWN((能力值计算器!F8+能力值计算器!E8*2+ROUNDDOWN(E757/4,0))*能力值计算器!C2/100+5,0)*能力值计算器!H8,0)*能力值计算器!K8,0)*能力值计算器!L8,0)*VLOOKUP(能力值计算器!J8,能力变化对照表!A:B,2,0),0)</f>
        <v>-39</v>
      </c>
      <c r="J757">
        <f t="shared" si="91"/>
        <v>0</v>
      </c>
      <c r="K757">
        <f t="shared" si="92"/>
        <v>-6006</v>
      </c>
      <c r="L757">
        <f t="shared" si="93"/>
        <v>9702</v>
      </c>
      <c r="M757">
        <f t="shared" si="94"/>
        <v>232.1</v>
      </c>
      <c r="N757">
        <f t="shared" si="95"/>
        <v>1</v>
      </c>
    </row>
    <row r="758" spans="1:14">
      <c r="A758">
        <f t="shared" si="88"/>
        <v>0</v>
      </c>
      <c r="B758">
        <f t="shared" si="89"/>
        <v>0</v>
      </c>
      <c r="C758">
        <v>68</v>
      </c>
      <c r="D758">
        <v>52</v>
      </c>
      <c r="E758">
        <f t="shared" si="90"/>
        <v>-999</v>
      </c>
      <c r="F758">
        <f>能力值计算器!G2</f>
        <v>0</v>
      </c>
      <c r="G758">
        <f>ROUNDDOWN((能力值计算器!F4+能力值计算器!E4*2+ROUNDDOWN(C758/4,0))*能力值计算器!C2/100+10+能力值计算器!C2,0)</f>
        <v>154</v>
      </c>
      <c r="H758">
        <f>ROUNDDOWN(ROUNDDOWN(ROUNDDOWN(ROUNDDOWN(ROUNDDOWN((能力值计算器!F6+能力值计算器!E6*2+ROUNDDOWN(D758/4,0))*能力值计算器!C2/100+5,0)*能力值计算器!H6,0)*能力值计算器!K6,0)*能力值计算器!L6,0)*VLOOKUP(能力值计算器!J6,能力变化对照表!A:B,2,0),0)</f>
        <v>92</v>
      </c>
      <c r="I758">
        <f>ROUNDDOWN(ROUNDDOWN(ROUNDDOWN(ROUNDDOWN(ROUNDDOWN((能力值计算器!F8+能力值计算器!E8*2+ROUNDDOWN(E758/4,0))*能力值计算器!C2/100+5,0)*能力值计算器!H8,0)*能力值计算器!K8,0)*能力值计算器!L8,0)*VLOOKUP(能力值计算器!J8,能力变化对照表!A:B,2,0),0)</f>
        <v>-39</v>
      </c>
      <c r="J758">
        <f t="shared" si="91"/>
        <v>0</v>
      </c>
      <c r="K758">
        <f t="shared" si="92"/>
        <v>-6006</v>
      </c>
      <c r="L758">
        <f t="shared" si="93"/>
        <v>8162</v>
      </c>
      <c r="M758">
        <f t="shared" si="94"/>
        <v>232.1</v>
      </c>
      <c r="N758">
        <f t="shared" si="95"/>
        <v>1</v>
      </c>
    </row>
    <row r="759" spans="1:14">
      <c r="A759">
        <f t="shared" si="88"/>
        <v>0</v>
      </c>
      <c r="B759">
        <f t="shared" si="89"/>
        <v>0</v>
      </c>
      <c r="C759">
        <v>68</v>
      </c>
      <c r="D759">
        <v>56</v>
      </c>
      <c r="E759">
        <f t="shared" si="90"/>
        <v>-999</v>
      </c>
      <c r="F759">
        <f>能力值计算器!G2</f>
        <v>0</v>
      </c>
      <c r="G759">
        <f>ROUNDDOWN((能力值计算器!F4+能力值计算器!E4*2+ROUNDDOWN(C759/4,0))*能力值计算器!C2/100+10+能力值计算器!C2,0)</f>
        <v>154</v>
      </c>
      <c r="H759">
        <f>ROUNDDOWN(ROUNDDOWN(ROUNDDOWN(ROUNDDOWN(ROUNDDOWN((能力值计算器!F6+能力值计算器!E6*2+ROUNDDOWN(D759/4,0))*能力值计算器!C2/100+5,0)*能力值计算器!H6,0)*能力值计算器!K6,0)*能力值计算器!L6,0)*VLOOKUP(能力值计算器!J6,能力变化对照表!A:B,2,0),0)</f>
        <v>92</v>
      </c>
      <c r="I759">
        <f>ROUNDDOWN(ROUNDDOWN(ROUNDDOWN(ROUNDDOWN(ROUNDDOWN((能力值计算器!F8+能力值计算器!E8*2+ROUNDDOWN(E759/4,0))*能力值计算器!C2/100+5,0)*能力值计算器!H8,0)*能力值计算器!K8,0)*能力值计算器!L8,0)*VLOOKUP(能力值计算器!J8,能力变化对照表!A:B,2,0),0)</f>
        <v>-39</v>
      </c>
      <c r="J759">
        <f t="shared" si="91"/>
        <v>0</v>
      </c>
      <c r="K759">
        <f t="shared" si="92"/>
        <v>-6006</v>
      </c>
      <c r="L759">
        <f t="shared" si="93"/>
        <v>8162</v>
      </c>
      <c r="M759">
        <f t="shared" si="94"/>
        <v>232.1</v>
      </c>
      <c r="N759">
        <f t="shared" si="95"/>
        <v>1</v>
      </c>
    </row>
    <row r="760" spans="1:14">
      <c r="A760">
        <f t="shared" si="88"/>
        <v>0</v>
      </c>
      <c r="B760">
        <f t="shared" si="89"/>
        <v>0</v>
      </c>
      <c r="C760">
        <v>72</v>
      </c>
      <c r="D760">
        <v>52</v>
      </c>
      <c r="E760">
        <f t="shared" si="90"/>
        <v>-999</v>
      </c>
      <c r="F760">
        <f>能力值计算器!G2</f>
        <v>0</v>
      </c>
      <c r="G760">
        <f>ROUNDDOWN((能力值计算器!F4+能力值计算器!E4*2+ROUNDDOWN(C760/4,0))*能力值计算器!C2/100+10+能力值计算器!C2,0)</f>
        <v>154</v>
      </c>
      <c r="H760">
        <f>ROUNDDOWN(ROUNDDOWN(ROUNDDOWN(ROUNDDOWN(ROUNDDOWN((能力值计算器!F6+能力值计算器!E6*2+ROUNDDOWN(D760/4,0))*能力值计算器!C2/100+5,0)*能力值计算器!H6,0)*能力值计算器!K6,0)*能力值计算器!L6,0)*VLOOKUP(能力值计算器!J6,能力变化对照表!A:B,2,0),0)</f>
        <v>92</v>
      </c>
      <c r="I760">
        <f>ROUNDDOWN(ROUNDDOWN(ROUNDDOWN(ROUNDDOWN(ROUNDDOWN((能力值计算器!F8+能力值计算器!E8*2+ROUNDDOWN(E760/4,0))*能力值计算器!C2/100+5,0)*能力值计算器!H8,0)*能力值计算器!K8,0)*能力值计算器!L8,0)*VLOOKUP(能力值计算器!J8,能力变化对照表!A:B,2,0),0)</f>
        <v>-39</v>
      </c>
      <c r="J760">
        <f t="shared" si="91"/>
        <v>0</v>
      </c>
      <c r="K760">
        <f t="shared" si="92"/>
        <v>-6006</v>
      </c>
      <c r="L760">
        <f t="shared" si="93"/>
        <v>8162</v>
      </c>
      <c r="M760">
        <f t="shared" si="94"/>
        <v>232.1</v>
      </c>
      <c r="N760">
        <f t="shared" si="95"/>
        <v>1</v>
      </c>
    </row>
    <row r="761" spans="1:14">
      <c r="A761">
        <f t="shared" si="88"/>
        <v>0</v>
      </c>
      <c r="B761">
        <f t="shared" si="89"/>
        <v>0</v>
      </c>
      <c r="C761">
        <v>68</v>
      </c>
      <c r="D761">
        <v>136</v>
      </c>
      <c r="E761">
        <f t="shared" si="90"/>
        <v>-999</v>
      </c>
      <c r="F761">
        <f>能力值计算器!G2</f>
        <v>0</v>
      </c>
      <c r="G761">
        <f>ROUNDDOWN((能力值计算器!F4+能力值计算器!E4*2+ROUNDDOWN(C761/4,0))*能力值计算器!C2/100+10+能力值计算器!C2,0)</f>
        <v>154</v>
      </c>
      <c r="H761">
        <f>ROUNDDOWN(ROUNDDOWN(ROUNDDOWN(ROUNDDOWN(ROUNDDOWN((能力值计算器!F6+能力值计算器!E6*2+ROUNDDOWN(D761/4,0))*能力值计算器!C2/100+5,0)*能力值计算器!H6,0)*能力值计算器!K6,0)*能力值计算器!L6,0)*VLOOKUP(能力值计算器!J6,能力变化对照表!A:B,2,0),0)</f>
        <v>102</v>
      </c>
      <c r="I761">
        <f>ROUNDDOWN(ROUNDDOWN(ROUNDDOWN(ROUNDDOWN(ROUNDDOWN((能力值计算器!F8+能力值计算器!E8*2+ROUNDDOWN(E761/4,0))*能力值计算器!C2/100+5,0)*能力值计算器!H8,0)*能力值计算器!K8,0)*能力值计算器!L8,0)*VLOOKUP(能力值计算器!J8,能力变化对照表!A:B,2,0),0)</f>
        <v>-39</v>
      </c>
      <c r="J761">
        <f t="shared" si="91"/>
        <v>0</v>
      </c>
      <c r="K761">
        <f t="shared" si="92"/>
        <v>-6006</v>
      </c>
      <c r="L761">
        <f t="shared" si="93"/>
        <v>9702</v>
      </c>
      <c r="M761">
        <f t="shared" si="94"/>
        <v>232.1</v>
      </c>
      <c r="N761">
        <f t="shared" si="95"/>
        <v>1</v>
      </c>
    </row>
    <row r="762" spans="1:14">
      <c r="A762">
        <f t="shared" si="88"/>
        <v>0</v>
      </c>
      <c r="B762">
        <f t="shared" si="89"/>
        <v>0</v>
      </c>
      <c r="C762">
        <v>72</v>
      </c>
      <c r="D762">
        <v>132</v>
      </c>
      <c r="E762">
        <f t="shared" si="90"/>
        <v>-999</v>
      </c>
      <c r="F762">
        <f>能力值计算器!G2</f>
        <v>0</v>
      </c>
      <c r="G762">
        <f>ROUNDDOWN((能力值计算器!F4+能力值计算器!E4*2+ROUNDDOWN(C762/4,0))*能力值计算器!C2/100+10+能力值计算器!C2,0)</f>
        <v>154</v>
      </c>
      <c r="H762">
        <f>ROUNDDOWN(ROUNDDOWN(ROUNDDOWN(ROUNDDOWN(ROUNDDOWN((能力值计算器!F6+能力值计算器!E6*2+ROUNDDOWN(D762/4,0))*能力值计算器!C2/100+5,0)*能力值计算器!H6,0)*能力值计算器!K6,0)*能力值计算器!L6,0)*VLOOKUP(能力值计算器!J6,能力变化对照表!A:B,2,0),0)</f>
        <v>102</v>
      </c>
      <c r="I762">
        <f>ROUNDDOWN(ROUNDDOWN(ROUNDDOWN(ROUNDDOWN(ROUNDDOWN((能力值计算器!F8+能力值计算器!E8*2+ROUNDDOWN(E762/4,0))*能力值计算器!C2/100+5,0)*能力值计算器!H8,0)*能力值计算器!K8,0)*能力值计算器!L8,0)*VLOOKUP(能力值计算器!J8,能力变化对照表!A:B,2,0),0)</f>
        <v>-39</v>
      </c>
      <c r="J762">
        <f t="shared" si="91"/>
        <v>0</v>
      </c>
      <c r="K762">
        <f t="shared" si="92"/>
        <v>-6006</v>
      </c>
      <c r="L762">
        <f t="shared" si="93"/>
        <v>9702</v>
      </c>
      <c r="M762">
        <f t="shared" si="94"/>
        <v>232.1</v>
      </c>
      <c r="N762">
        <f t="shared" si="95"/>
        <v>1</v>
      </c>
    </row>
    <row r="763" spans="1:14">
      <c r="A763">
        <f t="shared" si="88"/>
        <v>0</v>
      </c>
      <c r="B763">
        <f t="shared" si="89"/>
        <v>0</v>
      </c>
      <c r="C763">
        <v>68</v>
      </c>
      <c r="D763">
        <v>140</v>
      </c>
      <c r="E763">
        <f t="shared" si="90"/>
        <v>-999</v>
      </c>
      <c r="F763">
        <f>能力值计算器!G2</f>
        <v>0</v>
      </c>
      <c r="G763">
        <f>ROUNDDOWN((能力值计算器!F4+能力值计算器!E4*2+ROUNDDOWN(C763/4,0))*能力值计算器!C2/100+10+能力值计算器!C2,0)</f>
        <v>154</v>
      </c>
      <c r="H763">
        <f>ROUNDDOWN(ROUNDDOWN(ROUNDDOWN(ROUNDDOWN(ROUNDDOWN((能力值计算器!F6+能力值计算器!E6*2+ROUNDDOWN(D763/4,0))*能力值计算器!C2/100+5,0)*能力值计算器!H6,0)*能力值计算器!K6,0)*能力值计算器!L6,0)*VLOOKUP(能力值计算器!J6,能力变化对照表!A:B,2,0),0)</f>
        <v>103</v>
      </c>
      <c r="I763">
        <f>ROUNDDOWN(ROUNDDOWN(ROUNDDOWN(ROUNDDOWN(ROUNDDOWN((能力值计算器!F8+能力值计算器!E8*2+ROUNDDOWN(E763/4,0))*能力值计算器!C2/100+5,0)*能力值计算器!H8,0)*能力值计算器!K8,0)*能力值计算器!L8,0)*VLOOKUP(能力值计算器!J8,能力变化对照表!A:B,2,0),0)</f>
        <v>-39</v>
      </c>
      <c r="J763">
        <f t="shared" si="91"/>
        <v>0</v>
      </c>
      <c r="K763">
        <f t="shared" si="92"/>
        <v>-6006</v>
      </c>
      <c r="L763">
        <f t="shared" si="93"/>
        <v>9856</v>
      </c>
      <c r="M763">
        <f t="shared" si="94"/>
        <v>232.1</v>
      </c>
      <c r="N763">
        <f t="shared" si="95"/>
        <v>1</v>
      </c>
    </row>
    <row r="764" spans="1:14">
      <c r="A764">
        <f t="shared" si="88"/>
        <v>0</v>
      </c>
      <c r="B764">
        <f t="shared" si="89"/>
        <v>0</v>
      </c>
      <c r="C764">
        <v>68</v>
      </c>
      <c r="D764">
        <v>44</v>
      </c>
      <c r="E764">
        <f t="shared" si="90"/>
        <v>-999</v>
      </c>
      <c r="F764">
        <f>能力值计算器!G2</f>
        <v>0</v>
      </c>
      <c r="G764">
        <f>ROUNDDOWN((能力值计算器!F4+能力值计算器!E4*2+ROUNDDOWN(C764/4,0))*能力值计算器!C2/100+10+能力值计算器!C2,0)</f>
        <v>154</v>
      </c>
      <c r="H764">
        <f>ROUNDDOWN(ROUNDDOWN(ROUNDDOWN(ROUNDDOWN(ROUNDDOWN((能力值计算器!F6+能力值计算器!E6*2+ROUNDDOWN(D764/4,0))*能力值计算器!C2/100+5,0)*能力值计算器!H6,0)*能力值计算器!K6,0)*能力值计算器!L6,0)*VLOOKUP(能力值计算器!J6,能力变化对照表!A:B,2,0),0)</f>
        <v>91</v>
      </c>
      <c r="I764">
        <f>ROUNDDOWN(ROUNDDOWN(ROUNDDOWN(ROUNDDOWN(ROUNDDOWN((能力值计算器!F8+能力值计算器!E8*2+ROUNDDOWN(E764/4,0))*能力值计算器!C2/100+5,0)*能力值计算器!H8,0)*能力值计算器!K8,0)*能力值计算器!L8,0)*VLOOKUP(能力值计算器!J8,能力变化对照表!A:B,2,0),0)</f>
        <v>-39</v>
      </c>
      <c r="J764">
        <f t="shared" si="91"/>
        <v>0</v>
      </c>
      <c r="K764">
        <f t="shared" si="92"/>
        <v>-6006</v>
      </c>
      <c r="L764">
        <f t="shared" si="93"/>
        <v>8008</v>
      </c>
      <c r="M764">
        <f t="shared" si="94"/>
        <v>232.1</v>
      </c>
      <c r="N764">
        <f t="shared" si="95"/>
        <v>1</v>
      </c>
    </row>
    <row r="765" spans="1:14">
      <c r="A765">
        <f t="shared" si="88"/>
        <v>0</v>
      </c>
      <c r="B765">
        <f t="shared" si="89"/>
        <v>0</v>
      </c>
      <c r="C765">
        <v>68</v>
      </c>
      <c r="D765">
        <v>48</v>
      </c>
      <c r="E765">
        <f t="shared" si="90"/>
        <v>-999</v>
      </c>
      <c r="F765">
        <f>能力值计算器!G2</f>
        <v>0</v>
      </c>
      <c r="G765">
        <f>ROUNDDOWN((能力值计算器!F4+能力值计算器!E4*2+ROUNDDOWN(C765/4,0))*能力值计算器!C2/100+10+能力值计算器!C2,0)</f>
        <v>154</v>
      </c>
      <c r="H765">
        <f>ROUNDDOWN(ROUNDDOWN(ROUNDDOWN(ROUNDDOWN(ROUNDDOWN((能力值计算器!F6+能力值计算器!E6*2+ROUNDDOWN(D765/4,0))*能力值计算器!C2/100+5,0)*能力值计算器!H6,0)*能力值计算器!K6,0)*能力值计算器!L6,0)*VLOOKUP(能力值计算器!J6,能力变化对照表!A:B,2,0),0)</f>
        <v>91</v>
      </c>
      <c r="I765">
        <f>ROUNDDOWN(ROUNDDOWN(ROUNDDOWN(ROUNDDOWN(ROUNDDOWN((能力值计算器!F8+能力值计算器!E8*2+ROUNDDOWN(E765/4,0))*能力值计算器!C2/100+5,0)*能力值计算器!H8,0)*能力值计算器!K8,0)*能力值计算器!L8,0)*VLOOKUP(能力值计算器!J8,能力变化对照表!A:B,2,0),0)</f>
        <v>-39</v>
      </c>
      <c r="J765">
        <f t="shared" si="91"/>
        <v>0</v>
      </c>
      <c r="K765">
        <f t="shared" si="92"/>
        <v>-6006</v>
      </c>
      <c r="L765">
        <f t="shared" si="93"/>
        <v>8008</v>
      </c>
      <c r="M765">
        <f t="shared" si="94"/>
        <v>232.1</v>
      </c>
      <c r="N765">
        <f t="shared" si="95"/>
        <v>1</v>
      </c>
    </row>
    <row r="766" spans="1:14">
      <c r="A766">
        <f t="shared" si="88"/>
        <v>0</v>
      </c>
      <c r="B766">
        <f t="shared" si="89"/>
        <v>0</v>
      </c>
      <c r="C766">
        <v>72</v>
      </c>
      <c r="D766">
        <v>44</v>
      </c>
      <c r="E766">
        <f t="shared" si="90"/>
        <v>-999</v>
      </c>
      <c r="F766">
        <f>能力值计算器!G2</f>
        <v>0</v>
      </c>
      <c r="G766">
        <f>ROUNDDOWN((能力值计算器!F4+能力值计算器!E4*2+ROUNDDOWN(C766/4,0))*能力值计算器!C2/100+10+能力值计算器!C2,0)</f>
        <v>154</v>
      </c>
      <c r="H766">
        <f>ROUNDDOWN(ROUNDDOWN(ROUNDDOWN(ROUNDDOWN(ROUNDDOWN((能力值计算器!F6+能力值计算器!E6*2+ROUNDDOWN(D766/4,0))*能力值计算器!C2/100+5,0)*能力值计算器!H6,0)*能力值计算器!K6,0)*能力值计算器!L6,0)*VLOOKUP(能力值计算器!J6,能力变化对照表!A:B,2,0),0)</f>
        <v>91</v>
      </c>
      <c r="I766">
        <f>ROUNDDOWN(ROUNDDOWN(ROUNDDOWN(ROUNDDOWN(ROUNDDOWN((能力值计算器!F8+能力值计算器!E8*2+ROUNDDOWN(E766/4,0))*能力值计算器!C2/100+5,0)*能力值计算器!H8,0)*能力值计算器!K8,0)*能力值计算器!L8,0)*VLOOKUP(能力值计算器!J8,能力变化对照表!A:B,2,0),0)</f>
        <v>-39</v>
      </c>
      <c r="J766">
        <f t="shared" si="91"/>
        <v>0</v>
      </c>
      <c r="K766">
        <f t="shared" si="92"/>
        <v>-6006</v>
      </c>
      <c r="L766">
        <f t="shared" si="93"/>
        <v>8008</v>
      </c>
      <c r="M766">
        <f t="shared" si="94"/>
        <v>232.1</v>
      </c>
      <c r="N766">
        <f t="shared" si="95"/>
        <v>1</v>
      </c>
    </row>
    <row r="767" spans="1:14">
      <c r="A767">
        <f t="shared" si="88"/>
        <v>0</v>
      </c>
      <c r="B767">
        <f t="shared" si="89"/>
        <v>0</v>
      </c>
      <c r="C767">
        <v>68</v>
      </c>
      <c r="D767">
        <v>144</v>
      </c>
      <c r="E767">
        <f t="shared" si="90"/>
        <v>-999</v>
      </c>
      <c r="F767">
        <f>能力值计算器!G2</f>
        <v>0</v>
      </c>
      <c r="G767">
        <f>ROUNDDOWN((能力值计算器!F4+能力值计算器!E4*2+ROUNDDOWN(C767/4,0))*能力值计算器!C2/100+10+能力值计算器!C2,0)</f>
        <v>154</v>
      </c>
      <c r="H767">
        <f>ROUNDDOWN(ROUNDDOWN(ROUNDDOWN(ROUNDDOWN(ROUNDDOWN((能力值计算器!F6+能力值计算器!E6*2+ROUNDDOWN(D767/4,0))*能力值计算器!C2/100+5,0)*能力值计算器!H6,0)*能力值计算器!K6,0)*能力值计算器!L6,0)*VLOOKUP(能力值计算器!J6,能力变化对照表!A:B,2,0),0)</f>
        <v>103</v>
      </c>
      <c r="I767">
        <f>ROUNDDOWN(ROUNDDOWN(ROUNDDOWN(ROUNDDOWN(ROUNDDOWN((能力值计算器!F8+能力值计算器!E8*2+ROUNDDOWN(E767/4,0))*能力值计算器!C2/100+5,0)*能力值计算器!H8,0)*能力值计算器!K8,0)*能力值计算器!L8,0)*VLOOKUP(能力值计算器!J8,能力变化对照表!A:B,2,0),0)</f>
        <v>-39</v>
      </c>
      <c r="J767">
        <f t="shared" si="91"/>
        <v>0</v>
      </c>
      <c r="K767">
        <f t="shared" si="92"/>
        <v>-6006</v>
      </c>
      <c r="L767">
        <f t="shared" si="93"/>
        <v>9856</v>
      </c>
      <c r="M767">
        <f t="shared" si="94"/>
        <v>232.1</v>
      </c>
      <c r="N767">
        <f t="shared" si="95"/>
        <v>1</v>
      </c>
    </row>
    <row r="768" spans="1:14">
      <c r="A768">
        <f t="shared" si="88"/>
        <v>0</v>
      </c>
      <c r="B768">
        <f t="shared" si="89"/>
        <v>0</v>
      </c>
      <c r="C768">
        <v>72</v>
      </c>
      <c r="D768">
        <v>140</v>
      </c>
      <c r="E768">
        <f t="shared" si="90"/>
        <v>-999</v>
      </c>
      <c r="F768">
        <f>能力值计算器!G2</f>
        <v>0</v>
      </c>
      <c r="G768">
        <f>ROUNDDOWN((能力值计算器!F4+能力值计算器!E4*2+ROUNDDOWN(C768/4,0))*能力值计算器!C2/100+10+能力值计算器!C2,0)</f>
        <v>154</v>
      </c>
      <c r="H768">
        <f>ROUNDDOWN(ROUNDDOWN(ROUNDDOWN(ROUNDDOWN(ROUNDDOWN((能力值计算器!F6+能力值计算器!E6*2+ROUNDDOWN(D768/4,0))*能力值计算器!C2/100+5,0)*能力值计算器!H6,0)*能力值计算器!K6,0)*能力值计算器!L6,0)*VLOOKUP(能力值计算器!J6,能力变化对照表!A:B,2,0),0)</f>
        <v>103</v>
      </c>
      <c r="I768">
        <f>ROUNDDOWN(ROUNDDOWN(ROUNDDOWN(ROUNDDOWN(ROUNDDOWN((能力值计算器!F8+能力值计算器!E8*2+ROUNDDOWN(E768/4,0))*能力值计算器!C2/100+5,0)*能力值计算器!H8,0)*能力值计算器!K8,0)*能力值计算器!L8,0)*VLOOKUP(能力值计算器!J8,能力变化对照表!A:B,2,0),0)</f>
        <v>-39</v>
      </c>
      <c r="J768">
        <f t="shared" si="91"/>
        <v>0</v>
      </c>
      <c r="K768">
        <f t="shared" si="92"/>
        <v>-6006</v>
      </c>
      <c r="L768">
        <f t="shared" si="93"/>
        <v>9856</v>
      </c>
      <c r="M768">
        <f t="shared" si="94"/>
        <v>232.1</v>
      </c>
      <c r="N768">
        <f t="shared" si="95"/>
        <v>1</v>
      </c>
    </row>
    <row r="769" spans="1:14">
      <c r="A769">
        <f t="shared" si="88"/>
        <v>0</v>
      </c>
      <c r="B769">
        <f t="shared" si="89"/>
        <v>0</v>
      </c>
      <c r="C769">
        <v>68</v>
      </c>
      <c r="D769">
        <v>148</v>
      </c>
      <c r="E769">
        <f t="shared" si="90"/>
        <v>-999</v>
      </c>
      <c r="F769">
        <f>能力值计算器!G2</f>
        <v>0</v>
      </c>
      <c r="G769">
        <f>ROUNDDOWN((能力值计算器!F4+能力值计算器!E4*2+ROUNDDOWN(C769/4,0))*能力值计算器!C2/100+10+能力值计算器!C2,0)</f>
        <v>154</v>
      </c>
      <c r="H769">
        <f>ROUNDDOWN(ROUNDDOWN(ROUNDDOWN(ROUNDDOWN(ROUNDDOWN((能力值计算器!F6+能力值计算器!E6*2+ROUNDDOWN(D769/4,0))*能力值计算器!C2/100+5,0)*能力值计算器!H6,0)*能力值计算器!K6,0)*能力值计算器!L6,0)*VLOOKUP(能力值计算器!J6,能力变化对照表!A:B,2,0),0)</f>
        <v>104</v>
      </c>
      <c r="I769">
        <f>ROUNDDOWN(ROUNDDOWN(ROUNDDOWN(ROUNDDOWN(ROUNDDOWN((能力值计算器!F8+能力值计算器!E8*2+ROUNDDOWN(E769/4,0))*能力值计算器!C2/100+5,0)*能力值计算器!H8,0)*能力值计算器!K8,0)*能力值计算器!L8,0)*VLOOKUP(能力值计算器!J8,能力变化对照表!A:B,2,0),0)</f>
        <v>-39</v>
      </c>
      <c r="J769">
        <f t="shared" si="91"/>
        <v>0</v>
      </c>
      <c r="K769">
        <f t="shared" si="92"/>
        <v>-6006</v>
      </c>
      <c r="L769">
        <f t="shared" si="93"/>
        <v>10010</v>
      </c>
      <c r="M769">
        <f t="shared" si="94"/>
        <v>232.1</v>
      </c>
      <c r="N769">
        <f t="shared" si="95"/>
        <v>1</v>
      </c>
    </row>
    <row r="770" spans="1:14">
      <c r="A770">
        <f t="shared" ref="A770:A833" si="96">IF(N770=1,0,L770+1/M770)</f>
        <v>0</v>
      </c>
      <c r="B770">
        <f t="shared" ref="B770:B833" si="97">IF(A770=MAX(A:A),1,0)</f>
        <v>0</v>
      </c>
      <c r="C770">
        <v>68</v>
      </c>
      <c r="D770">
        <v>36</v>
      </c>
      <c r="E770">
        <f t="shared" ref="E770:E833" si="98">IF(F770-D770-C770&gt;253,-999,IF(F770-D770-C770&lt;0,-999,F770-D770-C770))</f>
        <v>-999</v>
      </c>
      <c r="F770">
        <f>能力值计算器!G2</f>
        <v>0</v>
      </c>
      <c r="G770">
        <f>ROUNDDOWN((能力值计算器!F4+能力值计算器!E4*2+ROUNDDOWN(C770/4,0))*能力值计算器!C2/100+10+能力值计算器!C2,0)</f>
        <v>154</v>
      </c>
      <c r="H770">
        <f>ROUNDDOWN(ROUNDDOWN(ROUNDDOWN(ROUNDDOWN(ROUNDDOWN((能力值计算器!F6+能力值计算器!E6*2+ROUNDDOWN(D770/4,0))*能力值计算器!C2/100+5,0)*能力值计算器!H6,0)*能力值计算器!K6,0)*能力值计算器!L6,0)*VLOOKUP(能力值计算器!J6,能力变化对照表!A:B,2,0),0)</f>
        <v>90</v>
      </c>
      <c r="I770">
        <f>ROUNDDOWN(ROUNDDOWN(ROUNDDOWN(ROUNDDOWN(ROUNDDOWN((能力值计算器!F8+能力值计算器!E8*2+ROUNDDOWN(E770/4,0))*能力值计算器!C2/100+5,0)*能力值计算器!H8,0)*能力值计算器!K8,0)*能力值计算器!L8,0)*VLOOKUP(能力值计算器!J8,能力变化对照表!A:B,2,0),0)</f>
        <v>-39</v>
      </c>
      <c r="J770">
        <f t="shared" ref="J770:J833" si="99">IF(E770&lt;0,0,G770*H770)</f>
        <v>0</v>
      </c>
      <c r="K770">
        <f t="shared" ref="K770:K833" si="100">G770*I770</f>
        <v>-6006</v>
      </c>
      <c r="L770">
        <f t="shared" ref="L770:L833" si="101">(H770+I770)*G770</f>
        <v>7854</v>
      </c>
      <c r="M770">
        <f t="shared" ref="M770:M833" si="102">IF(H770+I770-G770&lt;0,G770-H770-I770,H770+I770-G770)+IF(H770-I770&lt;0,I770-H770,H770-I770)+0.1</f>
        <v>232.1</v>
      </c>
      <c r="N770">
        <f t="shared" ref="N770:N833" si="103">IF(E770&lt;0,1,0)</f>
        <v>1</v>
      </c>
    </row>
    <row r="771" spans="1:14">
      <c r="A771">
        <f t="shared" si="96"/>
        <v>0</v>
      </c>
      <c r="B771">
        <f t="shared" si="97"/>
        <v>0</v>
      </c>
      <c r="C771">
        <v>68</v>
      </c>
      <c r="D771">
        <v>40</v>
      </c>
      <c r="E771">
        <f t="shared" si="98"/>
        <v>-999</v>
      </c>
      <c r="F771">
        <f>能力值计算器!G2</f>
        <v>0</v>
      </c>
      <c r="G771">
        <f>ROUNDDOWN((能力值计算器!F4+能力值计算器!E4*2+ROUNDDOWN(C771/4,0))*能力值计算器!C2/100+10+能力值计算器!C2,0)</f>
        <v>154</v>
      </c>
      <c r="H771">
        <f>ROUNDDOWN(ROUNDDOWN(ROUNDDOWN(ROUNDDOWN(ROUNDDOWN((能力值计算器!F6+能力值计算器!E6*2+ROUNDDOWN(D771/4,0))*能力值计算器!C2/100+5,0)*能力值计算器!H6,0)*能力值计算器!K6,0)*能力值计算器!L6,0)*VLOOKUP(能力值计算器!J6,能力变化对照表!A:B,2,0),0)</f>
        <v>90</v>
      </c>
      <c r="I771">
        <f>ROUNDDOWN(ROUNDDOWN(ROUNDDOWN(ROUNDDOWN(ROUNDDOWN((能力值计算器!F8+能力值计算器!E8*2+ROUNDDOWN(E771/4,0))*能力值计算器!C2/100+5,0)*能力值计算器!H8,0)*能力值计算器!K8,0)*能力值计算器!L8,0)*VLOOKUP(能力值计算器!J8,能力变化对照表!A:B,2,0),0)</f>
        <v>-39</v>
      </c>
      <c r="J771">
        <f t="shared" si="99"/>
        <v>0</v>
      </c>
      <c r="K771">
        <f t="shared" si="100"/>
        <v>-6006</v>
      </c>
      <c r="L771">
        <f t="shared" si="101"/>
        <v>7854</v>
      </c>
      <c r="M771">
        <f t="shared" si="102"/>
        <v>232.1</v>
      </c>
      <c r="N771">
        <f t="shared" si="103"/>
        <v>1</v>
      </c>
    </row>
    <row r="772" spans="1:14">
      <c r="A772">
        <f t="shared" si="96"/>
        <v>0</v>
      </c>
      <c r="B772">
        <f t="shared" si="97"/>
        <v>0</v>
      </c>
      <c r="C772">
        <v>72</v>
      </c>
      <c r="D772">
        <v>36</v>
      </c>
      <c r="E772">
        <f t="shared" si="98"/>
        <v>-999</v>
      </c>
      <c r="F772">
        <f>能力值计算器!G2</f>
        <v>0</v>
      </c>
      <c r="G772">
        <f>ROUNDDOWN((能力值计算器!F4+能力值计算器!E4*2+ROUNDDOWN(C772/4,0))*能力值计算器!C2/100+10+能力值计算器!C2,0)</f>
        <v>154</v>
      </c>
      <c r="H772">
        <f>ROUNDDOWN(ROUNDDOWN(ROUNDDOWN(ROUNDDOWN(ROUNDDOWN((能力值计算器!F6+能力值计算器!E6*2+ROUNDDOWN(D772/4,0))*能力值计算器!C2/100+5,0)*能力值计算器!H6,0)*能力值计算器!K6,0)*能力值计算器!L6,0)*VLOOKUP(能力值计算器!J6,能力变化对照表!A:B,2,0),0)</f>
        <v>90</v>
      </c>
      <c r="I772">
        <f>ROUNDDOWN(ROUNDDOWN(ROUNDDOWN(ROUNDDOWN(ROUNDDOWN((能力值计算器!F8+能力值计算器!E8*2+ROUNDDOWN(E772/4,0))*能力值计算器!C2/100+5,0)*能力值计算器!H8,0)*能力值计算器!K8,0)*能力值计算器!L8,0)*VLOOKUP(能力值计算器!J8,能力变化对照表!A:B,2,0),0)</f>
        <v>-39</v>
      </c>
      <c r="J772">
        <f t="shared" si="99"/>
        <v>0</v>
      </c>
      <c r="K772">
        <f t="shared" si="100"/>
        <v>-6006</v>
      </c>
      <c r="L772">
        <f t="shared" si="101"/>
        <v>7854</v>
      </c>
      <c r="M772">
        <f t="shared" si="102"/>
        <v>232.1</v>
      </c>
      <c r="N772">
        <f t="shared" si="103"/>
        <v>1</v>
      </c>
    </row>
    <row r="773" spans="1:14">
      <c r="A773">
        <f t="shared" si="96"/>
        <v>0</v>
      </c>
      <c r="B773">
        <f t="shared" si="97"/>
        <v>0</v>
      </c>
      <c r="C773">
        <v>68</v>
      </c>
      <c r="D773">
        <v>152</v>
      </c>
      <c r="E773">
        <f t="shared" si="98"/>
        <v>-999</v>
      </c>
      <c r="F773">
        <f>能力值计算器!G2</f>
        <v>0</v>
      </c>
      <c r="G773">
        <f>ROUNDDOWN((能力值计算器!F4+能力值计算器!E4*2+ROUNDDOWN(C773/4,0))*能力值计算器!C2/100+10+能力值计算器!C2,0)</f>
        <v>154</v>
      </c>
      <c r="H773">
        <f>ROUNDDOWN(ROUNDDOWN(ROUNDDOWN(ROUNDDOWN(ROUNDDOWN((能力值计算器!F6+能力值计算器!E6*2+ROUNDDOWN(D773/4,0))*能力值计算器!C2/100+5,0)*能力值计算器!H6,0)*能力值计算器!K6,0)*能力值计算器!L6,0)*VLOOKUP(能力值计算器!J6,能力变化对照表!A:B,2,0),0)</f>
        <v>104</v>
      </c>
      <c r="I773">
        <f>ROUNDDOWN(ROUNDDOWN(ROUNDDOWN(ROUNDDOWN(ROUNDDOWN((能力值计算器!F8+能力值计算器!E8*2+ROUNDDOWN(E773/4,0))*能力值计算器!C2/100+5,0)*能力值计算器!H8,0)*能力值计算器!K8,0)*能力值计算器!L8,0)*VLOOKUP(能力值计算器!J8,能力变化对照表!A:B,2,0),0)</f>
        <v>-39</v>
      </c>
      <c r="J773">
        <f t="shared" si="99"/>
        <v>0</v>
      </c>
      <c r="K773">
        <f t="shared" si="100"/>
        <v>-6006</v>
      </c>
      <c r="L773">
        <f t="shared" si="101"/>
        <v>10010</v>
      </c>
      <c r="M773">
        <f t="shared" si="102"/>
        <v>232.1</v>
      </c>
      <c r="N773">
        <f t="shared" si="103"/>
        <v>1</v>
      </c>
    </row>
    <row r="774" spans="1:14">
      <c r="A774">
        <f t="shared" si="96"/>
        <v>0</v>
      </c>
      <c r="B774">
        <f t="shared" si="97"/>
        <v>0</v>
      </c>
      <c r="C774">
        <v>72</v>
      </c>
      <c r="D774">
        <v>148</v>
      </c>
      <c r="E774">
        <f t="shared" si="98"/>
        <v>-999</v>
      </c>
      <c r="F774">
        <f>能力值计算器!G2</f>
        <v>0</v>
      </c>
      <c r="G774">
        <f>ROUNDDOWN((能力值计算器!F4+能力值计算器!E4*2+ROUNDDOWN(C774/4,0))*能力值计算器!C2/100+10+能力值计算器!C2,0)</f>
        <v>154</v>
      </c>
      <c r="H774">
        <f>ROUNDDOWN(ROUNDDOWN(ROUNDDOWN(ROUNDDOWN(ROUNDDOWN((能力值计算器!F6+能力值计算器!E6*2+ROUNDDOWN(D774/4,0))*能力值计算器!C2/100+5,0)*能力值计算器!H6,0)*能力值计算器!K6,0)*能力值计算器!L6,0)*VLOOKUP(能力值计算器!J6,能力变化对照表!A:B,2,0),0)</f>
        <v>104</v>
      </c>
      <c r="I774">
        <f>ROUNDDOWN(ROUNDDOWN(ROUNDDOWN(ROUNDDOWN(ROUNDDOWN((能力值计算器!F8+能力值计算器!E8*2+ROUNDDOWN(E774/4,0))*能力值计算器!C2/100+5,0)*能力值计算器!H8,0)*能力值计算器!K8,0)*能力值计算器!L8,0)*VLOOKUP(能力值计算器!J8,能力变化对照表!A:B,2,0),0)</f>
        <v>-39</v>
      </c>
      <c r="J774">
        <f t="shared" si="99"/>
        <v>0</v>
      </c>
      <c r="K774">
        <f t="shared" si="100"/>
        <v>-6006</v>
      </c>
      <c r="L774">
        <f t="shared" si="101"/>
        <v>10010</v>
      </c>
      <c r="M774">
        <f t="shared" si="102"/>
        <v>232.1</v>
      </c>
      <c r="N774">
        <f t="shared" si="103"/>
        <v>1</v>
      </c>
    </row>
    <row r="775" spans="1:14">
      <c r="A775">
        <f t="shared" si="96"/>
        <v>0</v>
      </c>
      <c r="B775">
        <f t="shared" si="97"/>
        <v>0</v>
      </c>
      <c r="C775">
        <v>68</v>
      </c>
      <c r="D775">
        <v>156</v>
      </c>
      <c r="E775">
        <f t="shared" si="98"/>
        <v>-999</v>
      </c>
      <c r="F775">
        <f>能力值计算器!G2</f>
        <v>0</v>
      </c>
      <c r="G775">
        <f>ROUNDDOWN((能力值计算器!F4+能力值计算器!E4*2+ROUNDDOWN(C775/4,0))*能力值计算器!C2/100+10+能力值计算器!C2,0)</f>
        <v>154</v>
      </c>
      <c r="H775">
        <f>ROUNDDOWN(ROUNDDOWN(ROUNDDOWN(ROUNDDOWN(ROUNDDOWN((能力值计算器!F6+能力值计算器!E6*2+ROUNDDOWN(D775/4,0))*能力值计算器!C2/100+5,0)*能力值计算器!H6,0)*能力值计算器!K6,0)*能力值计算器!L6,0)*VLOOKUP(能力值计算器!J6,能力变化对照表!A:B,2,0),0)</f>
        <v>105</v>
      </c>
      <c r="I775">
        <f>ROUNDDOWN(ROUNDDOWN(ROUNDDOWN(ROUNDDOWN(ROUNDDOWN((能力值计算器!F8+能力值计算器!E8*2+ROUNDDOWN(E775/4,0))*能力值计算器!C2/100+5,0)*能力值计算器!H8,0)*能力值计算器!K8,0)*能力值计算器!L8,0)*VLOOKUP(能力值计算器!J8,能力变化对照表!A:B,2,0),0)</f>
        <v>-39</v>
      </c>
      <c r="J775">
        <f t="shared" si="99"/>
        <v>0</v>
      </c>
      <c r="K775">
        <f t="shared" si="100"/>
        <v>-6006</v>
      </c>
      <c r="L775">
        <f t="shared" si="101"/>
        <v>10164</v>
      </c>
      <c r="M775">
        <f t="shared" si="102"/>
        <v>232.1</v>
      </c>
      <c r="N775">
        <f t="shared" si="103"/>
        <v>1</v>
      </c>
    </row>
    <row r="776" spans="1:14">
      <c r="A776">
        <f t="shared" si="96"/>
        <v>0</v>
      </c>
      <c r="B776">
        <f t="shared" si="97"/>
        <v>0</v>
      </c>
      <c r="C776">
        <v>68</v>
      </c>
      <c r="D776">
        <v>28</v>
      </c>
      <c r="E776">
        <f t="shared" si="98"/>
        <v>-999</v>
      </c>
      <c r="F776">
        <f>能力值计算器!G2</f>
        <v>0</v>
      </c>
      <c r="G776">
        <f>ROUNDDOWN((能力值计算器!F4+能力值计算器!E4*2+ROUNDDOWN(C776/4,0))*能力值计算器!C2/100+10+能力值计算器!C2,0)</f>
        <v>154</v>
      </c>
      <c r="H776">
        <f>ROUNDDOWN(ROUNDDOWN(ROUNDDOWN(ROUNDDOWN(ROUNDDOWN((能力值计算器!F6+能力值计算器!E6*2+ROUNDDOWN(D776/4,0))*能力值计算器!C2/100+5,0)*能力值计算器!H6,0)*能力值计算器!K6,0)*能力值计算器!L6,0)*VLOOKUP(能力值计算器!J6,能力变化对照表!A:B,2,0),0)</f>
        <v>89</v>
      </c>
      <c r="I776">
        <f>ROUNDDOWN(ROUNDDOWN(ROUNDDOWN(ROUNDDOWN(ROUNDDOWN((能力值计算器!F8+能力值计算器!E8*2+ROUNDDOWN(E776/4,0))*能力值计算器!C2/100+5,0)*能力值计算器!H8,0)*能力值计算器!K8,0)*能力值计算器!L8,0)*VLOOKUP(能力值计算器!J8,能力变化对照表!A:B,2,0),0)</f>
        <v>-39</v>
      </c>
      <c r="J776">
        <f t="shared" si="99"/>
        <v>0</v>
      </c>
      <c r="K776">
        <f t="shared" si="100"/>
        <v>-6006</v>
      </c>
      <c r="L776">
        <f t="shared" si="101"/>
        <v>7700</v>
      </c>
      <c r="M776">
        <f t="shared" si="102"/>
        <v>232.1</v>
      </c>
      <c r="N776">
        <f t="shared" si="103"/>
        <v>1</v>
      </c>
    </row>
    <row r="777" spans="1:14">
      <c r="A777">
        <f t="shared" si="96"/>
        <v>0</v>
      </c>
      <c r="B777">
        <f t="shared" si="97"/>
        <v>0</v>
      </c>
      <c r="C777">
        <v>68</v>
      </c>
      <c r="D777">
        <v>32</v>
      </c>
      <c r="E777">
        <f t="shared" si="98"/>
        <v>-999</v>
      </c>
      <c r="F777">
        <f>能力值计算器!G2</f>
        <v>0</v>
      </c>
      <c r="G777">
        <f>ROUNDDOWN((能力值计算器!F4+能力值计算器!E4*2+ROUNDDOWN(C777/4,0))*能力值计算器!C2/100+10+能力值计算器!C2,0)</f>
        <v>154</v>
      </c>
      <c r="H777">
        <f>ROUNDDOWN(ROUNDDOWN(ROUNDDOWN(ROUNDDOWN(ROUNDDOWN((能力值计算器!F6+能力值计算器!E6*2+ROUNDDOWN(D777/4,0))*能力值计算器!C2/100+5,0)*能力值计算器!H6,0)*能力值计算器!K6,0)*能力值计算器!L6,0)*VLOOKUP(能力值计算器!J6,能力变化对照表!A:B,2,0),0)</f>
        <v>89</v>
      </c>
      <c r="I777">
        <f>ROUNDDOWN(ROUNDDOWN(ROUNDDOWN(ROUNDDOWN(ROUNDDOWN((能力值计算器!F8+能力值计算器!E8*2+ROUNDDOWN(E777/4,0))*能力值计算器!C2/100+5,0)*能力值计算器!H8,0)*能力值计算器!K8,0)*能力值计算器!L8,0)*VLOOKUP(能力值计算器!J8,能力变化对照表!A:B,2,0),0)</f>
        <v>-39</v>
      </c>
      <c r="J777">
        <f t="shared" si="99"/>
        <v>0</v>
      </c>
      <c r="K777">
        <f t="shared" si="100"/>
        <v>-6006</v>
      </c>
      <c r="L777">
        <f t="shared" si="101"/>
        <v>7700</v>
      </c>
      <c r="M777">
        <f t="shared" si="102"/>
        <v>232.1</v>
      </c>
      <c r="N777">
        <f t="shared" si="103"/>
        <v>1</v>
      </c>
    </row>
    <row r="778" spans="1:14">
      <c r="A778">
        <f t="shared" si="96"/>
        <v>0</v>
      </c>
      <c r="B778">
        <f t="shared" si="97"/>
        <v>0</v>
      </c>
      <c r="C778">
        <v>72</v>
      </c>
      <c r="D778">
        <v>28</v>
      </c>
      <c r="E778">
        <f t="shared" si="98"/>
        <v>-999</v>
      </c>
      <c r="F778">
        <f>能力值计算器!G2</f>
        <v>0</v>
      </c>
      <c r="G778">
        <f>ROUNDDOWN((能力值计算器!F4+能力值计算器!E4*2+ROUNDDOWN(C778/4,0))*能力值计算器!C2/100+10+能力值计算器!C2,0)</f>
        <v>154</v>
      </c>
      <c r="H778">
        <f>ROUNDDOWN(ROUNDDOWN(ROUNDDOWN(ROUNDDOWN(ROUNDDOWN((能力值计算器!F6+能力值计算器!E6*2+ROUNDDOWN(D778/4,0))*能力值计算器!C2/100+5,0)*能力值计算器!H6,0)*能力值计算器!K6,0)*能力值计算器!L6,0)*VLOOKUP(能力值计算器!J6,能力变化对照表!A:B,2,0),0)</f>
        <v>89</v>
      </c>
      <c r="I778">
        <f>ROUNDDOWN(ROUNDDOWN(ROUNDDOWN(ROUNDDOWN(ROUNDDOWN((能力值计算器!F8+能力值计算器!E8*2+ROUNDDOWN(E778/4,0))*能力值计算器!C2/100+5,0)*能力值计算器!H8,0)*能力值计算器!K8,0)*能力值计算器!L8,0)*VLOOKUP(能力值计算器!J8,能力变化对照表!A:B,2,0),0)</f>
        <v>-39</v>
      </c>
      <c r="J778">
        <f t="shared" si="99"/>
        <v>0</v>
      </c>
      <c r="K778">
        <f t="shared" si="100"/>
        <v>-6006</v>
      </c>
      <c r="L778">
        <f t="shared" si="101"/>
        <v>7700</v>
      </c>
      <c r="M778">
        <f t="shared" si="102"/>
        <v>232.1</v>
      </c>
      <c r="N778">
        <f t="shared" si="103"/>
        <v>1</v>
      </c>
    </row>
    <row r="779" spans="1:14">
      <c r="A779">
        <f t="shared" si="96"/>
        <v>0</v>
      </c>
      <c r="B779">
        <f t="shared" si="97"/>
        <v>0</v>
      </c>
      <c r="C779">
        <v>68</v>
      </c>
      <c r="D779">
        <v>160</v>
      </c>
      <c r="E779">
        <f t="shared" si="98"/>
        <v>-999</v>
      </c>
      <c r="F779">
        <f>能力值计算器!G2</f>
        <v>0</v>
      </c>
      <c r="G779">
        <f>ROUNDDOWN((能力值计算器!F4+能力值计算器!E4*2+ROUNDDOWN(C779/4,0))*能力值计算器!C2/100+10+能力值计算器!C2,0)</f>
        <v>154</v>
      </c>
      <c r="H779">
        <f>ROUNDDOWN(ROUNDDOWN(ROUNDDOWN(ROUNDDOWN(ROUNDDOWN((能力值计算器!F6+能力值计算器!E6*2+ROUNDDOWN(D779/4,0))*能力值计算器!C2/100+5,0)*能力值计算器!H6,0)*能力值计算器!K6,0)*能力值计算器!L6,0)*VLOOKUP(能力值计算器!J6,能力变化对照表!A:B,2,0),0)</f>
        <v>105</v>
      </c>
      <c r="I779">
        <f>ROUNDDOWN(ROUNDDOWN(ROUNDDOWN(ROUNDDOWN(ROUNDDOWN((能力值计算器!F8+能力值计算器!E8*2+ROUNDDOWN(E779/4,0))*能力值计算器!C2/100+5,0)*能力值计算器!H8,0)*能力值计算器!K8,0)*能力值计算器!L8,0)*VLOOKUP(能力值计算器!J8,能力变化对照表!A:B,2,0),0)</f>
        <v>-39</v>
      </c>
      <c r="J779">
        <f t="shared" si="99"/>
        <v>0</v>
      </c>
      <c r="K779">
        <f t="shared" si="100"/>
        <v>-6006</v>
      </c>
      <c r="L779">
        <f t="shared" si="101"/>
        <v>10164</v>
      </c>
      <c r="M779">
        <f t="shared" si="102"/>
        <v>232.1</v>
      </c>
      <c r="N779">
        <f t="shared" si="103"/>
        <v>1</v>
      </c>
    </row>
    <row r="780" spans="1:14">
      <c r="A780">
        <f t="shared" si="96"/>
        <v>0</v>
      </c>
      <c r="B780">
        <f t="shared" si="97"/>
        <v>0</v>
      </c>
      <c r="C780">
        <v>72</v>
      </c>
      <c r="D780">
        <v>156</v>
      </c>
      <c r="E780">
        <f t="shared" si="98"/>
        <v>-999</v>
      </c>
      <c r="F780">
        <f>能力值计算器!G2</f>
        <v>0</v>
      </c>
      <c r="G780">
        <f>ROUNDDOWN((能力值计算器!F4+能力值计算器!E4*2+ROUNDDOWN(C780/4,0))*能力值计算器!C2/100+10+能力值计算器!C2,0)</f>
        <v>154</v>
      </c>
      <c r="H780">
        <f>ROUNDDOWN(ROUNDDOWN(ROUNDDOWN(ROUNDDOWN(ROUNDDOWN((能力值计算器!F6+能力值计算器!E6*2+ROUNDDOWN(D780/4,0))*能力值计算器!C2/100+5,0)*能力值计算器!H6,0)*能力值计算器!K6,0)*能力值计算器!L6,0)*VLOOKUP(能力值计算器!J6,能力变化对照表!A:B,2,0),0)</f>
        <v>105</v>
      </c>
      <c r="I780">
        <f>ROUNDDOWN(ROUNDDOWN(ROUNDDOWN(ROUNDDOWN(ROUNDDOWN((能力值计算器!F8+能力值计算器!E8*2+ROUNDDOWN(E780/4,0))*能力值计算器!C2/100+5,0)*能力值计算器!H8,0)*能力值计算器!K8,0)*能力值计算器!L8,0)*VLOOKUP(能力值计算器!J8,能力变化对照表!A:B,2,0),0)</f>
        <v>-39</v>
      </c>
      <c r="J780">
        <f t="shared" si="99"/>
        <v>0</v>
      </c>
      <c r="K780">
        <f t="shared" si="100"/>
        <v>-6006</v>
      </c>
      <c r="L780">
        <f t="shared" si="101"/>
        <v>10164</v>
      </c>
      <c r="M780">
        <f t="shared" si="102"/>
        <v>232.1</v>
      </c>
      <c r="N780">
        <f t="shared" si="103"/>
        <v>1</v>
      </c>
    </row>
    <row r="781" spans="1:14">
      <c r="A781">
        <f t="shared" si="96"/>
        <v>0</v>
      </c>
      <c r="B781">
        <f t="shared" si="97"/>
        <v>0</v>
      </c>
      <c r="C781">
        <v>68</v>
      </c>
      <c r="D781">
        <v>164</v>
      </c>
      <c r="E781">
        <f t="shared" si="98"/>
        <v>-999</v>
      </c>
      <c r="F781">
        <f>能力值计算器!G2</f>
        <v>0</v>
      </c>
      <c r="G781">
        <f>ROUNDDOWN((能力值计算器!F4+能力值计算器!E4*2+ROUNDDOWN(C781/4,0))*能力值计算器!C2/100+10+能力值计算器!C2,0)</f>
        <v>154</v>
      </c>
      <c r="H781">
        <f>ROUNDDOWN(ROUNDDOWN(ROUNDDOWN(ROUNDDOWN(ROUNDDOWN((能力值计算器!F6+能力值计算器!E6*2+ROUNDDOWN(D781/4,0))*能力值计算器!C2/100+5,0)*能力值计算器!H6,0)*能力值计算器!K6,0)*能力值计算器!L6,0)*VLOOKUP(能力值计算器!J6,能力变化对照表!A:B,2,0),0)</f>
        <v>106</v>
      </c>
      <c r="I781">
        <f>ROUNDDOWN(ROUNDDOWN(ROUNDDOWN(ROUNDDOWN(ROUNDDOWN((能力值计算器!F8+能力值计算器!E8*2+ROUNDDOWN(E781/4,0))*能力值计算器!C2/100+5,0)*能力值计算器!H8,0)*能力值计算器!K8,0)*能力值计算器!L8,0)*VLOOKUP(能力值计算器!J8,能力变化对照表!A:B,2,0),0)</f>
        <v>-39</v>
      </c>
      <c r="J781">
        <f t="shared" si="99"/>
        <v>0</v>
      </c>
      <c r="K781">
        <f t="shared" si="100"/>
        <v>-6006</v>
      </c>
      <c r="L781">
        <f t="shared" si="101"/>
        <v>10318</v>
      </c>
      <c r="M781">
        <f t="shared" si="102"/>
        <v>232.1</v>
      </c>
      <c r="N781">
        <f t="shared" si="103"/>
        <v>1</v>
      </c>
    </row>
    <row r="782" spans="1:14">
      <c r="A782">
        <f t="shared" si="96"/>
        <v>0</v>
      </c>
      <c r="B782">
        <f t="shared" si="97"/>
        <v>0</v>
      </c>
      <c r="C782">
        <v>68</v>
      </c>
      <c r="D782">
        <v>20</v>
      </c>
      <c r="E782">
        <f t="shared" si="98"/>
        <v>-999</v>
      </c>
      <c r="F782">
        <f>能力值计算器!G2</f>
        <v>0</v>
      </c>
      <c r="G782">
        <f>ROUNDDOWN((能力值计算器!F4+能力值计算器!E4*2+ROUNDDOWN(C782/4,0))*能力值计算器!C2/100+10+能力值计算器!C2,0)</f>
        <v>154</v>
      </c>
      <c r="H782">
        <f>ROUNDDOWN(ROUNDDOWN(ROUNDDOWN(ROUNDDOWN(ROUNDDOWN((能力值计算器!F6+能力值计算器!E6*2+ROUNDDOWN(D782/4,0))*能力值计算器!C2/100+5,0)*能力值计算器!H6,0)*能力值计算器!K6,0)*能力值计算器!L6,0)*VLOOKUP(能力值计算器!J6,能力变化对照表!A:B,2,0),0)</f>
        <v>88</v>
      </c>
      <c r="I782">
        <f>ROUNDDOWN(ROUNDDOWN(ROUNDDOWN(ROUNDDOWN(ROUNDDOWN((能力值计算器!F8+能力值计算器!E8*2+ROUNDDOWN(E782/4,0))*能力值计算器!C2/100+5,0)*能力值计算器!H8,0)*能力值计算器!K8,0)*能力值计算器!L8,0)*VLOOKUP(能力值计算器!J8,能力变化对照表!A:B,2,0),0)</f>
        <v>-39</v>
      </c>
      <c r="J782">
        <f t="shared" si="99"/>
        <v>0</v>
      </c>
      <c r="K782">
        <f t="shared" si="100"/>
        <v>-6006</v>
      </c>
      <c r="L782">
        <f t="shared" si="101"/>
        <v>7546</v>
      </c>
      <c r="M782">
        <f t="shared" si="102"/>
        <v>232.1</v>
      </c>
      <c r="N782">
        <f t="shared" si="103"/>
        <v>1</v>
      </c>
    </row>
    <row r="783" spans="1:14">
      <c r="A783">
        <f t="shared" si="96"/>
        <v>0</v>
      </c>
      <c r="B783">
        <f t="shared" si="97"/>
        <v>0</v>
      </c>
      <c r="C783">
        <v>68</v>
      </c>
      <c r="D783">
        <v>24</v>
      </c>
      <c r="E783">
        <f t="shared" si="98"/>
        <v>-999</v>
      </c>
      <c r="F783">
        <f>能力值计算器!G2</f>
        <v>0</v>
      </c>
      <c r="G783">
        <f>ROUNDDOWN((能力值计算器!F4+能力值计算器!E4*2+ROUNDDOWN(C783/4,0))*能力值计算器!C2/100+10+能力值计算器!C2,0)</f>
        <v>154</v>
      </c>
      <c r="H783">
        <f>ROUNDDOWN(ROUNDDOWN(ROUNDDOWN(ROUNDDOWN(ROUNDDOWN((能力值计算器!F6+能力值计算器!E6*2+ROUNDDOWN(D783/4,0))*能力值计算器!C2/100+5,0)*能力值计算器!H6,0)*能力值计算器!K6,0)*能力值计算器!L6,0)*VLOOKUP(能力值计算器!J6,能力变化对照表!A:B,2,0),0)</f>
        <v>88</v>
      </c>
      <c r="I783">
        <f>ROUNDDOWN(ROUNDDOWN(ROUNDDOWN(ROUNDDOWN(ROUNDDOWN((能力值计算器!F8+能力值计算器!E8*2+ROUNDDOWN(E783/4,0))*能力值计算器!C2/100+5,0)*能力值计算器!H8,0)*能力值计算器!K8,0)*能力值计算器!L8,0)*VLOOKUP(能力值计算器!J8,能力变化对照表!A:B,2,0),0)</f>
        <v>-39</v>
      </c>
      <c r="J783">
        <f t="shared" si="99"/>
        <v>0</v>
      </c>
      <c r="K783">
        <f t="shared" si="100"/>
        <v>-6006</v>
      </c>
      <c r="L783">
        <f t="shared" si="101"/>
        <v>7546</v>
      </c>
      <c r="M783">
        <f t="shared" si="102"/>
        <v>232.1</v>
      </c>
      <c r="N783">
        <f t="shared" si="103"/>
        <v>1</v>
      </c>
    </row>
    <row r="784" spans="1:14">
      <c r="A784">
        <f t="shared" si="96"/>
        <v>0</v>
      </c>
      <c r="B784">
        <f t="shared" si="97"/>
        <v>0</v>
      </c>
      <c r="C784">
        <v>72</v>
      </c>
      <c r="D784">
        <v>20</v>
      </c>
      <c r="E784">
        <f t="shared" si="98"/>
        <v>-999</v>
      </c>
      <c r="F784">
        <f>能力值计算器!G2</f>
        <v>0</v>
      </c>
      <c r="G784">
        <f>ROUNDDOWN((能力值计算器!F4+能力值计算器!E4*2+ROUNDDOWN(C784/4,0))*能力值计算器!C2/100+10+能力值计算器!C2,0)</f>
        <v>154</v>
      </c>
      <c r="H784">
        <f>ROUNDDOWN(ROUNDDOWN(ROUNDDOWN(ROUNDDOWN(ROUNDDOWN((能力值计算器!F6+能力值计算器!E6*2+ROUNDDOWN(D784/4,0))*能力值计算器!C2/100+5,0)*能力值计算器!H6,0)*能力值计算器!K6,0)*能力值计算器!L6,0)*VLOOKUP(能力值计算器!J6,能力变化对照表!A:B,2,0),0)</f>
        <v>88</v>
      </c>
      <c r="I784">
        <f>ROUNDDOWN(ROUNDDOWN(ROUNDDOWN(ROUNDDOWN(ROUNDDOWN((能力值计算器!F8+能力值计算器!E8*2+ROUNDDOWN(E784/4,0))*能力值计算器!C2/100+5,0)*能力值计算器!H8,0)*能力值计算器!K8,0)*能力值计算器!L8,0)*VLOOKUP(能力值计算器!J8,能力变化对照表!A:B,2,0),0)</f>
        <v>-39</v>
      </c>
      <c r="J784">
        <f t="shared" si="99"/>
        <v>0</v>
      </c>
      <c r="K784">
        <f t="shared" si="100"/>
        <v>-6006</v>
      </c>
      <c r="L784">
        <f t="shared" si="101"/>
        <v>7546</v>
      </c>
      <c r="M784">
        <f t="shared" si="102"/>
        <v>232.1</v>
      </c>
      <c r="N784">
        <f t="shared" si="103"/>
        <v>1</v>
      </c>
    </row>
    <row r="785" spans="1:14">
      <c r="A785">
        <f t="shared" si="96"/>
        <v>0</v>
      </c>
      <c r="B785">
        <f t="shared" si="97"/>
        <v>0</v>
      </c>
      <c r="C785">
        <v>68</v>
      </c>
      <c r="D785">
        <v>168</v>
      </c>
      <c r="E785">
        <f t="shared" si="98"/>
        <v>-999</v>
      </c>
      <c r="F785">
        <f>能力值计算器!G2</f>
        <v>0</v>
      </c>
      <c r="G785">
        <f>ROUNDDOWN((能力值计算器!F4+能力值计算器!E4*2+ROUNDDOWN(C785/4,0))*能力值计算器!C2/100+10+能力值计算器!C2,0)</f>
        <v>154</v>
      </c>
      <c r="H785">
        <f>ROUNDDOWN(ROUNDDOWN(ROUNDDOWN(ROUNDDOWN(ROUNDDOWN((能力值计算器!F6+能力值计算器!E6*2+ROUNDDOWN(D785/4,0))*能力值计算器!C2/100+5,0)*能力值计算器!H6,0)*能力值计算器!K6,0)*能力值计算器!L6,0)*VLOOKUP(能力值计算器!J6,能力变化对照表!A:B,2,0),0)</f>
        <v>106</v>
      </c>
      <c r="I785">
        <f>ROUNDDOWN(ROUNDDOWN(ROUNDDOWN(ROUNDDOWN(ROUNDDOWN((能力值计算器!F8+能力值计算器!E8*2+ROUNDDOWN(E785/4,0))*能力值计算器!C2/100+5,0)*能力值计算器!H8,0)*能力值计算器!K8,0)*能力值计算器!L8,0)*VLOOKUP(能力值计算器!J8,能力变化对照表!A:B,2,0),0)</f>
        <v>-39</v>
      </c>
      <c r="J785">
        <f t="shared" si="99"/>
        <v>0</v>
      </c>
      <c r="K785">
        <f t="shared" si="100"/>
        <v>-6006</v>
      </c>
      <c r="L785">
        <f t="shared" si="101"/>
        <v>10318</v>
      </c>
      <c r="M785">
        <f t="shared" si="102"/>
        <v>232.1</v>
      </c>
      <c r="N785">
        <f t="shared" si="103"/>
        <v>1</v>
      </c>
    </row>
    <row r="786" spans="1:14">
      <c r="A786">
        <f t="shared" si="96"/>
        <v>0</v>
      </c>
      <c r="B786">
        <f t="shared" si="97"/>
        <v>0</v>
      </c>
      <c r="C786">
        <v>72</v>
      </c>
      <c r="D786">
        <v>164</v>
      </c>
      <c r="E786">
        <f t="shared" si="98"/>
        <v>-999</v>
      </c>
      <c r="F786">
        <f>能力值计算器!G2</f>
        <v>0</v>
      </c>
      <c r="G786">
        <f>ROUNDDOWN((能力值计算器!F4+能力值计算器!E4*2+ROUNDDOWN(C786/4,0))*能力值计算器!C2/100+10+能力值计算器!C2,0)</f>
        <v>154</v>
      </c>
      <c r="H786">
        <f>ROUNDDOWN(ROUNDDOWN(ROUNDDOWN(ROUNDDOWN(ROUNDDOWN((能力值计算器!F6+能力值计算器!E6*2+ROUNDDOWN(D786/4,0))*能力值计算器!C2/100+5,0)*能力值计算器!H6,0)*能力值计算器!K6,0)*能力值计算器!L6,0)*VLOOKUP(能力值计算器!J6,能力变化对照表!A:B,2,0),0)</f>
        <v>106</v>
      </c>
      <c r="I786">
        <f>ROUNDDOWN(ROUNDDOWN(ROUNDDOWN(ROUNDDOWN(ROUNDDOWN((能力值计算器!F8+能力值计算器!E8*2+ROUNDDOWN(E786/4,0))*能力值计算器!C2/100+5,0)*能力值计算器!H8,0)*能力值计算器!K8,0)*能力值计算器!L8,0)*VLOOKUP(能力值计算器!J8,能力变化对照表!A:B,2,0),0)</f>
        <v>-39</v>
      </c>
      <c r="J786">
        <f t="shared" si="99"/>
        <v>0</v>
      </c>
      <c r="K786">
        <f t="shared" si="100"/>
        <v>-6006</v>
      </c>
      <c r="L786">
        <f t="shared" si="101"/>
        <v>10318</v>
      </c>
      <c r="M786">
        <f t="shared" si="102"/>
        <v>232.1</v>
      </c>
      <c r="N786">
        <f t="shared" si="103"/>
        <v>1</v>
      </c>
    </row>
    <row r="787" spans="1:14">
      <c r="A787">
        <f t="shared" si="96"/>
        <v>0</v>
      </c>
      <c r="B787">
        <f t="shared" si="97"/>
        <v>0</v>
      </c>
      <c r="C787">
        <v>68</v>
      </c>
      <c r="D787">
        <v>172</v>
      </c>
      <c r="E787">
        <f t="shared" si="98"/>
        <v>-999</v>
      </c>
      <c r="F787">
        <f>能力值计算器!G2</f>
        <v>0</v>
      </c>
      <c r="G787">
        <f>ROUNDDOWN((能力值计算器!F4+能力值计算器!E4*2+ROUNDDOWN(C787/4,0))*能力值计算器!C2/100+10+能力值计算器!C2,0)</f>
        <v>154</v>
      </c>
      <c r="H787">
        <f>ROUNDDOWN(ROUNDDOWN(ROUNDDOWN(ROUNDDOWN(ROUNDDOWN((能力值计算器!F6+能力值计算器!E6*2+ROUNDDOWN(D787/4,0))*能力值计算器!C2/100+5,0)*能力值计算器!H6,0)*能力值计算器!K6,0)*能力值计算器!L6,0)*VLOOKUP(能力值计算器!J6,能力变化对照表!A:B,2,0),0)</f>
        <v>107</v>
      </c>
      <c r="I787">
        <f>ROUNDDOWN(ROUNDDOWN(ROUNDDOWN(ROUNDDOWN(ROUNDDOWN((能力值计算器!F8+能力值计算器!E8*2+ROUNDDOWN(E787/4,0))*能力值计算器!C2/100+5,0)*能力值计算器!H8,0)*能力值计算器!K8,0)*能力值计算器!L8,0)*VLOOKUP(能力值计算器!J8,能力变化对照表!A:B,2,0),0)</f>
        <v>-39</v>
      </c>
      <c r="J787">
        <f t="shared" si="99"/>
        <v>0</v>
      </c>
      <c r="K787">
        <f t="shared" si="100"/>
        <v>-6006</v>
      </c>
      <c r="L787">
        <f t="shared" si="101"/>
        <v>10472</v>
      </c>
      <c r="M787">
        <f t="shared" si="102"/>
        <v>232.1</v>
      </c>
      <c r="N787">
        <f t="shared" si="103"/>
        <v>1</v>
      </c>
    </row>
    <row r="788" spans="1:14">
      <c r="A788">
        <f t="shared" si="96"/>
        <v>0</v>
      </c>
      <c r="B788">
        <f t="shared" si="97"/>
        <v>0</v>
      </c>
      <c r="C788">
        <v>68</v>
      </c>
      <c r="D788">
        <v>12</v>
      </c>
      <c r="E788">
        <f t="shared" si="98"/>
        <v>-999</v>
      </c>
      <c r="F788">
        <f>能力值计算器!G2</f>
        <v>0</v>
      </c>
      <c r="G788">
        <f>ROUNDDOWN((能力值计算器!F4+能力值计算器!E4*2+ROUNDDOWN(C788/4,0))*能力值计算器!C2/100+10+能力值计算器!C2,0)</f>
        <v>154</v>
      </c>
      <c r="H788">
        <f>ROUNDDOWN(ROUNDDOWN(ROUNDDOWN(ROUNDDOWN(ROUNDDOWN((能力值计算器!F6+能力值计算器!E6*2+ROUNDDOWN(D788/4,0))*能力值计算器!C2/100+5,0)*能力值计算器!H6,0)*能力值计算器!K6,0)*能力值计算器!L6,0)*VLOOKUP(能力值计算器!J6,能力变化对照表!A:B,2,0),0)</f>
        <v>87</v>
      </c>
      <c r="I788">
        <f>ROUNDDOWN(ROUNDDOWN(ROUNDDOWN(ROUNDDOWN(ROUNDDOWN((能力值计算器!F8+能力值计算器!E8*2+ROUNDDOWN(E788/4,0))*能力值计算器!C2/100+5,0)*能力值计算器!H8,0)*能力值计算器!K8,0)*能力值计算器!L8,0)*VLOOKUP(能力值计算器!J8,能力变化对照表!A:B,2,0),0)</f>
        <v>-39</v>
      </c>
      <c r="J788">
        <f t="shared" si="99"/>
        <v>0</v>
      </c>
      <c r="K788">
        <f t="shared" si="100"/>
        <v>-6006</v>
      </c>
      <c r="L788">
        <f t="shared" si="101"/>
        <v>7392</v>
      </c>
      <c r="M788">
        <f t="shared" si="102"/>
        <v>232.1</v>
      </c>
      <c r="N788">
        <f t="shared" si="103"/>
        <v>1</v>
      </c>
    </row>
    <row r="789" spans="1:14">
      <c r="A789">
        <f t="shared" si="96"/>
        <v>0</v>
      </c>
      <c r="B789">
        <f t="shared" si="97"/>
        <v>0</v>
      </c>
      <c r="C789">
        <v>68</v>
      </c>
      <c r="D789">
        <v>16</v>
      </c>
      <c r="E789">
        <f t="shared" si="98"/>
        <v>-999</v>
      </c>
      <c r="F789">
        <f>能力值计算器!G2</f>
        <v>0</v>
      </c>
      <c r="G789">
        <f>ROUNDDOWN((能力值计算器!F4+能力值计算器!E4*2+ROUNDDOWN(C789/4,0))*能力值计算器!C2/100+10+能力值计算器!C2,0)</f>
        <v>154</v>
      </c>
      <c r="H789">
        <f>ROUNDDOWN(ROUNDDOWN(ROUNDDOWN(ROUNDDOWN(ROUNDDOWN((能力值计算器!F6+能力值计算器!E6*2+ROUNDDOWN(D789/4,0))*能力值计算器!C2/100+5,0)*能力值计算器!H6,0)*能力值计算器!K6,0)*能力值计算器!L6,0)*VLOOKUP(能力值计算器!J6,能力变化对照表!A:B,2,0),0)</f>
        <v>87</v>
      </c>
      <c r="I789">
        <f>ROUNDDOWN(ROUNDDOWN(ROUNDDOWN(ROUNDDOWN(ROUNDDOWN((能力值计算器!F8+能力值计算器!E8*2+ROUNDDOWN(E789/4,0))*能力值计算器!C2/100+5,0)*能力值计算器!H8,0)*能力值计算器!K8,0)*能力值计算器!L8,0)*VLOOKUP(能力值计算器!J8,能力变化对照表!A:B,2,0),0)</f>
        <v>-39</v>
      </c>
      <c r="J789">
        <f t="shared" si="99"/>
        <v>0</v>
      </c>
      <c r="K789">
        <f t="shared" si="100"/>
        <v>-6006</v>
      </c>
      <c r="L789">
        <f t="shared" si="101"/>
        <v>7392</v>
      </c>
      <c r="M789">
        <f t="shared" si="102"/>
        <v>232.1</v>
      </c>
      <c r="N789">
        <f t="shared" si="103"/>
        <v>1</v>
      </c>
    </row>
    <row r="790" spans="1:14">
      <c r="A790">
        <f t="shared" si="96"/>
        <v>0</v>
      </c>
      <c r="B790">
        <f t="shared" si="97"/>
        <v>0</v>
      </c>
      <c r="C790">
        <v>72</v>
      </c>
      <c r="D790">
        <v>12</v>
      </c>
      <c r="E790">
        <f t="shared" si="98"/>
        <v>-999</v>
      </c>
      <c r="F790">
        <f>能力值计算器!G2</f>
        <v>0</v>
      </c>
      <c r="G790">
        <f>ROUNDDOWN((能力值计算器!F4+能力值计算器!E4*2+ROUNDDOWN(C790/4,0))*能力值计算器!C2/100+10+能力值计算器!C2,0)</f>
        <v>154</v>
      </c>
      <c r="H790">
        <f>ROUNDDOWN(ROUNDDOWN(ROUNDDOWN(ROUNDDOWN(ROUNDDOWN((能力值计算器!F6+能力值计算器!E6*2+ROUNDDOWN(D790/4,0))*能力值计算器!C2/100+5,0)*能力值计算器!H6,0)*能力值计算器!K6,0)*能力值计算器!L6,0)*VLOOKUP(能力值计算器!J6,能力变化对照表!A:B,2,0),0)</f>
        <v>87</v>
      </c>
      <c r="I790">
        <f>ROUNDDOWN(ROUNDDOWN(ROUNDDOWN(ROUNDDOWN(ROUNDDOWN((能力值计算器!F8+能力值计算器!E8*2+ROUNDDOWN(E790/4,0))*能力值计算器!C2/100+5,0)*能力值计算器!H8,0)*能力值计算器!K8,0)*能力值计算器!L8,0)*VLOOKUP(能力值计算器!J8,能力变化对照表!A:B,2,0),0)</f>
        <v>-39</v>
      </c>
      <c r="J790">
        <f t="shared" si="99"/>
        <v>0</v>
      </c>
      <c r="K790">
        <f t="shared" si="100"/>
        <v>-6006</v>
      </c>
      <c r="L790">
        <f t="shared" si="101"/>
        <v>7392</v>
      </c>
      <c r="M790">
        <f t="shared" si="102"/>
        <v>232.1</v>
      </c>
      <c r="N790">
        <f t="shared" si="103"/>
        <v>1</v>
      </c>
    </row>
    <row r="791" spans="1:14">
      <c r="A791">
        <f t="shared" si="96"/>
        <v>0</v>
      </c>
      <c r="B791">
        <f t="shared" si="97"/>
        <v>0</v>
      </c>
      <c r="C791">
        <v>68</v>
      </c>
      <c r="D791">
        <v>176</v>
      </c>
      <c r="E791">
        <f t="shared" si="98"/>
        <v>-999</v>
      </c>
      <c r="F791">
        <f>能力值计算器!G2</f>
        <v>0</v>
      </c>
      <c r="G791">
        <f>ROUNDDOWN((能力值计算器!F4+能力值计算器!E4*2+ROUNDDOWN(C791/4,0))*能力值计算器!C2/100+10+能力值计算器!C2,0)</f>
        <v>154</v>
      </c>
      <c r="H791">
        <f>ROUNDDOWN(ROUNDDOWN(ROUNDDOWN(ROUNDDOWN(ROUNDDOWN((能力值计算器!F6+能力值计算器!E6*2+ROUNDDOWN(D791/4,0))*能力值计算器!C2/100+5,0)*能力值计算器!H6,0)*能力值计算器!K6,0)*能力值计算器!L6,0)*VLOOKUP(能力值计算器!J6,能力变化对照表!A:B,2,0),0)</f>
        <v>107</v>
      </c>
      <c r="I791">
        <f>ROUNDDOWN(ROUNDDOWN(ROUNDDOWN(ROUNDDOWN(ROUNDDOWN((能力值计算器!F8+能力值计算器!E8*2+ROUNDDOWN(E791/4,0))*能力值计算器!C2/100+5,0)*能力值计算器!H8,0)*能力值计算器!K8,0)*能力值计算器!L8,0)*VLOOKUP(能力值计算器!J8,能力变化对照表!A:B,2,0),0)</f>
        <v>-39</v>
      </c>
      <c r="J791">
        <f t="shared" si="99"/>
        <v>0</v>
      </c>
      <c r="K791">
        <f t="shared" si="100"/>
        <v>-6006</v>
      </c>
      <c r="L791">
        <f t="shared" si="101"/>
        <v>10472</v>
      </c>
      <c r="M791">
        <f t="shared" si="102"/>
        <v>232.1</v>
      </c>
      <c r="N791">
        <f t="shared" si="103"/>
        <v>1</v>
      </c>
    </row>
    <row r="792" spans="1:14">
      <c r="A792">
        <f t="shared" si="96"/>
        <v>0</v>
      </c>
      <c r="B792">
        <f t="shared" si="97"/>
        <v>0</v>
      </c>
      <c r="C792">
        <v>72</v>
      </c>
      <c r="D792">
        <v>172</v>
      </c>
      <c r="E792">
        <f t="shared" si="98"/>
        <v>-999</v>
      </c>
      <c r="F792">
        <f>能力值计算器!G2</f>
        <v>0</v>
      </c>
      <c r="G792">
        <f>ROUNDDOWN((能力值计算器!F4+能力值计算器!E4*2+ROUNDDOWN(C792/4,0))*能力值计算器!C2/100+10+能力值计算器!C2,0)</f>
        <v>154</v>
      </c>
      <c r="H792">
        <f>ROUNDDOWN(ROUNDDOWN(ROUNDDOWN(ROUNDDOWN(ROUNDDOWN((能力值计算器!F6+能力值计算器!E6*2+ROUNDDOWN(D792/4,0))*能力值计算器!C2/100+5,0)*能力值计算器!H6,0)*能力值计算器!K6,0)*能力值计算器!L6,0)*VLOOKUP(能力值计算器!J6,能力变化对照表!A:B,2,0),0)</f>
        <v>107</v>
      </c>
      <c r="I792">
        <f>ROUNDDOWN(ROUNDDOWN(ROUNDDOWN(ROUNDDOWN(ROUNDDOWN((能力值计算器!F8+能力值计算器!E8*2+ROUNDDOWN(E792/4,0))*能力值计算器!C2/100+5,0)*能力值计算器!H8,0)*能力值计算器!K8,0)*能力值计算器!L8,0)*VLOOKUP(能力值计算器!J8,能力变化对照表!A:B,2,0),0)</f>
        <v>-39</v>
      </c>
      <c r="J792">
        <f t="shared" si="99"/>
        <v>0</v>
      </c>
      <c r="K792">
        <f t="shared" si="100"/>
        <v>-6006</v>
      </c>
      <c r="L792">
        <f t="shared" si="101"/>
        <v>10472</v>
      </c>
      <c r="M792">
        <f t="shared" si="102"/>
        <v>232.1</v>
      </c>
      <c r="N792">
        <f t="shared" si="103"/>
        <v>1</v>
      </c>
    </row>
    <row r="793" spans="1:14">
      <c r="A793">
        <f t="shared" si="96"/>
        <v>0</v>
      </c>
      <c r="B793">
        <f t="shared" si="97"/>
        <v>0</v>
      </c>
      <c r="C793">
        <v>68</v>
      </c>
      <c r="D793">
        <v>180</v>
      </c>
      <c r="E793">
        <f t="shared" si="98"/>
        <v>-999</v>
      </c>
      <c r="F793">
        <f>能力值计算器!G2</f>
        <v>0</v>
      </c>
      <c r="G793">
        <f>ROUNDDOWN((能力值计算器!F4+能力值计算器!E4*2+ROUNDDOWN(C793/4,0))*能力值计算器!C2/100+10+能力值计算器!C2,0)</f>
        <v>154</v>
      </c>
      <c r="H793">
        <f>ROUNDDOWN(ROUNDDOWN(ROUNDDOWN(ROUNDDOWN(ROUNDDOWN((能力值计算器!F6+能力值计算器!E6*2+ROUNDDOWN(D793/4,0))*能力值计算器!C2/100+5,0)*能力值计算器!H6,0)*能力值计算器!K6,0)*能力值计算器!L6,0)*VLOOKUP(能力值计算器!J6,能力变化对照表!A:B,2,0),0)</f>
        <v>108</v>
      </c>
      <c r="I793">
        <f>ROUNDDOWN(ROUNDDOWN(ROUNDDOWN(ROUNDDOWN(ROUNDDOWN((能力值计算器!F8+能力值计算器!E8*2+ROUNDDOWN(E793/4,0))*能力值计算器!C2/100+5,0)*能力值计算器!H8,0)*能力值计算器!K8,0)*能力值计算器!L8,0)*VLOOKUP(能力值计算器!J8,能力变化对照表!A:B,2,0),0)</f>
        <v>-39</v>
      </c>
      <c r="J793">
        <f t="shared" si="99"/>
        <v>0</v>
      </c>
      <c r="K793">
        <f t="shared" si="100"/>
        <v>-6006</v>
      </c>
      <c r="L793">
        <f t="shared" si="101"/>
        <v>10626</v>
      </c>
      <c r="M793">
        <f t="shared" si="102"/>
        <v>232.1</v>
      </c>
      <c r="N793">
        <f t="shared" si="103"/>
        <v>1</v>
      </c>
    </row>
    <row r="794" spans="1:14">
      <c r="A794">
        <f t="shared" si="96"/>
        <v>0</v>
      </c>
      <c r="B794">
        <f t="shared" si="97"/>
        <v>0</v>
      </c>
      <c r="C794">
        <v>68</v>
      </c>
      <c r="D794">
        <v>4</v>
      </c>
      <c r="E794">
        <f t="shared" si="98"/>
        <v>-999</v>
      </c>
      <c r="F794">
        <f>能力值计算器!G2</f>
        <v>0</v>
      </c>
      <c r="G794">
        <f>ROUNDDOWN((能力值计算器!F4+能力值计算器!E4*2+ROUNDDOWN(C794/4,0))*能力值计算器!C2/100+10+能力值计算器!C2,0)</f>
        <v>154</v>
      </c>
      <c r="H794">
        <f>ROUNDDOWN(ROUNDDOWN(ROUNDDOWN(ROUNDDOWN(ROUNDDOWN((能力值计算器!F6+能力值计算器!E6*2+ROUNDDOWN(D794/4,0))*能力值计算器!C2/100+5,0)*能力值计算器!H6,0)*能力值计算器!K6,0)*能力值计算器!L6,0)*VLOOKUP(能力值计算器!J6,能力变化对照表!A:B,2,0),0)</f>
        <v>86</v>
      </c>
      <c r="I794">
        <f>ROUNDDOWN(ROUNDDOWN(ROUNDDOWN(ROUNDDOWN(ROUNDDOWN((能力值计算器!F8+能力值计算器!E8*2+ROUNDDOWN(E794/4,0))*能力值计算器!C2/100+5,0)*能力值计算器!H8,0)*能力值计算器!K8,0)*能力值计算器!L8,0)*VLOOKUP(能力值计算器!J8,能力变化对照表!A:B,2,0),0)</f>
        <v>-39</v>
      </c>
      <c r="J794">
        <f t="shared" si="99"/>
        <v>0</v>
      </c>
      <c r="K794">
        <f t="shared" si="100"/>
        <v>-6006</v>
      </c>
      <c r="L794">
        <f t="shared" si="101"/>
        <v>7238</v>
      </c>
      <c r="M794">
        <f t="shared" si="102"/>
        <v>232.1</v>
      </c>
      <c r="N794">
        <f t="shared" si="103"/>
        <v>1</v>
      </c>
    </row>
    <row r="795" spans="1:14">
      <c r="A795">
        <f t="shared" si="96"/>
        <v>0</v>
      </c>
      <c r="B795">
        <f t="shared" si="97"/>
        <v>0</v>
      </c>
      <c r="C795">
        <v>68</v>
      </c>
      <c r="D795">
        <v>8</v>
      </c>
      <c r="E795">
        <f t="shared" si="98"/>
        <v>-999</v>
      </c>
      <c r="F795">
        <f>能力值计算器!G2</f>
        <v>0</v>
      </c>
      <c r="G795">
        <f>ROUNDDOWN((能力值计算器!F4+能力值计算器!E4*2+ROUNDDOWN(C795/4,0))*能力值计算器!C2/100+10+能力值计算器!C2,0)</f>
        <v>154</v>
      </c>
      <c r="H795">
        <f>ROUNDDOWN(ROUNDDOWN(ROUNDDOWN(ROUNDDOWN(ROUNDDOWN((能力值计算器!F6+能力值计算器!E6*2+ROUNDDOWN(D795/4,0))*能力值计算器!C2/100+5,0)*能力值计算器!H6,0)*能力值计算器!K6,0)*能力值计算器!L6,0)*VLOOKUP(能力值计算器!J6,能力变化对照表!A:B,2,0),0)</f>
        <v>86</v>
      </c>
      <c r="I795">
        <f>ROUNDDOWN(ROUNDDOWN(ROUNDDOWN(ROUNDDOWN(ROUNDDOWN((能力值计算器!F8+能力值计算器!E8*2+ROUNDDOWN(E795/4,0))*能力值计算器!C2/100+5,0)*能力值计算器!H8,0)*能力值计算器!K8,0)*能力值计算器!L8,0)*VLOOKUP(能力值计算器!J8,能力变化对照表!A:B,2,0),0)</f>
        <v>-39</v>
      </c>
      <c r="J795">
        <f t="shared" si="99"/>
        <v>0</v>
      </c>
      <c r="K795">
        <f t="shared" si="100"/>
        <v>-6006</v>
      </c>
      <c r="L795">
        <f t="shared" si="101"/>
        <v>7238</v>
      </c>
      <c r="M795">
        <f t="shared" si="102"/>
        <v>232.1</v>
      </c>
      <c r="N795">
        <f t="shared" si="103"/>
        <v>1</v>
      </c>
    </row>
    <row r="796" spans="1:14">
      <c r="A796">
        <f t="shared" si="96"/>
        <v>0</v>
      </c>
      <c r="B796">
        <f t="shared" si="97"/>
        <v>0</v>
      </c>
      <c r="C796">
        <v>72</v>
      </c>
      <c r="D796">
        <v>4</v>
      </c>
      <c r="E796">
        <f t="shared" si="98"/>
        <v>-999</v>
      </c>
      <c r="F796">
        <f>能力值计算器!G2</f>
        <v>0</v>
      </c>
      <c r="G796">
        <f>ROUNDDOWN((能力值计算器!F4+能力值计算器!E4*2+ROUNDDOWN(C796/4,0))*能力值计算器!C2/100+10+能力值计算器!C2,0)</f>
        <v>154</v>
      </c>
      <c r="H796">
        <f>ROUNDDOWN(ROUNDDOWN(ROUNDDOWN(ROUNDDOWN(ROUNDDOWN((能力值计算器!F6+能力值计算器!E6*2+ROUNDDOWN(D796/4,0))*能力值计算器!C2/100+5,0)*能力值计算器!H6,0)*能力值计算器!K6,0)*能力值计算器!L6,0)*VLOOKUP(能力值计算器!J6,能力变化对照表!A:B,2,0),0)</f>
        <v>86</v>
      </c>
      <c r="I796">
        <f>ROUNDDOWN(ROUNDDOWN(ROUNDDOWN(ROUNDDOWN(ROUNDDOWN((能力值计算器!F8+能力值计算器!E8*2+ROUNDDOWN(E796/4,0))*能力值计算器!C2/100+5,0)*能力值计算器!H8,0)*能力值计算器!K8,0)*能力值计算器!L8,0)*VLOOKUP(能力值计算器!J8,能力变化对照表!A:B,2,0),0)</f>
        <v>-39</v>
      </c>
      <c r="J796">
        <f t="shared" si="99"/>
        <v>0</v>
      </c>
      <c r="K796">
        <f t="shared" si="100"/>
        <v>-6006</v>
      </c>
      <c r="L796">
        <f t="shared" si="101"/>
        <v>7238</v>
      </c>
      <c r="M796">
        <f t="shared" si="102"/>
        <v>232.1</v>
      </c>
      <c r="N796">
        <f t="shared" si="103"/>
        <v>1</v>
      </c>
    </row>
    <row r="797" spans="1:14">
      <c r="A797">
        <f t="shared" si="96"/>
        <v>0</v>
      </c>
      <c r="B797">
        <f t="shared" si="97"/>
        <v>0</v>
      </c>
      <c r="C797">
        <v>68</v>
      </c>
      <c r="D797">
        <v>184</v>
      </c>
      <c r="E797">
        <f t="shared" si="98"/>
        <v>-999</v>
      </c>
      <c r="F797">
        <f>能力值计算器!G2</f>
        <v>0</v>
      </c>
      <c r="G797">
        <f>ROUNDDOWN((能力值计算器!F4+能力值计算器!E4*2+ROUNDDOWN(C797/4,0))*能力值计算器!C2/100+10+能力值计算器!C2,0)</f>
        <v>154</v>
      </c>
      <c r="H797">
        <f>ROUNDDOWN(ROUNDDOWN(ROUNDDOWN(ROUNDDOWN(ROUNDDOWN((能力值计算器!F6+能力值计算器!E6*2+ROUNDDOWN(D797/4,0))*能力值计算器!C2/100+5,0)*能力值计算器!H6,0)*能力值计算器!K6,0)*能力值计算器!L6,0)*VLOOKUP(能力值计算器!J6,能力变化对照表!A:B,2,0),0)</f>
        <v>108</v>
      </c>
      <c r="I797">
        <f>ROUNDDOWN(ROUNDDOWN(ROUNDDOWN(ROUNDDOWN(ROUNDDOWN((能力值计算器!F8+能力值计算器!E8*2+ROUNDDOWN(E797/4,0))*能力值计算器!C2/100+5,0)*能力值计算器!H8,0)*能力值计算器!K8,0)*能力值计算器!L8,0)*VLOOKUP(能力值计算器!J8,能力变化对照表!A:B,2,0),0)</f>
        <v>-39</v>
      </c>
      <c r="J797">
        <f t="shared" si="99"/>
        <v>0</v>
      </c>
      <c r="K797">
        <f t="shared" si="100"/>
        <v>-6006</v>
      </c>
      <c r="L797">
        <f t="shared" si="101"/>
        <v>10626</v>
      </c>
      <c r="M797">
        <f t="shared" si="102"/>
        <v>232.1</v>
      </c>
      <c r="N797">
        <f t="shared" si="103"/>
        <v>1</v>
      </c>
    </row>
    <row r="798" spans="1:14">
      <c r="A798">
        <f t="shared" si="96"/>
        <v>0</v>
      </c>
      <c r="B798">
        <f t="shared" si="97"/>
        <v>0</v>
      </c>
      <c r="C798">
        <v>72</v>
      </c>
      <c r="D798">
        <v>180</v>
      </c>
      <c r="E798">
        <f t="shared" si="98"/>
        <v>-999</v>
      </c>
      <c r="F798">
        <f>能力值计算器!G2</f>
        <v>0</v>
      </c>
      <c r="G798">
        <f>ROUNDDOWN((能力值计算器!F4+能力值计算器!E4*2+ROUNDDOWN(C798/4,0))*能力值计算器!C2/100+10+能力值计算器!C2,0)</f>
        <v>154</v>
      </c>
      <c r="H798">
        <f>ROUNDDOWN(ROUNDDOWN(ROUNDDOWN(ROUNDDOWN(ROUNDDOWN((能力值计算器!F6+能力值计算器!E6*2+ROUNDDOWN(D798/4,0))*能力值计算器!C2/100+5,0)*能力值计算器!H6,0)*能力值计算器!K6,0)*能力值计算器!L6,0)*VLOOKUP(能力值计算器!J6,能力变化对照表!A:B,2,0),0)</f>
        <v>108</v>
      </c>
      <c r="I798">
        <f>ROUNDDOWN(ROUNDDOWN(ROUNDDOWN(ROUNDDOWN(ROUNDDOWN((能力值计算器!F8+能力值计算器!E8*2+ROUNDDOWN(E798/4,0))*能力值计算器!C2/100+5,0)*能力值计算器!H8,0)*能力值计算器!K8,0)*能力值计算器!L8,0)*VLOOKUP(能力值计算器!J8,能力变化对照表!A:B,2,0),0)</f>
        <v>-39</v>
      </c>
      <c r="J798">
        <f t="shared" si="99"/>
        <v>0</v>
      </c>
      <c r="K798">
        <f t="shared" si="100"/>
        <v>-6006</v>
      </c>
      <c r="L798">
        <f t="shared" si="101"/>
        <v>10626</v>
      </c>
      <c r="M798">
        <f t="shared" si="102"/>
        <v>232.1</v>
      </c>
      <c r="N798">
        <f t="shared" si="103"/>
        <v>1</v>
      </c>
    </row>
    <row r="799" spans="1:14">
      <c r="A799">
        <f t="shared" si="96"/>
        <v>0</v>
      </c>
      <c r="B799">
        <f t="shared" si="97"/>
        <v>0</v>
      </c>
      <c r="C799">
        <v>68</v>
      </c>
      <c r="D799">
        <v>0</v>
      </c>
      <c r="E799">
        <f t="shared" si="98"/>
        <v>-999</v>
      </c>
      <c r="F799">
        <f>能力值计算器!G2</f>
        <v>0</v>
      </c>
      <c r="G799">
        <f>ROUNDDOWN((能力值计算器!F4+能力值计算器!E4*2+ROUNDDOWN(C799/4,0))*能力值计算器!C2/100+10+能力值计算器!C2,0)</f>
        <v>154</v>
      </c>
      <c r="H799">
        <f>ROUNDDOWN(ROUNDDOWN(ROUNDDOWN(ROUNDDOWN(ROUNDDOWN((能力值计算器!F6+能力值计算器!E6*2+ROUNDDOWN(D799/4,0))*能力值计算器!C2/100+5,0)*能力值计算器!H6,0)*能力值计算器!K6,0)*能力值计算器!L6,0)*VLOOKUP(能力值计算器!J6,能力变化对照表!A:B,2,0),0)</f>
        <v>85</v>
      </c>
      <c r="I799">
        <f>ROUNDDOWN(ROUNDDOWN(ROUNDDOWN(ROUNDDOWN(ROUNDDOWN((能力值计算器!F8+能力值计算器!E8*2+ROUNDDOWN(E799/4,0))*能力值计算器!C2/100+5,0)*能力值计算器!H8,0)*能力值计算器!K8,0)*能力值计算器!L8,0)*VLOOKUP(能力值计算器!J8,能力变化对照表!A:B,2,0),0)</f>
        <v>-39</v>
      </c>
      <c r="J799">
        <f t="shared" si="99"/>
        <v>0</v>
      </c>
      <c r="K799">
        <f t="shared" si="100"/>
        <v>-6006</v>
      </c>
      <c r="L799">
        <f t="shared" si="101"/>
        <v>7084</v>
      </c>
      <c r="M799">
        <f t="shared" si="102"/>
        <v>232.1</v>
      </c>
      <c r="N799">
        <f t="shared" si="103"/>
        <v>1</v>
      </c>
    </row>
    <row r="800" spans="1:14">
      <c r="A800">
        <f t="shared" si="96"/>
        <v>0</v>
      </c>
      <c r="B800">
        <f t="shared" si="97"/>
        <v>0</v>
      </c>
      <c r="C800">
        <v>68</v>
      </c>
      <c r="D800">
        <v>188</v>
      </c>
      <c r="E800">
        <f t="shared" si="98"/>
        <v>-999</v>
      </c>
      <c r="F800">
        <f>能力值计算器!G2</f>
        <v>0</v>
      </c>
      <c r="G800">
        <f>ROUNDDOWN((能力值计算器!F4+能力值计算器!E4*2+ROUNDDOWN(C800/4,0))*能力值计算器!C2/100+10+能力值计算器!C2,0)</f>
        <v>154</v>
      </c>
      <c r="H800">
        <f>ROUNDDOWN(ROUNDDOWN(ROUNDDOWN(ROUNDDOWN(ROUNDDOWN((能力值计算器!F6+能力值计算器!E6*2+ROUNDDOWN(D800/4,0))*能力值计算器!C2/100+5,0)*能力值计算器!H6,0)*能力值计算器!K6,0)*能力值计算器!L6,0)*VLOOKUP(能力值计算器!J6,能力变化对照表!A:B,2,0),0)</f>
        <v>109</v>
      </c>
      <c r="I800">
        <f>ROUNDDOWN(ROUNDDOWN(ROUNDDOWN(ROUNDDOWN(ROUNDDOWN((能力值计算器!F8+能力值计算器!E8*2+ROUNDDOWN(E800/4,0))*能力值计算器!C2/100+5,0)*能力值计算器!H8,0)*能力值计算器!K8,0)*能力值计算器!L8,0)*VLOOKUP(能力值计算器!J8,能力变化对照表!A:B,2,0),0)</f>
        <v>-39</v>
      </c>
      <c r="J800">
        <f t="shared" si="99"/>
        <v>0</v>
      </c>
      <c r="K800">
        <f t="shared" si="100"/>
        <v>-6006</v>
      </c>
      <c r="L800">
        <f t="shared" si="101"/>
        <v>10780</v>
      </c>
      <c r="M800">
        <f t="shared" si="102"/>
        <v>232.1</v>
      </c>
      <c r="N800">
        <f t="shared" si="103"/>
        <v>1</v>
      </c>
    </row>
    <row r="801" spans="1:14">
      <c r="A801">
        <f t="shared" si="96"/>
        <v>0</v>
      </c>
      <c r="B801">
        <f t="shared" si="97"/>
        <v>0</v>
      </c>
      <c r="C801">
        <v>204</v>
      </c>
      <c r="D801">
        <v>28</v>
      </c>
      <c r="E801">
        <f t="shared" si="98"/>
        <v>-999</v>
      </c>
      <c r="F801">
        <f>能力值计算器!G2</f>
        <v>0</v>
      </c>
      <c r="G801">
        <f>ROUNDDOWN((能力值计算器!F4+能力值计算器!E4*2+ROUNDDOWN(C801/4,0))*能力值计算器!C2/100+10+能力值计算器!C2,0)</f>
        <v>171</v>
      </c>
      <c r="H801">
        <f>ROUNDDOWN(ROUNDDOWN(ROUNDDOWN(ROUNDDOWN(ROUNDDOWN((能力值计算器!F6+能力值计算器!E6*2+ROUNDDOWN(D801/4,0))*能力值计算器!C2/100+5,0)*能力值计算器!H6,0)*能力值计算器!K6,0)*能力值计算器!L6,0)*VLOOKUP(能力值计算器!J6,能力变化对照表!A:B,2,0),0)</f>
        <v>89</v>
      </c>
      <c r="I801">
        <f>ROUNDDOWN(ROUNDDOWN(ROUNDDOWN(ROUNDDOWN(ROUNDDOWN((能力值计算器!F8+能力值计算器!E8*2+ROUNDDOWN(E801/4,0))*能力值计算器!C2/100+5,0)*能力值计算器!H8,0)*能力值计算器!K8,0)*能力值计算器!L8,0)*VLOOKUP(能力值计算器!J8,能力变化对照表!A:B,2,0),0)</f>
        <v>-39</v>
      </c>
      <c r="J801">
        <f t="shared" si="99"/>
        <v>0</v>
      </c>
      <c r="K801">
        <f t="shared" si="100"/>
        <v>-6669</v>
      </c>
      <c r="L801">
        <f t="shared" si="101"/>
        <v>8550</v>
      </c>
      <c r="M801">
        <f t="shared" si="102"/>
        <v>249.1</v>
      </c>
      <c r="N801">
        <f t="shared" si="103"/>
        <v>1</v>
      </c>
    </row>
    <row r="802" spans="1:14">
      <c r="A802">
        <f t="shared" si="96"/>
        <v>0</v>
      </c>
      <c r="B802">
        <f t="shared" si="97"/>
        <v>0</v>
      </c>
      <c r="C802">
        <v>204</v>
      </c>
      <c r="D802">
        <v>20</v>
      </c>
      <c r="E802">
        <f t="shared" si="98"/>
        <v>-999</v>
      </c>
      <c r="F802">
        <f>能力值计算器!G2</f>
        <v>0</v>
      </c>
      <c r="G802">
        <f>ROUNDDOWN((能力值计算器!F4+能力值计算器!E4*2+ROUNDDOWN(C802/4,0))*能力值计算器!C2/100+10+能力值计算器!C2,0)</f>
        <v>171</v>
      </c>
      <c r="H802">
        <f>ROUNDDOWN(ROUNDDOWN(ROUNDDOWN(ROUNDDOWN(ROUNDDOWN((能力值计算器!F6+能力值计算器!E6*2+ROUNDDOWN(D802/4,0))*能力值计算器!C2/100+5,0)*能力值计算器!H6,0)*能力值计算器!K6,0)*能力值计算器!L6,0)*VLOOKUP(能力值计算器!J6,能力变化对照表!A:B,2,0),0)</f>
        <v>88</v>
      </c>
      <c r="I802">
        <f>ROUNDDOWN(ROUNDDOWN(ROUNDDOWN(ROUNDDOWN(ROUNDDOWN((能力值计算器!F8+能力值计算器!E8*2+ROUNDDOWN(E802/4,0))*能力值计算器!C2/100+5,0)*能力值计算器!H8,0)*能力值计算器!K8,0)*能力值计算器!L8,0)*VLOOKUP(能力值计算器!J8,能力变化对照表!A:B,2,0),0)</f>
        <v>-39</v>
      </c>
      <c r="J802">
        <f t="shared" si="99"/>
        <v>0</v>
      </c>
      <c r="K802">
        <f t="shared" si="100"/>
        <v>-6669</v>
      </c>
      <c r="L802">
        <f t="shared" si="101"/>
        <v>8379</v>
      </c>
      <c r="M802">
        <f t="shared" si="102"/>
        <v>249.1</v>
      </c>
      <c r="N802">
        <f t="shared" si="103"/>
        <v>1</v>
      </c>
    </row>
    <row r="803" spans="1:14">
      <c r="A803">
        <f t="shared" si="96"/>
        <v>0</v>
      </c>
      <c r="B803">
        <f t="shared" si="97"/>
        <v>0</v>
      </c>
      <c r="C803">
        <v>204</v>
      </c>
      <c r="D803">
        <v>24</v>
      </c>
      <c r="E803">
        <f t="shared" si="98"/>
        <v>-999</v>
      </c>
      <c r="F803">
        <f>能力值计算器!G2</f>
        <v>0</v>
      </c>
      <c r="G803">
        <f>ROUNDDOWN((能力值计算器!F4+能力值计算器!E4*2+ROUNDDOWN(C803/4,0))*能力值计算器!C2/100+10+能力值计算器!C2,0)</f>
        <v>171</v>
      </c>
      <c r="H803">
        <f>ROUNDDOWN(ROUNDDOWN(ROUNDDOWN(ROUNDDOWN(ROUNDDOWN((能力值计算器!F6+能力值计算器!E6*2+ROUNDDOWN(D803/4,0))*能力值计算器!C2/100+5,0)*能力值计算器!H6,0)*能力值计算器!K6,0)*能力值计算器!L6,0)*VLOOKUP(能力值计算器!J6,能力变化对照表!A:B,2,0),0)</f>
        <v>88</v>
      </c>
      <c r="I803">
        <f>ROUNDDOWN(ROUNDDOWN(ROUNDDOWN(ROUNDDOWN(ROUNDDOWN((能力值计算器!F8+能力值计算器!E8*2+ROUNDDOWN(E803/4,0))*能力值计算器!C2/100+5,0)*能力值计算器!H8,0)*能力值计算器!K8,0)*能力值计算器!L8,0)*VLOOKUP(能力值计算器!J8,能力变化对照表!A:B,2,0),0)</f>
        <v>-39</v>
      </c>
      <c r="J803">
        <f t="shared" si="99"/>
        <v>0</v>
      </c>
      <c r="K803">
        <f t="shared" si="100"/>
        <v>-6669</v>
      </c>
      <c r="L803">
        <f t="shared" si="101"/>
        <v>8379</v>
      </c>
      <c r="M803">
        <f t="shared" si="102"/>
        <v>249.1</v>
      </c>
      <c r="N803">
        <f t="shared" si="103"/>
        <v>1</v>
      </c>
    </row>
    <row r="804" spans="1:14">
      <c r="A804">
        <f t="shared" si="96"/>
        <v>0</v>
      </c>
      <c r="B804">
        <f t="shared" si="97"/>
        <v>0</v>
      </c>
      <c r="C804">
        <v>208</v>
      </c>
      <c r="D804">
        <v>20</v>
      </c>
      <c r="E804">
        <f t="shared" si="98"/>
        <v>-999</v>
      </c>
      <c r="F804">
        <f>能力值计算器!G2</f>
        <v>0</v>
      </c>
      <c r="G804">
        <f>ROUNDDOWN((能力值计算器!F4+能力值计算器!E4*2+ROUNDDOWN(C804/4,0))*能力值计算器!C2/100+10+能力值计算器!C2,0)</f>
        <v>171</v>
      </c>
      <c r="H804">
        <f>ROUNDDOWN(ROUNDDOWN(ROUNDDOWN(ROUNDDOWN(ROUNDDOWN((能力值计算器!F6+能力值计算器!E6*2+ROUNDDOWN(D804/4,0))*能力值计算器!C2/100+5,0)*能力值计算器!H6,0)*能力值计算器!K6,0)*能力值计算器!L6,0)*VLOOKUP(能力值计算器!J6,能力变化对照表!A:B,2,0),0)</f>
        <v>88</v>
      </c>
      <c r="I804">
        <f>ROUNDDOWN(ROUNDDOWN(ROUNDDOWN(ROUNDDOWN(ROUNDDOWN((能力值计算器!F8+能力值计算器!E8*2+ROUNDDOWN(E804/4,0))*能力值计算器!C2/100+5,0)*能力值计算器!H8,0)*能力值计算器!K8,0)*能力值计算器!L8,0)*VLOOKUP(能力值计算器!J8,能力变化对照表!A:B,2,0),0)</f>
        <v>-39</v>
      </c>
      <c r="J804">
        <f t="shared" si="99"/>
        <v>0</v>
      </c>
      <c r="K804">
        <f t="shared" si="100"/>
        <v>-6669</v>
      </c>
      <c r="L804">
        <f t="shared" si="101"/>
        <v>8379</v>
      </c>
      <c r="M804">
        <f t="shared" si="102"/>
        <v>249.1</v>
      </c>
      <c r="N804">
        <f t="shared" si="103"/>
        <v>1</v>
      </c>
    </row>
    <row r="805" spans="1:14">
      <c r="A805">
        <f t="shared" si="96"/>
        <v>0</v>
      </c>
      <c r="B805">
        <f t="shared" si="97"/>
        <v>0</v>
      </c>
      <c r="C805">
        <v>204</v>
      </c>
      <c r="D805">
        <v>32</v>
      </c>
      <c r="E805">
        <f t="shared" si="98"/>
        <v>-999</v>
      </c>
      <c r="F805">
        <f>能力值计算器!G2</f>
        <v>0</v>
      </c>
      <c r="G805">
        <f>ROUNDDOWN((能力值计算器!F4+能力值计算器!E4*2+ROUNDDOWN(C805/4,0))*能力值计算器!C2/100+10+能力值计算器!C2,0)</f>
        <v>171</v>
      </c>
      <c r="H805">
        <f>ROUNDDOWN(ROUNDDOWN(ROUNDDOWN(ROUNDDOWN(ROUNDDOWN((能力值计算器!F6+能力值计算器!E6*2+ROUNDDOWN(D805/4,0))*能力值计算器!C2/100+5,0)*能力值计算器!H6,0)*能力值计算器!K6,0)*能力值计算器!L6,0)*VLOOKUP(能力值计算器!J6,能力变化对照表!A:B,2,0),0)</f>
        <v>89</v>
      </c>
      <c r="I805">
        <f>ROUNDDOWN(ROUNDDOWN(ROUNDDOWN(ROUNDDOWN(ROUNDDOWN((能力值计算器!F8+能力值计算器!E8*2+ROUNDDOWN(E805/4,0))*能力值计算器!C2/100+5,0)*能力值计算器!H8,0)*能力值计算器!K8,0)*能力值计算器!L8,0)*VLOOKUP(能力值计算器!J8,能力变化对照表!A:B,2,0),0)</f>
        <v>-39</v>
      </c>
      <c r="J805">
        <f t="shared" si="99"/>
        <v>0</v>
      </c>
      <c r="K805">
        <f t="shared" si="100"/>
        <v>-6669</v>
      </c>
      <c r="L805">
        <f t="shared" si="101"/>
        <v>8550</v>
      </c>
      <c r="M805">
        <f t="shared" si="102"/>
        <v>249.1</v>
      </c>
      <c r="N805">
        <f t="shared" si="103"/>
        <v>1</v>
      </c>
    </row>
    <row r="806" spans="1:14">
      <c r="A806">
        <f t="shared" si="96"/>
        <v>0</v>
      </c>
      <c r="B806">
        <f t="shared" si="97"/>
        <v>0</v>
      </c>
      <c r="C806">
        <v>208</v>
      </c>
      <c r="D806">
        <v>28</v>
      </c>
      <c r="E806">
        <f t="shared" si="98"/>
        <v>-999</v>
      </c>
      <c r="F806">
        <f>能力值计算器!G2</f>
        <v>0</v>
      </c>
      <c r="G806">
        <f>ROUNDDOWN((能力值计算器!F4+能力值计算器!E4*2+ROUNDDOWN(C806/4,0))*能力值计算器!C2/100+10+能力值计算器!C2,0)</f>
        <v>171</v>
      </c>
      <c r="H806">
        <f>ROUNDDOWN(ROUNDDOWN(ROUNDDOWN(ROUNDDOWN(ROUNDDOWN((能力值计算器!F6+能力值计算器!E6*2+ROUNDDOWN(D806/4,0))*能力值计算器!C2/100+5,0)*能力值计算器!H6,0)*能力值计算器!K6,0)*能力值计算器!L6,0)*VLOOKUP(能力值计算器!J6,能力变化对照表!A:B,2,0),0)</f>
        <v>89</v>
      </c>
      <c r="I806">
        <f>ROUNDDOWN(ROUNDDOWN(ROUNDDOWN(ROUNDDOWN(ROUNDDOWN((能力值计算器!F8+能力值计算器!E8*2+ROUNDDOWN(E806/4,0))*能力值计算器!C2/100+5,0)*能力值计算器!H8,0)*能力值计算器!K8,0)*能力值计算器!L8,0)*VLOOKUP(能力值计算器!J8,能力变化对照表!A:B,2,0),0)</f>
        <v>-39</v>
      </c>
      <c r="J806">
        <f t="shared" si="99"/>
        <v>0</v>
      </c>
      <c r="K806">
        <f t="shared" si="100"/>
        <v>-6669</v>
      </c>
      <c r="L806">
        <f t="shared" si="101"/>
        <v>8550</v>
      </c>
      <c r="M806">
        <f t="shared" si="102"/>
        <v>249.1</v>
      </c>
      <c r="N806">
        <f t="shared" si="103"/>
        <v>1</v>
      </c>
    </row>
    <row r="807" spans="1:14">
      <c r="A807">
        <f t="shared" si="96"/>
        <v>0</v>
      </c>
      <c r="B807">
        <f t="shared" si="97"/>
        <v>0</v>
      </c>
      <c r="C807">
        <v>60</v>
      </c>
      <c r="D807">
        <v>100</v>
      </c>
      <c r="E807">
        <f t="shared" si="98"/>
        <v>-999</v>
      </c>
      <c r="F807">
        <f>能力值计算器!G2</f>
        <v>0</v>
      </c>
      <c r="G807">
        <f>ROUNDDOWN((能力值计算器!F4+能力值计算器!E4*2+ROUNDDOWN(C807/4,0))*能力值计算器!C2/100+10+能力值计算器!C2,0)</f>
        <v>153</v>
      </c>
      <c r="H807">
        <f>ROUNDDOWN(ROUNDDOWN(ROUNDDOWN(ROUNDDOWN(ROUNDDOWN((能力值计算器!F6+能力值计算器!E6*2+ROUNDDOWN(D807/4,0))*能力值计算器!C2/100+5,0)*能力值计算器!H6,0)*能力值计算器!K6,0)*能力值计算器!L6,0)*VLOOKUP(能力值计算器!J6,能力变化对照表!A:B,2,0),0)</f>
        <v>98</v>
      </c>
      <c r="I807">
        <f>ROUNDDOWN(ROUNDDOWN(ROUNDDOWN(ROUNDDOWN(ROUNDDOWN((能力值计算器!F8+能力值计算器!E8*2+ROUNDDOWN(E807/4,0))*能力值计算器!C2/100+5,0)*能力值计算器!H8,0)*能力值计算器!K8,0)*能力值计算器!L8,0)*VLOOKUP(能力值计算器!J8,能力变化对照表!A:B,2,0),0)</f>
        <v>-39</v>
      </c>
      <c r="J807">
        <f t="shared" si="99"/>
        <v>0</v>
      </c>
      <c r="K807">
        <f t="shared" si="100"/>
        <v>-5967</v>
      </c>
      <c r="L807">
        <f t="shared" si="101"/>
        <v>9027</v>
      </c>
      <c r="M807">
        <f t="shared" si="102"/>
        <v>231.1</v>
      </c>
      <c r="N807">
        <f t="shared" si="103"/>
        <v>1</v>
      </c>
    </row>
    <row r="808" spans="1:14">
      <c r="A808">
        <f t="shared" si="96"/>
        <v>0</v>
      </c>
      <c r="B808">
        <f t="shared" si="97"/>
        <v>0</v>
      </c>
      <c r="C808">
        <v>60</v>
      </c>
      <c r="D808">
        <v>92</v>
      </c>
      <c r="E808">
        <f t="shared" si="98"/>
        <v>-999</v>
      </c>
      <c r="F808">
        <f>能力值计算器!G2</f>
        <v>0</v>
      </c>
      <c r="G808">
        <f>ROUNDDOWN((能力值计算器!F4+能力值计算器!E4*2+ROUNDDOWN(C808/4,0))*能力值计算器!C2/100+10+能力值计算器!C2,0)</f>
        <v>153</v>
      </c>
      <c r="H808">
        <f>ROUNDDOWN(ROUNDDOWN(ROUNDDOWN(ROUNDDOWN(ROUNDDOWN((能力值计算器!F6+能力值计算器!E6*2+ROUNDDOWN(D808/4,0))*能力值计算器!C2/100+5,0)*能力值计算器!H6,0)*能力值计算器!K6,0)*能力值计算器!L6,0)*VLOOKUP(能力值计算器!J6,能力变化对照表!A:B,2,0),0)</f>
        <v>97</v>
      </c>
      <c r="I808">
        <f>ROUNDDOWN(ROUNDDOWN(ROUNDDOWN(ROUNDDOWN(ROUNDDOWN((能力值计算器!F8+能力值计算器!E8*2+ROUNDDOWN(E808/4,0))*能力值计算器!C2/100+5,0)*能力值计算器!H8,0)*能力值计算器!K8,0)*能力值计算器!L8,0)*VLOOKUP(能力值计算器!J8,能力变化对照表!A:B,2,0),0)</f>
        <v>-39</v>
      </c>
      <c r="J808">
        <f t="shared" si="99"/>
        <v>0</v>
      </c>
      <c r="K808">
        <f t="shared" si="100"/>
        <v>-5967</v>
      </c>
      <c r="L808">
        <f t="shared" si="101"/>
        <v>8874</v>
      </c>
      <c r="M808">
        <f t="shared" si="102"/>
        <v>231.1</v>
      </c>
      <c r="N808">
        <f t="shared" si="103"/>
        <v>1</v>
      </c>
    </row>
    <row r="809" spans="1:14">
      <c r="A809">
        <f t="shared" si="96"/>
        <v>0</v>
      </c>
      <c r="B809">
        <f t="shared" si="97"/>
        <v>0</v>
      </c>
      <c r="C809">
        <v>60</v>
      </c>
      <c r="D809">
        <v>96</v>
      </c>
      <c r="E809">
        <f t="shared" si="98"/>
        <v>-999</v>
      </c>
      <c r="F809">
        <f>能力值计算器!G2</f>
        <v>0</v>
      </c>
      <c r="G809">
        <f>ROUNDDOWN((能力值计算器!F4+能力值计算器!E4*2+ROUNDDOWN(C809/4,0))*能力值计算器!C2/100+10+能力值计算器!C2,0)</f>
        <v>153</v>
      </c>
      <c r="H809">
        <f>ROUNDDOWN(ROUNDDOWN(ROUNDDOWN(ROUNDDOWN(ROUNDDOWN((能力值计算器!F6+能力值计算器!E6*2+ROUNDDOWN(D809/4,0))*能力值计算器!C2/100+5,0)*能力值计算器!H6,0)*能力值计算器!K6,0)*能力值计算器!L6,0)*VLOOKUP(能力值计算器!J6,能力变化对照表!A:B,2,0),0)</f>
        <v>97</v>
      </c>
      <c r="I809">
        <f>ROUNDDOWN(ROUNDDOWN(ROUNDDOWN(ROUNDDOWN(ROUNDDOWN((能力值计算器!F8+能力值计算器!E8*2+ROUNDDOWN(E809/4,0))*能力值计算器!C2/100+5,0)*能力值计算器!H8,0)*能力值计算器!K8,0)*能力值计算器!L8,0)*VLOOKUP(能力值计算器!J8,能力变化对照表!A:B,2,0),0)</f>
        <v>-39</v>
      </c>
      <c r="J809">
        <f t="shared" si="99"/>
        <v>0</v>
      </c>
      <c r="K809">
        <f t="shared" si="100"/>
        <v>-5967</v>
      </c>
      <c r="L809">
        <f t="shared" si="101"/>
        <v>8874</v>
      </c>
      <c r="M809">
        <f t="shared" si="102"/>
        <v>231.1</v>
      </c>
      <c r="N809">
        <f t="shared" si="103"/>
        <v>1</v>
      </c>
    </row>
    <row r="810" spans="1:14">
      <c r="A810">
        <f t="shared" si="96"/>
        <v>0</v>
      </c>
      <c r="B810">
        <f t="shared" si="97"/>
        <v>0</v>
      </c>
      <c r="C810">
        <v>64</v>
      </c>
      <c r="D810">
        <v>92</v>
      </c>
      <c r="E810">
        <f t="shared" si="98"/>
        <v>-999</v>
      </c>
      <c r="F810">
        <f>能力值计算器!G2</f>
        <v>0</v>
      </c>
      <c r="G810">
        <f>ROUNDDOWN((能力值计算器!F4+能力值计算器!E4*2+ROUNDDOWN(C810/4,0))*能力值计算器!C2/100+10+能力值计算器!C2,0)</f>
        <v>153</v>
      </c>
      <c r="H810">
        <f>ROUNDDOWN(ROUNDDOWN(ROUNDDOWN(ROUNDDOWN(ROUNDDOWN((能力值计算器!F6+能力值计算器!E6*2+ROUNDDOWN(D810/4,0))*能力值计算器!C2/100+5,0)*能力值计算器!H6,0)*能力值计算器!K6,0)*能力值计算器!L6,0)*VLOOKUP(能力值计算器!J6,能力变化对照表!A:B,2,0),0)</f>
        <v>97</v>
      </c>
      <c r="I810">
        <f>ROUNDDOWN(ROUNDDOWN(ROUNDDOWN(ROUNDDOWN(ROUNDDOWN((能力值计算器!F8+能力值计算器!E8*2+ROUNDDOWN(E810/4,0))*能力值计算器!C2/100+5,0)*能力值计算器!H8,0)*能力值计算器!K8,0)*能力值计算器!L8,0)*VLOOKUP(能力值计算器!J8,能力变化对照表!A:B,2,0),0)</f>
        <v>-39</v>
      </c>
      <c r="J810">
        <f t="shared" si="99"/>
        <v>0</v>
      </c>
      <c r="K810">
        <f t="shared" si="100"/>
        <v>-5967</v>
      </c>
      <c r="L810">
        <f t="shared" si="101"/>
        <v>8874</v>
      </c>
      <c r="M810">
        <f t="shared" si="102"/>
        <v>231.1</v>
      </c>
      <c r="N810">
        <f t="shared" si="103"/>
        <v>1</v>
      </c>
    </row>
    <row r="811" spans="1:14">
      <c r="A811">
        <f t="shared" si="96"/>
        <v>0</v>
      </c>
      <c r="B811">
        <f t="shared" si="97"/>
        <v>0</v>
      </c>
      <c r="C811">
        <v>60</v>
      </c>
      <c r="D811">
        <v>104</v>
      </c>
      <c r="E811">
        <f t="shared" si="98"/>
        <v>-999</v>
      </c>
      <c r="F811">
        <f>能力值计算器!G2</f>
        <v>0</v>
      </c>
      <c r="G811">
        <f>ROUNDDOWN((能力值计算器!F4+能力值计算器!E4*2+ROUNDDOWN(C811/4,0))*能力值计算器!C2/100+10+能力值计算器!C2,0)</f>
        <v>153</v>
      </c>
      <c r="H811">
        <f>ROUNDDOWN(ROUNDDOWN(ROUNDDOWN(ROUNDDOWN(ROUNDDOWN((能力值计算器!F6+能力值计算器!E6*2+ROUNDDOWN(D811/4,0))*能力值计算器!C2/100+5,0)*能力值计算器!H6,0)*能力值计算器!K6,0)*能力值计算器!L6,0)*VLOOKUP(能力值计算器!J6,能力变化对照表!A:B,2,0),0)</f>
        <v>98</v>
      </c>
      <c r="I811">
        <f>ROUNDDOWN(ROUNDDOWN(ROUNDDOWN(ROUNDDOWN(ROUNDDOWN((能力值计算器!F8+能力值计算器!E8*2+ROUNDDOWN(E811/4,0))*能力值计算器!C2/100+5,0)*能力值计算器!H8,0)*能力值计算器!K8,0)*能力值计算器!L8,0)*VLOOKUP(能力值计算器!J8,能力变化对照表!A:B,2,0),0)</f>
        <v>-39</v>
      </c>
      <c r="J811">
        <f t="shared" si="99"/>
        <v>0</v>
      </c>
      <c r="K811">
        <f t="shared" si="100"/>
        <v>-5967</v>
      </c>
      <c r="L811">
        <f t="shared" si="101"/>
        <v>9027</v>
      </c>
      <c r="M811">
        <f t="shared" si="102"/>
        <v>231.1</v>
      </c>
      <c r="N811">
        <f t="shared" si="103"/>
        <v>1</v>
      </c>
    </row>
    <row r="812" spans="1:14">
      <c r="A812">
        <f t="shared" si="96"/>
        <v>0</v>
      </c>
      <c r="B812">
        <f t="shared" si="97"/>
        <v>0</v>
      </c>
      <c r="C812">
        <v>64</v>
      </c>
      <c r="D812">
        <v>100</v>
      </c>
      <c r="E812">
        <f t="shared" si="98"/>
        <v>-999</v>
      </c>
      <c r="F812">
        <f>能力值计算器!G2</f>
        <v>0</v>
      </c>
      <c r="G812">
        <f>ROUNDDOWN((能力值计算器!F4+能力值计算器!E4*2+ROUNDDOWN(C812/4,0))*能力值计算器!C2/100+10+能力值计算器!C2,0)</f>
        <v>153</v>
      </c>
      <c r="H812">
        <f>ROUNDDOWN(ROUNDDOWN(ROUNDDOWN(ROUNDDOWN(ROUNDDOWN((能力值计算器!F6+能力值计算器!E6*2+ROUNDDOWN(D812/4,0))*能力值计算器!C2/100+5,0)*能力值计算器!H6,0)*能力值计算器!K6,0)*能力值计算器!L6,0)*VLOOKUP(能力值计算器!J6,能力变化对照表!A:B,2,0),0)</f>
        <v>98</v>
      </c>
      <c r="I812">
        <f>ROUNDDOWN(ROUNDDOWN(ROUNDDOWN(ROUNDDOWN(ROUNDDOWN((能力值计算器!F8+能力值计算器!E8*2+ROUNDDOWN(E812/4,0))*能力值计算器!C2/100+5,0)*能力值计算器!H8,0)*能力值计算器!K8,0)*能力值计算器!L8,0)*VLOOKUP(能力值计算器!J8,能力变化对照表!A:B,2,0),0)</f>
        <v>-39</v>
      </c>
      <c r="J812">
        <f t="shared" si="99"/>
        <v>0</v>
      </c>
      <c r="K812">
        <f t="shared" si="100"/>
        <v>-5967</v>
      </c>
      <c r="L812">
        <f t="shared" si="101"/>
        <v>9027</v>
      </c>
      <c r="M812">
        <f t="shared" si="102"/>
        <v>231.1</v>
      </c>
      <c r="N812">
        <f t="shared" si="103"/>
        <v>1</v>
      </c>
    </row>
    <row r="813" spans="1:14">
      <c r="A813">
        <f t="shared" si="96"/>
        <v>0</v>
      </c>
      <c r="B813">
        <f t="shared" si="97"/>
        <v>0</v>
      </c>
      <c r="C813">
        <v>204</v>
      </c>
      <c r="D813">
        <v>36</v>
      </c>
      <c r="E813">
        <f t="shared" si="98"/>
        <v>-999</v>
      </c>
      <c r="F813">
        <f>能力值计算器!G2</f>
        <v>0</v>
      </c>
      <c r="G813">
        <f>ROUNDDOWN((能力值计算器!F4+能力值计算器!E4*2+ROUNDDOWN(C813/4,0))*能力值计算器!C2/100+10+能力值计算器!C2,0)</f>
        <v>171</v>
      </c>
      <c r="H813">
        <f>ROUNDDOWN(ROUNDDOWN(ROUNDDOWN(ROUNDDOWN(ROUNDDOWN((能力值计算器!F6+能力值计算器!E6*2+ROUNDDOWN(D813/4,0))*能力值计算器!C2/100+5,0)*能力值计算器!H6,0)*能力值计算器!K6,0)*能力值计算器!L6,0)*VLOOKUP(能力值计算器!J6,能力变化对照表!A:B,2,0),0)</f>
        <v>90</v>
      </c>
      <c r="I813">
        <f>ROUNDDOWN(ROUNDDOWN(ROUNDDOWN(ROUNDDOWN(ROUNDDOWN((能力值计算器!F8+能力值计算器!E8*2+ROUNDDOWN(E813/4,0))*能力值计算器!C2/100+5,0)*能力值计算器!H8,0)*能力值计算器!K8,0)*能力值计算器!L8,0)*VLOOKUP(能力值计算器!J8,能力变化对照表!A:B,2,0),0)</f>
        <v>-39</v>
      </c>
      <c r="J813">
        <f t="shared" si="99"/>
        <v>0</v>
      </c>
      <c r="K813">
        <f t="shared" si="100"/>
        <v>-6669</v>
      </c>
      <c r="L813">
        <f t="shared" si="101"/>
        <v>8721</v>
      </c>
      <c r="M813">
        <f t="shared" si="102"/>
        <v>249.1</v>
      </c>
      <c r="N813">
        <f t="shared" si="103"/>
        <v>1</v>
      </c>
    </row>
    <row r="814" spans="1:14">
      <c r="A814">
        <f t="shared" si="96"/>
        <v>0</v>
      </c>
      <c r="B814">
        <f t="shared" si="97"/>
        <v>0</v>
      </c>
      <c r="C814">
        <v>204</v>
      </c>
      <c r="D814">
        <v>12</v>
      </c>
      <c r="E814">
        <f t="shared" si="98"/>
        <v>-999</v>
      </c>
      <c r="F814">
        <f>能力值计算器!G2</f>
        <v>0</v>
      </c>
      <c r="G814">
        <f>ROUNDDOWN((能力值计算器!F4+能力值计算器!E4*2+ROUNDDOWN(C814/4,0))*能力值计算器!C2/100+10+能力值计算器!C2,0)</f>
        <v>171</v>
      </c>
      <c r="H814">
        <f>ROUNDDOWN(ROUNDDOWN(ROUNDDOWN(ROUNDDOWN(ROUNDDOWN((能力值计算器!F6+能力值计算器!E6*2+ROUNDDOWN(D814/4,0))*能力值计算器!C2/100+5,0)*能力值计算器!H6,0)*能力值计算器!K6,0)*能力值计算器!L6,0)*VLOOKUP(能力值计算器!J6,能力变化对照表!A:B,2,0),0)</f>
        <v>87</v>
      </c>
      <c r="I814">
        <f>ROUNDDOWN(ROUNDDOWN(ROUNDDOWN(ROUNDDOWN(ROUNDDOWN((能力值计算器!F8+能力值计算器!E8*2+ROUNDDOWN(E814/4,0))*能力值计算器!C2/100+5,0)*能力值计算器!H8,0)*能力值计算器!K8,0)*能力值计算器!L8,0)*VLOOKUP(能力值计算器!J8,能力变化对照表!A:B,2,0),0)</f>
        <v>-39</v>
      </c>
      <c r="J814">
        <f t="shared" si="99"/>
        <v>0</v>
      </c>
      <c r="K814">
        <f t="shared" si="100"/>
        <v>-6669</v>
      </c>
      <c r="L814">
        <f t="shared" si="101"/>
        <v>8208</v>
      </c>
      <c r="M814">
        <f t="shared" si="102"/>
        <v>249.1</v>
      </c>
      <c r="N814">
        <f t="shared" si="103"/>
        <v>1</v>
      </c>
    </row>
    <row r="815" spans="1:14">
      <c r="A815">
        <f t="shared" si="96"/>
        <v>0</v>
      </c>
      <c r="B815">
        <f t="shared" si="97"/>
        <v>0</v>
      </c>
      <c r="C815">
        <v>204</v>
      </c>
      <c r="D815">
        <v>16</v>
      </c>
      <c r="E815">
        <f t="shared" si="98"/>
        <v>-999</v>
      </c>
      <c r="F815">
        <f>能力值计算器!G2</f>
        <v>0</v>
      </c>
      <c r="G815">
        <f>ROUNDDOWN((能力值计算器!F4+能力值计算器!E4*2+ROUNDDOWN(C815/4,0))*能力值计算器!C2/100+10+能力值计算器!C2,0)</f>
        <v>171</v>
      </c>
      <c r="H815">
        <f>ROUNDDOWN(ROUNDDOWN(ROUNDDOWN(ROUNDDOWN(ROUNDDOWN((能力值计算器!F6+能力值计算器!E6*2+ROUNDDOWN(D815/4,0))*能力值计算器!C2/100+5,0)*能力值计算器!H6,0)*能力值计算器!K6,0)*能力值计算器!L6,0)*VLOOKUP(能力值计算器!J6,能力变化对照表!A:B,2,0),0)</f>
        <v>87</v>
      </c>
      <c r="I815">
        <f>ROUNDDOWN(ROUNDDOWN(ROUNDDOWN(ROUNDDOWN(ROUNDDOWN((能力值计算器!F8+能力值计算器!E8*2+ROUNDDOWN(E815/4,0))*能力值计算器!C2/100+5,0)*能力值计算器!H8,0)*能力值计算器!K8,0)*能力值计算器!L8,0)*VLOOKUP(能力值计算器!J8,能力变化对照表!A:B,2,0),0)</f>
        <v>-39</v>
      </c>
      <c r="J815">
        <f t="shared" si="99"/>
        <v>0</v>
      </c>
      <c r="K815">
        <f t="shared" si="100"/>
        <v>-6669</v>
      </c>
      <c r="L815">
        <f t="shared" si="101"/>
        <v>8208</v>
      </c>
      <c r="M815">
        <f t="shared" si="102"/>
        <v>249.1</v>
      </c>
      <c r="N815">
        <f t="shared" si="103"/>
        <v>1</v>
      </c>
    </row>
    <row r="816" spans="1:14">
      <c r="A816">
        <f t="shared" si="96"/>
        <v>0</v>
      </c>
      <c r="B816">
        <f t="shared" si="97"/>
        <v>0</v>
      </c>
      <c r="C816">
        <v>208</v>
      </c>
      <c r="D816">
        <v>12</v>
      </c>
      <c r="E816">
        <f t="shared" si="98"/>
        <v>-999</v>
      </c>
      <c r="F816">
        <f>能力值计算器!G2</f>
        <v>0</v>
      </c>
      <c r="G816">
        <f>ROUNDDOWN((能力值计算器!F4+能力值计算器!E4*2+ROUNDDOWN(C816/4,0))*能力值计算器!C2/100+10+能力值计算器!C2,0)</f>
        <v>171</v>
      </c>
      <c r="H816">
        <f>ROUNDDOWN(ROUNDDOWN(ROUNDDOWN(ROUNDDOWN(ROUNDDOWN((能力值计算器!F6+能力值计算器!E6*2+ROUNDDOWN(D816/4,0))*能力值计算器!C2/100+5,0)*能力值计算器!H6,0)*能力值计算器!K6,0)*能力值计算器!L6,0)*VLOOKUP(能力值计算器!J6,能力变化对照表!A:B,2,0),0)</f>
        <v>87</v>
      </c>
      <c r="I816">
        <f>ROUNDDOWN(ROUNDDOWN(ROUNDDOWN(ROUNDDOWN(ROUNDDOWN((能力值计算器!F8+能力值计算器!E8*2+ROUNDDOWN(E816/4,0))*能力值计算器!C2/100+5,0)*能力值计算器!H8,0)*能力值计算器!K8,0)*能力值计算器!L8,0)*VLOOKUP(能力值计算器!J8,能力变化对照表!A:B,2,0),0)</f>
        <v>-39</v>
      </c>
      <c r="J816">
        <f t="shared" si="99"/>
        <v>0</v>
      </c>
      <c r="K816">
        <f t="shared" si="100"/>
        <v>-6669</v>
      </c>
      <c r="L816">
        <f t="shared" si="101"/>
        <v>8208</v>
      </c>
      <c r="M816">
        <f t="shared" si="102"/>
        <v>249.1</v>
      </c>
      <c r="N816">
        <f t="shared" si="103"/>
        <v>1</v>
      </c>
    </row>
    <row r="817" spans="1:14">
      <c r="A817">
        <f t="shared" si="96"/>
        <v>0</v>
      </c>
      <c r="B817">
        <f t="shared" si="97"/>
        <v>0</v>
      </c>
      <c r="C817">
        <v>204</v>
      </c>
      <c r="D817">
        <v>40</v>
      </c>
      <c r="E817">
        <f t="shared" si="98"/>
        <v>-999</v>
      </c>
      <c r="F817">
        <f>能力值计算器!G2</f>
        <v>0</v>
      </c>
      <c r="G817">
        <f>ROUNDDOWN((能力值计算器!F4+能力值计算器!E4*2+ROUNDDOWN(C817/4,0))*能力值计算器!C2/100+10+能力值计算器!C2,0)</f>
        <v>171</v>
      </c>
      <c r="H817">
        <f>ROUNDDOWN(ROUNDDOWN(ROUNDDOWN(ROUNDDOWN(ROUNDDOWN((能力值计算器!F6+能力值计算器!E6*2+ROUNDDOWN(D817/4,0))*能力值计算器!C2/100+5,0)*能力值计算器!H6,0)*能力值计算器!K6,0)*能力值计算器!L6,0)*VLOOKUP(能力值计算器!J6,能力变化对照表!A:B,2,0),0)</f>
        <v>90</v>
      </c>
      <c r="I817">
        <f>ROUNDDOWN(ROUNDDOWN(ROUNDDOWN(ROUNDDOWN(ROUNDDOWN((能力值计算器!F8+能力值计算器!E8*2+ROUNDDOWN(E817/4,0))*能力值计算器!C2/100+5,0)*能力值计算器!H8,0)*能力值计算器!K8,0)*能力值计算器!L8,0)*VLOOKUP(能力值计算器!J8,能力变化对照表!A:B,2,0),0)</f>
        <v>-39</v>
      </c>
      <c r="J817">
        <f t="shared" si="99"/>
        <v>0</v>
      </c>
      <c r="K817">
        <f t="shared" si="100"/>
        <v>-6669</v>
      </c>
      <c r="L817">
        <f t="shared" si="101"/>
        <v>8721</v>
      </c>
      <c r="M817">
        <f t="shared" si="102"/>
        <v>249.1</v>
      </c>
      <c r="N817">
        <f t="shared" si="103"/>
        <v>1</v>
      </c>
    </row>
    <row r="818" spans="1:14">
      <c r="A818">
        <f t="shared" si="96"/>
        <v>0</v>
      </c>
      <c r="B818">
        <f t="shared" si="97"/>
        <v>0</v>
      </c>
      <c r="C818">
        <v>208</v>
      </c>
      <c r="D818">
        <v>36</v>
      </c>
      <c r="E818">
        <f t="shared" si="98"/>
        <v>-999</v>
      </c>
      <c r="F818">
        <f>能力值计算器!G2</f>
        <v>0</v>
      </c>
      <c r="G818">
        <f>ROUNDDOWN((能力值计算器!F4+能力值计算器!E4*2+ROUNDDOWN(C818/4,0))*能力值计算器!C2/100+10+能力值计算器!C2,0)</f>
        <v>171</v>
      </c>
      <c r="H818">
        <f>ROUNDDOWN(ROUNDDOWN(ROUNDDOWN(ROUNDDOWN(ROUNDDOWN((能力值计算器!F6+能力值计算器!E6*2+ROUNDDOWN(D818/4,0))*能力值计算器!C2/100+5,0)*能力值计算器!H6,0)*能力值计算器!K6,0)*能力值计算器!L6,0)*VLOOKUP(能力值计算器!J6,能力变化对照表!A:B,2,0),0)</f>
        <v>90</v>
      </c>
      <c r="I818">
        <f>ROUNDDOWN(ROUNDDOWN(ROUNDDOWN(ROUNDDOWN(ROUNDDOWN((能力值计算器!F8+能力值计算器!E8*2+ROUNDDOWN(E818/4,0))*能力值计算器!C2/100+5,0)*能力值计算器!H8,0)*能力值计算器!K8,0)*能力值计算器!L8,0)*VLOOKUP(能力值计算器!J8,能力变化对照表!A:B,2,0),0)</f>
        <v>-39</v>
      </c>
      <c r="J818">
        <f t="shared" si="99"/>
        <v>0</v>
      </c>
      <c r="K818">
        <f t="shared" si="100"/>
        <v>-6669</v>
      </c>
      <c r="L818">
        <f t="shared" si="101"/>
        <v>8721</v>
      </c>
      <c r="M818">
        <f t="shared" si="102"/>
        <v>249.1</v>
      </c>
      <c r="N818">
        <f t="shared" si="103"/>
        <v>1</v>
      </c>
    </row>
    <row r="819" spans="1:14">
      <c r="A819">
        <f t="shared" si="96"/>
        <v>0</v>
      </c>
      <c r="B819">
        <f t="shared" si="97"/>
        <v>0</v>
      </c>
      <c r="C819">
        <v>60</v>
      </c>
      <c r="D819">
        <v>108</v>
      </c>
      <c r="E819">
        <f t="shared" si="98"/>
        <v>-999</v>
      </c>
      <c r="F819">
        <f>能力值计算器!G2</f>
        <v>0</v>
      </c>
      <c r="G819">
        <f>ROUNDDOWN((能力值计算器!F4+能力值计算器!E4*2+ROUNDDOWN(C819/4,0))*能力值计算器!C2/100+10+能力值计算器!C2,0)</f>
        <v>153</v>
      </c>
      <c r="H819">
        <f>ROUNDDOWN(ROUNDDOWN(ROUNDDOWN(ROUNDDOWN(ROUNDDOWN((能力值计算器!F6+能力值计算器!E6*2+ROUNDDOWN(D819/4,0))*能力值计算器!C2/100+5,0)*能力值计算器!H6,0)*能力值计算器!K6,0)*能力值计算器!L6,0)*VLOOKUP(能力值计算器!J6,能力变化对照表!A:B,2,0),0)</f>
        <v>99</v>
      </c>
      <c r="I819">
        <f>ROUNDDOWN(ROUNDDOWN(ROUNDDOWN(ROUNDDOWN(ROUNDDOWN((能力值计算器!F8+能力值计算器!E8*2+ROUNDDOWN(E819/4,0))*能力值计算器!C2/100+5,0)*能力值计算器!H8,0)*能力值计算器!K8,0)*能力值计算器!L8,0)*VLOOKUP(能力值计算器!J8,能力变化对照表!A:B,2,0),0)</f>
        <v>-39</v>
      </c>
      <c r="J819">
        <f t="shared" si="99"/>
        <v>0</v>
      </c>
      <c r="K819">
        <f t="shared" si="100"/>
        <v>-5967</v>
      </c>
      <c r="L819">
        <f t="shared" si="101"/>
        <v>9180</v>
      </c>
      <c r="M819">
        <f t="shared" si="102"/>
        <v>231.1</v>
      </c>
      <c r="N819">
        <f t="shared" si="103"/>
        <v>1</v>
      </c>
    </row>
    <row r="820" spans="1:14">
      <c r="A820">
        <f t="shared" si="96"/>
        <v>0</v>
      </c>
      <c r="B820">
        <f t="shared" si="97"/>
        <v>0</v>
      </c>
      <c r="C820">
        <v>60</v>
      </c>
      <c r="D820">
        <v>84</v>
      </c>
      <c r="E820">
        <f t="shared" si="98"/>
        <v>-999</v>
      </c>
      <c r="F820">
        <f>能力值计算器!G2</f>
        <v>0</v>
      </c>
      <c r="G820">
        <f>ROUNDDOWN((能力值计算器!F4+能力值计算器!E4*2+ROUNDDOWN(C820/4,0))*能力值计算器!C2/100+10+能力值计算器!C2,0)</f>
        <v>153</v>
      </c>
      <c r="H820">
        <f>ROUNDDOWN(ROUNDDOWN(ROUNDDOWN(ROUNDDOWN(ROUNDDOWN((能力值计算器!F6+能力值计算器!E6*2+ROUNDDOWN(D820/4,0))*能力值计算器!C2/100+5,0)*能力值计算器!H6,0)*能力值计算器!K6,0)*能力值计算器!L6,0)*VLOOKUP(能力值计算器!J6,能力变化对照表!A:B,2,0),0)</f>
        <v>96</v>
      </c>
      <c r="I820">
        <f>ROUNDDOWN(ROUNDDOWN(ROUNDDOWN(ROUNDDOWN(ROUNDDOWN((能力值计算器!F8+能力值计算器!E8*2+ROUNDDOWN(E820/4,0))*能力值计算器!C2/100+5,0)*能力值计算器!H8,0)*能力值计算器!K8,0)*能力值计算器!L8,0)*VLOOKUP(能力值计算器!J8,能力变化对照表!A:B,2,0),0)</f>
        <v>-39</v>
      </c>
      <c r="J820">
        <f t="shared" si="99"/>
        <v>0</v>
      </c>
      <c r="K820">
        <f t="shared" si="100"/>
        <v>-5967</v>
      </c>
      <c r="L820">
        <f t="shared" si="101"/>
        <v>8721</v>
      </c>
      <c r="M820">
        <f t="shared" si="102"/>
        <v>231.1</v>
      </c>
      <c r="N820">
        <f t="shared" si="103"/>
        <v>1</v>
      </c>
    </row>
    <row r="821" spans="1:14">
      <c r="A821">
        <f t="shared" si="96"/>
        <v>0</v>
      </c>
      <c r="B821">
        <f t="shared" si="97"/>
        <v>0</v>
      </c>
      <c r="C821">
        <v>60</v>
      </c>
      <c r="D821">
        <v>88</v>
      </c>
      <c r="E821">
        <f t="shared" si="98"/>
        <v>-999</v>
      </c>
      <c r="F821">
        <f>能力值计算器!G2</f>
        <v>0</v>
      </c>
      <c r="G821">
        <f>ROUNDDOWN((能力值计算器!F4+能力值计算器!E4*2+ROUNDDOWN(C821/4,0))*能力值计算器!C2/100+10+能力值计算器!C2,0)</f>
        <v>153</v>
      </c>
      <c r="H821">
        <f>ROUNDDOWN(ROUNDDOWN(ROUNDDOWN(ROUNDDOWN(ROUNDDOWN((能力值计算器!F6+能力值计算器!E6*2+ROUNDDOWN(D821/4,0))*能力值计算器!C2/100+5,0)*能力值计算器!H6,0)*能力值计算器!K6,0)*能力值计算器!L6,0)*VLOOKUP(能力值计算器!J6,能力变化对照表!A:B,2,0),0)</f>
        <v>96</v>
      </c>
      <c r="I821">
        <f>ROUNDDOWN(ROUNDDOWN(ROUNDDOWN(ROUNDDOWN(ROUNDDOWN((能力值计算器!F8+能力值计算器!E8*2+ROUNDDOWN(E821/4,0))*能力值计算器!C2/100+5,0)*能力值计算器!H8,0)*能力值计算器!K8,0)*能力值计算器!L8,0)*VLOOKUP(能力值计算器!J8,能力变化对照表!A:B,2,0),0)</f>
        <v>-39</v>
      </c>
      <c r="J821">
        <f t="shared" si="99"/>
        <v>0</v>
      </c>
      <c r="K821">
        <f t="shared" si="100"/>
        <v>-5967</v>
      </c>
      <c r="L821">
        <f t="shared" si="101"/>
        <v>8721</v>
      </c>
      <c r="M821">
        <f t="shared" si="102"/>
        <v>231.1</v>
      </c>
      <c r="N821">
        <f t="shared" si="103"/>
        <v>1</v>
      </c>
    </row>
    <row r="822" spans="1:14">
      <c r="A822">
        <f t="shared" si="96"/>
        <v>0</v>
      </c>
      <c r="B822">
        <f t="shared" si="97"/>
        <v>0</v>
      </c>
      <c r="C822">
        <v>64</v>
      </c>
      <c r="D822">
        <v>84</v>
      </c>
      <c r="E822">
        <f t="shared" si="98"/>
        <v>-999</v>
      </c>
      <c r="F822">
        <f>能力值计算器!G2</f>
        <v>0</v>
      </c>
      <c r="G822">
        <f>ROUNDDOWN((能力值计算器!F4+能力值计算器!E4*2+ROUNDDOWN(C822/4,0))*能力值计算器!C2/100+10+能力值计算器!C2,0)</f>
        <v>153</v>
      </c>
      <c r="H822">
        <f>ROUNDDOWN(ROUNDDOWN(ROUNDDOWN(ROUNDDOWN(ROUNDDOWN((能力值计算器!F6+能力值计算器!E6*2+ROUNDDOWN(D822/4,0))*能力值计算器!C2/100+5,0)*能力值计算器!H6,0)*能力值计算器!K6,0)*能力值计算器!L6,0)*VLOOKUP(能力值计算器!J6,能力变化对照表!A:B,2,0),0)</f>
        <v>96</v>
      </c>
      <c r="I822">
        <f>ROUNDDOWN(ROUNDDOWN(ROUNDDOWN(ROUNDDOWN(ROUNDDOWN((能力值计算器!F8+能力值计算器!E8*2+ROUNDDOWN(E822/4,0))*能力值计算器!C2/100+5,0)*能力值计算器!H8,0)*能力值计算器!K8,0)*能力值计算器!L8,0)*VLOOKUP(能力值计算器!J8,能力变化对照表!A:B,2,0),0)</f>
        <v>-39</v>
      </c>
      <c r="J822">
        <f t="shared" si="99"/>
        <v>0</v>
      </c>
      <c r="K822">
        <f t="shared" si="100"/>
        <v>-5967</v>
      </c>
      <c r="L822">
        <f t="shared" si="101"/>
        <v>8721</v>
      </c>
      <c r="M822">
        <f t="shared" si="102"/>
        <v>231.1</v>
      </c>
      <c r="N822">
        <f t="shared" si="103"/>
        <v>1</v>
      </c>
    </row>
    <row r="823" spans="1:14">
      <c r="A823">
        <f t="shared" si="96"/>
        <v>0</v>
      </c>
      <c r="B823">
        <f t="shared" si="97"/>
        <v>0</v>
      </c>
      <c r="C823">
        <v>60</v>
      </c>
      <c r="D823">
        <v>112</v>
      </c>
      <c r="E823">
        <f t="shared" si="98"/>
        <v>-999</v>
      </c>
      <c r="F823">
        <f>能力值计算器!G2</f>
        <v>0</v>
      </c>
      <c r="G823">
        <f>ROUNDDOWN((能力值计算器!F4+能力值计算器!E4*2+ROUNDDOWN(C823/4,0))*能力值计算器!C2/100+10+能力值计算器!C2,0)</f>
        <v>153</v>
      </c>
      <c r="H823">
        <f>ROUNDDOWN(ROUNDDOWN(ROUNDDOWN(ROUNDDOWN(ROUNDDOWN((能力值计算器!F6+能力值计算器!E6*2+ROUNDDOWN(D823/4,0))*能力值计算器!C2/100+5,0)*能力值计算器!H6,0)*能力值计算器!K6,0)*能力值计算器!L6,0)*VLOOKUP(能力值计算器!J6,能力变化对照表!A:B,2,0),0)</f>
        <v>99</v>
      </c>
      <c r="I823">
        <f>ROUNDDOWN(ROUNDDOWN(ROUNDDOWN(ROUNDDOWN(ROUNDDOWN((能力值计算器!F8+能力值计算器!E8*2+ROUNDDOWN(E823/4,0))*能力值计算器!C2/100+5,0)*能力值计算器!H8,0)*能力值计算器!K8,0)*能力值计算器!L8,0)*VLOOKUP(能力值计算器!J8,能力变化对照表!A:B,2,0),0)</f>
        <v>-39</v>
      </c>
      <c r="J823">
        <f t="shared" si="99"/>
        <v>0</v>
      </c>
      <c r="K823">
        <f t="shared" si="100"/>
        <v>-5967</v>
      </c>
      <c r="L823">
        <f t="shared" si="101"/>
        <v>9180</v>
      </c>
      <c r="M823">
        <f t="shared" si="102"/>
        <v>231.1</v>
      </c>
      <c r="N823">
        <f t="shared" si="103"/>
        <v>1</v>
      </c>
    </row>
    <row r="824" spans="1:14">
      <c r="A824">
        <f t="shared" si="96"/>
        <v>0</v>
      </c>
      <c r="B824">
        <f t="shared" si="97"/>
        <v>0</v>
      </c>
      <c r="C824">
        <v>64</v>
      </c>
      <c r="D824">
        <v>108</v>
      </c>
      <c r="E824">
        <f t="shared" si="98"/>
        <v>-999</v>
      </c>
      <c r="F824">
        <f>能力值计算器!G2</f>
        <v>0</v>
      </c>
      <c r="G824">
        <f>ROUNDDOWN((能力值计算器!F4+能力值计算器!E4*2+ROUNDDOWN(C824/4,0))*能力值计算器!C2/100+10+能力值计算器!C2,0)</f>
        <v>153</v>
      </c>
      <c r="H824">
        <f>ROUNDDOWN(ROUNDDOWN(ROUNDDOWN(ROUNDDOWN(ROUNDDOWN((能力值计算器!F6+能力值计算器!E6*2+ROUNDDOWN(D824/4,0))*能力值计算器!C2/100+5,0)*能力值计算器!H6,0)*能力值计算器!K6,0)*能力值计算器!L6,0)*VLOOKUP(能力值计算器!J6,能力变化对照表!A:B,2,0),0)</f>
        <v>99</v>
      </c>
      <c r="I824">
        <f>ROUNDDOWN(ROUNDDOWN(ROUNDDOWN(ROUNDDOWN(ROUNDDOWN((能力值计算器!F8+能力值计算器!E8*2+ROUNDDOWN(E824/4,0))*能力值计算器!C2/100+5,0)*能力值计算器!H8,0)*能力值计算器!K8,0)*能力值计算器!L8,0)*VLOOKUP(能力值计算器!J8,能力变化对照表!A:B,2,0),0)</f>
        <v>-39</v>
      </c>
      <c r="J824">
        <f t="shared" si="99"/>
        <v>0</v>
      </c>
      <c r="K824">
        <f t="shared" si="100"/>
        <v>-5967</v>
      </c>
      <c r="L824">
        <f t="shared" si="101"/>
        <v>9180</v>
      </c>
      <c r="M824">
        <f t="shared" si="102"/>
        <v>231.1</v>
      </c>
      <c r="N824">
        <f t="shared" si="103"/>
        <v>1</v>
      </c>
    </row>
    <row r="825" spans="1:14">
      <c r="A825">
        <f t="shared" si="96"/>
        <v>0</v>
      </c>
      <c r="B825">
        <f t="shared" si="97"/>
        <v>0</v>
      </c>
      <c r="C825">
        <v>204</v>
      </c>
      <c r="D825">
        <v>44</v>
      </c>
      <c r="E825">
        <f t="shared" si="98"/>
        <v>-999</v>
      </c>
      <c r="F825">
        <f>能力值计算器!G2</f>
        <v>0</v>
      </c>
      <c r="G825">
        <f>ROUNDDOWN((能力值计算器!F4+能力值计算器!E4*2+ROUNDDOWN(C825/4,0))*能力值计算器!C2/100+10+能力值计算器!C2,0)</f>
        <v>171</v>
      </c>
      <c r="H825">
        <f>ROUNDDOWN(ROUNDDOWN(ROUNDDOWN(ROUNDDOWN(ROUNDDOWN((能力值计算器!F6+能力值计算器!E6*2+ROUNDDOWN(D825/4,0))*能力值计算器!C2/100+5,0)*能力值计算器!H6,0)*能力值计算器!K6,0)*能力值计算器!L6,0)*VLOOKUP(能力值计算器!J6,能力变化对照表!A:B,2,0),0)</f>
        <v>91</v>
      </c>
      <c r="I825">
        <f>ROUNDDOWN(ROUNDDOWN(ROUNDDOWN(ROUNDDOWN(ROUNDDOWN((能力值计算器!F8+能力值计算器!E8*2+ROUNDDOWN(E825/4,0))*能力值计算器!C2/100+5,0)*能力值计算器!H8,0)*能力值计算器!K8,0)*能力值计算器!L8,0)*VLOOKUP(能力值计算器!J8,能力变化对照表!A:B,2,0),0)</f>
        <v>-39</v>
      </c>
      <c r="J825">
        <f t="shared" si="99"/>
        <v>0</v>
      </c>
      <c r="K825">
        <f t="shared" si="100"/>
        <v>-6669</v>
      </c>
      <c r="L825">
        <f t="shared" si="101"/>
        <v>8892</v>
      </c>
      <c r="M825">
        <f t="shared" si="102"/>
        <v>249.1</v>
      </c>
      <c r="N825">
        <f t="shared" si="103"/>
        <v>1</v>
      </c>
    </row>
    <row r="826" spans="1:14">
      <c r="A826">
        <f t="shared" si="96"/>
        <v>0</v>
      </c>
      <c r="B826">
        <f t="shared" si="97"/>
        <v>0</v>
      </c>
      <c r="C826">
        <v>204</v>
      </c>
      <c r="D826">
        <v>4</v>
      </c>
      <c r="E826">
        <f t="shared" si="98"/>
        <v>-999</v>
      </c>
      <c r="F826">
        <f>能力值计算器!G2</f>
        <v>0</v>
      </c>
      <c r="G826">
        <f>ROUNDDOWN((能力值计算器!F4+能力值计算器!E4*2+ROUNDDOWN(C826/4,0))*能力值计算器!C2/100+10+能力值计算器!C2,0)</f>
        <v>171</v>
      </c>
      <c r="H826">
        <f>ROUNDDOWN(ROUNDDOWN(ROUNDDOWN(ROUNDDOWN(ROUNDDOWN((能力值计算器!F6+能力值计算器!E6*2+ROUNDDOWN(D826/4,0))*能力值计算器!C2/100+5,0)*能力值计算器!H6,0)*能力值计算器!K6,0)*能力值计算器!L6,0)*VLOOKUP(能力值计算器!J6,能力变化对照表!A:B,2,0),0)</f>
        <v>86</v>
      </c>
      <c r="I826">
        <f>ROUNDDOWN(ROUNDDOWN(ROUNDDOWN(ROUNDDOWN(ROUNDDOWN((能力值计算器!F8+能力值计算器!E8*2+ROUNDDOWN(E826/4,0))*能力值计算器!C2/100+5,0)*能力值计算器!H8,0)*能力值计算器!K8,0)*能力值计算器!L8,0)*VLOOKUP(能力值计算器!J8,能力变化对照表!A:B,2,0),0)</f>
        <v>-39</v>
      </c>
      <c r="J826">
        <f t="shared" si="99"/>
        <v>0</v>
      </c>
      <c r="K826">
        <f t="shared" si="100"/>
        <v>-6669</v>
      </c>
      <c r="L826">
        <f t="shared" si="101"/>
        <v>8037</v>
      </c>
      <c r="M826">
        <f t="shared" si="102"/>
        <v>249.1</v>
      </c>
      <c r="N826">
        <f t="shared" si="103"/>
        <v>1</v>
      </c>
    </row>
    <row r="827" spans="1:14">
      <c r="A827">
        <f t="shared" si="96"/>
        <v>0</v>
      </c>
      <c r="B827">
        <f t="shared" si="97"/>
        <v>0</v>
      </c>
      <c r="C827">
        <v>204</v>
      </c>
      <c r="D827">
        <v>8</v>
      </c>
      <c r="E827">
        <f t="shared" si="98"/>
        <v>-999</v>
      </c>
      <c r="F827">
        <f>能力值计算器!G2</f>
        <v>0</v>
      </c>
      <c r="G827">
        <f>ROUNDDOWN((能力值计算器!F4+能力值计算器!E4*2+ROUNDDOWN(C827/4,0))*能力值计算器!C2/100+10+能力值计算器!C2,0)</f>
        <v>171</v>
      </c>
      <c r="H827">
        <f>ROUNDDOWN(ROUNDDOWN(ROUNDDOWN(ROUNDDOWN(ROUNDDOWN((能力值计算器!F6+能力值计算器!E6*2+ROUNDDOWN(D827/4,0))*能力值计算器!C2/100+5,0)*能力值计算器!H6,0)*能力值计算器!K6,0)*能力值计算器!L6,0)*VLOOKUP(能力值计算器!J6,能力变化对照表!A:B,2,0),0)</f>
        <v>86</v>
      </c>
      <c r="I827">
        <f>ROUNDDOWN(ROUNDDOWN(ROUNDDOWN(ROUNDDOWN(ROUNDDOWN((能力值计算器!F8+能力值计算器!E8*2+ROUNDDOWN(E827/4,0))*能力值计算器!C2/100+5,0)*能力值计算器!H8,0)*能力值计算器!K8,0)*能力值计算器!L8,0)*VLOOKUP(能力值计算器!J8,能力变化对照表!A:B,2,0),0)</f>
        <v>-39</v>
      </c>
      <c r="J827">
        <f t="shared" si="99"/>
        <v>0</v>
      </c>
      <c r="K827">
        <f t="shared" si="100"/>
        <v>-6669</v>
      </c>
      <c r="L827">
        <f t="shared" si="101"/>
        <v>8037</v>
      </c>
      <c r="M827">
        <f t="shared" si="102"/>
        <v>249.1</v>
      </c>
      <c r="N827">
        <f t="shared" si="103"/>
        <v>1</v>
      </c>
    </row>
    <row r="828" spans="1:14">
      <c r="A828">
        <f t="shared" si="96"/>
        <v>0</v>
      </c>
      <c r="B828">
        <f t="shared" si="97"/>
        <v>0</v>
      </c>
      <c r="C828">
        <v>208</v>
      </c>
      <c r="D828">
        <v>4</v>
      </c>
      <c r="E828">
        <f t="shared" si="98"/>
        <v>-999</v>
      </c>
      <c r="F828">
        <f>能力值计算器!G2</f>
        <v>0</v>
      </c>
      <c r="G828">
        <f>ROUNDDOWN((能力值计算器!F4+能力值计算器!E4*2+ROUNDDOWN(C828/4,0))*能力值计算器!C2/100+10+能力值计算器!C2,0)</f>
        <v>171</v>
      </c>
      <c r="H828">
        <f>ROUNDDOWN(ROUNDDOWN(ROUNDDOWN(ROUNDDOWN(ROUNDDOWN((能力值计算器!F6+能力值计算器!E6*2+ROUNDDOWN(D828/4,0))*能力值计算器!C2/100+5,0)*能力值计算器!H6,0)*能力值计算器!K6,0)*能力值计算器!L6,0)*VLOOKUP(能力值计算器!J6,能力变化对照表!A:B,2,0),0)</f>
        <v>86</v>
      </c>
      <c r="I828">
        <f>ROUNDDOWN(ROUNDDOWN(ROUNDDOWN(ROUNDDOWN(ROUNDDOWN((能力值计算器!F8+能力值计算器!E8*2+ROUNDDOWN(E828/4,0))*能力值计算器!C2/100+5,0)*能力值计算器!H8,0)*能力值计算器!K8,0)*能力值计算器!L8,0)*VLOOKUP(能力值计算器!J8,能力变化对照表!A:B,2,0),0)</f>
        <v>-39</v>
      </c>
      <c r="J828">
        <f t="shared" si="99"/>
        <v>0</v>
      </c>
      <c r="K828">
        <f t="shared" si="100"/>
        <v>-6669</v>
      </c>
      <c r="L828">
        <f t="shared" si="101"/>
        <v>8037</v>
      </c>
      <c r="M828">
        <f t="shared" si="102"/>
        <v>249.1</v>
      </c>
      <c r="N828">
        <f t="shared" si="103"/>
        <v>1</v>
      </c>
    </row>
    <row r="829" spans="1:14">
      <c r="A829">
        <f t="shared" si="96"/>
        <v>0</v>
      </c>
      <c r="B829">
        <f t="shared" si="97"/>
        <v>0</v>
      </c>
      <c r="C829">
        <v>204</v>
      </c>
      <c r="D829">
        <v>48</v>
      </c>
      <c r="E829">
        <f t="shared" si="98"/>
        <v>-999</v>
      </c>
      <c r="F829">
        <f>能力值计算器!G2</f>
        <v>0</v>
      </c>
      <c r="G829">
        <f>ROUNDDOWN((能力值计算器!F4+能力值计算器!E4*2+ROUNDDOWN(C829/4,0))*能力值计算器!C2/100+10+能力值计算器!C2,0)</f>
        <v>171</v>
      </c>
      <c r="H829">
        <f>ROUNDDOWN(ROUNDDOWN(ROUNDDOWN(ROUNDDOWN(ROUNDDOWN((能力值计算器!F6+能力值计算器!E6*2+ROUNDDOWN(D829/4,0))*能力值计算器!C2/100+5,0)*能力值计算器!H6,0)*能力值计算器!K6,0)*能力值计算器!L6,0)*VLOOKUP(能力值计算器!J6,能力变化对照表!A:B,2,0),0)</f>
        <v>91</v>
      </c>
      <c r="I829">
        <f>ROUNDDOWN(ROUNDDOWN(ROUNDDOWN(ROUNDDOWN(ROUNDDOWN((能力值计算器!F8+能力值计算器!E8*2+ROUNDDOWN(E829/4,0))*能力值计算器!C2/100+5,0)*能力值计算器!H8,0)*能力值计算器!K8,0)*能力值计算器!L8,0)*VLOOKUP(能力值计算器!J8,能力变化对照表!A:B,2,0),0)</f>
        <v>-39</v>
      </c>
      <c r="J829">
        <f t="shared" si="99"/>
        <v>0</v>
      </c>
      <c r="K829">
        <f t="shared" si="100"/>
        <v>-6669</v>
      </c>
      <c r="L829">
        <f t="shared" si="101"/>
        <v>8892</v>
      </c>
      <c r="M829">
        <f t="shared" si="102"/>
        <v>249.1</v>
      </c>
      <c r="N829">
        <f t="shared" si="103"/>
        <v>1</v>
      </c>
    </row>
    <row r="830" spans="1:14">
      <c r="A830">
        <f t="shared" si="96"/>
        <v>0</v>
      </c>
      <c r="B830">
        <f t="shared" si="97"/>
        <v>0</v>
      </c>
      <c r="C830">
        <v>208</v>
      </c>
      <c r="D830">
        <v>44</v>
      </c>
      <c r="E830">
        <f t="shared" si="98"/>
        <v>-999</v>
      </c>
      <c r="F830">
        <f>能力值计算器!G2</f>
        <v>0</v>
      </c>
      <c r="G830">
        <f>ROUNDDOWN((能力值计算器!F4+能力值计算器!E4*2+ROUNDDOWN(C830/4,0))*能力值计算器!C2/100+10+能力值计算器!C2,0)</f>
        <v>171</v>
      </c>
      <c r="H830">
        <f>ROUNDDOWN(ROUNDDOWN(ROUNDDOWN(ROUNDDOWN(ROUNDDOWN((能力值计算器!F6+能力值计算器!E6*2+ROUNDDOWN(D830/4,0))*能力值计算器!C2/100+5,0)*能力值计算器!H6,0)*能力值计算器!K6,0)*能力值计算器!L6,0)*VLOOKUP(能力值计算器!J6,能力变化对照表!A:B,2,0),0)</f>
        <v>91</v>
      </c>
      <c r="I830">
        <f>ROUNDDOWN(ROUNDDOWN(ROUNDDOWN(ROUNDDOWN(ROUNDDOWN((能力值计算器!F8+能力值计算器!E8*2+ROUNDDOWN(E830/4,0))*能力值计算器!C2/100+5,0)*能力值计算器!H8,0)*能力值计算器!K8,0)*能力值计算器!L8,0)*VLOOKUP(能力值计算器!J8,能力变化对照表!A:B,2,0),0)</f>
        <v>-39</v>
      </c>
      <c r="J830">
        <f t="shared" si="99"/>
        <v>0</v>
      </c>
      <c r="K830">
        <f t="shared" si="100"/>
        <v>-6669</v>
      </c>
      <c r="L830">
        <f t="shared" si="101"/>
        <v>8892</v>
      </c>
      <c r="M830">
        <f t="shared" si="102"/>
        <v>249.1</v>
      </c>
      <c r="N830">
        <f t="shared" si="103"/>
        <v>1</v>
      </c>
    </row>
    <row r="831" spans="1:14">
      <c r="A831">
        <f t="shared" si="96"/>
        <v>0</v>
      </c>
      <c r="B831">
        <f t="shared" si="97"/>
        <v>0</v>
      </c>
      <c r="C831">
        <v>60</v>
      </c>
      <c r="D831">
        <v>116</v>
      </c>
      <c r="E831">
        <f t="shared" si="98"/>
        <v>-999</v>
      </c>
      <c r="F831">
        <f>能力值计算器!G2</f>
        <v>0</v>
      </c>
      <c r="G831">
        <f>ROUNDDOWN((能力值计算器!F4+能力值计算器!E4*2+ROUNDDOWN(C831/4,0))*能力值计算器!C2/100+10+能力值计算器!C2,0)</f>
        <v>153</v>
      </c>
      <c r="H831">
        <f>ROUNDDOWN(ROUNDDOWN(ROUNDDOWN(ROUNDDOWN(ROUNDDOWN((能力值计算器!F6+能力值计算器!E6*2+ROUNDDOWN(D831/4,0))*能力值计算器!C2/100+5,0)*能力值计算器!H6,0)*能力值计算器!K6,0)*能力值计算器!L6,0)*VLOOKUP(能力值计算器!J6,能力变化对照表!A:B,2,0),0)</f>
        <v>100</v>
      </c>
      <c r="I831">
        <f>ROUNDDOWN(ROUNDDOWN(ROUNDDOWN(ROUNDDOWN(ROUNDDOWN((能力值计算器!F8+能力值计算器!E8*2+ROUNDDOWN(E831/4,0))*能力值计算器!C2/100+5,0)*能力值计算器!H8,0)*能力值计算器!K8,0)*能力值计算器!L8,0)*VLOOKUP(能力值计算器!J8,能力变化对照表!A:B,2,0),0)</f>
        <v>-39</v>
      </c>
      <c r="J831">
        <f t="shared" si="99"/>
        <v>0</v>
      </c>
      <c r="K831">
        <f t="shared" si="100"/>
        <v>-5967</v>
      </c>
      <c r="L831">
        <f t="shared" si="101"/>
        <v>9333</v>
      </c>
      <c r="M831">
        <f t="shared" si="102"/>
        <v>231.1</v>
      </c>
      <c r="N831">
        <f t="shared" si="103"/>
        <v>1</v>
      </c>
    </row>
    <row r="832" spans="1:14">
      <c r="A832">
        <f t="shared" si="96"/>
        <v>0</v>
      </c>
      <c r="B832">
        <f t="shared" si="97"/>
        <v>0</v>
      </c>
      <c r="C832">
        <v>60</v>
      </c>
      <c r="D832">
        <v>76</v>
      </c>
      <c r="E832">
        <f t="shared" si="98"/>
        <v>-999</v>
      </c>
      <c r="F832">
        <f>能力值计算器!G2</f>
        <v>0</v>
      </c>
      <c r="G832">
        <f>ROUNDDOWN((能力值计算器!F4+能力值计算器!E4*2+ROUNDDOWN(C832/4,0))*能力值计算器!C2/100+10+能力值计算器!C2,0)</f>
        <v>153</v>
      </c>
      <c r="H832">
        <f>ROUNDDOWN(ROUNDDOWN(ROUNDDOWN(ROUNDDOWN(ROUNDDOWN((能力值计算器!F6+能力值计算器!E6*2+ROUNDDOWN(D832/4,0))*能力值计算器!C2/100+5,0)*能力值计算器!H6,0)*能力值计算器!K6,0)*能力值计算器!L6,0)*VLOOKUP(能力值计算器!J6,能力变化对照表!A:B,2,0),0)</f>
        <v>95</v>
      </c>
      <c r="I832">
        <f>ROUNDDOWN(ROUNDDOWN(ROUNDDOWN(ROUNDDOWN(ROUNDDOWN((能力值计算器!F8+能力值计算器!E8*2+ROUNDDOWN(E832/4,0))*能力值计算器!C2/100+5,0)*能力值计算器!H8,0)*能力值计算器!K8,0)*能力值计算器!L8,0)*VLOOKUP(能力值计算器!J8,能力变化对照表!A:B,2,0),0)</f>
        <v>-39</v>
      </c>
      <c r="J832">
        <f t="shared" si="99"/>
        <v>0</v>
      </c>
      <c r="K832">
        <f t="shared" si="100"/>
        <v>-5967</v>
      </c>
      <c r="L832">
        <f t="shared" si="101"/>
        <v>8568</v>
      </c>
      <c r="M832">
        <f t="shared" si="102"/>
        <v>231.1</v>
      </c>
      <c r="N832">
        <f t="shared" si="103"/>
        <v>1</v>
      </c>
    </row>
    <row r="833" spans="1:14">
      <c r="A833">
        <f t="shared" si="96"/>
        <v>0</v>
      </c>
      <c r="B833">
        <f t="shared" si="97"/>
        <v>0</v>
      </c>
      <c r="C833">
        <v>60</v>
      </c>
      <c r="D833">
        <v>80</v>
      </c>
      <c r="E833">
        <f t="shared" si="98"/>
        <v>-999</v>
      </c>
      <c r="F833">
        <f>能力值计算器!G2</f>
        <v>0</v>
      </c>
      <c r="G833">
        <f>ROUNDDOWN((能力值计算器!F4+能力值计算器!E4*2+ROUNDDOWN(C833/4,0))*能力值计算器!C2/100+10+能力值计算器!C2,0)</f>
        <v>153</v>
      </c>
      <c r="H833">
        <f>ROUNDDOWN(ROUNDDOWN(ROUNDDOWN(ROUNDDOWN(ROUNDDOWN((能力值计算器!F6+能力值计算器!E6*2+ROUNDDOWN(D833/4,0))*能力值计算器!C2/100+5,0)*能力值计算器!H6,0)*能力值计算器!K6,0)*能力值计算器!L6,0)*VLOOKUP(能力值计算器!J6,能力变化对照表!A:B,2,0),0)</f>
        <v>95</v>
      </c>
      <c r="I833">
        <f>ROUNDDOWN(ROUNDDOWN(ROUNDDOWN(ROUNDDOWN(ROUNDDOWN((能力值计算器!F8+能力值计算器!E8*2+ROUNDDOWN(E833/4,0))*能力值计算器!C2/100+5,0)*能力值计算器!H8,0)*能力值计算器!K8,0)*能力值计算器!L8,0)*VLOOKUP(能力值计算器!J8,能力变化对照表!A:B,2,0),0)</f>
        <v>-39</v>
      </c>
      <c r="J833">
        <f t="shared" si="99"/>
        <v>0</v>
      </c>
      <c r="K833">
        <f t="shared" si="100"/>
        <v>-5967</v>
      </c>
      <c r="L833">
        <f t="shared" si="101"/>
        <v>8568</v>
      </c>
      <c r="M833">
        <f t="shared" si="102"/>
        <v>231.1</v>
      </c>
      <c r="N833">
        <f t="shared" si="103"/>
        <v>1</v>
      </c>
    </row>
    <row r="834" spans="1:14">
      <c r="A834">
        <f t="shared" ref="A834:A897" si="104">IF(N834=1,0,L834+1/M834)</f>
        <v>0</v>
      </c>
      <c r="B834">
        <f t="shared" ref="B834:B897" si="105">IF(A834=MAX(A:A),1,0)</f>
        <v>0</v>
      </c>
      <c r="C834">
        <v>64</v>
      </c>
      <c r="D834">
        <v>76</v>
      </c>
      <c r="E834">
        <f t="shared" ref="E834:E897" si="106">IF(F834-D834-C834&gt;253,-999,IF(F834-D834-C834&lt;0,-999,F834-D834-C834))</f>
        <v>-999</v>
      </c>
      <c r="F834">
        <f>能力值计算器!G2</f>
        <v>0</v>
      </c>
      <c r="G834">
        <f>ROUNDDOWN((能力值计算器!F4+能力值计算器!E4*2+ROUNDDOWN(C834/4,0))*能力值计算器!C2/100+10+能力值计算器!C2,0)</f>
        <v>153</v>
      </c>
      <c r="H834">
        <f>ROUNDDOWN(ROUNDDOWN(ROUNDDOWN(ROUNDDOWN(ROUNDDOWN((能力值计算器!F6+能力值计算器!E6*2+ROUNDDOWN(D834/4,0))*能力值计算器!C2/100+5,0)*能力值计算器!H6,0)*能力值计算器!K6,0)*能力值计算器!L6,0)*VLOOKUP(能力值计算器!J6,能力变化对照表!A:B,2,0),0)</f>
        <v>95</v>
      </c>
      <c r="I834">
        <f>ROUNDDOWN(ROUNDDOWN(ROUNDDOWN(ROUNDDOWN(ROUNDDOWN((能力值计算器!F8+能力值计算器!E8*2+ROUNDDOWN(E834/4,0))*能力值计算器!C2/100+5,0)*能力值计算器!H8,0)*能力值计算器!K8,0)*能力值计算器!L8,0)*VLOOKUP(能力值计算器!J8,能力变化对照表!A:B,2,0),0)</f>
        <v>-39</v>
      </c>
      <c r="J834">
        <f t="shared" ref="J834:J897" si="107">IF(E834&lt;0,0,G834*H834)</f>
        <v>0</v>
      </c>
      <c r="K834">
        <f t="shared" ref="K834:K897" si="108">G834*I834</f>
        <v>-5967</v>
      </c>
      <c r="L834">
        <f t="shared" ref="L834:L897" si="109">(H834+I834)*G834</f>
        <v>8568</v>
      </c>
      <c r="M834">
        <f t="shared" ref="M834:M897" si="110">IF(H834+I834-G834&lt;0,G834-H834-I834,H834+I834-G834)+IF(H834-I834&lt;0,I834-H834,H834-I834)+0.1</f>
        <v>231.1</v>
      </c>
      <c r="N834">
        <f t="shared" ref="N834:N897" si="111">IF(E834&lt;0,1,0)</f>
        <v>1</v>
      </c>
    </row>
    <row r="835" spans="1:14">
      <c r="A835">
        <f t="shared" si="104"/>
        <v>0</v>
      </c>
      <c r="B835">
        <f t="shared" si="105"/>
        <v>0</v>
      </c>
      <c r="C835">
        <v>60</v>
      </c>
      <c r="D835">
        <v>120</v>
      </c>
      <c r="E835">
        <f t="shared" si="106"/>
        <v>-999</v>
      </c>
      <c r="F835">
        <f>能力值计算器!G2</f>
        <v>0</v>
      </c>
      <c r="G835">
        <f>ROUNDDOWN((能力值计算器!F4+能力值计算器!E4*2+ROUNDDOWN(C835/4,0))*能力值计算器!C2/100+10+能力值计算器!C2,0)</f>
        <v>153</v>
      </c>
      <c r="H835">
        <f>ROUNDDOWN(ROUNDDOWN(ROUNDDOWN(ROUNDDOWN(ROUNDDOWN((能力值计算器!F6+能力值计算器!E6*2+ROUNDDOWN(D835/4,0))*能力值计算器!C2/100+5,0)*能力值计算器!H6,0)*能力值计算器!K6,0)*能力值计算器!L6,0)*VLOOKUP(能力值计算器!J6,能力变化对照表!A:B,2,0),0)</f>
        <v>100</v>
      </c>
      <c r="I835">
        <f>ROUNDDOWN(ROUNDDOWN(ROUNDDOWN(ROUNDDOWN(ROUNDDOWN((能力值计算器!F8+能力值计算器!E8*2+ROUNDDOWN(E835/4,0))*能力值计算器!C2/100+5,0)*能力值计算器!H8,0)*能力值计算器!K8,0)*能力值计算器!L8,0)*VLOOKUP(能力值计算器!J8,能力变化对照表!A:B,2,0),0)</f>
        <v>-39</v>
      </c>
      <c r="J835">
        <f t="shared" si="107"/>
        <v>0</v>
      </c>
      <c r="K835">
        <f t="shared" si="108"/>
        <v>-5967</v>
      </c>
      <c r="L835">
        <f t="shared" si="109"/>
        <v>9333</v>
      </c>
      <c r="M835">
        <f t="shared" si="110"/>
        <v>231.1</v>
      </c>
      <c r="N835">
        <f t="shared" si="111"/>
        <v>1</v>
      </c>
    </row>
    <row r="836" spans="1:14">
      <c r="A836">
        <f t="shared" si="104"/>
        <v>0</v>
      </c>
      <c r="B836">
        <f t="shared" si="105"/>
        <v>0</v>
      </c>
      <c r="C836">
        <v>64</v>
      </c>
      <c r="D836">
        <v>116</v>
      </c>
      <c r="E836">
        <f t="shared" si="106"/>
        <v>-999</v>
      </c>
      <c r="F836">
        <f>能力值计算器!G2</f>
        <v>0</v>
      </c>
      <c r="G836">
        <f>ROUNDDOWN((能力值计算器!F4+能力值计算器!E4*2+ROUNDDOWN(C836/4,0))*能力值计算器!C2/100+10+能力值计算器!C2,0)</f>
        <v>153</v>
      </c>
      <c r="H836">
        <f>ROUNDDOWN(ROUNDDOWN(ROUNDDOWN(ROUNDDOWN(ROUNDDOWN((能力值计算器!F6+能力值计算器!E6*2+ROUNDDOWN(D836/4,0))*能力值计算器!C2/100+5,0)*能力值计算器!H6,0)*能力值计算器!K6,0)*能力值计算器!L6,0)*VLOOKUP(能力值计算器!J6,能力变化对照表!A:B,2,0),0)</f>
        <v>100</v>
      </c>
      <c r="I836">
        <f>ROUNDDOWN(ROUNDDOWN(ROUNDDOWN(ROUNDDOWN(ROUNDDOWN((能力值计算器!F8+能力值计算器!E8*2+ROUNDDOWN(E836/4,0))*能力值计算器!C2/100+5,0)*能力值计算器!H8,0)*能力值计算器!K8,0)*能力值计算器!L8,0)*VLOOKUP(能力值计算器!J8,能力变化对照表!A:B,2,0),0)</f>
        <v>-39</v>
      </c>
      <c r="J836">
        <f t="shared" si="107"/>
        <v>0</v>
      </c>
      <c r="K836">
        <f t="shared" si="108"/>
        <v>-5967</v>
      </c>
      <c r="L836">
        <f t="shared" si="109"/>
        <v>9333</v>
      </c>
      <c r="M836">
        <f t="shared" si="110"/>
        <v>231.1</v>
      </c>
      <c r="N836">
        <f t="shared" si="111"/>
        <v>1</v>
      </c>
    </row>
    <row r="837" spans="1:14">
      <c r="A837">
        <f t="shared" si="104"/>
        <v>0</v>
      </c>
      <c r="B837">
        <f t="shared" si="105"/>
        <v>0</v>
      </c>
      <c r="C837">
        <v>204</v>
      </c>
      <c r="D837">
        <v>0</v>
      </c>
      <c r="E837">
        <f t="shared" si="106"/>
        <v>-999</v>
      </c>
      <c r="F837">
        <f>能力值计算器!G2</f>
        <v>0</v>
      </c>
      <c r="G837">
        <f>ROUNDDOWN((能力值计算器!F4+能力值计算器!E4*2+ROUNDDOWN(C837/4,0))*能力值计算器!C2/100+10+能力值计算器!C2,0)</f>
        <v>171</v>
      </c>
      <c r="H837">
        <f>ROUNDDOWN(ROUNDDOWN(ROUNDDOWN(ROUNDDOWN(ROUNDDOWN((能力值计算器!F6+能力值计算器!E6*2+ROUNDDOWN(D837/4,0))*能力值计算器!C2/100+5,0)*能力值计算器!H6,0)*能力值计算器!K6,0)*能力值计算器!L6,0)*VLOOKUP(能力值计算器!J6,能力变化对照表!A:B,2,0),0)</f>
        <v>85</v>
      </c>
      <c r="I837">
        <f>ROUNDDOWN(ROUNDDOWN(ROUNDDOWN(ROUNDDOWN(ROUNDDOWN((能力值计算器!F8+能力值计算器!E8*2+ROUNDDOWN(E837/4,0))*能力值计算器!C2/100+5,0)*能力值计算器!H8,0)*能力值计算器!K8,0)*能力值计算器!L8,0)*VLOOKUP(能力值计算器!J8,能力变化对照表!A:B,2,0),0)</f>
        <v>-39</v>
      </c>
      <c r="J837">
        <f t="shared" si="107"/>
        <v>0</v>
      </c>
      <c r="K837">
        <f t="shared" si="108"/>
        <v>-6669</v>
      </c>
      <c r="L837">
        <f t="shared" si="109"/>
        <v>7866</v>
      </c>
      <c r="M837">
        <f t="shared" si="110"/>
        <v>249.1</v>
      </c>
      <c r="N837">
        <f t="shared" si="111"/>
        <v>1</v>
      </c>
    </row>
    <row r="838" spans="1:14">
      <c r="A838">
        <f t="shared" si="104"/>
        <v>0</v>
      </c>
      <c r="B838">
        <f t="shared" si="105"/>
        <v>0</v>
      </c>
      <c r="C838">
        <v>204</v>
      </c>
      <c r="D838">
        <v>52</v>
      </c>
      <c r="E838">
        <f t="shared" si="106"/>
        <v>-999</v>
      </c>
      <c r="F838">
        <f>能力值计算器!G2</f>
        <v>0</v>
      </c>
      <c r="G838">
        <f>ROUNDDOWN((能力值计算器!F4+能力值计算器!E4*2+ROUNDDOWN(C838/4,0))*能力值计算器!C2/100+10+能力值计算器!C2,0)</f>
        <v>171</v>
      </c>
      <c r="H838">
        <f>ROUNDDOWN(ROUNDDOWN(ROUNDDOWN(ROUNDDOWN(ROUNDDOWN((能力值计算器!F6+能力值计算器!E6*2+ROUNDDOWN(D838/4,0))*能力值计算器!C2/100+5,0)*能力值计算器!H6,0)*能力值计算器!K6,0)*能力值计算器!L6,0)*VLOOKUP(能力值计算器!J6,能力变化对照表!A:B,2,0),0)</f>
        <v>92</v>
      </c>
      <c r="I838">
        <f>ROUNDDOWN(ROUNDDOWN(ROUNDDOWN(ROUNDDOWN(ROUNDDOWN((能力值计算器!F8+能力值计算器!E8*2+ROUNDDOWN(E838/4,0))*能力值计算器!C2/100+5,0)*能力值计算器!H8,0)*能力值计算器!K8,0)*能力值计算器!L8,0)*VLOOKUP(能力值计算器!J8,能力变化对照表!A:B,2,0),0)</f>
        <v>-39</v>
      </c>
      <c r="J838">
        <f t="shared" si="107"/>
        <v>0</v>
      </c>
      <c r="K838">
        <f t="shared" si="108"/>
        <v>-6669</v>
      </c>
      <c r="L838">
        <f t="shared" si="109"/>
        <v>9063</v>
      </c>
      <c r="M838">
        <f t="shared" si="110"/>
        <v>249.1</v>
      </c>
      <c r="N838">
        <f t="shared" si="111"/>
        <v>1</v>
      </c>
    </row>
    <row r="839" spans="1:14">
      <c r="A839">
        <f t="shared" si="104"/>
        <v>0</v>
      </c>
      <c r="B839">
        <f t="shared" si="105"/>
        <v>0</v>
      </c>
      <c r="C839">
        <v>60</v>
      </c>
      <c r="D839">
        <v>124</v>
      </c>
      <c r="E839">
        <f t="shared" si="106"/>
        <v>-999</v>
      </c>
      <c r="F839">
        <f>能力值计算器!G2</f>
        <v>0</v>
      </c>
      <c r="G839">
        <f>ROUNDDOWN((能力值计算器!F4+能力值计算器!E4*2+ROUNDDOWN(C839/4,0))*能力值计算器!C2/100+10+能力值计算器!C2,0)</f>
        <v>153</v>
      </c>
      <c r="H839">
        <f>ROUNDDOWN(ROUNDDOWN(ROUNDDOWN(ROUNDDOWN(ROUNDDOWN((能力值计算器!F6+能力值计算器!E6*2+ROUNDDOWN(D839/4,0))*能力值计算器!C2/100+5,0)*能力值计算器!H6,0)*能力值计算器!K6,0)*能力值计算器!L6,0)*VLOOKUP(能力值计算器!J6,能力变化对照表!A:B,2,0),0)</f>
        <v>101</v>
      </c>
      <c r="I839">
        <f>ROUNDDOWN(ROUNDDOWN(ROUNDDOWN(ROUNDDOWN(ROUNDDOWN((能力值计算器!F8+能力值计算器!E8*2+ROUNDDOWN(E839/4,0))*能力值计算器!C2/100+5,0)*能力值计算器!H8,0)*能力值计算器!K8,0)*能力值计算器!L8,0)*VLOOKUP(能力值计算器!J8,能力变化对照表!A:B,2,0),0)</f>
        <v>-39</v>
      </c>
      <c r="J839">
        <f t="shared" si="107"/>
        <v>0</v>
      </c>
      <c r="K839">
        <f t="shared" si="108"/>
        <v>-5967</v>
      </c>
      <c r="L839">
        <f t="shared" si="109"/>
        <v>9486</v>
      </c>
      <c r="M839">
        <f t="shared" si="110"/>
        <v>231.1</v>
      </c>
      <c r="N839">
        <f t="shared" si="111"/>
        <v>1</v>
      </c>
    </row>
    <row r="840" spans="1:14">
      <c r="A840">
        <f t="shared" si="104"/>
        <v>0</v>
      </c>
      <c r="B840">
        <f t="shared" si="105"/>
        <v>0</v>
      </c>
      <c r="C840">
        <v>60</v>
      </c>
      <c r="D840">
        <v>68</v>
      </c>
      <c r="E840">
        <f t="shared" si="106"/>
        <v>-999</v>
      </c>
      <c r="F840">
        <f>能力值计算器!G2</f>
        <v>0</v>
      </c>
      <c r="G840">
        <f>ROUNDDOWN((能力值计算器!F4+能力值计算器!E4*2+ROUNDDOWN(C840/4,0))*能力值计算器!C2/100+10+能力值计算器!C2,0)</f>
        <v>153</v>
      </c>
      <c r="H840">
        <f>ROUNDDOWN(ROUNDDOWN(ROUNDDOWN(ROUNDDOWN(ROUNDDOWN((能力值计算器!F6+能力值计算器!E6*2+ROUNDDOWN(D840/4,0))*能力值计算器!C2/100+5,0)*能力值计算器!H6,0)*能力值计算器!K6,0)*能力值计算器!L6,0)*VLOOKUP(能力值计算器!J6,能力变化对照表!A:B,2,0),0)</f>
        <v>94</v>
      </c>
      <c r="I840">
        <f>ROUNDDOWN(ROUNDDOWN(ROUNDDOWN(ROUNDDOWN(ROUNDDOWN((能力值计算器!F8+能力值计算器!E8*2+ROUNDDOWN(E840/4,0))*能力值计算器!C2/100+5,0)*能力值计算器!H8,0)*能力值计算器!K8,0)*能力值计算器!L8,0)*VLOOKUP(能力值计算器!J8,能力变化对照表!A:B,2,0),0)</f>
        <v>-39</v>
      </c>
      <c r="J840">
        <f t="shared" si="107"/>
        <v>0</v>
      </c>
      <c r="K840">
        <f t="shared" si="108"/>
        <v>-5967</v>
      </c>
      <c r="L840">
        <f t="shared" si="109"/>
        <v>8415</v>
      </c>
      <c r="M840">
        <f t="shared" si="110"/>
        <v>231.1</v>
      </c>
      <c r="N840">
        <f t="shared" si="111"/>
        <v>1</v>
      </c>
    </row>
    <row r="841" spans="1:14">
      <c r="A841">
        <f t="shared" si="104"/>
        <v>0</v>
      </c>
      <c r="B841">
        <f t="shared" si="105"/>
        <v>0</v>
      </c>
      <c r="C841">
        <v>60</v>
      </c>
      <c r="D841">
        <v>72</v>
      </c>
      <c r="E841">
        <f t="shared" si="106"/>
        <v>-999</v>
      </c>
      <c r="F841">
        <f>能力值计算器!G2</f>
        <v>0</v>
      </c>
      <c r="G841">
        <f>ROUNDDOWN((能力值计算器!F4+能力值计算器!E4*2+ROUNDDOWN(C841/4,0))*能力值计算器!C2/100+10+能力值计算器!C2,0)</f>
        <v>153</v>
      </c>
      <c r="H841">
        <f>ROUNDDOWN(ROUNDDOWN(ROUNDDOWN(ROUNDDOWN(ROUNDDOWN((能力值计算器!F6+能力值计算器!E6*2+ROUNDDOWN(D841/4,0))*能力值计算器!C2/100+5,0)*能力值计算器!H6,0)*能力值计算器!K6,0)*能力值计算器!L6,0)*VLOOKUP(能力值计算器!J6,能力变化对照表!A:B,2,0),0)</f>
        <v>94</v>
      </c>
      <c r="I841">
        <f>ROUNDDOWN(ROUNDDOWN(ROUNDDOWN(ROUNDDOWN(ROUNDDOWN((能力值计算器!F8+能力值计算器!E8*2+ROUNDDOWN(E841/4,0))*能力值计算器!C2/100+5,0)*能力值计算器!H8,0)*能力值计算器!K8,0)*能力值计算器!L8,0)*VLOOKUP(能力值计算器!J8,能力变化对照表!A:B,2,0),0)</f>
        <v>-39</v>
      </c>
      <c r="J841">
        <f t="shared" si="107"/>
        <v>0</v>
      </c>
      <c r="K841">
        <f t="shared" si="108"/>
        <v>-5967</v>
      </c>
      <c r="L841">
        <f t="shared" si="109"/>
        <v>8415</v>
      </c>
      <c r="M841">
        <f t="shared" si="110"/>
        <v>231.1</v>
      </c>
      <c r="N841">
        <f t="shared" si="111"/>
        <v>1</v>
      </c>
    </row>
    <row r="842" spans="1:14">
      <c r="A842">
        <f t="shared" si="104"/>
        <v>0</v>
      </c>
      <c r="B842">
        <f t="shared" si="105"/>
        <v>0</v>
      </c>
      <c r="C842">
        <v>64</v>
      </c>
      <c r="D842">
        <v>68</v>
      </c>
      <c r="E842">
        <f t="shared" si="106"/>
        <v>-999</v>
      </c>
      <c r="F842">
        <f>能力值计算器!G2</f>
        <v>0</v>
      </c>
      <c r="G842">
        <f>ROUNDDOWN((能力值计算器!F4+能力值计算器!E4*2+ROUNDDOWN(C842/4,0))*能力值计算器!C2/100+10+能力值计算器!C2,0)</f>
        <v>153</v>
      </c>
      <c r="H842">
        <f>ROUNDDOWN(ROUNDDOWN(ROUNDDOWN(ROUNDDOWN(ROUNDDOWN((能力值计算器!F6+能力值计算器!E6*2+ROUNDDOWN(D842/4,0))*能力值计算器!C2/100+5,0)*能力值计算器!H6,0)*能力值计算器!K6,0)*能力值计算器!L6,0)*VLOOKUP(能力值计算器!J6,能力变化对照表!A:B,2,0),0)</f>
        <v>94</v>
      </c>
      <c r="I842">
        <f>ROUNDDOWN(ROUNDDOWN(ROUNDDOWN(ROUNDDOWN(ROUNDDOWN((能力值计算器!F8+能力值计算器!E8*2+ROUNDDOWN(E842/4,0))*能力值计算器!C2/100+5,0)*能力值计算器!H8,0)*能力值计算器!K8,0)*能力值计算器!L8,0)*VLOOKUP(能力值计算器!J8,能力变化对照表!A:B,2,0),0)</f>
        <v>-39</v>
      </c>
      <c r="J842">
        <f t="shared" si="107"/>
        <v>0</v>
      </c>
      <c r="K842">
        <f t="shared" si="108"/>
        <v>-5967</v>
      </c>
      <c r="L842">
        <f t="shared" si="109"/>
        <v>8415</v>
      </c>
      <c r="M842">
        <f t="shared" si="110"/>
        <v>231.1</v>
      </c>
      <c r="N842">
        <f t="shared" si="111"/>
        <v>1</v>
      </c>
    </row>
    <row r="843" spans="1:14">
      <c r="A843">
        <f t="shared" si="104"/>
        <v>0</v>
      </c>
      <c r="B843">
        <f t="shared" si="105"/>
        <v>0</v>
      </c>
      <c r="C843">
        <v>60</v>
      </c>
      <c r="D843">
        <v>128</v>
      </c>
      <c r="E843">
        <f t="shared" si="106"/>
        <v>-999</v>
      </c>
      <c r="F843">
        <f>能力值计算器!G2</f>
        <v>0</v>
      </c>
      <c r="G843">
        <f>ROUNDDOWN((能力值计算器!F4+能力值计算器!E4*2+ROUNDDOWN(C843/4,0))*能力值计算器!C2/100+10+能力值计算器!C2,0)</f>
        <v>153</v>
      </c>
      <c r="H843">
        <f>ROUNDDOWN(ROUNDDOWN(ROUNDDOWN(ROUNDDOWN(ROUNDDOWN((能力值计算器!F6+能力值计算器!E6*2+ROUNDDOWN(D843/4,0))*能力值计算器!C2/100+5,0)*能力值计算器!H6,0)*能力值计算器!K6,0)*能力值计算器!L6,0)*VLOOKUP(能力值计算器!J6,能力变化对照表!A:B,2,0),0)</f>
        <v>101</v>
      </c>
      <c r="I843">
        <f>ROUNDDOWN(ROUNDDOWN(ROUNDDOWN(ROUNDDOWN(ROUNDDOWN((能力值计算器!F8+能力值计算器!E8*2+ROUNDDOWN(E843/4,0))*能力值计算器!C2/100+5,0)*能力值计算器!H8,0)*能力值计算器!K8,0)*能力值计算器!L8,0)*VLOOKUP(能力值计算器!J8,能力变化对照表!A:B,2,0),0)</f>
        <v>-39</v>
      </c>
      <c r="J843">
        <f t="shared" si="107"/>
        <v>0</v>
      </c>
      <c r="K843">
        <f t="shared" si="108"/>
        <v>-5967</v>
      </c>
      <c r="L843">
        <f t="shared" si="109"/>
        <v>9486</v>
      </c>
      <c r="M843">
        <f t="shared" si="110"/>
        <v>231.1</v>
      </c>
      <c r="N843">
        <f t="shared" si="111"/>
        <v>1</v>
      </c>
    </row>
    <row r="844" spans="1:14">
      <c r="A844">
        <f t="shared" si="104"/>
        <v>0</v>
      </c>
      <c r="B844">
        <f t="shared" si="105"/>
        <v>0</v>
      </c>
      <c r="C844">
        <v>64</v>
      </c>
      <c r="D844">
        <v>124</v>
      </c>
      <c r="E844">
        <f t="shared" si="106"/>
        <v>-999</v>
      </c>
      <c r="F844">
        <f>能力值计算器!G2</f>
        <v>0</v>
      </c>
      <c r="G844">
        <f>ROUNDDOWN((能力值计算器!F4+能力值计算器!E4*2+ROUNDDOWN(C844/4,0))*能力值计算器!C2/100+10+能力值计算器!C2,0)</f>
        <v>153</v>
      </c>
      <c r="H844">
        <f>ROUNDDOWN(ROUNDDOWN(ROUNDDOWN(ROUNDDOWN(ROUNDDOWN((能力值计算器!F6+能力值计算器!E6*2+ROUNDDOWN(D844/4,0))*能力值计算器!C2/100+5,0)*能力值计算器!H6,0)*能力值计算器!K6,0)*能力值计算器!L6,0)*VLOOKUP(能力值计算器!J6,能力变化对照表!A:B,2,0),0)</f>
        <v>101</v>
      </c>
      <c r="I844">
        <f>ROUNDDOWN(ROUNDDOWN(ROUNDDOWN(ROUNDDOWN(ROUNDDOWN((能力值计算器!F8+能力值计算器!E8*2+ROUNDDOWN(E844/4,0))*能力值计算器!C2/100+5,0)*能力值计算器!H8,0)*能力值计算器!K8,0)*能力值计算器!L8,0)*VLOOKUP(能力值计算器!J8,能力变化对照表!A:B,2,0),0)</f>
        <v>-39</v>
      </c>
      <c r="J844">
        <f t="shared" si="107"/>
        <v>0</v>
      </c>
      <c r="K844">
        <f t="shared" si="108"/>
        <v>-5967</v>
      </c>
      <c r="L844">
        <f t="shared" si="109"/>
        <v>9486</v>
      </c>
      <c r="M844">
        <f t="shared" si="110"/>
        <v>231.1</v>
      </c>
      <c r="N844">
        <f t="shared" si="111"/>
        <v>1</v>
      </c>
    </row>
    <row r="845" spans="1:14">
      <c r="A845">
        <f t="shared" si="104"/>
        <v>0</v>
      </c>
      <c r="B845">
        <f t="shared" si="105"/>
        <v>0</v>
      </c>
      <c r="C845">
        <v>60</v>
      </c>
      <c r="D845">
        <v>132</v>
      </c>
      <c r="E845">
        <f t="shared" si="106"/>
        <v>-999</v>
      </c>
      <c r="F845">
        <f>能力值计算器!G2</f>
        <v>0</v>
      </c>
      <c r="G845">
        <f>ROUNDDOWN((能力值计算器!F4+能力值计算器!E4*2+ROUNDDOWN(C845/4,0))*能力值计算器!C2/100+10+能力值计算器!C2,0)</f>
        <v>153</v>
      </c>
      <c r="H845">
        <f>ROUNDDOWN(ROUNDDOWN(ROUNDDOWN(ROUNDDOWN(ROUNDDOWN((能力值计算器!F6+能力值计算器!E6*2+ROUNDDOWN(D845/4,0))*能力值计算器!C2/100+5,0)*能力值计算器!H6,0)*能力值计算器!K6,0)*能力值计算器!L6,0)*VLOOKUP(能力值计算器!J6,能力变化对照表!A:B,2,0),0)</f>
        <v>102</v>
      </c>
      <c r="I845">
        <f>ROUNDDOWN(ROUNDDOWN(ROUNDDOWN(ROUNDDOWN(ROUNDDOWN((能力值计算器!F8+能力值计算器!E8*2+ROUNDDOWN(E845/4,0))*能力值计算器!C2/100+5,0)*能力值计算器!H8,0)*能力值计算器!K8,0)*能力值计算器!L8,0)*VLOOKUP(能力值计算器!J8,能力变化对照表!A:B,2,0),0)</f>
        <v>-39</v>
      </c>
      <c r="J845">
        <f t="shared" si="107"/>
        <v>0</v>
      </c>
      <c r="K845">
        <f t="shared" si="108"/>
        <v>-5967</v>
      </c>
      <c r="L845">
        <f t="shared" si="109"/>
        <v>9639</v>
      </c>
      <c r="M845">
        <f t="shared" si="110"/>
        <v>231.1</v>
      </c>
      <c r="N845">
        <f t="shared" si="111"/>
        <v>1</v>
      </c>
    </row>
    <row r="846" spans="1:14">
      <c r="A846">
        <f t="shared" si="104"/>
        <v>0</v>
      </c>
      <c r="B846">
        <f t="shared" si="105"/>
        <v>0</v>
      </c>
      <c r="C846">
        <v>60</v>
      </c>
      <c r="D846">
        <v>60</v>
      </c>
      <c r="E846">
        <f t="shared" si="106"/>
        <v>-999</v>
      </c>
      <c r="F846">
        <f>能力值计算器!G2</f>
        <v>0</v>
      </c>
      <c r="G846">
        <f>ROUNDDOWN((能力值计算器!F4+能力值计算器!E4*2+ROUNDDOWN(C846/4,0))*能力值计算器!C2/100+10+能力值计算器!C2,0)</f>
        <v>153</v>
      </c>
      <c r="H846">
        <f>ROUNDDOWN(ROUNDDOWN(ROUNDDOWN(ROUNDDOWN(ROUNDDOWN((能力值计算器!F6+能力值计算器!E6*2+ROUNDDOWN(D846/4,0))*能力值计算器!C2/100+5,0)*能力值计算器!H6,0)*能力值计算器!K6,0)*能力值计算器!L6,0)*VLOOKUP(能力值计算器!J6,能力变化对照表!A:B,2,0),0)</f>
        <v>93</v>
      </c>
      <c r="I846">
        <f>ROUNDDOWN(ROUNDDOWN(ROUNDDOWN(ROUNDDOWN(ROUNDDOWN((能力值计算器!F8+能力值计算器!E8*2+ROUNDDOWN(E846/4,0))*能力值计算器!C2/100+5,0)*能力值计算器!H8,0)*能力值计算器!K8,0)*能力值计算器!L8,0)*VLOOKUP(能力值计算器!J8,能力变化对照表!A:B,2,0),0)</f>
        <v>-39</v>
      </c>
      <c r="J846">
        <f t="shared" si="107"/>
        <v>0</v>
      </c>
      <c r="K846">
        <f t="shared" si="108"/>
        <v>-5967</v>
      </c>
      <c r="L846">
        <f t="shared" si="109"/>
        <v>8262</v>
      </c>
      <c r="M846">
        <f t="shared" si="110"/>
        <v>231.1</v>
      </c>
      <c r="N846">
        <f t="shared" si="111"/>
        <v>1</v>
      </c>
    </row>
    <row r="847" spans="1:14">
      <c r="A847">
        <f t="shared" si="104"/>
        <v>0</v>
      </c>
      <c r="B847">
        <f t="shared" si="105"/>
        <v>0</v>
      </c>
      <c r="C847">
        <v>60</v>
      </c>
      <c r="D847">
        <v>64</v>
      </c>
      <c r="E847">
        <f t="shared" si="106"/>
        <v>-999</v>
      </c>
      <c r="F847">
        <f>能力值计算器!G2</f>
        <v>0</v>
      </c>
      <c r="G847">
        <f>ROUNDDOWN((能力值计算器!F4+能力值计算器!E4*2+ROUNDDOWN(C847/4,0))*能力值计算器!C2/100+10+能力值计算器!C2,0)</f>
        <v>153</v>
      </c>
      <c r="H847">
        <f>ROUNDDOWN(ROUNDDOWN(ROUNDDOWN(ROUNDDOWN(ROUNDDOWN((能力值计算器!F6+能力值计算器!E6*2+ROUNDDOWN(D847/4,0))*能力值计算器!C2/100+5,0)*能力值计算器!H6,0)*能力值计算器!K6,0)*能力值计算器!L6,0)*VLOOKUP(能力值计算器!J6,能力变化对照表!A:B,2,0),0)</f>
        <v>93</v>
      </c>
      <c r="I847">
        <f>ROUNDDOWN(ROUNDDOWN(ROUNDDOWN(ROUNDDOWN(ROUNDDOWN((能力值计算器!F8+能力值计算器!E8*2+ROUNDDOWN(E847/4,0))*能力值计算器!C2/100+5,0)*能力值计算器!H8,0)*能力值计算器!K8,0)*能力值计算器!L8,0)*VLOOKUP(能力值计算器!J8,能力变化对照表!A:B,2,0),0)</f>
        <v>-39</v>
      </c>
      <c r="J847">
        <f t="shared" si="107"/>
        <v>0</v>
      </c>
      <c r="K847">
        <f t="shared" si="108"/>
        <v>-5967</v>
      </c>
      <c r="L847">
        <f t="shared" si="109"/>
        <v>8262</v>
      </c>
      <c r="M847">
        <f t="shared" si="110"/>
        <v>231.1</v>
      </c>
      <c r="N847">
        <f t="shared" si="111"/>
        <v>1</v>
      </c>
    </row>
    <row r="848" spans="1:14">
      <c r="A848">
        <f t="shared" si="104"/>
        <v>0</v>
      </c>
      <c r="B848">
        <f t="shared" si="105"/>
        <v>0</v>
      </c>
      <c r="C848">
        <v>64</v>
      </c>
      <c r="D848">
        <v>60</v>
      </c>
      <c r="E848">
        <f t="shared" si="106"/>
        <v>-999</v>
      </c>
      <c r="F848">
        <f>能力值计算器!G2</f>
        <v>0</v>
      </c>
      <c r="G848">
        <f>ROUNDDOWN((能力值计算器!F4+能力值计算器!E4*2+ROUNDDOWN(C848/4,0))*能力值计算器!C2/100+10+能力值计算器!C2,0)</f>
        <v>153</v>
      </c>
      <c r="H848">
        <f>ROUNDDOWN(ROUNDDOWN(ROUNDDOWN(ROUNDDOWN(ROUNDDOWN((能力值计算器!F6+能力值计算器!E6*2+ROUNDDOWN(D848/4,0))*能力值计算器!C2/100+5,0)*能力值计算器!H6,0)*能力值计算器!K6,0)*能力值计算器!L6,0)*VLOOKUP(能力值计算器!J6,能力变化对照表!A:B,2,0),0)</f>
        <v>93</v>
      </c>
      <c r="I848">
        <f>ROUNDDOWN(ROUNDDOWN(ROUNDDOWN(ROUNDDOWN(ROUNDDOWN((能力值计算器!F8+能力值计算器!E8*2+ROUNDDOWN(E848/4,0))*能力值计算器!C2/100+5,0)*能力值计算器!H8,0)*能力值计算器!K8,0)*能力值计算器!L8,0)*VLOOKUP(能力值计算器!J8,能力变化对照表!A:B,2,0),0)</f>
        <v>-39</v>
      </c>
      <c r="J848">
        <f t="shared" si="107"/>
        <v>0</v>
      </c>
      <c r="K848">
        <f t="shared" si="108"/>
        <v>-5967</v>
      </c>
      <c r="L848">
        <f t="shared" si="109"/>
        <v>8262</v>
      </c>
      <c r="M848">
        <f t="shared" si="110"/>
        <v>231.1</v>
      </c>
      <c r="N848">
        <f t="shared" si="111"/>
        <v>1</v>
      </c>
    </row>
    <row r="849" spans="1:14">
      <c r="A849">
        <f t="shared" si="104"/>
        <v>0</v>
      </c>
      <c r="B849">
        <f t="shared" si="105"/>
        <v>0</v>
      </c>
      <c r="C849">
        <v>60</v>
      </c>
      <c r="D849">
        <v>136</v>
      </c>
      <c r="E849">
        <f t="shared" si="106"/>
        <v>-999</v>
      </c>
      <c r="F849">
        <f>能力值计算器!G2</f>
        <v>0</v>
      </c>
      <c r="G849">
        <f>ROUNDDOWN((能力值计算器!F4+能力值计算器!E4*2+ROUNDDOWN(C849/4,0))*能力值计算器!C2/100+10+能力值计算器!C2,0)</f>
        <v>153</v>
      </c>
      <c r="H849">
        <f>ROUNDDOWN(ROUNDDOWN(ROUNDDOWN(ROUNDDOWN(ROUNDDOWN((能力值计算器!F6+能力值计算器!E6*2+ROUNDDOWN(D849/4,0))*能力值计算器!C2/100+5,0)*能力值计算器!H6,0)*能力值计算器!K6,0)*能力值计算器!L6,0)*VLOOKUP(能力值计算器!J6,能力变化对照表!A:B,2,0),0)</f>
        <v>102</v>
      </c>
      <c r="I849">
        <f>ROUNDDOWN(ROUNDDOWN(ROUNDDOWN(ROUNDDOWN(ROUNDDOWN((能力值计算器!F8+能力值计算器!E8*2+ROUNDDOWN(E849/4,0))*能力值计算器!C2/100+5,0)*能力值计算器!H8,0)*能力值计算器!K8,0)*能力值计算器!L8,0)*VLOOKUP(能力值计算器!J8,能力变化对照表!A:B,2,0),0)</f>
        <v>-39</v>
      </c>
      <c r="J849">
        <f t="shared" si="107"/>
        <v>0</v>
      </c>
      <c r="K849">
        <f t="shared" si="108"/>
        <v>-5967</v>
      </c>
      <c r="L849">
        <f t="shared" si="109"/>
        <v>9639</v>
      </c>
      <c r="M849">
        <f t="shared" si="110"/>
        <v>231.1</v>
      </c>
      <c r="N849">
        <f t="shared" si="111"/>
        <v>1</v>
      </c>
    </row>
    <row r="850" spans="1:14">
      <c r="A850">
        <f t="shared" si="104"/>
        <v>0</v>
      </c>
      <c r="B850">
        <f t="shared" si="105"/>
        <v>0</v>
      </c>
      <c r="C850">
        <v>64</v>
      </c>
      <c r="D850">
        <v>132</v>
      </c>
      <c r="E850">
        <f t="shared" si="106"/>
        <v>-999</v>
      </c>
      <c r="F850">
        <f>能力值计算器!G2</f>
        <v>0</v>
      </c>
      <c r="G850">
        <f>ROUNDDOWN((能力值计算器!F4+能力值计算器!E4*2+ROUNDDOWN(C850/4,0))*能力值计算器!C2/100+10+能力值计算器!C2,0)</f>
        <v>153</v>
      </c>
      <c r="H850">
        <f>ROUNDDOWN(ROUNDDOWN(ROUNDDOWN(ROUNDDOWN(ROUNDDOWN((能力值计算器!F6+能力值计算器!E6*2+ROUNDDOWN(D850/4,0))*能力值计算器!C2/100+5,0)*能力值计算器!H6,0)*能力值计算器!K6,0)*能力值计算器!L6,0)*VLOOKUP(能力值计算器!J6,能力变化对照表!A:B,2,0),0)</f>
        <v>102</v>
      </c>
      <c r="I850">
        <f>ROUNDDOWN(ROUNDDOWN(ROUNDDOWN(ROUNDDOWN(ROUNDDOWN((能力值计算器!F8+能力值计算器!E8*2+ROUNDDOWN(E850/4,0))*能力值计算器!C2/100+5,0)*能力值计算器!H8,0)*能力值计算器!K8,0)*能力值计算器!L8,0)*VLOOKUP(能力值计算器!J8,能力变化对照表!A:B,2,0),0)</f>
        <v>-39</v>
      </c>
      <c r="J850">
        <f t="shared" si="107"/>
        <v>0</v>
      </c>
      <c r="K850">
        <f t="shared" si="108"/>
        <v>-5967</v>
      </c>
      <c r="L850">
        <f t="shared" si="109"/>
        <v>9639</v>
      </c>
      <c r="M850">
        <f t="shared" si="110"/>
        <v>231.1</v>
      </c>
      <c r="N850">
        <f t="shared" si="111"/>
        <v>1</v>
      </c>
    </row>
    <row r="851" spans="1:14">
      <c r="A851">
        <f t="shared" si="104"/>
        <v>0</v>
      </c>
      <c r="B851">
        <f t="shared" si="105"/>
        <v>0</v>
      </c>
      <c r="C851">
        <v>60</v>
      </c>
      <c r="D851">
        <v>140</v>
      </c>
      <c r="E851">
        <f t="shared" si="106"/>
        <v>-999</v>
      </c>
      <c r="F851">
        <f>能力值计算器!G2</f>
        <v>0</v>
      </c>
      <c r="G851">
        <f>ROUNDDOWN((能力值计算器!F4+能力值计算器!E4*2+ROUNDDOWN(C851/4,0))*能力值计算器!C2/100+10+能力值计算器!C2,0)</f>
        <v>153</v>
      </c>
      <c r="H851">
        <f>ROUNDDOWN(ROUNDDOWN(ROUNDDOWN(ROUNDDOWN(ROUNDDOWN((能力值计算器!F6+能力值计算器!E6*2+ROUNDDOWN(D851/4,0))*能力值计算器!C2/100+5,0)*能力值计算器!H6,0)*能力值计算器!K6,0)*能力值计算器!L6,0)*VLOOKUP(能力值计算器!J6,能力变化对照表!A:B,2,0),0)</f>
        <v>103</v>
      </c>
      <c r="I851">
        <f>ROUNDDOWN(ROUNDDOWN(ROUNDDOWN(ROUNDDOWN(ROUNDDOWN((能力值计算器!F8+能力值计算器!E8*2+ROUNDDOWN(E851/4,0))*能力值计算器!C2/100+5,0)*能力值计算器!H8,0)*能力值计算器!K8,0)*能力值计算器!L8,0)*VLOOKUP(能力值计算器!J8,能力变化对照表!A:B,2,0),0)</f>
        <v>-39</v>
      </c>
      <c r="J851">
        <f t="shared" si="107"/>
        <v>0</v>
      </c>
      <c r="K851">
        <f t="shared" si="108"/>
        <v>-5967</v>
      </c>
      <c r="L851">
        <f t="shared" si="109"/>
        <v>9792</v>
      </c>
      <c r="M851">
        <f t="shared" si="110"/>
        <v>231.1</v>
      </c>
      <c r="N851">
        <f t="shared" si="111"/>
        <v>1</v>
      </c>
    </row>
    <row r="852" spans="1:14">
      <c r="A852">
        <f t="shared" si="104"/>
        <v>0</v>
      </c>
      <c r="B852">
        <f t="shared" si="105"/>
        <v>0</v>
      </c>
      <c r="C852">
        <v>60</v>
      </c>
      <c r="D852">
        <v>52</v>
      </c>
      <c r="E852">
        <f t="shared" si="106"/>
        <v>-999</v>
      </c>
      <c r="F852">
        <f>能力值计算器!G2</f>
        <v>0</v>
      </c>
      <c r="G852">
        <f>ROUNDDOWN((能力值计算器!F4+能力值计算器!E4*2+ROUNDDOWN(C852/4,0))*能力值计算器!C2/100+10+能力值计算器!C2,0)</f>
        <v>153</v>
      </c>
      <c r="H852">
        <f>ROUNDDOWN(ROUNDDOWN(ROUNDDOWN(ROUNDDOWN(ROUNDDOWN((能力值计算器!F6+能力值计算器!E6*2+ROUNDDOWN(D852/4,0))*能力值计算器!C2/100+5,0)*能力值计算器!H6,0)*能力值计算器!K6,0)*能力值计算器!L6,0)*VLOOKUP(能力值计算器!J6,能力变化对照表!A:B,2,0),0)</f>
        <v>92</v>
      </c>
      <c r="I852">
        <f>ROUNDDOWN(ROUNDDOWN(ROUNDDOWN(ROUNDDOWN(ROUNDDOWN((能力值计算器!F8+能力值计算器!E8*2+ROUNDDOWN(E852/4,0))*能力值计算器!C2/100+5,0)*能力值计算器!H8,0)*能力值计算器!K8,0)*能力值计算器!L8,0)*VLOOKUP(能力值计算器!J8,能力变化对照表!A:B,2,0),0)</f>
        <v>-39</v>
      </c>
      <c r="J852">
        <f t="shared" si="107"/>
        <v>0</v>
      </c>
      <c r="K852">
        <f t="shared" si="108"/>
        <v>-5967</v>
      </c>
      <c r="L852">
        <f t="shared" si="109"/>
        <v>8109</v>
      </c>
      <c r="M852">
        <f t="shared" si="110"/>
        <v>231.1</v>
      </c>
      <c r="N852">
        <f t="shared" si="111"/>
        <v>1</v>
      </c>
    </row>
    <row r="853" spans="1:14">
      <c r="A853">
        <f t="shared" si="104"/>
        <v>0</v>
      </c>
      <c r="B853">
        <f t="shared" si="105"/>
        <v>0</v>
      </c>
      <c r="C853">
        <v>60</v>
      </c>
      <c r="D853">
        <v>56</v>
      </c>
      <c r="E853">
        <f t="shared" si="106"/>
        <v>-999</v>
      </c>
      <c r="F853">
        <f>能力值计算器!G2</f>
        <v>0</v>
      </c>
      <c r="G853">
        <f>ROUNDDOWN((能力值计算器!F4+能力值计算器!E4*2+ROUNDDOWN(C853/4,0))*能力值计算器!C2/100+10+能力值计算器!C2,0)</f>
        <v>153</v>
      </c>
      <c r="H853">
        <f>ROUNDDOWN(ROUNDDOWN(ROUNDDOWN(ROUNDDOWN(ROUNDDOWN((能力值计算器!F6+能力值计算器!E6*2+ROUNDDOWN(D853/4,0))*能力值计算器!C2/100+5,0)*能力值计算器!H6,0)*能力值计算器!K6,0)*能力值计算器!L6,0)*VLOOKUP(能力值计算器!J6,能力变化对照表!A:B,2,0),0)</f>
        <v>92</v>
      </c>
      <c r="I853">
        <f>ROUNDDOWN(ROUNDDOWN(ROUNDDOWN(ROUNDDOWN(ROUNDDOWN((能力值计算器!F8+能力值计算器!E8*2+ROUNDDOWN(E853/4,0))*能力值计算器!C2/100+5,0)*能力值计算器!H8,0)*能力值计算器!K8,0)*能力值计算器!L8,0)*VLOOKUP(能力值计算器!J8,能力变化对照表!A:B,2,0),0)</f>
        <v>-39</v>
      </c>
      <c r="J853">
        <f t="shared" si="107"/>
        <v>0</v>
      </c>
      <c r="K853">
        <f t="shared" si="108"/>
        <v>-5967</v>
      </c>
      <c r="L853">
        <f t="shared" si="109"/>
        <v>8109</v>
      </c>
      <c r="M853">
        <f t="shared" si="110"/>
        <v>231.1</v>
      </c>
      <c r="N853">
        <f t="shared" si="111"/>
        <v>1</v>
      </c>
    </row>
    <row r="854" spans="1:14">
      <c r="A854">
        <f t="shared" si="104"/>
        <v>0</v>
      </c>
      <c r="B854">
        <f t="shared" si="105"/>
        <v>0</v>
      </c>
      <c r="C854">
        <v>64</v>
      </c>
      <c r="D854">
        <v>52</v>
      </c>
      <c r="E854">
        <f t="shared" si="106"/>
        <v>-999</v>
      </c>
      <c r="F854">
        <f>能力值计算器!G2</f>
        <v>0</v>
      </c>
      <c r="G854">
        <f>ROUNDDOWN((能力值计算器!F4+能力值计算器!E4*2+ROUNDDOWN(C854/4,0))*能力值计算器!C2/100+10+能力值计算器!C2,0)</f>
        <v>153</v>
      </c>
      <c r="H854">
        <f>ROUNDDOWN(ROUNDDOWN(ROUNDDOWN(ROUNDDOWN(ROUNDDOWN((能力值计算器!F6+能力值计算器!E6*2+ROUNDDOWN(D854/4,0))*能力值计算器!C2/100+5,0)*能力值计算器!H6,0)*能力值计算器!K6,0)*能力值计算器!L6,0)*VLOOKUP(能力值计算器!J6,能力变化对照表!A:B,2,0),0)</f>
        <v>92</v>
      </c>
      <c r="I854">
        <f>ROUNDDOWN(ROUNDDOWN(ROUNDDOWN(ROUNDDOWN(ROUNDDOWN((能力值计算器!F8+能力值计算器!E8*2+ROUNDDOWN(E854/4,0))*能力值计算器!C2/100+5,0)*能力值计算器!H8,0)*能力值计算器!K8,0)*能力值计算器!L8,0)*VLOOKUP(能力值计算器!J8,能力变化对照表!A:B,2,0),0)</f>
        <v>-39</v>
      </c>
      <c r="J854">
        <f t="shared" si="107"/>
        <v>0</v>
      </c>
      <c r="K854">
        <f t="shared" si="108"/>
        <v>-5967</v>
      </c>
      <c r="L854">
        <f t="shared" si="109"/>
        <v>8109</v>
      </c>
      <c r="M854">
        <f t="shared" si="110"/>
        <v>231.1</v>
      </c>
      <c r="N854">
        <f t="shared" si="111"/>
        <v>1</v>
      </c>
    </row>
    <row r="855" spans="1:14">
      <c r="A855">
        <f t="shared" si="104"/>
        <v>0</v>
      </c>
      <c r="B855">
        <f t="shared" si="105"/>
        <v>0</v>
      </c>
      <c r="C855">
        <v>60</v>
      </c>
      <c r="D855">
        <v>144</v>
      </c>
      <c r="E855">
        <f t="shared" si="106"/>
        <v>-999</v>
      </c>
      <c r="F855">
        <f>能力值计算器!G2</f>
        <v>0</v>
      </c>
      <c r="G855">
        <f>ROUNDDOWN((能力值计算器!F4+能力值计算器!E4*2+ROUNDDOWN(C855/4,0))*能力值计算器!C2/100+10+能力值计算器!C2,0)</f>
        <v>153</v>
      </c>
      <c r="H855">
        <f>ROUNDDOWN(ROUNDDOWN(ROUNDDOWN(ROUNDDOWN(ROUNDDOWN((能力值计算器!F6+能力值计算器!E6*2+ROUNDDOWN(D855/4,0))*能力值计算器!C2/100+5,0)*能力值计算器!H6,0)*能力值计算器!K6,0)*能力值计算器!L6,0)*VLOOKUP(能力值计算器!J6,能力变化对照表!A:B,2,0),0)</f>
        <v>103</v>
      </c>
      <c r="I855">
        <f>ROUNDDOWN(ROUNDDOWN(ROUNDDOWN(ROUNDDOWN(ROUNDDOWN((能力值计算器!F8+能力值计算器!E8*2+ROUNDDOWN(E855/4,0))*能力值计算器!C2/100+5,0)*能力值计算器!H8,0)*能力值计算器!K8,0)*能力值计算器!L8,0)*VLOOKUP(能力值计算器!J8,能力变化对照表!A:B,2,0),0)</f>
        <v>-39</v>
      </c>
      <c r="J855">
        <f t="shared" si="107"/>
        <v>0</v>
      </c>
      <c r="K855">
        <f t="shared" si="108"/>
        <v>-5967</v>
      </c>
      <c r="L855">
        <f t="shared" si="109"/>
        <v>9792</v>
      </c>
      <c r="M855">
        <f t="shared" si="110"/>
        <v>231.1</v>
      </c>
      <c r="N855">
        <f t="shared" si="111"/>
        <v>1</v>
      </c>
    </row>
    <row r="856" spans="1:14">
      <c r="A856">
        <f t="shared" si="104"/>
        <v>0</v>
      </c>
      <c r="B856">
        <f t="shared" si="105"/>
        <v>0</v>
      </c>
      <c r="C856">
        <v>64</v>
      </c>
      <c r="D856">
        <v>140</v>
      </c>
      <c r="E856">
        <f t="shared" si="106"/>
        <v>-999</v>
      </c>
      <c r="F856">
        <f>能力值计算器!G2</f>
        <v>0</v>
      </c>
      <c r="G856">
        <f>ROUNDDOWN((能力值计算器!F4+能力值计算器!E4*2+ROUNDDOWN(C856/4,0))*能力值计算器!C2/100+10+能力值计算器!C2,0)</f>
        <v>153</v>
      </c>
      <c r="H856">
        <f>ROUNDDOWN(ROUNDDOWN(ROUNDDOWN(ROUNDDOWN(ROUNDDOWN((能力值计算器!F6+能力值计算器!E6*2+ROUNDDOWN(D856/4,0))*能力值计算器!C2/100+5,0)*能力值计算器!H6,0)*能力值计算器!K6,0)*能力值计算器!L6,0)*VLOOKUP(能力值计算器!J6,能力变化对照表!A:B,2,0),0)</f>
        <v>103</v>
      </c>
      <c r="I856">
        <f>ROUNDDOWN(ROUNDDOWN(ROUNDDOWN(ROUNDDOWN(ROUNDDOWN((能力值计算器!F8+能力值计算器!E8*2+ROUNDDOWN(E856/4,0))*能力值计算器!C2/100+5,0)*能力值计算器!H8,0)*能力值计算器!K8,0)*能力值计算器!L8,0)*VLOOKUP(能力值计算器!J8,能力变化对照表!A:B,2,0),0)</f>
        <v>-39</v>
      </c>
      <c r="J856">
        <f t="shared" si="107"/>
        <v>0</v>
      </c>
      <c r="K856">
        <f t="shared" si="108"/>
        <v>-5967</v>
      </c>
      <c r="L856">
        <f t="shared" si="109"/>
        <v>9792</v>
      </c>
      <c r="M856">
        <f t="shared" si="110"/>
        <v>231.1</v>
      </c>
      <c r="N856">
        <f t="shared" si="111"/>
        <v>1</v>
      </c>
    </row>
    <row r="857" spans="1:14">
      <c r="A857">
        <f t="shared" si="104"/>
        <v>0</v>
      </c>
      <c r="B857">
        <f t="shared" si="105"/>
        <v>0</v>
      </c>
      <c r="C857">
        <v>60</v>
      </c>
      <c r="D857">
        <v>148</v>
      </c>
      <c r="E857">
        <f t="shared" si="106"/>
        <v>-999</v>
      </c>
      <c r="F857">
        <f>能力值计算器!G2</f>
        <v>0</v>
      </c>
      <c r="G857">
        <f>ROUNDDOWN((能力值计算器!F4+能力值计算器!E4*2+ROUNDDOWN(C857/4,0))*能力值计算器!C2/100+10+能力值计算器!C2,0)</f>
        <v>153</v>
      </c>
      <c r="H857">
        <f>ROUNDDOWN(ROUNDDOWN(ROUNDDOWN(ROUNDDOWN(ROUNDDOWN((能力值计算器!F6+能力值计算器!E6*2+ROUNDDOWN(D857/4,0))*能力值计算器!C2/100+5,0)*能力值计算器!H6,0)*能力值计算器!K6,0)*能力值计算器!L6,0)*VLOOKUP(能力值计算器!J6,能力变化对照表!A:B,2,0),0)</f>
        <v>104</v>
      </c>
      <c r="I857">
        <f>ROUNDDOWN(ROUNDDOWN(ROUNDDOWN(ROUNDDOWN(ROUNDDOWN((能力值计算器!F8+能力值计算器!E8*2+ROUNDDOWN(E857/4,0))*能力值计算器!C2/100+5,0)*能力值计算器!H8,0)*能力值计算器!K8,0)*能力值计算器!L8,0)*VLOOKUP(能力值计算器!J8,能力变化对照表!A:B,2,0),0)</f>
        <v>-39</v>
      </c>
      <c r="J857">
        <f t="shared" si="107"/>
        <v>0</v>
      </c>
      <c r="K857">
        <f t="shared" si="108"/>
        <v>-5967</v>
      </c>
      <c r="L857">
        <f t="shared" si="109"/>
        <v>9945</v>
      </c>
      <c r="M857">
        <f t="shared" si="110"/>
        <v>231.1</v>
      </c>
      <c r="N857">
        <f t="shared" si="111"/>
        <v>1</v>
      </c>
    </row>
    <row r="858" spans="1:14">
      <c r="A858">
        <f t="shared" si="104"/>
        <v>0</v>
      </c>
      <c r="B858">
        <f t="shared" si="105"/>
        <v>0</v>
      </c>
      <c r="C858">
        <v>60</v>
      </c>
      <c r="D858">
        <v>44</v>
      </c>
      <c r="E858">
        <f t="shared" si="106"/>
        <v>-999</v>
      </c>
      <c r="F858">
        <f>能力值计算器!G2</f>
        <v>0</v>
      </c>
      <c r="G858">
        <f>ROUNDDOWN((能力值计算器!F4+能力值计算器!E4*2+ROUNDDOWN(C858/4,0))*能力值计算器!C2/100+10+能力值计算器!C2,0)</f>
        <v>153</v>
      </c>
      <c r="H858">
        <f>ROUNDDOWN(ROUNDDOWN(ROUNDDOWN(ROUNDDOWN(ROUNDDOWN((能力值计算器!F6+能力值计算器!E6*2+ROUNDDOWN(D858/4,0))*能力值计算器!C2/100+5,0)*能力值计算器!H6,0)*能力值计算器!K6,0)*能力值计算器!L6,0)*VLOOKUP(能力值计算器!J6,能力变化对照表!A:B,2,0),0)</f>
        <v>91</v>
      </c>
      <c r="I858">
        <f>ROUNDDOWN(ROUNDDOWN(ROUNDDOWN(ROUNDDOWN(ROUNDDOWN((能力值计算器!F8+能力值计算器!E8*2+ROUNDDOWN(E858/4,0))*能力值计算器!C2/100+5,0)*能力值计算器!H8,0)*能力值计算器!K8,0)*能力值计算器!L8,0)*VLOOKUP(能力值计算器!J8,能力变化对照表!A:B,2,0),0)</f>
        <v>-39</v>
      </c>
      <c r="J858">
        <f t="shared" si="107"/>
        <v>0</v>
      </c>
      <c r="K858">
        <f t="shared" si="108"/>
        <v>-5967</v>
      </c>
      <c r="L858">
        <f t="shared" si="109"/>
        <v>7956</v>
      </c>
      <c r="M858">
        <f t="shared" si="110"/>
        <v>231.1</v>
      </c>
      <c r="N858">
        <f t="shared" si="111"/>
        <v>1</v>
      </c>
    </row>
    <row r="859" spans="1:14">
      <c r="A859">
        <f t="shared" si="104"/>
        <v>0</v>
      </c>
      <c r="B859">
        <f t="shared" si="105"/>
        <v>0</v>
      </c>
      <c r="C859">
        <v>60</v>
      </c>
      <c r="D859">
        <v>48</v>
      </c>
      <c r="E859">
        <f t="shared" si="106"/>
        <v>-999</v>
      </c>
      <c r="F859">
        <f>能力值计算器!G2</f>
        <v>0</v>
      </c>
      <c r="G859">
        <f>ROUNDDOWN((能力值计算器!F4+能力值计算器!E4*2+ROUNDDOWN(C859/4,0))*能力值计算器!C2/100+10+能力值计算器!C2,0)</f>
        <v>153</v>
      </c>
      <c r="H859">
        <f>ROUNDDOWN(ROUNDDOWN(ROUNDDOWN(ROUNDDOWN(ROUNDDOWN((能力值计算器!F6+能力值计算器!E6*2+ROUNDDOWN(D859/4,0))*能力值计算器!C2/100+5,0)*能力值计算器!H6,0)*能力值计算器!K6,0)*能力值计算器!L6,0)*VLOOKUP(能力值计算器!J6,能力变化对照表!A:B,2,0),0)</f>
        <v>91</v>
      </c>
      <c r="I859">
        <f>ROUNDDOWN(ROUNDDOWN(ROUNDDOWN(ROUNDDOWN(ROUNDDOWN((能力值计算器!F8+能力值计算器!E8*2+ROUNDDOWN(E859/4,0))*能力值计算器!C2/100+5,0)*能力值计算器!H8,0)*能力值计算器!K8,0)*能力值计算器!L8,0)*VLOOKUP(能力值计算器!J8,能力变化对照表!A:B,2,0),0)</f>
        <v>-39</v>
      </c>
      <c r="J859">
        <f t="shared" si="107"/>
        <v>0</v>
      </c>
      <c r="K859">
        <f t="shared" si="108"/>
        <v>-5967</v>
      </c>
      <c r="L859">
        <f t="shared" si="109"/>
        <v>7956</v>
      </c>
      <c r="M859">
        <f t="shared" si="110"/>
        <v>231.1</v>
      </c>
      <c r="N859">
        <f t="shared" si="111"/>
        <v>1</v>
      </c>
    </row>
    <row r="860" spans="1:14">
      <c r="A860">
        <f t="shared" si="104"/>
        <v>0</v>
      </c>
      <c r="B860">
        <f t="shared" si="105"/>
        <v>0</v>
      </c>
      <c r="C860">
        <v>64</v>
      </c>
      <c r="D860">
        <v>44</v>
      </c>
      <c r="E860">
        <f t="shared" si="106"/>
        <v>-999</v>
      </c>
      <c r="F860">
        <f>能力值计算器!G2</f>
        <v>0</v>
      </c>
      <c r="G860">
        <f>ROUNDDOWN((能力值计算器!F4+能力值计算器!E4*2+ROUNDDOWN(C860/4,0))*能力值计算器!C2/100+10+能力值计算器!C2,0)</f>
        <v>153</v>
      </c>
      <c r="H860">
        <f>ROUNDDOWN(ROUNDDOWN(ROUNDDOWN(ROUNDDOWN(ROUNDDOWN((能力值计算器!F6+能力值计算器!E6*2+ROUNDDOWN(D860/4,0))*能力值计算器!C2/100+5,0)*能力值计算器!H6,0)*能力值计算器!K6,0)*能力值计算器!L6,0)*VLOOKUP(能力值计算器!J6,能力变化对照表!A:B,2,0),0)</f>
        <v>91</v>
      </c>
      <c r="I860">
        <f>ROUNDDOWN(ROUNDDOWN(ROUNDDOWN(ROUNDDOWN(ROUNDDOWN((能力值计算器!F8+能力值计算器!E8*2+ROUNDDOWN(E860/4,0))*能力值计算器!C2/100+5,0)*能力值计算器!H8,0)*能力值计算器!K8,0)*能力值计算器!L8,0)*VLOOKUP(能力值计算器!J8,能力变化对照表!A:B,2,0),0)</f>
        <v>-39</v>
      </c>
      <c r="J860">
        <f t="shared" si="107"/>
        <v>0</v>
      </c>
      <c r="K860">
        <f t="shared" si="108"/>
        <v>-5967</v>
      </c>
      <c r="L860">
        <f t="shared" si="109"/>
        <v>7956</v>
      </c>
      <c r="M860">
        <f t="shared" si="110"/>
        <v>231.1</v>
      </c>
      <c r="N860">
        <f t="shared" si="111"/>
        <v>1</v>
      </c>
    </row>
    <row r="861" spans="1:14">
      <c r="A861">
        <f t="shared" si="104"/>
        <v>0</v>
      </c>
      <c r="B861">
        <f t="shared" si="105"/>
        <v>0</v>
      </c>
      <c r="C861">
        <v>60</v>
      </c>
      <c r="D861">
        <v>152</v>
      </c>
      <c r="E861">
        <f t="shared" si="106"/>
        <v>-999</v>
      </c>
      <c r="F861">
        <f>能力值计算器!G2</f>
        <v>0</v>
      </c>
      <c r="G861">
        <f>ROUNDDOWN((能力值计算器!F4+能力值计算器!E4*2+ROUNDDOWN(C861/4,0))*能力值计算器!C2/100+10+能力值计算器!C2,0)</f>
        <v>153</v>
      </c>
      <c r="H861">
        <f>ROUNDDOWN(ROUNDDOWN(ROUNDDOWN(ROUNDDOWN(ROUNDDOWN((能力值计算器!F6+能力值计算器!E6*2+ROUNDDOWN(D861/4,0))*能力值计算器!C2/100+5,0)*能力值计算器!H6,0)*能力值计算器!K6,0)*能力值计算器!L6,0)*VLOOKUP(能力值计算器!J6,能力变化对照表!A:B,2,0),0)</f>
        <v>104</v>
      </c>
      <c r="I861">
        <f>ROUNDDOWN(ROUNDDOWN(ROUNDDOWN(ROUNDDOWN(ROUNDDOWN((能力值计算器!F8+能力值计算器!E8*2+ROUNDDOWN(E861/4,0))*能力值计算器!C2/100+5,0)*能力值计算器!H8,0)*能力值计算器!K8,0)*能力值计算器!L8,0)*VLOOKUP(能力值计算器!J8,能力变化对照表!A:B,2,0),0)</f>
        <v>-39</v>
      </c>
      <c r="J861">
        <f t="shared" si="107"/>
        <v>0</v>
      </c>
      <c r="K861">
        <f t="shared" si="108"/>
        <v>-5967</v>
      </c>
      <c r="L861">
        <f t="shared" si="109"/>
        <v>9945</v>
      </c>
      <c r="M861">
        <f t="shared" si="110"/>
        <v>231.1</v>
      </c>
      <c r="N861">
        <f t="shared" si="111"/>
        <v>1</v>
      </c>
    </row>
    <row r="862" spans="1:14">
      <c r="A862">
        <f t="shared" si="104"/>
        <v>0</v>
      </c>
      <c r="B862">
        <f t="shared" si="105"/>
        <v>0</v>
      </c>
      <c r="C862">
        <v>64</v>
      </c>
      <c r="D862">
        <v>148</v>
      </c>
      <c r="E862">
        <f t="shared" si="106"/>
        <v>-999</v>
      </c>
      <c r="F862">
        <f>能力值计算器!G2</f>
        <v>0</v>
      </c>
      <c r="G862">
        <f>ROUNDDOWN((能力值计算器!F4+能力值计算器!E4*2+ROUNDDOWN(C862/4,0))*能力值计算器!C2/100+10+能力值计算器!C2,0)</f>
        <v>153</v>
      </c>
      <c r="H862">
        <f>ROUNDDOWN(ROUNDDOWN(ROUNDDOWN(ROUNDDOWN(ROUNDDOWN((能力值计算器!F6+能力值计算器!E6*2+ROUNDDOWN(D862/4,0))*能力值计算器!C2/100+5,0)*能力值计算器!H6,0)*能力值计算器!K6,0)*能力值计算器!L6,0)*VLOOKUP(能力值计算器!J6,能力变化对照表!A:B,2,0),0)</f>
        <v>104</v>
      </c>
      <c r="I862">
        <f>ROUNDDOWN(ROUNDDOWN(ROUNDDOWN(ROUNDDOWN(ROUNDDOWN((能力值计算器!F8+能力值计算器!E8*2+ROUNDDOWN(E862/4,0))*能力值计算器!C2/100+5,0)*能力值计算器!H8,0)*能力值计算器!K8,0)*能力值计算器!L8,0)*VLOOKUP(能力值计算器!J8,能力变化对照表!A:B,2,0),0)</f>
        <v>-39</v>
      </c>
      <c r="J862">
        <f t="shared" si="107"/>
        <v>0</v>
      </c>
      <c r="K862">
        <f t="shared" si="108"/>
        <v>-5967</v>
      </c>
      <c r="L862">
        <f t="shared" si="109"/>
        <v>9945</v>
      </c>
      <c r="M862">
        <f t="shared" si="110"/>
        <v>231.1</v>
      </c>
      <c r="N862">
        <f t="shared" si="111"/>
        <v>1</v>
      </c>
    </row>
    <row r="863" spans="1:14">
      <c r="A863">
        <f t="shared" si="104"/>
        <v>0</v>
      </c>
      <c r="B863">
        <f t="shared" si="105"/>
        <v>0</v>
      </c>
      <c r="C863">
        <v>60</v>
      </c>
      <c r="D863">
        <v>156</v>
      </c>
      <c r="E863">
        <f t="shared" si="106"/>
        <v>-999</v>
      </c>
      <c r="F863">
        <f>能力值计算器!G2</f>
        <v>0</v>
      </c>
      <c r="G863">
        <f>ROUNDDOWN((能力值计算器!F4+能力值计算器!E4*2+ROUNDDOWN(C863/4,0))*能力值计算器!C2/100+10+能力值计算器!C2,0)</f>
        <v>153</v>
      </c>
      <c r="H863">
        <f>ROUNDDOWN(ROUNDDOWN(ROUNDDOWN(ROUNDDOWN(ROUNDDOWN((能力值计算器!F6+能力值计算器!E6*2+ROUNDDOWN(D863/4,0))*能力值计算器!C2/100+5,0)*能力值计算器!H6,0)*能力值计算器!K6,0)*能力值计算器!L6,0)*VLOOKUP(能力值计算器!J6,能力变化对照表!A:B,2,0),0)</f>
        <v>105</v>
      </c>
      <c r="I863">
        <f>ROUNDDOWN(ROUNDDOWN(ROUNDDOWN(ROUNDDOWN(ROUNDDOWN((能力值计算器!F8+能力值计算器!E8*2+ROUNDDOWN(E863/4,0))*能力值计算器!C2/100+5,0)*能力值计算器!H8,0)*能力值计算器!K8,0)*能力值计算器!L8,0)*VLOOKUP(能力值计算器!J8,能力变化对照表!A:B,2,0),0)</f>
        <v>-39</v>
      </c>
      <c r="J863">
        <f t="shared" si="107"/>
        <v>0</v>
      </c>
      <c r="K863">
        <f t="shared" si="108"/>
        <v>-5967</v>
      </c>
      <c r="L863">
        <f t="shared" si="109"/>
        <v>10098</v>
      </c>
      <c r="M863">
        <f t="shared" si="110"/>
        <v>231.1</v>
      </c>
      <c r="N863">
        <f t="shared" si="111"/>
        <v>1</v>
      </c>
    </row>
    <row r="864" spans="1:14">
      <c r="A864">
        <f t="shared" si="104"/>
        <v>0</v>
      </c>
      <c r="B864">
        <f t="shared" si="105"/>
        <v>0</v>
      </c>
      <c r="C864">
        <v>60</v>
      </c>
      <c r="D864">
        <v>36</v>
      </c>
      <c r="E864">
        <f t="shared" si="106"/>
        <v>-999</v>
      </c>
      <c r="F864">
        <f>能力值计算器!G2</f>
        <v>0</v>
      </c>
      <c r="G864">
        <f>ROUNDDOWN((能力值计算器!F4+能力值计算器!E4*2+ROUNDDOWN(C864/4,0))*能力值计算器!C2/100+10+能力值计算器!C2,0)</f>
        <v>153</v>
      </c>
      <c r="H864">
        <f>ROUNDDOWN(ROUNDDOWN(ROUNDDOWN(ROUNDDOWN(ROUNDDOWN((能力值计算器!F6+能力值计算器!E6*2+ROUNDDOWN(D864/4,0))*能力值计算器!C2/100+5,0)*能力值计算器!H6,0)*能力值计算器!K6,0)*能力值计算器!L6,0)*VLOOKUP(能力值计算器!J6,能力变化对照表!A:B,2,0),0)</f>
        <v>90</v>
      </c>
      <c r="I864">
        <f>ROUNDDOWN(ROUNDDOWN(ROUNDDOWN(ROUNDDOWN(ROUNDDOWN((能力值计算器!F8+能力值计算器!E8*2+ROUNDDOWN(E864/4,0))*能力值计算器!C2/100+5,0)*能力值计算器!H8,0)*能力值计算器!K8,0)*能力值计算器!L8,0)*VLOOKUP(能力值计算器!J8,能力变化对照表!A:B,2,0),0)</f>
        <v>-39</v>
      </c>
      <c r="J864">
        <f t="shared" si="107"/>
        <v>0</v>
      </c>
      <c r="K864">
        <f t="shared" si="108"/>
        <v>-5967</v>
      </c>
      <c r="L864">
        <f t="shared" si="109"/>
        <v>7803</v>
      </c>
      <c r="M864">
        <f t="shared" si="110"/>
        <v>231.1</v>
      </c>
      <c r="N864">
        <f t="shared" si="111"/>
        <v>1</v>
      </c>
    </row>
    <row r="865" spans="1:14">
      <c r="A865">
        <f t="shared" si="104"/>
        <v>0</v>
      </c>
      <c r="B865">
        <f t="shared" si="105"/>
        <v>0</v>
      </c>
      <c r="C865">
        <v>60</v>
      </c>
      <c r="D865">
        <v>40</v>
      </c>
      <c r="E865">
        <f t="shared" si="106"/>
        <v>-999</v>
      </c>
      <c r="F865">
        <f>能力值计算器!G2</f>
        <v>0</v>
      </c>
      <c r="G865">
        <f>ROUNDDOWN((能力值计算器!F4+能力值计算器!E4*2+ROUNDDOWN(C865/4,0))*能力值计算器!C2/100+10+能力值计算器!C2,0)</f>
        <v>153</v>
      </c>
      <c r="H865">
        <f>ROUNDDOWN(ROUNDDOWN(ROUNDDOWN(ROUNDDOWN(ROUNDDOWN((能力值计算器!F6+能力值计算器!E6*2+ROUNDDOWN(D865/4,0))*能力值计算器!C2/100+5,0)*能力值计算器!H6,0)*能力值计算器!K6,0)*能力值计算器!L6,0)*VLOOKUP(能力值计算器!J6,能力变化对照表!A:B,2,0),0)</f>
        <v>90</v>
      </c>
      <c r="I865">
        <f>ROUNDDOWN(ROUNDDOWN(ROUNDDOWN(ROUNDDOWN(ROUNDDOWN((能力值计算器!F8+能力值计算器!E8*2+ROUNDDOWN(E865/4,0))*能力值计算器!C2/100+5,0)*能力值计算器!H8,0)*能力值计算器!K8,0)*能力值计算器!L8,0)*VLOOKUP(能力值计算器!J8,能力变化对照表!A:B,2,0),0)</f>
        <v>-39</v>
      </c>
      <c r="J865">
        <f t="shared" si="107"/>
        <v>0</v>
      </c>
      <c r="K865">
        <f t="shared" si="108"/>
        <v>-5967</v>
      </c>
      <c r="L865">
        <f t="shared" si="109"/>
        <v>7803</v>
      </c>
      <c r="M865">
        <f t="shared" si="110"/>
        <v>231.1</v>
      </c>
      <c r="N865">
        <f t="shared" si="111"/>
        <v>1</v>
      </c>
    </row>
    <row r="866" spans="1:14">
      <c r="A866">
        <f t="shared" si="104"/>
        <v>0</v>
      </c>
      <c r="B866">
        <f t="shared" si="105"/>
        <v>0</v>
      </c>
      <c r="C866">
        <v>64</v>
      </c>
      <c r="D866">
        <v>36</v>
      </c>
      <c r="E866">
        <f t="shared" si="106"/>
        <v>-999</v>
      </c>
      <c r="F866">
        <f>能力值计算器!G2</f>
        <v>0</v>
      </c>
      <c r="G866">
        <f>ROUNDDOWN((能力值计算器!F4+能力值计算器!E4*2+ROUNDDOWN(C866/4,0))*能力值计算器!C2/100+10+能力值计算器!C2,0)</f>
        <v>153</v>
      </c>
      <c r="H866">
        <f>ROUNDDOWN(ROUNDDOWN(ROUNDDOWN(ROUNDDOWN(ROUNDDOWN((能力值计算器!F6+能力值计算器!E6*2+ROUNDDOWN(D866/4,0))*能力值计算器!C2/100+5,0)*能力值计算器!H6,0)*能力值计算器!K6,0)*能力值计算器!L6,0)*VLOOKUP(能力值计算器!J6,能力变化对照表!A:B,2,0),0)</f>
        <v>90</v>
      </c>
      <c r="I866">
        <f>ROUNDDOWN(ROUNDDOWN(ROUNDDOWN(ROUNDDOWN(ROUNDDOWN((能力值计算器!F8+能力值计算器!E8*2+ROUNDDOWN(E866/4,0))*能力值计算器!C2/100+5,0)*能力值计算器!H8,0)*能力值计算器!K8,0)*能力值计算器!L8,0)*VLOOKUP(能力值计算器!J8,能力变化对照表!A:B,2,0),0)</f>
        <v>-39</v>
      </c>
      <c r="J866">
        <f t="shared" si="107"/>
        <v>0</v>
      </c>
      <c r="K866">
        <f t="shared" si="108"/>
        <v>-5967</v>
      </c>
      <c r="L866">
        <f t="shared" si="109"/>
        <v>7803</v>
      </c>
      <c r="M866">
        <f t="shared" si="110"/>
        <v>231.1</v>
      </c>
      <c r="N866">
        <f t="shared" si="111"/>
        <v>1</v>
      </c>
    </row>
    <row r="867" spans="1:14">
      <c r="A867">
        <f t="shared" si="104"/>
        <v>0</v>
      </c>
      <c r="B867">
        <f t="shared" si="105"/>
        <v>0</v>
      </c>
      <c r="C867">
        <v>60</v>
      </c>
      <c r="D867">
        <v>160</v>
      </c>
      <c r="E867">
        <f t="shared" si="106"/>
        <v>-999</v>
      </c>
      <c r="F867">
        <f>能力值计算器!G2</f>
        <v>0</v>
      </c>
      <c r="G867">
        <f>ROUNDDOWN((能力值计算器!F4+能力值计算器!E4*2+ROUNDDOWN(C867/4,0))*能力值计算器!C2/100+10+能力值计算器!C2,0)</f>
        <v>153</v>
      </c>
      <c r="H867">
        <f>ROUNDDOWN(ROUNDDOWN(ROUNDDOWN(ROUNDDOWN(ROUNDDOWN((能力值计算器!F6+能力值计算器!E6*2+ROUNDDOWN(D867/4,0))*能力值计算器!C2/100+5,0)*能力值计算器!H6,0)*能力值计算器!K6,0)*能力值计算器!L6,0)*VLOOKUP(能力值计算器!J6,能力变化对照表!A:B,2,0),0)</f>
        <v>105</v>
      </c>
      <c r="I867">
        <f>ROUNDDOWN(ROUNDDOWN(ROUNDDOWN(ROUNDDOWN(ROUNDDOWN((能力值计算器!F8+能力值计算器!E8*2+ROUNDDOWN(E867/4,0))*能力值计算器!C2/100+5,0)*能力值计算器!H8,0)*能力值计算器!K8,0)*能力值计算器!L8,0)*VLOOKUP(能力值计算器!J8,能力变化对照表!A:B,2,0),0)</f>
        <v>-39</v>
      </c>
      <c r="J867">
        <f t="shared" si="107"/>
        <v>0</v>
      </c>
      <c r="K867">
        <f t="shared" si="108"/>
        <v>-5967</v>
      </c>
      <c r="L867">
        <f t="shared" si="109"/>
        <v>10098</v>
      </c>
      <c r="M867">
        <f t="shared" si="110"/>
        <v>231.1</v>
      </c>
      <c r="N867">
        <f t="shared" si="111"/>
        <v>1</v>
      </c>
    </row>
    <row r="868" spans="1:14">
      <c r="A868">
        <f t="shared" si="104"/>
        <v>0</v>
      </c>
      <c r="B868">
        <f t="shared" si="105"/>
        <v>0</v>
      </c>
      <c r="C868">
        <v>64</v>
      </c>
      <c r="D868">
        <v>156</v>
      </c>
      <c r="E868">
        <f t="shared" si="106"/>
        <v>-999</v>
      </c>
      <c r="F868">
        <f>能力值计算器!G2</f>
        <v>0</v>
      </c>
      <c r="G868">
        <f>ROUNDDOWN((能力值计算器!F4+能力值计算器!E4*2+ROUNDDOWN(C868/4,0))*能力值计算器!C2/100+10+能力值计算器!C2,0)</f>
        <v>153</v>
      </c>
      <c r="H868">
        <f>ROUNDDOWN(ROUNDDOWN(ROUNDDOWN(ROUNDDOWN(ROUNDDOWN((能力值计算器!F6+能力值计算器!E6*2+ROUNDDOWN(D868/4,0))*能力值计算器!C2/100+5,0)*能力值计算器!H6,0)*能力值计算器!K6,0)*能力值计算器!L6,0)*VLOOKUP(能力值计算器!J6,能力变化对照表!A:B,2,0),0)</f>
        <v>105</v>
      </c>
      <c r="I868">
        <f>ROUNDDOWN(ROUNDDOWN(ROUNDDOWN(ROUNDDOWN(ROUNDDOWN((能力值计算器!F8+能力值计算器!E8*2+ROUNDDOWN(E868/4,0))*能力值计算器!C2/100+5,0)*能力值计算器!H8,0)*能力值计算器!K8,0)*能力值计算器!L8,0)*VLOOKUP(能力值计算器!J8,能力变化对照表!A:B,2,0),0)</f>
        <v>-39</v>
      </c>
      <c r="J868">
        <f t="shared" si="107"/>
        <v>0</v>
      </c>
      <c r="K868">
        <f t="shared" si="108"/>
        <v>-5967</v>
      </c>
      <c r="L868">
        <f t="shared" si="109"/>
        <v>10098</v>
      </c>
      <c r="M868">
        <f t="shared" si="110"/>
        <v>231.1</v>
      </c>
      <c r="N868">
        <f t="shared" si="111"/>
        <v>1</v>
      </c>
    </row>
    <row r="869" spans="1:14">
      <c r="A869">
        <f t="shared" si="104"/>
        <v>0</v>
      </c>
      <c r="B869">
        <f t="shared" si="105"/>
        <v>0</v>
      </c>
      <c r="C869">
        <v>60</v>
      </c>
      <c r="D869">
        <v>164</v>
      </c>
      <c r="E869">
        <f t="shared" si="106"/>
        <v>-999</v>
      </c>
      <c r="F869">
        <f>能力值计算器!G2</f>
        <v>0</v>
      </c>
      <c r="G869">
        <f>ROUNDDOWN((能力值计算器!F4+能力值计算器!E4*2+ROUNDDOWN(C869/4,0))*能力值计算器!C2/100+10+能力值计算器!C2,0)</f>
        <v>153</v>
      </c>
      <c r="H869">
        <f>ROUNDDOWN(ROUNDDOWN(ROUNDDOWN(ROUNDDOWN(ROUNDDOWN((能力值计算器!F6+能力值计算器!E6*2+ROUNDDOWN(D869/4,0))*能力值计算器!C2/100+5,0)*能力值计算器!H6,0)*能力值计算器!K6,0)*能力值计算器!L6,0)*VLOOKUP(能力值计算器!J6,能力变化对照表!A:B,2,0),0)</f>
        <v>106</v>
      </c>
      <c r="I869">
        <f>ROUNDDOWN(ROUNDDOWN(ROUNDDOWN(ROUNDDOWN(ROUNDDOWN((能力值计算器!F8+能力值计算器!E8*2+ROUNDDOWN(E869/4,0))*能力值计算器!C2/100+5,0)*能力值计算器!H8,0)*能力值计算器!K8,0)*能力值计算器!L8,0)*VLOOKUP(能力值计算器!J8,能力变化对照表!A:B,2,0),0)</f>
        <v>-39</v>
      </c>
      <c r="J869">
        <f t="shared" si="107"/>
        <v>0</v>
      </c>
      <c r="K869">
        <f t="shared" si="108"/>
        <v>-5967</v>
      </c>
      <c r="L869">
        <f t="shared" si="109"/>
        <v>10251</v>
      </c>
      <c r="M869">
        <f t="shared" si="110"/>
        <v>231.1</v>
      </c>
      <c r="N869">
        <f t="shared" si="111"/>
        <v>1</v>
      </c>
    </row>
    <row r="870" spans="1:14">
      <c r="A870">
        <f t="shared" si="104"/>
        <v>0</v>
      </c>
      <c r="B870">
        <f t="shared" si="105"/>
        <v>0</v>
      </c>
      <c r="C870">
        <v>60</v>
      </c>
      <c r="D870">
        <v>28</v>
      </c>
      <c r="E870">
        <f t="shared" si="106"/>
        <v>-999</v>
      </c>
      <c r="F870">
        <f>能力值计算器!G2</f>
        <v>0</v>
      </c>
      <c r="G870">
        <f>ROUNDDOWN((能力值计算器!F4+能力值计算器!E4*2+ROUNDDOWN(C870/4,0))*能力值计算器!C2/100+10+能力值计算器!C2,0)</f>
        <v>153</v>
      </c>
      <c r="H870">
        <f>ROUNDDOWN(ROUNDDOWN(ROUNDDOWN(ROUNDDOWN(ROUNDDOWN((能力值计算器!F6+能力值计算器!E6*2+ROUNDDOWN(D870/4,0))*能力值计算器!C2/100+5,0)*能力值计算器!H6,0)*能力值计算器!K6,0)*能力值计算器!L6,0)*VLOOKUP(能力值计算器!J6,能力变化对照表!A:B,2,0),0)</f>
        <v>89</v>
      </c>
      <c r="I870">
        <f>ROUNDDOWN(ROUNDDOWN(ROUNDDOWN(ROUNDDOWN(ROUNDDOWN((能力值计算器!F8+能力值计算器!E8*2+ROUNDDOWN(E870/4,0))*能力值计算器!C2/100+5,0)*能力值计算器!H8,0)*能力值计算器!K8,0)*能力值计算器!L8,0)*VLOOKUP(能力值计算器!J8,能力变化对照表!A:B,2,0),0)</f>
        <v>-39</v>
      </c>
      <c r="J870">
        <f t="shared" si="107"/>
        <v>0</v>
      </c>
      <c r="K870">
        <f t="shared" si="108"/>
        <v>-5967</v>
      </c>
      <c r="L870">
        <f t="shared" si="109"/>
        <v>7650</v>
      </c>
      <c r="M870">
        <f t="shared" si="110"/>
        <v>231.1</v>
      </c>
      <c r="N870">
        <f t="shared" si="111"/>
        <v>1</v>
      </c>
    </row>
    <row r="871" spans="1:14">
      <c r="A871">
        <f t="shared" si="104"/>
        <v>0</v>
      </c>
      <c r="B871">
        <f t="shared" si="105"/>
        <v>0</v>
      </c>
      <c r="C871">
        <v>60</v>
      </c>
      <c r="D871">
        <v>32</v>
      </c>
      <c r="E871">
        <f t="shared" si="106"/>
        <v>-999</v>
      </c>
      <c r="F871">
        <f>能力值计算器!G2</f>
        <v>0</v>
      </c>
      <c r="G871">
        <f>ROUNDDOWN((能力值计算器!F4+能力值计算器!E4*2+ROUNDDOWN(C871/4,0))*能力值计算器!C2/100+10+能力值计算器!C2,0)</f>
        <v>153</v>
      </c>
      <c r="H871">
        <f>ROUNDDOWN(ROUNDDOWN(ROUNDDOWN(ROUNDDOWN(ROUNDDOWN((能力值计算器!F6+能力值计算器!E6*2+ROUNDDOWN(D871/4,0))*能力值计算器!C2/100+5,0)*能力值计算器!H6,0)*能力值计算器!K6,0)*能力值计算器!L6,0)*VLOOKUP(能力值计算器!J6,能力变化对照表!A:B,2,0),0)</f>
        <v>89</v>
      </c>
      <c r="I871">
        <f>ROUNDDOWN(ROUNDDOWN(ROUNDDOWN(ROUNDDOWN(ROUNDDOWN((能力值计算器!F8+能力值计算器!E8*2+ROUNDDOWN(E871/4,0))*能力值计算器!C2/100+5,0)*能力值计算器!H8,0)*能力值计算器!K8,0)*能力值计算器!L8,0)*VLOOKUP(能力值计算器!J8,能力变化对照表!A:B,2,0),0)</f>
        <v>-39</v>
      </c>
      <c r="J871">
        <f t="shared" si="107"/>
        <v>0</v>
      </c>
      <c r="K871">
        <f t="shared" si="108"/>
        <v>-5967</v>
      </c>
      <c r="L871">
        <f t="shared" si="109"/>
        <v>7650</v>
      </c>
      <c r="M871">
        <f t="shared" si="110"/>
        <v>231.1</v>
      </c>
      <c r="N871">
        <f t="shared" si="111"/>
        <v>1</v>
      </c>
    </row>
    <row r="872" spans="1:14">
      <c r="A872">
        <f t="shared" si="104"/>
        <v>0</v>
      </c>
      <c r="B872">
        <f t="shared" si="105"/>
        <v>0</v>
      </c>
      <c r="C872">
        <v>64</v>
      </c>
      <c r="D872">
        <v>28</v>
      </c>
      <c r="E872">
        <f t="shared" si="106"/>
        <v>-999</v>
      </c>
      <c r="F872">
        <f>能力值计算器!G2</f>
        <v>0</v>
      </c>
      <c r="G872">
        <f>ROUNDDOWN((能力值计算器!F4+能力值计算器!E4*2+ROUNDDOWN(C872/4,0))*能力值计算器!C2/100+10+能力值计算器!C2,0)</f>
        <v>153</v>
      </c>
      <c r="H872">
        <f>ROUNDDOWN(ROUNDDOWN(ROUNDDOWN(ROUNDDOWN(ROUNDDOWN((能力值计算器!F6+能力值计算器!E6*2+ROUNDDOWN(D872/4,0))*能力值计算器!C2/100+5,0)*能力值计算器!H6,0)*能力值计算器!K6,0)*能力值计算器!L6,0)*VLOOKUP(能力值计算器!J6,能力变化对照表!A:B,2,0),0)</f>
        <v>89</v>
      </c>
      <c r="I872">
        <f>ROUNDDOWN(ROUNDDOWN(ROUNDDOWN(ROUNDDOWN(ROUNDDOWN((能力值计算器!F8+能力值计算器!E8*2+ROUNDDOWN(E872/4,0))*能力值计算器!C2/100+5,0)*能力值计算器!H8,0)*能力值计算器!K8,0)*能力值计算器!L8,0)*VLOOKUP(能力值计算器!J8,能力变化对照表!A:B,2,0),0)</f>
        <v>-39</v>
      </c>
      <c r="J872">
        <f t="shared" si="107"/>
        <v>0</v>
      </c>
      <c r="K872">
        <f t="shared" si="108"/>
        <v>-5967</v>
      </c>
      <c r="L872">
        <f t="shared" si="109"/>
        <v>7650</v>
      </c>
      <c r="M872">
        <f t="shared" si="110"/>
        <v>231.1</v>
      </c>
      <c r="N872">
        <f t="shared" si="111"/>
        <v>1</v>
      </c>
    </row>
    <row r="873" spans="1:14">
      <c r="A873">
        <f t="shared" si="104"/>
        <v>0</v>
      </c>
      <c r="B873">
        <f t="shared" si="105"/>
        <v>0</v>
      </c>
      <c r="C873">
        <v>60</v>
      </c>
      <c r="D873">
        <v>168</v>
      </c>
      <c r="E873">
        <f t="shared" si="106"/>
        <v>-999</v>
      </c>
      <c r="F873">
        <f>能力值计算器!G2</f>
        <v>0</v>
      </c>
      <c r="G873">
        <f>ROUNDDOWN((能力值计算器!F4+能力值计算器!E4*2+ROUNDDOWN(C873/4,0))*能力值计算器!C2/100+10+能力值计算器!C2,0)</f>
        <v>153</v>
      </c>
      <c r="H873">
        <f>ROUNDDOWN(ROUNDDOWN(ROUNDDOWN(ROUNDDOWN(ROUNDDOWN((能力值计算器!F6+能力值计算器!E6*2+ROUNDDOWN(D873/4,0))*能力值计算器!C2/100+5,0)*能力值计算器!H6,0)*能力值计算器!K6,0)*能力值计算器!L6,0)*VLOOKUP(能力值计算器!J6,能力变化对照表!A:B,2,0),0)</f>
        <v>106</v>
      </c>
      <c r="I873">
        <f>ROUNDDOWN(ROUNDDOWN(ROUNDDOWN(ROUNDDOWN(ROUNDDOWN((能力值计算器!F8+能力值计算器!E8*2+ROUNDDOWN(E873/4,0))*能力值计算器!C2/100+5,0)*能力值计算器!H8,0)*能力值计算器!K8,0)*能力值计算器!L8,0)*VLOOKUP(能力值计算器!J8,能力变化对照表!A:B,2,0),0)</f>
        <v>-39</v>
      </c>
      <c r="J873">
        <f t="shared" si="107"/>
        <v>0</v>
      </c>
      <c r="K873">
        <f t="shared" si="108"/>
        <v>-5967</v>
      </c>
      <c r="L873">
        <f t="shared" si="109"/>
        <v>10251</v>
      </c>
      <c r="M873">
        <f t="shared" si="110"/>
        <v>231.1</v>
      </c>
      <c r="N873">
        <f t="shared" si="111"/>
        <v>1</v>
      </c>
    </row>
    <row r="874" spans="1:14">
      <c r="A874">
        <f t="shared" si="104"/>
        <v>0</v>
      </c>
      <c r="B874">
        <f t="shared" si="105"/>
        <v>0</v>
      </c>
      <c r="C874">
        <v>64</v>
      </c>
      <c r="D874">
        <v>164</v>
      </c>
      <c r="E874">
        <f t="shared" si="106"/>
        <v>-999</v>
      </c>
      <c r="F874">
        <f>能力值计算器!G2</f>
        <v>0</v>
      </c>
      <c r="G874">
        <f>ROUNDDOWN((能力值计算器!F4+能力值计算器!E4*2+ROUNDDOWN(C874/4,0))*能力值计算器!C2/100+10+能力值计算器!C2,0)</f>
        <v>153</v>
      </c>
      <c r="H874">
        <f>ROUNDDOWN(ROUNDDOWN(ROUNDDOWN(ROUNDDOWN(ROUNDDOWN((能力值计算器!F6+能力值计算器!E6*2+ROUNDDOWN(D874/4,0))*能力值计算器!C2/100+5,0)*能力值计算器!H6,0)*能力值计算器!K6,0)*能力值计算器!L6,0)*VLOOKUP(能力值计算器!J6,能力变化对照表!A:B,2,0),0)</f>
        <v>106</v>
      </c>
      <c r="I874">
        <f>ROUNDDOWN(ROUNDDOWN(ROUNDDOWN(ROUNDDOWN(ROUNDDOWN((能力值计算器!F8+能力值计算器!E8*2+ROUNDDOWN(E874/4,0))*能力值计算器!C2/100+5,0)*能力值计算器!H8,0)*能力值计算器!K8,0)*能力值计算器!L8,0)*VLOOKUP(能力值计算器!J8,能力变化对照表!A:B,2,0),0)</f>
        <v>-39</v>
      </c>
      <c r="J874">
        <f t="shared" si="107"/>
        <v>0</v>
      </c>
      <c r="K874">
        <f t="shared" si="108"/>
        <v>-5967</v>
      </c>
      <c r="L874">
        <f t="shared" si="109"/>
        <v>10251</v>
      </c>
      <c r="M874">
        <f t="shared" si="110"/>
        <v>231.1</v>
      </c>
      <c r="N874">
        <f t="shared" si="111"/>
        <v>1</v>
      </c>
    </row>
    <row r="875" spans="1:14">
      <c r="A875">
        <f t="shared" si="104"/>
        <v>0</v>
      </c>
      <c r="B875">
        <f t="shared" si="105"/>
        <v>0</v>
      </c>
      <c r="C875">
        <v>60</v>
      </c>
      <c r="D875">
        <v>172</v>
      </c>
      <c r="E875">
        <f t="shared" si="106"/>
        <v>-999</v>
      </c>
      <c r="F875">
        <f>能力值计算器!G2</f>
        <v>0</v>
      </c>
      <c r="G875">
        <f>ROUNDDOWN((能力值计算器!F4+能力值计算器!E4*2+ROUNDDOWN(C875/4,0))*能力值计算器!C2/100+10+能力值计算器!C2,0)</f>
        <v>153</v>
      </c>
      <c r="H875">
        <f>ROUNDDOWN(ROUNDDOWN(ROUNDDOWN(ROUNDDOWN(ROUNDDOWN((能力值计算器!F6+能力值计算器!E6*2+ROUNDDOWN(D875/4,0))*能力值计算器!C2/100+5,0)*能力值计算器!H6,0)*能力值计算器!K6,0)*能力值计算器!L6,0)*VLOOKUP(能力值计算器!J6,能力变化对照表!A:B,2,0),0)</f>
        <v>107</v>
      </c>
      <c r="I875">
        <f>ROUNDDOWN(ROUNDDOWN(ROUNDDOWN(ROUNDDOWN(ROUNDDOWN((能力值计算器!F8+能力值计算器!E8*2+ROUNDDOWN(E875/4,0))*能力值计算器!C2/100+5,0)*能力值计算器!H8,0)*能力值计算器!K8,0)*能力值计算器!L8,0)*VLOOKUP(能力值计算器!J8,能力变化对照表!A:B,2,0),0)</f>
        <v>-39</v>
      </c>
      <c r="J875">
        <f t="shared" si="107"/>
        <v>0</v>
      </c>
      <c r="K875">
        <f t="shared" si="108"/>
        <v>-5967</v>
      </c>
      <c r="L875">
        <f t="shared" si="109"/>
        <v>10404</v>
      </c>
      <c r="M875">
        <f t="shared" si="110"/>
        <v>231.1</v>
      </c>
      <c r="N875">
        <f t="shared" si="111"/>
        <v>1</v>
      </c>
    </row>
    <row r="876" spans="1:14">
      <c r="A876">
        <f t="shared" si="104"/>
        <v>0</v>
      </c>
      <c r="B876">
        <f t="shared" si="105"/>
        <v>0</v>
      </c>
      <c r="C876">
        <v>60</v>
      </c>
      <c r="D876">
        <v>20</v>
      </c>
      <c r="E876">
        <f t="shared" si="106"/>
        <v>-999</v>
      </c>
      <c r="F876">
        <f>能力值计算器!G2</f>
        <v>0</v>
      </c>
      <c r="G876">
        <f>ROUNDDOWN((能力值计算器!F4+能力值计算器!E4*2+ROUNDDOWN(C876/4,0))*能力值计算器!C2/100+10+能力值计算器!C2,0)</f>
        <v>153</v>
      </c>
      <c r="H876">
        <f>ROUNDDOWN(ROUNDDOWN(ROUNDDOWN(ROUNDDOWN(ROUNDDOWN((能力值计算器!F6+能力值计算器!E6*2+ROUNDDOWN(D876/4,0))*能力值计算器!C2/100+5,0)*能力值计算器!H6,0)*能力值计算器!K6,0)*能力值计算器!L6,0)*VLOOKUP(能力值计算器!J6,能力变化对照表!A:B,2,0),0)</f>
        <v>88</v>
      </c>
      <c r="I876">
        <f>ROUNDDOWN(ROUNDDOWN(ROUNDDOWN(ROUNDDOWN(ROUNDDOWN((能力值计算器!F8+能力值计算器!E8*2+ROUNDDOWN(E876/4,0))*能力值计算器!C2/100+5,0)*能力值计算器!H8,0)*能力值计算器!K8,0)*能力值计算器!L8,0)*VLOOKUP(能力值计算器!J8,能力变化对照表!A:B,2,0),0)</f>
        <v>-39</v>
      </c>
      <c r="J876">
        <f t="shared" si="107"/>
        <v>0</v>
      </c>
      <c r="K876">
        <f t="shared" si="108"/>
        <v>-5967</v>
      </c>
      <c r="L876">
        <f t="shared" si="109"/>
        <v>7497</v>
      </c>
      <c r="M876">
        <f t="shared" si="110"/>
        <v>231.1</v>
      </c>
      <c r="N876">
        <f t="shared" si="111"/>
        <v>1</v>
      </c>
    </row>
    <row r="877" spans="1:14">
      <c r="A877">
        <f t="shared" si="104"/>
        <v>0</v>
      </c>
      <c r="B877">
        <f t="shared" si="105"/>
        <v>0</v>
      </c>
      <c r="C877">
        <v>60</v>
      </c>
      <c r="D877">
        <v>24</v>
      </c>
      <c r="E877">
        <f t="shared" si="106"/>
        <v>-999</v>
      </c>
      <c r="F877">
        <f>能力值计算器!G2</f>
        <v>0</v>
      </c>
      <c r="G877">
        <f>ROUNDDOWN((能力值计算器!F4+能力值计算器!E4*2+ROUNDDOWN(C877/4,0))*能力值计算器!C2/100+10+能力值计算器!C2,0)</f>
        <v>153</v>
      </c>
      <c r="H877">
        <f>ROUNDDOWN(ROUNDDOWN(ROUNDDOWN(ROUNDDOWN(ROUNDDOWN((能力值计算器!F6+能力值计算器!E6*2+ROUNDDOWN(D877/4,0))*能力值计算器!C2/100+5,0)*能力值计算器!H6,0)*能力值计算器!K6,0)*能力值计算器!L6,0)*VLOOKUP(能力值计算器!J6,能力变化对照表!A:B,2,0),0)</f>
        <v>88</v>
      </c>
      <c r="I877">
        <f>ROUNDDOWN(ROUNDDOWN(ROUNDDOWN(ROUNDDOWN(ROUNDDOWN((能力值计算器!F8+能力值计算器!E8*2+ROUNDDOWN(E877/4,0))*能力值计算器!C2/100+5,0)*能力值计算器!H8,0)*能力值计算器!K8,0)*能力值计算器!L8,0)*VLOOKUP(能力值计算器!J8,能力变化对照表!A:B,2,0),0)</f>
        <v>-39</v>
      </c>
      <c r="J877">
        <f t="shared" si="107"/>
        <v>0</v>
      </c>
      <c r="K877">
        <f t="shared" si="108"/>
        <v>-5967</v>
      </c>
      <c r="L877">
        <f t="shared" si="109"/>
        <v>7497</v>
      </c>
      <c r="M877">
        <f t="shared" si="110"/>
        <v>231.1</v>
      </c>
      <c r="N877">
        <f t="shared" si="111"/>
        <v>1</v>
      </c>
    </row>
    <row r="878" spans="1:14">
      <c r="A878">
        <f t="shared" si="104"/>
        <v>0</v>
      </c>
      <c r="B878">
        <f t="shared" si="105"/>
        <v>0</v>
      </c>
      <c r="C878">
        <v>64</v>
      </c>
      <c r="D878">
        <v>20</v>
      </c>
      <c r="E878">
        <f t="shared" si="106"/>
        <v>-999</v>
      </c>
      <c r="F878">
        <f>能力值计算器!G2</f>
        <v>0</v>
      </c>
      <c r="G878">
        <f>ROUNDDOWN((能力值计算器!F4+能力值计算器!E4*2+ROUNDDOWN(C878/4,0))*能力值计算器!C2/100+10+能力值计算器!C2,0)</f>
        <v>153</v>
      </c>
      <c r="H878">
        <f>ROUNDDOWN(ROUNDDOWN(ROUNDDOWN(ROUNDDOWN(ROUNDDOWN((能力值计算器!F6+能力值计算器!E6*2+ROUNDDOWN(D878/4,0))*能力值计算器!C2/100+5,0)*能力值计算器!H6,0)*能力值计算器!K6,0)*能力值计算器!L6,0)*VLOOKUP(能力值计算器!J6,能力变化对照表!A:B,2,0),0)</f>
        <v>88</v>
      </c>
      <c r="I878">
        <f>ROUNDDOWN(ROUNDDOWN(ROUNDDOWN(ROUNDDOWN(ROUNDDOWN((能力值计算器!F8+能力值计算器!E8*2+ROUNDDOWN(E878/4,0))*能力值计算器!C2/100+5,0)*能力值计算器!H8,0)*能力值计算器!K8,0)*能力值计算器!L8,0)*VLOOKUP(能力值计算器!J8,能力变化对照表!A:B,2,0),0)</f>
        <v>-39</v>
      </c>
      <c r="J878">
        <f t="shared" si="107"/>
        <v>0</v>
      </c>
      <c r="K878">
        <f t="shared" si="108"/>
        <v>-5967</v>
      </c>
      <c r="L878">
        <f t="shared" si="109"/>
        <v>7497</v>
      </c>
      <c r="M878">
        <f t="shared" si="110"/>
        <v>231.1</v>
      </c>
      <c r="N878">
        <f t="shared" si="111"/>
        <v>1</v>
      </c>
    </row>
    <row r="879" spans="1:14">
      <c r="A879">
        <f t="shared" si="104"/>
        <v>0</v>
      </c>
      <c r="B879">
        <f t="shared" si="105"/>
        <v>0</v>
      </c>
      <c r="C879">
        <v>60</v>
      </c>
      <c r="D879">
        <v>176</v>
      </c>
      <c r="E879">
        <f t="shared" si="106"/>
        <v>-999</v>
      </c>
      <c r="F879">
        <f>能力值计算器!G2</f>
        <v>0</v>
      </c>
      <c r="G879">
        <f>ROUNDDOWN((能力值计算器!F4+能力值计算器!E4*2+ROUNDDOWN(C879/4,0))*能力值计算器!C2/100+10+能力值计算器!C2,0)</f>
        <v>153</v>
      </c>
      <c r="H879">
        <f>ROUNDDOWN(ROUNDDOWN(ROUNDDOWN(ROUNDDOWN(ROUNDDOWN((能力值计算器!F6+能力值计算器!E6*2+ROUNDDOWN(D879/4,0))*能力值计算器!C2/100+5,0)*能力值计算器!H6,0)*能力值计算器!K6,0)*能力值计算器!L6,0)*VLOOKUP(能力值计算器!J6,能力变化对照表!A:B,2,0),0)</f>
        <v>107</v>
      </c>
      <c r="I879">
        <f>ROUNDDOWN(ROUNDDOWN(ROUNDDOWN(ROUNDDOWN(ROUNDDOWN((能力值计算器!F8+能力值计算器!E8*2+ROUNDDOWN(E879/4,0))*能力值计算器!C2/100+5,0)*能力值计算器!H8,0)*能力值计算器!K8,0)*能力值计算器!L8,0)*VLOOKUP(能力值计算器!J8,能力变化对照表!A:B,2,0),0)</f>
        <v>-39</v>
      </c>
      <c r="J879">
        <f t="shared" si="107"/>
        <v>0</v>
      </c>
      <c r="K879">
        <f t="shared" si="108"/>
        <v>-5967</v>
      </c>
      <c r="L879">
        <f t="shared" si="109"/>
        <v>10404</v>
      </c>
      <c r="M879">
        <f t="shared" si="110"/>
        <v>231.1</v>
      </c>
      <c r="N879">
        <f t="shared" si="111"/>
        <v>1</v>
      </c>
    </row>
    <row r="880" spans="1:14">
      <c r="A880">
        <f t="shared" si="104"/>
        <v>0</v>
      </c>
      <c r="B880">
        <f t="shared" si="105"/>
        <v>0</v>
      </c>
      <c r="C880">
        <v>64</v>
      </c>
      <c r="D880">
        <v>172</v>
      </c>
      <c r="E880">
        <f t="shared" si="106"/>
        <v>-999</v>
      </c>
      <c r="F880">
        <f>能力值计算器!G2</f>
        <v>0</v>
      </c>
      <c r="G880">
        <f>ROUNDDOWN((能力值计算器!F4+能力值计算器!E4*2+ROUNDDOWN(C880/4,0))*能力值计算器!C2/100+10+能力值计算器!C2,0)</f>
        <v>153</v>
      </c>
      <c r="H880">
        <f>ROUNDDOWN(ROUNDDOWN(ROUNDDOWN(ROUNDDOWN(ROUNDDOWN((能力值计算器!F6+能力值计算器!E6*2+ROUNDDOWN(D880/4,0))*能力值计算器!C2/100+5,0)*能力值计算器!H6,0)*能力值计算器!K6,0)*能力值计算器!L6,0)*VLOOKUP(能力值计算器!J6,能力变化对照表!A:B,2,0),0)</f>
        <v>107</v>
      </c>
      <c r="I880">
        <f>ROUNDDOWN(ROUNDDOWN(ROUNDDOWN(ROUNDDOWN(ROUNDDOWN((能力值计算器!F8+能力值计算器!E8*2+ROUNDDOWN(E880/4,0))*能力值计算器!C2/100+5,0)*能力值计算器!H8,0)*能力值计算器!K8,0)*能力值计算器!L8,0)*VLOOKUP(能力值计算器!J8,能力变化对照表!A:B,2,0),0)</f>
        <v>-39</v>
      </c>
      <c r="J880">
        <f t="shared" si="107"/>
        <v>0</v>
      </c>
      <c r="K880">
        <f t="shared" si="108"/>
        <v>-5967</v>
      </c>
      <c r="L880">
        <f t="shared" si="109"/>
        <v>10404</v>
      </c>
      <c r="M880">
        <f t="shared" si="110"/>
        <v>231.1</v>
      </c>
      <c r="N880">
        <f t="shared" si="111"/>
        <v>1</v>
      </c>
    </row>
    <row r="881" spans="1:14">
      <c r="A881">
        <f t="shared" si="104"/>
        <v>0</v>
      </c>
      <c r="B881">
        <f t="shared" si="105"/>
        <v>0</v>
      </c>
      <c r="C881">
        <v>60</v>
      </c>
      <c r="D881">
        <v>180</v>
      </c>
      <c r="E881">
        <f t="shared" si="106"/>
        <v>-999</v>
      </c>
      <c r="F881">
        <f>能力值计算器!G2</f>
        <v>0</v>
      </c>
      <c r="G881">
        <f>ROUNDDOWN((能力值计算器!F4+能力值计算器!E4*2+ROUNDDOWN(C881/4,0))*能力值计算器!C2/100+10+能力值计算器!C2,0)</f>
        <v>153</v>
      </c>
      <c r="H881">
        <f>ROUNDDOWN(ROUNDDOWN(ROUNDDOWN(ROUNDDOWN(ROUNDDOWN((能力值计算器!F6+能力值计算器!E6*2+ROUNDDOWN(D881/4,0))*能力值计算器!C2/100+5,0)*能力值计算器!H6,0)*能力值计算器!K6,0)*能力值计算器!L6,0)*VLOOKUP(能力值计算器!J6,能力变化对照表!A:B,2,0),0)</f>
        <v>108</v>
      </c>
      <c r="I881">
        <f>ROUNDDOWN(ROUNDDOWN(ROUNDDOWN(ROUNDDOWN(ROUNDDOWN((能力值计算器!F8+能力值计算器!E8*2+ROUNDDOWN(E881/4,0))*能力值计算器!C2/100+5,0)*能力值计算器!H8,0)*能力值计算器!K8,0)*能力值计算器!L8,0)*VLOOKUP(能力值计算器!J8,能力变化对照表!A:B,2,0),0)</f>
        <v>-39</v>
      </c>
      <c r="J881">
        <f t="shared" si="107"/>
        <v>0</v>
      </c>
      <c r="K881">
        <f t="shared" si="108"/>
        <v>-5967</v>
      </c>
      <c r="L881">
        <f t="shared" si="109"/>
        <v>10557</v>
      </c>
      <c r="M881">
        <f t="shared" si="110"/>
        <v>231.1</v>
      </c>
      <c r="N881">
        <f t="shared" si="111"/>
        <v>1</v>
      </c>
    </row>
    <row r="882" spans="1:14">
      <c r="A882">
        <f t="shared" si="104"/>
        <v>0</v>
      </c>
      <c r="B882">
        <f t="shared" si="105"/>
        <v>0</v>
      </c>
      <c r="C882">
        <v>60</v>
      </c>
      <c r="D882">
        <v>12</v>
      </c>
      <c r="E882">
        <f t="shared" si="106"/>
        <v>-999</v>
      </c>
      <c r="F882">
        <f>能力值计算器!G2</f>
        <v>0</v>
      </c>
      <c r="G882">
        <f>ROUNDDOWN((能力值计算器!F4+能力值计算器!E4*2+ROUNDDOWN(C882/4,0))*能力值计算器!C2/100+10+能力值计算器!C2,0)</f>
        <v>153</v>
      </c>
      <c r="H882">
        <f>ROUNDDOWN(ROUNDDOWN(ROUNDDOWN(ROUNDDOWN(ROUNDDOWN((能力值计算器!F6+能力值计算器!E6*2+ROUNDDOWN(D882/4,0))*能力值计算器!C2/100+5,0)*能力值计算器!H6,0)*能力值计算器!K6,0)*能力值计算器!L6,0)*VLOOKUP(能力值计算器!J6,能力变化对照表!A:B,2,0),0)</f>
        <v>87</v>
      </c>
      <c r="I882">
        <f>ROUNDDOWN(ROUNDDOWN(ROUNDDOWN(ROUNDDOWN(ROUNDDOWN((能力值计算器!F8+能力值计算器!E8*2+ROUNDDOWN(E882/4,0))*能力值计算器!C2/100+5,0)*能力值计算器!H8,0)*能力值计算器!K8,0)*能力值计算器!L8,0)*VLOOKUP(能力值计算器!J8,能力变化对照表!A:B,2,0),0)</f>
        <v>-39</v>
      </c>
      <c r="J882">
        <f t="shared" si="107"/>
        <v>0</v>
      </c>
      <c r="K882">
        <f t="shared" si="108"/>
        <v>-5967</v>
      </c>
      <c r="L882">
        <f t="shared" si="109"/>
        <v>7344</v>
      </c>
      <c r="M882">
        <f t="shared" si="110"/>
        <v>231.1</v>
      </c>
      <c r="N882">
        <f t="shared" si="111"/>
        <v>1</v>
      </c>
    </row>
    <row r="883" spans="1:14">
      <c r="A883">
        <f t="shared" si="104"/>
        <v>0</v>
      </c>
      <c r="B883">
        <f t="shared" si="105"/>
        <v>0</v>
      </c>
      <c r="C883">
        <v>60</v>
      </c>
      <c r="D883">
        <v>16</v>
      </c>
      <c r="E883">
        <f t="shared" si="106"/>
        <v>-999</v>
      </c>
      <c r="F883">
        <f>能力值计算器!G2</f>
        <v>0</v>
      </c>
      <c r="G883">
        <f>ROUNDDOWN((能力值计算器!F4+能力值计算器!E4*2+ROUNDDOWN(C883/4,0))*能力值计算器!C2/100+10+能力值计算器!C2,0)</f>
        <v>153</v>
      </c>
      <c r="H883">
        <f>ROUNDDOWN(ROUNDDOWN(ROUNDDOWN(ROUNDDOWN(ROUNDDOWN((能力值计算器!F6+能力值计算器!E6*2+ROUNDDOWN(D883/4,0))*能力值计算器!C2/100+5,0)*能力值计算器!H6,0)*能力值计算器!K6,0)*能力值计算器!L6,0)*VLOOKUP(能力值计算器!J6,能力变化对照表!A:B,2,0),0)</f>
        <v>87</v>
      </c>
      <c r="I883">
        <f>ROUNDDOWN(ROUNDDOWN(ROUNDDOWN(ROUNDDOWN(ROUNDDOWN((能力值计算器!F8+能力值计算器!E8*2+ROUNDDOWN(E883/4,0))*能力值计算器!C2/100+5,0)*能力值计算器!H8,0)*能力值计算器!K8,0)*能力值计算器!L8,0)*VLOOKUP(能力值计算器!J8,能力变化对照表!A:B,2,0),0)</f>
        <v>-39</v>
      </c>
      <c r="J883">
        <f t="shared" si="107"/>
        <v>0</v>
      </c>
      <c r="K883">
        <f t="shared" si="108"/>
        <v>-5967</v>
      </c>
      <c r="L883">
        <f t="shared" si="109"/>
        <v>7344</v>
      </c>
      <c r="M883">
        <f t="shared" si="110"/>
        <v>231.1</v>
      </c>
      <c r="N883">
        <f t="shared" si="111"/>
        <v>1</v>
      </c>
    </row>
    <row r="884" spans="1:14">
      <c r="A884">
        <f t="shared" si="104"/>
        <v>0</v>
      </c>
      <c r="B884">
        <f t="shared" si="105"/>
        <v>0</v>
      </c>
      <c r="C884">
        <v>64</v>
      </c>
      <c r="D884">
        <v>12</v>
      </c>
      <c r="E884">
        <f t="shared" si="106"/>
        <v>-999</v>
      </c>
      <c r="F884">
        <f>能力值计算器!G2</f>
        <v>0</v>
      </c>
      <c r="G884">
        <f>ROUNDDOWN((能力值计算器!F4+能力值计算器!E4*2+ROUNDDOWN(C884/4,0))*能力值计算器!C2/100+10+能力值计算器!C2,0)</f>
        <v>153</v>
      </c>
      <c r="H884">
        <f>ROUNDDOWN(ROUNDDOWN(ROUNDDOWN(ROUNDDOWN(ROUNDDOWN((能力值计算器!F6+能力值计算器!E6*2+ROUNDDOWN(D884/4,0))*能力值计算器!C2/100+5,0)*能力值计算器!H6,0)*能力值计算器!K6,0)*能力值计算器!L6,0)*VLOOKUP(能力值计算器!J6,能力变化对照表!A:B,2,0),0)</f>
        <v>87</v>
      </c>
      <c r="I884">
        <f>ROUNDDOWN(ROUNDDOWN(ROUNDDOWN(ROUNDDOWN(ROUNDDOWN((能力值计算器!F8+能力值计算器!E8*2+ROUNDDOWN(E884/4,0))*能力值计算器!C2/100+5,0)*能力值计算器!H8,0)*能力值计算器!K8,0)*能力值计算器!L8,0)*VLOOKUP(能力值计算器!J8,能力变化对照表!A:B,2,0),0)</f>
        <v>-39</v>
      </c>
      <c r="J884">
        <f t="shared" si="107"/>
        <v>0</v>
      </c>
      <c r="K884">
        <f t="shared" si="108"/>
        <v>-5967</v>
      </c>
      <c r="L884">
        <f t="shared" si="109"/>
        <v>7344</v>
      </c>
      <c r="M884">
        <f t="shared" si="110"/>
        <v>231.1</v>
      </c>
      <c r="N884">
        <f t="shared" si="111"/>
        <v>1</v>
      </c>
    </row>
    <row r="885" spans="1:14">
      <c r="A885">
        <f t="shared" si="104"/>
        <v>0</v>
      </c>
      <c r="B885">
        <f t="shared" si="105"/>
        <v>0</v>
      </c>
      <c r="C885">
        <v>60</v>
      </c>
      <c r="D885">
        <v>184</v>
      </c>
      <c r="E885">
        <f t="shared" si="106"/>
        <v>-999</v>
      </c>
      <c r="F885">
        <f>能力值计算器!G2</f>
        <v>0</v>
      </c>
      <c r="G885">
        <f>ROUNDDOWN((能力值计算器!F4+能力值计算器!E4*2+ROUNDDOWN(C885/4,0))*能力值计算器!C2/100+10+能力值计算器!C2,0)</f>
        <v>153</v>
      </c>
      <c r="H885">
        <f>ROUNDDOWN(ROUNDDOWN(ROUNDDOWN(ROUNDDOWN(ROUNDDOWN((能力值计算器!F6+能力值计算器!E6*2+ROUNDDOWN(D885/4,0))*能力值计算器!C2/100+5,0)*能力值计算器!H6,0)*能力值计算器!K6,0)*能力值计算器!L6,0)*VLOOKUP(能力值计算器!J6,能力变化对照表!A:B,2,0),0)</f>
        <v>108</v>
      </c>
      <c r="I885">
        <f>ROUNDDOWN(ROUNDDOWN(ROUNDDOWN(ROUNDDOWN(ROUNDDOWN((能力值计算器!F8+能力值计算器!E8*2+ROUNDDOWN(E885/4,0))*能力值计算器!C2/100+5,0)*能力值计算器!H8,0)*能力值计算器!K8,0)*能力值计算器!L8,0)*VLOOKUP(能力值计算器!J8,能力变化对照表!A:B,2,0),0)</f>
        <v>-39</v>
      </c>
      <c r="J885">
        <f t="shared" si="107"/>
        <v>0</v>
      </c>
      <c r="K885">
        <f t="shared" si="108"/>
        <v>-5967</v>
      </c>
      <c r="L885">
        <f t="shared" si="109"/>
        <v>10557</v>
      </c>
      <c r="M885">
        <f t="shared" si="110"/>
        <v>231.1</v>
      </c>
      <c r="N885">
        <f t="shared" si="111"/>
        <v>1</v>
      </c>
    </row>
    <row r="886" spans="1:14">
      <c r="A886">
        <f t="shared" si="104"/>
        <v>0</v>
      </c>
      <c r="B886">
        <f t="shared" si="105"/>
        <v>0</v>
      </c>
      <c r="C886">
        <v>64</v>
      </c>
      <c r="D886">
        <v>180</v>
      </c>
      <c r="E886">
        <f t="shared" si="106"/>
        <v>-999</v>
      </c>
      <c r="F886">
        <f>能力值计算器!G2</f>
        <v>0</v>
      </c>
      <c r="G886">
        <f>ROUNDDOWN((能力值计算器!F4+能力值计算器!E4*2+ROUNDDOWN(C886/4,0))*能力值计算器!C2/100+10+能力值计算器!C2,0)</f>
        <v>153</v>
      </c>
      <c r="H886">
        <f>ROUNDDOWN(ROUNDDOWN(ROUNDDOWN(ROUNDDOWN(ROUNDDOWN((能力值计算器!F6+能力值计算器!E6*2+ROUNDDOWN(D886/4,0))*能力值计算器!C2/100+5,0)*能力值计算器!H6,0)*能力值计算器!K6,0)*能力值计算器!L6,0)*VLOOKUP(能力值计算器!J6,能力变化对照表!A:B,2,0),0)</f>
        <v>108</v>
      </c>
      <c r="I886">
        <f>ROUNDDOWN(ROUNDDOWN(ROUNDDOWN(ROUNDDOWN(ROUNDDOWN((能力值计算器!F8+能力值计算器!E8*2+ROUNDDOWN(E886/4,0))*能力值计算器!C2/100+5,0)*能力值计算器!H8,0)*能力值计算器!K8,0)*能力值计算器!L8,0)*VLOOKUP(能力值计算器!J8,能力变化对照表!A:B,2,0),0)</f>
        <v>-39</v>
      </c>
      <c r="J886">
        <f t="shared" si="107"/>
        <v>0</v>
      </c>
      <c r="K886">
        <f t="shared" si="108"/>
        <v>-5967</v>
      </c>
      <c r="L886">
        <f t="shared" si="109"/>
        <v>10557</v>
      </c>
      <c r="M886">
        <f t="shared" si="110"/>
        <v>231.1</v>
      </c>
      <c r="N886">
        <f t="shared" si="111"/>
        <v>1</v>
      </c>
    </row>
    <row r="887" spans="1:14">
      <c r="A887">
        <f t="shared" si="104"/>
        <v>0</v>
      </c>
      <c r="B887">
        <f t="shared" si="105"/>
        <v>0</v>
      </c>
      <c r="C887">
        <v>60</v>
      </c>
      <c r="D887">
        <v>188</v>
      </c>
      <c r="E887">
        <f t="shared" si="106"/>
        <v>-999</v>
      </c>
      <c r="F887">
        <f>能力值计算器!G2</f>
        <v>0</v>
      </c>
      <c r="G887">
        <f>ROUNDDOWN((能力值计算器!F4+能力值计算器!E4*2+ROUNDDOWN(C887/4,0))*能力值计算器!C2/100+10+能力值计算器!C2,0)</f>
        <v>153</v>
      </c>
      <c r="H887">
        <f>ROUNDDOWN(ROUNDDOWN(ROUNDDOWN(ROUNDDOWN(ROUNDDOWN((能力值计算器!F6+能力值计算器!E6*2+ROUNDDOWN(D887/4,0))*能力值计算器!C2/100+5,0)*能力值计算器!H6,0)*能力值计算器!K6,0)*能力值计算器!L6,0)*VLOOKUP(能力值计算器!J6,能力变化对照表!A:B,2,0),0)</f>
        <v>109</v>
      </c>
      <c r="I887">
        <f>ROUNDDOWN(ROUNDDOWN(ROUNDDOWN(ROUNDDOWN(ROUNDDOWN((能力值计算器!F8+能力值计算器!E8*2+ROUNDDOWN(E887/4,0))*能力值计算器!C2/100+5,0)*能力值计算器!H8,0)*能力值计算器!K8,0)*能力值计算器!L8,0)*VLOOKUP(能力值计算器!J8,能力变化对照表!A:B,2,0),0)</f>
        <v>-39</v>
      </c>
      <c r="J887">
        <f t="shared" si="107"/>
        <v>0</v>
      </c>
      <c r="K887">
        <f t="shared" si="108"/>
        <v>-5967</v>
      </c>
      <c r="L887">
        <f t="shared" si="109"/>
        <v>10710</v>
      </c>
      <c r="M887">
        <f t="shared" si="110"/>
        <v>231.1</v>
      </c>
      <c r="N887">
        <f t="shared" si="111"/>
        <v>1</v>
      </c>
    </row>
    <row r="888" spans="1:14">
      <c r="A888">
        <f t="shared" si="104"/>
        <v>0</v>
      </c>
      <c r="B888">
        <f t="shared" si="105"/>
        <v>0</v>
      </c>
      <c r="C888">
        <v>60</v>
      </c>
      <c r="D888">
        <v>4</v>
      </c>
      <c r="E888">
        <f t="shared" si="106"/>
        <v>-999</v>
      </c>
      <c r="F888">
        <f>能力值计算器!G2</f>
        <v>0</v>
      </c>
      <c r="G888">
        <f>ROUNDDOWN((能力值计算器!F4+能力值计算器!E4*2+ROUNDDOWN(C888/4,0))*能力值计算器!C2/100+10+能力值计算器!C2,0)</f>
        <v>153</v>
      </c>
      <c r="H888">
        <f>ROUNDDOWN(ROUNDDOWN(ROUNDDOWN(ROUNDDOWN(ROUNDDOWN((能力值计算器!F6+能力值计算器!E6*2+ROUNDDOWN(D888/4,0))*能力值计算器!C2/100+5,0)*能力值计算器!H6,0)*能力值计算器!K6,0)*能力值计算器!L6,0)*VLOOKUP(能力值计算器!J6,能力变化对照表!A:B,2,0),0)</f>
        <v>86</v>
      </c>
      <c r="I888">
        <f>ROUNDDOWN(ROUNDDOWN(ROUNDDOWN(ROUNDDOWN(ROUNDDOWN((能力值计算器!F8+能力值计算器!E8*2+ROUNDDOWN(E888/4,0))*能力值计算器!C2/100+5,0)*能力值计算器!H8,0)*能力值计算器!K8,0)*能力值计算器!L8,0)*VLOOKUP(能力值计算器!J8,能力变化对照表!A:B,2,0),0)</f>
        <v>-39</v>
      </c>
      <c r="J888">
        <f t="shared" si="107"/>
        <v>0</v>
      </c>
      <c r="K888">
        <f t="shared" si="108"/>
        <v>-5967</v>
      </c>
      <c r="L888">
        <f t="shared" si="109"/>
        <v>7191</v>
      </c>
      <c r="M888">
        <f t="shared" si="110"/>
        <v>231.1</v>
      </c>
      <c r="N888">
        <f t="shared" si="111"/>
        <v>1</v>
      </c>
    </row>
    <row r="889" spans="1:14">
      <c r="A889">
        <f t="shared" si="104"/>
        <v>0</v>
      </c>
      <c r="B889">
        <f t="shared" si="105"/>
        <v>0</v>
      </c>
      <c r="C889">
        <v>60</v>
      </c>
      <c r="D889">
        <v>8</v>
      </c>
      <c r="E889">
        <f t="shared" si="106"/>
        <v>-999</v>
      </c>
      <c r="F889">
        <f>能力值计算器!G2</f>
        <v>0</v>
      </c>
      <c r="G889">
        <f>ROUNDDOWN((能力值计算器!F4+能力值计算器!E4*2+ROUNDDOWN(C889/4,0))*能力值计算器!C2/100+10+能力值计算器!C2,0)</f>
        <v>153</v>
      </c>
      <c r="H889">
        <f>ROUNDDOWN(ROUNDDOWN(ROUNDDOWN(ROUNDDOWN(ROUNDDOWN((能力值计算器!F6+能力值计算器!E6*2+ROUNDDOWN(D889/4,0))*能力值计算器!C2/100+5,0)*能力值计算器!H6,0)*能力值计算器!K6,0)*能力值计算器!L6,0)*VLOOKUP(能力值计算器!J6,能力变化对照表!A:B,2,0),0)</f>
        <v>86</v>
      </c>
      <c r="I889">
        <f>ROUNDDOWN(ROUNDDOWN(ROUNDDOWN(ROUNDDOWN(ROUNDDOWN((能力值计算器!F8+能力值计算器!E8*2+ROUNDDOWN(E889/4,0))*能力值计算器!C2/100+5,0)*能力值计算器!H8,0)*能力值计算器!K8,0)*能力值计算器!L8,0)*VLOOKUP(能力值计算器!J8,能力变化对照表!A:B,2,0),0)</f>
        <v>-39</v>
      </c>
      <c r="J889">
        <f t="shared" si="107"/>
        <v>0</v>
      </c>
      <c r="K889">
        <f t="shared" si="108"/>
        <v>-5967</v>
      </c>
      <c r="L889">
        <f t="shared" si="109"/>
        <v>7191</v>
      </c>
      <c r="M889">
        <f t="shared" si="110"/>
        <v>231.1</v>
      </c>
      <c r="N889">
        <f t="shared" si="111"/>
        <v>1</v>
      </c>
    </row>
    <row r="890" spans="1:14">
      <c r="A890">
        <f t="shared" si="104"/>
        <v>0</v>
      </c>
      <c r="B890">
        <f t="shared" si="105"/>
        <v>0</v>
      </c>
      <c r="C890">
        <v>64</v>
      </c>
      <c r="D890">
        <v>4</v>
      </c>
      <c r="E890">
        <f t="shared" si="106"/>
        <v>-999</v>
      </c>
      <c r="F890">
        <f>能力值计算器!G2</f>
        <v>0</v>
      </c>
      <c r="G890">
        <f>ROUNDDOWN((能力值计算器!F4+能力值计算器!E4*2+ROUNDDOWN(C890/4,0))*能力值计算器!C2/100+10+能力值计算器!C2,0)</f>
        <v>153</v>
      </c>
      <c r="H890">
        <f>ROUNDDOWN(ROUNDDOWN(ROUNDDOWN(ROUNDDOWN(ROUNDDOWN((能力值计算器!F6+能力值计算器!E6*2+ROUNDDOWN(D890/4,0))*能力值计算器!C2/100+5,0)*能力值计算器!H6,0)*能力值计算器!K6,0)*能力值计算器!L6,0)*VLOOKUP(能力值计算器!J6,能力变化对照表!A:B,2,0),0)</f>
        <v>86</v>
      </c>
      <c r="I890">
        <f>ROUNDDOWN(ROUNDDOWN(ROUNDDOWN(ROUNDDOWN(ROUNDDOWN((能力值计算器!F8+能力值计算器!E8*2+ROUNDDOWN(E890/4,0))*能力值计算器!C2/100+5,0)*能力值计算器!H8,0)*能力值计算器!K8,0)*能力值计算器!L8,0)*VLOOKUP(能力值计算器!J8,能力变化对照表!A:B,2,0),0)</f>
        <v>-39</v>
      </c>
      <c r="J890">
        <f t="shared" si="107"/>
        <v>0</v>
      </c>
      <c r="K890">
        <f t="shared" si="108"/>
        <v>-5967</v>
      </c>
      <c r="L890">
        <f t="shared" si="109"/>
        <v>7191</v>
      </c>
      <c r="M890">
        <f t="shared" si="110"/>
        <v>231.1</v>
      </c>
      <c r="N890">
        <f t="shared" si="111"/>
        <v>1</v>
      </c>
    </row>
    <row r="891" spans="1:14">
      <c r="A891">
        <f t="shared" si="104"/>
        <v>0</v>
      </c>
      <c r="B891">
        <f t="shared" si="105"/>
        <v>0</v>
      </c>
      <c r="C891">
        <v>60</v>
      </c>
      <c r="D891">
        <v>192</v>
      </c>
      <c r="E891">
        <f t="shared" si="106"/>
        <v>-999</v>
      </c>
      <c r="F891">
        <f>能力值计算器!G2</f>
        <v>0</v>
      </c>
      <c r="G891">
        <f>ROUNDDOWN((能力值计算器!F4+能力值计算器!E4*2+ROUNDDOWN(C891/4,0))*能力值计算器!C2/100+10+能力值计算器!C2,0)</f>
        <v>153</v>
      </c>
      <c r="H891">
        <f>ROUNDDOWN(ROUNDDOWN(ROUNDDOWN(ROUNDDOWN(ROUNDDOWN((能力值计算器!F6+能力值计算器!E6*2+ROUNDDOWN(D891/4,0))*能力值计算器!C2/100+5,0)*能力值计算器!H6,0)*能力值计算器!K6,0)*能力值计算器!L6,0)*VLOOKUP(能力值计算器!J6,能力变化对照表!A:B,2,0),0)</f>
        <v>109</v>
      </c>
      <c r="I891">
        <f>ROUNDDOWN(ROUNDDOWN(ROUNDDOWN(ROUNDDOWN(ROUNDDOWN((能力值计算器!F8+能力值计算器!E8*2+ROUNDDOWN(E891/4,0))*能力值计算器!C2/100+5,0)*能力值计算器!H8,0)*能力值计算器!K8,0)*能力值计算器!L8,0)*VLOOKUP(能力值计算器!J8,能力变化对照表!A:B,2,0),0)</f>
        <v>-39</v>
      </c>
      <c r="J891">
        <f t="shared" si="107"/>
        <v>0</v>
      </c>
      <c r="K891">
        <f t="shared" si="108"/>
        <v>-5967</v>
      </c>
      <c r="L891">
        <f t="shared" si="109"/>
        <v>10710</v>
      </c>
      <c r="M891">
        <f t="shared" si="110"/>
        <v>231.1</v>
      </c>
      <c r="N891">
        <f t="shared" si="111"/>
        <v>1</v>
      </c>
    </row>
    <row r="892" spans="1:14">
      <c r="A892">
        <f t="shared" si="104"/>
        <v>0</v>
      </c>
      <c r="B892">
        <f t="shared" si="105"/>
        <v>0</v>
      </c>
      <c r="C892">
        <v>64</v>
      </c>
      <c r="D892">
        <v>188</v>
      </c>
      <c r="E892">
        <f t="shared" si="106"/>
        <v>-999</v>
      </c>
      <c r="F892">
        <f>能力值计算器!G2</f>
        <v>0</v>
      </c>
      <c r="G892">
        <f>ROUNDDOWN((能力值计算器!F4+能力值计算器!E4*2+ROUNDDOWN(C892/4,0))*能力值计算器!C2/100+10+能力值计算器!C2,0)</f>
        <v>153</v>
      </c>
      <c r="H892">
        <f>ROUNDDOWN(ROUNDDOWN(ROUNDDOWN(ROUNDDOWN(ROUNDDOWN((能力值计算器!F6+能力值计算器!E6*2+ROUNDDOWN(D892/4,0))*能力值计算器!C2/100+5,0)*能力值计算器!H6,0)*能力值计算器!K6,0)*能力值计算器!L6,0)*VLOOKUP(能力值计算器!J6,能力变化对照表!A:B,2,0),0)</f>
        <v>109</v>
      </c>
      <c r="I892">
        <f>ROUNDDOWN(ROUNDDOWN(ROUNDDOWN(ROUNDDOWN(ROUNDDOWN((能力值计算器!F8+能力值计算器!E8*2+ROUNDDOWN(E892/4,0))*能力值计算器!C2/100+5,0)*能力值计算器!H8,0)*能力值计算器!K8,0)*能力值计算器!L8,0)*VLOOKUP(能力值计算器!J8,能力变化对照表!A:B,2,0),0)</f>
        <v>-39</v>
      </c>
      <c r="J892">
        <f t="shared" si="107"/>
        <v>0</v>
      </c>
      <c r="K892">
        <f t="shared" si="108"/>
        <v>-5967</v>
      </c>
      <c r="L892">
        <f t="shared" si="109"/>
        <v>10710</v>
      </c>
      <c r="M892">
        <f t="shared" si="110"/>
        <v>231.1</v>
      </c>
      <c r="N892">
        <f t="shared" si="111"/>
        <v>1</v>
      </c>
    </row>
    <row r="893" spans="1:14">
      <c r="A893">
        <f t="shared" si="104"/>
        <v>0</v>
      </c>
      <c r="B893">
        <f t="shared" si="105"/>
        <v>0</v>
      </c>
      <c r="C893">
        <v>60</v>
      </c>
      <c r="D893">
        <v>0</v>
      </c>
      <c r="E893">
        <f t="shared" si="106"/>
        <v>-999</v>
      </c>
      <c r="F893">
        <f>能力值计算器!G2</f>
        <v>0</v>
      </c>
      <c r="G893">
        <f>ROUNDDOWN((能力值计算器!F4+能力值计算器!E4*2+ROUNDDOWN(C893/4,0))*能力值计算器!C2/100+10+能力值计算器!C2,0)</f>
        <v>153</v>
      </c>
      <c r="H893">
        <f>ROUNDDOWN(ROUNDDOWN(ROUNDDOWN(ROUNDDOWN(ROUNDDOWN((能力值计算器!F6+能力值计算器!E6*2+ROUNDDOWN(D893/4,0))*能力值计算器!C2/100+5,0)*能力值计算器!H6,0)*能力值计算器!K6,0)*能力值计算器!L6,0)*VLOOKUP(能力值计算器!J6,能力变化对照表!A:B,2,0),0)</f>
        <v>85</v>
      </c>
      <c r="I893">
        <f>ROUNDDOWN(ROUNDDOWN(ROUNDDOWN(ROUNDDOWN(ROUNDDOWN((能力值计算器!F8+能力值计算器!E8*2+ROUNDDOWN(E893/4,0))*能力值计算器!C2/100+5,0)*能力值计算器!H8,0)*能力值计算器!K8,0)*能力值计算器!L8,0)*VLOOKUP(能力值计算器!J8,能力变化对照表!A:B,2,0),0)</f>
        <v>-39</v>
      </c>
      <c r="J893">
        <f t="shared" si="107"/>
        <v>0</v>
      </c>
      <c r="K893">
        <f t="shared" si="108"/>
        <v>-5967</v>
      </c>
      <c r="L893">
        <f t="shared" si="109"/>
        <v>7038</v>
      </c>
      <c r="M893">
        <f t="shared" si="110"/>
        <v>231.1</v>
      </c>
      <c r="N893">
        <f t="shared" si="111"/>
        <v>1</v>
      </c>
    </row>
    <row r="894" spans="1:14">
      <c r="A894">
        <f t="shared" si="104"/>
        <v>0</v>
      </c>
      <c r="B894">
        <f t="shared" si="105"/>
        <v>0</v>
      </c>
      <c r="C894">
        <v>60</v>
      </c>
      <c r="D894">
        <v>196</v>
      </c>
      <c r="E894">
        <f t="shared" si="106"/>
        <v>-999</v>
      </c>
      <c r="F894">
        <f>能力值计算器!G2</f>
        <v>0</v>
      </c>
      <c r="G894">
        <f>ROUNDDOWN((能力值计算器!F4+能力值计算器!E4*2+ROUNDDOWN(C894/4,0))*能力值计算器!C2/100+10+能力值计算器!C2,0)</f>
        <v>153</v>
      </c>
      <c r="H894">
        <f>ROUNDDOWN(ROUNDDOWN(ROUNDDOWN(ROUNDDOWN(ROUNDDOWN((能力值计算器!F6+能力值计算器!E6*2+ROUNDDOWN(D894/4,0))*能力值计算器!C2/100+5,0)*能力值计算器!H6,0)*能力值计算器!K6,0)*能力值计算器!L6,0)*VLOOKUP(能力值计算器!J6,能力变化对照表!A:B,2,0),0)</f>
        <v>110</v>
      </c>
      <c r="I894">
        <f>ROUNDDOWN(ROUNDDOWN(ROUNDDOWN(ROUNDDOWN(ROUNDDOWN((能力值计算器!F8+能力值计算器!E8*2+ROUNDDOWN(E894/4,0))*能力值计算器!C2/100+5,0)*能力值计算器!H8,0)*能力值计算器!K8,0)*能力值计算器!L8,0)*VLOOKUP(能力值计算器!J8,能力变化对照表!A:B,2,0),0)</f>
        <v>-39</v>
      </c>
      <c r="J894">
        <f t="shared" si="107"/>
        <v>0</v>
      </c>
      <c r="K894">
        <f t="shared" si="108"/>
        <v>-5967</v>
      </c>
      <c r="L894">
        <f t="shared" si="109"/>
        <v>10863</v>
      </c>
      <c r="M894">
        <f t="shared" si="110"/>
        <v>231.1</v>
      </c>
      <c r="N894">
        <f t="shared" si="111"/>
        <v>1</v>
      </c>
    </row>
    <row r="895" spans="1:14">
      <c r="A895">
        <f t="shared" si="104"/>
        <v>0</v>
      </c>
      <c r="B895">
        <f t="shared" si="105"/>
        <v>0</v>
      </c>
      <c r="C895">
        <v>212</v>
      </c>
      <c r="D895">
        <v>20</v>
      </c>
      <c r="E895">
        <f t="shared" si="106"/>
        <v>-999</v>
      </c>
      <c r="F895">
        <f>能力值计算器!G2</f>
        <v>0</v>
      </c>
      <c r="G895">
        <f>ROUNDDOWN((能力值计算器!F4+能力值计算器!E4*2+ROUNDDOWN(C895/4,0))*能力值计算器!C2/100+10+能力值计算器!C2,0)</f>
        <v>172</v>
      </c>
      <c r="H895">
        <f>ROUNDDOWN(ROUNDDOWN(ROUNDDOWN(ROUNDDOWN(ROUNDDOWN((能力值计算器!F6+能力值计算器!E6*2+ROUNDDOWN(D895/4,0))*能力值计算器!C2/100+5,0)*能力值计算器!H6,0)*能力值计算器!K6,0)*能力值计算器!L6,0)*VLOOKUP(能力值计算器!J6,能力变化对照表!A:B,2,0),0)</f>
        <v>88</v>
      </c>
      <c r="I895">
        <f>ROUNDDOWN(ROUNDDOWN(ROUNDDOWN(ROUNDDOWN(ROUNDDOWN((能力值计算器!F8+能力值计算器!E8*2+ROUNDDOWN(E895/4,0))*能力值计算器!C2/100+5,0)*能力值计算器!H8,0)*能力值计算器!K8,0)*能力值计算器!L8,0)*VLOOKUP(能力值计算器!J8,能力变化对照表!A:B,2,0),0)</f>
        <v>-39</v>
      </c>
      <c r="J895">
        <f t="shared" si="107"/>
        <v>0</v>
      </c>
      <c r="K895">
        <f t="shared" si="108"/>
        <v>-6708</v>
      </c>
      <c r="L895">
        <f t="shared" si="109"/>
        <v>8428</v>
      </c>
      <c r="M895">
        <f t="shared" si="110"/>
        <v>250.1</v>
      </c>
      <c r="N895">
        <f t="shared" si="111"/>
        <v>1</v>
      </c>
    </row>
    <row r="896" spans="1:14">
      <c r="A896">
        <f t="shared" si="104"/>
        <v>0</v>
      </c>
      <c r="B896">
        <f t="shared" si="105"/>
        <v>0</v>
      </c>
      <c r="C896">
        <v>212</v>
      </c>
      <c r="D896">
        <v>24</v>
      </c>
      <c r="E896">
        <f t="shared" si="106"/>
        <v>-999</v>
      </c>
      <c r="F896">
        <f>能力值计算器!G2</f>
        <v>0</v>
      </c>
      <c r="G896">
        <f>ROUNDDOWN((能力值计算器!F4+能力值计算器!E4*2+ROUNDDOWN(C896/4,0))*能力值计算器!C2/100+10+能力值计算器!C2,0)</f>
        <v>172</v>
      </c>
      <c r="H896">
        <f>ROUNDDOWN(ROUNDDOWN(ROUNDDOWN(ROUNDDOWN(ROUNDDOWN((能力值计算器!F6+能力值计算器!E6*2+ROUNDDOWN(D896/4,0))*能力值计算器!C2/100+5,0)*能力值计算器!H6,0)*能力值计算器!K6,0)*能力值计算器!L6,0)*VLOOKUP(能力值计算器!J6,能力变化对照表!A:B,2,0),0)</f>
        <v>88</v>
      </c>
      <c r="I896">
        <f>ROUNDDOWN(ROUNDDOWN(ROUNDDOWN(ROUNDDOWN(ROUNDDOWN((能力值计算器!F8+能力值计算器!E8*2+ROUNDDOWN(E896/4,0))*能力值计算器!C2/100+5,0)*能力值计算器!H8,0)*能力值计算器!K8,0)*能力值计算器!L8,0)*VLOOKUP(能力值计算器!J8,能力变化对照表!A:B,2,0),0)</f>
        <v>-39</v>
      </c>
      <c r="J896">
        <f t="shared" si="107"/>
        <v>0</v>
      </c>
      <c r="K896">
        <f t="shared" si="108"/>
        <v>-6708</v>
      </c>
      <c r="L896">
        <f t="shared" si="109"/>
        <v>8428</v>
      </c>
      <c r="M896">
        <f t="shared" si="110"/>
        <v>250.1</v>
      </c>
      <c r="N896">
        <f t="shared" si="111"/>
        <v>1</v>
      </c>
    </row>
    <row r="897" spans="1:14">
      <c r="A897">
        <f t="shared" si="104"/>
        <v>0</v>
      </c>
      <c r="B897">
        <f t="shared" si="105"/>
        <v>0</v>
      </c>
      <c r="C897">
        <v>216</v>
      </c>
      <c r="D897">
        <v>20</v>
      </c>
      <c r="E897">
        <f t="shared" si="106"/>
        <v>-999</v>
      </c>
      <c r="F897">
        <f>能力值计算器!G2</f>
        <v>0</v>
      </c>
      <c r="G897">
        <f>ROUNDDOWN((能力值计算器!F4+能力值计算器!E4*2+ROUNDDOWN(C897/4,0))*能力值计算器!C2/100+10+能力值计算器!C2,0)</f>
        <v>172</v>
      </c>
      <c r="H897">
        <f>ROUNDDOWN(ROUNDDOWN(ROUNDDOWN(ROUNDDOWN(ROUNDDOWN((能力值计算器!F6+能力值计算器!E6*2+ROUNDDOWN(D897/4,0))*能力值计算器!C2/100+5,0)*能力值计算器!H6,0)*能力值计算器!K6,0)*能力值计算器!L6,0)*VLOOKUP(能力值计算器!J6,能力变化对照表!A:B,2,0),0)</f>
        <v>88</v>
      </c>
      <c r="I897">
        <f>ROUNDDOWN(ROUNDDOWN(ROUNDDOWN(ROUNDDOWN(ROUNDDOWN((能力值计算器!F8+能力值计算器!E8*2+ROUNDDOWN(E897/4,0))*能力值计算器!C2/100+5,0)*能力值计算器!H8,0)*能力值计算器!K8,0)*能力值计算器!L8,0)*VLOOKUP(能力值计算器!J8,能力变化对照表!A:B,2,0),0)</f>
        <v>-39</v>
      </c>
      <c r="J897">
        <f t="shared" si="107"/>
        <v>0</v>
      </c>
      <c r="K897">
        <f t="shared" si="108"/>
        <v>-6708</v>
      </c>
      <c r="L897">
        <f t="shared" si="109"/>
        <v>8428</v>
      </c>
      <c r="M897">
        <f t="shared" si="110"/>
        <v>250.1</v>
      </c>
      <c r="N897">
        <f t="shared" si="111"/>
        <v>1</v>
      </c>
    </row>
    <row r="898" spans="1:14">
      <c r="A898">
        <f t="shared" ref="A898:A961" si="112">IF(N898=1,0,L898+1/M898)</f>
        <v>0</v>
      </c>
      <c r="B898">
        <f t="shared" ref="B898:B961" si="113">IF(A898=MAX(A:A),1,0)</f>
        <v>0</v>
      </c>
      <c r="C898">
        <v>52</v>
      </c>
      <c r="D898">
        <v>100</v>
      </c>
      <c r="E898">
        <f t="shared" ref="E898:E961" si="114">IF(F898-D898-C898&gt;253,-999,IF(F898-D898-C898&lt;0,-999,F898-D898-C898))</f>
        <v>-999</v>
      </c>
      <c r="F898">
        <f>能力值计算器!G2</f>
        <v>0</v>
      </c>
      <c r="G898">
        <f>ROUNDDOWN((能力值计算器!F4+能力值计算器!E4*2+ROUNDDOWN(C898/4,0))*能力值计算器!C2/100+10+能力值计算器!C2,0)</f>
        <v>152</v>
      </c>
      <c r="H898">
        <f>ROUNDDOWN(ROUNDDOWN(ROUNDDOWN(ROUNDDOWN(ROUNDDOWN((能力值计算器!F6+能力值计算器!E6*2+ROUNDDOWN(D898/4,0))*能力值计算器!C2/100+5,0)*能力值计算器!H6,0)*能力值计算器!K6,0)*能力值计算器!L6,0)*VLOOKUP(能力值计算器!J6,能力变化对照表!A:B,2,0),0)</f>
        <v>98</v>
      </c>
      <c r="I898">
        <f>ROUNDDOWN(ROUNDDOWN(ROUNDDOWN(ROUNDDOWN(ROUNDDOWN((能力值计算器!F8+能力值计算器!E8*2+ROUNDDOWN(E898/4,0))*能力值计算器!C2/100+5,0)*能力值计算器!H8,0)*能力值计算器!K8,0)*能力值计算器!L8,0)*VLOOKUP(能力值计算器!J8,能力变化对照表!A:B,2,0),0)</f>
        <v>-39</v>
      </c>
      <c r="J898">
        <f t="shared" ref="J898:J961" si="115">IF(E898&lt;0,0,G898*H898)</f>
        <v>0</v>
      </c>
      <c r="K898">
        <f t="shared" ref="K898:K961" si="116">G898*I898</f>
        <v>-5928</v>
      </c>
      <c r="L898">
        <f t="shared" ref="L898:L961" si="117">(H898+I898)*G898</f>
        <v>8968</v>
      </c>
      <c r="M898">
        <f t="shared" ref="M898:M961" si="118">IF(H898+I898-G898&lt;0,G898-H898-I898,H898+I898-G898)+IF(H898-I898&lt;0,I898-H898,H898-I898)+0.1</f>
        <v>230.1</v>
      </c>
      <c r="N898">
        <f t="shared" ref="N898:N961" si="119">IF(E898&lt;0,1,0)</f>
        <v>1</v>
      </c>
    </row>
    <row r="899" spans="1:14">
      <c r="A899">
        <f t="shared" si="112"/>
        <v>0</v>
      </c>
      <c r="B899">
        <f t="shared" si="113"/>
        <v>0</v>
      </c>
      <c r="C899">
        <v>52</v>
      </c>
      <c r="D899">
        <v>104</v>
      </c>
      <c r="E899">
        <f t="shared" si="114"/>
        <v>-999</v>
      </c>
      <c r="F899">
        <f>能力值计算器!G2</f>
        <v>0</v>
      </c>
      <c r="G899">
        <f>ROUNDDOWN((能力值计算器!F4+能力值计算器!E4*2+ROUNDDOWN(C899/4,0))*能力值计算器!C2/100+10+能力值计算器!C2,0)</f>
        <v>152</v>
      </c>
      <c r="H899">
        <f>ROUNDDOWN(ROUNDDOWN(ROUNDDOWN(ROUNDDOWN(ROUNDDOWN((能力值计算器!F6+能力值计算器!E6*2+ROUNDDOWN(D899/4,0))*能力值计算器!C2/100+5,0)*能力值计算器!H6,0)*能力值计算器!K6,0)*能力值计算器!L6,0)*VLOOKUP(能力值计算器!J6,能力变化对照表!A:B,2,0),0)</f>
        <v>98</v>
      </c>
      <c r="I899">
        <f>ROUNDDOWN(ROUNDDOWN(ROUNDDOWN(ROUNDDOWN(ROUNDDOWN((能力值计算器!F8+能力值计算器!E8*2+ROUNDDOWN(E899/4,0))*能力值计算器!C2/100+5,0)*能力值计算器!H8,0)*能力值计算器!K8,0)*能力值计算器!L8,0)*VLOOKUP(能力值计算器!J8,能力变化对照表!A:B,2,0),0)</f>
        <v>-39</v>
      </c>
      <c r="J899">
        <f t="shared" si="115"/>
        <v>0</v>
      </c>
      <c r="K899">
        <f t="shared" si="116"/>
        <v>-5928</v>
      </c>
      <c r="L899">
        <f t="shared" si="117"/>
        <v>8968</v>
      </c>
      <c r="M899">
        <f t="shared" si="118"/>
        <v>230.1</v>
      </c>
      <c r="N899">
        <f t="shared" si="119"/>
        <v>1</v>
      </c>
    </row>
    <row r="900" spans="1:14">
      <c r="A900">
        <f t="shared" si="112"/>
        <v>0</v>
      </c>
      <c r="B900">
        <f t="shared" si="113"/>
        <v>0</v>
      </c>
      <c r="C900">
        <v>56</v>
      </c>
      <c r="D900">
        <v>100</v>
      </c>
      <c r="E900">
        <f t="shared" si="114"/>
        <v>-999</v>
      </c>
      <c r="F900">
        <f>能力值计算器!G2</f>
        <v>0</v>
      </c>
      <c r="G900">
        <f>ROUNDDOWN((能力值计算器!F4+能力值计算器!E4*2+ROUNDDOWN(C900/4,0))*能力值计算器!C2/100+10+能力值计算器!C2,0)</f>
        <v>152</v>
      </c>
      <c r="H900">
        <f>ROUNDDOWN(ROUNDDOWN(ROUNDDOWN(ROUNDDOWN(ROUNDDOWN((能力值计算器!F6+能力值计算器!E6*2+ROUNDDOWN(D900/4,0))*能力值计算器!C2/100+5,0)*能力值计算器!H6,0)*能力值计算器!K6,0)*能力值计算器!L6,0)*VLOOKUP(能力值计算器!J6,能力变化对照表!A:B,2,0),0)</f>
        <v>98</v>
      </c>
      <c r="I900">
        <f>ROUNDDOWN(ROUNDDOWN(ROUNDDOWN(ROUNDDOWN(ROUNDDOWN((能力值计算器!F8+能力值计算器!E8*2+ROUNDDOWN(E900/4,0))*能力值计算器!C2/100+5,0)*能力值计算器!H8,0)*能力值计算器!K8,0)*能力值计算器!L8,0)*VLOOKUP(能力值计算器!J8,能力变化对照表!A:B,2,0),0)</f>
        <v>-39</v>
      </c>
      <c r="J900">
        <f t="shared" si="115"/>
        <v>0</v>
      </c>
      <c r="K900">
        <f t="shared" si="116"/>
        <v>-5928</v>
      </c>
      <c r="L900">
        <f t="shared" si="117"/>
        <v>8968</v>
      </c>
      <c r="M900">
        <f t="shared" si="118"/>
        <v>230.1</v>
      </c>
      <c r="N900">
        <f t="shared" si="119"/>
        <v>1</v>
      </c>
    </row>
    <row r="901" spans="1:14">
      <c r="A901">
        <f t="shared" si="112"/>
        <v>0</v>
      </c>
      <c r="B901">
        <f t="shared" si="113"/>
        <v>0</v>
      </c>
      <c r="C901">
        <v>212</v>
      </c>
      <c r="D901">
        <v>28</v>
      </c>
      <c r="E901">
        <f t="shared" si="114"/>
        <v>-999</v>
      </c>
      <c r="F901">
        <f>能力值计算器!G2</f>
        <v>0</v>
      </c>
      <c r="G901">
        <f>ROUNDDOWN((能力值计算器!F4+能力值计算器!E4*2+ROUNDDOWN(C901/4,0))*能力值计算器!C2/100+10+能力值计算器!C2,0)</f>
        <v>172</v>
      </c>
      <c r="H901">
        <f>ROUNDDOWN(ROUNDDOWN(ROUNDDOWN(ROUNDDOWN(ROUNDDOWN((能力值计算器!F6+能力值计算器!E6*2+ROUNDDOWN(D901/4,0))*能力值计算器!C2/100+5,0)*能力值计算器!H6,0)*能力值计算器!K6,0)*能力值计算器!L6,0)*VLOOKUP(能力值计算器!J6,能力变化对照表!A:B,2,0),0)</f>
        <v>89</v>
      </c>
      <c r="I901">
        <f>ROUNDDOWN(ROUNDDOWN(ROUNDDOWN(ROUNDDOWN(ROUNDDOWN((能力值计算器!F8+能力值计算器!E8*2+ROUNDDOWN(E901/4,0))*能力值计算器!C2/100+5,0)*能力值计算器!H8,0)*能力值计算器!K8,0)*能力值计算器!L8,0)*VLOOKUP(能力值计算器!J8,能力变化对照表!A:B,2,0),0)</f>
        <v>-39</v>
      </c>
      <c r="J901">
        <f t="shared" si="115"/>
        <v>0</v>
      </c>
      <c r="K901">
        <f t="shared" si="116"/>
        <v>-6708</v>
      </c>
      <c r="L901">
        <f t="shared" si="117"/>
        <v>8600</v>
      </c>
      <c r="M901">
        <f t="shared" si="118"/>
        <v>250.1</v>
      </c>
      <c r="N901">
        <f t="shared" si="119"/>
        <v>1</v>
      </c>
    </row>
    <row r="902" spans="1:14">
      <c r="A902">
        <f t="shared" si="112"/>
        <v>0</v>
      </c>
      <c r="B902">
        <f t="shared" si="113"/>
        <v>0</v>
      </c>
      <c r="C902">
        <v>212</v>
      </c>
      <c r="D902">
        <v>12</v>
      </c>
      <c r="E902">
        <f t="shared" si="114"/>
        <v>-999</v>
      </c>
      <c r="F902">
        <f>能力值计算器!G2</f>
        <v>0</v>
      </c>
      <c r="G902">
        <f>ROUNDDOWN((能力值计算器!F4+能力值计算器!E4*2+ROUNDDOWN(C902/4,0))*能力值计算器!C2/100+10+能力值计算器!C2,0)</f>
        <v>172</v>
      </c>
      <c r="H902">
        <f>ROUNDDOWN(ROUNDDOWN(ROUNDDOWN(ROUNDDOWN(ROUNDDOWN((能力值计算器!F6+能力值计算器!E6*2+ROUNDDOWN(D902/4,0))*能力值计算器!C2/100+5,0)*能力值计算器!H6,0)*能力值计算器!K6,0)*能力值计算器!L6,0)*VLOOKUP(能力值计算器!J6,能力变化对照表!A:B,2,0),0)</f>
        <v>87</v>
      </c>
      <c r="I902">
        <f>ROUNDDOWN(ROUNDDOWN(ROUNDDOWN(ROUNDDOWN(ROUNDDOWN((能力值计算器!F8+能力值计算器!E8*2+ROUNDDOWN(E902/4,0))*能力值计算器!C2/100+5,0)*能力值计算器!H8,0)*能力值计算器!K8,0)*能力值计算器!L8,0)*VLOOKUP(能力值计算器!J8,能力变化对照表!A:B,2,0),0)</f>
        <v>-39</v>
      </c>
      <c r="J902">
        <f t="shared" si="115"/>
        <v>0</v>
      </c>
      <c r="K902">
        <f t="shared" si="116"/>
        <v>-6708</v>
      </c>
      <c r="L902">
        <f t="shared" si="117"/>
        <v>8256</v>
      </c>
      <c r="M902">
        <f t="shared" si="118"/>
        <v>250.1</v>
      </c>
      <c r="N902">
        <f t="shared" si="119"/>
        <v>1</v>
      </c>
    </row>
    <row r="903" spans="1:14">
      <c r="A903">
        <f t="shared" si="112"/>
        <v>0</v>
      </c>
      <c r="B903">
        <f t="shared" si="113"/>
        <v>0</v>
      </c>
      <c r="C903">
        <v>212</v>
      </c>
      <c r="D903">
        <v>16</v>
      </c>
      <c r="E903">
        <f t="shared" si="114"/>
        <v>-999</v>
      </c>
      <c r="F903">
        <f>能力值计算器!G2</f>
        <v>0</v>
      </c>
      <c r="G903">
        <f>ROUNDDOWN((能力值计算器!F4+能力值计算器!E4*2+ROUNDDOWN(C903/4,0))*能力值计算器!C2/100+10+能力值计算器!C2,0)</f>
        <v>172</v>
      </c>
      <c r="H903">
        <f>ROUNDDOWN(ROUNDDOWN(ROUNDDOWN(ROUNDDOWN(ROUNDDOWN((能力值计算器!F6+能力值计算器!E6*2+ROUNDDOWN(D903/4,0))*能力值计算器!C2/100+5,0)*能力值计算器!H6,0)*能力值计算器!K6,0)*能力值计算器!L6,0)*VLOOKUP(能力值计算器!J6,能力变化对照表!A:B,2,0),0)</f>
        <v>87</v>
      </c>
      <c r="I903">
        <f>ROUNDDOWN(ROUNDDOWN(ROUNDDOWN(ROUNDDOWN(ROUNDDOWN((能力值计算器!F8+能力值计算器!E8*2+ROUNDDOWN(E903/4,0))*能力值计算器!C2/100+5,0)*能力值计算器!H8,0)*能力值计算器!K8,0)*能力值计算器!L8,0)*VLOOKUP(能力值计算器!J8,能力变化对照表!A:B,2,0),0)</f>
        <v>-39</v>
      </c>
      <c r="J903">
        <f t="shared" si="115"/>
        <v>0</v>
      </c>
      <c r="K903">
        <f t="shared" si="116"/>
        <v>-6708</v>
      </c>
      <c r="L903">
        <f t="shared" si="117"/>
        <v>8256</v>
      </c>
      <c r="M903">
        <f t="shared" si="118"/>
        <v>250.1</v>
      </c>
      <c r="N903">
        <f t="shared" si="119"/>
        <v>1</v>
      </c>
    </row>
    <row r="904" spans="1:14">
      <c r="A904">
        <f t="shared" si="112"/>
        <v>0</v>
      </c>
      <c r="B904">
        <f t="shared" si="113"/>
        <v>0</v>
      </c>
      <c r="C904">
        <v>216</v>
      </c>
      <c r="D904">
        <v>12</v>
      </c>
      <c r="E904">
        <f t="shared" si="114"/>
        <v>-999</v>
      </c>
      <c r="F904">
        <f>能力值计算器!G2</f>
        <v>0</v>
      </c>
      <c r="G904">
        <f>ROUNDDOWN((能力值计算器!F4+能力值计算器!E4*2+ROUNDDOWN(C904/4,0))*能力值计算器!C2/100+10+能力值计算器!C2,0)</f>
        <v>172</v>
      </c>
      <c r="H904">
        <f>ROUNDDOWN(ROUNDDOWN(ROUNDDOWN(ROUNDDOWN(ROUNDDOWN((能力值计算器!F6+能力值计算器!E6*2+ROUNDDOWN(D904/4,0))*能力值计算器!C2/100+5,0)*能力值计算器!H6,0)*能力值计算器!K6,0)*能力值计算器!L6,0)*VLOOKUP(能力值计算器!J6,能力变化对照表!A:B,2,0),0)</f>
        <v>87</v>
      </c>
      <c r="I904">
        <f>ROUNDDOWN(ROUNDDOWN(ROUNDDOWN(ROUNDDOWN(ROUNDDOWN((能力值计算器!F8+能力值计算器!E8*2+ROUNDDOWN(E904/4,0))*能力值计算器!C2/100+5,0)*能力值计算器!H8,0)*能力值计算器!K8,0)*能力值计算器!L8,0)*VLOOKUP(能力值计算器!J8,能力变化对照表!A:B,2,0),0)</f>
        <v>-39</v>
      </c>
      <c r="J904">
        <f t="shared" si="115"/>
        <v>0</v>
      </c>
      <c r="K904">
        <f t="shared" si="116"/>
        <v>-6708</v>
      </c>
      <c r="L904">
        <f t="shared" si="117"/>
        <v>8256</v>
      </c>
      <c r="M904">
        <f t="shared" si="118"/>
        <v>250.1</v>
      </c>
      <c r="N904">
        <f t="shared" si="119"/>
        <v>1</v>
      </c>
    </row>
    <row r="905" spans="1:14">
      <c r="A905">
        <f t="shared" si="112"/>
        <v>0</v>
      </c>
      <c r="B905">
        <f t="shared" si="113"/>
        <v>0</v>
      </c>
      <c r="C905">
        <v>212</v>
      </c>
      <c r="D905">
        <v>32</v>
      </c>
      <c r="E905">
        <f t="shared" si="114"/>
        <v>-999</v>
      </c>
      <c r="F905">
        <f>能力值计算器!G2</f>
        <v>0</v>
      </c>
      <c r="G905">
        <f>ROUNDDOWN((能力值计算器!F4+能力值计算器!E4*2+ROUNDDOWN(C905/4,0))*能力值计算器!C2/100+10+能力值计算器!C2,0)</f>
        <v>172</v>
      </c>
      <c r="H905">
        <f>ROUNDDOWN(ROUNDDOWN(ROUNDDOWN(ROUNDDOWN(ROUNDDOWN((能力值计算器!F6+能力值计算器!E6*2+ROUNDDOWN(D905/4,0))*能力值计算器!C2/100+5,0)*能力值计算器!H6,0)*能力值计算器!K6,0)*能力值计算器!L6,0)*VLOOKUP(能力值计算器!J6,能力变化对照表!A:B,2,0),0)</f>
        <v>89</v>
      </c>
      <c r="I905">
        <f>ROUNDDOWN(ROUNDDOWN(ROUNDDOWN(ROUNDDOWN(ROUNDDOWN((能力值计算器!F8+能力值计算器!E8*2+ROUNDDOWN(E905/4,0))*能力值计算器!C2/100+5,0)*能力值计算器!H8,0)*能力值计算器!K8,0)*能力值计算器!L8,0)*VLOOKUP(能力值计算器!J8,能力变化对照表!A:B,2,0),0)</f>
        <v>-39</v>
      </c>
      <c r="J905">
        <f t="shared" si="115"/>
        <v>0</v>
      </c>
      <c r="K905">
        <f t="shared" si="116"/>
        <v>-6708</v>
      </c>
      <c r="L905">
        <f t="shared" si="117"/>
        <v>8600</v>
      </c>
      <c r="M905">
        <f t="shared" si="118"/>
        <v>250.1</v>
      </c>
      <c r="N905">
        <f t="shared" si="119"/>
        <v>1</v>
      </c>
    </row>
    <row r="906" spans="1:14">
      <c r="A906">
        <f t="shared" si="112"/>
        <v>0</v>
      </c>
      <c r="B906">
        <f t="shared" si="113"/>
        <v>0</v>
      </c>
      <c r="C906">
        <v>216</v>
      </c>
      <c r="D906">
        <v>28</v>
      </c>
      <c r="E906">
        <f t="shared" si="114"/>
        <v>-999</v>
      </c>
      <c r="F906">
        <f>能力值计算器!G2</f>
        <v>0</v>
      </c>
      <c r="G906">
        <f>ROUNDDOWN((能力值计算器!F4+能力值计算器!E4*2+ROUNDDOWN(C906/4,0))*能力值计算器!C2/100+10+能力值计算器!C2,0)</f>
        <v>172</v>
      </c>
      <c r="H906">
        <f>ROUNDDOWN(ROUNDDOWN(ROUNDDOWN(ROUNDDOWN(ROUNDDOWN((能力值计算器!F6+能力值计算器!E6*2+ROUNDDOWN(D906/4,0))*能力值计算器!C2/100+5,0)*能力值计算器!H6,0)*能力值计算器!K6,0)*能力值计算器!L6,0)*VLOOKUP(能力值计算器!J6,能力变化对照表!A:B,2,0),0)</f>
        <v>89</v>
      </c>
      <c r="I906">
        <f>ROUNDDOWN(ROUNDDOWN(ROUNDDOWN(ROUNDDOWN(ROUNDDOWN((能力值计算器!F8+能力值计算器!E8*2+ROUNDDOWN(E906/4,0))*能力值计算器!C2/100+5,0)*能力值计算器!H8,0)*能力值计算器!K8,0)*能力值计算器!L8,0)*VLOOKUP(能力值计算器!J8,能力变化对照表!A:B,2,0),0)</f>
        <v>-39</v>
      </c>
      <c r="J906">
        <f t="shared" si="115"/>
        <v>0</v>
      </c>
      <c r="K906">
        <f t="shared" si="116"/>
        <v>-6708</v>
      </c>
      <c r="L906">
        <f t="shared" si="117"/>
        <v>8600</v>
      </c>
      <c r="M906">
        <f t="shared" si="118"/>
        <v>250.1</v>
      </c>
      <c r="N906">
        <f t="shared" si="119"/>
        <v>1</v>
      </c>
    </row>
    <row r="907" spans="1:14">
      <c r="A907">
        <f t="shared" si="112"/>
        <v>0</v>
      </c>
      <c r="B907">
        <f t="shared" si="113"/>
        <v>0</v>
      </c>
      <c r="C907">
        <v>52</v>
      </c>
      <c r="D907">
        <v>108</v>
      </c>
      <c r="E907">
        <f t="shared" si="114"/>
        <v>-999</v>
      </c>
      <c r="F907">
        <f>能力值计算器!G2</f>
        <v>0</v>
      </c>
      <c r="G907">
        <f>ROUNDDOWN((能力值计算器!F4+能力值计算器!E4*2+ROUNDDOWN(C907/4,0))*能力值计算器!C2/100+10+能力值计算器!C2,0)</f>
        <v>152</v>
      </c>
      <c r="H907">
        <f>ROUNDDOWN(ROUNDDOWN(ROUNDDOWN(ROUNDDOWN(ROUNDDOWN((能力值计算器!F6+能力值计算器!E6*2+ROUNDDOWN(D907/4,0))*能力值计算器!C2/100+5,0)*能力值计算器!H6,0)*能力值计算器!K6,0)*能力值计算器!L6,0)*VLOOKUP(能力值计算器!J6,能力变化对照表!A:B,2,0),0)</f>
        <v>99</v>
      </c>
      <c r="I907">
        <f>ROUNDDOWN(ROUNDDOWN(ROUNDDOWN(ROUNDDOWN(ROUNDDOWN((能力值计算器!F8+能力值计算器!E8*2+ROUNDDOWN(E907/4,0))*能力值计算器!C2/100+5,0)*能力值计算器!H8,0)*能力值计算器!K8,0)*能力值计算器!L8,0)*VLOOKUP(能力值计算器!J8,能力变化对照表!A:B,2,0),0)</f>
        <v>-39</v>
      </c>
      <c r="J907">
        <f t="shared" si="115"/>
        <v>0</v>
      </c>
      <c r="K907">
        <f t="shared" si="116"/>
        <v>-5928</v>
      </c>
      <c r="L907">
        <f t="shared" si="117"/>
        <v>9120</v>
      </c>
      <c r="M907">
        <f t="shared" si="118"/>
        <v>230.1</v>
      </c>
      <c r="N907">
        <f t="shared" si="119"/>
        <v>1</v>
      </c>
    </row>
    <row r="908" spans="1:14">
      <c r="A908">
        <f t="shared" si="112"/>
        <v>0</v>
      </c>
      <c r="B908">
        <f t="shared" si="113"/>
        <v>0</v>
      </c>
      <c r="C908">
        <v>52</v>
      </c>
      <c r="D908">
        <v>92</v>
      </c>
      <c r="E908">
        <f t="shared" si="114"/>
        <v>-999</v>
      </c>
      <c r="F908">
        <f>能力值计算器!G2</f>
        <v>0</v>
      </c>
      <c r="G908">
        <f>ROUNDDOWN((能力值计算器!F4+能力值计算器!E4*2+ROUNDDOWN(C908/4,0))*能力值计算器!C2/100+10+能力值计算器!C2,0)</f>
        <v>152</v>
      </c>
      <c r="H908">
        <f>ROUNDDOWN(ROUNDDOWN(ROUNDDOWN(ROUNDDOWN(ROUNDDOWN((能力值计算器!F6+能力值计算器!E6*2+ROUNDDOWN(D908/4,0))*能力值计算器!C2/100+5,0)*能力值计算器!H6,0)*能力值计算器!K6,0)*能力值计算器!L6,0)*VLOOKUP(能力值计算器!J6,能力变化对照表!A:B,2,0),0)</f>
        <v>97</v>
      </c>
      <c r="I908">
        <f>ROUNDDOWN(ROUNDDOWN(ROUNDDOWN(ROUNDDOWN(ROUNDDOWN((能力值计算器!F8+能力值计算器!E8*2+ROUNDDOWN(E908/4,0))*能力值计算器!C2/100+5,0)*能力值计算器!H8,0)*能力值计算器!K8,0)*能力值计算器!L8,0)*VLOOKUP(能力值计算器!J8,能力变化对照表!A:B,2,0),0)</f>
        <v>-39</v>
      </c>
      <c r="J908">
        <f t="shared" si="115"/>
        <v>0</v>
      </c>
      <c r="K908">
        <f t="shared" si="116"/>
        <v>-5928</v>
      </c>
      <c r="L908">
        <f t="shared" si="117"/>
        <v>8816</v>
      </c>
      <c r="M908">
        <f t="shared" si="118"/>
        <v>230.1</v>
      </c>
      <c r="N908">
        <f t="shared" si="119"/>
        <v>1</v>
      </c>
    </row>
    <row r="909" spans="1:14">
      <c r="A909">
        <f t="shared" si="112"/>
        <v>0</v>
      </c>
      <c r="B909">
        <f t="shared" si="113"/>
        <v>0</v>
      </c>
      <c r="C909">
        <v>52</v>
      </c>
      <c r="D909">
        <v>96</v>
      </c>
      <c r="E909">
        <f t="shared" si="114"/>
        <v>-999</v>
      </c>
      <c r="F909">
        <f>能力值计算器!G2</f>
        <v>0</v>
      </c>
      <c r="G909">
        <f>ROUNDDOWN((能力值计算器!F4+能力值计算器!E4*2+ROUNDDOWN(C909/4,0))*能力值计算器!C2/100+10+能力值计算器!C2,0)</f>
        <v>152</v>
      </c>
      <c r="H909">
        <f>ROUNDDOWN(ROUNDDOWN(ROUNDDOWN(ROUNDDOWN(ROUNDDOWN((能力值计算器!F6+能力值计算器!E6*2+ROUNDDOWN(D909/4,0))*能力值计算器!C2/100+5,0)*能力值计算器!H6,0)*能力值计算器!K6,0)*能力值计算器!L6,0)*VLOOKUP(能力值计算器!J6,能力变化对照表!A:B,2,0),0)</f>
        <v>97</v>
      </c>
      <c r="I909">
        <f>ROUNDDOWN(ROUNDDOWN(ROUNDDOWN(ROUNDDOWN(ROUNDDOWN((能力值计算器!F8+能力值计算器!E8*2+ROUNDDOWN(E909/4,0))*能力值计算器!C2/100+5,0)*能力值计算器!H8,0)*能力值计算器!K8,0)*能力值计算器!L8,0)*VLOOKUP(能力值计算器!J8,能力变化对照表!A:B,2,0),0)</f>
        <v>-39</v>
      </c>
      <c r="J909">
        <f t="shared" si="115"/>
        <v>0</v>
      </c>
      <c r="K909">
        <f t="shared" si="116"/>
        <v>-5928</v>
      </c>
      <c r="L909">
        <f t="shared" si="117"/>
        <v>8816</v>
      </c>
      <c r="M909">
        <f t="shared" si="118"/>
        <v>230.1</v>
      </c>
      <c r="N909">
        <f t="shared" si="119"/>
        <v>1</v>
      </c>
    </row>
    <row r="910" spans="1:14">
      <c r="A910">
        <f t="shared" si="112"/>
        <v>0</v>
      </c>
      <c r="B910">
        <f t="shared" si="113"/>
        <v>0</v>
      </c>
      <c r="C910">
        <v>56</v>
      </c>
      <c r="D910">
        <v>92</v>
      </c>
      <c r="E910">
        <f t="shared" si="114"/>
        <v>-999</v>
      </c>
      <c r="F910">
        <f>能力值计算器!G2</f>
        <v>0</v>
      </c>
      <c r="G910">
        <f>ROUNDDOWN((能力值计算器!F4+能力值计算器!E4*2+ROUNDDOWN(C910/4,0))*能力值计算器!C2/100+10+能力值计算器!C2,0)</f>
        <v>152</v>
      </c>
      <c r="H910">
        <f>ROUNDDOWN(ROUNDDOWN(ROUNDDOWN(ROUNDDOWN(ROUNDDOWN((能力值计算器!F6+能力值计算器!E6*2+ROUNDDOWN(D910/4,0))*能力值计算器!C2/100+5,0)*能力值计算器!H6,0)*能力值计算器!K6,0)*能力值计算器!L6,0)*VLOOKUP(能力值计算器!J6,能力变化对照表!A:B,2,0),0)</f>
        <v>97</v>
      </c>
      <c r="I910">
        <f>ROUNDDOWN(ROUNDDOWN(ROUNDDOWN(ROUNDDOWN(ROUNDDOWN((能力值计算器!F8+能力值计算器!E8*2+ROUNDDOWN(E910/4,0))*能力值计算器!C2/100+5,0)*能力值计算器!H8,0)*能力值计算器!K8,0)*能力值计算器!L8,0)*VLOOKUP(能力值计算器!J8,能力变化对照表!A:B,2,0),0)</f>
        <v>-39</v>
      </c>
      <c r="J910">
        <f t="shared" si="115"/>
        <v>0</v>
      </c>
      <c r="K910">
        <f t="shared" si="116"/>
        <v>-5928</v>
      </c>
      <c r="L910">
        <f t="shared" si="117"/>
        <v>8816</v>
      </c>
      <c r="M910">
        <f t="shared" si="118"/>
        <v>230.1</v>
      </c>
      <c r="N910">
        <f t="shared" si="119"/>
        <v>1</v>
      </c>
    </row>
    <row r="911" spans="1:14">
      <c r="A911">
        <f t="shared" si="112"/>
        <v>0</v>
      </c>
      <c r="B911">
        <f t="shared" si="113"/>
        <v>0</v>
      </c>
      <c r="C911">
        <v>52</v>
      </c>
      <c r="D911">
        <v>112</v>
      </c>
      <c r="E911">
        <f t="shared" si="114"/>
        <v>-999</v>
      </c>
      <c r="F911">
        <f>能力值计算器!G2</f>
        <v>0</v>
      </c>
      <c r="G911">
        <f>ROUNDDOWN((能力值计算器!F4+能力值计算器!E4*2+ROUNDDOWN(C911/4,0))*能力值计算器!C2/100+10+能力值计算器!C2,0)</f>
        <v>152</v>
      </c>
      <c r="H911">
        <f>ROUNDDOWN(ROUNDDOWN(ROUNDDOWN(ROUNDDOWN(ROUNDDOWN((能力值计算器!F6+能力值计算器!E6*2+ROUNDDOWN(D911/4,0))*能力值计算器!C2/100+5,0)*能力值计算器!H6,0)*能力值计算器!K6,0)*能力值计算器!L6,0)*VLOOKUP(能力值计算器!J6,能力变化对照表!A:B,2,0),0)</f>
        <v>99</v>
      </c>
      <c r="I911">
        <f>ROUNDDOWN(ROUNDDOWN(ROUNDDOWN(ROUNDDOWN(ROUNDDOWN((能力值计算器!F8+能力值计算器!E8*2+ROUNDDOWN(E911/4,0))*能力值计算器!C2/100+5,0)*能力值计算器!H8,0)*能力值计算器!K8,0)*能力值计算器!L8,0)*VLOOKUP(能力值计算器!J8,能力变化对照表!A:B,2,0),0)</f>
        <v>-39</v>
      </c>
      <c r="J911">
        <f t="shared" si="115"/>
        <v>0</v>
      </c>
      <c r="K911">
        <f t="shared" si="116"/>
        <v>-5928</v>
      </c>
      <c r="L911">
        <f t="shared" si="117"/>
        <v>9120</v>
      </c>
      <c r="M911">
        <f t="shared" si="118"/>
        <v>230.1</v>
      </c>
      <c r="N911">
        <f t="shared" si="119"/>
        <v>1</v>
      </c>
    </row>
    <row r="912" spans="1:14">
      <c r="A912">
        <f t="shared" si="112"/>
        <v>0</v>
      </c>
      <c r="B912">
        <f t="shared" si="113"/>
        <v>0</v>
      </c>
      <c r="C912">
        <v>56</v>
      </c>
      <c r="D912">
        <v>108</v>
      </c>
      <c r="E912">
        <f t="shared" si="114"/>
        <v>-999</v>
      </c>
      <c r="F912">
        <f>能力值计算器!G2</f>
        <v>0</v>
      </c>
      <c r="G912">
        <f>ROUNDDOWN((能力值计算器!F4+能力值计算器!E4*2+ROUNDDOWN(C912/4,0))*能力值计算器!C2/100+10+能力值计算器!C2,0)</f>
        <v>152</v>
      </c>
      <c r="H912">
        <f>ROUNDDOWN(ROUNDDOWN(ROUNDDOWN(ROUNDDOWN(ROUNDDOWN((能力值计算器!F6+能力值计算器!E6*2+ROUNDDOWN(D912/4,0))*能力值计算器!C2/100+5,0)*能力值计算器!H6,0)*能力值计算器!K6,0)*能力值计算器!L6,0)*VLOOKUP(能力值计算器!J6,能力变化对照表!A:B,2,0),0)</f>
        <v>99</v>
      </c>
      <c r="I912">
        <f>ROUNDDOWN(ROUNDDOWN(ROUNDDOWN(ROUNDDOWN(ROUNDDOWN((能力值计算器!F8+能力值计算器!E8*2+ROUNDDOWN(E912/4,0))*能力值计算器!C2/100+5,0)*能力值计算器!H8,0)*能力值计算器!K8,0)*能力值计算器!L8,0)*VLOOKUP(能力值计算器!J8,能力变化对照表!A:B,2,0),0)</f>
        <v>-39</v>
      </c>
      <c r="J912">
        <f t="shared" si="115"/>
        <v>0</v>
      </c>
      <c r="K912">
        <f t="shared" si="116"/>
        <v>-5928</v>
      </c>
      <c r="L912">
        <f t="shared" si="117"/>
        <v>9120</v>
      </c>
      <c r="M912">
        <f t="shared" si="118"/>
        <v>230.1</v>
      </c>
      <c r="N912">
        <f t="shared" si="119"/>
        <v>1</v>
      </c>
    </row>
    <row r="913" spans="1:14">
      <c r="A913">
        <f t="shared" si="112"/>
        <v>0</v>
      </c>
      <c r="B913">
        <f t="shared" si="113"/>
        <v>0</v>
      </c>
      <c r="C913">
        <v>212</v>
      </c>
      <c r="D913">
        <v>36</v>
      </c>
      <c r="E913">
        <f t="shared" si="114"/>
        <v>-999</v>
      </c>
      <c r="F913">
        <f>能力值计算器!G2</f>
        <v>0</v>
      </c>
      <c r="G913">
        <f>ROUNDDOWN((能力值计算器!F4+能力值计算器!E4*2+ROUNDDOWN(C913/4,0))*能力值计算器!C2/100+10+能力值计算器!C2,0)</f>
        <v>172</v>
      </c>
      <c r="H913">
        <f>ROUNDDOWN(ROUNDDOWN(ROUNDDOWN(ROUNDDOWN(ROUNDDOWN((能力值计算器!F6+能力值计算器!E6*2+ROUNDDOWN(D913/4,0))*能力值计算器!C2/100+5,0)*能力值计算器!H6,0)*能力值计算器!K6,0)*能力值计算器!L6,0)*VLOOKUP(能力值计算器!J6,能力变化对照表!A:B,2,0),0)</f>
        <v>90</v>
      </c>
      <c r="I913">
        <f>ROUNDDOWN(ROUNDDOWN(ROUNDDOWN(ROUNDDOWN(ROUNDDOWN((能力值计算器!F8+能力值计算器!E8*2+ROUNDDOWN(E913/4,0))*能力值计算器!C2/100+5,0)*能力值计算器!H8,0)*能力值计算器!K8,0)*能力值计算器!L8,0)*VLOOKUP(能力值计算器!J8,能力变化对照表!A:B,2,0),0)</f>
        <v>-39</v>
      </c>
      <c r="J913">
        <f t="shared" si="115"/>
        <v>0</v>
      </c>
      <c r="K913">
        <f t="shared" si="116"/>
        <v>-6708</v>
      </c>
      <c r="L913">
        <f t="shared" si="117"/>
        <v>8772</v>
      </c>
      <c r="M913">
        <f t="shared" si="118"/>
        <v>250.1</v>
      </c>
      <c r="N913">
        <f t="shared" si="119"/>
        <v>1</v>
      </c>
    </row>
    <row r="914" spans="1:14">
      <c r="A914">
        <f t="shared" si="112"/>
        <v>0</v>
      </c>
      <c r="B914">
        <f t="shared" si="113"/>
        <v>0</v>
      </c>
      <c r="C914">
        <v>212</v>
      </c>
      <c r="D914">
        <v>4</v>
      </c>
      <c r="E914">
        <f t="shared" si="114"/>
        <v>-999</v>
      </c>
      <c r="F914">
        <f>能力值计算器!G2</f>
        <v>0</v>
      </c>
      <c r="G914">
        <f>ROUNDDOWN((能力值计算器!F4+能力值计算器!E4*2+ROUNDDOWN(C914/4,0))*能力值计算器!C2/100+10+能力值计算器!C2,0)</f>
        <v>172</v>
      </c>
      <c r="H914">
        <f>ROUNDDOWN(ROUNDDOWN(ROUNDDOWN(ROUNDDOWN(ROUNDDOWN((能力值计算器!F6+能力值计算器!E6*2+ROUNDDOWN(D914/4,0))*能力值计算器!C2/100+5,0)*能力值计算器!H6,0)*能力值计算器!K6,0)*能力值计算器!L6,0)*VLOOKUP(能力值计算器!J6,能力变化对照表!A:B,2,0),0)</f>
        <v>86</v>
      </c>
      <c r="I914">
        <f>ROUNDDOWN(ROUNDDOWN(ROUNDDOWN(ROUNDDOWN(ROUNDDOWN((能力值计算器!F8+能力值计算器!E8*2+ROUNDDOWN(E914/4,0))*能力值计算器!C2/100+5,0)*能力值计算器!H8,0)*能力值计算器!K8,0)*能力值计算器!L8,0)*VLOOKUP(能力值计算器!J8,能力变化对照表!A:B,2,0),0)</f>
        <v>-39</v>
      </c>
      <c r="J914">
        <f t="shared" si="115"/>
        <v>0</v>
      </c>
      <c r="K914">
        <f t="shared" si="116"/>
        <v>-6708</v>
      </c>
      <c r="L914">
        <f t="shared" si="117"/>
        <v>8084</v>
      </c>
      <c r="M914">
        <f t="shared" si="118"/>
        <v>250.1</v>
      </c>
      <c r="N914">
        <f t="shared" si="119"/>
        <v>1</v>
      </c>
    </row>
    <row r="915" spans="1:14">
      <c r="A915">
        <f t="shared" si="112"/>
        <v>0</v>
      </c>
      <c r="B915">
        <f t="shared" si="113"/>
        <v>0</v>
      </c>
      <c r="C915">
        <v>212</v>
      </c>
      <c r="D915">
        <v>8</v>
      </c>
      <c r="E915">
        <f t="shared" si="114"/>
        <v>-999</v>
      </c>
      <c r="F915">
        <f>能力值计算器!G2</f>
        <v>0</v>
      </c>
      <c r="G915">
        <f>ROUNDDOWN((能力值计算器!F4+能力值计算器!E4*2+ROUNDDOWN(C915/4,0))*能力值计算器!C2/100+10+能力值计算器!C2,0)</f>
        <v>172</v>
      </c>
      <c r="H915">
        <f>ROUNDDOWN(ROUNDDOWN(ROUNDDOWN(ROUNDDOWN(ROUNDDOWN((能力值计算器!F6+能力值计算器!E6*2+ROUNDDOWN(D915/4,0))*能力值计算器!C2/100+5,0)*能力值计算器!H6,0)*能力值计算器!K6,0)*能力值计算器!L6,0)*VLOOKUP(能力值计算器!J6,能力变化对照表!A:B,2,0),0)</f>
        <v>86</v>
      </c>
      <c r="I915">
        <f>ROUNDDOWN(ROUNDDOWN(ROUNDDOWN(ROUNDDOWN(ROUNDDOWN((能力值计算器!F8+能力值计算器!E8*2+ROUNDDOWN(E915/4,0))*能力值计算器!C2/100+5,0)*能力值计算器!H8,0)*能力值计算器!K8,0)*能力值计算器!L8,0)*VLOOKUP(能力值计算器!J8,能力变化对照表!A:B,2,0),0)</f>
        <v>-39</v>
      </c>
      <c r="J915">
        <f t="shared" si="115"/>
        <v>0</v>
      </c>
      <c r="K915">
        <f t="shared" si="116"/>
        <v>-6708</v>
      </c>
      <c r="L915">
        <f t="shared" si="117"/>
        <v>8084</v>
      </c>
      <c r="M915">
        <f t="shared" si="118"/>
        <v>250.1</v>
      </c>
      <c r="N915">
        <f t="shared" si="119"/>
        <v>1</v>
      </c>
    </row>
    <row r="916" spans="1:14">
      <c r="A916">
        <f t="shared" si="112"/>
        <v>0</v>
      </c>
      <c r="B916">
        <f t="shared" si="113"/>
        <v>0</v>
      </c>
      <c r="C916">
        <v>216</v>
      </c>
      <c r="D916">
        <v>4</v>
      </c>
      <c r="E916">
        <f t="shared" si="114"/>
        <v>-999</v>
      </c>
      <c r="F916">
        <f>能力值计算器!G2</f>
        <v>0</v>
      </c>
      <c r="G916">
        <f>ROUNDDOWN((能力值计算器!F4+能力值计算器!E4*2+ROUNDDOWN(C916/4,0))*能力值计算器!C2/100+10+能力值计算器!C2,0)</f>
        <v>172</v>
      </c>
      <c r="H916">
        <f>ROUNDDOWN(ROUNDDOWN(ROUNDDOWN(ROUNDDOWN(ROUNDDOWN((能力值计算器!F6+能力值计算器!E6*2+ROUNDDOWN(D916/4,0))*能力值计算器!C2/100+5,0)*能力值计算器!H6,0)*能力值计算器!K6,0)*能力值计算器!L6,0)*VLOOKUP(能力值计算器!J6,能力变化对照表!A:B,2,0),0)</f>
        <v>86</v>
      </c>
      <c r="I916">
        <f>ROUNDDOWN(ROUNDDOWN(ROUNDDOWN(ROUNDDOWN(ROUNDDOWN((能力值计算器!F8+能力值计算器!E8*2+ROUNDDOWN(E916/4,0))*能力值计算器!C2/100+5,0)*能力值计算器!H8,0)*能力值计算器!K8,0)*能力值计算器!L8,0)*VLOOKUP(能力值计算器!J8,能力变化对照表!A:B,2,0),0)</f>
        <v>-39</v>
      </c>
      <c r="J916">
        <f t="shared" si="115"/>
        <v>0</v>
      </c>
      <c r="K916">
        <f t="shared" si="116"/>
        <v>-6708</v>
      </c>
      <c r="L916">
        <f t="shared" si="117"/>
        <v>8084</v>
      </c>
      <c r="M916">
        <f t="shared" si="118"/>
        <v>250.1</v>
      </c>
      <c r="N916">
        <f t="shared" si="119"/>
        <v>1</v>
      </c>
    </row>
    <row r="917" spans="1:14">
      <c r="A917">
        <f t="shared" si="112"/>
        <v>0</v>
      </c>
      <c r="B917">
        <f t="shared" si="113"/>
        <v>0</v>
      </c>
      <c r="C917">
        <v>212</v>
      </c>
      <c r="D917">
        <v>40</v>
      </c>
      <c r="E917">
        <f t="shared" si="114"/>
        <v>-999</v>
      </c>
      <c r="F917">
        <f>能力值计算器!G2</f>
        <v>0</v>
      </c>
      <c r="G917">
        <f>ROUNDDOWN((能力值计算器!F4+能力值计算器!E4*2+ROUNDDOWN(C917/4,0))*能力值计算器!C2/100+10+能力值计算器!C2,0)</f>
        <v>172</v>
      </c>
      <c r="H917">
        <f>ROUNDDOWN(ROUNDDOWN(ROUNDDOWN(ROUNDDOWN(ROUNDDOWN((能力值计算器!F6+能力值计算器!E6*2+ROUNDDOWN(D917/4,0))*能力值计算器!C2/100+5,0)*能力值计算器!H6,0)*能力值计算器!K6,0)*能力值计算器!L6,0)*VLOOKUP(能力值计算器!J6,能力变化对照表!A:B,2,0),0)</f>
        <v>90</v>
      </c>
      <c r="I917">
        <f>ROUNDDOWN(ROUNDDOWN(ROUNDDOWN(ROUNDDOWN(ROUNDDOWN((能力值计算器!F8+能力值计算器!E8*2+ROUNDDOWN(E917/4,0))*能力值计算器!C2/100+5,0)*能力值计算器!H8,0)*能力值计算器!K8,0)*能力值计算器!L8,0)*VLOOKUP(能力值计算器!J8,能力变化对照表!A:B,2,0),0)</f>
        <v>-39</v>
      </c>
      <c r="J917">
        <f t="shared" si="115"/>
        <v>0</v>
      </c>
      <c r="K917">
        <f t="shared" si="116"/>
        <v>-6708</v>
      </c>
      <c r="L917">
        <f t="shared" si="117"/>
        <v>8772</v>
      </c>
      <c r="M917">
        <f t="shared" si="118"/>
        <v>250.1</v>
      </c>
      <c r="N917">
        <f t="shared" si="119"/>
        <v>1</v>
      </c>
    </row>
    <row r="918" spans="1:14">
      <c r="A918">
        <f t="shared" si="112"/>
        <v>0</v>
      </c>
      <c r="B918">
        <f t="shared" si="113"/>
        <v>0</v>
      </c>
      <c r="C918">
        <v>216</v>
      </c>
      <c r="D918">
        <v>36</v>
      </c>
      <c r="E918">
        <f t="shared" si="114"/>
        <v>-999</v>
      </c>
      <c r="F918">
        <f>能力值计算器!G2</f>
        <v>0</v>
      </c>
      <c r="G918">
        <f>ROUNDDOWN((能力值计算器!F4+能力值计算器!E4*2+ROUNDDOWN(C918/4,0))*能力值计算器!C2/100+10+能力值计算器!C2,0)</f>
        <v>172</v>
      </c>
      <c r="H918">
        <f>ROUNDDOWN(ROUNDDOWN(ROUNDDOWN(ROUNDDOWN(ROUNDDOWN((能力值计算器!F6+能力值计算器!E6*2+ROUNDDOWN(D918/4,0))*能力值计算器!C2/100+5,0)*能力值计算器!H6,0)*能力值计算器!K6,0)*能力值计算器!L6,0)*VLOOKUP(能力值计算器!J6,能力变化对照表!A:B,2,0),0)</f>
        <v>90</v>
      </c>
      <c r="I918">
        <f>ROUNDDOWN(ROUNDDOWN(ROUNDDOWN(ROUNDDOWN(ROUNDDOWN((能力值计算器!F8+能力值计算器!E8*2+ROUNDDOWN(E918/4,0))*能力值计算器!C2/100+5,0)*能力值计算器!H8,0)*能力值计算器!K8,0)*能力值计算器!L8,0)*VLOOKUP(能力值计算器!J8,能力变化对照表!A:B,2,0),0)</f>
        <v>-39</v>
      </c>
      <c r="J918">
        <f t="shared" si="115"/>
        <v>0</v>
      </c>
      <c r="K918">
        <f t="shared" si="116"/>
        <v>-6708</v>
      </c>
      <c r="L918">
        <f t="shared" si="117"/>
        <v>8772</v>
      </c>
      <c r="M918">
        <f t="shared" si="118"/>
        <v>250.1</v>
      </c>
      <c r="N918">
        <f t="shared" si="119"/>
        <v>1</v>
      </c>
    </row>
    <row r="919" spans="1:14">
      <c r="A919">
        <f t="shared" si="112"/>
        <v>0</v>
      </c>
      <c r="B919">
        <f t="shared" si="113"/>
        <v>0</v>
      </c>
      <c r="C919">
        <v>52</v>
      </c>
      <c r="D919">
        <v>116</v>
      </c>
      <c r="E919">
        <f t="shared" si="114"/>
        <v>-999</v>
      </c>
      <c r="F919">
        <f>能力值计算器!G2</f>
        <v>0</v>
      </c>
      <c r="G919">
        <f>ROUNDDOWN((能力值计算器!F4+能力值计算器!E4*2+ROUNDDOWN(C919/4,0))*能力值计算器!C2/100+10+能力值计算器!C2,0)</f>
        <v>152</v>
      </c>
      <c r="H919">
        <f>ROUNDDOWN(ROUNDDOWN(ROUNDDOWN(ROUNDDOWN(ROUNDDOWN((能力值计算器!F6+能力值计算器!E6*2+ROUNDDOWN(D919/4,0))*能力值计算器!C2/100+5,0)*能力值计算器!H6,0)*能力值计算器!K6,0)*能力值计算器!L6,0)*VLOOKUP(能力值计算器!J6,能力变化对照表!A:B,2,0),0)</f>
        <v>100</v>
      </c>
      <c r="I919">
        <f>ROUNDDOWN(ROUNDDOWN(ROUNDDOWN(ROUNDDOWN(ROUNDDOWN((能力值计算器!F8+能力值计算器!E8*2+ROUNDDOWN(E919/4,0))*能力值计算器!C2/100+5,0)*能力值计算器!H8,0)*能力值计算器!K8,0)*能力值计算器!L8,0)*VLOOKUP(能力值计算器!J8,能力变化对照表!A:B,2,0),0)</f>
        <v>-39</v>
      </c>
      <c r="J919">
        <f t="shared" si="115"/>
        <v>0</v>
      </c>
      <c r="K919">
        <f t="shared" si="116"/>
        <v>-5928</v>
      </c>
      <c r="L919">
        <f t="shared" si="117"/>
        <v>9272</v>
      </c>
      <c r="M919">
        <f t="shared" si="118"/>
        <v>230.1</v>
      </c>
      <c r="N919">
        <f t="shared" si="119"/>
        <v>1</v>
      </c>
    </row>
    <row r="920" spans="1:14">
      <c r="A920">
        <f t="shared" si="112"/>
        <v>0</v>
      </c>
      <c r="B920">
        <f t="shared" si="113"/>
        <v>0</v>
      </c>
      <c r="C920">
        <v>52</v>
      </c>
      <c r="D920">
        <v>84</v>
      </c>
      <c r="E920">
        <f t="shared" si="114"/>
        <v>-999</v>
      </c>
      <c r="F920">
        <f>能力值计算器!G2</f>
        <v>0</v>
      </c>
      <c r="G920">
        <f>ROUNDDOWN((能力值计算器!F4+能力值计算器!E4*2+ROUNDDOWN(C920/4,0))*能力值计算器!C2/100+10+能力值计算器!C2,0)</f>
        <v>152</v>
      </c>
      <c r="H920">
        <f>ROUNDDOWN(ROUNDDOWN(ROUNDDOWN(ROUNDDOWN(ROUNDDOWN((能力值计算器!F6+能力值计算器!E6*2+ROUNDDOWN(D920/4,0))*能力值计算器!C2/100+5,0)*能力值计算器!H6,0)*能力值计算器!K6,0)*能力值计算器!L6,0)*VLOOKUP(能力值计算器!J6,能力变化对照表!A:B,2,0),0)</f>
        <v>96</v>
      </c>
      <c r="I920">
        <f>ROUNDDOWN(ROUNDDOWN(ROUNDDOWN(ROUNDDOWN(ROUNDDOWN((能力值计算器!F8+能力值计算器!E8*2+ROUNDDOWN(E920/4,0))*能力值计算器!C2/100+5,0)*能力值计算器!H8,0)*能力值计算器!K8,0)*能力值计算器!L8,0)*VLOOKUP(能力值计算器!J8,能力变化对照表!A:B,2,0),0)</f>
        <v>-39</v>
      </c>
      <c r="J920">
        <f t="shared" si="115"/>
        <v>0</v>
      </c>
      <c r="K920">
        <f t="shared" si="116"/>
        <v>-5928</v>
      </c>
      <c r="L920">
        <f t="shared" si="117"/>
        <v>8664</v>
      </c>
      <c r="M920">
        <f t="shared" si="118"/>
        <v>230.1</v>
      </c>
      <c r="N920">
        <f t="shared" si="119"/>
        <v>1</v>
      </c>
    </row>
    <row r="921" spans="1:14">
      <c r="A921">
        <f t="shared" si="112"/>
        <v>0</v>
      </c>
      <c r="B921">
        <f t="shared" si="113"/>
        <v>0</v>
      </c>
      <c r="C921">
        <v>52</v>
      </c>
      <c r="D921">
        <v>88</v>
      </c>
      <c r="E921">
        <f t="shared" si="114"/>
        <v>-999</v>
      </c>
      <c r="F921">
        <f>能力值计算器!G2</f>
        <v>0</v>
      </c>
      <c r="G921">
        <f>ROUNDDOWN((能力值计算器!F4+能力值计算器!E4*2+ROUNDDOWN(C921/4,0))*能力值计算器!C2/100+10+能力值计算器!C2,0)</f>
        <v>152</v>
      </c>
      <c r="H921">
        <f>ROUNDDOWN(ROUNDDOWN(ROUNDDOWN(ROUNDDOWN(ROUNDDOWN((能力值计算器!F6+能力值计算器!E6*2+ROUNDDOWN(D921/4,0))*能力值计算器!C2/100+5,0)*能力值计算器!H6,0)*能力值计算器!K6,0)*能力值计算器!L6,0)*VLOOKUP(能力值计算器!J6,能力变化对照表!A:B,2,0),0)</f>
        <v>96</v>
      </c>
      <c r="I921">
        <f>ROUNDDOWN(ROUNDDOWN(ROUNDDOWN(ROUNDDOWN(ROUNDDOWN((能力值计算器!F8+能力值计算器!E8*2+ROUNDDOWN(E921/4,0))*能力值计算器!C2/100+5,0)*能力值计算器!H8,0)*能力值计算器!K8,0)*能力值计算器!L8,0)*VLOOKUP(能力值计算器!J8,能力变化对照表!A:B,2,0),0)</f>
        <v>-39</v>
      </c>
      <c r="J921">
        <f t="shared" si="115"/>
        <v>0</v>
      </c>
      <c r="K921">
        <f t="shared" si="116"/>
        <v>-5928</v>
      </c>
      <c r="L921">
        <f t="shared" si="117"/>
        <v>8664</v>
      </c>
      <c r="M921">
        <f t="shared" si="118"/>
        <v>230.1</v>
      </c>
      <c r="N921">
        <f t="shared" si="119"/>
        <v>1</v>
      </c>
    </row>
    <row r="922" spans="1:14">
      <c r="A922">
        <f t="shared" si="112"/>
        <v>0</v>
      </c>
      <c r="B922">
        <f t="shared" si="113"/>
        <v>0</v>
      </c>
      <c r="C922">
        <v>56</v>
      </c>
      <c r="D922">
        <v>84</v>
      </c>
      <c r="E922">
        <f t="shared" si="114"/>
        <v>-999</v>
      </c>
      <c r="F922">
        <f>能力值计算器!G2</f>
        <v>0</v>
      </c>
      <c r="G922">
        <f>ROUNDDOWN((能力值计算器!F4+能力值计算器!E4*2+ROUNDDOWN(C922/4,0))*能力值计算器!C2/100+10+能力值计算器!C2,0)</f>
        <v>152</v>
      </c>
      <c r="H922">
        <f>ROUNDDOWN(ROUNDDOWN(ROUNDDOWN(ROUNDDOWN(ROUNDDOWN((能力值计算器!F6+能力值计算器!E6*2+ROUNDDOWN(D922/4,0))*能力值计算器!C2/100+5,0)*能力值计算器!H6,0)*能力值计算器!K6,0)*能力值计算器!L6,0)*VLOOKUP(能力值计算器!J6,能力变化对照表!A:B,2,0),0)</f>
        <v>96</v>
      </c>
      <c r="I922">
        <f>ROUNDDOWN(ROUNDDOWN(ROUNDDOWN(ROUNDDOWN(ROUNDDOWN((能力值计算器!F8+能力值计算器!E8*2+ROUNDDOWN(E922/4,0))*能力值计算器!C2/100+5,0)*能力值计算器!H8,0)*能力值计算器!K8,0)*能力值计算器!L8,0)*VLOOKUP(能力值计算器!J8,能力变化对照表!A:B,2,0),0)</f>
        <v>-39</v>
      </c>
      <c r="J922">
        <f t="shared" si="115"/>
        <v>0</v>
      </c>
      <c r="K922">
        <f t="shared" si="116"/>
        <v>-5928</v>
      </c>
      <c r="L922">
        <f t="shared" si="117"/>
        <v>8664</v>
      </c>
      <c r="M922">
        <f t="shared" si="118"/>
        <v>230.1</v>
      </c>
      <c r="N922">
        <f t="shared" si="119"/>
        <v>1</v>
      </c>
    </row>
    <row r="923" spans="1:14">
      <c r="A923">
        <f t="shared" si="112"/>
        <v>0</v>
      </c>
      <c r="B923">
        <f t="shared" si="113"/>
        <v>0</v>
      </c>
      <c r="C923">
        <v>52</v>
      </c>
      <c r="D923">
        <v>120</v>
      </c>
      <c r="E923">
        <f t="shared" si="114"/>
        <v>-999</v>
      </c>
      <c r="F923">
        <f>能力值计算器!G2</f>
        <v>0</v>
      </c>
      <c r="G923">
        <f>ROUNDDOWN((能力值计算器!F4+能力值计算器!E4*2+ROUNDDOWN(C923/4,0))*能力值计算器!C2/100+10+能力值计算器!C2,0)</f>
        <v>152</v>
      </c>
      <c r="H923">
        <f>ROUNDDOWN(ROUNDDOWN(ROUNDDOWN(ROUNDDOWN(ROUNDDOWN((能力值计算器!F6+能力值计算器!E6*2+ROUNDDOWN(D923/4,0))*能力值计算器!C2/100+5,0)*能力值计算器!H6,0)*能力值计算器!K6,0)*能力值计算器!L6,0)*VLOOKUP(能力值计算器!J6,能力变化对照表!A:B,2,0),0)</f>
        <v>100</v>
      </c>
      <c r="I923">
        <f>ROUNDDOWN(ROUNDDOWN(ROUNDDOWN(ROUNDDOWN(ROUNDDOWN((能力值计算器!F8+能力值计算器!E8*2+ROUNDDOWN(E923/4,0))*能力值计算器!C2/100+5,0)*能力值计算器!H8,0)*能力值计算器!K8,0)*能力值计算器!L8,0)*VLOOKUP(能力值计算器!J8,能力变化对照表!A:B,2,0),0)</f>
        <v>-39</v>
      </c>
      <c r="J923">
        <f t="shared" si="115"/>
        <v>0</v>
      </c>
      <c r="K923">
        <f t="shared" si="116"/>
        <v>-5928</v>
      </c>
      <c r="L923">
        <f t="shared" si="117"/>
        <v>9272</v>
      </c>
      <c r="M923">
        <f t="shared" si="118"/>
        <v>230.1</v>
      </c>
      <c r="N923">
        <f t="shared" si="119"/>
        <v>1</v>
      </c>
    </row>
    <row r="924" spans="1:14">
      <c r="A924">
        <f t="shared" si="112"/>
        <v>0</v>
      </c>
      <c r="B924">
        <f t="shared" si="113"/>
        <v>0</v>
      </c>
      <c r="C924">
        <v>56</v>
      </c>
      <c r="D924">
        <v>116</v>
      </c>
      <c r="E924">
        <f t="shared" si="114"/>
        <v>-999</v>
      </c>
      <c r="F924">
        <f>能力值计算器!G2</f>
        <v>0</v>
      </c>
      <c r="G924">
        <f>ROUNDDOWN((能力值计算器!F4+能力值计算器!E4*2+ROUNDDOWN(C924/4,0))*能力值计算器!C2/100+10+能力值计算器!C2,0)</f>
        <v>152</v>
      </c>
      <c r="H924">
        <f>ROUNDDOWN(ROUNDDOWN(ROUNDDOWN(ROUNDDOWN(ROUNDDOWN((能力值计算器!F6+能力值计算器!E6*2+ROUNDDOWN(D924/4,0))*能力值计算器!C2/100+5,0)*能力值计算器!H6,0)*能力值计算器!K6,0)*能力值计算器!L6,0)*VLOOKUP(能力值计算器!J6,能力变化对照表!A:B,2,0),0)</f>
        <v>100</v>
      </c>
      <c r="I924">
        <f>ROUNDDOWN(ROUNDDOWN(ROUNDDOWN(ROUNDDOWN(ROUNDDOWN((能力值计算器!F8+能力值计算器!E8*2+ROUNDDOWN(E924/4,0))*能力值计算器!C2/100+5,0)*能力值计算器!H8,0)*能力值计算器!K8,0)*能力值计算器!L8,0)*VLOOKUP(能力值计算器!J8,能力变化对照表!A:B,2,0),0)</f>
        <v>-39</v>
      </c>
      <c r="J924">
        <f t="shared" si="115"/>
        <v>0</v>
      </c>
      <c r="K924">
        <f t="shared" si="116"/>
        <v>-5928</v>
      </c>
      <c r="L924">
        <f t="shared" si="117"/>
        <v>9272</v>
      </c>
      <c r="M924">
        <f t="shared" si="118"/>
        <v>230.1</v>
      </c>
      <c r="N924">
        <f t="shared" si="119"/>
        <v>1</v>
      </c>
    </row>
    <row r="925" spans="1:14">
      <c r="A925">
        <f t="shared" si="112"/>
        <v>0</v>
      </c>
      <c r="B925">
        <f t="shared" si="113"/>
        <v>0</v>
      </c>
      <c r="C925">
        <v>212</v>
      </c>
      <c r="D925">
        <v>0</v>
      </c>
      <c r="E925">
        <f t="shared" si="114"/>
        <v>-999</v>
      </c>
      <c r="F925">
        <f>能力值计算器!G2</f>
        <v>0</v>
      </c>
      <c r="G925">
        <f>ROUNDDOWN((能力值计算器!F4+能力值计算器!E4*2+ROUNDDOWN(C925/4,0))*能力值计算器!C2/100+10+能力值计算器!C2,0)</f>
        <v>172</v>
      </c>
      <c r="H925">
        <f>ROUNDDOWN(ROUNDDOWN(ROUNDDOWN(ROUNDDOWN(ROUNDDOWN((能力值计算器!F6+能力值计算器!E6*2+ROUNDDOWN(D925/4,0))*能力值计算器!C2/100+5,0)*能力值计算器!H6,0)*能力值计算器!K6,0)*能力值计算器!L6,0)*VLOOKUP(能力值计算器!J6,能力变化对照表!A:B,2,0),0)</f>
        <v>85</v>
      </c>
      <c r="I925">
        <f>ROUNDDOWN(ROUNDDOWN(ROUNDDOWN(ROUNDDOWN(ROUNDDOWN((能力值计算器!F8+能力值计算器!E8*2+ROUNDDOWN(E925/4,0))*能力值计算器!C2/100+5,0)*能力值计算器!H8,0)*能力值计算器!K8,0)*能力值计算器!L8,0)*VLOOKUP(能力值计算器!J8,能力变化对照表!A:B,2,0),0)</f>
        <v>-39</v>
      </c>
      <c r="J925">
        <f t="shared" si="115"/>
        <v>0</v>
      </c>
      <c r="K925">
        <f t="shared" si="116"/>
        <v>-6708</v>
      </c>
      <c r="L925">
        <f t="shared" si="117"/>
        <v>7912</v>
      </c>
      <c r="M925">
        <f t="shared" si="118"/>
        <v>250.1</v>
      </c>
      <c r="N925">
        <f t="shared" si="119"/>
        <v>1</v>
      </c>
    </row>
    <row r="926" spans="1:14">
      <c r="A926">
        <f t="shared" si="112"/>
        <v>0</v>
      </c>
      <c r="B926">
        <f t="shared" si="113"/>
        <v>0</v>
      </c>
      <c r="C926">
        <v>212</v>
      </c>
      <c r="D926">
        <v>44</v>
      </c>
      <c r="E926">
        <f t="shared" si="114"/>
        <v>-999</v>
      </c>
      <c r="F926">
        <f>能力值计算器!G2</f>
        <v>0</v>
      </c>
      <c r="G926">
        <f>ROUNDDOWN((能力值计算器!F4+能力值计算器!E4*2+ROUNDDOWN(C926/4,0))*能力值计算器!C2/100+10+能力值计算器!C2,0)</f>
        <v>172</v>
      </c>
      <c r="H926">
        <f>ROUNDDOWN(ROUNDDOWN(ROUNDDOWN(ROUNDDOWN(ROUNDDOWN((能力值计算器!F6+能力值计算器!E6*2+ROUNDDOWN(D926/4,0))*能力值计算器!C2/100+5,0)*能力值计算器!H6,0)*能力值计算器!K6,0)*能力值计算器!L6,0)*VLOOKUP(能力值计算器!J6,能力变化对照表!A:B,2,0),0)</f>
        <v>91</v>
      </c>
      <c r="I926">
        <f>ROUNDDOWN(ROUNDDOWN(ROUNDDOWN(ROUNDDOWN(ROUNDDOWN((能力值计算器!F8+能力值计算器!E8*2+ROUNDDOWN(E926/4,0))*能力值计算器!C2/100+5,0)*能力值计算器!H8,0)*能力值计算器!K8,0)*能力值计算器!L8,0)*VLOOKUP(能力值计算器!J8,能力变化对照表!A:B,2,0),0)</f>
        <v>-39</v>
      </c>
      <c r="J926">
        <f t="shared" si="115"/>
        <v>0</v>
      </c>
      <c r="K926">
        <f t="shared" si="116"/>
        <v>-6708</v>
      </c>
      <c r="L926">
        <f t="shared" si="117"/>
        <v>8944</v>
      </c>
      <c r="M926">
        <f t="shared" si="118"/>
        <v>250.1</v>
      </c>
      <c r="N926">
        <f t="shared" si="119"/>
        <v>1</v>
      </c>
    </row>
    <row r="927" spans="1:14">
      <c r="A927">
        <f t="shared" si="112"/>
        <v>0</v>
      </c>
      <c r="B927">
        <f t="shared" si="113"/>
        <v>0</v>
      </c>
      <c r="C927">
        <v>52</v>
      </c>
      <c r="D927">
        <v>124</v>
      </c>
      <c r="E927">
        <f t="shared" si="114"/>
        <v>-999</v>
      </c>
      <c r="F927">
        <f>能力值计算器!G2</f>
        <v>0</v>
      </c>
      <c r="G927">
        <f>ROUNDDOWN((能力值计算器!F4+能力值计算器!E4*2+ROUNDDOWN(C927/4,0))*能力值计算器!C2/100+10+能力值计算器!C2,0)</f>
        <v>152</v>
      </c>
      <c r="H927">
        <f>ROUNDDOWN(ROUNDDOWN(ROUNDDOWN(ROUNDDOWN(ROUNDDOWN((能力值计算器!F6+能力值计算器!E6*2+ROUNDDOWN(D927/4,0))*能力值计算器!C2/100+5,0)*能力值计算器!H6,0)*能力值计算器!K6,0)*能力值计算器!L6,0)*VLOOKUP(能力值计算器!J6,能力变化对照表!A:B,2,0),0)</f>
        <v>101</v>
      </c>
      <c r="I927">
        <f>ROUNDDOWN(ROUNDDOWN(ROUNDDOWN(ROUNDDOWN(ROUNDDOWN((能力值计算器!F8+能力值计算器!E8*2+ROUNDDOWN(E927/4,0))*能力值计算器!C2/100+5,0)*能力值计算器!H8,0)*能力值计算器!K8,0)*能力值计算器!L8,0)*VLOOKUP(能力值计算器!J8,能力变化对照表!A:B,2,0),0)</f>
        <v>-39</v>
      </c>
      <c r="J927">
        <f t="shared" si="115"/>
        <v>0</v>
      </c>
      <c r="K927">
        <f t="shared" si="116"/>
        <v>-5928</v>
      </c>
      <c r="L927">
        <f t="shared" si="117"/>
        <v>9424</v>
      </c>
      <c r="M927">
        <f t="shared" si="118"/>
        <v>230.1</v>
      </c>
      <c r="N927">
        <f t="shared" si="119"/>
        <v>1</v>
      </c>
    </row>
    <row r="928" spans="1:14">
      <c r="A928">
        <f t="shared" si="112"/>
        <v>0</v>
      </c>
      <c r="B928">
        <f t="shared" si="113"/>
        <v>0</v>
      </c>
      <c r="C928">
        <v>52</v>
      </c>
      <c r="D928">
        <v>76</v>
      </c>
      <c r="E928">
        <f t="shared" si="114"/>
        <v>-999</v>
      </c>
      <c r="F928">
        <f>能力值计算器!G2</f>
        <v>0</v>
      </c>
      <c r="G928">
        <f>ROUNDDOWN((能力值计算器!F4+能力值计算器!E4*2+ROUNDDOWN(C928/4,0))*能力值计算器!C2/100+10+能力值计算器!C2,0)</f>
        <v>152</v>
      </c>
      <c r="H928">
        <f>ROUNDDOWN(ROUNDDOWN(ROUNDDOWN(ROUNDDOWN(ROUNDDOWN((能力值计算器!F6+能力值计算器!E6*2+ROUNDDOWN(D928/4,0))*能力值计算器!C2/100+5,0)*能力值计算器!H6,0)*能力值计算器!K6,0)*能力值计算器!L6,0)*VLOOKUP(能力值计算器!J6,能力变化对照表!A:B,2,0),0)</f>
        <v>95</v>
      </c>
      <c r="I928">
        <f>ROUNDDOWN(ROUNDDOWN(ROUNDDOWN(ROUNDDOWN(ROUNDDOWN((能力值计算器!F8+能力值计算器!E8*2+ROUNDDOWN(E928/4,0))*能力值计算器!C2/100+5,0)*能力值计算器!H8,0)*能力值计算器!K8,0)*能力值计算器!L8,0)*VLOOKUP(能力值计算器!J8,能力变化对照表!A:B,2,0),0)</f>
        <v>-39</v>
      </c>
      <c r="J928">
        <f t="shared" si="115"/>
        <v>0</v>
      </c>
      <c r="K928">
        <f t="shared" si="116"/>
        <v>-5928</v>
      </c>
      <c r="L928">
        <f t="shared" si="117"/>
        <v>8512</v>
      </c>
      <c r="M928">
        <f t="shared" si="118"/>
        <v>230.1</v>
      </c>
      <c r="N928">
        <f t="shared" si="119"/>
        <v>1</v>
      </c>
    </row>
    <row r="929" spans="1:14">
      <c r="A929">
        <f t="shared" si="112"/>
        <v>0</v>
      </c>
      <c r="B929">
        <f t="shared" si="113"/>
        <v>0</v>
      </c>
      <c r="C929">
        <v>52</v>
      </c>
      <c r="D929">
        <v>80</v>
      </c>
      <c r="E929">
        <f t="shared" si="114"/>
        <v>-999</v>
      </c>
      <c r="F929">
        <f>能力值计算器!G2</f>
        <v>0</v>
      </c>
      <c r="G929">
        <f>ROUNDDOWN((能力值计算器!F4+能力值计算器!E4*2+ROUNDDOWN(C929/4,0))*能力值计算器!C2/100+10+能力值计算器!C2,0)</f>
        <v>152</v>
      </c>
      <c r="H929">
        <f>ROUNDDOWN(ROUNDDOWN(ROUNDDOWN(ROUNDDOWN(ROUNDDOWN((能力值计算器!F6+能力值计算器!E6*2+ROUNDDOWN(D929/4,0))*能力值计算器!C2/100+5,0)*能力值计算器!H6,0)*能力值计算器!K6,0)*能力值计算器!L6,0)*VLOOKUP(能力值计算器!J6,能力变化对照表!A:B,2,0),0)</f>
        <v>95</v>
      </c>
      <c r="I929">
        <f>ROUNDDOWN(ROUNDDOWN(ROUNDDOWN(ROUNDDOWN(ROUNDDOWN((能力值计算器!F8+能力值计算器!E8*2+ROUNDDOWN(E929/4,0))*能力值计算器!C2/100+5,0)*能力值计算器!H8,0)*能力值计算器!K8,0)*能力值计算器!L8,0)*VLOOKUP(能力值计算器!J8,能力变化对照表!A:B,2,0),0)</f>
        <v>-39</v>
      </c>
      <c r="J929">
        <f t="shared" si="115"/>
        <v>0</v>
      </c>
      <c r="K929">
        <f t="shared" si="116"/>
        <v>-5928</v>
      </c>
      <c r="L929">
        <f t="shared" si="117"/>
        <v>8512</v>
      </c>
      <c r="M929">
        <f t="shared" si="118"/>
        <v>230.1</v>
      </c>
      <c r="N929">
        <f t="shared" si="119"/>
        <v>1</v>
      </c>
    </row>
    <row r="930" spans="1:14">
      <c r="A930">
        <f t="shared" si="112"/>
        <v>0</v>
      </c>
      <c r="B930">
        <f t="shared" si="113"/>
        <v>0</v>
      </c>
      <c r="C930">
        <v>56</v>
      </c>
      <c r="D930">
        <v>76</v>
      </c>
      <c r="E930">
        <f t="shared" si="114"/>
        <v>-999</v>
      </c>
      <c r="F930">
        <f>能力值计算器!G2</f>
        <v>0</v>
      </c>
      <c r="G930">
        <f>ROUNDDOWN((能力值计算器!F4+能力值计算器!E4*2+ROUNDDOWN(C930/4,0))*能力值计算器!C2/100+10+能力值计算器!C2,0)</f>
        <v>152</v>
      </c>
      <c r="H930">
        <f>ROUNDDOWN(ROUNDDOWN(ROUNDDOWN(ROUNDDOWN(ROUNDDOWN((能力值计算器!F6+能力值计算器!E6*2+ROUNDDOWN(D930/4,0))*能力值计算器!C2/100+5,0)*能力值计算器!H6,0)*能力值计算器!K6,0)*能力值计算器!L6,0)*VLOOKUP(能力值计算器!J6,能力变化对照表!A:B,2,0),0)</f>
        <v>95</v>
      </c>
      <c r="I930">
        <f>ROUNDDOWN(ROUNDDOWN(ROUNDDOWN(ROUNDDOWN(ROUNDDOWN((能力值计算器!F8+能力值计算器!E8*2+ROUNDDOWN(E930/4,0))*能力值计算器!C2/100+5,0)*能力值计算器!H8,0)*能力值计算器!K8,0)*能力值计算器!L8,0)*VLOOKUP(能力值计算器!J8,能力变化对照表!A:B,2,0),0)</f>
        <v>-39</v>
      </c>
      <c r="J930">
        <f t="shared" si="115"/>
        <v>0</v>
      </c>
      <c r="K930">
        <f t="shared" si="116"/>
        <v>-5928</v>
      </c>
      <c r="L930">
        <f t="shared" si="117"/>
        <v>8512</v>
      </c>
      <c r="M930">
        <f t="shared" si="118"/>
        <v>230.1</v>
      </c>
      <c r="N930">
        <f t="shared" si="119"/>
        <v>1</v>
      </c>
    </row>
    <row r="931" spans="1:14">
      <c r="A931">
        <f t="shared" si="112"/>
        <v>0</v>
      </c>
      <c r="B931">
        <f t="shared" si="113"/>
        <v>0</v>
      </c>
      <c r="C931">
        <v>52</v>
      </c>
      <c r="D931">
        <v>128</v>
      </c>
      <c r="E931">
        <f t="shared" si="114"/>
        <v>-999</v>
      </c>
      <c r="F931">
        <f>能力值计算器!G2</f>
        <v>0</v>
      </c>
      <c r="G931">
        <f>ROUNDDOWN((能力值计算器!F4+能力值计算器!E4*2+ROUNDDOWN(C931/4,0))*能力值计算器!C2/100+10+能力值计算器!C2,0)</f>
        <v>152</v>
      </c>
      <c r="H931">
        <f>ROUNDDOWN(ROUNDDOWN(ROUNDDOWN(ROUNDDOWN(ROUNDDOWN((能力值计算器!F6+能力值计算器!E6*2+ROUNDDOWN(D931/4,0))*能力值计算器!C2/100+5,0)*能力值计算器!H6,0)*能力值计算器!K6,0)*能力值计算器!L6,0)*VLOOKUP(能力值计算器!J6,能力变化对照表!A:B,2,0),0)</f>
        <v>101</v>
      </c>
      <c r="I931">
        <f>ROUNDDOWN(ROUNDDOWN(ROUNDDOWN(ROUNDDOWN(ROUNDDOWN((能力值计算器!F8+能力值计算器!E8*2+ROUNDDOWN(E931/4,0))*能力值计算器!C2/100+5,0)*能力值计算器!H8,0)*能力值计算器!K8,0)*能力值计算器!L8,0)*VLOOKUP(能力值计算器!J8,能力变化对照表!A:B,2,0),0)</f>
        <v>-39</v>
      </c>
      <c r="J931">
        <f t="shared" si="115"/>
        <v>0</v>
      </c>
      <c r="K931">
        <f t="shared" si="116"/>
        <v>-5928</v>
      </c>
      <c r="L931">
        <f t="shared" si="117"/>
        <v>9424</v>
      </c>
      <c r="M931">
        <f t="shared" si="118"/>
        <v>230.1</v>
      </c>
      <c r="N931">
        <f t="shared" si="119"/>
        <v>1</v>
      </c>
    </row>
    <row r="932" spans="1:14">
      <c r="A932">
        <f t="shared" si="112"/>
        <v>0</v>
      </c>
      <c r="B932">
        <f t="shared" si="113"/>
        <v>0</v>
      </c>
      <c r="C932">
        <v>56</v>
      </c>
      <c r="D932">
        <v>124</v>
      </c>
      <c r="E932">
        <f t="shared" si="114"/>
        <v>-999</v>
      </c>
      <c r="F932">
        <f>能力值计算器!G2</f>
        <v>0</v>
      </c>
      <c r="G932">
        <f>ROUNDDOWN((能力值计算器!F4+能力值计算器!E4*2+ROUNDDOWN(C932/4,0))*能力值计算器!C2/100+10+能力值计算器!C2,0)</f>
        <v>152</v>
      </c>
      <c r="H932">
        <f>ROUNDDOWN(ROUNDDOWN(ROUNDDOWN(ROUNDDOWN(ROUNDDOWN((能力值计算器!F6+能力值计算器!E6*2+ROUNDDOWN(D932/4,0))*能力值计算器!C2/100+5,0)*能力值计算器!H6,0)*能力值计算器!K6,0)*能力值计算器!L6,0)*VLOOKUP(能力值计算器!J6,能力变化对照表!A:B,2,0),0)</f>
        <v>101</v>
      </c>
      <c r="I932">
        <f>ROUNDDOWN(ROUNDDOWN(ROUNDDOWN(ROUNDDOWN(ROUNDDOWN((能力值计算器!F8+能力值计算器!E8*2+ROUNDDOWN(E932/4,0))*能力值计算器!C2/100+5,0)*能力值计算器!H8,0)*能力值计算器!K8,0)*能力值计算器!L8,0)*VLOOKUP(能力值计算器!J8,能力变化对照表!A:B,2,0),0)</f>
        <v>-39</v>
      </c>
      <c r="J932">
        <f t="shared" si="115"/>
        <v>0</v>
      </c>
      <c r="K932">
        <f t="shared" si="116"/>
        <v>-5928</v>
      </c>
      <c r="L932">
        <f t="shared" si="117"/>
        <v>9424</v>
      </c>
      <c r="M932">
        <f t="shared" si="118"/>
        <v>230.1</v>
      </c>
      <c r="N932">
        <f t="shared" si="119"/>
        <v>1</v>
      </c>
    </row>
    <row r="933" spans="1:14">
      <c r="A933">
        <f t="shared" si="112"/>
        <v>0</v>
      </c>
      <c r="B933">
        <f t="shared" si="113"/>
        <v>0</v>
      </c>
      <c r="C933">
        <v>52</v>
      </c>
      <c r="D933">
        <v>132</v>
      </c>
      <c r="E933">
        <f t="shared" si="114"/>
        <v>-999</v>
      </c>
      <c r="F933">
        <f>能力值计算器!G2</f>
        <v>0</v>
      </c>
      <c r="G933">
        <f>ROUNDDOWN((能力值计算器!F4+能力值计算器!E4*2+ROUNDDOWN(C933/4,0))*能力值计算器!C2/100+10+能力值计算器!C2,0)</f>
        <v>152</v>
      </c>
      <c r="H933">
        <f>ROUNDDOWN(ROUNDDOWN(ROUNDDOWN(ROUNDDOWN(ROUNDDOWN((能力值计算器!F6+能力值计算器!E6*2+ROUNDDOWN(D933/4,0))*能力值计算器!C2/100+5,0)*能力值计算器!H6,0)*能力值计算器!K6,0)*能力值计算器!L6,0)*VLOOKUP(能力值计算器!J6,能力变化对照表!A:B,2,0),0)</f>
        <v>102</v>
      </c>
      <c r="I933">
        <f>ROUNDDOWN(ROUNDDOWN(ROUNDDOWN(ROUNDDOWN(ROUNDDOWN((能力值计算器!F8+能力值计算器!E8*2+ROUNDDOWN(E933/4,0))*能力值计算器!C2/100+5,0)*能力值计算器!H8,0)*能力值计算器!K8,0)*能力值计算器!L8,0)*VLOOKUP(能力值计算器!J8,能力变化对照表!A:B,2,0),0)</f>
        <v>-39</v>
      </c>
      <c r="J933">
        <f t="shared" si="115"/>
        <v>0</v>
      </c>
      <c r="K933">
        <f t="shared" si="116"/>
        <v>-5928</v>
      </c>
      <c r="L933">
        <f t="shared" si="117"/>
        <v>9576</v>
      </c>
      <c r="M933">
        <f t="shared" si="118"/>
        <v>230.1</v>
      </c>
      <c r="N933">
        <f t="shared" si="119"/>
        <v>1</v>
      </c>
    </row>
    <row r="934" spans="1:14">
      <c r="A934">
        <f t="shared" si="112"/>
        <v>0</v>
      </c>
      <c r="B934">
        <f t="shared" si="113"/>
        <v>0</v>
      </c>
      <c r="C934">
        <v>52</v>
      </c>
      <c r="D934">
        <v>68</v>
      </c>
      <c r="E934">
        <f t="shared" si="114"/>
        <v>-999</v>
      </c>
      <c r="F934">
        <f>能力值计算器!G2</f>
        <v>0</v>
      </c>
      <c r="G934">
        <f>ROUNDDOWN((能力值计算器!F4+能力值计算器!E4*2+ROUNDDOWN(C934/4,0))*能力值计算器!C2/100+10+能力值计算器!C2,0)</f>
        <v>152</v>
      </c>
      <c r="H934">
        <f>ROUNDDOWN(ROUNDDOWN(ROUNDDOWN(ROUNDDOWN(ROUNDDOWN((能力值计算器!F6+能力值计算器!E6*2+ROUNDDOWN(D934/4,0))*能力值计算器!C2/100+5,0)*能力值计算器!H6,0)*能力值计算器!K6,0)*能力值计算器!L6,0)*VLOOKUP(能力值计算器!J6,能力变化对照表!A:B,2,0),0)</f>
        <v>94</v>
      </c>
      <c r="I934">
        <f>ROUNDDOWN(ROUNDDOWN(ROUNDDOWN(ROUNDDOWN(ROUNDDOWN((能力值计算器!F8+能力值计算器!E8*2+ROUNDDOWN(E934/4,0))*能力值计算器!C2/100+5,0)*能力值计算器!H8,0)*能力值计算器!K8,0)*能力值计算器!L8,0)*VLOOKUP(能力值计算器!J8,能力变化对照表!A:B,2,0),0)</f>
        <v>-39</v>
      </c>
      <c r="J934">
        <f t="shared" si="115"/>
        <v>0</v>
      </c>
      <c r="K934">
        <f t="shared" si="116"/>
        <v>-5928</v>
      </c>
      <c r="L934">
        <f t="shared" si="117"/>
        <v>8360</v>
      </c>
      <c r="M934">
        <f t="shared" si="118"/>
        <v>230.1</v>
      </c>
      <c r="N934">
        <f t="shared" si="119"/>
        <v>1</v>
      </c>
    </row>
    <row r="935" spans="1:14">
      <c r="A935">
        <f t="shared" si="112"/>
        <v>0</v>
      </c>
      <c r="B935">
        <f t="shared" si="113"/>
        <v>0</v>
      </c>
      <c r="C935">
        <v>52</v>
      </c>
      <c r="D935">
        <v>72</v>
      </c>
      <c r="E935">
        <f t="shared" si="114"/>
        <v>-999</v>
      </c>
      <c r="F935">
        <f>能力值计算器!G2</f>
        <v>0</v>
      </c>
      <c r="G935">
        <f>ROUNDDOWN((能力值计算器!F4+能力值计算器!E4*2+ROUNDDOWN(C935/4,0))*能力值计算器!C2/100+10+能力值计算器!C2,0)</f>
        <v>152</v>
      </c>
      <c r="H935">
        <f>ROUNDDOWN(ROUNDDOWN(ROUNDDOWN(ROUNDDOWN(ROUNDDOWN((能力值计算器!F6+能力值计算器!E6*2+ROUNDDOWN(D935/4,0))*能力值计算器!C2/100+5,0)*能力值计算器!H6,0)*能力值计算器!K6,0)*能力值计算器!L6,0)*VLOOKUP(能力值计算器!J6,能力变化对照表!A:B,2,0),0)</f>
        <v>94</v>
      </c>
      <c r="I935">
        <f>ROUNDDOWN(ROUNDDOWN(ROUNDDOWN(ROUNDDOWN(ROUNDDOWN((能力值计算器!F8+能力值计算器!E8*2+ROUNDDOWN(E935/4,0))*能力值计算器!C2/100+5,0)*能力值计算器!H8,0)*能力值计算器!K8,0)*能力值计算器!L8,0)*VLOOKUP(能力值计算器!J8,能力变化对照表!A:B,2,0),0)</f>
        <v>-39</v>
      </c>
      <c r="J935">
        <f t="shared" si="115"/>
        <v>0</v>
      </c>
      <c r="K935">
        <f t="shared" si="116"/>
        <v>-5928</v>
      </c>
      <c r="L935">
        <f t="shared" si="117"/>
        <v>8360</v>
      </c>
      <c r="M935">
        <f t="shared" si="118"/>
        <v>230.1</v>
      </c>
      <c r="N935">
        <f t="shared" si="119"/>
        <v>1</v>
      </c>
    </row>
    <row r="936" spans="1:14">
      <c r="A936">
        <f t="shared" si="112"/>
        <v>0</v>
      </c>
      <c r="B936">
        <f t="shared" si="113"/>
        <v>0</v>
      </c>
      <c r="C936">
        <v>56</v>
      </c>
      <c r="D936">
        <v>68</v>
      </c>
      <c r="E936">
        <f t="shared" si="114"/>
        <v>-999</v>
      </c>
      <c r="F936">
        <f>能力值计算器!G2</f>
        <v>0</v>
      </c>
      <c r="G936">
        <f>ROUNDDOWN((能力值计算器!F4+能力值计算器!E4*2+ROUNDDOWN(C936/4,0))*能力值计算器!C2/100+10+能力值计算器!C2,0)</f>
        <v>152</v>
      </c>
      <c r="H936">
        <f>ROUNDDOWN(ROUNDDOWN(ROUNDDOWN(ROUNDDOWN(ROUNDDOWN((能力值计算器!F6+能力值计算器!E6*2+ROUNDDOWN(D936/4,0))*能力值计算器!C2/100+5,0)*能力值计算器!H6,0)*能力值计算器!K6,0)*能力值计算器!L6,0)*VLOOKUP(能力值计算器!J6,能力变化对照表!A:B,2,0),0)</f>
        <v>94</v>
      </c>
      <c r="I936">
        <f>ROUNDDOWN(ROUNDDOWN(ROUNDDOWN(ROUNDDOWN(ROUNDDOWN((能力值计算器!F8+能力值计算器!E8*2+ROUNDDOWN(E936/4,0))*能力值计算器!C2/100+5,0)*能力值计算器!H8,0)*能力值计算器!K8,0)*能力值计算器!L8,0)*VLOOKUP(能力值计算器!J8,能力变化对照表!A:B,2,0),0)</f>
        <v>-39</v>
      </c>
      <c r="J936">
        <f t="shared" si="115"/>
        <v>0</v>
      </c>
      <c r="K936">
        <f t="shared" si="116"/>
        <v>-5928</v>
      </c>
      <c r="L936">
        <f t="shared" si="117"/>
        <v>8360</v>
      </c>
      <c r="M936">
        <f t="shared" si="118"/>
        <v>230.1</v>
      </c>
      <c r="N936">
        <f t="shared" si="119"/>
        <v>1</v>
      </c>
    </row>
    <row r="937" spans="1:14">
      <c r="A937">
        <f t="shared" si="112"/>
        <v>0</v>
      </c>
      <c r="B937">
        <f t="shared" si="113"/>
        <v>0</v>
      </c>
      <c r="C937">
        <v>52</v>
      </c>
      <c r="D937">
        <v>136</v>
      </c>
      <c r="E937">
        <f t="shared" si="114"/>
        <v>-999</v>
      </c>
      <c r="F937">
        <f>能力值计算器!G2</f>
        <v>0</v>
      </c>
      <c r="G937">
        <f>ROUNDDOWN((能力值计算器!F4+能力值计算器!E4*2+ROUNDDOWN(C937/4,0))*能力值计算器!C2/100+10+能力值计算器!C2,0)</f>
        <v>152</v>
      </c>
      <c r="H937">
        <f>ROUNDDOWN(ROUNDDOWN(ROUNDDOWN(ROUNDDOWN(ROUNDDOWN((能力值计算器!F6+能力值计算器!E6*2+ROUNDDOWN(D937/4,0))*能力值计算器!C2/100+5,0)*能力值计算器!H6,0)*能力值计算器!K6,0)*能力值计算器!L6,0)*VLOOKUP(能力值计算器!J6,能力变化对照表!A:B,2,0),0)</f>
        <v>102</v>
      </c>
      <c r="I937">
        <f>ROUNDDOWN(ROUNDDOWN(ROUNDDOWN(ROUNDDOWN(ROUNDDOWN((能力值计算器!F8+能力值计算器!E8*2+ROUNDDOWN(E937/4,0))*能力值计算器!C2/100+5,0)*能力值计算器!H8,0)*能力值计算器!K8,0)*能力值计算器!L8,0)*VLOOKUP(能力值计算器!J8,能力变化对照表!A:B,2,0),0)</f>
        <v>-39</v>
      </c>
      <c r="J937">
        <f t="shared" si="115"/>
        <v>0</v>
      </c>
      <c r="K937">
        <f t="shared" si="116"/>
        <v>-5928</v>
      </c>
      <c r="L937">
        <f t="shared" si="117"/>
        <v>9576</v>
      </c>
      <c r="M937">
        <f t="shared" si="118"/>
        <v>230.1</v>
      </c>
      <c r="N937">
        <f t="shared" si="119"/>
        <v>1</v>
      </c>
    </row>
    <row r="938" spans="1:14">
      <c r="A938">
        <f t="shared" si="112"/>
        <v>0</v>
      </c>
      <c r="B938">
        <f t="shared" si="113"/>
        <v>0</v>
      </c>
      <c r="C938">
        <v>56</v>
      </c>
      <c r="D938">
        <v>132</v>
      </c>
      <c r="E938">
        <f t="shared" si="114"/>
        <v>-999</v>
      </c>
      <c r="F938">
        <f>能力值计算器!G2</f>
        <v>0</v>
      </c>
      <c r="G938">
        <f>ROUNDDOWN((能力值计算器!F4+能力值计算器!E4*2+ROUNDDOWN(C938/4,0))*能力值计算器!C2/100+10+能力值计算器!C2,0)</f>
        <v>152</v>
      </c>
      <c r="H938">
        <f>ROUNDDOWN(ROUNDDOWN(ROUNDDOWN(ROUNDDOWN(ROUNDDOWN((能力值计算器!F6+能力值计算器!E6*2+ROUNDDOWN(D938/4,0))*能力值计算器!C2/100+5,0)*能力值计算器!H6,0)*能力值计算器!K6,0)*能力值计算器!L6,0)*VLOOKUP(能力值计算器!J6,能力变化对照表!A:B,2,0),0)</f>
        <v>102</v>
      </c>
      <c r="I938">
        <f>ROUNDDOWN(ROUNDDOWN(ROUNDDOWN(ROUNDDOWN(ROUNDDOWN((能力值计算器!F8+能力值计算器!E8*2+ROUNDDOWN(E938/4,0))*能力值计算器!C2/100+5,0)*能力值计算器!H8,0)*能力值计算器!K8,0)*能力值计算器!L8,0)*VLOOKUP(能力值计算器!J8,能力变化对照表!A:B,2,0),0)</f>
        <v>-39</v>
      </c>
      <c r="J938">
        <f t="shared" si="115"/>
        <v>0</v>
      </c>
      <c r="K938">
        <f t="shared" si="116"/>
        <v>-5928</v>
      </c>
      <c r="L938">
        <f t="shared" si="117"/>
        <v>9576</v>
      </c>
      <c r="M938">
        <f t="shared" si="118"/>
        <v>230.1</v>
      </c>
      <c r="N938">
        <f t="shared" si="119"/>
        <v>1</v>
      </c>
    </row>
    <row r="939" spans="1:14">
      <c r="A939">
        <f t="shared" si="112"/>
        <v>0</v>
      </c>
      <c r="B939">
        <f t="shared" si="113"/>
        <v>0</v>
      </c>
      <c r="C939">
        <v>52</v>
      </c>
      <c r="D939">
        <v>140</v>
      </c>
      <c r="E939">
        <f t="shared" si="114"/>
        <v>-999</v>
      </c>
      <c r="F939">
        <f>能力值计算器!G2</f>
        <v>0</v>
      </c>
      <c r="G939">
        <f>ROUNDDOWN((能力值计算器!F4+能力值计算器!E4*2+ROUNDDOWN(C939/4,0))*能力值计算器!C2/100+10+能力值计算器!C2,0)</f>
        <v>152</v>
      </c>
      <c r="H939">
        <f>ROUNDDOWN(ROUNDDOWN(ROUNDDOWN(ROUNDDOWN(ROUNDDOWN((能力值计算器!F6+能力值计算器!E6*2+ROUNDDOWN(D939/4,0))*能力值计算器!C2/100+5,0)*能力值计算器!H6,0)*能力值计算器!K6,0)*能力值计算器!L6,0)*VLOOKUP(能力值计算器!J6,能力变化对照表!A:B,2,0),0)</f>
        <v>103</v>
      </c>
      <c r="I939">
        <f>ROUNDDOWN(ROUNDDOWN(ROUNDDOWN(ROUNDDOWN(ROUNDDOWN((能力值计算器!F8+能力值计算器!E8*2+ROUNDDOWN(E939/4,0))*能力值计算器!C2/100+5,0)*能力值计算器!H8,0)*能力值计算器!K8,0)*能力值计算器!L8,0)*VLOOKUP(能力值计算器!J8,能力变化对照表!A:B,2,0),0)</f>
        <v>-39</v>
      </c>
      <c r="J939">
        <f t="shared" si="115"/>
        <v>0</v>
      </c>
      <c r="K939">
        <f t="shared" si="116"/>
        <v>-5928</v>
      </c>
      <c r="L939">
        <f t="shared" si="117"/>
        <v>9728</v>
      </c>
      <c r="M939">
        <f t="shared" si="118"/>
        <v>230.1</v>
      </c>
      <c r="N939">
        <f t="shared" si="119"/>
        <v>1</v>
      </c>
    </row>
    <row r="940" spans="1:14">
      <c r="A940">
        <f t="shared" si="112"/>
        <v>0</v>
      </c>
      <c r="B940">
        <f t="shared" si="113"/>
        <v>0</v>
      </c>
      <c r="C940">
        <v>52</v>
      </c>
      <c r="D940">
        <v>60</v>
      </c>
      <c r="E940">
        <f t="shared" si="114"/>
        <v>-999</v>
      </c>
      <c r="F940">
        <f>能力值计算器!G2</f>
        <v>0</v>
      </c>
      <c r="G940">
        <f>ROUNDDOWN((能力值计算器!F4+能力值计算器!E4*2+ROUNDDOWN(C940/4,0))*能力值计算器!C2/100+10+能力值计算器!C2,0)</f>
        <v>152</v>
      </c>
      <c r="H940">
        <f>ROUNDDOWN(ROUNDDOWN(ROUNDDOWN(ROUNDDOWN(ROUNDDOWN((能力值计算器!F6+能力值计算器!E6*2+ROUNDDOWN(D940/4,0))*能力值计算器!C2/100+5,0)*能力值计算器!H6,0)*能力值计算器!K6,0)*能力值计算器!L6,0)*VLOOKUP(能力值计算器!J6,能力变化对照表!A:B,2,0),0)</f>
        <v>93</v>
      </c>
      <c r="I940">
        <f>ROUNDDOWN(ROUNDDOWN(ROUNDDOWN(ROUNDDOWN(ROUNDDOWN((能力值计算器!F8+能力值计算器!E8*2+ROUNDDOWN(E940/4,0))*能力值计算器!C2/100+5,0)*能力值计算器!H8,0)*能力值计算器!K8,0)*能力值计算器!L8,0)*VLOOKUP(能力值计算器!J8,能力变化对照表!A:B,2,0),0)</f>
        <v>-39</v>
      </c>
      <c r="J940">
        <f t="shared" si="115"/>
        <v>0</v>
      </c>
      <c r="K940">
        <f t="shared" si="116"/>
        <v>-5928</v>
      </c>
      <c r="L940">
        <f t="shared" si="117"/>
        <v>8208</v>
      </c>
      <c r="M940">
        <f t="shared" si="118"/>
        <v>230.1</v>
      </c>
      <c r="N940">
        <f t="shared" si="119"/>
        <v>1</v>
      </c>
    </row>
    <row r="941" spans="1:14">
      <c r="A941">
        <f t="shared" si="112"/>
        <v>0</v>
      </c>
      <c r="B941">
        <f t="shared" si="113"/>
        <v>0</v>
      </c>
      <c r="C941">
        <v>52</v>
      </c>
      <c r="D941">
        <v>64</v>
      </c>
      <c r="E941">
        <f t="shared" si="114"/>
        <v>-999</v>
      </c>
      <c r="F941">
        <f>能力值计算器!G2</f>
        <v>0</v>
      </c>
      <c r="G941">
        <f>ROUNDDOWN((能力值计算器!F4+能力值计算器!E4*2+ROUNDDOWN(C941/4,0))*能力值计算器!C2/100+10+能力值计算器!C2,0)</f>
        <v>152</v>
      </c>
      <c r="H941">
        <f>ROUNDDOWN(ROUNDDOWN(ROUNDDOWN(ROUNDDOWN(ROUNDDOWN((能力值计算器!F6+能力值计算器!E6*2+ROUNDDOWN(D941/4,0))*能力值计算器!C2/100+5,0)*能力值计算器!H6,0)*能力值计算器!K6,0)*能力值计算器!L6,0)*VLOOKUP(能力值计算器!J6,能力变化对照表!A:B,2,0),0)</f>
        <v>93</v>
      </c>
      <c r="I941">
        <f>ROUNDDOWN(ROUNDDOWN(ROUNDDOWN(ROUNDDOWN(ROUNDDOWN((能力值计算器!F8+能力值计算器!E8*2+ROUNDDOWN(E941/4,0))*能力值计算器!C2/100+5,0)*能力值计算器!H8,0)*能力值计算器!K8,0)*能力值计算器!L8,0)*VLOOKUP(能力值计算器!J8,能力变化对照表!A:B,2,0),0)</f>
        <v>-39</v>
      </c>
      <c r="J941">
        <f t="shared" si="115"/>
        <v>0</v>
      </c>
      <c r="K941">
        <f t="shared" si="116"/>
        <v>-5928</v>
      </c>
      <c r="L941">
        <f t="shared" si="117"/>
        <v>8208</v>
      </c>
      <c r="M941">
        <f t="shared" si="118"/>
        <v>230.1</v>
      </c>
      <c r="N941">
        <f t="shared" si="119"/>
        <v>1</v>
      </c>
    </row>
    <row r="942" spans="1:14">
      <c r="A942">
        <f t="shared" si="112"/>
        <v>0</v>
      </c>
      <c r="B942">
        <f t="shared" si="113"/>
        <v>0</v>
      </c>
      <c r="C942">
        <v>56</v>
      </c>
      <c r="D942">
        <v>60</v>
      </c>
      <c r="E942">
        <f t="shared" si="114"/>
        <v>-999</v>
      </c>
      <c r="F942">
        <f>能力值计算器!G2</f>
        <v>0</v>
      </c>
      <c r="G942">
        <f>ROUNDDOWN((能力值计算器!F4+能力值计算器!E4*2+ROUNDDOWN(C942/4,0))*能力值计算器!C2/100+10+能力值计算器!C2,0)</f>
        <v>152</v>
      </c>
      <c r="H942">
        <f>ROUNDDOWN(ROUNDDOWN(ROUNDDOWN(ROUNDDOWN(ROUNDDOWN((能力值计算器!F6+能力值计算器!E6*2+ROUNDDOWN(D942/4,0))*能力值计算器!C2/100+5,0)*能力值计算器!H6,0)*能力值计算器!K6,0)*能力值计算器!L6,0)*VLOOKUP(能力值计算器!J6,能力变化对照表!A:B,2,0),0)</f>
        <v>93</v>
      </c>
      <c r="I942">
        <f>ROUNDDOWN(ROUNDDOWN(ROUNDDOWN(ROUNDDOWN(ROUNDDOWN((能力值计算器!F8+能力值计算器!E8*2+ROUNDDOWN(E942/4,0))*能力值计算器!C2/100+5,0)*能力值计算器!H8,0)*能力值计算器!K8,0)*能力值计算器!L8,0)*VLOOKUP(能力值计算器!J8,能力变化对照表!A:B,2,0),0)</f>
        <v>-39</v>
      </c>
      <c r="J942">
        <f t="shared" si="115"/>
        <v>0</v>
      </c>
      <c r="K942">
        <f t="shared" si="116"/>
        <v>-5928</v>
      </c>
      <c r="L942">
        <f t="shared" si="117"/>
        <v>8208</v>
      </c>
      <c r="M942">
        <f t="shared" si="118"/>
        <v>230.1</v>
      </c>
      <c r="N942">
        <f t="shared" si="119"/>
        <v>1</v>
      </c>
    </row>
    <row r="943" spans="1:14">
      <c r="A943">
        <f t="shared" si="112"/>
        <v>0</v>
      </c>
      <c r="B943">
        <f t="shared" si="113"/>
        <v>0</v>
      </c>
      <c r="C943">
        <v>52</v>
      </c>
      <c r="D943">
        <v>144</v>
      </c>
      <c r="E943">
        <f t="shared" si="114"/>
        <v>-999</v>
      </c>
      <c r="F943">
        <f>能力值计算器!G2</f>
        <v>0</v>
      </c>
      <c r="G943">
        <f>ROUNDDOWN((能力值计算器!F4+能力值计算器!E4*2+ROUNDDOWN(C943/4,0))*能力值计算器!C2/100+10+能力值计算器!C2,0)</f>
        <v>152</v>
      </c>
      <c r="H943">
        <f>ROUNDDOWN(ROUNDDOWN(ROUNDDOWN(ROUNDDOWN(ROUNDDOWN((能力值计算器!F6+能力值计算器!E6*2+ROUNDDOWN(D943/4,0))*能力值计算器!C2/100+5,0)*能力值计算器!H6,0)*能力值计算器!K6,0)*能力值计算器!L6,0)*VLOOKUP(能力值计算器!J6,能力变化对照表!A:B,2,0),0)</f>
        <v>103</v>
      </c>
      <c r="I943">
        <f>ROUNDDOWN(ROUNDDOWN(ROUNDDOWN(ROUNDDOWN(ROUNDDOWN((能力值计算器!F8+能力值计算器!E8*2+ROUNDDOWN(E943/4,0))*能力值计算器!C2/100+5,0)*能力值计算器!H8,0)*能力值计算器!K8,0)*能力值计算器!L8,0)*VLOOKUP(能力值计算器!J8,能力变化对照表!A:B,2,0),0)</f>
        <v>-39</v>
      </c>
      <c r="J943">
        <f t="shared" si="115"/>
        <v>0</v>
      </c>
      <c r="K943">
        <f t="shared" si="116"/>
        <v>-5928</v>
      </c>
      <c r="L943">
        <f t="shared" si="117"/>
        <v>9728</v>
      </c>
      <c r="M943">
        <f t="shared" si="118"/>
        <v>230.1</v>
      </c>
      <c r="N943">
        <f t="shared" si="119"/>
        <v>1</v>
      </c>
    </row>
    <row r="944" spans="1:14">
      <c r="A944">
        <f t="shared" si="112"/>
        <v>0</v>
      </c>
      <c r="B944">
        <f t="shared" si="113"/>
        <v>0</v>
      </c>
      <c r="C944">
        <v>56</v>
      </c>
      <c r="D944">
        <v>140</v>
      </c>
      <c r="E944">
        <f t="shared" si="114"/>
        <v>-999</v>
      </c>
      <c r="F944">
        <f>能力值计算器!G2</f>
        <v>0</v>
      </c>
      <c r="G944">
        <f>ROUNDDOWN((能力值计算器!F4+能力值计算器!E4*2+ROUNDDOWN(C944/4,0))*能力值计算器!C2/100+10+能力值计算器!C2,0)</f>
        <v>152</v>
      </c>
      <c r="H944">
        <f>ROUNDDOWN(ROUNDDOWN(ROUNDDOWN(ROUNDDOWN(ROUNDDOWN((能力值计算器!F6+能力值计算器!E6*2+ROUNDDOWN(D944/4,0))*能力值计算器!C2/100+5,0)*能力值计算器!H6,0)*能力值计算器!K6,0)*能力值计算器!L6,0)*VLOOKUP(能力值计算器!J6,能力变化对照表!A:B,2,0),0)</f>
        <v>103</v>
      </c>
      <c r="I944">
        <f>ROUNDDOWN(ROUNDDOWN(ROUNDDOWN(ROUNDDOWN(ROUNDDOWN((能力值计算器!F8+能力值计算器!E8*2+ROUNDDOWN(E944/4,0))*能力值计算器!C2/100+5,0)*能力值计算器!H8,0)*能力值计算器!K8,0)*能力值计算器!L8,0)*VLOOKUP(能力值计算器!J8,能力变化对照表!A:B,2,0),0)</f>
        <v>-39</v>
      </c>
      <c r="J944">
        <f t="shared" si="115"/>
        <v>0</v>
      </c>
      <c r="K944">
        <f t="shared" si="116"/>
        <v>-5928</v>
      </c>
      <c r="L944">
        <f t="shared" si="117"/>
        <v>9728</v>
      </c>
      <c r="M944">
        <f t="shared" si="118"/>
        <v>230.1</v>
      </c>
      <c r="N944">
        <f t="shared" si="119"/>
        <v>1</v>
      </c>
    </row>
    <row r="945" spans="1:14">
      <c r="A945">
        <f t="shared" si="112"/>
        <v>0</v>
      </c>
      <c r="B945">
        <f t="shared" si="113"/>
        <v>0</v>
      </c>
      <c r="C945">
        <v>52</v>
      </c>
      <c r="D945">
        <v>148</v>
      </c>
      <c r="E945">
        <f t="shared" si="114"/>
        <v>-999</v>
      </c>
      <c r="F945">
        <f>能力值计算器!G2</f>
        <v>0</v>
      </c>
      <c r="G945">
        <f>ROUNDDOWN((能力值计算器!F4+能力值计算器!E4*2+ROUNDDOWN(C945/4,0))*能力值计算器!C2/100+10+能力值计算器!C2,0)</f>
        <v>152</v>
      </c>
      <c r="H945">
        <f>ROUNDDOWN(ROUNDDOWN(ROUNDDOWN(ROUNDDOWN(ROUNDDOWN((能力值计算器!F6+能力值计算器!E6*2+ROUNDDOWN(D945/4,0))*能力值计算器!C2/100+5,0)*能力值计算器!H6,0)*能力值计算器!K6,0)*能力值计算器!L6,0)*VLOOKUP(能力值计算器!J6,能力变化对照表!A:B,2,0),0)</f>
        <v>104</v>
      </c>
      <c r="I945">
        <f>ROUNDDOWN(ROUNDDOWN(ROUNDDOWN(ROUNDDOWN(ROUNDDOWN((能力值计算器!F8+能力值计算器!E8*2+ROUNDDOWN(E945/4,0))*能力值计算器!C2/100+5,0)*能力值计算器!H8,0)*能力值计算器!K8,0)*能力值计算器!L8,0)*VLOOKUP(能力值计算器!J8,能力变化对照表!A:B,2,0),0)</f>
        <v>-39</v>
      </c>
      <c r="J945">
        <f t="shared" si="115"/>
        <v>0</v>
      </c>
      <c r="K945">
        <f t="shared" si="116"/>
        <v>-5928</v>
      </c>
      <c r="L945">
        <f t="shared" si="117"/>
        <v>9880</v>
      </c>
      <c r="M945">
        <f t="shared" si="118"/>
        <v>230.1</v>
      </c>
      <c r="N945">
        <f t="shared" si="119"/>
        <v>1</v>
      </c>
    </row>
    <row r="946" spans="1:14">
      <c r="A946">
        <f t="shared" si="112"/>
        <v>0</v>
      </c>
      <c r="B946">
        <f t="shared" si="113"/>
        <v>0</v>
      </c>
      <c r="C946">
        <v>52</v>
      </c>
      <c r="D946">
        <v>52</v>
      </c>
      <c r="E946">
        <f t="shared" si="114"/>
        <v>-999</v>
      </c>
      <c r="F946">
        <f>能力值计算器!G2</f>
        <v>0</v>
      </c>
      <c r="G946">
        <f>ROUNDDOWN((能力值计算器!F4+能力值计算器!E4*2+ROUNDDOWN(C946/4,0))*能力值计算器!C2/100+10+能力值计算器!C2,0)</f>
        <v>152</v>
      </c>
      <c r="H946">
        <f>ROUNDDOWN(ROUNDDOWN(ROUNDDOWN(ROUNDDOWN(ROUNDDOWN((能力值计算器!F6+能力值计算器!E6*2+ROUNDDOWN(D946/4,0))*能力值计算器!C2/100+5,0)*能力值计算器!H6,0)*能力值计算器!K6,0)*能力值计算器!L6,0)*VLOOKUP(能力值计算器!J6,能力变化对照表!A:B,2,0),0)</f>
        <v>92</v>
      </c>
      <c r="I946">
        <f>ROUNDDOWN(ROUNDDOWN(ROUNDDOWN(ROUNDDOWN(ROUNDDOWN((能力值计算器!F8+能力值计算器!E8*2+ROUNDDOWN(E946/4,0))*能力值计算器!C2/100+5,0)*能力值计算器!H8,0)*能力值计算器!K8,0)*能力值计算器!L8,0)*VLOOKUP(能力值计算器!J8,能力变化对照表!A:B,2,0),0)</f>
        <v>-39</v>
      </c>
      <c r="J946">
        <f t="shared" si="115"/>
        <v>0</v>
      </c>
      <c r="K946">
        <f t="shared" si="116"/>
        <v>-5928</v>
      </c>
      <c r="L946">
        <f t="shared" si="117"/>
        <v>8056</v>
      </c>
      <c r="M946">
        <f t="shared" si="118"/>
        <v>230.1</v>
      </c>
      <c r="N946">
        <f t="shared" si="119"/>
        <v>1</v>
      </c>
    </row>
    <row r="947" spans="1:14">
      <c r="A947">
        <f t="shared" si="112"/>
        <v>0</v>
      </c>
      <c r="B947">
        <f t="shared" si="113"/>
        <v>0</v>
      </c>
      <c r="C947">
        <v>52</v>
      </c>
      <c r="D947">
        <v>56</v>
      </c>
      <c r="E947">
        <f t="shared" si="114"/>
        <v>-999</v>
      </c>
      <c r="F947">
        <f>能力值计算器!G2</f>
        <v>0</v>
      </c>
      <c r="G947">
        <f>ROUNDDOWN((能力值计算器!F4+能力值计算器!E4*2+ROUNDDOWN(C947/4,0))*能力值计算器!C2/100+10+能力值计算器!C2,0)</f>
        <v>152</v>
      </c>
      <c r="H947">
        <f>ROUNDDOWN(ROUNDDOWN(ROUNDDOWN(ROUNDDOWN(ROUNDDOWN((能力值计算器!F6+能力值计算器!E6*2+ROUNDDOWN(D947/4,0))*能力值计算器!C2/100+5,0)*能力值计算器!H6,0)*能力值计算器!K6,0)*能力值计算器!L6,0)*VLOOKUP(能力值计算器!J6,能力变化对照表!A:B,2,0),0)</f>
        <v>92</v>
      </c>
      <c r="I947">
        <f>ROUNDDOWN(ROUNDDOWN(ROUNDDOWN(ROUNDDOWN(ROUNDDOWN((能力值计算器!F8+能力值计算器!E8*2+ROUNDDOWN(E947/4,0))*能力值计算器!C2/100+5,0)*能力值计算器!H8,0)*能力值计算器!K8,0)*能力值计算器!L8,0)*VLOOKUP(能力值计算器!J8,能力变化对照表!A:B,2,0),0)</f>
        <v>-39</v>
      </c>
      <c r="J947">
        <f t="shared" si="115"/>
        <v>0</v>
      </c>
      <c r="K947">
        <f t="shared" si="116"/>
        <v>-5928</v>
      </c>
      <c r="L947">
        <f t="shared" si="117"/>
        <v>8056</v>
      </c>
      <c r="M947">
        <f t="shared" si="118"/>
        <v>230.1</v>
      </c>
      <c r="N947">
        <f t="shared" si="119"/>
        <v>1</v>
      </c>
    </row>
    <row r="948" spans="1:14">
      <c r="A948">
        <f t="shared" si="112"/>
        <v>0</v>
      </c>
      <c r="B948">
        <f t="shared" si="113"/>
        <v>0</v>
      </c>
      <c r="C948">
        <v>56</v>
      </c>
      <c r="D948">
        <v>52</v>
      </c>
      <c r="E948">
        <f t="shared" si="114"/>
        <v>-999</v>
      </c>
      <c r="F948">
        <f>能力值计算器!G2</f>
        <v>0</v>
      </c>
      <c r="G948">
        <f>ROUNDDOWN((能力值计算器!F4+能力值计算器!E4*2+ROUNDDOWN(C948/4,0))*能力值计算器!C2/100+10+能力值计算器!C2,0)</f>
        <v>152</v>
      </c>
      <c r="H948">
        <f>ROUNDDOWN(ROUNDDOWN(ROUNDDOWN(ROUNDDOWN(ROUNDDOWN((能力值计算器!F6+能力值计算器!E6*2+ROUNDDOWN(D948/4,0))*能力值计算器!C2/100+5,0)*能力值计算器!H6,0)*能力值计算器!K6,0)*能力值计算器!L6,0)*VLOOKUP(能力值计算器!J6,能力变化对照表!A:B,2,0),0)</f>
        <v>92</v>
      </c>
      <c r="I948">
        <f>ROUNDDOWN(ROUNDDOWN(ROUNDDOWN(ROUNDDOWN(ROUNDDOWN((能力值计算器!F8+能力值计算器!E8*2+ROUNDDOWN(E948/4,0))*能力值计算器!C2/100+5,0)*能力值计算器!H8,0)*能力值计算器!K8,0)*能力值计算器!L8,0)*VLOOKUP(能力值计算器!J8,能力变化对照表!A:B,2,0),0)</f>
        <v>-39</v>
      </c>
      <c r="J948">
        <f t="shared" si="115"/>
        <v>0</v>
      </c>
      <c r="K948">
        <f t="shared" si="116"/>
        <v>-5928</v>
      </c>
      <c r="L948">
        <f t="shared" si="117"/>
        <v>8056</v>
      </c>
      <c r="M948">
        <f t="shared" si="118"/>
        <v>230.1</v>
      </c>
      <c r="N948">
        <f t="shared" si="119"/>
        <v>1</v>
      </c>
    </row>
    <row r="949" spans="1:14">
      <c r="A949">
        <f t="shared" si="112"/>
        <v>0</v>
      </c>
      <c r="B949">
        <f t="shared" si="113"/>
        <v>0</v>
      </c>
      <c r="C949">
        <v>52</v>
      </c>
      <c r="D949">
        <v>152</v>
      </c>
      <c r="E949">
        <f t="shared" si="114"/>
        <v>-999</v>
      </c>
      <c r="F949">
        <f>能力值计算器!G2</f>
        <v>0</v>
      </c>
      <c r="G949">
        <f>ROUNDDOWN((能力值计算器!F4+能力值计算器!E4*2+ROUNDDOWN(C949/4,0))*能力值计算器!C2/100+10+能力值计算器!C2,0)</f>
        <v>152</v>
      </c>
      <c r="H949">
        <f>ROUNDDOWN(ROUNDDOWN(ROUNDDOWN(ROUNDDOWN(ROUNDDOWN((能力值计算器!F6+能力值计算器!E6*2+ROUNDDOWN(D949/4,0))*能力值计算器!C2/100+5,0)*能力值计算器!H6,0)*能力值计算器!K6,0)*能力值计算器!L6,0)*VLOOKUP(能力值计算器!J6,能力变化对照表!A:B,2,0),0)</f>
        <v>104</v>
      </c>
      <c r="I949">
        <f>ROUNDDOWN(ROUNDDOWN(ROUNDDOWN(ROUNDDOWN(ROUNDDOWN((能力值计算器!F8+能力值计算器!E8*2+ROUNDDOWN(E949/4,0))*能力值计算器!C2/100+5,0)*能力值计算器!H8,0)*能力值计算器!K8,0)*能力值计算器!L8,0)*VLOOKUP(能力值计算器!J8,能力变化对照表!A:B,2,0),0)</f>
        <v>-39</v>
      </c>
      <c r="J949">
        <f t="shared" si="115"/>
        <v>0</v>
      </c>
      <c r="K949">
        <f t="shared" si="116"/>
        <v>-5928</v>
      </c>
      <c r="L949">
        <f t="shared" si="117"/>
        <v>9880</v>
      </c>
      <c r="M949">
        <f t="shared" si="118"/>
        <v>230.1</v>
      </c>
      <c r="N949">
        <f t="shared" si="119"/>
        <v>1</v>
      </c>
    </row>
    <row r="950" spans="1:14">
      <c r="A950">
        <f t="shared" si="112"/>
        <v>0</v>
      </c>
      <c r="B950">
        <f t="shared" si="113"/>
        <v>0</v>
      </c>
      <c r="C950">
        <v>56</v>
      </c>
      <c r="D950">
        <v>148</v>
      </c>
      <c r="E950">
        <f t="shared" si="114"/>
        <v>-999</v>
      </c>
      <c r="F950">
        <f>能力值计算器!G2</f>
        <v>0</v>
      </c>
      <c r="G950">
        <f>ROUNDDOWN((能力值计算器!F4+能力值计算器!E4*2+ROUNDDOWN(C950/4,0))*能力值计算器!C2/100+10+能力值计算器!C2,0)</f>
        <v>152</v>
      </c>
      <c r="H950">
        <f>ROUNDDOWN(ROUNDDOWN(ROUNDDOWN(ROUNDDOWN(ROUNDDOWN((能力值计算器!F6+能力值计算器!E6*2+ROUNDDOWN(D950/4,0))*能力值计算器!C2/100+5,0)*能力值计算器!H6,0)*能力值计算器!K6,0)*能力值计算器!L6,0)*VLOOKUP(能力值计算器!J6,能力变化对照表!A:B,2,0),0)</f>
        <v>104</v>
      </c>
      <c r="I950">
        <f>ROUNDDOWN(ROUNDDOWN(ROUNDDOWN(ROUNDDOWN(ROUNDDOWN((能力值计算器!F8+能力值计算器!E8*2+ROUNDDOWN(E950/4,0))*能力值计算器!C2/100+5,0)*能力值计算器!H8,0)*能力值计算器!K8,0)*能力值计算器!L8,0)*VLOOKUP(能力值计算器!J8,能力变化对照表!A:B,2,0),0)</f>
        <v>-39</v>
      </c>
      <c r="J950">
        <f t="shared" si="115"/>
        <v>0</v>
      </c>
      <c r="K950">
        <f t="shared" si="116"/>
        <v>-5928</v>
      </c>
      <c r="L950">
        <f t="shared" si="117"/>
        <v>9880</v>
      </c>
      <c r="M950">
        <f t="shared" si="118"/>
        <v>230.1</v>
      </c>
      <c r="N950">
        <f t="shared" si="119"/>
        <v>1</v>
      </c>
    </row>
    <row r="951" spans="1:14">
      <c r="A951">
        <f t="shared" si="112"/>
        <v>0</v>
      </c>
      <c r="B951">
        <f t="shared" si="113"/>
        <v>0</v>
      </c>
      <c r="C951">
        <v>52</v>
      </c>
      <c r="D951">
        <v>156</v>
      </c>
      <c r="E951">
        <f t="shared" si="114"/>
        <v>-999</v>
      </c>
      <c r="F951">
        <f>能力值计算器!G2</f>
        <v>0</v>
      </c>
      <c r="G951">
        <f>ROUNDDOWN((能力值计算器!F4+能力值计算器!E4*2+ROUNDDOWN(C951/4,0))*能力值计算器!C2/100+10+能力值计算器!C2,0)</f>
        <v>152</v>
      </c>
      <c r="H951">
        <f>ROUNDDOWN(ROUNDDOWN(ROUNDDOWN(ROUNDDOWN(ROUNDDOWN((能力值计算器!F6+能力值计算器!E6*2+ROUNDDOWN(D951/4,0))*能力值计算器!C2/100+5,0)*能力值计算器!H6,0)*能力值计算器!K6,0)*能力值计算器!L6,0)*VLOOKUP(能力值计算器!J6,能力变化对照表!A:B,2,0),0)</f>
        <v>105</v>
      </c>
      <c r="I951">
        <f>ROUNDDOWN(ROUNDDOWN(ROUNDDOWN(ROUNDDOWN(ROUNDDOWN((能力值计算器!F8+能力值计算器!E8*2+ROUNDDOWN(E951/4,0))*能力值计算器!C2/100+5,0)*能力值计算器!H8,0)*能力值计算器!K8,0)*能力值计算器!L8,0)*VLOOKUP(能力值计算器!J8,能力变化对照表!A:B,2,0),0)</f>
        <v>-39</v>
      </c>
      <c r="J951">
        <f t="shared" si="115"/>
        <v>0</v>
      </c>
      <c r="K951">
        <f t="shared" si="116"/>
        <v>-5928</v>
      </c>
      <c r="L951">
        <f t="shared" si="117"/>
        <v>10032</v>
      </c>
      <c r="M951">
        <f t="shared" si="118"/>
        <v>230.1</v>
      </c>
      <c r="N951">
        <f t="shared" si="119"/>
        <v>1</v>
      </c>
    </row>
    <row r="952" spans="1:14">
      <c r="A952">
        <f t="shared" si="112"/>
        <v>0</v>
      </c>
      <c r="B952">
        <f t="shared" si="113"/>
        <v>0</v>
      </c>
      <c r="C952">
        <v>52</v>
      </c>
      <c r="D952">
        <v>44</v>
      </c>
      <c r="E952">
        <f t="shared" si="114"/>
        <v>-999</v>
      </c>
      <c r="F952">
        <f>能力值计算器!G2</f>
        <v>0</v>
      </c>
      <c r="G952">
        <f>ROUNDDOWN((能力值计算器!F4+能力值计算器!E4*2+ROUNDDOWN(C952/4,0))*能力值计算器!C2/100+10+能力值计算器!C2,0)</f>
        <v>152</v>
      </c>
      <c r="H952">
        <f>ROUNDDOWN(ROUNDDOWN(ROUNDDOWN(ROUNDDOWN(ROUNDDOWN((能力值计算器!F6+能力值计算器!E6*2+ROUNDDOWN(D952/4,0))*能力值计算器!C2/100+5,0)*能力值计算器!H6,0)*能力值计算器!K6,0)*能力值计算器!L6,0)*VLOOKUP(能力值计算器!J6,能力变化对照表!A:B,2,0),0)</f>
        <v>91</v>
      </c>
      <c r="I952">
        <f>ROUNDDOWN(ROUNDDOWN(ROUNDDOWN(ROUNDDOWN(ROUNDDOWN((能力值计算器!F8+能力值计算器!E8*2+ROUNDDOWN(E952/4,0))*能力值计算器!C2/100+5,0)*能力值计算器!H8,0)*能力值计算器!K8,0)*能力值计算器!L8,0)*VLOOKUP(能力值计算器!J8,能力变化对照表!A:B,2,0),0)</f>
        <v>-39</v>
      </c>
      <c r="J952">
        <f t="shared" si="115"/>
        <v>0</v>
      </c>
      <c r="K952">
        <f t="shared" si="116"/>
        <v>-5928</v>
      </c>
      <c r="L952">
        <f t="shared" si="117"/>
        <v>7904</v>
      </c>
      <c r="M952">
        <f t="shared" si="118"/>
        <v>230.1</v>
      </c>
      <c r="N952">
        <f t="shared" si="119"/>
        <v>1</v>
      </c>
    </row>
    <row r="953" spans="1:14">
      <c r="A953">
        <f t="shared" si="112"/>
        <v>0</v>
      </c>
      <c r="B953">
        <f t="shared" si="113"/>
        <v>0</v>
      </c>
      <c r="C953">
        <v>52</v>
      </c>
      <c r="D953">
        <v>48</v>
      </c>
      <c r="E953">
        <f t="shared" si="114"/>
        <v>-999</v>
      </c>
      <c r="F953">
        <f>能力值计算器!G2</f>
        <v>0</v>
      </c>
      <c r="G953">
        <f>ROUNDDOWN((能力值计算器!F4+能力值计算器!E4*2+ROUNDDOWN(C953/4,0))*能力值计算器!C2/100+10+能力值计算器!C2,0)</f>
        <v>152</v>
      </c>
      <c r="H953">
        <f>ROUNDDOWN(ROUNDDOWN(ROUNDDOWN(ROUNDDOWN(ROUNDDOWN((能力值计算器!F6+能力值计算器!E6*2+ROUNDDOWN(D953/4,0))*能力值计算器!C2/100+5,0)*能力值计算器!H6,0)*能力值计算器!K6,0)*能力值计算器!L6,0)*VLOOKUP(能力值计算器!J6,能力变化对照表!A:B,2,0),0)</f>
        <v>91</v>
      </c>
      <c r="I953">
        <f>ROUNDDOWN(ROUNDDOWN(ROUNDDOWN(ROUNDDOWN(ROUNDDOWN((能力值计算器!F8+能力值计算器!E8*2+ROUNDDOWN(E953/4,0))*能力值计算器!C2/100+5,0)*能力值计算器!H8,0)*能力值计算器!K8,0)*能力值计算器!L8,0)*VLOOKUP(能力值计算器!J8,能力变化对照表!A:B,2,0),0)</f>
        <v>-39</v>
      </c>
      <c r="J953">
        <f t="shared" si="115"/>
        <v>0</v>
      </c>
      <c r="K953">
        <f t="shared" si="116"/>
        <v>-5928</v>
      </c>
      <c r="L953">
        <f t="shared" si="117"/>
        <v>7904</v>
      </c>
      <c r="M953">
        <f t="shared" si="118"/>
        <v>230.1</v>
      </c>
      <c r="N953">
        <f t="shared" si="119"/>
        <v>1</v>
      </c>
    </row>
    <row r="954" spans="1:14">
      <c r="A954">
        <f t="shared" si="112"/>
        <v>0</v>
      </c>
      <c r="B954">
        <f t="shared" si="113"/>
        <v>0</v>
      </c>
      <c r="C954">
        <v>56</v>
      </c>
      <c r="D954">
        <v>44</v>
      </c>
      <c r="E954">
        <f t="shared" si="114"/>
        <v>-999</v>
      </c>
      <c r="F954">
        <f>能力值计算器!G2</f>
        <v>0</v>
      </c>
      <c r="G954">
        <f>ROUNDDOWN((能力值计算器!F4+能力值计算器!E4*2+ROUNDDOWN(C954/4,0))*能力值计算器!C2/100+10+能力值计算器!C2,0)</f>
        <v>152</v>
      </c>
      <c r="H954">
        <f>ROUNDDOWN(ROUNDDOWN(ROUNDDOWN(ROUNDDOWN(ROUNDDOWN((能力值计算器!F6+能力值计算器!E6*2+ROUNDDOWN(D954/4,0))*能力值计算器!C2/100+5,0)*能力值计算器!H6,0)*能力值计算器!K6,0)*能力值计算器!L6,0)*VLOOKUP(能力值计算器!J6,能力变化对照表!A:B,2,0),0)</f>
        <v>91</v>
      </c>
      <c r="I954">
        <f>ROUNDDOWN(ROUNDDOWN(ROUNDDOWN(ROUNDDOWN(ROUNDDOWN((能力值计算器!F8+能力值计算器!E8*2+ROUNDDOWN(E954/4,0))*能力值计算器!C2/100+5,0)*能力值计算器!H8,0)*能力值计算器!K8,0)*能力值计算器!L8,0)*VLOOKUP(能力值计算器!J8,能力变化对照表!A:B,2,0),0)</f>
        <v>-39</v>
      </c>
      <c r="J954">
        <f t="shared" si="115"/>
        <v>0</v>
      </c>
      <c r="K954">
        <f t="shared" si="116"/>
        <v>-5928</v>
      </c>
      <c r="L954">
        <f t="shared" si="117"/>
        <v>7904</v>
      </c>
      <c r="M954">
        <f t="shared" si="118"/>
        <v>230.1</v>
      </c>
      <c r="N954">
        <f t="shared" si="119"/>
        <v>1</v>
      </c>
    </row>
    <row r="955" spans="1:14">
      <c r="A955">
        <f t="shared" si="112"/>
        <v>0</v>
      </c>
      <c r="B955">
        <f t="shared" si="113"/>
        <v>0</v>
      </c>
      <c r="C955">
        <v>52</v>
      </c>
      <c r="D955">
        <v>160</v>
      </c>
      <c r="E955">
        <f t="shared" si="114"/>
        <v>-999</v>
      </c>
      <c r="F955">
        <f>能力值计算器!G2</f>
        <v>0</v>
      </c>
      <c r="G955">
        <f>ROUNDDOWN((能力值计算器!F4+能力值计算器!E4*2+ROUNDDOWN(C955/4,0))*能力值计算器!C2/100+10+能力值计算器!C2,0)</f>
        <v>152</v>
      </c>
      <c r="H955">
        <f>ROUNDDOWN(ROUNDDOWN(ROUNDDOWN(ROUNDDOWN(ROUNDDOWN((能力值计算器!F6+能力值计算器!E6*2+ROUNDDOWN(D955/4,0))*能力值计算器!C2/100+5,0)*能力值计算器!H6,0)*能力值计算器!K6,0)*能力值计算器!L6,0)*VLOOKUP(能力值计算器!J6,能力变化对照表!A:B,2,0),0)</f>
        <v>105</v>
      </c>
      <c r="I955">
        <f>ROUNDDOWN(ROUNDDOWN(ROUNDDOWN(ROUNDDOWN(ROUNDDOWN((能力值计算器!F8+能力值计算器!E8*2+ROUNDDOWN(E955/4,0))*能力值计算器!C2/100+5,0)*能力值计算器!H8,0)*能力值计算器!K8,0)*能力值计算器!L8,0)*VLOOKUP(能力值计算器!J8,能力变化对照表!A:B,2,0),0)</f>
        <v>-39</v>
      </c>
      <c r="J955">
        <f t="shared" si="115"/>
        <v>0</v>
      </c>
      <c r="K955">
        <f t="shared" si="116"/>
        <v>-5928</v>
      </c>
      <c r="L955">
        <f t="shared" si="117"/>
        <v>10032</v>
      </c>
      <c r="M955">
        <f t="shared" si="118"/>
        <v>230.1</v>
      </c>
      <c r="N955">
        <f t="shared" si="119"/>
        <v>1</v>
      </c>
    </row>
    <row r="956" spans="1:14">
      <c r="A956">
        <f t="shared" si="112"/>
        <v>0</v>
      </c>
      <c r="B956">
        <f t="shared" si="113"/>
        <v>0</v>
      </c>
      <c r="C956">
        <v>56</v>
      </c>
      <c r="D956">
        <v>156</v>
      </c>
      <c r="E956">
        <f t="shared" si="114"/>
        <v>-999</v>
      </c>
      <c r="F956">
        <f>能力值计算器!G2</f>
        <v>0</v>
      </c>
      <c r="G956">
        <f>ROUNDDOWN((能力值计算器!F4+能力值计算器!E4*2+ROUNDDOWN(C956/4,0))*能力值计算器!C2/100+10+能力值计算器!C2,0)</f>
        <v>152</v>
      </c>
      <c r="H956">
        <f>ROUNDDOWN(ROUNDDOWN(ROUNDDOWN(ROUNDDOWN(ROUNDDOWN((能力值计算器!F6+能力值计算器!E6*2+ROUNDDOWN(D956/4,0))*能力值计算器!C2/100+5,0)*能力值计算器!H6,0)*能力值计算器!K6,0)*能力值计算器!L6,0)*VLOOKUP(能力值计算器!J6,能力变化对照表!A:B,2,0),0)</f>
        <v>105</v>
      </c>
      <c r="I956">
        <f>ROUNDDOWN(ROUNDDOWN(ROUNDDOWN(ROUNDDOWN(ROUNDDOWN((能力值计算器!F8+能力值计算器!E8*2+ROUNDDOWN(E956/4,0))*能力值计算器!C2/100+5,0)*能力值计算器!H8,0)*能力值计算器!K8,0)*能力值计算器!L8,0)*VLOOKUP(能力值计算器!J8,能力变化对照表!A:B,2,0),0)</f>
        <v>-39</v>
      </c>
      <c r="J956">
        <f t="shared" si="115"/>
        <v>0</v>
      </c>
      <c r="K956">
        <f t="shared" si="116"/>
        <v>-5928</v>
      </c>
      <c r="L956">
        <f t="shared" si="117"/>
        <v>10032</v>
      </c>
      <c r="M956">
        <f t="shared" si="118"/>
        <v>230.1</v>
      </c>
      <c r="N956">
        <f t="shared" si="119"/>
        <v>1</v>
      </c>
    </row>
    <row r="957" spans="1:14">
      <c r="A957">
        <f t="shared" si="112"/>
        <v>0</v>
      </c>
      <c r="B957">
        <f t="shared" si="113"/>
        <v>0</v>
      </c>
      <c r="C957">
        <v>52</v>
      </c>
      <c r="D957">
        <v>164</v>
      </c>
      <c r="E957">
        <f t="shared" si="114"/>
        <v>-999</v>
      </c>
      <c r="F957">
        <f>能力值计算器!G2</f>
        <v>0</v>
      </c>
      <c r="G957">
        <f>ROUNDDOWN((能力值计算器!F4+能力值计算器!E4*2+ROUNDDOWN(C957/4,0))*能力值计算器!C2/100+10+能力值计算器!C2,0)</f>
        <v>152</v>
      </c>
      <c r="H957">
        <f>ROUNDDOWN(ROUNDDOWN(ROUNDDOWN(ROUNDDOWN(ROUNDDOWN((能力值计算器!F6+能力值计算器!E6*2+ROUNDDOWN(D957/4,0))*能力值计算器!C2/100+5,0)*能力值计算器!H6,0)*能力值计算器!K6,0)*能力值计算器!L6,0)*VLOOKUP(能力值计算器!J6,能力变化对照表!A:B,2,0),0)</f>
        <v>106</v>
      </c>
      <c r="I957">
        <f>ROUNDDOWN(ROUNDDOWN(ROUNDDOWN(ROUNDDOWN(ROUNDDOWN((能力值计算器!F8+能力值计算器!E8*2+ROUNDDOWN(E957/4,0))*能力值计算器!C2/100+5,0)*能力值计算器!H8,0)*能力值计算器!K8,0)*能力值计算器!L8,0)*VLOOKUP(能力值计算器!J8,能力变化对照表!A:B,2,0),0)</f>
        <v>-39</v>
      </c>
      <c r="J957">
        <f t="shared" si="115"/>
        <v>0</v>
      </c>
      <c r="K957">
        <f t="shared" si="116"/>
        <v>-5928</v>
      </c>
      <c r="L957">
        <f t="shared" si="117"/>
        <v>10184</v>
      </c>
      <c r="M957">
        <f t="shared" si="118"/>
        <v>230.1</v>
      </c>
      <c r="N957">
        <f t="shared" si="119"/>
        <v>1</v>
      </c>
    </row>
    <row r="958" spans="1:14">
      <c r="A958">
        <f t="shared" si="112"/>
        <v>0</v>
      </c>
      <c r="B958">
        <f t="shared" si="113"/>
        <v>0</v>
      </c>
      <c r="C958">
        <v>52</v>
      </c>
      <c r="D958">
        <v>36</v>
      </c>
      <c r="E958">
        <f t="shared" si="114"/>
        <v>-999</v>
      </c>
      <c r="F958">
        <f>能力值计算器!G2</f>
        <v>0</v>
      </c>
      <c r="G958">
        <f>ROUNDDOWN((能力值计算器!F4+能力值计算器!E4*2+ROUNDDOWN(C958/4,0))*能力值计算器!C2/100+10+能力值计算器!C2,0)</f>
        <v>152</v>
      </c>
      <c r="H958">
        <f>ROUNDDOWN(ROUNDDOWN(ROUNDDOWN(ROUNDDOWN(ROUNDDOWN((能力值计算器!F6+能力值计算器!E6*2+ROUNDDOWN(D958/4,0))*能力值计算器!C2/100+5,0)*能力值计算器!H6,0)*能力值计算器!K6,0)*能力值计算器!L6,0)*VLOOKUP(能力值计算器!J6,能力变化对照表!A:B,2,0),0)</f>
        <v>90</v>
      </c>
      <c r="I958">
        <f>ROUNDDOWN(ROUNDDOWN(ROUNDDOWN(ROUNDDOWN(ROUNDDOWN((能力值计算器!F8+能力值计算器!E8*2+ROUNDDOWN(E958/4,0))*能力值计算器!C2/100+5,0)*能力值计算器!H8,0)*能力值计算器!K8,0)*能力值计算器!L8,0)*VLOOKUP(能力值计算器!J8,能力变化对照表!A:B,2,0),0)</f>
        <v>-39</v>
      </c>
      <c r="J958">
        <f t="shared" si="115"/>
        <v>0</v>
      </c>
      <c r="K958">
        <f t="shared" si="116"/>
        <v>-5928</v>
      </c>
      <c r="L958">
        <f t="shared" si="117"/>
        <v>7752</v>
      </c>
      <c r="M958">
        <f t="shared" si="118"/>
        <v>230.1</v>
      </c>
      <c r="N958">
        <f t="shared" si="119"/>
        <v>1</v>
      </c>
    </row>
    <row r="959" spans="1:14">
      <c r="A959">
        <f t="shared" si="112"/>
        <v>0</v>
      </c>
      <c r="B959">
        <f t="shared" si="113"/>
        <v>0</v>
      </c>
      <c r="C959">
        <v>52</v>
      </c>
      <c r="D959">
        <v>40</v>
      </c>
      <c r="E959">
        <f t="shared" si="114"/>
        <v>-999</v>
      </c>
      <c r="F959">
        <f>能力值计算器!G2</f>
        <v>0</v>
      </c>
      <c r="G959">
        <f>ROUNDDOWN((能力值计算器!F4+能力值计算器!E4*2+ROUNDDOWN(C959/4,0))*能力值计算器!C2/100+10+能力值计算器!C2,0)</f>
        <v>152</v>
      </c>
      <c r="H959">
        <f>ROUNDDOWN(ROUNDDOWN(ROUNDDOWN(ROUNDDOWN(ROUNDDOWN((能力值计算器!F6+能力值计算器!E6*2+ROUNDDOWN(D959/4,0))*能力值计算器!C2/100+5,0)*能力值计算器!H6,0)*能力值计算器!K6,0)*能力值计算器!L6,0)*VLOOKUP(能力值计算器!J6,能力变化对照表!A:B,2,0),0)</f>
        <v>90</v>
      </c>
      <c r="I959">
        <f>ROUNDDOWN(ROUNDDOWN(ROUNDDOWN(ROUNDDOWN(ROUNDDOWN((能力值计算器!F8+能力值计算器!E8*2+ROUNDDOWN(E959/4,0))*能力值计算器!C2/100+5,0)*能力值计算器!H8,0)*能力值计算器!K8,0)*能力值计算器!L8,0)*VLOOKUP(能力值计算器!J8,能力变化对照表!A:B,2,0),0)</f>
        <v>-39</v>
      </c>
      <c r="J959">
        <f t="shared" si="115"/>
        <v>0</v>
      </c>
      <c r="K959">
        <f t="shared" si="116"/>
        <v>-5928</v>
      </c>
      <c r="L959">
        <f t="shared" si="117"/>
        <v>7752</v>
      </c>
      <c r="M959">
        <f t="shared" si="118"/>
        <v>230.1</v>
      </c>
      <c r="N959">
        <f t="shared" si="119"/>
        <v>1</v>
      </c>
    </row>
    <row r="960" spans="1:14">
      <c r="A960">
        <f t="shared" si="112"/>
        <v>0</v>
      </c>
      <c r="B960">
        <f t="shared" si="113"/>
        <v>0</v>
      </c>
      <c r="C960">
        <v>56</v>
      </c>
      <c r="D960">
        <v>36</v>
      </c>
      <c r="E960">
        <f t="shared" si="114"/>
        <v>-999</v>
      </c>
      <c r="F960">
        <f>能力值计算器!G2</f>
        <v>0</v>
      </c>
      <c r="G960">
        <f>ROUNDDOWN((能力值计算器!F4+能力值计算器!E4*2+ROUNDDOWN(C960/4,0))*能力值计算器!C2/100+10+能力值计算器!C2,0)</f>
        <v>152</v>
      </c>
      <c r="H960">
        <f>ROUNDDOWN(ROUNDDOWN(ROUNDDOWN(ROUNDDOWN(ROUNDDOWN((能力值计算器!F6+能力值计算器!E6*2+ROUNDDOWN(D960/4,0))*能力值计算器!C2/100+5,0)*能力值计算器!H6,0)*能力值计算器!K6,0)*能力值计算器!L6,0)*VLOOKUP(能力值计算器!J6,能力变化对照表!A:B,2,0),0)</f>
        <v>90</v>
      </c>
      <c r="I960">
        <f>ROUNDDOWN(ROUNDDOWN(ROUNDDOWN(ROUNDDOWN(ROUNDDOWN((能力值计算器!F8+能力值计算器!E8*2+ROUNDDOWN(E960/4,0))*能力值计算器!C2/100+5,0)*能力值计算器!H8,0)*能力值计算器!K8,0)*能力值计算器!L8,0)*VLOOKUP(能力值计算器!J8,能力变化对照表!A:B,2,0),0)</f>
        <v>-39</v>
      </c>
      <c r="J960">
        <f t="shared" si="115"/>
        <v>0</v>
      </c>
      <c r="K960">
        <f t="shared" si="116"/>
        <v>-5928</v>
      </c>
      <c r="L960">
        <f t="shared" si="117"/>
        <v>7752</v>
      </c>
      <c r="M960">
        <f t="shared" si="118"/>
        <v>230.1</v>
      </c>
      <c r="N960">
        <f t="shared" si="119"/>
        <v>1</v>
      </c>
    </row>
    <row r="961" spans="1:14">
      <c r="A961">
        <f t="shared" si="112"/>
        <v>0</v>
      </c>
      <c r="B961">
        <f t="shared" si="113"/>
        <v>0</v>
      </c>
      <c r="C961">
        <v>52</v>
      </c>
      <c r="D961">
        <v>168</v>
      </c>
      <c r="E961">
        <f t="shared" si="114"/>
        <v>-999</v>
      </c>
      <c r="F961">
        <f>能力值计算器!G2</f>
        <v>0</v>
      </c>
      <c r="G961">
        <f>ROUNDDOWN((能力值计算器!F4+能力值计算器!E4*2+ROUNDDOWN(C961/4,0))*能力值计算器!C2/100+10+能力值计算器!C2,0)</f>
        <v>152</v>
      </c>
      <c r="H961">
        <f>ROUNDDOWN(ROUNDDOWN(ROUNDDOWN(ROUNDDOWN(ROUNDDOWN((能力值计算器!F6+能力值计算器!E6*2+ROUNDDOWN(D961/4,0))*能力值计算器!C2/100+5,0)*能力值计算器!H6,0)*能力值计算器!K6,0)*能力值计算器!L6,0)*VLOOKUP(能力值计算器!J6,能力变化对照表!A:B,2,0),0)</f>
        <v>106</v>
      </c>
      <c r="I961">
        <f>ROUNDDOWN(ROUNDDOWN(ROUNDDOWN(ROUNDDOWN(ROUNDDOWN((能力值计算器!F8+能力值计算器!E8*2+ROUNDDOWN(E961/4,0))*能力值计算器!C2/100+5,0)*能力值计算器!H8,0)*能力值计算器!K8,0)*能力值计算器!L8,0)*VLOOKUP(能力值计算器!J8,能力变化对照表!A:B,2,0),0)</f>
        <v>-39</v>
      </c>
      <c r="J961">
        <f t="shared" si="115"/>
        <v>0</v>
      </c>
      <c r="K961">
        <f t="shared" si="116"/>
        <v>-5928</v>
      </c>
      <c r="L961">
        <f t="shared" si="117"/>
        <v>10184</v>
      </c>
      <c r="M961">
        <f t="shared" si="118"/>
        <v>230.1</v>
      </c>
      <c r="N961">
        <f t="shared" si="119"/>
        <v>1</v>
      </c>
    </row>
    <row r="962" spans="1:14">
      <c r="A962">
        <f t="shared" ref="A962:A1025" si="120">IF(N962=1,0,L962+1/M962)</f>
        <v>0</v>
      </c>
      <c r="B962">
        <f t="shared" ref="B962:B1025" si="121">IF(A962=MAX(A:A),1,0)</f>
        <v>0</v>
      </c>
      <c r="C962">
        <v>56</v>
      </c>
      <c r="D962">
        <v>164</v>
      </c>
      <c r="E962">
        <f t="shared" ref="E962:E1025" si="122">IF(F962-D962-C962&gt;253,-999,IF(F962-D962-C962&lt;0,-999,F962-D962-C962))</f>
        <v>-999</v>
      </c>
      <c r="F962">
        <f>能力值计算器!G2</f>
        <v>0</v>
      </c>
      <c r="G962">
        <f>ROUNDDOWN((能力值计算器!F4+能力值计算器!E4*2+ROUNDDOWN(C962/4,0))*能力值计算器!C2/100+10+能力值计算器!C2,0)</f>
        <v>152</v>
      </c>
      <c r="H962">
        <f>ROUNDDOWN(ROUNDDOWN(ROUNDDOWN(ROUNDDOWN(ROUNDDOWN((能力值计算器!F6+能力值计算器!E6*2+ROUNDDOWN(D962/4,0))*能力值计算器!C2/100+5,0)*能力值计算器!H6,0)*能力值计算器!K6,0)*能力值计算器!L6,0)*VLOOKUP(能力值计算器!J6,能力变化对照表!A:B,2,0),0)</f>
        <v>106</v>
      </c>
      <c r="I962">
        <f>ROUNDDOWN(ROUNDDOWN(ROUNDDOWN(ROUNDDOWN(ROUNDDOWN((能力值计算器!F8+能力值计算器!E8*2+ROUNDDOWN(E962/4,0))*能力值计算器!C2/100+5,0)*能力值计算器!H8,0)*能力值计算器!K8,0)*能力值计算器!L8,0)*VLOOKUP(能力值计算器!J8,能力变化对照表!A:B,2,0),0)</f>
        <v>-39</v>
      </c>
      <c r="J962">
        <f t="shared" ref="J962:J1025" si="123">IF(E962&lt;0,0,G962*H962)</f>
        <v>0</v>
      </c>
      <c r="K962">
        <f t="shared" ref="K962:K1025" si="124">G962*I962</f>
        <v>-5928</v>
      </c>
      <c r="L962">
        <f t="shared" ref="L962:L1025" si="125">(H962+I962)*G962</f>
        <v>10184</v>
      </c>
      <c r="M962">
        <f t="shared" ref="M962:M1025" si="126">IF(H962+I962-G962&lt;0,G962-H962-I962,H962+I962-G962)+IF(H962-I962&lt;0,I962-H962,H962-I962)+0.1</f>
        <v>230.1</v>
      </c>
      <c r="N962">
        <f t="shared" ref="N962:N1025" si="127">IF(E962&lt;0,1,0)</f>
        <v>1</v>
      </c>
    </row>
    <row r="963" spans="1:14">
      <c r="A963">
        <f t="shared" si="120"/>
        <v>0</v>
      </c>
      <c r="B963">
        <f t="shared" si="121"/>
        <v>0</v>
      </c>
      <c r="C963">
        <v>52</v>
      </c>
      <c r="D963">
        <v>172</v>
      </c>
      <c r="E963">
        <f t="shared" si="122"/>
        <v>-999</v>
      </c>
      <c r="F963">
        <f>能力值计算器!G2</f>
        <v>0</v>
      </c>
      <c r="G963">
        <f>ROUNDDOWN((能力值计算器!F4+能力值计算器!E4*2+ROUNDDOWN(C963/4,0))*能力值计算器!C2/100+10+能力值计算器!C2,0)</f>
        <v>152</v>
      </c>
      <c r="H963">
        <f>ROUNDDOWN(ROUNDDOWN(ROUNDDOWN(ROUNDDOWN(ROUNDDOWN((能力值计算器!F6+能力值计算器!E6*2+ROUNDDOWN(D963/4,0))*能力值计算器!C2/100+5,0)*能力值计算器!H6,0)*能力值计算器!K6,0)*能力值计算器!L6,0)*VLOOKUP(能力值计算器!J6,能力变化对照表!A:B,2,0),0)</f>
        <v>107</v>
      </c>
      <c r="I963">
        <f>ROUNDDOWN(ROUNDDOWN(ROUNDDOWN(ROUNDDOWN(ROUNDDOWN((能力值计算器!F8+能力值计算器!E8*2+ROUNDDOWN(E963/4,0))*能力值计算器!C2/100+5,0)*能力值计算器!H8,0)*能力值计算器!K8,0)*能力值计算器!L8,0)*VLOOKUP(能力值计算器!J8,能力变化对照表!A:B,2,0),0)</f>
        <v>-39</v>
      </c>
      <c r="J963">
        <f t="shared" si="123"/>
        <v>0</v>
      </c>
      <c r="K963">
        <f t="shared" si="124"/>
        <v>-5928</v>
      </c>
      <c r="L963">
        <f t="shared" si="125"/>
        <v>10336</v>
      </c>
      <c r="M963">
        <f t="shared" si="126"/>
        <v>230.1</v>
      </c>
      <c r="N963">
        <f t="shared" si="127"/>
        <v>1</v>
      </c>
    </row>
    <row r="964" spans="1:14">
      <c r="A964">
        <f t="shared" si="120"/>
        <v>0</v>
      </c>
      <c r="B964">
        <f t="shared" si="121"/>
        <v>0</v>
      </c>
      <c r="C964">
        <v>52</v>
      </c>
      <c r="D964">
        <v>28</v>
      </c>
      <c r="E964">
        <f t="shared" si="122"/>
        <v>-999</v>
      </c>
      <c r="F964">
        <f>能力值计算器!G2</f>
        <v>0</v>
      </c>
      <c r="G964">
        <f>ROUNDDOWN((能力值计算器!F4+能力值计算器!E4*2+ROUNDDOWN(C964/4,0))*能力值计算器!C2/100+10+能力值计算器!C2,0)</f>
        <v>152</v>
      </c>
      <c r="H964">
        <f>ROUNDDOWN(ROUNDDOWN(ROUNDDOWN(ROUNDDOWN(ROUNDDOWN((能力值计算器!F6+能力值计算器!E6*2+ROUNDDOWN(D964/4,0))*能力值计算器!C2/100+5,0)*能力值计算器!H6,0)*能力值计算器!K6,0)*能力值计算器!L6,0)*VLOOKUP(能力值计算器!J6,能力变化对照表!A:B,2,0),0)</f>
        <v>89</v>
      </c>
      <c r="I964">
        <f>ROUNDDOWN(ROUNDDOWN(ROUNDDOWN(ROUNDDOWN(ROUNDDOWN((能力值计算器!F8+能力值计算器!E8*2+ROUNDDOWN(E964/4,0))*能力值计算器!C2/100+5,0)*能力值计算器!H8,0)*能力值计算器!K8,0)*能力值计算器!L8,0)*VLOOKUP(能力值计算器!J8,能力变化对照表!A:B,2,0),0)</f>
        <v>-39</v>
      </c>
      <c r="J964">
        <f t="shared" si="123"/>
        <v>0</v>
      </c>
      <c r="K964">
        <f t="shared" si="124"/>
        <v>-5928</v>
      </c>
      <c r="L964">
        <f t="shared" si="125"/>
        <v>7600</v>
      </c>
      <c r="M964">
        <f t="shared" si="126"/>
        <v>230.1</v>
      </c>
      <c r="N964">
        <f t="shared" si="127"/>
        <v>1</v>
      </c>
    </row>
    <row r="965" spans="1:14">
      <c r="A965">
        <f t="shared" si="120"/>
        <v>0</v>
      </c>
      <c r="B965">
        <f t="shared" si="121"/>
        <v>0</v>
      </c>
      <c r="C965">
        <v>52</v>
      </c>
      <c r="D965">
        <v>32</v>
      </c>
      <c r="E965">
        <f t="shared" si="122"/>
        <v>-999</v>
      </c>
      <c r="F965">
        <f>能力值计算器!G2</f>
        <v>0</v>
      </c>
      <c r="G965">
        <f>ROUNDDOWN((能力值计算器!F4+能力值计算器!E4*2+ROUNDDOWN(C965/4,0))*能力值计算器!C2/100+10+能力值计算器!C2,0)</f>
        <v>152</v>
      </c>
      <c r="H965">
        <f>ROUNDDOWN(ROUNDDOWN(ROUNDDOWN(ROUNDDOWN(ROUNDDOWN((能力值计算器!F6+能力值计算器!E6*2+ROUNDDOWN(D965/4,0))*能力值计算器!C2/100+5,0)*能力值计算器!H6,0)*能力值计算器!K6,0)*能力值计算器!L6,0)*VLOOKUP(能力值计算器!J6,能力变化对照表!A:B,2,0),0)</f>
        <v>89</v>
      </c>
      <c r="I965">
        <f>ROUNDDOWN(ROUNDDOWN(ROUNDDOWN(ROUNDDOWN(ROUNDDOWN((能力值计算器!F8+能力值计算器!E8*2+ROUNDDOWN(E965/4,0))*能力值计算器!C2/100+5,0)*能力值计算器!H8,0)*能力值计算器!K8,0)*能力值计算器!L8,0)*VLOOKUP(能力值计算器!J8,能力变化对照表!A:B,2,0),0)</f>
        <v>-39</v>
      </c>
      <c r="J965">
        <f t="shared" si="123"/>
        <v>0</v>
      </c>
      <c r="K965">
        <f t="shared" si="124"/>
        <v>-5928</v>
      </c>
      <c r="L965">
        <f t="shared" si="125"/>
        <v>7600</v>
      </c>
      <c r="M965">
        <f t="shared" si="126"/>
        <v>230.1</v>
      </c>
      <c r="N965">
        <f t="shared" si="127"/>
        <v>1</v>
      </c>
    </row>
    <row r="966" spans="1:14">
      <c r="A966">
        <f t="shared" si="120"/>
        <v>0</v>
      </c>
      <c r="B966">
        <f t="shared" si="121"/>
        <v>0</v>
      </c>
      <c r="C966">
        <v>56</v>
      </c>
      <c r="D966">
        <v>28</v>
      </c>
      <c r="E966">
        <f t="shared" si="122"/>
        <v>-999</v>
      </c>
      <c r="F966">
        <f>能力值计算器!G2</f>
        <v>0</v>
      </c>
      <c r="G966">
        <f>ROUNDDOWN((能力值计算器!F4+能力值计算器!E4*2+ROUNDDOWN(C966/4,0))*能力值计算器!C2/100+10+能力值计算器!C2,0)</f>
        <v>152</v>
      </c>
      <c r="H966">
        <f>ROUNDDOWN(ROUNDDOWN(ROUNDDOWN(ROUNDDOWN(ROUNDDOWN((能力值计算器!F6+能力值计算器!E6*2+ROUNDDOWN(D966/4,0))*能力值计算器!C2/100+5,0)*能力值计算器!H6,0)*能力值计算器!K6,0)*能力值计算器!L6,0)*VLOOKUP(能力值计算器!J6,能力变化对照表!A:B,2,0),0)</f>
        <v>89</v>
      </c>
      <c r="I966">
        <f>ROUNDDOWN(ROUNDDOWN(ROUNDDOWN(ROUNDDOWN(ROUNDDOWN((能力值计算器!F8+能力值计算器!E8*2+ROUNDDOWN(E966/4,0))*能力值计算器!C2/100+5,0)*能力值计算器!H8,0)*能力值计算器!K8,0)*能力值计算器!L8,0)*VLOOKUP(能力值计算器!J8,能力变化对照表!A:B,2,0),0)</f>
        <v>-39</v>
      </c>
      <c r="J966">
        <f t="shared" si="123"/>
        <v>0</v>
      </c>
      <c r="K966">
        <f t="shared" si="124"/>
        <v>-5928</v>
      </c>
      <c r="L966">
        <f t="shared" si="125"/>
        <v>7600</v>
      </c>
      <c r="M966">
        <f t="shared" si="126"/>
        <v>230.1</v>
      </c>
      <c r="N966">
        <f t="shared" si="127"/>
        <v>1</v>
      </c>
    </row>
    <row r="967" spans="1:14">
      <c r="A967">
        <f t="shared" si="120"/>
        <v>0</v>
      </c>
      <c r="B967">
        <f t="shared" si="121"/>
        <v>0</v>
      </c>
      <c r="C967">
        <v>52</v>
      </c>
      <c r="D967">
        <v>176</v>
      </c>
      <c r="E967">
        <f t="shared" si="122"/>
        <v>-999</v>
      </c>
      <c r="F967">
        <f>能力值计算器!G2</f>
        <v>0</v>
      </c>
      <c r="G967">
        <f>ROUNDDOWN((能力值计算器!F4+能力值计算器!E4*2+ROUNDDOWN(C967/4,0))*能力值计算器!C2/100+10+能力值计算器!C2,0)</f>
        <v>152</v>
      </c>
      <c r="H967">
        <f>ROUNDDOWN(ROUNDDOWN(ROUNDDOWN(ROUNDDOWN(ROUNDDOWN((能力值计算器!F6+能力值计算器!E6*2+ROUNDDOWN(D967/4,0))*能力值计算器!C2/100+5,0)*能力值计算器!H6,0)*能力值计算器!K6,0)*能力值计算器!L6,0)*VLOOKUP(能力值计算器!J6,能力变化对照表!A:B,2,0),0)</f>
        <v>107</v>
      </c>
      <c r="I967">
        <f>ROUNDDOWN(ROUNDDOWN(ROUNDDOWN(ROUNDDOWN(ROUNDDOWN((能力值计算器!F8+能力值计算器!E8*2+ROUNDDOWN(E967/4,0))*能力值计算器!C2/100+5,0)*能力值计算器!H8,0)*能力值计算器!K8,0)*能力值计算器!L8,0)*VLOOKUP(能力值计算器!J8,能力变化对照表!A:B,2,0),0)</f>
        <v>-39</v>
      </c>
      <c r="J967">
        <f t="shared" si="123"/>
        <v>0</v>
      </c>
      <c r="K967">
        <f t="shared" si="124"/>
        <v>-5928</v>
      </c>
      <c r="L967">
        <f t="shared" si="125"/>
        <v>10336</v>
      </c>
      <c r="M967">
        <f t="shared" si="126"/>
        <v>230.1</v>
      </c>
      <c r="N967">
        <f t="shared" si="127"/>
        <v>1</v>
      </c>
    </row>
    <row r="968" spans="1:14">
      <c r="A968">
        <f t="shared" si="120"/>
        <v>0</v>
      </c>
      <c r="B968">
        <f t="shared" si="121"/>
        <v>0</v>
      </c>
      <c r="C968">
        <v>56</v>
      </c>
      <c r="D968">
        <v>172</v>
      </c>
      <c r="E968">
        <f t="shared" si="122"/>
        <v>-999</v>
      </c>
      <c r="F968">
        <f>能力值计算器!G2</f>
        <v>0</v>
      </c>
      <c r="G968">
        <f>ROUNDDOWN((能力值计算器!F4+能力值计算器!E4*2+ROUNDDOWN(C968/4,0))*能力值计算器!C2/100+10+能力值计算器!C2,0)</f>
        <v>152</v>
      </c>
      <c r="H968">
        <f>ROUNDDOWN(ROUNDDOWN(ROUNDDOWN(ROUNDDOWN(ROUNDDOWN((能力值计算器!F6+能力值计算器!E6*2+ROUNDDOWN(D968/4,0))*能力值计算器!C2/100+5,0)*能力值计算器!H6,0)*能力值计算器!K6,0)*能力值计算器!L6,0)*VLOOKUP(能力值计算器!J6,能力变化对照表!A:B,2,0),0)</f>
        <v>107</v>
      </c>
      <c r="I968">
        <f>ROUNDDOWN(ROUNDDOWN(ROUNDDOWN(ROUNDDOWN(ROUNDDOWN((能力值计算器!F8+能力值计算器!E8*2+ROUNDDOWN(E968/4,0))*能力值计算器!C2/100+5,0)*能力值计算器!H8,0)*能力值计算器!K8,0)*能力值计算器!L8,0)*VLOOKUP(能力值计算器!J8,能力变化对照表!A:B,2,0),0)</f>
        <v>-39</v>
      </c>
      <c r="J968">
        <f t="shared" si="123"/>
        <v>0</v>
      </c>
      <c r="K968">
        <f t="shared" si="124"/>
        <v>-5928</v>
      </c>
      <c r="L968">
        <f t="shared" si="125"/>
        <v>10336</v>
      </c>
      <c r="M968">
        <f t="shared" si="126"/>
        <v>230.1</v>
      </c>
      <c r="N968">
        <f t="shared" si="127"/>
        <v>1</v>
      </c>
    </row>
    <row r="969" spans="1:14">
      <c r="A969">
        <f t="shared" si="120"/>
        <v>0</v>
      </c>
      <c r="B969">
        <f t="shared" si="121"/>
        <v>0</v>
      </c>
      <c r="C969">
        <v>52</v>
      </c>
      <c r="D969">
        <v>180</v>
      </c>
      <c r="E969">
        <f t="shared" si="122"/>
        <v>-999</v>
      </c>
      <c r="F969">
        <f>能力值计算器!G2</f>
        <v>0</v>
      </c>
      <c r="G969">
        <f>ROUNDDOWN((能力值计算器!F4+能力值计算器!E4*2+ROUNDDOWN(C969/4,0))*能力值计算器!C2/100+10+能力值计算器!C2,0)</f>
        <v>152</v>
      </c>
      <c r="H969">
        <f>ROUNDDOWN(ROUNDDOWN(ROUNDDOWN(ROUNDDOWN(ROUNDDOWN((能力值计算器!F6+能力值计算器!E6*2+ROUNDDOWN(D969/4,0))*能力值计算器!C2/100+5,0)*能力值计算器!H6,0)*能力值计算器!K6,0)*能力值计算器!L6,0)*VLOOKUP(能力值计算器!J6,能力变化对照表!A:B,2,0),0)</f>
        <v>108</v>
      </c>
      <c r="I969">
        <f>ROUNDDOWN(ROUNDDOWN(ROUNDDOWN(ROUNDDOWN(ROUNDDOWN((能力值计算器!F8+能力值计算器!E8*2+ROUNDDOWN(E969/4,0))*能力值计算器!C2/100+5,0)*能力值计算器!H8,0)*能力值计算器!K8,0)*能力值计算器!L8,0)*VLOOKUP(能力值计算器!J8,能力变化对照表!A:B,2,0),0)</f>
        <v>-39</v>
      </c>
      <c r="J969">
        <f t="shared" si="123"/>
        <v>0</v>
      </c>
      <c r="K969">
        <f t="shared" si="124"/>
        <v>-5928</v>
      </c>
      <c r="L969">
        <f t="shared" si="125"/>
        <v>10488</v>
      </c>
      <c r="M969">
        <f t="shared" si="126"/>
        <v>230.1</v>
      </c>
      <c r="N969">
        <f t="shared" si="127"/>
        <v>1</v>
      </c>
    </row>
    <row r="970" spans="1:14">
      <c r="A970">
        <f t="shared" si="120"/>
        <v>0</v>
      </c>
      <c r="B970">
        <f t="shared" si="121"/>
        <v>0</v>
      </c>
      <c r="C970">
        <v>52</v>
      </c>
      <c r="D970">
        <v>20</v>
      </c>
      <c r="E970">
        <f t="shared" si="122"/>
        <v>-999</v>
      </c>
      <c r="F970">
        <f>能力值计算器!G2</f>
        <v>0</v>
      </c>
      <c r="G970">
        <f>ROUNDDOWN((能力值计算器!F4+能力值计算器!E4*2+ROUNDDOWN(C970/4,0))*能力值计算器!C2/100+10+能力值计算器!C2,0)</f>
        <v>152</v>
      </c>
      <c r="H970">
        <f>ROUNDDOWN(ROUNDDOWN(ROUNDDOWN(ROUNDDOWN(ROUNDDOWN((能力值计算器!F6+能力值计算器!E6*2+ROUNDDOWN(D970/4,0))*能力值计算器!C2/100+5,0)*能力值计算器!H6,0)*能力值计算器!K6,0)*能力值计算器!L6,0)*VLOOKUP(能力值计算器!J6,能力变化对照表!A:B,2,0),0)</f>
        <v>88</v>
      </c>
      <c r="I970">
        <f>ROUNDDOWN(ROUNDDOWN(ROUNDDOWN(ROUNDDOWN(ROUNDDOWN((能力值计算器!F8+能力值计算器!E8*2+ROUNDDOWN(E970/4,0))*能力值计算器!C2/100+5,0)*能力值计算器!H8,0)*能力值计算器!K8,0)*能力值计算器!L8,0)*VLOOKUP(能力值计算器!J8,能力变化对照表!A:B,2,0),0)</f>
        <v>-39</v>
      </c>
      <c r="J970">
        <f t="shared" si="123"/>
        <v>0</v>
      </c>
      <c r="K970">
        <f t="shared" si="124"/>
        <v>-5928</v>
      </c>
      <c r="L970">
        <f t="shared" si="125"/>
        <v>7448</v>
      </c>
      <c r="M970">
        <f t="shared" si="126"/>
        <v>230.1</v>
      </c>
      <c r="N970">
        <f t="shared" si="127"/>
        <v>1</v>
      </c>
    </row>
    <row r="971" spans="1:14">
      <c r="A971">
        <f t="shared" si="120"/>
        <v>0</v>
      </c>
      <c r="B971">
        <f t="shared" si="121"/>
        <v>0</v>
      </c>
      <c r="C971">
        <v>52</v>
      </c>
      <c r="D971">
        <v>24</v>
      </c>
      <c r="E971">
        <f t="shared" si="122"/>
        <v>-999</v>
      </c>
      <c r="F971">
        <f>能力值计算器!G2</f>
        <v>0</v>
      </c>
      <c r="G971">
        <f>ROUNDDOWN((能力值计算器!F4+能力值计算器!E4*2+ROUNDDOWN(C971/4,0))*能力值计算器!C2/100+10+能力值计算器!C2,0)</f>
        <v>152</v>
      </c>
      <c r="H971">
        <f>ROUNDDOWN(ROUNDDOWN(ROUNDDOWN(ROUNDDOWN(ROUNDDOWN((能力值计算器!F6+能力值计算器!E6*2+ROUNDDOWN(D971/4,0))*能力值计算器!C2/100+5,0)*能力值计算器!H6,0)*能力值计算器!K6,0)*能力值计算器!L6,0)*VLOOKUP(能力值计算器!J6,能力变化对照表!A:B,2,0),0)</f>
        <v>88</v>
      </c>
      <c r="I971">
        <f>ROUNDDOWN(ROUNDDOWN(ROUNDDOWN(ROUNDDOWN(ROUNDDOWN((能力值计算器!F8+能力值计算器!E8*2+ROUNDDOWN(E971/4,0))*能力值计算器!C2/100+5,0)*能力值计算器!H8,0)*能力值计算器!K8,0)*能力值计算器!L8,0)*VLOOKUP(能力值计算器!J8,能力变化对照表!A:B,2,0),0)</f>
        <v>-39</v>
      </c>
      <c r="J971">
        <f t="shared" si="123"/>
        <v>0</v>
      </c>
      <c r="K971">
        <f t="shared" si="124"/>
        <v>-5928</v>
      </c>
      <c r="L971">
        <f t="shared" si="125"/>
        <v>7448</v>
      </c>
      <c r="M971">
        <f t="shared" si="126"/>
        <v>230.1</v>
      </c>
      <c r="N971">
        <f t="shared" si="127"/>
        <v>1</v>
      </c>
    </row>
    <row r="972" spans="1:14">
      <c r="A972">
        <f t="shared" si="120"/>
        <v>0</v>
      </c>
      <c r="B972">
        <f t="shared" si="121"/>
        <v>0</v>
      </c>
      <c r="C972">
        <v>56</v>
      </c>
      <c r="D972">
        <v>20</v>
      </c>
      <c r="E972">
        <f t="shared" si="122"/>
        <v>-999</v>
      </c>
      <c r="F972">
        <f>能力值计算器!G2</f>
        <v>0</v>
      </c>
      <c r="G972">
        <f>ROUNDDOWN((能力值计算器!F4+能力值计算器!E4*2+ROUNDDOWN(C972/4,0))*能力值计算器!C2/100+10+能力值计算器!C2,0)</f>
        <v>152</v>
      </c>
      <c r="H972">
        <f>ROUNDDOWN(ROUNDDOWN(ROUNDDOWN(ROUNDDOWN(ROUNDDOWN((能力值计算器!F6+能力值计算器!E6*2+ROUNDDOWN(D972/4,0))*能力值计算器!C2/100+5,0)*能力值计算器!H6,0)*能力值计算器!K6,0)*能力值计算器!L6,0)*VLOOKUP(能力值计算器!J6,能力变化对照表!A:B,2,0),0)</f>
        <v>88</v>
      </c>
      <c r="I972">
        <f>ROUNDDOWN(ROUNDDOWN(ROUNDDOWN(ROUNDDOWN(ROUNDDOWN((能力值计算器!F8+能力值计算器!E8*2+ROUNDDOWN(E972/4,0))*能力值计算器!C2/100+5,0)*能力值计算器!H8,0)*能力值计算器!K8,0)*能力值计算器!L8,0)*VLOOKUP(能力值计算器!J8,能力变化对照表!A:B,2,0),0)</f>
        <v>-39</v>
      </c>
      <c r="J972">
        <f t="shared" si="123"/>
        <v>0</v>
      </c>
      <c r="K972">
        <f t="shared" si="124"/>
        <v>-5928</v>
      </c>
      <c r="L972">
        <f t="shared" si="125"/>
        <v>7448</v>
      </c>
      <c r="M972">
        <f t="shared" si="126"/>
        <v>230.1</v>
      </c>
      <c r="N972">
        <f t="shared" si="127"/>
        <v>1</v>
      </c>
    </row>
    <row r="973" spans="1:14">
      <c r="A973">
        <f t="shared" si="120"/>
        <v>0</v>
      </c>
      <c r="B973">
        <f t="shared" si="121"/>
        <v>0</v>
      </c>
      <c r="C973">
        <v>52</v>
      </c>
      <c r="D973">
        <v>184</v>
      </c>
      <c r="E973">
        <f t="shared" si="122"/>
        <v>-999</v>
      </c>
      <c r="F973">
        <f>能力值计算器!G2</f>
        <v>0</v>
      </c>
      <c r="G973">
        <f>ROUNDDOWN((能力值计算器!F4+能力值计算器!E4*2+ROUNDDOWN(C973/4,0))*能力值计算器!C2/100+10+能力值计算器!C2,0)</f>
        <v>152</v>
      </c>
      <c r="H973">
        <f>ROUNDDOWN(ROUNDDOWN(ROUNDDOWN(ROUNDDOWN(ROUNDDOWN((能力值计算器!F6+能力值计算器!E6*2+ROUNDDOWN(D973/4,0))*能力值计算器!C2/100+5,0)*能力值计算器!H6,0)*能力值计算器!K6,0)*能力值计算器!L6,0)*VLOOKUP(能力值计算器!J6,能力变化对照表!A:B,2,0),0)</f>
        <v>108</v>
      </c>
      <c r="I973">
        <f>ROUNDDOWN(ROUNDDOWN(ROUNDDOWN(ROUNDDOWN(ROUNDDOWN((能力值计算器!F8+能力值计算器!E8*2+ROUNDDOWN(E973/4,0))*能力值计算器!C2/100+5,0)*能力值计算器!H8,0)*能力值计算器!K8,0)*能力值计算器!L8,0)*VLOOKUP(能力值计算器!J8,能力变化对照表!A:B,2,0),0)</f>
        <v>-39</v>
      </c>
      <c r="J973">
        <f t="shared" si="123"/>
        <v>0</v>
      </c>
      <c r="K973">
        <f t="shared" si="124"/>
        <v>-5928</v>
      </c>
      <c r="L973">
        <f t="shared" si="125"/>
        <v>10488</v>
      </c>
      <c r="M973">
        <f t="shared" si="126"/>
        <v>230.1</v>
      </c>
      <c r="N973">
        <f t="shared" si="127"/>
        <v>1</v>
      </c>
    </row>
    <row r="974" spans="1:14">
      <c r="A974">
        <f t="shared" si="120"/>
        <v>0</v>
      </c>
      <c r="B974">
        <f t="shared" si="121"/>
        <v>0</v>
      </c>
      <c r="C974">
        <v>56</v>
      </c>
      <c r="D974">
        <v>180</v>
      </c>
      <c r="E974">
        <f t="shared" si="122"/>
        <v>-999</v>
      </c>
      <c r="F974">
        <f>能力值计算器!G2</f>
        <v>0</v>
      </c>
      <c r="G974">
        <f>ROUNDDOWN((能力值计算器!F4+能力值计算器!E4*2+ROUNDDOWN(C974/4,0))*能力值计算器!C2/100+10+能力值计算器!C2,0)</f>
        <v>152</v>
      </c>
      <c r="H974">
        <f>ROUNDDOWN(ROUNDDOWN(ROUNDDOWN(ROUNDDOWN(ROUNDDOWN((能力值计算器!F6+能力值计算器!E6*2+ROUNDDOWN(D974/4,0))*能力值计算器!C2/100+5,0)*能力值计算器!H6,0)*能力值计算器!K6,0)*能力值计算器!L6,0)*VLOOKUP(能力值计算器!J6,能力变化对照表!A:B,2,0),0)</f>
        <v>108</v>
      </c>
      <c r="I974">
        <f>ROUNDDOWN(ROUNDDOWN(ROUNDDOWN(ROUNDDOWN(ROUNDDOWN((能力值计算器!F8+能力值计算器!E8*2+ROUNDDOWN(E974/4,0))*能力值计算器!C2/100+5,0)*能力值计算器!H8,0)*能力值计算器!K8,0)*能力值计算器!L8,0)*VLOOKUP(能力值计算器!J8,能力变化对照表!A:B,2,0),0)</f>
        <v>-39</v>
      </c>
      <c r="J974">
        <f t="shared" si="123"/>
        <v>0</v>
      </c>
      <c r="K974">
        <f t="shared" si="124"/>
        <v>-5928</v>
      </c>
      <c r="L974">
        <f t="shared" si="125"/>
        <v>10488</v>
      </c>
      <c r="M974">
        <f t="shared" si="126"/>
        <v>230.1</v>
      </c>
      <c r="N974">
        <f t="shared" si="127"/>
        <v>1</v>
      </c>
    </row>
    <row r="975" spans="1:14">
      <c r="A975">
        <f t="shared" si="120"/>
        <v>0</v>
      </c>
      <c r="B975">
        <f t="shared" si="121"/>
        <v>0</v>
      </c>
      <c r="C975">
        <v>52</v>
      </c>
      <c r="D975">
        <v>188</v>
      </c>
      <c r="E975">
        <f t="shared" si="122"/>
        <v>-999</v>
      </c>
      <c r="F975">
        <f>能力值计算器!G2</f>
        <v>0</v>
      </c>
      <c r="G975">
        <f>ROUNDDOWN((能力值计算器!F4+能力值计算器!E4*2+ROUNDDOWN(C975/4,0))*能力值计算器!C2/100+10+能力值计算器!C2,0)</f>
        <v>152</v>
      </c>
      <c r="H975">
        <f>ROUNDDOWN(ROUNDDOWN(ROUNDDOWN(ROUNDDOWN(ROUNDDOWN((能力值计算器!F6+能力值计算器!E6*2+ROUNDDOWN(D975/4,0))*能力值计算器!C2/100+5,0)*能力值计算器!H6,0)*能力值计算器!K6,0)*能力值计算器!L6,0)*VLOOKUP(能力值计算器!J6,能力变化对照表!A:B,2,0),0)</f>
        <v>109</v>
      </c>
      <c r="I975">
        <f>ROUNDDOWN(ROUNDDOWN(ROUNDDOWN(ROUNDDOWN(ROUNDDOWN((能力值计算器!F8+能力值计算器!E8*2+ROUNDDOWN(E975/4,0))*能力值计算器!C2/100+5,0)*能力值计算器!H8,0)*能力值计算器!K8,0)*能力值计算器!L8,0)*VLOOKUP(能力值计算器!J8,能力变化对照表!A:B,2,0),0)</f>
        <v>-39</v>
      </c>
      <c r="J975">
        <f t="shared" si="123"/>
        <v>0</v>
      </c>
      <c r="K975">
        <f t="shared" si="124"/>
        <v>-5928</v>
      </c>
      <c r="L975">
        <f t="shared" si="125"/>
        <v>10640</v>
      </c>
      <c r="M975">
        <f t="shared" si="126"/>
        <v>230.1</v>
      </c>
      <c r="N975">
        <f t="shared" si="127"/>
        <v>1</v>
      </c>
    </row>
    <row r="976" spans="1:14">
      <c r="A976">
        <f t="shared" si="120"/>
        <v>0</v>
      </c>
      <c r="B976">
        <f t="shared" si="121"/>
        <v>0</v>
      </c>
      <c r="C976">
        <v>52</v>
      </c>
      <c r="D976">
        <v>12</v>
      </c>
      <c r="E976">
        <f t="shared" si="122"/>
        <v>-999</v>
      </c>
      <c r="F976">
        <f>能力值计算器!G2</f>
        <v>0</v>
      </c>
      <c r="G976">
        <f>ROUNDDOWN((能力值计算器!F4+能力值计算器!E4*2+ROUNDDOWN(C976/4,0))*能力值计算器!C2/100+10+能力值计算器!C2,0)</f>
        <v>152</v>
      </c>
      <c r="H976">
        <f>ROUNDDOWN(ROUNDDOWN(ROUNDDOWN(ROUNDDOWN(ROUNDDOWN((能力值计算器!F6+能力值计算器!E6*2+ROUNDDOWN(D976/4,0))*能力值计算器!C2/100+5,0)*能力值计算器!H6,0)*能力值计算器!K6,0)*能力值计算器!L6,0)*VLOOKUP(能力值计算器!J6,能力变化对照表!A:B,2,0),0)</f>
        <v>87</v>
      </c>
      <c r="I976">
        <f>ROUNDDOWN(ROUNDDOWN(ROUNDDOWN(ROUNDDOWN(ROUNDDOWN((能力值计算器!F8+能力值计算器!E8*2+ROUNDDOWN(E976/4,0))*能力值计算器!C2/100+5,0)*能力值计算器!H8,0)*能力值计算器!K8,0)*能力值计算器!L8,0)*VLOOKUP(能力值计算器!J8,能力变化对照表!A:B,2,0),0)</f>
        <v>-39</v>
      </c>
      <c r="J976">
        <f t="shared" si="123"/>
        <v>0</v>
      </c>
      <c r="K976">
        <f t="shared" si="124"/>
        <v>-5928</v>
      </c>
      <c r="L976">
        <f t="shared" si="125"/>
        <v>7296</v>
      </c>
      <c r="M976">
        <f t="shared" si="126"/>
        <v>230.1</v>
      </c>
      <c r="N976">
        <f t="shared" si="127"/>
        <v>1</v>
      </c>
    </row>
    <row r="977" spans="1:14">
      <c r="A977">
        <f t="shared" si="120"/>
        <v>0</v>
      </c>
      <c r="B977">
        <f t="shared" si="121"/>
        <v>0</v>
      </c>
      <c r="C977">
        <v>52</v>
      </c>
      <c r="D977">
        <v>16</v>
      </c>
      <c r="E977">
        <f t="shared" si="122"/>
        <v>-999</v>
      </c>
      <c r="F977">
        <f>能力值计算器!G2</f>
        <v>0</v>
      </c>
      <c r="G977">
        <f>ROUNDDOWN((能力值计算器!F4+能力值计算器!E4*2+ROUNDDOWN(C977/4,0))*能力值计算器!C2/100+10+能力值计算器!C2,0)</f>
        <v>152</v>
      </c>
      <c r="H977">
        <f>ROUNDDOWN(ROUNDDOWN(ROUNDDOWN(ROUNDDOWN(ROUNDDOWN((能力值计算器!F6+能力值计算器!E6*2+ROUNDDOWN(D977/4,0))*能力值计算器!C2/100+5,0)*能力值计算器!H6,0)*能力值计算器!K6,0)*能力值计算器!L6,0)*VLOOKUP(能力值计算器!J6,能力变化对照表!A:B,2,0),0)</f>
        <v>87</v>
      </c>
      <c r="I977">
        <f>ROUNDDOWN(ROUNDDOWN(ROUNDDOWN(ROUNDDOWN(ROUNDDOWN((能力值计算器!F8+能力值计算器!E8*2+ROUNDDOWN(E977/4,0))*能力值计算器!C2/100+5,0)*能力值计算器!H8,0)*能力值计算器!K8,0)*能力值计算器!L8,0)*VLOOKUP(能力值计算器!J8,能力变化对照表!A:B,2,0),0)</f>
        <v>-39</v>
      </c>
      <c r="J977">
        <f t="shared" si="123"/>
        <v>0</v>
      </c>
      <c r="K977">
        <f t="shared" si="124"/>
        <v>-5928</v>
      </c>
      <c r="L977">
        <f t="shared" si="125"/>
        <v>7296</v>
      </c>
      <c r="M977">
        <f t="shared" si="126"/>
        <v>230.1</v>
      </c>
      <c r="N977">
        <f t="shared" si="127"/>
        <v>1</v>
      </c>
    </row>
    <row r="978" spans="1:14">
      <c r="A978">
        <f t="shared" si="120"/>
        <v>0</v>
      </c>
      <c r="B978">
        <f t="shared" si="121"/>
        <v>0</v>
      </c>
      <c r="C978">
        <v>56</v>
      </c>
      <c r="D978">
        <v>12</v>
      </c>
      <c r="E978">
        <f t="shared" si="122"/>
        <v>-999</v>
      </c>
      <c r="F978">
        <f>能力值计算器!G2</f>
        <v>0</v>
      </c>
      <c r="G978">
        <f>ROUNDDOWN((能力值计算器!F4+能力值计算器!E4*2+ROUNDDOWN(C978/4,0))*能力值计算器!C2/100+10+能力值计算器!C2,0)</f>
        <v>152</v>
      </c>
      <c r="H978">
        <f>ROUNDDOWN(ROUNDDOWN(ROUNDDOWN(ROUNDDOWN(ROUNDDOWN((能力值计算器!F6+能力值计算器!E6*2+ROUNDDOWN(D978/4,0))*能力值计算器!C2/100+5,0)*能力值计算器!H6,0)*能力值计算器!K6,0)*能力值计算器!L6,0)*VLOOKUP(能力值计算器!J6,能力变化对照表!A:B,2,0),0)</f>
        <v>87</v>
      </c>
      <c r="I978">
        <f>ROUNDDOWN(ROUNDDOWN(ROUNDDOWN(ROUNDDOWN(ROUNDDOWN((能力值计算器!F8+能力值计算器!E8*2+ROUNDDOWN(E978/4,0))*能力值计算器!C2/100+5,0)*能力值计算器!H8,0)*能力值计算器!K8,0)*能力值计算器!L8,0)*VLOOKUP(能力值计算器!J8,能力变化对照表!A:B,2,0),0)</f>
        <v>-39</v>
      </c>
      <c r="J978">
        <f t="shared" si="123"/>
        <v>0</v>
      </c>
      <c r="K978">
        <f t="shared" si="124"/>
        <v>-5928</v>
      </c>
      <c r="L978">
        <f t="shared" si="125"/>
        <v>7296</v>
      </c>
      <c r="M978">
        <f t="shared" si="126"/>
        <v>230.1</v>
      </c>
      <c r="N978">
        <f t="shared" si="127"/>
        <v>1</v>
      </c>
    </row>
    <row r="979" spans="1:14">
      <c r="A979">
        <f t="shared" si="120"/>
        <v>0</v>
      </c>
      <c r="B979">
        <f t="shared" si="121"/>
        <v>0</v>
      </c>
      <c r="C979">
        <v>52</v>
      </c>
      <c r="D979">
        <v>192</v>
      </c>
      <c r="E979">
        <f t="shared" si="122"/>
        <v>-999</v>
      </c>
      <c r="F979">
        <f>能力值计算器!G2</f>
        <v>0</v>
      </c>
      <c r="G979">
        <f>ROUNDDOWN((能力值计算器!F4+能力值计算器!E4*2+ROUNDDOWN(C979/4,0))*能力值计算器!C2/100+10+能力值计算器!C2,0)</f>
        <v>152</v>
      </c>
      <c r="H979">
        <f>ROUNDDOWN(ROUNDDOWN(ROUNDDOWN(ROUNDDOWN(ROUNDDOWN((能力值计算器!F6+能力值计算器!E6*2+ROUNDDOWN(D979/4,0))*能力值计算器!C2/100+5,0)*能力值计算器!H6,0)*能力值计算器!K6,0)*能力值计算器!L6,0)*VLOOKUP(能力值计算器!J6,能力变化对照表!A:B,2,0),0)</f>
        <v>109</v>
      </c>
      <c r="I979">
        <f>ROUNDDOWN(ROUNDDOWN(ROUNDDOWN(ROUNDDOWN(ROUNDDOWN((能力值计算器!F8+能力值计算器!E8*2+ROUNDDOWN(E979/4,0))*能力值计算器!C2/100+5,0)*能力值计算器!H8,0)*能力值计算器!K8,0)*能力值计算器!L8,0)*VLOOKUP(能力值计算器!J8,能力变化对照表!A:B,2,0),0)</f>
        <v>-39</v>
      </c>
      <c r="J979">
        <f t="shared" si="123"/>
        <v>0</v>
      </c>
      <c r="K979">
        <f t="shared" si="124"/>
        <v>-5928</v>
      </c>
      <c r="L979">
        <f t="shared" si="125"/>
        <v>10640</v>
      </c>
      <c r="M979">
        <f t="shared" si="126"/>
        <v>230.1</v>
      </c>
      <c r="N979">
        <f t="shared" si="127"/>
        <v>1</v>
      </c>
    </row>
    <row r="980" spans="1:14">
      <c r="A980">
        <f t="shared" si="120"/>
        <v>0</v>
      </c>
      <c r="B980">
        <f t="shared" si="121"/>
        <v>0</v>
      </c>
      <c r="C980">
        <v>56</v>
      </c>
      <c r="D980">
        <v>188</v>
      </c>
      <c r="E980">
        <f t="shared" si="122"/>
        <v>-999</v>
      </c>
      <c r="F980">
        <f>能力值计算器!G2</f>
        <v>0</v>
      </c>
      <c r="G980">
        <f>ROUNDDOWN((能力值计算器!F4+能力值计算器!E4*2+ROUNDDOWN(C980/4,0))*能力值计算器!C2/100+10+能力值计算器!C2,0)</f>
        <v>152</v>
      </c>
      <c r="H980">
        <f>ROUNDDOWN(ROUNDDOWN(ROUNDDOWN(ROUNDDOWN(ROUNDDOWN((能力值计算器!F6+能力值计算器!E6*2+ROUNDDOWN(D980/4,0))*能力值计算器!C2/100+5,0)*能力值计算器!H6,0)*能力值计算器!K6,0)*能力值计算器!L6,0)*VLOOKUP(能力值计算器!J6,能力变化对照表!A:B,2,0),0)</f>
        <v>109</v>
      </c>
      <c r="I980">
        <f>ROUNDDOWN(ROUNDDOWN(ROUNDDOWN(ROUNDDOWN(ROUNDDOWN((能力值计算器!F8+能力值计算器!E8*2+ROUNDDOWN(E980/4,0))*能力值计算器!C2/100+5,0)*能力值计算器!H8,0)*能力值计算器!K8,0)*能力值计算器!L8,0)*VLOOKUP(能力值计算器!J8,能力变化对照表!A:B,2,0),0)</f>
        <v>-39</v>
      </c>
      <c r="J980">
        <f t="shared" si="123"/>
        <v>0</v>
      </c>
      <c r="K980">
        <f t="shared" si="124"/>
        <v>-5928</v>
      </c>
      <c r="L980">
        <f t="shared" si="125"/>
        <v>10640</v>
      </c>
      <c r="M980">
        <f t="shared" si="126"/>
        <v>230.1</v>
      </c>
      <c r="N980">
        <f t="shared" si="127"/>
        <v>1</v>
      </c>
    </row>
    <row r="981" spans="1:14">
      <c r="A981">
        <f t="shared" si="120"/>
        <v>0</v>
      </c>
      <c r="B981">
        <f t="shared" si="121"/>
        <v>0</v>
      </c>
      <c r="C981">
        <v>52</v>
      </c>
      <c r="D981">
        <v>196</v>
      </c>
      <c r="E981">
        <f t="shared" si="122"/>
        <v>-999</v>
      </c>
      <c r="F981">
        <f>能力值计算器!G2</f>
        <v>0</v>
      </c>
      <c r="G981">
        <f>ROUNDDOWN((能力值计算器!F4+能力值计算器!E4*2+ROUNDDOWN(C981/4,0))*能力值计算器!C2/100+10+能力值计算器!C2,0)</f>
        <v>152</v>
      </c>
      <c r="H981">
        <f>ROUNDDOWN(ROUNDDOWN(ROUNDDOWN(ROUNDDOWN(ROUNDDOWN((能力值计算器!F6+能力值计算器!E6*2+ROUNDDOWN(D981/4,0))*能力值计算器!C2/100+5,0)*能力值计算器!H6,0)*能力值计算器!K6,0)*能力值计算器!L6,0)*VLOOKUP(能力值计算器!J6,能力变化对照表!A:B,2,0),0)</f>
        <v>110</v>
      </c>
      <c r="I981">
        <f>ROUNDDOWN(ROUNDDOWN(ROUNDDOWN(ROUNDDOWN(ROUNDDOWN((能力值计算器!F8+能力值计算器!E8*2+ROUNDDOWN(E981/4,0))*能力值计算器!C2/100+5,0)*能力值计算器!H8,0)*能力值计算器!K8,0)*能力值计算器!L8,0)*VLOOKUP(能力值计算器!J8,能力变化对照表!A:B,2,0),0)</f>
        <v>-39</v>
      </c>
      <c r="J981">
        <f t="shared" si="123"/>
        <v>0</v>
      </c>
      <c r="K981">
        <f t="shared" si="124"/>
        <v>-5928</v>
      </c>
      <c r="L981">
        <f t="shared" si="125"/>
        <v>10792</v>
      </c>
      <c r="M981">
        <f t="shared" si="126"/>
        <v>230.1</v>
      </c>
      <c r="N981">
        <f t="shared" si="127"/>
        <v>1</v>
      </c>
    </row>
    <row r="982" spans="1:14">
      <c r="A982">
        <f t="shared" si="120"/>
        <v>0</v>
      </c>
      <c r="B982">
        <f t="shared" si="121"/>
        <v>0</v>
      </c>
      <c r="C982">
        <v>52</v>
      </c>
      <c r="D982">
        <v>4</v>
      </c>
      <c r="E982">
        <f t="shared" si="122"/>
        <v>-999</v>
      </c>
      <c r="F982">
        <f>能力值计算器!G2</f>
        <v>0</v>
      </c>
      <c r="G982">
        <f>ROUNDDOWN((能力值计算器!F4+能力值计算器!E4*2+ROUNDDOWN(C982/4,0))*能力值计算器!C2/100+10+能力值计算器!C2,0)</f>
        <v>152</v>
      </c>
      <c r="H982">
        <f>ROUNDDOWN(ROUNDDOWN(ROUNDDOWN(ROUNDDOWN(ROUNDDOWN((能力值计算器!F6+能力值计算器!E6*2+ROUNDDOWN(D982/4,0))*能力值计算器!C2/100+5,0)*能力值计算器!H6,0)*能力值计算器!K6,0)*能力值计算器!L6,0)*VLOOKUP(能力值计算器!J6,能力变化对照表!A:B,2,0),0)</f>
        <v>86</v>
      </c>
      <c r="I982">
        <f>ROUNDDOWN(ROUNDDOWN(ROUNDDOWN(ROUNDDOWN(ROUNDDOWN((能力值计算器!F8+能力值计算器!E8*2+ROUNDDOWN(E982/4,0))*能力值计算器!C2/100+5,0)*能力值计算器!H8,0)*能力值计算器!K8,0)*能力值计算器!L8,0)*VLOOKUP(能力值计算器!J8,能力变化对照表!A:B,2,0),0)</f>
        <v>-39</v>
      </c>
      <c r="J982">
        <f t="shared" si="123"/>
        <v>0</v>
      </c>
      <c r="K982">
        <f t="shared" si="124"/>
        <v>-5928</v>
      </c>
      <c r="L982">
        <f t="shared" si="125"/>
        <v>7144</v>
      </c>
      <c r="M982">
        <f t="shared" si="126"/>
        <v>230.1</v>
      </c>
      <c r="N982">
        <f t="shared" si="127"/>
        <v>1</v>
      </c>
    </row>
    <row r="983" spans="1:14">
      <c r="A983">
        <f t="shared" si="120"/>
        <v>0</v>
      </c>
      <c r="B983">
        <f t="shared" si="121"/>
        <v>0</v>
      </c>
      <c r="C983">
        <v>52</v>
      </c>
      <c r="D983">
        <v>8</v>
      </c>
      <c r="E983">
        <f t="shared" si="122"/>
        <v>-999</v>
      </c>
      <c r="F983">
        <f>能力值计算器!G2</f>
        <v>0</v>
      </c>
      <c r="G983">
        <f>ROUNDDOWN((能力值计算器!F4+能力值计算器!E4*2+ROUNDDOWN(C983/4,0))*能力值计算器!C2/100+10+能力值计算器!C2,0)</f>
        <v>152</v>
      </c>
      <c r="H983">
        <f>ROUNDDOWN(ROUNDDOWN(ROUNDDOWN(ROUNDDOWN(ROUNDDOWN((能力值计算器!F6+能力值计算器!E6*2+ROUNDDOWN(D983/4,0))*能力值计算器!C2/100+5,0)*能力值计算器!H6,0)*能力值计算器!K6,0)*能力值计算器!L6,0)*VLOOKUP(能力值计算器!J6,能力变化对照表!A:B,2,0),0)</f>
        <v>86</v>
      </c>
      <c r="I983">
        <f>ROUNDDOWN(ROUNDDOWN(ROUNDDOWN(ROUNDDOWN(ROUNDDOWN((能力值计算器!F8+能力值计算器!E8*2+ROUNDDOWN(E983/4,0))*能力值计算器!C2/100+5,0)*能力值计算器!H8,0)*能力值计算器!K8,0)*能力值计算器!L8,0)*VLOOKUP(能力值计算器!J8,能力变化对照表!A:B,2,0),0)</f>
        <v>-39</v>
      </c>
      <c r="J983">
        <f t="shared" si="123"/>
        <v>0</v>
      </c>
      <c r="K983">
        <f t="shared" si="124"/>
        <v>-5928</v>
      </c>
      <c r="L983">
        <f t="shared" si="125"/>
        <v>7144</v>
      </c>
      <c r="M983">
        <f t="shared" si="126"/>
        <v>230.1</v>
      </c>
      <c r="N983">
        <f t="shared" si="127"/>
        <v>1</v>
      </c>
    </row>
    <row r="984" spans="1:14">
      <c r="A984">
        <f t="shared" si="120"/>
        <v>0</v>
      </c>
      <c r="B984">
        <f t="shared" si="121"/>
        <v>0</v>
      </c>
      <c r="C984">
        <v>56</v>
      </c>
      <c r="D984">
        <v>4</v>
      </c>
      <c r="E984">
        <f t="shared" si="122"/>
        <v>-999</v>
      </c>
      <c r="F984">
        <f>能力值计算器!G2</f>
        <v>0</v>
      </c>
      <c r="G984">
        <f>ROUNDDOWN((能力值计算器!F4+能力值计算器!E4*2+ROUNDDOWN(C984/4,0))*能力值计算器!C2/100+10+能力值计算器!C2,0)</f>
        <v>152</v>
      </c>
      <c r="H984">
        <f>ROUNDDOWN(ROUNDDOWN(ROUNDDOWN(ROUNDDOWN(ROUNDDOWN((能力值计算器!F6+能力值计算器!E6*2+ROUNDDOWN(D984/4,0))*能力值计算器!C2/100+5,0)*能力值计算器!H6,0)*能力值计算器!K6,0)*能力值计算器!L6,0)*VLOOKUP(能力值计算器!J6,能力变化对照表!A:B,2,0),0)</f>
        <v>86</v>
      </c>
      <c r="I984">
        <f>ROUNDDOWN(ROUNDDOWN(ROUNDDOWN(ROUNDDOWN(ROUNDDOWN((能力值计算器!F8+能力值计算器!E8*2+ROUNDDOWN(E984/4,0))*能力值计算器!C2/100+5,0)*能力值计算器!H8,0)*能力值计算器!K8,0)*能力值计算器!L8,0)*VLOOKUP(能力值计算器!J8,能力变化对照表!A:B,2,0),0)</f>
        <v>-39</v>
      </c>
      <c r="J984">
        <f t="shared" si="123"/>
        <v>0</v>
      </c>
      <c r="K984">
        <f t="shared" si="124"/>
        <v>-5928</v>
      </c>
      <c r="L984">
        <f t="shared" si="125"/>
        <v>7144</v>
      </c>
      <c r="M984">
        <f t="shared" si="126"/>
        <v>230.1</v>
      </c>
      <c r="N984">
        <f t="shared" si="127"/>
        <v>1</v>
      </c>
    </row>
    <row r="985" spans="1:14">
      <c r="A985">
        <f t="shared" si="120"/>
        <v>0</v>
      </c>
      <c r="B985">
        <f t="shared" si="121"/>
        <v>0</v>
      </c>
      <c r="C985">
        <v>52</v>
      </c>
      <c r="D985">
        <v>200</v>
      </c>
      <c r="E985">
        <f t="shared" si="122"/>
        <v>-999</v>
      </c>
      <c r="F985">
        <f>能力值计算器!G2</f>
        <v>0</v>
      </c>
      <c r="G985">
        <f>ROUNDDOWN((能力值计算器!F4+能力值计算器!E4*2+ROUNDDOWN(C985/4,0))*能力值计算器!C2/100+10+能力值计算器!C2,0)</f>
        <v>152</v>
      </c>
      <c r="H985">
        <f>ROUNDDOWN(ROUNDDOWN(ROUNDDOWN(ROUNDDOWN(ROUNDDOWN((能力值计算器!F6+能力值计算器!E6*2+ROUNDDOWN(D985/4,0))*能力值计算器!C2/100+5,0)*能力值计算器!H6,0)*能力值计算器!K6,0)*能力值计算器!L6,0)*VLOOKUP(能力值计算器!J6,能力变化对照表!A:B,2,0),0)</f>
        <v>110</v>
      </c>
      <c r="I985">
        <f>ROUNDDOWN(ROUNDDOWN(ROUNDDOWN(ROUNDDOWN(ROUNDDOWN((能力值计算器!F8+能力值计算器!E8*2+ROUNDDOWN(E985/4,0))*能力值计算器!C2/100+5,0)*能力值计算器!H8,0)*能力值计算器!K8,0)*能力值计算器!L8,0)*VLOOKUP(能力值计算器!J8,能力变化对照表!A:B,2,0),0)</f>
        <v>-39</v>
      </c>
      <c r="J985">
        <f t="shared" si="123"/>
        <v>0</v>
      </c>
      <c r="K985">
        <f t="shared" si="124"/>
        <v>-5928</v>
      </c>
      <c r="L985">
        <f t="shared" si="125"/>
        <v>10792</v>
      </c>
      <c r="M985">
        <f t="shared" si="126"/>
        <v>230.1</v>
      </c>
      <c r="N985">
        <f t="shared" si="127"/>
        <v>1</v>
      </c>
    </row>
    <row r="986" spans="1:14">
      <c r="A986">
        <f t="shared" si="120"/>
        <v>0</v>
      </c>
      <c r="B986">
        <f t="shared" si="121"/>
        <v>0</v>
      </c>
      <c r="C986">
        <v>56</v>
      </c>
      <c r="D986">
        <v>196</v>
      </c>
      <c r="E986">
        <f t="shared" si="122"/>
        <v>-999</v>
      </c>
      <c r="F986">
        <f>能力值计算器!G2</f>
        <v>0</v>
      </c>
      <c r="G986">
        <f>ROUNDDOWN((能力值计算器!F4+能力值计算器!E4*2+ROUNDDOWN(C986/4,0))*能力值计算器!C2/100+10+能力值计算器!C2,0)</f>
        <v>152</v>
      </c>
      <c r="H986">
        <f>ROUNDDOWN(ROUNDDOWN(ROUNDDOWN(ROUNDDOWN(ROUNDDOWN((能力值计算器!F6+能力值计算器!E6*2+ROUNDDOWN(D986/4,0))*能力值计算器!C2/100+5,0)*能力值计算器!H6,0)*能力值计算器!K6,0)*能力值计算器!L6,0)*VLOOKUP(能力值计算器!J6,能力变化对照表!A:B,2,0),0)</f>
        <v>110</v>
      </c>
      <c r="I986">
        <f>ROUNDDOWN(ROUNDDOWN(ROUNDDOWN(ROUNDDOWN(ROUNDDOWN((能力值计算器!F8+能力值计算器!E8*2+ROUNDDOWN(E986/4,0))*能力值计算器!C2/100+5,0)*能力值计算器!H8,0)*能力值计算器!K8,0)*能力值计算器!L8,0)*VLOOKUP(能力值计算器!J8,能力变化对照表!A:B,2,0),0)</f>
        <v>-39</v>
      </c>
      <c r="J986">
        <f t="shared" si="123"/>
        <v>0</v>
      </c>
      <c r="K986">
        <f t="shared" si="124"/>
        <v>-5928</v>
      </c>
      <c r="L986">
        <f t="shared" si="125"/>
        <v>10792</v>
      </c>
      <c r="M986">
        <f t="shared" si="126"/>
        <v>230.1</v>
      </c>
      <c r="N986">
        <f t="shared" si="127"/>
        <v>1</v>
      </c>
    </row>
    <row r="987" spans="1:14">
      <c r="A987">
        <f t="shared" si="120"/>
        <v>0</v>
      </c>
      <c r="B987">
        <f t="shared" si="121"/>
        <v>0</v>
      </c>
      <c r="C987">
        <v>52</v>
      </c>
      <c r="D987">
        <v>0</v>
      </c>
      <c r="E987">
        <f t="shared" si="122"/>
        <v>-999</v>
      </c>
      <c r="F987">
        <f>能力值计算器!G2</f>
        <v>0</v>
      </c>
      <c r="G987">
        <f>ROUNDDOWN((能力值计算器!F4+能力值计算器!E4*2+ROUNDDOWN(C987/4,0))*能力值计算器!C2/100+10+能力值计算器!C2,0)</f>
        <v>152</v>
      </c>
      <c r="H987">
        <f>ROUNDDOWN(ROUNDDOWN(ROUNDDOWN(ROUNDDOWN(ROUNDDOWN((能力值计算器!F6+能力值计算器!E6*2+ROUNDDOWN(D987/4,0))*能力值计算器!C2/100+5,0)*能力值计算器!H6,0)*能力值计算器!K6,0)*能力值计算器!L6,0)*VLOOKUP(能力值计算器!J6,能力变化对照表!A:B,2,0),0)</f>
        <v>85</v>
      </c>
      <c r="I987">
        <f>ROUNDDOWN(ROUNDDOWN(ROUNDDOWN(ROUNDDOWN(ROUNDDOWN((能力值计算器!F8+能力值计算器!E8*2+ROUNDDOWN(E987/4,0))*能力值计算器!C2/100+5,0)*能力值计算器!H8,0)*能力值计算器!K8,0)*能力值计算器!L8,0)*VLOOKUP(能力值计算器!J8,能力变化对照表!A:B,2,0),0)</f>
        <v>-39</v>
      </c>
      <c r="J987">
        <f t="shared" si="123"/>
        <v>0</v>
      </c>
      <c r="K987">
        <f t="shared" si="124"/>
        <v>-5928</v>
      </c>
      <c r="L987">
        <f t="shared" si="125"/>
        <v>6992</v>
      </c>
      <c r="M987">
        <f t="shared" si="126"/>
        <v>230.1</v>
      </c>
      <c r="N987">
        <f t="shared" si="127"/>
        <v>1</v>
      </c>
    </row>
    <row r="988" spans="1:14">
      <c r="A988">
        <f t="shared" si="120"/>
        <v>0</v>
      </c>
      <c r="B988">
        <f t="shared" si="121"/>
        <v>0</v>
      </c>
      <c r="C988">
        <v>52</v>
      </c>
      <c r="D988">
        <v>204</v>
      </c>
      <c r="E988">
        <f t="shared" si="122"/>
        <v>-999</v>
      </c>
      <c r="F988">
        <f>能力值计算器!G2</f>
        <v>0</v>
      </c>
      <c r="G988">
        <f>ROUNDDOWN((能力值计算器!F4+能力值计算器!E4*2+ROUNDDOWN(C988/4,0))*能力值计算器!C2/100+10+能力值计算器!C2,0)</f>
        <v>152</v>
      </c>
      <c r="H988">
        <f>ROUNDDOWN(ROUNDDOWN(ROUNDDOWN(ROUNDDOWN(ROUNDDOWN((能力值计算器!F6+能力值计算器!E6*2+ROUNDDOWN(D988/4,0))*能力值计算器!C2/100+5,0)*能力值计算器!H6,0)*能力值计算器!K6,0)*能力值计算器!L6,0)*VLOOKUP(能力值计算器!J6,能力变化对照表!A:B,2,0),0)</f>
        <v>111</v>
      </c>
      <c r="I988">
        <f>ROUNDDOWN(ROUNDDOWN(ROUNDDOWN(ROUNDDOWN(ROUNDDOWN((能力值计算器!F8+能力值计算器!E8*2+ROUNDDOWN(E988/4,0))*能力值计算器!C2/100+5,0)*能力值计算器!H8,0)*能力值计算器!K8,0)*能力值计算器!L8,0)*VLOOKUP(能力值计算器!J8,能力变化对照表!A:B,2,0),0)</f>
        <v>-39</v>
      </c>
      <c r="J988">
        <f t="shared" si="123"/>
        <v>0</v>
      </c>
      <c r="K988">
        <f t="shared" si="124"/>
        <v>-5928</v>
      </c>
      <c r="L988">
        <f t="shared" si="125"/>
        <v>10944</v>
      </c>
      <c r="M988">
        <f t="shared" si="126"/>
        <v>230.1</v>
      </c>
      <c r="N988">
        <f t="shared" si="127"/>
        <v>1</v>
      </c>
    </row>
    <row r="989" spans="1:14">
      <c r="A989">
        <f t="shared" si="120"/>
        <v>0</v>
      </c>
      <c r="B989">
        <f t="shared" si="121"/>
        <v>0</v>
      </c>
      <c r="C989">
        <v>220</v>
      </c>
      <c r="D989">
        <v>20</v>
      </c>
      <c r="E989">
        <f t="shared" si="122"/>
        <v>-999</v>
      </c>
      <c r="F989">
        <f>能力值计算器!G2</f>
        <v>0</v>
      </c>
      <c r="G989">
        <f>ROUNDDOWN((能力值计算器!F4+能力值计算器!E4*2+ROUNDDOWN(C989/4,0))*能力值计算器!C2/100+10+能力值计算器!C2,0)</f>
        <v>173</v>
      </c>
      <c r="H989">
        <f>ROUNDDOWN(ROUNDDOWN(ROUNDDOWN(ROUNDDOWN(ROUNDDOWN((能力值计算器!F6+能力值计算器!E6*2+ROUNDDOWN(D989/4,0))*能力值计算器!C2/100+5,0)*能力值计算器!H6,0)*能力值计算器!K6,0)*能力值计算器!L6,0)*VLOOKUP(能力值计算器!J6,能力变化对照表!A:B,2,0),0)</f>
        <v>88</v>
      </c>
      <c r="I989">
        <f>ROUNDDOWN(ROUNDDOWN(ROUNDDOWN(ROUNDDOWN(ROUNDDOWN((能力值计算器!F8+能力值计算器!E8*2+ROUNDDOWN(E989/4,0))*能力值计算器!C2/100+5,0)*能力值计算器!H8,0)*能力值计算器!K8,0)*能力值计算器!L8,0)*VLOOKUP(能力值计算器!J8,能力变化对照表!A:B,2,0),0)</f>
        <v>-39</v>
      </c>
      <c r="J989">
        <f t="shared" si="123"/>
        <v>0</v>
      </c>
      <c r="K989">
        <f t="shared" si="124"/>
        <v>-6747</v>
      </c>
      <c r="L989">
        <f t="shared" si="125"/>
        <v>8477</v>
      </c>
      <c r="M989">
        <f t="shared" si="126"/>
        <v>251.1</v>
      </c>
      <c r="N989">
        <f t="shared" si="127"/>
        <v>1</v>
      </c>
    </row>
    <row r="990" spans="1:14">
      <c r="A990">
        <f t="shared" si="120"/>
        <v>0</v>
      </c>
      <c r="B990">
        <f t="shared" si="121"/>
        <v>0</v>
      </c>
      <c r="C990">
        <v>220</v>
      </c>
      <c r="D990">
        <v>12</v>
      </c>
      <c r="E990">
        <f t="shared" si="122"/>
        <v>-999</v>
      </c>
      <c r="F990">
        <f>能力值计算器!G2</f>
        <v>0</v>
      </c>
      <c r="G990">
        <f>ROUNDDOWN((能力值计算器!F4+能力值计算器!E4*2+ROUNDDOWN(C990/4,0))*能力值计算器!C2/100+10+能力值计算器!C2,0)</f>
        <v>173</v>
      </c>
      <c r="H990">
        <f>ROUNDDOWN(ROUNDDOWN(ROUNDDOWN(ROUNDDOWN(ROUNDDOWN((能力值计算器!F6+能力值计算器!E6*2+ROUNDDOWN(D990/4,0))*能力值计算器!C2/100+5,0)*能力值计算器!H6,0)*能力值计算器!K6,0)*能力值计算器!L6,0)*VLOOKUP(能力值计算器!J6,能力变化对照表!A:B,2,0),0)</f>
        <v>87</v>
      </c>
      <c r="I990">
        <f>ROUNDDOWN(ROUNDDOWN(ROUNDDOWN(ROUNDDOWN(ROUNDDOWN((能力值计算器!F8+能力值计算器!E8*2+ROUNDDOWN(E990/4,0))*能力值计算器!C2/100+5,0)*能力值计算器!H8,0)*能力值计算器!K8,0)*能力值计算器!L8,0)*VLOOKUP(能力值计算器!J8,能力变化对照表!A:B,2,0),0)</f>
        <v>-39</v>
      </c>
      <c r="J990">
        <f t="shared" si="123"/>
        <v>0</v>
      </c>
      <c r="K990">
        <f t="shared" si="124"/>
        <v>-6747</v>
      </c>
      <c r="L990">
        <f t="shared" si="125"/>
        <v>8304</v>
      </c>
      <c r="M990">
        <f t="shared" si="126"/>
        <v>251.1</v>
      </c>
      <c r="N990">
        <f t="shared" si="127"/>
        <v>1</v>
      </c>
    </row>
    <row r="991" spans="1:14">
      <c r="A991">
        <f t="shared" si="120"/>
        <v>0</v>
      </c>
      <c r="B991">
        <f t="shared" si="121"/>
        <v>0</v>
      </c>
      <c r="C991">
        <v>220</v>
      </c>
      <c r="D991">
        <v>16</v>
      </c>
      <c r="E991">
        <f t="shared" si="122"/>
        <v>-999</v>
      </c>
      <c r="F991">
        <f>能力值计算器!G2</f>
        <v>0</v>
      </c>
      <c r="G991">
        <f>ROUNDDOWN((能力值计算器!F4+能力值计算器!E4*2+ROUNDDOWN(C991/4,0))*能力值计算器!C2/100+10+能力值计算器!C2,0)</f>
        <v>173</v>
      </c>
      <c r="H991">
        <f>ROUNDDOWN(ROUNDDOWN(ROUNDDOWN(ROUNDDOWN(ROUNDDOWN((能力值计算器!F6+能力值计算器!E6*2+ROUNDDOWN(D991/4,0))*能力值计算器!C2/100+5,0)*能力值计算器!H6,0)*能力值计算器!K6,0)*能力值计算器!L6,0)*VLOOKUP(能力值计算器!J6,能力变化对照表!A:B,2,0),0)</f>
        <v>87</v>
      </c>
      <c r="I991">
        <f>ROUNDDOWN(ROUNDDOWN(ROUNDDOWN(ROUNDDOWN(ROUNDDOWN((能力值计算器!F8+能力值计算器!E8*2+ROUNDDOWN(E991/4,0))*能力值计算器!C2/100+5,0)*能力值计算器!H8,0)*能力值计算器!K8,0)*能力值计算器!L8,0)*VLOOKUP(能力值计算器!J8,能力变化对照表!A:B,2,0),0)</f>
        <v>-39</v>
      </c>
      <c r="J991">
        <f t="shared" si="123"/>
        <v>0</v>
      </c>
      <c r="K991">
        <f t="shared" si="124"/>
        <v>-6747</v>
      </c>
      <c r="L991">
        <f t="shared" si="125"/>
        <v>8304</v>
      </c>
      <c r="M991">
        <f t="shared" si="126"/>
        <v>251.1</v>
      </c>
      <c r="N991">
        <f t="shared" si="127"/>
        <v>1</v>
      </c>
    </row>
    <row r="992" spans="1:14">
      <c r="A992">
        <f t="shared" si="120"/>
        <v>0</v>
      </c>
      <c r="B992">
        <f t="shared" si="121"/>
        <v>0</v>
      </c>
      <c r="C992">
        <v>224</v>
      </c>
      <c r="D992">
        <v>12</v>
      </c>
      <c r="E992">
        <f t="shared" si="122"/>
        <v>-999</v>
      </c>
      <c r="F992">
        <f>能力值计算器!G2</f>
        <v>0</v>
      </c>
      <c r="G992">
        <f>ROUNDDOWN((能力值计算器!F4+能力值计算器!E4*2+ROUNDDOWN(C992/4,0))*能力值计算器!C2/100+10+能力值计算器!C2,0)</f>
        <v>173</v>
      </c>
      <c r="H992">
        <f>ROUNDDOWN(ROUNDDOWN(ROUNDDOWN(ROUNDDOWN(ROUNDDOWN((能力值计算器!F6+能力值计算器!E6*2+ROUNDDOWN(D992/4,0))*能力值计算器!C2/100+5,0)*能力值计算器!H6,0)*能力值计算器!K6,0)*能力值计算器!L6,0)*VLOOKUP(能力值计算器!J6,能力变化对照表!A:B,2,0),0)</f>
        <v>87</v>
      </c>
      <c r="I992">
        <f>ROUNDDOWN(ROUNDDOWN(ROUNDDOWN(ROUNDDOWN(ROUNDDOWN((能力值计算器!F8+能力值计算器!E8*2+ROUNDDOWN(E992/4,0))*能力值计算器!C2/100+5,0)*能力值计算器!H8,0)*能力值计算器!K8,0)*能力值计算器!L8,0)*VLOOKUP(能力值计算器!J8,能力变化对照表!A:B,2,0),0)</f>
        <v>-39</v>
      </c>
      <c r="J992">
        <f t="shared" si="123"/>
        <v>0</v>
      </c>
      <c r="K992">
        <f t="shared" si="124"/>
        <v>-6747</v>
      </c>
      <c r="L992">
        <f t="shared" si="125"/>
        <v>8304</v>
      </c>
      <c r="M992">
        <f t="shared" si="126"/>
        <v>251.1</v>
      </c>
      <c r="N992">
        <f t="shared" si="127"/>
        <v>1</v>
      </c>
    </row>
    <row r="993" spans="1:14">
      <c r="A993">
        <f t="shared" si="120"/>
        <v>0</v>
      </c>
      <c r="B993">
        <f t="shared" si="121"/>
        <v>0</v>
      </c>
      <c r="C993">
        <v>220</v>
      </c>
      <c r="D993">
        <v>24</v>
      </c>
      <c r="E993">
        <f t="shared" si="122"/>
        <v>-999</v>
      </c>
      <c r="F993">
        <f>能力值计算器!G2</f>
        <v>0</v>
      </c>
      <c r="G993">
        <f>ROUNDDOWN((能力值计算器!F4+能力值计算器!E4*2+ROUNDDOWN(C993/4,0))*能力值计算器!C2/100+10+能力值计算器!C2,0)</f>
        <v>173</v>
      </c>
      <c r="H993">
        <f>ROUNDDOWN(ROUNDDOWN(ROUNDDOWN(ROUNDDOWN(ROUNDDOWN((能力值计算器!F6+能力值计算器!E6*2+ROUNDDOWN(D993/4,0))*能力值计算器!C2/100+5,0)*能力值计算器!H6,0)*能力值计算器!K6,0)*能力值计算器!L6,0)*VLOOKUP(能力值计算器!J6,能力变化对照表!A:B,2,0),0)</f>
        <v>88</v>
      </c>
      <c r="I993">
        <f>ROUNDDOWN(ROUNDDOWN(ROUNDDOWN(ROUNDDOWN(ROUNDDOWN((能力值计算器!F8+能力值计算器!E8*2+ROUNDDOWN(E993/4,0))*能力值计算器!C2/100+5,0)*能力值计算器!H8,0)*能力值计算器!K8,0)*能力值计算器!L8,0)*VLOOKUP(能力值计算器!J8,能力变化对照表!A:B,2,0),0)</f>
        <v>-39</v>
      </c>
      <c r="J993">
        <f t="shared" si="123"/>
        <v>0</v>
      </c>
      <c r="K993">
        <f t="shared" si="124"/>
        <v>-6747</v>
      </c>
      <c r="L993">
        <f t="shared" si="125"/>
        <v>8477</v>
      </c>
      <c r="M993">
        <f t="shared" si="126"/>
        <v>251.1</v>
      </c>
      <c r="N993">
        <f t="shared" si="127"/>
        <v>1</v>
      </c>
    </row>
    <row r="994" spans="1:14">
      <c r="A994">
        <f t="shared" si="120"/>
        <v>0</v>
      </c>
      <c r="B994">
        <f t="shared" si="121"/>
        <v>0</v>
      </c>
      <c r="C994">
        <v>224</v>
      </c>
      <c r="D994">
        <v>20</v>
      </c>
      <c r="E994">
        <f t="shared" si="122"/>
        <v>-999</v>
      </c>
      <c r="F994">
        <f>能力值计算器!G2</f>
        <v>0</v>
      </c>
      <c r="G994">
        <f>ROUNDDOWN((能力值计算器!F4+能力值计算器!E4*2+ROUNDDOWN(C994/4,0))*能力值计算器!C2/100+10+能力值计算器!C2,0)</f>
        <v>173</v>
      </c>
      <c r="H994">
        <f>ROUNDDOWN(ROUNDDOWN(ROUNDDOWN(ROUNDDOWN(ROUNDDOWN((能力值计算器!F6+能力值计算器!E6*2+ROUNDDOWN(D994/4,0))*能力值计算器!C2/100+5,0)*能力值计算器!H6,0)*能力值计算器!K6,0)*能力值计算器!L6,0)*VLOOKUP(能力值计算器!J6,能力变化对照表!A:B,2,0),0)</f>
        <v>88</v>
      </c>
      <c r="I994">
        <f>ROUNDDOWN(ROUNDDOWN(ROUNDDOWN(ROUNDDOWN(ROUNDDOWN((能力值计算器!F8+能力值计算器!E8*2+ROUNDDOWN(E994/4,0))*能力值计算器!C2/100+5,0)*能力值计算器!H8,0)*能力值计算器!K8,0)*能力值计算器!L8,0)*VLOOKUP(能力值计算器!J8,能力变化对照表!A:B,2,0),0)</f>
        <v>-39</v>
      </c>
      <c r="J994">
        <f t="shared" si="123"/>
        <v>0</v>
      </c>
      <c r="K994">
        <f t="shared" si="124"/>
        <v>-6747</v>
      </c>
      <c r="L994">
        <f t="shared" si="125"/>
        <v>8477</v>
      </c>
      <c r="M994">
        <f t="shared" si="126"/>
        <v>251.1</v>
      </c>
      <c r="N994">
        <f t="shared" si="127"/>
        <v>1</v>
      </c>
    </row>
    <row r="995" spans="1:14">
      <c r="A995">
        <f t="shared" si="120"/>
        <v>0</v>
      </c>
      <c r="B995">
        <f t="shared" si="121"/>
        <v>0</v>
      </c>
      <c r="C995">
        <v>44</v>
      </c>
      <c r="D995">
        <v>108</v>
      </c>
      <c r="E995">
        <f t="shared" si="122"/>
        <v>-999</v>
      </c>
      <c r="F995">
        <f>能力值计算器!G2</f>
        <v>0</v>
      </c>
      <c r="G995">
        <f>ROUNDDOWN((能力值计算器!F4+能力值计算器!E4*2+ROUNDDOWN(C995/4,0))*能力值计算器!C2/100+10+能力值计算器!C2,0)</f>
        <v>151</v>
      </c>
      <c r="H995">
        <f>ROUNDDOWN(ROUNDDOWN(ROUNDDOWN(ROUNDDOWN(ROUNDDOWN((能力值计算器!F6+能力值计算器!E6*2+ROUNDDOWN(D995/4,0))*能力值计算器!C2/100+5,0)*能力值计算器!H6,0)*能力值计算器!K6,0)*能力值计算器!L6,0)*VLOOKUP(能力值计算器!J6,能力变化对照表!A:B,2,0),0)</f>
        <v>99</v>
      </c>
      <c r="I995">
        <f>ROUNDDOWN(ROUNDDOWN(ROUNDDOWN(ROUNDDOWN(ROUNDDOWN((能力值计算器!F8+能力值计算器!E8*2+ROUNDDOWN(E995/4,0))*能力值计算器!C2/100+5,0)*能力值计算器!H8,0)*能力值计算器!K8,0)*能力值计算器!L8,0)*VLOOKUP(能力值计算器!J8,能力变化对照表!A:B,2,0),0)</f>
        <v>-39</v>
      </c>
      <c r="J995">
        <f t="shared" si="123"/>
        <v>0</v>
      </c>
      <c r="K995">
        <f t="shared" si="124"/>
        <v>-5889</v>
      </c>
      <c r="L995">
        <f t="shared" si="125"/>
        <v>9060</v>
      </c>
      <c r="M995">
        <f t="shared" si="126"/>
        <v>229.1</v>
      </c>
      <c r="N995">
        <f t="shared" si="127"/>
        <v>1</v>
      </c>
    </row>
    <row r="996" spans="1:14">
      <c r="A996">
        <f t="shared" si="120"/>
        <v>0</v>
      </c>
      <c r="B996">
        <f t="shared" si="121"/>
        <v>0</v>
      </c>
      <c r="C996">
        <v>44</v>
      </c>
      <c r="D996">
        <v>100</v>
      </c>
      <c r="E996">
        <f t="shared" si="122"/>
        <v>-999</v>
      </c>
      <c r="F996">
        <f>能力值计算器!G2</f>
        <v>0</v>
      </c>
      <c r="G996">
        <f>ROUNDDOWN((能力值计算器!F4+能力值计算器!E4*2+ROUNDDOWN(C996/4,0))*能力值计算器!C2/100+10+能力值计算器!C2,0)</f>
        <v>151</v>
      </c>
      <c r="H996">
        <f>ROUNDDOWN(ROUNDDOWN(ROUNDDOWN(ROUNDDOWN(ROUNDDOWN((能力值计算器!F6+能力值计算器!E6*2+ROUNDDOWN(D996/4,0))*能力值计算器!C2/100+5,0)*能力值计算器!H6,0)*能力值计算器!K6,0)*能力值计算器!L6,0)*VLOOKUP(能力值计算器!J6,能力变化对照表!A:B,2,0),0)</f>
        <v>98</v>
      </c>
      <c r="I996">
        <f>ROUNDDOWN(ROUNDDOWN(ROUNDDOWN(ROUNDDOWN(ROUNDDOWN((能力值计算器!F8+能力值计算器!E8*2+ROUNDDOWN(E996/4,0))*能力值计算器!C2/100+5,0)*能力值计算器!H8,0)*能力值计算器!K8,0)*能力值计算器!L8,0)*VLOOKUP(能力值计算器!J8,能力变化对照表!A:B,2,0),0)</f>
        <v>-39</v>
      </c>
      <c r="J996">
        <f t="shared" si="123"/>
        <v>0</v>
      </c>
      <c r="K996">
        <f t="shared" si="124"/>
        <v>-5889</v>
      </c>
      <c r="L996">
        <f t="shared" si="125"/>
        <v>8909</v>
      </c>
      <c r="M996">
        <f t="shared" si="126"/>
        <v>229.1</v>
      </c>
      <c r="N996">
        <f t="shared" si="127"/>
        <v>1</v>
      </c>
    </row>
    <row r="997" spans="1:14">
      <c r="A997">
        <f t="shared" si="120"/>
        <v>0</v>
      </c>
      <c r="B997">
        <f t="shared" si="121"/>
        <v>0</v>
      </c>
      <c r="C997">
        <v>44</v>
      </c>
      <c r="D997">
        <v>104</v>
      </c>
      <c r="E997">
        <f t="shared" si="122"/>
        <v>-999</v>
      </c>
      <c r="F997">
        <f>能力值计算器!G2</f>
        <v>0</v>
      </c>
      <c r="G997">
        <f>ROUNDDOWN((能力值计算器!F4+能力值计算器!E4*2+ROUNDDOWN(C997/4,0))*能力值计算器!C2/100+10+能力值计算器!C2,0)</f>
        <v>151</v>
      </c>
      <c r="H997">
        <f>ROUNDDOWN(ROUNDDOWN(ROUNDDOWN(ROUNDDOWN(ROUNDDOWN((能力值计算器!F6+能力值计算器!E6*2+ROUNDDOWN(D997/4,0))*能力值计算器!C2/100+5,0)*能力值计算器!H6,0)*能力值计算器!K6,0)*能力值计算器!L6,0)*VLOOKUP(能力值计算器!J6,能力变化对照表!A:B,2,0),0)</f>
        <v>98</v>
      </c>
      <c r="I997">
        <f>ROUNDDOWN(ROUNDDOWN(ROUNDDOWN(ROUNDDOWN(ROUNDDOWN((能力值计算器!F8+能力值计算器!E8*2+ROUNDDOWN(E997/4,0))*能力值计算器!C2/100+5,0)*能力值计算器!H8,0)*能力值计算器!K8,0)*能力值计算器!L8,0)*VLOOKUP(能力值计算器!J8,能力变化对照表!A:B,2,0),0)</f>
        <v>-39</v>
      </c>
      <c r="J997">
        <f t="shared" si="123"/>
        <v>0</v>
      </c>
      <c r="K997">
        <f t="shared" si="124"/>
        <v>-5889</v>
      </c>
      <c r="L997">
        <f t="shared" si="125"/>
        <v>8909</v>
      </c>
      <c r="M997">
        <f t="shared" si="126"/>
        <v>229.1</v>
      </c>
      <c r="N997">
        <f t="shared" si="127"/>
        <v>1</v>
      </c>
    </row>
    <row r="998" spans="1:14">
      <c r="A998">
        <f t="shared" si="120"/>
        <v>0</v>
      </c>
      <c r="B998">
        <f t="shared" si="121"/>
        <v>0</v>
      </c>
      <c r="C998">
        <v>48</v>
      </c>
      <c r="D998">
        <v>100</v>
      </c>
      <c r="E998">
        <f t="shared" si="122"/>
        <v>-999</v>
      </c>
      <c r="F998">
        <f>能力值计算器!G2</f>
        <v>0</v>
      </c>
      <c r="G998">
        <f>ROUNDDOWN((能力值计算器!F4+能力值计算器!E4*2+ROUNDDOWN(C998/4,0))*能力值计算器!C2/100+10+能力值计算器!C2,0)</f>
        <v>151</v>
      </c>
      <c r="H998">
        <f>ROUNDDOWN(ROUNDDOWN(ROUNDDOWN(ROUNDDOWN(ROUNDDOWN((能力值计算器!F6+能力值计算器!E6*2+ROUNDDOWN(D998/4,0))*能力值计算器!C2/100+5,0)*能力值计算器!H6,0)*能力值计算器!K6,0)*能力值计算器!L6,0)*VLOOKUP(能力值计算器!J6,能力变化对照表!A:B,2,0),0)</f>
        <v>98</v>
      </c>
      <c r="I998">
        <f>ROUNDDOWN(ROUNDDOWN(ROUNDDOWN(ROUNDDOWN(ROUNDDOWN((能力值计算器!F8+能力值计算器!E8*2+ROUNDDOWN(E998/4,0))*能力值计算器!C2/100+5,0)*能力值计算器!H8,0)*能力值计算器!K8,0)*能力值计算器!L8,0)*VLOOKUP(能力值计算器!J8,能力变化对照表!A:B,2,0),0)</f>
        <v>-39</v>
      </c>
      <c r="J998">
        <f t="shared" si="123"/>
        <v>0</v>
      </c>
      <c r="K998">
        <f t="shared" si="124"/>
        <v>-5889</v>
      </c>
      <c r="L998">
        <f t="shared" si="125"/>
        <v>8909</v>
      </c>
      <c r="M998">
        <f t="shared" si="126"/>
        <v>229.1</v>
      </c>
      <c r="N998">
        <f t="shared" si="127"/>
        <v>1</v>
      </c>
    </row>
    <row r="999" spans="1:14">
      <c r="A999">
        <f t="shared" si="120"/>
        <v>0</v>
      </c>
      <c r="B999">
        <f t="shared" si="121"/>
        <v>0</v>
      </c>
      <c r="C999">
        <v>44</v>
      </c>
      <c r="D999">
        <v>112</v>
      </c>
      <c r="E999">
        <f t="shared" si="122"/>
        <v>-999</v>
      </c>
      <c r="F999">
        <f>能力值计算器!G2</f>
        <v>0</v>
      </c>
      <c r="G999">
        <f>ROUNDDOWN((能力值计算器!F4+能力值计算器!E4*2+ROUNDDOWN(C999/4,0))*能力值计算器!C2/100+10+能力值计算器!C2,0)</f>
        <v>151</v>
      </c>
      <c r="H999">
        <f>ROUNDDOWN(ROUNDDOWN(ROUNDDOWN(ROUNDDOWN(ROUNDDOWN((能力值计算器!F6+能力值计算器!E6*2+ROUNDDOWN(D999/4,0))*能力值计算器!C2/100+5,0)*能力值计算器!H6,0)*能力值计算器!K6,0)*能力值计算器!L6,0)*VLOOKUP(能力值计算器!J6,能力变化对照表!A:B,2,0),0)</f>
        <v>99</v>
      </c>
      <c r="I999">
        <f>ROUNDDOWN(ROUNDDOWN(ROUNDDOWN(ROUNDDOWN(ROUNDDOWN((能力值计算器!F8+能力值计算器!E8*2+ROUNDDOWN(E999/4,0))*能力值计算器!C2/100+5,0)*能力值计算器!H8,0)*能力值计算器!K8,0)*能力值计算器!L8,0)*VLOOKUP(能力值计算器!J8,能力变化对照表!A:B,2,0),0)</f>
        <v>-39</v>
      </c>
      <c r="J999">
        <f t="shared" si="123"/>
        <v>0</v>
      </c>
      <c r="K999">
        <f t="shared" si="124"/>
        <v>-5889</v>
      </c>
      <c r="L999">
        <f t="shared" si="125"/>
        <v>9060</v>
      </c>
      <c r="M999">
        <f t="shared" si="126"/>
        <v>229.1</v>
      </c>
      <c r="N999">
        <f t="shared" si="127"/>
        <v>1</v>
      </c>
    </row>
    <row r="1000" spans="1:14">
      <c r="A1000">
        <f t="shared" si="120"/>
        <v>0</v>
      </c>
      <c r="B1000">
        <f t="shared" si="121"/>
        <v>0</v>
      </c>
      <c r="C1000">
        <v>48</v>
      </c>
      <c r="D1000">
        <v>108</v>
      </c>
      <c r="E1000">
        <f t="shared" si="122"/>
        <v>-999</v>
      </c>
      <c r="F1000">
        <f>能力值计算器!G2</f>
        <v>0</v>
      </c>
      <c r="G1000">
        <f>ROUNDDOWN((能力值计算器!F4+能力值计算器!E4*2+ROUNDDOWN(C1000/4,0))*能力值计算器!C2/100+10+能力值计算器!C2,0)</f>
        <v>151</v>
      </c>
      <c r="H1000">
        <f>ROUNDDOWN(ROUNDDOWN(ROUNDDOWN(ROUNDDOWN(ROUNDDOWN((能力值计算器!F6+能力值计算器!E6*2+ROUNDDOWN(D1000/4,0))*能力值计算器!C2/100+5,0)*能力值计算器!H6,0)*能力值计算器!K6,0)*能力值计算器!L6,0)*VLOOKUP(能力值计算器!J6,能力变化对照表!A:B,2,0),0)</f>
        <v>99</v>
      </c>
      <c r="I1000">
        <f>ROUNDDOWN(ROUNDDOWN(ROUNDDOWN(ROUNDDOWN(ROUNDDOWN((能力值计算器!F8+能力值计算器!E8*2+ROUNDDOWN(E1000/4,0))*能力值计算器!C2/100+5,0)*能力值计算器!H8,0)*能力值计算器!K8,0)*能力值计算器!L8,0)*VLOOKUP(能力值计算器!J8,能力变化对照表!A:B,2,0),0)</f>
        <v>-39</v>
      </c>
      <c r="J1000">
        <f t="shared" si="123"/>
        <v>0</v>
      </c>
      <c r="K1000">
        <f t="shared" si="124"/>
        <v>-5889</v>
      </c>
      <c r="L1000">
        <f t="shared" si="125"/>
        <v>9060</v>
      </c>
      <c r="M1000">
        <f t="shared" si="126"/>
        <v>229.1</v>
      </c>
      <c r="N1000">
        <f t="shared" si="127"/>
        <v>1</v>
      </c>
    </row>
    <row r="1001" spans="1:14">
      <c r="A1001">
        <f t="shared" si="120"/>
        <v>0</v>
      </c>
      <c r="B1001">
        <f t="shared" si="121"/>
        <v>0</v>
      </c>
      <c r="C1001">
        <v>220</v>
      </c>
      <c r="D1001">
        <v>28</v>
      </c>
      <c r="E1001">
        <f t="shared" si="122"/>
        <v>-999</v>
      </c>
      <c r="F1001">
        <f>能力值计算器!G2</f>
        <v>0</v>
      </c>
      <c r="G1001">
        <f>ROUNDDOWN((能力值计算器!F4+能力值计算器!E4*2+ROUNDDOWN(C1001/4,0))*能力值计算器!C2/100+10+能力值计算器!C2,0)</f>
        <v>173</v>
      </c>
      <c r="H1001">
        <f>ROUNDDOWN(ROUNDDOWN(ROUNDDOWN(ROUNDDOWN(ROUNDDOWN((能力值计算器!F6+能力值计算器!E6*2+ROUNDDOWN(D1001/4,0))*能力值计算器!C2/100+5,0)*能力值计算器!H6,0)*能力值计算器!K6,0)*能力值计算器!L6,0)*VLOOKUP(能力值计算器!J6,能力变化对照表!A:B,2,0),0)</f>
        <v>89</v>
      </c>
      <c r="I1001">
        <f>ROUNDDOWN(ROUNDDOWN(ROUNDDOWN(ROUNDDOWN(ROUNDDOWN((能力值计算器!F8+能力值计算器!E8*2+ROUNDDOWN(E1001/4,0))*能力值计算器!C2/100+5,0)*能力值计算器!H8,0)*能力值计算器!K8,0)*能力值计算器!L8,0)*VLOOKUP(能力值计算器!J8,能力变化对照表!A:B,2,0),0)</f>
        <v>-39</v>
      </c>
      <c r="J1001">
        <f t="shared" si="123"/>
        <v>0</v>
      </c>
      <c r="K1001">
        <f t="shared" si="124"/>
        <v>-6747</v>
      </c>
      <c r="L1001">
        <f t="shared" si="125"/>
        <v>8650</v>
      </c>
      <c r="M1001">
        <f t="shared" si="126"/>
        <v>251.1</v>
      </c>
      <c r="N1001">
        <f t="shared" si="127"/>
        <v>1</v>
      </c>
    </row>
    <row r="1002" spans="1:14">
      <c r="A1002">
        <f t="shared" si="120"/>
        <v>0</v>
      </c>
      <c r="B1002">
        <f t="shared" si="121"/>
        <v>0</v>
      </c>
      <c r="C1002">
        <v>220</v>
      </c>
      <c r="D1002">
        <v>4</v>
      </c>
      <c r="E1002">
        <f t="shared" si="122"/>
        <v>-999</v>
      </c>
      <c r="F1002">
        <f>能力值计算器!G2</f>
        <v>0</v>
      </c>
      <c r="G1002">
        <f>ROUNDDOWN((能力值计算器!F4+能力值计算器!E4*2+ROUNDDOWN(C1002/4,0))*能力值计算器!C2/100+10+能力值计算器!C2,0)</f>
        <v>173</v>
      </c>
      <c r="H1002">
        <f>ROUNDDOWN(ROUNDDOWN(ROUNDDOWN(ROUNDDOWN(ROUNDDOWN((能力值计算器!F6+能力值计算器!E6*2+ROUNDDOWN(D1002/4,0))*能力值计算器!C2/100+5,0)*能力值计算器!H6,0)*能力值计算器!K6,0)*能力值计算器!L6,0)*VLOOKUP(能力值计算器!J6,能力变化对照表!A:B,2,0),0)</f>
        <v>86</v>
      </c>
      <c r="I1002">
        <f>ROUNDDOWN(ROUNDDOWN(ROUNDDOWN(ROUNDDOWN(ROUNDDOWN((能力值计算器!F8+能力值计算器!E8*2+ROUNDDOWN(E1002/4,0))*能力值计算器!C2/100+5,0)*能力值计算器!H8,0)*能力值计算器!K8,0)*能力值计算器!L8,0)*VLOOKUP(能力值计算器!J8,能力变化对照表!A:B,2,0),0)</f>
        <v>-39</v>
      </c>
      <c r="J1002">
        <f t="shared" si="123"/>
        <v>0</v>
      </c>
      <c r="K1002">
        <f t="shared" si="124"/>
        <v>-6747</v>
      </c>
      <c r="L1002">
        <f t="shared" si="125"/>
        <v>8131</v>
      </c>
      <c r="M1002">
        <f t="shared" si="126"/>
        <v>251.1</v>
      </c>
      <c r="N1002">
        <f t="shared" si="127"/>
        <v>1</v>
      </c>
    </row>
    <row r="1003" spans="1:14">
      <c r="A1003">
        <f t="shared" si="120"/>
        <v>0</v>
      </c>
      <c r="B1003">
        <f t="shared" si="121"/>
        <v>0</v>
      </c>
      <c r="C1003">
        <v>220</v>
      </c>
      <c r="D1003">
        <v>8</v>
      </c>
      <c r="E1003">
        <f t="shared" si="122"/>
        <v>-999</v>
      </c>
      <c r="F1003">
        <f>能力值计算器!G2</f>
        <v>0</v>
      </c>
      <c r="G1003">
        <f>ROUNDDOWN((能力值计算器!F4+能力值计算器!E4*2+ROUNDDOWN(C1003/4,0))*能力值计算器!C2/100+10+能力值计算器!C2,0)</f>
        <v>173</v>
      </c>
      <c r="H1003">
        <f>ROUNDDOWN(ROUNDDOWN(ROUNDDOWN(ROUNDDOWN(ROUNDDOWN((能力值计算器!F6+能力值计算器!E6*2+ROUNDDOWN(D1003/4,0))*能力值计算器!C2/100+5,0)*能力值计算器!H6,0)*能力值计算器!K6,0)*能力值计算器!L6,0)*VLOOKUP(能力值计算器!J6,能力变化对照表!A:B,2,0),0)</f>
        <v>86</v>
      </c>
      <c r="I1003">
        <f>ROUNDDOWN(ROUNDDOWN(ROUNDDOWN(ROUNDDOWN(ROUNDDOWN((能力值计算器!F8+能力值计算器!E8*2+ROUNDDOWN(E1003/4,0))*能力值计算器!C2/100+5,0)*能力值计算器!H8,0)*能力值计算器!K8,0)*能力值计算器!L8,0)*VLOOKUP(能力值计算器!J8,能力变化对照表!A:B,2,0),0)</f>
        <v>-39</v>
      </c>
      <c r="J1003">
        <f t="shared" si="123"/>
        <v>0</v>
      </c>
      <c r="K1003">
        <f t="shared" si="124"/>
        <v>-6747</v>
      </c>
      <c r="L1003">
        <f t="shared" si="125"/>
        <v>8131</v>
      </c>
      <c r="M1003">
        <f t="shared" si="126"/>
        <v>251.1</v>
      </c>
      <c r="N1003">
        <f t="shared" si="127"/>
        <v>1</v>
      </c>
    </row>
    <row r="1004" spans="1:14">
      <c r="A1004">
        <f t="shared" si="120"/>
        <v>0</v>
      </c>
      <c r="B1004">
        <f t="shared" si="121"/>
        <v>0</v>
      </c>
      <c r="C1004">
        <v>224</v>
      </c>
      <c r="D1004">
        <v>4</v>
      </c>
      <c r="E1004">
        <f t="shared" si="122"/>
        <v>-999</v>
      </c>
      <c r="F1004">
        <f>能力值计算器!G2</f>
        <v>0</v>
      </c>
      <c r="G1004">
        <f>ROUNDDOWN((能力值计算器!F4+能力值计算器!E4*2+ROUNDDOWN(C1004/4,0))*能力值计算器!C2/100+10+能力值计算器!C2,0)</f>
        <v>173</v>
      </c>
      <c r="H1004">
        <f>ROUNDDOWN(ROUNDDOWN(ROUNDDOWN(ROUNDDOWN(ROUNDDOWN((能力值计算器!F6+能力值计算器!E6*2+ROUNDDOWN(D1004/4,0))*能力值计算器!C2/100+5,0)*能力值计算器!H6,0)*能力值计算器!K6,0)*能力值计算器!L6,0)*VLOOKUP(能力值计算器!J6,能力变化对照表!A:B,2,0),0)</f>
        <v>86</v>
      </c>
      <c r="I1004">
        <f>ROUNDDOWN(ROUNDDOWN(ROUNDDOWN(ROUNDDOWN(ROUNDDOWN((能力值计算器!F8+能力值计算器!E8*2+ROUNDDOWN(E1004/4,0))*能力值计算器!C2/100+5,0)*能力值计算器!H8,0)*能力值计算器!K8,0)*能力值计算器!L8,0)*VLOOKUP(能力值计算器!J8,能力变化对照表!A:B,2,0),0)</f>
        <v>-39</v>
      </c>
      <c r="J1004">
        <f t="shared" si="123"/>
        <v>0</v>
      </c>
      <c r="K1004">
        <f t="shared" si="124"/>
        <v>-6747</v>
      </c>
      <c r="L1004">
        <f t="shared" si="125"/>
        <v>8131</v>
      </c>
      <c r="M1004">
        <f t="shared" si="126"/>
        <v>251.1</v>
      </c>
      <c r="N1004">
        <f t="shared" si="127"/>
        <v>1</v>
      </c>
    </row>
    <row r="1005" spans="1:14">
      <c r="A1005">
        <f t="shared" si="120"/>
        <v>0</v>
      </c>
      <c r="B1005">
        <f t="shared" si="121"/>
        <v>0</v>
      </c>
      <c r="C1005">
        <v>220</v>
      </c>
      <c r="D1005">
        <v>32</v>
      </c>
      <c r="E1005">
        <f t="shared" si="122"/>
        <v>-999</v>
      </c>
      <c r="F1005">
        <f>能力值计算器!G2</f>
        <v>0</v>
      </c>
      <c r="G1005">
        <f>ROUNDDOWN((能力值计算器!F4+能力值计算器!E4*2+ROUNDDOWN(C1005/4,0))*能力值计算器!C2/100+10+能力值计算器!C2,0)</f>
        <v>173</v>
      </c>
      <c r="H1005">
        <f>ROUNDDOWN(ROUNDDOWN(ROUNDDOWN(ROUNDDOWN(ROUNDDOWN((能力值计算器!F6+能力值计算器!E6*2+ROUNDDOWN(D1005/4,0))*能力值计算器!C2/100+5,0)*能力值计算器!H6,0)*能力值计算器!K6,0)*能力值计算器!L6,0)*VLOOKUP(能力值计算器!J6,能力变化对照表!A:B,2,0),0)</f>
        <v>89</v>
      </c>
      <c r="I1005">
        <f>ROUNDDOWN(ROUNDDOWN(ROUNDDOWN(ROUNDDOWN(ROUNDDOWN((能力值计算器!F8+能力值计算器!E8*2+ROUNDDOWN(E1005/4,0))*能力值计算器!C2/100+5,0)*能力值计算器!H8,0)*能力值计算器!K8,0)*能力值计算器!L8,0)*VLOOKUP(能力值计算器!J8,能力变化对照表!A:B,2,0),0)</f>
        <v>-39</v>
      </c>
      <c r="J1005">
        <f t="shared" si="123"/>
        <v>0</v>
      </c>
      <c r="K1005">
        <f t="shared" si="124"/>
        <v>-6747</v>
      </c>
      <c r="L1005">
        <f t="shared" si="125"/>
        <v>8650</v>
      </c>
      <c r="M1005">
        <f t="shared" si="126"/>
        <v>251.1</v>
      </c>
      <c r="N1005">
        <f t="shared" si="127"/>
        <v>1</v>
      </c>
    </row>
    <row r="1006" spans="1:14">
      <c r="A1006">
        <f t="shared" si="120"/>
        <v>0</v>
      </c>
      <c r="B1006">
        <f t="shared" si="121"/>
        <v>0</v>
      </c>
      <c r="C1006">
        <v>224</v>
      </c>
      <c r="D1006">
        <v>28</v>
      </c>
      <c r="E1006">
        <f t="shared" si="122"/>
        <v>-999</v>
      </c>
      <c r="F1006">
        <f>能力值计算器!G2</f>
        <v>0</v>
      </c>
      <c r="G1006">
        <f>ROUNDDOWN((能力值计算器!F4+能力值计算器!E4*2+ROUNDDOWN(C1006/4,0))*能力值计算器!C2/100+10+能力值计算器!C2,0)</f>
        <v>173</v>
      </c>
      <c r="H1006">
        <f>ROUNDDOWN(ROUNDDOWN(ROUNDDOWN(ROUNDDOWN(ROUNDDOWN((能力值计算器!F6+能力值计算器!E6*2+ROUNDDOWN(D1006/4,0))*能力值计算器!C2/100+5,0)*能力值计算器!H6,0)*能力值计算器!K6,0)*能力值计算器!L6,0)*VLOOKUP(能力值计算器!J6,能力变化对照表!A:B,2,0),0)</f>
        <v>89</v>
      </c>
      <c r="I1006">
        <f>ROUNDDOWN(ROUNDDOWN(ROUNDDOWN(ROUNDDOWN(ROUNDDOWN((能力值计算器!F8+能力值计算器!E8*2+ROUNDDOWN(E1006/4,0))*能力值计算器!C2/100+5,0)*能力值计算器!H8,0)*能力值计算器!K8,0)*能力值计算器!L8,0)*VLOOKUP(能力值计算器!J8,能力变化对照表!A:B,2,0),0)</f>
        <v>-39</v>
      </c>
      <c r="J1006">
        <f t="shared" si="123"/>
        <v>0</v>
      </c>
      <c r="K1006">
        <f t="shared" si="124"/>
        <v>-6747</v>
      </c>
      <c r="L1006">
        <f t="shared" si="125"/>
        <v>8650</v>
      </c>
      <c r="M1006">
        <f t="shared" si="126"/>
        <v>251.1</v>
      </c>
      <c r="N1006">
        <f t="shared" si="127"/>
        <v>1</v>
      </c>
    </row>
    <row r="1007" spans="1:14">
      <c r="A1007">
        <f t="shared" si="120"/>
        <v>0</v>
      </c>
      <c r="B1007">
        <f t="shared" si="121"/>
        <v>0</v>
      </c>
      <c r="C1007">
        <v>44</v>
      </c>
      <c r="D1007">
        <v>116</v>
      </c>
      <c r="E1007">
        <f t="shared" si="122"/>
        <v>-999</v>
      </c>
      <c r="F1007">
        <f>能力值计算器!G2</f>
        <v>0</v>
      </c>
      <c r="G1007">
        <f>ROUNDDOWN((能力值计算器!F4+能力值计算器!E4*2+ROUNDDOWN(C1007/4,0))*能力值计算器!C2/100+10+能力值计算器!C2,0)</f>
        <v>151</v>
      </c>
      <c r="H1007">
        <f>ROUNDDOWN(ROUNDDOWN(ROUNDDOWN(ROUNDDOWN(ROUNDDOWN((能力值计算器!F6+能力值计算器!E6*2+ROUNDDOWN(D1007/4,0))*能力值计算器!C2/100+5,0)*能力值计算器!H6,0)*能力值计算器!K6,0)*能力值计算器!L6,0)*VLOOKUP(能力值计算器!J6,能力变化对照表!A:B,2,0),0)</f>
        <v>100</v>
      </c>
      <c r="I1007">
        <f>ROUNDDOWN(ROUNDDOWN(ROUNDDOWN(ROUNDDOWN(ROUNDDOWN((能力值计算器!F8+能力值计算器!E8*2+ROUNDDOWN(E1007/4,0))*能力值计算器!C2/100+5,0)*能力值计算器!H8,0)*能力值计算器!K8,0)*能力值计算器!L8,0)*VLOOKUP(能力值计算器!J8,能力变化对照表!A:B,2,0),0)</f>
        <v>-39</v>
      </c>
      <c r="J1007">
        <f t="shared" si="123"/>
        <v>0</v>
      </c>
      <c r="K1007">
        <f t="shared" si="124"/>
        <v>-5889</v>
      </c>
      <c r="L1007">
        <f t="shared" si="125"/>
        <v>9211</v>
      </c>
      <c r="M1007">
        <f t="shared" si="126"/>
        <v>229.1</v>
      </c>
      <c r="N1007">
        <f t="shared" si="127"/>
        <v>1</v>
      </c>
    </row>
    <row r="1008" spans="1:14">
      <c r="A1008">
        <f t="shared" si="120"/>
        <v>0</v>
      </c>
      <c r="B1008">
        <f t="shared" si="121"/>
        <v>0</v>
      </c>
      <c r="C1008">
        <v>44</v>
      </c>
      <c r="D1008">
        <v>92</v>
      </c>
      <c r="E1008">
        <f t="shared" si="122"/>
        <v>-999</v>
      </c>
      <c r="F1008">
        <f>能力值计算器!G2</f>
        <v>0</v>
      </c>
      <c r="G1008">
        <f>ROUNDDOWN((能力值计算器!F4+能力值计算器!E4*2+ROUNDDOWN(C1008/4,0))*能力值计算器!C2/100+10+能力值计算器!C2,0)</f>
        <v>151</v>
      </c>
      <c r="H1008">
        <f>ROUNDDOWN(ROUNDDOWN(ROUNDDOWN(ROUNDDOWN(ROUNDDOWN((能力值计算器!F6+能力值计算器!E6*2+ROUNDDOWN(D1008/4,0))*能力值计算器!C2/100+5,0)*能力值计算器!H6,0)*能力值计算器!K6,0)*能力值计算器!L6,0)*VLOOKUP(能力值计算器!J6,能力变化对照表!A:B,2,0),0)</f>
        <v>97</v>
      </c>
      <c r="I1008">
        <f>ROUNDDOWN(ROUNDDOWN(ROUNDDOWN(ROUNDDOWN(ROUNDDOWN((能力值计算器!F8+能力值计算器!E8*2+ROUNDDOWN(E1008/4,0))*能力值计算器!C2/100+5,0)*能力值计算器!H8,0)*能力值计算器!K8,0)*能力值计算器!L8,0)*VLOOKUP(能力值计算器!J8,能力变化对照表!A:B,2,0),0)</f>
        <v>-39</v>
      </c>
      <c r="J1008">
        <f t="shared" si="123"/>
        <v>0</v>
      </c>
      <c r="K1008">
        <f t="shared" si="124"/>
        <v>-5889</v>
      </c>
      <c r="L1008">
        <f t="shared" si="125"/>
        <v>8758</v>
      </c>
      <c r="M1008">
        <f t="shared" si="126"/>
        <v>229.1</v>
      </c>
      <c r="N1008">
        <f t="shared" si="127"/>
        <v>1</v>
      </c>
    </row>
    <row r="1009" spans="1:14">
      <c r="A1009">
        <f t="shared" si="120"/>
        <v>0</v>
      </c>
      <c r="B1009">
        <f t="shared" si="121"/>
        <v>0</v>
      </c>
      <c r="C1009">
        <v>44</v>
      </c>
      <c r="D1009">
        <v>96</v>
      </c>
      <c r="E1009">
        <f t="shared" si="122"/>
        <v>-999</v>
      </c>
      <c r="F1009">
        <f>能力值计算器!G2</f>
        <v>0</v>
      </c>
      <c r="G1009">
        <f>ROUNDDOWN((能力值计算器!F4+能力值计算器!E4*2+ROUNDDOWN(C1009/4,0))*能力值计算器!C2/100+10+能力值计算器!C2,0)</f>
        <v>151</v>
      </c>
      <c r="H1009">
        <f>ROUNDDOWN(ROUNDDOWN(ROUNDDOWN(ROUNDDOWN(ROUNDDOWN((能力值计算器!F6+能力值计算器!E6*2+ROUNDDOWN(D1009/4,0))*能力值计算器!C2/100+5,0)*能力值计算器!H6,0)*能力值计算器!K6,0)*能力值计算器!L6,0)*VLOOKUP(能力值计算器!J6,能力变化对照表!A:B,2,0),0)</f>
        <v>97</v>
      </c>
      <c r="I1009">
        <f>ROUNDDOWN(ROUNDDOWN(ROUNDDOWN(ROUNDDOWN(ROUNDDOWN((能力值计算器!F8+能力值计算器!E8*2+ROUNDDOWN(E1009/4,0))*能力值计算器!C2/100+5,0)*能力值计算器!H8,0)*能力值计算器!K8,0)*能力值计算器!L8,0)*VLOOKUP(能力值计算器!J8,能力变化对照表!A:B,2,0),0)</f>
        <v>-39</v>
      </c>
      <c r="J1009">
        <f t="shared" si="123"/>
        <v>0</v>
      </c>
      <c r="K1009">
        <f t="shared" si="124"/>
        <v>-5889</v>
      </c>
      <c r="L1009">
        <f t="shared" si="125"/>
        <v>8758</v>
      </c>
      <c r="M1009">
        <f t="shared" si="126"/>
        <v>229.1</v>
      </c>
      <c r="N1009">
        <f t="shared" si="127"/>
        <v>1</v>
      </c>
    </row>
    <row r="1010" spans="1:14">
      <c r="A1010">
        <f t="shared" si="120"/>
        <v>0</v>
      </c>
      <c r="B1010">
        <f t="shared" si="121"/>
        <v>0</v>
      </c>
      <c r="C1010">
        <v>48</v>
      </c>
      <c r="D1010">
        <v>92</v>
      </c>
      <c r="E1010">
        <f t="shared" si="122"/>
        <v>-999</v>
      </c>
      <c r="F1010">
        <f>能力值计算器!G2</f>
        <v>0</v>
      </c>
      <c r="G1010">
        <f>ROUNDDOWN((能力值计算器!F4+能力值计算器!E4*2+ROUNDDOWN(C1010/4,0))*能力值计算器!C2/100+10+能力值计算器!C2,0)</f>
        <v>151</v>
      </c>
      <c r="H1010">
        <f>ROUNDDOWN(ROUNDDOWN(ROUNDDOWN(ROUNDDOWN(ROUNDDOWN((能力值计算器!F6+能力值计算器!E6*2+ROUNDDOWN(D1010/4,0))*能力值计算器!C2/100+5,0)*能力值计算器!H6,0)*能力值计算器!K6,0)*能力值计算器!L6,0)*VLOOKUP(能力值计算器!J6,能力变化对照表!A:B,2,0),0)</f>
        <v>97</v>
      </c>
      <c r="I1010">
        <f>ROUNDDOWN(ROUNDDOWN(ROUNDDOWN(ROUNDDOWN(ROUNDDOWN((能力值计算器!F8+能力值计算器!E8*2+ROUNDDOWN(E1010/4,0))*能力值计算器!C2/100+5,0)*能力值计算器!H8,0)*能力值计算器!K8,0)*能力值计算器!L8,0)*VLOOKUP(能力值计算器!J8,能力变化对照表!A:B,2,0),0)</f>
        <v>-39</v>
      </c>
      <c r="J1010">
        <f t="shared" si="123"/>
        <v>0</v>
      </c>
      <c r="K1010">
        <f t="shared" si="124"/>
        <v>-5889</v>
      </c>
      <c r="L1010">
        <f t="shared" si="125"/>
        <v>8758</v>
      </c>
      <c r="M1010">
        <f t="shared" si="126"/>
        <v>229.1</v>
      </c>
      <c r="N1010">
        <f t="shared" si="127"/>
        <v>1</v>
      </c>
    </row>
    <row r="1011" spans="1:14">
      <c r="A1011">
        <f t="shared" si="120"/>
        <v>0</v>
      </c>
      <c r="B1011">
        <f t="shared" si="121"/>
        <v>0</v>
      </c>
      <c r="C1011">
        <v>44</v>
      </c>
      <c r="D1011">
        <v>120</v>
      </c>
      <c r="E1011">
        <f t="shared" si="122"/>
        <v>-999</v>
      </c>
      <c r="F1011">
        <f>能力值计算器!G2</f>
        <v>0</v>
      </c>
      <c r="G1011">
        <f>ROUNDDOWN((能力值计算器!F4+能力值计算器!E4*2+ROUNDDOWN(C1011/4,0))*能力值计算器!C2/100+10+能力值计算器!C2,0)</f>
        <v>151</v>
      </c>
      <c r="H1011">
        <f>ROUNDDOWN(ROUNDDOWN(ROUNDDOWN(ROUNDDOWN(ROUNDDOWN((能力值计算器!F6+能力值计算器!E6*2+ROUNDDOWN(D1011/4,0))*能力值计算器!C2/100+5,0)*能力值计算器!H6,0)*能力值计算器!K6,0)*能力值计算器!L6,0)*VLOOKUP(能力值计算器!J6,能力变化对照表!A:B,2,0),0)</f>
        <v>100</v>
      </c>
      <c r="I1011">
        <f>ROUNDDOWN(ROUNDDOWN(ROUNDDOWN(ROUNDDOWN(ROUNDDOWN((能力值计算器!F8+能力值计算器!E8*2+ROUNDDOWN(E1011/4,0))*能力值计算器!C2/100+5,0)*能力值计算器!H8,0)*能力值计算器!K8,0)*能力值计算器!L8,0)*VLOOKUP(能力值计算器!J8,能力变化对照表!A:B,2,0),0)</f>
        <v>-39</v>
      </c>
      <c r="J1011">
        <f t="shared" si="123"/>
        <v>0</v>
      </c>
      <c r="K1011">
        <f t="shared" si="124"/>
        <v>-5889</v>
      </c>
      <c r="L1011">
        <f t="shared" si="125"/>
        <v>9211</v>
      </c>
      <c r="M1011">
        <f t="shared" si="126"/>
        <v>229.1</v>
      </c>
      <c r="N1011">
        <f t="shared" si="127"/>
        <v>1</v>
      </c>
    </row>
    <row r="1012" spans="1:14">
      <c r="A1012">
        <f t="shared" si="120"/>
        <v>0</v>
      </c>
      <c r="B1012">
        <f t="shared" si="121"/>
        <v>0</v>
      </c>
      <c r="C1012">
        <v>48</v>
      </c>
      <c r="D1012">
        <v>116</v>
      </c>
      <c r="E1012">
        <f t="shared" si="122"/>
        <v>-999</v>
      </c>
      <c r="F1012">
        <f>能力值计算器!G2</f>
        <v>0</v>
      </c>
      <c r="G1012">
        <f>ROUNDDOWN((能力值计算器!F4+能力值计算器!E4*2+ROUNDDOWN(C1012/4,0))*能力值计算器!C2/100+10+能力值计算器!C2,0)</f>
        <v>151</v>
      </c>
      <c r="H1012">
        <f>ROUNDDOWN(ROUNDDOWN(ROUNDDOWN(ROUNDDOWN(ROUNDDOWN((能力值计算器!F6+能力值计算器!E6*2+ROUNDDOWN(D1012/4,0))*能力值计算器!C2/100+5,0)*能力值计算器!H6,0)*能力值计算器!K6,0)*能力值计算器!L6,0)*VLOOKUP(能力值计算器!J6,能力变化对照表!A:B,2,0),0)</f>
        <v>100</v>
      </c>
      <c r="I1012">
        <f>ROUNDDOWN(ROUNDDOWN(ROUNDDOWN(ROUNDDOWN(ROUNDDOWN((能力值计算器!F8+能力值计算器!E8*2+ROUNDDOWN(E1012/4,0))*能力值计算器!C2/100+5,0)*能力值计算器!H8,0)*能力值计算器!K8,0)*能力值计算器!L8,0)*VLOOKUP(能力值计算器!J8,能力变化对照表!A:B,2,0),0)</f>
        <v>-39</v>
      </c>
      <c r="J1012">
        <f t="shared" si="123"/>
        <v>0</v>
      </c>
      <c r="K1012">
        <f t="shared" si="124"/>
        <v>-5889</v>
      </c>
      <c r="L1012">
        <f t="shared" si="125"/>
        <v>9211</v>
      </c>
      <c r="M1012">
        <f t="shared" si="126"/>
        <v>229.1</v>
      </c>
      <c r="N1012">
        <f t="shared" si="127"/>
        <v>1</v>
      </c>
    </row>
    <row r="1013" spans="1:14">
      <c r="A1013">
        <f t="shared" si="120"/>
        <v>0</v>
      </c>
      <c r="B1013">
        <f t="shared" si="121"/>
        <v>0</v>
      </c>
      <c r="C1013">
        <v>220</v>
      </c>
      <c r="D1013">
        <v>0</v>
      </c>
      <c r="E1013">
        <f t="shared" si="122"/>
        <v>-999</v>
      </c>
      <c r="F1013">
        <f>能力值计算器!G2</f>
        <v>0</v>
      </c>
      <c r="G1013">
        <f>ROUNDDOWN((能力值计算器!F4+能力值计算器!E4*2+ROUNDDOWN(C1013/4,0))*能力值计算器!C2/100+10+能力值计算器!C2,0)</f>
        <v>173</v>
      </c>
      <c r="H1013">
        <f>ROUNDDOWN(ROUNDDOWN(ROUNDDOWN(ROUNDDOWN(ROUNDDOWN((能力值计算器!F6+能力值计算器!E6*2+ROUNDDOWN(D1013/4,0))*能力值计算器!C2/100+5,0)*能力值计算器!H6,0)*能力值计算器!K6,0)*能力值计算器!L6,0)*VLOOKUP(能力值计算器!J6,能力变化对照表!A:B,2,0),0)</f>
        <v>85</v>
      </c>
      <c r="I1013">
        <f>ROUNDDOWN(ROUNDDOWN(ROUNDDOWN(ROUNDDOWN(ROUNDDOWN((能力值计算器!F8+能力值计算器!E8*2+ROUNDDOWN(E1013/4,0))*能力值计算器!C2/100+5,0)*能力值计算器!H8,0)*能力值计算器!K8,0)*能力值计算器!L8,0)*VLOOKUP(能力值计算器!J8,能力变化对照表!A:B,2,0),0)</f>
        <v>-39</v>
      </c>
      <c r="J1013">
        <f t="shared" si="123"/>
        <v>0</v>
      </c>
      <c r="K1013">
        <f t="shared" si="124"/>
        <v>-6747</v>
      </c>
      <c r="L1013">
        <f t="shared" si="125"/>
        <v>7958</v>
      </c>
      <c r="M1013">
        <f t="shared" si="126"/>
        <v>251.1</v>
      </c>
      <c r="N1013">
        <f t="shared" si="127"/>
        <v>1</v>
      </c>
    </row>
    <row r="1014" spans="1:14">
      <c r="A1014">
        <f t="shared" si="120"/>
        <v>0</v>
      </c>
      <c r="B1014">
        <f t="shared" si="121"/>
        <v>0</v>
      </c>
      <c r="C1014">
        <v>220</v>
      </c>
      <c r="D1014">
        <v>36</v>
      </c>
      <c r="E1014">
        <f t="shared" si="122"/>
        <v>-999</v>
      </c>
      <c r="F1014">
        <f>能力值计算器!G2</f>
        <v>0</v>
      </c>
      <c r="G1014">
        <f>ROUNDDOWN((能力值计算器!F4+能力值计算器!E4*2+ROUNDDOWN(C1014/4,0))*能力值计算器!C2/100+10+能力值计算器!C2,0)</f>
        <v>173</v>
      </c>
      <c r="H1014">
        <f>ROUNDDOWN(ROUNDDOWN(ROUNDDOWN(ROUNDDOWN(ROUNDDOWN((能力值计算器!F6+能力值计算器!E6*2+ROUNDDOWN(D1014/4,0))*能力值计算器!C2/100+5,0)*能力值计算器!H6,0)*能力值计算器!K6,0)*能力值计算器!L6,0)*VLOOKUP(能力值计算器!J6,能力变化对照表!A:B,2,0),0)</f>
        <v>90</v>
      </c>
      <c r="I1014">
        <f>ROUNDDOWN(ROUNDDOWN(ROUNDDOWN(ROUNDDOWN(ROUNDDOWN((能力值计算器!F8+能力值计算器!E8*2+ROUNDDOWN(E1014/4,0))*能力值计算器!C2/100+5,0)*能力值计算器!H8,0)*能力值计算器!K8,0)*能力值计算器!L8,0)*VLOOKUP(能力值计算器!J8,能力变化对照表!A:B,2,0),0)</f>
        <v>-39</v>
      </c>
      <c r="J1014">
        <f t="shared" si="123"/>
        <v>0</v>
      </c>
      <c r="K1014">
        <f t="shared" si="124"/>
        <v>-6747</v>
      </c>
      <c r="L1014">
        <f t="shared" si="125"/>
        <v>8823</v>
      </c>
      <c r="M1014">
        <f t="shared" si="126"/>
        <v>251.1</v>
      </c>
      <c r="N1014">
        <f t="shared" si="127"/>
        <v>1</v>
      </c>
    </row>
    <row r="1015" spans="1:14">
      <c r="A1015">
        <f t="shared" si="120"/>
        <v>0</v>
      </c>
      <c r="B1015">
        <f t="shared" si="121"/>
        <v>0</v>
      </c>
      <c r="C1015">
        <v>44</v>
      </c>
      <c r="D1015">
        <v>124</v>
      </c>
      <c r="E1015">
        <f t="shared" si="122"/>
        <v>-999</v>
      </c>
      <c r="F1015">
        <f>能力值计算器!G2</f>
        <v>0</v>
      </c>
      <c r="G1015">
        <f>ROUNDDOWN((能力值计算器!F4+能力值计算器!E4*2+ROUNDDOWN(C1015/4,0))*能力值计算器!C2/100+10+能力值计算器!C2,0)</f>
        <v>151</v>
      </c>
      <c r="H1015">
        <f>ROUNDDOWN(ROUNDDOWN(ROUNDDOWN(ROUNDDOWN(ROUNDDOWN((能力值计算器!F6+能力值计算器!E6*2+ROUNDDOWN(D1015/4,0))*能力值计算器!C2/100+5,0)*能力值计算器!H6,0)*能力值计算器!K6,0)*能力值计算器!L6,0)*VLOOKUP(能力值计算器!J6,能力变化对照表!A:B,2,0),0)</f>
        <v>101</v>
      </c>
      <c r="I1015">
        <f>ROUNDDOWN(ROUNDDOWN(ROUNDDOWN(ROUNDDOWN(ROUNDDOWN((能力值计算器!F8+能力值计算器!E8*2+ROUNDDOWN(E1015/4,0))*能力值计算器!C2/100+5,0)*能力值计算器!H8,0)*能力值计算器!K8,0)*能力值计算器!L8,0)*VLOOKUP(能力值计算器!J8,能力变化对照表!A:B,2,0),0)</f>
        <v>-39</v>
      </c>
      <c r="J1015">
        <f t="shared" si="123"/>
        <v>0</v>
      </c>
      <c r="K1015">
        <f t="shared" si="124"/>
        <v>-5889</v>
      </c>
      <c r="L1015">
        <f t="shared" si="125"/>
        <v>9362</v>
      </c>
      <c r="M1015">
        <f t="shared" si="126"/>
        <v>229.1</v>
      </c>
      <c r="N1015">
        <f t="shared" si="127"/>
        <v>1</v>
      </c>
    </row>
    <row r="1016" spans="1:14">
      <c r="A1016">
        <f t="shared" si="120"/>
        <v>0</v>
      </c>
      <c r="B1016">
        <f t="shared" si="121"/>
        <v>0</v>
      </c>
      <c r="C1016">
        <v>44</v>
      </c>
      <c r="D1016">
        <v>84</v>
      </c>
      <c r="E1016">
        <f t="shared" si="122"/>
        <v>-999</v>
      </c>
      <c r="F1016">
        <f>能力值计算器!G2</f>
        <v>0</v>
      </c>
      <c r="G1016">
        <f>ROUNDDOWN((能力值计算器!F4+能力值计算器!E4*2+ROUNDDOWN(C1016/4,0))*能力值计算器!C2/100+10+能力值计算器!C2,0)</f>
        <v>151</v>
      </c>
      <c r="H1016">
        <f>ROUNDDOWN(ROUNDDOWN(ROUNDDOWN(ROUNDDOWN(ROUNDDOWN((能力值计算器!F6+能力值计算器!E6*2+ROUNDDOWN(D1016/4,0))*能力值计算器!C2/100+5,0)*能力值计算器!H6,0)*能力值计算器!K6,0)*能力值计算器!L6,0)*VLOOKUP(能力值计算器!J6,能力变化对照表!A:B,2,0),0)</f>
        <v>96</v>
      </c>
      <c r="I1016">
        <f>ROUNDDOWN(ROUNDDOWN(ROUNDDOWN(ROUNDDOWN(ROUNDDOWN((能力值计算器!F8+能力值计算器!E8*2+ROUNDDOWN(E1016/4,0))*能力值计算器!C2/100+5,0)*能力值计算器!H8,0)*能力值计算器!K8,0)*能力值计算器!L8,0)*VLOOKUP(能力值计算器!J8,能力变化对照表!A:B,2,0),0)</f>
        <v>-39</v>
      </c>
      <c r="J1016">
        <f t="shared" si="123"/>
        <v>0</v>
      </c>
      <c r="K1016">
        <f t="shared" si="124"/>
        <v>-5889</v>
      </c>
      <c r="L1016">
        <f t="shared" si="125"/>
        <v>8607</v>
      </c>
      <c r="M1016">
        <f t="shared" si="126"/>
        <v>229.1</v>
      </c>
      <c r="N1016">
        <f t="shared" si="127"/>
        <v>1</v>
      </c>
    </row>
    <row r="1017" spans="1:14">
      <c r="A1017">
        <f t="shared" si="120"/>
        <v>0</v>
      </c>
      <c r="B1017">
        <f t="shared" si="121"/>
        <v>0</v>
      </c>
      <c r="C1017">
        <v>44</v>
      </c>
      <c r="D1017">
        <v>88</v>
      </c>
      <c r="E1017">
        <f t="shared" si="122"/>
        <v>-999</v>
      </c>
      <c r="F1017">
        <f>能力值计算器!G2</f>
        <v>0</v>
      </c>
      <c r="G1017">
        <f>ROUNDDOWN((能力值计算器!F4+能力值计算器!E4*2+ROUNDDOWN(C1017/4,0))*能力值计算器!C2/100+10+能力值计算器!C2,0)</f>
        <v>151</v>
      </c>
      <c r="H1017">
        <f>ROUNDDOWN(ROUNDDOWN(ROUNDDOWN(ROUNDDOWN(ROUNDDOWN((能力值计算器!F6+能力值计算器!E6*2+ROUNDDOWN(D1017/4,0))*能力值计算器!C2/100+5,0)*能力值计算器!H6,0)*能力值计算器!K6,0)*能力值计算器!L6,0)*VLOOKUP(能力值计算器!J6,能力变化对照表!A:B,2,0),0)</f>
        <v>96</v>
      </c>
      <c r="I1017">
        <f>ROUNDDOWN(ROUNDDOWN(ROUNDDOWN(ROUNDDOWN(ROUNDDOWN((能力值计算器!F8+能力值计算器!E8*2+ROUNDDOWN(E1017/4,0))*能力值计算器!C2/100+5,0)*能力值计算器!H8,0)*能力值计算器!K8,0)*能力值计算器!L8,0)*VLOOKUP(能力值计算器!J8,能力变化对照表!A:B,2,0),0)</f>
        <v>-39</v>
      </c>
      <c r="J1017">
        <f t="shared" si="123"/>
        <v>0</v>
      </c>
      <c r="K1017">
        <f t="shared" si="124"/>
        <v>-5889</v>
      </c>
      <c r="L1017">
        <f t="shared" si="125"/>
        <v>8607</v>
      </c>
      <c r="M1017">
        <f t="shared" si="126"/>
        <v>229.1</v>
      </c>
      <c r="N1017">
        <f t="shared" si="127"/>
        <v>1</v>
      </c>
    </row>
    <row r="1018" spans="1:14">
      <c r="A1018">
        <f t="shared" si="120"/>
        <v>0</v>
      </c>
      <c r="B1018">
        <f t="shared" si="121"/>
        <v>0</v>
      </c>
      <c r="C1018">
        <v>48</v>
      </c>
      <c r="D1018">
        <v>84</v>
      </c>
      <c r="E1018">
        <f t="shared" si="122"/>
        <v>-999</v>
      </c>
      <c r="F1018">
        <f>能力值计算器!G2</f>
        <v>0</v>
      </c>
      <c r="G1018">
        <f>ROUNDDOWN((能力值计算器!F4+能力值计算器!E4*2+ROUNDDOWN(C1018/4,0))*能力值计算器!C2/100+10+能力值计算器!C2,0)</f>
        <v>151</v>
      </c>
      <c r="H1018">
        <f>ROUNDDOWN(ROUNDDOWN(ROUNDDOWN(ROUNDDOWN(ROUNDDOWN((能力值计算器!F6+能力值计算器!E6*2+ROUNDDOWN(D1018/4,0))*能力值计算器!C2/100+5,0)*能力值计算器!H6,0)*能力值计算器!K6,0)*能力值计算器!L6,0)*VLOOKUP(能力值计算器!J6,能力变化对照表!A:B,2,0),0)</f>
        <v>96</v>
      </c>
      <c r="I1018">
        <f>ROUNDDOWN(ROUNDDOWN(ROUNDDOWN(ROUNDDOWN(ROUNDDOWN((能力值计算器!F8+能力值计算器!E8*2+ROUNDDOWN(E1018/4,0))*能力值计算器!C2/100+5,0)*能力值计算器!H8,0)*能力值计算器!K8,0)*能力值计算器!L8,0)*VLOOKUP(能力值计算器!J8,能力变化对照表!A:B,2,0),0)</f>
        <v>-39</v>
      </c>
      <c r="J1018">
        <f t="shared" si="123"/>
        <v>0</v>
      </c>
      <c r="K1018">
        <f t="shared" si="124"/>
        <v>-5889</v>
      </c>
      <c r="L1018">
        <f t="shared" si="125"/>
        <v>8607</v>
      </c>
      <c r="M1018">
        <f t="shared" si="126"/>
        <v>229.1</v>
      </c>
      <c r="N1018">
        <f t="shared" si="127"/>
        <v>1</v>
      </c>
    </row>
    <row r="1019" spans="1:14">
      <c r="A1019">
        <f t="shared" si="120"/>
        <v>0</v>
      </c>
      <c r="B1019">
        <f t="shared" si="121"/>
        <v>0</v>
      </c>
      <c r="C1019">
        <v>44</v>
      </c>
      <c r="D1019">
        <v>128</v>
      </c>
      <c r="E1019">
        <f t="shared" si="122"/>
        <v>-999</v>
      </c>
      <c r="F1019">
        <f>能力值计算器!G2</f>
        <v>0</v>
      </c>
      <c r="G1019">
        <f>ROUNDDOWN((能力值计算器!F4+能力值计算器!E4*2+ROUNDDOWN(C1019/4,0))*能力值计算器!C2/100+10+能力值计算器!C2,0)</f>
        <v>151</v>
      </c>
      <c r="H1019">
        <f>ROUNDDOWN(ROUNDDOWN(ROUNDDOWN(ROUNDDOWN(ROUNDDOWN((能力值计算器!F6+能力值计算器!E6*2+ROUNDDOWN(D1019/4,0))*能力值计算器!C2/100+5,0)*能力值计算器!H6,0)*能力值计算器!K6,0)*能力值计算器!L6,0)*VLOOKUP(能力值计算器!J6,能力变化对照表!A:B,2,0),0)</f>
        <v>101</v>
      </c>
      <c r="I1019">
        <f>ROUNDDOWN(ROUNDDOWN(ROUNDDOWN(ROUNDDOWN(ROUNDDOWN((能力值计算器!F8+能力值计算器!E8*2+ROUNDDOWN(E1019/4,0))*能力值计算器!C2/100+5,0)*能力值计算器!H8,0)*能力值计算器!K8,0)*能力值计算器!L8,0)*VLOOKUP(能力值计算器!J8,能力变化对照表!A:B,2,0),0)</f>
        <v>-39</v>
      </c>
      <c r="J1019">
        <f t="shared" si="123"/>
        <v>0</v>
      </c>
      <c r="K1019">
        <f t="shared" si="124"/>
        <v>-5889</v>
      </c>
      <c r="L1019">
        <f t="shared" si="125"/>
        <v>9362</v>
      </c>
      <c r="M1019">
        <f t="shared" si="126"/>
        <v>229.1</v>
      </c>
      <c r="N1019">
        <f t="shared" si="127"/>
        <v>1</v>
      </c>
    </row>
    <row r="1020" spans="1:14">
      <c r="A1020">
        <f t="shared" si="120"/>
        <v>0</v>
      </c>
      <c r="B1020">
        <f t="shared" si="121"/>
        <v>0</v>
      </c>
      <c r="C1020">
        <v>48</v>
      </c>
      <c r="D1020">
        <v>124</v>
      </c>
      <c r="E1020">
        <f t="shared" si="122"/>
        <v>-999</v>
      </c>
      <c r="F1020">
        <f>能力值计算器!G2</f>
        <v>0</v>
      </c>
      <c r="G1020">
        <f>ROUNDDOWN((能力值计算器!F4+能力值计算器!E4*2+ROUNDDOWN(C1020/4,0))*能力值计算器!C2/100+10+能力值计算器!C2,0)</f>
        <v>151</v>
      </c>
      <c r="H1020">
        <f>ROUNDDOWN(ROUNDDOWN(ROUNDDOWN(ROUNDDOWN(ROUNDDOWN((能力值计算器!F6+能力值计算器!E6*2+ROUNDDOWN(D1020/4,0))*能力值计算器!C2/100+5,0)*能力值计算器!H6,0)*能力值计算器!K6,0)*能力值计算器!L6,0)*VLOOKUP(能力值计算器!J6,能力变化对照表!A:B,2,0),0)</f>
        <v>101</v>
      </c>
      <c r="I1020">
        <f>ROUNDDOWN(ROUNDDOWN(ROUNDDOWN(ROUNDDOWN(ROUNDDOWN((能力值计算器!F8+能力值计算器!E8*2+ROUNDDOWN(E1020/4,0))*能力值计算器!C2/100+5,0)*能力值计算器!H8,0)*能力值计算器!K8,0)*能力值计算器!L8,0)*VLOOKUP(能力值计算器!J8,能力变化对照表!A:B,2,0),0)</f>
        <v>-39</v>
      </c>
      <c r="J1020">
        <f t="shared" si="123"/>
        <v>0</v>
      </c>
      <c r="K1020">
        <f t="shared" si="124"/>
        <v>-5889</v>
      </c>
      <c r="L1020">
        <f t="shared" si="125"/>
        <v>9362</v>
      </c>
      <c r="M1020">
        <f t="shared" si="126"/>
        <v>229.1</v>
      </c>
      <c r="N1020">
        <f t="shared" si="127"/>
        <v>1</v>
      </c>
    </row>
    <row r="1021" spans="1:14">
      <c r="A1021">
        <f t="shared" si="120"/>
        <v>0</v>
      </c>
      <c r="B1021">
        <f t="shared" si="121"/>
        <v>0</v>
      </c>
      <c r="C1021">
        <v>44</v>
      </c>
      <c r="D1021">
        <v>132</v>
      </c>
      <c r="E1021">
        <f t="shared" si="122"/>
        <v>-999</v>
      </c>
      <c r="F1021">
        <f>能力值计算器!G2</f>
        <v>0</v>
      </c>
      <c r="G1021">
        <f>ROUNDDOWN((能力值计算器!F4+能力值计算器!E4*2+ROUNDDOWN(C1021/4,0))*能力值计算器!C2/100+10+能力值计算器!C2,0)</f>
        <v>151</v>
      </c>
      <c r="H1021">
        <f>ROUNDDOWN(ROUNDDOWN(ROUNDDOWN(ROUNDDOWN(ROUNDDOWN((能力值计算器!F6+能力值计算器!E6*2+ROUNDDOWN(D1021/4,0))*能力值计算器!C2/100+5,0)*能力值计算器!H6,0)*能力值计算器!K6,0)*能力值计算器!L6,0)*VLOOKUP(能力值计算器!J6,能力变化对照表!A:B,2,0),0)</f>
        <v>102</v>
      </c>
      <c r="I1021">
        <f>ROUNDDOWN(ROUNDDOWN(ROUNDDOWN(ROUNDDOWN(ROUNDDOWN((能力值计算器!F8+能力值计算器!E8*2+ROUNDDOWN(E1021/4,0))*能力值计算器!C2/100+5,0)*能力值计算器!H8,0)*能力值计算器!K8,0)*能力值计算器!L8,0)*VLOOKUP(能力值计算器!J8,能力变化对照表!A:B,2,0),0)</f>
        <v>-39</v>
      </c>
      <c r="J1021">
        <f t="shared" si="123"/>
        <v>0</v>
      </c>
      <c r="K1021">
        <f t="shared" si="124"/>
        <v>-5889</v>
      </c>
      <c r="L1021">
        <f t="shared" si="125"/>
        <v>9513</v>
      </c>
      <c r="M1021">
        <f t="shared" si="126"/>
        <v>229.1</v>
      </c>
      <c r="N1021">
        <f t="shared" si="127"/>
        <v>1</v>
      </c>
    </row>
    <row r="1022" spans="1:14">
      <c r="A1022">
        <f t="shared" si="120"/>
        <v>0</v>
      </c>
      <c r="B1022">
        <f t="shared" si="121"/>
        <v>0</v>
      </c>
      <c r="C1022">
        <v>44</v>
      </c>
      <c r="D1022">
        <v>76</v>
      </c>
      <c r="E1022">
        <f t="shared" si="122"/>
        <v>-999</v>
      </c>
      <c r="F1022">
        <f>能力值计算器!G2</f>
        <v>0</v>
      </c>
      <c r="G1022">
        <f>ROUNDDOWN((能力值计算器!F4+能力值计算器!E4*2+ROUNDDOWN(C1022/4,0))*能力值计算器!C2/100+10+能力值计算器!C2,0)</f>
        <v>151</v>
      </c>
      <c r="H1022">
        <f>ROUNDDOWN(ROUNDDOWN(ROUNDDOWN(ROUNDDOWN(ROUNDDOWN((能力值计算器!F6+能力值计算器!E6*2+ROUNDDOWN(D1022/4,0))*能力值计算器!C2/100+5,0)*能力值计算器!H6,0)*能力值计算器!K6,0)*能力值计算器!L6,0)*VLOOKUP(能力值计算器!J6,能力变化对照表!A:B,2,0),0)</f>
        <v>95</v>
      </c>
      <c r="I1022">
        <f>ROUNDDOWN(ROUNDDOWN(ROUNDDOWN(ROUNDDOWN(ROUNDDOWN((能力值计算器!F8+能力值计算器!E8*2+ROUNDDOWN(E1022/4,0))*能力值计算器!C2/100+5,0)*能力值计算器!H8,0)*能力值计算器!K8,0)*能力值计算器!L8,0)*VLOOKUP(能力值计算器!J8,能力变化对照表!A:B,2,0),0)</f>
        <v>-39</v>
      </c>
      <c r="J1022">
        <f t="shared" si="123"/>
        <v>0</v>
      </c>
      <c r="K1022">
        <f t="shared" si="124"/>
        <v>-5889</v>
      </c>
      <c r="L1022">
        <f t="shared" si="125"/>
        <v>8456</v>
      </c>
      <c r="M1022">
        <f t="shared" si="126"/>
        <v>229.1</v>
      </c>
      <c r="N1022">
        <f t="shared" si="127"/>
        <v>1</v>
      </c>
    </row>
    <row r="1023" spans="1:14">
      <c r="A1023">
        <f t="shared" si="120"/>
        <v>0</v>
      </c>
      <c r="B1023">
        <f t="shared" si="121"/>
        <v>0</v>
      </c>
      <c r="C1023">
        <v>44</v>
      </c>
      <c r="D1023">
        <v>80</v>
      </c>
      <c r="E1023">
        <f t="shared" si="122"/>
        <v>-999</v>
      </c>
      <c r="F1023">
        <f>能力值计算器!G2</f>
        <v>0</v>
      </c>
      <c r="G1023">
        <f>ROUNDDOWN((能力值计算器!F4+能力值计算器!E4*2+ROUNDDOWN(C1023/4,0))*能力值计算器!C2/100+10+能力值计算器!C2,0)</f>
        <v>151</v>
      </c>
      <c r="H1023">
        <f>ROUNDDOWN(ROUNDDOWN(ROUNDDOWN(ROUNDDOWN(ROUNDDOWN((能力值计算器!F6+能力值计算器!E6*2+ROUNDDOWN(D1023/4,0))*能力值计算器!C2/100+5,0)*能力值计算器!H6,0)*能力值计算器!K6,0)*能力值计算器!L6,0)*VLOOKUP(能力值计算器!J6,能力变化对照表!A:B,2,0),0)</f>
        <v>95</v>
      </c>
      <c r="I1023">
        <f>ROUNDDOWN(ROUNDDOWN(ROUNDDOWN(ROUNDDOWN(ROUNDDOWN((能力值计算器!F8+能力值计算器!E8*2+ROUNDDOWN(E1023/4,0))*能力值计算器!C2/100+5,0)*能力值计算器!H8,0)*能力值计算器!K8,0)*能力值计算器!L8,0)*VLOOKUP(能力值计算器!J8,能力变化对照表!A:B,2,0),0)</f>
        <v>-39</v>
      </c>
      <c r="J1023">
        <f t="shared" si="123"/>
        <v>0</v>
      </c>
      <c r="K1023">
        <f t="shared" si="124"/>
        <v>-5889</v>
      </c>
      <c r="L1023">
        <f t="shared" si="125"/>
        <v>8456</v>
      </c>
      <c r="M1023">
        <f t="shared" si="126"/>
        <v>229.1</v>
      </c>
      <c r="N1023">
        <f t="shared" si="127"/>
        <v>1</v>
      </c>
    </row>
    <row r="1024" spans="1:14">
      <c r="A1024">
        <f t="shared" si="120"/>
        <v>0</v>
      </c>
      <c r="B1024">
        <f t="shared" si="121"/>
        <v>0</v>
      </c>
      <c r="C1024">
        <v>48</v>
      </c>
      <c r="D1024">
        <v>76</v>
      </c>
      <c r="E1024">
        <f t="shared" si="122"/>
        <v>-999</v>
      </c>
      <c r="F1024">
        <f>能力值计算器!G2</f>
        <v>0</v>
      </c>
      <c r="G1024">
        <f>ROUNDDOWN((能力值计算器!F4+能力值计算器!E4*2+ROUNDDOWN(C1024/4,0))*能力值计算器!C2/100+10+能力值计算器!C2,0)</f>
        <v>151</v>
      </c>
      <c r="H1024">
        <f>ROUNDDOWN(ROUNDDOWN(ROUNDDOWN(ROUNDDOWN(ROUNDDOWN((能力值计算器!F6+能力值计算器!E6*2+ROUNDDOWN(D1024/4,0))*能力值计算器!C2/100+5,0)*能力值计算器!H6,0)*能力值计算器!K6,0)*能力值计算器!L6,0)*VLOOKUP(能力值计算器!J6,能力变化对照表!A:B,2,0),0)</f>
        <v>95</v>
      </c>
      <c r="I1024">
        <f>ROUNDDOWN(ROUNDDOWN(ROUNDDOWN(ROUNDDOWN(ROUNDDOWN((能力值计算器!F8+能力值计算器!E8*2+ROUNDDOWN(E1024/4,0))*能力值计算器!C2/100+5,0)*能力值计算器!H8,0)*能力值计算器!K8,0)*能力值计算器!L8,0)*VLOOKUP(能力值计算器!J8,能力变化对照表!A:B,2,0),0)</f>
        <v>-39</v>
      </c>
      <c r="J1024">
        <f t="shared" si="123"/>
        <v>0</v>
      </c>
      <c r="K1024">
        <f t="shared" si="124"/>
        <v>-5889</v>
      </c>
      <c r="L1024">
        <f t="shared" si="125"/>
        <v>8456</v>
      </c>
      <c r="M1024">
        <f t="shared" si="126"/>
        <v>229.1</v>
      </c>
      <c r="N1024">
        <f t="shared" si="127"/>
        <v>1</v>
      </c>
    </row>
    <row r="1025" spans="1:14">
      <c r="A1025">
        <f t="shared" si="120"/>
        <v>0</v>
      </c>
      <c r="B1025">
        <f t="shared" si="121"/>
        <v>0</v>
      </c>
      <c r="C1025">
        <v>44</v>
      </c>
      <c r="D1025">
        <v>136</v>
      </c>
      <c r="E1025">
        <f t="shared" si="122"/>
        <v>-999</v>
      </c>
      <c r="F1025">
        <f>能力值计算器!G2</f>
        <v>0</v>
      </c>
      <c r="G1025">
        <f>ROUNDDOWN((能力值计算器!F4+能力值计算器!E4*2+ROUNDDOWN(C1025/4,0))*能力值计算器!C2/100+10+能力值计算器!C2,0)</f>
        <v>151</v>
      </c>
      <c r="H1025">
        <f>ROUNDDOWN(ROUNDDOWN(ROUNDDOWN(ROUNDDOWN(ROUNDDOWN((能力值计算器!F6+能力值计算器!E6*2+ROUNDDOWN(D1025/4,0))*能力值计算器!C2/100+5,0)*能力值计算器!H6,0)*能力值计算器!K6,0)*能力值计算器!L6,0)*VLOOKUP(能力值计算器!J6,能力变化对照表!A:B,2,0),0)</f>
        <v>102</v>
      </c>
      <c r="I1025">
        <f>ROUNDDOWN(ROUNDDOWN(ROUNDDOWN(ROUNDDOWN(ROUNDDOWN((能力值计算器!F8+能力值计算器!E8*2+ROUNDDOWN(E1025/4,0))*能力值计算器!C2/100+5,0)*能力值计算器!H8,0)*能力值计算器!K8,0)*能力值计算器!L8,0)*VLOOKUP(能力值计算器!J8,能力变化对照表!A:B,2,0),0)</f>
        <v>-39</v>
      </c>
      <c r="J1025">
        <f t="shared" si="123"/>
        <v>0</v>
      </c>
      <c r="K1025">
        <f t="shared" si="124"/>
        <v>-5889</v>
      </c>
      <c r="L1025">
        <f t="shared" si="125"/>
        <v>9513</v>
      </c>
      <c r="M1025">
        <f t="shared" si="126"/>
        <v>229.1</v>
      </c>
      <c r="N1025">
        <f t="shared" si="127"/>
        <v>1</v>
      </c>
    </row>
    <row r="1026" spans="1:14">
      <c r="A1026">
        <f t="shared" ref="A1026:A1089" si="128">IF(N1026=1,0,L1026+1/M1026)</f>
        <v>0</v>
      </c>
      <c r="B1026">
        <f t="shared" ref="B1026:B1089" si="129">IF(A1026=MAX(A:A),1,0)</f>
        <v>0</v>
      </c>
      <c r="C1026">
        <v>48</v>
      </c>
      <c r="D1026">
        <v>132</v>
      </c>
      <c r="E1026">
        <f t="shared" ref="E1026:E1089" si="130">IF(F1026-D1026-C1026&gt;253,-999,IF(F1026-D1026-C1026&lt;0,-999,F1026-D1026-C1026))</f>
        <v>-999</v>
      </c>
      <c r="F1026">
        <f>能力值计算器!G2</f>
        <v>0</v>
      </c>
      <c r="G1026">
        <f>ROUNDDOWN((能力值计算器!F4+能力值计算器!E4*2+ROUNDDOWN(C1026/4,0))*能力值计算器!C2/100+10+能力值计算器!C2,0)</f>
        <v>151</v>
      </c>
      <c r="H1026">
        <f>ROUNDDOWN(ROUNDDOWN(ROUNDDOWN(ROUNDDOWN(ROUNDDOWN((能力值计算器!F6+能力值计算器!E6*2+ROUNDDOWN(D1026/4,0))*能力值计算器!C2/100+5,0)*能力值计算器!H6,0)*能力值计算器!K6,0)*能力值计算器!L6,0)*VLOOKUP(能力值计算器!J6,能力变化对照表!A:B,2,0),0)</f>
        <v>102</v>
      </c>
      <c r="I1026">
        <f>ROUNDDOWN(ROUNDDOWN(ROUNDDOWN(ROUNDDOWN(ROUNDDOWN((能力值计算器!F8+能力值计算器!E8*2+ROUNDDOWN(E1026/4,0))*能力值计算器!C2/100+5,0)*能力值计算器!H8,0)*能力值计算器!K8,0)*能力值计算器!L8,0)*VLOOKUP(能力值计算器!J8,能力变化对照表!A:B,2,0),0)</f>
        <v>-39</v>
      </c>
      <c r="J1026">
        <f t="shared" ref="J1026:J1089" si="131">IF(E1026&lt;0,0,G1026*H1026)</f>
        <v>0</v>
      </c>
      <c r="K1026">
        <f t="shared" ref="K1026:K1089" si="132">G1026*I1026</f>
        <v>-5889</v>
      </c>
      <c r="L1026">
        <f t="shared" ref="L1026:L1089" si="133">(H1026+I1026)*G1026</f>
        <v>9513</v>
      </c>
      <c r="M1026">
        <f t="shared" ref="M1026:M1089" si="134">IF(H1026+I1026-G1026&lt;0,G1026-H1026-I1026,H1026+I1026-G1026)+IF(H1026-I1026&lt;0,I1026-H1026,H1026-I1026)+0.1</f>
        <v>229.1</v>
      </c>
      <c r="N1026">
        <f t="shared" ref="N1026:N1089" si="135">IF(E1026&lt;0,1,0)</f>
        <v>1</v>
      </c>
    </row>
    <row r="1027" spans="1:14">
      <c r="A1027">
        <f t="shared" si="128"/>
        <v>0</v>
      </c>
      <c r="B1027">
        <f t="shared" si="129"/>
        <v>0</v>
      </c>
      <c r="C1027">
        <v>44</v>
      </c>
      <c r="D1027">
        <v>140</v>
      </c>
      <c r="E1027">
        <f t="shared" si="130"/>
        <v>-999</v>
      </c>
      <c r="F1027">
        <f>能力值计算器!G2</f>
        <v>0</v>
      </c>
      <c r="G1027">
        <f>ROUNDDOWN((能力值计算器!F4+能力值计算器!E4*2+ROUNDDOWN(C1027/4,0))*能力值计算器!C2/100+10+能力值计算器!C2,0)</f>
        <v>151</v>
      </c>
      <c r="H1027">
        <f>ROUNDDOWN(ROUNDDOWN(ROUNDDOWN(ROUNDDOWN(ROUNDDOWN((能力值计算器!F6+能力值计算器!E6*2+ROUNDDOWN(D1027/4,0))*能力值计算器!C2/100+5,0)*能力值计算器!H6,0)*能力值计算器!K6,0)*能力值计算器!L6,0)*VLOOKUP(能力值计算器!J6,能力变化对照表!A:B,2,0),0)</f>
        <v>103</v>
      </c>
      <c r="I1027">
        <f>ROUNDDOWN(ROUNDDOWN(ROUNDDOWN(ROUNDDOWN(ROUNDDOWN((能力值计算器!F8+能力值计算器!E8*2+ROUNDDOWN(E1027/4,0))*能力值计算器!C2/100+5,0)*能力值计算器!H8,0)*能力值计算器!K8,0)*能力值计算器!L8,0)*VLOOKUP(能力值计算器!J8,能力变化对照表!A:B,2,0),0)</f>
        <v>-39</v>
      </c>
      <c r="J1027">
        <f t="shared" si="131"/>
        <v>0</v>
      </c>
      <c r="K1027">
        <f t="shared" si="132"/>
        <v>-5889</v>
      </c>
      <c r="L1027">
        <f t="shared" si="133"/>
        <v>9664</v>
      </c>
      <c r="M1027">
        <f t="shared" si="134"/>
        <v>229.1</v>
      </c>
      <c r="N1027">
        <f t="shared" si="135"/>
        <v>1</v>
      </c>
    </row>
    <row r="1028" spans="1:14">
      <c r="A1028">
        <f t="shared" si="128"/>
        <v>0</v>
      </c>
      <c r="B1028">
        <f t="shared" si="129"/>
        <v>0</v>
      </c>
      <c r="C1028">
        <v>44</v>
      </c>
      <c r="D1028">
        <v>68</v>
      </c>
      <c r="E1028">
        <f t="shared" si="130"/>
        <v>-999</v>
      </c>
      <c r="F1028">
        <f>能力值计算器!G2</f>
        <v>0</v>
      </c>
      <c r="G1028">
        <f>ROUNDDOWN((能力值计算器!F4+能力值计算器!E4*2+ROUNDDOWN(C1028/4,0))*能力值计算器!C2/100+10+能力值计算器!C2,0)</f>
        <v>151</v>
      </c>
      <c r="H1028">
        <f>ROUNDDOWN(ROUNDDOWN(ROUNDDOWN(ROUNDDOWN(ROUNDDOWN((能力值计算器!F6+能力值计算器!E6*2+ROUNDDOWN(D1028/4,0))*能力值计算器!C2/100+5,0)*能力值计算器!H6,0)*能力值计算器!K6,0)*能力值计算器!L6,0)*VLOOKUP(能力值计算器!J6,能力变化对照表!A:B,2,0),0)</f>
        <v>94</v>
      </c>
      <c r="I1028">
        <f>ROUNDDOWN(ROUNDDOWN(ROUNDDOWN(ROUNDDOWN(ROUNDDOWN((能力值计算器!F8+能力值计算器!E8*2+ROUNDDOWN(E1028/4,0))*能力值计算器!C2/100+5,0)*能力值计算器!H8,0)*能力值计算器!K8,0)*能力值计算器!L8,0)*VLOOKUP(能力值计算器!J8,能力变化对照表!A:B,2,0),0)</f>
        <v>-39</v>
      </c>
      <c r="J1028">
        <f t="shared" si="131"/>
        <v>0</v>
      </c>
      <c r="K1028">
        <f t="shared" si="132"/>
        <v>-5889</v>
      </c>
      <c r="L1028">
        <f t="shared" si="133"/>
        <v>8305</v>
      </c>
      <c r="M1028">
        <f t="shared" si="134"/>
        <v>229.1</v>
      </c>
      <c r="N1028">
        <f t="shared" si="135"/>
        <v>1</v>
      </c>
    </row>
    <row r="1029" spans="1:14">
      <c r="A1029">
        <f t="shared" si="128"/>
        <v>0</v>
      </c>
      <c r="B1029">
        <f t="shared" si="129"/>
        <v>0</v>
      </c>
      <c r="C1029">
        <v>44</v>
      </c>
      <c r="D1029">
        <v>72</v>
      </c>
      <c r="E1029">
        <f t="shared" si="130"/>
        <v>-999</v>
      </c>
      <c r="F1029">
        <f>能力值计算器!G2</f>
        <v>0</v>
      </c>
      <c r="G1029">
        <f>ROUNDDOWN((能力值计算器!F4+能力值计算器!E4*2+ROUNDDOWN(C1029/4,0))*能力值计算器!C2/100+10+能力值计算器!C2,0)</f>
        <v>151</v>
      </c>
      <c r="H1029">
        <f>ROUNDDOWN(ROUNDDOWN(ROUNDDOWN(ROUNDDOWN(ROUNDDOWN((能力值计算器!F6+能力值计算器!E6*2+ROUNDDOWN(D1029/4,0))*能力值计算器!C2/100+5,0)*能力值计算器!H6,0)*能力值计算器!K6,0)*能力值计算器!L6,0)*VLOOKUP(能力值计算器!J6,能力变化对照表!A:B,2,0),0)</f>
        <v>94</v>
      </c>
      <c r="I1029">
        <f>ROUNDDOWN(ROUNDDOWN(ROUNDDOWN(ROUNDDOWN(ROUNDDOWN((能力值计算器!F8+能力值计算器!E8*2+ROUNDDOWN(E1029/4,0))*能力值计算器!C2/100+5,0)*能力值计算器!H8,0)*能力值计算器!K8,0)*能力值计算器!L8,0)*VLOOKUP(能力值计算器!J8,能力变化对照表!A:B,2,0),0)</f>
        <v>-39</v>
      </c>
      <c r="J1029">
        <f t="shared" si="131"/>
        <v>0</v>
      </c>
      <c r="K1029">
        <f t="shared" si="132"/>
        <v>-5889</v>
      </c>
      <c r="L1029">
        <f t="shared" si="133"/>
        <v>8305</v>
      </c>
      <c r="M1029">
        <f t="shared" si="134"/>
        <v>229.1</v>
      </c>
      <c r="N1029">
        <f t="shared" si="135"/>
        <v>1</v>
      </c>
    </row>
    <row r="1030" spans="1:14">
      <c r="A1030">
        <f t="shared" si="128"/>
        <v>0</v>
      </c>
      <c r="B1030">
        <f t="shared" si="129"/>
        <v>0</v>
      </c>
      <c r="C1030">
        <v>48</v>
      </c>
      <c r="D1030">
        <v>68</v>
      </c>
      <c r="E1030">
        <f t="shared" si="130"/>
        <v>-999</v>
      </c>
      <c r="F1030">
        <f>能力值计算器!G2</f>
        <v>0</v>
      </c>
      <c r="G1030">
        <f>ROUNDDOWN((能力值计算器!F4+能力值计算器!E4*2+ROUNDDOWN(C1030/4,0))*能力值计算器!C2/100+10+能力值计算器!C2,0)</f>
        <v>151</v>
      </c>
      <c r="H1030">
        <f>ROUNDDOWN(ROUNDDOWN(ROUNDDOWN(ROUNDDOWN(ROUNDDOWN((能力值计算器!F6+能力值计算器!E6*2+ROUNDDOWN(D1030/4,0))*能力值计算器!C2/100+5,0)*能力值计算器!H6,0)*能力值计算器!K6,0)*能力值计算器!L6,0)*VLOOKUP(能力值计算器!J6,能力变化对照表!A:B,2,0),0)</f>
        <v>94</v>
      </c>
      <c r="I1030">
        <f>ROUNDDOWN(ROUNDDOWN(ROUNDDOWN(ROUNDDOWN(ROUNDDOWN((能力值计算器!F8+能力值计算器!E8*2+ROUNDDOWN(E1030/4,0))*能力值计算器!C2/100+5,0)*能力值计算器!H8,0)*能力值计算器!K8,0)*能力值计算器!L8,0)*VLOOKUP(能力值计算器!J8,能力变化对照表!A:B,2,0),0)</f>
        <v>-39</v>
      </c>
      <c r="J1030">
        <f t="shared" si="131"/>
        <v>0</v>
      </c>
      <c r="K1030">
        <f t="shared" si="132"/>
        <v>-5889</v>
      </c>
      <c r="L1030">
        <f t="shared" si="133"/>
        <v>8305</v>
      </c>
      <c r="M1030">
        <f t="shared" si="134"/>
        <v>229.1</v>
      </c>
      <c r="N1030">
        <f t="shared" si="135"/>
        <v>1</v>
      </c>
    </row>
    <row r="1031" spans="1:14">
      <c r="A1031">
        <f t="shared" si="128"/>
        <v>0</v>
      </c>
      <c r="B1031">
        <f t="shared" si="129"/>
        <v>0</v>
      </c>
      <c r="C1031">
        <v>44</v>
      </c>
      <c r="D1031">
        <v>144</v>
      </c>
      <c r="E1031">
        <f t="shared" si="130"/>
        <v>-999</v>
      </c>
      <c r="F1031">
        <f>能力值计算器!G2</f>
        <v>0</v>
      </c>
      <c r="G1031">
        <f>ROUNDDOWN((能力值计算器!F4+能力值计算器!E4*2+ROUNDDOWN(C1031/4,0))*能力值计算器!C2/100+10+能力值计算器!C2,0)</f>
        <v>151</v>
      </c>
      <c r="H1031">
        <f>ROUNDDOWN(ROUNDDOWN(ROUNDDOWN(ROUNDDOWN(ROUNDDOWN((能力值计算器!F6+能力值计算器!E6*2+ROUNDDOWN(D1031/4,0))*能力值计算器!C2/100+5,0)*能力值计算器!H6,0)*能力值计算器!K6,0)*能力值计算器!L6,0)*VLOOKUP(能力值计算器!J6,能力变化对照表!A:B,2,0),0)</f>
        <v>103</v>
      </c>
      <c r="I1031">
        <f>ROUNDDOWN(ROUNDDOWN(ROUNDDOWN(ROUNDDOWN(ROUNDDOWN((能力值计算器!F8+能力值计算器!E8*2+ROUNDDOWN(E1031/4,0))*能力值计算器!C2/100+5,0)*能力值计算器!H8,0)*能力值计算器!K8,0)*能力值计算器!L8,0)*VLOOKUP(能力值计算器!J8,能力变化对照表!A:B,2,0),0)</f>
        <v>-39</v>
      </c>
      <c r="J1031">
        <f t="shared" si="131"/>
        <v>0</v>
      </c>
      <c r="K1031">
        <f t="shared" si="132"/>
        <v>-5889</v>
      </c>
      <c r="L1031">
        <f t="shared" si="133"/>
        <v>9664</v>
      </c>
      <c r="M1031">
        <f t="shared" si="134"/>
        <v>229.1</v>
      </c>
      <c r="N1031">
        <f t="shared" si="135"/>
        <v>1</v>
      </c>
    </row>
    <row r="1032" spans="1:14">
      <c r="A1032">
        <f t="shared" si="128"/>
        <v>0</v>
      </c>
      <c r="B1032">
        <f t="shared" si="129"/>
        <v>0</v>
      </c>
      <c r="C1032">
        <v>48</v>
      </c>
      <c r="D1032">
        <v>140</v>
      </c>
      <c r="E1032">
        <f t="shared" si="130"/>
        <v>-999</v>
      </c>
      <c r="F1032">
        <f>能力值计算器!G2</f>
        <v>0</v>
      </c>
      <c r="G1032">
        <f>ROUNDDOWN((能力值计算器!F4+能力值计算器!E4*2+ROUNDDOWN(C1032/4,0))*能力值计算器!C2/100+10+能力值计算器!C2,0)</f>
        <v>151</v>
      </c>
      <c r="H1032">
        <f>ROUNDDOWN(ROUNDDOWN(ROUNDDOWN(ROUNDDOWN(ROUNDDOWN((能力值计算器!F6+能力值计算器!E6*2+ROUNDDOWN(D1032/4,0))*能力值计算器!C2/100+5,0)*能力值计算器!H6,0)*能力值计算器!K6,0)*能力值计算器!L6,0)*VLOOKUP(能力值计算器!J6,能力变化对照表!A:B,2,0),0)</f>
        <v>103</v>
      </c>
      <c r="I1032">
        <f>ROUNDDOWN(ROUNDDOWN(ROUNDDOWN(ROUNDDOWN(ROUNDDOWN((能力值计算器!F8+能力值计算器!E8*2+ROUNDDOWN(E1032/4,0))*能力值计算器!C2/100+5,0)*能力值计算器!H8,0)*能力值计算器!K8,0)*能力值计算器!L8,0)*VLOOKUP(能力值计算器!J8,能力变化对照表!A:B,2,0),0)</f>
        <v>-39</v>
      </c>
      <c r="J1032">
        <f t="shared" si="131"/>
        <v>0</v>
      </c>
      <c r="K1032">
        <f t="shared" si="132"/>
        <v>-5889</v>
      </c>
      <c r="L1032">
        <f t="shared" si="133"/>
        <v>9664</v>
      </c>
      <c r="M1032">
        <f t="shared" si="134"/>
        <v>229.1</v>
      </c>
      <c r="N1032">
        <f t="shared" si="135"/>
        <v>1</v>
      </c>
    </row>
    <row r="1033" spans="1:14">
      <c r="A1033">
        <f t="shared" si="128"/>
        <v>0</v>
      </c>
      <c r="B1033">
        <f t="shared" si="129"/>
        <v>0</v>
      </c>
      <c r="C1033">
        <v>44</v>
      </c>
      <c r="D1033">
        <v>148</v>
      </c>
      <c r="E1033">
        <f t="shared" si="130"/>
        <v>-999</v>
      </c>
      <c r="F1033">
        <f>能力值计算器!G2</f>
        <v>0</v>
      </c>
      <c r="G1033">
        <f>ROUNDDOWN((能力值计算器!F4+能力值计算器!E4*2+ROUNDDOWN(C1033/4,0))*能力值计算器!C2/100+10+能力值计算器!C2,0)</f>
        <v>151</v>
      </c>
      <c r="H1033">
        <f>ROUNDDOWN(ROUNDDOWN(ROUNDDOWN(ROUNDDOWN(ROUNDDOWN((能力值计算器!F6+能力值计算器!E6*2+ROUNDDOWN(D1033/4,0))*能力值计算器!C2/100+5,0)*能力值计算器!H6,0)*能力值计算器!K6,0)*能力值计算器!L6,0)*VLOOKUP(能力值计算器!J6,能力变化对照表!A:B,2,0),0)</f>
        <v>104</v>
      </c>
      <c r="I1033">
        <f>ROUNDDOWN(ROUNDDOWN(ROUNDDOWN(ROUNDDOWN(ROUNDDOWN((能力值计算器!F8+能力值计算器!E8*2+ROUNDDOWN(E1033/4,0))*能力值计算器!C2/100+5,0)*能力值计算器!H8,0)*能力值计算器!K8,0)*能力值计算器!L8,0)*VLOOKUP(能力值计算器!J8,能力变化对照表!A:B,2,0),0)</f>
        <v>-39</v>
      </c>
      <c r="J1033">
        <f t="shared" si="131"/>
        <v>0</v>
      </c>
      <c r="K1033">
        <f t="shared" si="132"/>
        <v>-5889</v>
      </c>
      <c r="L1033">
        <f t="shared" si="133"/>
        <v>9815</v>
      </c>
      <c r="M1033">
        <f t="shared" si="134"/>
        <v>229.1</v>
      </c>
      <c r="N1033">
        <f t="shared" si="135"/>
        <v>1</v>
      </c>
    </row>
    <row r="1034" spans="1:14">
      <c r="A1034">
        <f t="shared" si="128"/>
        <v>0</v>
      </c>
      <c r="B1034">
        <f t="shared" si="129"/>
        <v>0</v>
      </c>
      <c r="C1034">
        <v>44</v>
      </c>
      <c r="D1034">
        <v>60</v>
      </c>
      <c r="E1034">
        <f t="shared" si="130"/>
        <v>-999</v>
      </c>
      <c r="F1034">
        <f>能力值计算器!G2</f>
        <v>0</v>
      </c>
      <c r="G1034">
        <f>ROUNDDOWN((能力值计算器!F4+能力值计算器!E4*2+ROUNDDOWN(C1034/4,0))*能力值计算器!C2/100+10+能力值计算器!C2,0)</f>
        <v>151</v>
      </c>
      <c r="H1034">
        <f>ROUNDDOWN(ROUNDDOWN(ROUNDDOWN(ROUNDDOWN(ROUNDDOWN((能力值计算器!F6+能力值计算器!E6*2+ROUNDDOWN(D1034/4,0))*能力值计算器!C2/100+5,0)*能力值计算器!H6,0)*能力值计算器!K6,0)*能力值计算器!L6,0)*VLOOKUP(能力值计算器!J6,能力变化对照表!A:B,2,0),0)</f>
        <v>93</v>
      </c>
      <c r="I1034">
        <f>ROUNDDOWN(ROUNDDOWN(ROUNDDOWN(ROUNDDOWN(ROUNDDOWN((能力值计算器!F8+能力值计算器!E8*2+ROUNDDOWN(E1034/4,0))*能力值计算器!C2/100+5,0)*能力值计算器!H8,0)*能力值计算器!K8,0)*能力值计算器!L8,0)*VLOOKUP(能力值计算器!J8,能力变化对照表!A:B,2,0),0)</f>
        <v>-39</v>
      </c>
      <c r="J1034">
        <f t="shared" si="131"/>
        <v>0</v>
      </c>
      <c r="K1034">
        <f t="shared" si="132"/>
        <v>-5889</v>
      </c>
      <c r="L1034">
        <f t="shared" si="133"/>
        <v>8154</v>
      </c>
      <c r="M1034">
        <f t="shared" si="134"/>
        <v>229.1</v>
      </c>
      <c r="N1034">
        <f t="shared" si="135"/>
        <v>1</v>
      </c>
    </row>
    <row r="1035" spans="1:14">
      <c r="A1035">
        <f t="shared" si="128"/>
        <v>0</v>
      </c>
      <c r="B1035">
        <f t="shared" si="129"/>
        <v>0</v>
      </c>
      <c r="C1035">
        <v>44</v>
      </c>
      <c r="D1035">
        <v>64</v>
      </c>
      <c r="E1035">
        <f t="shared" si="130"/>
        <v>-999</v>
      </c>
      <c r="F1035">
        <f>能力值计算器!G2</f>
        <v>0</v>
      </c>
      <c r="G1035">
        <f>ROUNDDOWN((能力值计算器!F4+能力值计算器!E4*2+ROUNDDOWN(C1035/4,0))*能力值计算器!C2/100+10+能力值计算器!C2,0)</f>
        <v>151</v>
      </c>
      <c r="H1035">
        <f>ROUNDDOWN(ROUNDDOWN(ROUNDDOWN(ROUNDDOWN(ROUNDDOWN((能力值计算器!F6+能力值计算器!E6*2+ROUNDDOWN(D1035/4,0))*能力值计算器!C2/100+5,0)*能力值计算器!H6,0)*能力值计算器!K6,0)*能力值计算器!L6,0)*VLOOKUP(能力值计算器!J6,能力变化对照表!A:B,2,0),0)</f>
        <v>93</v>
      </c>
      <c r="I1035">
        <f>ROUNDDOWN(ROUNDDOWN(ROUNDDOWN(ROUNDDOWN(ROUNDDOWN((能力值计算器!F8+能力值计算器!E8*2+ROUNDDOWN(E1035/4,0))*能力值计算器!C2/100+5,0)*能力值计算器!H8,0)*能力值计算器!K8,0)*能力值计算器!L8,0)*VLOOKUP(能力值计算器!J8,能力变化对照表!A:B,2,0),0)</f>
        <v>-39</v>
      </c>
      <c r="J1035">
        <f t="shared" si="131"/>
        <v>0</v>
      </c>
      <c r="K1035">
        <f t="shared" si="132"/>
        <v>-5889</v>
      </c>
      <c r="L1035">
        <f t="shared" si="133"/>
        <v>8154</v>
      </c>
      <c r="M1035">
        <f t="shared" si="134"/>
        <v>229.1</v>
      </c>
      <c r="N1035">
        <f t="shared" si="135"/>
        <v>1</v>
      </c>
    </row>
    <row r="1036" spans="1:14">
      <c r="A1036">
        <f t="shared" si="128"/>
        <v>0</v>
      </c>
      <c r="B1036">
        <f t="shared" si="129"/>
        <v>0</v>
      </c>
      <c r="C1036">
        <v>48</v>
      </c>
      <c r="D1036">
        <v>60</v>
      </c>
      <c r="E1036">
        <f t="shared" si="130"/>
        <v>-999</v>
      </c>
      <c r="F1036">
        <f>能力值计算器!G2</f>
        <v>0</v>
      </c>
      <c r="G1036">
        <f>ROUNDDOWN((能力值计算器!F4+能力值计算器!E4*2+ROUNDDOWN(C1036/4,0))*能力值计算器!C2/100+10+能力值计算器!C2,0)</f>
        <v>151</v>
      </c>
      <c r="H1036">
        <f>ROUNDDOWN(ROUNDDOWN(ROUNDDOWN(ROUNDDOWN(ROUNDDOWN((能力值计算器!F6+能力值计算器!E6*2+ROUNDDOWN(D1036/4,0))*能力值计算器!C2/100+5,0)*能力值计算器!H6,0)*能力值计算器!K6,0)*能力值计算器!L6,0)*VLOOKUP(能力值计算器!J6,能力变化对照表!A:B,2,0),0)</f>
        <v>93</v>
      </c>
      <c r="I1036">
        <f>ROUNDDOWN(ROUNDDOWN(ROUNDDOWN(ROUNDDOWN(ROUNDDOWN((能力值计算器!F8+能力值计算器!E8*2+ROUNDDOWN(E1036/4,0))*能力值计算器!C2/100+5,0)*能力值计算器!H8,0)*能力值计算器!K8,0)*能力值计算器!L8,0)*VLOOKUP(能力值计算器!J8,能力变化对照表!A:B,2,0),0)</f>
        <v>-39</v>
      </c>
      <c r="J1036">
        <f t="shared" si="131"/>
        <v>0</v>
      </c>
      <c r="K1036">
        <f t="shared" si="132"/>
        <v>-5889</v>
      </c>
      <c r="L1036">
        <f t="shared" si="133"/>
        <v>8154</v>
      </c>
      <c r="M1036">
        <f t="shared" si="134"/>
        <v>229.1</v>
      </c>
      <c r="N1036">
        <f t="shared" si="135"/>
        <v>1</v>
      </c>
    </row>
    <row r="1037" spans="1:14">
      <c r="A1037">
        <f t="shared" si="128"/>
        <v>0</v>
      </c>
      <c r="B1037">
        <f t="shared" si="129"/>
        <v>0</v>
      </c>
      <c r="C1037">
        <v>44</v>
      </c>
      <c r="D1037">
        <v>152</v>
      </c>
      <c r="E1037">
        <f t="shared" si="130"/>
        <v>-999</v>
      </c>
      <c r="F1037">
        <f>能力值计算器!G2</f>
        <v>0</v>
      </c>
      <c r="G1037">
        <f>ROUNDDOWN((能力值计算器!F4+能力值计算器!E4*2+ROUNDDOWN(C1037/4,0))*能力值计算器!C2/100+10+能力值计算器!C2,0)</f>
        <v>151</v>
      </c>
      <c r="H1037">
        <f>ROUNDDOWN(ROUNDDOWN(ROUNDDOWN(ROUNDDOWN(ROUNDDOWN((能力值计算器!F6+能力值计算器!E6*2+ROUNDDOWN(D1037/4,0))*能力值计算器!C2/100+5,0)*能力值计算器!H6,0)*能力值计算器!K6,0)*能力值计算器!L6,0)*VLOOKUP(能力值计算器!J6,能力变化对照表!A:B,2,0),0)</f>
        <v>104</v>
      </c>
      <c r="I1037">
        <f>ROUNDDOWN(ROUNDDOWN(ROUNDDOWN(ROUNDDOWN(ROUNDDOWN((能力值计算器!F8+能力值计算器!E8*2+ROUNDDOWN(E1037/4,0))*能力值计算器!C2/100+5,0)*能力值计算器!H8,0)*能力值计算器!K8,0)*能力值计算器!L8,0)*VLOOKUP(能力值计算器!J8,能力变化对照表!A:B,2,0),0)</f>
        <v>-39</v>
      </c>
      <c r="J1037">
        <f t="shared" si="131"/>
        <v>0</v>
      </c>
      <c r="K1037">
        <f t="shared" si="132"/>
        <v>-5889</v>
      </c>
      <c r="L1037">
        <f t="shared" si="133"/>
        <v>9815</v>
      </c>
      <c r="M1037">
        <f t="shared" si="134"/>
        <v>229.1</v>
      </c>
      <c r="N1037">
        <f t="shared" si="135"/>
        <v>1</v>
      </c>
    </row>
    <row r="1038" spans="1:14">
      <c r="A1038">
        <f t="shared" si="128"/>
        <v>0</v>
      </c>
      <c r="B1038">
        <f t="shared" si="129"/>
        <v>0</v>
      </c>
      <c r="C1038">
        <v>48</v>
      </c>
      <c r="D1038">
        <v>148</v>
      </c>
      <c r="E1038">
        <f t="shared" si="130"/>
        <v>-999</v>
      </c>
      <c r="F1038">
        <f>能力值计算器!G2</f>
        <v>0</v>
      </c>
      <c r="G1038">
        <f>ROUNDDOWN((能力值计算器!F4+能力值计算器!E4*2+ROUNDDOWN(C1038/4,0))*能力值计算器!C2/100+10+能力值计算器!C2,0)</f>
        <v>151</v>
      </c>
      <c r="H1038">
        <f>ROUNDDOWN(ROUNDDOWN(ROUNDDOWN(ROUNDDOWN(ROUNDDOWN((能力值计算器!F6+能力值计算器!E6*2+ROUNDDOWN(D1038/4,0))*能力值计算器!C2/100+5,0)*能力值计算器!H6,0)*能力值计算器!K6,0)*能力值计算器!L6,0)*VLOOKUP(能力值计算器!J6,能力变化对照表!A:B,2,0),0)</f>
        <v>104</v>
      </c>
      <c r="I1038">
        <f>ROUNDDOWN(ROUNDDOWN(ROUNDDOWN(ROUNDDOWN(ROUNDDOWN((能力值计算器!F8+能力值计算器!E8*2+ROUNDDOWN(E1038/4,0))*能力值计算器!C2/100+5,0)*能力值计算器!H8,0)*能力值计算器!K8,0)*能力值计算器!L8,0)*VLOOKUP(能力值计算器!J8,能力变化对照表!A:B,2,0),0)</f>
        <v>-39</v>
      </c>
      <c r="J1038">
        <f t="shared" si="131"/>
        <v>0</v>
      </c>
      <c r="K1038">
        <f t="shared" si="132"/>
        <v>-5889</v>
      </c>
      <c r="L1038">
        <f t="shared" si="133"/>
        <v>9815</v>
      </c>
      <c r="M1038">
        <f t="shared" si="134"/>
        <v>229.1</v>
      </c>
      <c r="N1038">
        <f t="shared" si="135"/>
        <v>1</v>
      </c>
    </row>
    <row r="1039" spans="1:14">
      <c r="A1039">
        <f t="shared" si="128"/>
        <v>0</v>
      </c>
      <c r="B1039">
        <f t="shared" si="129"/>
        <v>0</v>
      </c>
      <c r="C1039">
        <v>44</v>
      </c>
      <c r="D1039">
        <v>156</v>
      </c>
      <c r="E1039">
        <f t="shared" si="130"/>
        <v>-999</v>
      </c>
      <c r="F1039">
        <f>能力值计算器!G2</f>
        <v>0</v>
      </c>
      <c r="G1039">
        <f>ROUNDDOWN((能力值计算器!F4+能力值计算器!E4*2+ROUNDDOWN(C1039/4,0))*能力值计算器!C2/100+10+能力值计算器!C2,0)</f>
        <v>151</v>
      </c>
      <c r="H1039">
        <f>ROUNDDOWN(ROUNDDOWN(ROUNDDOWN(ROUNDDOWN(ROUNDDOWN((能力值计算器!F6+能力值计算器!E6*2+ROUNDDOWN(D1039/4,0))*能力值计算器!C2/100+5,0)*能力值计算器!H6,0)*能力值计算器!K6,0)*能力值计算器!L6,0)*VLOOKUP(能力值计算器!J6,能力变化对照表!A:B,2,0),0)</f>
        <v>105</v>
      </c>
      <c r="I1039">
        <f>ROUNDDOWN(ROUNDDOWN(ROUNDDOWN(ROUNDDOWN(ROUNDDOWN((能力值计算器!F8+能力值计算器!E8*2+ROUNDDOWN(E1039/4,0))*能力值计算器!C2/100+5,0)*能力值计算器!H8,0)*能力值计算器!K8,0)*能力值计算器!L8,0)*VLOOKUP(能力值计算器!J8,能力变化对照表!A:B,2,0),0)</f>
        <v>-39</v>
      </c>
      <c r="J1039">
        <f t="shared" si="131"/>
        <v>0</v>
      </c>
      <c r="K1039">
        <f t="shared" si="132"/>
        <v>-5889</v>
      </c>
      <c r="L1039">
        <f t="shared" si="133"/>
        <v>9966</v>
      </c>
      <c r="M1039">
        <f t="shared" si="134"/>
        <v>229.1</v>
      </c>
      <c r="N1039">
        <f t="shared" si="135"/>
        <v>1</v>
      </c>
    </row>
    <row r="1040" spans="1:14">
      <c r="A1040">
        <f t="shared" si="128"/>
        <v>0</v>
      </c>
      <c r="B1040">
        <f t="shared" si="129"/>
        <v>0</v>
      </c>
      <c r="C1040">
        <v>44</v>
      </c>
      <c r="D1040">
        <v>52</v>
      </c>
      <c r="E1040">
        <f t="shared" si="130"/>
        <v>-999</v>
      </c>
      <c r="F1040">
        <f>能力值计算器!G2</f>
        <v>0</v>
      </c>
      <c r="G1040">
        <f>ROUNDDOWN((能力值计算器!F4+能力值计算器!E4*2+ROUNDDOWN(C1040/4,0))*能力值计算器!C2/100+10+能力值计算器!C2,0)</f>
        <v>151</v>
      </c>
      <c r="H1040">
        <f>ROUNDDOWN(ROUNDDOWN(ROUNDDOWN(ROUNDDOWN(ROUNDDOWN((能力值计算器!F6+能力值计算器!E6*2+ROUNDDOWN(D1040/4,0))*能力值计算器!C2/100+5,0)*能力值计算器!H6,0)*能力值计算器!K6,0)*能力值计算器!L6,0)*VLOOKUP(能力值计算器!J6,能力变化对照表!A:B,2,0),0)</f>
        <v>92</v>
      </c>
      <c r="I1040">
        <f>ROUNDDOWN(ROUNDDOWN(ROUNDDOWN(ROUNDDOWN(ROUNDDOWN((能力值计算器!F8+能力值计算器!E8*2+ROUNDDOWN(E1040/4,0))*能力值计算器!C2/100+5,0)*能力值计算器!H8,0)*能力值计算器!K8,0)*能力值计算器!L8,0)*VLOOKUP(能力值计算器!J8,能力变化对照表!A:B,2,0),0)</f>
        <v>-39</v>
      </c>
      <c r="J1040">
        <f t="shared" si="131"/>
        <v>0</v>
      </c>
      <c r="K1040">
        <f t="shared" si="132"/>
        <v>-5889</v>
      </c>
      <c r="L1040">
        <f t="shared" si="133"/>
        <v>8003</v>
      </c>
      <c r="M1040">
        <f t="shared" si="134"/>
        <v>229.1</v>
      </c>
      <c r="N1040">
        <f t="shared" si="135"/>
        <v>1</v>
      </c>
    </row>
    <row r="1041" spans="1:14">
      <c r="A1041">
        <f t="shared" si="128"/>
        <v>0</v>
      </c>
      <c r="B1041">
        <f t="shared" si="129"/>
        <v>0</v>
      </c>
      <c r="C1041">
        <v>44</v>
      </c>
      <c r="D1041">
        <v>56</v>
      </c>
      <c r="E1041">
        <f t="shared" si="130"/>
        <v>-999</v>
      </c>
      <c r="F1041">
        <f>能力值计算器!G2</f>
        <v>0</v>
      </c>
      <c r="G1041">
        <f>ROUNDDOWN((能力值计算器!F4+能力值计算器!E4*2+ROUNDDOWN(C1041/4,0))*能力值计算器!C2/100+10+能力值计算器!C2,0)</f>
        <v>151</v>
      </c>
      <c r="H1041">
        <f>ROUNDDOWN(ROUNDDOWN(ROUNDDOWN(ROUNDDOWN(ROUNDDOWN((能力值计算器!F6+能力值计算器!E6*2+ROUNDDOWN(D1041/4,0))*能力值计算器!C2/100+5,0)*能力值计算器!H6,0)*能力值计算器!K6,0)*能力值计算器!L6,0)*VLOOKUP(能力值计算器!J6,能力变化对照表!A:B,2,0),0)</f>
        <v>92</v>
      </c>
      <c r="I1041">
        <f>ROUNDDOWN(ROUNDDOWN(ROUNDDOWN(ROUNDDOWN(ROUNDDOWN((能力值计算器!F8+能力值计算器!E8*2+ROUNDDOWN(E1041/4,0))*能力值计算器!C2/100+5,0)*能力值计算器!H8,0)*能力值计算器!K8,0)*能力值计算器!L8,0)*VLOOKUP(能力值计算器!J8,能力变化对照表!A:B,2,0),0)</f>
        <v>-39</v>
      </c>
      <c r="J1041">
        <f t="shared" si="131"/>
        <v>0</v>
      </c>
      <c r="K1041">
        <f t="shared" si="132"/>
        <v>-5889</v>
      </c>
      <c r="L1041">
        <f t="shared" si="133"/>
        <v>8003</v>
      </c>
      <c r="M1041">
        <f t="shared" si="134"/>
        <v>229.1</v>
      </c>
      <c r="N1041">
        <f t="shared" si="135"/>
        <v>1</v>
      </c>
    </row>
    <row r="1042" spans="1:14">
      <c r="A1042">
        <f t="shared" si="128"/>
        <v>0</v>
      </c>
      <c r="B1042">
        <f t="shared" si="129"/>
        <v>0</v>
      </c>
      <c r="C1042">
        <v>48</v>
      </c>
      <c r="D1042">
        <v>52</v>
      </c>
      <c r="E1042">
        <f t="shared" si="130"/>
        <v>-999</v>
      </c>
      <c r="F1042">
        <f>能力值计算器!G2</f>
        <v>0</v>
      </c>
      <c r="G1042">
        <f>ROUNDDOWN((能力值计算器!F4+能力值计算器!E4*2+ROUNDDOWN(C1042/4,0))*能力值计算器!C2/100+10+能力值计算器!C2,0)</f>
        <v>151</v>
      </c>
      <c r="H1042">
        <f>ROUNDDOWN(ROUNDDOWN(ROUNDDOWN(ROUNDDOWN(ROUNDDOWN((能力值计算器!F6+能力值计算器!E6*2+ROUNDDOWN(D1042/4,0))*能力值计算器!C2/100+5,0)*能力值计算器!H6,0)*能力值计算器!K6,0)*能力值计算器!L6,0)*VLOOKUP(能力值计算器!J6,能力变化对照表!A:B,2,0),0)</f>
        <v>92</v>
      </c>
      <c r="I1042">
        <f>ROUNDDOWN(ROUNDDOWN(ROUNDDOWN(ROUNDDOWN(ROUNDDOWN((能力值计算器!F8+能力值计算器!E8*2+ROUNDDOWN(E1042/4,0))*能力值计算器!C2/100+5,0)*能力值计算器!H8,0)*能力值计算器!K8,0)*能力值计算器!L8,0)*VLOOKUP(能力值计算器!J8,能力变化对照表!A:B,2,0),0)</f>
        <v>-39</v>
      </c>
      <c r="J1042">
        <f t="shared" si="131"/>
        <v>0</v>
      </c>
      <c r="K1042">
        <f t="shared" si="132"/>
        <v>-5889</v>
      </c>
      <c r="L1042">
        <f t="shared" si="133"/>
        <v>8003</v>
      </c>
      <c r="M1042">
        <f t="shared" si="134"/>
        <v>229.1</v>
      </c>
      <c r="N1042">
        <f t="shared" si="135"/>
        <v>1</v>
      </c>
    </row>
    <row r="1043" spans="1:14">
      <c r="A1043">
        <f t="shared" si="128"/>
        <v>0</v>
      </c>
      <c r="B1043">
        <f t="shared" si="129"/>
        <v>0</v>
      </c>
      <c r="C1043">
        <v>44</v>
      </c>
      <c r="D1043">
        <v>160</v>
      </c>
      <c r="E1043">
        <f t="shared" si="130"/>
        <v>-999</v>
      </c>
      <c r="F1043">
        <f>能力值计算器!G2</f>
        <v>0</v>
      </c>
      <c r="G1043">
        <f>ROUNDDOWN((能力值计算器!F4+能力值计算器!E4*2+ROUNDDOWN(C1043/4,0))*能力值计算器!C2/100+10+能力值计算器!C2,0)</f>
        <v>151</v>
      </c>
      <c r="H1043">
        <f>ROUNDDOWN(ROUNDDOWN(ROUNDDOWN(ROUNDDOWN(ROUNDDOWN((能力值计算器!F6+能力值计算器!E6*2+ROUNDDOWN(D1043/4,0))*能力值计算器!C2/100+5,0)*能力值计算器!H6,0)*能力值计算器!K6,0)*能力值计算器!L6,0)*VLOOKUP(能力值计算器!J6,能力变化对照表!A:B,2,0),0)</f>
        <v>105</v>
      </c>
      <c r="I1043">
        <f>ROUNDDOWN(ROUNDDOWN(ROUNDDOWN(ROUNDDOWN(ROUNDDOWN((能力值计算器!F8+能力值计算器!E8*2+ROUNDDOWN(E1043/4,0))*能力值计算器!C2/100+5,0)*能力值计算器!H8,0)*能力值计算器!K8,0)*能力值计算器!L8,0)*VLOOKUP(能力值计算器!J8,能力变化对照表!A:B,2,0),0)</f>
        <v>-39</v>
      </c>
      <c r="J1043">
        <f t="shared" si="131"/>
        <v>0</v>
      </c>
      <c r="K1043">
        <f t="shared" si="132"/>
        <v>-5889</v>
      </c>
      <c r="L1043">
        <f t="shared" si="133"/>
        <v>9966</v>
      </c>
      <c r="M1043">
        <f t="shared" si="134"/>
        <v>229.1</v>
      </c>
      <c r="N1043">
        <f t="shared" si="135"/>
        <v>1</v>
      </c>
    </row>
    <row r="1044" spans="1:14">
      <c r="A1044">
        <f t="shared" si="128"/>
        <v>0</v>
      </c>
      <c r="B1044">
        <f t="shared" si="129"/>
        <v>0</v>
      </c>
      <c r="C1044">
        <v>48</v>
      </c>
      <c r="D1044">
        <v>156</v>
      </c>
      <c r="E1044">
        <f t="shared" si="130"/>
        <v>-999</v>
      </c>
      <c r="F1044">
        <f>能力值计算器!G2</f>
        <v>0</v>
      </c>
      <c r="G1044">
        <f>ROUNDDOWN((能力值计算器!F4+能力值计算器!E4*2+ROUNDDOWN(C1044/4,0))*能力值计算器!C2/100+10+能力值计算器!C2,0)</f>
        <v>151</v>
      </c>
      <c r="H1044">
        <f>ROUNDDOWN(ROUNDDOWN(ROUNDDOWN(ROUNDDOWN(ROUNDDOWN((能力值计算器!F6+能力值计算器!E6*2+ROUNDDOWN(D1044/4,0))*能力值计算器!C2/100+5,0)*能力值计算器!H6,0)*能力值计算器!K6,0)*能力值计算器!L6,0)*VLOOKUP(能力值计算器!J6,能力变化对照表!A:B,2,0),0)</f>
        <v>105</v>
      </c>
      <c r="I1044">
        <f>ROUNDDOWN(ROUNDDOWN(ROUNDDOWN(ROUNDDOWN(ROUNDDOWN((能力值计算器!F8+能力值计算器!E8*2+ROUNDDOWN(E1044/4,0))*能力值计算器!C2/100+5,0)*能力值计算器!H8,0)*能力值计算器!K8,0)*能力值计算器!L8,0)*VLOOKUP(能力值计算器!J8,能力变化对照表!A:B,2,0),0)</f>
        <v>-39</v>
      </c>
      <c r="J1044">
        <f t="shared" si="131"/>
        <v>0</v>
      </c>
      <c r="K1044">
        <f t="shared" si="132"/>
        <v>-5889</v>
      </c>
      <c r="L1044">
        <f t="shared" si="133"/>
        <v>9966</v>
      </c>
      <c r="M1044">
        <f t="shared" si="134"/>
        <v>229.1</v>
      </c>
      <c r="N1044">
        <f t="shared" si="135"/>
        <v>1</v>
      </c>
    </row>
    <row r="1045" spans="1:14">
      <c r="A1045">
        <f t="shared" si="128"/>
        <v>0</v>
      </c>
      <c r="B1045">
        <f t="shared" si="129"/>
        <v>0</v>
      </c>
      <c r="C1045">
        <v>44</v>
      </c>
      <c r="D1045">
        <v>164</v>
      </c>
      <c r="E1045">
        <f t="shared" si="130"/>
        <v>-999</v>
      </c>
      <c r="F1045">
        <f>能力值计算器!G2</f>
        <v>0</v>
      </c>
      <c r="G1045">
        <f>ROUNDDOWN((能力值计算器!F4+能力值计算器!E4*2+ROUNDDOWN(C1045/4,0))*能力值计算器!C2/100+10+能力值计算器!C2,0)</f>
        <v>151</v>
      </c>
      <c r="H1045">
        <f>ROUNDDOWN(ROUNDDOWN(ROUNDDOWN(ROUNDDOWN(ROUNDDOWN((能力值计算器!F6+能力值计算器!E6*2+ROUNDDOWN(D1045/4,0))*能力值计算器!C2/100+5,0)*能力值计算器!H6,0)*能力值计算器!K6,0)*能力值计算器!L6,0)*VLOOKUP(能力值计算器!J6,能力变化对照表!A:B,2,0),0)</f>
        <v>106</v>
      </c>
      <c r="I1045">
        <f>ROUNDDOWN(ROUNDDOWN(ROUNDDOWN(ROUNDDOWN(ROUNDDOWN((能力值计算器!F8+能力值计算器!E8*2+ROUNDDOWN(E1045/4,0))*能力值计算器!C2/100+5,0)*能力值计算器!H8,0)*能力值计算器!K8,0)*能力值计算器!L8,0)*VLOOKUP(能力值计算器!J8,能力变化对照表!A:B,2,0),0)</f>
        <v>-39</v>
      </c>
      <c r="J1045">
        <f t="shared" si="131"/>
        <v>0</v>
      </c>
      <c r="K1045">
        <f t="shared" si="132"/>
        <v>-5889</v>
      </c>
      <c r="L1045">
        <f t="shared" si="133"/>
        <v>10117</v>
      </c>
      <c r="M1045">
        <f t="shared" si="134"/>
        <v>229.1</v>
      </c>
      <c r="N1045">
        <f t="shared" si="135"/>
        <v>1</v>
      </c>
    </row>
    <row r="1046" spans="1:14">
      <c r="A1046">
        <f t="shared" si="128"/>
        <v>0</v>
      </c>
      <c r="B1046">
        <f t="shared" si="129"/>
        <v>0</v>
      </c>
      <c r="C1046">
        <v>44</v>
      </c>
      <c r="D1046">
        <v>44</v>
      </c>
      <c r="E1046">
        <f t="shared" si="130"/>
        <v>-999</v>
      </c>
      <c r="F1046">
        <f>能力值计算器!G2</f>
        <v>0</v>
      </c>
      <c r="G1046">
        <f>ROUNDDOWN((能力值计算器!F4+能力值计算器!E4*2+ROUNDDOWN(C1046/4,0))*能力值计算器!C2/100+10+能力值计算器!C2,0)</f>
        <v>151</v>
      </c>
      <c r="H1046">
        <f>ROUNDDOWN(ROUNDDOWN(ROUNDDOWN(ROUNDDOWN(ROUNDDOWN((能力值计算器!F6+能力值计算器!E6*2+ROUNDDOWN(D1046/4,0))*能力值计算器!C2/100+5,0)*能力值计算器!H6,0)*能力值计算器!K6,0)*能力值计算器!L6,0)*VLOOKUP(能力值计算器!J6,能力变化对照表!A:B,2,0),0)</f>
        <v>91</v>
      </c>
      <c r="I1046">
        <f>ROUNDDOWN(ROUNDDOWN(ROUNDDOWN(ROUNDDOWN(ROUNDDOWN((能力值计算器!F8+能力值计算器!E8*2+ROUNDDOWN(E1046/4,0))*能力值计算器!C2/100+5,0)*能力值计算器!H8,0)*能力值计算器!K8,0)*能力值计算器!L8,0)*VLOOKUP(能力值计算器!J8,能力变化对照表!A:B,2,0),0)</f>
        <v>-39</v>
      </c>
      <c r="J1046">
        <f t="shared" si="131"/>
        <v>0</v>
      </c>
      <c r="K1046">
        <f t="shared" si="132"/>
        <v>-5889</v>
      </c>
      <c r="L1046">
        <f t="shared" si="133"/>
        <v>7852</v>
      </c>
      <c r="M1046">
        <f t="shared" si="134"/>
        <v>229.1</v>
      </c>
      <c r="N1046">
        <f t="shared" si="135"/>
        <v>1</v>
      </c>
    </row>
    <row r="1047" spans="1:14">
      <c r="A1047">
        <f t="shared" si="128"/>
        <v>0</v>
      </c>
      <c r="B1047">
        <f t="shared" si="129"/>
        <v>0</v>
      </c>
      <c r="C1047">
        <v>44</v>
      </c>
      <c r="D1047">
        <v>48</v>
      </c>
      <c r="E1047">
        <f t="shared" si="130"/>
        <v>-999</v>
      </c>
      <c r="F1047">
        <f>能力值计算器!G2</f>
        <v>0</v>
      </c>
      <c r="G1047">
        <f>ROUNDDOWN((能力值计算器!F4+能力值计算器!E4*2+ROUNDDOWN(C1047/4,0))*能力值计算器!C2/100+10+能力值计算器!C2,0)</f>
        <v>151</v>
      </c>
      <c r="H1047">
        <f>ROUNDDOWN(ROUNDDOWN(ROUNDDOWN(ROUNDDOWN(ROUNDDOWN((能力值计算器!F6+能力值计算器!E6*2+ROUNDDOWN(D1047/4,0))*能力值计算器!C2/100+5,0)*能力值计算器!H6,0)*能力值计算器!K6,0)*能力值计算器!L6,0)*VLOOKUP(能力值计算器!J6,能力变化对照表!A:B,2,0),0)</f>
        <v>91</v>
      </c>
      <c r="I1047">
        <f>ROUNDDOWN(ROUNDDOWN(ROUNDDOWN(ROUNDDOWN(ROUNDDOWN((能力值计算器!F8+能力值计算器!E8*2+ROUNDDOWN(E1047/4,0))*能力值计算器!C2/100+5,0)*能力值计算器!H8,0)*能力值计算器!K8,0)*能力值计算器!L8,0)*VLOOKUP(能力值计算器!J8,能力变化对照表!A:B,2,0),0)</f>
        <v>-39</v>
      </c>
      <c r="J1047">
        <f t="shared" si="131"/>
        <v>0</v>
      </c>
      <c r="K1047">
        <f t="shared" si="132"/>
        <v>-5889</v>
      </c>
      <c r="L1047">
        <f t="shared" si="133"/>
        <v>7852</v>
      </c>
      <c r="M1047">
        <f t="shared" si="134"/>
        <v>229.1</v>
      </c>
      <c r="N1047">
        <f t="shared" si="135"/>
        <v>1</v>
      </c>
    </row>
    <row r="1048" spans="1:14">
      <c r="A1048">
        <f t="shared" si="128"/>
        <v>0</v>
      </c>
      <c r="B1048">
        <f t="shared" si="129"/>
        <v>0</v>
      </c>
      <c r="C1048">
        <v>48</v>
      </c>
      <c r="D1048">
        <v>44</v>
      </c>
      <c r="E1048">
        <f t="shared" si="130"/>
        <v>-999</v>
      </c>
      <c r="F1048">
        <f>能力值计算器!G2</f>
        <v>0</v>
      </c>
      <c r="G1048">
        <f>ROUNDDOWN((能力值计算器!F4+能力值计算器!E4*2+ROUNDDOWN(C1048/4,0))*能力值计算器!C2/100+10+能力值计算器!C2,0)</f>
        <v>151</v>
      </c>
      <c r="H1048">
        <f>ROUNDDOWN(ROUNDDOWN(ROUNDDOWN(ROUNDDOWN(ROUNDDOWN((能力值计算器!F6+能力值计算器!E6*2+ROUNDDOWN(D1048/4,0))*能力值计算器!C2/100+5,0)*能力值计算器!H6,0)*能力值计算器!K6,0)*能力值计算器!L6,0)*VLOOKUP(能力值计算器!J6,能力变化对照表!A:B,2,0),0)</f>
        <v>91</v>
      </c>
      <c r="I1048">
        <f>ROUNDDOWN(ROUNDDOWN(ROUNDDOWN(ROUNDDOWN(ROUNDDOWN((能力值计算器!F8+能力值计算器!E8*2+ROUNDDOWN(E1048/4,0))*能力值计算器!C2/100+5,0)*能力值计算器!H8,0)*能力值计算器!K8,0)*能力值计算器!L8,0)*VLOOKUP(能力值计算器!J8,能力变化对照表!A:B,2,0),0)</f>
        <v>-39</v>
      </c>
      <c r="J1048">
        <f t="shared" si="131"/>
        <v>0</v>
      </c>
      <c r="K1048">
        <f t="shared" si="132"/>
        <v>-5889</v>
      </c>
      <c r="L1048">
        <f t="shared" si="133"/>
        <v>7852</v>
      </c>
      <c r="M1048">
        <f t="shared" si="134"/>
        <v>229.1</v>
      </c>
      <c r="N1048">
        <f t="shared" si="135"/>
        <v>1</v>
      </c>
    </row>
    <row r="1049" spans="1:14">
      <c r="A1049">
        <f t="shared" si="128"/>
        <v>0</v>
      </c>
      <c r="B1049">
        <f t="shared" si="129"/>
        <v>0</v>
      </c>
      <c r="C1049">
        <v>44</v>
      </c>
      <c r="D1049">
        <v>168</v>
      </c>
      <c r="E1049">
        <f t="shared" si="130"/>
        <v>-999</v>
      </c>
      <c r="F1049">
        <f>能力值计算器!G2</f>
        <v>0</v>
      </c>
      <c r="G1049">
        <f>ROUNDDOWN((能力值计算器!F4+能力值计算器!E4*2+ROUNDDOWN(C1049/4,0))*能力值计算器!C2/100+10+能力值计算器!C2,0)</f>
        <v>151</v>
      </c>
      <c r="H1049">
        <f>ROUNDDOWN(ROUNDDOWN(ROUNDDOWN(ROUNDDOWN(ROUNDDOWN((能力值计算器!F6+能力值计算器!E6*2+ROUNDDOWN(D1049/4,0))*能力值计算器!C2/100+5,0)*能力值计算器!H6,0)*能力值计算器!K6,0)*能力值计算器!L6,0)*VLOOKUP(能力值计算器!J6,能力变化对照表!A:B,2,0),0)</f>
        <v>106</v>
      </c>
      <c r="I1049">
        <f>ROUNDDOWN(ROUNDDOWN(ROUNDDOWN(ROUNDDOWN(ROUNDDOWN((能力值计算器!F8+能力值计算器!E8*2+ROUNDDOWN(E1049/4,0))*能力值计算器!C2/100+5,0)*能力值计算器!H8,0)*能力值计算器!K8,0)*能力值计算器!L8,0)*VLOOKUP(能力值计算器!J8,能力变化对照表!A:B,2,0),0)</f>
        <v>-39</v>
      </c>
      <c r="J1049">
        <f t="shared" si="131"/>
        <v>0</v>
      </c>
      <c r="K1049">
        <f t="shared" si="132"/>
        <v>-5889</v>
      </c>
      <c r="L1049">
        <f t="shared" si="133"/>
        <v>10117</v>
      </c>
      <c r="M1049">
        <f t="shared" si="134"/>
        <v>229.1</v>
      </c>
      <c r="N1049">
        <f t="shared" si="135"/>
        <v>1</v>
      </c>
    </row>
    <row r="1050" spans="1:14">
      <c r="A1050">
        <f t="shared" si="128"/>
        <v>0</v>
      </c>
      <c r="B1050">
        <f t="shared" si="129"/>
        <v>0</v>
      </c>
      <c r="C1050">
        <v>48</v>
      </c>
      <c r="D1050">
        <v>164</v>
      </c>
      <c r="E1050">
        <f t="shared" si="130"/>
        <v>-999</v>
      </c>
      <c r="F1050">
        <f>能力值计算器!G2</f>
        <v>0</v>
      </c>
      <c r="G1050">
        <f>ROUNDDOWN((能力值计算器!F4+能力值计算器!E4*2+ROUNDDOWN(C1050/4,0))*能力值计算器!C2/100+10+能力值计算器!C2,0)</f>
        <v>151</v>
      </c>
      <c r="H1050">
        <f>ROUNDDOWN(ROUNDDOWN(ROUNDDOWN(ROUNDDOWN(ROUNDDOWN((能力值计算器!F6+能力值计算器!E6*2+ROUNDDOWN(D1050/4,0))*能力值计算器!C2/100+5,0)*能力值计算器!H6,0)*能力值计算器!K6,0)*能力值计算器!L6,0)*VLOOKUP(能力值计算器!J6,能力变化对照表!A:B,2,0),0)</f>
        <v>106</v>
      </c>
      <c r="I1050">
        <f>ROUNDDOWN(ROUNDDOWN(ROUNDDOWN(ROUNDDOWN(ROUNDDOWN((能力值计算器!F8+能力值计算器!E8*2+ROUNDDOWN(E1050/4,0))*能力值计算器!C2/100+5,0)*能力值计算器!H8,0)*能力值计算器!K8,0)*能力值计算器!L8,0)*VLOOKUP(能力值计算器!J8,能力变化对照表!A:B,2,0),0)</f>
        <v>-39</v>
      </c>
      <c r="J1050">
        <f t="shared" si="131"/>
        <v>0</v>
      </c>
      <c r="K1050">
        <f t="shared" si="132"/>
        <v>-5889</v>
      </c>
      <c r="L1050">
        <f t="shared" si="133"/>
        <v>10117</v>
      </c>
      <c r="M1050">
        <f t="shared" si="134"/>
        <v>229.1</v>
      </c>
      <c r="N1050">
        <f t="shared" si="135"/>
        <v>1</v>
      </c>
    </row>
    <row r="1051" spans="1:14">
      <c r="A1051">
        <f t="shared" si="128"/>
        <v>0</v>
      </c>
      <c r="B1051">
        <f t="shared" si="129"/>
        <v>0</v>
      </c>
      <c r="C1051">
        <v>44</v>
      </c>
      <c r="D1051">
        <v>172</v>
      </c>
      <c r="E1051">
        <f t="shared" si="130"/>
        <v>-999</v>
      </c>
      <c r="F1051">
        <f>能力值计算器!G2</f>
        <v>0</v>
      </c>
      <c r="G1051">
        <f>ROUNDDOWN((能力值计算器!F4+能力值计算器!E4*2+ROUNDDOWN(C1051/4,0))*能力值计算器!C2/100+10+能力值计算器!C2,0)</f>
        <v>151</v>
      </c>
      <c r="H1051">
        <f>ROUNDDOWN(ROUNDDOWN(ROUNDDOWN(ROUNDDOWN(ROUNDDOWN((能力值计算器!F6+能力值计算器!E6*2+ROUNDDOWN(D1051/4,0))*能力值计算器!C2/100+5,0)*能力值计算器!H6,0)*能力值计算器!K6,0)*能力值计算器!L6,0)*VLOOKUP(能力值计算器!J6,能力变化对照表!A:B,2,0),0)</f>
        <v>107</v>
      </c>
      <c r="I1051">
        <f>ROUNDDOWN(ROUNDDOWN(ROUNDDOWN(ROUNDDOWN(ROUNDDOWN((能力值计算器!F8+能力值计算器!E8*2+ROUNDDOWN(E1051/4,0))*能力值计算器!C2/100+5,0)*能力值计算器!H8,0)*能力值计算器!K8,0)*能力值计算器!L8,0)*VLOOKUP(能力值计算器!J8,能力变化对照表!A:B,2,0),0)</f>
        <v>-39</v>
      </c>
      <c r="J1051">
        <f t="shared" si="131"/>
        <v>0</v>
      </c>
      <c r="K1051">
        <f t="shared" si="132"/>
        <v>-5889</v>
      </c>
      <c r="L1051">
        <f t="shared" si="133"/>
        <v>10268</v>
      </c>
      <c r="M1051">
        <f t="shared" si="134"/>
        <v>229.1</v>
      </c>
      <c r="N1051">
        <f t="shared" si="135"/>
        <v>1</v>
      </c>
    </row>
    <row r="1052" spans="1:14">
      <c r="A1052">
        <f t="shared" si="128"/>
        <v>0</v>
      </c>
      <c r="B1052">
        <f t="shared" si="129"/>
        <v>0</v>
      </c>
      <c r="C1052">
        <v>44</v>
      </c>
      <c r="D1052">
        <v>36</v>
      </c>
      <c r="E1052">
        <f t="shared" si="130"/>
        <v>-999</v>
      </c>
      <c r="F1052">
        <f>能力值计算器!G2</f>
        <v>0</v>
      </c>
      <c r="G1052">
        <f>ROUNDDOWN((能力值计算器!F4+能力值计算器!E4*2+ROUNDDOWN(C1052/4,0))*能力值计算器!C2/100+10+能力值计算器!C2,0)</f>
        <v>151</v>
      </c>
      <c r="H1052">
        <f>ROUNDDOWN(ROUNDDOWN(ROUNDDOWN(ROUNDDOWN(ROUNDDOWN((能力值计算器!F6+能力值计算器!E6*2+ROUNDDOWN(D1052/4,0))*能力值计算器!C2/100+5,0)*能力值计算器!H6,0)*能力值计算器!K6,0)*能力值计算器!L6,0)*VLOOKUP(能力值计算器!J6,能力变化对照表!A:B,2,0),0)</f>
        <v>90</v>
      </c>
      <c r="I1052">
        <f>ROUNDDOWN(ROUNDDOWN(ROUNDDOWN(ROUNDDOWN(ROUNDDOWN((能力值计算器!F8+能力值计算器!E8*2+ROUNDDOWN(E1052/4,0))*能力值计算器!C2/100+5,0)*能力值计算器!H8,0)*能力值计算器!K8,0)*能力值计算器!L8,0)*VLOOKUP(能力值计算器!J8,能力变化对照表!A:B,2,0),0)</f>
        <v>-39</v>
      </c>
      <c r="J1052">
        <f t="shared" si="131"/>
        <v>0</v>
      </c>
      <c r="K1052">
        <f t="shared" si="132"/>
        <v>-5889</v>
      </c>
      <c r="L1052">
        <f t="shared" si="133"/>
        <v>7701</v>
      </c>
      <c r="M1052">
        <f t="shared" si="134"/>
        <v>229.1</v>
      </c>
      <c r="N1052">
        <f t="shared" si="135"/>
        <v>1</v>
      </c>
    </row>
    <row r="1053" spans="1:14">
      <c r="A1053">
        <f t="shared" si="128"/>
        <v>0</v>
      </c>
      <c r="B1053">
        <f t="shared" si="129"/>
        <v>0</v>
      </c>
      <c r="C1053">
        <v>44</v>
      </c>
      <c r="D1053">
        <v>40</v>
      </c>
      <c r="E1053">
        <f t="shared" si="130"/>
        <v>-999</v>
      </c>
      <c r="F1053">
        <f>能力值计算器!G2</f>
        <v>0</v>
      </c>
      <c r="G1053">
        <f>ROUNDDOWN((能力值计算器!F4+能力值计算器!E4*2+ROUNDDOWN(C1053/4,0))*能力值计算器!C2/100+10+能力值计算器!C2,0)</f>
        <v>151</v>
      </c>
      <c r="H1053">
        <f>ROUNDDOWN(ROUNDDOWN(ROUNDDOWN(ROUNDDOWN(ROUNDDOWN((能力值计算器!F6+能力值计算器!E6*2+ROUNDDOWN(D1053/4,0))*能力值计算器!C2/100+5,0)*能力值计算器!H6,0)*能力值计算器!K6,0)*能力值计算器!L6,0)*VLOOKUP(能力值计算器!J6,能力变化对照表!A:B,2,0),0)</f>
        <v>90</v>
      </c>
      <c r="I1053">
        <f>ROUNDDOWN(ROUNDDOWN(ROUNDDOWN(ROUNDDOWN(ROUNDDOWN((能力值计算器!F8+能力值计算器!E8*2+ROUNDDOWN(E1053/4,0))*能力值计算器!C2/100+5,0)*能力值计算器!H8,0)*能力值计算器!K8,0)*能力值计算器!L8,0)*VLOOKUP(能力值计算器!J8,能力变化对照表!A:B,2,0),0)</f>
        <v>-39</v>
      </c>
      <c r="J1053">
        <f t="shared" si="131"/>
        <v>0</v>
      </c>
      <c r="K1053">
        <f t="shared" si="132"/>
        <v>-5889</v>
      </c>
      <c r="L1053">
        <f t="shared" si="133"/>
        <v>7701</v>
      </c>
      <c r="M1053">
        <f t="shared" si="134"/>
        <v>229.1</v>
      </c>
      <c r="N1053">
        <f t="shared" si="135"/>
        <v>1</v>
      </c>
    </row>
    <row r="1054" spans="1:14">
      <c r="A1054">
        <f t="shared" si="128"/>
        <v>0</v>
      </c>
      <c r="B1054">
        <f t="shared" si="129"/>
        <v>0</v>
      </c>
      <c r="C1054">
        <v>48</v>
      </c>
      <c r="D1054">
        <v>36</v>
      </c>
      <c r="E1054">
        <f t="shared" si="130"/>
        <v>-999</v>
      </c>
      <c r="F1054">
        <f>能力值计算器!G2</f>
        <v>0</v>
      </c>
      <c r="G1054">
        <f>ROUNDDOWN((能力值计算器!F4+能力值计算器!E4*2+ROUNDDOWN(C1054/4,0))*能力值计算器!C2/100+10+能力值计算器!C2,0)</f>
        <v>151</v>
      </c>
      <c r="H1054">
        <f>ROUNDDOWN(ROUNDDOWN(ROUNDDOWN(ROUNDDOWN(ROUNDDOWN((能力值计算器!F6+能力值计算器!E6*2+ROUNDDOWN(D1054/4,0))*能力值计算器!C2/100+5,0)*能力值计算器!H6,0)*能力值计算器!K6,0)*能力值计算器!L6,0)*VLOOKUP(能力值计算器!J6,能力变化对照表!A:B,2,0),0)</f>
        <v>90</v>
      </c>
      <c r="I1054">
        <f>ROUNDDOWN(ROUNDDOWN(ROUNDDOWN(ROUNDDOWN(ROUNDDOWN((能力值计算器!F8+能力值计算器!E8*2+ROUNDDOWN(E1054/4,0))*能力值计算器!C2/100+5,0)*能力值计算器!H8,0)*能力值计算器!K8,0)*能力值计算器!L8,0)*VLOOKUP(能力值计算器!J8,能力变化对照表!A:B,2,0),0)</f>
        <v>-39</v>
      </c>
      <c r="J1054">
        <f t="shared" si="131"/>
        <v>0</v>
      </c>
      <c r="K1054">
        <f t="shared" si="132"/>
        <v>-5889</v>
      </c>
      <c r="L1054">
        <f t="shared" si="133"/>
        <v>7701</v>
      </c>
      <c r="M1054">
        <f t="shared" si="134"/>
        <v>229.1</v>
      </c>
      <c r="N1054">
        <f t="shared" si="135"/>
        <v>1</v>
      </c>
    </row>
    <row r="1055" spans="1:14">
      <c r="A1055">
        <f t="shared" si="128"/>
        <v>0</v>
      </c>
      <c r="B1055">
        <f t="shared" si="129"/>
        <v>0</v>
      </c>
      <c r="C1055">
        <v>44</v>
      </c>
      <c r="D1055">
        <v>176</v>
      </c>
      <c r="E1055">
        <f t="shared" si="130"/>
        <v>-999</v>
      </c>
      <c r="F1055">
        <f>能力值计算器!G2</f>
        <v>0</v>
      </c>
      <c r="G1055">
        <f>ROUNDDOWN((能力值计算器!F4+能力值计算器!E4*2+ROUNDDOWN(C1055/4,0))*能力值计算器!C2/100+10+能力值计算器!C2,0)</f>
        <v>151</v>
      </c>
      <c r="H1055">
        <f>ROUNDDOWN(ROUNDDOWN(ROUNDDOWN(ROUNDDOWN(ROUNDDOWN((能力值计算器!F6+能力值计算器!E6*2+ROUNDDOWN(D1055/4,0))*能力值计算器!C2/100+5,0)*能力值计算器!H6,0)*能力值计算器!K6,0)*能力值计算器!L6,0)*VLOOKUP(能力值计算器!J6,能力变化对照表!A:B,2,0),0)</f>
        <v>107</v>
      </c>
      <c r="I1055">
        <f>ROUNDDOWN(ROUNDDOWN(ROUNDDOWN(ROUNDDOWN(ROUNDDOWN((能力值计算器!F8+能力值计算器!E8*2+ROUNDDOWN(E1055/4,0))*能力值计算器!C2/100+5,0)*能力值计算器!H8,0)*能力值计算器!K8,0)*能力值计算器!L8,0)*VLOOKUP(能力值计算器!J8,能力变化对照表!A:B,2,0),0)</f>
        <v>-39</v>
      </c>
      <c r="J1055">
        <f t="shared" si="131"/>
        <v>0</v>
      </c>
      <c r="K1055">
        <f t="shared" si="132"/>
        <v>-5889</v>
      </c>
      <c r="L1055">
        <f t="shared" si="133"/>
        <v>10268</v>
      </c>
      <c r="M1055">
        <f t="shared" si="134"/>
        <v>229.1</v>
      </c>
      <c r="N1055">
        <f t="shared" si="135"/>
        <v>1</v>
      </c>
    </row>
    <row r="1056" spans="1:14">
      <c r="A1056">
        <f t="shared" si="128"/>
        <v>0</v>
      </c>
      <c r="B1056">
        <f t="shared" si="129"/>
        <v>0</v>
      </c>
      <c r="C1056">
        <v>48</v>
      </c>
      <c r="D1056">
        <v>172</v>
      </c>
      <c r="E1056">
        <f t="shared" si="130"/>
        <v>-999</v>
      </c>
      <c r="F1056">
        <f>能力值计算器!G2</f>
        <v>0</v>
      </c>
      <c r="G1056">
        <f>ROUNDDOWN((能力值计算器!F4+能力值计算器!E4*2+ROUNDDOWN(C1056/4,0))*能力值计算器!C2/100+10+能力值计算器!C2,0)</f>
        <v>151</v>
      </c>
      <c r="H1056">
        <f>ROUNDDOWN(ROUNDDOWN(ROUNDDOWN(ROUNDDOWN(ROUNDDOWN((能力值计算器!F6+能力值计算器!E6*2+ROUNDDOWN(D1056/4,0))*能力值计算器!C2/100+5,0)*能力值计算器!H6,0)*能力值计算器!K6,0)*能力值计算器!L6,0)*VLOOKUP(能力值计算器!J6,能力变化对照表!A:B,2,0),0)</f>
        <v>107</v>
      </c>
      <c r="I1056">
        <f>ROUNDDOWN(ROUNDDOWN(ROUNDDOWN(ROUNDDOWN(ROUNDDOWN((能力值计算器!F8+能力值计算器!E8*2+ROUNDDOWN(E1056/4,0))*能力值计算器!C2/100+5,0)*能力值计算器!H8,0)*能力值计算器!K8,0)*能力值计算器!L8,0)*VLOOKUP(能力值计算器!J8,能力变化对照表!A:B,2,0),0)</f>
        <v>-39</v>
      </c>
      <c r="J1056">
        <f t="shared" si="131"/>
        <v>0</v>
      </c>
      <c r="K1056">
        <f t="shared" si="132"/>
        <v>-5889</v>
      </c>
      <c r="L1056">
        <f t="shared" si="133"/>
        <v>10268</v>
      </c>
      <c r="M1056">
        <f t="shared" si="134"/>
        <v>229.1</v>
      </c>
      <c r="N1056">
        <f t="shared" si="135"/>
        <v>1</v>
      </c>
    </row>
    <row r="1057" spans="1:14">
      <c r="A1057">
        <f t="shared" si="128"/>
        <v>0</v>
      </c>
      <c r="B1057">
        <f t="shared" si="129"/>
        <v>0</v>
      </c>
      <c r="C1057">
        <v>44</v>
      </c>
      <c r="D1057">
        <v>180</v>
      </c>
      <c r="E1057">
        <f t="shared" si="130"/>
        <v>-999</v>
      </c>
      <c r="F1057">
        <f>能力值计算器!G2</f>
        <v>0</v>
      </c>
      <c r="G1057">
        <f>ROUNDDOWN((能力值计算器!F4+能力值计算器!E4*2+ROUNDDOWN(C1057/4,0))*能力值计算器!C2/100+10+能力值计算器!C2,0)</f>
        <v>151</v>
      </c>
      <c r="H1057">
        <f>ROUNDDOWN(ROUNDDOWN(ROUNDDOWN(ROUNDDOWN(ROUNDDOWN((能力值计算器!F6+能力值计算器!E6*2+ROUNDDOWN(D1057/4,0))*能力值计算器!C2/100+5,0)*能力值计算器!H6,0)*能力值计算器!K6,0)*能力值计算器!L6,0)*VLOOKUP(能力值计算器!J6,能力变化对照表!A:B,2,0),0)</f>
        <v>108</v>
      </c>
      <c r="I1057">
        <f>ROUNDDOWN(ROUNDDOWN(ROUNDDOWN(ROUNDDOWN(ROUNDDOWN((能力值计算器!F8+能力值计算器!E8*2+ROUNDDOWN(E1057/4,0))*能力值计算器!C2/100+5,0)*能力值计算器!H8,0)*能力值计算器!K8,0)*能力值计算器!L8,0)*VLOOKUP(能力值计算器!J8,能力变化对照表!A:B,2,0),0)</f>
        <v>-39</v>
      </c>
      <c r="J1057">
        <f t="shared" si="131"/>
        <v>0</v>
      </c>
      <c r="K1057">
        <f t="shared" si="132"/>
        <v>-5889</v>
      </c>
      <c r="L1057">
        <f t="shared" si="133"/>
        <v>10419</v>
      </c>
      <c r="M1057">
        <f t="shared" si="134"/>
        <v>229.1</v>
      </c>
      <c r="N1057">
        <f t="shared" si="135"/>
        <v>1</v>
      </c>
    </row>
    <row r="1058" spans="1:14">
      <c r="A1058">
        <f t="shared" si="128"/>
        <v>0</v>
      </c>
      <c r="B1058">
        <f t="shared" si="129"/>
        <v>0</v>
      </c>
      <c r="C1058">
        <v>44</v>
      </c>
      <c r="D1058">
        <v>28</v>
      </c>
      <c r="E1058">
        <f t="shared" si="130"/>
        <v>-999</v>
      </c>
      <c r="F1058">
        <f>能力值计算器!G2</f>
        <v>0</v>
      </c>
      <c r="G1058">
        <f>ROUNDDOWN((能力值计算器!F4+能力值计算器!E4*2+ROUNDDOWN(C1058/4,0))*能力值计算器!C2/100+10+能力值计算器!C2,0)</f>
        <v>151</v>
      </c>
      <c r="H1058">
        <f>ROUNDDOWN(ROUNDDOWN(ROUNDDOWN(ROUNDDOWN(ROUNDDOWN((能力值计算器!F6+能力值计算器!E6*2+ROUNDDOWN(D1058/4,0))*能力值计算器!C2/100+5,0)*能力值计算器!H6,0)*能力值计算器!K6,0)*能力值计算器!L6,0)*VLOOKUP(能力值计算器!J6,能力变化对照表!A:B,2,0),0)</f>
        <v>89</v>
      </c>
      <c r="I1058">
        <f>ROUNDDOWN(ROUNDDOWN(ROUNDDOWN(ROUNDDOWN(ROUNDDOWN((能力值计算器!F8+能力值计算器!E8*2+ROUNDDOWN(E1058/4,0))*能力值计算器!C2/100+5,0)*能力值计算器!H8,0)*能力值计算器!K8,0)*能力值计算器!L8,0)*VLOOKUP(能力值计算器!J8,能力变化对照表!A:B,2,0),0)</f>
        <v>-39</v>
      </c>
      <c r="J1058">
        <f t="shared" si="131"/>
        <v>0</v>
      </c>
      <c r="K1058">
        <f t="shared" si="132"/>
        <v>-5889</v>
      </c>
      <c r="L1058">
        <f t="shared" si="133"/>
        <v>7550</v>
      </c>
      <c r="M1058">
        <f t="shared" si="134"/>
        <v>229.1</v>
      </c>
      <c r="N1058">
        <f t="shared" si="135"/>
        <v>1</v>
      </c>
    </row>
    <row r="1059" spans="1:14">
      <c r="A1059">
        <f t="shared" si="128"/>
        <v>0</v>
      </c>
      <c r="B1059">
        <f t="shared" si="129"/>
        <v>0</v>
      </c>
      <c r="C1059">
        <v>44</v>
      </c>
      <c r="D1059">
        <v>32</v>
      </c>
      <c r="E1059">
        <f t="shared" si="130"/>
        <v>-999</v>
      </c>
      <c r="F1059">
        <f>能力值计算器!G2</f>
        <v>0</v>
      </c>
      <c r="G1059">
        <f>ROUNDDOWN((能力值计算器!F4+能力值计算器!E4*2+ROUNDDOWN(C1059/4,0))*能力值计算器!C2/100+10+能力值计算器!C2,0)</f>
        <v>151</v>
      </c>
      <c r="H1059">
        <f>ROUNDDOWN(ROUNDDOWN(ROUNDDOWN(ROUNDDOWN(ROUNDDOWN((能力值计算器!F6+能力值计算器!E6*2+ROUNDDOWN(D1059/4,0))*能力值计算器!C2/100+5,0)*能力值计算器!H6,0)*能力值计算器!K6,0)*能力值计算器!L6,0)*VLOOKUP(能力值计算器!J6,能力变化对照表!A:B,2,0),0)</f>
        <v>89</v>
      </c>
      <c r="I1059">
        <f>ROUNDDOWN(ROUNDDOWN(ROUNDDOWN(ROUNDDOWN(ROUNDDOWN((能力值计算器!F8+能力值计算器!E8*2+ROUNDDOWN(E1059/4,0))*能力值计算器!C2/100+5,0)*能力值计算器!H8,0)*能力值计算器!K8,0)*能力值计算器!L8,0)*VLOOKUP(能力值计算器!J8,能力变化对照表!A:B,2,0),0)</f>
        <v>-39</v>
      </c>
      <c r="J1059">
        <f t="shared" si="131"/>
        <v>0</v>
      </c>
      <c r="K1059">
        <f t="shared" si="132"/>
        <v>-5889</v>
      </c>
      <c r="L1059">
        <f t="shared" si="133"/>
        <v>7550</v>
      </c>
      <c r="M1059">
        <f t="shared" si="134"/>
        <v>229.1</v>
      </c>
      <c r="N1059">
        <f t="shared" si="135"/>
        <v>1</v>
      </c>
    </row>
    <row r="1060" spans="1:14">
      <c r="A1060">
        <f t="shared" si="128"/>
        <v>0</v>
      </c>
      <c r="B1060">
        <f t="shared" si="129"/>
        <v>0</v>
      </c>
      <c r="C1060">
        <v>48</v>
      </c>
      <c r="D1060">
        <v>28</v>
      </c>
      <c r="E1060">
        <f t="shared" si="130"/>
        <v>-999</v>
      </c>
      <c r="F1060">
        <f>能力值计算器!G2</f>
        <v>0</v>
      </c>
      <c r="G1060">
        <f>ROUNDDOWN((能力值计算器!F4+能力值计算器!E4*2+ROUNDDOWN(C1060/4,0))*能力值计算器!C2/100+10+能力值计算器!C2,0)</f>
        <v>151</v>
      </c>
      <c r="H1060">
        <f>ROUNDDOWN(ROUNDDOWN(ROUNDDOWN(ROUNDDOWN(ROUNDDOWN((能力值计算器!F6+能力值计算器!E6*2+ROUNDDOWN(D1060/4,0))*能力值计算器!C2/100+5,0)*能力值计算器!H6,0)*能力值计算器!K6,0)*能力值计算器!L6,0)*VLOOKUP(能力值计算器!J6,能力变化对照表!A:B,2,0),0)</f>
        <v>89</v>
      </c>
      <c r="I1060">
        <f>ROUNDDOWN(ROUNDDOWN(ROUNDDOWN(ROUNDDOWN(ROUNDDOWN((能力值计算器!F8+能力值计算器!E8*2+ROUNDDOWN(E1060/4,0))*能力值计算器!C2/100+5,0)*能力值计算器!H8,0)*能力值计算器!K8,0)*能力值计算器!L8,0)*VLOOKUP(能力值计算器!J8,能力变化对照表!A:B,2,0),0)</f>
        <v>-39</v>
      </c>
      <c r="J1060">
        <f t="shared" si="131"/>
        <v>0</v>
      </c>
      <c r="K1060">
        <f t="shared" si="132"/>
        <v>-5889</v>
      </c>
      <c r="L1060">
        <f t="shared" si="133"/>
        <v>7550</v>
      </c>
      <c r="M1060">
        <f t="shared" si="134"/>
        <v>229.1</v>
      </c>
      <c r="N1060">
        <f t="shared" si="135"/>
        <v>1</v>
      </c>
    </row>
    <row r="1061" spans="1:14">
      <c r="A1061">
        <f t="shared" si="128"/>
        <v>0</v>
      </c>
      <c r="B1061">
        <f t="shared" si="129"/>
        <v>0</v>
      </c>
      <c r="C1061">
        <v>44</v>
      </c>
      <c r="D1061">
        <v>184</v>
      </c>
      <c r="E1061">
        <f t="shared" si="130"/>
        <v>-999</v>
      </c>
      <c r="F1061">
        <f>能力值计算器!G2</f>
        <v>0</v>
      </c>
      <c r="G1061">
        <f>ROUNDDOWN((能力值计算器!F4+能力值计算器!E4*2+ROUNDDOWN(C1061/4,0))*能力值计算器!C2/100+10+能力值计算器!C2,0)</f>
        <v>151</v>
      </c>
      <c r="H1061">
        <f>ROUNDDOWN(ROUNDDOWN(ROUNDDOWN(ROUNDDOWN(ROUNDDOWN((能力值计算器!F6+能力值计算器!E6*2+ROUNDDOWN(D1061/4,0))*能力值计算器!C2/100+5,0)*能力值计算器!H6,0)*能力值计算器!K6,0)*能力值计算器!L6,0)*VLOOKUP(能力值计算器!J6,能力变化对照表!A:B,2,0),0)</f>
        <v>108</v>
      </c>
      <c r="I1061">
        <f>ROUNDDOWN(ROUNDDOWN(ROUNDDOWN(ROUNDDOWN(ROUNDDOWN((能力值计算器!F8+能力值计算器!E8*2+ROUNDDOWN(E1061/4,0))*能力值计算器!C2/100+5,0)*能力值计算器!H8,0)*能力值计算器!K8,0)*能力值计算器!L8,0)*VLOOKUP(能力值计算器!J8,能力变化对照表!A:B,2,0),0)</f>
        <v>-39</v>
      </c>
      <c r="J1061">
        <f t="shared" si="131"/>
        <v>0</v>
      </c>
      <c r="K1061">
        <f t="shared" si="132"/>
        <v>-5889</v>
      </c>
      <c r="L1061">
        <f t="shared" si="133"/>
        <v>10419</v>
      </c>
      <c r="M1061">
        <f t="shared" si="134"/>
        <v>229.1</v>
      </c>
      <c r="N1061">
        <f t="shared" si="135"/>
        <v>1</v>
      </c>
    </row>
    <row r="1062" spans="1:14">
      <c r="A1062">
        <f t="shared" si="128"/>
        <v>0</v>
      </c>
      <c r="B1062">
        <f t="shared" si="129"/>
        <v>0</v>
      </c>
      <c r="C1062">
        <v>48</v>
      </c>
      <c r="D1062">
        <v>180</v>
      </c>
      <c r="E1062">
        <f t="shared" si="130"/>
        <v>-999</v>
      </c>
      <c r="F1062">
        <f>能力值计算器!G2</f>
        <v>0</v>
      </c>
      <c r="G1062">
        <f>ROUNDDOWN((能力值计算器!F4+能力值计算器!E4*2+ROUNDDOWN(C1062/4,0))*能力值计算器!C2/100+10+能力值计算器!C2,0)</f>
        <v>151</v>
      </c>
      <c r="H1062">
        <f>ROUNDDOWN(ROUNDDOWN(ROUNDDOWN(ROUNDDOWN(ROUNDDOWN((能力值计算器!F6+能力值计算器!E6*2+ROUNDDOWN(D1062/4,0))*能力值计算器!C2/100+5,0)*能力值计算器!H6,0)*能力值计算器!K6,0)*能力值计算器!L6,0)*VLOOKUP(能力值计算器!J6,能力变化对照表!A:B,2,0),0)</f>
        <v>108</v>
      </c>
      <c r="I1062">
        <f>ROUNDDOWN(ROUNDDOWN(ROUNDDOWN(ROUNDDOWN(ROUNDDOWN((能力值计算器!F8+能力值计算器!E8*2+ROUNDDOWN(E1062/4,0))*能力值计算器!C2/100+5,0)*能力值计算器!H8,0)*能力值计算器!K8,0)*能力值计算器!L8,0)*VLOOKUP(能力值计算器!J8,能力变化对照表!A:B,2,0),0)</f>
        <v>-39</v>
      </c>
      <c r="J1062">
        <f t="shared" si="131"/>
        <v>0</v>
      </c>
      <c r="K1062">
        <f t="shared" si="132"/>
        <v>-5889</v>
      </c>
      <c r="L1062">
        <f t="shared" si="133"/>
        <v>10419</v>
      </c>
      <c r="M1062">
        <f t="shared" si="134"/>
        <v>229.1</v>
      </c>
      <c r="N1062">
        <f t="shared" si="135"/>
        <v>1</v>
      </c>
    </row>
    <row r="1063" spans="1:14">
      <c r="A1063">
        <f t="shared" si="128"/>
        <v>0</v>
      </c>
      <c r="B1063">
        <f t="shared" si="129"/>
        <v>0</v>
      </c>
      <c r="C1063">
        <v>44</v>
      </c>
      <c r="D1063">
        <v>188</v>
      </c>
      <c r="E1063">
        <f t="shared" si="130"/>
        <v>-999</v>
      </c>
      <c r="F1063">
        <f>能力值计算器!G2</f>
        <v>0</v>
      </c>
      <c r="G1063">
        <f>ROUNDDOWN((能力值计算器!F4+能力值计算器!E4*2+ROUNDDOWN(C1063/4,0))*能力值计算器!C2/100+10+能力值计算器!C2,0)</f>
        <v>151</v>
      </c>
      <c r="H1063">
        <f>ROUNDDOWN(ROUNDDOWN(ROUNDDOWN(ROUNDDOWN(ROUNDDOWN((能力值计算器!F6+能力值计算器!E6*2+ROUNDDOWN(D1063/4,0))*能力值计算器!C2/100+5,0)*能力值计算器!H6,0)*能力值计算器!K6,0)*能力值计算器!L6,0)*VLOOKUP(能力值计算器!J6,能力变化对照表!A:B,2,0),0)</f>
        <v>109</v>
      </c>
      <c r="I1063">
        <f>ROUNDDOWN(ROUNDDOWN(ROUNDDOWN(ROUNDDOWN(ROUNDDOWN((能力值计算器!F8+能力值计算器!E8*2+ROUNDDOWN(E1063/4,0))*能力值计算器!C2/100+5,0)*能力值计算器!H8,0)*能力值计算器!K8,0)*能力值计算器!L8,0)*VLOOKUP(能力值计算器!J8,能力变化对照表!A:B,2,0),0)</f>
        <v>-39</v>
      </c>
      <c r="J1063">
        <f t="shared" si="131"/>
        <v>0</v>
      </c>
      <c r="K1063">
        <f t="shared" si="132"/>
        <v>-5889</v>
      </c>
      <c r="L1063">
        <f t="shared" si="133"/>
        <v>10570</v>
      </c>
      <c r="M1063">
        <f t="shared" si="134"/>
        <v>229.1</v>
      </c>
      <c r="N1063">
        <f t="shared" si="135"/>
        <v>1</v>
      </c>
    </row>
    <row r="1064" spans="1:14">
      <c r="A1064">
        <f t="shared" si="128"/>
        <v>0</v>
      </c>
      <c r="B1064">
        <f t="shared" si="129"/>
        <v>0</v>
      </c>
      <c r="C1064">
        <v>44</v>
      </c>
      <c r="D1064">
        <v>20</v>
      </c>
      <c r="E1064">
        <f t="shared" si="130"/>
        <v>-999</v>
      </c>
      <c r="F1064">
        <f>能力值计算器!G2</f>
        <v>0</v>
      </c>
      <c r="G1064">
        <f>ROUNDDOWN((能力值计算器!F4+能力值计算器!E4*2+ROUNDDOWN(C1064/4,0))*能力值计算器!C2/100+10+能力值计算器!C2,0)</f>
        <v>151</v>
      </c>
      <c r="H1064">
        <f>ROUNDDOWN(ROUNDDOWN(ROUNDDOWN(ROUNDDOWN(ROUNDDOWN((能力值计算器!F6+能力值计算器!E6*2+ROUNDDOWN(D1064/4,0))*能力值计算器!C2/100+5,0)*能力值计算器!H6,0)*能力值计算器!K6,0)*能力值计算器!L6,0)*VLOOKUP(能力值计算器!J6,能力变化对照表!A:B,2,0),0)</f>
        <v>88</v>
      </c>
      <c r="I1064">
        <f>ROUNDDOWN(ROUNDDOWN(ROUNDDOWN(ROUNDDOWN(ROUNDDOWN((能力值计算器!F8+能力值计算器!E8*2+ROUNDDOWN(E1064/4,0))*能力值计算器!C2/100+5,0)*能力值计算器!H8,0)*能力值计算器!K8,0)*能力值计算器!L8,0)*VLOOKUP(能力值计算器!J8,能力变化对照表!A:B,2,0),0)</f>
        <v>-39</v>
      </c>
      <c r="J1064">
        <f t="shared" si="131"/>
        <v>0</v>
      </c>
      <c r="K1064">
        <f t="shared" si="132"/>
        <v>-5889</v>
      </c>
      <c r="L1064">
        <f t="shared" si="133"/>
        <v>7399</v>
      </c>
      <c r="M1064">
        <f t="shared" si="134"/>
        <v>229.1</v>
      </c>
      <c r="N1064">
        <f t="shared" si="135"/>
        <v>1</v>
      </c>
    </row>
    <row r="1065" spans="1:14">
      <c r="A1065">
        <f t="shared" si="128"/>
        <v>0</v>
      </c>
      <c r="B1065">
        <f t="shared" si="129"/>
        <v>0</v>
      </c>
      <c r="C1065">
        <v>44</v>
      </c>
      <c r="D1065">
        <v>24</v>
      </c>
      <c r="E1065">
        <f t="shared" si="130"/>
        <v>-999</v>
      </c>
      <c r="F1065">
        <f>能力值计算器!G2</f>
        <v>0</v>
      </c>
      <c r="G1065">
        <f>ROUNDDOWN((能力值计算器!F4+能力值计算器!E4*2+ROUNDDOWN(C1065/4,0))*能力值计算器!C2/100+10+能力值计算器!C2,0)</f>
        <v>151</v>
      </c>
      <c r="H1065">
        <f>ROUNDDOWN(ROUNDDOWN(ROUNDDOWN(ROUNDDOWN(ROUNDDOWN((能力值计算器!F6+能力值计算器!E6*2+ROUNDDOWN(D1065/4,0))*能力值计算器!C2/100+5,0)*能力值计算器!H6,0)*能力值计算器!K6,0)*能力值计算器!L6,0)*VLOOKUP(能力值计算器!J6,能力变化对照表!A:B,2,0),0)</f>
        <v>88</v>
      </c>
      <c r="I1065">
        <f>ROUNDDOWN(ROUNDDOWN(ROUNDDOWN(ROUNDDOWN(ROUNDDOWN((能力值计算器!F8+能力值计算器!E8*2+ROUNDDOWN(E1065/4,0))*能力值计算器!C2/100+5,0)*能力值计算器!H8,0)*能力值计算器!K8,0)*能力值计算器!L8,0)*VLOOKUP(能力值计算器!J8,能力变化对照表!A:B,2,0),0)</f>
        <v>-39</v>
      </c>
      <c r="J1065">
        <f t="shared" si="131"/>
        <v>0</v>
      </c>
      <c r="K1065">
        <f t="shared" si="132"/>
        <v>-5889</v>
      </c>
      <c r="L1065">
        <f t="shared" si="133"/>
        <v>7399</v>
      </c>
      <c r="M1065">
        <f t="shared" si="134"/>
        <v>229.1</v>
      </c>
      <c r="N1065">
        <f t="shared" si="135"/>
        <v>1</v>
      </c>
    </row>
    <row r="1066" spans="1:14">
      <c r="A1066">
        <f t="shared" si="128"/>
        <v>0</v>
      </c>
      <c r="B1066">
        <f t="shared" si="129"/>
        <v>0</v>
      </c>
      <c r="C1066">
        <v>48</v>
      </c>
      <c r="D1066">
        <v>20</v>
      </c>
      <c r="E1066">
        <f t="shared" si="130"/>
        <v>-999</v>
      </c>
      <c r="F1066">
        <f>能力值计算器!G2</f>
        <v>0</v>
      </c>
      <c r="G1066">
        <f>ROUNDDOWN((能力值计算器!F4+能力值计算器!E4*2+ROUNDDOWN(C1066/4,0))*能力值计算器!C2/100+10+能力值计算器!C2,0)</f>
        <v>151</v>
      </c>
      <c r="H1066">
        <f>ROUNDDOWN(ROUNDDOWN(ROUNDDOWN(ROUNDDOWN(ROUNDDOWN((能力值计算器!F6+能力值计算器!E6*2+ROUNDDOWN(D1066/4,0))*能力值计算器!C2/100+5,0)*能力值计算器!H6,0)*能力值计算器!K6,0)*能力值计算器!L6,0)*VLOOKUP(能力值计算器!J6,能力变化对照表!A:B,2,0),0)</f>
        <v>88</v>
      </c>
      <c r="I1066">
        <f>ROUNDDOWN(ROUNDDOWN(ROUNDDOWN(ROUNDDOWN(ROUNDDOWN((能力值计算器!F8+能力值计算器!E8*2+ROUNDDOWN(E1066/4,0))*能力值计算器!C2/100+5,0)*能力值计算器!H8,0)*能力值计算器!K8,0)*能力值计算器!L8,0)*VLOOKUP(能力值计算器!J8,能力变化对照表!A:B,2,0),0)</f>
        <v>-39</v>
      </c>
      <c r="J1066">
        <f t="shared" si="131"/>
        <v>0</v>
      </c>
      <c r="K1066">
        <f t="shared" si="132"/>
        <v>-5889</v>
      </c>
      <c r="L1066">
        <f t="shared" si="133"/>
        <v>7399</v>
      </c>
      <c r="M1066">
        <f t="shared" si="134"/>
        <v>229.1</v>
      </c>
      <c r="N1066">
        <f t="shared" si="135"/>
        <v>1</v>
      </c>
    </row>
    <row r="1067" spans="1:14">
      <c r="A1067">
        <f t="shared" si="128"/>
        <v>0</v>
      </c>
      <c r="B1067">
        <f t="shared" si="129"/>
        <v>0</v>
      </c>
      <c r="C1067">
        <v>44</v>
      </c>
      <c r="D1067">
        <v>192</v>
      </c>
      <c r="E1067">
        <f t="shared" si="130"/>
        <v>-999</v>
      </c>
      <c r="F1067">
        <f>能力值计算器!G2</f>
        <v>0</v>
      </c>
      <c r="G1067">
        <f>ROUNDDOWN((能力值计算器!F4+能力值计算器!E4*2+ROUNDDOWN(C1067/4,0))*能力值计算器!C2/100+10+能力值计算器!C2,0)</f>
        <v>151</v>
      </c>
      <c r="H1067">
        <f>ROUNDDOWN(ROUNDDOWN(ROUNDDOWN(ROUNDDOWN(ROUNDDOWN((能力值计算器!F6+能力值计算器!E6*2+ROUNDDOWN(D1067/4,0))*能力值计算器!C2/100+5,0)*能力值计算器!H6,0)*能力值计算器!K6,0)*能力值计算器!L6,0)*VLOOKUP(能力值计算器!J6,能力变化对照表!A:B,2,0),0)</f>
        <v>109</v>
      </c>
      <c r="I1067">
        <f>ROUNDDOWN(ROUNDDOWN(ROUNDDOWN(ROUNDDOWN(ROUNDDOWN((能力值计算器!F8+能力值计算器!E8*2+ROUNDDOWN(E1067/4,0))*能力值计算器!C2/100+5,0)*能力值计算器!H8,0)*能力值计算器!K8,0)*能力值计算器!L8,0)*VLOOKUP(能力值计算器!J8,能力变化对照表!A:B,2,0),0)</f>
        <v>-39</v>
      </c>
      <c r="J1067">
        <f t="shared" si="131"/>
        <v>0</v>
      </c>
      <c r="K1067">
        <f t="shared" si="132"/>
        <v>-5889</v>
      </c>
      <c r="L1067">
        <f t="shared" si="133"/>
        <v>10570</v>
      </c>
      <c r="M1067">
        <f t="shared" si="134"/>
        <v>229.1</v>
      </c>
      <c r="N1067">
        <f t="shared" si="135"/>
        <v>1</v>
      </c>
    </row>
    <row r="1068" spans="1:14">
      <c r="A1068">
        <f t="shared" si="128"/>
        <v>0</v>
      </c>
      <c r="B1068">
        <f t="shared" si="129"/>
        <v>0</v>
      </c>
      <c r="C1068">
        <v>48</v>
      </c>
      <c r="D1068">
        <v>188</v>
      </c>
      <c r="E1068">
        <f t="shared" si="130"/>
        <v>-999</v>
      </c>
      <c r="F1068">
        <f>能力值计算器!G2</f>
        <v>0</v>
      </c>
      <c r="G1068">
        <f>ROUNDDOWN((能力值计算器!F4+能力值计算器!E4*2+ROUNDDOWN(C1068/4,0))*能力值计算器!C2/100+10+能力值计算器!C2,0)</f>
        <v>151</v>
      </c>
      <c r="H1068">
        <f>ROUNDDOWN(ROUNDDOWN(ROUNDDOWN(ROUNDDOWN(ROUNDDOWN((能力值计算器!F6+能力值计算器!E6*2+ROUNDDOWN(D1068/4,0))*能力值计算器!C2/100+5,0)*能力值计算器!H6,0)*能力值计算器!K6,0)*能力值计算器!L6,0)*VLOOKUP(能力值计算器!J6,能力变化对照表!A:B,2,0),0)</f>
        <v>109</v>
      </c>
      <c r="I1068">
        <f>ROUNDDOWN(ROUNDDOWN(ROUNDDOWN(ROUNDDOWN(ROUNDDOWN((能力值计算器!F8+能力值计算器!E8*2+ROUNDDOWN(E1068/4,0))*能力值计算器!C2/100+5,0)*能力值计算器!H8,0)*能力值计算器!K8,0)*能力值计算器!L8,0)*VLOOKUP(能力值计算器!J8,能力变化对照表!A:B,2,0),0)</f>
        <v>-39</v>
      </c>
      <c r="J1068">
        <f t="shared" si="131"/>
        <v>0</v>
      </c>
      <c r="K1068">
        <f t="shared" si="132"/>
        <v>-5889</v>
      </c>
      <c r="L1068">
        <f t="shared" si="133"/>
        <v>10570</v>
      </c>
      <c r="M1068">
        <f t="shared" si="134"/>
        <v>229.1</v>
      </c>
      <c r="N1068">
        <f t="shared" si="135"/>
        <v>1</v>
      </c>
    </row>
    <row r="1069" spans="1:14">
      <c r="A1069">
        <f t="shared" si="128"/>
        <v>0</v>
      </c>
      <c r="B1069">
        <f t="shared" si="129"/>
        <v>0</v>
      </c>
      <c r="C1069">
        <v>44</v>
      </c>
      <c r="D1069">
        <v>196</v>
      </c>
      <c r="E1069">
        <f t="shared" si="130"/>
        <v>-999</v>
      </c>
      <c r="F1069">
        <f>能力值计算器!G2</f>
        <v>0</v>
      </c>
      <c r="G1069">
        <f>ROUNDDOWN((能力值计算器!F4+能力值计算器!E4*2+ROUNDDOWN(C1069/4,0))*能力值计算器!C2/100+10+能力值计算器!C2,0)</f>
        <v>151</v>
      </c>
      <c r="H1069">
        <f>ROUNDDOWN(ROUNDDOWN(ROUNDDOWN(ROUNDDOWN(ROUNDDOWN((能力值计算器!F6+能力值计算器!E6*2+ROUNDDOWN(D1069/4,0))*能力值计算器!C2/100+5,0)*能力值计算器!H6,0)*能力值计算器!K6,0)*能力值计算器!L6,0)*VLOOKUP(能力值计算器!J6,能力变化对照表!A:B,2,0),0)</f>
        <v>110</v>
      </c>
      <c r="I1069">
        <f>ROUNDDOWN(ROUNDDOWN(ROUNDDOWN(ROUNDDOWN(ROUNDDOWN((能力值计算器!F8+能力值计算器!E8*2+ROUNDDOWN(E1069/4,0))*能力值计算器!C2/100+5,0)*能力值计算器!H8,0)*能力值计算器!K8,0)*能力值计算器!L8,0)*VLOOKUP(能力值计算器!J8,能力变化对照表!A:B,2,0),0)</f>
        <v>-39</v>
      </c>
      <c r="J1069">
        <f t="shared" si="131"/>
        <v>0</v>
      </c>
      <c r="K1069">
        <f t="shared" si="132"/>
        <v>-5889</v>
      </c>
      <c r="L1069">
        <f t="shared" si="133"/>
        <v>10721</v>
      </c>
      <c r="M1069">
        <f t="shared" si="134"/>
        <v>229.1</v>
      </c>
      <c r="N1069">
        <f t="shared" si="135"/>
        <v>1</v>
      </c>
    </row>
    <row r="1070" spans="1:14">
      <c r="A1070">
        <f t="shared" si="128"/>
        <v>0</v>
      </c>
      <c r="B1070">
        <f t="shared" si="129"/>
        <v>0</v>
      </c>
      <c r="C1070">
        <v>44</v>
      </c>
      <c r="D1070">
        <v>12</v>
      </c>
      <c r="E1070">
        <f t="shared" si="130"/>
        <v>-999</v>
      </c>
      <c r="F1070">
        <f>能力值计算器!G2</f>
        <v>0</v>
      </c>
      <c r="G1070">
        <f>ROUNDDOWN((能力值计算器!F4+能力值计算器!E4*2+ROUNDDOWN(C1070/4,0))*能力值计算器!C2/100+10+能力值计算器!C2,0)</f>
        <v>151</v>
      </c>
      <c r="H1070">
        <f>ROUNDDOWN(ROUNDDOWN(ROUNDDOWN(ROUNDDOWN(ROUNDDOWN((能力值计算器!F6+能力值计算器!E6*2+ROUNDDOWN(D1070/4,0))*能力值计算器!C2/100+5,0)*能力值计算器!H6,0)*能力值计算器!K6,0)*能力值计算器!L6,0)*VLOOKUP(能力值计算器!J6,能力变化对照表!A:B,2,0),0)</f>
        <v>87</v>
      </c>
      <c r="I1070">
        <f>ROUNDDOWN(ROUNDDOWN(ROUNDDOWN(ROUNDDOWN(ROUNDDOWN((能力值计算器!F8+能力值计算器!E8*2+ROUNDDOWN(E1070/4,0))*能力值计算器!C2/100+5,0)*能力值计算器!H8,0)*能力值计算器!K8,0)*能力值计算器!L8,0)*VLOOKUP(能力值计算器!J8,能力变化对照表!A:B,2,0),0)</f>
        <v>-39</v>
      </c>
      <c r="J1070">
        <f t="shared" si="131"/>
        <v>0</v>
      </c>
      <c r="K1070">
        <f t="shared" si="132"/>
        <v>-5889</v>
      </c>
      <c r="L1070">
        <f t="shared" si="133"/>
        <v>7248</v>
      </c>
      <c r="M1070">
        <f t="shared" si="134"/>
        <v>229.1</v>
      </c>
      <c r="N1070">
        <f t="shared" si="135"/>
        <v>1</v>
      </c>
    </row>
    <row r="1071" spans="1:14">
      <c r="A1071">
        <f t="shared" si="128"/>
        <v>0</v>
      </c>
      <c r="B1071">
        <f t="shared" si="129"/>
        <v>0</v>
      </c>
      <c r="C1071">
        <v>44</v>
      </c>
      <c r="D1071">
        <v>16</v>
      </c>
      <c r="E1071">
        <f t="shared" si="130"/>
        <v>-999</v>
      </c>
      <c r="F1071">
        <f>能力值计算器!G2</f>
        <v>0</v>
      </c>
      <c r="G1071">
        <f>ROUNDDOWN((能力值计算器!F4+能力值计算器!E4*2+ROUNDDOWN(C1071/4,0))*能力值计算器!C2/100+10+能力值计算器!C2,0)</f>
        <v>151</v>
      </c>
      <c r="H1071">
        <f>ROUNDDOWN(ROUNDDOWN(ROUNDDOWN(ROUNDDOWN(ROUNDDOWN((能力值计算器!F6+能力值计算器!E6*2+ROUNDDOWN(D1071/4,0))*能力值计算器!C2/100+5,0)*能力值计算器!H6,0)*能力值计算器!K6,0)*能力值计算器!L6,0)*VLOOKUP(能力值计算器!J6,能力变化对照表!A:B,2,0),0)</f>
        <v>87</v>
      </c>
      <c r="I1071">
        <f>ROUNDDOWN(ROUNDDOWN(ROUNDDOWN(ROUNDDOWN(ROUNDDOWN((能力值计算器!F8+能力值计算器!E8*2+ROUNDDOWN(E1071/4,0))*能力值计算器!C2/100+5,0)*能力值计算器!H8,0)*能力值计算器!K8,0)*能力值计算器!L8,0)*VLOOKUP(能力值计算器!J8,能力变化对照表!A:B,2,0),0)</f>
        <v>-39</v>
      </c>
      <c r="J1071">
        <f t="shared" si="131"/>
        <v>0</v>
      </c>
      <c r="K1071">
        <f t="shared" si="132"/>
        <v>-5889</v>
      </c>
      <c r="L1071">
        <f t="shared" si="133"/>
        <v>7248</v>
      </c>
      <c r="M1071">
        <f t="shared" si="134"/>
        <v>229.1</v>
      </c>
      <c r="N1071">
        <f t="shared" si="135"/>
        <v>1</v>
      </c>
    </row>
    <row r="1072" spans="1:14">
      <c r="A1072">
        <f t="shared" si="128"/>
        <v>0</v>
      </c>
      <c r="B1072">
        <f t="shared" si="129"/>
        <v>0</v>
      </c>
      <c r="C1072">
        <v>48</v>
      </c>
      <c r="D1072">
        <v>12</v>
      </c>
      <c r="E1072">
        <f t="shared" si="130"/>
        <v>-999</v>
      </c>
      <c r="F1072">
        <f>能力值计算器!G2</f>
        <v>0</v>
      </c>
      <c r="G1072">
        <f>ROUNDDOWN((能力值计算器!F4+能力值计算器!E4*2+ROUNDDOWN(C1072/4,0))*能力值计算器!C2/100+10+能力值计算器!C2,0)</f>
        <v>151</v>
      </c>
      <c r="H1072">
        <f>ROUNDDOWN(ROUNDDOWN(ROUNDDOWN(ROUNDDOWN(ROUNDDOWN((能力值计算器!F6+能力值计算器!E6*2+ROUNDDOWN(D1072/4,0))*能力值计算器!C2/100+5,0)*能力值计算器!H6,0)*能力值计算器!K6,0)*能力值计算器!L6,0)*VLOOKUP(能力值计算器!J6,能力变化对照表!A:B,2,0),0)</f>
        <v>87</v>
      </c>
      <c r="I1072">
        <f>ROUNDDOWN(ROUNDDOWN(ROUNDDOWN(ROUNDDOWN(ROUNDDOWN((能力值计算器!F8+能力值计算器!E8*2+ROUNDDOWN(E1072/4,0))*能力值计算器!C2/100+5,0)*能力值计算器!H8,0)*能力值计算器!K8,0)*能力值计算器!L8,0)*VLOOKUP(能力值计算器!J8,能力变化对照表!A:B,2,0),0)</f>
        <v>-39</v>
      </c>
      <c r="J1072">
        <f t="shared" si="131"/>
        <v>0</v>
      </c>
      <c r="K1072">
        <f t="shared" si="132"/>
        <v>-5889</v>
      </c>
      <c r="L1072">
        <f t="shared" si="133"/>
        <v>7248</v>
      </c>
      <c r="M1072">
        <f t="shared" si="134"/>
        <v>229.1</v>
      </c>
      <c r="N1072">
        <f t="shared" si="135"/>
        <v>1</v>
      </c>
    </row>
    <row r="1073" spans="1:14">
      <c r="A1073">
        <f t="shared" si="128"/>
        <v>0</v>
      </c>
      <c r="B1073">
        <f t="shared" si="129"/>
        <v>0</v>
      </c>
      <c r="C1073">
        <v>44</v>
      </c>
      <c r="D1073">
        <v>200</v>
      </c>
      <c r="E1073">
        <f t="shared" si="130"/>
        <v>-999</v>
      </c>
      <c r="F1073">
        <f>能力值计算器!G2</f>
        <v>0</v>
      </c>
      <c r="G1073">
        <f>ROUNDDOWN((能力值计算器!F4+能力值计算器!E4*2+ROUNDDOWN(C1073/4,0))*能力值计算器!C2/100+10+能力值计算器!C2,0)</f>
        <v>151</v>
      </c>
      <c r="H1073">
        <f>ROUNDDOWN(ROUNDDOWN(ROUNDDOWN(ROUNDDOWN(ROUNDDOWN((能力值计算器!F6+能力值计算器!E6*2+ROUNDDOWN(D1073/4,0))*能力值计算器!C2/100+5,0)*能力值计算器!H6,0)*能力值计算器!K6,0)*能力值计算器!L6,0)*VLOOKUP(能力值计算器!J6,能力变化对照表!A:B,2,0),0)</f>
        <v>110</v>
      </c>
      <c r="I1073">
        <f>ROUNDDOWN(ROUNDDOWN(ROUNDDOWN(ROUNDDOWN(ROUNDDOWN((能力值计算器!F8+能力值计算器!E8*2+ROUNDDOWN(E1073/4,0))*能力值计算器!C2/100+5,0)*能力值计算器!H8,0)*能力值计算器!K8,0)*能力值计算器!L8,0)*VLOOKUP(能力值计算器!J8,能力变化对照表!A:B,2,0),0)</f>
        <v>-39</v>
      </c>
      <c r="J1073">
        <f t="shared" si="131"/>
        <v>0</v>
      </c>
      <c r="K1073">
        <f t="shared" si="132"/>
        <v>-5889</v>
      </c>
      <c r="L1073">
        <f t="shared" si="133"/>
        <v>10721</v>
      </c>
      <c r="M1073">
        <f t="shared" si="134"/>
        <v>229.1</v>
      </c>
      <c r="N1073">
        <f t="shared" si="135"/>
        <v>1</v>
      </c>
    </row>
    <row r="1074" spans="1:14">
      <c r="A1074">
        <f t="shared" si="128"/>
        <v>0</v>
      </c>
      <c r="B1074">
        <f t="shared" si="129"/>
        <v>0</v>
      </c>
      <c r="C1074">
        <v>48</v>
      </c>
      <c r="D1074">
        <v>196</v>
      </c>
      <c r="E1074">
        <f t="shared" si="130"/>
        <v>-999</v>
      </c>
      <c r="F1074">
        <f>能力值计算器!G2</f>
        <v>0</v>
      </c>
      <c r="G1074">
        <f>ROUNDDOWN((能力值计算器!F4+能力值计算器!E4*2+ROUNDDOWN(C1074/4,0))*能力值计算器!C2/100+10+能力值计算器!C2,0)</f>
        <v>151</v>
      </c>
      <c r="H1074">
        <f>ROUNDDOWN(ROUNDDOWN(ROUNDDOWN(ROUNDDOWN(ROUNDDOWN((能力值计算器!F6+能力值计算器!E6*2+ROUNDDOWN(D1074/4,0))*能力值计算器!C2/100+5,0)*能力值计算器!H6,0)*能力值计算器!K6,0)*能力值计算器!L6,0)*VLOOKUP(能力值计算器!J6,能力变化对照表!A:B,2,0),0)</f>
        <v>110</v>
      </c>
      <c r="I1074">
        <f>ROUNDDOWN(ROUNDDOWN(ROUNDDOWN(ROUNDDOWN(ROUNDDOWN((能力值计算器!F8+能力值计算器!E8*2+ROUNDDOWN(E1074/4,0))*能力值计算器!C2/100+5,0)*能力值计算器!H8,0)*能力值计算器!K8,0)*能力值计算器!L8,0)*VLOOKUP(能力值计算器!J8,能力变化对照表!A:B,2,0),0)</f>
        <v>-39</v>
      </c>
      <c r="J1074">
        <f t="shared" si="131"/>
        <v>0</v>
      </c>
      <c r="K1074">
        <f t="shared" si="132"/>
        <v>-5889</v>
      </c>
      <c r="L1074">
        <f t="shared" si="133"/>
        <v>10721</v>
      </c>
      <c r="M1074">
        <f t="shared" si="134"/>
        <v>229.1</v>
      </c>
      <c r="N1074">
        <f t="shared" si="135"/>
        <v>1</v>
      </c>
    </row>
    <row r="1075" spans="1:14">
      <c r="A1075">
        <f t="shared" si="128"/>
        <v>0</v>
      </c>
      <c r="B1075">
        <f t="shared" si="129"/>
        <v>0</v>
      </c>
      <c r="C1075">
        <v>44</v>
      </c>
      <c r="D1075">
        <v>204</v>
      </c>
      <c r="E1075">
        <f t="shared" si="130"/>
        <v>-999</v>
      </c>
      <c r="F1075">
        <f>能力值计算器!G2</f>
        <v>0</v>
      </c>
      <c r="G1075">
        <f>ROUNDDOWN((能力值计算器!F4+能力值计算器!E4*2+ROUNDDOWN(C1075/4,0))*能力值计算器!C2/100+10+能力值计算器!C2,0)</f>
        <v>151</v>
      </c>
      <c r="H1075">
        <f>ROUNDDOWN(ROUNDDOWN(ROUNDDOWN(ROUNDDOWN(ROUNDDOWN((能力值计算器!F6+能力值计算器!E6*2+ROUNDDOWN(D1075/4,0))*能力值计算器!C2/100+5,0)*能力值计算器!H6,0)*能力值计算器!K6,0)*能力值计算器!L6,0)*VLOOKUP(能力值计算器!J6,能力变化对照表!A:B,2,0),0)</f>
        <v>111</v>
      </c>
      <c r="I1075">
        <f>ROUNDDOWN(ROUNDDOWN(ROUNDDOWN(ROUNDDOWN(ROUNDDOWN((能力值计算器!F8+能力值计算器!E8*2+ROUNDDOWN(E1075/4,0))*能力值计算器!C2/100+5,0)*能力值计算器!H8,0)*能力值计算器!K8,0)*能力值计算器!L8,0)*VLOOKUP(能力值计算器!J8,能力变化对照表!A:B,2,0),0)</f>
        <v>-39</v>
      </c>
      <c r="J1075">
        <f t="shared" si="131"/>
        <v>0</v>
      </c>
      <c r="K1075">
        <f t="shared" si="132"/>
        <v>-5889</v>
      </c>
      <c r="L1075">
        <f t="shared" si="133"/>
        <v>10872</v>
      </c>
      <c r="M1075">
        <f t="shared" si="134"/>
        <v>229.1</v>
      </c>
      <c r="N1075">
        <f t="shared" si="135"/>
        <v>1</v>
      </c>
    </row>
    <row r="1076" spans="1:14">
      <c r="A1076">
        <f t="shared" si="128"/>
        <v>0</v>
      </c>
      <c r="B1076">
        <f t="shared" si="129"/>
        <v>0</v>
      </c>
      <c r="C1076">
        <v>44</v>
      </c>
      <c r="D1076">
        <v>4</v>
      </c>
      <c r="E1076">
        <f t="shared" si="130"/>
        <v>-999</v>
      </c>
      <c r="F1076">
        <f>能力值计算器!G2</f>
        <v>0</v>
      </c>
      <c r="G1076">
        <f>ROUNDDOWN((能力值计算器!F4+能力值计算器!E4*2+ROUNDDOWN(C1076/4,0))*能力值计算器!C2/100+10+能力值计算器!C2,0)</f>
        <v>151</v>
      </c>
      <c r="H1076">
        <f>ROUNDDOWN(ROUNDDOWN(ROUNDDOWN(ROUNDDOWN(ROUNDDOWN((能力值计算器!F6+能力值计算器!E6*2+ROUNDDOWN(D1076/4,0))*能力值计算器!C2/100+5,0)*能力值计算器!H6,0)*能力值计算器!K6,0)*能力值计算器!L6,0)*VLOOKUP(能力值计算器!J6,能力变化对照表!A:B,2,0),0)</f>
        <v>86</v>
      </c>
      <c r="I1076">
        <f>ROUNDDOWN(ROUNDDOWN(ROUNDDOWN(ROUNDDOWN(ROUNDDOWN((能力值计算器!F8+能力值计算器!E8*2+ROUNDDOWN(E1076/4,0))*能力值计算器!C2/100+5,0)*能力值计算器!H8,0)*能力值计算器!K8,0)*能力值计算器!L8,0)*VLOOKUP(能力值计算器!J8,能力变化对照表!A:B,2,0),0)</f>
        <v>-39</v>
      </c>
      <c r="J1076">
        <f t="shared" si="131"/>
        <v>0</v>
      </c>
      <c r="K1076">
        <f t="shared" si="132"/>
        <v>-5889</v>
      </c>
      <c r="L1076">
        <f t="shared" si="133"/>
        <v>7097</v>
      </c>
      <c r="M1076">
        <f t="shared" si="134"/>
        <v>229.1</v>
      </c>
      <c r="N1076">
        <f t="shared" si="135"/>
        <v>1</v>
      </c>
    </row>
    <row r="1077" spans="1:14">
      <c r="A1077">
        <f t="shared" si="128"/>
        <v>0</v>
      </c>
      <c r="B1077">
        <f t="shared" si="129"/>
        <v>0</v>
      </c>
      <c r="C1077">
        <v>44</v>
      </c>
      <c r="D1077">
        <v>8</v>
      </c>
      <c r="E1077">
        <f t="shared" si="130"/>
        <v>-999</v>
      </c>
      <c r="F1077">
        <f>能力值计算器!G2</f>
        <v>0</v>
      </c>
      <c r="G1077">
        <f>ROUNDDOWN((能力值计算器!F4+能力值计算器!E4*2+ROUNDDOWN(C1077/4,0))*能力值计算器!C2/100+10+能力值计算器!C2,0)</f>
        <v>151</v>
      </c>
      <c r="H1077">
        <f>ROUNDDOWN(ROUNDDOWN(ROUNDDOWN(ROUNDDOWN(ROUNDDOWN((能力值计算器!F6+能力值计算器!E6*2+ROUNDDOWN(D1077/4,0))*能力值计算器!C2/100+5,0)*能力值计算器!H6,0)*能力值计算器!K6,0)*能力值计算器!L6,0)*VLOOKUP(能力值计算器!J6,能力变化对照表!A:B,2,0),0)</f>
        <v>86</v>
      </c>
      <c r="I1077">
        <f>ROUNDDOWN(ROUNDDOWN(ROUNDDOWN(ROUNDDOWN(ROUNDDOWN((能力值计算器!F8+能力值计算器!E8*2+ROUNDDOWN(E1077/4,0))*能力值计算器!C2/100+5,0)*能力值计算器!H8,0)*能力值计算器!K8,0)*能力值计算器!L8,0)*VLOOKUP(能力值计算器!J8,能力变化对照表!A:B,2,0),0)</f>
        <v>-39</v>
      </c>
      <c r="J1077">
        <f t="shared" si="131"/>
        <v>0</v>
      </c>
      <c r="K1077">
        <f t="shared" si="132"/>
        <v>-5889</v>
      </c>
      <c r="L1077">
        <f t="shared" si="133"/>
        <v>7097</v>
      </c>
      <c r="M1077">
        <f t="shared" si="134"/>
        <v>229.1</v>
      </c>
      <c r="N1077">
        <f t="shared" si="135"/>
        <v>1</v>
      </c>
    </row>
    <row r="1078" spans="1:14">
      <c r="A1078">
        <f t="shared" si="128"/>
        <v>0</v>
      </c>
      <c r="B1078">
        <f t="shared" si="129"/>
        <v>0</v>
      </c>
      <c r="C1078">
        <v>48</v>
      </c>
      <c r="D1078">
        <v>4</v>
      </c>
      <c r="E1078">
        <f t="shared" si="130"/>
        <v>-999</v>
      </c>
      <c r="F1078">
        <f>能力值计算器!G2</f>
        <v>0</v>
      </c>
      <c r="G1078">
        <f>ROUNDDOWN((能力值计算器!F4+能力值计算器!E4*2+ROUNDDOWN(C1078/4,0))*能力值计算器!C2/100+10+能力值计算器!C2,0)</f>
        <v>151</v>
      </c>
      <c r="H1078">
        <f>ROUNDDOWN(ROUNDDOWN(ROUNDDOWN(ROUNDDOWN(ROUNDDOWN((能力值计算器!F6+能力值计算器!E6*2+ROUNDDOWN(D1078/4,0))*能力值计算器!C2/100+5,0)*能力值计算器!H6,0)*能力值计算器!K6,0)*能力值计算器!L6,0)*VLOOKUP(能力值计算器!J6,能力变化对照表!A:B,2,0),0)</f>
        <v>86</v>
      </c>
      <c r="I1078">
        <f>ROUNDDOWN(ROUNDDOWN(ROUNDDOWN(ROUNDDOWN(ROUNDDOWN((能力值计算器!F8+能力值计算器!E8*2+ROUNDDOWN(E1078/4,0))*能力值计算器!C2/100+5,0)*能力值计算器!H8,0)*能力值计算器!K8,0)*能力值计算器!L8,0)*VLOOKUP(能力值计算器!J8,能力变化对照表!A:B,2,0),0)</f>
        <v>-39</v>
      </c>
      <c r="J1078">
        <f t="shared" si="131"/>
        <v>0</v>
      </c>
      <c r="K1078">
        <f t="shared" si="132"/>
        <v>-5889</v>
      </c>
      <c r="L1078">
        <f t="shared" si="133"/>
        <v>7097</v>
      </c>
      <c r="M1078">
        <f t="shared" si="134"/>
        <v>229.1</v>
      </c>
      <c r="N1078">
        <f t="shared" si="135"/>
        <v>1</v>
      </c>
    </row>
    <row r="1079" spans="1:14">
      <c r="A1079">
        <f t="shared" si="128"/>
        <v>0</v>
      </c>
      <c r="B1079">
        <f t="shared" si="129"/>
        <v>0</v>
      </c>
      <c r="C1079">
        <v>44</v>
      </c>
      <c r="D1079">
        <v>208</v>
      </c>
      <c r="E1079">
        <f t="shared" si="130"/>
        <v>-999</v>
      </c>
      <c r="F1079">
        <f>能力值计算器!G2</f>
        <v>0</v>
      </c>
      <c r="G1079">
        <f>ROUNDDOWN((能力值计算器!F4+能力值计算器!E4*2+ROUNDDOWN(C1079/4,0))*能力值计算器!C2/100+10+能力值计算器!C2,0)</f>
        <v>151</v>
      </c>
      <c r="H1079">
        <f>ROUNDDOWN(ROUNDDOWN(ROUNDDOWN(ROUNDDOWN(ROUNDDOWN((能力值计算器!F6+能力值计算器!E6*2+ROUNDDOWN(D1079/4,0))*能力值计算器!C2/100+5,0)*能力值计算器!H6,0)*能力值计算器!K6,0)*能力值计算器!L6,0)*VLOOKUP(能力值计算器!J6,能力变化对照表!A:B,2,0),0)</f>
        <v>111</v>
      </c>
      <c r="I1079">
        <f>ROUNDDOWN(ROUNDDOWN(ROUNDDOWN(ROUNDDOWN(ROUNDDOWN((能力值计算器!F8+能力值计算器!E8*2+ROUNDDOWN(E1079/4,0))*能力值计算器!C2/100+5,0)*能力值计算器!H8,0)*能力值计算器!K8,0)*能力值计算器!L8,0)*VLOOKUP(能力值计算器!J8,能力变化对照表!A:B,2,0),0)</f>
        <v>-39</v>
      </c>
      <c r="J1079">
        <f t="shared" si="131"/>
        <v>0</v>
      </c>
      <c r="K1079">
        <f t="shared" si="132"/>
        <v>-5889</v>
      </c>
      <c r="L1079">
        <f t="shared" si="133"/>
        <v>10872</v>
      </c>
      <c r="M1079">
        <f t="shared" si="134"/>
        <v>229.1</v>
      </c>
      <c r="N1079">
        <f t="shared" si="135"/>
        <v>1</v>
      </c>
    </row>
    <row r="1080" spans="1:14">
      <c r="A1080">
        <f t="shared" si="128"/>
        <v>0</v>
      </c>
      <c r="B1080">
        <f t="shared" si="129"/>
        <v>0</v>
      </c>
      <c r="C1080">
        <v>48</v>
      </c>
      <c r="D1080">
        <v>204</v>
      </c>
      <c r="E1080">
        <f t="shared" si="130"/>
        <v>-999</v>
      </c>
      <c r="F1080">
        <f>能力值计算器!G2</f>
        <v>0</v>
      </c>
      <c r="G1080">
        <f>ROUNDDOWN((能力值计算器!F4+能力值计算器!E4*2+ROUNDDOWN(C1080/4,0))*能力值计算器!C2/100+10+能力值计算器!C2,0)</f>
        <v>151</v>
      </c>
      <c r="H1080">
        <f>ROUNDDOWN(ROUNDDOWN(ROUNDDOWN(ROUNDDOWN(ROUNDDOWN((能力值计算器!F6+能力值计算器!E6*2+ROUNDDOWN(D1080/4,0))*能力值计算器!C2/100+5,0)*能力值计算器!H6,0)*能力值计算器!K6,0)*能力值计算器!L6,0)*VLOOKUP(能力值计算器!J6,能力变化对照表!A:B,2,0),0)</f>
        <v>111</v>
      </c>
      <c r="I1080">
        <f>ROUNDDOWN(ROUNDDOWN(ROUNDDOWN(ROUNDDOWN(ROUNDDOWN((能力值计算器!F8+能力值计算器!E8*2+ROUNDDOWN(E1080/4,0))*能力值计算器!C2/100+5,0)*能力值计算器!H8,0)*能力值计算器!K8,0)*能力值计算器!L8,0)*VLOOKUP(能力值计算器!J8,能力变化对照表!A:B,2,0),0)</f>
        <v>-39</v>
      </c>
      <c r="J1080">
        <f t="shared" si="131"/>
        <v>0</v>
      </c>
      <c r="K1080">
        <f t="shared" si="132"/>
        <v>-5889</v>
      </c>
      <c r="L1080">
        <f t="shared" si="133"/>
        <v>10872</v>
      </c>
      <c r="M1080">
        <f t="shared" si="134"/>
        <v>229.1</v>
      </c>
      <c r="N1080">
        <f t="shared" si="135"/>
        <v>1</v>
      </c>
    </row>
    <row r="1081" spans="1:14">
      <c r="A1081">
        <f t="shared" si="128"/>
        <v>0</v>
      </c>
      <c r="B1081">
        <f t="shared" si="129"/>
        <v>0</v>
      </c>
      <c r="C1081">
        <v>44</v>
      </c>
      <c r="D1081">
        <v>0</v>
      </c>
      <c r="E1081">
        <f t="shared" si="130"/>
        <v>-999</v>
      </c>
      <c r="F1081">
        <f>能力值计算器!G2</f>
        <v>0</v>
      </c>
      <c r="G1081">
        <f>ROUNDDOWN((能力值计算器!F4+能力值计算器!E4*2+ROUNDDOWN(C1081/4,0))*能力值计算器!C2/100+10+能力值计算器!C2,0)</f>
        <v>151</v>
      </c>
      <c r="H1081">
        <f>ROUNDDOWN(ROUNDDOWN(ROUNDDOWN(ROUNDDOWN(ROUNDDOWN((能力值计算器!F6+能力值计算器!E6*2+ROUNDDOWN(D1081/4,0))*能力值计算器!C2/100+5,0)*能力值计算器!H6,0)*能力值计算器!K6,0)*能力值计算器!L6,0)*VLOOKUP(能力值计算器!J6,能力变化对照表!A:B,2,0),0)</f>
        <v>85</v>
      </c>
      <c r="I1081">
        <f>ROUNDDOWN(ROUNDDOWN(ROUNDDOWN(ROUNDDOWN(ROUNDDOWN((能力值计算器!F8+能力值计算器!E8*2+ROUNDDOWN(E1081/4,0))*能力值计算器!C2/100+5,0)*能力值计算器!H8,0)*能力值计算器!K8,0)*能力值计算器!L8,0)*VLOOKUP(能力值计算器!J8,能力变化对照表!A:B,2,0),0)</f>
        <v>-39</v>
      </c>
      <c r="J1081">
        <f t="shared" si="131"/>
        <v>0</v>
      </c>
      <c r="K1081">
        <f t="shared" si="132"/>
        <v>-5889</v>
      </c>
      <c r="L1081">
        <f t="shared" si="133"/>
        <v>6946</v>
      </c>
      <c r="M1081">
        <f t="shared" si="134"/>
        <v>229.1</v>
      </c>
      <c r="N1081">
        <f t="shared" si="135"/>
        <v>1</v>
      </c>
    </row>
    <row r="1082" spans="1:14">
      <c r="A1082">
        <f t="shared" si="128"/>
        <v>0</v>
      </c>
      <c r="B1082">
        <f t="shared" si="129"/>
        <v>0</v>
      </c>
      <c r="C1082">
        <v>44</v>
      </c>
      <c r="D1082">
        <v>212</v>
      </c>
      <c r="E1082">
        <f t="shared" si="130"/>
        <v>-999</v>
      </c>
      <c r="F1082">
        <f>能力值计算器!G2</f>
        <v>0</v>
      </c>
      <c r="G1082">
        <f>ROUNDDOWN((能力值计算器!F4+能力值计算器!E4*2+ROUNDDOWN(C1082/4,0))*能力值计算器!C2/100+10+能力值计算器!C2,0)</f>
        <v>151</v>
      </c>
      <c r="H1082">
        <f>ROUNDDOWN(ROUNDDOWN(ROUNDDOWN(ROUNDDOWN(ROUNDDOWN((能力值计算器!F6+能力值计算器!E6*2+ROUNDDOWN(D1082/4,0))*能力值计算器!C2/100+5,0)*能力值计算器!H6,0)*能力值计算器!K6,0)*能力值计算器!L6,0)*VLOOKUP(能力值计算器!J6,能力变化对照表!A:B,2,0),0)</f>
        <v>112</v>
      </c>
      <c r="I1082">
        <f>ROUNDDOWN(ROUNDDOWN(ROUNDDOWN(ROUNDDOWN(ROUNDDOWN((能力值计算器!F8+能力值计算器!E8*2+ROUNDDOWN(E1082/4,0))*能力值计算器!C2/100+5,0)*能力值计算器!H8,0)*能力值计算器!K8,0)*能力值计算器!L8,0)*VLOOKUP(能力值计算器!J8,能力变化对照表!A:B,2,0),0)</f>
        <v>-39</v>
      </c>
      <c r="J1082">
        <f t="shared" si="131"/>
        <v>0</v>
      </c>
      <c r="K1082">
        <f t="shared" si="132"/>
        <v>-5889</v>
      </c>
      <c r="L1082">
        <f t="shared" si="133"/>
        <v>11023</v>
      </c>
      <c r="M1082">
        <f t="shared" si="134"/>
        <v>229.1</v>
      </c>
      <c r="N1082">
        <f t="shared" si="135"/>
        <v>1</v>
      </c>
    </row>
    <row r="1083" spans="1:14">
      <c r="A1083">
        <f t="shared" si="128"/>
        <v>0</v>
      </c>
      <c r="B1083">
        <f t="shared" si="129"/>
        <v>0</v>
      </c>
      <c r="C1083">
        <v>228</v>
      </c>
      <c r="D1083">
        <v>12</v>
      </c>
      <c r="E1083">
        <f t="shared" si="130"/>
        <v>-999</v>
      </c>
      <c r="F1083">
        <f>能力值计算器!G2</f>
        <v>0</v>
      </c>
      <c r="G1083">
        <f>ROUNDDOWN((能力值计算器!F4+能力值计算器!E4*2+ROUNDDOWN(C1083/4,0))*能力值计算器!C2/100+10+能力值计算器!C2,0)</f>
        <v>174</v>
      </c>
      <c r="H1083">
        <f>ROUNDDOWN(ROUNDDOWN(ROUNDDOWN(ROUNDDOWN(ROUNDDOWN((能力值计算器!F6+能力值计算器!E6*2+ROUNDDOWN(D1083/4,0))*能力值计算器!C2/100+5,0)*能力值计算器!H6,0)*能力值计算器!K6,0)*能力值计算器!L6,0)*VLOOKUP(能力值计算器!J6,能力变化对照表!A:B,2,0),0)</f>
        <v>87</v>
      </c>
      <c r="I1083">
        <f>ROUNDDOWN(ROUNDDOWN(ROUNDDOWN(ROUNDDOWN(ROUNDDOWN((能力值计算器!F8+能力值计算器!E8*2+ROUNDDOWN(E1083/4,0))*能力值计算器!C2/100+5,0)*能力值计算器!H8,0)*能力值计算器!K8,0)*能力值计算器!L8,0)*VLOOKUP(能力值计算器!J8,能力变化对照表!A:B,2,0),0)</f>
        <v>-39</v>
      </c>
      <c r="J1083">
        <f t="shared" si="131"/>
        <v>0</v>
      </c>
      <c r="K1083">
        <f t="shared" si="132"/>
        <v>-6786</v>
      </c>
      <c r="L1083">
        <f t="shared" si="133"/>
        <v>8352</v>
      </c>
      <c r="M1083">
        <f t="shared" si="134"/>
        <v>252.1</v>
      </c>
      <c r="N1083">
        <f t="shared" si="135"/>
        <v>1</v>
      </c>
    </row>
    <row r="1084" spans="1:14">
      <c r="A1084">
        <f t="shared" si="128"/>
        <v>0</v>
      </c>
      <c r="B1084">
        <f t="shared" si="129"/>
        <v>0</v>
      </c>
      <c r="C1084">
        <v>228</v>
      </c>
      <c r="D1084">
        <v>16</v>
      </c>
      <c r="E1084">
        <f t="shared" si="130"/>
        <v>-999</v>
      </c>
      <c r="F1084">
        <f>能力值计算器!G2</f>
        <v>0</v>
      </c>
      <c r="G1084">
        <f>ROUNDDOWN((能力值计算器!F4+能力值计算器!E4*2+ROUNDDOWN(C1084/4,0))*能力值计算器!C2/100+10+能力值计算器!C2,0)</f>
        <v>174</v>
      </c>
      <c r="H1084">
        <f>ROUNDDOWN(ROUNDDOWN(ROUNDDOWN(ROUNDDOWN(ROUNDDOWN((能力值计算器!F6+能力值计算器!E6*2+ROUNDDOWN(D1084/4,0))*能力值计算器!C2/100+5,0)*能力值计算器!H6,0)*能力值计算器!K6,0)*能力值计算器!L6,0)*VLOOKUP(能力值计算器!J6,能力变化对照表!A:B,2,0),0)</f>
        <v>87</v>
      </c>
      <c r="I1084">
        <f>ROUNDDOWN(ROUNDDOWN(ROUNDDOWN(ROUNDDOWN(ROUNDDOWN((能力值计算器!F8+能力值计算器!E8*2+ROUNDDOWN(E1084/4,0))*能力值计算器!C2/100+5,0)*能力值计算器!H8,0)*能力值计算器!K8,0)*能力值计算器!L8,0)*VLOOKUP(能力值计算器!J8,能力变化对照表!A:B,2,0),0)</f>
        <v>-39</v>
      </c>
      <c r="J1084">
        <f t="shared" si="131"/>
        <v>0</v>
      </c>
      <c r="K1084">
        <f t="shared" si="132"/>
        <v>-6786</v>
      </c>
      <c r="L1084">
        <f t="shared" si="133"/>
        <v>8352</v>
      </c>
      <c r="M1084">
        <f t="shared" si="134"/>
        <v>252.1</v>
      </c>
      <c r="N1084">
        <f t="shared" si="135"/>
        <v>1</v>
      </c>
    </row>
    <row r="1085" spans="1:14">
      <c r="A1085">
        <f t="shared" si="128"/>
        <v>0</v>
      </c>
      <c r="B1085">
        <f t="shared" si="129"/>
        <v>0</v>
      </c>
      <c r="C1085">
        <v>232</v>
      </c>
      <c r="D1085">
        <v>12</v>
      </c>
      <c r="E1085">
        <f t="shared" si="130"/>
        <v>-999</v>
      </c>
      <c r="F1085">
        <f>能力值计算器!G2</f>
        <v>0</v>
      </c>
      <c r="G1085">
        <f>ROUNDDOWN((能力值计算器!F4+能力值计算器!E4*2+ROUNDDOWN(C1085/4,0))*能力值计算器!C2/100+10+能力值计算器!C2,0)</f>
        <v>174</v>
      </c>
      <c r="H1085">
        <f>ROUNDDOWN(ROUNDDOWN(ROUNDDOWN(ROUNDDOWN(ROUNDDOWN((能力值计算器!F6+能力值计算器!E6*2+ROUNDDOWN(D1085/4,0))*能力值计算器!C2/100+5,0)*能力值计算器!H6,0)*能力值计算器!K6,0)*能力值计算器!L6,0)*VLOOKUP(能力值计算器!J6,能力变化对照表!A:B,2,0),0)</f>
        <v>87</v>
      </c>
      <c r="I1085">
        <f>ROUNDDOWN(ROUNDDOWN(ROUNDDOWN(ROUNDDOWN(ROUNDDOWN((能力值计算器!F8+能力值计算器!E8*2+ROUNDDOWN(E1085/4,0))*能力值计算器!C2/100+5,0)*能力值计算器!H8,0)*能力值计算器!K8,0)*能力值计算器!L8,0)*VLOOKUP(能力值计算器!J8,能力变化对照表!A:B,2,0),0)</f>
        <v>-39</v>
      </c>
      <c r="J1085">
        <f t="shared" si="131"/>
        <v>0</v>
      </c>
      <c r="K1085">
        <f t="shared" si="132"/>
        <v>-6786</v>
      </c>
      <c r="L1085">
        <f t="shared" si="133"/>
        <v>8352</v>
      </c>
      <c r="M1085">
        <f t="shared" si="134"/>
        <v>252.1</v>
      </c>
      <c r="N1085">
        <f t="shared" si="135"/>
        <v>1</v>
      </c>
    </row>
    <row r="1086" spans="1:14">
      <c r="A1086">
        <f t="shared" si="128"/>
        <v>0</v>
      </c>
      <c r="B1086">
        <f t="shared" si="129"/>
        <v>0</v>
      </c>
      <c r="C1086">
        <v>36</v>
      </c>
      <c r="D1086">
        <v>108</v>
      </c>
      <c r="E1086">
        <f t="shared" si="130"/>
        <v>-999</v>
      </c>
      <c r="F1086">
        <f>能力值计算器!G2</f>
        <v>0</v>
      </c>
      <c r="G1086">
        <f>ROUNDDOWN((能力值计算器!F4+能力值计算器!E4*2+ROUNDDOWN(C1086/4,0))*能力值计算器!C2/100+10+能力值计算器!C2,0)</f>
        <v>150</v>
      </c>
      <c r="H1086">
        <f>ROUNDDOWN(ROUNDDOWN(ROUNDDOWN(ROUNDDOWN(ROUNDDOWN((能力值计算器!F6+能力值计算器!E6*2+ROUNDDOWN(D1086/4,0))*能力值计算器!C2/100+5,0)*能力值计算器!H6,0)*能力值计算器!K6,0)*能力值计算器!L6,0)*VLOOKUP(能力值计算器!J6,能力变化对照表!A:B,2,0),0)</f>
        <v>99</v>
      </c>
      <c r="I1086">
        <f>ROUNDDOWN(ROUNDDOWN(ROUNDDOWN(ROUNDDOWN(ROUNDDOWN((能力值计算器!F8+能力值计算器!E8*2+ROUNDDOWN(E1086/4,0))*能力值计算器!C2/100+5,0)*能力值计算器!H8,0)*能力值计算器!K8,0)*能力值计算器!L8,0)*VLOOKUP(能力值计算器!J8,能力变化对照表!A:B,2,0),0)</f>
        <v>-39</v>
      </c>
      <c r="J1086">
        <f t="shared" si="131"/>
        <v>0</v>
      </c>
      <c r="K1086">
        <f t="shared" si="132"/>
        <v>-5850</v>
      </c>
      <c r="L1086">
        <f t="shared" si="133"/>
        <v>9000</v>
      </c>
      <c r="M1086">
        <f t="shared" si="134"/>
        <v>228.1</v>
      </c>
      <c r="N1086">
        <f t="shared" si="135"/>
        <v>1</v>
      </c>
    </row>
    <row r="1087" spans="1:14">
      <c r="A1087">
        <f t="shared" si="128"/>
        <v>0</v>
      </c>
      <c r="B1087">
        <f t="shared" si="129"/>
        <v>0</v>
      </c>
      <c r="C1087">
        <v>36</v>
      </c>
      <c r="D1087">
        <v>112</v>
      </c>
      <c r="E1087">
        <f t="shared" si="130"/>
        <v>-999</v>
      </c>
      <c r="F1087">
        <f>能力值计算器!G2</f>
        <v>0</v>
      </c>
      <c r="G1087">
        <f>ROUNDDOWN((能力值计算器!F4+能力值计算器!E4*2+ROUNDDOWN(C1087/4,0))*能力值计算器!C2/100+10+能力值计算器!C2,0)</f>
        <v>150</v>
      </c>
      <c r="H1087">
        <f>ROUNDDOWN(ROUNDDOWN(ROUNDDOWN(ROUNDDOWN(ROUNDDOWN((能力值计算器!F6+能力值计算器!E6*2+ROUNDDOWN(D1087/4,0))*能力值计算器!C2/100+5,0)*能力值计算器!H6,0)*能力值计算器!K6,0)*能力值计算器!L6,0)*VLOOKUP(能力值计算器!J6,能力变化对照表!A:B,2,0),0)</f>
        <v>99</v>
      </c>
      <c r="I1087">
        <f>ROUNDDOWN(ROUNDDOWN(ROUNDDOWN(ROUNDDOWN(ROUNDDOWN((能力值计算器!F8+能力值计算器!E8*2+ROUNDDOWN(E1087/4,0))*能力值计算器!C2/100+5,0)*能力值计算器!H8,0)*能力值计算器!K8,0)*能力值计算器!L8,0)*VLOOKUP(能力值计算器!J8,能力变化对照表!A:B,2,0),0)</f>
        <v>-39</v>
      </c>
      <c r="J1087">
        <f t="shared" si="131"/>
        <v>0</v>
      </c>
      <c r="K1087">
        <f t="shared" si="132"/>
        <v>-5850</v>
      </c>
      <c r="L1087">
        <f t="shared" si="133"/>
        <v>9000</v>
      </c>
      <c r="M1087">
        <f t="shared" si="134"/>
        <v>228.1</v>
      </c>
      <c r="N1087">
        <f t="shared" si="135"/>
        <v>1</v>
      </c>
    </row>
    <row r="1088" spans="1:14">
      <c r="A1088">
        <f t="shared" si="128"/>
        <v>0</v>
      </c>
      <c r="B1088">
        <f t="shared" si="129"/>
        <v>0</v>
      </c>
      <c r="C1088">
        <v>40</v>
      </c>
      <c r="D1088">
        <v>108</v>
      </c>
      <c r="E1088">
        <f t="shared" si="130"/>
        <v>-999</v>
      </c>
      <c r="F1088">
        <f>能力值计算器!G2</f>
        <v>0</v>
      </c>
      <c r="G1088">
        <f>ROUNDDOWN((能力值计算器!F4+能力值计算器!E4*2+ROUNDDOWN(C1088/4,0))*能力值计算器!C2/100+10+能力值计算器!C2,0)</f>
        <v>150</v>
      </c>
      <c r="H1088">
        <f>ROUNDDOWN(ROUNDDOWN(ROUNDDOWN(ROUNDDOWN(ROUNDDOWN((能力值计算器!F6+能力值计算器!E6*2+ROUNDDOWN(D1088/4,0))*能力值计算器!C2/100+5,0)*能力值计算器!H6,0)*能力值计算器!K6,0)*能力值计算器!L6,0)*VLOOKUP(能力值计算器!J6,能力变化对照表!A:B,2,0),0)</f>
        <v>99</v>
      </c>
      <c r="I1088">
        <f>ROUNDDOWN(ROUNDDOWN(ROUNDDOWN(ROUNDDOWN(ROUNDDOWN((能力值计算器!F8+能力值计算器!E8*2+ROUNDDOWN(E1088/4,0))*能力值计算器!C2/100+5,0)*能力值计算器!H8,0)*能力值计算器!K8,0)*能力值计算器!L8,0)*VLOOKUP(能力值计算器!J8,能力变化对照表!A:B,2,0),0)</f>
        <v>-39</v>
      </c>
      <c r="J1088">
        <f t="shared" si="131"/>
        <v>0</v>
      </c>
      <c r="K1088">
        <f t="shared" si="132"/>
        <v>-5850</v>
      </c>
      <c r="L1088">
        <f t="shared" si="133"/>
        <v>9000</v>
      </c>
      <c r="M1088">
        <f t="shared" si="134"/>
        <v>228.1</v>
      </c>
      <c r="N1088">
        <f t="shared" si="135"/>
        <v>1</v>
      </c>
    </row>
    <row r="1089" spans="1:14">
      <c r="A1089">
        <f t="shared" si="128"/>
        <v>0</v>
      </c>
      <c r="B1089">
        <f t="shared" si="129"/>
        <v>0</v>
      </c>
      <c r="C1089">
        <v>228</v>
      </c>
      <c r="D1089">
        <v>20</v>
      </c>
      <c r="E1089">
        <f t="shared" si="130"/>
        <v>-999</v>
      </c>
      <c r="F1089">
        <f>能力值计算器!G2</f>
        <v>0</v>
      </c>
      <c r="G1089">
        <f>ROUNDDOWN((能力值计算器!F4+能力值计算器!E4*2+ROUNDDOWN(C1089/4,0))*能力值计算器!C2/100+10+能力值计算器!C2,0)</f>
        <v>174</v>
      </c>
      <c r="H1089">
        <f>ROUNDDOWN(ROUNDDOWN(ROUNDDOWN(ROUNDDOWN(ROUNDDOWN((能力值计算器!F6+能力值计算器!E6*2+ROUNDDOWN(D1089/4,0))*能力值计算器!C2/100+5,0)*能力值计算器!H6,0)*能力值计算器!K6,0)*能力值计算器!L6,0)*VLOOKUP(能力值计算器!J6,能力变化对照表!A:B,2,0),0)</f>
        <v>88</v>
      </c>
      <c r="I1089">
        <f>ROUNDDOWN(ROUNDDOWN(ROUNDDOWN(ROUNDDOWN(ROUNDDOWN((能力值计算器!F8+能力值计算器!E8*2+ROUNDDOWN(E1089/4,0))*能力值计算器!C2/100+5,0)*能力值计算器!H8,0)*能力值计算器!K8,0)*能力值计算器!L8,0)*VLOOKUP(能力值计算器!J8,能力变化对照表!A:B,2,0),0)</f>
        <v>-39</v>
      </c>
      <c r="J1089">
        <f t="shared" si="131"/>
        <v>0</v>
      </c>
      <c r="K1089">
        <f t="shared" si="132"/>
        <v>-6786</v>
      </c>
      <c r="L1089">
        <f t="shared" si="133"/>
        <v>8526</v>
      </c>
      <c r="M1089">
        <f t="shared" si="134"/>
        <v>252.1</v>
      </c>
      <c r="N1089">
        <f t="shared" si="135"/>
        <v>1</v>
      </c>
    </row>
    <row r="1090" spans="1:14">
      <c r="A1090">
        <f t="shared" ref="A1090:A1153" si="136">IF(N1090=1,0,L1090+1/M1090)</f>
        <v>0</v>
      </c>
      <c r="B1090">
        <f t="shared" ref="B1090:B1153" si="137">IF(A1090=MAX(A:A),1,0)</f>
        <v>0</v>
      </c>
      <c r="C1090">
        <v>228</v>
      </c>
      <c r="D1090">
        <v>4</v>
      </c>
      <c r="E1090">
        <f t="shared" ref="E1090:E1153" si="138">IF(F1090-D1090-C1090&gt;253,-999,IF(F1090-D1090-C1090&lt;0,-999,F1090-D1090-C1090))</f>
        <v>-999</v>
      </c>
      <c r="F1090">
        <f>能力值计算器!G2</f>
        <v>0</v>
      </c>
      <c r="G1090">
        <f>ROUNDDOWN((能力值计算器!F4+能力值计算器!E4*2+ROUNDDOWN(C1090/4,0))*能力值计算器!C2/100+10+能力值计算器!C2,0)</f>
        <v>174</v>
      </c>
      <c r="H1090">
        <f>ROUNDDOWN(ROUNDDOWN(ROUNDDOWN(ROUNDDOWN(ROUNDDOWN((能力值计算器!F6+能力值计算器!E6*2+ROUNDDOWN(D1090/4,0))*能力值计算器!C2/100+5,0)*能力值计算器!H6,0)*能力值计算器!K6,0)*能力值计算器!L6,0)*VLOOKUP(能力值计算器!J6,能力变化对照表!A:B,2,0),0)</f>
        <v>86</v>
      </c>
      <c r="I1090">
        <f>ROUNDDOWN(ROUNDDOWN(ROUNDDOWN(ROUNDDOWN(ROUNDDOWN((能力值计算器!F8+能力值计算器!E8*2+ROUNDDOWN(E1090/4,0))*能力值计算器!C2/100+5,0)*能力值计算器!H8,0)*能力值计算器!K8,0)*能力值计算器!L8,0)*VLOOKUP(能力值计算器!J8,能力变化对照表!A:B,2,0),0)</f>
        <v>-39</v>
      </c>
      <c r="J1090">
        <f t="shared" ref="J1090:J1153" si="139">IF(E1090&lt;0,0,G1090*H1090)</f>
        <v>0</v>
      </c>
      <c r="K1090">
        <f t="shared" ref="K1090:K1153" si="140">G1090*I1090</f>
        <v>-6786</v>
      </c>
      <c r="L1090">
        <f t="shared" ref="L1090:L1153" si="141">(H1090+I1090)*G1090</f>
        <v>8178</v>
      </c>
      <c r="M1090">
        <f t="shared" ref="M1090:M1153" si="142">IF(H1090+I1090-G1090&lt;0,G1090-H1090-I1090,H1090+I1090-G1090)+IF(H1090-I1090&lt;0,I1090-H1090,H1090-I1090)+0.1</f>
        <v>252.1</v>
      </c>
      <c r="N1090">
        <f t="shared" ref="N1090:N1153" si="143">IF(E1090&lt;0,1,0)</f>
        <v>1</v>
      </c>
    </row>
    <row r="1091" spans="1:14">
      <c r="A1091">
        <f t="shared" si="136"/>
        <v>0</v>
      </c>
      <c r="B1091">
        <f t="shared" si="137"/>
        <v>0</v>
      </c>
      <c r="C1091">
        <v>228</v>
      </c>
      <c r="D1091">
        <v>8</v>
      </c>
      <c r="E1091">
        <f t="shared" si="138"/>
        <v>-999</v>
      </c>
      <c r="F1091">
        <f>能力值计算器!G2</f>
        <v>0</v>
      </c>
      <c r="G1091">
        <f>ROUNDDOWN((能力值计算器!F4+能力值计算器!E4*2+ROUNDDOWN(C1091/4,0))*能力值计算器!C2/100+10+能力值计算器!C2,0)</f>
        <v>174</v>
      </c>
      <c r="H1091">
        <f>ROUNDDOWN(ROUNDDOWN(ROUNDDOWN(ROUNDDOWN(ROUNDDOWN((能力值计算器!F6+能力值计算器!E6*2+ROUNDDOWN(D1091/4,0))*能力值计算器!C2/100+5,0)*能力值计算器!H6,0)*能力值计算器!K6,0)*能力值计算器!L6,0)*VLOOKUP(能力值计算器!J6,能力变化对照表!A:B,2,0),0)</f>
        <v>86</v>
      </c>
      <c r="I1091">
        <f>ROUNDDOWN(ROUNDDOWN(ROUNDDOWN(ROUNDDOWN(ROUNDDOWN((能力值计算器!F8+能力值计算器!E8*2+ROUNDDOWN(E1091/4,0))*能力值计算器!C2/100+5,0)*能力值计算器!H8,0)*能力值计算器!K8,0)*能力值计算器!L8,0)*VLOOKUP(能力值计算器!J8,能力变化对照表!A:B,2,0),0)</f>
        <v>-39</v>
      </c>
      <c r="J1091">
        <f t="shared" si="139"/>
        <v>0</v>
      </c>
      <c r="K1091">
        <f t="shared" si="140"/>
        <v>-6786</v>
      </c>
      <c r="L1091">
        <f t="shared" si="141"/>
        <v>8178</v>
      </c>
      <c r="M1091">
        <f t="shared" si="142"/>
        <v>252.1</v>
      </c>
      <c r="N1091">
        <f t="shared" si="143"/>
        <v>1</v>
      </c>
    </row>
    <row r="1092" spans="1:14">
      <c r="A1092">
        <f t="shared" si="136"/>
        <v>0</v>
      </c>
      <c r="B1092">
        <f t="shared" si="137"/>
        <v>0</v>
      </c>
      <c r="C1092">
        <v>232</v>
      </c>
      <c r="D1092">
        <v>4</v>
      </c>
      <c r="E1092">
        <f t="shared" si="138"/>
        <v>-999</v>
      </c>
      <c r="F1092">
        <f>能力值计算器!G2</f>
        <v>0</v>
      </c>
      <c r="G1092">
        <f>ROUNDDOWN((能力值计算器!F4+能力值计算器!E4*2+ROUNDDOWN(C1092/4,0))*能力值计算器!C2/100+10+能力值计算器!C2,0)</f>
        <v>174</v>
      </c>
      <c r="H1092">
        <f>ROUNDDOWN(ROUNDDOWN(ROUNDDOWN(ROUNDDOWN(ROUNDDOWN((能力值计算器!F6+能力值计算器!E6*2+ROUNDDOWN(D1092/4,0))*能力值计算器!C2/100+5,0)*能力值计算器!H6,0)*能力值计算器!K6,0)*能力值计算器!L6,0)*VLOOKUP(能力值计算器!J6,能力变化对照表!A:B,2,0),0)</f>
        <v>86</v>
      </c>
      <c r="I1092">
        <f>ROUNDDOWN(ROUNDDOWN(ROUNDDOWN(ROUNDDOWN(ROUNDDOWN((能力值计算器!F8+能力值计算器!E8*2+ROUNDDOWN(E1092/4,0))*能力值计算器!C2/100+5,0)*能力值计算器!H8,0)*能力值计算器!K8,0)*能力值计算器!L8,0)*VLOOKUP(能力值计算器!J8,能力变化对照表!A:B,2,0),0)</f>
        <v>-39</v>
      </c>
      <c r="J1092">
        <f t="shared" si="139"/>
        <v>0</v>
      </c>
      <c r="K1092">
        <f t="shared" si="140"/>
        <v>-6786</v>
      </c>
      <c r="L1092">
        <f t="shared" si="141"/>
        <v>8178</v>
      </c>
      <c r="M1092">
        <f t="shared" si="142"/>
        <v>252.1</v>
      </c>
      <c r="N1092">
        <f t="shared" si="143"/>
        <v>1</v>
      </c>
    </row>
    <row r="1093" spans="1:14">
      <c r="A1093">
        <f t="shared" si="136"/>
        <v>0</v>
      </c>
      <c r="B1093">
        <f t="shared" si="137"/>
        <v>0</v>
      </c>
      <c r="C1093">
        <v>228</v>
      </c>
      <c r="D1093">
        <v>24</v>
      </c>
      <c r="E1093">
        <f t="shared" si="138"/>
        <v>-999</v>
      </c>
      <c r="F1093">
        <f>能力值计算器!G2</f>
        <v>0</v>
      </c>
      <c r="G1093">
        <f>ROUNDDOWN((能力值计算器!F4+能力值计算器!E4*2+ROUNDDOWN(C1093/4,0))*能力值计算器!C2/100+10+能力值计算器!C2,0)</f>
        <v>174</v>
      </c>
      <c r="H1093">
        <f>ROUNDDOWN(ROUNDDOWN(ROUNDDOWN(ROUNDDOWN(ROUNDDOWN((能力值计算器!F6+能力值计算器!E6*2+ROUNDDOWN(D1093/4,0))*能力值计算器!C2/100+5,0)*能力值计算器!H6,0)*能力值计算器!K6,0)*能力值计算器!L6,0)*VLOOKUP(能力值计算器!J6,能力变化对照表!A:B,2,0),0)</f>
        <v>88</v>
      </c>
      <c r="I1093">
        <f>ROUNDDOWN(ROUNDDOWN(ROUNDDOWN(ROUNDDOWN(ROUNDDOWN((能力值计算器!F8+能力值计算器!E8*2+ROUNDDOWN(E1093/4,0))*能力值计算器!C2/100+5,0)*能力值计算器!H8,0)*能力值计算器!K8,0)*能力值计算器!L8,0)*VLOOKUP(能力值计算器!J8,能力变化对照表!A:B,2,0),0)</f>
        <v>-39</v>
      </c>
      <c r="J1093">
        <f t="shared" si="139"/>
        <v>0</v>
      </c>
      <c r="K1093">
        <f t="shared" si="140"/>
        <v>-6786</v>
      </c>
      <c r="L1093">
        <f t="shared" si="141"/>
        <v>8526</v>
      </c>
      <c r="M1093">
        <f t="shared" si="142"/>
        <v>252.1</v>
      </c>
      <c r="N1093">
        <f t="shared" si="143"/>
        <v>1</v>
      </c>
    </row>
    <row r="1094" spans="1:14">
      <c r="A1094">
        <f t="shared" si="136"/>
        <v>0</v>
      </c>
      <c r="B1094">
        <f t="shared" si="137"/>
        <v>0</v>
      </c>
      <c r="C1094">
        <v>232</v>
      </c>
      <c r="D1094">
        <v>20</v>
      </c>
      <c r="E1094">
        <f t="shared" si="138"/>
        <v>-999</v>
      </c>
      <c r="F1094">
        <f>能力值计算器!G2</f>
        <v>0</v>
      </c>
      <c r="G1094">
        <f>ROUNDDOWN((能力值计算器!F4+能力值计算器!E4*2+ROUNDDOWN(C1094/4,0))*能力值计算器!C2/100+10+能力值计算器!C2,0)</f>
        <v>174</v>
      </c>
      <c r="H1094">
        <f>ROUNDDOWN(ROUNDDOWN(ROUNDDOWN(ROUNDDOWN(ROUNDDOWN((能力值计算器!F6+能力值计算器!E6*2+ROUNDDOWN(D1094/4,0))*能力值计算器!C2/100+5,0)*能力值计算器!H6,0)*能力值计算器!K6,0)*能力值计算器!L6,0)*VLOOKUP(能力值计算器!J6,能力变化对照表!A:B,2,0),0)</f>
        <v>88</v>
      </c>
      <c r="I1094">
        <f>ROUNDDOWN(ROUNDDOWN(ROUNDDOWN(ROUNDDOWN(ROUNDDOWN((能力值计算器!F8+能力值计算器!E8*2+ROUNDDOWN(E1094/4,0))*能力值计算器!C2/100+5,0)*能力值计算器!H8,0)*能力值计算器!K8,0)*能力值计算器!L8,0)*VLOOKUP(能力值计算器!J8,能力变化对照表!A:B,2,0),0)</f>
        <v>-39</v>
      </c>
      <c r="J1094">
        <f t="shared" si="139"/>
        <v>0</v>
      </c>
      <c r="K1094">
        <f t="shared" si="140"/>
        <v>-6786</v>
      </c>
      <c r="L1094">
        <f t="shared" si="141"/>
        <v>8526</v>
      </c>
      <c r="M1094">
        <f t="shared" si="142"/>
        <v>252.1</v>
      </c>
      <c r="N1094">
        <f t="shared" si="143"/>
        <v>1</v>
      </c>
    </row>
    <row r="1095" spans="1:14">
      <c r="A1095">
        <f t="shared" si="136"/>
        <v>0</v>
      </c>
      <c r="B1095">
        <f t="shared" si="137"/>
        <v>0</v>
      </c>
      <c r="C1095">
        <v>36</v>
      </c>
      <c r="D1095">
        <v>116</v>
      </c>
      <c r="E1095">
        <f t="shared" si="138"/>
        <v>-999</v>
      </c>
      <c r="F1095">
        <f>能力值计算器!G2</f>
        <v>0</v>
      </c>
      <c r="G1095">
        <f>ROUNDDOWN((能力值计算器!F4+能力值计算器!E4*2+ROUNDDOWN(C1095/4,0))*能力值计算器!C2/100+10+能力值计算器!C2,0)</f>
        <v>150</v>
      </c>
      <c r="H1095">
        <f>ROUNDDOWN(ROUNDDOWN(ROUNDDOWN(ROUNDDOWN(ROUNDDOWN((能力值计算器!F6+能力值计算器!E6*2+ROUNDDOWN(D1095/4,0))*能力值计算器!C2/100+5,0)*能力值计算器!H6,0)*能力值计算器!K6,0)*能力值计算器!L6,0)*VLOOKUP(能力值计算器!J6,能力变化对照表!A:B,2,0),0)</f>
        <v>100</v>
      </c>
      <c r="I1095">
        <f>ROUNDDOWN(ROUNDDOWN(ROUNDDOWN(ROUNDDOWN(ROUNDDOWN((能力值计算器!F8+能力值计算器!E8*2+ROUNDDOWN(E1095/4,0))*能力值计算器!C2/100+5,0)*能力值计算器!H8,0)*能力值计算器!K8,0)*能力值计算器!L8,0)*VLOOKUP(能力值计算器!J8,能力变化对照表!A:B,2,0),0)</f>
        <v>-39</v>
      </c>
      <c r="J1095">
        <f t="shared" si="139"/>
        <v>0</v>
      </c>
      <c r="K1095">
        <f t="shared" si="140"/>
        <v>-5850</v>
      </c>
      <c r="L1095">
        <f t="shared" si="141"/>
        <v>9150</v>
      </c>
      <c r="M1095">
        <f t="shared" si="142"/>
        <v>228.1</v>
      </c>
      <c r="N1095">
        <f t="shared" si="143"/>
        <v>1</v>
      </c>
    </row>
    <row r="1096" spans="1:14">
      <c r="A1096">
        <f t="shared" si="136"/>
        <v>0</v>
      </c>
      <c r="B1096">
        <f t="shared" si="137"/>
        <v>0</v>
      </c>
      <c r="C1096">
        <v>36</v>
      </c>
      <c r="D1096">
        <v>100</v>
      </c>
      <c r="E1096">
        <f t="shared" si="138"/>
        <v>-999</v>
      </c>
      <c r="F1096">
        <f>能力值计算器!G2</f>
        <v>0</v>
      </c>
      <c r="G1096">
        <f>ROUNDDOWN((能力值计算器!F4+能力值计算器!E4*2+ROUNDDOWN(C1096/4,0))*能力值计算器!C2/100+10+能力值计算器!C2,0)</f>
        <v>150</v>
      </c>
      <c r="H1096">
        <f>ROUNDDOWN(ROUNDDOWN(ROUNDDOWN(ROUNDDOWN(ROUNDDOWN((能力值计算器!F6+能力值计算器!E6*2+ROUNDDOWN(D1096/4,0))*能力值计算器!C2/100+5,0)*能力值计算器!H6,0)*能力值计算器!K6,0)*能力值计算器!L6,0)*VLOOKUP(能力值计算器!J6,能力变化对照表!A:B,2,0),0)</f>
        <v>98</v>
      </c>
      <c r="I1096">
        <f>ROUNDDOWN(ROUNDDOWN(ROUNDDOWN(ROUNDDOWN(ROUNDDOWN((能力值计算器!F8+能力值计算器!E8*2+ROUNDDOWN(E1096/4,0))*能力值计算器!C2/100+5,0)*能力值计算器!H8,0)*能力值计算器!K8,0)*能力值计算器!L8,0)*VLOOKUP(能力值计算器!J8,能力变化对照表!A:B,2,0),0)</f>
        <v>-39</v>
      </c>
      <c r="J1096">
        <f t="shared" si="139"/>
        <v>0</v>
      </c>
      <c r="K1096">
        <f t="shared" si="140"/>
        <v>-5850</v>
      </c>
      <c r="L1096">
        <f t="shared" si="141"/>
        <v>8850</v>
      </c>
      <c r="M1096">
        <f t="shared" si="142"/>
        <v>228.1</v>
      </c>
      <c r="N1096">
        <f t="shared" si="143"/>
        <v>1</v>
      </c>
    </row>
    <row r="1097" spans="1:14">
      <c r="A1097">
        <f t="shared" si="136"/>
        <v>0</v>
      </c>
      <c r="B1097">
        <f t="shared" si="137"/>
        <v>0</v>
      </c>
      <c r="C1097">
        <v>36</v>
      </c>
      <c r="D1097">
        <v>104</v>
      </c>
      <c r="E1097">
        <f t="shared" si="138"/>
        <v>-999</v>
      </c>
      <c r="F1097">
        <f>能力值计算器!G2</f>
        <v>0</v>
      </c>
      <c r="G1097">
        <f>ROUNDDOWN((能力值计算器!F4+能力值计算器!E4*2+ROUNDDOWN(C1097/4,0))*能力值计算器!C2/100+10+能力值计算器!C2,0)</f>
        <v>150</v>
      </c>
      <c r="H1097">
        <f>ROUNDDOWN(ROUNDDOWN(ROUNDDOWN(ROUNDDOWN(ROUNDDOWN((能力值计算器!F6+能力值计算器!E6*2+ROUNDDOWN(D1097/4,0))*能力值计算器!C2/100+5,0)*能力值计算器!H6,0)*能力值计算器!K6,0)*能力值计算器!L6,0)*VLOOKUP(能力值计算器!J6,能力变化对照表!A:B,2,0),0)</f>
        <v>98</v>
      </c>
      <c r="I1097">
        <f>ROUNDDOWN(ROUNDDOWN(ROUNDDOWN(ROUNDDOWN(ROUNDDOWN((能力值计算器!F8+能力值计算器!E8*2+ROUNDDOWN(E1097/4,0))*能力值计算器!C2/100+5,0)*能力值计算器!H8,0)*能力值计算器!K8,0)*能力值计算器!L8,0)*VLOOKUP(能力值计算器!J8,能力变化对照表!A:B,2,0),0)</f>
        <v>-39</v>
      </c>
      <c r="J1097">
        <f t="shared" si="139"/>
        <v>0</v>
      </c>
      <c r="K1097">
        <f t="shared" si="140"/>
        <v>-5850</v>
      </c>
      <c r="L1097">
        <f t="shared" si="141"/>
        <v>8850</v>
      </c>
      <c r="M1097">
        <f t="shared" si="142"/>
        <v>228.1</v>
      </c>
      <c r="N1097">
        <f t="shared" si="143"/>
        <v>1</v>
      </c>
    </row>
    <row r="1098" spans="1:14">
      <c r="A1098">
        <f t="shared" si="136"/>
        <v>0</v>
      </c>
      <c r="B1098">
        <f t="shared" si="137"/>
        <v>0</v>
      </c>
      <c r="C1098">
        <v>40</v>
      </c>
      <c r="D1098">
        <v>100</v>
      </c>
      <c r="E1098">
        <f t="shared" si="138"/>
        <v>-999</v>
      </c>
      <c r="F1098">
        <f>能力值计算器!G2</f>
        <v>0</v>
      </c>
      <c r="G1098">
        <f>ROUNDDOWN((能力值计算器!F4+能力值计算器!E4*2+ROUNDDOWN(C1098/4,0))*能力值计算器!C2/100+10+能力值计算器!C2,0)</f>
        <v>150</v>
      </c>
      <c r="H1098">
        <f>ROUNDDOWN(ROUNDDOWN(ROUNDDOWN(ROUNDDOWN(ROUNDDOWN((能力值计算器!F6+能力值计算器!E6*2+ROUNDDOWN(D1098/4,0))*能力值计算器!C2/100+5,0)*能力值计算器!H6,0)*能力值计算器!K6,0)*能力值计算器!L6,0)*VLOOKUP(能力值计算器!J6,能力变化对照表!A:B,2,0),0)</f>
        <v>98</v>
      </c>
      <c r="I1098">
        <f>ROUNDDOWN(ROUNDDOWN(ROUNDDOWN(ROUNDDOWN(ROUNDDOWN((能力值计算器!F8+能力值计算器!E8*2+ROUNDDOWN(E1098/4,0))*能力值计算器!C2/100+5,0)*能力值计算器!H8,0)*能力值计算器!K8,0)*能力值计算器!L8,0)*VLOOKUP(能力值计算器!J8,能力变化对照表!A:B,2,0),0)</f>
        <v>-39</v>
      </c>
      <c r="J1098">
        <f t="shared" si="139"/>
        <v>0</v>
      </c>
      <c r="K1098">
        <f t="shared" si="140"/>
        <v>-5850</v>
      </c>
      <c r="L1098">
        <f t="shared" si="141"/>
        <v>8850</v>
      </c>
      <c r="M1098">
        <f t="shared" si="142"/>
        <v>228.1</v>
      </c>
      <c r="N1098">
        <f t="shared" si="143"/>
        <v>1</v>
      </c>
    </row>
    <row r="1099" spans="1:14">
      <c r="A1099">
        <f t="shared" si="136"/>
        <v>0</v>
      </c>
      <c r="B1099">
        <f t="shared" si="137"/>
        <v>0</v>
      </c>
      <c r="C1099">
        <v>36</v>
      </c>
      <c r="D1099">
        <v>120</v>
      </c>
      <c r="E1099">
        <f t="shared" si="138"/>
        <v>-999</v>
      </c>
      <c r="F1099">
        <f>能力值计算器!G2</f>
        <v>0</v>
      </c>
      <c r="G1099">
        <f>ROUNDDOWN((能力值计算器!F4+能力值计算器!E4*2+ROUNDDOWN(C1099/4,0))*能力值计算器!C2/100+10+能力值计算器!C2,0)</f>
        <v>150</v>
      </c>
      <c r="H1099">
        <f>ROUNDDOWN(ROUNDDOWN(ROUNDDOWN(ROUNDDOWN(ROUNDDOWN((能力值计算器!F6+能力值计算器!E6*2+ROUNDDOWN(D1099/4,0))*能力值计算器!C2/100+5,0)*能力值计算器!H6,0)*能力值计算器!K6,0)*能力值计算器!L6,0)*VLOOKUP(能力值计算器!J6,能力变化对照表!A:B,2,0),0)</f>
        <v>100</v>
      </c>
      <c r="I1099">
        <f>ROUNDDOWN(ROUNDDOWN(ROUNDDOWN(ROUNDDOWN(ROUNDDOWN((能力值计算器!F8+能力值计算器!E8*2+ROUNDDOWN(E1099/4,0))*能力值计算器!C2/100+5,0)*能力值计算器!H8,0)*能力值计算器!K8,0)*能力值计算器!L8,0)*VLOOKUP(能力值计算器!J8,能力变化对照表!A:B,2,0),0)</f>
        <v>-39</v>
      </c>
      <c r="J1099">
        <f t="shared" si="139"/>
        <v>0</v>
      </c>
      <c r="K1099">
        <f t="shared" si="140"/>
        <v>-5850</v>
      </c>
      <c r="L1099">
        <f t="shared" si="141"/>
        <v>9150</v>
      </c>
      <c r="M1099">
        <f t="shared" si="142"/>
        <v>228.1</v>
      </c>
      <c r="N1099">
        <f t="shared" si="143"/>
        <v>1</v>
      </c>
    </row>
    <row r="1100" spans="1:14">
      <c r="A1100">
        <f t="shared" si="136"/>
        <v>0</v>
      </c>
      <c r="B1100">
        <f t="shared" si="137"/>
        <v>0</v>
      </c>
      <c r="C1100">
        <v>40</v>
      </c>
      <c r="D1100">
        <v>116</v>
      </c>
      <c r="E1100">
        <f t="shared" si="138"/>
        <v>-999</v>
      </c>
      <c r="F1100">
        <f>能力值计算器!G2</f>
        <v>0</v>
      </c>
      <c r="G1100">
        <f>ROUNDDOWN((能力值计算器!F4+能力值计算器!E4*2+ROUNDDOWN(C1100/4,0))*能力值计算器!C2/100+10+能力值计算器!C2,0)</f>
        <v>150</v>
      </c>
      <c r="H1100">
        <f>ROUNDDOWN(ROUNDDOWN(ROUNDDOWN(ROUNDDOWN(ROUNDDOWN((能力值计算器!F6+能力值计算器!E6*2+ROUNDDOWN(D1100/4,0))*能力值计算器!C2/100+5,0)*能力值计算器!H6,0)*能力值计算器!K6,0)*能力值计算器!L6,0)*VLOOKUP(能力值计算器!J6,能力变化对照表!A:B,2,0),0)</f>
        <v>100</v>
      </c>
      <c r="I1100">
        <f>ROUNDDOWN(ROUNDDOWN(ROUNDDOWN(ROUNDDOWN(ROUNDDOWN((能力值计算器!F8+能力值计算器!E8*2+ROUNDDOWN(E1100/4,0))*能力值计算器!C2/100+5,0)*能力值计算器!H8,0)*能力值计算器!K8,0)*能力值计算器!L8,0)*VLOOKUP(能力值计算器!J8,能力变化对照表!A:B,2,0),0)</f>
        <v>-39</v>
      </c>
      <c r="J1100">
        <f t="shared" si="139"/>
        <v>0</v>
      </c>
      <c r="K1100">
        <f t="shared" si="140"/>
        <v>-5850</v>
      </c>
      <c r="L1100">
        <f t="shared" si="141"/>
        <v>9150</v>
      </c>
      <c r="M1100">
        <f t="shared" si="142"/>
        <v>228.1</v>
      </c>
      <c r="N1100">
        <f t="shared" si="143"/>
        <v>1</v>
      </c>
    </row>
    <row r="1101" spans="1:14">
      <c r="A1101">
        <f t="shared" si="136"/>
        <v>0</v>
      </c>
      <c r="B1101">
        <f t="shared" si="137"/>
        <v>0</v>
      </c>
      <c r="C1101">
        <v>228</v>
      </c>
      <c r="D1101">
        <v>0</v>
      </c>
      <c r="E1101">
        <f t="shared" si="138"/>
        <v>-999</v>
      </c>
      <c r="F1101">
        <f>能力值计算器!G2</f>
        <v>0</v>
      </c>
      <c r="G1101">
        <f>ROUNDDOWN((能力值计算器!F4+能力值计算器!E4*2+ROUNDDOWN(C1101/4,0))*能力值计算器!C2/100+10+能力值计算器!C2,0)</f>
        <v>174</v>
      </c>
      <c r="H1101">
        <f>ROUNDDOWN(ROUNDDOWN(ROUNDDOWN(ROUNDDOWN(ROUNDDOWN((能力值计算器!F6+能力值计算器!E6*2+ROUNDDOWN(D1101/4,0))*能力值计算器!C2/100+5,0)*能力值计算器!H6,0)*能力值计算器!K6,0)*能力值计算器!L6,0)*VLOOKUP(能力值计算器!J6,能力变化对照表!A:B,2,0),0)</f>
        <v>85</v>
      </c>
      <c r="I1101">
        <f>ROUNDDOWN(ROUNDDOWN(ROUNDDOWN(ROUNDDOWN(ROUNDDOWN((能力值计算器!F8+能力值计算器!E8*2+ROUNDDOWN(E1101/4,0))*能力值计算器!C2/100+5,0)*能力值计算器!H8,0)*能力值计算器!K8,0)*能力值计算器!L8,0)*VLOOKUP(能力值计算器!J8,能力变化对照表!A:B,2,0),0)</f>
        <v>-39</v>
      </c>
      <c r="J1101">
        <f t="shared" si="139"/>
        <v>0</v>
      </c>
      <c r="K1101">
        <f t="shared" si="140"/>
        <v>-6786</v>
      </c>
      <c r="L1101">
        <f t="shared" si="141"/>
        <v>8004</v>
      </c>
      <c r="M1101">
        <f t="shared" si="142"/>
        <v>252.1</v>
      </c>
      <c r="N1101">
        <f t="shared" si="143"/>
        <v>1</v>
      </c>
    </row>
    <row r="1102" spans="1:14">
      <c r="A1102">
        <f t="shared" si="136"/>
        <v>0</v>
      </c>
      <c r="B1102">
        <f t="shared" si="137"/>
        <v>0</v>
      </c>
      <c r="C1102">
        <v>228</v>
      </c>
      <c r="D1102">
        <v>28</v>
      </c>
      <c r="E1102">
        <f t="shared" si="138"/>
        <v>-999</v>
      </c>
      <c r="F1102">
        <f>能力值计算器!G2</f>
        <v>0</v>
      </c>
      <c r="G1102">
        <f>ROUNDDOWN((能力值计算器!F4+能力值计算器!E4*2+ROUNDDOWN(C1102/4,0))*能力值计算器!C2/100+10+能力值计算器!C2,0)</f>
        <v>174</v>
      </c>
      <c r="H1102">
        <f>ROUNDDOWN(ROUNDDOWN(ROUNDDOWN(ROUNDDOWN(ROUNDDOWN((能力值计算器!F6+能力值计算器!E6*2+ROUNDDOWN(D1102/4,0))*能力值计算器!C2/100+5,0)*能力值计算器!H6,0)*能力值计算器!K6,0)*能力值计算器!L6,0)*VLOOKUP(能力值计算器!J6,能力变化对照表!A:B,2,0),0)</f>
        <v>89</v>
      </c>
      <c r="I1102">
        <f>ROUNDDOWN(ROUNDDOWN(ROUNDDOWN(ROUNDDOWN(ROUNDDOWN((能力值计算器!F8+能力值计算器!E8*2+ROUNDDOWN(E1102/4,0))*能力值计算器!C2/100+5,0)*能力值计算器!H8,0)*能力值计算器!K8,0)*能力值计算器!L8,0)*VLOOKUP(能力值计算器!J8,能力变化对照表!A:B,2,0),0)</f>
        <v>-39</v>
      </c>
      <c r="J1102">
        <f t="shared" si="139"/>
        <v>0</v>
      </c>
      <c r="K1102">
        <f t="shared" si="140"/>
        <v>-6786</v>
      </c>
      <c r="L1102">
        <f t="shared" si="141"/>
        <v>8700</v>
      </c>
      <c r="M1102">
        <f t="shared" si="142"/>
        <v>252.1</v>
      </c>
      <c r="N1102">
        <f t="shared" si="143"/>
        <v>1</v>
      </c>
    </row>
    <row r="1103" spans="1:14">
      <c r="A1103">
        <f t="shared" si="136"/>
        <v>0</v>
      </c>
      <c r="B1103">
        <f t="shared" si="137"/>
        <v>0</v>
      </c>
      <c r="C1103">
        <v>36</v>
      </c>
      <c r="D1103">
        <v>124</v>
      </c>
      <c r="E1103">
        <f t="shared" si="138"/>
        <v>-999</v>
      </c>
      <c r="F1103">
        <f>能力值计算器!G2</f>
        <v>0</v>
      </c>
      <c r="G1103">
        <f>ROUNDDOWN((能力值计算器!F4+能力值计算器!E4*2+ROUNDDOWN(C1103/4,0))*能力值计算器!C2/100+10+能力值计算器!C2,0)</f>
        <v>150</v>
      </c>
      <c r="H1103">
        <f>ROUNDDOWN(ROUNDDOWN(ROUNDDOWN(ROUNDDOWN(ROUNDDOWN((能力值计算器!F6+能力值计算器!E6*2+ROUNDDOWN(D1103/4,0))*能力值计算器!C2/100+5,0)*能力值计算器!H6,0)*能力值计算器!K6,0)*能力值计算器!L6,0)*VLOOKUP(能力值计算器!J6,能力变化对照表!A:B,2,0),0)</f>
        <v>101</v>
      </c>
      <c r="I1103">
        <f>ROUNDDOWN(ROUNDDOWN(ROUNDDOWN(ROUNDDOWN(ROUNDDOWN((能力值计算器!F8+能力值计算器!E8*2+ROUNDDOWN(E1103/4,0))*能力值计算器!C2/100+5,0)*能力值计算器!H8,0)*能力值计算器!K8,0)*能力值计算器!L8,0)*VLOOKUP(能力值计算器!J8,能力变化对照表!A:B,2,0),0)</f>
        <v>-39</v>
      </c>
      <c r="J1103">
        <f t="shared" si="139"/>
        <v>0</v>
      </c>
      <c r="K1103">
        <f t="shared" si="140"/>
        <v>-5850</v>
      </c>
      <c r="L1103">
        <f t="shared" si="141"/>
        <v>9300</v>
      </c>
      <c r="M1103">
        <f t="shared" si="142"/>
        <v>228.1</v>
      </c>
      <c r="N1103">
        <f t="shared" si="143"/>
        <v>1</v>
      </c>
    </row>
    <row r="1104" spans="1:14">
      <c r="A1104">
        <f t="shared" si="136"/>
        <v>0</v>
      </c>
      <c r="B1104">
        <f t="shared" si="137"/>
        <v>0</v>
      </c>
      <c r="C1104">
        <v>36</v>
      </c>
      <c r="D1104">
        <v>92</v>
      </c>
      <c r="E1104">
        <f t="shared" si="138"/>
        <v>-999</v>
      </c>
      <c r="F1104">
        <f>能力值计算器!G2</f>
        <v>0</v>
      </c>
      <c r="G1104">
        <f>ROUNDDOWN((能力值计算器!F4+能力值计算器!E4*2+ROUNDDOWN(C1104/4,0))*能力值计算器!C2/100+10+能力值计算器!C2,0)</f>
        <v>150</v>
      </c>
      <c r="H1104">
        <f>ROUNDDOWN(ROUNDDOWN(ROUNDDOWN(ROUNDDOWN(ROUNDDOWN((能力值计算器!F6+能力值计算器!E6*2+ROUNDDOWN(D1104/4,0))*能力值计算器!C2/100+5,0)*能力值计算器!H6,0)*能力值计算器!K6,0)*能力值计算器!L6,0)*VLOOKUP(能力值计算器!J6,能力变化对照表!A:B,2,0),0)</f>
        <v>97</v>
      </c>
      <c r="I1104">
        <f>ROUNDDOWN(ROUNDDOWN(ROUNDDOWN(ROUNDDOWN(ROUNDDOWN((能力值计算器!F8+能力值计算器!E8*2+ROUNDDOWN(E1104/4,0))*能力值计算器!C2/100+5,0)*能力值计算器!H8,0)*能力值计算器!K8,0)*能力值计算器!L8,0)*VLOOKUP(能力值计算器!J8,能力变化对照表!A:B,2,0),0)</f>
        <v>-39</v>
      </c>
      <c r="J1104">
        <f t="shared" si="139"/>
        <v>0</v>
      </c>
      <c r="K1104">
        <f t="shared" si="140"/>
        <v>-5850</v>
      </c>
      <c r="L1104">
        <f t="shared" si="141"/>
        <v>8700</v>
      </c>
      <c r="M1104">
        <f t="shared" si="142"/>
        <v>228.1</v>
      </c>
      <c r="N1104">
        <f t="shared" si="143"/>
        <v>1</v>
      </c>
    </row>
    <row r="1105" spans="1:14">
      <c r="A1105">
        <f t="shared" si="136"/>
        <v>0</v>
      </c>
      <c r="B1105">
        <f t="shared" si="137"/>
        <v>0</v>
      </c>
      <c r="C1105">
        <v>36</v>
      </c>
      <c r="D1105">
        <v>96</v>
      </c>
      <c r="E1105">
        <f t="shared" si="138"/>
        <v>-999</v>
      </c>
      <c r="F1105">
        <f>能力值计算器!G2</f>
        <v>0</v>
      </c>
      <c r="G1105">
        <f>ROUNDDOWN((能力值计算器!F4+能力值计算器!E4*2+ROUNDDOWN(C1105/4,0))*能力值计算器!C2/100+10+能力值计算器!C2,0)</f>
        <v>150</v>
      </c>
      <c r="H1105">
        <f>ROUNDDOWN(ROUNDDOWN(ROUNDDOWN(ROUNDDOWN(ROUNDDOWN((能力值计算器!F6+能力值计算器!E6*2+ROUNDDOWN(D1105/4,0))*能力值计算器!C2/100+5,0)*能力值计算器!H6,0)*能力值计算器!K6,0)*能力值计算器!L6,0)*VLOOKUP(能力值计算器!J6,能力变化对照表!A:B,2,0),0)</f>
        <v>97</v>
      </c>
      <c r="I1105">
        <f>ROUNDDOWN(ROUNDDOWN(ROUNDDOWN(ROUNDDOWN(ROUNDDOWN((能力值计算器!F8+能力值计算器!E8*2+ROUNDDOWN(E1105/4,0))*能力值计算器!C2/100+5,0)*能力值计算器!H8,0)*能力值计算器!K8,0)*能力值计算器!L8,0)*VLOOKUP(能力值计算器!J8,能力变化对照表!A:B,2,0),0)</f>
        <v>-39</v>
      </c>
      <c r="J1105">
        <f t="shared" si="139"/>
        <v>0</v>
      </c>
      <c r="K1105">
        <f t="shared" si="140"/>
        <v>-5850</v>
      </c>
      <c r="L1105">
        <f t="shared" si="141"/>
        <v>8700</v>
      </c>
      <c r="M1105">
        <f t="shared" si="142"/>
        <v>228.1</v>
      </c>
      <c r="N1105">
        <f t="shared" si="143"/>
        <v>1</v>
      </c>
    </row>
    <row r="1106" spans="1:14">
      <c r="A1106">
        <f t="shared" si="136"/>
        <v>0</v>
      </c>
      <c r="B1106">
        <f t="shared" si="137"/>
        <v>0</v>
      </c>
      <c r="C1106">
        <v>40</v>
      </c>
      <c r="D1106">
        <v>92</v>
      </c>
      <c r="E1106">
        <f t="shared" si="138"/>
        <v>-999</v>
      </c>
      <c r="F1106">
        <f>能力值计算器!G2</f>
        <v>0</v>
      </c>
      <c r="G1106">
        <f>ROUNDDOWN((能力值计算器!F4+能力值计算器!E4*2+ROUNDDOWN(C1106/4,0))*能力值计算器!C2/100+10+能力值计算器!C2,0)</f>
        <v>150</v>
      </c>
      <c r="H1106">
        <f>ROUNDDOWN(ROUNDDOWN(ROUNDDOWN(ROUNDDOWN(ROUNDDOWN((能力值计算器!F6+能力值计算器!E6*2+ROUNDDOWN(D1106/4,0))*能力值计算器!C2/100+5,0)*能力值计算器!H6,0)*能力值计算器!K6,0)*能力值计算器!L6,0)*VLOOKUP(能力值计算器!J6,能力变化对照表!A:B,2,0),0)</f>
        <v>97</v>
      </c>
      <c r="I1106">
        <f>ROUNDDOWN(ROUNDDOWN(ROUNDDOWN(ROUNDDOWN(ROUNDDOWN((能力值计算器!F8+能力值计算器!E8*2+ROUNDDOWN(E1106/4,0))*能力值计算器!C2/100+5,0)*能力值计算器!H8,0)*能力值计算器!K8,0)*能力值计算器!L8,0)*VLOOKUP(能力值计算器!J8,能力变化对照表!A:B,2,0),0)</f>
        <v>-39</v>
      </c>
      <c r="J1106">
        <f t="shared" si="139"/>
        <v>0</v>
      </c>
      <c r="K1106">
        <f t="shared" si="140"/>
        <v>-5850</v>
      </c>
      <c r="L1106">
        <f t="shared" si="141"/>
        <v>8700</v>
      </c>
      <c r="M1106">
        <f t="shared" si="142"/>
        <v>228.1</v>
      </c>
      <c r="N1106">
        <f t="shared" si="143"/>
        <v>1</v>
      </c>
    </row>
    <row r="1107" spans="1:14">
      <c r="A1107">
        <f t="shared" si="136"/>
        <v>0</v>
      </c>
      <c r="B1107">
        <f t="shared" si="137"/>
        <v>0</v>
      </c>
      <c r="C1107">
        <v>36</v>
      </c>
      <c r="D1107">
        <v>128</v>
      </c>
      <c r="E1107">
        <f t="shared" si="138"/>
        <v>-999</v>
      </c>
      <c r="F1107">
        <f>能力值计算器!G2</f>
        <v>0</v>
      </c>
      <c r="G1107">
        <f>ROUNDDOWN((能力值计算器!F4+能力值计算器!E4*2+ROUNDDOWN(C1107/4,0))*能力值计算器!C2/100+10+能力值计算器!C2,0)</f>
        <v>150</v>
      </c>
      <c r="H1107">
        <f>ROUNDDOWN(ROUNDDOWN(ROUNDDOWN(ROUNDDOWN(ROUNDDOWN((能力值计算器!F6+能力值计算器!E6*2+ROUNDDOWN(D1107/4,0))*能力值计算器!C2/100+5,0)*能力值计算器!H6,0)*能力值计算器!K6,0)*能力值计算器!L6,0)*VLOOKUP(能力值计算器!J6,能力变化对照表!A:B,2,0),0)</f>
        <v>101</v>
      </c>
      <c r="I1107">
        <f>ROUNDDOWN(ROUNDDOWN(ROUNDDOWN(ROUNDDOWN(ROUNDDOWN((能力值计算器!F8+能力值计算器!E8*2+ROUNDDOWN(E1107/4,0))*能力值计算器!C2/100+5,0)*能力值计算器!H8,0)*能力值计算器!K8,0)*能力值计算器!L8,0)*VLOOKUP(能力值计算器!J8,能力变化对照表!A:B,2,0),0)</f>
        <v>-39</v>
      </c>
      <c r="J1107">
        <f t="shared" si="139"/>
        <v>0</v>
      </c>
      <c r="K1107">
        <f t="shared" si="140"/>
        <v>-5850</v>
      </c>
      <c r="L1107">
        <f t="shared" si="141"/>
        <v>9300</v>
      </c>
      <c r="M1107">
        <f t="shared" si="142"/>
        <v>228.1</v>
      </c>
      <c r="N1107">
        <f t="shared" si="143"/>
        <v>1</v>
      </c>
    </row>
    <row r="1108" spans="1:14">
      <c r="A1108">
        <f t="shared" si="136"/>
        <v>0</v>
      </c>
      <c r="B1108">
        <f t="shared" si="137"/>
        <v>0</v>
      </c>
      <c r="C1108">
        <v>40</v>
      </c>
      <c r="D1108">
        <v>124</v>
      </c>
      <c r="E1108">
        <f t="shared" si="138"/>
        <v>-999</v>
      </c>
      <c r="F1108">
        <f>能力值计算器!G2</f>
        <v>0</v>
      </c>
      <c r="G1108">
        <f>ROUNDDOWN((能力值计算器!F4+能力值计算器!E4*2+ROUNDDOWN(C1108/4,0))*能力值计算器!C2/100+10+能力值计算器!C2,0)</f>
        <v>150</v>
      </c>
      <c r="H1108">
        <f>ROUNDDOWN(ROUNDDOWN(ROUNDDOWN(ROUNDDOWN(ROUNDDOWN((能力值计算器!F6+能力值计算器!E6*2+ROUNDDOWN(D1108/4,0))*能力值计算器!C2/100+5,0)*能力值计算器!H6,0)*能力值计算器!K6,0)*能力值计算器!L6,0)*VLOOKUP(能力值计算器!J6,能力变化对照表!A:B,2,0),0)</f>
        <v>101</v>
      </c>
      <c r="I1108">
        <f>ROUNDDOWN(ROUNDDOWN(ROUNDDOWN(ROUNDDOWN(ROUNDDOWN((能力值计算器!F8+能力值计算器!E8*2+ROUNDDOWN(E1108/4,0))*能力值计算器!C2/100+5,0)*能力值计算器!H8,0)*能力值计算器!K8,0)*能力值计算器!L8,0)*VLOOKUP(能力值计算器!J8,能力变化对照表!A:B,2,0),0)</f>
        <v>-39</v>
      </c>
      <c r="J1108">
        <f t="shared" si="139"/>
        <v>0</v>
      </c>
      <c r="K1108">
        <f t="shared" si="140"/>
        <v>-5850</v>
      </c>
      <c r="L1108">
        <f t="shared" si="141"/>
        <v>9300</v>
      </c>
      <c r="M1108">
        <f t="shared" si="142"/>
        <v>228.1</v>
      </c>
      <c r="N1108">
        <f t="shared" si="143"/>
        <v>1</v>
      </c>
    </row>
    <row r="1109" spans="1:14">
      <c r="A1109">
        <f t="shared" si="136"/>
        <v>0</v>
      </c>
      <c r="B1109">
        <f t="shared" si="137"/>
        <v>0</v>
      </c>
      <c r="C1109">
        <v>36</v>
      </c>
      <c r="D1109">
        <v>132</v>
      </c>
      <c r="E1109">
        <f t="shared" si="138"/>
        <v>-999</v>
      </c>
      <c r="F1109">
        <f>能力值计算器!G2</f>
        <v>0</v>
      </c>
      <c r="G1109">
        <f>ROUNDDOWN((能力值计算器!F4+能力值计算器!E4*2+ROUNDDOWN(C1109/4,0))*能力值计算器!C2/100+10+能力值计算器!C2,0)</f>
        <v>150</v>
      </c>
      <c r="H1109">
        <f>ROUNDDOWN(ROUNDDOWN(ROUNDDOWN(ROUNDDOWN(ROUNDDOWN((能力值计算器!F6+能力值计算器!E6*2+ROUNDDOWN(D1109/4,0))*能力值计算器!C2/100+5,0)*能力值计算器!H6,0)*能力值计算器!K6,0)*能力值计算器!L6,0)*VLOOKUP(能力值计算器!J6,能力变化对照表!A:B,2,0),0)</f>
        <v>102</v>
      </c>
      <c r="I1109">
        <f>ROUNDDOWN(ROUNDDOWN(ROUNDDOWN(ROUNDDOWN(ROUNDDOWN((能力值计算器!F8+能力值计算器!E8*2+ROUNDDOWN(E1109/4,0))*能力值计算器!C2/100+5,0)*能力值计算器!H8,0)*能力值计算器!K8,0)*能力值计算器!L8,0)*VLOOKUP(能力值计算器!J8,能力变化对照表!A:B,2,0),0)</f>
        <v>-39</v>
      </c>
      <c r="J1109">
        <f t="shared" si="139"/>
        <v>0</v>
      </c>
      <c r="K1109">
        <f t="shared" si="140"/>
        <v>-5850</v>
      </c>
      <c r="L1109">
        <f t="shared" si="141"/>
        <v>9450</v>
      </c>
      <c r="M1109">
        <f t="shared" si="142"/>
        <v>228.1</v>
      </c>
      <c r="N1109">
        <f t="shared" si="143"/>
        <v>1</v>
      </c>
    </row>
    <row r="1110" spans="1:14">
      <c r="A1110">
        <f t="shared" si="136"/>
        <v>0</v>
      </c>
      <c r="B1110">
        <f t="shared" si="137"/>
        <v>0</v>
      </c>
      <c r="C1110">
        <v>36</v>
      </c>
      <c r="D1110">
        <v>84</v>
      </c>
      <c r="E1110">
        <f t="shared" si="138"/>
        <v>-999</v>
      </c>
      <c r="F1110">
        <f>能力值计算器!G2</f>
        <v>0</v>
      </c>
      <c r="G1110">
        <f>ROUNDDOWN((能力值计算器!F4+能力值计算器!E4*2+ROUNDDOWN(C1110/4,0))*能力值计算器!C2/100+10+能力值计算器!C2,0)</f>
        <v>150</v>
      </c>
      <c r="H1110">
        <f>ROUNDDOWN(ROUNDDOWN(ROUNDDOWN(ROUNDDOWN(ROUNDDOWN((能力值计算器!F6+能力值计算器!E6*2+ROUNDDOWN(D1110/4,0))*能力值计算器!C2/100+5,0)*能力值计算器!H6,0)*能力值计算器!K6,0)*能力值计算器!L6,0)*VLOOKUP(能力值计算器!J6,能力变化对照表!A:B,2,0),0)</f>
        <v>96</v>
      </c>
      <c r="I1110">
        <f>ROUNDDOWN(ROUNDDOWN(ROUNDDOWN(ROUNDDOWN(ROUNDDOWN((能力值计算器!F8+能力值计算器!E8*2+ROUNDDOWN(E1110/4,0))*能力值计算器!C2/100+5,0)*能力值计算器!H8,0)*能力值计算器!K8,0)*能力值计算器!L8,0)*VLOOKUP(能力值计算器!J8,能力变化对照表!A:B,2,0),0)</f>
        <v>-39</v>
      </c>
      <c r="J1110">
        <f t="shared" si="139"/>
        <v>0</v>
      </c>
      <c r="K1110">
        <f t="shared" si="140"/>
        <v>-5850</v>
      </c>
      <c r="L1110">
        <f t="shared" si="141"/>
        <v>8550</v>
      </c>
      <c r="M1110">
        <f t="shared" si="142"/>
        <v>228.1</v>
      </c>
      <c r="N1110">
        <f t="shared" si="143"/>
        <v>1</v>
      </c>
    </row>
    <row r="1111" spans="1:14">
      <c r="A1111">
        <f t="shared" si="136"/>
        <v>0</v>
      </c>
      <c r="B1111">
        <f t="shared" si="137"/>
        <v>0</v>
      </c>
      <c r="C1111">
        <v>36</v>
      </c>
      <c r="D1111">
        <v>88</v>
      </c>
      <c r="E1111">
        <f t="shared" si="138"/>
        <v>-999</v>
      </c>
      <c r="F1111">
        <f>能力值计算器!G2</f>
        <v>0</v>
      </c>
      <c r="G1111">
        <f>ROUNDDOWN((能力值计算器!F4+能力值计算器!E4*2+ROUNDDOWN(C1111/4,0))*能力值计算器!C2/100+10+能力值计算器!C2,0)</f>
        <v>150</v>
      </c>
      <c r="H1111">
        <f>ROUNDDOWN(ROUNDDOWN(ROUNDDOWN(ROUNDDOWN(ROUNDDOWN((能力值计算器!F6+能力值计算器!E6*2+ROUNDDOWN(D1111/4,0))*能力值计算器!C2/100+5,0)*能力值计算器!H6,0)*能力值计算器!K6,0)*能力值计算器!L6,0)*VLOOKUP(能力值计算器!J6,能力变化对照表!A:B,2,0),0)</f>
        <v>96</v>
      </c>
      <c r="I1111">
        <f>ROUNDDOWN(ROUNDDOWN(ROUNDDOWN(ROUNDDOWN(ROUNDDOWN((能力值计算器!F8+能力值计算器!E8*2+ROUNDDOWN(E1111/4,0))*能力值计算器!C2/100+5,0)*能力值计算器!H8,0)*能力值计算器!K8,0)*能力值计算器!L8,0)*VLOOKUP(能力值计算器!J8,能力变化对照表!A:B,2,0),0)</f>
        <v>-39</v>
      </c>
      <c r="J1111">
        <f t="shared" si="139"/>
        <v>0</v>
      </c>
      <c r="K1111">
        <f t="shared" si="140"/>
        <v>-5850</v>
      </c>
      <c r="L1111">
        <f t="shared" si="141"/>
        <v>8550</v>
      </c>
      <c r="M1111">
        <f t="shared" si="142"/>
        <v>228.1</v>
      </c>
      <c r="N1111">
        <f t="shared" si="143"/>
        <v>1</v>
      </c>
    </row>
    <row r="1112" spans="1:14">
      <c r="A1112">
        <f t="shared" si="136"/>
        <v>0</v>
      </c>
      <c r="B1112">
        <f t="shared" si="137"/>
        <v>0</v>
      </c>
      <c r="C1112">
        <v>40</v>
      </c>
      <c r="D1112">
        <v>84</v>
      </c>
      <c r="E1112">
        <f t="shared" si="138"/>
        <v>-999</v>
      </c>
      <c r="F1112">
        <f>能力值计算器!G2</f>
        <v>0</v>
      </c>
      <c r="G1112">
        <f>ROUNDDOWN((能力值计算器!F4+能力值计算器!E4*2+ROUNDDOWN(C1112/4,0))*能力值计算器!C2/100+10+能力值计算器!C2,0)</f>
        <v>150</v>
      </c>
      <c r="H1112">
        <f>ROUNDDOWN(ROUNDDOWN(ROUNDDOWN(ROUNDDOWN(ROUNDDOWN((能力值计算器!F6+能力值计算器!E6*2+ROUNDDOWN(D1112/4,0))*能力值计算器!C2/100+5,0)*能力值计算器!H6,0)*能力值计算器!K6,0)*能力值计算器!L6,0)*VLOOKUP(能力值计算器!J6,能力变化对照表!A:B,2,0),0)</f>
        <v>96</v>
      </c>
      <c r="I1112">
        <f>ROUNDDOWN(ROUNDDOWN(ROUNDDOWN(ROUNDDOWN(ROUNDDOWN((能力值计算器!F8+能力值计算器!E8*2+ROUNDDOWN(E1112/4,0))*能力值计算器!C2/100+5,0)*能力值计算器!H8,0)*能力值计算器!K8,0)*能力值计算器!L8,0)*VLOOKUP(能力值计算器!J8,能力变化对照表!A:B,2,0),0)</f>
        <v>-39</v>
      </c>
      <c r="J1112">
        <f t="shared" si="139"/>
        <v>0</v>
      </c>
      <c r="K1112">
        <f t="shared" si="140"/>
        <v>-5850</v>
      </c>
      <c r="L1112">
        <f t="shared" si="141"/>
        <v>8550</v>
      </c>
      <c r="M1112">
        <f t="shared" si="142"/>
        <v>228.1</v>
      </c>
      <c r="N1112">
        <f t="shared" si="143"/>
        <v>1</v>
      </c>
    </row>
    <row r="1113" spans="1:14">
      <c r="A1113">
        <f t="shared" si="136"/>
        <v>0</v>
      </c>
      <c r="B1113">
        <f t="shared" si="137"/>
        <v>0</v>
      </c>
      <c r="C1113">
        <v>36</v>
      </c>
      <c r="D1113">
        <v>136</v>
      </c>
      <c r="E1113">
        <f t="shared" si="138"/>
        <v>-999</v>
      </c>
      <c r="F1113">
        <f>能力值计算器!G2</f>
        <v>0</v>
      </c>
      <c r="G1113">
        <f>ROUNDDOWN((能力值计算器!F4+能力值计算器!E4*2+ROUNDDOWN(C1113/4,0))*能力值计算器!C2/100+10+能力值计算器!C2,0)</f>
        <v>150</v>
      </c>
      <c r="H1113">
        <f>ROUNDDOWN(ROUNDDOWN(ROUNDDOWN(ROUNDDOWN(ROUNDDOWN((能力值计算器!F6+能力值计算器!E6*2+ROUNDDOWN(D1113/4,0))*能力值计算器!C2/100+5,0)*能力值计算器!H6,0)*能力值计算器!K6,0)*能力值计算器!L6,0)*VLOOKUP(能力值计算器!J6,能力变化对照表!A:B,2,0),0)</f>
        <v>102</v>
      </c>
      <c r="I1113">
        <f>ROUNDDOWN(ROUNDDOWN(ROUNDDOWN(ROUNDDOWN(ROUNDDOWN((能力值计算器!F8+能力值计算器!E8*2+ROUNDDOWN(E1113/4,0))*能力值计算器!C2/100+5,0)*能力值计算器!H8,0)*能力值计算器!K8,0)*能力值计算器!L8,0)*VLOOKUP(能力值计算器!J8,能力变化对照表!A:B,2,0),0)</f>
        <v>-39</v>
      </c>
      <c r="J1113">
        <f t="shared" si="139"/>
        <v>0</v>
      </c>
      <c r="K1113">
        <f t="shared" si="140"/>
        <v>-5850</v>
      </c>
      <c r="L1113">
        <f t="shared" si="141"/>
        <v>9450</v>
      </c>
      <c r="M1113">
        <f t="shared" si="142"/>
        <v>228.1</v>
      </c>
      <c r="N1113">
        <f t="shared" si="143"/>
        <v>1</v>
      </c>
    </row>
    <row r="1114" spans="1:14">
      <c r="A1114">
        <f t="shared" si="136"/>
        <v>0</v>
      </c>
      <c r="B1114">
        <f t="shared" si="137"/>
        <v>0</v>
      </c>
      <c r="C1114">
        <v>40</v>
      </c>
      <c r="D1114">
        <v>132</v>
      </c>
      <c r="E1114">
        <f t="shared" si="138"/>
        <v>-999</v>
      </c>
      <c r="F1114">
        <f>能力值计算器!G2</f>
        <v>0</v>
      </c>
      <c r="G1114">
        <f>ROUNDDOWN((能力值计算器!F4+能力值计算器!E4*2+ROUNDDOWN(C1114/4,0))*能力值计算器!C2/100+10+能力值计算器!C2,0)</f>
        <v>150</v>
      </c>
      <c r="H1114">
        <f>ROUNDDOWN(ROUNDDOWN(ROUNDDOWN(ROUNDDOWN(ROUNDDOWN((能力值计算器!F6+能力值计算器!E6*2+ROUNDDOWN(D1114/4,0))*能力值计算器!C2/100+5,0)*能力值计算器!H6,0)*能力值计算器!K6,0)*能力值计算器!L6,0)*VLOOKUP(能力值计算器!J6,能力变化对照表!A:B,2,0),0)</f>
        <v>102</v>
      </c>
      <c r="I1114">
        <f>ROUNDDOWN(ROUNDDOWN(ROUNDDOWN(ROUNDDOWN(ROUNDDOWN((能力值计算器!F8+能力值计算器!E8*2+ROUNDDOWN(E1114/4,0))*能力值计算器!C2/100+5,0)*能力值计算器!H8,0)*能力值计算器!K8,0)*能力值计算器!L8,0)*VLOOKUP(能力值计算器!J8,能力变化对照表!A:B,2,0),0)</f>
        <v>-39</v>
      </c>
      <c r="J1114">
        <f t="shared" si="139"/>
        <v>0</v>
      </c>
      <c r="K1114">
        <f t="shared" si="140"/>
        <v>-5850</v>
      </c>
      <c r="L1114">
        <f t="shared" si="141"/>
        <v>9450</v>
      </c>
      <c r="M1114">
        <f t="shared" si="142"/>
        <v>228.1</v>
      </c>
      <c r="N1114">
        <f t="shared" si="143"/>
        <v>1</v>
      </c>
    </row>
    <row r="1115" spans="1:14">
      <c r="A1115">
        <f t="shared" si="136"/>
        <v>0</v>
      </c>
      <c r="B1115">
        <f t="shared" si="137"/>
        <v>0</v>
      </c>
      <c r="C1115">
        <v>36</v>
      </c>
      <c r="D1115">
        <v>140</v>
      </c>
      <c r="E1115">
        <f t="shared" si="138"/>
        <v>-999</v>
      </c>
      <c r="F1115">
        <f>能力值计算器!G2</f>
        <v>0</v>
      </c>
      <c r="G1115">
        <f>ROUNDDOWN((能力值计算器!F4+能力值计算器!E4*2+ROUNDDOWN(C1115/4,0))*能力值计算器!C2/100+10+能力值计算器!C2,0)</f>
        <v>150</v>
      </c>
      <c r="H1115">
        <f>ROUNDDOWN(ROUNDDOWN(ROUNDDOWN(ROUNDDOWN(ROUNDDOWN((能力值计算器!F6+能力值计算器!E6*2+ROUNDDOWN(D1115/4,0))*能力值计算器!C2/100+5,0)*能力值计算器!H6,0)*能力值计算器!K6,0)*能力值计算器!L6,0)*VLOOKUP(能力值计算器!J6,能力变化对照表!A:B,2,0),0)</f>
        <v>103</v>
      </c>
      <c r="I1115">
        <f>ROUNDDOWN(ROUNDDOWN(ROUNDDOWN(ROUNDDOWN(ROUNDDOWN((能力值计算器!F8+能力值计算器!E8*2+ROUNDDOWN(E1115/4,0))*能力值计算器!C2/100+5,0)*能力值计算器!H8,0)*能力值计算器!K8,0)*能力值计算器!L8,0)*VLOOKUP(能力值计算器!J8,能力变化对照表!A:B,2,0),0)</f>
        <v>-39</v>
      </c>
      <c r="J1115">
        <f t="shared" si="139"/>
        <v>0</v>
      </c>
      <c r="K1115">
        <f t="shared" si="140"/>
        <v>-5850</v>
      </c>
      <c r="L1115">
        <f t="shared" si="141"/>
        <v>9600</v>
      </c>
      <c r="M1115">
        <f t="shared" si="142"/>
        <v>228.1</v>
      </c>
      <c r="N1115">
        <f t="shared" si="143"/>
        <v>1</v>
      </c>
    </row>
    <row r="1116" spans="1:14">
      <c r="A1116">
        <f t="shared" si="136"/>
        <v>0</v>
      </c>
      <c r="B1116">
        <f t="shared" si="137"/>
        <v>0</v>
      </c>
      <c r="C1116">
        <v>36</v>
      </c>
      <c r="D1116">
        <v>76</v>
      </c>
      <c r="E1116">
        <f t="shared" si="138"/>
        <v>-999</v>
      </c>
      <c r="F1116">
        <f>能力值计算器!G2</f>
        <v>0</v>
      </c>
      <c r="G1116">
        <f>ROUNDDOWN((能力值计算器!F4+能力值计算器!E4*2+ROUNDDOWN(C1116/4,0))*能力值计算器!C2/100+10+能力值计算器!C2,0)</f>
        <v>150</v>
      </c>
      <c r="H1116">
        <f>ROUNDDOWN(ROUNDDOWN(ROUNDDOWN(ROUNDDOWN(ROUNDDOWN((能力值计算器!F6+能力值计算器!E6*2+ROUNDDOWN(D1116/4,0))*能力值计算器!C2/100+5,0)*能力值计算器!H6,0)*能力值计算器!K6,0)*能力值计算器!L6,0)*VLOOKUP(能力值计算器!J6,能力变化对照表!A:B,2,0),0)</f>
        <v>95</v>
      </c>
      <c r="I1116">
        <f>ROUNDDOWN(ROUNDDOWN(ROUNDDOWN(ROUNDDOWN(ROUNDDOWN((能力值计算器!F8+能力值计算器!E8*2+ROUNDDOWN(E1116/4,0))*能力值计算器!C2/100+5,0)*能力值计算器!H8,0)*能力值计算器!K8,0)*能力值计算器!L8,0)*VLOOKUP(能力值计算器!J8,能力变化对照表!A:B,2,0),0)</f>
        <v>-39</v>
      </c>
      <c r="J1116">
        <f t="shared" si="139"/>
        <v>0</v>
      </c>
      <c r="K1116">
        <f t="shared" si="140"/>
        <v>-5850</v>
      </c>
      <c r="L1116">
        <f t="shared" si="141"/>
        <v>8400</v>
      </c>
      <c r="M1116">
        <f t="shared" si="142"/>
        <v>228.1</v>
      </c>
      <c r="N1116">
        <f t="shared" si="143"/>
        <v>1</v>
      </c>
    </row>
    <row r="1117" spans="1:14">
      <c r="A1117">
        <f t="shared" si="136"/>
        <v>0</v>
      </c>
      <c r="B1117">
        <f t="shared" si="137"/>
        <v>0</v>
      </c>
      <c r="C1117">
        <v>36</v>
      </c>
      <c r="D1117">
        <v>80</v>
      </c>
      <c r="E1117">
        <f t="shared" si="138"/>
        <v>-999</v>
      </c>
      <c r="F1117">
        <f>能力值计算器!G2</f>
        <v>0</v>
      </c>
      <c r="G1117">
        <f>ROUNDDOWN((能力值计算器!F4+能力值计算器!E4*2+ROUNDDOWN(C1117/4,0))*能力值计算器!C2/100+10+能力值计算器!C2,0)</f>
        <v>150</v>
      </c>
      <c r="H1117">
        <f>ROUNDDOWN(ROUNDDOWN(ROUNDDOWN(ROUNDDOWN(ROUNDDOWN((能力值计算器!F6+能力值计算器!E6*2+ROUNDDOWN(D1117/4,0))*能力值计算器!C2/100+5,0)*能力值计算器!H6,0)*能力值计算器!K6,0)*能力值计算器!L6,0)*VLOOKUP(能力值计算器!J6,能力变化对照表!A:B,2,0),0)</f>
        <v>95</v>
      </c>
      <c r="I1117">
        <f>ROUNDDOWN(ROUNDDOWN(ROUNDDOWN(ROUNDDOWN(ROUNDDOWN((能力值计算器!F8+能力值计算器!E8*2+ROUNDDOWN(E1117/4,0))*能力值计算器!C2/100+5,0)*能力值计算器!H8,0)*能力值计算器!K8,0)*能力值计算器!L8,0)*VLOOKUP(能力值计算器!J8,能力变化对照表!A:B,2,0),0)</f>
        <v>-39</v>
      </c>
      <c r="J1117">
        <f t="shared" si="139"/>
        <v>0</v>
      </c>
      <c r="K1117">
        <f t="shared" si="140"/>
        <v>-5850</v>
      </c>
      <c r="L1117">
        <f t="shared" si="141"/>
        <v>8400</v>
      </c>
      <c r="M1117">
        <f t="shared" si="142"/>
        <v>228.1</v>
      </c>
      <c r="N1117">
        <f t="shared" si="143"/>
        <v>1</v>
      </c>
    </row>
    <row r="1118" spans="1:14">
      <c r="A1118">
        <f t="shared" si="136"/>
        <v>0</v>
      </c>
      <c r="B1118">
        <f t="shared" si="137"/>
        <v>0</v>
      </c>
      <c r="C1118">
        <v>40</v>
      </c>
      <c r="D1118">
        <v>76</v>
      </c>
      <c r="E1118">
        <f t="shared" si="138"/>
        <v>-999</v>
      </c>
      <c r="F1118">
        <f>能力值计算器!G2</f>
        <v>0</v>
      </c>
      <c r="G1118">
        <f>ROUNDDOWN((能力值计算器!F4+能力值计算器!E4*2+ROUNDDOWN(C1118/4,0))*能力值计算器!C2/100+10+能力值计算器!C2,0)</f>
        <v>150</v>
      </c>
      <c r="H1118">
        <f>ROUNDDOWN(ROUNDDOWN(ROUNDDOWN(ROUNDDOWN(ROUNDDOWN((能力值计算器!F6+能力值计算器!E6*2+ROUNDDOWN(D1118/4,0))*能力值计算器!C2/100+5,0)*能力值计算器!H6,0)*能力值计算器!K6,0)*能力值计算器!L6,0)*VLOOKUP(能力值计算器!J6,能力变化对照表!A:B,2,0),0)</f>
        <v>95</v>
      </c>
      <c r="I1118">
        <f>ROUNDDOWN(ROUNDDOWN(ROUNDDOWN(ROUNDDOWN(ROUNDDOWN((能力值计算器!F8+能力值计算器!E8*2+ROUNDDOWN(E1118/4,0))*能力值计算器!C2/100+5,0)*能力值计算器!H8,0)*能力值计算器!K8,0)*能力值计算器!L8,0)*VLOOKUP(能力值计算器!J8,能力变化对照表!A:B,2,0),0)</f>
        <v>-39</v>
      </c>
      <c r="J1118">
        <f t="shared" si="139"/>
        <v>0</v>
      </c>
      <c r="K1118">
        <f t="shared" si="140"/>
        <v>-5850</v>
      </c>
      <c r="L1118">
        <f t="shared" si="141"/>
        <v>8400</v>
      </c>
      <c r="M1118">
        <f t="shared" si="142"/>
        <v>228.1</v>
      </c>
      <c r="N1118">
        <f t="shared" si="143"/>
        <v>1</v>
      </c>
    </row>
    <row r="1119" spans="1:14">
      <c r="A1119">
        <f t="shared" si="136"/>
        <v>0</v>
      </c>
      <c r="B1119">
        <f t="shared" si="137"/>
        <v>0</v>
      </c>
      <c r="C1119">
        <v>36</v>
      </c>
      <c r="D1119">
        <v>144</v>
      </c>
      <c r="E1119">
        <f t="shared" si="138"/>
        <v>-999</v>
      </c>
      <c r="F1119">
        <f>能力值计算器!G2</f>
        <v>0</v>
      </c>
      <c r="G1119">
        <f>ROUNDDOWN((能力值计算器!F4+能力值计算器!E4*2+ROUNDDOWN(C1119/4,0))*能力值计算器!C2/100+10+能力值计算器!C2,0)</f>
        <v>150</v>
      </c>
      <c r="H1119">
        <f>ROUNDDOWN(ROUNDDOWN(ROUNDDOWN(ROUNDDOWN(ROUNDDOWN((能力值计算器!F6+能力值计算器!E6*2+ROUNDDOWN(D1119/4,0))*能力值计算器!C2/100+5,0)*能力值计算器!H6,0)*能力值计算器!K6,0)*能力值计算器!L6,0)*VLOOKUP(能力值计算器!J6,能力变化对照表!A:B,2,0),0)</f>
        <v>103</v>
      </c>
      <c r="I1119">
        <f>ROUNDDOWN(ROUNDDOWN(ROUNDDOWN(ROUNDDOWN(ROUNDDOWN((能力值计算器!F8+能力值计算器!E8*2+ROUNDDOWN(E1119/4,0))*能力值计算器!C2/100+5,0)*能力值计算器!H8,0)*能力值计算器!K8,0)*能力值计算器!L8,0)*VLOOKUP(能力值计算器!J8,能力变化对照表!A:B,2,0),0)</f>
        <v>-39</v>
      </c>
      <c r="J1119">
        <f t="shared" si="139"/>
        <v>0</v>
      </c>
      <c r="K1119">
        <f t="shared" si="140"/>
        <v>-5850</v>
      </c>
      <c r="L1119">
        <f t="shared" si="141"/>
        <v>9600</v>
      </c>
      <c r="M1119">
        <f t="shared" si="142"/>
        <v>228.1</v>
      </c>
      <c r="N1119">
        <f t="shared" si="143"/>
        <v>1</v>
      </c>
    </row>
    <row r="1120" spans="1:14">
      <c r="A1120">
        <f t="shared" si="136"/>
        <v>0</v>
      </c>
      <c r="B1120">
        <f t="shared" si="137"/>
        <v>0</v>
      </c>
      <c r="C1120">
        <v>40</v>
      </c>
      <c r="D1120">
        <v>140</v>
      </c>
      <c r="E1120">
        <f t="shared" si="138"/>
        <v>-999</v>
      </c>
      <c r="F1120">
        <f>能力值计算器!G2</f>
        <v>0</v>
      </c>
      <c r="G1120">
        <f>ROUNDDOWN((能力值计算器!F4+能力值计算器!E4*2+ROUNDDOWN(C1120/4,0))*能力值计算器!C2/100+10+能力值计算器!C2,0)</f>
        <v>150</v>
      </c>
      <c r="H1120">
        <f>ROUNDDOWN(ROUNDDOWN(ROUNDDOWN(ROUNDDOWN(ROUNDDOWN((能力值计算器!F6+能力值计算器!E6*2+ROUNDDOWN(D1120/4,0))*能力值计算器!C2/100+5,0)*能力值计算器!H6,0)*能力值计算器!K6,0)*能力值计算器!L6,0)*VLOOKUP(能力值计算器!J6,能力变化对照表!A:B,2,0),0)</f>
        <v>103</v>
      </c>
      <c r="I1120">
        <f>ROUNDDOWN(ROUNDDOWN(ROUNDDOWN(ROUNDDOWN(ROUNDDOWN((能力值计算器!F8+能力值计算器!E8*2+ROUNDDOWN(E1120/4,0))*能力值计算器!C2/100+5,0)*能力值计算器!H8,0)*能力值计算器!K8,0)*能力值计算器!L8,0)*VLOOKUP(能力值计算器!J8,能力变化对照表!A:B,2,0),0)</f>
        <v>-39</v>
      </c>
      <c r="J1120">
        <f t="shared" si="139"/>
        <v>0</v>
      </c>
      <c r="K1120">
        <f t="shared" si="140"/>
        <v>-5850</v>
      </c>
      <c r="L1120">
        <f t="shared" si="141"/>
        <v>9600</v>
      </c>
      <c r="M1120">
        <f t="shared" si="142"/>
        <v>228.1</v>
      </c>
      <c r="N1120">
        <f t="shared" si="143"/>
        <v>1</v>
      </c>
    </row>
    <row r="1121" spans="1:14">
      <c r="A1121">
        <f t="shared" si="136"/>
        <v>0</v>
      </c>
      <c r="B1121">
        <f t="shared" si="137"/>
        <v>0</v>
      </c>
      <c r="C1121">
        <v>36</v>
      </c>
      <c r="D1121">
        <v>148</v>
      </c>
      <c r="E1121">
        <f t="shared" si="138"/>
        <v>-999</v>
      </c>
      <c r="F1121">
        <f>能力值计算器!G2</f>
        <v>0</v>
      </c>
      <c r="G1121">
        <f>ROUNDDOWN((能力值计算器!F4+能力值计算器!E4*2+ROUNDDOWN(C1121/4,0))*能力值计算器!C2/100+10+能力值计算器!C2,0)</f>
        <v>150</v>
      </c>
      <c r="H1121">
        <f>ROUNDDOWN(ROUNDDOWN(ROUNDDOWN(ROUNDDOWN(ROUNDDOWN((能力值计算器!F6+能力值计算器!E6*2+ROUNDDOWN(D1121/4,0))*能力值计算器!C2/100+5,0)*能力值计算器!H6,0)*能力值计算器!K6,0)*能力值计算器!L6,0)*VLOOKUP(能力值计算器!J6,能力变化对照表!A:B,2,0),0)</f>
        <v>104</v>
      </c>
      <c r="I1121">
        <f>ROUNDDOWN(ROUNDDOWN(ROUNDDOWN(ROUNDDOWN(ROUNDDOWN((能力值计算器!F8+能力值计算器!E8*2+ROUNDDOWN(E1121/4,0))*能力值计算器!C2/100+5,0)*能力值计算器!H8,0)*能力值计算器!K8,0)*能力值计算器!L8,0)*VLOOKUP(能力值计算器!J8,能力变化对照表!A:B,2,0),0)</f>
        <v>-39</v>
      </c>
      <c r="J1121">
        <f t="shared" si="139"/>
        <v>0</v>
      </c>
      <c r="K1121">
        <f t="shared" si="140"/>
        <v>-5850</v>
      </c>
      <c r="L1121">
        <f t="shared" si="141"/>
        <v>9750</v>
      </c>
      <c r="M1121">
        <f t="shared" si="142"/>
        <v>228.1</v>
      </c>
      <c r="N1121">
        <f t="shared" si="143"/>
        <v>1</v>
      </c>
    </row>
    <row r="1122" spans="1:14">
      <c r="A1122">
        <f t="shared" si="136"/>
        <v>0</v>
      </c>
      <c r="B1122">
        <f t="shared" si="137"/>
        <v>0</v>
      </c>
      <c r="C1122">
        <v>36</v>
      </c>
      <c r="D1122">
        <v>68</v>
      </c>
      <c r="E1122">
        <f t="shared" si="138"/>
        <v>-999</v>
      </c>
      <c r="F1122">
        <f>能力值计算器!G2</f>
        <v>0</v>
      </c>
      <c r="G1122">
        <f>ROUNDDOWN((能力值计算器!F4+能力值计算器!E4*2+ROUNDDOWN(C1122/4,0))*能力值计算器!C2/100+10+能力值计算器!C2,0)</f>
        <v>150</v>
      </c>
      <c r="H1122">
        <f>ROUNDDOWN(ROUNDDOWN(ROUNDDOWN(ROUNDDOWN(ROUNDDOWN((能力值计算器!F6+能力值计算器!E6*2+ROUNDDOWN(D1122/4,0))*能力值计算器!C2/100+5,0)*能力值计算器!H6,0)*能力值计算器!K6,0)*能力值计算器!L6,0)*VLOOKUP(能力值计算器!J6,能力变化对照表!A:B,2,0),0)</f>
        <v>94</v>
      </c>
      <c r="I1122">
        <f>ROUNDDOWN(ROUNDDOWN(ROUNDDOWN(ROUNDDOWN(ROUNDDOWN((能力值计算器!F8+能力值计算器!E8*2+ROUNDDOWN(E1122/4,0))*能力值计算器!C2/100+5,0)*能力值计算器!H8,0)*能力值计算器!K8,0)*能力值计算器!L8,0)*VLOOKUP(能力值计算器!J8,能力变化对照表!A:B,2,0),0)</f>
        <v>-39</v>
      </c>
      <c r="J1122">
        <f t="shared" si="139"/>
        <v>0</v>
      </c>
      <c r="K1122">
        <f t="shared" si="140"/>
        <v>-5850</v>
      </c>
      <c r="L1122">
        <f t="shared" si="141"/>
        <v>8250</v>
      </c>
      <c r="M1122">
        <f t="shared" si="142"/>
        <v>228.1</v>
      </c>
      <c r="N1122">
        <f t="shared" si="143"/>
        <v>1</v>
      </c>
    </row>
    <row r="1123" spans="1:14">
      <c r="A1123">
        <f t="shared" si="136"/>
        <v>0</v>
      </c>
      <c r="B1123">
        <f t="shared" si="137"/>
        <v>0</v>
      </c>
      <c r="C1123">
        <v>36</v>
      </c>
      <c r="D1123">
        <v>72</v>
      </c>
      <c r="E1123">
        <f t="shared" si="138"/>
        <v>-999</v>
      </c>
      <c r="F1123">
        <f>能力值计算器!G2</f>
        <v>0</v>
      </c>
      <c r="G1123">
        <f>ROUNDDOWN((能力值计算器!F4+能力值计算器!E4*2+ROUNDDOWN(C1123/4,0))*能力值计算器!C2/100+10+能力值计算器!C2,0)</f>
        <v>150</v>
      </c>
      <c r="H1123">
        <f>ROUNDDOWN(ROUNDDOWN(ROUNDDOWN(ROUNDDOWN(ROUNDDOWN((能力值计算器!F6+能力值计算器!E6*2+ROUNDDOWN(D1123/4,0))*能力值计算器!C2/100+5,0)*能力值计算器!H6,0)*能力值计算器!K6,0)*能力值计算器!L6,0)*VLOOKUP(能力值计算器!J6,能力变化对照表!A:B,2,0),0)</f>
        <v>94</v>
      </c>
      <c r="I1123">
        <f>ROUNDDOWN(ROUNDDOWN(ROUNDDOWN(ROUNDDOWN(ROUNDDOWN((能力值计算器!F8+能力值计算器!E8*2+ROUNDDOWN(E1123/4,0))*能力值计算器!C2/100+5,0)*能力值计算器!H8,0)*能力值计算器!K8,0)*能力值计算器!L8,0)*VLOOKUP(能力值计算器!J8,能力变化对照表!A:B,2,0),0)</f>
        <v>-39</v>
      </c>
      <c r="J1123">
        <f t="shared" si="139"/>
        <v>0</v>
      </c>
      <c r="K1123">
        <f t="shared" si="140"/>
        <v>-5850</v>
      </c>
      <c r="L1123">
        <f t="shared" si="141"/>
        <v>8250</v>
      </c>
      <c r="M1123">
        <f t="shared" si="142"/>
        <v>228.1</v>
      </c>
      <c r="N1123">
        <f t="shared" si="143"/>
        <v>1</v>
      </c>
    </row>
    <row r="1124" spans="1:14">
      <c r="A1124">
        <f t="shared" si="136"/>
        <v>0</v>
      </c>
      <c r="B1124">
        <f t="shared" si="137"/>
        <v>0</v>
      </c>
      <c r="C1124">
        <v>40</v>
      </c>
      <c r="D1124">
        <v>68</v>
      </c>
      <c r="E1124">
        <f t="shared" si="138"/>
        <v>-999</v>
      </c>
      <c r="F1124">
        <f>能力值计算器!G2</f>
        <v>0</v>
      </c>
      <c r="G1124">
        <f>ROUNDDOWN((能力值计算器!F4+能力值计算器!E4*2+ROUNDDOWN(C1124/4,0))*能力值计算器!C2/100+10+能力值计算器!C2,0)</f>
        <v>150</v>
      </c>
      <c r="H1124">
        <f>ROUNDDOWN(ROUNDDOWN(ROUNDDOWN(ROUNDDOWN(ROUNDDOWN((能力值计算器!F6+能力值计算器!E6*2+ROUNDDOWN(D1124/4,0))*能力值计算器!C2/100+5,0)*能力值计算器!H6,0)*能力值计算器!K6,0)*能力值计算器!L6,0)*VLOOKUP(能力值计算器!J6,能力变化对照表!A:B,2,0),0)</f>
        <v>94</v>
      </c>
      <c r="I1124">
        <f>ROUNDDOWN(ROUNDDOWN(ROUNDDOWN(ROUNDDOWN(ROUNDDOWN((能力值计算器!F8+能力值计算器!E8*2+ROUNDDOWN(E1124/4,0))*能力值计算器!C2/100+5,0)*能力值计算器!H8,0)*能力值计算器!K8,0)*能力值计算器!L8,0)*VLOOKUP(能力值计算器!J8,能力变化对照表!A:B,2,0),0)</f>
        <v>-39</v>
      </c>
      <c r="J1124">
        <f t="shared" si="139"/>
        <v>0</v>
      </c>
      <c r="K1124">
        <f t="shared" si="140"/>
        <v>-5850</v>
      </c>
      <c r="L1124">
        <f t="shared" si="141"/>
        <v>8250</v>
      </c>
      <c r="M1124">
        <f t="shared" si="142"/>
        <v>228.1</v>
      </c>
      <c r="N1124">
        <f t="shared" si="143"/>
        <v>1</v>
      </c>
    </row>
    <row r="1125" spans="1:14">
      <c r="A1125">
        <f t="shared" si="136"/>
        <v>0</v>
      </c>
      <c r="B1125">
        <f t="shared" si="137"/>
        <v>0</v>
      </c>
      <c r="C1125">
        <v>36</v>
      </c>
      <c r="D1125">
        <v>152</v>
      </c>
      <c r="E1125">
        <f t="shared" si="138"/>
        <v>-999</v>
      </c>
      <c r="F1125">
        <f>能力值计算器!G2</f>
        <v>0</v>
      </c>
      <c r="G1125">
        <f>ROUNDDOWN((能力值计算器!F4+能力值计算器!E4*2+ROUNDDOWN(C1125/4,0))*能力值计算器!C2/100+10+能力值计算器!C2,0)</f>
        <v>150</v>
      </c>
      <c r="H1125">
        <f>ROUNDDOWN(ROUNDDOWN(ROUNDDOWN(ROUNDDOWN(ROUNDDOWN((能力值计算器!F6+能力值计算器!E6*2+ROUNDDOWN(D1125/4,0))*能力值计算器!C2/100+5,0)*能力值计算器!H6,0)*能力值计算器!K6,0)*能力值计算器!L6,0)*VLOOKUP(能力值计算器!J6,能力变化对照表!A:B,2,0),0)</f>
        <v>104</v>
      </c>
      <c r="I1125">
        <f>ROUNDDOWN(ROUNDDOWN(ROUNDDOWN(ROUNDDOWN(ROUNDDOWN((能力值计算器!F8+能力值计算器!E8*2+ROUNDDOWN(E1125/4,0))*能力值计算器!C2/100+5,0)*能力值计算器!H8,0)*能力值计算器!K8,0)*能力值计算器!L8,0)*VLOOKUP(能力值计算器!J8,能力变化对照表!A:B,2,0),0)</f>
        <v>-39</v>
      </c>
      <c r="J1125">
        <f t="shared" si="139"/>
        <v>0</v>
      </c>
      <c r="K1125">
        <f t="shared" si="140"/>
        <v>-5850</v>
      </c>
      <c r="L1125">
        <f t="shared" si="141"/>
        <v>9750</v>
      </c>
      <c r="M1125">
        <f t="shared" si="142"/>
        <v>228.1</v>
      </c>
      <c r="N1125">
        <f t="shared" si="143"/>
        <v>1</v>
      </c>
    </row>
    <row r="1126" spans="1:14">
      <c r="A1126">
        <f t="shared" si="136"/>
        <v>0</v>
      </c>
      <c r="B1126">
        <f t="shared" si="137"/>
        <v>0</v>
      </c>
      <c r="C1126">
        <v>40</v>
      </c>
      <c r="D1126">
        <v>148</v>
      </c>
      <c r="E1126">
        <f t="shared" si="138"/>
        <v>-999</v>
      </c>
      <c r="F1126">
        <f>能力值计算器!G2</f>
        <v>0</v>
      </c>
      <c r="G1126">
        <f>ROUNDDOWN((能力值计算器!F4+能力值计算器!E4*2+ROUNDDOWN(C1126/4,0))*能力值计算器!C2/100+10+能力值计算器!C2,0)</f>
        <v>150</v>
      </c>
      <c r="H1126">
        <f>ROUNDDOWN(ROUNDDOWN(ROUNDDOWN(ROUNDDOWN(ROUNDDOWN((能力值计算器!F6+能力值计算器!E6*2+ROUNDDOWN(D1126/4,0))*能力值计算器!C2/100+5,0)*能力值计算器!H6,0)*能力值计算器!K6,0)*能力值计算器!L6,0)*VLOOKUP(能力值计算器!J6,能力变化对照表!A:B,2,0),0)</f>
        <v>104</v>
      </c>
      <c r="I1126">
        <f>ROUNDDOWN(ROUNDDOWN(ROUNDDOWN(ROUNDDOWN(ROUNDDOWN((能力值计算器!F8+能力值计算器!E8*2+ROUNDDOWN(E1126/4,0))*能力值计算器!C2/100+5,0)*能力值计算器!H8,0)*能力值计算器!K8,0)*能力值计算器!L8,0)*VLOOKUP(能力值计算器!J8,能力变化对照表!A:B,2,0),0)</f>
        <v>-39</v>
      </c>
      <c r="J1126">
        <f t="shared" si="139"/>
        <v>0</v>
      </c>
      <c r="K1126">
        <f t="shared" si="140"/>
        <v>-5850</v>
      </c>
      <c r="L1126">
        <f t="shared" si="141"/>
        <v>9750</v>
      </c>
      <c r="M1126">
        <f t="shared" si="142"/>
        <v>228.1</v>
      </c>
      <c r="N1126">
        <f t="shared" si="143"/>
        <v>1</v>
      </c>
    </row>
    <row r="1127" spans="1:14">
      <c r="A1127">
        <f t="shared" si="136"/>
        <v>0</v>
      </c>
      <c r="B1127">
        <f t="shared" si="137"/>
        <v>0</v>
      </c>
      <c r="C1127">
        <v>36</v>
      </c>
      <c r="D1127">
        <v>156</v>
      </c>
      <c r="E1127">
        <f t="shared" si="138"/>
        <v>-999</v>
      </c>
      <c r="F1127">
        <f>能力值计算器!G2</f>
        <v>0</v>
      </c>
      <c r="G1127">
        <f>ROUNDDOWN((能力值计算器!F4+能力值计算器!E4*2+ROUNDDOWN(C1127/4,0))*能力值计算器!C2/100+10+能力值计算器!C2,0)</f>
        <v>150</v>
      </c>
      <c r="H1127">
        <f>ROUNDDOWN(ROUNDDOWN(ROUNDDOWN(ROUNDDOWN(ROUNDDOWN((能力值计算器!F6+能力值计算器!E6*2+ROUNDDOWN(D1127/4,0))*能力值计算器!C2/100+5,0)*能力值计算器!H6,0)*能力值计算器!K6,0)*能力值计算器!L6,0)*VLOOKUP(能力值计算器!J6,能力变化对照表!A:B,2,0),0)</f>
        <v>105</v>
      </c>
      <c r="I1127">
        <f>ROUNDDOWN(ROUNDDOWN(ROUNDDOWN(ROUNDDOWN(ROUNDDOWN((能力值计算器!F8+能力值计算器!E8*2+ROUNDDOWN(E1127/4,0))*能力值计算器!C2/100+5,0)*能力值计算器!H8,0)*能力值计算器!K8,0)*能力值计算器!L8,0)*VLOOKUP(能力值计算器!J8,能力变化对照表!A:B,2,0),0)</f>
        <v>-39</v>
      </c>
      <c r="J1127">
        <f t="shared" si="139"/>
        <v>0</v>
      </c>
      <c r="K1127">
        <f t="shared" si="140"/>
        <v>-5850</v>
      </c>
      <c r="L1127">
        <f t="shared" si="141"/>
        <v>9900</v>
      </c>
      <c r="M1127">
        <f t="shared" si="142"/>
        <v>228.1</v>
      </c>
      <c r="N1127">
        <f t="shared" si="143"/>
        <v>1</v>
      </c>
    </row>
    <row r="1128" spans="1:14">
      <c r="A1128">
        <f t="shared" si="136"/>
        <v>0</v>
      </c>
      <c r="B1128">
        <f t="shared" si="137"/>
        <v>0</v>
      </c>
      <c r="C1128">
        <v>36</v>
      </c>
      <c r="D1128">
        <v>60</v>
      </c>
      <c r="E1128">
        <f t="shared" si="138"/>
        <v>-999</v>
      </c>
      <c r="F1128">
        <f>能力值计算器!G2</f>
        <v>0</v>
      </c>
      <c r="G1128">
        <f>ROUNDDOWN((能力值计算器!F4+能力值计算器!E4*2+ROUNDDOWN(C1128/4,0))*能力值计算器!C2/100+10+能力值计算器!C2,0)</f>
        <v>150</v>
      </c>
      <c r="H1128">
        <f>ROUNDDOWN(ROUNDDOWN(ROUNDDOWN(ROUNDDOWN(ROUNDDOWN((能力值计算器!F6+能力值计算器!E6*2+ROUNDDOWN(D1128/4,0))*能力值计算器!C2/100+5,0)*能力值计算器!H6,0)*能力值计算器!K6,0)*能力值计算器!L6,0)*VLOOKUP(能力值计算器!J6,能力变化对照表!A:B,2,0),0)</f>
        <v>93</v>
      </c>
      <c r="I1128">
        <f>ROUNDDOWN(ROUNDDOWN(ROUNDDOWN(ROUNDDOWN(ROUNDDOWN((能力值计算器!F8+能力值计算器!E8*2+ROUNDDOWN(E1128/4,0))*能力值计算器!C2/100+5,0)*能力值计算器!H8,0)*能力值计算器!K8,0)*能力值计算器!L8,0)*VLOOKUP(能力值计算器!J8,能力变化对照表!A:B,2,0),0)</f>
        <v>-39</v>
      </c>
      <c r="J1128">
        <f t="shared" si="139"/>
        <v>0</v>
      </c>
      <c r="K1128">
        <f t="shared" si="140"/>
        <v>-5850</v>
      </c>
      <c r="L1128">
        <f t="shared" si="141"/>
        <v>8100</v>
      </c>
      <c r="M1128">
        <f t="shared" si="142"/>
        <v>228.1</v>
      </c>
      <c r="N1128">
        <f t="shared" si="143"/>
        <v>1</v>
      </c>
    </row>
    <row r="1129" spans="1:14">
      <c r="A1129">
        <f t="shared" si="136"/>
        <v>0</v>
      </c>
      <c r="B1129">
        <f t="shared" si="137"/>
        <v>0</v>
      </c>
      <c r="C1129">
        <v>36</v>
      </c>
      <c r="D1129">
        <v>64</v>
      </c>
      <c r="E1129">
        <f t="shared" si="138"/>
        <v>-999</v>
      </c>
      <c r="F1129">
        <f>能力值计算器!G2</f>
        <v>0</v>
      </c>
      <c r="G1129">
        <f>ROUNDDOWN((能力值计算器!F4+能力值计算器!E4*2+ROUNDDOWN(C1129/4,0))*能力值计算器!C2/100+10+能力值计算器!C2,0)</f>
        <v>150</v>
      </c>
      <c r="H1129">
        <f>ROUNDDOWN(ROUNDDOWN(ROUNDDOWN(ROUNDDOWN(ROUNDDOWN((能力值计算器!F6+能力值计算器!E6*2+ROUNDDOWN(D1129/4,0))*能力值计算器!C2/100+5,0)*能力值计算器!H6,0)*能力值计算器!K6,0)*能力值计算器!L6,0)*VLOOKUP(能力值计算器!J6,能力变化对照表!A:B,2,0),0)</f>
        <v>93</v>
      </c>
      <c r="I1129">
        <f>ROUNDDOWN(ROUNDDOWN(ROUNDDOWN(ROUNDDOWN(ROUNDDOWN((能力值计算器!F8+能力值计算器!E8*2+ROUNDDOWN(E1129/4,0))*能力值计算器!C2/100+5,0)*能力值计算器!H8,0)*能力值计算器!K8,0)*能力值计算器!L8,0)*VLOOKUP(能力值计算器!J8,能力变化对照表!A:B,2,0),0)</f>
        <v>-39</v>
      </c>
      <c r="J1129">
        <f t="shared" si="139"/>
        <v>0</v>
      </c>
      <c r="K1129">
        <f t="shared" si="140"/>
        <v>-5850</v>
      </c>
      <c r="L1129">
        <f t="shared" si="141"/>
        <v>8100</v>
      </c>
      <c r="M1129">
        <f t="shared" si="142"/>
        <v>228.1</v>
      </c>
      <c r="N1129">
        <f t="shared" si="143"/>
        <v>1</v>
      </c>
    </row>
    <row r="1130" spans="1:14">
      <c r="A1130">
        <f t="shared" si="136"/>
        <v>0</v>
      </c>
      <c r="B1130">
        <f t="shared" si="137"/>
        <v>0</v>
      </c>
      <c r="C1130">
        <v>40</v>
      </c>
      <c r="D1130">
        <v>60</v>
      </c>
      <c r="E1130">
        <f t="shared" si="138"/>
        <v>-999</v>
      </c>
      <c r="F1130">
        <f>能力值计算器!G2</f>
        <v>0</v>
      </c>
      <c r="G1130">
        <f>ROUNDDOWN((能力值计算器!F4+能力值计算器!E4*2+ROUNDDOWN(C1130/4,0))*能力值计算器!C2/100+10+能力值计算器!C2,0)</f>
        <v>150</v>
      </c>
      <c r="H1130">
        <f>ROUNDDOWN(ROUNDDOWN(ROUNDDOWN(ROUNDDOWN(ROUNDDOWN((能力值计算器!F6+能力值计算器!E6*2+ROUNDDOWN(D1130/4,0))*能力值计算器!C2/100+5,0)*能力值计算器!H6,0)*能力值计算器!K6,0)*能力值计算器!L6,0)*VLOOKUP(能力值计算器!J6,能力变化对照表!A:B,2,0),0)</f>
        <v>93</v>
      </c>
      <c r="I1130">
        <f>ROUNDDOWN(ROUNDDOWN(ROUNDDOWN(ROUNDDOWN(ROUNDDOWN((能力值计算器!F8+能力值计算器!E8*2+ROUNDDOWN(E1130/4,0))*能力值计算器!C2/100+5,0)*能力值计算器!H8,0)*能力值计算器!K8,0)*能力值计算器!L8,0)*VLOOKUP(能力值计算器!J8,能力变化对照表!A:B,2,0),0)</f>
        <v>-39</v>
      </c>
      <c r="J1130">
        <f t="shared" si="139"/>
        <v>0</v>
      </c>
      <c r="K1130">
        <f t="shared" si="140"/>
        <v>-5850</v>
      </c>
      <c r="L1130">
        <f t="shared" si="141"/>
        <v>8100</v>
      </c>
      <c r="M1130">
        <f t="shared" si="142"/>
        <v>228.1</v>
      </c>
      <c r="N1130">
        <f t="shared" si="143"/>
        <v>1</v>
      </c>
    </row>
    <row r="1131" spans="1:14">
      <c r="A1131">
        <f t="shared" si="136"/>
        <v>0</v>
      </c>
      <c r="B1131">
        <f t="shared" si="137"/>
        <v>0</v>
      </c>
      <c r="C1131">
        <v>36</v>
      </c>
      <c r="D1131">
        <v>160</v>
      </c>
      <c r="E1131">
        <f t="shared" si="138"/>
        <v>-999</v>
      </c>
      <c r="F1131">
        <f>能力值计算器!G2</f>
        <v>0</v>
      </c>
      <c r="G1131">
        <f>ROUNDDOWN((能力值计算器!F4+能力值计算器!E4*2+ROUNDDOWN(C1131/4,0))*能力值计算器!C2/100+10+能力值计算器!C2,0)</f>
        <v>150</v>
      </c>
      <c r="H1131">
        <f>ROUNDDOWN(ROUNDDOWN(ROUNDDOWN(ROUNDDOWN(ROUNDDOWN((能力值计算器!F6+能力值计算器!E6*2+ROUNDDOWN(D1131/4,0))*能力值计算器!C2/100+5,0)*能力值计算器!H6,0)*能力值计算器!K6,0)*能力值计算器!L6,0)*VLOOKUP(能力值计算器!J6,能力变化对照表!A:B,2,0),0)</f>
        <v>105</v>
      </c>
      <c r="I1131">
        <f>ROUNDDOWN(ROUNDDOWN(ROUNDDOWN(ROUNDDOWN(ROUNDDOWN((能力值计算器!F8+能力值计算器!E8*2+ROUNDDOWN(E1131/4,0))*能力值计算器!C2/100+5,0)*能力值计算器!H8,0)*能力值计算器!K8,0)*能力值计算器!L8,0)*VLOOKUP(能力值计算器!J8,能力变化对照表!A:B,2,0),0)</f>
        <v>-39</v>
      </c>
      <c r="J1131">
        <f t="shared" si="139"/>
        <v>0</v>
      </c>
      <c r="K1131">
        <f t="shared" si="140"/>
        <v>-5850</v>
      </c>
      <c r="L1131">
        <f t="shared" si="141"/>
        <v>9900</v>
      </c>
      <c r="M1131">
        <f t="shared" si="142"/>
        <v>228.1</v>
      </c>
      <c r="N1131">
        <f t="shared" si="143"/>
        <v>1</v>
      </c>
    </row>
    <row r="1132" spans="1:14">
      <c r="A1132">
        <f t="shared" si="136"/>
        <v>0</v>
      </c>
      <c r="B1132">
        <f t="shared" si="137"/>
        <v>0</v>
      </c>
      <c r="C1132">
        <v>40</v>
      </c>
      <c r="D1132">
        <v>156</v>
      </c>
      <c r="E1132">
        <f t="shared" si="138"/>
        <v>-999</v>
      </c>
      <c r="F1132">
        <f>能力值计算器!G2</f>
        <v>0</v>
      </c>
      <c r="G1132">
        <f>ROUNDDOWN((能力值计算器!F4+能力值计算器!E4*2+ROUNDDOWN(C1132/4,0))*能力值计算器!C2/100+10+能力值计算器!C2,0)</f>
        <v>150</v>
      </c>
      <c r="H1132">
        <f>ROUNDDOWN(ROUNDDOWN(ROUNDDOWN(ROUNDDOWN(ROUNDDOWN((能力值计算器!F6+能力值计算器!E6*2+ROUNDDOWN(D1132/4,0))*能力值计算器!C2/100+5,0)*能力值计算器!H6,0)*能力值计算器!K6,0)*能力值计算器!L6,0)*VLOOKUP(能力值计算器!J6,能力变化对照表!A:B,2,0),0)</f>
        <v>105</v>
      </c>
      <c r="I1132">
        <f>ROUNDDOWN(ROUNDDOWN(ROUNDDOWN(ROUNDDOWN(ROUNDDOWN((能力值计算器!F8+能力值计算器!E8*2+ROUNDDOWN(E1132/4,0))*能力值计算器!C2/100+5,0)*能力值计算器!H8,0)*能力值计算器!K8,0)*能力值计算器!L8,0)*VLOOKUP(能力值计算器!J8,能力变化对照表!A:B,2,0),0)</f>
        <v>-39</v>
      </c>
      <c r="J1132">
        <f t="shared" si="139"/>
        <v>0</v>
      </c>
      <c r="K1132">
        <f t="shared" si="140"/>
        <v>-5850</v>
      </c>
      <c r="L1132">
        <f t="shared" si="141"/>
        <v>9900</v>
      </c>
      <c r="M1132">
        <f t="shared" si="142"/>
        <v>228.1</v>
      </c>
      <c r="N1132">
        <f t="shared" si="143"/>
        <v>1</v>
      </c>
    </row>
    <row r="1133" spans="1:14">
      <c r="A1133">
        <f t="shared" si="136"/>
        <v>0</v>
      </c>
      <c r="B1133">
        <f t="shared" si="137"/>
        <v>0</v>
      </c>
      <c r="C1133">
        <v>36</v>
      </c>
      <c r="D1133">
        <v>164</v>
      </c>
      <c r="E1133">
        <f t="shared" si="138"/>
        <v>-999</v>
      </c>
      <c r="F1133">
        <f>能力值计算器!G2</f>
        <v>0</v>
      </c>
      <c r="G1133">
        <f>ROUNDDOWN((能力值计算器!F4+能力值计算器!E4*2+ROUNDDOWN(C1133/4,0))*能力值计算器!C2/100+10+能力值计算器!C2,0)</f>
        <v>150</v>
      </c>
      <c r="H1133">
        <f>ROUNDDOWN(ROUNDDOWN(ROUNDDOWN(ROUNDDOWN(ROUNDDOWN((能力值计算器!F6+能力值计算器!E6*2+ROUNDDOWN(D1133/4,0))*能力值计算器!C2/100+5,0)*能力值计算器!H6,0)*能力值计算器!K6,0)*能力值计算器!L6,0)*VLOOKUP(能力值计算器!J6,能力变化对照表!A:B,2,0),0)</f>
        <v>106</v>
      </c>
      <c r="I1133">
        <f>ROUNDDOWN(ROUNDDOWN(ROUNDDOWN(ROUNDDOWN(ROUNDDOWN((能力值计算器!F8+能力值计算器!E8*2+ROUNDDOWN(E1133/4,0))*能力值计算器!C2/100+5,0)*能力值计算器!H8,0)*能力值计算器!K8,0)*能力值计算器!L8,0)*VLOOKUP(能力值计算器!J8,能力变化对照表!A:B,2,0),0)</f>
        <v>-39</v>
      </c>
      <c r="J1133">
        <f t="shared" si="139"/>
        <v>0</v>
      </c>
      <c r="K1133">
        <f t="shared" si="140"/>
        <v>-5850</v>
      </c>
      <c r="L1133">
        <f t="shared" si="141"/>
        <v>10050</v>
      </c>
      <c r="M1133">
        <f t="shared" si="142"/>
        <v>228.1</v>
      </c>
      <c r="N1133">
        <f t="shared" si="143"/>
        <v>1</v>
      </c>
    </row>
    <row r="1134" spans="1:14">
      <c r="A1134">
        <f t="shared" si="136"/>
        <v>0</v>
      </c>
      <c r="B1134">
        <f t="shared" si="137"/>
        <v>0</v>
      </c>
      <c r="C1134">
        <v>36</v>
      </c>
      <c r="D1134">
        <v>52</v>
      </c>
      <c r="E1134">
        <f t="shared" si="138"/>
        <v>-999</v>
      </c>
      <c r="F1134">
        <f>能力值计算器!G2</f>
        <v>0</v>
      </c>
      <c r="G1134">
        <f>ROUNDDOWN((能力值计算器!F4+能力值计算器!E4*2+ROUNDDOWN(C1134/4,0))*能力值计算器!C2/100+10+能力值计算器!C2,0)</f>
        <v>150</v>
      </c>
      <c r="H1134">
        <f>ROUNDDOWN(ROUNDDOWN(ROUNDDOWN(ROUNDDOWN(ROUNDDOWN((能力值计算器!F6+能力值计算器!E6*2+ROUNDDOWN(D1134/4,0))*能力值计算器!C2/100+5,0)*能力值计算器!H6,0)*能力值计算器!K6,0)*能力值计算器!L6,0)*VLOOKUP(能力值计算器!J6,能力变化对照表!A:B,2,0),0)</f>
        <v>92</v>
      </c>
      <c r="I1134">
        <f>ROUNDDOWN(ROUNDDOWN(ROUNDDOWN(ROUNDDOWN(ROUNDDOWN((能力值计算器!F8+能力值计算器!E8*2+ROUNDDOWN(E1134/4,0))*能力值计算器!C2/100+5,0)*能力值计算器!H8,0)*能力值计算器!K8,0)*能力值计算器!L8,0)*VLOOKUP(能力值计算器!J8,能力变化对照表!A:B,2,0),0)</f>
        <v>-39</v>
      </c>
      <c r="J1134">
        <f t="shared" si="139"/>
        <v>0</v>
      </c>
      <c r="K1134">
        <f t="shared" si="140"/>
        <v>-5850</v>
      </c>
      <c r="L1134">
        <f t="shared" si="141"/>
        <v>7950</v>
      </c>
      <c r="M1134">
        <f t="shared" si="142"/>
        <v>228.1</v>
      </c>
      <c r="N1134">
        <f t="shared" si="143"/>
        <v>1</v>
      </c>
    </row>
    <row r="1135" spans="1:14">
      <c r="A1135">
        <f t="shared" si="136"/>
        <v>0</v>
      </c>
      <c r="B1135">
        <f t="shared" si="137"/>
        <v>0</v>
      </c>
      <c r="C1135">
        <v>36</v>
      </c>
      <c r="D1135">
        <v>56</v>
      </c>
      <c r="E1135">
        <f t="shared" si="138"/>
        <v>-999</v>
      </c>
      <c r="F1135">
        <f>能力值计算器!G2</f>
        <v>0</v>
      </c>
      <c r="G1135">
        <f>ROUNDDOWN((能力值计算器!F4+能力值计算器!E4*2+ROUNDDOWN(C1135/4,0))*能力值计算器!C2/100+10+能力值计算器!C2,0)</f>
        <v>150</v>
      </c>
      <c r="H1135">
        <f>ROUNDDOWN(ROUNDDOWN(ROUNDDOWN(ROUNDDOWN(ROUNDDOWN((能力值计算器!F6+能力值计算器!E6*2+ROUNDDOWN(D1135/4,0))*能力值计算器!C2/100+5,0)*能力值计算器!H6,0)*能力值计算器!K6,0)*能力值计算器!L6,0)*VLOOKUP(能力值计算器!J6,能力变化对照表!A:B,2,0),0)</f>
        <v>92</v>
      </c>
      <c r="I1135">
        <f>ROUNDDOWN(ROUNDDOWN(ROUNDDOWN(ROUNDDOWN(ROUNDDOWN((能力值计算器!F8+能力值计算器!E8*2+ROUNDDOWN(E1135/4,0))*能力值计算器!C2/100+5,0)*能力值计算器!H8,0)*能力值计算器!K8,0)*能力值计算器!L8,0)*VLOOKUP(能力值计算器!J8,能力变化对照表!A:B,2,0),0)</f>
        <v>-39</v>
      </c>
      <c r="J1135">
        <f t="shared" si="139"/>
        <v>0</v>
      </c>
      <c r="K1135">
        <f t="shared" si="140"/>
        <v>-5850</v>
      </c>
      <c r="L1135">
        <f t="shared" si="141"/>
        <v>7950</v>
      </c>
      <c r="M1135">
        <f t="shared" si="142"/>
        <v>228.1</v>
      </c>
      <c r="N1135">
        <f t="shared" si="143"/>
        <v>1</v>
      </c>
    </row>
    <row r="1136" spans="1:14">
      <c r="A1136">
        <f t="shared" si="136"/>
        <v>0</v>
      </c>
      <c r="B1136">
        <f t="shared" si="137"/>
        <v>0</v>
      </c>
      <c r="C1136">
        <v>40</v>
      </c>
      <c r="D1136">
        <v>52</v>
      </c>
      <c r="E1136">
        <f t="shared" si="138"/>
        <v>-999</v>
      </c>
      <c r="F1136">
        <f>能力值计算器!G2</f>
        <v>0</v>
      </c>
      <c r="G1136">
        <f>ROUNDDOWN((能力值计算器!F4+能力值计算器!E4*2+ROUNDDOWN(C1136/4,0))*能力值计算器!C2/100+10+能力值计算器!C2,0)</f>
        <v>150</v>
      </c>
      <c r="H1136">
        <f>ROUNDDOWN(ROUNDDOWN(ROUNDDOWN(ROUNDDOWN(ROUNDDOWN((能力值计算器!F6+能力值计算器!E6*2+ROUNDDOWN(D1136/4,0))*能力值计算器!C2/100+5,0)*能力值计算器!H6,0)*能力值计算器!K6,0)*能力值计算器!L6,0)*VLOOKUP(能力值计算器!J6,能力变化对照表!A:B,2,0),0)</f>
        <v>92</v>
      </c>
      <c r="I1136">
        <f>ROUNDDOWN(ROUNDDOWN(ROUNDDOWN(ROUNDDOWN(ROUNDDOWN((能力值计算器!F8+能力值计算器!E8*2+ROUNDDOWN(E1136/4,0))*能力值计算器!C2/100+5,0)*能力值计算器!H8,0)*能力值计算器!K8,0)*能力值计算器!L8,0)*VLOOKUP(能力值计算器!J8,能力变化对照表!A:B,2,0),0)</f>
        <v>-39</v>
      </c>
      <c r="J1136">
        <f t="shared" si="139"/>
        <v>0</v>
      </c>
      <c r="K1136">
        <f t="shared" si="140"/>
        <v>-5850</v>
      </c>
      <c r="L1136">
        <f t="shared" si="141"/>
        <v>7950</v>
      </c>
      <c r="M1136">
        <f t="shared" si="142"/>
        <v>228.1</v>
      </c>
      <c r="N1136">
        <f t="shared" si="143"/>
        <v>1</v>
      </c>
    </row>
    <row r="1137" spans="1:14">
      <c r="A1137">
        <f t="shared" si="136"/>
        <v>0</v>
      </c>
      <c r="B1137">
        <f t="shared" si="137"/>
        <v>0</v>
      </c>
      <c r="C1137">
        <v>36</v>
      </c>
      <c r="D1137">
        <v>168</v>
      </c>
      <c r="E1137">
        <f t="shared" si="138"/>
        <v>-999</v>
      </c>
      <c r="F1137">
        <f>能力值计算器!G2</f>
        <v>0</v>
      </c>
      <c r="G1137">
        <f>ROUNDDOWN((能力值计算器!F4+能力值计算器!E4*2+ROUNDDOWN(C1137/4,0))*能力值计算器!C2/100+10+能力值计算器!C2,0)</f>
        <v>150</v>
      </c>
      <c r="H1137">
        <f>ROUNDDOWN(ROUNDDOWN(ROUNDDOWN(ROUNDDOWN(ROUNDDOWN((能力值计算器!F6+能力值计算器!E6*2+ROUNDDOWN(D1137/4,0))*能力值计算器!C2/100+5,0)*能力值计算器!H6,0)*能力值计算器!K6,0)*能力值计算器!L6,0)*VLOOKUP(能力值计算器!J6,能力变化对照表!A:B,2,0),0)</f>
        <v>106</v>
      </c>
      <c r="I1137">
        <f>ROUNDDOWN(ROUNDDOWN(ROUNDDOWN(ROUNDDOWN(ROUNDDOWN((能力值计算器!F8+能力值计算器!E8*2+ROUNDDOWN(E1137/4,0))*能力值计算器!C2/100+5,0)*能力值计算器!H8,0)*能力值计算器!K8,0)*能力值计算器!L8,0)*VLOOKUP(能力值计算器!J8,能力变化对照表!A:B,2,0),0)</f>
        <v>-39</v>
      </c>
      <c r="J1137">
        <f t="shared" si="139"/>
        <v>0</v>
      </c>
      <c r="K1137">
        <f t="shared" si="140"/>
        <v>-5850</v>
      </c>
      <c r="L1137">
        <f t="shared" si="141"/>
        <v>10050</v>
      </c>
      <c r="M1137">
        <f t="shared" si="142"/>
        <v>228.1</v>
      </c>
      <c r="N1137">
        <f t="shared" si="143"/>
        <v>1</v>
      </c>
    </row>
    <row r="1138" spans="1:14">
      <c r="A1138">
        <f t="shared" si="136"/>
        <v>0</v>
      </c>
      <c r="B1138">
        <f t="shared" si="137"/>
        <v>0</v>
      </c>
      <c r="C1138">
        <v>40</v>
      </c>
      <c r="D1138">
        <v>164</v>
      </c>
      <c r="E1138">
        <f t="shared" si="138"/>
        <v>-999</v>
      </c>
      <c r="F1138">
        <f>能力值计算器!G2</f>
        <v>0</v>
      </c>
      <c r="G1138">
        <f>ROUNDDOWN((能力值计算器!F4+能力值计算器!E4*2+ROUNDDOWN(C1138/4,0))*能力值计算器!C2/100+10+能力值计算器!C2,0)</f>
        <v>150</v>
      </c>
      <c r="H1138">
        <f>ROUNDDOWN(ROUNDDOWN(ROUNDDOWN(ROUNDDOWN(ROUNDDOWN((能力值计算器!F6+能力值计算器!E6*2+ROUNDDOWN(D1138/4,0))*能力值计算器!C2/100+5,0)*能力值计算器!H6,0)*能力值计算器!K6,0)*能力值计算器!L6,0)*VLOOKUP(能力值计算器!J6,能力变化对照表!A:B,2,0),0)</f>
        <v>106</v>
      </c>
      <c r="I1138">
        <f>ROUNDDOWN(ROUNDDOWN(ROUNDDOWN(ROUNDDOWN(ROUNDDOWN((能力值计算器!F8+能力值计算器!E8*2+ROUNDDOWN(E1138/4,0))*能力值计算器!C2/100+5,0)*能力值计算器!H8,0)*能力值计算器!K8,0)*能力值计算器!L8,0)*VLOOKUP(能力值计算器!J8,能力变化对照表!A:B,2,0),0)</f>
        <v>-39</v>
      </c>
      <c r="J1138">
        <f t="shared" si="139"/>
        <v>0</v>
      </c>
      <c r="K1138">
        <f t="shared" si="140"/>
        <v>-5850</v>
      </c>
      <c r="L1138">
        <f t="shared" si="141"/>
        <v>10050</v>
      </c>
      <c r="M1138">
        <f t="shared" si="142"/>
        <v>228.1</v>
      </c>
      <c r="N1138">
        <f t="shared" si="143"/>
        <v>1</v>
      </c>
    </row>
    <row r="1139" spans="1:14">
      <c r="A1139">
        <f t="shared" si="136"/>
        <v>0</v>
      </c>
      <c r="B1139">
        <f t="shared" si="137"/>
        <v>0</v>
      </c>
      <c r="C1139">
        <v>36</v>
      </c>
      <c r="D1139">
        <v>172</v>
      </c>
      <c r="E1139">
        <f t="shared" si="138"/>
        <v>-999</v>
      </c>
      <c r="F1139">
        <f>能力值计算器!G2</f>
        <v>0</v>
      </c>
      <c r="G1139">
        <f>ROUNDDOWN((能力值计算器!F4+能力值计算器!E4*2+ROUNDDOWN(C1139/4,0))*能力值计算器!C2/100+10+能力值计算器!C2,0)</f>
        <v>150</v>
      </c>
      <c r="H1139">
        <f>ROUNDDOWN(ROUNDDOWN(ROUNDDOWN(ROUNDDOWN(ROUNDDOWN((能力值计算器!F6+能力值计算器!E6*2+ROUNDDOWN(D1139/4,0))*能力值计算器!C2/100+5,0)*能力值计算器!H6,0)*能力值计算器!K6,0)*能力值计算器!L6,0)*VLOOKUP(能力值计算器!J6,能力变化对照表!A:B,2,0),0)</f>
        <v>107</v>
      </c>
      <c r="I1139">
        <f>ROUNDDOWN(ROUNDDOWN(ROUNDDOWN(ROUNDDOWN(ROUNDDOWN((能力值计算器!F8+能力值计算器!E8*2+ROUNDDOWN(E1139/4,0))*能力值计算器!C2/100+5,0)*能力值计算器!H8,0)*能力值计算器!K8,0)*能力值计算器!L8,0)*VLOOKUP(能力值计算器!J8,能力变化对照表!A:B,2,0),0)</f>
        <v>-39</v>
      </c>
      <c r="J1139">
        <f t="shared" si="139"/>
        <v>0</v>
      </c>
      <c r="K1139">
        <f t="shared" si="140"/>
        <v>-5850</v>
      </c>
      <c r="L1139">
        <f t="shared" si="141"/>
        <v>10200</v>
      </c>
      <c r="M1139">
        <f t="shared" si="142"/>
        <v>228.1</v>
      </c>
      <c r="N1139">
        <f t="shared" si="143"/>
        <v>1</v>
      </c>
    </row>
    <row r="1140" spans="1:14">
      <c r="A1140">
        <f t="shared" si="136"/>
        <v>0</v>
      </c>
      <c r="B1140">
        <f t="shared" si="137"/>
        <v>0</v>
      </c>
      <c r="C1140">
        <v>36</v>
      </c>
      <c r="D1140">
        <v>44</v>
      </c>
      <c r="E1140">
        <f t="shared" si="138"/>
        <v>-999</v>
      </c>
      <c r="F1140">
        <f>能力值计算器!G2</f>
        <v>0</v>
      </c>
      <c r="G1140">
        <f>ROUNDDOWN((能力值计算器!F4+能力值计算器!E4*2+ROUNDDOWN(C1140/4,0))*能力值计算器!C2/100+10+能力值计算器!C2,0)</f>
        <v>150</v>
      </c>
      <c r="H1140">
        <f>ROUNDDOWN(ROUNDDOWN(ROUNDDOWN(ROUNDDOWN(ROUNDDOWN((能力值计算器!F6+能力值计算器!E6*2+ROUNDDOWN(D1140/4,0))*能力值计算器!C2/100+5,0)*能力值计算器!H6,0)*能力值计算器!K6,0)*能力值计算器!L6,0)*VLOOKUP(能力值计算器!J6,能力变化对照表!A:B,2,0),0)</f>
        <v>91</v>
      </c>
      <c r="I1140">
        <f>ROUNDDOWN(ROUNDDOWN(ROUNDDOWN(ROUNDDOWN(ROUNDDOWN((能力值计算器!F8+能力值计算器!E8*2+ROUNDDOWN(E1140/4,0))*能力值计算器!C2/100+5,0)*能力值计算器!H8,0)*能力值计算器!K8,0)*能力值计算器!L8,0)*VLOOKUP(能力值计算器!J8,能力变化对照表!A:B,2,0),0)</f>
        <v>-39</v>
      </c>
      <c r="J1140">
        <f t="shared" si="139"/>
        <v>0</v>
      </c>
      <c r="K1140">
        <f t="shared" si="140"/>
        <v>-5850</v>
      </c>
      <c r="L1140">
        <f t="shared" si="141"/>
        <v>7800</v>
      </c>
      <c r="M1140">
        <f t="shared" si="142"/>
        <v>228.1</v>
      </c>
      <c r="N1140">
        <f t="shared" si="143"/>
        <v>1</v>
      </c>
    </row>
    <row r="1141" spans="1:14">
      <c r="A1141">
        <f t="shared" si="136"/>
        <v>0</v>
      </c>
      <c r="B1141">
        <f t="shared" si="137"/>
        <v>0</v>
      </c>
      <c r="C1141">
        <v>36</v>
      </c>
      <c r="D1141">
        <v>48</v>
      </c>
      <c r="E1141">
        <f t="shared" si="138"/>
        <v>-999</v>
      </c>
      <c r="F1141">
        <f>能力值计算器!G2</f>
        <v>0</v>
      </c>
      <c r="G1141">
        <f>ROUNDDOWN((能力值计算器!F4+能力值计算器!E4*2+ROUNDDOWN(C1141/4,0))*能力值计算器!C2/100+10+能力值计算器!C2,0)</f>
        <v>150</v>
      </c>
      <c r="H1141">
        <f>ROUNDDOWN(ROUNDDOWN(ROUNDDOWN(ROUNDDOWN(ROUNDDOWN((能力值计算器!F6+能力值计算器!E6*2+ROUNDDOWN(D1141/4,0))*能力值计算器!C2/100+5,0)*能力值计算器!H6,0)*能力值计算器!K6,0)*能力值计算器!L6,0)*VLOOKUP(能力值计算器!J6,能力变化对照表!A:B,2,0),0)</f>
        <v>91</v>
      </c>
      <c r="I1141">
        <f>ROUNDDOWN(ROUNDDOWN(ROUNDDOWN(ROUNDDOWN(ROUNDDOWN((能力值计算器!F8+能力值计算器!E8*2+ROUNDDOWN(E1141/4,0))*能力值计算器!C2/100+5,0)*能力值计算器!H8,0)*能力值计算器!K8,0)*能力值计算器!L8,0)*VLOOKUP(能力值计算器!J8,能力变化对照表!A:B,2,0),0)</f>
        <v>-39</v>
      </c>
      <c r="J1141">
        <f t="shared" si="139"/>
        <v>0</v>
      </c>
      <c r="K1141">
        <f t="shared" si="140"/>
        <v>-5850</v>
      </c>
      <c r="L1141">
        <f t="shared" si="141"/>
        <v>7800</v>
      </c>
      <c r="M1141">
        <f t="shared" si="142"/>
        <v>228.1</v>
      </c>
      <c r="N1141">
        <f t="shared" si="143"/>
        <v>1</v>
      </c>
    </row>
    <row r="1142" spans="1:14">
      <c r="A1142">
        <f t="shared" si="136"/>
        <v>0</v>
      </c>
      <c r="B1142">
        <f t="shared" si="137"/>
        <v>0</v>
      </c>
      <c r="C1142">
        <v>40</v>
      </c>
      <c r="D1142">
        <v>44</v>
      </c>
      <c r="E1142">
        <f t="shared" si="138"/>
        <v>-999</v>
      </c>
      <c r="F1142">
        <f>能力值计算器!G2</f>
        <v>0</v>
      </c>
      <c r="G1142">
        <f>ROUNDDOWN((能力值计算器!F4+能力值计算器!E4*2+ROUNDDOWN(C1142/4,0))*能力值计算器!C2/100+10+能力值计算器!C2,0)</f>
        <v>150</v>
      </c>
      <c r="H1142">
        <f>ROUNDDOWN(ROUNDDOWN(ROUNDDOWN(ROUNDDOWN(ROUNDDOWN((能力值计算器!F6+能力值计算器!E6*2+ROUNDDOWN(D1142/4,0))*能力值计算器!C2/100+5,0)*能力值计算器!H6,0)*能力值计算器!K6,0)*能力值计算器!L6,0)*VLOOKUP(能力值计算器!J6,能力变化对照表!A:B,2,0),0)</f>
        <v>91</v>
      </c>
      <c r="I1142">
        <f>ROUNDDOWN(ROUNDDOWN(ROUNDDOWN(ROUNDDOWN(ROUNDDOWN((能力值计算器!F8+能力值计算器!E8*2+ROUNDDOWN(E1142/4,0))*能力值计算器!C2/100+5,0)*能力值计算器!H8,0)*能力值计算器!K8,0)*能力值计算器!L8,0)*VLOOKUP(能力值计算器!J8,能力变化对照表!A:B,2,0),0)</f>
        <v>-39</v>
      </c>
      <c r="J1142">
        <f t="shared" si="139"/>
        <v>0</v>
      </c>
      <c r="K1142">
        <f t="shared" si="140"/>
        <v>-5850</v>
      </c>
      <c r="L1142">
        <f t="shared" si="141"/>
        <v>7800</v>
      </c>
      <c r="M1142">
        <f t="shared" si="142"/>
        <v>228.1</v>
      </c>
      <c r="N1142">
        <f t="shared" si="143"/>
        <v>1</v>
      </c>
    </row>
    <row r="1143" spans="1:14">
      <c r="A1143">
        <f t="shared" si="136"/>
        <v>0</v>
      </c>
      <c r="B1143">
        <f t="shared" si="137"/>
        <v>0</v>
      </c>
      <c r="C1143">
        <v>36</v>
      </c>
      <c r="D1143">
        <v>176</v>
      </c>
      <c r="E1143">
        <f t="shared" si="138"/>
        <v>-999</v>
      </c>
      <c r="F1143">
        <f>能力值计算器!G2</f>
        <v>0</v>
      </c>
      <c r="G1143">
        <f>ROUNDDOWN((能力值计算器!F4+能力值计算器!E4*2+ROUNDDOWN(C1143/4,0))*能力值计算器!C2/100+10+能力值计算器!C2,0)</f>
        <v>150</v>
      </c>
      <c r="H1143">
        <f>ROUNDDOWN(ROUNDDOWN(ROUNDDOWN(ROUNDDOWN(ROUNDDOWN((能力值计算器!F6+能力值计算器!E6*2+ROUNDDOWN(D1143/4,0))*能力值计算器!C2/100+5,0)*能力值计算器!H6,0)*能力值计算器!K6,0)*能力值计算器!L6,0)*VLOOKUP(能力值计算器!J6,能力变化对照表!A:B,2,0),0)</f>
        <v>107</v>
      </c>
      <c r="I1143">
        <f>ROUNDDOWN(ROUNDDOWN(ROUNDDOWN(ROUNDDOWN(ROUNDDOWN((能力值计算器!F8+能力值计算器!E8*2+ROUNDDOWN(E1143/4,0))*能力值计算器!C2/100+5,0)*能力值计算器!H8,0)*能力值计算器!K8,0)*能力值计算器!L8,0)*VLOOKUP(能力值计算器!J8,能力变化对照表!A:B,2,0),0)</f>
        <v>-39</v>
      </c>
      <c r="J1143">
        <f t="shared" si="139"/>
        <v>0</v>
      </c>
      <c r="K1143">
        <f t="shared" si="140"/>
        <v>-5850</v>
      </c>
      <c r="L1143">
        <f t="shared" si="141"/>
        <v>10200</v>
      </c>
      <c r="M1143">
        <f t="shared" si="142"/>
        <v>228.1</v>
      </c>
      <c r="N1143">
        <f t="shared" si="143"/>
        <v>1</v>
      </c>
    </row>
    <row r="1144" spans="1:14">
      <c r="A1144">
        <f t="shared" si="136"/>
        <v>0</v>
      </c>
      <c r="B1144">
        <f t="shared" si="137"/>
        <v>0</v>
      </c>
      <c r="C1144">
        <v>40</v>
      </c>
      <c r="D1144">
        <v>172</v>
      </c>
      <c r="E1144">
        <f t="shared" si="138"/>
        <v>-999</v>
      </c>
      <c r="F1144">
        <f>能力值计算器!G2</f>
        <v>0</v>
      </c>
      <c r="G1144">
        <f>ROUNDDOWN((能力值计算器!F4+能力值计算器!E4*2+ROUNDDOWN(C1144/4,0))*能力值计算器!C2/100+10+能力值计算器!C2,0)</f>
        <v>150</v>
      </c>
      <c r="H1144">
        <f>ROUNDDOWN(ROUNDDOWN(ROUNDDOWN(ROUNDDOWN(ROUNDDOWN((能力值计算器!F6+能力值计算器!E6*2+ROUNDDOWN(D1144/4,0))*能力值计算器!C2/100+5,0)*能力值计算器!H6,0)*能力值计算器!K6,0)*能力值计算器!L6,0)*VLOOKUP(能力值计算器!J6,能力变化对照表!A:B,2,0),0)</f>
        <v>107</v>
      </c>
      <c r="I1144">
        <f>ROUNDDOWN(ROUNDDOWN(ROUNDDOWN(ROUNDDOWN(ROUNDDOWN((能力值计算器!F8+能力值计算器!E8*2+ROUNDDOWN(E1144/4,0))*能力值计算器!C2/100+5,0)*能力值计算器!H8,0)*能力值计算器!K8,0)*能力值计算器!L8,0)*VLOOKUP(能力值计算器!J8,能力变化对照表!A:B,2,0),0)</f>
        <v>-39</v>
      </c>
      <c r="J1144">
        <f t="shared" si="139"/>
        <v>0</v>
      </c>
      <c r="K1144">
        <f t="shared" si="140"/>
        <v>-5850</v>
      </c>
      <c r="L1144">
        <f t="shared" si="141"/>
        <v>10200</v>
      </c>
      <c r="M1144">
        <f t="shared" si="142"/>
        <v>228.1</v>
      </c>
      <c r="N1144">
        <f t="shared" si="143"/>
        <v>1</v>
      </c>
    </row>
    <row r="1145" spans="1:14">
      <c r="A1145">
        <f t="shared" si="136"/>
        <v>0</v>
      </c>
      <c r="B1145">
        <f t="shared" si="137"/>
        <v>0</v>
      </c>
      <c r="C1145">
        <v>36</v>
      </c>
      <c r="D1145">
        <v>180</v>
      </c>
      <c r="E1145">
        <f t="shared" si="138"/>
        <v>-999</v>
      </c>
      <c r="F1145">
        <f>能力值计算器!G2</f>
        <v>0</v>
      </c>
      <c r="G1145">
        <f>ROUNDDOWN((能力值计算器!F4+能力值计算器!E4*2+ROUNDDOWN(C1145/4,0))*能力值计算器!C2/100+10+能力值计算器!C2,0)</f>
        <v>150</v>
      </c>
      <c r="H1145">
        <f>ROUNDDOWN(ROUNDDOWN(ROUNDDOWN(ROUNDDOWN(ROUNDDOWN((能力值计算器!F6+能力值计算器!E6*2+ROUNDDOWN(D1145/4,0))*能力值计算器!C2/100+5,0)*能力值计算器!H6,0)*能力值计算器!K6,0)*能力值计算器!L6,0)*VLOOKUP(能力值计算器!J6,能力变化对照表!A:B,2,0),0)</f>
        <v>108</v>
      </c>
      <c r="I1145">
        <f>ROUNDDOWN(ROUNDDOWN(ROUNDDOWN(ROUNDDOWN(ROUNDDOWN((能力值计算器!F8+能力值计算器!E8*2+ROUNDDOWN(E1145/4,0))*能力值计算器!C2/100+5,0)*能力值计算器!H8,0)*能力值计算器!K8,0)*能力值计算器!L8,0)*VLOOKUP(能力值计算器!J8,能力变化对照表!A:B,2,0),0)</f>
        <v>-39</v>
      </c>
      <c r="J1145">
        <f t="shared" si="139"/>
        <v>0</v>
      </c>
      <c r="K1145">
        <f t="shared" si="140"/>
        <v>-5850</v>
      </c>
      <c r="L1145">
        <f t="shared" si="141"/>
        <v>10350</v>
      </c>
      <c r="M1145">
        <f t="shared" si="142"/>
        <v>228.1</v>
      </c>
      <c r="N1145">
        <f t="shared" si="143"/>
        <v>1</v>
      </c>
    </row>
    <row r="1146" spans="1:14">
      <c r="A1146">
        <f t="shared" si="136"/>
        <v>0</v>
      </c>
      <c r="B1146">
        <f t="shared" si="137"/>
        <v>0</v>
      </c>
      <c r="C1146">
        <v>36</v>
      </c>
      <c r="D1146">
        <v>36</v>
      </c>
      <c r="E1146">
        <f t="shared" si="138"/>
        <v>-999</v>
      </c>
      <c r="F1146">
        <f>能力值计算器!G2</f>
        <v>0</v>
      </c>
      <c r="G1146">
        <f>ROUNDDOWN((能力值计算器!F4+能力值计算器!E4*2+ROUNDDOWN(C1146/4,0))*能力值计算器!C2/100+10+能力值计算器!C2,0)</f>
        <v>150</v>
      </c>
      <c r="H1146">
        <f>ROUNDDOWN(ROUNDDOWN(ROUNDDOWN(ROUNDDOWN(ROUNDDOWN((能力值计算器!F6+能力值计算器!E6*2+ROUNDDOWN(D1146/4,0))*能力值计算器!C2/100+5,0)*能力值计算器!H6,0)*能力值计算器!K6,0)*能力值计算器!L6,0)*VLOOKUP(能力值计算器!J6,能力变化对照表!A:B,2,0),0)</f>
        <v>90</v>
      </c>
      <c r="I1146">
        <f>ROUNDDOWN(ROUNDDOWN(ROUNDDOWN(ROUNDDOWN(ROUNDDOWN((能力值计算器!F8+能力值计算器!E8*2+ROUNDDOWN(E1146/4,0))*能力值计算器!C2/100+5,0)*能力值计算器!H8,0)*能力值计算器!K8,0)*能力值计算器!L8,0)*VLOOKUP(能力值计算器!J8,能力变化对照表!A:B,2,0),0)</f>
        <v>-39</v>
      </c>
      <c r="J1146">
        <f t="shared" si="139"/>
        <v>0</v>
      </c>
      <c r="K1146">
        <f t="shared" si="140"/>
        <v>-5850</v>
      </c>
      <c r="L1146">
        <f t="shared" si="141"/>
        <v>7650</v>
      </c>
      <c r="M1146">
        <f t="shared" si="142"/>
        <v>228.1</v>
      </c>
      <c r="N1146">
        <f t="shared" si="143"/>
        <v>1</v>
      </c>
    </row>
    <row r="1147" spans="1:14">
      <c r="A1147">
        <f t="shared" si="136"/>
        <v>0</v>
      </c>
      <c r="B1147">
        <f t="shared" si="137"/>
        <v>0</v>
      </c>
      <c r="C1147">
        <v>36</v>
      </c>
      <c r="D1147">
        <v>40</v>
      </c>
      <c r="E1147">
        <f t="shared" si="138"/>
        <v>-999</v>
      </c>
      <c r="F1147">
        <f>能力值计算器!G2</f>
        <v>0</v>
      </c>
      <c r="G1147">
        <f>ROUNDDOWN((能力值计算器!F4+能力值计算器!E4*2+ROUNDDOWN(C1147/4,0))*能力值计算器!C2/100+10+能力值计算器!C2,0)</f>
        <v>150</v>
      </c>
      <c r="H1147">
        <f>ROUNDDOWN(ROUNDDOWN(ROUNDDOWN(ROUNDDOWN(ROUNDDOWN((能力值计算器!F6+能力值计算器!E6*2+ROUNDDOWN(D1147/4,0))*能力值计算器!C2/100+5,0)*能力值计算器!H6,0)*能力值计算器!K6,0)*能力值计算器!L6,0)*VLOOKUP(能力值计算器!J6,能力变化对照表!A:B,2,0),0)</f>
        <v>90</v>
      </c>
      <c r="I1147">
        <f>ROUNDDOWN(ROUNDDOWN(ROUNDDOWN(ROUNDDOWN(ROUNDDOWN((能力值计算器!F8+能力值计算器!E8*2+ROUNDDOWN(E1147/4,0))*能力值计算器!C2/100+5,0)*能力值计算器!H8,0)*能力值计算器!K8,0)*能力值计算器!L8,0)*VLOOKUP(能力值计算器!J8,能力变化对照表!A:B,2,0),0)</f>
        <v>-39</v>
      </c>
      <c r="J1147">
        <f t="shared" si="139"/>
        <v>0</v>
      </c>
      <c r="K1147">
        <f t="shared" si="140"/>
        <v>-5850</v>
      </c>
      <c r="L1147">
        <f t="shared" si="141"/>
        <v>7650</v>
      </c>
      <c r="M1147">
        <f t="shared" si="142"/>
        <v>228.1</v>
      </c>
      <c r="N1147">
        <f t="shared" si="143"/>
        <v>1</v>
      </c>
    </row>
    <row r="1148" spans="1:14">
      <c r="A1148">
        <f t="shared" si="136"/>
        <v>0</v>
      </c>
      <c r="B1148">
        <f t="shared" si="137"/>
        <v>0</v>
      </c>
      <c r="C1148">
        <v>40</v>
      </c>
      <c r="D1148">
        <v>36</v>
      </c>
      <c r="E1148">
        <f t="shared" si="138"/>
        <v>-999</v>
      </c>
      <c r="F1148">
        <f>能力值计算器!G2</f>
        <v>0</v>
      </c>
      <c r="G1148">
        <f>ROUNDDOWN((能力值计算器!F4+能力值计算器!E4*2+ROUNDDOWN(C1148/4,0))*能力值计算器!C2/100+10+能力值计算器!C2,0)</f>
        <v>150</v>
      </c>
      <c r="H1148">
        <f>ROUNDDOWN(ROUNDDOWN(ROUNDDOWN(ROUNDDOWN(ROUNDDOWN((能力值计算器!F6+能力值计算器!E6*2+ROUNDDOWN(D1148/4,0))*能力值计算器!C2/100+5,0)*能力值计算器!H6,0)*能力值计算器!K6,0)*能力值计算器!L6,0)*VLOOKUP(能力值计算器!J6,能力变化对照表!A:B,2,0),0)</f>
        <v>90</v>
      </c>
      <c r="I1148">
        <f>ROUNDDOWN(ROUNDDOWN(ROUNDDOWN(ROUNDDOWN(ROUNDDOWN((能力值计算器!F8+能力值计算器!E8*2+ROUNDDOWN(E1148/4,0))*能力值计算器!C2/100+5,0)*能力值计算器!H8,0)*能力值计算器!K8,0)*能力值计算器!L8,0)*VLOOKUP(能力值计算器!J8,能力变化对照表!A:B,2,0),0)</f>
        <v>-39</v>
      </c>
      <c r="J1148">
        <f t="shared" si="139"/>
        <v>0</v>
      </c>
      <c r="K1148">
        <f t="shared" si="140"/>
        <v>-5850</v>
      </c>
      <c r="L1148">
        <f t="shared" si="141"/>
        <v>7650</v>
      </c>
      <c r="M1148">
        <f t="shared" si="142"/>
        <v>228.1</v>
      </c>
      <c r="N1148">
        <f t="shared" si="143"/>
        <v>1</v>
      </c>
    </row>
    <row r="1149" spans="1:14">
      <c r="A1149">
        <f t="shared" si="136"/>
        <v>0</v>
      </c>
      <c r="B1149">
        <f t="shared" si="137"/>
        <v>0</v>
      </c>
      <c r="C1149">
        <v>36</v>
      </c>
      <c r="D1149">
        <v>184</v>
      </c>
      <c r="E1149">
        <f t="shared" si="138"/>
        <v>-999</v>
      </c>
      <c r="F1149">
        <f>能力值计算器!G2</f>
        <v>0</v>
      </c>
      <c r="G1149">
        <f>ROUNDDOWN((能力值计算器!F4+能力值计算器!E4*2+ROUNDDOWN(C1149/4,0))*能力值计算器!C2/100+10+能力值计算器!C2,0)</f>
        <v>150</v>
      </c>
      <c r="H1149">
        <f>ROUNDDOWN(ROUNDDOWN(ROUNDDOWN(ROUNDDOWN(ROUNDDOWN((能力值计算器!F6+能力值计算器!E6*2+ROUNDDOWN(D1149/4,0))*能力值计算器!C2/100+5,0)*能力值计算器!H6,0)*能力值计算器!K6,0)*能力值计算器!L6,0)*VLOOKUP(能力值计算器!J6,能力变化对照表!A:B,2,0),0)</f>
        <v>108</v>
      </c>
      <c r="I1149">
        <f>ROUNDDOWN(ROUNDDOWN(ROUNDDOWN(ROUNDDOWN(ROUNDDOWN((能力值计算器!F8+能力值计算器!E8*2+ROUNDDOWN(E1149/4,0))*能力值计算器!C2/100+5,0)*能力值计算器!H8,0)*能力值计算器!K8,0)*能力值计算器!L8,0)*VLOOKUP(能力值计算器!J8,能力变化对照表!A:B,2,0),0)</f>
        <v>-39</v>
      </c>
      <c r="J1149">
        <f t="shared" si="139"/>
        <v>0</v>
      </c>
      <c r="K1149">
        <f t="shared" si="140"/>
        <v>-5850</v>
      </c>
      <c r="L1149">
        <f t="shared" si="141"/>
        <v>10350</v>
      </c>
      <c r="M1149">
        <f t="shared" si="142"/>
        <v>228.1</v>
      </c>
      <c r="N1149">
        <f t="shared" si="143"/>
        <v>1</v>
      </c>
    </row>
    <row r="1150" spans="1:14">
      <c r="A1150">
        <f t="shared" si="136"/>
        <v>0</v>
      </c>
      <c r="B1150">
        <f t="shared" si="137"/>
        <v>0</v>
      </c>
      <c r="C1150">
        <v>40</v>
      </c>
      <c r="D1150">
        <v>180</v>
      </c>
      <c r="E1150">
        <f t="shared" si="138"/>
        <v>-999</v>
      </c>
      <c r="F1150">
        <f>能力值计算器!G2</f>
        <v>0</v>
      </c>
      <c r="G1150">
        <f>ROUNDDOWN((能力值计算器!F4+能力值计算器!E4*2+ROUNDDOWN(C1150/4,0))*能力值计算器!C2/100+10+能力值计算器!C2,0)</f>
        <v>150</v>
      </c>
      <c r="H1150">
        <f>ROUNDDOWN(ROUNDDOWN(ROUNDDOWN(ROUNDDOWN(ROUNDDOWN((能力值计算器!F6+能力值计算器!E6*2+ROUNDDOWN(D1150/4,0))*能力值计算器!C2/100+5,0)*能力值计算器!H6,0)*能力值计算器!K6,0)*能力值计算器!L6,0)*VLOOKUP(能力值计算器!J6,能力变化对照表!A:B,2,0),0)</f>
        <v>108</v>
      </c>
      <c r="I1150">
        <f>ROUNDDOWN(ROUNDDOWN(ROUNDDOWN(ROUNDDOWN(ROUNDDOWN((能力值计算器!F8+能力值计算器!E8*2+ROUNDDOWN(E1150/4,0))*能力值计算器!C2/100+5,0)*能力值计算器!H8,0)*能力值计算器!K8,0)*能力值计算器!L8,0)*VLOOKUP(能力值计算器!J8,能力变化对照表!A:B,2,0),0)</f>
        <v>-39</v>
      </c>
      <c r="J1150">
        <f t="shared" si="139"/>
        <v>0</v>
      </c>
      <c r="K1150">
        <f t="shared" si="140"/>
        <v>-5850</v>
      </c>
      <c r="L1150">
        <f t="shared" si="141"/>
        <v>10350</v>
      </c>
      <c r="M1150">
        <f t="shared" si="142"/>
        <v>228.1</v>
      </c>
      <c r="N1150">
        <f t="shared" si="143"/>
        <v>1</v>
      </c>
    </row>
    <row r="1151" spans="1:14">
      <c r="A1151">
        <f t="shared" si="136"/>
        <v>0</v>
      </c>
      <c r="B1151">
        <f t="shared" si="137"/>
        <v>0</v>
      </c>
      <c r="C1151">
        <v>36</v>
      </c>
      <c r="D1151">
        <v>188</v>
      </c>
      <c r="E1151">
        <f t="shared" si="138"/>
        <v>-999</v>
      </c>
      <c r="F1151">
        <f>能力值计算器!G2</f>
        <v>0</v>
      </c>
      <c r="G1151">
        <f>ROUNDDOWN((能力值计算器!F4+能力值计算器!E4*2+ROUNDDOWN(C1151/4,0))*能力值计算器!C2/100+10+能力值计算器!C2,0)</f>
        <v>150</v>
      </c>
      <c r="H1151">
        <f>ROUNDDOWN(ROUNDDOWN(ROUNDDOWN(ROUNDDOWN(ROUNDDOWN((能力值计算器!F6+能力值计算器!E6*2+ROUNDDOWN(D1151/4,0))*能力值计算器!C2/100+5,0)*能力值计算器!H6,0)*能力值计算器!K6,0)*能力值计算器!L6,0)*VLOOKUP(能力值计算器!J6,能力变化对照表!A:B,2,0),0)</f>
        <v>109</v>
      </c>
      <c r="I1151">
        <f>ROUNDDOWN(ROUNDDOWN(ROUNDDOWN(ROUNDDOWN(ROUNDDOWN((能力值计算器!F8+能力值计算器!E8*2+ROUNDDOWN(E1151/4,0))*能力值计算器!C2/100+5,0)*能力值计算器!H8,0)*能力值计算器!K8,0)*能力值计算器!L8,0)*VLOOKUP(能力值计算器!J8,能力变化对照表!A:B,2,0),0)</f>
        <v>-39</v>
      </c>
      <c r="J1151">
        <f t="shared" si="139"/>
        <v>0</v>
      </c>
      <c r="K1151">
        <f t="shared" si="140"/>
        <v>-5850</v>
      </c>
      <c r="L1151">
        <f t="shared" si="141"/>
        <v>10500</v>
      </c>
      <c r="M1151">
        <f t="shared" si="142"/>
        <v>228.1</v>
      </c>
      <c r="N1151">
        <f t="shared" si="143"/>
        <v>1</v>
      </c>
    </row>
    <row r="1152" spans="1:14">
      <c r="A1152">
        <f t="shared" si="136"/>
        <v>0</v>
      </c>
      <c r="B1152">
        <f t="shared" si="137"/>
        <v>0</v>
      </c>
      <c r="C1152">
        <v>36</v>
      </c>
      <c r="D1152">
        <v>28</v>
      </c>
      <c r="E1152">
        <f t="shared" si="138"/>
        <v>-999</v>
      </c>
      <c r="F1152">
        <f>能力值计算器!G2</f>
        <v>0</v>
      </c>
      <c r="G1152">
        <f>ROUNDDOWN((能力值计算器!F4+能力值计算器!E4*2+ROUNDDOWN(C1152/4,0))*能力值计算器!C2/100+10+能力值计算器!C2,0)</f>
        <v>150</v>
      </c>
      <c r="H1152">
        <f>ROUNDDOWN(ROUNDDOWN(ROUNDDOWN(ROUNDDOWN(ROUNDDOWN((能力值计算器!F6+能力值计算器!E6*2+ROUNDDOWN(D1152/4,0))*能力值计算器!C2/100+5,0)*能力值计算器!H6,0)*能力值计算器!K6,0)*能力值计算器!L6,0)*VLOOKUP(能力值计算器!J6,能力变化对照表!A:B,2,0),0)</f>
        <v>89</v>
      </c>
      <c r="I1152">
        <f>ROUNDDOWN(ROUNDDOWN(ROUNDDOWN(ROUNDDOWN(ROUNDDOWN((能力值计算器!F8+能力值计算器!E8*2+ROUNDDOWN(E1152/4,0))*能力值计算器!C2/100+5,0)*能力值计算器!H8,0)*能力值计算器!K8,0)*能力值计算器!L8,0)*VLOOKUP(能力值计算器!J8,能力变化对照表!A:B,2,0),0)</f>
        <v>-39</v>
      </c>
      <c r="J1152">
        <f t="shared" si="139"/>
        <v>0</v>
      </c>
      <c r="K1152">
        <f t="shared" si="140"/>
        <v>-5850</v>
      </c>
      <c r="L1152">
        <f t="shared" si="141"/>
        <v>7500</v>
      </c>
      <c r="M1152">
        <f t="shared" si="142"/>
        <v>228.1</v>
      </c>
      <c r="N1152">
        <f t="shared" si="143"/>
        <v>1</v>
      </c>
    </row>
    <row r="1153" spans="1:14">
      <c r="A1153">
        <f t="shared" si="136"/>
        <v>0</v>
      </c>
      <c r="B1153">
        <f t="shared" si="137"/>
        <v>0</v>
      </c>
      <c r="C1153">
        <v>36</v>
      </c>
      <c r="D1153">
        <v>32</v>
      </c>
      <c r="E1153">
        <f t="shared" si="138"/>
        <v>-999</v>
      </c>
      <c r="F1153">
        <f>能力值计算器!G2</f>
        <v>0</v>
      </c>
      <c r="G1153">
        <f>ROUNDDOWN((能力值计算器!F4+能力值计算器!E4*2+ROUNDDOWN(C1153/4,0))*能力值计算器!C2/100+10+能力值计算器!C2,0)</f>
        <v>150</v>
      </c>
      <c r="H1153">
        <f>ROUNDDOWN(ROUNDDOWN(ROUNDDOWN(ROUNDDOWN(ROUNDDOWN((能力值计算器!F6+能力值计算器!E6*2+ROUNDDOWN(D1153/4,0))*能力值计算器!C2/100+5,0)*能力值计算器!H6,0)*能力值计算器!K6,0)*能力值计算器!L6,0)*VLOOKUP(能力值计算器!J6,能力变化对照表!A:B,2,0),0)</f>
        <v>89</v>
      </c>
      <c r="I1153">
        <f>ROUNDDOWN(ROUNDDOWN(ROUNDDOWN(ROUNDDOWN(ROUNDDOWN((能力值计算器!F8+能力值计算器!E8*2+ROUNDDOWN(E1153/4,0))*能力值计算器!C2/100+5,0)*能力值计算器!H8,0)*能力值计算器!K8,0)*能力值计算器!L8,0)*VLOOKUP(能力值计算器!J8,能力变化对照表!A:B,2,0),0)</f>
        <v>-39</v>
      </c>
      <c r="J1153">
        <f t="shared" si="139"/>
        <v>0</v>
      </c>
      <c r="K1153">
        <f t="shared" si="140"/>
        <v>-5850</v>
      </c>
      <c r="L1153">
        <f t="shared" si="141"/>
        <v>7500</v>
      </c>
      <c r="M1153">
        <f t="shared" si="142"/>
        <v>228.1</v>
      </c>
      <c r="N1153">
        <f t="shared" si="143"/>
        <v>1</v>
      </c>
    </row>
    <row r="1154" spans="1:14">
      <c r="A1154">
        <f t="shared" ref="A1154:A1217" si="144">IF(N1154=1,0,L1154+1/M1154)</f>
        <v>0</v>
      </c>
      <c r="B1154">
        <f t="shared" ref="B1154:B1217" si="145">IF(A1154=MAX(A:A),1,0)</f>
        <v>0</v>
      </c>
      <c r="C1154">
        <v>40</v>
      </c>
      <c r="D1154">
        <v>28</v>
      </c>
      <c r="E1154">
        <f t="shared" ref="E1154:E1217" si="146">IF(F1154-D1154-C1154&gt;253,-999,IF(F1154-D1154-C1154&lt;0,-999,F1154-D1154-C1154))</f>
        <v>-999</v>
      </c>
      <c r="F1154">
        <f>能力值计算器!G2</f>
        <v>0</v>
      </c>
      <c r="G1154">
        <f>ROUNDDOWN((能力值计算器!F4+能力值计算器!E4*2+ROUNDDOWN(C1154/4,0))*能力值计算器!C2/100+10+能力值计算器!C2,0)</f>
        <v>150</v>
      </c>
      <c r="H1154">
        <f>ROUNDDOWN(ROUNDDOWN(ROUNDDOWN(ROUNDDOWN(ROUNDDOWN((能力值计算器!F6+能力值计算器!E6*2+ROUNDDOWN(D1154/4,0))*能力值计算器!C2/100+5,0)*能力值计算器!H6,0)*能力值计算器!K6,0)*能力值计算器!L6,0)*VLOOKUP(能力值计算器!J6,能力变化对照表!A:B,2,0),0)</f>
        <v>89</v>
      </c>
      <c r="I1154">
        <f>ROUNDDOWN(ROUNDDOWN(ROUNDDOWN(ROUNDDOWN(ROUNDDOWN((能力值计算器!F8+能力值计算器!E8*2+ROUNDDOWN(E1154/4,0))*能力值计算器!C2/100+5,0)*能力值计算器!H8,0)*能力值计算器!K8,0)*能力值计算器!L8,0)*VLOOKUP(能力值计算器!J8,能力变化对照表!A:B,2,0),0)</f>
        <v>-39</v>
      </c>
      <c r="J1154">
        <f t="shared" ref="J1154:J1217" si="147">IF(E1154&lt;0,0,G1154*H1154)</f>
        <v>0</v>
      </c>
      <c r="K1154">
        <f t="shared" ref="K1154:K1217" si="148">G1154*I1154</f>
        <v>-5850</v>
      </c>
      <c r="L1154">
        <f t="shared" ref="L1154:L1217" si="149">(H1154+I1154)*G1154</f>
        <v>7500</v>
      </c>
      <c r="M1154">
        <f t="shared" ref="M1154:M1217" si="150">IF(H1154+I1154-G1154&lt;0,G1154-H1154-I1154,H1154+I1154-G1154)+IF(H1154-I1154&lt;0,I1154-H1154,H1154-I1154)+0.1</f>
        <v>228.1</v>
      </c>
      <c r="N1154">
        <f t="shared" ref="N1154:N1217" si="151">IF(E1154&lt;0,1,0)</f>
        <v>1</v>
      </c>
    </row>
    <row r="1155" spans="1:14">
      <c r="A1155">
        <f t="shared" si="144"/>
        <v>0</v>
      </c>
      <c r="B1155">
        <f t="shared" si="145"/>
        <v>0</v>
      </c>
      <c r="C1155">
        <v>36</v>
      </c>
      <c r="D1155">
        <v>192</v>
      </c>
      <c r="E1155">
        <f t="shared" si="146"/>
        <v>-999</v>
      </c>
      <c r="F1155">
        <f>能力值计算器!G2</f>
        <v>0</v>
      </c>
      <c r="G1155">
        <f>ROUNDDOWN((能力值计算器!F4+能力值计算器!E4*2+ROUNDDOWN(C1155/4,0))*能力值计算器!C2/100+10+能力值计算器!C2,0)</f>
        <v>150</v>
      </c>
      <c r="H1155">
        <f>ROUNDDOWN(ROUNDDOWN(ROUNDDOWN(ROUNDDOWN(ROUNDDOWN((能力值计算器!F6+能力值计算器!E6*2+ROUNDDOWN(D1155/4,0))*能力值计算器!C2/100+5,0)*能力值计算器!H6,0)*能力值计算器!K6,0)*能力值计算器!L6,0)*VLOOKUP(能力值计算器!J6,能力变化对照表!A:B,2,0),0)</f>
        <v>109</v>
      </c>
      <c r="I1155">
        <f>ROUNDDOWN(ROUNDDOWN(ROUNDDOWN(ROUNDDOWN(ROUNDDOWN((能力值计算器!F8+能力值计算器!E8*2+ROUNDDOWN(E1155/4,0))*能力值计算器!C2/100+5,0)*能力值计算器!H8,0)*能力值计算器!K8,0)*能力值计算器!L8,0)*VLOOKUP(能力值计算器!J8,能力变化对照表!A:B,2,0),0)</f>
        <v>-39</v>
      </c>
      <c r="J1155">
        <f t="shared" si="147"/>
        <v>0</v>
      </c>
      <c r="K1155">
        <f t="shared" si="148"/>
        <v>-5850</v>
      </c>
      <c r="L1155">
        <f t="shared" si="149"/>
        <v>10500</v>
      </c>
      <c r="M1155">
        <f t="shared" si="150"/>
        <v>228.1</v>
      </c>
      <c r="N1155">
        <f t="shared" si="151"/>
        <v>1</v>
      </c>
    </row>
    <row r="1156" spans="1:14">
      <c r="A1156">
        <f t="shared" si="144"/>
        <v>0</v>
      </c>
      <c r="B1156">
        <f t="shared" si="145"/>
        <v>0</v>
      </c>
      <c r="C1156">
        <v>40</v>
      </c>
      <c r="D1156">
        <v>188</v>
      </c>
      <c r="E1156">
        <f t="shared" si="146"/>
        <v>-999</v>
      </c>
      <c r="F1156">
        <f>能力值计算器!G2</f>
        <v>0</v>
      </c>
      <c r="G1156">
        <f>ROUNDDOWN((能力值计算器!F4+能力值计算器!E4*2+ROUNDDOWN(C1156/4,0))*能力值计算器!C2/100+10+能力值计算器!C2,0)</f>
        <v>150</v>
      </c>
      <c r="H1156">
        <f>ROUNDDOWN(ROUNDDOWN(ROUNDDOWN(ROUNDDOWN(ROUNDDOWN((能力值计算器!F6+能力值计算器!E6*2+ROUNDDOWN(D1156/4,0))*能力值计算器!C2/100+5,0)*能力值计算器!H6,0)*能力值计算器!K6,0)*能力值计算器!L6,0)*VLOOKUP(能力值计算器!J6,能力变化对照表!A:B,2,0),0)</f>
        <v>109</v>
      </c>
      <c r="I1156">
        <f>ROUNDDOWN(ROUNDDOWN(ROUNDDOWN(ROUNDDOWN(ROUNDDOWN((能力值计算器!F8+能力值计算器!E8*2+ROUNDDOWN(E1156/4,0))*能力值计算器!C2/100+5,0)*能力值计算器!H8,0)*能力值计算器!K8,0)*能力值计算器!L8,0)*VLOOKUP(能力值计算器!J8,能力变化对照表!A:B,2,0),0)</f>
        <v>-39</v>
      </c>
      <c r="J1156">
        <f t="shared" si="147"/>
        <v>0</v>
      </c>
      <c r="K1156">
        <f t="shared" si="148"/>
        <v>-5850</v>
      </c>
      <c r="L1156">
        <f t="shared" si="149"/>
        <v>10500</v>
      </c>
      <c r="M1156">
        <f t="shared" si="150"/>
        <v>228.1</v>
      </c>
      <c r="N1156">
        <f t="shared" si="151"/>
        <v>1</v>
      </c>
    </row>
    <row r="1157" spans="1:14">
      <c r="A1157">
        <f t="shared" si="144"/>
        <v>0</v>
      </c>
      <c r="B1157">
        <f t="shared" si="145"/>
        <v>0</v>
      </c>
      <c r="C1157">
        <v>36</v>
      </c>
      <c r="D1157">
        <v>196</v>
      </c>
      <c r="E1157">
        <f t="shared" si="146"/>
        <v>-999</v>
      </c>
      <c r="F1157">
        <f>能力值计算器!G2</f>
        <v>0</v>
      </c>
      <c r="G1157">
        <f>ROUNDDOWN((能力值计算器!F4+能力值计算器!E4*2+ROUNDDOWN(C1157/4,0))*能力值计算器!C2/100+10+能力值计算器!C2,0)</f>
        <v>150</v>
      </c>
      <c r="H1157">
        <f>ROUNDDOWN(ROUNDDOWN(ROUNDDOWN(ROUNDDOWN(ROUNDDOWN((能力值计算器!F6+能力值计算器!E6*2+ROUNDDOWN(D1157/4,0))*能力值计算器!C2/100+5,0)*能力值计算器!H6,0)*能力值计算器!K6,0)*能力值计算器!L6,0)*VLOOKUP(能力值计算器!J6,能力变化对照表!A:B,2,0),0)</f>
        <v>110</v>
      </c>
      <c r="I1157">
        <f>ROUNDDOWN(ROUNDDOWN(ROUNDDOWN(ROUNDDOWN(ROUNDDOWN((能力值计算器!F8+能力值计算器!E8*2+ROUNDDOWN(E1157/4,0))*能力值计算器!C2/100+5,0)*能力值计算器!H8,0)*能力值计算器!K8,0)*能力值计算器!L8,0)*VLOOKUP(能力值计算器!J8,能力变化对照表!A:B,2,0),0)</f>
        <v>-39</v>
      </c>
      <c r="J1157">
        <f t="shared" si="147"/>
        <v>0</v>
      </c>
      <c r="K1157">
        <f t="shared" si="148"/>
        <v>-5850</v>
      </c>
      <c r="L1157">
        <f t="shared" si="149"/>
        <v>10650</v>
      </c>
      <c r="M1157">
        <f t="shared" si="150"/>
        <v>228.1</v>
      </c>
      <c r="N1157">
        <f t="shared" si="151"/>
        <v>1</v>
      </c>
    </row>
    <row r="1158" spans="1:14">
      <c r="A1158">
        <f t="shared" si="144"/>
        <v>0</v>
      </c>
      <c r="B1158">
        <f t="shared" si="145"/>
        <v>0</v>
      </c>
      <c r="C1158">
        <v>36</v>
      </c>
      <c r="D1158">
        <v>20</v>
      </c>
      <c r="E1158">
        <f t="shared" si="146"/>
        <v>-999</v>
      </c>
      <c r="F1158">
        <f>能力值计算器!G2</f>
        <v>0</v>
      </c>
      <c r="G1158">
        <f>ROUNDDOWN((能力值计算器!F4+能力值计算器!E4*2+ROUNDDOWN(C1158/4,0))*能力值计算器!C2/100+10+能力值计算器!C2,0)</f>
        <v>150</v>
      </c>
      <c r="H1158">
        <f>ROUNDDOWN(ROUNDDOWN(ROUNDDOWN(ROUNDDOWN(ROUNDDOWN((能力值计算器!F6+能力值计算器!E6*2+ROUNDDOWN(D1158/4,0))*能力值计算器!C2/100+5,0)*能力值计算器!H6,0)*能力值计算器!K6,0)*能力值计算器!L6,0)*VLOOKUP(能力值计算器!J6,能力变化对照表!A:B,2,0),0)</f>
        <v>88</v>
      </c>
      <c r="I1158">
        <f>ROUNDDOWN(ROUNDDOWN(ROUNDDOWN(ROUNDDOWN(ROUNDDOWN((能力值计算器!F8+能力值计算器!E8*2+ROUNDDOWN(E1158/4,0))*能力值计算器!C2/100+5,0)*能力值计算器!H8,0)*能力值计算器!K8,0)*能力值计算器!L8,0)*VLOOKUP(能力值计算器!J8,能力变化对照表!A:B,2,0),0)</f>
        <v>-39</v>
      </c>
      <c r="J1158">
        <f t="shared" si="147"/>
        <v>0</v>
      </c>
      <c r="K1158">
        <f t="shared" si="148"/>
        <v>-5850</v>
      </c>
      <c r="L1158">
        <f t="shared" si="149"/>
        <v>7350</v>
      </c>
      <c r="M1158">
        <f t="shared" si="150"/>
        <v>228.1</v>
      </c>
      <c r="N1158">
        <f t="shared" si="151"/>
        <v>1</v>
      </c>
    </row>
    <row r="1159" spans="1:14">
      <c r="A1159">
        <f t="shared" si="144"/>
        <v>0</v>
      </c>
      <c r="B1159">
        <f t="shared" si="145"/>
        <v>0</v>
      </c>
      <c r="C1159">
        <v>36</v>
      </c>
      <c r="D1159">
        <v>24</v>
      </c>
      <c r="E1159">
        <f t="shared" si="146"/>
        <v>-999</v>
      </c>
      <c r="F1159">
        <f>能力值计算器!G2</f>
        <v>0</v>
      </c>
      <c r="G1159">
        <f>ROUNDDOWN((能力值计算器!F4+能力值计算器!E4*2+ROUNDDOWN(C1159/4,0))*能力值计算器!C2/100+10+能力值计算器!C2,0)</f>
        <v>150</v>
      </c>
      <c r="H1159">
        <f>ROUNDDOWN(ROUNDDOWN(ROUNDDOWN(ROUNDDOWN(ROUNDDOWN((能力值计算器!F6+能力值计算器!E6*2+ROUNDDOWN(D1159/4,0))*能力值计算器!C2/100+5,0)*能力值计算器!H6,0)*能力值计算器!K6,0)*能力值计算器!L6,0)*VLOOKUP(能力值计算器!J6,能力变化对照表!A:B,2,0),0)</f>
        <v>88</v>
      </c>
      <c r="I1159">
        <f>ROUNDDOWN(ROUNDDOWN(ROUNDDOWN(ROUNDDOWN(ROUNDDOWN((能力值计算器!F8+能力值计算器!E8*2+ROUNDDOWN(E1159/4,0))*能力值计算器!C2/100+5,0)*能力值计算器!H8,0)*能力值计算器!K8,0)*能力值计算器!L8,0)*VLOOKUP(能力值计算器!J8,能力变化对照表!A:B,2,0),0)</f>
        <v>-39</v>
      </c>
      <c r="J1159">
        <f t="shared" si="147"/>
        <v>0</v>
      </c>
      <c r="K1159">
        <f t="shared" si="148"/>
        <v>-5850</v>
      </c>
      <c r="L1159">
        <f t="shared" si="149"/>
        <v>7350</v>
      </c>
      <c r="M1159">
        <f t="shared" si="150"/>
        <v>228.1</v>
      </c>
      <c r="N1159">
        <f t="shared" si="151"/>
        <v>1</v>
      </c>
    </row>
    <row r="1160" spans="1:14">
      <c r="A1160">
        <f t="shared" si="144"/>
        <v>0</v>
      </c>
      <c r="B1160">
        <f t="shared" si="145"/>
        <v>0</v>
      </c>
      <c r="C1160">
        <v>40</v>
      </c>
      <c r="D1160">
        <v>20</v>
      </c>
      <c r="E1160">
        <f t="shared" si="146"/>
        <v>-999</v>
      </c>
      <c r="F1160">
        <f>能力值计算器!G2</f>
        <v>0</v>
      </c>
      <c r="G1160">
        <f>ROUNDDOWN((能力值计算器!F4+能力值计算器!E4*2+ROUNDDOWN(C1160/4,0))*能力值计算器!C2/100+10+能力值计算器!C2,0)</f>
        <v>150</v>
      </c>
      <c r="H1160">
        <f>ROUNDDOWN(ROUNDDOWN(ROUNDDOWN(ROUNDDOWN(ROUNDDOWN((能力值计算器!F6+能力值计算器!E6*2+ROUNDDOWN(D1160/4,0))*能力值计算器!C2/100+5,0)*能力值计算器!H6,0)*能力值计算器!K6,0)*能力值计算器!L6,0)*VLOOKUP(能力值计算器!J6,能力变化对照表!A:B,2,0),0)</f>
        <v>88</v>
      </c>
      <c r="I1160">
        <f>ROUNDDOWN(ROUNDDOWN(ROUNDDOWN(ROUNDDOWN(ROUNDDOWN((能力值计算器!F8+能力值计算器!E8*2+ROUNDDOWN(E1160/4,0))*能力值计算器!C2/100+5,0)*能力值计算器!H8,0)*能力值计算器!K8,0)*能力值计算器!L8,0)*VLOOKUP(能力值计算器!J8,能力变化对照表!A:B,2,0),0)</f>
        <v>-39</v>
      </c>
      <c r="J1160">
        <f t="shared" si="147"/>
        <v>0</v>
      </c>
      <c r="K1160">
        <f t="shared" si="148"/>
        <v>-5850</v>
      </c>
      <c r="L1160">
        <f t="shared" si="149"/>
        <v>7350</v>
      </c>
      <c r="M1160">
        <f t="shared" si="150"/>
        <v>228.1</v>
      </c>
      <c r="N1160">
        <f t="shared" si="151"/>
        <v>1</v>
      </c>
    </row>
    <row r="1161" spans="1:14">
      <c r="A1161">
        <f t="shared" si="144"/>
        <v>0</v>
      </c>
      <c r="B1161">
        <f t="shared" si="145"/>
        <v>0</v>
      </c>
      <c r="C1161">
        <v>36</v>
      </c>
      <c r="D1161">
        <v>200</v>
      </c>
      <c r="E1161">
        <f t="shared" si="146"/>
        <v>-999</v>
      </c>
      <c r="F1161">
        <f>能力值计算器!G2</f>
        <v>0</v>
      </c>
      <c r="G1161">
        <f>ROUNDDOWN((能力值计算器!F4+能力值计算器!E4*2+ROUNDDOWN(C1161/4,0))*能力值计算器!C2/100+10+能力值计算器!C2,0)</f>
        <v>150</v>
      </c>
      <c r="H1161">
        <f>ROUNDDOWN(ROUNDDOWN(ROUNDDOWN(ROUNDDOWN(ROUNDDOWN((能力值计算器!F6+能力值计算器!E6*2+ROUNDDOWN(D1161/4,0))*能力值计算器!C2/100+5,0)*能力值计算器!H6,0)*能力值计算器!K6,0)*能力值计算器!L6,0)*VLOOKUP(能力值计算器!J6,能力变化对照表!A:B,2,0),0)</f>
        <v>110</v>
      </c>
      <c r="I1161">
        <f>ROUNDDOWN(ROUNDDOWN(ROUNDDOWN(ROUNDDOWN(ROUNDDOWN((能力值计算器!F8+能力值计算器!E8*2+ROUNDDOWN(E1161/4,0))*能力值计算器!C2/100+5,0)*能力值计算器!H8,0)*能力值计算器!K8,0)*能力值计算器!L8,0)*VLOOKUP(能力值计算器!J8,能力变化对照表!A:B,2,0),0)</f>
        <v>-39</v>
      </c>
      <c r="J1161">
        <f t="shared" si="147"/>
        <v>0</v>
      </c>
      <c r="K1161">
        <f t="shared" si="148"/>
        <v>-5850</v>
      </c>
      <c r="L1161">
        <f t="shared" si="149"/>
        <v>10650</v>
      </c>
      <c r="M1161">
        <f t="shared" si="150"/>
        <v>228.1</v>
      </c>
      <c r="N1161">
        <f t="shared" si="151"/>
        <v>1</v>
      </c>
    </row>
    <row r="1162" spans="1:14">
      <c r="A1162">
        <f t="shared" si="144"/>
        <v>0</v>
      </c>
      <c r="B1162">
        <f t="shared" si="145"/>
        <v>0</v>
      </c>
      <c r="C1162">
        <v>40</v>
      </c>
      <c r="D1162">
        <v>196</v>
      </c>
      <c r="E1162">
        <f t="shared" si="146"/>
        <v>-999</v>
      </c>
      <c r="F1162">
        <f>能力值计算器!G2</f>
        <v>0</v>
      </c>
      <c r="G1162">
        <f>ROUNDDOWN((能力值计算器!F4+能力值计算器!E4*2+ROUNDDOWN(C1162/4,0))*能力值计算器!C2/100+10+能力值计算器!C2,0)</f>
        <v>150</v>
      </c>
      <c r="H1162">
        <f>ROUNDDOWN(ROUNDDOWN(ROUNDDOWN(ROUNDDOWN(ROUNDDOWN((能力值计算器!F6+能力值计算器!E6*2+ROUNDDOWN(D1162/4,0))*能力值计算器!C2/100+5,0)*能力值计算器!H6,0)*能力值计算器!K6,0)*能力值计算器!L6,0)*VLOOKUP(能力值计算器!J6,能力变化对照表!A:B,2,0),0)</f>
        <v>110</v>
      </c>
      <c r="I1162">
        <f>ROUNDDOWN(ROUNDDOWN(ROUNDDOWN(ROUNDDOWN(ROUNDDOWN((能力值计算器!F8+能力值计算器!E8*2+ROUNDDOWN(E1162/4,0))*能力值计算器!C2/100+5,0)*能力值计算器!H8,0)*能力值计算器!K8,0)*能力值计算器!L8,0)*VLOOKUP(能力值计算器!J8,能力变化对照表!A:B,2,0),0)</f>
        <v>-39</v>
      </c>
      <c r="J1162">
        <f t="shared" si="147"/>
        <v>0</v>
      </c>
      <c r="K1162">
        <f t="shared" si="148"/>
        <v>-5850</v>
      </c>
      <c r="L1162">
        <f t="shared" si="149"/>
        <v>10650</v>
      </c>
      <c r="M1162">
        <f t="shared" si="150"/>
        <v>228.1</v>
      </c>
      <c r="N1162">
        <f t="shared" si="151"/>
        <v>1</v>
      </c>
    </row>
    <row r="1163" spans="1:14">
      <c r="A1163">
        <f t="shared" si="144"/>
        <v>0</v>
      </c>
      <c r="B1163">
        <f t="shared" si="145"/>
        <v>0</v>
      </c>
      <c r="C1163">
        <v>36</v>
      </c>
      <c r="D1163">
        <v>204</v>
      </c>
      <c r="E1163">
        <f t="shared" si="146"/>
        <v>-999</v>
      </c>
      <c r="F1163">
        <f>能力值计算器!G2</f>
        <v>0</v>
      </c>
      <c r="G1163">
        <f>ROUNDDOWN((能力值计算器!F4+能力值计算器!E4*2+ROUNDDOWN(C1163/4,0))*能力值计算器!C2/100+10+能力值计算器!C2,0)</f>
        <v>150</v>
      </c>
      <c r="H1163">
        <f>ROUNDDOWN(ROUNDDOWN(ROUNDDOWN(ROUNDDOWN(ROUNDDOWN((能力值计算器!F6+能力值计算器!E6*2+ROUNDDOWN(D1163/4,0))*能力值计算器!C2/100+5,0)*能力值计算器!H6,0)*能力值计算器!K6,0)*能力值计算器!L6,0)*VLOOKUP(能力值计算器!J6,能力变化对照表!A:B,2,0),0)</f>
        <v>111</v>
      </c>
      <c r="I1163">
        <f>ROUNDDOWN(ROUNDDOWN(ROUNDDOWN(ROUNDDOWN(ROUNDDOWN((能力值计算器!F8+能力值计算器!E8*2+ROUNDDOWN(E1163/4,0))*能力值计算器!C2/100+5,0)*能力值计算器!H8,0)*能力值计算器!K8,0)*能力值计算器!L8,0)*VLOOKUP(能力值计算器!J8,能力变化对照表!A:B,2,0),0)</f>
        <v>-39</v>
      </c>
      <c r="J1163">
        <f t="shared" si="147"/>
        <v>0</v>
      </c>
      <c r="K1163">
        <f t="shared" si="148"/>
        <v>-5850</v>
      </c>
      <c r="L1163">
        <f t="shared" si="149"/>
        <v>10800</v>
      </c>
      <c r="M1163">
        <f t="shared" si="150"/>
        <v>228.1</v>
      </c>
      <c r="N1163">
        <f t="shared" si="151"/>
        <v>1</v>
      </c>
    </row>
    <row r="1164" spans="1:14">
      <c r="A1164">
        <f t="shared" si="144"/>
        <v>0</v>
      </c>
      <c r="B1164">
        <f t="shared" si="145"/>
        <v>0</v>
      </c>
      <c r="C1164">
        <v>36</v>
      </c>
      <c r="D1164">
        <v>12</v>
      </c>
      <c r="E1164">
        <f t="shared" si="146"/>
        <v>-999</v>
      </c>
      <c r="F1164">
        <f>能力值计算器!G2</f>
        <v>0</v>
      </c>
      <c r="G1164">
        <f>ROUNDDOWN((能力值计算器!F4+能力值计算器!E4*2+ROUNDDOWN(C1164/4,0))*能力值计算器!C2/100+10+能力值计算器!C2,0)</f>
        <v>150</v>
      </c>
      <c r="H1164">
        <f>ROUNDDOWN(ROUNDDOWN(ROUNDDOWN(ROUNDDOWN(ROUNDDOWN((能力值计算器!F6+能力值计算器!E6*2+ROUNDDOWN(D1164/4,0))*能力值计算器!C2/100+5,0)*能力值计算器!H6,0)*能力值计算器!K6,0)*能力值计算器!L6,0)*VLOOKUP(能力值计算器!J6,能力变化对照表!A:B,2,0),0)</f>
        <v>87</v>
      </c>
      <c r="I1164">
        <f>ROUNDDOWN(ROUNDDOWN(ROUNDDOWN(ROUNDDOWN(ROUNDDOWN((能力值计算器!F8+能力值计算器!E8*2+ROUNDDOWN(E1164/4,0))*能力值计算器!C2/100+5,0)*能力值计算器!H8,0)*能力值计算器!K8,0)*能力值计算器!L8,0)*VLOOKUP(能力值计算器!J8,能力变化对照表!A:B,2,0),0)</f>
        <v>-39</v>
      </c>
      <c r="J1164">
        <f t="shared" si="147"/>
        <v>0</v>
      </c>
      <c r="K1164">
        <f t="shared" si="148"/>
        <v>-5850</v>
      </c>
      <c r="L1164">
        <f t="shared" si="149"/>
        <v>7200</v>
      </c>
      <c r="M1164">
        <f t="shared" si="150"/>
        <v>228.1</v>
      </c>
      <c r="N1164">
        <f t="shared" si="151"/>
        <v>1</v>
      </c>
    </row>
    <row r="1165" spans="1:14">
      <c r="A1165">
        <f t="shared" si="144"/>
        <v>0</v>
      </c>
      <c r="B1165">
        <f t="shared" si="145"/>
        <v>0</v>
      </c>
      <c r="C1165">
        <v>36</v>
      </c>
      <c r="D1165">
        <v>16</v>
      </c>
      <c r="E1165">
        <f t="shared" si="146"/>
        <v>-999</v>
      </c>
      <c r="F1165">
        <f>能力值计算器!G2</f>
        <v>0</v>
      </c>
      <c r="G1165">
        <f>ROUNDDOWN((能力值计算器!F4+能力值计算器!E4*2+ROUNDDOWN(C1165/4,0))*能力值计算器!C2/100+10+能力值计算器!C2,0)</f>
        <v>150</v>
      </c>
      <c r="H1165">
        <f>ROUNDDOWN(ROUNDDOWN(ROUNDDOWN(ROUNDDOWN(ROUNDDOWN((能力值计算器!F6+能力值计算器!E6*2+ROUNDDOWN(D1165/4,0))*能力值计算器!C2/100+5,0)*能力值计算器!H6,0)*能力值计算器!K6,0)*能力值计算器!L6,0)*VLOOKUP(能力值计算器!J6,能力变化对照表!A:B,2,0),0)</f>
        <v>87</v>
      </c>
      <c r="I1165">
        <f>ROUNDDOWN(ROUNDDOWN(ROUNDDOWN(ROUNDDOWN(ROUNDDOWN((能力值计算器!F8+能力值计算器!E8*2+ROUNDDOWN(E1165/4,0))*能力值计算器!C2/100+5,0)*能力值计算器!H8,0)*能力值计算器!K8,0)*能力值计算器!L8,0)*VLOOKUP(能力值计算器!J8,能力变化对照表!A:B,2,0),0)</f>
        <v>-39</v>
      </c>
      <c r="J1165">
        <f t="shared" si="147"/>
        <v>0</v>
      </c>
      <c r="K1165">
        <f t="shared" si="148"/>
        <v>-5850</v>
      </c>
      <c r="L1165">
        <f t="shared" si="149"/>
        <v>7200</v>
      </c>
      <c r="M1165">
        <f t="shared" si="150"/>
        <v>228.1</v>
      </c>
      <c r="N1165">
        <f t="shared" si="151"/>
        <v>1</v>
      </c>
    </row>
    <row r="1166" spans="1:14">
      <c r="A1166">
        <f t="shared" si="144"/>
        <v>0</v>
      </c>
      <c r="B1166">
        <f t="shared" si="145"/>
        <v>0</v>
      </c>
      <c r="C1166">
        <v>40</v>
      </c>
      <c r="D1166">
        <v>12</v>
      </c>
      <c r="E1166">
        <f t="shared" si="146"/>
        <v>-999</v>
      </c>
      <c r="F1166">
        <f>能力值计算器!G2</f>
        <v>0</v>
      </c>
      <c r="G1166">
        <f>ROUNDDOWN((能力值计算器!F4+能力值计算器!E4*2+ROUNDDOWN(C1166/4,0))*能力值计算器!C2/100+10+能力值计算器!C2,0)</f>
        <v>150</v>
      </c>
      <c r="H1166">
        <f>ROUNDDOWN(ROUNDDOWN(ROUNDDOWN(ROUNDDOWN(ROUNDDOWN((能力值计算器!F6+能力值计算器!E6*2+ROUNDDOWN(D1166/4,0))*能力值计算器!C2/100+5,0)*能力值计算器!H6,0)*能力值计算器!K6,0)*能力值计算器!L6,0)*VLOOKUP(能力值计算器!J6,能力变化对照表!A:B,2,0),0)</f>
        <v>87</v>
      </c>
      <c r="I1166">
        <f>ROUNDDOWN(ROUNDDOWN(ROUNDDOWN(ROUNDDOWN(ROUNDDOWN((能力值计算器!F8+能力值计算器!E8*2+ROUNDDOWN(E1166/4,0))*能力值计算器!C2/100+5,0)*能力值计算器!H8,0)*能力值计算器!K8,0)*能力值计算器!L8,0)*VLOOKUP(能力值计算器!J8,能力变化对照表!A:B,2,0),0)</f>
        <v>-39</v>
      </c>
      <c r="J1166">
        <f t="shared" si="147"/>
        <v>0</v>
      </c>
      <c r="K1166">
        <f t="shared" si="148"/>
        <v>-5850</v>
      </c>
      <c r="L1166">
        <f t="shared" si="149"/>
        <v>7200</v>
      </c>
      <c r="M1166">
        <f t="shared" si="150"/>
        <v>228.1</v>
      </c>
      <c r="N1166">
        <f t="shared" si="151"/>
        <v>1</v>
      </c>
    </row>
    <row r="1167" spans="1:14">
      <c r="A1167">
        <f t="shared" si="144"/>
        <v>0</v>
      </c>
      <c r="B1167">
        <f t="shared" si="145"/>
        <v>0</v>
      </c>
      <c r="C1167">
        <v>36</v>
      </c>
      <c r="D1167">
        <v>208</v>
      </c>
      <c r="E1167">
        <f t="shared" si="146"/>
        <v>-999</v>
      </c>
      <c r="F1167">
        <f>能力值计算器!G2</f>
        <v>0</v>
      </c>
      <c r="G1167">
        <f>ROUNDDOWN((能力值计算器!F4+能力值计算器!E4*2+ROUNDDOWN(C1167/4,0))*能力值计算器!C2/100+10+能力值计算器!C2,0)</f>
        <v>150</v>
      </c>
      <c r="H1167">
        <f>ROUNDDOWN(ROUNDDOWN(ROUNDDOWN(ROUNDDOWN(ROUNDDOWN((能力值计算器!F6+能力值计算器!E6*2+ROUNDDOWN(D1167/4,0))*能力值计算器!C2/100+5,0)*能力值计算器!H6,0)*能力值计算器!K6,0)*能力值计算器!L6,0)*VLOOKUP(能力值计算器!J6,能力变化对照表!A:B,2,0),0)</f>
        <v>111</v>
      </c>
      <c r="I1167">
        <f>ROUNDDOWN(ROUNDDOWN(ROUNDDOWN(ROUNDDOWN(ROUNDDOWN((能力值计算器!F8+能力值计算器!E8*2+ROUNDDOWN(E1167/4,0))*能力值计算器!C2/100+5,0)*能力值计算器!H8,0)*能力值计算器!K8,0)*能力值计算器!L8,0)*VLOOKUP(能力值计算器!J8,能力变化对照表!A:B,2,0),0)</f>
        <v>-39</v>
      </c>
      <c r="J1167">
        <f t="shared" si="147"/>
        <v>0</v>
      </c>
      <c r="K1167">
        <f t="shared" si="148"/>
        <v>-5850</v>
      </c>
      <c r="L1167">
        <f t="shared" si="149"/>
        <v>10800</v>
      </c>
      <c r="M1167">
        <f t="shared" si="150"/>
        <v>228.1</v>
      </c>
      <c r="N1167">
        <f t="shared" si="151"/>
        <v>1</v>
      </c>
    </row>
    <row r="1168" spans="1:14">
      <c r="A1168">
        <f t="shared" si="144"/>
        <v>0</v>
      </c>
      <c r="B1168">
        <f t="shared" si="145"/>
        <v>0</v>
      </c>
      <c r="C1168">
        <v>40</v>
      </c>
      <c r="D1168">
        <v>204</v>
      </c>
      <c r="E1168">
        <f t="shared" si="146"/>
        <v>-999</v>
      </c>
      <c r="F1168">
        <f>能力值计算器!G2</f>
        <v>0</v>
      </c>
      <c r="G1168">
        <f>ROUNDDOWN((能力值计算器!F4+能力值计算器!E4*2+ROUNDDOWN(C1168/4,0))*能力值计算器!C2/100+10+能力值计算器!C2,0)</f>
        <v>150</v>
      </c>
      <c r="H1168">
        <f>ROUNDDOWN(ROUNDDOWN(ROUNDDOWN(ROUNDDOWN(ROUNDDOWN((能力值计算器!F6+能力值计算器!E6*2+ROUNDDOWN(D1168/4,0))*能力值计算器!C2/100+5,0)*能力值计算器!H6,0)*能力值计算器!K6,0)*能力值计算器!L6,0)*VLOOKUP(能力值计算器!J6,能力变化对照表!A:B,2,0),0)</f>
        <v>111</v>
      </c>
      <c r="I1168">
        <f>ROUNDDOWN(ROUNDDOWN(ROUNDDOWN(ROUNDDOWN(ROUNDDOWN((能力值计算器!F8+能力值计算器!E8*2+ROUNDDOWN(E1168/4,0))*能力值计算器!C2/100+5,0)*能力值计算器!H8,0)*能力值计算器!K8,0)*能力值计算器!L8,0)*VLOOKUP(能力值计算器!J8,能力变化对照表!A:B,2,0),0)</f>
        <v>-39</v>
      </c>
      <c r="J1168">
        <f t="shared" si="147"/>
        <v>0</v>
      </c>
      <c r="K1168">
        <f t="shared" si="148"/>
        <v>-5850</v>
      </c>
      <c r="L1168">
        <f t="shared" si="149"/>
        <v>10800</v>
      </c>
      <c r="M1168">
        <f t="shared" si="150"/>
        <v>228.1</v>
      </c>
      <c r="N1168">
        <f t="shared" si="151"/>
        <v>1</v>
      </c>
    </row>
    <row r="1169" spans="1:14">
      <c r="A1169">
        <f t="shared" si="144"/>
        <v>0</v>
      </c>
      <c r="B1169">
        <f t="shared" si="145"/>
        <v>0</v>
      </c>
      <c r="C1169">
        <v>36</v>
      </c>
      <c r="D1169">
        <v>212</v>
      </c>
      <c r="E1169">
        <f t="shared" si="146"/>
        <v>-999</v>
      </c>
      <c r="F1169">
        <f>能力值计算器!G2</f>
        <v>0</v>
      </c>
      <c r="G1169">
        <f>ROUNDDOWN((能力值计算器!F4+能力值计算器!E4*2+ROUNDDOWN(C1169/4,0))*能力值计算器!C2/100+10+能力值计算器!C2,0)</f>
        <v>150</v>
      </c>
      <c r="H1169">
        <f>ROUNDDOWN(ROUNDDOWN(ROUNDDOWN(ROUNDDOWN(ROUNDDOWN((能力值计算器!F6+能力值计算器!E6*2+ROUNDDOWN(D1169/4,0))*能力值计算器!C2/100+5,0)*能力值计算器!H6,0)*能力值计算器!K6,0)*能力值计算器!L6,0)*VLOOKUP(能力值计算器!J6,能力变化对照表!A:B,2,0),0)</f>
        <v>112</v>
      </c>
      <c r="I1169">
        <f>ROUNDDOWN(ROUNDDOWN(ROUNDDOWN(ROUNDDOWN(ROUNDDOWN((能力值计算器!F8+能力值计算器!E8*2+ROUNDDOWN(E1169/4,0))*能力值计算器!C2/100+5,0)*能力值计算器!H8,0)*能力值计算器!K8,0)*能力值计算器!L8,0)*VLOOKUP(能力值计算器!J8,能力变化对照表!A:B,2,0),0)</f>
        <v>-39</v>
      </c>
      <c r="J1169">
        <f t="shared" si="147"/>
        <v>0</v>
      </c>
      <c r="K1169">
        <f t="shared" si="148"/>
        <v>-5850</v>
      </c>
      <c r="L1169">
        <f t="shared" si="149"/>
        <v>10950</v>
      </c>
      <c r="M1169">
        <f t="shared" si="150"/>
        <v>228.1</v>
      </c>
      <c r="N1169">
        <f t="shared" si="151"/>
        <v>1</v>
      </c>
    </row>
    <row r="1170" spans="1:14">
      <c r="A1170">
        <f t="shared" si="144"/>
        <v>0</v>
      </c>
      <c r="B1170">
        <f t="shared" si="145"/>
        <v>0</v>
      </c>
      <c r="C1170">
        <v>36</v>
      </c>
      <c r="D1170">
        <v>4</v>
      </c>
      <c r="E1170">
        <f t="shared" si="146"/>
        <v>-999</v>
      </c>
      <c r="F1170">
        <f>能力值计算器!G2</f>
        <v>0</v>
      </c>
      <c r="G1170">
        <f>ROUNDDOWN((能力值计算器!F4+能力值计算器!E4*2+ROUNDDOWN(C1170/4,0))*能力值计算器!C2/100+10+能力值计算器!C2,0)</f>
        <v>150</v>
      </c>
      <c r="H1170">
        <f>ROUNDDOWN(ROUNDDOWN(ROUNDDOWN(ROUNDDOWN(ROUNDDOWN((能力值计算器!F6+能力值计算器!E6*2+ROUNDDOWN(D1170/4,0))*能力值计算器!C2/100+5,0)*能力值计算器!H6,0)*能力值计算器!K6,0)*能力值计算器!L6,0)*VLOOKUP(能力值计算器!J6,能力变化对照表!A:B,2,0),0)</f>
        <v>86</v>
      </c>
      <c r="I1170">
        <f>ROUNDDOWN(ROUNDDOWN(ROUNDDOWN(ROUNDDOWN(ROUNDDOWN((能力值计算器!F8+能力值计算器!E8*2+ROUNDDOWN(E1170/4,0))*能力值计算器!C2/100+5,0)*能力值计算器!H8,0)*能力值计算器!K8,0)*能力值计算器!L8,0)*VLOOKUP(能力值计算器!J8,能力变化对照表!A:B,2,0),0)</f>
        <v>-39</v>
      </c>
      <c r="J1170">
        <f t="shared" si="147"/>
        <v>0</v>
      </c>
      <c r="K1170">
        <f t="shared" si="148"/>
        <v>-5850</v>
      </c>
      <c r="L1170">
        <f t="shared" si="149"/>
        <v>7050</v>
      </c>
      <c r="M1170">
        <f t="shared" si="150"/>
        <v>228.1</v>
      </c>
      <c r="N1170">
        <f t="shared" si="151"/>
        <v>1</v>
      </c>
    </row>
    <row r="1171" spans="1:14">
      <c r="A1171">
        <f t="shared" si="144"/>
        <v>0</v>
      </c>
      <c r="B1171">
        <f t="shared" si="145"/>
        <v>0</v>
      </c>
      <c r="C1171">
        <v>36</v>
      </c>
      <c r="D1171">
        <v>8</v>
      </c>
      <c r="E1171">
        <f t="shared" si="146"/>
        <v>-999</v>
      </c>
      <c r="F1171">
        <f>能力值计算器!G2</f>
        <v>0</v>
      </c>
      <c r="G1171">
        <f>ROUNDDOWN((能力值计算器!F4+能力值计算器!E4*2+ROUNDDOWN(C1171/4,0))*能力值计算器!C2/100+10+能力值计算器!C2,0)</f>
        <v>150</v>
      </c>
      <c r="H1171">
        <f>ROUNDDOWN(ROUNDDOWN(ROUNDDOWN(ROUNDDOWN(ROUNDDOWN((能力值计算器!F6+能力值计算器!E6*2+ROUNDDOWN(D1171/4,0))*能力值计算器!C2/100+5,0)*能力值计算器!H6,0)*能力值计算器!K6,0)*能力值计算器!L6,0)*VLOOKUP(能力值计算器!J6,能力变化对照表!A:B,2,0),0)</f>
        <v>86</v>
      </c>
      <c r="I1171">
        <f>ROUNDDOWN(ROUNDDOWN(ROUNDDOWN(ROUNDDOWN(ROUNDDOWN((能力值计算器!F8+能力值计算器!E8*2+ROUNDDOWN(E1171/4,0))*能力值计算器!C2/100+5,0)*能力值计算器!H8,0)*能力值计算器!K8,0)*能力值计算器!L8,0)*VLOOKUP(能力值计算器!J8,能力变化对照表!A:B,2,0),0)</f>
        <v>-39</v>
      </c>
      <c r="J1171">
        <f t="shared" si="147"/>
        <v>0</v>
      </c>
      <c r="K1171">
        <f t="shared" si="148"/>
        <v>-5850</v>
      </c>
      <c r="L1171">
        <f t="shared" si="149"/>
        <v>7050</v>
      </c>
      <c r="M1171">
        <f t="shared" si="150"/>
        <v>228.1</v>
      </c>
      <c r="N1171">
        <f t="shared" si="151"/>
        <v>1</v>
      </c>
    </row>
    <row r="1172" spans="1:14">
      <c r="A1172">
        <f t="shared" si="144"/>
        <v>0</v>
      </c>
      <c r="B1172">
        <f t="shared" si="145"/>
        <v>0</v>
      </c>
      <c r="C1172">
        <v>40</v>
      </c>
      <c r="D1172">
        <v>4</v>
      </c>
      <c r="E1172">
        <f t="shared" si="146"/>
        <v>-999</v>
      </c>
      <c r="F1172">
        <f>能力值计算器!G2</f>
        <v>0</v>
      </c>
      <c r="G1172">
        <f>ROUNDDOWN((能力值计算器!F4+能力值计算器!E4*2+ROUNDDOWN(C1172/4,0))*能力值计算器!C2/100+10+能力值计算器!C2,0)</f>
        <v>150</v>
      </c>
      <c r="H1172">
        <f>ROUNDDOWN(ROUNDDOWN(ROUNDDOWN(ROUNDDOWN(ROUNDDOWN((能力值计算器!F6+能力值计算器!E6*2+ROUNDDOWN(D1172/4,0))*能力值计算器!C2/100+5,0)*能力值计算器!H6,0)*能力值计算器!K6,0)*能力值计算器!L6,0)*VLOOKUP(能力值计算器!J6,能力变化对照表!A:B,2,0),0)</f>
        <v>86</v>
      </c>
      <c r="I1172">
        <f>ROUNDDOWN(ROUNDDOWN(ROUNDDOWN(ROUNDDOWN(ROUNDDOWN((能力值计算器!F8+能力值计算器!E8*2+ROUNDDOWN(E1172/4,0))*能力值计算器!C2/100+5,0)*能力值计算器!H8,0)*能力值计算器!K8,0)*能力值计算器!L8,0)*VLOOKUP(能力值计算器!J8,能力变化对照表!A:B,2,0),0)</f>
        <v>-39</v>
      </c>
      <c r="J1172">
        <f t="shared" si="147"/>
        <v>0</v>
      </c>
      <c r="K1172">
        <f t="shared" si="148"/>
        <v>-5850</v>
      </c>
      <c r="L1172">
        <f t="shared" si="149"/>
        <v>7050</v>
      </c>
      <c r="M1172">
        <f t="shared" si="150"/>
        <v>228.1</v>
      </c>
      <c r="N1172">
        <f t="shared" si="151"/>
        <v>1</v>
      </c>
    </row>
    <row r="1173" spans="1:14">
      <c r="A1173">
        <f t="shared" si="144"/>
        <v>0</v>
      </c>
      <c r="B1173">
        <f t="shared" si="145"/>
        <v>0</v>
      </c>
      <c r="C1173">
        <v>36</v>
      </c>
      <c r="D1173">
        <v>216</v>
      </c>
      <c r="E1173">
        <f t="shared" si="146"/>
        <v>-999</v>
      </c>
      <c r="F1173">
        <f>能力值计算器!G2</f>
        <v>0</v>
      </c>
      <c r="G1173">
        <f>ROUNDDOWN((能力值计算器!F4+能力值计算器!E4*2+ROUNDDOWN(C1173/4,0))*能力值计算器!C2/100+10+能力值计算器!C2,0)</f>
        <v>150</v>
      </c>
      <c r="H1173">
        <f>ROUNDDOWN(ROUNDDOWN(ROUNDDOWN(ROUNDDOWN(ROUNDDOWN((能力值计算器!F6+能力值计算器!E6*2+ROUNDDOWN(D1173/4,0))*能力值计算器!C2/100+5,0)*能力值计算器!H6,0)*能力值计算器!K6,0)*能力值计算器!L6,0)*VLOOKUP(能力值计算器!J6,能力变化对照表!A:B,2,0),0)</f>
        <v>112</v>
      </c>
      <c r="I1173">
        <f>ROUNDDOWN(ROUNDDOWN(ROUNDDOWN(ROUNDDOWN(ROUNDDOWN((能力值计算器!F8+能力值计算器!E8*2+ROUNDDOWN(E1173/4,0))*能力值计算器!C2/100+5,0)*能力值计算器!H8,0)*能力值计算器!K8,0)*能力值计算器!L8,0)*VLOOKUP(能力值计算器!J8,能力变化对照表!A:B,2,0),0)</f>
        <v>-39</v>
      </c>
      <c r="J1173">
        <f t="shared" si="147"/>
        <v>0</v>
      </c>
      <c r="K1173">
        <f t="shared" si="148"/>
        <v>-5850</v>
      </c>
      <c r="L1173">
        <f t="shared" si="149"/>
        <v>10950</v>
      </c>
      <c r="M1173">
        <f t="shared" si="150"/>
        <v>228.1</v>
      </c>
      <c r="N1173">
        <f t="shared" si="151"/>
        <v>1</v>
      </c>
    </row>
    <row r="1174" spans="1:14">
      <c r="A1174">
        <f t="shared" si="144"/>
        <v>0</v>
      </c>
      <c r="B1174">
        <f t="shared" si="145"/>
        <v>0</v>
      </c>
      <c r="C1174">
        <v>40</v>
      </c>
      <c r="D1174">
        <v>212</v>
      </c>
      <c r="E1174">
        <f t="shared" si="146"/>
        <v>-999</v>
      </c>
      <c r="F1174">
        <f>能力值计算器!G2</f>
        <v>0</v>
      </c>
      <c r="G1174">
        <f>ROUNDDOWN((能力值计算器!F4+能力值计算器!E4*2+ROUNDDOWN(C1174/4,0))*能力值计算器!C2/100+10+能力值计算器!C2,0)</f>
        <v>150</v>
      </c>
      <c r="H1174">
        <f>ROUNDDOWN(ROUNDDOWN(ROUNDDOWN(ROUNDDOWN(ROUNDDOWN((能力值计算器!F6+能力值计算器!E6*2+ROUNDDOWN(D1174/4,0))*能力值计算器!C2/100+5,0)*能力值计算器!H6,0)*能力值计算器!K6,0)*能力值计算器!L6,0)*VLOOKUP(能力值计算器!J6,能力变化对照表!A:B,2,0),0)</f>
        <v>112</v>
      </c>
      <c r="I1174">
        <f>ROUNDDOWN(ROUNDDOWN(ROUNDDOWN(ROUNDDOWN(ROUNDDOWN((能力值计算器!F8+能力值计算器!E8*2+ROUNDDOWN(E1174/4,0))*能力值计算器!C2/100+5,0)*能力值计算器!H8,0)*能力值计算器!K8,0)*能力值计算器!L8,0)*VLOOKUP(能力值计算器!J8,能力变化对照表!A:B,2,0),0)</f>
        <v>-39</v>
      </c>
      <c r="J1174">
        <f t="shared" si="147"/>
        <v>0</v>
      </c>
      <c r="K1174">
        <f t="shared" si="148"/>
        <v>-5850</v>
      </c>
      <c r="L1174">
        <f t="shared" si="149"/>
        <v>10950</v>
      </c>
      <c r="M1174">
        <f t="shared" si="150"/>
        <v>228.1</v>
      </c>
      <c r="N1174">
        <f t="shared" si="151"/>
        <v>1</v>
      </c>
    </row>
    <row r="1175" spans="1:14">
      <c r="A1175">
        <f t="shared" si="144"/>
        <v>0</v>
      </c>
      <c r="B1175">
        <f t="shared" si="145"/>
        <v>0</v>
      </c>
      <c r="C1175">
        <v>36</v>
      </c>
      <c r="D1175">
        <v>0</v>
      </c>
      <c r="E1175">
        <f t="shared" si="146"/>
        <v>-999</v>
      </c>
      <c r="F1175">
        <f>能力值计算器!G2</f>
        <v>0</v>
      </c>
      <c r="G1175">
        <f>ROUNDDOWN((能力值计算器!F4+能力值计算器!E4*2+ROUNDDOWN(C1175/4,0))*能力值计算器!C2/100+10+能力值计算器!C2,0)</f>
        <v>150</v>
      </c>
      <c r="H1175">
        <f>ROUNDDOWN(ROUNDDOWN(ROUNDDOWN(ROUNDDOWN(ROUNDDOWN((能力值计算器!F6+能力值计算器!E6*2+ROUNDDOWN(D1175/4,0))*能力值计算器!C2/100+5,0)*能力值计算器!H6,0)*能力值计算器!K6,0)*能力值计算器!L6,0)*VLOOKUP(能力值计算器!J6,能力变化对照表!A:B,2,0),0)</f>
        <v>85</v>
      </c>
      <c r="I1175">
        <f>ROUNDDOWN(ROUNDDOWN(ROUNDDOWN(ROUNDDOWN(ROUNDDOWN((能力值计算器!F8+能力值计算器!E8*2+ROUNDDOWN(E1175/4,0))*能力值计算器!C2/100+5,0)*能力值计算器!H8,0)*能力值计算器!K8,0)*能力值计算器!L8,0)*VLOOKUP(能力值计算器!J8,能力变化对照表!A:B,2,0),0)</f>
        <v>-39</v>
      </c>
      <c r="J1175">
        <f t="shared" si="147"/>
        <v>0</v>
      </c>
      <c r="K1175">
        <f t="shared" si="148"/>
        <v>-5850</v>
      </c>
      <c r="L1175">
        <f t="shared" si="149"/>
        <v>6900</v>
      </c>
      <c r="M1175">
        <f t="shared" si="150"/>
        <v>228.1</v>
      </c>
      <c r="N1175">
        <f t="shared" si="151"/>
        <v>1</v>
      </c>
    </row>
    <row r="1176" spans="1:14">
      <c r="A1176">
        <f t="shared" si="144"/>
        <v>0</v>
      </c>
      <c r="B1176">
        <f t="shared" si="145"/>
        <v>0</v>
      </c>
      <c r="C1176">
        <v>36</v>
      </c>
      <c r="D1176">
        <v>220</v>
      </c>
      <c r="E1176">
        <f t="shared" si="146"/>
        <v>-999</v>
      </c>
      <c r="F1176">
        <f>能力值计算器!G2</f>
        <v>0</v>
      </c>
      <c r="G1176">
        <f>ROUNDDOWN((能力值计算器!F4+能力值计算器!E4*2+ROUNDDOWN(C1176/4,0))*能力值计算器!C2/100+10+能力值计算器!C2,0)</f>
        <v>150</v>
      </c>
      <c r="H1176">
        <f>ROUNDDOWN(ROUNDDOWN(ROUNDDOWN(ROUNDDOWN(ROUNDDOWN((能力值计算器!F6+能力值计算器!E6*2+ROUNDDOWN(D1176/4,0))*能力值计算器!C2/100+5,0)*能力值计算器!H6,0)*能力值计算器!K6,0)*能力值计算器!L6,0)*VLOOKUP(能力值计算器!J6,能力变化对照表!A:B,2,0),0)</f>
        <v>113</v>
      </c>
      <c r="I1176">
        <f>ROUNDDOWN(ROUNDDOWN(ROUNDDOWN(ROUNDDOWN(ROUNDDOWN((能力值计算器!F8+能力值计算器!E8*2+ROUNDDOWN(E1176/4,0))*能力值计算器!C2/100+5,0)*能力值计算器!H8,0)*能力值计算器!K8,0)*能力值计算器!L8,0)*VLOOKUP(能力值计算器!J8,能力变化对照表!A:B,2,0),0)</f>
        <v>-39</v>
      </c>
      <c r="J1176">
        <f t="shared" si="147"/>
        <v>0</v>
      </c>
      <c r="K1176">
        <f t="shared" si="148"/>
        <v>-5850</v>
      </c>
      <c r="L1176">
        <f t="shared" si="149"/>
        <v>11100</v>
      </c>
      <c r="M1176">
        <f t="shared" si="150"/>
        <v>228.1</v>
      </c>
      <c r="N1176">
        <f t="shared" si="151"/>
        <v>1</v>
      </c>
    </row>
    <row r="1177" spans="1:14">
      <c r="A1177">
        <f t="shared" si="144"/>
        <v>0</v>
      </c>
      <c r="B1177">
        <f t="shared" si="145"/>
        <v>0</v>
      </c>
      <c r="C1177">
        <v>128</v>
      </c>
      <c r="D1177">
        <v>64</v>
      </c>
      <c r="E1177">
        <f t="shared" si="146"/>
        <v>-999</v>
      </c>
      <c r="F1177">
        <f>能力值计算器!G2</f>
        <v>0</v>
      </c>
      <c r="G1177">
        <f>ROUNDDOWN((能力值计算器!F4+能力值计算器!E4*2+ROUNDDOWN(C1177/4,0))*能力值计算器!C2/100+10+能力值计算器!C2,0)</f>
        <v>161</v>
      </c>
      <c r="H1177">
        <f>ROUNDDOWN(ROUNDDOWN(ROUNDDOWN(ROUNDDOWN(ROUNDDOWN((能力值计算器!F6+能力值计算器!E6*2+ROUNDDOWN(D1177/4,0))*能力值计算器!C2/100+5,0)*能力值计算器!H6,0)*能力值计算器!K6,0)*能力值计算器!L6,0)*VLOOKUP(能力值计算器!J6,能力变化对照表!A:B,2,0),0)</f>
        <v>93</v>
      </c>
      <c r="I1177">
        <f>ROUNDDOWN(ROUNDDOWN(ROUNDDOWN(ROUNDDOWN(ROUNDDOWN((能力值计算器!F8+能力值计算器!E8*2+ROUNDDOWN(E1177/4,0))*能力值计算器!C2/100+5,0)*能力值计算器!H8,0)*能力值计算器!K8,0)*能力值计算器!L8,0)*VLOOKUP(能力值计算器!J8,能力变化对照表!A:B,2,0),0)</f>
        <v>-39</v>
      </c>
      <c r="J1177">
        <f t="shared" si="147"/>
        <v>0</v>
      </c>
      <c r="K1177">
        <f t="shared" si="148"/>
        <v>-6279</v>
      </c>
      <c r="L1177">
        <f t="shared" si="149"/>
        <v>8694</v>
      </c>
      <c r="M1177">
        <f t="shared" si="150"/>
        <v>239.1</v>
      </c>
      <c r="N1177">
        <f t="shared" si="151"/>
        <v>1</v>
      </c>
    </row>
    <row r="1178" spans="1:14">
      <c r="A1178">
        <f t="shared" si="144"/>
        <v>0</v>
      </c>
      <c r="B1178">
        <f t="shared" si="145"/>
        <v>0</v>
      </c>
      <c r="C1178">
        <v>136</v>
      </c>
      <c r="D1178">
        <v>64</v>
      </c>
      <c r="E1178">
        <f t="shared" si="146"/>
        <v>-999</v>
      </c>
      <c r="F1178">
        <f>能力值计算器!G2</f>
        <v>0</v>
      </c>
      <c r="G1178">
        <f>ROUNDDOWN((能力值计算器!F4+能力值计算器!E4*2+ROUNDDOWN(C1178/4,0))*能力值计算器!C2/100+10+能力值计算器!C2,0)</f>
        <v>162</v>
      </c>
      <c r="H1178">
        <f>ROUNDDOWN(ROUNDDOWN(ROUNDDOWN(ROUNDDOWN(ROUNDDOWN((能力值计算器!F6+能力值计算器!E6*2+ROUNDDOWN(D1178/4,0))*能力值计算器!C2/100+5,0)*能力值计算器!H6,0)*能力值计算器!K6,0)*能力值计算器!L6,0)*VLOOKUP(能力值计算器!J6,能力变化对照表!A:B,2,0),0)</f>
        <v>93</v>
      </c>
      <c r="I1178">
        <f>ROUNDDOWN(ROUNDDOWN(ROUNDDOWN(ROUNDDOWN(ROUNDDOWN((能力值计算器!F8+能力值计算器!E8*2+ROUNDDOWN(E1178/4,0))*能力值计算器!C2/100+5,0)*能力值计算器!H8,0)*能力值计算器!K8,0)*能力值计算器!L8,0)*VLOOKUP(能力值计算器!J8,能力变化对照表!A:B,2,0),0)</f>
        <v>-39</v>
      </c>
      <c r="J1178">
        <f t="shared" si="147"/>
        <v>0</v>
      </c>
      <c r="K1178">
        <f t="shared" si="148"/>
        <v>-6318</v>
      </c>
      <c r="L1178">
        <f t="shared" si="149"/>
        <v>8748</v>
      </c>
      <c r="M1178">
        <f t="shared" si="150"/>
        <v>240.1</v>
      </c>
      <c r="N1178">
        <f t="shared" si="151"/>
        <v>1</v>
      </c>
    </row>
    <row r="1179" spans="1:14">
      <c r="A1179">
        <f t="shared" si="144"/>
        <v>0</v>
      </c>
      <c r="B1179">
        <f t="shared" si="145"/>
        <v>0</v>
      </c>
      <c r="C1179">
        <v>136</v>
      </c>
      <c r="D1179">
        <v>56</v>
      </c>
      <c r="E1179">
        <f t="shared" si="146"/>
        <v>-999</v>
      </c>
      <c r="F1179">
        <f>能力值计算器!G2</f>
        <v>0</v>
      </c>
      <c r="G1179">
        <f>ROUNDDOWN((能力值计算器!F4+能力值计算器!E4*2+ROUNDDOWN(C1179/4,0))*能力值计算器!C2/100+10+能力值计算器!C2,0)</f>
        <v>162</v>
      </c>
      <c r="H1179">
        <f>ROUNDDOWN(ROUNDDOWN(ROUNDDOWN(ROUNDDOWN(ROUNDDOWN((能力值计算器!F6+能力值计算器!E6*2+ROUNDDOWN(D1179/4,0))*能力值计算器!C2/100+5,0)*能力值计算器!H6,0)*能力值计算器!K6,0)*能力值计算器!L6,0)*VLOOKUP(能力值计算器!J6,能力变化对照表!A:B,2,0),0)</f>
        <v>92</v>
      </c>
      <c r="I1179">
        <f>ROUNDDOWN(ROUNDDOWN(ROUNDDOWN(ROUNDDOWN(ROUNDDOWN((能力值计算器!F8+能力值计算器!E8*2+ROUNDDOWN(E1179/4,0))*能力值计算器!C2/100+5,0)*能力值计算器!H8,0)*能力值计算器!K8,0)*能力值计算器!L8,0)*VLOOKUP(能力值计算器!J8,能力变化对照表!A:B,2,0),0)</f>
        <v>-39</v>
      </c>
      <c r="J1179">
        <f t="shared" si="147"/>
        <v>0</v>
      </c>
      <c r="K1179">
        <f t="shared" si="148"/>
        <v>-6318</v>
      </c>
      <c r="L1179">
        <f t="shared" si="149"/>
        <v>8586</v>
      </c>
      <c r="M1179">
        <f t="shared" si="150"/>
        <v>240.1</v>
      </c>
      <c r="N1179">
        <f t="shared" si="151"/>
        <v>1</v>
      </c>
    </row>
    <row r="1180" spans="1:14">
      <c r="A1180">
        <f t="shared" si="144"/>
        <v>0</v>
      </c>
      <c r="B1180">
        <f t="shared" si="145"/>
        <v>0</v>
      </c>
      <c r="C1180">
        <v>128</v>
      </c>
      <c r="D1180">
        <v>72</v>
      </c>
      <c r="E1180">
        <f t="shared" si="146"/>
        <v>-999</v>
      </c>
      <c r="F1180">
        <f>能力值计算器!G2</f>
        <v>0</v>
      </c>
      <c r="G1180">
        <f>ROUNDDOWN((能力值计算器!F4+能力值计算器!E4*2+ROUNDDOWN(C1180/4,0))*能力值计算器!C2/100+10+能力值计算器!C2,0)</f>
        <v>161</v>
      </c>
      <c r="H1180">
        <f>ROUNDDOWN(ROUNDDOWN(ROUNDDOWN(ROUNDDOWN(ROUNDDOWN((能力值计算器!F6+能力值计算器!E6*2+ROUNDDOWN(D1180/4,0))*能力值计算器!C2/100+5,0)*能力值计算器!H6,0)*能力值计算器!K6,0)*能力值计算器!L6,0)*VLOOKUP(能力值计算器!J6,能力变化对照表!A:B,2,0),0)</f>
        <v>94</v>
      </c>
      <c r="I1180">
        <f>ROUNDDOWN(ROUNDDOWN(ROUNDDOWN(ROUNDDOWN(ROUNDDOWN((能力值计算器!F8+能力值计算器!E8*2+ROUNDDOWN(E1180/4,0))*能力值计算器!C2/100+5,0)*能力值计算器!H8,0)*能力值计算器!K8,0)*能力值计算器!L8,0)*VLOOKUP(能力值计算器!J8,能力变化对照表!A:B,2,0),0)</f>
        <v>-39</v>
      </c>
      <c r="J1180">
        <f t="shared" si="147"/>
        <v>0</v>
      </c>
      <c r="K1180">
        <f t="shared" si="148"/>
        <v>-6279</v>
      </c>
      <c r="L1180">
        <f t="shared" si="149"/>
        <v>8855</v>
      </c>
      <c r="M1180">
        <f t="shared" si="150"/>
        <v>239.1</v>
      </c>
      <c r="N1180">
        <f t="shared" si="151"/>
        <v>1</v>
      </c>
    </row>
    <row r="1181" spans="1:14">
      <c r="A1181">
        <f t="shared" si="144"/>
        <v>0</v>
      </c>
      <c r="B1181">
        <f t="shared" si="145"/>
        <v>0</v>
      </c>
      <c r="C1181">
        <v>128</v>
      </c>
      <c r="D1181">
        <v>56</v>
      </c>
      <c r="E1181">
        <f t="shared" si="146"/>
        <v>-999</v>
      </c>
      <c r="F1181">
        <f>能力值计算器!G2</f>
        <v>0</v>
      </c>
      <c r="G1181">
        <f>ROUNDDOWN((能力值计算器!F4+能力值计算器!E4*2+ROUNDDOWN(C1181/4,0))*能力值计算器!C2/100+10+能力值计算器!C2,0)</f>
        <v>161</v>
      </c>
      <c r="H1181">
        <f>ROUNDDOWN(ROUNDDOWN(ROUNDDOWN(ROUNDDOWN(ROUNDDOWN((能力值计算器!F6+能力值计算器!E6*2+ROUNDDOWN(D1181/4,0))*能力值计算器!C2/100+5,0)*能力值计算器!H6,0)*能力值计算器!K6,0)*能力值计算器!L6,0)*VLOOKUP(能力值计算器!J6,能力变化对照表!A:B,2,0),0)</f>
        <v>92</v>
      </c>
      <c r="I1181">
        <f>ROUNDDOWN(ROUNDDOWN(ROUNDDOWN(ROUNDDOWN(ROUNDDOWN((能力值计算器!F8+能力值计算器!E8*2+ROUNDDOWN(E1181/4,0))*能力值计算器!C2/100+5,0)*能力值计算器!H8,0)*能力值计算器!K8,0)*能力值计算器!L8,0)*VLOOKUP(能力值计算器!J8,能力变化对照表!A:B,2,0),0)</f>
        <v>-39</v>
      </c>
      <c r="J1181">
        <f t="shared" si="147"/>
        <v>0</v>
      </c>
      <c r="K1181">
        <f t="shared" si="148"/>
        <v>-6279</v>
      </c>
      <c r="L1181">
        <f t="shared" si="149"/>
        <v>8533</v>
      </c>
      <c r="M1181">
        <f t="shared" si="150"/>
        <v>239.1</v>
      </c>
      <c r="N1181">
        <f t="shared" si="151"/>
        <v>1</v>
      </c>
    </row>
    <row r="1182" spans="1:14">
      <c r="A1182">
        <f t="shared" si="144"/>
        <v>0</v>
      </c>
      <c r="B1182">
        <f t="shared" si="145"/>
        <v>0</v>
      </c>
      <c r="C1182">
        <v>136</v>
      </c>
      <c r="D1182">
        <v>72</v>
      </c>
      <c r="E1182">
        <f t="shared" si="146"/>
        <v>-999</v>
      </c>
      <c r="F1182">
        <f>能力值计算器!G2</f>
        <v>0</v>
      </c>
      <c r="G1182">
        <f>ROUNDDOWN((能力值计算器!F4+能力值计算器!E4*2+ROUNDDOWN(C1182/4,0))*能力值计算器!C2/100+10+能力值计算器!C2,0)</f>
        <v>162</v>
      </c>
      <c r="H1182">
        <f>ROUNDDOWN(ROUNDDOWN(ROUNDDOWN(ROUNDDOWN(ROUNDDOWN((能力值计算器!F6+能力值计算器!E6*2+ROUNDDOWN(D1182/4,0))*能力值计算器!C2/100+5,0)*能力值计算器!H6,0)*能力值计算器!K6,0)*能力值计算器!L6,0)*VLOOKUP(能力值计算器!J6,能力变化对照表!A:B,2,0),0)</f>
        <v>94</v>
      </c>
      <c r="I1182">
        <f>ROUNDDOWN(ROUNDDOWN(ROUNDDOWN(ROUNDDOWN(ROUNDDOWN((能力值计算器!F8+能力值计算器!E8*2+ROUNDDOWN(E1182/4,0))*能力值计算器!C2/100+5,0)*能力值计算器!H8,0)*能力值计算器!K8,0)*能力值计算器!L8,0)*VLOOKUP(能力值计算器!J8,能力变化对照表!A:B,2,0),0)</f>
        <v>-39</v>
      </c>
      <c r="J1182">
        <f t="shared" si="147"/>
        <v>0</v>
      </c>
      <c r="K1182">
        <f t="shared" si="148"/>
        <v>-6318</v>
      </c>
      <c r="L1182">
        <f t="shared" si="149"/>
        <v>8910</v>
      </c>
      <c r="M1182">
        <f t="shared" si="150"/>
        <v>240.1</v>
      </c>
      <c r="N1182">
        <f t="shared" si="151"/>
        <v>1</v>
      </c>
    </row>
    <row r="1183" spans="1:14">
      <c r="A1183">
        <f t="shared" si="144"/>
        <v>0</v>
      </c>
      <c r="B1183">
        <f t="shared" si="145"/>
        <v>0</v>
      </c>
      <c r="C1183">
        <v>136</v>
      </c>
      <c r="D1183">
        <v>48</v>
      </c>
      <c r="E1183">
        <f t="shared" si="146"/>
        <v>-999</v>
      </c>
      <c r="F1183">
        <f>能力值计算器!G2</f>
        <v>0</v>
      </c>
      <c r="G1183">
        <f>ROUNDDOWN((能力值计算器!F4+能力值计算器!E4*2+ROUNDDOWN(C1183/4,0))*能力值计算器!C2/100+10+能力值计算器!C2,0)</f>
        <v>162</v>
      </c>
      <c r="H1183">
        <f>ROUNDDOWN(ROUNDDOWN(ROUNDDOWN(ROUNDDOWN(ROUNDDOWN((能力值计算器!F6+能力值计算器!E6*2+ROUNDDOWN(D1183/4,0))*能力值计算器!C2/100+5,0)*能力值计算器!H6,0)*能力值计算器!K6,0)*能力值计算器!L6,0)*VLOOKUP(能力值计算器!J6,能力变化对照表!A:B,2,0),0)</f>
        <v>91</v>
      </c>
      <c r="I1183">
        <f>ROUNDDOWN(ROUNDDOWN(ROUNDDOWN(ROUNDDOWN(ROUNDDOWN((能力值计算器!F8+能力值计算器!E8*2+ROUNDDOWN(E1183/4,0))*能力值计算器!C2/100+5,0)*能力值计算器!H8,0)*能力值计算器!K8,0)*能力值计算器!L8,0)*VLOOKUP(能力值计算器!J8,能力变化对照表!A:B,2,0),0)</f>
        <v>-39</v>
      </c>
      <c r="J1183">
        <f t="shared" si="147"/>
        <v>0</v>
      </c>
      <c r="K1183">
        <f t="shared" si="148"/>
        <v>-6318</v>
      </c>
      <c r="L1183">
        <f t="shared" si="149"/>
        <v>8424</v>
      </c>
      <c r="M1183">
        <f t="shared" si="150"/>
        <v>240.1</v>
      </c>
      <c r="N1183">
        <f t="shared" si="151"/>
        <v>1</v>
      </c>
    </row>
    <row r="1184" spans="1:14">
      <c r="A1184">
        <f t="shared" si="144"/>
        <v>0</v>
      </c>
      <c r="B1184">
        <f t="shared" si="145"/>
        <v>0</v>
      </c>
      <c r="C1184">
        <v>128</v>
      </c>
      <c r="D1184">
        <v>80</v>
      </c>
      <c r="E1184">
        <f t="shared" si="146"/>
        <v>-999</v>
      </c>
      <c r="F1184">
        <f>能力值计算器!G2</f>
        <v>0</v>
      </c>
      <c r="G1184">
        <f>ROUNDDOWN((能力值计算器!F4+能力值计算器!E4*2+ROUNDDOWN(C1184/4,0))*能力值计算器!C2/100+10+能力值计算器!C2,0)</f>
        <v>161</v>
      </c>
      <c r="H1184">
        <f>ROUNDDOWN(ROUNDDOWN(ROUNDDOWN(ROUNDDOWN(ROUNDDOWN((能力值计算器!F6+能力值计算器!E6*2+ROUNDDOWN(D1184/4,0))*能力值计算器!C2/100+5,0)*能力值计算器!H6,0)*能力值计算器!K6,0)*能力值计算器!L6,0)*VLOOKUP(能力值计算器!J6,能力变化对照表!A:B,2,0),0)</f>
        <v>95</v>
      </c>
      <c r="I1184">
        <f>ROUNDDOWN(ROUNDDOWN(ROUNDDOWN(ROUNDDOWN(ROUNDDOWN((能力值计算器!F8+能力值计算器!E8*2+ROUNDDOWN(E1184/4,0))*能力值计算器!C2/100+5,0)*能力值计算器!H8,0)*能力值计算器!K8,0)*能力值计算器!L8,0)*VLOOKUP(能力值计算器!J8,能力变化对照表!A:B,2,0),0)</f>
        <v>-39</v>
      </c>
      <c r="J1184">
        <f t="shared" si="147"/>
        <v>0</v>
      </c>
      <c r="K1184">
        <f t="shared" si="148"/>
        <v>-6279</v>
      </c>
      <c r="L1184">
        <f t="shared" si="149"/>
        <v>9016</v>
      </c>
      <c r="M1184">
        <f t="shared" si="150"/>
        <v>239.1</v>
      </c>
      <c r="N1184">
        <f t="shared" si="151"/>
        <v>1</v>
      </c>
    </row>
    <row r="1185" spans="1:14">
      <c r="A1185">
        <f t="shared" si="144"/>
        <v>0</v>
      </c>
      <c r="B1185">
        <f t="shared" si="145"/>
        <v>0</v>
      </c>
      <c r="C1185">
        <v>128</v>
      </c>
      <c r="D1185">
        <v>48</v>
      </c>
      <c r="E1185">
        <f t="shared" si="146"/>
        <v>-999</v>
      </c>
      <c r="F1185">
        <f>能力值计算器!G2</f>
        <v>0</v>
      </c>
      <c r="G1185">
        <f>ROUNDDOWN((能力值计算器!F4+能力值计算器!E4*2+ROUNDDOWN(C1185/4,0))*能力值计算器!C2/100+10+能力值计算器!C2,0)</f>
        <v>161</v>
      </c>
      <c r="H1185">
        <f>ROUNDDOWN(ROUNDDOWN(ROUNDDOWN(ROUNDDOWN(ROUNDDOWN((能力值计算器!F6+能力值计算器!E6*2+ROUNDDOWN(D1185/4,0))*能力值计算器!C2/100+5,0)*能力值计算器!H6,0)*能力值计算器!K6,0)*能力值计算器!L6,0)*VLOOKUP(能力值计算器!J6,能力变化对照表!A:B,2,0),0)</f>
        <v>91</v>
      </c>
      <c r="I1185">
        <f>ROUNDDOWN(ROUNDDOWN(ROUNDDOWN(ROUNDDOWN(ROUNDDOWN((能力值计算器!F8+能力值计算器!E8*2+ROUNDDOWN(E1185/4,0))*能力值计算器!C2/100+5,0)*能力值计算器!H8,0)*能力值计算器!K8,0)*能力值计算器!L8,0)*VLOOKUP(能力值计算器!J8,能力变化对照表!A:B,2,0),0)</f>
        <v>-39</v>
      </c>
      <c r="J1185">
        <f t="shared" si="147"/>
        <v>0</v>
      </c>
      <c r="K1185">
        <f t="shared" si="148"/>
        <v>-6279</v>
      </c>
      <c r="L1185">
        <f t="shared" si="149"/>
        <v>8372</v>
      </c>
      <c r="M1185">
        <f t="shared" si="150"/>
        <v>239.1</v>
      </c>
      <c r="N1185">
        <f t="shared" si="151"/>
        <v>1</v>
      </c>
    </row>
    <row r="1186" spans="1:14">
      <c r="A1186">
        <f t="shared" si="144"/>
        <v>0</v>
      </c>
      <c r="B1186">
        <f t="shared" si="145"/>
        <v>0</v>
      </c>
      <c r="C1186">
        <v>136</v>
      </c>
      <c r="D1186">
        <v>80</v>
      </c>
      <c r="E1186">
        <f t="shared" si="146"/>
        <v>-999</v>
      </c>
      <c r="F1186">
        <f>能力值计算器!G2</f>
        <v>0</v>
      </c>
      <c r="G1186">
        <f>ROUNDDOWN((能力值计算器!F4+能力值计算器!E4*2+ROUNDDOWN(C1186/4,0))*能力值计算器!C2/100+10+能力值计算器!C2,0)</f>
        <v>162</v>
      </c>
      <c r="H1186">
        <f>ROUNDDOWN(ROUNDDOWN(ROUNDDOWN(ROUNDDOWN(ROUNDDOWN((能力值计算器!F6+能力值计算器!E6*2+ROUNDDOWN(D1186/4,0))*能力值计算器!C2/100+5,0)*能力值计算器!H6,0)*能力值计算器!K6,0)*能力值计算器!L6,0)*VLOOKUP(能力值计算器!J6,能力变化对照表!A:B,2,0),0)</f>
        <v>95</v>
      </c>
      <c r="I1186">
        <f>ROUNDDOWN(ROUNDDOWN(ROUNDDOWN(ROUNDDOWN(ROUNDDOWN((能力值计算器!F8+能力值计算器!E8*2+ROUNDDOWN(E1186/4,0))*能力值计算器!C2/100+5,0)*能力值计算器!H8,0)*能力值计算器!K8,0)*能力值计算器!L8,0)*VLOOKUP(能力值计算器!J8,能力变化对照表!A:B,2,0),0)</f>
        <v>-39</v>
      </c>
      <c r="J1186">
        <f t="shared" si="147"/>
        <v>0</v>
      </c>
      <c r="K1186">
        <f t="shared" si="148"/>
        <v>-6318</v>
      </c>
      <c r="L1186">
        <f t="shared" si="149"/>
        <v>9072</v>
      </c>
      <c r="M1186">
        <f t="shared" si="150"/>
        <v>240.1</v>
      </c>
      <c r="N1186">
        <f t="shared" si="151"/>
        <v>1</v>
      </c>
    </row>
    <row r="1187" spans="1:14">
      <c r="A1187">
        <f t="shared" si="144"/>
        <v>0</v>
      </c>
      <c r="B1187">
        <f t="shared" si="145"/>
        <v>0</v>
      </c>
      <c r="C1187">
        <v>136</v>
      </c>
      <c r="D1187">
        <v>40</v>
      </c>
      <c r="E1187">
        <f t="shared" si="146"/>
        <v>-999</v>
      </c>
      <c r="F1187">
        <f>能力值计算器!G2</f>
        <v>0</v>
      </c>
      <c r="G1187">
        <f>ROUNDDOWN((能力值计算器!F4+能力值计算器!E4*2+ROUNDDOWN(C1187/4,0))*能力值计算器!C2/100+10+能力值计算器!C2,0)</f>
        <v>162</v>
      </c>
      <c r="H1187">
        <f>ROUNDDOWN(ROUNDDOWN(ROUNDDOWN(ROUNDDOWN(ROUNDDOWN((能力值计算器!F6+能力值计算器!E6*2+ROUNDDOWN(D1187/4,0))*能力值计算器!C2/100+5,0)*能力值计算器!H6,0)*能力值计算器!K6,0)*能力值计算器!L6,0)*VLOOKUP(能力值计算器!J6,能力变化对照表!A:B,2,0),0)</f>
        <v>90</v>
      </c>
      <c r="I1187">
        <f>ROUNDDOWN(ROUNDDOWN(ROUNDDOWN(ROUNDDOWN(ROUNDDOWN((能力值计算器!F8+能力值计算器!E8*2+ROUNDDOWN(E1187/4,0))*能力值计算器!C2/100+5,0)*能力值计算器!H8,0)*能力值计算器!K8,0)*能力值计算器!L8,0)*VLOOKUP(能力值计算器!J8,能力变化对照表!A:B,2,0),0)</f>
        <v>-39</v>
      </c>
      <c r="J1187">
        <f t="shared" si="147"/>
        <v>0</v>
      </c>
      <c r="K1187">
        <f t="shared" si="148"/>
        <v>-6318</v>
      </c>
      <c r="L1187">
        <f t="shared" si="149"/>
        <v>8262</v>
      </c>
      <c r="M1187">
        <f t="shared" si="150"/>
        <v>240.1</v>
      </c>
      <c r="N1187">
        <f t="shared" si="151"/>
        <v>1</v>
      </c>
    </row>
    <row r="1188" spans="1:14">
      <c r="A1188">
        <f t="shared" si="144"/>
        <v>0</v>
      </c>
      <c r="B1188">
        <f t="shared" si="145"/>
        <v>0</v>
      </c>
      <c r="C1188">
        <v>128</v>
      </c>
      <c r="D1188">
        <v>88</v>
      </c>
      <c r="E1188">
        <f t="shared" si="146"/>
        <v>-999</v>
      </c>
      <c r="F1188">
        <f>能力值计算器!G2</f>
        <v>0</v>
      </c>
      <c r="G1188">
        <f>ROUNDDOWN((能力值计算器!F4+能力值计算器!E4*2+ROUNDDOWN(C1188/4,0))*能力值计算器!C2/100+10+能力值计算器!C2,0)</f>
        <v>161</v>
      </c>
      <c r="H1188">
        <f>ROUNDDOWN(ROUNDDOWN(ROUNDDOWN(ROUNDDOWN(ROUNDDOWN((能力值计算器!F6+能力值计算器!E6*2+ROUNDDOWN(D1188/4,0))*能力值计算器!C2/100+5,0)*能力值计算器!H6,0)*能力值计算器!K6,0)*能力值计算器!L6,0)*VLOOKUP(能力值计算器!J6,能力变化对照表!A:B,2,0),0)</f>
        <v>96</v>
      </c>
      <c r="I1188">
        <f>ROUNDDOWN(ROUNDDOWN(ROUNDDOWN(ROUNDDOWN(ROUNDDOWN((能力值计算器!F8+能力值计算器!E8*2+ROUNDDOWN(E1188/4,0))*能力值计算器!C2/100+5,0)*能力值计算器!H8,0)*能力值计算器!K8,0)*能力值计算器!L8,0)*VLOOKUP(能力值计算器!J8,能力变化对照表!A:B,2,0),0)</f>
        <v>-39</v>
      </c>
      <c r="J1188">
        <f t="shared" si="147"/>
        <v>0</v>
      </c>
      <c r="K1188">
        <f t="shared" si="148"/>
        <v>-6279</v>
      </c>
      <c r="L1188">
        <f t="shared" si="149"/>
        <v>9177</v>
      </c>
      <c r="M1188">
        <f t="shared" si="150"/>
        <v>239.1</v>
      </c>
      <c r="N1188">
        <f t="shared" si="151"/>
        <v>1</v>
      </c>
    </row>
    <row r="1189" spans="1:14">
      <c r="A1189">
        <f t="shared" si="144"/>
        <v>0</v>
      </c>
      <c r="B1189">
        <f t="shared" si="145"/>
        <v>0</v>
      </c>
      <c r="C1189">
        <v>128</v>
      </c>
      <c r="D1189">
        <v>40</v>
      </c>
      <c r="E1189">
        <f t="shared" si="146"/>
        <v>-999</v>
      </c>
      <c r="F1189">
        <f>能力值计算器!G2</f>
        <v>0</v>
      </c>
      <c r="G1189">
        <f>ROUNDDOWN((能力值计算器!F4+能力值计算器!E4*2+ROUNDDOWN(C1189/4,0))*能力值计算器!C2/100+10+能力值计算器!C2,0)</f>
        <v>161</v>
      </c>
      <c r="H1189">
        <f>ROUNDDOWN(ROUNDDOWN(ROUNDDOWN(ROUNDDOWN(ROUNDDOWN((能力值计算器!F6+能力值计算器!E6*2+ROUNDDOWN(D1189/4,0))*能力值计算器!C2/100+5,0)*能力值计算器!H6,0)*能力值计算器!K6,0)*能力值计算器!L6,0)*VLOOKUP(能力值计算器!J6,能力变化对照表!A:B,2,0),0)</f>
        <v>90</v>
      </c>
      <c r="I1189">
        <f>ROUNDDOWN(ROUNDDOWN(ROUNDDOWN(ROUNDDOWN(ROUNDDOWN((能力值计算器!F8+能力值计算器!E8*2+ROUNDDOWN(E1189/4,0))*能力值计算器!C2/100+5,0)*能力值计算器!H8,0)*能力值计算器!K8,0)*能力值计算器!L8,0)*VLOOKUP(能力值计算器!J8,能力变化对照表!A:B,2,0),0)</f>
        <v>-39</v>
      </c>
      <c r="J1189">
        <f t="shared" si="147"/>
        <v>0</v>
      </c>
      <c r="K1189">
        <f t="shared" si="148"/>
        <v>-6279</v>
      </c>
      <c r="L1189">
        <f t="shared" si="149"/>
        <v>8211</v>
      </c>
      <c r="M1189">
        <f t="shared" si="150"/>
        <v>239.1</v>
      </c>
      <c r="N1189">
        <f t="shared" si="151"/>
        <v>1</v>
      </c>
    </row>
    <row r="1190" spans="1:14">
      <c r="A1190">
        <f t="shared" si="144"/>
        <v>0</v>
      </c>
      <c r="B1190">
        <f t="shared" si="145"/>
        <v>0</v>
      </c>
      <c r="C1190">
        <v>136</v>
      </c>
      <c r="D1190">
        <v>88</v>
      </c>
      <c r="E1190">
        <f t="shared" si="146"/>
        <v>-999</v>
      </c>
      <c r="F1190">
        <f>能力值计算器!G2</f>
        <v>0</v>
      </c>
      <c r="G1190">
        <f>ROUNDDOWN((能力值计算器!F4+能力值计算器!E4*2+ROUNDDOWN(C1190/4,0))*能力值计算器!C2/100+10+能力值计算器!C2,0)</f>
        <v>162</v>
      </c>
      <c r="H1190">
        <f>ROUNDDOWN(ROUNDDOWN(ROUNDDOWN(ROUNDDOWN(ROUNDDOWN((能力值计算器!F6+能力值计算器!E6*2+ROUNDDOWN(D1190/4,0))*能力值计算器!C2/100+5,0)*能力值计算器!H6,0)*能力值计算器!K6,0)*能力值计算器!L6,0)*VLOOKUP(能力值计算器!J6,能力变化对照表!A:B,2,0),0)</f>
        <v>96</v>
      </c>
      <c r="I1190">
        <f>ROUNDDOWN(ROUNDDOWN(ROUNDDOWN(ROUNDDOWN(ROUNDDOWN((能力值计算器!F8+能力值计算器!E8*2+ROUNDDOWN(E1190/4,0))*能力值计算器!C2/100+5,0)*能力值计算器!H8,0)*能力值计算器!K8,0)*能力值计算器!L8,0)*VLOOKUP(能力值计算器!J8,能力变化对照表!A:B,2,0),0)</f>
        <v>-39</v>
      </c>
      <c r="J1190">
        <f t="shared" si="147"/>
        <v>0</v>
      </c>
      <c r="K1190">
        <f t="shared" si="148"/>
        <v>-6318</v>
      </c>
      <c r="L1190">
        <f t="shared" si="149"/>
        <v>9234</v>
      </c>
      <c r="M1190">
        <f t="shared" si="150"/>
        <v>240.1</v>
      </c>
      <c r="N1190">
        <f t="shared" si="151"/>
        <v>1</v>
      </c>
    </row>
    <row r="1191" spans="1:14">
      <c r="A1191">
        <f t="shared" si="144"/>
        <v>0</v>
      </c>
      <c r="B1191">
        <f t="shared" si="145"/>
        <v>0</v>
      </c>
      <c r="C1191">
        <v>136</v>
      </c>
      <c r="D1191">
        <v>32</v>
      </c>
      <c r="E1191">
        <f t="shared" si="146"/>
        <v>-999</v>
      </c>
      <c r="F1191">
        <f>能力值计算器!G2</f>
        <v>0</v>
      </c>
      <c r="G1191">
        <f>ROUNDDOWN((能力值计算器!F4+能力值计算器!E4*2+ROUNDDOWN(C1191/4,0))*能力值计算器!C2/100+10+能力值计算器!C2,0)</f>
        <v>162</v>
      </c>
      <c r="H1191">
        <f>ROUNDDOWN(ROUNDDOWN(ROUNDDOWN(ROUNDDOWN(ROUNDDOWN((能力值计算器!F6+能力值计算器!E6*2+ROUNDDOWN(D1191/4,0))*能力值计算器!C2/100+5,0)*能力值计算器!H6,0)*能力值计算器!K6,0)*能力值计算器!L6,0)*VLOOKUP(能力值计算器!J6,能力变化对照表!A:B,2,0),0)</f>
        <v>89</v>
      </c>
      <c r="I1191">
        <f>ROUNDDOWN(ROUNDDOWN(ROUNDDOWN(ROUNDDOWN(ROUNDDOWN((能力值计算器!F8+能力值计算器!E8*2+ROUNDDOWN(E1191/4,0))*能力值计算器!C2/100+5,0)*能力值计算器!H8,0)*能力值计算器!K8,0)*能力值计算器!L8,0)*VLOOKUP(能力值计算器!J8,能力变化对照表!A:B,2,0),0)</f>
        <v>-39</v>
      </c>
      <c r="J1191">
        <f t="shared" si="147"/>
        <v>0</v>
      </c>
      <c r="K1191">
        <f t="shared" si="148"/>
        <v>-6318</v>
      </c>
      <c r="L1191">
        <f t="shared" si="149"/>
        <v>8100</v>
      </c>
      <c r="M1191">
        <f t="shared" si="150"/>
        <v>240.1</v>
      </c>
      <c r="N1191">
        <f t="shared" si="151"/>
        <v>1</v>
      </c>
    </row>
    <row r="1192" spans="1:14">
      <c r="A1192">
        <f t="shared" si="144"/>
        <v>0</v>
      </c>
      <c r="B1192">
        <f t="shared" si="145"/>
        <v>0</v>
      </c>
      <c r="C1192">
        <v>128</v>
      </c>
      <c r="D1192">
        <v>96</v>
      </c>
      <c r="E1192">
        <f t="shared" si="146"/>
        <v>-999</v>
      </c>
      <c r="F1192">
        <f>能力值计算器!G2</f>
        <v>0</v>
      </c>
      <c r="G1192">
        <f>ROUNDDOWN((能力值计算器!F4+能力值计算器!E4*2+ROUNDDOWN(C1192/4,0))*能力值计算器!C2/100+10+能力值计算器!C2,0)</f>
        <v>161</v>
      </c>
      <c r="H1192">
        <f>ROUNDDOWN(ROUNDDOWN(ROUNDDOWN(ROUNDDOWN(ROUNDDOWN((能力值计算器!F6+能力值计算器!E6*2+ROUNDDOWN(D1192/4,0))*能力值计算器!C2/100+5,0)*能力值计算器!H6,0)*能力值计算器!K6,0)*能力值计算器!L6,0)*VLOOKUP(能力值计算器!J6,能力变化对照表!A:B,2,0),0)</f>
        <v>97</v>
      </c>
      <c r="I1192">
        <f>ROUNDDOWN(ROUNDDOWN(ROUNDDOWN(ROUNDDOWN(ROUNDDOWN((能力值计算器!F8+能力值计算器!E8*2+ROUNDDOWN(E1192/4,0))*能力值计算器!C2/100+5,0)*能力值计算器!H8,0)*能力值计算器!K8,0)*能力值计算器!L8,0)*VLOOKUP(能力值计算器!J8,能力变化对照表!A:B,2,0),0)</f>
        <v>-39</v>
      </c>
      <c r="J1192">
        <f t="shared" si="147"/>
        <v>0</v>
      </c>
      <c r="K1192">
        <f t="shared" si="148"/>
        <v>-6279</v>
      </c>
      <c r="L1192">
        <f t="shared" si="149"/>
        <v>9338</v>
      </c>
      <c r="M1192">
        <f t="shared" si="150"/>
        <v>239.1</v>
      </c>
      <c r="N1192">
        <f t="shared" si="151"/>
        <v>1</v>
      </c>
    </row>
    <row r="1193" spans="1:14">
      <c r="A1193">
        <f t="shared" si="144"/>
        <v>0</v>
      </c>
      <c r="B1193">
        <f t="shared" si="145"/>
        <v>0</v>
      </c>
      <c r="C1193">
        <v>128</v>
      </c>
      <c r="D1193">
        <v>32</v>
      </c>
      <c r="E1193">
        <f t="shared" si="146"/>
        <v>-999</v>
      </c>
      <c r="F1193">
        <f>能力值计算器!G2</f>
        <v>0</v>
      </c>
      <c r="G1193">
        <f>ROUNDDOWN((能力值计算器!F4+能力值计算器!E4*2+ROUNDDOWN(C1193/4,0))*能力值计算器!C2/100+10+能力值计算器!C2,0)</f>
        <v>161</v>
      </c>
      <c r="H1193">
        <f>ROUNDDOWN(ROUNDDOWN(ROUNDDOWN(ROUNDDOWN(ROUNDDOWN((能力值计算器!F6+能力值计算器!E6*2+ROUNDDOWN(D1193/4,0))*能力值计算器!C2/100+5,0)*能力值计算器!H6,0)*能力值计算器!K6,0)*能力值计算器!L6,0)*VLOOKUP(能力值计算器!J6,能力变化对照表!A:B,2,0),0)</f>
        <v>89</v>
      </c>
      <c r="I1193">
        <f>ROUNDDOWN(ROUNDDOWN(ROUNDDOWN(ROUNDDOWN(ROUNDDOWN((能力值计算器!F8+能力值计算器!E8*2+ROUNDDOWN(E1193/4,0))*能力值计算器!C2/100+5,0)*能力值计算器!H8,0)*能力值计算器!K8,0)*能力值计算器!L8,0)*VLOOKUP(能力值计算器!J8,能力变化对照表!A:B,2,0),0)</f>
        <v>-39</v>
      </c>
      <c r="J1193">
        <f t="shared" si="147"/>
        <v>0</v>
      </c>
      <c r="K1193">
        <f t="shared" si="148"/>
        <v>-6279</v>
      </c>
      <c r="L1193">
        <f t="shared" si="149"/>
        <v>8050</v>
      </c>
      <c r="M1193">
        <f t="shared" si="150"/>
        <v>239.1</v>
      </c>
      <c r="N1193">
        <f t="shared" si="151"/>
        <v>1</v>
      </c>
    </row>
    <row r="1194" spans="1:14">
      <c r="A1194">
        <f t="shared" si="144"/>
        <v>0</v>
      </c>
      <c r="B1194">
        <f t="shared" si="145"/>
        <v>0</v>
      </c>
      <c r="C1194">
        <v>136</v>
      </c>
      <c r="D1194">
        <v>96</v>
      </c>
      <c r="E1194">
        <f t="shared" si="146"/>
        <v>-999</v>
      </c>
      <c r="F1194">
        <f>能力值计算器!G2</f>
        <v>0</v>
      </c>
      <c r="G1194">
        <f>ROUNDDOWN((能力值计算器!F4+能力值计算器!E4*2+ROUNDDOWN(C1194/4,0))*能力值计算器!C2/100+10+能力值计算器!C2,0)</f>
        <v>162</v>
      </c>
      <c r="H1194">
        <f>ROUNDDOWN(ROUNDDOWN(ROUNDDOWN(ROUNDDOWN(ROUNDDOWN((能力值计算器!F6+能力值计算器!E6*2+ROUNDDOWN(D1194/4,0))*能力值计算器!C2/100+5,0)*能力值计算器!H6,0)*能力值计算器!K6,0)*能力值计算器!L6,0)*VLOOKUP(能力值计算器!J6,能力变化对照表!A:B,2,0),0)</f>
        <v>97</v>
      </c>
      <c r="I1194">
        <f>ROUNDDOWN(ROUNDDOWN(ROUNDDOWN(ROUNDDOWN(ROUNDDOWN((能力值计算器!F8+能力值计算器!E8*2+ROUNDDOWN(E1194/4,0))*能力值计算器!C2/100+5,0)*能力值计算器!H8,0)*能力值计算器!K8,0)*能力值计算器!L8,0)*VLOOKUP(能力值计算器!J8,能力变化对照表!A:B,2,0),0)</f>
        <v>-39</v>
      </c>
      <c r="J1194">
        <f t="shared" si="147"/>
        <v>0</v>
      </c>
      <c r="K1194">
        <f t="shared" si="148"/>
        <v>-6318</v>
      </c>
      <c r="L1194">
        <f t="shared" si="149"/>
        <v>9396</v>
      </c>
      <c r="M1194">
        <f t="shared" si="150"/>
        <v>240.1</v>
      </c>
      <c r="N1194">
        <f t="shared" si="151"/>
        <v>1</v>
      </c>
    </row>
    <row r="1195" spans="1:14">
      <c r="A1195">
        <f t="shared" si="144"/>
        <v>0</v>
      </c>
      <c r="B1195">
        <f t="shared" si="145"/>
        <v>0</v>
      </c>
      <c r="C1195">
        <v>136</v>
      </c>
      <c r="D1195">
        <v>24</v>
      </c>
      <c r="E1195">
        <f t="shared" si="146"/>
        <v>-999</v>
      </c>
      <c r="F1195">
        <f>能力值计算器!G2</f>
        <v>0</v>
      </c>
      <c r="G1195">
        <f>ROUNDDOWN((能力值计算器!F4+能力值计算器!E4*2+ROUNDDOWN(C1195/4,0))*能力值计算器!C2/100+10+能力值计算器!C2,0)</f>
        <v>162</v>
      </c>
      <c r="H1195">
        <f>ROUNDDOWN(ROUNDDOWN(ROUNDDOWN(ROUNDDOWN(ROUNDDOWN((能力值计算器!F6+能力值计算器!E6*2+ROUNDDOWN(D1195/4,0))*能力值计算器!C2/100+5,0)*能力值计算器!H6,0)*能力值计算器!K6,0)*能力值计算器!L6,0)*VLOOKUP(能力值计算器!J6,能力变化对照表!A:B,2,0),0)</f>
        <v>88</v>
      </c>
      <c r="I1195">
        <f>ROUNDDOWN(ROUNDDOWN(ROUNDDOWN(ROUNDDOWN(ROUNDDOWN((能力值计算器!F8+能力值计算器!E8*2+ROUNDDOWN(E1195/4,0))*能力值计算器!C2/100+5,0)*能力值计算器!H8,0)*能力值计算器!K8,0)*能力值计算器!L8,0)*VLOOKUP(能力值计算器!J8,能力变化对照表!A:B,2,0),0)</f>
        <v>-39</v>
      </c>
      <c r="J1195">
        <f t="shared" si="147"/>
        <v>0</v>
      </c>
      <c r="K1195">
        <f t="shared" si="148"/>
        <v>-6318</v>
      </c>
      <c r="L1195">
        <f t="shared" si="149"/>
        <v>7938</v>
      </c>
      <c r="M1195">
        <f t="shared" si="150"/>
        <v>240.1</v>
      </c>
      <c r="N1195">
        <f t="shared" si="151"/>
        <v>1</v>
      </c>
    </row>
    <row r="1196" spans="1:14">
      <c r="A1196">
        <f t="shared" si="144"/>
        <v>0</v>
      </c>
      <c r="B1196">
        <f t="shared" si="145"/>
        <v>0</v>
      </c>
      <c r="C1196">
        <v>128</v>
      </c>
      <c r="D1196">
        <v>104</v>
      </c>
      <c r="E1196">
        <f t="shared" si="146"/>
        <v>-999</v>
      </c>
      <c r="F1196">
        <f>能力值计算器!G2</f>
        <v>0</v>
      </c>
      <c r="G1196">
        <f>ROUNDDOWN((能力值计算器!F4+能力值计算器!E4*2+ROUNDDOWN(C1196/4,0))*能力值计算器!C2/100+10+能力值计算器!C2,0)</f>
        <v>161</v>
      </c>
      <c r="H1196">
        <f>ROUNDDOWN(ROUNDDOWN(ROUNDDOWN(ROUNDDOWN(ROUNDDOWN((能力值计算器!F6+能力值计算器!E6*2+ROUNDDOWN(D1196/4,0))*能力值计算器!C2/100+5,0)*能力值计算器!H6,0)*能力值计算器!K6,0)*能力值计算器!L6,0)*VLOOKUP(能力值计算器!J6,能力变化对照表!A:B,2,0),0)</f>
        <v>98</v>
      </c>
      <c r="I1196">
        <f>ROUNDDOWN(ROUNDDOWN(ROUNDDOWN(ROUNDDOWN(ROUNDDOWN((能力值计算器!F8+能力值计算器!E8*2+ROUNDDOWN(E1196/4,0))*能力值计算器!C2/100+5,0)*能力值计算器!H8,0)*能力值计算器!K8,0)*能力值计算器!L8,0)*VLOOKUP(能力值计算器!J8,能力变化对照表!A:B,2,0),0)</f>
        <v>-39</v>
      </c>
      <c r="J1196">
        <f t="shared" si="147"/>
        <v>0</v>
      </c>
      <c r="K1196">
        <f t="shared" si="148"/>
        <v>-6279</v>
      </c>
      <c r="L1196">
        <f t="shared" si="149"/>
        <v>9499</v>
      </c>
      <c r="M1196">
        <f t="shared" si="150"/>
        <v>239.1</v>
      </c>
      <c r="N1196">
        <f t="shared" si="151"/>
        <v>1</v>
      </c>
    </row>
    <row r="1197" spans="1:14">
      <c r="A1197">
        <f t="shared" si="144"/>
        <v>0</v>
      </c>
      <c r="B1197">
        <f t="shared" si="145"/>
        <v>0</v>
      </c>
      <c r="C1197">
        <v>128</v>
      </c>
      <c r="D1197">
        <v>24</v>
      </c>
      <c r="E1197">
        <f t="shared" si="146"/>
        <v>-999</v>
      </c>
      <c r="F1197">
        <f>能力值计算器!G2</f>
        <v>0</v>
      </c>
      <c r="G1197">
        <f>ROUNDDOWN((能力值计算器!F4+能力值计算器!E4*2+ROUNDDOWN(C1197/4,0))*能力值计算器!C2/100+10+能力值计算器!C2,0)</f>
        <v>161</v>
      </c>
      <c r="H1197">
        <f>ROUNDDOWN(ROUNDDOWN(ROUNDDOWN(ROUNDDOWN(ROUNDDOWN((能力值计算器!F6+能力值计算器!E6*2+ROUNDDOWN(D1197/4,0))*能力值计算器!C2/100+5,0)*能力值计算器!H6,0)*能力值计算器!K6,0)*能力值计算器!L6,0)*VLOOKUP(能力值计算器!J6,能力变化对照表!A:B,2,0),0)</f>
        <v>88</v>
      </c>
      <c r="I1197">
        <f>ROUNDDOWN(ROUNDDOWN(ROUNDDOWN(ROUNDDOWN(ROUNDDOWN((能力值计算器!F8+能力值计算器!E8*2+ROUNDDOWN(E1197/4,0))*能力值计算器!C2/100+5,0)*能力值计算器!H8,0)*能力值计算器!K8,0)*能力值计算器!L8,0)*VLOOKUP(能力值计算器!J8,能力变化对照表!A:B,2,0),0)</f>
        <v>-39</v>
      </c>
      <c r="J1197">
        <f t="shared" si="147"/>
        <v>0</v>
      </c>
      <c r="K1197">
        <f t="shared" si="148"/>
        <v>-6279</v>
      </c>
      <c r="L1197">
        <f t="shared" si="149"/>
        <v>7889</v>
      </c>
      <c r="M1197">
        <f t="shared" si="150"/>
        <v>239.1</v>
      </c>
      <c r="N1197">
        <f t="shared" si="151"/>
        <v>1</v>
      </c>
    </row>
    <row r="1198" spans="1:14">
      <c r="A1198">
        <f t="shared" si="144"/>
        <v>0</v>
      </c>
      <c r="B1198">
        <f t="shared" si="145"/>
        <v>0</v>
      </c>
      <c r="C1198">
        <v>136</v>
      </c>
      <c r="D1198">
        <v>104</v>
      </c>
      <c r="E1198">
        <f t="shared" si="146"/>
        <v>-999</v>
      </c>
      <c r="F1198">
        <f>能力值计算器!G2</f>
        <v>0</v>
      </c>
      <c r="G1198">
        <f>ROUNDDOWN((能力值计算器!F4+能力值计算器!E4*2+ROUNDDOWN(C1198/4,0))*能力值计算器!C2/100+10+能力值计算器!C2,0)</f>
        <v>162</v>
      </c>
      <c r="H1198">
        <f>ROUNDDOWN(ROUNDDOWN(ROUNDDOWN(ROUNDDOWN(ROUNDDOWN((能力值计算器!F6+能力值计算器!E6*2+ROUNDDOWN(D1198/4,0))*能力值计算器!C2/100+5,0)*能力值计算器!H6,0)*能力值计算器!K6,0)*能力值计算器!L6,0)*VLOOKUP(能力值计算器!J6,能力变化对照表!A:B,2,0),0)</f>
        <v>98</v>
      </c>
      <c r="I1198">
        <f>ROUNDDOWN(ROUNDDOWN(ROUNDDOWN(ROUNDDOWN(ROUNDDOWN((能力值计算器!F8+能力值计算器!E8*2+ROUNDDOWN(E1198/4,0))*能力值计算器!C2/100+5,0)*能力值计算器!H8,0)*能力值计算器!K8,0)*能力值计算器!L8,0)*VLOOKUP(能力值计算器!J8,能力变化对照表!A:B,2,0),0)</f>
        <v>-39</v>
      </c>
      <c r="J1198">
        <f t="shared" si="147"/>
        <v>0</v>
      </c>
      <c r="K1198">
        <f t="shared" si="148"/>
        <v>-6318</v>
      </c>
      <c r="L1198">
        <f t="shared" si="149"/>
        <v>9558</v>
      </c>
      <c r="M1198">
        <f t="shared" si="150"/>
        <v>240.1</v>
      </c>
      <c r="N1198">
        <f t="shared" si="151"/>
        <v>1</v>
      </c>
    </row>
    <row r="1199" spans="1:14">
      <c r="A1199">
        <f t="shared" si="144"/>
        <v>0</v>
      </c>
      <c r="B1199">
        <f t="shared" si="145"/>
        <v>0</v>
      </c>
      <c r="C1199">
        <v>136</v>
      </c>
      <c r="D1199">
        <v>16</v>
      </c>
      <c r="E1199">
        <f t="shared" si="146"/>
        <v>-999</v>
      </c>
      <c r="F1199">
        <f>能力值计算器!G2</f>
        <v>0</v>
      </c>
      <c r="G1199">
        <f>ROUNDDOWN((能力值计算器!F4+能力值计算器!E4*2+ROUNDDOWN(C1199/4,0))*能力值计算器!C2/100+10+能力值计算器!C2,0)</f>
        <v>162</v>
      </c>
      <c r="H1199">
        <f>ROUNDDOWN(ROUNDDOWN(ROUNDDOWN(ROUNDDOWN(ROUNDDOWN((能力值计算器!F6+能力值计算器!E6*2+ROUNDDOWN(D1199/4,0))*能力值计算器!C2/100+5,0)*能力值计算器!H6,0)*能力值计算器!K6,0)*能力值计算器!L6,0)*VLOOKUP(能力值计算器!J6,能力变化对照表!A:B,2,0),0)</f>
        <v>87</v>
      </c>
      <c r="I1199">
        <f>ROUNDDOWN(ROUNDDOWN(ROUNDDOWN(ROUNDDOWN(ROUNDDOWN((能力值计算器!F8+能力值计算器!E8*2+ROUNDDOWN(E1199/4,0))*能力值计算器!C2/100+5,0)*能力值计算器!H8,0)*能力值计算器!K8,0)*能力值计算器!L8,0)*VLOOKUP(能力值计算器!J8,能力变化对照表!A:B,2,0),0)</f>
        <v>-39</v>
      </c>
      <c r="J1199">
        <f t="shared" si="147"/>
        <v>0</v>
      </c>
      <c r="K1199">
        <f t="shared" si="148"/>
        <v>-6318</v>
      </c>
      <c r="L1199">
        <f t="shared" si="149"/>
        <v>7776</v>
      </c>
      <c r="M1199">
        <f t="shared" si="150"/>
        <v>240.1</v>
      </c>
      <c r="N1199">
        <f t="shared" si="151"/>
        <v>1</v>
      </c>
    </row>
    <row r="1200" spans="1:14">
      <c r="A1200">
        <f t="shared" si="144"/>
        <v>0</v>
      </c>
      <c r="B1200">
        <f t="shared" si="145"/>
        <v>0</v>
      </c>
      <c r="C1200">
        <v>128</v>
      </c>
      <c r="D1200">
        <v>112</v>
      </c>
      <c r="E1200">
        <f t="shared" si="146"/>
        <v>-999</v>
      </c>
      <c r="F1200">
        <f>能力值计算器!G2</f>
        <v>0</v>
      </c>
      <c r="G1200">
        <f>ROUNDDOWN((能力值计算器!F4+能力值计算器!E4*2+ROUNDDOWN(C1200/4,0))*能力值计算器!C2/100+10+能力值计算器!C2,0)</f>
        <v>161</v>
      </c>
      <c r="H1200">
        <f>ROUNDDOWN(ROUNDDOWN(ROUNDDOWN(ROUNDDOWN(ROUNDDOWN((能力值计算器!F6+能力值计算器!E6*2+ROUNDDOWN(D1200/4,0))*能力值计算器!C2/100+5,0)*能力值计算器!H6,0)*能力值计算器!K6,0)*能力值计算器!L6,0)*VLOOKUP(能力值计算器!J6,能力变化对照表!A:B,2,0),0)</f>
        <v>99</v>
      </c>
      <c r="I1200">
        <f>ROUNDDOWN(ROUNDDOWN(ROUNDDOWN(ROUNDDOWN(ROUNDDOWN((能力值计算器!F8+能力值计算器!E8*2+ROUNDDOWN(E1200/4,0))*能力值计算器!C2/100+5,0)*能力值计算器!H8,0)*能力值计算器!K8,0)*能力值计算器!L8,0)*VLOOKUP(能力值计算器!J8,能力变化对照表!A:B,2,0),0)</f>
        <v>-39</v>
      </c>
      <c r="J1200">
        <f t="shared" si="147"/>
        <v>0</v>
      </c>
      <c r="K1200">
        <f t="shared" si="148"/>
        <v>-6279</v>
      </c>
      <c r="L1200">
        <f t="shared" si="149"/>
        <v>9660</v>
      </c>
      <c r="M1200">
        <f t="shared" si="150"/>
        <v>239.1</v>
      </c>
      <c r="N1200">
        <f t="shared" si="151"/>
        <v>1</v>
      </c>
    </row>
    <row r="1201" spans="1:14">
      <c r="A1201">
        <f t="shared" si="144"/>
        <v>0</v>
      </c>
      <c r="B1201">
        <f t="shared" si="145"/>
        <v>0</v>
      </c>
      <c r="C1201">
        <v>128</v>
      </c>
      <c r="D1201">
        <v>16</v>
      </c>
      <c r="E1201">
        <f t="shared" si="146"/>
        <v>-999</v>
      </c>
      <c r="F1201">
        <f>能力值计算器!G2</f>
        <v>0</v>
      </c>
      <c r="G1201">
        <f>ROUNDDOWN((能力值计算器!F4+能力值计算器!E4*2+ROUNDDOWN(C1201/4,0))*能力值计算器!C2/100+10+能力值计算器!C2,0)</f>
        <v>161</v>
      </c>
      <c r="H1201">
        <f>ROUNDDOWN(ROUNDDOWN(ROUNDDOWN(ROUNDDOWN(ROUNDDOWN((能力值计算器!F6+能力值计算器!E6*2+ROUNDDOWN(D1201/4,0))*能力值计算器!C2/100+5,0)*能力值计算器!H6,0)*能力值计算器!K6,0)*能力值计算器!L6,0)*VLOOKUP(能力值计算器!J6,能力变化对照表!A:B,2,0),0)</f>
        <v>87</v>
      </c>
      <c r="I1201">
        <f>ROUNDDOWN(ROUNDDOWN(ROUNDDOWN(ROUNDDOWN(ROUNDDOWN((能力值计算器!F8+能力值计算器!E8*2+ROUNDDOWN(E1201/4,0))*能力值计算器!C2/100+5,0)*能力值计算器!H8,0)*能力值计算器!K8,0)*能力值计算器!L8,0)*VLOOKUP(能力值计算器!J8,能力变化对照表!A:B,2,0),0)</f>
        <v>-39</v>
      </c>
      <c r="J1201">
        <f t="shared" si="147"/>
        <v>0</v>
      </c>
      <c r="K1201">
        <f t="shared" si="148"/>
        <v>-6279</v>
      </c>
      <c r="L1201">
        <f t="shared" si="149"/>
        <v>7728</v>
      </c>
      <c r="M1201">
        <f t="shared" si="150"/>
        <v>239.1</v>
      </c>
      <c r="N1201">
        <f t="shared" si="151"/>
        <v>1</v>
      </c>
    </row>
    <row r="1202" spans="1:14">
      <c r="A1202">
        <f t="shared" si="144"/>
        <v>0</v>
      </c>
      <c r="B1202">
        <f t="shared" si="145"/>
        <v>0</v>
      </c>
      <c r="C1202">
        <v>136</v>
      </c>
      <c r="D1202">
        <v>112</v>
      </c>
      <c r="E1202">
        <f t="shared" si="146"/>
        <v>-999</v>
      </c>
      <c r="F1202">
        <f>能力值计算器!G2</f>
        <v>0</v>
      </c>
      <c r="G1202">
        <f>ROUNDDOWN((能力值计算器!F4+能力值计算器!E4*2+ROUNDDOWN(C1202/4,0))*能力值计算器!C2/100+10+能力值计算器!C2,0)</f>
        <v>162</v>
      </c>
      <c r="H1202">
        <f>ROUNDDOWN(ROUNDDOWN(ROUNDDOWN(ROUNDDOWN(ROUNDDOWN((能力值计算器!F6+能力值计算器!E6*2+ROUNDDOWN(D1202/4,0))*能力值计算器!C2/100+5,0)*能力值计算器!H6,0)*能力值计算器!K6,0)*能力值计算器!L6,0)*VLOOKUP(能力值计算器!J6,能力变化对照表!A:B,2,0),0)</f>
        <v>99</v>
      </c>
      <c r="I1202">
        <f>ROUNDDOWN(ROUNDDOWN(ROUNDDOWN(ROUNDDOWN(ROUNDDOWN((能力值计算器!F8+能力值计算器!E8*2+ROUNDDOWN(E1202/4,0))*能力值计算器!C2/100+5,0)*能力值计算器!H8,0)*能力值计算器!K8,0)*能力值计算器!L8,0)*VLOOKUP(能力值计算器!J8,能力变化对照表!A:B,2,0),0)</f>
        <v>-39</v>
      </c>
      <c r="J1202">
        <f t="shared" si="147"/>
        <v>0</v>
      </c>
      <c r="K1202">
        <f t="shared" si="148"/>
        <v>-6318</v>
      </c>
      <c r="L1202">
        <f t="shared" si="149"/>
        <v>9720</v>
      </c>
      <c r="M1202">
        <f t="shared" si="150"/>
        <v>240.1</v>
      </c>
      <c r="N1202">
        <f t="shared" si="151"/>
        <v>1</v>
      </c>
    </row>
    <row r="1203" spans="1:14">
      <c r="A1203">
        <f t="shared" si="144"/>
        <v>0</v>
      </c>
      <c r="B1203">
        <f t="shared" si="145"/>
        <v>0</v>
      </c>
      <c r="C1203">
        <v>136</v>
      </c>
      <c r="D1203">
        <v>8</v>
      </c>
      <c r="E1203">
        <f t="shared" si="146"/>
        <v>-999</v>
      </c>
      <c r="F1203">
        <f>能力值计算器!G2</f>
        <v>0</v>
      </c>
      <c r="G1203">
        <f>ROUNDDOWN((能力值计算器!F4+能力值计算器!E4*2+ROUNDDOWN(C1203/4,0))*能力值计算器!C2/100+10+能力值计算器!C2,0)</f>
        <v>162</v>
      </c>
      <c r="H1203">
        <f>ROUNDDOWN(ROUNDDOWN(ROUNDDOWN(ROUNDDOWN(ROUNDDOWN((能力值计算器!F6+能力值计算器!E6*2+ROUNDDOWN(D1203/4,0))*能力值计算器!C2/100+5,0)*能力值计算器!H6,0)*能力值计算器!K6,0)*能力值计算器!L6,0)*VLOOKUP(能力值计算器!J6,能力变化对照表!A:B,2,0),0)</f>
        <v>86</v>
      </c>
      <c r="I1203">
        <f>ROUNDDOWN(ROUNDDOWN(ROUNDDOWN(ROUNDDOWN(ROUNDDOWN((能力值计算器!F8+能力值计算器!E8*2+ROUNDDOWN(E1203/4,0))*能力值计算器!C2/100+5,0)*能力值计算器!H8,0)*能力值计算器!K8,0)*能力值计算器!L8,0)*VLOOKUP(能力值计算器!J8,能力变化对照表!A:B,2,0),0)</f>
        <v>-39</v>
      </c>
      <c r="J1203">
        <f t="shared" si="147"/>
        <v>0</v>
      </c>
      <c r="K1203">
        <f t="shared" si="148"/>
        <v>-6318</v>
      </c>
      <c r="L1203">
        <f t="shared" si="149"/>
        <v>7614</v>
      </c>
      <c r="M1203">
        <f t="shared" si="150"/>
        <v>240.1</v>
      </c>
      <c r="N1203">
        <f t="shared" si="151"/>
        <v>1</v>
      </c>
    </row>
    <row r="1204" spans="1:14">
      <c r="A1204">
        <f t="shared" si="144"/>
        <v>0</v>
      </c>
      <c r="B1204">
        <f t="shared" si="145"/>
        <v>0</v>
      </c>
      <c r="C1204">
        <v>128</v>
      </c>
      <c r="D1204">
        <v>120</v>
      </c>
      <c r="E1204">
        <f t="shared" si="146"/>
        <v>-999</v>
      </c>
      <c r="F1204">
        <f>能力值计算器!G2</f>
        <v>0</v>
      </c>
      <c r="G1204">
        <f>ROUNDDOWN((能力值计算器!F4+能力值计算器!E4*2+ROUNDDOWN(C1204/4,0))*能力值计算器!C2/100+10+能力值计算器!C2,0)</f>
        <v>161</v>
      </c>
      <c r="H1204">
        <f>ROUNDDOWN(ROUNDDOWN(ROUNDDOWN(ROUNDDOWN(ROUNDDOWN((能力值计算器!F6+能力值计算器!E6*2+ROUNDDOWN(D1204/4,0))*能力值计算器!C2/100+5,0)*能力值计算器!H6,0)*能力值计算器!K6,0)*能力值计算器!L6,0)*VLOOKUP(能力值计算器!J6,能力变化对照表!A:B,2,0),0)</f>
        <v>100</v>
      </c>
      <c r="I1204">
        <f>ROUNDDOWN(ROUNDDOWN(ROUNDDOWN(ROUNDDOWN(ROUNDDOWN((能力值计算器!F8+能力值计算器!E8*2+ROUNDDOWN(E1204/4,0))*能力值计算器!C2/100+5,0)*能力值计算器!H8,0)*能力值计算器!K8,0)*能力值计算器!L8,0)*VLOOKUP(能力值计算器!J8,能力变化对照表!A:B,2,0),0)</f>
        <v>-39</v>
      </c>
      <c r="J1204">
        <f t="shared" si="147"/>
        <v>0</v>
      </c>
      <c r="K1204">
        <f t="shared" si="148"/>
        <v>-6279</v>
      </c>
      <c r="L1204">
        <f t="shared" si="149"/>
        <v>9821</v>
      </c>
      <c r="M1204">
        <f t="shared" si="150"/>
        <v>239.1</v>
      </c>
      <c r="N1204">
        <f t="shared" si="151"/>
        <v>1</v>
      </c>
    </row>
    <row r="1205" spans="1:14">
      <c r="A1205">
        <f t="shared" si="144"/>
        <v>0</v>
      </c>
      <c r="B1205">
        <f t="shared" si="145"/>
        <v>0</v>
      </c>
      <c r="C1205">
        <v>128</v>
      </c>
      <c r="D1205">
        <v>8</v>
      </c>
      <c r="E1205">
        <f t="shared" si="146"/>
        <v>-999</v>
      </c>
      <c r="F1205">
        <f>能力值计算器!G2</f>
        <v>0</v>
      </c>
      <c r="G1205">
        <f>ROUNDDOWN((能力值计算器!F4+能力值计算器!E4*2+ROUNDDOWN(C1205/4,0))*能力值计算器!C2/100+10+能力值计算器!C2,0)</f>
        <v>161</v>
      </c>
      <c r="H1205">
        <f>ROUNDDOWN(ROUNDDOWN(ROUNDDOWN(ROUNDDOWN(ROUNDDOWN((能力值计算器!F6+能力值计算器!E6*2+ROUNDDOWN(D1205/4,0))*能力值计算器!C2/100+5,0)*能力值计算器!H6,0)*能力值计算器!K6,0)*能力值计算器!L6,0)*VLOOKUP(能力值计算器!J6,能力变化对照表!A:B,2,0),0)</f>
        <v>86</v>
      </c>
      <c r="I1205">
        <f>ROUNDDOWN(ROUNDDOWN(ROUNDDOWN(ROUNDDOWN(ROUNDDOWN((能力值计算器!F8+能力值计算器!E8*2+ROUNDDOWN(E1205/4,0))*能力值计算器!C2/100+5,0)*能力值计算器!H8,0)*能力值计算器!K8,0)*能力值计算器!L8,0)*VLOOKUP(能力值计算器!J8,能力变化对照表!A:B,2,0),0)</f>
        <v>-39</v>
      </c>
      <c r="J1205">
        <f t="shared" si="147"/>
        <v>0</v>
      </c>
      <c r="K1205">
        <f t="shared" si="148"/>
        <v>-6279</v>
      </c>
      <c r="L1205">
        <f t="shared" si="149"/>
        <v>7567</v>
      </c>
      <c r="M1205">
        <f t="shared" si="150"/>
        <v>239.1</v>
      </c>
      <c r="N1205">
        <f t="shared" si="151"/>
        <v>1</v>
      </c>
    </row>
    <row r="1206" spans="1:14">
      <c r="A1206">
        <f t="shared" si="144"/>
        <v>0</v>
      </c>
      <c r="B1206">
        <f t="shared" si="145"/>
        <v>0</v>
      </c>
      <c r="C1206">
        <v>136</v>
      </c>
      <c r="D1206">
        <v>0</v>
      </c>
      <c r="E1206">
        <f t="shared" si="146"/>
        <v>-999</v>
      </c>
      <c r="F1206">
        <f>能力值计算器!G2</f>
        <v>0</v>
      </c>
      <c r="G1206">
        <f>ROUNDDOWN((能力值计算器!F4+能力值计算器!E4*2+ROUNDDOWN(C1206/4,0))*能力值计算器!C2/100+10+能力值计算器!C2,0)</f>
        <v>162</v>
      </c>
      <c r="H1206">
        <f>ROUNDDOWN(ROUNDDOWN(ROUNDDOWN(ROUNDDOWN(ROUNDDOWN((能力值计算器!F6+能力值计算器!E6*2+ROUNDDOWN(D1206/4,0))*能力值计算器!C2/100+5,0)*能力值计算器!H6,0)*能力值计算器!K6,0)*能力值计算器!L6,0)*VLOOKUP(能力值计算器!J6,能力变化对照表!A:B,2,0),0)</f>
        <v>85</v>
      </c>
      <c r="I1206">
        <f>ROUNDDOWN(ROUNDDOWN(ROUNDDOWN(ROUNDDOWN(ROUNDDOWN((能力值计算器!F8+能力值计算器!E8*2+ROUNDDOWN(E1206/4,0))*能力值计算器!C2/100+5,0)*能力值计算器!H8,0)*能力值计算器!K8,0)*能力值计算器!L8,0)*VLOOKUP(能力值计算器!J8,能力变化对照表!A:B,2,0),0)</f>
        <v>-39</v>
      </c>
      <c r="J1206">
        <f t="shared" si="147"/>
        <v>0</v>
      </c>
      <c r="K1206">
        <f t="shared" si="148"/>
        <v>-6318</v>
      </c>
      <c r="L1206">
        <f t="shared" si="149"/>
        <v>7452</v>
      </c>
      <c r="M1206">
        <f t="shared" si="150"/>
        <v>240.1</v>
      </c>
      <c r="N1206">
        <f t="shared" si="151"/>
        <v>1</v>
      </c>
    </row>
    <row r="1207" spans="1:14">
      <c r="A1207">
        <f t="shared" si="144"/>
        <v>0</v>
      </c>
      <c r="B1207">
        <f t="shared" si="145"/>
        <v>0</v>
      </c>
      <c r="C1207">
        <v>136</v>
      </c>
      <c r="D1207">
        <v>120</v>
      </c>
      <c r="E1207">
        <f t="shared" si="146"/>
        <v>-999</v>
      </c>
      <c r="F1207">
        <f>能力值计算器!G2</f>
        <v>0</v>
      </c>
      <c r="G1207">
        <f>ROUNDDOWN((能力值计算器!F4+能力值计算器!E4*2+ROUNDDOWN(C1207/4,0))*能力值计算器!C2/100+10+能力值计算器!C2,0)</f>
        <v>162</v>
      </c>
      <c r="H1207">
        <f>ROUNDDOWN(ROUNDDOWN(ROUNDDOWN(ROUNDDOWN(ROUNDDOWN((能力值计算器!F6+能力值计算器!E6*2+ROUNDDOWN(D1207/4,0))*能力值计算器!C2/100+5,0)*能力值计算器!H6,0)*能力值计算器!K6,0)*能力值计算器!L6,0)*VLOOKUP(能力值计算器!J6,能力变化对照表!A:B,2,0),0)</f>
        <v>100</v>
      </c>
      <c r="I1207">
        <f>ROUNDDOWN(ROUNDDOWN(ROUNDDOWN(ROUNDDOWN(ROUNDDOWN((能力值计算器!F8+能力值计算器!E8*2+ROUNDDOWN(E1207/4,0))*能力值计算器!C2/100+5,0)*能力值计算器!H8,0)*能力值计算器!K8,0)*能力值计算器!L8,0)*VLOOKUP(能力值计算器!J8,能力变化对照表!A:B,2,0),0)</f>
        <v>-39</v>
      </c>
      <c r="J1207">
        <f t="shared" si="147"/>
        <v>0</v>
      </c>
      <c r="K1207">
        <f t="shared" si="148"/>
        <v>-6318</v>
      </c>
      <c r="L1207">
        <f t="shared" si="149"/>
        <v>9882</v>
      </c>
      <c r="M1207">
        <f t="shared" si="150"/>
        <v>240.1</v>
      </c>
      <c r="N1207">
        <f t="shared" si="151"/>
        <v>1</v>
      </c>
    </row>
    <row r="1208" spans="1:14">
      <c r="A1208">
        <f t="shared" si="144"/>
        <v>0</v>
      </c>
      <c r="B1208">
        <f t="shared" si="145"/>
        <v>0</v>
      </c>
      <c r="C1208">
        <v>128</v>
      </c>
      <c r="D1208">
        <v>0</v>
      </c>
      <c r="E1208">
        <f t="shared" si="146"/>
        <v>-999</v>
      </c>
      <c r="F1208">
        <f>能力值计算器!G2</f>
        <v>0</v>
      </c>
      <c r="G1208">
        <f>ROUNDDOWN((能力值计算器!F4+能力值计算器!E4*2+ROUNDDOWN(C1208/4,0))*能力值计算器!C2/100+10+能力值计算器!C2,0)</f>
        <v>161</v>
      </c>
      <c r="H1208">
        <f>ROUNDDOWN(ROUNDDOWN(ROUNDDOWN(ROUNDDOWN(ROUNDDOWN((能力值计算器!F6+能力值计算器!E6*2+ROUNDDOWN(D1208/4,0))*能力值计算器!C2/100+5,0)*能力值计算器!H6,0)*能力值计算器!K6,0)*能力值计算器!L6,0)*VLOOKUP(能力值计算器!J6,能力变化对照表!A:B,2,0),0)</f>
        <v>85</v>
      </c>
      <c r="I1208">
        <f>ROUNDDOWN(ROUNDDOWN(ROUNDDOWN(ROUNDDOWN(ROUNDDOWN((能力值计算器!F8+能力值计算器!E8*2+ROUNDDOWN(E1208/4,0))*能力值计算器!C2/100+5,0)*能力值计算器!H8,0)*能力值计算器!K8,0)*能力值计算器!L8,0)*VLOOKUP(能力值计算器!J8,能力变化对照表!A:B,2,0),0)</f>
        <v>-39</v>
      </c>
      <c r="J1208">
        <f t="shared" si="147"/>
        <v>0</v>
      </c>
      <c r="K1208">
        <f t="shared" si="148"/>
        <v>-6279</v>
      </c>
      <c r="L1208">
        <f t="shared" si="149"/>
        <v>7406</v>
      </c>
      <c r="M1208">
        <f t="shared" si="150"/>
        <v>239.1</v>
      </c>
      <c r="N1208">
        <f t="shared" si="151"/>
        <v>1</v>
      </c>
    </row>
    <row r="1209" spans="1:14">
      <c r="A1209">
        <f t="shared" si="144"/>
        <v>0</v>
      </c>
      <c r="B1209">
        <f t="shared" si="145"/>
        <v>0</v>
      </c>
      <c r="C1209">
        <v>128</v>
      </c>
      <c r="D1209">
        <v>128</v>
      </c>
      <c r="E1209">
        <f t="shared" si="146"/>
        <v>-999</v>
      </c>
      <c r="F1209">
        <f>能力值计算器!G2</f>
        <v>0</v>
      </c>
      <c r="G1209">
        <f>ROUNDDOWN((能力值计算器!F4+能力值计算器!E4*2+ROUNDDOWN(C1209/4,0))*能力值计算器!C2/100+10+能力值计算器!C2,0)</f>
        <v>161</v>
      </c>
      <c r="H1209">
        <f>ROUNDDOWN(ROUNDDOWN(ROUNDDOWN(ROUNDDOWN(ROUNDDOWN((能力值计算器!F6+能力值计算器!E6*2+ROUNDDOWN(D1209/4,0))*能力值计算器!C2/100+5,0)*能力值计算器!H6,0)*能力值计算器!K6,0)*能力值计算器!L6,0)*VLOOKUP(能力值计算器!J6,能力变化对照表!A:B,2,0),0)</f>
        <v>101</v>
      </c>
      <c r="I1209">
        <f>ROUNDDOWN(ROUNDDOWN(ROUNDDOWN(ROUNDDOWN(ROUNDDOWN((能力值计算器!F8+能力值计算器!E8*2+ROUNDDOWN(E1209/4,0))*能力值计算器!C2/100+5,0)*能力值计算器!H8,0)*能力值计算器!K8,0)*能力值计算器!L8,0)*VLOOKUP(能力值计算器!J8,能力变化对照表!A:B,2,0),0)</f>
        <v>-39</v>
      </c>
      <c r="J1209">
        <f t="shared" si="147"/>
        <v>0</v>
      </c>
      <c r="K1209">
        <f t="shared" si="148"/>
        <v>-6279</v>
      </c>
      <c r="L1209">
        <f t="shared" si="149"/>
        <v>9982</v>
      </c>
      <c r="M1209">
        <f t="shared" si="150"/>
        <v>239.1</v>
      </c>
      <c r="N1209">
        <f t="shared" si="151"/>
        <v>1</v>
      </c>
    </row>
    <row r="1210" spans="1:14">
      <c r="A1210">
        <f t="shared" si="144"/>
        <v>0</v>
      </c>
      <c r="B1210">
        <f t="shared" si="145"/>
        <v>0</v>
      </c>
      <c r="C1210">
        <v>144</v>
      </c>
      <c r="D1210">
        <v>56</v>
      </c>
      <c r="E1210">
        <f t="shared" si="146"/>
        <v>-999</v>
      </c>
      <c r="F1210">
        <f>能力值计算器!G2</f>
        <v>0</v>
      </c>
      <c r="G1210">
        <f>ROUNDDOWN((能力值计算器!F4+能力值计算器!E4*2+ROUNDDOWN(C1210/4,0))*能力值计算器!C2/100+10+能力值计算器!C2,0)</f>
        <v>163</v>
      </c>
      <c r="H1210">
        <f>ROUNDDOWN(ROUNDDOWN(ROUNDDOWN(ROUNDDOWN(ROUNDDOWN((能力值计算器!F6+能力值计算器!E6*2+ROUNDDOWN(D1210/4,0))*能力值计算器!C2/100+5,0)*能力值计算器!H6,0)*能力值计算器!K6,0)*能力值计算器!L6,0)*VLOOKUP(能力值计算器!J6,能力变化对照表!A:B,2,0),0)</f>
        <v>92</v>
      </c>
      <c r="I1210">
        <f>ROUNDDOWN(ROUNDDOWN(ROUNDDOWN(ROUNDDOWN(ROUNDDOWN((能力值计算器!F8+能力值计算器!E8*2+ROUNDDOWN(E1210/4,0))*能力值计算器!C2/100+5,0)*能力值计算器!H8,0)*能力值计算器!K8,0)*能力值计算器!L8,0)*VLOOKUP(能力值计算器!J8,能力变化对照表!A:B,2,0),0)</f>
        <v>-39</v>
      </c>
      <c r="J1210">
        <f t="shared" si="147"/>
        <v>0</v>
      </c>
      <c r="K1210">
        <f t="shared" si="148"/>
        <v>-6357</v>
      </c>
      <c r="L1210">
        <f t="shared" si="149"/>
        <v>8639</v>
      </c>
      <c r="M1210">
        <f t="shared" si="150"/>
        <v>241.1</v>
      </c>
      <c r="N1210">
        <f t="shared" si="151"/>
        <v>1</v>
      </c>
    </row>
    <row r="1211" spans="1:14">
      <c r="A1211">
        <f t="shared" si="144"/>
        <v>0</v>
      </c>
      <c r="B1211">
        <f t="shared" si="145"/>
        <v>0</v>
      </c>
      <c r="C1211">
        <v>120</v>
      </c>
      <c r="D1211">
        <v>72</v>
      </c>
      <c r="E1211">
        <f t="shared" si="146"/>
        <v>-999</v>
      </c>
      <c r="F1211">
        <f>能力值计算器!G2</f>
        <v>0</v>
      </c>
      <c r="G1211">
        <f>ROUNDDOWN((能力值计算器!F4+能力值计算器!E4*2+ROUNDDOWN(C1211/4,0))*能力值计算器!C2/100+10+能力值计算器!C2,0)</f>
        <v>160</v>
      </c>
      <c r="H1211">
        <f>ROUNDDOWN(ROUNDDOWN(ROUNDDOWN(ROUNDDOWN(ROUNDDOWN((能力值计算器!F6+能力值计算器!E6*2+ROUNDDOWN(D1211/4,0))*能力值计算器!C2/100+5,0)*能力值计算器!H6,0)*能力值计算器!K6,0)*能力值计算器!L6,0)*VLOOKUP(能力值计算器!J6,能力变化对照表!A:B,2,0),0)</f>
        <v>94</v>
      </c>
      <c r="I1211">
        <f>ROUNDDOWN(ROUNDDOWN(ROUNDDOWN(ROUNDDOWN(ROUNDDOWN((能力值计算器!F8+能力值计算器!E8*2+ROUNDDOWN(E1211/4,0))*能力值计算器!C2/100+5,0)*能力值计算器!H8,0)*能力值计算器!K8,0)*能力值计算器!L8,0)*VLOOKUP(能力值计算器!J8,能力变化对照表!A:B,2,0),0)</f>
        <v>-39</v>
      </c>
      <c r="J1211">
        <f t="shared" si="147"/>
        <v>0</v>
      </c>
      <c r="K1211">
        <f t="shared" si="148"/>
        <v>-6240</v>
      </c>
      <c r="L1211">
        <f t="shared" si="149"/>
        <v>8800</v>
      </c>
      <c r="M1211">
        <f t="shared" si="150"/>
        <v>238.1</v>
      </c>
      <c r="N1211">
        <f t="shared" si="151"/>
        <v>1</v>
      </c>
    </row>
    <row r="1212" spans="1:14">
      <c r="A1212">
        <f t="shared" si="144"/>
        <v>0</v>
      </c>
      <c r="B1212">
        <f t="shared" si="145"/>
        <v>0</v>
      </c>
      <c r="C1212">
        <v>120</v>
      </c>
      <c r="D1212">
        <v>64</v>
      </c>
      <c r="E1212">
        <f t="shared" si="146"/>
        <v>-999</v>
      </c>
      <c r="F1212">
        <f>能力值计算器!G2</f>
        <v>0</v>
      </c>
      <c r="G1212">
        <f>ROUNDDOWN((能力值计算器!F4+能力值计算器!E4*2+ROUNDDOWN(C1212/4,0))*能力值计算器!C2/100+10+能力值计算器!C2,0)</f>
        <v>160</v>
      </c>
      <c r="H1212">
        <f>ROUNDDOWN(ROUNDDOWN(ROUNDDOWN(ROUNDDOWN(ROUNDDOWN((能力值计算器!F6+能力值计算器!E6*2+ROUNDDOWN(D1212/4,0))*能力值计算器!C2/100+5,0)*能力值计算器!H6,0)*能力值计算器!K6,0)*能力值计算器!L6,0)*VLOOKUP(能力值计算器!J6,能力变化对照表!A:B,2,0),0)</f>
        <v>93</v>
      </c>
      <c r="I1212">
        <f>ROUNDDOWN(ROUNDDOWN(ROUNDDOWN(ROUNDDOWN(ROUNDDOWN((能力值计算器!F8+能力值计算器!E8*2+ROUNDDOWN(E1212/4,0))*能力值计算器!C2/100+5,0)*能力值计算器!H8,0)*能力值计算器!K8,0)*能力值计算器!L8,0)*VLOOKUP(能力值计算器!J8,能力变化对照表!A:B,2,0),0)</f>
        <v>-39</v>
      </c>
      <c r="J1212">
        <f t="shared" si="147"/>
        <v>0</v>
      </c>
      <c r="K1212">
        <f t="shared" si="148"/>
        <v>-6240</v>
      </c>
      <c r="L1212">
        <f t="shared" si="149"/>
        <v>8640</v>
      </c>
      <c r="M1212">
        <f t="shared" si="150"/>
        <v>238.1</v>
      </c>
      <c r="N1212">
        <f t="shared" si="151"/>
        <v>1</v>
      </c>
    </row>
    <row r="1213" spans="1:14">
      <c r="A1213">
        <f t="shared" si="144"/>
        <v>0</v>
      </c>
      <c r="B1213">
        <f t="shared" si="145"/>
        <v>0</v>
      </c>
      <c r="C1213">
        <v>144</v>
      </c>
      <c r="D1213">
        <v>64</v>
      </c>
      <c r="E1213">
        <f t="shared" si="146"/>
        <v>-999</v>
      </c>
      <c r="F1213">
        <f>能力值计算器!G2</f>
        <v>0</v>
      </c>
      <c r="G1213">
        <f>ROUNDDOWN((能力值计算器!F4+能力值计算器!E4*2+ROUNDDOWN(C1213/4,0))*能力值计算器!C2/100+10+能力值计算器!C2,0)</f>
        <v>163</v>
      </c>
      <c r="H1213">
        <f>ROUNDDOWN(ROUNDDOWN(ROUNDDOWN(ROUNDDOWN(ROUNDDOWN((能力值计算器!F6+能力值计算器!E6*2+ROUNDDOWN(D1213/4,0))*能力值计算器!C2/100+5,0)*能力值计算器!H6,0)*能力值计算器!K6,0)*能力值计算器!L6,0)*VLOOKUP(能力值计算器!J6,能力变化对照表!A:B,2,0),0)</f>
        <v>93</v>
      </c>
      <c r="I1213">
        <f>ROUNDDOWN(ROUNDDOWN(ROUNDDOWN(ROUNDDOWN(ROUNDDOWN((能力值计算器!F8+能力值计算器!E8*2+ROUNDDOWN(E1213/4,0))*能力值计算器!C2/100+5,0)*能力值计算器!H8,0)*能力值计算器!K8,0)*能力值计算器!L8,0)*VLOOKUP(能力值计算器!J8,能力变化对照表!A:B,2,0),0)</f>
        <v>-39</v>
      </c>
      <c r="J1213">
        <f t="shared" si="147"/>
        <v>0</v>
      </c>
      <c r="K1213">
        <f t="shared" si="148"/>
        <v>-6357</v>
      </c>
      <c r="L1213">
        <f t="shared" si="149"/>
        <v>8802</v>
      </c>
      <c r="M1213">
        <f t="shared" si="150"/>
        <v>241.1</v>
      </c>
      <c r="N1213">
        <f t="shared" si="151"/>
        <v>1</v>
      </c>
    </row>
    <row r="1214" spans="1:14">
      <c r="A1214">
        <f t="shared" si="144"/>
        <v>0</v>
      </c>
      <c r="B1214">
        <f t="shared" si="145"/>
        <v>0</v>
      </c>
      <c r="C1214">
        <v>144</v>
      </c>
      <c r="D1214">
        <v>48</v>
      </c>
      <c r="E1214">
        <f t="shared" si="146"/>
        <v>-999</v>
      </c>
      <c r="F1214">
        <f>能力值计算器!G2</f>
        <v>0</v>
      </c>
      <c r="G1214">
        <f>ROUNDDOWN((能力值计算器!F4+能力值计算器!E4*2+ROUNDDOWN(C1214/4,0))*能力值计算器!C2/100+10+能力值计算器!C2,0)</f>
        <v>163</v>
      </c>
      <c r="H1214">
        <f>ROUNDDOWN(ROUNDDOWN(ROUNDDOWN(ROUNDDOWN(ROUNDDOWN((能力值计算器!F6+能力值计算器!E6*2+ROUNDDOWN(D1214/4,0))*能力值计算器!C2/100+5,0)*能力值计算器!H6,0)*能力值计算器!K6,0)*能力值计算器!L6,0)*VLOOKUP(能力值计算器!J6,能力变化对照表!A:B,2,0),0)</f>
        <v>91</v>
      </c>
      <c r="I1214">
        <f>ROUNDDOWN(ROUNDDOWN(ROUNDDOWN(ROUNDDOWN(ROUNDDOWN((能力值计算器!F8+能力值计算器!E8*2+ROUNDDOWN(E1214/4,0))*能力值计算器!C2/100+5,0)*能力值计算器!H8,0)*能力值计算器!K8,0)*能力值计算器!L8,0)*VLOOKUP(能力值计算器!J8,能力变化对照表!A:B,2,0),0)</f>
        <v>-39</v>
      </c>
      <c r="J1214">
        <f t="shared" si="147"/>
        <v>0</v>
      </c>
      <c r="K1214">
        <f t="shared" si="148"/>
        <v>-6357</v>
      </c>
      <c r="L1214">
        <f t="shared" si="149"/>
        <v>8476</v>
      </c>
      <c r="M1214">
        <f t="shared" si="150"/>
        <v>241.1</v>
      </c>
      <c r="N1214">
        <f t="shared" si="151"/>
        <v>1</v>
      </c>
    </row>
    <row r="1215" spans="1:14">
      <c r="A1215">
        <f t="shared" si="144"/>
        <v>0</v>
      </c>
      <c r="B1215">
        <f t="shared" si="145"/>
        <v>0</v>
      </c>
      <c r="C1215">
        <v>120</v>
      </c>
      <c r="D1215">
        <v>80</v>
      </c>
      <c r="E1215">
        <f t="shared" si="146"/>
        <v>-999</v>
      </c>
      <c r="F1215">
        <f>能力值计算器!G2</f>
        <v>0</v>
      </c>
      <c r="G1215">
        <f>ROUNDDOWN((能力值计算器!F4+能力值计算器!E4*2+ROUNDDOWN(C1215/4,0))*能力值计算器!C2/100+10+能力值计算器!C2,0)</f>
        <v>160</v>
      </c>
      <c r="H1215">
        <f>ROUNDDOWN(ROUNDDOWN(ROUNDDOWN(ROUNDDOWN(ROUNDDOWN((能力值计算器!F6+能力值计算器!E6*2+ROUNDDOWN(D1215/4,0))*能力值计算器!C2/100+5,0)*能力值计算器!H6,0)*能力值计算器!K6,0)*能力值计算器!L6,0)*VLOOKUP(能力值计算器!J6,能力变化对照表!A:B,2,0),0)</f>
        <v>95</v>
      </c>
      <c r="I1215">
        <f>ROUNDDOWN(ROUNDDOWN(ROUNDDOWN(ROUNDDOWN(ROUNDDOWN((能力值计算器!F8+能力值计算器!E8*2+ROUNDDOWN(E1215/4,0))*能力值计算器!C2/100+5,0)*能力值计算器!H8,0)*能力值计算器!K8,0)*能力值计算器!L8,0)*VLOOKUP(能力值计算器!J8,能力变化对照表!A:B,2,0),0)</f>
        <v>-39</v>
      </c>
      <c r="J1215">
        <f t="shared" si="147"/>
        <v>0</v>
      </c>
      <c r="K1215">
        <f t="shared" si="148"/>
        <v>-6240</v>
      </c>
      <c r="L1215">
        <f t="shared" si="149"/>
        <v>8960</v>
      </c>
      <c r="M1215">
        <f t="shared" si="150"/>
        <v>238.1</v>
      </c>
      <c r="N1215">
        <f t="shared" si="151"/>
        <v>1</v>
      </c>
    </row>
    <row r="1216" spans="1:14">
      <c r="A1216">
        <f t="shared" si="144"/>
        <v>0</v>
      </c>
      <c r="B1216">
        <f t="shared" si="145"/>
        <v>0</v>
      </c>
      <c r="C1216">
        <v>120</v>
      </c>
      <c r="D1216">
        <v>56</v>
      </c>
      <c r="E1216">
        <f t="shared" si="146"/>
        <v>-999</v>
      </c>
      <c r="F1216">
        <f>能力值计算器!G2</f>
        <v>0</v>
      </c>
      <c r="G1216">
        <f>ROUNDDOWN((能力值计算器!F4+能力值计算器!E4*2+ROUNDDOWN(C1216/4,0))*能力值计算器!C2/100+10+能力值计算器!C2,0)</f>
        <v>160</v>
      </c>
      <c r="H1216">
        <f>ROUNDDOWN(ROUNDDOWN(ROUNDDOWN(ROUNDDOWN(ROUNDDOWN((能力值计算器!F6+能力值计算器!E6*2+ROUNDDOWN(D1216/4,0))*能力值计算器!C2/100+5,0)*能力值计算器!H6,0)*能力值计算器!K6,0)*能力值计算器!L6,0)*VLOOKUP(能力值计算器!J6,能力变化对照表!A:B,2,0),0)</f>
        <v>92</v>
      </c>
      <c r="I1216">
        <f>ROUNDDOWN(ROUNDDOWN(ROUNDDOWN(ROUNDDOWN(ROUNDDOWN((能力值计算器!F8+能力值计算器!E8*2+ROUNDDOWN(E1216/4,0))*能力值计算器!C2/100+5,0)*能力值计算器!H8,0)*能力值计算器!K8,0)*能力值计算器!L8,0)*VLOOKUP(能力值计算器!J8,能力变化对照表!A:B,2,0),0)</f>
        <v>-39</v>
      </c>
      <c r="J1216">
        <f t="shared" si="147"/>
        <v>0</v>
      </c>
      <c r="K1216">
        <f t="shared" si="148"/>
        <v>-6240</v>
      </c>
      <c r="L1216">
        <f t="shared" si="149"/>
        <v>8480</v>
      </c>
      <c r="M1216">
        <f t="shared" si="150"/>
        <v>238.1</v>
      </c>
      <c r="N1216">
        <f t="shared" si="151"/>
        <v>1</v>
      </c>
    </row>
    <row r="1217" spans="1:14">
      <c r="A1217">
        <f t="shared" si="144"/>
        <v>0</v>
      </c>
      <c r="B1217">
        <f t="shared" si="145"/>
        <v>0</v>
      </c>
      <c r="C1217">
        <v>144</v>
      </c>
      <c r="D1217">
        <v>72</v>
      </c>
      <c r="E1217">
        <f t="shared" si="146"/>
        <v>-999</v>
      </c>
      <c r="F1217">
        <f>能力值计算器!G2</f>
        <v>0</v>
      </c>
      <c r="G1217">
        <f>ROUNDDOWN((能力值计算器!F4+能力值计算器!E4*2+ROUNDDOWN(C1217/4,0))*能力值计算器!C2/100+10+能力值计算器!C2,0)</f>
        <v>163</v>
      </c>
      <c r="H1217">
        <f>ROUNDDOWN(ROUNDDOWN(ROUNDDOWN(ROUNDDOWN(ROUNDDOWN((能力值计算器!F6+能力值计算器!E6*2+ROUNDDOWN(D1217/4,0))*能力值计算器!C2/100+5,0)*能力值计算器!H6,0)*能力值计算器!K6,0)*能力值计算器!L6,0)*VLOOKUP(能力值计算器!J6,能力变化对照表!A:B,2,0),0)</f>
        <v>94</v>
      </c>
      <c r="I1217">
        <f>ROUNDDOWN(ROUNDDOWN(ROUNDDOWN(ROUNDDOWN(ROUNDDOWN((能力值计算器!F8+能力值计算器!E8*2+ROUNDDOWN(E1217/4,0))*能力值计算器!C2/100+5,0)*能力值计算器!H8,0)*能力值计算器!K8,0)*能力值计算器!L8,0)*VLOOKUP(能力值计算器!J8,能力变化对照表!A:B,2,0),0)</f>
        <v>-39</v>
      </c>
      <c r="J1217">
        <f t="shared" si="147"/>
        <v>0</v>
      </c>
      <c r="K1217">
        <f t="shared" si="148"/>
        <v>-6357</v>
      </c>
      <c r="L1217">
        <f t="shared" si="149"/>
        <v>8965</v>
      </c>
      <c r="M1217">
        <f t="shared" si="150"/>
        <v>241.1</v>
      </c>
      <c r="N1217">
        <f t="shared" si="151"/>
        <v>1</v>
      </c>
    </row>
    <row r="1218" spans="1:14">
      <c r="A1218">
        <f t="shared" ref="A1218:A1281" si="152">IF(N1218=1,0,L1218+1/M1218)</f>
        <v>0</v>
      </c>
      <c r="B1218">
        <f t="shared" ref="B1218:B1281" si="153">IF(A1218=MAX(A:A),1,0)</f>
        <v>0</v>
      </c>
      <c r="C1218">
        <v>144</v>
      </c>
      <c r="D1218">
        <v>40</v>
      </c>
      <c r="E1218">
        <f t="shared" ref="E1218:E1281" si="154">IF(F1218-D1218-C1218&gt;253,-999,IF(F1218-D1218-C1218&lt;0,-999,F1218-D1218-C1218))</f>
        <v>-999</v>
      </c>
      <c r="F1218">
        <f>能力值计算器!G2</f>
        <v>0</v>
      </c>
      <c r="G1218">
        <f>ROUNDDOWN((能力值计算器!F4+能力值计算器!E4*2+ROUNDDOWN(C1218/4,0))*能力值计算器!C2/100+10+能力值计算器!C2,0)</f>
        <v>163</v>
      </c>
      <c r="H1218">
        <f>ROUNDDOWN(ROUNDDOWN(ROUNDDOWN(ROUNDDOWN(ROUNDDOWN((能力值计算器!F6+能力值计算器!E6*2+ROUNDDOWN(D1218/4,0))*能力值计算器!C2/100+5,0)*能力值计算器!H6,0)*能力值计算器!K6,0)*能力值计算器!L6,0)*VLOOKUP(能力值计算器!J6,能力变化对照表!A:B,2,0),0)</f>
        <v>90</v>
      </c>
      <c r="I1218">
        <f>ROUNDDOWN(ROUNDDOWN(ROUNDDOWN(ROUNDDOWN(ROUNDDOWN((能力值计算器!F8+能力值计算器!E8*2+ROUNDDOWN(E1218/4,0))*能力值计算器!C2/100+5,0)*能力值计算器!H8,0)*能力值计算器!K8,0)*能力值计算器!L8,0)*VLOOKUP(能力值计算器!J8,能力变化对照表!A:B,2,0),0)</f>
        <v>-39</v>
      </c>
      <c r="J1218">
        <f t="shared" ref="J1218:J1281" si="155">IF(E1218&lt;0,0,G1218*H1218)</f>
        <v>0</v>
      </c>
      <c r="K1218">
        <f t="shared" ref="K1218:K1281" si="156">G1218*I1218</f>
        <v>-6357</v>
      </c>
      <c r="L1218">
        <f t="shared" ref="L1218:L1281" si="157">(H1218+I1218)*G1218</f>
        <v>8313</v>
      </c>
      <c r="M1218">
        <f t="shared" ref="M1218:M1281" si="158">IF(H1218+I1218-G1218&lt;0,G1218-H1218-I1218,H1218+I1218-G1218)+IF(H1218-I1218&lt;0,I1218-H1218,H1218-I1218)+0.1</f>
        <v>241.1</v>
      </c>
      <c r="N1218">
        <f t="shared" ref="N1218:N1281" si="159">IF(E1218&lt;0,1,0)</f>
        <v>1</v>
      </c>
    </row>
    <row r="1219" spans="1:14">
      <c r="A1219">
        <f t="shared" si="152"/>
        <v>0</v>
      </c>
      <c r="B1219">
        <f t="shared" si="153"/>
        <v>0</v>
      </c>
      <c r="C1219">
        <v>120</v>
      </c>
      <c r="D1219">
        <v>88</v>
      </c>
      <c r="E1219">
        <f t="shared" si="154"/>
        <v>-999</v>
      </c>
      <c r="F1219">
        <f>能力值计算器!G2</f>
        <v>0</v>
      </c>
      <c r="G1219">
        <f>ROUNDDOWN((能力值计算器!F4+能力值计算器!E4*2+ROUNDDOWN(C1219/4,0))*能力值计算器!C2/100+10+能力值计算器!C2,0)</f>
        <v>160</v>
      </c>
      <c r="H1219">
        <f>ROUNDDOWN(ROUNDDOWN(ROUNDDOWN(ROUNDDOWN(ROUNDDOWN((能力值计算器!F6+能力值计算器!E6*2+ROUNDDOWN(D1219/4,0))*能力值计算器!C2/100+5,0)*能力值计算器!H6,0)*能力值计算器!K6,0)*能力值计算器!L6,0)*VLOOKUP(能力值计算器!J6,能力变化对照表!A:B,2,0),0)</f>
        <v>96</v>
      </c>
      <c r="I1219">
        <f>ROUNDDOWN(ROUNDDOWN(ROUNDDOWN(ROUNDDOWN(ROUNDDOWN((能力值计算器!F8+能力值计算器!E8*2+ROUNDDOWN(E1219/4,0))*能力值计算器!C2/100+5,0)*能力值计算器!H8,0)*能力值计算器!K8,0)*能力值计算器!L8,0)*VLOOKUP(能力值计算器!J8,能力变化对照表!A:B,2,0),0)</f>
        <v>-39</v>
      </c>
      <c r="J1219">
        <f t="shared" si="155"/>
        <v>0</v>
      </c>
      <c r="K1219">
        <f t="shared" si="156"/>
        <v>-6240</v>
      </c>
      <c r="L1219">
        <f t="shared" si="157"/>
        <v>9120</v>
      </c>
      <c r="M1219">
        <f t="shared" si="158"/>
        <v>238.1</v>
      </c>
      <c r="N1219">
        <f t="shared" si="159"/>
        <v>1</v>
      </c>
    </row>
    <row r="1220" spans="1:14">
      <c r="A1220">
        <f t="shared" si="152"/>
        <v>0</v>
      </c>
      <c r="B1220">
        <f t="shared" si="153"/>
        <v>0</v>
      </c>
      <c r="C1220">
        <v>120</v>
      </c>
      <c r="D1220">
        <v>48</v>
      </c>
      <c r="E1220">
        <f t="shared" si="154"/>
        <v>-999</v>
      </c>
      <c r="F1220">
        <f>能力值计算器!G2</f>
        <v>0</v>
      </c>
      <c r="G1220">
        <f>ROUNDDOWN((能力值计算器!F4+能力值计算器!E4*2+ROUNDDOWN(C1220/4,0))*能力值计算器!C2/100+10+能力值计算器!C2,0)</f>
        <v>160</v>
      </c>
      <c r="H1220">
        <f>ROUNDDOWN(ROUNDDOWN(ROUNDDOWN(ROUNDDOWN(ROUNDDOWN((能力值计算器!F6+能力值计算器!E6*2+ROUNDDOWN(D1220/4,0))*能力值计算器!C2/100+5,0)*能力值计算器!H6,0)*能力值计算器!K6,0)*能力值计算器!L6,0)*VLOOKUP(能力值计算器!J6,能力变化对照表!A:B,2,0),0)</f>
        <v>91</v>
      </c>
      <c r="I1220">
        <f>ROUNDDOWN(ROUNDDOWN(ROUNDDOWN(ROUNDDOWN(ROUNDDOWN((能力值计算器!F8+能力值计算器!E8*2+ROUNDDOWN(E1220/4,0))*能力值计算器!C2/100+5,0)*能力值计算器!H8,0)*能力值计算器!K8,0)*能力值计算器!L8,0)*VLOOKUP(能力值计算器!J8,能力变化对照表!A:B,2,0),0)</f>
        <v>-39</v>
      </c>
      <c r="J1220">
        <f t="shared" si="155"/>
        <v>0</v>
      </c>
      <c r="K1220">
        <f t="shared" si="156"/>
        <v>-6240</v>
      </c>
      <c r="L1220">
        <f t="shared" si="157"/>
        <v>8320</v>
      </c>
      <c r="M1220">
        <f t="shared" si="158"/>
        <v>238.1</v>
      </c>
      <c r="N1220">
        <f t="shared" si="159"/>
        <v>1</v>
      </c>
    </row>
    <row r="1221" spans="1:14">
      <c r="A1221">
        <f t="shared" si="152"/>
        <v>0</v>
      </c>
      <c r="B1221">
        <f t="shared" si="153"/>
        <v>0</v>
      </c>
      <c r="C1221">
        <v>144</v>
      </c>
      <c r="D1221">
        <v>80</v>
      </c>
      <c r="E1221">
        <f t="shared" si="154"/>
        <v>-999</v>
      </c>
      <c r="F1221">
        <f>能力值计算器!G2</f>
        <v>0</v>
      </c>
      <c r="G1221">
        <f>ROUNDDOWN((能力值计算器!F4+能力值计算器!E4*2+ROUNDDOWN(C1221/4,0))*能力值计算器!C2/100+10+能力值计算器!C2,0)</f>
        <v>163</v>
      </c>
      <c r="H1221">
        <f>ROUNDDOWN(ROUNDDOWN(ROUNDDOWN(ROUNDDOWN(ROUNDDOWN((能力值计算器!F6+能力值计算器!E6*2+ROUNDDOWN(D1221/4,0))*能力值计算器!C2/100+5,0)*能力值计算器!H6,0)*能力值计算器!K6,0)*能力值计算器!L6,0)*VLOOKUP(能力值计算器!J6,能力变化对照表!A:B,2,0),0)</f>
        <v>95</v>
      </c>
      <c r="I1221">
        <f>ROUNDDOWN(ROUNDDOWN(ROUNDDOWN(ROUNDDOWN(ROUNDDOWN((能力值计算器!F8+能力值计算器!E8*2+ROUNDDOWN(E1221/4,0))*能力值计算器!C2/100+5,0)*能力值计算器!H8,0)*能力值计算器!K8,0)*能力值计算器!L8,0)*VLOOKUP(能力值计算器!J8,能力变化对照表!A:B,2,0),0)</f>
        <v>-39</v>
      </c>
      <c r="J1221">
        <f t="shared" si="155"/>
        <v>0</v>
      </c>
      <c r="K1221">
        <f t="shared" si="156"/>
        <v>-6357</v>
      </c>
      <c r="L1221">
        <f t="shared" si="157"/>
        <v>9128</v>
      </c>
      <c r="M1221">
        <f t="shared" si="158"/>
        <v>241.1</v>
      </c>
      <c r="N1221">
        <f t="shared" si="159"/>
        <v>1</v>
      </c>
    </row>
    <row r="1222" spans="1:14">
      <c r="A1222">
        <f t="shared" si="152"/>
        <v>0</v>
      </c>
      <c r="B1222">
        <f t="shared" si="153"/>
        <v>0</v>
      </c>
      <c r="C1222">
        <v>144</v>
      </c>
      <c r="D1222">
        <v>32</v>
      </c>
      <c r="E1222">
        <f t="shared" si="154"/>
        <v>-999</v>
      </c>
      <c r="F1222">
        <f>能力值计算器!G2</f>
        <v>0</v>
      </c>
      <c r="G1222">
        <f>ROUNDDOWN((能力值计算器!F4+能力值计算器!E4*2+ROUNDDOWN(C1222/4,0))*能力值计算器!C2/100+10+能力值计算器!C2,0)</f>
        <v>163</v>
      </c>
      <c r="H1222">
        <f>ROUNDDOWN(ROUNDDOWN(ROUNDDOWN(ROUNDDOWN(ROUNDDOWN((能力值计算器!F6+能力值计算器!E6*2+ROUNDDOWN(D1222/4,0))*能力值计算器!C2/100+5,0)*能力值计算器!H6,0)*能力值计算器!K6,0)*能力值计算器!L6,0)*VLOOKUP(能力值计算器!J6,能力变化对照表!A:B,2,0),0)</f>
        <v>89</v>
      </c>
      <c r="I1222">
        <f>ROUNDDOWN(ROUNDDOWN(ROUNDDOWN(ROUNDDOWN(ROUNDDOWN((能力值计算器!F8+能力值计算器!E8*2+ROUNDDOWN(E1222/4,0))*能力值计算器!C2/100+5,0)*能力值计算器!H8,0)*能力值计算器!K8,0)*能力值计算器!L8,0)*VLOOKUP(能力值计算器!J8,能力变化对照表!A:B,2,0),0)</f>
        <v>-39</v>
      </c>
      <c r="J1222">
        <f t="shared" si="155"/>
        <v>0</v>
      </c>
      <c r="K1222">
        <f t="shared" si="156"/>
        <v>-6357</v>
      </c>
      <c r="L1222">
        <f t="shared" si="157"/>
        <v>8150</v>
      </c>
      <c r="M1222">
        <f t="shared" si="158"/>
        <v>241.1</v>
      </c>
      <c r="N1222">
        <f t="shared" si="159"/>
        <v>1</v>
      </c>
    </row>
    <row r="1223" spans="1:14">
      <c r="A1223">
        <f t="shared" si="152"/>
        <v>0</v>
      </c>
      <c r="B1223">
        <f t="shared" si="153"/>
        <v>0</v>
      </c>
      <c r="C1223">
        <v>120</v>
      </c>
      <c r="D1223">
        <v>96</v>
      </c>
      <c r="E1223">
        <f t="shared" si="154"/>
        <v>-999</v>
      </c>
      <c r="F1223">
        <f>能力值计算器!G2</f>
        <v>0</v>
      </c>
      <c r="G1223">
        <f>ROUNDDOWN((能力值计算器!F4+能力值计算器!E4*2+ROUNDDOWN(C1223/4,0))*能力值计算器!C2/100+10+能力值计算器!C2,0)</f>
        <v>160</v>
      </c>
      <c r="H1223">
        <f>ROUNDDOWN(ROUNDDOWN(ROUNDDOWN(ROUNDDOWN(ROUNDDOWN((能力值计算器!F6+能力值计算器!E6*2+ROUNDDOWN(D1223/4,0))*能力值计算器!C2/100+5,0)*能力值计算器!H6,0)*能力值计算器!K6,0)*能力值计算器!L6,0)*VLOOKUP(能力值计算器!J6,能力变化对照表!A:B,2,0),0)</f>
        <v>97</v>
      </c>
      <c r="I1223">
        <f>ROUNDDOWN(ROUNDDOWN(ROUNDDOWN(ROUNDDOWN(ROUNDDOWN((能力值计算器!F8+能力值计算器!E8*2+ROUNDDOWN(E1223/4,0))*能力值计算器!C2/100+5,0)*能力值计算器!H8,0)*能力值计算器!K8,0)*能力值计算器!L8,0)*VLOOKUP(能力值计算器!J8,能力变化对照表!A:B,2,0),0)</f>
        <v>-39</v>
      </c>
      <c r="J1223">
        <f t="shared" si="155"/>
        <v>0</v>
      </c>
      <c r="K1223">
        <f t="shared" si="156"/>
        <v>-6240</v>
      </c>
      <c r="L1223">
        <f t="shared" si="157"/>
        <v>9280</v>
      </c>
      <c r="M1223">
        <f t="shared" si="158"/>
        <v>238.1</v>
      </c>
      <c r="N1223">
        <f t="shared" si="159"/>
        <v>1</v>
      </c>
    </row>
    <row r="1224" spans="1:14">
      <c r="A1224">
        <f t="shared" si="152"/>
        <v>0</v>
      </c>
      <c r="B1224">
        <f t="shared" si="153"/>
        <v>0</v>
      </c>
      <c r="C1224">
        <v>120</v>
      </c>
      <c r="D1224">
        <v>40</v>
      </c>
      <c r="E1224">
        <f t="shared" si="154"/>
        <v>-999</v>
      </c>
      <c r="F1224">
        <f>能力值计算器!G2</f>
        <v>0</v>
      </c>
      <c r="G1224">
        <f>ROUNDDOWN((能力值计算器!F4+能力值计算器!E4*2+ROUNDDOWN(C1224/4,0))*能力值计算器!C2/100+10+能力值计算器!C2,0)</f>
        <v>160</v>
      </c>
      <c r="H1224">
        <f>ROUNDDOWN(ROUNDDOWN(ROUNDDOWN(ROUNDDOWN(ROUNDDOWN((能力值计算器!F6+能力值计算器!E6*2+ROUNDDOWN(D1224/4,0))*能力值计算器!C2/100+5,0)*能力值计算器!H6,0)*能力值计算器!K6,0)*能力值计算器!L6,0)*VLOOKUP(能力值计算器!J6,能力变化对照表!A:B,2,0),0)</f>
        <v>90</v>
      </c>
      <c r="I1224">
        <f>ROUNDDOWN(ROUNDDOWN(ROUNDDOWN(ROUNDDOWN(ROUNDDOWN((能力值计算器!F8+能力值计算器!E8*2+ROUNDDOWN(E1224/4,0))*能力值计算器!C2/100+5,0)*能力值计算器!H8,0)*能力值计算器!K8,0)*能力值计算器!L8,0)*VLOOKUP(能力值计算器!J8,能力变化对照表!A:B,2,0),0)</f>
        <v>-39</v>
      </c>
      <c r="J1224">
        <f t="shared" si="155"/>
        <v>0</v>
      </c>
      <c r="K1224">
        <f t="shared" si="156"/>
        <v>-6240</v>
      </c>
      <c r="L1224">
        <f t="shared" si="157"/>
        <v>8160</v>
      </c>
      <c r="M1224">
        <f t="shared" si="158"/>
        <v>238.1</v>
      </c>
      <c r="N1224">
        <f t="shared" si="159"/>
        <v>1</v>
      </c>
    </row>
    <row r="1225" spans="1:14">
      <c r="A1225">
        <f t="shared" si="152"/>
        <v>0</v>
      </c>
      <c r="B1225">
        <f t="shared" si="153"/>
        <v>0</v>
      </c>
      <c r="C1225">
        <v>144</v>
      </c>
      <c r="D1225">
        <v>88</v>
      </c>
      <c r="E1225">
        <f t="shared" si="154"/>
        <v>-999</v>
      </c>
      <c r="F1225">
        <f>能力值计算器!G2</f>
        <v>0</v>
      </c>
      <c r="G1225">
        <f>ROUNDDOWN((能力值计算器!F4+能力值计算器!E4*2+ROUNDDOWN(C1225/4,0))*能力值计算器!C2/100+10+能力值计算器!C2,0)</f>
        <v>163</v>
      </c>
      <c r="H1225">
        <f>ROUNDDOWN(ROUNDDOWN(ROUNDDOWN(ROUNDDOWN(ROUNDDOWN((能力值计算器!F6+能力值计算器!E6*2+ROUNDDOWN(D1225/4,0))*能力值计算器!C2/100+5,0)*能力值计算器!H6,0)*能力值计算器!K6,0)*能力值计算器!L6,0)*VLOOKUP(能力值计算器!J6,能力变化对照表!A:B,2,0),0)</f>
        <v>96</v>
      </c>
      <c r="I1225">
        <f>ROUNDDOWN(ROUNDDOWN(ROUNDDOWN(ROUNDDOWN(ROUNDDOWN((能力值计算器!F8+能力值计算器!E8*2+ROUNDDOWN(E1225/4,0))*能力值计算器!C2/100+5,0)*能力值计算器!H8,0)*能力值计算器!K8,0)*能力值计算器!L8,0)*VLOOKUP(能力值计算器!J8,能力变化对照表!A:B,2,0),0)</f>
        <v>-39</v>
      </c>
      <c r="J1225">
        <f t="shared" si="155"/>
        <v>0</v>
      </c>
      <c r="K1225">
        <f t="shared" si="156"/>
        <v>-6357</v>
      </c>
      <c r="L1225">
        <f t="shared" si="157"/>
        <v>9291</v>
      </c>
      <c r="M1225">
        <f t="shared" si="158"/>
        <v>241.1</v>
      </c>
      <c r="N1225">
        <f t="shared" si="159"/>
        <v>1</v>
      </c>
    </row>
    <row r="1226" spans="1:14">
      <c r="A1226">
        <f t="shared" si="152"/>
        <v>0</v>
      </c>
      <c r="B1226">
        <f t="shared" si="153"/>
        <v>0</v>
      </c>
      <c r="C1226">
        <v>144</v>
      </c>
      <c r="D1226">
        <v>24</v>
      </c>
      <c r="E1226">
        <f t="shared" si="154"/>
        <v>-999</v>
      </c>
      <c r="F1226">
        <f>能力值计算器!G2</f>
        <v>0</v>
      </c>
      <c r="G1226">
        <f>ROUNDDOWN((能力值计算器!F4+能力值计算器!E4*2+ROUNDDOWN(C1226/4,0))*能力值计算器!C2/100+10+能力值计算器!C2,0)</f>
        <v>163</v>
      </c>
      <c r="H1226">
        <f>ROUNDDOWN(ROUNDDOWN(ROUNDDOWN(ROUNDDOWN(ROUNDDOWN((能力值计算器!F6+能力值计算器!E6*2+ROUNDDOWN(D1226/4,0))*能力值计算器!C2/100+5,0)*能力值计算器!H6,0)*能力值计算器!K6,0)*能力值计算器!L6,0)*VLOOKUP(能力值计算器!J6,能力变化对照表!A:B,2,0),0)</f>
        <v>88</v>
      </c>
      <c r="I1226">
        <f>ROUNDDOWN(ROUNDDOWN(ROUNDDOWN(ROUNDDOWN(ROUNDDOWN((能力值计算器!F8+能力值计算器!E8*2+ROUNDDOWN(E1226/4,0))*能力值计算器!C2/100+5,0)*能力值计算器!H8,0)*能力值计算器!K8,0)*能力值计算器!L8,0)*VLOOKUP(能力值计算器!J8,能力变化对照表!A:B,2,0),0)</f>
        <v>-39</v>
      </c>
      <c r="J1226">
        <f t="shared" si="155"/>
        <v>0</v>
      </c>
      <c r="K1226">
        <f t="shared" si="156"/>
        <v>-6357</v>
      </c>
      <c r="L1226">
        <f t="shared" si="157"/>
        <v>7987</v>
      </c>
      <c r="M1226">
        <f t="shared" si="158"/>
        <v>241.1</v>
      </c>
      <c r="N1226">
        <f t="shared" si="159"/>
        <v>1</v>
      </c>
    </row>
    <row r="1227" spans="1:14">
      <c r="A1227">
        <f t="shared" si="152"/>
        <v>0</v>
      </c>
      <c r="B1227">
        <f t="shared" si="153"/>
        <v>0</v>
      </c>
      <c r="C1227">
        <v>120</v>
      </c>
      <c r="D1227">
        <v>104</v>
      </c>
      <c r="E1227">
        <f t="shared" si="154"/>
        <v>-999</v>
      </c>
      <c r="F1227">
        <f>能力值计算器!G2</f>
        <v>0</v>
      </c>
      <c r="G1227">
        <f>ROUNDDOWN((能力值计算器!F4+能力值计算器!E4*2+ROUNDDOWN(C1227/4,0))*能力值计算器!C2/100+10+能力值计算器!C2,0)</f>
        <v>160</v>
      </c>
      <c r="H1227">
        <f>ROUNDDOWN(ROUNDDOWN(ROUNDDOWN(ROUNDDOWN(ROUNDDOWN((能力值计算器!F6+能力值计算器!E6*2+ROUNDDOWN(D1227/4,0))*能力值计算器!C2/100+5,0)*能力值计算器!H6,0)*能力值计算器!K6,0)*能力值计算器!L6,0)*VLOOKUP(能力值计算器!J6,能力变化对照表!A:B,2,0),0)</f>
        <v>98</v>
      </c>
      <c r="I1227">
        <f>ROUNDDOWN(ROUNDDOWN(ROUNDDOWN(ROUNDDOWN(ROUNDDOWN((能力值计算器!F8+能力值计算器!E8*2+ROUNDDOWN(E1227/4,0))*能力值计算器!C2/100+5,0)*能力值计算器!H8,0)*能力值计算器!K8,0)*能力值计算器!L8,0)*VLOOKUP(能力值计算器!J8,能力变化对照表!A:B,2,0),0)</f>
        <v>-39</v>
      </c>
      <c r="J1227">
        <f t="shared" si="155"/>
        <v>0</v>
      </c>
      <c r="K1227">
        <f t="shared" si="156"/>
        <v>-6240</v>
      </c>
      <c r="L1227">
        <f t="shared" si="157"/>
        <v>9440</v>
      </c>
      <c r="M1227">
        <f t="shared" si="158"/>
        <v>238.1</v>
      </c>
      <c r="N1227">
        <f t="shared" si="159"/>
        <v>1</v>
      </c>
    </row>
    <row r="1228" spans="1:14">
      <c r="A1228">
        <f t="shared" si="152"/>
        <v>0</v>
      </c>
      <c r="B1228">
        <f t="shared" si="153"/>
        <v>0</v>
      </c>
      <c r="C1228">
        <v>120</v>
      </c>
      <c r="D1228">
        <v>32</v>
      </c>
      <c r="E1228">
        <f t="shared" si="154"/>
        <v>-999</v>
      </c>
      <c r="F1228">
        <f>能力值计算器!G2</f>
        <v>0</v>
      </c>
      <c r="G1228">
        <f>ROUNDDOWN((能力值计算器!F4+能力值计算器!E4*2+ROUNDDOWN(C1228/4,0))*能力值计算器!C2/100+10+能力值计算器!C2,0)</f>
        <v>160</v>
      </c>
      <c r="H1228">
        <f>ROUNDDOWN(ROUNDDOWN(ROUNDDOWN(ROUNDDOWN(ROUNDDOWN((能力值计算器!F6+能力值计算器!E6*2+ROUNDDOWN(D1228/4,0))*能力值计算器!C2/100+5,0)*能力值计算器!H6,0)*能力值计算器!K6,0)*能力值计算器!L6,0)*VLOOKUP(能力值计算器!J6,能力变化对照表!A:B,2,0),0)</f>
        <v>89</v>
      </c>
      <c r="I1228">
        <f>ROUNDDOWN(ROUNDDOWN(ROUNDDOWN(ROUNDDOWN(ROUNDDOWN((能力值计算器!F8+能力值计算器!E8*2+ROUNDDOWN(E1228/4,0))*能力值计算器!C2/100+5,0)*能力值计算器!H8,0)*能力值计算器!K8,0)*能力值计算器!L8,0)*VLOOKUP(能力值计算器!J8,能力变化对照表!A:B,2,0),0)</f>
        <v>-39</v>
      </c>
      <c r="J1228">
        <f t="shared" si="155"/>
        <v>0</v>
      </c>
      <c r="K1228">
        <f t="shared" si="156"/>
        <v>-6240</v>
      </c>
      <c r="L1228">
        <f t="shared" si="157"/>
        <v>8000</v>
      </c>
      <c r="M1228">
        <f t="shared" si="158"/>
        <v>238.1</v>
      </c>
      <c r="N1228">
        <f t="shared" si="159"/>
        <v>1</v>
      </c>
    </row>
    <row r="1229" spans="1:14">
      <c r="A1229">
        <f t="shared" si="152"/>
        <v>0</v>
      </c>
      <c r="B1229">
        <f t="shared" si="153"/>
        <v>0</v>
      </c>
      <c r="C1229">
        <v>144</v>
      </c>
      <c r="D1229">
        <v>96</v>
      </c>
      <c r="E1229">
        <f t="shared" si="154"/>
        <v>-999</v>
      </c>
      <c r="F1229">
        <f>能力值计算器!G2</f>
        <v>0</v>
      </c>
      <c r="G1229">
        <f>ROUNDDOWN((能力值计算器!F4+能力值计算器!E4*2+ROUNDDOWN(C1229/4,0))*能力值计算器!C2/100+10+能力值计算器!C2,0)</f>
        <v>163</v>
      </c>
      <c r="H1229">
        <f>ROUNDDOWN(ROUNDDOWN(ROUNDDOWN(ROUNDDOWN(ROUNDDOWN((能力值计算器!F6+能力值计算器!E6*2+ROUNDDOWN(D1229/4,0))*能力值计算器!C2/100+5,0)*能力值计算器!H6,0)*能力值计算器!K6,0)*能力值计算器!L6,0)*VLOOKUP(能力值计算器!J6,能力变化对照表!A:B,2,0),0)</f>
        <v>97</v>
      </c>
      <c r="I1229">
        <f>ROUNDDOWN(ROUNDDOWN(ROUNDDOWN(ROUNDDOWN(ROUNDDOWN((能力值计算器!F8+能力值计算器!E8*2+ROUNDDOWN(E1229/4,0))*能力值计算器!C2/100+5,0)*能力值计算器!H8,0)*能力值计算器!K8,0)*能力值计算器!L8,0)*VLOOKUP(能力值计算器!J8,能力变化对照表!A:B,2,0),0)</f>
        <v>-39</v>
      </c>
      <c r="J1229">
        <f t="shared" si="155"/>
        <v>0</v>
      </c>
      <c r="K1229">
        <f t="shared" si="156"/>
        <v>-6357</v>
      </c>
      <c r="L1229">
        <f t="shared" si="157"/>
        <v>9454</v>
      </c>
      <c r="M1229">
        <f t="shared" si="158"/>
        <v>241.1</v>
      </c>
      <c r="N1229">
        <f t="shared" si="159"/>
        <v>1</v>
      </c>
    </row>
    <row r="1230" spans="1:14">
      <c r="A1230">
        <f t="shared" si="152"/>
        <v>0</v>
      </c>
      <c r="B1230">
        <f t="shared" si="153"/>
        <v>0</v>
      </c>
      <c r="C1230">
        <v>144</v>
      </c>
      <c r="D1230">
        <v>16</v>
      </c>
      <c r="E1230">
        <f t="shared" si="154"/>
        <v>-999</v>
      </c>
      <c r="F1230">
        <f>能力值计算器!G2</f>
        <v>0</v>
      </c>
      <c r="G1230">
        <f>ROUNDDOWN((能力值计算器!F4+能力值计算器!E4*2+ROUNDDOWN(C1230/4,0))*能力值计算器!C2/100+10+能力值计算器!C2,0)</f>
        <v>163</v>
      </c>
      <c r="H1230">
        <f>ROUNDDOWN(ROUNDDOWN(ROUNDDOWN(ROUNDDOWN(ROUNDDOWN((能力值计算器!F6+能力值计算器!E6*2+ROUNDDOWN(D1230/4,0))*能力值计算器!C2/100+5,0)*能力值计算器!H6,0)*能力值计算器!K6,0)*能力值计算器!L6,0)*VLOOKUP(能力值计算器!J6,能力变化对照表!A:B,2,0),0)</f>
        <v>87</v>
      </c>
      <c r="I1230">
        <f>ROUNDDOWN(ROUNDDOWN(ROUNDDOWN(ROUNDDOWN(ROUNDDOWN((能力值计算器!F8+能力值计算器!E8*2+ROUNDDOWN(E1230/4,0))*能力值计算器!C2/100+5,0)*能力值计算器!H8,0)*能力值计算器!K8,0)*能力值计算器!L8,0)*VLOOKUP(能力值计算器!J8,能力变化对照表!A:B,2,0),0)</f>
        <v>-39</v>
      </c>
      <c r="J1230">
        <f t="shared" si="155"/>
        <v>0</v>
      </c>
      <c r="K1230">
        <f t="shared" si="156"/>
        <v>-6357</v>
      </c>
      <c r="L1230">
        <f t="shared" si="157"/>
        <v>7824</v>
      </c>
      <c r="M1230">
        <f t="shared" si="158"/>
        <v>241.1</v>
      </c>
      <c r="N1230">
        <f t="shared" si="159"/>
        <v>1</v>
      </c>
    </row>
    <row r="1231" spans="1:14">
      <c r="A1231">
        <f t="shared" si="152"/>
        <v>0</v>
      </c>
      <c r="B1231">
        <f t="shared" si="153"/>
        <v>0</v>
      </c>
      <c r="C1231">
        <v>120</v>
      </c>
      <c r="D1231">
        <v>112</v>
      </c>
      <c r="E1231">
        <f t="shared" si="154"/>
        <v>-999</v>
      </c>
      <c r="F1231">
        <f>能力值计算器!G2</f>
        <v>0</v>
      </c>
      <c r="G1231">
        <f>ROUNDDOWN((能力值计算器!F4+能力值计算器!E4*2+ROUNDDOWN(C1231/4,0))*能力值计算器!C2/100+10+能力值计算器!C2,0)</f>
        <v>160</v>
      </c>
      <c r="H1231">
        <f>ROUNDDOWN(ROUNDDOWN(ROUNDDOWN(ROUNDDOWN(ROUNDDOWN((能力值计算器!F6+能力值计算器!E6*2+ROUNDDOWN(D1231/4,0))*能力值计算器!C2/100+5,0)*能力值计算器!H6,0)*能力值计算器!K6,0)*能力值计算器!L6,0)*VLOOKUP(能力值计算器!J6,能力变化对照表!A:B,2,0),0)</f>
        <v>99</v>
      </c>
      <c r="I1231">
        <f>ROUNDDOWN(ROUNDDOWN(ROUNDDOWN(ROUNDDOWN(ROUNDDOWN((能力值计算器!F8+能力值计算器!E8*2+ROUNDDOWN(E1231/4,0))*能力值计算器!C2/100+5,0)*能力值计算器!H8,0)*能力值计算器!K8,0)*能力值计算器!L8,0)*VLOOKUP(能力值计算器!J8,能力变化对照表!A:B,2,0),0)</f>
        <v>-39</v>
      </c>
      <c r="J1231">
        <f t="shared" si="155"/>
        <v>0</v>
      </c>
      <c r="K1231">
        <f t="shared" si="156"/>
        <v>-6240</v>
      </c>
      <c r="L1231">
        <f t="shared" si="157"/>
        <v>9600</v>
      </c>
      <c r="M1231">
        <f t="shared" si="158"/>
        <v>238.1</v>
      </c>
      <c r="N1231">
        <f t="shared" si="159"/>
        <v>1</v>
      </c>
    </row>
    <row r="1232" spans="1:14">
      <c r="A1232">
        <f t="shared" si="152"/>
        <v>0</v>
      </c>
      <c r="B1232">
        <f t="shared" si="153"/>
        <v>0</v>
      </c>
      <c r="C1232">
        <v>120</v>
      </c>
      <c r="D1232">
        <v>24</v>
      </c>
      <c r="E1232">
        <f t="shared" si="154"/>
        <v>-999</v>
      </c>
      <c r="F1232">
        <f>能力值计算器!G2</f>
        <v>0</v>
      </c>
      <c r="G1232">
        <f>ROUNDDOWN((能力值计算器!F4+能力值计算器!E4*2+ROUNDDOWN(C1232/4,0))*能力值计算器!C2/100+10+能力值计算器!C2,0)</f>
        <v>160</v>
      </c>
      <c r="H1232">
        <f>ROUNDDOWN(ROUNDDOWN(ROUNDDOWN(ROUNDDOWN(ROUNDDOWN((能力值计算器!F6+能力值计算器!E6*2+ROUNDDOWN(D1232/4,0))*能力值计算器!C2/100+5,0)*能力值计算器!H6,0)*能力值计算器!K6,0)*能力值计算器!L6,0)*VLOOKUP(能力值计算器!J6,能力变化对照表!A:B,2,0),0)</f>
        <v>88</v>
      </c>
      <c r="I1232">
        <f>ROUNDDOWN(ROUNDDOWN(ROUNDDOWN(ROUNDDOWN(ROUNDDOWN((能力值计算器!F8+能力值计算器!E8*2+ROUNDDOWN(E1232/4,0))*能力值计算器!C2/100+5,0)*能力值计算器!H8,0)*能力值计算器!K8,0)*能力值计算器!L8,0)*VLOOKUP(能力值计算器!J8,能力变化对照表!A:B,2,0),0)</f>
        <v>-39</v>
      </c>
      <c r="J1232">
        <f t="shared" si="155"/>
        <v>0</v>
      </c>
      <c r="K1232">
        <f t="shared" si="156"/>
        <v>-6240</v>
      </c>
      <c r="L1232">
        <f t="shared" si="157"/>
        <v>7840</v>
      </c>
      <c r="M1232">
        <f t="shared" si="158"/>
        <v>238.1</v>
      </c>
      <c r="N1232">
        <f t="shared" si="159"/>
        <v>1</v>
      </c>
    </row>
    <row r="1233" spans="1:14">
      <c r="A1233">
        <f t="shared" si="152"/>
        <v>0</v>
      </c>
      <c r="B1233">
        <f t="shared" si="153"/>
        <v>0</v>
      </c>
      <c r="C1233">
        <v>144</v>
      </c>
      <c r="D1233">
        <v>104</v>
      </c>
      <c r="E1233">
        <f t="shared" si="154"/>
        <v>-999</v>
      </c>
      <c r="F1233">
        <f>能力值计算器!G2</f>
        <v>0</v>
      </c>
      <c r="G1233">
        <f>ROUNDDOWN((能力值计算器!F4+能力值计算器!E4*2+ROUNDDOWN(C1233/4,0))*能力值计算器!C2/100+10+能力值计算器!C2,0)</f>
        <v>163</v>
      </c>
      <c r="H1233">
        <f>ROUNDDOWN(ROUNDDOWN(ROUNDDOWN(ROUNDDOWN(ROUNDDOWN((能力值计算器!F6+能力值计算器!E6*2+ROUNDDOWN(D1233/4,0))*能力值计算器!C2/100+5,0)*能力值计算器!H6,0)*能力值计算器!K6,0)*能力值计算器!L6,0)*VLOOKUP(能力值计算器!J6,能力变化对照表!A:B,2,0),0)</f>
        <v>98</v>
      </c>
      <c r="I1233">
        <f>ROUNDDOWN(ROUNDDOWN(ROUNDDOWN(ROUNDDOWN(ROUNDDOWN((能力值计算器!F8+能力值计算器!E8*2+ROUNDDOWN(E1233/4,0))*能力值计算器!C2/100+5,0)*能力值计算器!H8,0)*能力值计算器!K8,0)*能力值计算器!L8,0)*VLOOKUP(能力值计算器!J8,能力变化对照表!A:B,2,0),0)</f>
        <v>-39</v>
      </c>
      <c r="J1233">
        <f t="shared" si="155"/>
        <v>0</v>
      </c>
      <c r="K1233">
        <f t="shared" si="156"/>
        <v>-6357</v>
      </c>
      <c r="L1233">
        <f t="shared" si="157"/>
        <v>9617</v>
      </c>
      <c r="M1233">
        <f t="shared" si="158"/>
        <v>241.1</v>
      </c>
      <c r="N1233">
        <f t="shared" si="159"/>
        <v>1</v>
      </c>
    </row>
    <row r="1234" spans="1:14">
      <c r="A1234">
        <f t="shared" si="152"/>
        <v>0</v>
      </c>
      <c r="B1234">
        <f t="shared" si="153"/>
        <v>0</v>
      </c>
      <c r="C1234">
        <v>144</v>
      </c>
      <c r="D1234">
        <v>8</v>
      </c>
      <c r="E1234">
        <f t="shared" si="154"/>
        <v>-999</v>
      </c>
      <c r="F1234">
        <f>能力值计算器!G2</f>
        <v>0</v>
      </c>
      <c r="G1234">
        <f>ROUNDDOWN((能力值计算器!F4+能力值计算器!E4*2+ROUNDDOWN(C1234/4,0))*能力值计算器!C2/100+10+能力值计算器!C2,0)</f>
        <v>163</v>
      </c>
      <c r="H1234">
        <f>ROUNDDOWN(ROUNDDOWN(ROUNDDOWN(ROUNDDOWN(ROUNDDOWN((能力值计算器!F6+能力值计算器!E6*2+ROUNDDOWN(D1234/4,0))*能力值计算器!C2/100+5,0)*能力值计算器!H6,0)*能力值计算器!K6,0)*能力值计算器!L6,0)*VLOOKUP(能力值计算器!J6,能力变化对照表!A:B,2,0),0)</f>
        <v>86</v>
      </c>
      <c r="I1234">
        <f>ROUNDDOWN(ROUNDDOWN(ROUNDDOWN(ROUNDDOWN(ROUNDDOWN((能力值计算器!F8+能力值计算器!E8*2+ROUNDDOWN(E1234/4,0))*能力值计算器!C2/100+5,0)*能力值计算器!H8,0)*能力值计算器!K8,0)*能力值计算器!L8,0)*VLOOKUP(能力值计算器!J8,能力变化对照表!A:B,2,0),0)</f>
        <v>-39</v>
      </c>
      <c r="J1234">
        <f t="shared" si="155"/>
        <v>0</v>
      </c>
      <c r="K1234">
        <f t="shared" si="156"/>
        <v>-6357</v>
      </c>
      <c r="L1234">
        <f t="shared" si="157"/>
        <v>7661</v>
      </c>
      <c r="M1234">
        <f t="shared" si="158"/>
        <v>241.1</v>
      </c>
      <c r="N1234">
        <f t="shared" si="159"/>
        <v>1</v>
      </c>
    </row>
    <row r="1235" spans="1:14">
      <c r="A1235">
        <f t="shared" si="152"/>
        <v>0</v>
      </c>
      <c r="B1235">
        <f t="shared" si="153"/>
        <v>0</v>
      </c>
      <c r="C1235">
        <v>120</v>
      </c>
      <c r="D1235">
        <v>120</v>
      </c>
      <c r="E1235">
        <f t="shared" si="154"/>
        <v>-999</v>
      </c>
      <c r="F1235">
        <f>能力值计算器!G2</f>
        <v>0</v>
      </c>
      <c r="G1235">
        <f>ROUNDDOWN((能力值计算器!F4+能力值计算器!E4*2+ROUNDDOWN(C1235/4,0))*能力值计算器!C2/100+10+能力值计算器!C2,0)</f>
        <v>160</v>
      </c>
      <c r="H1235">
        <f>ROUNDDOWN(ROUNDDOWN(ROUNDDOWN(ROUNDDOWN(ROUNDDOWN((能力值计算器!F6+能力值计算器!E6*2+ROUNDDOWN(D1235/4,0))*能力值计算器!C2/100+5,0)*能力值计算器!H6,0)*能力值计算器!K6,0)*能力值计算器!L6,0)*VLOOKUP(能力值计算器!J6,能力变化对照表!A:B,2,0),0)</f>
        <v>100</v>
      </c>
      <c r="I1235">
        <f>ROUNDDOWN(ROUNDDOWN(ROUNDDOWN(ROUNDDOWN(ROUNDDOWN((能力值计算器!F8+能力值计算器!E8*2+ROUNDDOWN(E1235/4,0))*能力值计算器!C2/100+5,0)*能力值计算器!H8,0)*能力值计算器!K8,0)*能力值计算器!L8,0)*VLOOKUP(能力值计算器!J8,能力变化对照表!A:B,2,0),0)</f>
        <v>-39</v>
      </c>
      <c r="J1235">
        <f t="shared" si="155"/>
        <v>0</v>
      </c>
      <c r="K1235">
        <f t="shared" si="156"/>
        <v>-6240</v>
      </c>
      <c r="L1235">
        <f t="shared" si="157"/>
        <v>9760</v>
      </c>
      <c r="M1235">
        <f t="shared" si="158"/>
        <v>238.1</v>
      </c>
      <c r="N1235">
        <f t="shared" si="159"/>
        <v>1</v>
      </c>
    </row>
    <row r="1236" spans="1:14">
      <c r="A1236">
        <f t="shared" si="152"/>
        <v>0</v>
      </c>
      <c r="B1236">
        <f t="shared" si="153"/>
        <v>0</v>
      </c>
      <c r="C1236">
        <v>120</v>
      </c>
      <c r="D1236">
        <v>16</v>
      </c>
      <c r="E1236">
        <f t="shared" si="154"/>
        <v>-999</v>
      </c>
      <c r="F1236">
        <f>能力值计算器!G2</f>
        <v>0</v>
      </c>
      <c r="G1236">
        <f>ROUNDDOWN((能力值计算器!F4+能力值计算器!E4*2+ROUNDDOWN(C1236/4,0))*能力值计算器!C2/100+10+能力值计算器!C2,0)</f>
        <v>160</v>
      </c>
      <c r="H1236">
        <f>ROUNDDOWN(ROUNDDOWN(ROUNDDOWN(ROUNDDOWN(ROUNDDOWN((能力值计算器!F6+能力值计算器!E6*2+ROUNDDOWN(D1236/4,0))*能力值计算器!C2/100+5,0)*能力值计算器!H6,0)*能力值计算器!K6,0)*能力值计算器!L6,0)*VLOOKUP(能力值计算器!J6,能力变化对照表!A:B,2,0),0)</f>
        <v>87</v>
      </c>
      <c r="I1236">
        <f>ROUNDDOWN(ROUNDDOWN(ROUNDDOWN(ROUNDDOWN(ROUNDDOWN((能力值计算器!F8+能力值计算器!E8*2+ROUNDDOWN(E1236/4,0))*能力值计算器!C2/100+5,0)*能力值计算器!H8,0)*能力值计算器!K8,0)*能力值计算器!L8,0)*VLOOKUP(能力值计算器!J8,能力变化对照表!A:B,2,0),0)</f>
        <v>-39</v>
      </c>
      <c r="J1236">
        <f t="shared" si="155"/>
        <v>0</v>
      </c>
      <c r="K1236">
        <f t="shared" si="156"/>
        <v>-6240</v>
      </c>
      <c r="L1236">
        <f t="shared" si="157"/>
        <v>7680</v>
      </c>
      <c r="M1236">
        <f t="shared" si="158"/>
        <v>238.1</v>
      </c>
      <c r="N1236">
        <f t="shared" si="159"/>
        <v>1</v>
      </c>
    </row>
    <row r="1237" spans="1:14">
      <c r="A1237">
        <f t="shared" si="152"/>
        <v>0</v>
      </c>
      <c r="B1237">
        <f t="shared" si="153"/>
        <v>0</v>
      </c>
      <c r="C1237">
        <v>144</v>
      </c>
      <c r="D1237">
        <v>0</v>
      </c>
      <c r="E1237">
        <f t="shared" si="154"/>
        <v>-999</v>
      </c>
      <c r="F1237">
        <f>能力值计算器!G2</f>
        <v>0</v>
      </c>
      <c r="G1237">
        <f>ROUNDDOWN((能力值计算器!F4+能力值计算器!E4*2+ROUNDDOWN(C1237/4,0))*能力值计算器!C2/100+10+能力值计算器!C2,0)</f>
        <v>163</v>
      </c>
      <c r="H1237">
        <f>ROUNDDOWN(ROUNDDOWN(ROUNDDOWN(ROUNDDOWN(ROUNDDOWN((能力值计算器!F6+能力值计算器!E6*2+ROUNDDOWN(D1237/4,0))*能力值计算器!C2/100+5,0)*能力值计算器!H6,0)*能力值计算器!K6,0)*能力值计算器!L6,0)*VLOOKUP(能力值计算器!J6,能力变化对照表!A:B,2,0),0)</f>
        <v>85</v>
      </c>
      <c r="I1237">
        <f>ROUNDDOWN(ROUNDDOWN(ROUNDDOWN(ROUNDDOWN(ROUNDDOWN((能力值计算器!F8+能力值计算器!E8*2+ROUNDDOWN(E1237/4,0))*能力值计算器!C2/100+5,0)*能力值计算器!H8,0)*能力值计算器!K8,0)*能力值计算器!L8,0)*VLOOKUP(能力值计算器!J8,能力变化对照表!A:B,2,0),0)</f>
        <v>-39</v>
      </c>
      <c r="J1237">
        <f t="shared" si="155"/>
        <v>0</v>
      </c>
      <c r="K1237">
        <f t="shared" si="156"/>
        <v>-6357</v>
      </c>
      <c r="L1237">
        <f t="shared" si="157"/>
        <v>7498</v>
      </c>
      <c r="M1237">
        <f t="shared" si="158"/>
        <v>241.1</v>
      </c>
      <c r="N1237">
        <f t="shared" si="159"/>
        <v>1</v>
      </c>
    </row>
    <row r="1238" spans="1:14">
      <c r="A1238">
        <f t="shared" si="152"/>
        <v>0</v>
      </c>
      <c r="B1238">
        <f t="shared" si="153"/>
        <v>0</v>
      </c>
      <c r="C1238">
        <v>144</v>
      </c>
      <c r="D1238">
        <v>112</v>
      </c>
      <c r="E1238">
        <f t="shared" si="154"/>
        <v>-999</v>
      </c>
      <c r="F1238">
        <f>能力值计算器!G2</f>
        <v>0</v>
      </c>
      <c r="G1238">
        <f>ROUNDDOWN((能力值计算器!F4+能力值计算器!E4*2+ROUNDDOWN(C1238/4,0))*能力值计算器!C2/100+10+能力值计算器!C2,0)</f>
        <v>163</v>
      </c>
      <c r="H1238">
        <f>ROUNDDOWN(ROUNDDOWN(ROUNDDOWN(ROUNDDOWN(ROUNDDOWN((能力值计算器!F6+能力值计算器!E6*2+ROUNDDOWN(D1238/4,0))*能力值计算器!C2/100+5,0)*能力值计算器!H6,0)*能力值计算器!K6,0)*能力值计算器!L6,0)*VLOOKUP(能力值计算器!J6,能力变化对照表!A:B,2,0),0)</f>
        <v>99</v>
      </c>
      <c r="I1238">
        <f>ROUNDDOWN(ROUNDDOWN(ROUNDDOWN(ROUNDDOWN(ROUNDDOWN((能力值计算器!F8+能力值计算器!E8*2+ROUNDDOWN(E1238/4,0))*能力值计算器!C2/100+5,0)*能力值计算器!H8,0)*能力值计算器!K8,0)*能力值计算器!L8,0)*VLOOKUP(能力值计算器!J8,能力变化对照表!A:B,2,0),0)</f>
        <v>-39</v>
      </c>
      <c r="J1238">
        <f t="shared" si="155"/>
        <v>0</v>
      </c>
      <c r="K1238">
        <f t="shared" si="156"/>
        <v>-6357</v>
      </c>
      <c r="L1238">
        <f t="shared" si="157"/>
        <v>9780</v>
      </c>
      <c r="M1238">
        <f t="shared" si="158"/>
        <v>241.1</v>
      </c>
      <c r="N1238">
        <f t="shared" si="159"/>
        <v>1</v>
      </c>
    </row>
    <row r="1239" spans="1:14">
      <c r="A1239">
        <f t="shared" si="152"/>
        <v>0</v>
      </c>
      <c r="B1239">
        <f t="shared" si="153"/>
        <v>0</v>
      </c>
      <c r="C1239">
        <v>120</v>
      </c>
      <c r="D1239">
        <v>128</v>
      </c>
      <c r="E1239">
        <f t="shared" si="154"/>
        <v>-999</v>
      </c>
      <c r="F1239">
        <f>能力值计算器!G2</f>
        <v>0</v>
      </c>
      <c r="G1239">
        <f>ROUNDDOWN((能力值计算器!F4+能力值计算器!E4*2+ROUNDDOWN(C1239/4,0))*能力值计算器!C2/100+10+能力值计算器!C2,0)</f>
        <v>160</v>
      </c>
      <c r="H1239">
        <f>ROUNDDOWN(ROUNDDOWN(ROUNDDOWN(ROUNDDOWN(ROUNDDOWN((能力值计算器!F6+能力值计算器!E6*2+ROUNDDOWN(D1239/4,0))*能力值计算器!C2/100+5,0)*能力值计算器!H6,0)*能力值计算器!K6,0)*能力值计算器!L6,0)*VLOOKUP(能力值计算器!J6,能力变化对照表!A:B,2,0),0)</f>
        <v>101</v>
      </c>
      <c r="I1239">
        <f>ROUNDDOWN(ROUNDDOWN(ROUNDDOWN(ROUNDDOWN(ROUNDDOWN((能力值计算器!F8+能力值计算器!E8*2+ROUNDDOWN(E1239/4,0))*能力值计算器!C2/100+5,0)*能力值计算器!H8,0)*能力值计算器!K8,0)*能力值计算器!L8,0)*VLOOKUP(能力值计算器!J8,能力变化对照表!A:B,2,0),0)</f>
        <v>-39</v>
      </c>
      <c r="J1239">
        <f t="shared" si="155"/>
        <v>0</v>
      </c>
      <c r="K1239">
        <f t="shared" si="156"/>
        <v>-6240</v>
      </c>
      <c r="L1239">
        <f t="shared" si="157"/>
        <v>9920</v>
      </c>
      <c r="M1239">
        <f t="shared" si="158"/>
        <v>238.1</v>
      </c>
      <c r="N1239">
        <f t="shared" si="159"/>
        <v>1</v>
      </c>
    </row>
    <row r="1240" spans="1:14">
      <c r="A1240">
        <f t="shared" si="152"/>
        <v>0</v>
      </c>
      <c r="B1240">
        <f t="shared" si="153"/>
        <v>0</v>
      </c>
      <c r="C1240">
        <v>120</v>
      </c>
      <c r="D1240">
        <v>8</v>
      </c>
      <c r="E1240">
        <f t="shared" si="154"/>
        <v>-999</v>
      </c>
      <c r="F1240">
        <f>能力值计算器!G2</f>
        <v>0</v>
      </c>
      <c r="G1240">
        <f>ROUNDDOWN((能力值计算器!F4+能力值计算器!E4*2+ROUNDDOWN(C1240/4,0))*能力值计算器!C2/100+10+能力值计算器!C2,0)</f>
        <v>160</v>
      </c>
      <c r="H1240">
        <f>ROUNDDOWN(ROUNDDOWN(ROUNDDOWN(ROUNDDOWN(ROUNDDOWN((能力值计算器!F6+能力值计算器!E6*2+ROUNDDOWN(D1240/4,0))*能力值计算器!C2/100+5,0)*能力值计算器!H6,0)*能力值计算器!K6,0)*能力值计算器!L6,0)*VLOOKUP(能力值计算器!J6,能力变化对照表!A:B,2,0),0)</f>
        <v>86</v>
      </c>
      <c r="I1240">
        <f>ROUNDDOWN(ROUNDDOWN(ROUNDDOWN(ROUNDDOWN(ROUNDDOWN((能力值计算器!F8+能力值计算器!E8*2+ROUNDDOWN(E1240/4,0))*能力值计算器!C2/100+5,0)*能力值计算器!H8,0)*能力值计算器!K8,0)*能力值计算器!L8,0)*VLOOKUP(能力值计算器!J8,能力变化对照表!A:B,2,0),0)</f>
        <v>-39</v>
      </c>
      <c r="J1240">
        <f t="shared" si="155"/>
        <v>0</v>
      </c>
      <c r="K1240">
        <f t="shared" si="156"/>
        <v>-6240</v>
      </c>
      <c r="L1240">
        <f t="shared" si="157"/>
        <v>7520</v>
      </c>
      <c r="M1240">
        <f t="shared" si="158"/>
        <v>238.1</v>
      </c>
      <c r="N1240">
        <f t="shared" si="159"/>
        <v>1</v>
      </c>
    </row>
    <row r="1241" spans="1:14">
      <c r="A1241">
        <f t="shared" si="152"/>
        <v>0</v>
      </c>
      <c r="B1241">
        <f t="shared" si="153"/>
        <v>0</v>
      </c>
      <c r="C1241">
        <v>120</v>
      </c>
      <c r="D1241">
        <v>0</v>
      </c>
      <c r="E1241">
        <f t="shared" si="154"/>
        <v>-999</v>
      </c>
      <c r="F1241">
        <f>能力值计算器!G2</f>
        <v>0</v>
      </c>
      <c r="G1241">
        <f>ROUNDDOWN((能力值计算器!F4+能力值计算器!E4*2+ROUNDDOWN(C1241/4,0))*能力值计算器!C2/100+10+能力值计算器!C2,0)</f>
        <v>160</v>
      </c>
      <c r="H1241">
        <f>ROUNDDOWN(ROUNDDOWN(ROUNDDOWN(ROUNDDOWN(ROUNDDOWN((能力值计算器!F6+能力值计算器!E6*2+ROUNDDOWN(D1241/4,0))*能力值计算器!C2/100+5,0)*能力值计算器!H6,0)*能力值计算器!K6,0)*能力值计算器!L6,0)*VLOOKUP(能力值计算器!J6,能力变化对照表!A:B,2,0),0)</f>
        <v>85</v>
      </c>
      <c r="I1241">
        <f>ROUNDDOWN(ROUNDDOWN(ROUNDDOWN(ROUNDDOWN(ROUNDDOWN((能力值计算器!F8+能力值计算器!E8*2+ROUNDDOWN(E1241/4,0))*能力值计算器!C2/100+5,0)*能力值计算器!H8,0)*能力值计算器!K8,0)*能力值计算器!L8,0)*VLOOKUP(能力值计算器!J8,能力变化对照表!A:B,2,0),0)</f>
        <v>-39</v>
      </c>
      <c r="J1241">
        <f t="shared" si="155"/>
        <v>0</v>
      </c>
      <c r="K1241">
        <f t="shared" si="156"/>
        <v>-6240</v>
      </c>
      <c r="L1241">
        <f t="shared" si="157"/>
        <v>7360</v>
      </c>
      <c r="M1241">
        <f t="shared" si="158"/>
        <v>238.1</v>
      </c>
      <c r="N1241">
        <f t="shared" si="159"/>
        <v>1</v>
      </c>
    </row>
    <row r="1242" spans="1:14">
      <c r="A1242">
        <f t="shared" si="152"/>
        <v>0</v>
      </c>
      <c r="B1242">
        <f t="shared" si="153"/>
        <v>0</v>
      </c>
      <c r="C1242">
        <v>120</v>
      </c>
      <c r="D1242">
        <v>136</v>
      </c>
      <c r="E1242">
        <f t="shared" si="154"/>
        <v>-999</v>
      </c>
      <c r="F1242">
        <f>能力值计算器!G2</f>
        <v>0</v>
      </c>
      <c r="G1242">
        <f>ROUNDDOWN((能力值计算器!F4+能力值计算器!E4*2+ROUNDDOWN(C1242/4,0))*能力值计算器!C2/100+10+能力值计算器!C2,0)</f>
        <v>160</v>
      </c>
      <c r="H1242">
        <f>ROUNDDOWN(ROUNDDOWN(ROUNDDOWN(ROUNDDOWN(ROUNDDOWN((能力值计算器!F6+能力值计算器!E6*2+ROUNDDOWN(D1242/4,0))*能力值计算器!C2/100+5,0)*能力值计算器!H6,0)*能力值计算器!K6,0)*能力值计算器!L6,0)*VLOOKUP(能力值计算器!J6,能力变化对照表!A:B,2,0),0)</f>
        <v>102</v>
      </c>
      <c r="I1242">
        <f>ROUNDDOWN(ROUNDDOWN(ROUNDDOWN(ROUNDDOWN(ROUNDDOWN((能力值计算器!F8+能力值计算器!E8*2+ROUNDDOWN(E1242/4,0))*能力值计算器!C2/100+5,0)*能力值计算器!H8,0)*能力值计算器!K8,0)*能力值计算器!L8,0)*VLOOKUP(能力值计算器!J8,能力变化对照表!A:B,2,0),0)</f>
        <v>-39</v>
      </c>
      <c r="J1242">
        <f t="shared" si="155"/>
        <v>0</v>
      </c>
      <c r="K1242">
        <f t="shared" si="156"/>
        <v>-6240</v>
      </c>
      <c r="L1242">
        <f t="shared" si="157"/>
        <v>10080</v>
      </c>
      <c r="M1242">
        <f t="shared" si="158"/>
        <v>238.1</v>
      </c>
      <c r="N1242">
        <f t="shared" si="159"/>
        <v>1</v>
      </c>
    </row>
    <row r="1243" spans="1:14">
      <c r="A1243">
        <f t="shared" si="152"/>
        <v>0</v>
      </c>
      <c r="B1243">
        <f t="shared" si="153"/>
        <v>0</v>
      </c>
      <c r="C1243">
        <v>112</v>
      </c>
      <c r="D1243">
        <v>72</v>
      </c>
      <c r="E1243">
        <f t="shared" si="154"/>
        <v>-999</v>
      </c>
      <c r="F1243">
        <f>能力值计算器!G2</f>
        <v>0</v>
      </c>
      <c r="G1243">
        <f>ROUNDDOWN((能力值计算器!F4+能力值计算器!E4*2+ROUNDDOWN(C1243/4,0))*能力值计算器!C2/100+10+能力值计算器!C2,0)</f>
        <v>159</v>
      </c>
      <c r="H1243">
        <f>ROUNDDOWN(ROUNDDOWN(ROUNDDOWN(ROUNDDOWN(ROUNDDOWN((能力值计算器!F6+能力值计算器!E6*2+ROUNDDOWN(D1243/4,0))*能力值计算器!C2/100+5,0)*能力值计算器!H6,0)*能力值计算器!K6,0)*能力值计算器!L6,0)*VLOOKUP(能力值计算器!J6,能力变化对照表!A:B,2,0),0)</f>
        <v>94</v>
      </c>
      <c r="I1243">
        <f>ROUNDDOWN(ROUNDDOWN(ROUNDDOWN(ROUNDDOWN(ROUNDDOWN((能力值计算器!F8+能力值计算器!E8*2+ROUNDDOWN(E1243/4,0))*能力值计算器!C2/100+5,0)*能力值计算器!H8,0)*能力值计算器!K8,0)*能力值计算器!L8,0)*VLOOKUP(能力值计算器!J8,能力变化对照表!A:B,2,0),0)</f>
        <v>-39</v>
      </c>
      <c r="J1243">
        <f t="shared" si="155"/>
        <v>0</v>
      </c>
      <c r="K1243">
        <f t="shared" si="156"/>
        <v>-6201</v>
      </c>
      <c r="L1243">
        <f t="shared" si="157"/>
        <v>8745</v>
      </c>
      <c r="M1243">
        <f t="shared" si="158"/>
        <v>237.1</v>
      </c>
      <c r="N1243">
        <f t="shared" si="159"/>
        <v>1</v>
      </c>
    </row>
    <row r="1244" spans="1:14">
      <c r="A1244">
        <f t="shared" si="152"/>
        <v>0</v>
      </c>
      <c r="B1244">
        <f t="shared" si="153"/>
        <v>0</v>
      </c>
      <c r="C1244">
        <v>152</v>
      </c>
      <c r="D1244">
        <v>56</v>
      </c>
      <c r="E1244">
        <f t="shared" si="154"/>
        <v>-999</v>
      </c>
      <c r="F1244">
        <f>能力值计算器!G2</f>
        <v>0</v>
      </c>
      <c r="G1244">
        <f>ROUNDDOWN((能力值计算器!F4+能力值计算器!E4*2+ROUNDDOWN(C1244/4,0))*能力值计算器!C2/100+10+能力值计算器!C2,0)</f>
        <v>164</v>
      </c>
      <c r="H1244">
        <f>ROUNDDOWN(ROUNDDOWN(ROUNDDOWN(ROUNDDOWN(ROUNDDOWN((能力值计算器!F6+能力值计算器!E6*2+ROUNDDOWN(D1244/4,0))*能力值计算器!C2/100+5,0)*能力值计算器!H6,0)*能力值计算器!K6,0)*能力值计算器!L6,0)*VLOOKUP(能力值计算器!J6,能力变化对照表!A:B,2,0),0)</f>
        <v>92</v>
      </c>
      <c r="I1244">
        <f>ROUNDDOWN(ROUNDDOWN(ROUNDDOWN(ROUNDDOWN(ROUNDDOWN((能力值计算器!F8+能力值计算器!E8*2+ROUNDDOWN(E1244/4,0))*能力值计算器!C2/100+5,0)*能力值计算器!H8,0)*能力值计算器!K8,0)*能力值计算器!L8,0)*VLOOKUP(能力值计算器!J8,能力变化对照表!A:B,2,0),0)</f>
        <v>-39</v>
      </c>
      <c r="J1244">
        <f t="shared" si="155"/>
        <v>0</v>
      </c>
      <c r="K1244">
        <f t="shared" si="156"/>
        <v>-6396</v>
      </c>
      <c r="L1244">
        <f t="shared" si="157"/>
        <v>8692</v>
      </c>
      <c r="M1244">
        <f t="shared" si="158"/>
        <v>242.1</v>
      </c>
      <c r="N1244">
        <f t="shared" si="159"/>
        <v>1</v>
      </c>
    </row>
    <row r="1245" spans="1:14">
      <c r="A1245">
        <f t="shared" si="152"/>
        <v>0</v>
      </c>
      <c r="B1245">
        <f t="shared" si="153"/>
        <v>0</v>
      </c>
      <c r="C1245">
        <v>152</v>
      </c>
      <c r="D1245">
        <v>48</v>
      </c>
      <c r="E1245">
        <f t="shared" si="154"/>
        <v>-999</v>
      </c>
      <c r="F1245">
        <f>能力值计算器!G2</f>
        <v>0</v>
      </c>
      <c r="G1245">
        <f>ROUNDDOWN((能力值计算器!F4+能力值计算器!E4*2+ROUNDDOWN(C1245/4,0))*能力值计算器!C2/100+10+能力值计算器!C2,0)</f>
        <v>164</v>
      </c>
      <c r="H1245">
        <f>ROUNDDOWN(ROUNDDOWN(ROUNDDOWN(ROUNDDOWN(ROUNDDOWN((能力值计算器!F6+能力值计算器!E6*2+ROUNDDOWN(D1245/4,0))*能力值计算器!C2/100+5,0)*能力值计算器!H6,0)*能力值计算器!K6,0)*能力值计算器!L6,0)*VLOOKUP(能力值计算器!J6,能力变化对照表!A:B,2,0),0)</f>
        <v>91</v>
      </c>
      <c r="I1245">
        <f>ROUNDDOWN(ROUNDDOWN(ROUNDDOWN(ROUNDDOWN(ROUNDDOWN((能力值计算器!F8+能力值计算器!E8*2+ROUNDDOWN(E1245/4,0))*能力值计算器!C2/100+5,0)*能力值计算器!H8,0)*能力值计算器!K8,0)*能力值计算器!L8,0)*VLOOKUP(能力值计算器!J8,能力变化对照表!A:B,2,0),0)</f>
        <v>-39</v>
      </c>
      <c r="J1245">
        <f t="shared" si="155"/>
        <v>0</v>
      </c>
      <c r="K1245">
        <f t="shared" si="156"/>
        <v>-6396</v>
      </c>
      <c r="L1245">
        <f t="shared" si="157"/>
        <v>8528</v>
      </c>
      <c r="M1245">
        <f t="shared" si="158"/>
        <v>242.1</v>
      </c>
      <c r="N1245">
        <f t="shared" si="159"/>
        <v>1</v>
      </c>
    </row>
    <row r="1246" spans="1:14">
      <c r="A1246">
        <f t="shared" si="152"/>
        <v>0</v>
      </c>
      <c r="B1246">
        <f t="shared" si="153"/>
        <v>0</v>
      </c>
      <c r="C1246">
        <v>112</v>
      </c>
      <c r="D1246">
        <v>80</v>
      </c>
      <c r="E1246">
        <f t="shared" si="154"/>
        <v>-999</v>
      </c>
      <c r="F1246">
        <f>能力值计算器!G2</f>
        <v>0</v>
      </c>
      <c r="G1246">
        <f>ROUNDDOWN((能力值计算器!F4+能力值计算器!E4*2+ROUNDDOWN(C1246/4,0))*能力值计算器!C2/100+10+能力值计算器!C2,0)</f>
        <v>159</v>
      </c>
      <c r="H1246">
        <f>ROUNDDOWN(ROUNDDOWN(ROUNDDOWN(ROUNDDOWN(ROUNDDOWN((能力值计算器!F6+能力值计算器!E6*2+ROUNDDOWN(D1246/4,0))*能力值计算器!C2/100+5,0)*能力值计算器!H6,0)*能力值计算器!K6,0)*能力值计算器!L6,0)*VLOOKUP(能力值计算器!J6,能力变化对照表!A:B,2,0),0)</f>
        <v>95</v>
      </c>
      <c r="I1246">
        <f>ROUNDDOWN(ROUNDDOWN(ROUNDDOWN(ROUNDDOWN(ROUNDDOWN((能力值计算器!F8+能力值计算器!E8*2+ROUNDDOWN(E1246/4,0))*能力值计算器!C2/100+5,0)*能力值计算器!H8,0)*能力值计算器!K8,0)*能力值计算器!L8,0)*VLOOKUP(能力值计算器!J8,能力变化对照表!A:B,2,0),0)</f>
        <v>-39</v>
      </c>
      <c r="J1246">
        <f t="shared" si="155"/>
        <v>0</v>
      </c>
      <c r="K1246">
        <f t="shared" si="156"/>
        <v>-6201</v>
      </c>
      <c r="L1246">
        <f t="shared" si="157"/>
        <v>8904</v>
      </c>
      <c r="M1246">
        <f t="shared" si="158"/>
        <v>237.1</v>
      </c>
      <c r="N1246">
        <f t="shared" si="159"/>
        <v>1</v>
      </c>
    </row>
    <row r="1247" spans="1:14">
      <c r="A1247">
        <f t="shared" si="152"/>
        <v>0</v>
      </c>
      <c r="B1247">
        <f t="shared" si="153"/>
        <v>0</v>
      </c>
      <c r="C1247">
        <v>112</v>
      </c>
      <c r="D1247">
        <v>64</v>
      </c>
      <c r="E1247">
        <f t="shared" si="154"/>
        <v>-999</v>
      </c>
      <c r="F1247">
        <f>能力值计算器!G2</f>
        <v>0</v>
      </c>
      <c r="G1247">
        <f>ROUNDDOWN((能力值计算器!F4+能力值计算器!E4*2+ROUNDDOWN(C1247/4,0))*能力值计算器!C2/100+10+能力值计算器!C2,0)</f>
        <v>159</v>
      </c>
      <c r="H1247">
        <f>ROUNDDOWN(ROUNDDOWN(ROUNDDOWN(ROUNDDOWN(ROUNDDOWN((能力值计算器!F6+能力值计算器!E6*2+ROUNDDOWN(D1247/4,0))*能力值计算器!C2/100+5,0)*能力值计算器!H6,0)*能力值计算器!K6,0)*能力值计算器!L6,0)*VLOOKUP(能力值计算器!J6,能力变化对照表!A:B,2,0),0)</f>
        <v>93</v>
      </c>
      <c r="I1247">
        <f>ROUNDDOWN(ROUNDDOWN(ROUNDDOWN(ROUNDDOWN(ROUNDDOWN((能力值计算器!F8+能力值计算器!E8*2+ROUNDDOWN(E1247/4,0))*能力值计算器!C2/100+5,0)*能力值计算器!H8,0)*能力值计算器!K8,0)*能力值计算器!L8,0)*VLOOKUP(能力值计算器!J8,能力变化对照表!A:B,2,0),0)</f>
        <v>-39</v>
      </c>
      <c r="J1247">
        <f t="shared" si="155"/>
        <v>0</v>
      </c>
      <c r="K1247">
        <f t="shared" si="156"/>
        <v>-6201</v>
      </c>
      <c r="L1247">
        <f t="shared" si="157"/>
        <v>8586</v>
      </c>
      <c r="M1247">
        <f t="shared" si="158"/>
        <v>237.1</v>
      </c>
      <c r="N1247">
        <f t="shared" si="159"/>
        <v>1</v>
      </c>
    </row>
    <row r="1248" spans="1:14">
      <c r="A1248">
        <f t="shared" si="152"/>
        <v>0</v>
      </c>
      <c r="B1248">
        <f t="shared" si="153"/>
        <v>0</v>
      </c>
      <c r="C1248">
        <v>152</v>
      </c>
      <c r="D1248">
        <v>64</v>
      </c>
      <c r="E1248">
        <f t="shared" si="154"/>
        <v>-999</v>
      </c>
      <c r="F1248">
        <f>能力值计算器!G2</f>
        <v>0</v>
      </c>
      <c r="G1248">
        <f>ROUNDDOWN((能力值计算器!F4+能力值计算器!E4*2+ROUNDDOWN(C1248/4,0))*能力值计算器!C2/100+10+能力值计算器!C2,0)</f>
        <v>164</v>
      </c>
      <c r="H1248">
        <f>ROUNDDOWN(ROUNDDOWN(ROUNDDOWN(ROUNDDOWN(ROUNDDOWN((能力值计算器!F6+能力值计算器!E6*2+ROUNDDOWN(D1248/4,0))*能力值计算器!C2/100+5,0)*能力值计算器!H6,0)*能力值计算器!K6,0)*能力值计算器!L6,0)*VLOOKUP(能力值计算器!J6,能力变化对照表!A:B,2,0),0)</f>
        <v>93</v>
      </c>
      <c r="I1248">
        <f>ROUNDDOWN(ROUNDDOWN(ROUNDDOWN(ROUNDDOWN(ROUNDDOWN((能力值计算器!F8+能力值计算器!E8*2+ROUNDDOWN(E1248/4,0))*能力值计算器!C2/100+5,0)*能力值计算器!H8,0)*能力值计算器!K8,0)*能力值计算器!L8,0)*VLOOKUP(能力值计算器!J8,能力变化对照表!A:B,2,0),0)</f>
        <v>-39</v>
      </c>
      <c r="J1248">
        <f t="shared" si="155"/>
        <v>0</v>
      </c>
      <c r="K1248">
        <f t="shared" si="156"/>
        <v>-6396</v>
      </c>
      <c r="L1248">
        <f t="shared" si="157"/>
        <v>8856</v>
      </c>
      <c r="M1248">
        <f t="shared" si="158"/>
        <v>242.1</v>
      </c>
      <c r="N1248">
        <f t="shared" si="159"/>
        <v>1</v>
      </c>
    </row>
    <row r="1249" spans="1:14">
      <c r="A1249">
        <f t="shared" si="152"/>
        <v>0</v>
      </c>
      <c r="B1249">
        <f t="shared" si="153"/>
        <v>0</v>
      </c>
      <c r="C1249">
        <v>152</v>
      </c>
      <c r="D1249">
        <v>40</v>
      </c>
      <c r="E1249">
        <f t="shared" si="154"/>
        <v>-999</v>
      </c>
      <c r="F1249">
        <f>能力值计算器!G2</f>
        <v>0</v>
      </c>
      <c r="G1249">
        <f>ROUNDDOWN((能力值计算器!F4+能力值计算器!E4*2+ROUNDDOWN(C1249/4,0))*能力值计算器!C2/100+10+能力值计算器!C2,0)</f>
        <v>164</v>
      </c>
      <c r="H1249">
        <f>ROUNDDOWN(ROUNDDOWN(ROUNDDOWN(ROUNDDOWN(ROUNDDOWN((能力值计算器!F6+能力值计算器!E6*2+ROUNDDOWN(D1249/4,0))*能力值计算器!C2/100+5,0)*能力值计算器!H6,0)*能力值计算器!K6,0)*能力值计算器!L6,0)*VLOOKUP(能力值计算器!J6,能力变化对照表!A:B,2,0),0)</f>
        <v>90</v>
      </c>
      <c r="I1249">
        <f>ROUNDDOWN(ROUNDDOWN(ROUNDDOWN(ROUNDDOWN(ROUNDDOWN((能力值计算器!F8+能力值计算器!E8*2+ROUNDDOWN(E1249/4,0))*能力值计算器!C2/100+5,0)*能力值计算器!H8,0)*能力值计算器!K8,0)*能力值计算器!L8,0)*VLOOKUP(能力值计算器!J8,能力变化对照表!A:B,2,0),0)</f>
        <v>-39</v>
      </c>
      <c r="J1249">
        <f t="shared" si="155"/>
        <v>0</v>
      </c>
      <c r="K1249">
        <f t="shared" si="156"/>
        <v>-6396</v>
      </c>
      <c r="L1249">
        <f t="shared" si="157"/>
        <v>8364</v>
      </c>
      <c r="M1249">
        <f t="shared" si="158"/>
        <v>242.1</v>
      </c>
      <c r="N1249">
        <f t="shared" si="159"/>
        <v>1</v>
      </c>
    </row>
    <row r="1250" spans="1:14">
      <c r="A1250">
        <f t="shared" si="152"/>
        <v>0</v>
      </c>
      <c r="B1250">
        <f t="shared" si="153"/>
        <v>0</v>
      </c>
      <c r="C1250">
        <v>112</v>
      </c>
      <c r="D1250">
        <v>88</v>
      </c>
      <c r="E1250">
        <f t="shared" si="154"/>
        <v>-999</v>
      </c>
      <c r="F1250">
        <f>能力值计算器!G2</f>
        <v>0</v>
      </c>
      <c r="G1250">
        <f>ROUNDDOWN((能力值计算器!F4+能力值计算器!E4*2+ROUNDDOWN(C1250/4,0))*能力值计算器!C2/100+10+能力值计算器!C2,0)</f>
        <v>159</v>
      </c>
      <c r="H1250">
        <f>ROUNDDOWN(ROUNDDOWN(ROUNDDOWN(ROUNDDOWN(ROUNDDOWN((能力值计算器!F6+能力值计算器!E6*2+ROUNDDOWN(D1250/4,0))*能力值计算器!C2/100+5,0)*能力值计算器!H6,0)*能力值计算器!K6,0)*能力值计算器!L6,0)*VLOOKUP(能力值计算器!J6,能力变化对照表!A:B,2,0),0)</f>
        <v>96</v>
      </c>
      <c r="I1250">
        <f>ROUNDDOWN(ROUNDDOWN(ROUNDDOWN(ROUNDDOWN(ROUNDDOWN((能力值计算器!F8+能力值计算器!E8*2+ROUNDDOWN(E1250/4,0))*能力值计算器!C2/100+5,0)*能力值计算器!H8,0)*能力值计算器!K8,0)*能力值计算器!L8,0)*VLOOKUP(能力值计算器!J8,能力变化对照表!A:B,2,0),0)</f>
        <v>-39</v>
      </c>
      <c r="J1250">
        <f t="shared" si="155"/>
        <v>0</v>
      </c>
      <c r="K1250">
        <f t="shared" si="156"/>
        <v>-6201</v>
      </c>
      <c r="L1250">
        <f t="shared" si="157"/>
        <v>9063</v>
      </c>
      <c r="M1250">
        <f t="shared" si="158"/>
        <v>237.1</v>
      </c>
      <c r="N1250">
        <f t="shared" si="159"/>
        <v>1</v>
      </c>
    </row>
    <row r="1251" spans="1:14">
      <c r="A1251">
        <f t="shared" si="152"/>
        <v>0</v>
      </c>
      <c r="B1251">
        <f t="shared" si="153"/>
        <v>0</v>
      </c>
      <c r="C1251">
        <v>112</v>
      </c>
      <c r="D1251">
        <v>56</v>
      </c>
      <c r="E1251">
        <f t="shared" si="154"/>
        <v>-999</v>
      </c>
      <c r="F1251">
        <f>能力值计算器!G2</f>
        <v>0</v>
      </c>
      <c r="G1251">
        <f>ROUNDDOWN((能力值计算器!F4+能力值计算器!E4*2+ROUNDDOWN(C1251/4,0))*能力值计算器!C2/100+10+能力值计算器!C2,0)</f>
        <v>159</v>
      </c>
      <c r="H1251">
        <f>ROUNDDOWN(ROUNDDOWN(ROUNDDOWN(ROUNDDOWN(ROUNDDOWN((能力值计算器!F6+能力值计算器!E6*2+ROUNDDOWN(D1251/4,0))*能力值计算器!C2/100+5,0)*能力值计算器!H6,0)*能力值计算器!K6,0)*能力值计算器!L6,0)*VLOOKUP(能力值计算器!J6,能力变化对照表!A:B,2,0),0)</f>
        <v>92</v>
      </c>
      <c r="I1251">
        <f>ROUNDDOWN(ROUNDDOWN(ROUNDDOWN(ROUNDDOWN(ROUNDDOWN((能力值计算器!F8+能力值计算器!E8*2+ROUNDDOWN(E1251/4,0))*能力值计算器!C2/100+5,0)*能力值计算器!H8,0)*能力值计算器!K8,0)*能力值计算器!L8,0)*VLOOKUP(能力值计算器!J8,能力变化对照表!A:B,2,0),0)</f>
        <v>-39</v>
      </c>
      <c r="J1251">
        <f t="shared" si="155"/>
        <v>0</v>
      </c>
      <c r="K1251">
        <f t="shared" si="156"/>
        <v>-6201</v>
      </c>
      <c r="L1251">
        <f t="shared" si="157"/>
        <v>8427</v>
      </c>
      <c r="M1251">
        <f t="shared" si="158"/>
        <v>237.1</v>
      </c>
      <c r="N1251">
        <f t="shared" si="159"/>
        <v>1</v>
      </c>
    </row>
    <row r="1252" spans="1:14">
      <c r="A1252">
        <f t="shared" si="152"/>
        <v>0</v>
      </c>
      <c r="B1252">
        <f t="shared" si="153"/>
        <v>0</v>
      </c>
      <c r="C1252">
        <v>152</v>
      </c>
      <c r="D1252">
        <v>72</v>
      </c>
      <c r="E1252">
        <f t="shared" si="154"/>
        <v>-999</v>
      </c>
      <c r="F1252">
        <f>能力值计算器!G2</f>
        <v>0</v>
      </c>
      <c r="G1252">
        <f>ROUNDDOWN((能力值计算器!F4+能力值计算器!E4*2+ROUNDDOWN(C1252/4,0))*能力值计算器!C2/100+10+能力值计算器!C2,0)</f>
        <v>164</v>
      </c>
      <c r="H1252">
        <f>ROUNDDOWN(ROUNDDOWN(ROUNDDOWN(ROUNDDOWN(ROUNDDOWN((能力值计算器!F6+能力值计算器!E6*2+ROUNDDOWN(D1252/4,0))*能力值计算器!C2/100+5,0)*能力值计算器!H6,0)*能力值计算器!K6,0)*能力值计算器!L6,0)*VLOOKUP(能力值计算器!J6,能力变化对照表!A:B,2,0),0)</f>
        <v>94</v>
      </c>
      <c r="I1252">
        <f>ROUNDDOWN(ROUNDDOWN(ROUNDDOWN(ROUNDDOWN(ROUNDDOWN((能力值计算器!F8+能力值计算器!E8*2+ROUNDDOWN(E1252/4,0))*能力值计算器!C2/100+5,0)*能力值计算器!H8,0)*能力值计算器!K8,0)*能力值计算器!L8,0)*VLOOKUP(能力值计算器!J8,能力变化对照表!A:B,2,0),0)</f>
        <v>-39</v>
      </c>
      <c r="J1252">
        <f t="shared" si="155"/>
        <v>0</v>
      </c>
      <c r="K1252">
        <f t="shared" si="156"/>
        <v>-6396</v>
      </c>
      <c r="L1252">
        <f t="shared" si="157"/>
        <v>9020</v>
      </c>
      <c r="M1252">
        <f t="shared" si="158"/>
        <v>242.1</v>
      </c>
      <c r="N1252">
        <f t="shared" si="159"/>
        <v>1</v>
      </c>
    </row>
    <row r="1253" spans="1:14">
      <c r="A1253">
        <f t="shared" si="152"/>
        <v>0</v>
      </c>
      <c r="B1253">
        <f t="shared" si="153"/>
        <v>0</v>
      </c>
      <c r="C1253">
        <v>152</v>
      </c>
      <c r="D1253">
        <v>32</v>
      </c>
      <c r="E1253">
        <f t="shared" si="154"/>
        <v>-999</v>
      </c>
      <c r="F1253">
        <f>能力值计算器!G2</f>
        <v>0</v>
      </c>
      <c r="G1253">
        <f>ROUNDDOWN((能力值计算器!F4+能力值计算器!E4*2+ROUNDDOWN(C1253/4,0))*能力值计算器!C2/100+10+能力值计算器!C2,0)</f>
        <v>164</v>
      </c>
      <c r="H1253">
        <f>ROUNDDOWN(ROUNDDOWN(ROUNDDOWN(ROUNDDOWN(ROUNDDOWN((能力值计算器!F6+能力值计算器!E6*2+ROUNDDOWN(D1253/4,0))*能力值计算器!C2/100+5,0)*能力值计算器!H6,0)*能力值计算器!K6,0)*能力值计算器!L6,0)*VLOOKUP(能力值计算器!J6,能力变化对照表!A:B,2,0),0)</f>
        <v>89</v>
      </c>
      <c r="I1253">
        <f>ROUNDDOWN(ROUNDDOWN(ROUNDDOWN(ROUNDDOWN(ROUNDDOWN((能力值计算器!F8+能力值计算器!E8*2+ROUNDDOWN(E1253/4,0))*能力值计算器!C2/100+5,0)*能力值计算器!H8,0)*能力值计算器!K8,0)*能力值计算器!L8,0)*VLOOKUP(能力值计算器!J8,能力变化对照表!A:B,2,0),0)</f>
        <v>-39</v>
      </c>
      <c r="J1253">
        <f t="shared" si="155"/>
        <v>0</v>
      </c>
      <c r="K1253">
        <f t="shared" si="156"/>
        <v>-6396</v>
      </c>
      <c r="L1253">
        <f t="shared" si="157"/>
        <v>8200</v>
      </c>
      <c r="M1253">
        <f t="shared" si="158"/>
        <v>242.1</v>
      </c>
      <c r="N1253">
        <f t="shared" si="159"/>
        <v>1</v>
      </c>
    </row>
    <row r="1254" spans="1:14">
      <c r="A1254">
        <f t="shared" si="152"/>
        <v>0</v>
      </c>
      <c r="B1254">
        <f t="shared" si="153"/>
        <v>0</v>
      </c>
      <c r="C1254">
        <v>112</v>
      </c>
      <c r="D1254">
        <v>96</v>
      </c>
      <c r="E1254">
        <f t="shared" si="154"/>
        <v>-999</v>
      </c>
      <c r="F1254">
        <f>能力值计算器!G2</f>
        <v>0</v>
      </c>
      <c r="G1254">
        <f>ROUNDDOWN((能力值计算器!F4+能力值计算器!E4*2+ROUNDDOWN(C1254/4,0))*能力值计算器!C2/100+10+能力值计算器!C2,0)</f>
        <v>159</v>
      </c>
      <c r="H1254">
        <f>ROUNDDOWN(ROUNDDOWN(ROUNDDOWN(ROUNDDOWN(ROUNDDOWN((能力值计算器!F6+能力值计算器!E6*2+ROUNDDOWN(D1254/4,0))*能力值计算器!C2/100+5,0)*能力值计算器!H6,0)*能力值计算器!K6,0)*能力值计算器!L6,0)*VLOOKUP(能力值计算器!J6,能力变化对照表!A:B,2,0),0)</f>
        <v>97</v>
      </c>
      <c r="I1254">
        <f>ROUNDDOWN(ROUNDDOWN(ROUNDDOWN(ROUNDDOWN(ROUNDDOWN((能力值计算器!F8+能力值计算器!E8*2+ROUNDDOWN(E1254/4,0))*能力值计算器!C2/100+5,0)*能力值计算器!H8,0)*能力值计算器!K8,0)*能力值计算器!L8,0)*VLOOKUP(能力值计算器!J8,能力变化对照表!A:B,2,0),0)</f>
        <v>-39</v>
      </c>
      <c r="J1254">
        <f t="shared" si="155"/>
        <v>0</v>
      </c>
      <c r="K1254">
        <f t="shared" si="156"/>
        <v>-6201</v>
      </c>
      <c r="L1254">
        <f t="shared" si="157"/>
        <v>9222</v>
      </c>
      <c r="M1254">
        <f t="shared" si="158"/>
        <v>237.1</v>
      </c>
      <c r="N1254">
        <f t="shared" si="159"/>
        <v>1</v>
      </c>
    </row>
    <row r="1255" spans="1:14">
      <c r="A1255">
        <f t="shared" si="152"/>
        <v>0</v>
      </c>
      <c r="B1255">
        <f t="shared" si="153"/>
        <v>0</v>
      </c>
      <c r="C1255">
        <v>112</v>
      </c>
      <c r="D1255">
        <v>48</v>
      </c>
      <c r="E1255">
        <f t="shared" si="154"/>
        <v>-999</v>
      </c>
      <c r="F1255">
        <f>能力值计算器!G2</f>
        <v>0</v>
      </c>
      <c r="G1255">
        <f>ROUNDDOWN((能力值计算器!F4+能力值计算器!E4*2+ROUNDDOWN(C1255/4,0))*能力值计算器!C2/100+10+能力值计算器!C2,0)</f>
        <v>159</v>
      </c>
      <c r="H1255">
        <f>ROUNDDOWN(ROUNDDOWN(ROUNDDOWN(ROUNDDOWN(ROUNDDOWN((能力值计算器!F6+能力值计算器!E6*2+ROUNDDOWN(D1255/4,0))*能力值计算器!C2/100+5,0)*能力值计算器!H6,0)*能力值计算器!K6,0)*能力值计算器!L6,0)*VLOOKUP(能力值计算器!J6,能力变化对照表!A:B,2,0),0)</f>
        <v>91</v>
      </c>
      <c r="I1255">
        <f>ROUNDDOWN(ROUNDDOWN(ROUNDDOWN(ROUNDDOWN(ROUNDDOWN((能力值计算器!F8+能力值计算器!E8*2+ROUNDDOWN(E1255/4,0))*能力值计算器!C2/100+5,0)*能力值计算器!H8,0)*能力值计算器!K8,0)*能力值计算器!L8,0)*VLOOKUP(能力值计算器!J8,能力变化对照表!A:B,2,0),0)</f>
        <v>-39</v>
      </c>
      <c r="J1255">
        <f t="shared" si="155"/>
        <v>0</v>
      </c>
      <c r="K1255">
        <f t="shared" si="156"/>
        <v>-6201</v>
      </c>
      <c r="L1255">
        <f t="shared" si="157"/>
        <v>8268</v>
      </c>
      <c r="M1255">
        <f t="shared" si="158"/>
        <v>237.1</v>
      </c>
      <c r="N1255">
        <f t="shared" si="159"/>
        <v>1</v>
      </c>
    </row>
    <row r="1256" spans="1:14">
      <c r="A1256">
        <f t="shared" si="152"/>
        <v>0</v>
      </c>
      <c r="B1256">
        <f t="shared" si="153"/>
        <v>0</v>
      </c>
      <c r="C1256">
        <v>152</v>
      </c>
      <c r="D1256">
        <v>80</v>
      </c>
      <c r="E1256">
        <f t="shared" si="154"/>
        <v>-999</v>
      </c>
      <c r="F1256">
        <f>能力值计算器!G2</f>
        <v>0</v>
      </c>
      <c r="G1256">
        <f>ROUNDDOWN((能力值计算器!F4+能力值计算器!E4*2+ROUNDDOWN(C1256/4,0))*能力值计算器!C2/100+10+能力值计算器!C2,0)</f>
        <v>164</v>
      </c>
      <c r="H1256">
        <f>ROUNDDOWN(ROUNDDOWN(ROUNDDOWN(ROUNDDOWN(ROUNDDOWN((能力值计算器!F6+能力值计算器!E6*2+ROUNDDOWN(D1256/4,0))*能力值计算器!C2/100+5,0)*能力值计算器!H6,0)*能力值计算器!K6,0)*能力值计算器!L6,0)*VLOOKUP(能力值计算器!J6,能力变化对照表!A:B,2,0),0)</f>
        <v>95</v>
      </c>
      <c r="I1256">
        <f>ROUNDDOWN(ROUNDDOWN(ROUNDDOWN(ROUNDDOWN(ROUNDDOWN((能力值计算器!F8+能力值计算器!E8*2+ROUNDDOWN(E1256/4,0))*能力值计算器!C2/100+5,0)*能力值计算器!H8,0)*能力值计算器!K8,0)*能力值计算器!L8,0)*VLOOKUP(能力值计算器!J8,能力变化对照表!A:B,2,0),0)</f>
        <v>-39</v>
      </c>
      <c r="J1256">
        <f t="shared" si="155"/>
        <v>0</v>
      </c>
      <c r="K1256">
        <f t="shared" si="156"/>
        <v>-6396</v>
      </c>
      <c r="L1256">
        <f t="shared" si="157"/>
        <v>9184</v>
      </c>
      <c r="M1256">
        <f t="shared" si="158"/>
        <v>242.1</v>
      </c>
      <c r="N1256">
        <f t="shared" si="159"/>
        <v>1</v>
      </c>
    </row>
    <row r="1257" spans="1:14">
      <c r="A1257">
        <f t="shared" si="152"/>
        <v>0</v>
      </c>
      <c r="B1257">
        <f t="shared" si="153"/>
        <v>0</v>
      </c>
      <c r="C1257">
        <v>152</v>
      </c>
      <c r="D1257">
        <v>24</v>
      </c>
      <c r="E1257">
        <f t="shared" si="154"/>
        <v>-999</v>
      </c>
      <c r="F1257">
        <f>能力值计算器!G2</f>
        <v>0</v>
      </c>
      <c r="G1257">
        <f>ROUNDDOWN((能力值计算器!F4+能力值计算器!E4*2+ROUNDDOWN(C1257/4,0))*能力值计算器!C2/100+10+能力值计算器!C2,0)</f>
        <v>164</v>
      </c>
      <c r="H1257">
        <f>ROUNDDOWN(ROUNDDOWN(ROUNDDOWN(ROUNDDOWN(ROUNDDOWN((能力值计算器!F6+能力值计算器!E6*2+ROUNDDOWN(D1257/4,0))*能力值计算器!C2/100+5,0)*能力值计算器!H6,0)*能力值计算器!K6,0)*能力值计算器!L6,0)*VLOOKUP(能力值计算器!J6,能力变化对照表!A:B,2,0),0)</f>
        <v>88</v>
      </c>
      <c r="I1257">
        <f>ROUNDDOWN(ROUNDDOWN(ROUNDDOWN(ROUNDDOWN(ROUNDDOWN((能力值计算器!F8+能力值计算器!E8*2+ROUNDDOWN(E1257/4,0))*能力值计算器!C2/100+5,0)*能力值计算器!H8,0)*能力值计算器!K8,0)*能力值计算器!L8,0)*VLOOKUP(能力值计算器!J8,能力变化对照表!A:B,2,0),0)</f>
        <v>-39</v>
      </c>
      <c r="J1257">
        <f t="shared" si="155"/>
        <v>0</v>
      </c>
      <c r="K1257">
        <f t="shared" si="156"/>
        <v>-6396</v>
      </c>
      <c r="L1257">
        <f t="shared" si="157"/>
        <v>8036</v>
      </c>
      <c r="M1257">
        <f t="shared" si="158"/>
        <v>242.1</v>
      </c>
      <c r="N1257">
        <f t="shared" si="159"/>
        <v>1</v>
      </c>
    </row>
    <row r="1258" spans="1:14">
      <c r="A1258">
        <f t="shared" si="152"/>
        <v>0</v>
      </c>
      <c r="B1258">
        <f t="shared" si="153"/>
        <v>0</v>
      </c>
      <c r="C1258">
        <v>112</v>
      </c>
      <c r="D1258">
        <v>104</v>
      </c>
      <c r="E1258">
        <f t="shared" si="154"/>
        <v>-999</v>
      </c>
      <c r="F1258">
        <f>能力值计算器!G2</f>
        <v>0</v>
      </c>
      <c r="G1258">
        <f>ROUNDDOWN((能力值计算器!F4+能力值计算器!E4*2+ROUNDDOWN(C1258/4,0))*能力值计算器!C2/100+10+能力值计算器!C2,0)</f>
        <v>159</v>
      </c>
      <c r="H1258">
        <f>ROUNDDOWN(ROUNDDOWN(ROUNDDOWN(ROUNDDOWN(ROUNDDOWN((能力值计算器!F6+能力值计算器!E6*2+ROUNDDOWN(D1258/4,0))*能力值计算器!C2/100+5,0)*能力值计算器!H6,0)*能力值计算器!K6,0)*能力值计算器!L6,0)*VLOOKUP(能力值计算器!J6,能力变化对照表!A:B,2,0),0)</f>
        <v>98</v>
      </c>
      <c r="I1258">
        <f>ROUNDDOWN(ROUNDDOWN(ROUNDDOWN(ROUNDDOWN(ROUNDDOWN((能力值计算器!F8+能力值计算器!E8*2+ROUNDDOWN(E1258/4,0))*能力值计算器!C2/100+5,0)*能力值计算器!H8,0)*能力值计算器!K8,0)*能力值计算器!L8,0)*VLOOKUP(能力值计算器!J8,能力变化对照表!A:B,2,0),0)</f>
        <v>-39</v>
      </c>
      <c r="J1258">
        <f t="shared" si="155"/>
        <v>0</v>
      </c>
      <c r="K1258">
        <f t="shared" si="156"/>
        <v>-6201</v>
      </c>
      <c r="L1258">
        <f t="shared" si="157"/>
        <v>9381</v>
      </c>
      <c r="M1258">
        <f t="shared" si="158"/>
        <v>237.1</v>
      </c>
      <c r="N1258">
        <f t="shared" si="159"/>
        <v>1</v>
      </c>
    </row>
    <row r="1259" spans="1:14">
      <c r="A1259">
        <f t="shared" si="152"/>
        <v>0</v>
      </c>
      <c r="B1259">
        <f t="shared" si="153"/>
        <v>0</v>
      </c>
      <c r="C1259">
        <v>112</v>
      </c>
      <c r="D1259">
        <v>40</v>
      </c>
      <c r="E1259">
        <f t="shared" si="154"/>
        <v>-999</v>
      </c>
      <c r="F1259">
        <f>能力值计算器!G2</f>
        <v>0</v>
      </c>
      <c r="G1259">
        <f>ROUNDDOWN((能力值计算器!F4+能力值计算器!E4*2+ROUNDDOWN(C1259/4,0))*能力值计算器!C2/100+10+能力值计算器!C2,0)</f>
        <v>159</v>
      </c>
      <c r="H1259">
        <f>ROUNDDOWN(ROUNDDOWN(ROUNDDOWN(ROUNDDOWN(ROUNDDOWN((能力值计算器!F6+能力值计算器!E6*2+ROUNDDOWN(D1259/4,0))*能力值计算器!C2/100+5,0)*能力值计算器!H6,0)*能力值计算器!K6,0)*能力值计算器!L6,0)*VLOOKUP(能力值计算器!J6,能力变化对照表!A:B,2,0),0)</f>
        <v>90</v>
      </c>
      <c r="I1259">
        <f>ROUNDDOWN(ROUNDDOWN(ROUNDDOWN(ROUNDDOWN(ROUNDDOWN((能力值计算器!F8+能力值计算器!E8*2+ROUNDDOWN(E1259/4,0))*能力值计算器!C2/100+5,0)*能力值计算器!H8,0)*能力值计算器!K8,0)*能力值计算器!L8,0)*VLOOKUP(能力值计算器!J8,能力变化对照表!A:B,2,0),0)</f>
        <v>-39</v>
      </c>
      <c r="J1259">
        <f t="shared" si="155"/>
        <v>0</v>
      </c>
      <c r="K1259">
        <f t="shared" si="156"/>
        <v>-6201</v>
      </c>
      <c r="L1259">
        <f t="shared" si="157"/>
        <v>8109</v>
      </c>
      <c r="M1259">
        <f t="shared" si="158"/>
        <v>237.1</v>
      </c>
      <c r="N1259">
        <f t="shared" si="159"/>
        <v>1</v>
      </c>
    </row>
    <row r="1260" spans="1:14">
      <c r="A1260">
        <f t="shared" si="152"/>
        <v>0</v>
      </c>
      <c r="B1260">
        <f t="shared" si="153"/>
        <v>0</v>
      </c>
      <c r="C1260">
        <v>152</v>
      </c>
      <c r="D1260">
        <v>88</v>
      </c>
      <c r="E1260">
        <f t="shared" si="154"/>
        <v>-999</v>
      </c>
      <c r="F1260">
        <f>能力值计算器!G2</f>
        <v>0</v>
      </c>
      <c r="G1260">
        <f>ROUNDDOWN((能力值计算器!F4+能力值计算器!E4*2+ROUNDDOWN(C1260/4,0))*能力值计算器!C2/100+10+能力值计算器!C2,0)</f>
        <v>164</v>
      </c>
      <c r="H1260">
        <f>ROUNDDOWN(ROUNDDOWN(ROUNDDOWN(ROUNDDOWN(ROUNDDOWN((能力值计算器!F6+能力值计算器!E6*2+ROUNDDOWN(D1260/4,0))*能力值计算器!C2/100+5,0)*能力值计算器!H6,0)*能力值计算器!K6,0)*能力值计算器!L6,0)*VLOOKUP(能力值计算器!J6,能力变化对照表!A:B,2,0),0)</f>
        <v>96</v>
      </c>
      <c r="I1260">
        <f>ROUNDDOWN(ROUNDDOWN(ROUNDDOWN(ROUNDDOWN(ROUNDDOWN((能力值计算器!F8+能力值计算器!E8*2+ROUNDDOWN(E1260/4,0))*能力值计算器!C2/100+5,0)*能力值计算器!H8,0)*能力值计算器!K8,0)*能力值计算器!L8,0)*VLOOKUP(能力值计算器!J8,能力变化对照表!A:B,2,0),0)</f>
        <v>-39</v>
      </c>
      <c r="J1260">
        <f t="shared" si="155"/>
        <v>0</v>
      </c>
      <c r="K1260">
        <f t="shared" si="156"/>
        <v>-6396</v>
      </c>
      <c r="L1260">
        <f t="shared" si="157"/>
        <v>9348</v>
      </c>
      <c r="M1260">
        <f t="shared" si="158"/>
        <v>242.1</v>
      </c>
      <c r="N1260">
        <f t="shared" si="159"/>
        <v>1</v>
      </c>
    </row>
    <row r="1261" spans="1:14">
      <c r="A1261">
        <f t="shared" si="152"/>
        <v>0</v>
      </c>
      <c r="B1261">
        <f t="shared" si="153"/>
        <v>0</v>
      </c>
      <c r="C1261">
        <v>152</v>
      </c>
      <c r="D1261">
        <v>16</v>
      </c>
      <c r="E1261">
        <f t="shared" si="154"/>
        <v>-999</v>
      </c>
      <c r="F1261">
        <f>能力值计算器!G2</f>
        <v>0</v>
      </c>
      <c r="G1261">
        <f>ROUNDDOWN((能力值计算器!F4+能力值计算器!E4*2+ROUNDDOWN(C1261/4,0))*能力值计算器!C2/100+10+能力值计算器!C2,0)</f>
        <v>164</v>
      </c>
      <c r="H1261">
        <f>ROUNDDOWN(ROUNDDOWN(ROUNDDOWN(ROUNDDOWN(ROUNDDOWN((能力值计算器!F6+能力值计算器!E6*2+ROUNDDOWN(D1261/4,0))*能力值计算器!C2/100+5,0)*能力值计算器!H6,0)*能力值计算器!K6,0)*能力值计算器!L6,0)*VLOOKUP(能力值计算器!J6,能力变化对照表!A:B,2,0),0)</f>
        <v>87</v>
      </c>
      <c r="I1261">
        <f>ROUNDDOWN(ROUNDDOWN(ROUNDDOWN(ROUNDDOWN(ROUNDDOWN((能力值计算器!F8+能力值计算器!E8*2+ROUNDDOWN(E1261/4,0))*能力值计算器!C2/100+5,0)*能力值计算器!H8,0)*能力值计算器!K8,0)*能力值计算器!L8,0)*VLOOKUP(能力值计算器!J8,能力变化对照表!A:B,2,0),0)</f>
        <v>-39</v>
      </c>
      <c r="J1261">
        <f t="shared" si="155"/>
        <v>0</v>
      </c>
      <c r="K1261">
        <f t="shared" si="156"/>
        <v>-6396</v>
      </c>
      <c r="L1261">
        <f t="shared" si="157"/>
        <v>7872</v>
      </c>
      <c r="M1261">
        <f t="shared" si="158"/>
        <v>242.1</v>
      </c>
      <c r="N1261">
        <f t="shared" si="159"/>
        <v>1</v>
      </c>
    </row>
    <row r="1262" spans="1:14">
      <c r="A1262">
        <f t="shared" si="152"/>
        <v>0</v>
      </c>
      <c r="B1262">
        <f t="shared" si="153"/>
        <v>0</v>
      </c>
      <c r="C1262">
        <v>112</v>
      </c>
      <c r="D1262">
        <v>112</v>
      </c>
      <c r="E1262">
        <f t="shared" si="154"/>
        <v>-999</v>
      </c>
      <c r="F1262">
        <f>能力值计算器!G2</f>
        <v>0</v>
      </c>
      <c r="G1262">
        <f>ROUNDDOWN((能力值计算器!F4+能力值计算器!E4*2+ROUNDDOWN(C1262/4,0))*能力值计算器!C2/100+10+能力值计算器!C2,0)</f>
        <v>159</v>
      </c>
      <c r="H1262">
        <f>ROUNDDOWN(ROUNDDOWN(ROUNDDOWN(ROUNDDOWN(ROUNDDOWN((能力值计算器!F6+能力值计算器!E6*2+ROUNDDOWN(D1262/4,0))*能力值计算器!C2/100+5,0)*能力值计算器!H6,0)*能力值计算器!K6,0)*能力值计算器!L6,0)*VLOOKUP(能力值计算器!J6,能力变化对照表!A:B,2,0),0)</f>
        <v>99</v>
      </c>
      <c r="I1262">
        <f>ROUNDDOWN(ROUNDDOWN(ROUNDDOWN(ROUNDDOWN(ROUNDDOWN((能力值计算器!F8+能力值计算器!E8*2+ROUNDDOWN(E1262/4,0))*能力值计算器!C2/100+5,0)*能力值计算器!H8,0)*能力值计算器!K8,0)*能力值计算器!L8,0)*VLOOKUP(能力值计算器!J8,能力变化对照表!A:B,2,0),0)</f>
        <v>-39</v>
      </c>
      <c r="J1262">
        <f t="shared" si="155"/>
        <v>0</v>
      </c>
      <c r="K1262">
        <f t="shared" si="156"/>
        <v>-6201</v>
      </c>
      <c r="L1262">
        <f t="shared" si="157"/>
        <v>9540</v>
      </c>
      <c r="M1262">
        <f t="shared" si="158"/>
        <v>237.1</v>
      </c>
      <c r="N1262">
        <f t="shared" si="159"/>
        <v>1</v>
      </c>
    </row>
    <row r="1263" spans="1:14">
      <c r="A1263">
        <f t="shared" si="152"/>
        <v>0</v>
      </c>
      <c r="B1263">
        <f t="shared" si="153"/>
        <v>0</v>
      </c>
      <c r="C1263">
        <v>112</v>
      </c>
      <c r="D1263">
        <v>32</v>
      </c>
      <c r="E1263">
        <f t="shared" si="154"/>
        <v>-999</v>
      </c>
      <c r="F1263">
        <f>能力值计算器!G2</f>
        <v>0</v>
      </c>
      <c r="G1263">
        <f>ROUNDDOWN((能力值计算器!F4+能力值计算器!E4*2+ROUNDDOWN(C1263/4,0))*能力值计算器!C2/100+10+能力值计算器!C2,0)</f>
        <v>159</v>
      </c>
      <c r="H1263">
        <f>ROUNDDOWN(ROUNDDOWN(ROUNDDOWN(ROUNDDOWN(ROUNDDOWN((能力值计算器!F6+能力值计算器!E6*2+ROUNDDOWN(D1263/4,0))*能力值计算器!C2/100+5,0)*能力值计算器!H6,0)*能力值计算器!K6,0)*能力值计算器!L6,0)*VLOOKUP(能力值计算器!J6,能力变化对照表!A:B,2,0),0)</f>
        <v>89</v>
      </c>
      <c r="I1263">
        <f>ROUNDDOWN(ROUNDDOWN(ROUNDDOWN(ROUNDDOWN(ROUNDDOWN((能力值计算器!F8+能力值计算器!E8*2+ROUNDDOWN(E1263/4,0))*能力值计算器!C2/100+5,0)*能力值计算器!H8,0)*能力值计算器!K8,0)*能力值计算器!L8,0)*VLOOKUP(能力值计算器!J8,能力变化对照表!A:B,2,0),0)</f>
        <v>-39</v>
      </c>
      <c r="J1263">
        <f t="shared" si="155"/>
        <v>0</v>
      </c>
      <c r="K1263">
        <f t="shared" si="156"/>
        <v>-6201</v>
      </c>
      <c r="L1263">
        <f t="shared" si="157"/>
        <v>7950</v>
      </c>
      <c r="M1263">
        <f t="shared" si="158"/>
        <v>237.1</v>
      </c>
      <c r="N1263">
        <f t="shared" si="159"/>
        <v>1</v>
      </c>
    </row>
    <row r="1264" spans="1:14">
      <c r="A1264">
        <f t="shared" si="152"/>
        <v>0</v>
      </c>
      <c r="B1264">
        <f t="shared" si="153"/>
        <v>0</v>
      </c>
      <c r="C1264">
        <v>152</v>
      </c>
      <c r="D1264">
        <v>96</v>
      </c>
      <c r="E1264">
        <f t="shared" si="154"/>
        <v>-999</v>
      </c>
      <c r="F1264">
        <f>能力值计算器!G2</f>
        <v>0</v>
      </c>
      <c r="G1264">
        <f>ROUNDDOWN((能力值计算器!F4+能力值计算器!E4*2+ROUNDDOWN(C1264/4,0))*能力值计算器!C2/100+10+能力值计算器!C2,0)</f>
        <v>164</v>
      </c>
      <c r="H1264">
        <f>ROUNDDOWN(ROUNDDOWN(ROUNDDOWN(ROUNDDOWN(ROUNDDOWN((能力值计算器!F6+能力值计算器!E6*2+ROUNDDOWN(D1264/4,0))*能力值计算器!C2/100+5,0)*能力值计算器!H6,0)*能力值计算器!K6,0)*能力值计算器!L6,0)*VLOOKUP(能力值计算器!J6,能力变化对照表!A:B,2,0),0)</f>
        <v>97</v>
      </c>
      <c r="I1264">
        <f>ROUNDDOWN(ROUNDDOWN(ROUNDDOWN(ROUNDDOWN(ROUNDDOWN((能力值计算器!F8+能力值计算器!E8*2+ROUNDDOWN(E1264/4,0))*能力值计算器!C2/100+5,0)*能力值计算器!H8,0)*能力值计算器!K8,0)*能力值计算器!L8,0)*VLOOKUP(能力值计算器!J8,能力变化对照表!A:B,2,0),0)</f>
        <v>-39</v>
      </c>
      <c r="J1264">
        <f t="shared" si="155"/>
        <v>0</v>
      </c>
      <c r="K1264">
        <f t="shared" si="156"/>
        <v>-6396</v>
      </c>
      <c r="L1264">
        <f t="shared" si="157"/>
        <v>9512</v>
      </c>
      <c r="M1264">
        <f t="shared" si="158"/>
        <v>242.1</v>
      </c>
      <c r="N1264">
        <f t="shared" si="159"/>
        <v>1</v>
      </c>
    </row>
    <row r="1265" spans="1:14">
      <c r="A1265">
        <f t="shared" si="152"/>
        <v>0</v>
      </c>
      <c r="B1265">
        <f t="shared" si="153"/>
        <v>0</v>
      </c>
      <c r="C1265">
        <v>152</v>
      </c>
      <c r="D1265">
        <v>8</v>
      </c>
      <c r="E1265">
        <f t="shared" si="154"/>
        <v>-999</v>
      </c>
      <c r="F1265">
        <f>能力值计算器!G2</f>
        <v>0</v>
      </c>
      <c r="G1265">
        <f>ROUNDDOWN((能力值计算器!F4+能力值计算器!E4*2+ROUNDDOWN(C1265/4,0))*能力值计算器!C2/100+10+能力值计算器!C2,0)</f>
        <v>164</v>
      </c>
      <c r="H1265">
        <f>ROUNDDOWN(ROUNDDOWN(ROUNDDOWN(ROUNDDOWN(ROUNDDOWN((能力值计算器!F6+能力值计算器!E6*2+ROUNDDOWN(D1265/4,0))*能力值计算器!C2/100+5,0)*能力值计算器!H6,0)*能力值计算器!K6,0)*能力值计算器!L6,0)*VLOOKUP(能力值计算器!J6,能力变化对照表!A:B,2,0),0)</f>
        <v>86</v>
      </c>
      <c r="I1265">
        <f>ROUNDDOWN(ROUNDDOWN(ROUNDDOWN(ROUNDDOWN(ROUNDDOWN((能力值计算器!F8+能力值计算器!E8*2+ROUNDDOWN(E1265/4,0))*能力值计算器!C2/100+5,0)*能力值计算器!H8,0)*能力值计算器!K8,0)*能力值计算器!L8,0)*VLOOKUP(能力值计算器!J8,能力变化对照表!A:B,2,0),0)</f>
        <v>-39</v>
      </c>
      <c r="J1265">
        <f t="shared" si="155"/>
        <v>0</v>
      </c>
      <c r="K1265">
        <f t="shared" si="156"/>
        <v>-6396</v>
      </c>
      <c r="L1265">
        <f t="shared" si="157"/>
        <v>7708</v>
      </c>
      <c r="M1265">
        <f t="shared" si="158"/>
        <v>242.1</v>
      </c>
      <c r="N1265">
        <f t="shared" si="159"/>
        <v>1</v>
      </c>
    </row>
    <row r="1266" spans="1:14">
      <c r="A1266">
        <f t="shared" si="152"/>
        <v>0</v>
      </c>
      <c r="B1266">
        <f t="shared" si="153"/>
        <v>0</v>
      </c>
      <c r="C1266">
        <v>112</v>
      </c>
      <c r="D1266">
        <v>120</v>
      </c>
      <c r="E1266">
        <f t="shared" si="154"/>
        <v>-999</v>
      </c>
      <c r="F1266">
        <f>能力值计算器!G2</f>
        <v>0</v>
      </c>
      <c r="G1266">
        <f>ROUNDDOWN((能力值计算器!F4+能力值计算器!E4*2+ROUNDDOWN(C1266/4,0))*能力值计算器!C2/100+10+能力值计算器!C2,0)</f>
        <v>159</v>
      </c>
      <c r="H1266">
        <f>ROUNDDOWN(ROUNDDOWN(ROUNDDOWN(ROUNDDOWN(ROUNDDOWN((能力值计算器!F6+能力值计算器!E6*2+ROUNDDOWN(D1266/4,0))*能力值计算器!C2/100+5,0)*能力值计算器!H6,0)*能力值计算器!K6,0)*能力值计算器!L6,0)*VLOOKUP(能力值计算器!J6,能力变化对照表!A:B,2,0),0)</f>
        <v>100</v>
      </c>
      <c r="I1266">
        <f>ROUNDDOWN(ROUNDDOWN(ROUNDDOWN(ROUNDDOWN(ROUNDDOWN((能力值计算器!F8+能力值计算器!E8*2+ROUNDDOWN(E1266/4,0))*能力值计算器!C2/100+5,0)*能力值计算器!H8,0)*能力值计算器!K8,0)*能力值计算器!L8,0)*VLOOKUP(能力值计算器!J8,能力变化对照表!A:B,2,0),0)</f>
        <v>-39</v>
      </c>
      <c r="J1266">
        <f t="shared" si="155"/>
        <v>0</v>
      </c>
      <c r="K1266">
        <f t="shared" si="156"/>
        <v>-6201</v>
      </c>
      <c r="L1266">
        <f t="shared" si="157"/>
        <v>9699</v>
      </c>
      <c r="M1266">
        <f t="shared" si="158"/>
        <v>237.1</v>
      </c>
      <c r="N1266">
        <f t="shared" si="159"/>
        <v>1</v>
      </c>
    </row>
    <row r="1267" spans="1:14">
      <c r="A1267">
        <f t="shared" si="152"/>
        <v>0</v>
      </c>
      <c r="B1267">
        <f t="shared" si="153"/>
        <v>0</v>
      </c>
      <c r="C1267">
        <v>112</v>
      </c>
      <c r="D1267">
        <v>24</v>
      </c>
      <c r="E1267">
        <f t="shared" si="154"/>
        <v>-999</v>
      </c>
      <c r="F1267">
        <f>能力值计算器!G2</f>
        <v>0</v>
      </c>
      <c r="G1267">
        <f>ROUNDDOWN((能力值计算器!F4+能力值计算器!E4*2+ROUNDDOWN(C1267/4,0))*能力值计算器!C2/100+10+能力值计算器!C2,0)</f>
        <v>159</v>
      </c>
      <c r="H1267">
        <f>ROUNDDOWN(ROUNDDOWN(ROUNDDOWN(ROUNDDOWN(ROUNDDOWN((能力值计算器!F6+能力值计算器!E6*2+ROUNDDOWN(D1267/4,0))*能力值计算器!C2/100+5,0)*能力值计算器!H6,0)*能力值计算器!K6,0)*能力值计算器!L6,0)*VLOOKUP(能力值计算器!J6,能力变化对照表!A:B,2,0),0)</f>
        <v>88</v>
      </c>
      <c r="I1267">
        <f>ROUNDDOWN(ROUNDDOWN(ROUNDDOWN(ROUNDDOWN(ROUNDDOWN((能力值计算器!F8+能力值计算器!E8*2+ROUNDDOWN(E1267/4,0))*能力值计算器!C2/100+5,0)*能力值计算器!H8,0)*能力值计算器!K8,0)*能力值计算器!L8,0)*VLOOKUP(能力值计算器!J8,能力变化对照表!A:B,2,0),0)</f>
        <v>-39</v>
      </c>
      <c r="J1267">
        <f t="shared" si="155"/>
        <v>0</v>
      </c>
      <c r="K1267">
        <f t="shared" si="156"/>
        <v>-6201</v>
      </c>
      <c r="L1267">
        <f t="shared" si="157"/>
        <v>7791</v>
      </c>
      <c r="M1267">
        <f t="shared" si="158"/>
        <v>237.1</v>
      </c>
      <c r="N1267">
        <f t="shared" si="159"/>
        <v>1</v>
      </c>
    </row>
    <row r="1268" spans="1:14">
      <c r="A1268">
        <f t="shared" si="152"/>
        <v>0</v>
      </c>
      <c r="B1268">
        <f t="shared" si="153"/>
        <v>0</v>
      </c>
      <c r="C1268">
        <v>152</v>
      </c>
      <c r="D1268">
        <v>0</v>
      </c>
      <c r="E1268">
        <f t="shared" si="154"/>
        <v>-999</v>
      </c>
      <c r="F1268">
        <f>能力值计算器!G2</f>
        <v>0</v>
      </c>
      <c r="G1268">
        <f>ROUNDDOWN((能力值计算器!F4+能力值计算器!E4*2+ROUNDDOWN(C1268/4,0))*能力值计算器!C2/100+10+能力值计算器!C2,0)</f>
        <v>164</v>
      </c>
      <c r="H1268">
        <f>ROUNDDOWN(ROUNDDOWN(ROUNDDOWN(ROUNDDOWN(ROUNDDOWN((能力值计算器!F6+能力值计算器!E6*2+ROUNDDOWN(D1268/4,0))*能力值计算器!C2/100+5,0)*能力值计算器!H6,0)*能力值计算器!K6,0)*能力值计算器!L6,0)*VLOOKUP(能力值计算器!J6,能力变化对照表!A:B,2,0),0)</f>
        <v>85</v>
      </c>
      <c r="I1268">
        <f>ROUNDDOWN(ROUNDDOWN(ROUNDDOWN(ROUNDDOWN(ROUNDDOWN((能力值计算器!F8+能力值计算器!E8*2+ROUNDDOWN(E1268/4,0))*能力值计算器!C2/100+5,0)*能力值计算器!H8,0)*能力值计算器!K8,0)*能力值计算器!L8,0)*VLOOKUP(能力值计算器!J8,能力变化对照表!A:B,2,0),0)</f>
        <v>-39</v>
      </c>
      <c r="J1268">
        <f t="shared" si="155"/>
        <v>0</v>
      </c>
      <c r="K1268">
        <f t="shared" si="156"/>
        <v>-6396</v>
      </c>
      <c r="L1268">
        <f t="shared" si="157"/>
        <v>7544</v>
      </c>
      <c r="M1268">
        <f t="shared" si="158"/>
        <v>242.1</v>
      </c>
      <c r="N1268">
        <f t="shared" si="159"/>
        <v>1</v>
      </c>
    </row>
    <row r="1269" spans="1:14">
      <c r="A1269">
        <f t="shared" si="152"/>
        <v>0</v>
      </c>
      <c r="B1269">
        <f t="shared" si="153"/>
        <v>0</v>
      </c>
      <c r="C1269">
        <v>152</v>
      </c>
      <c r="D1269">
        <v>104</v>
      </c>
      <c r="E1269">
        <f t="shared" si="154"/>
        <v>-999</v>
      </c>
      <c r="F1269">
        <f>能力值计算器!G2</f>
        <v>0</v>
      </c>
      <c r="G1269">
        <f>ROUNDDOWN((能力值计算器!F4+能力值计算器!E4*2+ROUNDDOWN(C1269/4,0))*能力值计算器!C2/100+10+能力值计算器!C2,0)</f>
        <v>164</v>
      </c>
      <c r="H1269">
        <f>ROUNDDOWN(ROUNDDOWN(ROUNDDOWN(ROUNDDOWN(ROUNDDOWN((能力值计算器!F6+能力值计算器!E6*2+ROUNDDOWN(D1269/4,0))*能力值计算器!C2/100+5,0)*能力值计算器!H6,0)*能力值计算器!K6,0)*能力值计算器!L6,0)*VLOOKUP(能力值计算器!J6,能力变化对照表!A:B,2,0),0)</f>
        <v>98</v>
      </c>
      <c r="I1269">
        <f>ROUNDDOWN(ROUNDDOWN(ROUNDDOWN(ROUNDDOWN(ROUNDDOWN((能力值计算器!F8+能力值计算器!E8*2+ROUNDDOWN(E1269/4,0))*能力值计算器!C2/100+5,0)*能力值计算器!H8,0)*能力值计算器!K8,0)*能力值计算器!L8,0)*VLOOKUP(能力值计算器!J8,能力变化对照表!A:B,2,0),0)</f>
        <v>-39</v>
      </c>
      <c r="J1269">
        <f t="shared" si="155"/>
        <v>0</v>
      </c>
      <c r="K1269">
        <f t="shared" si="156"/>
        <v>-6396</v>
      </c>
      <c r="L1269">
        <f t="shared" si="157"/>
        <v>9676</v>
      </c>
      <c r="M1269">
        <f t="shared" si="158"/>
        <v>242.1</v>
      </c>
      <c r="N1269">
        <f t="shared" si="159"/>
        <v>1</v>
      </c>
    </row>
    <row r="1270" spans="1:14">
      <c r="A1270">
        <f t="shared" si="152"/>
        <v>0</v>
      </c>
      <c r="B1270">
        <f t="shared" si="153"/>
        <v>0</v>
      </c>
      <c r="C1270">
        <v>112</v>
      </c>
      <c r="D1270">
        <v>128</v>
      </c>
      <c r="E1270">
        <f t="shared" si="154"/>
        <v>-999</v>
      </c>
      <c r="F1270">
        <f>能力值计算器!G2</f>
        <v>0</v>
      </c>
      <c r="G1270">
        <f>ROUNDDOWN((能力值计算器!F4+能力值计算器!E4*2+ROUNDDOWN(C1270/4,0))*能力值计算器!C2/100+10+能力值计算器!C2,0)</f>
        <v>159</v>
      </c>
      <c r="H1270">
        <f>ROUNDDOWN(ROUNDDOWN(ROUNDDOWN(ROUNDDOWN(ROUNDDOWN((能力值计算器!F6+能力值计算器!E6*2+ROUNDDOWN(D1270/4,0))*能力值计算器!C2/100+5,0)*能力值计算器!H6,0)*能力值计算器!K6,0)*能力值计算器!L6,0)*VLOOKUP(能力值计算器!J6,能力变化对照表!A:B,2,0),0)</f>
        <v>101</v>
      </c>
      <c r="I1270">
        <f>ROUNDDOWN(ROUNDDOWN(ROUNDDOWN(ROUNDDOWN(ROUNDDOWN((能力值计算器!F8+能力值计算器!E8*2+ROUNDDOWN(E1270/4,0))*能力值计算器!C2/100+5,0)*能力值计算器!H8,0)*能力值计算器!K8,0)*能力值计算器!L8,0)*VLOOKUP(能力值计算器!J8,能力变化对照表!A:B,2,0),0)</f>
        <v>-39</v>
      </c>
      <c r="J1270">
        <f t="shared" si="155"/>
        <v>0</v>
      </c>
      <c r="K1270">
        <f t="shared" si="156"/>
        <v>-6201</v>
      </c>
      <c r="L1270">
        <f t="shared" si="157"/>
        <v>9858</v>
      </c>
      <c r="M1270">
        <f t="shared" si="158"/>
        <v>237.1</v>
      </c>
      <c r="N1270">
        <f t="shared" si="159"/>
        <v>1</v>
      </c>
    </row>
    <row r="1271" spans="1:14">
      <c r="A1271">
        <f t="shared" si="152"/>
        <v>0</v>
      </c>
      <c r="B1271">
        <f t="shared" si="153"/>
        <v>0</v>
      </c>
      <c r="C1271">
        <v>112</v>
      </c>
      <c r="D1271">
        <v>16</v>
      </c>
      <c r="E1271">
        <f t="shared" si="154"/>
        <v>-999</v>
      </c>
      <c r="F1271">
        <f>能力值计算器!G2</f>
        <v>0</v>
      </c>
      <c r="G1271">
        <f>ROUNDDOWN((能力值计算器!F4+能力值计算器!E4*2+ROUNDDOWN(C1271/4,0))*能力值计算器!C2/100+10+能力值计算器!C2,0)</f>
        <v>159</v>
      </c>
      <c r="H1271">
        <f>ROUNDDOWN(ROUNDDOWN(ROUNDDOWN(ROUNDDOWN(ROUNDDOWN((能力值计算器!F6+能力值计算器!E6*2+ROUNDDOWN(D1271/4,0))*能力值计算器!C2/100+5,0)*能力值计算器!H6,0)*能力值计算器!K6,0)*能力值计算器!L6,0)*VLOOKUP(能力值计算器!J6,能力变化对照表!A:B,2,0),0)</f>
        <v>87</v>
      </c>
      <c r="I1271">
        <f>ROUNDDOWN(ROUNDDOWN(ROUNDDOWN(ROUNDDOWN(ROUNDDOWN((能力值计算器!F8+能力值计算器!E8*2+ROUNDDOWN(E1271/4,0))*能力值计算器!C2/100+5,0)*能力值计算器!H8,0)*能力值计算器!K8,0)*能力值计算器!L8,0)*VLOOKUP(能力值计算器!J8,能力变化对照表!A:B,2,0),0)</f>
        <v>-39</v>
      </c>
      <c r="J1271">
        <f t="shared" si="155"/>
        <v>0</v>
      </c>
      <c r="K1271">
        <f t="shared" si="156"/>
        <v>-6201</v>
      </c>
      <c r="L1271">
        <f t="shared" si="157"/>
        <v>7632</v>
      </c>
      <c r="M1271">
        <f t="shared" si="158"/>
        <v>237.1</v>
      </c>
      <c r="N1271">
        <f t="shared" si="159"/>
        <v>1</v>
      </c>
    </row>
    <row r="1272" spans="1:14">
      <c r="A1272">
        <f t="shared" si="152"/>
        <v>0</v>
      </c>
      <c r="B1272">
        <f t="shared" si="153"/>
        <v>0</v>
      </c>
      <c r="C1272">
        <v>112</v>
      </c>
      <c r="D1272">
        <v>136</v>
      </c>
      <c r="E1272">
        <f t="shared" si="154"/>
        <v>-999</v>
      </c>
      <c r="F1272">
        <f>能力值计算器!G2</f>
        <v>0</v>
      </c>
      <c r="G1272">
        <f>ROUNDDOWN((能力值计算器!F4+能力值计算器!E4*2+ROUNDDOWN(C1272/4,0))*能力值计算器!C2/100+10+能力值计算器!C2,0)</f>
        <v>159</v>
      </c>
      <c r="H1272">
        <f>ROUNDDOWN(ROUNDDOWN(ROUNDDOWN(ROUNDDOWN(ROUNDDOWN((能力值计算器!F6+能力值计算器!E6*2+ROUNDDOWN(D1272/4,0))*能力值计算器!C2/100+5,0)*能力值计算器!H6,0)*能力值计算器!K6,0)*能力值计算器!L6,0)*VLOOKUP(能力值计算器!J6,能力变化对照表!A:B,2,0),0)</f>
        <v>102</v>
      </c>
      <c r="I1272">
        <f>ROUNDDOWN(ROUNDDOWN(ROUNDDOWN(ROUNDDOWN(ROUNDDOWN((能力值计算器!F8+能力值计算器!E8*2+ROUNDDOWN(E1272/4,0))*能力值计算器!C2/100+5,0)*能力值计算器!H8,0)*能力值计算器!K8,0)*能力值计算器!L8,0)*VLOOKUP(能力值计算器!J8,能力变化对照表!A:B,2,0),0)</f>
        <v>-39</v>
      </c>
      <c r="J1272">
        <f t="shared" si="155"/>
        <v>0</v>
      </c>
      <c r="K1272">
        <f t="shared" si="156"/>
        <v>-6201</v>
      </c>
      <c r="L1272">
        <f t="shared" si="157"/>
        <v>10017</v>
      </c>
      <c r="M1272">
        <f t="shared" si="158"/>
        <v>237.1</v>
      </c>
      <c r="N1272">
        <f t="shared" si="159"/>
        <v>1</v>
      </c>
    </row>
    <row r="1273" spans="1:14">
      <c r="A1273">
        <f t="shared" si="152"/>
        <v>0</v>
      </c>
      <c r="B1273">
        <f t="shared" si="153"/>
        <v>0</v>
      </c>
      <c r="C1273">
        <v>112</v>
      </c>
      <c r="D1273">
        <v>8</v>
      </c>
      <c r="E1273">
        <f t="shared" si="154"/>
        <v>-999</v>
      </c>
      <c r="F1273">
        <f>能力值计算器!G2</f>
        <v>0</v>
      </c>
      <c r="G1273">
        <f>ROUNDDOWN((能力值计算器!F4+能力值计算器!E4*2+ROUNDDOWN(C1273/4,0))*能力值计算器!C2/100+10+能力值计算器!C2,0)</f>
        <v>159</v>
      </c>
      <c r="H1273">
        <f>ROUNDDOWN(ROUNDDOWN(ROUNDDOWN(ROUNDDOWN(ROUNDDOWN((能力值计算器!F6+能力值计算器!E6*2+ROUNDDOWN(D1273/4,0))*能力值计算器!C2/100+5,0)*能力值计算器!H6,0)*能力值计算器!K6,0)*能力值计算器!L6,0)*VLOOKUP(能力值计算器!J6,能力变化对照表!A:B,2,0),0)</f>
        <v>86</v>
      </c>
      <c r="I1273">
        <f>ROUNDDOWN(ROUNDDOWN(ROUNDDOWN(ROUNDDOWN(ROUNDDOWN((能力值计算器!F8+能力值计算器!E8*2+ROUNDDOWN(E1273/4,0))*能力值计算器!C2/100+5,0)*能力值计算器!H8,0)*能力值计算器!K8,0)*能力值计算器!L8,0)*VLOOKUP(能力值计算器!J8,能力变化对照表!A:B,2,0),0)</f>
        <v>-39</v>
      </c>
      <c r="J1273">
        <f t="shared" si="155"/>
        <v>0</v>
      </c>
      <c r="K1273">
        <f t="shared" si="156"/>
        <v>-6201</v>
      </c>
      <c r="L1273">
        <f t="shared" si="157"/>
        <v>7473</v>
      </c>
      <c r="M1273">
        <f t="shared" si="158"/>
        <v>237.1</v>
      </c>
      <c r="N1273">
        <f t="shared" si="159"/>
        <v>1</v>
      </c>
    </row>
    <row r="1274" spans="1:14">
      <c r="A1274">
        <f t="shared" si="152"/>
        <v>0</v>
      </c>
      <c r="B1274">
        <f t="shared" si="153"/>
        <v>0</v>
      </c>
      <c r="C1274">
        <v>112</v>
      </c>
      <c r="D1274">
        <v>0</v>
      </c>
      <c r="E1274">
        <f t="shared" si="154"/>
        <v>-999</v>
      </c>
      <c r="F1274">
        <f>能力值计算器!G2</f>
        <v>0</v>
      </c>
      <c r="G1274">
        <f>ROUNDDOWN((能力值计算器!F4+能力值计算器!E4*2+ROUNDDOWN(C1274/4,0))*能力值计算器!C2/100+10+能力值计算器!C2,0)</f>
        <v>159</v>
      </c>
      <c r="H1274">
        <f>ROUNDDOWN(ROUNDDOWN(ROUNDDOWN(ROUNDDOWN(ROUNDDOWN((能力值计算器!F6+能力值计算器!E6*2+ROUNDDOWN(D1274/4,0))*能力值计算器!C2/100+5,0)*能力值计算器!H6,0)*能力值计算器!K6,0)*能力值计算器!L6,0)*VLOOKUP(能力值计算器!J6,能力变化对照表!A:B,2,0),0)</f>
        <v>85</v>
      </c>
      <c r="I1274">
        <f>ROUNDDOWN(ROUNDDOWN(ROUNDDOWN(ROUNDDOWN(ROUNDDOWN((能力值计算器!F8+能力值计算器!E8*2+ROUNDDOWN(E1274/4,0))*能力值计算器!C2/100+5,0)*能力值计算器!H8,0)*能力值计算器!K8,0)*能力值计算器!L8,0)*VLOOKUP(能力值计算器!J8,能力变化对照表!A:B,2,0),0)</f>
        <v>-39</v>
      </c>
      <c r="J1274">
        <f t="shared" si="155"/>
        <v>0</v>
      </c>
      <c r="K1274">
        <f t="shared" si="156"/>
        <v>-6201</v>
      </c>
      <c r="L1274">
        <f t="shared" si="157"/>
        <v>7314</v>
      </c>
      <c r="M1274">
        <f t="shared" si="158"/>
        <v>237.1</v>
      </c>
      <c r="N1274">
        <f t="shared" si="159"/>
        <v>1</v>
      </c>
    </row>
    <row r="1275" spans="1:14">
      <c r="A1275">
        <f t="shared" si="152"/>
        <v>0</v>
      </c>
      <c r="B1275">
        <f t="shared" si="153"/>
        <v>0</v>
      </c>
      <c r="C1275">
        <v>112</v>
      </c>
      <c r="D1275">
        <v>144</v>
      </c>
      <c r="E1275">
        <f t="shared" si="154"/>
        <v>-999</v>
      </c>
      <c r="F1275">
        <f>能力值计算器!G2</f>
        <v>0</v>
      </c>
      <c r="G1275">
        <f>ROUNDDOWN((能力值计算器!F4+能力值计算器!E4*2+ROUNDDOWN(C1275/4,0))*能力值计算器!C2/100+10+能力值计算器!C2,0)</f>
        <v>159</v>
      </c>
      <c r="H1275">
        <f>ROUNDDOWN(ROUNDDOWN(ROUNDDOWN(ROUNDDOWN(ROUNDDOWN((能力值计算器!F6+能力值计算器!E6*2+ROUNDDOWN(D1275/4,0))*能力值计算器!C2/100+5,0)*能力值计算器!H6,0)*能力值计算器!K6,0)*能力值计算器!L6,0)*VLOOKUP(能力值计算器!J6,能力变化对照表!A:B,2,0),0)</f>
        <v>103</v>
      </c>
      <c r="I1275">
        <f>ROUNDDOWN(ROUNDDOWN(ROUNDDOWN(ROUNDDOWN(ROUNDDOWN((能力值计算器!F8+能力值计算器!E8*2+ROUNDDOWN(E1275/4,0))*能力值计算器!C2/100+5,0)*能力值计算器!H8,0)*能力值计算器!K8,0)*能力值计算器!L8,0)*VLOOKUP(能力值计算器!J8,能力变化对照表!A:B,2,0),0)</f>
        <v>-39</v>
      </c>
      <c r="J1275">
        <f t="shared" si="155"/>
        <v>0</v>
      </c>
      <c r="K1275">
        <f t="shared" si="156"/>
        <v>-6201</v>
      </c>
      <c r="L1275">
        <f t="shared" si="157"/>
        <v>10176</v>
      </c>
      <c r="M1275">
        <f t="shared" si="158"/>
        <v>237.1</v>
      </c>
      <c r="N1275">
        <f t="shared" si="159"/>
        <v>1</v>
      </c>
    </row>
    <row r="1276" spans="1:14">
      <c r="A1276">
        <f t="shared" si="152"/>
        <v>0</v>
      </c>
      <c r="B1276">
        <f t="shared" si="153"/>
        <v>0</v>
      </c>
      <c r="C1276">
        <v>160</v>
      </c>
      <c r="D1276">
        <v>48</v>
      </c>
      <c r="E1276">
        <f t="shared" si="154"/>
        <v>-999</v>
      </c>
      <c r="F1276">
        <f>能力值计算器!G2</f>
        <v>0</v>
      </c>
      <c r="G1276">
        <f>ROUNDDOWN((能力值计算器!F4+能力值计算器!E4*2+ROUNDDOWN(C1276/4,0))*能力值计算器!C2/100+10+能力值计算器!C2,0)</f>
        <v>165</v>
      </c>
      <c r="H1276">
        <f>ROUNDDOWN(ROUNDDOWN(ROUNDDOWN(ROUNDDOWN(ROUNDDOWN((能力值计算器!F6+能力值计算器!E6*2+ROUNDDOWN(D1276/4,0))*能力值计算器!C2/100+5,0)*能力值计算器!H6,0)*能力值计算器!K6,0)*能力值计算器!L6,0)*VLOOKUP(能力值计算器!J6,能力变化对照表!A:B,2,0),0)</f>
        <v>91</v>
      </c>
      <c r="I1276">
        <f>ROUNDDOWN(ROUNDDOWN(ROUNDDOWN(ROUNDDOWN(ROUNDDOWN((能力值计算器!F8+能力值计算器!E8*2+ROUNDDOWN(E1276/4,0))*能力值计算器!C2/100+5,0)*能力值计算器!H8,0)*能力值计算器!K8,0)*能力值计算器!L8,0)*VLOOKUP(能力值计算器!J8,能力变化对照表!A:B,2,0),0)</f>
        <v>-39</v>
      </c>
      <c r="J1276">
        <f t="shared" si="155"/>
        <v>0</v>
      </c>
      <c r="K1276">
        <f t="shared" si="156"/>
        <v>-6435</v>
      </c>
      <c r="L1276">
        <f t="shared" si="157"/>
        <v>8580</v>
      </c>
      <c r="M1276">
        <f t="shared" si="158"/>
        <v>243.1</v>
      </c>
      <c r="N1276">
        <f t="shared" si="159"/>
        <v>1</v>
      </c>
    </row>
    <row r="1277" spans="1:14">
      <c r="A1277">
        <f t="shared" si="152"/>
        <v>0</v>
      </c>
      <c r="B1277">
        <f t="shared" si="153"/>
        <v>0</v>
      </c>
      <c r="C1277">
        <v>104</v>
      </c>
      <c r="D1277">
        <v>80</v>
      </c>
      <c r="E1277">
        <f t="shared" si="154"/>
        <v>-999</v>
      </c>
      <c r="F1277">
        <f>能力值计算器!G2</f>
        <v>0</v>
      </c>
      <c r="G1277">
        <f>ROUNDDOWN((能力值计算器!F4+能力值计算器!E4*2+ROUNDDOWN(C1277/4,0))*能力值计算器!C2/100+10+能力值计算器!C2,0)</f>
        <v>158</v>
      </c>
      <c r="H1277">
        <f>ROUNDDOWN(ROUNDDOWN(ROUNDDOWN(ROUNDDOWN(ROUNDDOWN((能力值计算器!F6+能力值计算器!E6*2+ROUNDDOWN(D1277/4,0))*能力值计算器!C2/100+5,0)*能力值计算器!H6,0)*能力值计算器!K6,0)*能力值计算器!L6,0)*VLOOKUP(能力值计算器!J6,能力变化对照表!A:B,2,0),0)</f>
        <v>95</v>
      </c>
      <c r="I1277">
        <f>ROUNDDOWN(ROUNDDOWN(ROUNDDOWN(ROUNDDOWN(ROUNDDOWN((能力值计算器!F8+能力值计算器!E8*2+ROUNDDOWN(E1277/4,0))*能力值计算器!C2/100+5,0)*能力值计算器!H8,0)*能力值计算器!K8,0)*能力值计算器!L8,0)*VLOOKUP(能力值计算器!J8,能力变化对照表!A:B,2,0),0)</f>
        <v>-39</v>
      </c>
      <c r="J1277">
        <f t="shared" si="155"/>
        <v>0</v>
      </c>
      <c r="K1277">
        <f t="shared" si="156"/>
        <v>-6162</v>
      </c>
      <c r="L1277">
        <f t="shared" si="157"/>
        <v>8848</v>
      </c>
      <c r="M1277">
        <f t="shared" si="158"/>
        <v>236.1</v>
      </c>
      <c r="N1277">
        <f t="shared" si="159"/>
        <v>1</v>
      </c>
    </row>
    <row r="1278" spans="1:14">
      <c r="A1278">
        <f t="shared" si="152"/>
        <v>0</v>
      </c>
      <c r="B1278">
        <f t="shared" si="153"/>
        <v>0</v>
      </c>
      <c r="C1278">
        <v>104</v>
      </c>
      <c r="D1278">
        <v>72</v>
      </c>
      <c r="E1278">
        <f t="shared" si="154"/>
        <v>-999</v>
      </c>
      <c r="F1278">
        <f>能力值计算器!G2</f>
        <v>0</v>
      </c>
      <c r="G1278">
        <f>ROUNDDOWN((能力值计算器!F4+能力值计算器!E4*2+ROUNDDOWN(C1278/4,0))*能力值计算器!C2/100+10+能力值计算器!C2,0)</f>
        <v>158</v>
      </c>
      <c r="H1278">
        <f>ROUNDDOWN(ROUNDDOWN(ROUNDDOWN(ROUNDDOWN(ROUNDDOWN((能力值计算器!F6+能力值计算器!E6*2+ROUNDDOWN(D1278/4,0))*能力值计算器!C2/100+5,0)*能力值计算器!H6,0)*能力值计算器!K6,0)*能力值计算器!L6,0)*VLOOKUP(能力值计算器!J6,能力变化对照表!A:B,2,0),0)</f>
        <v>94</v>
      </c>
      <c r="I1278">
        <f>ROUNDDOWN(ROUNDDOWN(ROUNDDOWN(ROUNDDOWN(ROUNDDOWN((能力值计算器!F8+能力值计算器!E8*2+ROUNDDOWN(E1278/4,0))*能力值计算器!C2/100+5,0)*能力值计算器!H8,0)*能力值计算器!K8,0)*能力值计算器!L8,0)*VLOOKUP(能力值计算器!J8,能力变化对照表!A:B,2,0),0)</f>
        <v>-39</v>
      </c>
      <c r="J1278">
        <f t="shared" si="155"/>
        <v>0</v>
      </c>
      <c r="K1278">
        <f t="shared" si="156"/>
        <v>-6162</v>
      </c>
      <c r="L1278">
        <f t="shared" si="157"/>
        <v>8690</v>
      </c>
      <c r="M1278">
        <f t="shared" si="158"/>
        <v>236.1</v>
      </c>
      <c r="N1278">
        <f t="shared" si="159"/>
        <v>1</v>
      </c>
    </row>
    <row r="1279" spans="1:14">
      <c r="A1279">
        <f t="shared" si="152"/>
        <v>0</v>
      </c>
      <c r="B1279">
        <f t="shared" si="153"/>
        <v>0</v>
      </c>
      <c r="C1279">
        <v>160</v>
      </c>
      <c r="D1279">
        <v>56</v>
      </c>
      <c r="E1279">
        <f t="shared" si="154"/>
        <v>-999</v>
      </c>
      <c r="F1279">
        <f>能力值计算器!G2</f>
        <v>0</v>
      </c>
      <c r="G1279">
        <f>ROUNDDOWN((能力值计算器!F4+能力值计算器!E4*2+ROUNDDOWN(C1279/4,0))*能力值计算器!C2/100+10+能力值计算器!C2,0)</f>
        <v>165</v>
      </c>
      <c r="H1279">
        <f>ROUNDDOWN(ROUNDDOWN(ROUNDDOWN(ROUNDDOWN(ROUNDDOWN((能力值计算器!F6+能力值计算器!E6*2+ROUNDDOWN(D1279/4,0))*能力值计算器!C2/100+5,0)*能力值计算器!H6,0)*能力值计算器!K6,0)*能力值计算器!L6,0)*VLOOKUP(能力值计算器!J6,能力变化对照表!A:B,2,0),0)</f>
        <v>92</v>
      </c>
      <c r="I1279">
        <f>ROUNDDOWN(ROUNDDOWN(ROUNDDOWN(ROUNDDOWN(ROUNDDOWN((能力值计算器!F8+能力值计算器!E8*2+ROUNDDOWN(E1279/4,0))*能力值计算器!C2/100+5,0)*能力值计算器!H8,0)*能力值计算器!K8,0)*能力值计算器!L8,0)*VLOOKUP(能力值计算器!J8,能力变化对照表!A:B,2,0),0)</f>
        <v>-39</v>
      </c>
      <c r="J1279">
        <f t="shared" si="155"/>
        <v>0</v>
      </c>
      <c r="K1279">
        <f t="shared" si="156"/>
        <v>-6435</v>
      </c>
      <c r="L1279">
        <f t="shared" si="157"/>
        <v>8745</v>
      </c>
      <c r="M1279">
        <f t="shared" si="158"/>
        <v>243.1</v>
      </c>
      <c r="N1279">
        <f t="shared" si="159"/>
        <v>1</v>
      </c>
    </row>
    <row r="1280" spans="1:14">
      <c r="A1280">
        <f t="shared" si="152"/>
        <v>0</v>
      </c>
      <c r="B1280">
        <f t="shared" si="153"/>
        <v>0</v>
      </c>
      <c r="C1280">
        <v>160</v>
      </c>
      <c r="D1280">
        <v>40</v>
      </c>
      <c r="E1280">
        <f t="shared" si="154"/>
        <v>-999</v>
      </c>
      <c r="F1280">
        <f>能力值计算器!G2</f>
        <v>0</v>
      </c>
      <c r="G1280">
        <f>ROUNDDOWN((能力值计算器!F4+能力值计算器!E4*2+ROUNDDOWN(C1280/4,0))*能力值计算器!C2/100+10+能力值计算器!C2,0)</f>
        <v>165</v>
      </c>
      <c r="H1280">
        <f>ROUNDDOWN(ROUNDDOWN(ROUNDDOWN(ROUNDDOWN(ROUNDDOWN((能力值计算器!F6+能力值计算器!E6*2+ROUNDDOWN(D1280/4,0))*能力值计算器!C2/100+5,0)*能力值计算器!H6,0)*能力值计算器!K6,0)*能力值计算器!L6,0)*VLOOKUP(能力值计算器!J6,能力变化对照表!A:B,2,0),0)</f>
        <v>90</v>
      </c>
      <c r="I1280">
        <f>ROUNDDOWN(ROUNDDOWN(ROUNDDOWN(ROUNDDOWN(ROUNDDOWN((能力值计算器!F8+能力值计算器!E8*2+ROUNDDOWN(E1280/4,0))*能力值计算器!C2/100+5,0)*能力值计算器!H8,0)*能力值计算器!K8,0)*能力值计算器!L8,0)*VLOOKUP(能力值计算器!J8,能力变化对照表!A:B,2,0),0)</f>
        <v>-39</v>
      </c>
      <c r="J1280">
        <f t="shared" si="155"/>
        <v>0</v>
      </c>
      <c r="K1280">
        <f t="shared" si="156"/>
        <v>-6435</v>
      </c>
      <c r="L1280">
        <f t="shared" si="157"/>
        <v>8415</v>
      </c>
      <c r="M1280">
        <f t="shared" si="158"/>
        <v>243.1</v>
      </c>
      <c r="N1280">
        <f t="shared" si="159"/>
        <v>1</v>
      </c>
    </row>
    <row r="1281" spans="1:14">
      <c r="A1281">
        <f t="shared" si="152"/>
        <v>0</v>
      </c>
      <c r="B1281">
        <f t="shared" si="153"/>
        <v>0</v>
      </c>
      <c r="C1281">
        <v>104</v>
      </c>
      <c r="D1281">
        <v>88</v>
      </c>
      <c r="E1281">
        <f t="shared" si="154"/>
        <v>-999</v>
      </c>
      <c r="F1281">
        <f>能力值计算器!G2</f>
        <v>0</v>
      </c>
      <c r="G1281">
        <f>ROUNDDOWN((能力值计算器!F4+能力值计算器!E4*2+ROUNDDOWN(C1281/4,0))*能力值计算器!C2/100+10+能力值计算器!C2,0)</f>
        <v>158</v>
      </c>
      <c r="H1281">
        <f>ROUNDDOWN(ROUNDDOWN(ROUNDDOWN(ROUNDDOWN(ROUNDDOWN((能力值计算器!F6+能力值计算器!E6*2+ROUNDDOWN(D1281/4,0))*能力值计算器!C2/100+5,0)*能力值计算器!H6,0)*能力值计算器!K6,0)*能力值计算器!L6,0)*VLOOKUP(能力值计算器!J6,能力变化对照表!A:B,2,0),0)</f>
        <v>96</v>
      </c>
      <c r="I1281">
        <f>ROUNDDOWN(ROUNDDOWN(ROUNDDOWN(ROUNDDOWN(ROUNDDOWN((能力值计算器!F8+能力值计算器!E8*2+ROUNDDOWN(E1281/4,0))*能力值计算器!C2/100+5,0)*能力值计算器!H8,0)*能力值计算器!K8,0)*能力值计算器!L8,0)*VLOOKUP(能力值计算器!J8,能力变化对照表!A:B,2,0),0)</f>
        <v>-39</v>
      </c>
      <c r="J1281">
        <f t="shared" si="155"/>
        <v>0</v>
      </c>
      <c r="K1281">
        <f t="shared" si="156"/>
        <v>-6162</v>
      </c>
      <c r="L1281">
        <f t="shared" si="157"/>
        <v>9006</v>
      </c>
      <c r="M1281">
        <f t="shared" si="158"/>
        <v>236.1</v>
      </c>
      <c r="N1281">
        <f t="shared" si="159"/>
        <v>1</v>
      </c>
    </row>
    <row r="1282" spans="1:14">
      <c r="A1282">
        <f t="shared" ref="A1282:A1345" si="160">IF(N1282=1,0,L1282+1/M1282)</f>
        <v>0</v>
      </c>
      <c r="B1282">
        <f t="shared" ref="B1282:B1345" si="161">IF(A1282=MAX(A:A),1,0)</f>
        <v>0</v>
      </c>
      <c r="C1282">
        <v>104</v>
      </c>
      <c r="D1282">
        <v>64</v>
      </c>
      <c r="E1282">
        <f t="shared" ref="E1282:E1345" si="162">IF(F1282-D1282-C1282&gt;253,-999,IF(F1282-D1282-C1282&lt;0,-999,F1282-D1282-C1282))</f>
        <v>-999</v>
      </c>
      <c r="F1282">
        <f>能力值计算器!G2</f>
        <v>0</v>
      </c>
      <c r="G1282">
        <f>ROUNDDOWN((能力值计算器!F4+能力值计算器!E4*2+ROUNDDOWN(C1282/4,0))*能力值计算器!C2/100+10+能力值计算器!C2,0)</f>
        <v>158</v>
      </c>
      <c r="H1282">
        <f>ROUNDDOWN(ROUNDDOWN(ROUNDDOWN(ROUNDDOWN(ROUNDDOWN((能力值计算器!F6+能力值计算器!E6*2+ROUNDDOWN(D1282/4,0))*能力值计算器!C2/100+5,0)*能力值计算器!H6,0)*能力值计算器!K6,0)*能力值计算器!L6,0)*VLOOKUP(能力值计算器!J6,能力变化对照表!A:B,2,0),0)</f>
        <v>93</v>
      </c>
      <c r="I1282">
        <f>ROUNDDOWN(ROUNDDOWN(ROUNDDOWN(ROUNDDOWN(ROUNDDOWN((能力值计算器!F8+能力值计算器!E8*2+ROUNDDOWN(E1282/4,0))*能力值计算器!C2/100+5,0)*能力值计算器!H8,0)*能力值计算器!K8,0)*能力值计算器!L8,0)*VLOOKUP(能力值计算器!J8,能力变化对照表!A:B,2,0),0)</f>
        <v>-39</v>
      </c>
      <c r="J1282">
        <f t="shared" ref="J1282:J1345" si="163">IF(E1282&lt;0,0,G1282*H1282)</f>
        <v>0</v>
      </c>
      <c r="K1282">
        <f t="shared" ref="K1282:K1345" si="164">G1282*I1282</f>
        <v>-6162</v>
      </c>
      <c r="L1282">
        <f t="shared" ref="L1282:L1345" si="165">(H1282+I1282)*G1282</f>
        <v>8532</v>
      </c>
      <c r="M1282">
        <f t="shared" ref="M1282:M1345" si="166">IF(H1282+I1282-G1282&lt;0,G1282-H1282-I1282,H1282+I1282-G1282)+IF(H1282-I1282&lt;0,I1282-H1282,H1282-I1282)+0.1</f>
        <v>236.1</v>
      </c>
      <c r="N1282">
        <f t="shared" ref="N1282:N1345" si="167">IF(E1282&lt;0,1,0)</f>
        <v>1</v>
      </c>
    </row>
    <row r="1283" spans="1:14">
      <c r="A1283">
        <f t="shared" si="160"/>
        <v>0</v>
      </c>
      <c r="B1283">
        <f t="shared" si="161"/>
        <v>0</v>
      </c>
      <c r="C1283">
        <v>160</v>
      </c>
      <c r="D1283">
        <v>64</v>
      </c>
      <c r="E1283">
        <f t="shared" si="162"/>
        <v>-999</v>
      </c>
      <c r="F1283">
        <f>能力值计算器!G2</f>
        <v>0</v>
      </c>
      <c r="G1283">
        <f>ROUNDDOWN((能力值计算器!F4+能力值计算器!E4*2+ROUNDDOWN(C1283/4,0))*能力值计算器!C2/100+10+能力值计算器!C2,0)</f>
        <v>165</v>
      </c>
      <c r="H1283">
        <f>ROUNDDOWN(ROUNDDOWN(ROUNDDOWN(ROUNDDOWN(ROUNDDOWN((能力值计算器!F6+能力值计算器!E6*2+ROUNDDOWN(D1283/4,0))*能力值计算器!C2/100+5,0)*能力值计算器!H6,0)*能力值计算器!K6,0)*能力值计算器!L6,0)*VLOOKUP(能力值计算器!J6,能力变化对照表!A:B,2,0),0)</f>
        <v>93</v>
      </c>
      <c r="I1283">
        <f>ROUNDDOWN(ROUNDDOWN(ROUNDDOWN(ROUNDDOWN(ROUNDDOWN((能力值计算器!F8+能力值计算器!E8*2+ROUNDDOWN(E1283/4,0))*能力值计算器!C2/100+5,0)*能力值计算器!H8,0)*能力值计算器!K8,0)*能力值计算器!L8,0)*VLOOKUP(能力值计算器!J8,能力变化对照表!A:B,2,0),0)</f>
        <v>-39</v>
      </c>
      <c r="J1283">
        <f t="shared" si="163"/>
        <v>0</v>
      </c>
      <c r="K1283">
        <f t="shared" si="164"/>
        <v>-6435</v>
      </c>
      <c r="L1283">
        <f t="shared" si="165"/>
        <v>8910</v>
      </c>
      <c r="M1283">
        <f t="shared" si="166"/>
        <v>243.1</v>
      </c>
      <c r="N1283">
        <f t="shared" si="167"/>
        <v>1</v>
      </c>
    </row>
    <row r="1284" spans="1:14">
      <c r="A1284">
        <f t="shared" si="160"/>
        <v>0</v>
      </c>
      <c r="B1284">
        <f t="shared" si="161"/>
        <v>0</v>
      </c>
      <c r="C1284">
        <v>160</v>
      </c>
      <c r="D1284">
        <v>32</v>
      </c>
      <c r="E1284">
        <f t="shared" si="162"/>
        <v>-999</v>
      </c>
      <c r="F1284">
        <f>能力值计算器!G2</f>
        <v>0</v>
      </c>
      <c r="G1284">
        <f>ROUNDDOWN((能力值计算器!F4+能力值计算器!E4*2+ROUNDDOWN(C1284/4,0))*能力值计算器!C2/100+10+能力值计算器!C2,0)</f>
        <v>165</v>
      </c>
      <c r="H1284">
        <f>ROUNDDOWN(ROUNDDOWN(ROUNDDOWN(ROUNDDOWN(ROUNDDOWN((能力值计算器!F6+能力值计算器!E6*2+ROUNDDOWN(D1284/4,0))*能力值计算器!C2/100+5,0)*能力值计算器!H6,0)*能力值计算器!K6,0)*能力值计算器!L6,0)*VLOOKUP(能力值计算器!J6,能力变化对照表!A:B,2,0),0)</f>
        <v>89</v>
      </c>
      <c r="I1284">
        <f>ROUNDDOWN(ROUNDDOWN(ROUNDDOWN(ROUNDDOWN(ROUNDDOWN((能力值计算器!F8+能力值计算器!E8*2+ROUNDDOWN(E1284/4,0))*能力值计算器!C2/100+5,0)*能力值计算器!H8,0)*能力值计算器!K8,0)*能力值计算器!L8,0)*VLOOKUP(能力值计算器!J8,能力变化对照表!A:B,2,0),0)</f>
        <v>-39</v>
      </c>
      <c r="J1284">
        <f t="shared" si="163"/>
        <v>0</v>
      </c>
      <c r="K1284">
        <f t="shared" si="164"/>
        <v>-6435</v>
      </c>
      <c r="L1284">
        <f t="shared" si="165"/>
        <v>8250</v>
      </c>
      <c r="M1284">
        <f t="shared" si="166"/>
        <v>243.1</v>
      </c>
      <c r="N1284">
        <f t="shared" si="167"/>
        <v>1</v>
      </c>
    </row>
    <row r="1285" spans="1:14">
      <c r="A1285">
        <f t="shared" si="160"/>
        <v>0</v>
      </c>
      <c r="B1285">
        <f t="shared" si="161"/>
        <v>0</v>
      </c>
      <c r="C1285">
        <v>104</v>
      </c>
      <c r="D1285">
        <v>96</v>
      </c>
      <c r="E1285">
        <f t="shared" si="162"/>
        <v>-999</v>
      </c>
      <c r="F1285">
        <f>能力值计算器!G2</f>
        <v>0</v>
      </c>
      <c r="G1285">
        <f>ROUNDDOWN((能力值计算器!F4+能力值计算器!E4*2+ROUNDDOWN(C1285/4,0))*能力值计算器!C2/100+10+能力值计算器!C2,0)</f>
        <v>158</v>
      </c>
      <c r="H1285">
        <f>ROUNDDOWN(ROUNDDOWN(ROUNDDOWN(ROUNDDOWN(ROUNDDOWN((能力值计算器!F6+能力值计算器!E6*2+ROUNDDOWN(D1285/4,0))*能力值计算器!C2/100+5,0)*能力值计算器!H6,0)*能力值计算器!K6,0)*能力值计算器!L6,0)*VLOOKUP(能力值计算器!J6,能力变化对照表!A:B,2,0),0)</f>
        <v>97</v>
      </c>
      <c r="I1285">
        <f>ROUNDDOWN(ROUNDDOWN(ROUNDDOWN(ROUNDDOWN(ROUNDDOWN((能力值计算器!F8+能力值计算器!E8*2+ROUNDDOWN(E1285/4,0))*能力值计算器!C2/100+5,0)*能力值计算器!H8,0)*能力值计算器!K8,0)*能力值计算器!L8,0)*VLOOKUP(能力值计算器!J8,能力变化对照表!A:B,2,0),0)</f>
        <v>-39</v>
      </c>
      <c r="J1285">
        <f t="shared" si="163"/>
        <v>0</v>
      </c>
      <c r="K1285">
        <f t="shared" si="164"/>
        <v>-6162</v>
      </c>
      <c r="L1285">
        <f t="shared" si="165"/>
        <v>9164</v>
      </c>
      <c r="M1285">
        <f t="shared" si="166"/>
        <v>236.1</v>
      </c>
      <c r="N1285">
        <f t="shared" si="167"/>
        <v>1</v>
      </c>
    </row>
    <row r="1286" spans="1:14">
      <c r="A1286">
        <f t="shared" si="160"/>
        <v>0</v>
      </c>
      <c r="B1286">
        <f t="shared" si="161"/>
        <v>0</v>
      </c>
      <c r="C1286">
        <v>104</v>
      </c>
      <c r="D1286">
        <v>56</v>
      </c>
      <c r="E1286">
        <f t="shared" si="162"/>
        <v>-999</v>
      </c>
      <c r="F1286">
        <f>能力值计算器!G2</f>
        <v>0</v>
      </c>
      <c r="G1286">
        <f>ROUNDDOWN((能力值计算器!F4+能力值计算器!E4*2+ROUNDDOWN(C1286/4,0))*能力值计算器!C2/100+10+能力值计算器!C2,0)</f>
        <v>158</v>
      </c>
      <c r="H1286">
        <f>ROUNDDOWN(ROUNDDOWN(ROUNDDOWN(ROUNDDOWN(ROUNDDOWN((能力值计算器!F6+能力值计算器!E6*2+ROUNDDOWN(D1286/4,0))*能力值计算器!C2/100+5,0)*能力值计算器!H6,0)*能力值计算器!K6,0)*能力值计算器!L6,0)*VLOOKUP(能力值计算器!J6,能力变化对照表!A:B,2,0),0)</f>
        <v>92</v>
      </c>
      <c r="I1286">
        <f>ROUNDDOWN(ROUNDDOWN(ROUNDDOWN(ROUNDDOWN(ROUNDDOWN((能力值计算器!F8+能力值计算器!E8*2+ROUNDDOWN(E1286/4,0))*能力值计算器!C2/100+5,0)*能力值计算器!H8,0)*能力值计算器!K8,0)*能力值计算器!L8,0)*VLOOKUP(能力值计算器!J8,能力变化对照表!A:B,2,0),0)</f>
        <v>-39</v>
      </c>
      <c r="J1286">
        <f t="shared" si="163"/>
        <v>0</v>
      </c>
      <c r="K1286">
        <f t="shared" si="164"/>
        <v>-6162</v>
      </c>
      <c r="L1286">
        <f t="shared" si="165"/>
        <v>8374</v>
      </c>
      <c r="M1286">
        <f t="shared" si="166"/>
        <v>236.1</v>
      </c>
      <c r="N1286">
        <f t="shared" si="167"/>
        <v>1</v>
      </c>
    </row>
    <row r="1287" spans="1:14">
      <c r="A1287">
        <f t="shared" si="160"/>
        <v>0</v>
      </c>
      <c r="B1287">
        <f t="shared" si="161"/>
        <v>0</v>
      </c>
      <c r="C1287">
        <v>160</v>
      </c>
      <c r="D1287">
        <v>72</v>
      </c>
      <c r="E1287">
        <f t="shared" si="162"/>
        <v>-999</v>
      </c>
      <c r="F1287">
        <f>能力值计算器!G2</f>
        <v>0</v>
      </c>
      <c r="G1287">
        <f>ROUNDDOWN((能力值计算器!F4+能力值计算器!E4*2+ROUNDDOWN(C1287/4,0))*能力值计算器!C2/100+10+能力值计算器!C2,0)</f>
        <v>165</v>
      </c>
      <c r="H1287">
        <f>ROUNDDOWN(ROUNDDOWN(ROUNDDOWN(ROUNDDOWN(ROUNDDOWN((能力值计算器!F6+能力值计算器!E6*2+ROUNDDOWN(D1287/4,0))*能力值计算器!C2/100+5,0)*能力值计算器!H6,0)*能力值计算器!K6,0)*能力值计算器!L6,0)*VLOOKUP(能力值计算器!J6,能力变化对照表!A:B,2,0),0)</f>
        <v>94</v>
      </c>
      <c r="I1287">
        <f>ROUNDDOWN(ROUNDDOWN(ROUNDDOWN(ROUNDDOWN(ROUNDDOWN((能力值计算器!F8+能力值计算器!E8*2+ROUNDDOWN(E1287/4,0))*能力值计算器!C2/100+5,0)*能力值计算器!H8,0)*能力值计算器!K8,0)*能力值计算器!L8,0)*VLOOKUP(能力值计算器!J8,能力变化对照表!A:B,2,0),0)</f>
        <v>-39</v>
      </c>
      <c r="J1287">
        <f t="shared" si="163"/>
        <v>0</v>
      </c>
      <c r="K1287">
        <f t="shared" si="164"/>
        <v>-6435</v>
      </c>
      <c r="L1287">
        <f t="shared" si="165"/>
        <v>9075</v>
      </c>
      <c r="M1287">
        <f t="shared" si="166"/>
        <v>243.1</v>
      </c>
      <c r="N1287">
        <f t="shared" si="167"/>
        <v>1</v>
      </c>
    </row>
    <row r="1288" spans="1:14">
      <c r="A1288">
        <f t="shared" si="160"/>
        <v>0</v>
      </c>
      <c r="B1288">
        <f t="shared" si="161"/>
        <v>0</v>
      </c>
      <c r="C1288">
        <v>160</v>
      </c>
      <c r="D1288">
        <v>24</v>
      </c>
      <c r="E1288">
        <f t="shared" si="162"/>
        <v>-999</v>
      </c>
      <c r="F1288">
        <f>能力值计算器!G2</f>
        <v>0</v>
      </c>
      <c r="G1288">
        <f>ROUNDDOWN((能力值计算器!F4+能力值计算器!E4*2+ROUNDDOWN(C1288/4,0))*能力值计算器!C2/100+10+能力值计算器!C2,0)</f>
        <v>165</v>
      </c>
      <c r="H1288">
        <f>ROUNDDOWN(ROUNDDOWN(ROUNDDOWN(ROUNDDOWN(ROUNDDOWN((能力值计算器!F6+能力值计算器!E6*2+ROUNDDOWN(D1288/4,0))*能力值计算器!C2/100+5,0)*能力值计算器!H6,0)*能力值计算器!K6,0)*能力值计算器!L6,0)*VLOOKUP(能力值计算器!J6,能力变化对照表!A:B,2,0),0)</f>
        <v>88</v>
      </c>
      <c r="I1288">
        <f>ROUNDDOWN(ROUNDDOWN(ROUNDDOWN(ROUNDDOWN(ROUNDDOWN((能力值计算器!F8+能力值计算器!E8*2+ROUNDDOWN(E1288/4,0))*能力值计算器!C2/100+5,0)*能力值计算器!H8,0)*能力值计算器!K8,0)*能力值计算器!L8,0)*VLOOKUP(能力值计算器!J8,能力变化对照表!A:B,2,0),0)</f>
        <v>-39</v>
      </c>
      <c r="J1288">
        <f t="shared" si="163"/>
        <v>0</v>
      </c>
      <c r="K1288">
        <f t="shared" si="164"/>
        <v>-6435</v>
      </c>
      <c r="L1288">
        <f t="shared" si="165"/>
        <v>8085</v>
      </c>
      <c r="M1288">
        <f t="shared" si="166"/>
        <v>243.1</v>
      </c>
      <c r="N1288">
        <f t="shared" si="167"/>
        <v>1</v>
      </c>
    </row>
    <row r="1289" spans="1:14">
      <c r="A1289">
        <f t="shared" si="160"/>
        <v>0</v>
      </c>
      <c r="B1289">
        <f t="shared" si="161"/>
        <v>0</v>
      </c>
      <c r="C1289">
        <v>104</v>
      </c>
      <c r="D1289">
        <v>104</v>
      </c>
      <c r="E1289">
        <f t="shared" si="162"/>
        <v>-999</v>
      </c>
      <c r="F1289">
        <f>能力值计算器!G2</f>
        <v>0</v>
      </c>
      <c r="G1289">
        <f>ROUNDDOWN((能力值计算器!F4+能力值计算器!E4*2+ROUNDDOWN(C1289/4,0))*能力值计算器!C2/100+10+能力值计算器!C2,0)</f>
        <v>158</v>
      </c>
      <c r="H1289">
        <f>ROUNDDOWN(ROUNDDOWN(ROUNDDOWN(ROUNDDOWN(ROUNDDOWN((能力值计算器!F6+能力值计算器!E6*2+ROUNDDOWN(D1289/4,0))*能力值计算器!C2/100+5,0)*能力值计算器!H6,0)*能力值计算器!K6,0)*能力值计算器!L6,0)*VLOOKUP(能力值计算器!J6,能力变化对照表!A:B,2,0),0)</f>
        <v>98</v>
      </c>
      <c r="I1289">
        <f>ROUNDDOWN(ROUNDDOWN(ROUNDDOWN(ROUNDDOWN(ROUNDDOWN((能力值计算器!F8+能力值计算器!E8*2+ROUNDDOWN(E1289/4,0))*能力值计算器!C2/100+5,0)*能力值计算器!H8,0)*能力值计算器!K8,0)*能力值计算器!L8,0)*VLOOKUP(能力值计算器!J8,能力变化对照表!A:B,2,0),0)</f>
        <v>-39</v>
      </c>
      <c r="J1289">
        <f t="shared" si="163"/>
        <v>0</v>
      </c>
      <c r="K1289">
        <f t="shared" si="164"/>
        <v>-6162</v>
      </c>
      <c r="L1289">
        <f t="shared" si="165"/>
        <v>9322</v>
      </c>
      <c r="M1289">
        <f t="shared" si="166"/>
        <v>236.1</v>
      </c>
      <c r="N1289">
        <f t="shared" si="167"/>
        <v>1</v>
      </c>
    </row>
    <row r="1290" spans="1:14">
      <c r="A1290">
        <f t="shared" si="160"/>
        <v>0</v>
      </c>
      <c r="B1290">
        <f t="shared" si="161"/>
        <v>0</v>
      </c>
      <c r="C1290">
        <v>104</v>
      </c>
      <c r="D1290">
        <v>48</v>
      </c>
      <c r="E1290">
        <f t="shared" si="162"/>
        <v>-999</v>
      </c>
      <c r="F1290">
        <f>能力值计算器!G2</f>
        <v>0</v>
      </c>
      <c r="G1290">
        <f>ROUNDDOWN((能力值计算器!F4+能力值计算器!E4*2+ROUNDDOWN(C1290/4,0))*能力值计算器!C2/100+10+能力值计算器!C2,0)</f>
        <v>158</v>
      </c>
      <c r="H1290">
        <f>ROUNDDOWN(ROUNDDOWN(ROUNDDOWN(ROUNDDOWN(ROUNDDOWN((能力值计算器!F6+能力值计算器!E6*2+ROUNDDOWN(D1290/4,0))*能力值计算器!C2/100+5,0)*能力值计算器!H6,0)*能力值计算器!K6,0)*能力值计算器!L6,0)*VLOOKUP(能力值计算器!J6,能力变化对照表!A:B,2,0),0)</f>
        <v>91</v>
      </c>
      <c r="I1290">
        <f>ROUNDDOWN(ROUNDDOWN(ROUNDDOWN(ROUNDDOWN(ROUNDDOWN((能力值计算器!F8+能力值计算器!E8*2+ROUNDDOWN(E1290/4,0))*能力值计算器!C2/100+5,0)*能力值计算器!H8,0)*能力值计算器!K8,0)*能力值计算器!L8,0)*VLOOKUP(能力值计算器!J8,能力变化对照表!A:B,2,0),0)</f>
        <v>-39</v>
      </c>
      <c r="J1290">
        <f t="shared" si="163"/>
        <v>0</v>
      </c>
      <c r="K1290">
        <f t="shared" si="164"/>
        <v>-6162</v>
      </c>
      <c r="L1290">
        <f t="shared" si="165"/>
        <v>8216</v>
      </c>
      <c r="M1290">
        <f t="shared" si="166"/>
        <v>236.1</v>
      </c>
      <c r="N1290">
        <f t="shared" si="167"/>
        <v>1</v>
      </c>
    </row>
    <row r="1291" spans="1:14">
      <c r="A1291">
        <f t="shared" si="160"/>
        <v>0</v>
      </c>
      <c r="B1291">
        <f t="shared" si="161"/>
        <v>0</v>
      </c>
      <c r="C1291">
        <v>160</v>
      </c>
      <c r="D1291">
        <v>80</v>
      </c>
      <c r="E1291">
        <f t="shared" si="162"/>
        <v>-999</v>
      </c>
      <c r="F1291">
        <f>能力值计算器!G2</f>
        <v>0</v>
      </c>
      <c r="G1291">
        <f>ROUNDDOWN((能力值计算器!F4+能力值计算器!E4*2+ROUNDDOWN(C1291/4,0))*能力值计算器!C2/100+10+能力值计算器!C2,0)</f>
        <v>165</v>
      </c>
      <c r="H1291">
        <f>ROUNDDOWN(ROUNDDOWN(ROUNDDOWN(ROUNDDOWN(ROUNDDOWN((能力值计算器!F6+能力值计算器!E6*2+ROUNDDOWN(D1291/4,0))*能力值计算器!C2/100+5,0)*能力值计算器!H6,0)*能力值计算器!K6,0)*能力值计算器!L6,0)*VLOOKUP(能力值计算器!J6,能力变化对照表!A:B,2,0),0)</f>
        <v>95</v>
      </c>
      <c r="I1291">
        <f>ROUNDDOWN(ROUNDDOWN(ROUNDDOWN(ROUNDDOWN(ROUNDDOWN((能力值计算器!F8+能力值计算器!E8*2+ROUNDDOWN(E1291/4,0))*能力值计算器!C2/100+5,0)*能力值计算器!H8,0)*能力值计算器!K8,0)*能力值计算器!L8,0)*VLOOKUP(能力值计算器!J8,能力变化对照表!A:B,2,0),0)</f>
        <v>-39</v>
      </c>
      <c r="J1291">
        <f t="shared" si="163"/>
        <v>0</v>
      </c>
      <c r="K1291">
        <f t="shared" si="164"/>
        <v>-6435</v>
      </c>
      <c r="L1291">
        <f t="shared" si="165"/>
        <v>9240</v>
      </c>
      <c r="M1291">
        <f t="shared" si="166"/>
        <v>243.1</v>
      </c>
      <c r="N1291">
        <f t="shared" si="167"/>
        <v>1</v>
      </c>
    </row>
    <row r="1292" spans="1:14">
      <c r="A1292">
        <f t="shared" si="160"/>
        <v>0</v>
      </c>
      <c r="B1292">
        <f t="shared" si="161"/>
        <v>0</v>
      </c>
      <c r="C1292">
        <v>160</v>
      </c>
      <c r="D1292">
        <v>16</v>
      </c>
      <c r="E1292">
        <f t="shared" si="162"/>
        <v>-999</v>
      </c>
      <c r="F1292">
        <f>能力值计算器!G2</f>
        <v>0</v>
      </c>
      <c r="G1292">
        <f>ROUNDDOWN((能力值计算器!F4+能力值计算器!E4*2+ROUNDDOWN(C1292/4,0))*能力值计算器!C2/100+10+能力值计算器!C2,0)</f>
        <v>165</v>
      </c>
      <c r="H1292">
        <f>ROUNDDOWN(ROUNDDOWN(ROUNDDOWN(ROUNDDOWN(ROUNDDOWN((能力值计算器!F6+能力值计算器!E6*2+ROUNDDOWN(D1292/4,0))*能力值计算器!C2/100+5,0)*能力值计算器!H6,0)*能力值计算器!K6,0)*能力值计算器!L6,0)*VLOOKUP(能力值计算器!J6,能力变化对照表!A:B,2,0),0)</f>
        <v>87</v>
      </c>
      <c r="I1292">
        <f>ROUNDDOWN(ROUNDDOWN(ROUNDDOWN(ROUNDDOWN(ROUNDDOWN((能力值计算器!F8+能力值计算器!E8*2+ROUNDDOWN(E1292/4,0))*能力值计算器!C2/100+5,0)*能力值计算器!H8,0)*能力值计算器!K8,0)*能力值计算器!L8,0)*VLOOKUP(能力值计算器!J8,能力变化对照表!A:B,2,0),0)</f>
        <v>-39</v>
      </c>
      <c r="J1292">
        <f t="shared" si="163"/>
        <v>0</v>
      </c>
      <c r="K1292">
        <f t="shared" si="164"/>
        <v>-6435</v>
      </c>
      <c r="L1292">
        <f t="shared" si="165"/>
        <v>7920</v>
      </c>
      <c r="M1292">
        <f t="shared" si="166"/>
        <v>243.1</v>
      </c>
      <c r="N1292">
        <f t="shared" si="167"/>
        <v>1</v>
      </c>
    </row>
    <row r="1293" spans="1:14">
      <c r="A1293">
        <f t="shared" si="160"/>
        <v>0</v>
      </c>
      <c r="B1293">
        <f t="shared" si="161"/>
        <v>0</v>
      </c>
      <c r="C1293">
        <v>104</v>
      </c>
      <c r="D1293">
        <v>112</v>
      </c>
      <c r="E1293">
        <f t="shared" si="162"/>
        <v>-999</v>
      </c>
      <c r="F1293">
        <f>能力值计算器!G2</f>
        <v>0</v>
      </c>
      <c r="G1293">
        <f>ROUNDDOWN((能力值计算器!F4+能力值计算器!E4*2+ROUNDDOWN(C1293/4,0))*能力值计算器!C2/100+10+能力值计算器!C2,0)</f>
        <v>158</v>
      </c>
      <c r="H1293">
        <f>ROUNDDOWN(ROUNDDOWN(ROUNDDOWN(ROUNDDOWN(ROUNDDOWN((能力值计算器!F6+能力值计算器!E6*2+ROUNDDOWN(D1293/4,0))*能力值计算器!C2/100+5,0)*能力值计算器!H6,0)*能力值计算器!K6,0)*能力值计算器!L6,0)*VLOOKUP(能力值计算器!J6,能力变化对照表!A:B,2,0),0)</f>
        <v>99</v>
      </c>
      <c r="I1293">
        <f>ROUNDDOWN(ROUNDDOWN(ROUNDDOWN(ROUNDDOWN(ROUNDDOWN((能力值计算器!F8+能力值计算器!E8*2+ROUNDDOWN(E1293/4,0))*能力值计算器!C2/100+5,0)*能力值计算器!H8,0)*能力值计算器!K8,0)*能力值计算器!L8,0)*VLOOKUP(能力值计算器!J8,能力变化对照表!A:B,2,0),0)</f>
        <v>-39</v>
      </c>
      <c r="J1293">
        <f t="shared" si="163"/>
        <v>0</v>
      </c>
      <c r="K1293">
        <f t="shared" si="164"/>
        <v>-6162</v>
      </c>
      <c r="L1293">
        <f t="shared" si="165"/>
        <v>9480</v>
      </c>
      <c r="M1293">
        <f t="shared" si="166"/>
        <v>236.1</v>
      </c>
      <c r="N1293">
        <f t="shared" si="167"/>
        <v>1</v>
      </c>
    </row>
    <row r="1294" spans="1:14">
      <c r="A1294">
        <f t="shared" si="160"/>
        <v>0</v>
      </c>
      <c r="B1294">
        <f t="shared" si="161"/>
        <v>0</v>
      </c>
      <c r="C1294">
        <v>104</v>
      </c>
      <c r="D1294">
        <v>40</v>
      </c>
      <c r="E1294">
        <f t="shared" si="162"/>
        <v>-999</v>
      </c>
      <c r="F1294">
        <f>能力值计算器!G2</f>
        <v>0</v>
      </c>
      <c r="G1294">
        <f>ROUNDDOWN((能力值计算器!F4+能力值计算器!E4*2+ROUNDDOWN(C1294/4,0))*能力值计算器!C2/100+10+能力值计算器!C2,0)</f>
        <v>158</v>
      </c>
      <c r="H1294">
        <f>ROUNDDOWN(ROUNDDOWN(ROUNDDOWN(ROUNDDOWN(ROUNDDOWN((能力值计算器!F6+能力值计算器!E6*2+ROUNDDOWN(D1294/4,0))*能力值计算器!C2/100+5,0)*能力值计算器!H6,0)*能力值计算器!K6,0)*能力值计算器!L6,0)*VLOOKUP(能力值计算器!J6,能力变化对照表!A:B,2,0),0)</f>
        <v>90</v>
      </c>
      <c r="I1294">
        <f>ROUNDDOWN(ROUNDDOWN(ROUNDDOWN(ROUNDDOWN(ROUNDDOWN((能力值计算器!F8+能力值计算器!E8*2+ROUNDDOWN(E1294/4,0))*能力值计算器!C2/100+5,0)*能力值计算器!H8,0)*能力值计算器!K8,0)*能力值计算器!L8,0)*VLOOKUP(能力值计算器!J8,能力变化对照表!A:B,2,0),0)</f>
        <v>-39</v>
      </c>
      <c r="J1294">
        <f t="shared" si="163"/>
        <v>0</v>
      </c>
      <c r="K1294">
        <f t="shared" si="164"/>
        <v>-6162</v>
      </c>
      <c r="L1294">
        <f t="shared" si="165"/>
        <v>8058</v>
      </c>
      <c r="M1294">
        <f t="shared" si="166"/>
        <v>236.1</v>
      </c>
      <c r="N1294">
        <f t="shared" si="167"/>
        <v>1</v>
      </c>
    </row>
    <row r="1295" spans="1:14">
      <c r="A1295">
        <f t="shared" si="160"/>
        <v>0</v>
      </c>
      <c r="B1295">
        <f t="shared" si="161"/>
        <v>0</v>
      </c>
      <c r="C1295">
        <v>160</v>
      </c>
      <c r="D1295">
        <v>88</v>
      </c>
      <c r="E1295">
        <f t="shared" si="162"/>
        <v>-999</v>
      </c>
      <c r="F1295">
        <f>能力值计算器!G2</f>
        <v>0</v>
      </c>
      <c r="G1295">
        <f>ROUNDDOWN((能力值计算器!F4+能力值计算器!E4*2+ROUNDDOWN(C1295/4,0))*能力值计算器!C2/100+10+能力值计算器!C2,0)</f>
        <v>165</v>
      </c>
      <c r="H1295">
        <f>ROUNDDOWN(ROUNDDOWN(ROUNDDOWN(ROUNDDOWN(ROUNDDOWN((能力值计算器!F6+能力值计算器!E6*2+ROUNDDOWN(D1295/4,0))*能力值计算器!C2/100+5,0)*能力值计算器!H6,0)*能力值计算器!K6,0)*能力值计算器!L6,0)*VLOOKUP(能力值计算器!J6,能力变化对照表!A:B,2,0),0)</f>
        <v>96</v>
      </c>
      <c r="I1295">
        <f>ROUNDDOWN(ROUNDDOWN(ROUNDDOWN(ROUNDDOWN(ROUNDDOWN((能力值计算器!F8+能力值计算器!E8*2+ROUNDDOWN(E1295/4,0))*能力值计算器!C2/100+5,0)*能力值计算器!H8,0)*能力值计算器!K8,0)*能力值计算器!L8,0)*VLOOKUP(能力值计算器!J8,能力变化对照表!A:B,2,0),0)</f>
        <v>-39</v>
      </c>
      <c r="J1295">
        <f t="shared" si="163"/>
        <v>0</v>
      </c>
      <c r="K1295">
        <f t="shared" si="164"/>
        <v>-6435</v>
      </c>
      <c r="L1295">
        <f t="shared" si="165"/>
        <v>9405</v>
      </c>
      <c r="M1295">
        <f t="shared" si="166"/>
        <v>243.1</v>
      </c>
      <c r="N1295">
        <f t="shared" si="167"/>
        <v>1</v>
      </c>
    </row>
    <row r="1296" spans="1:14">
      <c r="A1296">
        <f t="shared" si="160"/>
        <v>0</v>
      </c>
      <c r="B1296">
        <f t="shared" si="161"/>
        <v>0</v>
      </c>
      <c r="C1296">
        <v>160</v>
      </c>
      <c r="D1296">
        <v>8</v>
      </c>
      <c r="E1296">
        <f t="shared" si="162"/>
        <v>-999</v>
      </c>
      <c r="F1296">
        <f>能力值计算器!G2</f>
        <v>0</v>
      </c>
      <c r="G1296">
        <f>ROUNDDOWN((能力值计算器!F4+能力值计算器!E4*2+ROUNDDOWN(C1296/4,0))*能力值计算器!C2/100+10+能力值计算器!C2,0)</f>
        <v>165</v>
      </c>
      <c r="H1296">
        <f>ROUNDDOWN(ROUNDDOWN(ROUNDDOWN(ROUNDDOWN(ROUNDDOWN((能力值计算器!F6+能力值计算器!E6*2+ROUNDDOWN(D1296/4,0))*能力值计算器!C2/100+5,0)*能力值计算器!H6,0)*能力值计算器!K6,0)*能力值计算器!L6,0)*VLOOKUP(能力值计算器!J6,能力变化对照表!A:B,2,0),0)</f>
        <v>86</v>
      </c>
      <c r="I1296">
        <f>ROUNDDOWN(ROUNDDOWN(ROUNDDOWN(ROUNDDOWN(ROUNDDOWN((能力值计算器!F8+能力值计算器!E8*2+ROUNDDOWN(E1296/4,0))*能力值计算器!C2/100+5,0)*能力值计算器!H8,0)*能力值计算器!K8,0)*能力值计算器!L8,0)*VLOOKUP(能力值计算器!J8,能力变化对照表!A:B,2,0),0)</f>
        <v>-39</v>
      </c>
      <c r="J1296">
        <f t="shared" si="163"/>
        <v>0</v>
      </c>
      <c r="K1296">
        <f t="shared" si="164"/>
        <v>-6435</v>
      </c>
      <c r="L1296">
        <f t="shared" si="165"/>
        <v>7755</v>
      </c>
      <c r="M1296">
        <f t="shared" si="166"/>
        <v>243.1</v>
      </c>
      <c r="N1296">
        <f t="shared" si="167"/>
        <v>1</v>
      </c>
    </row>
    <row r="1297" spans="1:14">
      <c r="A1297">
        <f t="shared" si="160"/>
        <v>0</v>
      </c>
      <c r="B1297">
        <f t="shared" si="161"/>
        <v>0</v>
      </c>
      <c r="C1297">
        <v>104</v>
      </c>
      <c r="D1297">
        <v>120</v>
      </c>
      <c r="E1297">
        <f t="shared" si="162"/>
        <v>-999</v>
      </c>
      <c r="F1297">
        <f>能力值计算器!G2</f>
        <v>0</v>
      </c>
      <c r="G1297">
        <f>ROUNDDOWN((能力值计算器!F4+能力值计算器!E4*2+ROUNDDOWN(C1297/4,0))*能力值计算器!C2/100+10+能力值计算器!C2,0)</f>
        <v>158</v>
      </c>
      <c r="H1297">
        <f>ROUNDDOWN(ROUNDDOWN(ROUNDDOWN(ROUNDDOWN(ROUNDDOWN((能力值计算器!F6+能力值计算器!E6*2+ROUNDDOWN(D1297/4,0))*能力值计算器!C2/100+5,0)*能力值计算器!H6,0)*能力值计算器!K6,0)*能力值计算器!L6,0)*VLOOKUP(能力值计算器!J6,能力变化对照表!A:B,2,0),0)</f>
        <v>100</v>
      </c>
      <c r="I1297">
        <f>ROUNDDOWN(ROUNDDOWN(ROUNDDOWN(ROUNDDOWN(ROUNDDOWN((能力值计算器!F8+能力值计算器!E8*2+ROUNDDOWN(E1297/4,0))*能力值计算器!C2/100+5,0)*能力值计算器!H8,0)*能力值计算器!K8,0)*能力值计算器!L8,0)*VLOOKUP(能力值计算器!J8,能力变化对照表!A:B,2,0),0)</f>
        <v>-39</v>
      </c>
      <c r="J1297">
        <f t="shared" si="163"/>
        <v>0</v>
      </c>
      <c r="K1297">
        <f t="shared" si="164"/>
        <v>-6162</v>
      </c>
      <c r="L1297">
        <f t="shared" si="165"/>
        <v>9638</v>
      </c>
      <c r="M1297">
        <f t="shared" si="166"/>
        <v>236.1</v>
      </c>
      <c r="N1297">
        <f t="shared" si="167"/>
        <v>1</v>
      </c>
    </row>
    <row r="1298" spans="1:14">
      <c r="A1298">
        <f t="shared" si="160"/>
        <v>0</v>
      </c>
      <c r="B1298">
        <f t="shared" si="161"/>
        <v>0</v>
      </c>
      <c r="C1298">
        <v>104</v>
      </c>
      <c r="D1298">
        <v>32</v>
      </c>
      <c r="E1298">
        <f t="shared" si="162"/>
        <v>-999</v>
      </c>
      <c r="F1298">
        <f>能力值计算器!G2</f>
        <v>0</v>
      </c>
      <c r="G1298">
        <f>ROUNDDOWN((能力值计算器!F4+能力值计算器!E4*2+ROUNDDOWN(C1298/4,0))*能力值计算器!C2/100+10+能力值计算器!C2,0)</f>
        <v>158</v>
      </c>
      <c r="H1298">
        <f>ROUNDDOWN(ROUNDDOWN(ROUNDDOWN(ROUNDDOWN(ROUNDDOWN((能力值计算器!F6+能力值计算器!E6*2+ROUNDDOWN(D1298/4,0))*能力值计算器!C2/100+5,0)*能力值计算器!H6,0)*能力值计算器!K6,0)*能力值计算器!L6,0)*VLOOKUP(能力值计算器!J6,能力变化对照表!A:B,2,0),0)</f>
        <v>89</v>
      </c>
      <c r="I1298">
        <f>ROUNDDOWN(ROUNDDOWN(ROUNDDOWN(ROUNDDOWN(ROUNDDOWN((能力值计算器!F8+能力值计算器!E8*2+ROUNDDOWN(E1298/4,0))*能力值计算器!C2/100+5,0)*能力值计算器!H8,0)*能力值计算器!K8,0)*能力值计算器!L8,0)*VLOOKUP(能力值计算器!J8,能力变化对照表!A:B,2,0),0)</f>
        <v>-39</v>
      </c>
      <c r="J1298">
        <f t="shared" si="163"/>
        <v>0</v>
      </c>
      <c r="K1298">
        <f t="shared" si="164"/>
        <v>-6162</v>
      </c>
      <c r="L1298">
        <f t="shared" si="165"/>
        <v>7900</v>
      </c>
      <c r="M1298">
        <f t="shared" si="166"/>
        <v>236.1</v>
      </c>
      <c r="N1298">
        <f t="shared" si="167"/>
        <v>1</v>
      </c>
    </row>
    <row r="1299" spans="1:14">
      <c r="A1299">
        <f t="shared" si="160"/>
        <v>0</v>
      </c>
      <c r="B1299">
        <f t="shared" si="161"/>
        <v>0</v>
      </c>
      <c r="C1299">
        <v>160</v>
      </c>
      <c r="D1299">
        <v>0</v>
      </c>
      <c r="E1299">
        <f t="shared" si="162"/>
        <v>-999</v>
      </c>
      <c r="F1299">
        <f>能力值计算器!G2</f>
        <v>0</v>
      </c>
      <c r="G1299">
        <f>ROUNDDOWN((能力值计算器!F4+能力值计算器!E4*2+ROUNDDOWN(C1299/4,0))*能力值计算器!C2/100+10+能力值计算器!C2,0)</f>
        <v>165</v>
      </c>
      <c r="H1299">
        <f>ROUNDDOWN(ROUNDDOWN(ROUNDDOWN(ROUNDDOWN(ROUNDDOWN((能力值计算器!F6+能力值计算器!E6*2+ROUNDDOWN(D1299/4,0))*能力值计算器!C2/100+5,0)*能力值计算器!H6,0)*能力值计算器!K6,0)*能力值计算器!L6,0)*VLOOKUP(能力值计算器!J6,能力变化对照表!A:B,2,0),0)</f>
        <v>85</v>
      </c>
      <c r="I1299">
        <f>ROUNDDOWN(ROUNDDOWN(ROUNDDOWN(ROUNDDOWN(ROUNDDOWN((能力值计算器!F8+能力值计算器!E8*2+ROUNDDOWN(E1299/4,0))*能力值计算器!C2/100+5,0)*能力值计算器!H8,0)*能力值计算器!K8,0)*能力值计算器!L8,0)*VLOOKUP(能力值计算器!J8,能力变化对照表!A:B,2,0),0)</f>
        <v>-39</v>
      </c>
      <c r="J1299">
        <f t="shared" si="163"/>
        <v>0</v>
      </c>
      <c r="K1299">
        <f t="shared" si="164"/>
        <v>-6435</v>
      </c>
      <c r="L1299">
        <f t="shared" si="165"/>
        <v>7590</v>
      </c>
      <c r="M1299">
        <f t="shared" si="166"/>
        <v>243.1</v>
      </c>
      <c r="N1299">
        <f t="shared" si="167"/>
        <v>1</v>
      </c>
    </row>
    <row r="1300" spans="1:14">
      <c r="A1300">
        <f t="shared" si="160"/>
        <v>0</v>
      </c>
      <c r="B1300">
        <f t="shared" si="161"/>
        <v>0</v>
      </c>
      <c r="C1300">
        <v>160</v>
      </c>
      <c r="D1300">
        <v>96</v>
      </c>
      <c r="E1300">
        <f t="shared" si="162"/>
        <v>-999</v>
      </c>
      <c r="F1300">
        <f>能力值计算器!G2</f>
        <v>0</v>
      </c>
      <c r="G1300">
        <f>ROUNDDOWN((能力值计算器!F4+能力值计算器!E4*2+ROUNDDOWN(C1300/4,0))*能力值计算器!C2/100+10+能力值计算器!C2,0)</f>
        <v>165</v>
      </c>
      <c r="H1300">
        <f>ROUNDDOWN(ROUNDDOWN(ROUNDDOWN(ROUNDDOWN(ROUNDDOWN((能力值计算器!F6+能力值计算器!E6*2+ROUNDDOWN(D1300/4,0))*能力值计算器!C2/100+5,0)*能力值计算器!H6,0)*能力值计算器!K6,0)*能力值计算器!L6,0)*VLOOKUP(能力值计算器!J6,能力变化对照表!A:B,2,0),0)</f>
        <v>97</v>
      </c>
      <c r="I1300">
        <f>ROUNDDOWN(ROUNDDOWN(ROUNDDOWN(ROUNDDOWN(ROUNDDOWN((能力值计算器!F8+能力值计算器!E8*2+ROUNDDOWN(E1300/4,0))*能力值计算器!C2/100+5,0)*能力值计算器!H8,0)*能力值计算器!K8,0)*能力值计算器!L8,0)*VLOOKUP(能力值计算器!J8,能力变化对照表!A:B,2,0),0)</f>
        <v>-39</v>
      </c>
      <c r="J1300">
        <f t="shared" si="163"/>
        <v>0</v>
      </c>
      <c r="K1300">
        <f t="shared" si="164"/>
        <v>-6435</v>
      </c>
      <c r="L1300">
        <f t="shared" si="165"/>
        <v>9570</v>
      </c>
      <c r="M1300">
        <f t="shared" si="166"/>
        <v>243.1</v>
      </c>
      <c r="N1300">
        <f t="shared" si="167"/>
        <v>1</v>
      </c>
    </row>
    <row r="1301" spans="1:14">
      <c r="A1301">
        <f t="shared" si="160"/>
        <v>0</v>
      </c>
      <c r="B1301">
        <f t="shared" si="161"/>
        <v>0</v>
      </c>
      <c r="C1301">
        <v>104</v>
      </c>
      <c r="D1301">
        <v>128</v>
      </c>
      <c r="E1301">
        <f t="shared" si="162"/>
        <v>-999</v>
      </c>
      <c r="F1301">
        <f>能力值计算器!G2</f>
        <v>0</v>
      </c>
      <c r="G1301">
        <f>ROUNDDOWN((能力值计算器!F4+能力值计算器!E4*2+ROUNDDOWN(C1301/4,0))*能力值计算器!C2/100+10+能力值计算器!C2,0)</f>
        <v>158</v>
      </c>
      <c r="H1301">
        <f>ROUNDDOWN(ROUNDDOWN(ROUNDDOWN(ROUNDDOWN(ROUNDDOWN((能力值计算器!F6+能力值计算器!E6*2+ROUNDDOWN(D1301/4,0))*能力值计算器!C2/100+5,0)*能力值计算器!H6,0)*能力值计算器!K6,0)*能力值计算器!L6,0)*VLOOKUP(能力值计算器!J6,能力变化对照表!A:B,2,0),0)</f>
        <v>101</v>
      </c>
      <c r="I1301">
        <f>ROUNDDOWN(ROUNDDOWN(ROUNDDOWN(ROUNDDOWN(ROUNDDOWN((能力值计算器!F8+能力值计算器!E8*2+ROUNDDOWN(E1301/4,0))*能力值计算器!C2/100+5,0)*能力值计算器!H8,0)*能力值计算器!K8,0)*能力值计算器!L8,0)*VLOOKUP(能力值计算器!J8,能力变化对照表!A:B,2,0),0)</f>
        <v>-39</v>
      </c>
      <c r="J1301">
        <f t="shared" si="163"/>
        <v>0</v>
      </c>
      <c r="K1301">
        <f t="shared" si="164"/>
        <v>-6162</v>
      </c>
      <c r="L1301">
        <f t="shared" si="165"/>
        <v>9796</v>
      </c>
      <c r="M1301">
        <f t="shared" si="166"/>
        <v>236.1</v>
      </c>
      <c r="N1301">
        <f t="shared" si="167"/>
        <v>1</v>
      </c>
    </row>
    <row r="1302" spans="1:14">
      <c r="A1302">
        <f t="shared" si="160"/>
        <v>0</v>
      </c>
      <c r="B1302">
        <f t="shared" si="161"/>
        <v>0</v>
      </c>
      <c r="C1302">
        <v>104</v>
      </c>
      <c r="D1302">
        <v>24</v>
      </c>
      <c r="E1302">
        <f t="shared" si="162"/>
        <v>-999</v>
      </c>
      <c r="F1302">
        <f>能力值计算器!G2</f>
        <v>0</v>
      </c>
      <c r="G1302">
        <f>ROUNDDOWN((能力值计算器!F4+能力值计算器!E4*2+ROUNDDOWN(C1302/4,0))*能力值计算器!C2/100+10+能力值计算器!C2,0)</f>
        <v>158</v>
      </c>
      <c r="H1302">
        <f>ROUNDDOWN(ROUNDDOWN(ROUNDDOWN(ROUNDDOWN(ROUNDDOWN((能力值计算器!F6+能力值计算器!E6*2+ROUNDDOWN(D1302/4,0))*能力值计算器!C2/100+5,0)*能力值计算器!H6,0)*能力值计算器!K6,0)*能力值计算器!L6,0)*VLOOKUP(能力值计算器!J6,能力变化对照表!A:B,2,0),0)</f>
        <v>88</v>
      </c>
      <c r="I1302">
        <f>ROUNDDOWN(ROUNDDOWN(ROUNDDOWN(ROUNDDOWN(ROUNDDOWN((能力值计算器!F8+能力值计算器!E8*2+ROUNDDOWN(E1302/4,0))*能力值计算器!C2/100+5,0)*能力值计算器!H8,0)*能力值计算器!K8,0)*能力值计算器!L8,0)*VLOOKUP(能力值计算器!J8,能力变化对照表!A:B,2,0),0)</f>
        <v>-39</v>
      </c>
      <c r="J1302">
        <f t="shared" si="163"/>
        <v>0</v>
      </c>
      <c r="K1302">
        <f t="shared" si="164"/>
        <v>-6162</v>
      </c>
      <c r="L1302">
        <f t="shared" si="165"/>
        <v>7742</v>
      </c>
      <c r="M1302">
        <f t="shared" si="166"/>
        <v>236.1</v>
      </c>
      <c r="N1302">
        <f t="shared" si="167"/>
        <v>1</v>
      </c>
    </row>
    <row r="1303" spans="1:14">
      <c r="A1303">
        <f t="shared" si="160"/>
        <v>0</v>
      </c>
      <c r="B1303">
        <f t="shared" si="161"/>
        <v>0</v>
      </c>
      <c r="C1303">
        <v>104</v>
      </c>
      <c r="D1303">
        <v>136</v>
      </c>
      <c r="E1303">
        <f t="shared" si="162"/>
        <v>-999</v>
      </c>
      <c r="F1303">
        <f>能力值计算器!G2</f>
        <v>0</v>
      </c>
      <c r="G1303">
        <f>ROUNDDOWN((能力值计算器!F4+能力值计算器!E4*2+ROUNDDOWN(C1303/4,0))*能力值计算器!C2/100+10+能力值计算器!C2,0)</f>
        <v>158</v>
      </c>
      <c r="H1303">
        <f>ROUNDDOWN(ROUNDDOWN(ROUNDDOWN(ROUNDDOWN(ROUNDDOWN((能力值计算器!F6+能力值计算器!E6*2+ROUNDDOWN(D1303/4,0))*能力值计算器!C2/100+5,0)*能力值计算器!H6,0)*能力值计算器!K6,0)*能力值计算器!L6,0)*VLOOKUP(能力值计算器!J6,能力变化对照表!A:B,2,0),0)</f>
        <v>102</v>
      </c>
      <c r="I1303">
        <f>ROUNDDOWN(ROUNDDOWN(ROUNDDOWN(ROUNDDOWN(ROUNDDOWN((能力值计算器!F8+能力值计算器!E8*2+ROUNDDOWN(E1303/4,0))*能力值计算器!C2/100+5,0)*能力值计算器!H8,0)*能力值计算器!K8,0)*能力值计算器!L8,0)*VLOOKUP(能力值计算器!J8,能力变化对照表!A:B,2,0),0)</f>
        <v>-39</v>
      </c>
      <c r="J1303">
        <f t="shared" si="163"/>
        <v>0</v>
      </c>
      <c r="K1303">
        <f t="shared" si="164"/>
        <v>-6162</v>
      </c>
      <c r="L1303">
        <f t="shared" si="165"/>
        <v>9954</v>
      </c>
      <c r="M1303">
        <f t="shared" si="166"/>
        <v>236.1</v>
      </c>
      <c r="N1303">
        <f t="shared" si="167"/>
        <v>1</v>
      </c>
    </row>
    <row r="1304" spans="1:14">
      <c r="A1304">
        <f t="shared" si="160"/>
        <v>0</v>
      </c>
      <c r="B1304">
        <f t="shared" si="161"/>
        <v>0</v>
      </c>
      <c r="C1304">
        <v>104</v>
      </c>
      <c r="D1304">
        <v>16</v>
      </c>
      <c r="E1304">
        <f t="shared" si="162"/>
        <v>-999</v>
      </c>
      <c r="F1304">
        <f>能力值计算器!G2</f>
        <v>0</v>
      </c>
      <c r="G1304">
        <f>ROUNDDOWN((能力值计算器!F4+能力值计算器!E4*2+ROUNDDOWN(C1304/4,0))*能力值计算器!C2/100+10+能力值计算器!C2,0)</f>
        <v>158</v>
      </c>
      <c r="H1304">
        <f>ROUNDDOWN(ROUNDDOWN(ROUNDDOWN(ROUNDDOWN(ROUNDDOWN((能力值计算器!F6+能力值计算器!E6*2+ROUNDDOWN(D1304/4,0))*能力值计算器!C2/100+5,0)*能力值计算器!H6,0)*能力值计算器!K6,0)*能力值计算器!L6,0)*VLOOKUP(能力值计算器!J6,能力变化对照表!A:B,2,0),0)</f>
        <v>87</v>
      </c>
      <c r="I1304">
        <f>ROUNDDOWN(ROUNDDOWN(ROUNDDOWN(ROUNDDOWN(ROUNDDOWN((能力值计算器!F8+能力值计算器!E8*2+ROUNDDOWN(E1304/4,0))*能力值计算器!C2/100+5,0)*能力值计算器!H8,0)*能力值计算器!K8,0)*能力值计算器!L8,0)*VLOOKUP(能力值计算器!J8,能力变化对照表!A:B,2,0),0)</f>
        <v>-39</v>
      </c>
      <c r="J1304">
        <f t="shared" si="163"/>
        <v>0</v>
      </c>
      <c r="K1304">
        <f t="shared" si="164"/>
        <v>-6162</v>
      </c>
      <c r="L1304">
        <f t="shared" si="165"/>
        <v>7584</v>
      </c>
      <c r="M1304">
        <f t="shared" si="166"/>
        <v>236.1</v>
      </c>
      <c r="N1304">
        <f t="shared" si="167"/>
        <v>1</v>
      </c>
    </row>
    <row r="1305" spans="1:14">
      <c r="A1305">
        <f t="shared" si="160"/>
        <v>0</v>
      </c>
      <c r="B1305">
        <f t="shared" si="161"/>
        <v>0</v>
      </c>
      <c r="C1305">
        <v>104</v>
      </c>
      <c r="D1305">
        <v>144</v>
      </c>
      <c r="E1305">
        <f t="shared" si="162"/>
        <v>-999</v>
      </c>
      <c r="F1305">
        <f>能力值计算器!G2</f>
        <v>0</v>
      </c>
      <c r="G1305">
        <f>ROUNDDOWN((能力值计算器!F4+能力值计算器!E4*2+ROUNDDOWN(C1305/4,0))*能力值计算器!C2/100+10+能力值计算器!C2,0)</f>
        <v>158</v>
      </c>
      <c r="H1305">
        <f>ROUNDDOWN(ROUNDDOWN(ROUNDDOWN(ROUNDDOWN(ROUNDDOWN((能力值计算器!F6+能力值计算器!E6*2+ROUNDDOWN(D1305/4,0))*能力值计算器!C2/100+5,0)*能力值计算器!H6,0)*能力值计算器!K6,0)*能力值计算器!L6,0)*VLOOKUP(能力值计算器!J6,能力变化对照表!A:B,2,0),0)</f>
        <v>103</v>
      </c>
      <c r="I1305">
        <f>ROUNDDOWN(ROUNDDOWN(ROUNDDOWN(ROUNDDOWN(ROUNDDOWN((能力值计算器!F8+能力值计算器!E8*2+ROUNDDOWN(E1305/4,0))*能力值计算器!C2/100+5,0)*能力值计算器!H8,0)*能力值计算器!K8,0)*能力值计算器!L8,0)*VLOOKUP(能力值计算器!J8,能力变化对照表!A:B,2,0),0)</f>
        <v>-39</v>
      </c>
      <c r="J1305">
        <f t="shared" si="163"/>
        <v>0</v>
      </c>
      <c r="K1305">
        <f t="shared" si="164"/>
        <v>-6162</v>
      </c>
      <c r="L1305">
        <f t="shared" si="165"/>
        <v>10112</v>
      </c>
      <c r="M1305">
        <f t="shared" si="166"/>
        <v>236.1</v>
      </c>
      <c r="N1305">
        <f t="shared" si="167"/>
        <v>1</v>
      </c>
    </row>
    <row r="1306" spans="1:14">
      <c r="A1306">
        <f t="shared" si="160"/>
        <v>0</v>
      </c>
      <c r="B1306">
        <f t="shared" si="161"/>
        <v>0</v>
      </c>
      <c r="C1306">
        <v>104</v>
      </c>
      <c r="D1306">
        <v>8</v>
      </c>
      <c r="E1306">
        <f t="shared" si="162"/>
        <v>-999</v>
      </c>
      <c r="F1306">
        <f>能力值计算器!G2</f>
        <v>0</v>
      </c>
      <c r="G1306">
        <f>ROUNDDOWN((能力值计算器!F4+能力值计算器!E4*2+ROUNDDOWN(C1306/4,0))*能力值计算器!C2/100+10+能力值计算器!C2,0)</f>
        <v>158</v>
      </c>
      <c r="H1306">
        <f>ROUNDDOWN(ROUNDDOWN(ROUNDDOWN(ROUNDDOWN(ROUNDDOWN((能力值计算器!F6+能力值计算器!E6*2+ROUNDDOWN(D1306/4,0))*能力值计算器!C2/100+5,0)*能力值计算器!H6,0)*能力值计算器!K6,0)*能力值计算器!L6,0)*VLOOKUP(能力值计算器!J6,能力变化对照表!A:B,2,0),0)</f>
        <v>86</v>
      </c>
      <c r="I1306">
        <f>ROUNDDOWN(ROUNDDOWN(ROUNDDOWN(ROUNDDOWN(ROUNDDOWN((能力值计算器!F8+能力值计算器!E8*2+ROUNDDOWN(E1306/4,0))*能力值计算器!C2/100+5,0)*能力值计算器!H8,0)*能力值计算器!K8,0)*能力值计算器!L8,0)*VLOOKUP(能力值计算器!J8,能力变化对照表!A:B,2,0),0)</f>
        <v>-39</v>
      </c>
      <c r="J1306">
        <f t="shared" si="163"/>
        <v>0</v>
      </c>
      <c r="K1306">
        <f t="shared" si="164"/>
        <v>-6162</v>
      </c>
      <c r="L1306">
        <f t="shared" si="165"/>
        <v>7426</v>
      </c>
      <c r="M1306">
        <f t="shared" si="166"/>
        <v>236.1</v>
      </c>
      <c r="N1306">
        <f t="shared" si="167"/>
        <v>1</v>
      </c>
    </row>
    <row r="1307" spans="1:14">
      <c r="A1307">
        <f t="shared" si="160"/>
        <v>0</v>
      </c>
      <c r="B1307">
        <f t="shared" si="161"/>
        <v>0</v>
      </c>
      <c r="C1307">
        <v>104</v>
      </c>
      <c r="D1307">
        <v>0</v>
      </c>
      <c r="E1307">
        <f t="shared" si="162"/>
        <v>-999</v>
      </c>
      <c r="F1307">
        <f>能力值计算器!G2</f>
        <v>0</v>
      </c>
      <c r="G1307">
        <f>ROUNDDOWN((能力值计算器!F4+能力值计算器!E4*2+ROUNDDOWN(C1307/4,0))*能力值计算器!C2/100+10+能力值计算器!C2,0)</f>
        <v>158</v>
      </c>
      <c r="H1307">
        <f>ROUNDDOWN(ROUNDDOWN(ROUNDDOWN(ROUNDDOWN(ROUNDDOWN((能力值计算器!F6+能力值计算器!E6*2+ROUNDDOWN(D1307/4,0))*能力值计算器!C2/100+5,0)*能力值计算器!H6,0)*能力值计算器!K6,0)*能力值计算器!L6,0)*VLOOKUP(能力值计算器!J6,能力变化对照表!A:B,2,0),0)</f>
        <v>85</v>
      </c>
      <c r="I1307">
        <f>ROUNDDOWN(ROUNDDOWN(ROUNDDOWN(ROUNDDOWN(ROUNDDOWN((能力值计算器!F8+能力值计算器!E8*2+ROUNDDOWN(E1307/4,0))*能力值计算器!C2/100+5,0)*能力值计算器!H8,0)*能力值计算器!K8,0)*能力值计算器!L8,0)*VLOOKUP(能力值计算器!J8,能力变化对照表!A:B,2,0),0)</f>
        <v>-39</v>
      </c>
      <c r="J1307">
        <f t="shared" si="163"/>
        <v>0</v>
      </c>
      <c r="K1307">
        <f t="shared" si="164"/>
        <v>-6162</v>
      </c>
      <c r="L1307">
        <f t="shared" si="165"/>
        <v>7268</v>
      </c>
      <c r="M1307">
        <f t="shared" si="166"/>
        <v>236.1</v>
      </c>
      <c r="N1307">
        <f t="shared" si="167"/>
        <v>1</v>
      </c>
    </row>
    <row r="1308" spans="1:14">
      <c r="A1308">
        <f t="shared" si="160"/>
        <v>0</v>
      </c>
      <c r="B1308">
        <f t="shared" si="161"/>
        <v>0</v>
      </c>
      <c r="C1308">
        <v>104</v>
      </c>
      <c r="D1308">
        <v>152</v>
      </c>
      <c r="E1308">
        <f t="shared" si="162"/>
        <v>-999</v>
      </c>
      <c r="F1308">
        <f>能力值计算器!G2</f>
        <v>0</v>
      </c>
      <c r="G1308">
        <f>ROUNDDOWN((能力值计算器!F4+能力值计算器!E4*2+ROUNDDOWN(C1308/4,0))*能力值计算器!C2/100+10+能力值计算器!C2,0)</f>
        <v>158</v>
      </c>
      <c r="H1308">
        <f>ROUNDDOWN(ROUNDDOWN(ROUNDDOWN(ROUNDDOWN(ROUNDDOWN((能力值计算器!F6+能力值计算器!E6*2+ROUNDDOWN(D1308/4,0))*能力值计算器!C2/100+5,0)*能力值计算器!H6,0)*能力值计算器!K6,0)*能力值计算器!L6,0)*VLOOKUP(能力值计算器!J6,能力变化对照表!A:B,2,0),0)</f>
        <v>104</v>
      </c>
      <c r="I1308">
        <f>ROUNDDOWN(ROUNDDOWN(ROUNDDOWN(ROUNDDOWN(ROUNDDOWN((能力值计算器!F8+能力值计算器!E8*2+ROUNDDOWN(E1308/4,0))*能力值计算器!C2/100+5,0)*能力值计算器!H8,0)*能力值计算器!K8,0)*能力值计算器!L8,0)*VLOOKUP(能力值计算器!J8,能力变化对照表!A:B,2,0),0)</f>
        <v>-39</v>
      </c>
      <c r="J1308">
        <f t="shared" si="163"/>
        <v>0</v>
      </c>
      <c r="K1308">
        <f t="shared" si="164"/>
        <v>-6162</v>
      </c>
      <c r="L1308">
        <f t="shared" si="165"/>
        <v>10270</v>
      </c>
      <c r="M1308">
        <f t="shared" si="166"/>
        <v>236.1</v>
      </c>
      <c r="N1308">
        <f t="shared" si="167"/>
        <v>1</v>
      </c>
    </row>
    <row r="1309" spans="1:14">
      <c r="A1309">
        <f t="shared" si="160"/>
        <v>0</v>
      </c>
      <c r="B1309">
        <f t="shared" si="161"/>
        <v>0</v>
      </c>
      <c r="C1309">
        <v>236</v>
      </c>
      <c r="D1309">
        <v>12</v>
      </c>
      <c r="E1309">
        <f t="shared" si="162"/>
        <v>-999</v>
      </c>
      <c r="F1309">
        <f>能力值计算器!G2</f>
        <v>0</v>
      </c>
      <c r="G1309">
        <f>ROUNDDOWN((能力值计算器!F4+能力值计算器!E4*2+ROUNDDOWN(C1309/4,0))*能力值计算器!C2/100+10+能力值计算器!C2,0)</f>
        <v>175</v>
      </c>
      <c r="H1309">
        <f>ROUNDDOWN(ROUNDDOWN(ROUNDDOWN(ROUNDDOWN(ROUNDDOWN((能力值计算器!F6+能力值计算器!E6*2+ROUNDDOWN(D1309/4,0))*能力值计算器!C2/100+5,0)*能力值计算器!H6,0)*能力值计算器!K6,0)*能力值计算器!L6,0)*VLOOKUP(能力值计算器!J6,能力变化对照表!A:B,2,0),0)</f>
        <v>87</v>
      </c>
      <c r="I1309">
        <f>ROUNDDOWN(ROUNDDOWN(ROUNDDOWN(ROUNDDOWN(ROUNDDOWN((能力值计算器!F8+能力值计算器!E8*2+ROUNDDOWN(E1309/4,0))*能力值计算器!C2/100+5,0)*能力值计算器!H8,0)*能力值计算器!K8,0)*能力值计算器!L8,0)*VLOOKUP(能力值计算器!J8,能力变化对照表!A:B,2,0),0)</f>
        <v>-39</v>
      </c>
      <c r="J1309">
        <f t="shared" si="163"/>
        <v>0</v>
      </c>
      <c r="K1309">
        <f t="shared" si="164"/>
        <v>-6825</v>
      </c>
      <c r="L1309">
        <f t="shared" si="165"/>
        <v>8400</v>
      </c>
      <c r="M1309">
        <f t="shared" si="166"/>
        <v>253.1</v>
      </c>
      <c r="N1309">
        <f t="shared" si="167"/>
        <v>1</v>
      </c>
    </row>
    <row r="1310" spans="1:14">
      <c r="A1310">
        <f t="shared" si="160"/>
        <v>0</v>
      </c>
      <c r="B1310">
        <f t="shared" si="161"/>
        <v>0</v>
      </c>
      <c r="C1310">
        <v>236</v>
      </c>
      <c r="D1310">
        <v>4</v>
      </c>
      <c r="E1310">
        <f t="shared" si="162"/>
        <v>-999</v>
      </c>
      <c r="F1310">
        <f>能力值计算器!G2</f>
        <v>0</v>
      </c>
      <c r="G1310">
        <f>ROUNDDOWN((能力值计算器!F4+能力值计算器!E4*2+ROUNDDOWN(C1310/4,0))*能力值计算器!C2/100+10+能力值计算器!C2,0)</f>
        <v>175</v>
      </c>
      <c r="H1310">
        <f>ROUNDDOWN(ROUNDDOWN(ROUNDDOWN(ROUNDDOWN(ROUNDDOWN((能力值计算器!F6+能力值计算器!E6*2+ROUNDDOWN(D1310/4,0))*能力值计算器!C2/100+5,0)*能力值计算器!H6,0)*能力值计算器!K6,0)*能力值计算器!L6,0)*VLOOKUP(能力值计算器!J6,能力变化对照表!A:B,2,0),0)</f>
        <v>86</v>
      </c>
      <c r="I1310">
        <f>ROUNDDOWN(ROUNDDOWN(ROUNDDOWN(ROUNDDOWN(ROUNDDOWN((能力值计算器!F8+能力值计算器!E8*2+ROUNDDOWN(E1310/4,0))*能力值计算器!C2/100+5,0)*能力值计算器!H8,0)*能力值计算器!K8,0)*能力值计算器!L8,0)*VLOOKUP(能力值计算器!J8,能力变化对照表!A:B,2,0),0)</f>
        <v>-39</v>
      </c>
      <c r="J1310">
        <f t="shared" si="163"/>
        <v>0</v>
      </c>
      <c r="K1310">
        <f t="shared" si="164"/>
        <v>-6825</v>
      </c>
      <c r="L1310">
        <f t="shared" si="165"/>
        <v>8225</v>
      </c>
      <c r="M1310">
        <f t="shared" si="166"/>
        <v>253.1</v>
      </c>
      <c r="N1310">
        <f t="shared" si="167"/>
        <v>1</v>
      </c>
    </row>
    <row r="1311" spans="1:14">
      <c r="A1311">
        <f t="shared" si="160"/>
        <v>0</v>
      </c>
      <c r="B1311">
        <f t="shared" si="161"/>
        <v>0</v>
      </c>
      <c r="C1311">
        <v>236</v>
      </c>
      <c r="D1311">
        <v>8</v>
      </c>
      <c r="E1311">
        <f t="shared" si="162"/>
        <v>-999</v>
      </c>
      <c r="F1311">
        <f>能力值计算器!G2</f>
        <v>0</v>
      </c>
      <c r="G1311">
        <f>ROUNDDOWN((能力值计算器!F4+能力值计算器!E4*2+ROUNDDOWN(C1311/4,0))*能力值计算器!C2/100+10+能力值计算器!C2,0)</f>
        <v>175</v>
      </c>
      <c r="H1311">
        <f>ROUNDDOWN(ROUNDDOWN(ROUNDDOWN(ROUNDDOWN(ROUNDDOWN((能力值计算器!F6+能力值计算器!E6*2+ROUNDDOWN(D1311/4,0))*能力值计算器!C2/100+5,0)*能力值计算器!H6,0)*能力值计算器!K6,0)*能力值计算器!L6,0)*VLOOKUP(能力值计算器!J6,能力变化对照表!A:B,2,0),0)</f>
        <v>86</v>
      </c>
      <c r="I1311">
        <f>ROUNDDOWN(ROUNDDOWN(ROUNDDOWN(ROUNDDOWN(ROUNDDOWN((能力值计算器!F8+能力值计算器!E8*2+ROUNDDOWN(E1311/4,0))*能力值计算器!C2/100+5,0)*能力值计算器!H8,0)*能力值计算器!K8,0)*能力值计算器!L8,0)*VLOOKUP(能力值计算器!J8,能力变化对照表!A:B,2,0),0)</f>
        <v>-39</v>
      </c>
      <c r="J1311">
        <f t="shared" si="163"/>
        <v>0</v>
      </c>
      <c r="K1311">
        <f t="shared" si="164"/>
        <v>-6825</v>
      </c>
      <c r="L1311">
        <f t="shared" si="165"/>
        <v>8225</v>
      </c>
      <c r="M1311">
        <f t="shared" si="166"/>
        <v>253.1</v>
      </c>
      <c r="N1311">
        <f t="shared" si="167"/>
        <v>1</v>
      </c>
    </row>
    <row r="1312" spans="1:14">
      <c r="A1312">
        <f t="shared" si="160"/>
        <v>0</v>
      </c>
      <c r="B1312">
        <f t="shared" si="161"/>
        <v>0</v>
      </c>
      <c r="C1312">
        <v>240</v>
      </c>
      <c r="D1312">
        <v>4</v>
      </c>
      <c r="E1312">
        <f t="shared" si="162"/>
        <v>-999</v>
      </c>
      <c r="F1312">
        <f>能力值计算器!G2</f>
        <v>0</v>
      </c>
      <c r="G1312">
        <f>ROUNDDOWN((能力值计算器!F4+能力值计算器!E4*2+ROUNDDOWN(C1312/4,0))*能力值计算器!C2/100+10+能力值计算器!C2,0)</f>
        <v>175</v>
      </c>
      <c r="H1312">
        <f>ROUNDDOWN(ROUNDDOWN(ROUNDDOWN(ROUNDDOWN(ROUNDDOWN((能力值计算器!F6+能力值计算器!E6*2+ROUNDDOWN(D1312/4,0))*能力值计算器!C2/100+5,0)*能力值计算器!H6,0)*能力值计算器!K6,0)*能力值计算器!L6,0)*VLOOKUP(能力值计算器!J6,能力变化对照表!A:B,2,0),0)</f>
        <v>86</v>
      </c>
      <c r="I1312">
        <f>ROUNDDOWN(ROUNDDOWN(ROUNDDOWN(ROUNDDOWN(ROUNDDOWN((能力值计算器!F8+能力值计算器!E8*2+ROUNDDOWN(E1312/4,0))*能力值计算器!C2/100+5,0)*能力值计算器!H8,0)*能力值计算器!K8,0)*能力值计算器!L8,0)*VLOOKUP(能力值计算器!J8,能力变化对照表!A:B,2,0),0)</f>
        <v>-39</v>
      </c>
      <c r="J1312">
        <f t="shared" si="163"/>
        <v>0</v>
      </c>
      <c r="K1312">
        <f t="shared" si="164"/>
        <v>-6825</v>
      </c>
      <c r="L1312">
        <f t="shared" si="165"/>
        <v>8225</v>
      </c>
      <c r="M1312">
        <f t="shared" si="166"/>
        <v>253.1</v>
      </c>
      <c r="N1312">
        <f t="shared" si="167"/>
        <v>1</v>
      </c>
    </row>
    <row r="1313" spans="1:14">
      <c r="A1313">
        <f t="shared" si="160"/>
        <v>0</v>
      </c>
      <c r="B1313">
        <f t="shared" si="161"/>
        <v>0</v>
      </c>
      <c r="C1313">
        <v>236</v>
      </c>
      <c r="D1313">
        <v>16</v>
      </c>
      <c r="E1313">
        <f t="shared" si="162"/>
        <v>-999</v>
      </c>
      <c r="F1313">
        <f>能力值计算器!G2</f>
        <v>0</v>
      </c>
      <c r="G1313">
        <f>ROUNDDOWN((能力值计算器!F4+能力值计算器!E4*2+ROUNDDOWN(C1313/4,0))*能力值计算器!C2/100+10+能力值计算器!C2,0)</f>
        <v>175</v>
      </c>
      <c r="H1313">
        <f>ROUNDDOWN(ROUNDDOWN(ROUNDDOWN(ROUNDDOWN(ROUNDDOWN((能力值计算器!F6+能力值计算器!E6*2+ROUNDDOWN(D1313/4,0))*能力值计算器!C2/100+5,0)*能力值计算器!H6,0)*能力值计算器!K6,0)*能力值计算器!L6,0)*VLOOKUP(能力值计算器!J6,能力变化对照表!A:B,2,0),0)</f>
        <v>87</v>
      </c>
      <c r="I1313">
        <f>ROUNDDOWN(ROUNDDOWN(ROUNDDOWN(ROUNDDOWN(ROUNDDOWN((能力值计算器!F8+能力值计算器!E8*2+ROUNDDOWN(E1313/4,0))*能力值计算器!C2/100+5,0)*能力值计算器!H8,0)*能力值计算器!K8,0)*能力值计算器!L8,0)*VLOOKUP(能力值计算器!J8,能力变化对照表!A:B,2,0),0)</f>
        <v>-39</v>
      </c>
      <c r="J1313">
        <f t="shared" si="163"/>
        <v>0</v>
      </c>
      <c r="K1313">
        <f t="shared" si="164"/>
        <v>-6825</v>
      </c>
      <c r="L1313">
        <f t="shared" si="165"/>
        <v>8400</v>
      </c>
      <c r="M1313">
        <f t="shared" si="166"/>
        <v>253.1</v>
      </c>
      <c r="N1313">
        <f t="shared" si="167"/>
        <v>1</v>
      </c>
    </row>
    <row r="1314" spans="1:14">
      <c r="A1314">
        <f t="shared" si="160"/>
        <v>0</v>
      </c>
      <c r="B1314">
        <f t="shared" si="161"/>
        <v>0</v>
      </c>
      <c r="C1314">
        <v>240</v>
      </c>
      <c r="D1314">
        <v>12</v>
      </c>
      <c r="E1314">
        <f t="shared" si="162"/>
        <v>-999</v>
      </c>
      <c r="F1314">
        <f>能力值计算器!G2</f>
        <v>0</v>
      </c>
      <c r="G1314">
        <f>ROUNDDOWN((能力值计算器!F4+能力值计算器!E4*2+ROUNDDOWN(C1314/4,0))*能力值计算器!C2/100+10+能力值计算器!C2,0)</f>
        <v>175</v>
      </c>
      <c r="H1314">
        <f>ROUNDDOWN(ROUNDDOWN(ROUNDDOWN(ROUNDDOWN(ROUNDDOWN((能力值计算器!F6+能力值计算器!E6*2+ROUNDDOWN(D1314/4,0))*能力值计算器!C2/100+5,0)*能力值计算器!H6,0)*能力值计算器!K6,0)*能力值计算器!L6,0)*VLOOKUP(能力值计算器!J6,能力变化对照表!A:B,2,0),0)</f>
        <v>87</v>
      </c>
      <c r="I1314">
        <f>ROUNDDOWN(ROUNDDOWN(ROUNDDOWN(ROUNDDOWN(ROUNDDOWN((能力值计算器!F8+能力值计算器!E8*2+ROUNDDOWN(E1314/4,0))*能力值计算器!C2/100+5,0)*能力值计算器!H8,0)*能力值计算器!K8,0)*能力值计算器!L8,0)*VLOOKUP(能力值计算器!J8,能力变化对照表!A:B,2,0),0)</f>
        <v>-39</v>
      </c>
      <c r="J1314">
        <f t="shared" si="163"/>
        <v>0</v>
      </c>
      <c r="K1314">
        <f t="shared" si="164"/>
        <v>-6825</v>
      </c>
      <c r="L1314">
        <f t="shared" si="165"/>
        <v>8400</v>
      </c>
      <c r="M1314">
        <f t="shared" si="166"/>
        <v>253.1</v>
      </c>
      <c r="N1314">
        <f t="shared" si="167"/>
        <v>1</v>
      </c>
    </row>
    <row r="1315" spans="1:14">
      <c r="A1315">
        <f t="shared" si="160"/>
        <v>0</v>
      </c>
      <c r="B1315">
        <f t="shared" si="161"/>
        <v>0</v>
      </c>
      <c r="C1315">
        <v>28</v>
      </c>
      <c r="D1315">
        <v>116</v>
      </c>
      <c r="E1315">
        <f t="shared" si="162"/>
        <v>-999</v>
      </c>
      <c r="F1315">
        <f>能力值计算器!G2</f>
        <v>0</v>
      </c>
      <c r="G1315">
        <f>ROUNDDOWN((能力值计算器!F4+能力值计算器!E4*2+ROUNDDOWN(C1315/4,0))*能力值计算器!C2/100+10+能力值计算器!C2,0)</f>
        <v>149</v>
      </c>
      <c r="H1315">
        <f>ROUNDDOWN(ROUNDDOWN(ROUNDDOWN(ROUNDDOWN(ROUNDDOWN((能力值计算器!F6+能力值计算器!E6*2+ROUNDDOWN(D1315/4,0))*能力值计算器!C2/100+5,0)*能力值计算器!H6,0)*能力值计算器!K6,0)*能力值计算器!L6,0)*VLOOKUP(能力值计算器!J6,能力变化对照表!A:B,2,0),0)</f>
        <v>100</v>
      </c>
      <c r="I1315">
        <f>ROUNDDOWN(ROUNDDOWN(ROUNDDOWN(ROUNDDOWN(ROUNDDOWN((能力值计算器!F8+能力值计算器!E8*2+ROUNDDOWN(E1315/4,0))*能力值计算器!C2/100+5,0)*能力值计算器!H8,0)*能力值计算器!K8,0)*能力值计算器!L8,0)*VLOOKUP(能力值计算器!J8,能力变化对照表!A:B,2,0),0)</f>
        <v>-39</v>
      </c>
      <c r="J1315">
        <f t="shared" si="163"/>
        <v>0</v>
      </c>
      <c r="K1315">
        <f t="shared" si="164"/>
        <v>-5811</v>
      </c>
      <c r="L1315">
        <f t="shared" si="165"/>
        <v>9089</v>
      </c>
      <c r="M1315">
        <f t="shared" si="166"/>
        <v>227.1</v>
      </c>
      <c r="N1315">
        <f t="shared" si="167"/>
        <v>1</v>
      </c>
    </row>
    <row r="1316" spans="1:14">
      <c r="A1316">
        <f t="shared" si="160"/>
        <v>0</v>
      </c>
      <c r="B1316">
        <f t="shared" si="161"/>
        <v>0</v>
      </c>
      <c r="C1316">
        <v>28</v>
      </c>
      <c r="D1316">
        <v>108</v>
      </c>
      <c r="E1316">
        <f t="shared" si="162"/>
        <v>-999</v>
      </c>
      <c r="F1316">
        <f>能力值计算器!G2</f>
        <v>0</v>
      </c>
      <c r="G1316">
        <f>ROUNDDOWN((能力值计算器!F4+能力值计算器!E4*2+ROUNDDOWN(C1316/4,0))*能力值计算器!C2/100+10+能力值计算器!C2,0)</f>
        <v>149</v>
      </c>
      <c r="H1316">
        <f>ROUNDDOWN(ROUNDDOWN(ROUNDDOWN(ROUNDDOWN(ROUNDDOWN((能力值计算器!F6+能力值计算器!E6*2+ROUNDDOWN(D1316/4,0))*能力值计算器!C2/100+5,0)*能力值计算器!H6,0)*能力值计算器!K6,0)*能力值计算器!L6,0)*VLOOKUP(能力值计算器!J6,能力变化对照表!A:B,2,0),0)</f>
        <v>99</v>
      </c>
      <c r="I1316">
        <f>ROUNDDOWN(ROUNDDOWN(ROUNDDOWN(ROUNDDOWN(ROUNDDOWN((能力值计算器!F8+能力值计算器!E8*2+ROUNDDOWN(E1316/4,0))*能力值计算器!C2/100+5,0)*能力值计算器!H8,0)*能力值计算器!K8,0)*能力值计算器!L8,0)*VLOOKUP(能力值计算器!J8,能力变化对照表!A:B,2,0),0)</f>
        <v>-39</v>
      </c>
      <c r="J1316">
        <f t="shared" si="163"/>
        <v>0</v>
      </c>
      <c r="K1316">
        <f t="shared" si="164"/>
        <v>-5811</v>
      </c>
      <c r="L1316">
        <f t="shared" si="165"/>
        <v>8940</v>
      </c>
      <c r="M1316">
        <f t="shared" si="166"/>
        <v>227.1</v>
      </c>
      <c r="N1316">
        <f t="shared" si="167"/>
        <v>1</v>
      </c>
    </row>
    <row r="1317" spans="1:14">
      <c r="A1317">
        <f t="shared" si="160"/>
        <v>0</v>
      </c>
      <c r="B1317">
        <f t="shared" si="161"/>
        <v>0</v>
      </c>
      <c r="C1317">
        <v>28</v>
      </c>
      <c r="D1317">
        <v>112</v>
      </c>
      <c r="E1317">
        <f t="shared" si="162"/>
        <v>-999</v>
      </c>
      <c r="F1317">
        <f>能力值计算器!G2</f>
        <v>0</v>
      </c>
      <c r="G1317">
        <f>ROUNDDOWN((能力值计算器!F4+能力值计算器!E4*2+ROUNDDOWN(C1317/4,0))*能力值计算器!C2/100+10+能力值计算器!C2,0)</f>
        <v>149</v>
      </c>
      <c r="H1317">
        <f>ROUNDDOWN(ROUNDDOWN(ROUNDDOWN(ROUNDDOWN(ROUNDDOWN((能力值计算器!F6+能力值计算器!E6*2+ROUNDDOWN(D1317/4,0))*能力值计算器!C2/100+5,0)*能力值计算器!H6,0)*能力值计算器!K6,0)*能力值计算器!L6,0)*VLOOKUP(能力值计算器!J6,能力变化对照表!A:B,2,0),0)</f>
        <v>99</v>
      </c>
      <c r="I1317">
        <f>ROUNDDOWN(ROUNDDOWN(ROUNDDOWN(ROUNDDOWN(ROUNDDOWN((能力值计算器!F8+能力值计算器!E8*2+ROUNDDOWN(E1317/4,0))*能力值计算器!C2/100+5,0)*能力值计算器!H8,0)*能力值计算器!K8,0)*能力值计算器!L8,0)*VLOOKUP(能力值计算器!J8,能力变化对照表!A:B,2,0),0)</f>
        <v>-39</v>
      </c>
      <c r="J1317">
        <f t="shared" si="163"/>
        <v>0</v>
      </c>
      <c r="K1317">
        <f t="shared" si="164"/>
        <v>-5811</v>
      </c>
      <c r="L1317">
        <f t="shared" si="165"/>
        <v>8940</v>
      </c>
      <c r="M1317">
        <f t="shared" si="166"/>
        <v>227.1</v>
      </c>
      <c r="N1317">
        <f t="shared" si="167"/>
        <v>1</v>
      </c>
    </row>
    <row r="1318" spans="1:14">
      <c r="A1318">
        <f t="shared" si="160"/>
        <v>0</v>
      </c>
      <c r="B1318">
        <f t="shared" si="161"/>
        <v>0</v>
      </c>
      <c r="C1318">
        <v>32</v>
      </c>
      <c r="D1318">
        <v>108</v>
      </c>
      <c r="E1318">
        <f t="shared" si="162"/>
        <v>-999</v>
      </c>
      <c r="F1318">
        <f>能力值计算器!G2</f>
        <v>0</v>
      </c>
      <c r="G1318">
        <f>ROUNDDOWN((能力值计算器!F4+能力值计算器!E4*2+ROUNDDOWN(C1318/4,0))*能力值计算器!C2/100+10+能力值计算器!C2,0)</f>
        <v>149</v>
      </c>
      <c r="H1318">
        <f>ROUNDDOWN(ROUNDDOWN(ROUNDDOWN(ROUNDDOWN(ROUNDDOWN((能力值计算器!F6+能力值计算器!E6*2+ROUNDDOWN(D1318/4,0))*能力值计算器!C2/100+5,0)*能力值计算器!H6,0)*能力值计算器!K6,0)*能力值计算器!L6,0)*VLOOKUP(能力值计算器!J6,能力变化对照表!A:B,2,0),0)</f>
        <v>99</v>
      </c>
      <c r="I1318">
        <f>ROUNDDOWN(ROUNDDOWN(ROUNDDOWN(ROUNDDOWN(ROUNDDOWN((能力值计算器!F8+能力值计算器!E8*2+ROUNDDOWN(E1318/4,0))*能力值计算器!C2/100+5,0)*能力值计算器!H8,0)*能力值计算器!K8,0)*能力值计算器!L8,0)*VLOOKUP(能力值计算器!J8,能力变化对照表!A:B,2,0),0)</f>
        <v>-39</v>
      </c>
      <c r="J1318">
        <f t="shared" si="163"/>
        <v>0</v>
      </c>
      <c r="K1318">
        <f t="shared" si="164"/>
        <v>-5811</v>
      </c>
      <c r="L1318">
        <f t="shared" si="165"/>
        <v>8940</v>
      </c>
      <c r="M1318">
        <f t="shared" si="166"/>
        <v>227.1</v>
      </c>
      <c r="N1318">
        <f t="shared" si="167"/>
        <v>1</v>
      </c>
    </row>
    <row r="1319" spans="1:14">
      <c r="A1319">
        <f t="shared" si="160"/>
        <v>0</v>
      </c>
      <c r="B1319">
        <f t="shared" si="161"/>
        <v>0</v>
      </c>
      <c r="C1319">
        <v>28</v>
      </c>
      <c r="D1319">
        <v>120</v>
      </c>
      <c r="E1319">
        <f t="shared" si="162"/>
        <v>-999</v>
      </c>
      <c r="F1319">
        <f>能力值计算器!G2</f>
        <v>0</v>
      </c>
      <c r="G1319">
        <f>ROUNDDOWN((能力值计算器!F4+能力值计算器!E4*2+ROUNDDOWN(C1319/4,0))*能力值计算器!C2/100+10+能力值计算器!C2,0)</f>
        <v>149</v>
      </c>
      <c r="H1319">
        <f>ROUNDDOWN(ROUNDDOWN(ROUNDDOWN(ROUNDDOWN(ROUNDDOWN((能力值计算器!F6+能力值计算器!E6*2+ROUNDDOWN(D1319/4,0))*能力值计算器!C2/100+5,0)*能力值计算器!H6,0)*能力值计算器!K6,0)*能力值计算器!L6,0)*VLOOKUP(能力值计算器!J6,能力变化对照表!A:B,2,0),0)</f>
        <v>100</v>
      </c>
      <c r="I1319">
        <f>ROUNDDOWN(ROUNDDOWN(ROUNDDOWN(ROUNDDOWN(ROUNDDOWN((能力值计算器!F8+能力值计算器!E8*2+ROUNDDOWN(E1319/4,0))*能力值计算器!C2/100+5,0)*能力值计算器!H8,0)*能力值计算器!K8,0)*能力值计算器!L8,0)*VLOOKUP(能力值计算器!J8,能力变化对照表!A:B,2,0),0)</f>
        <v>-39</v>
      </c>
      <c r="J1319">
        <f t="shared" si="163"/>
        <v>0</v>
      </c>
      <c r="K1319">
        <f t="shared" si="164"/>
        <v>-5811</v>
      </c>
      <c r="L1319">
        <f t="shared" si="165"/>
        <v>9089</v>
      </c>
      <c r="M1319">
        <f t="shared" si="166"/>
        <v>227.1</v>
      </c>
      <c r="N1319">
        <f t="shared" si="167"/>
        <v>1</v>
      </c>
    </row>
    <row r="1320" spans="1:14">
      <c r="A1320">
        <f t="shared" si="160"/>
        <v>0</v>
      </c>
      <c r="B1320">
        <f t="shared" si="161"/>
        <v>0</v>
      </c>
      <c r="C1320">
        <v>32</v>
      </c>
      <c r="D1320">
        <v>116</v>
      </c>
      <c r="E1320">
        <f t="shared" si="162"/>
        <v>-999</v>
      </c>
      <c r="F1320">
        <f>能力值计算器!G2</f>
        <v>0</v>
      </c>
      <c r="G1320">
        <f>ROUNDDOWN((能力值计算器!F4+能力值计算器!E4*2+ROUNDDOWN(C1320/4,0))*能力值计算器!C2/100+10+能力值计算器!C2,0)</f>
        <v>149</v>
      </c>
      <c r="H1320">
        <f>ROUNDDOWN(ROUNDDOWN(ROUNDDOWN(ROUNDDOWN(ROUNDDOWN((能力值计算器!F6+能力值计算器!E6*2+ROUNDDOWN(D1320/4,0))*能力值计算器!C2/100+5,0)*能力值计算器!H6,0)*能力值计算器!K6,0)*能力值计算器!L6,0)*VLOOKUP(能力值计算器!J6,能力变化对照表!A:B,2,0),0)</f>
        <v>100</v>
      </c>
      <c r="I1320">
        <f>ROUNDDOWN(ROUNDDOWN(ROUNDDOWN(ROUNDDOWN(ROUNDDOWN((能力值计算器!F8+能力值计算器!E8*2+ROUNDDOWN(E1320/4,0))*能力值计算器!C2/100+5,0)*能力值计算器!H8,0)*能力值计算器!K8,0)*能力值计算器!L8,0)*VLOOKUP(能力值计算器!J8,能力变化对照表!A:B,2,0),0)</f>
        <v>-39</v>
      </c>
      <c r="J1320">
        <f t="shared" si="163"/>
        <v>0</v>
      </c>
      <c r="K1320">
        <f t="shared" si="164"/>
        <v>-5811</v>
      </c>
      <c r="L1320">
        <f t="shared" si="165"/>
        <v>9089</v>
      </c>
      <c r="M1320">
        <f t="shared" si="166"/>
        <v>227.1</v>
      </c>
      <c r="N1320">
        <f t="shared" si="167"/>
        <v>1</v>
      </c>
    </row>
    <row r="1321" spans="1:14">
      <c r="A1321">
        <f t="shared" si="160"/>
        <v>0</v>
      </c>
      <c r="B1321">
        <f t="shared" si="161"/>
        <v>0</v>
      </c>
      <c r="C1321">
        <v>236</v>
      </c>
      <c r="D1321">
        <v>0</v>
      </c>
      <c r="E1321">
        <f t="shared" si="162"/>
        <v>-999</v>
      </c>
      <c r="F1321">
        <f>能力值计算器!G2</f>
        <v>0</v>
      </c>
      <c r="G1321">
        <f>ROUNDDOWN((能力值计算器!F4+能力值计算器!E4*2+ROUNDDOWN(C1321/4,0))*能力值计算器!C2/100+10+能力值计算器!C2,0)</f>
        <v>175</v>
      </c>
      <c r="H1321">
        <f>ROUNDDOWN(ROUNDDOWN(ROUNDDOWN(ROUNDDOWN(ROUNDDOWN((能力值计算器!F6+能力值计算器!E6*2+ROUNDDOWN(D1321/4,0))*能力值计算器!C2/100+5,0)*能力值计算器!H6,0)*能力值计算器!K6,0)*能力值计算器!L6,0)*VLOOKUP(能力值计算器!J6,能力变化对照表!A:B,2,0),0)</f>
        <v>85</v>
      </c>
      <c r="I1321">
        <f>ROUNDDOWN(ROUNDDOWN(ROUNDDOWN(ROUNDDOWN(ROUNDDOWN((能力值计算器!F8+能力值计算器!E8*2+ROUNDDOWN(E1321/4,0))*能力值计算器!C2/100+5,0)*能力值计算器!H8,0)*能力值计算器!K8,0)*能力值计算器!L8,0)*VLOOKUP(能力值计算器!J8,能力变化对照表!A:B,2,0),0)</f>
        <v>-39</v>
      </c>
      <c r="J1321">
        <f t="shared" si="163"/>
        <v>0</v>
      </c>
      <c r="K1321">
        <f t="shared" si="164"/>
        <v>-6825</v>
      </c>
      <c r="L1321">
        <f t="shared" si="165"/>
        <v>8050</v>
      </c>
      <c r="M1321">
        <f t="shared" si="166"/>
        <v>253.1</v>
      </c>
      <c r="N1321">
        <f t="shared" si="167"/>
        <v>1</v>
      </c>
    </row>
    <row r="1322" spans="1:14">
      <c r="A1322">
        <f t="shared" si="160"/>
        <v>0</v>
      </c>
      <c r="B1322">
        <f t="shared" si="161"/>
        <v>0</v>
      </c>
      <c r="C1322">
        <v>236</v>
      </c>
      <c r="D1322">
        <v>20</v>
      </c>
      <c r="E1322">
        <f t="shared" si="162"/>
        <v>-999</v>
      </c>
      <c r="F1322">
        <f>能力值计算器!G2</f>
        <v>0</v>
      </c>
      <c r="G1322">
        <f>ROUNDDOWN((能力值计算器!F4+能力值计算器!E4*2+ROUNDDOWN(C1322/4,0))*能力值计算器!C2/100+10+能力值计算器!C2,0)</f>
        <v>175</v>
      </c>
      <c r="H1322">
        <f>ROUNDDOWN(ROUNDDOWN(ROUNDDOWN(ROUNDDOWN(ROUNDDOWN((能力值计算器!F6+能力值计算器!E6*2+ROUNDDOWN(D1322/4,0))*能力值计算器!C2/100+5,0)*能力值计算器!H6,0)*能力值计算器!K6,0)*能力值计算器!L6,0)*VLOOKUP(能力值计算器!J6,能力变化对照表!A:B,2,0),0)</f>
        <v>88</v>
      </c>
      <c r="I1322">
        <f>ROUNDDOWN(ROUNDDOWN(ROUNDDOWN(ROUNDDOWN(ROUNDDOWN((能力值计算器!F8+能力值计算器!E8*2+ROUNDDOWN(E1322/4,0))*能力值计算器!C2/100+5,0)*能力值计算器!H8,0)*能力值计算器!K8,0)*能力值计算器!L8,0)*VLOOKUP(能力值计算器!J8,能力变化对照表!A:B,2,0),0)</f>
        <v>-39</v>
      </c>
      <c r="J1322">
        <f t="shared" si="163"/>
        <v>0</v>
      </c>
      <c r="K1322">
        <f t="shared" si="164"/>
        <v>-6825</v>
      </c>
      <c r="L1322">
        <f t="shared" si="165"/>
        <v>8575</v>
      </c>
      <c r="M1322">
        <f t="shared" si="166"/>
        <v>253.1</v>
      </c>
      <c r="N1322">
        <f t="shared" si="167"/>
        <v>1</v>
      </c>
    </row>
    <row r="1323" spans="1:14">
      <c r="A1323">
        <f t="shared" si="160"/>
        <v>0</v>
      </c>
      <c r="B1323">
        <f t="shared" si="161"/>
        <v>0</v>
      </c>
      <c r="C1323">
        <v>28</v>
      </c>
      <c r="D1323">
        <v>124</v>
      </c>
      <c r="E1323">
        <f t="shared" si="162"/>
        <v>-999</v>
      </c>
      <c r="F1323">
        <f>能力值计算器!G2</f>
        <v>0</v>
      </c>
      <c r="G1323">
        <f>ROUNDDOWN((能力值计算器!F4+能力值计算器!E4*2+ROUNDDOWN(C1323/4,0))*能力值计算器!C2/100+10+能力值计算器!C2,0)</f>
        <v>149</v>
      </c>
      <c r="H1323">
        <f>ROUNDDOWN(ROUNDDOWN(ROUNDDOWN(ROUNDDOWN(ROUNDDOWN((能力值计算器!F6+能力值计算器!E6*2+ROUNDDOWN(D1323/4,0))*能力值计算器!C2/100+5,0)*能力值计算器!H6,0)*能力值计算器!K6,0)*能力值计算器!L6,0)*VLOOKUP(能力值计算器!J6,能力变化对照表!A:B,2,0),0)</f>
        <v>101</v>
      </c>
      <c r="I1323">
        <f>ROUNDDOWN(ROUNDDOWN(ROUNDDOWN(ROUNDDOWN(ROUNDDOWN((能力值计算器!F8+能力值计算器!E8*2+ROUNDDOWN(E1323/4,0))*能力值计算器!C2/100+5,0)*能力值计算器!H8,0)*能力值计算器!K8,0)*能力值计算器!L8,0)*VLOOKUP(能力值计算器!J8,能力变化对照表!A:B,2,0),0)</f>
        <v>-39</v>
      </c>
      <c r="J1323">
        <f t="shared" si="163"/>
        <v>0</v>
      </c>
      <c r="K1323">
        <f t="shared" si="164"/>
        <v>-5811</v>
      </c>
      <c r="L1323">
        <f t="shared" si="165"/>
        <v>9238</v>
      </c>
      <c r="M1323">
        <f t="shared" si="166"/>
        <v>227.1</v>
      </c>
      <c r="N1323">
        <f t="shared" si="167"/>
        <v>1</v>
      </c>
    </row>
    <row r="1324" spans="1:14">
      <c r="A1324">
        <f t="shared" si="160"/>
        <v>0</v>
      </c>
      <c r="B1324">
        <f t="shared" si="161"/>
        <v>0</v>
      </c>
      <c r="C1324">
        <v>28</v>
      </c>
      <c r="D1324">
        <v>100</v>
      </c>
      <c r="E1324">
        <f t="shared" si="162"/>
        <v>-999</v>
      </c>
      <c r="F1324">
        <f>能力值计算器!G2</f>
        <v>0</v>
      </c>
      <c r="G1324">
        <f>ROUNDDOWN((能力值计算器!F4+能力值计算器!E4*2+ROUNDDOWN(C1324/4,0))*能力值计算器!C2/100+10+能力值计算器!C2,0)</f>
        <v>149</v>
      </c>
      <c r="H1324">
        <f>ROUNDDOWN(ROUNDDOWN(ROUNDDOWN(ROUNDDOWN(ROUNDDOWN((能力值计算器!F6+能力值计算器!E6*2+ROUNDDOWN(D1324/4,0))*能力值计算器!C2/100+5,0)*能力值计算器!H6,0)*能力值计算器!K6,0)*能力值计算器!L6,0)*VLOOKUP(能力值计算器!J6,能力变化对照表!A:B,2,0),0)</f>
        <v>98</v>
      </c>
      <c r="I1324">
        <f>ROUNDDOWN(ROUNDDOWN(ROUNDDOWN(ROUNDDOWN(ROUNDDOWN((能力值计算器!F8+能力值计算器!E8*2+ROUNDDOWN(E1324/4,0))*能力值计算器!C2/100+5,0)*能力值计算器!H8,0)*能力值计算器!K8,0)*能力值计算器!L8,0)*VLOOKUP(能力值计算器!J8,能力变化对照表!A:B,2,0),0)</f>
        <v>-39</v>
      </c>
      <c r="J1324">
        <f t="shared" si="163"/>
        <v>0</v>
      </c>
      <c r="K1324">
        <f t="shared" si="164"/>
        <v>-5811</v>
      </c>
      <c r="L1324">
        <f t="shared" si="165"/>
        <v>8791</v>
      </c>
      <c r="M1324">
        <f t="shared" si="166"/>
        <v>227.1</v>
      </c>
      <c r="N1324">
        <f t="shared" si="167"/>
        <v>1</v>
      </c>
    </row>
    <row r="1325" spans="1:14">
      <c r="A1325">
        <f t="shared" si="160"/>
        <v>0</v>
      </c>
      <c r="B1325">
        <f t="shared" si="161"/>
        <v>0</v>
      </c>
      <c r="C1325">
        <v>28</v>
      </c>
      <c r="D1325">
        <v>104</v>
      </c>
      <c r="E1325">
        <f t="shared" si="162"/>
        <v>-999</v>
      </c>
      <c r="F1325">
        <f>能力值计算器!G2</f>
        <v>0</v>
      </c>
      <c r="G1325">
        <f>ROUNDDOWN((能力值计算器!F4+能力值计算器!E4*2+ROUNDDOWN(C1325/4,0))*能力值计算器!C2/100+10+能力值计算器!C2,0)</f>
        <v>149</v>
      </c>
      <c r="H1325">
        <f>ROUNDDOWN(ROUNDDOWN(ROUNDDOWN(ROUNDDOWN(ROUNDDOWN((能力值计算器!F6+能力值计算器!E6*2+ROUNDDOWN(D1325/4,0))*能力值计算器!C2/100+5,0)*能力值计算器!H6,0)*能力值计算器!K6,0)*能力值计算器!L6,0)*VLOOKUP(能力值计算器!J6,能力变化对照表!A:B,2,0),0)</f>
        <v>98</v>
      </c>
      <c r="I1325">
        <f>ROUNDDOWN(ROUNDDOWN(ROUNDDOWN(ROUNDDOWN(ROUNDDOWN((能力值计算器!F8+能力值计算器!E8*2+ROUNDDOWN(E1325/4,0))*能力值计算器!C2/100+5,0)*能力值计算器!H8,0)*能力值计算器!K8,0)*能力值计算器!L8,0)*VLOOKUP(能力值计算器!J8,能力变化对照表!A:B,2,0),0)</f>
        <v>-39</v>
      </c>
      <c r="J1325">
        <f t="shared" si="163"/>
        <v>0</v>
      </c>
      <c r="K1325">
        <f t="shared" si="164"/>
        <v>-5811</v>
      </c>
      <c r="L1325">
        <f t="shared" si="165"/>
        <v>8791</v>
      </c>
      <c r="M1325">
        <f t="shared" si="166"/>
        <v>227.1</v>
      </c>
      <c r="N1325">
        <f t="shared" si="167"/>
        <v>1</v>
      </c>
    </row>
    <row r="1326" spans="1:14">
      <c r="A1326">
        <f t="shared" si="160"/>
        <v>0</v>
      </c>
      <c r="B1326">
        <f t="shared" si="161"/>
        <v>0</v>
      </c>
      <c r="C1326">
        <v>32</v>
      </c>
      <c r="D1326">
        <v>100</v>
      </c>
      <c r="E1326">
        <f t="shared" si="162"/>
        <v>-999</v>
      </c>
      <c r="F1326">
        <f>能力值计算器!G2</f>
        <v>0</v>
      </c>
      <c r="G1326">
        <f>ROUNDDOWN((能力值计算器!F4+能力值计算器!E4*2+ROUNDDOWN(C1326/4,0))*能力值计算器!C2/100+10+能力值计算器!C2,0)</f>
        <v>149</v>
      </c>
      <c r="H1326">
        <f>ROUNDDOWN(ROUNDDOWN(ROUNDDOWN(ROUNDDOWN(ROUNDDOWN((能力值计算器!F6+能力值计算器!E6*2+ROUNDDOWN(D1326/4,0))*能力值计算器!C2/100+5,0)*能力值计算器!H6,0)*能力值计算器!K6,0)*能力值计算器!L6,0)*VLOOKUP(能力值计算器!J6,能力变化对照表!A:B,2,0),0)</f>
        <v>98</v>
      </c>
      <c r="I1326">
        <f>ROUNDDOWN(ROUNDDOWN(ROUNDDOWN(ROUNDDOWN(ROUNDDOWN((能力值计算器!F8+能力值计算器!E8*2+ROUNDDOWN(E1326/4,0))*能力值计算器!C2/100+5,0)*能力值计算器!H8,0)*能力值计算器!K8,0)*能力值计算器!L8,0)*VLOOKUP(能力值计算器!J8,能力变化对照表!A:B,2,0),0)</f>
        <v>-39</v>
      </c>
      <c r="J1326">
        <f t="shared" si="163"/>
        <v>0</v>
      </c>
      <c r="K1326">
        <f t="shared" si="164"/>
        <v>-5811</v>
      </c>
      <c r="L1326">
        <f t="shared" si="165"/>
        <v>8791</v>
      </c>
      <c r="M1326">
        <f t="shared" si="166"/>
        <v>227.1</v>
      </c>
      <c r="N1326">
        <f t="shared" si="167"/>
        <v>1</v>
      </c>
    </row>
    <row r="1327" spans="1:14">
      <c r="A1327">
        <f t="shared" si="160"/>
        <v>0</v>
      </c>
      <c r="B1327">
        <f t="shared" si="161"/>
        <v>0</v>
      </c>
      <c r="C1327">
        <v>28</v>
      </c>
      <c r="D1327">
        <v>128</v>
      </c>
      <c r="E1327">
        <f t="shared" si="162"/>
        <v>-999</v>
      </c>
      <c r="F1327">
        <f>能力值计算器!G2</f>
        <v>0</v>
      </c>
      <c r="G1327">
        <f>ROUNDDOWN((能力值计算器!F4+能力值计算器!E4*2+ROUNDDOWN(C1327/4,0))*能力值计算器!C2/100+10+能力值计算器!C2,0)</f>
        <v>149</v>
      </c>
      <c r="H1327">
        <f>ROUNDDOWN(ROUNDDOWN(ROUNDDOWN(ROUNDDOWN(ROUNDDOWN((能力值计算器!F6+能力值计算器!E6*2+ROUNDDOWN(D1327/4,0))*能力值计算器!C2/100+5,0)*能力值计算器!H6,0)*能力值计算器!K6,0)*能力值计算器!L6,0)*VLOOKUP(能力值计算器!J6,能力变化对照表!A:B,2,0),0)</f>
        <v>101</v>
      </c>
      <c r="I1327">
        <f>ROUNDDOWN(ROUNDDOWN(ROUNDDOWN(ROUNDDOWN(ROUNDDOWN((能力值计算器!F8+能力值计算器!E8*2+ROUNDDOWN(E1327/4,0))*能力值计算器!C2/100+5,0)*能力值计算器!H8,0)*能力值计算器!K8,0)*能力值计算器!L8,0)*VLOOKUP(能力值计算器!J8,能力变化对照表!A:B,2,0),0)</f>
        <v>-39</v>
      </c>
      <c r="J1327">
        <f t="shared" si="163"/>
        <v>0</v>
      </c>
      <c r="K1327">
        <f t="shared" si="164"/>
        <v>-5811</v>
      </c>
      <c r="L1327">
        <f t="shared" si="165"/>
        <v>9238</v>
      </c>
      <c r="M1327">
        <f t="shared" si="166"/>
        <v>227.1</v>
      </c>
      <c r="N1327">
        <f t="shared" si="167"/>
        <v>1</v>
      </c>
    </row>
    <row r="1328" spans="1:14">
      <c r="A1328">
        <f t="shared" si="160"/>
        <v>0</v>
      </c>
      <c r="B1328">
        <f t="shared" si="161"/>
        <v>0</v>
      </c>
      <c r="C1328">
        <v>32</v>
      </c>
      <c r="D1328">
        <v>124</v>
      </c>
      <c r="E1328">
        <f t="shared" si="162"/>
        <v>-999</v>
      </c>
      <c r="F1328">
        <f>能力值计算器!G2</f>
        <v>0</v>
      </c>
      <c r="G1328">
        <f>ROUNDDOWN((能力值计算器!F4+能力值计算器!E4*2+ROUNDDOWN(C1328/4,0))*能力值计算器!C2/100+10+能力值计算器!C2,0)</f>
        <v>149</v>
      </c>
      <c r="H1328">
        <f>ROUNDDOWN(ROUNDDOWN(ROUNDDOWN(ROUNDDOWN(ROUNDDOWN((能力值计算器!F6+能力值计算器!E6*2+ROUNDDOWN(D1328/4,0))*能力值计算器!C2/100+5,0)*能力值计算器!H6,0)*能力值计算器!K6,0)*能力值计算器!L6,0)*VLOOKUP(能力值计算器!J6,能力变化对照表!A:B,2,0),0)</f>
        <v>101</v>
      </c>
      <c r="I1328">
        <f>ROUNDDOWN(ROUNDDOWN(ROUNDDOWN(ROUNDDOWN(ROUNDDOWN((能力值计算器!F8+能力值计算器!E8*2+ROUNDDOWN(E1328/4,0))*能力值计算器!C2/100+5,0)*能力值计算器!H8,0)*能力值计算器!K8,0)*能力值计算器!L8,0)*VLOOKUP(能力值计算器!J8,能力变化对照表!A:B,2,0),0)</f>
        <v>-39</v>
      </c>
      <c r="J1328">
        <f t="shared" si="163"/>
        <v>0</v>
      </c>
      <c r="K1328">
        <f t="shared" si="164"/>
        <v>-5811</v>
      </c>
      <c r="L1328">
        <f t="shared" si="165"/>
        <v>9238</v>
      </c>
      <c r="M1328">
        <f t="shared" si="166"/>
        <v>227.1</v>
      </c>
      <c r="N1328">
        <f t="shared" si="167"/>
        <v>1</v>
      </c>
    </row>
    <row r="1329" spans="1:14">
      <c r="A1329">
        <f t="shared" si="160"/>
        <v>0</v>
      </c>
      <c r="B1329">
        <f t="shared" si="161"/>
        <v>0</v>
      </c>
      <c r="C1329">
        <v>28</v>
      </c>
      <c r="D1329">
        <v>132</v>
      </c>
      <c r="E1329">
        <f t="shared" si="162"/>
        <v>-999</v>
      </c>
      <c r="F1329">
        <f>能力值计算器!G2</f>
        <v>0</v>
      </c>
      <c r="G1329">
        <f>ROUNDDOWN((能力值计算器!F4+能力值计算器!E4*2+ROUNDDOWN(C1329/4,0))*能力值计算器!C2/100+10+能力值计算器!C2,0)</f>
        <v>149</v>
      </c>
      <c r="H1329">
        <f>ROUNDDOWN(ROUNDDOWN(ROUNDDOWN(ROUNDDOWN(ROUNDDOWN((能力值计算器!F6+能力值计算器!E6*2+ROUNDDOWN(D1329/4,0))*能力值计算器!C2/100+5,0)*能力值计算器!H6,0)*能力值计算器!K6,0)*能力值计算器!L6,0)*VLOOKUP(能力值计算器!J6,能力变化对照表!A:B,2,0),0)</f>
        <v>102</v>
      </c>
      <c r="I1329">
        <f>ROUNDDOWN(ROUNDDOWN(ROUNDDOWN(ROUNDDOWN(ROUNDDOWN((能力值计算器!F8+能力值计算器!E8*2+ROUNDDOWN(E1329/4,0))*能力值计算器!C2/100+5,0)*能力值计算器!H8,0)*能力值计算器!K8,0)*能力值计算器!L8,0)*VLOOKUP(能力值计算器!J8,能力变化对照表!A:B,2,0),0)</f>
        <v>-39</v>
      </c>
      <c r="J1329">
        <f t="shared" si="163"/>
        <v>0</v>
      </c>
      <c r="K1329">
        <f t="shared" si="164"/>
        <v>-5811</v>
      </c>
      <c r="L1329">
        <f t="shared" si="165"/>
        <v>9387</v>
      </c>
      <c r="M1329">
        <f t="shared" si="166"/>
        <v>227.1</v>
      </c>
      <c r="N1329">
        <f t="shared" si="167"/>
        <v>1</v>
      </c>
    </row>
    <row r="1330" spans="1:14">
      <c r="A1330">
        <f t="shared" si="160"/>
        <v>0</v>
      </c>
      <c r="B1330">
        <f t="shared" si="161"/>
        <v>0</v>
      </c>
      <c r="C1330">
        <v>28</v>
      </c>
      <c r="D1330">
        <v>92</v>
      </c>
      <c r="E1330">
        <f t="shared" si="162"/>
        <v>-999</v>
      </c>
      <c r="F1330">
        <f>能力值计算器!G2</f>
        <v>0</v>
      </c>
      <c r="G1330">
        <f>ROUNDDOWN((能力值计算器!F4+能力值计算器!E4*2+ROUNDDOWN(C1330/4,0))*能力值计算器!C2/100+10+能力值计算器!C2,0)</f>
        <v>149</v>
      </c>
      <c r="H1330">
        <f>ROUNDDOWN(ROUNDDOWN(ROUNDDOWN(ROUNDDOWN(ROUNDDOWN((能力值计算器!F6+能力值计算器!E6*2+ROUNDDOWN(D1330/4,0))*能力值计算器!C2/100+5,0)*能力值计算器!H6,0)*能力值计算器!K6,0)*能力值计算器!L6,0)*VLOOKUP(能力值计算器!J6,能力变化对照表!A:B,2,0),0)</f>
        <v>97</v>
      </c>
      <c r="I1330">
        <f>ROUNDDOWN(ROUNDDOWN(ROUNDDOWN(ROUNDDOWN(ROUNDDOWN((能力值计算器!F8+能力值计算器!E8*2+ROUNDDOWN(E1330/4,0))*能力值计算器!C2/100+5,0)*能力值计算器!H8,0)*能力值计算器!K8,0)*能力值计算器!L8,0)*VLOOKUP(能力值计算器!J8,能力变化对照表!A:B,2,0),0)</f>
        <v>-39</v>
      </c>
      <c r="J1330">
        <f t="shared" si="163"/>
        <v>0</v>
      </c>
      <c r="K1330">
        <f t="shared" si="164"/>
        <v>-5811</v>
      </c>
      <c r="L1330">
        <f t="shared" si="165"/>
        <v>8642</v>
      </c>
      <c r="M1330">
        <f t="shared" si="166"/>
        <v>227.1</v>
      </c>
      <c r="N1330">
        <f t="shared" si="167"/>
        <v>1</v>
      </c>
    </row>
    <row r="1331" spans="1:14">
      <c r="A1331">
        <f t="shared" si="160"/>
        <v>0</v>
      </c>
      <c r="B1331">
        <f t="shared" si="161"/>
        <v>0</v>
      </c>
      <c r="C1331">
        <v>28</v>
      </c>
      <c r="D1331">
        <v>96</v>
      </c>
      <c r="E1331">
        <f t="shared" si="162"/>
        <v>-999</v>
      </c>
      <c r="F1331">
        <f>能力值计算器!G2</f>
        <v>0</v>
      </c>
      <c r="G1331">
        <f>ROUNDDOWN((能力值计算器!F4+能力值计算器!E4*2+ROUNDDOWN(C1331/4,0))*能力值计算器!C2/100+10+能力值计算器!C2,0)</f>
        <v>149</v>
      </c>
      <c r="H1331">
        <f>ROUNDDOWN(ROUNDDOWN(ROUNDDOWN(ROUNDDOWN(ROUNDDOWN((能力值计算器!F6+能力值计算器!E6*2+ROUNDDOWN(D1331/4,0))*能力值计算器!C2/100+5,0)*能力值计算器!H6,0)*能力值计算器!K6,0)*能力值计算器!L6,0)*VLOOKUP(能力值计算器!J6,能力变化对照表!A:B,2,0),0)</f>
        <v>97</v>
      </c>
      <c r="I1331">
        <f>ROUNDDOWN(ROUNDDOWN(ROUNDDOWN(ROUNDDOWN(ROUNDDOWN((能力值计算器!F8+能力值计算器!E8*2+ROUNDDOWN(E1331/4,0))*能力值计算器!C2/100+5,0)*能力值计算器!H8,0)*能力值计算器!K8,0)*能力值计算器!L8,0)*VLOOKUP(能力值计算器!J8,能力变化对照表!A:B,2,0),0)</f>
        <v>-39</v>
      </c>
      <c r="J1331">
        <f t="shared" si="163"/>
        <v>0</v>
      </c>
      <c r="K1331">
        <f t="shared" si="164"/>
        <v>-5811</v>
      </c>
      <c r="L1331">
        <f t="shared" si="165"/>
        <v>8642</v>
      </c>
      <c r="M1331">
        <f t="shared" si="166"/>
        <v>227.1</v>
      </c>
      <c r="N1331">
        <f t="shared" si="167"/>
        <v>1</v>
      </c>
    </row>
    <row r="1332" spans="1:14">
      <c r="A1332">
        <f t="shared" si="160"/>
        <v>0</v>
      </c>
      <c r="B1332">
        <f t="shared" si="161"/>
        <v>0</v>
      </c>
      <c r="C1332">
        <v>32</v>
      </c>
      <c r="D1332">
        <v>92</v>
      </c>
      <c r="E1332">
        <f t="shared" si="162"/>
        <v>-999</v>
      </c>
      <c r="F1332">
        <f>能力值计算器!G2</f>
        <v>0</v>
      </c>
      <c r="G1332">
        <f>ROUNDDOWN((能力值计算器!F4+能力值计算器!E4*2+ROUNDDOWN(C1332/4,0))*能力值计算器!C2/100+10+能力值计算器!C2,0)</f>
        <v>149</v>
      </c>
      <c r="H1332">
        <f>ROUNDDOWN(ROUNDDOWN(ROUNDDOWN(ROUNDDOWN(ROUNDDOWN((能力值计算器!F6+能力值计算器!E6*2+ROUNDDOWN(D1332/4,0))*能力值计算器!C2/100+5,0)*能力值计算器!H6,0)*能力值计算器!K6,0)*能力值计算器!L6,0)*VLOOKUP(能力值计算器!J6,能力变化对照表!A:B,2,0),0)</f>
        <v>97</v>
      </c>
      <c r="I1332">
        <f>ROUNDDOWN(ROUNDDOWN(ROUNDDOWN(ROUNDDOWN(ROUNDDOWN((能力值计算器!F8+能力值计算器!E8*2+ROUNDDOWN(E1332/4,0))*能力值计算器!C2/100+5,0)*能力值计算器!H8,0)*能力值计算器!K8,0)*能力值计算器!L8,0)*VLOOKUP(能力值计算器!J8,能力变化对照表!A:B,2,0),0)</f>
        <v>-39</v>
      </c>
      <c r="J1332">
        <f t="shared" si="163"/>
        <v>0</v>
      </c>
      <c r="K1332">
        <f t="shared" si="164"/>
        <v>-5811</v>
      </c>
      <c r="L1332">
        <f t="shared" si="165"/>
        <v>8642</v>
      </c>
      <c r="M1332">
        <f t="shared" si="166"/>
        <v>227.1</v>
      </c>
      <c r="N1332">
        <f t="shared" si="167"/>
        <v>1</v>
      </c>
    </row>
    <row r="1333" spans="1:14">
      <c r="A1333">
        <f t="shared" si="160"/>
        <v>0</v>
      </c>
      <c r="B1333">
        <f t="shared" si="161"/>
        <v>0</v>
      </c>
      <c r="C1333">
        <v>28</v>
      </c>
      <c r="D1333">
        <v>136</v>
      </c>
      <c r="E1333">
        <f t="shared" si="162"/>
        <v>-999</v>
      </c>
      <c r="F1333">
        <f>能力值计算器!G2</f>
        <v>0</v>
      </c>
      <c r="G1333">
        <f>ROUNDDOWN((能力值计算器!F4+能力值计算器!E4*2+ROUNDDOWN(C1333/4,0))*能力值计算器!C2/100+10+能力值计算器!C2,0)</f>
        <v>149</v>
      </c>
      <c r="H1333">
        <f>ROUNDDOWN(ROUNDDOWN(ROUNDDOWN(ROUNDDOWN(ROUNDDOWN((能力值计算器!F6+能力值计算器!E6*2+ROUNDDOWN(D1333/4,0))*能力值计算器!C2/100+5,0)*能力值计算器!H6,0)*能力值计算器!K6,0)*能力值计算器!L6,0)*VLOOKUP(能力值计算器!J6,能力变化对照表!A:B,2,0),0)</f>
        <v>102</v>
      </c>
      <c r="I1333">
        <f>ROUNDDOWN(ROUNDDOWN(ROUNDDOWN(ROUNDDOWN(ROUNDDOWN((能力值计算器!F8+能力值计算器!E8*2+ROUNDDOWN(E1333/4,0))*能力值计算器!C2/100+5,0)*能力值计算器!H8,0)*能力值计算器!K8,0)*能力值计算器!L8,0)*VLOOKUP(能力值计算器!J8,能力变化对照表!A:B,2,0),0)</f>
        <v>-39</v>
      </c>
      <c r="J1333">
        <f t="shared" si="163"/>
        <v>0</v>
      </c>
      <c r="K1333">
        <f t="shared" si="164"/>
        <v>-5811</v>
      </c>
      <c r="L1333">
        <f t="shared" si="165"/>
        <v>9387</v>
      </c>
      <c r="M1333">
        <f t="shared" si="166"/>
        <v>227.1</v>
      </c>
      <c r="N1333">
        <f t="shared" si="167"/>
        <v>1</v>
      </c>
    </row>
    <row r="1334" spans="1:14">
      <c r="A1334">
        <f t="shared" si="160"/>
        <v>0</v>
      </c>
      <c r="B1334">
        <f t="shared" si="161"/>
        <v>0</v>
      </c>
      <c r="C1334">
        <v>32</v>
      </c>
      <c r="D1334">
        <v>132</v>
      </c>
      <c r="E1334">
        <f t="shared" si="162"/>
        <v>-999</v>
      </c>
      <c r="F1334">
        <f>能力值计算器!G2</f>
        <v>0</v>
      </c>
      <c r="G1334">
        <f>ROUNDDOWN((能力值计算器!F4+能力值计算器!E4*2+ROUNDDOWN(C1334/4,0))*能力值计算器!C2/100+10+能力值计算器!C2,0)</f>
        <v>149</v>
      </c>
      <c r="H1334">
        <f>ROUNDDOWN(ROUNDDOWN(ROUNDDOWN(ROUNDDOWN(ROUNDDOWN((能力值计算器!F6+能力值计算器!E6*2+ROUNDDOWN(D1334/4,0))*能力值计算器!C2/100+5,0)*能力值计算器!H6,0)*能力值计算器!K6,0)*能力值计算器!L6,0)*VLOOKUP(能力值计算器!J6,能力变化对照表!A:B,2,0),0)</f>
        <v>102</v>
      </c>
      <c r="I1334">
        <f>ROUNDDOWN(ROUNDDOWN(ROUNDDOWN(ROUNDDOWN(ROUNDDOWN((能力值计算器!F8+能力值计算器!E8*2+ROUNDDOWN(E1334/4,0))*能力值计算器!C2/100+5,0)*能力值计算器!H8,0)*能力值计算器!K8,0)*能力值计算器!L8,0)*VLOOKUP(能力值计算器!J8,能力变化对照表!A:B,2,0),0)</f>
        <v>-39</v>
      </c>
      <c r="J1334">
        <f t="shared" si="163"/>
        <v>0</v>
      </c>
      <c r="K1334">
        <f t="shared" si="164"/>
        <v>-5811</v>
      </c>
      <c r="L1334">
        <f t="shared" si="165"/>
        <v>9387</v>
      </c>
      <c r="M1334">
        <f t="shared" si="166"/>
        <v>227.1</v>
      </c>
      <c r="N1334">
        <f t="shared" si="167"/>
        <v>1</v>
      </c>
    </row>
    <row r="1335" spans="1:14">
      <c r="A1335">
        <f t="shared" si="160"/>
        <v>0</v>
      </c>
      <c r="B1335">
        <f t="shared" si="161"/>
        <v>0</v>
      </c>
      <c r="C1335">
        <v>28</v>
      </c>
      <c r="D1335">
        <v>140</v>
      </c>
      <c r="E1335">
        <f t="shared" si="162"/>
        <v>-999</v>
      </c>
      <c r="F1335">
        <f>能力值计算器!G2</f>
        <v>0</v>
      </c>
      <c r="G1335">
        <f>ROUNDDOWN((能力值计算器!F4+能力值计算器!E4*2+ROUNDDOWN(C1335/4,0))*能力值计算器!C2/100+10+能力值计算器!C2,0)</f>
        <v>149</v>
      </c>
      <c r="H1335">
        <f>ROUNDDOWN(ROUNDDOWN(ROUNDDOWN(ROUNDDOWN(ROUNDDOWN((能力值计算器!F6+能力值计算器!E6*2+ROUNDDOWN(D1335/4,0))*能力值计算器!C2/100+5,0)*能力值计算器!H6,0)*能力值计算器!K6,0)*能力值计算器!L6,0)*VLOOKUP(能力值计算器!J6,能力变化对照表!A:B,2,0),0)</f>
        <v>103</v>
      </c>
      <c r="I1335">
        <f>ROUNDDOWN(ROUNDDOWN(ROUNDDOWN(ROUNDDOWN(ROUNDDOWN((能力值计算器!F8+能力值计算器!E8*2+ROUNDDOWN(E1335/4,0))*能力值计算器!C2/100+5,0)*能力值计算器!H8,0)*能力值计算器!K8,0)*能力值计算器!L8,0)*VLOOKUP(能力值计算器!J8,能力变化对照表!A:B,2,0),0)</f>
        <v>-39</v>
      </c>
      <c r="J1335">
        <f t="shared" si="163"/>
        <v>0</v>
      </c>
      <c r="K1335">
        <f t="shared" si="164"/>
        <v>-5811</v>
      </c>
      <c r="L1335">
        <f t="shared" si="165"/>
        <v>9536</v>
      </c>
      <c r="M1335">
        <f t="shared" si="166"/>
        <v>227.1</v>
      </c>
      <c r="N1335">
        <f t="shared" si="167"/>
        <v>1</v>
      </c>
    </row>
    <row r="1336" spans="1:14">
      <c r="A1336">
        <f t="shared" si="160"/>
        <v>0</v>
      </c>
      <c r="B1336">
        <f t="shared" si="161"/>
        <v>0</v>
      </c>
      <c r="C1336">
        <v>28</v>
      </c>
      <c r="D1336">
        <v>84</v>
      </c>
      <c r="E1336">
        <f t="shared" si="162"/>
        <v>-999</v>
      </c>
      <c r="F1336">
        <f>能力值计算器!G2</f>
        <v>0</v>
      </c>
      <c r="G1336">
        <f>ROUNDDOWN((能力值计算器!F4+能力值计算器!E4*2+ROUNDDOWN(C1336/4,0))*能力值计算器!C2/100+10+能力值计算器!C2,0)</f>
        <v>149</v>
      </c>
      <c r="H1336">
        <f>ROUNDDOWN(ROUNDDOWN(ROUNDDOWN(ROUNDDOWN(ROUNDDOWN((能力值计算器!F6+能力值计算器!E6*2+ROUNDDOWN(D1336/4,0))*能力值计算器!C2/100+5,0)*能力值计算器!H6,0)*能力值计算器!K6,0)*能力值计算器!L6,0)*VLOOKUP(能力值计算器!J6,能力变化对照表!A:B,2,0),0)</f>
        <v>96</v>
      </c>
      <c r="I1336">
        <f>ROUNDDOWN(ROUNDDOWN(ROUNDDOWN(ROUNDDOWN(ROUNDDOWN((能力值计算器!F8+能力值计算器!E8*2+ROUNDDOWN(E1336/4,0))*能力值计算器!C2/100+5,0)*能力值计算器!H8,0)*能力值计算器!K8,0)*能力值计算器!L8,0)*VLOOKUP(能力值计算器!J8,能力变化对照表!A:B,2,0),0)</f>
        <v>-39</v>
      </c>
      <c r="J1336">
        <f t="shared" si="163"/>
        <v>0</v>
      </c>
      <c r="K1336">
        <f t="shared" si="164"/>
        <v>-5811</v>
      </c>
      <c r="L1336">
        <f t="shared" si="165"/>
        <v>8493</v>
      </c>
      <c r="M1336">
        <f t="shared" si="166"/>
        <v>227.1</v>
      </c>
      <c r="N1336">
        <f t="shared" si="167"/>
        <v>1</v>
      </c>
    </row>
    <row r="1337" spans="1:14">
      <c r="A1337">
        <f t="shared" si="160"/>
        <v>0</v>
      </c>
      <c r="B1337">
        <f t="shared" si="161"/>
        <v>0</v>
      </c>
      <c r="C1337">
        <v>28</v>
      </c>
      <c r="D1337">
        <v>88</v>
      </c>
      <c r="E1337">
        <f t="shared" si="162"/>
        <v>-999</v>
      </c>
      <c r="F1337">
        <f>能力值计算器!G2</f>
        <v>0</v>
      </c>
      <c r="G1337">
        <f>ROUNDDOWN((能力值计算器!F4+能力值计算器!E4*2+ROUNDDOWN(C1337/4,0))*能力值计算器!C2/100+10+能力值计算器!C2,0)</f>
        <v>149</v>
      </c>
      <c r="H1337">
        <f>ROUNDDOWN(ROUNDDOWN(ROUNDDOWN(ROUNDDOWN(ROUNDDOWN((能力值计算器!F6+能力值计算器!E6*2+ROUNDDOWN(D1337/4,0))*能力值计算器!C2/100+5,0)*能力值计算器!H6,0)*能力值计算器!K6,0)*能力值计算器!L6,0)*VLOOKUP(能力值计算器!J6,能力变化对照表!A:B,2,0),0)</f>
        <v>96</v>
      </c>
      <c r="I1337">
        <f>ROUNDDOWN(ROUNDDOWN(ROUNDDOWN(ROUNDDOWN(ROUNDDOWN((能力值计算器!F8+能力值计算器!E8*2+ROUNDDOWN(E1337/4,0))*能力值计算器!C2/100+5,0)*能力值计算器!H8,0)*能力值计算器!K8,0)*能力值计算器!L8,0)*VLOOKUP(能力值计算器!J8,能力变化对照表!A:B,2,0),0)</f>
        <v>-39</v>
      </c>
      <c r="J1337">
        <f t="shared" si="163"/>
        <v>0</v>
      </c>
      <c r="K1337">
        <f t="shared" si="164"/>
        <v>-5811</v>
      </c>
      <c r="L1337">
        <f t="shared" si="165"/>
        <v>8493</v>
      </c>
      <c r="M1337">
        <f t="shared" si="166"/>
        <v>227.1</v>
      </c>
      <c r="N1337">
        <f t="shared" si="167"/>
        <v>1</v>
      </c>
    </row>
    <row r="1338" spans="1:14">
      <c r="A1338">
        <f t="shared" si="160"/>
        <v>0</v>
      </c>
      <c r="B1338">
        <f t="shared" si="161"/>
        <v>0</v>
      </c>
      <c r="C1338">
        <v>32</v>
      </c>
      <c r="D1338">
        <v>84</v>
      </c>
      <c r="E1338">
        <f t="shared" si="162"/>
        <v>-999</v>
      </c>
      <c r="F1338">
        <f>能力值计算器!G2</f>
        <v>0</v>
      </c>
      <c r="G1338">
        <f>ROUNDDOWN((能力值计算器!F4+能力值计算器!E4*2+ROUNDDOWN(C1338/4,0))*能力值计算器!C2/100+10+能力值计算器!C2,0)</f>
        <v>149</v>
      </c>
      <c r="H1338">
        <f>ROUNDDOWN(ROUNDDOWN(ROUNDDOWN(ROUNDDOWN(ROUNDDOWN((能力值计算器!F6+能力值计算器!E6*2+ROUNDDOWN(D1338/4,0))*能力值计算器!C2/100+5,0)*能力值计算器!H6,0)*能力值计算器!K6,0)*能力值计算器!L6,0)*VLOOKUP(能力值计算器!J6,能力变化对照表!A:B,2,0),0)</f>
        <v>96</v>
      </c>
      <c r="I1338">
        <f>ROUNDDOWN(ROUNDDOWN(ROUNDDOWN(ROUNDDOWN(ROUNDDOWN((能力值计算器!F8+能力值计算器!E8*2+ROUNDDOWN(E1338/4,0))*能力值计算器!C2/100+5,0)*能力值计算器!H8,0)*能力值计算器!K8,0)*能力值计算器!L8,0)*VLOOKUP(能力值计算器!J8,能力变化对照表!A:B,2,0),0)</f>
        <v>-39</v>
      </c>
      <c r="J1338">
        <f t="shared" si="163"/>
        <v>0</v>
      </c>
      <c r="K1338">
        <f t="shared" si="164"/>
        <v>-5811</v>
      </c>
      <c r="L1338">
        <f t="shared" si="165"/>
        <v>8493</v>
      </c>
      <c r="M1338">
        <f t="shared" si="166"/>
        <v>227.1</v>
      </c>
      <c r="N1338">
        <f t="shared" si="167"/>
        <v>1</v>
      </c>
    </row>
    <row r="1339" spans="1:14">
      <c r="A1339">
        <f t="shared" si="160"/>
        <v>0</v>
      </c>
      <c r="B1339">
        <f t="shared" si="161"/>
        <v>0</v>
      </c>
      <c r="C1339">
        <v>28</v>
      </c>
      <c r="D1339">
        <v>144</v>
      </c>
      <c r="E1339">
        <f t="shared" si="162"/>
        <v>-999</v>
      </c>
      <c r="F1339">
        <f>能力值计算器!G2</f>
        <v>0</v>
      </c>
      <c r="G1339">
        <f>ROUNDDOWN((能力值计算器!F4+能力值计算器!E4*2+ROUNDDOWN(C1339/4,0))*能力值计算器!C2/100+10+能力值计算器!C2,0)</f>
        <v>149</v>
      </c>
      <c r="H1339">
        <f>ROUNDDOWN(ROUNDDOWN(ROUNDDOWN(ROUNDDOWN(ROUNDDOWN((能力值计算器!F6+能力值计算器!E6*2+ROUNDDOWN(D1339/4,0))*能力值计算器!C2/100+5,0)*能力值计算器!H6,0)*能力值计算器!K6,0)*能力值计算器!L6,0)*VLOOKUP(能力值计算器!J6,能力变化对照表!A:B,2,0),0)</f>
        <v>103</v>
      </c>
      <c r="I1339">
        <f>ROUNDDOWN(ROUNDDOWN(ROUNDDOWN(ROUNDDOWN(ROUNDDOWN((能力值计算器!F8+能力值计算器!E8*2+ROUNDDOWN(E1339/4,0))*能力值计算器!C2/100+5,0)*能力值计算器!H8,0)*能力值计算器!K8,0)*能力值计算器!L8,0)*VLOOKUP(能力值计算器!J8,能力变化对照表!A:B,2,0),0)</f>
        <v>-39</v>
      </c>
      <c r="J1339">
        <f t="shared" si="163"/>
        <v>0</v>
      </c>
      <c r="K1339">
        <f t="shared" si="164"/>
        <v>-5811</v>
      </c>
      <c r="L1339">
        <f t="shared" si="165"/>
        <v>9536</v>
      </c>
      <c r="M1339">
        <f t="shared" si="166"/>
        <v>227.1</v>
      </c>
      <c r="N1339">
        <f t="shared" si="167"/>
        <v>1</v>
      </c>
    </row>
    <row r="1340" spans="1:14">
      <c r="A1340">
        <f t="shared" si="160"/>
        <v>0</v>
      </c>
      <c r="B1340">
        <f t="shared" si="161"/>
        <v>0</v>
      </c>
      <c r="C1340">
        <v>32</v>
      </c>
      <c r="D1340">
        <v>140</v>
      </c>
      <c r="E1340">
        <f t="shared" si="162"/>
        <v>-999</v>
      </c>
      <c r="F1340">
        <f>能力值计算器!G2</f>
        <v>0</v>
      </c>
      <c r="G1340">
        <f>ROUNDDOWN((能力值计算器!F4+能力值计算器!E4*2+ROUNDDOWN(C1340/4,0))*能力值计算器!C2/100+10+能力值计算器!C2,0)</f>
        <v>149</v>
      </c>
      <c r="H1340">
        <f>ROUNDDOWN(ROUNDDOWN(ROUNDDOWN(ROUNDDOWN(ROUNDDOWN((能力值计算器!F6+能力值计算器!E6*2+ROUNDDOWN(D1340/4,0))*能力值计算器!C2/100+5,0)*能力值计算器!H6,0)*能力值计算器!K6,0)*能力值计算器!L6,0)*VLOOKUP(能力值计算器!J6,能力变化对照表!A:B,2,0),0)</f>
        <v>103</v>
      </c>
      <c r="I1340">
        <f>ROUNDDOWN(ROUNDDOWN(ROUNDDOWN(ROUNDDOWN(ROUNDDOWN((能力值计算器!F8+能力值计算器!E8*2+ROUNDDOWN(E1340/4,0))*能力值计算器!C2/100+5,0)*能力值计算器!H8,0)*能力值计算器!K8,0)*能力值计算器!L8,0)*VLOOKUP(能力值计算器!J8,能力变化对照表!A:B,2,0),0)</f>
        <v>-39</v>
      </c>
      <c r="J1340">
        <f t="shared" si="163"/>
        <v>0</v>
      </c>
      <c r="K1340">
        <f t="shared" si="164"/>
        <v>-5811</v>
      </c>
      <c r="L1340">
        <f t="shared" si="165"/>
        <v>9536</v>
      </c>
      <c r="M1340">
        <f t="shared" si="166"/>
        <v>227.1</v>
      </c>
      <c r="N1340">
        <f t="shared" si="167"/>
        <v>1</v>
      </c>
    </row>
    <row r="1341" spans="1:14">
      <c r="A1341">
        <f t="shared" si="160"/>
        <v>0</v>
      </c>
      <c r="B1341">
        <f t="shared" si="161"/>
        <v>0</v>
      </c>
      <c r="C1341">
        <v>28</v>
      </c>
      <c r="D1341">
        <v>148</v>
      </c>
      <c r="E1341">
        <f t="shared" si="162"/>
        <v>-999</v>
      </c>
      <c r="F1341">
        <f>能力值计算器!G2</f>
        <v>0</v>
      </c>
      <c r="G1341">
        <f>ROUNDDOWN((能力值计算器!F4+能力值计算器!E4*2+ROUNDDOWN(C1341/4,0))*能力值计算器!C2/100+10+能力值计算器!C2,0)</f>
        <v>149</v>
      </c>
      <c r="H1341">
        <f>ROUNDDOWN(ROUNDDOWN(ROUNDDOWN(ROUNDDOWN(ROUNDDOWN((能力值计算器!F6+能力值计算器!E6*2+ROUNDDOWN(D1341/4,0))*能力值计算器!C2/100+5,0)*能力值计算器!H6,0)*能力值计算器!K6,0)*能力值计算器!L6,0)*VLOOKUP(能力值计算器!J6,能力变化对照表!A:B,2,0),0)</f>
        <v>104</v>
      </c>
      <c r="I1341">
        <f>ROUNDDOWN(ROUNDDOWN(ROUNDDOWN(ROUNDDOWN(ROUNDDOWN((能力值计算器!F8+能力值计算器!E8*2+ROUNDDOWN(E1341/4,0))*能力值计算器!C2/100+5,0)*能力值计算器!H8,0)*能力值计算器!K8,0)*能力值计算器!L8,0)*VLOOKUP(能力值计算器!J8,能力变化对照表!A:B,2,0),0)</f>
        <v>-39</v>
      </c>
      <c r="J1341">
        <f t="shared" si="163"/>
        <v>0</v>
      </c>
      <c r="K1341">
        <f t="shared" si="164"/>
        <v>-5811</v>
      </c>
      <c r="L1341">
        <f t="shared" si="165"/>
        <v>9685</v>
      </c>
      <c r="M1341">
        <f t="shared" si="166"/>
        <v>227.1</v>
      </c>
      <c r="N1341">
        <f t="shared" si="167"/>
        <v>1</v>
      </c>
    </row>
    <row r="1342" spans="1:14">
      <c r="A1342">
        <f t="shared" si="160"/>
        <v>0</v>
      </c>
      <c r="B1342">
        <f t="shared" si="161"/>
        <v>0</v>
      </c>
      <c r="C1342">
        <v>28</v>
      </c>
      <c r="D1342">
        <v>76</v>
      </c>
      <c r="E1342">
        <f t="shared" si="162"/>
        <v>-999</v>
      </c>
      <c r="F1342">
        <f>能力值计算器!G2</f>
        <v>0</v>
      </c>
      <c r="G1342">
        <f>ROUNDDOWN((能力值计算器!F4+能力值计算器!E4*2+ROUNDDOWN(C1342/4,0))*能力值计算器!C2/100+10+能力值计算器!C2,0)</f>
        <v>149</v>
      </c>
      <c r="H1342">
        <f>ROUNDDOWN(ROUNDDOWN(ROUNDDOWN(ROUNDDOWN(ROUNDDOWN((能力值计算器!F6+能力值计算器!E6*2+ROUNDDOWN(D1342/4,0))*能力值计算器!C2/100+5,0)*能力值计算器!H6,0)*能力值计算器!K6,0)*能力值计算器!L6,0)*VLOOKUP(能力值计算器!J6,能力变化对照表!A:B,2,0),0)</f>
        <v>95</v>
      </c>
      <c r="I1342">
        <f>ROUNDDOWN(ROUNDDOWN(ROUNDDOWN(ROUNDDOWN(ROUNDDOWN((能力值计算器!F8+能力值计算器!E8*2+ROUNDDOWN(E1342/4,0))*能力值计算器!C2/100+5,0)*能力值计算器!H8,0)*能力值计算器!K8,0)*能力值计算器!L8,0)*VLOOKUP(能力值计算器!J8,能力变化对照表!A:B,2,0),0)</f>
        <v>-39</v>
      </c>
      <c r="J1342">
        <f t="shared" si="163"/>
        <v>0</v>
      </c>
      <c r="K1342">
        <f t="shared" si="164"/>
        <v>-5811</v>
      </c>
      <c r="L1342">
        <f t="shared" si="165"/>
        <v>8344</v>
      </c>
      <c r="M1342">
        <f t="shared" si="166"/>
        <v>227.1</v>
      </c>
      <c r="N1342">
        <f t="shared" si="167"/>
        <v>1</v>
      </c>
    </row>
    <row r="1343" spans="1:14">
      <c r="A1343">
        <f t="shared" si="160"/>
        <v>0</v>
      </c>
      <c r="B1343">
        <f t="shared" si="161"/>
        <v>0</v>
      </c>
      <c r="C1343">
        <v>28</v>
      </c>
      <c r="D1343">
        <v>80</v>
      </c>
      <c r="E1343">
        <f t="shared" si="162"/>
        <v>-999</v>
      </c>
      <c r="F1343">
        <f>能力值计算器!G2</f>
        <v>0</v>
      </c>
      <c r="G1343">
        <f>ROUNDDOWN((能力值计算器!F4+能力值计算器!E4*2+ROUNDDOWN(C1343/4,0))*能力值计算器!C2/100+10+能力值计算器!C2,0)</f>
        <v>149</v>
      </c>
      <c r="H1343">
        <f>ROUNDDOWN(ROUNDDOWN(ROUNDDOWN(ROUNDDOWN(ROUNDDOWN((能力值计算器!F6+能力值计算器!E6*2+ROUNDDOWN(D1343/4,0))*能力值计算器!C2/100+5,0)*能力值计算器!H6,0)*能力值计算器!K6,0)*能力值计算器!L6,0)*VLOOKUP(能力值计算器!J6,能力变化对照表!A:B,2,0),0)</f>
        <v>95</v>
      </c>
      <c r="I1343">
        <f>ROUNDDOWN(ROUNDDOWN(ROUNDDOWN(ROUNDDOWN(ROUNDDOWN((能力值计算器!F8+能力值计算器!E8*2+ROUNDDOWN(E1343/4,0))*能力值计算器!C2/100+5,0)*能力值计算器!H8,0)*能力值计算器!K8,0)*能力值计算器!L8,0)*VLOOKUP(能力值计算器!J8,能力变化对照表!A:B,2,0),0)</f>
        <v>-39</v>
      </c>
      <c r="J1343">
        <f t="shared" si="163"/>
        <v>0</v>
      </c>
      <c r="K1343">
        <f t="shared" si="164"/>
        <v>-5811</v>
      </c>
      <c r="L1343">
        <f t="shared" si="165"/>
        <v>8344</v>
      </c>
      <c r="M1343">
        <f t="shared" si="166"/>
        <v>227.1</v>
      </c>
      <c r="N1343">
        <f t="shared" si="167"/>
        <v>1</v>
      </c>
    </row>
    <row r="1344" spans="1:14">
      <c r="A1344">
        <f t="shared" si="160"/>
        <v>0</v>
      </c>
      <c r="B1344">
        <f t="shared" si="161"/>
        <v>0</v>
      </c>
      <c r="C1344">
        <v>32</v>
      </c>
      <c r="D1344">
        <v>76</v>
      </c>
      <c r="E1344">
        <f t="shared" si="162"/>
        <v>-999</v>
      </c>
      <c r="F1344">
        <f>能力值计算器!G2</f>
        <v>0</v>
      </c>
      <c r="G1344">
        <f>ROUNDDOWN((能力值计算器!F4+能力值计算器!E4*2+ROUNDDOWN(C1344/4,0))*能力值计算器!C2/100+10+能力值计算器!C2,0)</f>
        <v>149</v>
      </c>
      <c r="H1344">
        <f>ROUNDDOWN(ROUNDDOWN(ROUNDDOWN(ROUNDDOWN(ROUNDDOWN((能力值计算器!F6+能力值计算器!E6*2+ROUNDDOWN(D1344/4,0))*能力值计算器!C2/100+5,0)*能力值计算器!H6,0)*能力值计算器!K6,0)*能力值计算器!L6,0)*VLOOKUP(能力值计算器!J6,能力变化对照表!A:B,2,0),0)</f>
        <v>95</v>
      </c>
      <c r="I1344">
        <f>ROUNDDOWN(ROUNDDOWN(ROUNDDOWN(ROUNDDOWN(ROUNDDOWN((能力值计算器!F8+能力值计算器!E8*2+ROUNDDOWN(E1344/4,0))*能力值计算器!C2/100+5,0)*能力值计算器!H8,0)*能力值计算器!K8,0)*能力值计算器!L8,0)*VLOOKUP(能力值计算器!J8,能力变化对照表!A:B,2,0),0)</f>
        <v>-39</v>
      </c>
      <c r="J1344">
        <f t="shared" si="163"/>
        <v>0</v>
      </c>
      <c r="K1344">
        <f t="shared" si="164"/>
        <v>-5811</v>
      </c>
      <c r="L1344">
        <f t="shared" si="165"/>
        <v>8344</v>
      </c>
      <c r="M1344">
        <f t="shared" si="166"/>
        <v>227.1</v>
      </c>
      <c r="N1344">
        <f t="shared" si="167"/>
        <v>1</v>
      </c>
    </row>
    <row r="1345" spans="1:14">
      <c r="A1345">
        <f t="shared" si="160"/>
        <v>0</v>
      </c>
      <c r="B1345">
        <f t="shared" si="161"/>
        <v>0</v>
      </c>
      <c r="C1345">
        <v>28</v>
      </c>
      <c r="D1345">
        <v>152</v>
      </c>
      <c r="E1345">
        <f t="shared" si="162"/>
        <v>-999</v>
      </c>
      <c r="F1345">
        <f>能力值计算器!G2</f>
        <v>0</v>
      </c>
      <c r="G1345">
        <f>ROUNDDOWN((能力值计算器!F4+能力值计算器!E4*2+ROUNDDOWN(C1345/4,0))*能力值计算器!C2/100+10+能力值计算器!C2,0)</f>
        <v>149</v>
      </c>
      <c r="H1345">
        <f>ROUNDDOWN(ROUNDDOWN(ROUNDDOWN(ROUNDDOWN(ROUNDDOWN((能力值计算器!F6+能力值计算器!E6*2+ROUNDDOWN(D1345/4,0))*能力值计算器!C2/100+5,0)*能力值计算器!H6,0)*能力值计算器!K6,0)*能力值计算器!L6,0)*VLOOKUP(能力值计算器!J6,能力变化对照表!A:B,2,0),0)</f>
        <v>104</v>
      </c>
      <c r="I1345">
        <f>ROUNDDOWN(ROUNDDOWN(ROUNDDOWN(ROUNDDOWN(ROUNDDOWN((能力值计算器!F8+能力值计算器!E8*2+ROUNDDOWN(E1345/4,0))*能力值计算器!C2/100+5,0)*能力值计算器!H8,0)*能力值计算器!K8,0)*能力值计算器!L8,0)*VLOOKUP(能力值计算器!J8,能力变化对照表!A:B,2,0),0)</f>
        <v>-39</v>
      </c>
      <c r="J1345">
        <f t="shared" si="163"/>
        <v>0</v>
      </c>
      <c r="K1345">
        <f t="shared" si="164"/>
        <v>-5811</v>
      </c>
      <c r="L1345">
        <f t="shared" si="165"/>
        <v>9685</v>
      </c>
      <c r="M1345">
        <f t="shared" si="166"/>
        <v>227.1</v>
      </c>
      <c r="N1345">
        <f t="shared" si="167"/>
        <v>1</v>
      </c>
    </row>
    <row r="1346" spans="1:14">
      <c r="A1346">
        <f t="shared" ref="A1346:A1409" si="168">IF(N1346=1,0,L1346+1/M1346)</f>
        <v>0</v>
      </c>
      <c r="B1346">
        <f t="shared" ref="B1346:B1409" si="169">IF(A1346=MAX(A:A),1,0)</f>
        <v>0</v>
      </c>
      <c r="C1346">
        <v>32</v>
      </c>
      <c r="D1346">
        <v>148</v>
      </c>
      <c r="E1346">
        <f t="shared" ref="E1346:E1409" si="170">IF(F1346-D1346-C1346&gt;253,-999,IF(F1346-D1346-C1346&lt;0,-999,F1346-D1346-C1346))</f>
        <v>-999</v>
      </c>
      <c r="F1346">
        <f>能力值计算器!G2</f>
        <v>0</v>
      </c>
      <c r="G1346">
        <f>ROUNDDOWN((能力值计算器!F4+能力值计算器!E4*2+ROUNDDOWN(C1346/4,0))*能力值计算器!C2/100+10+能力值计算器!C2,0)</f>
        <v>149</v>
      </c>
      <c r="H1346">
        <f>ROUNDDOWN(ROUNDDOWN(ROUNDDOWN(ROUNDDOWN(ROUNDDOWN((能力值计算器!F6+能力值计算器!E6*2+ROUNDDOWN(D1346/4,0))*能力值计算器!C2/100+5,0)*能力值计算器!H6,0)*能力值计算器!K6,0)*能力值计算器!L6,0)*VLOOKUP(能力值计算器!J6,能力变化对照表!A:B,2,0),0)</f>
        <v>104</v>
      </c>
      <c r="I1346">
        <f>ROUNDDOWN(ROUNDDOWN(ROUNDDOWN(ROUNDDOWN(ROUNDDOWN((能力值计算器!F8+能力值计算器!E8*2+ROUNDDOWN(E1346/4,0))*能力值计算器!C2/100+5,0)*能力值计算器!H8,0)*能力值计算器!K8,0)*能力值计算器!L8,0)*VLOOKUP(能力值计算器!J8,能力变化对照表!A:B,2,0),0)</f>
        <v>-39</v>
      </c>
      <c r="J1346">
        <f t="shared" ref="J1346:J1409" si="171">IF(E1346&lt;0,0,G1346*H1346)</f>
        <v>0</v>
      </c>
      <c r="K1346">
        <f t="shared" ref="K1346:K1409" si="172">G1346*I1346</f>
        <v>-5811</v>
      </c>
      <c r="L1346">
        <f t="shared" ref="L1346:L1409" si="173">(H1346+I1346)*G1346</f>
        <v>9685</v>
      </c>
      <c r="M1346">
        <f t="shared" ref="M1346:M1409" si="174">IF(H1346+I1346-G1346&lt;0,G1346-H1346-I1346,H1346+I1346-G1346)+IF(H1346-I1346&lt;0,I1346-H1346,H1346-I1346)+0.1</f>
        <v>227.1</v>
      </c>
      <c r="N1346">
        <f t="shared" ref="N1346:N1409" si="175">IF(E1346&lt;0,1,0)</f>
        <v>1</v>
      </c>
    </row>
    <row r="1347" spans="1:14">
      <c r="A1347">
        <f t="shared" si="168"/>
        <v>0</v>
      </c>
      <c r="B1347">
        <f t="shared" si="169"/>
        <v>0</v>
      </c>
      <c r="C1347">
        <v>28</v>
      </c>
      <c r="D1347">
        <v>156</v>
      </c>
      <c r="E1347">
        <f t="shared" si="170"/>
        <v>-999</v>
      </c>
      <c r="F1347">
        <f>能力值计算器!G2</f>
        <v>0</v>
      </c>
      <c r="G1347">
        <f>ROUNDDOWN((能力值计算器!F4+能力值计算器!E4*2+ROUNDDOWN(C1347/4,0))*能力值计算器!C2/100+10+能力值计算器!C2,0)</f>
        <v>149</v>
      </c>
      <c r="H1347">
        <f>ROUNDDOWN(ROUNDDOWN(ROUNDDOWN(ROUNDDOWN(ROUNDDOWN((能力值计算器!F6+能力值计算器!E6*2+ROUNDDOWN(D1347/4,0))*能力值计算器!C2/100+5,0)*能力值计算器!H6,0)*能力值计算器!K6,0)*能力值计算器!L6,0)*VLOOKUP(能力值计算器!J6,能力变化对照表!A:B,2,0),0)</f>
        <v>105</v>
      </c>
      <c r="I1347">
        <f>ROUNDDOWN(ROUNDDOWN(ROUNDDOWN(ROUNDDOWN(ROUNDDOWN((能力值计算器!F8+能力值计算器!E8*2+ROUNDDOWN(E1347/4,0))*能力值计算器!C2/100+5,0)*能力值计算器!H8,0)*能力值计算器!K8,0)*能力值计算器!L8,0)*VLOOKUP(能力值计算器!J8,能力变化对照表!A:B,2,0),0)</f>
        <v>-39</v>
      </c>
      <c r="J1347">
        <f t="shared" si="171"/>
        <v>0</v>
      </c>
      <c r="K1347">
        <f t="shared" si="172"/>
        <v>-5811</v>
      </c>
      <c r="L1347">
        <f t="shared" si="173"/>
        <v>9834</v>
      </c>
      <c r="M1347">
        <f t="shared" si="174"/>
        <v>227.1</v>
      </c>
      <c r="N1347">
        <f t="shared" si="175"/>
        <v>1</v>
      </c>
    </row>
    <row r="1348" spans="1:14">
      <c r="A1348">
        <f t="shared" si="168"/>
        <v>0</v>
      </c>
      <c r="B1348">
        <f t="shared" si="169"/>
        <v>0</v>
      </c>
      <c r="C1348">
        <v>28</v>
      </c>
      <c r="D1348">
        <v>68</v>
      </c>
      <c r="E1348">
        <f t="shared" si="170"/>
        <v>-999</v>
      </c>
      <c r="F1348">
        <f>能力值计算器!G2</f>
        <v>0</v>
      </c>
      <c r="G1348">
        <f>ROUNDDOWN((能力值计算器!F4+能力值计算器!E4*2+ROUNDDOWN(C1348/4,0))*能力值计算器!C2/100+10+能力值计算器!C2,0)</f>
        <v>149</v>
      </c>
      <c r="H1348">
        <f>ROUNDDOWN(ROUNDDOWN(ROUNDDOWN(ROUNDDOWN(ROUNDDOWN((能力值计算器!F6+能力值计算器!E6*2+ROUNDDOWN(D1348/4,0))*能力值计算器!C2/100+5,0)*能力值计算器!H6,0)*能力值计算器!K6,0)*能力值计算器!L6,0)*VLOOKUP(能力值计算器!J6,能力变化对照表!A:B,2,0),0)</f>
        <v>94</v>
      </c>
      <c r="I1348">
        <f>ROUNDDOWN(ROUNDDOWN(ROUNDDOWN(ROUNDDOWN(ROUNDDOWN((能力值计算器!F8+能力值计算器!E8*2+ROUNDDOWN(E1348/4,0))*能力值计算器!C2/100+5,0)*能力值计算器!H8,0)*能力值计算器!K8,0)*能力值计算器!L8,0)*VLOOKUP(能力值计算器!J8,能力变化对照表!A:B,2,0),0)</f>
        <v>-39</v>
      </c>
      <c r="J1348">
        <f t="shared" si="171"/>
        <v>0</v>
      </c>
      <c r="K1348">
        <f t="shared" si="172"/>
        <v>-5811</v>
      </c>
      <c r="L1348">
        <f t="shared" si="173"/>
        <v>8195</v>
      </c>
      <c r="M1348">
        <f t="shared" si="174"/>
        <v>227.1</v>
      </c>
      <c r="N1348">
        <f t="shared" si="175"/>
        <v>1</v>
      </c>
    </row>
    <row r="1349" spans="1:14">
      <c r="A1349">
        <f t="shared" si="168"/>
        <v>0</v>
      </c>
      <c r="B1349">
        <f t="shared" si="169"/>
        <v>0</v>
      </c>
      <c r="C1349">
        <v>28</v>
      </c>
      <c r="D1349">
        <v>72</v>
      </c>
      <c r="E1349">
        <f t="shared" si="170"/>
        <v>-999</v>
      </c>
      <c r="F1349">
        <f>能力值计算器!G2</f>
        <v>0</v>
      </c>
      <c r="G1349">
        <f>ROUNDDOWN((能力值计算器!F4+能力值计算器!E4*2+ROUNDDOWN(C1349/4,0))*能力值计算器!C2/100+10+能力值计算器!C2,0)</f>
        <v>149</v>
      </c>
      <c r="H1349">
        <f>ROUNDDOWN(ROUNDDOWN(ROUNDDOWN(ROUNDDOWN(ROUNDDOWN((能力值计算器!F6+能力值计算器!E6*2+ROUNDDOWN(D1349/4,0))*能力值计算器!C2/100+5,0)*能力值计算器!H6,0)*能力值计算器!K6,0)*能力值计算器!L6,0)*VLOOKUP(能力值计算器!J6,能力变化对照表!A:B,2,0),0)</f>
        <v>94</v>
      </c>
      <c r="I1349">
        <f>ROUNDDOWN(ROUNDDOWN(ROUNDDOWN(ROUNDDOWN(ROUNDDOWN((能力值计算器!F8+能力值计算器!E8*2+ROUNDDOWN(E1349/4,0))*能力值计算器!C2/100+5,0)*能力值计算器!H8,0)*能力值计算器!K8,0)*能力值计算器!L8,0)*VLOOKUP(能力值计算器!J8,能力变化对照表!A:B,2,0),0)</f>
        <v>-39</v>
      </c>
      <c r="J1349">
        <f t="shared" si="171"/>
        <v>0</v>
      </c>
      <c r="K1349">
        <f t="shared" si="172"/>
        <v>-5811</v>
      </c>
      <c r="L1349">
        <f t="shared" si="173"/>
        <v>8195</v>
      </c>
      <c r="M1349">
        <f t="shared" si="174"/>
        <v>227.1</v>
      </c>
      <c r="N1349">
        <f t="shared" si="175"/>
        <v>1</v>
      </c>
    </row>
    <row r="1350" spans="1:14">
      <c r="A1350">
        <f t="shared" si="168"/>
        <v>0</v>
      </c>
      <c r="B1350">
        <f t="shared" si="169"/>
        <v>0</v>
      </c>
      <c r="C1350">
        <v>32</v>
      </c>
      <c r="D1350">
        <v>68</v>
      </c>
      <c r="E1350">
        <f t="shared" si="170"/>
        <v>-999</v>
      </c>
      <c r="F1350">
        <f>能力值计算器!G2</f>
        <v>0</v>
      </c>
      <c r="G1350">
        <f>ROUNDDOWN((能力值计算器!F4+能力值计算器!E4*2+ROUNDDOWN(C1350/4,0))*能力值计算器!C2/100+10+能力值计算器!C2,0)</f>
        <v>149</v>
      </c>
      <c r="H1350">
        <f>ROUNDDOWN(ROUNDDOWN(ROUNDDOWN(ROUNDDOWN(ROUNDDOWN((能力值计算器!F6+能力值计算器!E6*2+ROUNDDOWN(D1350/4,0))*能力值计算器!C2/100+5,0)*能力值计算器!H6,0)*能力值计算器!K6,0)*能力值计算器!L6,0)*VLOOKUP(能力值计算器!J6,能力变化对照表!A:B,2,0),0)</f>
        <v>94</v>
      </c>
      <c r="I1350">
        <f>ROUNDDOWN(ROUNDDOWN(ROUNDDOWN(ROUNDDOWN(ROUNDDOWN((能力值计算器!F8+能力值计算器!E8*2+ROUNDDOWN(E1350/4,0))*能力值计算器!C2/100+5,0)*能力值计算器!H8,0)*能力值计算器!K8,0)*能力值计算器!L8,0)*VLOOKUP(能力值计算器!J8,能力变化对照表!A:B,2,0),0)</f>
        <v>-39</v>
      </c>
      <c r="J1350">
        <f t="shared" si="171"/>
        <v>0</v>
      </c>
      <c r="K1350">
        <f t="shared" si="172"/>
        <v>-5811</v>
      </c>
      <c r="L1350">
        <f t="shared" si="173"/>
        <v>8195</v>
      </c>
      <c r="M1350">
        <f t="shared" si="174"/>
        <v>227.1</v>
      </c>
      <c r="N1350">
        <f t="shared" si="175"/>
        <v>1</v>
      </c>
    </row>
    <row r="1351" spans="1:14">
      <c r="A1351">
        <f t="shared" si="168"/>
        <v>0</v>
      </c>
      <c r="B1351">
        <f t="shared" si="169"/>
        <v>0</v>
      </c>
      <c r="C1351">
        <v>28</v>
      </c>
      <c r="D1351">
        <v>160</v>
      </c>
      <c r="E1351">
        <f t="shared" si="170"/>
        <v>-999</v>
      </c>
      <c r="F1351">
        <f>能力值计算器!G2</f>
        <v>0</v>
      </c>
      <c r="G1351">
        <f>ROUNDDOWN((能力值计算器!F4+能力值计算器!E4*2+ROUNDDOWN(C1351/4,0))*能力值计算器!C2/100+10+能力值计算器!C2,0)</f>
        <v>149</v>
      </c>
      <c r="H1351">
        <f>ROUNDDOWN(ROUNDDOWN(ROUNDDOWN(ROUNDDOWN(ROUNDDOWN((能力值计算器!F6+能力值计算器!E6*2+ROUNDDOWN(D1351/4,0))*能力值计算器!C2/100+5,0)*能力值计算器!H6,0)*能力值计算器!K6,0)*能力值计算器!L6,0)*VLOOKUP(能力值计算器!J6,能力变化对照表!A:B,2,0),0)</f>
        <v>105</v>
      </c>
      <c r="I1351">
        <f>ROUNDDOWN(ROUNDDOWN(ROUNDDOWN(ROUNDDOWN(ROUNDDOWN((能力值计算器!F8+能力值计算器!E8*2+ROUNDDOWN(E1351/4,0))*能力值计算器!C2/100+5,0)*能力值计算器!H8,0)*能力值计算器!K8,0)*能力值计算器!L8,0)*VLOOKUP(能力值计算器!J8,能力变化对照表!A:B,2,0),0)</f>
        <v>-39</v>
      </c>
      <c r="J1351">
        <f t="shared" si="171"/>
        <v>0</v>
      </c>
      <c r="K1351">
        <f t="shared" si="172"/>
        <v>-5811</v>
      </c>
      <c r="L1351">
        <f t="shared" si="173"/>
        <v>9834</v>
      </c>
      <c r="M1351">
        <f t="shared" si="174"/>
        <v>227.1</v>
      </c>
      <c r="N1351">
        <f t="shared" si="175"/>
        <v>1</v>
      </c>
    </row>
    <row r="1352" spans="1:14">
      <c r="A1352">
        <f t="shared" si="168"/>
        <v>0</v>
      </c>
      <c r="B1352">
        <f t="shared" si="169"/>
        <v>0</v>
      </c>
      <c r="C1352">
        <v>32</v>
      </c>
      <c r="D1352">
        <v>156</v>
      </c>
      <c r="E1352">
        <f t="shared" si="170"/>
        <v>-999</v>
      </c>
      <c r="F1352">
        <f>能力值计算器!G2</f>
        <v>0</v>
      </c>
      <c r="G1352">
        <f>ROUNDDOWN((能力值计算器!F4+能力值计算器!E4*2+ROUNDDOWN(C1352/4,0))*能力值计算器!C2/100+10+能力值计算器!C2,0)</f>
        <v>149</v>
      </c>
      <c r="H1352">
        <f>ROUNDDOWN(ROUNDDOWN(ROUNDDOWN(ROUNDDOWN(ROUNDDOWN((能力值计算器!F6+能力值计算器!E6*2+ROUNDDOWN(D1352/4,0))*能力值计算器!C2/100+5,0)*能力值计算器!H6,0)*能力值计算器!K6,0)*能力值计算器!L6,0)*VLOOKUP(能力值计算器!J6,能力变化对照表!A:B,2,0),0)</f>
        <v>105</v>
      </c>
      <c r="I1352">
        <f>ROUNDDOWN(ROUNDDOWN(ROUNDDOWN(ROUNDDOWN(ROUNDDOWN((能力值计算器!F8+能力值计算器!E8*2+ROUNDDOWN(E1352/4,0))*能力值计算器!C2/100+5,0)*能力值计算器!H8,0)*能力值计算器!K8,0)*能力值计算器!L8,0)*VLOOKUP(能力值计算器!J8,能力变化对照表!A:B,2,0),0)</f>
        <v>-39</v>
      </c>
      <c r="J1352">
        <f t="shared" si="171"/>
        <v>0</v>
      </c>
      <c r="K1352">
        <f t="shared" si="172"/>
        <v>-5811</v>
      </c>
      <c r="L1352">
        <f t="shared" si="173"/>
        <v>9834</v>
      </c>
      <c r="M1352">
        <f t="shared" si="174"/>
        <v>227.1</v>
      </c>
      <c r="N1352">
        <f t="shared" si="175"/>
        <v>1</v>
      </c>
    </row>
    <row r="1353" spans="1:14">
      <c r="A1353">
        <f t="shared" si="168"/>
        <v>0</v>
      </c>
      <c r="B1353">
        <f t="shared" si="169"/>
        <v>0</v>
      </c>
      <c r="C1353">
        <v>28</v>
      </c>
      <c r="D1353">
        <v>164</v>
      </c>
      <c r="E1353">
        <f t="shared" si="170"/>
        <v>-999</v>
      </c>
      <c r="F1353">
        <f>能力值计算器!G2</f>
        <v>0</v>
      </c>
      <c r="G1353">
        <f>ROUNDDOWN((能力值计算器!F4+能力值计算器!E4*2+ROUNDDOWN(C1353/4,0))*能力值计算器!C2/100+10+能力值计算器!C2,0)</f>
        <v>149</v>
      </c>
      <c r="H1353">
        <f>ROUNDDOWN(ROUNDDOWN(ROUNDDOWN(ROUNDDOWN(ROUNDDOWN((能力值计算器!F6+能力值计算器!E6*2+ROUNDDOWN(D1353/4,0))*能力值计算器!C2/100+5,0)*能力值计算器!H6,0)*能力值计算器!K6,0)*能力值计算器!L6,0)*VLOOKUP(能力值计算器!J6,能力变化对照表!A:B,2,0),0)</f>
        <v>106</v>
      </c>
      <c r="I1353">
        <f>ROUNDDOWN(ROUNDDOWN(ROUNDDOWN(ROUNDDOWN(ROUNDDOWN((能力值计算器!F8+能力值计算器!E8*2+ROUNDDOWN(E1353/4,0))*能力值计算器!C2/100+5,0)*能力值计算器!H8,0)*能力值计算器!K8,0)*能力值计算器!L8,0)*VLOOKUP(能力值计算器!J8,能力变化对照表!A:B,2,0),0)</f>
        <v>-39</v>
      </c>
      <c r="J1353">
        <f t="shared" si="171"/>
        <v>0</v>
      </c>
      <c r="K1353">
        <f t="shared" si="172"/>
        <v>-5811</v>
      </c>
      <c r="L1353">
        <f t="shared" si="173"/>
        <v>9983</v>
      </c>
      <c r="M1353">
        <f t="shared" si="174"/>
        <v>227.1</v>
      </c>
      <c r="N1353">
        <f t="shared" si="175"/>
        <v>1</v>
      </c>
    </row>
    <row r="1354" spans="1:14">
      <c r="A1354">
        <f t="shared" si="168"/>
        <v>0</v>
      </c>
      <c r="B1354">
        <f t="shared" si="169"/>
        <v>0</v>
      </c>
      <c r="C1354">
        <v>28</v>
      </c>
      <c r="D1354">
        <v>60</v>
      </c>
      <c r="E1354">
        <f t="shared" si="170"/>
        <v>-999</v>
      </c>
      <c r="F1354">
        <f>能力值计算器!G2</f>
        <v>0</v>
      </c>
      <c r="G1354">
        <f>ROUNDDOWN((能力值计算器!F4+能力值计算器!E4*2+ROUNDDOWN(C1354/4,0))*能力值计算器!C2/100+10+能力值计算器!C2,0)</f>
        <v>149</v>
      </c>
      <c r="H1354">
        <f>ROUNDDOWN(ROUNDDOWN(ROUNDDOWN(ROUNDDOWN(ROUNDDOWN((能力值计算器!F6+能力值计算器!E6*2+ROUNDDOWN(D1354/4,0))*能力值计算器!C2/100+5,0)*能力值计算器!H6,0)*能力值计算器!K6,0)*能力值计算器!L6,0)*VLOOKUP(能力值计算器!J6,能力变化对照表!A:B,2,0),0)</f>
        <v>93</v>
      </c>
      <c r="I1354">
        <f>ROUNDDOWN(ROUNDDOWN(ROUNDDOWN(ROUNDDOWN(ROUNDDOWN((能力值计算器!F8+能力值计算器!E8*2+ROUNDDOWN(E1354/4,0))*能力值计算器!C2/100+5,0)*能力值计算器!H8,0)*能力值计算器!K8,0)*能力值计算器!L8,0)*VLOOKUP(能力值计算器!J8,能力变化对照表!A:B,2,0),0)</f>
        <v>-39</v>
      </c>
      <c r="J1354">
        <f t="shared" si="171"/>
        <v>0</v>
      </c>
      <c r="K1354">
        <f t="shared" si="172"/>
        <v>-5811</v>
      </c>
      <c r="L1354">
        <f t="shared" si="173"/>
        <v>8046</v>
      </c>
      <c r="M1354">
        <f t="shared" si="174"/>
        <v>227.1</v>
      </c>
      <c r="N1354">
        <f t="shared" si="175"/>
        <v>1</v>
      </c>
    </row>
    <row r="1355" spans="1:14">
      <c r="A1355">
        <f t="shared" si="168"/>
        <v>0</v>
      </c>
      <c r="B1355">
        <f t="shared" si="169"/>
        <v>0</v>
      </c>
      <c r="C1355">
        <v>28</v>
      </c>
      <c r="D1355">
        <v>64</v>
      </c>
      <c r="E1355">
        <f t="shared" si="170"/>
        <v>-999</v>
      </c>
      <c r="F1355">
        <f>能力值计算器!G2</f>
        <v>0</v>
      </c>
      <c r="G1355">
        <f>ROUNDDOWN((能力值计算器!F4+能力值计算器!E4*2+ROUNDDOWN(C1355/4,0))*能力值计算器!C2/100+10+能力值计算器!C2,0)</f>
        <v>149</v>
      </c>
      <c r="H1355">
        <f>ROUNDDOWN(ROUNDDOWN(ROUNDDOWN(ROUNDDOWN(ROUNDDOWN((能力值计算器!F6+能力值计算器!E6*2+ROUNDDOWN(D1355/4,0))*能力值计算器!C2/100+5,0)*能力值计算器!H6,0)*能力值计算器!K6,0)*能力值计算器!L6,0)*VLOOKUP(能力值计算器!J6,能力变化对照表!A:B,2,0),0)</f>
        <v>93</v>
      </c>
      <c r="I1355">
        <f>ROUNDDOWN(ROUNDDOWN(ROUNDDOWN(ROUNDDOWN(ROUNDDOWN((能力值计算器!F8+能力值计算器!E8*2+ROUNDDOWN(E1355/4,0))*能力值计算器!C2/100+5,0)*能力值计算器!H8,0)*能力值计算器!K8,0)*能力值计算器!L8,0)*VLOOKUP(能力值计算器!J8,能力变化对照表!A:B,2,0),0)</f>
        <v>-39</v>
      </c>
      <c r="J1355">
        <f t="shared" si="171"/>
        <v>0</v>
      </c>
      <c r="K1355">
        <f t="shared" si="172"/>
        <v>-5811</v>
      </c>
      <c r="L1355">
        <f t="shared" si="173"/>
        <v>8046</v>
      </c>
      <c r="M1355">
        <f t="shared" si="174"/>
        <v>227.1</v>
      </c>
      <c r="N1355">
        <f t="shared" si="175"/>
        <v>1</v>
      </c>
    </row>
    <row r="1356" spans="1:14">
      <c r="A1356">
        <f t="shared" si="168"/>
        <v>0</v>
      </c>
      <c r="B1356">
        <f t="shared" si="169"/>
        <v>0</v>
      </c>
      <c r="C1356">
        <v>32</v>
      </c>
      <c r="D1356">
        <v>60</v>
      </c>
      <c r="E1356">
        <f t="shared" si="170"/>
        <v>-999</v>
      </c>
      <c r="F1356">
        <f>能力值计算器!G2</f>
        <v>0</v>
      </c>
      <c r="G1356">
        <f>ROUNDDOWN((能力值计算器!F4+能力值计算器!E4*2+ROUNDDOWN(C1356/4,0))*能力值计算器!C2/100+10+能力值计算器!C2,0)</f>
        <v>149</v>
      </c>
      <c r="H1356">
        <f>ROUNDDOWN(ROUNDDOWN(ROUNDDOWN(ROUNDDOWN(ROUNDDOWN((能力值计算器!F6+能力值计算器!E6*2+ROUNDDOWN(D1356/4,0))*能力值计算器!C2/100+5,0)*能力值计算器!H6,0)*能力值计算器!K6,0)*能力值计算器!L6,0)*VLOOKUP(能力值计算器!J6,能力变化对照表!A:B,2,0),0)</f>
        <v>93</v>
      </c>
      <c r="I1356">
        <f>ROUNDDOWN(ROUNDDOWN(ROUNDDOWN(ROUNDDOWN(ROUNDDOWN((能力值计算器!F8+能力值计算器!E8*2+ROUNDDOWN(E1356/4,0))*能力值计算器!C2/100+5,0)*能力值计算器!H8,0)*能力值计算器!K8,0)*能力值计算器!L8,0)*VLOOKUP(能力值计算器!J8,能力变化对照表!A:B,2,0),0)</f>
        <v>-39</v>
      </c>
      <c r="J1356">
        <f t="shared" si="171"/>
        <v>0</v>
      </c>
      <c r="K1356">
        <f t="shared" si="172"/>
        <v>-5811</v>
      </c>
      <c r="L1356">
        <f t="shared" si="173"/>
        <v>8046</v>
      </c>
      <c r="M1356">
        <f t="shared" si="174"/>
        <v>227.1</v>
      </c>
      <c r="N1356">
        <f t="shared" si="175"/>
        <v>1</v>
      </c>
    </row>
    <row r="1357" spans="1:14">
      <c r="A1357">
        <f t="shared" si="168"/>
        <v>0</v>
      </c>
      <c r="B1357">
        <f t="shared" si="169"/>
        <v>0</v>
      </c>
      <c r="C1357">
        <v>28</v>
      </c>
      <c r="D1357">
        <v>168</v>
      </c>
      <c r="E1357">
        <f t="shared" si="170"/>
        <v>-999</v>
      </c>
      <c r="F1357">
        <f>能力值计算器!G2</f>
        <v>0</v>
      </c>
      <c r="G1357">
        <f>ROUNDDOWN((能力值计算器!F4+能力值计算器!E4*2+ROUNDDOWN(C1357/4,0))*能力值计算器!C2/100+10+能力值计算器!C2,0)</f>
        <v>149</v>
      </c>
      <c r="H1357">
        <f>ROUNDDOWN(ROUNDDOWN(ROUNDDOWN(ROUNDDOWN(ROUNDDOWN((能力值计算器!F6+能力值计算器!E6*2+ROUNDDOWN(D1357/4,0))*能力值计算器!C2/100+5,0)*能力值计算器!H6,0)*能力值计算器!K6,0)*能力值计算器!L6,0)*VLOOKUP(能力值计算器!J6,能力变化对照表!A:B,2,0),0)</f>
        <v>106</v>
      </c>
      <c r="I1357">
        <f>ROUNDDOWN(ROUNDDOWN(ROUNDDOWN(ROUNDDOWN(ROUNDDOWN((能力值计算器!F8+能力值计算器!E8*2+ROUNDDOWN(E1357/4,0))*能力值计算器!C2/100+5,0)*能力值计算器!H8,0)*能力值计算器!K8,0)*能力值计算器!L8,0)*VLOOKUP(能力值计算器!J8,能力变化对照表!A:B,2,0),0)</f>
        <v>-39</v>
      </c>
      <c r="J1357">
        <f t="shared" si="171"/>
        <v>0</v>
      </c>
      <c r="K1357">
        <f t="shared" si="172"/>
        <v>-5811</v>
      </c>
      <c r="L1357">
        <f t="shared" si="173"/>
        <v>9983</v>
      </c>
      <c r="M1357">
        <f t="shared" si="174"/>
        <v>227.1</v>
      </c>
      <c r="N1357">
        <f t="shared" si="175"/>
        <v>1</v>
      </c>
    </row>
    <row r="1358" spans="1:14">
      <c r="A1358">
        <f t="shared" si="168"/>
        <v>0</v>
      </c>
      <c r="B1358">
        <f t="shared" si="169"/>
        <v>0</v>
      </c>
      <c r="C1358">
        <v>32</v>
      </c>
      <c r="D1358">
        <v>164</v>
      </c>
      <c r="E1358">
        <f t="shared" si="170"/>
        <v>-999</v>
      </c>
      <c r="F1358">
        <f>能力值计算器!G2</f>
        <v>0</v>
      </c>
      <c r="G1358">
        <f>ROUNDDOWN((能力值计算器!F4+能力值计算器!E4*2+ROUNDDOWN(C1358/4,0))*能力值计算器!C2/100+10+能力值计算器!C2,0)</f>
        <v>149</v>
      </c>
      <c r="H1358">
        <f>ROUNDDOWN(ROUNDDOWN(ROUNDDOWN(ROUNDDOWN(ROUNDDOWN((能力值计算器!F6+能力值计算器!E6*2+ROUNDDOWN(D1358/4,0))*能力值计算器!C2/100+5,0)*能力值计算器!H6,0)*能力值计算器!K6,0)*能力值计算器!L6,0)*VLOOKUP(能力值计算器!J6,能力变化对照表!A:B,2,0),0)</f>
        <v>106</v>
      </c>
      <c r="I1358">
        <f>ROUNDDOWN(ROUNDDOWN(ROUNDDOWN(ROUNDDOWN(ROUNDDOWN((能力值计算器!F8+能力值计算器!E8*2+ROUNDDOWN(E1358/4,0))*能力值计算器!C2/100+5,0)*能力值计算器!H8,0)*能力值计算器!K8,0)*能力值计算器!L8,0)*VLOOKUP(能力值计算器!J8,能力变化对照表!A:B,2,0),0)</f>
        <v>-39</v>
      </c>
      <c r="J1358">
        <f t="shared" si="171"/>
        <v>0</v>
      </c>
      <c r="K1358">
        <f t="shared" si="172"/>
        <v>-5811</v>
      </c>
      <c r="L1358">
        <f t="shared" si="173"/>
        <v>9983</v>
      </c>
      <c r="M1358">
        <f t="shared" si="174"/>
        <v>227.1</v>
      </c>
      <c r="N1358">
        <f t="shared" si="175"/>
        <v>1</v>
      </c>
    </row>
    <row r="1359" spans="1:14">
      <c r="A1359">
        <f t="shared" si="168"/>
        <v>0</v>
      </c>
      <c r="B1359">
        <f t="shared" si="169"/>
        <v>0</v>
      </c>
      <c r="C1359">
        <v>28</v>
      </c>
      <c r="D1359">
        <v>172</v>
      </c>
      <c r="E1359">
        <f t="shared" si="170"/>
        <v>-999</v>
      </c>
      <c r="F1359">
        <f>能力值计算器!G2</f>
        <v>0</v>
      </c>
      <c r="G1359">
        <f>ROUNDDOWN((能力值计算器!F4+能力值计算器!E4*2+ROUNDDOWN(C1359/4,0))*能力值计算器!C2/100+10+能力值计算器!C2,0)</f>
        <v>149</v>
      </c>
      <c r="H1359">
        <f>ROUNDDOWN(ROUNDDOWN(ROUNDDOWN(ROUNDDOWN(ROUNDDOWN((能力值计算器!F6+能力值计算器!E6*2+ROUNDDOWN(D1359/4,0))*能力值计算器!C2/100+5,0)*能力值计算器!H6,0)*能力值计算器!K6,0)*能力值计算器!L6,0)*VLOOKUP(能力值计算器!J6,能力变化对照表!A:B,2,0),0)</f>
        <v>107</v>
      </c>
      <c r="I1359">
        <f>ROUNDDOWN(ROUNDDOWN(ROUNDDOWN(ROUNDDOWN(ROUNDDOWN((能力值计算器!F8+能力值计算器!E8*2+ROUNDDOWN(E1359/4,0))*能力值计算器!C2/100+5,0)*能力值计算器!H8,0)*能力值计算器!K8,0)*能力值计算器!L8,0)*VLOOKUP(能力值计算器!J8,能力变化对照表!A:B,2,0),0)</f>
        <v>-39</v>
      </c>
      <c r="J1359">
        <f t="shared" si="171"/>
        <v>0</v>
      </c>
      <c r="K1359">
        <f t="shared" si="172"/>
        <v>-5811</v>
      </c>
      <c r="L1359">
        <f t="shared" si="173"/>
        <v>10132</v>
      </c>
      <c r="M1359">
        <f t="shared" si="174"/>
        <v>227.1</v>
      </c>
      <c r="N1359">
        <f t="shared" si="175"/>
        <v>1</v>
      </c>
    </row>
    <row r="1360" spans="1:14">
      <c r="A1360">
        <f t="shared" si="168"/>
        <v>0</v>
      </c>
      <c r="B1360">
        <f t="shared" si="169"/>
        <v>0</v>
      </c>
      <c r="C1360">
        <v>28</v>
      </c>
      <c r="D1360">
        <v>52</v>
      </c>
      <c r="E1360">
        <f t="shared" si="170"/>
        <v>-999</v>
      </c>
      <c r="F1360">
        <f>能力值计算器!G2</f>
        <v>0</v>
      </c>
      <c r="G1360">
        <f>ROUNDDOWN((能力值计算器!F4+能力值计算器!E4*2+ROUNDDOWN(C1360/4,0))*能力值计算器!C2/100+10+能力值计算器!C2,0)</f>
        <v>149</v>
      </c>
      <c r="H1360">
        <f>ROUNDDOWN(ROUNDDOWN(ROUNDDOWN(ROUNDDOWN(ROUNDDOWN((能力值计算器!F6+能力值计算器!E6*2+ROUNDDOWN(D1360/4,0))*能力值计算器!C2/100+5,0)*能力值计算器!H6,0)*能力值计算器!K6,0)*能力值计算器!L6,0)*VLOOKUP(能力值计算器!J6,能力变化对照表!A:B,2,0),0)</f>
        <v>92</v>
      </c>
      <c r="I1360">
        <f>ROUNDDOWN(ROUNDDOWN(ROUNDDOWN(ROUNDDOWN(ROUNDDOWN((能力值计算器!F8+能力值计算器!E8*2+ROUNDDOWN(E1360/4,0))*能力值计算器!C2/100+5,0)*能力值计算器!H8,0)*能力值计算器!K8,0)*能力值计算器!L8,0)*VLOOKUP(能力值计算器!J8,能力变化对照表!A:B,2,0),0)</f>
        <v>-39</v>
      </c>
      <c r="J1360">
        <f t="shared" si="171"/>
        <v>0</v>
      </c>
      <c r="K1360">
        <f t="shared" si="172"/>
        <v>-5811</v>
      </c>
      <c r="L1360">
        <f t="shared" si="173"/>
        <v>7897</v>
      </c>
      <c r="M1360">
        <f t="shared" si="174"/>
        <v>227.1</v>
      </c>
      <c r="N1360">
        <f t="shared" si="175"/>
        <v>1</v>
      </c>
    </row>
    <row r="1361" spans="1:14">
      <c r="A1361">
        <f t="shared" si="168"/>
        <v>0</v>
      </c>
      <c r="B1361">
        <f t="shared" si="169"/>
        <v>0</v>
      </c>
      <c r="C1361">
        <v>28</v>
      </c>
      <c r="D1361">
        <v>56</v>
      </c>
      <c r="E1361">
        <f t="shared" si="170"/>
        <v>-999</v>
      </c>
      <c r="F1361">
        <f>能力值计算器!G2</f>
        <v>0</v>
      </c>
      <c r="G1361">
        <f>ROUNDDOWN((能力值计算器!F4+能力值计算器!E4*2+ROUNDDOWN(C1361/4,0))*能力值计算器!C2/100+10+能力值计算器!C2,0)</f>
        <v>149</v>
      </c>
      <c r="H1361">
        <f>ROUNDDOWN(ROUNDDOWN(ROUNDDOWN(ROUNDDOWN(ROUNDDOWN((能力值计算器!F6+能力值计算器!E6*2+ROUNDDOWN(D1361/4,0))*能力值计算器!C2/100+5,0)*能力值计算器!H6,0)*能力值计算器!K6,0)*能力值计算器!L6,0)*VLOOKUP(能力值计算器!J6,能力变化对照表!A:B,2,0),0)</f>
        <v>92</v>
      </c>
      <c r="I1361">
        <f>ROUNDDOWN(ROUNDDOWN(ROUNDDOWN(ROUNDDOWN(ROUNDDOWN((能力值计算器!F8+能力值计算器!E8*2+ROUNDDOWN(E1361/4,0))*能力值计算器!C2/100+5,0)*能力值计算器!H8,0)*能力值计算器!K8,0)*能力值计算器!L8,0)*VLOOKUP(能力值计算器!J8,能力变化对照表!A:B,2,0),0)</f>
        <v>-39</v>
      </c>
      <c r="J1361">
        <f t="shared" si="171"/>
        <v>0</v>
      </c>
      <c r="K1361">
        <f t="shared" si="172"/>
        <v>-5811</v>
      </c>
      <c r="L1361">
        <f t="shared" si="173"/>
        <v>7897</v>
      </c>
      <c r="M1361">
        <f t="shared" si="174"/>
        <v>227.1</v>
      </c>
      <c r="N1361">
        <f t="shared" si="175"/>
        <v>1</v>
      </c>
    </row>
    <row r="1362" spans="1:14">
      <c r="A1362">
        <f t="shared" si="168"/>
        <v>0</v>
      </c>
      <c r="B1362">
        <f t="shared" si="169"/>
        <v>0</v>
      </c>
      <c r="C1362">
        <v>32</v>
      </c>
      <c r="D1362">
        <v>52</v>
      </c>
      <c r="E1362">
        <f t="shared" si="170"/>
        <v>-999</v>
      </c>
      <c r="F1362">
        <f>能力值计算器!G2</f>
        <v>0</v>
      </c>
      <c r="G1362">
        <f>ROUNDDOWN((能力值计算器!F4+能力值计算器!E4*2+ROUNDDOWN(C1362/4,0))*能力值计算器!C2/100+10+能力值计算器!C2,0)</f>
        <v>149</v>
      </c>
      <c r="H1362">
        <f>ROUNDDOWN(ROUNDDOWN(ROUNDDOWN(ROUNDDOWN(ROUNDDOWN((能力值计算器!F6+能力值计算器!E6*2+ROUNDDOWN(D1362/4,0))*能力值计算器!C2/100+5,0)*能力值计算器!H6,0)*能力值计算器!K6,0)*能力值计算器!L6,0)*VLOOKUP(能力值计算器!J6,能力变化对照表!A:B,2,0),0)</f>
        <v>92</v>
      </c>
      <c r="I1362">
        <f>ROUNDDOWN(ROUNDDOWN(ROUNDDOWN(ROUNDDOWN(ROUNDDOWN((能力值计算器!F8+能力值计算器!E8*2+ROUNDDOWN(E1362/4,0))*能力值计算器!C2/100+5,0)*能力值计算器!H8,0)*能力值计算器!K8,0)*能力值计算器!L8,0)*VLOOKUP(能力值计算器!J8,能力变化对照表!A:B,2,0),0)</f>
        <v>-39</v>
      </c>
      <c r="J1362">
        <f t="shared" si="171"/>
        <v>0</v>
      </c>
      <c r="K1362">
        <f t="shared" si="172"/>
        <v>-5811</v>
      </c>
      <c r="L1362">
        <f t="shared" si="173"/>
        <v>7897</v>
      </c>
      <c r="M1362">
        <f t="shared" si="174"/>
        <v>227.1</v>
      </c>
      <c r="N1362">
        <f t="shared" si="175"/>
        <v>1</v>
      </c>
    </row>
    <row r="1363" spans="1:14">
      <c r="A1363">
        <f t="shared" si="168"/>
        <v>0</v>
      </c>
      <c r="B1363">
        <f t="shared" si="169"/>
        <v>0</v>
      </c>
      <c r="C1363">
        <v>28</v>
      </c>
      <c r="D1363">
        <v>176</v>
      </c>
      <c r="E1363">
        <f t="shared" si="170"/>
        <v>-999</v>
      </c>
      <c r="F1363">
        <f>能力值计算器!G2</f>
        <v>0</v>
      </c>
      <c r="G1363">
        <f>ROUNDDOWN((能力值计算器!F4+能力值计算器!E4*2+ROUNDDOWN(C1363/4,0))*能力值计算器!C2/100+10+能力值计算器!C2,0)</f>
        <v>149</v>
      </c>
      <c r="H1363">
        <f>ROUNDDOWN(ROUNDDOWN(ROUNDDOWN(ROUNDDOWN(ROUNDDOWN((能力值计算器!F6+能力值计算器!E6*2+ROUNDDOWN(D1363/4,0))*能力值计算器!C2/100+5,0)*能力值计算器!H6,0)*能力值计算器!K6,0)*能力值计算器!L6,0)*VLOOKUP(能力值计算器!J6,能力变化对照表!A:B,2,0),0)</f>
        <v>107</v>
      </c>
      <c r="I1363">
        <f>ROUNDDOWN(ROUNDDOWN(ROUNDDOWN(ROUNDDOWN(ROUNDDOWN((能力值计算器!F8+能力值计算器!E8*2+ROUNDDOWN(E1363/4,0))*能力值计算器!C2/100+5,0)*能力值计算器!H8,0)*能力值计算器!K8,0)*能力值计算器!L8,0)*VLOOKUP(能力值计算器!J8,能力变化对照表!A:B,2,0),0)</f>
        <v>-39</v>
      </c>
      <c r="J1363">
        <f t="shared" si="171"/>
        <v>0</v>
      </c>
      <c r="K1363">
        <f t="shared" si="172"/>
        <v>-5811</v>
      </c>
      <c r="L1363">
        <f t="shared" si="173"/>
        <v>10132</v>
      </c>
      <c r="M1363">
        <f t="shared" si="174"/>
        <v>227.1</v>
      </c>
      <c r="N1363">
        <f t="shared" si="175"/>
        <v>1</v>
      </c>
    </row>
    <row r="1364" spans="1:14">
      <c r="A1364">
        <f t="shared" si="168"/>
        <v>0</v>
      </c>
      <c r="B1364">
        <f t="shared" si="169"/>
        <v>0</v>
      </c>
      <c r="C1364">
        <v>32</v>
      </c>
      <c r="D1364">
        <v>172</v>
      </c>
      <c r="E1364">
        <f t="shared" si="170"/>
        <v>-999</v>
      </c>
      <c r="F1364">
        <f>能力值计算器!G2</f>
        <v>0</v>
      </c>
      <c r="G1364">
        <f>ROUNDDOWN((能力值计算器!F4+能力值计算器!E4*2+ROUNDDOWN(C1364/4,0))*能力值计算器!C2/100+10+能力值计算器!C2,0)</f>
        <v>149</v>
      </c>
      <c r="H1364">
        <f>ROUNDDOWN(ROUNDDOWN(ROUNDDOWN(ROUNDDOWN(ROUNDDOWN((能力值计算器!F6+能力值计算器!E6*2+ROUNDDOWN(D1364/4,0))*能力值计算器!C2/100+5,0)*能力值计算器!H6,0)*能力值计算器!K6,0)*能力值计算器!L6,0)*VLOOKUP(能力值计算器!J6,能力变化对照表!A:B,2,0),0)</f>
        <v>107</v>
      </c>
      <c r="I1364">
        <f>ROUNDDOWN(ROUNDDOWN(ROUNDDOWN(ROUNDDOWN(ROUNDDOWN((能力值计算器!F8+能力值计算器!E8*2+ROUNDDOWN(E1364/4,0))*能力值计算器!C2/100+5,0)*能力值计算器!H8,0)*能力值计算器!K8,0)*能力值计算器!L8,0)*VLOOKUP(能力值计算器!J8,能力变化对照表!A:B,2,0),0)</f>
        <v>-39</v>
      </c>
      <c r="J1364">
        <f t="shared" si="171"/>
        <v>0</v>
      </c>
      <c r="K1364">
        <f t="shared" si="172"/>
        <v>-5811</v>
      </c>
      <c r="L1364">
        <f t="shared" si="173"/>
        <v>10132</v>
      </c>
      <c r="M1364">
        <f t="shared" si="174"/>
        <v>227.1</v>
      </c>
      <c r="N1364">
        <f t="shared" si="175"/>
        <v>1</v>
      </c>
    </row>
    <row r="1365" spans="1:14">
      <c r="A1365">
        <f t="shared" si="168"/>
        <v>0</v>
      </c>
      <c r="B1365">
        <f t="shared" si="169"/>
        <v>0</v>
      </c>
      <c r="C1365">
        <v>28</v>
      </c>
      <c r="D1365">
        <v>180</v>
      </c>
      <c r="E1365">
        <f t="shared" si="170"/>
        <v>-999</v>
      </c>
      <c r="F1365">
        <f>能力值计算器!G2</f>
        <v>0</v>
      </c>
      <c r="G1365">
        <f>ROUNDDOWN((能力值计算器!F4+能力值计算器!E4*2+ROUNDDOWN(C1365/4,0))*能力值计算器!C2/100+10+能力值计算器!C2,0)</f>
        <v>149</v>
      </c>
      <c r="H1365">
        <f>ROUNDDOWN(ROUNDDOWN(ROUNDDOWN(ROUNDDOWN(ROUNDDOWN((能力值计算器!F6+能力值计算器!E6*2+ROUNDDOWN(D1365/4,0))*能力值计算器!C2/100+5,0)*能力值计算器!H6,0)*能力值计算器!K6,0)*能力值计算器!L6,0)*VLOOKUP(能力值计算器!J6,能力变化对照表!A:B,2,0),0)</f>
        <v>108</v>
      </c>
      <c r="I1365">
        <f>ROUNDDOWN(ROUNDDOWN(ROUNDDOWN(ROUNDDOWN(ROUNDDOWN((能力值计算器!F8+能力值计算器!E8*2+ROUNDDOWN(E1365/4,0))*能力值计算器!C2/100+5,0)*能力值计算器!H8,0)*能力值计算器!K8,0)*能力值计算器!L8,0)*VLOOKUP(能力值计算器!J8,能力变化对照表!A:B,2,0),0)</f>
        <v>-39</v>
      </c>
      <c r="J1365">
        <f t="shared" si="171"/>
        <v>0</v>
      </c>
      <c r="K1365">
        <f t="shared" si="172"/>
        <v>-5811</v>
      </c>
      <c r="L1365">
        <f t="shared" si="173"/>
        <v>10281</v>
      </c>
      <c r="M1365">
        <f t="shared" si="174"/>
        <v>227.1</v>
      </c>
      <c r="N1365">
        <f t="shared" si="175"/>
        <v>1</v>
      </c>
    </row>
    <row r="1366" spans="1:14">
      <c r="A1366">
        <f t="shared" si="168"/>
        <v>0</v>
      </c>
      <c r="B1366">
        <f t="shared" si="169"/>
        <v>0</v>
      </c>
      <c r="C1366">
        <v>28</v>
      </c>
      <c r="D1366">
        <v>44</v>
      </c>
      <c r="E1366">
        <f t="shared" si="170"/>
        <v>-999</v>
      </c>
      <c r="F1366">
        <f>能力值计算器!G2</f>
        <v>0</v>
      </c>
      <c r="G1366">
        <f>ROUNDDOWN((能力值计算器!F4+能力值计算器!E4*2+ROUNDDOWN(C1366/4,0))*能力值计算器!C2/100+10+能力值计算器!C2,0)</f>
        <v>149</v>
      </c>
      <c r="H1366">
        <f>ROUNDDOWN(ROUNDDOWN(ROUNDDOWN(ROUNDDOWN(ROUNDDOWN((能力值计算器!F6+能力值计算器!E6*2+ROUNDDOWN(D1366/4,0))*能力值计算器!C2/100+5,0)*能力值计算器!H6,0)*能力值计算器!K6,0)*能力值计算器!L6,0)*VLOOKUP(能力值计算器!J6,能力变化对照表!A:B,2,0),0)</f>
        <v>91</v>
      </c>
      <c r="I1366">
        <f>ROUNDDOWN(ROUNDDOWN(ROUNDDOWN(ROUNDDOWN(ROUNDDOWN((能力值计算器!F8+能力值计算器!E8*2+ROUNDDOWN(E1366/4,0))*能力值计算器!C2/100+5,0)*能力值计算器!H8,0)*能力值计算器!K8,0)*能力值计算器!L8,0)*VLOOKUP(能力值计算器!J8,能力变化对照表!A:B,2,0),0)</f>
        <v>-39</v>
      </c>
      <c r="J1366">
        <f t="shared" si="171"/>
        <v>0</v>
      </c>
      <c r="K1366">
        <f t="shared" si="172"/>
        <v>-5811</v>
      </c>
      <c r="L1366">
        <f t="shared" si="173"/>
        <v>7748</v>
      </c>
      <c r="M1366">
        <f t="shared" si="174"/>
        <v>227.1</v>
      </c>
      <c r="N1366">
        <f t="shared" si="175"/>
        <v>1</v>
      </c>
    </row>
    <row r="1367" spans="1:14">
      <c r="A1367">
        <f t="shared" si="168"/>
        <v>0</v>
      </c>
      <c r="B1367">
        <f t="shared" si="169"/>
        <v>0</v>
      </c>
      <c r="C1367">
        <v>28</v>
      </c>
      <c r="D1367">
        <v>48</v>
      </c>
      <c r="E1367">
        <f t="shared" si="170"/>
        <v>-999</v>
      </c>
      <c r="F1367">
        <f>能力值计算器!G2</f>
        <v>0</v>
      </c>
      <c r="G1367">
        <f>ROUNDDOWN((能力值计算器!F4+能力值计算器!E4*2+ROUNDDOWN(C1367/4,0))*能力值计算器!C2/100+10+能力值计算器!C2,0)</f>
        <v>149</v>
      </c>
      <c r="H1367">
        <f>ROUNDDOWN(ROUNDDOWN(ROUNDDOWN(ROUNDDOWN(ROUNDDOWN((能力值计算器!F6+能力值计算器!E6*2+ROUNDDOWN(D1367/4,0))*能力值计算器!C2/100+5,0)*能力值计算器!H6,0)*能力值计算器!K6,0)*能力值计算器!L6,0)*VLOOKUP(能力值计算器!J6,能力变化对照表!A:B,2,0),0)</f>
        <v>91</v>
      </c>
      <c r="I1367">
        <f>ROUNDDOWN(ROUNDDOWN(ROUNDDOWN(ROUNDDOWN(ROUNDDOWN((能力值计算器!F8+能力值计算器!E8*2+ROUNDDOWN(E1367/4,0))*能力值计算器!C2/100+5,0)*能力值计算器!H8,0)*能力值计算器!K8,0)*能力值计算器!L8,0)*VLOOKUP(能力值计算器!J8,能力变化对照表!A:B,2,0),0)</f>
        <v>-39</v>
      </c>
      <c r="J1367">
        <f t="shared" si="171"/>
        <v>0</v>
      </c>
      <c r="K1367">
        <f t="shared" si="172"/>
        <v>-5811</v>
      </c>
      <c r="L1367">
        <f t="shared" si="173"/>
        <v>7748</v>
      </c>
      <c r="M1367">
        <f t="shared" si="174"/>
        <v>227.1</v>
      </c>
      <c r="N1367">
        <f t="shared" si="175"/>
        <v>1</v>
      </c>
    </row>
    <row r="1368" spans="1:14">
      <c r="A1368">
        <f t="shared" si="168"/>
        <v>0</v>
      </c>
      <c r="B1368">
        <f t="shared" si="169"/>
        <v>0</v>
      </c>
      <c r="C1368">
        <v>32</v>
      </c>
      <c r="D1368">
        <v>44</v>
      </c>
      <c r="E1368">
        <f t="shared" si="170"/>
        <v>-999</v>
      </c>
      <c r="F1368">
        <f>能力值计算器!G2</f>
        <v>0</v>
      </c>
      <c r="G1368">
        <f>ROUNDDOWN((能力值计算器!F4+能力值计算器!E4*2+ROUNDDOWN(C1368/4,0))*能力值计算器!C2/100+10+能力值计算器!C2,0)</f>
        <v>149</v>
      </c>
      <c r="H1368">
        <f>ROUNDDOWN(ROUNDDOWN(ROUNDDOWN(ROUNDDOWN(ROUNDDOWN((能力值计算器!F6+能力值计算器!E6*2+ROUNDDOWN(D1368/4,0))*能力值计算器!C2/100+5,0)*能力值计算器!H6,0)*能力值计算器!K6,0)*能力值计算器!L6,0)*VLOOKUP(能力值计算器!J6,能力变化对照表!A:B,2,0),0)</f>
        <v>91</v>
      </c>
      <c r="I1368">
        <f>ROUNDDOWN(ROUNDDOWN(ROUNDDOWN(ROUNDDOWN(ROUNDDOWN((能力值计算器!F8+能力值计算器!E8*2+ROUNDDOWN(E1368/4,0))*能力值计算器!C2/100+5,0)*能力值计算器!H8,0)*能力值计算器!K8,0)*能力值计算器!L8,0)*VLOOKUP(能力值计算器!J8,能力变化对照表!A:B,2,0),0)</f>
        <v>-39</v>
      </c>
      <c r="J1368">
        <f t="shared" si="171"/>
        <v>0</v>
      </c>
      <c r="K1368">
        <f t="shared" si="172"/>
        <v>-5811</v>
      </c>
      <c r="L1368">
        <f t="shared" si="173"/>
        <v>7748</v>
      </c>
      <c r="M1368">
        <f t="shared" si="174"/>
        <v>227.1</v>
      </c>
      <c r="N1368">
        <f t="shared" si="175"/>
        <v>1</v>
      </c>
    </row>
    <row r="1369" spans="1:14">
      <c r="A1369">
        <f t="shared" si="168"/>
        <v>0</v>
      </c>
      <c r="B1369">
        <f t="shared" si="169"/>
        <v>0</v>
      </c>
      <c r="C1369">
        <v>28</v>
      </c>
      <c r="D1369">
        <v>184</v>
      </c>
      <c r="E1369">
        <f t="shared" si="170"/>
        <v>-999</v>
      </c>
      <c r="F1369">
        <f>能力值计算器!G2</f>
        <v>0</v>
      </c>
      <c r="G1369">
        <f>ROUNDDOWN((能力值计算器!F4+能力值计算器!E4*2+ROUNDDOWN(C1369/4,0))*能力值计算器!C2/100+10+能力值计算器!C2,0)</f>
        <v>149</v>
      </c>
      <c r="H1369">
        <f>ROUNDDOWN(ROUNDDOWN(ROUNDDOWN(ROUNDDOWN(ROUNDDOWN((能力值计算器!F6+能力值计算器!E6*2+ROUNDDOWN(D1369/4,0))*能力值计算器!C2/100+5,0)*能力值计算器!H6,0)*能力值计算器!K6,0)*能力值计算器!L6,0)*VLOOKUP(能力值计算器!J6,能力变化对照表!A:B,2,0),0)</f>
        <v>108</v>
      </c>
      <c r="I1369">
        <f>ROUNDDOWN(ROUNDDOWN(ROUNDDOWN(ROUNDDOWN(ROUNDDOWN((能力值计算器!F8+能力值计算器!E8*2+ROUNDDOWN(E1369/4,0))*能力值计算器!C2/100+5,0)*能力值计算器!H8,0)*能力值计算器!K8,0)*能力值计算器!L8,0)*VLOOKUP(能力值计算器!J8,能力变化对照表!A:B,2,0),0)</f>
        <v>-39</v>
      </c>
      <c r="J1369">
        <f t="shared" si="171"/>
        <v>0</v>
      </c>
      <c r="K1369">
        <f t="shared" si="172"/>
        <v>-5811</v>
      </c>
      <c r="L1369">
        <f t="shared" si="173"/>
        <v>10281</v>
      </c>
      <c r="M1369">
        <f t="shared" si="174"/>
        <v>227.1</v>
      </c>
      <c r="N1369">
        <f t="shared" si="175"/>
        <v>1</v>
      </c>
    </row>
    <row r="1370" spans="1:14">
      <c r="A1370">
        <f t="shared" si="168"/>
        <v>0</v>
      </c>
      <c r="B1370">
        <f t="shared" si="169"/>
        <v>0</v>
      </c>
      <c r="C1370">
        <v>32</v>
      </c>
      <c r="D1370">
        <v>180</v>
      </c>
      <c r="E1370">
        <f t="shared" si="170"/>
        <v>-999</v>
      </c>
      <c r="F1370">
        <f>能力值计算器!G2</f>
        <v>0</v>
      </c>
      <c r="G1370">
        <f>ROUNDDOWN((能力值计算器!F4+能力值计算器!E4*2+ROUNDDOWN(C1370/4,0))*能力值计算器!C2/100+10+能力值计算器!C2,0)</f>
        <v>149</v>
      </c>
      <c r="H1370">
        <f>ROUNDDOWN(ROUNDDOWN(ROUNDDOWN(ROUNDDOWN(ROUNDDOWN((能力值计算器!F6+能力值计算器!E6*2+ROUNDDOWN(D1370/4,0))*能力值计算器!C2/100+5,0)*能力值计算器!H6,0)*能力值计算器!K6,0)*能力值计算器!L6,0)*VLOOKUP(能力值计算器!J6,能力变化对照表!A:B,2,0),0)</f>
        <v>108</v>
      </c>
      <c r="I1370">
        <f>ROUNDDOWN(ROUNDDOWN(ROUNDDOWN(ROUNDDOWN(ROUNDDOWN((能力值计算器!F8+能力值计算器!E8*2+ROUNDDOWN(E1370/4,0))*能力值计算器!C2/100+5,0)*能力值计算器!H8,0)*能力值计算器!K8,0)*能力值计算器!L8,0)*VLOOKUP(能力值计算器!J8,能力变化对照表!A:B,2,0),0)</f>
        <v>-39</v>
      </c>
      <c r="J1370">
        <f t="shared" si="171"/>
        <v>0</v>
      </c>
      <c r="K1370">
        <f t="shared" si="172"/>
        <v>-5811</v>
      </c>
      <c r="L1370">
        <f t="shared" si="173"/>
        <v>10281</v>
      </c>
      <c r="M1370">
        <f t="shared" si="174"/>
        <v>227.1</v>
      </c>
      <c r="N1370">
        <f t="shared" si="175"/>
        <v>1</v>
      </c>
    </row>
    <row r="1371" spans="1:14">
      <c r="A1371">
        <f t="shared" si="168"/>
        <v>0</v>
      </c>
      <c r="B1371">
        <f t="shared" si="169"/>
        <v>0</v>
      </c>
      <c r="C1371">
        <v>28</v>
      </c>
      <c r="D1371">
        <v>188</v>
      </c>
      <c r="E1371">
        <f t="shared" si="170"/>
        <v>-999</v>
      </c>
      <c r="F1371">
        <f>能力值计算器!G2</f>
        <v>0</v>
      </c>
      <c r="G1371">
        <f>ROUNDDOWN((能力值计算器!F4+能力值计算器!E4*2+ROUNDDOWN(C1371/4,0))*能力值计算器!C2/100+10+能力值计算器!C2,0)</f>
        <v>149</v>
      </c>
      <c r="H1371">
        <f>ROUNDDOWN(ROUNDDOWN(ROUNDDOWN(ROUNDDOWN(ROUNDDOWN((能力值计算器!F6+能力值计算器!E6*2+ROUNDDOWN(D1371/4,0))*能力值计算器!C2/100+5,0)*能力值计算器!H6,0)*能力值计算器!K6,0)*能力值计算器!L6,0)*VLOOKUP(能力值计算器!J6,能力变化对照表!A:B,2,0),0)</f>
        <v>109</v>
      </c>
      <c r="I1371">
        <f>ROUNDDOWN(ROUNDDOWN(ROUNDDOWN(ROUNDDOWN(ROUNDDOWN((能力值计算器!F8+能力值计算器!E8*2+ROUNDDOWN(E1371/4,0))*能力值计算器!C2/100+5,0)*能力值计算器!H8,0)*能力值计算器!K8,0)*能力值计算器!L8,0)*VLOOKUP(能力值计算器!J8,能力变化对照表!A:B,2,0),0)</f>
        <v>-39</v>
      </c>
      <c r="J1371">
        <f t="shared" si="171"/>
        <v>0</v>
      </c>
      <c r="K1371">
        <f t="shared" si="172"/>
        <v>-5811</v>
      </c>
      <c r="L1371">
        <f t="shared" si="173"/>
        <v>10430</v>
      </c>
      <c r="M1371">
        <f t="shared" si="174"/>
        <v>227.1</v>
      </c>
      <c r="N1371">
        <f t="shared" si="175"/>
        <v>1</v>
      </c>
    </row>
    <row r="1372" spans="1:14">
      <c r="A1372">
        <f t="shared" si="168"/>
        <v>0</v>
      </c>
      <c r="B1372">
        <f t="shared" si="169"/>
        <v>0</v>
      </c>
      <c r="C1372">
        <v>28</v>
      </c>
      <c r="D1372">
        <v>36</v>
      </c>
      <c r="E1372">
        <f t="shared" si="170"/>
        <v>-999</v>
      </c>
      <c r="F1372">
        <f>能力值计算器!G2</f>
        <v>0</v>
      </c>
      <c r="G1372">
        <f>ROUNDDOWN((能力值计算器!F4+能力值计算器!E4*2+ROUNDDOWN(C1372/4,0))*能力值计算器!C2/100+10+能力值计算器!C2,0)</f>
        <v>149</v>
      </c>
      <c r="H1372">
        <f>ROUNDDOWN(ROUNDDOWN(ROUNDDOWN(ROUNDDOWN(ROUNDDOWN((能力值计算器!F6+能力值计算器!E6*2+ROUNDDOWN(D1372/4,0))*能力值计算器!C2/100+5,0)*能力值计算器!H6,0)*能力值计算器!K6,0)*能力值计算器!L6,0)*VLOOKUP(能力值计算器!J6,能力变化对照表!A:B,2,0),0)</f>
        <v>90</v>
      </c>
      <c r="I1372">
        <f>ROUNDDOWN(ROUNDDOWN(ROUNDDOWN(ROUNDDOWN(ROUNDDOWN((能力值计算器!F8+能力值计算器!E8*2+ROUNDDOWN(E1372/4,0))*能力值计算器!C2/100+5,0)*能力值计算器!H8,0)*能力值计算器!K8,0)*能力值计算器!L8,0)*VLOOKUP(能力值计算器!J8,能力变化对照表!A:B,2,0),0)</f>
        <v>-39</v>
      </c>
      <c r="J1372">
        <f t="shared" si="171"/>
        <v>0</v>
      </c>
      <c r="K1372">
        <f t="shared" si="172"/>
        <v>-5811</v>
      </c>
      <c r="L1372">
        <f t="shared" si="173"/>
        <v>7599</v>
      </c>
      <c r="M1372">
        <f t="shared" si="174"/>
        <v>227.1</v>
      </c>
      <c r="N1372">
        <f t="shared" si="175"/>
        <v>1</v>
      </c>
    </row>
    <row r="1373" spans="1:14">
      <c r="A1373">
        <f t="shared" si="168"/>
        <v>0</v>
      </c>
      <c r="B1373">
        <f t="shared" si="169"/>
        <v>0</v>
      </c>
      <c r="C1373">
        <v>28</v>
      </c>
      <c r="D1373">
        <v>40</v>
      </c>
      <c r="E1373">
        <f t="shared" si="170"/>
        <v>-999</v>
      </c>
      <c r="F1373">
        <f>能力值计算器!G2</f>
        <v>0</v>
      </c>
      <c r="G1373">
        <f>ROUNDDOWN((能力值计算器!F4+能力值计算器!E4*2+ROUNDDOWN(C1373/4,0))*能力值计算器!C2/100+10+能力值计算器!C2,0)</f>
        <v>149</v>
      </c>
      <c r="H1373">
        <f>ROUNDDOWN(ROUNDDOWN(ROUNDDOWN(ROUNDDOWN(ROUNDDOWN((能力值计算器!F6+能力值计算器!E6*2+ROUNDDOWN(D1373/4,0))*能力值计算器!C2/100+5,0)*能力值计算器!H6,0)*能力值计算器!K6,0)*能力值计算器!L6,0)*VLOOKUP(能力值计算器!J6,能力变化对照表!A:B,2,0),0)</f>
        <v>90</v>
      </c>
      <c r="I1373">
        <f>ROUNDDOWN(ROUNDDOWN(ROUNDDOWN(ROUNDDOWN(ROUNDDOWN((能力值计算器!F8+能力值计算器!E8*2+ROUNDDOWN(E1373/4,0))*能力值计算器!C2/100+5,0)*能力值计算器!H8,0)*能力值计算器!K8,0)*能力值计算器!L8,0)*VLOOKUP(能力值计算器!J8,能力变化对照表!A:B,2,0),0)</f>
        <v>-39</v>
      </c>
      <c r="J1373">
        <f t="shared" si="171"/>
        <v>0</v>
      </c>
      <c r="K1373">
        <f t="shared" si="172"/>
        <v>-5811</v>
      </c>
      <c r="L1373">
        <f t="shared" si="173"/>
        <v>7599</v>
      </c>
      <c r="M1373">
        <f t="shared" si="174"/>
        <v>227.1</v>
      </c>
      <c r="N1373">
        <f t="shared" si="175"/>
        <v>1</v>
      </c>
    </row>
    <row r="1374" spans="1:14">
      <c r="A1374">
        <f t="shared" si="168"/>
        <v>0</v>
      </c>
      <c r="B1374">
        <f t="shared" si="169"/>
        <v>0</v>
      </c>
      <c r="C1374">
        <v>32</v>
      </c>
      <c r="D1374">
        <v>36</v>
      </c>
      <c r="E1374">
        <f t="shared" si="170"/>
        <v>-999</v>
      </c>
      <c r="F1374">
        <f>能力值计算器!G2</f>
        <v>0</v>
      </c>
      <c r="G1374">
        <f>ROUNDDOWN((能力值计算器!F4+能力值计算器!E4*2+ROUNDDOWN(C1374/4,0))*能力值计算器!C2/100+10+能力值计算器!C2,0)</f>
        <v>149</v>
      </c>
      <c r="H1374">
        <f>ROUNDDOWN(ROUNDDOWN(ROUNDDOWN(ROUNDDOWN(ROUNDDOWN((能力值计算器!F6+能力值计算器!E6*2+ROUNDDOWN(D1374/4,0))*能力值计算器!C2/100+5,0)*能力值计算器!H6,0)*能力值计算器!K6,0)*能力值计算器!L6,0)*VLOOKUP(能力值计算器!J6,能力变化对照表!A:B,2,0),0)</f>
        <v>90</v>
      </c>
      <c r="I1374">
        <f>ROUNDDOWN(ROUNDDOWN(ROUNDDOWN(ROUNDDOWN(ROUNDDOWN((能力值计算器!F8+能力值计算器!E8*2+ROUNDDOWN(E1374/4,0))*能力值计算器!C2/100+5,0)*能力值计算器!H8,0)*能力值计算器!K8,0)*能力值计算器!L8,0)*VLOOKUP(能力值计算器!J8,能力变化对照表!A:B,2,0),0)</f>
        <v>-39</v>
      </c>
      <c r="J1374">
        <f t="shared" si="171"/>
        <v>0</v>
      </c>
      <c r="K1374">
        <f t="shared" si="172"/>
        <v>-5811</v>
      </c>
      <c r="L1374">
        <f t="shared" si="173"/>
        <v>7599</v>
      </c>
      <c r="M1374">
        <f t="shared" si="174"/>
        <v>227.1</v>
      </c>
      <c r="N1374">
        <f t="shared" si="175"/>
        <v>1</v>
      </c>
    </row>
    <row r="1375" spans="1:14">
      <c r="A1375">
        <f t="shared" si="168"/>
        <v>0</v>
      </c>
      <c r="B1375">
        <f t="shared" si="169"/>
        <v>0</v>
      </c>
      <c r="C1375">
        <v>28</v>
      </c>
      <c r="D1375">
        <v>192</v>
      </c>
      <c r="E1375">
        <f t="shared" si="170"/>
        <v>-999</v>
      </c>
      <c r="F1375">
        <f>能力值计算器!G2</f>
        <v>0</v>
      </c>
      <c r="G1375">
        <f>ROUNDDOWN((能力值计算器!F4+能力值计算器!E4*2+ROUNDDOWN(C1375/4,0))*能力值计算器!C2/100+10+能力值计算器!C2,0)</f>
        <v>149</v>
      </c>
      <c r="H1375">
        <f>ROUNDDOWN(ROUNDDOWN(ROUNDDOWN(ROUNDDOWN(ROUNDDOWN((能力值计算器!F6+能力值计算器!E6*2+ROUNDDOWN(D1375/4,0))*能力值计算器!C2/100+5,0)*能力值计算器!H6,0)*能力值计算器!K6,0)*能力值计算器!L6,0)*VLOOKUP(能力值计算器!J6,能力变化对照表!A:B,2,0),0)</f>
        <v>109</v>
      </c>
      <c r="I1375">
        <f>ROUNDDOWN(ROUNDDOWN(ROUNDDOWN(ROUNDDOWN(ROUNDDOWN((能力值计算器!F8+能力值计算器!E8*2+ROUNDDOWN(E1375/4,0))*能力值计算器!C2/100+5,0)*能力值计算器!H8,0)*能力值计算器!K8,0)*能力值计算器!L8,0)*VLOOKUP(能力值计算器!J8,能力变化对照表!A:B,2,0),0)</f>
        <v>-39</v>
      </c>
      <c r="J1375">
        <f t="shared" si="171"/>
        <v>0</v>
      </c>
      <c r="K1375">
        <f t="shared" si="172"/>
        <v>-5811</v>
      </c>
      <c r="L1375">
        <f t="shared" si="173"/>
        <v>10430</v>
      </c>
      <c r="M1375">
        <f t="shared" si="174"/>
        <v>227.1</v>
      </c>
      <c r="N1375">
        <f t="shared" si="175"/>
        <v>1</v>
      </c>
    </row>
    <row r="1376" spans="1:14">
      <c r="A1376">
        <f t="shared" si="168"/>
        <v>0</v>
      </c>
      <c r="B1376">
        <f t="shared" si="169"/>
        <v>0</v>
      </c>
      <c r="C1376">
        <v>32</v>
      </c>
      <c r="D1376">
        <v>188</v>
      </c>
      <c r="E1376">
        <f t="shared" si="170"/>
        <v>-999</v>
      </c>
      <c r="F1376">
        <f>能力值计算器!G2</f>
        <v>0</v>
      </c>
      <c r="G1376">
        <f>ROUNDDOWN((能力值计算器!F4+能力值计算器!E4*2+ROUNDDOWN(C1376/4,0))*能力值计算器!C2/100+10+能力值计算器!C2,0)</f>
        <v>149</v>
      </c>
      <c r="H1376">
        <f>ROUNDDOWN(ROUNDDOWN(ROUNDDOWN(ROUNDDOWN(ROUNDDOWN((能力值计算器!F6+能力值计算器!E6*2+ROUNDDOWN(D1376/4,0))*能力值计算器!C2/100+5,0)*能力值计算器!H6,0)*能力值计算器!K6,0)*能力值计算器!L6,0)*VLOOKUP(能力值计算器!J6,能力变化对照表!A:B,2,0),0)</f>
        <v>109</v>
      </c>
      <c r="I1376">
        <f>ROUNDDOWN(ROUNDDOWN(ROUNDDOWN(ROUNDDOWN(ROUNDDOWN((能力值计算器!F8+能力值计算器!E8*2+ROUNDDOWN(E1376/4,0))*能力值计算器!C2/100+5,0)*能力值计算器!H8,0)*能力值计算器!K8,0)*能力值计算器!L8,0)*VLOOKUP(能力值计算器!J8,能力变化对照表!A:B,2,0),0)</f>
        <v>-39</v>
      </c>
      <c r="J1376">
        <f t="shared" si="171"/>
        <v>0</v>
      </c>
      <c r="K1376">
        <f t="shared" si="172"/>
        <v>-5811</v>
      </c>
      <c r="L1376">
        <f t="shared" si="173"/>
        <v>10430</v>
      </c>
      <c r="M1376">
        <f t="shared" si="174"/>
        <v>227.1</v>
      </c>
      <c r="N1376">
        <f t="shared" si="175"/>
        <v>1</v>
      </c>
    </row>
    <row r="1377" spans="1:14">
      <c r="A1377">
        <f t="shared" si="168"/>
        <v>0</v>
      </c>
      <c r="B1377">
        <f t="shared" si="169"/>
        <v>0</v>
      </c>
      <c r="C1377">
        <v>28</v>
      </c>
      <c r="D1377">
        <v>196</v>
      </c>
      <c r="E1377">
        <f t="shared" si="170"/>
        <v>-999</v>
      </c>
      <c r="F1377">
        <f>能力值计算器!G2</f>
        <v>0</v>
      </c>
      <c r="G1377">
        <f>ROUNDDOWN((能力值计算器!F4+能力值计算器!E4*2+ROUNDDOWN(C1377/4,0))*能力值计算器!C2/100+10+能力值计算器!C2,0)</f>
        <v>149</v>
      </c>
      <c r="H1377">
        <f>ROUNDDOWN(ROUNDDOWN(ROUNDDOWN(ROUNDDOWN(ROUNDDOWN((能力值计算器!F6+能力值计算器!E6*2+ROUNDDOWN(D1377/4,0))*能力值计算器!C2/100+5,0)*能力值计算器!H6,0)*能力值计算器!K6,0)*能力值计算器!L6,0)*VLOOKUP(能力值计算器!J6,能力变化对照表!A:B,2,0),0)</f>
        <v>110</v>
      </c>
      <c r="I1377">
        <f>ROUNDDOWN(ROUNDDOWN(ROUNDDOWN(ROUNDDOWN(ROUNDDOWN((能力值计算器!F8+能力值计算器!E8*2+ROUNDDOWN(E1377/4,0))*能力值计算器!C2/100+5,0)*能力值计算器!H8,0)*能力值计算器!K8,0)*能力值计算器!L8,0)*VLOOKUP(能力值计算器!J8,能力变化对照表!A:B,2,0),0)</f>
        <v>-39</v>
      </c>
      <c r="J1377">
        <f t="shared" si="171"/>
        <v>0</v>
      </c>
      <c r="K1377">
        <f t="shared" si="172"/>
        <v>-5811</v>
      </c>
      <c r="L1377">
        <f t="shared" si="173"/>
        <v>10579</v>
      </c>
      <c r="M1377">
        <f t="shared" si="174"/>
        <v>227.1</v>
      </c>
      <c r="N1377">
        <f t="shared" si="175"/>
        <v>1</v>
      </c>
    </row>
    <row r="1378" spans="1:14">
      <c r="A1378">
        <f t="shared" si="168"/>
        <v>0</v>
      </c>
      <c r="B1378">
        <f t="shared" si="169"/>
        <v>0</v>
      </c>
      <c r="C1378">
        <v>28</v>
      </c>
      <c r="D1378">
        <v>28</v>
      </c>
      <c r="E1378">
        <f t="shared" si="170"/>
        <v>-999</v>
      </c>
      <c r="F1378">
        <f>能力值计算器!G2</f>
        <v>0</v>
      </c>
      <c r="G1378">
        <f>ROUNDDOWN((能力值计算器!F4+能力值计算器!E4*2+ROUNDDOWN(C1378/4,0))*能力值计算器!C2/100+10+能力值计算器!C2,0)</f>
        <v>149</v>
      </c>
      <c r="H1378">
        <f>ROUNDDOWN(ROUNDDOWN(ROUNDDOWN(ROUNDDOWN(ROUNDDOWN((能力值计算器!F6+能力值计算器!E6*2+ROUNDDOWN(D1378/4,0))*能力值计算器!C2/100+5,0)*能力值计算器!H6,0)*能力值计算器!K6,0)*能力值计算器!L6,0)*VLOOKUP(能力值计算器!J6,能力变化对照表!A:B,2,0),0)</f>
        <v>89</v>
      </c>
      <c r="I1378">
        <f>ROUNDDOWN(ROUNDDOWN(ROUNDDOWN(ROUNDDOWN(ROUNDDOWN((能力值计算器!F8+能力值计算器!E8*2+ROUNDDOWN(E1378/4,0))*能力值计算器!C2/100+5,0)*能力值计算器!H8,0)*能力值计算器!K8,0)*能力值计算器!L8,0)*VLOOKUP(能力值计算器!J8,能力变化对照表!A:B,2,0),0)</f>
        <v>-39</v>
      </c>
      <c r="J1378">
        <f t="shared" si="171"/>
        <v>0</v>
      </c>
      <c r="K1378">
        <f t="shared" si="172"/>
        <v>-5811</v>
      </c>
      <c r="L1378">
        <f t="shared" si="173"/>
        <v>7450</v>
      </c>
      <c r="M1378">
        <f t="shared" si="174"/>
        <v>227.1</v>
      </c>
      <c r="N1378">
        <f t="shared" si="175"/>
        <v>1</v>
      </c>
    </row>
    <row r="1379" spans="1:14">
      <c r="A1379">
        <f t="shared" si="168"/>
        <v>0</v>
      </c>
      <c r="B1379">
        <f t="shared" si="169"/>
        <v>0</v>
      </c>
      <c r="C1379">
        <v>28</v>
      </c>
      <c r="D1379">
        <v>32</v>
      </c>
      <c r="E1379">
        <f t="shared" si="170"/>
        <v>-999</v>
      </c>
      <c r="F1379">
        <f>能力值计算器!G2</f>
        <v>0</v>
      </c>
      <c r="G1379">
        <f>ROUNDDOWN((能力值计算器!F4+能力值计算器!E4*2+ROUNDDOWN(C1379/4,0))*能力值计算器!C2/100+10+能力值计算器!C2,0)</f>
        <v>149</v>
      </c>
      <c r="H1379">
        <f>ROUNDDOWN(ROUNDDOWN(ROUNDDOWN(ROUNDDOWN(ROUNDDOWN((能力值计算器!F6+能力值计算器!E6*2+ROUNDDOWN(D1379/4,0))*能力值计算器!C2/100+5,0)*能力值计算器!H6,0)*能力值计算器!K6,0)*能力值计算器!L6,0)*VLOOKUP(能力值计算器!J6,能力变化对照表!A:B,2,0),0)</f>
        <v>89</v>
      </c>
      <c r="I1379">
        <f>ROUNDDOWN(ROUNDDOWN(ROUNDDOWN(ROUNDDOWN(ROUNDDOWN((能力值计算器!F8+能力值计算器!E8*2+ROUNDDOWN(E1379/4,0))*能力值计算器!C2/100+5,0)*能力值计算器!H8,0)*能力值计算器!K8,0)*能力值计算器!L8,0)*VLOOKUP(能力值计算器!J8,能力变化对照表!A:B,2,0),0)</f>
        <v>-39</v>
      </c>
      <c r="J1379">
        <f t="shared" si="171"/>
        <v>0</v>
      </c>
      <c r="K1379">
        <f t="shared" si="172"/>
        <v>-5811</v>
      </c>
      <c r="L1379">
        <f t="shared" si="173"/>
        <v>7450</v>
      </c>
      <c r="M1379">
        <f t="shared" si="174"/>
        <v>227.1</v>
      </c>
      <c r="N1379">
        <f t="shared" si="175"/>
        <v>1</v>
      </c>
    </row>
    <row r="1380" spans="1:14">
      <c r="A1380">
        <f t="shared" si="168"/>
        <v>0</v>
      </c>
      <c r="B1380">
        <f t="shared" si="169"/>
        <v>0</v>
      </c>
      <c r="C1380">
        <v>32</v>
      </c>
      <c r="D1380">
        <v>28</v>
      </c>
      <c r="E1380">
        <f t="shared" si="170"/>
        <v>-999</v>
      </c>
      <c r="F1380">
        <f>能力值计算器!G2</f>
        <v>0</v>
      </c>
      <c r="G1380">
        <f>ROUNDDOWN((能力值计算器!F4+能力值计算器!E4*2+ROUNDDOWN(C1380/4,0))*能力值计算器!C2/100+10+能力值计算器!C2,0)</f>
        <v>149</v>
      </c>
      <c r="H1380">
        <f>ROUNDDOWN(ROUNDDOWN(ROUNDDOWN(ROUNDDOWN(ROUNDDOWN((能力值计算器!F6+能力值计算器!E6*2+ROUNDDOWN(D1380/4,0))*能力值计算器!C2/100+5,0)*能力值计算器!H6,0)*能力值计算器!K6,0)*能力值计算器!L6,0)*VLOOKUP(能力值计算器!J6,能力变化对照表!A:B,2,0),0)</f>
        <v>89</v>
      </c>
      <c r="I1380">
        <f>ROUNDDOWN(ROUNDDOWN(ROUNDDOWN(ROUNDDOWN(ROUNDDOWN((能力值计算器!F8+能力值计算器!E8*2+ROUNDDOWN(E1380/4,0))*能力值计算器!C2/100+5,0)*能力值计算器!H8,0)*能力值计算器!K8,0)*能力值计算器!L8,0)*VLOOKUP(能力值计算器!J8,能力变化对照表!A:B,2,0),0)</f>
        <v>-39</v>
      </c>
      <c r="J1380">
        <f t="shared" si="171"/>
        <v>0</v>
      </c>
      <c r="K1380">
        <f t="shared" si="172"/>
        <v>-5811</v>
      </c>
      <c r="L1380">
        <f t="shared" si="173"/>
        <v>7450</v>
      </c>
      <c r="M1380">
        <f t="shared" si="174"/>
        <v>227.1</v>
      </c>
      <c r="N1380">
        <f t="shared" si="175"/>
        <v>1</v>
      </c>
    </row>
    <row r="1381" spans="1:14">
      <c r="A1381">
        <f t="shared" si="168"/>
        <v>0</v>
      </c>
      <c r="B1381">
        <f t="shared" si="169"/>
        <v>0</v>
      </c>
      <c r="C1381">
        <v>28</v>
      </c>
      <c r="D1381">
        <v>200</v>
      </c>
      <c r="E1381">
        <f t="shared" si="170"/>
        <v>-999</v>
      </c>
      <c r="F1381">
        <f>能力值计算器!G2</f>
        <v>0</v>
      </c>
      <c r="G1381">
        <f>ROUNDDOWN((能力值计算器!F4+能力值计算器!E4*2+ROUNDDOWN(C1381/4,0))*能力值计算器!C2/100+10+能力值计算器!C2,0)</f>
        <v>149</v>
      </c>
      <c r="H1381">
        <f>ROUNDDOWN(ROUNDDOWN(ROUNDDOWN(ROUNDDOWN(ROUNDDOWN((能力值计算器!F6+能力值计算器!E6*2+ROUNDDOWN(D1381/4,0))*能力值计算器!C2/100+5,0)*能力值计算器!H6,0)*能力值计算器!K6,0)*能力值计算器!L6,0)*VLOOKUP(能力值计算器!J6,能力变化对照表!A:B,2,0),0)</f>
        <v>110</v>
      </c>
      <c r="I1381">
        <f>ROUNDDOWN(ROUNDDOWN(ROUNDDOWN(ROUNDDOWN(ROUNDDOWN((能力值计算器!F8+能力值计算器!E8*2+ROUNDDOWN(E1381/4,0))*能力值计算器!C2/100+5,0)*能力值计算器!H8,0)*能力值计算器!K8,0)*能力值计算器!L8,0)*VLOOKUP(能力值计算器!J8,能力变化对照表!A:B,2,0),0)</f>
        <v>-39</v>
      </c>
      <c r="J1381">
        <f t="shared" si="171"/>
        <v>0</v>
      </c>
      <c r="K1381">
        <f t="shared" si="172"/>
        <v>-5811</v>
      </c>
      <c r="L1381">
        <f t="shared" si="173"/>
        <v>10579</v>
      </c>
      <c r="M1381">
        <f t="shared" si="174"/>
        <v>227.1</v>
      </c>
      <c r="N1381">
        <f t="shared" si="175"/>
        <v>1</v>
      </c>
    </row>
    <row r="1382" spans="1:14">
      <c r="A1382">
        <f t="shared" si="168"/>
        <v>0</v>
      </c>
      <c r="B1382">
        <f t="shared" si="169"/>
        <v>0</v>
      </c>
      <c r="C1382">
        <v>32</v>
      </c>
      <c r="D1382">
        <v>196</v>
      </c>
      <c r="E1382">
        <f t="shared" si="170"/>
        <v>-999</v>
      </c>
      <c r="F1382">
        <f>能力值计算器!G2</f>
        <v>0</v>
      </c>
      <c r="G1382">
        <f>ROUNDDOWN((能力值计算器!F4+能力值计算器!E4*2+ROUNDDOWN(C1382/4,0))*能力值计算器!C2/100+10+能力值计算器!C2,0)</f>
        <v>149</v>
      </c>
      <c r="H1382">
        <f>ROUNDDOWN(ROUNDDOWN(ROUNDDOWN(ROUNDDOWN(ROUNDDOWN((能力值计算器!F6+能力值计算器!E6*2+ROUNDDOWN(D1382/4,0))*能力值计算器!C2/100+5,0)*能力值计算器!H6,0)*能力值计算器!K6,0)*能力值计算器!L6,0)*VLOOKUP(能力值计算器!J6,能力变化对照表!A:B,2,0),0)</f>
        <v>110</v>
      </c>
      <c r="I1382">
        <f>ROUNDDOWN(ROUNDDOWN(ROUNDDOWN(ROUNDDOWN(ROUNDDOWN((能力值计算器!F8+能力值计算器!E8*2+ROUNDDOWN(E1382/4,0))*能力值计算器!C2/100+5,0)*能力值计算器!H8,0)*能力值计算器!K8,0)*能力值计算器!L8,0)*VLOOKUP(能力值计算器!J8,能力变化对照表!A:B,2,0),0)</f>
        <v>-39</v>
      </c>
      <c r="J1382">
        <f t="shared" si="171"/>
        <v>0</v>
      </c>
      <c r="K1382">
        <f t="shared" si="172"/>
        <v>-5811</v>
      </c>
      <c r="L1382">
        <f t="shared" si="173"/>
        <v>10579</v>
      </c>
      <c r="M1382">
        <f t="shared" si="174"/>
        <v>227.1</v>
      </c>
      <c r="N1382">
        <f t="shared" si="175"/>
        <v>1</v>
      </c>
    </row>
    <row r="1383" spans="1:14">
      <c r="A1383">
        <f t="shared" si="168"/>
        <v>0</v>
      </c>
      <c r="B1383">
        <f t="shared" si="169"/>
        <v>0</v>
      </c>
      <c r="C1383">
        <v>28</v>
      </c>
      <c r="D1383">
        <v>204</v>
      </c>
      <c r="E1383">
        <f t="shared" si="170"/>
        <v>-999</v>
      </c>
      <c r="F1383">
        <f>能力值计算器!G2</f>
        <v>0</v>
      </c>
      <c r="G1383">
        <f>ROUNDDOWN((能力值计算器!F4+能力值计算器!E4*2+ROUNDDOWN(C1383/4,0))*能力值计算器!C2/100+10+能力值计算器!C2,0)</f>
        <v>149</v>
      </c>
      <c r="H1383">
        <f>ROUNDDOWN(ROUNDDOWN(ROUNDDOWN(ROUNDDOWN(ROUNDDOWN((能力值计算器!F6+能力值计算器!E6*2+ROUNDDOWN(D1383/4,0))*能力值计算器!C2/100+5,0)*能力值计算器!H6,0)*能力值计算器!K6,0)*能力值计算器!L6,0)*VLOOKUP(能力值计算器!J6,能力变化对照表!A:B,2,0),0)</f>
        <v>111</v>
      </c>
      <c r="I1383">
        <f>ROUNDDOWN(ROUNDDOWN(ROUNDDOWN(ROUNDDOWN(ROUNDDOWN((能力值计算器!F8+能力值计算器!E8*2+ROUNDDOWN(E1383/4,0))*能力值计算器!C2/100+5,0)*能力值计算器!H8,0)*能力值计算器!K8,0)*能力值计算器!L8,0)*VLOOKUP(能力值计算器!J8,能力变化对照表!A:B,2,0),0)</f>
        <v>-39</v>
      </c>
      <c r="J1383">
        <f t="shared" si="171"/>
        <v>0</v>
      </c>
      <c r="K1383">
        <f t="shared" si="172"/>
        <v>-5811</v>
      </c>
      <c r="L1383">
        <f t="shared" si="173"/>
        <v>10728</v>
      </c>
      <c r="M1383">
        <f t="shared" si="174"/>
        <v>227.1</v>
      </c>
      <c r="N1383">
        <f t="shared" si="175"/>
        <v>1</v>
      </c>
    </row>
    <row r="1384" spans="1:14">
      <c r="A1384">
        <f t="shared" si="168"/>
        <v>0</v>
      </c>
      <c r="B1384">
        <f t="shared" si="169"/>
        <v>0</v>
      </c>
      <c r="C1384">
        <v>28</v>
      </c>
      <c r="D1384">
        <v>20</v>
      </c>
      <c r="E1384">
        <f t="shared" si="170"/>
        <v>-999</v>
      </c>
      <c r="F1384">
        <f>能力值计算器!G2</f>
        <v>0</v>
      </c>
      <c r="G1384">
        <f>ROUNDDOWN((能力值计算器!F4+能力值计算器!E4*2+ROUNDDOWN(C1384/4,0))*能力值计算器!C2/100+10+能力值计算器!C2,0)</f>
        <v>149</v>
      </c>
      <c r="H1384">
        <f>ROUNDDOWN(ROUNDDOWN(ROUNDDOWN(ROUNDDOWN(ROUNDDOWN((能力值计算器!F6+能力值计算器!E6*2+ROUNDDOWN(D1384/4,0))*能力值计算器!C2/100+5,0)*能力值计算器!H6,0)*能力值计算器!K6,0)*能力值计算器!L6,0)*VLOOKUP(能力值计算器!J6,能力变化对照表!A:B,2,0),0)</f>
        <v>88</v>
      </c>
      <c r="I1384">
        <f>ROUNDDOWN(ROUNDDOWN(ROUNDDOWN(ROUNDDOWN(ROUNDDOWN((能力值计算器!F8+能力值计算器!E8*2+ROUNDDOWN(E1384/4,0))*能力值计算器!C2/100+5,0)*能力值计算器!H8,0)*能力值计算器!K8,0)*能力值计算器!L8,0)*VLOOKUP(能力值计算器!J8,能力变化对照表!A:B,2,0),0)</f>
        <v>-39</v>
      </c>
      <c r="J1384">
        <f t="shared" si="171"/>
        <v>0</v>
      </c>
      <c r="K1384">
        <f t="shared" si="172"/>
        <v>-5811</v>
      </c>
      <c r="L1384">
        <f t="shared" si="173"/>
        <v>7301</v>
      </c>
      <c r="M1384">
        <f t="shared" si="174"/>
        <v>227.1</v>
      </c>
      <c r="N1384">
        <f t="shared" si="175"/>
        <v>1</v>
      </c>
    </row>
    <row r="1385" spans="1:14">
      <c r="A1385">
        <f t="shared" si="168"/>
        <v>0</v>
      </c>
      <c r="B1385">
        <f t="shared" si="169"/>
        <v>0</v>
      </c>
      <c r="C1385">
        <v>28</v>
      </c>
      <c r="D1385">
        <v>24</v>
      </c>
      <c r="E1385">
        <f t="shared" si="170"/>
        <v>-999</v>
      </c>
      <c r="F1385">
        <f>能力值计算器!G2</f>
        <v>0</v>
      </c>
      <c r="G1385">
        <f>ROUNDDOWN((能力值计算器!F4+能力值计算器!E4*2+ROUNDDOWN(C1385/4,0))*能力值计算器!C2/100+10+能力值计算器!C2,0)</f>
        <v>149</v>
      </c>
      <c r="H1385">
        <f>ROUNDDOWN(ROUNDDOWN(ROUNDDOWN(ROUNDDOWN(ROUNDDOWN((能力值计算器!F6+能力值计算器!E6*2+ROUNDDOWN(D1385/4,0))*能力值计算器!C2/100+5,0)*能力值计算器!H6,0)*能力值计算器!K6,0)*能力值计算器!L6,0)*VLOOKUP(能力值计算器!J6,能力变化对照表!A:B,2,0),0)</f>
        <v>88</v>
      </c>
      <c r="I1385">
        <f>ROUNDDOWN(ROUNDDOWN(ROUNDDOWN(ROUNDDOWN(ROUNDDOWN((能力值计算器!F8+能力值计算器!E8*2+ROUNDDOWN(E1385/4,0))*能力值计算器!C2/100+5,0)*能力值计算器!H8,0)*能力值计算器!K8,0)*能力值计算器!L8,0)*VLOOKUP(能力值计算器!J8,能力变化对照表!A:B,2,0),0)</f>
        <v>-39</v>
      </c>
      <c r="J1385">
        <f t="shared" si="171"/>
        <v>0</v>
      </c>
      <c r="K1385">
        <f t="shared" si="172"/>
        <v>-5811</v>
      </c>
      <c r="L1385">
        <f t="shared" si="173"/>
        <v>7301</v>
      </c>
      <c r="M1385">
        <f t="shared" si="174"/>
        <v>227.1</v>
      </c>
      <c r="N1385">
        <f t="shared" si="175"/>
        <v>1</v>
      </c>
    </row>
    <row r="1386" spans="1:14">
      <c r="A1386">
        <f t="shared" si="168"/>
        <v>0</v>
      </c>
      <c r="B1386">
        <f t="shared" si="169"/>
        <v>0</v>
      </c>
      <c r="C1386">
        <v>32</v>
      </c>
      <c r="D1386">
        <v>20</v>
      </c>
      <c r="E1386">
        <f t="shared" si="170"/>
        <v>-999</v>
      </c>
      <c r="F1386">
        <f>能力值计算器!G2</f>
        <v>0</v>
      </c>
      <c r="G1386">
        <f>ROUNDDOWN((能力值计算器!F4+能力值计算器!E4*2+ROUNDDOWN(C1386/4,0))*能力值计算器!C2/100+10+能力值计算器!C2,0)</f>
        <v>149</v>
      </c>
      <c r="H1386">
        <f>ROUNDDOWN(ROUNDDOWN(ROUNDDOWN(ROUNDDOWN(ROUNDDOWN((能力值计算器!F6+能力值计算器!E6*2+ROUNDDOWN(D1386/4,0))*能力值计算器!C2/100+5,0)*能力值计算器!H6,0)*能力值计算器!K6,0)*能力值计算器!L6,0)*VLOOKUP(能力值计算器!J6,能力变化对照表!A:B,2,0),0)</f>
        <v>88</v>
      </c>
      <c r="I1386">
        <f>ROUNDDOWN(ROUNDDOWN(ROUNDDOWN(ROUNDDOWN(ROUNDDOWN((能力值计算器!F8+能力值计算器!E8*2+ROUNDDOWN(E1386/4,0))*能力值计算器!C2/100+5,0)*能力值计算器!H8,0)*能力值计算器!K8,0)*能力值计算器!L8,0)*VLOOKUP(能力值计算器!J8,能力变化对照表!A:B,2,0),0)</f>
        <v>-39</v>
      </c>
      <c r="J1386">
        <f t="shared" si="171"/>
        <v>0</v>
      </c>
      <c r="K1386">
        <f t="shared" si="172"/>
        <v>-5811</v>
      </c>
      <c r="L1386">
        <f t="shared" si="173"/>
        <v>7301</v>
      </c>
      <c r="M1386">
        <f t="shared" si="174"/>
        <v>227.1</v>
      </c>
      <c r="N1386">
        <f t="shared" si="175"/>
        <v>1</v>
      </c>
    </row>
    <row r="1387" spans="1:14">
      <c r="A1387">
        <f t="shared" si="168"/>
        <v>0</v>
      </c>
      <c r="B1387">
        <f t="shared" si="169"/>
        <v>0</v>
      </c>
      <c r="C1387">
        <v>28</v>
      </c>
      <c r="D1387">
        <v>208</v>
      </c>
      <c r="E1387">
        <f t="shared" si="170"/>
        <v>-999</v>
      </c>
      <c r="F1387">
        <f>能力值计算器!G2</f>
        <v>0</v>
      </c>
      <c r="G1387">
        <f>ROUNDDOWN((能力值计算器!F4+能力值计算器!E4*2+ROUNDDOWN(C1387/4,0))*能力值计算器!C2/100+10+能力值计算器!C2,0)</f>
        <v>149</v>
      </c>
      <c r="H1387">
        <f>ROUNDDOWN(ROUNDDOWN(ROUNDDOWN(ROUNDDOWN(ROUNDDOWN((能力值计算器!F6+能力值计算器!E6*2+ROUNDDOWN(D1387/4,0))*能力值计算器!C2/100+5,0)*能力值计算器!H6,0)*能力值计算器!K6,0)*能力值计算器!L6,0)*VLOOKUP(能力值计算器!J6,能力变化对照表!A:B,2,0),0)</f>
        <v>111</v>
      </c>
      <c r="I1387">
        <f>ROUNDDOWN(ROUNDDOWN(ROUNDDOWN(ROUNDDOWN(ROUNDDOWN((能力值计算器!F8+能力值计算器!E8*2+ROUNDDOWN(E1387/4,0))*能力值计算器!C2/100+5,0)*能力值计算器!H8,0)*能力值计算器!K8,0)*能力值计算器!L8,0)*VLOOKUP(能力值计算器!J8,能力变化对照表!A:B,2,0),0)</f>
        <v>-39</v>
      </c>
      <c r="J1387">
        <f t="shared" si="171"/>
        <v>0</v>
      </c>
      <c r="K1387">
        <f t="shared" si="172"/>
        <v>-5811</v>
      </c>
      <c r="L1387">
        <f t="shared" si="173"/>
        <v>10728</v>
      </c>
      <c r="M1387">
        <f t="shared" si="174"/>
        <v>227.1</v>
      </c>
      <c r="N1387">
        <f t="shared" si="175"/>
        <v>1</v>
      </c>
    </row>
    <row r="1388" spans="1:14">
      <c r="A1388">
        <f t="shared" si="168"/>
        <v>0</v>
      </c>
      <c r="B1388">
        <f t="shared" si="169"/>
        <v>0</v>
      </c>
      <c r="C1388">
        <v>32</v>
      </c>
      <c r="D1388">
        <v>204</v>
      </c>
      <c r="E1388">
        <f t="shared" si="170"/>
        <v>-999</v>
      </c>
      <c r="F1388">
        <f>能力值计算器!G2</f>
        <v>0</v>
      </c>
      <c r="G1388">
        <f>ROUNDDOWN((能力值计算器!F4+能力值计算器!E4*2+ROUNDDOWN(C1388/4,0))*能力值计算器!C2/100+10+能力值计算器!C2,0)</f>
        <v>149</v>
      </c>
      <c r="H1388">
        <f>ROUNDDOWN(ROUNDDOWN(ROUNDDOWN(ROUNDDOWN(ROUNDDOWN((能力值计算器!F6+能力值计算器!E6*2+ROUNDDOWN(D1388/4,0))*能力值计算器!C2/100+5,0)*能力值计算器!H6,0)*能力值计算器!K6,0)*能力值计算器!L6,0)*VLOOKUP(能力值计算器!J6,能力变化对照表!A:B,2,0),0)</f>
        <v>111</v>
      </c>
      <c r="I1388">
        <f>ROUNDDOWN(ROUNDDOWN(ROUNDDOWN(ROUNDDOWN(ROUNDDOWN((能力值计算器!F8+能力值计算器!E8*2+ROUNDDOWN(E1388/4,0))*能力值计算器!C2/100+5,0)*能力值计算器!H8,0)*能力值计算器!K8,0)*能力值计算器!L8,0)*VLOOKUP(能力值计算器!J8,能力变化对照表!A:B,2,0),0)</f>
        <v>-39</v>
      </c>
      <c r="J1388">
        <f t="shared" si="171"/>
        <v>0</v>
      </c>
      <c r="K1388">
        <f t="shared" si="172"/>
        <v>-5811</v>
      </c>
      <c r="L1388">
        <f t="shared" si="173"/>
        <v>10728</v>
      </c>
      <c r="M1388">
        <f t="shared" si="174"/>
        <v>227.1</v>
      </c>
      <c r="N1388">
        <f t="shared" si="175"/>
        <v>1</v>
      </c>
    </row>
    <row r="1389" spans="1:14">
      <c r="A1389">
        <f t="shared" si="168"/>
        <v>0</v>
      </c>
      <c r="B1389">
        <f t="shared" si="169"/>
        <v>0</v>
      </c>
      <c r="C1389">
        <v>28</v>
      </c>
      <c r="D1389">
        <v>212</v>
      </c>
      <c r="E1389">
        <f t="shared" si="170"/>
        <v>-999</v>
      </c>
      <c r="F1389">
        <f>能力值计算器!G2</f>
        <v>0</v>
      </c>
      <c r="G1389">
        <f>ROUNDDOWN((能力值计算器!F4+能力值计算器!E4*2+ROUNDDOWN(C1389/4,0))*能力值计算器!C2/100+10+能力值计算器!C2,0)</f>
        <v>149</v>
      </c>
      <c r="H1389">
        <f>ROUNDDOWN(ROUNDDOWN(ROUNDDOWN(ROUNDDOWN(ROUNDDOWN((能力值计算器!F6+能力值计算器!E6*2+ROUNDDOWN(D1389/4,0))*能力值计算器!C2/100+5,0)*能力值计算器!H6,0)*能力值计算器!K6,0)*能力值计算器!L6,0)*VLOOKUP(能力值计算器!J6,能力变化对照表!A:B,2,0),0)</f>
        <v>112</v>
      </c>
      <c r="I1389">
        <f>ROUNDDOWN(ROUNDDOWN(ROUNDDOWN(ROUNDDOWN(ROUNDDOWN((能力值计算器!F8+能力值计算器!E8*2+ROUNDDOWN(E1389/4,0))*能力值计算器!C2/100+5,0)*能力值计算器!H8,0)*能力值计算器!K8,0)*能力值计算器!L8,0)*VLOOKUP(能力值计算器!J8,能力变化对照表!A:B,2,0),0)</f>
        <v>-39</v>
      </c>
      <c r="J1389">
        <f t="shared" si="171"/>
        <v>0</v>
      </c>
      <c r="K1389">
        <f t="shared" si="172"/>
        <v>-5811</v>
      </c>
      <c r="L1389">
        <f t="shared" si="173"/>
        <v>10877</v>
      </c>
      <c r="M1389">
        <f t="shared" si="174"/>
        <v>227.1</v>
      </c>
      <c r="N1389">
        <f t="shared" si="175"/>
        <v>1</v>
      </c>
    </row>
    <row r="1390" spans="1:14">
      <c r="A1390">
        <f t="shared" si="168"/>
        <v>0</v>
      </c>
      <c r="B1390">
        <f t="shared" si="169"/>
        <v>0</v>
      </c>
      <c r="C1390">
        <v>28</v>
      </c>
      <c r="D1390">
        <v>12</v>
      </c>
      <c r="E1390">
        <f t="shared" si="170"/>
        <v>-999</v>
      </c>
      <c r="F1390">
        <f>能力值计算器!G2</f>
        <v>0</v>
      </c>
      <c r="G1390">
        <f>ROUNDDOWN((能力值计算器!F4+能力值计算器!E4*2+ROUNDDOWN(C1390/4,0))*能力值计算器!C2/100+10+能力值计算器!C2,0)</f>
        <v>149</v>
      </c>
      <c r="H1390">
        <f>ROUNDDOWN(ROUNDDOWN(ROUNDDOWN(ROUNDDOWN(ROUNDDOWN((能力值计算器!F6+能力值计算器!E6*2+ROUNDDOWN(D1390/4,0))*能力值计算器!C2/100+5,0)*能力值计算器!H6,0)*能力值计算器!K6,0)*能力值计算器!L6,0)*VLOOKUP(能力值计算器!J6,能力变化对照表!A:B,2,0),0)</f>
        <v>87</v>
      </c>
      <c r="I1390">
        <f>ROUNDDOWN(ROUNDDOWN(ROUNDDOWN(ROUNDDOWN(ROUNDDOWN((能力值计算器!F8+能力值计算器!E8*2+ROUNDDOWN(E1390/4,0))*能力值计算器!C2/100+5,0)*能力值计算器!H8,0)*能力值计算器!K8,0)*能力值计算器!L8,0)*VLOOKUP(能力值计算器!J8,能力变化对照表!A:B,2,0),0)</f>
        <v>-39</v>
      </c>
      <c r="J1390">
        <f t="shared" si="171"/>
        <v>0</v>
      </c>
      <c r="K1390">
        <f t="shared" si="172"/>
        <v>-5811</v>
      </c>
      <c r="L1390">
        <f t="shared" si="173"/>
        <v>7152</v>
      </c>
      <c r="M1390">
        <f t="shared" si="174"/>
        <v>227.1</v>
      </c>
      <c r="N1390">
        <f t="shared" si="175"/>
        <v>1</v>
      </c>
    </row>
    <row r="1391" spans="1:14">
      <c r="A1391">
        <f t="shared" si="168"/>
        <v>0</v>
      </c>
      <c r="B1391">
        <f t="shared" si="169"/>
        <v>0</v>
      </c>
      <c r="C1391">
        <v>28</v>
      </c>
      <c r="D1391">
        <v>16</v>
      </c>
      <c r="E1391">
        <f t="shared" si="170"/>
        <v>-999</v>
      </c>
      <c r="F1391">
        <f>能力值计算器!G2</f>
        <v>0</v>
      </c>
      <c r="G1391">
        <f>ROUNDDOWN((能力值计算器!F4+能力值计算器!E4*2+ROUNDDOWN(C1391/4,0))*能力值计算器!C2/100+10+能力值计算器!C2,0)</f>
        <v>149</v>
      </c>
      <c r="H1391">
        <f>ROUNDDOWN(ROUNDDOWN(ROUNDDOWN(ROUNDDOWN(ROUNDDOWN((能力值计算器!F6+能力值计算器!E6*2+ROUNDDOWN(D1391/4,0))*能力值计算器!C2/100+5,0)*能力值计算器!H6,0)*能力值计算器!K6,0)*能力值计算器!L6,0)*VLOOKUP(能力值计算器!J6,能力变化对照表!A:B,2,0),0)</f>
        <v>87</v>
      </c>
      <c r="I1391">
        <f>ROUNDDOWN(ROUNDDOWN(ROUNDDOWN(ROUNDDOWN(ROUNDDOWN((能力值计算器!F8+能力值计算器!E8*2+ROUNDDOWN(E1391/4,0))*能力值计算器!C2/100+5,0)*能力值计算器!H8,0)*能力值计算器!K8,0)*能力值计算器!L8,0)*VLOOKUP(能力值计算器!J8,能力变化对照表!A:B,2,0),0)</f>
        <v>-39</v>
      </c>
      <c r="J1391">
        <f t="shared" si="171"/>
        <v>0</v>
      </c>
      <c r="K1391">
        <f t="shared" si="172"/>
        <v>-5811</v>
      </c>
      <c r="L1391">
        <f t="shared" si="173"/>
        <v>7152</v>
      </c>
      <c r="M1391">
        <f t="shared" si="174"/>
        <v>227.1</v>
      </c>
      <c r="N1391">
        <f t="shared" si="175"/>
        <v>1</v>
      </c>
    </row>
    <row r="1392" spans="1:14">
      <c r="A1392">
        <f t="shared" si="168"/>
        <v>0</v>
      </c>
      <c r="B1392">
        <f t="shared" si="169"/>
        <v>0</v>
      </c>
      <c r="C1392">
        <v>32</v>
      </c>
      <c r="D1392">
        <v>12</v>
      </c>
      <c r="E1392">
        <f t="shared" si="170"/>
        <v>-999</v>
      </c>
      <c r="F1392">
        <f>能力值计算器!G2</f>
        <v>0</v>
      </c>
      <c r="G1392">
        <f>ROUNDDOWN((能力值计算器!F4+能力值计算器!E4*2+ROUNDDOWN(C1392/4,0))*能力值计算器!C2/100+10+能力值计算器!C2,0)</f>
        <v>149</v>
      </c>
      <c r="H1392">
        <f>ROUNDDOWN(ROUNDDOWN(ROUNDDOWN(ROUNDDOWN(ROUNDDOWN((能力值计算器!F6+能力值计算器!E6*2+ROUNDDOWN(D1392/4,0))*能力值计算器!C2/100+5,0)*能力值计算器!H6,0)*能力值计算器!K6,0)*能力值计算器!L6,0)*VLOOKUP(能力值计算器!J6,能力变化对照表!A:B,2,0),0)</f>
        <v>87</v>
      </c>
      <c r="I1392">
        <f>ROUNDDOWN(ROUNDDOWN(ROUNDDOWN(ROUNDDOWN(ROUNDDOWN((能力值计算器!F8+能力值计算器!E8*2+ROUNDDOWN(E1392/4,0))*能力值计算器!C2/100+5,0)*能力值计算器!H8,0)*能力值计算器!K8,0)*能力值计算器!L8,0)*VLOOKUP(能力值计算器!J8,能力变化对照表!A:B,2,0),0)</f>
        <v>-39</v>
      </c>
      <c r="J1392">
        <f t="shared" si="171"/>
        <v>0</v>
      </c>
      <c r="K1392">
        <f t="shared" si="172"/>
        <v>-5811</v>
      </c>
      <c r="L1392">
        <f t="shared" si="173"/>
        <v>7152</v>
      </c>
      <c r="M1392">
        <f t="shared" si="174"/>
        <v>227.1</v>
      </c>
      <c r="N1392">
        <f t="shared" si="175"/>
        <v>1</v>
      </c>
    </row>
    <row r="1393" spans="1:14">
      <c r="A1393">
        <f t="shared" si="168"/>
        <v>0</v>
      </c>
      <c r="B1393">
        <f t="shared" si="169"/>
        <v>0</v>
      </c>
      <c r="C1393">
        <v>28</v>
      </c>
      <c r="D1393">
        <v>216</v>
      </c>
      <c r="E1393">
        <f t="shared" si="170"/>
        <v>-999</v>
      </c>
      <c r="F1393">
        <f>能力值计算器!G2</f>
        <v>0</v>
      </c>
      <c r="G1393">
        <f>ROUNDDOWN((能力值计算器!F4+能力值计算器!E4*2+ROUNDDOWN(C1393/4,0))*能力值计算器!C2/100+10+能力值计算器!C2,0)</f>
        <v>149</v>
      </c>
      <c r="H1393">
        <f>ROUNDDOWN(ROUNDDOWN(ROUNDDOWN(ROUNDDOWN(ROUNDDOWN((能力值计算器!F6+能力值计算器!E6*2+ROUNDDOWN(D1393/4,0))*能力值计算器!C2/100+5,0)*能力值计算器!H6,0)*能力值计算器!K6,0)*能力值计算器!L6,0)*VLOOKUP(能力值计算器!J6,能力变化对照表!A:B,2,0),0)</f>
        <v>112</v>
      </c>
      <c r="I1393">
        <f>ROUNDDOWN(ROUNDDOWN(ROUNDDOWN(ROUNDDOWN(ROUNDDOWN((能力值计算器!F8+能力值计算器!E8*2+ROUNDDOWN(E1393/4,0))*能力值计算器!C2/100+5,0)*能力值计算器!H8,0)*能力值计算器!K8,0)*能力值计算器!L8,0)*VLOOKUP(能力值计算器!J8,能力变化对照表!A:B,2,0),0)</f>
        <v>-39</v>
      </c>
      <c r="J1393">
        <f t="shared" si="171"/>
        <v>0</v>
      </c>
      <c r="K1393">
        <f t="shared" si="172"/>
        <v>-5811</v>
      </c>
      <c r="L1393">
        <f t="shared" si="173"/>
        <v>10877</v>
      </c>
      <c r="M1393">
        <f t="shared" si="174"/>
        <v>227.1</v>
      </c>
      <c r="N1393">
        <f t="shared" si="175"/>
        <v>1</v>
      </c>
    </row>
    <row r="1394" spans="1:14">
      <c r="A1394">
        <f t="shared" si="168"/>
        <v>0</v>
      </c>
      <c r="B1394">
        <f t="shared" si="169"/>
        <v>0</v>
      </c>
      <c r="C1394">
        <v>32</v>
      </c>
      <c r="D1394">
        <v>212</v>
      </c>
      <c r="E1394">
        <f t="shared" si="170"/>
        <v>-999</v>
      </c>
      <c r="F1394">
        <f>能力值计算器!G2</f>
        <v>0</v>
      </c>
      <c r="G1394">
        <f>ROUNDDOWN((能力值计算器!F4+能力值计算器!E4*2+ROUNDDOWN(C1394/4,0))*能力值计算器!C2/100+10+能力值计算器!C2,0)</f>
        <v>149</v>
      </c>
      <c r="H1394">
        <f>ROUNDDOWN(ROUNDDOWN(ROUNDDOWN(ROUNDDOWN(ROUNDDOWN((能力值计算器!F6+能力值计算器!E6*2+ROUNDDOWN(D1394/4,0))*能力值计算器!C2/100+5,0)*能力值计算器!H6,0)*能力值计算器!K6,0)*能力值计算器!L6,0)*VLOOKUP(能力值计算器!J6,能力变化对照表!A:B,2,0),0)</f>
        <v>112</v>
      </c>
      <c r="I1394">
        <f>ROUNDDOWN(ROUNDDOWN(ROUNDDOWN(ROUNDDOWN(ROUNDDOWN((能力值计算器!F8+能力值计算器!E8*2+ROUNDDOWN(E1394/4,0))*能力值计算器!C2/100+5,0)*能力值计算器!H8,0)*能力值计算器!K8,0)*能力值计算器!L8,0)*VLOOKUP(能力值计算器!J8,能力变化对照表!A:B,2,0),0)</f>
        <v>-39</v>
      </c>
      <c r="J1394">
        <f t="shared" si="171"/>
        <v>0</v>
      </c>
      <c r="K1394">
        <f t="shared" si="172"/>
        <v>-5811</v>
      </c>
      <c r="L1394">
        <f t="shared" si="173"/>
        <v>10877</v>
      </c>
      <c r="M1394">
        <f t="shared" si="174"/>
        <v>227.1</v>
      </c>
      <c r="N1394">
        <f t="shared" si="175"/>
        <v>1</v>
      </c>
    </row>
    <row r="1395" spans="1:14">
      <c r="A1395">
        <f t="shared" si="168"/>
        <v>0</v>
      </c>
      <c r="B1395">
        <f t="shared" si="169"/>
        <v>0</v>
      </c>
      <c r="C1395">
        <v>28</v>
      </c>
      <c r="D1395">
        <v>220</v>
      </c>
      <c r="E1395">
        <f t="shared" si="170"/>
        <v>-999</v>
      </c>
      <c r="F1395">
        <f>能力值计算器!G2</f>
        <v>0</v>
      </c>
      <c r="G1395">
        <f>ROUNDDOWN((能力值计算器!F4+能力值计算器!E4*2+ROUNDDOWN(C1395/4,0))*能力值计算器!C2/100+10+能力值计算器!C2,0)</f>
        <v>149</v>
      </c>
      <c r="H1395">
        <f>ROUNDDOWN(ROUNDDOWN(ROUNDDOWN(ROUNDDOWN(ROUNDDOWN((能力值计算器!F6+能力值计算器!E6*2+ROUNDDOWN(D1395/4,0))*能力值计算器!C2/100+5,0)*能力值计算器!H6,0)*能力值计算器!K6,0)*能力值计算器!L6,0)*VLOOKUP(能力值计算器!J6,能力变化对照表!A:B,2,0),0)</f>
        <v>113</v>
      </c>
      <c r="I1395">
        <f>ROUNDDOWN(ROUNDDOWN(ROUNDDOWN(ROUNDDOWN(ROUNDDOWN((能力值计算器!F8+能力值计算器!E8*2+ROUNDDOWN(E1395/4,0))*能力值计算器!C2/100+5,0)*能力值计算器!H8,0)*能力值计算器!K8,0)*能力值计算器!L8,0)*VLOOKUP(能力值计算器!J8,能力变化对照表!A:B,2,0),0)</f>
        <v>-39</v>
      </c>
      <c r="J1395">
        <f t="shared" si="171"/>
        <v>0</v>
      </c>
      <c r="K1395">
        <f t="shared" si="172"/>
        <v>-5811</v>
      </c>
      <c r="L1395">
        <f t="shared" si="173"/>
        <v>11026</v>
      </c>
      <c r="M1395">
        <f t="shared" si="174"/>
        <v>227.1</v>
      </c>
      <c r="N1395">
        <f t="shared" si="175"/>
        <v>1</v>
      </c>
    </row>
    <row r="1396" spans="1:14">
      <c r="A1396">
        <f t="shared" si="168"/>
        <v>0</v>
      </c>
      <c r="B1396">
        <f t="shared" si="169"/>
        <v>0</v>
      </c>
      <c r="C1396">
        <v>28</v>
      </c>
      <c r="D1396">
        <v>4</v>
      </c>
      <c r="E1396">
        <f t="shared" si="170"/>
        <v>-999</v>
      </c>
      <c r="F1396">
        <f>能力值计算器!G2</f>
        <v>0</v>
      </c>
      <c r="G1396">
        <f>ROUNDDOWN((能力值计算器!F4+能力值计算器!E4*2+ROUNDDOWN(C1396/4,0))*能力值计算器!C2/100+10+能力值计算器!C2,0)</f>
        <v>149</v>
      </c>
      <c r="H1396">
        <f>ROUNDDOWN(ROUNDDOWN(ROUNDDOWN(ROUNDDOWN(ROUNDDOWN((能力值计算器!F6+能力值计算器!E6*2+ROUNDDOWN(D1396/4,0))*能力值计算器!C2/100+5,0)*能力值计算器!H6,0)*能力值计算器!K6,0)*能力值计算器!L6,0)*VLOOKUP(能力值计算器!J6,能力变化对照表!A:B,2,0),0)</f>
        <v>86</v>
      </c>
      <c r="I1396">
        <f>ROUNDDOWN(ROUNDDOWN(ROUNDDOWN(ROUNDDOWN(ROUNDDOWN((能力值计算器!F8+能力值计算器!E8*2+ROUNDDOWN(E1396/4,0))*能力值计算器!C2/100+5,0)*能力值计算器!H8,0)*能力值计算器!K8,0)*能力值计算器!L8,0)*VLOOKUP(能力值计算器!J8,能力变化对照表!A:B,2,0),0)</f>
        <v>-39</v>
      </c>
      <c r="J1396">
        <f t="shared" si="171"/>
        <v>0</v>
      </c>
      <c r="K1396">
        <f t="shared" si="172"/>
        <v>-5811</v>
      </c>
      <c r="L1396">
        <f t="shared" si="173"/>
        <v>7003</v>
      </c>
      <c r="M1396">
        <f t="shared" si="174"/>
        <v>227.1</v>
      </c>
      <c r="N1396">
        <f t="shared" si="175"/>
        <v>1</v>
      </c>
    </row>
    <row r="1397" spans="1:14">
      <c r="A1397">
        <f t="shared" si="168"/>
        <v>0</v>
      </c>
      <c r="B1397">
        <f t="shared" si="169"/>
        <v>0</v>
      </c>
      <c r="C1397">
        <v>28</v>
      </c>
      <c r="D1397">
        <v>8</v>
      </c>
      <c r="E1397">
        <f t="shared" si="170"/>
        <v>-999</v>
      </c>
      <c r="F1397">
        <f>能力值计算器!G2</f>
        <v>0</v>
      </c>
      <c r="G1397">
        <f>ROUNDDOWN((能力值计算器!F4+能力值计算器!E4*2+ROUNDDOWN(C1397/4,0))*能力值计算器!C2/100+10+能力值计算器!C2,0)</f>
        <v>149</v>
      </c>
      <c r="H1397">
        <f>ROUNDDOWN(ROUNDDOWN(ROUNDDOWN(ROUNDDOWN(ROUNDDOWN((能力值计算器!F6+能力值计算器!E6*2+ROUNDDOWN(D1397/4,0))*能力值计算器!C2/100+5,0)*能力值计算器!H6,0)*能力值计算器!K6,0)*能力值计算器!L6,0)*VLOOKUP(能力值计算器!J6,能力变化对照表!A:B,2,0),0)</f>
        <v>86</v>
      </c>
      <c r="I1397">
        <f>ROUNDDOWN(ROUNDDOWN(ROUNDDOWN(ROUNDDOWN(ROUNDDOWN((能力值计算器!F8+能力值计算器!E8*2+ROUNDDOWN(E1397/4,0))*能力值计算器!C2/100+5,0)*能力值计算器!H8,0)*能力值计算器!K8,0)*能力值计算器!L8,0)*VLOOKUP(能力值计算器!J8,能力变化对照表!A:B,2,0),0)</f>
        <v>-39</v>
      </c>
      <c r="J1397">
        <f t="shared" si="171"/>
        <v>0</v>
      </c>
      <c r="K1397">
        <f t="shared" si="172"/>
        <v>-5811</v>
      </c>
      <c r="L1397">
        <f t="shared" si="173"/>
        <v>7003</v>
      </c>
      <c r="M1397">
        <f t="shared" si="174"/>
        <v>227.1</v>
      </c>
      <c r="N1397">
        <f t="shared" si="175"/>
        <v>1</v>
      </c>
    </row>
    <row r="1398" spans="1:14">
      <c r="A1398">
        <f t="shared" si="168"/>
        <v>0</v>
      </c>
      <c r="B1398">
        <f t="shared" si="169"/>
        <v>0</v>
      </c>
      <c r="C1398">
        <v>32</v>
      </c>
      <c r="D1398">
        <v>4</v>
      </c>
      <c r="E1398">
        <f t="shared" si="170"/>
        <v>-999</v>
      </c>
      <c r="F1398">
        <f>能力值计算器!G2</f>
        <v>0</v>
      </c>
      <c r="G1398">
        <f>ROUNDDOWN((能力值计算器!F4+能力值计算器!E4*2+ROUNDDOWN(C1398/4,0))*能力值计算器!C2/100+10+能力值计算器!C2,0)</f>
        <v>149</v>
      </c>
      <c r="H1398">
        <f>ROUNDDOWN(ROUNDDOWN(ROUNDDOWN(ROUNDDOWN(ROUNDDOWN((能力值计算器!F6+能力值计算器!E6*2+ROUNDDOWN(D1398/4,0))*能力值计算器!C2/100+5,0)*能力值计算器!H6,0)*能力值计算器!K6,0)*能力值计算器!L6,0)*VLOOKUP(能力值计算器!J6,能力变化对照表!A:B,2,0),0)</f>
        <v>86</v>
      </c>
      <c r="I1398">
        <f>ROUNDDOWN(ROUNDDOWN(ROUNDDOWN(ROUNDDOWN(ROUNDDOWN((能力值计算器!F8+能力值计算器!E8*2+ROUNDDOWN(E1398/4,0))*能力值计算器!C2/100+5,0)*能力值计算器!H8,0)*能力值计算器!K8,0)*能力值计算器!L8,0)*VLOOKUP(能力值计算器!J8,能力变化对照表!A:B,2,0),0)</f>
        <v>-39</v>
      </c>
      <c r="J1398">
        <f t="shared" si="171"/>
        <v>0</v>
      </c>
      <c r="K1398">
        <f t="shared" si="172"/>
        <v>-5811</v>
      </c>
      <c r="L1398">
        <f t="shared" si="173"/>
        <v>7003</v>
      </c>
      <c r="M1398">
        <f t="shared" si="174"/>
        <v>227.1</v>
      </c>
      <c r="N1398">
        <f t="shared" si="175"/>
        <v>1</v>
      </c>
    </row>
    <row r="1399" spans="1:14">
      <c r="A1399">
        <f t="shared" si="168"/>
        <v>0</v>
      </c>
      <c r="B1399">
        <f t="shared" si="169"/>
        <v>0</v>
      </c>
      <c r="C1399">
        <v>28</v>
      </c>
      <c r="D1399">
        <v>224</v>
      </c>
      <c r="E1399">
        <f t="shared" si="170"/>
        <v>-999</v>
      </c>
      <c r="F1399">
        <f>能力值计算器!G2</f>
        <v>0</v>
      </c>
      <c r="G1399">
        <f>ROUNDDOWN((能力值计算器!F4+能力值计算器!E4*2+ROUNDDOWN(C1399/4,0))*能力值计算器!C2/100+10+能力值计算器!C2,0)</f>
        <v>149</v>
      </c>
      <c r="H1399">
        <f>ROUNDDOWN(ROUNDDOWN(ROUNDDOWN(ROUNDDOWN(ROUNDDOWN((能力值计算器!F6+能力值计算器!E6*2+ROUNDDOWN(D1399/4,0))*能力值计算器!C2/100+5,0)*能力值计算器!H6,0)*能力值计算器!K6,0)*能力值计算器!L6,0)*VLOOKUP(能力值计算器!J6,能力变化对照表!A:B,2,0),0)</f>
        <v>113</v>
      </c>
      <c r="I1399">
        <f>ROUNDDOWN(ROUNDDOWN(ROUNDDOWN(ROUNDDOWN(ROUNDDOWN((能力值计算器!F8+能力值计算器!E8*2+ROUNDDOWN(E1399/4,0))*能力值计算器!C2/100+5,0)*能力值计算器!H8,0)*能力值计算器!K8,0)*能力值计算器!L8,0)*VLOOKUP(能力值计算器!J8,能力变化对照表!A:B,2,0),0)</f>
        <v>-39</v>
      </c>
      <c r="J1399">
        <f t="shared" si="171"/>
        <v>0</v>
      </c>
      <c r="K1399">
        <f t="shared" si="172"/>
        <v>-5811</v>
      </c>
      <c r="L1399">
        <f t="shared" si="173"/>
        <v>11026</v>
      </c>
      <c r="M1399">
        <f t="shared" si="174"/>
        <v>227.1</v>
      </c>
      <c r="N1399">
        <f t="shared" si="175"/>
        <v>1</v>
      </c>
    </row>
    <row r="1400" spans="1:14">
      <c r="A1400">
        <f t="shared" si="168"/>
        <v>0</v>
      </c>
      <c r="B1400">
        <f t="shared" si="169"/>
        <v>0</v>
      </c>
      <c r="C1400">
        <v>32</v>
      </c>
      <c r="D1400">
        <v>220</v>
      </c>
      <c r="E1400">
        <f t="shared" si="170"/>
        <v>-999</v>
      </c>
      <c r="F1400">
        <f>能力值计算器!G2</f>
        <v>0</v>
      </c>
      <c r="G1400">
        <f>ROUNDDOWN((能力值计算器!F4+能力值计算器!E4*2+ROUNDDOWN(C1400/4,0))*能力值计算器!C2/100+10+能力值计算器!C2,0)</f>
        <v>149</v>
      </c>
      <c r="H1400">
        <f>ROUNDDOWN(ROUNDDOWN(ROUNDDOWN(ROUNDDOWN(ROUNDDOWN((能力值计算器!F6+能力值计算器!E6*2+ROUNDDOWN(D1400/4,0))*能力值计算器!C2/100+5,0)*能力值计算器!H6,0)*能力值计算器!K6,0)*能力值计算器!L6,0)*VLOOKUP(能力值计算器!J6,能力变化对照表!A:B,2,0),0)</f>
        <v>113</v>
      </c>
      <c r="I1400">
        <f>ROUNDDOWN(ROUNDDOWN(ROUNDDOWN(ROUNDDOWN(ROUNDDOWN((能力值计算器!F8+能力值计算器!E8*2+ROUNDDOWN(E1400/4,0))*能力值计算器!C2/100+5,0)*能力值计算器!H8,0)*能力值计算器!K8,0)*能力值计算器!L8,0)*VLOOKUP(能力值计算器!J8,能力变化对照表!A:B,2,0),0)</f>
        <v>-39</v>
      </c>
      <c r="J1400">
        <f t="shared" si="171"/>
        <v>0</v>
      </c>
      <c r="K1400">
        <f t="shared" si="172"/>
        <v>-5811</v>
      </c>
      <c r="L1400">
        <f t="shared" si="173"/>
        <v>11026</v>
      </c>
      <c r="M1400">
        <f t="shared" si="174"/>
        <v>227.1</v>
      </c>
      <c r="N1400">
        <f t="shared" si="175"/>
        <v>1</v>
      </c>
    </row>
    <row r="1401" spans="1:14">
      <c r="A1401">
        <f t="shared" si="168"/>
        <v>0</v>
      </c>
      <c r="B1401">
        <f t="shared" si="169"/>
        <v>0</v>
      </c>
      <c r="C1401">
        <v>28</v>
      </c>
      <c r="D1401">
        <v>0</v>
      </c>
      <c r="E1401">
        <f t="shared" si="170"/>
        <v>-999</v>
      </c>
      <c r="F1401">
        <f>能力值计算器!G2</f>
        <v>0</v>
      </c>
      <c r="G1401">
        <f>ROUNDDOWN((能力值计算器!F4+能力值计算器!E4*2+ROUNDDOWN(C1401/4,0))*能力值计算器!C2/100+10+能力值计算器!C2,0)</f>
        <v>149</v>
      </c>
      <c r="H1401">
        <f>ROUNDDOWN(ROUNDDOWN(ROUNDDOWN(ROUNDDOWN(ROUNDDOWN((能力值计算器!F6+能力值计算器!E6*2+ROUNDDOWN(D1401/4,0))*能力值计算器!C2/100+5,0)*能力值计算器!H6,0)*能力值计算器!K6,0)*能力值计算器!L6,0)*VLOOKUP(能力值计算器!J6,能力变化对照表!A:B,2,0),0)</f>
        <v>85</v>
      </c>
      <c r="I1401">
        <f>ROUNDDOWN(ROUNDDOWN(ROUNDDOWN(ROUNDDOWN(ROUNDDOWN((能力值计算器!F8+能力值计算器!E8*2+ROUNDDOWN(E1401/4,0))*能力值计算器!C2/100+5,0)*能力值计算器!H8,0)*能力值计算器!K8,0)*能力值计算器!L8,0)*VLOOKUP(能力值计算器!J8,能力变化对照表!A:B,2,0),0)</f>
        <v>-39</v>
      </c>
      <c r="J1401">
        <f t="shared" si="171"/>
        <v>0</v>
      </c>
      <c r="K1401">
        <f t="shared" si="172"/>
        <v>-5811</v>
      </c>
      <c r="L1401">
        <f t="shared" si="173"/>
        <v>6854</v>
      </c>
      <c r="M1401">
        <f t="shared" si="174"/>
        <v>227.1</v>
      </c>
      <c r="N1401">
        <f t="shared" si="175"/>
        <v>1</v>
      </c>
    </row>
    <row r="1402" spans="1:14">
      <c r="A1402">
        <f t="shared" si="168"/>
        <v>0</v>
      </c>
      <c r="B1402">
        <f t="shared" si="169"/>
        <v>0</v>
      </c>
      <c r="C1402">
        <v>28</v>
      </c>
      <c r="D1402">
        <v>228</v>
      </c>
      <c r="E1402">
        <f t="shared" si="170"/>
        <v>-999</v>
      </c>
      <c r="F1402">
        <f>能力值计算器!G2</f>
        <v>0</v>
      </c>
      <c r="G1402">
        <f>ROUNDDOWN((能力值计算器!F4+能力值计算器!E4*2+ROUNDDOWN(C1402/4,0))*能力值计算器!C2/100+10+能力值计算器!C2,0)</f>
        <v>149</v>
      </c>
      <c r="H1402">
        <f>ROUNDDOWN(ROUNDDOWN(ROUNDDOWN(ROUNDDOWN(ROUNDDOWN((能力值计算器!F6+能力值计算器!E6*2+ROUNDDOWN(D1402/4,0))*能力值计算器!C2/100+5,0)*能力值计算器!H6,0)*能力值计算器!K6,0)*能力值计算器!L6,0)*VLOOKUP(能力值计算器!J6,能力变化对照表!A:B,2,0),0)</f>
        <v>114</v>
      </c>
      <c r="I1402">
        <f>ROUNDDOWN(ROUNDDOWN(ROUNDDOWN(ROUNDDOWN(ROUNDDOWN((能力值计算器!F8+能力值计算器!E8*2+ROUNDDOWN(E1402/4,0))*能力值计算器!C2/100+5,0)*能力值计算器!H8,0)*能力值计算器!K8,0)*能力值计算器!L8,0)*VLOOKUP(能力值计算器!J8,能力变化对照表!A:B,2,0),0)</f>
        <v>-39</v>
      </c>
      <c r="J1402">
        <f t="shared" si="171"/>
        <v>0</v>
      </c>
      <c r="K1402">
        <f t="shared" si="172"/>
        <v>-5811</v>
      </c>
      <c r="L1402">
        <f t="shared" si="173"/>
        <v>11175</v>
      </c>
      <c r="M1402">
        <f t="shared" si="174"/>
        <v>227.1</v>
      </c>
      <c r="N1402">
        <f t="shared" si="175"/>
        <v>1</v>
      </c>
    </row>
    <row r="1403" spans="1:14">
      <c r="A1403">
        <f t="shared" si="168"/>
        <v>0</v>
      </c>
      <c r="B1403">
        <f t="shared" si="169"/>
        <v>0</v>
      </c>
      <c r="C1403">
        <v>96</v>
      </c>
      <c r="D1403">
        <v>80</v>
      </c>
      <c r="E1403">
        <f t="shared" si="170"/>
        <v>-999</v>
      </c>
      <c r="F1403">
        <f>能力值计算器!G2</f>
        <v>0</v>
      </c>
      <c r="G1403">
        <f>ROUNDDOWN((能力值计算器!F4+能力值计算器!E4*2+ROUNDDOWN(C1403/4,0))*能力值计算器!C2/100+10+能力值计算器!C2,0)</f>
        <v>157</v>
      </c>
      <c r="H1403">
        <f>ROUNDDOWN(ROUNDDOWN(ROUNDDOWN(ROUNDDOWN(ROUNDDOWN((能力值计算器!F6+能力值计算器!E6*2+ROUNDDOWN(D1403/4,0))*能力值计算器!C2/100+5,0)*能力值计算器!H6,0)*能力值计算器!K6,0)*能力值计算器!L6,0)*VLOOKUP(能力值计算器!J6,能力变化对照表!A:B,2,0),0)</f>
        <v>95</v>
      </c>
      <c r="I1403">
        <f>ROUNDDOWN(ROUNDDOWN(ROUNDDOWN(ROUNDDOWN(ROUNDDOWN((能力值计算器!F8+能力值计算器!E8*2+ROUNDDOWN(E1403/4,0))*能力值计算器!C2/100+5,0)*能力值计算器!H8,0)*能力值计算器!K8,0)*能力值计算器!L8,0)*VLOOKUP(能力值计算器!J8,能力变化对照表!A:B,2,0),0)</f>
        <v>-39</v>
      </c>
      <c r="J1403">
        <f t="shared" si="171"/>
        <v>0</v>
      </c>
      <c r="K1403">
        <f t="shared" si="172"/>
        <v>-6123</v>
      </c>
      <c r="L1403">
        <f t="shared" si="173"/>
        <v>8792</v>
      </c>
      <c r="M1403">
        <f t="shared" si="174"/>
        <v>235.1</v>
      </c>
      <c r="N1403">
        <f t="shared" si="175"/>
        <v>1</v>
      </c>
    </row>
    <row r="1404" spans="1:14">
      <c r="A1404">
        <f t="shared" si="168"/>
        <v>0</v>
      </c>
      <c r="B1404">
        <f t="shared" si="169"/>
        <v>0</v>
      </c>
      <c r="C1404">
        <v>168</v>
      </c>
      <c r="D1404">
        <v>48</v>
      </c>
      <c r="E1404">
        <f t="shared" si="170"/>
        <v>-999</v>
      </c>
      <c r="F1404">
        <f>能力值计算器!G2</f>
        <v>0</v>
      </c>
      <c r="G1404">
        <f>ROUNDDOWN((能力值计算器!F4+能力值计算器!E4*2+ROUNDDOWN(C1404/4,0))*能力值计算器!C2/100+10+能力值计算器!C2,0)</f>
        <v>166</v>
      </c>
      <c r="H1404">
        <f>ROUNDDOWN(ROUNDDOWN(ROUNDDOWN(ROUNDDOWN(ROUNDDOWN((能力值计算器!F6+能力值计算器!E6*2+ROUNDDOWN(D1404/4,0))*能力值计算器!C2/100+5,0)*能力值计算器!H6,0)*能力值计算器!K6,0)*能力值计算器!L6,0)*VLOOKUP(能力值计算器!J6,能力变化对照表!A:B,2,0),0)</f>
        <v>91</v>
      </c>
      <c r="I1404">
        <f>ROUNDDOWN(ROUNDDOWN(ROUNDDOWN(ROUNDDOWN(ROUNDDOWN((能力值计算器!F8+能力值计算器!E8*2+ROUNDDOWN(E1404/4,0))*能力值计算器!C2/100+5,0)*能力值计算器!H8,0)*能力值计算器!K8,0)*能力值计算器!L8,0)*VLOOKUP(能力值计算器!J8,能力变化对照表!A:B,2,0),0)</f>
        <v>-39</v>
      </c>
      <c r="J1404">
        <f t="shared" si="171"/>
        <v>0</v>
      </c>
      <c r="K1404">
        <f t="shared" si="172"/>
        <v>-6474</v>
      </c>
      <c r="L1404">
        <f t="shared" si="173"/>
        <v>8632</v>
      </c>
      <c r="M1404">
        <f t="shared" si="174"/>
        <v>244.1</v>
      </c>
      <c r="N1404">
        <f t="shared" si="175"/>
        <v>1</v>
      </c>
    </row>
    <row r="1405" spans="1:14">
      <c r="A1405">
        <f t="shared" si="168"/>
        <v>0</v>
      </c>
      <c r="B1405">
        <f t="shared" si="169"/>
        <v>0</v>
      </c>
      <c r="C1405">
        <v>168</v>
      </c>
      <c r="D1405">
        <v>40</v>
      </c>
      <c r="E1405">
        <f t="shared" si="170"/>
        <v>-999</v>
      </c>
      <c r="F1405">
        <f>能力值计算器!G2</f>
        <v>0</v>
      </c>
      <c r="G1405">
        <f>ROUNDDOWN((能力值计算器!F4+能力值计算器!E4*2+ROUNDDOWN(C1405/4,0))*能力值计算器!C2/100+10+能力值计算器!C2,0)</f>
        <v>166</v>
      </c>
      <c r="H1405">
        <f>ROUNDDOWN(ROUNDDOWN(ROUNDDOWN(ROUNDDOWN(ROUNDDOWN((能力值计算器!F6+能力值计算器!E6*2+ROUNDDOWN(D1405/4,0))*能力值计算器!C2/100+5,0)*能力值计算器!H6,0)*能力值计算器!K6,0)*能力值计算器!L6,0)*VLOOKUP(能力值计算器!J6,能力变化对照表!A:B,2,0),0)</f>
        <v>90</v>
      </c>
      <c r="I1405">
        <f>ROUNDDOWN(ROUNDDOWN(ROUNDDOWN(ROUNDDOWN(ROUNDDOWN((能力值计算器!F8+能力值计算器!E8*2+ROUNDDOWN(E1405/4,0))*能力值计算器!C2/100+5,0)*能力值计算器!H8,0)*能力值计算器!K8,0)*能力值计算器!L8,0)*VLOOKUP(能力值计算器!J8,能力变化对照表!A:B,2,0),0)</f>
        <v>-39</v>
      </c>
      <c r="J1405">
        <f t="shared" si="171"/>
        <v>0</v>
      </c>
      <c r="K1405">
        <f t="shared" si="172"/>
        <v>-6474</v>
      </c>
      <c r="L1405">
        <f t="shared" si="173"/>
        <v>8466</v>
      </c>
      <c r="M1405">
        <f t="shared" si="174"/>
        <v>244.1</v>
      </c>
      <c r="N1405">
        <f t="shared" si="175"/>
        <v>1</v>
      </c>
    </row>
    <row r="1406" spans="1:14">
      <c r="A1406">
        <f t="shared" si="168"/>
        <v>0</v>
      </c>
      <c r="B1406">
        <f t="shared" si="169"/>
        <v>0</v>
      </c>
      <c r="C1406">
        <v>96</v>
      </c>
      <c r="D1406">
        <v>88</v>
      </c>
      <c r="E1406">
        <f t="shared" si="170"/>
        <v>-999</v>
      </c>
      <c r="F1406">
        <f>能力值计算器!G2</f>
        <v>0</v>
      </c>
      <c r="G1406">
        <f>ROUNDDOWN((能力值计算器!F4+能力值计算器!E4*2+ROUNDDOWN(C1406/4,0))*能力值计算器!C2/100+10+能力值计算器!C2,0)</f>
        <v>157</v>
      </c>
      <c r="H1406">
        <f>ROUNDDOWN(ROUNDDOWN(ROUNDDOWN(ROUNDDOWN(ROUNDDOWN((能力值计算器!F6+能力值计算器!E6*2+ROUNDDOWN(D1406/4,0))*能力值计算器!C2/100+5,0)*能力值计算器!H6,0)*能力值计算器!K6,0)*能力值计算器!L6,0)*VLOOKUP(能力值计算器!J6,能力变化对照表!A:B,2,0),0)</f>
        <v>96</v>
      </c>
      <c r="I1406">
        <f>ROUNDDOWN(ROUNDDOWN(ROUNDDOWN(ROUNDDOWN(ROUNDDOWN((能力值计算器!F8+能力值计算器!E8*2+ROUNDDOWN(E1406/4,0))*能力值计算器!C2/100+5,0)*能力值计算器!H8,0)*能力值计算器!K8,0)*能力值计算器!L8,0)*VLOOKUP(能力值计算器!J8,能力变化对照表!A:B,2,0),0)</f>
        <v>-39</v>
      </c>
      <c r="J1406">
        <f t="shared" si="171"/>
        <v>0</v>
      </c>
      <c r="K1406">
        <f t="shared" si="172"/>
        <v>-6123</v>
      </c>
      <c r="L1406">
        <f t="shared" si="173"/>
        <v>8949</v>
      </c>
      <c r="M1406">
        <f t="shared" si="174"/>
        <v>235.1</v>
      </c>
      <c r="N1406">
        <f t="shared" si="175"/>
        <v>1</v>
      </c>
    </row>
    <row r="1407" spans="1:14">
      <c r="A1407">
        <f t="shared" si="168"/>
        <v>0</v>
      </c>
      <c r="B1407">
        <f t="shared" si="169"/>
        <v>0</v>
      </c>
      <c r="C1407">
        <v>96</v>
      </c>
      <c r="D1407">
        <v>72</v>
      </c>
      <c r="E1407">
        <f t="shared" si="170"/>
        <v>-999</v>
      </c>
      <c r="F1407">
        <f>能力值计算器!G2</f>
        <v>0</v>
      </c>
      <c r="G1407">
        <f>ROUNDDOWN((能力值计算器!F4+能力值计算器!E4*2+ROUNDDOWN(C1407/4,0))*能力值计算器!C2/100+10+能力值计算器!C2,0)</f>
        <v>157</v>
      </c>
      <c r="H1407">
        <f>ROUNDDOWN(ROUNDDOWN(ROUNDDOWN(ROUNDDOWN(ROUNDDOWN((能力值计算器!F6+能力值计算器!E6*2+ROUNDDOWN(D1407/4,0))*能力值计算器!C2/100+5,0)*能力值计算器!H6,0)*能力值计算器!K6,0)*能力值计算器!L6,0)*VLOOKUP(能力值计算器!J6,能力变化对照表!A:B,2,0),0)</f>
        <v>94</v>
      </c>
      <c r="I1407">
        <f>ROUNDDOWN(ROUNDDOWN(ROUNDDOWN(ROUNDDOWN(ROUNDDOWN((能力值计算器!F8+能力值计算器!E8*2+ROUNDDOWN(E1407/4,0))*能力值计算器!C2/100+5,0)*能力值计算器!H8,0)*能力值计算器!K8,0)*能力值计算器!L8,0)*VLOOKUP(能力值计算器!J8,能力变化对照表!A:B,2,0),0)</f>
        <v>-39</v>
      </c>
      <c r="J1407">
        <f t="shared" si="171"/>
        <v>0</v>
      </c>
      <c r="K1407">
        <f t="shared" si="172"/>
        <v>-6123</v>
      </c>
      <c r="L1407">
        <f t="shared" si="173"/>
        <v>8635</v>
      </c>
      <c r="M1407">
        <f t="shared" si="174"/>
        <v>235.1</v>
      </c>
      <c r="N1407">
        <f t="shared" si="175"/>
        <v>1</v>
      </c>
    </row>
    <row r="1408" spans="1:14">
      <c r="A1408">
        <f t="shared" si="168"/>
        <v>0</v>
      </c>
      <c r="B1408">
        <f t="shared" si="169"/>
        <v>0</v>
      </c>
      <c r="C1408">
        <v>168</v>
      </c>
      <c r="D1408">
        <v>56</v>
      </c>
      <c r="E1408">
        <f t="shared" si="170"/>
        <v>-999</v>
      </c>
      <c r="F1408">
        <f>能力值计算器!G2</f>
        <v>0</v>
      </c>
      <c r="G1408">
        <f>ROUNDDOWN((能力值计算器!F4+能力值计算器!E4*2+ROUNDDOWN(C1408/4,0))*能力值计算器!C2/100+10+能力值计算器!C2,0)</f>
        <v>166</v>
      </c>
      <c r="H1408">
        <f>ROUNDDOWN(ROUNDDOWN(ROUNDDOWN(ROUNDDOWN(ROUNDDOWN((能力值计算器!F6+能力值计算器!E6*2+ROUNDDOWN(D1408/4,0))*能力值计算器!C2/100+5,0)*能力值计算器!H6,0)*能力值计算器!K6,0)*能力值计算器!L6,0)*VLOOKUP(能力值计算器!J6,能力变化对照表!A:B,2,0),0)</f>
        <v>92</v>
      </c>
      <c r="I1408">
        <f>ROUNDDOWN(ROUNDDOWN(ROUNDDOWN(ROUNDDOWN(ROUNDDOWN((能力值计算器!F8+能力值计算器!E8*2+ROUNDDOWN(E1408/4,0))*能力值计算器!C2/100+5,0)*能力值计算器!H8,0)*能力值计算器!K8,0)*能力值计算器!L8,0)*VLOOKUP(能力值计算器!J8,能力变化对照表!A:B,2,0),0)</f>
        <v>-39</v>
      </c>
      <c r="J1408">
        <f t="shared" si="171"/>
        <v>0</v>
      </c>
      <c r="K1408">
        <f t="shared" si="172"/>
        <v>-6474</v>
      </c>
      <c r="L1408">
        <f t="shared" si="173"/>
        <v>8798</v>
      </c>
      <c r="M1408">
        <f t="shared" si="174"/>
        <v>244.1</v>
      </c>
      <c r="N1408">
        <f t="shared" si="175"/>
        <v>1</v>
      </c>
    </row>
    <row r="1409" spans="1:14">
      <c r="A1409">
        <f t="shared" si="168"/>
        <v>0</v>
      </c>
      <c r="B1409">
        <f t="shared" si="169"/>
        <v>0</v>
      </c>
      <c r="C1409">
        <v>168</v>
      </c>
      <c r="D1409">
        <v>32</v>
      </c>
      <c r="E1409">
        <f t="shared" si="170"/>
        <v>-999</v>
      </c>
      <c r="F1409">
        <f>能力值计算器!G2</f>
        <v>0</v>
      </c>
      <c r="G1409">
        <f>ROUNDDOWN((能力值计算器!F4+能力值计算器!E4*2+ROUNDDOWN(C1409/4,0))*能力值计算器!C2/100+10+能力值计算器!C2,0)</f>
        <v>166</v>
      </c>
      <c r="H1409">
        <f>ROUNDDOWN(ROUNDDOWN(ROUNDDOWN(ROUNDDOWN(ROUNDDOWN((能力值计算器!F6+能力值计算器!E6*2+ROUNDDOWN(D1409/4,0))*能力值计算器!C2/100+5,0)*能力值计算器!H6,0)*能力值计算器!K6,0)*能力值计算器!L6,0)*VLOOKUP(能力值计算器!J6,能力变化对照表!A:B,2,0),0)</f>
        <v>89</v>
      </c>
      <c r="I1409">
        <f>ROUNDDOWN(ROUNDDOWN(ROUNDDOWN(ROUNDDOWN(ROUNDDOWN((能力值计算器!F8+能力值计算器!E8*2+ROUNDDOWN(E1409/4,0))*能力值计算器!C2/100+5,0)*能力值计算器!H8,0)*能力值计算器!K8,0)*能力值计算器!L8,0)*VLOOKUP(能力值计算器!J8,能力变化对照表!A:B,2,0),0)</f>
        <v>-39</v>
      </c>
      <c r="J1409">
        <f t="shared" si="171"/>
        <v>0</v>
      </c>
      <c r="K1409">
        <f t="shared" si="172"/>
        <v>-6474</v>
      </c>
      <c r="L1409">
        <f t="shared" si="173"/>
        <v>8300</v>
      </c>
      <c r="M1409">
        <f t="shared" si="174"/>
        <v>244.1</v>
      </c>
      <c r="N1409">
        <f t="shared" si="175"/>
        <v>1</v>
      </c>
    </row>
    <row r="1410" spans="1:14">
      <c r="A1410">
        <f t="shared" ref="A1410:A1473" si="176">IF(N1410=1,0,L1410+1/M1410)</f>
        <v>0</v>
      </c>
      <c r="B1410">
        <f t="shared" ref="B1410:B1473" si="177">IF(A1410=MAX(A:A),1,0)</f>
        <v>0</v>
      </c>
      <c r="C1410">
        <v>96</v>
      </c>
      <c r="D1410">
        <v>96</v>
      </c>
      <c r="E1410">
        <f t="shared" ref="E1410:E1473" si="178">IF(F1410-D1410-C1410&gt;253,-999,IF(F1410-D1410-C1410&lt;0,-999,F1410-D1410-C1410))</f>
        <v>-999</v>
      </c>
      <c r="F1410">
        <f>能力值计算器!G2</f>
        <v>0</v>
      </c>
      <c r="G1410">
        <f>ROUNDDOWN((能力值计算器!F4+能力值计算器!E4*2+ROUNDDOWN(C1410/4,0))*能力值计算器!C2/100+10+能力值计算器!C2,0)</f>
        <v>157</v>
      </c>
      <c r="H1410">
        <f>ROUNDDOWN(ROUNDDOWN(ROUNDDOWN(ROUNDDOWN(ROUNDDOWN((能力值计算器!F6+能力值计算器!E6*2+ROUNDDOWN(D1410/4,0))*能力值计算器!C2/100+5,0)*能力值计算器!H6,0)*能力值计算器!K6,0)*能力值计算器!L6,0)*VLOOKUP(能力值计算器!J6,能力变化对照表!A:B,2,0),0)</f>
        <v>97</v>
      </c>
      <c r="I1410">
        <f>ROUNDDOWN(ROUNDDOWN(ROUNDDOWN(ROUNDDOWN(ROUNDDOWN((能力值计算器!F8+能力值计算器!E8*2+ROUNDDOWN(E1410/4,0))*能力值计算器!C2/100+5,0)*能力值计算器!H8,0)*能力值计算器!K8,0)*能力值计算器!L8,0)*VLOOKUP(能力值计算器!J8,能力变化对照表!A:B,2,0),0)</f>
        <v>-39</v>
      </c>
      <c r="J1410">
        <f t="shared" ref="J1410:J1473" si="179">IF(E1410&lt;0,0,G1410*H1410)</f>
        <v>0</v>
      </c>
      <c r="K1410">
        <f t="shared" ref="K1410:K1473" si="180">G1410*I1410</f>
        <v>-6123</v>
      </c>
      <c r="L1410">
        <f t="shared" ref="L1410:L1473" si="181">(H1410+I1410)*G1410</f>
        <v>9106</v>
      </c>
      <c r="M1410">
        <f t="shared" ref="M1410:M1473" si="182">IF(H1410+I1410-G1410&lt;0,G1410-H1410-I1410,H1410+I1410-G1410)+IF(H1410-I1410&lt;0,I1410-H1410,H1410-I1410)+0.1</f>
        <v>235.1</v>
      </c>
      <c r="N1410">
        <f t="shared" ref="N1410:N1473" si="183">IF(E1410&lt;0,1,0)</f>
        <v>1</v>
      </c>
    </row>
    <row r="1411" spans="1:14">
      <c r="A1411">
        <f t="shared" si="176"/>
        <v>0</v>
      </c>
      <c r="B1411">
        <f t="shared" si="177"/>
        <v>0</v>
      </c>
      <c r="C1411">
        <v>96</v>
      </c>
      <c r="D1411">
        <v>64</v>
      </c>
      <c r="E1411">
        <f t="shared" si="178"/>
        <v>-999</v>
      </c>
      <c r="F1411">
        <f>能力值计算器!G2</f>
        <v>0</v>
      </c>
      <c r="G1411">
        <f>ROUNDDOWN((能力值计算器!F4+能力值计算器!E4*2+ROUNDDOWN(C1411/4,0))*能力值计算器!C2/100+10+能力值计算器!C2,0)</f>
        <v>157</v>
      </c>
      <c r="H1411">
        <f>ROUNDDOWN(ROUNDDOWN(ROUNDDOWN(ROUNDDOWN(ROUNDDOWN((能力值计算器!F6+能力值计算器!E6*2+ROUNDDOWN(D1411/4,0))*能力值计算器!C2/100+5,0)*能力值计算器!H6,0)*能力值计算器!K6,0)*能力值计算器!L6,0)*VLOOKUP(能力值计算器!J6,能力变化对照表!A:B,2,0),0)</f>
        <v>93</v>
      </c>
      <c r="I1411">
        <f>ROUNDDOWN(ROUNDDOWN(ROUNDDOWN(ROUNDDOWN(ROUNDDOWN((能力值计算器!F8+能力值计算器!E8*2+ROUNDDOWN(E1411/4,0))*能力值计算器!C2/100+5,0)*能力值计算器!H8,0)*能力值计算器!K8,0)*能力值计算器!L8,0)*VLOOKUP(能力值计算器!J8,能力变化对照表!A:B,2,0),0)</f>
        <v>-39</v>
      </c>
      <c r="J1411">
        <f t="shared" si="179"/>
        <v>0</v>
      </c>
      <c r="K1411">
        <f t="shared" si="180"/>
        <v>-6123</v>
      </c>
      <c r="L1411">
        <f t="shared" si="181"/>
        <v>8478</v>
      </c>
      <c r="M1411">
        <f t="shared" si="182"/>
        <v>235.1</v>
      </c>
      <c r="N1411">
        <f t="shared" si="183"/>
        <v>1</v>
      </c>
    </row>
    <row r="1412" spans="1:14">
      <c r="A1412">
        <f t="shared" si="176"/>
        <v>0</v>
      </c>
      <c r="B1412">
        <f t="shared" si="177"/>
        <v>0</v>
      </c>
      <c r="C1412">
        <v>168</v>
      </c>
      <c r="D1412">
        <v>64</v>
      </c>
      <c r="E1412">
        <f t="shared" si="178"/>
        <v>-999</v>
      </c>
      <c r="F1412">
        <f>能力值计算器!G2</f>
        <v>0</v>
      </c>
      <c r="G1412">
        <f>ROUNDDOWN((能力值计算器!F4+能力值计算器!E4*2+ROUNDDOWN(C1412/4,0))*能力值计算器!C2/100+10+能力值计算器!C2,0)</f>
        <v>166</v>
      </c>
      <c r="H1412">
        <f>ROUNDDOWN(ROUNDDOWN(ROUNDDOWN(ROUNDDOWN(ROUNDDOWN((能力值计算器!F6+能力值计算器!E6*2+ROUNDDOWN(D1412/4,0))*能力值计算器!C2/100+5,0)*能力值计算器!H6,0)*能力值计算器!K6,0)*能力值计算器!L6,0)*VLOOKUP(能力值计算器!J6,能力变化对照表!A:B,2,0),0)</f>
        <v>93</v>
      </c>
      <c r="I1412">
        <f>ROUNDDOWN(ROUNDDOWN(ROUNDDOWN(ROUNDDOWN(ROUNDDOWN((能力值计算器!F8+能力值计算器!E8*2+ROUNDDOWN(E1412/4,0))*能力值计算器!C2/100+5,0)*能力值计算器!H8,0)*能力值计算器!K8,0)*能力值计算器!L8,0)*VLOOKUP(能力值计算器!J8,能力变化对照表!A:B,2,0),0)</f>
        <v>-39</v>
      </c>
      <c r="J1412">
        <f t="shared" si="179"/>
        <v>0</v>
      </c>
      <c r="K1412">
        <f t="shared" si="180"/>
        <v>-6474</v>
      </c>
      <c r="L1412">
        <f t="shared" si="181"/>
        <v>8964</v>
      </c>
      <c r="M1412">
        <f t="shared" si="182"/>
        <v>244.1</v>
      </c>
      <c r="N1412">
        <f t="shared" si="183"/>
        <v>1</v>
      </c>
    </row>
    <row r="1413" spans="1:14">
      <c r="A1413">
        <f t="shared" si="176"/>
        <v>0</v>
      </c>
      <c r="B1413">
        <f t="shared" si="177"/>
        <v>0</v>
      </c>
      <c r="C1413">
        <v>168</v>
      </c>
      <c r="D1413">
        <v>24</v>
      </c>
      <c r="E1413">
        <f t="shared" si="178"/>
        <v>-999</v>
      </c>
      <c r="F1413">
        <f>能力值计算器!G2</f>
        <v>0</v>
      </c>
      <c r="G1413">
        <f>ROUNDDOWN((能力值计算器!F4+能力值计算器!E4*2+ROUNDDOWN(C1413/4,0))*能力值计算器!C2/100+10+能力值计算器!C2,0)</f>
        <v>166</v>
      </c>
      <c r="H1413">
        <f>ROUNDDOWN(ROUNDDOWN(ROUNDDOWN(ROUNDDOWN(ROUNDDOWN((能力值计算器!F6+能力值计算器!E6*2+ROUNDDOWN(D1413/4,0))*能力值计算器!C2/100+5,0)*能力值计算器!H6,0)*能力值计算器!K6,0)*能力值计算器!L6,0)*VLOOKUP(能力值计算器!J6,能力变化对照表!A:B,2,0),0)</f>
        <v>88</v>
      </c>
      <c r="I1413">
        <f>ROUNDDOWN(ROUNDDOWN(ROUNDDOWN(ROUNDDOWN(ROUNDDOWN((能力值计算器!F8+能力值计算器!E8*2+ROUNDDOWN(E1413/4,0))*能力值计算器!C2/100+5,0)*能力值计算器!H8,0)*能力值计算器!K8,0)*能力值计算器!L8,0)*VLOOKUP(能力值计算器!J8,能力变化对照表!A:B,2,0),0)</f>
        <v>-39</v>
      </c>
      <c r="J1413">
        <f t="shared" si="179"/>
        <v>0</v>
      </c>
      <c r="K1413">
        <f t="shared" si="180"/>
        <v>-6474</v>
      </c>
      <c r="L1413">
        <f t="shared" si="181"/>
        <v>8134</v>
      </c>
      <c r="M1413">
        <f t="shared" si="182"/>
        <v>244.1</v>
      </c>
      <c r="N1413">
        <f t="shared" si="183"/>
        <v>1</v>
      </c>
    </row>
    <row r="1414" spans="1:14">
      <c r="A1414">
        <f t="shared" si="176"/>
        <v>0</v>
      </c>
      <c r="B1414">
        <f t="shared" si="177"/>
        <v>0</v>
      </c>
      <c r="C1414">
        <v>96</v>
      </c>
      <c r="D1414">
        <v>104</v>
      </c>
      <c r="E1414">
        <f t="shared" si="178"/>
        <v>-999</v>
      </c>
      <c r="F1414">
        <f>能力值计算器!G2</f>
        <v>0</v>
      </c>
      <c r="G1414">
        <f>ROUNDDOWN((能力值计算器!F4+能力值计算器!E4*2+ROUNDDOWN(C1414/4,0))*能力值计算器!C2/100+10+能力值计算器!C2,0)</f>
        <v>157</v>
      </c>
      <c r="H1414">
        <f>ROUNDDOWN(ROUNDDOWN(ROUNDDOWN(ROUNDDOWN(ROUNDDOWN((能力值计算器!F6+能力值计算器!E6*2+ROUNDDOWN(D1414/4,0))*能力值计算器!C2/100+5,0)*能力值计算器!H6,0)*能力值计算器!K6,0)*能力值计算器!L6,0)*VLOOKUP(能力值计算器!J6,能力变化对照表!A:B,2,0),0)</f>
        <v>98</v>
      </c>
      <c r="I1414">
        <f>ROUNDDOWN(ROUNDDOWN(ROUNDDOWN(ROUNDDOWN(ROUNDDOWN((能力值计算器!F8+能力值计算器!E8*2+ROUNDDOWN(E1414/4,0))*能力值计算器!C2/100+5,0)*能力值计算器!H8,0)*能力值计算器!K8,0)*能力值计算器!L8,0)*VLOOKUP(能力值计算器!J8,能力变化对照表!A:B,2,0),0)</f>
        <v>-39</v>
      </c>
      <c r="J1414">
        <f t="shared" si="179"/>
        <v>0</v>
      </c>
      <c r="K1414">
        <f t="shared" si="180"/>
        <v>-6123</v>
      </c>
      <c r="L1414">
        <f t="shared" si="181"/>
        <v>9263</v>
      </c>
      <c r="M1414">
        <f t="shared" si="182"/>
        <v>235.1</v>
      </c>
      <c r="N1414">
        <f t="shared" si="183"/>
        <v>1</v>
      </c>
    </row>
    <row r="1415" spans="1:14">
      <c r="A1415">
        <f t="shared" si="176"/>
        <v>0</v>
      </c>
      <c r="B1415">
        <f t="shared" si="177"/>
        <v>0</v>
      </c>
      <c r="C1415">
        <v>96</v>
      </c>
      <c r="D1415">
        <v>56</v>
      </c>
      <c r="E1415">
        <f t="shared" si="178"/>
        <v>-999</v>
      </c>
      <c r="F1415">
        <f>能力值计算器!G2</f>
        <v>0</v>
      </c>
      <c r="G1415">
        <f>ROUNDDOWN((能力值计算器!F4+能力值计算器!E4*2+ROUNDDOWN(C1415/4,0))*能力值计算器!C2/100+10+能力值计算器!C2,0)</f>
        <v>157</v>
      </c>
      <c r="H1415">
        <f>ROUNDDOWN(ROUNDDOWN(ROUNDDOWN(ROUNDDOWN(ROUNDDOWN((能力值计算器!F6+能力值计算器!E6*2+ROUNDDOWN(D1415/4,0))*能力值计算器!C2/100+5,0)*能力值计算器!H6,0)*能力值计算器!K6,0)*能力值计算器!L6,0)*VLOOKUP(能力值计算器!J6,能力变化对照表!A:B,2,0),0)</f>
        <v>92</v>
      </c>
      <c r="I1415">
        <f>ROUNDDOWN(ROUNDDOWN(ROUNDDOWN(ROUNDDOWN(ROUNDDOWN((能力值计算器!F8+能力值计算器!E8*2+ROUNDDOWN(E1415/4,0))*能力值计算器!C2/100+5,0)*能力值计算器!H8,0)*能力值计算器!K8,0)*能力值计算器!L8,0)*VLOOKUP(能力值计算器!J8,能力变化对照表!A:B,2,0),0)</f>
        <v>-39</v>
      </c>
      <c r="J1415">
        <f t="shared" si="179"/>
        <v>0</v>
      </c>
      <c r="K1415">
        <f t="shared" si="180"/>
        <v>-6123</v>
      </c>
      <c r="L1415">
        <f t="shared" si="181"/>
        <v>8321</v>
      </c>
      <c r="M1415">
        <f t="shared" si="182"/>
        <v>235.1</v>
      </c>
      <c r="N1415">
        <f t="shared" si="183"/>
        <v>1</v>
      </c>
    </row>
    <row r="1416" spans="1:14">
      <c r="A1416">
        <f t="shared" si="176"/>
        <v>0</v>
      </c>
      <c r="B1416">
        <f t="shared" si="177"/>
        <v>0</v>
      </c>
      <c r="C1416">
        <v>168</v>
      </c>
      <c r="D1416">
        <v>72</v>
      </c>
      <c r="E1416">
        <f t="shared" si="178"/>
        <v>-999</v>
      </c>
      <c r="F1416">
        <f>能力值计算器!G2</f>
        <v>0</v>
      </c>
      <c r="G1416">
        <f>ROUNDDOWN((能力值计算器!F4+能力值计算器!E4*2+ROUNDDOWN(C1416/4,0))*能力值计算器!C2/100+10+能力值计算器!C2,0)</f>
        <v>166</v>
      </c>
      <c r="H1416">
        <f>ROUNDDOWN(ROUNDDOWN(ROUNDDOWN(ROUNDDOWN(ROUNDDOWN((能力值计算器!F6+能力值计算器!E6*2+ROUNDDOWN(D1416/4,0))*能力值计算器!C2/100+5,0)*能力值计算器!H6,0)*能力值计算器!K6,0)*能力值计算器!L6,0)*VLOOKUP(能力值计算器!J6,能力变化对照表!A:B,2,0),0)</f>
        <v>94</v>
      </c>
      <c r="I1416">
        <f>ROUNDDOWN(ROUNDDOWN(ROUNDDOWN(ROUNDDOWN(ROUNDDOWN((能力值计算器!F8+能力值计算器!E8*2+ROUNDDOWN(E1416/4,0))*能力值计算器!C2/100+5,0)*能力值计算器!H8,0)*能力值计算器!K8,0)*能力值计算器!L8,0)*VLOOKUP(能力值计算器!J8,能力变化对照表!A:B,2,0),0)</f>
        <v>-39</v>
      </c>
      <c r="J1416">
        <f t="shared" si="179"/>
        <v>0</v>
      </c>
      <c r="K1416">
        <f t="shared" si="180"/>
        <v>-6474</v>
      </c>
      <c r="L1416">
        <f t="shared" si="181"/>
        <v>9130</v>
      </c>
      <c r="M1416">
        <f t="shared" si="182"/>
        <v>244.1</v>
      </c>
      <c r="N1416">
        <f t="shared" si="183"/>
        <v>1</v>
      </c>
    </row>
    <row r="1417" spans="1:14">
      <c r="A1417">
        <f t="shared" si="176"/>
        <v>0</v>
      </c>
      <c r="B1417">
        <f t="shared" si="177"/>
        <v>0</v>
      </c>
      <c r="C1417">
        <v>168</v>
      </c>
      <c r="D1417">
        <v>16</v>
      </c>
      <c r="E1417">
        <f t="shared" si="178"/>
        <v>-999</v>
      </c>
      <c r="F1417">
        <f>能力值计算器!G2</f>
        <v>0</v>
      </c>
      <c r="G1417">
        <f>ROUNDDOWN((能力值计算器!F4+能力值计算器!E4*2+ROUNDDOWN(C1417/4,0))*能力值计算器!C2/100+10+能力值计算器!C2,0)</f>
        <v>166</v>
      </c>
      <c r="H1417">
        <f>ROUNDDOWN(ROUNDDOWN(ROUNDDOWN(ROUNDDOWN(ROUNDDOWN((能力值计算器!F6+能力值计算器!E6*2+ROUNDDOWN(D1417/4,0))*能力值计算器!C2/100+5,0)*能力值计算器!H6,0)*能力值计算器!K6,0)*能力值计算器!L6,0)*VLOOKUP(能力值计算器!J6,能力变化对照表!A:B,2,0),0)</f>
        <v>87</v>
      </c>
      <c r="I1417">
        <f>ROUNDDOWN(ROUNDDOWN(ROUNDDOWN(ROUNDDOWN(ROUNDDOWN((能力值计算器!F8+能力值计算器!E8*2+ROUNDDOWN(E1417/4,0))*能力值计算器!C2/100+5,0)*能力值计算器!H8,0)*能力值计算器!K8,0)*能力值计算器!L8,0)*VLOOKUP(能力值计算器!J8,能力变化对照表!A:B,2,0),0)</f>
        <v>-39</v>
      </c>
      <c r="J1417">
        <f t="shared" si="179"/>
        <v>0</v>
      </c>
      <c r="K1417">
        <f t="shared" si="180"/>
        <v>-6474</v>
      </c>
      <c r="L1417">
        <f t="shared" si="181"/>
        <v>7968</v>
      </c>
      <c r="M1417">
        <f t="shared" si="182"/>
        <v>244.1</v>
      </c>
      <c r="N1417">
        <f t="shared" si="183"/>
        <v>1</v>
      </c>
    </row>
    <row r="1418" spans="1:14">
      <c r="A1418">
        <f t="shared" si="176"/>
        <v>0</v>
      </c>
      <c r="B1418">
        <f t="shared" si="177"/>
        <v>0</v>
      </c>
      <c r="C1418">
        <v>96</v>
      </c>
      <c r="D1418">
        <v>112</v>
      </c>
      <c r="E1418">
        <f t="shared" si="178"/>
        <v>-999</v>
      </c>
      <c r="F1418">
        <f>能力值计算器!G2</f>
        <v>0</v>
      </c>
      <c r="G1418">
        <f>ROUNDDOWN((能力值计算器!F4+能力值计算器!E4*2+ROUNDDOWN(C1418/4,0))*能力值计算器!C2/100+10+能力值计算器!C2,0)</f>
        <v>157</v>
      </c>
      <c r="H1418">
        <f>ROUNDDOWN(ROUNDDOWN(ROUNDDOWN(ROUNDDOWN(ROUNDDOWN((能力值计算器!F6+能力值计算器!E6*2+ROUNDDOWN(D1418/4,0))*能力值计算器!C2/100+5,0)*能力值计算器!H6,0)*能力值计算器!K6,0)*能力值计算器!L6,0)*VLOOKUP(能力值计算器!J6,能力变化对照表!A:B,2,0),0)</f>
        <v>99</v>
      </c>
      <c r="I1418">
        <f>ROUNDDOWN(ROUNDDOWN(ROUNDDOWN(ROUNDDOWN(ROUNDDOWN((能力值计算器!F8+能力值计算器!E8*2+ROUNDDOWN(E1418/4,0))*能力值计算器!C2/100+5,0)*能力值计算器!H8,0)*能力值计算器!K8,0)*能力值计算器!L8,0)*VLOOKUP(能力值计算器!J8,能力变化对照表!A:B,2,0),0)</f>
        <v>-39</v>
      </c>
      <c r="J1418">
        <f t="shared" si="179"/>
        <v>0</v>
      </c>
      <c r="K1418">
        <f t="shared" si="180"/>
        <v>-6123</v>
      </c>
      <c r="L1418">
        <f t="shared" si="181"/>
        <v>9420</v>
      </c>
      <c r="M1418">
        <f t="shared" si="182"/>
        <v>235.1</v>
      </c>
      <c r="N1418">
        <f t="shared" si="183"/>
        <v>1</v>
      </c>
    </row>
    <row r="1419" spans="1:14">
      <c r="A1419">
        <f t="shared" si="176"/>
        <v>0</v>
      </c>
      <c r="B1419">
        <f t="shared" si="177"/>
        <v>0</v>
      </c>
      <c r="C1419">
        <v>96</v>
      </c>
      <c r="D1419">
        <v>48</v>
      </c>
      <c r="E1419">
        <f t="shared" si="178"/>
        <v>-999</v>
      </c>
      <c r="F1419">
        <f>能力值计算器!G2</f>
        <v>0</v>
      </c>
      <c r="G1419">
        <f>ROUNDDOWN((能力值计算器!F4+能力值计算器!E4*2+ROUNDDOWN(C1419/4,0))*能力值计算器!C2/100+10+能力值计算器!C2,0)</f>
        <v>157</v>
      </c>
      <c r="H1419">
        <f>ROUNDDOWN(ROUNDDOWN(ROUNDDOWN(ROUNDDOWN(ROUNDDOWN((能力值计算器!F6+能力值计算器!E6*2+ROUNDDOWN(D1419/4,0))*能力值计算器!C2/100+5,0)*能力值计算器!H6,0)*能力值计算器!K6,0)*能力值计算器!L6,0)*VLOOKUP(能力值计算器!J6,能力变化对照表!A:B,2,0),0)</f>
        <v>91</v>
      </c>
      <c r="I1419">
        <f>ROUNDDOWN(ROUNDDOWN(ROUNDDOWN(ROUNDDOWN(ROUNDDOWN((能力值计算器!F8+能力值计算器!E8*2+ROUNDDOWN(E1419/4,0))*能力值计算器!C2/100+5,0)*能力值计算器!H8,0)*能力值计算器!K8,0)*能力值计算器!L8,0)*VLOOKUP(能力值计算器!J8,能力变化对照表!A:B,2,0),0)</f>
        <v>-39</v>
      </c>
      <c r="J1419">
        <f t="shared" si="179"/>
        <v>0</v>
      </c>
      <c r="K1419">
        <f t="shared" si="180"/>
        <v>-6123</v>
      </c>
      <c r="L1419">
        <f t="shared" si="181"/>
        <v>8164</v>
      </c>
      <c r="M1419">
        <f t="shared" si="182"/>
        <v>235.1</v>
      </c>
      <c r="N1419">
        <f t="shared" si="183"/>
        <v>1</v>
      </c>
    </row>
    <row r="1420" spans="1:14">
      <c r="A1420">
        <f t="shared" si="176"/>
        <v>0</v>
      </c>
      <c r="B1420">
        <f t="shared" si="177"/>
        <v>0</v>
      </c>
      <c r="C1420">
        <v>168</v>
      </c>
      <c r="D1420">
        <v>80</v>
      </c>
      <c r="E1420">
        <f t="shared" si="178"/>
        <v>-999</v>
      </c>
      <c r="F1420">
        <f>能力值计算器!G2</f>
        <v>0</v>
      </c>
      <c r="G1420">
        <f>ROUNDDOWN((能力值计算器!F4+能力值计算器!E4*2+ROUNDDOWN(C1420/4,0))*能力值计算器!C2/100+10+能力值计算器!C2,0)</f>
        <v>166</v>
      </c>
      <c r="H1420">
        <f>ROUNDDOWN(ROUNDDOWN(ROUNDDOWN(ROUNDDOWN(ROUNDDOWN((能力值计算器!F6+能力值计算器!E6*2+ROUNDDOWN(D1420/4,0))*能力值计算器!C2/100+5,0)*能力值计算器!H6,0)*能力值计算器!K6,0)*能力值计算器!L6,0)*VLOOKUP(能力值计算器!J6,能力变化对照表!A:B,2,0),0)</f>
        <v>95</v>
      </c>
      <c r="I1420">
        <f>ROUNDDOWN(ROUNDDOWN(ROUNDDOWN(ROUNDDOWN(ROUNDDOWN((能力值计算器!F8+能力值计算器!E8*2+ROUNDDOWN(E1420/4,0))*能力值计算器!C2/100+5,0)*能力值计算器!H8,0)*能力值计算器!K8,0)*能力值计算器!L8,0)*VLOOKUP(能力值计算器!J8,能力变化对照表!A:B,2,0),0)</f>
        <v>-39</v>
      </c>
      <c r="J1420">
        <f t="shared" si="179"/>
        <v>0</v>
      </c>
      <c r="K1420">
        <f t="shared" si="180"/>
        <v>-6474</v>
      </c>
      <c r="L1420">
        <f t="shared" si="181"/>
        <v>9296</v>
      </c>
      <c r="M1420">
        <f t="shared" si="182"/>
        <v>244.1</v>
      </c>
      <c r="N1420">
        <f t="shared" si="183"/>
        <v>1</v>
      </c>
    </row>
    <row r="1421" spans="1:14">
      <c r="A1421">
        <f t="shared" si="176"/>
        <v>0</v>
      </c>
      <c r="B1421">
        <f t="shared" si="177"/>
        <v>0</v>
      </c>
      <c r="C1421">
        <v>168</v>
      </c>
      <c r="D1421">
        <v>8</v>
      </c>
      <c r="E1421">
        <f t="shared" si="178"/>
        <v>-999</v>
      </c>
      <c r="F1421">
        <f>能力值计算器!G2</f>
        <v>0</v>
      </c>
      <c r="G1421">
        <f>ROUNDDOWN((能力值计算器!F4+能力值计算器!E4*2+ROUNDDOWN(C1421/4,0))*能力值计算器!C2/100+10+能力值计算器!C2,0)</f>
        <v>166</v>
      </c>
      <c r="H1421">
        <f>ROUNDDOWN(ROUNDDOWN(ROUNDDOWN(ROUNDDOWN(ROUNDDOWN((能力值计算器!F6+能力值计算器!E6*2+ROUNDDOWN(D1421/4,0))*能力值计算器!C2/100+5,0)*能力值计算器!H6,0)*能力值计算器!K6,0)*能力值计算器!L6,0)*VLOOKUP(能力值计算器!J6,能力变化对照表!A:B,2,0),0)</f>
        <v>86</v>
      </c>
      <c r="I1421">
        <f>ROUNDDOWN(ROUNDDOWN(ROUNDDOWN(ROUNDDOWN(ROUNDDOWN((能力值计算器!F8+能力值计算器!E8*2+ROUNDDOWN(E1421/4,0))*能力值计算器!C2/100+5,0)*能力值计算器!H8,0)*能力值计算器!K8,0)*能力值计算器!L8,0)*VLOOKUP(能力值计算器!J8,能力变化对照表!A:B,2,0),0)</f>
        <v>-39</v>
      </c>
      <c r="J1421">
        <f t="shared" si="179"/>
        <v>0</v>
      </c>
      <c r="K1421">
        <f t="shared" si="180"/>
        <v>-6474</v>
      </c>
      <c r="L1421">
        <f t="shared" si="181"/>
        <v>7802</v>
      </c>
      <c r="M1421">
        <f t="shared" si="182"/>
        <v>244.1</v>
      </c>
      <c r="N1421">
        <f t="shared" si="183"/>
        <v>1</v>
      </c>
    </row>
    <row r="1422" spans="1:14">
      <c r="A1422">
        <f t="shared" si="176"/>
        <v>0</v>
      </c>
      <c r="B1422">
        <f t="shared" si="177"/>
        <v>0</v>
      </c>
      <c r="C1422">
        <v>96</v>
      </c>
      <c r="D1422">
        <v>120</v>
      </c>
      <c r="E1422">
        <f t="shared" si="178"/>
        <v>-999</v>
      </c>
      <c r="F1422">
        <f>能力值计算器!G2</f>
        <v>0</v>
      </c>
      <c r="G1422">
        <f>ROUNDDOWN((能力值计算器!F4+能力值计算器!E4*2+ROUNDDOWN(C1422/4,0))*能力值计算器!C2/100+10+能力值计算器!C2,0)</f>
        <v>157</v>
      </c>
      <c r="H1422">
        <f>ROUNDDOWN(ROUNDDOWN(ROUNDDOWN(ROUNDDOWN(ROUNDDOWN((能力值计算器!F6+能力值计算器!E6*2+ROUNDDOWN(D1422/4,0))*能力值计算器!C2/100+5,0)*能力值计算器!H6,0)*能力值计算器!K6,0)*能力值计算器!L6,0)*VLOOKUP(能力值计算器!J6,能力变化对照表!A:B,2,0),0)</f>
        <v>100</v>
      </c>
      <c r="I1422">
        <f>ROUNDDOWN(ROUNDDOWN(ROUNDDOWN(ROUNDDOWN(ROUNDDOWN((能力值计算器!F8+能力值计算器!E8*2+ROUNDDOWN(E1422/4,0))*能力值计算器!C2/100+5,0)*能力值计算器!H8,0)*能力值计算器!K8,0)*能力值计算器!L8,0)*VLOOKUP(能力值计算器!J8,能力变化对照表!A:B,2,0),0)</f>
        <v>-39</v>
      </c>
      <c r="J1422">
        <f t="shared" si="179"/>
        <v>0</v>
      </c>
      <c r="K1422">
        <f t="shared" si="180"/>
        <v>-6123</v>
      </c>
      <c r="L1422">
        <f t="shared" si="181"/>
        <v>9577</v>
      </c>
      <c r="M1422">
        <f t="shared" si="182"/>
        <v>235.1</v>
      </c>
      <c r="N1422">
        <f t="shared" si="183"/>
        <v>1</v>
      </c>
    </row>
    <row r="1423" spans="1:14">
      <c r="A1423">
        <f t="shared" si="176"/>
        <v>0</v>
      </c>
      <c r="B1423">
        <f t="shared" si="177"/>
        <v>0</v>
      </c>
      <c r="C1423">
        <v>96</v>
      </c>
      <c r="D1423">
        <v>40</v>
      </c>
      <c r="E1423">
        <f t="shared" si="178"/>
        <v>-999</v>
      </c>
      <c r="F1423">
        <f>能力值计算器!G2</f>
        <v>0</v>
      </c>
      <c r="G1423">
        <f>ROUNDDOWN((能力值计算器!F4+能力值计算器!E4*2+ROUNDDOWN(C1423/4,0))*能力值计算器!C2/100+10+能力值计算器!C2,0)</f>
        <v>157</v>
      </c>
      <c r="H1423">
        <f>ROUNDDOWN(ROUNDDOWN(ROUNDDOWN(ROUNDDOWN(ROUNDDOWN((能力值计算器!F6+能力值计算器!E6*2+ROUNDDOWN(D1423/4,0))*能力值计算器!C2/100+5,0)*能力值计算器!H6,0)*能力值计算器!K6,0)*能力值计算器!L6,0)*VLOOKUP(能力值计算器!J6,能力变化对照表!A:B,2,0),0)</f>
        <v>90</v>
      </c>
      <c r="I1423">
        <f>ROUNDDOWN(ROUNDDOWN(ROUNDDOWN(ROUNDDOWN(ROUNDDOWN((能力值计算器!F8+能力值计算器!E8*2+ROUNDDOWN(E1423/4,0))*能力值计算器!C2/100+5,0)*能力值计算器!H8,0)*能力值计算器!K8,0)*能力值计算器!L8,0)*VLOOKUP(能力值计算器!J8,能力变化对照表!A:B,2,0),0)</f>
        <v>-39</v>
      </c>
      <c r="J1423">
        <f t="shared" si="179"/>
        <v>0</v>
      </c>
      <c r="K1423">
        <f t="shared" si="180"/>
        <v>-6123</v>
      </c>
      <c r="L1423">
        <f t="shared" si="181"/>
        <v>8007</v>
      </c>
      <c r="M1423">
        <f t="shared" si="182"/>
        <v>235.1</v>
      </c>
      <c r="N1423">
        <f t="shared" si="183"/>
        <v>1</v>
      </c>
    </row>
    <row r="1424" spans="1:14">
      <c r="A1424">
        <f t="shared" si="176"/>
        <v>0</v>
      </c>
      <c r="B1424">
        <f t="shared" si="177"/>
        <v>0</v>
      </c>
      <c r="C1424">
        <v>168</v>
      </c>
      <c r="D1424">
        <v>0</v>
      </c>
      <c r="E1424">
        <f t="shared" si="178"/>
        <v>-999</v>
      </c>
      <c r="F1424">
        <f>能力值计算器!G2</f>
        <v>0</v>
      </c>
      <c r="G1424">
        <f>ROUNDDOWN((能力值计算器!F4+能力值计算器!E4*2+ROUNDDOWN(C1424/4,0))*能力值计算器!C2/100+10+能力值计算器!C2,0)</f>
        <v>166</v>
      </c>
      <c r="H1424">
        <f>ROUNDDOWN(ROUNDDOWN(ROUNDDOWN(ROUNDDOWN(ROUNDDOWN((能力值计算器!F6+能力值计算器!E6*2+ROUNDDOWN(D1424/4,0))*能力值计算器!C2/100+5,0)*能力值计算器!H6,0)*能力值计算器!K6,0)*能力值计算器!L6,0)*VLOOKUP(能力值计算器!J6,能力变化对照表!A:B,2,0),0)</f>
        <v>85</v>
      </c>
      <c r="I1424">
        <f>ROUNDDOWN(ROUNDDOWN(ROUNDDOWN(ROUNDDOWN(ROUNDDOWN((能力值计算器!F8+能力值计算器!E8*2+ROUNDDOWN(E1424/4,0))*能力值计算器!C2/100+5,0)*能力值计算器!H8,0)*能力值计算器!K8,0)*能力值计算器!L8,0)*VLOOKUP(能力值计算器!J8,能力变化对照表!A:B,2,0),0)</f>
        <v>-39</v>
      </c>
      <c r="J1424">
        <f t="shared" si="179"/>
        <v>0</v>
      </c>
      <c r="K1424">
        <f t="shared" si="180"/>
        <v>-6474</v>
      </c>
      <c r="L1424">
        <f t="shared" si="181"/>
        <v>7636</v>
      </c>
      <c r="M1424">
        <f t="shared" si="182"/>
        <v>244.1</v>
      </c>
      <c r="N1424">
        <f t="shared" si="183"/>
        <v>1</v>
      </c>
    </row>
    <row r="1425" spans="1:14">
      <c r="A1425">
        <f t="shared" si="176"/>
        <v>0</v>
      </c>
      <c r="B1425">
        <f t="shared" si="177"/>
        <v>0</v>
      </c>
      <c r="C1425">
        <v>168</v>
      </c>
      <c r="D1425">
        <v>88</v>
      </c>
      <c r="E1425">
        <f t="shared" si="178"/>
        <v>-999</v>
      </c>
      <c r="F1425">
        <f>能力值计算器!G2</f>
        <v>0</v>
      </c>
      <c r="G1425">
        <f>ROUNDDOWN((能力值计算器!F4+能力值计算器!E4*2+ROUNDDOWN(C1425/4,0))*能力值计算器!C2/100+10+能力值计算器!C2,0)</f>
        <v>166</v>
      </c>
      <c r="H1425">
        <f>ROUNDDOWN(ROUNDDOWN(ROUNDDOWN(ROUNDDOWN(ROUNDDOWN((能力值计算器!F6+能力值计算器!E6*2+ROUNDDOWN(D1425/4,0))*能力值计算器!C2/100+5,0)*能力值计算器!H6,0)*能力值计算器!K6,0)*能力值计算器!L6,0)*VLOOKUP(能力值计算器!J6,能力变化对照表!A:B,2,0),0)</f>
        <v>96</v>
      </c>
      <c r="I1425">
        <f>ROUNDDOWN(ROUNDDOWN(ROUNDDOWN(ROUNDDOWN(ROUNDDOWN((能力值计算器!F8+能力值计算器!E8*2+ROUNDDOWN(E1425/4,0))*能力值计算器!C2/100+5,0)*能力值计算器!H8,0)*能力值计算器!K8,0)*能力值计算器!L8,0)*VLOOKUP(能力值计算器!J8,能力变化对照表!A:B,2,0),0)</f>
        <v>-39</v>
      </c>
      <c r="J1425">
        <f t="shared" si="179"/>
        <v>0</v>
      </c>
      <c r="K1425">
        <f t="shared" si="180"/>
        <v>-6474</v>
      </c>
      <c r="L1425">
        <f t="shared" si="181"/>
        <v>9462</v>
      </c>
      <c r="M1425">
        <f t="shared" si="182"/>
        <v>244.1</v>
      </c>
      <c r="N1425">
        <f t="shared" si="183"/>
        <v>1</v>
      </c>
    </row>
    <row r="1426" spans="1:14">
      <c r="A1426">
        <f t="shared" si="176"/>
        <v>0</v>
      </c>
      <c r="B1426">
        <f t="shared" si="177"/>
        <v>0</v>
      </c>
      <c r="C1426">
        <v>96</v>
      </c>
      <c r="D1426">
        <v>128</v>
      </c>
      <c r="E1426">
        <f t="shared" si="178"/>
        <v>-999</v>
      </c>
      <c r="F1426">
        <f>能力值计算器!G2</f>
        <v>0</v>
      </c>
      <c r="G1426">
        <f>ROUNDDOWN((能力值计算器!F4+能力值计算器!E4*2+ROUNDDOWN(C1426/4,0))*能力值计算器!C2/100+10+能力值计算器!C2,0)</f>
        <v>157</v>
      </c>
      <c r="H1426">
        <f>ROUNDDOWN(ROUNDDOWN(ROUNDDOWN(ROUNDDOWN(ROUNDDOWN((能力值计算器!F6+能力值计算器!E6*2+ROUNDDOWN(D1426/4,0))*能力值计算器!C2/100+5,0)*能力值计算器!H6,0)*能力值计算器!K6,0)*能力值计算器!L6,0)*VLOOKUP(能力值计算器!J6,能力变化对照表!A:B,2,0),0)</f>
        <v>101</v>
      </c>
      <c r="I1426">
        <f>ROUNDDOWN(ROUNDDOWN(ROUNDDOWN(ROUNDDOWN(ROUNDDOWN((能力值计算器!F8+能力值计算器!E8*2+ROUNDDOWN(E1426/4,0))*能力值计算器!C2/100+5,0)*能力值计算器!H8,0)*能力值计算器!K8,0)*能力值计算器!L8,0)*VLOOKUP(能力值计算器!J8,能力变化对照表!A:B,2,0),0)</f>
        <v>-39</v>
      </c>
      <c r="J1426">
        <f t="shared" si="179"/>
        <v>0</v>
      </c>
      <c r="K1426">
        <f t="shared" si="180"/>
        <v>-6123</v>
      </c>
      <c r="L1426">
        <f t="shared" si="181"/>
        <v>9734</v>
      </c>
      <c r="M1426">
        <f t="shared" si="182"/>
        <v>235.1</v>
      </c>
      <c r="N1426">
        <f t="shared" si="183"/>
        <v>1</v>
      </c>
    </row>
    <row r="1427" spans="1:14">
      <c r="A1427">
        <f t="shared" si="176"/>
        <v>0</v>
      </c>
      <c r="B1427">
        <f t="shared" si="177"/>
        <v>0</v>
      </c>
      <c r="C1427">
        <v>96</v>
      </c>
      <c r="D1427">
        <v>32</v>
      </c>
      <c r="E1427">
        <f t="shared" si="178"/>
        <v>-999</v>
      </c>
      <c r="F1427">
        <f>能力值计算器!G2</f>
        <v>0</v>
      </c>
      <c r="G1427">
        <f>ROUNDDOWN((能力值计算器!F4+能力值计算器!E4*2+ROUNDDOWN(C1427/4,0))*能力值计算器!C2/100+10+能力值计算器!C2,0)</f>
        <v>157</v>
      </c>
      <c r="H1427">
        <f>ROUNDDOWN(ROUNDDOWN(ROUNDDOWN(ROUNDDOWN(ROUNDDOWN((能力值计算器!F6+能力值计算器!E6*2+ROUNDDOWN(D1427/4,0))*能力值计算器!C2/100+5,0)*能力值计算器!H6,0)*能力值计算器!K6,0)*能力值计算器!L6,0)*VLOOKUP(能力值计算器!J6,能力变化对照表!A:B,2,0),0)</f>
        <v>89</v>
      </c>
      <c r="I1427">
        <f>ROUNDDOWN(ROUNDDOWN(ROUNDDOWN(ROUNDDOWN(ROUNDDOWN((能力值计算器!F8+能力值计算器!E8*2+ROUNDDOWN(E1427/4,0))*能力值计算器!C2/100+5,0)*能力值计算器!H8,0)*能力值计算器!K8,0)*能力值计算器!L8,0)*VLOOKUP(能力值计算器!J8,能力变化对照表!A:B,2,0),0)</f>
        <v>-39</v>
      </c>
      <c r="J1427">
        <f t="shared" si="179"/>
        <v>0</v>
      </c>
      <c r="K1427">
        <f t="shared" si="180"/>
        <v>-6123</v>
      </c>
      <c r="L1427">
        <f t="shared" si="181"/>
        <v>7850</v>
      </c>
      <c r="M1427">
        <f t="shared" si="182"/>
        <v>235.1</v>
      </c>
      <c r="N1427">
        <f t="shared" si="183"/>
        <v>1</v>
      </c>
    </row>
    <row r="1428" spans="1:14">
      <c r="A1428">
        <f t="shared" si="176"/>
        <v>0</v>
      </c>
      <c r="B1428">
        <f t="shared" si="177"/>
        <v>0</v>
      </c>
      <c r="C1428">
        <v>96</v>
      </c>
      <c r="D1428">
        <v>136</v>
      </c>
      <c r="E1428">
        <f t="shared" si="178"/>
        <v>-999</v>
      </c>
      <c r="F1428">
        <f>能力值计算器!G2</f>
        <v>0</v>
      </c>
      <c r="G1428">
        <f>ROUNDDOWN((能力值计算器!F4+能力值计算器!E4*2+ROUNDDOWN(C1428/4,0))*能力值计算器!C2/100+10+能力值计算器!C2,0)</f>
        <v>157</v>
      </c>
      <c r="H1428">
        <f>ROUNDDOWN(ROUNDDOWN(ROUNDDOWN(ROUNDDOWN(ROUNDDOWN((能力值计算器!F6+能力值计算器!E6*2+ROUNDDOWN(D1428/4,0))*能力值计算器!C2/100+5,0)*能力值计算器!H6,0)*能力值计算器!K6,0)*能力值计算器!L6,0)*VLOOKUP(能力值计算器!J6,能力变化对照表!A:B,2,0),0)</f>
        <v>102</v>
      </c>
      <c r="I1428">
        <f>ROUNDDOWN(ROUNDDOWN(ROUNDDOWN(ROUNDDOWN(ROUNDDOWN((能力值计算器!F8+能力值计算器!E8*2+ROUNDDOWN(E1428/4,0))*能力值计算器!C2/100+5,0)*能力值计算器!H8,0)*能力值计算器!K8,0)*能力值计算器!L8,0)*VLOOKUP(能力值计算器!J8,能力变化对照表!A:B,2,0),0)</f>
        <v>-39</v>
      </c>
      <c r="J1428">
        <f t="shared" si="179"/>
        <v>0</v>
      </c>
      <c r="K1428">
        <f t="shared" si="180"/>
        <v>-6123</v>
      </c>
      <c r="L1428">
        <f t="shared" si="181"/>
        <v>9891</v>
      </c>
      <c r="M1428">
        <f t="shared" si="182"/>
        <v>235.1</v>
      </c>
      <c r="N1428">
        <f t="shared" si="183"/>
        <v>1</v>
      </c>
    </row>
    <row r="1429" spans="1:14">
      <c r="A1429">
        <f t="shared" si="176"/>
        <v>0</v>
      </c>
      <c r="B1429">
        <f t="shared" si="177"/>
        <v>0</v>
      </c>
      <c r="C1429">
        <v>96</v>
      </c>
      <c r="D1429">
        <v>24</v>
      </c>
      <c r="E1429">
        <f t="shared" si="178"/>
        <v>-999</v>
      </c>
      <c r="F1429">
        <f>能力值计算器!G2</f>
        <v>0</v>
      </c>
      <c r="G1429">
        <f>ROUNDDOWN((能力值计算器!F4+能力值计算器!E4*2+ROUNDDOWN(C1429/4,0))*能力值计算器!C2/100+10+能力值计算器!C2,0)</f>
        <v>157</v>
      </c>
      <c r="H1429">
        <f>ROUNDDOWN(ROUNDDOWN(ROUNDDOWN(ROUNDDOWN(ROUNDDOWN((能力值计算器!F6+能力值计算器!E6*2+ROUNDDOWN(D1429/4,0))*能力值计算器!C2/100+5,0)*能力值计算器!H6,0)*能力值计算器!K6,0)*能力值计算器!L6,0)*VLOOKUP(能力值计算器!J6,能力变化对照表!A:B,2,0),0)</f>
        <v>88</v>
      </c>
      <c r="I1429">
        <f>ROUNDDOWN(ROUNDDOWN(ROUNDDOWN(ROUNDDOWN(ROUNDDOWN((能力值计算器!F8+能力值计算器!E8*2+ROUNDDOWN(E1429/4,0))*能力值计算器!C2/100+5,0)*能力值计算器!H8,0)*能力值计算器!K8,0)*能力值计算器!L8,0)*VLOOKUP(能力值计算器!J8,能力变化对照表!A:B,2,0),0)</f>
        <v>-39</v>
      </c>
      <c r="J1429">
        <f t="shared" si="179"/>
        <v>0</v>
      </c>
      <c r="K1429">
        <f t="shared" si="180"/>
        <v>-6123</v>
      </c>
      <c r="L1429">
        <f t="shared" si="181"/>
        <v>7693</v>
      </c>
      <c r="M1429">
        <f t="shared" si="182"/>
        <v>235.1</v>
      </c>
      <c r="N1429">
        <f t="shared" si="183"/>
        <v>1</v>
      </c>
    </row>
    <row r="1430" spans="1:14">
      <c r="A1430">
        <f t="shared" si="176"/>
        <v>0</v>
      </c>
      <c r="B1430">
        <f t="shared" si="177"/>
        <v>0</v>
      </c>
      <c r="C1430">
        <v>96</v>
      </c>
      <c r="D1430">
        <v>144</v>
      </c>
      <c r="E1430">
        <f t="shared" si="178"/>
        <v>-999</v>
      </c>
      <c r="F1430">
        <f>能力值计算器!G2</f>
        <v>0</v>
      </c>
      <c r="G1430">
        <f>ROUNDDOWN((能力值计算器!F4+能力值计算器!E4*2+ROUNDDOWN(C1430/4,0))*能力值计算器!C2/100+10+能力值计算器!C2,0)</f>
        <v>157</v>
      </c>
      <c r="H1430">
        <f>ROUNDDOWN(ROUNDDOWN(ROUNDDOWN(ROUNDDOWN(ROUNDDOWN((能力值计算器!F6+能力值计算器!E6*2+ROUNDDOWN(D1430/4,0))*能力值计算器!C2/100+5,0)*能力值计算器!H6,0)*能力值计算器!K6,0)*能力值计算器!L6,0)*VLOOKUP(能力值计算器!J6,能力变化对照表!A:B,2,0),0)</f>
        <v>103</v>
      </c>
      <c r="I1430">
        <f>ROUNDDOWN(ROUNDDOWN(ROUNDDOWN(ROUNDDOWN(ROUNDDOWN((能力值计算器!F8+能力值计算器!E8*2+ROUNDDOWN(E1430/4,0))*能力值计算器!C2/100+5,0)*能力值计算器!H8,0)*能力值计算器!K8,0)*能力值计算器!L8,0)*VLOOKUP(能力值计算器!J8,能力变化对照表!A:B,2,0),0)</f>
        <v>-39</v>
      </c>
      <c r="J1430">
        <f t="shared" si="179"/>
        <v>0</v>
      </c>
      <c r="K1430">
        <f t="shared" si="180"/>
        <v>-6123</v>
      </c>
      <c r="L1430">
        <f t="shared" si="181"/>
        <v>10048</v>
      </c>
      <c r="M1430">
        <f t="shared" si="182"/>
        <v>235.1</v>
      </c>
      <c r="N1430">
        <f t="shared" si="183"/>
        <v>1</v>
      </c>
    </row>
    <row r="1431" spans="1:14">
      <c r="A1431">
        <f t="shared" si="176"/>
        <v>0</v>
      </c>
      <c r="B1431">
        <f t="shared" si="177"/>
        <v>0</v>
      </c>
      <c r="C1431">
        <v>96</v>
      </c>
      <c r="D1431">
        <v>16</v>
      </c>
      <c r="E1431">
        <f t="shared" si="178"/>
        <v>-999</v>
      </c>
      <c r="F1431">
        <f>能力值计算器!G2</f>
        <v>0</v>
      </c>
      <c r="G1431">
        <f>ROUNDDOWN((能力值计算器!F4+能力值计算器!E4*2+ROUNDDOWN(C1431/4,0))*能力值计算器!C2/100+10+能力值计算器!C2,0)</f>
        <v>157</v>
      </c>
      <c r="H1431">
        <f>ROUNDDOWN(ROUNDDOWN(ROUNDDOWN(ROUNDDOWN(ROUNDDOWN((能力值计算器!F6+能力值计算器!E6*2+ROUNDDOWN(D1431/4,0))*能力值计算器!C2/100+5,0)*能力值计算器!H6,0)*能力值计算器!K6,0)*能力值计算器!L6,0)*VLOOKUP(能力值计算器!J6,能力变化对照表!A:B,2,0),0)</f>
        <v>87</v>
      </c>
      <c r="I1431">
        <f>ROUNDDOWN(ROUNDDOWN(ROUNDDOWN(ROUNDDOWN(ROUNDDOWN((能力值计算器!F8+能力值计算器!E8*2+ROUNDDOWN(E1431/4,0))*能力值计算器!C2/100+5,0)*能力值计算器!H8,0)*能力值计算器!K8,0)*能力值计算器!L8,0)*VLOOKUP(能力值计算器!J8,能力变化对照表!A:B,2,0),0)</f>
        <v>-39</v>
      </c>
      <c r="J1431">
        <f t="shared" si="179"/>
        <v>0</v>
      </c>
      <c r="K1431">
        <f t="shared" si="180"/>
        <v>-6123</v>
      </c>
      <c r="L1431">
        <f t="shared" si="181"/>
        <v>7536</v>
      </c>
      <c r="M1431">
        <f t="shared" si="182"/>
        <v>235.1</v>
      </c>
      <c r="N1431">
        <f t="shared" si="183"/>
        <v>1</v>
      </c>
    </row>
    <row r="1432" spans="1:14">
      <c r="A1432">
        <f t="shared" si="176"/>
        <v>0</v>
      </c>
      <c r="B1432">
        <f t="shared" si="177"/>
        <v>0</v>
      </c>
      <c r="C1432">
        <v>96</v>
      </c>
      <c r="D1432">
        <v>152</v>
      </c>
      <c r="E1432">
        <f t="shared" si="178"/>
        <v>-999</v>
      </c>
      <c r="F1432">
        <f>能力值计算器!G2</f>
        <v>0</v>
      </c>
      <c r="G1432">
        <f>ROUNDDOWN((能力值计算器!F4+能力值计算器!E4*2+ROUNDDOWN(C1432/4,0))*能力值计算器!C2/100+10+能力值计算器!C2,0)</f>
        <v>157</v>
      </c>
      <c r="H1432">
        <f>ROUNDDOWN(ROUNDDOWN(ROUNDDOWN(ROUNDDOWN(ROUNDDOWN((能力值计算器!F6+能力值计算器!E6*2+ROUNDDOWN(D1432/4,0))*能力值计算器!C2/100+5,0)*能力值计算器!H6,0)*能力值计算器!K6,0)*能力值计算器!L6,0)*VLOOKUP(能力值计算器!J6,能力变化对照表!A:B,2,0),0)</f>
        <v>104</v>
      </c>
      <c r="I1432">
        <f>ROUNDDOWN(ROUNDDOWN(ROUNDDOWN(ROUNDDOWN(ROUNDDOWN((能力值计算器!F8+能力值计算器!E8*2+ROUNDDOWN(E1432/4,0))*能力值计算器!C2/100+5,0)*能力值计算器!H8,0)*能力值计算器!K8,0)*能力值计算器!L8,0)*VLOOKUP(能力值计算器!J8,能力变化对照表!A:B,2,0),0)</f>
        <v>-39</v>
      </c>
      <c r="J1432">
        <f t="shared" si="179"/>
        <v>0</v>
      </c>
      <c r="K1432">
        <f t="shared" si="180"/>
        <v>-6123</v>
      </c>
      <c r="L1432">
        <f t="shared" si="181"/>
        <v>10205</v>
      </c>
      <c r="M1432">
        <f t="shared" si="182"/>
        <v>235.1</v>
      </c>
      <c r="N1432">
        <f t="shared" si="183"/>
        <v>1</v>
      </c>
    </row>
    <row r="1433" spans="1:14">
      <c r="A1433">
        <f t="shared" si="176"/>
        <v>0</v>
      </c>
      <c r="B1433">
        <f t="shared" si="177"/>
        <v>0</v>
      </c>
      <c r="C1433">
        <v>96</v>
      </c>
      <c r="D1433">
        <v>8</v>
      </c>
      <c r="E1433">
        <f t="shared" si="178"/>
        <v>-999</v>
      </c>
      <c r="F1433">
        <f>能力值计算器!G2</f>
        <v>0</v>
      </c>
      <c r="G1433">
        <f>ROUNDDOWN((能力值计算器!F4+能力值计算器!E4*2+ROUNDDOWN(C1433/4,0))*能力值计算器!C2/100+10+能力值计算器!C2,0)</f>
        <v>157</v>
      </c>
      <c r="H1433">
        <f>ROUNDDOWN(ROUNDDOWN(ROUNDDOWN(ROUNDDOWN(ROUNDDOWN((能力值计算器!F6+能力值计算器!E6*2+ROUNDDOWN(D1433/4,0))*能力值计算器!C2/100+5,0)*能力值计算器!H6,0)*能力值计算器!K6,0)*能力值计算器!L6,0)*VLOOKUP(能力值计算器!J6,能力变化对照表!A:B,2,0),0)</f>
        <v>86</v>
      </c>
      <c r="I1433">
        <f>ROUNDDOWN(ROUNDDOWN(ROUNDDOWN(ROUNDDOWN(ROUNDDOWN((能力值计算器!F8+能力值计算器!E8*2+ROUNDDOWN(E1433/4,0))*能力值计算器!C2/100+5,0)*能力值计算器!H8,0)*能力值计算器!K8,0)*能力值计算器!L8,0)*VLOOKUP(能力值计算器!J8,能力变化对照表!A:B,2,0),0)</f>
        <v>-39</v>
      </c>
      <c r="J1433">
        <f t="shared" si="179"/>
        <v>0</v>
      </c>
      <c r="K1433">
        <f t="shared" si="180"/>
        <v>-6123</v>
      </c>
      <c r="L1433">
        <f t="shared" si="181"/>
        <v>7379</v>
      </c>
      <c r="M1433">
        <f t="shared" si="182"/>
        <v>235.1</v>
      </c>
      <c r="N1433">
        <f t="shared" si="183"/>
        <v>1</v>
      </c>
    </row>
    <row r="1434" spans="1:14">
      <c r="A1434">
        <f t="shared" si="176"/>
        <v>0</v>
      </c>
      <c r="B1434">
        <f t="shared" si="177"/>
        <v>0</v>
      </c>
      <c r="C1434">
        <v>96</v>
      </c>
      <c r="D1434">
        <v>0</v>
      </c>
      <c r="E1434">
        <f t="shared" si="178"/>
        <v>-999</v>
      </c>
      <c r="F1434">
        <f>能力值计算器!G2</f>
        <v>0</v>
      </c>
      <c r="G1434">
        <f>ROUNDDOWN((能力值计算器!F4+能力值计算器!E4*2+ROUNDDOWN(C1434/4,0))*能力值计算器!C2/100+10+能力值计算器!C2,0)</f>
        <v>157</v>
      </c>
      <c r="H1434">
        <f>ROUNDDOWN(ROUNDDOWN(ROUNDDOWN(ROUNDDOWN(ROUNDDOWN((能力值计算器!F6+能力值计算器!E6*2+ROUNDDOWN(D1434/4,0))*能力值计算器!C2/100+5,0)*能力值计算器!H6,0)*能力值计算器!K6,0)*能力值计算器!L6,0)*VLOOKUP(能力值计算器!J6,能力变化对照表!A:B,2,0),0)</f>
        <v>85</v>
      </c>
      <c r="I1434">
        <f>ROUNDDOWN(ROUNDDOWN(ROUNDDOWN(ROUNDDOWN(ROUNDDOWN((能力值计算器!F8+能力值计算器!E8*2+ROUNDDOWN(E1434/4,0))*能力值计算器!C2/100+5,0)*能力值计算器!H8,0)*能力值计算器!K8,0)*能力值计算器!L8,0)*VLOOKUP(能力值计算器!J8,能力变化对照表!A:B,2,0),0)</f>
        <v>-39</v>
      </c>
      <c r="J1434">
        <f t="shared" si="179"/>
        <v>0</v>
      </c>
      <c r="K1434">
        <f t="shared" si="180"/>
        <v>-6123</v>
      </c>
      <c r="L1434">
        <f t="shared" si="181"/>
        <v>7222</v>
      </c>
      <c r="M1434">
        <f t="shared" si="182"/>
        <v>235.1</v>
      </c>
      <c r="N1434">
        <f t="shared" si="183"/>
        <v>1</v>
      </c>
    </row>
    <row r="1435" spans="1:14">
      <c r="A1435">
        <f t="shared" si="176"/>
        <v>0</v>
      </c>
      <c r="B1435">
        <f t="shared" si="177"/>
        <v>0</v>
      </c>
      <c r="C1435">
        <v>96</v>
      </c>
      <c r="D1435">
        <v>160</v>
      </c>
      <c r="E1435">
        <f t="shared" si="178"/>
        <v>-999</v>
      </c>
      <c r="F1435">
        <f>能力值计算器!G2</f>
        <v>0</v>
      </c>
      <c r="G1435">
        <f>ROUNDDOWN((能力值计算器!F4+能力值计算器!E4*2+ROUNDDOWN(C1435/4,0))*能力值计算器!C2/100+10+能力值计算器!C2,0)</f>
        <v>157</v>
      </c>
      <c r="H1435">
        <f>ROUNDDOWN(ROUNDDOWN(ROUNDDOWN(ROUNDDOWN(ROUNDDOWN((能力值计算器!F6+能力值计算器!E6*2+ROUNDDOWN(D1435/4,0))*能力值计算器!C2/100+5,0)*能力值计算器!H6,0)*能力值计算器!K6,0)*能力值计算器!L6,0)*VLOOKUP(能力值计算器!J6,能力变化对照表!A:B,2,0),0)</f>
        <v>105</v>
      </c>
      <c r="I1435">
        <f>ROUNDDOWN(ROUNDDOWN(ROUNDDOWN(ROUNDDOWN(ROUNDDOWN((能力值计算器!F8+能力值计算器!E8*2+ROUNDDOWN(E1435/4,0))*能力值计算器!C2/100+5,0)*能力值计算器!H8,0)*能力值计算器!K8,0)*能力值计算器!L8,0)*VLOOKUP(能力值计算器!J8,能力变化对照表!A:B,2,0),0)</f>
        <v>-39</v>
      </c>
      <c r="J1435">
        <f t="shared" si="179"/>
        <v>0</v>
      </c>
      <c r="K1435">
        <f t="shared" si="180"/>
        <v>-6123</v>
      </c>
      <c r="L1435">
        <f t="shared" si="181"/>
        <v>10362</v>
      </c>
      <c r="M1435">
        <f t="shared" si="182"/>
        <v>235.1</v>
      </c>
      <c r="N1435">
        <f t="shared" si="183"/>
        <v>1</v>
      </c>
    </row>
    <row r="1436" spans="1:14">
      <c r="A1436">
        <f t="shared" si="176"/>
        <v>0</v>
      </c>
      <c r="B1436">
        <f t="shared" si="177"/>
        <v>0</v>
      </c>
      <c r="C1436">
        <v>176</v>
      </c>
      <c r="D1436">
        <v>40</v>
      </c>
      <c r="E1436">
        <f t="shared" si="178"/>
        <v>-999</v>
      </c>
      <c r="F1436">
        <f>能力值计算器!G2</f>
        <v>0</v>
      </c>
      <c r="G1436">
        <f>ROUNDDOWN((能力值计算器!F4+能力值计算器!E4*2+ROUNDDOWN(C1436/4,0))*能力值计算器!C2/100+10+能力值计算器!C2,0)</f>
        <v>167</v>
      </c>
      <c r="H1436">
        <f>ROUNDDOWN(ROUNDDOWN(ROUNDDOWN(ROUNDDOWN(ROUNDDOWN((能力值计算器!F6+能力值计算器!E6*2+ROUNDDOWN(D1436/4,0))*能力值计算器!C2/100+5,0)*能力值计算器!H6,0)*能力值计算器!K6,0)*能力值计算器!L6,0)*VLOOKUP(能力值计算器!J6,能力变化对照表!A:B,2,0),0)</f>
        <v>90</v>
      </c>
      <c r="I1436">
        <f>ROUNDDOWN(ROUNDDOWN(ROUNDDOWN(ROUNDDOWN(ROUNDDOWN((能力值计算器!F8+能力值计算器!E8*2+ROUNDDOWN(E1436/4,0))*能力值计算器!C2/100+5,0)*能力值计算器!H8,0)*能力值计算器!K8,0)*能力值计算器!L8,0)*VLOOKUP(能力值计算器!J8,能力变化对照表!A:B,2,0),0)</f>
        <v>-39</v>
      </c>
      <c r="J1436">
        <f t="shared" si="179"/>
        <v>0</v>
      </c>
      <c r="K1436">
        <f t="shared" si="180"/>
        <v>-6513</v>
      </c>
      <c r="L1436">
        <f t="shared" si="181"/>
        <v>8517</v>
      </c>
      <c r="M1436">
        <f t="shared" si="182"/>
        <v>245.1</v>
      </c>
      <c r="N1436">
        <f t="shared" si="183"/>
        <v>1</v>
      </c>
    </row>
    <row r="1437" spans="1:14">
      <c r="A1437">
        <f t="shared" si="176"/>
        <v>0</v>
      </c>
      <c r="B1437">
        <f t="shared" si="177"/>
        <v>0</v>
      </c>
      <c r="C1437">
        <v>88</v>
      </c>
      <c r="D1437">
        <v>88</v>
      </c>
      <c r="E1437">
        <f t="shared" si="178"/>
        <v>-999</v>
      </c>
      <c r="F1437">
        <f>能力值计算器!G2</f>
        <v>0</v>
      </c>
      <c r="G1437">
        <f>ROUNDDOWN((能力值计算器!F4+能力值计算器!E4*2+ROUNDDOWN(C1437/4,0))*能力值计算器!C2/100+10+能力值计算器!C2,0)</f>
        <v>156</v>
      </c>
      <c r="H1437">
        <f>ROUNDDOWN(ROUNDDOWN(ROUNDDOWN(ROUNDDOWN(ROUNDDOWN((能力值计算器!F6+能力值计算器!E6*2+ROUNDDOWN(D1437/4,0))*能力值计算器!C2/100+5,0)*能力值计算器!H6,0)*能力值计算器!K6,0)*能力值计算器!L6,0)*VLOOKUP(能力值计算器!J6,能力变化对照表!A:B,2,0),0)</f>
        <v>96</v>
      </c>
      <c r="I1437">
        <f>ROUNDDOWN(ROUNDDOWN(ROUNDDOWN(ROUNDDOWN(ROUNDDOWN((能力值计算器!F8+能力值计算器!E8*2+ROUNDDOWN(E1437/4,0))*能力值计算器!C2/100+5,0)*能力值计算器!H8,0)*能力值计算器!K8,0)*能力值计算器!L8,0)*VLOOKUP(能力值计算器!J8,能力变化对照表!A:B,2,0),0)</f>
        <v>-39</v>
      </c>
      <c r="J1437">
        <f t="shared" si="179"/>
        <v>0</v>
      </c>
      <c r="K1437">
        <f t="shared" si="180"/>
        <v>-6084</v>
      </c>
      <c r="L1437">
        <f t="shared" si="181"/>
        <v>8892</v>
      </c>
      <c r="M1437">
        <f t="shared" si="182"/>
        <v>234.1</v>
      </c>
      <c r="N1437">
        <f t="shared" si="183"/>
        <v>1</v>
      </c>
    </row>
    <row r="1438" spans="1:14">
      <c r="A1438">
        <f t="shared" si="176"/>
        <v>0</v>
      </c>
      <c r="B1438">
        <f t="shared" si="177"/>
        <v>0</v>
      </c>
      <c r="C1438">
        <v>88</v>
      </c>
      <c r="D1438">
        <v>80</v>
      </c>
      <c r="E1438">
        <f t="shared" si="178"/>
        <v>-999</v>
      </c>
      <c r="F1438">
        <f>能力值计算器!G2</f>
        <v>0</v>
      </c>
      <c r="G1438">
        <f>ROUNDDOWN((能力值计算器!F4+能力值计算器!E4*2+ROUNDDOWN(C1438/4,0))*能力值计算器!C2/100+10+能力值计算器!C2,0)</f>
        <v>156</v>
      </c>
      <c r="H1438">
        <f>ROUNDDOWN(ROUNDDOWN(ROUNDDOWN(ROUNDDOWN(ROUNDDOWN((能力值计算器!F6+能力值计算器!E6*2+ROUNDDOWN(D1438/4,0))*能力值计算器!C2/100+5,0)*能力值计算器!H6,0)*能力值计算器!K6,0)*能力值计算器!L6,0)*VLOOKUP(能力值计算器!J6,能力变化对照表!A:B,2,0),0)</f>
        <v>95</v>
      </c>
      <c r="I1438">
        <f>ROUNDDOWN(ROUNDDOWN(ROUNDDOWN(ROUNDDOWN(ROUNDDOWN((能力值计算器!F8+能力值计算器!E8*2+ROUNDDOWN(E1438/4,0))*能力值计算器!C2/100+5,0)*能力值计算器!H8,0)*能力值计算器!K8,0)*能力值计算器!L8,0)*VLOOKUP(能力值计算器!J8,能力变化对照表!A:B,2,0),0)</f>
        <v>-39</v>
      </c>
      <c r="J1438">
        <f t="shared" si="179"/>
        <v>0</v>
      </c>
      <c r="K1438">
        <f t="shared" si="180"/>
        <v>-6084</v>
      </c>
      <c r="L1438">
        <f t="shared" si="181"/>
        <v>8736</v>
      </c>
      <c r="M1438">
        <f t="shared" si="182"/>
        <v>234.1</v>
      </c>
      <c r="N1438">
        <f t="shared" si="183"/>
        <v>1</v>
      </c>
    </row>
    <row r="1439" spans="1:14">
      <c r="A1439">
        <f t="shared" si="176"/>
        <v>0</v>
      </c>
      <c r="B1439">
        <f t="shared" si="177"/>
        <v>0</v>
      </c>
      <c r="C1439">
        <v>176</v>
      </c>
      <c r="D1439">
        <v>48</v>
      </c>
      <c r="E1439">
        <f t="shared" si="178"/>
        <v>-999</v>
      </c>
      <c r="F1439">
        <f>能力值计算器!G2</f>
        <v>0</v>
      </c>
      <c r="G1439">
        <f>ROUNDDOWN((能力值计算器!F4+能力值计算器!E4*2+ROUNDDOWN(C1439/4,0))*能力值计算器!C2/100+10+能力值计算器!C2,0)</f>
        <v>167</v>
      </c>
      <c r="H1439">
        <f>ROUNDDOWN(ROUNDDOWN(ROUNDDOWN(ROUNDDOWN(ROUNDDOWN((能力值计算器!F6+能力值计算器!E6*2+ROUNDDOWN(D1439/4,0))*能力值计算器!C2/100+5,0)*能力值计算器!H6,0)*能力值计算器!K6,0)*能力值计算器!L6,0)*VLOOKUP(能力值计算器!J6,能力变化对照表!A:B,2,0),0)</f>
        <v>91</v>
      </c>
      <c r="I1439">
        <f>ROUNDDOWN(ROUNDDOWN(ROUNDDOWN(ROUNDDOWN(ROUNDDOWN((能力值计算器!F8+能力值计算器!E8*2+ROUNDDOWN(E1439/4,0))*能力值计算器!C2/100+5,0)*能力值计算器!H8,0)*能力值计算器!K8,0)*能力值计算器!L8,0)*VLOOKUP(能力值计算器!J8,能力变化对照表!A:B,2,0),0)</f>
        <v>-39</v>
      </c>
      <c r="J1439">
        <f t="shared" si="179"/>
        <v>0</v>
      </c>
      <c r="K1439">
        <f t="shared" si="180"/>
        <v>-6513</v>
      </c>
      <c r="L1439">
        <f t="shared" si="181"/>
        <v>8684</v>
      </c>
      <c r="M1439">
        <f t="shared" si="182"/>
        <v>245.1</v>
      </c>
      <c r="N1439">
        <f t="shared" si="183"/>
        <v>1</v>
      </c>
    </row>
    <row r="1440" spans="1:14">
      <c r="A1440">
        <f t="shared" si="176"/>
        <v>0</v>
      </c>
      <c r="B1440">
        <f t="shared" si="177"/>
        <v>0</v>
      </c>
      <c r="C1440">
        <v>176</v>
      </c>
      <c r="D1440">
        <v>32</v>
      </c>
      <c r="E1440">
        <f t="shared" si="178"/>
        <v>-999</v>
      </c>
      <c r="F1440">
        <f>能力值计算器!G2</f>
        <v>0</v>
      </c>
      <c r="G1440">
        <f>ROUNDDOWN((能力值计算器!F4+能力值计算器!E4*2+ROUNDDOWN(C1440/4,0))*能力值计算器!C2/100+10+能力值计算器!C2,0)</f>
        <v>167</v>
      </c>
      <c r="H1440">
        <f>ROUNDDOWN(ROUNDDOWN(ROUNDDOWN(ROUNDDOWN(ROUNDDOWN((能力值计算器!F6+能力值计算器!E6*2+ROUNDDOWN(D1440/4,0))*能力值计算器!C2/100+5,0)*能力值计算器!H6,0)*能力值计算器!K6,0)*能力值计算器!L6,0)*VLOOKUP(能力值计算器!J6,能力变化对照表!A:B,2,0),0)</f>
        <v>89</v>
      </c>
      <c r="I1440">
        <f>ROUNDDOWN(ROUNDDOWN(ROUNDDOWN(ROUNDDOWN(ROUNDDOWN((能力值计算器!F8+能力值计算器!E8*2+ROUNDDOWN(E1440/4,0))*能力值计算器!C2/100+5,0)*能力值计算器!H8,0)*能力值计算器!K8,0)*能力值计算器!L8,0)*VLOOKUP(能力值计算器!J8,能力变化对照表!A:B,2,0),0)</f>
        <v>-39</v>
      </c>
      <c r="J1440">
        <f t="shared" si="179"/>
        <v>0</v>
      </c>
      <c r="K1440">
        <f t="shared" si="180"/>
        <v>-6513</v>
      </c>
      <c r="L1440">
        <f t="shared" si="181"/>
        <v>8350</v>
      </c>
      <c r="M1440">
        <f t="shared" si="182"/>
        <v>245.1</v>
      </c>
      <c r="N1440">
        <f t="shared" si="183"/>
        <v>1</v>
      </c>
    </row>
    <row r="1441" spans="1:14">
      <c r="A1441">
        <f t="shared" si="176"/>
        <v>0</v>
      </c>
      <c r="B1441">
        <f t="shared" si="177"/>
        <v>0</v>
      </c>
      <c r="C1441">
        <v>88</v>
      </c>
      <c r="D1441">
        <v>96</v>
      </c>
      <c r="E1441">
        <f t="shared" si="178"/>
        <v>-999</v>
      </c>
      <c r="F1441">
        <f>能力值计算器!G2</f>
        <v>0</v>
      </c>
      <c r="G1441">
        <f>ROUNDDOWN((能力值计算器!F4+能力值计算器!E4*2+ROUNDDOWN(C1441/4,0))*能力值计算器!C2/100+10+能力值计算器!C2,0)</f>
        <v>156</v>
      </c>
      <c r="H1441">
        <f>ROUNDDOWN(ROUNDDOWN(ROUNDDOWN(ROUNDDOWN(ROUNDDOWN((能力值计算器!F6+能力值计算器!E6*2+ROUNDDOWN(D1441/4,0))*能力值计算器!C2/100+5,0)*能力值计算器!H6,0)*能力值计算器!K6,0)*能力值计算器!L6,0)*VLOOKUP(能力值计算器!J6,能力变化对照表!A:B,2,0),0)</f>
        <v>97</v>
      </c>
      <c r="I1441">
        <f>ROUNDDOWN(ROUNDDOWN(ROUNDDOWN(ROUNDDOWN(ROUNDDOWN((能力值计算器!F8+能力值计算器!E8*2+ROUNDDOWN(E1441/4,0))*能力值计算器!C2/100+5,0)*能力值计算器!H8,0)*能力值计算器!K8,0)*能力值计算器!L8,0)*VLOOKUP(能力值计算器!J8,能力变化对照表!A:B,2,0),0)</f>
        <v>-39</v>
      </c>
      <c r="J1441">
        <f t="shared" si="179"/>
        <v>0</v>
      </c>
      <c r="K1441">
        <f t="shared" si="180"/>
        <v>-6084</v>
      </c>
      <c r="L1441">
        <f t="shared" si="181"/>
        <v>9048</v>
      </c>
      <c r="M1441">
        <f t="shared" si="182"/>
        <v>234.1</v>
      </c>
      <c r="N1441">
        <f t="shared" si="183"/>
        <v>1</v>
      </c>
    </row>
    <row r="1442" spans="1:14">
      <c r="A1442">
        <f t="shared" si="176"/>
        <v>0</v>
      </c>
      <c r="B1442">
        <f t="shared" si="177"/>
        <v>0</v>
      </c>
      <c r="C1442">
        <v>88</v>
      </c>
      <c r="D1442">
        <v>72</v>
      </c>
      <c r="E1442">
        <f t="shared" si="178"/>
        <v>-999</v>
      </c>
      <c r="F1442">
        <f>能力值计算器!G2</f>
        <v>0</v>
      </c>
      <c r="G1442">
        <f>ROUNDDOWN((能力值计算器!F4+能力值计算器!E4*2+ROUNDDOWN(C1442/4,0))*能力值计算器!C2/100+10+能力值计算器!C2,0)</f>
        <v>156</v>
      </c>
      <c r="H1442">
        <f>ROUNDDOWN(ROUNDDOWN(ROUNDDOWN(ROUNDDOWN(ROUNDDOWN((能力值计算器!F6+能力值计算器!E6*2+ROUNDDOWN(D1442/4,0))*能力值计算器!C2/100+5,0)*能力值计算器!H6,0)*能力值计算器!K6,0)*能力值计算器!L6,0)*VLOOKUP(能力值计算器!J6,能力变化对照表!A:B,2,0),0)</f>
        <v>94</v>
      </c>
      <c r="I1442">
        <f>ROUNDDOWN(ROUNDDOWN(ROUNDDOWN(ROUNDDOWN(ROUNDDOWN((能力值计算器!F8+能力值计算器!E8*2+ROUNDDOWN(E1442/4,0))*能力值计算器!C2/100+5,0)*能力值计算器!H8,0)*能力值计算器!K8,0)*能力值计算器!L8,0)*VLOOKUP(能力值计算器!J8,能力变化对照表!A:B,2,0),0)</f>
        <v>-39</v>
      </c>
      <c r="J1442">
        <f t="shared" si="179"/>
        <v>0</v>
      </c>
      <c r="K1442">
        <f t="shared" si="180"/>
        <v>-6084</v>
      </c>
      <c r="L1442">
        <f t="shared" si="181"/>
        <v>8580</v>
      </c>
      <c r="M1442">
        <f t="shared" si="182"/>
        <v>234.1</v>
      </c>
      <c r="N1442">
        <f t="shared" si="183"/>
        <v>1</v>
      </c>
    </row>
    <row r="1443" spans="1:14">
      <c r="A1443">
        <f t="shared" si="176"/>
        <v>0</v>
      </c>
      <c r="B1443">
        <f t="shared" si="177"/>
        <v>0</v>
      </c>
      <c r="C1443">
        <v>176</v>
      </c>
      <c r="D1443">
        <v>56</v>
      </c>
      <c r="E1443">
        <f t="shared" si="178"/>
        <v>-999</v>
      </c>
      <c r="F1443">
        <f>能力值计算器!G2</f>
        <v>0</v>
      </c>
      <c r="G1443">
        <f>ROUNDDOWN((能力值计算器!F4+能力值计算器!E4*2+ROUNDDOWN(C1443/4,0))*能力值计算器!C2/100+10+能力值计算器!C2,0)</f>
        <v>167</v>
      </c>
      <c r="H1443">
        <f>ROUNDDOWN(ROUNDDOWN(ROUNDDOWN(ROUNDDOWN(ROUNDDOWN((能力值计算器!F6+能力值计算器!E6*2+ROUNDDOWN(D1443/4,0))*能力值计算器!C2/100+5,0)*能力值计算器!H6,0)*能力值计算器!K6,0)*能力值计算器!L6,0)*VLOOKUP(能力值计算器!J6,能力变化对照表!A:B,2,0),0)</f>
        <v>92</v>
      </c>
      <c r="I1443">
        <f>ROUNDDOWN(ROUNDDOWN(ROUNDDOWN(ROUNDDOWN(ROUNDDOWN((能力值计算器!F8+能力值计算器!E8*2+ROUNDDOWN(E1443/4,0))*能力值计算器!C2/100+5,0)*能力值计算器!H8,0)*能力值计算器!K8,0)*能力值计算器!L8,0)*VLOOKUP(能力值计算器!J8,能力变化对照表!A:B,2,0),0)</f>
        <v>-39</v>
      </c>
      <c r="J1443">
        <f t="shared" si="179"/>
        <v>0</v>
      </c>
      <c r="K1443">
        <f t="shared" si="180"/>
        <v>-6513</v>
      </c>
      <c r="L1443">
        <f t="shared" si="181"/>
        <v>8851</v>
      </c>
      <c r="M1443">
        <f t="shared" si="182"/>
        <v>245.1</v>
      </c>
      <c r="N1443">
        <f t="shared" si="183"/>
        <v>1</v>
      </c>
    </row>
    <row r="1444" spans="1:14">
      <c r="A1444">
        <f t="shared" si="176"/>
        <v>0</v>
      </c>
      <c r="B1444">
        <f t="shared" si="177"/>
        <v>0</v>
      </c>
      <c r="C1444">
        <v>176</v>
      </c>
      <c r="D1444">
        <v>24</v>
      </c>
      <c r="E1444">
        <f t="shared" si="178"/>
        <v>-999</v>
      </c>
      <c r="F1444">
        <f>能力值计算器!G2</f>
        <v>0</v>
      </c>
      <c r="G1444">
        <f>ROUNDDOWN((能力值计算器!F4+能力值计算器!E4*2+ROUNDDOWN(C1444/4,0))*能力值计算器!C2/100+10+能力值计算器!C2,0)</f>
        <v>167</v>
      </c>
      <c r="H1444">
        <f>ROUNDDOWN(ROUNDDOWN(ROUNDDOWN(ROUNDDOWN(ROUNDDOWN((能力值计算器!F6+能力值计算器!E6*2+ROUNDDOWN(D1444/4,0))*能力值计算器!C2/100+5,0)*能力值计算器!H6,0)*能力值计算器!K6,0)*能力值计算器!L6,0)*VLOOKUP(能力值计算器!J6,能力变化对照表!A:B,2,0),0)</f>
        <v>88</v>
      </c>
      <c r="I1444">
        <f>ROUNDDOWN(ROUNDDOWN(ROUNDDOWN(ROUNDDOWN(ROUNDDOWN((能力值计算器!F8+能力值计算器!E8*2+ROUNDDOWN(E1444/4,0))*能力值计算器!C2/100+5,0)*能力值计算器!H8,0)*能力值计算器!K8,0)*能力值计算器!L8,0)*VLOOKUP(能力值计算器!J8,能力变化对照表!A:B,2,0),0)</f>
        <v>-39</v>
      </c>
      <c r="J1444">
        <f t="shared" si="179"/>
        <v>0</v>
      </c>
      <c r="K1444">
        <f t="shared" si="180"/>
        <v>-6513</v>
      </c>
      <c r="L1444">
        <f t="shared" si="181"/>
        <v>8183</v>
      </c>
      <c r="M1444">
        <f t="shared" si="182"/>
        <v>245.1</v>
      </c>
      <c r="N1444">
        <f t="shared" si="183"/>
        <v>1</v>
      </c>
    </row>
    <row r="1445" spans="1:14">
      <c r="A1445">
        <f t="shared" si="176"/>
        <v>0</v>
      </c>
      <c r="B1445">
        <f t="shared" si="177"/>
        <v>0</v>
      </c>
      <c r="C1445">
        <v>88</v>
      </c>
      <c r="D1445">
        <v>104</v>
      </c>
      <c r="E1445">
        <f t="shared" si="178"/>
        <v>-999</v>
      </c>
      <c r="F1445">
        <f>能力值计算器!G2</f>
        <v>0</v>
      </c>
      <c r="G1445">
        <f>ROUNDDOWN((能力值计算器!F4+能力值计算器!E4*2+ROUNDDOWN(C1445/4,0))*能力值计算器!C2/100+10+能力值计算器!C2,0)</f>
        <v>156</v>
      </c>
      <c r="H1445">
        <f>ROUNDDOWN(ROUNDDOWN(ROUNDDOWN(ROUNDDOWN(ROUNDDOWN((能力值计算器!F6+能力值计算器!E6*2+ROUNDDOWN(D1445/4,0))*能力值计算器!C2/100+5,0)*能力值计算器!H6,0)*能力值计算器!K6,0)*能力值计算器!L6,0)*VLOOKUP(能力值计算器!J6,能力变化对照表!A:B,2,0),0)</f>
        <v>98</v>
      </c>
      <c r="I1445">
        <f>ROUNDDOWN(ROUNDDOWN(ROUNDDOWN(ROUNDDOWN(ROUNDDOWN((能力值计算器!F8+能力值计算器!E8*2+ROUNDDOWN(E1445/4,0))*能力值计算器!C2/100+5,0)*能力值计算器!H8,0)*能力值计算器!K8,0)*能力值计算器!L8,0)*VLOOKUP(能力值计算器!J8,能力变化对照表!A:B,2,0),0)</f>
        <v>-39</v>
      </c>
      <c r="J1445">
        <f t="shared" si="179"/>
        <v>0</v>
      </c>
      <c r="K1445">
        <f t="shared" si="180"/>
        <v>-6084</v>
      </c>
      <c r="L1445">
        <f t="shared" si="181"/>
        <v>9204</v>
      </c>
      <c r="M1445">
        <f t="shared" si="182"/>
        <v>234.1</v>
      </c>
      <c r="N1445">
        <f t="shared" si="183"/>
        <v>1</v>
      </c>
    </row>
    <row r="1446" spans="1:14">
      <c r="A1446">
        <f t="shared" si="176"/>
        <v>0</v>
      </c>
      <c r="B1446">
        <f t="shared" si="177"/>
        <v>0</v>
      </c>
      <c r="C1446">
        <v>88</v>
      </c>
      <c r="D1446">
        <v>64</v>
      </c>
      <c r="E1446">
        <f t="shared" si="178"/>
        <v>-999</v>
      </c>
      <c r="F1446">
        <f>能力值计算器!G2</f>
        <v>0</v>
      </c>
      <c r="G1446">
        <f>ROUNDDOWN((能力值计算器!F4+能力值计算器!E4*2+ROUNDDOWN(C1446/4,0))*能力值计算器!C2/100+10+能力值计算器!C2,0)</f>
        <v>156</v>
      </c>
      <c r="H1446">
        <f>ROUNDDOWN(ROUNDDOWN(ROUNDDOWN(ROUNDDOWN(ROUNDDOWN((能力值计算器!F6+能力值计算器!E6*2+ROUNDDOWN(D1446/4,0))*能力值计算器!C2/100+5,0)*能力值计算器!H6,0)*能力值计算器!K6,0)*能力值计算器!L6,0)*VLOOKUP(能力值计算器!J6,能力变化对照表!A:B,2,0),0)</f>
        <v>93</v>
      </c>
      <c r="I1446">
        <f>ROUNDDOWN(ROUNDDOWN(ROUNDDOWN(ROUNDDOWN(ROUNDDOWN((能力值计算器!F8+能力值计算器!E8*2+ROUNDDOWN(E1446/4,0))*能力值计算器!C2/100+5,0)*能力值计算器!H8,0)*能力值计算器!K8,0)*能力值计算器!L8,0)*VLOOKUP(能力值计算器!J8,能力变化对照表!A:B,2,0),0)</f>
        <v>-39</v>
      </c>
      <c r="J1446">
        <f t="shared" si="179"/>
        <v>0</v>
      </c>
      <c r="K1446">
        <f t="shared" si="180"/>
        <v>-6084</v>
      </c>
      <c r="L1446">
        <f t="shared" si="181"/>
        <v>8424</v>
      </c>
      <c r="M1446">
        <f t="shared" si="182"/>
        <v>234.1</v>
      </c>
      <c r="N1446">
        <f t="shared" si="183"/>
        <v>1</v>
      </c>
    </row>
    <row r="1447" spans="1:14">
      <c r="A1447">
        <f t="shared" si="176"/>
        <v>0</v>
      </c>
      <c r="B1447">
        <f t="shared" si="177"/>
        <v>0</v>
      </c>
      <c r="C1447">
        <v>176</v>
      </c>
      <c r="D1447">
        <v>64</v>
      </c>
      <c r="E1447">
        <f t="shared" si="178"/>
        <v>-999</v>
      </c>
      <c r="F1447">
        <f>能力值计算器!G2</f>
        <v>0</v>
      </c>
      <c r="G1447">
        <f>ROUNDDOWN((能力值计算器!F4+能力值计算器!E4*2+ROUNDDOWN(C1447/4,0))*能力值计算器!C2/100+10+能力值计算器!C2,0)</f>
        <v>167</v>
      </c>
      <c r="H1447">
        <f>ROUNDDOWN(ROUNDDOWN(ROUNDDOWN(ROUNDDOWN(ROUNDDOWN((能力值计算器!F6+能力值计算器!E6*2+ROUNDDOWN(D1447/4,0))*能力值计算器!C2/100+5,0)*能力值计算器!H6,0)*能力值计算器!K6,0)*能力值计算器!L6,0)*VLOOKUP(能力值计算器!J6,能力变化对照表!A:B,2,0),0)</f>
        <v>93</v>
      </c>
      <c r="I1447">
        <f>ROUNDDOWN(ROUNDDOWN(ROUNDDOWN(ROUNDDOWN(ROUNDDOWN((能力值计算器!F8+能力值计算器!E8*2+ROUNDDOWN(E1447/4,0))*能力值计算器!C2/100+5,0)*能力值计算器!H8,0)*能力值计算器!K8,0)*能力值计算器!L8,0)*VLOOKUP(能力值计算器!J8,能力变化对照表!A:B,2,0),0)</f>
        <v>-39</v>
      </c>
      <c r="J1447">
        <f t="shared" si="179"/>
        <v>0</v>
      </c>
      <c r="K1447">
        <f t="shared" si="180"/>
        <v>-6513</v>
      </c>
      <c r="L1447">
        <f t="shared" si="181"/>
        <v>9018</v>
      </c>
      <c r="M1447">
        <f t="shared" si="182"/>
        <v>245.1</v>
      </c>
      <c r="N1447">
        <f t="shared" si="183"/>
        <v>1</v>
      </c>
    </row>
    <row r="1448" spans="1:14">
      <c r="A1448">
        <f t="shared" si="176"/>
        <v>0</v>
      </c>
      <c r="B1448">
        <f t="shared" si="177"/>
        <v>0</v>
      </c>
      <c r="C1448">
        <v>176</v>
      </c>
      <c r="D1448">
        <v>16</v>
      </c>
      <c r="E1448">
        <f t="shared" si="178"/>
        <v>-999</v>
      </c>
      <c r="F1448">
        <f>能力值计算器!G2</f>
        <v>0</v>
      </c>
      <c r="G1448">
        <f>ROUNDDOWN((能力值计算器!F4+能力值计算器!E4*2+ROUNDDOWN(C1448/4,0))*能力值计算器!C2/100+10+能力值计算器!C2,0)</f>
        <v>167</v>
      </c>
      <c r="H1448">
        <f>ROUNDDOWN(ROUNDDOWN(ROUNDDOWN(ROUNDDOWN(ROUNDDOWN((能力值计算器!F6+能力值计算器!E6*2+ROUNDDOWN(D1448/4,0))*能力值计算器!C2/100+5,0)*能力值计算器!H6,0)*能力值计算器!K6,0)*能力值计算器!L6,0)*VLOOKUP(能力值计算器!J6,能力变化对照表!A:B,2,0),0)</f>
        <v>87</v>
      </c>
      <c r="I1448">
        <f>ROUNDDOWN(ROUNDDOWN(ROUNDDOWN(ROUNDDOWN(ROUNDDOWN((能力值计算器!F8+能力值计算器!E8*2+ROUNDDOWN(E1448/4,0))*能力值计算器!C2/100+5,0)*能力值计算器!H8,0)*能力值计算器!K8,0)*能力值计算器!L8,0)*VLOOKUP(能力值计算器!J8,能力变化对照表!A:B,2,0),0)</f>
        <v>-39</v>
      </c>
      <c r="J1448">
        <f t="shared" si="179"/>
        <v>0</v>
      </c>
      <c r="K1448">
        <f t="shared" si="180"/>
        <v>-6513</v>
      </c>
      <c r="L1448">
        <f t="shared" si="181"/>
        <v>8016</v>
      </c>
      <c r="M1448">
        <f t="shared" si="182"/>
        <v>245.1</v>
      </c>
      <c r="N1448">
        <f t="shared" si="183"/>
        <v>1</v>
      </c>
    </row>
    <row r="1449" spans="1:14">
      <c r="A1449">
        <f t="shared" si="176"/>
        <v>0</v>
      </c>
      <c r="B1449">
        <f t="shared" si="177"/>
        <v>0</v>
      </c>
      <c r="C1449">
        <v>88</v>
      </c>
      <c r="D1449">
        <v>112</v>
      </c>
      <c r="E1449">
        <f t="shared" si="178"/>
        <v>-999</v>
      </c>
      <c r="F1449">
        <f>能力值计算器!G2</f>
        <v>0</v>
      </c>
      <c r="G1449">
        <f>ROUNDDOWN((能力值计算器!F4+能力值计算器!E4*2+ROUNDDOWN(C1449/4,0))*能力值计算器!C2/100+10+能力值计算器!C2,0)</f>
        <v>156</v>
      </c>
      <c r="H1449">
        <f>ROUNDDOWN(ROUNDDOWN(ROUNDDOWN(ROUNDDOWN(ROUNDDOWN((能力值计算器!F6+能力值计算器!E6*2+ROUNDDOWN(D1449/4,0))*能力值计算器!C2/100+5,0)*能力值计算器!H6,0)*能力值计算器!K6,0)*能力值计算器!L6,0)*VLOOKUP(能力值计算器!J6,能力变化对照表!A:B,2,0),0)</f>
        <v>99</v>
      </c>
      <c r="I1449">
        <f>ROUNDDOWN(ROUNDDOWN(ROUNDDOWN(ROUNDDOWN(ROUNDDOWN((能力值计算器!F8+能力值计算器!E8*2+ROUNDDOWN(E1449/4,0))*能力值计算器!C2/100+5,0)*能力值计算器!H8,0)*能力值计算器!K8,0)*能力值计算器!L8,0)*VLOOKUP(能力值计算器!J8,能力变化对照表!A:B,2,0),0)</f>
        <v>-39</v>
      </c>
      <c r="J1449">
        <f t="shared" si="179"/>
        <v>0</v>
      </c>
      <c r="K1449">
        <f t="shared" si="180"/>
        <v>-6084</v>
      </c>
      <c r="L1449">
        <f t="shared" si="181"/>
        <v>9360</v>
      </c>
      <c r="M1449">
        <f t="shared" si="182"/>
        <v>234.1</v>
      </c>
      <c r="N1449">
        <f t="shared" si="183"/>
        <v>1</v>
      </c>
    </row>
    <row r="1450" spans="1:14">
      <c r="A1450">
        <f t="shared" si="176"/>
        <v>0</v>
      </c>
      <c r="B1450">
        <f t="shared" si="177"/>
        <v>0</v>
      </c>
      <c r="C1450">
        <v>88</v>
      </c>
      <c r="D1450">
        <v>56</v>
      </c>
      <c r="E1450">
        <f t="shared" si="178"/>
        <v>-999</v>
      </c>
      <c r="F1450">
        <f>能力值计算器!G2</f>
        <v>0</v>
      </c>
      <c r="G1450">
        <f>ROUNDDOWN((能力值计算器!F4+能力值计算器!E4*2+ROUNDDOWN(C1450/4,0))*能力值计算器!C2/100+10+能力值计算器!C2,0)</f>
        <v>156</v>
      </c>
      <c r="H1450">
        <f>ROUNDDOWN(ROUNDDOWN(ROUNDDOWN(ROUNDDOWN(ROUNDDOWN((能力值计算器!F6+能力值计算器!E6*2+ROUNDDOWN(D1450/4,0))*能力值计算器!C2/100+5,0)*能力值计算器!H6,0)*能力值计算器!K6,0)*能力值计算器!L6,0)*VLOOKUP(能力值计算器!J6,能力变化对照表!A:B,2,0),0)</f>
        <v>92</v>
      </c>
      <c r="I1450">
        <f>ROUNDDOWN(ROUNDDOWN(ROUNDDOWN(ROUNDDOWN(ROUNDDOWN((能力值计算器!F8+能力值计算器!E8*2+ROUNDDOWN(E1450/4,0))*能力值计算器!C2/100+5,0)*能力值计算器!H8,0)*能力值计算器!K8,0)*能力值计算器!L8,0)*VLOOKUP(能力值计算器!J8,能力变化对照表!A:B,2,0),0)</f>
        <v>-39</v>
      </c>
      <c r="J1450">
        <f t="shared" si="179"/>
        <v>0</v>
      </c>
      <c r="K1450">
        <f t="shared" si="180"/>
        <v>-6084</v>
      </c>
      <c r="L1450">
        <f t="shared" si="181"/>
        <v>8268</v>
      </c>
      <c r="M1450">
        <f t="shared" si="182"/>
        <v>234.1</v>
      </c>
      <c r="N1450">
        <f t="shared" si="183"/>
        <v>1</v>
      </c>
    </row>
    <row r="1451" spans="1:14">
      <c r="A1451">
        <f t="shared" si="176"/>
        <v>0</v>
      </c>
      <c r="B1451">
        <f t="shared" si="177"/>
        <v>0</v>
      </c>
      <c r="C1451">
        <v>176</v>
      </c>
      <c r="D1451">
        <v>72</v>
      </c>
      <c r="E1451">
        <f t="shared" si="178"/>
        <v>-999</v>
      </c>
      <c r="F1451">
        <f>能力值计算器!G2</f>
        <v>0</v>
      </c>
      <c r="G1451">
        <f>ROUNDDOWN((能力值计算器!F4+能力值计算器!E4*2+ROUNDDOWN(C1451/4,0))*能力值计算器!C2/100+10+能力值计算器!C2,0)</f>
        <v>167</v>
      </c>
      <c r="H1451">
        <f>ROUNDDOWN(ROUNDDOWN(ROUNDDOWN(ROUNDDOWN(ROUNDDOWN((能力值计算器!F6+能力值计算器!E6*2+ROUNDDOWN(D1451/4,0))*能力值计算器!C2/100+5,0)*能力值计算器!H6,0)*能力值计算器!K6,0)*能力值计算器!L6,0)*VLOOKUP(能力值计算器!J6,能力变化对照表!A:B,2,0),0)</f>
        <v>94</v>
      </c>
      <c r="I1451">
        <f>ROUNDDOWN(ROUNDDOWN(ROUNDDOWN(ROUNDDOWN(ROUNDDOWN((能力值计算器!F8+能力值计算器!E8*2+ROUNDDOWN(E1451/4,0))*能力值计算器!C2/100+5,0)*能力值计算器!H8,0)*能力值计算器!K8,0)*能力值计算器!L8,0)*VLOOKUP(能力值计算器!J8,能力变化对照表!A:B,2,0),0)</f>
        <v>-39</v>
      </c>
      <c r="J1451">
        <f t="shared" si="179"/>
        <v>0</v>
      </c>
      <c r="K1451">
        <f t="shared" si="180"/>
        <v>-6513</v>
      </c>
      <c r="L1451">
        <f t="shared" si="181"/>
        <v>9185</v>
      </c>
      <c r="M1451">
        <f t="shared" si="182"/>
        <v>245.1</v>
      </c>
      <c r="N1451">
        <f t="shared" si="183"/>
        <v>1</v>
      </c>
    </row>
    <row r="1452" spans="1:14">
      <c r="A1452">
        <f t="shared" si="176"/>
        <v>0</v>
      </c>
      <c r="B1452">
        <f t="shared" si="177"/>
        <v>0</v>
      </c>
      <c r="C1452">
        <v>176</v>
      </c>
      <c r="D1452">
        <v>8</v>
      </c>
      <c r="E1452">
        <f t="shared" si="178"/>
        <v>-999</v>
      </c>
      <c r="F1452">
        <f>能力值计算器!G2</f>
        <v>0</v>
      </c>
      <c r="G1452">
        <f>ROUNDDOWN((能力值计算器!F4+能力值计算器!E4*2+ROUNDDOWN(C1452/4,0))*能力值计算器!C2/100+10+能力值计算器!C2,0)</f>
        <v>167</v>
      </c>
      <c r="H1452">
        <f>ROUNDDOWN(ROUNDDOWN(ROUNDDOWN(ROUNDDOWN(ROUNDDOWN((能力值计算器!F6+能力值计算器!E6*2+ROUNDDOWN(D1452/4,0))*能力值计算器!C2/100+5,0)*能力值计算器!H6,0)*能力值计算器!K6,0)*能力值计算器!L6,0)*VLOOKUP(能力值计算器!J6,能力变化对照表!A:B,2,0),0)</f>
        <v>86</v>
      </c>
      <c r="I1452">
        <f>ROUNDDOWN(ROUNDDOWN(ROUNDDOWN(ROUNDDOWN(ROUNDDOWN((能力值计算器!F8+能力值计算器!E8*2+ROUNDDOWN(E1452/4,0))*能力值计算器!C2/100+5,0)*能力值计算器!H8,0)*能力值计算器!K8,0)*能力值计算器!L8,0)*VLOOKUP(能力值计算器!J8,能力变化对照表!A:B,2,0),0)</f>
        <v>-39</v>
      </c>
      <c r="J1452">
        <f t="shared" si="179"/>
        <v>0</v>
      </c>
      <c r="K1452">
        <f t="shared" si="180"/>
        <v>-6513</v>
      </c>
      <c r="L1452">
        <f t="shared" si="181"/>
        <v>7849</v>
      </c>
      <c r="M1452">
        <f t="shared" si="182"/>
        <v>245.1</v>
      </c>
      <c r="N1452">
        <f t="shared" si="183"/>
        <v>1</v>
      </c>
    </row>
    <row r="1453" spans="1:14">
      <c r="A1453">
        <f t="shared" si="176"/>
        <v>0</v>
      </c>
      <c r="B1453">
        <f t="shared" si="177"/>
        <v>0</v>
      </c>
      <c r="C1453">
        <v>88</v>
      </c>
      <c r="D1453">
        <v>120</v>
      </c>
      <c r="E1453">
        <f t="shared" si="178"/>
        <v>-999</v>
      </c>
      <c r="F1453">
        <f>能力值计算器!G2</f>
        <v>0</v>
      </c>
      <c r="G1453">
        <f>ROUNDDOWN((能力值计算器!F4+能力值计算器!E4*2+ROUNDDOWN(C1453/4,0))*能力值计算器!C2/100+10+能力值计算器!C2,0)</f>
        <v>156</v>
      </c>
      <c r="H1453">
        <f>ROUNDDOWN(ROUNDDOWN(ROUNDDOWN(ROUNDDOWN(ROUNDDOWN((能力值计算器!F6+能力值计算器!E6*2+ROUNDDOWN(D1453/4,0))*能力值计算器!C2/100+5,0)*能力值计算器!H6,0)*能力值计算器!K6,0)*能力值计算器!L6,0)*VLOOKUP(能力值计算器!J6,能力变化对照表!A:B,2,0),0)</f>
        <v>100</v>
      </c>
      <c r="I1453">
        <f>ROUNDDOWN(ROUNDDOWN(ROUNDDOWN(ROUNDDOWN(ROUNDDOWN((能力值计算器!F8+能力值计算器!E8*2+ROUNDDOWN(E1453/4,0))*能力值计算器!C2/100+5,0)*能力值计算器!H8,0)*能力值计算器!K8,0)*能力值计算器!L8,0)*VLOOKUP(能力值计算器!J8,能力变化对照表!A:B,2,0),0)</f>
        <v>-39</v>
      </c>
      <c r="J1453">
        <f t="shared" si="179"/>
        <v>0</v>
      </c>
      <c r="K1453">
        <f t="shared" si="180"/>
        <v>-6084</v>
      </c>
      <c r="L1453">
        <f t="shared" si="181"/>
        <v>9516</v>
      </c>
      <c r="M1453">
        <f t="shared" si="182"/>
        <v>234.1</v>
      </c>
      <c r="N1453">
        <f t="shared" si="183"/>
        <v>1</v>
      </c>
    </row>
    <row r="1454" spans="1:14">
      <c r="A1454">
        <f t="shared" si="176"/>
        <v>0</v>
      </c>
      <c r="B1454">
        <f t="shared" si="177"/>
        <v>0</v>
      </c>
      <c r="C1454">
        <v>88</v>
      </c>
      <c r="D1454">
        <v>48</v>
      </c>
      <c r="E1454">
        <f t="shared" si="178"/>
        <v>-999</v>
      </c>
      <c r="F1454">
        <f>能力值计算器!G2</f>
        <v>0</v>
      </c>
      <c r="G1454">
        <f>ROUNDDOWN((能力值计算器!F4+能力值计算器!E4*2+ROUNDDOWN(C1454/4,0))*能力值计算器!C2/100+10+能力值计算器!C2,0)</f>
        <v>156</v>
      </c>
      <c r="H1454">
        <f>ROUNDDOWN(ROUNDDOWN(ROUNDDOWN(ROUNDDOWN(ROUNDDOWN((能力值计算器!F6+能力值计算器!E6*2+ROUNDDOWN(D1454/4,0))*能力值计算器!C2/100+5,0)*能力值计算器!H6,0)*能力值计算器!K6,0)*能力值计算器!L6,0)*VLOOKUP(能力值计算器!J6,能力变化对照表!A:B,2,0),0)</f>
        <v>91</v>
      </c>
      <c r="I1454">
        <f>ROUNDDOWN(ROUNDDOWN(ROUNDDOWN(ROUNDDOWN(ROUNDDOWN((能力值计算器!F8+能力值计算器!E8*2+ROUNDDOWN(E1454/4,0))*能力值计算器!C2/100+5,0)*能力值计算器!H8,0)*能力值计算器!K8,0)*能力值计算器!L8,0)*VLOOKUP(能力值计算器!J8,能力变化对照表!A:B,2,0),0)</f>
        <v>-39</v>
      </c>
      <c r="J1454">
        <f t="shared" si="179"/>
        <v>0</v>
      </c>
      <c r="K1454">
        <f t="shared" si="180"/>
        <v>-6084</v>
      </c>
      <c r="L1454">
        <f t="shared" si="181"/>
        <v>8112</v>
      </c>
      <c r="M1454">
        <f t="shared" si="182"/>
        <v>234.1</v>
      </c>
      <c r="N1454">
        <f t="shared" si="183"/>
        <v>1</v>
      </c>
    </row>
    <row r="1455" spans="1:14">
      <c r="A1455">
        <f t="shared" si="176"/>
        <v>0</v>
      </c>
      <c r="B1455">
        <f t="shared" si="177"/>
        <v>0</v>
      </c>
      <c r="C1455">
        <v>176</v>
      </c>
      <c r="D1455">
        <v>0</v>
      </c>
      <c r="E1455">
        <f t="shared" si="178"/>
        <v>-999</v>
      </c>
      <c r="F1455">
        <f>能力值计算器!G2</f>
        <v>0</v>
      </c>
      <c r="G1455">
        <f>ROUNDDOWN((能力值计算器!F4+能力值计算器!E4*2+ROUNDDOWN(C1455/4,0))*能力值计算器!C2/100+10+能力值计算器!C2,0)</f>
        <v>167</v>
      </c>
      <c r="H1455">
        <f>ROUNDDOWN(ROUNDDOWN(ROUNDDOWN(ROUNDDOWN(ROUNDDOWN((能力值计算器!F6+能力值计算器!E6*2+ROUNDDOWN(D1455/4,0))*能力值计算器!C2/100+5,0)*能力值计算器!H6,0)*能力值计算器!K6,0)*能力值计算器!L6,0)*VLOOKUP(能力值计算器!J6,能力变化对照表!A:B,2,0),0)</f>
        <v>85</v>
      </c>
      <c r="I1455">
        <f>ROUNDDOWN(ROUNDDOWN(ROUNDDOWN(ROUNDDOWN(ROUNDDOWN((能力值计算器!F8+能力值计算器!E8*2+ROUNDDOWN(E1455/4,0))*能力值计算器!C2/100+5,0)*能力值计算器!H8,0)*能力值计算器!K8,0)*能力值计算器!L8,0)*VLOOKUP(能力值计算器!J8,能力变化对照表!A:B,2,0),0)</f>
        <v>-39</v>
      </c>
      <c r="J1455">
        <f t="shared" si="179"/>
        <v>0</v>
      </c>
      <c r="K1455">
        <f t="shared" si="180"/>
        <v>-6513</v>
      </c>
      <c r="L1455">
        <f t="shared" si="181"/>
        <v>7682</v>
      </c>
      <c r="M1455">
        <f t="shared" si="182"/>
        <v>245.1</v>
      </c>
      <c r="N1455">
        <f t="shared" si="183"/>
        <v>1</v>
      </c>
    </row>
    <row r="1456" spans="1:14">
      <c r="A1456">
        <f t="shared" si="176"/>
        <v>0</v>
      </c>
      <c r="B1456">
        <f t="shared" si="177"/>
        <v>0</v>
      </c>
      <c r="C1456">
        <v>176</v>
      </c>
      <c r="D1456">
        <v>80</v>
      </c>
      <c r="E1456">
        <f t="shared" si="178"/>
        <v>-999</v>
      </c>
      <c r="F1456">
        <f>能力值计算器!G2</f>
        <v>0</v>
      </c>
      <c r="G1456">
        <f>ROUNDDOWN((能力值计算器!F4+能力值计算器!E4*2+ROUNDDOWN(C1456/4,0))*能力值计算器!C2/100+10+能力值计算器!C2,0)</f>
        <v>167</v>
      </c>
      <c r="H1456">
        <f>ROUNDDOWN(ROUNDDOWN(ROUNDDOWN(ROUNDDOWN(ROUNDDOWN((能力值计算器!F6+能力值计算器!E6*2+ROUNDDOWN(D1456/4,0))*能力值计算器!C2/100+5,0)*能力值计算器!H6,0)*能力值计算器!K6,0)*能力值计算器!L6,0)*VLOOKUP(能力值计算器!J6,能力变化对照表!A:B,2,0),0)</f>
        <v>95</v>
      </c>
      <c r="I1456">
        <f>ROUNDDOWN(ROUNDDOWN(ROUNDDOWN(ROUNDDOWN(ROUNDDOWN((能力值计算器!F8+能力值计算器!E8*2+ROUNDDOWN(E1456/4,0))*能力值计算器!C2/100+5,0)*能力值计算器!H8,0)*能力值计算器!K8,0)*能力值计算器!L8,0)*VLOOKUP(能力值计算器!J8,能力变化对照表!A:B,2,0),0)</f>
        <v>-39</v>
      </c>
      <c r="J1456">
        <f t="shared" si="179"/>
        <v>0</v>
      </c>
      <c r="K1456">
        <f t="shared" si="180"/>
        <v>-6513</v>
      </c>
      <c r="L1456">
        <f t="shared" si="181"/>
        <v>9352</v>
      </c>
      <c r="M1456">
        <f t="shared" si="182"/>
        <v>245.1</v>
      </c>
      <c r="N1456">
        <f t="shared" si="183"/>
        <v>1</v>
      </c>
    </row>
    <row r="1457" spans="1:14">
      <c r="A1457">
        <f t="shared" si="176"/>
        <v>0</v>
      </c>
      <c r="B1457">
        <f t="shared" si="177"/>
        <v>0</v>
      </c>
      <c r="C1457">
        <v>88</v>
      </c>
      <c r="D1457">
        <v>128</v>
      </c>
      <c r="E1457">
        <f t="shared" si="178"/>
        <v>-999</v>
      </c>
      <c r="F1457">
        <f>能力值计算器!G2</f>
        <v>0</v>
      </c>
      <c r="G1457">
        <f>ROUNDDOWN((能力值计算器!F4+能力值计算器!E4*2+ROUNDDOWN(C1457/4,0))*能力值计算器!C2/100+10+能力值计算器!C2,0)</f>
        <v>156</v>
      </c>
      <c r="H1457">
        <f>ROUNDDOWN(ROUNDDOWN(ROUNDDOWN(ROUNDDOWN(ROUNDDOWN((能力值计算器!F6+能力值计算器!E6*2+ROUNDDOWN(D1457/4,0))*能力值计算器!C2/100+5,0)*能力值计算器!H6,0)*能力值计算器!K6,0)*能力值计算器!L6,0)*VLOOKUP(能力值计算器!J6,能力变化对照表!A:B,2,0),0)</f>
        <v>101</v>
      </c>
      <c r="I1457">
        <f>ROUNDDOWN(ROUNDDOWN(ROUNDDOWN(ROUNDDOWN(ROUNDDOWN((能力值计算器!F8+能力值计算器!E8*2+ROUNDDOWN(E1457/4,0))*能力值计算器!C2/100+5,0)*能力值计算器!H8,0)*能力值计算器!K8,0)*能力值计算器!L8,0)*VLOOKUP(能力值计算器!J8,能力变化对照表!A:B,2,0),0)</f>
        <v>-39</v>
      </c>
      <c r="J1457">
        <f t="shared" si="179"/>
        <v>0</v>
      </c>
      <c r="K1457">
        <f t="shared" si="180"/>
        <v>-6084</v>
      </c>
      <c r="L1457">
        <f t="shared" si="181"/>
        <v>9672</v>
      </c>
      <c r="M1457">
        <f t="shared" si="182"/>
        <v>234.1</v>
      </c>
      <c r="N1457">
        <f t="shared" si="183"/>
        <v>1</v>
      </c>
    </row>
    <row r="1458" spans="1:14">
      <c r="A1458">
        <f t="shared" si="176"/>
        <v>0</v>
      </c>
      <c r="B1458">
        <f t="shared" si="177"/>
        <v>0</v>
      </c>
      <c r="C1458">
        <v>88</v>
      </c>
      <c r="D1458">
        <v>40</v>
      </c>
      <c r="E1458">
        <f t="shared" si="178"/>
        <v>-999</v>
      </c>
      <c r="F1458">
        <f>能力值计算器!G2</f>
        <v>0</v>
      </c>
      <c r="G1458">
        <f>ROUNDDOWN((能力值计算器!F4+能力值计算器!E4*2+ROUNDDOWN(C1458/4,0))*能力值计算器!C2/100+10+能力值计算器!C2,0)</f>
        <v>156</v>
      </c>
      <c r="H1458">
        <f>ROUNDDOWN(ROUNDDOWN(ROUNDDOWN(ROUNDDOWN(ROUNDDOWN((能力值计算器!F6+能力值计算器!E6*2+ROUNDDOWN(D1458/4,0))*能力值计算器!C2/100+5,0)*能力值计算器!H6,0)*能力值计算器!K6,0)*能力值计算器!L6,0)*VLOOKUP(能力值计算器!J6,能力变化对照表!A:B,2,0),0)</f>
        <v>90</v>
      </c>
      <c r="I1458">
        <f>ROUNDDOWN(ROUNDDOWN(ROUNDDOWN(ROUNDDOWN(ROUNDDOWN((能力值计算器!F8+能力值计算器!E8*2+ROUNDDOWN(E1458/4,0))*能力值计算器!C2/100+5,0)*能力值计算器!H8,0)*能力值计算器!K8,0)*能力值计算器!L8,0)*VLOOKUP(能力值计算器!J8,能力变化对照表!A:B,2,0),0)</f>
        <v>-39</v>
      </c>
      <c r="J1458">
        <f t="shared" si="179"/>
        <v>0</v>
      </c>
      <c r="K1458">
        <f t="shared" si="180"/>
        <v>-6084</v>
      </c>
      <c r="L1458">
        <f t="shared" si="181"/>
        <v>7956</v>
      </c>
      <c r="M1458">
        <f t="shared" si="182"/>
        <v>234.1</v>
      </c>
      <c r="N1458">
        <f t="shared" si="183"/>
        <v>1</v>
      </c>
    </row>
    <row r="1459" spans="1:14">
      <c r="A1459">
        <f t="shared" si="176"/>
        <v>0</v>
      </c>
      <c r="B1459">
        <f t="shared" si="177"/>
        <v>0</v>
      </c>
      <c r="C1459">
        <v>88</v>
      </c>
      <c r="D1459">
        <v>136</v>
      </c>
      <c r="E1459">
        <f t="shared" si="178"/>
        <v>-999</v>
      </c>
      <c r="F1459">
        <f>能力值计算器!G2</f>
        <v>0</v>
      </c>
      <c r="G1459">
        <f>ROUNDDOWN((能力值计算器!F4+能力值计算器!E4*2+ROUNDDOWN(C1459/4,0))*能力值计算器!C2/100+10+能力值计算器!C2,0)</f>
        <v>156</v>
      </c>
      <c r="H1459">
        <f>ROUNDDOWN(ROUNDDOWN(ROUNDDOWN(ROUNDDOWN(ROUNDDOWN((能力值计算器!F6+能力值计算器!E6*2+ROUNDDOWN(D1459/4,0))*能力值计算器!C2/100+5,0)*能力值计算器!H6,0)*能力值计算器!K6,0)*能力值计算器!L6,0)*VLOOKUP(能力值计算器!J6,能力变化对照表!A:B,2,0),0)</f>
        <v>102</v>
      </c>
      <c r="I1459">
        <f>ROUNDDOWN(ROUNDDOWN(ROUNDDOWN(ROUNDDOWN(ROUNDDOWN((能力值计算器!F8+能力值计算器!E8*2+ROUNDDOWN(E1459/4,0))*能力值计算器!C2/100+5,0)*能力值计算器!H8,0)*能力值计算器!K8,0)*能力值计算器!L8,0)*VLOOKUP(能力值计算器!J8,能力变化对照表!A:B,2,0),0)</f>
        <v>-39</v>
      </c>
      <c r="J1459">
        <f t="shared" si="179"/>
        <v>0</v>
      </c>
      <c r="K1459">
        <f t="shared" si="180"/>
        <v>-6084</v>
      </c>
      <c r="L1459">
        <f t="shared" si="181"/>
        <v>9828</v>
      </c>
      <c r="M1459">
        <f t="shared" si="182"/>
        <v>234.1</v>
      </c>
      <c r="N1459">
        <f t="shared" si="183"/>
        <v>1</v>
      </c>
    </row>
    <row r="1460" spans="1:14">
      <c r="A1460">
        <f t="shared" si="176"/>
        <v>0</v>
      </c>
      <c r="B1460">
        <f t="shared" si="177"/>
        <v>0</v>
      </c>
      <c r="C1460">
        <v>88</v>
      </c>
      <c r="D1460">
        <v>32</v>
      </c>
      <c r="E1460">
        <f t="shared" si="178"/>
        <v>-999</v>
      </c>
      <c r="F1460">
        <f>能力值计算器!G2</f>
        <v>0</v>
      </c>
      <c r="G1460">
        <f>ROUNDDOWN((能力值计算器!F4+能力值计算器!E4*2+ROUNDDOWN(C1460/4,0))*能力值计算器!C2/100+10+能力值计算器!C2,0)</f>
        <v>156</v>
      </c>
      <c r="H1460">
        <f>ROUNDDOWN(ROUNDDOWN(ROUNDDOWN(ROUNDDOWN(ROUNDDOWN((能力值计算器!F6+能力值计算器!E6*2+ROUNDDOWN(D1460/4,0))*能力值计算器!C2/100+5,0)*能力值计算器!H6,0)*能力值计算器!K6,0)*能力值计算器!L6,0)*VLOOKUP(能力值计算器!J6,能力变化对照表!A:B,2,0),0)</f>
        <v>89</v>
      </c>
      <c r="I1460">
        <f>ROUNDDOWN(ROUNDDOWN(ROUNDDOWN(ROUNDDOWN(ROUNDDOWN((能力值计算器!F8+能力值计算器!E8*2+ROUNDDOWN(E1460/4,0))*能力值计算器!C2/100+5,0)*能力值计算器!H8,0)*能力值计算器!K8,0)*能力值计算器!L8,0)*VLOOKUP(能力值计算器!J8,能力变化对照表!A:B,2,0),0)</f>
        <v>-39</v>
      </c>
      <c r="J1460">
        <f t="shared" si="179"/>
        <v>0</v>
      </c>
      <c r="K1460">
        <f t="shared" si="180"/>
        <v>-6084</v>
      </c>
      <c r="L1460">
        <f t="shared" si="181"/>
        <v>7800</v>
      </c>
      <c r="M1460">
        <f t="shared" si="182"/>
        <v>234.1</v>
      </c>
      <c r="N1460">
        <f t="shared" si="183"/>
        <v>1</v>
      </c>
    </row>
    <row r="1461" spans="1:14">
      <c r="A1461">
        <f t="shared" si="176"/>
        <v>0</v>
      </c>
      <c r="B1461">
        <f t="shared" si="177"/>
        <v>0</v>
      </c>
      <c r="C1461">
        <v>88</v>
      </c>
      <c r="D1461">
        <v>144</v>
      </c>
      <c r="E1461">
        <f t="shared" si="178"/>
        <v>-999</v>
      </c>
      <c r="F1461">
        <f>能力值计算器!G2</f>
        <v>0</v>
      </c>
      <c r="G1461">
        <f>ROUNDDOWN((能力值计算器!F4+能力值计算器!E4*2+ROUNDDOWN(C1461/4,0))*能力值计算器!C2/100+10+能力值计算器!C2,0)</f>
        <v>156</v>
      </c>
      <c r="H1461">
        <f>ROUNDDOWN(ROUNDDOWN(ROUNDDOWN(ROUNDDOWN(ROUNDDOWN((能力值计算器!F6+能力值计算器!E6*2+ROUNDDOWN(D1461/4,0))*能力值计算器!C2/100+5,0)*能力值计算器!H6,0)*能力值计算器!K6,0)*能力值计算器!L6,0)*VLOOKUP(能力值计算器!J6,能力变化对照表!A:B,2,0),0)</f>
        <v>103</v>
      </c>
      <c r="I1461">
        <f>ROUNDDOWN(ROUNDDOWN(ROUNDDOWN(ROUNDDOWN(ROUNDDOWN((能力值计算器!F8+能力值计算器!E8*2+ROUNDDOWN(E1461/4,0))*能力值计算器!C2/100+5,0)*能力值计算器!H8,0)*能力值计算器!K8,0)*能力值计算器!L8,0)*VLOOKUP(能力值计算器!J8,能力变化对照表!A:B,2,0),0)</f>
        <v>-39</v>
      </c>
      <c r="J1461">
        <f t="shared" si="179"/>
        <v>0</v>
      </c>
      <c r="K1461">
        <f t="shared" si="180"/>
        <v>-6084</v>
      </c>
      <c r="L1461">
        <f t="shared" si="181"/>
        <v>9984</v>
      </c>
      <c r="M1461">
        <f t="shared" si="182"/>
        <v>234.1</v>
      </c>
      <c r="N1461">
        <f t="shared" si="183"/>
        <v>1</v>
      </c>
    </row>
    <row r="1462" spans="1:14">
      <c r="A1462">
        <f t="shared" si="176"/>
        <v>0</v>
      </c>
      <c r="B1462">
        <f t="shared" si="177"/>
        <v>0</v>
      </c>
      <c r="C1462">
        <v>88</v>
      </c>
      <c r="D1462">
        <v>24</v>
      </c>
      <c r="E1462">
        <f t="shared" si="178"/>
        <v>-999</v>
      </c>
      <c r="F1462">
        <f>能力值计算器!G2</f>
        <v>0</v>
      </c>
      <c r="G1462">
        <f>ROUNDDOWN((能力值计算器!F4+能力值计算器!E4*2+ROUNDDOWN(C1462/4,0))*能力值计算器!C2/100+10+能力值计算器!C2,0)</f>
        <v>156</v>
      </c>
      <c r="H1462">
        <f>ROUNDDOWN(ROUNDDOWN(ROUNDDOWN(ROUNDDOWN(ROUNDDOWN((能力值计算器!F6+能力值计算器!E6*2+ROUNDDOWN(D1462/4,0))*能力值计算器!C2/100+5,0)*能力值计算器!H6,0)*能力值计算器!K6,0)*能力值计算器!L6,0)*VLOOKUP(能力值计算器!J6,能力变化对照表!A:B,2,0),0)</f>
        <v>88</v>
      </c>
      <c r="I1462">
        <f>ROUNDDOWN(ROUNDDOWN(ROUNDDOWN(ROUNDDOWN(ROUNDDOWN((能力值计算器!F8+能力值计算器!E8*2+ROUNDDOWN(E1462/4,0))*能力值计算器!C2/100+5,0)*能力值计算器!H8,0)*能力值计算器!K8,0)*能力值计算器!L8,0)*VLOOKUP(能力值计算器!J8,能力变化对照表!A:B,2,0),0)</f>
        <v>-39</v>
      </c>
      <c r="J1462">
        <f t="shared" si="179"/>
        <v>0</v>
      </c>
      <c r="K1462">
        <f t="shared" si="180"/>
        <v>-6084</v>
      </c>
      <c r="L1462">
        <f t="shared" si="181"/>
        <v>7644</v>
      </c>
      <c r="M1462">
        <f t="shared" si="182"/>
        <v>234.1</v>
      </c>
      <c r="N1462">
        <f t="shared" si="183"/>
        <v>1</v>
      </c>
    </row>
    <row r="1463" spans="1:14">
      <c r="A1463">
        <f t="shared" si="176"/>
        <v>0</v>
      </c>
      <c r="B1463">
        <f t="shared" si="177"/>
        <v>0</v>
      </c>
      <c r="C1463">
        <v>88</v>
      </c>
      <c r="D1463">
        <v>152</v>
      </c>
      <c r="E1463">
        <f t="shared" si="178"/>
        <v>-999</v>
      </c>
      <c r="F1463">
        <f>能力值计算器!G2</f>
        <v>0</v>
      </c>
      <c r="G1463">
        <f>ROUNDDOWN((能力值计算器!F4+能力值计算器!E4*2+ROUNDDOWN(C1463/4,0))*能力值计算器!C2/100+10+能力值计算器!C2,0)</f>
        <v>156</v>
      </c>
      <c r="H1463">
        <f>ROUNDDOWN(ROUNDDOWN(ROUNDDOWN(ROUNDDOWN(ROUNDDOWN((能力值计算器!F6+能力值计算器!E6*2+ROUNDDOWN(D1463/4,0))*能力值计算器!C2/100+5,0)*能力值计算器!H6,0)*能力值计算器!K6,0)*能力值计算器!L6,0)*VLOOKUP(能力值计算器!J6,能力变化对照表!A:B,2,0),0)</f>
        <v>104</v>
      </c>
      <c r="I1463">
        <f>ROUNDDOWN(ROUNDDOWN(ROUNDDOWN(ROUNDDOWN(ROUNDDOWN((能力值计算器!F8+能力值计算器!E8*2+ROUNDDOWN(E1463/4,0))*能力值计算器!C2/100+5,0)*能力值计算器!H8,0)*能力值计算器!K8,0)*能力值计算器!L8,0)*VLOOKUP(能力值计算器!J8,能力变化对照表!A:B,2,0),0)</f>
        <v>-39</v>
      </c>
      <c r="J1463">
        <f t="shared" si="179"/>
        <v>0</v>
      </c>
      <c r="K1463">
        <f t="shared" si="180"/>
        <v>-6084</v>
      </c>
      <c r="L1463">
        <f t="shared" si="181"/>
        <v>10140</v>
      </c>
      <c r="M1463">
        <f t="shared" si="182"/>
        <v>234.1</v>
      </c>
      <c r="N1463">
        <f t="shared" si="183"/>
        <v>1</v>
      </c>
    </row>
    <row r="1464" spans="1:14">
      <c r="A1464">
        <f t="shared" si="176"/>
        <v>0</v>
      </c>
      <c r="B1464">
        <f t="shared" si="177"/>
        <v>0</v>
      </c>
      <c r="C1464">
        <v>88</v>
      </c>
      <c r="D1464">
        <v>16</v>
      </c>
      <c r="E1464">
        <f t="shared" si="178"/>
        <v>-999</v>
      </c>
      <c r="F1464">
        <f>能力值计算器!G2</f>
        <v>0</v>
      </c>
      <c r="G1464">
        <f>ROUNDDOWN((能力值计算器!F4+能力值计算器!E4*2+ROUNDDOWN(C1464/4,0))*能力值计算器!C2/100+10+能力值计算器!C2,0)</f>
        <v>156</v>
      </c>
      <c r="H1464">
        <f>ROUNDDOWN(ROUNDDOWN(ROUNDDOWN(ROUNDDOWN(ROUNDDOWN((能力值计算器!F6+能力值计算器!E6*2+ROUNDDOWN(D1464/4,0))*能力值计算器!C2/100+5,0)*能力值计算器!H6,0)*能力值计算器!K6,0)*能力值计算器!L6,0)*VLOOKUP(能力值计算器!J6,能力变化对照表!A:B,2,0),0)</f>
        <v>87</v>
      </c>
      <c r="I1464">
        <f>ROUNDDOWN(ROUNDDOWN(ROUNDDOWN(ROUNDDOWN(ROUNDDOWN((能力值计算器!F8+能力值计算器!E8*2+ROUNDDOWN(E1464/4,0))*能力值计算器!C2/100+5,0)*能力值计算器!H8,0)*能力值计算器!K8,0)*能力值计算器!L8,0)*VLOOKUP(能力值计算器!J8,能力变化对照表!A:B,2,0),0)</f>
        <v>-39</v>
      </c>
      <c r="J1464">
        <f t="shared" si="179"/>
        <v>0</v>
      </c>
      <c r="K1464">
        <f t="shared" si="180"/>
        <v>-6084</v>
      </c>
      <c r="L1464">
        <f t="shared" si="181"/>
        <v>7488</v>
      </c>
      <c r="M1464">
        <f t="shared" si="182"/>
        <v>234.1</v>
      </c>
      <c r="N1464">
        <f t="shared" si="183"/>
        <v>1</v>
      </c>
    </row>
    <row r="1465" spans="1:14">
      <c r="A1465">
        <f t="shared" si="176"/>
        <v>0</v>
      </c>
      <c r="B1465">
        <f t="shared" si="177"/>
        <v>0</v>
      </c>
      <c r="C1465">
        <v>88</v>
      </c>
      <c r="D1465">
        <v>160</v>
      </c>
      <c r="E1465">
        <f t="shared" si="178"/>
        <v>-999</v>
      </c>
      <c r="F1465">
        <f>能力值计算器!G2</f>
        <v>0</v>
      </c>
      <c r="G1465">
        <f>ROUNDDOWN((能力值计算器!F4+能力值计算器!E4*2+ROUNDDOWN(C1465/4,0))*能力值计算器!C2/100+10+能力值计算器!C2,0)</f>
        <v>156</v>
      </c>
      <c r="H1465">
        <f>ROUNDDOWN(ROUNDDOWN(ROUNDDOWN(ROUNDDOWN(ROUNDDOWN((能力值计算器!F6+能力值计算器!E6*2+ROUNDDOWN(D1465/4,0))*能力值计算器!C2/100+5,0)*能力值计算器!H6,0)*能力值计算器!K6,0)*能力值计算器!L6,0)*VLOOKUP(能力值计算器!J6,能力变化对照表!A:B,2,0),0)</f>
        <v>105</v>
      </c>
      <c r="I1465">
        <f>ROUNDDOWN(ROUNDDOWN(ROUNDDOWN(ROUNDDOWN(ROUNDDOWN((能力值计算器!F8+能力值计算器!E8*2+ROUNDDOWN(E1465/4,0))*能力值计算器!C2/100+5,0)*能力值计算器!H8,0)*能力值计算器!K8,0)*能力值计算器!L8,0)*VLOOKUP(能力值计算器!J8,能力变化对照表!A:B,2,0),0)</f>
        <v>-39</v>
      </c>
      <c r="J1465">
        <f t="shared" si="179"/>
        <v>0</v>
      </c>
      <c r="K1465">
        <f t="shared" si="180"/>
        <v>-6084</v>
      </c>
      <c r="L1465">
        <f t="shared" si="181"/>
        <v>10296</v>
      </c>
      <c r="M1465">
        <f t="shared" si="182"/>
        <v>234.1</v>
      </c>
      <c r="N1465">
        <f t="shared" si="183"/>
        <v>1</v>
      </c>
    </row>
    <row r="1466" spans="1:14">
      <c r="A1466">
        <f t="shared" si="176"/>
        <v>0</v>
      </c>
      <c r="B1466">
        <f t="shared" si="177"/>
        <v>0</v>
      </c>
      <c r="C1466">
        <v>88</v>
      </c>
      <c r="D1466">
        <v>8</v>
      </c>
      <c r="E1466">
        <f t="shared" si="178"/>
        <v>-999</v>
      </c>
      <c r="F1466">
        <f>能力值计算器!G2</f>
        <v>0</v>
      </c>
      <c r="G1466">
        <f>ROUNDDOWN((能力值计算器!F4+能力值计算器!E4*2+ROUNDDOWN(C1466/4,0))*能力值计算器!C2/100+10+能力值计算器!C2,0)</f>
        <v>156</v>
      </c>
      <c r="H1466">
        <f>ROUNDDOWN(ROUNDDOWN(ROUNDDOWN(ROUNDDOWN(ROUNDDOWN((能力值计算器!F6+能力值计算器!E6*2+ROUNDDOWN(D1466/4,0))*能力值计算器!C2/100+5,0)*能力值计算器!H6,0)*能力值计算器!K6,0)*能力值计算器!L6,0)*VLOOKUP(能力值计算器!J6,能力变化对照表!A:B,2,0),0)</f>
        <v>86</v>
      </c>
      <c r="I1466">
        <f>ROUNDDOWN(ROUNDDOWN(ROUNDDOWN(ROUNDDOWN(ROUNDDOWN((能力值计算器!F8+能力值计算器!E8*2+ROUNDDOWN(E1466/4,0))*能力值计算器!C2/100+5,0)*能力值计算器!H8,0)*能力值计算器!K8,0)*能力值计算器!L8,0)*VLOOKUP(能力值计算器!J8,能力变化对照表!A:B,2,0),0)</f>
        <v>-39</v>
      </c>
      <c r="J1466">
        <f t="shared" si="179"/>
        <v>0</v>
      </c>
      <c r="K1466">
        <f t="shared" si="180"/>
        <v>-6084</v>
      </c>
      <c r="L1466">
        <f t="shared" si="181"/>
        <v>7332</v>
      </c>
      <c r="M1466">
        <f t="shared" si="182"/>
        <v>234.1</v>
      </c>
      <c r="N1466">
        <f t="shared" si="183"/>
        <v>1</v>
      </c>
    </row>
    <row r="1467" spans="1:14">
      <c r="A1467">
        <f t="shared" si="176"/>
        <v>0</v>
      </c>
      <c r="B1467">
        <f t="shared" si="177"/>
        <v>0</v>
      </c>
      <c r="C1467">
        <v>88</v>
      </c>
      <c r="D1467">
        <v>0</v>
      </c>
      <c r="E1467">
        <f t="shared" si="178"/>
        <v>-999</v>
      </c>
      <c r="F1467">
        <f>能力值计算器!G2</f>
        <v>0</v>
      </c>
      <c r="G1467">
        <f>ROUNDDOWN((能力值计算器!F4+能力值计算器!E4*2+ROUNDDOWN(C1467/4,0))*能力值计算器!C2/100+10+能力值计算器!C2,0)</f>
        <v>156</v>
      </c>
      <c r="H1467">
        <f>ROUNDDOWN(ROUNDDOWN(ROUNDDOWN(ROUNDDOWN(ROUNDDOWN((能力值计算器!F6+能力值计算器!E6*2+ROUNDDOWN(D1467/4,0))*能力值计算器!C2/100+5,0)*能力值计算器!H6,0)*能力值计算器!K6,0)*能力值计算器!L6,0)*VLOOKUP(能力值计算器!J6,能力变化对照表!A:B,2,0),0)</f>
        <v>85</v>
      </c>
      <c r="I1467">
        <f>ROUNDDOWN(ROUNDDOWN(ROUNDDOWN(ROUNDDOWN(ROUNDDOWN((能力值计算器!F8+能力值计算器!E8*2+ROUNDDOWN(E1467/4,0))*能力值计算器!C2/100+5,0)*能力值计算器!H8,0)*能力值计算器!K8,0)*能力值计算器!L8,0)*VLOOKUP(能力值计算器!J8,能力变化对照表!A:B,2,0),0)</f>
        <v>-39</v>
      </c>
      <c r="J1467">
        <f t="shared" si="179"/>
        <v>0</v>
      </c>
      <c r="K1467">
        <f t="shared" si="180"/>
        <v>-6084</v>
      </c>
      <c r="L1467">
        <f t="shared" si="181"/>
        <v>7176</v>
      </c>
      <c r="M1467">
        <f t="shared" si="182"/>
        <v>234.1</v>
      </c>
      <c r="N1467">
        <f t="shared" si="183"/>
        <v>1</v>
      </c>
    </row>
    <row r="1468" spans="1:14">
      <c r="A1468">
        <f t="shared" si="176"/>
        <v>0</v>
      </c>
      <c r="B1468">
        <f t="shared" si="177"/>
        <v>0</v>
      </c>
      <c r="C1468">
        <v>88</v>
      </c>
      <c r="D1468">
        <v>168</v>
      </c>
      <c r="E1468">
        <f t="shared" si="178"/>
        <v>-999</v>
      </c>
      <c r="F1468">
        <f>能力值计算器!G2</f>
        <v>0</v>
      </c>
      <c r="G1468">
        <f>ROUNDDOWN((能力值计算器!F4+能力值计算器!E4*2+ROUNDDOWN(C1468/4,0))*能力值计算器!C2/100+10+能力值计算器!C2,0)</f>
        <v>156</v>
      </c>
      <c r="H1468">
        <f>ROUNDDOWN(ROUNDDOWN(ROUNDDOWN(ROUNDDOWN(ROUNDDOWN((能力值计算器!F6+能力值计算器!E6*2+ROUNDDOWN(D1468/4,0))*能力值计算器!C2/100+5,0)*能力值计算器!H6,0)*能力值计算器!K6,0)*能力值计算器!L6,0)*VLOOKUP(能力值计算器!J6,能力变化对照表!A:B,2,0),0)</f>
        <v>106</v>
      </c>
      <c r="I1468">
        <f>ROUNDDOWN(ROUNDDOWN(ROUNDDOWN(ROUNDDOWN(ROUNDDOWN((能力值计算器!F8+能力值计算器!E8*2+ROUNDDOWN(E1468/4,0))*能力值计算器!C2/100+5,0)*能力值计算器!H8,0)*能力值计算器!K8,0)*能力值计算器!L8,0)*VLOOKUP(能力值计算器!J8,能力变化对照表!A:B,2,0),0)</f>
        <v>-39</v>
      </c>
      <c r="J1468">
        <f t="shared" si="179"/>
        <v>0</v>
      </c>
      <c r="K1468">
        <f t="shared" si="180"/>
        <v>-6084</v>
      </c>
      <c r="L1468">
        <f t="shared" si="181"/>
        <v>10452</v>
      </c>
      <c r="M1468">
        <f t="shared" si="182"/>
        <v>234.1</v>
      </c>
      <c r="N1468">
        <f t="shared" si="183"/>
        <v>1</v>
      </c>
    </row>
    <row r="1469" spans="1:14">
      <c r="A1469">
        <f t="shared" si="176"/>
        <v>0</v>
      </c>
      <c r="B1469">
        <f t="shared" si="177"/>
        <v>0</v>
      </c>
      <c r="C1469">
        <v>244</v>
      </c>
      <c r="D1469">
        <v>4</v>
      </c>
      <c r="E1469">
        <f t="shared" si="178"/>
        <v>-999</v>
      </c>
      <c r="F1469">
        <f>能力值计算器!G2</f>
        <v>0</v>
      </c>
      <c r="G1469">
        <f>ROUNDDOWN((能力值计算器!F4+能力值计算器!E4*2+ROUNDDOWN(C1469/4,0))*能力值计算器!C2/100+10+能力值计算器!C2,0)</f>
        <v>176</v>
      </c>
      <c r="H1469">
        <f>ROUNDDOWN(ROUNDDOWN(ROUNDDOWN(ROUNDDOWN(ROUNDDOWN((能力值计算器!F6+能力值计算器!E6*2+ROUNDDOWN(D1469/4,0))*能力值计算器!C2/100+5,0)*能力值计算器!H6,0)*能力值计算器!K6,0)*能力值计算器!L6,0)*VLOOKUP(能力值计算器!J6,能力变化对照表!A:B,2,0),0)</f>
        <v>86</v>
      </c>
      <c r="I1469">
        <f>ROUNDDOWN(ROUNDDOWN(ROUNDDOWN(ROUNDDOWN(ROUNDDOWN((能力值计算器!F8+能力值计算器!E8*2+ROUNDDOWN(E1469/4,0))*能力值计算器!C2/100+5,0)*能力值计算器!H8,0)*能力值计算器!K8,0)*能力值计算器!L8,0)*VLOOKUP(能力值计算器!J8,能力变化对照表!A:B,2,0),0)</f>
        <v>-39</v>
      </c>
      <c r="J1469">
        <f t="shared" si="179"/>
        <v>0</v>
      </c>
      <c r="K1469">
        <f t="shared" si="180"/>
        <v>-6864</v>
      </c>
      <c r="L1469">
        <f t="shared" si="181"/>
        <v>8272</v>
      </c>
      <c r="M1469">
        <f t="shared" si="182"/>
        <v>254.1</v>
      </c>
      <c r="N1469">
        <f t="shared" si="183"/>
        <v>1</v>
      </c>
    </row>
    <row r="1470" spans="1:14">
      <c r="A1470">
        <f t="shared" si="176"/>
        <v>0</v>
      </c>
      <c r="B1470">
        <f t="shared" si="177"/>
        <v>0</v>
      </c>
      <c r="C1470">
        <v>244</v>
      </c>
      <c r="D1470">
        <v>8</v>
      </c>
      <c r="E1470">
        <f t="shared" si="178"/>
        <v>-999</v>
      </c>
      <c r="F1470">
        <f>能力值计算器!G2</f>
        <v>0</v>
      </c>
      <c r="G1470">
        <f>ROUNDDOWN((能力值计算器!F4+能力值计算器!E4*2+ROUNDDOWN(C1470/4,0))*能力值计算器!C2/100+10+能力值计算器!C2,0)</f>
        <v>176</v>
      </c>
      <c r="H1470">
        <f>ROUNDDOWN(ROUNDDOWN(ROUNDDOWN(ROUNDDOWN(ROUNDDOWN((能力值计算器!F6+能力值计算器!E6*2+ROUNDDOWN(D1470/4,0))*能力值计算器!C2/100+5,0)*能力值计算器!H6,0)*能力值计算器!K6,0)*能力值计算器!L6,0)*VLOOKUP(能力值计算器!J6,能力变化对照表!A:B,2,0),0)</f>
        <v>86</v>
      </c>
      <c r="I1470">
        <f>ROUNDDOWN(ROUNDDOWN(ROUNDDOWN(ROUNDDOWN(ROUNDDOWN((能力值计算器!F8+能力值计算器!E8*2+ROUNDDOWN(E1470/4,0))*能力值计算器!C2/100+5,0)*能力值计算器!H8,0)*能力值计算器!K8,0)*能力值计算器!L8,0)*VLOOKUP(能力值计算器!J8,能力变化对照表!A:B,2,0),0)</f>
        <v>-39</v>
      </c>
      <c r="J1470">
        <f t="shared" si="179"/>
        <v>0</v>
      </c>
      <c r="K1470">
        <f t="shared" si="180"/>
        <v>-6864</v>
      </c>
      <c r="L1470">
        <f t="shared" si="181"/>
        <v>8272</v>
      </c>
      <c r="M1470">
        <f t="shared" si="182"/>
        <v>254.1</v>
      </c>
      <c r="N1470">
        <f t="shared" si="183"/>
        <v>1</v>
      </c>
    </row>
    <row r="1471" spans="1:14">
      <c r="A1471">
        <f t="shared" si="176"/>
        <v>0</v>
      </c>
      <c r="B1471">
        <f t="shared" si="177"/>
        <v>0</v>
      </c>
      <c r="C1471">
        <v>248</v>
      </c>
      <c r="D1471">
        <v>4</v>
      </c>
      <c r="E1471">
        <f t="shared" si="178"/>
        <v>-999</v>
      </c>
      <c r="F1471">
        <f>能力值计算器!G2</f>
        <v>0</v>
      </c>
      <c r="G1471">
        <f>ROUNDDOWN((能力值计算器!F4+能力值计算器!E4*2+ROUNDDOWN(C1471/4,0))*能力值计算器!C2/100+10+能力值计算器!C2,0)</f>
        <v>176</v>
      </c>
      <c r="H1471">
        <f>ROUNDDOWN(ROUNDDOWN(ROUNDDOWN(ROUNDDOWN(ROUNDDOWN((能力值计算器!F6+能力值计算器!E6*2+ROUNDDOWN(D1471/4,0))*能力值计算器!C2/100+5,0)*能力值计算器!H6,0)*能力值计算器!K6,0)*能力值计算器!L6,0)*VLOOKUP(能力值计算器!J6,能力变化对照表!A:B,2,0),0)</f>
        <v>86</v>
      </c>
      <c r="I1471">
        <f>ROUNDDOWN(ROUNDDOWN(ROUNDDOWN(ROUNDDOWN(ROUNDDOWN((能力值计算器!F8+能力值计算器!E8*2+ROUNDDOWN(E1471/4,0))*能力值计算器!C2/100+5,0)*能力值计算器!H8,0)*能力值计算器!K8,0)*能力值计算器!L8,0)*VLOOKUP(能力值计算器!J8,能力变化对照表!A:B,2,0),0)</f>
        <v>-39</v>
      </c>
      <c r="J1471">
        <f t="shared" si="179"/>
        <v>0</v>
      </c>
      <c r="K1471">
        <f t="shared" si="180"/>
        <v>-6864</v>
      </c>
      <c r="L1471">
        <f t="shared" si="181"/>
        <v>8272</v>
      </c>
      <c r="M1471">
        <f t="shared" si="182"/>
        <v>254.1</v>
      </c>
      <c r="N1471">
        <f t="shared" si="183"/>
        <v>1</v>
      </c>
    </row>
    <row r="1472" spans="1:14">
      <c r="A1472">
        <f t="shared" si="176"/>
        <v>0</v>
      </c>
      <c r="B1472">
        <f t="shared" si="177"/>
        <v>0</v>
      </c>
      <c r="C1472">
        <v>20</v>
      </c>
      <c r="D1472">
        <v>116</v>
      </c>
      <c r="E1472">
        <f t="shared" si="178"/>
        <v>-999</v>
      </c>
      <c r="F1472">
        <f>能力值计算器!G2</f>
        <v>0</v>
      </c>
      <c r="G1472">
        <f>ROUNDDOWN((能力值计算器!F4+能力值计算器!E4*2+ROUNDDOWN(C1472/4,0))*能力值计算器!C2/100+10+能力值计算器!C2,0)</f>
        <v>148</v>
      </c>
      <c r="H1472">
        <f>ROUNDDOWN(ROUNDDOWN(ROUNDDOWN(ROUNDDOWN(ROUNDDOWN((能力值计算器!F6+能力值计算器!E6*2+ROUNDDOWN(D1472/4,0))*能力值计算器!C2/100+5,0)*能力值计算器!H6,0)*能力值计算器!K6,0)*能力值计算器!L6,0)*VLOOKUP(能力值计算器!J6,能力变化对照表!A:B,2,0),0)</f>
        <v>100</v>
      </c>
      <c r="I1472">
        <f>ROUNDDOWN(ROUNDDOWN(ROUNDDOWN(ROUNDDOWN(ROUNDDOWN((能力值计算器!F8+能力值计算器!E8*2+ROUNDDOWN(E1472/4,0))*能力值计算器!C2/100+5,0)*能力值计算器!H8,0)*能力值计算器!K8,0)*能力值计算器!L8,0)*VLOOKUP(能力值计算器!J8,能力变化对照表!A:B,2,0),0)</f>
        <v>-39</v>
      </c>
      <c r="J1472">
        <f t="shared" si="179"/>
        <v>0</v>
      </c>
      <c r="K1472">
        <f t="shared" si="180"/>
        <v>-5772</v>
      </c>
      <c r="L1472">
        <f t="shared" si="181"/>
        <v>9028</v>
      </c>
      <c r="M1472">
        <f t="shared" si="182"/>
        <v>226.1</v>
      </c>
      <c r="N1472">
        <f t="shared" si="183"/>
        <v>1</v>
      </c>
    </row>
    <row r="1473" spans="1:14">
      <c r="A1473">
        <f t="shared" si="176"/>
        <v>0</v>
      </c>
      <c r="B1473">
        <f t="shared" si="177"/>
        <v>0</v>
      </c>
      <c r="C1473">
        <v>20</v>
      </c>
      <c r="D1473">
        <v>120</v>
      </c>
      <c r="E1473">
        <f t="shared" si="178"/>
        <v>-999</v>
      </c>
      <c r="F1473">
        <f>能力值计算器!G2</f>
        <v>0</v>
      </c>
      <c r="G1473">
        <f>ROUNDDOWN((能力值计算器!F4+能力值计算器!E4*2+ROUNDDOWN(C1473/4,0))*能力值计算器!C2/100+10+能力值计算器!C2,0)</f>
        <v>148</v>
      </c>
      <c r="H1473">
        <f>ROUNDDOWN(ROUNDDOWN(ROUNDDOWN(ROUNDDOWN(ROUNDDOWN((能力值计算器!F6+能力值计算器!E6*2+ROUNDDOWN(D1473/4,0))*能力值计算器!C2/100+5,0)*能力值计算器!H6,0)*能力值计算器!K6,0)*能力值计算器!L6,0)*VLOOKUP(能力值计算器!J6,能力变化对照表!A:B,2,0),0)</f>
        <v>100</v>
      </c>
      <c r="I1473">
        <f>ROUNDDOWN(ROUNDDOWN(ROUNDDOWN(ROUNDDOWN(ROUNDDOWN((能力值计算器!F8+能力值计算器!E8*2+ROUNDDOWN(E1473/4,0))*能力值计算器!C2/100+5,0)*能力值计算器!H8,0)*能力值计算器!K8,0)*能力值计算器!L8,0)*VLOOKUP(能力值计算器!J8,能力变化对照表!A:B,2,0),0)</f>
        <v>-39</v>
      </c>
      <c r="J1473">
        <f t="shared" si="179"/>
        <v>0</v>
      </c>
      <c r="K1473">
        <f t="shared" si="180"/>
        <v>-5772</v>
      </c>
      <c r="L1473">
        <f t="shared" si="181"/>
        <v>9028</v>
      </c>
      <c r="M1473">
        <f t="shared" si="182"/>
        <v>226.1</v>
      </c>
      <c r="N1473">
        <f t="shared" si="183"/>
        <v>1</v>
      </c>
    </row>
    <row r="1474" spans="1:14">
      <c r="A1474">
        <f t="shared" ref="A1474:A1537" si="184">IF(N1474=1,0,L1474+1/M1474)</f>
        <v>0</v>
      </c>
      <c r="B1474">
        <f t="shared" ref="B1474:B1537" si="185">IF(A1474=MAX(A:A),1,0)</f>
        <v>0</v>
      </c>
      <c r="C1474">
        <v>24</v>
      </c>
      <c r="D1474">
        <v>116</v>
      </c>
      <c r="E1474">
        <f t="shared" ref="E1474:E1537" si="186">IF(F1474-D1474-C1474&gt;253,-999,IF(F1474-D1474-C1474&lt;0,-999,F1474-D1474-C1474))</f>
        <v>-999</v>
      </c>
      <c r="F1474">
        <f>能力值计算器!G2</f>
        <v>0</v>
      </c>
      <c r="G1474">
        <f>ROUNDDOWN((能力值计算器!F4+能力值计算器!E4*2+ROUNDDOWN(C1474/4,0))*能力值计算器!C2/100+10+能力值计算器!C2,0)</f>
        <v>148</v>
      </c>
      <c r="H1474">
        <f>ROUNDDOWN(ROUNDDOWN(ROUNDDOWN(ROUNDDOWN(ROUNDDOWN((能力值计算器!F6+能力值计算器!E6*2+ROUNDDOWN(D1474/4,0))*能力值计算器!C2/100+5,0)*能力值计算器!H6,0)*能力值计算器!K6,0)*能力值计算器!L6,0)*VLOOKUP(能力值计算器!J6,能力变化对照表!A:B,2,0),0)</f>
        <v>100</v>
      </c>
      <c r="I1474">
        <f>ROUNDDOWN(ROUNDDOWN(ROUNDDOWN(ROUNDDOWN(ROUNDDOWN((能力值计算器!F8+能力值计算器!E8*2+ROUNDDOWN(E1474/4,0))*能力值计算器!C2/100+5,0)*能力值计算器!H8,0)*能力值计算器!K8,0)*能力值计算器!L8,0)*VLOOKUP(能力值计算器!J8,能力变化对照表!A:B,2,0),0)</f>
        <v>-39</v>
      </c>
      <c r="J1474">
        <f t="shared" ref="J1474:J1537" si="187">IF(E1474&lt;0,0,G1474*H1474)</f>
        <v>0</v>
      </c>
      <c r="K1474">
        <f t="shared" ref="K1474:K1537" si="188">G1474*I1474</f>
        <v>-5772</v>
      </c>
      <c r="L1474">
        <f t="shared" ref="L1474:L1537" si="189">(H1474+I1474)*G1474</f>
        <v>9028</v>
      </c>
      <c r="M1474">
        <f t="shared" ref="M1474:M1537" si="190">IF(H1474+I1474-G1474&lt;0,G1474-H1474-I1474,H1474+I1474-G1474)+IF(H1474-I1474&lt;0,I1474-H1474,H1474-I1474)+0.1</f>
        <v>226.1</v>
      </c>
      <c r="N1474">
        <f t="shared" ref="N1474:N1537" si="191">IF(E1474&lt;0,1,0)</f>
        <v>1</v>
      </c>
    </row>
    <row r="1475" spans="1:14">
      <c r="A1475">
        <f t="shared" si="184"/>
        <v>0</v>
      </c>
      <c r="B1475">
        <f t="shared" si="185"/>
        <v>0</v>
      </c>
      <c r="C1475">
        <v>244</v>
      </c>
      <c r="D1475">
        <v>0</v>
      </c>
      <c r="E1475">
        <f t="shared" si="186"/>
        <v>-999</v>
      </c>
      <c r="F1475">
        <f>能力值计算器!G2</f>
        <v>0</v>
      </c>
      <c r="G1475">
        <f>ROUNDDOWN((能力值计算器!F4+能力值计算器!E4*2+ROUNDDOWN(C1475/4,0))*能力值计算器!C2/100+10+能力值计算器!C2,0)</f>
        <v>176</v>
      </c>
      <c r="H1475">
        <f>ROUNDDOWN(ROUNDDOWN(ROUNDDOWN(ROUNDDOWN(ROUNDDOWN((能力值计算器!F6+能力值计算器!E6*2+ROUNDDOWN(D1475/4,0))*能力值计算器!C2/100+5,0)*能力值计算器!H6,0)*能力值计算器!K6,0)*能力值计算器!L6,0)*VLOOKUP(能力值计算器!J6,能力变化对照表!A:B,2,0),0)</f>
        <v>85</v>
      </c>
      <c r="I1475">
        <f>ROUNDDOWN(ROUNDDOWN(ROUNDDOWN(ROUNDDOWN(ROUNDDOWN((能力值计算器!F8+能力值计算器!E8*2+ROUNDDOWN(E1475/4,0))*能力值计算器!C2/100+5,0)*能力值计算器!H8,0)*能力值计算器!K8,0)*能力值计算器!L8,0)*VLOOKUP(能力值计算器!J8,能力变化对照表!A:B,2,0),0)</f>
        <v>-39</v>
      </c>
      <c r="J1475">
        <f t="shared" si="187"/>
        <v>0</v>
      </c>
      <c r="K1475">
        <f t="shared" si="188"/>
        <v>-6864</v>
      </c>
      <c r="L1475">
        <f t="shared" si="189"/>
        <v>8096</v>
      </c>
      <c r="M1475">
        <f t="shared" si="190"/>
        <v>254.1</v>
      </c>
      <c r="N1475">
        <f t="shared" si="191"/>
        <v>1</v>
      </c>
    </row>
    <row r="1476" spans="1:14">
      <c r="A1476">
        <f t="shared" si="184"/>
        <v>0</v>
      </c>
      <c r="B1476">
        <f t="shared" si="185"/>
        <v>0</v>
      </c>
      <c r="C1476">
        <v>244</v>
      </c>
      <c r="D1476">
        <v>12</v>
      </c>
      <c r="E1476">
        <f t="shared" si="186"/>
        <v>-999</v>
      </c>
      <c r="F1476">
        <f>能力值计算器!G2</f>
        <v>0</v>
      </c>
      <c r="G1476">
        <f>ROUNDDOWN((能力值计算器!F4+能力值计算器!E4*2+ROUNDDOWN(C1476/4,0))*能力值计算器!C2/100+10+能力值计算器!C2,0)</f>
        <v>176</v>
      </c>
      <c r="H1476">
        <f>ROUNDDOWN(ROUNDDOWN(ROUNDDOWN(ROUNDDOWN(ROUNDDOWN((能力值计算器!F6+能力值计算器!E6*2+ROUNDDOWN(D1476/4,0))*能力值计算器!C2/100+5,0)*能力值计算器!H6,0)*能力值计算器!K6,0)*能力值计算器!L6,0)*VLOOKUP(能力值计算器!J6,能力变化对照表!A:B,2,0),0)</f>
        <v>87</v>
      </c>
      <c r="I1476">
        <f>ROUNDDOWN(ROUNDDOWN(ROUNDDOWN(ROUNDDOWN(ROUNDDOWN((能力值计算器!F8+能力值计算器!E8*2+ROUNDDOWN(E1476/4,0))*能力值计算器!C2/100+5,0)*能力值计算器!H8,0)*能力值计算器!K8,0)*能力值计算器!L8,0)*VLOOKUP(能力值计算器!J8,能力变化对照表!A:B,2,0),0)</f>
        <v>-39</v>
      </c>
      <c r="J1476">
        <f t="shared" si="187"/>
        <v>0</v>
      </c>
      <c r="K1476">
        <f t="shared" si="188"/>
        <v>-6864</v>
      </c>
      <c r="L1476">
        <f t="shared" si="189"/>
        <v>8448</v>
      </c>
      <c r="M1476">
        <f t="shared" si="190"/>
        <v>254.1</v>
      </c>
      <c r="N1476">
        <f t="shared" si="191"/>
        <v>1</v>
      </c>
    </row>
    <row r="1477" spans="1:14">
      <c r="A1477">
        <f t="shared" si="184"/>
        <v>0</v>
      </c>
      <c r="B1477">
        <f t="shared" si="185"/>
        <v>0</v>
      </c>
      <c r="C1477">
        <v>20</v>
      </c>
      <c r="D1477">
        <v>124</v>
      </c>
      <c r="E1477">
        <f t="shared" si="186"/>
        <v>-999</v>
      </c>
      <c r="F1477">
        <f>能力值计算器!G2</f>
        <v>0</v>
      </c>
      <c r="G1477">
        <f>ROUNDDOWN((能力值计算器!F4+能力值计算器!E4*2+ROUNDDOWN(C1477/4,0))*能力值计算器!C2/100+10+能力值计算器!C2,0)</f>
        <v>148</v>
      </c>
      <c r="H1477">
        <f>ROUNDDOWN(ROUNDDOWN(ROUNDDOWN(ROUNDDOWN(ROUNDDOWN((能力值计算器!F6+能力值计算器!E6*2+ROUNDDOWN(D1477/4,0))*能力值计算器!C2/100+5,0)*能力值计算器!H6,0)*能力值计算器!K6,0)*能力值计算器!L6,0)*VLOOKUP(能力值计算器!J6,能力变化对照表!A:B,2,0),0)</f>
        <v>101</v>
      </c>
      <c r="I1477">
        <f>ROUNDDOWN(ROUNDDOWN(ROUNDDOWN(ROUNDDOWN(ROUNDDOWN((能力值计算器!F8+能力值计算器!E8*2+ROUNDDOWN(E1477/4,0))*能力值计算器!C2/100+5,0)*能力值计算器!H8,0)*能力值计算器!K8,0)*能力值计算器!L8,0)*VLOOKUP(能力值计算器!J8,能力变化对照表!A:B,2,0),0)</f>
        <v>-39</v>
      </c>
      <c r="J1477">
        <f t="shared" si="187"/>
        <v>0</v>
      </c>
      <c r="K1477">
        <f t="shared" si="188"/>
        <v>-5772</v>
      </c>
      <c r="L1477">
        <f t="shared" si="189"/>
        <v>9176</v>
      </c>
      <c r="M1477">
        <f t="shared" si="190"/>
        <v>226.1</v>
      </c>
      <c r="N1477">
        <f t="shared" si="191"/>
        <v>1</v>
      </c>
    </row>
    <row r="1478" spans="1:14">
      <c r="A1478">
        <f t="shared" si="184"/>
        <v>0</v>
      </c>
      <c r="B1478">
        <f t="shared" si="185"/>
        <v>0</v>
      </c>
      <c r="C1478">
        <v>20</v>
      </c>
      <c r="D1478">
        <v>108</v>
      </c>
      <c r="E1478">
        <f t="shared" si="186"/>
        <v>-999</v>
      </c>
      <c r="F1478">
        <f>能力值计算器!G2</f>
        <v>0</v>
      </c>
      <c r="G1478">
        <f>ROUNDDOWN((能力值计算器!F4+能力值计算器!E4*2+ROUNDDOWN(C1478/4,0))*能力值计算器!C2/100+10+能力值计算器!C2,0)</f>
        <v>148</v>
      </c>
      <c r="H1478">
        <f>ROUNDDOWN(ROUNDDOWN(ROUNDDOWN(ROUNDDOWN(ROUNDDOWN((能力值计算器!F6+能力值计算器!E6*2+ROUNDDOWN(D1478/4,0))*能力值计算器!C2/100+5,0)*能力值计算器!H6,0)*能力值计算器!K6,0)*能力值计算器!L6,0)*VLOOKUP(能力值计算器!J6,能力变化对照表!A:B,2,0),0)</f>
        <v>99</v>
      </c>
      <c r="I1478">
        <f>ROUNDDOWN(ROUNDDOWN(ROUNDDOWN(ROUNDDOWN(ROUNDDOWN((能力值计算器!F8+能力值计算器!E8*2+ROUNDDOWN(E1478/4,0))*能力值计算器!C2/100+5,0)*能力值计算器!H8,0)*能力值计算器!K8,0)*能力值计算器!L8,0)*VLOOKUP(能力值计算器!J8,能力变化对照表!A:B,2,0),0)</f>
        <v>-39</v>
      </c>
      <c r="J1478">
        <f t="shared" si="187"/>
        <v>0</v>
      </c>
      <c r="K1478">
        <f t="shared" si="188"/>
        <v>-5772</v>
      </c>
      <c r="L1478">
        <f t="shared" si="189"/>
        <v>8880</v>
      </c>
      <c r="M1478">
        <f t="shared" si="190"/>
        <v>226.1</v>
      </c>
      <c r="N1478">
        <f t="shared" si="191"/>
        <v>1</v>
      </c>
    </row>
    <row r="1479" spans="1:14">
      <c r="A1479">
        <f t="shared" si="184"/>
        <v>0</v>
      </c>
      <c r="B1479">
        <f t="shared" si="185"/>
        <v>0</v>
      </c>
      <c r="C1479">
        <v>20</v>
      </c>
      <c r="D1479">
        <v>112</v>
      </c>
      <c r="E1479">
        <f t="shared" si="186"/>
        <v>-999</v>
      </c>
      <c r="F1479">
        <f>能力值计算器!G2</f>
        <v>0</v>
      </c>
      <c r="G1479">
        <f>ROUNDDOWN((能力值计算器!F4+能力值计算器!E4*2+ROUNDDOWN(C1479/4,0))*能力值计算器!C2/100+10+能力值计算器!C2,0)</f>
        <v>148</v>
      </c>
      <c r="H1479">
        <f>ROUNDDOWN(ROUNDDOWN(ROUNDDOWN(ROUNDDOWN(ROUNDDOWN((能力值计算器!F6+能力值计算器!E6*2+ROUNDDOWN(D1479/4,0))*能力值计算器!C2/100+5,0)*能力值计算器!H6,0)*能力值计算器!K6,0)*能力值计算器!L6,0)*VLOOKUP(能力值计算器!J6,能力变化对照表!A:B,2,0),0)</f>
        <v>99</v>
      </c>
      <c r="I1479">
        <f>ROUNDDOWN(ROUNDDOWN(ROUNDDOWN(ROUNDDOWN(ROUNDDOWN((能力值计算器!F8+能力值计算器!E8*2+ROUNDDOWN(E1479/4,0))*能力值计算器!C2/100+5,0)*能力值计算器!H8,0)*能力值计算器!K8,0)*能力值计算器!L8,0)*VLOOKUP(能力值计算器!J8,能力变化对照表!A:B,2,0),0)</f>
        <v>-39</v>
      </c>
      <c r="J1479">
        <f t="shared" si="187"/>
        <v>0</v>
      </c>
      <c r="K1479">
        <f t="shared" si="188"/>
        <v>-5772</v>
      </c>
      <c r="L1479">
        <f t="shared" si="189"/>
        <v>8880</v>
      </c>
      <c r="M1479">
        <f t="shared" si="190"/>
        <v>226.1</v>
      </c>
      <c r="N1479">
        <f t="shared" si="191"/>
        <v>1</v>
      </c>
    </row>
    <row r="1480" spans="1:14">
      <c r="A1480">
        <f t="shared" si="184"/>
        <v>0</v>
      </c>
      <c r="B1480">
        <f t="shared" si="185"/>
        <v>0</v>
      </c>
      <c r="C1480">
        <v>24</v>
      </c>
      <c r="D1480">
        <v>108</v>
      </c>
      <c r="E1480">
        <f t="shared" si="186"/>
        <v>-999</v>
      </c>
      <c r="F1480">
        <f>能力值计算器!G2</f>
        <v>0</v>
      </c>
      <c r="G1480">
        <f>ROUNDDOWN((能力值计算器!F4+能力值计算器!E4*2+ROUNDDOWN(C1480/4,0))*能力值计算器!C2/100+10+能力值计算器!C2,0)</f>
        <v>148</v>
      </c>
      <c r="H1480">
        <f>ROUNDDOWN(ROUNDDOWN(ROUNDDOWN(ROUNDDOWN(ROUNDDOWN((能力值计算器!F6+能力值计算器!E6*2+ROUNDDOWN(D1480/4,0))*能力值计算器!C2/100+5,0)*能力值计算器!H6,0)*能力值计算器!K6,0)*能力值计算器!L6,0)*VLOOKUP(能力值计算器!J6,能力变化对照表!A:B,2,0),0)</f>
        <v>99</v>
      </c>
      <c r="I1480">
        <f>ROUNDDOWN(ROUNDDOWN(ROUNDDOWN(ROUNDDOWN(ROUNDDOWN((能力值计算器!F8+能力值计算器!E8*2+ROUNDDOWN(E1480/4,0))*能力值计算器!C2/100+5,0)*能力值计算器!H8,0)*能力值计算器!K8,0)*能力值计算器!L8,0)*VLOOKUP(能力值计算器!J8,能力变化对照表!A:B,2,0),0)</f>
        <v>-39</v>
      </c>
      <c r="J1480">
        <f t="shared" si="187"/>
        <v>0</v>
      </c>
      <c r="K1480">
        <f t="shared" si="188"/>
        <v>-5772</v>
      </c>
      <c r="L1480">
        <f t="shared" si="189"/>
        <v>8880</v>
      </c>
      <c r="M1480">
        <f t="shared" si="190"/>
        <v>226.1</v>
      </c>
      <c r="N1480">
        <f t="shared" si="191"/>
        <v>1</v>
      </c>
    </row>
    <row r="1481" spans="1:14">
      <c r="A1481">
        <f t="shared" si="184"/>
        <v>0</v>
      </c>
      <c r="B1481">
        <f t="shared" si="185"/>
        <v>0</v>
      </c>
      <c r="C1481">
        <v>20</v>
      </c>
      <c r="D1481">
        <v>128</v>
      </c>
      <c r="E1481">
        <f t="shared" si="186"/>
        <v>-999</v>
      </c>
      <c r="F1481">
        <f>能力值计算器!G2</f>
        <v>0</v>
      </c>
      <c r="G1481">
        <f>ROUNDDOWN((能力值计算器!F4+能力值计算器!E4*2+ROUNDDOWN(C1481/4,0))*能力值计算器!C2/100+10+能力值计算器!C2,0)</f>
        <v>148</v>
      </c>
      <c r="H1481">
        <f>ROUNDDOWN(ROUNDDOWN(ROUNDDOWN(ROUNDDOWN(ROUNDDOWN((能力值计算器!F6+能力值计算器!E6*2+ROUNDDOWN(D1481/4,0))*能力值计算器!C2/100+5,0)*能力值计算器!H6,0)*能力值计算器!K6,0)*能力值计算器!L6,0)*VLOOKUP(能力值计算器!J6,能力变化对照表!A:B,2,0),0)</f>
        <v>101</v>
      </c>
      <c r="I1481">
        <f>ROUNDDOWN(ROUNDDOWN(ROUNDDOWN(ROUNDDOWN(ROUNDDOWN((能力值计算器!F8+能力值计算器!E8*2+ROUNDDOWN(E1481/4,0))*能力值计算器!C2/100+5,0)*能力值计算器!H8,0)*能力值计算器!K8,0)*能力值计算器!L8,0)*VLOOKUP(能力值计算器!J8,能力变化对照表!A:B,2,0),0)</f>
        <v>-39</v>
      </c>
      <c r="J1481">
        <f t="shared" si="187"/>
        <v>0</v>
      </c>
      <c r="K1481">
        <f t="shared" si="188"/>
        <v>-5772</v>
      </c>
      <c r="L1481">
        <f t="shared" si="189"/>
        <v>9176</v>
      </c>
      <c r="M1481">
        <f t="shared" si="190"/>
        <v>226.1</v>
      </c>
      <c r="N1481">
        <f t="shared" si="191"/>
        <v>1</v>
      </c>
    </row>
    <row r="1482" spans="1:14">
      <c r="A1482">
        <f t="shared" si="184"/>
        <v>0</v>
      </c>
      <c r="B1482">
        <f t="shared" si="185"/>
        <v>0</v>
      </c>
      <c r="C1482">
        <v>24</v>
      </c>
      <c r="D1482">
        <v>124</v>
      </c>
      <c r="E1482">
        <f t="shared" si="186"/>
        <v>-999</v>
      </c>
      <c r="F1482">
        <f>能力值计算器!G2</f>
        <v>0</v>
      </c>
      <c r="G1482">
        <f>ROUNDDOWN((能力值计算器!F4+能力值计算器!E4*2+ROUNDDOWN(C1482/4,0))*能力值计算器!C2/100+10+能力值计算器!C2,0)</f>
        <v>148</v>
      </c>
      <c r="H1482">
        <f>ROUNDDOWN(ROUNDDOWN(ROUNDDOWN(ROUNDDOWN(ROUNDDOWN((能力值计算器!F6+能力值计算器!E6*2+ROUNDDOWN(D1482/4,0))*能力值计算器!C2/100+5,0)*能力值计算器!H6,0)*能力值计算器!K6,0)*能力值计算器!L6,0)*VLOOKUP(能力值计算器!J6,能力变化对照表!A:B,2,0),0)</f>
        <v>101</v>
      </c>
      <c r="I1482">
        <f>ROUNDDOWN(ROUNDDOWN(ROUNDDOWN(ROUNDDOWN(ROUNDDOWN((能力值计算器!F8+能力值计算器!E8*2+ROUNDDOWN(E1482/4,0))*能力值计算器!C2/100+5,0)*能力值计算器!H8,0)*能力值计算器!K8,0)*能力值计算器!L8,0)*VLOOKUP(能力值计算器!J8,能力变化对照表!A:B,2,0),0)</f>
        <v>-39</v>
      </c>
      <c r="J1482">
        <f t="shared" si="187"/>
        <v>0</v>
      </c>
      <c r="K1482">
        <f t="shared" si="188"/>
        <v>-5772</v>
      </c>
      <c r="L1482">
        <f t="shared" si="189"/>
        <v>9176</v>
      </c>
      <c r="M1482">
        <f t="shared" si="190"/>
        <v>226.1</v>
      </c>
      <c r="N1482">
        <f t="shared" si="191"/>
        <v>1</v>
      </c>
    </row>
    <row r="1483" spans="1:14">
      <c r="A1483">
        <f t="shared" si="184"/>
        <v>0</v>
      </c>
      <c r="B1483">
        <f t="shared" si="185"/>
        <v>0</v>
      </c>
      <c r="C1483">
        <v>20</v>
      </c>
      <c r="D1483">
        <v>132</v>
      </c>
      <c r="E1483">
        <f t="shared" si="186"/>
        <v>-999</v>
      </c>
      <c r="F1483">
        <f>能力值计算器!G2</f>
        <v>0</v>
      </c>
      <c r="G1483">
        <f>ROUNDDOWN((能力值计算器!F4+能力值计算器!E4*2+ROUNDDOWN(C1483/4,0))*能力值计算器!C2/100+10+能力值计算器!C2,0)</f>
        <v>148</v>
      </c>
      <c r="H1483">
        <f>ROUNDDOWN(ROUNDDOWN(ROUNDDOWN(ROUNDDOWN(ROUNDDOWN((能力值计算器!F6+能力值计算器!E6*2+ROUNDDOWN(D1483/4,0))*能力值计算器!C2/100+5,0)*能力值计算器!H6,0)*能力值计算器!K6,0)*能力值计算器!L6,0)*VLOOKUP(能力值计算器!J6,能力变化对照表!A:B,2,0),0)</f>
        <v>102</v>
      </c>
      <c r="I1483">
        <f>ROUNDDOWN(ROUNDDOWN(ROUNDDOWN(ROUNDDOWN(ROUNDDOWN((能力值计算器!F8+能力值计算器!E8*2+ROUNDDOWN(E1483/4,0))*能力值计算器!C2/100+5,0)*能力值计算器!H8,0)*能力值计算器!K8,0)*能力值计算器!L8,0)*VLOOKUP(能力值计算器!J8,能力变化对照表!A:B,2,0),0)</f>
        <v>-39</v>
      </c>
      <c r="J1483">
        <f t="shared" si="187"/>
        <v>0</v>
      </c>
      <c r="K1483">
        <f t="shared" si="188"/>
        <v>-5772</v>
      </c>
      <c r="L1483">
        <f t="shared" si="189"/>
        <v>9324</v>
      </c>
      <c r="M1483">
        <f t="shared" si="190"/>
        <v>226.1</v>
      </c>
      <c r="N1483">
        <f t="shared" si="191"/>
        <v>1</v>
      </c>
    </row>
    <row r="1484" spans="1:14">
      <c r="A1484">
        <f t="shared" si="184"/>
        <v>0</v>
      </c>
      <c r="B1484">
        <f t="shared" si="185"/>
        <v>0</v>
      </c>
      <c r="C1484">
        <v>20</v>
      </c>
      <c r="D1484">
        <v>100</v>
      </c>
      <c r="E1484">
        <f t="shared" si="186"/>
        <v>-999</v>
      </c>
      <c r="F1484">
        <f>能力值计算器!G2</f>
        <v>0</v>
      </c>
      <c r="G1484">
        <f>ROUNDDOWN((能力值计算器!F4+能力值计算器!E4*2+ROUNDDOWN(C1484/4,0))*能力值计算器!C2/100+10+能力值计算器!C2,0)</f>
        <v>148</v>
      </c>
      <c r="H1484">
        <f>ROUNDDOWN(ROUNDDOWN(ROUNDDOWN(ROUNDDOWN(ROUNDDOWN((能力值计算器!F6+能力值计算器!E6*2+ROUNDDOWN(D1484/4,0))*能力值计算器!C2/100+5,0)*能力值计算器!H6,0)*能力值计算器!K6,0)*能力值计算器!L6,0)*VLOOKUP(能力值计算器!J6,能力变化对照表!A:B,2,0),0)</f>
        <v>98</v>
      </c>
      <c r="I1484">
        <f>ROUNDDOWN(ROUNDDOWN(ROUNDDOWN(ROUNDDOWN(ROUNDDOWN((能力值计算器!F8+能力值计算器!E8*2+ROUNDDOWN(E1484/4,0))*能力值计算器!C2/100+5,0)*能力值计算器!H8,0)*能力值计算器!K8,0)*能力值计算器!L8,0)*VLOOKUP(能力值计算器!J8,能力变化对照表!A:B,2,0),0)</f>
        <v>-39</v>
      </c>
      <c r="J1484">
        <f t="shared" si="187"/>
        <v>0</v>
      </c>
      <c r="K1484">
        <f t="shared" si="188"/>
        <v>-5772</v>
      </c>
      <c r="L1484">
        <f t="shared" si="189"/>
        <v>8732</v>
      </c>
      <c r="M1484">
        <f t="shared" si="190"/>
        <v>226.1</v>
      </c>
      <c r="N1484">
        <f t="shared" si="191"/>
        <v>1</v>
      </c>
    </row>
    <row r="1485" spans="1:14">
      <c r="A1485">
        <f t="shared" si="184"/>
        <v>0</v>
      </c>
      <c r="B1485">
        <f t="shared" si="185"/>
        <v>0</v>
      </c>
      <c r="C1485">
        <v>20</v>
      </c>
      <c r="D1485">
        <v>104</v>
      </c>
      <c r="E1485">
        <f t="shared" si="186"/>
        <v>-999</v>
      </c>
      <c r="F1485">
        <f>能力值计算器!G2</f>
        <v>0</v>
      </c>
      <c r="G1485">
        <f>ROUNDDOWN((能力值计算器!F4+能力值计算器!E4*2+ROUNDDOWN(C1485/4,0))*能力值计算器!C2/100+10+能力值计算器!C2,0)</f>
        <v>148</v>
      </c>
      <c r="H1485">
        <f>ROUNDDOWN(ROUNDDOWN(ROUNDDOWN(ROUNDDOWN(ROUNDDOWN((能力值计算器!F6+能力值计算器!E6*2+ROUNDDOWN(D1485/4,0))*能力值计算器!C2/100+5,0)*能力值计算器!H6,0)*能力值计算器!K6,0)*能力值计算器!L6,0)*VLOOKUP(能力值计算器!J6,能力变化对照表!A:B,2,0),0)</f>
        <v>98</v>
      </c>
      <c r="I1485">
        <f>ROUNDDOWN(ROUNDDOWN(ROUNDDOWN(ROUNDDOWN(ROUNDDOWN((能力值计算器!F8+能力值计算器!E8*2+ROUNDDOWN(E1485/4,0))*能力值计算器!C2/100+5,0)*能力值计算器!H8,0)*能力值计算器!K8,0)*能力值计算器!L8,0)*VLOOKUP(能力值计算器!J8,能力变化对照表!A:B,2,0),0)</f>
        <v>-39</v>
      </c>
      <c r="J1485">
        <f t="shared" si="187"/>
        <v>0</v>
      </c>
      <c r="K1485">
        <f t="shared" si="188"/>
        <v>-5772</v>
      </c>
      <c r="L1485">
        <f t="shared" si="189"/>
        <v>8732</v>
      </c>
      <c r="M1485">
        <f t="shared" si="190"/>
        <v>226.1</v>
      </c>
      <c r="N1485">
        <f t="shared" si="191"/>
        <v>1</v>
      </c>
    </row>
    <row r="1486" spans="1:14">
      <c r="A1486">
        <f t="shared" si="184"/>
        <v>0</v>
      </c>
      <c r="B1486">
        <f t="shared" si="185"/>
        <v>0</v>
      </c>
      <c r="C1486">
        <v>24</v>
      </c>
      <c r="D1486">
        <v>100</v>
      </c>
      <c r="E1486">
        <f t="shared" si="186"/>
        <v>-999</v>
      </c>
      <c r="F1486">
        <f>能力值计算器!G2</f>
        <v>0</v>
      </c>
      <c r="G1486">
        <f>ROUNDDOWN((能力值计算器!F4+能力值计算器!E4*2+ROUNDDOWN(C1486/4,0))*能力值计算器!C2/100+10+能力值计算器!C2,0)</f>
        <v>148</v>
      </c>
      <c r="H1486">
        <f>ROUNDDOWN(ROUNDDOWN(ROUNDDOWN(ROUNDDOWN(ROUNDDOWN((能力值计算器!F6+能力值计算器!E6*2+ROUNDDOWN(D1486/4,0))*能力值计算器!C2/100+5,0)*能力值计算器!H6,0)*能力值计算器!K6,0)*能力值计算器!L6,0)*VLOOKUP(能力值计算器!J6,能力变化对照表!A:B,2,0),0)</f>
        <v>98</v>
      </c>
      <c r="I1486">
        <f>ROUNDDOWN(ROUNDDOWN(ROUNDDOWN(ROUNDDOWN(ROUNDDOWN((能力值计算器!F8+能力值计算器!E8*2+ROUNDDOWN(E1486/4,0))*能力值计算器!C2/100+5,0)*能力值计算器!H8,0)*能力值计算器!K8,0)*能力值计算器!L8,0)*VLOOKUP(能力值计算器!J8,能力变化对照表!A:B,2,0),0)</f>
        <v>-39</v>
      </c>
      <c r="J1486">
        <f t="shared" si="187"/>
        <v>0</v>
      </c>
      <c r="K1486">
        <f t="shared" si="188"/>
        <v>-5772</v>
      </c>
      <c r="L1486">
        <f t="shared" si="189"/>
        <v>8732</v>
      </c>
      <c r="M1486">
        <f t="shared" si="190"/>
        <v>226.1</v>
      </c>
      <c r="N1486">
        <f t="shared" si="191"/>
        <v>1</v>
      </c>
    </row>
    <row r="1487" spans="1:14">
      <c r="A1487">
        <f t="shared" si="184"/>
        <v>0</v>
      </c>
      <c r="B1487">
        <f t="shared" si="185"/>
        <v>0</v>
      </c>
      <c r="C1487">
        <v>20</v>
      </c>
      <c r="D1487">
        <v>136</v>
      </c>
      <c r="E1487">
        <f t="shared" si="186"/>
        <v>-999</v>
      </c>
      <c r="F1487">
        <f>能力值计算器!G2</f>
        <v>0</v>
      </c>
      <c r="G1487">
        <f>ROUNDDOWN((能力值计算器!F4+能力值计算器!E4*2+ROUNDDOWN(C1487/4,0))*能力值计算器!C2/100+10+能力值计算器!C2,0)</f>
        <v>148</v>
      </c>
      <c r="H1487">
        <f>ROUNDDOWN(ROUNDDOWN(ROUNDDOWN(ROUNDDOWN(ROUNDDOWN((能力值计算器!F6+能力值计算器!E6*2+ROUNDDOWN(D1487/4,0))*能力值计算器!C2/100+5,0)*能力值计算器!H6,0)*能力值计算器!K6,0)*能力值计算器!L6,0)*VLOOKUP(能力值计算器!J6,能力变化对照表!A:B,2,0),0)</f>
        <v>102</v>
      </c>
      <c r="I1487">
        <f>ROUNDDOWN(ROUNDDOWN(ROUNDDOWN(ROUNDDOWN(ROUNDDOWN((能力值计算器!F8+能力值计算器!E8*2+ROUNDDOWN(E1487/4,0))*能力值计算器!C2/100+5,0)*能力值计算器!H8,0)*能力值计算器!K8,0)*能力值计算器!L8,0)*VLOOKUP(能力值计算器!J8,能力变化对照表!A:B,2,0),0)</f>
        <v>-39</v>
      </c>
      <c r="J1487">
        <f t="shared" si="187"/>
        <v>0</v>
      </c>
      <c r="K1487">
        <f t="shared" si="188"/>
        <v>-5772</v>
      </c>
      <c r="L1487">
        <f t="shared" si="189"/>
        <v>9324</v>
      </c>
      <c r="M1487">
        <f t="shared" si="190"/>
        <v>226.1</v>
      </c>
      <c r="N1487">
        <f t="shared" si="191"/>
        <v>1</v>
      </c>
    </row>
    <row r="1488" spans="1:14">
      <c r="A1488">
        <f t="shared" si="184"/>
        <v>0</v>
      </c>
      <c r="B1488">
        <f t="shared" si="185"/>
        <v>0</v>
      </c>
      <c r="C1488">
        <v>24</v>
      </c>
      <c r="D1488">
        <v>132</v>
      </c>
      <c r="E1488">
        <f t="shared" si="186"/>
        <v>-999</v>
      </c>
      <c r="F1488">
        <f>能力值计算器!G2</f>
        <v>0</v>
      </c>
      <c r="G1488">
        <f>ROUNDDOWN((能力值计算器!F4+能力值计算器!E4*2+ROUNDDOWN(C1488/4,0))*能力值计算器!C2/100+10+能力值计算器!C2,0)</f>
        <v>148</v>
      </c>
      <c r="H1488">
        <f>ROUNDDOWN(ROUNDDOWN(ROUNDDOWN(ROUNDDOWN(ROUNDDOWN((能力值计算器!F6+能力值计算器!E6*2+ROUNDDOWN(D1488/4,0))*能力值计算器!C2/100+5,0)*能力值计算器!H6,0)*能力值计算器!K6,0)*能力值计算器!L6,0)*VLOOKUP(能力值计算器!J6,能力变化对照表!A:B,2,0),0)</f>
        <v>102</v>
      </c>
      <c r="I1488">
        <f>ROUNDDOWN(ROUNDDOWN(ROUNDDOWN(ROUNDDOWN(ROUNDDOWN((能力值计算器!F8+能力值计算器!E8*2+ROUNDDOWN(E1488/4,0))*能力值计算器!C2/100+5,0)*能力值计算器!H8,0)*能力值计算器!K8,0)*能力值计算器!L8,0)*VLOOKUP(能力值计算器!J8,能力变化对照表!A:B,2,0),0)</f>
        <v>-39</v>
      </c>
      <c r="J1488">
        <f t="shared" si="187"/>
        <v>0</v>
      </c>
      <c r="K1488">
        <f t="shared" si="188"/>
        <v>-5772</v>
      </c>
      <c r="L1488">
        <f t="shared" si="189"/>
        <v>9324</v>
      </c>
      <c r="M1488">
        <f t="shared" si="190"/>
        <v>226.1</v>
      </c>
      <c r="N1488">
        <f t="shared" si="191"/>
        <v>1</v>
      </c>
    </row>
    <row r="1489" spans="1:14">
      <c r="A1489">
        <f t="shared" si="184"/>
        <v>0</v>
      </c>
      <c r="B1489">
        <f t="shared" si="185"/>
        <v>0</v>
      </c>
      <c r="C1489">
        <v>20</v>
      </c>
      <c r="D1489">
        <v>140</v>
      </c>
      <c r="E1489">
        <f t="shared" si="186"/>
        <v>-999</v>
      </c>
      <c r="F1489">
        <f>能力值计算器!G2</f>
        <v>0</v>
      </c>
      <c r="G1489">
        <f>ROUNDDOWN((能力值计算器!F4+能力值计算器!E4*2+ROUNDDOWN(C1489/4,0))*能力值计算器!C2/100+10+能力值计算器!C2,0)</f>
        <v>148</v>
      </c>
      <c r="H1489">
        <f>ROUNDDOWN(ROUNDDOWN(ROUNDDOWN(ROUNDDOWN(ROUNDDOWN((能力值计算器!F6+能力值计算器!E6*2+ROUNDDOWN(D1489/4,0))*能力值计算器!C2/100+5,0)*能力值计算器!H6,0)*能力值计算器!K6,0)*能力值计算器!L6,0)*VLOOKUP(能力值计算器!J6,能力变化对照表!A:B,2,0),0)</f>
        <v>103</v>
      </c>
      <c r="I1489">
        <f>ROUNDDOWN(ROUNDDOWN(ROUNDDOWN(ROUNDDOWN(ROUNDDOWN((能力值计算器!F8+能力值计算器!E8*2+ROUNDDOWN(E1489/4,0))*能力值计算器!C2/100+5,0)*能力值计算器!H8,0)*能力值计算器!K8,0)*能力值计算器!L8,0)*VLOOKUP(能力值计算器!J8,能力变化对照表!A:B,2,0),0)</f>
        <v>-39</v>
      </c>
      <c r="J1489">
        <f t="shared" si="187"/>
        <v>0</v>
      </c>
      <c r="K1489">
        <f t="shared" si="188"/>
        <v>-5772</v>
      </c>
      <c r="L1489">
        <f t="shared" si="189"/>
        <v>9472</v>
      </c>
      <c r="M1489">
        <f t="shared" si="190"/>
        <v>226.1</v>
      </c>
      <c r="N1489">
        <f t="shared" si="191"/>
        <v>1</v>
      </c>
    </row>
    <row r="1490" spans="1:14">
      <c r="A1490">
        <f t="shared" si="184"/>
        <v>0</v>
      </c>
      <c r="B1490">
        <f t="shared" si="185"/>
        <v>0</v>
      </c>
      <c r="C1490">
        <v>20</v>
      </c>
      <c r="D1490">
        <v>92</v>
      </c>
      <c r="E1490">
        <f t="shared" si="186"/>
        <v>-999</v>
      </c>
      <c r="F1490">
        <f>能力值计算器!G2</f>
        <v>0</v>
      </c>
      <c r="G1490">
        <f>ROUNDDOWN((能力值计算器!F4+能力值计算器!E4*2+ROUNDDOWN(C1490/4,0))*能力值计算器!C2/100+10+能力值计算器!C2,0)</f>
        <v>148</v>
      </c>
      <c r="H1490">
        <f>ROUNDDOWN(ROUNDDOWN(ROUNDDOWN(ROUNDDOWN(ROUNDDOWN((能力值计算器!F6+能力值计算器!E6*2+ROUNDDOWN(D1490/4,0))*能力值计算器!C2/100+5,0)*能力值计算器!H6,0)*能力值计算器!K6,0)*能力值计算器!L6,0)*VLOOKUP(能力值计算器!J6,能力变化对照表!A:B,2,0),0)</f>
        <v>97</v>
      </c>
      <c r="I1490">
        <f>ROUNDDOWN(ROUNDDOWN(ROUNDDOWN(ROUNDDOWN(ROUNDDOWN((能力值计算器!F8+能力值计算器!E8*2+ROUNDDOWN(E1490/4,0))*能力值计算器!C2/100+5,0)*能力值计算器!H8,0)*能力值计算器!K8,0)*能力值计算器!L8,0)*VLOOKUP(能力值计算器!J8,能力变化对照表!A:B,2,0),0)</f>
        <v>-39</v>
      </c>
      <c r="J1490">
        <f t="shared" si="187"/>
        <v>0</v>
      </c>
      <c r="K1490">
        <f t="shared" si="188"/>
        <v>-5772</v>
      </c>
      <c r="L1490">
        <f t="shared" si="189"/>
        <v>8584</v>
      </c>
      <c r="M1490">
        <f t="shared" si="190"/>
        <v>226.1</v>
      </c>
      <c r="N1490">
        <f t="shared" si="191"/>
        <v>1</v>
      </c>
    </row>
    <row r="1491" spans="1:14">
      <c r="A1491">
        <f t="shared" si="184"/>
        <v>0</v>
      </c>
      <c r="B1491">
        <f t="shared" si="185"/>
        <v>0</v>
      </c>
      <c r="C1491">
        <v>20</v>
      </c>
      <c r="D1491">
        <v>96</v>
      </c>
      <c r="E1491">
        <f t="shared" si="186"/>
        <v>-999</v>
      </c>
      <c r="F1491">
        <f>能力值计算器!G2</f>
        <v>0</v>
      </c>
      <c r="G1491">
        <f>ROUNDDOWN((能力值计算器!F4+能力值计算器!E4*2+ROUNDDOWN(C1491/4,0))*能力值计算器!C2/100+10+能力值计算器!C2,0)</f>
        <v>148</v>
      </c>
      <c r="H1491">
        <f>ROUNDDOWN(ROUNDDOWN(ROUNDDOWN(ROUNDDOWN(ROUNDDOWN((能力值计算器!F6+能力值计算器!E6*2+ROUNDDOWN(D1491/4,0))*能力值计算器!C2/100+5,0)*能力值计算器!H6,0)*能力值计算器!K6,0)*能力值计算器!L6,0)*VLOOKUP(能力值计算器!J6,能力变化对照表!A:B,2,0),0)</f>
        <v>97</v>
      </c>
      <c r="I1491">
        <f>ROUNDDOWN(ROUNDDOWN(ROUNDDOWN(ROUNDDOWN(ROUNDDOWN((能力值计算器!F8+能力值计算器!E8*2+ROUNDDOWN(E1491/4,0))*能力值计算器!C2/100+5,0)*能力值计算器!H8,0)*能力值计算器!K8,0)*能力值计算器!L8,0)*VLOOKUP(能力值计算器!J8,能力变化对照表!A:B,2,0),0)</f>
        <v>-39</v>
      </c>
      <c r="J1491">
        <f t="shared" si="187"/>
        <v>0</v>
      </c>
      <c r="K1491">
        <f t="shared" si="188"/>
        <v>-5772</v>
      </c>
      <c r="L1491">
        <f t="shared" si="189"/>
        <v>8584</v>
      </c>
      <c r="M1491">
        <f t="shared" si="190"/>
        <v>226.1</v>
      </c>
      <c r="N1491">
        <f t="shared" si="191"/>
        <v>1</v>
      </c>
    </row>
    <row r="1492" spans="1:14">
      <c r="A1492">
        <f t="shared" si="184"/>
        <v>0</v>
      </c>
      <c r="B1492">
        <f t="shared" si="185"/>
        <v>0</v>
      </c>
      <c r="C1492">
        <v>24</v>
      </c>
      <c r="D1492">
        <v>92</v>
      </c>
      <c r="E1492">
        <f t="shared" si="186"/>
        <v>-999</v>
      </c>
      <c r="F1492">
        <f>能力值计算器!G2</f>
        <v>0</v>
      </c>
      <c r="G1492">
        <f>ROUNDDOWN((能力值计算器!F4+能力值计算器!E4*2+ROUNDDOWN(C1492/4,0))*能力值计算器!C2/100+10+能力值计算器!C2,0)</f>
        <v>148</v>
      </c>
      <c r="H1492">
        <f>ROUNDDOWN(ROUNDDOWN(ROUNDDOWN(ROUNDDOWN(ROUNDDOWN((能力值计算器!F6+能力值计算器!E6*2+ROUNDDOWN(D1492/4,0))*能力值计算器!C2/100+5,0)*能力值计算器!H6,0)*能力值计算器!K6,0)*能力值计算器!L6,0)*VLOOKUP(能力值计算器!J6,能力变化对照表!A:B,2,0),0)</f>
        <v>97</v>
      </c>
      <c r="I1492">
        <f>ROUNDDOWN(ROUNDDOWN(ROUNDDOWN(ROUNDDOWN(ROUNDDOWN((能力值计算器!F8+能力值计算器!E8*2+ROUNDDOWN(E1492/4,0))*能力值计算器!C2/100+5,0)*能力值计算器!H8,0)*能力值计算器!K8,0)*能力值计算器!L8,0)*VLOOKUP(能力值计算器!J8,能力变化对照表!A:B,2,0),0)</f>
        <v>-39</v>
      </c>
      <c r="J1492">
        <f t="shared" si="187"/>
        <v>0</v>
      </c>
      <c r="K1492">
        <f t="shared" si="188"/>
        <v>-5772</v>
      </c>
      <c r="L1492">
        <f t="shared" si="189"/>
        <v>8584</v>
      </c>
      <c r="M1492">
        <f t="shared" si="190"/>
        <v>226.1</v>
      </c>
      <c r="N1492">
        <f t="shared" si="191"/>
        <v>1</v>
      </c>
    </row>
    <row r="1493" spans="1:14">
      <c r="A1493">
        <f t="shared" si="184"/>
        <v>0</v>
      </c>
      <c r="B1493">
        <f t="shared" si="185"/>
        <v>0</v>
      </c>
      <c r="C1493">
        <v>20</v>
      </c>
      <c r="D1493">
        <v>144</v>
      </c>
      <c r="E1493">
        <f t="shared" si="186"/>
        <v>-999</v>
      </c>
      <c r="F1493">
        <f>能力值计算器!G2</f>
        <v>0</v>
      </c>
      <c r="G1493">
        <f>ROUNDDOWN((能力值计算器!F4+能力值计算器!E4*2+ROUNDDOWN(C1493/4,0))*能力值计算器!C2/100+10+能力值计算器!C2,0)</f>
        <v>148</v>
      </c>
      <c r="H1493">
        <f>ROUNDDOWN(ROUNDDOWN(ROUNDDOWN(ROUNDDOWN(ROUNDDOWN((能力值计算器!F6+能力值计算器!E6*2+ROUNDDOWN(D1493/4,0))*能力值计算器!C2/100+5,0)*能力值计算器!H6,0)*能力值计算器!K6,0)*能力值计算器!L6,0)*VLOOKUP(能力值计算器!J6,能力变化对照表!A:B,2,0),0)</f>
        <v>103</v>
      </c>
      <c r="I1493">
        <f>ROUNDDOWN(ROUNDDOWN(ROUNDDOWN(ROUNDDOWN(ROUNDDOWN((能力值计算器!F8+能力值计算器!E8*2+ROUNDDOWN(E1493/4,0))*能力值计算器!C2/100+5,0)*能力值计算器!H8,0)*能力值计算器!K8,0)*能力值计算器!L8,0)*VLOOKUP(能力值计算器!J8,能力变化对照表!A:B,2,0),0)</f>
        <v>-39</v>
      </c>
      <c r="J1493">
        <f t="shared" si="187"/>
        <v>0</v>
      </c>
      <c r="K1493">
        <f t="shared" si="188"/>
        <v>-5772</v>
      </c>
      <c r="L1493">
        <f t="shared" si="189"/>
        <v>9472</v>
      </c>
      <c r="M1493">
        <f t="shared" si="190"/>
        <v>226.1</v>
      </c>
      <c r="N1493">
        <f t="shared" si="191"/>
        <v>1</v>
      </c>
    </row>
    <row r="1494" spans="1:14">
      <c r="A1494">
        <f t="shared" si="184"/>
        <v>0</v>
      </c>
      <c r="B1494">
        <f t="shared" si="185"/>
        <v>0</v>
      </c>
      <c r="C1494">
        <v>24</v>
      </c>
      <c r="D1494">
        <v>140</v>
      </c>
      <c r="E1494">
        <f t="shared" si="186"/>
        <v>-999</v>
      </c>
      <c r="F1494">
        <f>能力值计算器!G2</f>
        <v>0</v>
      </c>
      <c r="G1494">
        <f>ROUNDDOWN((能力值计算器!F4+能力值计算器!E4*2+ROUNDDOWN(C1494/4,0))*能力值计算器!C2/100+10+能力值计算器!C2,0)</f>
        <v>148</v>
      </c>
      <c r="H1494">
        <f>ROUNDDOWN(ROUNDDOWN(ROUNDDOWN(ROUNDDOWN(ROUNDDOWN((能力值计算器!F6+能力值计算器!E6*2+ROUNDDOWN(D1494/4,0))*能力值计算器!C2/100+5,0)*能力值计算器!H6,0)*能力值计算器!K6,0)*能力值计算器!L6,0)*VLOOKUP(能力值计算器!J6,能力变化对照表!A:B,2,0),0)</f>
        <v>103</v>
      </c>
      <c r="I1494">
        <f>ROUNDDOWN(ROUNDDOWN(ROUNDDOWN(ROUNDDOWN(ROUNDDOWN((能力值计算器!F8+能力值计算器!E8*2+ROUNDDOWN(E1494/4,0))*能力值计算器!C2/100+5,0)*能力值计算器!H8,0)*能力值计算器!K8,0)*能力值计算器!L8,0)*VLOOKUP(能力值计算器!J8,能力变化对照表!A:B,2,0),0)</f>
        <v>-39</v>
      </c>
      <c r="J1494">
        <f t="shared" si="187"/>
        <v>0</v>
      </c>
      <c r="K1494">
        <f t="shared" si="188"/>
        <v>-5772</v>
      </c>
      <c r="L1494">
        <f t="shared" si="189"/>
        <v>9472</v>
      </c>
      <c r="M1494">
        <f t="shared" si="190"/>
        <v>226.1</v>
      </c>
      <c r="N1494">
        <f t="shared" si="191"/>
        <v>1</v>
      </c>
    </row>
    <row r="1495" spans="1:14">
      <c r="A1495">
        <f t="shared" si="184"/>
        <v>0</v>
      </c>
      <c r="B1495">
        <f t="shared" si="185"/>
        <v>0</v>
      </c>
      <c r="C1495">
        <v>20</v>
      </c>
      <c r="D1495">
        <v>148</v>
      </c>
      <c r="E1495">
        <f t="shared" si="186"/>
        <v>-999</v>
      </c>
      <c r="F1495">
        <f>能力值计算器!G2</f>
        <v>0</v>
      </c>
      <c r="G1495">
        <f>ROUNDDOWN((能力值计算器!F4+能力值计算器!E4*2+ROUNDDOWN(C1495/4,0))*能力值计算器!C2/100+10+能力值计算器!C2,0)</f>
        <v>148</v>
      </c>
      <c r="H1495">
        <f>ROUNDDOWN(ROUNDDOWN(ROUNDDOWN(ROUNDDOWN(ROUNDDOWN((能力值计算器!F6+能力值计算器!E6*2+ROUNDDOWN(D1495/4,0))*能力值计算器!C2/100+5,0)*能力值计算器!H6,0)*能力值计算器!K6,0)*能力值计算器!L6,0)*VLOOKUP(能力值计算器!J6,能力变化对照表!A:B,2,0),0)</f>
        <v>104</v>
      </c>
      <c r="I1495">
        <f>ROUNDDOWN(ROUNDDOWN(ROUNDDOWN(ROUNDDOWN(ROUNDDOWN((能力值计算器!F8+能力值计算器!E8*2+ROUNDDOWN(E1495/4,0))*能力值计算器!C2/100+5,0)*能力值计算器!H8,0)*能力值计算器!K8,0)*能力值计算器!L8,0)*VLOOKUP(能力值计算器!J8,能力变化对照表!A:B,2,0),0)</f>
        <v>-39</v>
      </c>
      <c r="J1495">
        <f t="shared" si="187"/>
        <v>0</v>
      </c>
      <c r="K1495">
        <f t="shared" si="188"/>
        <v>-5772</v>
      </c>
      <c r="L1495">
        <f t="shared" si="189"/>
        <v>9620</v>
      </c>
      <c r="M1495">
        <f t="shared" si="190"/>
        <v>226.1</v>
      </c>
      <c r="N1495">
        <f t="shared" si="191"/>
        <v>1</v>
      </c>
    </row>
    <row r="1496" spans="1:14">
      <c r="A1496">
        <f t="shared" si="184"/>
        <v>0</v>
      </c>
      <c r="B1496">
        <f t="shared" si="185"/>
        <v>0</v>
      </c>
      <c r="C1496">
        <v>20</v>
      </c>
      <c r="D1496">
        <v>84</v>
      </c>
      <c r="E1496">
        <f t="shared" si="186"/>
        <v>-999</v>
      </c>
      <c r="F1496">
        <f>能力值计算器!G2</f>
        <v>0</v>
      </c>
      <c r="G1496">
        <f>ROUNDDOWN((能力值计算器!F4+能力值计算器!E4*2+ROUNDDOWN(C1496/4,0))*能力值计算器!C2/100+10+能力值计算器!C2,0)</f>
        <v>148</v>
      </c>
      <c r="H1496">
        <f>ROUNDDOWN(ROUNDDOWN(ROUNDDOWN(ROUNDDOWN(ROUNDDOWN((能力值计算器!F6+能力值计算器!E6*2+ROUNDDOWN(D1496/4,0))*能力值计算器!C2/100+5,0)*能力值计算器!H6,0)*能力值计算器!K6,0)*能力值计算器!L6,0)*VLOOKUP(能力值计算器!J6,能力变化对照表!A:B,2,0),0)</f>
        <v>96</v>
      </c>
      <c r="I1496">
        <f>ROUNDDOWN(ROUNDDOWN(ROUNDDOWN(ROUNDDOWN(ROUNDDOWN((能力值计算器!F8+能力值计算器!E8*2+ROUNDDOWN(E1496/4,0))*能力值计算器!C2/100+5,0)*能力值计算器!H8,0)*能力值计算器!K8,0)*能力值计算器!L8,0)*VLOOKUP(能力值计算器!J8,能力变化对照表!A:B,2,0),0)</f>
        <v>-39</v>
      </c>
      <c r="J1496">
        <f t="shared" si="187"/>
        <v>0</v>
      </c>
      <c r="K1496">
        <f t="shared" si="188"/>
        <v>-5772</v>
      </c>
      <c r="L1496">
        <f t="shared" si="189"/>
        <v>8436</v>
      </c>
      <c r="M1496">
        <f t="shared" si="190"/>
        <v>226.1</v>
      </c>
      <c r="N1496">
        <f t="shared" si="191"/>
        <v>1</v>
      </c>
    </row>
    <row r="1497" spans="1:14">
      <c r="A1497">
        <f t="shared" si="184"/>
        <v>0</v>
      </c>
      <c r="B1497">
        <f t="shared" si="185"/>
        <v>0</v>
      </c>
      <c r="C1497">
        <v>20</v>
      </c>
      <c r="D1497">
        <v>88</v>
      </c>
      <c r="E1497">
        <f t="shared" si="186"/>
        <v>-999</v>
      </c>
      <c r="F1497">
        <f>能力值计算器!G2</f>
        <v>0</v>
      </c>
      <c r="G1497">
        <f>ROUNDDOWN((能力值计算器!F4+能力值计算器!E4*2+ROUNDDOWN(C1497/4,0))*能力值计算器!C2/100+10+能力值计算器!C2,0)</f>
        <v>148</v>
      </c>
      <c r="H1497">
        <f>ROUNDDOWN(ROUNDDOWN(ROUNDDOWN(ROUNDDOWN(ROUNDDOWN((能力值计算器!F6+能力值计算器!E6*2+ROUNDDOWN(D1497/4,0))*能力值计算器!C2/100+5,0)*能力值计算器!H6,0)*能力值计算器!K6,0)*能力值计算器!L6,0)*VLOOKUP(能力值计算器!J6,能力变化对照表!A:B,2,0),0)</f>
        <v>96</v>
      </c>
      <c r="I1497">
        <f>ROUNDDOWN(ROUNDDOWN(ROUNDDOWN(ROUNDDOWN(ROUNDDOWN((能力值计算器!F8+能力值计算器!E8*2+ROUNDDOWN(E1497/4,0))*能力值计算器!C2/100+5,0)*能力值计算器!H8,0)*能力值计算器!K8,0)*能力值计算器!L8,0)*VLOOKUP(能力值计算器!J8,能力变化对照表!A:B,2,0),0)</f>
        <v>-39</v>
      </c>
      <c r="J1497">
        <f t="shared" si="187"/>
        <v>0</v>
      </c>
      <c r="K1497">
        <f t="shared" si="188"/>
        <v>-5772</v>
      </c>
      <c r="L1497">
        <f t="shared" si="189"/>
        <v>8436</v>
      </c>
      <c r="M1497">
        <f t="shared" si="190"/>
        <v>226.1</v>
      </c>
      <c r="N1497">
        <f t="shared" si="191"/>
        <v>1</v>
      </c>
    </row>
    <row r="1498" spans="1:14">
      <c r="A1498">
        <f t="shared" si="184"/>
        <v>0</v>
      </c>
      <c r="B1498">
        <f t="shared" si="185"/>
        <v>0</v>
      </c>
      <c r="C1498">
        <v>24</v>
      </c>
      <c r="D1498">
        <v>84</v>
      </c>
      <c r="E1498">
        <f t="shared" si="186"/>
        <v>-999</v>
      </c>
      <c r="F1498">
        <f>能力值计算器!G2</f>
        <v>0</v>
      </c>
      <c r="G1498">
        <f>ROUNDDOWN((能力值计算器!F4+能力值计算器!E4*2+ROUNDDOWN(C1498/4,0))*能力值计算器!C2/100+10+能力值计算器!C2,0)</f>
        <v>148</v>
      </c>
      <c r="H1498">
        <f>ROUNDDOWN(ROUNDDOWN(ROUNDDOWN(ROUNDDOWN(ROUNDDOWN((能力值计算器!F6+能力值计算器!E6*2+ROUNDDOWN(D1498/4,0))*能力值计算器!C2/100+5,0)*能力值计算器!H6,0)*能力值计算器!K6,0)*能力值计算器!L6,0)*VLOOKUP(能力值计算器!J6,能力变化对照表!A:B,2,0),0)</f>
        <v>96</v>
      </c>
      <c r="I1498">
        <f>ROUNDDOWN(ROUNDDOWN(ROUNDDOWN(ROUNDDOWN(ROUNDDOWN((能力值计算器!F8+能力值计算器!E8*2+ROUNDDOWN(E1498/4,0))*能力值计算器!C2/100+5,0)*能力值计算器!H8,0)*能力值计算器!K8,0)*能力值计算器!L8,0)*VLOOKUP(能力值计算器!J8,能力变化对照表!A:B,2,0),0)</f>
        <v>-39</v>
      </c>
      <c r="J1498">
        <f t="shared" si="187"/>
        <v>0</v>
      </c>
      <c r="K1498">
        <f t="shared" si="188"/>
        <v>-5772</v>
      </c>
      <c r="L1498">
        <f t="shared" si="189"/>
        <v>8436</v>
      </c>
      <c r="M1498">
        <f t="shared" si="190"/>
        <v>226.1</v>
      </c>
      <c r="N1498">
        <f t="shared" si="191"/>
        <v>1</v>
      </c>
    </row>
    <row r="1499" spans="1:14">
      <c r="A1499">
        <f t="shared" si="184"/>
        <v>0</v>
      </c>
      <c r="B1499">
        <f t="shared" si="185"/>
        <v>0</v>
      </c>
      <c r="C1499">
        <v>20</v>
      </c>
      <c r="D1499">
        <v>152</v>
      </c>
      <c r="E1499">
        <f t="shared" si="186"/>
        <v>-999</v>
      </c>
      <c r="F1499">
        <f>能力值计算器!G2</f>
        <v>0</v>
      </c>
      <c r="G1499">
        <f>ROUNDDOWN((能力值计算器!F4+能力值计算器!E4*2+ROUNDDOWN(C1499/4,0))*能力值计算器!C2/100+10+能力值计算器!C2,0)</f>
        <v>148</v>
      </c>
      <c r="H1499">
        <f>ROUNDDOWN(ROUNDDOWN(ROUNDDOWN(ROUNDDOWN(ROUNDDOWN((能力值计算器!F6+能力值计算器!E6*2+ROUNDDOWN(D1499/4,0))*能力值计算器!C2/100+5,0)*能力值计算器!H6,0)*能力值计算器!K6,0)*能力值计算器!L6,0)*VLOOKUP(能力值计算器!J6,能力变化对照表!A:B,2,0),0)</f>
        <v>104</v>
      </c>
      <c r="I1499">
        <f>ROUNDDOWN(ROUNDDOWN(ROUNDDOWN(ROUNDDOWN(ROUNDDOWN((能力值计算器!F8+能力值计算器!E8*2+ROUNDDOWN(E1499/4,0))*能力值计算器!C2/100+5,0)*能力值计算器!H8,0)*能力值计算器!K8,0)*能力值计算器!L8,0)*VLOOKUP(能力值计算器!J8,能力变化对照表!A:B,2,0),0)</f>
        <v>-39</v>
      </c>
      <c r="J1499">
        <f t="shared" si="187"/>
        <v>0</v>
      </c>
      <c r="K1499">
        <f t="shared" si="188"/>
        <v>-5772</v>
      </c>
      <c r="L1499">
        <f t="shared" si="189"/>
        <v>9620</v>
      </c>
      <c r="M1499">
        <f t="shared" si="190"/>
        <v>226.1</v>
      </c>
      <c r="N1499">
        <f t="shared" si="191"/>
        <v>1</v>
      </c>
    </row>
    <row r="1500" spans="1:14">
      <c r="A1500">
        <f t="shared" si="184"/>
        <v>0</v>
      </c>
      <c r="B1500">
        <f t="shared" si="185"/>
        <v>0</v>
      </c>
      <c r="C1500">
        <v>24</v>
      </c>
      <c r="D1500">
        <v>148</v>
      </c>
      <c r="E1500">
        <f t="shared" si="186"/>
        <v>-999</v>
      </c>
      <c r="F1500">
        <f>能力值计算器!G2</f>
        <v>0</v>
      </c>
      <c r="G1500">
        <f>ROUNDDOWN((能力值计算器!F4+能力值计算器!E4*2+ROUNDDOWN(C1500/4,0))*能力值计算器!C2/100+10+能力值计算器!C2,0)</f>
        <v>148</v>
      </c>
      <c r="H1500">
        <f>ROUNDDOWN(ROUNDDOWN(ROUNDDOWN(ROUNDDOWN(ROUNDDOWN((能力值计算器!F6+能力值计算器!E6*2+ROUNDDOWN(D1500/4,0))*能力值计算器!C2/100+5,0)*能力值计算器!H6,0)*能力值计算器!K6,0)*能力值计算器!L6,0)*VLOOKUP(能力值计算器!J6,能力变化对照表!A:B,2,0),0)</f>
        <v>104</v>
      </c>
      <c r="I1500">
        <f>ROUNDDOWN(ROUNDDOWN(ROUNDDOWN(ROUNDDOWN(ROUNDDOWN((能力值计算器!F8+能力值计算器!E8*2+ROUNDDOWN(E1500/4,0))*能力值计算器!C2/100+5,0)*能力值计算器!H8,0)*能力值计算器!K8,0)*能力值计算器!L8,0)*VLOOKUP(能力值计算器!J8,能力变化对照表!A:B,2,0),0)</f>
        <v>-39</v>
      </c>
      <c r="J1500">
        <f t="shared" si="187"/>
        <v>0</v>
      </c>
      <c r="K1500">
        <f t="shared" si="188"/>
        <v>-5772</v>
      </c>
      <c r="L1500">
        <f t="shared" si="189"/>
        <v>9620</v>
      </c>
      <c r="M1500">
        <f t="shared" si="190"/>
        <v>226.1</v>
      </c>
      <c r="N1500">
        <f t="shared" si="191"/>
        <v>1</v>
      </c>
    </row>
    <row r="1501" spans="1:14">
      <c r="A1501">
        <f t="shared" si="184"/>
        <v>0</v>
      </c>
      <c r="B1501">
        <f t="shared" si="185"/>
        <v>0</v>
      </c>
      <c r="C1501">
        <v>20</v>
      </c>
      <c r="D1501">
        <v>156</v>
      </c>
      <c r="E1501">
        <f t="shared" si="186"/>
        <v>-999</v>
      </c>
      <c r="F1501">
        <f>能力值计算器!G2</f>
        <v>0</v>
      </c>
      <c r="G1501">
        <f>ROUNDDOWN((能力值计算器!F4+能力值计算器!E4*2+ROUNDDOWN(C1501/4,0))*能力值计算器!C2/100+10+能力值计算器!C2,0)</f>
        <v>148</v>
      </c>
      <c r="H1501">
        <f>ROUNDDOWN(ROUNDDOWN(ROUNDDOWN(ROUNDDOWN(ROUNDDOWN((能力值计算器!F6+能力值计算器!E6*2+ROUNDDOWN(D1501/4,0))*能力值计算器!C2/100+5,0)*能力值计算器!H6,0)*能力值计算器!K6,0)*能力值计算器!L6,0)*VLOOKUP(能力值计算器!J6,能力变化对照表!A:B,2,0),0)</f>
        <v>105</v>
      </c>
      <c r="I1501">
        <f>ROUNDDOWN(ROUNDDOWN(ROUNDDOWN(ROUNDDOWN(ROUNDDOWN((能力值计算器!F8+能力值计算器!E8*2+ROUNDDOWN(E1501/4,0))*能力值计算器!C2/100+5,0)*能力值计算器!H8,0)*能力值计算器!K8,0)*能力值计算器!L8,0)*VLOOKUP(能力值计算器!J8,能力变化对照表!A:B,2,0),0)</f>
        <v>-39</v>
      </c>
      <c r="J1501">
        <f t="shared" si="187"/>
        <v>0</v>
      </c>
      <c r="K1501">
        <f t="shared" si="188"/>
        <v>-5772</v>
      </c>
      <c r="L1501">
        <f t="shared" si="189"/>
        <v>9768</v>
      </c>
      <c r="M1501">
        <f t="shared" si="190"/>
        <v>226.1</v>
      </c>
      <c r="N1501">
        <f t="shared" si="191"/>
        <v>1</v>
      </c>
    </row>
    <row r="1502" spans="1:14">
      <c r="A1502">
        <f t="shared" si="184"/>
        <v>0</v>
      </c>
      <c r="B1502">
        <f t="shared" si="185"/>
        <v>0</v>
      </c>
      <c r="C1502">
        <v>20</v>
      </c>
      <c r="D1502">
        <v>76</v>
      </c>
      <c r="E1502">
        <f t="shared" si="186"/>
        <v>-999</v>
      </c>
      <c r="F1502">
        <f>能力值计算器!G2</f>
        <v>0</v>
      </c>
      <c r="G1502">
        <f>ROUNDDOWN((能力值计算器!F4+能力值计算器!E4*2+ROUNDDOWN(C1502/4,0))*能力值计算器!C2/100+10+能力值计算器!C2,0)</f>
        <v>148</v>
      </c>
      <c r="H1502">
        <f>ROUNDDOWN(ROUNDDOWN(ROUNDDOWN(ROUNDDOWN(ROUNDDOWN((能力值计算器!F6+能力值计算器!E6*2+ROUNDDOWN(D1502/4,0))*能力值计算器!C2/100+5,0)*能力值计算器!H6,0)*能力值计算器!K6,0)*能力值计算器!L6,0)*VLOOKUP(能力值计算器!J6,能力变化对照表!A:B,2,0),0)</f>
        <v>95</v>
      </c>
      <c r="I1502">
        <f>ROUNDDOWN(ROUNDDOWN(ROUNDDOWN(ROUNDDOWN(ROUNDDOWN((能力值计算器!F8+能力值计算器!E8*2+ROUNDDOWN(E1502/4,0))*能力值计算器!C2/100+5,0)*能力值计算器!H8,0)*能力值计算器!K8,0)*能力值计算器!L8,0)*VLOOKUP(能力值计算器!J8,能力变化对照表!A:B,2,0),0)</f>
        <v>-39</v>
      </c>
      <c r="J1502">
        <f t="shared" si="187"/>
        <v>0</v>
      </c>
      <c r="K1502">
        <f t="shared" si="188"/>
        <v>-5772</v>
      </c>
      <c r="L1502">
        <f t="shared" si="189"/>
        <v>8288</v>
      </c>
      <c r="M1502">
        <f t="shared" si="190"/>
        <v>226.1</v>
      </c>
      <c r="N1502">
        <f t="shared" si="191"/>
        <v>1</v>
      </c>
    </row>
    <row r="1503" spans="1:14">
      <c r="A1503">
        <f t="shared" si="184"/>
        <v>0</v>
      </c>
      <c r="B1503">
        <f t="shared" si="185"/>
        <v>0</v>
      </c>
      <c r="C1503">
        <v>20</v>
      </c>
      <c r="D1503">
        <v>80</v>
      </c>
      <c r="E1503">
        <f t="shared" si="186"/>
        <v>-999</v>
      </c>
      <c r="F1503">
        <f>能力值计算器!G2</f>
        <v>0</v>
      </c>
      <c r="G1503">
        <f>ROUNDDOWN((能力值计算器!F4+能力值计算器!E4*2+ROUNDDOWN(C1503/4,0))*能力值计算器!C2/100+10+能力值计算器!C2,0)</f>
        <v>148</v>
      </c>
      <c r="H1503">
        <f>ROUNDDOWN(ROUNDDOWN(ROUNDDOWN(ROUNDDOWN(ROUNDDOWN((能力值计算器!F6+能力值计算器!E6*2+ROUNDDOWN(D1503/4,0))*能力值计算器!C2/100+5,0)*能力值计算器!H6,0)*能力值计算器!K6,0)*能力值计算器!L6,0)*VLOOKUP(能力值计算器!J6,能力变化对照表!A:B,2,0),0)</f>
        <v>95</v>
      </c>
      <c r="I1503">
        <f>ROUNDDOWN(ROUNDDOWN(ROUNDDOWN(ROUNDDOWN(ROUNDDOWN((能力值计算器!F8+能力值计算器!E8*2+ROUNDDOWN(E1503/4,0))*能力值计算器!C2/100+5,0)*能力值计算器!H8,0)*能力值计算器!K8,0)*能力值计算器!L8,0)*VLOOKUP(能力值计算器!J8,能力变化对照表!A:B,2,0),0)</f>
        <v>-39</v>
      </c>
      <c r="J1503">
        <f t="shared" si="187"/>
        <v>0</v>
      </c>
      <c r="K1503">
        <f t="shared" si="188"/>
        <v>-5772</v>
      </c>
      <c r="L1503">
        <f t="shared" si="189"/>
        <v>8288</v>
      </c>
      <c r="M1503">
        <f t="shared" si="190"/>
        <v>226.1</v>
      </c>
      <c r="N1503">
        <f t="shared" si="191"/>
        <v>1</v>
      </c>
    </row>
    <row r="1504" spans="1:14">
      <c r="A1504">
        <f t="shared" si="184"/>
        <v>0</v>
      </c>
      <c r="B1504">
        <f t="shared" si="185"/>
        <v>0</v>
      </c>
      <c r="C1504">
        <v>24</v>
      </c>
      <c r="D1504">
        <v>76</v>
      </c>
      <c r="E1504">
        <f t="shared" si="186"/>
        <v>-999</v>
      </c>
      <c r="F1504">
        <f>能力值计算器!G2</f>
        <v>0</v>
      </c>
      <c r="G1504">
        <f>ROUNDDOWN((能力值计算器!F4+能力值计算器!E4*2+ROUNDDOWN(C1504/4,0))*能力值计算器!C2/100+10+能力值计算器!C2,0)</f>
        <v>148</v>
      </c>
      <c r="H1504">
        <f>ROUNDDOWN(ROUNDDOWN(ROUNDDOWN(ROUNDDOWN(ROUNDDOWN((能力值计算器!F6+能力值计算器!E6*2+ROUNDDOWN(D1504/4,0))*能力值计算器!C2/100+5,0)*能力值计算器!H6,0)*能力值计算器!K6,0)*能力值计算器!L6,0)*VLOOKUP(能力值计算器!J6,能力变化对照表!A:B,2,0),0)</f>
        <v>95</v>
      </c>
      <c r="I1504">
        <f>ROUNDDOWN(ROUNDDOWN(ROUNDDOWN(ROUNDDOWN(ROUNDDOWN((能力值计算器!F8+能力值计算器!E8*2+ROUNDDOWN(E1504/4,0))*能力值计算器!C2/100+5,0)*能力值计算器!H8,0)*能力值计算器!K8,0)*能力值计算器!L8,0)*VLOOKUP(能力值计算器!J8,能力变化对照表!A:B,2,0),0)</f>
        <v>-39</v>
      </c>
      <c r="J1504">
        <f t="shared" si="187"/>
        <v>0</v>
      </c>
      <c r="K1504">
        <f t="shared" si="188"/>
        <v>-5772</v>
      </c>
      <c r="L1504">
        <f t="shared" si="189"/>
        <v>8288</v>
      </c>
      <c r="M1504">
        <f t="shared" si="190"/>
        <v>226.1</v>
      </c>
      <c r="N1504">
        <f t="shared" si="191"/>
        <v>1</v>
      </c>
    </row>
    <row r="1505" spans="1:14">
      <c r="A1505">
        <f t="shared" si="184"/>
        <v>0</v>
      </c>
      <c r="B1505">
        <f t="shared" si="185"/>
        <v>0</v>
      </c>
      <c r="C1505">
        <v>20</v>
      </c>
      <c r="D1505">
        <v>160</v>
      </c>
      <c r="E1505">
        <f t="shared" si="186"/>
        <v>-999</v>
      </c>
      <c r="F1505">
        <f>能力值计算器!G2</f>
        <v>0</v>
      </c>
      <c r="G1505">
        <f>ROUNDDOWN((能力值计算器!F4+能力值计算器!E4*2+ROUNDDOWN(C1505/4,0))*能力值计算器!C2/100+10+能力值计算器!C2,0)</f>
        <v>148</v>
      </c>
      <c r="H1505">
        <f>ROUNDDOWN(ROUNDDOWN(ROUNDDOWN(ROUNDDOWN(ROUNDDOWN((能力值计算器!F6+能力值计算器!E6*2+ROUNDDOWN(D1505/4,0))*能力值计算器!C2/100+5,0)*能力值计算器!H6,0)*能力值计算器!K6,0)*能力值计算器!L6,0)*VLOOKUP(能力值计算器!J6,能力变化对照表!A:B,2,0),0)</f>
        <v>105</v>
      </c>
      <c r="I1505">
        <f>ROUNDDOWN(ROUNDDOWN(ROUNDDOWN(ROUNDDOWN(ROUNDDOWN((能力值计算器!F8+能力值计算器!E8*2+ROUNDDOWN(E1505/4,0))*能力值计算器!C2/100+5,0)*能力值计算器!H8,0)*能力值计算器!K8,0)*能力值计算器!L8,0)*VLOOKUP(能力值计算器!J8,能力变化对照表!A:B,2,0),0)</f>
        <v>-39</v>
      </c>
      <c r="J1505">
        <f t="shared" si="187"/>
        <v>0</v>
      </c>
      <c r="K1505">
        <f t="shared" si="188"/>
        <v>-5772</v>
      </c>
      <c r="L1505">
        <f t="shared" si="189"/>
        <v>9768</v>
      </c>
      <c r="M1505">
        <f t="shared" si="190"/>
        <v>226.1</v>
      </c>
      <c r="N1505">
        <f t="shared" si="191"/>
        <v>1</v>
      </c>
    </row>
    <row r="1506" spans="1:14">
      <c r="A1506">
        <f t="shared" si="184"/>
        <v>0</v>
      </c>
      <c r="B1506">
        <f t="shared" si="185"/>
        <v>0</v>
      </c>
      <c r="C1506">
        <v>24</v>
      </c>
      <c r="D1506">
        <v>156</v>
      </c>
      <c r="E1506">
        <f t="shared" si="186"/>
        <v>-999</v>
      </c>
      <c r="F1506">
        <f>能力值计算器!G2</f>
        <v>0</v>
      </c>
      <c r="G1506">
        <f>ROUNDDOWN((能力值计算器!F4+能力值计算器!E4*2+ROUNDDOWN(C1506/4,0))*能力值计算器!C2/100+10+能力值计算器!C2,0)</f>
        <v>148</v>
      </c>
      <c r="H1506">
        <f>ROUNDDOWN(ROUNDDOWN(ROUNDDOWN(ROUNDDOWN(ROUNDDOWN((能力值计算器!F6+能力值计算器!E6*2+ROUNDDOWN(D1506/4,0))*能力值计算器!C2/100+5,0)*能力值计算器!H6,0)*能力值计算器!K6,0)*能力值计算器!L6,0)*VLOOKUP(能力值计算器!J6,能力变化对照表!A:B,2,0),0)</f>
        <v>105</v>
      </c>
      <c r="I1506">
        <f>ROUNDDOWN(ROUNDDOWN(ROUNDDOWN(ROUNDDOWN(ROUNDDOWN((能力值计算器!F8+能力值计算器!E8*2+ROUNDDOWN(E1506/4,0))*能力值计算器!C2/100+5,0)*能力值计算器!H8,0)*能力值计算器!K8,0)*能力值计算器!L8,0)*VLOOKUP(能力值计算器!J8,能力变化对照表!A:B,2,0),0)</f>
        <v>-39</v>
      </c>
      <c r="J1506">
        <f t="shared" si="187"/>
        <v>0</v>
      </c>
      <c r="K1506">
        <f t="shared" si="188"/>
        <v>-5772</v>
      </c>
      <c r="L1506">
        <f t="shared" si="189"/>
        <v>9768</v>
      </c>
      <c r="M1506">
        <f t="shared" si="190"/>
        <v>226.1</v>
      </c>
      <c r="N1506">
        <f t="shared" si="191"/>
        <v>1</v>
      </c>
    </row>
    <row r="1507" spans="1:14">
      <c r="A1507">
        <f t="shared" si="184"/>
        <v>0</v>
      </c>
      <c r="B1507">
        <f t="shared" si="185"/>
        <v>0</v>
      </c>
      <c r="C1507">
        <v>20</v>
      </c>
      <c r="D1507">
        <v>164</v>
      </c>
      <c r="E1507">
        <f t="shared" si="186"/>
        <v>-999</v>
      </c>
      <c r="F1507">
        <f>能力值计算器!G2</f>
        <v>0</v>
      </c>
      <c r="G1507">
        <f>ROUNDDOWN((能力值计算器!F4+能力值计算器!E4*2+ROUNDDOWN(C1507/4,0))*能力值计算器!C2/100+10+能力值计算器!C2,0)</f>
        <v>148</v>
      </c>
      <c r="H1507">
        <f>ROUNDDOWN(ROUNDDOWN(ROUNDDOWN(ROUNDDOWN(ROUNDDOWN((能力值计算器!F6+能力值计算器!E6*2+ROUNDDOWN(D1507/4,0))*能力值计算器!C2/100+5,0)*能力值计算器!H6,0)*能力值计算器!K6,0)*能力值计算器!L6,0)*VLOOKUP(能力值计算器!J6,能力变化对照表!A:B,2,0),0)</f>
        <v>106</v>
      </c>
      <c r="I1507">
        <f>ROUNDDOWN(ROUNDDOWN(ROUNDDOWN(ROUNDDOWN(ROUNDDOWN((能力值计算器!F8+能力值计算器!E8*2+ROUNDDOWN(E1507/4,0))*能力值计算器!C2/100+5,0)*能力值计算器!H8,0)*能力值计算器!K8,0)*能力值计算器!L8,0)*VLOOKUP(能力值计算器!J8,能力变化对照表!A:B,2,0),0)</f>
        <v>-39</v>
      </c>
      <c r="J1507">
        <f t="shared" si="187"/>
        <v>0</v>
      </c>
      <c r="K1507">
        <f t="shared" si="188"/>
        <v>-5772</v>
      </c>
      <c r="L1507">
        <f t="shared" si="189"/>
        <v>9916</v>
      </c>
      <c r="M1507">
        <f t="shared" si="190"/>
        <v>226.1</v>
      </c>
      <c r="N1507">
        <f t="shared" si="191"/>
        <v>1</v>
      </c>
    </row>
    <row r="1508" spans="1:14">
      <c r="A1508">
        <f t="shared" si="184"/>
        <v>0</v>
      </c>
      <c r="B1508">
        <f t="shared" si="185"/>
        <v>0</v>
      </c>
      <c r="C1508">
        <v>20</v>
      </c>
      <c r="D1508">
        <v>68</v>
      </c>
      <c r="E1508">
        <f t="shared" si="186"/>
        <v>-999</v>
      </c>
      <c r="F1508">
        <f>能力值计算器!G2</f>
        <v>0</v>
      </c>
      <c r="G1508">
        <f>ROUNDDOWN((能力值计算器!F4+能力值计算器!E4*2+ROUNDDOWN(C1508/4,0))*能力值计算器!C2/100+10+能力值计算器!C2,0)</f>
        <v>148</v>
      </c>
      <c r="H1508">
        <f>ROUNDDOWN(ROUNDDOWN(ROUNDDOWN(ROUNDDOWN(ROUNDDOWN((能力值计算器!F6+能力值计算器!E6*2+ROUNDDOWN(D1508/4,0))*能力值计算器!C2/100+5,0)*能力值计算器!H6,0)*能力值计算器!K6,0)*能力值计算器!L6,0)*VLOOKUP(能力值计算器!J6,能力变化对照表!A:B,2,0),0)</f>
        <v>94</v>
      </c>
      <c r="I1508">
        <f>ROUNDDOWN(ROUNDDOWN(ROUNDDOWN(ROUNDDOWN(ROUNDDOWN((能力值计算器!F8+能力值计算器!E8*2+ROUNDDOWN(E1508/4,0))*能力值计算器!C2/100+5,0)*能力值计算器!H8,0)*能力值计算器!K8,0)*能力值计算器!L8,0)*VLOOKUP(能力值计算器!J8,能力变化对照表!A:B,2,0),0)</f>
        <v>-39</v>
      </c>
      <c r="J1508">
        <f t="shared" si="187"/>
        <v>0</v>
      </c>
      <c r="K1508">
        <f t="shared" si="188"/>
        <v>-5772</v>
      </c>
      <c r="L1508">
        <f t="shared" si="189"/>
        <v>8140</v>
      </c>
      <c r="M1508">
        <f t="shared" si="190"/>
        <v>226.1</v>
      </c>
      <c r="N1508">
        <f t="shared" si="191"/>
        <v>1</v>
      </c>
    </row>
    <row r="1509" spans="1:14">
      <c r="A1509">
        <f t="shared" si="184"/>
        <v>0</v>
      </c>
      <c r="B1509">
        <f t="shared" si="185"/>
        <v>0</v>
      </c>
      <c r="C1509">
        <v>20</v>
      </c>
      <c r="D1509">
        <v>72</v>
      </c>
      <c r="E1509">
        <f t="shared" si="186"/>
        <v>-999</v>
      </c>
      <c r="F1509">
        <f>能力值计算器!G2</f>
        <v>0</v>
      </c>
      <c r="G1509">
        <f>ROUNDDOWN((能力值计算器!F4+能力值计算器!E4*2+ROUNDDOWN(C1509/4,0))*能力值计算器!C2/100+10+能力值计算器!C2,0)</f>
        <v>148</v>
      </c>
      <c r="H1509">
        <f>ROUNDDOWN(ROUNDDOWN(ROUNDDOWN(ROUNDDOWN(ROUNDDOWN((能力值计算器!F6+能力值计算器!E6*2+ROUNDDOWN(D1509/4,0))*能力值计算器!C2/100+5,0)*能力值计算器!H6,0)*能力值计算器!K6,0)*能力值计算器!L6,0)*VLOOKUP(能力值计算器!J6,能力变化对照表!A:B,2,0),0)</f>
        <v>94</v>
      </c>
      <c r="I1509">
        <f>ROUNDDOWN(ROUNDDOWN(ROUNDDOWN(ROUNDDOWN(ROUNDDOWN((能力值计算器!F8+能力值计算器!E8*2+ROUNDDOWN(E1509/4,0))*能力值计算器!C2/100+5,0)*能力值计算器!H8,0)*能力值计算器!K8,0)*能力值计算器!L8,0)*VLOOKUP(能力值计算器!J8,能力变化对照表!A:B,2,0),0)</f>
        <v>-39</v>
      </c>
      <c r="J1509">
        <f t="shared" si="187"/>
        <v>0</v>
      </c>
      <c r="K1509">
        <f t="shared" si="188"/>
        <v>-5772</v>
      </c>
      <c r="L1509">
        <f t="shared" si="189"/>
        <v>8140</v>
      </c>
      <c r="M1509">
        <f t="shared" si="190"/>
        <v>226.1</v>
      </c>
      <c r="N1509">
        <f t="shared" si="191"/>
        <v>1</v>
      </c>
    </row>
    <row r="1510" spans="1:14">
      <c r="A1510">
        <f t="shared" si="184"/>
        <v>0</v>
      </c>
      <c r="B1510">
        <f t="shared" si="185"/>
        <v>0</v>
      </c>
      <c r="C1510">
        <v>24</v>
      </c>
      <c r="D1510">
        <v>68</v>
      </c>
      <c r="E1510">
        <f t="shared" si="186"/>
        <v>-999</v>
      </c>
      <c r="F1510">
        <f>能力值计算器!G2</f>
        <v>0</v>
      </c>
      <c r="G1510">
        <f>ROUNDDOWN((能力值计算器!F4+能力值计算器!E4*2+ROUNDDOWN(C1510/4,0))*能力值计算器!C2/100+10+能力值计算器!C2,0)</f>
        <v>148</v>
      </c>
      <c r="H1510">
        <f>ROUNDDOWN(ROUNDDOWN(ROUNDDOWN(ROUNDDOWN(ROUNDDOWN((能力值计算器!F6+能力值计算器!E6*2+ROUNDDOWN(D1510/4,0))*能力值计算器!C2/100+5,0)*能力值计算器!H6,0)*能力值计算器!K6,0)*能力值计算器!L6,0)*VLOOKUP(能力值计算器!J6,能力变化对照表!A:B,2,0),0)</f>
        <v>94</v>
      </c>
      <c r="I1510">
        <f>ROUNDDOWN(ROUNDDOWN(ROUNDDOWN(ROUNDDOWN(ROUNDDOWN((能力值计算器!F8+能力值计算器!E8*2+ROUNDDOWN(E1510/4,0))*能力值计算器!C2/100+5,0)*能力值计算器!H8,0)*能力值计算器!K8,0)*能力值计算器!L8,0)*VLOOKUP(能力值计算器!J8,能力变化对照表!A:B,2,0),0)</f>
        <v>-39</v>
      </c>
      <c r="J1510">
        <f t="shared" si="187"/>
        <v>0</v>
      </c>
      <c r="K1510">
        <f t="shared" si="188"/>
        <v>-5772</v>
      </c>
      <c r="L1510">
        <f t="shared" si="189"/>
        <v>8140</v>
      </c>
      <c r="M1510">
        <f t="shared" si="190"/>
        <v>226.1</v>
      </c>
      <c r="N1510">
        <f t="shared" si="191"/>
        <v>1</v>
      </c>
    </row>
    <row r="1511" spans="1:14">
      <c r="A1511">
        <f t="shared" si="184"/>
        <v>0</v>
      </c>
      <c r="B1511">
        <f t="shared" si="185"/>
        <v>0</v>
      </c>
      <c r="C1511">
        <v>20</v>
      </c>
      <c r="D1511">
        <v>168</v>
      </c>
      <c r="E1511">
        <f t="shared" si="186"/>
        <v>-999</v>
      </c>
      <c r="F1511">
        <f>能力值计算器!G2</f>
        <v>0</v>
      </c>
      <c r="G1511">
        <f>ROUNDDOWN((能力值计算器!F4+能力值计算器!E4*2+ROUNDDOWN(C1511/4,0))*能力值计算器!C2/100+10+能力值计算器!C2,0)</f>
        <v>148</v>
      </c>
      <c r="H1511">
        <f>ROUNDDOWN(ROUNDDOWN(ROUNDDOWN(ROUNDDOWN(ROUNDDOWN((能力值计算器!F6+能力值计算器!E6*2+ROUNDDOWN(D1511/4,0))*能力值计算器!C2/100+5,0)*能力值计算器!H6,0)*能力值计算器!K6,0)*能力值计算器!L6,0)*VLOOKUP(能力值计算器!J6,能力变化对照表!A:B,2,0),0)</f>
        <v>106</v>
      </c>
      <c r="I1511">
        <f>ROUNDDOWN(ROUNDDOWN(ROUNDDOWN(ROUNDDOWN(ROUNDDOWN((能力值计算器!F8+能力值计算器!E8*2+ROUNDDOWN(E1511/4,0))*能力值计算器!C2/100+5,0)*能力值计算器!H8,0)*能力值计算器!K8,0)*能力值计算器!L8,0)*VLOOKUP(能力值计算器!J8,能力变化对照表!A:B,2,0),0)</f>
        <v>-39</v>
      </c>
      <c r="J1511">
        <f t="shared" si="187"/>
        <v>0</v>
      </c>
      <c r="K1511">
        <f t="shared" si="188"/>
        <v>-5772</v>
      </c>
      <c r="L1511">
        <f t="shared" si="189"/>
        <v>9916</v>
      </c>
      <c r="M1511">
        <f t="shared" si="190"/>
        <v>226.1</v>
      </c>
      <c r="N1511">
        <f t="shared" si="191"/>
        <v>1</v>
      </c>
    </row>
    <row r="1512" spans="1:14">
      <c r="A1512">
        <f t="shared" si="184"/>
        <v>0</v>
      </c>
      <c r="B1512">
        <f t="shared" si="185"/>
        <v>0</v>
      </c>
      <c r="C1512">
        <v>24</v>
      </c>
      <c r="D1512">
        <v>164</v>
      </c>
      <c r="E1512">
        <f t="shared" si="186"/>
        <v>-999</v>
      </c>
      <c r="F1512">
        <f>能力值计算器!G2</f>
        <v>0</v>
      </c>
      <c r="G1512">
        <f>ROUNDDOWN((能力值计算器!F4+能力值计算器!E4*2+ROUNDDOWN(C1512/4,0))*能力值计算器!C2/100+10+能力值计算器!C2,0)</f>
        <v>148</v>
      </c>
      <c r="H1512">
        <f>ROUNDDOWN(ROUNDDOWN(ROUNDDOWN(ROUNDDOWN(ROUNDDOWN((能力值计算器!F6+能力值计算器!E6*2+ROUNDDOWN(D1512/4,0))*能力值计算器!C2/100+5,0)*能力值计算器!H6,0)*能力值计算器!K6,0)*能力值计算器!L6,0)*VLOOKUP(能力值计算器!J6,能力变化对照表!A:B,2,0),0)</f>
        <v>106</v>
      </c>
      <c r="I1512">
        <f>ROUNDDOWN(ROUNDDOWN(ROUNDDOWN(ROUNDDOWN(ROUNDDOWN((能力值计算器!F8+能力值计算器!E8*2+ROUNDDOWN(E1512/4,0))*能力值计算器!C2/100+5,0)*能力值计算器!H8,0)*能力值计算器!K8,0)*能力值计算器!L8,0)*VLOOKUP(能力值计算器!J8,能力变化对照表!A:B,2,0),0)</f>
        <v>-39</v>
      </c>
      <c r="J1512">
        <f t="shared" si="187"/>
        <v>0</v>
      </c>
      <c r="K1512">
        <f t="shared" si="188"/>
        <v>-5772</v>
      </c>
      <c r="L1512">
        <f t="shared" si="189"/>
        <v>9916</v>
      </c>
      <c r="M1512">
        <f t="shared" si="190"/>
        <v>226.1</v>
      </c>
      <c r="N1512">
        <f t="shared" si="191"/>
        <v>1</v>
      </c>
    </row>
    <row r="1513" spans="1:14">
      <c r="A1513">
        <f t="shared" si="184"/>
        <v>0</v>
      </c>
      <c r="B1513">
        <f t="shared" si="185"/>
        <v>0</v>
      </c>
      <c r="C1513">
        <v>20</v>
      </c>
      <c r="D1513">
        <v>172</v>
      </c>
      <c r="E1513">
        <f t="shared" si="186"/>
        <v>-999</v>
      </c>
      <c r="F1513">
        <f>能力值计算器!G2</f>
        <v>0</v>
      </c>
      <c r="G1513">
        <f>ROUNDDOWN((能力值计算器!F4+能力值计算器!E4*2+ROUNDDOWN(C1513/4,0))*能力值计算器!C2/100+10+能力值计算器!C2,0)</f>
        <v>148</v>
      </c>
      <c r="H1513">
        <f>ROUNDDOWN(ROUNDDOWN(ROUNDDOWN(ROUNDDOWN(ROUNDDOWN((能力值计算器!F6+能力值计算器!E6*2+ROUNDDOWN(D1513/4,0))*能力值计算器!C2/100+5,0)*能力值计算器!H6,0)*能力值计算器!K6,0)*能力值计算器!L6,0)*VLOOKUP(能力值计算器!J6,能力变化对照表!A:B,2,0),0)</f>
        <v>107</v>
      </c>
      <c r="I1513">
        <f>ROUNDDOWN(ROUNDDOWN(ROUNDDOWN(ROUNDDOWN(ROUNDDOWN((能力值计算器!F8+能力值计算器!E8*2+ROUNDDOWN(E1513/4,0))*能力值计算器!C2/100+5,0)*能力值计算器!H8,0)*能力值计算器!K8,0)*能力值计算器!L8,0)*VLOOKUP(能力值计算器!J8,能力变化对照表!A:B,2,0),0)</f>
        <v>-39</v>
      </c>
      <c r="J1513">
        <f t="shared" si="187"/>
        <v>0</v>
      </c>
      <c r="K1513">
        <f t="shared" si="188"/>
        <v>-5772</v>
      </c>
      <c r="L1513">
        <f t="shared" si="189"/>
        <v>10064</v>
      </c>
      <c r="M1513">
        <f t="shared" si="190"/>
        <v>226.1</v>
      </c>
      <c r="N1513">
        <f t="shared" si="191"/>
        <v>1</v>
      </c>
    </row>
    <row r="1514" spans="1:14">
      <c r="A1514">
        <f t="shared" si="184"/>
        <v>0</v>
      </c>
      <c r="B1514">
        <f t="shared" si="185"/>
        <v>0</v>
      </c>
      <c r="C1514">
        <v>20</v>
      </c>
      <c r="D1514">
        <v>60</v>
      </c>
      <c r="E1514">
        <f t="shared" si="186"/>
        <v>-999</v>
      </c>
      <c r="F1514">
        <f>能力值计算器!G2</f>
        <v>0</v>
      </c>
      <c r="G1514">
        <f>ROUNDDOWN((能力值计算器!F4+能力值计算器!E4*2+ROUNDDOWN(C1514/4,0))*能力值计算器!C2/100+10+能力值计算器!C2,0)</f>
        <v>148</v>
      </c>
      <c r="H1514">
        <f>ROUNDDOWN(ROUNDDOWN(ROUNDDOWN(ROUNDDOWN(ROUNDDOWN((能力值计算器!F6+能力值计算器!E6*2+ROUNDDOWN(D1514/4,0))*能力值计算器!C2/100+5,0)*能力值计算器!H6,0)*能力值计算器!K6,0)*能力值计算器!L6,0)*VLOOKUP(能力值计算器!J6,能力变化对照表!A:B,2,0),0)</f>
        <v>93</v>
      </c>
      <c r="I1514">
        <f>ROUNDDOWN(ROUNDDOWN(ROUNDDOWN(ROUNDDOWN(ROUNDDOWN((能力值计算器!F8+能力值计算器!E8*2+ROUNDDOWN(E1514/4,0))*能力值计算器!C2/100+5,0)*能力值计算器!H8,0)*能力值计算器!K8,0)*能力值计算器!L8,0)*VLOOKUP(能力值计算器!J8,能力变化对照表!A:B,2,0),0)</f>
        <v>-39</v>
      </c>
      <c r="J1514">
        <f t="shared" si="187"/>
        <v>0</v>
      </c>
      <c r="K1514">
        <f t="shared" si="188"/>
        <v>-5772</v>
      </c>
      <c r="L1514">
        <f t="shared" si="189"/>
        <v>7992</v>
      </c>
      <c r="M1514">
        <f t="shared" si="190"/>
        <v>226.1</v>
      </c>
      <c r="N1514">
        <f t="shared" si="191"/>
        <v>1</v>
      </c>
    </row>
    <row r="1515" spans="1:14">
      <c r="A1515">
        <f t="shared" si="184"/>
        <v>0</v>
      </c>
      <c r="B1515">
        <f t="shared" si="185"/>
        <v>0</v>
      </c>
      <c r="C1515">
        <v>20</v>
      </c>
      <c r="D1515">
        <v>64</v>
      </c>
      <c r="E1515">
        <f t="shared" si="186"/>
        <v>-999</v>
      </c>
      <c r="F1515">
        <f>能力值计算器!G2</f>
        <v>0</v>
      </c>
      <c r="G1515">
        <f>ROUNDDOWN((能力值计算器!F4+能力值计算器!E4*2+ROUNDDOWN(C1515/4,0))*能力值计算器!C2/100+10+能力值计算器!C2,0)</f>
        <v>148</v>
      </c>
      <c r="H1515">
        <f>ROUNDDOWN(ROUNDDOWN(ROUNDDOWN(ROUNDDOWN(ROUNDDOWN((能力值计算器!F6+能力值计算器!E6*2+ROUNDDOWN(D1515/4,0))*能力值计算器!C2/100+5,0)*能力值计算器!H6,0)*能力值计算器!K6,0)*能力值计算器!L6,0)*VLOOKUP(能力值计算器!J6,能力变化对照表!A:B,2,0),0)</f>
        <v>93</v>
      </c>
      <c r="I1515">
        <f>ROUNDDOWN(ROUNDDOWN(ROUNDDOWN(ROUNDDOWN(ROUNDDOWN((能力值计算器!F8+能力值计算器!E8*2+ROUNDDOWN(E1515/4,0))*能力值计算器!C2/100+5,0)*能力值计算器!H8,0)*能力值计算器!K8,0)*能力值计算器!L8,0)*VLOOKUP(能力值计算器!J8,能力变化对照表!A:B,2,0),0)</f>
        <v>-39</v>
      </c>
      <c r="J1515">
        <f t="shared" si="187"/>
        <v>0</v>
      </c>
      <c r="K1515">
        <f t="shared" si="188"/>
        <v>-5772</v>
      </c>
      <c r="L1515">
        <f t="shared" si="189"/>
        <v>7992</v>
      </c>
      <c r="M1515">
        <f t="shared" si="190"/>
        <v>226.1</v>
      </c>
      <c r="N1515">
        <f t="shared" si="191"/>
        <v>1</v>
      </c>
    </row>
    <row r="1516" spans="1:14">
      <c r="A1516">
        <f t="shared" si="184"/>
        <v>0</v>
      </c>
      <c r="B1516">
        <f t="shared" si="185"/>
        <v>0</v>
      </c>
      <c r="C1516">
        <v>24</v>
      </c>
      <c r="D1516">
        <v>60</v>
      </c>
      <c r="E1516">
        <f t="shared" si="186"/>
        <v>-999</v>
      </c>
      <c r="F1516">
        <f>能力值计算器!G2</f>
        <v>0</v>
      </c>
      <c r="G1516">
        <f>ROUNDDOWN((能力值计算器!F4+能力值计算器!E4*2+ROUNDDOWN(C1516/4,0))*能力值计算器!C2/100+10+能力值计算器!C2,0)</f>
        <v>148</v>
      </c>
      <c r="H1516">
        <f>ROUNDDOWN(ROUNDDOWN(ROUNDDOWN(ROUNDDOWN(ROUNDDOWN((能力值计算器!F6+能力值计算器!E6*2+ROUNDDOWN(D1516/4,0))*能力值计算器!C2/100+5,0)*能力值计算器!H6,0)*能力值计算器!K6,0)*能力值计算器!L6,0)*VLOOKUP(能力值计算器!J6,能力变化对照表!A:B,2,0),0)</f>
        <v>93</v>
      </c>
      <c r="I1516">
        <f>ROUNDDOWN(ROUNDDOWN(ROUNDDOWN(ROUNDDOWN(ROUNDDOWN((能力值计算器!F8+能力值计算器!E8*2+ROUNDDOWN(E1516/4,0))*能力值计算器!C2/100+5,0)*能力值计算器!H8,0)*能力值计算器!K8,0)*能力值计算器!L8,0)*VLOOKUP(能力值计算器!J8,能力变化对照表!A:B,2,0),0)</f>
        <v>-39</v>
      </c>
      <c r="J1516">
        <f t="shared" si="187"/>
        <v>0</v>
      </c>
      <c r="K1516">
        <f t="shared" si="188"/>
        <v>-5772</v>
      </c>
      <c r="L1516">
        <f t="shared" si="189"/>
        <v>7992</v>
      </c>
      <c r="M1516">
        <f t="shared" si="190"/>
        <v>226.1</v>
      </c>
      <c r="N1516">
        <f t="shared" si="191"/>
        <v>1</v>
      </c>
    </row>
    <row r="1517" spans="1:14">
      <c r="A1517">
        <f t="shared" si="184"/>
        <v>0</v>
      </c>
      <c r="B1517">
        <f t="shared" si="185"/>
        <v>0</v>
      </c>
      <c r="C1517">
        <v>20</v>
      </c>
      <c r="D1517">
        <v>176</v>
      </c>
      <c r="E1517">
        <f t="shared" si="186"/>
        <v>-999</v>
      </c>
      <c r="F1517">
        <f>能力值计算器!G2</f>
        <v>0</v>
      </c>
      <c r="G1517">
        <f>ROUNDDOWN((能力值计算器!F4+能力值计算器!E4*2+ROUNDDOWN(C1517/4,0))*能力值计算器!C2/100+10+能力值计算器!C2,0)</f>
        <v>148</v>
      </c>
      <c r="H1517">
        <f>ROUNDDOWN(ROUNDDOWN(ROUNDDOWN(ROUNDDOWN(ROUNDDOWN((能力值计算器!F6+能力值计算器!E6*2+ROUNDDOWN(D1517/4,0))*能力值计算器!C2/100+5,0)*能力值计算器!H6,0)*能力值计算器!K6,0)*能力值计算器!L6,0)*VLOOKUP(能力值计算器!J6,能力变化对照表!A:B,2,0),0)</f>
        <v>107</v>
      </c>
      <c r="I1517">
        <f>ROUNDDOWN(ROUNDDOWN(ROUNDDOWN(ROUNDDOWN(ROUNDDOWN((能力值计算器!F8+能力值计算器!E8*2+ROUNDDOWN(E1517/4,0))*能力值计算器!C2/100+5,0)*能力值计算器!H8,0)*能力值计算器!K8,0)*能力值计算器!L8,0)*VLOOKUP(能力值计算器!J8,能力变化对照表!A:B,2,0),0)</f>
        <v>-39</v>
      </c>
      <c r="J1517">
        <f t="shared" si="187"/>
        <v>0</v>
      </c>
      <c r="K1517">
        <f t="shared" si="188"/>
        <v>-5772</v>
      </c>
      <c r="L1517">
        <f t="shared" si="189"/>
        <v>10064</v>
      </c>
      <c r="M1517">
        <f t="shared" si="190"/>
        <v>226.1</v>
      </c>
      <c r="N1517">
        <f t="shared" si="191"/>
        <v>1</v>
      </c>
    </row>
    <row r="1518" spans="1:14">
      <c r="A1518">
        <f t="shared" si="184"/>
        <v>0</v>
      </c>
      <c r="B1518">
        <f t="shared" si="185"/>
        <v>0</v>
      </c>
      <c r="C1518">
        <v>24</v>
      </c>
      <c r="D1518">
        <v>172</v>
      </c>
      <c r="E1518">
        <f t="shared" si="186"/>
        <v>-999</v>
      </c>
      <c r="F1518">
        <f>能力值计算器!G2</f>
        <v>0</v>
      </c>
      <c r="G1518">
        <f>ROUNDDOWN((能力值计算器!F4+能力值计算器!E4*2+ROUNDDOWN(C1518/4,0))*能力值计算器!C2/100+10+能力值计算器!C2,0)</f>
        <v>148</v>
      </c>
      <c r="H1518">
        <f>ROUNDDOWN(ROUNDDOWN(ROUNDDOWN(ROUNDDOWN(ROUNDDOWN((能力值计算器!F6+能力值计算器!E6*2+ROUNDDOWN(D1518/4,0))*能力值计算器!C2/100+5,0)*能力值计算器!H6,0)*能力值计算器!K6,0)*能力值计算器!L6,0)*VLOOKUP(能力值计算器!J6,能力变化对照表!A:B,2,0),0)</f>
        <v>107</v>
      </c>
      <c r="I1518">
        <f>ROUNDDOWN(ROUNDDOWN(ROUNDDOWN(ROUNDDOWN(ROUNDDOWN((能力值计算器!F8+能力值计算器!E8*2+ROUNDDOWN(E1518/4,0))*能力值计算器!C2/100+5,0)*能力值计算器!H8,0)*能力值计算器!K8,0)*能力值计算器!L8,0)*VLOOKUP(能力值计算器!J8,能力变化对照表!A:B,2,0),0)</f>
        <v>-39</v>
      </c>
      <c r="J1518">
        <f t="shared" si="187"/>
        <v>0</v>
      </c>
      <c r="K1518">
        <f t="shared" si="188"/>
        <v>-5772</v>
      </c>
      <c r="L1518">
        <f t="shared" si="189"/>
        <v>10064</v>
      </c>
      <c r="M1518">
        <f t="shared" si="190"/>
        <v>226.1</v>
      </c>
      <c r="N1518">
        <f t="shared" si="191"/>
        <v>1</v>
      </c>
    </row>
    <row r="1519" spans="1:14">
      <c r="A1519">
        <f t="shared" si="184"/>
        <v>0</v>
      </c>
      <c r="B1519">
        <f t="shared" si="185"/>
        <v>0</v>
      </c>
      <c r="C1519">
        <v>20</v>
      </c>
      <c r="D1519">
        <v>180</v>
      </c>
      <c r="E1519">
        <f t="shared" si="186"/>
        <v>-999</v>
      </c>
      <c r="F1519">
        <f>能力值计算器!G2</f>
        <v>0</v>
      </c>
      <c r="G1519">
        <f>ROUNDDOWN((能力值计算器!F4+能力值计算器!E4*2+ROUNDDOWN(C1519/4,0))*能力值计算器!C2/100+10+能力值计算器!C2,0)</f>
        <v>148</v>
      </c>
      <c r="H1519">
        <f>ROUNDDOWN(ROUNDDOWN(ROUNDDOWN(ROUNDDOWN(ROUNDDOWN((能力值计算器!F6+能力值计算器!E6*2+ROUNDDOWN(D1519/4,0))*能力值计算器!C2/100+5,0)*能力值计算器!H6,0)*能力值计算器!K6,0)*能力值计算器!L6,0)*VLOOKUP(能力值计算器!J6,能力变化对照表!A:B,2,0),0)</f>
        <v>108</v>
      </c>
      <c r="I1519">
        <f>ROUNDDOWN(ROUNDDOWN(ROUNDDOWN(ROUNDDOWN(ROUNDDOWN((能力值计算器!F8+能力值计算器!E8*2+ROUNDDOWN(E1519/4,0))*能力值计算器!C2/100+5,0)*能力值计算器!H8,0)*能力值计算器!K8,0)*能力值计算器!L8,0)*VLOOKUP(能力值计算器!J8,能力变化对照表!A:B,2,0),0)</f>
        <v>-39</v>
      </c>
      <c r="J1519">
        <f t="shared" si="187"/>
        <v>0</v>
      </c>
      <c r="K1519">
        <f t="shared" si="188"/>
        <v>-5772</v>
      </c>
      <c r="L1519">
        <f t="shared" si="189"/>
        <v>10212</v>
      </c>
      <c r="M1519">
        <f t="shared" si="190"/>
        <v>226.1</v>
      </c>
      <c r="N1519">
        <f t="shared" si="191"/>
        <v>1</v>
      </c>
    </row>
    <row r="1520" spans="1:14">
      <c r="A1520">
        <f t="shared" si="184"/>
        <v>0</v>
      </c>
      <c r="B1520">
        <f t="shared" si="185"/>
        <v>0</v>
      </c>
      <c r="C1520">
        <v>20</v>
      </c>
      <c r="D1520">
        <v>52</v>
      </c>
      <c r="E1520">
        <f t="shared" si="186"/>
        <v>-999</v>
      </c>
      <c r="F1520">
        <f>能力值计算器!G2</f>
        <v>0</v>
      </c>
      <c r="G1520">
        <f>ROUNDDOWN((能力值计算器!F4+能力值计算器!E4*2+ROUNDDOWN(C1520/4,0))*能力值计算器!C2/100+10+能力值计算器!C2,0)</f>
        <v>148</v>
      </c>
      <c r="H1520">
        <f>ROUNDDOWN(ROUNDDOWN(ROUNDDOWN(ROUNDDOWN(ROUNDDOWN((能力值计算器!F6+能力值计算器!E6*2+ROUNDDOWN(D1520/4,0))*能力值计算器!C2/100+5,0)*能力值计算器!H6,0)*能力值计算器!K6,0)*能力值计算器!L6,0)*VLOOKUP(能力值计算器!J6,能力变化对照表!A:B,2,0),0)</f>
        <v>92</v>
      </c>
      <c r="I1520">
        <f>ROUNDDOWN(ROUNDDOWN(ROUNDDOWN(ROUNDDOWN(ROUNDDOWN((能力值计算器!F8+能力值计算器!E8*2+ROUNDDOWN(E1520/4,0))*能力值计算器!C2/100+5,0)*能力值计算器!H8,0)*能力值计算器!K8,0)*能力值计算器!L8,0)*VLOOKUP(能力值计算器!J8,能力变化对照表!A:B,2,0),0)</f>
        <v>-39</v>
      </c>
      <c r="J1520">
        <f t="shared" si="187"/>
        <v>0</v>
      </c>
      <c r="K1520">
        <f t="shared" si="188"/>
        <v>-5772</v>
      </c>
      <c r="L1520">
        <f t="shared" si="189"/>
        <v>7844</v>
      </c>
      <c r="M1520">
        <f t="shared" si="190"/>
        <v>226.1</v>
      </c>
      <c r="N1520">
        <f t="shared" si="191"/>
        <v>1</v>
      </c>
    </row>
    <row r="1521" spans="1:14">
      <c r="A1521">
        <f t="shared" si="184"/>
        <v>0</v>
      </c>
      <c r="B1521">
        <f t="shared" si="185"/>
        <v>0</v>
      </c>
      <c r="C1521">
        <v>20</v>
      </c>
      <c r="D1521">
        <v>56</v>
      </c>
      <c r="E1521">
        <f t="shared" si="186"/>
        <v>-999</v>
      </c>
      <c r="F1521">
        <f>能力值计算器!G2</f>
        <v>0</v>
      </c>
      <c r="G1521">
        <f>ROUNDDOWN((能力值计算器!F4+能力值计算器!E4*2+ROUNDDOWN(C1521/4,0))*能力值计算器!C2/100+10+能力值计算器!C2,0)</f>
        <v>148</v>
      </c>
      <c r="H1521">
        <f>ROUNDDOWN(ROUNDDOWN(ROUNDDOWN(ROUNDDOWN(ROUNDDOWN((能力值计算器!F6+能力值计算器!E6*2+ROUNDDOWN(D1521/4,0))*能力值计算器!C2/100+5,0)*能力值计算器!H6,0)*能力值计算器!K6,0)*能力值计算器!L6,0)*VLOOKUP(能力值计算器!J6,能力变化对照表!A:B,2,0),0)</f>
        <v>92</v>
      </c>
      <c r="I1521">
        <f>ROUNDDOWN(ROUNDDOWN(ROUNDDOWN(ROUNDDOWN(ROUNDDOWN((能力值计算器!F8+能力值计算器!E8*2+ROUNDDOWN(E1521/4,0))*能力值计算器!C2/100+5,0)*能力值计算器!H8,0)*能力值计算器!K8,0)*能力值计算器!L8,0)*VLOOKUP(能力值计算器!J8,能力变化对照表!A:B,2,0),0)</f>
        <v>-39</v>
      </c>
      <c r="J1521">
        <f t="shared" si="187"/>
        <v>0</v>
      </c>
      <c r="K1521">
        <f t="shared" si="188"/>
        <v>-5772</v>
      </c>
      <c r="L1521">
        <f t="shared" si="189"/>
        <v>7844</v>
      </c>
      <c r="M1521">
        <f t="shared" si="190"/>
        <v>226.1</v>
      </c>
      <c r="N1521">
        <f t="shared" si="191"/>
        <v>1</v>
      </c>
    </row>
    <row r="1522" spans="1:14">
      <c r="A1522">
        <f t="shared" si="184"/>
        <v>0</v>
      </c>
      <c r="B1522">
        <f t="shared" si="185"/>
        <v>0</v>
      </c>
      <c r="C1522">
        <v>24</v>
      </c>
      <c r="D1522">
        <v>52</v>
      </c>
      <c r="E1522">
        <f t="shared" si="186"/>
        <v>-999</v>
      </c>
      <c r="F1522">
        <f>能力值计算器!G2</f>
        <v>0</v>
      </c>
      <c r="G1522">
        <f>ROUNDDOWN((能力值计算器!F4+能力值计算器!E4*2+ROUNDDOWN(C1522/4,0))*能力值计算器!C2/100+10+能力值计算器!C2,0)</f>
        <v>148</v>
      </c>
      <c r="H1522">
        <f>ROUNDDOWN(ROUNDDOWN(ROUNDDOWN(ROUNDDOWN(ROUNDDOWN((能力值计算器!F6+能力值计算器!E6*2+ROUNDDOWN(D1522/4,0))*能力值计算器!C2/100+5,0)*能力值计算器!H6,0)*能力值计算器!K6,0)*能力值计算器!L6,0)*VLOOKUP(能力值计算器!J6,能力变化对照表!A:B,2,0),0)</f>
        <v>92</v>
      </c>
      <c r="I1522">
        <f>ROUNDDOWN(ROUNDDOWN(ROUNDDOWN(ROUNDDOWN(ROUNDDOWN((能力值计算器!F8+能力值计算器!E8*2+ROUNDDOWN(E1522/4,0))*能力值计算器!C2/100+5,0)*能力值计算器!H8,0)*能力值计算器!K8,0)*能力值计算器!L8,0)*VLOOKUP(能力值计算器!J8,能力变化对照表!A:B,2,0),0)</f>
        <v>-39</v>
      </c>
      <c r="J1522">
        <f t="shared" si="187"/>
        <v>0</v>
      </c>
      <c r="K1522">
        <f t="shared" si="188"/>
        <v>-5772</v>
      </c>
      <c r="L1522">
        <f t="shared" si="189"/>
        <v>7844</v>
      </c>
      <c r="M1522">
        <f t="shared" si="190"/>
        <v>226.1</v>
      </c>
      <c r="N1522">
        <f t="shared" si="191"/>
        <v>1</v>
      </c>
    </row>
    <row r="1523" spans="1:14">
      <c r="A1523">
        <f t="shared" si="184"/>
        <v>0</v>
      </c>
      <c r="B1523">
        <f t="shared" si="185"/>
        <v>0</v>
      </c>
      <c r="C1523">
        <v>20</v>
      </c>
      <c r="D1523">
        <v>184</v>
      </c>
      <c r="E1523">
        <f t="shared" si="186"/>
        <v>-999</v>
      </c>
      <c r="F1523">
        <f>能力值计算器!G2</f>
        <v>0</v>
      </c>
      <c r="G1523">
        <f>ROUNDDOWN((能力值计算器!F4+能力值计算器!E4*2+ROUNDDOWN(C1523/4,0))*能力值计算器!C2/100+10+能力值计算器!C2,0)</f>
        <v>148</v>
      </c>
      <c r="H1523">
        <f>ROUNDDOWN(ROUNDDOWN(ROUNDDOWN(ROUNDDOWN(ROUNDDOWN((能力值计算器!F6+能力值计算器!E6*2+ROUNDDOWN(D1523/4,0))*能力值计算器!C2/100+5,0)*能力值计算器!H6,0)*能力值计算器!K6,0)*能力值计算器!L6,0)*VLOOKUP(能力值计算器!J6,能力变化对照表!A:B,2,0),0)</f>
        <v>108</v>
      </c>
      <c r="I1523">
        <f>ROUNDDOWN(ROUNDDOWN(ROUNDDOWN(ROUNDDOWN(ROUNDDOWN((能力值计算器!F8+能力值计算器!E8*2+ROUNDDOWN(E1523/4,0))*能力值计算器!C2/100+5,0)*能力值计算器!H8,0)*能力值计算器!K8,0)*能力值计算器!L8,0)*VLOOKUP(能力值计算器!J8,能力变化对照表!A:B,2,0),0)</f>
        <v>-39</v>
      </c>
      <c r="J1523">
        <f t="shared" si="187"/>
        <v>0</v>
      </c>
      <c r="K1523">
        <f t="shared" si="188"/>
        <v>-5772</v>
      </c>
      <c r="L1523">
        <f t="shared" si="189"/>
        <v>10212</v>
      </c>
      <c r="M1523">
        <f t="shared" si="190"/>
        <v>226.1</v>
      </c>
      <c r="N1523">
        <f t="shared" si="191"/>
        <v>1</v>
      </c>
    </row>
    <row r="1524" spans="1:14">
      <c r="A1524">
        <f t="shared" si="184"/>
        <v>0</v>
      </c>
      <c r="B1524">
        <f t="shared" si="185"/>
        <v>0</v>
      </c>
      <c r="C1524">
        <v>24</v>
      </c>
      <c r="D1524">
        <v>180</v>
      </c>
      <c r="E1524">
        <f t="shared" si="186"/>
        <v>-999</v>
      </c>
      <c r="F1524">
        <f>能力值计算器!G2</f>
        <v>0</v>
      </c>
      <c r="G1524">
        <f>ROUNDDOWN((能力值计算器!F4+能力值计算器!E4*2+ROUNDDOWN(C1524/4,0))*能力值计算器!C2/100+10+能力值计算器!C2,0)</f>
        <v>148</v>
      </c>
      <c r="H1524">
        <f>ROUNDDOWN(ROUNDDOWN(ROUNDDOWN(ROUNDDOWN(ROUNDDOWN((能力值计算器!F6+能力值计算器!E6*2+ROUNDDOWN(D1524/4,0))*能力值计算器!C2/100+5,0)*能力值计算器!H6,0)*能力值计算器!K6,0)*能力值计算器!L6,0)*VLOOKUP(能力值计算器!J6,能力变化对照表!A:B,2,0),0)</f>
        <v>108</v>
      </c>
      <c r="I1524">
        <f>ROUNDDOWN(ROUNDDOWN(ROUNDDOWN(ROUNDDOWN(ROUNDDOWN((能力值计算器!F8+能力值计算器!E8*2+ROUNDDOWN(E1524/4,0))*能力值计算器!C2/100+5,0)*能力值计算器!H8,0)*能力值计算器!K8,0)*能力值计算器!L8,0)*VLOOKUP(能力值计算器!J8,能力变化对照表!A:B,2,0),0)</f>
        <v>-39</v>
      </c>
      <c r="J1524">
        <f t="shared" si="187"/>
        <v>0</v>
      </c>
      <c r="K1524">
        <f t="shared" si="188"/>
        <v>-5772</v>
      </c>
      <c r="L1524">
        <f t="shared" si="189"/>
        <v>10212</v>
      </c>
      <c r="M1524">
        <f t="shared" si="190"/>
        <v>226.1</v>
      </c>
      <c r="N1524">
        <f t="shared" si="191"/>
        <v>1</v>
      </c>
    </row>
    <row r="1525" spans="1:14">
      <c r="A1525">
        <f t="shared" si="184"/>
        <v>0</v>
      </c>
      <c r="B1525">
        <f t="shared" si="185"/>
        <v>0</v>
      </c>
      <c r="C1525">
        <v>20</v>
      </c>
      <c r="D1525">
        <v>188</v>
      </c>
      <c r="E1525">
        <f t="shared" si="186"/>
        <v>-999</v>
      </c>
      <c r="F1525">
        <f>能力值计算器!G2</f>
        <v>0</v>
      </c>
      <c r="G1525">
        <f>ROUNDDOWN((能力值计算器!F4+能力值计算器!E4*2+ROUNDDOWN(C1525/4,0))*能力值计算器!C2/100+10+能力值计算器!C2,0)</f>
        <v>148</v>
      </c>
      <c r="H1525">
        <f>ROUNDDOWN(ROUNDDOWN(ROUNDDOWN(ROUNDDOWN(ROUNDDOWN((能力值计算器!F6+能力值计算器!E6*2+ROUNDDOWN(D1525/4,0))*能力值计算器!C2/100+5,0)*能力值计算器!H6,0)*能力值计算器!K6,0)*能力值计算器!L6,0)*VLOOKUP(能力值计算器!J6,能力变化对照表!A:B,2,0),0)</f>
        <v>109</v>
      </c>
      <c r="I1525">
        <f>ROUNDDOWN(ROUNDDOWN(ROUNDDOWN(ROUNDDOWN(ROUNDDOWN((能力值计算器!F8+能力值计算器!E8*2+ROUNDDOWN(E1525/4,0))*能力值计算器!C2/100+5,0)*能力值计算器!H8,0)*能力值计算器!K8,0)*能力值计算器!L8,0)*VLOOKUP(能力值计算器!J8,能力变化对照表!A:B,2,0),0)</f>
        <v>-39</v>
      </c>
      <c r="J1525">
        <f t="shared" si="187"/>
        <v>0</v>
      </c>
      <c r="K1525">
        <f t="shared" si="188"/>
        <v>-5772</v>
      </c>
      <c r="L1525">
        <f t="shared" si="189"/>
        <v>10360</v>
      </c>
      <c r="M1525">
        <f t="shared" si="190"/>
        <v>226.1</v>
      </c>
      <c r="N1525">
        <f t="shared" si="191"/>
        <v>1</v>
      </c>
    </row>
    <row r="1526" spans="1:14">
      <c r="A1526">
        <f t="shared" si="184"/>
        <v>0</v>
      </c>
      <c r="B1526">
        <f t="shared" si="185"/>
        <v>0</v>
      </c>
      <c r="C1526">
        <v>20</v>
      </c>
      <c r="D1526">
        <v>44</v>
      </c>
      <c r="E1526">
        <f t="shared" si="186"/>
        <v>-999</v>
      </c>
      <c r="F1526">
        <f>能力值计算器!G2</f>
        <v>0</v>
      </c>
      <c r="G1526">
        <f>ROUNDDOWN((能力值计算器!F4+能力值计算器!E4*2+ROUNDDOWN(C1526/4,0))*能力值计算器!C2/100+10+能力值计算器!C2,0)</f>
        <v>148</v>
      </c>
      <c r="H1526">
        <f>ROUNDDOWN(ROUNDDOWN(ROUNDDOWN(ROUNDDOWN(ROUNDDOWN((能力值计算器!F6+能力值计算器!E6*2+ROUNDDOWN(D1526/4,0))*能力值计算器!C2/100+5,0)*能力值计算器!H6,0)*能力值计算器!K6,0)*能力值计算器!L6,0)*VLOOKUP(能力值计算器!J6,能力变化对照表!A:B,2,0),0)</f>
        <v>91</v>
      </c>
      <c r="I1526">
        <f>ROUNDDOWN(ROUNDDOWN(ROUNDDOWN(ROUNDDOWN(ROUNDDOWN((能力值计算器!F8+能力值计算器!E8*2+ROUNDDOWN(E1526/4,0))*能力值计算器!C2/100+5,0)*能力值计算器!H8,0)*能力值计算器!K8,0)*能力值计算器!L8,0)*VLOOKUP(能力值计算器!J8,能力变化对照表!A:B,2,0),0)</f>
        <v>-39</v>
      </c>
      <c r="J1526">
        <f t="shared" si="187"/>
        <v>0</v>
      </c>
      <c r="K1526">
        <f t="shared" si="188"/>
        <v>-5772</v>
      </c>
      <c r="L1526">
        <f t="shared" si="189"/>
        <v>7696</v>
      </c>
      <c r="M1526">
        <f t="shared" si="190"/>
        <v>226.1</v>
      </c>
      <c r="N1526">
        <f t="shared" si="191"/>
        <v>1</v>
      </c>
    </row>
    <row r="1527" spans="1:14">
      <c r="A1527">
        <f t="shared" si="184"/>
        <v>0</v>
      </c>
      <c r="B1527">
        <f t="shared" si="185"/>
        <v>0</v>
      </c>
      <c r="C1527">
        <v>20</v>
      </c>
      <c r="D1527">
        <v>48</v>
      </c>
      <c r="E1527">
        <f t="shared" si="186"/>
        <v>-999</v>
      </c>
      <c r="F1527">
        <f>能力值计算器!G2</f>
        <v>0</v>
      </c>
      <c r="G1527">
        <f>ROUNDDOWN((能力值计算器!F4+能力值计算器!E4*2+ROUNDDOWN(C1527/4,0))*能力值计算器!C2/100+10+能力值计算器!C2,0)</f>
        <v>148</v>
      </c>
      <c r="H1527">
        <f>ROUNDDOWN(ROUNDDOWN(ROUNDDOWN(ROUNDDOWN(ROUNDDOWN((能力值计算器!F6+能力值计算器!E6*2+ROUNDDOWN(D1527/4,0))*能力值计算器!C2/100+5,0)*能力值计算器!H6,0)*能力值计算器!K6,0)*能力值计算器!L6,0)*VLOOKUP(能力值计算器!J6,能力变化对照表!A:B,2,0),0)</f>
        <v>91</v>
      </c>
      <c r="I1527">
        <f>ROUNDDOWN(ROUNDDOWN(ROUNDDOWN(ROUNDDOWN(ROUNDDOWN((能力值计算器!F8+能力值计算器!E8*2+ROUNDDOWN(E1527/4,0))*能力值计算器!C2/100+5,0)*能力值计算器!H8,0)*能力值计算器!K8,0)*能力值计算器!L8,0)*VLOOKUP(能力值计算器!J8,能力变化对照表!A:B,2,0),0)</f>
        <v>-39</v>
      </c>
      <c r="J1527">
        <f t="shared" si="187"/>
        <v>0</v>
      </c>
      <c r="K1527">
        <f t="shared" si="188"/>
        <v>-5772</v>
      </c>
      <c r="L1527">
        <f t="shared" si="189"/>
        <v>7696</v>
      </c>
      <c r="M1527">
        <f t="shared" si="190"/>
        <v>226.1</v>
      </c>
      <c r="N1527">
        <f t="shared" si="191"/>
        <v>1</v>
      </c>
    </row>
    <row r="1528" spans="1:14">
      <c r="A1528">
        <f t="shared" si="184"/>
        <v>0</v>
      </c>
      <c r="B1528">
        <f t="shared" si="185"/>
        <v>0</v>
      </c>
      <c r="C1528">
        <v>24</v>
      </c>
      <c r="D1528">
        <v>44</v>
      </c>
      <c r="E1528">
        <f t="shared" si="186"/>
        <v>-999</v>
      </c>
      <c r="F1528">
        <f>能力值计算器!G2</f>
        <v>0</v>
      </c>
      <c r="G1528">
        <f>ROUNDDOWN((能力值计算器!F4+能力值计算器!E4*2+ROUNDDOWN(C1528/4,0))*能力值计算器!C2/100+10+能力值计算器!C2,0)</f>
        <v>148</v>
      </c>
      <c r="H1528">
        <f>ROUNDDOWN(ROUNDDOWN(ROUNDDOWN(ROUNDDOWN(ROUNDDOWN((能力值计算器!F6+能力值计算器!E6*2+ROUNDDOWN(D1528/4,0))*能力值计算器!C2/100+5,0)*能力值计算器!H6,0)*能力值计算器!K6,0)*能力值计算器!L6,0)*VLOOKUP(能力值计算器!J6,能力变化对照表!A:B,2,0),0)</f>
        <v>91</v>
      </c>
      <c r="I1528">
        <f>ROUNDDOWN(ROUNDDOWN(ROUNDDOWN(ROUNDDOWN(ROUNDDOWN((能力值计算器!F8+能力值计算器!E8*2+ROUNDDOWN(E1528/4,0))*能力值计算器!C2/100+5,0)*能力值计算器!H8,0)*能力值计算器!K8,0)*能力值计算器!L8,0)*VLOOKUP(能力值计算器!J8,能力变化对照表!A:B,2,0),0)</f>
        <v>-39</v>
      </c>
      <c r="J1528">
        <f t="shared" si="187"/>
        <v>0</v>
      </c>
      <c r="K1528">
        <f t="shared" si="188"/>
        <v>-5772</v>
      </c>
      <c r="L1528">
        <f t="shared" si="189"/>
        <v>7696</v>
      </c>
      <c r="M1528">
        <f t="shared" si="190"/>
        <v>226.1</v>
      </c>
      <c r="N1528">
        <f t="shared" si="191"/>
        <v>1</v>
      </c>
    </row>
    <row r="1529" spans="1:14">
      <c r="A1529">
        <f t="shared" si="184"/>
        <v>0</v>
      </c>
      <c r="B1529">
        <f t="shared" si="185"/>
        <v>0</v>
      </c>
      <c r="C1529">
        <v>20</v>
      </c>
      <c r="D1529">
        <v>192</v>
      </c>
      <c r="E1529">
        <f t="shared" si="186"/>
        <v>-999</v>
      </c>
      <c r="F1529">
        <f>能力值计算器!G2</f>
        <v>0</v>
      </c>
      <c r="G1529">
        <f>ROUNDDOWN((能力值计算器!F4+能力值计算器!E4*2+ROUNDDOWN(C1529/4,0))*能力值计算器!C2/100+10+能力值计算器!C2,0)</f>
        <v>148</v>
      </c>
      <c r="H1529">
        <f>ROUNDDOWN(ROUNDDOWN(ROUNDDOWN(ROUNDDOWN(ROUNDDOWN((能力值计算器!F6+能力值计算器!E6*2+ROUNDDOWN(D1529/4,0))*能力值计算器!C2/100+5,0)*能力值计算器!H6,0)*能力值计算器!K6,0)*能力值计算器!L6,0)*VLOOKUP(能力值计算器!J6,能力变化对照表!A:B,2,0),0)</f>
        <v>109</v>
      </c>
      <c r="I1529">
        <f>ROUNDDOWN(ROUNDDOWN(ROUNDDOWN(ROUNDDOWN(ROUNDDOWN((能力值计算器!F8+能力值计算器!E8*2+ROUNDDOWN(E1529/4,0))*能力值计算器!C2/100+5,0)*能力值计算器!H8,0)*能力值计算器!K8,0)*能力值计算器!L8,0)*VLOOKUP(能力值计算器!J8,能力变化对照表!A:B,2,0),0)</f>
        <v>-39</v>
      </c>
      <c r="J1529">
        <f t="shared" si="187"/>
        <v>0</v>
      </c>
      <c r="K1529">
        <f t="shared" si="188"/>
        <v>-5772</v>
      </c>
      <c r="L1529">
        <f t="shared" si="189"/>
        <v>10360</v>
      </c>
      <c r="M1529">
        <f t="shared" si="190"/>
        <v>226.1</v>
      </c>
      <c r="N1529">
        <f t="shared" si="191"/>
        <v>1</v>
      </c>
    </row>
    <row r="1530" spans="1:14">
      <c r="A1530">
        <f t="shared" si="184"/>
        <v>0</v>
      </c>
      <c r="B1530">
        <f t="shared" si="185"/>
        <v>0</v>
      </c>
      <c r="C1530">
        <v>24</v>
      </c>
      <c r="D1530">
        <v>188</v>
      </c>
      <c r="E1530">
        <f t="shared" si="186"/>
        <v>-999</v>
      </c>
      <c r="F1530">
        <f>能力值计算器!G2</f>
        <v>0</v>
      </c>
      <c r="G1530">
        <f>ROUNDDOWN((能力值计算器!F4+能力值计算器!E4*2+ROUNDDOWN(C1530/4,0))*能力值计算器!C2/100+10+能力值计算器!C2,0)</f>
        <v>148</v>
      </c>
      <c r="H1530">
        <f>ROUNDDOWN(ROUNDDOWN(ROUNDDOWN(ROUNDDOWN(ROUNDDOWN((能力值计算器!F6+能力值计算器!E6*2+ROUNDDOWN(D1530/4,0))*能力值计算器!C2/100+5,0)*能力值计算器!H6,0)*能力值计算器!K6,0)*能力值计算器!L6,0)*VLOOKUP(能力值计算器!J6,能力变化对照表!A:B,2,0),0)</f>
        <v>109</v>
      </c>
      <c r="I1530">
        <f>ROUNDDOWN(ROUNDDOWN(ROUNDDOWN(ROUNDDOWN(ROUNDDOWN((能力值计算器!F8+能力值计算器!E8*2+ROUNDDOWN(E1530/4,0))*能力值计算器!C2/100+5,0)*能力值计算器!H8,0)*能力值计算器!K8,0)*能力值计算器!L8,0)*VLOOKUP(能力值计算器!J8,能力变化对照表!A:B,2,0),0)</f>
        <v>-39</v>
      </c>
      <c r="J1530">
        <f t="shared" si="187"/>
        <v>0</v>
      </c>
      <c r="K1530">
        <f t="shared" si="188"/>
        <v>-5772</v>
      </c>
      <c r="L1530">
        <f t="shared" si="189"/>
        <v>10360</v>
      </c>
      <c r="M1530">
        <f t="shared" si="190"/>
        <v>226.1</v>
      </c>
      <c r="N1530">
        <f t="shared" si="191"/>
        <v>1</v>
      </c>
    </row>
    <row r="1531" spans="1:14">
      <c r="A1531">
        <f t="shared" si="184"/>
        <v>0</v>
      </c>
      <c r="B1531">
        <f t="shared" si="185"/>
        <v>0</v>
      </c>
      <c r="C1531">
        <v>20</v>
      </c>
      <c r="D1531">
        <v>196</v>
      </c>
      <c r="E1531">
        <f t="shared" si="186"/>
        <v>-999</v>
      </c>
      <c r="F1531">
        <f>能力值计算器!G2</f>
        <v>0</v>
      </c>
      <c r="G1531">
        <f>ROUNDDOWN((能力值计算器!F4+能力值计算器!E4*2+ROUNDDOWN(C1531/4,0))*能力值计算器!C2/100+10+能力值计算器!C2,0)</f>
        <v>148</v>
      </c>
      <c r="H1531">
        <f>ROUNDDOWN(ROUNDDOWN(ROUNDDOWN(ROUNDDOWN(ROUNDDOWN((能力值计算器!F6+能力值计算器!E6*2+ROUNDDOWN(D1531/4,0))*能力值计算器!C2/100+5,0)*能力值计算器!H6,0)*能力值计算器!K6,0)*能力值计算器!L6,0)*VLOOKUP(能力值计算器!J6,能力变化对照表!A:B,2,0),0)</f>
        <v>110</v>
      </c>
      <c r="I1531">
        <f>ROUNDDOWN(ROUNDDOWN(ROUNDDOWN(ROUNDDOWN(ROUNDDOWN((能力值计算器!F8+能力值计算器!E8*2+ROUNDDOWN(E1531/4,0))*能力值计算器!C2/100+5,0)*能力值计算器!H8,0)*能力值计算器!K8,0)*能力值计算器!L8,0)*VLOOKUP(能力值计算器!J8,能力变化对照表!A:B,2,0),0)</f>
        <v>-39</v>
      </c>
      <c r="J1531">
        <f t="shared" si="187"/>
        <v>0</v>
      </c>
      <c r="K1531">
        <f t="shared" si="188"/>
        <v>-5772</v>
      </c>
      <c r="L1531">
        <f t="shared" si="189"/>
        <v>10508</v>
      </c>
      <c r="M1531">
        <f t="shared" si="190"/>
        <v>226.1</v>
      </c>
      <c r="N1531">
        <f t="shared" si="191"/>
        <v>1</v>
      </c>
    </row>
    <row r="1532" spans="1:14">
      <c r="A1532">
        <f t="shared" si="184"/>
        <v>0</v>
      </c>
      <c r="B1532">
        <f t="shared" si="185"/>
        <v>0</v>
      </c>
      <c r="C1532">
        <v>20</v>
      </c>
      <c r="D1532">
        <v>36</v>
      </c>
      <c r="E1532">
        <f t="shared" si="186"/>
        <v>-999</v>
      </c>
      <c r="F1532">
        <f>能力值计算器!G2</f>
        <v>0</v>
      </c>
      <c r="G1532">
        <f>ROUNDDOWN((能力值计算器!F4+能力值计算器!E4*2+ROUNDDOWN(C1532/4,0))*能力值计算器!C2/100+10+能力值计算器!C2,0)</f>
        <v>148</v>
      </c>
      <c r="H1532">
        <f>ROUNDDOWN(ROUNDDOWN(ROUNDDOWN(ROUNDDOWN(ROUNDDOWN((能力值计算器!F6+能力值计算器!E6*2+ROUNDDOWN(D1532/4,0))*能力值计算器!C2/100+5,0)*能力值计算器!H6,0)*能力值计算器!K6,0)*能力值计算器!L6,0)*VLOOKUP(能力值计算器!J6,能力变化对照表!A:B,2,0),0)</f>
        <v>90</v>
      </c>
      <c r="I1532">
        <f>ROUNDDOWN(ROUNDDOWN(ROUNDDOWN(ROUNDDOWN(ROUNDDOWN((能力值计算器!F8+能力值计算器!E8*2+ROUNDDOWN(E1532/4,0))*能力值计算器!C2/100+5,0)*能力值计算器!H8,0)*能力值计算器!K8,0)*能力值计算器!L8,0)*VLOOKUP(能力值计算器!J8,能力变化对照表!A:B,2,0),0)</f>
        <v>-39</v>
      </c>
      <c r="J1532">
        <f t="shared" si="187"/>
        <v>0</v>
      </c>
      <c r="K1532">
        <f t="shared" si="188"/>
        <v>-5772</v>
      </c>
      <c r="L1532">
        <f t="shared" si="189"/>
        <v>7548</v>
      </c>
      <c r="M1532">
        <f t="shared" si="190"/>
        <v>226.1</v>
      </c>
      <c r="N1532">
        <f t="shared" si="191"/>
        <v>1</v>
      </c>
    </row>
    <row r="1533" spans="1:14">
      <c r="A1533">
        <f t="shared" si="184"/>
        <v>0</v>
      </c>
      <c r="B1533">
        <f t="shared" si="185"/>
        <v>0</v>
      </c>
      <c r="C1533">
        <v>20</v>
      </c>
      <c r="D1533">
        <v>40</v>
      </c>
      <c r="E1533">
        <f t="shared" si="186"/>
        <v>-999</v>
      </c>
      <c r="F1533">
        <f>能力值计算器!G2</f>
        <v>0</v>
      </c>
      <c r="G1533">
        <f>ROUNDDOWN((能力值计算器!F4+能力值计算器!E4*2+ROUNDDOWN(C1533/4,0))*能力值计算器!C2/100+10+能力值计算器!C2,0)</f>
        <v>148</v>
      </c>
      <c r="H1533">
        <f>ROUNDDOWN(ROUNDDOWN(ROUNDDOWN(ROUNDDOWN(ROUNDDOWN((能力值计算器!F6+能力值计算器!E6*2+ROUNDDOWN(D1533/4,0))*能力值计算器!C2/100+5,0)*能力值计算器!H6,0)*能力值计算器!K6,0)*能力值计算器!L6,0)*VLOOKUP(能力值计算器!J6,能力变化对照表!A:B,2,0),0)</f>
        <v>90</v>
      </c>
      <c r="I1533">
        <f>ROUNDDOWN(ROUNDDOWN(ROUNDDOWN(ROUNDDOWN(ROUNDDOWN((能力值计算器!F8+能力值计算器!E8*2+ROUNDDOWN(E1533/4,0))*能力值计算器!C2/100+5,0)*能力值计算器!H8,0)*能力值计算器!K8,0)*能力值计算器!L8,0)*VLOOKUP(能力值计算器!J8,能力变化对照表!A:B,2,0),0)</f>
        <v>-39</v>
      </c>
      <c r="J1533">
        <f t="shared" si="187"/>
        <v>0</v>
      </c>
      <c r="K1533">
        <f t="shared" si="188"/>
        <v>-5772</v>
      </c>
      <c r="L1533">
        <f t="shared" si="189"/>
        <v>7548</v>
      </c>
      <c r="M1533">
        <f t="shared" si="190"/>
        <v>226.1</v>
      </c>
      <c r="N1533">
        <f t="shared" si="191"/>
        <v>1</v>
      </c>
    </row>
    <row r="1534" spans="1:14">
      <c r="A1534">
        <f t="shared" si="184"/>
        <v>0</v>
      </c>
      <c r="B1534">
        <f t="shared" si="185"/>
        <v>0</v>
      </c>
      <c r="C1534">
        <v>24</v>
      </c>
      <c r="D1534">
        <v>36</v>
      </c>
      <c r="E1534">
        <f t="shared" si="186"/>
        <v>-999</v>
      </c>
      <c r="F1534">
        <f>能力值计算器!G2</f>
        <v>0</v>
      </c>
      <c r="G1534">
        <f>ROUNDDOWN((能力值计算器!F4+能力值计算器!E4*2+ROUNDDOWN(C1534/4,0))*能力值计算器!C2/100+10+能力值计算器!C2,0)</f>
        <v>148</v>
      </c>
      <c r="H1534">
        <f>ROUNDDOWN(ROUNDDOWN(ROUNDDOWN(ROUNDDOWN(ROUNDDOWN((能力值计算器!F6+能力值计算器!E6*2+ROUNDDOWN(D1534/4,0))*能力值计算器!C2/100+5,0)*能力值计算器!H6,0)*能力值计算器!K6,0)*能力值计算器!L6,0)*VLOOKUP(能力值计算器!J6,能力变化对照表!A:B,2,0),0)</f>
        <v>90</v>
      </c>
      <c r="I1534">
        <f>ROUNDDOWN(ROUNDDOWN(ROUNDDOWN(ROUNDDOWN(ROUNDDOWN((能力值计算器!F8+能力值计算器!E8*2+ROUNDDOWN(E1534/4,0))*能力值计算器!C2/100+5,0)*能力值计算器!H8,0)*能力值计算器!K8,0)*能力值计算器!L8,0)*VLOOKUP(能力值计算器!J8,能力变化对照表!A:B,2,0),0)</f>
        <v>-39</v>
      </c>
      <c r="J1534">
        <f t="shared" si="187"/>
        <v>0</v>
      </c>
      <c r="K1534">
        <f t="shared" si="188"/>
        <v>-5772</v>
      </c>
      <c r="L1534">
        <f t="shared" si="189"/>
        <v>7548</v>
      </c>
      <c r="M1534">
        <f t="shared" si="190"/>
        <v>226.1</v>
      </c>
      <c r="N1534">
        <f t="shared" si="191"/>
        <v>1</v>
      </c>
    </row>
    <row r="1535" spans="1:14">
      <c r="A1535">
        <f t="shared" si="184"/>
        <v>0</v>
      </c>
      <c r="B1535">
        <f t="shared" si="185"/>
        <v>0</v>
      </c>
      <c r="C1535">
        <v>20</v>
      </c>
      <c r="D1535">
        <v>200</v>
      </c>
      <c r="E1535">
        <f t="shared" si="186"/>
        <v>-999</v>
      </c>
      <c r="F1535">
        <f>能力值计算器!G2</f>
        <v>0</v>
      </c>
      <c r="G1535">
        <f>ROUNDDOWN((能力值计算器!F4+能力值计算器!E4*2+ROUNDDOWN(C1535/4,0))*能力值计算器!C2/100+10+能力值计算器!C2,0)</f>
        <v>148</v>
      </c>
      <c r="H1535">
        <f>ROUNDDOWN(ROUNDDOWN(ROUNDDOWN(ROUNDDOWN(ROUNDDOWN((能力值计算器!F6+能力值计算器!E6*2+ROUNDDOWN(D1535/4,0))*能力值计算器!C2/100+5,0)*能力值计算器!H6,0)*能力值计算器!K6,0)*能力值计算器!L6,0)*VLOOKUP(能力值计算器!J6,能力变化对照表!A:B,2,0),0)</f>
        <v>110</v>
      </c>
      <c r="I1535">
        <f>ROUNDDOWN(ROUNDDOWN(ROUNDDOWN(ROUNDDOWN(ROUNDDOWN((能力值计算器!F8+能力值计算器!E8*2+ROUNDDOWN(E1535/4,0))*能力值计算器!C2/100+5,0)*能力值计算器!H8,0)*能力值计算器!K8,0)*能力值计算器!L8,0)*VLOOKUP(能力值计算器!J8,能力变化对照表!A:B,2,0),0)</f>
        <v>-39</v>
      </c>
      <c r="J1535">
        <f t="shared" si="187"/>
        <v>0</v>
      </c>
      <c r="K1535">
        <f t="shared" si="188"/>
        <v>-5772</v>
      </c>
      <c r="L1535">
        <f t="shared" si="189"/>
        <v>10508</v>
      </c>
      <c r="M1535">
        <f t="shared" si="190"/>
        <v>226.1</v>
      </c>
      <c r="N1535">
        <f t="shared" si="191"/>
        <v>1</v>
      </c>
    </row>
    <row r="1536" spans="1:14">
      <c r="A1536">
        <f t="shared" si="184"/>
        <v>0</v>
      </c>
      <c r="B1536">
        <f t="shared" si="185"/>
        <v>0</v>
      </c>
      <c r="C1536">
        <v>24</v>
      </c>
      <c r="D1536">
        <v>196</v>
      </c>
      <c r="E1536">
        <f t="shared" si="186"/>
        <v>-999</v>
      </c>
      <c r="F1536">
        <f>能力值计算器!G2</f>
        <v>0</v>
      </c>
      <c r="G1536">
        <f>ROUNDDOWN((能力值计算器!F4+能力值计算器!E4*2+ROUNDDOWN(C1536/4,0))*能力值计算器!C2/100+10+能力值计算器!C2,0)</f>
        <v>148</v>
      </c>
      <c r="H1536">
        <f>ROUNDDOWN(ROUNDDOWN(ROUNDDOWN(ROUNDDOWN(ROUNDDOWN((能力值计算器!F6+能力值计算器!E6*2+ROUNDDOWN(D1536/4,0))*能力值计算器!C2/100+5,0)*能力值计算器!H6,0)*能力值计算器!K6,0)*能力值计算器!L6,0)*VLOOKUP(能力值计算器!J6,能力变化对照表!A:B,2,0),0)</f>
        <v>110</v>
      </c>
      <c r="I1536">
        <f>ROUNDDOWN(ROUNDDOWN(ROUNDDOWN(ROUNDDOWN(ROUNDDOWN((能力值计算器!F8+能力值计算器!E8*2+ROUNDDOWN(E1536/4,0))*能力值计算器!C2/100+5,0)*能力值计算器!H8,0)*能力值计算器!K8,0)*能力值计算器!L8,0)*VLOOKUP(能力值计算器!J8,能力变化对照表!A:B,2,0),0)</f>
        <v>-39</v>
      </c>
      <c r="J1536">
        <f t="shared" si="187"/>
        <v>0</v>
      </c>
      <c r="K1536">
        <f t="shared" si="188"/>
        <v>-5772</v>
      </c>
      <c r="L1536">
        <f t="shared" si="189"/>
        <v>10508</v>
      </c>
      <c r="M1536">
        <f t="shared" si="190"/>
        <v>226.1</v>
      </c>
      <c r="N1536">
        <f t="shared" si="191"/>
        <v>1</v>
      </c>
    </row>
    <row r="1537" spans="1:14">
      <c r="A1537">
        <f t="shared" si="184"/>
        <v>0</v>
      </c>
      <c r="B1537">
        <f t="shared" si="185"/>
        <v>0</v>
      </c>
      <c r="C1537">
        <v>20</v>
      </c>
      <c r="D1537">
        <v>204</v>
      </c>
      <c r="E1537">
        <f t="shared" si="186"/>
        <v>-999</v>
      </c>
      <c r="F1537">
        <f>能力值计算器!G2</f>
        <v>0</v>
      </c>
      <c r="G1537">
        <f>ROUNDDOWN((能力值计算器!F4+能力值计算器!E4*2+ROUNDDOWN(C1537/4,0))*能力值计算器!C2/100+10+能力值计算器!C2,0)</f>
        <v>148</v>
      </c>
      <c r="H1537">
        <f>ROUNDDOWN(ROUNDDOWN(ROUNDDOWN(ROUNDDOWN(ROUNDDOWN((能力值计算器!F6+能力值计算器!E6*2+ROUNDDOWN(D1537/4,0))*能力值计算器!C2/100+5,0)*能力值计算器!H6,0)*能力值计算器!K6,0)*能力值计算器!L6,0)*VLOOKUP(能力值计算器!J6,能力变化对照表!A:B,2,0),0)</f>
        <v>111</v>
      </c>
      <c r="I1537">
        <f>ROUNDDOWN(ROUNDDOWN(ROUNDDOWN(ROUNDDOWN(ROUNDDOWN((能力值计算器!F8+能力值计算器!E8*2+ROUNDDOWN(E1537/4,0))*能力值计算器!C2/100+5,0)*能力值计算器!H8,0)*能力值计算器!K8,0)*能力值计算器!L8,0)*VLOOKUP(能力值计算器!J8,能力变化对照表!A:B,2,0),0)</f>
        <v>-39</v>
      </c>
      <c r="J1537">
        <f t="shared" si="187"/>
        <v>0</v>
      </c>
      <c r="K1537">
        <f t="shared" si="188"/>
        <v>-5772</v>
      </c>
      <c r="L1537">
        <f t="shared" si="189"/>
        <v>10656</v>
      </c>
      <c r="M1537">
        <f t="shared" si="190"/>
        <v>226.1</v>
      </c>
      <c r="N1537">
        <f t="shared" si="191"/>
        <v>1</v>
      </c>
    </row>
    <row r="1538" spans="1:14">
      <c r="A1538">
        <f t="shared" ref="A1538:A1601" si="192">IF(N1538=1,0,L1538+1/M1538)</f>
        <v>0</v>
      </c>
      <c r="B1538">
        <f t="shared" ref="B1538:B1601" si="193">IF(A1538=MAX(A:A),1,0)</f>
        <v>0</v>
      </c>
      <c r="C1538">
        <v>20</v>
      </c>
      <c r="D1538">
        <v>28</v>
      </c>
      <c r="E1538">
        <f t="shared" ref="E1538:E1601" si="194">IF(F1538-D1538-C1538&gt;253,-999,IF(F1538-D1538-C1538&lt;0,-999,F1538-D1538-C1538))</f>
        <v>-999</v>
      </c>
      <c r="F1538">
        <f>能力值计算器!G2</f>
        <v>0</v>
      </c>
      <c r="G1538">
        <f>ROUNDDOWN((能力值计算器!F4+能力值计算器!E4*2+ROUNDDOWN(C1538/4,0))*能力值计算器!C2/100+10+能力值计算器!C2,0)</f>
        <v>148</v>
      </c>
      <c r="H1538">
        <f>ROUNDDOWN(ROUNDDOWN(ROUNDDOWN(ROUNDDOWN(ROUNDDOWN((能力值计算器!F6+能力值计算器!E6*2+ROUNDDOWN(D1538/4,0))*能力值计算器!C2/100+5,0)*能力值计算器!H6,0)*能力值计算器!K6,0)*能力值计算器!L6,0)*VLOOKUP(能力值计算器!J6,能力变化对照表!A:B,2,0),0)</f>
        <v>89</v>
      </c>
      <c r="I1538">
        <f>ROUNDDOWN(ROUNDDOWN(ROUNDDOWN(ROUNDDOWN(ROUNDDOWN((能力值计算器!F8+能力值计算器!E8*2+ROUNDDOWN(E1538/4,0))*能力值计算器!C2/100+5,0)*能力值计算器!H8,0)*能力值计算器!K8,0)*能力值计算器!L8,0)*VLOOKUP(能力值计算器!J8,能力变化对照表!A:B,2,0),0)</f>
        <v>-39</v>
      </c>
      <c r="J1538">
        <f t="shared" ref="J1538:J1601" si="195">IF(E1538&lt;0,0,G1538*H1538)</f>
        <v>0</v>
      </c>
      <c r="K1538">
        <f t="shared" ref="K1538:K1601" si="196">G1538*I1538</f>
        <v>-5772</v>
      </c>
      <c r="L1538">
        <f t="shared" ref="L1538:L1601" si="197">(H1538+I1538)*G1538</f>
        <v>7400</v>
      </c>
      <c r="M1538">
        <f t="shared" ref="M1538:M1601" si="198">IF(H1538+I1538-G1538&lt;0,G1538-H1538-I1538,H1538+I1538-G1538)+IF(H1538-I1538&lt;0,I1538-H1538,H1538-I1538)+0.1</f>
        <v>226.1</v>
      </c>
      <c r="N1538">
        <f t="shared" ref="N1538:N1601" si="199">IF(E1538&lt;0,1,0)</f>
        <v>1</v>
      </c>
    </row>
    <row r="1539" spans="1:14">
      <c r="A1539">
        <f t="shared" si="192"/>
        <v>0</v>
      </c>
      <c r="B1539">
        <f t="shared" si="193"/>
        <v>0</v>
      </c>
      <c r="C1539">
        <v>20</v>
      </c>
      <c r="D1539">
        <v>32</v>
      </c>
      <c r="E1539">
        <f t="shared" si="194"/>
        <v>-999</v>
      </c>
      <c r="F1539">
        <f>能力值计算器!G2</f>
        <v>0</v>
      </c>
      <c r="G1539">
        <f>ROUNDDOWN((能力值计算器!F4+能力值计算器!E4*2+ROUNDDOWN(C1539/4,0))*能力值计算器!C2/100+10+能力值计算器!C2,0)</f>
        <v>148</v>
      </c>
      <c r="H1539">
        <f>ROUNDDOWN(ROUNDDOWN(ROUNDDOWN(ROUNDDOWN(ROUNDDOWN((能力值计算器!F6+能力值计算器!E6*2+ROUNDDOWN(D1539/4,0))*能力值计算器!C2/100+5,0)*能力值计算器!H6,0)*能力值计算器!K6,0)*能力值计算器!L6,0)*VLOOKUP(能力值计算器!J6,能力变化对照表!A:B,2,0),0)</f>
        <v>89</v>
      </c>
      <c r="I1539">
        <f>ROUNDDOWN(ROUNDDOWN(ROUNDDOWN(ROUNDDOWN(ROUNDDOWN((能力值计算器!F8+能力值计算器!E8*2+ROUNDDOWN(E1539/4,0))*能力值计算器!C2/100+5,0)*能力值计算器!H8,0)*能力值计算器!K8,0)*能力值计算器!L8,0)*VLOOKUP(能力值计算器!J8,能力变化对照表!A:B,2,0),0)</f>
        <v>-39</v>
      </c>
      <c r="J1539">
        <f t="shared" si="195"/>
        <v>0</v>
      </c>
      <c r="K1539">
        <f t="shared" si="196"/>
        <v>-5772</v>
      </c>
      <c r="L1539">
        <f t="shared" si="197"/>
        <v>7400</v>
      </c>
      <c r="M1539">
        <f t="shared" si="198"/>
        <v>226.1</v>
      </c>
      <c r="N1539">
        <f t="shared" si="199"/>
        <v>1</v>
      </c>
    </row>
    <row r="1540" spans="1:14">
      <c r="A1540">
        <f t="shared" si="192"/>
        <v>0</v>
      </c>
      <c r="B1540">
        <f t="shared" si="193"/>
        <v>0</v>
      </c>
      <c r="C1540">
        <v>24</v>
      </c>
      <c r="D1540">
        <v>28</v>
      </c>
      <c r="E1540">
        <f t="shared" si="194"/>
        <v>-999</v>
      </c>
      <c r="F1540">
        <f>能力值计算器!G2</f>
        <v>0</v>
      </c>
      <c r="G1540">
        <f>ROUNDDOWN((能力值计算器!F4+能力值计算器!E4*2+ROUNDDOWN(C1540/4,0))*能力值计算器!C2/100+10+能力值计算器!C2,0)</f>
        <v>148</v>
      </c>
      <c r="H1540">
        <f>ROUNDDOWN(ROUNDDOWN(ROUNDDOWN(ROUNDDOWN(ROUNDDOWN((能力值计算器!F6+能力值计算器!E6*2+ROUNDDOWN(D1540/4,0))*能力值计算器!C2/100+5,0)*能力值计算器!H6,0)*能力值计算器!K6,0)*能力值计算器!L6,0)*VLOOKUP(能力值计算器!J6,能力变化对照表!A:B,2,0),0)</f>
        <v>89</v>
      </c>
      <c r="I1540">
        <f>ROUNDDOWN(ROUNDDOWN(ROUNDDOWN(ROUNDDOWN(ROUNDDOWN((能力值计算器!F8+能力值计算器!E8*2+ROUNDDOWN(E1540/4,0))*能力值计算器!C2/100+5,0)*能力值计算器!H8,0)*能力值计算器!K8,0)*能力值计算器!L8,0)*VLOOKUP(能力值计算器!J8,能力变化对照表!A:B,2,0),0)</f>
        <v>-39</v>
      </c>
      <c r="J1540">
        <f t="shared" si="195"/>
        <v>0</v>
      </c>
      <c r="K1540">
        <f t="shared" si="196"/>
        <v>-5772</v>
      </c>
      <c r="L1540">
        <f t="shared" si="197"/>
        <v>7400</v>
      </c>
      <c r="M1540">
        <f t="shared" si="198"/>
        <v>226.1</v>
      </c>
      <c r="N1540">
        <f t="shared" si="199"/>
        <v>1</v>
      </c>
    </row>
    <row r="1541" spans="1:14">
      <c r="A1541">
        <f t="shared" si="192"/>
        <v>0</v>
      </c>
      <c r="B1541">
        <f t="shared" si="193"/>
        <v>0</v>
      </c>
      <c r="C1541">
        <v>20</v>
      </c>
      <c r="D1541">
        <v>208</v>
      </c>
      <c r="E1541">
        <f t="shared" si="194"/>
        <v>-999</v>
      </c>
      <c r="F1541">
        <f>能力值计算器!G2</f>
        <v>0</v>
      </c>
      <c r="G1541">
        <f>ROUNDDOWN((能力值计算器!F4+能力值计算器!E4*2+ROUNDDOWN(C1541/4,0))*能力值计算器!C2/100+10+能力值计算器!C2,0)</f>
        <v>148</v>
      </c>
      <c r="H1541">
        <f>ROUNDDOWN(ROUNDDOWN(ROUNDDOWN(ROUNDDOWN(ROUNDDOWN((能力值计算器!F6+能力值计算器!E6*2+ROUNDDOWN(D1541/4,0))*能力值计算器!C2/100+5,0)*能力值计算器!H6,0)*能力值计算器!K6,0)*能力值计算器!L6,0)*VLOOKUP(能力值计算器!J6,能力变化对照表!A:B,2,0),0)</f>
        <v>111</v>
      </c>
      <c r="I1541">
        <f>ROUNDDOWN(ROUNDDOWN(ROUNDDOWN(ROUNDDOWN(ROUNDDOWN((能力值计算器!F8+能力值计算器!E8*2+ROUNDDOWN(E1541/4,0))*能力值计算器!C2/100+5,0)*能力值计算器!H8,0)*能力值计算器!K8,0)*能力值计算器!L8,0)*VLOOKUP(能力值计算器!J8,能力变化对照表!A:B,2,0),0)</f>
        <v>-39</v>
      </c>
      <c r="J1541">
        <f t="shared" si="195"/>
        <v>0</v>
      </c>
      <c r="K1541">
        <f t="shared" si="196"/>
        <v>-5772</v>
      </c>
      <c r="L1541">
        <f t="shared" si="197"/>
        <v>10656</v>
      </c>
      <c r="M1541">
        <f t="shared" si="198"/>
        <v>226.1</v>
      </c>
      <c r="N1541">
        <f t="shared" si="199"/>
        <v>1</v>
      </c>
    </row>
    <row r="1542" spans="1:14">
      <c r="A1542">
        <f t="shared" si="192"/>
        <v>0</v>
      </c>
      <c r="B1542">
        <f t="shared" si="193"/>
        <v>0</v>
      </c>
      <c r="C1542">
        <v>24</v>
      </c>
      <c r="D1542">
        <v>204</v>
      </c>
      <c r="E1542">
        <f t="shared" si="194"/>
        <v>-999</v>
      </c>
      <c r="F1542">
        <f>能力值计算器!G2</f>
        <v>0</v>
      </c>
      <c r="G1542">
        <f>ROUNDDOWN((能力值计算器!F4+能力值计算器!E4*2+ROUNDDOWN(C1542/4,0))*能力值计算器!C2/100+10+能力值计算器!C2,0)</f>
        <v>148</v>
      </c>
      <c r="H1542">
        <f>ROUNDDOWN(ROUNDDOWN(ROUNDDOWN(ROUNDDOWN(ROUNDDOWN((能力值计算器!F6+能力值计算器!E6*2+ROUNDDOWN(D1542/4,0))*能力值计算器!C2/100+5,0)*能力值计算器!H6,0)*能力值计算器!K6,0)*能力值计算器!L6,0)*VLOOKUP(能力值计算器!J6,能力变化对照表!A:B,2,0),0)</f>
        <v>111</v>
      </c>
      <c r="I1542">
        <f>ROUNDDOWN(ROUNDDOWN(ROUNDDOWN(ROUNDDOWN(ROUNDDOWN((能力值计算器!F8+能力值计算器!E8*2+ROUNDDOWN(E1542/4,0))*能力值计算器!C2/100+5,0)*能力值计算器!H8,0)*能力值计算器!K8,0)*能力值计算器!L8,0)*VLOOKUP(能力值计算器!J8,能力变化对照表!A:B,2,0),0)</f>
        <v>-39</v>
      </c>
      <c r="J1542">
        <f t="shared" si="195"/>
        <v>0</v>
      </c>
      <c r="K1542">
        <f t="shared" si="196"/>
        <v>-5772</v>
      </c>
      <c r="L1542">
        <f t="shared" si="197"/>
        <v>10656</v>
      </c>
      <c r="M1542">
        <f t="shared" si="198"/>
        <v>226.1</v>
      </c>
      <c r="N1542">
        <f t="shared" si="199"/>
        <v>1</v>
      </c>
    </row>
    <row r="1543" spans="1:14">
      <c r="A1543">
        <f t="shared" si="192"/>
        <v>0</v>
      </c>
      <c r="B1543">
        <f t="shared" si="193"/>
        <v>0</v>
      </c>
      <c r="C1543">
        <v>20</v>
      </c>
      <c r="D1543">
        <v>212</v>
      </c>
      <c r="E1543">
        <f t="shared" si="194"/>
        <v>-999</v>
      </c>
      <c r="F1543">
        <f>能力值计算器!G2</f>
        <v>0</v>
      </c>
      <c r="G1543">
        <f>ROUNDDOWN((能力值计算器!F4+能力值计算器!E4*2+ROUNDDOWN(C1543/4,0))*能力值计算器!C2/100+10+能力值计算器!C2,0)</f>
        <v>148</v>
      </c>
      <c r="H1543">
        <f>ROUNDDOWN(ROUNDDOWN(ROUNDDOWN(ROUNDDOWN(ROUNDDOWN((能力值计算器!F6+能力值计算器!E6*2+ROUNDDOWN(D1543/4,0))*能力值计算器!C2/100+5,0)*能力值计算器!H6,0)*能力值计算器!K6,0)*能力值计算器!L6,0)*VLOOKUP(能力值计算器!J6,能力变化对照表!A:B,2,0),0)</f>
        <v>112</v>
      </c>
      <c r="I1543">
        <f>ROUNDDOWN(ROUNDDOWN(ROUNDDOWN(ROUNDDOWN(ROUNDDOWN((能力值计算器!F8+能力值计算器!E8*2+ROUNDDOWN(E1543/4,0))*能力值计算器!C2/100+5,0)*能力值计算器!H8,0)*能力值计算器!K8,0)*能力值计算器!L8,0)*VLOOKUP(能力值计算器!J8,能力变化对照表!A:B,2,0),0)</f>
        <v>-39</v>
      </c>
      <c r="J1543">
        <f t="shared" si="195"/>
        <v>0</v>
      </c>
      <c r="K1543">
        <f t="shared" si="196"/>
        <v>-5772</v>
      </c>
      <c r="L1543">
        <f t="shared" si="197"/>
        <v>10804</v>
      </c>
      <c r="M1543">
        <f t="shared" si="198"/>
        <v>226.1</v>
      </c>
      <c r="N1543">
        <f t="shared" si="199"/>
        <v>1</v>
      </c>
    </row>
    <row r="1544" spans="1:14">
      <c r="A1544">
        <f t="shared" si="192"/>
        <v>0</v>
      </c>
      <c r="B1544">
        <f t="shared" si="193"/>
        <v>0</v>
      </c>
      <c r="C1544">
        <v>20</v>
      </c>
      <c r="D1544">
        <v>20</v>
      </c>
      <c r="E1544">
        <f t="shared" si="194"/>
        <v>-999</v>
      </c>
      <c r="F1544">
        <f>能力值计算器!G2</f>
        <v>0</v>
      </c>
      <c r="G1544">
        <f>ROUNDDOWN((能力值计算器!F4+能力值计算器!E4*2+ROUNDDOWN(C1544/4,0))*能力值计算器!C2/100+10+能力值计算器!C2,0)</f>
        <v>148</v>
      </c>
      <c r="H1544">
        <f>ROUNDDOWN(ROUNDDOWN(ROUNDDOWN(ROUNDDOWN(ROUNDDOWN((能力值计算器!F6+能力值计算器!E6*2+ROUNDDOWN(D1544/4,0))*能力值计算器!C2/100+5,0)*能力值计算器!H6,0)*能力值计算器!K6,0)*能力值计算器!L6,0)*VLOOKUP(能力值计算器!J6,能力变化对照表!A:B,2,0),0)</f>
        <v>88</v>
      </c>
      <c r="I1544">
        <f>ROUNDDOWN(ROUNDDOWN(ROUNDDOWN(ROUNDDOWN(ROUNDDOWN((能力值计算器!F8+能力值计算器!E8*2+ROUNDDOWN(E1544/4,0))*能力值计算器!C2/100+5,0)*能力值计算器!H8,0)*能力值计算器!K8,0)*能力值计算器!L8,0)*VLOOKUP(能力值计算器!J8,能力变化对照表!A:B,2,0),0)</f>
        <v>-39</v>
      </c>
      <c r="J1544">
        <f t="shared" si="195"/>
        <v>0</v>
      </c>
      <c r="K1544">
        <f t="shared" si="196"/>
        <v>-5772</v>
      </c>
      <c r="L1544">
        <f t="shared" si="197"/>
        <v>7252</v>
      </c>
      <c r="M1544">
        <f t="shared" si="198"/>
        <v>226.1</v>
      </c>
      <c r="N1544">
        <f t="shared" si="199"/>
        <v>1</v>
      </c>
    </row>
    <row r="1545" spans="1:14">
      <c r="A1545">
        <f t="shared" si="192"/>
        <v>0</v>
      </c>
      <c r="B1545">
        <f t="shared" si="193"/>
        <v>0</v>
      </c>
      <c r="C1545">
        <v>20</v>
      </c>
      <c r="D1545">
        <v>24</v>
      </c>
      <c r="E1545">
        <f t="shared" si="194"/>
        <v>-999</v>
      </c>
      <c r="F1545">
        <f>能力值计算器!G2</f>
        <v>0</v>
      </c>
      <c r="G1545">
        <f>ROUNDDOWN((能力值计算器!F4+能力值计算器!E4*2+ROUNDDOWN(C1545/4,0))*能力值计算器!C2/100+10+能力值计算器!C2,0)</f>
        <v>148</v>
      </c>
      <c r="H1545">
        <f>ROUNDDOWN(ROUNDDOWN(ROUNDDOWN(ROUNDDOWN(ROUNDDOWN((能力值计算器!F6+能力值计算器!E6*2+ROUNDDOWN(D1545/4,0))*能力值计算器!C2/100+5,0)*能力值计算器!H6,0)*能力值计算器!K6,0)*能力值计算器!L6,0)*VLOOKUP(能力值计算器!J6,能力变化对照表!A:B,2,0),0)</f>
        <v>88</v>
      </c>
      <c r="I1545">
        <f>ROUNDDOWN(ROUNDDOWN(ROUNDDOWN(ROUNDDOWN(ROUNDDOWN((能力值计算器!F8+能力值计算器!E8*2+ROUNDDOWN(E1545/4,0))*能力值计算器!C2/100+5,0)*能力值计算器!H8,0)*能力值计算器!K8,0)*能力值计算器!L8,0)*VLOOKUP(能力值计算器!J8,能力变化对照表!A:B,2,0),0)</f>
        <v>-39</v>
      </c>
      <c r="J1545">
        <f t="shared" si="195"/>
        <v>0</v>
      </c>
      <c r="K1545">
        <f t="shared" si="196"/>
        <v>-5772</v>
      </c>
      <c r="L1545">
        <f t="shared" si="197"/>
        <v>7252</v>
      </c>
      <c r="M1545">
        <f t="shared" si="198"/>
        <v>226.1</v>
      </c>
      <c r="N1545">
        <f t="shared" si="199"/>
        <v>1</v>
      </c>
    </row>
    <row r="1546" spans="1:14">
      <c r="A1546">
        <f t="shared" si="192"/>
        <v>0</v>
      </c>
      <c r="B1546">
        <f t="shared" si="193"/>
        <v>0</v>
      </c>
      <c r="C1546">
        <v>24</v>
      </c>
      <c r="D1546">
        <v>20</v>
      </c>
      <c r="E1546">
        <f t="shared" si="194"/>
        <v>-999</v>
      </c>
      <c r="F1546">
        <f>能力值计算器!G2</f>
        <v>0</v>
      </c>
      <c r="G1546">
        <f>ROUNDDOWN((能力值计算器!F4+能力值计算器!E4*2+ROUNDDOWN(C1546/4,0))*能力值计算器!C2/100+10+能力值计算器!C2,0)</f>
        <v>148</v>
      </c>
      <c r="H1546">
        <f>ROUNDDOWN(ROUNDDOWN(ROUNDDOWN(ROUNDDOWN(ROUNDDOWN((能力值计算器!F6+能力值计算器!E6*2+ROUNDDOWN(D1546/4,0))*能力值计算器!C2/100+5,0)*能力值计算器!H6,0)*能力值计算器!K6,0)*能力值计算器!L6,0)*VLOOKUP(能力值计算器!J6,能力变化对照表!A:B,2,0),0)</f>
        <v>88</v>
      </c>
      <c r="I1546">
        <f>ROUNDDOWN(ROUNDDOWN(ROUNDDOWN(ROUNDDOWN(ROUNDDOWN((能力值计算器!F8+能力值计算器!E8*2+ROUNDDOWN(E1546/4,0))*能力值计算器!C2/100+5,0)*能力值计算器!H8,0)*能力值计算器!K8,0)*能力值计算器!L8,0)*VLOOKUP(能力值计算器!J8,能力变化对照表!A:B,2,0),0)</f>
        <v>-39</v>
      </c>
      <c r="J1546">
        <f t="shared" si="195"/>
        <v>0</v>
      </c>
      <c r="K1546">
        <f t="shared" si="196"/>
        <v>-5772</v>
      </c>
      <c r="L1546">
        <f t="shared" si="197"/>
        <v>7252</v>
      </c>
      <c r="M1546">
        <f t="shared" si="198"/>
        <v>226.1</v>
      </c>
      <c r="N1546">
        <f t="shared" si="199"/>
        <v>1</v>
      </c>
    </row>
    <row r="1547" spans="1:14">
      <c r="A1547">
        <f t="shared" si="192"/>
        <v>0</v>
      </c>
      <c r="B1547">
        <f t="shared" si="193"/>
        <v>0</v>
      </c>
      <c r="C1547">
        <v>20</v>
      </c>
      <c r="D1547">
        <v>216</v>
      </c>
      <c r="E1547">
        <f t="shared" si="194"/>
        <v>-999</v>
      </c>
      <c r="F1547">
        <f>能力值计算器!G2</f>
        <v>0</v>
      </c>
      <c r="G1547">
        <f>ROUNDDOWN((能力值计算器!F4+能力值计算器!E4*2+ROUNDDOWN(C1547/4,0))*能力值计算器!C2/100+10+能力值计算器!C2,0)</f>
        <v>148</v>
      </c>
      <c r="H1547">
        <f>ROUNDDOWN(ROUNDDOWN(ROUNDDOWN(ROUNDDOWN(ROUNDDOWN((能力值计算器!F6+能力值计算器!E6*2+ROUNDDOWN(D1547/4,0))*能力值计算器!C2/100+5,0)*能力值计算器!H6,0)*能力值计算器!K6,0)*能力值计算器!L6,0)*VLOOKUP(能力值计算器!J6,能力变化对照表!A:B,2,0),0)</f>
        <v>112</v>
      </c>
      <c r="I1547">
        <f>ROUNDDOWN(ROUNDDOWN(ROUNDDOWN(ROUNDDOWN(ROUNDDOWN((能力值计算器!F8+能力值计算器!E8*2+ROUNDDOWN(E1547/4,0))*能力值计算器!C2/100+5,0)*能力值计算器!H8,0)*能力值计算器!K8,0)*能力值计算器!L8,0)*VLOOKUP(能力值计算器!J8,能力变化对照表!A:B,2,0),0)</f>
        <v>-39</v>
      </c>
      <c r="J1547">
        <f t="shared" si="195"/>
        <v>0</v>
      </c>
      <c r="K1547">
        <f t="shared" si="196"/>
        <v>-5772</v>
      </c>
      <c r="L1547">
        <f t="shared" si="197"/>
        <v>10804</v>
      </c>
      <c r="M1547">
        <f t="shared" si="198"/>
        <v>226.1</v>
      </c>
      <c r="N1547">
        <f t="shared" si="199"/>
        <v>1</v>
      </c>
    </row>
    <row r="1548" spans="1:14">
      <c r="A1548">
        <f t="shared" si="192"/>
        <v>0</v>
      </c>
      <c r="B1548">
        <f t="shared" si="193"/>
        <v>0</v>
      </c>
      <c r="C1548">
        <v>24</v>
      </c>
      <c r="D1548">
        <v>212</v>
      </c>
      <c r="E1548">
        <f t="shared" si="194"/>
        <v>-999</v>
      </c>
      <c r="F1548">
        <f>能力值计算器!G2</f>
        <v>0</v>
      </c>
      <c r="G1548">
        <f>ROUNDDOWN((能力值计算器!F4+能力值计算器!E4*2+ROUNDDOWN(C1548/4,0))*能力值计算器!C2/100+10+能力值计算器!C2,0)</f>
        <v>148</v>
      </c>
      <c r="H1548">
        <f>ROUNDDOWN(ROUNDDOWN(ROUNDDOWN(ROUNDDOWN(ROUNDDOWN((能力值计算器!F6+能力值计算器!E6*2+ROUNDDOWN(D1548/4,0))*能力值计算器!C2/100+5,0)*能力值计算器!H6,0)*能力值计算器!K6,0)*能力值计算器!L6,0)*VLOOKUP(能力值计算器!J6,能力变化对照表!A:B,2,0),0)</f>
        <v>112</v>
      </c>
      <c r="I1548">
        <f>ROUNDDOWN(ROUNDDOWN(ROUNDDOWN(ROUNDDOWN(ROUNDDOWN((能力值计算器!F8+能力值计算器!E8*2+ROUNDDOWN(E1548/4,0))*能力值计算器!C2/100+5,0)*能力值计算器!H8,0)*能力值计算器!K8,0)*能力值计算器!L8,0)*VLOOKUP(能力值计算器!J8,能力变化对照表!A:B,2,0),0)</f>
        <v>-39</v>
      </c>
      <c r="J1548">
        <f t="shared" si="195"/>
        <v>0</v>
      </c>
      <c r="K1548">
        <f t="shared" si="196"/>
        <v>-5772</v>
      </c>
      <c r="L1548">
        <f t="shared" si="197"/>
        <v>10804</v>
      </c>
      <c r="M1548">
        <f t="shared" si="198"/>
        <v>226.1</v>
      </c>
      <c r="N1548">
        <f t="shared" si="199"/>
        <v>1</v>
      </c>
    </row>
    <row r="1549" spans="1:14">
      <c r="A1549">
        <f t="shared" si="192"/>
        <v>0</v>
      </c>
      <c r="B1549">
        <f t="shared" si="193"/>
        <v>0</v>
      </c>
      <c r="C1549">
        <v>20</v>
      </c>
      <c r="D1549">
        <v>220</v>
      </c>
      <c r="E1549">
        <f t="shared" si="194"/>
        <v>-999</v>
      </c>
      <c r="F1549">
        <f>能力值计算器!G2</f>
        <v>0</v>
      </c>
      <c r="G1549">
        <f>ROUNDDOWN((能力值计算器!F4+能力值计算器!E4*2+ROUNDDOWN(C1549/4,0))*能力值计算器!C2/100+10+能力值计算器!C2,0)</f>
        <v>148</v>
      </c>
      <c r="H1549">
        <f>ROUNDDOWN(ROUNDDOWN(ROUNDDOWN(ROUNDDOWN(ROUNDDOWN((能力值计算器!F6+能力值计算器!E6*2+ROUNDDOWN(D1549/4,0))*能力值计算器!C2/100+5,0)*能力值计算器!H6,0)*能力值计算器!K6,0)*能力值计算器!L6,0)*VLOOKUP(能力值计算器!J6,能力变化对照表!A:B,2,0),0)</f>
        <v>113</v>
      </c>
      <c r="I1549">
        <f>ROUNDDOWN(ROUNDDOWN(ROUNDDOWN(ROUNDDOWN(ROUNDDOWN((能力值计算器!F8+能力值计算器!E8*2+ROUNDDOWN(E1549/4,0))*能力值计算器!C2/100+5,0)*能力值计算器!H8,0)*能力值计算器!K8,0)*能力值计算器!L8,0)*VLOOKUP(能力值计算器!J8,能力变化对照表!A:B,2,0),0)</f>
        <v>-39</v>
      </c>
      <c r="J1549">
        <f t="shared" si="195"/>
        <v>0</v>
      </c>
      <c r="K1549">
        <f t="shared" si="196"/>
        <v>-5772</v>
      </c>
      <c r="L1549">
        <f t="shared" si="197"/>
        <v>10952</v>
      </c>
      <c r="M1549">
        <f t="shared" si="198"/>
        <v>226.1</v>
      </c>
      <c r="N1549">
        <f t="shared" si="199"/>
        <v>1</v>
      </c>
    </row>
    <row r="1550" spans="1:14">
      <c r="A1550">
        <f t="shared" si="192"/>
        <v>0</v>
      </c>
      <c r="B1550">
        <f t="shared" si="193"/>
        <v>0</v>
      </c>
      <c r="C1550">
        <v>20</v>
      </c>
      <c r="D1550">
        <v>12</v>
      </c>
      <c r="E1550">
        <f t="shared" si="194"/>
        <v>-999</v>
      </c>
      <c r="F1550">
        <f>能力值计算器!G2</f>
        <v>0</v>
      </c>
      <c r="G1550">
        <f>ROUNDDOWN((能力值计算器!F4+能力值计算器!E4*2+ROUNDDOWN(C1550/4,0))*能力值计算器!C2/100+10+能力值计算器!C2,0)</f>
        <v>148</v>
      </c>
      <c r="H1550">
        <f>ROUNDDOWN(ROUNDDOWN(ROUNDDOWN(ROUNDDOWN(ROUNDDOWN((能力值计算器!F6+能力值计算器!E6*2+ROUNDDOWN(D1550/4,0))*能力值计算器!C2/100+5,0)*能力值计算器!H6,0)*能力值计算器!K6,0)*能力值计算器!L6,0)*VLOOKUP(能力值计算器!J6,能力变化对照表!A:B,2,0),0)</f>
        <v>87</v>
      </c>
      <c r="I1550">
        <f>ROUNDDOWN(ROUNDDOWN(ROUNDDOWN(ROUNDDOWN(ROUNDDOWN((能力值计算器!F8+能力值计算器!E8*2+ROUNDDOWN(E1550/4,0))*能力值计算器!C2/100+5,0)*能力值计算器!H8,0)*能力值计算器!K8,0)*能力值计算器!L8,0)*VLOOKUP(能力值计算器!J8,能力变化对照表!A:B,2,0),0)</f>
        <v>-39</v>
      </c>
      <c r="J1550">
        <f t="shared" si="195"/>
        <v>0</v>
      </c>
      <c r="K1550">
        <f t="shared" si="196"/>
        <v>-5772</v>
      </c>
      <c r="L1550">
        <f t="shared" si="197"/>
        <v>7104</v>
      </c>
      <c r="M1550">
        <f t="shared" si="198"/>
        <v>226.1</v>
      </c>
      <c r="N1550">
        <f t="shared" si="199"/>
        <v>1</v>
      </c>
    </row>
    <row r="1551" spans="1:14">
      <c r="A1551">
        <f t="shared" si="192"/>
        <v>0</v>
      </c>
      <c r="B1551">
        <f t="shared" si="193"/>
        <v>0</v>
      </c>
      <c r="C1551">
        <v>20</v>
      </c>
      <c r="D1551">
        <v>16</v>
      </c>
      <c r="E1551">
        <f t="shared" si="194"/>
        <v>-999</v>
      </c>
      <c r="F1551">
        <f>能力值计算器!G2</f>
        <v>0</v>
      </c>
      <c r="G1551">
        <f>ROUNDDOWN((能力值计算器!F4+能力值计算器!E4*2+ROUNDDOWN(C1551/4,0))*能力值计算器!C2/100+10+能力值计算器!C2,0)</f>
        <v>148</v>
      </c>
      <c r="H1551">
        <f>ROUNDDOWN(ROUNDDOWN(ROUNDDOWN(ROUNDDOWN(ROUNDDOWN((能力值计算器!F6+能力值计算器!E6*2+ROUNDDOWN(D1551/4,0))*能力值计算器!C2/100+5,0)*能力值计算器!H6,0)*能力值计算器!K6,0)*能力值计算器!L6,0)*VLOOKUP(能力值计算器!J6,能力变化对照表!A:B,2,0),0)</f>
        <v>87</v>
      </c>
      <c r="I1551">
        <f>ROUNDDOWN(ROUNDDOWN(ROUNDDOWN(ROUNDDOWN(ROUNDDOWN((能力值计算器!F8+能力值计算器!E8*2+ROUNDDOWN(E1551/4,0))*能力值计算器!C2/100+5,0)*能力值计算器!H8,0)*能力值计算器!K8,0)*能力值计算器!L8,0)*VLOOKUP(能力值计算器!J8,能力变化对照表!A:B,2,0),0)</f>
        <v>-39</v>
      </c>
      <c r="J1551">
        <f t="shared" si="195"/>
        <v>0</v>
      </c>
      <c r="K1551">
        <f t="shared" si="196"/>
        <v>-5772</v>
      </c>
      <c r="L1551">
        <f t="shared" si="197"/>
        <v>7104</v>
      </c>
      <c r="M1551">
        <f t="shared" si="198"/>
        <v>226.1</v>
      </c>
      <c r="N1551">
        <f t="shared" si="199"/>
        <v>1</v>
      </c>
    </row>
    <row r="1552" spans="1:14">
      <c r="A1552">
        <f t="shared" si="192"/>
        <v>0</v>
      </c>
      <c r="B1552">
        <f t="shared" si="193"/>
        <v>0</v>
      </c>
      <c r="C1552">
        <v>24</v>
      </c>
      <c r="D1552">
        <v>12</v>
      </c>
      <c r="E1552">
        <f t="shared" si="194"/>
        <v>-999</v>
      </c>
      <c r="F1552">
        <f>能力值计算器!G2</f>
        <v>0</v>
      </c>
      <c r="G1552">
        <f>ROUNDDOWN((能力值计算器!F4+能力值计算器!E4*2+ROUNDDOWN(C1552/4,0))*能力值计算器!C2/100+10+能力值计算器!C2,0)</f>
        <v>148</v>
      </c>
      <c r="H1552">
        <f>ROUNDDOWN(ROUNDDOWN(ROUNDDOWN(ROUNDDOWN(ROUNDDOWN((能力值计算器!F6+能力值计算器!E6*2+ROUNDDOWN(D1552/4,0))*能力值计算器!C2/100+5,0)*能力值计算器!H6,0)*能力值计算器!K6,0)*能力值计算器!L6,0)*VLOOKUP(能力值计算器!J6,能力变化对照表!A:B,2,0),0)</f>
        <v>87</v>
      </c>
      <c r="I1552">
        <f>ROUNDDOWN(ROUNDDOWN(ROUNDDOWN(ROUNDDOWN(ROUNDDOWN((能力值计算器!F8+能力值计算器!E8*2+ROUNDDOWN(E1552/4,0))*能力值计算器!C2/100+5,0)*能力值计算器!H8,0)*能力值计算器!K8,0)*能力值计算器!L8,0)*VLOOKUP(能力值计算器!J8,能力变化对照表!A:B,2,0),0)</f>
        <v>-39</v>
      </c>
      <c r="J1552">
        <f t="shared" si="195"/>
        <v>0</v>
      </c>
      <c r="K1552">
        <f t="shared" si="196"/>
        <v>-5772</v>
      </c>
      <c r="L1552">
        <f t="shared" si="197"/>
        <v>7104</v>
      </c>
      <c r="M1552">
        <f t="shared" si="198"/>
        <v>226.1</v>
      </c>
      <c r="N1552">
        <f t="shared" si="199"/>
        <v>1</v>
      </c>
    </row>
    <row r="1553" spans="1:14">
      <c r="A1553">
        <f t="shared" si="192"/>
        <v>0</v>
      </c>
      <c r="B1553">
        <f t="shared" si="193"/>
        <v>0</v>
      </c>
      <c r="C1553">
        <v>20</v>
      </c>
      <c r="D1553">
        <v>224</v>
      </c>
      <c r="E1553">
        <f t="shared" si="194"/>
        <v>-999</v>
      </c>
      <c r="F1553">
        <f>能力值计算器!G2</f>
        <v>0</v>
      </c>
      <c r="G1553">
        <f>ROUNDDOWN((能力值计算器!F4+能力值计算器!E4*2+ROUNDDOWN(C1553/4,0))*能力值计算器!C2/100+10+能力值计算器!C2,0)</f>
        <v>148</v>
      </c>
      <c r="H1553">
        <f>ROUNDDOWN(ROUNDDOWN(ROUNDDOWN(ROUNDDOWN(ROUNDDOWN((能力值计算器!F6+能力值计算器!E6*2+ROUNDDOWN(D1553/4,0))*能力值计算器!C2/100+5,0)*能力值计算器!H6,0)*能力值计算器!K6,0)*能力值计算器!L6,0)*VLOOKUP(能力值计算器!J6,能力变化对照表!A:B,2,0),0)</f>
        <v>113</v>
      </c>
      <c r="I1553">
        <f>ROUNDDOWN(ROUNDDOWN(ROUNDDOWN(ROUNDDOWN(ROUNDDOWN((能力值计算器!F8+能力值计算器!E8*2+ROUNDDOWN(E1553/4,0))*能力值计算器!C2/100+5,0)*能力值计算器!H8,0)*能力值计算器!K8,0)*能力值计算器!L8,0)*VLOOKUP(能力值计算器!J8,能力变化对照表!A:B,2,0),0)</f>
        <v>-39</v>
      </c>
      <c r="J1553">
        <f t="shared" si="195"/>
        <v>0</v>
      </c>
      <c r="K1553">
        <f t="shared" si="196"/>
        <v>-5772</v>
      </c>
      <c r="L1553">
        <f t="shared" si="197"/>
        <v>10952</v>
      </c>
      <c r="M1553">
        <f t="shared" si="198"/>
        <v>226.1</v>
      </c>
      <c r="N1553">
        <f t="shared" si="199"/>
        <v>1</v>
      </c>
    </row>
    <row r="1554" spans="1:14">
      <c r="A1554">
        <f t="shared" si="192"/>
        <v>0</v>
      </c>
      <c r="B1554">
        <f t="shared" si="193"/>
        <v>0</v>
      </c>
      <c r="C1554">
        <v>24</v>
      </c>
      <c r="D1554">
        <v>220</v>
      </c>
      <c r="E1554">
        <f t="shared" si="194"/>
        <v>-999</v>
      </c>
      <c r="F1554">
        <f>能力值计算器!G2</f>
        <v>0</v>
      </c>
      <c r="G1554">
        <f>ROUNDDOWN((能力值计算器!F4+能力值计算器!E4*2+ROUNDDOWN(C1554/4,0))*能力值计算器!C2/100+10+能力值计算器!C2,0)</f>
        <v>148</v>
      </c>
      <c r="H1554">
        <f>ROUNDDOWN(ROUNDDOWN(ROUNDDOWN(ROUNDDOWN(ROUNDDOWN((能力值计算器!F6+能力值计算器!E6*2+ROUNDDOWN(D1554/4,0))*能力值计算器!C2/100+5,0)*能力值计算器!H6,0)*能力值计算器!K6,0)*能力值计算器!L6,0)*VLOOKUP(能力值计算器!J6,能力变化对照表!A:B,2,0),0)</f>
        <v>113</v>
      </c>
      <c r="I1554">
        <f>ROUNDDOWN(ROUNDDOWN(ROUNDDOWN(ROUNDDOWN(ROUNDDOWN((能力值计算器!F8+能力值计算器!E8*2+ROUNDDOWN(E1554/4,0))*能力值计算器!C2/100+5,0)*能力值计算器!H8,0)*能力值计算器!K8,0)*能力值计算器!L8,0)*VLOOKUP(能力值计算器!J8,能力变化对照表!A:B,2,0),0)</f>
        <v>-39</v>
      </c>
      <c r="J1554">
        <f t="shared" si="195"/>
        <v>0</v>
      </c>
      <c r="K1554">
        <f t="shared" si="196"/>
        <v>-5772</v>
      </c>
      <c r="L1554">
        <f t="shared" si="197"/>
        <v>10952</v>
      </c>
      <c r="M1554">
        <f t="shared" si="198"/>
        <v>226.1</v>
      </c>
      <c r="N1554">
        <f t="shared" si="199"/>
        <v>1</v>
      </c>
    </row>
    <row r="1555" spans="1:14">
      <c r="A1555">
        <f t="shared" si="192"/>
        <v>0</v>
      </c>
      <c r="B1555">
        <f t="shared" si="193"/>
        <v>0</v>
      </c>
      <c r="C1555">
        <v>20</v>
      </c>
      <c r="D1555">
        <v>228</v>
      </c>
      <c r="E1555">
        <f t="shared" si="194"/>
        <v>-999</v>
      </c>
      <c r="F1555">
        <f>能力值计算器!G2</f>
        <v>0</v>
      </c>
      <c r="G1555">
        <f>ROUNDDOWN((能力值计算器!F4+能力值计算器!E4*2+ROUNDDOWN(C1555/4,0))*能力值计算器!C2/100+10+能力值计算器!C2,0)</f>
        <v>148</v>
      </c>
      <c r="H1555">
        <f>ROUNDDOWN(ROUNDDOWN(ROUNDDOWN(ROUNDDOWN(ROUNDDOWN((能力值计算器!F6+能力值计算器!E6*2+ROUNDDOWN(D1555/4,0))*能力值计算器!C2/100+5,0)*能力值计算器!H6,0)*能力值计算器!K6,0)*能力值计算器!L6,0)*VLOOKUP(能力值计算器!J6,能力变化对照表!A:B,2,0),0)</f>
        <v>114</v>
      </c>
      <c r="I1555">
        <f>ROUNDDOWN(ROUNDDOWN(ROUNDDOWN(ROUNDDOWN(ROUNDDOWN((能力值计算器!F8+能力值计算器!E8*2+ROUNDDOWN(E1555/4,0))*能力值计算器!C2/100+5,0)*能力值计算器!H8,0)*能力值计算器!K8,0)*能力值计算器!L8,0)*VLOOKUP(能力值计算器!J8,能力变化对照表!A:B,2,0),0)</f>
        <v>-39</v>
      </c>
      <c r="J1555">
        <f t="shared" si="195"/>
        <v>0</v>
      </c>
      <c r="K1555">
        <f t="shared" si="196"/>
        <v>-5772</v>
      </c>
      <c r="L1555">
        <f t="shared" si="197"/>
        <v>11100</v>
      </c>
      <c r="M1555">
        <f t="shared" si="198"/>
        <v>226.1</v>
      </c>
      <c r="N1555">
        <f t="shared" si="199"/>
        <v>1</v>
      </c>
    </row>
    <row r="1556" spans="1:14">
      <c r="A1556">
        <f t="shared" si="192"/>
        <v>0</v>
      </c>
      <c r="B1556">
        <f t="shared" si="193"/>
        <v>0</v>
      </c>
      <c r="C1556">
        <v>20</v>
      </c>
      <c r="D1556">
        <v>4</v>
      </c>
      <c r="E1556">
        <f t="shared" si="194"/>
        <v>-999</v>
      </c>
      <c r="F1556">
        <f>能力值计算器!G2</f>
        <v>0</v>
      </c>
      <c r="G1556">
        <f>ROUNDDOWN((能力值计算器!F4+能力值计算器!E4*2+ROUNDDOWN(C1556/4,0))*能力值计算器!C2/100+10+能力值计算器!C2,0)</f>
        <v>148</v>
      </c>
      <c r="H1556">
        <f>ROUNDDOWN(ROUNDDOWN(ROUNDDOWN(ROUNDDOWN(ROUNDDOWN((能力值计算器!F6+能力值计算器!E6*2+ROUNDDOWN(D1556/4,0))*能力值计算器!C2/100+5,0)*能力值计算器!H6,0)*能力值计算器!K6,0)*能力值计算器!L6,0)*VLOOKUP(能力值计算器!J6,能力变化对照表!A:B,2,0),0)</f>
        <v>86</v>
      </c>
      <c r="I1556">
        <f>ROUNDDOWN(ROUNDDOWN(ROUNDDOWN(ROUNDDOWN(ROUNDDOWN((能力值计算器!F8+能力值计算器!E8*2+ROUNDDOWN(E1556/4,0))*能力值计算器!C2/100+5,0)*能力值计算器!H8,0)*能力值计算器!K8,0)*能力值计算器!L8,0)*VLOOKUP(能力值计算器!J8,能力变化对照表!A:B,2,0),0)</f>
        <v>-39</v>
      </c>
      <c r="J1556">
        <f t="shared" si="195"/>
        <v>0</v>
      </c>
      <c r="K1556">
        <f t="shared" si="196"/>
        <v>-5772</v>
      </c>
      <c r="L1556">
        <f t="shared" si="197"/>
        <v>6956</v>
      </c>
      <c r="M1556">
        <f t="shared" si="198"/>
        <v>226.1</v>
      </c>
      <c r="N1556">
        <f t="shared" si="199"/>
        <v>1</v>
      </c>
    </row>
    <row r="1557" spans="1:14">
      <c r="A1557">
        <f t="shared" si="192"/>
        <v>0</v>
      </c>
      <c r="B1557">
        <f t="shared" si="193"/>
        <v>0</v>
      </c>
      <c r="C1557">
        <v>20</v>
      </c>
      <c r="D1557">
        <v>8</v>
      </c>
      <c r="E1557">
        <f t="shared" si="194"/>
        <v>-999</v>
      </c>
      <c r="F1557">
        <f>能力值计算器!G2</f>
        <v>0</v>
      </c>
      <c r="G1557">
        <f>ROUNDDOWN((能力值计算器!F4+能力值计算器!E4*2+ROUNDDOWN(C1557/4,0))*能力值计算器!C2/100+10+能力值计算器!C2,0)</f>
        <v>148</v>
      </c>
      <c r="H1557">
        <f>ROUNDDOWN(ROUNDDOWN(ROUNDDOWN(ROUNDDOWN(ROUNDDOWN((能力值计算器!F6+能力值计算器!E6*2+ROUNDDOWN(D1557/4,0))*能力值计算器!C2/100+5,0)*能力值计算器!H6,0)*能力值计算器!K6,0)*能力值计算器!L6,0)*VLOOKUP(能力值计算器!J6,能力变化对照表!A:B,2,0),0)</f>
        <v>86</v>
      </c>
      <c r="I1557">
        <f>ROUNDDOWN(ROUNDDOWN(ROUNDDOWN(ROUNDDOWN(ROUNDDOWN((能力值计算器!F8+能力值计算器!E8*2+ROUNDDOWN(E1557/4,0))*能力值计算器!C2/100+5,0)*能力值计算器!H8,0)*能力值计算器!K8,0)*能力值计算器!L8,0)*VLOOKUP(能力值计算器!J8,能力变化对照表!A:B,2,0),0)</f>
        <v>-39</v>
      </c>
      <c r="J1557">
        <f t="shared" si="195"/>
        <v>0</v>
      </c>
      <c r="K1557">
        <f t="shared" si="196"/>
        <v>-5772</v>
      </c>
      <c r="L1557">
        <f t="shared" si="197"/>
        <v>6956</v>
      </c>
      <c r="M1557">
        <f t="shared" si="198"/>
        <v>226.1</v>
      </c>
      <c r="N1557">
        <f t="shared" si="199"/>
        <v>1</v>
      </c>
    </row>
    <row r="1558" spans="1:14">
      <c r="A1558">
        <f t="shared" si="192"/>
        <v>0</v>
      </c>
      <c r="B1558">
        <f t="shared" si="193"/>
        <v>0</v>
      </c>
      <c r="C1558">
        <v>24</v>
      </c>
      <c r="D1558">
        <v>4</v>
      </c>
      <c r="E1558">
        <f t="shared" si="194"/>
        <v>-999</v>
      </c>
      <c r="F1558">
        <f>能力值计算器!G2</f>
        <v>0</v>
      </c>
      <c r="G1558">
        <f>ROUNDDOWN((能力值计算器!F4+能力值计算器!E4*2+ROUNDDOWN(C1558/4,0))*能力值计算器!C2/100+10+能力值计算器!C2,0)</f>
        <v>148</v>
      </c>
      <c r="H1558">
        <f>ROUNDDOWN(ROUNDDOWN(ROUNDDOWN(ROUNDDOWN(ROUNDDOWN((能力值计算器!F6+能力值计算器!E6*2+ROUNDDOWN(D1558/4,0))*能力值计算器!C2/100+5,0)*能力值计算器!H6,0)*能力值计算器!K6,0)*能力值计算器!L6,0)*VLOOKUP(能力值计算器!J6,能力变化对照表!A:B,2,0),0)</f>
        <v>86</v>
      </c>
      <c r="I1558">
        <f>ROUNDDOWN(ROUNDDOWN(ROUNDDOWN(ROUNDDOWN(ROUNDDOWN((能力值计算器!F8+能力值计算器!E8*2+ROUNDDOWN(E1558/4,0))*能力值计算器!C2/100+5,0)*能力值计算器!H8,0)*能力值计算器!K8,0)*能力值计算器!L8,0)*VLOOKUP(能力值计算器!J8,能力变化对照表!A:B,2,0),0)</f>
        <v>-39</v>
      </c>
      <c r="J1558">
        <f t="shared" si="195"/>
        <v>0</v>
      </c>
      <c r="K1558">
        <f t="shared" si="196"/>
        <v>-5772</v>
      </c>
      <c r="L1558">
        <f t="shared" si="197"/>
        <v>6956</v>
      </c>
      <c r="M1558">
        <f t="shared" si="198"/>
        <v>226.1</v>
      </c>
      <c r="N1558">
        <f t="shared" si="199"/>
        <v>1</v>
      </c>
    </row>
    <row r="1559" spans="1:14">
      <c r="A1559">
        <f t="shared" si="192"/>
        <v>0</v>
      </c>
      <c r="B1559">
        <f t="shared" si="193"/>
        <v>0</v>
      </c>
      <c r="C1559">
        <v>20</v>
      </c>
      <c r="D1559">
        <v>232</v>
      </c>
      <c r="E1559">
        <f t="shared" si="194"/>
        <v>-999</v>
      </c>
      <c r="F1559">
        <f>能力值计算器!G2</f>
        <v>0</v>
      </c>
      <c r="G1559">
        <f>ROUNDDOWN((能力值计算器!F4+能力值计算器!E4*2+ROUNDDOWN(C1559/4,0))*能力值计算器!C2/100+10+能力值计算器!C2,0)</f>
        <v>148</v>
      </c>
      <c r="H1559">
        <f>ROUNDDOWN(ROUNDDOWN(ROUNDDOWN(ROUNDDOWN(ROUNDDOWN((能力值计算器!F6+能力值计算器!E6*2+ROUNDDOWN(D1559/4,0))*能力值计算器!C2/100+5,0)*能力值计算器!H6,0)*能力值计算器!K6,0)*能力值计算器!L6,0)*VLOOKUP(能力值计算器!J6,能力变化对照表!A:B,2,0),0)</f>
        <v>114</v>
      </c>
      <c r="I1559">
        <f>ROUNDDOWN(ROUNDDOWN(ROUNDDOWN(ROUNDDOWN(ROUNDDOWN((能力值计算器!F8+能力值计算器!E8*2+ROUNDDOWN(E1559/4,0))*能力值计算器!C2/100+5,0)*能力值计算器!H8,0)*能力值计算器!K8,0)*能力值计算器!L8,0)*VLOOKUP(能力值计算器!J8,能力变化对照表!A:B,2,0),0)</f>
        <v>-39</v>
      </c>
      <c r="J1559">
        <f t="shared" si="195"/>
        <v>0</v>
      </c>
      <c r="K1559">
        <f t="shared" si="196"/>
        <v>-5772</v>
      </c>
      <c r="L1559">
        <f t="shared" si="197"/>
        <v>11100</v>
      </c>
      <c r="M1559">
        <f t="shared" si="198"/>
        <v>226.1</v>
      </c>
      <c r="N1559">
        <f t="shared" si="199"/>
        <v>1</v>
      </c>
    </row>
    <row r="1560" spans="1:14">
      <c r="A1560">
        <f t="shared" si="192"/>
        <v>0</v>
      </c>
      <c r="B1560">
        <f t="shared" si="193"/>
        <v>0</v>
      </c>
      <c r="C1560">
        <v>24</v>
      </c>
      <c r="D1560">
        <v>228</v>
      </c>
      <c r="E1560">
        <f t="shared" si="194"/>
        <v>-999</v>
      </c>
      <c r="F1560">
        <f>能力值计算器!G2</f>
        <v>0</v>
      </c>
      <c r="G1560">
        <f>ROUNDDOWN((能力值计算器!F4+能力值计算器!E4*2+ROUNDDOWN(C1560/4,0))*能力值计算器!C2/100+10+能力值计算器!C2,0)</f>
        <v>148</v>
      </c>
      <c r="H1560">
        <f>ROUNDDOWN(ROUNDDOWN(ROUNDDOWN(ROUNDDOWN(ROUNDDOWN((能力值计算器!F6+能力值计算器!E6*2+ROUNDDOWN(D1560/4,0))*能力值计算器!C2/100+5,0)*能力值计算器!H6,0)*能力值计算器!K6,0)*能力值计算器!L6,0)*VLOOKUP(能力值计算器!J6,能力变化对照表!A:B,2,0),0)</f>
        <v>114</v>
      </c>
      <c r="I1560">
        <f>ROUNDDOWN(ROUNDDOWN(ROUNDDOWN(ROUNDDOWN(ROUNDDOWN((能力值计算器!F8+能力值计算器!E8*2+ROUNDDOWN(E1560/4,0))*能力值计算器!C2/100+5,0)*能力值计算器!H8,0)*能力值计算器!K8,0)*能力值计算器!L8,0)*VLOOKUP(能力值计算器!J8,能力变化对照表!A:B,2,0),0)</f>
        <v>-39</v>
      </c>
      <c r="J1560">
        <f t="shared" si="195"/>
        <v>0</v>
      </c>
      <c r="K1560">
        <f t="shared" si="196"/>
        <v>-5772</v>
      </c>
      <c r="L1560">
        <f t="shared" si="197"/>
        <v>11100</v>
      </c>
      <c r="M1560">
        <f t="shared" si="198"/>
        <v>226.1</v>
      </c>
      <c r="N1560">
        <f t="shared" si="199"/>
        <v>1</v>
      </c>
    </row>
    <row r="1561" spans="1:14">
      <c r="A1561">
        <f t="shared" si="192"/>
        <v>0</v>
      </c>
      <c r="B1561">
        <f t="shared" si="193"/>
        <v>0</v>
      </c>
      <c r="C1561">
        <v>20</v>
      </c>
      <c r="D1561">
        <v>0</v>
      </c>
      <c r="E1561">
        <f t="shared" si="194"/>
        <v>-999</v>
      </c>
      <c r="F1561">
        <f>能力值计算器!G2</f>
        <v>0</v>
      </c>
      <c r="G1561">
        <f>ROUNDDOWN((能力值计算器!F4+能力值计算器!E4*2+ROUNDDOWN(C1561/4,0))*能力值计算器!C2/100+10+能力值计算器!C2,0)</f>
        <v>148</v>
      </c>
      <c r="H1561">
        <f>ROUNDDOWN(ROUNDDOWN(ROUNDDOWN(ROUNDDOWN(ROUNDDOWN((能力值计算器!F6+能力值计算器!E6*2+ROUNDDOWN(D1561/4,0))*能力值计算器!C2/100+5,0)*能力值计算器!H6,0)*能力值计算器!K6,0)*能力值计算器!L6,0)*VLOOKUP(能力值计算器!J6,能力变化对照表!A:B,2,0),0)</f>
        <v>85</v>
      </c>
      <c r="I1561">
        <f>ROUNDDOWN(ROUNDDOWN(ROUNDDOWN(ROUNDDOWN(ROUNDDOWN((能力值计算器!F8+能力值计算器!E8*2+ROUNDDOWN(E1561/4,0))*能力值计算器!C2/100+5,0)*能力值计算器!H8,0)*能力值计算器!K8,0)*能力值计算器!L8,0)*VLOOKUP(能力值计算器!J8,能力变化对照表!A:B,2,0),0)</f>
        <v>-39</v>
      </c>
      <c r="J1561">
        <f t="shared" si="195"/>
        <v>0</v>
      </c>
      <c r="K1561">
        <f t="shared" si="196"/>
        <v>-5772</v>
      </c>
      <c r="L1561">
        <f t="shared" si="197"/>
        <v>6808</v>
      </c>
      <c r="M1561">
        <f t="shared" si="198"/>
        <v>226.1</v>
      </c>
      <c r="N1561">
        <f t="shared" si="199"/>
        <v>1</v>
      </c>
    </row>
    <row r="1562" spans="1:14">
      <c r="A1562">
        <f t="shared" si="192"/>
        <v>0</v>
      </c>
      <c r="B1562">
        <f t="shared" si="193"/>
        <v>0</v>
      </c>
      <c r="C1562">
        <v>20</v>
      </c>
      <c r="D1562">
        <v>236</v>
      </c>
      <c r="E1562">
        <f t="shared" si="194"/>
        <v>-999</v>
      </c>
      <c r="F1562">
        <f>能力值计算器!G2</f>
        <v>0</v>
      </c>
      <c r="G1562">
        <f>ROUNDDOWN((能力值计算器!F4+能力值计算器!E4*2+ROUNDDOWN(C1562/4,0))*能力值计算器!C2/100+10+能力值计算器!C2,0)</f>
        <v>148</v>
      </c>
      <c r="H1562">
        <f>ROUNDDOWN(ROUNDDOWN(ROUNDDOWN(ROUNDDOWN(ROUNDDOWN((能力值计算器!F6+能力值计算器!E6*2+ROUNDDOWN(D1562/4,0))*能力值计算器!C2/100+5,0)*能力值计算器!H6,0)*能力值计算器!K6,0)*能力值计算器!L6,0)*VLOOKUP(能力值计算器!J6,能力变化对照表!A:B,2,0),0)</f>
        <v>115</v>
      </c>
      <c r="I1562">
        <f>ROUNDDOWN(ROUNDDOWN(ROUNDDOWN(ROUNDDOWN(ROUNDDOWN((能力值计算器!F8+能力值计算器!E8*2+ROUNDDOWN(E1562/4,0))*能力值计算器!C2/100+5,0)*能力值计算器!H8,0)*能力值计算器!K8,0)*能力值计算器!L8,0)*VLOOKUP(能力值计算器!J8,能力变化对照表!A:B,2,0),0)</f>
        <v>-39</v>
      </c>
      <c r="J1562">
        <f t="shared" si="195"/>
        <v>0</v>
      </c>
      <c r="K1562">
        <f t="shared" si="196"/>
        <v>-5772</v>
      </c>
      <c r="L1562">
        <f t="shared" si="197"/>
        <v>11248</v>
      </c>
      <c r="M1562">
        <f t="shared" si="198"/>
        <v>226.1</v>
      </c>
      <c r="N1562">
        <f t="shared" si="199"/>
        <v>1</v>
      </c>
    </row>
    <row r="1563" spans="1:14">
      <c r="A1563">
        <f t="shared" si="192"/>
        <v>0</v>
      </c>
      <c r="B1563">
        <f t="shared" si="193"/>
        <v>0</v>
      </c>
      <c r="C1563">
        <v>80</v>
      </c>
      <c r="D1563">
        <v>88</v>
      </c>
      <c r="E1563">
        <f t="shared" si="194"/>
        <v>-999</v>
      </c>
      <c r="F1563">
        <f>能力值计算器!G2</f>
        <v>0</v>
      </c>
      <c r="G1563">
        <f>ROUNDDOWN((能力值计算器!F4+能力值计算器!E4*2+ROUNDDOWN(C1563/4,0))*能力值计算器!C2/100+10+能力值计算器!C2,0)</f>
        <v>155</v>
      </c>
      <c r="H1563">
        <f>ROUNDDOWN(ROUNDDOWN(ROUNDDOWN(ROUNDDOWN(ROUNDDOWN((能力值计算器!F6+能力值计算器!E6*2+ROUNDDOWN(D1563/4,0))*能力值计算器!C2/100+5,0)*能力值计算器!H6,0)*能力值计算器!K6,0)*能力值计算器!L6,0)*VLOOKUP(能力值计算器!J6,能力变化对照表!A:B,2,0),0)</f>
        <v>96</v>
      </c>
      <c r="I1563">
        <f>ROUNDDOWN(ROUNDDOWN(ROUNDDOWN(ROUNDDOWN(ROUNDDOWN((能力值计算器!F8+能力值计算器!E8*2+ROUNDDOWN(E1563/4,0))*能力值计算器!C2/100+5,0)*能力值计算器!H8,0)*能力值计算器!K8,0)*能力值计算器!L8,0)*VLOOKUP(能力值计算器!J8,能力变化对照表!A:B,2,0),0)</f>
        <v>-39</v>
      </c>
      <c r="J1563">
        <f t="shared" si="195"/>
        <v>0</v>
      </c>
      <c r="K1563">
        <f t="shared" si="196"/>
        <v>-6045</v>
      </c>
      <c r="L1563">
        <f t="shared" si="197"/>
        <v>8835</v>
      </c>
      <c r="M1563">
        <f t="shared" si="198"/>
        <v>233.1</v>
      </c>
      <c r="N1563">
        <f t="shared" si="199"/>
        <v>1</v>
      </c>
    </row>
    <row r="1564" spans="1:14">
      <c r="A1564">
        <f t="shared" si="192"/>
        <v>0</v>
      </c>
      <c r="B1564">
        <f t="shared" si="193"/>
        <v>0</v>
      </c>
      <c r="C1564">
        <v>184</v>
      </c>
      <c r="D1564">
        <v>40</v>
      </c>
      <c r="E1564">
        <f t="shared" si="194"/>
        <v>-999</v>
      </c>
      <c r="F1564">
        <f>能力值计算器!G2</f>
        <v>0</v>
      </c>
      <c r="G1564">
        <f>ROUNDDOWN((能力值计算器!F4+能力值计算器!E4*2+ROUNDDOWN(C1564/4,0))*能力值计算器!C2/100+10+能力值计算器!C2,0)</f>
        <v>168</v>
      </c>
      <c r="H1564">
        <f>ROUNDDOWN(ROUNDDOWN(ROUNDDOWN(ROUNDDOWN(ROUNDDOWN((能力值计算器!F6+能力值计算器!E6*2+ROUNDDOWN(D1564/4,0))*能力值计算器!C2/100+5,0)*能力值计算器!H6,0)*能力值计算器!K6,0)*能力值计算器!L6,0)*VLOOKUP(能力值计算器!J6,能力变化对照表!A:B,2,0),0)</f>
        <v>90</v>
      </c>
      <c r="I1564">
        <f>ROUNDDOWN(ROUNDDOWN(ROUNDDOWN(ROUNDDOWN(ROUNDDOWN((能力值计算器!F8+能力值计算器!E8*2+ROUNDDOWN(E1564/4,0))*能力值计算器!C2/100+5,0)*能力值计算器!H8,0)*能力值计算器!K8,0)*能力值计算器!L8,0)*VLOOKUP(能力值计算器!J8,能力变化对照表!A:B,2,0),0)</f>
        <v>-39</v>
      </c>
      <c r="J1564">
        <f t="shared" si="195"/>
        <v>0</v>
      </c>
      <c r="K1564">
        <f t="shared" si="196"/>
        <v>-6552</v>
      </c>
      <c r="L1564">
        <f t="shared" si="197"/>
        <v>8568</v>
      </c>
      <c r="M1564">
        <f t="shared" si="198"/>
        <v>246.1</v>
      </c>
      <c r="N1564">
        <f t="shared" si="199"/>
        <v>1</v>
      </c>
    </row>
    <row r="1565" spans="1:14">
      <c r="A1565">
        <f t="shared" si="192"/>
        <v>0</v>
      </c>
      <c r="B1565">
        <f t="shared" si="193"/>
        <v>0</v>
      </c>
      <c r="C1565">
        <v>184</v>
      </c>
      <c r="D1565">
        <v>32</v>
      </c>
      <c r="E1565">
        <f t="shared" si="194"/>
        <v>-999</v>
      </c>
      <c r="F1565">
        <f>能力值计算器!G2</f>
        <v>0</v>
      </c>
      <c r="G1565">
        <f>ROUNDDOWN((能力值计算器!F4+能力值计算器!E4*2+ROUNDDOWN(C1565/4,0))*能力值计算器!C2/100+10+能力值计算器!C2,0)</f>
        <v>168</v>
      </c>
      <c r="H1565">
        <f>ROUNDDOWN(ROUNDDOWN(ROUNDDOWN(ROUNDDOWN(ROUNDDOWN((能力值计算器!F6+能力值计算器!E6*2+ROUNDDOWN(D1565/4,0))*能力值计算器!C2/100+5,0)*能力值计算器!H6,0)*能力值计算器!K6,0)*能力值计算器!L6,0)*VLOOKUP(能力值计算器!J6,能力变化对照表!A:B,2,0),0)</f>
        <v>89</v>
      </c>
      <c r="I1565">
        <f>ROUNDDOWN(ROUNDDOWN(ROUNDDOWN(ROUNDDOWN(ROUNDDOWN((能力值计算器!F8+能力值计算器!E8*2+ROUNDDOWN(E1565/4,0))*能力值计算器!C2/100+5,0)*能力值计算器!H8,0)*能力值计算器!K8,0)*能力值计算器!L8,0)*VLOOKUP(能力值计算器!J8,能力变化对照表!A:B,2,0),0)</f>
        <v>-39</v>
      </c>
      <c r="J1565">
        <f t="shared" si="195"/>
        <v>0</v>
      </c>
      <c r="K1565">
        <f t="shared" si="196"/>
        <v>-6552</v>
      </c>
      <c r="L1565">
        <f t="shared" si="197"/>
        <v>8400</v>
      </c>
      <c r="M1565">
        <f t="shared" si="198"/>
        <v>246.1</v>
      </c>
      <c r="N1565">
        <f t="shared" si="199"/>
        <v>1</v>
      </c>
    </row>
    <row r="1566" spans="1:14">
      <c r="A1566">
        <f t="shared" si="192"/>
        <v>0</v>
      </c>
      <c r="B1566">
        <f t="shared" si="193"/>
        <v>0</v>
      </c>
      <c r="C1566">
        <v>80</v>
      </c>
      <c r="D1566">
        <v>96</v>
      </c>
      <c r="E1566">
        <f t="shared" si="194"/>
        <v>-999</v>
      </c>
      <c r="F1566">
        <f>能力值计算器!G2</f>
        <v>0</v>
      </c>
      <c r="G1566">
        <f>ROUNDDOWN((能力值计算器!F4+能力值计算器!E4*2+ROUNDDOWN(C1566/4,0))*能力值计算器!C2/100+10+能力值计算器!C2,0)</f>
        <v>155</v>
      </c>
      <c r="H1566">
        <f>ROUNDDOWN(ROUNDDOWN(ROUNDDOWN(ROUNDDOWN(ROUNDDOWN((能力值计算器!F6+能力值计算器!E6*2+ROUNDDOWN(D1566/4,0))*能力值计算器!C2/100+5,0)*能力值计算器!H6,0)*能力值计算器!K6,0)*能力值计算器!L6,0)*VLOOKUP(能力值计算器!J6,能力变化对照表!A:B,2,0),0)</f>
        <v>97</v>
      </c>
      <c r="I1566">
        <f>ROUNDDOWN(ROUNDDOWN(ROUNDDOWN(ROUNDDOWN(ROUNDDOWN((能力值计算器!F8+能力值计算器!E8*2+ROUNDDOWN(E1566/4,0))*能力值计算器!C2/100+5,0)*能力值计算器!H8,0)*能力值计算器!K8,0)*能力值计算器!L8,0)*VLOOKUP(能力值计算器!J8,能力变化对照表!A:B,2,0),0)</f>
        <v>-39</v>
      </c>
      <c r="J1566">
        <f t="shared" si="195"/>
        <v>0</v>
      </c>
      <c r="K1566">
        <f t="shared" si="196"/>
        <v>-6045</v>
      </c>
      <c r="L1566">
        <f t="shared" si="197"/>
        <v>8990</v>
      </c>
      <c r="M1566">
        <f t="shared" si="198"/>
        <v>233.1</v>
      </c>
      <c r="N1566">
        <f t="shared" si="199"/>
        <v>1</v>
      </c>
    </row>
    <row r="1567" spans="1:14">
      <c r="A1567">
        <f t="shared" si="192"/>
        <v>0</v>
      </c>
      <c r="B1567">
        <f t="shared" si="193"/>
        <v>0</v>
      </c>
      <c r="C1567">
        <v>80</v>
      </c>
      <c r="D1567">
        <v>80</v>
      </c>
      <c r="E1567">
        <f t="shared" si="194"/>
        <v>-999</v>
      </c>
      <c r="F1567">
        <f>能力值计算器!G2</f>
        <v>0</v>
      </c>
      <c r="G1567">
        <f>ROUNDDOWN((能力值计算器!F4+能力值计算器!E4*2+ROUNDDOWN(C1567/4,0))*能力值计算器!C2/100+10+能力值计算器!C2,0)</f>
        <v>155</v>
      </c>
      <c r="H1567">
        <f>ROUNDDOWN(ROUNDDOWN(ROUNDDOWN(ROUNDDOWN(ROUNDDOWN((能力值计算器!F6+能力值计算器!E6*2+ROUNDDOWN(D1567/4,0))*能力值计算器!C2/100+5,0)*能力值计算器!H6,0)*能力值计算器!K6,0)*能力值计算器!L6,0)*VLOOKUP(能力值计算器!J6,能力变化对照表!A:B,2,0),0)</f>
        <v>95</v>
      </c>
      <c r="I1567">
        <f>ROUNDDOWN(ROUNDDOWN(ROUNDDOWN(ROUNDDOWN(ROUNDDOWN((能力值计算器!F8+能力值计算器!E8*2+ROUNDDOWN(E1567/4,0))*能力值计算器!C2/100+5,0)*能力值计算器!H8,0)*能力值计算器!K8,0)*能力值计算器!L8,0)*VLOOKUP(能力值计算器!J8,能力变化对照表!A:B,2,0),0)</f>
        <v>-39</v>
      </c>
      <c r="J1567">
        <f t="shared" si="195"/>
        <v>0</v>
      </c>
      <c r="K1567">
        <f t="shared" si="196"/>
        <v>-6045</v>
      </c>
      <c r="L1567">
        <f t="shared" si="197"/>
        <v>8680</v>
      </c>
      <c r="M1567">
        <f t="shared" si="198"/>
        <v>233.1</v>
      </c>
      <c r="N1567">
        <f t="shared" si="199"/>
        <v>1</v>
      </c>
    </row>
    <row r="1568" spans="1:14">
      <c r="A1568">
        <f t="shared" si="192"/>
        <v>0</v>
      </c>
      <c r="B1568">
        <f t="shared" si="193"/>
        <v>0</v>
      </c>
      <c r="C1568">
        <v>184</v>
      </c>
      <c r="D1568">
        <v>48</v>
      </c>
      <c r="E1568">
        <f t="shared" si="194"/>
        <v>-999</v>
      </c>
      <c r="F1568">
        <f>能力值计算器!G2</f>
        <v>0</v>
      </c>
      <c r="G1568">
        <f>ROUNDDOWN((能力值计算器!F4+能力值计算器!E4*2+ROUNDDOWN(C1568/4,0))*能力值计算器!C2/100+10+能力值计算器!C2,0)</f>
        <v>168</v>
      </c>
      <c r="H1568">
        <f>ROUNDDOWN(ROUNDDOWN(ROUNDDOWN(ROUNDDOWN(ROUNDDOWN((能力值计算器!F6+能力值计算器!E6*2+ROUNDDOWN(D1568/4,0))*能力值计算器!C2/100+5,0)*能力值计算器!H6,0)*能力值计算器!K6,0)*能力值计算器!L6,0)*VLOOKUP(能力值计算器!J6,能力变化对照表!A:B,2,0),0)</f>
        <v>91</v>
      </c>
      <c r="I1568">
        <f>ROUNDDOWN(ROUNDDOWN(ROUNDDOWN(ROUNDDOWN(ROUNDDOWN((能力值计算器!F8+能力值计算器!E8*2+ROUNDDOWN(E1568/4,0))*能力值计算器!C2/100+5,0)*能力值计算器!H8,0)*能力值计算器!K8,0)*能力值计算器!L8,0)*VLOOKUP(能力值计算器!J8,能力变化对照表!A:B,2,0),0)</f>
        <v>-39</v>
      </c>
      <c r="J1568">
        <f t="shared" si="195"/>
        <v>0</v>
      </c>
      <c r="K1568">
        <f t="shared" si="196"/>
        <v>-6552</v>
      </c>
      <c r="L1568">
        <f t="shared" si="197"/>
        <v>8736</v>
      </c>
      <c r="M1568">
        <f t="shared" si="198"/>
        <v>246.1</v>
      </c>
      <c r="N1568">
        <f t="shared" si="199"/>
        <v>1</v>
      </c>
    </row>
    <row r="1569" spans="1:14">
      <c r="A1569">
        <f t="shared" si="192"/>
        <v>0</v>
      </c>
      <c r="B1569">
        <f t="shared" si="193"/>
        <v>0</v>
      </c>
      <c r="C1569">
        <v>184</v>
      </c>
      <c r="D1569">
        <v>24</v>
      </c>
      <c r="E1569">
        <f t="shared" si="194"/>
        <v>-999</v>
      </c>
      <c r="F1569">
        <f>能力值计算器!G2</f>
        <v>0</v>
      </c>
      <c r="G1569">
        <f>ROUNDDOWN((能力值计算器!F4+能力值计算器!E4*2+ROUNDDOWN(C1569/4,0))*能力值计算器!C2/100+10+能力值计算器!C2,0)</f>
        <v>168</v>
      </c>
      <c r="H1569">
        <f>ROUNDDOWN(ROUNDDOWN(ROUNDDOWN(ROUNDDOWN(ROUNDDOWN((能力值计算器!F6+能力值计算器!E6*2+ROUNDDOWN(D1569/4,0))*能力值计算器!C2/100+5,0)*能力值计算器!H6,0)*能力值计算器!K6,0)*能力值计算器!L6,0)*VLOOKUP(能力值计算器!J6,能力变化对照表!A:B,2,0),0)</f>
        <v>88</v>
      </c>
      <c r="I1569">
        <f>ROUNDDOWN(ROUNDDOWN(ROUNDDOWN(ROUNDDOWN(ROUNDDOWN((能力值计算器!F8+能力值计算器!E8*2+ROUNDDOWN(E1569/4,0))*能力值计算器!C2/100+5,0)*能力值计算器!H8,0)*能力值计算器!K8,0)*能力值计算器!L8,0)*VLOOKUP(能力值计算器!J8,能力变化对照表!A:B,2,0),0)</f>
        <v>-39</v>
      </c>
      <c r="J1569">
        <f t="shared" si="195"/>
        <v>0</v>
      </c>
      <c r="K1569">
        <f t="shared" si="196"/>
        <v>-6552</v>
      </c>
      <c r="L1569">
        <f t="shared" si="197"/>
        <v>8232</v>
      </c>
      <c r="M1569">
        <f t="shared" si="198"/>
        <v>246.1</v>
      </c>
      <c r="N1569">
        <f t="shared" si="199"/>
        <v>1</v>
      </c>
    </row>
    <row r="1570" spans="1:14">
      <c r="A1570">
        <f t="shared" si="192"/>
        <v>0</v>
      </c>
      <c r="B1570">
        <f t="shared" si="193"/>
        <v>0</v>
      </c>
      <c r="C1570">
        <v>80</v>
      </c>
      <c r="D1570">
        <v>104</v>
      </c>
      <c r="E1570">
        <f t="shared" si="194"/>
        <v>-999</v>
      </c>
      <c r="F1570">
        <f>能力值计算器!G2</f>
        <v>0</v>
      </c>
      <c r="G1570">
        <f>ROUNDDOWN((能力值计算器!F4+能力值计算器!E4*2+ROUNDDOWN(C1570/4,0))*能力值计算器!C2/100+10+能力值计算器!C2,0)</f>
        <v>155</v>
      </c>
      <c r="H1570">
        <f>ROUNDDOWN(ROUNDDOWN(ROUNDDOWN(ROUNDDOWN(ROUNDDOWN((能力值计算器!F6+能力值计算器!E6*2+ROUNDDOWN(D1570/4,0))*能力值计算器!C2/100+5,0)*能力值计算器!H6,0)*能力值计算器!K6,0)*能力值计算器!L6,0)*VLOOKUP(能力值计算器!J6,能力变化对照表!A:B,2,0),0)</f>
        <v>98</v>
      </c>
      <c r="I1570">
        <f>ROUNDDOWN(ROUNDDOWN(ROUNDDOWN(ROUNDDOWN(ROUNDDOWN((能力值计算器!F8+能力值计算器!E8*2+ROUNDDOWN(E1570/4,0))*能力值计算器!C2/100+5,0)*能力值计算器!H8,0)*能力值计算器!K8,0)*能力值计算器!L8,0)*VLOOKUP(能力值计算器!J8,能力变化对照表!A:B,2,0),0)</f>
        <v>-39</v>
      </c>
      <c r="J1570">
        <f t="shared" si="195"/>
        <v>0</v>
      </c>
      <c r="K1570">
        <f t="shared" si="196"/>
        <v>-6045</v>
      </c>
      <c r="L1570">
        <f t="shared" si="197"/>
        <v>9145</v>
      </c>
      <c r="M1570">
        <f t="shared" si="198"/>
        <v>233.1</v>
      </c>
      <c r="N1570">
        <f t="shared" si="199"/>
        <v>1</v>
      </c>
    </row>
    <row r="1571" spans="1:14">
      <c r="A1571">
        <f t="shared" si="192"/>
        <v>0</v>
      </c>
      <c r="B1571">
        <f t="shared" si="193"/>
        <v>0</v>
      </c>
      <c r="C1571">
        <v>80</v>
      </c>
      <c r="D1571">
        <v>72</v>
      </c>
      <c r="E1571">
        <f t="shared" si="194"/>
        <v>-999</v>
      </c>
      <c r="F1571">
        <f>能力值计算器!G2</f>
        <v>0</v>
      </c>
      <c r="G1571">
        <f>ROUNDDOWN((能力值计算器!F4+能力值计算器!E4*2+ROUNDDOWN(C1571/4,0))*能力值计算器!C2/100+10+能力值计算器!C2,0)</f>
        <v>155</v>
      </c>
      <c r="H1571">
        <f>ROUNDDOWN(ROUNDDOWN(ROUNDDOWN(ROUNDDOWN(ROUNDDOWN((能力值计算器!F6+能力值计算器!E6*2+ROUNDDOWN(D1571/4,0))*能力值计算器!C2/100+5,0)*能力值计算器!H6,0)*能力值计算器!K6,0)*能力值计算器!L6,0)*VLOOKUP(能力值计算器!J6,能力变化对照表!A:B,2,0),0)</f>
        <v>94</v>
      </c>
      <c r="I1571">
        <f>ROUNDDOWN(ROUNDDOWN(ROUNDDOWN(ROUNDDOWN(ROUNDDOWN((能力值计算器!F8+能力值计算器!E8*2+ROUNDDOWN(E1571/4,0))*能力值计算器!C2/100+5,0)*能力值计算器!H8,0)*能力值计算器!K8,0)*能力值计算器!L8,0)*VLOOKUP(能力值计算器!J8,能力变化对照表!A:B,2,0),0)</f>
        <v>-39</v>
      </c>
      <c r="J1571">
        <f t="shared" si="195"/>
        <v>0</v>
      </c>
      <c r="K1571">
        <f t="shared" si="196"/>
        <v>-6045</v>
      </c>
      <c r="L1571">
        <f t="shared" si="197"/>
        <v>8525</v>
      </c>
      <c r="M1571">
        <f t="shared" si="198"/>
        <v>233.1</v>
      </c>
      <c r="N1571">
        <f t="shared" si="199"/>
        <v>1</v>
      </c>
    </row>
    <row r="1572" spans="1:14">
      <c r="A1572">
        <f t="shared" si="192"/>
        <v>0</v>
      </c>
      <c r="B1572">
        <f t="shared" si="193"/>
        <v>0</v>
      </c>
      <c r="C1572">
        <v>184</v>
      </c>
      <c r="D1572">
        <v>56</v>
      </c>
      <c r="E1572">
        <f t="shared" si="194"/>
        <v>-999</v>
      </c>
      <c r="F1572">
        <f>能力值计算器!G2</f>
        <v>0</v>
      </c>
      <c r="G1572">
        <f>ROUNDDOWN((能力值计算器!F4+能力值计算器!E4*2+ROUNDDOWN(C1572/4,0))*能力值计算器!C2/100+10+能力值计算器!C2,0)</f>
        <v>168</v>
      </c>
      <c r="H1572">
        <f>ROUNDDOWN(ROUNDDOWN(ROUNDDOWN(ROUNDDOWN(ROUNDDOWN((能力值计算器!F6+能力值计算器!E6*2+ROUNDDOWN(D1572/4,0))*能力值计算器!C2/100+5,0)*能力值计算器!H6,0)*能力值计算器!K6,0)*能力值计算器!L6,0)*VLOOKUP(能力值计算器!J6,能力变化对照表!A:B,2,0),0)</f>
        <v>92</v>
      </c>
      <c r="I1572">
        <f>ROUNDDOWN(ROUNDDOWN(ROUNDDOWN(ROUNDDOWN(ROUNDDOWN((能力值计算器!F8+能力值计算器!E8*2+ROUNDDOWN(E1572/4,0))*能力值计算器!C2/100+5,0)*能力值计算器!H8,0)*能力值计算器!K8,0)*能力值计算器!L8,0)*VLOOKUP(能力值计算器!J8,能力变化对照表!A:B,2,0),0)</f>
        <v>-39</v>
      </c>
      <c r="J1572">
        <f t="shared" si="195"/>
        <v>0</v>
      </c>
      <c r="K1572">
        <f t="shared" si="196"/>
        <v>-6552</v>
      </c>
      <c r="L1572">
        <f t="shared" si="197"/>
        <v>8904</v>
      </c>
      <c r="M1572">
        <f t="shared" si="198"/>
        <v>246.1</v>
      </c>
      <c r="N1572">
        <f t="shared" si="199"/>
        <v>1</v>
      </c>
    </row>
    <row r="1573" spans="1:14">
      <c r="A1573">
        <f t="shared" si="192"/>
        <v>0</v>
      </c>
      <c r="B1573">
        <f t="shared" si="193"/>
        <v>0</v>
      </c>
      <c r="C1573">
        <v>184</v>
      </c>
      <c r="D1573">
        <v>16</v>
      </c>
      <c r="E1573">
        <f t="shared" si="194"/>
        <v>-999</v>
      </c>
      <c r="F1573">
        <f>能力值计算器!G2</f>
        <v>0</v>
      </c>
      <c r="G1573">
        <f>ROUNDDOWN((能力值计算器!F4+能力值计算器!E4*2+ROUNDDOWN(C1573/4,0))*能力值计算器!C2/100+10+能力值计算器!C2,0)</f>
        <v>168</v>
      </c>
      <c r="H1573">
        <f>ROUNDDOWN(ROUNDDOWN(ROUNDDOWN(ROUNDDOWN(ROUNDDOWN((能力值计算器!F6+能力值计算器!E6*2+ROUNDDOWN(D1573/4,0))*能力值计算器!C2/100+5,0)*能力值计算器!H6,0)*能力值计算器!K6,0)*能力值计算器!L6,0)*VLOOKUP(能力值计算器!J6,能力变化对照表!A:B,2,0),0)</f>
        <v>87</v>
      </c>
      <c r="I1573">
        <f>ROUNDDOWN(ROUNDDOWN(ROUNDDOWN(ROUNDDOWN(ROUNDDOWN((能力值计算器!F8+能力值计算器!E8*2+ROUNDDOWN(E1573/4,0))*能力值计算器!C2/100+5,0)*能力值计算器!H8,0)*能力值计算器!K8,0)*能力值计算器!L8,0)*VLOOKUP(能力值计算器!J8,能力变化对照表!A:B,2,0),0)</f>
        <v>-39</v>
      </c>
      <c r="J1573">
        <f t="shared" si="195"/>
        <v>0</v>
      </c>
      <c r="K1573">
        <f t="shared" si="196"/>
        <v>-6552</v>
      </c>
      <c r="L1573">
        <f t="shared" si="197"/>
        <v>8064</v>
      </c>
      <c r="M1573">
        <f t="shared" si="198"/>
        <v>246.1</v>
      </c>
      <c r="N1573">
        <f t="shared" si="199"/>
        <v>1</v>
      </c>
    </row>
    <row r="1574" spans="1:14">
      <c r="A1574">
        <f t="shared" si="192"/>
        <v>0</v>
      </c>
      <c r="B1574">
        <f t="shared" si="193"/>
        <v>0</v>
      </c>
      <c r="C1574">
        <v>80</v>
      </c>
      <c r="D1574">
        <v>112</v>
      </c>
      <c r="E1574">
        <f t="shared" si="194"/>
        <v>-999</v>
      </c>
      <c r="F1574">
        <f>能力值计算器!G2</f>
        <v>0</v>
      </c>
      <c r="G1574">
        <f>ROUNDDOWN((能力值计算器!F4+能力值计算器!E4*2+ROUNDDOWN(C1574/4,0))*能力值计算器!C2/100+10+能力值计算器!C2,0)</f>
        <v>155</v>
      </c>
      <c r="H1574">
        <f>ROUNDDOWN(ROUNDDOWN(ROUNDDOWN(ROUNDDOWN(ROUNDDOWN((能力值计算器!F6+能力值计算器!E6*2+ROUNDDOWN(D1574/4,0))*能力值计算器!C2/100+5,0)*能力值计算器!H6,0)*能力值计算器!K6,0)*能力值计算器!L6,0)*VLOOKUP(能力值计算器!J6,能力变化对照表!A:B,2,0),0)</f>
        <v>99</v>
      </c>
      <c r="I1574">
        <f>ROUNDDOWN(ROUNDDOWN(ROUNDDOWN(ROUNDDOWN(ROUNDDOWN((能力值计算器!F8+能力值计算器!E8*2+ROUNDDOWN(E1574/4,0))*能力值计算器!C2/100+5,0)*能力值计算器!H8,0)*能力值计算器!K8,0)*能力值计算器!L8,0)*VLOOKUP(能力值计算器!J8,能力变化对照表!A:B,2,0),0)</f>
        <v>-39</v>
      </c>
      <c r="J1574">
        <f t="shared" si="195"/>
        <v>0</v>
      </c>
      <c r="K1574">
        <f t="shared" si="196"/>
        <v>-6045</v>
      </c>
      <c r="L1574">
        <f t="shared" si="197"/>
        <v>9300</v>
      </c>
      <c r="M1574">
        <f t="shared" si="198"/>
        <v>233.1</v>
      </c>
      <c r="N1574">
        <f t="shared" si="199"/>
        <v>1</v>
      </c>
    </row>
    <row r="1575" spans="1:14">
      <c r="A1575">
        <f t="shared" si="192"/>
        <v>0</v>
      </c>
      <c r="B1575">
        <f t="shared" si="193"/>
        <v>0</v>
      </c>
      <c r="C1575">
        <v>80</v>
      </c>
      <c r="D1575">
        <v>64</v>
      </c>
      <c r="E1575">
        <f t="shared" si="194"/>
        <v>-999</v>
      </c>
      <c r="F1575">
        <f>能力值计算器!G2</f>
        <v>0</v>
      </c>
      <c r="G1575">
        <f>ROUNDDOWN((能力值计算器!F4+能力值计算器!E4*2+ROUNDDOWN(C1575/4,0))*能力值计算器!C2/100+10+能力值计算器!C2,0)</f>
        <v>155</v>
      </c>
      <c r="H1575">
        <f>ROUNDDOWN(ROUNDDOWN(ROUNDDOWN(ROUNDDOWN(ROUNDDOWN((能力值计算器!F6+能力值计算器!E6*2+ROUNDDOWN(D1575/4,0))*能力值计算器!C2/100+5,0)*能力值计算器!H6,0)*能力值计算器!K6,0)*能力值计算器!L6,0)*VLOOKUP(能力值计算器!J6,能力变化对照表!A:B,2,0),0)</f>
        <v>93</v>
      </c>
      <c r="I1575">
        <f>ROUNDDOWN(ROUNDDOWN(ROUNDDOWN(ROUNDDOWN(ROUNDDOWN((能力值计算器!F8+能力值计算器!E8*2+ROUNDDOWN(E1575/4,0))*能力值计算器!C2/100+5,0)*能力值计算器!H8,0)*能力值计算器!K8,0)*能力值计算器!L8,0)*VLOOKUP(能力值计算器!J8,能力变化对照表!A:B,2,0),0)</f>
        <v>-39</v>
      </c>
      <c r="J1575">
        <f t="shared" si="195"/>
        <v>0</v>
      </c>
      <c r="K1575">
        <f t="shared" si="196"/>
        <v>-6045</v>
      </c>
      <c r="L1575">
        <f t="shared" si="197"/>
        <v>8370</v>
      </c>
      <c r="M1575">
        <f t="shared" si="198"/>
        <v>233.1</v>
      </c>
      <c r="N1575">
        <f t="shared" si="199"/>
        <v>1</v>
      </c>
    </row>
    <row r="1576" spans="1:14">
      <c r="A1576">
        <f t="shared" si="192"/>
        <v>0</v>
      </c>
      <c r="B1576">
        <f t="shared" si="193"/>
        <v>0</v>
      </c>
      <c r="C1576">
        <v>184</v>
      </c>
      <c r="D1576">
        <v>64</v>
      </c>
      <c r="E1576">
        <f t="shared" si="194"/>
        <v>-999</v>
      </c>
      <c r="F1576">
        <f>能力值计算器!G2</f>
        <v>0</v>
      </c>
      <c r="G1576">
        <f>ROUNDDOWN((能力值计算器!F4+能力值计算器!E4*2+ROUNDDOWN(C1576/4,0))*能力值计算器!C2/100+10+能力值计算器!C2,0)</f>
        <v>168</v>
      </c>
      <c r="H1576">
        <f>ROUNDDOWN(ROUNDDOWN(ROUNDDOWN(ROUNDDOWN(ROUNDDOWN((能力值计算器!F6+能力值计算器!E6*2+ROUNDDOWN(D1576/4,0))*能力值计算器!C2/100+5,0)*能力值计算器!H6,0)*能力值计算器!K6,0)*能力值计算器!L6,0)*VLOOKUP(能力值计算器!J6,能力变化对照表!A:B,2,0),0)</f>
        <v>93</v>
      </c>
      <c r="I1576">
        <f>ROUNDDOWN(ROUNDDOWN(ROUNDDOWN(ROUNDDOWN(ROUNDDOWN((能力值计算器!F8+能力值计算器!E8*2+ROUNDDOWN(E1576/4,0))*能力值计算器!C2/100+5,0)*能力值计算器!H8,0)*能力值计算器!K8,0)*能力值计算器!L8,0)*VLOOKUP(能力值计算器!J8,能力变化对照表!A:B,2,0),0)</f>
        <v>-39</v>
      </c>
      <c r="J1576">
        <f t="shared" si="195"/>
        <v>0</v>
      </c>
      <c r="K1576">
        <f t="shared" si="196"/>
        <v>-6552</v>
      </c>
      <c r="L1576">
        <f t="shared" si="197"/>
        <v>9072</v>
      </c>
      <c r="M1576">
        <f t="shared" si="198"/>
        <v>246.1</v>
      </c>
      <c r="N1576">
        <f t="shared" si="199"/>
        <v>1</v>
      </c>
    </row>
    <row r="1577" spans="1:14">
      <c r="A1577">
        <f t="shared" si="192"/>
        <v>0</v>
      </c>
      <c r="B1577">
        <f t="shared" si="193"/>
        <v>0</v>
      </c>
      <c r="C1577">
        <v>184</v>
      </c>
      <c r="D1577">
        <v>8</v>
      </c>
      <c r="E1577">
        <f t="shared" si="194"/>
        <v>-999</v>
      </c>
      <c r="F1577">
        <f>能力值计算器!G2</f>
        <v>0</v>
      </c>
      <c r="G1577">
        <f>ROUNDDOWN((能力值计算器!F4+能力值计算器!E4*2+ROUNDDOWN(C1577/4,0))*能力值计算器!C2/100+10+能力值计算器!C2,0)</f>
        <v>168</v>
      </c>
      <c r="H1577">
        <f>ROUNDDOWN(ROUNDDOWN(ROUNDDOWN(ROUNDDOWN(ROUNDDOWN((能力值计算器!F6+能力值计算器!E6*2+ROUNDDOWN(D1577/4,0))*能力值计算器!C2/100+5,0)*能力值计算器!H6,0)*能力值计算器!K6,0)*能力值计算器!L6,0)*VLOOKUP(能力值计算器!J6,能力变化对照表!A:B,2,0),0)</f>
        <v>86</v>
      </c>
      <c r="I1577">
        <f>ROUNDDOWN(ROUNDDOWN(ROUNDDOWN(ROUNDDOWN(ROUNDDOWN((能力值计算器!F8+能力值计算器!E8*2+ROUNDDOWN(E1577/4,0))*能力值计算器!C2/100+5,0)*能力值计算器!H8,0)*能力值计算器!K8,0)*能力值计算器!L8,0)*VLOOKUP(能力值计算器!J8,能力变化对照表!A:B,2,0),0)</f>
        <v>-39</v>
      </c>
      <c r="J1577">
        <f t="shared" si="195"/>
        <v>0</v>
      </c>
      <c r="K1577">
        <f t="shared" si="196"/>
        <v>-6552</v>
      </c>
      <c r="L1577">
        <f t="shared" si="197"/>
        <v>7896</v>
      </c>
      <c r="M1577">
        <f t="shared" si="198"/>
        <v>246.1</v>
      </c>
      <c r="N1577">
        <f t="shared" si="199"/>
        <v>1</v>
      </c>
    </row>
    <row r="1578" spans="1:14">
      <c r="A1578">
        <f t="shared" si="192"/>
        <v>0</v>
      </c>
      <c r="B1578">
        <f t="shared" si="193"/>
        <v>0</v>
      </c>
      <c r="C1578">
        <v>80</v>
      </c>
      <c r="D1578">
        <v>120</v>
      </c>
      <c r="E1578">
        <f t="shared" si="194"/>
        <v>-999</v>
      </c>
      <c r="F1578">
        <f>能力值计算器!G2</f>
        <v>0</v>
      </c>
      <c r="G1578">
        <f>ROUNDDOWN((能力值计算器!F4+能力值计算器!E4*2+ROUNDDOWN(C1578/4,0))*能力值计算器!C2/100+10+能力值计算器!C2,0)</f>
        <v>155</v>
      </c>
      <c r="H1578">
        <f>ROUNDDOWN(ROUNDDOWN(ROUNDDOWN(ROUNDDOWN(ROUNDDOWN((能力值计算器!F6+能力值计算器!E6*2+ROUNDDOWN(D1578/4,0))*能力值计算器!C2/100+5,0)*能力值计算器!H6,0)*能力值计算器!K6,0)*能力值计算器!L6,0)*VLOOKUP(能力值计算器!J6,能力变化对照表!A:B,2,0),0)</f>
        <v>100</v>
      </c>
      <c r="I1578">
        <f>ROUNDDOWN(ROUNDDOWN(ROUNDDOWN(ROUNDDOWN(ROUNDDOWN((能力值计算器!F8+能力值计算器!E8*2+ROUNDDOWN(E1578/4,0))*能力值计算器!C2/100+5,0)*能力值计算器!H8,0)*能力值计算器!K8,0)*能力值计算器!L8,0)*VLOOKUP(能力值计算器!J8,能力变化对照表!A:B,2,0),0)</f>
        <v>-39</v>
      </c>
      <c r="J1578">
        <f t="shared" si="195"/>
        <v>0</v>
      </c>
      <c r="K1578">
        <f t="shared" si="196"/>
        <v>-6045</v>
      </c>
      <c r="L1578">
        <f t="shared" si="197"/>
        <v>9455</v>
      </c>
      <c r="M1578">
        <f t="shared" si="198"/>
        <v>233.1</v>
      </c>
      <c r="N1578">
        <f t="shared" si="199"/>
        <v>1</v>
      </c>
    </row>
    <row r="1579" spans="1:14">
      <c r="A1579">
        <f t="shared" si="192"/>
        <v>0</v>
      </c>
      <c r="B1579">
        <f t="shared" si="193"/>
        <v>0</v>
      </c>
      <c r="C1579">
        <v>80</v>
      </c>
      <c r="D1579">
        <v>56</v>
      </c>
      <c r="E1579">
        <f t="shared" si="194"/>
        <v>-999</v>
      </c>
      <c r="F1579">
        <f>能力值计算器!G2</f>
        <v>0</v>
      </c>
      <c r="G1579">
        <f>ROUNDDOWN((能力值计算器!F4+能力值计算器!E4*2+ROUNDDOWN(C1579/4,0))*能力值计算器!C2/100+10+能力值计算器!C2,0)</f>
        <v>155</v>
      </c>
      <c r="H1579">
        <f>ROUNDDOWN(ROUNDDOWN(ROUNDDOWN(ROUNDDOWN(ROUNDDOWN((能力值计算器!F6+能力值计算器!E6*2+ROUNDDOWN(D1579/4,0))*能力值计算器!C2/100+5,0)*能力值计算器!H6,0)*能力值计算器!K6,0)*能力值计算器!L6,0)*VLOOKUP(能力值计算器!J6,能力变化对照表!A:B,2,0),0)</f>
        <v>92</v>
      </c>
      <c r="I1579">
        <f>ROUNDDOWN(ROUNDDOWN(ROUNDDOWN(ROUNDDOWN(ROUNDDOWN((能力值计算器!F8+能力值计算器!E8*2+ROUNDDOWN(E1579/4,0))*能力值计算器!C2/100+5,0)*能力值计算器!H8,0)*能力值计算器!K8,0)*能力值计算器!L8,0)*VLOOKUP(能力值计算器!J8,能力变化对照表!A:B,2,0),0)</f>
        <v>-39</v>
      </c>
      <c r="J1579">
        <f t="shared" si="195"/>
        <v>0</v>
      </c>
      <c r="K1579">
        <f t="shared" si="196"/>
        <v>-6045</v>
      </c>
      <c r="L1579">
        <f t="shared" si="197"/>
        <v>8215</v>
      </c>
      <c r="M1579">
        <f t="shared" si="198"/>
        <v>233.1</v>
      </c>
      <c r="N1579">
        <f t="shared" si="199"/>
        <v>1</v>
      </c>
    </row>
    <row r="1580" spans="1:14">
      <c r="A1580">
        <f t="shared" si="192"/>
        <v>0</v>
      </c>
      <c r="B1580">
        <f t="shared" si="193"/>
        <v>0</v>
      </c>
      <c r="C1580">
        <v>184</v>
      </c>
      <c r="D1580">
        <v>0</v>
      </c>
      <c r="E1580">
        <f t="shared" si="194"/>
        <v>-999</v>
      </c>
      <c r="F1580">
        <f>能力值计算器!G2</f>
        <v>0</v>
      </c>
      <c r="G1580">
        <f>ROUNDDOWN((能力值计算器!F4+能力值计算器!E4*2+ROUNDDOWN(C1580/4,0))*能力值计算器!C2/100+10+能力值计算器!C2,0)</f>
        <v>168</v>
      </c>
      <c r="H1580">
        <f>ROUNDDOWN(ROUNDDOWN(ROUNDDOWN(ROUNDDOWN(ROUNDDOWN((能力值计算器!F6+能力值计算器!E6*2+ROUNDDOWN(D1580/4,0))*能力值计算器!C2/100+5,0)*能力值计算器!H6,0)*能力值计算器!K6,0)*能力值计算器!L6,0)*VLOOKUP(能力值计算器!J6,能力变化对照表!A:B,2,0),0)</f>
        <v>85</v>
      </c>
      <c r="I1580">
        <f>ROUNDDOWN(ROUNDDOWN(ROUNDDOWN(ROUNDDOWN(ROUNDDOWN((能力值计算器!F8+能力值计算器!E8*2+ROUNDDOWN(E1580/4,0))*能力值计算器!C2/100+5,0)*能力值计算器!H8,0)*能力值计算器!K8,0)*能力值计算器!L8,0)*VLOOKUP(能力值计算器!J8,能力变化对照表!A:B,2,0),0)</f>
        <v>-39</v>
      </c>
      <c r="J1580">
        <f t="shared" si="195"/>
        <v>0</v>
      </c>
      <c r="K1580">
        <f t="shared" si="196"/>
        <v>-6552</v>
      </c>
      <c r="L1580">
        <f t="shared" si="197"/>
        <v>7728</v>
      </c>
      <c r="M1580">
        <f t="shared" si="198"/>
        <v>246.1</v>
      </c>
      <c r="N1580">
        <f t="shared" si="199"/>
        <v>1</v>
      </c>
    </row>
    <row r="1581" spans="1:14">
      <c r="A1581">
        <f t="shared" si="192"/>
        <v>0</v>
      </c>
      <c r="B1581">
        <f t="shared" si="193"/>
        <v>0</v>
      </c>
      <c r="C1581">
        <v>184</v>
      </c>
      <c r="D1581">
        <v>72</v>
      </c>
      <c r="E1581">
        <f t="shared" si="194"/>
        <v>-999</v>
      </c>
      <c r="F1581">
        <f>能力值计算器!G2</f>
        <v>0</v>
      </c>
      <c r="G1581">
        <f>ROUNDDOWN((能力值计算器!F4+能力值计算器!E4*2+ROUNDDOWN(C1581/4,0))*能力值计算器!C2/100+10+能力值计算器!C2,0)</f>
        <v>168</v>
      </c>
      <c r="H1581">
        <f>ROUNDDOWN(ROUNDDOWN(ROUNDDOWN(ROUNDDOWN(ROUNDDOWN((能力值计算器!F6+能力值计算器!E6*2+ROUNDDOWN(D1581/4,0))*能力值计算器!C2/100+5,0)*能力值计算器!H6,0)*能力值计算器!K6,0)*能力值计算器!L6,0)*VLOOKUP(能力值计算器!J6,能力变化对照表!A:B,2,0),0)</f>
        <v>94</v>
      </c>
      <c r="I1581">
        <f>ROUNDDOWN(ROUNDDOWN(ROUNDDOWN(ROUNDDOWN(ROUNDDOWN((能力值计算器!F8+能力值计算器!E8*2+ROUNDDOWN(E1581/4,0))*能力值计算器!C2/100+5,0)*能力值计算器!H8,0)*能力值计算器!K8,0)*能力值计算器!L8,0)*VLOOKUP(能力值计算器!J8,能力变化对照表!A:B,2,0),0)</f>
        <v>-39</v>
      </c>
      <c r="J1581">
        <f t="shared" si="195"/>
        <v>0</v>
      </c>
      <c r="K1581">
        <f t="shared" si="196"/>
        <v>-6552</v>
      </c>
      <c r="L1581">
        <f t="shared" si="197"/>
        <v>9240</v>
      </c>
      <c r="M1581">
        <f t="shared" si="198"/>
        <v>246.1</v>
      </c>
      <c r="N1581">
        <f t="shared" si="199"/>
        <v>1</v>
      </c>
    </row>
    <row r="1582" spans="1:14">
      <c r="A1582">
        <f t="shared" si="192"/>
        <v>0</v>
      </c>
      <c r="B1582">
        <f t="shared" si="193"/>
        <v>0</v>
      </c>
      <c r="C1582">
        <v>80</v>
      </c>
      <c r="D1582">
        <v>128</v>
      </c>
      <c r="E1582">
        <f t="shared" si="194"/>
        <v>-999</v>
      </c>
      <c r="F1582">
        <f>能力值计算器!G2</f>
        <v>0</v>
      </c>
      <c r="G1582">
        <f>ROUNDDOWN((能力值计算器!F4+能力值计算器!E4*2+ROUNDDOWN(C1582/4,0))*能力值计算器!C2/100+10+能力值计算器!C2,0)</f>
        <v>155</v>
      </c>
      <c r="H1582">
        <f>ROUNDDOWN(ROUNDDOWN(ROUNDDOWN(ROUNDDOWN(ROUNDDOWN((能力值计算器!F6+能力值计算器!E6*2+ROUNDDOWN(D1582/4,0))*能力值计算器!C2/100+5,0)*能力值计算器!H6,0)*能力值计算器!K6,0)*能力值计算器!L6,0)*VLOOKUP(能力值计算器!J6,能力变化对照表!A:B,2,0),0)</f>
        <v>101</v>
      </c>
      <c r="I1582">
        <f>ROUNDDOWN(ROUNDDOWN(ROUNDDOWN(ROUNDDOWN(ROUNDDOWN((能力值计算器!F8+能力值计算器!E8*2+ROUNDDOWN(E1582/4,0))*能力值计算器!C2/100+5,0)*能力值计算器!H8,0)*能力值计算器!K8,0)*能力值计算器!L8,0)*VLOOKUP(能力值计算器!J8,能力变化对照表!A:B,2,0),0)</f>
        <v>-39</v>
      </c>
      <c r="J1582">
        <f t="shared" si="195"/>
        <v>0</v>
      </c>
      <c r="K1582">
        <f t="shared" si="196"/>
        <v>-6045</v>
      </c>
      <c r="L1582">
        <f t="shared" si="197"/>
        <v>9610</v>
      </c>
      <c r="M1582">
        <f t="shared" si="198"/>
        <v>233.1</v>
      </c>
      <c r="N1582">
        <f t="shared" si="199"/>
        <v>1</v>
      </c>
    </row>
    <row r="1583" spans="1:14">
      <c r="A1583">
        <f t="shared" si="192"/>
        <v>0</v>
      </c>
      <c r="B1583">
        <f t="shared" si="193"/>
        <v>0</v>
      </c>
      <c r="C1583">
        <v>80</v>
      </c>
      <c r="D1583">
        <v>48</v>
      </c>
      <c r="E1583">
        <f t="shared" si="194"/>
        <v>-999</v>
      </c>
      <c r="F1583">
        <f>能力值计算器!G2</f>
        <v>0</v>
      </c>
      <c r="G1583">
        <f>ROUNDDOWN((能力值计算器!F4+能力值计算器!E4*2+ROUNDDOWN(C1583/4,0))*能力值计算器!C2/100+10+能力值计算器!C2,0)</f>
        <v>155</v>
      </c>
      <c r="H1583">
        <f>ROUNDDOWN(ROUNDDOWN(ROUNDDOWN(ROUNDDOWN(ROUNDDOWN((能力值计算器!F6+能力值计算器!E6*2+ROUNDDOWN(D1583/4,0))*能力值计算器!C2/100+5,0)*能力值计算器!H6,0)*能力值计算器!K6,0)*能力值计算器!L6,0)*VLOOKUP(能力值计算器!J6,能力变化对照表!A:B,2,0),0)</f>
        <v>91</v>
      </c>
      <c r="I1583">
        <f>ROUNDDOWN(ROUNDDOWN(ROUNDDOWN(ROUNDDOWN(ROUNDDOWN((能力值计算器!F8+能力值计算器!E8*2+ROUNDDOWN(E1583/4,0))*能力值计算器!C2/100+5,0)*能力值计算器!H8,0)*能力值计算器!K8,0)*能力值计算器!L8,0)*VLOOKUP(能力值计算器!J8,能力变化对照表!A:B,2,0),0)</f>
        <v>-39</v>
      </c>
      <c r="J1583">
        <f t="shared" si="195"/>
        <v>0</v>
      </c>
      <c r="K1583">
        <f t="shared" si="196"/>
        <v>-6045</v>
      </c>
      <c r="L1583">
        <f t="shared" si="197"/>
        <v>8060</v>
      </c>
      <c r="M1583">
        <f t="shared" si="198"/>
        <v>233.1</v>
      </c>
      <c r="N1583">
        <f t="shared" si="199"/>
        <v>1</v>
      </c>
    </row>
    <row r="1584" spans="1:14">
      <c r="A1584">
        <f t="shared" si="192"/>
        <v>0</v>
      </c>
      <c r="B1584">
        <f t="shared" si="193"/>
        <v>0</v>
      </c>
      <c r="C1584">
        <v>80</v>
      </c>
      <c r="D1584">
        <v>136</v>
      </c>
      <c r="E1584">
        <f t="shared" si="194"/>
        <v>-999</v>
      </c>
      <c r="F1584">
        <f>能力值计算器!G2</f>
        <v>0</v>
      </c>
      <c r="G1584">
        <f>ROUNDDOWN((能力值计算器!F4+能力值计算器!E4*2+ROUNDDOWN(C1584/4,0))*能力值计算器!C2/100+10+能力值计算器!C2,0)</f>
        <v>155</v>
      </c>
      <c r="H1584">
        <f>ROUNDDOWN(ROUNDDOWN(ROUNDDOWN(ROUNDDOWN(ROUNDDOWN((能力值计算器!F6+能力值计算器!E6*2+ROUNDDOWN(D1584/4,0))*能力值计算器!C2/100+5,0)*能力值计算器!H6,0)*能力值计算器!K6,0)*能力值计算器!L6,0)*VLOOKUP(能力值计算器!J6,能力变化对照表!A:B,2,0),0)</f>
        <v>102</v>
      </c>
      <c r="I1584">
        <f>ROUNDDOWN(ROUNDDOWN(ROUNDDOWN(ROUNDDOWN(ROUNDDOWN((能力值计算器!F8+能力值计算器!E8*2+ROUNDDOWN(E1584/4,0))*能力值计算器!C2/100+5,0)*能力值计算器!H8,0)*能力值计算器!K8,0)*能力值计算器!L8,0)*VLOOKUP(能力值计算器!J8,能力变化对照表!A:B,2,0),0)</f>
        <v>-39</v>
      </c>
      <c r="J1584">
        <f t="shared" si="195"/>
        <v>0</v>
      </c>
      <c r="K1584">
        <f t="shared" si="196"/>
        <v>-6045</v>
      </c>
      <c r="L1584">
        <f t="shared" si="197"/>
        <v>9765</v>
      </c>
      <c r="M1584">
        <f t="shared" si="198"/>
        <v>233.1</v>
      </c>
      <c r="N1584">
        <f t="shared" si="199"/>
        <v>1</v>
      </c>
    </row>
    <row r="1585" spans="1:14">
      <c r="A1585">
        <f t="shared" si="192"/>
        <v>0</v>
      </c>
      <c r="B1585">
        <f t="shared" si="193"/>
        <v>0</v>
      </c>
      <c r="C1585">
        <v>80</v>
      </c>
      <c r="D1585">
        <v>40</v>
      </c>
      <c r="E1585">
        <f t="shared" si="194"/>
        <v>-999</v>
      </c>
      <c r="F1585">
        <f>能力值计算器!G2</f>
        <v>0</v>
      </c>
      <c r="G1585">
        <f>ROUNDDOWN((能力值计算器!F4+能力值计算器!E4*2+ROUNDDOWN(C1585/4,0))*能力值计算器!C2/100+10+能力值计算器!C2,0)</f>
        <v>155</v>
      </c>
      <c r="H1585">
        <f>ROUNDDOWN(ROUNDDOWN(ROUNDDOWN(ROUNDDOWN(ROUNDDOWN((能力值计算器!F6+能力值计算器!E6*2+ROUNDDOWN(D1585/4,0))*能力值计算器!C2/100+5,0)*能力值计算器!H6,0)*能力值计算器!K6,0)*能力值计算器!L6,0)*VLOOKUP(能力值计算器!J6,能力变化对照表!A:B,2,0),0)</f>
        <v>90</v>
      </c>
      <c r="I1585">
        <f>ROUNDDOWN(ROUNDDOWN(ROUNDDOWN(ROUNDDOWN(ROUNDDOWN((能力值计算器!F8+能力值计算器!E8*2+ROUNDDOWN(E1585/4,0))*能力值计算器!C2/100+5,0)*能力值计算器!H8,0)*能力值计算器!K8,0)*能力值计算器!L8,0)*VLOOKUP(能力值计算器!J8,能力变化对照表!A:B,2,0),0)</f>
        <v>-39</v>
      </c>
      <c r="J1585">
        <f t="shared" si="195"/>
        <v>0</v>
      </c>
      <c r="K1585">
        <f t="shared" si="196"/>
        <v>-6045</v>
      </c>
      <c r="L1585">
        <f t="shared" si="197"/>
        <v>7905</v>
      </c>
      <c r="M1585">
        <f t="shared" si="198"/>
        <v>233.1</v>
      </c>
      <c r="N1585">
        <f t="shared" si="199"/>
        <v>1</v>
      </c>
    </row>
    <row r="1586" spans="1:14">
      <c r="A1586">
        <f t="shared" si="192"/>
        <v>0</v>
      </c>
      <c r="B1586">
        <f t="shared" si="193"/>
        <v>0</v>
      </c>
      <c r="C1586">
        <v>80</v>
      </c>
      <c r="D1586">
        <v>144</v>
      </c>
      <c r="E1586">
        <f t="shared" si="194"/>
        <v>-999</v>
      </c>
      <c r="F1586">
        <f>能力值计算器!G2</f>
        <v>0</v>
      </c>
      <c r="G1586">
        <f>ROUNDDOWN((能力值计算器!F4+能力值计算器!E4*2+ROUNDDOWN(C1586/4,0))*能力值计算器!C2/100+10+能力值计算器!C2,0)</f>
        <v>155</v>
      </c>
      <c r="H1586">
        <f>ROUNDDOWN(ROUNDDOWN(ROUNDDOWN(ROUNDDOWN(ROUNDDOWN((能力值计算器!F6+能力值计算器!E6*2+ROUNDDOWN(D1586/4,0))*能力值计算器!C2/100+5,0)*能力值计算器!H6,0)*能力值计算器!K6,0)*能力值计算器!L6,0)*VLOOKUP(能力值计算器!J6,能力变化对照表!A:B,2,0),0)</f>
        <v>103</v>
      </c>
      <c r="I1586">
        <f>ROUNDDOWN(ROUNDDOWN(ROUNDDOWN(ROUNDDOWN(ROUNDDOWN((能力值计算器!F8+能力值计算器!E8*2+ROUNDDOWN(E1586/4,0))*能力值计算器!C2/100+5,0)*能力值计算器!H8,0)*能力值计算器!K8,0)*能力值计算器!L8,0)*VLOOKUP(能力值计算器!J8,能力变化对照表!A:B,2,0),0)</f>
        <v>-39</v>
      </c>
      <c r="J1586">
        <f t="shared" si="195"/>
        <v>0</v>
      </c>
      <c r="K1586">
        <f t="shared" si="196"/>
        <v>-6045</v>
      </c>
      <c r="L1586">
        <f t="shared" si="197"/>
        <v>9920</v>
      </c>
      <c r="M1586">
        <f t="shared" si="198"/>
        <v>233.1</v>
      </c>
      <c r="N1586">
        <f t="shared" si="199"/>
        <v>1</v>
      </c>
    </row>
    <row r="1587" spans="1:14">
      <c r="A1587">
        <f t="shared" si="192"/>
        <v>0</v>
      </c>
      <c r="B1587">
        <f t="shared" si="193"/>
        <v>0</v>
      </c>
      <c r="C1587">
        <v>80</v>
      </c>
      <c r="D1587">
        <v>32</v>
      </c>
      <c r="E1587">
        <f t="shared" si="194"/>
        <v>-999</v>
      </c>
      <c r="F1587">
        <f>能力值计算器!G2</f>
        <v>0</v>
      </c>
      <c r="G1587">
        <f>ROUNDDOWN((能力值计算器!F4+能力值计算器!E4*2+ROUNDDOWN(C1587/4,0))*能力值计算器!C2/100+10+能力值计算器!C2,0)</f>
        <v>155</v>
      </c>
      <c r="H1587">
        <f>ROUNDDOWN(ROUNDDOWN(ROUNDDOWN(ROUNDDOWN(ROUNDDOWN((能力值计算器!F6+能力值计算器!E6*2+ROUNDDOWN(D1587/4,0))*能力值计算器!C2/100+5,0)*能力值计算器!H6,0)*能力值计算器!K6,0)*能力值计算器!L6,0)*VLOOKUP(能力值计算器!J6,能力变化对照表!A:B,2,0),0)</f>
        <v>89</v>
      </c>
      <c r="I1587">
        <f>ROUNDDOWN(ROUNDDOWN(ROUNDDOWN(ROUNDDOWN(ROUNDDOWN((能力值计算器!F8+能力值计算器!E8*2+ROUNDDOWN(E1587/4,0))*能力值计算器!C2/100+5,0)*能力值计算器!H8,0)*能力值计算器!K8,0)*能力值计算器!L8,0)*VLOOKUP(能力值计算器!J8,能力变化对照表!A:B,2,0),0)</f>
        <v>-39</v>
      </c>
      <c r="J1587">
        <f t="shared" si="195"/>
        <v>0</v>
      </c>
      <c r="K1587">
        <f t="shared" si="196"/>
        <v>-6045</v>
      </c>
      <c r="L1587">
        <f t="shared" si="197"/>
        <v>7750</v>
      </c>
      <c r="M1587">
        <f t="shared" si="198"/>
        <v>233.1</v>
      </c>
      <c r="N1587">
        <f t="shared" si="199"/>
        <v>1</v>
      </c>
    </row>
    <row r="1588" spans="1:14">
      <c r="A1588">
        <f t="shared" si="192"/>
        <v>0</v>
      </c>
      <c r="B1588">
        <f t="shared" si="193"/>
        <v>0</v>
      </c>
      <c r="C1588">
        <v>80</v>
      </c>
      <c r="D1588">
        <v>152</v>
      </c>
      <c r="E1588">
        <f t="shared" si="194"/>
        <v>-999</v>
      </c>
      <c r="F1588">
        <f>能力值计算器!G2</f>
        <v>0</v>
      </c>
      <c r="G1588">
        <f>ROUNDDOWN((能力值计算器!F4+能力值计算器!E4*2+ROUNDDOWN(C1588/4,0))*能力值计算器!C2/100+10+能力值计算器!C2,0)</f>
        <v>155</v>
      </c>
      <c r="H1588">
        <f>ROUNDDOWN(ROUNDDOWN(ROUNDDOWN(ROUNDDOWN(ROUNDDOWN((能力值计算器!F6+能力值计算器!E6*2+ROUNDDOWN(D1588/4,0))*能力值计算器!C2/100+5,0)*能力值计算器!H6,0)*能力值计算器!K6,0)*能力值计算器!L6,0)*VLOOKUP(能力值计算器!J6,能力变化对照表!A:B,2,0),0)</f>
        <v>104</v>
      </c>
      <c r="I1588">
        <f>ROUNDDOWN(ROUNDDOWN(ROUNDDOWN(ROUNDDOWN(ROUNDDOWN((能力值计算器!F8+能力值计算器!E8*2+ROUNDDOWN(E1588/4,0))*能力值计算器!C2/100+5,0)*能力值计算器!H8,0)*能力值计算器!K8,0)*能力值计算器!L8,0)*VLOOKUP(能力值计算器!J8,能力变化对照表!A:B,2,0),0)</f>
        <v>-39</v>
      </c>
      <c r="J1588">
        <f t="shared" si="195"/>
        <v>0</v>
      </c>
      <c r="K1588">
        <f t="shared" si="196"/>
        <v>-6045</v>
      </c>
      <c r="L1588">
        <f t="shared" si="197"/>
        <v>10075</v>
      </c>
      <c r="M1588">
        <f t="shared" si="198"/>
        <v>233.1</v>
      </c>
      <c r="N1588">
        <f t="shared" si="199"/>
        <v>1</v>
      </c>
    </row>
    <row r="1589" spans="1:14">
      <c r="A1589">
        <f t="shared" si="192"/>
        <v>0</v>
      </c>
      <c r="B1589">
        <f t="shared" si="193"/>
        <v>0</v>
      </c>
      <c r="C1589">
        <v>80</v>
      </c>
      <c r="D1589">
        <v>24</v>
      </c>
      <c r="E1589">
        <f t="shared" si="194"/>
        <v>-999</v>
      </c>
      <c r="F1589">
        <f>能力值计算器!G2</f>
        <v>0</v>
      </c>
      <c r="G1589">
        <f>ROUNDDOWN((能力值计算器!F4+能力值计算器!E4*2+ROUNDDOWN(C1589/4,0))*能力值计算器!C2/100+10+能力值计算器!C2,0)</f>
        <v>155</v>
      </c>
      <c r="H1589">
        <f>ROUNDDOWN(ROUNDDOWN(ROUNDDOWN(ROUNDDOWN(ROUNDDOWN((能力值计算器!F6+能力值计算器!E6*2+ROUNDDOWN(D1589/4,0))*能力值计算器!C2/100+5,0)*能力值计算器!H6,0)*能力值计算器!K6,0)*能力值计算器!L6,0)*VLOOKUP(能力值计算器!J6,能力变化对照表!A:B,2,0),0)</f>
        <v>88</v>
      </c>
      <c r="I1589">
        <f>ROUNDDOWN(ROUNDDOWN(ROUNDDOWN(ROUNDDOWN(ROUNDDOWN((能力值计算器!F8+能力值计算器!E8*2+ROUNDDOWN(E1589/4,0))*能力值计算器!C2/100+5,0)*能力值计算器!H8,0)*能力值计算器!K8,0)*能力值计算器!L8,0)*VLOOKUP(能力值计算器!J8,能力变化对照表!A:B,2,0),0)</f>
        <v>-39</v>
      </c>
      <c r="J1589">
        <f t="shared" si="195"/>
        <v>0</v>
      </c>
      <c r="K1589">
        <f t="shared" si="196"/>
        <v>-6045</v>
      </c>
      <c r="L1589">
        <f t="shared" si="197"/>
        <v>7595</v>
      </c>
      <c r="M1589">
        <f t="shared" si="198"/>
        <v>233.1</v>
      </c>
      <c r="N1589">
        <f t="shared" si="199"/>
        <v>1</v>
      </c>
    </row>
    <row r="1590" spans="1:14">
      <c r="A1590">
        <f t="shared" si="192"/>
        <v>0</v>
      </c>
      <c r="B1590">
        <f t="shared" si="193"/>
        <v>0</v>
      </c>
      <c r="C1590">
        <v>80</v>
      </c>
      <c r="D1590">
        <v>160</v>
      </c>
      <c r="E1590">
        <f t="shared" si="194"/>
        <v>-999</v>
      </c>
      <c r="F1590">
        <f>能力值计算器!G2</f>
        <v>0</v>
      </c>
      <c r="G1590">
        <f>ROUNDDOWN((能力值计算器!F4+能力值计算器!E4*2+ROUNDDOWN(C1590/4,0))*能力值计算器!C2/100+10+能力值计算器!C2,0)</f>
        <v>155</v>
      </c>
      <c r="H1590">
        <f>ROUNDDOWN(ROUNDDOWN(ROUNDDOWN(ROUNDDOWN(ROUNDDOWN((能力值计算器!F6+能力值计算器!E6*2+ROUNDDOWN(D1590/4,0))*能力值计算器!C2/100+5,0)*能力值计算器!H6,0)*能力值计算器!K6,0)*能力值计算器!L6,0)*VLOOKUP(能力值计算器!J6,能力变化对照表!A:B,2,0),0)</f>
        <v>105</v>
      </c>
      <c r="I1590">
        <f>ROUNDDOWN(ROUNDDOWN(ROUNDDOWN(ROUNDDOWN(ROUNDDOWN((能力值计算器!F8+能力值计算器!E8*2+ROUNDDOWN(E1590/4,0))*能力值计算器!C2/100+5,0)*能力值计算器!H8,0)*能力值计算器!K8,0)*能力值计算器!L8,0)*VLOOKUP(能力值计算器!J8,能力变化对照表!A:B,2,0),0)</f>
        <v>-39</v>
      </c>
      <c r="J1590">
        <f t="shared" si="195"/>
        <v>0</v>
      </c>
      <c r="K1590">
        <f t="shared" si="196"/>
        <v>-6045</v>
      </c>
      <c r="L1590">
        <f t="shared" si="197"/>
        <v>10230</v>
      </c>
      <c r="M1590">
        <f t="shared" si="198"/>
        <v>233.1</v>
      </c>
      <c r="N1590">
        <f t="shared" si="199"/>
        <v>1</v>
      </c>
    </row>
    <row r="1591" spans="1:14">
      <c r="A1591">
        <f t="shared" si="192"/>
        <v>0</v>
      </c>
      <c r="B1591">
        <f t="shared" si="193"/>
        <v>0</v>
      </c>
      <c r="C1591">
        <v>80</v>
      </c>
      <c r="D1591">
        <v>16</v>
      </c>
      <c r="E1591">
        <f t="shared" si="194"/>
        <v>-999</v>
      </c>
      <c r="F1591">
        <f>能力值计算器!G2</f>
        <v>0</v>
      </c>
      <c r="G1591">
        <f>ROUNDDOWN((能力值计算器!F4+能力值计算器!E4*2+ROUNDDOWN(C1591/4,0))*能力值计算器!C2/100+10+能力值计算器!C2,0)</f>
        <v>155</v>
      </c>
      <c r="H1591">
        <f>ROUNDDOWN(ROUNDDOWN(ROUNDDOWN(ROUNDDOWN(ROUNDDOWN((能力值计算器!F6+能力值计算器!E6*2+ROUNDDOWN(D1591/4,0))*能力值计算器!C2/100+5,0)*能力值计算器!H6,0)*能力值计算器!K6,0)*能力值计算器!L6,0)*VLOOKUP(能力值计算器!J6,能力变化对照表!A:B,2,0),0)</f>
        <v>87</v>
      </c>
      <c r="I1591">
        <f>ROUNDDOWN(ROUNDDOWN(ROUNDDOWN(ROUNDDOWN(ROUNDDOWN((能力值计算器!F8+能力值计算器!E8*2+ROUNDDOWN(E1591/4,0))*能力值计算器!C2/100+5,0)*能力值计算器!H8,0)*能力值计算器!K8,0)*能力值计算器!L8,0)*VLOOKUP(能力值计算器!J8,能力变化对照表!A:B,2,0),0)</f>
        <v>-39</v>
      </c>
      <c r="J1591">
        <f t="shared" si="195"/>
        <v>0</v>
      </c>
      <c r="K1591">
        <f t="shared" si="196"/>
        <v>-6045</v>
      </c>
      <c r="L1591">
        <f t="shared" si="197"/>
        <v>7440</v>
      </c>
      <c r="M1591">
        <f t="shared" si="198"/>
        <v>233.1</v>
      </c>
      <c r="N1591">
        <f t="shared" si="199"/>
        <v>1</v>
      </c>
    </row>
    <row r="1592" spans="1:14">
      <c r="A1592">
        <f t="shared" si="192"/>
        <v>0</v>
      </c>
      <c r="B1592">
        <f t="shared" si="193"/>
        <v>0</v>
      </c>
      <c r="C1592">
        <v>80</v>
      </c>
      <c r="D1592">
        <v>168</v>
      </c>
      <c r="E1592">
        <f t="shared" si="194"/>
        <v>-999</v>
      </c>
      <c r="F1592">
        <f>能力值计算器!G2</f>
        <v>0</v>
      </c>
      <c r="G1592">
        <f>ROUNDDOWN((能力值计算器!F4+能力值计算器!E4*2+ROUNDDOWN(C1592/4,0))*能力值计算器!C2/100+10+能力值计算器!C2,0)</f>
        <v>155</v>
      </c>
      <c r="H1592">
        <f>ROUNDDOWN(ROUNDDOWN(ROUNDDOWN(ROUNDDOWN(ROUNDDOWN((能力值计算器!F6+能力值计算器!E6*2+ROUNDDOWN(D1592/4,0))*能力值计算器!C2/100+5,0)*能力值计算器!H6,0)*能力值计算器!K6,0)*能力值计算器!L6,0)*VLOOKUP(能力值计算器!J6,能力变化对照表!A:B,2,0),0)</f>
        <v>106</v>
      </c>
      <c r="I1592">
        <f>ROUNDDOWN(ROUNDDOWN(ROUNDDOWN(ROUNDDOWN(ROUNDDOWN((能力值计算器!F8+能力值计算器!E8*2+ROUNDDOWN(E1592/4,0))*能力值计算器!C2/100+5,0)*能力值计算器!H8,0)*能力值计算器!K8,0)*能力值计算器!L8,0)*VLOOKUP(能力值计算器!J8,能力变化对照表!A:B,2,0),0)</f>
        <v>-39</v>
      </c>
      <c r="J1592">
        <f t="shared" si="195"/>
        <v>0</v>
      </c>
      <c r="K1592">
        <f t="shared" si="196"/>
        <v>-6045</v>
      </c>
      <c r="L1592">
        <f t="shared" si="197"/>
        <v>10385</v>
      </c>
      <c r="M1592">
        <f t="shared" si="198"/>
        <v>233.1</v>
      </c>
      <c r="N1592">
        <f t="shared" si="199"/>
        <v>1</v>
      </c>
    </row>
    <row r="1593" spans="1:14">
      <c r="A1593">
        <f t="shared" si="192"/>
        <v>0</v>
      </c>
      <c r="B1593">
        <f t="shared" si="193"/>
        <v>0</v>
      </c>
      <c r="C1593">
        <v>80</v>
      </c>
      <c r="D1593">
        <v>8</v>
      </c>
      <c r="E1593">
        <f t="shared" si="194"/>
        <v>-999</v>
      </c>
      <c r="F1593">
        <f>能力值计算器!G2</f>
        <v>0</v>
      </c>
      <c r="G1593">
        <f>ROUNDDOWN((能力值计算器!F4+能力值计算器!E4*2+ROUNDDOWN(C1593/4,0))*能力值计算器!C2/100+10+能力值计算器!C2,0)</f>
        <v>155</v>
      </c>
      <c r="H1593">
        <f>ROUNDDOWN(ROUNDDOWN(ROUNDDOWN(ROUNDDOWN(ROUNDDOWN((能力值计算器!F6+能力值计算器!E6*2+ROUNDDOWN(D1593/4,0))*能力值计算器!C2/100+5,0)*能力值计算器!H6,0)*能力值计算器!K6,0)*能力值计算器!L6,0)*VLOOKUP(能力值计算器!J6,能力变化对照表!A:B,2,0),0)</f>
        <v>86</v>
      </c>
      <c r="I1593">
        <f>ROUNDDOWN(ROUNDDOWN(ROUNDDOWN(ROUNDDOWN(ROUNDDOWN((能力值计算器!F8+能力值计算器!E8*2+ROUNDDOWN(E1593/4,0))*能力值计算器!C2/100+5,0)*能力值计算器!H8,0)*能力值计算器!K8,0)*能力值计算器!L8,0)*VLOOKUP(能力值计算器!J8,能力变化对照表!A:B,2,0),0)</f>
        <v>-39</v>
      </c>
      <c r="J1593">
        <f t="shared" si="195"/>
        <v>0</v>
      </c>
      <c r="K1593">
        <f t="shared" si="196"/>
        <v>-6045</v>
      </c>
      <c r="L1593">
        <f t="shared" si="197"/>
        <v>7285</v>
      </c>
      <c r="M1593">
        <f t="shared" si="198"/>
        <v>233.1</v>
      </c>
      <c r="N1593">
        <f t="shared" si="199"/>
        <v>1</v>
      </c>
    </row>
    <row r="1594" spans="1:14">
      <c r="A1594">
        <f t="shared" si="192"/>
        <v>0</v>
      </c>
      <c r="B1594">
        <f t="shared" si="193"/>
        <v>0</v>
      </c>
      <c r="C1594">
        <v>80</v>
      </c>
      <c r="D1594">
        <v>0</v>
      </c>
      <c r="E1594">
        <f t="shared" si="194"/>
        <v>-999</v>
      </c>
      <c r="F1594">
        <f>能力值计算器!G2</f>
        <v>0</v>
      </c>
      <c r="G1594">
        <f>ROUNDDOWN((能力值计算器!F4+能力值计算器!E4*2+ROUNDDOWN(C1594/4,0))*能力值计算器!C2/100+10+能力值计算器!C2,0)</f>
        <v>155</v>
      </c>
      <c r="H1594">
        <f>ROUNDDOWN(ROUNDDOWN(ROUNDDOWN(ROUNDDOWN(ROUNDDOWN((能力值计算器!F6+能力值计算器!E6*2+ROUNDDOWN(D1594/4,0))*能力值计算器!C2/100+5,0)*能力值计算器!H6,0)*能力值计算器!K6,0)*能力值计算器!L6,0)*VLOOKUP(能力值计算器!J6,能力变化对照表!A:B,2,0),0)</f>
        <v>85</v>
      </c>
      <c r="I1594">
        <f>ROUNDDOWN(ROUNDDOWN(ROUNDDOWN(ROUNDDOWN(ROUNDDOWN((能力值计算器!F8+能力值计算器!E8*2+ROUNDDOWN(E1594/4,0))*能力值计算器!C2/100+5,0)*能力值计算器!H8,0)*能力值计算器!K8,0)*能力值计算器!L8,0)*VLOOKUP(能力值计算器!J8,能力变化对照表!A:B,2,0),0)</f>
        <v>-39</v>
      </c>
      <c r="J1594">
        <f t="shared" si="195"/>
        <v>0</v>
      </c>
      <c r="K1594">
        <f t="shared" si="196"/>
        <v>-6045</v>
      </c>
      <c r="L1594">
        <f t="shared" si="197"/>
        <v>7130</v>
      </c>
      <c r="M1594">
        <f t="shared" si="198"/>
        <v>233.1</v>
      </c>
      <c r="N1594">
        <f t="shared" si="199"/>
        <v>1</v>
      </c>
    </row>
    <row r="1595" spans="1:14">
      <c r="A1595">
        <f t="shared" si="192"/>
        <v>0</v>
      </c>
      <c r="B1595">
        <f t="shared" si="193"/>
        <v>0</v>
      </c>
      <c r="C1595">
        <v>80</v>
      </c>
      <c r="D1595">
        <v>176</v>
      </c>
      <c r="E1595">
        <f t="shared" si="194"/>
        <v>-999</v>
      </c>
      <c r="F1595">
        <f>能力值计算器!G2</f>
        <v>0</v>
      </c>
      <c r="G1595">
        <f>ROUNDDOWN((能力值计算器!F4+能力值计算器!E4*2+ROUNDDOWN(C1595/4,0))*能力值计算器!C2/100+10+能力值计算器!C2,0)</f>
        <v>155</v>
      </c>
      <c r="H1595">
        <f>ROUNDDOWN(ROUNDDOWN(ROUNDDOWN(ROUNDDOWN(ROUNDDOWN((能力值计算器!F6+能力值计算器!E6*2+ROUNDDOWN(D1595/4,0))*能力值计算器!C2/100+5,0)*能力值计算器!H6,0)*能力值计算器!K6,0)*能力值计算器!L6,0)*VLOOKUP(能力值计算器!J6,能力变化对照表!A:B,2,0),0)</f>
        <v>107</v>
      </c>
      <c r="I1595">
        <f>ROUNDDOWN(ROUNDDOWN(ROUNDDOWN(ROUNDDOWN(ROUNDDOWN((能力值计算器!F8+能力值计算器!E8*2+ROUNDDOWN(E1595/4,0))*能力值计算器!C2/100+5,0)*能力值计算器!H8,0)*能力值计算器!K8,0)*能力值计算器!L8,0)*VLOOKUP(能力值计算器!J8,能力变化对照表!A:B,2,0),0)</f>
        <v>-39</v>
      </c>
      <c r="J1595">
        <f t="shared" si="195"/>
        <v>0</v>
      </c>
      <c r="K1595">
        <f t="shared" si="196"/>
        <v>-6045</v>
      </c>
      <c r="L1595">
        <f t="shared" si="197"/>
        <v>10540</v>
      </c>
      <c r="M1595">
        <f t="shared" si="198"/>
        <v>233.1</v>
      </c>
      <c r="N1595">
        <f t="shared" si="199"/>
        <v>1</v>
      </c>
    </row>
    <row r="1596" spans="1:14">
      <c r="A1596">
        <f t="shared" si="192"/>
        <v>0</v>
      </c>
      <c r="B1596">
        <f t="shared" si="193"/>
        <v>0</v>
      </c>
      <c r="C1596">
        <v>192</v>
      </c>
      <c r="D1596">
        <v>32</v>
      </c>
      <c r="E1596">
        <f t="shared" si="194"/>
        <v>-999</v>
      </c>
      <c r="F1596">
        <f>能力值计算器!G2</f>
        <v>0</v>
      </c>
      <c r="G1596">
        <f>ROUNDDOWN((能力值计算器!F4+能力值计算器!E4*2+ROUNDDOWN(C1596/4,0))*能力值计算器!C2/100+10+能力值计算器!C2,0)</f>
        <v>169</v>
      </c>
      <c r="H1596">
        <f>ROUNDDOWN(ROUNDDOWN(ROUNDDOWN(ROUNDDOWN(ROUNDDOWN((能力值计算器!F6+能力值计算器!E6*2+ROUNDDOWN(D1596/4,0))*能力值计算器!C2/100+5,0)*能力值计算器!H6,0)*能力值计算器!K6,0)*能力值计算器!L6,0)*VLOOKUP(能力值计算器!J6,能力变化对照表!A:B,2,0),0)</f>
        <v>89</v>
      </c>
      <c r="I1596">
        <f>ROUNDDOWN(ROUNDDOWN(ROUNDDOWN(ROUNDDOWN(ROUNDDOWN((能力值计算器!F8+能力值计算器!E8*2+ROUNDDOWN(E1596/4,0))*能力值计算器!C2/100+5,0)*能力值计算器!H8,0)*能力值计算器!K8,0)*能力值计算器!L8,0)*VLOOKUP(能力值计算器!J8,能力变化对照表!A:B,2,0),0)</f>
        <v>-39</v>
      </c>
      <c r="J1596">
        <f t="shared" si="195"/>
        <v>0</v>
      </c>
      <c r="K1596">
        <f t="shared" si="196"/>
        <v>-6591</v>
      </c>
      <c r="L1596">
        <f t="shared" si="197"/>
        <v>8450</v>
      </c>
      <c r="M1596">
        <f t="shared" si="198"/>
        <v>247.1</v>
      </c>
      <c r="N1596">
        <f t="shared" si="199"/>
        <v>1</v>
      </c>
    </row>
    <row r="1597" spans="1:14">
      <c r="A1597">
        <f t="shared" si="192"/>
        <v>0</v>
      </c>
      <c r="B1597">
        <f t="shared" si="193"/>
        <v>0</v>
      </c>
      <c r="C1597">
        <v>72</v>
      </c>
      <c r="D1597">
        <v>96</v>
      </c>
      <c r="E1597">
        <f t="shared" si="194"/>
        <v>-999</v>
      </c>
      <c r="F1597">
        <f>能力值计算器!G2</f>
        <v>0</v>
      </c>
      <c r="G1597">
        <f>ROUNDDOWN((能力值计算器!F4+能力值计算器!E4*2+ROUNDDOWN(C1597/4,0))*能力值计算器!C2/100+10+能力值计算器!C2,0)</f>
        <v>154</v>
      </c>
      <c r="H1597">
        <f>ROUNDDOWN(ROUNDDOWN(ROUNDDOWN(ROUNDDOWN(ROUNDDOWN((能力值计算器!F6+能力值计算器!E6*2+ROUNDDOWN(D1597/4,0))*能力值计算器!C2/100+5,0)*能力值计算器!H6,0)*能力值计算器!K6,0)*能力值计算器!L6,0)*VLOOKUP(能力值计算器!J6,能力变化对照表!A:B,2,0),0)</f>
        <v>97</v>
      </c>
      <c r="I1597">
        <f>ROUNDDOWN(ROUNDDOWN(ROUNDDOWN(ROUNDDOWN(ROUNDDOWN((能力值计算器!F8+能力值计算器!E8*2+ROUNDDOWN(E1597/4,0))*能力值计算器!C2/100+5,0)*能力值计算器!H8,0)*能力值计算器!K8,0)*能力值计算器!L8,0)*VLOOKUP(能力值计算器!J8,能力变化对照表!A:B,2,0),0)</f>
        <v>-39</v>
      </c>
      <c r="J1597">
        <f t="shared" si="195"/>
        <v>0</v>
      </c>
      <c r="K1597">
        <f t="shared" si="196"/>
        <v>-6006</v>
      </c>
      <c r="L1597">
        <f t="shared" si="197"/>
        <v>8932</v>
      </c>
      <c r="M1597">
        <f t="shared" si="198"/>
        <v>232.1</v>
      </c>
      <c r="N1597">
        <f t="shared" si="199"/>
        <v>1</v>
      </c>
    </row>
    <row r="1598" spans="1:14">
      <c r="A1598">
        <f t="shared" si="192"/>
        <v>0</v>
      </c>
      <c r="B1598">
        <f t="shared" si="193"/>
        <v>0</v>
      </c>
      <c r="C1598">
        <v>72</v>
      </c>
      <c r="D1598">
        <v>88</v>
      </c>
      <c r="E1598">
        <f t="shared" si="194"/>
        <v>-999</v>
      </c>
      <c r="F1598">
        <f>能力值计算器!G2</f>
        <v>0</v>
      </c>
      <c r="G1598">
        <f>ROUNDDOWN((能力值计算器!F4+能力值计算器!E4*2+ROUNDDOWN(C1598/4,0))*能力值计算器!C2/100+10+能力值计算器!C2,0)</f>
        <v>154</v>
      </c>
      <c r="H1598">
        <f>ROUNDDOWN(ROUNDDOWN(ROUNDDOWN(ROUNDDOWN(ROUNDDOWN((能力值计算器!F6+能力值计算器!E6*2+ROUNDDOWN(D1598/4,0))*能力值计算器!C2/100+5,0)*能力值计算器!H6,0)*能力值计算器!K6,0)*能力值计算器!L6,0)*VLOOKUP(能力值计算器!J6,能力变化对照表!A:B,2,0),0)</f>
        <v>96</v>
      </c>
      <c r="I1598">
        <f>ROUNDDOWN(ROUNDDOWN(ROUNDDOWN(ROUNDDOWN(ROUNDDOWN((能力值计算器!F8+能力值计算器!E8*2+ROUNDDOWN(E1598/4,0))*能力值计算器!C2/100+5,0)*能力值计算器!H8,0)*能力值计算器!K8,0)*能力值计算器!L8,0)*VLOOKUP(能力值计算器!J8,能力变化对照表!A:B,2,0),0)</f>
        <v>-39</v>
      </c>
      <c r="J1598">
        <f t="shared" si="195"/>
        <v>0</v>
      </c>
      <c r="K1598">
        <f t="shared" si="196"/>
        <v>-6006</v>
      </c>
      <c r="L1598">
        <f t="shared" si="197"/>
        <v>8778</v>
      </c>
      <c r="M1598">
        <f t="shared" si="198"/>
        <v>232.1</v>
      </c>
      <c r="N1598">
        <f t="shared" si="199"/>
        <v>1</v>
      </c>
    </row>
    <row r="1599" spans="1:14">
      <c r="A1599">
        <f t="shared" si="192"/>
        <v>0</v>
      </c>
      <c r="B1599">
        <f t="shared" si="193"/>
        <v>0</v>
      </c>
      <c r="C1599">
        <v>192</v>
      </c>
      <c r="D1599">
        <v>40</v>
      </c>
      <c r="E1599">
        <f t="shared" si="194"/>
        <v>-999</v>
      </c>
      <c r="F1599">
        <f>能力值计算器!G2</f>
        <v>0</v>
      </c>
      <c r="G1599">
        <f>ROUNDDOWN((能力值计算器!F4+能力值计算器!E4*2+ROUNDDOWN(C1599/4,0))*能力值计算器!C2/100+10+能力值计算器!C2,0)</f>
        <v>169</v>
      </c>
      <c r="H1599">
        <f>ROUNDDOWN(ROUNDDOWN(ROUNDDOWN(ROUNDDOWN(ROUNDDOWN((能力值计算器!F6+能力值计算器!E6*2+ROUNDDOWN(D1599/4,0))*能力值计算器!C2/100+5,0)*能力值计算器!H6,0)*能力值计算器!K6,0)*能力值计算器!L6,0)*VLOOKUP(能力值计算器!J6,能力变化对照表!A:B,2,0),0)</f>
        <v>90</v>
      </c>
      <c r="I1599">
        <f>ROUNDDOWN(ROUNDDOWN(ROUNDDOWN(ROUNDDOWN(ROUNDDOWN((能力值计算器!F8+能力值计算器!E8*2+ROUNDDOWN(E1599/4,0))*能力值计算器!C2/100+5,0)*能力值计算器!H8,0)*能力值计算器!K8,0)*能力值计算器!L8,0)*VLOOKUP(能力值计算器!J8,能力变化对照表!A:B,2,0),0)</f>
        <v>-39</v>
      </c>
      <c r="J1599">
        <f t="shared" si="195"/>
        <v>0</v>
      </c>
      <c r="K1599">
        <f t="shared" si="196"/>
        <v>-6591</v>
      </c>
      <c r="L1599">
        <f t="shared" si="197"/>
        <v>8619</v>
      </c>
      <c r="M1599">
        <f t="shared" si="198"/>
        <v>247.1</v>
      </c>
      <c r="N1599">
        <f t="shared" si="199"/>
        <v>1</v>
      </c>
    </row>
    <row r="1600" spans="1:14">
      <c r="A1600">
        <f t="shared" si="192"/>
        <v>0</v>
      </c>
      <c r="B1600">
        <f t="shared" si="193"/>
        <v>0</v>
      </c>
      <c r="C1600">
        <v>192</v>
      </c>
      <c r="D1600">
        <v>24</v>
      </c>
      <c r="E1600">
        <f t="shared" si="194"/>
        <v>-999</v>
      </c>
      <c r="F1600">
        <f>能力值计算器!G2</f>
        <v>0</v>
      </c>
      <c r="G1600">
        <f>ROUNDDOWN((能力值计算器!F4+能力值计算器!E4*2+ROUNDDOWN(C1600/4,0))*能力值计算器!C2/100+10+能力值计算器!C2,0)</f>
        <v>169</v>
      </c>
      <c r="H1600">
        <f>ROUNDDOWN(ROUNDDOWN(ROUNDDOWN(ROUNDDOWN(ROUNDDOWN((能力值计算器!F6+能力值计算器!E6*2+ROUNDDOWN(D1600/4,0))*能力值计算器!C2/100+5,0)*能力值计算器!H6,0)*能力值计算器!K6,0)*能力值计算器!L6,0)*VLOOKUP(能力值计算器!J6,能力变化对照表!A:B,2,0),0)</f>
        <v>88</v>
      </c>
      <c r="I1600">
        <f>ROUNDDOWN(ROUNDDOWN(ROUNDDOWN(ROUNDDOWN(ROUNDDOWN((能力值计算器!F8+能力值计算器!E8*2+ROUNDDOWN(E1600/4,0))*能力值计算器!C2/100+5,0)*能力值计算器!H8,0)*能力值计算器!K8,0)*能力值计算器!L8,0)*VLOOKUP(能力值计算器!J8,能力变化对照表!A:B,2,0),0)</f>
        <v>-39</v>
      </c>
      <c r="J1600">
        <f t="shared" si="195"/>
        <v>0</v>
      </c>
      <c r="K1600">
        <f t="shared" si="196"/>
        <v>-6591</v>
      </c>
      <c r="L1600">
        <f t="shared" si="197"/>
        <v>8281</v>
      </c>
      <c r="M1600">
        <f t="shared" si="198"/>
        <v>247.1</v>
      </c>
      <c r="N1600">
        <f t="shared" si="199"/>
        <v>1</v>
      </c>
    </row>
    <row r="1601" spans="1:14">
      <c r="A1601">
        <f t="shared" si="192"/>
        <v>0</v>
      </c>
      <c r="B1601">
        <f t="shared" si="193"/>
        <v>0</v>
      </c>
      <c r="C1601">
        <v>72</v>
      </c>
      <c r="D1601">
        <v>104</v>
      </c>
      <c r="E1601">
        <f t="shared" si="194"/>
        <v>-999</v>
      </c>
      <c r="F1601">
        <f>能力值计算器!G2</f>
        <v>0</v>
      </c>
      <c r="G1601">
        <f>ROUNDDOWN((能力值计算器!F4+能力值计算器!E4*2+ROUNDDOWN(C1601/4,0))*能力值计算器!C2/100+10+能力值计算器!C2,0)</f>
        <v>154</v>
      </c>
      <c r="H1601">
        <f>ROUNDDOWN(ROUNDDOWN(ROUNDDOWN(ROUNDDOWN(ROUNDDOWN((能力值计算器!F6+能力值计算器!E6*2+ROUNDDOWN(D1601/4,0))*能力值计算器!C2/100+5,0)*能力值计算器!H6,0)*能力值计算器!K6,0)*能力值计算器!L6,0)*VLOOKUP(能力值计算器!J6,能力变化对照表!A:B,2,0),0)</f>
        <v>98</v>
      </c>
      <c r="I1601">
        <f>ROUNDDOWN(ROUNDDOWN(ROUNDDOWN(ROUNDDOWN(ROUNDDOWN((能力值计算器!F8+能力值计算器!E8*2+ROUNDDOWN(E1601/4,0))*能力值计算器!C2/100+5,0)*能力值计算器!H8,0)*能力值计算器!K8,0)*能力值计算器!L8,0)*VLOOKUP(能力值计算器!J8,能力变化对照表!A:B,2,0),0)</f>
        <v>-39</v>
      </c>
      <c r="J1601">
        <f t="shared" si="195"/>
        <v>0</v>
      </c>
      <c r="K1601">
        <f t="shared" si="196"/>
        <v>-6006</v>
      </c>
      <c r="L1601">
        <f t="shared" si="197"/>
        <v>9086</v>
      </c>
      <c r="M1601">
        <f t="shared" si="198"/>
        <v>232.1</v>
      </c>
      <c r="N1601">
        <f t="shared" si="199"/>
        <v>1</v>
      </c>
    </row>
    <row r="1602" spans="1:14">
      <c r="A1602">
        <f t="shared" ref="A1602:A1665" si="200">IF(N1602=1,0,L1602+1/M1602)</f>
        <v>0</v>
      </c>
      <c r="B1602">
        <f t="shared" ref="B1602:B1665" si="201">IF(A1602=MAX(A:A),1,0)</f>
        <v>0</v>
      </c>
      <c r="C1602">
        <v>72</v>
      </c>
      <c r="D1602">
        <v>80</v>
      </c>
      <c r="E1602">
        <f t="shared" ref="E1602:E1665" si="202">IF(F1602-D1602-C1602&gt;253,-999,IF(F1602-D1602-C1602&lt;0,-999,F1602-D1602-C1602))</f>
        <v>-999</v>
      </c>
      <c r="F1602">
        <f>能力值计算器!G2</f>
        <v>0</v>
      </c>
      <c r="G1602">
        <f>ROUNDDOWN((能力值计算器!F4+能力值计算器!E4*2+ROUNDDOWN(C1602/4,0))*能力值计算器!C2/100+10+能力值计算器!C2,0)</f>
        <v>154</v>
      </c>
      <c r="H1602">
        <f>ROUNDDOWN(ROUNDDOWN(ROUNDDOWN(ROUNDDOWN(ROUNDDOWN((能力值计算器!F6+能力值计算器!E6*2+ROUNDDOWN(D1602/4,0))*能力值计算器!C2/100+5,0)*能力值计算器!H6,0)*能力值计算器!K6,0)*能力值计算器!L6,0)*VLOOKUP(能力值计算器!J6,能力变化对照表!A:B,2,0),0)</f>
        <v>95</v>
      </c>
      <c r="I1602">
        <f>ROUNDDOWN(ROUNDDOWN(ROUNDDOWN(ROUNDDOWN(ROUNDDOWN((能力值计算器!F8+能力值计算器!E8*2+ROUNDDOWN(E1602/4,0))*能力值计算器!C2/100+5,0)*能力值计算器!H8,0)*能力值计算器!K8,0)*能力值计算器!L8,0)*VLOOKUP(能力值计算器!J8,能力变化对照表!A:B,2,0),0)</f>
        <v>-39</v>
      </c>
      <c r="J1602">
        <f t="shared" ref="J1602:J1665" si="203">IF(E1602&lt;0,0,G1602*H1602)</f>
        <v>0</v>
      </c>
      <c r="K1602">
        <f t="shared" ref="K1602:K1665" si="204">G1602*I1602</f>
        <v>-6006</v>
      </c>
      <c r="L1602">
        <f t="shared" ref="L1602:L1665" si="205">(H1602+I1602)*G1602</f>
        <v>8624</v>
      </c>
      <c r="M1602">
        <f t="shared" ref="M1602:M1665" si="206">IF(H1602+I1602-G1602&lt;0,G1602-H1602-I1602,H1602+I1602-G1602)+IF(H1602-I1602&lt;0,I1602-H1602,H1602-I1602)+0.1</f>
        <v>232.1</v>
      </c>
      <c r="N1602">
        <f t="shared" ref="N1602:N1665" si="207">IF(E1602&lt;0,1,0)</f>
        <v>1</v>
      </c>
    </row>
    <row r="1603" spans="1:14">
      <c r="A1603">
        <f t="shared" si="200"/>
        <v>0</v>
      </c>
      <c r="B1603">
        <f t="shared" si="201"/>
        <v>0</v>
      </c>
      <c r="C1603">
        <v>192</v>
      </c>
      <c r="D1603">
        <v>48</v>
      </c>
      <c r="E1603">
        <f t="shared" si="202"/>
        <v>-999</v>
      </c>
      <c r="F1603">
        <f>能力值计算器!G2</f>
        <v>0</v>
      </c>
      <c r="G1603">
        <f>ROUNDDOWN((能力值计算器!F4+能力值计算器!E4*2+ROUNDDOWN(C1603/4,0))*能力值计算器!C2/100+10+能力值计算器!C2,0)</f>
        <v>169</v>
      </c>
      <c r="H1603">
        <f>ROUNDDOWN(ROUNDDOWN(ROUNDDOWN(ROUNDDOWN(ROUNDDOWN((能力值计算器!F6+能力值计算器!E6*2+ROUNDDOWN(D1603/4,0))*能力值计算器!C2/100+5,0)*能力值计算器!H6,0)*能力值计算器!K6,0)*能力值计算器!L6,0)*VLOOKUP(能力值计算器!J6,能力变化对照表!A:B,2,0),0)</f>
        <v>91</v>
      </c>
      <c r="I1603">
        <f>ROUNDDOWN(ROUNDDOWN(ROUNDDOWN(ROUNDDOWN(ROUNDDOWN((能力值计算器!F8+能力值计算器!E8*2+ROUNDDOWN(E1603/4,0))*能力值计算器!C2/100+5,0)*能力值计算器!H8,0)*能力值计算器!K8,0)*能力值计算器!L8,0)*VLOOKUP(能力值计算器!J8,能力变化对照表!A:B,2,0),0)</f>
        <v>-39</v>
      </c>
      <c r="J1603">
        <f t="shared" si="203"/>
        <v>0</v>
      </c>
      <c r="K1603">
        <f t="shared" si="204"/>
        <v>-6591</v>
      </c>
      <c r="L1603">
        <f t="shared" si="205"/>
        <v>8788</v>
      </c>
      <c r="M1603">
        <f t="shared" si="206"/>
        <v>247.1</v>
      </c>
      <c r="N1603">
        <f t="shared" si="207"/>
        <v>1</v>
      </c>
    </row>
    <row r="1604" spans="1:14">
      <c r="A1604">
        <f t="shared" si="200"/>
        <v>0</v>
      </c>
      <c r="B1604">
        <f t="shared" si="201"/>
        <v>0</v>
      </c>
      <c r="C1604">
        <v>192</v>
      </c>
      <c r="D1604">
        <v>16</v>
      </c>
      <c r="E1604">
        <f t="shared" si="202"/>
        <v>-999</v>
      </c>
      <c r="F1604">
        <f>能力值计算器!G2</f>
        <v>0</v>
      </c>
      <c r="G1604">
        <f>ROUNDDOWN((能力值计算器!F4+能力值计算器!E4*2+ROUNDDOWN(C1604/4,0))*能力值计算器!C2/100+10+能力值计算器!C2,0)</f>
        <v>169</v>
      </c>
      <c r="H1604">
        <f>ROUNDDOWN(ROUNDDOWN(ROUNDDOWN(ROUNDDOWN(ROUNDDOWN((能力值计算器!F6+能力值计算器!E6*2+ROUNDDOWN(D1604/4,0))*能力值计算器!C2/100+5,0)*能力值计算器!H6,0)*能力值计算器!K6,0)*能力值计算器!L6,0)*VLOOKUP(能力值计算器!J6,能力变化对照表!A:B,2,0),0)</f>
        <v>87</v>
      </c>
      <c r="I1604">
        <f>ROUNDDOWN(ROUNDDOWN(ROUNDDOWN(ROUNDDOWN(ROUNDDOWN((能力值计算器!F8+能力值计算器!E8*2+ROUNDDOWN(E1604/4,0))*能力值计算器!C2/100+5,0)*能力值计算器!H8,0)*能力值计算器!K8,0)*能力值计算器!L8,0)*VLOOKUP(能力值计算器!J8,能力变化对照表!A:B,2,0),0)</f>
        <v>-39</v>
      </c>
      <c r="J1604">
        <f t="shared" si="203"/>
        <v>0</v>
      </c>
      <c r="K1604">
        <f t="shared" si="204"/>
        <v>-6591</v>
      </c>
      <c r="L1604">
        <f t="shared" si="205"/>
        <v>8112</v>
      </c>
      <c r="M1604">
        <f t="shared" si="206"/>
        <v>247.1</v>
      </c>
      <c r="N1604">
        <f t="shared" si="207"/>
        <v>1</v>
      </c>
    </row>
    <row r="1605" spans="1:14">
      <c r="A1605">
        <f t="shared" si="200"/>
        <v>0</v>
      </c>
      <c r="B1605">
        <f t="shared" si="201"/>
        <v>0</v>
      </c>
      <c r="C1605">
        <v>72</v>
      </c>
      <c r="D1605">
        <v>112</v>
      </c>
      <c r="E1605">
        <f t="shared" si="202"/>
        <v>-999</v>
      </c>
      <c r="F1605">
        <f>能力值计算器!G2</f>
        <v>0</v>
      </c>
      <c r="G1605">
        <f>ROUNDDOWN((能力值计算器!F4+能力值计算器!E4*2+ROUNDDOWN(C1605/4,0))*能力值计算器!C2/100+10+能力值计算器!C2,0)</f>
        <v>154</v>
      </c>
      <c r="H1605">
        <f>ROUNDDOWN(ROUNDDOWN(ROUNDDOWN(ROUNDDOWN(ROUNDDOWN((能力值计算器!F6+能力值计算器!E6*2+ROUNDDOWN(D1605/4,0))*能力值计算器!C2/100+5,0)*能力值计算器!H6,0)*能力值计算器!K6,0)*能力值计算器!L6,0)*VLOOKUP(能力值计算器!J6,能力变化对照表!A:B,2,0),0)</f>
        <v>99</v>
      </c>
      <c r="I1605">
        <f>ROUNDDOWN(ROUNDDOWN(ROUNDDOWN(ROUNDDOWN(ROUNDDOWN((能力值计算器!F8+能力值计算器!E8*2+ROUNDDOWN(E1605/4,0))*能力值计算器!C2/100+5,0)*能力值计算器!H8,0)*能力值计算器!K8,0)*能力值计算器!L8,0)*VLOOKUP(能力值计算器!J8,能力变化对照表!A:B,2,0),0)</f>
        <v>-39</v>
      </c>
      <c r="J1605">
        <f t="shared" si="203"/>
        <v>0</v>
      </c>
      <c r="K1605">
        <f t="shared" si="204"/>
        <v>-6006</v>
      </c>
      <c r="L1605">
        <f t="shared" si="205"/>
        <v>9240</v>
      </c>
      <c r="M1605">
        <f t="shared" si="206"/>
        <v>232.1</v>
      </c>
      <c r="N1605">
        <f t="shared" si="207"/>
        <v>1</v>
      </c>
    </row>
    <row r="1606" spans="1:14">
      <c r="A1606">
        <f t="shared" si="200"/>
        <v>0</v>
      </c>
      <c r="B1606">
        <f t="shared" si="201"/>
        <v>0</v>
      </c>
      <c r="C1606">
        <v>72</v>
      </c>
      <c r="D1606">
        <v>72</v>
      </c>
      <c r="E1606">
        <f t="shared" si="202"/>
        <v>-999</v>
      </c>
      <c r="F1606">
        <f>能力值计算器!G2</f>
        <v>0</v>
      </c>
      <c r="G1606">
        <f>ROUNDDOWN((能力值计算器!F4+能力值计算器!E4*2+ROUNDDOWN(C1606/4,0))*能力值计算器!C2/100+10+能力值计算器!C2,0)</f>
        <v>154</v>
      </c>
      <c r="H1606">
        <f>ROUNDDOWN(ROUNDDOWN(ROUNDDOWN(ROUNDDOWN(ROUNDDOWN((能力值计算器!F6+能力值计算器!E6*2+ROUNDDOWN(D1606/4,0))*能力值计算器!C2/100+5,0)*能力值计算器!H6,0)*能力值计算器!K6,0)*能力值计算器!L6,0)*VLOOKUP(能力值计算器!J6,能力变化对照表!A:B,2,0),0)</f>
        <v>94</v>
      </c>
      <c r="I1606">
        <f>ROUNDDOWN(ROUNDDOWN(ROUNDDOWN(ROUNDDOWN(ROUNDDOWN((能力值计算器!F8+能力值计算器!E8*2+ROUNDDOWN(E1606/4,0))*能力值计算器!C2/100+5,0)*能力值计算器!H8,0)*能力值计算器!K8,0)*能力值计算器!L8,0)*VLOOKUP(能力值计算器!J8,能力变化对照表!A:B,2,0),0)</f>
        <v>-39</v>
      </c>
      <c r="J1606">
        <f t="shared" si="203"/>
        <v>0</v>
      </c>
      <c r="K1606">
        <f t="shared" si="204"/>
        <v>-6006</v>
      </c>
      <c r="L1606">
        <f t="shared" si="205"/>
        <v>8470</v>
      </c>
      <c r="M1606">
        <f t="shared" si="206"/>
        <v>232.1</v>
      </c>
      <c r="N1606">
        <f t="shared" si="207"/>
        <v>1</v>
      </c>
    </row>
    <row r="1607" spans="1:14">
      <c r="A1607">
        <f t="shared" si="200"/>
        <v>0</v>
      </c>
      <c r="B1607">
        <f t="shared" si="201"/>
        <v>0</v>
      </c>
      <c r="C1607">
        <v>192</v>
      </c>
      <c r="D1607">
        <v>56</v>
      </c>
      <c r="E1607">
        <f t="shared" si="202"/>
        <v>-999</v>
      </c>
      <c r="F1607">
        <f>能力值计算器!G2</f>
        <v>0</v>
      </c>
      <c r="G1607">
        <f>ROUNDDOWN((能力值计算器!F4+能力值计算器!E4*2+ROUNDDOWN(C1607/4,0))*能力值计算器!C2/100+10+能力值计算器!C2,0)</f>
        <v>169</v>
      </c>
      <c r="H1607">
        <f>ROUNDDOWN(ROUNDDOWN(ROUNDDOWN(ROUNDDOWN(ROUNDDOWN((能力值计算器!F6+能力值计算器!E6*2+ROUNDDOWN(D1607/4,0))*能力值计算器!C2/100+5,0)*能力值计算器!H6,0)*能力值计算器!K6,0)*能力值计算器!L6,0)*VLOOKUP(能力值计算器!J6,能力变化对照表!A:B,2,0),0)</f>
        <v>92</v>
      </c>
      <c r="I1607">
        <f>ROUNDDOWN(ROUNDDOWN(ROUNDDOWN(ROUNDDOWN(ROUNDDOWN((能力值计算器!F8+能力值计算器!E8*2+ROUNDDOWN(E1607/4,0))*能力值计算器!C2/100+5,0)*能力值计算器!H8,0)*能力值计算器!K8,0)*能力值计算器!L8,0)*VLOOKUP(能力值计算器!J8,能力变化对照表!A:B,2,0),0)</f>
        <v>-39</v>
      </c>
      <c r="J1607">
        <f t="shared" si="203"/>
        <v>0</v>
      </c>
      <c r="K1607">
        <f t="shared" si="204"/>
        <v>-6591</v>
      </c>
      <c r="L1607">
        <f t="shared" si="205"/>
        <v>8957</v>
      </c>
      <c r="M1607">
        <f t="shared" si="206"/>
        <v>247.1</v>
      </c>
      <c r="N1607">
        <f t="shared" si="207"/>
        <v>1</v>
      </c>
    </row>
    <row r="1608" spans="1:14">
      <c r="A1608">
        <f t="shared" si="200"/>
        <v>0</v>
      </c>
      <c r="B1608">
        <f t="shared" si="201"/>
        <v>0</v>
      </c>
      <c r="C1608">
        <v>192</v>
      </c>
      <c r="D1608">
        <v>8</v>
      </c>
      <c r="E1608">
        <f t="shared" si="202"/>
        <v>-999</v>
      </c>
      <c r="F1608">
        <f>能力值计算器!G2</f>
        <v>0</v>
      </c>
      <c r="G1608">
        <f>ROUNDDOWN((能力值计算器!F4+能力值计算器!E4*2+ROUNDDOWN(C1608/4,0))*能力值计算器!C2/100+10+能力值计算器!C2,0)</f>
        <v>169</v>
      </c>
      <c r="H1608">
        <f>ROUNDDOWN(ROUNDDOWN(ROUNDDOWN(ROUNDDOWN(ROUNDDOWN((能力值计算器!F6+能力值计算器!E6*2+ROUNDDOWN(D1608/4,0))*能力值计算器!C2/100+5,0)*能力值计算器!H6,0)*能力值计算器!K6,0)*能力值计算器!L6,0)*VLOOKUP(能力值计算器!J6,能力变化对照表!A:B,2,0),0)</f>
        <v>86</v>
      </c>
      <c r="I1608">
        <f>ROUNDDOWN(ROUNDDOWN(ROUNDDOWN(ROUNDDOWN(ROUNDDOWN((能力值计算器!F8+能力值计算器!E8*2+ROUNDDOWN(E1608/4,0))*能力值计算器!C2/100+5,0)*能力值计算器!H8,0)*能力值计算器!K8,0)*能力值计算器!L8,0)*VLOOKUP(能力值计算器!J8,能力变化对照表!A:B,2,0),0)</f>
        <v>-39</v>
      </c>
      <c r="J1608">
        <f t="shared" si="203"/>
        <v>0</v>
      </c>
      <c r="K1608">
        <f t="shared" si="204"/>
        <v>-6591</v>
      </c>
      <c r="L1608">
        <f t="shared" si="205"/>
        <v>7943</v>
      </c>
      <c r="M1608">
        <f t="shared" si="206"/>
        <v>247.1</v>
      </c>
      <c r="N1608">
        <f t="shared" si="207"/>
        <v>1</v>
      </c>
    </row>
    <row r="1609" spans="1:14">
      <c r="A1609">
        <f t="shared" si="200"/>
        <v>0</v>
      </c>
      <c r="B1609">
        <f t="shared" si="201"/>
        <v>0</v>
      </c>
      <c r="C1609">
        <v>72</v>
      </c>
      <c r="D1609">
        <v>120</v>
      </c>
      <c r="E1609">
        <f t="shared" si="202"/>
        <v>-999</v>
      </c>
      <c r="F1609">
        <f>能力值计算器!G2</f>
        <v>0</v>
      </c>
      <c r="G1609">
        <f>ROUNDDOWN((能力值计算器!F4+能力值计算器!E4*2+ROUNDDOWN(C1609/4,0))*能力值计算器!C2/100+10+能力值计算器!C2,0)</f>
        <v>154</v>
      </c>
      <c r="H1609">
        <f>ROUNDDOWN(ROUNDDOWN(ROUNDDOWN(ROUNDDOWN(ROUNDDOWN((能力值计算器!F6+能力值计算器!E6*2+ROUNDDOWN(D1609/4,0))*能力值计算器!C2/100+5,0)*能力值计算器!H6,0)*能力值计算器!K6,0)*能力值计算器!L6,0)*VLOOKUP(能力值计算器!J6,能力变化对照表!A:B,2,0),0)</f>
        <v>100</v>
      </c>
      <c r="I1609">
        <f>ROUNDDOWN(ROUNDDOWN(ROUNDDOWN(ROUNDDOWN(ROUNDDOWN((能力值计算器!F8+能力值计算器!E8*2+ROUNDDOWN(E1609/4,0))*能力值计算器!C2/100+5,0)*能力值计算器!H8,0)*能力值计算器!K8,0)*能力值计算器!L8,0)*VLOOKUP(能力值计算器!J8,能力变化对照表!A:B,2,0),0)</f>
        <v>-39</v>
      </c>
      <c r="J1609">
        <f t="shared" si="203"/>
        <v>0</v>
      </c>
      <c r="K1609">
        <f t="shared" si="204"/>
        <v>-6006</v>
      </c>
      <c r="L1609">
        <f t="shared" si="205"/>
        <v>9394</v>
      </c>
      <c r="M1609">
        <f t="shared" si="206"/>
        <v>232.1</v>
      </c>
      <c r="N1609">
        <f t="shared" si="207"/>
        <v>1</v>
      </c>
    </row>
    <row r="1610" spans="1:14">
      <c r="A1610">
        <f t="shared" si="200"/>
        <v>0</v>
      </c>
      <c r="B1610">
        <f t="shared" si="201"/>
        <v>0</v>
      </c>
      <c r="C1610">
        <v>72</v>
      </c>
      <c r="D1610">
        <v>64</v>
      </c>
      <c r="E1610">
        <f t="shared" si="202"/>
        <v>-999</v>
      </c>
      <c r="F1610">
        <f>能力值计算器!G2</f>
        <v>0</v>
      </c>
      <c r="G1610">
        <f>ROUNDDOWN((能力值计算器!F4+能力值计算器!E4*2+ROUNDDOWN(C1610/4,0))*能力值计算器!C2/100+10+能力值计算器!C2,0)</f>
        <v>154</v>
      </c>
      <c r="H1610">
        <f>ROUNDDOWN(ROUNDDOWN(ROUNDDOWN(ROUNDDOWN(ROUNDDOWN((能力值计算器!F6+能力值计算器!E6*2+ROUNDDOWN(D1610/4,0))*能力值计算器!C2/100+5,0)*能力值计算器!H6,0)*能力值计算器!K6,0)*能力值计算器!L6,0)*VLOOKUP(能力值计算器!J6,能力变化对照表!A:B,2,0),0)</f>
        <v>93</v>
      </c>
      <c r="I1610">
        <f>ROUNDDOWN(ROUNDDOWN(ROUNDDOWN(ROUNDDOWN(ROUNDDOWN((能力值计算器!F8+能力值计算器!E8*2+ROUNDDOWN(E1610/4,0))*能力值计算器!C2/100+5,0)*能力值计算器!H8,0)*能力值计算器!K8,0)*能力值计算器!L8,0)*VLOOKUP(能力值计算器!J8,能力变化对照表!A:B,2,0),0)</f>
        <v>-39</v>
      </c>
      <c r="J1610">
        <f t="shared" si="203"/>
        <v>0</v>
      </c>
      <c r="K1610">
        <f t="shared" si="204"/>
        <v>-6006</v>
      </c>
      <c r="L1610">
        <f t="shared" si="205"/>
        <v>8316</v>
      </c>
      <c r="M1610">
        <f t="shared" si="206"/>
        <v>232.1</v>
      </c>
      <c r="N1610">
        <f t="shared" si="207"/>
        <v>1</v>
      </c>
    </row>
    <row r="1611" spans="1:14">
      <c r="A1611">
        <f t="shared" si="200"/>
        <v>0</v>
      </c>
      <c r="B1611">
        <f t="shared" si="201"/>
        <v>0</v>
      </c>
      <c r="C1611">
        <v>192</v>
      </c>
      <c r="D1611">
        <v>0</v>
      </c>
      <c r="E1611">
        <f t="shared" si="202"/>
        <v>-999</v>
      </c>
      <c r="F1611">
        <f>能力值计算器!G2</f>
        <v>0</v>
      </c>
      <c r="G1611">
        <f>ROUNDDOWN((能力值计算器!F4+能力值计算器!E4*2+ROUNDDOWN(C1611/4,0))*能力值计算器!C2/100+10+能力值计算器!C2,0)</f>
        <v>169</v>
      </c>
      <c r="H1611">
        <f>ROUNDDOWN(ROUNDDOWN(ROUNDDOWN(ROUNDDOWN(ROUNDDOWN((能力值计算器!F6+能力值计算器!E6*2+ROUNDDOWN(D1611/4,0))*能力值计算器!C2/100+5,0)*能力值计算器!H6,0)*能力值计算器!K6,0)*能力值计算器!L6,0)*VLOOKUP(能力值计算器!J6,能力变化对照表!A:B,2,0),0)</f>
        <v>85</v>
      </c>
      <c r="I1611">
        <f>ROUNDDOWN(ROUNDDOWN(ROUNDDOWN(ROUNDDOWN(ROUNDDOWN((能力值计算器!F8+能力值计算器!E8*2+ROUNDDOWN(E1611/4,0))*能力值计算器!C2/100+5,0)*能力值计算器!H8,0)*能力值计算器!K8,0)*能力值计算器!L8,0)*VLOOKUP(能力值计算器!J8,能力变化对照表!A:B,2,0),0)</f>
        <v>-39</v>
      </c>
      <c r="J1611">
        <f t="shared" si="203"/>
        <v>0</v>
      </c>
      <c r="K1611">
        <f t="shared" si="204"/>
        <v>-6591</v>
      </c>
      <c r="L1611">
        <f t="shared" si="205"/>
        <v>7774</v>
      </c>
      <c r="M1611">
        <f t="shared" si="206"/>
        <v>247.1</v>
      </c>
      <c r="N1611">
        <f t="shared" si="207"/>
        <v>1</v>
      </c>
    </row>
    <row r="1612" spans="1:14">
      <c r="A1612">
        <f t="shared" si="200"/>
        <v>0</v>
      </c>
      <c r="B1612">
        <f t="shared" si="201"/>
        <v>0</v>
      </c>
      <c r="C1612">
        <v>192</v>
      </c>
      <c r="D1612">
        <v>64</v>
      </c>
      <c r="E1612">
        <f t="shared" si="202"/>
        <v>-999</v>
      </c>
      <c r="F1612">
        <f>能力值计算器!G2</f>
        <v>0</v>
      </c>
      <c r="G1612">
        <f>ROUNDDOWN((能力值计算器!F4+能力值计算器!E4*2+ROUNDDOWN(C1612/4,0))*能力值计算器!C2/100+10+能力值计算器!C2,0)</f>
        <v>169</v>
      </c>
      <c r="H1612">
        <f>ROUNDDOWN(ROUNDDOWN(ROUNDDOWN(ROUNDDOWN(ROUNDDOWN((能力值计算器!F6+能力值计算器!E6*2+ROUNDDOWN(D1612/4,0))*能力值计算器!C2/100+5,0)*能力值计算器!H6,0)*能力值计算器!K6,0)*能力值计算器!L6,0)*VLOOKUP(能力值计算器!J6,能力变化对照表!A:B,2,0),0)</f>
        <v>93</v>
      </c>
      <c r="I1612">
        <f>ROUNDDOWN(ROUNDDOWN(ROUNDDOWN(ROUNDDOWN(ROUNDDOWN((能力值计算器!F8+能力值计算器!E8*2+ROUNDDOWN(E1612/4,0))*能力值计算器!C2/100+5,0)*能力值计算器!H8,0)*能力值计算器!K8,0)*能力值计算器!L8,0)*VLOOKUP(能力值计算器!J8,能力变化对照表!A:B,2,0),0)</f>
        <v>-39</v>
      </c>
      <c r="J1612">
        <f t="shared" si="203"/>
        <v>0</v>
      </c>
      <c r="K1612">
        <f t="shared" si="204"/>
        <v>-6591</v>
      </c>
      <c r="L1612">
        <f t="shared" si="205"/>
        <v>9126</v>
      </c>
      <c r="M1612">
        <f t="shared" si="206"/>
        <v>247.1</v>
      </c>
      <c r="N1612">
        <f t="shared" si="207"/>
        <v>1</v>
      </c>
    </row>
    <row r="1613" spans="1:14">
      <c r="A1613">
        <f t="shared" si="200"/>
        <v>0</v>
      </c>
      <c r="B1613">
        <f t="shared" si="201"/>
        <v>0</v>
      </c>
      <c r="C1613">
        <v>72</v>
      </c>
      <c r="D1613">
        <v>128</v>
      </c>
      <c r="E1613">
        <f t="shared" si="202"/>
        <v>-999</v>
      </c>
      <c r="F1613">
        <f>能力值计算器!G2</f>
        <v>0</v>
      </c>
      <c r="G1613">
        <f>ROUNDDOWN((能力值计算器!F4+能力值计算器!E4*2+ROUNDDOWN(C1613/4,0))*能力值计算器!C2/100+10+能力值计算器!C2,0)</f>
        <v>154</v>
      </c>
      <c r="H1613">
        <f>ROUNDDOWN(ROUNDDOWN(ROUNDDOWN(ROUNDDOWN(ROUNDDOWN((能力值计算器!F6+能力值计算器!E6*2+ROUNDDOWN(D1613/4,0))*能力值计算器!C2/100+5,0)*能力值计算器!H6,0)*能力值计算器!K6,0)*能力值计算器!L6,0)*VLOOKUP(能力值计算器!J6,能力变化对照表!A:B,2,0),0)</f>
        <v>101</v>
      </c>
      <c r="I1613">
        <f>ROUNDDOWN(ROUNDDOWN(ROUNDDOWN(ROUNDDOWN(ROUNDDOWN((能力值计算器!F8+能力值计算器!E8*2+ROUNDDOWN(E1613/4,0))*能力值计算器!C2/100+5,0)*能力值计算器!H8,0)*能力值计算器!K8,0)*能力值计算器!L8,0)*VLOOKUP(能力值计算器!J8,能力变化对照表!A:B,2,0),0)</f>
        <v>-39</v>
      </c>
      <c r="J1613">
        <f t="shared" si="203"/>
        <v>0</v>
      </c>
      <c r="K1613">
        <f t="shared" si="204"/>
        <v>-6006</v>
      </c>
      <c r="L1613">
        <f t="shared" si="205"/>
        <v>9548</v>
      </c>
      <c r="M1613">
        <f t="shared" si="206"/>
        <v>232.1</v>
      </c>
      <c r="N1613">
        <f t="shared" si="207"/>
        <v>1</v>
      </c>
    </row>
    <row r="1614" spans="1:14">
      <c r="A1614">
        <f t="shared" si="200"/>
        <v>0</v>
      </c>
      <c r="B1614">
        <f t="shared" si="201"/>
        <v>0</v>
      </c>
      <c r="C1614">
        <v>72</v>
      </c>
      <c r="D1614">
        <v>56</v>
      </c>
      <c r="E1614">
        <f t="shared" si="202"/>
        <v>-999</v>
      </c>
      <c r="F1614">
        <f>能力值计算器!G2</f>
        <v>0</v>
      </c>
      <c r="G1614">
        <f>ROUNDDOWN((能力值计算器!F4+能力值计算器!E4*2+ROUNDDOWN(C1614/4,0))*能力值计算器!C2/100+10+能力值计算器!C2,0)</f>
        <v>154</v>
      </c>
      <c r="H1614">
        <f>ROUNDDOWN(ROUNDDOWN(ROUNDDOWN(ROUNDDOWN(ROUNDDOWN((能力值计算器!F6+能力值计算器!E6*2+ROUNDDOWN(D1614/4,0))*能力值计算器!C2/100+5,0)*能力值计算器!H6,0)*能力值计算器!K6,0)*能力值计算器!L6,0)*VLOOKUP(能力值计算器!J6,能力变化对照表!A:B,2,0),0)</f>
        <v>92</v>
      </c>
      <c r="I1614">
        <f>ROUNDDOWN(ROUNDDOWN(ROUNDDOWN(ROUNDDOWN(ROUNDDOWN((能力值计算器!F8+能力值计算器!E8*2+ROUNDDOWN(E1614/4,0))*能力值计算器!C2/100+5,0)*能力值计算器!H8,0)*能力值计算器!K8,0)*能力值计算器!L8,0)*VLOOKUP(能力值计算器!J8,能力变化对照表!A:B,2,0),0)</f>
        <v>-39</v>
      </c>
      <c r="J1614">
        <f t="shared" si="203"/>
        <v>0</v>
      </c>
      <c r="K1614">
        <f t="shared" si="204"/>
        <v>-6006</v>
      </c>
      <c r="L1614">
        <f t="shared" si="205"/>
        <v>8162</v>
      </c>
      <c r="M1614">
        <f t="shared" si="206"/>
        <v>232.1</v>
      </c>
      <c r="N1614">
        <f t="shared" si="207"/>
        <v>1</v>
      </c>
    </row>
    <row r="1615" spans="1:14">
      <c r="A1615">
        <f t="shared" si="200"/>
        <v>0</v>
      </c>
      <c r="B1615">
        <f t="shared" si="201"/>
        <v>0</v>
      </c>
      <c r="C1615">
        <v>72</v>
      </c>
      <c r="D1615">
        <v>136</v>
      </c>
      <c r="E1615">
        <f t="shared" si="202"/>
        <v>-999</v>
      </c>
      <c r="F1615">
        <f>能力值计算器!G2</f>
        <v>0</v>
      </c>
      <c r="G1615">
        <f>ROUNDDOWN((能力值计算器!F4+能力值计算器!E4*2+ROUNDDOWN(C1615/4,0))*能力值计算器!C2/100+10+能力值计算器!C2,0)</f>
        <v>154</v>
      </c>
      <c r="H1615">
        <f>ROUNDDOWN(ROUNDDOWN(ROUNDDOWN(ROUNDDOWN(ROUNDDOWN((能力值计算器!F6+能力值计算器!E6*2+ROUNDDOWN(D1615/4,0))*能力值计算器!C2/100+5,0)*能力值计算器!H6,0)*能力值计算器!K6,0)*能力值计算器!L6,0)*VLOOKUP(能力值计算器!J6,能力变化对照表!A:B,2,0),0)</f>
        <v>102</v>
      </c>
      <c r="I1615">
        <f>ROUNDDOWN(ROUNDDOWN(ROUNDDOWN(ROUNDDOWN(ROUNDDOWN((能力值计算器!F8+能力值计算器!E8*2+ROUNDDOWN(E1615/4,0))*能力值计算器!C2/100+5,0)*能力值计算器!H8,0)*能力值计算器!K8,0)*能力值计算器!L8,0)*VLOOKUP(能力值计算器!J8,能力变化对照表!A:B,2,0),0)</f>
        <v>-39</v>
      </c>
      <c r="J1615">
        <f t="shared" si="203"/>
        <v>0</v>
      </c>
      <c r="K1615">
        <f t="shared" si="204"/>
        <v>-6006</v>
      </c>
      <c r="L1615">
        <f t="shared" si="205"/>
        <v>9702</v>
      </c>
      <c r="M1615">
        <f t="shared" si="206"/>
        <v>232.1</v>
      </c>
      <c r="N1615">
        <f t="shared" si="207"/>
        <v>1</v>
      </c>
    </row>
    <row r="1616" spans="1:14">
      <c r="A1616">
        <f t="shared" si="200"/>
        <v>0</v>
      </c>
      <c r="B1616">
        <f t="shared" si="201"/>
        <v>0</v>
      </c>
      <c r="C1616">
        <v>72</v>
      </c>
      <c r="D1616">
        <v>48</v>
      </c>
      <c r="E1616">
        <f t="shared" si="202"/>
        <v>-999</v>
      </c>
      <c r="F1616">
        <f>能力值计算器!G2</f>
        <v>0</v>
      </c>
      <c r="G1616">
        <f>ROUNDDOWN((能力值计算器!F4+能力值计算器!E4*2+ROUNDDOWN(C1616/4,0))*能力值计算器!C2/100+10+能力值计算器!C2,0)</f>
        <v>154</v>
      </c>
      <c r="H1616">
        <f>ROUNDDOWN(ROUNDDOWN(ROUNDDOWN(ROUNDDOWN(ROUNDDOWN((能力值计算器!F6+能力值计算器!E6*2+ROUNDDOWN(D1616/4,0))*能力值计算器!C2/100+5,0)*能力值计算器!H6,0)*能力值计算器!K6,0)*能力值计算器!L6,0)*VLOOKUP(能力值计算器!J6,能力变化对照表!A:B,2,0),0)</f>
        <v>91</v>
      </c>
      <c r="I1616">
        <f>ROUNDDOWN(ROUNDDOWN(ROUNDDOWN(ROUNDDOWN(ROUNDDOWN((能力值计算器!F8+能力值计算器!E8*2+ROUNDDOWN(E1616/4,0))*能力值计算器!C2/100+5,0)*能力值计算器!H8,0)*能力值计算器!K8,0)*能力值计算器!L8,0)*VLOOKUP(能力值计算器!J8,能力变化对照表!A:B,2,0),0)</f>
        <v>-39</v>
      </c>
      <c r="J1616">
        <f t="shared" si="203"/>
        <v>0</v>
      </c>
      <c r="K1616">
        <f t="shared" si="204"/>
        <v>-6006</v>
      </c>
      <c r="L1616">
        <f t="shared" si="205"/>
        <v>8008</v>
      </c>
      <c r="M1616">
        <f t="shared" si="206"/>
        <v>232.1</v>
      </c>
      <c r="N1616">
        <f t="shared" si="207"/>
        <v>1</v>
      </c>
    </row>
    <row r="1617" spans="1:14">
      <c r="A1617">
        <f t="shared" si="200"/>
        <v>0</v>
      </c>
      <c r="B1617">
        <f t="shared" si="201"/>
        <v>0</v>
      </c>
      <c r="C1617">
        <v>72</v>
      </c>
      <c r="D1617">
        <v>144</v>
      </c>
      <c r="E1617">
        <f t="shared" si="202"/>
        <v>-999</v>
      </c>
      <c r="F1617">
        <f>能力值计算器!G2</f>
        <v>0</v>
      </c>
      <c r="G1617">
        <f>ROUNDDOWN((能力值计算器!F4+能力值计算器!E4*2+ROUNDDOWN(C1617/4,0))*能力值计算器!C2/100+10+能力值计算器!C2,0)</f>
        <v>154</v>
      </c>
      <c r="H1617">
        <f>ROUNDDOWN(ROUNDDOWN(ROUNDDOWN(ROUNDDOWN(ROUNDDOWN((能力值计算器!F6+能力值计算器!E6*2+ROUNDDOWN(D1617/4,0))*能力值计算器!C2/100+5,0)*能力值计算器!H6,0)*能力值计算器!K6,0)*能力值计算器!L6,0)*VLOOKUP(能力值计算器!J6,能力变化对照表!A:B,2,0),0)</f>
        <v>103</v>
      </c>
      <c r="I1617">
        <f>ROUNDDOWN(ROUNDDOWN(ROUNDDOWN(ROUNDDOWN(ROUNDDOWN((能力值计算器!F8+能力值计算器!E8*2+ROUNDDOWN(E1617/4,0))*能力值计算器!C2/100+5,0)*能力值计算器!H8,0)*能力值计算器!K8,0)*能力值计算器!L8,0)*VLOOKUP(能力值计算器!J8,能力变化对照表!A:B,2,0),0)</f>
        <v>-39</v>
      </c>
      <c r="J1617">
        <f t="shared" si="203"/>
        <v>0</v>
      </c>
      <c r="K1617">
        <f t="shared" si="204"/>
        <v>-6006</v>
      </c>
      <c r="L1617">
        <f t="shared" si="205"/>
        <v>9856</v>
      </c>
      <c r="M1617">
        <f t="shared" si="206"/>
        <v>232.1</v>
      </c>
      <c r="N1617">
        <f t="shared" si="207"/>
        <v>1</v>
      </c>
    </row>
    <row r="1618" spans="1:14">
      <c r="A1618">
        <f t="shared" si="200"/>
        <v>0</v>
      </c>
      <c r="B1618">
        <f t="shared" si="201"/>
        <v>0</v>
      </c>
      <c r="C1618">
        <v>72</v>
      </c>
      <c r="D1618">
        <v>40</v>
      </c>
      <c r="E1618">
        <f t="shared" si="202"/>
        <v>-999</v>
      </c>
      <c r="F1618">
        <f>能力值计算器!G2</f>
        <v>0</v>
      </c>
      <c r="G1618">
        <f>ROUNDDOWN((能力值计算器!F4+能力值计算器!E4*2+ROUNDDOWN(C1618/4,0))*能力值计算器!C2/100+10+能力值计算器!C2,0)</f>
        <v>154</v>
      </c>
      <c r="H1618">
        <f>ROUNDDOWN(ROUNDDOWN(ROUNDDOWN(ROUNDDOWN(ROUNDDOWN((能力值计算器!F6+能力值计算器!E6*2+ROUNDDOWN(D1618/4,0))*能力值计算器!C2/100+5,0)*能力值计算器!H6,0)*能力值计算器!K6,0)*能力值计算器!L6,0)*VLOOKUP(能力值计算器!J6,能力变化对照表!A:B,2,0),0)</f>
        <v>90</v>
      </c>
      <c r="I1618">
        <f>ROUNDDOWN(ROUNDDOWN(ROUNDDOWN(ROUNDDOWN(ROUNDDOWN((能力值计算器!F8+能力值计算器!E8*2+ROUNDDOWN(E1618/4,0))*能力值计算器!C2/100+5,0)*能力值计算器!H8,0)*能力值计算器!K8,0)*能力值计算器!L8,0)*VLOOKUP(能力值计算器!J8,能力变化对照表!A:B,2,0),0)</f>
        <v>-39</v>
      </c>
      <c r="J1618">
        <f t="shared" si="203"/>
        <v>0</v>
      </c>
      <c r="K1618">
        <f t="shared" si="204"/>
        <v>-6006</v>
      </c>
      <c r="L1618">
        <f t="shared" si="205"/>
        <v>7854</v>
      </c>
      <c r="M1618">
        <f t="shared" si="206"/>
        <v>232.1</v>
      </c>
      <c r="N1618">
        <f t="shared" si="207"/>
        <v>1</v>
      </c>
    </row>
    <row r="1619" spans="1:14">
      <c r="A1619">
        <f t="shared" si="200"/>
        <v>0</v>
      </c>
      <c r="B1619">
        <f t="shared" si="201"/>
        <v>0</v>
      </c>
      <c r="C1619">
        <v>72</v>
      </c>
      <c r="D1619">
        <v>152</v>
      </c>
      <c r="E1619">
        <f t="shared" si="202"/>
        <v>-999</v>
      </c>
      <c r="F1619">
        <f>能力值计算器!G2</f>
        <v>0</v>
      </c>
      <c r="G1619">
        <f>ROUNDDOWN((能力值计算器!F4+能力值计算器!E4*2+ROUNDDOWN(C1619/4,0))*能力值计算器!C2/100+10+能力值计算器!C2,0)</f>
        <v>154</v>
      </c>
      <c r="H1619">
        <f>ROUNDDOWN(ROUNDDOWN(ROUNDDOWN(ROUNDDOWN(ROUNDDOWN((能力值计算器!F6+能力值计算器!E6*2+ROUNDDOWN(D1619/4,0))*能力值计算器!C2/100+5,0)*能力值计算器!H6,0)*能力值计算器!K6,0)*能力值计算器!L6,0)*VLOOKUP(能力值计算器!J6,能力变化对照表!A:B,2,0),0)</f>
        <v>104</v>
      </c>
      <c r="I1619">
        <f>ROUNDDOWN(ROUNDDOWN(ROUNDDOWN(ROUNDDOWN(ROUNDDOWN((能力值计算器!F8+能力值计算器!E8*2+ROUNDDOWN(E1619/4,0))*能力值计算器!C2/100+5,0)*能力值计算器!H8,0)*能力值计算器!K8,0)*能力值计算器!L8,0)*VLOOKUP(能力值计算器!J8,能力变化对照表!A:B,2,0),0)</f>
        <v>-39</v>
      </c>
      <c r="J1619">
        <f t="shared" si="203"/>
        <v>0</v>
      </c>
      <c r="K1619">
        <f t="shared" si="204"/>
        <v>-6006</v>
      </c>
      <c r="L1619">
        <f t="shared" si="205"/>
        <v>10010</v>
      </c>
      <c r="M1619">
        <f t="shared" si="206"/>
        <v>232.1</v>
      </c>
      <c r="N1619">
        <f t="shared" si="207"/>
        <v>1</v>
      </c>
    </row>
    <row r="1620" spans="1:14">
      <c r="A1620">
        <f t="shared" si="200"/>
        <v>0</v>
      </c>
      <c r="B1620">
        <f t="shared" si="201"/>
        <v>0</v>
      </c>
      <c r="C1620">
        <v>72</v>
      </c>
      <c r="D1620">
        <v>32</v>
      </c>
      <c r="E1620">
        <f t="shared" si="202"/>
        <v>-999</v>
      </c>
      <c r="F1620">
        <f>能力值计算器!G2</f>
        <v>0</v>
      </c>
      <c r="G1620">
        <f>ROUNDDOWN((能力值计算器!F4+能力值计算器!E4*2+ROUNDDOWN(C1620/4,0))*能力值计算器!C2/100+10+能力值计算器!C2,0)</f>
        <v>154</v>
      </c>
      <c r="H1620">
        <f>ROUNDDOWN(ROUNDDOWN(ROUNDDOWN(ROUNDDOWN(ROUNDDOWN((能力值计算器!F6+能力值计算器!E6*2+ROUNDDOWN(D1620/4,0))*能力值计算器!C2/100+5,0)*能力值计算器!H6,0)*能力值计算器!K6,0)*能力值计算器!L6,0)*VLOOKUP(能力值计算器!J6,能力变化对照表!A:B,2,0),0)</f>
        <v>89</v>
      </c>
      <c r="I1620">
        <f>ROUNDDOWN(ROUNDDOWN(ROUNDDOWN(ROUNDDOWN(ROUNDDOWN((能力值计算器!F8+能力值计算器!E8*2+ROUNDDOWN(E1620/4,0))*能力值计算器!C2/100+5,0)*能力值计算器!H8,0)*能力值计算器!K8,0)*能力值计算器!L8,0)*VLOOKUP(能力值计算器!J8,能力变化对照表!A:B,2,0),0)</f>
        <v>-39</v>
      </c>
      <c r="J1620">
        <f t="shared" si="203"/>
        <v>0</v>
      </c>
      <c r="K1620">
        <f t="shared" si="204"/>
        <v>-6006</v>
      </c>
      <c r="L1620">
        <f t="shared" si="205"/>
        <v>7700</v>
      </c>
      <c r="M1620">
        <f t="shared" si="206"/>
        <v>232.1</v>
      </c>
      <c r="N1620">
        <f t="shared" si="207"/>
        <v>1</v>
      </c>
    </row>
    <row r="1621" spans="1:14">
      <c r="A1621">
        <f t="shared" si="200"/>
        <v>0</v>
      </c>
      <c r="B1621">
        <f t="shared" si="201"/>
        <v>0</v>
      </c>
      <c r="C1621">
        <v>72</v>
      </c>
      <c r="D1621">
        <v>160</v>
      </c>
      <c r="E1621">
        <f t="shared" si="202"/>
        <v>-999</v>
      </c>
      <c r="F1621">
        <f>能力值计算器!G2</f>
        <v>0</v>
      </c>
      <c r="G1621">
        <f>ROUNDDOWN((能力值计算器!F4+能力值计算器!E4*2+ROUNDDOWN(C1621/4,0))*能力值计算器!C2/100+10+能力值计算器!C2,0)</f>
        <v>154</v>
      </c>
      <c r="H1621">
        <f>ROUNDDOWN(ROUNDDOWN(ROUNDDOWN(ROUNDDOWN(ROUNDDOWN((能力值计算器!F6+能力值计算器!E6*2+ROUNDDOWN(D1621/4,0))*能力值计算器!C2/100+5,0)*能力值计算器!H6,0)*能力值计算器!K6,0)*能力值计算器!L6,0)*VLOOKUP(能力值计算器!J6,能力变化对照表!A:B,2,0),0)</f>
        <v>105</v>
      </c>
      <c r="I1621">
        <f>ROUNDDOWN(ROUNDDOWN(ROUNDDOWN(ROUNDDOWN(ROUNDDOWN((能力值计算器!F8+能力值计算器!E8*2+ROUNDDOWN(E1621/4,0))*能力值计算器!C2/100+5,0)*能力值计算器!H8,0)*能力值计算器!K8,0)*能力值计算器!L8,0)*VLOOKUP(能力值计算器!J8,能力变化对照表!A:B,2,0),0)</f>
        <v>-39</v>
      </c>
      <c r="J1621">
        <f t="shared" si="203"/>
        <v>0</v>
      </c>
      <c r="K1621">
        <f t="shared" si="204"/>
        <v>-6006</v>
      </c>
      <c r="L1621">
        <f t="shared" si="205"/>
        <v>10164</v>
      </c>
      <c r="M1621">
        <f t="shared" si="206"/>
        <v>232.1</v>
      </c>
      <c r="N1621">
        <f t="shared" si="207"/>
        <v>1</v>
      </c>
    </row>
    <row r="1622" spans="1:14">
      <c r="A1622">
        <f t="shared" si="200"/>
        <v>0</v>
      </c>
      <c r="B1622">
        <f t="shared" si="201"/>
        <v>0</v>
      </c>
      <c r="C1622">
        <v>72</v>
      </c>
      <c r="D1622">
        <v>24</v>
      </c>
      <c r="E1622">
        <f t="shared" si="202"/>
        <v>-999</v>
      </c>
      <c r="F1622">
        <f>能力值计算器!G2</f>
        <v>0</v>
      </c>
      <c r="G1622">
        <f>ROUNDDOWN((能力值计算器!F4+能力值计算器!E4*2+ROUNDDOWN(C1622/4,0))*能力值计算器!C2/100+10+能力值计算器!C2,0)</f>
        <v>154</v>
      </c>
      <c r="H1622">
        <f>ROUNDDOWN(ROUNDDOWN(ROUNDDOWN(ROUNDDOWN(ROUNDDOWN((能力值计算器!F6+能力值计算器!E6*2+ROUNDDOWN(D1622/4,0))*能力值计算器!C2/100+5,0)*能力值计算器!H6,0)*能力值计算器!K6,0)*能力值计算器!L6,0)*VLOOKUP(能力值计算器!J6,能力变化对照表!A:B,2,0),0)</f>
        <v>88</v>
      </c>
      <c r="I1622">
        <f>ROUNDDOWN(ROUNDDOWN(ROUNDDOWN(ROUNDDOWN(ROUNDDOWN((能力值计算器!F8+能力值计算器!E8*2+ROUNDDOWN(E1622/4,0))*能力值计算器!C2/100+5,0)*能力值计算器!H8,0)*能力值计算器!K8,0)*能力值计算器!L8,0)*VLOOKUP(能力值计算器!J8,能力变化对照表!A:B,2,0),0)</f>
        <v>-39</v>
      </c>
      <c r="J1622">
        <f t="shared" si="203"/>
        <v>0</v>
      </c>
      <c r="K1622">
        <f t="shared" si="204"/>
        <v>-6006</v>
      </c>
      <c r="L1622">
        <f t="shared" si="205"/>
        <v>7546</v>
      </c>
      <c r="M1622">
        <f t="shared" si="206"/>
        <v>232.1</v>
      </c>
      <c r="N1622">
        <f t="shared" si="207"/>
        <v>1</v>
      </c>
    </row>
    <row r="1623" spans="1:14">
      <c r="A1623">
        <f t="shared" si="200"/>
        <v>0</v>
      </c>
      <c r="B1623">
        <f t="shared" si="201"/>
        <v>0</v>
      </c>
      <c r="C1623">
        <v>72</v>
      </c>
      <c r="D1623">
        <v>168</v>
      </c>
      <c r="E1623">
        <f t="shared" si="202"/>
        <v>-999</v>
      </c>
      <c r="F1623">
        <f>能力值计算器!G2</f>
        <v>0</v>
      </c>
      <c r="G1623">
        <f>ROUNDDOWN((能力值计算器!F4+能力值计算器!E4*2+ROUNDDOWN(C1623/4,0))*能力值计算器!C2/100+10+能力值计算器!C2,0)</f>
        <v>154</v>
      </c>
      <c r="H1623">
        <f>ROUNDDOWN(ROUNDDOWN(ROUNDDOWN(ROUNDDOWN(ROUNDDOWN((能力值计算器!F6+能力值计算器!E6*2+ROUNDDOWN(D1623/4,0))*能力值计算器!C2/100+5,0)*能力值计算器!H6,0)*能力值计算器!K6,0)*能力值计算器!L6,0)*VLOOKUP(能力值计算器!J6,能力变化对照表!A:B,2,0),0)</f>
        <v>106</v>
      </c>
      <c r="I1623">
        <f>ROUNDDOWN(ROUNDDOWN(ROUNDDOWN(ROUNDDOWN(ROUNDDOWN((能力值计算器!F8+能力值计算器!E8*2+ROUNDDOWN(E1623/4,0))*能力值计算器!C2/100+5,0)*能力值计算器!H8,0)*能力值计算器!K8,0)*能力值计算器!L8,0)*VLOOKUP(能力值计算器!J8,能力变化对照表!A:B,2,0),0)</f>
        <v>-39</v>
      </c>
      <c r="J1623">
        <f t="shared" si="203"/>
        <v>0</v>
      </c>
      <c r="K1623">
        <f t="shared" si="204"/>
        <v>-6006</v>
      </c>
      <c r="L1623">
        <f t="shared" si="205"/>
        <v>10318</v>
      </c>
      <c r="M1623">
        <f t="shared" si="206"/>
        <v>232.1</v>
      </c>
      <c r="N1623">
        <f t="shared" si="207"/>
        <v>1</v>
      </c>
    </row>
    <row r="1624" spans="1:14">
      <c r="A1624">
        <f t="shared" si="200"/>
        <v>0</v>
      </c>
      <c r="B1624">
        <f t="shared" si="201"/>
        <v>0</v>
      </c>
      <c r="C1624">
        <v>72</v>
      </c>
      <c r="D1624">
        <v>16</v>
      </c>
      <c r="E1624">
        <f t="shared" si="202"/>
        <v>-999</v>
      </c>
      <c r="F1624">
        <f>能力值计算器!G2</f>
        <v>0</v>
      </c>
      <c r="G1624">
        <f>ROUNDDOWN((能力值计算器!F4+能力值计算器!E4*2+ROUNDDOWN(C1624/4,0))*能力值计算器!C2/100+10+能力值计算器!C2,0)</f>
        <v>154</v>
      </c>
      <c r="H1624">
        <f>ROUNDDOWN(ROUNDDOWN(ROUNDDOWN(ROUNDDOWN(ROUNDDOWN((能力值计算器!F6+能力值计算器!E6*2+ROUNDDOWN(D1624/4,0))*能力值计算器!C2/100+5,0)*能力值计算器!H6,0)*能力值计算器!K6,0)*能力值计算器!L6,0)*VLOOKUP(能力值计算器!J6,能力变化对照表!A:B,2,0),0)</f>
        <v>87</v>
      </c>
      <c r="I1624">
        <f>ROUNDDOWN(ROUNDDOWN(ROUNDDOWN(ROUNDDOWN(ROUNDDOWN((能力值计算器!F8+能力值计算器!E8*2+ROUNDDOWN(E1624/4,0))*能力值计算器!C2/100+5,0)*能力值计算器!H8,0)*能力值计算器!K8,0)*能力值计算器!L8,0)*VLOOKUP(能力值计算器!J8,能力变化对照表!A:B,2,0),0)</f>
        <v>-39</v>
      </c>
      <c r="J1624">
        <f t="shared" si="203"/>
        <v>0</v>
      </c>
      <c r="K1624">
        <f t="shared" si="204"/>
        <v>-6006</v>
      </c>
      <c r="L1624">
        <f t="shared" si="205"/>
        <v>7392</v>
      </c>
      <c r="M1624">
        <f t="shared" si="206"/>
        <v>232.1</v>
      </c>
      <c r="N1624">
        <f t="shared" si="207"/>
        <v>1</v>
      </c>
    </row>
    <row r="1625" spans="1:14">
      <c r="A1625">
        <f t="shared" si="200"/>
        <v>0</v>
      </c>
      <c r="B1625">
        <f t="shared" si="201"/>
        <v>0</v>
      </c>
      <c r="C1625">
        <v>72</v>
      </c>
      <c r="D1625">
        <v>176</v>
      </c>
      <c r="E1625">
        <f t="shared" si="202"/>
        <v>-999</v>
      </c>
      <c r="F1625">
        <f>能力值计算器!G2</f>
        <v>0</v>
      </c>
      <c r="G1625">
        <f>ROUNDDOWN((能力值计算器!F4+能力值计算器!E4*2+ROUNDDOWN(C1625/4,0))*能力值计算器!C2/100+10+能力值计算器!C2,0)</f>
        <v>154</v>
      </c>
      <c r="H1625">
        <f>ROUNDDOWN(ROUNDDOWN(ROUNDDOWN(ROUNDDOWN(ROUNDDOWN((能力值计算器!F6+能力值计算器!E6*2+ROUNDDOWN(D1625/4,0))*能力值计算器!C2/100+5,0)*能力值计算器!H6,0)*能力值计算器!K6,0)*能力值计算器!L6,0)*VLOOKUP(能力值计算器!J6,能力变化对照表!A:B,2,0),0)</f>
        <v>107</v>
      </c>
      <c r="I1625">
        <f>ROUNDDOWN(ROUNDDOWN(ROUNDDOWN(ROUNDDOWN(ROUNDDOWN((能力值计算器!F8+能力值计算器!E8*2+ROUNDDOWN(E1625/4,0))*能力值计算器!C2/100+5,0)*能力值计算器!H8,0)*能力值计算器!K8,0)*能力值计算器!L8,0)*VLOOKUP(能力值计算器!J8,能力变化对照表!A:B,2,0),0)</f>
        <v>-39</v>
      </c>
      <c r="J1625">
        <f t="shared" si="203"/>
        <v>0</v>
      </c>
      <c r="K1625">
        <f t="shared" si="204"/>
        <v>-6006</v>
      </c>
      <c r="L1625">
        <f t="shared" si="205"/>
        <v>10472</v>
      </c>
      <c r="M1625">
        <f t="shared" si="206"/>
        <v>232.1</v>
      </c>
      <c r="N1625">
        <f t="shared" si="207"/>
        <v>1</v>
      </c>
    </row>
    <row r="1626" spans="1:14">
      <c r="A1626">
        <f t="shared" si="200"/>
        <v>0</v>
      </c>
      <c r="B1626">
        <f t="shared" si="201"/>
        <v>0</v>
      </c>
      <c r="C1626">
        <v>72</v>
      </c>
      <c r="D1626">
        <v>8</v>
      </c>
      <c r="E1626">
        <f t="shared" si="202"/>
        <v>-999</v>
      </c>
      <c r="F1626">
        <f>能力值计算器!G2</f>
        <v>0</v>
      </c>
      <c r="G1626">
        <f>ROUNDDOWN((能力值计算器!F4+能力值计算器!E4*2+ROUNDDOWN(C1626/4,0))*能力值计算器!C2/100+10+能力值计算器!C2,0)</f>
        <v>154</v>
      </c>
      <c r="H1626">
        <f>ROUNDDOWN(ROUNDDOWN(ROUNDDOWN(ROUNDDOWN(ROUNDDOWN((能力值计算器!F6+能力值计算器!E6*2+ROUNDDOWN(D1626/4,0))*能力值计算器!C2/100+5,0)*能力值计算器!H6,0)*能力值计算器!K6,0)*能力值计算器!L6,0)*VLOOKUP(能力值计算器!J6,能力变化对照表!A:B,2,0),0)</f>
        <v>86</v>
      </c>
      <c r="I1626">
        <f>ROUNDDOWN(ROUNDDOWN(ROUNDDOWN(ROUNDDOWN(ROUNDDOWN((能力值计算器!F8+能力值计算器!E8*2+ROUNDDOWN(E1626/4,0))*能力值计算器!C2/100+5,0)*能力值计算器!H8,0)*能力值计算器!K8,0)*能力值计算器!L8,0)*VLOOKUP(能力值计算器!J8,能力变化对照表!A:B,2,0),0)</f>
        <v>-39</v>
      </c>
      <c r="J1626">
        <f t="shared" si="203"/>
        <v>0</v>
      </c>
      <c r="K1626">
        <f t="shared" si="204"/>
        <v>-6006</v>
      </c>
      <c r="L1626">
        <f t="shared" si="205"/>
        <v>7238</v>
      </c>
      <c r="M1626">
        <f t="shared" si="206"/>
        <v>232.1</v>
      </c>
      <c r="N1626">
        <f t="shared" si="207"/>
        <v>1</v>
      </c>
    </row>
    <row r="1627" spans="1:14">
      <c r="A1627">
        <f t="shared" si="200"/>
        <v>0</v>
      </c>
      <c r="B1627">
        <f t="shared" si="201"/>
        <v>0</v>
      </c>
      <c r="C1627">
        <v>72</v>
      </c>
      <c r="D1627">
        <v>0</v>
      </c>
      <c r="E1627">
        <f t="shared" si="202"/>
        <v>-999</v>
      </c>
      <c r="F1627">
        <f>能力值计算器!G2</f>
        <v>0</v>
      </c>
      <c r="G1627">
        <f>ROUNDDOWN((能力值计算器!F4+能力值计算器!E4*2+ROUNDDOWN(C1627/4,0))*能力值计算器!C2/100+10+能力值计算器!C2,0)</f>
        <v>154</v>
      </c>
      <c r="H1627">
        <f>ROUNDDOWN(ROUNDDOWN(ROUNDDOWN(ROUNDDOWN(ROUNDDOWN((能力值计算器!F6+能力值计算器!E6*2+ROUNDDOWN(D1627/4,0))*能力值计算器!C2/100+5,0)*能力值计算器!H6,0)*能力值计算器!K6,0)*能力值计算器!L6,0)*VLOOKUP(能力值计算器!J6,能力变化对照表!A:B,2,0),0)</f>
        <v>85</v>
      </c>
      <c r="I1627">
        <f>ROUNDDOWN(ROUNDDOWN(ROUNDDOWN(ROUNDDOWN(ROUNDDOWN((能力值计算器!F8+能力值计算器!E8*2+ROUNDDOWN(E1627/4,0))*能力值计算器!C2/100+5,0)*能力值计算器!H8,0)*能力值计算器!K8,0)*能力值计算器!L8,0)*VLOOKUP(能力值计算器!J8,能力变化对照表!A:B,2,0),0)</f>
        <v>-39</v>
      </c>
      <c r="J1627">
        <f t="shared" si="203"/>
        <v>0</v>
      </c>
      <c r="K1627">
        <f t="shared" si="204"/>
        <v>-6006</v>
      </c>
      <c r="L1627">
        <f t="shared" si="205"/>
        <v>7084</v>
      </c>
      <c r="M1627">
        <f t="shared" si="206"/>
        <v>232.1</v>
      </c>
      <c r="N1627">
        <f t="shared" si="207"/>
        <v>1</v>
      </c>
    </row>
    <row r="1628" spans="1:14">
      <c r="A1628">
        <f t="shared" si="200"/>
        <v>0</v>
      </c>
      <c r="B1628">
        <f t="shared" si="201"/>
        <v>0</v>
      </c>
      <c r="C1628">
        <v>72</v>
      </c>
      <c r="D1628">
        <v>184</v>
      </c>
      <c r="E1628">
        <f t="shared" si="202"/>
        <v>-999</v>
      </c>
      <c r="F1628">
        <f>能力值计算器!G2</f>
        <v>0</v>
      </c>
      <c r="G1628">
        <f>ROUNDDOWN((能力值计算器!F4+能力值计算器!E4*2+ROUNDDOWN(C1628/4,0))*能力值计算器!C2/100+10+能力值计算器!C2,0)</f>
        <v>154</v>
      </c>
      <c r="H1628">
        <f>ROUNDDOWN(ROUNDDOWN(ROUNDDOWN(ROUNDDOWN(ROUNDDOWN((能力值计算器!F6+能力值计算器!E6*2+ROUNDDOWN(D1628/4,0))*能力值计算器!C2/100+5,0)*能力值计算器!H6,0)*能力值计算器!K6,0)*能力值计算器!L6,0)*VLOOKUP(能力值计算器!J6,能力变化对照表!A:B,2,0),0)</f>
        <v>108</v>
      </c>
      <c r="I1628">
        <f>ROUNDDOWN(ROUNDDOWN(ROUNDDOWN(ROUNDDOWN(ROUNDDOWN((能力值计算器!F8+能力值计算器!E8*2+ROUNDDOWN(E1628/4,0))*能力值计算器!C2/100+5,0)*能力值计算器!H8,0)*能力值计算器!K8,0)*能力值计算器!L8,0)*VLOOKUP(能力值计算器!J8,能力变化对照表!A:B,2,0),0)</f>
        <v>-39</v>
      </c>
      <c r="J1628">
        <f t="shared" si="203"/>
        <v>0</v>
      </c>
      <c r="K1628">
        <f t="shared" si="204"/>
        <v>-6006</v>
      </c>
      <c r="L1628">
        <f t="shared" si="205"/>
        <v>10626</v>
      </c>
      <c r="M1628">
        <f t="shared" si="206"/>
        <v>232.1</v>
      </c>
      <c r="N1628">
        <f t="shared" si="207"/>
        <v>1</v>
      </c>
    </row>
    <row r="1629" spans="1:14">
      <c r="A1629">
        <f t="shared" si="200"/>
        <v>0</v>
      </c>
      <c r="B1629">
        <f t="shared" si="201"/>
        <v>0</v>
      </c>
      <c r="C1629">
        <v>252</v>
      </c>
      <c r="D1629">
        <v>0</v>
      </c>
      <c r="E1629">
        <f t="shared" si="202"/>
        <v>-999</v>
      </c>
      <c r="F1629">
        <f>能力值计算器!G2</f>
        <v>0</v>
      </c>
      <c r="G1629">
        <f>ROUNDDOWN((能力值计算器!F4+能力值计算器!E4*2+ROUNDDOWN(C1629/4,0))*能力值计算器!C2/100+10+能力值计算器!C2,0)</f>
        <v>177</v>
      </c>
      <c r="H1629">
        <f>ROUNDDOWN(ROUNDDOWN(ROUNDDOWN(ROUNDDOWN(ROUNDDOWN((能力值计算器!F6+能力值计算器!E6*2+ROUNDDOWN(D1629/4,0))*能力值计算器!C2/100+5,0)*能力值计算器!H6,0)*能力值计算器!K6,0)*能力值计算器!L6,0)*VLOOKUP(能力值计算器!J6,能力变化对照表!A:B,2,0),0)</f>
        <v>85</v>
      </c>
      <c r="I1629">
        <f>ROUNDDOWN(ROUNDDOWN(ROUNDDOWN(ROUNDDOWN(ROUNDDOWN((能力值计算器!F8+能力值计算器!E8*2+ROUNDDOWN(E1629/4,0))*能力值计算器!C2/100+5,0)*能力值计算器!H8,0)*能力值计算器!K8,0)*能力值计算器!L8,0)*VLOOKUP(能力值计算器!J8,能力变化对照表!A:B,2,0),0)</f>
        <v>-39</v>
      </c>
      <c r="J1629">
        <f t="shared" si="203"/>
        <v>0</v>
      </c>
      <c r="K1629">
        <f t="shared" si="204"/>
        <v>-6903</v>
      </c>
      <c r="L1629">
        <f t="shared" si="205"/>
        <v>8142</v>
      </c>
      <c r="M1629">
        <f t="shared" si="206"/>
        <v>255.1</v>
      </c>
      <c r="N1629">
        <f t="shared" si="207"/>
        <v>1</v>
      </c>
    </row>
    <row r="1630" spans="1:14">
      <c r="A1630">
        <f t="shared" si="200"/>
        <v>0</v>
      </c>
      <c r="B1630">
        <f t="shared" si="201"/>
        <v>0</v>
      </c>
      <c r="C1630">
        <v>252</v>
      </c>
      <c r="D1630">
        <v>4</v>
      </c>
      <c r="E1630">
        <f t="shared" si="202"/>
        <v>-999</v>
      </c>
      <c r="F1630">
        <f>能力值计算器!G2</f>
        <v>0</v>
      </c>
      <c r="G1630">
        <f>ROUNDDOWN((能力值计算器!F4+能力值计算器!E4*2+ROUNDDOWN(C1630/4,0))*能力值计算器!C2/100+10+能力值计算器!C2,0)</f>
        <v>177</v>
      </c>
      <c r="H1630">
        <f>ROUNDDOWN(ROUNDDOWN(ROUNDDOWN(ROUNDDOWN(ROUNDDOWN((能力值计算器!F6+能力值计算器!E6*2+ROUNDDOWN(D1630/4,0))*能力值计算器!C2/100+5,0)*能力值计算器!H6,0)*能力值计算器!K6,0)*能力值计算器!L6,0)*VLOOKUP(能力值计算器!J6,能力变化对照表!A:B,2,0),0)</f>
        <v>86</v>
      </c>
      <c r="I1630">
        <f>ROUNDDOWN(ROUNDDOWN(ROUNDDOWN(ROUNDDOWN(ROUNDDOWN((能力值计算器!F8+能力值计算器!E8*2+ROUNDDOWN(E1630/4,0))*能力值计算器!C2/100+5,0)*能力值计算器!H8,0)*能力值计算器!K8,0)*能力值计算器!L8,0)*VLOOKUP(能力值计算器!J8,能力变化对照表!A:B,2,0),0)</f>
        <v>-39</v>
      </c>
      <c r="J1630">
        <f t="shared" si="203"/>
        <v>0</v>
      </c>
      <c r="K1630">
        <f t="shared" si="204"/>
        <v>-6903</v>
      </c>
      <c r="L1630">
        <f t="shared" si="205"/>
        <v>8319</v>
      </c>
      <c r="M1630">
        <f t="shared" si="206"/>
        <v>255.1</v>
      </c>
      <c r="N1630">
        <f t="shared" si="207"/>
        <v>1</v>
      </c>
    </row>
    <row r="1631" spans="1:14">
      <c r="A1631">
        <f t="shared" si="200"/>
        <v>0</v>
      </c>
      <c r="B1631">
        <f t="shared" si="201"/>
        <v>0</v>
      </c>
      <c r="C1631">
        <v>12</v>
      </c>
      <c r="D1631">
        <v>124</v>
      </c>
      <c r="E1631">
        <f t="shared" si="202"/>
        <v>-999</v>
      </c>
      <c r="F1631">
        <f>能力值计算器!G2</f>
        <v>0</v>
      </c>
      <c r="G1631">
        <f>ROUNDDOWN((能力值计算器!F4+能力值计算器!E4*2+ROUNDDOWN(C1631/4,0))*能力值计算器!C2/100+10+能力值计算器!C2,0)</f>
        <v>147</v>
      </c>
      <c r="H1631">
        <f>ROUNDDOWN(ROUNDDOWN(ROUNDDOWN(ROUNDDOWN(ROUNDDOWN((能力值计算器!F6+能力值计算器!E6*2+ROUNDDOWN(D1631/4,0))*能力值计算器!C2/100+5,0)*能力值计算器!H6,0)*能力值计算器!K6,0)*能力值计算器!L6,0)*VLOOKUP(能力值计算器!J6,能力变化对照表!A:B,2,0),0)</f>
        <v>101</v>
      </c>
      <c r="I1631">
        <f>ROUNDDOWN(ROUNDDOWN(ROUNDDOWN(ROUNDDOWN(ROUNDDOWN((能力值计算器!F8+能力值计算器!E8*2+ROUNDDOWN(E1631/4,0))*能力值计算器!C2/100+5,0)*能力值计算器!H8,0)*能力值计算器!K8,0)*能力值计算器!L8,0)*VLOOKUP(能力值计算器!J8,能力变化对照表!A:B,2,0),0)</f>
        <v>-39</v>
      </c>
      <c r="J1631">
        <f t="shared" si="203"/>
        <v>0</v>
      </c>
      <c r="K1631">
        <f t="shared" si="204"/>
        <v>-5733</v>
      </c>
      <c r="L1631">
        <f t="shared" si="205"/>
        <v>9114</v>
      </c>
      <c r="M1631">
        <f t="shared" si="206"/>
        <v>225.1</v>
      </c>
      <c r="N1631">
        <f t="shared" si="207"/>
        <v>1</v>
      </c>
    </row>
    <row r="1632" spans="1:14">
      <c r="A1632">
        <f t="shared" si="200"/>
        <v>0</v>
      </c>
      <c r="B1632">
        <f t="shared" si="201"/>
        <v>0</v>
      </c>
      <c r="C1632">
        <v>12</v>
      </c>
      <c r="D1632">
        <v>116</v>
      </c>
      <c r="E1632">
        <f t="shared" si="202"/>
        <v>-999</v>
      </c>
      <c r="F1632">
        <f>能力值计算器!G2</f>
        <v>0</v>
      </c>
      <c r="G1632">
        <f>ROUNDDOWN((能力值计算器!F4+能力值计算器!E4*2+ROUNDDOWN(C1632/4,0))*能力值计算器!C2/100+10+能力值计算器!C2,0)</f>
        <v>147</v>
      </c>
      <c r="H1632">
        <f>ROUNDDOWN(ROUNDDOWN(ROUNDDOWN(ROUNDDOWN(ROUNDDOWN((能力值计算器!F6+能力值计算器!E6*2+ROUNDDOWN(D1632/4,0))*能力值计算器!C2/100+5,0)*能力值计算器!H6,0)*能力值计算器!K6,0)*能力值计算器!L6,0)*VLOOKUP(能力值计算器!J6,能力变化对照表!A:B,2,0),0)</f>
        <v>100</v>
      </c>
      <c r="I1632">
        <f>ROUNDDOWN(ROUNDDOWN(ROUNDDOWN(ROUNDDOWN(ROUNDDOWN((能力值计算器!F8+能力值计算器!E8*2+ROUNDDOWN(E1632/4,0))*能力值计算器!C2/100+5,0)*能力值计算器!H8,0)*能力值计算器!K8,0)*能力值计算器!L8,0)*VLOOKUP(能力值计算器!J8,能力变化对照表!A:B,2,0),0)</f>
        <v>-39</v>
      </c>
      <c r="J1632">
        <f t="shared" si="203"/>
        <v>0</v>
      </c>
      <c r="K1632">
        <f t="shared" si="204"/>
        <v>-5733</v>
      </c>
      <c r="L1632">
        <f t="shared" si="205"/>
        <v>8967</v>
      </c>
      <c r="M1632">
        <f t="shared" si="206"/>
        <v>225.1</v>
      </c>
      <c r="N1632">
        <f t="shared" si="207"/>
        <v>1</v>
      </c>
    </row>
    <row r="1633" spans="1:14">
      <c r="A1633">
        <f t="shared" si="200"/>
        <v>0</v>
      </c>
      <c r="B1633">
        <f t="shared" si="201"/>
        <v>0</v>
      </c>
      <c r="C1633">
        <v>12</v>
      </c>
      <c r="D1633">
        <v>120</v>
      </c>
      <c r="E1633">
        <f t="shared" si="202"/>
        <v>-999</v>
      </c>
      <c r="F1633">
        <f>能力值计算器!G2</f>
        <v>0</v>
      </c>
      <c r="G1633">
        <f>ROUNDDOWN((能力值计算器!F4+能力值计算器!E4*2+ROUNDDOWN(C1633/4,0))*能力值计算器!C2/100+10+能力值计算器!C2,0)</f>
        <v>147</v>
      </c>
      <c r="H1633">
        <f>ROUNDDOWN(ROUNDDOWN(ROUNDDOWN(ROUNDDOWN(ROUNDDOWN((能力值计算器!F6+能力值计算器!E6*2+ROUNDDOWN(D1633/4,0))*能力值计算器!C2/100+5,0)*能力值计算器!H6,0)*能力值计算器!K6,0)*能力值计算器!L6,0)*VLOOKUP(能力值计算器!J6,能力变化对照表!A:B,2,0),0)</f>
        <v>100</v>
      </c>
      <c r="I1633">
        <f>ROUNDDOWN(ROUNDDOWN(ROUNDDOWN(ROUNDDOWN(ROUNDDOWN((能力值计算器!F8+能力值计算器!E8*2+ROUNDDOWN(E1633/4,0))*能力值计算器!C2/100+5,0)*能力值计算器!H8,0)*能力值计算器!K8,0)*能力值计算器!L8,0)*VLOOKUP(能力值计算器!J8,能力变化对照表!A:B,2,0),0)</f>
        <v>-39</v>
      </c>
      <c r="J1633">
        <f t="shared" si="203"/>
        <v>0</v>
      </c>
      <c r="K1633">
        <f t="shared" si="204"/>
        <v>-5733</v>
      </c>
      <c r="L1633">
        <f t="shared" si="205"/>
        <v>8967</v>
      </c>
      <c r="M1633">
        <f t="shared" si="206"/>
        <v>225.1</v>
      </c>
      <c r="N1633">
        <f t="shared" si="207"/>
        <v>1</v>
      </c>
    </row>
    <row r="1634" spans="1:14">
      <c r="A1634">
        <f t="shared" si="200"/>
        <v>0</v>
      </c>
      <c r="B1634">
        <f t="shared" si="201"/>
        <v>0</v>
      </c>
      <c r="C1634">
        <v>16</v>
      </c>
      <c r="D1634">
        <v>116</v>
      </c>
      <c r="E1634">
        <f t="shared" si="202"/>
        <v>-999</v>
      </c>
      <c r="F1634">
        <f>能力值计算器!G2</f>
        <v>0</v>
      </c>
      <c r="G1634">
        <f>ROUNDDOWN((能力值计算器!F4+能力值计算器!E4*2+ROUNDDOWN(C1634/4,0))*能力值计算器!C2/100+10+能力值计算器!C2,0)</f>
        <v>147</v>
      </c>
      <c r="H1634">
        <f>ROUNDDOWN(ROUNDDOWN(ROUNDDOWN(ROUNDDOWN(ROUNDDOWN((能力值计算器!F6+能力值计算器!E6*2+ROUNDDOWN(D1634/4,0))*能力值计算器!C2/100+5,0)*能力值计算器!H6,0)*能力值计算器!K6,0)*能力值计算器!L6,0)*VLOOKUP(能力值计算器!J6,能力变化对照表!A:B,2,0),0)</f>
        <v>100</v>
      </c>
      <c r="I1634">
        <f>ROUNDDOWN(ROUNDDOWN(ROUNDDOWN(ROUNDDOWN(ROUNDDOWN((能力值计算器!F8+能力值计算器!E8*2+ROUNDDOWN(E1634/4,0))*能力值计算器!C2/100+5,0)*能力值计算器!H8,0)*能力值计算器!K8,0)*能力值计算器!L8,0)*VLOOKUP(能力值计算器!J8,能力变化对照表!A:B,2,0),0)</f>
        <v>-39</v>
      </c>
      <c r="J1634">
        <f t="shared" si="203"/>
        <v>0</v>
      </c>
      <c r="K1634">
        <f t="shared" si="204"/>
        <v>-5733</v>
      </c>
      <c r="L1634">
        <f t="shared" si="205"/>
        <v>8967</v>
      </c>
      <c r="M1634">
        <f t="shared" si="206"/>
        <v>225.1</v>
      </c>
      <c r="N1634">
        <f t="shared" si="207"/>
        <v>1</v>
      </c>
    </row>
    <row r="1635" spans="1:14">
      <c r="A1635">
        <f t="shared" si="200"/>
        <v>0</v>
      </c>
      <c r="B1635">
        <f t="shared" si="201"/>
        <v>0</v>
      </c>
      <c r="C1635">
        <v>12</v>
      </c>
      <c r="D1635">
        <v>128</v>
      </c>
      <c r="E1635">
        <f t="shared" si="202"/>
        <v>-999</v>
      </c>
      <c r="F1635">
        <f>能力值计算器!G2</f>
        <v>0</v>
      </c>
      <c r="G1635">
        <f>ROUNDDOWN((能力值计算器!F4+能力值计算器!E4*2+ROUNDDOWN(C1635/4,0))*能力值计算器!C2/100+10+能力值计算器!C2,0)</f>
        <v>147</v>
      </c>
      <c r="H1635">
        <f>ROUNDDOWN(ROUNDDOWN(ROUNDDOWN(ROUNDDOWN(ROUNDDOWN((能力值计算器!F6+能力值计算器!E6*2+ROUNDDOWN(D1635/4,0))*能力值计算器!C2/100+5,0)*能力值计算器!H6,0)*能力值计算器!K6,0)*能力值计算器!L6,0)*VLOOKUP(能力值计算器!J6,能力变化对照表!A:B,2,0),0)</f>
        <v>101</v>
      </c>
      <c r="I1635">
        <f>ROUNDDOWN(ROUNDDOWN(ROUNDDOWN(ROUNDDOWN(ROUNDDOWN((能力值计算器!F8+能力值计算器!E8*2+ROUNDDOWN(E1635/4,0))*能力值计算器!C2/100+5,0)*能力值计算器!H8,0)*能力值计算器!K8,0)*能力值计算器!L8,0)*VLOOKUP(能力值计算器!J8,能力变化对照表!A:B,2,0),0)</f>
        <v>-39</v>
      </c>
      <c r="J1635">
        <f t="shared" si="203"/>
        <v>0</v>
      </c>
      <c r="K1635">
        <f t="shared" si="204"/>
        <v>-5733</v>
      </c>
      <c r="L1635">
        <f t="shared" si="205"/>
        <v>9114</v>
      </c>
      <c r="M1635">
        <f t="shared" si="206"/>
        <v>225.1</v>
      </c>
      <c r="N1635">
        <f t="shared" si="207"/>
        <v>1</v>
      </c>
    </row>
    <row r="1636" spans="1:14">
      <c r="A1636">
        <f t="shared" si="200"/>
        <v>0</v>
      </c>
      <c r="B1636">
        <f t="shared" si="201"/>
        <v>0</v>
      </c>
      <c r="C1636">
        <v>16</v>
      </c>
      <c r="D1636">
        <v>124</v>
      </c>
      <c r="E1636">
        <f t="shared" si="202"/>
        <v>-999</v>
      </c>
      <c r="F1636">
        <f>能力值计算器!G2</f>
        <v>0</v>
      </c>
      <c r="G1636">
        <f>ROUNDDOWN((能力值计算器!F4+能力值计算器!E4*2+ROUNDDOWN(C1636/4,0))*能力值计算器!C2/100+10+能力值计算器!C2,0)</f>
        <v>147</v>
      </c>
      <c r="H1636">
        <f>ROUNDDOWN(ROUNDDOWN(ROUNDDOWN(ROUNDDOWN(ROUNDDOWN((能力值计算器!F6+能力值计算器!E6*2+ROUNDDOWN(D1636/4,0))*能力值计算器!C2/100+5,0)*能力值计算器!H6,0)*能力值计算器!K6,0)*能力值计算器!L6,0)*VLOOKUP(能力值计算器!J6,能力变化对照表!A:B,2,0),0)</f>
        <v>101</v>
      </c>
      <c r="I1636">
        <f>ROUNDDOWN(ROUNDDOWN(ROUNDDOWN(ROUNDDOWN(ROUNDDOWN((能力值计算器!F8+能力值计算器!E8*2+ROUNDDOWN(E1636/4,0))*能力值计算器!C2/100+5,0)*能力值计算器!H8,0)*能力值计算器!K8,0)*能力值计算器!L8,0)*VLOOKUP(能力值计算器!J8,能力变化对照表!A:B,2,0),0)</f>
        <v>-39</v>
      </c>
      <c r="J1636">
        <f t="shared" si="203"/>
        <v>0</v>
      </c>
      <c r="K1636">
        <f t="shared" si="204"/>
        <v>-5733</v>
      </c>
      <c r="L1636">
        <f t="shared" si="205"/>
        <v>9114</v>
      </c>
      <c r="M1636">
        <f t="shared" si="206"/>
        <v>225.1</v>
      </c>
      <c r="N1636">
        <f t="shared" si="207"/>
        <v>1</v>
      </c>
    </row>
    <row r="1637" spans="1:14">
      <c r="A1637">
        <f t="shared" si="200"/>
        <v>0</v>
      </c>
      <c r="B1637">
        <f t="shared" si="201"/>
        <v>0</v>
      </c>
      <c r="C1637">
        <v>12</v>
      </c>
      <c r="D1637">
        <v>132</v>
      </c>
      <c r="E1637">
        <f t="shared" si="202"/>
        <v>-999</v>
      </c>
      <c r="F1637">
        <f>能力值计算器!G2</f>
        <v>0</v>
      </c>
      <c r="G1637">
        <f>ROUNDDOWN((能力值计算器!F4+能力值计算器!E4*2+ROUNDDOWN(C1637/4,0))*能力值计算器!C2/100+10+能力值计算器!C2,0)</f>
        <v>147</v>
      </c>
      <c r="H1637">
        <f>ROUNDDOWN(ROUNDDOWN(ROUNDDOWN(ROUNDDOWN(ROUNDDOWN((能力值计算器!F6+能力值计算器!E6*2+ROUNDDOWN(D1637/4,0))*能力值计算器!C2/100+5,0)*能力值计算器!H6,0)*能力值计算器!K6,0)*能力值计算器!L6,0)*VLOOKUP(能力值计算器!J6,能力变化对照表!A:B,2,0),0)</f>
        <v>102</v>
      </c>
      <c r="I1637">
        <f>ROUNDDOWN(ROUNDDOWN(ROUNDDOWN(ROUNDDOWN(ROUNDDOWN((能力值计算器!F8+能力值计算器!E8*2+ROUNDDOWN(E1637/4,0))*能力值计算器!C2/100+5,0)*能力值计算器!H8,0)*能力值计算器!K8,0)*能力值计算器!L8,0)*VLOOKUP(能力值计算器!J8,能力变化对照表!A:B,2,0),0)</f>
        <v>-39</v>
      </c>
      <c r="J1637">
        <f t="shared" si="203"/>
        <v>0</v>
      </c>
      <c r="K1637">
        <f t="shared" si="204"/>
        <v>-5733</v>
      </c>
      <c r="L1637">
        <f t="shared" si="205"/>
        <v>9261</v>
      </c>
      <c r="M1637">
        <f t="shared" si="206"/>
        <v>225.1</v>
      </c>
      <c r="N1637">
        <f t="shared" si="207"/>
        <v>1</v>
      </c>
    </row>
    <row r="1638" spans="1:14">
      <c r="A1638">
        <f t="shared" si="200"/>
        <v>0</v>
      </c>
      <c r="B1638">
        <f t="shared" si="201"/>
        <v>0</v>
      </c>
      <c r="C1638">
        <v>12</v>
      </c>
      <c r="D1638">
        <v>108</v>
      </c>
      <c r="E1638">
        <f t="shared" si="202"/>
        <v>-999</v>
      </c>
      <c r="F1638">
        <f>能力值计算器!G2</f>
        <v>0</v>
      </c>
      <c r="G1638">
        <f>ROUNDDOWN((能力值计算器!F4+能力值计算器!E4*2+ROUNDDOWN(C1638/4,0))*能力值计算器!C2/100+10+能力值计算器!C2,0)</f>
        <v>147</v>
      </c>
      <c r="H1638">
        <f>ROUNDDOWN(ROUNDDOWN(ROUNDDOWN(ROUNDDOWN(ROUNDDOWN((能力值计算器!F6+能力值计算器!E6*2+ROUNDDOWN(D1638/4,0))*能力值计算器!C2/100+5,0)*能力值计算器!H6,0)*能力值计算器!K6,0)*能力值计算器!L6,0)*VLOOKUP(能力值计算器!J6,能力变化对照表!A:B,2,0),0)</f>
        <v>99</v>
      </c>
      <c r="I1638">
        <f>ROUNDDOWN(ROUNDDOWN(ROUNDDOWN(ROUNDDOWN(ROUNDDOWN((能力值计算器!F8+能力值计算器!E8*2+ROUNDDOWN(E1638/4,0))*能力值计算器!C2/100+5,0)*能力值计算器!H8,0)*能力值计算器!K8,0)*能力值计算器!L8,0)*VLOOKUP(能力值计算器!J8,能力变化对照表!A:B,2,0),0)</f>
        <v>-39</v>
      </c>
      <c r="J1638">
        <f t="shared" si="203"/>
        <v>0</v>
      </c>
      <c r="K1638">
        <f t="shared" si="204"/>
        <v>-5733</v>
      </c>
      <c r="L1638">
        <f t="shared" si="205"/>
        <v>8820</v>
      </c>
      <c r="M1638">
        <f t="shared" si="206"/>
        <v>225.1</v>
      </c>
      <c r="N1638">
        <f t="shared" si="207"/>
        <v>1</v>
      </c>
    </row>
    <row r="1639" spans="1:14">
      <c r="A1639">
        <f t="shared" si="200"/>
        <v>0</v>
      </c>
      <c r="B1639">
        <f t="shared" si="201"/>
        <v>0</v>
      </c>
      <c r="C1639">
        <v>12</v>
      </c>
      <c r="D1639">
        <v>112</v>
      </c>
      <c r="E1639">
        <f t="shared" si="202"/>
        <v>-999</v>
      </c>
      <c r="F1639">
        <f>能力值计算器!G2</f>
        <v>0</v>
      </c>
      <c r="G1639">
        <f>ROUNDDOWN((能力值计算器!F4+能力值计算器!E4*2+ROUNDDOWN(C1639/4,0))*能力值计算器!C2/100+10+能力值计算器!C2,0)</f>
        <v>147</v>
      </c>
      <c r="H1639">
        <f>ROUNDDOWN(ROUNDDOWN(ROUNDDOWN(ROUNDDOWN(ROUNDDOWN((能力值计算器!F6+能力值计算器!E6*2+ROUNDDOWN(D1639/4,0))*能力值计算器!C2/100+5,0)*能力值计算器!H6,0)*能力值计算器!K6,0)*能力值计算器!L6,0)*VLOOKUP(能力值计算器!J6,能力变化对照表!A:B,2,0),0)</f>
        <v>99</v>
      </c>
      <c r="I1639">
        <f>ROUNDDOWN(ROUNDDOWN(ROUNDDOWN(ROUNDDOWN(ROUNDDOWN((能力值计算器!F8+能力值计算器!E8*2+ROUNDDOWN(E1639/4,0))*能力值计算器!C2/100+5,0)*能力值计算器!H8,0)*能力值计算器!K8,0)*能力值计算器!L8,0)*VLOOKUP(能力值计算器!J8,能力变化对照表!A:B,2,0),0)</f>
        <v>-39</v>
      </c>
      <c r="J1639">
        <f t="shared" si="203"/>
        <v>0</v>
      </c>
      <c r="K1639">
        <f t="shared" si="204"/>
        <v>-5733</v>
      </c>
      <c r="L1639">
        <f t="shared" si="205"/>
        <v>8820</v>
      </c>
      <c r="M1639">
        <f t="shared" si="206"/>
        <v>225.1</v>
      </c>
      <c r="N1639">
        <f t="shared" si="207"/>
        <v>1</v>
      </c>
    </row>
    <row r="1640" spans="1:14">
      <c r="A1640">
        <f t="shared" si="200"/>
        <v>0</v>
      </c>
      <c r="B1640">
        <f t="shared" si="201"/>
        <v>0</v>
      </c>
      <c r="C1640">
        <v>16</v>
      </c>
      <c r="D1640">
        <v>108</v>
      </c>
      <c r="E1640">
        <f t="shared" si="202"/>
        <v>-999</v>
      </c>
      <c r="F1640">
        <f>能力值计算器!G2</f>
        <v>0</v>
      </c>
      <c r="G1640">
        <f>ROUNDDOWN((能力值计算器!F4+能力值计算器!E4*2+ROUNDDOWN(C1640/4,0))*能力值计算器!C2/100+10+能力值计算器!C2,0)</f>
        <v>147</v>
      </c>
      <c r="H1640">
        <f>ROUNDDOWN(ROUNDDOWN(ROUNDDOWN(ROUNDDOWN(ROUNDDOWN((能力值计算器!F6+能力值计算器!E6*2+ROUNDDOWN(D1640/4,0))*能力值计算器!C2/100+5,0)*能力值计算器!H6,0)*能力值计算器!K6,0)*能力值计算器!L6,0)*VLOOKUP(能力值计算器!J6,能力变化对照表!A:B,2,0),0)</f>
        <v>99</v>
      </c>
      <c r="I1640">
        <f>ROUNDDOWN(ROUNDDOWN(ROUNDDOWN(ROUNDDOWN(ROUNDDOWN((能力值计算器!F8+能力值计算器!E8*2+ROUNDDOWN(E1640/4,0))*能力值计算器!C2/100+5,0)*能力值计算器!H8,0)*能力值计算器!K8,0)*能力值计算器!L8,0)*VLOOKUP(能力值计算器!J8,能力变化对照表!A:B,2,0),0)</f>
        <v>-39</v>
      </c>
      <c r="J1640">
        <f t="shared" si="203"/>
        <v>0</v>
      </c>
      <c r="K1640">
        <f t="shared" si="204"/>
        <v>-5733</v>
      </c>
      <c r="L1640">
        <f t="shared" si="205"/>
        <v>8820</v>
      </c>
      <c r="M1640">
        <f t="shared" si="206"/>
        <v>225.1</v>
      </c>
      <c r="N1640">
        <f t="shared" si="207"/>
        <v>1</v>
      </c>
    </row>
    <row r="1641" spans="1:14">
      <c r="A1641">
        <f t="shared" si="200"/>
        <v>0</v>
      </c>
      <c r="B1641">
        <f t="shared" si="201"/>
        <v>0</v>
      </c>
      <c r="C1641">
        <v>12</v>
      </c>
      <c r="D1641">
        <v>136</v>
      </c>
      <c r="E1641">
        <f t="shared" si="202"/>
        <v>-999</v>
      </c>
      <c r="F1641">
        <f>能力值计算器!G2</f>
        <v>0</v>
      </c>
      <c r="G1641">
        <f>ROUNDDOWN((能力值计算器!F4+能力值计算器!E4*2+ROUNDDOWN(C1641/4,0))*能力值计算器!C2/100+10+能力值计算器!C2,0)</f>
        <v>147</v>
      </c>
      <c r="H1641">
        <f>ROUNDDOWN(ROUNDDOWN(ROUNDDOWN(ROUNDDOWN(ROUNDDOWN((能力值计算器!F6+能力值计算器!E6*2+ROUNDDOWN(D1641/4,0))*能力值计算器!C2/100+5,0)*能力值计算器!H6,0)*能力值计算器!K6,0)*能力值计算器!L6,0)*VLOOKUP(能力值计算器!J6,能力变化对照表!A:B,2,0),0)</f>
        <v>102</v>
      </c>
      <c r="I1641">
        <f>ROUNDDOWN(ROUNDDOWN(ROUNDDOWN(ROUNDDOWN(ROUNDDOWN((能力值计算器!F8+能力值计算器!E8*2+ROUNDDOWN(E1641/4,0))*能力值计算器!C2/100+5,0)*能力值计算器!H8,0)*能力值计算器!K8,0)*能力值计算器!L8,0)*VLOOKUP(能力值计算器!J8,能力变化对照表!A:B,2,0),0)</f>
        <v>-39</v>
      </c>
      <c r="J1641">
        <f t="shared" si="203"/>
        <v>0</v>
      </c>
      <c r="K1641">
        <f t="shared" si="204"/>
        <v>-5733</v>
      </c>
      <c r="L1641">
        <f t="shared" si="205"/>
        <v>9261</v>
      </c>
      <c r="M1641">
        <f t="shared" si="206"/>
        <v>225.1</v>
      </c>
      <c r="N1641">
        <f t="shared" si="207"/>
        <v>1</v>
      </c>
    </row>
    <row r="1642" spans="1:14">
      <c r="A1642">
        <f t="shared" si="200"/>
        <v>0</v>
      </c>
      <c r="B1642">
        <f t="shared" si="201"/>
        <v>0</v>
      </c>
      <c r="C1642">
        <v>16</v>
      </c>
      <c r="D1642">
        <v>132</v>
      </c>
      <c r="E1642">
        <f t="shared" si="202"/>
        <v>-999</v>
      </c>
      <c r="F1642">
        <f>能力值计算器!G2</f>
        <v>0</v>
      </c>
      <c r="G1642">
        <f>ROUNDDOWN((能力值计算器!F4+能力值计算器!E4*2+ROUNDDOWN(C1642/4,0))*能力值计算器!C2/100+10+能力值计算器!C2,0)</f>
        <v>147</v>
      </c>
      <c r="H1642">
        <f>ROUNDDOWN(ROUNDDOWN(ROUNDDOWN(ROUNDDOWN(ROUNDDOWN((能力值计算器!F6+能力值计算器!E6*2+ROUNDDOWN(D1642/4,0))*能力值计算器!C2/100+5,0)*能力值计算器!H6,0)*能力值计算器!K6,0)*能力值计算器!L6,0)*VLOOKUP(能力值计算器!J6,能力变化对照表!A:B,2,0),0)</f>
        <v>102</v>
      </c>
      <c r="I1642">
        <f>ROUNDDOWN(ROUNDDOWN(ROUNDDOWN(ROUNDDOWN(ROUNDDOWN((能力值计算器!F8+能力值计算器!E8*2+ROUNDDOWN(E1642/4,0))*能力值计算器!C2/100+5,0)*能力值计算器!H8,0)*能力值计算器!K8,0)*能力值计算器!L8,0)*VLOOKUP(能力值计算器!J8,能力变化对照表!A:B,2,0),0)</f>
        <v>-39</v>
      </c>
      <c r="J1642">
        <f t="shared" si="203"/>
        <v>0</v>
      </c>
      <c r="K1642">
        <f t="shared" si="204"/>
        <v>-5733</v>
      </c>
      <c r="L1642">
        <f t="shared" si="205"/>
        <v>9261</v>
      </c>
      <c r="M1642">
        <f t="shared" si="206"/>
        <v>225.1</v>
      </c>
      <c r="N1642">
        <f t="shared" si="207"/>
        <v>1</v>
      </c>
    </row>
    <row r="1643" spans="1:14">
      <c r="A1643">
        <f t="shared" si="200"/>
        <v>0</v>
      </c>
      <c r="B1643">
        <f t="shared" si="201"/>
        <v>0</v>
      </c>
      <c r="C1643">
        <v>12</v>
      </c>
      <c r="D1643">
        <v>140</v>
      </c>
      <c r="E1643">
        <f t="shared" si="202"/>
        <v>-999</v>
      </c>
      <c r="F1643">
        <f>能力值计算器!G2</f>
        <v>0</v>
      </c>
      <c r="G1643">
        <f>ROUNDDOWN((能力值计算器!F4+能力值计算器!E4*2+ROUNDDOWN(C1643/4,0))*能力值计算器!C2/100+10+能力值计算器!C2,0)</f>
        <v>147</v>
      </c>
      <c r="H1643">
        <f>ROUNDDOWN(ROUNDDOWN(ROUNDDOWN(ROUNDDOWN(ROUNDDOWN((能力值计算器!F6+能力值计算器!E6*2+ROUNDDOWN(D1643/4,0))*能力值计算器!C2/100+5,0)*能力值计算器!H6,0)*能力值计算器!K6,0)*能力值计算器!L6,0)*VLOOKUP(能力值计算器!J6,能力变化对照表!A:B,2,0),0)</f>
        <v>103</v>
      </c>
      <c r="I1643">
        <f>ROUNDDOWN(ROUNDDOWN(ROUNDDOWN(ROUNDDOWN(ROUNDDOWN((能力值计算器!F8+能力值计算器!E8*2+ROUNDDOWN(E1643/4,0))*能力值计算器!C2/100+5,0)*能力值计算器!H8,0)*能力值计算器!K8,0)*能力值计算器!L8,0)*VLOOKUP(能力值计算器!J8,能力变化对照表!A:B,2,0),0)</f>
        <v>-39</v>
      </c>
      <c r="J1643">
        <f t="shared" si="203"/>
        <v>0</v>
      </c>
      <c r="K1643">
        <f t="shared" si="204"/>
        <v>-5733</v>
      </c>
      <c r="L1643">
        <f t="shared" si="205"/>
        <v>9408</v>
      </c>
      <c r="M1643">
        <f t="shared" si="206"/>
        <v>225.1</v>
      </c>
      <c r="N1643">
        <f t="shared" si="207"/>
        <v>1</v>
      </c>
    </row>
    <row r="1644" spans="1:14">
      <c r="A1644">
        <f t="shared" si="200"/>
        <v>0</v>
      </c>
      <c r="B1644">
        <f t="shared" si="201"/>
        <v>0</v>
      </c>
      <c r="C1644">
        <v>12</v>
      </c>
      <c r="D1644">
        <v>100</v>
      </c>
      <c r="E1644">
        <f t="shared" si="202"/>
        <v>-999</v>
      </c>
      <c r="F1644">
        <f>能力值计算器!G2</f>
        <v>0</v>
      </c>
      <c r="G1644">
        <f>ROUNDDOWN((能力值计算器!F4+能力值计算器!E4*2+ROUNDDOWN(C1644/4,0))*能力值计算器!C2/100+10+能力值计算器!C2,0)</f>
        <v>147</v>
      </c>
      <c r="H1644">
        <f>ROUNDDOWN(ROUNDDOWN(ROUNDDOWN(ROUNDDOWN(ROUNDDOWN((能力值计算器!F6+能力值计算器!E6*2+ROUNDDOWN(D1644/4,0))*能力值计算器!C2/100+5,0)*能力值计算器!H6,0)*能力值计算器!K6,0)*能力值计算器!L6,0)*VLOOKUP(能力值计算器!J6,能力变化对照表!A:B,2,0),0)</f>
        <v>98</v>
      </c>
      <c r="I1644">
        <f>ROUNDDOWN(ROUNDDOWN(ROUNDDOWN(ROUNDDOWN(ROUNDDOWN((能力值计算器!F8+能力值计算器!E8*2+ROUNDDOWN(E1644/4,0))*能力值计算器!C2/100+5,0)*能力值计算器!H8,0)*能力值计算器!K8,0)*能力值计算器!L8,0)*VLOOKUP(能力值计算器!J8,能力变化对照表!A:B,2,0),0)</f>
        <v>-39</v>
      </c>
      <c r="J1644">
        <f t="shared" si="203"/>
        <v>0</v>
      </c>
      <c r="K1644">
        <f t="shared" si="204"/>
        <v>-5733</v>
      </c>
      <c r="L1644">
        <f t="shared" si="205"/>
        <v>8673</v>
      </c>
      <c r="M1644">
        <f t="shared" si="206"/>
        <v>225.1</v>
      </c>
      <c r="N1644">
        <f t="shared" si="207"/>
        <v>1</v>
      </c>
    </row>
    <row r="1645" spans="1:14">
      <c r="A1645">
        <f t="shared" si="200"/>
        <v>0</v>
      </c>
      <c r="B1645">
        <f t="shared" si="201"/>
        <v>0</v>
      </c>
      <c r="C1645">
        <v>12</v>
      </c>
      <c r="D1645">
        <v>104</v>
      </c>
      <c r="E1645">
        <f t="shared" si="202"/>
        <v>-999</v>
      </c>
      <c r="F1645">
        <f>能力值计算器!G2</f>
        <v>0</v>
      </c>
      <c r="G1645">
        <f>ROUNDDOWN((能力值计算器!F4+能力值计算器!E4*2+ROUNDDOWN(C1645/4,0))*能力值计算器!C2/100+10+能力值计算器!C2,0)</f>
        <v>147</v>
      </c>
      <c r="H1645">
        <f>ROUNDDOWN(ROUNDDOWN(ROUNDDOWN(ROUNDDOWN(ROUNDDOWN((能力值计算器!F6+能力值计算器!E6*2+ROUNDDOWN(D1645/4,0))*能力值计算器!C2/100+5,0)*能力值计算器!H6,0)*能力值计算器!K6,0)*能力值计算器!L6,0)*VLOOKUP(能力值计算器!J6,能力变化对照表!A:B,2,0),0)</f>
        <v>98</v>
      </c>
      <c r="I1645">
        <f>ROUNDDOWN(ROUNDDOWN(ROUNDDOWN(ROUNDDOWN(ROUNDDOWN((能力值计算器!F8+能力值计算器!E8*2+ROUNDDOWN(E1645/4,0))*能力值计算器!C2/100+5,0)*能力值计算器!H8,0)*能力值计算器!K8,0)*能力值计算器!L8,0)*VLOOKUP(能力值计算器!J8,能力变化对照表!A:B,2,0),0)</f>
        <v>-39</v>
      </c>
      <c r="J1645">
        <f t="shared" si="203"/>
        <v>0</v>
      </c>
      <c r="K1645">
        <f t="shared" si="204"/>
        <v>-5733</v>
      </c>
      <c r="L1645">
        <f t="shared" si="205"/>
        <v>8673</v>
      </c>
      <c r="M1645">
        <f t="shared" si="206"/>
        <v>225.1</v>
      </c>
      <c r="N1645">
        <f t="shared" si="207"/>
        <v>1</v>
      </c>
    </row>
    <row r="1646" spans="1:14">
      <c r="A1646">
        <f t="shared" si="200"/>
        <v>0</v>
      </c>
      <c r="B1646">
        <f t="shared" si="201"/>
        <v>0</v>
      </c>
      <c r="C1646">
        <v>16</v>
      </c>
      <c r="D1646">
        <v>100</v>
      </c>
      <c r="E1646">
        <f t="shared" si="202"/>
        <v>-999</v>
      </c>
      <c r="F1646">
        <f>能力值计算器!G2</f>
        <v>0</v>
      </c>
      <c r="G1646">
        <f>ROUNDDOWN((能力值计算器!F4+能力值计算器!E4*2+ROUNDDOWN(C1646/4,0))*能力值计算器!C2/100+10+能力值计算器!C2,0)</f>
        <v>147</v>
      </c>
      <c r="H1646">
        <f>ROUNDDOWN(ROUNDDOWN(ROUNDDOWN(ROUNDDOWN(ROUNDDOWN((能力值计算器!F6+能力值计算器!E6*2+ROUNDDOWN(D1646/4,0))*能力值计算器!C2/100+5,0)*能力值计算器!H6,0)*能力值计算器!K6,0)*能力值计算器!L6,0)*VLOOKUP(能力值计算器!J6,能力变化对照表!A:B,2,0),0)</f>
        <v>98</v>
      </c>
      <c r="I1646">
        <f>ROUNDDOWN(ROUNDDOWN(ROUNDDOWN(ROUNDDOWN(ROUNDDOWN((能力值计算器!F8+能力值计算器!E8*2+ROUNDDOWN(E1646/4,0))*能力值计算器!C2/100+5,0)*能力值计算器!H8,0)*能力值计算器!K8,0)*能力值计算器!L8,0)*VLOOKUP(能力值计算器!J8,能力变化对照表!A:B,2,0),0)</f>
        <v>-39</v>
      </c>
      <c r="J1646">
        <f t="shared" si="203"/>
        <v>0</v>
      </c>
      <c r="K1646">
        <f t="shared" si="204"/>
        <v>-5733</v>
      </c>
      <c r="L1646">
        <f t="shared" si="205"/>
        <v>8673</v>
      </c>
      <c r="M1646">
        <f t="shared" si="206"/>
        <v>225.1</v>
      </c>
      <c r="N1646">
        <f t="shared" si="207"/>
        <v>1</v>
      </c>
    </row>
    <row r="1647" spans="1:14">
      <c r="A1647">
        <f t="shared" si="200"/>
        <v>0</v>
      </c>
      <c r="B1647">
        <f t="shared" si="201"/>
        <v>0</v>
      </c>
      <c r="C1647">
        <v>12</v>
      </c>
      <c r="D1647">
        <v>144</v>
      </c>
      <c r="E1647">
        <f t="shared" si="202"/>
        <v>-999</v>
      </c>
      <c r="F1647">
        <f>能力值计算器!G2</f>
        <v>0</v>
      </c>
      <c r="G1647">
        <f>ROUNDDOWN((能力值计算器!F4+能力值计算器!E4*2+ROUNDDOWN(C1647/4,0))*能力值计算器!C2/100+10+能力值计算器!C2,0)</f>
        <v>147</v>
      </c>
      <c r="H1647">
        <f>ROUNDDOWN(ROUNDDOWN(ROUNDDOWN(ROUNDDOWN(ROUNDDOWN((能力值计算器!F6+能力值计算器!E6*2+ROUNDDOWN(D1647/4,0))*能力值计算器!C2/100+5,0)*能力值计算器!H6,0)*能力值计算器!K6,0)*能力值计算器!L6,0)*VLOOKUP(能力值计算器!J6,能力变化对照表!A:B,2,0),0)</f>
        <v>103</v>
      </c>
      <c r="I1647">
        <f>ROUNDDOWN(ROUNDDOWN(ROUNDDOWN(ROUNDDOWN(ROUNDDOWN((能力值计算器!F8+能力值计算器!E8*2+ROUNDDOWN(E1647/4,0))*能力值计算器!C2/100+5,0)*能力值计算器!H8,0)*能力值计算器!K8,0)*能力值计算器!L8,0)*VLOOKUP(能力值计算器!J8,能力变化对照表!A:B,2,0),0)</f>
        <v>-39</v>
      </c>
      <c r="J1647">
        <f t="shared" si="203"/>
        <v>0</v>
      </c>
      <c r="K1647">
        <f t="shared" si="204"/>
        <v>-5733</v>
      </c>
      <c r="L1647">
        <f t="shared" si="205"/>
        <v>9408</v>
      </c>
      <c r="M1647">
        <f t="shared" si="206"/>
        <v>225.1</v>
      </c>
      <c r="N1647">
        <f t="shared" si="207"/>
        <v>1</v>
      </c>
    </row>
    <row r="1648" spans="1:14">
      <c r="A1648">
        <f t="shared" si="200"/>
        <v>0</v>
      </c>
      <c r="B1648">
        <f t="shared" si="201"/>
        <v>0</v>
      </c>
      <c r="C1648">
        <v>16</v>
      </c>
      <c r="D1648">
        <v>140</v>
      </c>
      <c r="E1648">
        <f t="shared" si="202"/>
        <v>-999</v>
      </c>
      <c r="F1648">
        <f>能力值计算器!G2</f>
        <v>0</v>
      </c>
      <c r="G1648">
        <f>ROUNDDOWN((能力值计算器!F4+能力值计算器!E4*2+ROUNDDOWN(C1648/4,0))*能力值计算器!C2/100+10+能力值计算器!C2,0)</f>
        <v>147</v>
      </c>
      <c r="H1648">
        <f>ROUNDDOWN(ROUNDDOWN(ROUNDDOWN(ROUNDDOWN(ROUNDDOWN((能力值计算器!F6+能力值计算器!E6*2+ROUNDDOWN(D1648/4,0))*能力值计算器!C2/100+5,0)*能力值计算器!H6,0)*能力值计算器!K6,0)*能力值计算器!L6,0)*VLOOKUP(能力值计算器!J6,能力变化对照表!A:B,2,0),0)</f>
        <v>103</v>
      </c>
      <c r="I1648">
        <f>ROUNDDOWN(ROUNDDOWN(ROUNDDOWN(ROUNDDOWN(ROUNDDOWN((能力值计算器!F8+能力值计算器!E8*2+ROUNDDOWN(E1648/4,0))*能力值计算器!C2/100+5,0)*能力值计算器!H8,0)*能力值计算器!K8,0)*能力值计算器!L8,0)*VLOOKUP(能力值计算器!J8,能力变化对照表!A:B,2,0),0)</f>
        <v>-39</v>
      </c>
      <c r="J1648">
        <f t="shared" si="203"/>
        <v>0</v>
      </c>
      <c r="K1648">
        <f t="shared" si="204"/>
        <v>-5733</v>
      </c>
      <c r="L1648">
        <f t="shared" si="205"/>
        <v>9408</v>
      </c>
      <c r="M1648">
        <f t="shared" si="206"/>
        <v>225.1</v>
      </c>
      <c r="N1648">
        <f t="shared" si="207"/>
        <v>1</v>
      </c>
    </row>
    <row r="1649" spans="1:14">
      <c r="A1649">
        <f t="shared" si="200"/>
        <v>0</v>
      </c>
      <c r="B1649">
        <f t="shared" si="201"/>
        <v>0</v>
      </c>
      <c r="C1649">
        <v>12</v>
      </c>
      <c r="D1649">
        <v>148</v>
      </c>
      <c r="E1649">
        <f t="shared" si="202"/>
        <v>-999</v>
      </c>
      <c r="F1649">
        <f>能力值计算器!G2</f>
        <v>0</v>
      </c>
      <c r="G1649">
        <f>ROUNDDOWN((能力值计算器!F4+能力值计算器!E4*2+ROUNDDOWN(C1649/4,0))*能力值计算器!C2/100+10+能力值计算器!C2,0)</f>
        <v>147</v>
      </c>
      <c r="H1649">
        <f>ROUNDDOWN(ROUNDDOWN(ROUNDDOWN(ROUNDDOWN(ROUNDDOWN((能力值计算器!F6+能力值计算器!E6*2+ROUNDDOWN(D1649/4,0))*能力值计算器!C2/100+5,0)*能力值计算器!H6,0)*能力值计算器!K6,0)*能力值计算器!L6,0)*VLOOKUP(能力值计算器!J6,能力变化对照表!A:B,2,0),0)</f>
        <v>104</v>
      </c>
      <c r="I1649">
        <f>ROUNDDOWN(ROUNDDOWN(ROUNDDOWN(ROUNDDOWN(ROUNDDOWN((能力值计算器!F8+能力值计算器!E8*2+ROUNDDOWN(E1649/4,0))*能力值计算器!C2/100+5,0)*能力值计算器!H8,0)*能力值计算器!K8,0)*能力值计算器!L8,0)*VLOOKUP(能力值计算器!J8,能力变化对照表!A:B,2,0),0)</f>
        <v>-39</v>
      </c>
      <c r="J1649">
        <f t="shared" si="203"/>
        <v>0</v>
      </c>
      <c r="K1649">
        <f t="shared" si="204"/>
        <v>-5733</v>
      </c>
      <c r="L1649">
        <f t="shared" si="205"/>
        <v>9555</v>
      </c>
      <c r="M1649">
        <f t="shared" si="206"/>
        <v>225.1</v>
      </c>
      <c r="N1649">
        <f t="shared" si="207"/>
        <v>1</v>
      </c>
    </row>
    <row r="1650" spans="1:14">
      <c r="A1650">
        <f t="shared" si="200"/>
        <v>0</v>
      </c>
      <c r="B1650">
        <f t="shared" si="201"/>
        <v>0</v>
      </c>
      <c r="C1650">
        <v>12</v>
      </c>
      <c r="D1650">
        <v>92</v>
      </c>
      <c r="E1650">
        <f t="shared" si="202"/>
        <v>-999</v>
      </c>
      <c r="F1650">
        <f>能力值计算器!G2</f>
        <v>0</v>
      </c>
      <c r="G1650">
        <f>ROUNDDOWN((能力值计算器!F4+能力值计算器!E4*2+ROUNDDOWN(C1650/4,0))*能力值计算器!C2/100+10+能力值计算器!C2,0)</f>
        <v>147</v>
      </c>
      <c r="H1650">
        <f>ROUNDDOWN(ROUNDDOWN(ROUNDDOWN(ROUNDDOWN(ROUNDDOWN((能力值计算器!F6+能力值计算器!E6*2+ROUNDDOWN(D1650/4,0))*能力值计算器!C2/100+5,0)*能力值计算器!H6,0)*能力值计算器!K6,0)*能力值计算器!L6,0)*VLOOKUP(能力值计算器!J6,能力变化对照表!A:B,2,0),0)</f>
        <v>97</v>
      </c>
      <c r="I1650">
        <f>ROUNDDOWN(ROUNDDOWN(ROUNDDOWN(ROUNDDOWN(ROUNDDOWN((能力值计算器!F8+能力值计算器!E8*2+ROUNDDOWN(E1650/4,0))*能力值计算器!C2/100+5,0)*能力值计算器!H8,0)*能力值计算器!K8,0)*能力值计算器!L8,0)*VLOOKUP(能力值计算器!J8,能力变化对照表!A:B,2,0),0)</f>
        <v>-39</v>
      </c>
      <c r="J1650">
        <f t="shared" si="203"/>
        <v>0</v>
      </c>
      <c r="K1650">
        <f t="shared" si="204"/>
        <v>-5733</v>
      </c>
      <c r="L1650">
        <f t="shared" si="205"/>
        <v>8526</v>
      </c>
      <c r="M1650">
        <f t="shared" si="206"/>
        <v>225.1</v>
      </c>
      <c r="N1650">
        <f t="shared" si="207"/>
        <v>1</v>
      </c>
    </row>
    <row r="1651" spans="1:14">
      <c r="A1651">
        <f t="shared" si="200"/>
        <v>0</v>
      </c>
      <c r="B1651">
        <f t="shared" si="201"/>
        <v>0</v>
      </c>
      <c r="C1651">
        <v>12</v>
      </c>
      <c r="D1651">
        <v>96</v>
      </c>
      <c r="E1651">
        <f t="shared" si="202"/>
        <v>-999</v>
      </c>
      <c r="F1651">
        <f>能力值计算器!G2</f>
        <v>0</v>
      </c>
      <c r="G1651">
        <f>ROUNDDOWN((能力值计算器!F4+能力值计算器!E4*2+ROUNDDOWN(C1651/4,0))*能力值计算器!C2/100+10+能力值计算器!C2,0)</f>
        <v>147</v>
      </c>
      <c r="H1651">
        <f>ROUNDDOWN(ROUNDDOWN(ROUNDDOWN(ROUNDDOWN(ROUNDDOWN((能力值计算器!F6+能力值计算器!E6*2+ROUNDDOWN(D1651/4,0))*能力值计算器!C2/100+5,0)*能力值计算器!H6,0)*能力值计算器!K6,0)*能力值计算器!L6,0)*VLOOKUP(能力值计算器!J6,能力变化对照表!A:B,2,0),0)</f>
        <v>97</v>
      </c>
      <c r="I1651">
        <f>ROUNDDOWN(ROUNDDOWN(ROUNDDOWN(ROUNDDOWN(ROUNDDOWN((能力值计算器!F8+能力值计算器!E8*2+ROUNDDOWN(E1651/4,0))*能力值计算器!C2/100+5,0)*能力值计算器!H8,0)*能力值计算器!K8,0)*能力值计算器!L8,0)*VLOOKUP(能力值计算器!J8,能力变化对照表!A:B,2,0),0)</f>
        <v>-39</v>
      </c>
      <c r="J1651">
        <f t="shared" si="203"/>
        <v>0</v>
      </c>
      <c r="K1651">
        <f t="shared" si="204"/>
        <v>-5733</v>
      </c>
      <c r="L1651">
        <f t="shared" si="205"/>
        <v>8526</v>
      </c>
      <c r="M1651">
        <f t="shared" si="206"/>
        <v>225.1</v>
      </c>
      <c r="N1651">
        <f t="shared" si="207"/>
        <v>1</v>
      </c>
    </row>
    <row r="1652" spans="1:14">
      <c r="A1652">
        <f t="shared" si="200"/>
        <v>0</v>
      </c>
      <c r="B1652">
        <f t="shared" si="201"/>
        <v>0</v>
      </c>
      <c r="C1652">
        <v>16</v>
      </c>
      <c r="D1652">
        <v>92</v>
      </c>
      <c r="E1652">
        <f t="shared" si="202"/>
        <v>-999</v>
      </c>
      <c r="F1652">
        <f>能力值计算器!G2</f>
        <v>0</v>
      </c>
      <c r="G1652">
        <f>ROUNDDOWN((能力值计算器!F4+能力值计算器!E4*2+ROUNDDOWN(C1652/4,0))*能力值计算器!C2/100+10+能力值计算器!C2,0)</f>
        <v>147</v>
      </c>
      <c r="H1652">
        <f>ROUNDDOWN(ROUNDDOWN(ROUNDDOWN(ROUNDDOWN(ROUNDDOWN((能力值计算器!F6+能力值计算器!E6*2+ROUNDDOWN(D1652/4,0))*能力值计算器!C2/100+5,0)*能力值计算器!H6,0)*能力值计算器!K6,0)*能力值计算器!L6,0)*VLOOKUP(能力值计算器!J6,能力变化对照表!A:B,2,0),0)</f>
        <v>97</v>
      </c>
      <c r="I1652">
        <f>ROUNDDOWN(ROUNDDOWN(ROUNDDOWN(ROUNDDOWN(ROUNDDOWN((能力值计算器!F8+能力值计算器!E8*2+ROUNDDOWN(E1652/4,0))*能力值计算器!C2/100+5,0)*能力值计算器!H8,0)*能力值计算器!K8,0)*能力值计算器!L8,0)*VLOOKUP(能力值计算器!J8,能力变化对照表!A:B,2,0),0)</f>
        <v>-39</v>
      </c>
      <c r="J1652">
        <f t="shared" si="203"/>
        <v>0</v>
      </c>
      <c r="K1652">
        <f t="shared" si="204"/>
        <v>-5733</v>
      </c>
      <c r="L1652">
        <f t="shared" si="205"/>
        <v>8526</v>
      </c>
      <c r="M1652">
        <f t="shared" si="206"/>
        <v>225.1</v>
      </c>
      <c r="N1652">
        <f t="shared" si="207"/>
        <v>1</v>
      </c>
    </row>
    <row r="1653" spans="1:14">
      <c r="A1653">
        <f t="shared" si="200"/>
        <v>0</v>
      </c>
      <c r="B1653">
        <f t="shared" si="201"/>
        <v>0</v>
      </c>
      <c r="C1653">
        <v>12</v>
      </c>
      <c r="D1653">
        <v>152</v>
      </c>
      <c r="E1653">
        <f t="shared" si="202"/>
        <v>-999</v>
      </c>
      <c r="F1653">
        <f>能力值计算器!G2</f>
        <v>0</v>
      </c>
      <c r="G1653">
        <f>ROUNDDOWN((能力值计算器!F4+能力值计算器!E4*2+ROUNDDOWN(C1653/4,0))*能力值计算器!C2/100+10+能力值计算器!C2,0)</f>
        <v>147</v>
      </c>
      <c r="H1653">
        <f>ROUNDDOWN(ROUNDDOWN(ROUNDDOWN(ROUNDDOWN(ROUNDDOWN((能力值计算器!F6+能力值计算器!E6*2+ROUNDDOWN(D1653/4,0))*能力值计算器!C2/100+5,0)*能力值计算器!H6,0)*能力值计算器!K6,0)*能力值计算器!L6,0)*VLOOKUP(能力值计算器!J6,能力变化对照表!A:B,2,0),0)</f>
        <v>104</v>
      </c>
      <c r="I1653">
        <f>ROUNDDOWN(ROUNDDOWN(ROUNDDOWN(ROUNDDOWN(ROUNDDOWN((能力值计算器!F8+能力值计算器!E8*2+ROUNDDOWN(E1653/4,0))*能力值计算器!C2/100+5,0)*能力值计算器!H8,0)*能力值计算器!K8,0)*能力值计算器!L8,0)*VLOOKUP(能力值计算器!J8,能力变化对照表!A:B,2,0),0)</f>
        <v>-39</v>
      </c>
      <c r="J1653">
        <f t="shared" si="203"/>
        <v>0</v>
      </c>
      <c r="K1653">
        <f t="shared" si="204"/>
        <v>-5733</v>
      </c>
      <c r="L1653">
        <f t="shared" si="205"/>
        <v>9555</v>
      </c>
      <c r="M1653">
        <f t="shared" si="206"/>
        <v>225.1</v>
      </c>
      <c r="N1653">
        <f t="shared" si="207"/>
        <v>1</v>
      </c>
    </row>
    <row r="1654" spans="1:14">
      <c r="A1654">
        <f t="shared" si="200"/>
        <v>0</v>
      </c>
      <c r="B1654">
        <f t="shared" si="201"/>
        <v>0</v>
      </c>
      <c r="C1654">
        <v>16</v>
      </c>
      <c r="D1654">
        <v>148</v>
      </c>
      <c r="E1654">
        <f t="shared" si="202"/>
        <v>-999</v>
      </c>
      <c r="F1654">
        <f>能力值计算器!G2</f>
        <v>0</v>
      </c>
      <c r="G1654">
        <f>ROUNDDOWN((能力值计算器!F4+能力值计算器!E4*2+ROUNDDOWN(C1654/4,0))*能力值计算器!C2/100+10+能力值计算器!C2,0)</f>
        <v>147</v>
      </c>
      <c r="H1654">
        <f>ROUNDDOWN(ROUNDDOWN(ROUNDDOWN(ROUNDDOWN(ROUNDDOWN((能力值计算器!F6+能力值计算器!E6*2+ROUNDDOWN(D1654/4,0))*能力值计算器!C2/100+5,0)*能力值计算器!H6,0)*能力值计算器!K6,0)*能力值计算器!L6,0)*VLOOKUP(能力值计算器!J6,能力变化对照表!A:B,2,0),0)</f>
        <v>104</v>
      </c>
      <c r="I1654">
        <f>ROUNDDOWN(ROUNDDOWN(ROUNDDOWN(ROUNDDOWN(ROUNDDOWN((能力值计算器!F8+能力值计算器!E8*2+ROUNDDOWN(E1654/4,0))*能力值计算器!C2/100+5,0)*能力值计算器!H8,0)*能力值计算器!K8,0)*能力值计算器!L8,0)*VLOOKUP(能力值计算器!J8,能力变化对照表!A:B,2,0),0)</f>
        <v>-39</v>
      </c>
      <c r="J1654">
        <f t="shared" si="203"/>
        <v>0</v>
      </c>
      <c r="K1654">
        <f t="shared" si="204"/>
        <v>-5733</v>
      </c>
      <c r="L1654">
        <f t="shared" si="205"/>
        <v>9555</v>
      </c>
      <c r="M1654">
        <f t="shared" si="206"/>
        <v>225.1</v>
      </c>
      <c r="N1654">
        <f t="shared" si="207"/>
        <v>1</v>
      </c>
    </row>
    <row r="1655" spans="1:14">
      <c r="A1655">
        <f t="shared" si="200"/>
        <v>0</v>
      </c>
      <c r="B1655">
        <f t="shared" si="201"/>
        <v>0</v>
      </c>
      <c r="C1655">
        <v>12</v>
      </c>
      <c r="D1655">
        <v>156</v>
      </c>
      <c r="E1655">
        <f t="shared" si="202"/>
        <v>-999</v>
      </c>
      <c r="F1655">
        <f>能力值计算器!G2</f>
        <v>0</v>
      </c>
      <c r="G1655">
        <f>ROUNDDOWN((能力值计算器!F4+能力值计算器!E4*2+ROUNDDOWN(C1655/4,0))*能力值计算器!C2/100+10+能力值计算器!C2,0)</f>
        <v>147</v>
      </c>
      <c r="H1655">
        <f>ROUNDDOWN(ROUNDDOWN(ROUNDDOWN(ROUNDDOWN(ROUNDDOWN((能力值计算器!F6+能力值计算器!E6*2+ROUNDDOWN(D1655/4,0))*能力值计算器!C2/100+5,0)*能力值计算器!H6,0)*能力值计算器!K6,0)*能力值计算器!L6,0)*VLOOKUP(能力值计算器!J6,能力变化对照表!A:B,2,0),0)</f>
        <v>105</v>
      </c>
      <c r="I1655">
        <f>ROUNDDOWN(ROUNDDOWN(ROUNDDOWN(ROUNDDOWN(ROUNDDOWN((能力值计算器!F8+能力值计算器!E8*2+ROUNDDOWN(E1655/4,0))*能力值计算器!C2/100+5,0)*能力值计算器!H8,0)*能力值计算器!K8,0)*能力值计算器!L8,0)*VLOOKUP(能力值计算器!J8,能力变化对照表!A:B,2,0),0)</f>
        <v>-39</v>
      </c>
      <c r="J1655">
        <f t="shared" si="203"/>
        <v>0</v>
      </c>
      <c r="K1655">
        <f t="shared" si="204"/>
        <v>-5733</v>
      </c>
      <c r="L1655">
        <f t="shared" si="205"/>
        <v>9702</v>
      </c>
      <c r="M1655">
        <f t="shared" si="206"/>
        <v>225.1</v>
      </c>
      <c r="N1655">
        <f t="shared" si="207"/>
        <v>1</v>
      </c>
    </row>
    <row r="1656" spans="1:14">
      <c r="A1656">
        <f t="shared" si="200"/>
        <v>0</v>
      </c>
      <c r="B1656">
        <f t="shared" si="201"/>
        <v>0</v>
      </c>
      <c r="C1656">
        <v>12</v>
      </c>
      <c r="D1656">
        <v>84</v>
      </c>
      <c r="E1656">
        <f t="shared" si="202"/>
        <v>-999</v>
      </c>
      <c r="F1656">
        <f>能力值计算器!G2</f>
        <v>0</v>
      </c>
      <c r="G1656">
        <f>ROUNDDOWN((能力值计算器!F4+能力值计算器!E4*2+ROUNDDOWN(C1656/4,0))*能力值计算器!C2/100+10+能力值计算器!C2,0)</f>
        <v>147</v>
      </c>
      <c r="H1656">
        <f>ROUNDDOWN(ROUNDDOWN(ROUNDDOWN(ROUNDDOWN(ROUNDDOWN((能力值计算器!F6+能力值计算器!E6*2+ROUNDDOWN(D1656/4,0))*能力值计算器!C2/100+5,0)*能力值计算器!H6,0)*能力值计算器!K6,0)*能力值计算器!L6,0)*VLOOKUP(能力值计算器!J6,能力变化对照表!A:B,2,0),0)</f>
        <v>96</v>
      </c>
      <c r="I1656">
        <f>ROUNDDOWN(ROUNDDOWN(ROUNDDOWN(ROUNDDOWN(ROUNDDOWN((能力值计算器!F8+能力值计算器!E8*2+ROUNDDOWN(E1656/4,0))*能力值计算器!C2/100+5,0)*能力值计算器!H8,0)*能力值计算器!K8,0)*能力值计算器!L8,0)*VLOOKUP(能力值计算器!J8,能力变化对照表!A:B,2,0),0)</f>
        <v>-39</v>
      </c>
      <c r="J1656">
        <f t="shared" si="203"/>
        <v>0</v>
      </c>
      <c r="K1656">
        <f t="shared" si="204"/>
        <v>-5733</v>
      </c>
      <c r="L1656">
        <f t="shared" si="205"/>
        <v>8379</v>
      </c>
      <c r="M1656">
        <f t="shared" si="206"/>
        <v>225.1</v>
      </c>
      <c r="N1656">
        <f t="shared" si="207"/>
        <v>1</v>
      </c>
    </row>
    <row r="1657" spans="1:14">
      <c r="A1657">
        <f t="shared" si="200"/>
        <v>0</v>
      </c>
      <c r="B1657">
        <f t="shared" si="201"/>
        <v>0</v>
      </c>
      <c r="C1657">
        <v>12</v>
      </c>
      <c r="D1657">
        <v>88</v>
      </c>
      <c r="E1657">
        <f t="shared" si="202"/>
        <v>-999</v>
      </c>
      <c r="F1657">
        <f>能力值计算器!G2</f>
        <v>0</v>
      </c>
      <c r="G1657">
        <f>ROUNDDOWN((能力值计算器!F4+能力值计算器!E4*2+ROUNDDOWN(C1657/4,0))*能力值计算器!C2/100+10+能力值计算器!C2,0)</f>
        <v>147</v>
      </c>
      <c r="H1657">
        <f>ROUNDDOWN(ROUNDDOWN(ROUNDDOWN(ROUNDDOWN(ROUNDDOWN((能力值计算器!F6+能力值计算器!E6*2+ROUNDDOWN(D1657/4,0))*能力值计算器!C2/100+5,0)*能力值计算器!H6,0)*能力值计算器!K6,0)*能力值计算器!L6,0)*VLOOKUP(能力值计算器!J6,能力变化对照表!A:B,2,0),0)</f>
        <v>96</v>
      </c>
      <c r="I1657">
        <f>ROUNDDOWN(ROUNDDOWN(ROUNDDOWN(ROUNDDOWN(ROUNDDOWN((能力值计算器!F8+能力值计算器!E8*2+ROUNDDOWN(E1657/4,0))*能力值计算器!C2/100+5,0)*能力值计算器!H8,0)*能力值计算器!K8,0)*能力值计算器!L8,0)*VLOOKUP(能力值计算器!J8,能力变化对照表!A:B,2,0),0)</f>
        <v>-39</v>
      </c>
      <c r="J1657">
        <f t="shared" si="203"/>
        <v>0</v>
      </c>
      <c r="K1657">
        <f t="shared" si="204"/>
        <v>-5733</v>
      </c>
      <c r="L1657">
        <f t="shared" si="205"/>
        <v>8379</v>
      </c>
      <c r="M1657">
        <f t="shared" si="206"/>
        <v>225.1</v>
      </c>
      <c r="N1657">
        <f t="shared" si="207"/>
        <v>1</v>
      </c>
    </row>
    <row r="1658" spans="1:14">
      <c r="A1658">
        <f t="shared" si="200"/>
        <v>0</v>
      </c>
      <c r="B1658">
        <f t="shared" si="201"/>
        <v>0</v>
      </c>
      <c r="C1658">
        <v>16</v>
      </c>
      <c r="D1658">
        <v>84</v>
      </c>
      <c r="E1658">
        <f t="shared" si="202"/>
        <v>-999</v>
      </c>
      <c r="F1658">
        <f>能力值计算器!G2</f>
        <v>0</v>
      </c>
      <c r="G1658">
        <f>ROUNDDOWN((能力值计算器!F4+能力值计算器!E4*2+ROUNDDOWN(C1658/4,0))*能力值计算器!C2/100+10+能力值计算器!C2,0)</f>
        <v>147</v>
      </c>
      <c r="H1658">
        <f>ROUNDDOWN(ROUNDDOWN(ROUNDDOWN(ROUNDDOWN(ROUNDDOWN((能力值计算器!F6+能力值计算器!E6*2+ROUNDDOWN(D1658/4,0))*能力值计算器!C2/100+5,0)*能力值计算器!H6,0)*能力值计算器!K6,0)*能力值计算器!L6,0)*VLOOKUP(能力值计算器!J6,能力变化对照表!A:B,2,0),0)</f>
        <v>96</v>
      </c>
      <c r="I1658">
        <f>ROUNDDOWN(ROUNDDOWN(ROUNDDOWN(ROUNDDOWN(ROUNDDOWN((能力值计算器!F8+能力值计算器!E8*2+ROUNDDOWN(E1658/4,0))*能力值计算器!C2/100+5,0)*能力值计算器!H8,0)*能力值计算器!K8,0)*能力值计算器!L8,0)*VLOOKUP(能力值计算器!J8,能力变化对照表!A:B,2,0),0)</f>
        <v>-39</v>
      </c>
      <c r="J1658">
        <f t="shared" si="203"/>
        <v>0</v>
      </c>
      <c r="K1658">
        <f t="shared" si="204"/>
        <v>-5733</v>
      </c>
      <c r="L1658">
        <f t="shared" si="205"/>
        <v>8379</v>
      </c>
      <c r="M1658">
        <f t="shared" si="206"/>
        <v>225.1</v>
      </c>
      <c r="N1658">
        <f t="shared" si="207"/>
        <v>1</v>
      </c>
    </row>
    <row r="1659" spans="1:14">
      <c r="A1659">
        <f t="shared" si="200"/>
        <v>0</v>
      </c>
      <c r="B1659">
        <f t="shared" si="201"/>
        <v>0</v>
      </c>
      <c r="C1659">
        <v>12</v>
      </c>
      <c r="D1659">
        <v>160</v>
      </c>
      <c r="E1659">
        <f t="shared" si="202"/>
        <v>-999</v>
      </c>
      <c r="F1659">
        <f>能力值计算器!G2</f>
        <v>0</v>
      </c>
      <c r="G1659">
        <f>ROUNDDOWN((能力值计算器!F4+能力值计算器!E4*2+ROUNDDOWN(C1659/4,0))*能力值计算器!C2/100+10+能力值计算器!C2,0)</f>
        <v>147</v>
      </c>
      <c r="H1659">
        <f>ROUNDDOWN(ROUNDDOWN(ROUNDDOWN(ROUNDDOWN(ROUNDDOWN((能力值计算器!F6+能力值计算器!E6*2+ROUNDDOWN(D1659/4,0))*能力值计算器!C2/100+5,0)*能力值计算器!H6,0)*能力值计算器!K6,0)*能力值计算器!L6,0)*VLOOKUP(能力值计算器!J6,能力变化对照表!A:B,2,0),0)</f>
        <v>105</v>
      </c>
      <c r="I1659">
        <f>ROUNDDOWN(ROUNDDOWN(ROUNDDOWN(ROUNDDOWN(ROUNDDOWN((能力值计算器!F8+能力值计算器!E8*2+ROUNDDOWN(E1659/4,0))*能力值计算器!C2/100+5,0)*能力值计算器!H8,0)*能力值计算器!K8,0)*能力值计算器!L8,0)*VLOOKUP(能力值计算器!J8,能力变化对照表!A:B,2,0),0)</f>
        <v>-39</v>
      </c>
      <c r="J1659">
        <f t="shared" si="203"/>
        <v>0</v>
      </c>
      <c r="K1659">
        <f t="shared" si="204"/>
        <v>-5733</v>
      </c>
      <c r="L1659">
        <f t="shared" si="205"/>
        <v>9702</v>
      </c>
      <c r="M1659">
        <f t="shared" si="206"/>
        <v>225.1</v>
      </c>
      <c r="N1659">
        <f t="shared" si="207"/>
        <v>1</v>
      </c>
    </row>
    <row r="1660" spans="1:14">
      <c r="A1660">
        <f t="shared" si="200"/>
        <v>0</v>
      </c>
      <c r="B1660">
        <f t="shared" si="201"/>
        <v>0</v>
      </c>
      <c r="C1660">
        <v>16</v>
      </c>
      <c r="D1660">
        <v>156</v>
      </c>
      <c r="E1660">
        <f t="shared" si="202"/>
        <v>-999</v>
      </c>
      <c r="F1660">
        <f>能力值计算器!G2</f>
        <v>0</v>
      </c>
      <c r="G1660">
        <f>ROUNDDOWN((能力值计算器!F4+能力值计算器!E4*2+ROUNDDOWN(C1660/4,0))*能力值计算器!C2/100+10+能力值计算器!C2,0)</f>
        <v>147</v>
      </c>
      <c r="H1660">
        <f>ROUNDDOWN(ROUNDDOWN(ROUNDDOWN(ROUNDDOWN(ROUNDDOWN((能力值计算器!F6+能力值计算器!E6*2+ROUNDDOWN(D1660/4,0))*能力值计算器!C2/100+5,0)*能力值计算器!H6,0)*能力值计算器!K6,0)*能力值计算器!L6,0)*VLOOKUP(能力值计算器!J6,能力变化对照表!A:B,2,0),0)</f>
        <v>105</v>
      </c>
      <c r="I1660">
        <f>ROUNDDOWN(ROUNDDOWN(ROUNDDOWN(ROUNDDOWN(ROUNDDOWN((能力值计算器!F8+能力值计算器!E8*2+ROUNDDOWN(E1660/4,0))*能力值计算器!C2/100+5,0)*能力值计算器!H8,0)*能力值计算器!K8,0)*能力值计算器!L8,0)*VLOOKUP(能力值计算器!J8,能力变化对照表!A:B,2,0),0)</f>
        <v>-39</v>
      </c>
      <c r="J1660">
        <f t="shared" si="203"/>
        <v>0</v>
      </c>
      <c r="K1660">
        <f t="shared" si="204"/>
        <v>-5733</v>
      </c>
      <c r="L1660">
        <f t="shared" si="205"/>
        <v>9702</v>
      </c>
      <c r="M1660">
        <f t="shared" si="206"/>
        <v>225.1</v>
      </c>
      <c r="N1660">
        <f t="shared" si="207"/>
        <v>1</v>
      </c>
    </row>
    <row r="1661" spans="1:14">
      <c r="A1661">
        <f t="shared" si="200"/>
        <v>0</v>
      </c>
      <c r="B1661">
        <f t="shared" si="201"/>
        <v>0</v>
      </c>
      <c r="C1661">
        <v>12</v>
      </c>
      <c r="D1661">
        <v>164</v>
      </c>
      <c r="E1661">
        <f t="shared" si="202"/>
        <v>-999</v>
      </c>
      <c r="F1661">
        <f>能力值计算器!G2</f>
        <v>0</v>
      </c>
      <c r="G1661">
        <f>ROUNDDOWN((能力值计算器!F4+能力值计算器!E4*2+ROUNDDOWN(C1661/4,0))*能力值计算器!C2/100+10+能力值计算器!C2,0)</f>
        <v>147</v>
      </c>
      <c r="H1661">
        <f>ROUNDDOWN(ROUNDDOWN(ROUNDDOWN(ROUNDDOWN(ROUNDDOWN((能力值计算器!F6+能力值计算器!E6*2+ROUNDDOWN(D1661/4,0))*能力值计算器!C2/100+5,0)*能力值计算器!H6,0)*能力值计算器!K6,0)*能力值计算器!L6,0)*VLOOKUP(能力值计算器!J6,能力变化对照表!A:B,2,0),0)</f>
        <v>106</v>
      </c>
      <c r="I1661">
        <f>ROUNDDOWN(ROUNDDOWN(ROUNDDOWN(ROUNDDOWN(ROUNDDOWN((能力值计算器!F8+能力值计算器!E8*2+ROUNDDOWN(E1661/4,0))*能力值计算器!C2/100+5,0)*能力值计算器!H8,0)*能力值计算器!K8,0)*能力值计算器!L8,0)*VLOOKUP(能力值计算器!J8,能力变化对照表!A:B,2,0),0)</f>
        <v>-39</v>
      </c>
      <c r="J1661">
        <f t="shared" si="203"/>
        <v>0</v>
      </c>
      <c r="K1661">
        <f t="shared" si="204"/>
        <v>-5733</v>
      </c>
      <c r="L1661">
        <f t="shared" si="205"/>
        <v>9849</v>
      </c>
      <c r="M1661">
        <f t="shared" si="206"/>
        <v>225.1</v>
      </c>
      <c r="N1661">
        <f t="shared" si="207"/>
        <v>1</v>
      </c>
    </row>
    <row r="1662" spans="1:14">
      <c r="A1662">
        <f t="shared" si="200"/>
        <v>0</v>
      </c>
      <c r="B1662">
        <f t="shared" si="201"/>
        <v>0</v>
      </c>
      <c r="C1662">
        <v>12</v>
      </c>
      <c r="D1662">
        <v>76</v>
      </c>
      <c r="E1662">
        <f t="shared" si="202"/>
        <v>-999</v>
      </c>
      <c r="F1662">
        <f>能力值计算器!G2</f>
        <v>0</v>
      </c>
      <c r="G1662">
        <f>ROUNDDOWN((能力值计算器!F4+能力值计算器!E4*2+ROUNDDOWN(C1662/4,0))*能力值计算器!C2/100+10+能力值计算器!C2,0)</f>
        <v>147</v>
      </c>
      <c r="H1662">
        <f>ROUNDDOWN(ROUNDDOWN(ROUNDDOWN(ROUNDDOWN(ROUNDDOWN((能力值计算器!F6+能力值计算器!E6*2+ROUNDDOWN(D1662/4,0))*能力值计算器!C2/100+5,0)*能力值计算器!H6,0)*能力值计算器!K6,0)*能力值计算器!L6,0)*VLOOKUP(能力值计算器!J6,能力变化对照表!A:B,2,0),0)</f>
        <v>95</v>
      </c>
      <c r="I1662">
        <f>ROUNDDOWN(ROUNDDOWN(ROUNDDOWN(ROUNDDOWN(ROUNDDOWN((能力值计算器!F8+能力值计算器!E8*2+ROUNDDOWN(E1662/4,0))*能力值计算器!C2/100+5,0)*能力值计算器!H8,0)*能力值计算器!K8,0)*能力值计算器!L8,0)*VLOOKUP(能力值计算器!J8,能力变化对照表!A:B,2,0),0)</f>
        <v>-39</v>
      </c>
      <c r="J1662">
        <f t="shared" si="203"/>
        <v>0</v>
      </c>
      <c r="K1662">
        <f t="shared" si="204"/>
        <v>-5733</v>
      </c>
      <c r="L1662">
        <f t="shared" si="205"/>
        <v>8232</v>
      </c>
      <c r="M1662">
        <f t="shared" si="206"/>
        <v>225.1</v>
      </c>
      <c r="N1662">
        <f t="shared" si="207"/>
        <v>1</v>
      </c>
    </row>
    <row r="1663" spans="1:14">
      <c r="A1663">
        <f t="shared" si="200"/>
        <v>0</v>
      </c>
      <c r="B1663">
        <f t="shared" si="201"/>
        <v>0</v>
      </c>
      <c r="C1663">
        <v>12</v>
      </c>
      <c r="D1663">
        <v>80</v>
      </c>
      <c r="E1663">
        <f t="shared" si="202"/>
        <v>-999</v>
      </c>
      <c r="F1663">
        <f>能力值计算器!G2</f>
        <v>0</v>
      </c>
      <c r="G1663">
        <f>ROUNDDOWN((能力值计算器!F4+能力值计算器!E4*2+ROUNDDOWN(C1663/4,0))*能力值计算器!C2/100+10+能力值计算器!C2,0)</f>
        <v>147</v>
      </c>
      <c r="H1663">
        <f>ROUNDDOWN(ROUNDDOWN(ROUNDDOWN(ROUNDDOWN(ROUNDDOWN((能力值计算器!F6+能力值计算器!E6*2+ROUNDDOWN(D1663/4,0))*能力值计算器!C2/100+5,0)*能力值计算器!H6,0)*能力值计算器!K6,0)*能力值计算器!L6,0)*VLOOKUP(能力值计算器!J6,能力变化对照表!A:B,2,0),0)</f>
        <v>95</v>
      </c>
      <c r="I1663">
        <f>ROUNDDOWN(ROUNDDOWN(ROUNDDOWN(ROUNDDOWN(ROUNDDOWN((能力值计算器!F8+能力值计算器!E8*2+ROUNDDOWN(E1663/4,0))*能力值计算器!C2/100+5,0)*能力值计算器!H8,0)*能力值计算器!K8,0)*能力值计算器!L8,0)*VLOOKUP(能力值计算器!J8,能力变化对照表!A:B,2,0),0)</f>
        <v>-39</v>
      </c>
      <c r="J1663">
        <f t="shared" si="203"/>
        <v>0</v>
      </c>
      <c r="K1663">
        <f t="shared" si="204"/>
        <v>-5733</v>
      </c>
      <c r="L1663">
        <f t="shared" si="205"/>
        <v>8232</v>
      </c>
      <c r="M1663">
        <f t="shared" si="206"/>
        <v>225.1</v>
      </c>
      <c r="N1663">
        <f t="shared" si="207"/>
        <v>1</v>
      </c>
    </row>
    <row r="1664" spans="1:14">
      <c r="A1664">
        <f t="shared" si="200"/>
        <v>0</v>
      </c>
      <c r="B1664">
        <f t="shared" si="201"/>
        <v>0</v>
      </c>
      <c r="C1664">
        <v>16</v>
      </c>
      <c r="D1664">
        <v>76</v>
      </c>
      <c r="E1664">
        <f t="shared" si="202"/>
        <v>-999</v>
      </c>
      <c r="F1664">
        <f>能力值计算器!G2</f>
        <v>0</v>
      </c>
      <c r="G1664">
        <f>ROUNDDOWN((能力值计算器!F4+能力值计算器!E4*2+ROUNDDOWN(C1664/4,0))*能力值计算器!C2/100+10+能力值计算器!C2,0)</f>
        <v>147</v>
      </c>
      <c r="H1664">
        <f>ROUNDDOWN(ROUNDDOWN(ROUNDDOWN(ROUNDDOWN(ROUNDDOWN((能力值计算器!F6+能力值计算器!E6*2+ROUNDDOWN(D1664/4,0))*能力值计算器!C2/100+5,0)*能力值计算器!H6,0)*能力值计算器!K6,0)*能力值计算器!L6,0)*VLOOKUP(能力值计算器!J6,能力变化对照表!A:B,2,0),0)</f>
        <v>95</v>
      </c>
      <c r="I1664">
        <f>ROUNDDOWN(ROUNDDOWN(ROUNDDOWN(ROUNDDOWN(ROUNDDOWN((能力值计算器!F8+能力值计算器!E8*2+ROUNDDOWN(E1664/4,0))*能力值计算器!C2/100+5,0)*能力值计算器!H8,0)*能力值计算器!K8,0)*能力值计算器!L8,0)*VLOOKUP(能力值计算器!J8,能力变化对照表!A:B,2,0),0)</f>
        <v>-39</v>
      </c>
      <c r="J1664">
        <f t="shared" si="203"/>
        <v>0</v>
      </c>
      <c r="K1664">
        <f t="shared" si="204"/>
        <v>-5733</v>
      </c>
      <c r="L1664">
        <f t="shared" si="205"/>
        <v>8232</v>
      </c>
      <c r="M1664">
        <f t="shared" si="206"/>
        <v>225.1</v>
      </c>
      <c r="N1664">
        <f t="shared" si="207"/>
        <v>1</v>
      </c>
    </row>
    <row r="1665" spans="1:14">
      <c r="A1665">
        <f t="shared" si="200"/>
        <v>0</v>
      </c>
      <c r="B1665">
        <f t="shared" si="201"/>
        <v>0</v>
      </c>
      <c r="C1665">
        <v>12</v>
      </c>
      <c r="D1665">
        <v>168</v>
      </c>
      <c r="E1665">
        <f t="shared" si="202"/>
        <v>-999</v>
      </c>
      <c r="F1665">
        <f>能力值计算器!G2</f>
        <v>0</v>
      </c>
      <c r="G1665">
        <f>ROUNDDOWN((能力值计算器!F4+能力值计算器!E4*2+ROUNDDOWN(C1665/4,0))*能力值计算器!C2/100+10+能力值计算器!C2,0)</f>
        <v>147</v>
      </c>
      <c r="H1665">
        <f>ROUNDDOWN(ROUNDDOWN(ROUNDDOWN(ROUNDDOWN(ROUNDDOWN((能力值计算器!F6+能力值计算器!E6*2+ROUNDDOWN(D1665/4,0))*能力值计算器!C2/100+5,0)*能力值计算器!H6,0)*能力值计算器!K6,0)*能力值计算器!L6,0)*VLOOKUP(能力值计算器!J6,能力变化对照表!A:B,2,0),0)</f>
        <v>106</v>
      </c>
      <c r="I1665">
        <f>ROUNDDOWN(ROUNDDOWN(ROUNDDOWN(ROUNDDOWN(ROUNDDOWN((能力值计算器!F8+能力值计算器!E8*2+ROUNDDOWN(E1665/4,0))*能力值计算器!C2/100+5,0)*能力值计算器!H8,0)*能力值计算器!K8,0)*能力值计算器!L8,0)*VLOOKUP(能力值计算器!J8,能力变化对照表!A:B,2,0),0)</f>
        <v>-39</v>
      </c>
      <c r="J1665">
        <f t="shared" si="203"/>
        <v>0</v>
      </c>
      <c r="K1665">
        <f t="shared" si="204"/>
        <v>-5733</v>
      </c>
      <c r="L1665">
        <f t="shared" si="205"/>
        <v>9849</v>
      </c>
      <c r="M1665">
        <f t="shared" si="206"/>
        <v>225.1</v>
      </c>
      <c r="N1665">
        <f t="shared" si="207"/>
        <v>1</v>
      </c>
    </row>
    <row r="1666" spans="1:14">
      <c r="A1666">
        <f t="shared" ref="A1666:A1729" si="208">IF(N1666=1,0,L1666+1/M1666)</f>
        <v>0</v>
      </c>
      <c r="B1666">
        <f t="shared" ref="B1666:B1729" si="209">IF(A1666=MAX(A:A),1,0)</f>
        <v>0</v>
      </c>
      <c r="C1666">
        <v>16</v>
      </c>
      <c r="D1666">
        <v>164</v>
      </c>
      <c r="E1666">
        <f t="shared" ref="E1666:E1729" si="210">IF(F1666-D1666-C1666&gt;253,-999,IF(F1666-D1666-C1666&lt;0,-999,F1666-D1666-C1666))</f>
        <v>-999</v>
      </c>
      <c r="F1666">
        <f>能力值计算器!G2</f>
        <v>0</v>
      </c>
      <c r="G1666">
        <f>ROUNDDOWN((能力值计算器!F4+能力值计算器!E4*2+ROUNDDOWN(C1666/4,0))*能力值计算器!C2/100+10+能力值计算器!C2,0)</f>
        <v>147</v>
      </c>
      <c r="H1666">
        <f>ROUNDDOWN(ROUNDDOWN(ROUNDDOWN(ROUNDDOWN(ROUNDDOWN((能力值计算器!F6+能力值计算器!E6*2+ROUNDDOWN(D1666/4,0))*能力值计算器!C2/100+5,0)*能力值计算器!H6,0)*能力值计算器!K6,0)*能力值计算器!L6,0)*VLOOKUP(能力值计算器!J6,能力变化对照表!A:B,2,0),0)</f>
        <v>106</v>
      </c>
      <c r="I1666">
        <f>ROUNDDOWN(ROUNDDOWN(ROUNDDOWN(ROUNDDOWN(ROUNDDOWN((能力值计算器!F8+能力值计算器!E8*2+ROUNDDOWN(E1666/4,0))*能力值计算器!C2/100+5,0)*能力值计算器!H8,0)*能力值计算器!K8,0)*能力值计算器!L8,0)*VLOOKUP(能力值计算器!J8,能力变化对照表!A:B,2,0),0)</f>
        <v>-39</v>
      </c>
      <c r="J1666">
        <f t="shared" ref="J1666:J1729" si="211">IF(E1666&lt;0,0,G1666*H1666)</f>
        <v>0</v>
      </c>
      <c r="K1666">
        <f t="shared" ref="K1666:K1729" si="212">G1666*I1666</f>
        <v>-5733</v>
      </c>
      <c r="L1666">
        <f t="shared" ref="L1666:L1729" si="213">(H1666+I1666)*G1666</f>
        <v>9849</v>
      </c>
      <c r="M1666">
        <f t="shared" ref="M1666:M1729" si="214">IF(H1666+I1666-G1666&lt;0,G1666-H1666-I1666,H1666+I1666-G1666)+IF(H1666-I1666&lt;0,I1666-H1666,H1666-I1666)+0.1</f>
        <v>225.1</v>
      </c>
      <c r="N1666">
        <f t="shared" ref="N1666:N1729" si="215">IF(E1666&lt;0,1,0)</f>
        <v>1</v>
      </c>
    </row>
    <row r="1667" spans="1:14">
      <c r="A1667">
        <f t="shared" si="208"/>
        <v>0</v>
      </c>
      <c r="B1667">
        <f t="shared" si="209"/>
        <v>0</v>
      </c>
      <c r="C1667">
        <v>12</v>
      </c>
      <c r="D1667">
        <v>172</v>
      </c>
      <c r="E1667">
        <f t="shared" si="210"/>
        <v>-999</v>
      </c>
      <c r="F1667">
        <f>能力值计算器!G2</f>
        <v>0</v>
      </c>
      <c r="G1667">
        <f>ROUNDDOWN((能力值计算器!F4+能力值计算器!E4*2+ROUNDDOWN(C1667/4,0))*能力值计算器!C2/100+10+能力值计算器!C2,0)</f>
        <v>147</v>
      </c>
      <c r="H1667">
        <f>ROUNDDOWN(ROUNDDOWN(ROUNDDOWN(ROUNDDOWN(ROUNDDOWN((能力值计算器!F6+能力值计算器!E6*2+ROUNDDOWN(D1667/4,0))*能力值计算器!C2/100+5,0)*能力值计算器!H6,0)*能力值计算器!K6,0)*能力值计算器!L6,0)*VLOOKUP(能力值计算器!J6,能力变化对照表!A:B,2,0),0)</f>
        <v>107</v>
      </c>
      <c r="I1667">
        <f>ROUNDDOWN(ROUNDDOWN(ROUNDDOWN(ROUNDDOWN(ROUNDDOWN((能力值计算器!F8+能力值计算器!E8*2+ROUNDDOWN(E1667/4,0))*能力值计算器!C2/100+5,0)*能力值计算器!H8,0)*能力值计算器!K8,0)*能力值计算器!L8,0)*VLOOKUP(能力值计算器!J8,能力变化对照表!A:B,2,0),0)</f>
        <v>-39</v>
      </c>
      <c r="J1667">
        <f t="shared" si="211"/>
        <v>0</v>
      </c>
      <c r="K1667">
        <f t="shared" si="212"/>
        <v>-5733</v>
      </c>
      <c r="L1667">
        <f t="shared" si="213"/>
        <v>9996</v>
      </c>
      <c r="M1667">
        <f t="shared" si="214"/>
        <v>225.1</v>
      </c>
      <c r="N1667">
        <f t="shared" si="215"/>
        <v>1</v>
      </c>
    </row>
    <row r="1668" spans="1:14">
      <c r="A1668">
        <f t="shared" si="208"/>
        <v>0</v>
      </c>
      <c r="B1668">
        <f t="shared" si="209"/>
        <v>0</v>
      </c>
      <c r="C1668">
        <v>12</v>
      </c>
      <c r="D1668">
        <v>68</v>
      </c>
      <c r="E1668">
        <f t="shared" si="210"/>
        <v>-999</v>
      </c>
      <c r="F1668">
        <f>能力值计算器!G2</f>
        <v>0</v>
      </c>
      <c r="G1668">
        <f>ROUNDDOWN((能力值计算器!F4+能力值计算器!E4*2+ROUNDDOWN(C1668/4,0))*能力值计算器!C2/100+10+能力值计算器!C2,0)</f>
        <v>147</v>
      </c>
      <c r="H1668">
        <f>ROUNDDOWN(ROUNDDOWN(ROUNDDOWN(ROUNDDOWN(ROUNDDOWN((能力值计算器!F6+能力值计算器!E6*2+ROUNDDOWN(D1668/4,0))*能力值计算器!C2/100+5,0)*能力值计算器!H6,0)*能力值计算器!K6,0)*能力值计算器!L6,0)*VLOOKUP(能力值计算器!J6,能力变化对照表!A:B,2,0),0)</f>
        <v>94</v>
      </c>
      <c r="I1668">
        <f>ROUNDDOWN(ROUNDDOWN(ROUNDDOWN(ROUNDDOWN(ROUNDDOWN((能力值计算器!F8+能力值计算器!E8*2+ROUNDDOWN(E1668/4,0))*能力值计算器!C2/100+5,0)*能力值计算器!H8,0)*能力值计算器!K8,0)*能力值计算器!L8,0)*VLOOKUP(能力值计算器!J8,能力变化对照表!A:B,2,0),0)</f>
        <v>-39</v>
      </c>
      <c r="J1668">
        <f t="shared" si="211"/>
        <v>0</v>
      </c>
      <c r="K1668">
        <f t="shared" si="212"/>
        <v>-5733</v>
      </c>
      <c r="L1668">
        <f t="shared" si="213"/>
        <v>8085</v>
      </c>
      <c r="M1668">
        <f t="shared" si="214"/>
        <v>225.1</v>
      </c>
      <c r="N1668">
        <f t="shared" si="215"/>
        <v>1</v>
      </c>
    </row>
    <row r="1669" spans="1:14">
      <c r="A1669">
        <f t="shared" si="208"/>
        <v>0</v>
      </c>
      <c r="B1669">
        <f t="shared" si="209"/>
        <v>0</v>
      </c>
      <c r="C1669">
        <v>12</v>
      </c>
      <c r="D1669">
        <v>72</v>
      </c>
      <c r="E1669">
        <f t="shared" si="210"/>
        <v>-999</v>
      </c>
      <c r="F1669">
        <f>能力值计算器!G2</f>
        <v>0</v>
      </c>
      <c r="G1669">
        <f>ROUNDDOWN((能力值计算器!F4+能力值计算器!E4*2+ROUNDDOWN(C1669/4,0))*能力值计算器!C2/100+10+能力值计算器!C2,0)</f>
        <v>147</v>
      </c>
      <c r="H1669">
        <f>ROUNDDOWN(ROUNDDOWN(ROUNDDOWN(ROUNDDOWN(ROUNDDOWN((能力值计算器!F6+能力值计算器!E6*2+ROUNDDOWN(D1669/4,0))*能力值计算器!C2/100+5,0)*能力值计算器!H6,0)*能力值计算器!K6,0)*能力值计算器!L6,0)*VLOOKUP(能力值计算器!J6,能力变化对照表!A:B,2,0),0)</f>
        <v>94</v>
      </c>
      <c r="I1669">
        <f>ROUNDDOWN(ROUNDDOWN(ROUNDDOWN(ROUNDDOWN(ROUNDDOWN((能力值计算器!F8+能力值计算器!E8*2+ROUNDDOWN(E1669/4,0))*能力值计算器!C2/100+5,0)*能力值计算器!H8,0)*能力值计算器!K8,0)*能力值计算器!L8,0)*VLOOKUP(能力值计算器!J8,能力变化对照表!A:B,2,0),0)</f>
        <v>-39</v>
      </c>
      <c r="J1669">
        <f t="shared" si="211"/>
        <v>0</v>
      </c>
      <c r="K1669">
        <f t="shared" si="212"/>
        <v>-5733</v>
      </c>
      <c r="L1669">
        <f t="shared" si="213"/>
        <v>8085</v>
      </c>
      <c r="M1669">
        <f t="shared" si="214"/>
        <v>225.1</v>
      </c>
      <c r="N1669">
        <f t="shared" si="215"/>
        <v>1</v>
      </c>
    </row>
    <row r="1670" spans="1:14">
      <c r="A1670">
        <f t="shared" si="208"/>
        <v>0</v>
      </c>
      <c r="B1670">
        <f t="shared" si="209"/>
        <v>0</v>
      </c>
      <c r="C1670">
        <v>16</v>
      </c>
      <c r="D1670">
        <v>68</v>
      </c>
      <c r="E1670">
        <f t="shared" si="210"/>
        <v>-999</v>
      </c>
      <c r="F1670">
        <f>能力值计算器!G2</f>
        <v>0</v>
      </c>
      <c r="G1670">
        <f>ROUNDDOWN((能力值计算器!F4+能力值计算器!E4*2+ROUNDDOWN(C1670/4,0))*能力值计算器!C2/100+10+能力值计算器!C2,0)</f>
        <v>147</v>
      </c>
      <c r="H1670">
        <f>ROUNDDOWN(ROUNDDOWN(ROUNDDOWN(ROUNDDOWN(ROUNDDOWN((能力值计算器!F6+能力值计算器!E6*2+ROUNDDOWN(D1670/4,0))*能力值计算器!C2/100+5,0)*能力值计算器!H6,0)*能力值计算器!K6,0)*能力值计算器!L6,0)*VLOOKUP(能力值计算器!J6,能力变化对照表!A:B,2,0),0)</f>
        <v>94</v>
      </c>
      <c r="I1670">
        <f>ROUNDDOWN(ROUNDDOWN(ROUNDDOWN(ROUNDDOWN(ROUNDDOWN((能力值计算器!F8+能力值计算器!E8*2+ROUNDDOWN(E1670/4,0))*能力值计算器!C2/100+5,0)*能力值计算器!H8,0)*能力值计算器!K8,0)*能力值计算器!L8,0)*VLOOKUP(能力值计算器!J8,能力变化对照表!A:B,2,0),0)</f>
        <v>-39</v>
      </c>
      <c r="J1670">
        <f t="shared" si="211"/>
        <v>0</v>
      </c>
      <c r="K1670">
        <f t="shared" si="212"/>
        <v>-5733</v>
      </c>
      <c r="L1670">
        <f t="shared" si="213"/>
        <v>8085</v>
      </c>
      <c r="M1670">
        <f t="shared" si="214"/>
        <v>225.1</v>
      </c>
      <c r="N1670">
        <f t="shared" si="215"/>
        <v>1</v>
      </c>
    </row>
    <row r="1671" spans="1:14">
      <c r="A1671">
        <f t="shared" si="208"/>
        <v>0</v>
      </c>
      <c r="B1671">
        <f t="shared" si="209"/>
        <v>0</v>
      </c>
      <c r="C1671">
        <v>12</v>
      </c>
      <c r="D1671">
        <v>176</v>
      </c>
      <c r="E1671">
        <f t="shared" si="210"/>
        <v>-999</v>
      </c>
      <c r="F1671">
        <f>能力值计算器!G2</f>
        <v>0</v>
      </c>
      <c r="G1671">
        <f>ROUNDDOWN((能力值计算器!F4+能力值计算器!E4*2+ROUNDDOWN(C1671/4,0))*能力值计算器!C2/100+10+能力值计算器!C2,0)</f>
        <v>147</v>
      </c>
      <c r="H1671">
        <f>ROUNDDOWN(ROUNDDOWN(ROUNDDOWN(ROUNDDOWN(ROUNDDOWN((能力值计算器!F6+能力值计算器!E6*2+ROUNDDOWN(D1671/4,0))*能力值计算器!C2/100+5,0)*能力值计算器!H6,0)*能力值计算器!K6,0)*能力值计算器!L6,0)*VLOOKUP(能力值计算器!J6,能力变化对照表!A:B,2,0),0)</f>
        <v>107</v>
      </c>
      <c r="I1671">
        <f>ROUNDDOWN(ROUNDDOWN(ROUNDDOWN(ROUNDDOWN(ROUNDDOWN((能力值计算器!F8+能力值计算器!E8*2+ROUNDDOWN(E1671/4,0))*能力值计算器!C2/100+5,0)*能力值计算器!H8,0)*能力值计算器!K8,0)*能力值计算器!L8,0)*VLOOKUP(能力值计算器!J8,能力变化对照表!A:B,2,0),0)</f>
        <v>-39</v>
      </c>
      <c r="J1671">
        <f t="shared" si="211"/>
        <v>0</v>
      </c>
      <c r="K1671">
        <f t="shared" si="212"/>
        <v>-5733</v>
      </c>
      <c r="L1671">
        <f t="shared" si="213"/>
        <v>9996</v>
      </c>
      <c r="M1671">
        <f t="shared" si="214"/>
        <v>225.1</v>
      </c>
      <c r="N1671">
        <f t="shared" si="215"/>
        <v>1</v>
      </c>
    </row>
    <row r="1672" spans="1:14">
      <c r="A1672">
        <f t="shared" si="208"/>
        <v>0</v>
      </c>
      <c r="B1672">
        <f t="shared" si="209"/>
        <v>0</v>
      </c>
      <c r="C1672">
        <v>16</v>
      </c>
      <c r="D1672">
        <v>172</v>
      </c>
      <c r="E1672">
        <f t="shared" si="210"/>
        <v>-999</v>
      </c>
      <c r="F1672">
        <f>能力值计算器!G2</f>
        <v>0</v>
      </c>
      <c r="G1672">
        <f>ROUNDDOWN((能力值计算器!F4+能力值计算器!E4*2+ROUNDDOWN(C1672/4,0))*能力值计算器!C2/100+10+能力值计算器!C2,0)</f>
        <v>147</v>
      </c>
      <c r="H1672">
        <f>ROUNDDOWN(ROUNDDOWN(ROUNDDOWN(ROUNDDOWN(ROUNDDOWN((能力值计算器!F6+能力值计算器!E6*2+ROUNDDOWN(D1672/4,0))*能力值计算器!C2/100+5,0)*能力值计算器!H6,0)*能力值计算器!K6,0)*能力值计算器!L6,0)*VLOOKUP(能力值计算器!J6,能力变化对照表!A:B,2,0),0)</f>
        <v>107</v>
      </c>
      <c r="I1672">
        <f>ROUNDDOWN(ROUNDDOWN(ROUNDDOWN(ROUNDDOWN(ROUNDDOWN((能力值计算器!F8+能力值计算器!E8*2+ROUNDDOWN(E1672/4,0))*能力值计算器!C2/100+5,0)*能力值计算器!H8,0)*能力值计算器!K8,0)*能力值计算器!L8,0)*VLOOKUP(能力值计算器!J8,能力变化对照表!A:B,2,0),0)</f>
        <v>-39</v>
      </c>
      <c r="J1672">
        <f t="shared" si="211"/>
        <v>0</v>
      </c>
      <c r="K1672">
        <f t="shared" si="212"/>
        <v>-5733</v>
      </c>
      <c r="L1672">
        <f t="shared" si="213"/>
        <v>9996</v>
      </c>
      <c r="M1672">
        <f t="shared" si="214"/>
        <v>225.1</v>
      </c>
      <c r="N1672">
        <f t="shared" si="215"/>
        <v>1</v>
      </c>
    </row>
    <row r="1673" spans="1:14">
      <c r="A1673">
        <f t="shared" si="208"/>
        <v>0</v>
      </c>
      <c r="B1673">
        <f t="shared" si="209"/>
        <v>0</v>
      </c>
      <c r="C1673">
        <v>12</v>
      </c>
      <c r="D1673">
        <v>180</v>
      </c>
      <c r="E1673">
        <f t="shared" si="210"/>
        <v>-999</v>
      </c>
      <c r="F1673">
        <f>能力值计算器!G2</f>
        <v>0</v>
      </c>
      <c r="G1673">
        <f>ROUNDDOWN((能力值计算器!F4+能力值计算器!E4*2+ROUNDDOWN(C1673/4,0))*能力值计算器!C2/100+10+能力值计算器!C2,0)</f>
        <v>147</v>
      </c>
      <c r="H1673">
        <f>ROUNDDOWN(ROUNDDOWN(ROUNDDOWN(ROUNDDOWN(ROUNDDOWN((能力值计算器!F6+能力值计算器!E6*2+ROUNDDOWN(D1673/4,0))*能力值计算器!C2/100+5,0)*能力值计算器!H6,0)*能力值计算器!K6,0)*能力值计算器!L6,0)*VLOOKUP(能力值计算器!J6,能力变化对照表!A:B,2,0),0)</f>
        <v>108</v>
      </c>
      <c r="I1673">
        <f>ROUNDDOWN(ROUNDDOWN(ROUNDDOWN(ROUNDDOWN(ROUNDDOWN((能力值计算器!F8+能力值计算器!E8*2+ROUNDDOWN(E1673/4,0))*能力值计算器!C2/100+5,0)*能力值计算器!H8,0)*能力值计算器!K8,0)*能力值计算器!L8,0)*VLOOKUP(能力值计算器!J8,能力变化对照表!A:B,2,0),0)</f>
        <v>-39</v>
      </c>
      <c r="J1673">
        <f t="shared" si="211"/>
        <v>0</v>
      </c>
      <c r="K1673">
        <f t="shared" si="212"/>
        <v>-5733</v>
      </c>
      <c r="L1673">
        <f t="shared" si="213"/>
        <v>10143</v>
      </c>
      <c r="M1673">
        <f t="shared" si="214"/>
        <v>225.1</v>
      </c>
      <c r="N1673">
        <f t="shared" si="215"/>
        <v>1</v>
      </c>
    </row>
    <row r="1674" spans="1:14">
      <c r="A1674">
        <f t="shared" si="208"/>
        <v>0</v>
      </c>
      <c r="B1674">
        <f t="shared" si="209"/>
        <v>0</v>
      </c>
      <c r="C1674">
        <v>12</v>
      </c>
      <c r="D1674">
        <v>60</v>
      </c>
      <c r="E1674">
        <f t="shared" si="210"/>
        <v>-999</v>
      </c>
      <c r="F1674">
        <f>能力值计算器!G2</f>
        <v>0</v>
      </c>
      <c r="G1674">
        <f>ROUNDDOWN((能力值计算器!F4+能力值计算器!E4*2+ROUNDDOWN(C1674/4,0))*能力值计算器!C2/100+10+能力值计算器!C2,0)</f>
        <v>147</v>
      </c>
      <c r="H1674">
        <f>ROUNDDOWN(ROUNDDOWN(ROUNDDOWN(ROUNDDOWN(ROUNDDOWN((能力值计算器!F6+能力值计算器!E6*2+ROUNDDOWN(D1674/4,0))*能力值计算器!C2/100+5,0)*能力值计算器!H6,0)*能力值计算器!K6,0)*能力值计算器!L6,0)*VLOOKUP(能力值计算器!J6,能力变化对照表!A:B,2,0),0)</f>
        <v>93</v>
      </c>
      <c r="I1674">
        <f>ROUNDDOWN(ROUNDDOWN(ROUNDDOWN(ROUNDDOWN(ROUNDDOWN((能力值计算器!F8+能力值计算器!E8*2+ROUNDDOWN(E1674/4,0))*能力值计算器!C2/100+5,0)*能力值计算器!H8,0)*能力值计算器!K8,0)*能力值计算器!L8,0)*VLOOKUP(能力值计算器!J8,能力变化对照表!A:B,2,0),0)</f>
        <v>-39</v>
      </c>
      <c r="J1674">
        <f t="shared" si="211"/>
        <v>0</v>
      </c>
      <c r="K1674">
        <f t="shared" si="212"/>
        <v>-5733</v>
      </c>
      <c r="L1674">
        <f t="shared" si="213"/>
        <v>7938</v>
      </c>
      <c r="M1674">
        <f t="shared" si="214"/>
        <v>225.1</v>
      </c>
      <c r="N1674">
        <f t="shared" si="215"/>
        <v>1</v>
      </c>
    </row>
    <row r="1675" spans="1:14">
      <c r="A1675">
        <f t="shared" si="208"/>
        <v>0</v>
      </c>
      <c r="B1675">
        <f t="shared" si="209"/>
        <v>0</v>
      </c>
      <c r="C1675">
        <v>12</v>
      </c>
      <c r="D1675">
        <v>64</v>
      </c>
      <c r="E1675">
        <f t="shared" si="210"/>
        <v>-999</v>
      </c>
      <c r="F1675">
        <f>能力值计算器!G2</f>
        <v>0</v>
      </c>
      <c r="G1675">
        <f>ROUNDDOWN((能力值计算器!F4+能力值计算器!E4*2+ROUNDDOWN(C1675/4,0))*能力值计算器!C2/100+10+能力值计算器!C2,0)</f>
        <v>147</v>
      </c>
      <c r="H1675">
        <f>ROUNDDOWN(ROUNDDOWN(ROUNDDOWN(ROUNDDOWN(ROUNDDOWN((能力值计算器!F6+能力值计算器!E6*2+ROUNDDOWN(D1675/4,0))*能力值计算器!C2/100+5,0)*能力值计算器!H6,0)*能力值计算器!K6,0)*能力值计算器!L6,0)*VLOOKUP(能力值计算器!J6,能力变化对照表!A:B,2,0),0)</f>
        <v>93</v>
      </c>
      <c r="I1675">
        <f>ROUNDDOWN(ROUNDDOWN(ROUNDDOWN(ROUNDDOWN(ROUNDDOWN((能力值计算器!F8+能力值计算器!E8*2+ROUNDDOWN(E1675/4,0))*能力值计算器!C2/100+5,0)*能力值计算器!H8,0)*能力值计算器!K8,0)*能力值计算器!L8,0)*VLOOKUP(能力值计算器!J8,能力变化对照表!A:B,2,0),0)</f>
        <v>-39</v>
      </c>
      <c r="J1675">
        <f t="shared" si="211"/>
        <v>0</v>
      </c>
      <c r="K1675">
        <f t="shared" si="212"/>
        <v>-5733</v>
      </c>
      <c r="L1675">
        <f t="shared" si="213"/>
        <v>7938</v>
      </c>
      <c r="M1675">
        <f t="shared" si="214"/>
        <v>225.1</v>
      </c>
      <c r="N1675">
        <f t="shared" si="215"/>
        <v>1</v>
      </c>
    </row>
    <row r="1676" spans="1:14">
      <c r="A1676">
        <f t="shared" si="208"/>
        <v>0</v>
      </c>
      <c r="B1676">
        <f t="shared" si="209"/>
        <v>0</v>
      </c>
      <c r="C1676">
        <v>16</v>
      </c>
      <c r="D1676">
        <v>60</v>
      </c>
      <c r="E1676">
        <f t="shared" si="210"/>
        <v>-999</v>
      </c>
      <c r="F1676">
        <f>能力值计算器!G2</f>
        <v>0</v>
      </c>
      <c r="G1676">
        <f>ROUNDDOWN((能力值计算器!F4+能力值计算器!E4*2+ROUNDDOWN(C1676/4,0))*能力值计算器!C2/100+10+能力值计算器!C2,0)</f>
        <v>147</v>
      </c>
      <c r="H1676">
        <f>ROUNDDOWN(ROUNDDOWN(ROUNDDOWN(ROUNDDOWN(ROUNDDOWN((能力值计算器!F6+能力值计算器!E6*2+ROUNDDOWN(D1676/4,0))*能力值计算器!C2/100+5,0)*能力值计算器!H6,0)*能力值计算器!K6,0)*能力值计算器!L6,0)*VLOOKUP(能力值计算器!J6,能力变化对照表!A:B,2,0),0)</f>
        <v>93</v>
      </c>
      <c r="I1676">
        <f>ROUNDDOWN(ROUNDDOWN(ROUNDDOWN(ROUNDDOWN(ROUNDDOWN((能力值计算器!F8+能力值计算器!E8*2+ROUNDDOWN(E1676/4,0))*能力值计算器!C2/100+5,0)*能力值计算器!H8,0)*能力值计算器!K8,0)*能力值计算器!L8,0)*VLOOKUP(能力值计算器!J8,能力变化对照表!A:B,2,0),0)</f>
        <v>-39</v>
      </c>
      <c r="J1676">
        <f t="shared" si="211"/>
        <v>0</v>
      </c>
      <c r="K1676">
        <f t="shared" si="212"/>
        <v>-5733</v>
      </c>
      <c r="L1676">
        <f t="shared" si="213"/>
        <v>7938</v>
      </c>
      <c r="M1676">
        <f t="shared" si="214"/>
        <v>225.1</v>
      </c>
      <c r="N1676">
        <f t="shared" si="215"/>
        <v>1</v>
      </c>
    </row>
    <row r="1677" spans="1:14">
      <c r="A1677">
        <f t="shared" si="208"/>
        <v>0</v>
      </c>
      <c r="B1677">
        <f t="shared" si="209"/>
        <v>0</v>
      </c>
      <c r="C1677">
        <v>12</v>
      </c>
      <c r="D1677">
        <v>184</v>
      </c>
      <c r="E1677">
        <f t="shared" si="210"/>
        <v>-999</v>
      </c>
      <c r="F1677">
        <f>能力值计算器!G2</f>
        <v>0</v>
      </c>
      <c r="G1677">
        <f>ROUNDDOWN((能力值计算器!F4+能力值计算器!E4*2+ROUNDDOWN(C1677/4,0))*能力值计算器!C2/100+10+能力值计算器!C2,0)</f>
        <v>147</v>
      </c>
      <c r="H1677">
        <f>ROUNDDOWN(ROUNDDOWN(ROUNDDOWN(ROUNDDOWN(ROUNDDOWN((能力值计算器!F6+能力值计算器!E6*2+ROUNDDOWN(D1677/4,0))*能力值计算器!C2/100+5,0)*能力值计算器!H6,0)*能力值计算器!K6,0)*能力值计算器!L6,0)*VLOOKUP(能力值计算器!J6,能力变化对照表!A:B,2,0),0)</f>
        <v>108</v>
      </c>
      <c r="I1677">
        <f>ROUNDDOWN(ROUNDDOWN(ROUNDDOWN(ROUNDDOWN(ROUNDDOWN((能力值计算器!F8+能力值计算器!E8*2+ROUNDDOWN(E1677/4,0))*能力值计算器!C2/100+5,0)*能力值计算器!H8,0)*能力值计算器!K8,0)*能力值计算器!L8,0)*VLOOKUP(能力值计算器!J8,能力变化对照表!A:B,2,0),0)</f>
        <v>-39</v>
      </c>
      <c r="J1677">
        <f t="shared" si="211"/>
        <v>0</v>
      </c>
      <c r="K1677">
        <f t="shared" si="212"/>
        <v>-5733</v>
      </c>
      <c r="L1677">
        <f t="shared" si="213"/>
        <v>10143</v>
      </c>
      <c r="M1677">
        <f t="shared" si="214"/>
        <v>225.1</v>
      </c>
      <c r="N1677">
        <f t="shared" si="215"/>
        <v>1</v>
      </c>
    </row>
    <row r="1678" spans="1:14">
      <c r="A1678">
        <f t="shared" si="208"/>
        <v>0</v>
      </c>
      <c r="B1678">
        <f t="shared" si="209"/>
        <v>0</v>
      </c>
      <c r="C1678">
        <v>16</v>
      </c>
      <c r="D1678">
        <v>180</v>
      </c>
      <c r="E1678">
        <f t="shared" si="210"/>
        <v>-999</v>
      </c>
      <c r="F1678">
        <f>能力值计算器!G2</f>
        <v>0</v>
      </c>
      <c r="G1678">
        <f>ROUNDDOWN((能力值计算器!F4+能力值计算器!E4*2+ROUNDDOWN(C1678/4,0))*能力值计算器!C2/100+10+能力值计算器!C2,0)</f>
        <v>147</v>
      </c>
      <c r="H1678">
        <f>ROUNDDOWN(ROUNDDOWN(ROUNDDOWN(ROUNDDOWN(ROUNDDOWN((能力值计算器!F6+能力值计算器!E6*2+ROUNDDOWN(D1678/4,0))*能力值计算器!C2/100+5,0)*能力值计算器!H6,0)*能力值计算器!K6,0)*能力值计算器!L6,0)*VLOOKUP(能力值计算器!J6,能力变化对照表!A:B,2,0),0)</f>
        <v>108</v>
      </c>
      <c r="I1678">
        <f>ROUNDDOWN(ROUNDDOWN(ROUNDDOWN(ROUNDDOWN(ROUNDDOWN((能力值计算器!F8+能力值计算器!E8*2+ROUNDDOWN(E1678/4,0))*能力值计算器!C2/100+5,0)*能力值计算器!H8,0)*能力值计算器!K8,0)*能力值计算器!L8,0)*VLOOKUP(能力值计算器!J8,能力变化对照表!A:B,2,0),0)</f>
        <v>-39</v>
      </c>
      <c r="J1678">
        <f t="shared" si="211"/>
        <v>0</v>
      </c>
      <c r="K1678">
        <f t="shared" si="212"/>
        <v>-5733</v>
      </c>
      <c r="L1678">
        <f t="shared" si="213"/>
        <v>10143</v>
      </c>
      <c r="M1678">
        <f t="shared" si="214"/>
        <v>225.1</v>
      </c>
      <c r="N1678">
        <f t="shared" si="215"/>
        <v>1</v>
      </c>
    </row>
    <row r="1679" spans="1:14">
      <c r="A1679">
        <f t="shared" si="208"/>
        <v>0</v>
      </c>
      <c r="B1679">
        <f t="shared" si="209"/>
        <v>0</v>
      </c>
      <c r="C1679">
        <v>12</v>
      </c>
      <c r="D1679">
        <v>188</v>
      </c>
      <c r="E1679">
        <f t="shared" si="210"/>
        <v>-999</v>
      </c>
      <c r="F1679">
        <f>能力值计算器!G2</f>
        <v>0</v>
      </c>
      <c r="G1679">
        <f>ROUNDDOWN((能力值计算器!F4+能力值计算器!E4*2+ROUNDDOWN(C1679/4,0))*能力值计算器!C2/100+10+能力值计算器!C2,0)</f>
        <v>147</v>
      </c>
      <c r="H1679">
        <f>ROUNDDOWN(ROUNDDOWN(ROUNDDOWN(ROUNDDOWN(ROUNDDOWN((能力值计算器!F6+能力值计算器!E6*2+ROUNDDOWN(D1679/4,0))*能力值计算器!C2/100+5,0)*能力值计算器!H6,0)*能力值计算器!K6,0)*能力值计算器!L6,0)*VLOOKUP(能力值计算器!J6,能力变化对照表!A:B,2,0),0)</f>
        <v>109</v>
      </c>
      <c r="I1679">
        <f>ROUNDDOWN(ROUNDDOWN(ROUNDDOWN(ROUNDDOWN(ROUNDDOWN((能力值计算器!F8+能力值计算器!E8*2+ROUNDDOWN(E1679/4,0))*能力值计算器!C2/100+5,0)*能力值计算器!H8,0)*能力值计算器!K8,0)*能力值计算器!L8,0)*VLOOKUP(能力值计算器!J8,能力变化对照表!A:B,2,0),0)</f>
        <v>-39</v>
      </c>
      <c r="J1679">
        <f t="shared" si="211"/>
        <v>0</v>
      </c>
      <c r="K1679">
        <f t="shared" si="212"/>
        <v>-5733</v>
      </c>
      <c r="L1679">
        <f t="shared" si="213"/>
        <v>10290</v>
      </c>
      <c r="M1679">
        <f t="shared" si="214"/>
        <v>225.1</v>
      </c>
      <c r="N1679">
        <f t="shared" si="215"/>
        <v>1</v>
      </c>
    </row>
    <row r="1680" spans="1:14">
      <c r="A1680">
        <f t="shared" si="208"/>
        <v>0</v>
      </c>
      <c r="B1680">
        <f t="shared" si="209"/>
        <v>0</v>
      </c>
      <c r="C1680">
        <v>12</v>
      </c>
      <c r="D1680">
        <v>52</v>
      </c>
      <c r="E1680">
        <f t="shared" si="210"/>
        <v>-999</v>
      </c>
      <c r="F1680">
        <f>能力值计算器!G2</f>
        <v>0</v>
      </c>
      <c r="G1680">
        <f>ROUNDDOWN((能力值计算器!F4+能力值计算器!E4*2+ROUNDDOWN(C1680/4,0))*能力值计算器!C2/100+10+能力值计算器!C2,0)</f>
        <v>147</v>
      </c>
      <c r="H1680">
        <f>ROUNDDOWN(ROUNDDOWN(ROUNDDOWN(ROUNDDOWN(ROUNDDOWN((能力值计算器!F6+能力值计算器!E6*2+ROUNDDOWN(D1680/4,0))*能力值计算器!C2/100+5,0)*能力值计算器!H6,0)*能力值计算器!K6,0)*能力值计算器!L6,0)*VLOOKUP(能力值计算器!J6,能力变化对照表!A:B,2,0),0)</f>
        <v>92</v>
      </c>
      <c r="I1680">
        <f>ROUNDDOWN(ROUNDDOWN(ROUNDDOWN(ROUNDDOWN(ROUNDDOWN((能力值计算器!F8+能力值计算器!E8*2+ROUNDDOWN(E1680/4,0))*能力值计算器!C2/100+5,0)*能力值计算器!H8,0)*能力值计算器!K8,0)*能力值计算器!L8,0)*VLOOKUP(能力值计算器!J8,能力变化对照表!A:B,2,0),0)</f>
        <v>-39</v>
      </c>
      <c r="J1680">
        <f t="shared" si="211"/>
        <v>0</v>
      </c>
      <c r="K1680">
        <f t="shared" si="212"/>
        <v>-5733</v>
      </c>
      <c r="L1680">
        <f t="shared" si="213"/>
        <v>7791</v>
      </c>
      <c r="M1680">
        <f t="shared" si="214"/>
        <v>225.1</v>
      </c>
      <c r="N1680">
        <f t="shared" si="215"/>
        <v>1</v>
      </c>
    </row>
    <row r="1681" spans="1:14">
      <c r="A1681">
        <f t="shared" si="208"/>
        <v>0</v>
      </c>
      <c r="B1681">
        <f t="shared" si="209"/>
        <v>0</v>
      </c>
      <c r="C1681">
        <v>12</v>
      </c>
      <c r="D1681">
        <v>56</v>
      </c>
      <c r="E1681">
        <f t="shared" si="210"/>
        <v>-999</v>
      </c>
      <c r="F1681">
        <f>能力值计算器!G2</f>
        <v>0</v>
      </c>
      <c r="G1681">
        <f>ROUNDDOWN((能力值计算器!F4+能力值计算器!E4*2+ROUNDDOWN(C1681/4,0))*能力值计算器!C2/100+10+能力值计算器!C2,0)</f>
        <v>147</v>
      </c>
      <c r="H1681">
        <f>ROUNDDOWN(ROUNDDOWN(ROUNDDOWN(ROUNDDOWN(ROUNDDOWN((能力值计算器!F6+能力值计算器!E6*2+ROUNDDOWN(D1681/4,0))*能力值计算器!C2/100+5,0)*能力值计算器!H6,0)*能力值计算器!K6,0)*能力值计算器!L6,0)*VLOOKUP(能力值计算器!J6,能力变化对照表!A:B,2,0),0)</f>
        <v>92</v>
      </c>
      <c r="I1681">
        <f>ROUNDDOWN(ROUNDDOWN(ROUNDDOWN(ROUNDDOWN(ROUNDDOWN((能力值计算器!F8+能力值计算器!E8*2+ROUNDDOWN(E1681/4,0))*能力值计算器!C2/100+5,0)*能力值计算器!H8,0)*能力值计算器!K8,0)*能力值计算器!L8,0)*VLOOKUP(能力值计算器!J8,能力变化对照表!A:B,2,0),0)</f>
        <v>-39</v>
      </c>
      <c r="J1681">
        <f t="shared" si="211"/>
        <v>0</v>
      </c>
      <c r="K1681">
        <f t="shared" si="212"/>
        <v>-5733</v>
      </c>
      <c r="L1681">
        <f t="shared" si="213"/>
        <v>7791</v>
      </c>
      <c r="M1681">
        <f t="shared" si="214"/>
        <v>225.1</v>
      </c>
      <c r="N1681">
        <f t="shared" si="215"/>
        <v>1</v>
      </c>
    </row>
    <row r="1682" spans="1:14">
      <c r="A1682">
        <f t="shared" si="208"/>
        <v>0</v>
      </c>
      <c r="B1682">
        <f t="shared" si="209"/>
        <v>0</v>
      </c>
      <c r="C1682">
        <v>16</v>
      </c>
      <c r="D1682">
        <v>52</v>
      </c>
      <c r="E1682">
        <f t="shared" si="210"/>
        <v>-999</v>
      </c>
      <c r="F1682">
        <f>能力值计算器!G2</f>
        <v>0</v>
      </c>
      <c r="G1682">
        <f>ROUNDDOWN((能力值计算器!F4+能力值计算器!E4*2+ROUNDDOWN(C1682/4,0))*能力值计算器!C2/100+10+能力值计算器!C2,0)</f>
        <v>147</v>
      </c>
      <c r="H1682">
        <f>ROUNDDOWN(ROUNDDOWN(ROUNDDOWN(ROUNDDOWN(ROUNDDOWN((能力值计算器!F6+能力值计算器!E6*2+ROUNDDOWN(D1682/4,0))*能力值计算器!C2/100+5,0)*能力值计算器!H6,0)*能力值计算器!K6,0)*能力值计算器!L6,0)*VLOOKUP(能力值计算器!J6,能力变化对照表!A:B,2,0),0)</f>
        <v>92</v>
      </c>
      <c r="I1682">
        <f>ROUNDDOWN(ROUNDDOWN(ROUNDDOWN(ROUNDDOWN(ROUNDDOWN((能力值计算器!F8+能力值计算器!E8*2+ROUNDDOWN(E1682/4,0))*能力值计算器!C2/100+5,0)*能力值计算器!H8,0)*能力值计算器!K8,0)*能力值计算器!L8,0)*VLOOKUP(能力值计算器!J8,能力变化对照表!A:B,2,0),0)</f>
        <v>-39</v>
      </c>
      <c r="J1682">
        <f t="shared" si="211"/>
        <v>0</v>
      </c>
      <c r="K1682">
        <f t="shared" si="212"/>
        <v>-5733</v>
      </c>
      <c r="L1682">
        <f t="shared" si="213"/>
        <v>7791</v>
      </c>
      <c r="M1682">
        <f t="shared" si="214"/>
        <v>225.1</v>
      </c>
      <c r="N1682">
        <f t="shared" si="215"/>
        <v>1</v>
      </c>
    </row>
    <row r="1683" spans="1:14">
      <c r="A1683">
        <f t="shared" si="208"/>
        <v>0</v>
      </c>
      <c r="B1683">
        <f t="shared" si="209"/>
        <v>0</v>
      </c>
      <c r="C1683">
        <v>12</v>
      </c>
      <c r="D1683">
        <v>192</v>
      </c>
      <c r="E1683">
        <f t="shared" si="210"/>
        <v>-999</v>
      </c>
      <c r="F1683">
        <f>能力值计算器!G2</f>
        <v>0</v>
      </c>
      <c r="G1683">
        <f>ROUNDDOWN((能力值计算器!F4+能力值计算器!E4*2+ROUNDDOWN(C1683/4,0))*能力值计算器!C2/100+10+能力值计算器!C2,0)</f>
        <v>147</v>
      </c>
      <c r="H1683">
        <f>ROUNDDOWN(ROUNDDOWN(ROUNDDOWN(ROUNDDOWN(ROUNDDOWN((能力值计算器!F6+能力值计算器!E6*2+ROUNDDOWN(D1683/4,0))*能力值计算器!C2/100+5,0)*能力值计算器!H6,0)*能力值计算器!K6,0)*能力值计算器!L6,0)*VLOOKUP(能力值计算器!J6,能力变化对照表!A:B,2,0),0)</f>
        <v>109</v>
      </c>
      <c r="I1683">
        <f>ROUNDDOWN(ROUNDDOWN(ROUNDDOWN(ROUNDDOWN(ROUNDDOWN((能力值计算器!F8+能力值计算器!E8*2+ROUNDDOWN(E1683/4,0))*能力值计算器!C2/100+5,0)*能力值计算器!H8,0)*能力值计算器!K8,0)*能力值计算器!L8,0)*VLOOKUP(能力值计算器!J8,能力变化对照表!A:B,2,0),0)</f>
        <v>-39</v>
      </c>
      <c r="J1683">
        <f t="shared" si="211"/>
        <v>0</v>
      </c>
      <c r="K1683">
        <f t="shared" si="212"/>
        <v>-5733</v>
      </c>
      <c r="L1683">
        <f t="shared" si="213"/>
        <v>10290</v>
      </c>
      <c r="M1683">
        <f t="shared" si="214"/>
        <v>225.1</v>
      </c>
      <c r="N1683">
        <f t="shared" si="215"/>
        <v>1</v>
      </c>
    </row>
    <row r="1684" spans="1:14">
      <c r="A1684">
        <f t="shared" si="208"/>
        <v>0</v>
      </c>
      <c r="B1684">
        <f t="shared" si="209"/>
        <v>0</v>
      </c>
      <c r="C1684">
        <v>16</v>
      </c>
      <c r="D1684">
        <v>188</v>
      </c>
      <c r="E1684">
        <f t="shared" si="210"/>
        <v>-999</v>
      </c>
      <c r="F1684">
        <f>能力值计算器!G2</f>
        <v>0</v>
      </c>
      <c r="G1684">
        <f>ROUNDDOWN((能力值计算器!F4+能力值计算器!E4*2+ROUNDDOWN(C1684/4,0))*能力值计算器!C2/100+10+能力值计算器!C2,0)</f>
        <v>147</v>
      </c>
      <c r="H1684">
        <f>ROUNDDOWN(ROUNDDOWN(ROUNDDOWN(ROUNDDOWN(ROUNDDOWN((能力值计算器!F6+能力值计算器!E6*2+ROUNDDOWN(D1684/4,0))*能力值计算器!C2/100+5,0)*能力值计算器!H6,0)*能力值计算器!K6,0)*能力值计算器!L6,0)*VLOOKUP(能力值计算器!J6,能力变化对照表!A:B,2,0),0)</f>
        <v>109</v>
      </c>
      <c r="I1684">
        <f>ROUNDDOWN(ROUNDDOWN(ROUNDDOWN(ROUNDDOWN(ROUNDDOWN((能力值计算器!F8+能力值计算器!E8*2+ROUNDDOWN(E1684/4,0))*能力值计算器!C2/100+5,0)*能力值计算器!H8,0)*能力值计算器!K8,0)*能力值计算器!L8,0)*VLOOKUP(能力值计算器!J8,能力变化对照表!A:B,2,0),0)</f>
        <v>-39</v>
      </c>
      <c r="J1684">
        <f t="shared" si="211"/>
        <v>0</v>
      </c>
      <c r="K1684">
        <f t="shared" si="212"/>
        <v>-5733</v>
      </c>
      <c r="L1684">
        <f t="shared" si="213"/>
        <v>10290</v>
      </c>
      <c r="M1684">
        <f t="shared" si="214"/>
        <v>225.1</v>
      </c>
      <c r="N1684">
        <f t="shared" si="215"/>
        <v>1</v>
      </c>
    </row>
    <row r="1685" spans="1:14">
      <c r="A1685">
        <f t="shared" si="208"/>
        <v>0</v>
      </c>
      <c r="B1685">
        <f t="shared" si="209"/>
        <v>0</v>
      </c>
      <c r="C1685">
        <v>12</v>
      </c>
      <c r="D1685">
        <v>196</v>
      </c>
      <c r="E1685">
        <f t="shared" si="210"/>
        <v>-999</v>
      </c>
      <c r="F1685">
        <f>能力值计算器!G2</f>
        <v>0</v>
      </c>
      <c r="G1685">
        <f>ROUNDDOWN((能力值计算器!F4+能力值计算器!E4*2+ROUNDDOWN(C1685/4,0))*能力值计算器!C2/100+10+能力值计算器!C2,0)</f>
        <v>147</v>
      </c>
      <c r="H1685">
        <f>ROUNDDOWN(ROUNDDOWN(ROUNDDOWN(ROUNDDOWN(ROUNDDOWN((能力值计算器!F6+能力值计算器!E6*2+ROUNDDOWN(D1685/4,0))*能力值计算器!C2/100+5,0)*能力值计算器!H6,0)*能力值计算器!K6,0)*能力值计算器!L6,0)*VLOOKUP(能力值计算器!J6,能力变化对照表!A:B,2,0),0)</f>
        <v>110</v>
      </c>
      <c r="I1685">
        <f>ROUNDDOWN(ROUNDDOWN(ROUNDDOWN(ROUNDDOWN(ROUNDDOWN((能力值计算器!F8+能力值计算器!E8*2+ROUNDDOWN(E1685/4,0))*能力值计算器!C2/100+5,0)*能力值计算器!H8,0)*能力值计算器!K8,0)*能力值计算器!L8,0)*VLOOKUP(能力值计算器!J8,能力变化对照表!A:B,2,0),0)</f>
        <v>-39</v>
      </c>
      <c r="J1685">
        <f t="shared" si="211"/>
        <v>0</v>
      </c>
      <c r="K1685">
        <f t="shared" si="212"/>
        <v>-5733</v>
      </c>
      <c r="L1685">
        <f t="shared" si="213"/>
        <v>10437</v>
      </c>
      <c r="M1685">
        <f t="shared" si="214"/>
        <v>225.1</v>
      </c>
      <c r="N1685">
        <f t="shared" si="215"/>
        <v>1</v>
      </c>
    </row>
    <row r="1686" spans="1:14">
      <c r="A1686">
        <f t="shared" si="208"/>
        <v>0</v>
      </c>
      <c r="B1686">
        <f t="shared" si="209"/>
        <v>0</v>
      </c>
      <c r="C1686">
        <v>12</v>
      </c>
      <c r="D1686">
        <v>44</v>
      </c>
      <c r="E1686">
        <f t="shared" si="210"/>
        <v>-999</v>
      </c>
      <c r="F1686">
        <f>能力值计算器!G2</f>
        <v>0</v>
      </c>
      <c r="G1686">
        <f>ROUNDDOWN((能力值计算器!F4+能力值计算器!E4*2+ROUNDDOWN(C1686/4,0))*能力值计算器!C2/100+10+能力值计算器!C2,0)</f>
        <v>147</v>
      </c>
      <c r="H1686">
        <f>ROUNDDOWN(ROUNDDOWN(ROUNDDOWN(ROUNDDOWN(ROUNDDOWN((能力值计算器!F6+能力值计算器!E6*2+ROUNDDOWN(D1686/4,0))*能力值计算器!C2/100+5,0)*能力值计算器!H6,0)*能力值计算器!K6,0)*能力值计算器!L6,0)*VLOOKUP(能力值计算器!J6,能力变化对照表!A:B,2,0),0)</f>
        <v>91</v>
      </c>
      <c r="I1686">
        <f>ROUNDDOWN(ROUNDDOWN(ROUNDDOWN(ROUNDDOWN(ROUNDDOWN((能力值计算器!F8+能力值计算器!E8*2+ROUNDDOWN(E1686/4,0))*能力值计算器!C2/100+5,0)*能力值计算器!H8,0)*能力值计算器!K8,0)*能力值计算器!L8,0)*VLOOKUP(能力值计算器!J8,能力变化对照表!A:B,2,0),0)</f>
        <v>-39</v>
      </c>
      <c r="J1686">
        <f t="shared" si="211"/>
        <v>0</v>
      </c>
      <c r="K1686">
        <f t="shared" si="212"/>
        <v>-5733</v>
      </c>
      <c r="L1686">
        <f t="shared" si="213"/>
        <v>7644</v>
      </c>
      <c r="M1686">
        <f t="shared" si="214"/>
        <v>225.1</v>
      </c>
      <c r="N1686">
        <f t="shared" si="215"/>
        <v>1</v>
      </c>
    </row>
    <row r="1687" spans="1:14">
      <c r="A1687">
        <f t="shared" si="208"/>
        <v>0</v>
      </c>
      <c r="B1687">
        <f t="shared" si="209"/>
        <v>0</v>
      </c>
      <c r="C1687">
        <v>12</v>
      </c>
      <c r="D1687">
        <v>48</v>
      </c>
      <c r="E1687">
        <f t="shared" si="210"/>
        <v>-999</v>
      </c>
      <c r="F1687">
        <f>能力值计算器!G2</f>
        <v>0</v>
      </c>
      <c r="G1687">
        <f>ROUNDDOWN((能力值计算器!F4+能力值计算器!E4*2+ROUNDDOWN(C1687/4,0))*能力值计算器!C2/100+10+能力值计算器!C2,0)</f>
        <v>147</v>
      </c>
      <c r="H1687">
        <f>ROUNDDOWN(ROUNDDOWN(ROUNDDOWN(ROUNDDOWN(ROUNDDOWN((能力值计算器!F6+能力值计算器!E6*2+ROUNDDOWN(D1687/4,0))*能力值计算器!C2/100+5,0)*能力值计算器!H6,0)*能力值计算器!K6,0)*能力值计算器!L6,0)*VLOOKUP(能力值计算器!J6,能力变化对照表!A:B,2,0),0)</f>
        <v>91</v>
      </c>
      <c r="I1687">
        <f>ROUNDDOWN(ROUNDDOWN(ROUNDDOWN(ROUNDDOWN(ROUNDDOWN((能力值计算器!F8+能力值计算器!E8*2+ROUNDDOWN(E1687/4,0))*能力值计算器!C2/100+5,0)*能力值计算器!H8,0)*能力值计算器!K8,0)*能力值计算器!L8,0)*VLOOKUP(能力值计算器!J8,能力变化对照表!A:B,2,0),0)</f>
        <v>-39</v>
      </c>
      <c r="J1687">
        <f t="shared" si="211"/>
        <v>0</v>
      </c>
      <c r="K1687">
        <f t="shared" si="212"/>
        <v>-5733</v>
      </c>
      <c r="L1687">
        <f t="shared" si="213"/>
        <v>7644</v>
      </c>
      <c r="M1687">
        <f t="shared" si="214"/>
        <v>225.1</v>
      </c>
      <c r="N1687">
        <f t="shared" si="215"/>
        <v>1</v>
      </c>
    </row>
    <row r="1688" spans="1:14">
      <c r="A1688">
        <f t="shared" si="208"/>
        <v>0</v>
      </c>
      <c r="B1688">
        <f t="shared" si="209"/>
        <v>0</v>
      </c>
      <c r="C1688">
        <v>16</v>
      </c>
      <c r="D1688">
        <v>44</v>
      </c>
      <c r="E1688">
        <f t="shared" si="210"/>
        <v>-999</v>
      </c>
      <c r="F1688">
        <f>能力值计算器!G2</f>
        <v>0</v>
      </c>
      <c r="G1688">
        <f>ROUNDDOWN((能力值计算器!F4+能力值计算器!E4*2+ROUNDDOWN(C1688/4,0))*能力值计算器!C2/100+10+能力值计算器!C2,0)</f>
        <v>147</v>
      </c>
      <c r="H1688">
        <f>ROUNDDOWN(ROUNDDOWN(ROUNDDOWN(ROUNDDOWN(ROUNDDOWN((能力值计算器!F6+能力值计算器!E6*2+ROUNDDOWN(D1688/4,0))*能力值计算器!C2/100+5,0)*能力值计算器!H6,0)*能力值计算器!K6,0)*能力值计算器!L6,0)*VLOOKUP(能力值计算器!J6,能力变化对照表!A:B,2,0),0)</f>
        <v>91</v>
      </c>
      <c r="I1688">
        <f>ROUNDDOWN(ROUNDDOWN(ROUNDDOWN(ROUNDDOWN(ROUNDDOWN((能力值计算器!F8+能力值计算器!E8*2+ROUNDDOWN(E1688/4,0))*能力值计算器!C2/100+5,0)*能力值计算器!H8,0)*能力值计算器!K8,0)*能力值计算器!L8,0)*VLOOKUP(能力值计算器!J8,能力变化对照表!A:B,2,0),0)</f>
        <v>-39</v>
      </c>
      <c r="J1688">
        <f t="shared" si="211"/>
        <v>0</v>
      </c>
      <c r="K1688">
        <f t="shared" si="212"/>
        <v>-5733</v>
      </c>
      <c r="L1688">
        <f t="shared" si="213"/>
        <v>7644</v>
      </c>
      <c r="M1688">
        <f t="shared" si="214"/>
        <v>225.1</v>
      </c>
      <c r="N1688">
        <f t="shared" si="215"/>
        <v>1</v>
      </c>
    </row>
    <row r="1689" spans="1:14">
      <c r="A1689">
        <f t="shared" si="208"/>
        <v>0</v>
      </c>
      <c r="B1689">
        <f t="shared" si="209"/>
        <v>0</v>
      </c>
      <c r="C1689">
        <v>12</v>
      </c>
      <c r="D1689">
        <v>200</v>
      </c>
      <c r="E1689">
        <f t="shared" si="210"/>
        <v>-999</v>
      </c>
      <c r="F1689">
        <f>能力值计算器!G2</f>
        <v>0</v>
      </c>
      <c r="G1689">
        <f>ROUNDDOWN((能力值计算器!F4+能力值计算器!E4*2+ROUNDDOWN(C1689/4,0))*能力值计算器!C2/100+10+能力值计算器!C2,0)</f>
        <v>147</v>
      </c>
      <c r="H1689">
        <f>ROUNDDOWN(ROUNDDOWN(ROUNDDOWN(ROUNDDOWN(ROUNDDOWN((能力值计算器!F6+能力值计算器!E6*2+ROUNDDOWN(D1689/4,0))*能力值计算器!C2/100+5,0)*能力值计算器!H6,0)*能力值计算器!K6,0)*能力值计算器!L6,0)*VLOOKUP(能力值计算器!J6,能力变化对照表!A:B,2,0),0)</f>
        <v>110</v>
      </c>
      <c r="I1689">
        <f>ROUNDDOWN(ROUNDDOWN(ROUNDDOWN(ROUNDDOWN(ROUNDDOWN((能力值计算器!F8+能力值计算器!E8*2+ROUNDDOWN(E1689/4,0))*能力值计算器!C2/100+5,0)*能力值计算器!H8,0)*能力值计算器!K8,0)*能力值计算器!L8,0)*VLOOKUP(能力值计算器!J8,能力变化对照表!A:B,2,0),0)</f>
        <v>-39</v>
      </c>
      <c r="J1689">
        <f t="shared" si="211"/>
        <v>0</v>
      </c>
      <c r="K1689">
        <f t="shared" si="212"/>
        <v>-5733</v>
      </c>
      <c r="L1689">
        <f t="shared" si="213"/>
        <v>10437</v>
      </c>
      <c r="M1689">
        <f t="shared" si="214"/>
        <v>225.1</v>
      </c>
      <c r="N1689">
        <f t="shared" si="215"/>
        <v>1</v>
      </c>
    </row>
    <row r="1690" spans="1:14">
      <c r="A1690">
        <f t="shared" si="208"/>
        <v>0</v>
      </c>
      <c r="B1690">
        <f t="shared" si="209"/>
        <v>0</v>
      </c>
      <c r="C1690">
        <v>16</v>
      </c>
      <c r="D1690">
        <v>196</v>
      </c>
      <c r="E1690">
        <f t="shared" si="210"/>
        <v>-999</v>
      </c>
      <c r="F1690">
        <f>能力值计算器!G2</f>
        <v>0</v>
      </c>
      <c r="G1690">
        <f>ROUNDDOWN((能力值计算器!F4+能力值计算器!E4*2+ROUNDDOWN(C1690/4,0))*能力值计算器!C2/100+10+能力值计算器!C2,0)</f>
        <v>147</v>
      </c>
      <c r="H1690">
        <f>ROUNDDOWN(ROUNDDOWN(ROUNDDOWN(ROUNDDOWN(ROUNDDOWN((能力值计算器!F6+能力值计算器!E6*2+ROUNDDOWN(D1690/4,0))*能力值计算器!C2/100+5,0)*能力值计算器!H6,0)*能力值计算器!K6,0)*能力值计算器!L6,0)*VLOOKUP(能力值计算器!J6,能力变化对照表!A:B,2,0),0)</f>
        <v>110</v>
      </c>
      <c r="I1690">
        <f>ROUNDDOWN(ROUNDDOWN(ROUNDDOWN(ROUNDDOWN(ROUNDDOWN((能力值计算器!F8+能力值计算器!E8*2+ROUNDDOWN(E1690/4,0))*能力值计算器!C2/100+5,0)*能力值计算器!H8,0)*能力值计算器!K8,0)*能力值计算器!L8,0)*VLOOKUP(能力值计算器!J8,能力变化对照表!A:B,2,0),0)</f>
        <v>-39</v>
      </c>
      <c r="J1690">
        <f t="shared" si="211"/>
        <v>0</v>
      </c>
      <c r="K1690">
        <f t="shared" si="212"/>
        <v>-5733</v>
      </c>
      <c r="L1690">
        <f t="shared" si="213"/>
        <v>10437</v>
      </c>
      <c r="M1690">
        <f t="shared" si="214"/>
        <v>225.1</v>
      </c>
      <c r="N1690">
        <f t="shared" si="215"/>
        <v>1</v>
      </c>
    </row>
    <row r="1691" spans="1:14">
      <c r="A1691">
        <f t="shared" si="208"/>
        <v>0</v>
      </c>
      <c r="B1691">
        <f t="shared" si="209"/>
        <v>0</v>
      </c>
      <c r="C1691">
        <v>12</v>
      </c>
      <c r="D1691">
        <v>204</v>
      </c>
      <c r="E1691">
        <f t="shared" si="210"/>
        <v>-999</v>
      </c>
      <c r="F1691">
        <f>能力值计算器!G2</f>
        <v>0</v>
      </c>
      <c r="G1691">
        <f>ROUNDDOWN((能力值计算器!F4+能力值计算器!E4*2+ROUNDDOWN(C1691/4,0))*能力值计算器!C2/100+10+能力值计算器!C2,0)</f>
        <v>147</v>
      </c>
      <c r="H1691">
        <f>ROUNDDOWN(ROUNDDOWN(ROUNDDOWN(ROUNDDOWN(ROUNDDOWN((能力值计算器!F6+能力值计算器!E6*2+ROUNDDOWN(D1691/4,0))*能力值计算器!C2/100+5,0)*能力值计算器!H6,0)*能力值计算器!K6,0)*能力值计算器!L6,0)*VLOOKUP(能力值计算器!J6,能力变化对照表!A:B,2,0),0)</f>
        <v>111</v>
      </c>
      <c r="I1691">
        <f>ROUNDDOWN(ROUNDDOWN(ROUNDDOWN(ROUNDDOWN(ROUNDDOWN((能力值计算器!F8+能力值计算器!E8*2+ROUNDDOWN(E1691/4,0))*能力值计算器!C2/100+5,0)*能力值计算器!H8,0)*能力值计算器!K8,0)*能力值计算器!L8,0)*VLOOKUP(能力值计算器!J8,能力变化对照表!A:B,2,0),0)</f>
        <v>-39</v>
      </c>
      <c r="J1691">
        <f t="shared" si="211"/>
        <v>0</v>
      </c>
      <c r="K1691">
        <f t="shared" si="212"/>
        <v>-5733</v>
      </c>
      <c r="L1691">
        <f t="shared" si="213"/>
        <v>10584</v>
      </c>
      <c r="M1691">
        <f t="shared" si="214"/>
        <v>225.1</v>
      </c>
      <c r="N1691">
        <f t="shared" si="215"/>
        <v>1</v>
      </c>
    </row>
    <row r="1692" spans="1:14">
      <c r="A1692">
        <f t="shared" si="208"/>
        <v>0</v>
      </c>
      <c r="B1692">
        <f t="shared" si="209"/>
        <v>0</v>
      </c>
      <c r="C1692">
        <v>12</v>
      </c>
      <c r="D1692">
        <v>36</v>
      </c>
      <c r="E1692">
        <f t="shared" si="210"/>
        <v>-999</v>
      </c>
      <c r="F1692">
        <f>能力值计算器!G2</f>
        <v>0</v>
      </c>
      <c r="G1692">
        <f>ROUNDDOWN((能力值计算器!F4+能力值计算器!E4*2+ROUNDDOWN(C1692/4,0))*能力值计算器!C2/100+10+能力值计算器!C2,0)</f>
        <v>147</v>
      </c>
      <c r="H1692">
        <f>ROUNDDOWN(ROUNDDOWN(ROUNDDOWN(ROUNDDOWN(ROUNDDOWN((能力值计算器!F6+能力值计算器!E6*2+ROUNDDOWN(D1692/4,0))*能力值计算器!C2/100+5,0)*能力值计算器!H6,0)*能力值计算器!K6,0)*能力值计算器!L6,0)*VLOOKUP(能力值计算器!J6,能力变化对照表!A:B,2,0),0)</f>
        <v>90</v>
      </c>
      <c r="I1692">
        <f>ROUNDDOWN(ROUNDDOWN(ROUNDDOWN(ROUNDDOWN(ROUNDDOWN((能力值计算器!F8+能力值计算器!E8*2+ROUNDDOWN(E1692/4,0))*能力值计算器!C2/100+5,0)*能力值计算器!H8,0)*能力值计算器!K8,0)*能力值计算器!L8,0)*VLOOKUP(能力值计算器!J8,能力变化对照表!A:B,2,0),0)</f>
        <v>-39</v>
      </c>
      <c r="J1692">
        <f t="shared" si="211"/>
        <v>0</v>
      </c>
      <c r="K1692">
        <f t="shared" si="212"/>
        <v>-5733</v>
      </c>
      <c r="L1692">
        <f t="shared" si="213"/>
        <v>7497</v>
      </c>
      <c r="M1692">
        <f t="shared" si="214"/>
        <v>225.1</v>
      </c>
      <c r="N1692">
        <f t="shared" si="215"/>
        <v>1</v>
      </c>
    </row>
    <row r="1693" spans="1:14">
      <c r="A1693">
        <f t="shared" si="208"/>
        <v>0</v>
      </c>
      <c r="B1693">
        <f t="shared" si="209"/>
        <v>0</v>
      </c>
      <c r="C1693">
        <v>12</v>
      </c>
      <c r="D1693">
        <v>40</v>
      </c>
      <c r="E1693">
        <f t="shared" si="210"/>
        <v>-999</v>
      </c>
      <c r="F1693">
        <f>能力值计算器!G2</f>
        <v>0</v>
      </c>
      <c r="G1693">
        <f>ROUNDDOWN((能力值计算器!F4+能力值计算器!E4*2+ROUNDDOWN(C1693/4,0))*能力值计算器!C2/100+10+能力值计算器!C2,0)</f>
        <v>147</v>
      </c>
      <c r="H1693">
        <f>ROUNDDOWN(ROUNDDOWN(ROUNDDOWN(ROUNDDOWN(ROUNDDOWN((能力值计算器!F6+能力值计算器!E6*2+ROUNDDOWN(D1693/4,0))*能力值计算器!C2/100+5,0)*能力值计算器!H6,0)*能力值计算器!K6,0)*能力值计算器!L6,0)*VLOOKUP(能力值计算器!J6,能力变化对照表!A:B,2,0),0)</f>
        <v>90</v>
      </c>
      <c r="I1693">
        <f>ROUNDDOWN(ROUNDDOWN(ROUNDDOWN(ROUNDDOWN(ROUNDDOWN((能力值计算器!F8+能力值计算器!E8*2+ROUNDDOWN(E1693/4,0))*能力值计算器!C2/100+5,0)*能力值计算器!H8,0)*能力值计算器!K8,0)*能力值计算器!L8,0)*VLOOKUP(能力值计算器!J8,能力变化对照表!A:B,2,0),0)</f>
        <v>-39</v>
      </c>
      <c r="J1693">
        <f t="shared" si="211"/>
        <v>0</v>
      </c>
      <c r="K1693">
        <f t="shared" si="212"/>
        <v>-5733</v>
      </c>
      <c r="L1693">
        <f t="shared" si="213"/>
        <v>7497</v>
      </c>
      <c r="M1693">
        <f t="shared" si="214"/>
        <v>225.1</v>
      </c>
      <c r="N1693">
        <f t="shared" si="215"/>
        <v>1</v>
      </c>
    </row>
    <row r="1694" spans="1:14">
      <c r="A1694">
        <f t="shared" si="208"/>
        <v>0</v>
      </c>
      <c r="B1694">
        <f t="shared" si="209"/>
        <v>0</v>
      </c>
      <c r="C1694">
        <v>16</v>
      </c>
      <c r="D1694">
        <v>36</v>
      </c>
      <c r="E1694">
        <f t="shared" si="210"/>
        <v>-999</v>
      </c>
      <c r="F1694">
        <f>能力值计算器!G2</f>
        <v>0</v>
      </c>
      <c r="G1694">
        <f>ROUNDDOWN((能力值计算器!F4+能力值计算器!E4*2+ROUNDDOWN(C1694/4,0))*能力值计算器!C2/100+10+能力值计算器!C2,0)</f>
        <v>147</v>
      </c>
      <c r="H1694">
        <f>ROUNDDOWN(ROUNDDOWN(ROUNDDOWN(ROUNDDOWN(ROUNDDOWN((能力值计算器!F6+能力值计算器!E6*2+ROUNDDOWN(D1694/4,0))*能力值计算器!C2/100+5,0)*能力值计算器!H6,0)*能力值计算器!K6,0)*能力值计算器!L6,0)*VLOOKUP(能力值计算器!J6,能力变化对照表!A:B,2,0),0)</f>
        <v>90</v>
      </c>
      <c r="I1694">
        <f>ROUNDDOWN(ROUNDDOWN(ROUNDDOWN(ROUNDDOWN(ROUNDDOWN((能力值计算器!F8+能力值计算器!E8*2+ROUNDDOWN(E1694/4,0))*能力值计算器!C2/100+5,0)*能力值计算器!H8,0)*能力值计算器!K8,0)*能力值计算器!L8,0)*VLOOKUP(能力值计算器!J8,能力变化对照表!A:B,2,0),0)</f>
        <v>-39</v>
      </c>
      <c r="J1694">
        <f t="shared" si="211"/>
        <v>0</v>
      </c>
      <c r="K1694">
        <f t="shared" si="212"/>
        <v>-5733</v>
      </c>
      <c r="L1694">
        <f t="shared" si="213"/>
        <v>7497</v>
      </c>
      <c r="M1694">
        <f t="shared" si="214"/>
        <v>225.1</v>
      </c>
      <c r="N1694">
        <f t="shared" si="215"/>
        <v>1</v>
      </c>
    </row>
    <row r="1695" spans="1:14">
      <c r="A1695">
        <f t="shared" si="208"/>
        <v>0</v>
      </c>
      <c r="B1695">
        <f t="shared" si="209"/>
        <v>0</v>
      </c>
      <c r="C1695">
        <v>12</v>
      </c>
      <c r="D1695">
        <v>208</v>
      </c>
      <c r="E1695">
        <f t="shared" si="210"/>
        <v>-999</v>
      </c>
      <c r="F1695">
        <f>能力值计算器!G2</f>
        <v>0</v>
      </c>
      <c r="G1695">
        <f>ROUNDDOWN((能力值计算器!F4+能力值计算器!E4*2+ROUNDDOWN(C1695/4,0))*能力值计算器!C2/100+10+能力值计算器!C2,0)</f>
        <v>147</v>
      </c>
      <c r="H1695">
        <f>ROUNDDOWN(ROUNDDOWN(ROUNDDOWN(ROUNDDOWN(ROUNDDOWN((能力值计算器!F6+能力值计算器!E6*2+ROUNDDOWN(D1695/4,0))*能力值计算器!C2/100+5,0)*能力值计算器!H6,0)*能力值计算器!K6,0)*能力值计算器!L6,0)*VLOOKUP(能力值计算器!J6,能力变化对照表!A:B,2,0),0)</f>
        <v>111</v>
      </c>
      <c r="I1695">
        <f>ROUNDDOWN(ROUNDDOWN(ROUNDDOWN(ROUNDDOWN(ROUNDDOWN((能力值计算器!F8+能力值计算器!E8*2+ROUNDDOWN(E1695/4,0))*能力值计算器!C2/100+5,0)*能力值计算器!H8,0)*能力值计算器!K8,0)*能力值计算器!L8,0)*VLOOKUP(能力值计算器!J8,能力变化对照表!A:B,2,0),0)</f>
        <v>-39</v>
      </c>
      <c r="J1695">
        <f t="shared" si="211"/>
        <v>0</v>
      </c>
      <c r="K1695">
        <f t="shared" si="212"/>
        <v>-5733</v>
      </c>
      <c r="L1695">
        <f t="shared" si="213"/>
        <v>10584</v>
      </c>
      <c r="M1695">
        <f t="shared" si="214"/>
        <v>225.1</v>
      </c>
      <c r="N1695">
        <f t="shared" si="215"/>
        <v>1</v>
      </c>
    </row>
    <row r="1696" spans="1:14">
      <c r="A1696">
        <f t="shared" si="208"/>
        <v>0</v>
      </c>
      <c r="B1696">
        <f t="shared" si="209"/>
        <v>0</v>
      </c>
      <c r="C1696">
        <v>16</v>
      </c>
      <c r="D1696">
        <v>204</v>
      </c>
      <c r="E1696">
        <f t="shared" si="210"/>
        <v>-999</v>
      </c>
      <c r="F1696">
        <f>能力值计算器!G2</f>
        <v>0</v>
      </c>
      <c r="G1696">
        <f>ROUNDDOWN((能力值计算器!F4+能力值计算器!E4*2+ROUNDDOWN(C1696/4,0))*能力值计算器!C2/100+10+能力值计算器!C2,0)</f>
        <v>147</v>
      </c>
      <c r="H1696">
        <f>ROUNDDOWN(ROUNDDOWN(ROUNDDOWN(ROUNDDOWN(ROUNDDOWN((能力值计算器!F6+能力值计算器!E6*2+ROUNDDOWN(D1696/4,0))*能力值计算器!C2/100+5,0)*能力值计算器!H6,0)*能力值计算器!K6,0)*能力值计算器!L6,0)*VLOOKUP(能力值计算器!J6,能力变化对照表!A:B,2,0),0)</f>
        <v>111</v>
      </c>
      <c r="I1696">
        <f>ROUNDDOWN(ROUNDDOWN(ROUNDDOWN(ROUNDDOWN(ROUNDDOWN((能力值计算器!F8+能力值计算器!E8*2+ROUNDDOWN(E1696/4,0))*能力值计算器!C2/100+5,0)*能力值计算器!H8,0)*能力值计算器!K8,0)*能力值计算器!L8,0)*VLOOKUP(能力值计算器!J8,能力变化对照表!A:B,2,0),0)</f>
        <v>-39</v>
      </c>
      <c r="J1696">
        <f t="shared" si="211"/>
        <v>0</v>
      </c>
      <c r="K1696">
        <f t="shared" si="212"/>
        <v>-5733</v>
      </c>
      <c r="L1696">
        <f t="shared" si="213"/>
        <v>10584</v>
      </c>
      <c r="M1696">
        <f t="shared" si="214"/>
        <v>225.1</v>
      </c>
      <c r="N1696">
        <f t="shared" si="215"/>
        <v>1</v>
      </c>
    </row>
    <row r="1697" spans="1:14">
      <c r="A1697">
        <f t="shared" si="208"/>
        <v>0</v>
      </c>
      <c r="B1697">
        <f t="shared" si="209"/>
        <v>0</v>
      </c>
      <c r="C1697">
        <v>12</v>
      </c>
      <c r="D1697">
        <v>212</v>
      </c>
      <c r="E1697">
        <f t="shared" si="210"/>
        <v>-999</v>
      </c>
      <c r="F1697">
        <f>能力值计算器!G2</f>
        <v>0</v>
      </c>
      <c r="G1697">
        <f>ROUNDDOWN((能力值计算器!F4+能力值计算器!E4*2+ROUNDDOWN(C1697/4,0))*能力值计算器!C2/100+10+能力值计算器!C2,0)</f>
        <v>147</v>
      </c>
      <c r="H1697">
        <f>ROUNDDOWN(ROUNDDOWN(ROUNDDOWN(ROUNDDOWN(ROUNDDOWN((能力值计算器!F6+能力值计算器!E6*2+ROUNDDOWN(D1697/4,0))*能力值计算器!C2/100+5,0)*能力值计算器!H6,0)*能力值计算器!K6,0)*能力值计算器!L6,0)*VLOOKUP(能力值计算器!J6,能力变化对照表!A:B,2,0),0)</f>
        <v>112</v>
      </c>
      <c r="I1697">
        <f>ROUNDDOWN(ROUNDDOWN(ROUNDDOWN(ROUNDDOWN(ROUNDDOWN((能力值计算器!F8+能力值计算器!E8*2+ROUNDDOWN(E1697/4,0))*能力值计算器!C2/100+5,0)*能力值计算器!H8,0)*能力值计算器!K8,0)*能力值计算器!L8,0)*VLOOKUP(能力值计算器!J8,能力变化对照表!A:B,2,0),0)</f>
        <v>-39</v>
      </c>
      <c r="J1697">
        <f t="shared" si="211"/>
        <v>0</v>
      </c>
      <c r="K1697">
        <f t="shared" si="212"/>
        <v>-5733</v>
      </c>
      <c r="L1697">
        <f t="shared" si="213"/>
        <v>10731</v>
      </c>
      <c r="M1697">
        <f t="shared" si="214"/>
        <v>225.1</v>
      </c>
      <c r="N1697">
        <f t="shared" si="215"/>
        <v>1</v>
      </c>
    </row>
    <row r="1698" spans="1:14">
      <c r="A1698">
        <f t="shared" si="208"/>
        <v>0</v>
      </c>
      <c r="B1698">
        <f t="shared" si="209"/>
        <v>0</v>
      </c>
      <c r="C1698">
        <v>12</v>
      </c>
      <c r="D1698">
        <v>28</v>
      </c>
      <c r="E1698">
        <f t="shared" si="210"/>
        <v>-999</v>
      </c>
      <c r="F1698">
        <f>能力值计算器!G2</f>
        <v>0</v>
      </c>
      <c r="G1698">
        <f>ROUNDDOWN((能力值计算器!F4+能力值计算器!E4*2+ROUNDDOWN(C1698/4,0))*能力值计算器!C2/100+10+能力值计算器!C2,0)</f>
        <v>147</v>
      </c>
      <c r="H1698">
        <f>ROUNDDOWN(ROUNDDOWN(ROUNDDOWN(ROUNDDOWN(ROUNDDOWN((能力值计算器!F6+能力值计算器!E6*2+ROUNDDOWN(D1698/4,0))*能力值计算器!C2/100+5,0)*能力值计算器!H6,0)*能力值计算器!K6,0)*能力值计算器!L6,0)*VLOOKUP(能力值计算器!J6,能力变化对照表!A:B,2,0),0)</f>
        <v>89</v>
      </c>
      <c r="I1698">
        <f>ROUNDDOWN(ROUNDDOWN(ROUNDDOWN(ROUNDDOWN(ROUNDDOWN((能力值计算器!F8+能力值计算器!E8*2+ROUNDDOWN(E1698/4,0))*能力值计算器!C2/100+5,0)*能力值计算器!H8,0)*能力值计算器!K8,0)*能力值计算器!L8,0)*VLOOKUP(能力值计算器!J8,能力变化对照表!A:B,2,0),0)</f>
        <v>-39</v>
      </c>
      <c r="J1698">
        <f t="shared" si="211"/>
        <v>0</v>
      </c>
      <c r="K1698">
        <f t="shared" si="212"/>
        <v>-5733</v>
      </c>
      <c r="L1698">
        <f t="shared" si="213"/>
        <v>7350</v>
      </c>
      <c r="M1698">
        <f t="shared" si="214"/>
        <v>225.1</v>
      </c>
      <c r="N1698">
        <f t="shared" si="215"/>
        <v>1</v>
      </c>
    </row>
    <row r="1699" spans="1:14">
      <c r="A1699">
        <f t="shared" si="208"/>
        <v>0</v>
      </c>
      <c r="B1699">
        <f t="shared" si="209"/>
        <v>0</v>
      </c>
      <c r="C1699">
        <v>12</v>
      </c>
      <c r="D1699">
        <v>32</v>
      </c>
      <c r="E1699">
        <f t="shared" si="210"/>
        <v>-999</v>
      </c>
      <c r="F1699">
        <f>能力值计算器!G2</f>
        <v>0</v>
      </c>
      <c r="G1699">
        <f>ROUNDDOWN((能力值计算器!F4+能力值计算器!E4*2+ROUNDDOWN(C1699/4,0))*能力值计算器!C2/100+10+能力值计算器!C2,0)</f>
        <v>147</v>
      </c>
      <c r="H1699">
        <f>ROUNDDOWN(ROUNDDOWN(ROUNDDOWN(ROUNDDOWN(ROUNDDOWN((能力值计算器!F6+能力值计算器!E6*2+ROUNDDOWN(D1699/4,0))*能力值计算器!C2/100+5,0)*能力值计算器!H6,0)*能力值计算器!K6,0)*能力值计算器!L6,0)*VLOOKUP(能力值计算器!J6,能力变化对照表!A:B,2,0),0)</f>
        <v>89</v>
      </c>
      <c r="I1699">
        <f>ROUNDDOWN(ROUNDDOWN(ROUNDDOWN(ROUNDDOWN(ROUNDDOWN((能力值计算器!F8+能力值计算器!E8*2+ROUNDDOWN(E1699/4,0))*能力值计算器!C2/100+5,0)*能力值计算器!H8,0)*能力值计算器!K8,0)*能力值计算器!L8,0)*VLOOKUP(能力值计算器!J8,能力变化对照表!A:B,2,0),0)</f>
        <v>-39</v>
      </c>
      <c r="J1699">
        <f t="shared" si="211"/>
        <v>0</v>
      </c>
      <c r="K1699">
        <f t="shared" si="212"/>
        <v>-5733</v>
      </c>
      <c r="L1699">
        <f t="shared" si="213"/>
        <v>7350</v>
      </c>
      <c r="M1699">
        <f t="shared" si="214"/>
        <v>225.1</v>
      </c>
      <c r="N1699">
        <f t="shared" si="215"/>
        <v>1</v>
      </c>
    </row>
    <row r="1700" spans="1:14">
      <c r="A1700">
        <f t="shared" si="208"/>
        <v>0</v>
      </c>
      <c r="B1700">
        <f t="shared" si="209"/>
        <v>0</v>
      </c>
      <c r="C1700">
        <v>16</v>
      </c>
      <c r="D1700">
        <v>28</v>
      </c>
      <c r="E1700">
        <f t="shared" si="210"/>
        <v>-999</v>
      </c>
      <c r="F1700">
        <f>能力值计算器!G2</f>
        <v>0</v>
      </c>
      <c r="G1700">
        <f>ROUNDDOWN((能力值计算器!F4+能力值计算器!E4*2+ROUNDDOWN(C1700/4,0))*能力值计算器!C2/100+10+能力值计算器!C2,0)</f>
        <v>147</v>
      </c>
      <c r="H1700">
        <f>ROUNDDOWN(ROUNDDOWN(ROUNDDOWN(ROUNDDOWN(ROUNDDOWN((能力值计算器!F6+能力值计算器!E6*2+ROUNDDOWN(D1700/4,0))*能力值计算器!C2/100+5,0)*能力值计算器!H6,0)*能力值计算器!K6,0)*能力值计算器!L6,0)*VLOOKUP(能力值计算器!J6,能力变化对照表!A:B,2,0),0)</f>
        <v>89</v>
      </c>
      <c r="I1700">
        <f>ROUNDDOWN(ROUNDDOWN(ROUNDDOWN(ROUNDDOWN(ROUNDDOWN((能力值计算器!F8+能力值计算器!E8*2+ROUNDDOWN(E1700/4,0))*能力值计算器!C2/100+5,0)*能力值计算器!H8,0)*能力值计算器!K8,0)*能力值计算器!L8,0)*VLOOKUP(能力值计算器!J8,能力变化对照表!A:B,2,0),0)</f>
        <v>-39</v>
      </c>
      <c r="J1700">
        <f t="shared" si="211"/>
        <v>0</v>
      </c>
      <c r="K1700">
        <f t="shared" si="212"/>
        <v>-5733</v>
      </c>
      <c r="L1700">
        <f t="shared" si="213"/>
        <v>7350</v>
      </c>
      <c r="M1700">
        <f t="shared" si="214"/>
        <v>225.1</v>
      </c>
      <c r="N1700">
        <f t="shared" si="215"/>
        <v>1</v>
      </c>
    </row>
    <row r="1701" spans="1:14">
      <c r="A1701">
        <f t="shared" si="208"/>
        <v>0</v>
      </c>
      <c r="B1701">
        <f t="shared" si="209"/>
        <v>0</v>
      </c>
      <c r="C1701">
        <v>12</v>
      </c>
      <c r="D1701">
        <v>216</v>
      </c>
      <c r="E1701">
        <f t="shared" si="210"/>
        <v>-999</v>
      </c>
      <c r="F1701">
        <f>能力值计算器!G2</f>
        <v>0</v>
      </c>
      <c r="G1701">
        <f>ROUNDDOWN((能力值计算器!F4+能力值计算器!E4*2+ROUNDDOWN(C1701/4,0))*能力值计算器!C2/100+10+能力值计算器!C2,0)</f>
        <v>147</v>
      </c>
      <c r="H1701">
        <f>ROUNDDOWN(ROUNDDOWN(ROUNDDOWN(ROUNDDOWN(ROUNDDOWN((能力值计算器!F6+能力值计算器!E6*2+ROUNDDOWN(D1701/4,0))*能力值计算器!C2/100+5,0)*能力值计算器!H6,0)*能力值计算器!K6,0)*能力值计算器!L6,0)*VLOOKUP(能力值计算器!J6,能力变化对照表!A:B,2,0),0)</f>
        <v>112</v>
      </c>
      <c r="I1701">
        <f>ROUNDDOWN(ROUNDDOWN(ROUNDDOWN(ROUNDDOWN(ROUNDDOWN((能力值计算器!F8+能力值计算器!E8*2+ROUNDDOWN(E1701/4,0))*能力值计算器!C2/100+5,0)*能力值计算器!H8,0)*能力值计算器!K8,0)*能力值计算器!L8,0)*VLOOKUP(能力值计算器!J8,能力变化对照表!A:B,2,0),0)</f>
        <v>-39</v>
      </c>
      <c r="J1701">
        <f t="shared" si="211"/>
        <v>0</v>
      </c>
      <c r="K1701">
        <f t="shared" si="212"/>
        <v>-5733</v>
      </c>
      <c r="L1701">
        <f t="shared" si="213"/>
        <v>10731</v>
      </c>
      <c r="M1701">
        <f t="shared" si="214"/>
        <v>225.1</v>
      </c>
      <c r="N1701">
        <f t="shared" si="215"/>
        <v>1</v>
      </c>
    </row>
    <row r="1702" spans="1:14">
      <c r="A1702">
        <f t="shared" si="208"/>
        <v>0</v>
      </c>
      <c r="B1702">
        <f t="shared" si="209"/>
        <v>0</v>
      </c>
      <c r="C1702">
        <v>16</v>
      </c>
      <c r="D1702">
        <v>212</v>
      </c>
      <c r="E1702">
        <f t="shared" si="210"/>
        <v>-999</v>
      </c>
      <c r="F1702">
        <f>能力值计算器!G2</f>
        <v>0</v>
      </c>
      <c r="G1702">
        <f>ROUNDDOWN((能力值计算器!F4+能力值计算器!E4*2+ROUNDDOWN(C1702/4,0))*能力值计算器!C2/100+10+能力值计算器!C2,0)</f>
        <v>147</v>
      </c>
      <c r="H1702">
        <f>ROUNDDOWN(ROUNDDOWN(ROUNDDOWN(ROUNDDOWN(ROUNDDOWN((能力值计算器!F6+能力值计算器!E6*2+ROUNDDOWN(D1702/4,0))*能力值计算器!C2/100+5,0)*能力值计算器!H6,0)*能力值计算器!K6,0)*能力值计算器!L6,0)*VLOOKUP(能力值计算器!J6,能力变化对照表!A:B,2,0),0)</f>
        <v>112</v>
      </c>
      <c r="I1702">
        <f>ROUNDDOWN(ROUNDDOWN(ROUNDDOWN(ROUNDDOWN(ROUNDDOWN((能力值计算器!F8+能力值计算器!E8*2+ROUNDDOWN(E1702/4,0))*能力值计算器!C2/100+5,0)*能力值计算器!H8,0)*能力值计算器!K8,0)*能力值计算器!L8,0)*VLOOKUP(能力值计算器!J8,能力变化对照表!A:B,2,0),0)</f>
        <v>-39</v>
      </c>
      <c r="J1702">
        <f t="shared" si="211"/>
        <v>0</v>
      </c>
      <c r="K1702">
        <f t="shared" si="212"/>
        <v>-5733</v>
      </c>
      <c r="L1702">
        <f t="shared" si="213"/>
        <v>10731</v>
      </c>
      <c r="M1702">
        <f t="shared" si="214"/>
        <v>225.1</v>
      </c>
      <c r="N1702">
        <f t="shared" si="215"/>
        <v>1</v>
      </c>
    </row>
    <row r="1703" spans="1:14">
      <c r="A1703">
        <f t="shared" si="208"/>
        <v>0</v>
      </c>
      <c r="B1703">
        <f t="shared" si="209"/>
        <v>0</v>
      </c>
      <c r="C1703">
        <v>12</v>
      </c>
      <c r="D1703">
        <v>220</v>
      </c>
      <c r="E1703">
        <f t="shared" si="210"/>
        <v>-999</v>
      </c>
      <c r="F1703">
        <f>能力值计算器!G2</f>
        <v>0</v>
      </c>
      <c r="G1703">
        <f>ROUNDDOWN((能力值计算器!F4+能力值计算器!E4*2+ROUNDDOWN(C1703/4,0))*能力值计算器!C2/100+10+能力值计算器!C2,0)</f>
        <v>147</v>
      </c>
      <c r="H1703">
        <f>ROUNDDOWN(ROUNDDOWN(ROUNDDOWN(ROUNDDOWN(ROUNDDOWN((能力值计算器!F6+能力值计算器!E6*2+ROUNDDOWN(D1703/4,0))*能力值计算器!C2/100+5,0)*能力值计算器!H6,0)*能力值计算器!K6,0)*能力值计算器!L6,0)*VLOOKUP(能力值计算器!J6,能力变化对照表!A:B,2,0),0)</f>
        <v>113</v>
      </c>
      <c r="I1703">
        <f>ROUNDDOWN(ROUNDDOWN(ROUNDDOWN(ROUNDDOWN(ROUNDDOWN((能力值计算器!F8+能力值计算器!E8*2+ROUNDDOWN(E1703/4,0))*能力值计算器!C2/100+5,0)*能力值计算器!H8,0)*能力值计算器!K8,0)*能力值计算器!L8,0)*VLOOKUP(能力值计算器!J8,能力变化对照表!A:B,2,0),0)</f>
        <v>-39</v>
      </c>
      <c r="J1703">
        <f t="shared" si="211"/>
        <v>0</v>
      </c>
      <c r="K1703">
        <f t="shared" si="212"/>
        <v>-5733</v>
      </c>
      <c r="L1703">
        <f t="shared" si="213"/>
        <v>10878</v>
      </c>
      <c r="M1703">
        <f t="shared" si="214"/>
        <v>225.1</v>
      </c>
      <c r="N1703">
        <f t="shared" si="215"/>
        <v>1</v>
      </c>
    </row>
    <row r="1704" spans="1:14">
      <c r="A1704">
        <f t="shared" si="208"/>
        <v>0</v>
      </c>
      <c r="B1704">
        <f t="shared" si="209"/>
        <v>0</v>
      </c>
      <c r="C1704">
        <v>12</v>
      </c>
      <c r="D1704">
        <v>20</v>
      </c>
      <c r="E1704">
        <f t="shared" si="210"/>
        <v>-999</v>
      </c>
      <c r="F1704">
        <f>能力值计算器!G2</f>
        <v>0</v>
      </c>
      <c r="G1704">
        <f>ROUNDDOWN((能力值计算器!F4+能力值计算器!E4*2+ROUNDDOWN(C1704/4,0))*能力值计算器!C2/100+10+能力值计算器!C2,0)</f>
        <v>147</v>
      </c>
      <c r="H1704">
        <f>ROUNDDOWN(ROUNDDOWN(ROUNDDOWN(ROUNDDOWN(ROUNDDOWN((能力值计算器!F6+能力值计算器!E6*2+ROUNDDOWN(D1704/4,0))*能力值计算器!C2/100+5,0)*能力值计算器!H6,0)*能力值计算器!K6,0)*能力值计算器!L6,0)*VLOOKUP(能力值计算器!J6,能力变化对照表!A:B,2,0),0)</f>
        <v>88</v>
      </c>
      <c r="I1704">
        <f>ROUNDDOWN(ROUNDDOWN(ROUNDDOWN(ROUNDDOWN(ROUNDDOWN((能力值计算器!F8+能力值计算器!E8*2+ROUNDDOWN(E1704/4,0))*能力值计算器!C2/100+5,0)*能力值计算器!H8,0)*能力值计算器!K8,0)*能力值计算器!L8,0)*VLOOKUP(能力值计算器!J8,能力变化对照表!A:B,2,0),0)</f>
        <v>-39</v>
      </c>
      <c r="J1704">
        <f t="shared" si="211"/>
        <v>0</v>
      </c>
      <c r="K1704">
        <f t="shared" si="212"/>
        <v>-5733</v>
      </c>
      <c r="L1704">
        <f t="shared" si="213"/>
        <v>7203</v>
      </c>
      <c r="M1704">
        <f t="shared" si="214"/>
        <v>225.1</v>
      </c>
      <c r="N1704">
        <f t="shared" si="215"/>
        <v>1</v>
      </c>
    </row>
    <row r="1705" spans="1:14">
      <c r="A1705">
        <f t="shared" si="208"/>
        <v>0</v>
      </c>
      <c r="B1705">
        <f t="shared" si="209"/>
        <v>0</v>
      </c>
      <c r="C1705">
        <v>12</v>
      </c>
      <c r="D1705">
        <v>24</v>
      </c>
      <c r="E1705">
        <f t="shared" si="210"/>
        <v>-999</v>
      </c>
      <c r="F1705">
        <f>能力值计算器!G2</f>
        <v>0</v>
      </c>
      <c r="G1705">
        <f>ROUNDDOWN((能力值计算器!F4+能力值计算器!E4*2+ROUNDDOWN(C1705/4,0))*能力值计算器!C2/100+10+能力值计算器!C2,0)</f>
        <v>147</v>
      </c>
      <c r="H1705">
        <f>ROUNDDOWN(ROUNDDOWN(ROUNDDOWN(ROUNDDOWN(ROUNDDOWN((能力值计算器!F6+能力值计算器!E6*2+ROUNDDOWN(D1705/4,0))*能力值计算器!C2/100+5,0)*能力值计算器!H6,0)*能力值计算器!K6,0)*能力值计算器!L6,0)*VLOOKUP(能力值计算器!J6,能力变化对照表!A:B,2,0),0)</f>
        <v>88</v>
      </c>
      <c r="I1705">
        <f>ROUNDDOWN(ROUNDDOWN(ROUNDDOWN(ROUNDDOWN(ROUNDDOWN((能力值计算器!F8+能力值计算器!E8*2+ROUNDDOWN(E1705/4,0))*能力值计算器!C2/100+5,0)*能力值计算器!H8,0)*能力值计算器!K8,0)*能力值计算器!L8,0)*VLOOKUP(能力值计算器!J8,能力变化对照表!A:B,2,0),0)</f>
        <v>-39</v>
      </c>
      <c r="J1705">
        <f t="shared" si="211"/>
        <v>0</v>
      </c>
      <c r="K1705">
        <f t="shared" si="212"/>
        <v>-5733</v>
      </c>
      <c r="L1705">
        <f t="shared" si="213"/>
        <v>7203</v>
      </c>
      <c r="M1705">
        <f t="shared" si="214"/>
        <v>225.1</v>
      </c>
      <c r="N1705">
        <f t="shared" si="215"/>
        <v>1</v>
      </c>
    </row>
    <row r="1706" spans="1:14">
      <c r="A1706">
        <f t="shared" si="208"/>
        <v>0</v>
      </c>
      <c r="B1706">
        <f t="shared" si="209"/>
        <v>0</v>
      </c>
      <c r="C1706">
        <v>16</v>
      </c>
      <c r="D1706">
        <v>20</v>
      </c>
      <c r="E1706">
        <f t="shared" si="210"/>
        <v>-999</v>
      </c>
      <c r="F1706">
        <f>能力值计算器!G2</f>
        <v>0</v>
      </c>
      <c r="G1706">
        <f>ROUNDDOWN((能力值计算器!F4+能力值计算器!E4*2+ROUNDDOWN(C1706/4,0))*能力值计算器!C2/100+10+能力值计算器!C2,0)</f>
        <v>147</v>
      </c>
      <c r="H1706">
        <f>ROUNDDOWN(ROUNDDOWN(ROUNDDOWN(ROUNDDOWN(ROUNDDOWN((能力值计算器!F6+能力值计算器!E6*2+ROUNDDOWN(D1706/4,0))*能力值计算器!C2/100+5,0)*能力值计算器!H6,0)*能力值计算器!K6,0)*能力值计算器!L6,0)*VLOOKUP(能力值计算器!J6,能力变化对照表!A:B,2,0),0)</f>
        <v>88</v>
      </c>
      <c r="I1706">
        <f>ROUNDDOWN(ROUNDDOWN(ROUNDDOWN(ROUNDDOWN(ROUNDDOWN((能力值计算器!F8+能力值计算器!E8*2+ROUNDDOWN(E1706/4,0))*能力值计算器!C2/100+5,0)*能力值计算器!H8,0)*能力值计算器!K8,0)*能力值计算器!L8,0)*VLOOKUP(能力值计算器!J8,能力变化对照表!A:B,2,0),0)</f>
        <v>-39</v>
      </c>
      <c r="J1706">
        <f t="shared" si="211"/>
        <v>0</v>
      </c>
      <c r="K1706">
        <f t="shared" si="212"/>
        <v>-5733</v>
      </c>
      <c r="L1706">
        <f t="shared" si="213"/>
        <v>7203</v>
      </c>
      <c r="M1706">
        <f t="shared" si="214"/>
        <v>225.1</v>
      </c>
      <c r="N1706">
        <f t="shared" si="215"/>
        <v>1</v>
      </c>
    </row>
    <row r="1707" spans="1:14">
      <c r="A1707">
        <f t="shared" si="208"/>
        <v>0</v>
      </c>
      <c r="B1707">
        <f t="shared" si="209"/>
        <v>0</v>
      </c>
      <c r="C1707">
        <v>12</v>
      </c>
      <c r="D1707">
        <v>224</v>
      </c>
      <c r="E1707">
        <f t="shared" si="210"/>
        <v>-999</v>
      </c>
      <c r="F1707">
        <f>能力值计算器!G2</f>
        <v>0</v>
      </c>
      <c r="G1707">
        <f>ROUNDDOWN((能力值计算器!F4+能力值计算器!E4*2+ROUNDDOWN(C1707/4,0))*能力值计算器!C2/100+10+能力值计算器!C2,0)</f>
        <v>147</v>
      </c>
      <c r="H1707">
        <f>ROUNDDOWN(ROUNDDOWN(ROUNDDOWN(ROUNDDOWN(ROUNDDOWN((能力值计算器!F6+能力值计算器!E6*2+ROUNDDOWN(D1707/4,0))*能力值计算器!C2/100+5,0)*能力值计算器!H6,0)*能力值计算器!K6,0)*能力值计算器!L6,0)*VLOOKUP(能力值计算器!J6,能力变化对照表!A:B,2,0),0)</f>
        <v>113</v>
      </c>
      <c r="I1707">
        <f>ROUNDDOWN(ROUNDDOWN(ROUNDDOWN(ROUNDDOWN(ROUNDDOWN((能力值计算器!F8+能力值计算器!E8*2+ROUNDDOWN(E1707/4,0))*能力值计算器!C2/100+5,0)*能力值计算器!H8,0)*能力值计算器!K8,0)*能力值计算器!L8,0)*VLOOKUP(能力值计算器!J8,能力变化对照表!A:B,2,0),0)</f>
        <v>-39</v>
      </c>
      <c r="J1707">
        <f t="shared" si="211"/>
        <v>0</v>
      </c>
      <c r="K1707">
        <f t="shared" si="212"/>
        <v>-5733</v>
      </c>
      <c r="L1707">
        <f t="shared" si="213"/>
        <v>10878</v>
      </c>
      <c r="M1707">
        <f t="shared" si="214"/>
        <v>225.1</v>
      </c>
      <c r="N1707">
        <f t="shared" si="215"/>
        <v>1</v>
      </c>
    </row>
    <row r="1708" spans="1:14">
      <c r="A1708">
        <f t="shared" si="208"/>
        <v>0</v>
      </c>
      <c r="B1708">
        <f t="shared" si="209"/>
        <v>0</v>
      </c>
      <c r="C1708">
        <v>16</v>
      </c>
      <c r="D1708">
        <v>220</v>
      </c>
      <c r="E1708">
        <f t="shared" si="210"/>
        <v>-999</v>
      </c>
      <c r="F1708">
        <f>能力值计算器!G2</f>
        <v>0</v>
      </c>
      <c r="G1708">
        <f>ROUNDDOWN((能力值计算器!F4+能力值计算器!E4*2+ROUNDDOWN(C1708/4,0))*能力值计算器!C2/100+10+能力值计算器!C2,0)</f>
        <v>147</v>
      </c>
      <c r="H1708">
        <f>ROUNDDOWN(ROUNDDOWN(ROUNDDOWN(ROUNDDOWN(ROUNDDOWN((能力值计算器!F6+能力值计算器!E6*2+ROUNDDOWN(D1708/4,0))*能力值计算器!C2/100+5,0)*能力值计算器!H6,0)*能力值计算器!K6,0)*能力值计算器!L6,0)*VLOOKUP(能力值计算器!J6,能力变化对照表!A:B,2,0),0)</f>
        <v>113</v>
      </c>
      <c r="I1708">
        <f>ROUNDDOWN(ROUNDDOWN(ROUNDDOWN(ROUNDDOWN(ROUNDDOWN((能力值计算器!F8+能力值计算器!E8*2+ROUNDDOWN(E1708/4,0))*能力值计算器!C2/100+5,0)*能力值计算器!H8,0)*能力值计算器!K8,0)*能力值计算器!L8,0)*VLOOKUP(能力值计算器!J8,能力变化对照表!A:B,2,0),0)</f>
        <v>-39</v>
      </c>
      <c r="J1708">
        <f t="shared" si="211"/>
        <v>0</v>
      </c>
      <c r="K1708">
        <f t="shared" si="212"/>
        <v>-5733</v>
      </c>
      <c r="L1708">
        <f t="shared" si="213"/>
        <v>10878</v>
      </c>
      <c r="M1708">
        <f t="shared" si="214"/>
        <v>225.1</v>
      </c>
      <c r="N1708">
        <f t="shared" si="215"/>
        <v>1</v>
      </c>
    </row>
    <row r="1709" spans="1:14">
      <c r="A1709">
        <f t="shared" si="208"/>
        <v>0</v>
      </c>
      <c r="B1709">
        <f t="shared" si="209"/>
        <v>0</v>
      </c>
      <c r="C1709">
        <v>12</v>
      </c>
      <c r="D1709">
        <v>228</v>
      </c>
      <c r="E1709">
        <f t="shared" si="210"/>
        <v>-999</v>
      </c>
      <c r="F1709">
        <f>能力值计算器!G2</f>
        <v>0</v>
      </c>
      <c r="G1709">
        <f>ROUNDDOWN((能力值计算器!F4+能力值计算器!E4*2+ROUNDDOWN(C1709/4,0))*能力值计算器!C2/100+10+能力值计算器!C2,0)</f>
        <v>147</v>
      </c>
      <c r="H1709">
        <f>ROUNDDOWN(ROUNDDOWN(ROUNDDOWN(ROUNDDOWN(ROUNDDOWN((能力值计算器!F6+能力值计算器!E6*2+ROUNDDOWN(D1709/4,0))*能力值计算器!C2/100+5,0)*能力值计算器!H6,0)*能力值计算器!K6,0)*能力值计算器!L6,0)*VLOOKUP(能力值计算器!J6,能力变化对照表!A:B,2,0),0)</f>
        <v>114</v>
      </c>
      <c r="I1709">
        <f>ROUNDDOWN(ROUNDDOWN(ROUNDDOWN(ROUNDDOWN(ROUNDDOWN((能力值计算器!F8+能力值计算器!E8*2+ROUNDDOWN(E1709/4,0))*能力值计算器!C2/100+5,0)*能力值计算器!H8,0)*能力值计算器!K8,0)*能力值计算器!L8,0)*VLOOKUP(能力值计算器!J8,能力变化对照表!A:B,2,0),0)</f>
        <v>-39</v>
      </c>
      <c r="J1709">
        <f t="shared" si="211"/>
        <v>0</v>
      </c>
      <c r="K1709">
        <f t="shared" si="212"/>
        <v>-5733</v>
      </c>
      <c r="L1709">
        <f t="shared" si="213"/>
        <v>11025</v>
      </c>
      <c r="M1709">
        <f t="shared" si="214"/>
        <v>225.1</v>
      </c>
      <c r="N1709">
        <f t="shared" si="215"/>
        <v>1</v>
      </c>
    </row>
    <row r="1710" spans="1:14">
      <c r="A1710">
        <f t="shared" si="208"/>
        <v>0</v>
      </c>
      <c r="B1710">
        <f t="shared" si="209"/>
        <v>0</v>
      </c>
      <c r="C1710">
        <v>12</v>
      </c>
      <c r="D1710">
        <v>12</v>
      </c>
      <c r="E1710">
        <f t="shared" si="210"/>
        <v>-999</v>
      </c>
      <c r="F1710">
        <f>能力值计算器!G2</f>
        <v>0</v>
      </c>
      <c r="G1710">
        <f>ROUNDDOWN((能力值计算器!F4+能力值计算器!E4*2+ROUNDDOWN(C1710/4,0))*能力值计算器!C2/100+10+能力值计算器!C2,0)</f>
        <v>147</v>
      </c>
      <c r="H1710">
        <f>ROUNDDOWN(ROUNDDOWN(ROUNDDOWN(ROUNDDOWN(ROUNDDOWN((能力值计算器!F6+能力值计算器!E6*2+ROUNDDOWN(D1710/4,0))*能力值计算器!C2/100+5,0)*能力值计算器!H6,0)*能力值计算器!K6,0)*能力值计算器!L6,0)*VLOOKUP(能力值计算器!J6,能力变化对照表!A:B,2,0),0)</f>
        <v>87</v>
      </c>
      <c r="I1710">
        <f>ROUNDDOWN(ROUNDDOWN(ROUNDDOWN(ROUNDDOWN(ROUNDDOWN((能力值计算器!F8+能力值计算器!E8*2+ROUNDDOWN(E1710/4,0))*能力值计算器!C2/100+5,0)*能力值计算器!H8,0)*能力值计算器!K8,0)*能力值计算器!L8,0)*VLOOKUP(能力值计算器!J8,能力变化对照表!A:B,2,0),0)</f>
        <v>-39</v>
      </c>
      <c r="J1710">
        <f t="shared" si="211"/>
        <v>0</v>
      </c>
      <c r="K1710">
        <f t="shared" si="212"/>
        <v>-5733</v>
      </c>
      <c r="L1710">
        <f t="shared" si="213"/>
        <v>7056</v>
      </c>
      <c r="M1710">
        <f t="shared" si="214"/>
        <v>225.1</v>
      </c>
      <c r="N1710">
        <f t="shared" si="215"/>
        <v>1</v>
      </c>
    </row>
    <row r="1711" spans="1:14">
      <c r="A1711">
        <f t="shared" si="208"/>
        <v>0</v>
      </c>
      <c r="B1711">
        <f t="shared" si="209"/>
        <v>0</v>
      </c>
      <c r="C1711">
        <v>12</v>
      </c>
      <c r="D1711">
        <v>16</v>
      </c>
      <c r="E1711">
        <f t="shared" si="210"/>
        <v>-999</v>
      </c>
      <c r="F1711">
        <f>能力值计算器!G2</f>
        <v>0</v>
      </c>
      <c r="G1711">
        <f>ROUNDDOWN((能力值计算器!F4+能力值计算器!E4*2+ROUNDDOWN(C1711/4,0))*能力值计算器!C2/100+10+能力值计算器!C2,0)</f>
        <v>147</v>
      </c>
      <c r="H1711">
        <f>ROUNDDOWN(ROUNDDOWN(ROUNDDOWN(ROUNDDOWN(ROUNDDOWN((能力值计算器!F6+能力值计算器!E6*2+ROUNDDOWN(D1711/4,0))*能力值计算器!C2/100+5,0)*能力值计算器!H6,0)*能力值计算器!K6,0)*能力值计算器!L6,0)*VLOOKUP(能力值计算器!J6,能力变化对照表!A:B,2,0),0)</f>
        <v>87</v>
      </c>
      <c r="I1711">
        <f>ROUNDDOWN(ROUNDDOWN(ROUNDDOWN(ROUNDDOWN(ROUNDDOWN((能力值计算器!F8+能力值计算器!E8*2+ROUNDDOWN(E1711/4,0))*能力值计算器!C2/100+5,0)*能力值计算器!H8,0)*能力值计算器!K8,0)*能力值计算器!L8,0)*VLOOKUP(能力值计算器!J8,能力变化对照表!A:B,2,0),0)</f>
        <v>-39</v>
      </c>
      <c r="J1711">
        <f t="shared" si="211"/>
        <v>0</v>
      </c>
      <c r="K1711">
        <f t="shared" si="212"/>
        <v>-5733</v>
      </c>
      <c r="L1711">
        <f t="shared" si="213"/>
        <v>7056</v>
      </c>
      <c r="M1711">
        <f t="shared" si="214"/>
        <v>225.1</v>
      </c>
      <c r="N1711">
        <f t="shared" si="215"/>
        <v>1</v>
      </c>
    </row>
    <row r="1712" spans="1:14">
      <c r="A1712">
        <f t="shared" si="208"/>
        <v>0</v>
      </c>
      <c r="B1712">
        <f t="shared" si="209"/>
        <v>0</v>
      </c>
      <c r="C1712">
        <v>16</v>
      </c>
      <c r="D1712">
        <v>12</v>
      </c>
      <c r="E1712">
        <f t="shared" si="210"/>
        <v>-999</v>
      </c>
      <c r="F1712">
        <f>能力值计算器!G2</f>
        <v>0</v>
      </c>
      <c r="G1712">
        <f>ROUNDDOWN((能力值计算器!F4+能力值计算器!E4*2+ROUNDDOWN(C1712/4,0))*能力值计算器!C2/100+10+能力值计算器!C2,0)</f>
        <v>147</v>
      </c>
      <c r="H1712">
        <f>ROUNDDOWN(ROUNDDOWN(ROUNDDOWN(ROUNDDOWN(ROUNDDOWN((能力值计算器!F6+能力值计算器!E6*2+ROUNDDOWN(D1712/4,0))*能力值计算器!C2/100+5,0)*能力值计算器!H6,0)*能力值计算器!K6,0)*能力值计算器!L6,0)*VLOOKUP(能力值计算器!J6,能力变化对照表!A:B,2,0),0)</f>
        <v>87</v>
      </c>
      <c r="I1712">
        <f>ROUNDDOWN(ROUNDDOWN(ROUNDDOWN(ROUNDDOWN(ROUNDDOWN((能力值计算器!F8+能力值计算器!E8*2+ROUNDDOWN(E1712/4,0))*能力值计算器!C2/100+5,0)*能力值计算器!H8,0)*能力值计算器!K8,0)*能力值计算器!L8,0)*VLOOKUP(能力值计算器!J8,能力变化对照表!A:B,2,0),0)</f>
        <v>-39</v>
      </c>
      <c r="J1712">
        <f t="shared" si="211"/>
        <v>0</v>
      </c>
      <c r="K1712">
        <f t="shared" si="212"/>
        <v>-5733</v>
      </c>
      <c r="L1712">
        <f t="shared" si="213"/>
        <v>7056</v>
      </c>
      <c r="M1712">
        <f t="shared" si="214"/>
        <v>225.1</v>
      </c>
      <c r="N1712">
        <f t="shared" si="215"/>
        <v>1</v>
      </c>
    </row>
    <row r="1713" spans="1:14">
      <c r="A1713">
        <f t="shared" si="208"/>
        <v>0</v>
      </c>
      <c r="B1713">
        <f t="shared" si="209"/>
        <v>0</v>
      </c>
      <c r="C1713">
        <v>12</v>
      </c>
      <c r="D1713">
        <v>232</v>
      </c>
      <c r="E1713">
        <f t="shared" si="210"/>
        <v>-999</v>
      </c>
      <c r="F1713">
        <f>能力值计算器!G2</f>
        <v>0</v>
      </c>
      <c r="G1713">
        <f>ROUNDDOWN((能力值计算器!F4+能力值计算器!E4*2+ROUNDDOWN(C1713/4,0))*能力值计算器!C2/100+10+能力值计算器!C2,0)</f>
        <v>147</v>
      </c>
      <c r="H1713">
        <f>ROUNDDOWN(ROUNDDOWN(ROUNDDOWN(ROUNDDOWN(ROUNDDOWN((能力值计算器!F6+能力值计算器!E6*2+ROUNDDOWN(D1713/4,0))*能力值计算器!C2/100+5,0)*能力值计算器!H6,0)*能力值计算器!K6,0)*能力值计算器!L6,0)*VLOOKUP(能力值计算器!J6,能力变化对照表!A:B,2,0),0)</f>
        <v>114</v>
      </c>
      <c r="I1713">
        <f>ROUNDDOWN(ROUNDDOWN(ROUNDDOWN(ROUNDDOWN(ROUNDDOWN((能力值计算器!F8+能力值计算器!E8*2+ROUNDDOWN(E1713/4,0))*能力值计算器!C2/100+5,0)*能力值计算器!H8,0)*能力值计算器!K8,0)*能力值计算器!L8,0)*VLOOKUP(能力值计算器!J8,能力变化对照表!A:B,2,0),0)</f>
        <v>-39</v>
      </c>
      <c r="J1713">
        <f t="shared" si="211"/>
        <v>0</v>
      </c>
      <c r="K1713">
        <f t="shared" si="212"/>
        <v>-5733</v>
      </c>
      <c r="L1713">
        <f t="shared" si="213"/>
        <v>11025</v>
      </c>
      <c r="M1713">
        <f t="shared" si="214"/>
        <v>225.1</v>
      </c>
      <c r="N1713">
        <f t="shared" si="215"/>
        <v>1</v>
      </c>
    </row>
    <row r="1714" spans="1:14">
      <c r="A1714">
        <f t="shared" si="208"/>
        <v>0</v>
      </c>
      <c r="B1714">
        <f t="shared" si="209"/>
        <v>0</v>
      </c>
      <c r="C1714">
        <v>16</v>
      </c>
      <c r="D1714">
        <v>228</v>
      </c>
      <c r="E1714">
        <f t="shared" si="210"/>
        <v>-999</v>
      </c>
      <c r="F1714">
        <f>能力值计算器!G2</f>
        <v>0</v>
      </c>
      <c r="G1714">
        <f>ROUNDDOWN((能力值计算器!F4+能力值计算器!E4*2+ROUNDDOWN(C1714/4,0))*能力值计算器!C2/100+10+能力值计算器!C2,0)</f>
        <v>147</v>
      </c>
      <c r="H1714">
        <f>ROUNDDOWN(ROUNDDOWN(ROUNDDOWN(ROUNDDOWN(ROUNDDOWN((能力值计算器!F6+能力值计算器!E6*2+ROUNDDOWN(D1714/4,0))*能力值计算器!C2/100+5,0)*能力值计算器!H6,0)*能力值计算器!K6,0)*能力值计算器!L6,0)*VLOOKUP(能力值计算器!J6,能力变化对照表!A:B,2,0),0)</f>
        <v>114</v>
      </c>
      <c r="I1714">
        <f>ROUNDDOWN(ROUNDDOWN(ROUNDDOWN(ROUNDDOWN(ROUNDDOWN((能力值计算器!F8+能力值计算器!E8*2+ROUNDDOWN(E1714/4,0))*能力值计算器!C2/100+5,0)*能力值计算器!H8,0)*能力值计算器!K8,0)*能力值计算器!L8,0)*VLOOKUP(能力值计算器!J8,能力变化对照表!A:B,2,0),0)</f>
        <v>-39</v>
      </c>
      <c r="J1714">
        <f t="shared" si="211"/>
        <v>0</v>
      </c>
      <c r="K1714">
        <f t="shared" si="212"/>
        <v>-5733</v>
      </c>
      <c r="L1714">
        <f t="shared" si="213"/>
        <v>11025</v>
      </c>
      <c r="M1714">
        <f t="shared" si="214"/>
        <v>225.1</v>
      </c>
      <c r="N1714">
        <f t="shared" si="215"/>
        <v>1</v>
      </c>
    </row>
    <row r="1715" spans="1:14">
      <c r="A1715">
        <f t="shared" si="208"/>
        <v>0</v>
      </c>
      <c r="B1715">
        <f t="shared" si="209"/>
        <v>0</v>
      </c>
      <c r="C1715">
        <v>12</v>
      </c>
      <c r="D1715">
        <v>236</v>
      </c>
      <c r="E1715">
        <f t="shared" si="210"/>
        <v>-999</v>
      </c>
      <c r="F1715">
        <f>能力值计算器!G2</f>
        <v>0</v>
      </c>
      <c r="G1715">
        <f>ROUNDDOWN((能力值计算器!F4+能力值计算器!E4*2+ROUNDDOWN(C1715/4,0))*能力值计算器!C2/100+10+能力值计算器!C2,0)</f>
        <v>147</v>
      </c>
      <c r="H1715">
        <f>ROUNDDOWN(ROUNDDOWN(ROUNDDOWN(ROUNDDOWN(ROUNDDOWN((能力值计算器!F6+能力值计算器!E6*2+ROUNDDOWN(D1715/4,0))*能力值计算器!C2/100+5,0)*能力值计算器!H6,0)*能力值计算器!K6,0)*能力值计算器!L6,0)*VLOOKUP(能力值计算器!J6,能力变化对照表!A:B,2,0),0)</f>
        <v>115</v>
      </c>
      <c r="I1715">
        <f>ROUNDDOWN(ROUNDDOWN(ROUNDDOWN(ROUNDDOWN(ROUNDDOWN((能力值计算器!F8+能力值计算器!E8*2+ROUNDDOWN(E1715/4,0))*能力值计算器!C2/100+5,0)*能力值计算器!H8,0)*能力值计算器!K8,0)*能力值计算器!L8,0)*VLOOKUP(能力值计算器!J8,能力变化对照表!A:B,2,0),0)</f>
        <v>-39</v>
      </c>
      <c r="J1715">
        <f t="shared" si="211"/>
        <v>0</v>
      </c>
      <c r="K1715">
        <f t="shared" si="212"/>
        <v>-5733</v>
      </c>
      <c r="L1715">
        <f t="shared" si="213"/>
        <v>11172</v>
      </c>
      <c r="M1715">
        <f t="shared" si="214"/>
        <v>225.1</v>
      </c>
      <c r="N1715">
        <f t="shared" si="215"/>
        <v>1</v>
      </c>
    </row>
    <row r="1716" spans="1:14">
      <c r="A1716">
        <f t="shared" si="208"/>
        <v>0</v>
      </c>
      <c r="B1716">
        <f t="shared" si="209"/>
        <v>0</v>
      </c>
      <c r="C1716">
        <v>12</v>
      </c>
      <c r="D1716">
        <v>4</v>
      </c>
      <c r="E1716">
        <f t="shared" si="210"/>
        <v>-999</v>
      </c>
      <c r="F1716">
        <f>能力值计算器!G2</f>
        <v>0</v>
      </c>
      <c r="G1716">
        <f>ROUNDDOWN((能力值计算器!F4+能力值计算器!E4*2+ROUNDDOWN(C1716/4,0))*能力值计算器!C2/100+10+能力值计算器!C2,0)</f>
        <v>147</v>
      </c>
      <c r="H1716">
        <f>ROUNDDOWN(ROUNDDOWN(ROUNDDOWN(ROUNDDOWN(ROUNDDOWN((能力值计算器!F6+能力值计算器!E6*2+ROUNDDOWN(D1716/4,0))*能力值计算器!C2/100+5,0)*能力值计算器!H6,0)*能力值计算器!K6,0)*能力值计算器!L6,0)*VLOOKUP(能力值计算器!J6,能力变化对照表!A:B,2,0),0)</f>
        <v>86</v>
      </c>
      <c r="I1716">
        <f>ROUNDDOWN(ROUNDDOWN(ROUNDDOWN(ROUNDDOWN(ROUNDDOWN((能力值计算器!F8+能力值计算器!E8*2+ROUNDDOWN(E1716/4,0))*能力值计算器!C2/100+5,0)*能力值计算器!H8,0)*能力值计算器!K8,0)*能力值计算器!L8,0)*VLOOKUP(能力值计算器!J8,能力变化对照表!A:B,2,0),0)</f>
        <v>-39</v>
      </c>
      <c r="J1716">
        <f t="shared" si="211"/>
        <v>0</v>
      </c>
      <c r="K1716">
        <f t="shared" si="212"/>
        <v>-5733</v>
      </c>
      <c r="L1716">
        <f t="shared" si="213"/>
        <v>6909</v>
      </c>
      <c r="M1716">
        <f t="shared" si="214"/>
        <v>225.1</v>
      </c>
      <c r="N1716">
        <f t="shared" si="215"/>
        <v>1</v>
      </c>
    </row>
    <row r="1717" spans="1:14">
      <c r="A1717">
        <f t="shared" si="208"/>
        <v>0</v>
      </c>
      <c r="B1717">
        <f t="shared" si="209"/>
        <v>0</v>
      </c>
      <c r="C1717">
        <v>12</v>
      </c>
      <c r="D1717">
        <v>8</v>
      </c>
      <c r="E1717">
        <f t="shared" si="210"/>
        <v>-999</v>
      </c>
      <c r="F1717">
        <f>能力值计算器!G2</f>
        <v>0</v>
      </c>
      <c r="G1717">
        <f>ROUNDDOWN((能力值计算器!F4+能力值计算器!E4*2+ROUNDDOWN(C1717/4,0))*能力值计算器!C2/100+10+能力值计算器!C2,0)</f>
        <v>147</v>
      </c>
      <c r="H1717">
        <f>ROUNDDOWN(ROUNDDOWN(ROUNDDOWN(ROUNDDOWN(ROUNDDOWN((能力值计算器!F6+能力值计算器!E6*2+ROUNDDOWN(D1717/4,0))*能力值计算器!C2/100+5,0)*能力值计算器!H6,0)*能力值计算器!K6,0)*能力值计算器!L6,0)*VLOOKUP(能力值计算器!J6,能力变化对照表!A:B,2,0),0)</f>
        <v>86</v>
      </c>
      <c r="I1717">
        <f>ROUNDDOWN(ROUNDDOWN(ROUNDDOWN(ROUNDDOWN(ROUNDDOWN((能力值计算器!F8+能力值计算器!E8*2+ROUNDDOWN(E1717/4,0))*能力值计算器!C2/100+5,0)*能力值计算器!H8,0)*能力值计算器!K8,0)*能力值计算器!L8,0)*VLOOKUP(能力值计算器!J8,能力变化对照表!A:B,2,0),0)</f>
        <v>-39</v>
      </c>
      <c r="J1717">
        <f t="shared" si="211"/>
        <v>0</v>
      </c>
      <c r="K1717">
        <f t="shared" si="212"/>
        <v>-5733</v>
      </c>
      <c r="L1717">
        <f t="shared" si="213"/>
        <v>6909</v>
      </c>
      <c r="M1717">
        <f t="shared" si="214"/>
        <v>225.1</v>
      </c>
      <c r="N1717">
        <f t="shared" si="215"/>
        <v>1</v>
      </c>
    </row>
    <row r="1718" spans="1:14">
      <c r="A1718">
        <f t="shared" si="208"/>
        <v>0</v>
      </c>
      <c r="B1718">
        <f t="shared" si="209"/>
        <v>0</v>
      </c>
      <c r="C1718">
        <v>16</v>
      </c>
      <c r="D1718">
        <v>4</v>
      </c>
      <c r="E1718">
        <f t="shared" si="210"/>
        <v>-999</v>
      </c>
      <c r="F1718">
        <f>能力值计算器!G2</f>
        <v>0</v>
      </c>
      <c r="G1718">
        <f>ROUNDDOWN((能力值计算器!F4+能力值计算器!E4*2+ROUNDDOWN(C1718/4,0))*能力值计算器!C2/100+10+能力值计算器!C2,0)</f>
        <v>147</v>
      </c>
      <c r="H1718">
        <f>ROUNDDOWN(ROUNDDOWN(ROUNDDOWN(ROUNDDOWN(ROUNDDOWN((能力值计算器!F6+能力值计算器!E6*2+ROUNDDOWN(D1718/4,0))*能力值计算器!C2/100+5,0)*能力值计算器!H6,0)*能力值计算器!K6,0)*能力值计算器!L6,0)*VLOOKUP(能力值计算器!J6,能力变化对照表!A:B,2,0),0)</f>
        <v>86</v>
      </c>
      <c r="I1718">
        <f>ROUNDDOWN(ROUNDDOWN(ROUNDDOWN(ROUNDDOWN(ROUNDDOWN((能力值计算器!F8+能力值计算器!E8*2+ROUNDDOWN(E1718/4,0))*能力值计算器!C2/100+5,0)*能力值计算器!H8,0)*能力值计算器!K8,0)*能力值计算器!L8,0)*VLOOKUP(能力值计算器!J8,能力变化对照表!A:B,2,0),0)</f>
        <v>-39</v>
      </c>
      <c r="J1718">
        <f t="shared" si="211"/>
        <v>0</v>
      </c>
      <c r="K1718">
        <f t="shared" si="212"/>
        <v>-5733</v>
      </c>
      <c r="L1718">
        <f t="shared" si="213"/>
        <v>6909</v>
      </c>
      <c r="M1718">
        <f t="shared" si="214"/>
        <v>225.1</v>
      </c>
      <c r="N1718">
        <f t="shared" si="215"/>
        <v>1</v>
      </c>
    </row>
    <row r="1719" spans="1:14">
      <c r="A1719">
        <f t="shared" si="208"/>
        <v>0</v>
      </c>
      <c r="B1719">
        <f t="shared" si="209"/>
        <v>0</v>
      </c>
      <c r="C1719">
        <v>12</v>
      </c>
      <c r="D1719">
        <v>240</v>
      </c>
      <c r="E1719">
        <f t="shared" si="210"/>
        <v>-999</v>
      </c>
      <c r="F1719">
        <f>能力值计算器!G2</f>
        <v>0</v>
      </c>
      <c r="G1719">
        <f>ROUNDDOWN((能力值计算器!F4+能力值计算器!E4*2+ROUNDDOWN(C1719/4,0))*能力值计算器!C2/100+10+能力值计算器!C2,0)</f>
        <v>147</v>
      </c>
      <c r="H1719">
        <f>ROUNDDOWN(ROUNDDOWN(ROUNDDOWN(ROUNDDOWN(ROUNDDOWN((能力值计算器!F6+能力值计算器!E6*2+ROUNDDOWN(D1719/4,0))*能力值计算器!C2/100+5,0)*能力值计算器!H6,0)*能力值计算器!K6,0)*能力值计算器!L6,0)*VLOOKUP(能力值计算器!J6,能力变化对照表!A:B,2,0),0)</f>
        <v>115</v>
      </c>
      <c r="I1719">
        <f>ROUNDDOWN(ROUNDDOWN(ROUNDDOWN(ROUNDDOWN(ROUNDDOWN((能力值计算器!F8+能力值计算器!E8*2+ROUNDDOWN(E1719/4,0))*能力值计算器!C2/100+5,0)*能力值计算器!H8,0)*能力值计算器!K8,0)*能力值计算器!L8,0)*VLOOKUP(能力值计算器!J8,能力变化对照表!A:B,2,0),0)</f>
        <v>-39</v>
      </c>
      <c r="J1719">
        <f t="shared" si="211"/>
        <v>0</v>
      </c>
      <c r="K1719">
        <f t="shared" si="212"/>
        <v>-5733</v>
      </c>
      <c r="L1719">
        <f t="shared" si="213"/>
        <v>11172</v>
      </c>
      <c r="M1719">
        <f t="shared" si="214"/>
        <v>225.1</v>
      </c>
      <c r="N1719">
        <f t="shared" si="215"/>
        <v>1</v>
      </c>
    </row>
    <row r="1720" spans="1:14">
      <c r="A1720">
        <f t="shared" si="208"/>
        <v>0</v>
      </c>
      <c r="B1720">
        <f t="shared" si="209"/>
        <v>0</v>
      </c>
      <c r="C1720">
        <v>16</v>
      </c>
      <c r="D1720">
        <v>236</v>
      </c>
      <c r="E1720">
        <f t="shared" si="210"/>
        <v>-999</v>
      </c>
      <c r="F1720">
        <f>能力值计算器!G2</f>
        <v>0</v>
      </c>
      <c r="G1720">
        <f>ROUNDDOWN((能力值计算器!F4+能力值计算器!E4*2+ROUNDDOWN(C1720/4,0))*能力值计算器!C2/100+10+能力值计算器!C2,0)</f>
        <v>147</v>
      </c>
      <c r="H1720">
        <f>ROUNDDOWN(ROUNDDOWN(ROUNDDOWN(ROUNDDOWN(ROUNDDOWN((能力值计算器!F6+能力值计算器!E6*2+ROUNDDOWN(D1720/4,0))*能力值计算器!C2/100+5,0)*能力值计算器!H6,0)*能力值计算器!K6,0)*能力值计算器!L6,0)*VLOOKUP(能力值计算器!J6,能力变化对照表!A:B,2,0),0)</f>
        <v>115</v>
      </c>
      <c r="I1720">
        <f>ROUNDDOWN(ROUNDDOWN(ROUNDDOWN(ROUNDDOWN(ROUNDDOWN((能力值计算器!F8+能力值计算器!E8*2+ROUNDDOWN(E1720/4,0))*能力值计算器!C2/100+5,0)*能力值计算器!H8,0)*能力值计算器!K8,0)*能力值计算器!L8,0)*VLOOKUP(能力值计算器!J8,能力变化对照表!A:B,2,0),0)</f>
        <v>-39</v>
      </c>
      <c r="J1720">
        <f t="shared" si="211"/>
        <v>0</v>
      </c>
      <c r="K1720">
        <f t="shared" si="212"/>
        <v>-5733</v>
      </c>
      <c r="L1720">
        <f t="shared" si="213"/>
        <v>11172</v>
      </c>
      <c r="M1720">
        <f t="shared" si="214"/>
        <v>225.1</v>
      </c>
      <c r="N1720">
        <f t="shared" si="215"/>
        <v>1</v>
      </c>
    </row>
    <row r="1721" spans="1:14">
      <c r="A1721">
        <f t="shared" si="208"/>
        <v>0</v>
      </c>
      <c r="B1721">
        <f t="shared" si="209"/>
        <v>0</v>
      </c>
      <c r="C1721">
        <v>12</v>
      </c>
      <c r="D1721">
        <v>0</v>
      </c>
      <c r="E1721">
        <f t="shared" si="210"/>
        <v>-999</v>
      </c>
      <c r="F1721">
        <f>能力值计算器!G2</f>
        <v>0</v>
      </c>
      <c r="G1721">
        <f>ROUNDDOWN((能力值计算器!F4+能力值计算器!E4*2+ROUNDDOWN(C1721/4,0))*能力值计算器!C2/100+10+能力值计算器!C2,0)</f>
        <v>147</v>
      </c>
      <c r="H1721">
        <f>ROUNDDOWN(ROUNDDOWN(ROUNDDOWN(ROUNDDOWN(ROUNDDOWN((能力值计算器!F6+能力值计算器!E6*2+ROUNDDOWN(D1721/4,0))*能力值计算器!C2/100+5,0)*能力值计算器!H6,0)*能力值计算器!K6,0)*能力值计算器!L6,0)*VLOOKUP(能力值计算器!J6,能力变化对照表!A:B,2,0),0)</f>
        <v>85</v>
      </c>
      <c r="I1721">
        <f>ROUNDDOWN(ROUNDDOWN(ROUNDDOWN(ROUNDDOWN(ROUNDDOWN((能力值计算器!F8+能力值计算器!E8*2+ROUNDDOWN(E1721/4,0))*能力值计算器!C2/100+5,0)*能力值计算器!H8,0)*能力值计算器!K8,0)*能力值计算器!L8,0)*VLOOKUP(能力值计算器!J8,能力变化对照表!A:B,2,0),0)</f>
        <v>-39</v>
      </c>
      <c r="J1721">
        <f t="shared" si="211"/>
        <v>0</v>
      </c>
      <c r="K1721">
        <f t="shared" si="212"/>
        <v>-5733</v>
      </c>
      <c r="L1721">
        <f t="shared" si="213"/>
        <v>6762</v>
      </c>
      <c r="M1721">
        <f t="shared" si="214"/>
        <v>225.1</v>
      </c>
      <c r="N1721">
        <f t="shared" si="215"/>
        <v>1</v>
      </c>
    </row>
    <row r="1722" spans="1:14">
      <c r="A1722">
        <f t="shared" si="208"/>
        <v>0</v>
      </c>
      <c r="B1722">
        <f t="shared" si="209"/>
        <v>0</v>
      </c>
      <c r="C1722">
        <v>12</v>
      </c>
      <c r="D1722">
        <v>244</v>
      </c>
      <c r="E1722">
        <f t="shared" si="210"/>
        <v>-999</v>
      </c>
      <c r="F1722">
        <f>能力值计算器!G2</f>
        <v>0</v>
      </c>
      <c r="G1722">
        <f>ROUNDDOWN((能力值计算器!F4+能力值计算器!E4*2+ROUNDDOWN(C1722/4,0))*能力值计算器!C2/100+10+能力值计算器!C2,0)</f>
        <v>147</v>
      </c>
      <c r="H1722">
        <f>ROUNDDOWN(ROUNDDOWN(ROUNDDOWN(ROUNDDOWN(ROUNDDOWN((能力值计算器!F6+能力值计算器!E6*2+ROUNDDOWN(D1722/4,0))*能力值计算器!C2/100+5,0)*能力值计算器!H6,0)*能力值计算器!K6,0)*能力值计算器!L6,0)*VLOOKUP(能力值计算器!J6,能力变化对照表!A:B,2,0),0)</f>
        <v>116</v>
      </c>
      <c r="I1722">
        <f>ROUNDDOWN(ROUNDDOWN(ROUNDDOWN(ROUNDDOWN(ROUNDDOWN((能力值计算器!F8+能力值计算器!E8*2+ROUNDDOWN(E1722/4,0))*能力值计算器!C2/100+5,0)*能力值计算器!H8,0)*能力值计算器!K8,0)*能力值计算器!L8,0)*VLOOKUP(能力值计算器!J8,能力变化对照表!A:B,2,0),0)</f>
        <v>-39</v>
      </c>
      <c r="J1722">
        <f t="shared" si="211"/>
        <v>0</v>
      </c>
      <c r="K1722">
        <f t="shared" si="212"/>
        <v>-5733</v>
      </c>
      <c r="L1722">
        <f t="shared" si="213"/>
        <v>11319</v>
      </c>
      <c r="M1722">
        <f t="shared" si="214"/>
        <v>225.1</v>
      </c>
      <c r="N1722">
        <f t="shared" si="215"/>
        <v>1</v>
      </c>
    </row>
    <row r="1723" spans="1:14">
      <c r="A1723">
        <f t="shared" si="208"/>
        <v>0</v>
      </c>
      <c r="B1723">
        <f t="shared" si="209"/>
        <v>0</v>
      </c>
      <c r="C1723">
        <v>64</v>
      </c>
      <c r="D1723">
        <v>96</v>
      </c>
      <c r="E1723">
        <f t="shared" si="210"/>
        <v>-999</v>
      </c>
      <c r="F1723">
        <f>能力值计算器!G2</f>
        <v>0</v>
      </c>
      <c r="G1723">
        <f>ROUNDDOWN((能力值计算器!F4+能力值计算器!E4*2+ROUNDDOWN(C1723/4,0))*能力值计算器!C2/100+10+能力值计算器!C2,0)</f>
        <v>153</v>
      </c>
      <c r="H1723">
        <f>ROUNDDOWN(ROUNDDOWN(ROUNDDOWN(ROUNDDOWN(ROUNDDOWN((能力值计算器!F6+能力值计算器!E6*2+ROUNDDOWN(D1723/4,0))*能力值计算器!C2/100+5,0)*能力值计算器!H6,0)*能力值计算器!K6,0)*能力值计算器!L6,0)*VLOOKUP(能力值计算器!J6,能力变化对照表!A:B,2,0),0)</f>
        <v>97</v>
      </c>
      <c r="I1723">
        <f>ROUNDDOWN(ROUNDDOWN(ROUNDDOWN(ROUNDDOWN(ROUNDDOWN((能力值计算器!F8+能力值计算器!E8*2+ROUNDDOWN(E1723/4,0))*能力值计算器!C2/100+5,0)*能力值计算器!H8,0)*能力值计算器!K8,0)*能力值计算器!L8,0)*VLOOKUP(能力值计算器!J8,能力变化对照表!A:B,2,0),0)</f>
        <v>-39</v>
      </c>
      <c r="J1723">
        <f t="shared" si="211"/>
        <v>0</v>
      </c>
      <c r="K1723">
        <f t="shared" si="212"/>
        <v>-5967</v>
      </c>
      <c r="L1723">
        <f t="shared" si="213"/>
        <v>8874</v>
      </c>
      <c r="M1723">
        <f t="shared" si="214"/>
        <v>231.1</v>
      </c>
      <c r="N1723">
        <f t="shared" si="215"/>
        <v>1</v>
      </c>
    </row>
    <row r="1724" spans="1:14">
      <c r="A1724">
        <f t="shared" si="208"/>
        <v>0</v>
      </c>
      <c r="B1724">
        <f t="shared" si="209"/>
        <v>0</v>
      </c>
      <c r="C1724">
        <v>200</v>
      </c>
      <c r="D1724">
        <v>32</v>
      </c>
      <c r="E1724">
        <f t="shared" si="210"/>
        <v>-999</v>
      </c>
      <c r="F1724">
        <f>能力值计算器!G2</f>
        <v>0</v>
      </c>
      <c r="G1724">
        <f>ROUNDDOWN((能力值计算器!F4+能力值计算器!E4*2+ROUNDDOWN(C1724/4,0))*能力值计算器!C2/100+10+能力值计算器!C2,0)</f>
        <v>170</v>
      </c>
      <c r="H1724">
        <f>ROUNDDOWN(ROUNDDOWN(ROUNDDOWN(ROUNDDOWN(ROUNDDOWN((能力值计算器!F6+能力值计算器!E6*2+ROUNDDOWN(D1724/4,0))*能力值计算器!C2/100+5,0)*能力值计算器!H6,0)*能力值计算器!K6,0)*能力值计算器!L6,0)*VLOOKUP(能力值计算器!J6,能力变化对照表!A:B,2,0),0)</f>
        <v>89</v>
      </c>
      <c r="I1724">
        <f>ROUNDDOWN(ROUNDDOWN(ROUNDDOWN(ROUNDDOWN(ROUNDDOWN((能力值计算器!F8+能力值计算器!E8*2+ROUNDDOWN(E1724/4,0))*能力值计算器!C2/100+5,0)*能力值计算器!H8,0)*能力值计算器!K8,0)*能力值计算器!L8,0)*VLOOKUP(能力值计算器!J8,能力变化对照表!A:B,2,0),0)</f>
        <v>-39</v>
      </c>
      <c r="J1724">
        <f t="shared" si="211"/>
        <v>0</v>
      </c>
      <c r="K1724">
        <f t="shared" si="212"/>
        <v>-6630</v>
      </c>
      <c r="L1724">
        <f t="shared" si="213"/>
        <v>8500</v>
      </c>
      <c r="M1724">
        <f t="shared" si="214"/>
        <v>248.1</v>
      </c>
      <c r="N1724">
        <f t="shared" si="215"/>
        <v>1</v>
      </c>
    </row>
    <row r="1725" spans="1:14">
      <c r="A1725">
        <f t="shared" si="208"/>
        <v>0</v>
      </c>
      <c r="B1725">
        <f t="shared" si="209"/>
        <v>0</v>
      </c>
      <c r="C1725">
        <v>200</v>
      </c>
      <c r="D1725">
        <v>24</v>
      </c>
      <c r="E1725">
        <f t="shared" si="210"/>
        <v>-999</v>
      </c>
      <c r="F1725">
        <f>能力值计算器!G2</f>
        <v>0</v>
      </c>
      <c r="G1725">
        <f>ROUNDDOWN((能力值计算器!F4+能力值计算器!E4*2+ROUNDDOWN(C1725/4,0))*能力值计算器!C2/100+10+能力值计算器!C2,0)</f>
        <v>170</v>
      </c>
      <c r="H1725">
        <f>ROUNDDOWN(ROUNDDOWN(ROUNDDOWN(ROUNDDOWN(ROUNDDOWN((能力值计算器!F6+能力值计算器!E6*2+ROUNDDOWN(D1725/4,0))*能力值计算器!C2/100+5,0)*能力值计算器!H6,0)*能力值计算器!K6,0)*能力值计算器!L6,0)*VLOOKUP(能力值计算器!J6,能力变化对照表!A:B,2,0),0)</f>
        <v>88</v>
      </c>
      <c r="I1725">
        <f>ROUNDDOWN(ROUNDDOWN(ROUNDDOWN(ROUNDDOWN(ROUNDDOWN((能力值计算器!F8+能力值计算器!E8*2+ROUNDDOWN(E1725/4,0))*能力值计算器!C2/100+5,0)*能力值计算器!H8,0)*能力值计算器!K8,0)*能力值计算器!L8,0)*VLOOKUP(能力值计算器!J8,能力变化对照表!A:B,2,0),0)</f>
        <v>-39</v>
      </c>
      <c r="J1725">
        <f t="shared" si="211"/>
        <v>0</v>
      </c>
      <c r="K1725">
        <f t="shared" si="212"/>
        <v>-6630</v>
      </c>
      <c r="L1725">
        <f t="shared" si="213"/>
        <v>8330</v>
      </c>
      <c r="M1725">
        <f t="shared" si="214"/>
        <v>248.1</v>
      </c>
      <c r="N1725">
        <f t="shared" si="215"/>
        <v>1</v>
      </c>
    </row>
    <row r="1726" spans="1:14">
      <c r="A1726">
        <f t="shared" si="208"/>
        <v>0</v>
      </c>
      <c r="B1726">
        <f t="shared" si="209"/>
        <v>0</v>
      </c>
      <c r="C1726">
        <v>64</v>
      </c>
      <c r="D1726">
        <v>104</v>
      </c>
      <c r="E1726">
        <f t="shared" si="210"/>
        <v>-999</v>
      </c>
      <c r="F1726">
        <f>能力值计算器!G2</f>
        <v>0</v>
      </c>
      <c r="G1726">
        <f>ROUNDDOWN((能力值计算器!F4+能力值计算器!E4*2+ROUNDDOWN(C1726/4,0))*能力值计算器!C2/100+10+能力值计算器!C2,0)</f>
        <v>153</v>
      </c>
      <c r="H1726">
        <f>ROUNDDOWN(ROUNDDOWN(ROUNDDOWN(ROUNDDOWN(ROUNDDOWN((能力值计算器!F6+能力值计算器!E6*2+ROUNDDOWN(D1726/4,0))*能力值计算器!C2/100+5,0)*能力值计算器!H6,0)*能力值计算器!K6,0)*能力值计算器!L6,0)*VLOOKUP(能力值计算器!J6,能力变化对照表!A:B,2,0),0)</f>
        <v>98</v>
      </c>
      <c r="I1726">
        <f>ROUNDDOWN(ROUNDDOWN(ROUNDDOWN(ROUNDDOWN(ROUNDDOWN((能力值计算器!F8+能力值计算器!E8*2+ROUNDDOWN(E1726/4,0))*能力值计算器!C2/100+5,0)*能力值计算器!H8,0)*能力值计算器!K8,0)*能力值计算器!L8,0)*VLOOKUP(能力值计算器!J8,能力变化对照表!A:B,2,0),0)</f>
        <v>-39</v>
      </c>
      <c r="J1726">
        <f t="shared" si="211"/>
        <v>0</v>
      </c>
      <c r="K1726">
        <f t="shared" si="212"/>
        <v>-5967</v>
      </c>
      <c r="L1726">
        <f t="shared" si="213"/>
        <v>9027</v>
      </c>
      <c r="M1726">
        <f t="shared" si="214"/>
        <v>231.1</v>
      </c>
      <c r="N1726">
        <f t="shared" si="215"/>
        <v>1</v>
      </c>
    </row>
    <row r="1727" spans="1:14">
      <c r="A1727">
        <f t="shared" si="208"/>
        <v>0</v>
      </c>
      <c r="B1727">
        <f t="shared" si="209"/>
        <v>0</v>
      </c>
      <c r="C1727">
        <v>64</v>
      </c>
      <c r="D1727">
        <v>88</v>
      </c>
      <c r="E1727">
        <f t="shared" si="210"/>
        <v>-999</v>
      </c>
      <c r="F1727">
        <f>能力值计算器!G2</f>
        <v>0</v>
      </c>
      <c r="G1727">
        <f>ROUNDDOWN((能力值计算器!F4+能力值计算器!E4*2+ROUNDDOWN(C1727/4,0))*能力值计算器!C2/100+10+能力值计算器!C2,0)</f>
        <v>153</v>
      </c>
      <c r="H1727">
        <f>ROUNDDOWN(ROUNDDOWN(ROUNDDOWN(ROUNDDOWN(ROUNDDOWN((能力值计算器!F6+能力值计算器!E6*2+ROUNDDOWN(D1727/4,0))*能力值计算器!C2/100+5,0)*能力值计算器!H6,0)*能力值计算器!K6,0)*能力值计算器!L6,0)*VLOOKUP(能力值计算器!J6,能力变化对照表!A:B,2,0),0)</f>
        <v>96</v>
      </c>
      <c r="I1727">
        <f>ROUNDDOWN(ROUNDDOWN(ROUNDDOWN(ROUNDDOWN(ROUNDDOWN((能力值计算器!F8+能力值计算器!E8*2+ROUNDDOWN(E1727/4,0))*能力值计算器!C2/100+5,0)*能力值计算器!H8,0)*能力值计算器!K8,0)*能力值计算器!L8,0)*VLOOKUP(能力值计算器!J8,能力变化对照表!A:B,2,0),0)</f>
        <v>-39</v>
      </c>
      <c r="J1727">
        <f t="shared" si="211"/>
        <v>0</v>
      </c>
      <c r="K1727">
        <f t="shared" si="212"/>
        <v>-5967</v>
      </c>
      <c r="L1727">
        <f t="shared" si="213"/>
        <v>8721</v>
      </c>
      <c r="M1727">
        <f t="shared" si="214"/>
        <v>231.1</v>
      </c>
      <c r="N1727">
        <f t="shared" si="215"/>
        <v>1</v>
      </c>
    </row>
    <row r="1728" spans="1:14">
      <c r="A1728">
        <f t="shared" si="208"/>
        <v>0</v>
      </c>
      <c r="B1728">
        <f t="shared" si="209"/>
        <v>0</v>
      </c>
      <c r="C1728">
        <v>200</v>
      </c>
      <c r="D1728">
        <v>40</v>
      </c>
      <c r="E1728">
        <f t="shared" si="210"/>
        <v>-999</v>
      </c>
      <c r="F1728">
        <f>能力值计算器!G2</f>
        <v>0</v>
      </c>
      <c r="G1728">
        <f>ROUNDDOWN((能力值计算器!F4+能力值计算器!E4*2+ROUNDDOWN(C1728/4,0))*能力值计算器!C2/100+10+能力值计算器!C2,0)</f>
        <v>170</v>
      </c>
      <c r="H1728">
        <f>ROUNDDOWN(ROUNDDOWN(ROUNDDOWN(ROUNDDOWN(ROUNDDOWN((能力值计算器!F6+能力值计算器!E6*2+ROUNDDOWN(D1728/4,0))*能力值计算器!C2/100+5,0)*能力值计算器!H6,0)*能力值计算器!K6,0)*能力值计算器!L6,0)*VLOOKUP(能力值计算器!J6,能力变化对照表!A:B,2,0),0)</f>
        <v>90</v>
      </c>
      <c r="I1728">
        <f>ROUNDDOWN(ROUNDDOWN(ROUNDDOWN(ROUNDDOWN(ROUNDDOWN((能力值计算器!F8+能力值计算器!E8*2+ROUNDDOWN(E1728/4,0))*能力值计算器!C2/100+5,0)*能力值计算器!H8,0)*能力值计算器!K8,0)*能力值计算器!L8,0)*VLOOKUP(能力值计算器!J8,能力变化对照表!A:B,2,0),0)</f>
        <v>-39</v>
      </c>
      <c r="J1728">
        <f t="shared" si="211"/>
        <v>0</v>
      </c>
      <c r="K1728">
        <f t="shared" si="212"/>
        <v>-6630</v>
      </c>
      <c r="L1728">
        <f t="shared" si="213"/>
        <v>8670</v>
      </c>
      <c r="M1728">
        <f t="shared" si="214"/>
        <v>248.1</v>
      </c>
      <c r="N1728">
        <f t="shared" si="215"/>
        <v>1</v>
      </c>
    </row>
    <row r="1729" spans="1:14">
      <c r="A1729">
        <f t="shared" si="208"/>
        <v>0</v>
      </c>
      <c r="B1729">
        <f t="shared" si="209"/>
        <v>0</v>
      </c>
      <c r="C1729">
        <v>200</v>
      </c>
      <c r="D1729">
        <v>16</v>
      </c>
      <c r="E1729">
        <f t="shared" si="210"/>
        <v>-999</v>
      </c>
      <c r="F1729">
        <f>能力值计算器!G2</f>
        <v>0</v>
      </c>
      <c r="G1729">
        <f>ROUNDDOWN((能力值计算器!F4+能力值计算器!E4*2+ROUNDDOWN(C1729/4,0))*能力值计算器!C2/100+10+能力值计算器!C2,0)</f>
        <v>170</v>
      </c>
      <c r="H1729">
        <f>ROUNDDOWN(ROUNDDOWN(ROUNDDOWN(ROUNDDOWN(ROUNDDOWN((能力值计算器!F6+能力值计算器!E6*2+ROUNDDOWN(D1729/4,0))*能力值计算器!C2/100+5,0)*能力值计算器!H6,0)*能力值计算器!K6,0)*能力值计算器!L6,0)*VLOOKUP(能力值计算器!J6,能力变化对照表!A:B,2,0),0)</f>
        <v>87</v>
      </c>
      <c r="I1729">
        <f>ROUNDDOWN(ROUNDDOWN(ROUNDDOWN(ROUNDDOWN(ROUNDDOWN((能力值计算器!F8+能力值计算器!E8*2+ROUNDDOWN(E1729/4,0))*能力值计算器!C2/100+5,0)*能力值计算器!H8,0)*能力值计算器!K8,0)*能力值计算器!L8,0)*VLOOKUP(能力值计算器!J8,能力变化对照表!A:B,2,0),0)</f>
        <v>-39</v>
      </c>
      <c r="J1729">
        <f t="shared" si="211"/>
        <v>0</v>
      </c>
      <c r="K1729">
        <f t="shared" si="212"/>
        <v>-6630</v>
      </c>
      <c r="L1729">
        <f t="shared" si="213"/>
        <v>8160</v>
      </c>
      <c r="M1729">
        <f t="shared" si="214"/>
        <v>248.1</v>
      </c>
      <c r="N1729">
        <f t="shared" si="215"/>
        <v>1</v>
      </c>
    </row>
    <row r="1730" spans="1:14">
      <c r="A1730">
        <f t="shared" ref="A1730:A1793" si="216">IF(N1730=1,0,L1730+1/M1730)</f>
        <v>0</v>
      </c>
      <c r="B1730">
        <f t="shared" ref="B1730:B1793" si="217">IF(A1730=MAX(A:A),1,0)</f>
        <v>0</v>
      </c>
      <c r="C1730">
        <v>64</v>
      </c>
      <c r="D1730">
        <v>112</v>
      </c>
      <c r="E1730">
        <f t="shared" ref="E1730:E1793" si="218">IF(F1730-D1730-C1730&gt;253,-999,IF(F1730-D1730-C1730&lt;0,-999,F1730-D1730-C1730))</f>
        <v>-999</v>
      </c>
      <c r="F1730">
        <f>能力值计算器!G2</f>
        <v>0</v>
      </c>
      <c r="G1730">
        <f>ROUNDDOWN((能力值计算器!F4+能力值计算器!E4*2+ROUNDDOWN(C1730/4,0))*能力值计算器!C2/100+10+能力值计算器!C2,0)</f>
        <v>153</v>
      </c>
      <c r="H1730">
        <f>ROUNDDOWN(ROUNDDOWN(ROUNDDOWN(ROUNDDOWN(ROUNDDOWN((能力值计算器!F6+能力值计算器!E6*2+ROUNDDOWN(D1730/4,0))*能力值计算器!C2/100+5,0)*能力值计算器!H6,0)*能力值计算器!K6,0)*能力值计算器!L6,0)*VLOOKUP(能力值计算器!J6,能力变化对照表!A:B,2,0),0)</f>
        <v>99</v>
      </c>
      <c r="I1730">
        <f>ROUNDDOWN(ROUNDDOWN(ROUNDDOWN(ROUNDDOWN(ROUNDDOWN((能力值计算器!F8+能力值计算器!E8*2+ROUNDDOWN(E1730/4,0))*能力值计算器!C2/100+5,0)*能力值计算器!H8,0)*能力值计算器!K8,0)*能力值计算器!L8,0)*VLOOKUP(能力值计算器!J8,能力变化对照表!A:B,2,0),0)</f>
        <v>-39</v>
      </c>
      <c r="J1730">
        <f t="shared" ref="J1730:J1793" si="219">IF(E1730&lt;0,0,G1730*H1730)</f>
        <v>0</v>
      </c>
      <c r="K1730">
        <f t="shared" ref="K1730:K1793" si="220">G1730*I1730</f>
        <v>-5967</v>
      </c>
      <c r="L1730">
        <f t="shared" ref="L1730:L1793" si="221">(H1730+I1730)*G1730</f>
        <v>9180</v>
      </c>
      <c r="M1730">
        <f t="shared" ref="M1730:M1793" si="222">IF(H1730+I1730-G1730&lt;0,G1730-H1730-I1730,H1730+I1730-G1730)+IF(H1730-I1730&lt;0,I1730-H1730,H1730-I1730)+0.1</f>
        <v>231.1</v>
      </c>
      <c r="N1730">
        <f t="shared" ref="N1730:N1793" si="223">IF(E1730&lt;0,1,0)</f>
        <v>1</v>
      </c>
    </row>
    <row r="1731" spans="1:14">
      <c r="A1731">
        <f t="shared" si="216"/>
        <v>0</v>
      </c>
      <c r="B1731">
        <f t="shared" si="217"/>
        <v>0</v>
      </c>
      <c r="C1731">
        <v>64</v>
      </c>
      <c r="D1731">
        <v>80</v>
      </c>
      <c r="E1731">
        <f t="shared" si="218"/>
        <v>-999</v>
      </c>
      <c r="F1731">
        <f>能力值计算器!G2</f>
        <v>0</v>
      </c>
      <c r="G1731">
        <f>ROUNDDOWN((能力值计算器!F4+能力值计算器!E4*2+ROUNDDOWN(C1731/4,0))*能力值计算器!C2/100+10+能力值计算器!C2,0)</f>
        <v>153</v>
      </c>
      <c r="H1731">
        <f>ROUNDDOWN(ROUNDDOWN(ROUNDDOWN(ROUNDDOWN(ROUNDDOWN((能力值计算器!F6+能力值计算器!E6*2+ROUNDDOWN(D1731/4,0))*能力值计算器!C2/100+5,0)*能力值计算器!H6,0)*能力值计算器!K6,0)*能力值计算器!L6,0)*VLOOKUP(能力值计算器!J6,能力变化对照表!A:B,2,0),0)</f>
        <v>95</v>
      </c>
      <c r="I1731">
        <f>ROUNDDOWN(ROUNDDOWN(ROUNDDOWN(ROUNDDOWN(ROUNDDOWN((能力值计算器!F8+能力值计算器!E8*2+ROUNDDOWN(E1731/4,0))*能力值计算器!C2/100+5,0)*能力值计算器!H8,0)*能力值计算器!K8,0)*能力值计算器!L8,0)*VLOOKUP(能力值计算器!J8,能力变化对照表!A:B,2,0),0)</f>
        <v>-39</v>
      </c>
      <c r="J1731">
        <f t="shared" si="219"/>
        <v>0</v>
      </c>
      <c r="K1731">
        <f t="shared" si="220"/>
        <v>-5967</v>
      </c>
      <c r="L1731">
        <f t="shared" si="221"/>
        <v>8568</v>
      </c>
      <c r="M1731">
        <f t="shared" si="222"/>
        <v>231.1</v>
      </c>
      <c r="N1731">
        <f t="shared" si="223"/>
        <v>1</v>
      </c>
    </row>
    <row r="1732" spans="1:14">
      <c r="A1732">
        <f t="shared" si="216"/>
        <v>0</v>
      </c>
      <c r="B1732">
        <f t="shared" si="217"/>
        <v>0</v>
      </c>
      <c r="C1732">
        <v>200</v>
      </c>
      <c r="D1732">
        <v>48</v>
      </c>
      <c r="E1732">
        <f t="shared" si="218"/>
        <v>-999</v>
      </c>
      <c r="F1732">
        <f>能力值计算器!G2</f>
        <v>0</v>
      </c>
      <c r="G1732">
        <f>ROUNDDOWN((能力值计算器!F4+能力值计算器!E4*2+ROUNDDOWN(C1732/4,0))*能力值计算器!C2/100+10+能力值计算器!C2,0)</f>
        <v>170</v>
      </c>
      <c r="H1732">
        <f>ROUNDDOWN(ROUNDDOWN(ROUNDDOWN(ROUNDDOWN(ROUNDDOWN((能力值计算器!F6+能力值计算器!E6*2+ROUNDDOWN(D1732/4,0))*能力值计算器!C2/100+5,0)*能力值计算器!H6,0)*能力值计算器!K6,0)*能力值计算器!L6,0)*VLOOKUP(能力值计算器!J6,能力变化对照表!A:B,2,0),0)</f>
        <v>91</v>
      </c>
      <c r="I1732">
        <f>ROUNDDOWN(ROUNDDOWN(ROUNDDOWN(ROUNDDOWN(ROUNDDOWN((能力值计算器!F8+能力值计算器!E8*2+ROUNDDOWN(E1732/4,0))*能力值计算器!C2/100+5,0)*能力值计算器!H8,0)*能力值计算器!K8,0)*能力值计算器!L8,0)*VLOOKUP(能力值计算器!J8,能力变化对照表!A:B,2,0),0)</f>
        <v>-39</v>
      </c>
      <c r="J1732">
        <f t="shared" si="219"/>
        <v>0</v>
      </c>
      <c r="K1732">
        <f t="shared" si="220"/>
        <v>-6630</v>
      </c>
      <c r="L1732">
        <f t="shared" si="221"/>
        <v>8840</v>
      </c>
      <c r="M1732">
        <f t="shared" si="222"/>
        <v>248.1</v>
      </c>
      <c r="N1732">
        <f t="shared" si="223"/>
        <v>1</v>
      </c>
    </row>
    <row r="1733" spans="1:14">
      <c r="A1733">
        <f t="shared" si="216"/>
        <v>0</v>
      </c>
      <c r="B1733">
        <f t="shared" si="217"/>
        <v>0</v>
      </c>
      <c r="C1733">
        <v>200</v>
      </c>
      <c r="D1733">
        <v>8</v>
      </c>
      <c r="E1733">
        <f t="shared" si="218"/>
        <v>-999</v>
      </c>
      <c r="F1733">
        <f>能力值计算器!G2</f>
        <v>0</v>
      </c>
      <c r="G1733">
        <f>ROUNDDOWN((能力值计算器!F4+能力值计算器!E4*2+ROUNDDOWN(C1733/4,0))*能力值计算器!C2/100+10+能力值计算器!C2,0)</f>
        <v>170</v>
      </c>
      <c r="H1733">
        <f>ROUNDDOWN(ROUNDDOWN(ROUNDDOWN(ROUNDDOWN(ROUNDDOWN((能力值计算器!F6+能力值计算器!E6*2+ROUNDDOWN(D1733/4,0))*能力值计算器!C2/100+5,0)*能力值计算器!H6,0)*能力值计算器!K6,0)*能力值计算器!L6,0)*VLOOKUP(能力值计算器!J6,能力变化对照表!A:B,2,0),0)</f>
        <v>86</v>
      </c>
      <c r="I1733">
        <f>ROUNDDOWN(ROUNDDOWN(ROUNDDOWN(ROUNDDOWN(ROUNDDOWN((能力值计算器!F8+能力值计算器!E8*2+ROUNDDOWN(E1733/4,0))*能力值计算器!C2/100+5,0)*能力值计算器!H8,0)*能力值计算器!K8,0)*能力值计算器!L8,0)*VLOOKUP(能力值计算器!J8,能力变化对照表!A:B,2,0),0)</f>
        <v>-39</v>
      </c>
      <c r="J1733">
        <f t="shared" si="219"/>
        <v>0</v>
      </c>
      <c r="K1733">
        <f t="shared" si="220"/>
        <v>-6630</v>
      </c>
      <c r="L1733">
        <f t="shared" si="221"/>
        <v>7990</v>
      </c>
      <c r="M1733">
        <f t="shared" si="222"/>
        <v>248.1</v>
      </c>
      <c r="N1733">
        <f t="shared" si="223"/>
        <v>1</v>
      </c>
    </row>
    <row r="1734" spans="1:14">
      <c r="A1734">
        <f t="shared" si="216"/>
        <v>0</v>
      </c>
      <c r="B1734">
        <f t="shared" si="217"/>
        <v>0</v>
      </c>
      <c r="C1734">
        <v>64</v>
      </c>
      <c r="D1734">
        <v>120</v>
      </c>
      <c r="E1734">
        <f t="shared" si="218"/>
        <v>-999</v>
      </c>
      <c r="F1734">
        <f>能力值计算器!G2</f>
        <v>0</v>
      </c>
      <c r="G1734">
        <f>ROUNDDOWN((能力值计算器!F4+能力值计算器!E4*2+ROUNDDOWN(C1734/4,0))*能力值计算器!C2/100+10+能力值计算器!C2,0)</f>
        <v>153</v>
      </c>
      <c r="H1734">
        <f>ROUNDDOWN(ROUNDDOWN(ROUNDDOWN(ROUNDDOWN(ROUNDDOWN((能力值计算器!F6+能力值计算器!E6*2+ROUNDDOWN(D1734/4,0))*能力值计算器!C2/100+5,0)*能力值计算器!H6,0)*能力值计算器!K6,0)*能力值计算器!L6,0)*VLOOKUP(能力值计算器!J6,能力变化对照表!A:B,2,0),0)</f>
        <v>100</v>
      </c>
      <c r="I1734">
        <f>ROUNDDOWN(ROUNDDOWN(ROUNDDOWN(ROUNDDOWN(ROUNDDOWN((能力值计算器!F8+能力值计算器!E8*2+ROUNDDOWN(E1734/4,0))*能力值计算器!C2/100+5,0)*能力值计算器!H8,0)*能力值计算器!K8,0)*能力值计算器!L8,0)*VLOOKUP(能力值计算器!J8,能力变化对照表!A:B,2,0),0)</f>
        <v>-39</v>
      </c>
      <c r="J1734">
        <f t="shared" si="219"/>
        <v>0</v>
      </c>
      <c r="K1734">
        <f t="shared" si="220"/>
        <v>-5967</v>
      </c>
      <c r="L1734">
        <f t="shared" si="221"/>
        <v>9333</v>
      </c>
      <c r="M1734">
        <f t="shared" si="222"/>
        <v>231.1</v>
      </c>
      <c r="N1734">
        <f t="shared" si="223"/>
        <v>1</v>
      </c>
    </row>
    <row r="1735" spans="1:14">
      <c r="A1735">
        <f t="shared" si="216"/>
        <v>0</v>
      </c>
      <c r="B1735">
        <f t="shared" si="217"/>
        <v>0</v>
      </c>
      <c r="C1735">
        <v>64</v>
      </c>
      <c r="D1735">
        <v>72</v>
      </c>
      <c r="E1735">
        <f t="shared" si="218"/>
        <v>-999</v>
      </c>
      <c r="F1735">
        <f>能力值计算器!G2</f>
        <v>0</v>
      </c>
      <c r="G1735">
        <f>ROUNDDOWN((能力值计算器!F4+能力值计算器!E4*2+ROUNDDOWN(C1735/4,0))*能力值计算器!C2/100+10+能力值计算器!C2,0)</f>
        <v>153</v>
      </c>
      <c r="H1735">
        <f>ROUNDDOWN(ROUNDDOWN(ROUNDDOWN(ROUNDDOWN(ROUNDDOWN((能力值计算器!F6+能力值计算器!E6*2+ROUNDDOWN(D1735/4,0))*能力值计算器!C2/100+5,0)*能力值计算器!H6,0)*能力值计算器!K6,0)*能力值计算器!L6,0)*VLOOKUP(能力值计算器!J6,能力变化对照表!A:B,2,0),0)</f>
        <v>94</v>
      </c>
      <c r="I1735">
        <f>ROUNDDOWN(ROUNDDOWN(ROUNDDOWN(ROUNDDOWN(ROUNDDOWN((能力值计算器!F8+能力值计算器!E8*2+ROUNDDOWN(E1735/4,0))*能力值计算器!C2/100+5,0)*能力值计算器!H8,0)*能力值计算器!K8,0)*能力值计算器!L8,0)*VLOOKUP(能力值计算器!J8,能力变化对照表!A:B,2,0),0)</f>
        <v>-39</v>
      </c>
      <c r="J1735">
        <f t="shared" si="219"/>
        <v>0</v>
      </c>
      <c r="K1735">
        <f t="shared" si="220"/>
        <v>-5967</v>
      </c>
      <c r="L1735">
        <f t="shared" si="221"/>
        <v>8415</v>
      </c>
      <c r="M1735">
        <f t="shared" si="222"/>
        <v>231.1</v>
      </c>
      <c r="N1735">
        <f t="shared" si="223"/>
        <v>1</v>
      </c>
    </row>
    <row r="1736" spans="1:14">
      <c r="A1736">
        <f t="shared" si="216"/>
        <v>0</v>
      </c>
      <c r="B1736">
        <f t="shared" si="217"/>
        <v>0</v>
      </c>
      <c r="C1736">
        <v>200</v>
      </c>
      <c r="D1736">
        <v>0</v>
      </c>
      <c r="E1736">
        <f t="shared" si="218"/>
        <v>-999</v>
      </c>
      <c r="F1736">
        <f>能力值计算器!G2</f>
        <v>0</v>
      </c>
      <c r="G1736">
        <f>ROUNDDOWN((能力值计算器!F4+能力值计算器!E4*2+ROUNDDOWN(C1736/4,0))*能力值计算器!C2/100+10+能力值计算器!C2,0)</f>
        <v>170</v>
      </c>
      <c r="H1736">
        <f>ROUNDDOWN(ROUNDDOWN(ROUNDDOWN(ROUNDDOWN(ROUNDDOWN((能力值计算器!F6+能力值计算器!E6*2+ROUNDDOWN(D1736/4,0))*能力值计算器!C2/100+5,0)*能力值计算器!H6,0)*能力值计算器!K6,0)*能力值计算器!L6,0)*VLOOKUP(能力值计算器!J6,能力变化对照表!A:B,2,0),0)</f>
        <v>85</v>
      </c>
      <c r="I1736">
        <f>ROUNDDOWN(ROUNDDOWN(ROUNDDOWN(ROUNDDOWN(ROUNDDOWN((能力值计算器!F8+能力值计算器!E8*2+ROUNDDOWN(E1736/4,0))*能力值计算器!C2/100+5,0)*能力值计算器!H8,0)*能力值计算器!K8,0)*能力值计算器!L8,0)*VLOOKUP(能力值计算器!J8,能力变化对照表!A:B,2,0),0)</f>
        <v>-39</v>
      </c>
      <c r="J1736">
        <f t="shared" si="219"/>
        <v>0</v>
      </c>
      <c r="K1736">
        <f t="shared" si="220"/>
        <v>-6630</v>
      </c>
      <c r="L1736">
        <f t="shared" si="221"/>
        <v>7820</v>
      </c>
      <c r="M1736">
        <f t="shared" si="222"/>
        <v>248.1</v>
      </c>
      <c r="N1736">
        <f t="shared" si="223"/>
        <v>1</v>
      </c>
    </row>
    <row r="1737" spans="1:14">
      <c r="A1737">
        <f t="shared" si="216"/>
        <v>0</v>
      </c>
      <c r="B1737">
        <f t="shared" si="217"/>
        <v>0</v>
      </c>
      <c r="C1737">
        <v>200</v>
      </c>
      <c r="D1737">
        <v>56</v>
      </c>
      <c r="E1737">
        <f t="shared" si="218"/>
        <v>-999</v>
      </c>
      <c r="F1737">
        <f>能力值计算器!G2</f>
        <v>0</v>
      </c>
      <c r="G1737">
        <f>ROUNDDOWN((能力值计算器!F4+能力值计算器!E4*2+ROUNDDOWN(C1737/4,0))*能力值计算器!C2/100+10+能力值计算器!C2,0)</f>
        <v>170</v>
      </c>
      <c r="H1737">
        <f>ROUNDDOWN(ROUNDDOWN(ROUNDDOWN(ROUNDDOWN(ROUNDDOWN((能力值计算器!F6+能力值计算器!E6*2+ROUNDDOWN(D1737/4,0))*能力值计算器!C2/100+5,0)*能力值计算器!H6,0)*能力值计算器!K6,0)*能力值计算器!L6,0)*VLOOKUP(能力值计算器!J6,能力变化对照表!A:B,2,0),0)</f>
        <v>92</v>
      </c>
      <c r="I1737">
        <f>ROUNDDOWN(ROUNDDOWN(ROUNDDOWN(ROUNDDOWN(ROUNDDOWN((能力值计算器!F8+能力值计算器!E8*2+ROUNDDOWN(E1737/4,0))*能力值计算器!C2/100+5,0)*能力值计算器!H8,0)*能力值计算器!K8,0)*能力值计算器!L8,0)*VLOOKUP(能力值计算器!J8,能力变化对照表!A:B,2,0),0)</f>
        <v>-39</v>
      </c>
      <c r="J1737">
        <f t="shared" si="219"/>
        <v>0</v>
      </c>
      <c r="K1737">
        <f t="shared" si="220"/>
        <v>-6630</v>
      </c>
      <c r="L1737">
        <f t="shared" si="221"/>
        <v>9010</v>
      </c>
      <c r="M1737">
        <f t="shared" si="222"/>
        <v>248.1</v>
      </c>
      <c r="N1737">
        <f t="shared" si="223"/>
        <v>1</v>
      </c>
    </row>
    <row r="1738" spans="1:14">
      <c r="A1738">
        <f t="shared" si="216"/>
        <v>0</v>
      </c>
      <c r="B1738">
        <f t="shared" si="217"/>
        <v>0</v>
      </c>
      <c r="C1738">
        <v>64</v>
      </c>
      <c r="D1738">
        <v>128</v>
      </c>
      <c r="E1738">
        <f t="shared" si="218"/>
        <v>-999</v>
      </c>
      <c r="F1738">
        <f>能力值计算器!G2</f>
        <v>0</v>
      </c>
      <c r="G1738">
        <f>ROUNDDOWN((能力值计算器!F4+能力值计算器!E4*2+ROUNDDOWN(C1738/4,0))*能力值计算器!C2/100+10+能力值计算器!C2,0)</f>
        <v>153</v>
      </c>
      <c r="H1738">
        <f>ROUNDDOWN(ROUNDDOWN(ROUNDDOWN(ROUNDDOWN(ROUNDDOWN((能力值计算器!F6+能力值计算器!E6*2+ROUNDDOWN(D1738/4,0))*能力值计算器!C2/100+5,0)*能力值计算器!H6,0)*能力值计算器!K6,0)*能力值计算器!L6,0)*VLOOKUP(能力值计算器!J6,能力变化对照表!A:B,2,0),0)</f>
        <v>101</v>
      </c>
      <c r="I1738">
        <f>ROUNDDOWN(ROUNDDOWN(ROUNDDOWN(ROUNDDOWN(ROUNDDOWN((能力值计算器!F8+能力值计算器!E8*2+ROUNDDOWN(E1738/4,0))*能力值计算器!C2/100+5,0)*能力值计算器!H8,0)*能力值计算器!K8,0)*能力值计算器!L8,0)*VLOOKUP(能力值计算器!J8,能力变化对照表!A:B,2,0),0)</f>
        <v>-39</v>
      </c>
      <c r="J1738">
        <f t="shared" si="219"/>
        <v>0</v>
      </c>
      <c r="K1738">
        <f t="shared" si="220"/>
        <v>-5967</v>
      </c>
      <c r="L1738">
        <f t="shared" si="221"/>
        <v>9486</v>
      </c>
      <c r="M1738">
        <f t="shared" si="222"/>
        <v>231.1</v>
      </c>
      <c r="N1738">
        <f t="shared" si="223"/>
        <v>1</v>
      </c>
    </row>
    <row r="1739" spans="1:14">
      <c r="A1739">
        <f t="shared" si="216"/>
        <v>0</v>
      </c>
      <c r="B1739">
        <f t="shared" si="217"/>
        <v>0</v>
      </c>
      <c r="C1739">
        <v>64</v>
      </c>
      <c r="D1739">
        <v>64</v>
      </c>
      <c r="E1739">
        <f t="shared" si="218"/>
        <v>-999</v>
      </c>
      <c r="F1739">
        <f>能力值计算器!G2</f>
        <v>0</v>
      </c>
      <c r="G1739">
        <f>ROUNDDOWN((能力值计算器!F4+能力值计算器!E4*2+ROUNDDOWN(C1739/4,0))*能力值计算器!C2/100+10+能力值计算器!C2,0)</f>
        <v>153</v>
      </c>
      <c r="H1739">
        <f>ROUNDDOWN(ROUNDDOWN(ROUNDDOWN(ROUNDDOWN(ROUNDDOWN((能力值计算器!F6+能力值计算器!E6*2+ROUNDDOWN(D1739/4,0))*能力值计算器!C2/100+5,0)*能力值计算器!H6,0)*能力值计算器!K6,0)*能力值计算器!L6,0)*VLOOKUP(能力值计算器!J6,能力变化对照表!A:B,2,0),0)</f>
        <v>93</v>
      </c>
      <c r="I1739">
        <f>ROUNDDOWN(ROUNDDOWN(ROUNDDOWN(ROUNDDOWN(ROUNDDOWN((能力值计算器!F8+能力值计算器!E8*2+ROUNDDOWN(E1739/4,0))*能力值计算器!C2/100+5,0)*能力值计算器!H8,0)*能力值计算器!K8,0)*能力值计算器!L8,0)*VLOOKUP(能力值计算器!J8,能力变化对照表!A:B,2,0),0)</f>
        <v>-39</v>
      </c>
      <c r="J1739">
        <f t="shared" si="219"/>
        <v>0</v>
      </c>
      <c r="K1739">
        <f t="shared" si="220"/>
        <v>-5967</v>
      </c>
      <c r="L1739">
        <f t="shared" si="221"/>
        <v>8262</v>
      </c>
      <c r="M1739">
        <f t="shared" si="222"/>
        <v>231.1</v>
      </c>
      <c r="N1739">
        <f t="shared" si="223"/>
        <v>1</v>
      </c>
    </row>
    <row r="1740" spans="1:14">
      <c r="A1740">
        <f t="shared" si="216"/>
        <v>0</v>
      </c>
      <c r="B1740">
        <f t="shared" si="217"/>
        <v>0</v>
      </c>
      <c r="C1740">
        <v>64</v>
      </c>
      <c r="D1740">
        <v>136</v>
      </c>
      <c r="E1740">
        <f t="shared" si="218"/>
        <v>-999</v>
      </c>
      <c r="F1740">
        <f>能力值计算器!G2</f>
        <v>0</v>
      </c>
      <c r="G1740">
        <f>ROUNDDOWN((能力值计算器!F4+能力值计算器!E4*2+ROUNDDOWN(C1740/4,0))*能力值计算器!C2/100+10+能力值计算器!C2,0)</f>
        <v>153</v>
      </c>
      <c r="H1740">
        <f>ROUNDDOWN(ROUNDDOWN(ROUNDDOWN(ROUNDDOWN(ROUNDDOWN((能力值计算器!F6+能力值计算器!E6*2+ROUNDDOWN(D1740/4,0))*能力值计算器!C2/100+5,0)*能力值计算器!H6,0)*能力值计算器!K6,0)*能力值计算器!L6,0)*VLOOKUP(能力值计算器!J6,能力变化对照表!A:B,2,0),0)</f>
        <v>102</v>
      </c>
      <c r="I1740">
        <f>ROUNDDOWN(ROUNDDOWN(ROUNDDOWN(ROUNDDOWN(ROUNDDOWN((能力值计算器!F8+能力值计算器!E8*2+ROUNDDOWN(E1740/4,0))*能力值计算器!C2/100+5,0)*能力值计算器!H8,0)*能力值计算器!K8,0)*能力值计算器!L8,0)*VLOOKUP(能力值计算器!J8,能力变化对照表!A:B,2,0),0)</f>
        <v>-39</v>
      </c>
      <c r="J1740">
        <f t="shared" si="219"/>
        <v>0</v>
      </c>
      <c r="K1740">
        <f t="shared" si="220"/>
        <v>-5967</v>
      </c>
      <c r="L1740">
        <f t="shared" si="221"/>
        <v>9639</v>
      </c>
      <c r="M1740">
        <f t="shared" si="222"/>
        <v>231.1</v>
      </c>
      <c r="N1740">
        <f t="shared" si="223"/>
        <v>1</v>
      </c>
    </row>
    <row r="1741" spans="1:14">
      <c r="A1741">
        <f t="shared" si="216"/>
        <v>0</v>
      </c>
      <c r="B1741">
        <f t="shared" si="217"/>
        <v>0</v>
      </c>
      <c r="C1741">
        <v>64</v>
      </c>
      <c r="D1741">
        <v>56</v>
      </c>
      <c r="E1741">
        <f t="shared" si="218"/>
        <v>-999</v>
      </c>
      <c r="F1741">
        <f>能力值计算器!G2</f>
        <v>0</v>
      </c>
      <c r="G1741">
        <f>ROUNDDOWN((能力值计算器!F4+能力值计算器!E4*2+ROUNDDOWN(C1741/4,0))*能力值计算器!C2/100+10+能力值计算器!C2,0)</f>
        <v>153</v>
      </c>
      <c r="H1741">
        <f>ROUNDDOWN(ROUNDDOWN(ROUNDDOWN(ROUNDDOWN(ROUNDDOWN((能力值计算器!F6+能力值计算器!E6*2+ROUNDDOWN(D1741/4,0))*能力值计算器!C2/100+5,0)*能力值计算器!H6,0)*能力值计算器!K6,0)*能力值计算器!L6,0)*VLOOKUP(能力值计算器!J6,能力变化对照表!A:B,2,0),0)</f>
        <v>92</v>
      </c>
      <c r="I1741">
        <f>ROUNDDOWN(ROUNDDOWN(ROUNDDOWN(ROUNDDOWN(ROUNDDOWN((能力值计算器!F8+能力值计算器!E8*2+ROUNDDOWN(E1741/4,0))*能力值计算器!C2/100+5,0)*能力值计算器!H8,0)*能力值计算器!K8,0)*能力值计算器!L8,0)*VLOOKUP(能力值计算器!J8,能力变化对照表!A:B,2,0),0)</f>
        <v>-39</v>
      </c>
      <c r="J1741">
        <f t="shared" si="219"/>
        <v>0</v>
      </c>
      <c r="K1741">
        <f t="shared" si="220"/>
        <v>-5967</v>
      </c>
      <c r="L1741">
        <f t="shared" si="221"/>
        <v>8109</v>
      </c>
      <c r="M1741">
        <f t="shared" si="222"/>
        <v>231.1</v>
      </c>
      <c r="N1741">
        <f t="shared" si="223"/>
        <v>1</v>
      </c>
    </row>
    <row r="1742" spans="1:14">
      <c r="A1742">
        <f t="shared" si="216"/>
        <v>0</v>
      </c>
      <c r="B1742">
        <f t="shared" si="217"/>
        <v>0</v>
      </c>
      <c r="C1742">
        <v>64</v>
      </c>
      <c r="D1742">
        <v>144</v>
      </c>
      <c r="E1742">
        <f t="shared" si="218"/>
        <v>-999</v>
      </c>
      <c r="F1742">
        <f>能力值计算器!G2</f>
        <v>0</v>
      </c>
      <c r="G1742">
        <f>ROUNDDOWN((能力值计算器!F4+能力值计算器!E4*2+ROUNDDOWN(C1742/4,0))*能力值计算器!C2/100+10+能力值计算器!C2,0)</f>
        <v>153</v>
      </c>
      <c r="H1742">
        <f>ROUNDDOWN(ROUNDDOWN(ROUNDDOWN(ROUNDDOWN(ROUNDDOWN((能力值计算器!F6+能力值计算器!E6*2+ROUNDDOWN(D1742/4,0))*能力值计算器!C2/100+5,0)*能力值计算器!H6,0)*能力值计算器!K6,0)*能力值计算器!L6,0)*VLOOKUP(能力值计算器!J6,能力变化对照表!A:B,2,0),0)</f>
        <v>103</v>
      </c>
      <c r="I1742">
        <f>ROUNDDOWN(ROUNDDOWN(ROUNDDOWN(ROUNDDOWN(ROUNDDOWN((能力值计算器!F8+能力值计算器!E8*2+ROUNDDOWN(E1742/4,0))*能力值计算器!C2/100+5,0)*能力值计算器!H8,0)*能力值计算器!K8,0)*能力值计算器!L8,0)*VLOOKUP(能力值计算器!J8,能力变化对照表!A:B,2,0),0)</f>
        <v>-39</v>
      </c>
      <c r="J1742">
        <f t="shared" si="219"/>
        <v>0</v>
      </c>
      <c r="K1742">
        <f t="shared" si="220"/>
        <v>-5967</v>
      </c>
      <c r="L1742">
        <f t="shared" si="221"/>
        <v>9792</v>
      </c>
      <c r="M1742">
        <f t="shared" si="222"/>
        <v>231.1</v>
      </c>
      <c r="N1742">
        <f t="shared" si="223"/>
        <v>1</v>
      </c>
    </row>
    <row r="1743" spans="1:14">
      <c r="A1743">
        <f t="shared" si="216"/>
        <v>0</v>
      </c>
      <c r="B1743">
        <f t="shared" si="217"/>
        <v>0</v>
      </c>
      <c r="C1743">
        <v>64</v>
      </c>
      <c r="D1743">
        <v>48</v>
      </c>
      <c r="E1743">
        <f t="shared" si="218"/>
        <v>-999</v>
      </c>
      <c r="F1743">
        <f>能力值计算器!G2</f>
        <v>0</v>
      </c>
      <c r="G1743">
        <f>ROUNDDOWN((能力值计算器!F4+能力值计算器!E4*2+ROUNDDOWN(C1743/4,0))*能力值计算器!C2/100+10+能力值计算器!C2,0)</f>
        <v>153</v>
      </c>
      <c r="H1743">
        <f>ROUNDDOWN(ROUNDDOWN(ROUNDDOWN(ROUNDDOWN(ROUNDDOWN((能力值计算器!F6+能力值计算器!E6*2+ROUNDDOWN(D1743/4,0))*能力值计算器!C2/100+5,0)*能力值计算器!H6,0)*能力值计算器!K6,0)*能力值计算器!L6,0)*VLOOKUP(能力值计算器!J6,能力变化对照表!A:B,2,0),0)</f>
        <v>91</v>
      </c>
      <c r="I1743">
        <f>ROUNDDOWN(ROUNDDOWN(ROUNDDOWN(ROUNDDOWN(ROUNDDOWN((能力值计算器!F8+能力值计算器!E8*2+ROUNDDOWN(E1743/4,0))*能力值计算器!C2/100+5,0)*能力值计算器!H8,0)*能力值计算器!K8,0)*能力值计算器!L8,0)*VLOOKUP(能力值计算器!J8,能力变化对照表!A:B,2,0),0)</f>
        <v>-39</v>
      </c>
      <c r="J1743">
        <f t="shared" si="219"/>
        <v>0</v>
      </c>
      <c r="K1743">
        <f t="shared" si="220"/>
        <v>-5967</v>
      </c>
      <c r="L1743">
        <f t="shared" si="221"/>
        <v>7956</v>
      </c>
      <c r="M1743">
        <f t="shared" si="222"/>
        <v>231.1</v>
      </c>
      <c r="N1743">
        <f t="shared" si="223"/>
        <v>1</v>
      </c>
    </row>
    <row r="1744" spans="1:14">
      <c r="A1744">
        <f t="shared" si="216"/>
        <v>0</v>
      </c>
      <c r="B1744">
        <f t="shared" si="217"/>
        <v>0</v>
      </c>
      <c r="C1744">
        <v>64</v>
      </c>
      <c r="D1744">
        <v>152</v>
      </c>
      <c r="E1744">
        <f t="shared" si="218"/>
        <v>-999</v>
      </c>
      <c r="F1744">
        <f>能力值计算器!G2</f>
        <v>0</v>
      </c>
      <c r="G1744">
        <f>ROUNDDOWN((能力值计算器!F4+能力值计算器!E4*2+ROUNDDOWN(C1744/4,0))*能力值计算器!C2/100+10+能力值计算器!C2,0)</f>
        <v>153</v>
      </c>
      <c r="H1744">
        <f>ROUNDDOWN(ROUNDDOWN(ROUNDDOWN(ROUNDDOWN(ROUNDDOWN((能力值计算器!F6+能力值计算器!E6*2+ROUNDDOWN(D1744/4,0))*能力值计算器!C2/100+5,0)*能力值计算器!H6,0)*能力值计算器!K6,0)*能力值计算器!L6,0)*VLOOKUP(能力值计算器!J6,能力变化对照表!A:B,2,0),0)</f>
        <v>104</v>
      </c>
      <c r="I1744">
        <f>ROUNDDOWN(ROUNDDOWN(ROUNDDOWN(ROUNDDOWN(ROUNDDOWN((能力值计算器!F8+能力值计算器!E8*2+ROUNDDOWN(E1744/4,0))*能力值计算器!C2/100+5,0)*能力值计算器!H8,0)*能力值计算器!K8,0)*能力值计算器!L8,0)*VLOOKUP(能力值计算器!J8,能力变化对照表!A:B,2,0),0)</f>
        <v>-39</v>
      </c>
      <c r="J1744">
        <f t="shared" si="219"/>
        <v>0</v>
      </c>
      <c r="K1744">
        <f t="shared" si="220"/>
        <v>-5967</v>
      </c>
      <c r="L1744">
        <f t="shared" si="221"/>
        <v>9945</v>
      </c>
      <c r="M1744">
        <f t="shared" si="222"/>
        <v>231.1</v>
      </c>
      <c r="N1744">
        <f t="shared" si="223"/>
        <v>1</v>
      </c>
    </row>
    <row r="1745" spans="1:14">
      <c r="A1745">
        <f t="shared" si="216"/>
        <v>0</v>
      </c>
      <c r="B1745">
        <f t="shared" si="217"/>
        <v>0</v>
      </c>
      <c r="C1745">
        <v>64</v>
      </c>
      <c r="D1745">
        <v>40</v>
      </c>
      <c r="E1745">
        <f t="shared" si="218"/>
        <v>-999</v>
      </c>
      <c r="F1745">
        <f>能力值计算器!G2</f>
        <v>0</v>
      </c>
      <c r="G1745">
        <f>ROUNDDOWN((能力值计算器!F4+能力值计算器!E4*2+ROUNDDOWN(C1745/4,0))*能力值计算器!C2/100+10+能力值计算器!C2,0)</f>
        <v>153</v>
      </c>
      <c r="H1745">
        <f>ROUNDDOWN(ROUNDDOWN(ROUNDDOWN(ROUNDDOWN(ROUNDDOWN((能力值计算器!F6+能力值计算器!E6*2+ROUNDDOWN(D1745/4,0))*能力值计算器!C2/100+5,0)*能力值计算器!H6,0)*能力值计算器!K6,0)*能力值计算器!L6,0)*VLOOKUP(能力值计算器!J6,能力变化对照表!A:B,2,0),0)</f>
        <v>90</v>
      </c>
      <c r="I1745">
        <f>ROUNDDOWN(ROUNDDOWN(ROUNDDOWN(ROUNDDOWN(ROUNDDOWN((能力值计算器!F8+能力值计算器!E8*2+ROUNDDOWN(E1745/4,0))*能力值计算器!C2/100+5,0)*能力值计算器!H8,0)*能力值计算器!K8,0)*能力值计算器!L8,0)*VLOOKUP(能力值计算器!J8,能力变化对照表!A:B,2,0),0)</f>
        <v>-39</v>
      </c>
      <c r="J1745">
        <f t="shared" si="219"/>
        <v>0</v>
      </c>
      <c r="K1745">
        <f t="shared" si="220"/>
        <v>-5967</v>
      </c>
      <c r="L1745">
        <f t="shared" si="221"/>
        <v>7803</v>
      </c>
      <c r="M1745">
        <f t="shared" si="222"/>
        <v>231.1</v>
      </c>
      <c r="N1745">
        <f t="shared" si="223"/>
        <v>1</v>
      </c>
    </row>
    <row r="1746" spans="1:14">
      <c r="A1746">
        <f t="shared" si="216"/>
        <v>0</v>
      </c>
      <c r="B1746">
        <f t="shared" si="217"/>
        <v>0</v>
      </c>
      <c r="C1746">
        <v>64</v>
      </c>
      <c r="D1746">
        <v>160</v>
      </c>
      <c r="E1746">
        <f t="shared" si="218"/>
        <v>-999</v>
      </c>
      <c r="F1746">
        <f>能力值计算器!G2</f>
        <v>0</v>
      </c>
      <c r="G1746">
        <f>ROUNDDOWN((能力值计算器!F4+能力值计算器!E4*2+ROUNDDOWN(C1746/4,0))*能力值计算器!C2/100+10+能力值计算器!C2,0)</f>
        <v>153</v>
      </c>
      <c r="H1746">
        <f>ROUNDDOWN(ROUNDDOWN(ROUNDDOWN(ROUNDDOWN(ROUNDDOWN((能力值计算器!F6+能力值计算器!E6*2+ROUNDDOWN(D1746/4,0))*能力值计算器!C2/100+5,0)*能力值计算器!H6,0)*能力值计算器!K6,0)*能力值计算器!L6,0)*VLOOKUP(能力值计算器!J6,能力变化对照表!A:B,2,0),0)</f>
        <v>105</v>
      </c>
      <c r="I1746">
        <f>ROUNDDOWN(ROUNDDOWN(ROUNDDOWN(ROUNDDOWN(ROUNDDOWN((能力值计算器!F8+能力值计算器!E8*2+ROUNDDOWN(E1746/4,0))*能力值计算器!C2/100+5,0)*能力值计算器!H8,0)*能力值计算器!K8,0)*能力值计算器!L8,0)*VLOOKUP(能力值计算器!J8,能力变化对照表!A:B,2,0),0)</f>
        <v>-39</v>
      </c>
      <c r="J1746">
        <f t="shared" si="219"/>
        <v>0</v>
      </c>
      <c r="K1746">
        <f t="shared" si="220"/>
        <v>-5967</v>
      </c>
      <c r="L1746">
        <f t="shared" si="221"/>
        <v>10098</v>
      </c>
      <c r="M1746">
        <f t="shared" si="222"/>
        <v>231.1</v>
      </c>
      <c r="N1746">
        <f t="shared" si="223"/>
        <v>1</v>
      </c>
    </row>
    <row r="1747" spans="1:14">
      <c r="A1747">
        <f t="shared" si="216"/>
        <v>0</v>
      </c>
      <c r="B1747">
        <f t="shared" si="217"/>
        <v>0</v>
      </c>
      <c r="C1747">
        <v>64</v>
      </c>
      <c r="D1747">
        <v>32</v>
      </c>
      <c r="E1747">
        <f t="shared" si="218"/>
        <v>-999</v>
      </c>
      <c r="F1747">
        <f>能力值计算器!G2</f>
        <v>0</v>
      </c>
      <c r="G1747">
        <f>ROUNDDOWN((能力值计算器!F4+能力值计算器!E4*2+ROUNDDOWN(C1747/4,0))*能力值计算器!C2/100+10+能力值计算器!C2,0)</f>
        <v>153</v>
      </c>
      <c r="H1747">
        <f>ROUNDDOWN(ROUNDDOWN(ROUNDDOWN(ROUNDDOWN(ROUNDDOWN((能力值计算器!F6+能力值计算器!E6*2+ROUNDDOWN(D1747/4,0))*能力值计算器!C2/100+5,0)*能力值计算器!H6,0)*能力值计算器!K6,0)*能力值计算器!L6,0)*VLOOKUP(能力值计算器!J6,能力变化对照表!A:B,2,0),0)</f>
        <v>89</v>
      </c>
      <c r="I1747">
        <f>ROUNDDOWN(ROUNDDOWN(ROUNDDOWN(ROUNDDOWN(ROUNDDOWN((能力值计算器!F8+能力值计算器!E8*2+ROUNDDOWN(E1747/4,0))*能力值计算器!C2/100+5,0)*能力值计算器!H8,0)*能力值计算器!K8,0)*能力值计算器!L8,0)*VLOOKUP(能力值计算器!J8,能力变化对照表!A:B,2,0),0)</f>
        <v>-39</v>
      </c>
      <c r="J1747">
        <f t="shared" si="219"/>
        <v>0</v>
      </c>
      <c r="K1747">
        <f t="shared" si="220"/>
        <v>-5967</v>
      </c>
      <c r="L1747">
        <f t="shared" si="221"/>
        <v>7650</v>
      </c>
      <c r="M1747">
        <f t="shared" si="222"/>
        <v>231.1</v>
      </c>
      <c r="N1747">
        <f t="shared" si="223"/>
        <v>1</v>
      </c>
    </row>
    <row r="1748" spans="1:14">
      <c r="A1748">
        <f t="shared" si="216"/>
        <v>0</v>
      </c>
      <c r="B1748">
        <f t="shared" si="217"/>
        <v>0</v>
      </c>
      <c r="C1748">
        <v>64</v>
      </c>
      <c r="D1748">
        <v>168</v>
      </c>
      <c r="E1748">
        <f t="shared" si="218"/>
        <v>-999</v>
      </c>
      <c r="F1748">
        <f>能力值计算器!G2</f>
        <v>0</v>
      </c>
      <c r="G1748">
        <f>ROUNDDOWN((能力值计算器!F4+能力值计算器!E4*2+ROUNDDOWN(C1748/4,0))*能力值计算器!C2/100+10+能力值计算器!C2,0)</f>
        <v>153</v>
      </c>
      <c r="H1748">
        <f>ROUNDDOWN(ROUNDDOWN(ROUNDDOWN(ROUNDDOWN(ROUNDDOWN((能力值计算器!F6+能力值计算器!E6*2+ROUNDDOWN(D1748/4,0))*能力值计算器!C2/100+5,0)*能力值计算器!H6,0)*能力值计算器!K6,0)*能力值计算器!L6,0)*VLOOKUP(能力值计算器!J6,能力变化对照表!A:B,2,0),0)</f>
        <v>106</v>
      </c>
      <c r="I1748">
        <f>ROUNDDOWN(ROUNDDOWN(ROUNDDOWN(ROUNDDOWN(ROUNDDOWN((能力值计算器!F8+能力值计算器!E8*2+ROUNDDOWN(E1748/4,0))*能力值计算器!C2/100+5,0)*能力值计算器!H8,0)*能力值计算器!K8,0)*能力值计算器!L8,0)*VLOOKUP(能力值计算器!J8,能力变化对照表!A:B,2,0),0)</f>
        <v>-39</v>
      </c>
      <c r="J1748">
        <f t="shared" si="219"/>
        <v>0</v>
      </c>
      <c r="K1748">
        <f t="shared" si="220"/>
        <v>-5967</v>
      </c>
      <c r="L1748">
        <f t="shared" si="221"/>
        <v>10251</v>
      </c>
      <c r="M1748">
        <f t="shared" si="222"/>
        <v>231.1</v>
      </c>
      <c r="N1748">
        <f t="shared" si="223"/>
        <v>1</v>
      </c>
    </row>
    <row r="1749" spans="1:14">
      <c r="A1749">
        <f t="shared" si="216"/>
        <v>0</v>
      </c>
      <c r="B1749">
        <f t="shared" si="217"/>
        <v>0</v>
      </c>
      <c r="C1749">
        <v>64</v>
      </c>
      <c r="D1749">
        <v>24</v>
      </c>
      <c r="E1749">
        <f t="shared" si="218"/>
        <v>-999</v>
      </c>
      <c r="F1749">
        <f>能力值计算器!G2</f>
        <v>0</v>
      </c>
      <c r="G1749">
        <f>ROUNDDOWN((能力值计算器!F4+能力值计算器!E4*2+ROUNDDOWN(C1749/4,0))*能力值计算器!C2/100+10+能力值计算器!C2,0)</f>
        <v>153</v>
      </c>
      <c r="H1749">
        <f>ROUNDDOWN(ROUNDDOWN(ROUNDDOWN(ROUNDDOWN(ROUNDDOWN((能力值计算器!F6+能力值计算器!E6*2+ROUNDDOWN(D1749/4,0))*能力值计算器!C2/100+5,0)*能力值计算器!H6,0)*能力值计算器!K6,0)*能力值计算器!L6,0)*VLOOKUP(能力值计算器!J6,能力变化对照表!A:B,2,0),0)</f>
        <v>88</v>
      </c>
      <c r="I1749">
        <f>ROUNDDOWN(ROUNDDOWN(ROUNDDOWN(ROUNDDOWN(ROUNDDOWN((能力值计算器!F8+能力值计算器!E8*2+ROUNDDOWN(E1749/4,0))*能力值计算器!C2/100+5,0)*能力值计算器!H8,0)*能力值计算器!K8,0)*能力值计算器!L8,0)*VLOOKUP(能力值计算器!J8,能力变化对照表!A:B,2,0),0)</f>
        <v>-39</v>
      </c>
      <c r="J1749">
        <f t="shared" si="219"/>
        <v>0</v>
      </c>
      <c r="K1749">
        <f t="shared" si="220"/>
        <v>-5967</v>
      </c>
      <c r="L1749">
        <f t="shared" si="221"/>
        <v>7497</v>
      </c>
      <c r="M1749">
        <f t="shared" si="222"/>
        <v>231.1</v>
      </c>
      <c r="N1749">
        <f t="shared" si="223"/>
        <v>1</v>
      </c>
    </row>
    <row r="1750" spans="1:14">
      <c r="A1750">
        <f t="shared" si="216"/>
        <v>0</v>
      </c>
      <c r="B1750">
        <f t="shared" si="217"/>
        <v>0</v>
      </c>
      <c r="C1750">
        <v>64</v>
      </c>
      <c r="D1750">
        <v>176</v>
      </c>
      <c r="E1750">
        <f t="shared" si="218"/>
        <v>-999</v>
      </c>
      <c r="F1750">
        <f>能力值计算器!G2</f>
        <v>0</v>
      </c>
      <c r="G1750">
        <f>ROUNDDOWN((能力值计算器!F4+能力值计算器!E4*2+ROUNDDOWN(C1750/4,0))*能力值计算器!C2/100+10+能力值计算器!C2,0)</f>
        <v>153</v>
      </c>
      <c r="H1750">
        <f>ROUNDDOWN(ROUNDDOWN(ROUNDDOWN(ROUNDDOWN(ROUNDDOWN((能力值计算器!F6+能力值计算器!E6*2+ROUNDDOWN(D1750/4,0))*能力值计算器!C2/100+5,0)*能力值计算器!H6,0)*能力值计算器!K6,0)*能力值计算器!L6,0)*VLOOKUP(能力值计算器!J6,能力变化对照表!A:B,2,0),0)</f>
        <v>107</v>
      </c>
      <c r="I1750">
        <f>ROUNDDOWN(ROUNDDOWN(ROUNDDOWN(ROUNDDOWN(ROUNDDOWN((能力值计算器!F8+能力值计算器!E8*2+ROUNDDOWN(E1750/4,0))*能力值计算器!C2/100+5,0)*能力值计算器!H8,0)*能力值计算器!K8,0)*能力值计算器!L8,0)*VLOOKUP(能力值计算器!J8,能力变化对照表!A:B,2,0),0)</f>
        <v>-39</v>
      </c>
      <c r="J1750">
        <f t="shared" si="219"/>
        <v>0</v>
      </c>
      <c r="K1750">
        <f t="shared" si="220"/>
        <v>-5967</v>
      </c>
      <c r="L1750">
        <f t="shared" si="221"/>
        <v>10404</v>
      </c>
      <c r="M1750">
        <f t="shared" si="222"/>
        <v>231.1</v>
      </c>
      <c r="N1750">
        <f t="shared" si="223"/>
        <v>1</v>
      </c>
    </row>
    <row r="1751" spans="1:14">
      <c r="A1751">
        <f t="shared" si="216"/>
        <v>0</v>
      </c>
      <c r="B1751">
        <f t="shared" si="217"/>
        <v>0</v>
      </c>
      <c r="C1751">
        <v>64</v>
      </c>
      <c r="D1751">
        <v>16</v>
      </c>
      <c r="E1751">
        <f t="shared" si="218"/>
        <v>-999</v>
      </c>
      <c r="F1751">
        <f>能力值计算器!G2</f>
        <v>0</v>
      </c>
      <c r="G1751">
        <f>ROUNDDOWN((能力值计算器!F4+能力值计算器!E4*2+ROUNDDOWN(C1751/4,0))*能力值计算器!C2/100+10+能力值计算器!C2,0)</f>
        <v>153</v>
      </c>
      <c r="H1751">
        <f>ROUNDDOWN(ROUNDDOWN(ROUNDDOWN(ROUNDDOWN(ROUNDDOWN((能力值计算器!F6+能力值计算器!E6*2+ROUNDDOWN(D1751/4,0))*能力值计算器!C2/100+5,0)*能力值计算器!H6,0)*能力值计算器!K6,0)*能力值计算器!L6,0)*VLOOKUP(能力值计算器!J6,能力变化对照表!A:B,2,0),0)</f>
        <v>87</v>
      </c>
      <c r="I1751">
        <f>ROUNDDOWN(ROUNDDOWN(ROUNDDOWN(ROUNDDOWN(ROUNDDOWN((能力值计算器!F8+能力值计算器!E8*2+ROUNDDOWN(E1751/4,0))*能力值计算器!C2/100+5,0)*能力值计算器!H8,0)*能力值计算器!K8,0)*能力值计算器!L8,0)*VLOOKUP(能力值计算器!J8,能力变化对照表!A:B,2,0),0)</f>
        <v>-39</v>
      </c>
      <c r="J1751">
        <f t="shared" si="219"/>
        <v>0</v>
      </c>
      <c r="K1751">
        <f t="shared" si="220"/>
        <v>-5967</v>
      </c>
      <c r="L1751">
        <f t="shared" si="221"/>
        <v>7344</v>
      </c>
      <c r="M1751">
        <f t="shared" si="222"/>
        <v>231.1</v>
      </c>
      <c r="N1751">
        <f t="shared" si="223"/>
        <v>1</v>
      </c>
    </row>
    <row r="1752" spans="1:14">
      <c r="A1752">
        <f t="shared" si="216"/>
        <v>0</v>
      </c>
      <c r="B1752">
        <f t="shared" si="217"/>
        <v>0</v>
      </c>
      <c r="C1752">
        <v>64</v>
      </c>
      <c r="D1752">
        <v>184</v>
      </c>
      <c r="E1752">
        <f t="shared" si="218"/>
        <v>-999</v>
      </c>
      <c r="F1752">
        <f>能力值计算器!G2</f>
        <v>0</v>
      </c>
      <c r="G1752">
        <f>ROUNDDOWN((能力值计算器!F4+能力值计算器!E4*2+ROUNDDOWN(C1752/4,0))*能力值计算器!C2/100+10+能力值计算器!C2,0)</f>
        <v>153</v>
      </c>
      <c r="H1752">
        <f>ROUNDDOWN(ROUNDDOWN(ROUNDDOWN(ROUNDDOWN(ROUNDDOWN((能力值计算器!F6+能力值计算器!E6*2+ROUNDDOWN(D1752/4,0))*能力值计算器!C2/100+5,0)*能力值计算器!H6,0)*能力值计算器!K6,0)*能力值计算器!L6,0)*VLOOKUP(能力值计算器!J6,能力变化对照表!A:B,2,0),0)</f>
        <v>108</v>
      </c>
      <c r="I1752">
        <f>ROUNDDOWN(ROUNDDOWN(ROUNDDOWN(ROUNDDOWN(ROUNDDOWN((能力值计算器!F8+能力值计算器!E8*2+ROUNDDOWN(E1752/4,0))*能力值计算器!C2/100+5,0)*能力值计算器!H8,0)*能力值计算器!K8,0)*能力值计算器!L8,0)*VLOOKUP(能力值计算器!J8,能力变化对照表!A:B,2,0),0)</f>
        <v>-39</v>
      </c>
      <c r="J1752">
        <f t="shared" si="219"/>
        <v>0</v>
      </c>
      <c r="K1752">
        <f t="shared" si="220"/>
        <v>-5967</v>
      </c>
      <c r="L1752">
        <f t="shared" si="221"/>
        <v>10557</v>
      </c>
      <c r="M1752">
        <f t="shared" si="222"/>
        <v>231.1</v>
      </c>
      <c r="N1752">
        <f t="shared" si="223"/>
        <v>1</v>
      </c>
    </row>
    <row r="1753" spans="1:14">
      <c r="A1753">
        <f t="shared" si="216"/>
        <v>0</v>
      </c>
      <c r="B1753">
        <f t="shared" si="217"/>
        <v>0</v>
      </c>
      <c r="C1753">
        <v>64</v>
      </c>
      <c r="D1753">
        <v>8</v>
      </c>
      <c r="E1753">
        <f t="shared" si="218"/>
        <v>-999</v>
      </c>
      <c r="F1753">
        <f>能力值计算器!G2</f>
        <v>0</v>
      </c>
      <c r="G1753">
        <f>ROUNDDOWN((能力值计算器!F4+能力值计算器!E4*2+ROUNDDOWN(C1753/4,0))*能力值计算器!C2/100+10+能力值计算器!C2,0)</f>
        <v>153</v>
      </c>
      <c r="H1753">
        <f>ROUNDDOWN(ROUNDDOWN(ROUNDDOWN(ROUNDDOWN(ROUNDDOWN((能力值计算器!F6+能力值计算器!E6*2+ROUNDDOWN(D1753/4,0))*能力值计算器!C2/100+5,0)*能力值计算器!H6,0)*能力值计算器!K6,0)*能力值计算器!L6,0)*VLOOKUP(能力值计算器!J6,能力变化对照表!A:B,2,0),0)</f>
        <v>86</v>
      </c>
      <c r="I1753">
        <f>ROUNDDOWN(ROUNDDOWN(ROUNDDOWN(ROUNDDOWN(ROUNDDOWN((能力值计算器!F8+能力值计算器!E8*2+ROUNDDOWN(E1753/4,0))*能力值计算器!C2/100+5,0)*能力值计算器!H8,0)*能力值计算器!K8,0)*能力值计算器!L8,0)*VLOOKUP(能力值计算器!J8,能力变化对照表!A:B,2,0),0)</f>
        <v>-39</v>
      </c>
      <c r="J1753">
        <f t="shared" si="219"/>
        <v>0</v>
      </c>
      <c r="K1753">
        <f t="shared" si="220"/>
        <v>-5967</v>
      </c>
      <c r="L1753">
        <f t="shared" si="221"/>
        <v>7191</v>
      </c>
      <c r="M1753">
        <f t="shared" si="222"/>
        <v>231.1</v>
      </c>
      <c r="N1753">
        <f t="shared" si="223"/>
        <v>1</v>
      </c>
    </row>
    <row r="1754" spans="1:14">
      <c r="A1754">
        <f t="shared" si="216"/>
        <v>0</v>
      </c>
      <c r="B1754">
        <f t="shared" si="217"/>
        <v>0</v>
      </c>
      <c r="C1754">
        <v>64</v>
      </c>
      <c r="D1754">
        <v>0</v>
      </c>
      <c r="E1754">
        <f t="shared" si="218"/>
        <v>-999</v>
      </c>
      <c r="F1754">
        <f>能力值计算器!G2</f>
        <v>0</v>
      </c>
      <c r="G1754">
        <f>ROUNDDOWN((能力值计算器!F4+能力值计算器!E4*2+ROUNDDOWN(C1754/4,0))*能力值计算器!C2/100+10+能力值计算器!C2,0)</f>
        <v>153</v>
      </c>
      <c r="H1754">
        <f>ROUNDDOWN(ROUNDDOWN(ROUNDDOWN(ROUNDDOWN(ROUNDDOWN((能力值计算器!F6+能力值计算器!E6*2+ROUNDDOWN(D1754/4,0))*能力值计算器!C2/100+5,0)*能力值计算器!H6,0)*能力值计算器!K6,0)*能力值计算器!L6,0)*VLOOKUP(能力值计算器!J6,能力变化对照表!A:B,2,0),0)</f>
        <v>85</v>
      </c>
      <c r="I1754">
        <f>ROUNDDOWN(ROUNDDOWN(ROUNDDOWN(ROUNDDOWN(ROUNDDOWN((能力值计算器!F8+能力值计算器!E8*2+ROUNDDOWN(E1754/4,0))*能力值计算器!C2/100+5,0)*能力值计算器!H8,0)*能力值计算器!K8,0)*能力值计算器!L8,0)*VLOOKUP(能力值计算器!J8,能力变化对照表!A:B,2,0),0)</f>
        <v>-39</v>
      </c>
      <c r="J1754">
        <f t="shared" si="219"/>
        <v>0</v>
      </c>
      <c r="K1754">
        <f t="shared" si="220"/>
        <v>-5967</v>
      </c>
      <c r="L1754">
        <f t="shared" si="221"/>
        <v>7038</v>
      </c>
      <c r="M1754">
        <f t="shared" si="222"/>
        <v>231.1</v>
      </c>
      <c r="N1754">
        <f t="shared" si="223"/>
        <v>1</v>
      </c>
    </row>
    <row r="1755" spans="1:14">
      <c r="A1755">
        <f t="shared" si="216"/>
        <v>0</v>
      </c>
      <c r="B1755">
        <f t="shared" si="217"/>
        <v>0</v>
      </c>
      <c r="C1755">
        <v>64</v>
      </c>
      <c r="D1755">
        <v>192</v>
      </c>
      <c r="E1755">
        <f t="shared" si="218"/>
        <v>-999</v>
      </c>
      <c r="F1755">
        <f>能力值计算器!G2</f>
        <v>0</v>
      </c>
      <c r="G1755">
        <f>ROUNDDOWN((能力值计算器!F4+能力值计算器!E4*2+ROUNDDOWN(C1755/4,0))*能力值计算器!C2/100+10+能力值计算器!C2,0)</f>
        <v>153</v>
      </c>
      <c r="H1755">
        <f>ROUNDDOWN(ROUNDDOWN(ROUNDDOWN(ROUNDDOWN(ROUNDDOWN((能力值计算器!F6+能力值计算器!E6*2+ROUNDDOWN(D1755/4,0))*能力值计算器!C2/100+5,0)*能力值计算器!H6,0)*能力值计算器!K6,0)*能力值计算器!L6,0)*VLOOKUP(能力值计算器!J6,能力变化对照表!A:B,2,0),0)</f>
        <v>109</v>
      </c>
      <c r="I1755">
        <f>ROUNDDOWN(ROUNDDOWN(ROUNDDOWN(ROUNDDOWN(ROUNDDOWN((能力值计算器!F8+能力值计算器!E8*2+ROUNDDOWN(E1755/4,0))*能力值计算器!C2/100+5,0)*能力值计算器!H8,0)*能力值计算器!K8,0)*能力值计算器!L8,0)*VLOOKUP(能力值计算器!J8,能力变化对照表!A:B,2,0),0)</f>
        <v>-39</v>
      </c>
      <c r="J1755">
        <f t="shared" si="219"/>
        <v>0</v>
      </c>
      <c r="K1755">
        <f t="shared" si="220"/>
        <v>-5967</v>
      </c>
      <c r="L1755">
        <f t="shared" si="221"/>
        <v>10710</v>
      </c>
      <c r="M1755">
        <f t="shared" si="222"/>
        <v>231.1</v>
      </c>
      <c r="N1755">
        <f t="shared" si="223"/>
        <v>1</v>
      </c>
    </row>
    <row r="1756" spans="1:14">
      <c r="A1756">
        <f t="shared" si="216"/>
        <v>0</v>
      </c>
      <c r="B1756">
        <f t="shared" si="217"/>
        <v>0</v>
      </c>
      <c r="C1756">
        <v>208</v>
      </c>
      <c r="D1756">
        <v>24</v>
      </c>
      <c r="E1756">
        <f t="shared" si="218"/>
        <v>-999</v>
      </c>
      <c r="F1756">
        <f>能力值计算器!G2</f>
        <v>0</v>
      </c>
      <c r="G1756">
        <f>ROUNDDOWN((能力值计算器!F4+能力值计算器!E4*2+ROUNDDOWN(C1756/4,0))*能力值计算器!C2/100+10+能力值计算器!C2,0)</f>
        <v>171</v>
      </c>
      <c r="H1756">
        <f>ROUNDDOWN(ROUNDDOWN(ROUNDDOWN(ROUNDDOWN(ROUNDDOWN((能力值计算器!F6+能力值计算器!E6*2+ROUNDDOWN(D1756/4,0))*能力值计算器!C2/100+5,0)*能力值计算器!H6,0)*能力值计算器!K6,0)*能力值计算器!L6,0)*VLOOKUP(能力值计算器!J6,能力变化对照表!A:B,2,0),0)</f>
        <v>88</v>
      </c>
      <c r="I1756">
        <f>ROUNDDOWN(ROUNDDOWN(ROUNDDOWN(ROUNDDOWN(ROUNDDOWN((能力值计算器!F8+能力值计算器!E8*2+ROUNDDOWN(E1756/4,0))*能力值计算器!C2/100+5,0)*能力值计算器!H8,0)*能力值计算器!K8,0)*能力值计算器!L8,0)*VLOOKUP(能力值计算器!J8,能力变化对照表!A:B,2,0),0)</f>
        <v>-39</v>
      </c>
      <c r="J1756">
        <f t="shared" si="219"/>
        <v>0</v>
      </c>
      <c r="K1756">
        <f t="shared" si="220"/>
        <v>-6669</v>
      </c>
      <c r="L1756">
        <f t="shared" si="221"/>
        <v>8379</v>
      </c>
      <c r="M1756">
        <f t="shared" si="222"/>
        <v>249.1</v>
      </c>
      <c r="N1756">
        <f t="shared" si="223"/>
        <v>1</v>
      </c>
    </row>
    <row r="1757" spans="1:14">
      <c r="A1757">
        <f t="shared" si="216"/>
        <v>0</v>
      </c>
      <c r="B1757">
        <f t="shared" si="217"/>
        <v>0</v>
      </c>
      <c r="C1757">
        <v>56</v>
      </c>
      <c r="D1757">
        <v>104</v>
      </c>
      <c r="E1757">
        <f t="shared" si="218"/>
        <v>-999</v>
      </c>
      <c r="F1757">
        <f>能力值计算器!G2</f>
        <v>0</v>
      </c>
      <c r="G1757">
        <f>ROUNDDOWN((能力值计算器!F4+能力值计算器!E4*2+ROUNDDOWN(C1757/4,0))*能力值计算器!C2/100+10+能力值计算器!C2,0)</f>
        <v>152</v>
      </c>
      <c r="H1757">
        <f>ROUNDDOWN(ROUNDDOWN(ROUNDDOWN(ROUNDDOWN(ROUNDDOWN((能力值计算器!F6+能力值计算器!E6*2+ROUNDDOWN(D1757/4,0))*能力值计算器!C2/100+5,0)*能力值计算器!H6,0)*能力值计算器!K6,0)*能力值计算器!L6,0)*VLOOKUP(能力值计算器!J6,能力变化对照表!A:B,2,0),0)</f>
        <v>98</v>
      </c>
      <c r="I1757">
        <f>ROUNDDOWN(ROUNDDOWN(ROUNDDOWN(ROUNDDOWN(ROUNDDOWN((能力值计算器!F8+能力值计算器!E8*2+ROUNDDOWN(E1757/4,0))*能力值计算器!C2/100+5,0)*能力值计算器!H8,0)*能力值计算器!K8,0)*能力值计算器!L8,0)*VLOOKUP(能力值计算器!J8,能力变化对照表!A:B,2,0),0)</f>
        <v>-39</v>
      </c>
      <c r="J1757">
        <f t="shared" si="219"/>
        <v>0</v>
      </c>
      <c r="K1757">
        <f t="shared" si="220"/>
        <v>-5928</v>
      </c>
      <c r="L1757">
        <f t="shared" si="221"/>
        <v>8968</v>
      </c>
      <c r="M1757">
        <f t="shared" si="222"/>
        <v>230.1</v>
      </c>
      <c r="N1757">
        <f t="shared" si="223"/>
        <v>1</v>
      </c>
    </row>
    <row r="1758" spans="1:14">
      <c r="A1758">
        <f t="shared" si="216"/>
        <v>0</v>
      </c>
      <c r="B1758">
        <f t="shared" si="217"/>
        <v>0</v>
      </c>
      <c r="C1758">
        <v>56</v>
      </c>
      <c r="D1758">
        <v>96</v>
      </c>
      <c r="E1758">
        <f t="shared" si="218"/>
        <v>-999</v>
      </c>
      <c r="F1758">
        <f>能力值计算器!G2</f>
        <v>0</v>
      </c>
      <c r="G1758">
        <f>ROUNDDOWN((能力值计算器!F4+能力值计算器!E4*2+ROUNDDOWN(C1758/4,0))*能力值计算器!C2/100+10+能力值计算器!C2,0)</f>
        <v>152</v>
      </c>
      <c r="H1758">
        <f>ROUNDDOWN(ROUNDDOWN(ROUNDDOWN(ROUNDDOWN(ROUNDDOWN((能力值计算器!F6+能力值计算器!E6*2+ROUNDDOWN(D1758/4,0))*能力值计算器!C2/100+5,0)*能力值计算器!H6,0)*能力值计算器!K6,0)*能力值计算器!L6,0)*VLOOKUP(能力值计算器!J6,能力变化对照表!A:B,2,0),0)</f>
        <v>97</v>
      </c>
      <c r="I1758">
        <f>ROUNDDOWN(ROUNDDOWN(ROUNDDOWN(ROUNDDOWN(ROUNDDOWN((能力值计算器!F8+能力值计算器!E8*2+ROUNDDOWN(E1758/4,0))*能力值计算器!C2/100+5,0)*能力值计算器!H8,0)*能力值计算器!K8,0)*能力值计算器!L8,0)*VLOOKUP(能力值计算器!J8,能力变化对照表!A:B,2,0),0)</f>
        <v>-39</v>
      </c>
      <c r="J1758">
        <f t="shared" si="219"/>
        <v>0</v>
      </c>
      <c r="K1758">
        <f t="shared" si="220"/>
        <v>-5928</v>
      </c>
      <c r="L1758">
        <f t="shared" si="221"/>
        <v>8816</v>
      </c>
      <c r="M1758">
        <f t="shared" si="222"/>
        <v>230.1</v>
      </c>
      <c r="N1758">
        <f t="shared" si="223"/>
        <v>1</v>
      </c>
    </row>
    <row r="1759" spans="1:14">
      <c r="A1759">
        <f t="shared" si="216"/>
        <v>0</v>
      </c>
      <c r="B1759">
        <f t="shared" si="217"/>
        <v>0</v>
      </c>
      <c r="C1759">
        <v>208</v>
      </c>
      <c r="D1759">
        <v>32</v>
      </c>
      <c r="E1759">
        <f t="shared" si="218"/>
        <v>-999</v>
      </c>
      <c r="F1759">
        <f>能力值计算器!G2</f>
        <v>0</v>
      </c>
      <c r="G1759">
        <f>ROUNDDOWN((能力值计算器!F4+能力值计算器!E4*2+ROUNDDOWN(C1759/4,0))*能力值计算器!C2/100+10+能力值计算器!C2,0)</f>
        <v>171</v>
      </c>
      <c r="H1759">
        <f>ROUNDDOWN(ROUNDDOWN(ROUNDDOWN(ROUNDDOWN(ROUNDDOWN((能力值计算器!F6+能力值计算器!E6*2+ROUNDDOWN(D1759/4,0))*能力值计算器!C2/100+5,0)*能力值计算器!H6,0)*能力值计算器!K6,0)*能力值计算器!L6,0)*VLOOKUP(能力值计算器!J6,能力变化对照表!A:B,2,0),0)</f>
        <v>89</v>
      </c>
      <c r="I1759">
        <f>ROUNDDOWN(ROUNDDOWN(ROUNDDOWN(ROUNDDOWN(ROUNDDOWN((能力值计算器!F8+能力值计算器!E8*2+ROUNDDOWN(E1759/4,0))*能力值计算器!C2/100+5,0)*能力值计算器!H8,0)*能力值计算器!K8,0)*能力值计算器!L8,0)*VLOOKUP(能力值计算器!J8,能力变化对照表!A:B,2,0),0)</f>
        <v>-39</v>
      </c>
      <c r="J1759">
        <f t="shared" si="219"/>
        <v>0</v>
      </c>
      <c r="K1759">
        <f t="shared" si="220"/>
        <v>-6669</v>
      </c>
      <c r="L1759">
        <f t="shared" si="221"/>
        <v>8550</v>
      </c>
      <c r="M1759">
        <f t="shared" si="222"/>
        <v>249.1</v>
      </c>
      <c r="N1759">
        <f t="shared" si="223"/>
        <v>1</v>
      </c>
    </row>
    <row r="1760" spans="1:14">
      <c r="A1760">
        <f t="shared" si="216"/>
        <v>0</v>
      </c>
      <c r="B1760">
        <f t="shared" si="217"/>
        <v>0</v>
      </c>
      <c r="C1760">
        <v>208</v>
      </c>
      <c r="D1760">
        <v>16</v>
      </c>
      <c r="E1760">
        <f t="shared" si="218"/>
        <v>-999</v>
      </c>
      <c r="F1760">
        <f>能力值计算器!G2</f>
        <v>0</v>
      </c>
      <c r="G1760">
        <f>ROUNDDOWN((能力值计算器!F4+能力值计算器!E4*2+ROUNDDOWN(C1760/4,0))*能力值计算器!C2/100+10+能力值计算器!C2,0)</f>
        <v>171</v>
      </c>
      <c r="H1760">
        <f>ROUNDDOWN(ROUNDDOWN(ROUNDDOWN(ROUNDDOWN(ROUNDDOWN((能力值计算器!F6+能力值计算器!E6*2+ROUNDDOWN(D1760/4,0))*能力值计算器!C2/100+5,0)*能力值计算器!H6,0)*能力值计算器!K6,0)*能力值计算器!L6,0)*VLOOKUP(能力值计算器!J6,能力变化对照表!A:B,2,0),0)</f>
        <v>87</v>
      </c>
      <c r="I1760">
        <f>ROUNDDOWN(ROUNDDOWN(ROUNDDOWN(ROUNDDOWN(ROUNDDOWN((能力值计算器!F8+能力值计算器!E8*2+ROUNDDOWN(E1760/4,0))*能力值计算器!C2/100+5,0)*能力值计算器!H8,0)*能力值计算器!K8,0)*能力值计算器!L8,0)*VLOOKUP(能力值计算器!J8,能力变化对照表!A:B,2,0),0)</f>
        <v>-39</v>
      </c>
      <c r="J1760">
        <f t="shared" si="219"/>
        <v>0</v>
      </c>
      <c r="K1760">
        <f t="shared" si="220"/>
        <v>-6669</v>
      </c>
      <c r="L1760">
        <f t="shared" si="221"/>
        <v>8208</v>
      </c>
      <c r="M1760">
        <f t="shared" si="222"/>
        <v>249.1</v>
      </c>
      <c r="N1760">
        <f t="shared" si="223"/>
        <v>1</v>
      </c>
    </row>
    <row r="1761" spans="1:14">
      <c r="A1761">
        <f t="shared" si="216"/>
        <v>0</v>
      </c>
      <c r="B1761">
        <f t="shared" si="217"/>
        <v>0</v>
      </c>
      <c r="C1761">
        <v>56</v>
      </c>
      <c r="D1761">
        <v>112</v>
      </c>
      <c r="E1761">
        <f t="shared" si="218"/>
        <v>-999</v>
      </c>
      <c r="F1761">
        <f>能力值计算器!G2</f>
        <v>0</v>
      </c>
      <c r="G1761">
        <f>ROUNDDOWN((能力值计算器!F4+能力值计算器!E4*2+ROUNDDOWN(C1761/4,0))*能力值计算器!C2/100+10+能力值计算器!C2,0)</f>
        <v>152</v>
      </c>
      <c r="H1761">
        <f>ROUNDDOWN(ROUNDDOWN(ROUNDDOWN(ROUNDDOWN(ROUNDDOWN((能力值计算器!F6+能力值计算器!E6*2+ROUNDDOWN(D1761/4,0))*能力值计算器!C2/100+5,0)*能力值计算器!H6,0)*能力值计算器!K6,0)*能力值计算器!L6,0)*VLOOKUP(能力值计算器!J6,能力变化对照表!A:B,2,0),0)</f>
        <v>99</v>
      </c>
      <c r="I1761">
        <f>ROUNDDOWN(ROUNDDOWN(ROUNDDOWN(ROUNDDOWN(ROUNDDOWN((能力值计算器!F8+能力值计算器!E8*2+ROUNDDOWN(E1761/4,0))*能力值计算器!C2/100+5,0)*能力值计算器!H8,0)*能力值计算器!K8,0)*能力值计算器!L8,0)*VLOOKUP(能力值计算器!J8,能力变化对照表!A:B,2,0),0)</f>
        <v>-39</v>
      </c>
      <c r="J1761">
        <f t="shared" si="219"/>
        <v>0</v>
      </c>
      <c r="K1761">
        <f t="shared" si="220"/>
        <v>-5928</v>
      </c>
      <c r="L1761">
        <f t="shared" si="221"/>
        <v>9120</v>
      </c>
      <c r="M1761">
        <f t="shared" si="222"/>
        <v>230.1</v>
      </c>
      <c r="N1761">
        <f t="shared" si="223"/>
        <v>1</v>
      </c>
    </row>
    <row r="1762" spans="1:14">
      <c r="A1762">
        <f t="shared" si="216"/>
        <v>0</v>
      </c>
      <c r="B1762">
        <f t="shared" si="217"/>
        <v>0</v>
      </c>
      <c r="C1762">
        <v>56</v>
      </c>
      <c r="D1762">
        <v>88</v>
      </c>
      <c r="E1762">
        <f t="shared" si="218"/>
        <v>-999</v>
      </c>
      <c r="F1762">
        <f>能力值计算器!G2</f>
        <v>0</v>
      </c>
      <c r="G1762">
        <f>ROUNDDOWN((能力值计算器!F4+能力值计算器!E4*2+ROUNDDOWN(C1762/4,0))*能力值计算器!C2/100+10+能力值计算器!C2,0)</f>
        <v>152</v>
      </c>
      <c r="H1762">
        <f>ROUNDDOWN(ROUNDDOWN(ROUNDDOWN(ROUNDDOWN(ROUNDDOWN((能力值计算器!F6+能力值计算器!E6*2+ROUNDDOWN(D1762/4,0))*能力值计算器!C2/100+5,0)*能力值计算器!H6,0)*能力值计算器!K6,0)*能力值计算器!L6,0)*VLOOKUP(能力值计算器!J6,能力变化对照表!A:B,2,0),0)</f>
        <v>96</v>
      </c>
      <c r="I1762">
        <f>ROUNDDOWN(ROUNDDOWN(ROUNDDOWN(ROUNDDOWN(ROUNDDOWN((能力值计算器!F8+能力值计算器!E8*2+ROUNDDOWN(E1762/4,0))*能力值计算器!C2/100+5,0)*能力值计算器!H8,0)*能力值计算器!K8,0)*能力值计算器!L8,0)*VLOOKUP(能力值计算器!J8,能力变化对照表!A:B,2,0),0)</f>
        <v>-39</v>
      </c>
      <c r="J1762">
        <f t="shared" si="219"/>
        <v>0</v>
      </c>
      <c r="K1762">
        <f t="shared" si="220"/>
        <v>-5928</v>
      </c>
      <c r="L1762">
        <f t="shared" si="221"/>
        <v>8664</v>
      </c>
      <c r="M1762">
        <f t="shared" si="222"/>
        <v>230.1</v>
      </c>
      <c r="N1762">
        <f t="shared" si="223"/>
        <v>1</v>
      </c>
    </row>
    <row r="1763" spans="1:14">
      <c r="A1763">
        <f t="shared" si="216"/>
        <v>0</v>
      </c>
      <c r="B1763">
        <f t="shared" si="217"/>
        <v>0</v>
      </c>
      <c r="C1763">
        <v>208</v>
      </c>
      <c r="D1763">
        <v>40</v>
      </c>
      <c r="E1763">
        <f t="shared" si="218"/>
        <v>-999</v>
      </c>
      <c r="F1763">
        <f>能力值计算器!G2</f>
        <v>0</v>
      </c>
      <c r="G1763">
        <f>ROUNDDOWN((能力值计算器!F4+能力值计算器!E4*2+ROUNDDOWN(C1763/4,0))*能力值计算器!C2/100+10+能力值计算器!C2,0)</f>
        <v>171</v>
      </c>
      <c r="H1763">
        <f>ROUNDDOWN(ROUNDDOWN(ROUNDDOWN(ROUNDDOWN(ROUNDDOWN((能力值计算器!F6+能力值计算器!E6*2+ROUNDDOWN(D1763/4,0))*能力值计算器!C2/100+5,0)*能力值计算器!H6,0)*能力值计算器!K6,0)*能力值计算器!L6,0)*VLOOKUP(能力值计算器!J6,能力变化对照表!A:B,2,0),0)</f>
        <v>90</v>
      </c>
      <c r="I1763">
        <f>ROUNDDOWN(ROUNDDOWN(ROUNDDOWN(ROUNDDOWN(ROUNDDOWN((能力值计算器!F8+能力值计算器!E8*2+ROUNDDOWN(E1763/4,0))*能力值计算器!C2/100+5,0)*能力值计算器!H8,0)*能力值计算器!K8,0)*能力值计算器!L8,0)*VLOOKUP(能力值计算器!J8,能力变化对照表!A:B,2,0),0)</f>
        <v>-39</v>
      </c>
      <c r="J1763">
        <f t="shared" si="219"/>
        <v>0</v>
      </c>
      <c r="K1763">
        <f t="shared" si="220"/>
        <v>-6669</v>
      </c>
      <c r="L1763">
        <f t="shared" si="221"/>
        <v>8721</v>
      </c>
      <c r="M1763">
        <f t="shared" si="222"/>
        <v>249.1</v>
      </c>
      <c r="N1763">
        <f t="shared" si="223"/>
        <v>1</v>
      </c>
    </row>
    <row r="1764" spans="1:14">
      <c r="A1764">
        <f t="shared" si="216"/>
        <v>0</v>
      </c>
      <c r="B1764">
        <f t="shared" si="217"/>
        <v>0</v>
      </c>
      <c r="C1764">
        <v>208</v>
      </c>
      <c r="D1764">
        <v>8</v>
      </c>
      <c r="E1764">
        <f t="shared" si="218"/>
        <v>-999</v>
      </c>
      <c r="F1764">
        <f>能力值计算器!G2</f>
        <v>0</v>
      </c>
      <c r="G1764">
        <f>ROUNDDOWN((能力值计算器!F4+能力值计算器!E4*2+ROUNDDOWN(C1764/4,0))*能力值计算器!C2/100+10+能力值计算器!C2,0)</f>
        <v>171</v>
      </c>
      <c r="H1764">
        <f>ROUNDDOWN(ROUNDDOWN(ROUNDDOWN(ROUNDDOWN(ROUNDDOWN((能力值计算器!F6+能力值计算器!E6*2+ROUNDDOWN(D1764/4,0))*能力值计算器!C2/100+5,0)*能力值计算器!H6,0)*能力值计算器!K6,0)*能力值计算器!L6,0)*VLOOKUP(能力值计算器!J6,能力变化对照表!A:B,2,0),0)</f>
        <v>86</v>
      </c>
      <c r="I1764">
        <f>ROUNDDOWN(ROUNDDOWN(ROUNDDOWN(ROUNDDOWN(ROUNDDOWN((能力值计算器!F8+能力值计算器!E8*2+ROUNDDOWN(E1764/4,0))*能力值计算器!C2/100+5,0)*能力值计算器!H8,0)*能力值计算器!K8,0)*能力值计算器!L8,0)*VLOOKUP(能力值计算器!J8,能力变化对照表!A:B,2,0),0)</f>
        <v>-39</v>
      </c>
      <c r="J1764">
        <f t="shared" si="219"/>
        <v>0</v>
      </c>
      <c r="K1764">
        <f t="shared" si="220"/>
        <v>-6669</v>
      </c>
      <c r="L1764">
        <f t="shared" si="221"/>
        <v>8037</v>
      </c>
      <c r="M1764">
        <f t="shared" si="222"/>
        <v>249.1</v>
      </c>
      <c r="N1764">
        <f t="shared" si="223"/>
        <v>1</v>
      </c>
    </row>
    <row r="1765" spans="1:14">
      <c r="A1765">
        <f t="shared" si="216"/>
        <v>0</v>
      </c>
      <c r="B1765">
        <f t="shared" si="217"/>
        <v>0</v>
      </c>
      <c r="C1765">
        <v>56</v>
      </c>
      <c r="D1765">
        <v>120</v>
      </c>
      <c r="E1765">
        <f t="shared" si="218"/>
        <v>-999</v>
      </c>
      <c r="F1765">
        <f>能力值计算器!G2</f>
        <v>0</v>
      </c>
      <c r="G1765">
        <f>ROUNDDOWN((能力值计算器!F4+能力值计算器!E4*2+ROUNDDOWN(C1765/4,0))*能力值计算器!C2/100+10+能力值计算器!C2,0)</f>
        <v>152</v>
      </c>
      <c r="H1765">
        <f>ROUNDDOWN(ROUNDDOWN(ROUNDDOWN(ROUNDDOWN(ROUNDDOWN((能力值计算器!F6+能力值计算器!E6*2+ROUNDDOWN(D1765/4,0))*能力值计算器!C2/100+5,0)*能力值计算器!H6,0)*能力值计算器!K6,0)*能力值计算器!L6,0)*VLOOKUP(能力值计算器!J6,能力变化对照表!A:B,2,0),0)</f>
        <v>100</v>
      </c>
      <c r="I1765">
        <f>ROUNDDOWN(ROUNDDOWN(ROUNDDOWN(ROUNDDOWN(ROUNDDOWN((能力值计算器!F8+能力值计算器!E8*2+ROUNDDOWN(E1765/4,0))*能力值计算器!C2/100+5,0)*能力值计算器!H8,0)*能力值计算器!K8,0)*能力值计算器!L8,0)*VLOOKUP(能力值计算器!J8,能力变化对照表!A:B,2,0),0)</f>
        <v>-39</v>
      </c>
      <c r="J1765">
        <f t="shared" si="219"/>
        <v>0</v>
      </c>
      <c r="K1765">
        <f t="shared" si="220"/>
        <v>-5928</v>
      </c>
      <c r="L1765">
        <f t="shared" si="221"/>
        <v>9272</v>
      </c>
      <c r="M1765">
        <f t="shared" si="222"/>
        <v>230.1</v>
      </c>
      <c r="N1765">
        <f t="shared" si="223"/>
        <v>1</v>
      </c>
    </row>
    <row r="1766" spans="1:14">
      <c r="A1766">
        <f t="shared" si="216"/>
        <v>0</v>
      </c>
      <c r="B1766">
        <f t="shared" si="217"/>
        <v>0</v>
      </c>
      <c r="C1766">
        <v>56</v>
      </c>
      <c r="D1766">
        <v>80</v>
      </c>
      <c r="E1766">
        <f t="shared" si="218"/>
        <v>-999</v>
      </c>
      <c r="F1766">
        <f>能力值计算器!G2</f>
        <v>0</v>
      </c>
      <c r="G1766">
        <f>ROUNDDOWN((能力值计算器!F4+能力值计算器!E4*2+ROUNDDOWN(C1766/4,0))*能力值计算器!C2/100+10+能力值计算器!C2,0)</f>
        <v>152</v>
      </c>
      <c r="H1766">
        <f>ROUNDDOWN(ROUNDDOWN(ROUNDDOWN(ROUNDDOWN(ROUNDDOWN((能力值计算器!F6+能力值计算器!E6*2+ROUNDDOWN(D1766/4,0))*能力值计算器!C2/100+5,0)*能力值计算器!H6,0)*能力值计算器!K6,0)*能力值计算器!L6,0)*VLOOKUP(能力值计算器!J6,能力变化对照表!A:B,2,0),0)</f>
        <v>95</v>
      </c>
      <c r="I1766">
        <f>ROUNDDOWN(ROUNDDOWN(ROUNDDOWN(ROUNDDOWN(ROUNDDOWN((能力值计算器!F8+能力值计算器!E8*2+ROUNDDOWN(E1766/4,0))*能力值计算器!C2/100+5,0)*能力值计算器!H8,0)*能力值计算器!K8,0)*能力值计算器!L8,0)*VLOOKUP(能力值计算器!J8,能力变化对照表!A:B,2,0),0)</f>
        <v>-39</v>
      </c>
      <c r="J1766">
        <f t="shared" si="219"/>
        <v>0</v>
      </c>
      <c r="K1766">
        <f t="shared" si="220"/>
        <v>-5928</v>
      </c>
      <c r="L1766">
        <f t="shared" si="221"/>
        <v>8512</v>
      </c>
      <c r="M1766">
        <f t="shared" si="222"/>
        <v>230.1</v>
      </c>
      <c r="N1766">
        <f t="shared" si="223"/>
        <v>1</v>
      </c>
    </row>
    <row r="1767" spans="1:14">
      <c r="A1767">
        <f t="shared" si="216"/>
        <v>0</v>
      </c>
      <c r="B1767">
        <f t="shared" si="217"/>
        <v>0</v>
      </c>
      <c r="C1767">
        <v>208</v>
      </c>
      <c r="D1767">
        <v>0</v>
      </c>
      <c r="E1767">
        <f t="shared" si="218"/>
        <v>-999</v>
      </c>
      <c r="F1767">
        <f>能力值计算器!G2</f>
        <v>0</v>
      </c>
      <c r="G1767">
        <f>ROUNDDOWN((能力值计算器!F4+能力值计算器!E4*2+ROUNDDOWN(C1767/4,0))*能力值计算器!C2/100+10+能力值计算器!C2,0)</f>
        <v>171</v>
      </c>
      <c r="H1767">
        <f>ROUNDDOWN(ROUNDDOWN(ROUNDDOWN(ROUNDDOWN(ROUNDDOWN((能力值计算器!F6+能力值计算器!E6*2+ROUNDDOWN(D1767/4,0))*能力值计算器!C2/100+5,0)*能力值计算器!H6,0)*能力值计算器!K6,0)*能力值计算器!L6,0)*VLOOKUP(能力值计算器!J6,能力变化对照表!A:B,2,0),0)</f>
        <v>85</v>
      </c>
      <c r="I1767">
        <f>ROUNDDOWN(ROUNDDOWN(ROUNDDOWN(ROUNDDOWN(ROUNDDOWN((能力值计算器!F8+能力值计算器!E8*2+ROUNDDOWN(E1767/4,0))*能力值计算器!C2/100+5,0)*能力值计算器!H8,0)*能力值计算器!K8,0)*能力值计算器!L8,0)*VLOOKUP(能力值计算器!J8,能力变化对照表!A:B,2,0),0)</f>
        <v>-39</v>
      </c>
      <c r="J1767">
        <f t="shared" si="219"/>
        <v>0</v>
      </c>
      <c r="K1767">
        <f t="shared" si="220"/>
        <v>-6669</v>
      </c>
      <c r="L1767">
        <f t="shared" si="221"/>
        <v>7866</v>
      </c>
      <c r="M1767">
        <f t="shared" si="222"/>
        <v>249.1</v>
      </c>
      <c r="N1767">
        <f t="shared" si="223"/>
        <v>1</v>
      </c>
    </row>
    <row r="1768" spans="1:14">
      <c r="A1768">
        <f t="shared" si="216"/>
        <v>0</v>
      </c>
      <c r="B1768">
        <f t="shared" si="217"/>
        <v>0</v>
      </c>
      <c r="C1768">
        <v>208</v>
      </c>
      <c r="D1768">
        <v>48</v>
      </c>
      <c r="E1768">
        <f t="shared" si="218"/>
        <v>-999</v>
      </c>
      <c r="F1768">
        <f>能力值计算器!G2</f>
        <v>0</v>
      </c>
      <c r="G1768">
        <f>ROUNDDOWN((能力值计算器!F4+能力值计算器!E4*2+ROUNDDOWN(C1768/4,0))*能力值计算器!C2/100+10+能力值计算器!C2,0)</f>
        <v>171</v>
      </c>
      <c r="H1768">
        <f>ROUNDDOWN(ROUNDDOWN(ROUNDDOWN(ROUNDDOWN(ROUNDDOWN((能力值计算器!F6+能力值计算器!E6*2+ROUNDDOWN(D1768/4,0))*能力值计算器!C2/100+5,0)*能力值计算器!H6,0)*能力值计算器!K6,0)*能力值计算器!L6,0)*VLOOKUP(能力值计算器!J6,能力变化对照表!A:B,2,0),0)</f>
        <v>91</v>
      </c>
      <c r="I1768">
        <f>ROUNDDOWN(ROUNDDOWN(ROUNDDOWN(ROUNDDOWN(ROUNDDOWN((能力值计算器!F8+能力值计算器!E8*2+ROUNDDOWN(E1768/4,0))*能力值计算器!C2/100+5,0)*能力值计算器!H8,0)*能力值计算器!K8,0)*能力值计算器!L8,0)*VLOOKUP(能力值计算器!J8,能力变化对照表!A:B,2,0),0)</f>
        <v>-39</v>
      </c>
      <c r="J1768">
        <f t="shared" si="219"/>
        <v>0</v>
      </c>
      <c r="K1768">
        <f t="shared" si="220"/>
        <v>-6669</v>
      </c>
      <c r="L1768">
        <f t="shared" si="221"/>
        <v>8892</v>
      </c>
      <c r="M1768">
        <f t="shared" si="222"/>
        <v>249.1</v>
      </c>
      <c r="N1768">
        <f t="shared" si="223"/>
        <v>1</v>
      </c>
    </row>
    <row r="1769" spans="1:14">
      <c r="A1769">
        <f t="shared" si="216"/>
        <v>0</v>
      </c>
      <c r="B1769">
        <f t="shared" si="217"/>
        <v>0</v>
      </c>
      <c r="C1769">
        <v>56</v>
      </c>
      <c r="D1769">
        <v>128</v>
      </c>
      <c r="E1769">
        <f t="shared" si="218"/>
        <v>-999</v>
      </c>
      <c r="F1769">
        <f>能力值计算器!G2</f>
        <v>0</v>
      </c>
      <c r="G1769">
        <f>ROUNDDOWN((能力值计算器!F4+能力值计算器!E4*2+ROUNDDOWN(C1769/4,0))*能力值计算器!C2/100+10+能力值计算器!C2,0)</f>
        <v>152</v>
      </c>
      <c r="H1769">
        <f>ROUNDDOWN(ROUNDDOWN(ROUNDDOWN(ROUNDDOWN(ROUNDDOWN((能力值计算器!F6+能力值计算器!E6*2+ROUNDDOWN(D1769/4,0))*能力值计算器!C2/100+5,0)*能力值计算器!H6,0)*能力值计算器!K6,0)*能力值计算器!L6,0)*VLOOKUP(能力值计算器!J6,能力变化对照表!A:B,2,0),0)</f>
        <v>101</v>
      </c>
      <c r="I1769">
        <f>ROUNDDOWN(ROUNDDOWN(ROUNDDOWN(ROUNDDOWN(ROUNDDOWN((能力值计算器!F8+能力值计算器!E8*2+ROUNDDOWN(E1769/4,0))*能力值计算器!C2/100+5,0)*能力值计算器!H8,0)*能力值计算器!K8,0)*能力值计算器!L8,0)*VLOOKUP(能力值计算器!J8,能力变化对照表!A:B,2,0),0)</f>
        <v>-39</v>
      </c>
      <c r="J1769">
        <f t="shared" si="219"/>
        <v>0</v>
      </c>
      <c r="K1769">
        <f t="shared" si="220"/>
        <v>-5928</v>
      </c>
      <c r="L1769">
        <f t="shared" si="221"/>
        <v>9424</v>
      </c>
      <c r="M1769">
        <f t="shared" si="222"/>
        <v>230.1</v>
      </c>
      <c r="N1769">
        <f t="shared" si="223"/>
        <v>1</v>
      </c>
    </row>
    <row r="1770" spans="1:14">
      <c r="A1770">
        <f t="shared" si="216"/>
        <v>0</v>
      </c>
      <c r="B1770">
        <f t="shared" si="217"/>
        <v>0</v>
      </c>
      <c r="C1770">
        <v>56</v>
      </c>
      <c r="D1770">
        <v>72</v>
      </c>
      <c r="E1770">
        <f t="shared" si="218"/>
        <v>-999</v>
      </c>
      <c r="F1770">
        <f>能力值计算器!G2</f>
        <v>0</v>
      </c>
      <c r="G1770">
        <f>ROUNDDOWN((能力值计算器!F4+能力值计算器!E4*2+ROUNDDOWN(C1770/4,0))*能力值计算器!C2/100+10+能力值计算器!C2,0)</f>
        <v>152</v>
      </c>
      <c r="H1770">
        <f>ROUNDDOWN(ROUNDDOWN(ROUNDDOWN(ROUNDDOWN(ROUNDDOWN((能力值计算器!F6+能力值计算器!E6*2+ROUNDDOWN(D1770/4,0))*能力值计算器!C2/100+5,0)*能力值计算器!H6,0)*能力值计算器!K6,0)*能力值计算器!L6,0)*VLOOKUP(能力值计算器!J6,能力变化对照表!A:B,2,0),0)</f>
        <v>94</v>
      </c>
      <c r="I1770">
        <f>ROUNDDOWN(ROUNDDOWN(ROUNDDOWN(ROUNDDOWN(ROUNDDOWN((能力值计算器!F8+能力值计算器!E8*2+ROUNDDOWN(E1770/4,0))*能力值计算器!C2/100+5,0)*能力值计算器!H8,0)*能力值计算器!K8,0)*能力值计算器!L8,0)*VLOOKUP(能力值计算器!J8,能力变化对照表!A:B,2,0),0)</f>
        <v>-39</v>
      </c>
      <c r="J1770">
        <f t="shared" si="219"/>
        <v>0</v>
      </c>
      <c r="K1770">
        <f t="shared" si="220"/>
        <v>-5928</v>
      </c>
      <c r="L1770">
        <f t="shared" si="221"/>
        <v>8360</v>
      </c>
      <c r="M1770">
        <f t="shared" si="222"/>
        <v>230.1</v>
      </c>
      <c r="N1770">
        <f t="shared" si="223"/>
        <v>1</v>
      </c>
    </row>
    <row r="1771" spans="1:14">
      <c r="A1771">
        <f t="shared" si="216"/>
        <v>0</v>
      </c>
      <c r="B1771">
        <f t="shared" si="217"/>
        <v>0</v>
      </c>
      <c r="C1771">
        <v>56</v>
      </c>
      <c r="D1771">
        <v>136</v>
      </c>
      <c r="E1771">
        <f t="shared" si="218"/>
        <v>-999</v>
      </c>
      <c r="F1771">
        <f>能力值计算器!G2</f>
        <v>0</v>
      </c>
      <c r="G1771">
        <f>ROUNDDOWN((能力值计算器!F4+能力值计算器!E4*2+ROUNDDOWN(C1771/4,0))*能力值计算器!C2/100+10+能力值计算器!C2,0)</f>
        <v>152</v>
      </c>
      <c r="H1771">
        <f>ROUNDDOWN(ROUNDDOWN(ROUNDDOWN(ROUNDDOWN(ROUNDDOWN((能力值计算器!F6+能力值计算器!E6*2+ROUNDDOWN(D1771/4,0))*能力值计算器!C2/100+5,0)*能力值计算器!H6,0)*能力值计算器!K6,0)*能力值计算器!L6,0)*VLOOKUP(能力值计算器!J6,能力变化对照表!A:B,2,0),0)</f>
        <v>102</v>
      </c>
      <c r="I1771">
        <f>ROUNDDOWN(ROUNDDOWN(ROUNDDOWN(ROUNDDOWN(ROUNDDOWN((能力值计算器!F8+能力值计算器!E8*2+ROUNDDOWN(E1771/4,0))*能力值计算器!C2/100+5,0)*能力值计算器!H8,0)*能力值计算器!K8,0)*能力值计算器!L8,0)*VLOOKUP(能力值计算器!J8,能力变化对照表!A:B,2,0),0)</f>
        <v>-39</v>
      </c>
      <c r="J1771">
        <f t="shared" si="219"/>
        <v>0</v>
      </c>
      <c r="K1771">
        <f t="shared" si="220"/>
        <v>-5928</v>
      </c>
      <c r="L1771">
        <f t="shared" si="221"/>
        <v>9576</v>
      </c>
      <c r="M1771">
        <f t="shared" si="222"/>
        <v>230.1</v>
      </c>
      <c r="N1771">
        <f t="shared" si="223"/>
        <v>1</v>
      </c>
    </row>
    <row r="1772" spans="1:14">
      <c r="A1772">
        <f t="shared" si="216"/>
        <v>0</v>
      </c>
      <c r="B1772">
        <f t="shared" si="217"/>
        <v>0</v>
      </c>
      <c r="C1772">
        <v>56</v>
      </c>
      <c r="D1772">
        <v>64</v>
      </c>
      <c r="E1772">
        <f t="shared" si="218"/>
        <v>-999</v>
      </c>
      <c r="F1772">
        <f>能力值计算器!G2</f>
        <v>0</v>
      </c>
      <c r="G1772">
        <f>ROUNDDOWN((能力值计算器!F4+能力值计算器!E4*2+ROUNDDOWN(C1772/4,0))*能力值计算器!C2/100+10+能力值计算器!C2,0)</f>
        <v>152</v>
      </c>
      <c r="H1772">
        <f>ROUNDDOWN(ROUNDDOWN(ROUNDDOWN(ROUNDDOWN(ROUNDDOWN((能力值计算器!F6+能力值计算器!E6*2+ROUNDDOWN(D1772/4,0))*能力值计算器!C2/100+5,0)*能力值计算器!H6,0)*能力值计算器!K6,0)*能力值计算器!L6,0)*VLOOKUP(能力值计算器!J6,能力变化对照表!A:B,2,0),0)</f>
        <v>93</v>
      </c>
      <c r="I1772">
        <f>ROUNDDOWN(ROUNDDOWN(ROUNDDOWN(ROUNDDOWN(ROUNDDOWN((能力值计算器!F8+能力值计算器!E8*2+ROUNDDOWN(E1772/4,0))*能力值计算器!C2/100+5,0)*能力值计算器!H8,0)*能力值计算器!K8,0)*能力值计算器!L8,0)*VLOOKUP(能力值计算器!J8,能力变化对照表!A:B,2,0),0)</f>
        <v>-39</v>
      </c>
      <c r="J1772">
        <f t="shared" si="219"/>
        <v>0</v>
      </c>
      <c r="K1772">
        <f t="shared" si="220"/>
        <v>-5928</v>
      </c>
      <c r="L1772">
        <f t="shared" si="221"/>
        <v>8208</v>
      </c>
      <c r="M1772">
        <f t="shared" si="222"/>
        <v>230.1</v>
      </c>
      <c r="N1772">
        <f t="shared" si="223"/>
        <v>1</v>
      </c>
    </row>
    <row r="1773" spans="1:14">
      <c r="A1773">
        <f t="shared" si="216"/>
        <v>0</v>
      </c>
      <c r="B1773">
        <f t="shared" si="217"/>
        <v>0</v>
      </c>
      <c r="C1773">
        <v>56</v>
      </c>
      <c r="D1773">
        <v>144</v>
      </c>
      <c r="E1773">
        <f t="shared" si="218"/>
        <v>-999</v>
      </c>
      <c r="F1773">
        <f>能力值计算器!G2</f>
        <v>0</v>
      </c>
      <c r="G1773">
        <f>ROUNDDOWN((能力值计算器!F4+能力值计算器!E4*2+ROUNDDOWN(C1773/4,0))*能力值计算器!C2/100+10+能力值计算器!C2,0)</f>
        <v>152</v>
      </c>
      <c r="H1773">
        <f>ROUNDDOWN(ROUNDDOWN(ROUNDDOWN(ROUNDDOWN(ROUNDDOWN((能力值计算器!F6+能力值计算器!E6*2+ROUNDDOWN(D1773/4,0))*能力值计算器!C2/100+5,0)*能力值计算器!H6,0)*能力值计算器!K6,0)*能力值计算器!L6,0)*VLOOKUP(能力值计算器!J6,能力变化对照表!A:B,2,0),0)</f>
        <v>103</v>
      </c>
      <c r="I1773">
        <f>ROUNDDOWN(ROUNDDOWN(ROUNDDOWN(ROUNDDOWN(ROUNDDOWN((能力值计算器!F8+能力值计算器!E8*2+ROUNDDOWN(E1773/4,0))*能力值计算器!C2/100+5,0)*能力值计算器!H8,0)*能力值计算器!K8,0)*能力值计算器!L8,0)*VLOOKUP(能力值计算器!J8,能力变化对照表!A:B,2,0),0)</f>
        <v>-39</v>
      </c>
      <c r="J1773">
        <f t="shared" si="219"/>
        <v>0</v>
      </c>
      <c r="K1773">
        <f t="shared" si="220"/>
        <v>-5928</v>
      </c>
      <c r="L1773">
        <f t="shared" si="221"/>
        <v>9728</v>
      </c>
      <c r="M1773">
        <f t="shared" si="222"/>
        <v>230.1</v>
      </c>
      <c r="N1773">
        <f t="shared" si="223"/>
        <v>1</v>
      </c>
    </row>
    <row r="1774" spans="1:14">
      <c r="A1774">
        <f t="shared" si="216"/>
        <v>0</v>
      </c>
      <c r="B1774">
        <f t="shared" si="217"/>
        <v>0</v>
      </c>
      <c r="C1774">
        <v>56</v>
      </c>
      <c r="D1774">
        <v>56</v>
      </c>
      <c r="E1774">
        <f t="shared" si="218"/>
        <v>-999</v>
      </c>
      <c r="F1774">
        <f>能力值计算器!G2</f>
        <v>0</v>
      </c>
      <c r="G1774">
        <f>ROUNDDOWN((能力值计算器!F4+能力值计算器!E4*2+ROUNDDOWN(C1774/4,0))*能力值计算器!C2/100+10+能力值计算器!C2,0)</f>
        <v>152</v>
      </c>
      <c r="H1774">
        <f>ROUNDDOWN(ROUNDDOWN(ROUNDDOWN(ROUNDDOWN(ROUNDDOWN((能力值计算器!F6+能力值计算器!E6*2+ROUNDDOWN(D1774/4,0))*能力值计算器!C2/100+5,0)*能力值计算器!H6,0)*能力值计算器!K6,0)*能力值计算器!L6,0)*VLOOKUP(能力值计算器!J6,能力变化对照表!A:B,2,0),0)</f>
        <v>92</v>
      </c>
      <c r="I1774">
        <f>ROUNDDOWN(ROUNDDOWN(ROUNDDOWN(ROUNDDOWN(ROUNDDOWN((能力值计算器!F8+能力值计算器!E8*2+ROUNDDOWN(E1774/4,0))*能力值计算器!C2/100+5,0)*能力值计算器!H8,0)*能力值计算器!K8,0)*能力值计算器!L8,0)*VLOOKUP(能力值计算器!J8,能力变化对照表!A:B,2,0),0)</f>
        <v>-39</v>
      </c>
      <c r="J1774">
        <f t="shared" si="219"/>
        <v>0</v>
      </c>
      <c r="K1774">
        <f t="shared" si="220"/>
        <v>-5928</v>
      </c>
      <c r="L1774">
        <f t="shared" si="221"/>
        <v>8056</v>
      </c>
      <c r="M1774">
        <f t="shared" si="222"/>
        <v>230.1</v>
      </c>
      <c r="N1774">
        <f t="shared" si="223"/>
        <v>1</v>
      </c>
    </row>
    <row r="1775" spans="1:14">
      <c r="A1775">
        <f t="shared" si="216"/>
        <v>0</v>
      </c>
      <c r="B1775">
        <f t="shared" si="217"/>
        <v>0</v>
      </c>
      <c r="C1775">
        <v>56</v>
      </c>
      <c r="D1775">
        <v>152</v>
      </c>
      <c r="E1775">
        <f t="shared" si="218"/>
        <v>-999</v>
      </c>
      <c r="F1775">
        <f>能力值计算器!G2</f>
        <v>0</v>
      </c>
      <c r="G1775">
        <f>ROUNDDOWN((能力值计算器!F4+能力值计算器!E4*2+ROUNDDOWN(C1775/4,0))*能力值计算器!C2/100+10+能力值计算器!C2,0)</f>
        <v>152</v>
      </c>
      <c r="H1775">
        <f>ROUNDDOWN(ROUNDDOWN(ROUNDDOWN(ROUNDDOWN(ROUNDDOWN((能力值计算器!F6+能力值计算器!E6*2+ROUNDDOWN(D1775/4,0))*能力值计算器!C2/100+5,0)*能力值计算器!H6,0)*能力值计算器!K6,0)*能力值计算器!L6,0)*VLOOKUP(能力值计算器!J6,能力变化对照表!A:B,2,0),0)</f>
        <v>104</v>
      </c>
      <c r="I1775">
        <f>ROUNDDOWN(ROUNDDOWN(ROUNDDOWN(ROUNDDOWN(ROUNDDOWN((能力值计算器!F8+能力值计算器!E8*2+ROUNDDOWN(E1775/4,0))*能力值计算器!C2/100+5,0)*能力值计算器!H8,0)*能力值计算器!K8,0)*能力值计算器!L8,0)*VLOOKUP(能力值计算器!J8,能力变化对照表!A:B,2,0),0)</f>
        <v>-39</v>
      </c>
      <c r="J1775">
        <f t="shared" si="219"/>
        <v>0</v>
      </c>
      <c r="K1775">
        <f t="shared" si="220"/>
        <v>-5928</v>
      </c>
      <c r="L1775">
        <f t="shared" si="221"/>
        <v>9880</v>
      </c>
      <c r="M1775">
        <f t="shared" si="222"/>
        <v>230.1</v>
      </c>
      <c r="N1775">
        <f t="shared" si="223"/>
        <v>1</v>
      </c>
    </row>
    <row r="1776" spans="1:14">
      <c r="A1776">
        <f t="shared" si="216"/>
        <v>0</v>
      </c>
      <c r="B1776">
        <f t="shared" si="217"/>
        <v>0</v>
      </c>
      <c r="C1776">
        <v>56</v>
      </c>
      <c r="D1776">
        <v>48</v>
      </c>
      <c r="E1776">
        <f t="shared" si="218"/>
        <v>-999</v>
      </c>
      <c r="F1776">
        <f>能力值计算器!G2</f>
        <v>0</v>
      </c>
      <c r="G1776">
        <f>ROUNDDOWN((能力值计算器!F4+能力值计算器!E4*2+ROUNDDOWN(C1776/4,0))*能力值计算器!C2/100+10+能力值计算器!C2,0)</f>
        <v>152</v>
      </c>
      <c r="H1776">
        <f>ROUNDDOWN(ROUNDDOWN(ROUNDDOWN(ROUNDDOWN(ROUNDDOWN((能力值计算器!F6+能力值计算器!E6*2+ROUNDDOWN(D1776/4,0))*能力值计算器!C2/100+5,0)*能力值计算器!H6,0)*能力值计算器!K6,0)*能力值计算器!L6,0)*VLOOKUP(能力值计算器!J6,能力变化对照表!A:B,2,0),0)</f>
        <v>91</v>
      </c>
      <c r="I1776">
        <f>ROUNDDOWN(ROUNDDOWN(ROUNDDOWN(ROUNDDOWN(ROUNDDOWN((能力值计算器!F8+能力值计算器!E8*2+ROUNDDOWN(E1776/4,0))*能力值计算器!C2/100+5,0)*能力值计算器!H8,0)*能力值计算器!K8,0)*能力值计算器!L8,0)*VLOOKUP(能力值计算器!J8,能力变化对照表!A:B,2,0),0)</f>
        <v>-39</v>
      </c>
      <c r="J1776">
        <f t="shared" si="219"/>
        <v>0</v>
      </c>
      <c r="K1776">
        <f t="shared" si="220"/>
        <v>-5928</v>
      </c>
      <c r="L1776">
        <f t="shared" si="221"/>
        <v>7904</v>
      </c>
      <c r="M1776">
        <f t="shared" si="222"/>
        <v>230.1</v>
      </c>
      <c r="N1776">
        <f t="shared" si="223"/>
        <v>1</v>
      </c>
    </row>
    <row r="1777" spans="1:14">
      <c r="A1777">
        <f t="shared" si="216"/>
        <v>0</v>
      </c>
      <c r="B1777">
        <f t="shared" si="217"/>
        <v>0</v>
      </c>
      <c r="C1777">
        <v>56</v>
      </c>
      <c r="D1777">
        <v>160</v>
      </c>
      <c r="E1777">
        <f t="shared" si="218"/>
        <v>-999</v>
      </c>
      <c r="F1777">
        <f>能力值计算器!G2</f>
        <v>0</v>
      </c>
      <c r="G1777">
        <f>ROUNDDOWN((能力值计算器!F4+能力值计算器!E4*2+ROUNDDOWN(C1777/4,0))*能力值计算器!C2/100+10+能力值计算器!C2,0)</f>
        <v>152</v>
      </c>
      <c r="H1777">
        <f>ROUNDDOWN(ROUNDDOWN(ROUNDDOWN(ROUNDDOWN(ROUNDDOWN((能力值计算器!F6+能力值计算器!E6*2+ROUNDDOWN(D1777/4,0))*能力值计算器!C2/100+5,0)*能力值计算器!H6,0)*能力值计算器!K6,0)*能力值计算器!L6,0)*VLOOKUP(能力值计算器!J6,能力变化对照表!A:B,2,0),0)</f>
        <v>105</v>
      </c>
      <c r="I1777">
        <f>ROUNDDOWN(ROUNDDOWN(ROUNDDOWN(ROUNDDOWN(ROUNDDOWN((能力值计算器!F8+能力值计算器!E8*2+ROUNDDOWN(E1777/4,0))*能力值计算器!C2/100+5,0)*能力值计算器!H8,0)*能力值计算器!K8,0)*能力值计算器!L8,0)*VLOOKUP(能力值计算器!J8,能力变化对照表!A:B,2,0),0)</f>
        <v>-39</v>
      </c>
      <c r="J1777">
        <f t="shared" si="219"/>
        <v>0</v>
      </c>
      <c r="K1777">
        <f t="shared" si="220"/>
        <v>-5928</v>
      </c>
      <c r="L1777">
        <f t="shared" si="221"/>
        <v>10032</v>
      </c>
      <c r="M1777">
        <f t="shared" si="222"/>
        <v>230.1</v>
      </c>
      <c r="N1777">
        <f t="shared" si="223"/>
        <v>1</v>
      </c>
    </row>
    <row r="1778" spans="1:14">
      <c r="A1778">
        <f t="shared" si="216"/>
        <v>0</v>
      </c>
      <c r="B1778">
        <f t="shared" si="217"/>
        <v>0</v>
      </c>
      <c r="C1778">
        <v>56</v>
      </c>
      <c r="D1778">
        <v>40</v>
      </c>
      <c r="E1778">
        <f t="shared" si="218"/>
        <v>-999</v>
      </c>
      <c r="F1778">
        <f>能力值计算器!G2</f>
        <v>0</v>
      </c>
      <c r="G1778">
        <f>ROUNDDOWN((能力值计算器!F4+能力值计算器!E4*2+ROUNDDOWN(C1778/4,0))*能力值计算器!C2/100+10+能力值计算器!C2,0)</f>
        <v>152</v>
      </c>
      <c r="H1778">
        <f>ROUNDDOWN(ROUNDDOWN(ROUNDDOWN(ROUNDDOWN(ROUNDDOWN((能力值计算器!F6+能力值计算器!E6*2+ROUNDDOWN(D1778/4,0))*能力值计算器!C2/100+5,0)*能力值计算器!H6,0)*能力值计算器!K6,0)*能力值计算器!L6,0)*VLOOKUP(能力值计算器!J6,能力变化对照表!A:B,2,0),0)</f>
        <v>90</v>
      </c>
      <c r="I1778">
        <f>ROUNDDOWN(ROUNDDOWN(ROUNDDOWN(ROUNDDOWN(ROUNDDOWN((能力值计算器!F8+能力值计算器!E8*2+ROUNDDOWN(E1778/4,0))*能力值计算器!C2/100+5,0)*能力值计算器!H8,0)*能力值计算器!K8,0)*能力值计算器!L8,0)*VLOOKUP(能力值计算器!J8,能力变化对照表!A:B,2,0),0)</f>
        <v>-39</v>
      </c>
      <c r="J1778">
        <f t="shared" si="219"/>
        <v>0</v>
      </c>
      <c r="K1778">
        <f t="shared" si="220"/>
        <v>-5928</v>
      </c>
      <c r="L1778">
        <f t="shared" si="221"/>
        <v>7752</v>
      </c>
      <c r="M1778">
        <f t="shared" si="222"/>
        <v>230.1</v>
      </c>
      <c r="N1778">
        <f t="shared" si="223"/>
        <v>1</v>
      </c>
    </row>
    <row r="1779" spans="1:14">
      <c r="A1779">
        <f t="shared" si="216"/>
        <v>0</v>
      </c>
      <c r="B1779">
        <f t="shared" si="217"/>
        <v>0</v>
      </c>
      <c r="C1779">
        <v>56</v>
      </c>
      <c r="D1779">
        <v>168</v>
      </c>
      <c r="E1779">
        <f t="shared" si="218"/>
        <v>-999</v>
      </c>
      <c r="F1779">
        <f>能力值计算器!G2</f>
        <v>0</v>
      </c>
      <c r="G1779">
        <f>ROUNDDOWN((能力值计算器!F4+能力值计算器!E4*2+ROUNDDOWN(C1779/4,0))*能力值计算器!C2/100+10+能力值计算器!C2,0)</f>
        <v>152</v>
      </c>
      <c r="H1779">
        <f>ROUNDDOWN(ROUNDDOWN(ROUNDDOWN(ROUNDDOWN(ROUNDDOWN((能力值计算器!F6+能力值计算器!E6*2+ROUNDDOWN(D1779/4,0))*能力值计算器!C2/100+5,0)*能力值计算器!H6,0)*能力值计算器!K6,0)*能力值计算器!L6,0)*VLOOKUP(能力值计算器!J6,能力变化对照表!A:B,2,0),0)</f>
        <v>106</v>
      </c>
      <c r="I1779">
        <f>ROUNDDOWN(ROUNDDOWN(ROUNDDOWN(ROUNDDOWN(ROUNDDOWN((能力值计算器!F8+能力值计算器!E8*2+ROUNDDOWN(E1779/4,0))*能力值计算器!C2/100+5,0)*能力值计算器!H8,0)*能力值计算器!K8,0)*能力值计算器!L8,0)*VLOOKUP(能力值计算器!J8,能力变化对照表!A:B,2,0),0)</f>
        <v>-39</v>
      </c>
      <c r="J1779">
        <f t="shared" si="219"/>
        <v>0</v>
      </c>
      <c r="K1779">
        <f t="shared" si="220"/>
        <v>-5928</v>
      </c>
      <c r="L1779">
        <f t="shared" si="221"/>
        <v>10184</v>
      </c>
      <c r="M1779">
        <f t="shared" si="222"/>
        <v>230.1</v>
      </c>
      <c r="N1779">
        <f t="shared" si="223"/>
        <v>1</v>
      </c>
    </row>
    <row r="1780" spans="1:14">
      <c r="A1780">
        <f t="shared" si="216"/>
        <v>0</v>
      </c>
      <c r="B1780">
        <f t="shared" si="217"/>
        <v>0</v>
      </c>
      <c r="C1780">
        <v>56</v>
      </c>
      <c r="D1780">
        <v>32</v>
      </c>
      <c r="E1780">
        <f t="shared" si="218"/>
        <v>-999</v>
      </c>
      <c r="F1780">
        <f>能力值计算器!G2</f>
        <v>0</v>
      </c>
      <c r="G1780">
        <f>ROUNDDOWN((能力值计算器!F4+能力值计算器!E4*2+ROUNDDOWN(C1780/4,0))*能力值计算器!C2/100+10+能力值计算器!C2,0)</f>
        <v>152</v>
      </c>
      <c r="H1780">
        <f>ROUNDDOWN(ROUNDDOWN(ROUNDDOWN(ROUNDDOWN(ROUNDDOWN((能力值计算器!F6+能力值计算器!E6*2+ROUNDDOWN(D1780/4,0))*能力值计算器!C2/100+5,0)*能力值计算器!H6,0)*能力值计算器!K6,0)*能力值计算器!L6,0)*VLOOKUP(能力值计算器!J6,能力变化对照表!A:B,2,0),0)</f>
        <v>89</v>
      </c>
      <c r="I1780">
        <f>ROUNDDOWN(ROUNDDOWN(ROUNDDOWN(ROUNDDOWN(ROUNDDOWN((能力值计算器!F8+能力值计算器!E8*2+ROUNDDOWN(E1780/4,0))*能力值计算器!C2/100+5,0)*能力值计算器!H8,0)*能力值计算器!K8,0)*能力值计算器!L8,0)*VLOOKUP(能力值计算器!J8,能力变化对照表!A:B,2,0),0)</f>
        <v>-39</v>
      </c>
      <c r="J1780">
        <f t="shared" si="219"/>
        <v>0</v>
      </c>
      <c r="K1780">
        <f t="shared" si="220"/>
        <v>-5928</v>
      </c>
      <c r="L1780">
        <f t="shared" si="221"/>
        <v>7600</v>
      </c>
      <c r="M1780">
        <f t="shared" si="222"/>
        <v>230.1</v>
      </c>
      <c r="N1780">
        <f t="shared" si="223"/>
        <v>1</v>
      </c>
    </row>
    <row r="1781" spans="1:14">
      <c r="A1781">
        <f t="shared" si="216"/>
        <v>0</v>
      </c>
      <c r="B1781">
        <f t="shared" si="217"/>
        <v>0</v>
      </c>
      <c r="C1781">
        <v>56</v>
      </c>
      <c r="D1781">
        <v>176</v>
      </c>
      <c r="E1781">
        <f t="shared" si="218"/>
        <v>-999</v>
      </c>
      <c r="F1781">
        <f>能力值计算器!G2</f>
        <v>0</v>
      </c>
      <c r="G1781">
        <f>ROUNDDOWN((能力值计算器!F4+能力值计算器!E4*2+ROUNDDOWN(C1781/4,0))*能力值计算器!C2/100+10+能力值计算器!C2,0)</f>
        <v>152</v>
      </c>
      <c r="H1781">
        <f>ROUNDDOWN(ROUNDDOWN(ROUNDDOWN(ROUNDDOWN(ROUNDDOWN((能力值计算器!F6+能力值计算器!E6*2+ROUNDDOWN(D1781/4,0))*能力值计算器!C2/100+5,0)*能力值计算器!H6,0)*能力值计算器!K6,0)*能力值计算器!L6,0)*VLOOKUP(能力值计算器!J6,能力变化对照表!A:B,2,0),0)</f>
        <v>107</v>
      </c>
      <c r="I1781">
        <f>ROUNDDOWN(ROUNDDOWN(ROUNDDOWN(ROUNDDOWN(ROUNDDOWN((能力值计算器!F8+能力值计算器!E8*2+ROUNDDOWN(E1781/4,0))*能力值计算器!C2/100+5,0)*能力值计算器!H8,0)*能力值计算器!K8,0)*能力值计算器!L8,0)*VLOOKUP(能力值计算器!J8,能力变化对照表!A:B,2,0),0)</f>
        <v>-39</v>
      </c>
      <c r="J1781">
        <f t="shared" si="219"/>
        <v>0</v>
      </c>
      <c r="K1781">
        <f t="shared" si="220"/>
        <v>-5928</v>
      </c>
      <c r="L1781">
        <f t="shared" si="221"/>
        <v>10336</v>
      </c>
      <c r="M1781">
        <f t="shared" si="222"/>
        <v>230.1</v>
      </c>
      <c r="N1781">
        <f t="shared" si="223"/>
        <v>1</v>
      </c>
    </row>
    <row r="1782" spans="1:14">
      <c r="A1782">
        <f t="shared" si="216"/>
        <v>0</v>
      </c>
      <c r="B1782">
        <f t="shared" si="217"/>
        <v>0</v>
      </c>
      <c r="C1782">
        <v>56</v>
      </c>
      <c r="D1782">
        <v>24</v>
      </c>
      <c r="E1782">
        <f t="shared" si="218"/>
        <v>-999</v>
      </c>
      <c r="F1782">
        <f>能力值计算器!G2</f>
        <v>0</v>
      </c>
      <c r="G1782">
        <f>ROUNDDOWN((能力值计算器!F4+能力值计算器!E4*2+ROUNDDOWN(C1782/4,0))*能力值计算器!C2/100+10+能力值计算器!C2,0)</f>
        <v>152</v>
      </c>
      <c r="H1782">
        <f>ROUNDDOWN(ROUNDDOWN(ROUNDDOWN(ROUNDDOWN(ROUNDDOWN((能力值计算器!F6+能力值计算器!E6*2+ROUNDDOWN(D1782/4,0))*能力值计算器!C2/100+5,0)*能力值计算器!H6,0)*能力值计算器!K6,0)*能力值计算器!L6,0)*VLOOKUP(能力值计算器!J6,能力变化对照表!A:B,2,0),0)</f>
        <v>88</v>
      </c>
      <c r="I1782">
        <f>ROUNDDOWN(ROUNDDOWN(ROUNDDOWN(ROUNDDOWN(ROUNDDOWN((能力值计算器!F8+能力值计算器!E8*2+ROUNDDOWN(E1782/4,0))*能力值计算器!C2/100+5,0)*能力值计算器!H8,0)*能力值计算器!K8,0)*能力值计算器!L8,0)*VLOOKUP(能力值计算器!J8,能力变化对照表!A:B,2,0),0)</f>
        <v>-39</v>
      </c>
      <c r="J1782">
        <f t="shared" si="219"/>
        <v>0</v>
      </c>
      <c r="K1782">
        <f t="shared" si="220"/>
        <v>-5928</v>
      </c>
      <c r="L1782">
        <f t="shared" si="221"/>
        <v>7448</v>
      </c>
      <c r="M1782">
        <f t="shared" si="222"/>
        <v>230.1</v>
      </c>
      <c r="N1782">
        <f t="shared" si="223"/>
        <v>1</v>
      </c>
    </row>
    <row r="1783" spans="1:14">
      <c r="A1783">
        <f t="shared" si="216"/>
        <v>0</v>
      </c>
      <c r="B1783">
        <f t="shared" si="217"/>
        <v>0</v>
      </c>
      <c r="C1783">
        <v>56</v>
      </c>
      <c r="D1783">
        <v>184</v>
      </c>
      <c r="E1783">
        <f t="shared" si="218"/>
        <v>-999</v>
      </c>
      <c r="F1783">
        <f>能力值计算器!G2</f>
        <v>0</v>
      </c>
      <c r="G1783">
        <f>ROUNDDOWN((能力值计算器!F4+能力值计算器!E4*2+ROUNDDOWN(C1783/4,0))*能力值计算器!C2/100+10+能力值计算器!C2,0)</f>
        <v>152</v>
      </c>
      <c r="H1783">
        <f>ROUNDDOWN(ROUNDDOWN(ROUNDDOWN(ROUNDDOWN(ROUNDDOWN((能力值计算器!F6+能力值计算器!E6*2+ROUNDDOWN(D1783/4,0))*能力值计算器!C2/100+5,0)*能力值计算器!H6,0)*能力值计算器!K6,0)*能力值计算器!L6,0)*VLOOKUP(能力值计算器!J6,能力变化对照表!A:B,2,0),0)</f>
        <v>108</v>
      </c>
      <c r="I1783">
        <f>ROUNDDOWN(ROUNDDOWN(ROUNDDOWN(ROUNDDOWN(ROUNDDOWN((能力值计算器!F8+能力值计算器!E8*2+ROUNDDOWN(E1783/4,0))*能力值计算器!C2/100+5,0)*能力值计算器!H8,0)*能力值计算器!K8,0)*能力值计算器!L8,0)*VLOOKUP(能力值计算器!J8,能力变化对照表!A:B,2,0),0)</f>
        <v>-39</v>
      </c>
      <c r="J1783">
        <f t="shared" si="219"/>
        <v>0</v>
      </c>
      <c r="K1783">
        <f t="shared" si="220"/>
        <v>-5928</v>
      </c>
      <c r="L1783">
        <f t="shared" si="221"/>
        <v>10488</v>
      </c>
      <c r="M1783">
        <f t="shared" si="222"/>
        <v>230.1</v>
      </c>
      <c r="N1783">
        <f t="shared" si="223"/>
        <v>1</v>
      </c>
    </row>
    <row r="1784" spans="1:14">
      <c r="A1784">
        <f t="shared" si="216"/>
        <v>0</v>
      </c>
      <c r="B1784">
        <f t="shared" si="217"/>
        <v>0</v>
      </c>
      <c r="C1784">
        <v>56</v>
      </c>
      <c r="D1784">
        <v>16</v>
      </c>
      <c r="E1784">
        <f t="shared" si="218"/>
        <v>-999</v>
      </c>
      <c r="F1784">
        <f>能力值计算器!G2</f>
        <v>0</v>
      </c>
      <c r="G1784">
        <f>ROUNDDOWN((能力值计算器!F4+能力值计算器!E4*2+ROUNDDOWN(C1784/4,0))*能力值计算器!C2/100+10+能力值计算器!C2,0)</f>
        <v>152</v>
      </c>
      <c r="H1784">
        <f>ROUNDDOWN(ROUNDDOWN(ROUNDDOWN(ROUNDDOWN(ROUNDDOWN((能力值计算器!F6+能力值计算器!E6*2+ROUNDDOWN(D1784/4,0))*能力值计算器!C2/100+5,0)*能力值计算器!H6,0)*能力值计算器!K6,0)*能力值计算器!L6,0)*VLOOKUP(能力值计算器!J6,能力变化对照表!A:B,2,0),0)</f>
        <v>87</v>
      </c>
      <c r="I1784">
        <f>ROUNDDOWN(ROUNDDOWN(ROUNDDOWN(ROUNDDOWN(ROUNDDOWN((能力值计算器!F8+能力值计算器!E8*2+ROUNDDOWN(E1784/4,0))*能力值计算器!C2/100+5,0)*能力值计算器!H8,0)*能力值计算器!K8,0)*能力值计算器!L8,0)*VLOOKUP(能力值计算器!J8,能力变化对照表!A:B,2,0),0)</f>
        <v>-39</v>
      </c>
      <c r="J1784">
        <f t="shared" si="219"/>
        <v>0</v>
      </c>
      <c r="K1784">
        <f t="shared" si="220"/>
        <v>-5928</v>
      </c>
      <c r="L1784">
        <f t="shared" si="221"/>
        <v>7296</v>
      </c>
      <c r="M1784">
        <f t="shared" si="222"/>
        <v>230.1</v>
      </c>
      <c r="N1784">
        <f t="shared" si="223"/>
        <v>1</v>
      </c>
    </row>
    <row r="1785" spans="1:14">
      <c r="A1785">
        <f t="shared" si="216"/>
        <v>0</v>
      </c>
      <c r="B1785">
        <f t="shared" si="217"/>
        <v>0</v>
      </c>
      <c r="C1785">
        <v>56</v>
      </c>
      <c r="D1785">
        <v>192</v>
      </c>
      <c r="E1785">
        <f t="shared" si="218"/>
        <v>-999</v>
      </c>
      <c r="F1785">
        <f>能力值计算器!G2</f>
        <v>0</v>
      </c>
      <c r="G1785">
        <f>ROUNDDOWN((能力值计算器!F4+能力值计算器!E4*2+ROUNDDOWN(C1785/4,0))*能力值计算器!C2/100+10+能力值计算器!C2,0)</f>
        <v>152</v>
      </c>
      <c r="H1785">
        <f>ROUNDDOWN(ROUNDDOWN(ROUNDDOWN(ROUNDDOWN(ROUNDDOWN((能力值计算器!F6+能力值计算器!E6*2+ROUNDDOWN(D1785/4,0))*能力值计算器!C2/100+5,0)*能力值计算器!H6,0)*能力值计算器!K6,0)*能力值计算器!L6,0)*VLOOKUP(能力值计算器!J6,能力变化对照表!A:B,2,0),0)</f>
        <v>109</v>
      </c>
      <c r="I1785">
        <f>ROUNDDOWN(ROUNDDOWN(ROUNDDOWN(ROUNDDOWN(ROUNDDOWN((能力值计算器!F8+能力值计算器!E8*2+ROUNDDOWN(E1785/4,0))*能力值计算器!C2/100+5,0)*能力值计算器!H8,0)*能力值计算器!K8,0)*能力值计算器!L8,0)*VLOOKUP(能力值计算器!J8,能力变化对照表!A:B,2,0),0)</f>
        <v>-39</v>
      </c>
      <c r="J1785">
        <f t="shared" si="219"/>
        <v>0</v>
      </c>
      <c r="K1785">
        <f t="shared" si="220"/>
        <v>-5928</v>
      </c>
      <c r="L1785">
        <f t="shared" si="221"/>
        <v>10640</v>
      </c>
      <c r="M1785">
        <f t="shared" si="222"/>
        <v>230.1</v>
      </c>
      <c r="N1785">
        <f t="shared" si="223"/>
        <v>1</v>
      </c>
    </row>
    <row r="1786" spans="1:14">
      <c r="A1786">
        <f t="shared" si="216"/>
        <v>0</v>
      </c>
      <c r="B1786">
        <f t="shared" si="217"/>
        <v>0</v>
      </c>
      <c r="C1786">
        <v>56</v>
      </c>
      <c r="D1786">
        <v>8</v>
      </c>
      <c r="E1786">
        <f t="shared" si="218"/>
        <v>-999</v>
      </c>
      <c r="F1786">
        <f>能力值计算器!G2</f>
        <v>0</v>
      </c>
      <c r="G1786">
        <f>ROUNDDOWN((能力值计算器!F4+能力值计算器!E4*2+ROUNDDOWN(C1786/4,0))*能力值计算器!C2/100+10+能力值计算器!C2,0)</f>
        <v>152</v>
      </c>
      <c r="H1786">
        <f>ROUNDDOWN(ROUNDDOWN(ROUNDDOWN(ROUNDDOWN(ROUNDDOWN((能力值计算器!F6+能力值计算器!E6*2+ROUNDDOWN(D1786/4,0))*能力值计算器!C2/100+5,0)*能力值计算器!H6,0)*能力值计算器!K6,0)*能力值计算器!L6,0)*VLOOKUP(能力值计算器!J6,能力变化对照表!A:B,2,0),0)</f>
        <v>86</v>
      </c>
      <c r="I1786">
        <f>ROUNDDOWN(ROUNDDOWN(ROUNDDOWN(ROUNDDOWN(ROUNDDOWN((能力值计算器!F8+能力值计算器!E8*2+ROUNDDOWN(E1786/4,0))*能力值计算器!C2/100+5,0)*能力值计算器!H8,0)*能力值计算器!K8,0)*能力值计算器!L8,0)*VLOOKUP(能力值计算器!J8,能力变化对照表!A:B,2,0),0)</f>
        <v>-39</v>
      </c>
      <c r="J1786">
        <f t="shared" si="219"/>
        <v>0</v>
      </c>
      <c r="K1786">
        <f t="shared" si="220"/>
        <v>-5928</v>
      </c>
      <c r="L1786">
        <f t="shared" si="221"/>
        <v>7144</v>
      </c>
      <c r="M1786">
        <f t="shared" si="222"/>
        <v>230.1</v>
      </c>
      <c r="N1786">
        <f t="shared" si="223"/>
        <v>1</v>
      </c>
    </row>
    <row r="1787" spans="1:14">
      <c r="A1787">
        <f t="shared" si="216"/>
        <v>0</v>
      </c>
      <c r="B1787">
        <f t="shared" si="217"/>
        <v>0</v>
      </c>
      <c r="C1787">
        <v>56</v>
      </c>
      <c r="D1787">
        <v>0</v>
      </c>
      <c r="E1787">
        <f t="shared" si="218"/>
        <v>-999</v>
      </c>
      <c r="F1787">
        <f>能力值计算器!G2</f>
        <v>0</v>
      </c>
      <c r="G1787">
        <f>ROUNDDOWN((能力值计算器!F4+能力值计算器!E4*2+ROUNDDOWN(C1787/4,0))*能力值计算器!C2/100+10+能力值计算器!C2,0)</f>
        <v>152</v>
      </c>
      <c r="H1787">
        <f>ROUNDDOWN(ROUNDDOWN(ROUNDDOWN(ROUNDDOWN(ROUNDDOWN((能力值计算器!F6+能力值计算器!E6*2+ROUNDDOWN(D1787/4,0))*能力值计算器!C2/100+5,0)*能力值计算器!H6,0)*能力值计算器!K6,0)*能力值计算器!L6,0)*VLOOKUP(能力值计算器!J6,能力变化对照表!A:B,2,0),0)</f>
        <v>85</v>
      </c>
      <c r="I1787">
        <f>ROUNDDOWN(ROUNDDOWN(ROUNDDOWN(ROUNDDOWN(ROUNDDOWN((能力值计算器!F8+能力值计算器!E8*2+ROUNDDOWN(E1787/4,0))*能力值计算器!C2/100+5,0)*能力值计算器!H8,0)*能力值计算器!K8,0)*能力值计算器!L8,0)*VLOOKUP(能力值计算器!J8,能力变化对照表!A:B,2,0),0)</f>
        <v>-39</v>
      </c>
      <c r="J1787">
        <f t="shared" si="219"/>
        <v>0</v>
      </c>
      <c r="K1787">
        <f t="shared" si="220"/>
        <v>-5928</v>
      </c>
      <c r="L1787">
        <f t="shared" si="221"/>
        <v>6992</v>
      </c>
      <c r="M1787">
        <f t="shared" si="222"/>
        <v>230.1</v>
      </c>
      <c r="N1787">
        <f t="shared" si="223"/>
        <v>1</v>
      </c>
    </row>
    <row r="1788" spans="1:14">
      <c r="A1788">
        <f t="shared" si="216"/>
        <v>0</v>
      </c>
      <c r="B1788">
        <f t="shared" si="217"/>
        <v>0</v>
      </c>
      <c r="C1788">
        <v>56</v>
      </c>
      <c r="D1788">
        <v>200</v>
      </c>
      <c r="E1788">
        <f t="shared" si="218"/>
        <v>-999</v>
      </c>
      <c r="F1788">
        <f>能力值计算器!G2</f>
        <v>0</v>
      </c>
      <c r="G1788">
        <f>ROUNDDOWN((能力值计算器!F4+能力值计算器!E4*2+ROUNDDOWN(C1788/4,0))*能力值计算器!C2/100+10+能力值计算器!C2,0)</f>
        <v>152</v>
      </c>
      <c r="H1788">
        <f>ROUNDDOWN(ROUNDDOWN(ROUNDDOWN(ROUNDDOWN(ROUNDDOWN((能力值计算器!F6+能力值计算器!E6*2+ROUNDDOWN(D1788/4,0))*能力值计算器!C2/100+5,0)*能力值计算器!H6,0)*能力值计算器!K6,0)*能力值计算器!L6,0)*VLOOKUP(能力值计算器!J6,能力变化对照表!A:B,2,0),0)</f>
        <v>110</v>
      </c>
      <c r="I1788">
        <f>ROUNDDOWN(ROUNDDOWN(ROUNDDOWN(ROUNDDOWN(ROUNDDOWN((能力值计算器!F8+能力值计算器!E8*2+ROUNDDOWN(E1788/4,0))*能力值计算器!C2/100+5,0)*能力值计算器!H8,0)*能力值计算器!K8,0)*能力值计算器!L8,0)*VLOOKUP(能力值计算器!J8,能力变化对照表!A:B,2,0),0)</f>
        <v>-39</v>
      </c>
      <c r="J1788">
        <f t="shared" si="219"/>
        <v>0</v>
      </c>
      <c r="K1788">
        <f t="shared" si="220"/>
        <v>-5928</v>
      </c>
      <c r="L1788">
        <f t="shared" si="221"/>
        <v>10792</v>
      </c>
      <c r="M1788">
        <f t="shared" si="222"/>
        <v>230.1</v>
      </c>
      <c r="N1788">
        <f t="shared" si="223"/>
        <v>1</v>
      </c>
    </row>
    <row r="1789" spans="1:14">
      <c r="A1789">
        <f t="shared" si="216"/>
        <v>0</v>
      </c>
      <c r="B1789">
        <f t="shared" si="217"/>
        <v>0</v>
      </c>
      <c r="C1789">
        <v>4</v>
      </c>
      <c r="D1789">
        <v>124</v>
      </c>
      <c r="E1789">
        <f t="shared" si="218"/>
        <v>-999</v>
      </c>
      <c r="F1789">
        <f>能力值计算器!G2</f>
        <v>0</v>
      </c>
      <c r="G1789">
        <f>ROUNDDOWN((能力值计算器!F4+能力值计算器!E4*2+ROUNDDOWN(C1789/4,0))*能力值计算器!C2/100+10+能力值计算器!C2,0)</f>
        <v>146</v>
      </c>
      <c r="H1789">
        <f>ROUNDDOWN(ROUNDDOWN(ROUNDDOWN(ROUNDDOWN(ROUNDDOWN((能力值计算器!F6+能力值计算器!E6*2+ROUNDDOWN(D1789/4,0))*能力值计算器!C2/100+5,0)*能力值计算器!H6,0)*能力值计算器!K6,0)*能力值计算器!L6,0)*VLOOKUP(能力值计算器!J6,能力变化对照表!A:B,2,0),0)</f>
        <v>101</v>
      </c>
      <c r="I1789">
        <f>ROUNDDOWN(ROUNDDOWN(ROUNDDOWN(ROUNDDOWN(ROUNDDOWN((能力值计算器!F8+能力值计算器!E8*2+ROUNDDOWN(E1789/4,0))*能力值计算器!C2/100+5,0)*能力值计算器!H8,0)*能力值计算器!K8,0)*能力值计算器!L8,0)*VLOOKUP(能力值计算器!J8,能力变化对照表!A:B,2,0),0)</f>
        <v>-39</v>
      </c>
      <c r="J1789">
        <f t="shared" si="219"/>
        <v>0</v>
      </c>
      <c r="K1789">
        <f t="shared" si="220"/>
        <v>-5694</v>
      </c>
      <c r="L1789">
        <f t="shared" si="221"/>
        <v>9052</v>
      </c>
      <c r="M1789">
        <f t="shared" si="222"/>
        <v>224.1</v>
      </c>
      <c r="N1789">
        <f t="shared" si="223"/>
        <v>1</v>
      </c>
    </row>
    <row r="1790" spans="1:14">
      <c r="A1790">
        <f t="shared" si="216"/>
        <v>0</v>
      </c>
      <c r="B1790">
        <f t="shared" si="217"/>
        <v>0</v>
      </c>
      <c r="C1790">
        <v>4</v>
      </c>
      <c r="D1790">
        <v>128</v>
      </c>
      <c r="E1790">
        <f t="shared" si="218"/>
        <v>-999</v>
      </c>
      <c r="F1790">
        <f>能力值计算器!G2</f>
        <v>0</v>
      </c>
      <c r="G1790">
        <f>ROUNDDOWN((能力值计算器!F4+能力值计算器!E4*2+ROUNDDOWN(C1790/4,0))*能力值计算器!C2/100+10+能力值计算器!C2,0)</f>
        <v>146</v>
      </c>
      <c r="H1790">
        <f>ROUNDDOWN(ROUNDDOWN(ROUNDDOWN(ROUNDDOWN(ROUNDDOWN((能力值计算器!F6+能力值计算器!E6*2+ROUNDDOWN(D1790/4,0))*能力值计算器!C2/100+5,0)*能力值计算器!H6,0)*能力值计算器!K6,0)*能力值计算器!L6,0)*VLOOKUP(能力值计算器!J6,能力变化对照表!A:B,2,0),0)</f>
        <v>101</v>
      </c>
      <c r="I1790">
        <f>ROUNDDOWN(ROUNDDOWN(ROUNDDOWN(ROUNDDOWN(ROUNDDOWN((能力值计算器!F8+能力值计算器!E8*2+ROUNDDOWN(E1790/4,0))*能力值计算器!C2/100+5,0)*能力值计算器!H8,0)*能力值计算器!K8,0)*能力值计算器!L8,0)*VLOOKUP(能力值计算器!J8,能力变化对照表!A:B,2,0),0)</f>
        <v>-39</v>
      </c>
      <c r="J1790">
        <f t="shared" si="219"/>
        <v>0</v>
      </c>
      <c r="K1790">
        <f t="shared" si="220"/>
        <v>-5694</v>
      </c>
      <c r="L1790">
        <f t="shared" si="221"/>
        <v>9052</v>
      </c>
      <c r="M1790">
        <f t="shared" si="222"/>
        <v>224.1</v>
      </c>
      <c r="N1790">
        <f t="shared" si="223"/>
        <v>1</v>
      </c>
    </row>
    <row r="1791" spans="1:14">
      <c r="A1791">
        <f t="shared" si="216"/>
        <v>0</v>
      </c>
      <c r="B1791">
        <f t="shared" si="217"/>
        <v>0</v>
      </c>
      <c r="C1791">
        <v>8</v>
      </c>
      <c r="D1791">
        <v>124</v>
      </c>
      <c r="E1791">
        <f t="shared" si="218"/>
        <v>-999</v>
      </c>
      <c r="F1791">
        <f>能力值计算器!G2</f>
        <v>0</v>
      </c>
      <c r="G1791">
        <f>ROUNDDOWN((能力值计算器!F4+能力值计算器!E4*2+ROUNDDOWN(C1791/4,0))*能力值计算器!C2/100+10+能力值计算器!C2,0)</f>
        <v>146</v>
      </c>
      <c r="H1791">
        <f>ROUNDDOWN(ROUNDDOWN(ROUNDDOWN(ROUNDDOWN(ROUNDDOWN((能力值计算器!F6+能力值计算器!E6*2+ROUNDDOWN(D1791/4,0))*能力值计算器!C2/100+5,0)*能力值计算器!H6,0)*能力值计算器!K6,0)*能力值计算器!L6,0)*VLOOKUP(能力值计算器!J6,能力变化对照表!A:B,2,0),0)</f>
        <v>101</v>
      </c>
      <c r="I1791">
        <f>ROUNDDOWN(ROUNDDOWN(ROUNDDOWN(ROUNDDOWN(ROUNDDOWN((能力值计算器!F8+能力值计算器!E8*2+ROUNDDOWN(E1791/4,0))*能力值计算器!C2/100+5,0)*能力值计算器!H8,0)*能力值计算器!K8,0)*能力值计算器!L8,0)*VLOOKUP(能力值计算器!J8,能力变化对照表!A:B,2,0),0)</f>
        <v>-39</v>
      </c>
      <c r="J1791">
        <f t="shared" si="219"/>
        <v>0</v>
      </c>
      <c r="K1791">
        <f t="shared" si="220"/>
        <v>-5694</v>
      </c>
      <c r="L1791">
        <f t="shared" si="221"/>
        <v>9052</v>
      </c>
      <c r="M1791">
        <f t="shared" si="222"/>
        <v>224.1</v>
      </c>
      <c r="N1791">
        <f t="shared" si="223"/>
        <v>1</v>
      </c>
    </row>
    <row r="1792" spans="1:14">
      <c r="A1792">
        <f t="shared" si="216"/>
        <v>0</v>
      </c>
      <c r="B1792">
        <f t="shared" si="217"/>
        <v>0</v>
      </c>
      <c r="C1792">
        <v>4</v>
      </c>
      <c r="D1792">
        <v>132</v>
      </c>
      <c r="E1792">
        <f t="shared" si="218"/>
        <v>-999</v>
      </c>
      <c r="F1792">
        <f>能力值计算器!G2</f>
        <v>0</v>
      </c>
      <c r="G1792">
        <f>ROUNDDOWN((能力值计算器!F4+能力值计算器!E4*2+ROUNDDOWN(C1792/4,0))*能力值计算器!C2/100+10+能力值计算器!C2,0)</f>
        <v>146</v>
      </c>
      <c r="H1792">
        <f>ROUNDDOWN(ROUNDDOWN(ROUNDDOWN(ROUNDDOWN(ROUNDDOWN((能力值计算器!F6+能力值计算器!E6*2+ROUNDDOWN(D1792/4,0))*能力值计算器!C2/100+5,0)*能力值计算器!H6,0)*能力值计算器!K6,0)*能力值计算器!L6,0)*VLOOKUP(能力值计算器!J6,能力变化对照表!A:B,2,0),0)</f>
        <v>102</v>
      </c>
      <c r="I1792">
        <f>ROUNDDOWN(ROUNDDOWN(ROUNDDOWN(ROUNDDOWN(ROUNDDOWN((能力值计算器!F8+能力值计算器!E8*2+ROUNDDOWN(E1792/4,0))*能力值计算器!C2/100+5,0)*能力值计算器!H8,0)*能力值计算器!K8,0)*能力值计算器!L8,0)*VLOOKUP(能力值计算器!J8,能力变化对照表!A:B,2,0),0)</f>
        <v>-39</v>
      </c>
      <c r="J1792">
        <f t="shared" si="219"/>
        <v>0</v>
      </c>
      <c r="K1792">
        <f t="shared" si="220"/>
        <v>-5694</v>
      </c>
      <c r="L1792">
        <f t="shared" si="221"/>
        <v>9198</v>
      </c>
      <c r="M1792">
        <f t="shared" si="222"/>
        <v>224.1</v>
      </c>
      <c r="N1792">
        <f t="shared" si="223"/>
        <v>1</v>
      </c>
    </row>
    <row r="1793" spans="1:14">
      <c r="A1793">
        <f t="shared" si="216"/>
        <v>0</v>
      </c>
      <c r="B1793">
        <f t="shared" si="217"/>
        <v>0</v>
      </c>
      <c r="C1793">
        <v>4</v>
      </c>
      <c r="D1793">
        <v>116</v>
      </c>
      <c r="E1793">
        <f t="shared" si="218"/>
        <v>-999</v>
      </c>
      <c r="F1793">
        <f>能力值计算器!G2</f>
        <v>0</v>
      </c>
      <c r="G1793">
        <f>ROUNDDOWN((能力值计算器!F4+能力值计算器!E4*2+ROUNDDOWN(C1793/4,0))*能力值计算器!C2/100+10+能力值计算器!C2,0)</f>
        <v>146</v>
      </c>
      <c r="H1793">
        <f>ROUNDDOWN(ROUNDDOWN(ROUNDDOWN(ROUNDDOWN(ROUNDDOWN((能力值计算器!F6+能力值计算器!E6*2+ROUNDDOWN(D1793/4,0))*能力值计算器!C2/100+5,0)*能力值计算器!H6,0)*能力值计算器!K6,0)*能力值计算器!L6,0)*VLOOKUP(能力值计算器!J6,能力变化对照表!A:B,2,0),0)</f>
        <v>100</v>
      </c>
      <c r="I1793">
        <f>ROUNDDOWN(ROUNDDOWN(ROUNDDOWN(ROUNDDOWN(ROUNDDOWN((能力值计算器!F8+能力值计算器!E8*2+ROUNDDOWN(E1793/4,0))*能力值计算器!C2/100+5,0)*能力值计算器!H8,0)*能力值计算器!K8,0)*能力值计算器!L8,0)*VLOOKUP(能力值计算器!J8,能力变化对照表!A:B,2,0),0)</f>
        <v>-39</v>
      </c>
      <c r="J1793">
        <f t="shared" si="219"/>
        <v>0</v>
      </c>
      <c r="K1793">
        <f t="shared" si="220"/>
        <v>-5694</v>
      </c>
      <c r="L1793">
        <f t="shared" si="221"/>
        <v>8906</v>
      </c>
      <c r="M1793">
        <f t="shared" si="222"/>
        <v>224.1</v>
      </c>
      <c r="N1793">
        <f t="shared" si="223"/>
        <v>1</v>
      </c>
    </row>
    <row r="1794" spans="1:14">
      <c r="A1794">
        <f t="shared" ref="A1794:A1857" si="224">IF(N1794=1,0,L1794+1/M1794)</f>
        <v>0</v>
      </c>
      <c r="B1794">
        <f t="shared" ref="B1794:B1857" si="225">IF(A1794=MAX(A:A),1,0)</f>
        <v>0</v>
      </c>
      <c r="C1794">
        <v>4</v>
      </c>
      <c r="D1794">
        <v>120</v>
      </c>
      <c r="E1794">
        <f t="shared" ref="E1794:E1857" si="226">IF(F1794-D1794-C1794&gt;253,-999,IF(F1794-D1794-C1794&lt;0,-999,F1794-D1794-C1794))</f>
        <v>-999</v>
      </c>
      <c r="F1794">
        <f>能力值计算器!G2</f>
        <v>0</v>
      </c>
      <c r="G1794">
        <f>ROUNDDOWN((能力值计算器!F4+能力值计算器!E4*2+ROUNDDOWN(C1794/4,0))*能力值计算器!C2/100+10+能力值计算器!C2,0)</f>
        <v>146</v>
      </c>
      <c r="H1794">
        <f>ROUNDDOWN(ROUNDDOWN(ROUNDDOWN(ROUNDDOWN(ROUNDDOWN((能力值计算器!F6+能力值计算器!E6*2+ROUNDDOWN(D1794/4,0))*能力值计算器!C2/100+5,0)*能力值计算器!H6,0)*能力值计算器!K6,0)*能力值计算器!L6,0)*VLOOKUP(能力值计算器!J6,能力变化对照表!A:B,2,0),0)</f>
        <v>100</v>
      </c>
      <c r="I1794">
        <f>ROUNDDOWN(ROUNDDOWN(ROUNDDOWN(ROUNDDOWN(ROUNDDOWN((能力值计算器!F8+能力值计算器!E8*2+ROUNDDOWN(E1794/4,0))*能力值计算器!C2/100+5,0)*能力值计算器!H8,0)*能力值计算器!K8,0)*能力值计算器!L8,0)*VLOOKUP(能力值计算器!J8,能力变化对照表!A:B,2,0),0)</f>
        <v>-39</v>
      </c>
      <c r="J1794">
        <f t="shared" ref="J1794:J1857" si="227">IF(E1794&lt;0,0,G1794*H1794)</f>
        <v>0</v>
      </c>
      <c r="K1794">
        <f t="shared" ref="K1794:K1857" si="228">G1794*I1794</f>
        <v>-5694</v>
      </c>
      <c r="L1794">
        <f t="shared" ref="L1794:L1857" si="229">(H1794+I1794)*G1794</f>
        <v>8906</v>
      </c>
      <c r="M1794">
        <f t="shared" ref="M1794:M1857" si="230">IF(H1794+I1794-G1794&lt;0,G1794-H1794-I1794,H1794+I1794-G1794)+IF(H1794-I1794&lt;0,I1794-H1794,H1794-I1794)+0.1</f>
        <v>224.1</v>
      </c>
      <c r="N1794">
        <f t="shared" ref="N1794:N1857" si="231">IF(E1794&lt;0,1,0)</f>
        <v>1</v>
      </c>
    </row>
    <row r="1795" spans="1:14">
      <c r="A1795">
        <f t="shared" si="224"/>
        <v>0</v>
      </c>
      <c r="B1795">
        <f t="shared" si="225"/>
        <v>0</v>
      </c>
      <c r="C1795">
        <v>8</v>
      </c>
      <c r="D1795">
        <v>116</v>
      </c>
      <c r="E1795">
        <f t="shared" si="226"/>
        <v>-999</v>
      </c>
      <c r="F1795">
        <f>能力值计算器!G2</f>
        <v>0</v>
      </c>
      <c r="G1795">
        <f>ROUNDDOWN((能力值计算器!F4+能力值计算器!E4*2+ROUNDDOWN(C1795/4,0))*能力值计算器!C2/100+10+能力值计算器!C2,0)</f>
        <v>146</v>
      </c>
      <c r="H1795">
        <f>ROUNDDOWN(ROUNDDOWN(ROUNDDOWN(ROUNDDOWN(ROUNDDOWN((能力值计算器!F6+能力值计算器!E6*2+ROUNDDOWN(D1795/4,0))*能力值计算器!C2/100+5,0)*能力值计算器!H6,0)*能力值计算器!K6,0)*能力值计算器!L6,0)*VLOOKUP(能力值计算器!J6,能力变化对照表!A:B,2,0),0)</f>
        <v>100</v>
      </c>
      <c r="I1795">
        <f>ROUNDDOWN(ROUNDDOWN(ROUNDDOWN(ROUNDDOWN(ROUNDDOWN((能力值计算器!F8+能力值计算器!E8*2+ROUNDDOWN(E1795/4,0))*能力值计算器!C2/100+5,0)*能力值计算器!H8,0)*能力值计算器!K8,0)*能力值计算器!L8,0)*VLOOKUP(能力值计算器!J8,能力变化对照表!A:B,2,0),0)</f>
        <v>-39</v>
      </c>
      <c r="J1795">
        <f t="shared" si="227"/>
        <v>0</v>
      </c>
      <c r="K1795">
        <f t="shared" si="228"/>
        <v>-5694</v>
      </c>
      <c r="L1795">
        <f t="shared" si="229"/>
        <v>8906</v>
      </c>
      <c r="M1795">
        <f t="shared" si="230"/>
        <v>224.1</v>
      </c>
      <c r="N1795">
        <f t="shared" si="231"/>
        <v>1</v>
      </c>
    </row>
    <row r="1796" spans="1:14">
      <c r="A1796">
        <f t="shared" si="224"/>
        <v>0</v>
      </c>
      <c r="B1796">
        <f t="shared" si="225"/>
        <v>0</v>
      </c>
      <c r="C1796">
        <v>4</v>
      </c>
      <c r="D1796">
        <v>136</v>
      </c>
      <c r="E1796">
        <f t="shared" si="226"/>
        <v>-999</v>
      </c>
      <c r="F1796">
        <f>能力值计算器!G2</f>
        <v>0</v>
      </c>
      <c r="G1796">
        <f>ROUNDDOWN((能力值计算器!F4+能力值计算器!E4*2+ROUNDDOWN(C1796/4,0))*能力值计算器!C2/100+10+能力值计算器!C2,0)</f>
        <v>146</v>
      </c>
      <c r="H1796">
        <f>ROUNDDOWN(ROUNDDOWN(ROUNDDOWN(ROUNDDOWN(ROUNDDOWN((能力值计算器!F6+能力值计算器!E6*2+ROUNDDOWN(D1796/4,0))*能力值计算器!C2/100+5,0)*能力值计算器!H6,0)*能力值计算器!K6,0)*能力值计算器!L6,0)*VLOOKUP(能力值计算器!J6,能力变化对照表!A:B,2,0),0)</f>
        <v>102</v>
      </c>
      <c r="I1796">
        <f>ROUNDDOWN(ROUNDDOWN(ROUNDDOWN(ROUNDDOWN(ROUNDDOWN((能力值计算器!F8+能力值计算器!E8*2+ROUNDDOWN(E1796/4,0))*能力值计算器!C2/100+5,0)*能力值计算器!H8,0)*能力值计算器!K8,0)*能力值计算器!L8,0)*VLOOKUP(能力值计算器!J8,能力变化对照表!A:B,2,0),0)</f>
        <v>-39</v>
      </c>
      <c r="J1796">
        <f t="shared" si="227"/>
        <v>0</v>
      </c>
      <c r="K1796">
        <f t="shared" si="228"/>
        <v>-5694</v>
      </c>
      <c r="L1796">
        <f t="shared" si="229"/>
        <v>9198</v>
      </c>
      <c r="M1796">
        <f t="shared" si="230"/>
        <v>224.1</v>
      </c>
      <c r="N1796">
        <f t="shared" si="231"/>
        <v>1</v>
      </c>
    </row>
    <row r="1797" spans="1:14">
      <c r="A1797">
        <f t="shared" si="224"/>
        <v>0</v>
      </c>
      <c r="B1797">
        <f t="shared" si="225"/>
        <v>0</v>
      </c>
      <c r="C1797">
        <v>8</v>
      </c>
      <c r="D1797">
        <v>132</v>
      </c>
      <c r="E1797">
        <f t="shared" si="226"/>
        <v>-999</v>
      </c>
      <c r="F1797">
        <f>能力值计算器!G2</f>
        <v>0</v>
      </c>
      <c r="G1797">
        <f>ROUNDDOWN((能力值计算器!F4+能力值计算器!E4*2+ROUNDDOWN(C1797/4,0))*能力值计算器!C2/100+10+能力值计算器!C2,0)</f>
        <v>146</v>
      </c>
      <c r="H1797">
        <f>ROUNDDOWN(ROUNDDOWN(ROUNDDOWN(ROUNDDOWN(ROUNDDOWN((能力值计算器!F6+能力值计算器!E6*2+ROUNDDOWN(D1797/4,0))*能力值计算器!C2/100+5,0)*能力值计算器!H6,0)*能力值计算器!K6,0)*能力值计算器!L6,0)*VLOOKUP(能力值计算器!J6,能力变化对照表!A:B,2,0),0)</f>
        <v>102</v>
      </c>
      <c r="I1797">
        <f>ROUNDDOWN(ROUNDDOWN(ROUNDDOWN(ROUNDDOWN(ROUNDDOWN((能力值计算器!F8+能力值计算器!E8*2+ROUNDDOWN(E1797/4,0))*能力值计算器!C2/100+5,0)*能力值计算器!H8,0)*能力值计算器!K8,0)*能力值计算器!L8,0)*VLOOKUP(能力值计算器!J8,能力变化对照表!A:B,2,0),0)</f>
        <v>-39</v>
      </c>
      <c r="J1797">
        <f t="shared" si="227"/>
        <v>0</v>
      </c>
      <c r="K1797">
        <f t="shared" si="228"/>
        <v>-5694</v>
      </c>
      <c r="L1797">
        <f t="shared" si="229"/>
        <v>9198</v>
      </c>
      <c r="M1797">
        <f t="shared" si="230"/>
        <v>224.1</v>
      </c>
      <c r="N1797">
        <f t="shared" si="231"/>
        <v>1</v>
      </c>
    </row>
    <row r="1798" spans="1:14">
      <c r="A1798">
        <f t="shared" si="224"/>
        <v>0</v>
      </c>
      <c r="B1798">
        <f t="shared" si="225"/>
        <v>0</v>
      </c>
      <c r="C1798">
        <v>4</v>
      </c>
      <c r="D1798">
        <v>140</v>
      </c>
      <c r="E1798">
        <f t="shared" si="226"/>
        <v>-999</v>
      </c>
      <c r="F1798">
        <f>能力值计算器!G2</f>
        <v>0</v>
      </c>
      <c r="G1798">
        <f>ROUNDDOWN((能力值计算器!F4+能力值计算器!E4*2+ROUNDDOWN(C1798/4,0))*能力值计算器!C2/100+10+能力值计算器!C2,0)</f>
        <v>146</v>
      </c>
      <c r="H1798">
        <f>ROUNDDOWN(ROUNDDOWN(ROUNDDOWN(ROUNDDOWN(ROUNDDOWN((能力值计算器!F6+能力值计算器!E6*2+ROUNDDOWN(D1798/4,0))*能力值计算器!C2/100+5,0)*能力值计算器!H6,0)*能力值计算器!K6,0)*能力值计算器!L6,0)*VLOOKUP(能力值计算器!J6,能力变化对照表!A:B,2,0),0)</f>
        <v>103</v>
      </c>
      <c r="I1798">
        <f>ROUNDDOWN(ROUNDDOWN(ROUNDDOWN(ROUNDDOWN(ROUNDDOWN((能力值计算器!F8+能力值计算器!E8*2+ROUNDDOWN(E1798/4,0))*能力值计算器!C2/100+5,0)*能力值计算器!H8,0)*能力值计算器!K8,0)*能力值计算器!L8,0)*VLOOKUP(能力值计算器!J8,能力变化对照表!A:B,2,0),0)</f>
        <v>-39</v>
      </c>
      <c r="J1798">
        <f t="shared" si="227"/>
        <v>0</v>
      </c>
      <c r="K1798">
        <f t="shared" si="228"/>
        <v>-5694</v>
      </c>
      <c r="L1798">
        <f t="shared" si="229"/>
        <v>9344</v>
      </c>
      <c r="M1798">
        <f t="shared" si="230"/>
        <v>224.1</v>
      </c>
      <c r="N1798">
        <f t="shared" si="231"/>
        <v>1</v>
      </c>
    </row>
    <row r="1799" spans="1:14">
      <c r="A1799">
        <f t="shared" si="224"/>
        <v>0</v>
      </c>
      <c r="B1799">
        <f t="shared" si="225"/>
        <v>0</v>
      </c>
      <c r="C1799">
        <v>4</v>
      </c>
      <c r="D1799">
        <v>108</v>
      </c>
      <c r="E1799">
        <f t="shared" si="226"/>
        <v>-999</v>
      </c>
      <c r="F1799">
        <f>能力值计算器!G2</f>
        <v>0</v>
      </c>
      <c r="G1799">
        <f>ROUNDDOWN((能力值计算器!F4+能力值计算器!E4*2+ROUNDDOWN(C1799/4,0))*能力值计算器!C2/100+10+能力值计算器!C2,0)</f>
        <v>146</v>
      </c>
      <c r="H1799">
        <f>ROUNDDOWN(ROUNDDOWN(ROUNDDOWN(ROUNDDOWN(ROUNDDOWN((能力值计算器!F6+能力值计算器!E6*2+ROUNDDOWN(D1799/4,0))*能力值计算器!C2/100+5,0)*能力值计算器!H6,0)*能力值计算器!K6,0)*能力值计算器!L6,0)*VLOOKUP(能力值计算器!J6,能力变化对照表!A:B,2,0),0)</f>
        <v>99</v>
      </c>
      <c r="I1799">
        <f>ROUNDDOWN(ROUNDDOWN(ROUNDDOWN(ROUNDDOWN(ROUNDDOWN((能力值计算器!F8+能力值计算器!E8*2+ROUNDDOWN(E1799/4,0))*能力值计算器!C2/100+5,0)*能力值计算器!H8,0)*能力值计算器!K8,0)*能力值计算器!L8,0)*VLOOKUP(能力值计算器!J8,能力变化对照表!A:B,2,0),0)</f>
        <v>-39</v>
      </c>
      <c r="J1799">
        <f t="shared" si="227"/>
        <v>0</v>
      </c>
      <c r="K1799">
        <f t="shared" si="228"/>
        <v>-5694</v>
      </c>
      <c r="L1799">
        <f t="shared" si="229"/>
        <v>8760</v>
      </c>
      <c r="M1799">
        <f t="shared" si="230"/>
        <v>224.1</v>
      </c>
      <c r="N1799">
        <f t="shared" si="231"/>
        <v>1</v>
      </c>
    </row>
    <row r="1800" spans="1:14">
      <c r="A1800">
        <f t="shared" si="224"/>
        <v>0</v>
      </c>
      <c r="B1800">
        <f t="shared" si="225"/>
        <v>0</v>
      </c>
      <c r="C1800">
        <v>4</v>
      </c>
      <c r="D1800">
        <v>112</v>
      </c>
      <c r="E1800">
        <f t="shared" si="226"/>
        <v>-999</v>
      </c>
      <c r="F1800">
        <f>能力值计算器!G2</f>
        <v>0</v>
      </c>
      <c r="G1800">
        <f>ROUNDDOWN((能力值计算器!F4+能力值计算器!E4*2+ROUNDDOWN(C1800/4,0))*能力值计算器!C2/100+10+能力值计算器!C2,0)</f>
        <v>146</v>
      </c>
      <c r="H1800">
        <f>ROUNDDOWN(ROUNDDOWN(ROUNDDOWN(ROUNDDOWN(ROUNDDOWN((能力值计算器!F6+能力值计算器!E6*2+ROUNDDOWN(D1800/4,0))*能力值计算器!C2/100+5,0)*能力值计算器!H6,0)*能力值计算器!K6,0)*能力值计算器!L6,0)*VLOOKUP(能力值计算器!J6,能力变化对照表!A:B,2,0),0)</f>
        <v>99</v>
      </c>
      <c r="I1800">
        <f>ROUNDDOWN(ROUNDDOWN(ROUNDDOWN(ROUNDDOWN(ROUNDDOWN((能力值计算器!F8+能力值计算器!E8*2+ROUNDDOWN(E1800/4,0))*能力值计算器!C2/100+5,0)*能力值计算器!H8,0)*能力值计算器!K8,0)*能力值计算器!L8,0)*VLOOKUP(能力值计算器!J8,能力变化对照表!A:B,2,0),0)</f>
        <v>-39</v>
      </c>
      <c r="J1800">
        <f t="shared" si="227"/>
        <v>0</v>
      </c>
      <c r="K1800">
        <f t="shared" si="228"/>
        <v>-5694</v>
      </c>
      <c r="L1800">
        <f t="shared" si="229"/>
        <v>8760</v>
      </c>
      <c r="M1800">
        <f t="shared" si="230"/>
        <v>224.1</v>
      </c>
      <c r="N1800">
        <f t="shared" si="231"/>
        <v>1</v>
      </c>
    </row>
    <row r="1801" spans="1:14">
      <c r="A1801">
        <f t="shared" si="224"/>
        <v>0</v>
      </c>
      <c r="B1801">
        <f t="shared" si="225"/>
        <v>0</v>
      </c>
      <c r="C1801">
        <v>8</v>
      </c>
      <c r="D1801">
        <v>108</v>
      </c>
      <c r="E1801">
        <f t="shared" si="226"/>
        <v>-999</v>
      </c>
      <c r="F1801">
        <f>能力值计算器!G2</f>
        <v>0</v>
      </c>
      <c r="G1801">
        <f>ROUNDDOWN((能力值计算器!F4+能力值计算器!E4*2+ROUNDDOWN(C1801/4,0))*能力值计算器!C2/100+10+能力值计算器!C2,0)</f>
        <v>146</v>
      </c>
      <c r="H1801">
        <f>ROUNDDOWN(ROUNDDOWN(ROUNDDOWN(ROUNDDOWN(ROUNDDOWN((能力值计算器!F6+能力值计算器!E6*2+ROUNDDOWN(D1801/4,0))*能力值计算器!C2/100+5,0)*能力值计算器!H6,0)*能力值计算器!K6,0)*能力值计算器!L6,0)*VLOOKUP(能力值计算器!J6,能力变化对照表!A:B,2,0),0)</f>
        <v>99</v>
      </c>
      <c r="I1801">
        <f>ROUNDDOWN(ROUNDDOWN(ROUNDDOWN(ROUNDDOWN(ROUNDDOWN((能力值计算器!F8+能力值计算器!E8*2+ROUNDDOWN(E1801/4,0))*能力值计算器!C2/100+5,0)*能力值计算器!H8,0)*能力值计算器!K8,0)*能力值计算器!L8,0)*VLOOKUP(能力值计算器!J8,能力变化对照表!A:B,2,0),0)</f>
        <v>-39</v>
      </c>
      <c r="J1801">
        <f t="shared" si="227"/>
        <v>0</v>
      </c>
      <c r="K1801">
        <f t="shared" si="228"/>
        <v>-5694</v>
      </c>
      <c r="L1801">
        <f t="shared" si="229"/>
        <v>8760</v>
      </c>
      <c r="M1801">
        <f t="shared" si="230"/>
        <v>224.1</v>
      </c>
      <c r="N1801">
        <f t="shared" si="231"/>
        <v>1</v>
      </c>
    </row>
    <row r="1802" spans="1:14">
      <c r="A1802">
        <f t="shared" si="224"/>
        <v>0</v>
      </c>
      <c r="B1802">
        <f t="shared" si="225"/>
        <v>0</v>
      </c>
      <c r="C1802">
        <v>4</v>
      </c>
      <c r="D1802">
        <v>144</v>
      </c>
      <c r="E1802">
        <f t="shared" si="226"/>
        <v>-999</v>
      </c>
      <c r="F1802">
        <f>能力值计算器!G2</f>
        <v>0</v>
      </c>
      <c r="G1802">
        <f>ROUNDDOWN((能力值计算器!F4+能力值计算器!E4*2+ROUNDDOWN(C1802/4,0))*能力值计算器!C2/100+10+能力值计算器!C2,0)</f>
        <v>146</v>
      </c>
      <c r="H1802">
        <f>ROUNDDOWN(ROUNDDOWN(ROUNDDOWN(ROUNDDOWN(ROUNDDOWN((能力值计算器!F6+能力值计算器!E6*2+ROUNDDOWN(D1802/4,0))*能力值计算器!C2/100+5,0)*能力值计算器!H6,0)*能力值计算器!K6,0)*能力值计算器!L6,0)*VLOOKUP(能力值计算器!J6,能力变化对照表!A:B,2,0),0)</f>
        <v>103</v>
      </c>
      <c r="I1802">
        <f>ROUNDDOWN(ROUNDDOWN(ROUNDDOWN(ROUNDDOWN(ROUNDDOWN((能力值计算器!F8+能力值计算器!E8*2+ROUNDDOWN(E1802/4,0))*能力值计算器!C2/100+5,0)*能力值计算器!H8,0)*能力值计算器!K8,0)*能力值计算器!L8,0)*VLOOKUP(能力值计算器!J8,能力变化对照表!A:B,2,0),0)</f>
        <v>-39</v>
      </c>
      <c r="J1802">
        <f t="shared" si="227"/>
        <v>0</v>
      </c>
      <c r="K1802">
        <f t="shared" si="228"/>
        <v>-5694</v>
      </c>
      <c r="L1802">
        <f t="shared" si="229"/>
        <v>9344</v>
      </c>
      <c r="M1802">
        <f t="shared" si="230"/>
        <v>224.1</v>
      </c>
      <c r="N1802">
        <f t="shared" si="231"/>
        <v>1</v>
      </c>
    </row>
    <row r="1803" spans="1:14">
      <c r="A1803">
        <f t="shared" si="224"/>
        <v>0</v>
      </c>
      <c r="B1803">
        <f t="shared" si="225"/>
        <v>0</v>
      </c>
      <c r="C1803">
        <v>8</v>
      </c>
      <c r="D1803">
        <v>140</v>
      </c>
      <c r="E1803">
        <f t="shared" si="226"/>
        <v>-999</v>
      </c>
      <c r="F1803">
        <f>能力值计算器!G2</f>
        <v>0</v>
      </c>
      <c r="G1803">
        <f>ROUNDDOWN((能力值计算器!F4+能力值计算器!E4*2+ROUNDDOWN(C1803/4,0))*能力值计算器!C2/100+10+能力值计算器!C2,0)</f>
        <v>146</v>
      </c>
      <c r="H1803">
        <f>ROUNDDOWN(ROUNDDOWN(ROUNDDOWN(ROUNDDOWN(ROUNDDOWN((能力值计算器!F6+能力值计算器!E6*2+ROUNDDOWN(D1803/4,0))*能力值计算器!C2/100+5,0)*能力值计算器!H6,0)*能力值计算器!K6,0)*能力值计算器!L6,0)*VLOOKUP(能力值计算器!J6,能力变化对照表!A:B,2,0),0)</f>
        <v>103</v>
      </c>
      <c r="I1803">
        <f>ROUNDDOWN(ROUNDDOWN(ROUNDDOWN(ROUNDDOWN(ROUNDDOWN((能力值计算器!F8+能力值计算器!E8*2+ROUNDDOWN(E1803/4,0))*能力值计算器!C2/100+5,0)*能力值计算器!H8,0)*能力值计算器!K8,0)*能力值计算器!L8,0)*VLOOKUP(能力值计算器!J8,能力变化对照表!A:B,2,0),0)</f>
        <v>-39</v>
      </c>
      <c r="J1803">
        <f t="shared" si="227"/>
        <v>0</v>
      </c>
      <c r="K1803">
        <f t="shared" si="228"/>
        <v>-5694</v>
      </c>
      <c r="L1803">
        <f t="shared" si="229"/>
        <v>9344</v>
      </c>
      <c r="M1803">
        <f t="shared" si="230"/>
        <v>224.1</v>
      </c>
      <c r="N1803">
        <f t="shared" si="231"/>
        <v>1</v>
      </c>
    </row>
    <row r="1804" spans="1:14">
      <c r="A1804">
        <f t="shared" si="224"/>
        <v>0</v>
      </c>
      <c r="B1804">
        <f t="shared" si="225"/>
        <v>0</v>
      </c>
      <c r="C1804">
        <v>4</v>
      </c>
      <c r="D1804">
        <v>148</v>
      </c>
      <c r="E1804">
        <f t="shared" si="226"/>
        <v>-999</v>
      </c>
      <c r="F1804">
        <f>能力值计算器!G2</f>
        <v>0</v>
      </c>
      <c r="G1804">
        <f>ROUNDDOWN((能力值计算器!F4+能力值计算器!E4*2+ROUNDDOWN(C1804/4,0))*能力值计算器!C2/100+10+能力值计算器!C2,0)</f>
        <v>146</v>
      </c>
      <c r="H1804">
        <f>ROUNDDOWN(ROUNDDOWN(ROUNDDOWN(ROUNDDOWN(ROUNDDOWN((能力值计算器!F6+能力值计算器!E6*2+ROUNDDOWN(D1804/4,0))*能力值计算器!C2/100+5,0)*能力值计算器!H6,0)*能力值计算器!K6,0)*能力值计算器!L6,0)*VLOOKUP(能力值计算器!J6,能力变化对照表!A:B,2,0),0)</f>
        <v>104</v>
      </c>
      <c r="I1804">
        <f>ROUNDDOWN(ROUNDDOWN(ROUNDDOWN(ROUNDDOWN(ROUNDDOWN((能力值计算器!F8+能力值计算器!E8*2+ROUNDDOWN(E1804/4,0))*能力值计算器!C2/100+5,0)*能力值计算器!H8,0)*能力值计算器!K8,0)*能力值计算器!L8,0)*VLOOKUP(能力值计算器!J8,能力变化对照表!A:B,2,0),0)</f>
        <v>-39</v>
      </c>
      <c r="J1804">
        <f t="shared" si="227"/>
        <v>0</v>
      </c>
      <c r="K1804">
        <f t="shared" si="228"/>
        <v>-5694</v>
      </c>
      <c r="L1804">
        <f t="shared" si="229"/>
        <v>9490</v>
      </c>
      <c r="M1804">
        <f t="shared" si="230"/>
        <v>224.1</v>
      </c>
      <c r="N1804">
        <f t="shared" si="231"/>
        <v>1</v>
      </c>
    </row>
    <row r="1805" spans="1:14">
      <c r="A1805">
        <f t="shared" si="224"/>
        <v>0</v>
      </c>
      <c r="B1805">
        <f t="shared" si="225"/>
        <v>0</v>
      </c>
      <c r="C1805">
        <v>4</v>
      </c>
      <c r="D1805">
        <v>100</v>
      </c>
      <c r="E1805">
        <f t="shared" si="226"/>
        <v>-999</v>
      </c>
      <c r="F1805">
        <f>能力值计算器!G2</f>
        <v>0</v>
      </c>
      <c r="G1805">
        <f>ROUNDDOWN((能力值计算器!F4+能力值计算器!E4*2+ROUNDDOWN(C1805/4,0))*能力值计算器!C2/100+10+能力值计算器!C2,0)</f>
        <v>146</v>
      </c>
      <c r="H1805">
        <f>ROUNDDOWN(ROUNDDOWN(ROUNDDOWN(ROUNDDOWN(ROUNDDOWN((能力值计算器!F6+能力值计算器!E6*2+ROUNDDOWN(D1805/4,0))*能力值计算器!C2/100+5,0)*能力值计算器!H6,0)*能力值计算器!K6,0)*能力值计算器!L6,0)*VLOOKUP(能力值计算器!J6,能力变化对照表!A:B,2,0),0)</f>
        <v>98</v>
      </c>
      <c r="I1805">
        <f>ROUNDDOWN(ROUNDDOWN(ROUNDDOWN(ROUNDDOWN(ROUNDDOWN((能力值计算器!F8+能力值计算器!E8*2+ROUNDDOWN(E1805/4,0))*能力值计算器!C2/100+5,0)*能力值计算器!H8,0)*能力值计算器!K8,0)*能力值计算器!L8,0)*VLOOKUP(能力值计算器!J8,能力变化对照表!A:B,2,0),0)</f>
        <v>-39</v>
      </c>
      <c r="J1805">
        <f t="shared" si="227"/>
        <v>0</v>
      </c>
      <c r="K1805">
        <f t="shared" si="228"/>
        <v>-5694</v>
      </c>
      <c r="L1805">
        <f t="shared" si="229"/>
        <v>8614</v>
      </c>
      <c r="M1805">
        <f t="shared" si="230"/>
        <v>224.1</v>
      </c>
      <c r="N1805">
        <f t="shared" si="231"/>
        <v>1</v>
      </c>
    </row>
    <row r="1806" spans="1:14">
      <c r="A1806">
        <f t="shared" si="224"/>
        <v>0</v>
      </c>
      <c r="B1806">
        <f t="shared" si="225"/>
        <v>0</v>
      </c>
      <c r="C1806">
        <v>4</v>
      </c>
      <c r="D1806">
        <v>104</v>
      </c>
      <c r="E1806">
        <f t="shared" si="226"/>
        <v>-999</v>
      </c>
      <c r="F1806">
        <f>能力值计算器!G2</f>
        <v>0</v>
      </c>
      <c r="G1806">
        <f>ROUNDDOWN((能力值计算器!F4+能力值计算器!E4*2+ROUNDDOWN(C1806/4,0))*能力值计算器!C2/100+10+能力值计算器!C2,0)</f>
        <v>146</v>
      </c>
      <c r="H1806">
        <f>ROUNDDOWN(ROUNDDOWN(ROUNDDOWN(ROUNDDOWN(ROUNDDOWN((能力值计算器!F6+能力值计算器!E6*2+ROUNDDOWN(D1806/4,0))*能力值计算器!C2/100+5,0)*能力值计算器!H6,0)*能力值计算器!K6,0)*能力值计算器!L6,0)*VLOOKUP(能力值计算器!J6,能力变化对照表!A:B,2,0),0)</f>
        <v>98</v>
      </c>
      <c r="I1806">
        <f>ROUNDDOWN(ROUNDDOWN(ROUNDDOWN(ROUNDDOWN(ROUNDDOWN((能力值计算器!F8+能力值计算器!E8*2+ROUNDDOWN(E1806/4,0))*能力值计算器!C2/100+5,0)*能力值计算器!H8,0)*能力值计算器!K8,0)*能力值计算器!L8,0)*VLOOKUP(能力值计算器!J8,能力变化对照表!A:B,2,0),0)</f>
        <v>-39</v>
      </c>
      <c r="J1806">
        <f t="shared" si="227"/>
        <v>0</v>
      </c>
      <c r="K1806">
        <f t="shared" si="228"/>
        <v>-5694</v>
      </c>
      <c r="L1806">
        <f t="shared" si="229"/>
        <v>8614</v>
      </c>
      <c r="M1806">
        <f t="shared" si="230"/>
        <v>224.1</v>
      </c>
      <c r="N1806">
        <f t="shared" si="231"/>
        <v>1</v>
      </c>
    </row>
    <row r="1807" spans="1:14">
      <c r="A1807">
        <f t="shared" si="224"/>
        <v>0</v>
      </c>
      <c r="B1807">
        <f t="shared" si="225"/>
        <v>0</v>
      </c>
      <c r="C1807">
        <v>8</v>
      </c>
      <c r="D1807">
        <v>100</v>
      </c>
      <c r="E1807">
        <f t="shared" si="226"/>
        <v>-999</v>
      </c>
      <c r="F1807">
        <f>能力值计算器!G2</f>
        <v>0</v>
      </c>
      <c r="G1807">
        <f>ROUNDDOWN((能力值计算器!F4+能力值计算器!E4*2+ROUNDDOWN(C1807/4,0))*能力值计算器!C2/100+10+能力值计算器!C2,0)</f>
        <v>146</v>
      </c>
      <c r="H1807">
        <f>ROUNDDOWN(ROUNDDOWN(ROUNDDOWN(ROUNDDOWN(ROUNDDOWN((能力值计算器!F6+能力值计算器!E6*2+ROUNDDOWN(D1807/4,0))*能力值计算器!C2/100+5,0)*能力值计算器!H6,0)*能力值计算器!K6,0)*能力值计算器!L6,0)*VLOOKUP(能力值计算器!J6,能力变化对照表!A:B,2,0),0)</f>
        <v>98</v>
      </c>
      <c r="I1807">
        <f>ROUNDDOWN(ROUNDDOWN(ROUNDDOWN(ROUNDDOWN(ROUNDDOWN((能力值计算器!F8+能力值计算器!E8*2+ROUNDDOWN(E1807/4,0))*能力值计算器!C2/100+5,0)*能力值计算器!H8,0)*能力值计算器!K8,0)*能力值计算器!L8,0)*VLOOKUP(能力值计算器!J8,能力变化对照表!A:B,2,0),0)</f>
        <v>-39</v>
      </c>
      <c r="J1807">
        <f t="shared" si="227"/>
        <v>0</v>
      </c>
      <c r="K1807">
        <f t="shared" si="228"/>
        <v>-5694</v>
      </c>
      <c r="L1807">
        <f t="shared" si="229"/>
        <v>8614</v>
      </c>
      <c r="M1807">
        <f t="shared" si="230"/>
        <v>224.1</v>
      </c>
      <c r="N1807">
        <f t="shared" si="231"/>
        <v>1</v>
      </c>
    </row>
    <row r="1808" spans="1:14">
      <c r="A1808">
        <f t="shared" si="224"/>
        <v>0</v>
      </c>
      <c r="B1808">
        <f t="shared" si="225"/>
        <v>0</v>
      </c>
      <c r="C1808">
        <v>4</v>
      </c>
      <c r="D1808">
        <v>152</v>
      </c>
      <c r="E1808">
        <f t="shared" si="226"/>
        <v>-999</v>
      </c>
      <c r="F1808">
        <f>能力值计算器!G2</f>
        <v>0</v>
      </c>
      <c r="G1808">
        <f>ROUNDDOWN((能力值计算器!F4+能力值计算器!E4*2+ROUNDDOWN(C1808/4,0))*能力值计算器!C2/100+10+能力值计算器!C2,0)</f>
        <v>146</v>
      </c>
      <c r="H1808">
        <f>ROUNDDOWN(ROUNDDOWN(ROUNDDOWN(ROUNDDOWN(ROUNDDOWN((能力值计算器!F6+能力值计算器!E6*2+ROUNDDOWN(D1808/4,0))*能力值计算器!C2/100+5,0)*能力值计算器!H6,0)*能力值计算器!K6,0)*能力值计算器!L6,0)*VLOOKUP(能力值计算器!J6,能力变化对照表!A:B,2,0),0)</f>
        <v>104</v>
      </c>
      <c r="I1808">
        <f>ROUNDDOWN(ROUNDDOWN(ROUNDDOWN(ROUNDDOWN(ROUNDDOWN((能力值计算器!F8+能力值计算器!E8*2+ROUNDDOWN(E1808/4,0))*能力值计算器!C2/100+5,0)*能力值计算器!H8,0)*能力值计算器!K8,0)*能力值计算器!L8,0)*VLOOKUP(能力值计算器!J8,能力变化对照表!A:B,2,0),0)</f>
        <v>-39</v>
      </c>
      <c r="J1808">
        <f t="shared" si="227"/>
        <v>0</v>
      </c>
      <c r="K1808">
        <f t="shared" si="228"/>
        <v>-5694</v>
      </c>
      <c r="L1808">
        <f t="shared" si="229"/>
        <v>9490</v>
      </c>
      <c r="M1808">
        <f t="shared" si="230"/>
        <v>224.1</v>
      </c>
      <c r="N1808">
        <f t="shared" si="231"/>
        <v>1</v>
      </c>
    </row>
    <row r="1809" spans="1:14">
      <c r="A1809">
        <f t="shared" si="224"/>
        <v>0</v>
      </c>
      <c r="B1809">
        <f t="shared" si="225"/>
        <v>0</v>
      </c>
      <c r="C1809">
        <v>8</v>
      </c>
      <c r="D1809">
        <v>148</v>
      </c>
      <c r="E1809">
        <f t="shared" si="226"/>
        <v>-999</v>
      </c>
      <c r="F1809">
        <f>能力值计算器!G2</f>
        <v>0</v>
      </c>
      <c r="G1809">
        <f>ROUNDDOWN((能力值计算器!F4+能力值计算器!E4*2+ROUNDDOWN(C1809/4,0))*能力值计算器!C2/100+10+能力值计算器!C2,0)</f>
        <v>146</v>
      </c>
      <c r="H1809">
        <f>ROUNDDOWN(ROUNDDOWN(ROUNDDOWN(ROUNDDOWN(ROUNDDOWN((能力值计算器!F6+能力值计算器!E6*2+ROUNDDOWN(D1809/4,0))*能力值计算器!C2/100+5,0)*能力值计算器!H6,0)*能力值计算器!K6,0)*能力值计算器!L6,0)*VLOOKUP(能力值计算器!J6,能力变化对照表!A:B,2,0),0)</f>
        <v>104</v>
      </c>
      <c r="I1809">
        <f>ROUNDDOWN(ROUNDDOWN(ROUNDDOWN(ROUNDDOWN(ROUNDDOWN((能力值计算器!F8+能力值计算器!E8*2+ROUNDDOWN(E1809/4,0))*能力值计算器!C2/100+5,0)*能力值计算器!H8,0)*能力值计算器!K8,0)*能力值计算器!L8,0)*VLOOKUP(能力值计算器!J8,能力变化对照表!A:B,2,0),0)</f>
        <v>-39</v>
      </c>
      <c r="J1809">
        <f t="shared" si="227"/>
        <v>0</v>
      </c>
      <c r="K1809">
        <f t="shared" si="228"/>
        <v>-5694</v>
      </c>
      <c r="L1809">
        <f t="shared" si="229"/>
        <v>9490</v>
      </c>
      <c r="M1809">
        <f t="shared" si="230"/>
        <v>224.1</v>
      </c>
      <c r="N1809">
        <f t="shared" si="231"/>
        <v>1</v>
      </c>
    </row>
    <row r="1810" spans="1:14">
      <c r="A1810">
        <f t="shared" si="224"/>
        <v>0</v>
      </c>
      <c r="B1810">
        <f t="shared" si="225"/>
        <v>0</v>
      </c>
      <c r="C1810">
        <v>4</v>
      </c>
      <c r="D1810">
        <v>156</v>
      </c>
      <c r="E1810">
        <f t="shared" si="226"/>
        <v>-999</v>
      </c>
      <c r="F1810">
        <f>能力值计算器!G2</f>
        <v>0</v>
      </c>
      <c r="G1810">
        <f>ROUNDDOWN((能力值计算器!F4+能力值计算器!E4*2+ROUNDDOWN(C1810/4,0))*能力值计算器!C2/100+10+能力值计算器!C2,0)</f>
        <v>146</v>
      </c>
      <c r="H1810">
        <f>ROUNDDOWN(ROUNDDOWN(ROUNDDOWN(ROUNDDOWN(ROUNDDOWN((能力值计算器!F6+能力值计算器!E6*2+ROUNDDOWN(D1810/4,0))*能力值计算器!C2/100+5,0)*能力值计算器!H6,0)*能力值计算器!K6,0)*能力值计算器!L6,0)*VLOOKUP(能力值计算器!J6,能力变化对照表!A:B,2,0),0)</f>
        <v>105</v>
      </c>
      <c r="I1810">
        <f>ROUNDDOWN(ROUNDDOWN(ROUNDDOWN(ROUNDDOWN(ROUNDDOWN((能力值计算器!F8+能力值计算器!E8*2+ROUNDDOWN(E1810/4,0))*能力值计算器!C2/100+5,0)*能力值计算器!H8,0)*能力值计算器!K8,0)*能力值计算器!L8,0)*VLOOKUP(能力值计算器!J8,能力变化对照表!A:B,2,0),0)</f>
        <v>-39</v>
      </c>
      <c r="J1810">
        <f t="shared" si="227"/>
        <v>0</v>
      </c>
      <c r="K1810">
        <f t="shared" si="228"/>
        <v>-5694</v>
      </c>
      <c r="L1810">
        <f t="shared" si="229"/>
        <v>9636</v>
      </c>
      <c r="M1810">
        <f t="shared" si="230"/>
        <v>224.1</v>
      </c>
      <c r="N1810">
        <f t="shared" si="231"/>
        <v>1</v>
      </c>
    </row>
    <row r="1811" spans="1:14">
      <c r="A1811">
        <f t="shared" si="224"/>
        <v>0</v>
      </c>
      <c r="B1811">
        <f t="shared" si="225"/>
        <v>0</v>
      </c>
      <c r="C1811">
        <v>4</v>
      </c>
      <c r="D1811">
        <v>92</v>
      </c>
      <c r="E1811">
        <f t="shared" si="226"/>
        <v>-999</v>
      </c>
      <c r="F1811">
        <f>能力值计算器!G2</f>
        <v>0</v>
      </c>
      <c r="G1811">
        <f>ROUNDDOWN((能力值计算器!F4+能力值计算器!E4*2+ROUNDDOWN(C1811/4,0))*能力值计算器!C2/100+10+能力值计算器!C2,0)</f>
        <v>146</v>
      </c>
      <c r="H1811">
        <f>ROUNDDOWN(ROUNDDOWN(ROUNDDOWN(ROUNDDOWN(ROUNDDOWN((能力值计算器!F6+能力值计算器!E6*2+ROUNDDOWN(D1811/4,0))*能力值计算器!C2/100+5,0)*能力值计算器!H6,0)*能力值计算器!K6,0)*能力值计算器!L6,0)*VLOOKUP(能力值计算器!J6,能力变化对照表!A:B,2,0),0)</f>
        <v>97</v>
      </c>
      <c r="I1811">
        <f>ROUNDDOWN(ROUNDDOWN(ROUNDDOWN(ROUNDDOWN(ROUNDDOWN((能力值计算器!F8+能力值计算器!E8*2+ROUNDDOWN(E1811/4,0))*能力值计算器!C2/100+5,0)*能力值计算器!H8,0)*能力值计算器!K8,0)*能力值计算器!L8,0)*VLOOKUP(能力值计算器!J8,能力变化对照表!A:B,2,0),0)</f>
        <v>-39</v>
      </c>
      <c r="J1811">
        <f t="shared" si="227"/>
        <v>0</v>
      </c>
      <c r="K1811">
        <f t="shared" si="228"/>
        <v>-5694</v>
      </c>
      <c r="L1811">
        <f t="shared" si="229"/>
        <v>8468</v>
      </c>
      <c r="M1811">
        <f t="shared" si="230"/>
        <v>224.1</v>
      </c>
      <c r="N1811">
        <f t="shared" si="231"/>
        <v>1</v>
      </c>
    </row>
    <row r="1812" spans="1:14">
      <c r="A1812">
        <f t="shared" si="224"/>
        <v>0</v>
      </c>
      <c r="B1812">
        <f t="shared" si="225"/>
        <v>0</v>
      </c>
      <c r="C1812">
        <v>4</v>
      </c>
      <c r="D1812">
        <v>96</v>
      </c>
      <c r="E1812">
        <f t="shared" si="226"/>
        <v>-999</v>
      </c>
      <c r="F1812">
        <f>能力值计算器!G2</f>
        <v>0</v>
      </c>
      <c r="G1812">
        <f>ROUNDDOWN((能力值计算器!F4+能力值计算器!E4*2+ROUNDDOWN(C1812/4,0))*能力值计算器!C2/100+10+能力值计算器!C2,0)</f>
        <v>146</v>
      </c>
      <c r="H1812">
        <f>ROUNDDOWN(ROUNDDOWN(ROUNDDOWN(ROUNDDOWN(ROUNDDOWN((能力值计算器!F6+能力值计算器!E6*2+ROUNDDOWN(D1812/4,0))*能力值计算器!C2/100+5,0)*能力值计算器!H6,0)*能力值计算器!K6,0)*能力值计算器!L6,0)*VLOOKUP(能力值计算器!J6,能力变化对照表!A:B,2,0),0)</f>
        <v>97</v>
      </c>
      <c r="I1812">
        <f>ROUNDDOWN(ROUNDDOWN(ROUNDDOWN(ROUNDDOWN(ROUNDDOWN((能力值计算器!F8+能力值计算器!E8*2+ROUNDDOWN(E1812/4,0))*能力值计算器!C2/100+5,0)*能力值计算器!H8,0)*能力值计算器!K8,0)*能力值计算器!L8,0)*VLOOKUP(能力值计算器!J8,能力变化对照表!A:B,2,0),0)</f>
        <v>-39</v>
      </c>
      <c r="J1812">
        <f t="shared" si="227"/>
        <v>0</v>
      </c>
      <c r="K1812">
        <f t="shared" si="228"/>
        <v>-5694</v>
      </c>
      <c r="L1812">
        <f t="shared" si="229"/>
        <v>8468</v>
      </c>
      <c r="M1812">
        <f t="shared" si="230"/>
        <v>224.1</v>
      </c>
      <c r="N1812">
        <f t="shared" si="231"/>
        <v>1</v>
      </c>
    </row>
    <row r="1813" spans="1:14">
      <c r="A1813">
        <f t="shared" si="224"/>
        <v>0</v>
      </c>
      <c r="B1813">
        <f t="shared" si="225"/>
        <v>0</v>
      </c>
      <c r="C1813">
        <v>8</v>
      </c>
      <c r="D1813">
        <v>92</v>
      </c>
      <c r="E1813">
        <f t="shared" si="226"/>
        <v>-999</v>
      </c>
      <c r="F1813">
        <f>能力值计算器!G2</f>
        <v>0</v>
      </c>
      <c r="G1813">
        <f>ROUNDDOWN((能力值计算器!F4+能力值计算器!E4*2+ROUNDDOWN(C1813/4,0))*能力值计算器!C2/100+10+能力值计算器!C2,0)</f>
        <v>146</v>
      </c>
      <c r="H1813">
        <f>ROUNDDOWN(ROUNDDOWN(ROUNDDOWN(ROUNDDOWN(ROUNDDOWN((能力值计算器!F6+能力值计算器!E6*2+ROUNDDOWN(D1813/4,0))*能力值计算器!C2/100+5,0)*能力值计算器!H6,0)*能力值计算器!K6,0)*能力值计算器!L6,0)*VLOOKUP(能力值计算器!J6,能力变化对照表!A:B,2,0),0)</f>
        <v>97</v>
      </c>
      <c r="I1813">
        <f>ROUNDDOWN(ROUNDDOWN(ROUNDDOWN(ROUNDDOWN(ROUNDDOWN((能力值计算器!F8+能力值计算器!E8*2+ROUNDDOWN(E1813/4,0))*能力值计算器!C2/100+5,0)*能力值计算器!H8,0)*能力值计算器!K8,0)*能力值计算器!L8,0)*VLOOKUP(能力值计算器!J8,能力变化对照表!A:B,2,0),0)</f>
        <v>-39</v>
      </c>
      <c r="J1813">
        <f t="shared" si="227"/>
        <v>0</v>
      </c>
      <c r="K1813">
        <f t="shared" si="228"/>
        <v>-5694</v>
      </c>
      <c r="L1813">
        <f t="shared" si="229"/>
        <v>8468</v>
      </c>
      <c r="M1813">
        <f t="shared" si="230"/>
        <v>224.1</v>
      </c>
      <c r="N1813">
        <f t="shared" si="231"/>
        <v>1</v>
      </c>
    </row>
    <row r="1814" spans="1:14">
      <c r="A1814">
        <f t="shared" si="224"/>
        <v>0</v>
      </c>
      <c r="B1814">
        <f t="shared" si="225"/>
        <v>0</v>
      </c>
      <c r="C1814">
        <v>4</v>
      </c>
      <c r="D1814">
        <v>160</v>
      </c>
      <c r="E1814">
        <f t="shared" si="226"/>
        <v>-999</v>
      </c>
      <c r="F1814">
        <f>能力值计算器!G2</f>
        <v>0</v>
      </c>
      <c r="G1814">
        <f>ROUNDDOWN((能力值计算器!F4+能力值计算器!E4*2+ROUNDDOWN(C1814/4,0))*能力值计算器!C2/100+10+能力值计算器!C2,0)</f>
        <v>146</v>
      </c>
      <c r="H1814">
        <f>ROUNDDOWN(ROUNDDOWN(ROUNDDOWN(ROUNDDOWN(ROUNDDOWN((能力值计算器!F6+能力值计算器!E6*2+ROUNDDOWN(D1814/4,0))*能力值计算器!C2/100+5,0)*能力值计算器!H6,0)*能力值计算器!K6,0)*能力值计算器!L6,0)*VLOOKUP(能力值计算器!J6,能力变化对照表!A:B,2,0),0)</f>
        <v>105</v>
      </c>
      <c r="I1814">
        <f>ROUNDDOWN(ROUNDDOWN(ROUNDDOWN(ROUNDDOWN(ROUNDDOWN((能力值计算器!F8+能力值计算器!E8*2+ROUNDDOWN(E1814/4,0))*能力值计算器!C2/100+5,0)*能力值计算器!H8,0)*能力值计算器!K8,0)*能力值计算器!L8,0)*VLOOKUP(能力值计算器!J8,能力变化对照表!A:B,2,0),0)</f>
        <v>-39</v>
      </c>
      <c r="J1814">
        <f t="shared" si="227"/>
        <v>0</v>
      </c>
      <c r="K1814">
        <f t="shared" si="228"/>
        <v>-5694</v>
      </c>
      <c r="L1814">
        <f t="shared" si="229"/>
        <v>9636</v>
      </c>
      <c r="M1814">
        <f t="shared" si="230"/>
        <v>224.1</v>
      </c>
      <c r="N1814">
        <f t="shared" si="231"/>
        <v>1</v>
      </c>
    </row>
    <row r="1815" spans="1:14">
      <c r="A1815">
        <f t="shared" si="224"/>
        <v>0</v>
      </c>
      <c r="B1815">
        <f t="shared" si="225"/>
        <v>0</v>
      </c>
      <c r="C1815">
        <v>8</v>
      </c>
      <c r="D1815">
        <v>156</v>
      </c>
      <c r="E1815">
        <f t="shared" si="226"/>
        <v>-999</v>
      </c>
      <c r="F1815">
        <f>能力值计算器!G2</f>
        <v>0</v>
      </c>
      <c r="G1815">
        <f>ROUNDDOWN((能力值计算器!F4+能力值计算器!E4*2+ROUNDDOWN(C1815/4,0))*能力值计算器!C2/100+10+能力值计算器!C2,0)</f>
        <v>146</v>
      </c>
      <c r="H1815">
        <f>ROUNDDOWN(ROUNDDOWN(ROUNDDOWN(ROUNDDOWN(ROUNDDOWN((能力值计算器!F6+能力值计算器!E6*2+ROUNDDOWN(D1815/4,0))*能力值计算器!C2/100+5,0)*能力值计算器!H6,0)*能力值计算器!K6,0)*能力值计算器!L6,0)*VLOOKUP(能力值计算器!J6,能力变化对照表!A:B,2,0),0)</f>
        <v>105</v>
      </c>
      <c r="I1815">
        <f>ROUNDDOWN(ROUNDDOWN(ROUNDDOWN(ROUNDDOWN(ROUNDDOWN((能力值计算器!F8+能力值计算器!E8*2+ROUNDDOWN(E1815/4,0))*能力值计算器!C2/100+5,0)*能力值计算器!H8,0)*能力值计算器!K8,0)*能力值计算器!L8,0)*VLOOKUP(能力值计算器!J8,能力变化对照表!A:B,2,0),0)</f>
        <v>-39</v>
      </c>
      <c r="J1815">
        <f t="shared" si="227"/>
        <v>0</v>
      </c>
      <c r="K1815">
        <f t="shared" si="228"/>
        <v>-5694</v>
      </c>
      <c r="L1815">
        <f t="shared" si="229"/>
        <v>9636</v>
      </c>
      <c r="M1815">
        <f t="shared" si="230"/>
        <v>224.1</v>
      </c>
      <c r="N1815">
        <f t="shared" si="231"/>
        <v>1</v>
      </c>
    </row>
    <row r="1816" spans="1:14">
      <c r="A1816">
        <f t="shared" si="224"/>
        <v>0</v>
      </c>
      <c r="B1816">
        <f t="shared" si="225"/>
        <v>0</v>
      </c>
      <c r="C1816">
        <v>4</v>
      </c>
      <c r="D1816">
        <v>164</v>
      </c>
      <c r="E1816">
        <f t="shared" si="226"/>
        <v>-999</v>
      </c>
      <c r="F1816">
        <f>能力值计算器!G2</f>
        <v>0</v>
      </c>
      <c r="G1816">
        <f>ROUNDDOWN((能力值计算器!F4+能力值计算器!E4*2+ROUNDDOWN(C1816/4,0))*能力值计算器!C2/100+10+能力值计算器!C2,0)</f>
        <v>146</v>
      </c>
      <c r="H1816">
        <f>ROUNDDOWN(ROUNDDOWN(ROUNDDOWN(ROUNDDOWN(ROUNDDOWN((能力值计算器!F6+能力值计算器!E6*2+ROUNDDOWN(D1816/4,0))*能力值计算器!C2/100+5,0)*能力值计算器!H6,0)*能力值计算器!K6,0)*能力值计算器!L6,0)*VLOOKUP(能力值计算器!J6,能力变化对照表!A:B,2,0),0)</f>
        <v>106</v>
      </c>
      <c r="I1816">
        <f>ROUNDDOWN(ROUNDDOWN(ROUNDDOWN(ROUNDDOWN(ROUNDDOWN((能力值计算器!F8+能力值计算器!E8*2+ROUNDDOWN(E1816/4,0))*能力值计算器!C2/100+5,0)*能力值计算器!H8,0)*能力值计算器!K8,0)*能力值计算器!L8,0)*VLOOKUP(能力值计算器!J8,能力变化对照表!A:B,2,0),0)</f>
        <v>-39</v>
      </c>
      <c r="J1816">
        <f t="shared" si="227"/>
        <v>0</v>
      </c>
      <c r="K1816">
        <f t="shared" si="228"/>
        <v>-5694</v>
      </c>
      <c r="L1816">
        <f t="shared" si="229"/>
        <v>9782</v>
      </c>
      <c r="M1816">
        <f t="shared" si="230"/>
        <v>224.1</v>
      </c>
      <c r="N1816">
        <f t="shared" si="231"/>
        <v>1</v>
      </c>
    </row>
    <row r="1817" spans="1:14">
      <c r="A1817">
        <f t="shared" si="224"/>
        <v>0</v>
      </c>
      <c r="B1817">
        <f t="shared" si="225"/>
        <v>0</v>
      </c>
      <c r="C1817">
        <v>4</v>
      </c>
      <c r="D1817">
        <v>84</v>
      </c>
      <c r="E1817">
        <f t="shared" si="226"/>
        <v>-999</v>
      </c>
      <c r="F1817">
        <f>能力值计算器!G2</f>
        <v>0</v>
      </c>
      <c r="G1817">
        <f>ROUNDDOWN((能力值计算器!F4+能力值计算器!E4*2+ROUNDDOWN(C1817/4,0))*能力值计算器!C2/100+10+能力值计算器!C2,0)</f>
        <v>146</v>
      </c>
      <c r="H1817">
        <f>ROUNDDOWN(ROUNDDOWN(ROUNDDOWN(ROUNDDOWN(ROUNDDOWN((能力值计算器!F6+能力值计算器!E6*2+ROUNDDOWN(D1817/4,0))*能力值计算器!C2/100+5,0)*能力值计算器!H6,0)*能力值计算器!K6,0)*能力值计算器!L6,0)*VLOOKUP(能力值计算器!J6,能力变化对照表!A:B,2,0),0)</f>
        <v>96</v>
      </c>
      <c r="I1817">
        <f>ROUNDDOWN(ROUNDDOWN(ROUNDDOWN(ROUNDDOWN(ROUNDDOWN((能力值计算器!F8+能力值计算器!E8*2+ROUNDDOWN(E1817/4,0))*能力值计算器!C2/100+5,0)*能力值计算器!H8,0)*能力值计算器!K8,0)*能力值计算器!L8,0)*VLOOKUP(能力值计算器!J8,能力变化对照表!A:B,2,0),0)</f>
        <v>-39</v>
      </c>
      <c r="J1817">
        <f t="shared" si="227"/>
        <v>0</v>
      </c>
      <c r="K1817">
        <f t="shared" si="228"/>
        <v>-5694</v>
      </c>
      <c r="L1817">
        <f t="shared" si="229"/>
        <v>8322</v>
      </c>
      <c r="M1817">
        <f t="shared" si="230"/>
        <v>224.1</v>
      </c>
      <c r="N1817">
        <f t="shared" si="231"/>
        <v>1</v>
      </c>
    </row>
    <row r="1818" spans="1:14">
      <c r="A1818">
        <f t="shared" si="224"/>
        <v>0</v>
      </c>
      <c r="B1818">
        <f t="shared" si="225"/>
        <v>0</v>
      </c>
      <c r="C1818">
        <v>4</v>
      </c>
      <c r="D1818">
        <v>88</v>
      </c>
      <c r="E1818">
        <f t="shared" si="226"/>
        <v>-999</v>
      </c>
      <c r="F1818">
        <f>能力值计算器!G2</f>
        <v>0</v>
      </c>
      <c r="G1818">
        <f>ROUNDDOWN((能力值计算器!F4+能力值计算器!E4*2+ROUNDDOWN(C1818/4,0))*能力值计算器!C2/100+10+能力值计算器!C2,0)</f>
        <v>146</v>
      </c>
      <c r="H1818">
        <f>ROUNDDOWN(ROUNDDOWN(ROUNDDOWN(ROUNDDOWN(ROUNDDOWN((能力值计算器!F6+能力值计算器!E6*2+ROUNDDOWN(D1818/4,0))*能力值计算器!C2/100+5,0)*能力值计算器!H6,0)*能力值计算器!K6,0)*能力值计算器!L6,0)*VLOOKUP(能力值计算器!J6,能力变化对照表!A:B,2,0),0)</f>
        <v>96</v>
      </c>
      <c r="I1818">
        <f>ROUNDDOWN(ROUNDDOWN(ROUNDDOWN(ROUNDDOWN(ROUNDDOWN((能力值计算器!F8+能力值计算器!E8*2+ROUNDDOWN(E1818/4,0))*能力值计算器!C2/100+5,0)*能力值计算器!H8,0)*能力值计算器!K8,0)*能力值计算器!L8,0)*VLOOKUP(能力值计算器!J8,能力变化对照表!A:B,2,0),0)</f>
        <v>-39</v>
      </c>
      <c r="J1818">
        <f t="shared" si="227"/>
        <v>0</v>
      </c>
      <c r="K1818">
        <f t="shared" si="228"/>
        <v>-5694</v>
      </c>
      <c r="L1818">
        <f t="shared" si="229"/>
        <v>8322</v>
      </c>
      <c r="M1818">
        <f t="shared" si="230"/>
        <v>224.1</v>
      </c>
      <c r="N1818">
        <f t="shared" si="231"/>
        <v>1</v>
      </c>
    </row>
    <row r="1819" spans="1:14">
      <c r="A1819">
        <f t="shared" si="224"/>
        <v>0</v>
      </c>
      <c r="B1819">
        <f t="shared" si="225"/>
        <v>0</v>
      </c>
      <c r="C1819">
        <v>8</v>
      </c>
      <c r="D1819">
        <v>84</v>
      </c>
      <c r="E1819">
        <f t="shared" si="226"/>
        <v>-999</v>
      </c>
      <c r="F1819">
        <f>能力值计算器!G2</f>
        <v>0</v>
      </c>
      <c r="G1819">
        <f>ROUNDDOWN((能力值计算器!F4+能力值计算器!E4*2+ROUNDDOWN(C1819/4,0))*能力值计算器!C2/100+10+能力值计算器!C2,0)</f>
        <v>146</v>
      </c>
      <c r="H1819">
        <f>ROUNDDOWN(ROUNDDOWN(ROUNDDOWN(ROUNDDOWN(ROUNDDOWN((能力值计算器!F6+能力值计算器!E6*2+ROUNDDOWN(D1819/4,0))*能力值计算器!C2/100+5,0)*能力值计算器!H6,0)*能力值计算器!K6,0)*能力值计算器!L6,0)*VLOOKUP(能力值计算器!J6,能力变化对照表!A:B,2,0),0)</f>
        <v>96</v>
      </c>
      <c r="I1819">
        <f>ROUNDDOWN(ROUNDDOWN(ROUNDDOWN(ROUNDDOWN(ROUNDDOWN((能力值计算器!F8+能力值计算器!E8*2+ROUNDDOWN(E1819/4,0))*能力值计算器!C2/100+5,0)*能力值计算器!H8,0)*能力值计算器!K8,0)*能力值计算器!L8,0)*VLOOKUP(能力值计算器!J8,能力变化对照表!A:B,2,0),0)</f>
        <v>-39</v>
      </c>
      <c r="J1819">
        <f t="shared" si="227"/>
        <v>0</v>
      </c>
      <c r="K1819">
        <f t="shared" si="228"/>
        <v>-5694</v>
      </c>
      <c r="L1819">
        <f t="shared" si="229"/>
        <v>8322</v>
      </c>
      <c r="M1819">
        <f t="shared" si="230"/>
        <v>224.1</v>
      </c>
      <c r="N1819">
        <f t="shared" si="231"/>
        <v>1</v>
      </c>
    </row>
    <row r="1820" spans="1:14">
      <c r="A1820">
        <f t="shared" si="224"/>
        <v>0</v>
      </c>
      <c r="B1820">
        <f t="shared" si="225"/>
        <v>0</v>
      </c>
      <c r="C1820">
        <v>4</v>
      </c>
      <c r="D1820">
        <v>168</v>
      </c>
      <c r="E1820">
        <f t="shared" si="226"/>
        <v>-999</v>
      </c>
      <c r="F1820">
        <f>能力值计算器!G2</f>
        <v>0</v>
      </c>
      <c r="G1820">
        <f>ROUNDDOWN((能力值计算器!F4+能力值计算器!E4*2+ROUNDDOWN(C1820/4,0))*能力值计算器!C2/100+10+能力值计算器!C2,0)</f>
        <v>146</v>
      </c>
      <c r="H1820">
        <f>ROUNDDOWN(ROUNDDOWN(ROUNDDOWN(ROUNDDOWN(ROUNDDOWN((能力值计算器!F6+能力值计算器!E6*2+ROUNDDOWN(D1820/4,0))*能力值计算器!C2/100+5,0)*能力值计算器!H6,0)*能力值计算器!K6,0)*能力值计算器!L6,0)*VLOOKUP(能力值计算器!J6,能力变化对照表!A:B,2,0),0)</f>
        <v>106</v>
      </c>
      <c r="I1820">
        <f>ROUNDDOWN(ROUNDDOWN(ROUNDDOWN(ROUNDDOWN(ROUNDDOWN((能力值计算器!F8+能力值计算器!E8*2+ROUNDDOWN(E1820/4,0))*能力值计算器!C2/100+5,0)*能力值计算器!H8,0)*能力值计算器!K8,0)*能力值计算器!L8,0)*VLOOKUP(能力值计算器!J8,能力变化对照表!A:B,2,0),0)</f>
        <v>-39</v>
      </c>
      <c r="J1820">
        <f t="shared" si="227"/>
        <v>0</v>
      </c>
      <c r="K1820">
        <f t="shared" si="228"/>
        <v>-5694</v>
      </c>
      <c r="L1820">
        <f t="shared" si="229"/>
        <v>9782</v>
      </c>
      <c r="M1820">
        <f t="shared" si="230"/>
        <v>224.1</v>
      </c>
      <c r="N1820">
        <f t="shared" si="231"/>
        <v>1</v>
      </c>
    </row>
    <row r="1821" spans="1:14">
      <c r="A1821">
        <f t="shared" si="224"/>
        <v>0</v>
      </c>
      <c r="B1821">
        <f t="shared" si="225"/>
        <v>0</v>
      </c>
      <c r="C1821">
        <v>8</v>
      </c>
      <c r="D1821">
        <v>164</v>
      </c>
      <c r="E1821">
        <f t="shared" si="226"/>
        <v>-999</v>
      </c>
      <c r="F1821">
        <f>能力值计算器!G2</f>
        <v>0</v>
      </c>
      <c r="G1821">
        <f>ROUNDDOWN((能力值计算器!F4+能力值计算器!E4*2+ROUNDDOWN(C1821/4,0))*能力值计算器!C2/100+10+能力值计算器!C2,0)</f>
        <v>146</v>
      </c>
      <c r="H1821">
        <f>ROUNDDOWN(ROUNDDOWN(ROUNDDOWN(ROUNDDOWN(ROUNDDOWN((能力值计算器!F6+能力值计算器!E6*2+ROUNDDOWN(D1821/4,0))*能力值计算器!C2/100+5,0)*能力值计算器!H6,0)*能力值计算器!K6,0)*能力值计算器!L6,0)*VLOOKUP(能力值计算器!J6,能力变化对照表!A:B,2,0),0)</f>
        <v>106</v>
      </c>
      <c r="I1821">
        <f>ROUNDDOWN(ROUNDDOWN(ROUNDDOWN(ROUNDDOWN(ROUNDDOWN((能力值计算器!F8+能力值计算器!E8*2+ROUNDDOWN(E1821/4,0))*能力值计算器!C2/100+5,0)*能力值计算器!H8,0)*能力值计算器!K8,0)*能力值计算器!L8,0)*VLOOKUP(能力值计算器!J8,能力变化对照表!A:B,2,0),0)</f>
        <v>-39</v>
      </c>
      <c r="J1821">
        <f t="shared" si="227"/>
        <v>0</v>
      </c>
      <c r="K1821">
        <f t="shared" si="228"/>
        <v>-5694</v>
      </c>
      <c r="L1821">
        <f t="shared" si="229"/>
        <v>9782</v>
      </c>
      <c r="M1821">
        <f t="shared" si="230"/>
        <v>224.1</v>
      </c>
      <c r="N1821">
        <f t="shared" si="231"/>
        <v>1</v>
      </c>
    </row>
    <row r="1822" spans="1:14">
      <c r="A1822">
        <f t="shared" si="224"/>
        <v>0</v>
      </c>
      <c r="B1822">
        <f t="shared" si="225"/>
        <v>0</v>
      </c>
      <c r="C1822">
        <v>4</v>
      </c>
      <c r="D1822">
        <v>172</v>
      </c>
      <c r="E1822">
        <f t="shared" si="226"/>
        <v>-999</v>
      </c>
      <c r="F1822">
        <f>能力值计算器!G2</f>
        <v>0</v>
      </c>
      <c r="G1822">
        <f>ROUNDDOWN((能力值计算器!F4+能力值计算器!E4*2+ROUNDDOWN(C1822/4,0))*能力值计算器!C2/100+10+能力值计算器!C2,0)</f>
        <v>146</v>
      </c>
      <c r="H1822">
        <f>ROUNDDOWN(ROUNDDOWN(ROUNDDOWN(ROUNDDOWN(ROUNDDOWN((能力值计算器!F6+能力值计算器!E6*2+ROUNDDOWN(D1822/4,0))*能力值计算器!C2/100+5,0)*能力值计算器!H6,0)*能力值计算器!K6,0)*能力值计算器!L6,0)*VLOOKUP(能力值计算器!J6,能力变化对照表!A:B,2,0),0)</f>
        <v>107</v>
      </c>
      <c r="I1822">
        <f>ROUNDDOWN(ROUNDDOWN(ROUNDDOWN(ROUNDDOWN(ROUNDDOWN((能力值计算器!F8+能力值计算器!E8*2+ROUNDDOWN(E1822/4,0))*能力值计算器!C2/100+5,0)*能力值计算器!H8,0)*能力值计算器!K8,0)*能力值计算器!L8,0)*VLOOKUP(能力值计算器!J8,能力变化对照表!A:B,2,0),0)</f>
        <v>-39</v>
      </c>
      <c r="J1822">
        <f t="shared" si="227"/>
        <v>0</v>
      </c>
      <c r="K1822">
        <f t="shared" si="228"/>
        <v>-5694</v>
      </c>
      <c r="L1822">
        <f t="shared" si="229"/>
        <v>9928</v>
      </c>
      <c r="M1822">
        <f t="shared" si="230"/>
        <v>224.1</v>
      </c>
      <c r="N1822">
        <f t="shared" si="231"/>
        <v>1</v>
      </c>
    </row>
    <row r="1823" spans="1:14">
      <c r="A1823">
        <f t="shared" si="224"/>
        <v>0</v>
      </c>
      <c r="B1823">
        <f t="shared" si="225"/>
        <v>0</v>
      </c>
      <c r="C1823">
        <v>4</v>
      </c>
      <c r="D1823">
        <v>76</v>
      </c>
      <c r="E1823">
        <f t="shared" si="226"/>
        <v>-999</v>
      </c>
      <c r="F1823">
        <f>能力值计算器!G2</f>
        <v>0</v>
      </c>
      <c r="G1823">
        <f>ROUNDDOWN((能力值计算器!F4+能力值计算器!E4*2+ROUNDDOWN(C1823/4,0))*能力值计算器!C2/100+10+能力值计算器!C2,0)</f>
        <v>146</v>
      </c>
      <c r="H1823">
        <f>ROUNDDOWN(ROUNDDOWN(ROUNDDOWN(ROUNDDOWN(ROUNDDOWN((能力值计算器!F6+能力值计算器!E6*2+ROUNDDOWN(D1823/4,0))*能力值计算器!C2/100+5,0)*能力值计算器!H6,0)*能力值计算器!K6,0)*能力值计算器!L6,0)*VLOOKUP(能力值计算器!J6,能力变化对照表!A:B,2,0),0)</f>
        <v>95</v>
      </c>
      <c r="I1823">
        <f>ROUNDDOWN(ROUNDDOWN(ROUNDDOWN(ROUNDDOWN(ROUNDDOWN((能力值计算器!F8+能力值计算器!E8*2+ROUNDDOWN(E1823/4,0))*能力值计算器!C2/100+5,0)*能力值计算器!H8,0)*能力值计算器!K8,0)*能力值计算器!L8,0)*VLOOKUP(能力值计算器!J8,能力变化对照表!A:B,2,0),0)</f>
        <v>-39</v>
      </c>
      <c r="J1823">
        <f t="shared" si="227"/>
        <v>0</v>
      </c>
      <c r="K1823">
        <f t="shared" si="228"/>
        <v>-5694</v>
      </c>
      <c r="L1823">
        <f t="shared" si="229"/>
        <v>8176</v>
      </c>
      <c r="M1823">
        <f t="shared" si="230"/>
        <v>224.1</v>
      </c>
      <c r="N1823">
        <f t="shared" si="231"/>
        <v>1</v>
      </c>
    </row>
    <row r="1824" spans="1:14">
      <c r="A1824">
        <f t="shared" si="224"/>
        <v>0</v>
      </c>
      <c r="B1824">
        <f t="shared" si="225"/>
        <v>0</v>
      </c>
      <c r="C1824">
        <v>4</v>
      </c>
      <c r="D1824">
        <v>80</v>
      </c>
      <c r="E1824">
        <f t="shared" si="226"/>
        <v>-999</v>
      </c>
      <c r="F1824">
        <f>能力值计算器!G2</f>
        <v>0</v>
      </c>
      <c r="G1824">
        <f>ROUNDDOWN((能力值计算器!F4+能力值计算器!E4*2+ROUNDDOWN(C1824/4,0))*能力值计算器!C2/100+10+能力值计算器!C2,0)</f>
        <v>146</v>
      </c>
      <c r="H1824">
        <f>ROUNDDOWN(ROUNDDOWN(ROUNDDOWN(ROUNDDOWN(ROUNDDOWN((能力值计算器!F6+能力值计算器!E6*2+ROUNDDOWN(D1824/4,0))*能力值计算器!C2/100+5,0)*能力值计算器!H6,0)*能力值计算器!K6,0)*能力值计算器!L6,0)*VLOOKUP(能力值计算器!J6,能力变化对照表!A:B,2,0),0)</f>
        <v>95</v>
      </c>
      <c r="I1824">
        <f>ROUNDDOWN(ROUNDDOWN(ROUNDDOWN(ROUNDDOWN(ROUNDDOWN((能力值计算器!F8+能力值计算器!E8*2+ROUNDDOWN(E1824/4,0))*能力值计算器!C2/100+5,0)*能力值计算器!H8,0)*能力值计算器!K8,0)*能力值计算器!L8,0)*VLOOKUP(能力值计算器!J8,能力变化对照表!A:B,2,0),0)</f>
        <v>-39</v>
      </c>
      <c r="J1824">
        <f t="shared" si="227"/>
        <v>0</v>
      </c>
      <c r="K1824">
        <f t="shared" si="228"/>
        <v>-5694</v>
      </c>
      <c r="L1824">
        <f t="shared" si="229"/>
        <v>8176</v>
      </c>
      <c r="M1824">
        <f t="shared" si="230"/>
        <v>224.1</v>
      </c>
      <c r="N1824">
        <f t="shared" si="231"/>
        <v>1</v>
      </c>
    </row>
    <row r="1825" spans="1:14">
      <c r="A1825">
        <f t="shared" si="224"/>
        <v>0</v>
      </c>
      <c r="B1825">
        <f t="shared" si="225"/>
        <v>0</v>
      </c>
      <c r="C1825">
        <v>8</v>
      </c>
      <c r="D1825">
        <v>76</v>
      </c>
      <c r="E1825">
        <f t="shared" si="226"/>
        <v>-999</v>
      </c>
      <c r="F1825">
        <f>能力值计算器!G2</f>
        <v>0</v>
      </c>
      <c r="G1825">
        <f>ROUNDDOWN((能力值计算器!F4+能力值计算器!E4*2+ROUNDDOWN(C1825/4,0))*能力值计算器!C2/100+10+能力值计算器!C2,0)</f>
        <v>146</v>
      </c>
      <c r="H1825">
        <f>ROUNDDOWN(ROUNDDOWN(ROUNDDOWN(ROUNDDOWN(ROUNDDOWN((能力值计算器!F6+能力值计算器!E6*2+ROUNDDOWN(D1825/4,0))*能力值计算器!C2/100+5,0)*能力值计算器!H6,0)*能力值计算器!K6,0)*能力值计算器!L6,0)*VLOOKUP(能力值计算器!J6,能力变化对照表!A:B,2,0),0)</f>
        <v>95</v>
      </c>
      <c r="I1825">
        <f>ROUNDDOWN(ROUNDDOWN(ROUNDDOWN(ROUNDDOWN(ROUNDDOWN((能力值计算器!F8+能力值计算器!E8*2+ROUNDDOWN(E1825/4,0))*能力值计算器!C2/100+5,0)*能力值计算器!H8,0)*能力值计算器!K8,0)*能力值计算器!L8,0)*VLOOKUP(能力值计算器!J8,能力变化对照表!A:B,2,0),0)</f>
        <v>-39</v>
      </c>
      <c r="J1825">
        <f t="shared" si="227"/>
        <v>0</v>
      </c>
      <c r="K1825">
        <f t="shared" si="228"/>
        <v>-5694</v>
      </c>
      <c r="L1825">
        <f t="shared" si="229"/>
        <v>8176</v>
      </c>
      <c r="M1825">
        <f t="shared" si="230"/>
        <v>224.1</v>
      </c>
      <c r="N1825">
        <f t="shared" si="231"/>
        <v>1</v>
      </c>
    </row>
    <row r="1826" spans="1:14">
      <c r="A1826">
        <f t="shared" si="224"/>
        <v>0</v>
      </c>
      <c r="B1826">
        <f t="shared" si="225"/>
        <v>0</v>
      </c>
      <c r="C1826">
        <v>4</v>
      </c>
      <c r="D1826">
        <v>176</v>
      </c>
      <c r="E1826">
        <f t="shared" si="226"/>
        <v>-999</v>
      </c>
      <c r="F1826">
        <f>能力值计算器!G2</f>
        <v>0</v>
      </c>
      <c r="G1826">
        <f>ROUNDDOWN((能力值计算器!F4+能力值计算器!E4*2+ROUNDDOWN(C1826/4,0))*能力值计算器!C2/100+10+能力值计算器!C2,0)</f>
        <v>146</v>
      </c>
      <c r="H1826">
        <f>ROUNDDOWN(ROUNDDOWN(ROUNDDOWN(ROUNDDOWN(ROUNDDOWN((能力值计算器!F6+能力值计算器!E6*2+ROUNDDOWN(D1826/4,0))*能力值计算器!C2/100+5,0)*能力值计算器!H6,0)*能力值计算器!K6,0)*能力值计算器!L6,0)*VLOOKUP(能力值计算器!J6,能力变化对照表!A:B,2,0),0)</f>
        <v>107</v>
      </c>
      <c r="I1826">
        <f>ROUNDDOWN(ROUNDDOWN(ROUNDDOWN(ROUNDDOWN(ROUNDDOWN((能力值计算器!F8+能力值计算器!E8*2+ROUNDDOWN(E1826/4,0))*能力值计算器!C2/100+5,0)*能力值计算器!H8,0)*能力值计算器!K8,0)*能力值计算器!L8,0)*VLOOKUP(能力值计算器!J8,能力变化对照表!A:B,2,0),0)</f>
        <v>-39</v>
      </c>
      <c r="J1826">
        <f t="shared" si="227"/>
        <v>0</v>
      </c>
      <c r="K1826">
        <f t="shared" si="228"/>
        <v>-5694</v>
      </c>
      <c r="L1826">
        <f t="shared" si="229"/>
        <v>9928</v>
      </c>
      <c r="M1826">
        <f t="shared" si="230"/>
        <v>224.1</v>
      </c>
      <c r="N1826">
        <f t="shared" si="231"/>
        <v>1</v>
      </c>
    </row>
    <row r="1827" spans="1:14">
      <c r="A1827">
        <f t="shared" si="224"/>
        <v>0</v>
      </c>
      <c r="B1827">
        <f t="shared" si="225"/>
        <v>0</v>
      </c>
      <c r="C1827">
        <v>8</v>
      </c>
      <c r="D1827">
        <v>172</v>
      </c>
      <c r="E1827">
        <f t="shared" si="226"/>
        <v>-999</v>
      </c>
      <c r="F1827">
        <f>能力值计算器!G2</f>
        <v>0</v>
      </c>
      <c r="G1827">
        <f>ROUNDDOWN((能力值计算器!F4+能力值计算器!E4*2+ROUNDDOWN(C1827/4,0))*能力值计算器!C2/100+10+能力值计算器!C2,0)</f>
        <v>146</v>
      </c>
      <c r="H1827">
        <f>ROUNDDOWN(ROUNDDOWN(ROUNDDOWN(ROUNDDOWN(ROUNDDOWN((能力值计算器!F6+能力值计算器!E6*2+ROUNDDOWN(D1827/4,0))*能力值计算器!C2/100+5,0)*能力值计算器!H6,0)*能力值计算器!K6,0)*能力值计算器!L6,0)*VLOOKUP(能力值计算器!J6,能力变化对照表!A:B,2,0),0)</f>
        <v>107</v>
      </c>
      <c r="I1827">
        <f>ROUNDDOWN(ROUNDDOWN(ROUNDDOWN(ROUNDDOWN(ROUNDDOWN((能力值计算器!F8+能力值计算器!E8*2+ROUNDDOWN(E1827/4,0))*能力值计算器!C2/100+5,0)*能力值计算器!H8,0)*能力值计算器!K8,0)*能力值计算器!L8,0)*VLOOKUP(能力值计算器!J8,能力变化对照表!A:B,2,0),0)</f>
        <v>-39</v>
      </c>
      <c r="J1827">
        <f t="shared" si="227"/>
        <v>0</v>
      </c>
      <c r="K1827">
        <f t="shared" si="228"/>
        <v>-5694</v>
      </c>
      <c r="L1827">
        <f t="shared" si="229"/>
        <v>9928</v>
      </c>
      <c r="M1827">
        <f t="shared" si="230"/>
        <v>224.1</v>
      </c>
      <c r="N1827">
        <f t="shared" si="231"/>
        <v>1</v>
      </c>
    </row>
    <row r="1828" spans="1:14">
      <c r="A1828">
        <f t="shared" si="224"/>
        <v>0</v>
      </c>
      <c r="B1828">
        <f t="shared" si="225"/>
        <v>0</v>
      </c>
      <c r="C1828">
        <v>4</v>
      </c>
      <c r="D1828">
        <v>180</v>
      </c>
      <c r="E1828">
        <f t="shared" si="226"/>
        <v>-999</v>
      </c>
      <c r="F1828">
        <f>能力值计算器!G2</f>
        <v>0</v>
      </c>
      <c r="G1828">
        <f>ROUNDDOWN((能力值计算器!F4+能力值计算器!E4*2+ROUNDDOWN(C1828/4,0))*能力值计算器!C2/100+10+能力值计算器!C2,0)</f>
        <v>146</v>
      </c>
      <c r="H1828">
        <f>ROUNDDOWN(ROUNDDOWN(ROUNDDOWN(ROUNDDOWN(ROUNDDOWN((能力值计算器!F6+能力值计算器!E6*2+ROUNDDOWN(D1828/4,0))*能力值计算器!C2/100+5,0)*能力值计算器!H6,0)*能力值计算器!K6,0)*能力值计算器!L6,0)*VLOOKUP(能力值计算器!J6,能力变化对照表!A:B,2,0),0)</f>
        <v>108</v>
      </c>
      <c r="I1828">
        <f>ROUNDDOWN(ROUNDDOWN(ROUNDDOWN(ROUNDDOWN(ROUNDDOWN((能力值计算器!F8+能力值计算器!E8*2+ROUNDDOWN(E1828/4,0))*能力值计算器!C2/100+5,0)*能力值计算器!H8,0)*能力值计算器!K8,0)*能力值计算器!L8,0)*VLOOKUP(能力值计算器!J8,能力变化对照表!A:B,2,0),0)</f>
        <v>-39</v>
      </c>
      <c r="J1828">
        <f t="shared" si="227"/>
        <v>0</v>
      </c>
      <c r="K1828">
        <f t="shared" si="228"/>
        <v>-5694</v>
      </c>
      <c r="L1828">
        <f t="shared" si="229"/>
        <v>10074</v>
      </c>
      <c r="M1828">
        <f t="shared" si="230"/>
        <v>224.1</v>
      </c>
      <c r="N1828">
        <f t="shared" si="231"/>
        <v>1</v>
      </c>
    </row>
    <row r="1829" spans="1:14">
      <c r="A1829">
        <f t="shared" si="224"/>
        <v>0</v>
      </c>
      <c r="B1829">
        <f t="shared" si="225"/>
        <v>0</v>
      </c>
      <c r="C1829">
        <v>4</v>
      </c>
      <c r="D1829">
        <v>68</v>
      </c>
      <c r="E1829">
        <f t="shared" si="226"/>
        <v>-999</v>
      </c>
      <c r="F1829">
        <f>能力值计算器!G2</f>
        <v>0</v>
      </c>
      <c r="G1829">
        <f>ROUNDDOWN((能力值计算器!F4+能力值计算器!E4*2+ROUNDDOWN(C1829/4,0))*能力值计算器!C2/100+10+能力值计算器!C2,0)</f>
        <v>146</v>
      </c>
      <c r="H1829">
        <f>ROUNDDOWN(ROUNDDOWN(ROUNDDOWN(ROUNDDOWN(ROUNDDOWN((能力值计算器!F6+能力值计算器!E6*2+ROUNDDOWN(D1829/4,0))*能力值计算器!C2/100+5,0)*能力值计算器!H6,0)*能力值计算器!K6,0)*能力值计算器!L6,0)*VLOOKUP(能力值计算器!J6,能力变化对照表!A:B,2,0),0)</f>
        <v>94</v>
      </c>
      <c r="I1829">
        <f>ROUNDDOWN(ROUNDDOWN(ROUNDDOWN(ROUNDDOWN(ROUNDDOWN((能力值计算器!F8+能力值计算器!E8*2+ROUNDDOWN(E1829/4,0))*能力值计算器!C2/100+5,0)*能力值计算器!H8,0)*能力值计算器!K8,0)*能力值计算器!L8,0)*VLOOKUP(能力值计算器!J8,能力变化对照表!A:B,2,0),0)</f>
        <v>-39</v>
      </c>
      <c r="J1829">
        <f t="shared" si="227"/>
        <v>0</v>
      </c>
      <c r="K1829">
        <f t="shared" si="228"/>
        <v>-5694</v>
      </c>
      <c r="L1829">
        <f t="shared" si="229"/>
        <v>8030</v>
      </c>
      <c r="M1829">
        <f t="shared" si="230"/>
        <v>224.1</v>
      </c>
      <c r="N1829">
        <f t="shared" si="231"/>
        <v>1</v>
      </c>
    </row>
    <row r="1830" spans="1:14">
      <c r="A1830">
        <f t="shared" si="224"/>
        <v>0</v>
      </c>
      <c r="B1830">
        <f t="shared" si="225"/>
        <v>0</v>
      </c>
      <c r="C1830">
        <v>4</v>
      </c>
      <c r="D1830">
        <v>72</v>
      </c>
      <c r="E1830">
        <f t="shared" si="226"/>
        <v>-999</v>
      </c>
      <c r="F1830">
        <f>能力值计算器!G2</f>
        <v>0</v>
      </c>
      <c r="G1830">
        <f>ROUNDDOWN((能力值计算器!F4+能力值计算器!E4*2+ROUNDDOWN(C1830/4,0))*能力值计算器!C2/100+10+能力值计算器!C2,0)</f>
        <v>146</v>
      </c>
      <c r="H1830">
        <f>ROUNDDOWN(ROUNDDOWN(ROUNDDOWN(ROUNDDOWN(ROUNDDOWN((能力值计算器!F6+能力值计算器!E6*2+ROUNDDOWN(D1830/4,0))*能力值计算器!C2/100+5,0)*能力值计算器!H6,0)*能力值计算器!K6,0)*能力值计算器!L6,0)*VLOOKUP(能力值计算器!J6,能力变化对照表!A:B,2,0),0)</f>
        <v>94</v>
      </c>
      <c r="I1830">
        <f>ROUNDDOWN(ROUNDDOWN(ROUNDDOWN(ROUNDDOWN(ROUNDDOWN((能力值计算器!F8+能力值计算器!E8*2+ROUNDDOWN(E1830/4,0))*能力值计算器!C2/100+5,0)*能力值计算器!H8,0)*能力值计算器!K8,0)*能力值计算器!L8,0)*VLOOKUP(能力值计算器!J8,能力变化对照表!A:B,2,0),0)</f>
        <v>-39</v>
      </c>
      <c r="J1830">
        <f t="shared" si="227"/>
        <v>0</v>
      </c>
      <c r="K1830">
        <f t="shared" si="228"/>
        <v>-5694</v>
      </c>
      <c r="L1830">
        <f t="shared" si="229"/>
        <v>8030</v>
      </c>
      <c r="M1830">
        <f t="shared" si="230"/>
        <v>224.1</v>
      </c>
      <c r="N1830">
        <f t="shared" si="231"/>
        <v>1</v>
      </c>
    </row>
    <row r="1831" spans="1:14">
      <c r="A1831">
        <f t="shared" si="224"/>
        <v>0</v>
      </c>
      <c r="B1831">
        <f t="shared" si="225"/>
        <v>0</v>
      </c>
      <c r="C1831">
        <v>8</v>
      </c>
      <c r="D1831">
        <v>68</v>
      </c>
      <c r="E1831">
        <f t="shared" si="226"/>
        <v>-999</v>
      </c>
      <c r="F1831">
        <f>能力值计算器!G2</f>
        <v>0</v>
      </c>
      <c r="G1831">
        <f>ROUNDDOWN((能力值计算器!F4+能力值计算器!E4*2+ROUNDDOWN(C1831/4,0))*能力值计算器!C2/100+10+能力值计算器!C2,0)</f>
        <v>146</v>
      </c>
      <c r="H1831">
        <f>ROUNDDOWN(ROUNDDOWN(ROUNDDOWN(ROUNDDOWN(ROUNDDOWN((能力值计算器!F6+能力值计算器!E6*2+ROUNDDOWN(D1831/4,0))*能力值计算器!C2/100+5,0)*能力值计算器!H6,0)*能力值计算器!K6,0)*能力值计算器!L6,0)*VLOOKUP(能力值计算器!J6,能力变化对照表!A:B,2,0),0)</f>
        <v>94</v>
      </c>
      <c r="I1831">
        <f>ROUNDDOWN(ROUNDDOWN(ROUNDDOWN(ROUNDDOWN(ROUNDDOWN((能力值计算器!F8+能力值计算器!E8*2+ROUNDDOWN(E1831/4,0))*能力值计算器!C2/100+5,0)*能力值计算器!H8,0)*能力值计算器!K8,0)*能力值计算器!L8,0)*VLOOKUP(能力值计算器!J8,能力变化对照表!A:B,2,0),0)</f>
        <v>-39</v>
      </c>
      <c r="J1831">
        <f t="shared" si="227"/>
        <v>0</v>
      </c>
      <c r="K1831">
        <f t="shared" si="228"/>
        <v>-5694</v>
      </c>
      <c r="L1831">
        <f t="shared" si="229"/>
        <v>8030</v>
      </c>
      <c r="M1831">
        <f t="shared" si="230"/>
        <v>224.1</v>
      </c>
      <c r="N1831">
        <f t="shared" si="231"/>
        <v>1</v>
      </c>
    </row>
    <row r="1832" spans="1:14">
      <c r="A1832">
        <f t="shared" si="224"/>
        <v>0</v>
      </c>
      <c r="B1832">
        <f t="shared" si="225"/>
        <v>0</v>
      </c>
      <c r="C1832">
        <v>4</v>
      </c>
      <c r="D1832">
        <v>184</v>
      </c>
      <c r="E1832">
        <f t="shared" si="226"/>
        <v>-999</v>
      </c>
      <c r="F1832">
        <f>能力值计算器!G2</f>
        <v>0</v>
      </c>
      <c r="G1832">
        <f>ROUNDDOWN((能力值计算器!F4+能力值计算器!E4*2+ROUNDDOWN(C1832/4,0))*能力值计算器!C2/100+10+能力值计算器!C2,0)</f>
        <v>146</v>
      </c>
      <c r="H1832">
        <f>ROUNDDOWN(ROUNDDOWN(ROUNDDOWN(ROUNDDOWN(ROUNDDOWN((能力值计算器!F6+能力值计算器!E6*2+ROUNDDOWN(D1832/4,0))*能力值计算器!C2/100+5,0)*能力值计算器!H6,0)*能力值计算器!K6,0)*能力值计算器!L6,0)*VLOOKUP(能力值计算器!J6,能力变化对照表!A:B,2,0),0)</f>
        <v>108</v>
      </c>
      <c r="I1832">
        <f>ROUNDDOWN(ROUNDDOWN(ROUNDDOWN(ROUNDDOWN(ROUNDDOWN((能力值计算器!F8+能力值计算器!E8*2+ROUNDDOWN(E1832/4,0))*能力值计算器!C2/100+5,0)*能力值计算器!H8,0)*能力值计算器!K8,0)*能力值计算器!L8,0)*VLOOKUP(能力值计算器!J8,能力变化对照表!A:B,2,0),0)</f>
        <v>-39</v>
      </c>
      <c r="J1832">
        <f t="shared" si="227"/>
        <v>0</v>
      </c>
      <c r="K1832">
        <f t="shared" si="228"/>
        <v>-5694</v>
      </c>
      <c r="L1832">
        <f t="shared" si="229"/>
        <v>10074</v>
      </c>
      <c r="M1832">
        <f t="shared" si="230"/>
        <v>224.1</v>
      </c>
      <c r="N1832">
        <f t="shared" si="231"/>
        <v>1</v>
      </c>
    </row>
    <row r="1833" spans="1:14">
      <c r="A1833">
        <f t="shared" si="224"/>
        <v>0</v>
      </c>
      <c r="B1833">
        <f t="shared" si="225"/>
        <v>0</v>
      </c>
      <c r="C1833">
        <v>8</v>
      </c>
      <c r="D1833">
        <v>180</v>
      </c>
      <c r="E1833">
        <f t="shared" si="226"/>
        <v>-999</v>
      </c>
      <c r="F1833">
        <f>能力值计算器!G2</f>
        <v>0</v>
      </c>
      <c r="G1833">
        <f>ROUNDDOWN((能力值计算器!F4+能力值计算器!E4*2+ROUNDDOWN(C1833/4,0))*能力值计算器!C2/100+10+能力值计算器!C2,0)</f>
        <v>146</v>
      </c>
      <c r="H1833">
        <f>ROUNDDOWN(ROUNDDOWN(ROUNDDOWN(ROUNDDOWN(ROUNDDOWN((能力值计算器!F6+能力值计算器!E6*2+ROUNDDOWN(D1833/4,0))*能力值计算器!C2/100+5,0)*能力值计算器!H6,0)*能力值计算器!K6,0)*能力值计算器!L6,0)*VLOOKUP(能力值计算器!J6,能力变化对照表!A:B,2,0),0)</f>
        <v>108</v>
      </c>
      <c r="I1833">
        <f>ROUNDDOWN(ROUNDDOWN(ROUNDDOWN(ROUNDDOWN(ROUNDDOWN((能力值计算器!F8+能力值计算器!E8*2+ROUNDDOWN(E1833/4,0))*能力值计算器!C2/100+5,0)*能力值计算器!H8,0)*能力值计算器!K8,0)*能力值计算器!L8,0)*VLOOKUP(能力值计算器!J8,能力变化对照表!A:B,2,0),0)</f>
        <v>-39</v>
      </c>
      <c r="J1833">
        <f t="shared" si="227"/>
        <v>0</v>
      </c>
      <c r="K1833">
        <f t="shared" si="228"/>
        <v>-5694</v>
      </c>
      <c r="L1833">
        <f t="shared" si="229"/>
        <v>10074</v>
      </c>
      <c r="M1833">
        <f t="shared" si="230"/>
        <v>224.1</v>
      </c>
      <c r="N1833">
        <f t="shared" si="231"/>
        <v>1</v>
      </c>
    </row>
    <row r="1834" spans="1:14">
      <c r="A1834">
        <f t="shared" si="224"/>
        <v>0</v>
      </c>
      <c r="B1834">
        <f t="shared" si="225"/>
        <v>0</v>
      </c>
      <c r="C1834">
        <v>4</v>
      </c>
      <c r="D1834">
        <v>188</v>
      </c>
      <c r="E1834">
        <f t="shared" si="226"/>
        <v>-999</v>
      </c>
      <c r="F1834">
        <f>能力值计算器!G2</f>
        <v>0</v>
      </c>
      <c r="G1834">
        <f>ROUNDDOWN((能力值计算器!F4+能力值计算器!E4*2+ROUNDDOWN(C1834/4,0))*能力值计算器!C2/100+10+能力值计算器!C2,0)</f>
        <v>146</v>
      </c>
      <c r="H1834">
        <f>ROUNDDOWN(ROUNDDOWN(ROUNDDOWN(ROUNDDOWN(ROUNDDOWN((能力值计算器!F6+能力值计算器!E6*2+ROUNDDOWN(D1834/4,0))*能力值计算器!C2/100+5,0)*能力值计算器!H6,0)*能力值计算器!K6,0)*能力值计算器!L6,0)*VLOOKUP(能力值计算器!J6,能力变化对照表!A:B,2,0),0)</f>
        <v>109</v>
      </c>
      <c r="I1834">
        <f>ROUNDDOWN(ROUNDDOWN(ROUNDDOWN(ROUNDDOWN(ROUNDDOWN((能力值计算器!F8+能力值计算器!E8*2+ROUNDDOWN(E1834/4,0))*能力值计算器!C2/100+5,0)*能力值计算器!H8,0)*能力值计算器!K8,0)*能力值计算器!L8,0)*VLOOKUP(能力值计算器!J8,能力变化对照表!A:B,2,0),0)</f>
        <v>-39</v>
      </c>
      <c r="J1834">
        <f t="shared" si="227"/>
        <v>0</v>
      </c>
      <c r="K1834">
        <f t="shared" si="228"/>
        <v>-5694</v>
      </c>
      <c r="L1834">
        <f t="shared" si="229"/>
        <v>10220</v>
      </c>
      <c r="M1834">
        <f t="shared" si="230"/>
        <v>224.1</v>
      </c>
      <c r="N1834">
        <f t="shared" si="231"/>
        <v>1</v>
      </c>
    </row>
    <row r="1835" spans="1:14">
      <c r="A1835">
        <f t="shared" si="224"/>
        <v>0</v>
      </c>
      <c r="B1835">
        <f t="shared" si="225"/>
        <v>0</v>
      </c>
      <c r="C1835">
        <v>4</v>
      </c>
      <c r="D1835">
        <v>60</v>
      </c>
      <c r="E1835">
        <f t="shared" si="226"/>
        <v>-999</v>
      </c>
      <c r="F1835">
        <f>能力值计算器!G2</f>
        <v>0</v>
      </c>
      <c r="G1835">
        <f>ROUNDDOWN((能力值计算器!F4+能力值计算器!E4*2+ROUNDDOWN(C1835/4,0))*能力值计算器!C2/100+10+能力值计算器!C2,0)</f>
        <v>146</v>
      </c>
      <c r="H1835">
        <f>ROUNDDOWN(ROUNDDOWN(ROUNDDOWN(ROUNDDOWN(ROUNDDOWN((能力值计算器!F6+能力值计算器!E6*2+ROUNDDOWN(D1835/4,0))*能力值计算器!C2/100+5,0)*能力值计算器!H6,0)*能力值计算器!K6,0)*能力值计算器!L6,0)*VLOOKUP(能力值计算器!J6,能力变化对照表!A:B,2,0),0)</f>
        <v>93</v>
      </c>
      <c r="I1835">
        <f>ROUNDDOWN(ROUNDDOWN(ROUNDDOWN(ROUNDDOWN(ROUNDDOWN((能力值计算器!F8+能力值计算器!E8*2+ROUNDDOWN(E1835/4,0))*能力值计算器!C2/100+5,0)*能力值计算器!H8,0)*能力值计算器!K8,0)*能力值计算器!L8,0)*VLOOKUP(能力值计算器!J8,能力变化对照表!A:B,2,0),0)</f>
        <v>-39</v>
      </c>
      <c r="J1835">
        <f t="shared" si="227"/>
        <v>0</v>
      </c>
      <c r="K1835">
        <f t="shared" si="228"/>
        <v>-5694</v>
      </c>
      <c r="L1835">
        <f t="shared" si="229"/>
        <v>7884</v>
      </c>
      <c r="M1835">
        <f t="shared" si="230"/>
        <v>224.1</v>
      </c>
      <c r="N1835">
        <f t="shared" si="231"/>
        <v>1</v>
      </c>
    </row>
    <row r="1836" spans="1:14">
      <c r="A1836">
        <f t="shared" si="224"/>
        <v>0</v>
      </c>
      <c r="B1836">
        <f t="shared" si="225"/>
        <v>0</v>
      </c>
      <c r="C1836">
        <v>4</v>
      </c>
      <c r="D1836">
        <v>64</v>
      </c>
      <c r="E1836">
        <f t="shared" si="226"/>
        <v>-999</v>
      </c>
      <c r="F1836">
        <f>能力值计算器!G2</f>
        <v>0</v>
      </c>
      <c r="G1836">
        <f>ROUNDDOWN((能力值计算器!F4+能力值计算器!E4*2+ROUNDDOWN(C1836/4,0))*能力值计算器!C2/100+10+能力值计算器!C2,0)</f>
        <v>146</v>
      </c>
      <c r="H1836">
        <f>ROUNDDOWN(ROUNDDOWN(ROUNDDOWN(ROUNDDOWN(ROUNDDOWN((能力值计算器!F6+能力值计算器!E6*2+ROUNDDOWN(D1836/4,0))*能力值计算器!C2/100+5,0)*能力值计算器!H6,0)*能力值计算器!K6,0)*能力值计算器!L6,0)*VLOOKUP(能力值计算器!J6,能力变化对照表!A:B,2,0),0)</f>
        <v>93</v>
      </c>
      <c r="I1836">
        <f>ROUNDDOWN(ROUNDDOWN(ROUNDDOWN(ROUNDDOWN(ROUNDDOWN((能力值计算器!F8+能力值计算器!E8*2+ROUNDDOWN(E1836/4,0))*能力值计算器!C2/100+5,0)*能力值计算器!H8,0)*能力值计算器!K8,0)*能力值计算器!L8,0)*VLOOKUP(能力值计算器!J8,能力变化对照表!A:B,2,0),0)</f>
        <v>-39</v>
      </c>
      <c r="J1836">
        <f t="shared" si="227"/>
        <v>0</v>
      </c>
      <c r="K1836">
        <f t="shared" si="228"/>
        <v>-5694</v>
      </c>
      <c r="L1836">
        <f t="shared" si="229"/>
        <v>7884</v>
      </c>
      <c r="M1836">
        <f t="shared" si="230"/>
        <v>224.1</v>
      </c>
      <c r="N1836">
        <f t="shared" si="231"/>
        <v>1</v>
      </c>
    </row>
    <row r="1837" spans="1:14">
      <c r="A1837">
        <f t="shared" si="224"/>
        <v>0</v>
      </c>
      <c r="B1837">
        <f t="shared" si="225"/>
        <v>0</v>
      </c>
      <c r="C1837">
        <v>8</v>
      </c>
      <c r="D1837">
        <v>60</v>
      </c>
      <c r="E1837">
        <f t="shared" si="226"/>
        <v>-999</v>
      </c>
      <c r="F1837">
        <f>能力值计算器!G2</f>
        <v>0</v>
      </c>
      <c r="G1837">
        <f>ROUNDDOWN((能力值计算器!F4+能力值计算器!E4*2+ROUNDDOWN(C1837/4,0))*能力值计算器!C2/100+10+能力值计算器!C2,0)</f>
        <v>146</v>
      </c>
      <c r="H1837">
        <f>ROUNDDOWN(ROUNDDOWN(ROUNDDOWN(ROUNDDOWN(ROUNDDOWN((能力值计算器!F6+能力值计算器!E6*2+ROUNDDOWN(D1837/4,0))*能力值计算器!C2/100+5,0)*能力值计算器!H6,0)*能力值计算器!K6,0)*能力值计算器!L6,0)*VLOOKUP(能力值计算器!J6,能力变化对照表!A:B,2,0),0)</f>
        <v>93</v>
      </c>
      <c r="I1837">
        <f>ROUNDDOWN(ROUNDDOWN(ROUNDDOWN(ROUNDDOWN(ROUNDDOWN((能力值计算器!F8+能力值计算器!E8*2+ROUNDDOWN(E1837/4,0))*能力值计算器!C2/100+5,0)*能力值计算器!H8,0)*能力值计算器!K8,0)*能力值计算器!L8,0)*VLOOKUP(能力值计算器!J8,能力变化对照表!A:B,2,0),0)</f>
        <v>-39</v>
      </c>
      <c r="J1837">
        <f t="shared" si="227"/>
        <v>0</v>
      </c>
      <c r="K1837">
        <f t="shared" si="228"/>
        <v>-5694</v>
      </c>
      <c r="L1837">
        <f t="shared" si="229"/>
        <v>7884</v>
      </c>
      <c r="M1837">
        <f t="shared" si="230"/>
        <v>224.1</v>
      </c>
      <c r="N1837">
        <f t="shared" si="231"/>
        <v>1</v>
      </c>
    </row>
    <row r="1838" spans="1:14">
      <c r="A1838">
        <f t="shared" si="224"/>
        <v>0</v>
      </c>
      <c r="B1838">
        <f t="shared" si="225"/>
        <v>0</v>
      </c>
      <c r="C1838">
        <v>4</v>
      </c>
      <c r="D1838">
        <v>192</v>
      </c>
      <c r="E1838">
        <f t="shared" si="226"/>
        <v>-999</v>
      </c>
      <c r="F1838">
        <f>能力值计算器!G2</f>
        <v>0</v>
      </c>
      <c r="G1838">
        <f>ROUNDDOWN((能力值计算器!F4+能力值计算器!E4*2+ROUNDDOWN(C1838/4,0))*能力值计算器!C2/100+10+能力值计算器!C2,0)</f>
        <v>146</v>
      </c>
      <c r="H1838">
        <f>ROUNDDOWN(ROUNDDOWN(ROUNDDOWN(ROUNDDOWN(ROUNDDOWN((能力值计算器!F6+能力值计算器!E6*2+ROUNDDOWN(D1838/4,0))*能力值计算器!C2/100+5,0)*能力值计算器!H6,0)*能力值计算器!K6,0)*能力值计算器!L6,0)*VLOOKUP(能力值计算器!J6,能力变化对照表!A:B,2,0),0)</f>
        <v>109</v>
      </c>
      <c r="I1838">
        <f>ROUNDDOWN(ROUNDDOWN(ROUNDDOWN(ROUNDDOWN(ROUNDDOWN((能力值计算器!F8+能力值计算器!E8*2+ROUNDDOWN(E1838/4,0))*能力值计算器!C2/100+5,0)*能力值计算器!H8,0)*能力值计算器!K8,0)*能力值计算器!L8,0)*VLOOKUP(能力值计算器!J8,能力变化对照表!A:B,2,0),0)</f>
        <v>-39</v>
      </c>
      <c r="J1838">
        <f t="shared" si="227"/>
        <v>0</v>
      </c>
      <c r="K1838">
        <f t="shared" si="228"/>
        <v>-5694</v>
      </c>
      <c r="L1838">
        <f t="shared" si="229"/>
        <v>10220</v>
      </c>
      <c r="M1838">
        <f t="shared" si="230"/>
        <v>224.1</v>
      </c>
      <c r="N1838">
        <f t="shared" si="231"/>
        <v>1</v>
      </c>
    </row>
    <row r="1839" spans="1:14">
      <c r="A1839">
        <f t="shared" si="224"/>
        <v>0</v>
      </c>
      <c r="B1839">
        <f t="shared" si="225"/>
        <v>0</v>
      </c>
      <c r="C1839">
        <v>8</v>
      </c>
      <c r="D1839">
        <v>188</v>
      </c>
      <c r="E1839">
        <f t="shared" si="226"/>
        <v>-999</v>
      </c>
      <c r="F1839">
        <f>能力值计算器!G2</f>
        <v>0</v>
      </c>
      <c r="G1839">
        <f>ROUNDDOWN((能力值计算器!F4+能力值计算器!E4*2+ROUNDDOWN(C1839/4,0))*能力值计算器!C2/100+10+能力值计算器!C2,0)</f>
        <v>146</v>
      </c>
      <c r="H1839">
        <f>ROUNDDOWN(ROUNDDOWN(ROUNDDOWN(ROUNDDOWN(ROUNDDOWN((能力值计算器!F6+能力值计算器!E6*2+ROUNDDOWN(D1839/4,0))*能力值计算器!C2/100+5,0)*能力值计算器!H6,0)*能力值计算器!K6,0)*能力值计算器!L6,0)*VLOOKUP(能力值计算器!J6,能力变化对照表!A:B,2,0),0)</f>
        <v>109</v>
      </c>
      <c r="I1839">
        <f>ROUNDDOWN(ROUNDDOWN(ROUNDDOWN(ROUNDDOWN(ROUNDDOWN((能力值计算器!F8+能力值计算器!E8*2+ROUNDDOWN(E1839/4,0))*能力值计算器!C2/100+5,0)*能力值计算器!H8,0)*能力值计算器!K8,0)*能力值计算器!L8,0)*VLOOKUP(能力值计算器!J8,能力变化对照表!A:B,2,0),0)</f>
        <v>-39</v>
      </c>
      <c r="J1839">
        <f t="shared" si="227"/>
        <v>0</v>
      </c>
      <c r="K1839">
        <f t="shared" si="228"/>
        <v>-5694</v>
      </c>
      <c r="L1839">
        <f t="shared" si="229"/>
        <v>10220</v>
      </c>
      <c r="M1839">
        <f t="shared" si="230"/>
        <v>224.1</v>
      </c>
      <c r="N1839">
        <f t="shared" si="231"/>
        <v>1</v>
      </c>
    </row>
    <row r="1840" spans="1:14">
      <c r="A1840">
        <f t="shared" si="224"/>
        <v>0</v>
      </c>
      <c r="B1840">
        <f t="shared" si="225"/>
        <v>0</v>
      </c>
      <c r="C1840">
        <v>4</v>
      </c>
      <c r="D1840">
        <v>196</v>
      </c>
      <c r="E1840">
        <f t="shared" si="226"/>
        <v>-999</v>
      </c>
      <c r="F1840">
        <f>能力值计算器!G2</f>
        <v>0</v>
      </c>
      <c r="G1840">
        <f>ROUNDDOWN((能力值计算器!F4+能力值计算器!E4*2+ROUNDDOWN(C1840/4,0))*能力值计算器!C2/100+10+能力值计算器!C2,0)</f>
        <v>146</v>
      </c>
      <c r="H1840">
        <f>ROUNDDOWN(ROUNDDOWN(ROUNDDOWN(ROUNDDOWN(ROUNDDOWN((能力值计算器!F6+能力值计算器!E6*2+ROUNDDOWN(D1840/4,0))*能力值计算器!C2/100+5,0)*能力值计算器!H6,0)*能力值计算器!K6,0)*能力值计算器!L6,0)*VLOOKUP(能力值计算器!J6,能力变化对照表!A:B,2,0),0)</f>
        <v>110</v>
      </c>
      <c r="I1840">
        <f>ROUNDDOWN(ROUNDDOWN(ROUNDDOWN(ROUNDDOWN(ROUNDDOWN((能力值计算器!F8+能力值计算器!E8*2+ROUNDDOWN(E1840/4,0))*能力值计算器!C2/100+5,0)*能力值计算器!H8,0)*能力值计算器!K8,0)*能力值计算器!L8,0)*VLOOKUP(能力值计算器!J8,能力变化对照表!A:B,2,0),0)</f>
        <v>-39</v>
      </c>
      <c r="J1840">
        <f t="shared" si="227"/>
        <v>0</v>
      </c>
      <c r="K1840">
        <f t="shared" si="228"/>
        <v>-5694</v>
      </c>
      <c r="L1840">
        <f t="shared" si="229"/>
        <v>10366</v>
      </c>
      <c r="M1840">
        <f t="shared" si="230"/>
        <v>224.1</v>
      </c>
      <c r="N1840">
        <f t="shared" si="231"/>
        <v>1</v>
      </c>
    </row>
    <row r="1841" spans="1:14">
      <c r="A1841">
        <f t="shared" si="224"/>
        <v>0</v>
      </c>
      <c r="B1841">
        <f t="shared" si="225"/>
        <v>0</v>
      </c>
      <c r="C1841">
        <v>4</v>
      </c>
      <c r="D1841">
        <v>52</v>
      </c>
      <c r="E1841">
        <f t="shared" si="226"/>
        <v>-999</v>
      </c>
      <c r="F1841">
        <f>能力值计算器!G2</f>
        <v>0</v>
      </c>
      <c r="G1841">
        <f>ROUNDDOWN((能力值计算器!F4+能力值计算器!E4*2+ROUNDDOWN(C1841/4,0))*能力值计算器!C2/100+10+能力值计算器!C2,0)</f>
        <v>146</v>
      </c>
      <c r="H1841">
        <f>ROUNDDOWN(ROUNDDOWN(ROUNDDOWN(ROUNDDOWN(ROUNDDOWN((能力值计算器!F6+能力值计算器!E6*2+ROUNDDOWN(D1841/4,0))*能力值计算器!C2/100+5,0)*能力值计算器!H6,0)*能力值计算器!K6,0)*能力值计算器!L6,0)*VLOOKUP(能力值计算器!J6,能力变化对照表!A:B,2,0),0)</f>
        <v>92</v>
      </c>
      <c r="I1841">
        <f>ROUNDDOWN(ROUNDDOWN(ROUNDDOWN(ROUNDDOWN(ROUNDDOWN((能力值计算器!F8+能力值计算器!E8*2+ROUNDDOWN(E1841/4,0))*能力值计算器!C2/100+5,0)*能力值计算器!H8,0)*能力值计算器!K8,0)*能力值计算器!L8,0)*VLOOKUP(能力值计算器!J8,能力变化对照表!A:B,2,0),0)</f>
        <v>-39</v>
      </c>
      <c r="J1841">
        <f t="shared" si="227"/>
        <v>0</v>
      </c>
      <c r="K1841">
        <f t="shared" si="228"/>
        <v>-5694</v>
      </c>
      <c r="L1841">
        <f t="shared" si="229"/>
        <v>7738</v>
      </c>
      <c r="M1841">
        <f t="shared" si="230"/>
        <v>224.1</v>
      </c>
      <c r="N1841">
        <f t="shared" si="231"/>
        <v>1</v>
      </c>
    </row>
    <row r="1842" spans="1:14">
      <c r="A1842">
        <f t="shared" si="224"/>
        <v>0</v>
      </c>
      <c r="B1842">
        <f t="shared" si="225"/>
        <v>0</v>
      </c>
      <c r="C1842">
        <v>4</v>
      </c>
      <c r="D1842">
        <v>56</v>
      </c>
      <c r="E1842">
        <f t="shared" si="226"/>
        <v>-999</v>
      </c>
      <c r="F1842">
        <f>能力值计算器!G2</f>
        <v>0</v>
      </c>
      <c r="G1842">
        <f>ROUNDDOWN((能力值计算器!F4+能力值计算器!E4*2+ROUNDDOWN(C1842/4,0))*能力值计算器!C2/100+10+能力值计算器!C2,0)</f>
        <v>146</v>
      </c>
      <c r="H1842">
        <f>ROUNDDOWN(ROUNDDOWN(ROUNDDOWN(ROUNDDOWN(ROUNDDOWN((能力值计算器!F6+能力值计算器!E6*2+ROUNDDOWN(D1842/4,0))*能力值计算器!C2/100+5,0)*能力值计算器!H6,0)*能力值计算器!K6,0)*能力值计算器!L6,0)*VLOOKUP(能力值计算器!J6,能力变化对照表!A:B,2,0),0)</f>
        <v>92</v>
      </c>
      <c r="I1842">
        <f>ROUNDDOWN(ROUNDDOWN(ROUNDDOWN(ROUNDDOWN(ROUNDDOWN((能力值计算器!F8+能力值计算器!E8*2+ROUNDDOWN(E1842/4,0))*能力值计算器!C2/100+5,0)*能力值计算器!H8,0)*能力值计算器!K8,0)*能力值计算器!L8,0)*VLOOKUP(能力值计算器!J8,能力变化对照表!A:B,2,0),0)</f>
        <v>-39</v>
      </c>
      <c r="J1842">
        <f t="shared" si="227"/>
        <v>0</v>
      </c>
      <c r="K1842">
        <f t="shared" si="228"/>
        <v>-5694</v>
      </c>
      <c r="L1842">
        <f t="shared" si="229"/>
        <v>7738</v>
      </c>
      <c r="M1842">
        <f t="shared" si="230"/>
        <v>224.1</v>
      </c>
      <c r="N1842">
        <f t="shared" si="231"/>
        <v>1</v>
      </c>
    </row>
    <row r="1843" spans="1:14">
      <c r="A1843">
        <f t="shared" si="224"/>
        <v>0</v>
      </c>
      <c r="B1843">
        <f t="shared" si="225"/>
        <v>0</v>
      </c>
      <c r="C1843">
        <v>8</v>
      </c>
      <c r="D1843">
        <v>52</v>
      </c>
      <c r="E1843">
        <f t="shared" si="226"/>
        <v>-999</v>
      </c>
      <c r="F1843">
        <f>能力值计算器!G2</f>
        <v>0</v>
      </c>
      <c r="G1843">
        <f>ROUNDDOWN((能力值计算器!F4+能力值计算器!E4*2+ROUNDDOWN(C1843/4,0))*能力值计算器!C2/100+10+能力值计算器!C2,0)</f>
        <v>146</v>
      </c>
      <c r="H1843">
        <f>ROUNDDOWN(ROUNDDOWN(ROUNDDOWN(ROUNDDOWN(ROUNDDOWN((能力值计算器!F6+能力值计算器!E6*2+ROUNDDOWN(D1843/4,0))*能力值计算器!C2/100+5,0)*能力值计算器!H6,0)*能力值计算器!K6,0)*能力值计算器!L6,0)*VLOOKUP(能力值计算器!J6,能力变化对照表!A:B,2,0),0)</f>
        <v>92</v>
      </c>
      <c r="I1843">
        <f>ROUNDDOWN(ROUNDDOWN(ROUNDDOWN(ROUNDDOWN(ROUNDDOWN((能力值计算器!F8+能力值计算器!E8*2+ROUNDDOWN(E1843/4,0))*能力值计算器!C2/100+5,0)*能力值计算器!H8,0)*能力值计算器!K8,0)*能力值计算器!L8,0)*VLOOKUP(能力值计算器!J8,能力变化对照表!A:B,2,0),0)</f>
        <v>-39</v>
      </c>
      <c r="J1843">
        <f t="shared" si="227"/>
        <v>0</v>
      </c>
      <c r="K1843">
        <f t="shared" si="228"/>
        <v>-5694</v>
      </c>
      <c r="L1843">
        <f t="shared" si="229"/>
        <v>7738</v>
      </c>
      <c r="M1843">
        <f t="shared" si="230"/>
        <v>224.1</v>
      </c>
      <c r="N1843">
        <f t="shared" si="231"/>
        <v>1</v>
      </c>
    </row>
    <row r="1844" spans="1:14">
      <c r="A1844">
        <f t="shared" si="224"/>
        <v>0</v>
      </c>
      <c r="B1844">
        <f t="shared" si="225"/>
        <v>0</v>
      </c>
      <c r="C1844">
        <v>4</v>
      </c>
      <c r="D1844">
        <v>200</v>
      </c>
      <c r="E1844">
        <f t="shared" si="226"/>
        <v>-999</v>
      </c>
      <c r="F1844">
        <f>能力值计算器!G2</f>
        <v>0</v>
      </c>
      <c r="G1844">
        <f>ROUNDDOWN((能力值计算器!F4+能力值计算器!E4*2+ROUNDDOWN(C1844/4,0))*能力值计算器!C2/100+10+能力值计算器!C2,0)</f>
        <v>146</v>
      </c>
      <c r="H1844">
        <f>ROUNDDOWN(ROUNDDOWN(ROUNDDOWN(ROUNDDOWN(ROUNDDOWN((能力值计算器!F6+能力值计算器!E6*2+ROUNDDOWN(D1844/4,0))*能力值计算器!C2/100+5,0)*能力值计算器!H6,0)*能力值计算器!K6,0)*能力值计算器!L6,0)*VLOOKUP(能力值计算器!J6,能力变化对照表!A:B,2,0),0)</f>
        <v>110</v>
      </c>
      <c r="I1844">
        <f>ROUNDDOWN(ROUNDDOWN(ROUNDDOWN(ROUNDDOWN(ROUNDDOWN((能力值计算器!F8+能力值计算器!E8*2+ROUNDDOWN(E1844/4,0))*能力值计算器!C2/100+5,0)*能力值计算器!H8,0)*能力值计算器!K8,0)*能力值计算器!L8,0)*VLOOKUP(能力值计算器!J8,能力变化对照表!A:B,2,0),0)</f>
        <v>-39</v>
      </c>
      <c r="J1844">
        <f t="shared" si="227"/>
        <v>0</v>
      </c>
      <c r="K1844">
        <f t="shared" si="228"/>
        <v>-5694</v>
      </c>
      <c r="L1844">
        <f t="shared" si="229"/>
        <v>10366</v>
      </c>
      <c r="M1844">
        <f t="shared" si="230"/>
        <v>224.1</v>
      </c>
      <c r="N1844">
        <f t="shared" si="231"/>
        <v>1</v>
      </c>
    </row>
    <row r="1845" spans="1:14">
      <c r="A1845">
        <f t="shared" si="224"/>
        <v>0</v>
      </c>
      <c r="B1845">
        <f t="shared" si="225"/>
        <v>0</v>
      </c>
      <c r="C1845">
        <v>8</v>
      </c>
      <c r="D1845">
        <v>196</v>
      </c>
      <c r="E1845">
        <f t="shared" si="226"/>
        <v>-999</v>
      </c>
      <c r="F1845">
        <f>能力值计算器!G2</f>
        <v>0</v>
      </c>
      <c r="G1845">
        <f>ROUNDDOWN((能力值计算器!F4+能力值计算器!E4*2+ROUNDDOWN(C1845/4,0))*能力值计算器!C2/100+10+能力值计算器!C2,0)</f>
        <v>146</v>
      </c>
      <c r="H1845">
        <f>ROUNDDOWN(ROUNDDOWN(ROUNDDOWN(ROUNDDOWN(ROUNDDOWN((能力值计算器!F6+能力值计算器!E6*2+ROUNDDOWN(D1845/4,0))*能力值计算器!C2/100+5,0)*能力值计算器!H6,0)*能力值计算器!K6,0)*能力值计算器!L6,0)*VLOOKUP(能力值计算器!J6,能力变化对照表!A:B,2,0),0)</f>
        <v>110</v>
      </c>
      <c r="I1845">
        <f>ROUNDDOWN(ROUNDDOWN(ROUNDDOWN(ROUNDDOWN(ROUNDDOWN((能力值计算器!F8+能力值计算器!E8*2+ROUNDDOWN(E1845/4,0))*能力值计算器!C2/100+5,0)*能力值计算器!H8,0)*能力值计算器!K8,0)*能力值计算器!L8,0)*VLOOKUP(能力值计算器!J8,能力变化对照表!A:B,2,0),0)</f>
        <v>-39</v>
      </c>
      <c r="J1845">
        <f t="shared" si="227"/>
        <v>0</v>
      </c>
      <c r="K1845">
        <f t="shared" si="228"/>
        <v>-5694</v>
      </c>
      <c r="L1845">
        <f t="shared" si="229"/>
        <v>10366</v>
      </c>
      <c r="M1845">
        <f t="shared" si="230"/>
        <v>224.1</v>
      </c>
      <c r="N1845">
        <f t="shared" si="231"/>
        <v>1</v>
      </c>
    </row>
    <row r="1846" spans="1:14">
      <c r="A1846">
        <f t="shared" si="224"/>
        <v>0</v>
      </c>
      <c r="B1846">
        <f t="shared" si="225"/>
        <v>0</v>
      </c>
      <c r="C1846">
        <v>4</v>
      </c>
      <c r="D1846">
        <v>204</v>
      </c>
      <c r="E1846">
        <f t="shared" si="226"/>
        <v>-999</v>
      </c>
      <c r="F1846">
        <f>能力值计算器!G2</f>
        <v>0</v>
      </c>
      <c r="G1846">
        <f>ROUNDDOWN((能力值计算器!F4+能力值计算器!E4*2+ROUNDDOWN(C1846/4,0))*能力值计算器!C2/100+10+能力值计算器!C2,0)</f>
        <v>146</v>
      </c>
      <c r="H1846">
        <f>ROUNDDOWN(ROUNDDOWN(ROUNDDOWN(ROUNDDOWN(ROUNDDOWN((能力值计算器!F6+能力值计算器!E6*2+ROUNDDOWN(D1846/4,0))*能力值计算器!C2/100+5,0)*能力值计算器!H6,0)*能力值计算器!K6,0)*能力值计算器!L6,0)*VLOOKUP(能力值计算器!J6,能力变化对照表!A:B,2,0),0)</f>
        <v>111</v>
      </c>
      <c r="I1846">
        <f>ROUNDDOWN(ROUNDDOWN(ROUNDDOWN(ROUNDDOWN(ROUNDDOWN((能力值计算器!F8+能力值计算器!E8*2+ROUNDDOWN(E1846/4,0))*能力值计算器!C2/100+5,0)*能力值计算器!H8,0)*能力值计算器!K8,0)*能力值计算器!L8,0)*VLOOKUP(能力值计算器!J8,能力变化对照表!A:B,2,0),0)</f>
        <v>-39</v>
      </c>
      <c r="J1846">
        <f t="shared" si="227"/>
        <v>0</v>
      </c>
      <c r="K1846">
        <f t="shared" si="228"/>
        <v>-5694</v>
      </c>
      <c r="L1846">
        <f t="shared" si="229"/>
        <v>10512</v>
      </c>
      <c r="M1846">
        <f t="shared" si="230"/>
        <v>224.1</v>
      </c>
      <c r="N1846">
        <f t="shared" si="231"/>
        <v>1</v>
      </c>
    </row>
    <row r="1847" spans="1:14">
      <c r="A1847">
        <f t="shared" si="224"/>
        <v>0</v>
      </c>
      <c r="B1847">
        <f t="shared" si="225"/>
        <v>0</v>
      </c>
      <c r="C1847">
        <v>4</v>
      </c>
      <c r="D1847">
        <v>44</v>
      </c>
      <c r="E1847">
        <f t="shared" si="226"/>
        <v>-999</v>
      </c>
      <c r="F1847">
        <f>能力值计算器!G2</f>
        <v>0</v>
      </c>
      <c r="G1847">
        <f>ROUNDDOWN((能力值计算器!F4+能力值计算器!E4*2+ROUNDDOWN(C1847/4,0))*能力值计算器!C2/100+10+能力值计算器!C2,0)</f>
        <v>146</v>
      </c>
      <c r="H1847">
        <f>ROUNDDOWN(ROUNDDOWN(ROUNDDOWN(ROUNDDOWN(ROUNDDOWN((能力值计算器!F6+能力值计算器!E6*2+ROUNDDOWN(D1847/4,0))*能力值计算器!C2/100+5,0)*能力值计算器!H6,0)*能力值计算器!K6,0)*能力值计算器!L6,0)*VLOOKUP(能力值计算器!J6,能力变化对照表!A:B,2,0),0)</f>
        <v>91</v>
      </c>
      <c r="I1847">
        <f>ROUNDDOWN(ROUNDDOWN(ROUNDDOWN(ROUNDDOWN(ROUNDDOWN((能力值计算器!F8+能力值计算器!E8*2+ROUNDDOWN(E1847/4,0))*能力值计算器!C2/100+5,0)*能力值计算器!H8,0)*能力值计算器!K8,0)*能力值计算器!L8,0)*VLOOKUP(能力值计算器!J8,能力变化对照表!A:B,2,0),0)</f>
        <v>-39</v>
      </c>
      <c r="J1847">
        <f t="shared" si="227"/>
        <v>0</v>
      </c>
      <c r="K1847">
        <f t="shared" si="228"/>
        <v>-5694</v>
      </c>
      <c r="L1847">
        <f t="shared" si="229"/>
        <v>7592</v>
      </c>
      <c r="M1847">
        <f t="shared" si="230"/>
        <v>224.1</v>
      </c>
      <c r="N1847">
        <f t="shared" si="231"/>
        <v>1</v>
      </c>
    </row>
    <row r="1848" spans="1:14">
      <c r="A1848">
        <f t="shared" si="224"/>
        <v>0</v>
      </c>
      <c r="B1848">
        <f t="shared" si="225"/>
        <v>0</v>
      </c>
      <c r="C1848">
        <v>4</v>
      </c>
      <c r="D1848">
        <v>48</v>
      </c>
      <c r="E1848">
        <f t="shared" si="226"/>
        <v>-999</v>
      </c>
      <c r="F1848">
        <f>能力值计算器!G2</f>
        <v>0</v>
      </c>
      <c r="G1848">
        <f>ROUNDDOWN((能力值计算器!F4+能力值计算器!E4*2+ROUNDDOWN(C1848/4,0))*能力值计算器!C2/100+10+能力值计算器!C2,0)</f>
        <v>146</v>
      </c>
      <c r="H1848">
        <f>ROUNDDOWN(ROUNDDOWN(ROUNDDOWN(ROUNDDOWN(ROUNDDOWN((能力值计算器!F6+能力值计算器!E6*2+ROUNDDOWN(D1848/4,0))*能力值计算器!C2/100+5,0)*能力值计算器!H6,0)*能力值计算器!K6,0)*能力值计算器!L6,0)*VLOOKUP(能力值计算器!J6,能力变化对照表!A:B,2,0),0)</f>
        <v>91</v>
      </c>
      <c r="I1848">
        <f>ROUNDDOWN(ROUNDDOWN(ROUNDDOWN(ROUNDDOWN(ROUNDDOWN((能力值计算器!F8+能力值计算器!E8*2+ROUNDDOWN(E1848/4,0))*能力值计算器!C2/100+5,0)*能力值计算器!H8,0)*能力值计算器!K8,0)*能力值计算器!L8,0)*VLOOKUP(能力值计算器!J8,能力变化对照表!A:B,2,0),0)</f>
        <v>-39</v>
      </c>
      <c r="J1848">
        <f t="shared" si="227"/>
        <v>0</v>
      </c>
      <c r="K1848">
        <f t="shared" si="228"/>
        <v>-5694</v>
      </c>
      <c r="L1848">
        <f t="shared" si="229"/>
        <v>7592</v>
      </c>
      <c r="M1848">
        <f t="shared" si="230"/>
        <v>224.1</v>
      </c>
      <c r="N1848">
        <f t="shared" si="231"/>
        <v>1</v>
      </c>
    </row>
    <row r="1849" spans="1:14">
      <c r="A1849">
        <f t="shared" si="224"/>
        <v>0</v>
      </c>
      <c r="B1849">
        <f t="shared" si="225"/>
        <v>0</v>
      </c>
      <c r="C1849">
        <v>8</v>
      </c>
      <c r="D1849">
        <v>44</v>
      </c>
      <c r="E1849">
        <f t="shared" si="226"/>
        <v>-999</v>
      </c>
      <c r="F1849">
        <f>能力值计算器!G2</f>
        <v>0</v>
      </c>
      <c r="G1849">
        <f>ROUNDDOWN((能力值计算器!F4+能力值计算器!E4*2+ROUNDDOWN(C1849/4,0))*能力值计算器!C2/100+10+能力值计算器!C2,0)</f>
        <v>146</v>
      </c>
      <c r="H1849">
        <f>ROUNDDOWN(ROUNDDOWN(ROUNDDOWN(ROUNDDOWN(ROUNDDOWN((能力值计算器!F6+能力值计算器!E6*2+ROUNDDOWN(D1849/4,0))*能力值计算器!C2/100+5,0)*能力值计算器!H6,0)*能力值计算器!K6,0)*能力值计算器!L6,0)*VLOOKUP(能力值计算器!J6,能力变化对照表!A:B,2,0),0)</f>
        <v>91</v>
      </c>
      <c r="I1849">
        <f>ROUNDDOWN(ROUNDDOWN(ROUNDDOWN(ROUNDDOWN(ROUNDDOWN((能力值计算器!F8+能力值计算器!E8*2+ROUNDDOWN(E1849/4,0))*能力值计算器!C2/100+5,0)*能力值计算器!H8,0)*能力值计算器!K8,0)*能力值计算器!L8,0)*VLOOKUP(能力值计算器!J8,能力变化对照表!A:B,2,0),0)</f>
        <v>-39</v>
      </c>
      <c r="J1849">
        <f t="shared" si="227"/>
        <v>0</v>
      </c>
      <c r="K1849">
        <f t="shared" si="228"/>
        <v>-5694</v>
      </c>
      <c r="L1849">
        <f t="shared" si="229"/>
        <v>7592</v>
      </c>
      <c r="M1849">
        <f t="shared" si="230"/>
        <v>224.1</v>
      </c>
      <c r="N1849">
        <f t="shared" si="231"/>
        <v>1</v>
      </c>
    </row>
    <row r="1850" spans="1:14">
      <c r="A1850">
        <f t="shared" si="224"/>
        <v>0</v>
      </c>
      <c r="B1850">
        <f t="shared" si="225"/>
        <v>0</v>
      </c>
      <c r="C1850">
        <v>4</v>
      </c>
      <c r="D1850">
        <v>208</v>
      </c>
      <c r="E1850">
        <f t="shared" si="226"/>
        <v>-999</v>
      </c>
      <c r="F1850">
        <f>能力值计算器!G2</f>
        <v>0</v>
      </c>
      <c r="G1850">
        <f>ROUNDDOWN((能力值计算器!F4+能力值计算器!E4*2+ROUNDDOWN(C1850/4,0))*能力值计算器!C2/100+10+能力值计算器!C2,0)</f>
        <v>146</v>
      </c>
      <c r="H1850">
        <f>ROUNDDOWN(ROUNDDOWN(ROUNDDOWN(ROUNDDOWN(ROUNDDOWN((能力值计算器!F6+能力值计算器!E6*2+ROUNDDOWN(D1850/4,0))*能力值计算器!C2/100+5,0)*能力值计算器!H6,0)*能力值计算器!K6,0)*能力值计算器!L6,0)*VLOOKUP(能力值计算器!J6,能力变化对照表!A:B,2,0),0)</f>
        <v>111</v>
      </c>
      <c r="I1850">
        <f>ROUNDDOWN(ROUNDDOWN(ROUNDDOWN(ROUNDDOWN(ROUNDDOWN((能力值计算器!F8+能力值计算器!E8*2+ROUNDDOWN(E1850/4,0))*能力值计算器!C2/100+5,0)*能力值计算器!H8,0)*能力值计算器!K8,0)*能力值计算器!L8,0)*VLOOKUP(能力值计算器!J8,能力变化对照表!A:B,2,0),0)</f>
        <v>-39</v>
      </c>
      <c r="J1850">
        <f t="shared" si="227"/>
        <v>0</v>
      </c>
      <c r="K1850">
        <f t="shared" si="228"/>
        <v>-5694</v>
      </c>
      <c r="L1850">
        <f t="shared" si="229"/>
        <v>10512</v>
      </c>
      <c r="M1850">
        <f t="shared" si="230"/>
        <v>224.1</v>
      </c>
      <c r="N1850">
        <f t="shared" si="231"/>
        <v>1</v>
      </c>
    </row>
    <row r="1851" spans="1:14">
      <c r="A1851">
        <f t="shared" si="224"/>
        <v>0</v>
      </c>
      <c r="B1851">
        <f t="shared" si="225"/>
        <v>0</v>
      </c>
      <c r="C1851">
        <v>8</v>
      </c>
      <c r="D1851">
        <v>204</v>
      </c>
      <c r="E1851">
        <f t="shared" si="226"/>
        <v>-999</v>
      </c>
      <c r="F1851">
        <f>能力值计算器!G2</f>
        <v>0</v>
      </c>
      <c r="G1851">
        <f>ROUNDDOWN((能力值计算器!F4+能力值计算器!E4*2+ROUNDDOWN(C1851/4,0))*能力值计算器!C2/100+10+能力值计算器!C2,0)</f>
        <v>146</v>
      </c>
      <c r="H1851">
        <f>ROUNDDOWN(ROUNDDOWN(ROUNDDOWN(ROUNDDOWN(ROUNDDOWN((能力值计算器!F6+能力值计算器!E6*2+ROUNDDOWN(D1851/4,0))*能力值计算器!C2/100+5,0)*能力值计算器!H6,0)*能力值计算器!K6,0)*能力值计算器!L6,0)*VLOOKUP(能力值计算器!J6,能力变化对照表!A:B,2,0),0)</f>
        <v>111</v>
      </c>
      <c r="I1851">
        <f>ROUNDDOWN(ROUNDDOWN(ROUNDDOWN(ROUNDDOWN(ROUNDDOWN((能力值计算器!F8+能力值计算器!E8*2+ROUNDDOWN(E1851/4,0))*能力值计算器!C2/100+5,0)*能力值计算器!H8,0)*能力值计算器!K8,0)*能力值计算器!L8,0)*VLOOKUP(能力值计算器!J8,能力变化对照表!A:B,2,0),0)</f>
        <v>-39</v>
      </c>
      <c r="J1851">
        <f t="shared" si="227"/>
        <v>0</v>
      </c>
      <c r="K1851">
        <f t="shared" si="228"/>
        <v>-5694</v>
      </c>
      <c r="L1851">
        <f t="shared" si="229"/>
        <v>10512</v>
      </c>
      <c r="M1851">
        <f t="shared" si="230"/>
        <v>224.1</v>
      </c>
      <c r="N1851">
        <f t="shared" si="231"/>
        <v>1</v>
      </c>
    </row>
    <row r="1852" spans="1:14">
      <c r="A1852">
        <f t="shared" si="224"/>
        <v>0</v>
      </c>
      <c r="B1852">
        <f t="shared" si="225"/>
        <v>0</v>
      </c>
      <c r="C1852">
        <v>4</v>
      </c>
      <c r="D1852">
        <v>212</v>
      </c>
      <c r="E1852">
        <f t="shared" si="226"/>
        <v>-999</v>
      </c>
      <c r="F1852">
        <f>能力值计算器!G2</f>
        <v>0</v>
      </c>
      <c r="G1852">
        <f>ROUNDDOWN((能力值计算器!F4+能力值计算器!E4*2+ROUNDDOWN(C1852/4,0))*能力值计算器!C2/100+10+能力值计算器!C2,0)</f>
        <v>146</v>
      </c>
      <c r="H1852">
        <f>ROUNDDOWN(ROUNDDOWN(ROUNDDOWN(ROUNDDOWN(ROUNDDOWN((能力值计算器!F6+能力值计算器!E6*2+ROUNDDOWN(D1852/4,0))*能力值计算器!C2/100+5,0)*能力值计算器!H6,0)*能力值计算器!K6,0)*能力值计算器!L6,0)*VLOOKUP(能力值计算器!J6,能力变化对照表!A:B,2,0),0)</f>
        <v>112</v>
      </c>
      <c r="I1852">
        <f>ROUNDDOWN(ROUNDDOWN(ROUNDDOWN(ROUNDDOWN(ROUNDDOWN((能力值计算器!F8+能力值计算器!E8*2+ROUNDDOWN(E1852/4,0))*能力值计算器!C2/100+5,0)*能力值计算器!H8,0)*能力值计算器!K8,0)*能力值计算器!L8,0)*VLOOKUP(能力值计算器!J8,能力变化对照表!A:B,2,0),0)</f>
        <v>-39</v>
      </c>
      <c r="J1852">
        <f t="shared" si="227"/>
        <v>0</v>
      </c>
      <c r="K1852">
        <f t="shared" si="228"/>
        <v>-5694</v>
      </c>
      <c r="L1852">
        <f t="shared" si="229"/>
        <v>10658</v>
      </c>
      <c r="M1852">
        <f t="shared" si="230"/>
        <v>224.1</v>
      </c>
      <c r="N1852">
        <f t="shared" si="231"/>
        <v>1</v>
      </c>
    </row>
    <row r="1853" spans="1:14">
      <c r="A1853">
        <f t="shared" si="224"/>
        <v>0</v>
      </c>
      <c r="B1853">
        <f t="shared" si="225"/>
        <v>0</v>
      </c>
      <c r="C1853">
        <v>4</v>
      </c>
      <c r="D1853">
        <v>36</v>
      </c>
      <c r="E1853">
        <f t="shared" si="226"/>
        <v>-999</v>
      </c>
      <c r="F1853">
        <f>能力值计算器!G2</f>
        <v>0</v>
      </c>
      <c r="G1853">
        <f>ROUNDDOWN((能力值计算器!F4+能力值计算器!E4*2+ROUNDDOWN(C1853/4,0))*能力值计算器!C2/100+10+能力值计算器!C2,0)</f>
        <v>146</v>
      </c>
      <c r="H1853">
        <f>ROUNDDOWN(ROUNDDOWN(ROUNDDOWN(ROUNDDOWN(ROUNDDOWN((能力值计算器!F6+能力值计算器!E6*2+ROUNDDOWN(D1853/4,0))*能力值计算器!C2/100+5,0)*能力值计算器!H6,0)*能力值计算器!K6,0)*能力值计算器!L6,0)*VLOOKUP(能力值计算器!J6,能力变化对照表!A:B,2,0),0)</f>
        <v>90</v>
      </c>
      <c r="I1853">
        <f>ROUNDDOWN(ROUNDDOWN(ROUNDDOWN(ROUNDDOWN(ROUNDDOWN((能力值计算器!F8+能力值计算器!E8*2+ROUNDDOWN(E1853/4,0))*能力值计算器!C2/100+5,0)*能力值计算器!H8,0)*能力值计算器!K8,0)*能力值计算器!L8,0)*VLOOKUP(能力值计算器!J8,能力变化对照表!A:B,2,0),0)</f>
        <v>-39</v>
      </c>
      <c r="J1853">
        <f t="shared" si="227"/>
        <v>0</v>
      </c>
      <c r="K1853">
        <f t="shared" si="228"/>
        <v>-5694</v>
      </c>
      <c r="L1853">
        <f t="shared" si="229"/>
        <v>7446</v>
      </c>
      <c r="M1853">
        <f t="shared" si="230"/>
        <v>224.1</v>
      </c>
      <c r="N1853">
        <f t="shared" si="231"/>
        <v>1</v>
      </c>
    </row>
    <row r="1854" spans="1:14">
      <c r="A1854">
        <f t="shared" si="224"/>
        <v>0</v>
      </c>
      <c r="B1854">
        <f t="shared" si="225"/>
        <v>0</v>
      </c>
      <c r="C1854">
        <v>4</v>
      </c>
      <c r="D1854">
        <v>40</v>
      </c>
      <c r="E1854">
        <f t="shared" si="226"/>
        <v>-999</v>
      </c>
      <c r="F1854">
        <f>能力值计算器!G2</f>
        <v>0</v>
      </c>
      <c r="G1854">
        <f>ROUNDDOWN((能力值计算器!F4+能力值计算器!E4*2+ROUNDDOWN(C1854/4,0))*能力值计算器!C2/100+10+能力值计算器!C2,0)</f>
        <v>146</v>
      </c>
      <c r="H1854">
        <f>ROUNDDOWN(ROUNDDOWN(ROUNDDOWN(ROUNDDOWN(ROUNDDOWN((能力值计算器!F6+能力值计算器!E6*2+ROUNDDOWN(D1854/4,0))*能力值计算器!C2/100+5,0)*能力值计算器!H6,0)*能力值计算器!K6,0)*能力值计算器!L6,0)*VLOOKUP(能力值计算器!J6,能力变化对照表!A:B,2,0),0)</f>
        <v>90</v>
      </c>
      <c r="I1854">
        <f>ROUNDDOWN(ROUNDDOWN(ROUNDDOWN(ROUNDDOWN(ROUNDDOWN((能力值计算器!F8+能力值计算器!E8*2+ROUNDDOWN(E1854/4,0))*能力值计算器!C2/100+5,0)*能力值计算器!H8,0)*能力值计算器!K8,0)*能力值计算器!L8,0)*VLOOKUP(能力值计算器!J8,能力变化对照表!A:B,2,0),0)</f>
        <v>-39</v>
      </c>
      <c r="J1854">
        <f t="shared" si="227"/>
        <v>0</v>
      </c>
      <c r="K1854">
        <f t="shared" si="228"/>
        <v>-5694</v>
      </c>
      <c r="L1854">
        <f t="shared" si="229"/>
        <v>7446</v>
      </c>
      <c r="M1854">
        <f t="shared" si="230"/>
        <v>224.1</v>
      </c>
      <c r="N1854">
        <f t="shared" si="231"/>
        <v>1</v>
      </c>
    </row>
    <row r="1855" spans="1:14">
      <c r="A1855">
        <f t="shared" si="224"/>
        <v>0</v>
      </c>
      <c r="B1855">
        <f t="shared" si="225"/>
        <v>0</v>
      </c>
      <c r="C1855">
        <v>8</v>
      </c>
      <c r="D1855">
        <v>36</v>
      </c>
      <c r="E1855">
        <f t="shared" si="226"/>
        <v>-999</v>
      </c>
      <c r="F1855">
        <f>能力值计算器!G2</f>
        <v>0</v>
      </c>
      <c r="G1855">
        <f>ROUNDDOWN((能力值计算器!F4+能力值计算器!E4*2+ROUNDDOWN(C1855/4,0))*能力值计算器!C2/100+10+能力值计算器!C2,0)</f>
        <v>146</v>
      </c>
      <c r="H1855">
        <f>ROUNDDOWN(ROUNDDOWN(ROUNDDOWN(ROUNDDOWN(ROUNDDOWN((能力值计算器!F6+能力值计算器!E6*2+ROUNDDOWN(D1855/4,0))*能力值计算器!C2/100+5,0)*能力值计算器!H6,0)*能力值计算器!K6,0)*能力值计算器!L6,0)*VLOOKUP(能力值计算器!J6,能力变化对照表!A:B,2,0),0)</f>
        <v>90</v>
      </c>
      <c r="I1855">
        <f>ROUNDDOWN(ROUNDDOWN(ROUNDDOWN(ROUNDDOWN(ROUNDDOWN((能力值计算器!F8+能力值计算器!E8*2+ROUNDDOWN(E1855/4,0))*能力值计算器!C2/100+5,0)*能力值计算器!H8,0)*能力值计算器!K8,0)*能力值计算器!L8,0)*VLOOKUP(能力值计算器!J8,能力变化对照表!A:B,2,0),0)</f>
        <v>-39</v>
      </c>
      <c r="J1855">
        <f t="shared" si="227"/>
        <v>0</v>
      </c>
      <c r="K1855">
        <f t="shared" si="228"/>
        <v>-5694</v>
      </c>
      <c r="L1855">
        <f t="shared" si="229"/>
        <v>7446</v>
      </c>
      <c r="M1855">
        <f t="shared" si="230"/>
        <v>224.1</v>
      </c>
      <c r="N1855">
        <f t="shared" si="231"/>
        <v>1</v>
      </c>
    </row>
    <row r="1856" spans="1:14">
      <c r="A1856">
        <f t="shared" si="224"/>
        <v>0</v>
      </c>
      <c r="B1856">
        <f t="shared" si="225"/>
        <v>0</v>
      </c>
      <c r="C1856">
        <v>4</v>
      </c>
      <c r="D1856">
        <v>216</v>
      </c>
      <c r="E1856">
        <f t="shared" si="226"/>
        <v>-999</v>
      </c>
      <c r="F1856">
        <f>能力值计算器!G2</f>
        <v>0</v>
      </c>
      <c r="G1856">
        <f>ROUNDDOWN((能力值计算器!F4+能力值计算器!E4*2+ROUNDDOWN(C1856/4,0))*能力值计算器!C2/100+10+能力值计算器!C2,0)</f>
        <v>146</v>
      </c>
      <c r="H1856">
        <f>ROUNDDOWN(ROUNDDOWN(ROUNDDOWN(ROUNDDOWN(ROUNDDOWN((能力值计算器!F6+能力值计算器!E6*2+ROUNDDOWN(D1856/4,0))*能力值计算器!C2/100+5,0)*能力值计算器!H6,0)*能力值计算器!K6,0)*能力值计算器!L6,0)*VLOOKUP(能力值计算器!J6,能力变化对照表!A:B,2,0),0)</f>
        <v>112</v>
      </c>
      <c r="I1856">
        <f>ROUNDDOWN(ROUNDDOWN(ROUNDDOWN(ROUNDDOWN(ROUNDDOWN((能力值计算器!F8+能力值计算器!E8*2+ROUNDDOWN(E1856/4,0))*能力值计算器!C2/100+5,0)*能力值计算器!H8,0)*能力值计算器!K8,0)*能力值计算器!L8,0)*VLOOKUP(能力值计算器!J8,能力变化对照表!A:B,2,0),0)</f>
        <v>-39</v>
      </c>
      <c r="J1856">
        <f t="shared" si="227"/>
        <v>0</v>
      </c>
      <c r="K1856">
        <f t="shared" si="228"/>
        <v>-5694</v>
      </c>
      <c r="L1856">
        <f t="shared" si="229"/>
        <v>10658</v>
      </c>
      <c r="M1856">
        <f t="shared" si="230"/>
        <v>224.1</v>
      </c>
      <c r="N1856">
        <f t="shared" si="231"/>
        <v>1</v>
      </c>
    </row>
    <row r="1857" spans="1:14">
      <c r="A1857">
        <f t="shared" si="224"/>
        <v>0</v>
      </c>
      <c r="B1857">
        <f t="shared" si="225"/>
        <v>0</v>
      </c>
      <c r="C1857">
        <v>8</v>
      </c>
      <c r="D1857">
        <v>212</v>
      </c>
      <c r="E1857">
        <f t="shared" si="226"/>
        <v>-999</v>
      </c>
      <c r="F1857">
        <f>能力值计算器!G2</f>
        <v>0</v>
      </c>
      <c r="G1857">
        <f>ROUNDDOWN((能力值计算器!F4+能力值计算器!E4*2+ROUNDDOWN(C1857/4,0))*能力值计算器!C2/100+10+能力值计算器!C2,0)</f>
        <v>146</v>
      </c>
      <c r="H1857">
        <f>ROUNDDOWN(ROUNDDOWN(ROUNDDOWN(ROUNDDOWN(ROUNDDOWN((能力值计算器!F6+能力值计算器!E6*2+ROUNDDOWN(D1857/4,0))*能力值计算器!C2/100+5,0)*能力值计算器!H6,0)*能力值计算器!K6,0)*能力值计算器!L6,0)*VLOOKUP(能力值计算器!J6,能力变化对照表!A:B,2,0),0)</f>
        <v>112</v>
      </c>
      <c r="I1857">
        <f>ROUNDDOWN(ROUNDDOWN(ROUNDDOWN(ROUNDDOWN(ROUNDDOWN((能力值计算器!F8+能力值计算器!E8*2+ROUNDDOWN(E1857/4,0))*能力值计算器!C2/100+5,0)*能力值计算器!H8,0)*能力值计算器!K8,0)*能力值计算器!L8,0)*VLOOKUP(能力值计算器!J8,能力变化对照表!A:B,2,0),0)</f>
        <v>-39</v>
      </c>
      <c r="J1857">
        <f t="shared" si="227"/>
        <v>0</v>
      </c>
      <c r="K1857">
        <f t="shared" si="228"/>
        <v>-5694</v>
      </c>
      <c r="L1857">
        <f t="shared" si="229"/>
        <v>10658</v>
      </c>
      <c r="M1857">
        <f t="shared" si="230"/>
        <v>224.1</v>
      </c>
      <c r="N1857">
        <f t="shared" si="231"/>
        <v>1</v>
      </c>
    </row>
    <row r="1858" spans="1:14">
      <c r="A1858">
        <f t="shared" ref="A1858:A1921" si="232">IF(N1858=1,0,L1858+1/M1858)</f>
        <v>0</v>
      </c>
      <c r="B1858">
        <f t="shared" ref="B1858:B1921" si="233">IF(A1858=MAX(A:A),1,0)</f>
        <v>0</v>
      </c>
      <c r="C1858">
        <v>4</v>
      </c>
      <c r="D1858">
        <v>220</v>
      </c>
      <c r="E1858">
        <f t="shared" ref="E1858:E1921" si="234">IF(F1858-D1858-C1858&gt;253,-999,IF(F1858-D1858-C1858&lt;0,-999,F1858-D1858-C1858))</f>
        <v>-999</v>
      </c>
      <c r="F1858">
        <f>能力值计算器!G2</f>
        <v>0</v>
      </c>
      <c r="G1858">
        <f>ROUNDDOWN((能力值计算器!F4+能力值计算器!E4*2+ROUNDDOWN(C1858/4,0))*能力值计算器!C2/100+10+能力值计算器!C2,0)</f>
        <v>146</v>
      </c>
      <c r="H1858">
        <f>ROUNDDOWN(ROUNDDOWN(ROUNDDOWN(ROUNDDOWN(ROUNDDOWN((能力值计算器!F6+能力值计算器!E6*2+ROUNDDOWN(D1858/4,0))*能力值计算器!C2/100+5,0)*能力值计算器!H6,0)*能力值计算器!K6,0)*能力值计算器!L6,0)*VLOOKUP(能力值计算器!J6,能力变化对照表!A:B,2,0),0)</f>
        <v>113</v>
      </c>
      <c r="I1858">
        <f>ROUNDDOWN(ROUNDDOWN(ROUNDDOWN(ROUNDDOWN(ROUNDDOWN((能力值计算器!F8+能力值计算器!E8*2+ROUNDDOWN(E1858/4,0))*能力值计算器!C2/100+5,0)*能力值计算器!H8,0)*能力值计算器!K8,0)*能力值计算器!L8,0)*VLOOKUP(能力值计算器!J8,能力变化对照表!A:B,2,0),0)</f>
        <v>-39</v>
      </c>
      <c r="J1858">
        <f t="shared" ref="J1858:J1921" si="235">IF(E1858&lt;0,0,G1858*H1858)</f>
        <v>0</v>
      </c>
      <c r="K1858">
        <f t="shared" ref="K1858:K1921" si="236">G1858*I1858</f>
        <v>-5694</v>
      </c>
      <c r="L1858">
        <f t="shared" ref="L1858:L1921" si="237">(H1858+I1858)*G1858</f>
        <v>10804</v>
      </c>
      <c r="M1858">
        <f t="shared" ref="M1858:M1921" si="238">IF(H1858+I1858-G1858&lt;0,G1858-H1858-I1858,H1858+I1858-G1858)+IF(H1858-I1858&lt;0,I1858-H1858,H1858-I1858)+0.1</f>
        <v>224.1</v>
      </c>
      <c r="N1858">
        <f t="shared" ref="N1858:N1921" si="239">IF(E1858&lt;0,1,0)</f>
        <v>1</v>
      </c>
    </row>
    <row r="1859" spans="1:14">
      <c r="A1859">
        <f t="shared" si="232"/>
        <v>0</v>
      </c>
      <c r="B1859">
        <f t="shared" si="233"/>
        <v>0</v>
      </c>
      <c r="C1859">
        <v>4</v>
      </c>
      <c r="D1859">
        <v>28</v>
      </c>
      <c r="E1859">
        <f t="shared" si="234"/>
        <v>-999</v>
      </c>
      <c r="F1859">
        <f>能力值计算器!G2</f>
        <v>0</v>
      </c>
      <c r="G1859">
        <f>ROUNDDOWN((能力值计算器!F4+能力值计算器!E4*2+ROUNDDOWN(C1859/4,0))*能力值计算器!C2/100+10+能力值计算器!C2,0)</f>
        <v>146</v>
      </c>
      <c r="H1859">
        <f>ROUNDDOWN(ROUNDDOWN(ROUNDDOWN(ROUNDDOWN(ROUNDDOWN((能力值计算器!F6+能力值计算器!E6*2+ROUNDDOWN(D1859/4,0))*能力值计算器!C2/100+5,0)*能力值计算器!H6,0)*能力值计算器!K6,0)*能力值计算器!L6,0)*VLOOKUP(能力值计算器!J6,能力变化对照表!A:B,2,0),0)</f>
        <v>89</v>
      </c>
      <c r="I1859">
        <f>ROUNDDOWN(ROUNDDOWN(ROUNDDOWN(ROUNDDOWN(ROUNDDOWN((能力值计算器!F8+能力值计算器!E8*2+ROUNDDOWN(E1859/4,0))*能力值计算器!C2/100+5,0)*能力值计算器!H8,0)*能力值计算器!K8,0)*能力值计算器!L8,0)*VLOOKUP(能力值计算器!J8,能力变化对照表!A:B,2,0),0)</f>
        <v>-39</v>
      </c>
      <c r="J1859">
        <f t="shared" si="235"/>
        <v>0</v>
      </c>
      <c r="K1859">
        <f t="shared" si="236"/>
        <v>-5694</v>
      </c>
      <c r="L1859">
        <f t="shared" si="237"/>
        <v>7300</v>
      </c>
      <c r="M1859">
        <f t="shared" si="238"/>
        <v>224.1</v>
      </c>
      <c r="N1859">
        <f t="shared" si="239"/>
        <v>1</v>
      </c>
    </row>
    <row r="1860" spans="1:14">
      <c r="A1860">
        <f t="shared" si="232"/>
        <v>0</v>
      </c>
      <c r="B1860">
        <f t="shared" si="233"/>
        <v>0</v>
      </c>
      <c r="C1860">
        <v>4</v>
      </c>
      <c r="D1860">
        <v>32</v>
      </c>
      <c r="E1860">
        <f t="shared" si="234"/>
        <v>-999</v>
      </c>
      <c r="F1860">
        <f>能力值计算器!G2</f>
        <v>0</v>
      </c>
      <c r="G1860">
        <f>ROUNDDOWN((能力值计算器!F4+能力值计算器!E4*2+ROUNDDOWN(C1860/4,0))*能力值计算器!C2/100+10+能力值计算器!C2,0)</f>
        <v>146</v>
      </c>
      <c r="H1860">
        <f>ROUNDDOWN(ROUNDDOWN(ROUNDDOWN(ROUNDDOWN(ROUNDDOWN((能力值计算器!F6+能力值计算器!E6*2+ROUNDDOWN(D1860/4,0))*能力值计算器!C2/100+5,0)*能力值计算器!H6,0)*能力值计算器!K6,0)*能力值计算器!L6,0)*VLOOKUP(能力值计算器!J6,能力变化对照表!A:B,2,0),0)</f>
        <v>89</v>
      </c>
      <c r="I1860">
        <f>ROUNDDOWN(ROUNDDOWN(ROUNDDOWN(ROUNDDOWN(ROUNDDOWN((能力值计算器!F8+能力值计算器!E8*2+ROUNDDOWN(E1860/4,0))*能力值计算器!C2/100+5,0)*能力值计算器!H8,0)*能力值计算器!K8,0)*能力值计算器!L8,0)*VLOOKUP(能力值计算器!J8,能力变化对照表!A:B,2,0),0)</f>
        <v>-39</v>
      </c>
      <c r="J1860">
        <f t="shared" si="235"/>
        <v>0</v>
      </c>
      <c r="K1860">
        <f t="shared" si="236"/>
        <v>-5694</v>
      </c>
      <c r="L1860">
        <f t="shared" si="237"/>
        <v>7300</v>
      </c>
      <c r="M1860">
        <f t="shared" si="238"/>
        <v>224.1</v>
      </c>
      <c r="N1860">
        <f t="shared" si="239"/>
        <v>1</v>
      </c>
    </row>
    <row r="1861" spans="1:14">
      <c r="A1861">
        <f t="shared" si="232"/>
        <v>0</v>
      </c>
      <c r="B1861">
        <f t="shared" si="233"/>
        <v>0</v>
      </c>
      <c r="C1861">
        <v>8</v>
      </c>
      <c r="D1861">
        <v>28</v>
      </c>
      <c r="E1861">
        <f t="shared" si="234"/>
        <v>-999</v>
      </c>
      <c r="F1861">
        <f>能力值计算器!G2</f>
        <v>0</v>
      </c>
      <c r="G1861">
        <f>ROUNDDOWN((能力值计算器!F4+能力值计算器!E4*2+ROUNDDOWN(C1861/4,0))*能力值计算器!C2/100+10+能力值计算器!C2,0)</f>
        <v>146</v>
      </c>
      <c r="H1861">
        <f>ROUNDDOWN(ROUNDDOWN(ROUNDDOWN(ROUNDDOWN(ROUNDDOWN((能力值计算器!F6+能力值计算器!E6*2+ROUNDDOWN(D1861/4,0))*能力值计算器!C2/100+5,0)*能力值计算器!H6,0)*能力值计算器!K6,0)*能力值计算器!L6,0)*VLOOKUP(能力值计算器!J6,能力变化对照表!A:B,2,0),0)</f>
        <v>89</v>
      </c>
      <c r="I1861">
        <f>ROUNDDOWN(ROUNDDOWN(ROUNDDOWN(ROUNDDOWN(ROUNDDOWN((能力值计算器!F8+能力值计算器!E8*2+ROUNDDOWN(E1861/4,0))*能力值计算器!C2/100+5,0)*能力值计算器!H8,0)*能力值计算器!K8,0)*能力值计算器!L8,0)*VLOOKUP(能力值计算器!J8,能力变化对照表!A:B,2,0),0)</f>
        <v>-39</v>
      </c>
      <c r="J1861">
        <f t="shared" si="235"/>
        <v>0</v>
      </c>
      <c r="K1861">
        <f t="shared" si="236"/>
        <v>-5694</v>
      </c>
      <c r="L1861">
        <f t="shared" si="237"/>
        <v>7300</v>
      </c>
      <c r="M1861">
        <f t="shared" si="238"/>
        <v>224.1</v>
      </c>
      <c r="N1861">
        <f t="shared" si="239"/>
        <v>1</v>
      </c>
    </row>
    <row r="1862" spans="1:14">
      <c r="A1862">
        <f t="shared" si="232"/>
        <v>0</v>
      </c>
      <c r="B1862">
        <f t="shared" si="233"/>
        <v>0</v>
      </c>
      <c r="C1862">
        <v>4</v>
      </c>
      <c r="D1862">
        <v>224</v>
      </c>
      <c r="E1862">
        <f t="shared" si="234"/>
        <v>-999</v>
      </c>
      <c r="F1862">
        <f>能力值计算器!G2</f>
        <v>0</v>
      </c>
      <c r="G1862">
        <f>ROUNDDOWN((能力值计算器!F4+能力值计算器!E4*2+ROUNDDOWN(C1862/4,0))*能力值计算器!C2/100+10+能力值计算器!C2,0)</f>
        <v>146</v>
      </c>
      <c r="H1862">
        <f>ROUNDDOWN(ROUNDDOWN(ROUNDDOWN(ROUNDDOWN(ROUNDDOWN((能力值计算器!F6+能力值计算器!E6*2+ROUNDDOWN(D1862/4,0))*能力值计算器!C2/100+5,0)*能力值计算器!H6,0)*能力值计算器!K6,0)*能力值计算器!L6,0)*VLOOKUP(能力值计算器!J6,能力变化对照表!A:B,2,0),0)</f>
        <v>113</v>
      </c>
      <c r="I1862">
        <f>ROUNDDOWN(ROUNDDOWN(ROUNDDOWN(ROUNDDOWN(ROUNDDOWN((能力值计算器!F8+能力值计算器!E8*2+ROUNDDOWN(E1862/4,0))*能力值计算器!C2/100+5,0)*能力值计算器!H8,0)*能力值计算器!K8,0)*能力值计算器!L8,0)*VLOOKUP(能力值计算器!J8,能力变化对照表!A:B,2,0),0)</f>
        <v>-39</v>
      </c>
      <c r="J1862">
        <f t="shared" si="235"/>
        <v>0</v>
      </c>
      <c r="K1862">
        <f t="shared" si="236"/>
        <v>-5694</v>
      </c>
      <c r="L1862">
        <f t="shared" si="237"/>
        <v>10804</v>
      </c>
      <c r="M1862">
        <f t="shared" si="238"/>
        <v>224.1</v>
      </c>
      <c r="N1862">
        <f t="shared" si="239"/>
        <v>1</v>
      </c>
    </row>
    <row r="1863" spans="1:14">
      <c r="A1863">
        <f t="shared" si="232"/>
        <v>0</v>
      </c>
      <c r="B1863">
        <f t="shared" si="233"/>
        <v>0</v>
      </c>
      <c r="C1863">
        <v>8</v>
      </c>
      <c r="D1863">
        <v>220</v>
      </c>
      <c r="E1863">
        <f t="shared" si="234"/>
        <v>-999</v>
      </c>
      <c r="F1863">
        <f>能力值计算器!G2</f>
        <v>0</v>
      </c>
      <c r="G1863">
        <f>ROUNDDOWN((能力值计算器!F4+能力值计算器!E4*2+ROUNDDOWN(C1863/4,0))*能力值计算器!C2/100+10+能力值计算器!C2,0)</f>
        <v>146</v>
      </c>
      <c r="H1863">
        <f>ROUNDDOWN(ROUNDDOWN(ROUNDDOWN(ROUNDDOWN(ROUNDDOWN((能力值计算器!F6+能力值计算器!E6*2+ROUNDDOWN(D1863/4,0))*能力值计算器!C2/100+5,0)*能力值计算器!H6,0)*能力值计算器!K6,0)*能力值计算器!L6,0)*VLOOKUP(能力值计算器!J6,能力变化对照表!A:B,2,0),0)</f>
        <v>113</v>
      </c>
      <c r="I1863">
        <f>ROUNDDOWN(ROUNDDOWN(ROUNDDOWN(ROUNDDOWN(ROUNDDOWN((能力值计算器!F8+能力值计算器!E8*2+ROUNDDOWN(E1863/4,0))*能力值计算器!C2/100+5,0)*能力值计算器!H8,0)*能力值计算器!K8,0)*能力值计算器!L8,0)*VLOOKUP(能力值计算器!J8,能力变化对照表!A:B,2,0),0)</f>
        <v>-39</v>
      </c>
      <c r="J1863">
        <f t="shared" si="235"/>
        <v>0</v>
      </c>
      <c r="K1863">
        <f t="shared" si="236"/>
        <v>-5694</v>
      </c>
      <c r="L1863">
        <f t="shared" si="237"/>
        <v>10804</v>
      </c>
      <c r="M1863">
        <f t="shared" si="238"/>
        <v>224.1</v>
      </c>
      <c r="N1863">
        <f t="shared" si="239"/>
        <v>1</v>
      </c>
    </row>
    <row r="1864" spans="1:14">
      <c r="A1864">
        <f t="shared" si="232"/>
        <v>0</v>
      </c>
      <c r="B1864">
        <f t="shared" si="233"/>
        <v>0</v>
      </c>
      <c r="C1864">
        <v>4</v>
      </c>
      <c r="D1864">
        <v>228</v>
      </c>
      <c r="E1864">
        <f t="shared" si="234"/>
        <v>-999</v>
      </c>
      <c r="F1864">
        <f>能力值计算器!G2</f>
        <v>0</v>
      </c>
      <c r="G1864">
        <f>ROUNDDOWN((能力值计算器!F4+能力值计算器!E4*2+ROUNDDOWN(C1864/4,0))*能力值计算器!C2/100+10+能力值计算器!C2,0)</f>
        <v>146</v>
      </c>
      <c r="H1864">
        <f>ROUNDDOWN(ROUNDDOWN(ROUNDDOWN(ROUNDDOWN(ROUNDDOWN((能力值计算器!F6+能力值计算器!E6*2+ROUNDDOWN(D1864/4,0))*能力值计算器!C2/100+5,0)*能力值计算器!H6,0)*能力值计算器!K6,0)*能力值计算器!L6,0)*VLOOKUP(能力值计算器!J6,能力变化对照表!A:B,2,0),0)</f>
        <v>114</v>
      </c>
      <c r="I1864">
        <f>ROUNDDOWN(ROUNDDOWN(ROUNDDOWN(ROUNDDOWN(ROUNDDOWN((能力值计算器!F8+能力值计算器!E8*2+ROUNDDOWN(E1864/4,0))*能力值计算器!C2/100+5,0)*能力值计算器!H8,0)*能力值计算器!K8,0)*能力值计算器!L8,0)*VLOOKUP(能力值计算器!J8,能力变化对照表!A:B,2,0),0)</f>
        <v>-39</v>
      </c>
      <c r="J1864">
        <f t="shared" si="235"/>
        <v>0</v>
      </c>
      <c r="K1864">
        <f t="shared" si="236"/>
        <v>-5694</v>
      </c>
      <c r="L1864">
        <f t="shared" si="237"/>
        <v>10950</v>
      </c>
      <c r="M1864">
        <f t="shared" si="238"/>
        <v>224.1</v>
      </c>
      <c r="N1864">
        <f t="shared" si="239"/>
        <v>1</v>
      </c>
    </row>
    <row r="1865" spans="1:14">
      <c r="A1865">
        <f t="shared" si="232"/>
        <v>0</v>
      </c>
      <c r="B1865">
        <f t="shared" si="233"/>
        <v>0</v>
      </c>
      <c r="C1865">
        <v>4</v>
      </c>
      <c r="D1865">
        <v>20</v>
      </c>
      <c r="E1865">
        <f t="shared" si="234"/>
        <v>-999</v>
      </c>
      <c r="F1865">
        <f>能力值计算器!G2</f>
        <v>0</v>
      </c>
      <c r="G1865">
        <f>ROUNDDOWN((能力值计算器!F4+能力值计算器!E4*2+ROUNDDOWN(C1865/4,0))*能力值计算器!C2/100+10+能力值计算器!C2,0)</f>
        <v>146</v>
      </c>
      <c r="H1865">
        <f>ROUNDDOWN(ROUNDDOWN(ROUNDDOWN(ROUNDDOWN(ROUNDDOWN((能力值计算器!F6+能力值计算器!E6*2+ROUNDDOWN(D1865/4,0))*能力值计算器!C2/100+5,0)*能力值计算器!H6,0)*能力值计算器!K6,0)*能力值计算器!L6,0)*VLOOKUP(能力值计算器!J6,能力变化对照表!A:B,2,0),0)</f>
        <v>88</v>
      </c>
      <c r="I1865">
        <f>ROUNDDOWN(ROUNDDOWN(ROUNDDOWN(ROUNDDOWN(ROUNDDOWN((能力值计算器!F8+能力值计算器!E8*2+ROUNDDOWN(E1865/4,0))*能力值计算器!C2/100+5,0)*能力值计算器!H8,0)*能力值计算器!K8,0)*能力值计算器!L8,0)*VLOOKUP(能力值计算器!J8,能力变化对照表!A:B,2,0),0)</f>
        <v>-39</v>
      </c>
      <c r="J1865">
        <f t="shared" si="235"/>
        <v>0</v>
      </c>
      <c r="K1865">
        <f t="shared" si="236"/>
        <v>-5694</v>
      </c>
      <c r="L1865">
        <f t="shared" si="237"/>
        <v>7154</v>
      </c>
      <c r="M1865">
        <f t="shared" si="238"/>
        <v>224.1</v>
      </c>
      <c r="N1865">
        <f t="shared" si="239"/>
        <v>1</v>
      </c>
    </row>
    <row r="1866" spans="1:14">
      <c r="A1866">
        <f t="shared" si="232"/>
        <v>0</v>
      </c>
      <c r="B1866">
        <f t="shared" si="233"/>
        <v>0</v>
      </c>
      <c r="C1866">
        <v>4</v>
      </c>
      <c r="D1866">
        <v>24</v>
      </c>
      <c r="E1866">
        <f t="shared" si="234"/>
        <v>-999</v>
      </c>
      <c r="F1866">
        <f>能力值计算器!G2</f>
        <v>0</v>
      </c>
      <c r="G1866">
        <f>ROUNDDOWN((能力值计算器!F4+能力值计算器!E4*2+ROUNDDOWN(C1866/4,0))*能力值计算器!C2/100+10+能力值计算器!C2,0)</f>
        <v>146</v>
      </c>
      <c r="H1866">
        <f>ROUNDDOWN(ROUNDDOWN(ROUNDDOWN(ROUNDDOWN(ROUNDDOWN((能力值计算器!F6+能力值计算器!E6*2+ROUNDDOWN(D1866/4,0))*能力值计算器!C2/100+5,0)*能力值计算器!H6,0)*能力值计算器!K6,0)*能力值计算器!L6,0)*VLOOKUP(能力值计算器!J6,能力变化对照表!A:B,2,0),0)</f>
        <v>88</v>
      </c>
      <c r="I1866">
        <f>ROUNDDOWN(ROUNDDOWN(ROUNDDOWN(ROUNDDOWN(ROUNDDOWN((能力值计算器!F8+能力值计算器!E8*2+ROUNDDOWN(E1866/4,0))*能力值计算器!C2/100+5,0)*能力值计算器!H8,0)*能力值计算器!K8,0)*能力值计算器!L8,0)*VLOOKUP(能力值计算器!J8,能力变化对照表!A:B,2,0),0)</f>
        <v>-39</v>
      </c>
      <c r="J1866">
        <f t="shared" si="235"/>
        <v>0</v>
      </c>
      <c r="K1866">
        <f t="shared" si="236"/>
        <v>-5694</v>
      </c>
      <c r="L1866">
        <f t="shared" si="237"/>
        <v>7154</v>
      </c>
      <c r="M1866">
        <f t="shared" si="238"/>
        <v>224.1</v>
      </c>
      <c r="N1866">
        <f t="shared" si="239"/>
        <v>1</v>
      </c>
    </row>
    <row r="1867" spans="1:14">
      <c r="A1867">
        <f t="shared" si="232"/>
        <v>0</v>
      </c>
      <c r="B1867">
        <f t="shared" si="233"/>
        <v>0</v>
      </c>
      <c r="C1867">
        <v>8</v>
      </c>
      <c r="D1867">
        <v>20</v>
      </c>
      <c r="E1867">
        <f t="shared" si="234"/>
        <v>-999</v>
      </c>
      <c r="F1867">
        <f>能力值计算器!G2</f>
        <v>0</v>
      </c>
      <c r="G1867">
        <f>ROUNDDOWN((能力值计算器!F4+能力值计算器!E4*2+ROUNDDOWN(C1867/4,0))*能力值计算器!C2/100+10+能力值计算器!C2,0)</f>
        <v>146</v>
      </c>
      <c r="H1867">
        <f>ROUNDDOWN(ROUNDDOWN(ROUNDDOWN(ROUNDDOWN(ROUNDDOWN((能力值计算器!F6+能力值计算器!E6*2+ROUNDDOWN(D1867/4,0))*能力值计算器!C2/100+5,0)*能力值计算器!H6,0)*能力值计算器!K6,0)*能力值计算器!L6,0)*VLOOKUP(能力值计算器!J6,能力变化对照表!A:B,2,0),0)</f>
        <v>88</v>
      </c>
      <c r="I1867">
        <f>ROUNDDOWN(ROUNDDOWN(ROUNDDOWN(ROUNDDOWN(ROUNDDOWN((能力值计算器!F8+能力值计算器!E8*2+ROUNDDOWN(E1867/4,0))*能力值计算器!C2/100+5,0)*能力值计算器!H8,0)*能力值计算器!K8,0)*能力值计算器!L8,0)*VLOOKUP(能力值计算器!J8,能力变化对照表!A:B,2,0),0)</f>
        <v>-39</v>
      </c>
      <c r="J1867">
        <f t="shared" si="235"/>
        <v>0</v>
      </c>
      <c r="K1867">
        <f t="shared" si="236"/>
        <v>-5694</v>
      </c>
      <c r="L1867">
        <f t="shared" si="237"/>
        <v>7154</v>
      </c>
      <c r="M1867">
        <f t="shared" si="238"/>
        <v>224.1</v>
      </c>
      <c r="N1867">
        <f t="shared" si="239"/>
        <v>1</v>
      </c>
    </row>
    <row r="1868" spans="1:14">
      <c r="A1868">
        <f t="shared" si="232"/>
        <v>0</v>
      </c>
      <c r="B1868">
        <f t="shared" si="233"/>
        <v>0</v>
      </c>
      <c r="C1868">
        <v>4</v>
      </c>
      <c r="D1868">
        <v>232</v>
      </c>
      <c r="E1868">
        <f t="shared" si="234"/>
        <v>-999</v>
      </c>
      <c r="F1868">
        <f>能力值计算器!G2</f>
        <v>0</v>
      </c>
      <c r="G1868">
        <f>ROUNDDOWN((能力值计算器!F4+能力值计算器!E4*2+ROUNDDOWN(C1868/4,0))*能力值计算器!C2/100+10+能力值计算器!C2,0)</f>
        <v>146</v>
      </c>
      <c r="H1868">
        <f>ROUNDDOWN(ROUNDDOWN(ROUNDDOWN(ROUNDDOWN(ROUNDDOWN((能力值计算器!F6+能力值计算器!E6*2+ROUNDDOWN(D1868/4,0))*能力值计算器!C2/100+5,0)*能力值计算器!H6,0)*能力值计算器!K6,0)*能力值计算器!L6,0)*VLOOKUP(能力值计算器!J6,能力变化对照表!A:B,2,0),0)</f>
        <v>114</v>
      </c>
      <c r="I1868">
        <f>ROUNDDOWN(ROUNDDOWN(ROUNDDOWN(ROUNDDOWN(ROUNDDOWN((能力值计算器!F8+能力值计算器!E8*2+ROUNDDOWN(E1868/4,0))*能力值计算器!C2/100+5,0)*能力值计算器!H8,0)*能力值计算器!K8,0)*能力值计算器!L8,0)*VLOOKUP(能力值计算器!J8,能力变化对照表!A:B,2,0),0)</f>
        <v>-39</v>
      </c>
      <c r="J1868">
        <f t="shared" si="235"/>
        <v>0</v>
      </c>
      <c r="K1868">
        <f t="shared" si="236"/>
        <v>-5694</v>
      </c>
      <c r="L1868">
        <f t="shared" si="237"/>
        <v>10950</v>
      </c>
      <c r="M1868">
        <f t="shared" si="238"/>
        <v>224.1</v>
      </c>
      <c r="N1868">
        <f t="shared" si="239"/>
        <v>1</v>
      </c>
    </row>
    <row r="1869" spans="1:14">
      <c r="A1869">
        <f t="shared" si="232"/>
        <v>0</v>
      </c>
      <c r="B1869">
        <f t="shared" si="233"/>
        <v>0</v>
      </c>
      <c r="C1869">
        <v>8</v>
      </c>
      <c r="D1869">
        <v>228</v>
      </c>
      <c r="E1869">
        <f t="shared" si="234"/>
        <v>-999</v>
      </c>
      <c r="F1869">
        <f>能力值计算器!G2</f>
        <v>0</v>
      </c>
      <c r="G1869">
        <f>ROUNDDOWN((能力值计算器!F4+能力值计算器!E4*2+ROUNDDOWN(C1869/4,0))*能力值计算器!C2/100+10+能力值计算器!C2,0)</f>
        <v>146</v>
      </c>
      <c r="H1869">
        <f>ROUNDDOWN(ROUNDDOWN(ROUNDDOWN(ROUNDDOWN(ROUNDDOWN((能力值计算器!F6+能力值计算器!E6*2+ROUNDDOWN(D1869/4,0))*能力值计算器!C2/100+5,0)*能力值计算器!H6,0)*能力值计算器!K6,0)*能力值计算器!L6,0)*VLOOKUP(能力值计算器!J6,能力变化对照表!A:B,2,0),0)</f>
        <v>114</v>
      </c>
      <c r="I1869">
        <f>ROUNDDOWN(ROUNDDOWN(ROUNDDOWN(ROUNDDOWN(ROUNDDOWN((能力值计算器!F8+能力值计算器!E8*2+ROUNDDOWN(E1869/4,0))*能力值计算器!C2/100+5,0)*能力值计算器!H8,0)*能力值计算器!K8,0)*能力值计算器!L8,0)*VLOOKUP(能力值计算器!J8,能力变化对照表!A:B,2,0),0)</f>
        <v>-39</v>
      </c>
      <c r="J1869">
        <f t="shared" si="235"/>
        <v>0</v>
      </c>
      <c r="K1869">
        <f t="shared" si="236"/>
        <v>-5694</v>
      </c>
      <c r="L1869">
        <f t="shared" si="237"/>
        <v>10950</v>
      </c>
      <c r="M1869">
        <f t="shared" si="238"/>
        <v>224.1</v>
      </c>
      <c r="N1869">
        <f t="shared" si="239"/>
        <v>1</v>
      </c>
    </row>
    <row r="1870" spans="1:14">
      <c r="A1870">
        <f t="shared" si="232"/>
        <v>0</v>
      </c>
      <c r="B1870">
        <f t="shared" si="233"/>
        <v>0</v>
      </c>
      <c r="C1870">
        <v>4</v>
      </c>
      <c r="D1870">
        <v>236</v>
      </c>
      <c r="E1870">
        <f t="shared" si="234"/>
        <v>-999</v>
      </c>
      <c r="F1870">
        <f>能力值计算器!G2</f>
        <v>0</v>
      </c>
      <c r="G1870">
        <f>ROUNDDOWN((能力值计算器!F4+能力值计算器!E4*2+ROUNDDOWN(C1870/4,0))*能力值计算器!C2/100+10+能力值计算器!C2,0)</f>
        <v>146</v>
      </c>
      <c r="H1870">
        <f>ROUNDDOWN(ROUNDDOWN(ROUNDDOWN(ROUNDDOWN(ROUNDDOWN((能力值计算器!F6+能力值计算器!E6*2+ROUNDDOWN(D1870/4,0))*能力值计算器!C2/100+5,0)*能力值计算器!H6,0)*能力值计算器!K6,0)*能力值计算器!L6,0)*VLOOKUP(能力值计算器!J6,能力变化对照表!A:B,2,0),0)</f>
        <v>115</v>
      </c>
      <c r="I1870">
        <f>ROUNDDOWN(ROUNDDOWN(ROUNDDOWN(ROUNDDOWN(ROUNDDOWN((能力值计算器!F8+能力值计算器!E8*2+ROUNDDOWN(E1870/4,0))*能力值计算器!C2/100+5,0)*能力值计算器!H8,0)*能力值计算器!K8,0)*能力值计算器!L8,0)*VLOOKUP(能力值计算器!J8,能力变化对照表!A:B,2,0),0)</f>
        <v>-39</v>
      </c>
      <c r="J1870">
        <f t="shared" si="235"/>
        <v>0</v>
      </c>
      <c r="K1870">
        <f t="shared" si="236"/>
        <v>-5694</v>
      </c>
      <c r="L1870">
        <f t="shared" si="237"/>
        <v>11096</v>
      </c>
      <c r="M1870">
        <f t="shared" si="238"/>
        <v>224.1</v>
      </c>
      <c r="N1870">
        <f t="shared" si="239"/>
        <v>1</v>
      </c>
    </row>
    <row r="1871" spans="1:14">
      <c r="A1871">
        <f t="shared" si="232"/>
        <v>0</v>
      </c>
      <c r="B1871">
        <f t="shared" si="233"/>
        <v>0</v>
      </c>
      <c r="C1871">
        <v>4</v>
      </c>
      <c r="D1871">
        <v>12</v>
      </c>
      <c r="E1871">
        <f t="shared" si="234"/>
        <v>-999</v>
      </c>
      <c r="F1871">
        <f>能力值计算器!G2</f>
        <v>0</v>
      </c>
      <c r="G1871">
        <f>ROUNDDOWN((能力值计算器!F4+能力值计算器!E4*2+ROUNDDOWN(C1871/4,0))*能力值计算器!C2/100+10+能力值计算器!C2,0)</f>
        <v>146</v>
      </c>
      <c r="H1871">
        <f>ROUNDDOWN(ROUNDDOWN(ROUNDDOWN(ROUNDDOWN(ROUNDDOWN((能力值计算器!F6+能力值计算器!E6*2+ROUNDDOWN(D1871/4,0))*能力值计算器!C2/100+5,0)*能力值计算器!H6,0)*能力值计算器!K6,0)*能力值计算器!L6,0)*VLOOKUP(能力值计算器!J6,能力变化对照表!A:B,2,0),0)</f>
        <v>87</v>
      </c>
      <c r="I1871">
        <f>ROUNDDOWN(ROUNDDOWN(ROUNDDOWN(ROUNDDOWN(ROUNDDOWN((能力值计算器!F8+能力值计算器!E8*2+ROUNDDOWN(E1871/4,0))*能力值计算器!C2/100+5,0)*能力值计算器!H8,0)*能力值计算器!K8,0)*能力值计算器!L8,0)*VLOOKUP(能力值计算器!J8,能力变化对照表!A:B,2,0),0)</f>
        <v>-39</v>
      </c>
      <c r="J1871">
        <f t="shared" si="235"/>
        <v>0</v>
      </c>
      <c r="K1871">
        <f t="shared" si="236"/>
        <v>-5694</v>
      </c>
      <c r="L1871">
        <f t="shared" si="237"/>
        <v>7008</v>
      </c>
      <c r="M1871">
        <f t="shared" si="238"/>
        <v>224.1</v>
      </c>
      <c r="N1871">
        <f t="shared" si="239"/>
        <v>1</v>
      </c>
    </row>
    <row r="1872" spans="1:14">
      <c r="A1872">
        <f t="shared" si="232"/>
        <v>0</v>
      </c>
      <c r="B1872">
        <f t="shared" si="233"/>
        <v>0</v>
      </c>
      <c r="C1872">
        <v>4</v>
      </c>
      <c r="D1872">
        <v>16</v>
      </c>
      <c r="E1872">
        <f t="shared" si="234"/>
        <v>-999</v>
      </c>
      <c r="F1872">
        <f>能力值计算器!G2</f>
        <v>0</v>
      </c>
      <c r="G1872">
        <f>ROUNDDOWN((能力值计算器!F4+能力值计算器!E4*2+ROUNDDOWN(C1872/4,0))*能力值计算器!C2/100+10+能力值计算器!C2,0)</f>
        <v>146</v>
      </c>
      <c r="H1872">
        <f>ROUNDDOWN(ROUNDDOWN(ROUNDDOWN(ROUNDDOWN(ROUNDDOWN((能力值计算器!F6+能力值计算器!E6*2+ROUNDDOWN(D1872/4,0))*能力值计算器!C2/100+5,0)*能力值计算器!H6,0)*能力值计算器!K6,0)*能力值计算器!L6,0)*VLOOKUP(能力值计算器!J6,能力变化对照表!A:B,2,0),0)</f>
        <v>87</v>
      </c>
      <c r="I1872">
        <f>ROUNDDOWN(ROUNDDOWN(ROUNDDOWN(ROUNDDOWN(ROUNDDOWN((能力值计算器!F8+能力值计算器!E8*2+ROUNDDOWN(E1872/4,0))*能力值计算器!C2/100+5,0)*能力值计算器!H8,0)*能力值计算器!K8,0)*能力值计算器!L8,0)*VLOOKUP(能力值计算器!J8,能力变化对照表!A:B,2,0),0)</f>
        <v>-39</v>
      </c>
      <c r="J1872">
        <f t="shared" si="235"/>
        <v>0</v>
      </c>
      <c r="K1872">
        <f t="shared" si="236"/>
        <v>-5694</v>
      </c>
      <c r="L1872">
        <f t="shared" si="237"/>
        <v>7008</v>
      </c>
      <c r="M1872">
        <f t="shared" si="238"/>
        <v>224.1</v>
      </c>
      <c r="N1872">
        <f t="shared" si="239"/>
        <v>1</v>
      </c>
    </row>
    <row r="1873" spans="1:14">
      <c r="A1873">
        <f t="shared" si="232"/>
        <v>0</v>
      </c>
      <c r="B1873">
        <f t="shared" si="233"/>
        <v>0</v>
      </c>
      <c r="C1873">
        <v>8</v>
      </c>
      <c r="D1873">
        <v>12</v>
      </c>
      <c r="E1873">
        <f t="shared" si="234"/>
        <v>-999</v>
      </c>
      <c r="F1873">
        <f>能力值计算器!G2</f>
        <v>0</v>
      </c>
      <c r="G1873">
        <f>ROUNDDOWN((能力值计算器!F4+能力值计算器!E4*2+ROUNDDOWN(C1873/4,0))*能力值计算器!C2/100+10+能力值计算器!C2,0)</f>
        <v>146</v>
      </c>
      <c r="H1873">
        <f>ROUNDDOWN(ROUNDDOWN(ROUNDDOWN(ROUNDDOWN(ROUNDDOWN((能力值计算器!F6+能力值计算器!E6*2+ROUNDDOWN(D1873/4,0))*能力值计算器!C2/100+5,0)*能力值计算器!H6,0)*能力值计算器!K6,0)*能力值计算器!L6,0)*VLOOKUP(能力值计算器!J6,能力变化对照表!A:B,2,0),0)</f>
        <v>87</v>
      </c>
      <c r="I1873">
        <f>ROUNDDOWN(ROUNDDOWN(ROUNDDOWN(ROUNDDOWN(ROUNDDOWN((能力值计算器!F8+能力值计算器!E8*2+ROUNDDOWN(E1873/4,0))*能力值计算器!C2/100+5,0)*能力值计算器!H8,0)*能力值计算器!K8,0)*能力值计算器!L8,0)*VLOOKUP(能力值计算器!J8,能力变化对照表!A:B,2,0),0)</f>
        <v>-39</v>
      </c>
      <c r="J1873">
        <f t="shared" si="235"/>
        <v>0</v>
      </c>
      <c r="K1873">
        <f t="shared" si="236"/>
        <v>-5694</v>
      </c>
      <c r="L1873">
        <f t="shared" si="237"/>
        <v>7008</v>
      </c>
      <c r="M1873">
        <f t="shared" si="238"/>
        <v>224.1</v>
      </c>
      <c r="N1873">
        <f t="shared" si="239"/>
        <v>1</v>
      </c>
    </row>
    <row r="1874" spans="1:14">
      <c r="A1874">
        <f t="shared" si="232"/>
        <v>0</v>
      </c>
      <c r="B1874">
        <f t="shared" si="233"/>
        <v>0</v>
      </c>
      <c r="C1874">
        <v>4</v>
      </c>
      <c r="D1874">
        <v>240</v>
      </c>
      <c r="E1874">
        <f t="shared" si="234"/>
        <v>-999</v>
      </c>
      <c r="F1874">
        <f>能力值计算器!G2</f>
        <v>0</v>
      </c>
      <c r="G1874">
        <f>ROUNDDOWN((能力值计算器!F4+能力值计算器!E4*2+ROUNDDOWN(C1874/4,0))*能力值计算器!C2/100+10+能力值计算器!C2,0)</f>
        <v>146</v>
      </c>
      <c r="H1874">
        <f>ROUNDDOWN(ROUNDDOWN(ROUNDDOWN(ROUNDDOWN(ROUNDDOWN((能力值计算器!F6+能力值计算器!E6*2+ROUNDDOWN(D1874/4,0))*能力值计算器!C2/100+5,0)*能力值计算器!H6,0)*能力值计算器!K6,0)*能力值计算器!L6,0)*VLOOKUP(能力值计算器!J6,能力变化对照表!A:B,2,0),0)</f>
        <v>115</v>
      </c>
      <c r="I1874">
        <f>ROUNDDOWN(ROUNDDOWN(ROUNDDOWN(ROUNDDOWN(ROUNDDOWN((能力值计算器!F8+能力值计算器!E8*2+ROUNDDOWN(E1874/4,0))*能力值计算器!C2/100+5,0)*能力值计算器!H8,0)*能力值计算器!K8,0)*能力值计算器!L8,0)*VLOOKUP(能力值计算器!J8,能力变化对照表!A:B,2,0),0)</f>
        <v>-39</v>
      </c>
      <c r="J1874">
        <f t="shared" si="235"/>
        <v>0</v>
      </c>
      <c r="K1874">
        <f t="shared" si="236"/>
        <v>-5694</v>
      </c>
      <c r="L1874">
        <f t="shared" si="237"/>
        <v>11096</v>
      </c>
      <c r="M1874">
        <f t="shared" si="238"/>
        <v>224.1</v>
      </c>
      <c r="N1874">
        <f t="shared" si="239"/>
        <v>1</v>
      </c>
    </row>
    <row r="1875" spans="1:14">
      <c r="A1875">
        <f t="shared" si="232"/>
        <v>0</v>
      </c>
      <c r="B1875">
        <f t="shared" si="233"/>
        <v>0</v>
      </c>
      <c r="C1875">
        <v>8</v>
      </c>
      <c r="D1875">
        <v>236</v>
      </c>
      <c r="E1875">
        <f t="shared" si="234"/>
        <v>-999</v>
      </c>
      <c r="F1875">
        <f>能力值计算器!G2</f>
        <v>0</v>
      </c>
      <c r="G1875">
        <f>ROUNDDOWN((能力值计算器!F4+能力值计算器!E4*2+ROUNDDOWN(C1875/4,0))*能力值计算器!C2/100+10+能力值计算器!C2,0)</f>
        <v>146</v>
      </c>
      <c r="H1875">
        <f>ROUNDDOWN(ROUNDDOWN(ROUNDDOWN(ROUNDDOWN(ROUNDDOWN((能力值计算器!F6+能力值计算器!E6*2+ROUNDDOWN(D1875/4,0))*能力值计算器!C2/100+5,0)*能力值计算器!H6,0)*能力值计算器!K6,0)*能力值计算器!L6,0)*VLOOKUP(能力值计算器!J6,能力变化对照表!A:B,2,0),0)</f>
        <v>115</v>
      </c>
      <c r="I1875">
        <f>ROUNDDOWN(ROUNDDOWN(ROUNDDOWN(ROUNDDOWN(ROUNDDOWN((能力值计算器!F8+能力值计算器!E8*2+ROUNDDOWN(E1875/4,0))*能力值计算器!C2/100+5,0)*能力值计算器!H8,0)*能力值计算器!K8,0)*能力值计算器!L8,0)*VLOOKUP(能力值计算器!J8,能力变化对照表!A:B,2,0),0)</f>
        <v>-39</v>
      </c>
      <c r="J1875">
        <f t="shared" si="235"/>
        <v>0</v>
      </c>
      <c r="K1875">
        <f t="shared" si="236"/>
        <v>-5694</v>
      </c>
      <c r="L1875">
        <f t="shared" si="237"/>
        <v>11096</v>
      </c>
      <c r="M1875">
        <f t="shared" si="238"/>
        <v>224.1</v>
      </c>
      <c r="N1875">
        <f t="shared" si="239"/>
        <v>1</v>
      </c>
    </row>
    <row r="1876" spans="1:14">
      <c r="A1876">
        <f t="shared" si="232"/>
        <v>0</v>
      </c>
      <c r="B1876">
        <f t="shared" si="233"/>
        <v>0</v>
      </c>
      <c r="C1876">
        <v>4</v>
      </c>
      <c r="D1876">
        <v>244</v>
      </c>
      <c r="E1876">
        <f t="shared" si="234"/>
        <v>-999</v>
      </c>
      <c r="F1876">
        <f>能力值计算器!G2</f>
        <v>0</v>
      </c>
      <c r="G1876">
        <f>ROUNDDOWN((能力值计算器!F4+能力值计算器!E4*2+ROUNDDOWN(C1876/4,0))*能力值计算器!C2/100+10+能力值计算器!C2,0)</f>
        <v>146</v>
      </c>
      <c r="H1876">
        <f>ROUNDDOWN(ROUNDDOWN(ROUNDDOWN(ROUNDDOWN(ROUNDDOWN((能力值计算器!F6+能力值计算器!E6*2+ROUNDDOWN(D1876/4,0))*能力值计算器!C2/100+5,0)*能力值计算器!H6,0)*能力值计算器!K6,0)*能力值计算器!L6,0)*VLOOKUP(能力值计算器!J6,能力变化对照表!A:B,2,0),0)</f>
        <v>116</v>
      </c>
      <c r="I1876">
        <f>ROUNDDOWN(ROUNDDOWN(ROUNDDOWN(ROUNDDOWN(ROUNDDOWN((能力值计算器!F8+能力值计算器!E8*2+ROUNDDOWN(E1876/4,0))*能力值计算器!C2/100+5,0)*能力值计算器!H8,0)*能力值计算器!K8,0)*能力值计算器!L8,0)*VLOOKUP(能力值计算器!J8,能力变化对照表!A:B,2,0),0)</f>
        <v>-39</v>
      </c>
      <c r="J1876">
        <f t="shared" si="235"/>
        <v>0</v>
      </c>
      <c r="K1876">
        <f t="shared" si="236"/>
        <v>-5694</v>
      </c>
      <c r="L1876">
        <f t="shared" si="237"/>
        <v>11242</v>
      </c>
      <c r="M1876">
        <f t="shared" si="238"/>
        <v>224.1</v>
      </c>
      <c r="N1876">
        <f t="shared" si="239"/>
        <v>1</v>
      </c>
    </row>
    <row r="1877" spans="1:14">
      <c r="A1877">
        <f t="shared" si="232"/>
        <v>0</v>
      </c>
      <c r="B1877">
        <f t="shared" si="233"/>
        <v>0</v>
      </c>
      <c r="C1877">
        <v>4</v>
      </c>
      <c r="D1877">
        <v>4</v>
      </c>
      <c r="E1877">
        <f t="shared" si="234"/>
        <v>-999</v>
      </c>
      <c r="F1877">
        <f>能力值计算器!G2</f>
        <v>0</v>
      </c>
      <c r="G1877">
        <f>ROUNDDOWN((能力值计算器!F4+能力值计算器!E4*2+ROUNDDOWN(C1877/4,0))*能力值计算器!C2/100+10+能力值计算器!C2,0)</f>
        <v>146</v>
      </c>
      <c r="H1877">
        <f>ROUNDDOWN(ROUNDDOWN(ROUNDDOWN(ROUNDDOWN(ROUNDDOWN((能力值计算器!F6+能力值计算器!E6*2+ROUNDDOWN(D1877/4,0))*能力值计算器!C2/100+5,0)*能力值计算器!H6,0)*能力值计算器!K6,0)*能力值计算器!L6,0)*VLOOKUP(能力值计算器!J6,能力变化对照表!A:B,2,0),0)</f>
        <v>86</v>
      </c>
      <c r="I1877">
        <f>ROUNDDOWN(ROUNDDOWN(ROUNDDOWN(ROUNDDOWN(ROUNDDOWN((能力值计算器!F8+能力值计算器!E8*2+ROUNDDOWN(E1877/4,0))*能力值计算器!C2/100+5,0)*能力值计算器!H8,0)*能力值计算器!K8,0)*能力值计算器!L8,0)*VLOOKUP(能力值计算器!J8,能力变化对照表!A:B,2,0),0)</f>
        <v>-39</v>
      </c>
      <c r="J1877">
        <f t="shared" si="235"/>
        <v>0</v>
      </c>
      <c r="K1877">
        <f t="shared" si="236"/>
        <v>-5694</v>
      </c>
      <c r="L1877">
        <f t="shared" si="237"/>
        <v>6862</v>
      </c>
      <c r="M1877">
        <f t="shared" si="238"/>
        <v>224.1</v>
      </c>
      <c r="N1877">
        <f t="shared" si="239"/>
        <v>1</v>
      </c>
    </row>
    <row r="1878" spans="1:14">
      <c r="A1878">
        <f t="shared" si="232"/>
        <v>0</v>
      </c>
      <c r="B1878">
        <f t="shared" si="233"/>
        <v>0</v>
      </c>
      <c r="C1878">
        <v>4</v>
      </c>
      <c r="D1878">
        <v>8</v>
      </c>
      <c r="E1878">
        <f t="shared" si="234"/>
        <v>-999</v>
      </c>
      <c r="F1878">
        <f>能力值计算器!G2</f>
        <v>0</v>
      </c>
      <c r="G1878">
        <f>ROUNDDOWN((能力值计算器!F4+能力值计算器!E4*2+ROUNDDOWN(C1878/4,0))*能力值计算器!C2/100+10+能力值计算器!C2,0)</f>
        <v>146</v>
      </c>
      <c r="H1878">
        <f>ROUNDDOWN(ROUNDDOWN(ROUNDDOWN(ROUNDDOWN(ROUNDDOWN((能力值计算器!F6+能力值计算器!E6*2+ROUNDDOWN(D1878/4,0))*能力值计算器!C2/100+5,0)*能力值计算器!H6,0)*能力值计算器!K6,0)*能力值计算器!L6,0)*VLOOKUP(能力值计算器!J6,能力变化对照表!A:B,2,0),0)</f>
        <v>86</v>
      </c>
      <c r="I1878">
        <f>ROUNDDOWN(ROUNDDOWN(ROUNDDOWN(ROUNDDOWN(ROUNDDOWN((能力值计算器!F8+能力值计算器!E8*2+ROUNDDOWN(E1878/4,0))*能力值计算器!C2/100+5,0)*能力值计算器!H8,0)*能力值计算器!K8,0)*能力值计算器!L8,0)*VLOOKUP(能力值计算器!J8,能力变化对照表!A:B,2,0),0)</f>
        <v>-39</v>
      </c>
      <c r="J1878">
        <f t="shared" si="235"/>
        <v>0</v>
      </c>
      <c r="K1878">
        <f t="shared" si="236"/>
        <v>-5694</v>
      </c>
      <c r="L1878">
        <f t="shared" si="237"/>
        <v>6862</v>
      </c>
      <c r="M1878">
        <f t="shared" si="238"/>
        <v>224.1</v>
      </c>
      <c r="N1878">
        <f t="shared" si="239"/>
        <v>1</v>
      </c>
    </row>
    <row r="1879" spans="1:14">
      <c r="A1879">
        <f t="shared" si="232"/>
        <v>0</v>
      </c>
      <c r="B1879">
        <f t="shared" si="233"/>
        <v>0</v>
      </c>
      <c r="C1879">
        <v>8</v>
      </c>
      <c r="D1879">
        <v>4</v>
      </c>
      <c r="E1879">
        <f t="shared" si="234"/>
        <v>-999</v>
      </c>
      <c r="F1879">
        <f>能力值计算器!G2</f>
        <v>0</v>
      </c>
      <c r="G1879">
        <f>ROUNDDOWN((能力值计算器!F4+能力值计算器!E4*2+ROUNDDOWN(C1879/4,0))*能力值计算器!C2/100+10+能力值计算器!C2,0)</f>
        <v>146</v>
      </c>
      <c r="H1879">
        <f>ROUNDDOWN(ROUNDDOWN(ROUNDDOWN(ROUNDDOWN(ROUNDDOWN((能力值计算器!F6+能力值计算器!E6*2+ROUNDDOWN(D1879/4,0))*能力值计算器!C2/100+5,0)*能力值计算器!H6,0)*能力值计算器!K6,0)*能力值计算器!L6,0)*VLOOKUP(能力值计算器!J6,能力变化对照表!A:B,2,0),0)</f>
        <v>86</v>
      </c>
      <c r="I1879">
        <f>ROUNDDOWN(ROUNDDOWN(ROUNDDOWN(ROUNDDOWN(ROUNDDOWN((能力值计算器!F8+能力值计算器!E8*2+ROUNDDOWN(E1879/4,0))*能力值计算器!C2/100+5,0)*能力值计算器!H8,0)*能力值计算器!K8,0)*能力值计算器!L8,0)*VLOOKUP(能力值计算器!J8,能力变化对照表!A:B,2,0),0)</f>
        <v>-39</v>
      </c>
      <c r="J1879">
        <f t="shared" si="235"/>
        <v>0</v>
      </c>
      <c r="K1879">
        <f t="shared" si="236"/>
        <v>-5694</v>
      </c>
      <c r="L1879">
        <f t="shared" si="237"/>
        <v>6862</v>
      </c>
      <c r="M1879">
        <f t="shared" si="238"/>
        <v>224.1</v>
      </c>
      <c r="N1879">
        <f t="shared" si="239"/>
        <v>1</v>
      </c>
    </row>
    <row r="1880" spans="1:14">
      <c r="A1880">
        <f t="shared" si="232"/>
        <v>0</v>
      </c>
      <c r="B1880">
        <f t="shared" si="233"/>
        <v>0</v>
      </c>
      <c r="C1880">
        <v>4</v>
      </c>
      <c r="D1880">
        <v>248</v>
      </c>
      <c r="E1880">
        <f t="shared" si="234"/>
        <v>-999</v>
      </c>
      <c r="F1880">
        <f>能力值计算器!G2</f>
        <v>0</v>
      </c>
      <c r="G1880">
        <f>ROUNDDOWN((能力值计算器!F4+能力值计算器!E4*2+ROUNDDOWN(C1880/4,0))*能力值计算器!C2/100+10+能力值计算器!C2,0)</f>
        <v>146</v>
      </c>
      <c r="H1880">
        <f>ROUNDDOWN(ROUNDDOWN(ROUNDDOWN(ROUNDDOWN(ROUNDDOWN((能力值计算器!F6+能力值计算器!E6*2+ROUNDDOWN(D1880/4,0))*能力值计算器!C2/100+5,0)*能力值计算器!H6,0)*能力值计算器!K6,0)*能力值计算器!L6,0)*VLOOKUP(能力值计算器!J6,能力变化对照表!A:B,2,0),0)</f>
        <v>116</v>
      </c>
      <c r="I1880">
        <f>ROUNDDOWN(ROUNDDOWN(ROUNDDOWN(ROUNDDOWN(ROUNDDOWN((能力值计算器!F8+能力值计算器!E8*2+ROUNDDOWN(E1880/4,0))*能力值计算器!C2/100+5,0)*能力值计算器!H8,0)*能力值计算器!K8,0)*能力值计算器!L8,0)*VLOOKUP(能力值计算器!J8,能力变化对照表!A:B,2,0),0)</f>
        <v>-39</v>
      </c>
      <c r="J1880">
        <f t="shared" si="235"/>
        <v>0</v>
      </c>
      <c r="K1880">
        <f t="shared" si="236"/>
        <v>-5694</v>
      </c>
      <c r="L1880">
        <f t="shared" si="237"/>
        <v>11242</v>
      </c>
      <c r="M1880">
        <f t="shared" si="238"/>
        <v>224.1</v>
      </c>
      <c r="N1880">
        <f t="shared" si="239"/>
        <v>1</v>
      </c>
    </row>
    <row r="1881" spans="1:14">
      <c r="A1881">
        <f t="shared" si="232"/>
        <v>0</v>
      </c>
      <c r="B1881">
        <f t="shared" si="233"/>
        <v>0</v>
      </c>
      <c r="C1881">
        <v>8</v>
      </c>
      <c r="D1881">
        <v>244</v>
      </c>
      <c r="E1881">
        <f t="shared" si="234"/>
        <v>-999</v>
      </c>
      <c r="F1881">
        <f>能力值计算器!G2</f>
        <v>0</v>
      </c>
      <c r="G1881">
        <f>ROUNDDOWN((能力值计算器!F4+能力值计算器!E4*2+ROUNDDOWN(C1881/4,0))*能力值计算器!C2/100+10+能力值计算器!C2,0)</f>
        <v>146</v>
      </c>
      <c r="H1881">
        <f>ROUNDDOWN(ROUNDDOWN(ROUNDDOWN(ROUNDDOWN(ROUNDDOWN((能力值计算器!F6+能力值计算器!E6*2+ROUNDDOWN(D1881/4,0))*能力值计算器!C2/100+5,0)*能力值计算器!H6,0)*能力值计算器!K6,0)*能力值计算器!L6,0)*VLOOKUP(能力值计算器!J6,能力变化对照表!A:B,2,0),0)</f>
        <v>116</v>
      </c>
      <c r="I1881">
        <f>ROUNDDOWN(ROUNDDOWN(ROUNDDOWN(ROUNDDOWN(ROUNDDOWN((能力值计算器!F8+能力值计算器!E8*2+ROUNDDOWN(E1881/4,0))*能力值计算器!C2/100+5,0)*能力值计算器!H8,0)*能力值计算器!K8,0)*能力值计算器!L8,0)*VLOOKUP(能力值计算器!J8,能力变化对照表!A:B,2,0),0)</f>
        <v>-39</v>
      </c>
      <c r="J1881">
        <f t="shared" si="235"/>
        <v>0</v>
      </c>
      <c r="K1881">
        <f t="shared" si="236"/>
        <v>-5694</v>
      </c>
      <c r="L1881">
        <f t="shared" si="237"/>
        <v>11242</v>
      </c>
      <c r="M1881">
        <f t="shared" si="238"/>
        <v>224.1</v>
      </c>
      <c r="N1881">
        <f t="shared" si="239"/>
        <v>1</v>
      </c>
    </row>
    <row r="1882" spans="1:14">
      <c r="A1882">
        <f t="shared" si="232"/>
        <v>0</v>
      </c>
      <c r="B1882">
        <f t="shared" si="233"/>
        <v>0</v>
      </c>
      <c r="C1882">
        <v>4</v>
      </c>
      <c r="D1882">
        <v>0</v>
      </c>
      <c r="E1882">
        <f t="shared" si="234"/>
        <v>-999</v>
      </c>
      <c r="F1882">
        <f>能力值计算器!G2</f>
        <v>0</v>
      </c>
      <c r="G1882">
        <f>ROUNDDOWN((能力值计算器!F4+能力值计算器!E4*2+ROUNDDOWN(C1882/4,0))*能力值计算器!C2/100+10+能力值计算器!C2,0)</f>
        <v>146</v>
      </c>
      <c r="H1882">
        <f>ROUNDDOWN(ROUNDDOWN(ROUNDDOWN(ROUNDDOWN(ROUNDDOWN((能力值计算器!F6+能力值计算器!E6*2+ROUNDDOWN(D1882/4,0))*能力值计算器!C2/100+5,0)*能力值计算器!H6,0)*能力值计算器!K6,0)*能力值计算器!L6,0)*VLOOKUP(能力值计算器!J6,能力变化对照表!A:B,2,0),0)</f>
        <v>85</v>
      </c>
      <c r="I1882">
        <f>ROUNDDOWN(ROUNDDOWN(ROUNDDOWN(ROUNDDOWN(ROUNDDOWN((能力值计算器!F8+能力值计算器!E8*2+ROUNDDOWN(E1882/4,0))*能力值计算器!C2/100+5,0)*能力值计算器!H8,0)*能力值计算器!K8,0)*能力值计算器!L8,0)*VLOOKUP(能力值计算器!J8,能力变化对照表!A:B,2,0),0)</f>
        <v>-39</v>
      </c>
      <c r="J1882">
        <f t="shared" si="235"/>
        <v>0</v>
      </c>
      <c r="K1882">
        <f t="shared" si="236"/>
        <v>-5694</v>
      </c>
      <c r="L1882">
        <f t="shared" si="237"/>
        <v>6716</v>
      </c>
      <c r="M1882">
        <f t="shared" si="238"/>
        <v>224.1</v>
      </c>
      <c r="N1882">
        <f t="shared" si="239"/>
        <v>1</v>
      </c>
    </row>
    <row r="1883" spans="1:14">
      <c r="A1883">
        <f t="shared" si="232"/>
        <v>0</v>
      </c>
      <c r="B1883">
        <f t="shared" si="233"/>
        <v>0</v>
      </c>
      <c r="C1883">
        <v>4</v>
      </c>
      <c r="D1883">
        <v>252</v>
      </c>
      <c r="E1883">
        <f t="shared" si="234"/>
        <v>-999</v>
      </c>
      <c r="F1883">
        <f>能力值计算器!G2</f>
        <v>0</v>
      </c>
      <c r="G1883">
        <f>ROUNDDOWN((能力值计算器!F4+能力值计算器!E4*2+ROUNDDOWN(C1883/4,0))*能力值计算器!C2/100+10+能力值计算器!C2,0)</f>
        <v>146</v>
      </c>
      <c r="H1883">
        <f>ROUNDDOWN(ROUNDDOWN(ROUNDDOWN(ROUNDDOWN(ROUNDDOWN((能力值计算器!F6+能力值计算器!E6*2+ROUNDDOWN(D1883/4,0))*能力值计算器!C2/100+5,0)*能力值计算器!H6,0)*能力值计算器!K6,0)*能力值计算器!L6,0)*VLOOKUP(能力值计算器!J6,能力变化对照表!A:B,2,0),0)</f>
        <v>117</v>
      </c>
      <c r="I1883">
        <f>ROUNDDOWN(ROUNDDOWN(ROUNDDOWN(ROUNDDOWN(ROUNDDOWN((能力值计算器!F8+能力值计算器!E8*2+ROUNDDOWN(E1883/4,0))*能力值计算器!C2/100+5,0)*能力值计算器!H8,0)*能力值计算器!K8,0)*能力值计算器!L8,0)*VLOOKUP(能力值计算器!J8,能力变化对照表!A:B,2,0),0)</f>
        <v>-39</v>
      </c>
      <c r="J1883">
        <f t="shared" si="235"/>
        <v>0</v>
      </c>
      <c r="K1883">
        <f t="shared" si="236"/>
        <v>-5694</v>
      </c>
      <c r="L1883">
        <f t="shared" si="237"/>
        <v>11388</v>
      </c>
      <c r="M1883">
        <f t="shared" si="238"/>
        <v>224.1</v>
      </c>
      <c r="N1883">
        <f t="shared" si="239"/>
        <v>1</v>
      </c>
    </row>
    <row r="1884" spans="1:14">
      <c r="A1884">
        <f t="shared" si="232"/>
        <v>0</v>
      </c>
      <c r="B1884">
        <f t="shared" si="233"/>
        <v>0</v>
      </c>
      <c r="C1884">
        <v>48</v>
      </c>
      <c r="D1884">
        <v>104</v>
      </c>
      <c r="E1884">
        <f t="shared" si="234"/>
        <v>-999</v>
      </c>
      <c r="F1884">
        <f>能力值计算器!G2</f>
        <v>0</v>
      </c>
      <c r="G1884">
        <f>ROUNDDOWN((能力值计算器!F4+能力值计算器!E4*2+ROUNDDOWN(C1884/4,0))*能力值计算器!C2/100+10+能力值计算器!C2,0)</f>
        <v>151</v>
      </c>
      <c r="H1884">
        <f>ROUNDDOWN(ROUNDDOWN(ROUNDDOWN(ROUNDDOWN(ROUNDDOWN((能力值计算器!F6+能力值计算器!E6*2+ROUNDDOWN(D1884/4,0))*能力值计算器!C2/100+5,0)*能力值计算器!H6,0)*能力值计算器!K6,0)*能力值计算器!L6,0)*VLOOKUP(能力值计算器!J6,能力变化对照表!A:B,2,0),0)</f>
        <v>98</v>
      </c>
      <c r="I1884">
        <f>ROUNDDOWN(ROUNDDOWN(ROUNDDOWN(ROUNDDOWN(ROUNDDOWN((能力值计算器!F8+能力值计算器!E8*2+ROUNDDOWN(E1884/4,0))*能力值计算器!C2/100+5,0)*能力值计算器!H8,0)*能力值计算器!K8,0)*能力值计算器!L8,0)*VLOOKUP(能力值计算器!J8,能力变化对照表!A:B,2,0),0)</f>
        <v>-39</v>
      </c>
      <c r="J1884">
        <f t="shared" si="235"/>
        <v>0</v>
      </c>
      <c r="K1884">
        <f t="shared" si="236"/>
        <v>-5889</v>
      </c>
      <c r="L1884">
        <f t="shared" si="237"/>
        <v>8909</v>
      </c>
      <c r="M1884">
        <f t="shared" si="238"/>
        <v>229.1</v>
      </c>
      <c r="N1884">
        <f t="shared" si="239"/>
        <v>1</v>
      </c>
    </row>
    <row r="1885" spans="1:14">
      <c r="A1885">
        <f t="shared" si="232"/>
        <v>0</v>
      </c>
      <c r="B1885">
        <f t="shared" si="233"/>
        <v>0</v>
      </c>
      <c r="C1885">
        <v>216</v>
      </c>
      <c r="D1885">
        <v>24</v>
      </c>
      <c r="E1885">
        <f t="shared" si="234"/>
        <v>-999</v>
      </c>
      <c r="F1885">
        <f>能力值计算器!G2</f>
        <v>0</v>
      </c>
      <c r="G1885">
        <f>ROUNDDOWN((能力值计算器!F4+能力值计算器!E4*2+ROUNDDOWN(C1885/4,0))*能力值计算器!C2/100+10+能力值计算器!C2,0)</f>
        <v>172</v>
      </c>
      <c r="H1885">
        <f>ROUNDDOWN(ROUNDDOWN(ROUNDDOWN(ROUNDDOWN(ROUNDDOWN((能力值计算器!F6+能力值计算器!E6*2+ROUNDDOWN(D1885/4,0))*能力值计算器!C2/100+5,0)*能力值计算器!H6,0)*能力值计算器!K6,0)*能力值计算器!L6,0)*VLOOKUP(能力值计算器!J6,能力变化对照表!A:B,2,0),0)</f>
        <v>88</v>
      </c>
      <c r="I1885">
        <f>ROUNDDOWN(ROUNDDOWN(ROUNDDOWN(ROUNDDOWN(ROUNDDOWN((能力值计算器!F8+能力值计算器!E8*2+ROUNDDOWN(E1885/4,0))*能力值计算器!C2/100+5,0)*能力值计算器!H8,0)*能力值计算器!K8,0)*能力值计算器!L8,0)*VLOOKUP(能力值计算器!J8,能力变化对照表!A:B,2,0),0)</f>
        <v>-39</v>
      </c>
      <c r="J1885">
        <f t="shared" si="235"/>
        <v>0</v>
      </c>
      <c r="K1885">
        <f t="shared" si="236"/>
        <v>-6708</v>
      </c>
      <c r="L1885">
        <f t="shared" si="237"/>
        <v>8428</v>
      </c>
      <c r="M1885">
        <f t="shared" si="238"/>
        <v>250.1</v>
      </c>
      <c r="N1885">
        <f t="shared" si="239"/>
        <v>1</v>
      </c>
    </row>
    <row r="1886" spans="1:14">
      <c r="A1886">
        <f t="shared" si="232"/>
        <v>0</v>
      </c>
      <c r="B1886">
        <f t="shared" si="233"/>
        <v>0</v>
      </c>
      <c r="C1886">
        <v>216</v>
      </c>
      <c r="D1886">
        <v>16</v>
      </c>
      <c r="E1886">
        <f t="shared" si="234"/>
        <v>-999</v>
      </c>
      <c r="F1886">
        <f>能力值计算器!G2</f>
        <v>0</v>
      </c>
      <c r="G1886">
        <f>ROUNDDOWN((能力值计算器!F4+能力值计算器!E4*2+ROUNDDOWN(C1886/4,0))*能力值计算器!C2/100+10+能力值计算器!C2,0)</f>
        <v>172</v>
      </c>
      <c r="H1886">
        <f>ROUNDDOWN(ROUNDDOWN(ROUNDDOWN(ROUNDDOWN(ROUNDDOWN((能力值计算器!F6+能力值计算器!E6*2+ROUNDDOWN(D1886/4,0))*能力值计算器!C2/100+5,0)*能力值计算器!H6,0)*能力值计算器!K6,0)*能力值计算器!L6,0)*VLOOKUP(能力值计算器!J6,能力变化对照表!A:B,2,0),0)</f>
        <v>87</v>
      </c>
      <c r="I1886">
        <f>ROUNDDOWN(ROUNDDOWN(ROUNDDOWN(ROUNDDOWN(ROUNDDOWN((能力值计算器!F8+能力值计算器!E8*2+ROUNDDOWN(E1886/4,0))*能力值计算器!C2/100+5,0)*能力值计算器!H8,0)*能力值计算器!K8,0)*能力值计算器!L8,0)*VLOOKUP(能力值计算器!J8,能力变化对照表!A:B,2,0),0)</f>
        <v>-39</v>
      </c>
      <c r="J1886">
        <f t="shared" si="235"/>
        <v>0</v>
      </c>
      <c r="K1886">
        <f t="shared" si="236"/>
        <v>-6708</v>
      </c>
      <c r="L1886">
        <f t="shared" si="237"/>
        <v>8256</v>
      </c>
      <c r="M1886">
        <f t="shared" si="238"/>
        <v>250.1</v>
      </c>
      <c r="N1886">
        <f t="shared" si="239"/>
        <v>1</v>
      </c>
    </row>
    <row r="1887" spans="1:14">
      <c r="A1887">
        <f t="shared" si="232"/>
        <v>0</v>
      </c>
      <c r="B1887">
        <f t="shared" si="233"/>
        <v>0</v>
      </c>
      <c r="C1887">
        <v>48</v>
      </c>
      <c r="D1887">
        <v>112</v>
      </c>
      <c r="E1887">
        <f t="shared" si="234"/>
        <v>-999</v>
      </c>
      <c r="F1887">
        <f>能力值计算器!G2</f>
        <v>0</v>
      </c>
      <c r="G1887">
        <f>ROUNDDOWN((能力值计算器!F4+能力值计算器!E4*2+ROUNDDOWN(C1887/4,0))*能力值计算器!C2/100+10+能力值计算器!C2,0)</f>
        <v>151</v>
      </c>
      <c r="H1887">
        <f>ROUNDDOWN(ROUNDDOWN(ROUNDDOWN(ROUNDDOWN(ROUNDDOWN((能力值计算器!F6+能力值计算器!E6*2+ROUNDDOWN(D1887/4,0))*能力值计算器!C2/100+5,0)*能力值计算器!H6,0)*能力值计算器!K6,0)*能力值计算器!L6,0)*VLOOKUP(能力值计算器!J6,能力变化对照表!A:B,2,0),0)</f>
        <v>99</v>
      </c>
      <c r="I1887">
        <f>ROUNDDOWN(ROUNDDOWN(ROUNDDOWN(ROUNDDOWN(ROUNDDOWN((能力值计算器!F8+能力值计算器!E8*2+ROUNDDOWN(E1887/4,0))*能力值计算器!C2/100+5,0)*能力值计算器!H8,0)*能力值计算器!K8,0)*能力值计算器!L8,0)*VLOOKUP(能力值计算器!J8,能力变化对照表!A:B,2,0),0)</f>
        <v>-39</v>
      </c>
      <c r="J1887">
        <f t="shared" si="235"/>
        <v>0</v>
      </c>
      <c r="K1887">
        <f t="shared" si="236"/>
        <v>-5889</v>
      </c>
      <c r="L1887">
        <f t="shared" si="237"/>
        <v>9060</v>
      </c>
      <c r="M1887">
        <f t="shared" si="238"/>
        <v>229.1</v>
      </c>
      <c r="N1887">
        <f t="shared" si="239"/>
        <v>1</v>
      </c>
    </row>
    <row r="1888" spans="1:14">
      <c r="A1888">
        <f t="shared" si="232"/>
        <v>0</v>
      </c>
      <c r="B1888">
        <f t="shared" si="233"/>
        <v>0</v>
      </c>
      <c r="C1888">
        <v>48</v>
      </c>
      <c r="D1888">
        <v>96</v>
      </c>
      <c r="E1888">
        <f t="shared" si="234"/>
        <v>-999</v>
      </c>
      <c r="F1888">
        <f>能力值计算器!G2</f>
        <v>0</v>
      </c>
      <c r="G1888">
        <f>ROUNDDOWN((能力值计算器!F4+能力值计算器!E4*2+ROUNDDOWN(C1888/4,0))*能力值计算器!C2/100+10+能力值计算器!C2,0)</f>
        <v>151</v>
      </c>
      <c r="H1888">
        <f>ROUNDDOWN(ROUNDDOWN(ROUNDDOWN(ROUNDDOWN(ROUNDDOWN((能力值计算器!F6+能力值计算器!E6*2+ROUNDDOWN(D1888/4,0))*能力值计算器!C2/100+5,0)*能力值计算器!H6,0)*能力值计算器!K6,0)*能力值计算器!L6,0)*VLOOKUP(能力值计算器!J6,能力变化对照表!A:B,2,0),0)</f>
        <v>97</v>
      </c>
      <c r="I1888">
        <f>ROUNDDOWN(ROUNDDOWN(ROUNDDOWN(ROUNDDOWN(ROUNDDOWN((能力值计算器!F8+能力值计算器!E8*2+ROUNDDOWN(E1888/4,0))*能力值计算器!C2/100+5,0)*能力值计算器!H8,0)*能力值计算器!K8,0)*能力值计算器!L8,0)*VLOOKUP(能力值计算器!J8,能力变化对照表!A:B,2,0),0)</f>
        <v>-39</v>
      </c>
      <c r="J1888">
        <f t="shared" si="235"/>
        <v>0</v>
      </c>
      <c r="K1888">
        <f t="shared" si="236"/>
        <v>-5889</v>
      </c>
      <c r="L1888">
        <f t="shared" si="237"/>
        <v>8758</v>
      </c>
      <c r="M1888">
        <f t="shared" si="238"/>
        <v>229.1</v>
      </c>
      <c r="N1888">
        <f t="shared" si="239"/>
        <v>1</v>
      </c>
    </row>
    <row r="1889" spans="1:14">
      <c r="A1889">
        <f t="shared" si="232"/>
        <v>0</v>
      </c>
      <c r="B1889">
        <f t="shared" si="233"/>
        <v>0</v>
      </c>
      <c r="C1889">
        <v>216</v>
      </c>
      <c r="D1889">
        <v>32</v>
      </c>
      <c r="E1889">
        <f t="shared" si="234"/>
        <v>-999</v>
      </c>
      <c r="F1889">
        <f>能力值计算器!G2</f>
        <v>0</v>
      </c>
      <c r="G1889">
        <f>ROUNDDOWN((能力值计算器!F4+能力值计算器!E4*2+ROUNDDOWN(C1889/4,0))*能力值计算器!C2/100+10+能力值计算器!C2,0)</f>
        <v>172</v>
      </c>
      <c r="H1889">
        <f>ROUNDDOWN(ROUNDDOWN(ROUNDDOWN(ROUNDDOWN(ROUNDDOWN((能力值计算器!F6+能力值计算器!E6*2+ROUNDDOWN(D1889/4,0))*能力值计算器!C2/100+5,0)*能力值计算器!H6,0)*能力值计算器!K6,0)*能力值计算器!L6,0)*VLOOKUP(能力值计算器!J6,能力变化对照表!A:B,2,0),0)</f>
        <v>89</v>
      </c>
      <c r="I1889">
        <f>ROUNDDOWN(ROUNDDOWN(ROUNDDOWN(ROUNDDOWN(ROUNDDOWN((能力值计算器!F8+能力值计算器!E8*2+ROUNDDOWN(E1889/4,0))*能力值计算器!C2/100+5,0)*能力值计算器!H8,0)*能力值计算器!K8,0)*能力值计算器!L8,0)*VLOOKUP(能力值计算器!J8,能力变化对照表!A:B,2,0),0)</f>
        <v>-39</v>
      </c>
      <c r="J1889">
        <f t="shared" si="235"/>
        <v>0</v>
      </c>
      <c r="K1889">
        <f t="shared" si="236"/>
        <v>-6708</v>
      </c>
      <c r="L1889">
        <f t="shared" si="237"/>
        <v>8600</v>
      </c>
      <c r="M1889">
        <f t="shared" si="238"/>
        <v>250.1</v>
      </c>
      <c r="N1889">
        <f t="shared" si="239"/>
        <v>1</v>
      </c>
    </row>
    <row r="1890" spans="1:14">
      <c r="A1890">
        <f t="shared" si="232"/>
        <v>0</v>
      </c>
      <c r="B1890">
        <f t="shared" si="233"/>
        <v>0</v>
      </c>
      <c r="C1890">
        <v>216</v>
      </c>
      <c r="D1890">
        <v>8</v>
      </c>
      <c r="E1890">
        <f t="shared" si="234"/>
        <v>-999</v>
      </c>
      <c r="F1890">
        <f>能力值计算器!G2</f>
        <v>0</v>
      </c>
      <c r="G1890">
        <f>ROUNDDOWN((能力值计算器!F4+能力值计算器!E4*2+ROUNDDOWN(C1890/4,0))*能力值计算器!C2/100+10+能力值计算器!C2,0)</f>
        <v>172</v>
      </c>
      <c r="H1890">
        <f>ROUNDDOWN(ROUNDDOWN(ROUNDDOWN(ROUNDDOWN(ROUNDDOWN((能力值计算器!F6+能力值计算器!E6*2+ROUNDDOWN(D1890/4,0))*能力值计算器!C2/100+5,0)*能力值计算器!H6,0)*能力值计算器!K6,0)*能力值计算器!L6,0)*VLOOKUP(能力值计算器!J6,能力变化对照表!A:B,2,0),0)</f>
        <v>86</v>
      </c>
      <c r="I1890">
        <f>ROUNDDOWN(ROUNDDOWN(ROUNDDOWN(ROUNDDOWN(ROUNDDOWN((能力值计算器!F8+能力值计算器!E8*2+ROUNDDOWN(E1890/4,0))*能力值计算器!C2/100+5,0)*能力值计算器!H8,0)*能力值计算器!K8,0)*能力值计算器!L8,0)*VLOOKUP(能力值计算器!J8,能力变化对照表!A:B,2,0),0)</f>
        <v>-39</v>
      </c>
      <c r="J1890">
        <f t="shared" si="235"/>
        <v>0</v>
      </c>
      <c r="K1890">
        <f t="shared" si="236"/>
        <v>-6708</v>
      </c>
      <c r="L1890">
        <f t="shared" si="237"/>
        <v>8084</v>
      </c>
      <c r="M1890">
        <f t="shared" si="238"/>
        <v>250.1</v>
      </c>
      <c r="N1890">
        <f t="shared" si="239"/>
        <v>1</v>
      </c>
    </row>
    <row r="1891" spans="1:14">
      <c r="A1891">
        <f t="shared" si="232"/>
        <v>0</v>
      </c>
      <c r="B1891">
        <f t="shared" si="233"/>
        <v>0</v>
      </c>
      <c r="C1891">
        <v>48</v>
      </c>
      <c r="D1891">
        <v>120</v>
      </c>
      <c r="E1891">
        <f t="shared" si="234"/>
        <v>-999</v>
      </c>
      <c r="F1891">
        <f>能力值计算器!G2</f>
        <v>0</v>
      </c>
      <c r="G1891">
        <f>ROUNDDOWN((能力值计算器!F4+能力值计算器!E4*2+ROUNDDOWN(C1891/4,0))*能力值计算器!C2/100+10+能力值计算器!C2,0)</f>
        <v>151</v>
      </c>
      <c r="H1891">
        <f>ROUNDDOWN(ROUNDDOWN(ROUNDDOWN(ROUNDDOWN(ROUNDDOWN((能力值计算器!F6+能力值计算器!E6*2+ROUNDDOWN(D1891/4,0))*能力值计算器!C2/100+5,0)*能力值计算器!H6,0)*能力值计算器!K6,0)*能力值计算器!L6,0)*VLOOKUP(能力值计算器!J6,能力变化对照表!A:B,2,0),0)</f>
        <v>100</v>
      </c>
      <c r="I1891">
        <f>ROUNDDOWN(ROUNDDOWN(ROUNDDOWN(ROUNDDOWN(ROUNDDOWN((能力值计算器!F8+能力值计算器!E8*2+ROUNDDOWN(E1891/4,0))*能力值计算器!C2/100+5,0)*能力值计算器!H8,0)*能力值计算器!K8,0)*能力值计算器!L8,0)*VLOOKUP(能力值计算器!J8,能力变化对照表!A:B,2,0),0)</f>
        <v>-39</v>
      </c>
      <c r="J1891">
        <f t="shared" si="235"/>
        <v>0</v>
      </c>
      <c r="K1891">
        <f t="shared" si="236"/>
        <v>-5889</v>
      </c>
      <c r="L1891">
        <f t="shared" si="237"/>
        <v>9211</v>
      </c>
      <c r="M1891">
        <f t="shared" si="238"/>
        <v>229.1</v>
      </c>
      <c r="N1891">
        <f t="shared" si="239"/>
        <v>1</v>
      </c>
    </row>
    <row r="1892" spans="1:14">
      <c r="A1892">
        <f t="shared" si="232"/>
        <v>0</v>
      </c>
      <c r="B1892">
        <f t="shared" si="233"/>
        <v>0</v>
      </c>
      <c r="C1892">
        <v>48</v>
      </c>
      <c r="D1892">
        <v>88</v>
      </c>
      <c r="E1892">
        <f t="shared" si="234"/>
        <v>-999</v>
      </c>
      <c r="F1892">
        <f>能力值计算器!G2</f>
        <v>0</v>
      </c>
      <c r="G1892">
        <f>ROUNDDOWN((能力值计算器!F4+能力值计算器!E4*2+ROUNDDOWN(C1892/4,0))*能力值计算器!C2/100+10+能力值计算器!C2,0)</f>
        <v>151</v>
      </c>
      <c r="H1892">
        <f>ROUNDDOWN(ROUNDDOWN(ROUNDDOWN(ROUNDDOWN(ROUNDDOWN((能力值计算器!F6+能力值计算器!E6*2+ROUNDDOWN(D1892/4,0))*能力值计算器!C2/100+5,0)*能力值计算器!H6,0)*能力值计算器!K6,0)*能力值计算器!L6,0)*VLOOKUP(能力值计算器!J6,能力变化对照表!A:B,2,0),0)</f>
        <v>96</v>
      </c>
      <c r="I1892">
        <f>ROUNDDOWN(ROUNDDOWN(ROUNDDOWN(ROUNDDOWN(ROUNDDOWN((能力值计算器!F8+能力值计算器!E8*2+ROUNDDOWN(E1892/4,0))*能力值计算器!C2/100+5,0)*能力值计算器!H8,0)*能力值计算器!K8,0)*能力值计算器!L8,0)*VLOOKUP(能力值计算器!J8,能力变化对照表!A:B,2,0),0)</f>
        <v>-39</v>
      </c>
      <c r="J1892">
        <f t="shared" si="235"/>
        <v>0</v>
      </c>
      <c r="K1892">
        <f t="shared" si="236"/>
        <v>-5889</v>
      </c>
      <c r="L1892">
        <f t="shared" si="237"/>
        <v>8607</v>
      </c>
      <c r="M1892">
        <f t="shared" si="238"/>
        <v>229.1</v>
      </c>
      <c r="N1892">
        <f t="shared" si="239"/>
        <v>1</v>
      </c>
    </row>
    <row r="1893" spans="1:14">
      <c r="A1893">
        <f t="shared" si="232"/>
        <v>0</v>
      </c>
      <c r="B1893">
        <f t="shared" si="233"/>
        <v>0</v>
      </c>
      <c r="C1893">
        <v>216</v>
      </c>
      <c r="D1893">
        <v>0</v>
      </c>
      <c r="E1893">
        <f t="shared" si="234"/>
        <v>-999</v>
      </c>
      <c r="F1893">
        <f>能力值计算器!G2</f>
        <v>0</v>
      </c>
      <c r="G1893">
        <f>ROUNDDOWN((能力值计算器!F4+能力值计算器!E4*2+ROUNDDOWN(C1893/4,0))*能力值计算器!C2/100+10+能力值计算器!C2,0)</f>
        <v>172</v>
      </c>
      <c r="H1893">
        <f>ROUNDDOWN(ROUNDDOWN(ROUNDDOWN(ROUNDDOWN(ROUNDDOWN((能力值计算器!F6+能力值计算器!E6*2+ROUNDDOWN(D1893/4,0))*能力值计算器!C2/100+5,0)*能力值计算器!H6,0)*能力值计算器!K6,0)*能力值计算器!L6,0)*VLOOKUP(能力值计算器!J6,能力变化对照表!A:B,2,0),0)</f>
        <v>85</v>
      </c>
      <c r="I1893">
        <f>ROUNDDOWN(ROUNDDOWN(ROUNDDOWN(ROUNDDOWN(ROUNDDOWN((能力值计算器!F8+能力值计算器!E8*2+ROUNDDOWN(E1893/4,0))*能力值计算器!C2/100+5,0)*能力值计算器!H8,0)*能力值计算器!K8,0)*能力值计算器!L8,0)*VLOOKUP(能力值计算器!J8,能力变化对照表!A:B,2,0),0)</f>
        <v>-39</v>
      </c>
      <c r="J1893">
        <f t="shared" si="235"/>
        <v>0</v>
      </c>
      <c r="K1893">
        <f t="shared" si="236"/>
        <v>-6708</v>
      </c>
      <c r="L1893">
        <f t="shared" si="237"/>
        <v>7912</v>
      </c>
      <c r="M1893">
        <f t="shared" si="238"/>
        <v>250.1</v>
      </c>
      <c r="N1893">
        <f t="shared" si="239"/>
        <v>1</v>
      </c>
    </row>
    <row r="1894" spans="1:14">
      <c r="A1894">
        <f t="shared" si="232"/>
        <v>0</v>
      </c>
      <c r="B1894">
        <f t="shared" si="233"/>
        <v>0</v>
      </c>
      <c r="C1894">
        <v>216</v>
      </c>
      <c r="D1894">
        <v>40</v>
      </c>
      <c r="E1894">
        <f t="shared" si="234"/>
        <v>-999</v>
      </c>
      <c r="F1894">
        <f>能力值计算器!G2</f>
        <v>0</v>
      </c>
      <c r="G1894">
        <f>ROUNDDOWN((能力值计算器!F4+能力值计算器!E4*2+ROUNDDOWN(C1894/4,0))*能力值计算器!C2/100+10+能力值计算器!C2,0)</f>
        <v>172</v>
      </c>
      <c r="H1894">
        <f>ROUNDDOWN(ROUNDDOWN(ROUNDDOWN(ROUNDDOWN(ROUNDDOWN((能力值计算器!F6+能力值计算器!E6*2+ROUNDDOWN(D1894/4,0))*能力值计算器!C2/100+5,0)*能力值计算器!H6,0)*能力值计算器!K6,0)*能力值计算器!L6,0)*VLOOKUP(能力值计算器!J6,能力变化对照表!A:B,2,0),0)</f>
        <v>90</v>
      </c>
      <c r="I1894">
        <f>ROUNDDOWN(ROUNDDOWN(ROUNDDOWN(ROUNDDOWN(ROUNDDOWN((能力值计算器!F8+能力值计算器!E8*2+ROUNDDOWN(E1894/4,0))*能力值计算器!C2/100+5,0)*能力值计算器!H8,0)*能力值计算器!K8,0)*能力值计算器!L8,0)*VLOOKUP(能力值计算器!J8,能力变化对照表!A:B,2,0),0)</f>
        <v>-39</v>
      </c>
      <c r="J1894">
        <f t="shared" si="235"/>
        <v>0</v>
      </c>
      <c r="K1894">
        <f t="shared" si="236"/>
        <v>-6708</v>
      </c>
      <c r="L1894">
        <f t="shared" si="237"/>
        <v>8772</v>
      </c>
      <c r="M1894">
        <f t="shared" si="238"/>
        <v>250.1</v>
      </c>
      <c r="N1894">
        <f t="shared" si="239"/>
        <v>1</v>
      </c>
    </row>
    <row r="1895" spans="1:14">
      <c r="A1895">
        <f t="shared" si="232"/>
        <v>0</v>
      </c>
      <c r="B1895">
        <f t="shared" si="233"/>
        <v>0</v>
      </c>
      <c r="C1895">
        <v>48</v>
      </c>
      <c r="D1895">
        <v>128</v>
      </c>
      <c r="E1895">
        <f t="shared" si="234"/>
        <v>-999</v>
      </c>
      <c r="F1895">
        <f>能力值计算器!G2</f>
        <v>0</v>
      </c>
      <c r="G1895">
        <f>ROUNDDOWN((能力值计算器!F4+能力值计算器!E4*2+ROUNDDOWN(C1895/4,0))*能力值计算器!C2/100+10+能力值计算器!C2,0)</f>
        <v>151</v>
      </c>
      <c r="H1895">
        <f>ROUNDDOWN(ROUNDDOWN(ROUNDDOWN(ROUNDDOWN(ROUNDDOWN((能力值计算器!F6+能力值计算器!E6*2+ROUNDDOWN(D1895/4,0))*能力值计算器!C2/100+5,0)*能力值计算器!H6,0)*能力值计算器!K6,0)*能力值计算器!L6,0)*VLOOKUP(能力值计算器!J6,能力变化对照表!A:B,2,0),0)</f>
        <v>101</v>
      </c>
      <c r="I1895">
        <f>ROUNDDOWN(ROUNDDOWN(ROUNDDOWN(ROUNDDOWN(ROUNDDOWN((能力值计算器!F8+能力值计算器!E8*2+ROUNDDOWN(E1895/4,0))*能力值计算器!C2/100+5,0)*能力值计算器!H8,0)*能力值计算器!K8,0)*能力值计算器!L8,0)*VLOOKUP(能力值计算器!J8,能力变化对照表!A:B,2,0),0)</f>
        <v>-39</v>
      </c>
      <c r="J1895">
        <f t="shared" si="235"/>
        <v>0</v>
      </c>
      <c r="K1895">
        <f t="shared" si="236"/>
        <v>-5889</v>
      </c>
      <c r="L1895">
        <f t="shared" si="237"/>
        <v>9362</v>
      </c>
      <c r="M1895">
        <f t="shared" si="238"/>
        <v>229.1</v>
      </c>
      <c r="N1895">
        <f t="shared" si="239"/>
        <v>1</v>
      </c>
    </row>
    <row r="1896" spans="1:14">
      <c r="A1896">
        <f t="shared" si="232"/>
        <v>0</v>
      </c>
      <c r="B1896">
        <f t="shared" si="233"/>
        <v>0</v>
      </c>
      <c r="C1896">
        <v>48</v>
      </c>
      <c r="D1896">
        <v>80</v>
      </c>
      <c r="E1896">
        <f t="shared" si="234"/>
        <v>-999</v>
      </c>
      <c r="F1896">
        <f>能力值计算器!G2</f>
        <v>0</v>
      </c>
      <c r="G1896">
        <f>ROUNDDOWN((能力值计算器!F4+能力值计算器!E4*2+ROUNDDOWN(C1896/4,0))*能力值计算器!C2/100+10+能力值计算器!C2,0)</f>
        <v>151</v>
      </c>
      <c r="H1896">
        <f>ROUNDDOWN(ROUNDDOWN(ROUNDDOWN(ROUNDDOWN(ROUNDDOWN((能力值计算器!F6+能力值计算器!E6*2+ROUNDDOWN(D1896/4,0))*能力值计算器!C2/100+5,0)*能力值计算器!H6,0)*能力值计算器!K6,0)*能力值计算器!L6,0)*VLOOKUP(能力值计算器!J6,能力变化对照表!A:B,2,0),0)</f>
        <v>95</v>
      </c>
      <c r="I1896">
        <f>ROUNDDOWN(ROUNDDOWN(ROUNDDOWN(ROUNDDOWN(ROUNDDOWN((能力值计算器!F8+能力值计算器!E8*2+ROUNDDOWN(E1896/4,0))*能力值计算器!C2/100+5,0)*能力值计算器!H8,0)*能力值计算器!K8,0)*能力值计算器!L8,0)*VLOOKUP(能力值计算器!J8,能力变化对照表!A:B,2,0),0)</f>
        <v>-39</v>
      </c>
      <c r="J1896">
        <f t="shared" si="235"/>
        <v>0</v>
      </c>
      <c r="K1896">
        <f t="shared" si="236"/>
        <v>-5889</v>
      </c>
      <c r="L1896">
        <f t="shared" si="237"/>
        <v>8456</v>
      </c>
      <c r="M1896">
        <f t="shared" si="238"/>
        <v>229.1</v>
      </c>
      <c r="N1896">
        <f t="shared" si="239"/>
        <v>1</v>
      </c>
    </row>
    <row r="1897" spans="1:14">
      <c r="A1897">
        <f t="shared" si="232"/>
        <v>0</v>
      </c>
      <c r="B1897">
        <f t="shared" si="233"/>
        <v>0</v>
      </c>
      <c r="C1897">
        <v>48</v>
      </c>
      <c r="D1897">
        <v>136</v>
      </c>
      <c r="E1897">
        <f t="shared" si="234"/>
        <v>-999</v>
      </c>
      <c r="F1897">
        <f>能力值计算器!G2</f>
        <v>0</v>
      </c>
      <c r="G1897">
        <f>ROUNDDOWN((能力值计算器!F4+能力值计算器!E4*2+ROUNDDOWN(C1897/4,0))*能力值计算器!C2/100+10+能力值计算器!C2,0)</f>
        <v>151</v>
      </c>
      <c r="H1897">
        <f>ROUNDDOWN(ROUNDDOWN(ROUNDDOWN(ROUNDDOWN(ROUNDDOWN((能力值计算器!F6+能力值计算器!E6*2+ROUNDDOWN(D1897/4,0))*能力值计算器!C2/100+5,0)*能力值计算器!H6,0)*能力值计算器!K6,0)*能力值计算器!L6,0)*VLOOKUP(能力值计算器!J6,能力变化对照表!A:B,2,0),0)</f>
        <v>102</v>
      </c>
      <c r="I1897">
        <f>ROUNDDOWN(ROUNDDOWN(ROUNDDOWN(ROUNDDOWN(ROUNDDOWN((能力值计算器!F8+能力值计算器!E8*2+ROUNDDOWN(E1897/4,0))*能力值计算器!C2/100+5,0)*能力值计算器!H8,0)*能力值计算器!K8,0)*能力值计算器!L8,0)*VLOOKUP(能力值计算器!J8,能力变化对照表!A:B,2,0),0)</f>
        <v>-39</v>
      </c>
      <c r="J1897">
        <f t="shared" si="235"/>
        <v>0</v>
      </c>
      <c r="K1897">
        <f t="shared" si="236"/>
        <v>-5889</v>
      </c>
      <c r="L1897">
        <f t="shared" si="237"/>
        <v>9513</v>
      </c>
      <c r="M1897">
        <f t="shared" si="238"/>
        <v>229.1</v>
      </c>
      <c r="N1897">
        <f t="shared" si="239"/>
        <v>1</v>
      </c>
    </row>
    <row r="1898" spans="1:14">
      <c r="A1898">
        <f t="shared" si="232"/>
        <v>0</v>
      </c>
      <c r="B1898">
        <f t="shared" si="233"/>
        <v>0</v>
      </c>
      <c r="C1898">
        <v>48</v>
      </c>
      <c r="D1898">
        <v>72</v>
      </c>
      <c r="E1898">
        <f t="shared" si="234"/>
        <v>-999</v>
      </c>
      <c r="F1898">
        <f>能力值计算器!G2</f>
        <v>0</v>
      </c>
      <c r="G1898">
        <f>ROUNDDOWN((能力值计算器!F4+能力值计算器!E4*2+ROUNDDOWN(C1898/4,0))*能力值计算器!C2/100+10+能力值计算器!C2,0)</f>
        <v>151</v>
      </c>
      <c r="H1898">
        <f>ROUNDDOWN(ROUNDDOWN(ROUNDDOWN(ROUNDDOWN(ROUNDDOWN((能力值计算器!F6+能力值计算器!E6*2+ROUNDDOWN(D1898/4,0))*能力值计算器!C2/100+5,0)*能力值计算器!H6,0)*能力值计算器!K6,0)*能力值计算器!L6,0)*VLOOKUP(能力值计算器!J6,能力变化对照表!A:B,2,0),0)</f>
        <v>94</v>
      </c>
      <c r="I1898">
        <f>ROUNDDOWN(ROUNDDOWN(ROUNDDOWN(ROUNDDOWN(ROUNDDOWN((能力值计算器!F8+能力值计算器!E8*2+ROUNDDOWN(E1898/4,0))*能力值计算器!C2/100+5,0)*能力值计算器!H8,0)*能力值计算器!K8,0)*能力值计算器!L8,0)*VLOOKUP(能力值计算器!J8,能力变化对照表!A:B,2,0),0)</f>
        <v>-39</v>
      </c>
      <c r="J1898">
        <f t="shared" si="235"/>
        <v>0</v>
      </c>
      <c r="K1898">
        <f t="shared" si="236"/>
        <v>-5889</v>
      </c>
      <c r="L1898">
        <f t="shared" si="237"/>
        <v>8305</v>
      </c>
      <c r="M1898">
        <f t="shared" si="238"/>
        <v>229.1</v>
      </c>
      <c r="N1898">
        <f t="shared" si="239"/>
        <v>1</v>
      </c>
    </row>
    <row r="1899" spans="1:14">
      <c r="A1899">
        <f t="shared" si="232"/>
        <v>0</v>
      </c>
      <c r="B1899">
        <f t="shared" si="233"/>
        <v>0</v>
      </c>
      <c r="C1899">
        <v>48</v>
      </c>
      <c r="D1899">
        <v>144</v>
      </c>
      <c r="E1899">
        <f t="shared" si="234"/>
        <v>-999</v>
      </c>
      <c r="F1899">
        <f>能力值计算器!G2</f>
        <v>0</v>
      </c>
      <c r="G1899">
        <f>ROUNDDOWN((能力值计算器!F4+能力值计算器!E4*2+ROUNDDOWN(C1899/4,0))*能力值计算器!C2/100+10+能力值计算器!C2,0)</f>
        <v>151</v>
      </c>
      <c r="H1899">
        <f>ROUNDDOWN(ROUNDDOWN(ROUNDDOWN(ROUNDDOWN(ROUNDDOWN((能力值计算器!F6+能力值计算器!E6*2+ROUNDDOWN(D1899/4,0))*能力值计算器!C2/100+5,0)*能力值计算器!H6,0)*能力值计算器!K6,0)*能力值计算器!L6,0)*VLOOKUP(能力值计算器!J6,能力变化对照表!A:B,2,0),0)</f>
        <v>103</v>
      </c>
      <c r="I1899">
        <f>ROUNDDOWN(ROUNDDOWN(ROUNDDOWN(ROUNDDOWN(ROUNDDOWN((能力值计算器!F8+能力值计算器!E8*2+ROUNDDOWN(E1899/4,0))*能力值计算器!C2/100+5,0)*能力值计算器!H8,0)*能力值计算器!K8,0)*能力值计算器!L8,0)*VLOOKUP(能力值计算器!J8,能力变化对照表!A:B,2,0),0)</f>
        <v>-39</v>
      </c>
      <c r="J1899">
        <f t="shared" si="235"/>
        <v>0</v>
      </c>
      <c r="K1899">
        <f t="shared" si="236"/>
        <v>-5889</v>
      </c>
      <c r="L1899">
        <f t="shared" si="237"/>
        <v>9664</v>
      </c>
      <c r="M1899">
        <f t="shared" si="238"/>
        <v>229.1</v>
      </c>
      <c r="N1899">
        <f t="shared" si="239"/>
        <v>1</v>
      </c>
    </row>
    <row r="1900" spans="1:14">
      <c r="A1900">
        <f t="shared" si="232"/>
        <v>0</v>
      </c>
      <c r="B1900">
        <f t="shared" si="233"/>
        <v>0</v>
      </c>
      <c r="C1900">
        <v>48</v>
      </c>
      <c r="D1900">
        <v>64</v>
      </c>
      <c r="E1900">
        <f t="shared" si="234"/>
        <v>-999</v>
      </c>
      <c r="F1900">
        <f>能力值计算器!G2</f>
        <v>0</v>
      </c>
      <c r="G1900">
        <f>ROUNDDOWN((能力值计算器!F4+能力值计算器!E4*2+ROUNDDOWN(C1900/4,0))*能力值计算器!C2/100+10+能力值计算器!C2,0)</f>
        <v>151</v>
      </c>
      <c r="H1900">
        <f>ROUNDDOWN(ROUNDDOWN(ROUNDDOWN(ROUNDDOWN(ROUNDDOWN((能力值计算器!F6+能力值计算器!E6*2+ROUNDDOWN(D1900/4,0))*能力值计算器!C2/100+5,0)*能力值计算器!H6,0)*能力值计算器!K6,0)*能力值计算器!L6,0)*VLOOKUP(能力值计算器!J6,能力变化对照表!A:B,2,0),0)</f>
        <v>93</v>
      </c>
      <c r="I1900">
        <f>ROUNDDOWN(ROUNDDOWN(ROUNDDOWN(ROUNDDOWN(ROUNDDOWN((能力值计算器!F8+能力值计算器!E8*2+ROUNDDOWN(E1900/4,0))*能力值计算器!C2/100+5,0)*能力值计算器!H8,0)*能力值计算器!K8,0)*能力值计算器!L8,0)*VLOOKUP(能力值计算器!J8,能力变化对照表!A:B,2,0),0)</f>
        <v>-39</v>
      </c>
      <c r="J1900">
        <f t="shared" si="235"/>
        <v>0</v>
      </c>
      <c r="K1900">
        <f t="shared" si="236"/>
        <v>-5889</v>
      </c>
      <c r="L1900">
        <f t="shared" si="237"/>
        <v>8154</v>
      </c>
      <c r="M1900">
        <f t="shared" si="238"/>
        <v>229.1</v>
      </c>
      <c r="N1900">
        <f t="shared" si="239"/>
        <v>1</v>
      </c>
    </row>
    <row r="1901" spans="1:14">
      <c r="A1901">
        <f t="shared" si="232"/>
        <v>0</v>
      </c>
      <c r="B1901">
        <f t="shared" si="233"/>
        <v>0</v>
      </c>
      <c r="C1901">
        <v>48</v>
      </c>
      <c r="D1901">
        <v>152</v>
      </c>
      <c r="E1901">
        <f t="shared" si="234"/>
        <v>-999</v>
      </c>
      <c r="F1901">
        <f>能力值计算器!G2</f>
        <v>0</v>
      </c>
      <c r="G1901">
        <f>ROUNDDOWN((能力值计算器!F4+能力值计算器!E4*2+ROUNDDOWN(C1901/4,0))*能力值计算器!C2/100+10+能力值计算器!C2,0)</f>
        <v>151</v>
      </c>
      <c r="H1901">
        <f>ROUNDDOWN(ROUNDDOWN(ROUNDDOWN(ROUNDDOWN(ROUNDDOWN((能力值计算器!F6+能力值计算器!E6*2+ROUNDDOWN(D1901/4,0))*能力值计算器!C2/100+5,0)*能力值计算器!H6,0)*能力值计算器!K6,0)*能力值计算器!L6,0)*VLOOKUP(能力值计算器!J6,能力变化对照表!A:B,2,0),0)</f>
        <v>104</v>
      </c>
      <c r="I1901">
        <f>ROUNDDOWN(ROUNDDOWN(ROUNDDOWN(ROUNDDOWN(ROUNDDOWN((能力值计算器!F8+能力值计算器!E8*2+ROUNDDOWN(E1901/4,0))*能力值计算器!C2/100+5,0)*能力值计算器!H8,0)*能力值计算器!K8,0)*能力值计算器!L8,0)*VLOOKUP(能力值计算器!J8,能力变化对照表!A:B,2,0),0)</f>
        <v>-39</v>
      </c>
      <c r="J1901">
        <f t="shared" si="235"/>
        <v>0</v>
      </c>
      <c r="K1901">
        <f t="shared" si="236"/>
        <v>-5889</v>
      </c>
      <c r="L1901">
        <f t="shared" si="237"/>
        <v>9815</v>
      </c>
      <c r="M1901">
        <f t="shared" si="238"/>
        <v>229.1</v>
      </c>
      <c r="N1901">
        <f t="shared" si="239"/>
        <v>1</v>
      </c>
    </row>
    <row r="1902" spans="1:14">
      <c r="A1902">
        <f t="shared" si="232"/>
        <v>0</v>
      </c>
      <c r="B1902">
        <f t="shared" si="233"/>
        <v>0</v>
      </c>
      <c r="C1902">
        <v>48</v>
      </c>
      <c r="D1902">
        <v>56</v>
      </c>
      <c r="E1902">
        <f t="shared" si="234"/>
        <v>-999</v>
      </c>
      <c r="F1902">
        <f>能力值计算器!G2</f>
        <v>0</v>
      </c>
      <c r="G1902">
        <f>ROUNDDOWN((能力值计算器!F4+能力值计算器!E4*2+ROUNDDOWN(C1902/4,0))*能力值计算器!C2/100+10+能力值计算器!C2,0)</f>
        <v>151</v>
      </c>
      <c r="H1902">
        <f>ROUNDDOWN(ROUNDDOWN(ROUNDDOWN(ROUNDDOWN(ROUNDDOWN((能力值计算器!F6+能力值计算器!E6*2+ROUNDDOWN(D1902/4,0))*能力值计算器!C2/100+5,0)*能力值计算器!H6,0)*能力值计算器!K6,0)*能力值计算器!L6,0)*VLOOKUP(能力值计算器!J6,能力变化对照表!A:B,2,0),0)</f>
        <v>92</v>
      </c>
      <c r="I1902">
        <f>ROUNDDOWN(ROUNDDOWN(ROUNDDOWN(ROUNDDOWN(ROUNDDOWN((能力值计算器!F8+能力值计算器!E8*2+ROUNDDOWN(E1902/4,0))*能力值计算器!C2/100+5,0)*能力值计算器!H8,0)*能力值计算器!K8,0)*能力值计算器!L8,0)*VLOOKUP(能力值计算器!J8,能力变化对照表!A:B,2,0),0)</f>
        <v>-39</v>
      </c>
      <c r="J1902">
        <f t="shared" si="235"/>
        <v>0</v>
      </c>
      <c r="K1902">
        <f t="shared" si="236"/>
        <v>-5889</v>
      </c>
      <c r="L1902">
        <f t="shared" si="237"/>
        <v>8003</v>
      </c>
      <c r="M1902">
        <f t="shared" si="238"/>
        <v>229.1</v>
      </c>
      <c r="N1902">
        <f t="shared" si="239"/>
        <v>1</v>
      </c>
    </row>
    <row r="1903" spans="1:14">
      <c r="A1903">
        <f t="shared" si="232"/>
        <v>0</v>
      </c>
      <c r="B1903">
        <f t="shared" si="233"/>
        <v>0</v>
      </c>
      <c r="C1903">
        <v>48</v>
      </c>
      <c r="D1903">
        <v>160</v>
      </c>
      <c r="E1903">
        <f t="shared" si="234"/>
        <v>-999</v>
      </c>
      <c r="F1903">
        <f>能力值计算器!G2</f>
        <v>0</v>
      </c>
      <c r="G1903">
        <f>ROUNDDOWN((能力值计算器!F4+能力值计算器!E4*2+ROUNDDOWN(C1903/4,0))*能力值计算器!C2/100+10+能力值计算器!C2,0)</f>
        <v>151</v>
      </c>
      <c r="H1903">
        <f>ROUNDDOWN(ROUNDDOWN(ROUNDDOWN(ROUNDDOWN(ROUNDDOWN((能力值计算器!F6+能力值计算器!E6*2+ROUNDDOWN(D1903/4,0))*能力值计算器!C2/100+5,0)*能力值计算器!H6,0)*能力值计算器!K6,0)*能力值计算器!L6,0)*VLOOKUP(能力值计算器!J6,能力变化对照表!A:B,2,0),0)</f>
        <v>105</v>
      </c>
      <c r="I1903">
        <f>ROUNDDOWN(ROUNDDOWN(ROUNDDOWN(ROUNDDOWN(ROUNDDOWN((能力值计算器!F8+能力值计算器!E8*2+ROUNDDOWN(E1903/4,0))*能力值计算器!C2/100+5,0)*能力值计算器!H8,0)*能力值计算器!K8,0)*能力值计算器!L8,0)*VLOOKUP(能力值计算器!J8,能力变化对照表!A:B,2,0),0)</f>
        <v>-39</v>
      </c>
      <c r="J1903">
        <f t="shared" si="235"/>
        <v>0</v>
      </c>
      <c r="K1903">
        <f t="shared" si="236"/>
        <v>-5889</v>
      </c>
      <c r="L1903">
        <f t="shared" si="237"/>
        <v>9966</v>
      </c>
      <c r="M1903">
        <f t="shared" si="238"/>
        <v>229.1</v>
      </c>
      <c r="N1903">
        <f t="shared" si="239"/>
        <v>1</v>
      </c>
    </row>
    <row r="1904" spans="1:14">
      <c r="A1904">
        <f t="shared" si="232"/>
        <v>0</v>
      </c>
      <c r="B1904">
        <f t="shared" si="233"/>
        <v>0</v>
      </c>
      <c r="C1904">
        <v>48</v>
      </c>
      <c r="D1904">
        <v>48</v>
      </c>
      <c r="E1904">
        <f t="shared" si="234"/>
        <v>-999</v>
      </c>
      <c r="F1904">
        <f>能力值计算器!G2</f>
        <v>0</v>
      </c>
      <c r="G1904">
        <f>ROUNDDOWN((能力值计算器!F4+能力值计算器!E4*2+ROUNDDOWN(C1904/4,0))*能力值计算器!C2/100+10+能力值计算器!C2,0)</f>
        <v>151</v>
      </c>
      <c r="H1904">
        <f>ROUNDDOWN(ROUNDDOWN(ROUNDDOWN(ROUNDDOWN(ROUNDDOWN((能力值计算器!F6+能力值计算器!E6*2+ROUNDDOWN(D1904/4,0))*能力值计算器!C2/100+5,0)*能力值计算器!H6,0)*能力值计算器!K6,0)*能力值计算器!L6,0)*VLOOKUP(能力值计算器!J6,能力变化对照表!A:B,2,0),0)</f>
        <v>91</v>
      </c>
      <c r="I1904">
        <f>ROUNDDOWN(ROUNDDOWN(ROUNDDOWN(ROUNDDOWN(ROUNDDOWN((能力值计算器!F8+能力值计算器!E8*2+ROUNDDOWN(E1904/4,0))*能力值计算器!C2/100+5,0)*能力值计算器!H8,0)*能力值计算器!K8,0)*能力值计算器!L8,0)*VLOOKUP(能力值计算器!J8,能力变化对照表!A:B,2,0),0)</f>
        <v>-39</v>
      </c>
      <c r="J1904">
        <f t="shared" si="235"/>
        <v>0</v>
      </c>
      <c r="K1904">
        <f t="shared" si="236"/>
        <v>-5889</v>
      </c>
      <c r="L1904">
        <f t="shared" si="237"/>
        <v>7852</v>
      </c>
      <c r="M1904">
        <f t="shared" si="238"/>
        <v>229.1</v>
      </c>
      <c r="N1904">
        <f t="shared" si="239"/>
        <v>1</v>
      </c>
    </row>
    <row r="1905" spans="1:14">
      <c r="A1905">
        <f t="shared" si="232"/>
        <v>0</v>
      </c>
      <c r="B1905">
        <f t="shared" si="233"/>
        <v>0</v>
      </c>
      <c r="C1905">
        <v>48</v>
      </c>
      <c r="D1905">
        <v>168</v>
      </c>
      <c r="E1905">
        <f t="shared" si="234"/>
        <v>-999</v>
      </c>
      <c r="F1905">
        <f>能力值计算器!G2</f>
        <v>0</v>
      </c>
      <c r="G1905">
        <f>ROUNDDOWN((能力值计算器!F4+能力值计算器!E4*2+ROUNDDOWN(C1905/4,0))*能力值计算器!C2/100+10+能力值计算器!C2,0)</f>
        <v>151</v>
      </c>
      <c r="H1905">
        <f>ROUNDDOWN(ROUNDDOWN(ROUNDDOWN(ROUNDDOWN(ROUNDDOWN((能力值计算器!F6+能力值计算器!E6*2+ROUNDDOWN(D1905/4,0))*能力值计算器!C2/100+5,0)*能力值计算器!H6,0)*能力值计算器!K6,0)*能力值计算器!L6,0)*VLOOKUP(能力值计算器!J6,能力变化对照表!A:B,2,0),0)</f>
        <v>106</v>
      </c>
      <c r="I1905">
        <f>ROUNDDOWN(ROUNDDOWN(ROUNDDOWN(ROUNDDOWN(ROUNDDOWN((能力值计算器!F8+能力值计算器!E8*2+ROUNDDOWN(E1905/4,0))*能力值计算器!C2/100+5,0)*能力值计算器!H8,0)*能力值计算器!K8,0)*能力值计算器!L8,0)*VLOOKUP(能力值计算器!J8,能力变化对照表!A:B,2,0),0)</f>
        <v>-39</v>
      </c>
      <c r="J1905">
        <f t="shared" si="235"/>
        <v>0</v>
      </c>
      <c r="K1905">
        <f t="shared" si="236"/>
        <v>-5889</v>
      </c>
      <c r="L1905">
        <f t="shared" si="237"/>
        <v>10117</v>
      </c>
      <c r="M1905">
        <f t="shared" si="238"/>
        <v>229.1</v>
      </c>
      <c r="N1905">
        <f t="shared" si="239"/>
        <v>1</v>
      </c>
    </row>
    <row r="1906" spans="1:14">
      <c r="A1906">
        <f t="shared" si="232"/>
        <v>0</v>
      </c>
      <c r="B1906">
        <f t="shared" si="233"/>
        <v>0</v>
      </c>
      <c r="C1906">
        <v>48</v>
      </c>
      <c r="D1906">
        <v>40</v>
      </c>
      <c r="E1906">
        <f t="shared" si="234"/>
        <v>-999</v>
      </c>
      <c r="F1906">
        <f>能力值计算器!G2</f>
        <v>0</v>
      </c>
      <c r="G1906">
        <f>ROUNDDOWN((能力值计算器!F4+能力值计算器!E4*2+ROUNDDOWN(C1906/4,0))*能力值计算器!C2/100+10+能力值计算器!C2,0)</f>
        <v>151</v>
      </c>
      <c r="H1906">
        <f>ROUNDDOWN(ROUNDDOWN(ROUNDDOWN(ROUNDDOWN(ROUNDDOWN((能力值计算器!F6+能力值计算器!E6*2+ROUNDDOWN(D1906/4,0))*能力值计算器!C2/100+5,0)*能力值计算器!H6,0)*能力值计算器!K6,0)*能力值计算器!L6,0)*VLOOKUP(能力值计算器!J6,能力变化对照表!A:B,2,0),0)</f>
        <v>90</v>
      </c>
      <c r="I1906">
        <f>ROUNDDOWN(ROUNDDOWN(ROUNDDOWN(ROUNDDOWN(ROUNDDOWN((能力值计算器!F8+能力值计算器!E8*2+ROUNDDOWN(E1906/4,0))*能力值计算器!C2/100+5,0)*能力值计算器!H8,0)*能力值计算器!K8,0)*能力值计算器!L8,0)*VLOOKUP(能力值计算器!J8,能力变化对照表!A:B,2,0),0)</f>
        <v>-39</v>
      </c>
      <c r="J1906">
        <f t="shared" si="235"/>
        <v>0</v>
      </c>
      <c r="K1906">
        <f t="shared" si="236"/>
        <v>-5889</v>
      </c>
      <c r="L1906">
        <f t="shared" si="237"/>
        <v>7701</v>
      </c>
      <c r="M1906">
        <f t="shared" si="238"/>
        <v>229.1</v>
      </c>
      <c r="N1906">
        <f t="shared" si="239"/>
        <v>1</v>
      </c>
    </row>
    <row r="1907" spans="1:14">
      <c r="A1907">
        <f t="shared" si="232"/>
        <v>0</v>
      </c>
      <c r="B1907">
        <f t="shared" si="233"/>
        <v>0</v>
      </c>
      <c r="C1907">
        <v>48</v>
      </c>
      <c r="D1907">
        <v>176</v>
      </c>
      <c r="E1907">
        <f t="shared" si="234"/>
        <v>-999</v>
      </c>
      <c r="F1907">
        <f>能力值计算器!G2</f>
        <v>0</v>
      </c>
      <c r="G1907">
        <f>ROUNDDOWN((能力值计算器!F4+能力值计算器!E4*2+ROUNDDOWN(C1907/4,0))*能力值计算器!C2/100+10+能力值计算器!C2,0)</f>
        <v>151</v>
      </c>
      <c r="H1907">
        <f>ROUNDDOWN(ROUNDDOWN(ROUNDDOWN(ROUNDDOWN(ROUNDDOWN((能力值计算器!F6+能力值计算器!E6*2+ROUNDDOWN(D1907/4,0))*能力值计算器!C2/100+5,0)*能力值计算器!H6,0)*能力值计算器!K6,0)*能力值计算器!L6,0)*VLOOKUP(能力值计算器!J6,能力变化对照表!A:B,2,0),0)</f>
        <v>107</v>
      </c>
      <c r="I1907">
        <f>ROUNDDOWN(ROUNDDOWN(ROUNDDOWN(ROUNDDOWN(ROUNDDOWN((能力值计算器!F8+能力值计算器!E8*2+ROUNDDOWN(E1907/4,0))*能力值计算器!C2/100+5,0)*能力值计算器!H8,0)*能力值计算器!K8,0)*能力值计算器!L8,0)*VLOOKUP(能力值计算器!J8,能力变化对照表!A:B,2,0),0)</f>
        <v>-39</v>
      </c>
      <c r="J1907">
        <f t="shared" si="235"/>
        <v>0</v>
      </c>
      <c r="K1907">
        <f t="shared" si="236"/>
        <v>-5889</v>
      </c>
      <c r="L1907">
        <f t="shared" si="237"/>
        <v>10268</v>
      </c>
      <c r="M1907">
        <f t="shared" si="238"/>
        <v>229.1</v>
      </c>
      <c r="N1907">
        <f t="shared" si="239"/>
        <v>1</v>
      </c>
    </row>
    <row r="1908" spans="1:14">
      <c r="A1908">
        <f t="shared" si="232"/>
        <v>0</v>
      </c>
      <c r="B1908">
        <f t="shared" si="233"/>
        <v>0</v>
      </c>
      <c r="C1908">
        <v>48</v>
      </c>
      <c r="D1908">
        <v>32</v>
      </c>
      <c r="E1908">
        <f t="shared" si="234"/>
        <v>-999</v>
      </c>
      <c r="F1908">
        <f>能力值计算器!G2</f>
        <v>0</v>
      </c>
      <c r="G1908">
        <f>ROUNDDOWN((能力值计算器!F4+能力值计算器!E4*2+ROUNDDOWN(C1908/4,0))*能力值计算器!C2/100+10+能力值计算器!C2,0)</f>
        <v>151</v>
      </c>
      <c r="H1908">
        <f>ROUNDDOWN(ROUNDDOWN(ROUNDDOWN(ROUNDDOWN(ROUNDDOWN((能力值计算器!F6+能力值计算器!E6*2+ROUNDDOWN(D1908/4,0))*能力值计算器!C2/100+5,0)*能力值计算器!H6,0)*能力值计算器!K6,0)*能力值计算器!L6,0)*VLOOKUP(能力值计算器!J6,能力变化对照表!A:B,2,0),0)</f>
        <v>89</v>
      </c>
      <c r="I1908">
        <f>ROUNDDOWN(ROUNDDOWN(ROUNDDOWN(ROUNDDOWN(ROUNDDOWN((能力值计算器!F8+能力值计算器!E8*2+ROUNDDOWN(E1908/4,0))*能力值计算器!C2/100+5,0)*能力值计算器!H8,0)*能力值计算器!K8,0)*能力值计算器!L8,0)*VLOOKUP(能力值计算器!J8,能力变化对照表!A:B,2,0),0)</f>
        <v>-39</v>
      </c>
      <c r="J1908">
        <f t="shared" si="235"/>
        <v>0</v>
      </c>
      <c r="K1908">
        <f t="shared" si="236"/>
        <v>-5889</v>
      </c>
      <c r="L1908">
        <f t="shared" si="237"/>
        <v>7550</v>
      </c>
      <c r="M1908">
        <f t="shared" si="238"/>
        <v>229.1</v>
      </c>
      <c r="N1908">
        <f t="shared" si="239"/>
        <v>1</v>
      </c>
    </row>
    <row r="1909" spans="1:14">
      <c r="A1909">
        <f t="shared" si="232"/>
        <v>0</v>
      </c>
      <c r="B1909">
        <f t="shared" si="233"/>
        <v>0</v>
      </c>
      <c r="C1909">
        <v>48</v>
      </c>
      <c r="D1909">
        <v>184</v>
      </c>
      <c r="E1909">
        <f t="shared" si="234"/>
        <v>-999</v>
      </c>
      <c r="F1909">
        <f>能力值计算器!G2</f>
        <v>0</v>
      </c>
      <c r="G1909">
        <f>ROUNDDOWN((能力值计算器!F4+能力值计算器!E4*2+ROUNDDOWN(C1909/4,0))*能力值计算器!C2/100+10+能力值计算器!C2,0)</f>
        <v>151</v>
      </c>
      <c r="H1909">
        <f>ROUNDDOWN(ROUNDDOWN(ROUNDDOWN(ROUNDDOWN(ROUNDDOWN((能力值计算器!F6+能力值计算器!E6*2+ROUNDDOWN(D1909/4,0))*能力值计算器!C2/100+5,0)*能力值计算器!H6,0)*能力值计算器!K6,0)*能力值计算器!L6,0)*VLOOKUP(能力值计算器!J6,能力变化对照表!A:B,2,0),0)</f>
        <v>108</v>
      </c>
      <c r="I1909">
        <f>ROUNDDOWN(ROUNDDOWN(ROUNDDOWN(ROUNDDOWN(ROUNDDOWN((能力值计算器!F8+能力值计算器!E8*2+ROUNDDOWN(E1909/4,0))*能力值计算器!C2/100+5,0)*能力值计算器!H8,0)*能力值计算器!K8,0)*能力值计算器!L8,0)*VLOOKUP(能力值计算器!J8,能力变化对照表!A:B,2,0),0)</f>
        <v>-39</v>
      </c>
      <c r="J1909">
        <f t="shared" si="235"/>
        <v>0</v>
      </c>
      <c r="K1909">
        <f t="shared" si="236"/>
        <v>-5889</v>
      </c>
      <c r="L1909">
        <f t="shared" si="237"/>
        <v>10419</v>
      </c>
      <c r="M1909">
        <f t="shared" si="238"/>
        <v>229.1</v>
      </c>
      <c r="N1909">
        <f t="shared" si="239"/>
        <v>1</v>
      </c>
    </row>
    <row r="1910" spans="1:14">
      <c r="A1910">
        <f t="shared" si="232"/>
        <v>0</v>
      </c>
      <c r="B1910">
        <f t="shared" si="233"/>
        <v>0</v>
      </c>
      <c r="C1910">
        <v>48</v>
      </c>
      <c r="D1910">
        <v>24</v>
      </c>
      <c r="E1910">
        <f t="shared" si="234"/>
        <v>-999</v>
      </c>
      <c r="F1910">
        <f>能力值计算器!G2</f>
        <v>0</v>
      </c>
      <c r="G1910">
        <f>ROUNDDOWN((能力值计算器!F4+能力值计算器!E4*2+ROUNDDOWN(C1910/4,0))*能力值计算器!C2/100+10+能力值计算器!C2,0)</f>
        <v>151</v>
      </c>
      <c r="H1910">
        <f>ROUNDDOWN(ROUNDDOWN(ROUNDDOWN(ROUNDDOWN(ROUNDDOWN((能力值计算器!F6+能力值计算器!E6*2+ROUNDDOWN(D1910/4,0))*能力值计算器!C2/100+5,0)*能力值计算器!H6,0)*能力值计算器!K6,0)*能力值计算器!L6,0)*VLOOKUP(能力值计算器!J6,能力变化对照表!A:B,2,0),0)</f>
        <v>88</v>
      </c>
      <c r="I1910">
        <f>ROUNDDOWN(ROUNDDOWN(ROUNDDOWN(ROUNDDOWN(ROUNDDOWN((能力值计算器!F8+能力值计算器!E8*2+ROUNDDOWN(E1910/4,0))*能力值计算器!C2/100+5,0)*能力值计算器!H8,0)*能力值计算器!K8,0)*能力值计算器!L8,0)*VLOOKUP(能力值计算器!J8,能力变化对照表!A:B,2,0),0)</f>
        <v>-39</v>
      </c>
      <c r="J1910">
        <f t="shared" si="235"/>
        <v>0</v>
      </c>
      <c r="K1910">
        <f t="shared" si="236"/>
        <v>-5889</v>
      </c>
      <c r="L1910">
        <f t="shared" si="237"/>
        <v>7399</v>
      </c>
      <c r="M1910">
        <f t="shared" si="238"/>
        <v>229.1</v>
      </c>
      <c r="N1910">
        <f t="shared" si="239"/>
        <v>1</v>
      </c>
    </row>
    <row r="1911" spans="1:14">
      <c r="A1911">
        <f t="shared" si="232"/>
        <v>0</v>
      </c>
      <c r="B1911">
        <f t="shared" si="233"/>
        <v>0</v>
      </c>
      <c r="C1911">
        <v>48</v>
      </c>
      <c r="D1911">
        <v>192</v>
      </c>
      <c r="E1911">
        <f t="shared" si="234"/>
        <v>-999</v>
      </c>
      <c r="F1911">
        <f>能力值计算器!G2</f>
        <v>0</v>
      </c>
      <c r="G1911">
        <f>ROUNDDOWN((能力值计算器!F4+能力值计算器!E4*2+ROUNDDOWN(C1911/4,0))*能力值计算器!C2/100+10+能力值计算器!C2,0)</f>
        <v>151</v>
      </c>
      <c r="H1911">
        <f>ROUNDDOWN(ROUNDDOWN(ROUNDDOWN(ROUNDDOWN(ROUNDDOWN((能力值计算器!F6+能力值计算器!E6*2+ROUNDDOWN(D1911/4,0))*能力值计算器!C2/100+5,0)*能力值计算器!H6,0)*能力值计算器!K6,0)*能力值计算器!L6,0)*VLOOKUP(能力值计算器!J6,能力变化对照表!A:B,2,0),0)</f>
        <v>109</v>
      </c>
      <c r="I1911">
        <f>ROUNDDOWN(ROUNDDOWN(ROUNDDOWN(ROUNDDOWN(ROUNDDOWN((能力值计算器!F8+能力值计算器!E8*2+ROUNDDOWN(E1911/4,0))*能力值计算器!C2/100+5,0)*能力值计算器!H8,0)*能力值计算器!K8,0)*能力值计算器!L8,0)*VLOOKUP(能力值计算器!J8,能力变化对照表!A:B,2,0),0)</f>
        <v>-39</v>
      </c>
      <c r="J1911">
        <f t="shared" si="235"/>
        <v>0</v>
      </c>
      <c r="K1911">
        <f t="shared" si="236"/>
        <v>-5889</v>
      </c>
      <c r="L1911">
        <f t="shared" si="237"/>
        <v>10570</v>
      </c>
      <c r="M1911">
        <f t="shared" si="238"/>
        <v>229.1</v>
      </c>
      <c r="N1911">
        <f t="shared" si="239"/>
        <v>1</v>
      </c>
    </row>
    <row r="1912" spans="1:14">
      <c r="A1912">
        <f t="shared" si="232"/>
        <v>0</v>
      </c>
      <c r="B1912">
        <f t="shared" si="233"/>
        <v>0</v>
      </c>
      <c r="C1912">
        <v>48</v>
      </c>
      <c r="D1912">
        <v>16</v>
      </c>
      <c r="E1912">
        <f t="shared" si="234"/>
        <v>-999</v>
      </c>
      <c r="F1912">
        <f>能力值计算器!G2</f>
        <v>0</v>
      </c>
      <c r="G1912">
        <f>ROUNDDOWN((能力值计算器!F4+能力值计算器!E4*2+ROUNDDOWN(C1912/4,0))*能力值计算器!C2/100+10+能力值计算器!C2,0)</f>
        <v>151</v>
      </c>
      <c r="H1912">
        <f>ROUNDDOWN(ROUNDDOWN(ROUNDDOWN(ROUNDDOWN(ROUNDDOWN((能力值计算器!F6+能力值计算器!E6*2+ROUNDDOWN(D1912/4,0))*能力值计算器!C2/100+5,0)*能力值计算器!H6,0)*能力值计算器!K6,0)*能力值计算器!L6,0)*VLOOKUP(能力值计算器!J6,能力变化对照表!A:B,2,0),0)</f>
        <v>87</v>
      </c>
      <c r="I1912">
        <f>ROUNDDOWN(ROUNDDOWN(ROUNDDOWN(ROUNDDOWN(ROUNDDOWN((能力值计算器!F8+能力值计算器!E8*2+ROUNDDOWN(E1912/4,0))*能力值计算器!C2/100+5,0)*能力值计算器!H8,0)*能力值计算器!K8,0)*能力值计算器!L8,0)*VLOOKUP(能力值计算器!J8,能力变化对照表!A:B,2,0),0)</f>
        <v>-39</v>
      </c>
      <c r="J1912">
        <f t="shared" si="235"/>
        <v>0</v>
      </c>
      <c r="K1912">
        <f t="shared" si="236"/>
        <v>-5889</v>
      </c>
      <c r="L1912">
        <f t="shared" si="237"/>
        <v>7248</v>
      </c>
      <c r="M1912">
        <f t="shared" si="238"/>
        <v>229.1</v>
      </c>
      <c r="N1912">
        <f t="shared" si="239"/>
        <v>1</v>
      </c>
    </row>
    <row r="1913" spans="1:14">
      <c r="A1913">
        <f t="shared" si="232"/>
        <v>0</v>
      </c>
      <c r="B1913">
        <f t="shared" si="233"/>
        <v>0</v>
      </c>
      <c r="C1913">
        <v>48</v>
      </c>
      <c r="D1913">
        <v>200</v>
      </c>
      <c r="E1913">
        <f t="shared" si="234"/>
        <v>-999</v>
      </c>
      <c r="F1913">
        <f>能力值计算器!G2</f>
        <v>0</v>
      </c>
      <c r="G1913">
        <f>ROUNDDOWN((能力值计算器!F4+能力值计算器!E4*2+ROUNDDOWN(C1913/4,0))*能力值计算器!C2/100+10+能力值计算器!C2,0)</f>
        <v>151</v>
      </c>
      <c r="H1913">
        <f>ROUNDDOWN(ROUNDDOWN(ROUNDDOWN(ROUNDDOWN(ROUNDDOWN((能力值计算器!F6+能力值计算器!E6*2+ROUNDDOWN(D1913/4,0))*能力值计算器!C2/100+5,0)*能力值计算器!H6,0)*能力值计算器!K6,0)*能力值计算器!L6,0)*VLOOKUP(能力值计算器!J6,能力变化对照表!A:B,2,0),0)</f>
        <v>110</v>
      </c>
      <c r="I1913">
        <f>ROUNDDOWN(ROUNDDOWN(ROUNDDOWN(ROUNDDOWN(ROUNDDOWN((能力值计算器!F8+能力值计算器!E8*2+ROUNDDOWN(E1913/4,0))*能力值计算器!C2/100+5,0)*能力值计算器!H8,0)*能力值计算器!K8,0)*能力值计算器!L8,0)*VLOOKUP(能力值计算器!J8,能力变化对照表!A:B,2,0),0)</f>
        <v>-39</v>
      </c>
      <c r="J1913">
        <f t="shared" si="235"/>
        <v>0</v>
      </c>
      <c r="K1913">
        <f t="shared" si="236"/>
        <v>-5889</v>
      </c>
      <c r="L1913">
        <f t="shared" si="237"/>
        <v>10721</v>
      </c>
      <c r="M1913">
        <f t="shared" si="238"/>
        <v>229.1</v>
      </c>
      <c r="N1913">
        <f t="shared" si="239"/>
        <v>1</v>
      </c>
    </row>
    <row r="1914" spans="1:14">
      <c r="A1914">
        <f t="shared" si="232"/>
        <v>0</v>
      </c>
      <c r="B1914">
        <f t="shared" si="233"/>
        <v>0</v>
      </c>
      <c r="C1914">
        <v>48</v>
      </c>
      <c r="D1914">
        <v>8</v>
      </c>
      <c r="E1914">
        <f t="shared" si="234"/>
        <v>-999</v>
      </c>
      <c r="F1914">
        <f>能力值计算器!G2</f>
        <v>0</v>
      </c>
      <c r="G1914">
        <f>ROUNDDOWN((能力值计算器!F4+能力值计算器!E4*2+ROUNDDOWN(C1914/4,0))*能力值计算器!C2/100+10+能力值计算器!C2,0)</f>
        <v>151</v>
      </c>
      <c r="H1914">
        <f>ROUNDDOWN(ROUNDDOWN(ROUNDDOWN(ROUNDDOWN(ROUNDDOWN((能力值计算器!F6+能力值计算器!E6*2+ROUNDDOWN(D1914/4,0))*能力值计算器!C2/100+5,0)*能力值计算器!H6,0)*能力值计算器!K6,0)*能力值计算器!L6,0)*VLOOKUP(能力值计算器!J6,能力变化对照表!A:B,2,0),0)</f>
        <v>86</v>
      </c>
      <c r="I1914">
        <f>ROUNDDOWN(ROUNDDOWN(ROUNDDOWN(ROUNDDOWN(ROUNDDOWN((能力值计算器!F8+能力值计算器!E8*2+ROUNDDOWN(E1914/4,0))*能力值计算器!C2/100+5,0)*能力值计算器!H8,0)*能力值计算器!K8,0)*能力值计算器!L8,0)*VLOOKUP(能力值计算器!J8,能力变化对照表!A:B,2,0),0)</f>
        <v>-39</v>
      </c>
      <c r="J1914">
        <f t="shared" si="235"/>
        <v>0</v>
      </c>
      <c r="K1914">
        <f t="shared" si="236"/>
        <v>-5889</v>
      </c>
      <c r="L1914">
        <f t="shared" si="237"/>
        <v>7097</v>
      </c>
      <c r="M1914">
        <f t="shared" si="238"/>
        <v>229.1</v>
      </c>
      <c r="N1914">
        <f t="shared" si="239"/>
        <v>1</v>
      </c>
    </row>
    <row r="1915" spans="1:14">
      <c r="A1915">
        <f t="shared" si="232"/>
        <v>0</v>
      </c>
      <c r="B1915">
        <f t="shared" si="233"/>
        <v>0</v>
      </c>
      <c r="C1915">
        <v>48</v>
      </c>
      <c r="D1915">
        <v>0</v>
      </c>
      <c r="E1915">
        <f t="shared" si="234"/>
        <v>-999</v>
      </c>
      <c r="F1915">
        <f>能力值计算器!G2</f>
        <v>0</v>
      </c>
      <c r="G1915">
        <f>ROUNDDOWN((能力值计算器!F4+能力值计算器!E4*2+ROUNDDOWN(C1915/4,0))*能力值计算器!C2/100+10+能力值计算器!C2,0)</f>
        <v>151</v>
      </c>
      <c r="H1915">
        <f>ROUNDDOWN(ROUNDDOWN(ROUNDDOWN(ROUNDDOWN(ROUNDDOWN((能力值计算器!F6+能力值计算器!E6*2+ROUNDDOWN(D1915/4,0))*能力值计算器!C2/100+5,0)*能力值计算器!H6,0)*能力值计算器!K6,0)*能力值计算器!L6,0)*VLOOKUP(能力值计算器!J6,能力变化对照表!A:B,2,0),0)</f>
        <v>85</v>
      </c>
      <c r="I1915">
        <f>ROUNDDOWN(ROUNDDOWN(ROUNDDOWN(ROUNDDOWN(ROUNDDOWN((能力值计算器!F8+能力值计算器!E8*2+ROUNDDOWN(E1915/4,0))*能力值计算器!C2/100+5,0)*能力值计算器!H8,0)*能力值计算器!K8,0)*能力值计算器!L8,0)*VLOOKUP(能力值计算器!J8,能力变化对照表!A:B,2,0),0)</f>
        <v>-39</v>
      </c>
      <c r="J1915">
        <f t="shared" si="235"/>
        <v>0</v>
      </c>
      <c r="K1915">
        <f t="shared" si="236"/>
        <v>-5889</v>
      </c>
      <c r="L1915">
        <f t="shared" si="237"/>
        <v>6946</v>
      </c>
      <c r="M1915">
        <f t="shared" si="238"/>
        <v>229.1</v>
      </c>
      <c r="N1915">
        <f t="shared" si="239"/>
        <v>1</v>
      </c>
    </row>
    <row r="1916" spans="1:14">
      <c r="A1916">
        <f t="shared" si="232"/>
        <v>0</v>
      </c>
      <c r="B1916">
        <f t="shared" si="233"/>
        <v>0</v>
      </c>
      <c r="C1916">
        <v>48</v>
      </c>
      <c r="D1916">
        <v>208</v>
      </c>
      <c r="E1916">
        <f t="shared" si="234"/>
        <v>-999</v>
      </c>
      <c r="F1916">
        <f>能力值计算器!G2</f>
        <v>0</v>
      </c>
      <c r="G1916">
        <f>ROUNDDOWN((能力值计算器!F4+能力值计算器!E4*2+ROUNDDOWN(C1916/4,0))*能力值计算器!C2/100+10+能力值计算器!C2,0)</f>
        <v>151</v>
      </c>
      <c r="H1916">
        <f>ROUNDDOWN(ROUNDDOWN(ROUNDDOWN(ROUNDDOWN(ROUNDDOWN((能力值计算器!F6+能力值计算器!E6*2+ROUNDDOWN(D1916/4,0))*能力值计算器!C2/100+5,0)*能力值计算器!H6,0)*能力值计算器!K6,0)*能力值计算器!L6,0)*VLOOKUP(能力值计算器!J6,能力变化对照表!A:B,2,0),0)</f>
        <v>111</v>
      </c>
      <c r="I1916">
        <f>ROUNDDOWN(ROUNDDOWN(ROUNDDOWN(ROUNDDOWN(ROUNDDOWN((能力值计算器!F8+能力值计算器!E8*2+ROUNDDOWN(E1916/4,0))*能力值计算器!C2/100+5,0)*能力值计算器!H8,0)*能力值计算器!K8,0)*能力值计算器!L8,0)*VLOOKUP(能力值计算器!J8,能力变化对照表!A:B,2,0),0)</f>
        <v>-39</v>
      </c>
      <c r="J1916">
        <f t="shared" si="235"/>
        <v>0</v>
      </c>
      <c r="K1916">
        <f t="shared" si="236"/>
        <v>-5889</v>
      </c>
      <c r="L1916">
        <f t="shared" si="237"/>
        <v>10872</v>
      </c>
      <c r="M1916">
        <f t="shared" si="238"/>
        <v>229.1</v>
      </c>
      <c r="N1916">
        <f t="shared" si="239"/>
        <v>1</v>
      </c>
    </row>
    <row r="1917" spans="1:14">
      <c r="A1917">
        <f t="shared" si="232"/>
        <v>0</v>
      </c>
      <c r="B1917">
        <f t="shared" si="233"/>
        <v>0</v>
      </c>
      <c r="C1917">
        <v>224</v>
      </c>
      <c r="D1917">
        <v>16</v>
      </c>
      <c r="E1917">
        <f t="shared" si="234"/>
        <v>-999</v>
      </c>
      <c r="F1917">
        <f>能力值计算器!G2</f>
        <v>0</v>
      </c>
      <c r="G1917">
        <f>ROUNDDOWN((能力值计算器!F4+能力值计算器!E4*2+ROUNDDOWN(C1917/4,0))*能力值计算器!C2/100+10+能力值计算器!C2,0)</f>
        <v>173</v>
      </c>
      <c r="H1917">
        <f>ROUNDDOWN(ROUNDDOWN(ROUNDDOWN(ROUNDDOWN(ROUNDDOWN((能力值计算器!F6+能力值计算器!E6*2+ROUNDDOWN(D1917/4,0))*能力值计算器!C2/100+5,0)*能力值计算器!H6,0)*能力值计算器!K6,0)*能力值计算器!L6,0)*VLOOKUP(能力值计算器!J6,能力变化对照表!A:B,2,0),0)</f>
        <v>87</v>
      </c>
      <c r="I1917">
        <f>ROUNDDOWN(ROUNDDOWN(ROUNDDOWN(ROUNDDOWN(ROUNDDOWN((能力值计算器!F8+能力值计算器!E8*2+ROUNDDOWN(E1917/4,0))*能力值计算器!C2/100+5,0)*能力值计算器!H8,0)*能力值计算器!K8,0)*能力值计算器!L8,0)*VLOOKUP(能力值计算器!J8,能力变化对照表!A:B,2,0),0)</f>
        <v>-39</v>
      </c>
      <c r="J1917">
        <f t="shared" si="235"/>
        <v>0</v>
      </c>
      <c r="K1917">
        <f t="shared" si="236"/>
        <v>-6747</v>
      </c>
      <c r="L1917">
        <f t="shared" si="237"/>
        <v>8304</v>
      </c>
      <c r="M1917">
        <f t="shared" si="238"/>
        <v>251.1</v>
      </c>
      <c r="N1917">
        <f t="shared" si="239"/>
        <v>1</v>
      </c>
    </row>
    <row r="1918" spans="1:14">
      <c r="A1918">
        <f t="shared" si="232"/>
        <v>0</v>
      </c>
      <c r="B1918">
        <f t="shared" si="233"/>
        <v>0</v>
      </c>
      <c r="C1918">
        <v>40</v>
      </c>
      <c r="D1918">
        <v>112</v>
      </c>
      <c r="E1918">
        <f t="shared" si="234"/>
        <v>-999</v>
      </c>
      <c r="F1918">
        <f>能力值计算器!G2</f>
        <v>0</v>
      </c>
      <c r="G1918">
        <f>ROUNDDOWN((能力值计算器!F4+能力值计算器!E4*2+ROUNDDOWN(C1918/4,0))*能力值计算器!C2/100+10+能力值计算器!C2,0)</f>
        <v>150</v>
      </c>
      <c r="H1918">
        <f>ROUNDDOWN(ROUNDDOWN(ROUNDDOWN(ROUNDDOWN(ROUNDDOWN((能力值计算器!F6+能力值计算器!E6*2+ROUNDDOWN(D1918/4,0))*能力值计算器!C2/100+5,0)*能力值计算器!H6,0)*能力值计算器!K6,0)*能力值计算器!L6,0)*VLOOKUP(能力值计算器!J6,能力变化对照表!A:B,2,0),0)</f>
        <v>99</v>
      </c>
      <c r="I1918">
        <f>ROUNDDOWN(ROUNDDOWN(ROUNDDOWN(ROUNDDOWN(ROUNDDOWN((能力值计算器!F8+能力值计算器!E8*2+ROUNDDOWN(E1918/4,0))*能力值计算器!C2/100+5,0)*能力值计算器!H8,0)*能力值计算器!K8,0)*能力值计算器!L8,0)*VLOOKUP(能力值计算器!J8,能力变化对照表!A:B,2,0),0)</f>
        <v>-39</v>
      </c>
      <c r="J1918">
        <f t="shared" si="235"/>
        <v>0</v>
      </c>
      <c r="K1918">
        <f t="shared" si="236"/>
        <v>-5850</v>
      </c>
      <c r="L1918">
        <f t="shared" si="237"/>
        <v>9000</v>
      </c>
      <c r="M1918">
        <f t="shared" si="238"/>
        <v>228.1</v>
      </c>
      <c r="N1918">
        <f t="shared" si="239"/>
        <v>1</v>
      </c>
    </row>
    <row r="1919" spans="1:14">
      <c r="A1919">
        <f t="shared" si="232"/>
        <v>0</v>
      </c>
      <c r="B1919">
        <f t="shared" si="233"/>
        <v>0</v>
      </c>
      <c r="C1919">
        <v>40</v>
      </c>
      <c r="D1919">
        <v>104</v>
      </c>
      <c r="E1919">
        <f t="shared" si="234"/>
        <v>-999</v>
      </c>
      <c r="F1919">
        <f>能力值计算器!G2</f>
        <v>0</v>
      </c>
      <c r="G1919">
        <f>ROUNDDOWN((能力值计算器!F4+能力值计算器!E4*2+ROUNDDOWN(C1919/4,0))*能力值计算器!C2/100+10+能力值计算器!C2,0)</f>
        <v>150</v>
      </c>
      <c r="H1919">
        <f>ROUNDDOWN(ROUNDDOWN(ROUNDDOWN(ROUNDDOWN(ROUNDDOWN((能力值计算器!F6+能力值计算器!E6*2+ROUNDDOWN(D1919/4,0))*能力值计算器!C2/100+5,0)*能力值计算器!H6,0)*能力值计算器!K6,0)*能力值计算器!L6,0)*VLOOKUP(能力值计算器!J6,能力变化对照表!A:B,2,0),0)</f>
        <v>98</v>
      </c>
      <c r="I1919">
        <f>ROUNDDOWN(ROUNDDOWN(ROUNDDOWN(ROUNDDOWN(ROUNDDOWN((能力值计算器!F8+能力值计算器!E8*2+ROUNDDOWN(E1919/4,0))*能力值计算器!C2/100+5,0)*能力值计算器!H8,0)*能力值计算器!K8,0)*能力值计算器!L8,0)*VLOOKUP(能力值计算器!J8,能力变化对照表!A:B,2,0),0)</f>
        <v>-39</v>
      </c>
      <c r="J1919">
        <f t="shared" si="235"/>
        <v>0</v>
      </c>
      <c r="K1919">
        <f t="shared" si="236"/>
        <v>-5850</v>
      </c>
      <c r="L1919">
        <f t="shared" si="237"/>
        <v>8850</v>
      </c>
      <c r="M1919">
        <f t="shared" si="238"/>
        <v>228.1</v>
      </c>
      <c r="N1919">
        <f t="shared" si="239"/>
        <v>1</v>
      </c>
    </row>
    <row r="1920" spans="1:14">
      <c r="A1920">
        <f t="shared" si="232"/>
        <v>0</v>
      </c>
      <c r="B1920">
        <f t="shared" si="233"/>
        <v>0</v>
      </c>
      <c r="C1920">
        <v>224</v>
      </c>
      <c r="D1920">
        <v>24</v>
      </c>
      <c r="E1920">
        <f t="shared" si="234"/>
        <v>-999</v>
      </c>
      <c r="F1920">
        <f>能力值计算器!G2</f>
        <v>0</v>
      </c>
      <c r="G1920">
        <f>ROUNDDOWN((能力值计算器!F4+能力值计算器!E4*2+ROUNDDOWN(C1920/4,0))*能力值计算器!C2/100+10+能力值计算器!C2,0)</f>
        <v>173</v>
      </c>
      <c r="H1920">
        <f>ROUNDDOWN(ROUNDDOWN(ROUNDDOWN(ROUNDDOWN(ROUNDDOWN((能力值计算器!F6+能力值计算器!E6*2+ROUNDDOWN(D1920/4,0))*能力值计算器!C2/100+5,0)*能力值计算器!H6,0)*能力值计算器!K6,0)*能力值计算器!L6,0)*VLOOKUP(能力值计算器!J6,能力变化对照表!A:B,2,0),0)</f>
        <v>88</v>
      </c>
      <c r="I1920">
        <f>ROUNDDOWN(ROUNDDOWN(ROUNDDOWN(ROUNDDOWN(ROUNDDOWN((能力值计算器!F8+能力值计算器!E8*2+ROUNDDOWN(E1920/4,0))*能力值计算器!C2/100+5,0)*能力值计算器!H8,0)*能力值计算器!K8,0)*能力值计算器!L8,0)*VLOOKUP(能力值计算器!J8,能力变化对照表!A:B,2,0),0)</f>
        <v>-39</v>
      </c>
      <c r="J1920">
        <f t="shared" si="235"/>
        <v>0</v>
      </c>
      <c r="K1920">
        <f t="shared" si="236"/>
        <v>-6747</v>
      </c>
      <c r="L1920">
        <f t="shared" si="237"/>
        <v>8477</v>
      </c>
      <c r="M1920">
        <f t="shared" si="238"/>
        <v>251.1</v>
      </c>
      <c r="N1920">
        <f t="shared" si="239"/>
        <v>1</v>
      </c>
    </row>
    <row r="1921" spans="1:14">
      <c r="A1921">
        <f t="shared" si="232"/>
        <v>0</v>
      </c>
      <c r="B1921">
        <f t="shared" si="233"/>
        <v>0</v>
      </c>
      <c r="C1921">
        <v>224</v>
      </c>
      <c r="D1921">
        <v>8</v>
      </c>
      <c r="E1921">
        <f t="shared" si="234"/>
        <v>-999</v>
      </c>
      <c r="F1921">
        <f>能力值计算器!G2</f>
        <v>0</v>
      </c>
      <c r="G1921">
        <f>ROUNDDOWN((能力值计算器!F4+能力值计算器!E4*2+ROUNDDOWN(C1921/4,0))*能力值计算器!C2/100+10+能力值计算器!C2,0)</f>
        <v>173</v>
      </c>
      <c r="H1921">
        <f>ROUNDDOWN(ROUNDDOWN(ROUNDDOWN(ROUNDDOWN(ROUNDDOWN((能力值计算器!F6+能力值计算器!E6*2+ROUNDDOWN(D1921/4,0))*能力值计算器!C2/100+5,0)*能力值计算器!H6,0)*能力值计算器!K6,0)*能力值计算器!L6,0)*VLOOKUP(能力值计算器!J6,能力变化对照表!A:B,2,0),0)</f>
        <v>86</v>
      </c>
      <c r="I1921">
        <f>ROUNDDOWN(ROUNDDOWN(ROUNDDOWN(ROUNDDOWN(ROUNDDOWN((能力值计算器!F8+能力值计算器!E8*2+ROUNDDOWN(E1921/4,0))*能力值计算器!C2/100+5,0)*能力值计算器!H8,0)*能力值计算器!K8,0)*能力值计算器!L8,0)*VLOOKUP(能力值计算器!J8,能力变化对照表!A:B,2,0),0)</f>
        <v>-39</v>
      </c>
      <c r="J1921">
        <f t="shared" si="235"/>
        <v>0</v>
      </c>
      <c r="K1921">
        <f t="shared" si="236"/>
        <v>-6747</v>
      </c>
      <c r="L1921">
        <f t="shared" si="237"/>
        <v>8131</v>
      </c>
      <c r="M1921">
        <f t="shared" si="238"/>
        <v>251.1</v>
      </c>
      <c r="N1921">
        <f t="shared" si="239"/>
        <v>1</v>
      </c>
    </row>
    <row r="1922" spans="1:14">
      <c r="A1922">
        <f t="shared" ref="A1922:A1985" si="240">IF(N1922=1,0,L1922+1/M1922)</f>
        <v>0</v>
      </c>
      <c r="B1922">
        <f t="shared" ref="B1922:B1985" si="241">IF(A1922=MAX(A:A),1,0)</f>
        <v>0</v>
      </c>
      <c r="C1922">
        <v>40</v>
      </c>
      <c r="D1922">
        <v>120</v>
      </c>
      <c r="E1922">
        <f t="shared" ref="E1922:E1985" si="242">IF(F1922-D1922-C1922&gt;253,-999,IF(F1922-D1922-C1922&lt;0,-999,F1922-D1922-C1922))</f>
        <v>-999</v>
      </c>
      <c r="F1922">
        <f>能力值计算器!G2</f>
        <v>0</v>
      </c>
      <c r="G1922">
        <f>ROUNDDOWN((能力值计算器!F4+能力值计算器!E4*2+ROUNDDOWN(C1922/4,0))*能力值计算器!C2/100+10+能力值计算器!C2,0)</f>
        <v>150</v>
      </c>
      <c r="H1922">
        <f>ROUNDDOWN(ROUNDDOWN(ROUNDDOWN(ROUNDDOWN(ROUNDDOWN((能力值计算器!F6+能力值计算器!E6*2+ROUNDDOWN(D1922/4,0))*能力值计算器!C2/100+5,0)*能力值计算器!H6,0)*能力值计算器!K6,0)*能力值计算器!L6,0)*VLOOKUP(能力值计算器!J6,能力变化对照表!A:B,2,0),0)</f>
        <v>100</v>
      </c>
      <c r="I1922">
        <f>ROUNDDOWN(ROUNDDOWN(ROUNDDOWN(ROUNDDOWN(ROUNDDOWN((能力值计算器!F8+能力值计算器!E8*2+ROUNDDOWN(E1922/4,0))*能力值计算器!C2/100+5,0)*能力值计算器!H8,0)*能力值计算器!K8,0)*能力值计算器!L8,0)*VLOOKUP(能力值计算器!J8,能力变化对照表!A:B,2,0),0)</f>
        <v>-39</v>
      </c>
      <c r="J1922">
        <f t="shared" ref="J1922:J1985" si="243">IF(E1922&lt;0,0,G1922*H1922)</f>
        <v>0</v>
      </c>
      <c r="K1922">
        <f t="shared" ref="K1922:K1985" si="244">G1922*I1922</f>
        <v>-5850</v>
      </c>
      <c r="L1922">
        <f t="shared" ref="L1922:L1985" si="245">(H1922+I1922)*G1922</f>
        <v>9150</v>
      </c>
      <c r="M1922">
        <f t="shared" ref="M1922:M1985" si="246">IF(H1922+I1922-G1922&lt;0,G1922-H1922-I1922,H1922+I1922-G1922)+IF(H1922-I1922&lt;0,I1922-H1922,H1922-I1922)+0.1</f>
        <v>228.1</v>
      </c>
      <c r="N1922">
        <f t="shared" ref="N1922:N1985" si="247">IF(E1922&lt;0,1,0)</f>
        <v>1</v>
      </c>
    </row>
    <row r="1923" spans="1:14">
      <c r="A1923">
        <f t="shared" si="240"/>
        <v>0</v>
      </c>
      <c r="B1923">
        <f t="shared" si="241"/>
        <v>0</v>
      </c>
      <c r="C1923">
        <v>40</v>
      </c>
      <c r="D1923">
        <v>96</v>
      </c>
      <c r="E1923">
        <f t="shared" si="242"/>
        <v>-999</v>
      </c>
      <c r="F1923">
        <f>能力值计算器!G2</f>
        <v>0</v>
      </c>
      <c r="G1923">
        <f>ROUNDDOWN((能力值计算器!F4+能力值计算器!E4*2+ROUNDDOWN(C1923/4,0))*能力值计算器!C2/100+10+能力值计算器!C2,0)</f>
        <v>150</v>
      </c>
      <c r="H1923">
        <f>ROUNDDOWN(ROUNDDOWN(ROUNDDOWN(ROUNDDOWN(ROUNDDOWN((能力值计算器!F6+能力值计算器!E6*2+ROUNDDOWN(D1923/4,0))*能力值计算器!C2/100+5,0)*能力值计算器!H6,0)*能力值计算器!K6,0)*能力值计算器!L6,0)*VLOOKUP(能力值计算器!J6,能力变化对照表!A:B,2,0),0)</f>
        <v>97</v>
      </c>
      <c r="I1923">
        <f>ROUNDDOWN(ROUNDDOWN(ROUNDDOWN(ROUNDDOWN(ROUNDDOWN((能力值计算器!F8+能力值计算器!E8*2+ROUNDDOWN(E1923/4,0))*能力值计算器!C2/100+5,0)*能力值计算器!H8,0)*能力值计算器!K8,0)*能力值计算器!L8,0)*VLOOKUP(能力值计算器!J8,能力变化对照表!A:B,2,0),0)</f>
        <v>-39</v>
      </c>
      <c r="J1923">
        <f t="shared" si="243"/>
        <v>0</v>
      </c>
      <c r="K1923">
        <f t="shared" si="244"/>
        <v>-5850</v>
      </c>
      <c r="L1923">
        <f t="shared" si="245"/>
        <v>8700</v>
      </c>
      <c r="M1923">
        <f t="shared" si="246"/>
        <v>228.1</v>
      </c>
      <c r="N1923">
        <f t="shared" si="247"/>
        <v>1</v>
      </c>
    </row>
    <row r="1924" spans="1:14">
      <c r="A1924">
        <f t="shared" si="240"/>
        <v>0</v>
      </c>
      <c r="B1924">
        <f t="shared" si="241"/>
        <v>0</v>
      </c>
      <c r="C1924">
        <v>224</v>
      </c>
      <c r="D1924">
        <v>0</v>
      </c>
      <c r="E1924">
        <f t="shared" si="242"/>
        <v>-999</v>
      </c>
      <c r="F1924">
        <f>能力值计算器!G2</f>
        <v>0</v>
      </c>
      <c r="G1924">
        <f>ROUNDDOWN((能力值计算器!F4+能力值计算器!E4*2+ROUNDDOWN(C1924/4,0))*能力值计算器!C2/100+10+能力值计算器!C2,0)</f>
        <v>173</v>
      </c>
      <c r="H1924">
        <f>ROUNDDOWN(ROUNDDOWN(ROUNDDOWN(ROUNDDOWN(ROUNDDOWN((能力值计算器!F6+能力值计算器!E6*2+ROUNDDOWN(D1924/4,0))*能力值计算器!C2/100+5,0)*能力值计算器!H6,0)*能力值计算器!K6,0)*能力值计算器!L6,0)*VLOOKUP(能力值计算器!J6,能力变化对照表!A:B,2,0),0)</f>
        <v>85</v>
      </c>
      <c r="I1924">
        <f>ROUNDDOWN(ROUNDDOWN(ROUNDDOWN(ROUNDDOWN(ROUNDDOWN((能力值计算器!F8+能力值计算器!E8*2+ROUNDDOWN(E1924/4,0))*能力值计算器!C2/100+5,0)*能力值计算器!H8,0)*能力值计算器!K8,0)*能力值计算器!L8,0)*VLOOKUP(能力值计算器!J8,能力变化对照表!A:B,2,0),0)</f>
        <v>-39</v>
      </c>
      <c r="J1924">
        <f t="shared" si="243"/>
        <v>0</v>
      </c>
      <c r="K1924">
        <f t="shared" si="244"/>
        <v>-6747</v>
      </c>
      <c r="L1924">
        <f t="shared" si="245"/>
        <v>7958</v>
      </c>
      <c r="M1924">
        <f t="shared" si="246"/>
        <v>251.1</v>
      </c>
      <c r="N1924">
        <f t="shared" si="247"/>
        <v>1</v>
      </c>
    </row>
    <row r="1925" spans="1:14">
      <c r="A1925">
        <f t="shared" si="240"/>
        <v>0</v>
      </c>
      <c r="B1925">
        <f t="shared" si="241"/>
        <v>0</v>
      </c>
      <c r="C1925">
        <v>224</v>
      </c>
      <c r="D1925">
        <v>32</v>
      </c>
      <c r="E1925">
        <f t="shared" si="242"/>
        <v>-999</v>
      </c>
      <c r="F1925">
        <f>能力值计算器!G2</f>
        <v>0</v>
      </c>
      <c r="G1925">
        <f>ROUNDDOWN((能力值计算器!F4+能力值计算器!E4*2+ROUNDDOWN(C1925/4,0))*能力值计算器!C2/100+10+能力值计算器!C2,0)</f>
        <v>173</v>
      </c>
      <c r="H1925">
        <f>ROUNDDOWN(ROUNDDOWN(ROUNDDOWN(ROUNDDOWN(ROUNDDOWN((能力值计算器!F6+能力值计算器!E6*2+ROUNDDOWN(D1925/4,0))*能力值计算器!C2/100+5,0)*能力值计算器!H6,0)*能力值计算器!K6,0)*能力值计算器!L6,0)*VLOOKUP(能力值计算器!J6,能力变化对照表!A:B,2,0),0)</f>
        <v>89</v>
      </c>
      <c r="I1925">
        <f>ROUNDDOWN(ROUNDDOWN(ROUNDDOWN(ROUNDDOWN(ROUNDDOWN((能力值计算器!F8+能力值计算器!E8*2+ROUNDDOWN(E1925/4,0))*能力值计算器!C2/100+5,0)*能力值计算器!H8,0)*能力值计算器!K8,0)*能力值计算器!L8,0)*VLOOKUP(能力值计算器!J8,能力变化对照表!A:B,2,0),0)</f>
        <v>-39</v>
      </c>
      <c r="J1925">
        <f t="shared" si="243"/>
        <v>0</v>
      </c>
      <c r="K1925">
        <f t="shared" si="244"/>
        <v>-6747</v>
      </c>
      <c r="L1925">
        <f t="shared" si="245"/>
        <v>8650</v>
      </c>
      <c r="M1925">
        <f t="shared" si="246"/>
        <v>251.1</v>
      </c>
      <c r="N1925">
        <f t="shared" si="247"/>
        <v>1</v>
      </c>
    </row>
    <row r="1926" spans="1:14">
      <c r="A1926">
        <f t="shared" si="240"/>
        <v>0</v>
      </c>
      <c r="B1926">
        <f t="shared" si="241"/>
        <v>0</v>
      </c>
      <c r="C1926">
        <v>40</v>
      </c>
      <c r="D1926">
        <v>128</v>
      </c>
      <c r="E1926">
        <f t="shared" si="242"/>
        <v>-999</v>
      </c>
      <c r="F1926">
        <f>能力值计算器!G2</f>
        <v>0</v>
      </c>
      <c r="G1926">
        <f>ROUNDDOWN((能力值计算器!F4+能力值计算器!E4*2+ROUNDDOWN(C1926/4,0))*能力值计算器!C2/100+10+能力值计算器!C2,0)</f>
        <v>150</v>
      </c>
      <c r="H1926">
        <f>ROUNDDOWN(ROUNDDOWN(ROUNDDOWN(ROUNDDOWN(ROUNDDOWN((能力值计算器!F6+能力值计算器!E6*2+ROUNDDOWN(D1926/4,0))*能力值计算器!C2/100+5,0)*能力值计算器!H6,0)*能力值计算器!K6,0)*能力值计算器!L6,0)*VLOOKUP(能力值计算器!J6,能力变化对照表!A:B,2,0),0)</f>
        <v>101</v>
      </c>
      <c r="I1926">
        <f>ROUNDDOWN(ROUNDDOWN(ROUNDDOWN(ROUNDDOWN(ROUNDDOWN((能力值计算器!F8+能力值计算器!E8*2+ROUNDDOWN(E1926/4,0))*能力值计算器!C2/100+5,0)*能力值计算器!H8,0)*能力值计算器!K8,0)*能力值计算器!L8,0)*VLOOKUP(能力值计算器!J8,能力变化对照表!A:B,2,0),0)</f>
        <v>-39</v>
      </c>
      <c r="J1926">
        <f t="shared" si="243"/>
        <v>0</v>
      </c>
      <c r="K1926">
        <f t="shared" si="244"/>
        <v>-5850</v>
      </c>
      <c r="L1926">
        <f t="shared" si="245"/>
        <v>9300</v>
      </c>
      <c r="M1926">
        <f t="shared" si="246"/>
        <v>228.1</v>
      </c>
      <c r="N1926">
        <f t="shared" si="247"/>
        <v>1</v>
      </c>
    </row>
    <row r="1927" spans="1:14">
      <c r="A1927">
        <f t="shared" si="240"/>
        <v>0</v>
      </c>
      <c r="B1927">
        <f t="shared" si="241"/>
        <v>0</v>
      </c>
      <c r="C1927">
        <v>40</v>
      </c>
      <c r="D1927">
        <v>88</v>
      </c>
      <c r="E1927">
        <f t="shared" si="242"/>
        <v>-999</v>
      </c>
      <c r="F1927">
        <f>能力值计算器!G2</f>
        <v>0</v>
      </c>
      <c r="G1927">
        <f>ROUNDDOWN((能力值计算器!F4+能力值计算器!E4*2+ROUNDDOWN(C1927/4,0))*能力值计算器!C2/100+10+能力值计算器!C2,0)</f>
        <v>150</v>
      </c>
      <c r="H1927">
        <f>ROUNDDOWN(ROUNDDOWN(ROUNDDOWN(ROUNDDOWN(ROUNDDOWN((能力值计算器!F6+能力值计算器!E6*2+ROUNDDOWN(D1927/4,0))*能力值计算器!C2/100+5,0)*能力值计算器!H6,0)*能力值计算器!K6,0)*能力值计算器!L6,0)*VLOOKUP(能力值计算器!J6,能力变化对照表!A:B,2,0),0)</f>
        <v>96</v>
      </c>
      <c r="I1927">
        <f>ROUNDDOWN(ROUNDDOWN(ROUNDDOWN(ROUNDDOWN(ROUNDDOWN((能力值计算器!F8+能力值计算器!E8*2+ROUNDDOWN(E1927/4,0))*能力值计算器!C2/100+5,0)*能力值计算器!H8,0)*能力值计算器!K8,0)*能力值计算器!L8,0)*VLOOKUP(能力值计算器!J8,能力变化对照表!A:B,2,0),0)</f>
        <v>-39</v>
      </c>
      <c r="J1927">
        <f t="shared" si="243"/>
        <v>0</v>
      </c>
      <c r="K1927">
        <f t="shared" si="244"/>
        <v>-5850</v>
      </c>
      <c r="L1927">
        <f t="shared" si="245"/>
        <v>8550</v>
      </c>
      <c r="M1927">
        <f t="shared" si="246"/>
        <v>228.1</v>
      </c>
      <c r="N1927">
        <f t="shared" si="247"/>
        <v>1</v>
      </c>
    </row>
    <row r="1928" spans="1:14">
      <c r="A1928">
        <f t="shared" si="240"/>
        <v>0</v>
      </c>
      <c r="B1928">
        <f t="shared" si="241"/>
        <v>0</v>
      </c>
      <c r="C1928">
        <v>40</v>
      </c>
      <c r="D1928">
        <v>136</v>
      </c>
      <c r="E1928">
        <f t="shared" si="242"/>
        <v>-999</v>
      </c>
      <c r="F1928">
        <f>能力值计算器!G2</f>
        <v>0</v>
      </c>
      <c r="G1928">
        <f>ROUNDDOWN((能力值计算器!F4+能力值计算器!E4*2+ROUNDDOWN(C1928/4,0))*能力值计算器!C2/100+10+能力值计算器!C2,0)</f>
        <v>150</v>
      </c>
      <c r="H1928">
        <f>ROUNDDOWN(ROUNDDOWN(ROUNDDOWN(ROUNDDOWN(ROUNDDOWN((能力值计算器!F6+能力值计算器!E6*2+ROUNDDOWN(D1928/4,0))*能力值计算器!C2/100+5,0)*能力值计算器!H6,0)*能力值计算器!K6,0)*能力值计算器!L6,0)*VLOOKUP(能力值计算器!J6,能力变化对照表!A:B,2,0),0)</f>
        <v>102</v>
      </c>
      <c r="I1928">
        <f>ROUNDDOWN(ROUNDDOWN(ROUNDDOWN(ROUNDDOWN(ROUNDDOWN((能力值计算器!F8+能力值计算器!E8*2+ROUNDDOWN(E1928/4,0))*能力值计算器!C2/100+5,0)*能力值计算器!H8,0)*能力值计算器!K8,0)*能力值计算器!L8,0)*VLOOKUP(能力值计算器!J8,能力变化对照表!A:B,2,0),0)</f>
        <v>-39</v>
      </c>
      <c r="J1928">
        <f t="shared" si="243"/>
        <v>0</v>
      </c>
      <c r="K1928">
        <f t="shared" si="244"/>
        <v>-5850</v>
      </c>
      <c r="L1928">
        <f t="shared" si="245"/>
        <v>9450</v>
      </c>
      <c r="M1928">
        <f t="shared" si="246"/>
        <v>228.1</v>
      </c>
      <c r="N1928">
        <f t="shared" si="247"/>
        <v>1</v>
      </c>
    </row>
    <row r="1929" spans="1:14">
      <c r="A1929">
        <f t="shared" si="240"/>
        <v>0</v>
      </c>
      <c r="B1929">
        <f t="shared" si="241"/>
        <v>0</v>
      </c>
      <c r="C1929">
        <v>40</v>
      </c>
      <c r="D1929">
        <v>80</v>
      </c>
      <c r="E1929">
        <f t="shared" si="242"/>
        <v>-999</v>
      </c>
      <c r="F1929">
        <f>能力值计算器!G2</f>
        <v>0</v>
      </c>
      <c r="G1929">
        <f>ROUNDDOWN((能力值计算器!F4+能力值计算器!E4*2+ROUNDDOWN(C1929/4,0))*能力值计算器!C2/100+10+能力值计算器!C2,0)</f>
        <v>150</v>
      </c>
      <c r="H1929">
        <f>ROUNDDOWN(ROUNDDOWN(ROUNDDOWN(ROUNDDOWN(ROUNDDOWN((能力值计算器!F6+能力值计算器!E6*2+ROUNDDOWN(D1929/4,0))*能力值计算器!C2/100+5,0)*能力值计算器!H6,0)*能力值计算器!K6,0)*能力值计算器!L6,0)*VLOOKUP(能力值计算器!J6,能力变化对照表!A:B,2,0),0)</f>
        <v>95</v>
      </c>
      <c r="I1929">
        <f>ROUNDDOWN(ROUNDDOWN(ROUNDDOWN(ROUNDDOWN(ROUNDDOWN((能力值计算器!F8+能力值计算器!E8*2+ROUNDDOWN(E1929/4,0))*能力值计算器!C2/100+5,0)*能力值计算器!H8,0)*能力值计算器!K8,0)*能力值计算器!L8,0)*VLOOKUP(能力值计算器!J8,能力变化对照表!A:B,2,0),0)</f>
        <v>-39</v>
      </c>
      <c r="J1929">
        <f t="shared" si="243"/>
        <v>0</v>
      </c>
      <c r="K1929">
        <f t="shared" si="244"/>
        <v>-5850</v>
      </c>
      <c r="L1929">
        <f t="shared" si="245"/>
        <v>8400</v>
      </c>
      <c r="M1929">
        <f t="shared" si="246"/>
        <v>228.1</v>
      </c>
      <c r="N1929">
        <f t="shared" si="247"/>
        <v>1</v>
      </c>
    </row>
    <row r="1930" spans="1:14">
      <c r="A1930">
        <f t="shared" si="240"/>
        <v>0</v>
      </c>
      <c r="B1930">
        <f t="shared" si="241"/>
        <v>0</v>
      </c>
      <c r="C1930">
        <v>40</v>
      </c>
      <c r="D1930">
        <v>144</v>
      </c>
      <c r="E1930">
        <f t="shared" si="242"/>
        <v>-999</v>
      </c>
      <c r="F1930">
        <f>能力值计算器!G2</f>
        <v>0</v>
      </c>
      <c r="G1930">
        <f>ROUNDDOWN((能力值计算器!F4+能力值计算器!E4*2+ROUNDDOWN(C1930/4,0))*能力值计算器!C2/100+10+能力值计算器!C2,0)</f>
        <v>150</v>
      </c>
      <c r="H1930">
        <f>ROUNDDOWN(ROUNDDOWN(ROUNDDOWN(ROUNDDOWN(ROUNDDOWN((能力值计算器!F6+能力值计算器!E6*2+ROUNDDOWN(D1930/4,0))*能力值计算器!C2/100+5,0)*能力值计算器!H6,0)*能力值计算器!K6,0)*能力值计算器!L6,0)*VLOOKUP(能力值计算器!J6,能力变化对照表!A:B,2,0),0)</f>
        <v>103</v>
      </c>
      <c r="I1930">
        <f>ROUNDDOWN(ROUNDDOWN(ROUNDDOWN(ROUNDDOWN(ROUNDDOWN((能力值计算器!F8+能力值计算器!E8*2+ROUNDDOWN(E1930/4,0))*能力值计算器!C2/100+5,0)*能力值计算器!H8,0)*能力值计算器!K8,0)*能力值计算器!L8,0)*VLOOKUP(能力值计算器!J8,能力变化对照表!A:B,2,0),0)</f>
        <v>-39</v>
      </c>
      <c r="J1930">
        <f t="shared" si="243"/>
        <v>0</v>
      </c>
      <c r="K1930">
        <f t="shared" si="244"/>
        <v>-5850</v>
      </c>
      <c r="L1930">
        <f t="shared" si="245"/>
        <v>9600</v>
      </c>
      <c r="M1930">
        <f t="shared" si="246"/>
        <v>228.1</v>
      </c>
      <c r="N1930">
        <f t="shared" si="247"/>
        <v>1</v>
      </c>
    </row>
    <row r="1931" spans="1:14">
      <c r="A1931">
        <f t="shared" si="240"/>
        <v>0</v>
      </c>
      <c r="B1931">
        <f t="shared" si="241"/>
        <v>0</v>
      </c>
      <c r="C1931">
        <v>40</v>
      </c>
      <c r="D1931">
        <v>72</v>
      </c>
      <c r="E1931">
        <f t="shared" si="242"/>
        <v>-999</v>
      </c>
      <c r="F1931">
        <f>能力值计算器!G2</f>
        <v>0</v>
      </c>
      <c r="G1931">
        <f>ROUNDDOWN((能力值计算器!F4+能力值计算器!E4*2+ROUNDDOWN(C1931/4,0))*能力值计算器!C2/100+10+能力值计算器!C2,0)</f>
        <v>150</v>
      </c>
      <c r="H1931">
        <f>ROUNDDOWN(ROUNDDOWN(ROUNDDOWN(ROUNDDOWN(ROUNDDOWN((能力值计算器!F6+能力值计算器!E6*2+ROUNDDOWN(D1931/4,0))*能力值计算器!C2/100+5,0)*能力值计算器!H6,0)*能力值计算器!K6,0)*能力值计算器!L6,0)*VLOOKUP(能力值计算器!J6,能力变化对照表!A:B,2,0),0)</f>
        <v>94</v>
      </c>
      <c r="I1931">
        <f>ROUNDDOWN(ROUNDDOWN(ROUNDDOWN(ROUNDDOWN(ROUNDDOWN((能力值计算器!F8+能力值计算器!E8*2+ROUNDDOWN(E1931/4,0))*能力值计算器!C2/100+5,0)*能力值计算器!H8,0)*能力值计算器!K8,0)*能力值计算器!L8,0)*VLOOKUP(能力值计算器!J8,能力变化对照表!A:B,2,0),0)</f>
        <v>-39</v>
      </c>
      <c r="J1931">
        <f t="shared" si="243"/>
        <v>0</v>
      </c>
      <c r="K1931">
        <f t="shared" si="244"/>
        <v>-5850</v>
      </c>
      <c r="L1931">
        <f t="shared" si="245"/>
        <v>8250</v>
      </c>
      <c r="M1931">
        <f t="shared" si="246"/>
        <v>228.1</v>
      </c>
      <c r="N1931">
        <f t="shared" si="247"/>
        <v>1</v>
      </c>
    </row>
    <row r="1932" spans="1:14">
      <c r="A1932">
        <f t="shared" si="240"/>
        <v>0</v>
      </c>
      <c r="B1932">
        <f t="shared" si="241"/>
        <v>0</v>
      </c>
      <c r="C1932">
        <v>40</v>
      </c>
      <c r="D1932">
        <v>152</v>
      </c>
      <c r="E1932">
        <f t="shared" si="242"/>
        <v>-999</v>
      </c>
      <c r="F1932">
        <f>能力值计算器!G2</f>
        <v>0</v>
      </c>
      <c r="G1932">
        <f>ROUNDDOWN((能力值计算器!F4+能力值计算器!E4*2+ROUNDDOWN(C1932/4,0))*能力值计算器!C2/100+10+能力值计算器!C2,0)</f>
        <v>150</v>
      </c>
      <c r="H1932">
        <f>ROUNDDOWN(ROUNDDOWN(ROUNDDOWN(ROUNDDOWN(ROUNDDOWN((能力值计算器!F6+能力值计算器!E6*2+ROUNDDOWN(D1932/4,0))*能力值计算器!C2/100+5,0)*能力值计算器!H6,0)*能力值计算器!K6,0)*能力值计算器!L6,0)*VLOOKUP(能力值计算器!J6,能力变化对照表!A:B,2,0),0)</f>
        <v>104</v>
      </c>
      <c r="I1932">
        <f>ROUNDDOWN(ROUNDDOWN(ROUNDDOWN(ROUNDDOWN(ROUNDDOWN((能力值计算器!F8+能力值计算器!E8*2+ROUNDDOWN(E1932/4,0))*能力值计算器!C2/100+5,0)*能力值计算器!H8,0)*能力值计算器!K8,0)*能力值计算器!L8,0)*VLOOKUP(能力值计算器!J8,能力变化对照表!A:B,2,0),0)</f>
        <v>-39</v>
      </c>
      <c r="J1932">
        <f t="shared" si="243"/>
        <v>0</v>
      </c>
      <c r="K1932">
        <f t="shared" si="244"/>
        <v>-5850</v>
      </c>
      <c r="L1932">
        <f t="shared" si="245"/>
        <v>9750</v>
      </c>
      <c r="M1932">
        <f t="shared" si="246"/>
        <v>228.1</v>
      </c>
      <c r="N1932">
        <f t="shared" si="247"/>
        <v>1</v>
      </c>
    </row>
    <row r="1933" spans="1:14">
      <c r="A1933">
        <f t="shared" si="240"/>
        <v>0</v>
      </c>
      <c r="B1933">
        <f t="shared" si="241"/>
        <v>0</v>
      </c>
      <c r="C1933">
        <v>40</v>
      </c>
      <c r="D1933">
        <v>64</v>
      </c>
      <c r="E1933">
        <f t="shared" si="242"/>
        <v>-999</v>
      </c>
      <c r="F1933">
        <f>能力值计算器!G2</f>
        <v>0</v>
      </c>
      <c r="G1933">
        <f>ROUNDDOWN((能力值计算器!F4+能力值计算器!E4*2+ROUNDDOWN(C1933/4,0))*能力值计算器!C2/100+10+能力值计算器!C2,0)</f>
        <v>150</v>
      </c>
      <c r="H1933">
        <f>ROUNDDOWN(ROUNDDOWN(ROUNDDOWN(ROUNDDOWN(ROUNDDOWN((能力值计算器!F6+能力值计算器!E6*2+ROUNDDOWN(D1933/4,0))*能力值计算器!C2/100+5,0)*能力值计算器!H6,0)*能力值计算器!K6,0)*能力值计算器!L6,0)*VLOOKUP(能力值计算器!J6,能力变化对照表!A:B,2,0),0)</f>
        <v>93</v>
      </c>
      <c r="I1933">
        <f>ROUNDDOWN(ROUNDDOWN(ROUNDDOWN(ROUNDDOWN(ROUNDDOWN((能力值计算器!F8+能力值计算器!E8*2+ROUNDDOWN(E1933/4,0))*能力值计算器!C2/100+5,0)*能力值计算器!H8,0)*能力值计算器!K8,0)*能力值计算器!L8,0)*VLOOKUP(能力值计算器!J8,能力变化对照表!A:B,2,0),0)</f>
        <v>-39</v>
      </c>
      <c r="J1933">
        <f t="shared" si="243"/>
        <v>0</v>
      </c>
      <c r="K1933">
        <f t="shared" si="244"/>
        <v>-5850</v>
      </c>
      <c r="L1933">
        <f t="shared" si="245"/>
        <v>8100</v>
      </c>
      <c r="M1933">
        <f t="shared" si="246"/>
        <v>228.1</v>
      </c>
      <c r="N1933">
        <f t="shared" si="247"/>
        <v>1</v>
      </c>
    </row>
    <row r="1934" spans="1:14">
      <c r="A1934">
        <f t="shared" si="240"/>
        <v>0</v>
      </c>
      <c r="B1934">
        <f t="shared" si="241"/>
        <v>0</v>
      </c>
      <c r="C1934">
        <v>40</v>
      </c>
      <c r="D1934">
        <v>160</v>
      </c>
      <c r="E1934">
        <f t="shared" si="242"/>
        <v>-999</v>
      </c>
      <c r="F1934">
        <f>能力值计算器!G2</f>
        <v>0</v>
      </c>
      <c r="G1934">
        <f>ROUNDDOWN((能力值计算器!F4+能力值计算器!E4*2+ROUNDDOWN(C1934/4,0))*能力值计算器!C2/100+10+能力值计算器!C2,0)</f>
        <v>150</v>
      </c>
      <c r="H1934">
        <f>ROUNDDOWN(ROUNDDOWN(ROUNDDOWN(ROUNDDOWN(ROUNDDOWN((能力值计算器!F6+能力值计算器!E6*2+ROUNDDOWN(D1934/4,0))*能力值计算器!C2/100+5,0)*能力值计算器!H6,0)*能力值计算器!K6,0)*能力值计算器!L6,0)*VLOOKUP(能力值计算器!J6,能力变化对照表!A:B,2,0),0)</f>
        <v>105</v>
      </c>
      <c r="I1934">
        <f>ROUNDDOWN(ROUNDDOWN(ROUNDDOWN(ROUNDDOWN(ROUNDDOWN((能力值计算器!F8+能力值计算器!E8*2+ROUNDDOWN(E1934/4,0))*能力值计算器!C2/100+5,0)*能力值计算器!H8,0)*能力值计算器!K8,0)*能力值计算器!L8,0)*VLOOKUP(能力值计算器!J8,能力变化对照表!A:B,2,0),0)</f>
        <v>-39</v>
      </c>
      <c r="J1934">
        <f t="shared" si="243"/>
        <v>0</v>
      </c>
      <c r="K1934">
        <f t="shared" si="244"/>
        <v>-5850</v>
      </c>
      <c r="L1934">
        <f t="shared" si="245"/>
        <v>9900</v>
      </c>
      <c r="M1934">
        <f t="shared" si="246"/>
        <v>228.1</v>
      </c>
      <c r="N1934">
        <f t="shared" si="247"/>
        <v>1</v>
      </c>
    </row>
    <row r="1935" spans="1:14">
      <c r="A1935">
        <f t="shared" si="240"/>
        <v>0</v>
      </c>
      <c r="B1935">
        <f t="shared" si="241"/>
        <v>0</v>
      </c>
      <c r="C1935">
        <v>40</v>
      </c>
      <c r="D1935">
        <v>56</v>
      </c>
      <c r="E1935">
        <f t="shared" si="242"/>
        <v>-999</v>
      </c>
      <c r="F1935">
        <f>能力值计算器!G2</f>
        <v>0</v>
      </c>
      <c r="G1935">
        <f>ROUNDDOWN((能力值计算器!F4+能力值计算器!E4*2+ROUNDDOWN(C1935/4,0))*能力值计算器!C2/100+10+能力值计算器!C2,0)</f>
        <v>150</v>
      </c>
      <c r="H1935">
        <f>ROUNDDOWN(ROUNDDOWN(ROUNDDOWN(ROUNDDOWN(ROUNDDOWN((能力值计算器!F6+能力值计算器!E6*2+ROUNDDOWN(D1935/4,0))*能力值计算器!C2/100+5,0)*能力值计算器!H6,0)*能力值计算器!K6,0)*能力值计算器!L6,0)*VLOOKUP(能力值计算器!J6,能力变化对照表!A:B,2,0),0)</f>
        <v>92</v>
      </c>
      <c r="I1935">
        <f>ROUNDDOWN(ROUNDDOWN(ROUNDDOWN(ROUNDDOWN(ROUNDDOWN((能力值计算器!F8+能力值计算器!E8*2+ROUNDDOWN(E1935/4,0))*能力值计算器!C2/100+5,0)*能力值计算器!H8,0)*能力值计算器!K8,0)*能力值计算器!L8,0)*VLOOKUP(能力值计算器!J8,能力变化对照表!A:B,2,0),0)</f>
        <v>-39</v>
      </c>
      <c r="J1935">
        <f t="shared" si="243"/>
        <v>0</v>
      </c>
      <c r="K1935">
        <f t="shared" si="244"/>
        <v>-5850</v>
      </c>
      <c r="L1935">
        <f t="shared" si="245"/>
        <v>7950</v>
      </c>
      <c r="M1935">
        <f t="shared" si="246"/>
        <v>228.1</v>
      </c>
      <c r="N1935">
        <f t="shared" si="247"/>
        <v>1</v>
      </c>
    </row>
    <row r="1936" spans="1:14">
      <c r="A1936">
        <f t="shared" si="240"/>
        <v>0</v>
      </c>
      <c r="B1936">
        <f t="shared" si="241"/>
        <v>0</v>
      </c>
      <c r="C1936">
        <v>40</v>
      </c>
      <c r="D1936">
        <v>168</v>
      </c>
      <c r="E1936">
        <f t="shared" si="242"/>
        <v>-999</v>
      </c>
      <c r="F1936">
        <f>能力值计算器!G2</f>
        <v>0</v>
      </c>
      <c r="G1936">
        <f>ROUNDDOWN((能力值计算器!F4+能力值计算器!E4*2+ROUNDDOWN(C1936/4,0))*能力值计算器!C2/100+10+能力值计算器!C2,0)</f>
        <v>150</v>
      </c>
      <c r="H1936">
        <f>ROUNDDOWN(ROUNDDOWN(ROUNDDOWN(ROUNDDOWN(ROUNDDOWN((能力值计算器!F6+能力值计算器!E6*2+ROUNDDOWN(D1936/4,0))*能力值计算器!C2/100+5,0)*能力值计算器!H6,0)*能力值计算器!K6,0)*能力值计算器!L6,0)*VLOOKUP(能力值计算器!J6,能力变化对照表!A:B,2,0),0)</f>
        <v>106</v>
      </c>
      <c r="I1936">
        <f>ROUNDDOWN(ROUNDDOWN(ROUNDDOWN(ROUNDDOWN(ROUNDDOWN((能力值计算器!F8+能力值计算器!E8*2+ROUNDDOWN(E1936/4,0))*能力值计算器!C2/100+5,0)*能力值计算器!H8,0)*能力值计算器!K8,0)*能力值计算器!L8,0)*VLOOKUP(能力值计算器!J8,能力变化对照表!A:B,2,0),0)</f>
        <v>-39</v>
      </c>
      <c r="J1936">
        <f t="shared" si="243"/>
        <v>0</v>
      </c>
      <c r="K1936">
        <f t="shared" si="244"/>
        <v>-5850</v>
      </c>
      <c r="L1936">
        <f t="shared" si="245"/>
        <v>10050</v>
      </c>
      <c r="M1936">
        <f t="shared" si="246"/>
        <v>228.1</v>
      </c>
      <c r="N1936">
        <f t="shared" si="247"/>
        <v>1</v>
      </c>
    </row>
    <row r="1937" spans="1:14">
      <c r="A1937">
        <f t="shared" si="240"/>
        <v>0</v>
      </c>
      <c r="B1937">
        <f t="shared" si="241"/>
        <v>0</v>
      </c>
      <c r="C1937">
        <v>40</v>
      </c>
      <c r="D1937">
        <v>48</v>
      </c>
      <c r="E1937">
        <f t="shared" si="242"/>
        <v>-999</v>
      </c>
      <c r="F1937">
        <f>能力值计算器!G2</f>
        <v>0</v>
      </c>
      <c r="G1937">
        <f>ROUNDDOWN((能力值计算器!F4+能力值计算器!E4*2+ROUNDDOWN(C1937/4,0))*能力值计算器!C2/100+10+能力值计算器!C2,0)</f>
        <v>150</v>
      </c>
      <c r="H1937">
        <f>ROUNDDOWN(ROUNDDOWN(ROUNDDOWN(ROUNDDOWN(ROUNDDOWN((能力值计算器!F6+能力值计算器!E6*2+ROUNDDOWN(D1937/4,0))*能力值计算器!C2/100+5,0)*能力值计算器!H6,0)*能力值计算器!K6,0)*能力值计算器!L6,0)*VLOOKUP(能力值计算器!J6,能力变化对照表!A:B,2,0),0)</f>
        <v>91</v>
      </c>
      <c r="I1937">
        <f>ROUNDDOWN(ROUNDDOWN(ROUNDDOWN(ROUNDDOWN(ROUNDDOWN((能力值计算器!F8+能力值计算器!E8*2+ROUNDDOWN(E1937/4,0))*能力值计算器!C2/100+5,0)*能力值计算器!H8,0)*能力值计算器!K8,0)*能力值计算器!L8,0)*VLOOKUP(能力值计算器!J8,能力变化对照表!A:B,2,0),0)</f>
        <v>-39</v>
      </c>
      <c r="J1937">
        <f t="shared" si="243"/>
        <v>0</v>
      </c>
      <c r="K1937">
        <f t="shared" si="244"/>
        <v>-5850</v>
      </c>
      <c r="L1937">
        <f t="shared" si="245"/>
        <v>7800</v>
      </c>
      <c r="M1937">
        <f t="shared" si="246"/>
        <v>228.1</v>
      </c>
      <c r="N1937">
        <f t="shared" si="247"/>
        <v>1</v>
      </c>
    </row>
    <row r="1938" spans="1:14">
      <c r="A1938">
        <f t="shared" si="240"/>
        <v>0</v>
      </c>
      <c r="B1938">
        <f t="shared" si="241"/>
        <v>0</v>
      </c>
      <c r="C1938">
        <v>40</v>
      </c>
      <c r="D1938">
        <v>176</v>
      </c>
      <c r="E1938">
        <f t="shared" si="242"/>
        <v>-999</v>
      </c>
      <c r="F1938">
        <f>能力值计算器!G2</f>
        <v>0</v>
      </c>
      <c r="G1938">
        <f>ROUNDDOWN((能力值计算器!F4+能力值计算器!E4*2+ROUNDDOWN(C1938/4,0))*能力值计算器!C2/100+10+能力值计算器!C2,0)</f>
        <v>150</v>
      </c>
      <c r="H1938">
        <f>ROUNDDOWN(ROUNDDOWN(ROUNDDOWN(ROUNDDOWN(ROUNDDOWN((能力值计算器!F6+能力值计算器!E6*2+ROUNDDOWN(D1938/4,0))*能力值计算器!C2/100+5,0)*能力值计算器!H6,0)*能力值计算器!K6,0)*能力值计算器!L6,0)*VLOOKUP(能力值计算器!J6,能力变化对照表!A:B,2,0),0)</f>
        <v>107</v>
      </c>
      <c r="I1938">
        <f>ROUNDDOWN(ROUNDDOWN(ROUNDDOWN(ROUNDDOWN(ROUNDDOWN((能力值计算器!F8+能力值计算器!E8*2+ROUNDDOWN(E1938/4,0))*能力值计算器!C2/100+5,0)*能力值计算器!H8,0)*能力值计算器!K8,0)*能力值计算器!L8,0)*VLOOKUP(能力值计算器!J8,能力变化对照表!A:B,2,0),0)</f>
        <v>-39</v>
      </c>
      <c r="J1938">
        <f t="shared" si="243"/>
        <v>0</v>
      </c>
      <c r="K1938">
        <f t="shared" si="244"/>
        <v>-5850</v>
      </c>
      <c r="L1938">
        <f t="shared" si="245"/>
        <v>10200</v>
      </c>
      <c r="M1938">
        <f t="shared" si="246"/>
        <v>228.1</v>
      </c>
      <c r="N1938">
        <f t="shared" si="247"/>
        <v>1</v>
      </c>
    </row>
    <row r="1939" spans="1:14">
      <c r="A1939">
        <f t="shared" si="240"/>
        <v>0</v>
      </c>
      <c r="B1939">
        <f t="shared" si="241"/>
        <v>0</v>
      </c>
      <c r="C1939">
        <v>40</v>
      </c>
      <c r="D1939">
        <v>40</v>
      </c>
      <c r="E1939">
        <f t="shared" si="242"/>
        <v>-999</v>
      </c>
      <c r="F1939">
        <f>能力值计算器!G2</f>
        <v>0</v>
      </c>
      <c r="G1939">
        <f>ROUNDDOWN((能力值计算器!F4+能力值计算器!E4*2+ROUNDDOWN(C1939/4,0))*能力值计算器!C2/100+10+能力值计算器!C2,0)</f>
        <v>150</v>
      </c>
      <c r="H1939">
        <f>ROUNDDOWN(ROUNDDOWN(ROUNDDOWN(ROUNDDOWN(ROUNDDOWN((能力值计算器!F6+能力值计算器!E6*2+ROUNDDOWN(D1939/4,0))*能力值计算器!C2/100+5,0)*能力值计算器!H6,0)*能力值计算器!K6,0)*能力值计算器!L6,0)*VLOOKUP(能力值计算器!J6,能力变化对照表!A:B,2,0),0)</f>
        <v>90</v>
      </c>
      <c r="I1939">
        <f>ROUNDDOWN(ROUNDDOWN(ROUNDDOWN(ROUNDDOWN(ROUNDDOWN((能力值计算器!F8+能力值计算器!E8*2+ROUNDDOWN(E1939/4,0))*能力值计算器!C2/100+5,0)*能力值计算器!H8,0)*能力值计算器!K8,0)*能力值计算器!L8,0)*VLOOKUP(能力值计算器!J8,能力变化对照表!A:B,2,0),0)</f>
        <v>-39</v>
      </c>
      <c r="J1939">
        <f t="shared" si="243"/>
        <v>0</v>
      </c>
      <c r="K1939">
        <f t="shared" si="244"/>
        <v>-5850</v>
      </c>
      <c r="L1939">
        <f t="shared" si="245"/>
        <v>7650</v>
      </c>
      <c r="M1939">
        <f t="shared" si="246"/>
        <v>228.1</v>
      </c>
      <c r="N1939">
        <f t="shared" si="247"/>
        <v>1</v>
      </c>
    </row>
    <row r="1940" spans="1:14">
      <c r="A1940">
        <f t="shared" si="240"/>
        <v>0</v>
      </c>
      <c r="B1940">
        <f t="shared" si="241"/>
        <v>0</v>
      </c>
      <c r="C1940">
        <v>40</v>
      </c>
      <c r="D1940">
        <v>184</v>
      </c>
      <c r="E1940">
        <f t="shared" si="242"/>
        <v>-999</v>
      </c>
      <c r="F1940">
        <f>能力值计算器!G2</f>
        <v>0</v>
      </c>
      <c r="G1940">
        <f>ROUNDDOWN((能力值计算器!F4+能力值计算器!E4*2+ROUNDDOWN(C1940/4,0))*能力值计算器!C2/100+10+能力值计算器!C2,0)</f>
        <v>150</v>
      </c>
      <c r="H1940">
        <f>ROUNDDOWN(ROUNDDOWN(ROUNDDOWN(ROUNDDOWN(ROUNDDOWN((能力值计算器!F6+能力值计算器!E6*2+ROUNDDOWN(D1940/4,0))*能力值计算器!C2/100+5,0)*能力值计算器!H6,0)*能力值计算器!K6,0)*能力值计算器!L6,0)*VLOOKUP(能力值计算器!J6,能力变化对照表!A:B,2,0),0)</f>
        <v>108</v>
      </c>
      <c r="I1940">
        <f>ROUNDDOWN(ROUNDDOWN(ROUNDDOWN(ROUNDDOWN(ROUNDDOWN((能力值计算器!F8+能力值计算器!E8*2+ROUNDDOWN(E1940/4,0))*能力值计算器!C2/100+5,0)*能力值计算器!H8,0)*能力值计算器!K8,0)*能力值计算器!L8,0)*VLOOKUP(能力值计算器!J8,能力变化对照表!A:B,2,0),0)</f>
        <v>-39</v>
      </c>
      <c r="J1940">
        <f t="shared" si="243"/>
        <v>0</v>
      </c>
      <c r="K1940">
        <f t="shared" si="244"/>
        <v>-5850</v>
      </c>
      <c r="L1940">
        <f t="shared" si="245"/>
        <v>10350</v>
      </c>
      <c r="M1940">
        <f t="shared" si="246"/>
        <v>228.1</v>
      </c>
      <c r="N1940">
        <f t="shared" si="247"/>
        <v>1</v>
      </c>
    </row>
    <row r="1941" spans="1:14">
      <c r="A1941">
        <f t="shared" si="240"/>
        <v>0</v>
      </c>
      <c r="B1941">
        <f t="shared" si="241"/>
        <v>0</v>
      </c>
      <c r="C1941">
        <v>40</v>
      </c>
      <c r="D1941">
        <v>32</v>
      </c>
      <c r="E1941">
        <f t="shared" si="242"/>
        <v>-999</v>
      </c>
      <c r="F1941">
        <f>能力值计算器!G2</f>
        <v>0</v>
      </c>
      <c r="G1941">
        <f>ROUNDDOWN((能力值计算器!F4+能力值计算器!E4*2+ROUNDDOWN(C1941/4,0))*能力值计算器!C2/100+10+能力值计算器!C2,0)</f>
        <v>150</v>
      </c>
      <c r="H1941">
        <f>ROUNDDOWN(ROUNDDOWN(ROUNDDOWN(ROUNDDOWN(ROUNDDOWN((能力值计算器!F6+能力值计算器!E6*2+ROUNDDOWN(D1941/4,0))*能力值计算器!C2/100+5,0)*能力值计算器!H6,0)*能力值计算器!K6,0)*能力值计算器!L6,0)*VLOOKUP(能力值计算器!J6,能力变化对照表!A:B,2,0),0)</f>
        <v>89</v>
      </c>
      <c r="I1941">
        <f>ROUNDDOWN(ROUNDDOWN(ROUNDDOWN(ROUNDDOWN(ROUNDDOWN((能力值计算器!F8+能力值计算器!E8*2+ROUNDDOWN(E1941/4,0))*能力值计算器!C2/100+5,0)*能力值计算器!H8,0)*能力值计算器!K8,0)*能力值计算器!L8,0)*VLOOKUP(能力值计算器!J8,能力变化对照表!A:B,2,0),0)</f>
        <v>-39</v>
      </c>
      <c r="J1941">
        <f t="shared" si="243"/>
        <v>0</v>
      </c>
      <c r="K1941">
        <f t="shared" si="244"/>
        <v>-5850</v>
      </c>
      <c r="L1941">
        <f t="shared" si="245"/>
        <v>7500</v>
      </c>
      <c r="M1941">
        <f t="shared" si="246"/>
        <v>228.1</v>
      </c>
      <c r="N1941">
        <f t="shared" si="247"/>
        <v>1</v>
      </c>
    </row>
    <row r="1942" spans="1:14">
      <c r="A1942">
        <f t="shared" si="240"/>
        <v>0</v>
      </c>
      <c r="B1942">
        <f t="shared" si="241"/>
        <v>0</v>
      </c>
      <c r="C1942">
        <v>40</v>
      </c>
      <c r="D1942">
        <v>192</v>
      </c>
      <c r="E1942">
        <f t="shared" si="242"/>
        <v>-999</v>
      </c>
      <c r="F1942">
        <f>能力值计算器!G2</f>
        <v>0</v>
      </c>
      <c r="G1942">
        <f>ROUNDDOWN((能力值计算器!F4+能力值计算器!E4*2+ROUNDDOWN(C1942/4,0))*能力值计算器!C2/100+10+能力值计算器!C2,0)</f>
        <v>150</v>
      </c>
      <c r="H1942">
        <f>ROUNDDOWN(ROUNDDOWN(ROUNDDOWN(ROUNDDOWN(ROUNDDOWN((能力值计算器!F6+能力值计算器!E6*2+ROUNDDOWN(D1942/4,0))*能力值计算器!C2/100+5,0)*能力值计算器!H6,0)*能力值计算器!K6,0)*能力值计算器!L6,0)*VLOOKUP(能力值计算器!J6,能力变化对照表!A:B,2,0),0)</f>
        <v>109</v>
      </c>
      <c r="I1942">
        <f>ROUNDDOWN(ROUNDDOWN(ROUNDDOWN(ROUNDDOWN(ROUNDDOWN((能力值计算器!F8+能力值计算器!E8*2+ROUNDDOWN(E1942/4,0))*能力值计算器!C2/100+5,0)*能力值计算器!H8,0)*能力值计算器!K8,0)*能力值计算器!L8,0)*VLOOKUP(能力值计算器!J8,能力变化对照表!A:B,2,0),0)</f>
        <v>-39</v>
      </c>
      <c r="J1942">
        <f t="shared" si="243"/>
        <v>0</v>
      </c>
      <c r="K1942">
        <f t="shared" si="244"/>
        <v>-5850</v>
      </c>
      <c r="L1942">
        <f t="shared" si="245"/>
        <v>10500</v>
      </c>
      <c r="M1942">
        <f t="shared" si="246"/>
        <v>228.1</v>
      </c>
      <c r="N1942">
        <f t="shared" si="247"/>
        <v>1</v>
      </c>
    </row>
    <row r="1943" spans="1:14">
      <c r="A1943">
        <f t="shared" si="240"/>
        <v>0</v>
      </c>
      <c r="B1943">
        <f t="shared" si="241"/>
        <v>0</v>
      </c>
      <c r="C1943">
        <v>40</v>
      </c>
      <c r="D1943">
        <v>24</v>
      </c>
      <c r="E1943">
        <f t="shared" si="242"/>
        <v>-999</v>
      </c>
      <c r="F1943">
        <f>能力值计算器!G2</f>
        <v>0</v>
      </c>
      <c r="G1943">
        <f>ROUNDDOWN((能力值计算器!F4+能力值计算器!E4*2+ROUNDDOWN(C1943/4,0))*能力值计算器!C2/100+10+能力值计算器!C2,0)</f>
        <v>150</v>
      </c>
      <c r="H1943">
        <f>ROUNDDOWN(ROUNDDOWN(ROUNDDOWN(ROUNDDOWN(ROUNDDOWN((能力值计算器!F6+能力值计算器!E6*2+ROUNDDOWN(D1943/4,0))*能力值计算器!C2/100+5,0)*能力值计算器!H6,0)*能力值计算器!K6,0)*能力值计算器!L6,0)*VLOOKUP(能力值计算器!J6,能力变化对照表!A:B,2,0),0)</f>
        <v>88</v>
      </c>
      <c r="I1943">
        <f>ROUNDDOWN(ROUNDDOWN(ROUNDDOWN(ROUNDDOWN(ROUNDDOWN((能力值计算器!F8+能力值计算器!E8*2+ROUNDDOWN(E1943/4,0))*能力值计算器!C2/100+5,0)*能力值计算器!H8,0)*能力值计算器!K8,0)*能力值计算器!L8,0)*VLOOKUP(能力值计算器!J8,能力变化对照表!A:B,2,0),0)</f>
        <v>-39</v>
      </c>
      <c r="J1943">
        <f t="shared" si="243"/>
        <v>0</v>
      </c>
      <c r="K1943">
        <f t="shared" si="244"/>
        <v>-5850</v>
      </c>
      <c r="L1943">
        <f t="shared" si="245"/>
        <v>7350</v>
      </c>
      <c r="M1943">
        <f t="shared" si="246"/>
        <v>228.1</v>
      </c>
      <c r="N1943">
        <f t="shared" si="247"/>
        <v>1</v>
      </c>
    </row>
    <row r="1944" spans="1:14">
      <c r="A1944">
        <f t="shared" si="240"/>
        <v>0</v>
      </c>
      <c r="B1944">
        <f t="shared" si="241"/>
        <v>0</v>
      </c>
      <c r="C1944">
        <v>40</v>
      </c>
      <c r="D1944">
        <v>200</v>
      </c>
      <c r="E1944">
        <f t="shared" si="242"/>
        <v>-999</v>
      </c>
      <c r="F1944">
        <f>能力值计算器!G2</f>
        <v>0</v>
      </c>
      <c r="G1944">
        <f>ROUNDDOWN((能力值计算器!F4+能力值计算器!E4*2+ROUNDDOWN(C1944/4,0))*能力值计算器!C2/100+10+能力值计算器!C2,0)</f>
        <v>150</v>
      </c>
      <c r="H1944">
        <f>ROUNDDOWN(ROUNDDOWN(ROUNDDOWN(ROUNDDOWN(ROUNDDOWN((能力值计算器!F6+能力值计算器!E6*2+ROUNDDOWN(D1944/4,0))*能力值计算器!C2/100+5,0)*能力值计算器!H6,0)*能力值计算器!K6,0)*能力值计算器!L6,0)*VLOOKUP(能力值计算器!J6,能力变化对照表!A:B,2,0),0)</f>
        <v>110</v>
      </c>
      <c r="I1944">
        <f>ROUNDDOWN(ROUNDDOWN(ROUNDDOWN(ROUNDDOWN(ROUNDDOWN((能力值计算器!F8+能力值计算器!E8*2+ROUNDDOWN(E1944/4,0))*能力值计算器!C2/100+5,0)*能力值计算器!H8,0)*能力值计算器!K8,0)*能力值计算器!L8,0)*VLOOKUP(能力值计算器!J8,能力变化对照表!A:B,2,0),0)</f>
        <v>-39</v>
      </c>
      <c r="J1944">
        <f t="shared" si="243"/>
        <v>0</v>
      </c>
      <c r="K1944">
        <f t="shared" si="244"/>
        <v>-5850</v>
      </c>
      <c r="L1944">
        <f t="shared" si="245"/>
        <v>10650</v>
      </c>
      <c r="M1944">
        <f t="shared" si="246"/>
        <v>228.1</v>
      </c>
      <c r="N1944">
        <f t="shared" si="247"/>
        <v>1</v>
      </c>
    </row>
    <row r="1945" spans="1:14">
      <c r="A1945">
        <f t="shared" si="240"/>
        <v>0</v>
      </c>
      <c r="B1945">
        <f t="shared" si="241"/>
        <v>0</v>
      </c>
      <c r="C1945">
        <v>40</v>
      </c>
      <c r="D1945">
        <v>16</v>
      </c>
      <c r="E1945">
        <f t="shared" si="242"/>
        <v>-999</v>
      </c>
      <c r="F1945">
        <f>能力值计算器!G2</f>
        <v>0</v>
      </c>
      <c r="G1945">
        <f>ROUNDDOWN((能力值计算器!F4+能力值计算器!E4*2+ROUNDDOWN(C1945/4,0))*能力值计算器!C2/100+10+能力值计算器!C2,0)</f>
        <v>150</v>
      </c>
      <c r="H1945">
        <f>ROUNDDOWN(ROUNDDOWN(ROUNDDOWN(ROUNDDOWN(ROUNDDOWN((能力值计算器!F6+能力值计算器!E6*2+ROUNDDOWN(D1945/4,0))*能力值计算器!C2/100+5,0)*能力值计算器!H6,0)*能力值计算器!K6,0)*能力值计算器!L6,0)*VLOOKUP(能力值计算器!J6,能力变化对照表!A:B,2,0),0)</f>
        <v>87</v>
      </c>
      <c r="I1945">
        <f>ROUNDDOWN(ROUNDDOWN(ROUNDDOWN(ROUNDDOWN(ROUNDDOWN((能力值计算器!F8+能力值计算器!E8*2+ROUNDDOWN(E1945/4,0))*能力值计算器!C2/100+5,0)*能力值计算器!H8,0)*能力值计算器!K8,0)*能力值计算器!L8,0)*VLOOKUP(能力值计算器!J8,能力变化对照表!A:B,2,0),0)</f>
        <v>-39</v>
      </c>
      <c r="J1945">
        <f t="shared" si="243"/>
        <v>0</v>
      </c>
      <c r="K1945">
        <f t="shared" si="244"/>
        <v>-5850</v>
      </c>
      <c r="L1945">
        <f t="shared" si="245"/>
        <v>7200</v>
      </c>
      <c r="M1945">
        <f t="shared" si="246"/>
        <v>228.1</v>
      </c>
      <c r="N1945">
        <f t="shared" si="247"/>
        <v>1</v>
      </c>
    </row>
    <row r="1946" spans="1:14">
      <c r="A1946">
        <f t="shared" si="240"/>
        <v>0</v>
      </c>
      <c r="B1946">
        <f t="shared" si="241"/>
        <v>0</v>
      </c>
      <c r="C1946">
        <v>40</v>
      </c>
      <c r="D1946">
        <v>208</v>
      </c>
      <c r="E1946">
        <f t="shared" si="242"/>
        <v>-999</v>
      </c>
      <c r="F1946">
        <f>能力值计算器!G2</f>
        <v>0</v>
      </c>
      <c r="G1946">
        <f>ROUNDDOWN((能力值计算器!F4+能力值计算器!E4*2+ROUNDDOWN(C1946/4,0))*能力值计算器!C2/100+10+能力值计算器!C2,0)</f>
        <v>150</v>
      </c>
      <c r="H1946">
        <f>ROUNDDOWN(ROUNDDOWN(ROUNDDOWN(ROUNDDOWN(ROUNDDOWN((能力值计算器!F6+能力值计算器!E6*2+ROUNDDOWN(D1946/4,0))*能力值计算器!C2/100+5,0)*能力值计算器!H6,0)*能力值计算器!K6,0)*能力值计算器!L6,0)*VLOOKUP(能力值计算器!J6,能力变化对照表!A:B,2,0),0)</f>
        <v>111</v>
      </c>
      <c r="I1946">
        <f>ROUNDDOWN(ROUNDDOWN(ROUNDDOWN(ROUNDDOWN(ROUNDDOWN((能力值计算器!F8+能力值计算器!E8*2+ROUNDDOWN(E1946/4,0))*能力值计算器!C2/100+5,0)*能力值计算器!H8,0)*能力值计算器!K8,0)*能力值计算器!L8,0)*VLOOKUP(能力值计算器!J8,能力变化对照表!A:B,2,0),0)</f>
        <v>-39</v>
      </c>
      <c r="J1946">
        <f t="shared" si="243"/>
        <v>0</v>
      </c>
      <c r="K1946">
        <f t="shared" si="244"/>
        <v>-5850</v>
      </c>
      <c r="L1946">
        <f t="shared" si="245"/>
        <v>10800</v>
      </c>
      <c r="M1946">
        <f t="shared" si="246"/>
        <v>228.1</v>
      </c>
      <c r="N1946">
        <f t="shared" si="247"/>
        <v>1</v>
      </c>
    </row>
    <row r="1947" spans="1:14">
      <c r="A1947">
        <f t="shared" si="240"/>
        <v>0</v>
      </c>
      <c r="B1947">
        <f t="shared" si="241"/>
        <v>0</v>
      </c>
      <c r="C1947">
        <v>40</v>
      </c>
      <c r="D1947">
        <v>8</v>
      </c>
      <c r="E1947">
        <f t="shared" si="242"/>
        <v>-999</v>
      </c>
      <c r="F1947">
        <f>能力值计算器!G2</f>
        <v>0</v>
      </c>
      <c r="G1947">
        <f>ROUNDDOWN((能力值计算器!F4+能力值计算器!E4*2+ROUNDDOWN(C1947/4,0))*能力值计算器!C2/100+10+能力值计算器!C2,0)</f>
        <v>150</v>
      </c>
      <c r="H1947">
        <f>ROUNDDOWN(ROUNDDOWN(ROUNDDOWN(ROUNDDOWN(ROUNDDOWN((能力值计算器!F6+能力值计算器!E6*2+ROUNDDOWN(D1947/4,0))*能力值计算器!C2/100+5,0)*能力值计算器!H6,0)*能力值计算器!K6,0)*能力值计算器!L6,0)*VLOOKUP(能力值计算器!J6,能力变化对照表!A:B,2,0),0)</f>
        <v>86</v>
      </c>
      <c r="I1947">
        <f>ROUNDDOWN(ROUNDDOWN(ROUNDDOWN(ROUNDDOWN(ROUNDDOWN((能力值计算器!F8+能力值计算器!E8*2+ROUNDDOWN(E1947/4,0))*能力值计算器!C2/100+5,0)*能力值计算器!H8,0)*能力值计算器!K8,0)*能力值计算器!L8,0)*VLOOKUP(能力值计算器!J8,能力变化对照表!A:B,2,0),0)</f>
        <v>-39</v>
      </c>
      <c r="J1947">
        <f t="shared" si="243"/>
        <v>0</v>
      </c>
      <c r="K1947">
        <f t="shared" si="244"/>
        <v>-5850</v>
      </c>
      <c r="L1947">
        <f t="shared" si="245"/>
        <v>7050</v>
      </c>
      <c r="M1947">
        <f t="shared" si="246"/>
        <v>228.1</v>
      </c>
      <c r="N1947">
        <f t="shared" si="247"/>
        <v>1</v>
      </c>
    </row>
    <row r="1948" spans="1:14">
      <c r="A1948">
        <f t="shared" si="240"/>
        <v>0</v>
      </c>
      <c r="B1948">
        <f t="shared" si="241"/>
        <v>0</v>
      </c>
      <c r="C1948">
        <v>40</v>
      </c>
      <c r="D1948">
        <v>0</v>
      </c>
      <c r="E1948">
        <f t="shared" si="242"/>
        <v>-999</v>
      </c>
      <c r="F1948">
        <f>能力值计算器!G2</f>
        <v>0</v>
      </c>
      <c r="G1948">
        <f>ROUNDDOWN((能力值计算器!F4+能力值计算器!E4*2+ROUNDDOWN(C1948/4,0))*能力值计算器!C2/100+10+能力值计算器!C2,0)</f>
        <v>150</v>
      </c>
      <c r="H1948">
        <f>ROUNDDOWN(ROUNDDOWN(ROUNDDOWN(ROUNDDOWN(ROUNDDOWN((能力值计算器!F6+能力值计算器!E6*2+ROUNDDOWN(D1948/4,0))*能力值计算器!C2/100+5,0)*能力值计算器!H6,0)*能力值计算器!K6,0)*能力值计算器!L6,0)*VLOOKUP(能力值计算器!J6,能力变化对照表!A:B,2,0),0)</f>
        <v>85</v>
      </c>
      <c r="I1948">
        <f>ROUNDDOWN(ROUNDDOWN(ROUNDDOWN(ROUNDDOWN(ROUNDDOWN((能力值计算器!F8+能力值计算器!E8*2+ROUNDDOWN(E1948/4,0))*能力值计算器!C2/100+5,0)*能力值计算器!H8,0)*能力值计算器!K8,0)*能力值计算器!L8,0)*VLOOKUP(能力值计算器!J8,能力变化对照表!A:B,2,0),0)</f>
        <v>-39</v>
      </c>
      <c r="J1948">
        <f t="shared" si="243"/>
        <v>0</v>
      </c>
      <c r="K1948">
        <f t="shared" si="244"/>
        <v>-5850</v>
      </c>
      <c r="L1948">
        <f t="shared" si="245"/>
        <v>6900</v>
      </c>
      <c r="M1948">
        <f t="shared" si="246"/>
        <v>228.1</v>
      </c>
      <c r="N1948">
        <f t="shared" si="247"/>
        <v>1</v>
      </c>
    </row>
    <row r="1949" spans="1:14">
      <c r="A1949">
        <f t="shared" si="240"/>
        <v>0</v>
      </c>
      <c r="B1949">
        <f t="shared" si="241"/>
        <v>0</v>
      </c>
      <c r="C1949">
        <v>40</v>
      </c>
      <c r="D1949">
        <v>216</v>
      </c>
      <c r="E1949">
        <f t="shared" si="242"/>
        <v>-999</v>
      </c>
      <c r="F1949">
        <f>能力值计算器!G2</f>
        <v>0</v>
      </c>
      <c r="G1949">
        <f>ROUNDDOWN((能力值计算器!F4+能力值计算器!E4*2+ROUNDDOWN(C1949/4,0))*能力值计算器!C2/100+10+能力值计算器!C2,0)</f>
        <v>150</v>
      </c>
      <c r="H1949">
        <f>ROUNDDOWN(ROUNDDOWN(ROUNDDOWN(ROUNDDOWN(ROUNDDOWN((能力值计算器!F6+能力值计算器!E6*2+ROUNDDOWN(D1949/4,0))*能力值计算器!C2/100+5,0)*能力值计算器!H6,0)*能力值计算器!K6,0)*能力值计算器!L6,0)*VLOOKUP(能力值计算器!J6,能力变化对照表!A:B,2,0),0)</f>
        <v>112</v>
      </c>
      <c r="I1949">
        <f>ROUNDDOWN(ROUNDDOWN(ROUNDDOWN(ROUNDDOWN(ROUNDDOWN((能力值计算器!F8+能力值计算器!E8*2+ROUNDDOWN(E1949/4,0))*能力值计算器!C2/100+5,0)*能力值计算器!H8,0)*能力值计算器!K8,0)*能力值计算器!L8,0)*VLOOKUP(能力值计算器!J8,能力变化对照表!A:B,2,0),0)</f>
        <v>-39</v>
      </c>
      <c r="J1949">
        <f t="shared" si="243"/>
        <v>0</v>
      </c>
      <c r="K1949">
        <f t="shared" si="244"/>
        <v>-5850</v>
      </c>
      <c r="L1949">
        <f t="shared" si="245"/>
        <v>10950</v>
      </c>
      <c r="M1949">
        <f t="shared" si="246"/>
        <v>228.1</v>
      </c>
      <c r="N1949">
        <f t="shared" si="247"/>
        <v>1</v>
      </c>
    </row>
    <row r="1950" spans="1:14">
      <c r="A1950">
        <f t="shared" si="240"/>
        <v>0</v>
      </c>
      <c r="B1950">
        <f t="shared" si="241"/>
        <v>0</v>
      </c>
      <c r="C1950">
        <v>0</v>
      </c>
      <c r="D1950">
        <v>124</v>
      </c>
      <c r="E1950">
        <f t="shared" si="242"/>
        <v>-999</v>
      </c>
      <c r="F1950">
        <f>能力值计算器!G2</f>
        <v>0</v>
      </c>
      <c r="G1950">
        <f>ROUNDDOWN((能力值计算器!F4+能力值计算器!E4*2+ROUNDDOWN(C1950/4,0))*能力值计算器!C2/100+10+能力值计算器!C2,0)</f>
        <v>145</v>
      </c>
      <c r="H1950">
        <f>ROUNDDOWN(ROUNDDOWN(ROUNDDOWN(ROUNDDOWN(ROUNDDOWN((能力值计算器!F6+能力值计算器!E6*2+ROUNDDOWN(D1950/4,0))*能力值计算器!C2/100+5,0)*能力值计算器!H6,0)*能力值计算器!K6,0)*能力值计算器!L6,0)*VLOOKUP(能力值计算器!J6,能力变化对照表!A:B,2,0),0)</f>
        <v>101</v>
      </c>
      <c r="I1950">
        <f>ROUNDDOWN(ROUNDDOWN(ROUNDDOWN(ROUNDDOWN(ROUNDDOWN((能力值计算器!F8+能力值计算器!E8*2+ROUNDDOWN(E1950/4,0))*能力值计算器!C2/100+5,0)*能力值计算器!H8,0)*能力值计算器!K8,0)*能力值计算器!L8,0)*VLOOKUP(能力值计算器!J8,能力变化对照表!A:B,2,0),0)</f>
        <v>-39</v>
      </c>
      <c r="J1950">
        <f t="shared" si="243"/>
        <v>0</v>
      </c>
      <c r="K1950">
        <f t="shared" si="244"/>
        <v>-5655</v>
      </c>
      <c r="L1950">
        <f t="shared" si="245"/>
        <v>8990</v>
      </c>
      <c r="M1950">
        <f t="shared" si="246"/>
        <v>223.1</v>
      </c>
      <c r="N1950">
        <f t="shared" si="247"/>
        <v>1</v>
      </c>
    </row>
    <row r="1951" spans="1:14">
      <c r="A1951">
        <f t="shared" si="240"/>
        <v>0</v>
      </c>
      <c r="B1951">
        <f t="shared" si="241"/>
        <v>0</v>
      </c>
      <c r="C1951">
        <v>0</v>
      </c>
      <c r="D1951">
        <v>132</v>
      </c>
      <c r="E1951">
        <f t="shared" si="242"/>
        <v>-999</v>
      </c>
      <c r="F1951">
        <f>能力值计算器!G2</f>
        <v>0</v>
      </c>
      <c r="G1951">
        <f>ROUNDDOWN((能力值计算器!F4+能力值计算器!E4*2+ROUNDDOWN(C1951/4,0))*能力值计算器!C2/100+10+能力值计算器!C2,0)</f>
        <v>145</v>
      </c>
      <c r="H1951">
        <f>ROUNDDOWN(ROUNDDOWN(ROUNDDOWN(ROUNDDOWN(ROUNDDOWN((能力值计算器!F6+能力值计算器!E6*2+ROUNDDOWN(D1951/4,0))*能力值计算器!C2/100+5,0)*能力值计算器!H6,0)*能力值计算器!K6,0)*能力值计算器!L6,0)*VLOOKUP(能力值计算器!J6,能力变化对照表!A:B,2,0),0)</f>
        <v>102</v>
      </c>
      <c r="I1951">
        <f>ROUNDDOWN(ROUNDDOWN(ROUNDDOWN(ROUNDDOWN(ROUNDDOWN((能力值计算器!F8+能力值计算器!E8*2+ROUNDDOWN(E1951/4,0))*能力值计算器!C2/100+5,0)*能力值计算器!H8,0)*能力值计算器!K8,0)*能力值计算器!L8,0)*VLOOKUP(能力值计算器!J8,能力变化对照表!A:B,2,0),0)</f>
        <v>-39</v>
      </c>
      <c r="J1951">
        <f t="shared" si="243"/>
        <v>0</v>
      </c>
      <c r="K1951">
        <f t="shared" si="244"/>
        <v>-5655</v>
      </c>
      <c r="L1951">
        <f t="shared" si="245"/>
        <v>9135</v>
      </c>
      <c r="M1951">
        <f t="shared" si="246"/>
        <v>223.1</v>
      </c>
      <c r="N1951">
        <f t="shared" si="247"/>
        <v>1</v>
      </c>
    </row>
    <row r="1952" spans="1:14">
      <c r="A1952">
        <f t="shared" si="240"/>
        <v>0</v>
      </c>
      <c r="B1952">
        <f t="shared" si="241"/>
        <v>0</v>
      </c>
      <c r="C1952">
        <v>0</v>
      </c>
      <c r="D1952">
        <v>116</v>
      </c>
      <c r="E1952">
        <f t="shared" si="242"/>
        <v>-999</v>
      </c>
      <c r="F1952">
        <f>能力值计算器!G2</f>
        <v>0</v>
      </c>
      <c r="G1952">
        <f>ROUNDDOWN((能力值计算器!F4+能力值计算器!E4*2+ROUNDDOWN(C1952/4,0))*能力值计算器!C2/100+10+能力值计算器!C2,0)</f>
        <v>145</v>
      </c>
      <c r="H1952">
        <f>ROUNDDOWN(ROUNDDOWN(ROUNDDOWN(ROUNDDOWN(ROUNDDOWN((能力值计算器!F6+能力值计算器!E6*2+ROUNDDOWN(D1952/4,0))*能力值计算器!C2/100+5,0)*能力值计算器!H6,0)*能力值计算器!K6,0)*能力值计算器!L6,0)*VLOOKUP(能力值计算器!J6,能力变化对照表!A:B,2,0),0)</f>
        <v>100</v>
      </c>
      <c r="I1952">
        <f>ROUNDDOWN(ROUNDDOWN(ROUNDDOWN(ROUNDDOWN(ROUNDDOWN((能力值计算器!F8+能力值计算器!E8*2+ROUNDDOWN(E1952/4,0))*能力值计算器!C2/100+5,0)*能力值计算器!H8,0)*能力值计算器!K8,0)*能力值计算器!L8,0)*VLOOKUP(能力值计算器!J8,能力变化对照表!A:B,2,0),0)</f>
        <v>-39</v>
      </c>
      <c r="J1952">
        <f t="shared" si="243"/>
        <v>0</v>
      </c>
      <c r="K1952">
        <f t="shared" si="244"/>
        <v>-5655</v>
      </c>
      <c r="L1952">
        <f t="shared" si="245"/>
        <v>8845</v>
      </c>
      <c r="M1952">
        <f t="shared" si="246"/>
        <v>223.1</v>
      </c>
      <c r="N1952">
        <f t="shared" si="247"/>
        <v>1</v>
      </c>
    </row>
    <row r="1953" spans="1:14">
      <c r="A1953">
        <f t="shared" si="240"/>
        <v>0</v>
      </c>
      <c r="B1953">
        <f t="shared" si="241"/>
        <v>0</v>
      </c>
      <c r="C1953">
        <v>0</v>
      </c>
      <c r="D1953">
        <v>140</v>
      </c>
      <c r="E1953">
        <f t="shared" si="242"/>
        <v>-999</v>
      </c>
      <c r="F1953">
        <f>能力值计算器!G2</f>
        <v>0</v>
      </c>
      <c r="G1953">
        <f>ROUNDDOWN((能力值计算器!F4+能力值计算器!E4*2+ROUNDDOWN(C1953/4,0))*能力值计算器!C2/100+10+能力值计算器!C2,0)</f>
        <v>145</v>
      </c>
      <c r="H1953">
        <f>ROUNDDOWN(ROUNDDOWN(ROUNDDOWN(ROUNDDOWN(ROUNDDOWN((能力值计算器!F6+能力值计算器!E6*2+ROUNDDOWN(D1953/4,0))*能力值计算器!C2/100+5,0)*能力值计算器!H6,0)*能力值计算器!K6,0)*能力值计算器!L6,0)*VLOOKUP(能力值计算器!J6,能力变化对照表!A:B,2,0),0)</f>
        <v>103</v>
      </c>
      <c r="I1953">
        <f>ROUNDDOWN(ROUNDDOWN(ROUNDDOWN(ROUNDDOWN(ROUNDDOWN((能力值计算器!F8+能力值计算器!E8*2+ROUNDDOWN(E1953/4,0))*能力值计算器!C2/100+5,0)*能力值计算器!H8,0)*能力值计算器!K8,0)*能力值计算器!L8,0)*VLOOKUP(能力值计算器!J8,能力变化对照表!A:B,2,0),0)</f>
        <v>-39</v>
      </c>
      <c r="J1953">
        <f t="shared" si="243"/>
        <v>0</v>
      </c>
      <c r="K1953">
        <f t="shared" si="244"/>
        <v>-5655</v>
      </c>
      <c r="L1953">
        <f t="shared" si="245"/>
        <v>9280</v>
      </c>
      <c r="M1953">
        <f t="shared" si="246"/>
        <v>223.1</v>
      </c>
      <c r="N1953">
        <f t="shared" si="247"/>
        <v>1</v>
      </c>
    </row>
    <row r="1954" spans="1:14">
      <c r="A1954">
        <f t="shared" si="240"/>
        <v>0</v>
      </c>
      <c r="B1954">
        <f t="shared" si="241"/>
        <v>0</v>
      </c>
      <c r="C1954">
        <v>0</v>
      </c>
      <c r="D1954">
        <v>108</v>
      </c>
      <c r="E1954">
        <f t="shared" si="242"/>
        <v>-999</v>
      </c>
      <c r="F1954">
        <f>能力值计算器!G2</f>
        <v>0</v>
      </c>
      <c r="G1954">
        <f>ROUNDDOWN((能力值计算器!F4+能力值计算器!E4*2+ROUNDDOWN(C1954/4,0))*能力值计算器!C2/100+10+能力值计算器!C2,0)</f>
        <v>145</v>
      </c>
      <c r="H1954">
        <f>ROUNDDOWN(ROUNDDOWN(ROUNDDOWN(ROUNDDOWN(ROUNDDOWN((能力值计算器!F6+能力值计算器!E6*2+ROUNDDOWN(D1954/4,0))*能力值计算器!C2/100+5,0)*能力值计算器!H6,0)*能力值计算器!K6,0)*能力值计算器!L6,0)*VLOOKUP(能力值计算器!J6,能力变化对照表!A:B,2,0),0)</f>
        <v>99</v>
      </c>
      <c r="I1954">
        <f>ROUNDDOWN(ROUNDDOWN(ROUNDDOWN(ROUNDDOWN(ROUNDDOWN((能力值计算器!F8+能力值计算器!E8*2+ROUNDDOWN(E1954/4,0))*能力值计算器!C2/100+5,0)*能力值计算器!H8,0)*能力值计算器!K8,0)*能力值计算器!L8,0)*VLOOKUP(能力值计算器!J8,能力变化对照表!A:B,2,0),0)</f>
        <v>-39</v>
      </c>
      <c r="J1954">
        <f t="shared" si="243"/>
        <v>0</v>
      </c>
      <c r="K1954">
        <f t="shared" si="244"/>
        <v>-5655</v>
      </c>
      <c r="L1954">
        <f t="shared" si="245"/>
        <v>8700</v>
      </c>
      <c r="M1954">
        <f t="shared" si="246"/>
        <v>223.1</v>
      </c>
      <c r="N1954">
        <f t="shared" si="247"/>
        <v>1</v>
      </c>
    </row>
    <row r="1955" spans="1:14">
      <c r="A1955">
        <f t="shared" si="240"/>
        <v>0</v>
      </c>
      <c r="B1955">
        <f t="shared" si="241"/>
        <v>0</v>
      </c>
      <c r="C1955">
        <v>0</v>
      </c>
      <c r="D1955">
        <v>148</v>
      </c>
      <c r="E1955">
        <f t="shared" si="242"/>
        <v>-999</v>
      </c>
      <c r="F1955">
        <f>能力值计算器!G2</f>
        <v>0</v>
      </c>
      <c r="G1955">
        <f>ROUNDDOWN((能力值计算器!F4+能力值计算器!E4*2+ROUNDDOWN(C1955/4,0))*能力值计算器!C2/100+10+能力值计算器!C2,0)</f>
        <v>145</v>
      </c>
      <c r="H1955">
        <f>ROUNDDOWN(ROUNDDOWN(ROUNDDOWN(ROUNDDOWN(ROUNDDOWN((能力值计算器!F6+能力值计算器!E6*2+ROUNDDOWN(D1955/4,0))*能力值计算器!C2/100+5,0)*能力值计算器!H6,0)*能力值计算器!K6,0)*能力值计算器!L6,0)*VLOOKUP(能力值计算器!J6,能力变化对照表!A:B,2,0),0)</f>
        <v>104</v>
      </c>
      <c r="I1955">
        <f>ROUNDDOWN(ROUNDDOWN(ROUNDDOWN(ROUNDDOWN(ROUNDDOWN((能力值计算器!F8+能力值计算器!E8*2+ROUNDDOWN(E1955/4,0))*能力值计算器!C2/100+5,0)*能力值计算器!H8,0)*能力值计算器!K8,0)*能力值计算器!L8,0)*VLOOKUP(能力值计算器!J8,能力变化对照表!A:B,2,0),0)</f>
        <v>-39</v>
      </c>
      <c r="J1955">
        <f t="shared" si="243"/>
        <v>0</v>
      </c>
      <c r="K1955">
        <f t="shared" si="244"/>
        <v>-5655</v>
      </c>
      <c r="L1955">
        <f t="shared" si="245"/>
        <v>9425</v>
      </c>
      <c r="M1955">
        <f t="shared" si="246"/>
        <v>223.1</v>
      </c>
      <c r="N1955">
        <f t="shared" si="247"/>
        <v>1</v>
      </c>
    </row>
    <row r="1956" spans="1:14">
      <c r="A1956">
        <f t="shared" si="240"/>
        <v>0</v>
      </c>
      <c r="B1956">
        <f t="shared" si="241"/>
        <v>0</v>
      </c>
      <c r="C1956">
        <v>0</v>
      </c>
      <c r="D1956">
        <v>100</v>
      </c>
      <c r="E1956">
        <f t="shared" si="242"/>
        <v>-999</v>
      </c>
      <c r="F1956">
        <f>能力值计算器!G2</f>
        <v>0</v>
      </c>
      <c r="G1956">
        <f>ROUNDDOWN((能力值计算器!F4+能力值计算器!E4*2+ROUNDDOWN(C1956/4,0))*能力值计算器!C2/100+10+能力值计算器!C2,0)</f>
        <v>145</v>
      </c>
      <c r="H1956">
        <f>ROUNDDOWN(ROUNDDOWN(ROUNDDOWN(ROUNDDOWN(ROUNDDOWN((能力值计算器!F6+能力值计算器!E6*2+ROUNDDOWN(D1956/4,0))*能力值计算器!C2/100+5,0)*能力值计算器!H6,0)*能力值计算器!K6,0)*能力值计算器!L6,0)*VLOOKUP(能力值计算器!J6,能力变化对照表!A:B,2,0),0)</f>
        <v>98</v>
      </c>
      <c r="I1956">
        <f>ROUNDDOWN(ROUNDDOWN(ROUNDDOWN(ROUNDDOWN(ROUNDDOWN((能力值计算器!F8+能力值计算器!E8*2+ROUNDDOWN(E1956/4,0))*能力值计算器!C2/100+5,0)*能力值计算器!H8,0)*能力值计算器!K8,0)*能力值计算器!L8,0)*VLOOKUP(能力值计算器!J8,能力变化对照表!A:B,2,0),0)</f>
        <v>-39</v>
      </c>
      <c r="J1956">
        <f t="shared" si="243"/>
        <v>0</v>
      </c>
      <c r="K1956">
        <f t="shared" si="244"/>
        <v>-5655</v>
      </c>
      <c r="L1956">
        <f t="shared" si="245"/>
        <v>8555</v>
      </c>
      <c r="M1956">
        <f t="shared" si="246"/>
        <v>223.1</v>
      </c>
      <c r="N1956">
        <f t="shared" si="247"/>
        <v>1</v>
      </c>
    </row>
    <row r="1957" spans="1:14">
      <c r="A1957">
        <f t="shared" si="240"/>
        <v>0</v>
      </c>
      <c r="B1957">
        <f t="shared" si="241"/>
        <v>0</v>
      </c>
      <c r="C1957">
        <v>0</v>
      </c>
      <c r="D1957">
        <v>156</v>
      </c>
      <c r="E1957">
        <f t="shared" si="242"/>
        <v>-999</v>
      </c>
      <c r="F1957">
        <f>能力值计算器!G2</f>
        <v>0</v>
      </c>
      <c r="G1957">
        <f>ROUNDDOWN((能力值计算器!F4+能力值计算器!E4*2+ROUNDDOWN(C1957/4,0))*能力值计算器!C2/100+10+能力值计算器!C2,0)</f>
        <v>145</v>
      </c>
      <c r="H1957">
        <f>ROUNDDOWN(ROUNDDOWN(ROUNDDOWN(ROUNDDOWN(ROUNDDOWN((能力值计算器!F6+能力值计算器!E6*2+ROUNDDOWN(D1957/4,0))*能力值计算器!C2/100+5,0)*能力值计算器!H6,0)*能力值计算器!K6,0)*能力值计算器!L6,0)*VLOOKUP(能力值计算器!J6,能力变化对照表!A:B,2,0),0)</f>
        <v>105</v>
      </c>
      <c r="I1957">
        <f>ROUNDDOWN(ROUNDDOWN(ROUNDDOWN(ROUNDDOWN(ROUNDDOWN((能力值计算器!F8+能力值计算器!E8*2+ROUNDDOWN(E1957/4,0))*能力值计算器!C2/100+5,0)*能力值计算器!H8,0)*能力值计算器!K8,0)*能力值计算器!L8,0)*VLOOKUP(能力值计算器!J8,能力变化对照表!A:B,2,0),0)</f>
        <v>-39</v>
      </c>
      <c r="J1957">
        <f t="shared" si="243"/>
        <v>0</v>
      </c>
      <c r="K1957">
        <f t="shared" si="244"/>
        <v>-5655</v>
      </c>
      <c r="L1957">
        <f t="shared" si="245"/>
        <v>9570</v>
      </c>
      <c r="M1957">
        <f t="shared" si="246"/>
        <v>223.1</v>
      </c>
      <c r="N1957">
        <f t="shared" si="247"/>
        <v>1</v>
      </c>
    </row>
    <row r="1958" spans="1:14">
      <c r="A1958">
        <f t="shared" si="240"/>
        <v>0</v>
      </c>
      <c r="B1958">
        <f t="shared" si="241"/>
        <v>0</v>
      </c>
      <c r="C1958">
        <v>0</v>
      </c>
      <c r="D1958">
        <v>92</v>
      </c>
      <c r="E1958">
        <f t="shared" si="242"/>
        <v>-999</v>
      </c>
      <c r="F1958">
        <f>能力值计算器!G2</f>
        <v>0</v>
      </c>
      <c r="G1958">
        <f>ROUNDDOWN((能力值计算器!F4+能力值计算器!E4*2+ROUNDDOWN(C1958/4,0))*能力值计算器!C2/100+10+能力值计算器!C2,0)</f>
        <v>145</v>
      </c>
      <c r="H1958">
        <f>ROUNDDOWN(ROUNDDOWN(ROUNDDOWN(ROUNDDOWN(ROUNDDOWN((能力值计算器!F6+能力值计算器!E6*2+ROUNDDOWN(D1958/4,0))*能力值计算器!C2/100+5,0)*能力值计算器!H6,0)*能力值计算器!K6,0)*能力值计算器!L6,0)*VLOOKUP(能力值计算器!J6,能力变化对照表!A:B,2,0),0)</f>
        <v>97</v>
      </c>
      <c r="I1958">
        <f>ROUNDDOWN(ROUNDDOWN(ROUNDDOWN(ROUNDDOWN(ROUNDDOWN((能力值计算器!F8+能力值计算器!E8*2+ROUNDDOWN(E1958/4,0))*能力值计算器!C2/100+5,0)*能力值计算器!H8,0)*能力值计算器!K8,0)*能力值计算器!L8,0)*VLOOKUP(能力值计算器!J8,能力变化对照表!A:B,2,0),0)</f>
        <v>-39</v>
      </c>
      <c r="J1958">
        <f t="shared" si="243"/>
        <v>0</v>
      </c>
      <c r="K1958">
        <f t="shared" si="244"/>
        <v>-5655</v>
      </c>
      <c r="L1958">
        <f t="shared" si="245"/>
        <v>8410</v>
      </c>
      <c r="M1958">
        <f t="shared" si="246"/>
        <v>223.1</v>
      </c>
      <c r="N1958">
        <f t="shared" si="247"/>
        <v>1</v>
      </c>
    </row>
    <row r="1959" spans="1:14">
      <c r="A1959">
        <f t="shared" si="240"/>
        <v>0</v>
      </c>
      <c r="B1959">
        <f t="shared" si="241"/>
        <v>0</v>
      </c>
      <c r="C1959">
        <v>0</v>
      </c>
      <c r="D1959">
        <v>164</v>
      </c>
      <c r="E1959">
        <f t="shared" si="242"/>
        <v>-999</v>
      </c>
      <c r="F1959">
        <f>能力值计算器!G2</f>
        <v>0</v>
      </c>
      <c r="G1959">
        <f>ROUNDDOWN((能力值计算器!F4+能力值计算器!E4*2+ROUNDDOWN(C1959/4,0))*能力值计算器!C2/100+10+能力值计算器!C2,0)</f>
        <v>145</v>
      </c>
      <c r="H1959">
        <f>ROUNDDOWN(ROUNDDOWN(ROUNDDOWN(ROUNDDOWN(ROUNDDOWN((能力值计算器!F6+能力值计算器!E6*2+ROUNDDOWN(D1959/4,0))*能力值计算器!C2/100+5,0)*能力值计算器!H6,0)*能力值计算器!K6,0)*能力值计算器!L6,0)*VLOOKUP(能力值计算器!J6,能力变化对照表!A:B,2,0),0)</f>
        <v>106</v>
      </c>
      <c r="I1959">
        <f>ROUNDDOWN(ROUNDDOWN(ROUNDDOWN(ROUNDDOWN(ROUNDDOWN((能力值计算器!F8+能力值计算器!E8*2+ROUNDDOWN(E1959/4,0))*能力值计算器!C2/100+5,0)*能力值计算器!H8,0)*能力值计算器!K8,0)*能力值计算器!L8,0)*VLOOKUP(能力值计算器!J8,能力变化对照表!A:B,2,0),0)</f>
        <v>-39</v>
      </c>
      <c r="J1959">
        <f t="shared" si="243"/>
        <v>0</v>
      </c>
      <c r="K1959">
        <f t="shared" si="244"/>
        <v>-5655</v>
      </c>
      <c r="L1959">
        <f t="shared" si="245"/>
        <v>9715</v>
      </c>
      <c r="M1959">
        <f t="shared" si="246"/>
        <v>223.1</v>
      </c>
      <c r="N1959">
        <f t="shared" si="247"/>
        <v>1</v>
      </c>
    </row>
    <row r="1960" spans="1:14">
      <c r="A1960">
        <f t="shared" si="240"/>
        <v>0</v>
      </c>
      <c r="B1960">
        <f t="shared" si="241"/>
        <v>0</v>
      </c>
      <c r="C1960">
        <v>0</v>
      </c>
      <c r="D1960">
        <v>84</v>
      </c>
      <c r="E1960">
        <f t="shared" si="242"/>
        <v>-999</v>
      </c>
      <c r="F1960">
        <f>能力值计算器!G2</f>
        <v>0</v>
      </c>
      <c r="G1960">
        <f>ROUNDDOWN((能力值计算器!F4+能力值计算器!E4*2+ROUNDDOWN(C1960/4,0))*能力值计算器!C2/100+10+能力值计算器!C2,0)</f>
        <v>145</v>
      </c>
      <c r="H1960">
        <f>ROUNDDOWN(ROUNDDOWN(ROUNDDOWN(ROUNDDOWN(ROUNDDOWN((能力值计算器!F6+能力值计算器!E6*2+ROUNDDOWN(D1960/4,0))*能力值计算器!C2/100+5,0)*能力值计算器!H6,0)*能力值计算器!K6,0)*能力值计算器!L6,0)*VLOOKUP(能力值计算器!J6,能力变化对照表!A:B,2,0),0)</f>
        <v>96</v>
      </c>
      <c r="I1960">
        <f>ROUNDDOWN(ROUNDDOWN(ROUNDDOWN(ROUNDDOWN(ROUNDDOWN((能力值计算器!F8+能力值计算器!E8*2+ROUNDDOWN(E1960/4,0))*能力值计算器!C2/100+5,0)*能力值计算器!H8,0)*能力值计算器!K8,0)*能力值计算器!L8,0)*VLOOKUP(能力值计算器!J8,能力变化对照表!A:B,2,0),0)</f>
        <v>-39</v>
      </c>
      <c r="J1960">
        <f t="shared" si="243"/>
        <v>0</v>
      </c>
      <c r="K1960">
        <f t="shared" si="244"/>
        <v>-5655</v>
      </c>
      <c r="L1960">
        <f t="shared" si="245"/>
        <v>8265</v>
      </c>
      <c r="M1960">
        <f t="shared" si="246"/>
        <v>223.1</v>
      </c>
      <c r="N1960">
        <f t="shared" si="247"/>
        <v>1</v>
      </c>
    </row>
    <row r="1961" spans="1:14">
      <c r="A1961">
        <f t="shared" si="240"/>
        <v>0</v>
      </c>
      <c r="B1961">
        <f t="shared" si="241"/>
        <v>0</v>
      </c>
      <c r="C1961">
        <v>0</v>
      </c>
      <c r="D1961">
        <v>172</v>
      </c>
      <c r="E1961">
        <f t="shared" si="242"/>
        <v>-999</v>
      </c>
      <c r="F1961">
        <f>能力值计算器!G2</f>
        <v>0</v>
      </c>
      <c r="G1961">
        <f>ROUNDDOWN((能力值计算器!F4+能力值计算器!E4*2+ROUNDDOWN(C1961/4,0))*能力值计算器!C2/100+10+能力值计算器!C2,0)</f>
        <v>145</v>
      </c>
      <c r="H1961">
        <f>ROUNDDOWN(ROUNDDOWN(ROUNDDOWN(ROUNDDOWN(ROUNDDOWN((能力值计算器!F6+能力值计算器!E6*2+ROUNDDOWN(D1961/4,0))*能力值计算器!C2/100+5,0)*能力值计算器!H6,0)*能力值计算器!K6,0)*能力值计算器!L6,0)*VLOOKUP(能力值计算器!J6,能力变化对照表!A:B,2,0),0)</f>
        <v>107</v>
      </c>
      <c r="I1961">
        <f>ROUNDDOWN(ROUNDDOWN(ROUNDDOWN(ROUNDDOWN(ROUNDDOWN((能力值计算器!F8+能力值计算器!E8*2+ROUNDDOWN(E1961/4,0))*能力值计算器!C2/100+5,0)*能力值计算器!H8,0)*能力值计算器!K8,0)*能力值计算器!L8,0)*VLOOKUP(能力值计算器!J8,能力变化对照表!A:B,2,0),0)</f>
        <v>-39</v>
      </c>
      <c r="J1961">
        <f t="shared" si="243"/>
        <v>0</v>
      </c>
      <c r="K1961">
        <f t="shared" si="244"/>
        <v>-5655</v>
      </c>
      <c r="L1961">
        <f t="shared" si="245"/>
        <v>9860</v>
      </c>
      <c r="M1961">
        <f t="shared" si="246"/>
        <v>223.1</v>
      </c>
      <c r="N1961">
        <f t="shared" si="247"/>
        <v>1</v>
      </c>
    </row>
    <row r="1962" spans="1:14">
      <c r="A1962">
        <f t="shared" si="240"/>
        <v>0</v>
      </c>
      <c r="B1962">
        <f t="shared" si="241"/>
        <v>0</v>
      </c>
      <c r="C1962">
        <v>0</v>
      </c>
      <c r="D1962">
        <v>76</v>
      </c>
      <c r="E1962">
        <f t="shared" si="242"/>
        <v>-999</v>
      </c>
      <c r="F1962">
        <f>能力值计算器!G2</f>
        <v>0</v>
      </c>
      <c r="G1962">
        <f>ROUNDDOWN((能力值计算器!F4+能力值计算器!E4*2+ROUNDDOWN(C1962/4,0))*能力值计算器!C2/100+10+能力值计算器!C2,0)</f>
        <v>145</v>
      </c>
      <c r="H1962">
        <f>ROUNDDOWN(ROUNDDOWN(ROUNDDOWN(ROUNDDOWN(ROUNDDOWN((能力值计算器!F6+能力值计算器!E6*2+ROUNDDOWN(D1962/4,0))*能力值计算器!C2/100+5,0)*能力值计算器!H6,0)*能力值计算器!K6,0)*能力值计算器!L6,0)*VLOOKUP(能力值计算器!J6,能力变化对照表!A:B,2,0),0)</f>
        <v>95</v>
      </c>
      <c r="I1962">
        <f>ROUNDDOWN(ROUNDDOWN(ROUNDDOWN(ROUNDDOWN(ROUNDDOWN((能力值计算器!F8+能力值计算器!E8*2+ROUNDDOWN(E1962/4,0))*能力值计算器!C2/100+5,0)*能力值计算器!H8,0)*能力值计算器!K8,0)*能力值计算器!L8,0)*VLOOKUP(能力值计算器!J8,能力变化对照表!A:B,2,0),0)</f>
        <v>-39</v>
      </c>
      <c r="J1962">
        <f t="shared" si="243"/>
        <v>0</v>
      </c>
      <c r="K1962">
        <f t="shared" si="244"/>
        <v>-5655</v>
      </c>
      <c r="L1962">
        <f t="shared" si="245"/>
        <v>8120</v>
      </c>
      <c r="M1962">
        <f t="shared" si="246"/>
        <v>223.1</v>
      </c>
      <c r="N1962">
        <f t="shared" si="247"/>
        <v>1</v>
      </c>
    </row>
    <row r="1963" spans="1:14">
      <c r="A1963">
        <f t="shared" si="240"/>
        <v>0</v>
      </c>
      <c r="B1963">
        <f t="shared" si="241"/>
        <v>0</v>
      </c>
      <c r="C1963">
        <v>0</v>
      </c>
      <c r="D1963">
        <v>180</v>
      </c>
      <c r="E1963">
        <f t="shared" si="242"/>
        <v>-999</v>
      </c>
      <c r="F1963">
        <f>能力值计算器!G2</f>
        <v>0</v>
      </c>
      <c r="G1963">
        <f>ROUNDDOWN((能力值计算器!F4+能力值计算器!E4*2+ROUNDDOWN(C1963/4,0))*能力值计算器!C2/100+10+能力值计算器!C2,0)</f>
        <v>145</v>
      </c>
      <c r="H1963">
        <f>ROUNDDOWN(ROUNDDOWN(ROUNDDOWN(ROUNDDOWN(ROUNDDOWN((能力值计算器!F6+能力值计算器!E6*2+ROUNDDOWN(D1963/4,0))*能力值计算器!C2/100+5,0)*能力值计算器!H6,0)*能力值计算器!K6,0)*能力值计算器!L6,0)*VLOOKUP(能力值计算器!J6,能力变化对照表!A:B,2,0),0)</f>
        <v>108</v>
      </c>
      <c r="I1963">
        <f>ROUNDDOWN(ROUNDDOWN(ROUNDDOWN(ROUNDDOWN(ROUNDDOWN((能力值计算器!F8+能力值计算器!E8*2+ROUNDDOWN(E1963/4,0))*能力值计算器!C2/100+5,0)*能力值计算器!H8,0)*能力值计算器!K8,0)*能力值计算器!L8,0)*VLOOKUP(能力值计算器!J8,能力变化对照表!A:B,2,0),0)</f>
        <v>-39</v>
      </c>
      <c r="J1963">
        <f t="shared" si="243"/>
        <v>0</v>
      </c>
      <c r="K1963">
        <f t="shared" si="244"/>
        <v>-5655</v>
      </c>
      <c r="L1963">
        <f t="shared" si="245"/>
        <v>10005</v>
      </c>
      <c r="M1963">
        <f t="shared" si="246"/>
        <v>223.1</v>
      </c>
      <c r="N1963">
        <f t="shared" si="247"/>
        <v>1</v>
      </c>
    </row>
    <row r="1964" spans="1:14">
      <c r="A1964">
        <f t="shared" si="240"/>
        <v>0</v>
      </c>
      <c r="B1964">
        <f t="shared" si="241"/>
        <v>0</v>
      </c>
      <c r="C1964">
        <v>0</v>
      </c>
      <c r="D1964">
        <v>68</v>
      </c>
      <c r="E1964">
        <f t="shared" si="242"/>
        <v>-999</v>
      </c>
      <c r="F1964">
        <f>能力值计算器!G2</f>
        <v>0</v>
      </c>
      <c r="G1964">
        <f>ROUNDDOWN((能力值计算器!F4+能力值计算器!E4*2+ROUNDDOWN(C1964/4,0))*能力值计算器!C2/100+10+能力值计算器!C2,0)</f>
        <v>145</v>
      </c>
      <c r="H1964">
        <f>ROUNDDOWN(ROUNDDOWN(ROUNDDOWN(ROUNDDOWN(ROUNDDOWN((能力值计算器!F6+能力值计算器!E6*2+ROUNDDOWN(D1964/4,0))*能力值计算器!C2/100+5,0)*能力值计算器!H6,0)*能力值计算器!K6,0)*能力值计算器!L6,0)*VLOOKUP(能力值计算器!J6,能力变化对照表!A:B,2,0),0)</f>
        <v>94</v>
      </c>
      <c r="I1964">
        <f>ROUNDDOWN(ROUNDDOWN(ROUNDDOWN(ROUNDDOWN(ROUNDDOWN((能力值计算器!F8+能力值计算器!E8*2+ROUNDDOWN(E1964/4,0))*能力值计算器!C2/100+5,0)*能力值计算器!H8,0)*能力值计算器!K8,0)*能力值计算器!L8,0)*VLOOKUP(能力值计算器!J8,能力变化对照表!A:B,2,0),0)</f>
        <v>-39</v>
      </c>
      <c r="J1964">
        <f t="shared" si="243"/>
        <v>0</v>
      </c>
      <c r="K1964">
        <f t="shared" si="244"/>
        <v>-5655</v>
      </c>
      <c r="L1964">
        <f t="shared" si="245"/>
        <v>7975</v>
      </c>
      <c r="M1964">
        <f t="shared" si="246"/>
        <v>223.1</v>
      </c>
      <c r="N1964">
        <f t="shared" si="247"/>
        <v>1</v>
      </c>
    </row>
    <row r="1965" spans="1:14">
      <c r="A1965">
        <f t="shared" si="240"/>
        <v>0</v>
      </c>
      <c r="B1965">
        <f t="shared" si="241"/>
        <v>0</v>
      </c>
      <c r="C1965">
        <v>0</v>
      </c>
      <c r="D1965">
        <v>188</v>
      </c>
      <c r="E1965">
        <f t="shared" si="242"/>
        <v>-999</v>
      </c>
      <c r="F1965">
        <f>能力值计算器!G2</f>
        <v>0</v>
      </c>
      <c r="G1965">
        <f>ROUNDDOWN((能力值计算器!F4+能力值计算器!E4*2+ROUNDDOWN(C1965/4,0))*能力值计算器!C2/100+10+能力值计算器!C2,0)</f>
        <v>145</v>
      </c>
      <c r="H1965">
        <f>ROUNDDOWN(ROUNDDOWN(ROUNDDOWN(ROUNDDOWN(ROUNDDOWN((能力值计算器!F6+能力值计算器!E6*2+ROUNDDOWN(D1965/4,0))*能力值计算器!C2/100+5,0)*能力值计算器!H6,0)*能力值计算器!K6,0)*能力值计算器!L6,0)*VLOOKUP(能力值计算器!J6,能力变化对照表!A:B,2,0),0)</f>
        <v>109</v>
      </c>
      <c r="I1965">
        <f>ROUNDDOWN(ROUNDDOWN(ROUNDDOWN(ROUNDDOWN(ROUNDDOWN((能力值计算器!F8+能力值计算器!E8*2+ROUNDDOWN(E1965/4,0))*能力值计算器!C2/100+5,0)*能力值计算器!H8,0)*能力值计算器!K8,0)*能力值计算器!L8,0)*VLOOKUP(能力值计算器!J8,能力变化对照表!A:B,2,0),0)</f>
        <v>-39</v>
      </c>
      <c r="J1965">
        <f t="shared" si="243"/>
        <v>0</v>
      </c>
      <c r="K1965">
        <f t="shared" si="244"/>
        <v>-5655</v>
      </c>
      <c r="L1965">
        <f t="shared" si="245"/>
        <v>10150</v>
      </c>
      <c r="M1965">
        <f t="shared" si="246"/>
        <v>223.1</v>
      </c>
      <c r="N1965">
        <f t="shared" si="247"/>
        <v>1</v>
      </c>
    </row>
    <row r="1966" spans="1:14">
      <c r="A1966">
        <f t="shared" si="240"/>
        <v>0</v>
      </c>
      <c r="B1966">
        <f t="shared" si="241"/>
        <v>0</v>
      </c>
      <c r="C1966">
        <v>0</v>
      </c>
      <c r="D1966">
        <v>60</v>
      </c>
      <c r="E1966">
        <f t="shared" si="242"/>
        <v>-999</v>
      </c>
      <c r="F1966">
        <f>能力值计算器!G2</f>
        <v>0</v>
      </c>
      <c r="G1966">
        <f>ROUNDDOWN((能力值计算器!F4+能力值计算器!E4*2+ROUNDDOWN(C1966/4,0))*能力值计算器!C2/100+10+能力值计算器!C2,0)</f>
        <v>145</v>
      </c>
      <c r="H1966">
        <f>ROUNDDOWN(ROUNDDOWN(ROUNDDOWN(ROUNDDOWN(ROUNDDOWN((能力值计算器!F6+能力值计算器!E6*2+ROUNDDOWN(D1966/4,0))*能力值计算器!C2/100+5,0)*能力值计算器!H6,0)*能力值计算器!K6,0)*能力值计算器!L6,0)*VLOOKUP(能力值计算器!J6,能力变化对照表!A:B,2,0),0)</f>
        <v>93</v>
      </c>
      <c r="I1966">
        <f>ROUNDDOWN(ROUNDDOWN(ROUNDDOWN(ROUNDDOWN(ROUNDDOWN((能力值计算器!F8+能力值计算器!E8*2+ROUNDDOWN(E1966/4,0))*能力值计算器!C2/100+5,0)*能力值计算器!H8,0)*能力值计算器!K8,0)*能力值计算器!L8,0)*VLOOKUP(能力值计算器!J8,能力变化对照表!A:B,2,0),0)</f>
        <v>-39</v>
      </c>
      <c r="J1966">
        <f t="shared" si="243"/>
        <v>0</v>
      </c>
      <c r="K1966">
        <f t="shared" si="244"/>
        <v>-5655</v>
      </c>
      <c r="L1966">
        <f t="shared" si="245"/>
        <v>7830</v>
      </c>
      <c r="M1966">
        <f t="shared" si="246"/>
        <v>223.1</v>
      </c>
      <c r="N1966">
        <f t="shared" si="247"/>
        <v>1</v>
      </c>
    </row>
    <row r="1967" spans="1:14">
      <c r="A1967">
        <f t="shared" si="240"/>
        <v>0</v>
      </c>
      <c r="B1967">
        <f t="shared" si="241"/>
        <v>0</v>
      </c>
      <c r="C1967">
        <v>0</v>
      </c>
      <c r="D1967">
        <v>196</v>
      </c>
      <c r="E1967">
        <f t="shared" si="242"/>
        <v>-999</v>
      </c>
      <c r="F1967">
        <f>能力值计算器!G2</f>
        <v>0</v>
      </c>
      <c r="G1967">
        <f>ROUNDDOWN((能力值计算器!F4+能力值计算器!E4*2+ROUNDDOWN(C1967/4,0))*能力值计算器!C2/100+10+能力值计算器!C2,0)</f>
        <v>145</v>
      </c>
      <c r="H1967">
        <f>ROUNDDOWN(ROUNDDOWN(ROUNDDOWN(ROUNDDOWN(ROUNDDOWN((能力值计算器!F6+能力值计算器!E6*2+ROUNDDOWN(D1967/4,0))*能力值计算器!C2/100+5,0)*能力值计算器!H6,0)*能力值计算器!K6,0)*能力值计算器!L6,0)*VLOOKUP(能力值计算器!J6,能力变化对照表!A:B,2,0),0)</f>
        <v>110</v>
      </c>
      <c r="I1967">
        <f>ROUNDDOWN(ROUNDDOWN(ROUNDDOWN(ROUNDDOWN(ROUNDDOWN((能力值计算器!F8+能力值计算器!E8*2+ROUNDDOWN(E1967/4,0))*能力值计算器!C2/100+5,0)*能力值计算器!H8,0)*能力值计算器!K8,0)*能力值计算器!L8,0)*VLOOKUP(能力值计算器!J8,能力变化对照表!A:B,2,0),0)</f>
        <v>-39</v>
      </c>
      <c r="J1967">
        <f t="shared" si="243"/>
        <v>0</v>
      </c>
      <c r="K1967">
        <f t="shared" si="244"/>
        <v>-5655</v>
      </c>
      <c r="L1967">
        <f t="shared" si="245"/>
        <v>10295</v>
      </c>
      <c r="M1967">
        <f t="shared" si="246"/>
        <v>223.1</v>
      </c>
      <c r="N1967">
        <f t="shared" si="247"/>
        <v>1</v>
      </c>
    </row>
    <row r="1968" spans="1:14">
      <c r="A1968">
        <f t="shared" si="240"/>
        <v>0</v>
      </c>
      <c r="B1968">
        <f t="shared" si="241"/>
        <v>0</v>
      </c>
      <c r="C1968">
        <v>0</v>
      </c>
      <c r="D1968">
        <v>52</v>
      </c>
      <c r="E1968">
        <f t="shared" si="242"/>
        <v>-999</v>
      </c>
      <c r="F1968">
        <f>能力值计算器!G2</f>
        <v>0</v>
      </c>
      <c r="G1968">
        <f>ROUNDDOWN((能力值计算器!F4+能力值计算器!E4*2+ROUNDDOWN(C1968/4,0))*能力值计算器!C2/100+10+能力值计算器!C2,0)</f>
        <v>145</v>
      </c>
      <c r="H1968">
        <f>ROUNDDOWN(ROUNDDOWN(ROUNDDOWN(ROUNDDOWN(ROUNDDOWN((能力值计算器!F6+能力值计算器!E6*2+ROUNDDOWN(D1968/4,0))*能力值计算器!C2/100+5,0)*能力值计算器!H6,0)*能力值计算器!K6,0)*能力值计算器!L6,0)*VLOOKUP(能力值计算器!J6,能力变化对照表!A:B,2,0),0)</f>
        <v>92</v>
      </c>
      <c r="I1968">
        <f>ROUNDDOWN(ROUNDDOWN(ROUNDDOWN(ROUNDDOWN(ROUNDDOWN((能力值计算器!F8+能力值计算器!E8*2+ROUNDDOWN(E1968/4,0))*能力值计算器!C2/100+5,0)*能力值计算器!H8,0)*能力值计算器!K8,0)*能力值计算器!L8,0)*VLOOKUP(能力值计算器!J8,能力变化对照表!A:B,2,0),0)</f>
        <v>-39</v>
      </c>
      <c r="J1968">
        <f t="shared" si="243"/>
        <v>0</v>
      </c>
      <c r="K1968">
        <f t="shared" si="244"/>
        <v>-5655</v>
      </c>
      <c r="L1968">
        <f t="shared" si="245"/>
        <v>7685</v>
      </c>
      <c r="M1968">
        <f t="shared" si="246"/>
        <v>223.1</v>
      </c>
      <c r="N1968">
        <f t="shared" si="247"/>
        <v>1</v>
      </c>
    </row>
    <row r="1969" spans="1:14">
      <c r="A1969">
        <f t="shared" si="240"/>
        <v>0</v>
      </c>
      <c r="B1969">
        <f t="shared" si="241"/>
        <v>0</v>
      </c>
      <c r="C1969">
        <v>0</v>
      </c>
      <c r="D1969">
        <v>204</v>
      </c>
      <c r="E1969">
        <f t="shared" si="242"/>
        <v>-999</v>
      </c>
      <c r="F1969">
        <f>能力值计算器!G2</f>
        <v>0</v>
      </c>
      <c r="G1969">
        <f>ROUNDDOWN((能力值计算器!F4+能力值计算器!E4*2+ROUNDDOWN(C1969/4,0))*能力值计算器!C2/100+10+能力值计算器!C2,0)</f>
        <v>145</v>
      </c>
      <c r="H1969">
        <f>ROUNDDOWN(ROUNDDOWN(ROUNDDOWN(ROUNDDOWN(ROUNDDOWN((能力值计算器!F6+能力值计算器!E6*2+ROUNDDOWN(D1969/4,0))*能力值计算器!C2/100+5,0)*能力值计算器!H6,0)*能力值计算器!K6,0)*能力值计算器!L6,0)*VLOOKUP(能力值计算器!J6,能力变化对照表!A:B,2,0),0)</f>
        <v>111</v>
      </c>
      <c r="I1969">
        <f>ROUNDDOWN(ROUNDDOWN(ROUNDDOWN(ROUNDDOWN(ROUNDDOWN((能力值计算器!F8+能力值计算器!E8*2+ROUNDDOWN(E1969/4,0))*能力值计算器!C2/100+5,0)*能力值计算器!H8,0)*能力值计算器!K8,0)*能力值计算器!L8,0)*VLOOKUP(能力值计算器!J8,能力变化对照表!A:B,2,0),0)</f>
        <v>-39</v>
      </c>
      <c r="J1969">
        <f t="shared" si="243"/>
        <v>0</v>
      </c>
      <c r="K1969">
        <f t="shared" si="244"/>
        <v>-5655</v>
      </c>
      <c r="L1969">
        <f t="shared" si="245"/>
        <v>10440</v>
      </c>
      <c r="M1969">
        <f t="shared" si="246"/>
        <v>223.1</v>
      </c>
      <c r="N1969">
        <f t="shared" si="247"/>
        <v>1</v>
      </c>
    </row>
    <row r="1970" spans="1:14">
      <c r="A1970">
        <f t="shared" si="240"/>
        <v>0</v>
      </c>
      <c r="B1970">
        <f t="shared" si="241"/>
        <v>0</v>
      </c>
      <c r="C1970">
        <v>0</v>
      </c>
      <c r="D1970">
        <v>44</v>
      </c>
      <c r="E1970">
        <f t="shared" si="242"/>
        <v>-999</v>
      </c>
      <c r="F1970">
        <f>能力值计算器!G2</f>
        <v>0</v>
      </c>
      <c r="G1970">
        <f>ROUNDDOWN((能力值计算器!F4+能力值计算器!E4*2+ROUNDDOWN(C1970/4,0))*能力值计算器!C2/100+10+能力值计算器!C2,0)</f>
        <v>145</v>
      </c>
      <c r="H1970">
        <f>ROUNDDOWN(ROUNDDOWN(ROUNDDOWN(ROUNDDOWN(ROUNDDOWN((能力值计算器!F6+能力值计算器!E6*2+ROUNDDOWN(D1970/4,0))*能力值计算器!C2/100+5,0)*能力值计算器!H6,0)*能力值计算器!K6,0)*能力值计算器!L6,0)*VLOOKUP(能力值计算器!J6,能力变化对照表!A:B,2,0),0)</f>
        <v>91</v>
      </c>
      <c r="I1970">
        <f>ROUNDDOWN(ROUNDDOWN(ROUNDDOWN(ROUNDDOWN(ROUNDDOWN((能力值计算器!F8+能力值计算器!E8*2+ROUNDDOWN(E1970/4,0))*能力值计算器!C2/100+5,0)*能力值计算器!H8,0)*能力值计算器!K8,0)*能力值计算器!L8,0)*VLOOKUP(能力值计算器!J8,能力变化对照表!A:B,2,0),0)</f>
        <v>-39</v>
      </c>
      <c r="J1970">
        <f t="shared" si="243"/>
        <v>0</v>
      </c>
      <c r="K1970">
        <f t="shared" si="244"/>
        <v>-5655</v>
      </c>
      <c r="L1970">
        <f t="shared" si="245"/>
        <v>7540</v>
      </c>
      <c r="M1970">
        <f t="shared" si="246"/>
        <v>223.1</v>
      </c>
      <c r="N1970">
        <f t="shared" si="247"/>
        <v>1</v>
      </c>
    </row>
    <row r="1971" spans="1:14">
      <c r="A1971">
        <f t="shared" si="240"/>
        <v>0</v>
      </c>
      <c r="B1971">
        <f t="shared" si="241"/>
        <v>0</v>
      </c>
      <c r="C1971">
        <v>0</v>
      </c>
      <c r="D1971">
        <v>212</v>
      </c>
      <c r="E1971">
        <f t="shared" si="242"/>
        <v>-999</v>
      </c>
      <c r="F1971">
        <f>能力值计算器!G2</f>
        <v>0</v>
      </c>
      <c r="G1971">
        <f>ROUNDDOWN((能力值计算器!F4+能力值计算器!E4*2+ROUNDDOWN(C1971/4,0))*能力值计算器!C2/100+10+能力值计算器!C2,0)</f>
        <v>145</v>
      </c>
      <c r="H1971">
        <f>ROUNDDOWN(ROUNDDOWN(ROUNDDOWN(ROUNDDOWN(ROUNDDOWN((能力值计算器!F6+能力值计算器!E6*2+ROUNDDOWN(D1971/4,0))*能力值计算器!C2/100+5,0)*能力值计算器!H6,0)*能力值计算器!K6,0)*能力值计算器!L6,0)*VLOOKUP(能力值计算器!J6,能力变化对照表!A:B,2,0),0)</f>
        <v>112</v>
      </c>
      <c r="I1971">
        <f>ROUNDDOWN(ROUNDDOWN(ROUNDDOWN(ROUNDDOWN(ROUNDDOWN((能力值计算器!F8+能力值计算器!E8*2+ROUNDDOWN(E1971/4,0))*能力值计算器!C2/100+5,0)*能力值计算器!H8,0)*能力值计算器!K8,0)*能力值计算器!L8,0)*VLOOKUP(能力值计算器!J8,能力变化对照表!A:B,2,0),0)</f>
        <v>-39</v>
      </c>
      <c r="J1971">
        <f t="shared" si="243"/>
        <v>0</v>
      </c>
      <c r="K1971">
        <f t="shared" si="244"/>
        <v>-5655</v>
      </c>
      <c r="L1971">
        <f t="shared" si="245"/>
        <v>10585</v>
      </c>
      <c r="M1971">
        <f t="shared" si="246"/>
        <v>223.1</v>
      </c>
      <c r="N1971">
        <f t="shared" si="247"/>
        <v>1</v>
      </c>
    </row>
    <row r="1972" spans="1:14">
      <c r="A1972">
        <f t="shared" si="240"/>
        <v>0</v>
      </c>
      <c r="B1972">
        <f t="shared" si="241"/>
        <v>0</v>
      </c>
      <c r="C1972">
        <v>0</v>
      </c>
      <c r="D1972">
        <v>36</v>
      </c>
      <c r="E1972">
        <f t="shared" si="242"/>
        <v>-999</v>
      </c>
      <c r="F1972">
        <f>能力值计算器!G2</f>
        <v>0</v>
      </c>
      <c r="G1972">
        <f>ROUNDDOWN((能力值计算器!F4+能力值计算器!E4*2+ROUNDDOWN(C1972/4,0))*能力值计算器!C2/100+10+能力值计算器!C2,0)</f>
        <v>145</v>
      </c>
      <c r="H1972">
        <f>ROUNDDOWN(ROUNDDOWN(ROUNDDOWN(ROUNDDOWN(ROUNDDOWN((能力值计算器!F6+能力值计算器!E6*2+ROUNDDOWN(D1972/4,0))*能力值计算器!C2/100+5,0)*能力值计算器!H6,0)*能力值计算器!K6,0)*能力值计算器!L6,0)*VLOOKUP(能力值计算器!J6,能力变化对照表!A:B,2,0),0)</f>
        <v>90</v>
      </c>
      <c r="I1972">
        <f>ROUNDDOWN(ROUNDDOWN(ROUNDDOWN(ROUNDDOWN(ROUNDDOWN((能力值计算器!F8+能力值计算器!E8*2+ROUNDDOWN(E1972/4,0))*能力值计算器!C2/100+5,0)*能力值计算器!H8,0)*能力值计算器!K8,0)*能力值计算器!L8,0)*VLOOKUP(能力值计算器!J8,能力变化对照表!A:B,2,0),0)</f>
        <v>-39</v>
      </c>
      <c r="J1972">
        <f t="shared" si="243"/>
        <v>0</v>
      </c>
      <c r="K1972">
        <f t="shared" si="244"/>
        <v>-5655</v>
      </c>
      <c r="L1972">
        <f t="shared" si="245"/>
        <v>7395</v>
      </c>
      <c r="M1972">
        <f t="shared" si="246"/>
        <v>223.1</v>
      </c>
      <c r="N1972">
        <f t="shared" si="247"/>
        <v>1</v>
      </c>
    </row>
    <row r="1973" spans="1:14">
      <c r="A1973">
        <f t="shared" si="240"/>
        <v>0</v>
      </c>
      <c r="B1973">
        <f t="shared" si="241"/>
        <v>0</v>
      </c>
      <c r="C1973">
        <v>0</v>
      </c>
      <c r="D1973">
        <v>220</v>
      </c>
      <c r="E1973">
        <f t="shared" si="242"/>
        <v>-999</v>
      </c>
      <c r="F1973">
        <f>能力值计算器!G2</f>
        <v>0</v>
      </c>
      <c r="G1973">
        <f>ROUNDDOWN((能力值计算器!F4+能力值计算器!E4*2+ROUNDDOWN(C1973/4,0))*能力值计算器!C2/100+10+能力值计算器!C2,0)</f>
        <v>145</v>
      </c>
      <c r="H1973">
        <f>ROUNDDOWN(ROUNDDOWN(ROUNDDOWN(ROUNDDOWN(ROUNDDOWN((能力值计算器!F6+能力值计算器!E6*2+ROUNDDOWN(D1973/4,0))*能力值计算器!C2/100+5,0)*能力值计算器!H6,0)*能力值计算器!K6,0)*能力值计算器!L6,0)*VLOOKUP(能力值计算器!J6,能力变化对照表!A:B,2,0),0)</f>
        <v>113</v>
      </c>
      <c r="I1973">
        <f>ROUNDDOWN(ROUNDDOWN(ROUNDDOWN(ROUNDDOWN(ROUNDDOWN((能力值计算器!F8+能力值计算器!E8*2+ROUNDDOWN(E1973/4,0))*能力值计算器!C2/100+5,0)*能力值计算器!H8,0)*能力值计算器!K8,0)*能力值计算器!L8,0)*VLOOKUP(能力值计算器!J8,能力变化对照表!A:B,2,0),0)</f>
        <v>-39</v>
      </c>
      <c r="J1973">
        <f t="shared" si="243"/>
        <v>0</v>
      </c>
      <c r="K1973">
        <f t="shared" si="244"/>
        <v>-5655</v>
      </c>
      <c r="L1973">
        <f t="shared" si="245"/>
        <v>10730</v>
      </c>
      <c r="M1973">
        <f t="shared" si="246"/>
        <v>223.1</v>
      </c>
      <c r="N1973">
        <f t="shared" si="247"/>
        <v>1</v>
      </c>
    </row>
    <row r="1974" spans="1:14">
      <c r="A1974">
        <f t="shared" si="240"/>
        <v>0</v>
      </c>
      <c r="B1974">
        <f t="shared" si="241"/>
        <v>0</v>
      </c>
      <c r="C1974">
        <v>0</v>
      </c>
      <c r="D1974">
        <v>28</v>
      </c>
      <c r="E1974">
        <f t="shared" si="242"/>
        <v>-999</v>
      </c>
      <c r="F1974">
        <f>能力值计算器!G2</f>
        <v>0</v>
      </c>
      <c r="G1974">
        <f>ROUNDDOWN((能力值计算器!F4+能力值计算器!E4*2+ROUNDDOWN(C1974/4,0))*能力值计算器!C2/100+10+能力值计算器!C2,0)</f>
        <v>145</v>
      </c>
      <c r="H1974">
        <f>ROUNDDOWN(ROUNDDOWN(ROUNDDOWN(ROUNDDOWN(ROUNDDOWN((能力值计算器!F6+能力值计算器!E6*2+ROUNDDOWN(D1974/4,0))*能力值计算器!C2/100+5,0)*能力值计算器!H6,0)*能力值计算器!K6,0)*能力值计算器!L6,0)*VLOOKUP(能力值计算器!J6,能力变化对照表!A:B,2,0),0)</f>
        <v>89</v>
      </c>
      <c r="I1974">
        <f>ROUNDDOWN(ROUNDDOWN(ROUNDDOWN(ROUNDDOWN(ROUNDDOWN((能力值计算器!F8+能力值计算器!E8*2+ROUNDDOWN(E1974/4,0))*能力值计算器!C2/100+5,0)*能力值计算器!H8,0)*能力值计算器!K8,0)*能力值计算器!L8,0)*VLOOKUP(能力值计算器!J8,能力变化对照表!A:B,2,0),0)</f>
        <v>-39</v>
      </c>
      <c r="J1974">
        <f t="shared" si="243"/>
        <v>0</v>
      </c>
      <c r="K1974">
        <f t="shared" si="244"/>
        <v>-5655</v>
      </c>
      <c r="L1974">
        <f t="shared" si="245"/>
        <v>7250</v>
      </c>
      <c r="M1974">
        <f t="shared" si="246"/>
        <v>223.1</v>
      </c>
      <c r="N1974">
        <f t="shared" si="247"/>
        <v>1</v>
      </c>
    </row>
    <row r="1975" spans="1:14">
      <c r="A1975">
        <f t="shared" si="240"/>
        <v>0</v>
      </c>
      <c r="B1975">
        <f t="shared" si="241"/>
        <v>0</v>
      </c>
      <c r="C1975">
        <v>0</v>
      </c>
      <c r="D1975">
        <v>228</v>
      </c>
      <c r="E1975">
        <f t="shared" si="242"/>
        <v>-999</v>
      </c>
      <c r="F1975">
        <f>能力值计算器!G2</f>
        <v>0</v>
      </c>
      <c r="G1975">
        <f>ROUNDDOWN((能力值计算器!F4+能力值计算器!E4*2+ROUNDDOWN(C1975/4,0))*能力值计算器!C2/100+10+能力值计算器!C2,0)</f>
        <v>145</v>
      </c>
      <c r="H1975">
        <f>ROUNDDOWN(ROUNDDOWN(ROUNDDOWN(ROUNDDOWN(ROUNDDOWN((能力值计算器!F6+能力值计算器!E6*2+ROUNDDOWN(D1975/4,0))*能力值计算器!C2/100+5,0)*能力值计算器!H6,0)*能力值计算器!K6,0)*能力值计算器!L6,0)*VLOOKUP(能力值计算器!J6,能力变化对照表!A:B,2,0),0)</f>
        <v>114</v>
      </c>
      <c r="I1975">
        <f>ROUNDDOWN(ROUNDDOWN(ROUNDDOWN(ROUNDDOWN(ROUNDDOWN((能力值计算器!F8+能力值计算器!E8*2+ROUNDDOWN(E1975/4,0))*能力值计算器!C2/100+5,0)*能力值计算器!H8,0)*能力值计算器!K8,0)*能力值计算器!L8,0)*VLOOKUP(能力值计算器!J8,能力变化对照表!A:B,2,0),0)</f>
        <v>-39</v>
      </c>
      <c r="J1975">
        <f t="shared" si="243"/>
        <v>0</v>
      </c>
      <c r="K1975">
        <f t="shared" si="244"/>
        <v>-5655</v>
      </c>
      <c r="L1975">
        <f t="shared" si="245"/>
        <v>10875</v>
      </c>
      <c r="M1975">
        <f t="shared" si="246"/>
        <v>223.1</v>
      </c>
      <c r="N1975">
        <f t="shared" si="247"/>
        <v>1</v>
      </c>
    </row>
    <row r="1976" spans="1:14">
      <c r="A1976">
        <f t="shared" si="240"/>
        <v>0</v>
      </c>
      <c r="B1976">
        <f t="shared" si="241"/>
        <v>0</v>
      </c>
      <c r="C1976">
        <v>0</v>
      </c>
      <c r="D1976">
        <v>20</v>
      </c>
      <c r="E1976">
        <f t="shared" si="242"/>
        <v>-999</v>
      </c>
      <c r="F1976">
        <f>能力值计算器!G2</f>
        <v>0</v>
      </c>
      <c r="G1976">
        <f>ROUNDDOWN((能力值计算器!F4+能力值计算器!E4*2+ROUNDDOWN(C1976/4,0))*能力值计算器!C2/100+10+能力值计算器!C2,0)</f>
        <v>145</v>
      </c>
      <c r="H1976">
        <f>ROUNDDOWN(ROUNDDOWN(ROUNDDOWN(ROUNDDOWN(ROUNDDOWN((能力值计算器!F6+能力值计算器!E6*2+ROUNDDOWN(D1976/4,0))*能力值计算器!C2/100+5,0)*能力值计算器!H6,0)*能力值计算器!K6,0)*能力值计算器!L6,0)*VLOOKUP(能力值计算器!J6,能力变化对照表!A:B,2,0),0)</f>
        <v>88</v>
      </c>
      <c r="I1976">
        <f>ROUNDDOWN(ROUNDDOWN(ROUNDDOWN(ROUNDDOWN(ROUNDDOWN((能力值计算器!F8+能力值计算器!E8*2+ROUNDDOWN(E1976/4,0))*能力值计算器!C2/100+5,0)*能力值计算器!H8,0)*能力值计算器!K8,0)*能力值计算器!L8,0)*VLOOKUP(能力值计算器!J8,能力变化对照表!A:B,2,0),0)</f>
        <v>-39</v>
      </c>
      <c r="J1976">
        <f t="shared" si="243"/>
        <v>0</v>
      </c>
      <c r="K1976">
        <f t="shared" si="244"/>
        <v>-5655</v>
      </c>
      <c r="L1976">
        <f t="shared" si="245"/>
        <v>7105</v>
      </c>
      <c r="M1976">
        <f t="shared" si="246"/>
        <v>223.1</v>
      </c>
      <c r="N1976">
        <f t="shared" si="247"/>
        <v>1</v>
      </c>
    </row>
    <row r="1977" spans="1:14">
      <c r="A1977">
        <f t="shared" si="240"/>
        <v>0</v>
      </c>
      <c r="B1977">
        <f t="shared" si="241"/>
        <v>0</v>
      </c>
      <c r="C1977">
        <v>0</v>
      </c>
      <c r="D1977">
        <v>236</v>
      </c>
      <c r="E1977">
        <f t="shared" si="242"/>
        <v>-999</v>
      </c>
      <c r="F1977">
        <f>能力值计算器!G2</f>
        <v>0</v>
      </c>
      <c r="G1977">
        <f>ROUNDDOWN((能力值计算器!F4+能力值计算器!E4*2+ROUNDDOWN(C1977/4,0))*能力值计算器!C2/100+10+能力值计算器!C2,0)</f>
        <v>145</v>
      </c>
      <c r="H1977">
        <f>ROUNDDOWN(ROUNDDOWN(ROUNDDOWN(ROUNDDOWN(ROUNDDOWN((能力值计算器!F6+能力值计算器!E6*2+ROUNDDOWN(D1977/4,0))*能力值计算器!C2/100+5,0)*能力值计算器!H6,0)*能力值计算器!K6,0)*能力值计算器!L6,0)*VLOOKUP(能力值计算器!J6,能力变化对照表!A:B,2,0),0)</f>
        <v>115</v>
      </c>
      <c r="I1977">
        <f>ROUNDDOWN(ROUNDDOWN(ROUNDDOWN(ROUNDDOWN(ROUNDDOWN((能力值计算器!F8+能力值计算器!E8*2+ROUNDDOWN(E1977/4,0))*能力值计算器!C2/100+5,0)*能力值计算器!H8,0)*能力值计算器!K8,0)*能力值计算器!L8,0)*VLOOKUP(能力值计算器!J8,能力变化对照表!A:B,2,0),0)</f>
        <v>-39</v>
      </c>
      <c r="J1977">
        <f t="shared" si="243"/>
        <v>0</v>
      </c>
      <c r="K1977">
        <f t="shared" si="244"/>
        <v>-5655</v>
      </c>
      <c r="L1977">
        <f t="shared" si="245"/>
        <v>11020</v>
      </c>
      <c r="M1977">
        <f t="shared" si="246"/>
        <v>223.1</v>
      </c>
      <c r="N1977">
        <f t="shared" si="247"/>
        <v>1</v>
      </c>
    </row>
    <row r="1978" spans="1:14">
      <c r="A1978">
        <f t="shared" si="240"/>
        <v>0</v>
      </c>
      <c r="B1978">
        <f t="shared" si="241"/>
        <v>0</v>
      </c>
      <c r="C1978">
        <v>0</v>
      </c>
      <c r="D1978">
        <v>12</v>
      </c>
      <c r="E1978">
        <f t="shared" si="242"/>
        <v>-999</v>
      </c>
      <c r="F1978">
        <f>能力值计算器!G2</f>
        <v>0</v>
      </c>
      <c r="G1978">
        <f>ROUNDDOWN((能力值计算器!F4+能力值计算器!E4*2+ROUNDDOWN(C1978/4,0))*能力值计算器!C2/100+10+能力值计算器!C2,0)</f>
        <v>145</v>
      </c>
      <c r="H1978">
        <f>ROUNDDOWN(ROUNDDOWN(ROUNDDOWN(ROUNDDOWN(ROUNDDOWN((能力值计算器!F6+能力值计算器!E6*2+ROUNDDOWN(D1978/4,0))*能力值计算器!C2/100+5,0)*能力值计算器!H6,0)*能力值计算器!K6,0)*能力值计算器!L6,0)*VLOOKUP(能力值计算器!J6,能力变化对照表!A:B,2,0),0)</f>
        <v>87</v>
      </c>
      <c r="I1978">
        <f>ROUNDDOWN(ROUNDDOWN(ROUNDDOWN(ROUNDDOWN(ROUNDDOWN((能力值计算器!F8+能力值计算器!E8*2+ROUNDDOWN(E1978/4,0))*能力值计算器!C2/100+5,0)*能力值计算器!H8,0)*能力值计算器!K8,0)*能力值计算器!L8,0)*VLOOKUP(能力值计算器!J8,能力变化对照表!A:B,2,0),0)</f>
        <v>-39</v>
      </c>
      <c r="J1978">
        <f t="shared" si="243"/>
        <v>0</v>
      </c>
      <c r="K1978">
        <f t="shared" si="244"/>
        <v>-5655</v>
      </c>
      <c r="L1978">
        <f t="shared" si="245"/>
        <v>6960</v>
      </c>
      <c r="M1978">
        <f t="shared" si="246"/>
        <v>223.1</v>
      </c>
      <c r="N1978">
        <f t="shared" si="247"/>
        <v>1</v>
      </c>
    </row>
    <row r="1979" spans="1:14">
      <c r="A1979">
        <f t="shared" si="240"/>
        <v>0</v>
      </c>
      <c r="B1979">
        <f t="shared" si="241"/>
        <v>0</v>
      </c>
      <c r="C1979">
        <v>0</v>
      </c>
      <c r="D1979">
        <v>244</v>
      </c>
      <c r="E1979">
        <f t="shared" si="242"/>
        <v>-999</v>
      </c>
      <c r="F1979">
        <f>能力值计算器!G2</f>
        <v>0</v>
      </c>
      <c r="G1979">
        <f>ROUNDDOWN((能力值计算器!F4+能力值计算器!E4*2+ROUNDDOWN(C1979/4,0))*能力值计算器!C2/100+10+能力值计算器!C2,0)</f>
        <v>145</v>
      </c>
      <c r="H1979">
        <f>ROUNDDOWN(ROUNDDOWN(ROUNDDOWN(ROUNDDOWN(ROUNDDOWN((能力值计算器!F6+能力值计算器!E6*2+ROUNDDOWN(D1979/4,0))*能力值计算器!C2/100+5,0)*能力值计算器!H6,0)*能力值计算器!K6,0)*能力值计算器!L6,0)*VLOOKUP(能力值计算器!J6,能力变化对照表!A:B,2,0),0)</f>
        <v>116</v>
      </c>
      <c r="I1979">
        <f>ROUNDDOWN(ROUNDDOWN(ROUNDDOWN(ROUNDDOWN(ROUNDDOWN((能力值计算器!F8+能力值计算器!E8*2+ROUNDDOWN(E1979/4,0))*能力值计算器!C2/100+5,0)*能力值计算器!H8,0)*能力值计算器!K8,0)*能力值计算器!L8,0)*VLOOKUP(能力值计算器!J8,能力变化对照表!A:B,2,0),0)</f>
        <v>-39</v>
      </c>
      <c r="J1979">
        <f t="shared" si="243"/>
        <v>0</v>
      </c>
      <c r="K1979">
        <f t="shared" si="244"/>
        <v>-5655</v>
      </c>
      <c r="L1979">
        <f t="shared" si="245"/>
        <v>11165</v>
      </c>
      <c r="M1979">
        <f t="shared" si="246"/>
        <v>223.1</v>
      </c>
      <c r="N1979">
        <f t="shared" si="247"/>
        <v>1</v>
      </c>
    </row>
    <row r="1980" spans="1:14">
      <c r="A1980">
        <f t="shared" si="240"/>
        <v>0</v>
      </c>
      <c r="B1980">
        <f t="shared" si="241"/>
        <v>0</v>
      </c>
      <c r="C1980">
        <v>0</v>
      </c>
      <c r="D1980">
        <v>4</v>
      </c>
      <c r="E1980">
        <f t="shared" si="242"/>
        <v>-999</v>
      </c>
      <c r="F1980">
        <f>能力值计算器!G2</f>
        <v>0</v>
      </c>
      <c r="G1980">
        <f>ROUNDDOWN((能力值计算器!F4+能力值计算器!E4*2+ROUNDDOWN(C1980/4,0))*能力值计算器!C2/100+10+能力值计算器!C2,0)</f>
        <v>145</v>
      </c>
      <c r="H1980">
        <f>ROUNDDOWN(ROUNDDOWN(ROUNDDOWN(ROUNDDOWN(ROUNDDOWN((能力值计算器!F6+能力值计算器!E6*2+ROUNDDOWN(D1980/4,0))*能力值计算器!C2/100+5,0)*能力值计算器!H6,0)*能力值计算器!K6,0)*能力值计算器!L6,0)*VLOOKUP(能力值计算器!J6,能力变化对照表!A:B,2,0),0)</f>
        <v>86</v>
      </c>
      <c r="I1980">
        <f>ROUNDDOWN(ROUNDDOWN(ROUNDDOWN(ROUNDDOWN(ROUNDDOWN((能力值计算器!F8+能力值计算器!E8*2+ROUNDDOWN(E1980/4,0))*能力值计算器!C2/100+5,0)*能力值计算器!H8,0)*能力值计算器!K8,0)*能力值计算器!L8,0)*VLOOKUP(能力值计算器!J8,能力变化对照表!A:B,2,0),0)</f>
        <v>-39</v>
      </c>
      <c r="J1980">
        <f t="shared" si="243"/>
        <v>0</v>
      </c>
      <c r="K1980">
        <f t="shared" si="244"/>
        <v>-5655</v>
      </c>
      <c r="L1980">
        <f t="shared" si="245"/>
        <v>6815</v>
      </c>
      <c r="M1980">
        <f t="shared" si="246"/>
        <v>223.1</v>
      </c>
      <c r="N1980">
        <f t="shared" si="247"/>
        <v>1</v>
      </c>
    </row>
    <row r="1981" spans="1:14">
      <c r="A1981">
        <f t="shared" si="240"/>
        <v>0</v>
      </c>
      <c r="B1981">
        <f t="shared" si="241"/>
        <v>0</v>
      </c>
      <c r="C1981">
        <v>0</v>
      </c>
      <c r="D1981">
        <v>252</v>
      </c>
      <c r="E1981">
        <f t="shared" si="242"/>
        <v>-999</v>
      </c>
      <c r="F1981">
        <f>能力值计算器!G2</f>
        <v>0</v>
      </c>
      <c r="G1981">
        <f>ROUNDDOWN((能力值计算器!F4+能力值计算器!E4*2+ROUNDDOWN(C1981/4,0))*能力值计算器!C2/100+10+能力值计算器!C2,0)</f>
        <v>145</v>
      </c>
      <c r="H1981">
        <f>ROUNDDOWN(ROUNDDOWN(ROUNDDOWN(ROUNDDOWN(ROUNDDOWN((能力值计算器!F6+能力值计算器!E6*2+ROUNDDOWN(D1981/4,0))*能力值计算器!C2/100+5,0)*能力值计算器!H6,0)*能力值计算器!K6,0)*能力值计算器!L6,0)*VLOOKUP(能力值计算器!J6,能力变化对照表!A:B,2,0),0)</f>
        <v>117</v>
      </c>
      <c r="I1981">
        <f>ROUNDDOWN(ROUNDDOWN(ROUNDDOWN(ROUNDDOWN(ROUNDDOWN((能力值计算器!F8+能力值计算器!E8*2+ROUNDDOWN(E1981/4,0))*能力值计算器!C2/100+5,0)*能力值计算器!H8,0)*能力值计算器!K8,0)*能力值计算器!L8,0)*VLOOKUP(能力值计算器!J8,能力变化对照表!A:B,2,0),0)</f>
        <v>-39</v>
      </c>
      <c r="J1981">
        <f t="shared" si="243"/>
        <v>0</v>
      </c>
      <c r="K1981">
        <f t="shared" si="244"/>
        <v>-5655</v>
      </c>
      <c r="L1981">
        <f t="shared" si="245"/>
        <v>11310</v>
      </c>
      <c r="M1981">
        <f t="shared" si="246"/>
        <v>223.1</v>
      </c>
      <c r="N1981">
        <f t="shared" si="247"/>
        <v>1</v>
      </c>
    </row>
    <row r="1982" spans="1:14">
      <c r="A1982">
        <f t="shared" si="240"/>
        <v>0</v>
      </c>
      <c r="B1982">
        <f t="shared" si="241"/>
        <v>0</v>
      </c>
      <c r="C1982">
        <v>32</v>
      </c>
      <c r="D1982">
        <v>112</v>
      </c>
      <c r="E1982">
        <f t="shared" si="242"/>
        <v>-999</v>
      </c>
      <c r="F1982">
        <f>能力值计算器!G2</f>
        <v>0</v>
      </c>
      <c r="G1982">
        <f>ROUNDDOWN((能力值计算器!F4+能力值计算器!E4*2+ROUNDDOWN(C1982/4,0))*能力值计算器!C2/100+10+能力值计算器!C2,0)</f>
        <v>149</v>
      </c>
      <c r="H1982">
        <f>ROUNDDOWN(ROUNDDOWN(ROUNDDOWN(ROUNDDOWN(ROUNDDOWN((能力值计算器!F6+能力值计算器!E6*2+ROUNDDOWN(D1982/4,0))*能力值计算器!C2/100+5,0)*能力值计算器!H6,0)*能力值计算器!K6,0)*能力值计算器!L6,0)*VLOOKUP(能力值计算器!J6,能力变化对照表!A:B,2,0),0)</f>
        <v>99</v>
      </c>
      <c r="I1982">
        <f>ROUNDDOWN(ROUNDDOWN(ROUNDDOWN(ROUNDDOWN(ROUNDDOWN((能力值计算器!F8+能力值计算器!E8*2+ROUNDDOWN(E1982/4,0))*能力值计算器!C2/100+5,0)*能力值计算器!H8,0)*能力值计算器!K8,0)*能力值计算器!L8,0)*VLOOKUP(能力值计算器!J8,能力变化对照表!A:B,2,0),0)</f>
        <v>-39</v>
      </c>
      <c r="J1982">
        <f t="shared" si="243"/>
        <v>0</v>
      </c>
      <c r="K1982">
        <f t="shared" si="244"/>
        <v>-5811</v>
      </c>
      <c r="L1982">
        <f t="shared" si="245"/>
        <v>8940</v>
      </c>
      <c r="M1982">
        <f t="shared" si="246"/>
        <v>227.1</v>
      </c>
      <c r="N1982">
        <f t="shared" si="247"/>
        <v>1</v>
      </c>
    </row>
    <row r="1983" spans="1:14">
      <c r="A1983">
        <f t="shared" si="240"/>
        <v>0</v>
      </c>
      <c r="B1983">
        <f t="shared" si="241"/>
        <v>0</v>
      </c>
      <c r="C1983">
        <v>232</v>
      </c>
      <c r="D1983">
        <v>16</v>
      </c>
      <c r="E1983">
        <f t="shared" si="242"/>
        <v>-999</v>
      </c>
      <c r="F1983">
        <f>能力值计算器!G2</f>
        <v>0</v>
      </c>
      <c r="G1983">
        <f>ROUNDDOWN((能力值计算器!F4+能力值计算器!E4*2+ROUNDDOWN(C1983/4,0))*能力值计算器!C2/100+10+能力值计算器!C2,0)</f>
        <v>174</v>
      </c>
      <c r="H1983">
        <f>ROUNDDOWN(ROUNDDOWN(ROUNDDOWN(ROUNDDOWN(ROUNDDOWN((能力值计算器!F6+能力值计算器!E6*2+ROUNDDOWN(D1983/4,0))*能力值计算器!C2/100+5,0)*能力值计算器!H6,0)*能力值计算器!K6,0)*能力值计算器!L6,0)*VLOOKUP(能力值计算器!J6,能力变化对照表!A:B,2,0),0)</f>
        <v>87</v>
      </c>
      <c r="I1983">
        <f>ROUNDDOWN(ROUNDDOWN(ROUNDDOWN(ROUNDDOWN(ROUNDDOWN((能力值计算器!F8+能力值计算器!E8*2+ROUNDDOWN(E1983/4,0))*能力值计算器!C2/100+5,0)*能力值计算器!H8,0)*能力值计算器!K8,0)*能力值计算器!L8,0)*VLOOKUP(能力值计算器!J8,能力变化对照表!A:B,2,0),0)</f>
        <v>-39</v>
      </c>
      <c r="J1983">
        <f t="shared" si="243"/>
        <v>0</v>
      </c>
      <c r="K1983">
        <f t="shared" si="244"/>
        <v>-6786</v>
      </c>
      <c r="L1983">
        <f t="shared" si="245"/>
        <v>8352</v>
      </c>
      <c r="M1983">
        <f t="shared" si="246"/>
        <v>252.1</v>
      </c>
      <c r="N1983">
        <f t="shared" si="247"/>
        <v>1</v>
      </c>
    </row>
    <row r="1984" spans="1:14">
      <c r="A1984">
        <f t="shared" si="240"/>
        <v>0</v>
      </c>
      <c r="B1984">
        <f t="shared" si="241"/>
        <v>0</v>
      </c>
      <c r="C1984">
        <v>232</v>
      </c>
      <c r="D1984">
        <v>8</v>
      </c>
      <c r="E1984">
        <f t="shared" si="242"/>
        <v>-999</v>
      </c>
      <c r="F1984">
        <f>能力值计算器!G2</f>
        <v>0</v>
      </c>
      <c r="G1984">
        <f>ROUNDDOWN((能力值计算器!F4+能力值计算器!E4*2+ROUNDDOWN(C1984/4,0))*能力值计算器!C2/100+10+能力值计算器!C2,0)</f>
        <v>174</v>
      </c>
      <c r="H1984">
        <f>ROUNDDOWN(ROUNDDOWN(ROUNDDOWN(ROUNDDOWN(ROUNDDOWN((能力值计算器!F6+能力值计算器!E6*2+ROUNDDOWN(D1984/4,0))*能力值计算器!C2/100+5,0)*能力值计算器!H6,0)*能力值计算器!K6,0)*能力值计算器!L6,0)*VLOOKUP(能力值计算器!J6,能力变化对照表!A:B,2,0),0)</f>
        <v>86</v>
      </c>
      <c r="I1984">
        <f>ROUNDDOWN(ROUNDDOWN(ROUNDDOWN(ROUNDDOWN(ROUNDDOWN((能力值计算器!F8+能力值计算器!E8*2+ROUNDDOWN(E1984/4,0))*能力值计算器!C2/100+5,0)*能力值计算器!H8,0)*能力值计算器!K8,0)*能力值计算器!L8,0)*VLOOKUP(能力值计算器!J8,能力变化对照表!A:B,2,0),0)</f>
        <v>-39</v>
      </c>
      <c r="J1984">
        <f t="shared" si="243"/>
        <v>0</v>
      </c>
      <c r="K1984">
        <f t="shared" si="244"/>
        <v>-6786</v>
      </c>
      <c r="L1984">
        <f t="shared" si="245"/>
        <v>8178</v>
      </c>
      <c r="M1984">
        <f t="shared" si="246"/>
        <v>252.1</v>
      </c>
      <c r="N1984">
        <f t="shared" si="247"/>
        <v>1</v>
      </c>
    </row>
    <row r="1985" spans="1:14">
      <c r="A1985">
        <f t="shared" si="240"/>
        <v>0</v>
      </c>
      <c r="B1985">
        <f t="shared" si="241"/>
        <v>0</v>
      </c>
      <c r="C1985">
        <v>32</v>
      </c>
      <c r="D1985">
        <v>120</v>
      </c>
      <c r="E1985">
        <f t="shared" si="242"/>
        <v>-999</v>
      </c>
      <c r="F1985">
        <f>能力值计算器!G2</f>
        <v>0</v>
      </c>
      <c r="G1985">
        <f>ROUNDDOWN((能力值计算器!F4+能力值计算器!E4*2+ROUNDDOWN(C1985/4,0))*能力值计算器!C2/100+10+能力值计算器!C2,0)</f>
        <v>149</v>
      </c>
      <c r="H1985">
        <f>ROUNDDOWN(ROUNDDOWN(ROUNDDOWN(ROUNDDOWN(ROUNDDOWN((能力值计算器!F6+能力值计算器!E6*2+ROUNDDOWN(D1985/4,0))*能力值计算器!C2/100+5,0)*能力值计算器!H6,0)*能力值计算器!K6,0)*能力值计算器!L6,0)*VLOOKUP(能力值计算器!J6,能力变化对照表!A:B,2,0),0)</f>
        <v>100</v>
      </c>
      <c r="I1985">
        <f>ROUNDDOWN(ROUNDDOWN(ROUNDDOWN(ROUNDDOWN(ROUNDDOWN((能力值计算器!F8+能力值计算器!E8*2+ROUNDDOWN(E1985/4,0))*能力值计算器!C2/100+5,0)*能力值计算器!H8,0)*能力值计算器!K8,0)*能力值计算器!L8,0)*VLOOKUP(能力值计算器!J8,能力变化对照表!A:B,2,0),0)</f>
        <v>-39</v>
      </c>
      <c r="J1985">
        <f t="shared" si="243"/>
        <v>0</v>
      </c>
      <c r="K1985">
        <f t="shared" si="244"/>
        <v>-5811</v>
      </c>
      <c r="L1985">
        <f t="shared" si="245"/>
        <v>9089</v>
      </c>
      <c r="M1985">
        <f t="shared" si="246"/>
        <v>227.1</v>
      </c>
      <c r="N1985">
        <f t="shared" si="247"/>
        <v>1</v>
      </c>
    </row>
    <row r="1986" spans="1:14">
      <c r="A1986">
        <f t="shared" ref="A1986:A2049" si="248">IF(N1986=1,0,L1986+1/M1986)</f>
        <v>0</v>
      </c>
      <c r="B1986">
        <f t="shared" ref="B1986:B2049" si="249">IF(A1986=MAX(A:A),1,0)</f>
        <v>0</v>
      </c>
      <c r="C1986">
        <v>32</v>
      </c>
      <c r="D1986">
        <v>104</v>
      </c>
      <c r="E1986">
        <f t="shared" ref="E1986:E2049" si="250">IF(F1986-D1986-C1986&gt;253,-999,IF(F1986-D1986-C1986&lt;0,-999,F1986-D1986-C1986))</f>
        <v>-999</v>
      </c>
      <c r="F1986">
        <f>能力值计算器!G2</f>
        <v>0</v>
      </c>
      <c r="G1986">
        <f>ROUNDDOWN((能力值计算器!F4+能力值计算器!E4*2+ROUNDDOWN(C1986/4,0))*能力值计算器!C2/100+10+能力值计算器!C2,0)</f>
        <v>149</v>
      </c>
      <c r="H1986">
        <f>ROUNDDOWN(ROUNDDOWN(ROUNDDOWN(ROUNDDOWN(ROUNDDOWN((能力值计算器!F6+能力值计算器!E6*2+ROUNDDOWN(D1986/4,0))*能力值计算器!C2/100+5,0)*能力值计算器!H6,0)*能力值计算器!K6,0)*能力值计算器!L6,0)*VLOOKUP(能力值计算器!J6,能力变化对照表!A:B,2,0),0)</f>
        <v>98</v>
      </c>
      <c r="I1986">
        <f>ROUNDDOWN(ROUNDDOWN(ROUNDDOWN(ROUNDDOWN(ROUNDDOWN((能力值计算器!F8+能力值计算器!E8*2+ROUNDDOWN(E1986/4,0))*能力值计算器!C2/100+5,0)*能力值计算器!H8,0)*能力值计算器!K8,0)*能力值计算器!L8,0)*VLOOKUP(能力值计算器!J8,能力变化对照表!A:B,2,0),0)</f>
        <v>-39</v>
      </c>
      <c r="J1986">
        <f t="shared" ref="J1986:J2049" si="251">IF(E1986&lt;0,0,G1986*H1986)</f>
        <v>0</v>
      </c>
      <c r="K1986">
        <f t="shared" ref="K1986:K2049" si="252">G1986*I1986</f>
        <v>-5811</v>
      </c>
      <c r="L1986">
        <f t="shared" ref="L1986:L2049" si="253">(H1986+I1986)*G1986</f>
        <v>8791</v>
      </c>
      <c r="M1986">
        <f t="shared" ref="M1986:M2049" si="254">IF(H1986+I1986-G1986&lt;0,G1986-H1986-I1986,H1986+I1986-G1986)+IF(H1986-I1986&lt;0,I1986-H1986,H1986-I1986)+0.1</f>
        <v>227.1</v>
      </c>
      <c r="N1986">
        <f t="shared" ref="N1986:N2049" si="255">IF(E1986&lt;0,1,0)</f>
        <v>1</v>
      </c>
    </row>
    <row r="1987" spans="1:14">
      <c r="A1987">
        <f t="shared" si="248"/>
        <v>0</v>
      </c>
      <c r="B1987">
        <f t="shared" si="249"/>
        <v>0</v>
      </c>
      <c r="C1987">
        <v>232</v>
      </c>
      <c r="D1987">
        <v>0</v>
      </c>
      <c r="E1987">
        <f t="shared" si="250"/>
        <v>-999</v>
      </c>
      <c r="F1987">
        <f>能力值计算器!G2</f>
        <v>0</v>
      </c>
      <c r="G1987">
        <f>ROUNDDOWN((能力值计算器!F4+能力值计算器!E4*2+ROUNDDOWN(C1987/4,0))*能力值计算器!C2/100+10+能力值计算器!C2,0)</f>
        <v>174</v>
      </c>
      <c r="H1987">
        <f>ROUNDDOWN(ROUNDDOWN(ROUNDDOWN(ROUNDDOWN(ROUNDDOWN((能力值计算器!F6+能力值计算器!E6*2+ROUNDDOWN(D1987/4,0))*能力值计算器!C2/100+5,0)*能力值计算器!H6,0)*能力值计算器!K6,0)*能力值计算器!L6,0)*VLOOKUP(能力值计算器!J6,能力变化对照表!A:B,2,0),0)</f>
        <v>85</v>
      </c>
      <c r="I1987">
        <f>ROUNDDOWN(ROUNDDOWN(ROUNDDOWN(ROUNDDOWN(ROUNDDOWN((能力值计算器!F8+能力值计算器!E8*2+ROUNDDOWN(E1987/4,0))*能力值计算器!C2/100+5,0)*能力值计算器!H8,0)*能力值计算器!K8,0)*能力值计算器!L8,0)*VLOOKUP(能力值计算器!J8,能力变化对照表!A:B,2,0),0)</f>
        <v>-39</v>
      </c>
      <c r="J1987">
        <f t="shared" si="251"/>
        <v>0</v>
      </c>
      <c r="K1987">
        <f t="shared" si="252"/>
        <v>-6786</v>
      </c>
      <c r="L1987">
        <f t="shared" si="253"/>
        <v>8004</v>
      </c>
      <c r="M1987">
        <f t="shared" si="254"/>
        <v>252.1</v>
      </c>
      <c r="N1987">
        <f t="shared" si="255"/>
        <v>1</v>
      </c>
    </row>
    <row r="1988" spans="1:14">
      <c r="A1988">
        <f t="shared" si="248"/>
        <v>0</v>
      </c>
      <c r="B1988">
        <f t="shared" si="249"/>
        <v>0</v>
      </c>
      <c r="C1988">
        <v>232</v>
      </c>
      <c r="D1988">
        <v>24</v>
      </c>
      <c r="E1988">
        <f t="shared" si="250"/>
        <v>-999</v>
      </c>
      <c r="F1988">
        <f>能力值计算器!G2</f>
        <v>0</v>
      </c>
      <c r="G1988">
        <f>ROUNDDOWN((能力值计算器!F4+能力值计算器!E4*2+ROUNDDOWN(C1988/4,0))*能力值计算器!C2/100+10+能力值计算器!C2,0)</f>
        <v>174</v>
      </c>
      <c r="H1988">
        <f>ROUNDDOWN(ROUNDDOWN(ROUNDDOWN(ROUNDDOWN(ROUNDDOWN((能力值计算器!F6+能力值计算器!E6*2+ROUNDDOWN(D1988/4,0))*能力值计算器!C2/100+5,0)*能力值计算器!H6,0)*能力值计算器!K6,0)*能力值计算器!L6,0)*VLOOKUP(能力值计算器!J6,能力变化对照表!A:B,2,0),0)</f>
        <v>88</v>
      </c>
      <c r="I1988">
        <f>ROUNDDOWN(ROUNDDOWN(ROUNDDOWN(ROUNDDOWN(ROUNDDOWN((能力值计算器!F8+能力值计算器!E8*2+ROUNDDOWN(E1988/4,0))*能力值计算器!C2/100+5,0)*能力值计算器!H8,0)*能力值计算器!K8,0)*能力值计算器!L8,0)*VLOOKUP(能力值计算器!J8,能力变化对照表!A:B,2,0),0)</f>
        <v>-39</v>
      </c>
      <c r="J1988">
        <f t="shared" si="251"/>
        <v>0</v>
      </c>
      <c r="K1988">
        <f t="shared" si="252"/>
        <v>-6786</v>
      </c>
      <c r="L1988">
        <f t="shared" si="253"/>
        <v>8526</v>
      </c>
      <c r="M1988">
        <f t="shared" si="254"/>
        <v>252.1</v>
      </c>
      <c r="N1988">
        <f t="shared" si="255"/>
        <v>1</v>
      </c>
    </row>
    <row r="1989" spans="1:14">
      <c r="A1989">
        <f t="shared" si="248"/>
        <v>0</v>
      </c>
      <c r="B1989">
        <f t="shared" si="249"/>
        <v>0</v>
      </c>
      <c r="C1989">
        <v>32</v>
      </c>
      <c r="D1989">
        <v>128</v>
      </c>
      <c r="E1989">
        <f t="shared" si="250"/>
        <v>-999</v>
      </c>
      <c r="F1989">
        <f>能力值计算器!G2</f>
        <v>0</v>
      </c>
      <c r="G1989">
        <f>ROUNDDOWN((能力值计算器!F4+能力值计算器!E4*2+ROUNDDOWN(C1989/4,0))*能力值计算器!C2/100+10+能力值计算器!C2,0)</f>
        <v>149</v>
      </c>
      <c r="H1989">
        <f>ROUNDDOWN(ROUNDDOWN(ROUNDDOWN(ROUNDDOWN(ROUNDDOWN((能力值计算器!F6+能力值计算器!E6*2+ROUNDDOWN(D1989/4,0))*能力值计算器!C2/100+5,0)*能力值计算器!H6,0)*能力值计算器!K6,0)*能力值计算器!L6,0)*VLOOKUP(能力值计算器!J6,能力变化对照表!A:B,2,0),0)</f>
        <v>101</v>
      </c>
      <c r="I1989">
        <f>ROUNDDOWN(ROUNDDOWN(ROUNDDOWN(ROUNDDOWN(ROUNDDOWN((能力值计算器!F8+能力值计算器!E8*2+ROUNDDOWN(E1989/4,0))*能力值计算器!C2/100+5,0)*能力值计算器!H8,0)*能力值计算器!K8,0)*能力值计算器!L8,0)*VLOOKUP(能力值计算器!J8,能力变化对照表!A:B,2,0),0)</f>
        <v>-39</v>
      </c>
      <c r="J1989">
        <f t="shared" si="251"/>
        <v>0</v>
      </c>
      <c r="K1989">
        <f t="shared" si="252"/>
        <v>-5811</v>
      </c>
      <c r="L1989">
        <f t="shared" si="253"/>
        <v>9238</v>
      </c>
      <c r="M1989">
        <f t="shared" si="254"/>
        <v>227.1</v>
      </c>
      <c r="N1989">
        <f t="shared" si="255"/>
        <v>1</v>
      </c>
    </row>
    <row r="1990" spans="1:14">
      <c r="A1990">
        <f t="shared" si="248"/>
        <v>0</v>
      </c>
      <c r="B1990">
        <f t="shared" si="249"/>
        <v>0</v>
      </c>
      <c r="C1990">
        <v>32</v>
      </c>
      <c r="D1990">
        <v>96</v>
      </c>
      <c r="E1990">
        <f t="shared" si="250"/>
        <v>-999</v>
      </c>
      <c r="F1990">
        <f>能力值计算器!G2</f>
        <v>0</v>
      </c>
      <c r="G1990">
        <f>ROUNDDOWN((能力值计算器!F4+能力值计算器!E4*2+ROUNDDOWN(C1990/4,0))*能力值计算器!C2/100+10+能力值计算器!C2,0)</f>
        <v>149</v>
      </c>
      <c r="H1990">
        <f>ROUNDDOWN(ROUNDDOWN(ROUNDDOWN(ROUNDDOWN(ROUNDDOWN((能力值计算器!F6+能力值计算器!E6*2+ROUNDDOWN(D1990/4,0))*能力值计算器!C2/100+5,0)*能力值计算器!H6,0)*能力值计算器!K6,0)*能力值计算器!L6,0)*VLOOKUP(能力值计算器!J6,能力变化对照表!A:B,2,0),0)</f>
        <v>97</v>
      </c>
      <c r="I1990">
        <f>ROUNDDOWN(ROUNDDOWN(ROUNDDOWN(ROUNDDOWN(ROUNDDOWN((能力值计算器!F8+能力值计算器!E8*2+ROUNDDOWN(E1990/4,0))*能力值计算器!C2/100+5,0)*能力值计算器!H8,0)*能力值计算器!K8,0)*能力值计算器!L8,0)*VLOOKUP(能力值计算器!J8,能力变化对照表!A:B,2,0),0)</f>
        <v>-39</v>
      </c>
      <c r="J1990">
        <f t="shared" si="251"/>
        <v>0</v>
      </c>
      <c r="K1990">
        <f t="shared" si="252"/>
        <v>-5811</v>
      </c>
      <c r="L1990">
        <f t="shared" si="253"/>
        <v>8642</v>
      </c>
      <c r="M1990">
        <f t="shared" si="254"/>
        <v>227.1</v>
      </c>
      <c r="N1990">
        <f t="shared" si="255"/>
        <v>1</v>
      </c>
    </row>
    <row r="1991" spans="1:14">
      <c r="A1991">
        <f t="shared" si="248"/>
        <v>0</v>
      </c>
      <c r="B1991">
        <f t="shared" si="249"/>
        <v>0</v>
      </c>
      <c r="C1991">
        <v>32</v>
      </c>
      <c r="D1991">
        <v>136</v>
      </c>
      <c r="E1991">
        <f t="shared" si="250"/>
        <v>-999</v>
      </c>
      <c r="F1991">
        <f>能力值计算器!G2</f>
        <v>0</v>
      </c>
      <c r="G1991">
        <f>ROUNDDOWN((能力值计算器!F4+能力值计算器!E4*2+ROUNDDOWN(C1991/4,0))*能力值计算器!C2/100+10+能力值计算器!C2,0)</f>
        <v>149</v>
      </c>
      <c r="H1991">
        <f>ROUNDDOWN(ROUNDDOWN(ROUNDDOWN(ROUNDDOWN(ROUNDDOWN((能力值计算器!F6+能力值计算器!E6*2+ROUNDDOWN(D1991/4,0))*能力值计算器!C2/100+5,0)*能力值计算器!H6,0)*能力值计算器!K6,0)*能力值计算器!L6,0)*VLOOKUP(能力值计算器!J6,能力变化对照表!A:B,2,0),0)</f>
        <v>102</v>
      </c>
      <c r="I1991">
        <f>ROUNDDOWN(ROUNDDOWN(ROUNDDOWN(ROUNDDOWN(ROUNDDOWN((能力值计算器!F8+能力值计算器!E8*2+ROUNDDOWN(E1991/4,0))*能力值计算器!C2/100+5,0)*能力值计算器!H8,0)*能力值计算器!K8,0)*能力值计算器!L8,0)*VLOOKUP(能力值计算器!J8,能力变化对照表!A:B,2,0),0)</f>
        <v>-39</v>
      </c>
      <c r="J1991">
        <f t="shared" si="251"/>
        <v>0</v>
      </c>
      <c r="K1991">
        <f t="shared" si="252"/>
        <v>-5811</v>
      </c>
      <c r="L1991">
        <f t="shared" si="253"/>
        <v>9387</v>
      </c>
      <c r="M1991">
        <f t="shared" si="254"/>
        <v>227.1</v>
      </c>
      <c r="N1991">
        <f t="shared" si="255"/>
        <v>1</v>
      </c>
    </row>
    <row r="1992" spans="1:14">
      <c r="A1992">
        <f t="shared" si="248"/>
        <v>0</v>
      </c>
      <c r="B1992">
        <f t="shared" si="249"/>
        <v>0</v>
      </c>
      <c r="C1992">
        <v>32</v>
      </c>
      <c r="D1992">
        <v>88</v>
      </c>
      <c r="E1992">
        <f t="shared" si="250"/>
        <v>-999</v>
      </c>
      <c r="F1992">
        <f>能力值计算器!G2</f>
        <v>0</v>
      </c>
      <c r="G1992">
        <f>ROUNDDOWN((能力值计算器!F4+能力值计算器!E4*2+ROUNDDOWN(C1992/4,0))*能力值计算器!C2/100+10+能力值计算器!C2,0)</f>
        <v>149</v>
      </c>
      <c r="H1992">
        <f>ROUNDDOWN(ROUNDDOWN(ROUNDDOWN(ROUNDDOWN(ROUNDDOWN((能力值计算器!F6+能力值计算器!E6*2+ROUNDDOWN(D1992/4,0))*能力值计算器!C2/100+5,0)*能力值计算器!H6,0)*能力值计算器!K6,0)*能力值计算器!L6,0)*VLOOKUP(能力值计算器!J6,能力变化对照表!A:B,2,0),0)</f>
        <v>96</v>
      </c>
      <c r="I1992">
        <f>ROUNDDOWN(ROUNDDOWN(ROUNDDOWN(ROUNDDOWN(ROUNDDOWN((能力值计算器!F8+能力值计算器!E8*2+ROUNDDOWN(E1992/4,0))*能力值计算器!C2/100+5,0)*能力值计算器!H8,0)*能力值计算器!K8,0)*能力值计算器!L8,0)*VLOOKUP(能力值计算器!J8,能力变化对照表!A:B,2,0),0)</f>
        <v>-39</v>
      </c>
      <c r="J1992">
        <f t="shared" si="251"/>
        <v>0</v>
      </c>
      <c r="K1992">
        <f t="shared" si="252"/>
        <v>-5811</v>
      </c>
      <c r="L1992">
        <f t="shared" si="253"/>
        <v>8493</v>
      </c>
      <c r="M1992">
        <f t="shared" si="254"/>
        <v>227.1</v>
      </c>
      <c r="N1992">
        <f t="shared" si="255"/>
        <v>1</v>
      </c>
    </row>
    <row r="1993" spans="1:14">
      <c r="A1993">
        <f t="shared" si="248"/>
        <v>0</v>
      </c>
      <c r="B1993">
        <f t="shared" si="249"/>
        <v>0</v>
      </c>
      <c r="C1993">
        <v>32</v>
      </c>
      <c r="D1993">
        <v>144</v>
      </c>
      <c r="E1993">
        <f t="shared" si="250"/>
        <v>-999</v>
      </c>
      <c r="F1993">
        <f>能力值计算器!G2</f>
        <v>0</v>
      </c>
      <c r="G1993">
        <f>ROUNDDOWN((能力值计算器!F4+能力值计算器!E4*2+ROUNDDOWN(C1993/4,0))*能力值计算器!C2/100+10+能力值计算器!C2,0)</f>
        <v>149</v>
      </c>
      <c r="H1993">
        <f>ROUNDDOWN(ROUNDDOWN(ROUNDDOWN(ROUNDDOWN(ROUNDDOWN((能力值计算器!F6+能力值计算器!E6*2+ROUNDDOWN(D1993/4,0))*能力值计算器!C2/100+5,0)*能力值计算器!H6,0)*能力值计算器!K6,0)*能力值计算器!L6,0)*VLOOKUP(能力值计算器!J6,能力变化对照表!A:B,2,0),0)</f>
        <v>103</v>
      </c>
      <c r="I1993">
        <f>ROUNDDOWN(ROUNDDOWN(ROUNDDOWN(ROUNDDOWN(ROUNDDOWN((能力值计算器!F8+能力值计算器!E8*2+ROUNDDOWN(E1993/4,0))*能力值计算器!C2/100+5,0)*能力值计算器!H8,0)*能力值计算器!K8,0)*能力值计算器!L8,0)*VLOOKUP(能力值计算器!J8,能力变化对照表!A:B,2,0),0)</f>
        <v>-39</v>
      </c>
      <c r="J1993">
        <f t="shared" si="251"/>
        <v>0</v>
      </c>
      <c r="K1993">
        <f t="shared" si="252"/>
        <v>-5811</v>
      </c>
      <c r="L1993">
        <f t="shared" si="253"/>
        <v>9536</v>
      </c>
      <c r="M1993">
        <f t="shared" si="254"/>
        <v>227.1</v>
      </c>
      <c r="N1993">
        <f t="shared" si="255"/>
        <v>1</v>
      </c>
    </row>
    <row r="1994" spans="1:14">
      <c r="A1994">
        <f t="shared" si="248"/>
        <v>0</v>
      </c>
      <c r="B1994">
        <f t="shared" si="249"/>
        <v>0</v>
      </c>
      <c r="C1994">
        <v>32</v>
      </c>
      <c r="D1994">
        <v>80</v>
      </c>
      <c r="E1994">
        <f t="shared" si="250"/>
        <v>-999</v>
      </c>
      <c r="F1994">
        <f>能力值计算器!G2</f>
        <v>0</v>
      </c>
      <c r="G1994">
        <f>ROUNDDOWN((能力值计算器!F4+能力值计算器!E4*2+ROUNDDOWN(C1994/4,0))*能力值计算器!C2/100+10+能力值计算器!C2,0)</f>
        <v>149</v>
      </c>
      <c r="H1994">
        <f>ROUNDDOWN(ROUNDDOWN(ROUNDDOWN(ROUNDDOWN(ROUNDDOWN((能力值计算器!F6+能力值计算器!E6*2+ROUNDDOWN(D1994/4,0))*能力值计算器!C2/100+5,0)*能力值计算器!H6,0)*能力值计算器!K6,0)*能力值计算器!L6,0)*VLOOKUP(能力值计算器!J6,能力变化对照表!A:B,2,0),0)</f>
        <v>95</v>
      </c>
      <c r="I1994">
        <f>ROUNDDOWN(ROUNDDOWN(ROUNDDOWN(ROUNDDOWN(ROUNDDOWN((能力值计算器!F8+能力值计算器!E8*2+ROUNDDOWN(E1994/4,0))*能力值计算器!C2/100+5,0)*能力值计算器!H8,0)*能力值计算器!K8,0)*能力值计算器!L8,0)*VLOOKUP(能力值计算器!J8,能力变化对照表!A:B,2,0),0)</f>
        <v>-39</v>
      </c>
      <c r="J1994">
        <f t="shared" si="251"/>
        <v>0</v>
      </c>
      <c r="K1994">
        <f t="shared" si="252"/>
        <v>-5811</v>
      </c>
      <c r="L1994">
        <f t="shared" si="253"/>
        <v>8344</v>
      </c>
      <c r="M1994">
        <f t="shared" si="254"/>
        <v>227.1</v>
      </c>
      <c r="N1994">
        <f t="shared" si="255"/>
        <v>1</v>
      </c>
    </row>
    <row r="1995" spans="1:14">
      <c r="A1995">
        <f t="shared" si="248"/>
        <v>0</v>
      </c>
      <c r="B1995">
        <f t="shared" si="249"/>
        <v>0</v>
      </c>
      <c r="C1995">
        <v>32</v>
      </c>
      <c r="D1995">
        <v>152</v>
      </c>
      <c r="E1995">
        <f t="shared" si="250"/>
        <v>-999</v>
      </c>
      <c r="F1995">
        <f>能力值计算器!G2</f>
        <v>0</v>
      </c>
      <c r="G1995">
        <f>ROUNDDOWN((能力值计算器!F4+能力值计算器!E4*2+ROUNDDOWN(C1995/4,0))*能力值计算器!C2/100+10+能力值计算器!C2,0)</f>
        <v>149</v>
      </c>
      <c r="H1995">
        <f>ROUNDDOWN(ROUNDDOWN(ROUNDDOWN(ROUNDDOWN(ROUNDDOWN((能力值计算器!F6+能力值计算器!E6*2+ROUNDDOWN(D1995/4,0))*能力值计算器!C2/100+5,0)*能力值计算器!H6,0)*能力值计算器!K6,0)*能力值计算器!L6,0)*VLOOKUP(能力值计算器!J6,能力变化对照表!A:B,2,0),0)</f>
        <v>104</v>
      </c>
      <c r="I1995">
        <f>ROUNDDOWN(ROUNDDOWN(ROUNDDOWN(ROUNDDOWN(ROUNDDOWN((能力值计算器!F8+能力值计算器!E8*2+ROUNDDOWN(E1995/4,0))*能力值计算器!C2/100+5,0)*能力值计算器!H8,0)*能力值计算器!K8,0)*能力值计算器!L8,0)*VLOOKUP(能力值计算器!J8,能力变化对照表!A:B,2,0),0)</f>
        <v>-39</v>
      </c>
      <c r="J1995">
        <f t="shared" si="251"/>
        <v>0</v>
      </c>
      <c r="K1995">
        <f t="shared" si="252"/>
        <v>-5811</v>
      </c>
      <c r="L1995">
        <f t="shared" si="253"/>
        <v>9685</v>
      </c>
      <c r="M1995">
        <f t="shared" si="254"/>
        <v>227.1</v>
      </c>
      <c r="N1995">
        <f t="shared" si="255"/>
        <v>1</v>
      </c>
    </row>
    <row r="1996" spans="1:14">
      <c r="A1996">
        <f t="shared" si="248"/>
        <v>0</v>
      </c>
      <c r="B1996">
        <f t="shared" si="249"/>
        <v>0</v>
      </c>
      <c r="C1996">
        <v>32</v>
      </c>
      <c r="D1996">
        <v>72</v>
      </c>
      <c r="E1996">
        <f t="shared" si="250"/>
        <v>-999</v>
      </c>
      <c r="F1996">
        <f>能力值计算器!G2</f>
        <v>0</v>
      </c>
      <c r="G1996">
        <f>ROUNDDOWN((能力值计算器!F4+能力值计算器!E4*2+ROUNDDOWN(C1996/4,0))*能力值计算器!C2/100+10+能力值计算器!C2,0)</f>
        <v>149</v>
      </c>
      <c r="H1996">
        <f>ROUNDDOWN(ROUNDDOWN(ROUNDDOWN(ROUNDDOWN(ROUNDDOWN((能力值计算器!F6+能力值计算器!E6*2+ROUNDDOWN(D1996/4,0))*能力值计算器!C2/100+5,0)*能力值计算器!H6,0)*能力值计算器!K6,0)*能力值计算器!L6,0)*VLOOKUP(能力值计算器!J6,能力变化对照表!A:B,2,0),0)</f>
        <v>94</v>
      </c>
      <c r="I1996">
        <f>ROUNDDOWN(ROUNDDOWN(ROUNDDOWN(ROUNDDOWN(ROUNDDOWN((能力值计算器!F8+能力值计算器!E8*2+ROUNDDOWN(E1996/4,0))*能力值计算器!C2/100+5,0)*能力值计算器!H8,0)*能力值计算器!K8,0)*能力值计算器!L8,0)*VLOOKUP(能力值计算器!J8,能力变化对照表!A:B,2,0),0)</f>
        <v>-39</v>
      </c>
      <c r="J1996">
        <f t="shared" si="251"/>
        <v>0</v>
      </c>
      <c r="K1996">
        <f t="shared" si="252"/>
        <v>-5811</v>
      </c>
      <c r="L1996">
        <f t="shared" si="253"/>
        <v>8195</v>
      </c>
      <c r="M1996">
        <f t="shared" si="254"/>
        <v>227.1</v>
      </c>
      <c r="N1996">
        <f t="shared" si="255"/>
        <v>1</v>
      </c>
    </row>
    <row r="1997" spans="1:14">
      <c r="A1997">
        <f t="shared" si="248"/>
        <v>0</v>
      </c>
      <c r="B1997">
        <f t="shared" si="249"/>
        <v>0</v>
      </c>
      <c r="C1997">
        <v>32</v>
      </c>
      <c r="D1997">
        <v>160</v>
      </c>
      <c r="E1997">
        <f t="shared" si="250"/>
        <v>-999</v>
      </c>
      <c r="F1997">
        <f>能力值计算器!G2</f>
        <v>0</v>
      </c>
      <c r="G1997">
        <f>ROUNDDOWN((能力值计算器!F4+能力值计算器!E4*2+ROUNDDOWN(C1997/4,0))*能力值计算器!C2/100+10+能力值计算器!C2,0)</f>
        <v>149</v>
      </c>
      <c r="H1997">
        <f>ROUNDDOWN(ROUNDDOWN(ROUNDDOWN(ROUNDDOWN(ROUNDDOWN((能力值计算器!F6+能力值计算器!E6*2+ROUNDDOWN(D1997/4,0))*能力值计算器!C2/100+5,0)*能力值计算器!H6,0)*能力值计算器!K6,0)*能力值计算器!L6,0)*VLOOKUP(能力值计算器!J6,能力变化对照表!A:B,2,0),0)</f>
        <v>105</v>
      </c>
      <c r="I1997">
        <f>ROUNDDOWN(ROUNDDOWN(ROUNDDOWN(ROUNDDOWN(ROUNDDOWN((能力值计算器!F8+能力值计算器!E8*2+ROUNDDOWN(E1997/4,0))*能力值计算器!C2/100+5,0)*能力值计算器!H8,0)*能力值计算器!K8,0)*能力值计算器!L8,0)*VLOOKUP(能力值计算器!J8,能力变化对照表!A:B,2,0),0)</f>
        <v>-39</v>
      </c>
      <c r="J1997">
        <f t="shared" si="251"/>
        <v>0</v>
      </c>
      <c r="K1997">
        <f t="shared" si="252"/>
        <v>-5811</v>
      </c>
      <c r="L1997">
        <f t="shared" si="253"/>
        <v>9834</v>
      </c>
      <c r="M1997">
        <f t="shared" si="254"/>
        <v>227.1</v>
      </c>
      <c r="N1997">
        <f t="shared" si="255"/>
        <v>1</v>
      </c>
    </row>
    <row r="1998" spans="1:14">
      <c r="A1998">
        <f t="shared" si="248"/>
        <v>0</v>
      </c>
      <c r="B1998">
        <f t="shared" si="249"/>
        <v>0</v>
      </c>
      <c r="C1998">
        <v>32</v>
      </c>
      <c r="D1998">
        <v>64</v>
      </c>
      <c r="E1998">
        <f t="shared" si="250"/>
        <v>-999</v>
      </c>
      <c r="F1998">
        <f>能力值计算器!G2</f>
        <v>0</v>
      </c>
      <c r="G1998">
        <f>ROUNDDOWN((能力值计算器!F4+能力值计算器!E4*2+ROUNDDOWN(C1998/4,0))*能力值计算器!C2/100+10+能力值计算器!C2,0)</f>
        <v>149</v>
      </c>
      <c r="H1998">
        <f>ROUNDDOWN(ROUNDDOWN(ROUNDDOWN(ROUNDDOWN(ROUNDDOWN((能力值计算器!F6+能力值计算器!E6*2+ROUNDDOWN(D1998/4,0))*能力值计算器!C2/100+5,0)*能力值计算器!H6,0)*能力值计算器!K6,0)*能力值计算器!L6,0)*VLOOKUP(能力值计算器!J6,能力变化对照表!A:B,2,0),0)</f>
        <v>93</v>
      </c>
      <c r="I1998">
        <f>ROUNDDOWN(ROUNDDOWN(ROUNDDOWN(ROUNDDOWN(ROUNDDOWN((能力值计算器!F8+能力值计算器!E8*2+ROUNDDOWN(E1998/4,0))*能力值计算器!C2/100+5,0)*能力值计算器!H8,0)*能力值计算器!K8,0)*能力值计算器!L8,0)*VLOOKUP(能力值计算器!J8,能力变化对照表!A:B,2,0),0)</f>
        <v>-39</v>
      </c>
      <c r="J1998">
        <f t="shared" si="251"/>
        <v>0</v>
      </c>
      <c r="K1998">
        <f t="shared" si="252"/>
        <v>-5811</v>
      </c>
      <c r="L1998">
        <f t="shared" si="253"/>
        <v>8046</v>
      </c>
      <c r="M1998">
        <f t="shared" si="254"/>
        <v>227.1</v>
      </c>
      <c r="N1998">
        <f t="shared" si="255"/>
        <v>1</v>
      </c>
    </row>
    <row r="1999" spans="1:14">
      <c r="A1999">
        <f t="shared" si="248"/>
        <v>0</v>
      </c>
      <c r="B1999">
        <f t="shared" si="249"/>
        <v>0</v>
      </c>
      <c r="C1999">
        <v>32</v>
      </c>
      <c r="D1999">
        <v>168</v>
      </c>
      <c r="E1999">
        <f t="shared" si="250"/>
        <v>-999</v>
      </c>
      <c r="F1999">
        <f>能力值计算器!G2</f>
        <v>0</v>
      </c>
      <c r="G1999">
        <f>ROUNDDOWN((能力值计算器!F4+能力值计算器!E4*2+ROUNDDOWN(C1999/4,0))*能力值计算器!C2/100+10+能力值计算器!C2,0)</f>
        <v>149</v>
      </c>
      <c r="H1999">
        <f>ROUNDDOWN(ROUNDDOWN(ROUNDDOWN(ROUNDDOWN(ROUNDDOWN((能力值计算器!F6+能力值计算器!E6*2+ROUNDDOWN(D1999/4,0))*能力值计算器!C2/100+5,0)*能力值计算器!H6,0)*能力值计算器!K6,0)*能力值计算器!L6,0)*VLOOKUP(能力值计算器!J6,能力变化对照表!A:B,2,0),0)</f>
        <v>106</v>
      </c>
      <c r="I1999">
        <f>ROUNDDOWN(ROUNDDOWN(ROUNDDOWN(ROUNDDOWN(ROUNDDOWN((能力值计算器!F8+能力值计算器!E8*2+ROUNDDOWN(E1999/4,0))*能力值计算器!C2/100+5,0)*能力值计算器!H8,0)*能力值计算器!K8,0)*能力值计算器!L8,0)*VLOOKUP(能力值计算器!J8,能力变化对照表!A:B,2,0),0)</f>
        <v>-39</v>
      </c>
      <c r="J1999">
        <f t="shared" si="251"/>
        <v>0</v>
      </c>
      <c r="K1999">
        <f t="shared" si="252"/>
        <v>-5811</v>
      </c>
      <c r="L1999">
        <f t="shared" si="253"/>
        <v>9983</v>
      </c>
      <c r="M1999">
        <f t="shared" si="254"/>
        <v>227.1</v>
      </c>
      <c r="N1999">
        <f t="shared" si="255"/>
        <v>1</v>
      </c>
    </row>
    <row r="2000" spans="1:14">
      <c r="A2000">
        <f t="shared" si="248"/>
        <v>0</v>
      </c>
      <c r="B2000">
        <f t="shared" si="249"/>
        <v>0</v>
      </c>
      <c r="C2000">
        <v>32</v>
      </c>
      <c r="D2000">
        <v>56</v>
      </c>
      <c r="E2000">
        <f t="shared" si="250"/>
        <v>-999</v>
      </c>
      <c r="F2000">
        <f>能力值计算器!G2</f>
        <v>0</v>
      </c>
      <c r="G2000">
        <f>ROUNDDOWN((能力值计算器!F4+能力值计算器!E4*2+ROUNDDOWN(C2000/4,0))*能力值计算器!C2/100+10+能力值计算器!C2,0)</f>
        <v>149</v>
      </c>
      <c r="H2000">
        <f>ROUNDDOWN(ROUNDDOWN(ROUNDDOWN(ROUNDDOWN(ROUNDDOWN((能力值计算器!F6+能力值计算器!E6*2+ROUNDDOWN(D2000/4,0))*能力值计算器!C2/100+5,0)*能力值计算器!H6,0)*能力值计算器!K6,0)*能力值计算器!L6,0)*VLOOKUP(能力值计算器!J6,能力变化对照表!A:B,2,0),0)</f>
        <v>92</v>
      </c>
      <c r="I2000">
        <f>ROUNDDOWN(ROUNDDOWN(ROUNDDOWN(ROUNDDOWN(ROUNDDOWN((能力值计算器!F8+能力值计算器!E8*2+ROUNDDOWN(E2000/4,0))*能力值计算器!C2/100+5,0)*能力值计算器!H8,0)*能力值计算器!K8,0)*能力值计算器!L8,0)*VLOOKUP(能力值计算器!J8,能力变化对照表!A:B,2,0),0)</f>
        <v>-39</v>
      </c>
      <c r="J2000">
        <f t="shared" si="251"/>
        <v>0</v>
      </c>
      <c r="K2000">
        <f t="shared" si="252"/>
        <v>-5811</v>
      </c>
      <c r="L2000">
        <f t="shared" si="253"/>
        <v>7897</v>
      </c>
      <c r="M2000">
        <f t="shared" si="254"/>
        <v>227.1</v>
      </c>
      <c r="N2000">
        <f t="shared" si="255"/>
        <v>1</v>
      </c>
    </row>
    <row r="2001" spans="1:14">
      <c r="A2001">
        <f t="shared" si="248"/>
        <v>0</v>
      </c>
      <c r="B2001">
        <f t="shared" si="249"/>
        <v>0</v>
      </c>
      <c r="C2001">
        <v>32</v>
      </c>
      <c r="D2001">
        <v>176</v>
      </c>
      <c r="E2001">
        <f t="shared" si="250"/>
        <v>-999</v>
      </c>
      <c r="F2001">
        <f>能力值计算器!G2</f>
        <v>0</v>
      </c>
      <c r="G2001">
        <f>ROUNDDOWN((能力值计算器!F4+能力值计算器!E4*2+ROUNDDOWN(C2001/4,0))*能力值计算器!C2/100+10+能力值计算器!C2,0)</f>
        <v>149</v>
      </c>
      <c r="H2001">
        <f>ROUNDDOWN(ROUNDDOWN(ROUNDDOWN(ROUNDDOWN(ROUNDDOWN((能力值计算器!F6+能力值计算器!E6*2+ROUNDDOWN(D2001/4,0))*能力值计算器!C2/100+5,0)*能力值计算器!H6,0)*能力值计算器!K6,0)*能力值计算器!L6,0)*VLOOKUP(能力值计算器!J6,能力变化对照表!A:B,2,0),0)</f>
        <v>107</v>
      </c>
      <c r="I2001">
        <f>ROUNDDOWN(ROUNDDOWN(ROUNDDOWN(ROUNDDOWN(ROUNDDOWN((能力值计算器!F8+能力值计算器!E8*2+ROUNDDOWN(E2001/4,0))*能力值计算器!C2/100+5,0)*能力值计算器!H8,0)*能力值计算器!K8,0)*能力值计算器!L8,0)*VLOOKUP(能力值计算器!J8,能力变化对照表!A:B,2,0),0)</f>
        <v>-39</v>
      </c>
      <c r="J2001">
        <f t="shared" si="251"/>
        <v>0</v>
      </c>
      <c r="K2001">
        <f t="shared" si="252"/>
        <v>-5811</v>
      </c>
      <c r="L2001">
        <f t="shared" si="253"/>
        <v>10132</v>
      </c>
      <c r="M2001">
        <f t="shared" si="254"/>
        <v>227.1</v>
      </c>
      <c r="N2001">
        <f t="shared" si="255"/>
        <v>1</v>
      </c>
    </row>
    <row r="2002" spans="1:14">
      <c r="A2002">
        <f t="shared" si="248"/>
        <v>0</v>
      </c>
      <c r="B2002">
        <f t="shared" si="249"/>
        <v>0</v>
      </c>
      <c r="C2002">
        <v>32</v>
      </c>
      <c r="D2002">
        <v>48</v>
      </c>
      <c r="E2002">
        <f t="shared" si="250"/>
        <v>-999</v>
      </c>
      <c r="F2002">
        <f>能力值计算器!G2</f>
        <v>0</v>
      </c>
      <c r="G2002">
        <f>ROUNDDOWN((能力值计算器!F4+能力值计算器!E4*2+ROUNDDOWN(C2002/4,0))*能力值计算器!C2/100+10+能力值计算器!C2,0)</f>
        <v>149</v>
      </c>
      <c r="H2002">
        <f>ROUNDDOWN(ROUNDDOWN(ROUNDDOWN(ROUNDDOWN(ROUNDDOWN((能力值计算器!F6+能力值计算器!E6*2+ROUNDDOWN(D2002/4,0))*能力值计算器!C2/100+5,0)*能力值计算器!H6,0)*能力值计算器!K6,0)*能力值计算器!L6,0)*VLOOKUP(能力值计算器!J6,能力变化对照表!A:B,2,0),0)</f>
        <v>91</v>
      </c>
      <c r="I2002">
        <f>ROUNDDOWN(ROUNDDOWN(ROUNDDOWN(ROUNDDOWN(ROUNDDOWN((能力值计算器!F8+能力值计算器!E8*2+ROUNDDOWN(E2002/4,0))*能力值计算器!C2/100+5,0)*能力值计算器!H8,0)*能力值计算器!K8,0)*能力值计算器!L8,0)*VLOOKUP(能力值计算器!J8,能力变化对照表!A:B,2,0),0)</f>
        <v>-39</v>
      </c>
      <c r="J2002">
        <f t="shared" si="251"/>
        <v>0</v>
      </c>
      <c r="K2002">
        <f t="shared" si="252"/>
        <v>-5811</v>
      </c>
      <c r="L2002">
        <f t="shared" si="253"/>
        <v>7748</v>
      </c>
      <c r="M2002">
        <f t="shared" si="254"/>
        <v>227.1</v>
      </c>
      <c r="N2002">
        <f t="shared" si="255"/>
        <v>1</v>
      </c>
    </row>
    <row r="2003" spans="1:14">
      <c r="A2003">
        <f t="shared" si="248"/>
        <v>0</v>
      </c>
      <c r="B2003">
        <f t="shared" si="249"/>
        <v>0</v>
      </c>
      <c r="C2003">
        <v>32</v>
      </c>
      <c r="D2003">
        <v>184</v>
      </c>
      <c r="E2003">
        <f t="shared" si="250"/>
        <v>-999</v>
      </c>
      <c r="F2003">
        <f>能力值计算器!G2</f>
        <v>0</v>
      </c>
      <c r="G2003">
        <f>ROUNDDOWN((能力值计算器!F4+能力值计算器!E4*2+ROUNDDOWN(C2003/4,0))*能力值计算器!C2/100+10+能力值计算器!C2,0)</f>
        <v>149</v>
      </c>
      <c r="H2003">
        <f>ROUNDDOWN(ROUNDDOWN(ROUNDDOWN(ROUNDDOWN(ROUNDDOWN((能力值计算器!F6+能力值计算器!E6*2+ROUNDDOWN(D2003/4,0))*能力值计算器!C2/100+5,0)*能力值计算器!H6,0)*能力值计算器!K6,0)*能力值计算器!L6,0)*VLOOKUP(能力值计算器!J6,能力变化对照表!A:B,2,0),0)</f>
        <v>108</v>
      </c>
      <c r="I2003">
        <f>ROUNDDOWN(ROUNDDOWN(ROUNDDOWN(ROUNDDOWN(ROUNDDOWN((能力值计算器!F8+能力值计算器!E8*2+ROUNDDOWN(E2003/4,0))*能力值计算器!C2/100+5,0)*能力值计算器!H8,0)*能力值计算器!K8,0)*能力值计算器!L8,0)*VLOOKUP(能力值计算器!J8,能力变化对照表!A:B,2,0),0)</f>
        <v>-39</v>
      </c>
      <c r="J2003">
        <f t="shared" si="251"/>
        <v>0</v>
      </c>
      <c r="K2003">
        <f t="shared" si="252"/>
        <v>-5811</v>
      </c>
      <c r="L2003">
        <f t="shared" si="253"/>
        <v>10281</v>
      </c>
      <c r="M2003">
        <f t="shared" si="254"/>
        <v>227.1</v>
      </c>
      <c r="N2003">
        <f t="shared" si="255"/>
        <v>1</v>
      </c>
    </row>
    <row r="2004" spans="1:14">
      <c r="A2004">
        <f t="shared" si="248"/>
        <v>0</v>
      </c>
      <c r="B2004">
        <f t="shared" si="249"/>
        <v>0</v>
      </c>
      <c r="C2004">
        <v>32</v>
      </c>
      <c r="D2004">
        <v>40</v>
      </c>
      <c r="E2004">
        <f t="shared" si="250"/>
        <v>-999</v>
      </c>
      <c r="F2004">
        <f>能力值计算器!G2</f>
        <v>0</v>
      </c>
      <c r="G2004">
        <f>ROUNDDOWN((能力值计算器!F4+能力值计算器!E4*2+ROUNDDOWN(C2004/4,0))*能力值计算器!C2/100+10+能力值计算器!C2,0)</f>
        <v>149</v>
      </c>
      <c r="H2004">
        <f>ROUNDDOWN(ROUNDDOWN(ROUNDDOWN(ROUNDDOWN(ROUNDDOWN((能力值计算器!F6+能力值计算器!E6*2+ROUNDDOWN(D2004/4,0))*能力值计算器!C2/100+5,0)*能力值计算器!H6,0)*能力值计算器!K6,0)*能力值计算器!L6,0)*VLOOKUP(能力值计算器!J6,能力变化对照表!A:B,2,0),0)</f>
        <v>90</v>
      </c>
      <c r="I2004">
        <f>ROUNDDOWN(ROUNDDOWN(ROUNDDOWN(ROUNDDOWN(ROUNDDOWN((能力值计算器!F8+能力值计算器!E8*2+ROUNDDOWN(E2004/4,0))*能力值计算器!C2/100+5,0)*能力值计算器!H8,0)*能力值计算器!K8,0)*能力值计算器!L8,0)*VLOOKUP(能力值计算器!J8,能力变化对照表!A:B,2,0),0)</f>
        <v>-39</v>
      </c>
      <c r="J2004">
        <f t="shared" si="251"/>
        <v>0</v>
      </c>
      <c r="K2004">
        <f t="shared" si="252"/>
        <v>-5811</v>
      </c>
      <c r="L2004">
        <f t="shared" si="253"/>
        <v>7599</v>
      </c>
      <c r="M2004">
        <f t="shared" si="254"/>
        <v>227.1</v>
      </c>
      <c r="N2004">
        <f t="shared" si="255"/>
        <v>1</v>
      </c>
    </row>
    <row r="2005" spans="1:14">
      <c r="A2005">
        <f t="shared" si="248"/>
        <v>0</v>
      </c>
      <c r="B2005">
        <f t="shared" si="249"/>
        <v>0</v>
      </c>
      <c r="C2005">
        <v>32</v>
      </c>
      <c r="D2005">
        <v>192</v>
      </c>
      <c r="E2005">
        <f t="shared" si="250"/>
        <v>-999</v>
      </c>
      <c r="F2005">
        <f>能力值计算器!G2</f>
        <v>0</v>
      </c>
      <c r="G2005">
        <f>ROUNDDOWN((能力值计算器!F4+能力值计算器!E4*2+ROUNDDOWN(C2005/4,0))*能力值计算器!C2/100+10+能力值计算器!C2,0)</f>
        <v>149</v>
      </c>
      <c r="H2005">
        <f>ROUNDDOWN(ROUNDDOWN(ROUNDDOWN(ROUNDDOWN(ROUNDDOWN((能力值计算器!F6+能力值计算器!E6*2+ROUNDDOWN(D2005/4,0))*能力值计算器!C2/100+5,0)*能力值计算器!H6,0)*能力值计算器!K6,0)*能力值计算器!L6,0)*VLOOKUP(能力值计算器!J6,能力变化对照表!A:B,2,0),0)</f>
        <v>109</v>
      </c>
      <c r="I2005">
        <f>ROUNDDOWN(ROUNDDOWN(ROUNDDOWN(ROUNDDOWN(ROUNDDOWN((能力值计算器!F8+能力值计算器!E8*2+ROUNDDOWN(E2005/4,0))*能力值计算器!C2/100+5,0)*能力值计算器!H8,0)*能力值计算器!K8,0)*能力值计算器!L8,0)*VLOOKUP(能力值计算器!J8,能力变化对照表!A:B,2,0),0)</f>
        <v>-39</v>
      </c>
      <c r="J2005">
        <f t="shared" si="251"/>
        <v>0</v>
      </c>
      <c r="K2005">
        <f t="shared" si="252"/>
        <v>-5811</v>
      </c>
      <c r="L2005">
        <f t="shared" si="253"/>
        <v>10430</v>
      </c>
      <c r="M2005">
        <f t="shared" si="254"/>
        <v>227.1</v>
      </c>
      <c r="N2005">
        <f t="shared" si="255"/>
        <v>1</v>
      </c>
    </row>
    <row r="2006" spans="1:14">
      <c r="A2006">
        <f t="shared" si="248"/>
        <v>0</v>
      </c>
      <c r="B2006">
        <f t="shared" si="249"/>
        <v>0</v>
      </c>
      <c r="C2006">
        <v>32</v>
      </c>
      <c r="D2006">
        <v>32</v>
      </c>
      <c r="E2006">
        <f t="shared" si="250"/>
        <v>-999</v>
      </c>
      <c r="F2006">
        <f>能力值计算器!G2</f>
        <v>0</v>
      </c>
      <c r="G2006">
        <f>ROUNDDOWN((能力值计算器!F4+能力值计算器!E4*2+ROUNDDOWN(C2006/4,0))*能力值计算器!C2/100+10+能力值计算器!C2,0)</f>
        <v>149</v>
      </c>
      <c r="H2006">
        <f>ROUNDDOWN(ROUNDDOWN(ROUNDDOWN(ROUNDDOWN(ROUNDDOWN((能力值计算器!F6+能力值计算器!E6*2+ROUNDDOWN(D2006/4,0))*能力值计算器!C2/100+5,0)*能力值计算器!H6,0)*能力值计算器!K6,0)*能力值计算器!L6,0)*VLOOKUP(能力值计算器!J6,能力变化对照表!A:B,2,0),0)</f>
        <v>89</v>
      </c>
      <c r="I2006">
        <f>ROUNDDOWN(ROUNDDOWN(ROUNDDOWN(ROUNDDOWN(ROUNDDOWN((能力值计算器!F8+能力值计算器!E8*2+ROUNDDOWN(E2006/4,0))*能力值计算器!C2/100+5,0)*能力值计算器!H8,0)*能力值计算器!K8,0)*能力值计算器!L8,0)*VLOOKUP(能力值计算器!J8,能力变化对照表!A:B,2,0),0)</f>
        <v>-39</v>
      </c>
      <c r="J2006">
        <f t="shared" si="251"/>
        <v>0</v>
      </c>
      <c r="K2006">
        <f t="shared" si="252"/>
        <v>-5811</v>
      </c>
      <c r="L2006">
        <f t="shared" si="253"/>
        <v>7450</v>
      </c>
      <c r="M2006">
        <f t="shared" si="254"/>
        <v>227.1</v>
      </c>
      <c r="N2006">
        <f t="shared" si="255"/>
        <v>1</v>
      </c>
    </row>
    <row r="2007" spans="1:14">
      <c r="A2007">
        <f t="shared" si="248"/>
        <v>0</v>
      </c>
      <c r="B2007">
        <f t="shared" si="249"/>
        <v>0</v>
      </c>
      <c r="C2007">
        <v>32</v>
      </c>
      <c r="D2007">
        <v>200</v>
      </c>
      <c r="E2007">
        <f t="shared" si="250"/>
        <v>-999</v>
      </c>
      <c r="F2007">
        <f>能力值计算器!G2</f>
        <v>0</v>
      </c>
      <c r="G2007">
        <f>ROUNDDOWN((能力值计算器!F4+能力值计算器!E4*2+ROUNDDOWN(C2007/4,0))*能力值计算器!C2/100+10+能力值计算器!C2,0)</f>
        <v>149</v>
      </c>
      <c r="H2007">
        <f>ROUNDDOWN(ROUNDDOWN(ROUNDDOWN(ROUNDDOWN(ROUNDDOWN((能力值计算器!F6+能力值计算器!E6*2+ROUNDDOWN(D2007/4,0))*能力值计算器!C2/100+5,0)*能力值计算器!H6,0)*能力值计算器!K6,0)*能力值计算器!L6,0)*VLOOKUP(能力值计算器!J6,能力变化对照表!A:B,2,0),0)</f>
        <v>110</v>
      </c>
      <c r="I2007">
        <f>ROUNDDOWN(ROUNDDOWN(ROUNDDOWN(ROUNDDOWN(ROUNDDOWN((能力值计算器!F8+能力值计算器!E8*2+ROUNDDOWN(E2007/4,0))*能力值计算器!C2/100+5,0)*能力值计算器!H8,0)*能力值计算器!K8,0)*能力值计算器!L8,0)*VLOOKUP(能力值计算器!J8,能力变化对照表!A:B,2,0),0)</f>
        <v>-39</v>
      </c>
      <c r="J2007">
        <f t="shared" si="251"/>
        <v>0</v>
      </c>
      <c r="K2007">
        <f t="shared" si="252"/>
        <v>-5811</v>
      </c>
      <c r="L2007">
        <f t="shared" si="253"/>
        <v>10579</v>
      </c>
      <c r="M2007">
        <f t="shared" si="254"/>
        <v>227.1</v>
      </c>
      <c r="N2007">
        <f t="shared" si="255"/>
        <v>1</v>
      </c>
    </row>
    <row r="2008" spans="1:14">
      <c r="A2008">
        <f t="shared" si="248"/>
        <v>0</v>
      </c>
      <c r="B2008">
        <f t="shared" si="249"/>
        <v>0</v>
      </c>
      <c r="C2008">
        <v>32</v>
      </c>
      <c r="D2008">
        <v>24</v>
      </c>
      <c r="E2008">
        <f t="shared" si="250"/>
        <v>-999</v>
      </c>
      <c r="F2008">
        <f>能力值计算器!G2</f>
        <v>0</v>
      </c>
      <c r="G2008">
        <f>ROUNDDOWN((能力值计算器!F4+能力值计算器!E4*2+ROUNDDOWN(C2008/4,0))*能力值计算器!C2/100+10+能力值计算器!C2,0)</f>
        <v>149</v>
      </c>
      <c r="H2008">
        <f>ROUNDDOWN(ROUNDDOWN(ROUNDDOWN(ROUNDDOWN(ROUNDDOWN((能力值计算器!F6+能力值计算器!E6*2+ROUNDDOWN(D2008/4,0))*能力值计算器!C2/100+5,0)*能力值计算器!H6,0)*能力值计算器!K6,0)*能力值计算器!L6,0)*VLOOKUP(能力值计算器!J6,能力变化对照表!A:B,2,0),0)</f>
        <v>88</v>
      </c>
      <c r="I2008">
        <f>ROUNDDOWN(ROUNDDOWN(ROUNDDOWN(ROUNDDOWN(ROUNDDOWN((能力值计算器!F8+能力值计算器!E8*2+ROUNDDOWN(E2008/4,0))*能力值计算器!C2/100+5,0)*能力值计算器!H8,0)*能力值计算器!K8,0)*能力值计算器!L8,0)*VLOOKUP(能力值计算器!J8,能力变化对照表!A:B,2,0),0)</f>
        <v>-39</v>
      </c>
      <c r="J2008">
        <f t="shared" si="251"/>
        <v>0</v>
      </c>
      <c r="K2008">
        <f t="shared" si="252"/>
        <v>-5811</v>
      </c>
      <c r="L2008">
        <f t="shared" si="253"/>
        <v>7301</v>
      </c>
      <c r="M2008">
        <f t="shared" si="254"/>
        <v>227.1</v>
      </c>
      <c r="N2008">
        <f t="shared" si="255"/>
        <v>1</v>
      </c>
    </row>
    <row r="2009" spans="1:14">
      <c r="A2009">
        <f t="shared" si="248"/>
        <v>0</v>
      </c>
      <c r="B2009">
        <f t="shared" si="249"/>
        <v>0</v>
      </c>
      <c r="C2009">
        <v>32</v>
      </c>
      <c r="D2009">
        <v>208</v>
      </c>
      <c r="E2009">
        <f t="shared" si="250"/>
        <v>-999</v>
      </c>
      <c r="F2009">
        <f>能力值计算器!G2</f>
        <v>0</v>
      </c>
      <c r="G2009">
        <f>ROUNDDOWN((能力值计算器!F4+能力值计算器!E4*2+ROUNDDOWN(C2009/4,0))*能力值计算器!C2/100+10+能力值计算器!C2,0)</f>
        <v>149</v>
      </c>
      <c r="H2009">
        <f>ROUNDDOWN(ROUNDDOWN(ROUNDDOWN(ROUNDDOWN(ROUNDDOWN((能力值计算器!F6+能力值计算器!E6*2+ROUNDDOWN(D2009/4,0))*能力值计算器!C2/100+5,0)*能力值计算器!H6,0)*能力值计算器!K6,0)*能力值计算器!L6,0)*VLOOKUP(能力值计算器!J6,能力变化对照表!A:B,2,0),0)</f>
        <v>111</v>
      </c>
      <c r="I2009">
        <f>ROUNDDOWN(ROUNDDOWN(ROUNDDOWN(ROUNDDOWN(ROUNDDOWN((能力值计算器!F8+能力值计算器!E8*2+ROUNDDOWN(E2009/4,0))*能力值计算器!C2/100+5,0)*能力值计算器!H8,0)*能力值计算器!K8,0)*能力值计算器!L8,0)*VLOOKUP(能力值计算器!J8,能力变化对照表!A:B,2,0),0)</f>
        <v>-39</v>
      </c>
      <c r="J2009">
        <f t="shared" si="251"/>
        <v>0</v>
      </c>
      <c r="K2009">
        <f t="shared" si="252"/>
        <v>-5811</v>
      </c>
      <c r="L2009">
        <f t="shared" si="253"/>
        <v>10728</v>
      </c>
      <c r="M2009">
        <f t="shared" si="254"/>
        <v>227.1</v>
      </c>
      <c r="N2009">
        <f t="shared" si="255"/>
        <v>1</v>
      </c>
    </row>
    <row r="2010" spans="1:14">
      <c r="A2010">
        <f t="shared" si="248"/>
        <v>0</v>
      </c>
      <c r="B2010">
        <f t="shared" si="249"/>
        <v>0</v>
      </c>
      <c r="C2010">
        <v>32</v>
      </c>
      <c r="D2010">
        <v>16</v>
      </c>
      <c r="E2010">
        <f t="shared" si="250"/>
        <v>-999</v>
      </c>
      <c r="F2010">
        <f>能力值计算器!G2</f>
        <v>0</v>
      </c>
      <c r="G2010">
        <f>ROUNDDOWN((能力值计算器!F4+能力值计算器!E4*2+ROUNDDOWN(C2010/4,0))*能力值计算器!C2/100+10+能力值计算器!C2,0)</f>
        <v>149</v>
      </c>
      <c r="H2010">
        <f>ROUNDDOWN(ROUNDDOWN(ROUNDDOWN(ROUNDDOWN(ROUNDDOWN((能力值计算器!F6+能力值计算器!E6*2+ROUNDDOWN(D2010/4,0))*能力值计算器!C2/100+5,0)*能力值计算器!H6,0)*能力值计算器!K6,0)*能力值计算器!L6,0)*VLOOKUP(能力值计算器!J6,能力变化对照表!A:B,2,0),0)</f>
        <v>87</v>
      </c>
      <c r="I2010">
        <f>ROUNDDOWN(ROUNDDOWN(ROUNDDOWN(ROUNDDOWN(ROUNDDOWN((能力值计算器!F8+能力值计算器!E8*2+ROUNDDOWN(E2010/4,0))*能力值计算器!C2/100+5,0)*能力值计算器!H8,0)*能力值计算器!K8,0)*能力值计算器!L8,0)*VLOOKUP(能力值计算器!J8,能力变化对照表!A:B,2,0),0)</f>
        <v>-39</v>
      </c>
      <c r="J2010">
        <f t="shared" si="251"/>
        <v>0</v>
      </c>
      <c r="K2010">
        <f t="shared" si="252"/>
        <v>-5811</v>
      </c>
      <c r="L2010">
        <f t="shared" si="253"/>
        <v>7152</v>
      </c>
      <c r="M2010">
        <f t="shared" si="254"/>
        <v>227.1</v>
      </c>
      <c r="N2010">
        <f t="shared" si="255"/>
        <v>1</v>
      </c>
    </row>
    <row r="2011" spans="1:14">
      <c r="A2011">
        <f t="shared" si="248"/>
        <v>0</v>
      </c>
      <c r="B2011">
        <f t="shared" si="249"/>
        <v>0</v>
      </c>
      <c r="C2011">
        <v>32</v>
      </c>
      <c r="D2011">
        <v>216</v>
      </c>
      <c r="E2011">
        <f t="shared" si="250"/>
        <v>-999</v>
      </c>
      <c r="F2011">
        <f>能力值计算器!G2</f>
        <v>0</v>
      </c>
      <c r="G2011">
        <f>ROUNDDOWN((能力值计算器!F4+能力值计算器!E4*2+ROUNDDOWN(C2011/4,0))*能力值计算器!C2/100+10+能力值计算器!C2,0)</f>
        <v>149</v>
      </c>
      <c r="H2011">
        <f>ROUNDDOWN(ROUNDDOWN(ROUNDDOWN(ROUNDDOWN(ROUNDDOWN((能力值计算器!F6+能力值计算器!E6*2+ROUNDDOWN(D2011/4,0))*能力值计算器!C2/100+5,0)*能力值计算器!H6,0)*能力值计算器!K6,0)*能力值计算器!L6,0)*VLOOKUP(能力值计算器!J6,能力变化对照表!A:B,2,0),0)</f>
        <v>112</v>
      </c>
      <c r="I2011">
        <f>ROUNDDOWN(ROUNDDOWN(ROUNDDOWN(ROUNDDOWN(ROUNDDOWN((能力值计算器!F8+能力值计算器!E8*2+ROUNDDOWN(E2011/4,0))*能力值计算器!C2/100+5,0)*能力值计算器!H8,0)*能力值计算器!K8,0)*能力值计算器!L8,0)*VLOOKUP(能力值计算器!J8,能力变化对照表!A:B,2,0),0)</f>
        <v>-39</v>
      </c>
      <c r="J2011">
        <f t="shared" si="251"/>
        <v>0</v>
      </c>
      <c r="K2011">
        <f t="shared" si="252"/>
        <v>-5811</v>
      </c>
      <c r="L2011">
        <f t="shared" si="253"/>
        <v>10877</v>
      </c>
      <c r="M2011">
        <f t="shared" si="254"/>
        <v>227.1</v>
      </c>
      <c r="N2011">
        <f t="shared" si="255"/>
        <v>1</v>
      </c>
    </row>
    <row r="2012" spans="1:14">
      <c r="A2012">
        <f t="shared" si="248"/>
        <v>0</v>
      </c>
      <c r="B2012">
        <f t="shared" si="249"/>
        <v>0</v>
      </c>
      <c r="C2012">
        <v>32</v>
      </c>
      <c r="D2012">
        <v>8</v>
      </c>
      <c r="E2012">
        <f t="shared" si="250"/>
        <v>-999</v>
      </c>
      <c r="F2012">
        <f>能力值计算器!G2</f>
        <v>0</v>
      </c>
      <c r="G2012">
        <f>ROUNDDOWN((能力值计算器!F4+能力值计算器!E4*2+ROUNDDOWN(C2012/4,0))*能力值计算器!C2/100+10+能力值计算器!C2,0)</f>
        <v>149</v>
      </c>
      <c r="H2012">
        <f>ROUNDDOWN(ROUNDDOWN(ROUNDDOWN(ROUNDDOWN(ROUNDDOWN((能力值计算器!F6+能力值计算器!E6*2+ROUNDDOWN(D2012/4,0))*能力值计算器!C2/100+5,0)*能力值计算器!H6,0)*能力值计算器!K6,0)*能力值计算器!L6,0)*VLOOKUP(能力值计算器!J6,能力变化对照表!A:B,2,0),0)</f>
        <v>86</v>
      </c>
      <c r="I2012">
        <f>ROUNDDOWN(ROUNDDOWN(ROUNDDOWN(ROUNDDOWN(ROUNDDOWN((能力值计算器!F8+能力值计算器!E8*2+ROUNDDOWN(E2012/4,0))*能力值计算器!C2/100+5,0)*能力值计算器!H8,0)*能力值计算器!K8,0)*能力值计算器!L8,0)*VLOOKUP(能力值计算器!J8,能力变化对照表!A:B,2,0),0)</f>
        <v>-39</v>
      </c>
      <c r="J2012">
        <f t="shared" si="251"/>
        <v>0</v>
      </c>
      <c r="K2012">
        <f t="shared" si="252"/>
        <v>-5811</v>
      </c>
      <c r="L2012">
        <f t="shared" si="253"/>
        <v>7003</v>
      </c>
      <c r="M2012">
        <f t="shared" si="254"/>
        <v>227.1</v>
      </c>
      <c r="N2012">
        <f t="shared" si="255"/>
        <v>1</v>
      </c>
    </row>
    <row r="2013" spans="1:14">
      <c r="A2013">
        <f t="shared" si="248"/>
        <v>0</v>
      </c>
      <c r="B2013">
        <f t="shared" si="249"/>
        <v>0</v>
      </c>
      <c r="C2013">
        <v>32</v>
      </c>
      <c r="D2013">
        <v>0</v>
      </c>
      <c r="E2013">
        <f t="shared" si="250"/>
        <v>-999</v>
      </c>
      <c r="F2013">
        <f>能力值计算器!G2</f>
        <v>0</v>
      </c>
      <c r="G2013">
        <f>ROUNDDOWN((能力值计算器!F4+能力值计算器!E4*2+ROUNDDOWN(C2013/4,0))*能力值计算器!C2/100+10+能力值计算器!C2,0)</f>
        <v>149</v>
      </c>
      <c r="H2013">
        <f>ROUNDDOWN(ROUNDDOWN(ROUNDDOWN(ROUNDDOWN(ROUNDDOWN((能力值计算器!F6+能力值计算器!E6*2+ROUNDDOWN(D2013/4,0))*能力值计算器!C2/100+5,0)*能力值计算器!H6,0)*能力值计算器!K6,0)*能力值计算器!L6,0)*VLOOKUP(能力值计算器!J6,能力变化对照表!A:B,2,0),0)</f>
        <v>85</v>
      </c>
      <c r="I2013">
        <f>ROUNDDOWN(ROUNDDOWN(ROUNDDOWN(ROUNDDOWN(ROUNDDOWN((能力值计算器!F8+能力值计算器!E8*2+ROUNDDOWN(E2013/4,0))*能力值计算器!C2/100+5,0)*能力值计算器!H8,0)*能力值计算器!K8,0)*能力值计算器!L8,0)*VLOOKUP(能力值计算器!J8,能力变化对照表!A:B,2,0),0)</f>
        <v>-39</v>
      </c>
      <c r="J2013">
        <f t="shared" si="251"/>
        <v>0</v>
      </c>
      <c r="K2013">
        <f t="shared" si="252"/>
        <v>-5811</v>
      </c>
      <c r="L2013">
        <f t="shared" si="253"/>
        <v>6854</v>
      </c>
      <c r="M2013">
        <f t="shared" si="254"/>
        <v>227.1</v>
      </c>
      <c r="N2013">
        <f t="shared" si="255"/>
        <v>1</v>
      </c>
    </row>
    <row r="2014" spans="1:14">
      <c r="A2014">
        <f t="shared" si="248"/>
        <v>0</v>
      </c>
      <c r="B2014">
        <f t="shared" si="249"/>
        <v>0</v>
      </c>
      <c r="C2014">
        <v>32</v>
      </c>
      <c r="D2014">
        <v>224</v>
      </c>
      <c r="E2014">
        <f t="shared" si="250"/>
        <v>-999</v>
      </c>
      <c r="F2014">
        <f>能力值计算器!G2</f>
        <v>0</v>
      </c>
      <c r="G2014">
        <f>ROUNDDOWN((能力值计算器!F4+能力值计算器!E4*2+ROUNDDOWN(C2014/4,0))*能力值计算器!C2/100+10+能力值计算器!C2,0)</f>
        <v>149</v>
      </c>
      <c r="H2014">
        <f>ROUNDDOWN(ROUNDDOWN(ROUNDDOWN(ROUNDDOWN(ROUNDDOWN((能力值计算器!F6+能力值计算器!E6*2+ROUNDDOWN(D2014/4,0))*能力值计算器!C2/100+5,0)*能力值计算器!H6,0)*能力值计算器!K6,0)*能力值计算器!L6,0)*VLOOKUP(能力值计算器!J6,能力变化对照表!A:B,2,0),0)</f>
        <v>113</v>
      </c>
      <c r="I2014">
        <f>ROUNDDOWN(ROUNDDOWN(ROUNDDOWN(ROUNDDOWN(ROUNDDOWN((能力值计算器!F8+能力值计算器!E8*2+ROUNDDOWN(E2014/4,0))*能力值计算器!C2/100+5,0)*能力值计算器!H8,0)*能力值计算器!K8,0)*能力值计算器!L8,0)*VLOOKUP(能力值计算器!J8,能力变化对照表!A:B,2,0),0)</f>
        <v>-39</v>
      </c>
      <c r="J2014">
        <f t="shared" si="251"/>
        <v>0</v>
      </c>
      <c r="K2014">
        <f t="shared" si="252"/>
        <v>-5811</v>
      </c>
      <c r="L2014">
        <f t="shared" si="253"/>
        <v>11026</v>
      </c>
      <c r="M2014">
        <f t="shared" si="254"/>
        <v>227.1</v>
      </c>
      <c r="N2014">
        <f t="shared" si="255"/>
        <v>1</v>
      </c>
    </row>
    <row r="2015" spans="1:14">
      <c r="A2015">
        <f t="shared" si="248"/>
        <v>0</v>
      </c>
      <c r="B2015">
        <f t="shared" si="249"/>
        <v>0</v>
      </c>
      <c r="C2015">
        <v>240</v>
      </c>
      <c r="D2015">
        <v>8</v>
      </c>
      <c r="E2015">
        <f t="shared" si="250"/>
        <v>-999</v>
      </c>
      <c r="F2015">
        <f>能力值计算器!G2</f>
        <v>0</v>
      </c>
      <c r="G2015">
        <f>ROUNDDOWN((能力值计算器!F4+能力值计算器!E4*2+ROUNDDOWN(C2015/4,0))*能力值计算器!C2/100+10+能力值计算器!C2,0)</f>
        <v>175</v>
      </c>
      <c r="H2015">
        <f>ROUNDDOWN(ROUNDDOWN(ROUNDDOWN(ROUNDDOWN(ROUNDDOWN((能力值计算器!F6+能力值计算器!E6*2+ROUNDDOWN(D2015/4,0))*能力值计算器!C2/100+5,0)*能力值计算器!H6,0)*能力值计算器!K6,0)*能力值计算器!L6,0)*VLOOKUP(能力值计算器!J6,能力变化对照表!A:B,2,0),0)</f>
        <v>86</v>
      </c>
      <c r="I2015">
        <f>ROUNDDOWN(ROUNDDOWN(ROUNDDOWN(ROUNDDOWN(ROUNDDOWN((能力值计算器!F8+能力值计算器!E8*2+ROUNDDOWN(E2015/4,0))*能力值计算器!C2/100+5,0)*能力值计算器!H8,0)*能力值计算器!K8,0)*能力值计算器!L8,0)*VLOOKUP(能力值计算器!J8,能力变化对照表!A:B,2,0),0)</f>
        <v>-39</v>
      </c>
      <c r="J2015">
        <f t="shared" si="251"/>
        <v>0</v>
      </c>
      <c r="K2015">
        <f t="shared" si="252"/>
        <v>-6825</v>
      </c>
      <c r="L2015">
        <f t="shared" si="253"/>
        <v>8225</v>
      </c>
      <c r="M2015">
        <f t="shared" si="254"/>
        <v>253.1</v>
      </c>
      <c r="N2015">
        <f t="shared" si="255"/>
        <v>1</v>
      </c>
    </row>
    <row r="2016" spans="1:14">
      <c r="A2016">
        <f t="shared" si="248"/>
        <v>0</v>
      </c>
      <c r="B2016">
        <f t="shared" si="249"/>
        <v>0</v>
      </c>
      <c r="C2016">
        <v>24</v>
      </c>
      <c r="D2016">
        <v>120</v>
      </c>
      <c r="E2016">
        <f t="shared" si="250"/>
        <v>-999</v>
      </c>
      <c r="F2016">
        <f>能力值计算器!G2</f>
        <v>0</v>
      </c>
      <c r="G2016">
        <f>ROUNDDOWN((能力值计算器!F4+能力值计算器!E4*2+ROUNDDOWN(C2016/4,0))*能力值计算器!C2/100+10+能力值计算器!C2,0)</f>
        <v>148</v>
      </c>
      <c r="H2016">
        <f>ROUNDDOWN(ROUNDDOWN(ROUNDDOWN(ROUNDDOWN(ROUNDDOWN((能力值计算器!F6+能力值计算器!E6*2+ROUNDDOWN(D2016/4,0))*能力值计算器!C2/100+5,0)*能力值计算器!H6,0)*能力值计算器!K6,0)*能力值计算器!L6,0)*VLOOKUP(能力值计算器!J6,能力变化对照表!A:B,2,0),0)</f>
        <v>100</v>
      </c>
      <c r="I2016">
        <f>ROUNDDOWN(ROUNDDOWN(ROUNDDOWN(ROUNDDOWN(ROUNDDOWN((能力值计算器!F8+能力值计算器!E8*2+ROUNDDOWN(E2016/4,0))*能力值计算器!C2/100+5,0)*能力值计算器!H8,0)*能力值计算器!K8,0)*能力值计算器!L8,0)*VLOOKUP(能力值计算器!J8,能力变化对照表!A:B,2,0),0)</f>
        <v>-39</v>
      </c>
      <c r="J2016">
        <f t="shared" si="251"/>
        <v>0</v>
      </c>
      <c r="K2016">
        <f t="shared" si="252"/>
        <v>-5772</v>
      </c>
      <c r="L2016">
        <f t="shared" si="253"/>
        <v>9028</v>
      </c>
      <c r="M2016">
        <f t="shared" si="254"/>
        <v>226.1</v>
      </c>
      <c r="N2016">
        <f t="shared" si="255"/>
        <v>1</v>
      </c>
    </row>
    <row r="2017" spans="1:14">
      <c r="A2017">
        <f t="shared" si="248"/>
        <v>0</v>
      </c>
      <c r="B2017">
        <f t="shared" si="249"/>
        <v>0</v>
      </c>
      <c r="C2017">
        <v>24</v>
      </c>
      <c r="D2017">
        <v>112</v>
      </c>
      <c r="E2017">
        <f t="shared" si="250"/>
        <v>-999</v>
      </c>
      <c r="F2017">
        <f>能力值计算器!G2</f>
        <v>0</v>
      </c>
      <c r="G2017">
        <f>ROUNDDOWN((能力值计算器!F4+能力值计算器!E4*2+ROUNDDOWN(C2017/4,0))*能力值计算器!C2/100+10+能力值计算器!C2,0)</f>
        <v>148</v>
      </c>
      <c r="H2017">
        <f>ROUNDDOWN(ROUNDDOWN(ROUNDDOWN(ROUNDDOWN(ROUNDDOWN((能力值计算器!F6+能力值计算器!E6*2+ROUNDDOWN(D2017/4,0))*能力值计算器!C2/100+5,0)*能力值计算器!H6,0)*能力值计算器!K6,0)*能力值计算器!L6,0)*VLOOKUP(能力值计算器!J6,能力变化对照表!A:B,2,0),0)</f>
        <v>99</v>
      </c>
      <c r="I2017">
        <f>ROUNDDOWN(ROUNDDOWN(ROUNDDOWN(ROUNDDOWN(ROUNDDOWN((能力值计算器!F8+能力值计算器!E8*2+ROUNDDOWN(E2017/4,0))*能力值计算器!C2/100+5,0)*能力值计算器!H8,0)*能力值计算器!K8,0)*能力值计算器!L8,0)*VLOOKUP(能力值计算器!J8,能力变化对照表!A:B,2,0),0)</f>
        <v>-39</v>
      </c>
      <c r="J2017">
        <f t="shared" si="251"/>
        <v>0</v>
      </c>
      <c r="K2017">
        <f t="shared" si="252"/>
        <v>-5772</v>
      </c>
      <c r="L2017">
        <f t="shared" si="253"/>
        <v>8880</v>
      </c>
      <c r="M2017">
        <f t="shared" si="254"/>
        <v>226.1</v>
      </c>
      <c r="N2017">
        <f t="shared" si="255"/>
        <v>1</v>
      </c>
    </row>
    <row r="2018" spans="1:14">
      <c r="A2018">
        <f t="shared" si="248"/>
        <v>0</v>
      </c>
      <c r="B2018">
        <f t="shared" si="249"/>
        <v>0</v>
      </c>
      <c r="C2018">
        <v>240</v>
      </c>
      <c r="D2018">
        <v>0</v>
      </c>
      <c r="E2018">
        <f t="shared" si="250"/>
        <v>-999</v>
      </c>
      <c r="F2018">
        <f>能力值计算器!G2</f>
        <v>0</v>
      </c>
      <c r="G2018">
        <f>ROUNDDOWN((能力值计算器!F4+能力值计算器!E4*2+ROUNDDOWN(C2018/4,0))*能力值计算器!C2/100+10+能力值计算器!C2,0)</f>
        <v>175</v>
      </c>
      <c r="H2018">
        <f>ROUNDDOWN(ROUNDDOWN(ROUNDDOWN(ROUNDDOWN(ROUNDDOWN((能力值计算器!F6+能力值计算器!E6*2+ROUNDDOWN(D2018/4,0))*能力值计算器!C2/100+5,0)*能力值计算器!H6,0)*能力值计算器!K6,0)*能力值计算器!L6,0)*VLOOKUP(能力值计算器!J6,能力变化对照表!A:B,2,0),0)</f>
        <v>85</v>
      </c>
      <c r="I2018">
        <f>ROUNDDOWN(ROUNDDOWN(ROUNDDOWN(ROUNDDOWN(ROUNDDOWN((能力值计算器!F8+能力值计算器!E8*2+ROUNDDOWN(E2018/4,0))*能力值计算器!C2/100+5,0)*能力值计算器!H8,0)*能力值计算器!K8,0)*能力值计算器!L8,0)*VLOOKUP(能力值计算器!J8,能力变化对照表!A:B,2,0),0)</f>
        <v>-39</v>
      </c>
      <c r="J2018">
        <f t="shared" si="251"/>
        <v>0</v>
      </c>
      <c r="K2018">
        <f t="shared" si="252"/>
        <v>-6825</v>
      </c>
      <c r="L2018">
        <f t="shared" si="253"/>
        <v>8050</v>
      </c>
      <c r="M2018">
        <f t="shared" si="254"/>
        <v>253.1</v>
      </c>
      <c r="N2018">
        <f t="shared" si="255"/>
        <v>1</v>
      </c>
    </row>
    <row r="2019" spans="1:14">
      <c r="A2019">
        <f t="shared" si="248"/>
        <v>0</v>
      </c>
      <c r="B2019">
        <f t="shared" si="249"/>
        <v>0</v>
      </c>
      <c r="C2019">
        <v>240</v>
      </c>
      <c r="D2019">
        <v>16</v>
      </c>
      <c r="E2019">
        <f t="shared" si="250"/>
        <v>-999</v>
      </c>
      <c r="F2019">
        <f>能力值计算器!G2</f>
        <v>0</v>
      </c>
      <c r="G2019">
        <f>ROUNDDOWN((能力值计算器!F4+能力值计算器!E4*2+ROUNDDOWN(C2019/4,0))*能力值计算器!C2/100+10+能力值计算器!C2,0)</f>
        <v>175</v>
      </c>
      <c r="H2019">
        <f>ROUNDDOWN(ROUNDDOWN(ROUNDDOWN(ROUNDDOWN(ROUNDDOWN((能力值计算器!F6+能力值计算器!E6*2+ROUNDDOWN(D2019/4,0))*能力值计算器!C2/100+5,0)*能力值计算器!H6,0)*能力值计算器!K6,0)*能力值计算器!L6,0)*VLOOKUP(能力值计算器!J6,能力变化对照表!A:B,2,0),0)</f>
        <v>87</v>
      </c>
      <c r="I2019">
        <f>ROUNDDOWN(ROUNDDOWN(ROUNDDOWN(ROUNDDOWN(ROUNDDOWN((能力值计算器!F8+能力值计算器!E8*2+ROUNDDOWN(E2019/4,0))*能力值计算器!C2/100+5,0)*能力值计算器!H8,0)*能力值计算器!K8,0)*能力值计算器!L8,0)*VLOOKUP(能力值计算器!J8,能力变化对照表!A:B,2,0),0)</f>
        <v>-39</v>
      </c>
      <c r="J2019">
        <f t="shared" si="251"/>
        <v>0</v>
      </c>
      <c r="K2019">
        <f t="shared" si="252"/>
        <v>-6825</v>
      </c>
      <c r="L2019">
        <f t="shared" si="253"/>
        <v>8400</v>
      </c>
      <c r="M2019">
        <f t="shared" si="254"/>
        <v>253.1</v>
      </c>
      <c r="N2019">
        <f t="shared" si="255"/>
        <v>1</v>
      </c>
    </row>
    <row r="2020" spans="1:14">
      <c r="A2020">
        <f t="shared" si="248"/>
        <v>0</v>
      </c>
      <c r="B2020">
        <f t="shared" si="249"/>
        <v>0</v>
      </c>
      <c r="C2020">
        <v>24</v>
      </c>
      <c r="D2020">
        <v>128</v>
      </c>
      <c r="E2020">
        <f t="shared" si="250"/>
        <v>-999</v>
      </c>
      <c r="F2020">
        <f>能力值计算器!G2</f>
        <v>0</v>
      </c>
      <c r="G2020">
        <f>ROUNDDOWN((能力值计算器!F4+能力值计算器!E4*2+ROUNDDOWN(C2020/4,0))*能力值计算器!C2/100+10+能力值计算器!C2,0)</f>
        <v>148</v>
      </c>
      <c r="H2020">
        <f>ROUNDDOWN(ROUNDDOWN(ROUNDDOWN(ROUNDDOWN(ROUNDDOWN((能力值计算器!F6+能力值计算器!E6*2+ROUNDDOWN(D2020/4,0))*能力值计算器!C2/100+5,0)*能力值计算器!H6,0)*能力值计算器!K6,0)*能力值计算器!L6,0)*VLOOKUP(能力值计算器!J6,能力变化对照表!A:B,2,0),0)</f>
        <v>101</v>
      </c>
      <c r="I2020">
        <f>ROUNDDOWN(ROUNDDOWN(ROUNDDOWN(ROUNDDOWN(ROUNDDOWN((能力值计算器!F8+能力值计算器!E8*2+ROUNDDOWN(E2020/4,0))*能力值计算器!C2/100+5,0)*能力值计算器!H8,0)*能力值计算器!K8,0)*能力值计算器!L8,0)*VLOOKUP(能力值计算器!J8,能力变化对照表!A:B,2,0),0)</f>
        <v>-39</v>
      </c>
      <c r="J2020">
        <f t="shared" si="251"/>
        <v>0</v>
      </c>
      <c r="K2020">
        <f t="shared" si="252"/>
        <v>-5772</v>
      </c>
      <c r="L2020">
        <f t="shared" si="253"/>
        <v>9176</v>
      </c>
      <c r="M2020">
        <f t="shared" si="254"/>
        <v>226.1</v>
      </c>
      <c r="N2020">
        <f t="shared" si="255"/>
        <v>1</v>
      </c>
    </row>
    <row r="2021" spans="1:14">
      <c r="A2021">
        <f t="shared" si="248"/>
        <v>0</v>
      </c>
      <c r="B2021">
        <f t="shared" si="249"/>
        <v>0</v>
      </c>
      <c r="C2021">
        <v>24</v>
      </c>
      <c r="D2021">
        <v>104</v>
      </c>
      <c r="E2021">
        <f t="shared" si="250"/>
        <v>-999</v>
      </c>
      <c r="F2021">
        <f>能力值计算器!G2</f>
        <v>0</v>
      </c>
      <c r="G2021">
        <f>ROUNDDOWN((能力值计算器!F4+能力值计算器!E4*2+ROUNDDOWN(C2021/4,0))*能力值计算器!C2/100+10+能力值计算器!C2,0)</f>
        <v>148</v>
      </c>
      <c r="H2021">
        <f>ROUNDDOWN(ROUNDDOWN(ROUNDDOWN(ROUNDDOWN(ROUNDDOWN((能力值计算器!F6+能力值计算器!E6*2+ROUNDDOWN(D2021/4,0))*能力值计算器!C2/100+5,0)*能力值计算器!H6,0)*能力值计算器!K6,0)*能力值计算器!L6,0)*VLOOKUP(能力值计算器!J6,能力变化对照表!A:B,2,0),0)</f>
        <v>98</v>
      </c>
      <c r="I2021">
        <f>ROUNDDOWN(ROUNDDOWN(ROUNDDOWN(ROUNDDOWN(ROUNDDOWN((能力值计算器!F8+能力值计算器!E8*2+ROUNDDOWN(E2021/4,0))*能力值计算器!C2/100+5,0)*能力值计算器!H8,0)*能力值计算器!K8,0)*能力值计算器!L8,0)*VLOOKUP(能力值计算器!J8,能力变化对照表!A:B,2,0),0)</f>
        <v>-39</v>
      </c>
      <c r="J2021">
        <f t="shared" si="251"/>
        <v>0</v>
      </c>
      <c r="K2021">
        <f t="shared" si="252"/>
        <v>-5772</v>
      </c>
      <c r="L2021">
        <f t="shared" si="253"/>
        <v>8732</v>
      </c>
      <c r="M2021">
        <f t="shared" si="254"/>
        <v>226.1</v>
      </c>
      <c r="N2021">
        <f t="shared" si="255"/>
        <v>1</v>
      </c>
    </row>
    <row r="2022" spans="1:14">
      <c r="A2022">
        <f t="shared" si="248"/>
        <v>0</v>
      </c>
      <c r="B2022">
        <f t="shared" si="249"/>
        <v>0</v>
      </c>
      <c r="C2022">
        <v>24</v>
      </c>
      <c r="D2022">
        <v>136</v>
      </c>
      <c r="E2022">
        <f t="shared" si="250"/>
        <v>-999</v>
      </c>
      <c r="F2022">
        <f>能力值计算器!G2</f>
        <v>0</v>
      </c>
      <c r="G2022">
        <f>ROUNDDOWN((能力值计算器!F4+能力值计算器!E4*2+ROUNDDOWN(C2022/4,0))*能力值计算器!C2/100+10+能力值计算器!C2,0)</f>
        <v>148</v>
      </c>
      <c r="H2022">
        <f>ROUNDDOWN(ROUNDDOWN(ROUNDDOWN(ROUNDDOWN(ROUNDDOWN((能力值计算器!F6+能力值计算器!E6*2+ROUNDDOWN(D2022/4,0))*能力值计算器!C2/100+5,0)*能力值计算器!H6,0)*能力值计算器!K6,0)*能力值计算器!L6,0)*VLOOKUP(能力值计算器!J6,能力变化对照表!A:B,2,0),0)</f>
        <v>102</v>
      </c>
      <c r="I2022">
        <f>ROUNDDOWN(ROUNDDOWN(ROUNDDOWN(ROUNDDOWN(ROUNDDOWN((能力值计算器!F8+能力值计算器!E8*2+ROUNDDOWN(E2022/4,0))*能力值计算器!C2/100+5,0)*能力值计算器!H8,0)*能力值计算器!K8,0)*能力值计算器!L8,0)*VLOOKUP(能力值计算器!J8,能力变化对照表!A:B,2,0),0)</f>
        <v>-39</v>
      </c>
      <c r="J2022">
        <f t="shared" si="251"/>
        <v>0</v>
      </c>
      <c r="K2022">
        <f t="shared" si="252"/>
        <v>-5772</v>
      </c>
      <c r="L2022">
        <f t="shared" si="253"/>
        <v>9324</v>
      </c>
      <c r="M2022">
        <f t="shared" si="254"/>
        <v>226.1</v>
      </c>
      <c r="N2022">
        <f t="shared" si="255"/>
        <v>1</v>
      </c>
    </row>
    <row r="2023" spans="1:14">
      <c r="A2023">
        <f t="shared" si="248"/>
        <v>0</v>
      </c>
      <c r="B2023">
        <f t="shared" si="249"/>
        <v>0</v>
      </c>
      <c r="C2023">
        <v>24</v>
      </c>
      <c r="D2023">
        <v>96</v>
      </c>
      <c r="E2023">
        <f t="shared" si="250"/>
        <v>-999</v>
      </c>
      <c r="F2023">
        <f>能力值计算器!G2</f>
        <v>0</v>
      </c>
      <c r="G2023">
        <f>ROUNDDOWN((能力值计算器!F4+能力值计算器!E4*2+ROUNDDOWN(C2023/4,0))*能力值计算器!C2/100+10+能力值计算器!C2,0)</f>
        <v>148</v>
      </c>
      <c r="H2023">
        <f>ROUNDDOWN(ROUNDDOWN(ROUNDDOWN(ROUNDDOWN(ROUNDDOWN((能力值计算器!F6+能力值计算器!E6*2+ROUNDDOWN(D2023/4,0))*能力值计算器!C2/100+5,0)*能力值计算器!H6,0)*能力值计算器!K6,0)*能力值计算器!L6,0)*VLOOKUP(能力值计算器!J6,能力变化对照表!A:B,2,0),0)</f>
        <v>97</v>
      </c>
      <c r="I2023">
        <f>ROUNDDOWN(ROUNDDOWN(ROUNDDOWN(ROUNDDOWN(ROUNDDOWN((能力值计算器!F8+能力值计算器!E8*2+ROUNDDOWN(E2023/4,0))*能力值计算器!C2/100+5,0)*能力值计算器!H8,0)*能力值计算器!K8,0)*能力值计算器!L8,0)*VLOOKUP(能力值计算器!J8,能力变化对照表!A:B,2,0),0)</f>
        <v>-39</v>
      </c>
      <c r="J2023">
        <f t="shared" si="251"/>
        <v>0</v>
      </c>
      <c r="K2023">
        <f t="shared" si="252"/>
        <v>-5772</v>
      </c>
      <c r="L2023">
        <f t="shared" si="253"/>
        <v>8584</v>
      </c>
      <c r="M2023">
        <f t="shared" si="254"/>
        <v>226.1</v>
      </c>
      <c r="N2023">
        <f t="shared" si="255"/>
        <v>1</v>
      </c>
    </row>
    <row r="2024" spans="1:14">
      <c r="A2024">
        <f t="shared" si="248"/>
        <v>0</v>
      </c>
      <c r="B2024">
        <f t="shared" si="249"/>
        <v>0</v>
      </c>
      <c r="C2024">
        <v>24</v>
      </c>
      <c r="D2024">
        <v>144</v>
      </c>
      <c r="E2024">
        <f t="shared" si="250"/>
        <v>-999</v>
      </c>
      <c r="F2024">
        <f>能力值计算器!G2</f>
        <v>0</v>
      </c>
      <c r="G2024">
        <f>ROUNDDOWN((能力值计算器!F4+能力值计算器!E4*2+ROUNDDOWN(C2024/4,0))*能力值计算器!C2/100+10+能力值计算器!C2,0)</f>
        <v>148</v>
      </c>
      <c r="H2024">
        <f>ROUNDDOWN(ROUNDDOWN(ROUNDDOWN(ROUNDDOWN(ROUNDDOWN((能力值计算器!F6+能力值计算器!E6*2+ROUNDDOWN(D2024/4,0))*能力值计算器!C2/100+5,0)*能力值计算器!H6,0)*能力值计算器!K6,0)*能力值计算器!L6,0)*VLOOKUP(能力值计算器!J6,能力变化对照表!A:B,2,0),0)</f>
        <v>103</v>
      </c>
      <c r="I2024">
        <f>ROUNDDOWN(ROUNDDOWN(ROUNDDOWN(ROUNDDOWN(ROUNDDOWN((能力值计算器!F8+能力值计算器!E8*2+ROUNDDOWN(E2024/4,0))*能力值计算器!C2/100+5,0)*能力值计算器!H8,0)*能力值计算器!K8,0)*能力值计算器!L8,0)*VLOOKUP(能力值计算器!J8,能力变化对照表!A:B,2,0),0)</f>
        <v>-39</v>
      </c>
      <c r="J2024">
        <f t="shared" si="251"/>
        <v>0</v>
      </c>
      <c r="K2024">
        <f t="shared" si="252"/>
        <v>-5772</v>
      </c>
      <c r="L2024">
        <f t="shared" si="253"/>
        <v>9472</v>
      </c>
      <c r="M2024">
        <f t="shared" si="254"/>
        <v>226.1</v>
      </c>
      <c r="N2024">
        <f t="shared" si="255"/>
        <v>1</v>
      </c>
    </row>
    <row r="2025" spans="1:14">
      <c r="A2025">
        <f t="shared" si="248"/>
        <v>0</v>
      </c>
      <c r="B2025">
        <f t="shared" si="249"/>
        <v>0</v>
      </c>
      <c r="C2025">
        <v>24</v>
      </c>
      <c r="D2025">
        <v>88</v>
      </c>
      <c r="E2025">
        <f t="shared" si="250"/>
        <v>-999</v>
      </c>
      <c r="F2025">
        <f>能力值计算器!G2</f>
        <v>0</v>
      </c>
      <c r="G2025">
        <f>ROUNDDOWN((能力值计算器!F4+能力值计算器!E4*2+ROUNDDOWN(C2025/4,0))*能力值计算器!C2/100+10+能力值计算器!C2,0)</f>
        <v>148</v>
      </c>
      <c r="H2025">
        <f>ROUNDDOWN(ROUNDDOWN(ROUNDDOWN(ROUNDDOWN(ROUNDDOWN((能力值计算器!F6+能力值计算器!E6*2+ROUNDDOWN(D2025/4,0))*能力值计算器!C2/100+5,0)*能力值计算器!H6,0)*能力值计算器!K6,0)*能力值计算器!L6,0)*VLOOKUP(能力值计算器!J6,能力变化对照表!A:B,2,0),0)</f>
        <v>96</v>
      </c>
      <c r="I2025">
        <f>ROUNDDOWN(ROUNDDOWN(ROUNDDOWN(ROUNDDOWN(ROUNDDOWN((能力值计算器!F8+能力值计算器!E8*2+ROUNDDOWN(E2025/4,0))*能力值计算器!C2/100+5,0)*能力值计算器!H8,0)*能力值计算器!K8,0)*能力值计算器!L8,0)*VLOOKUP(能力值计算器!J8,能力变化对照表!A:B,2,0),0)</f>
        <v>-39</v>
      </c>
      <c r="J2025">
        <f t="shared" si="251"/>
        <v>0</v>
      </c>
      <c r="K2025">
        <f t="shared" si="252"/>
        <v>-5772</v>
      </c>
      <c r="L2025">
        <f t="shared" si="253"/>
        <v>8436</v>
      </c>
      <c r="M2025">
        <f t="shared" si="254"/>
        <v>226.1</v>
      </c>
      <c r="N2025">
        <f t="shared" si="255"/>
        <v>1</v>
      </c>
    </row>
    <row r="2026" spans="1:14">
      <c r="A2026">
        <f t="shared" si="248"/>
        <v>0</v>
      </c>
      <c r="B2026">
        <f t="shared" si="249"/>
        <v>0</v>
      </c>
      <c r="C2026">
        <v>24</v>
      </c>
      <c r="D2026">
        <v>152</v>
      </c>
      <c r="E2026">
        <f t="shared" si="250"/>
        <v>-999</v>
      </c>
      <c r="F2026">
        <f>能力值计算器!G2</f>
        <v>0</v>
      </c>
      <c r="G2026">
        <f>ROUNDDOWN((能力值计算器!F4+能力值计算器!E4*2+ROUNDDOWN(C2026/4,0))*能力值计算器!C2/100+10+能力值计算器!C2,0)</f>
        <v>148</v>
      </c>
      <c r="H2026">
        <f>ROUNDDOWN(ROUNDDOWN(ROUNDDOWN(ROUNDDOWN(ROUNDDOWN((能力值计算器!F6+能力值计算器!E6*2+ROUNDDOWN(D2026/4,0))*能力值计算器!C2/100+5,0)*能力值计算器!H6,0)*能力值计算器!K6,0)*能力值计算器!L6,0)*VLOOKUP(能力值计算器!J6,能力变化对照表!A:B,2,0),0)</f>
        <v>104</v>
      </c>
      <c r="I2026">
        <f>ROUNDDOWN(ROUNDDOWN(ROUNDDOWN(ROUNDDOWN(ROUNDDOWN((能力值计算器!F8+能力值计算器!E8*2+ROUNDDOWN(E2026/4,0))*能力值计算器!C2/100+5,0)*能力值计算器!H8,0)*能力值计算器!K8,0)*能力值计算器!L8,0)*VLOOKUP(能力值计算器!J8,能力变化对照表!A:B,2,0),0)</f>
        <v>-39</v>
      </c>
      <c r="J2026">
        <f t="shared" si="251"/>
        <v>0</v>
      </c>
      <c r="K2026">
        <f t="shared" si="252"/>
        <v>-5772</v>
      </c>
      <c r="L2026">
        <f t="shared" si="253"/>
        <v>9620</v>
      </c>
      <c r="M2026">
        <f t="shared" si="254"/>
        <v>226.1</v>
      </c>
      <c r="N2026">
        <f t="shared" si="255"/>
        <v>1</v>
      </c>
    </row>
    <row r="2027" spans="1:14">
      <c r="A2027">
        <f t="shared" si="248"/>
        <v>0</v>
      </c>
      <c r="B2027">
        <f t="shared" si="249"/>
        <v>0</v>
      </c>
      <c r="C2027">
        <v>24</v>
      </c>
      <c r="D2027">
        <v>80</v>
      </c>
      <c r="E2027">
        <f t="shared" si="250"/>
        <v>-999</v>
      </c>
      <c r="F2027">
        <f>能力值计算器!G2</f>
        <v>0</v>
      </c>
      <c r="G2027">
        <f>ROUNDDOWN((能力值计算器!F4+能力值计算器!E4*2+ROUNDDOWN(C2027/4,0))*能力值计算器!C2/100+10+能力值计算器!C2,0)</f>
        <v>148</v>
      </c>
      <c r="H2027">
        <f>ROUNDDOWN(ROUNDDOWN(ROUNDDOWN(ROUNDDOWN(ROUNDDOWN((能力值计算器!F6+能力值计算器!E6*2+ROUNDDOWN(D2027/4,0))*能力值计算器!C2/100+5,0)*能力值计算器!H6,0)*能力值计算器!K6,0)*能力值计算器!L6,0)*VLOOKUP(能力值计算器!J6,能力变化对照表!A:B,2,0),0)</f>
        <v>95</v>
      </c>
      <c r="I2027">
        <f>ROUNDDOWN(ROUNDDOWN(ROUNDDOWN(ROUNDDOWN(ROUNDDOWN((能力值计算器!F8+能力值计算器!E8*2+ROUNDDOWN(E2027/4,0))*能力值计算器!C2/100+5,0)*能力值计算器!H8,0)*能力值计算器!K8,0)*能力值计算器!L8,0)*VLOOKUP(能力值计算器!J8,能力变化对照表!A:B,2,0),0)</f>
        <v>-39</v>
      </c>
      <c r="J2027">
        <f t="shared" si="251"/>
        <v>0</v>
      </c>
      <c r="K2027">
        <f t="shared" si="252"/>
        <v>-5772</v>
      </c>
      <c r="L2027">
        <f t="shared" si="253"/>
        <v>8288</v>
      </c>
      <c r="M2027">
        <f t="shared" si="254"/>
        <v>226.1</v>
      </c>
      <c r="N2027">
        <f t="shared" si="255"/>
        <v>1</v>
      </c>
    </row>
    <row r="2028" spans="1:14">
      <c r="A2028">
        <f t="shared" si="248"/>
        <v>0</v>
      </c>
      <c r="B2028">
        <f t="shared" si="249"/>
        <v>0</v>
      </c>
      <c r="C2028">
        <v>24</v>
      </c>
      <c r="D2028">
        <v>160</v>
      </c>
      <c r="E2028">
        <f t="shared" si="250"/>
        <v>-999</v>
      </c>
      <c r="F2028">
        <f>能力值计算器!G2</f>
        <v>0</v>
      </c>
      <c r="G2028">
        <f>ROUNDDOWN((能力值计算器!F4+能力值计算器!E4*2+ROUNDDOWN(C2028/4,0))*能力值计算器!C2/100+10+能力值计算器!C2,0)</f>
        <v>148</v>
      </c>
      <c r="H2028">
        <f>ROUNDDOWN(ROUNDDOWN(ROUNDDOWN(ROUNDDOWN(ROUNDDOWN((能力值计算器!F6+能力值计算器!E6*2+ROUNDDOWN(D2028/4,0))*能力值计算器!C2/100+5,0)*能力值计算器!H6,0)*能力值计算器!K6,0)*能力值计算器!L6,0)*VLOOKUP(能力值计算器!J6,能力变化对照表!A:B,2,0),0)</f>
        <v>105</v>
      </c>
      <c r="I2028">
        <f>ROUNDDOWN(ROUNDDOWN(ROUNDDOWN(ROUNDDOWN(ROUNDDOWN((能力值计算器!F8+能力值计算器!E8*2+ROUNDDOWN(E2028/4,0))*能力值计算器!C2/100+5,0)*能力值计算器!H8,0)*能力值计算器!K8,0)*能力值计算器!L8,0)*VLOOKUP(能力值计算器!J8,能力变化对照表!A:B,2,0),0)</f>
        <v>-39</v>
      </c>
      <c r="J2028">
        <f t="shared" si="251"/>
        <v>0</v>
      </c>
      <c r="K2028">
        <f t="shared" si="252"/>
        <v>-5772</v>
      </c>
      <c r="L2028">
        <f t="shared" si="253"/>
        <v>9768</v>
      </c>
      <c r="M2028">
        <f t="shared" si="254"/>
        <v>226.1</v>
      </c>
      <c r="N2028">
        <f t="shared" si="255"/>
        <v>1</v>
      </c>
    </row>
    <row r="2029" spans="1:14">
      <c r="A2029">
        <f t="shared" si="248"/>
        <v>0</v>
      </c>
      <c r="B2029">
        <f t="shared" si="249"/>
        <v>0</v>
      </c>
      <c r="C2029">
        <v>24</v>
      </c>
      <c r="D2029">
        <v>72</v>
      </c>
      <c r="E2029">
        <f t="shared" si="250"/>
        <v>-999</v>
      </c>
      <c r="F2029">
        <f>能力值计算器!G2</f>
        <v>0</v>
      </c>
      <c r="G2029">
        <f>ROUNDDOWN((能力值计算器!F4+能力值计算器!E4*2+ROUNDDOWN(C2029/4,0))*能力值计算器!C2/100+10+能力值计算器!C2,0)</f>
        <v>148</v>
      </c>
      <c r="H2029">
        <f>ROUNDDOWN(ROUNDDOWN(ROUNDDOWN(ROUNDDOWN(ROUNDDOWN((能力值计算器!F6+能力值计算器!E6*2+ROUNDDOWN(D2029/4,0))*能力值计算器!C2/100+5,0)*能力值计算器!H6,0)*能力值计算器!K6,0)*能力值计算器!L6,0)*VLOOKUP(能力值计算器!J6,能力变化对照表!A:B,2,0),0)</f>
        <v>94</v>
      </c>
      <c r="I2029">
        <f>ROUNDDOWN(ROUNDDOWN(ROUNDDOWN(ROUNDDOWN(ROUNDDOWN((能力值计算器!F8+能力值计算器!E8*2+ROUNDDOWN(E2029/4,0))*能力值计算器!C2/100+5,0)*能力值计算器!H8,0)*能力值计算器!K8,0)*能力值计算器!L8,0)*VLOOKUP(能力值计算器!J8,能力变化对照表!A:B,2,0),0)</f>
        <v>-39</v>
      </c>
      <c r="J2029">
        <f t="shared" si="251"/>
        <v>0</v>
      </c>
      <c r="K2029">
        <f t="shared" si="252"/>
        <v>-5772</v>
      </c>
      <c r="L2029">
        <f t="shared" si="253"/>
        <v>8140</v>
      </c>
      <c r="M2029">
        <f t="shared" si="254"/>
        <v>226.1</v>
      </c>
      <c r="N2029">
        <f t="shared" si="255"/>
        <v>1</v>
      </c>
    </row>
    <row r="2030" spans="1:14">
      <c r="A2030">
        <f t="shared" si="248"/>
        <v>0</v>
      </c>
      <c r="B2030">
        <f t="shared" si="249"/>
        <v>0</v>
      </c>
      <c r="C2030">
        <v>24</v>
      </c>
      <c r="D2030">
        <v>168</v>
      </c>
      <c r="E2030">
        <f t="shared" si="250"/>
        <v>-999</v>
      </c>
      <c r="F2030">
        <f>能力值计算器!G2</f>
        <v>0</v>
      </c>
      <c r="G2030">
        <f>ROUNDDOWN((能力值计算器!F4+能力值计算器!E4*2+ROUNDDOWN(C2030/4,0))*能力值计算器!C2/100+10+能力值计算器!C2,0)</f>
        <v>148</v>
      </c>
      <c r="H2030">
        <f>ROUNDDOWN(ROUNDDOWN(ROUNDDOWN(ROUNDDOWN(ROUNDDOWN((能力值计算器!F6+能力值计算器!E6*2+ROUNDDOWN(D2030/4,0))*能力值计算器!C2/100+5,0)*能力值计算器!H6,0)*能力值计算器!K6,0)*能力值计算器!L6,0)*VLOOKUP(能力值计算器!J6,能力变化对照表!A:B,2,0),0)</f>
        <v>106</v>
      </c>
      <c r="I2030">
        <f>ROUNDDOWN(ROUNDDOWN(ROUNDDOWN(ROUNDDOWN(ROUNDDOWN((能力值计算器!F8+能力值计算器!E8*2+ROUNDDOWN(E2030/4,0))*能力值计算器!C2/100+5,0)*能力值计算器!H8,0)*能力值计算器!K8,0)*能力值计算器!L8,0)*VLOOKUP(能力值计算器!J8,能力变化对照表!A:B,2,0),0)</f>
        <v>-39</v>
      </c>
      <c r="J2030">
        <f t="shared" si="251"/>
        <v>0</v>
      </c>
      <c r="K2030">
        <f t="shared" si="252"/>
        <v>-5772</v>
      </c>
      <c r="L2030">
        <f t="shared" si="253"/>
        <v>9916</v>
      </c>
      <c r="M2030">
        <f t="shared" si="254"/>
        <v>226.1</v>
      </c>
      <c r="N2030">
        <f t="shared" si="255"/>
        <v>1</v>
      </c>
    </row>
    <row r="2031" spans="1:14">
      <c r="A2031">
        <f t="shared" si="248"/>
        <v>0</v>
      </c>
      <c r="B2031">
        <f t="shared" si="249"/>
        <v>0</v>
      </c>
      <c r="C2031">
        <v>24</v>
      </c>
      <c r="D2031">
        <v>64</v>
      </c>
      <c r="E2031">
        <f t="shared" si="250"/>
        <v>-999</v>
      </c>
      <c r="F2031">
        <f>能力值计算器!G2</f>
        <v>0</v>
      </c>
      <c r="G2031">
        <f>ROUNDDOWN((能力值计算器!F4+能力值计算器!E4*2+ROUNDDOWN(C2031/4,0))*能力值计算器!C2/100+10+能力值计算器!C2,0)</f>
        <v>148</v>
      </c>
      <c r="H2031">
        <f>ROUNDDOWN(ROUNDDOWN(ROUNDDOWN(ROUNDDOWN(ROUNDDOWN((能力值计算器!F6+能力值计算器!E6*2+ROUNDDOWN(D2031/4,0))*能力值计算器!C2/100+5,0)*能力值计算器!H6,0)*能力值计算器!K6,0)*能力值计算器!L6,0)*VLOOKUP(能力值计算器!J6,能力变化对照表!A:B,2,0),0)</f>
        <v>93</v>
      </c>
      <c r="I2031">
        <f>ROUNDDOWN(ROUNDDOWN(ROUNDDOWN(ROUNDDOWN(ROUNDDOWN((能力值计算器!F8+能力值计算器!E8*2+ROUNDDOWN(E2031/4,0))*能力值计算器!C2/100+5,0)*能力值计算器!H8,0)*能力值计算器!K8,0)*能力值计算器!L8,0)*VLOOKUP(能力值计算器!J8,能力变化对照表!A:B,2,0),0)</f>
        <v>-39</v>
      </c>
      <c r="J2031">
        <f t="shared" si="251"/>
        <v>0</v>
      </c>
      <c r="K2031">
        <f t="shared" si="252"/>
        <v>-5772</v>
      </c>
      <c r="L2031">
        <f t="shared" si="253"/>
        <v>7992</v>
      </c>
      <c r="M2031">
        <f t="shared" si="254"/>
        <v>226.1</v>
      </c>
      <c r="N2031">
        <f t="shared" si="255"/>
        <v>1</v>
      </c>
    </row>
    <row r="2032" spans="1:14">
      <c r="A2032">
        <f t="shared" si="248"/>
        <v>0</v>
      </c>
      <c r="B2032">
        <f t="shared" si="249"/>
        <v>0</v>
      </c>
      <c r="C2032">
        <v>24</v>
      </c>
      <c r="D2032">
        <v>176</v>
      </c>
      <c r="E2032">
        <f t="shared" si="250"/>
        <v>-999</v>
      </c>
      <c r="F2032">
        <f>能力值计算器!G2</f>
        <v>0</v>
      </c>
      <c r="G2032">
        <f>ROUNDDOWN((能力值计算器!F4+能力值计算器!E4*2+ROUNDDOWN(C2032/4,0))*能力值计算器!C2/100+10+能力值计算器!C2,0)</f>
        <v>148</v>
      </c>
      <c r="H2032">
        <f>ROUNDDOWN(ROUNDDOWN(ROUNDDOWN(ROUNDDOWN(ROUNDDOWN((能力值计算器!F6+能力值计算器!E6*2+ROUNDDOWN(D2032/4,0))*能力值计算器!C2/100+5,0)*能力值计算器!H6,0)*能力值计算器!K6,0)*能力值计算器!L6,0)*VLOOKUP(能力值计算器!J6,能力变化对照表!A:B,2,0),0)</f>
        <v>107</v>
      </c>
      <c r="I2032">
        <f>ROUNDDOWN(ROUNDDOWN(ROUNDDOWN(ROUNDDOWN(ROUNDDOWN((能力值计算器!F8+能力值计算器!E8*2+ROUNDDOWN(E2032/4,0))*能力值计算器!C2/100+5,0)*能力值计算器!H8,0)*能力值计算器!K8,0)*能力值计算器!L8,0)*VLOOKUP(能力值计算器!J8,能力变化对照表!A:B,2,0),0)</f>
        <v>-39</v>
      </c>
      <c r="J2032">
        <f t="shared" si="251"/>
        <v>0</v>
      </c>
      <c r="K2032">
        <f t="shared" si="252"/>
        <v>-5772</v>
      </c>
      <c r="L2032">
        <f t="shared" si="253"/>
        <v>10064</v>
      </c>
      <c r="M2032">
        <f t="shared" si="254"/>
        <v>226.1</v>
      </c>
      <c r="N2032">
        <f t="shared" si="255"/>
        <v>1</v>
      </c>
    </row>
    <row r="2033" spans="1:14">
      <c r="A2033">
        <f t="shared" si="248"/>
        <v>0</v>
      </c>
      <c r="B2033">
        <f t="shared" si="249"/>
        <v>0</v>
      </c>
      <c r="C2033">
        <v>24</v>
      </c>
      <c r="D2033">
        <v>56</v>
      </c>
      <c r="E2033">
        <f t="shared" si="250"/>
        <v>-999</v>
      </c>
      <c r="F2033">
        <f>能力值计算器!G2</f>
        <v>0</v>
      </c>
      <c r="G2033">
        <f>ROUNDDOWN((能力值计算器!F4+能力值计算器!E4*2+ROUNDDOWN(C2033/4,0))*能力值计算器!C2/100+10+能力值计算器!C2,0)</f>
        <v>148</v>
      </c>
      <c r="H2033">
        <f>ROUNDDOWN(ROUNDDOWN(ROUNDDOWN(ROUNDDOWN(ROUNDDOWN((能力值计算器!F6+能力值计算器!E6*2+ROUNDDOWN(D2033/4,0))*能力值计算器!C2/100+5,0)*能力值计算器!H6,0)*能力值计算器!K6,0)*能力值计算器!L6,0)*VLOOKUP(能力值计算器!J6,能力变化对照表!A:B,2,0),0)</f>
        <v>92</v>
      </c>
      <c r="I2033">
        <f>ROUNDDOWN(ROUNDDOWN(ROUNDDOWN(ROUNDDOWN(ROUNDDOWN((能力值计算器!F8+能力值计算器!E8*2+ROUNDDOWN(E2033/4,0))*能力值计算器!C2/100+5,0)*能力值计算器!H8,0)*能力值计算器!K8,0)*能力值计算器!L8,0)*VLOOKUP(能力值计算器!J8,能力变化对照表!A:B,2,0),0)</f>
        <v>-39</v>
      </c>
      <c r="J2033">
        <f t="shared" si="251"/>
        <v>0</v>
      </c>
      <c r="K2033">
        <f t="shared" si="252"/>
        <v>-5772</v>
      </c>
      <c r="L2033">
        <f t="shared" si="253"/>
        <v>7844</v>
      </c>
      <c r="M2033">
        <f t="shared" si="254"/>
        <v>226.1</v>
      </c>
      <c r="N2033">
        <f t="shared" si="255"/>
        <v>1</v>
      </c>
    </row>
    <row r="2034" spans="1:14">
      <c r="A2034">
        <f t="shared" si="248"/>
        <v>0</v>
      </c>
      <c r="B2034">
        <f t="shared" si="249"/>
        <v>0</v>
      </c>
      <c r="C2034">
        <v>24</v>
      </c>
      <c r="D2034">
        <v>184</v>
      </c>
      <c r="E2034">
        <f t="shared" si="250"/>
        <v>-999</v>
      </c>
      <c r="F2034">
        <f>能力值计算器!G2</f>
        <v>0</v>
      </c>
      <c r="G2034">
        <f>ROUNDDOWN((能力值计算器!F4+能力值计算器!E4*2+ROUNDDOWN(C2034/4,0))*能力值计算器!C2/100+10+能力值计算器!C2,0)</f>
        <v>148</v>
      </c>
      <c r="H2034">
        <f>ROUNDDOWN(ROUNDDOWN(ROUNDDOWN(ROUNDDOWN(ROUNDDOWN((能力值计算器!F6+能力值计算器!E6*2+ROUNDDOWN(D2034/4,0))*能力值计算器!C2/100+5,0)*能力值计算器!H6,0)*能力值计算器!K6,0)*能力值计算器!L6,0)*VLOOKUP(能力值计算器!J6,能力变化对照表!A:B,2,0),0)</f>
        <v>108</v>
      </c>
      <c r="I2034">
        <f>ROUNDDOWN(ROUNDDOWN(ROUNDDOWN(ROUNDDOWN(ROUNDDOWN((能力值计算器!F8+能力值计算器!E8*2+ROUNDDOWN(E2034/4,0))*能力值计算器!C2/100+5,0)*能力值计算器!H8,0)*能力值计算器!K8,0)*能力值计算器!L8,0)*VLOOKUP(能力值计算器!J8,能力变化对照表!A:B,2,0),0)</f>
        <v>-39</v>
      </c>
      <c r="J2034">
        <f t="shared" si="251"/>
        <v>0</v>
      </c>
      <c r="K2034">
        <f t="shared" si="252"/>
        <v>-5772</v>
      </c>
      <c r="L2034">
        <f t="shared" si="253"/>
        <v>10212</v>
      </c>
      <c r="M2034">
        <f t="shared" si="254"/>
        <v>226.1</v>
      </c>
      <c r="N2034">
        <f t="shared" si="255"/>
        <v>1</v>
      </c>
    </row>
    <row r="2035" spans="1:14">
      <c r="A2035">
        <f t="shared" si="248"/>
        <v>0</v>
      </c>
      <c r="B2035">
        <f t="shared" si="249"/>
        <v>0</v>
      </c>
      <c r="C2035">
        <v>24</v>
      </c>
      <c r="D2035">
        <v>48</v>
      </c>
      <c r="E2035">
        <f t="shared" si="250"/>
        <v>-999</v>
      </c>
      <c r="F2035">
        <f>能力值计算器!G2</f>
        <v>0</v>
      </c>
      <c r="G2035">
        <f>ROUNDDOWN((能力值计算器!F4+能力值计算器!E4*2+ROUNDDOWN(C2035/4,0))*能力值计算器!C2/100+10+能力值计算器!C2,0)</f>
        <v>148</v>
      </c>
      <c r="H2035">
        <f>ROUNDDOWN(ROUNDDOWN(ROUNDDOWN(ROUNDDOWN(ROUNDDOWN((能力值计算器!F6+能力值计算器!E6*2+ROUNDDOWN(D2035/4,0))*能力值计算器!C2/100+5,0)*能力值计算器!H6,0)*能力值计算器!K6,0)*能力值计算器!L6,0)*VLOOKUP(能力值计算器!J6,能力变化对照表!A:B,2,0),0)</f>
        <v>91</v>
      </c>
      <c r="I2035">
        <f>ROUNDDOWN(ROUNDDOWN(ROUNDDOWN(ROUNDDOWN(ROUNDDOWN((能力值计算器!F8+能力值计算器!E8*2+ROUNDDOWN(E2035/4,0))*能力值计算器!C2/100+5,0)*能力值计算器!H8,0)*能力值计算器!K8,0)*能力值计算器!L8,0)*VLOOKUP(能力值计算器!J8,能力变化对照表!A:B,2,0),0)</f>
        <v>-39</v>
      </c>
      <c r="J2035">
        <f t="shared" si="251"/>
        <v>0</v>
      </c>
      <c r="K2035">
        <f t="shared" si="252"/>
        <v>-5772</v>
      </c>
      <c r="L2035">
        <f t="shared" si="253"/>
        <v>7696</v>
      </c>
      <c r="M2035">
        <f t="shared" si="254"/>
        <v>226.1</v>
      </c>
      <c r="N2035">
        <f t="shared" si="255"/>
        <v>1</v>
      </c>
    </row>
    <row r="2036" spans="1:14">
      <c r="A2036">
        <f t="shared" si="248"/>
        <v>0</v>
      </c>
      <c r="B2036">
        <f t="shared" si="249"/>
        <v>0</v>
      </c>
      <c r="C2036">
        <v>24</v>
      </c>
      <c r="D2036">
        <v>192</v>
      </c>
      <c r="E2036">
        <f t="shared" si="250"/>
        <v>-999</v>
      </c>
      <c r="F2036">
        <f>能力值计算器!G2</f>
        <v>0</v>
      </c>
      <c r="G2036">
        <f>ROUNDDOWN((能力值计算器!F4+能力值计算器!E4*2+ROUNDDOWN(C2036/4,0))*能力值计算器!C2/100+10+能力值计算器!C2,0)</f>
        <v>148</v>
      </c>
      <c r="H2036">
        <f>ROUNDDOWN(ROUNDDOWN(ROUNDDOWN(ROUNDDOWN(ROUNDDOWN((能力值计算器!F6+能力值计算器!E6*2+ROUNDDOWN(D2036/4,0))*能力值计算器!C2/100+5,0)*能力值计算器!H6,0)*能力值计算器!K6,0)*能力值计算器!L6,0)*VLOOKUP(能力值计算器!J6,能力变化对照表!A:B,2,0),0)</f>
        <v>109</v>
      </c>
      <c r="I2036">
        <f>ROUNDDOWN(ROUNDDOWN(ROUNDDOWN(ROUNDDOWN(ROUNDDOWN((能力值计算器!F8+能力值计算器!E8*2+ROUNDDOWN(E2036/4,0))*能力值计算器!C2/100+5,0)*能力值计算器!H8,0)*能力值计算器!K8,0)*能力值计算器!L8,0)*VLOOKUP(能力值计算器!J8,能力变化对照表!A:B,2,0),0)</f>
        <v>-39</v>
      </c>
      <c r="J2036">
        <f t="shared" si="251"/>
        <v>0</v>
      </c>
      <c r="K2036">
        <f t="shared" si="252"/>
        <v>-5772</v>
      </c>
      <c r="L2036">
        <f t="shared" si="253"/>
        <v>10360</v>
      </c>
      <c r="M2036">
        <f t="shared" si="254"/>
        <v>226.1</v>
      </c>
      <c r="N2036">
        <f t="shared" si="255"/>
        <v>1</v>
      </c>
    </row>
    <row r="2037" spans="1:14">
      <c r="A2037">
        <f t="shared" si="248"/>
        <v>0</v>
      </c>
      <c r="B2037">
        <f t="shared" si="249"/>
        <v>0</v>
      </c>
      <c r="C2037">
        <v>24</v>
      </c>
      <c r="D2037">
        <v>40</v>
      </c>
      <c r="E2037">
        <f t="shared" si="250"/>
        <v>-999</v>
      </c>
      <c r="F2037">
        <f>能力值计算器!G2</f>
        <v>0</v>
      </c>
      <c r="G2037">
        <f>ROUNDDOWN((能力值计算器!F4+能力值计算器!E4*2+ROUNDDOWN(C2037/4,0))*能力值计算器!C2/100+10+能力值计算器!C2,0)</f>
        <v>148</v>
      </c>
      <c r="H2037">
        <f>ROUNDDOWN(ROUNDDOWN(ROUNDDOWN(ROUNDDOWN(ROUNDDOWN((能力值计算器!F6+能力值计算器!E6*2+ROUNDDOWN(D2037/4,0))*能力值计算器!C2/100+5,0)*能力值计算器!H6,0)*能力值计算器!K6,0)*能力值计算器!L6,0)*VLOOKUP(能力值计算器!J6,能力变化对照表!A:B,2,0),0)</f>
        <v>90</v>
      </c>
      <c r="I2037">
        <f>ROUNDDOWN(ROUNDDOWN(ROUNDDOWN(ROUNDDOWN(ROUNDDOWN((能力值计算器!F8+能力值计算器!E8*2+ROUNDDOWN(E2037/4,0))*能力值计算器!C2/100+5,0)*能力值计算器!H8,0)*能力值计算器!K8,0)*能力值计算器!L8,0)*VLOOKUP(能力值计算器!J8,能力变化对照表!A:B,2,0),0)</f>
        <v>-39</v>
      </c>
      <c r="J2037">
        <f t="shared" si="251"/>
        <v>0</v>
      </c>
      <c r="K2037">
        <f t="shared" si="252"/>
        <v>-5772</v>
      </c>
      <c r="L2037">
        <f t="shared" si="253"/>
        <v>7548</v>
      </c>
      <c r="M2037">
        <f t="shared" si="254"/>
        <v>226.1</v>
      </c>
      <c r="N2037">
        <f t="shared" si="255"/>
        <v>1</v>
      </c>
    </row>
    <row r="2038" spans="1:14">
      <c r="A2038">
        <f t="shared" si="248"/>
        <v>0</v>
      </c>
      <c r="B2038">
        <f t="shared" si="249"/>
        <v>0</v>
      </c>
      <c r="C2038">
        <v>24</v>
      </c>
      <c r="D2038">
        <v>200</v>
      </c>
      <c r="E2038">
        <f t="shared" si="250"/>
        <v>-999</v>
      </c>
      <c r="F2038">
        <f>能力值计算器!G2</f>
        <v>0</v>
      </c>
      <c r="G2038">
        <f>ROUNDDOWN((能力值计算器!F4+能力值计算器!E4*2+ROUNDDOWN(C2038/4,0))*能力值计算器!C2/100+10+能力值计算器!C2,0)</f>
        <v>148</v>
      </c>
      <c r="H2038">
        <f>ROUNDDOWN(ROUNDDOWN(ROUNDDOWN(ROUNDDOWN(ROUNDDOWN((能力值计算器!F6+能力值计算器!E6*2+ROUNDDOWN(D2038/4,0))*能力值计算器!C2/100+5,0)*能力值计算器!H6,0)*能力值计算器!K6,0)*能力值计算器!L6,0)*VLOOKUP(能力值计算器!J6,能力变化对照表!A:B,2,0),0)</f>
        <v>110</v>
      </c>
      <c r="I2038">
        <f>ROUNDDOWN(ROUNDDOWN(ROUNDDOWN(ROUNDDOWN(ROUNDDOWN((能力值计算器!F8+能力值计算器!E8*2+ROUNDDOWN(E2038/4,0))*能力值计算器!C2/100+5,0)*能力值计算器!H8,0)*能力值计算器!K8,0)*能力值计算器!L8,0)*VLOOKUP(能力值计算器!J8,能力变化对照表!A:B,2,0),0)</f>
        <v>-39</v>
      </c>
      <c r="J2038">
        <f t="shared" si="251"/>
        <v>0</v>
      </c>
      <c r="K2038">
        <f t="shared" si="252"/>
        <v>-5772</v>
      </c>
      <c r="L2038">
        <f t="shared" si="253"/>
        <v>10508</v>
      </c>
      <c r="M2038">
        <f t="shared" si="254"/>
        <v>226.1</v>
      </c>
      <c r="N2038">
        <f t="shared" si="255"/>
        <v>1</v>
      </c>
    </row>
    <row r="2039" spans="1:14">
      <c r="A2039">
        <f t="shared" si="248"/>
        <v>0</v>
      </c>
      <c r="B2039">
        <f t="shared" si="249"/>
        <v>0</v>
      </c>
      <c r="C2039">
        <v>24</v>
      </c>
      <c r="D2039">
        <v>32</v>
      </c>
      <c r="E2039">
        <f t="shared" si="250"/>
        <v>-999</v>
      </c>
      <c r="F2039">
        <f>能力值计算器!G2</f>
        <v>0</v>
      </c>
      <c r="G2039">
        <f>ROUNDDOWN((能力值计算器!F4+能力值计算器!E4*2+ROUNDDOWN(C2039/4,0))*能力值计算器!C2/100+10+能力值计算器!C2,0)</f>
        <v>148</v>
      </c>
      <c r="H2039">
        <f>ROUNDDOWN(ROUNDDOWN(ROUNDDOWN(ROUNDDOWN(ROUNDDOWN((能力值计算器!F6+能力值计算器!E6*2+ROUNDDOWN(D2039/4,0))*能力值计算器!C2/100+5,0)*能力值计算器!H6,0)*能力值计算器!K6,0)*能力值计算器!L6,0)*VLOOKUP(能力值计算器!J6,能力变化对照表!A:B,2,0),0)</f>
        <v>89</v>
      </c>
      <c r="I2039">
        <f>ROUNDDOWN(ROUNDDOWN(ROUNDDOWN(ROUNDDOWN(ROUNDDOWN((能力值计算器!F8+能力值计算器!E8*2+ROUNDDOWN(E2039/4,0))*能力值计算器!C2/100+5,0)*能力值计算器!H8,0)*能力值计算器!K8,0)*能力值计算器!L8,0)*VLOOKUP(能力值计算器!J8,能力变化对照表!A:B,2,0),0)</f>
        <v>-39</v>
      </c>
      <c r="J2039">
        <f t="shared" si="251"/>
        <v>0</v>
      </c>
      <c r="K2039">
        <f t="shared" si="252"/>
        <v>-5772</v>
      </c>
      <c r="L2039">
        <f t="shared" si="253"/>
        <v>7400</v>
      </c>
      <c r="M2039">
        <f t="shared" si="254"/>
        <v>226.1</v>
      </c>
      <c r="N2039">
        <f t="shared" si="255"/>
        <v>1</v>
      </c>
    </row>
    <row r="2040" spans="1:14">
      <c r="A2040">
        <f t="shared" si="248"/>
        <v>0</v>
      </c>
      <c r="B2040">
        <f t="shared" si="249"/>
        <v>0</v>
      </c>
      <c r="C2040">
        <v>24</v>
      </c>
      <c r="D2040">
        <v>208</v>
      </c>
      <c r="E2040">
        <f t="shared" si="250"/>
        <v>-999</v>
      </c>
      <c r="F2040">
        <f>能力值计算器!G2</f>
        <v>0</v>
      </c>
      <c r="G2040">
        <f>ROUNDDOWN((能力值计算器!F4+能力值计算器!E4*2+ROUNDDOWN(C2040/4,0))*能力值计算器!C2/100+10+能力值计算器!C2,0)</f>
        <v>148</v>
      </c>
      <c r="H2040">
        <f>ROUNDDOWN(ROUNDDOWN(ROUNDDOWN(ROUNDDOWN(ROUNDDOWN((能力值计算器!F6+能力值计算器!E6*2+ROUNDDOWN(D2040/4,0))*能力值计算器!C2/100+5,0)*能力值计算器!H6,0)*能力值计算器!K6,0)*能力值计算器!L6,0)*VLOOKUP(能力值计算器!J6,能力变化对照表!A:B,2,0),0)</f>
        <v>111</v>
      </c>
      <c r="I2040">
        <f>ROUNDDOWN(ROUNDDOWN(ROUNDDOWN(ROUNDDOWN(ROUNDDOWN((能力值计算器!F8+能力值计算器!E8*2+ROUNDDOWN(E2040/4,0))*能力值计算器!C2/100+5,0)*能力值计算器!H8,0)*能力值计算器!K8,0)*能力值计算器!L8,0)*VLOOKUP(能力值计算器!J8,能力变化对照表!A:B,2,0),0)</f>
        <v>-39</v>
      </c>
      <c r="J2040">
        <f t="shared" si="251"/>
        <v>0</v>
      </c>
      <c r="K2040">
        <f t="shared" si="252"/>
        <v>-5772</v>
      </c>
      <c r="L2040">
        <f t="shared" si="253"/>
        <v>10656</v>
      </c>
      <c r="M2040">
        <f t="shared" si="254"/>
        <v>226.1</v>
      </c>
      <c r="N2040">
        <f t="shared" si="255"/>
        <v>1</v>
      </c>
    </row>
    <row r="2041" spans="1:14">
      <c r="A2041">
        <f t="shared" si="248"/>
        <v>0</v>
      </c>
      <c r="B2041">
        <f t="shared" si="249"/>
        <v>0</v>
      </c>
      <c r="C2041">
        <v>24</v>
      </c>
      <c r="D2041">
        <v>24</v>
      </c>
      <c r="E2041">
        <f t="shared" si="250"/>
        <v>-999</v>
      </c>
      <c r="F2041">
        <f>能力值计算器!G2</f>
        <v>0</v>
      </c>
      <c r="G2041">
        <f>ROUNDDOWN((能力值计算器!F4+能力值计算器!E4*2+ROUNDDOWN(C2041/4,0))*能力值计算器!C2/100+10+能力值计算器!C2,0)</f>
        <v>148</v>
      </c>
      <c r="H2041">
        <f>ROUNDDOWN(ROUNDDOWN(ROUNDDOWN(ROUNDDOWN(ROUNDDOWN((能力值计算器!F6+能力值计算器!E6*2+ROUNDDOWN(D2041/4,0))*能力值计算器!C2/100+5,0)*能力值计算器!H6,0)*能力值计算器!K6,0)*能力值计算器!L6,0)*VLOOKUP(能力值计算器!J6,能力变化对照表!A:B,2,0),0)</f>
        <v>88</v>
      </c>
      <c r="I2041">
        <f>ROUNDDOWN(ROUNDDOWN(ROUNDDOWN(ROUNDDOWN(ROUNDDOWN((能力值计算器!F8+能力值计算器!E8*2+ROUNDDOWN(E2041/4,0))*能力值计算器!C2/100+5,0)*能力值计算器!H8,0)*能力值计算器!K8,0)*能力值计算器!L8,0)*VLOOKUP(能力值计算器!J8,能力变化对照表!A:B,2,0),0)</f>
        <v>-39</v>
      </c>
      <c r="J2041">
        <f t="shared" si="251"/>
        <v>0</v>
      </c>
      <c r="K2041">
        <f t="shared" si="252"/>
        <v>-5772</v>
      </c>
      <c r="L2041">
        <f t="shared" si="253"/>
        <v>7252</v>
      </c>
      <c r="M2041">
        <f t="shared" si="254"/>
        <v>226.1</v>
      </c>
      <c r="N2041">
        <f t="shared" si="255"/>
        <v>1</v>
      </c>
    </row>
    <row r="2042" spans="1:14">
      <c r="A2042">
        <f t="shared" si="248"/>
        <v>0</v>
      </c>
      <c r="B2042">
        <f t="shared" si="249"/>
        <v>0</v>
      </c>
      <c r="C2042">
        <v>24</v>
      </c>
      <c r="D2042">
        <v>216</v>
      </c>
      <c r="E2042">
        <f t="shared" si="250"/>
        <v>-999</v>
      </c>
      <c r="F2042">
        <f>能力值计算器!G2</f>
        <v>0</v>
      </c>
      <c r="G2042">
        <f>ROUNDDOWN((能力值计算器!F4+能力值计算器!E4*2+ROUNDDOWN(C2042/4,0))*能力值计算器!C2/100+10+能力值计算器!C2,0)</f>
        <v>148</v>
      </c>
      <c r="H2042">
        <f>ROUNDDOWN(ROUNDDOWN(ROUNDDOWN(ROUNDDOWN(ROUNDDOWN((能力值计算器!F6+能力值计算器!E6*2+ROUNDDOWN(D2042/4,0))*能力值计算器!C2/100+5,0)*能力值计算器!H6,0)*能力值计算器!K6,0)*能力值计算器!L6,0)*VLOOKUP(能力值计算器!J6,能力变化对照表!A:B,2,0),0)</f>
        <v>112</v>
      </c>
      <c r="I2042">
        <f>ROUNDDOWN(ROUNDDOWN(ROUNDDOWN(ROUNDDOWN(ROUNDDOWN((能力值计算器!F8+能力值计算器!E8*2+ROUNDDOWN(E2042/4,0))*能力值计算器!C2/100+5,0)*能力值计算器!H8,0)*能力值计算器!K8,0)*能力值计算器!L8,0)*VLOOKUP(能力值计算器!J8,能力变化对照表!A:B,2,0),0)</f>
        <v>-39</v>
      </c>
      <c r="J2042">
        <f t="shared" si="251"/>
        <v>0</v>
      </c>
      <c r="K2042">
        <f t="shared" si="252"/>
        <v>-5772</v>
      </c>
      <c r="L2042">
        <f t="shared" si="253"/>
        <v>10804</v>
      </c>
      <c r="M2042">
        <f t="shared" si="254"/>
        <v>226.1</v>
      </c>
      <c r="N2042">
        <f t="shared" si="255"/>
        <v>1</v>
      </c>
    </row>
    <row r="2043" spans="1:14">
      <c r="A2043">
        <f t="shared" si="248"/>
        <v>0</v>
      </c>
      <c r="B2043">
        <f t="shared" si="249"/>
        <v>0</v>
      </c>
      <c r="C2043">
        <v>24</v>
      </c>
      <c r="D2043">
        <v>16</v>
      </c>
      <c r="E2043">
        <f t="shared" si="250"/>
        <v>-999</v>
      </c>
      <c r="F2043">
        <f>能力值计算器!G2</f>
        <v>0</v>
      </c>
      <c r="G2043">
        <f>ROUNDDOWN((能力值计算器!F4+能力值计算器!E4*2+ROUNDDOWN(C2043/4,0))*能力值计算器!C2/100+10+能力值计算器!C2,0)</f>
        <v>148</v>
      </c>
      <c r="H2043">
        <f>ROUNDDOWN(ROUNDDOWN(ROUNDDOWN(ROUNDDOWN(ROUNDDOWN((能力值计算器!F6+能力值计算器!E6*2+ROUNDDOWN(D2043/4,0))*能力值计算器!C2/100+5,0)*能力值计算器!H6,0)*能力值计算器!K6,0)*能力值计算器!L6,0)*VLOOKUP(能力值计算器!J6,能力变化对照表!A:B,2,0),0)</f>
        <v>87</v>
      </c>
      <c r="I2043">
        <f>ROUNDDOWN(ROUNDDOWN(ROUNDDOWN(ROUNDDOWN(ROUNDDOWN((能力值计算器!F8+能力值计算器!E8*2+ROUNDDOWN(E2043/4,0))*能力值计算器!C2/100+5,0)*能力值计算器!H8,0)*能力值计算器!K8,0)*能力值计算器!L8,0)*VLOOKUP(能力值计算器!J8,能力变化对照表!A:B,2,0),0)</f>
        <v>-39</v>
      </c>
      <c r="J2043">
        <f t="shared" si="251"/>
        <v>0</v>
      </c>
      <c r="K2043">
        <f t="shared" si="252"/>
        <v>-5772</v>
      </c>
      <c r="L2043">
        <f t="shared" si="253"/>
        <v>7104</v>
      </c>
      <c r="M2043">
        <f t="shared" si="254"/>
        <v>226.1</v>
      </c>
      <c r="N2043">
        <f t="shared" si="255"/>
        <v>1</v>
      </c>
    </row>
    <row r="2044" spans="1:14">
      <c r="A2044">
        <f t="shared" si="248"/>
        <v>0</v>
      </c>
      <c r="B2044">
        <f t="shared" si="249"/>
        <v>0</v>
      </c>
      <c r="C2044">
        <v>24</v>
      </c>
      <c r="D2044">
        <v>224</v>
      </c>
      <c r="E2044">
        <f t="shared" si="250"/>
        <v>-999</v>
      </c>
      <c r="F2044">
        <f>能力值计算器!G2</f>
        <v>0</v>
      </c>
      <c r="G2044">
        <f>ROUNDDOWN((能力值计算器!F4+能力值计算器!E4*2+ROUNDDOWN(C2044/4,0))*能力值计算器!C2/100+10+能力值计算器!C2,0)</f>
        <v>148</v>
      </c>
      <c r="H2044">
        <f>ROUNDDOWN(ROUNDDOWN(ROUNDDOWN(ROUNDDOWN(ROUNDDOWN((能力值计算器!F6+能力值计算器!E6*2+ROUNDDOWN(D2044/4,0))*能力值计算器!C2/100+5,0)*能力值计算器!H6,0)*能力值计算器!K6,0)*能力值计算器!L6,0)*VLOOKUP(能力值计算器!J6,能力变化对照表!A:B,2,0),0)</f>
        <v>113</v>
      </c>
      <c r="I2044">
        <f>ROUNDDOWN(ROUNDDOWN(ROUNDDOWN(ROUNDDOWN(ROUNDDOWN((能力值计算器!F8+能力值计算器!E8*2+ROUNDDOWN(E2044/4,0))*能力值计算器!C2/100+5,0)*能力值计算器!H8,0)*能力值计算器!K8,0)*能力值计算器!L8,0)*VLOOKUP(能力值计算器!J8,能力变化对照表!A:B,2,0),0)</f>
        <v>-39</v>
      </c>
      <c r="J2044">
        <f t="shared" si="251"/>
        <v>0</v>
      </c>
      <c r="K2044">
        <f t="shared" si="252"/>
        <v>-5772</v>
      </c>
      <c r="L2044">
        <f t="shared" si="253"/>
        <v>10952</v>
      </c>
      <c r="M2044">
        <f t="shared" si="254"/>
        <v>226.1</v>
      </c>
      <c r="N2044">
        <f t="shared" si="255"/>
        <v>1</v>
      </c>
    </row>
    <row r="2045" spans="1:14">
      <c r="A2045">
        <f t="shared" si="248"/>
        <v>0</v>
      </c>
      <c r="B2045">
        <f t="shared" si="249"/>
        <v>0</v>
      </c>
      <c r="C2045">
        <v>24</v>
      </c>
      <c r="D2045">
        <v>8</v>
      </c>
      <c r="E2045">
        <f t="shared" si="250"/>
        <v>-999</v>
      </c>
      <c r="F2045">
        <f>能力值计算器!G2</f>
        <v>0</v>
      </c>
      <c r="G2045">
        <f>ROUNDDOWN((能力值计算器!F4+能力值计算器!E4*2+ROUNDDOWN(C2045/4,0))*能力值计算器!C2/100+10+能力值计算器!C2,0)</f>
        <v>148</v>
      </c>
      <c r="H2045">
        <f>ROUNDDOWN(ROUNDDOWN(ROUNDDOWN(ROUNDDOWN(ROUNDDOWN((能力值计算器!F6+能力值计算器!E6*2+ROUNDDOWN(D2045/4,0))*能力值计算器!C2/100+5,0)*能力值计算器!H6,0)*能力值计算器!K6,0)*能力值计算器!L6,0)*VLOOKUP(能力值计算器!J6,能力变化对照表!A:B,2,0),0)</f>
        <v>86</v>
      </c>
      <c r="I2045">
        <f>ROUNDDOWN(ROUNDDOWN(ROUNDDOWN(ROUNDDOWN(ROUNDDOWN((能力值计算器!F8+能力值计算器!E8*2+ROUNDDOWN(E2045/4,0))*能力值计算器!C2/100+5,0)*能力值计算器!H8,0)*能力值计算器!K8,0)*能力值计算器!L8,0)*VLOOKUP(能力值计算器!J8,能力变化对照表!A:B,2,0),0)</f>
        <v>-39</v>
      </c>
      <c r="J2045">
        <f t="shared" si="251"/>
        <v>0</v>
      </c>
      <c r="K2045">
        <f t="shared" si="252"/>
        <v>-5772</v>
      </c>
      <c r="L2045">
        <f t="shared" si="253"/>
        <v>6956</v>
      </c>
      <c r="M2045">
        <f t="shared" si="254"/>
        <v>226.1</v>
      </c>
      <c r="N2045">
        <f t="shared" si="255"/>
        <v>1</v>
      </c>
    </row>
    <row r="2046" spans="1:14">
      <c r="A2046">
        <f t="shared" si="248"/>
        <v>0</v>
      </c>
      <c r="B2046">
        <f t="shared" si="249"/>
        <v>0</v>
      </c>
      <c r="C2046">
        <v>24</v>
      </c>
      <c r="D2046">
        <v>0</v>
      </c>
      <c r="E2046">
        <f t="shared" si="250"/>
        <v>-999</v>
      </c>
      <c r="F2046">
        <f>能力值计算器!G2</f>
        <v>0</v>
      </c>
      <c r="G2046">
        <f>ROUNDDOWN((能力值计算器!F4+能力值计算器!E4*2+ROUNDDOWN(C2046/4,0))*能力值计算器!C2/100+10+能力值计算器!C2,0)</f>
        <v>148</v>
      </c>
      <c r="H2046">
        <f>ROUNDDOWN(ROUNDDOWN(ROUNDDOWN(ROUNDDOWN(ROUNDDOWN((能力值计算器!F6+能力值计算器!E6*2+ROUNDDOWN(D2046/4,0))*能力值计算器!C2/100+5,0)*能力值计算器!H6,0)*能力值计算器!K6,0)*能力值计算器!L6,0)*VLOOKUP(能力值计算器!J6,能力变化对照表!A:B,2,0),0)</f>
        <v>85</v>
      </c>
      <c r="I2046">
        <f>ROUNDDOWN(ROUNDDOWN(ROUNDDOWN(ROUNDDOWN(ROUNDDOWN((能力值计算器!F8+能力值计算器!E8*2+ROUNDDOWN(E2046/4,0))*能力值计算器!C2/100+5,0)*能力值计算器!H8,0)*能力值计算器!K8,0)*能力值计算器!L8,0)*VLOOKUP(能力值计算器!J8,能力变化对照表!A:B,2,0),0)</f>
        <v>-39</v>
      </c>
      <c r="J2046">
        <f t="shared" si="251"/>
        <v>0</v>
      </c>
      <c r="K2046">
        <f t="shared" si="252"/>
        <v>-5772</v>
      </c>
      <c r="L2046">
        <f t="shared" si="253"/>
        <v>6808</v>
      </c>
      <c r="M2046">
        <f t="shared" si="254"/>
        <v>226.1</v>
      </c>
      <c r="N2046">
        <f t="shared" si="255"/>
        <v>1</v>
      </c>
    </row>
    <row r="2047" spans="1:14">
      <c r="A2047">
        <f t="shared" si="248"/>
        <v>0</v>
      </c>
      <c r="B2047">
        <f t="shared" si="249"/>
        <v>0</v>
      </c>
      <c r="C2047">
        <v>24</v>
      </c>
      <c r="D2047">
        <v>232</v>
      </c>
      <c r="E2047">
        <f t="shared" si="250"/>
        <v>-999</v>
      </c>
      <c r="F2047">
        <f>能力值计算器!G2</f>
        <v>0</v>
      </c>
      <c r="G2047">
        <f>ROUNDDOWN((能力值计算器!F4+能力值计算器!E4*2+ROUNDDOWN(C2047/4,0))*能力值计算器!C2/100+10+能力值计算器!C2,0)</f>
        <v>148</v>
      </c>
      <c r="H2047">
        <f>ROUNDDOWN(ROUNDDOWN(ROUNDDOWN(ROUNDDOWN(ROUNDDOWN((能力值计算器!F6+能力值计算器!E6*2+ROUNDDOWN(D2047/4,0))*能力值计算器!C2/100+5,0)*能力值计算器!H6,0)*能力值计算器!K6,0)*能力值计算器!L6,0)*VLOOKUP(能力值计算器!J6,能力变化对照表!A:B,2,0),0)</f>
        <v>114</v>
      </c>
      <c r="I2047">
        <f>ROUNDDOWN(ROUNDDOWN(ROUNDDOWN(ROUNDDOWN(ROUNDDOWN((能力值计算器!F8+能力值计算器!E8*2+ROUNDDOWN(E2047/4,0))*能力值计算器!C2/100+5,0)*能力值计算器!H8,0)*能力值计算器!K8,0)*能力值计算器!L8,0)*VLOOKUP(能力值计算器!J8,能力变化对照表!A:B,2,0),0)</f>
        <v>-39</v>
      </c>
      <c r="J2047">
        <f t="shared" si="251"/>
        <v>0</v>
      </c>
      <c r="K2047">
        <f t="shared" si="252"/>
        <v>-5772</v>
      </c>
      <c r="L2047">
        <f t="shared" si="253"/>
        <v>11100</v>
      </c>
      <c r="M2047">
        <f t="shared" si="254"/>
        <v>226.1</v>
      </c>
      <c r="N2047">
        <f t="shared" si="255"/>
        <v>1</v>
      </c>
    </row>
    <row r="2048" spans="1:14">
      <c r="A2048">
        <f t="shared" si="248"/>
        <v>0</v>
      </c>
      <c r="B2048">
        <f t="shared" si="249"/>
        <v>0</v>
      </c>
      <c r="C2048">
        <v>16</v>
      </c>
      <c r="D2048">
        <v>120</v>
      </c>
      <c r="E2048">
        <f t="shared" si="250"/>
        <v>-999</v>
      </c>
      <c r="F2048">
        <f>能力值计算器!G2</f>
        <v>0</v>
      </c>
      <c r="G2048">
        <f>ROUNDDOWN((能力值计算器!F4+能力值计算器!E4*2+ROUNDDOWN(C2048/4,0))*能力值计算器!C2/100+10+能力值计算器!C2,0)</f>
        <v>147</v>
      </c>
      <c r="H2048">
        <f>ROUNDDOWN(ROUNDDOWN(ROUNDDOWN(ROUNDDOWN(ROUNDDOWN((能力值计算器!F6+能力值计算器!E6*2+ROUNDDOWN(D2048/4,0))*能力值计算器!C2/100+5,0)*能力值计算器!H6,0)*能力值计算器!K6,0)*能力值计算器!L6,0)*VLOOKUP(能力值计算器!J6,能力变化对照表!A:B,2,0),0)</f>
        <v>100</v>
      </c>
      <c r="I2048">
        <f>ROUNDDOWN(ROUNDDOWN(ROUNDDOWN(ROUNDDOWN(ROUNDDOWN((能力值计算器!F8+能力值计算器!E8*2+ROUNDDOWN(E2048/4,0))*能力值计算器!C2/100+5,0)*能力值计算器!H8,0)*能力值计算器!K8,0)*能力值计算器!L8,0)*VLOOKUP(能力值计算器!J8,能力变化对照表!A:B,2,0),0)</f>
        <v>-39</v>
      </c>
      <c r="J2048">
        <f t="shared" si="251"/>
        <v>0</v>
      </c>
      <c r="K2048">
        <f t="shared" si="252"/>
        <v>-5733</v>
      </c>
      <c r="L2048">
        <f t="shared" si="253"/>
        <v>8967</v>
      </c>
      <c r="M2048">
        <f t="shared" si="254"/>
        <v>225.1</v>
      </c>
      <c r="N2048">
        <f t="shared" si="255"/>
        <v>1</v>
      </c>
    </row>
    <row r="2049" spans="1:14">
      <c r="A2049">
        <f t="shared" si="248"/>
        <v>0</v>
      </c>
      <c r="B2049">
        <f t="shared" si="249"/>
        <v>0</v>
      </c>
      <c r="C2049">
        <v>248</v>
      </c>
      <c r="D2049">
        <v>0</v>
      </c>
      <c r="E2049">
        <f t="shared" si="250"/>
        <v>-999</v>
      </c>
      <c r="F2049">
        <f>能力值计算器!G2</f>
        <v>0</v>
      </c>
      <c r="G2049">
        <f>ROUNDDOWN((能力值计算器!F4+能力值计算器!E4*2+ROUNDDOWN(C2049/4,0))*能力值计算器!C2/100+10+能力值计算器!C2,0)</f>
        <v>176</v>
      </c>
      <c r="H2049">
        <f>ROUNDDOWN(ROUNDDOWN(ROUNDDOWN(ROUNDDOWN(ROUNDDOWN((能力值计算器!F6+能力值计算器!E6*2+ROUNDDOWN(D2049/4,0))*能力值计算器!C2/100+5,0)*能力值计算器!H6,0)*能力值计算器!K6,0)*能力值计算器!L6,0)*VLOOKUP(能力值计算器!J6,能力变化对照表!A:B,2,0),0)</f>
        <v>85</v>
      </c>
      <c r="I2049">
        <f>ROUNDDOWN(ROUNDDOWN(ROUNDDOWN(ROUNDDOWN(ROUNDDOWN((能力值计算器!F8+能力值计算器!E8*2+ROUNDDOWN(E2049/4,0))*能力值计算器!C2/100+5,0)*能力值计算器!H8,0)*能力值计算器!K8,0)*能力值计算器!L8,0)*VLOOKUP(能力值计算器!J8,能力变化对照表!A:B,2,0),0)</f>
        <v>-39</v>
      </c>
      <c r="J2049">
        <f t="shared" si="251"/>
        <v>0</v>
      </c>
      <c r="K2049">
        <f t="shared" si="252"/>
        <v>-6864</v>
      </c>
      <c r="L2049">
        <f t="shared" si="253"/>
        <v>8096</v>
      </c>
      <c r="M2049">
        <f t="shared" si="254"/>
        <v>254.1</v>
      </c>
      <c r="N2049">
        <f t="shared" si="255"/>
        <v>1</v>
      </c>
    </row>
    <row r="2050" spans="1:14">
      <c r="A2050">
        <f t="shared" ref="A2050:A2113" si="256">IF(N2050=1,0,L2050+1/M2050)</f>
        <v>0</v>
      </c>
      <c r="B2050">
        <f t="shared" ref="B2050:B2113" si="257">IF(A2050=MAX(A:A),1,0)</f>
        <v>0</v>
      </c>
      <c r="C2050">
        <v>248</v>
      </c>
      <c r="D2050">
        <v>8</v>
      </c>
      <c r="E2050">
        <f t="shared" ref="E2050:E2113" si="258">IF(F2050-D2050-C2050&gt;253,-999,IF(F2050-D2050-C2050&lt;0,-999,F2050-D2050-C2050))</f>
        <v>-999</v>
      </c>
      <c r="F2050">
        <f>能力值计算器!G2</f>
        <v>0</v>
      </c>
      <c r="G2050">
        <f>ROUNDDOWN((能力值计算器!F4+能力值计算器!E4*2+ROUNDDOWN(C2050/4,0))*能力值计算器!C2/100+10+能力值计算器!C2,0)</f>
        <v>176</v>
      </c>
      <c r="H2050">
        <f>ROUNDDOWN(ROUNDDOWN(ROUNDDOWN(ROUNDDOWN(ROUNDDOWN((能力值计算器!F6+能力值计算器!E6*2+ROUNDDOWN(D2050/4,0))*能力值计算器!C2/100+5,0)*能力值计算器!H6,0)*能力值计算器!K6,0)*能力值计算器!L6,0)*VLOOKUP(能力值计算器!J6,能力变化对照表!A:B,2,0),0)</f>
        <v>86</v>
      </c>
      <c r="I2050">
        <f>ROUNDDOWN(ROUNDDOWN(ROUNDDOWN(ROUNDDOWN(ROUNDDOWN((能力值计算器!F8+能力值计算器!E8*2+ROUNDDOWN(E2050/4,0))*能力值计算器!C2/100+5,0)*能力值计算器!H8,0)*能力值计算器!K8,0)*能力值计算器!L8,0)*VLOOKUP(能力值计算器!J8,能力变化对照表!A:B,2,0),0)</f>
        <v>-39</v>
      </c>
      <c r="J2050">
        <f t="shared" ref="J2050:J2113" si="259">IF(E2050&lt;0,0,G2050*H2050)</f>
        <v>0</v>
      </c>
      <c r="K2050">
        <f t="shared" ref="K2050:K2113" si="260">G2050*I2050</f>
        <v>-6864</v>
      </c>
      <c r="L2050">
        <f t="shared" ref="L2050:L2113" si="261">(H2050+I2050)*G2050</f>
        <v>8272</v>
      </c>
      <c r="M2050">
        <f t="shared" ref="M2050:M2113" si="262">IF(H2050+I2050-G2050&lt;0,G2050-H2050-I2050,H2050+I2050-G2050)+IF(H2050-I2050&lt;0,I2050-H2050,H2050-I2050)+0.1</f>
        <v>254.1</v>
      </c>
      <c r="N2050">
        <f t="shared" ref="N2050:N2113" si="263">IF(E2050&lt;0,1,0)</f>
        <v>1</v>
      </c>
    </row>
    <row r="2051" spans="1:14">
      <c r="A2051">
        <f t="shared" si="256"/>
        <v>0</v>
      </c>
      <c r="B2051">
        <f t="shared" si="257"/>
        <v>0</v>
      </c>
      <c r="C2051">
        <v>16</v>
      </c>
      <c r="D2051">
        <v>128</v>
      </c>
      <c r="E2051">
        <f t="shared" si="258"/>
        <v>-999</v>
      </c>
      <c r="F2051">
        <f>能力值计算器!G2</f>
        <v>0</v>
      </c>
      <c r="G2051">
        <f>ROUNDDOWN((能力值计算器!F4+能力值计算器!E4*2+ROUNDDOWN(C2051/4,0))*能力值计算器!C2/100+10+能力值计算器!C2,0)</f>
        <v>147</v>
      </c>
      <c r="H2051">
        <f>ROUNDDOWN(ROUNDDOWN(ROUNDDOWN(ROUNDDOWN(ROUNDDOWN((能力值计算器!F6+能力值计算器!E6*2+ROUNDDOWN(D2051/4,0))*能力值计算器!C2/100+5,0)*能力值计算器!H6,0)*能力值计算器!K6,0)*能力值计算器!L6,0)*VLOOKUP(能力值计算器!J6,能力变化对照表!A:B,2,0),0)</f>
        <v>101</v>
      </c>
      <c r="I2051">
        <f>ROUNDDOWN(ROUNDDOWN(ROUNDDOWN(ROUNDDOWN(ROUNDDOWN((能力值计算器!F8+能力值计算器!E8*2+ROUNDDOWN(E2051/4,0))*能力值计算器!C2/100+5,0)*能力值计算器!H8,0)*能力值计算器!K8,0)*能力值计算器!L8,0)*VLOOKUP(能力值计算器!J8,能力变化对照表!A:B,2,0),0)</f>
        <v>-39</v>
      </c>
      <c r="J2051">
        <f t="shared" si="259"/>
        <v>0</v>
      </c>
      <c r="K2051">
        <f t="shared" si="260"/>
        <v>-5733</v>
      </c>
      <c r="L2051">
        <f t="shared" si="261"/>
        <v>9114</v>
      </c>
      <c r="M2051">
        <f t="shared" si="262"/>
        <v>225.1</v>
      </c>
      <c r="N2051">
        <f t="shared" si="263"/>
        <v>1</v>
      </c>
    </row>
    <row r="2052" spans="1:14">
      <c r="A2052">
        <f t="shared" si="256"/>
        <v>0</v>
      </c>
      <c r="B2052">
        <f t="shared" si="257"/>
        <v>0</v>
      </c>
      <c r="C2052">
        <v>16</v>
      </c>
      <c r="D2052">
        <v>112</v>
      </c>
      <c r="E2052">
        <f t="shared" si="258"/>
        <v>-999</v>
      </c>
      <c r="F2052">
        <f>能力值计算器!G2</f>
        <v>0</v>
      </c>
      <c r="G2052">
        <f>ROUNDDOWN((能力值计算器!F4+能力值计算器!E4*2+ROUNDDOWN(C2052/4,0))*能力值计算器!C2/100+10+能力值计算器!C2,0)</f>
        <v>147</v>
      </c>
      <c r="H2052">
        <f>ROUNDDOWN(ROUNDDOWN(ROUNDDOWN(ROUNDDOWN(ROUNDDOWN((能力值计算器!F6+能力值计算器!E6*2+ROUNDDOWN(D2052/4,0))*能力值计算器!C2/100+5,0)*能力值计算器!H6,0)*能力值计算器!K6,0)*能力值计算器!L6,0)*VLOOKUP(能力值计算器!J6,能力变化对照表!A:B,2,0),0)</f>
        <v>99</v>
      </c>
      <c r="I2052">
        <f>ROUNDDOWN(ROUNDDOWN(ROUNDDOWN(ROUNDDOWN(ROUNDDOWN((能力值计算器!F8+能力值计算器!E8*2+ROUNDDOWN(E2052/4,0))*能力值计算器!C2/100+5,0)*能力值计算器!H8,0)*能力值计算器!K8,0)*能力值计算器!L8,0)*VLOOKUP(能力值计算器!J8,能力变化对照表!A:B,2,0),0)</f>
        <v>-39</v>
      </c>
      <c r="J2052">
        <f t="shared" si="259"/>
        <v>0</v>
      </c>
      <c r="K2052">
        <f t="shared" si="260"/>
        <v>-5733</v>
      </c>
      <c r="L2052">
        <f t="shared" si="261"/>
        <v>8820</v>
      </c>
      <c r="M2052">
        <f t="shared" si="262"/>
        <v>225.1</v>
      </c>
      <c r="N2052">
        <f t="shared" si="263"/>
        <v>1</v>
      </c>
    </row>
    <row r="2053" spans="1:14">
      <c r="A2053">
        <f t="shared" si="256"/>
        <v>0</v>
      </c>
      <c r="B2053">
        <f t="shared" si="257"/>
        <v>0</v>
      </c>
      <c r="C2053">
        <v>16</v>
      </c>
      <c r="D2053">
        <v>136</v>
      </c>
      <c r="E2053">
        <f t="shared" si="258"/>
        <v>-999</v>
      </c>
      <c r="F2053">
        <f>能力值计算器!G2</f>
        <v>0</v>
      </c>
      <c r="G2053">
        <f>ROUNDDOWN((能力值计算器!F4+能力值计算器!E4*2+ROUNDDOWN(C2053/4,0))*能力值计算器!C2/100+10+能力值计算器!C2,0)</f>
        <v>147</v>
      </c>
      <c r="H2053">
        <f>ROUNDDOWN(ROUNDDOWN(ROUNDDOWN(ROUNDDOWN(ROUNDDOWN((能力值计算器!F6+能力值计算器!E6*2+ROUNDDOWN(D2053/4,0))*能力值计算器!C2/100+5,0)*能力值计算器!H6,0)*能力值计算器!K6,0)*能力值计算器!L6,0)*VLOOKUP(能力值计算器!J6,能力变化对照表!A:B,2,0),0)</f>
        <v>102</v>
      </c>
      <c r="I2053">
        <f>ROUNDDOWN(ROUNDDOWN(ROUNDDOWN(ROUNDDOWN(ROUNDDOWN((能力值计算器!F8+能力值计算器!E8*2+ROUNDDOWN(E2053/4,0))*能力值计算器!C2/100+5,0)*能力值计算器!H8,0)*能力值计算器!K8,0)*能力值计算器!L8,0)*VLOOKUP(能力值计算器!J8,能力变化对照表!A:B,2,0),0)</f>
        <v>-39</v>
      </c>
      <c r="J2053">
        <f t="shared" si="259"/>
        <v>0</v>
      </c>
      <c r="K2053">
        <f t="shared" si="260"/>
        <v>-5733</v>
      </c>
      <c r="L2053">
        <f t="shared" si="261"/>
        <v>9261</v>
      </c>
      <c r="M2053">
        <f t="shared" si="262"/>
        <v>225.1</v>
      </c>
      <c r="N2053">
        <f t="shared" si="263"/>
        <v>1</v>
      </c>
    </row>
    <row r="2054" spans="1:14">
      <c r="A2054">
        <f t="shared" si="256"/>
        <v>0</v>
      </c>
      <c r="B2054">
        <f t="shared" si="257"/>
        <v>0</v>
      </c>
      <c r="C2054">
        <v>16</v>
      </c>
      <c r="D2054">
        <v>104</v>
      </c>
      <c r="E2054">
        <f t="shared" si="258"/>
        <v>-999</v>
      </c>
      <c r="F2054">
        <f>能力值计算器!G2</f>
        <v>0</v>
      </c>
      <c r="G2054">
        <f>ROUNDDOWN((能力值计算器!F4+能力值计算器!E4*2+ROUNDDOWN(C2054/4,0))*能力值计算器!C2/100+10+能力值计算器!C2,0)</f>
        <v>147</v>
      </c>
      <c r="H2054">
        <f>ROUNDDOWN(ROUNDDOWN(ROUNDDOWN(ROUNDDOWN(ROUNDDOWN((能力值计算器!F6+能力值计算器!E6*2+ROUNDDOWN(D2054/4,0))*能力值计算器!C2/100+5,0)*能力值计算器!H6,0)*能力值计算器!K6,0)*能力值计算器!L6,0)*VLOOKUP(能力值计算器!J6,能力变化对照表!A:B,2,0),0)</f>
        <v>98</v>
      </c>
      <c r="I2054">
        <f>ROUNDDOWN(ROUNDDOWN(ROUNDDOWN(ROUNDDOWN(ROUNDDOWN((能力值计算器!F8+能力值计算器!E8*2+ROUNDDOWN(E2054/4,0))*能力值计算器!C2/100+5,0)*能力值计算器!H8,0)*能力值计算器!K8,0)*能力值计算器!L8,0)*VLOOKUP(能力值计算器!J8,能力变化对照表!A:B,2,0),0)</f>
        <v>-39</v>
      </c>
      <c r="J2054">
        <f t="shared" si="259"/>
        <v>0</v>
      </c>
      <c r="K2054">
        <f t="shared" si="260"/>
        <v>-5733</v>
      </c>
      <c r="L2054">
        <f t="shared" si="261"/>
        <v>8673</v>
      </c>
      <c r="M2054">
        <f t="shared" si="262"/>
        <v>225.1</v>
      </c>
      <c r="N2054">
        <f t="shared" si="263"/>
        <v>1</v>
      </c>
    </row>
    <row r="2055" spans="1:14">
      <c r="A2055">
        <f t="shared" si="256"/>
        <v>0</v>
      </c>
      <c r="B2055">
        <f t="shared" si="257"/>
        <v>0</v>
      </c>
      <c r="C2055">
        <v>16</v>
      </c>
      <c r="D2055">
        <v>144</v>
      </c>
      <c r="E2055">
        <f t="shared" si="258"/>
        <v>-999</v>
      </c>
      <c r="F2055">
        <f>能力值计算器!G2</f>
        <v>0</v>
      </c>
      <c r="G2055">
        <f>ROUNDDOWN((能力值计算器!F4+能力值计算器!E4*2+ROUNDDOWN(C2055/4,0))*能力值计算器!C2/100+10+能力值计算器!C2,0)</f>
        <v>147</v>
      </c>
      <c r="H2055">
        <f>ROUNDDOWN(ROUNDDOWN(ROUNDDOWN(ROUNDDOWN(ROUNDDOWN((能力值计算器!F6+能力值计算器!E6*2+ROUNDDOWN(D2055/4,0))*能力值计算器!C2/100+5,0)*能力值计算器!H6,0)*能力值计算器!K6,0)*能力值计算器!L6,0)*VLOOKUP(能力值计算器!J6,能力变化对照表!A:B,2,0),0)</f>
        <v>103</v>
      </c>
      <c r="I2055">
        <f>ROUNDDOWN(ROUNDDOWN(ROUNDDOWN(ROUNDDOWN(ROUNDDOWN((能力值计算器!F8+能力值计算器!E8*2+ROUNDDOWN(E2055/4,0))*能力值计算器!C2/100+5,0)*能力值计算器!H8,0)*能力值计算器!K8,0)*能力值计算器!L8,0)*VLOOKUP(能力值计算器!J8,能力变化对照表!A:B,2,0),0)</f>
        <v>-39</v>
      </c>
      <c r="J2055">
        <f t="shared" si="259"/>
        <v>0</v>
      </c>
      <c r="K2055">
        <f t="shared" si="260"/>
        <v>-5733</v>
      </c>
      <c r="L2055">
        <f t="shared" si="261"/>
        <v>9408</v>
      </c>
      <c r="M2055">
        <f t="shared" si="262"/>
        <v>225.1</v>
      </c>
      <c r="N2055">
        <f t="shared" si="263"/>
        <v>1</v>
      </c>
    </row>
    <row r="2056" spans="1:14">
      <c r="A2056">
        <f t="shared" si="256"/>
        <v>0</v>
      </c>
      <c r="B2056">
        <f t="shared" si="257"/>
        <v>0</v>
      </c>
      <c r="C2056">
        <v>16</v>
      </c>
      <c r="D2056">
        <v>96</v>
      </c>
      <c r="E2056">
        <f t="shared" si="258"/>
        <v>-999</v>
      </c>
      <c r="F2056">
        <f>能力值计算器!G2</f>
        <v>0</v>
      </c>
      <c r="G2056">
        <f>ROUNDDOWN((能力值计算器!F4+能力值计算器!E4*2+ROUNDDOWN(C2056/4,0))*能力值计算器!C2/100+10+能力值计算器!C2,0)</f>
        <v>147</v>
      </c>
      <c r="H2056">
        <f>ROUNDDOWN(ROUNDDOWN(ROUNDDOWN(ROUNDDOWN(ROUNDDOWN((能力值计算器!F6+能力值计算器!E6*2+ROUNDDOWN(D2056/4,0))*能力值计算器!C2/100+5,0)*能力值计算器!H6,0)*能力值计算器!K6,0)*能力值计算器!L6,0)*VLOOKUP(能力值计算器!J6,能力变化对照表!A:B,2,0),0)</f>
        <v>97</v>
      </c>
      <c r="I2056">
        <f>ROUNDDOWN(ROUNDDOWN(ROUNDDOWN(ROUNDDOWN(ROUNDDOWN((能力值计算器!F8+能力值计算器!E8*2+ROUNDDOWN(E2056/4,0))*能力值计算器!C2/100+5,0)*能力值计算器!H8,0)*能力值计算器!K8,0)*能力值计算器!L8,0)*VLOOKUP(能力值计算器!J8,能力变化对照表!A:B,2,0),0)</f>
        <v>-39</v>
      </c>
      <c r="J2056">
        <f t="shared" si="259"/>
        <v>0</v>
      </c>
      <c r="K2056">
        <f t="shared" si="260"/>
        <v>-5733</v>
      </c>
      <c r="L2056">
        <f t="shared" si="261"/>
        <v>8526</v>
      </c>
      <c r="M2056">
        <f t="shared" si="262"/>
        <v>225.1</v>
      </c>
      <c r="N2056">
        <f t="shared" si="263"/>
        <v>1</v>
      </c>
    </row>
    <row r="2057" spans="1:14">
      <c r="A2057">
        <f t="shared" si="256"/>
        <v>0</v>
      </c>
      <c r="B2057">
        <f t="shared" si="257"/>
        <v>0</v>
      </c>
      <c r="C2057">
        <v>16</v>
      </c>
      <c r="D2057">
        <v>152</v>
      </c>
      <c r="E2057">
        <f t="shared" si="258"/>
        <v>-999</v>
      </c>
      <c r="F2057">
        <f>能力值计算器!G2</f>
        <v>0</v>
      </c>
      <c r="G2057">
        <f>ROUNDDOWN((能力值计算器!F4+能力值计算器!E4*2+ROUNDDOWN(C2057/4,0))*能力值计算器!C2/100+10+能力值计算器!C2,0)</f>
        <v>147</v>
      </c>
      <c r="H2057">
        <f>ROUNDDOWN(ROUNDDOWN(ROUNDDOWN(ROUNDDOWN(ROUNDDOWN((能力值计算器!F6+能力值计算器!E6*2+ROUNDDOWN(D2057/4,0))*能力值计算器!C2/100+5,0)*能力值计算器!H6,0)*能力值计算器!K6,0)*能力值计算器!L6,0)*VLOOKUP(能力值计算器!J6,能力变化对照表!A:B,2,0),0)</f>
        <v>104</v>
      </c>
      <c r="I2057">
        <f>ROUNDDOWN(ROUNDDOWN(ROUNDDOWN(ROUNDDOWN(ROUNDDOWN((能力值计算器!F8+能力值计算器!E8*2+ROUNDDOWN(E2057/4,0))*能力值计算器!C2/100+5,0)*能力值计算器!H8,0)*能力值计算器!K8,0)*能力值计算器!L8,0)*VLOOKUP(能力值计算器!J8,能力变化对照表!A:B,2,0),0)</f>
        <v>-39</v>
      </c>
      <c r="J2057">
        <f t="shared" si="259"/>
        <v>0</v>
      </c>
      <c r="K2057">
        <f t="shared" si="260"/>
        <v>-5733</v>
      </c>
      <c r="L2057">
        <f t="shared" si="261"/>
        <v>9555</v>
      </c>
      <c r="M2057">
        <f t="shared" si="262"/>
        <v>225.1</v>
      </c>
      <c r="N2057">
        <f t="shared" si="263"/>
        <v>1</v>
      </c>
    </row>
    <row r="2058" spans="1:14">
      <c r="A2058">
        <f t="shared" si="256"/>
        <v>0</v>
      </c>
      <c r="B2058">
        <f t="shared" si="257"/>
        <v>0</v>
      </c>
      <c r="C2058">
        <v>16</v>
      </c>
      <c r="D2058">
        <v>88</v>
      </c>
      <c r="E2058">
        <f t="shared" si="258"/>
        <v>-999</v>
      </c>
      <c r="F2058">
        <f>能力值计算器!G2</f>
        <v>0</v>
      </c>
      <c r="G2058">
        <f>ROUNDDOWN((能力值计算器!F4+能力值计算器!E4*2+ROUNDDOWN(C2058/4,0))*能力值计算器!C2/100+10+能力值计算器!C2,0)</f>
        <v>147</v>
      </c>
      <c r="H2058">
        <f>ROUNDDOWN(ROUNDDOWN(ROUNDDOWN(ROUNDDOWN(ROUNDDOWN((能力值计算器!F6+能力值计算器!E6*2+ROUNDDOWN(D2058/4,0))*能力值计算器!C2/100+5,0)*能力值计算器!H6,0)*能力值计算器!K6,0)*能力值计算器!L6,0)*VLOOKUP(能力值计算器!J6,能力变化对照表!A:B,2,0),0)</f>
        <v>96</v>
      </c>
      <c r="I2058">
        <f>ROUNDDOWN(ROUNDDOWN(ROUNDDOWN(ROUNDDOWN(ROUNDDOWN((能力值计算器!F8+能力值计算器!E8*2+ROUNDDOWN(E2058/4,0))*能力值计算器!C2/100+5,0)*能力值计算器!H8,0)*能力值计算器!K8,0)*能力值计算器!L8,0)*VLOOKUP(能力值计算器!J8,能力变化对照表!A:B,2,0),0)</f>
        <v>-39</v>
      </c>
      <c r="J2058">
        <f t="shared" si="259"/>
        <v>0</v>
      </c>
      <c r="K2058">
        <f t="shared" si="260"/>
        <v>-5733</v>
      </c>
      <c r="L2058">
        <f t="shared" si="261"/>
        <v>8379</v>
      </c>
      <c r="M2058">
        <f t="shared" si="262"/>
        <v>225.1</v>
      </c>
      <c r="N2058">
        <f t="shared" si="263"/>
        <v>1</v>
      </c>
    </row>
    <row r="2059" spans="1:14">
      <c r="A2059">
        <f t="shared" si="256"/>
        <v>0</v>
      </c>
      <c r="B2059">
        <f t="shared" si="257"/>
        <v>0</v>
      </c>
      <c r="C2059">
        <v>16</v>
      </c>
      <c r="D2059">
        <v>160</v>
      </c>
      <c r="E2059">
        <f t="shared" si="258"/>
        <v>-999</v>
      </c>
      <c r="F2059">
        <f>能力值计算器!G2</f>
        <v>0</v>
      </c>
      <c r="G2059">
        <f>ROUNDDOWN((能力值计算器!F4+能力值计算器!E4*2+ROUNDDOWN(C2059/4,0))*能力值计算器!C2/100+10+能力值计算器!C2,0)</f>
        <v>147</v>
      </c>
      <c r="H2059">
        <f>ROUNDDOWN(ROUNDDOWN(ROUNDDOWN(ROUNDDOWN(ROUNDDOWN((能力值计算器!F6+能力值计算器!E6*2+ROUNDDOWN(D2059/4,0))*能力值计算器!C2/100+5,0)*能力值计算器!H6,0)*能力值计算器!K6,0)*能力值计算器!L6,0)*VLOOKUP(能力值计算器!J6,能力变化对照表!A:B,2,0),0)</f>
        <v>105</v>
      </c>
      <c r="I2059">
        <f>ROUNDDOWN(ROUNDDOWN(ROUNDDOWN(ROUNDDOWN(ROUNDDOWN((能力值计算器!F8+能力值计算器!E8*2+ROUNDDOWN(E2059/4,0))*能力值计算器!C2/100+5,0)*能力值计算器!H8,0)*能力值计算器!K8,0)*能力值计算器!L8,0)*VLOOKUP(能力值计算器!J8,能力变化对照表!A:B,2,0),0)</f>
        <v>-39</v>
      </c>
      <c r="J2059">
        <f t="shared" si="259"/>
        <v>0</v>
      </c>
      <c r="K2059">
        <f t="shared" si="260"/>
        <v>-5733</v>
      </c>
      <c r="L2059">
        <f t="shared" si="261"/>
        <v>9702</v>
      </c>
      <c r="M2059">
        <f t="shared" si="262"/>
        <v>225.1</v>
      </c>
      <c r="N2059">
        <f t="shared" si="263"/>
        <v>1</v>
      </c>
    </row>
    <row r="2060" spans="1:14">
      <c r="A2060">
        <f t="shared" si="256"/>
        <v>0</v>
      </c>
      <c r="B2060">
        <f t="shared" si="257"/>
        <v>0</v>
      </c>
      <c r="C2060">
        <v>16</v>
      </c>
      <c r="D2060">
        <v>80</v>
      </c>
      <c r="E2060">
        <f t="shared" si="258"/>
        <v>-999</v>
      </c>
      <c r="F2060">
        <f>能力值计算器!G2</f>
        <v>0</v>
      </c>
      <c r="G2060">
        <f>ROUNDDOWN((能力值计算器!F4+能力值计算器!E4*2+ROUNDDOWN(C2060/4,0))*能力值计算器!C2/100+10+能力值计算器!C2,0)</f>
        <v>147</v>
      </c>
      <c r="H2060">
        <f>ROUNDDOWN(ROUNDDOWN(ROUNDDOWN(ROUNDDOWN(ROUNDDOWN((能力值计算器!F6+能力值计算器!E6*2+ROUNDDOWN(D2060/4,0))*能力值计算器!C2/100+5,0)*能力值计算器!H6,0)*能力值计算器!K6,0)*能力值计算器!L6,0)*VLOOKUP(能力值计算器!J6,能力变化对照表!A:B,2,0),0)</f>
        <v>95</v>
      </c>
      <c r="I2060">
        <f>ROUNDDOWN(ROUNDDOWN(ROUNDDOWN(ROUNDDOWN(ROUNDDOWN((能力值计算器!F8+能力值计算器!E8*2+ROUNDDOWN(E2060/4,0))*能力值计算器!C2/100+5,0)*能力值计算器!H8,0)*能力值计算器!K8,0)*能力值计算器!L8,0)*VLOOKUP(能力值计算器!J8,能力变化对照表!A:B,2,0),0)</f>
        <v>-39</v>
      </c>
      <c r="J2060">
        <f t="shared" si="259"/>
        <v>0</v>
      </c>
      <c r="K2060">
        <f t="shared" si="260"/>
        <v>-5733</v>
      </c>
      <c r="L2060">
        <f t="shared" si="261"/>
        <v>8232</v>
      </c>
      <c r="M2060">
        <f t="shared" si="262"/>
        <v>225.1</v>
      </c>
      <c r="N2060">
        <f t="shared" si="263"/>
        <v>1</v>
      </c>
    </row>
    <row r="2061" spans="1:14">
      <c r="A2061">
        <f t="shared" si="256"/>
        <v>0</v>
      </c>
      <c r="B2061">
        <f t="shared" si="257"/>
        <v>0</v>
      </c>
      <c r="C2061">
        <v>16</v>
      </c>
      <c r="D2061">
        <v>168</v>
      </c>
      <c r="E2061">
        <f t="shared" si="258"/>
        <v>-999</v>
      </c>
      <c r="F2061">
        <f>能力值计算器!G2</f>
        <v>0</v>
      </c>
      <c r="G2061">
        <f>ROUNDDOWN((能力值计算器!F4+能力值计算器!E4*2+ROUNDDOWN(C2061/4,0))*能力值计算器!C2/100+10+能力值计算器!C2,0)</f>
        <v>147</v>
      </c>
      <c r="H2061">
        <f>ROUNDDOWN(ROUNDDOWN(ROUNDDOWN(ROUNDDOWN(ROUNDDOWN((能力值计算器!F6+能力值计算器!E6*2+ROUNDDOWN(D2061/4,0))*能力值计算器!C2/100+5,0)*能力值计算器!H6,0)*能力值计算器!K6,0)*能力值计算器!L6,0)*VLOOKUP(能力值计算器!J6,能力变化对照表!A:B,2,0),0)</f>
        <v>106</v>
      </c>
      <c r="I2061">
        <f>ROUNDDOWN(ROUNDDOWN(ROUNDDOWN(ROUNDDOWN(ROUNDDOWN((能力值计算器!F8+能力值计算器!E8*2+ROUNDDOWN(E2061/4,0))*能力值计算器!C2/100+5,0)*能力值计算器!H8,0)*能力值计算器!K8,0)*能力值计算器!L8,0)*VLOOKUP(能力值计算器!J8,能力变化对照表!A:B,2,0),0)</f>
        <v>-39</v>
      </c>
      <c r="J2061">
        <f t="shared" si="259"/>
        <v>0</v>
      </c>
      <c r="K2061">
        <f t="shared" si="260"/>
        <v>-5733</v>
      </c>
      <c r="L2061">
        <f t="shared" si="261"/>
        <v>9849</v>
      </c>
      <c r="M2061">
        <f t="shared" si="262"/>
        <v>225.1</v>
      </c>
      <c r="N2061">
        <f t="shared" si="263"/>
        <v>1</v>
      </c>
    </row>
    <row r="2062" spans="1:14">
      <c r="A2062">
        <f t="shared" si="256"/>
        <v>0</v>
      </c>
      <c r="B2062">
        <f t="shared" si="257"/>
        <v>0</v>
      </c>
      <c r="C2062">
        <v>16</v>
      </c>
      <c r="D2062">
        <v>72</v>
      </c>
      <c r="E2062">
        <f t="shared" si="258"/>
        <v>-999</v>
      </c>
      <c r="F2062">
        <f>能力值计算器!G2</f>
        <v>0</v>
      </c>
      <c r="G2062">
        <f>ROUNDDOWN((能力值计算器!F4+能力值计算器!E4*2+ROUNDDOWN(C2062/4,0))*能力值计算器!C2/100+10+能力值计算器!C2,0)</f>
        <v>147</v>
      </c>
      <c r="H2062">
        <f>ROUNDDOWN(ROUNDDOWN(ROUNDDOWN(ROUNDDOWN(ROUNDDOWN((能力值计算器!F6+能力值计算器!E6*2+ROUNDDOWN(D2062/4,0))*能力值计算器!C2/100+5,0)*能力值计算器!H6,0)*能力值计算器!K6,0)*能力值计算器!L6,0)*VLOOKUP(能力值计算器!J6,能力变化对照表!A:B,2,0),0)</f>
        <v>94</v>
      </c>
      <c r="I2062">
        <f>ROUNDDOWN(ROUNDDOWN(ROUNDDOWN(ROUNDDOWN(ROUNDDOWN((能力值计算器!F8+能力值计算器!E8*2+ROUNDDOWN(E2062/4,0))*能力值计算器!C2/100+5,0)*能力值计算器!H8,0)*能力值计算器!K8,0)*能力值计算器!L8,0)*VLOOKUP(能力值计算器!J8,能力变化对照表!A:B,2,0),0)</f>
        <v>-39</v>
      </c>
      <c r="J2062">
        <f t="shared" si="259"/>
        <v>0</v>
      </c>
      <c r="K2062">
        <f t="shared" si="260"/>
        <v>-5733</v>
      </c>
      <c r="L2062">
        <f t="shared" si="261"/>
        <v>8085</v>
      </c>
      <c r="M2062">
        <f t="shared" si="262"/>
        <v>225.1</v>
      </c>
      <c r="N2062">
        <f t="shared" si="263"/>
        <v>1</v>
      </c>
    </row>
    <row r="2063" spans="1:14">
      <c r="A2063">
        <f t="shared" si="256"/>
        <v>0</v>
      </c>
      <c r="B2063">
        <f t="shared" si="257"/>
        <v>0</v>
      </c>
      <c r="C2063">
        <v>16</v>
      </c>
      <c r="D2063">
        <v>176</v>
      </c>
      <c r="E2063">
        <f t="shared" si="258"/>
        <v>-999</v>
      </c>
      <c r="F2063">
        <f>能力值计算器!G2</f>
        <v>0</v>
      </c>
      <c r="G2063">
        <f>ROUNDDOWN((能力值计算器!F4+能力值计算器!E4*2+ROUNDDOWN(C2063/4,0))*能力值计算器!C2/100+10+能力值计算器!C2,0)</f>
        <v>147</v>
      </c>
      <c r="H2063">
        <f>ROUNDDOWN(ROUNDDOWN(ROUNDDOWN(ROUNDDOWN(ROUNDDOWN((能力值计算器!F6+能力值计算器!E6*2+ROUNDDOWN(D2063/4,0))*能力值计算器!C2/100+5,0)*能力值计算器!H6,0)*能力值计算器!K6,0)*能力值计算器!L6,0)*VLOOKUP(能力值计算器!J6,能力变化对照表!A:B,2,0),0)</f>
        <v>107</v>
      </c>
      <c r="I2063">
        <f>ROUNDDOWN(ROUNDDOWN(ROUNDDOWN(ROUNDDOWN(ROUNDDOWN((能力值计算器!F8+能力值计算器!E8*2+ROUNDDOWN(E2063/4,0))*能力值计算器!C2/100+5,0)*能力值计算器!H8,0)*能力值计算器!K8,0)*能力值计算器!L8,0)*VLOOKUP(能力值计算器!J8,能力变化对照表!A:B,2,0),0)</f>
        <v>-39</v>
      </c>
      <c r="J2063">
        <f t="shared" si="259"/>
        <v>0</v>
      </c>
      <c r="K2063">
        <f t="shared" si="260"/>
        <v>-5733</v>
      </c>
      <c r="L2063">
        <f t="shared" si="261"/>
        <v>9996</v>
      </c>
      <c r="M2063">
        <f t="shared" si="262"/>
        <v>225.1</v>
      </c>
      <c r="N2063">
        <f t="shared" si="263"/>
        <v>1</v>
      </c>
    </row>
    <row r="2064" spans="1:14">
      <c r="A2064">
        <f t="shared" si="256"/>
        <v>0</v>
      </c>
      <c r="B2064">
        <f t="shared" si="257"/>
        <v>0</v>
      </c>
      <c r="C2064">
        <v>16</v>
      </c>
      <c r="D2064">
        <v>64</v>
      </c>
      <c r="E2064">
        <f t="shared" si="258"/>
        <v>-999</v>
      </c>
      <c r="F2064">
        <f>能力值计算器!G2</f>
        <v>0</v>
      </c>
      <c r="G2064">
        <f>ROUNDDOWN((能力值计算器!F4+能力值计算器!E4*2+ROUNDDOWN(C2064/4,0))*能力值计算器!C2/100+10+能力值计算器!C2,0)</f>
        <v>147</v>
      </c>
      <c r="H2064">
        <f>ROUNDDOWN(ROUNDDOWN(ROUNDDOWN(ROUNDDOWN(ROUNDDOWN((能力值计算器!F6+能力值计算器!E6*2+ROUNDDOWN(D2064/4,0))*能力值计算器!C2/100+5,0)*能力值计算器!H6,0)*能力值计算器!K6,0)*能力值计算器!L6,0)*VLOOKUP(能力值计算器!J6,能力变化对照表!A:B,2,0),0)</f>
        <v>93</v>
      </c>
      <c r="I2064">
        <f>ROUNDDOWN(ROUNDDOWN(ROUNDDOWN(ROUNDDOWN(ROUNDDOWN((能力值计算器!F8+能力值计算器!E8*2+ROUNDDOWN(E2064/4,0))*能力值计算器!C2/100+5,0)*能力值计算器!H8,0)*能力值计算器!K8,0)*能力值计算器!L8,0)*VLOOKUP(能力值计算器!J8,能力变化对照表!A:B,2,0),0)</f>
        <v>-39</v>
      </c>
      <c r="J2064">
        <f t="shared" si="259"/>
        <v>0</v>
      </c>
      <c r="K2064">
        <f t="shared" si="260"/>
        <v>-5733</v>
      </c>
      <c r="L2064">
        <f t="shared" si="261"/>
        <v>7938</v>
      </c>
      <c r="M2064">
        <f t="shared" si="262"/>
        <v>225.1</v>
      </c>
      <c r="N2064">
        <f t="shared" si="263"/>
        <v>1</v>
      </c>
    </row>
    <row r="2065" spans="1:14">
      <c r="A2065">
        <f t="shared" si="256"/>
        <v>0</v>
      </c>
      <c r="B2065">
        <f t="shared" si="257"/>
        <v>0</v>
      </c>
      <c r="C2065">
        <v>16</v>
      </c>
      <c r="D2065">
        <v>184</v>
      </c>
      <c r="E2065">
        <f t="shared" si="258"/>
        <v>-999</v>
      </c>
      <c r="F2065">
        <f>能力值计算器!G2</f>
        <v>0</v>
      </c>
      <c r="G2065">
        <f>ROUNDDOWN((能力值计算器!F4+能力值计算器!E4*2+ROUNDDOWN(C2065/4,0))*能力值计算器!C2/100+10+能力值计算器!C2,0)</f>
        <v>147</v>
      </c>
      <c r="H2065">
        <f>ROUNDDOWN(ROUNDDOWN(ROUNDDOWN(ROUNDDOWN(ROUNDDOWN((能力值计算器!F6+能力值计算器!E6*2+ROUNDDOWN(D2065/4,0))*能力值计算器!C2/100+5,0)*能力值计算器!H6,0)*能力值计算器!K6,0)*能力值计算器!L6,0)*VLOOKUP(能力值计算器!J6,能力变化对照表!A:B,2,0),0)</f>
        <v>108</v>
      </c>
      <c r="I2065">
        <f>ROUNDDOWN(ROUNDDOWN(ROUNDDOWN(ROUNDDOWN(ROUNDDOWN((能力值计算器!F8+能力值计算器!E8*2+ROUNDDOWN(E2065/4,0))*能力值计算器!C2/100+5,0)*能力值计算器!H8,0)*能力值计算器!K8,0)*能力值计算器!L8,0)*VLOOKUP(能力值计算器!J8,能力变化对照表!A:B,2,0),0)</f>
        <v>-39</v>
      </c>
      <c r="J2065">
        <f t="shared" si="259"/>
        <v>0</v>
      </c>
      <c r="K2065">
        <f t="shared" si="260"/>
        <v>-5733</v>
      </c>
      <c r="L2065">
        <f t="shared" si="261"/>
        <v>10143</v>
      </c>
      <c r="M2065">
        <f t="shared" si="262"/>
        <v>225.1</v>
      </c>
      <c r="N2065">
        <f t="shared" si="263"/>
        <v>1</v>
      </c>
    </row>
    <row r="2066" spans="1:14">
      <c r="A2066">
        <f t="shared" si="256"/>
        <v>0</v>
      </c>
      <c r="B2066">
        <f t="shared" si="257"/>
        <v>0</v>
      </c>
      <c r="C2066">
        <v>16</v>
      </c>
      <c r="D2066">
        <v>56</v>
      </c>
      <c r="E2066">
        <f t="shared" si="258"/>
        <v>-999</v>
      </c>
      <c r="F2066">
        <f>能力值计算器!G2</f>
        <v>0</v>
      </c>
      <c r="G2066">
        <f>ROUNDDOWN((能力值计算器!F4+能力值计算器!E4*2+ROUNDDOWN(C2066/4,0))*能力值计算器!C2/100+10+能力值计算器!C2,0)</f>
        <v>147</v>
      </c>
      <c r="H2066">
        <f>ROUNDDOWN(ROUNDDOWN(ROUNDDOWN(ROUNDDOWN(ROUNDDOWN((能力值计算器!F6+能力值计算器!E6*2+ROUNDDOWN(D2066/4,0))*能力值计算器!C2/100+5,0)*能力值计算器!H6,0)*能力值计算器!K6,0)*能力值计算器!L6,0)*VLOOKUP(能力值计算器!J6,能力变化对照表!A:B,2,0),0)</f>
        <v>92</v>
      </c>
      <c r="I2066">
        <f>ROUNDDOWN(ROUNDDOWN(ROUNDDOWN(ROUNDDOWN(ROUNDDOWN((能力值计算器!F8+能力值计算器!E8*2+ROUNDDOWN(E2066/4,0))*能力值计算器!C2/100+5,0)*能力值计算器!H8,0)*能力值计算器!K8,0)*能力值计算器!L8,0)*VLOOKUP(能力值计算器!J8,能力变化对照表!A:B,2,0),0)</f>
        <v>-39</v>
      </c>
      <c r="J2066">
        <f t="shared" si="259"/>
        <v>0</v>
      </c>
      <c r="K2066">
        <f t="shared" si="260"/>
        <v>-5733</v>
      </c>
      <c r="L2066">
        <f t="shared" si="261"/>
        <v>7791</v>
      </c>
      <c r="M2066">
        <f t="shared" si="262"/>
        <v>225.1</v>
      </c>
      <c r="N2066">
        <f t="shared" si="263"/>
        <v>1</v>
      </c>
    </row>
    <row r="2067" spans="1:14">
      <c r="A2067">
        <f t="shared" si="256"/>
        <v>0</v>
      </c>
      <c r="B2067">
        <f t="shared" si="257"/>
        <v>0</v>
      </c>
      <c r="C2067">
        <v>16</v>
      </c>
      <c r="D2067">
        <v>192</v>
      </c>
      <c r="E2067">
        <f t="shared" si="258"/>
        <v>-999</v>
      </c>
      <c r="F2067">
        <f>能力值计算器!G2</f>
        <v>0</v>
      </c>
      <c r="G2067">
        <f>ROUNDDOWN((能力值计算器!F4+能力值计算器!E4*2+ROUNDDOWN(C2067/4,0))*能力值计算器!C2/100+10+能力值计算器!C2,0)</f>
        <v>147</v>
      </c>
      <c r="H2067">
        <f>ROUNDDOWN(ROUNDDOWN(ROUNDDOWN(ROUNDDOWN(ROUNDDOWN((能力值计算器!F6+能力值计算器!E6*2+ROUNDDOWN(D2067/4,0))*能力值计算器!C2/100+5,0)*能力值计算器!H6,0)*能力值计算器!K6,0)*能力值计算器!L6,0)*VLOOKUP(能力值计算器!J6,能力变化对照表!A:B,2,0),0)</f>
        <v>109</v>
      </c>
      <c r="I2067">
        <f>ROUNDDOWN(ROUNDDOWN(ROUNDDOWN(ROUNDDOWN(ROUNDDOWN((能力值计算器!F8+能力值计算器!E8*2+ROUNDDOWN(E2067/4,0))*能力值计算器!C2/100+5,0)*能力值计算器!H8,0)*能力值计算器!K8,0)*能力值计算器!L8,0)*VLOOKUP(能力值计算器!J8,能力变化对照表!A:B,2,0),0)</f>
        <v>-39</v>
      </c>
      <c r="J2067">
        <f t="shared" si="259"/>
        <v>0</v>
      </c>
      <c r="K2067">
        <f t="shared" si="260"/>
        <v>-5733</v>
      </c>
      <c r="L2067">
        <f t="shared" si="261"/>
        <v>10290</v>
      </c>
      <c r="M2067">
        <f t="shared" si="262"/>
        <v>225.1</v>
      </c>
      <c r="N2067">
        <f t="shared" si="263"/>
        <v>1</v>
      </c>
    </row>
    <row r="2068" spans="1:14">
      <c r="A2068">
        <f t="shared" si="256"/>
        <v>0</v>
      </c>
      <c r="B2068">
        <f t="shared" si="257"/>
        <v>0</v>
      </c>
      <c r="C2068">
        <v>16</v>
      </c>
      <c r="D2068">
        <v>48</v>
      </c>
      <c r="E2068">
        <f t="shared" si="258"/>
        <v>-999</v>
      </c>
      <c r="F2068">
        <f>能力值计算器!G2</f>
        <v>0</v>
      </c>
      <c r="G2068">
        <f>ROUNDDOWN((能力值计算器!F4+能力值计算器!E4*2+ROUNDDOWN(C2068/4,0))*能力值计算器!C2/100+10+能力值计算器!C2,0)</f>
        <v>147</v>
      </c>
      <c r="H2068">
        <f>ROUNDDOWN(ROUNDDOWN(ROUNDDOWN(ROUNDDOWN(ROUNDDOWN((能力值计算器!F6+能力值计算器!E6*2+ROUNDDOWN(D2068/4,0))*能力值计算器!C2/100+5,0)*能力值计算器!H6,0)*能力值计算器!K6,0)*能力值计算器!L6,0)*VLOOKUP(能力值计算器!J6,能力变化对照表!A:B,2,0),0)</f>
        <v>91</v>
      </c>
      <c r="I2068">
        <f>ROUNDDOWN(ROUNDDOWN(ROUNDDOWN(ROUNDDOWN(ROUNDDOWN((能力值计算器!F8+能力值计算器!E8*2+ROUNDDOWN(E2068/4,0))*能力值计算器!C2/100+5,0)*能力值计算器!H8,0)*能力值计算器!K8,0)*能力值计算器!L8,0)*VLOOKUP(能力值计算器!J8,能力变化对照表!A:B,2,0),0)</f>
        <v>-39</v>
      </c>
      <c r="J2068">
        <f t="shared" si="259"/>
        <v>0</v>
      </c>
      <c r="K2068">
        <f t="shared" si="260"/>
        <v>-5733</v>
      </c>
      <c r="L2068">
        <f t="shared" si="261"/>
        <v>7644</v>
      </c>
      <c r="M2068">
        <f t="shared" si="262"/>
        <v>225.1</v>
      </c>
      <c r="N2068">
        <f t="shared" si="263"/>
        <v>1</v>
      </c>
    </row>
    <row r="2069" spans="1:14">
      <c r="A2069">
        <f t="shared" si="256"/>
        <v>0</v>
      </c>
      <c r="B2069">
        <f t="shared" si="257"/>
        <v>0</v>
      </c>
      <c r="C2069">
        <v>16</v>
      </c>
      <c r="D2069">
        <v>200</v>
      </c>
      <c r="E2069">
        <f t="shared" si="258"/>
        <v>-999</v>
      </c>
      <c r="F2069">
        <f>能力值计算器!G2</f>
        <v>0</v>
      </c>
      <c r="G2069">
        <f>ROUNDDOWN((能力值计算器!F4+能力值计算器!E4*2+ROUNDDOWN(C2069/4,0))*能力值计算器!C2/100+10+能力值计算器!C2,0)</f>
        <v>147</v>
      </c>
      <c r="H2069">
        <f>ROUNDDOWN(ROUNDDOWN(ROUNDDOWN(ROUNDDOWN(ROUNDDOWN((能力值计算器!F6+能力值计算器!E6*2+ROUNDDOWN(D2069/4,0))*能力值计算器!C2/100+5,0)*能力值计算器!H6,0)*能力值计算器!K6,0)*能力值计算器!L6,0)*VLOOKUP(能力值计算器!J6,能力变化对照表!A:B,2,0),0)</f>
        <v>110</v>
      </c>
      <c r="I2069">
        <f>ROUNDDOWN(ROUNDDOWN(ROUNDDOWN(ROUNDDOWN(ROUNDDOWN((能力值计算器!F8+能力值计算器!E8*2+ROUNDDOWN(E2069/4,0))*能力值计算器!C2/100+5,0)*能力值计算器!H8,0)*能力值计算器!K8,0)*能力值计算器!L8,0)*VLOOKUP(能力值计算器!J8,能力变化对照表!A:B,2,0),0)</f>
        <v>-39</v>
      </c>
      <c r="J2069">
        <f t="shared" si="259"/>
        <v>0</v>
      </c>
      <c r="K2069">
        <f t="shared" si="260"/>
        <v>-5733</v>
      </c>
      <c r="L2069">
        <f t="shared" si="261"/>
        <v>10437</v>
      </c>
      <c r="M2069">
        <f t="shared" si="262"/>
        <v>225.1</v>
      </c>
      <c r="N2069">
        <f t="shared" si="263"/>
        <v>1</v>
      </c>
    </row>
    <row r="2070" spans="1:14">
      <c r="A2070">
        <f t="shared" si="256"/>
        <v>0</v>
      </c>
      <c r="B2070">
        <f t="shared" si="257"/>
        <v>0</v>
      </c>
      <c r="C2070">
        <v>16</v>
      </c>
      <c r="D2070">
        <v>40</v>
      </c>
      <c r="E2070">
        <f t="shared" si="258"/>
        <v>-999</v>
      </c>
      <c r="F2070">
        <f>能力值计算器!G2</f>
        <v>0</v>
      </c>
      <c r="G2070">
        <f>ROUNDDOWN((能力值计算器!F4+能力值计算器!E4*2+ROUNDDOWN(C2070/4,0))*能力值计算器!C2/100+10+能力值计算器!C2,0)</f>
        <v>147</v>
      </c>
      <c r="H2070">
        <f>ROUNDDOWN(ROUNDDOWN(ROUNDDOWN(ROUNDDOWN(ROUNDDOWN((能力值计算器!F6+能力值计算器!E6*2+ROUNDDOWN(D2070/4,0))*能力值计算器!C2/100+5,0)*能力值计算器!H6,0)*能力值计算器!K6,0)*能力值计算器!L6,0)*VLOOKUP(能力值计算器!J6,能力变化对照表!A:B,2,0),0)</f>
        <v>90</v>
      </c>
      <c r="I2070">
        <f>ROUNDDOWN(ROUNDDOWN(ROUNDDOWN(ROUNDDOWN(ROUNDDOWN((能力值计算器!F8+能力值计算器!E8*2+ROUNDDOWN(E2070/4,0))*能力值计算器!C2/100+5,0)*能力值计算器!H8,0)*能力值计算器!K8,0)*能力值计算器!L8,0)*VLOOKUP(能力值计算器!J8,能力变化对照表!A:B,2,0),0)</f>
        <v>-39</v>
      </c>
      <c r="J2070">
        <f t="shared" si="259"/>
        <v>0</v>
      </c>
      <c r="K2070">
        <f t="shared" si="260"/>
        <v>-5733</v>
      </c>
      <c r="L2070">
        <f t="shared" si="261"/>
        <v>7497</v>
      </c>
      <c r="M2070">
        <f t="shared" si="262"/>
        <v>225.1</v>
      </c>
      <c r="N2070">
        <f t="shared" si="263"/>
        <v>1</v>
      </c>
    </row>
    <row r="2071" spans="1:14">
      <c r="A2071">
        <f t="shared" si="256"/>
        <v>0</v>
      </c>
      <c r="B2071">
        <f t="shared" si="257"/>
        <v>0</v>
      </c>
      <c r="C2071">
        <v>16</v>
      </c>
      <c r="D2071">
        <v>208</v>
      </c>
      <c r="E2071">
        <f t="shared" si="258"/>
        <v>-999</v>
      </c>
      <c r="F2071">
        <f>能力值计算器!G2</f>
        <v>0</v>
      </c>
      <c r="G2071">
        <f>ROUNDDOWN((能力值计算器!F4+能力值计算器!E4*2+ROUNDDOWN(C2071/4,0))*能力值计算器!C2/100+10+能力值计算器!C2,0)</f>
        <v>147</v>
      </c>
      <c r="H2071">
        <f>ROUNDDOWN(ROUNDDOWN(ROUNDDOWN(ROUNDDOWN(ROUNDDOWN((能力值计算器!F6+能力值计算器!E6*2+ROUNDDOWN(D2071/4,0))*能力值计算器!C2/100+5,0)*能力值计算器!H6,0)*能力值计算器!K6,0)*能力值计算器!L6,0)*VLOOKUP(能力值计算器!J6,能力变化对照表!A:B,2,0),0)</f>
        <v>111</v>
      </c>
      <c r="I2071">
        <f>ROUNDDOWN(ROUNDDOWN(ROUNDDOWN(ROUNDDOWN(ROUNDDOWN((能力值计算器!F8+能力值计算器!E8*2+ROUNDDOWN(E2071/4,0))*能力值计算器!C2/100+5,0)*能力值计算器!H8,0)*能力值计算器!K8,0)*能力值计算器!L8,0)*VLOOKUP(能力值计算器!J8,能力变化对照表!A:B,2,0),0)</f>
        <v>-39</v>
      </c>
      <c r="J2071">
        <f t="shared" si="259"/>
        <v>0</v>
      </c>
      <c r="K2071">
        <f t="shared" si="260"/>
        <v>-5733</v>
      </c>
      <c r="L2071">
        <f t="shared" si="261"/>
        <v>10584</v>
      </c>
      <c r="M2071">
        <f t="shared" si="262"/>
        <v>225.1</v>
      </c>
      <c r="N2071">
        <f t="shared" si="263"/>
        <v>1</v>
      </c>
    </row>
    <row r="2072" spans="1:14">
      <c r="A2072">
        <f t="shared" si="256"/>
        <v>0</v>
      </c>
      <c r="B2072">
        <f t="shared" si="257"/>
        <v>0</v>
      </c>
      <c r="C2072">
        <v>16</v>
      </c>
      <c r="D2072">
        <v>32</v>
      </c>
      <c r="E2072">
        <f t="shared" si="258"/>
        <v>-999</v>
      </c>
      <c r="F2072">
        <f>能力值计算器!G2</f>
        <v>0</v>
      </c>
      <c r="G2072">
        <f>ROUNDDOWN((能力值计算器!F4+能力值计算器!E4*2+ROUNDDOWN(C2072/4,0))*能力值计算器!C2/100+10+能力值计算器!C2,0)</f>
        <v>147</v>
      </c>
      <c r="H2072">
        <f>ROUNDDOWN(ROUNDDOWN(ROUNDDOWN(ROUNDDOWN(ROUNDDOWN((能力值计算器!F6+能力值计算器!E6*2+ROUNDDOWN(D2072/4,0))*能力值计算器!C2/100+5,0)*能力值计算器!H6,0)*能力值计算器!K6,0)*能力值计算器!L6,0)*VLOOKUP(能力值计算器!J6,能力变化对照表!A:B,2,0),0)</f>
        <v>89</v>
      </c>
      <c r="I2072">
        <f>ROUNDDOWN(ROUNDDOWN(ROUNDDOWN(ROUNDDOWN(ROUNDDOWN((能力值计算器!F8+能力值计算器!E8*2+ROUNDDOWN(E2072/4,0))*能力值计算器!C2/100+5,0)*能力值计算器!H8,0)*能力值计算器!K8,0)*能力值计算器!L8,0)*VLOOKUP(能力值计算器!J8,能力变化对照表!A:B,2,0),0)</f>
        <v>-39</v>
      </c>
      <c r="J2072">
        <f t="shared" si="259"/>
        <v>0</v>
      </c>
      <c r="K2072">
        <f t="shared" si="260"/>
        <v>-5733</v>
      </c>
      <c r="L2072">
        <f t="shared" si="261"/>
        <v>7350</v>
      </c>
      <c r="M2072">
        <f t="shared" si="262"/>
        <v>225.1</v>
      </c>
      <c r="N2072">
        <f t="shared" si="263"/>
        <v>1</v>
      </c>
    </row>
    <row r="2073" spans="1:14">
      <c r="A2073">
        <f t="shared" si="256"/>
        <v>0</v>
      </c>
      <c r="B2073">
        <f t="shared" si="257"/>
        <v>0</v>
      </c>
      <c r="C2073">
        <v>16</v>
      </c>
      <c r="D2073">
        <v>216</v>
      </c>
      <c r="E2073">
        <f t="shared" si="258"/>
        <v>-999</v>
      </c>
      <c r="F2073">
        <f>能力值计算器!G2</f>
        <v>0</v>
      </c>
      <c r="G2073">
        <f>ROUNDDOWN((能力值计算器!F4+能力值计算器!E4*2+ROUNDDOWN(C2073/4,0))*能力值计算器!C2/100+10+能力值计算器!C2,0)</f>
        <v>147</v>
      </c>
      <c r="H2073">
        <f>ROUNDDOWN(ROUNDDOWN(ROUNDDOWN(ROUNDDOWN(ROUNDDOWN((能力值计算器!F6+能力值计算器!E6*2+ROUNDDOWN(D2073/4,0))*能力值计算器!C2/100+5,0)*能力值计算器!H6,0)*能力值计算器!K6,0)*能力值计算器!L6,0)*VLOOKUP(能力值计算器!J6,能力变化对照表!A:B,2,0),0)</f>
        <v>112</v>
      </c>
      <c r="I2073">
        <f>ROUNDDOWN(ROUNDDOWN(ROUNDDOWN(ROUNDDOWN(ROUNDDOWN((能力值计算器!F8+能力值计算器!E8*2+ROUNDDOWN(E2073/4,0))*能力值计算器!C2/100+5,0)*能力值计算器!H8,0)*能力值计算器!K8,0)*能力值计算器!L8,0)*VLOOKUP(能力值计算器!J8,能力变化对照表!A:B,2,0),0)</f>
        <v>-39</v>
      </c>
      <c r="J2073">
        <f t="shared" si="259"/>
        <v>0</v>
      </c>
      <c r="K2073">
        <f t="shared" si="260"/>
        <v>-5733</v>
      </c>
      <c r="L2073">
        <f t="shared" si="261"/>
        <v>10731</v>
      </c>
      <c r="M2073">
        <f t="shared" si="262"/>
        <v>225.1</v>
      </c>
      <c r="N2073">
        <f t="shared" si="263"/>
        <v>1</v>
      </c>
    </row>
    <row r="2074" spans="1:14">
      <c r="A2074">
        <f t="shared" si="256"/>
        <v>0</v>
      </c>
      <c r="B2074">
        <f t="shared" si="257"/>
        <v>0</v>
      </c>
      <c r="C2074">
        <v>16</v>
      </c>
      <c r="D2074">
        <v>24</v>
      </c>
      <c r="E2074">
        <f t="shared" si="258"/>
        <v>-999</v>
      </c>
      <c r="F2074">
        <f>能力值计算器!G2</f>
        <v>0</v>
      </c>
      <c r="G2074">
        <f>ROUNDDOWN((能力值计算器!F4+能力值计算器!E4*2+ROUNDDOWN(C2074/4,0))*能力值计算器!C2/100+10+能力值计算器!C2,0)</f>
        <v>147</v>
      </c>
      <c r="H2074">
        <f>ROUNDDOWN(ROUNDDOWN(ROUNDDOWN(ROUNDDOWN(ROUNDDOWN((能力值计算器!F6+能力值计算器!E6*2+ROUNDDOWN(D2074/4,0))*能力值计算器!C2/100+5,0)*能力值计算器!H6,0)*能力值计算器!K6,0)*能力值计算器!L6,0)*VLOOKUP(能力值计算器!J6,能力变化对照表!A:B,2,0),0)</f>
        <v>88</v>
      </c>
      <c r="I2074">
        <f>ROUNDDOWN(ROUNDDOWN(ROUNDDOWN(ROUNDDOWN(ROUNDDOWN((能力值计算器!F8+能力值计算器!E8*2+ROUNDDOWN(E2074/4,0))*能力值计算器!C2/100+5,0)*能力值计算器!H8,0)*能力值计算器!K8,0)*能力值计算器!L8,0)*VLOOKUP(能力值计算器!J8,能力变化对照表!A:B,2,0),0)</f>
        <v>-39</v>
      </c>
      <c r="J2074">
        <f t="shared" si="259"/>
        <v>0</v>
      </c>
      <c r="K2074">
        <f t="shared" si="260"/>
        <v>-5733</v>
      </c>
      <c r="L2074">
        <f t="shared" si="261"/>
        <v>7203</v>
      </c>
      <c r="M2074">
        <f t="shared" si="262"/>
        <v>225.1</v>
      </c>
      <c r="N2074">
        <f t="shared" si="263"/>
        <v>1</v>
      </c>
    </row>
    <row r="2075" spans="1:14">
      <c r="A2075">
        <f t="shared" si="256"/>
        <v>0</v>
      </c>
      <c r="B2075">
        <f t="shared" si="257"/>
        <v>0</v>
      </c>
      <c r="C2075">
        <v>16</v>
      </c>
      <c r="D2075">
        <v>224</v>
      </c>
      <c r="E2075">
        <f t="shared" si="258"/>
        <v>-999</v>
      </c>
      <c r="F2075">
        <f>能力值计算器!G2</f>
        <v>0</v>
      </c>
      <c r="G2075">
        <f>ROUNDDOWN((能力值计算器!F4+能力值计算器!E4*2+ROUNDDOWN(C2075/4,0))*能力值计算器!C2/100+10+能力值计算器!C2,0)</f>
        <v>147</v>
      </c>
      <c r="H2075">
        <f>ROUNDDOWN(ROUNDDOWN(ROUNDDOWN(ROUNDDOWN(ROUNDDOWN((能力值计算器!F6+能力值计算器!E6*2+ROUNDDOWN(D2075/4,0))*能力值计算器!C2/100+5,0)*能力值计算器!H6,0)*能力值计算器!K6,0)*能力值计算器!L6,0)*VLOOKUP(能力值计算器!J6,能力变化对照表!A:B,2,0),0)</f>
        <v>113</v>
      </c>
      <c r="I2075">
        <f>ROUNDDOWN(ROUNDDOWN(ROUNDDOWN(ROUNDDOWN(ROUNDDOWN((能力值计算器!F8+能力值计算器!E8*2+ROUNDDOWN(E2075/4,0))*能力值计算器!C2/100+5,0)*能力值计算器!H8,0)*能力值计算器!K8,0)*能力值计算器!L8,0)*VLOOKUP(能力值计算器!J8,能力变化对照表!A:B,2,0),0)</f>
        <v>-39</v>
      </c>
      <c r="J2075">
        <f t="shared" si="259"/>
        <v>0</v>
      </c>
      <c r="K2075">
        <f t="shared" si="260"/>
        <v>-5733</v>
      </c>
      <c r="L2075">
        <f t="shared" si="261"/>
        <v>10878</v>
      </c>
      <c r="M2075">
        <f t="shared" si="262"/>
        <v>225.1</v>
      </c>
      <c r="N2075">
        <f t="shared" si="263"/>
        <v>1</v>
      </c>
    </row>
    <row r="2076" spans="1:14">
      <c r="A2076">
        <f t="shared" si="256"/>
        <v>0</v>
      </c>
      <c r="B2076">
        <f t="shared" si="257"/>
        <v>0</v>
      </c>
      <c r="C2076">
        <v>16</v>
      </c>
      <c r="D2076">
        <v>16</v>
      </c>
      <c r="E2076">
        <f t="shared" si="258"/>
        <v>-999</v>
      </c>
      <c r="F2076">
        <f>能力值计算器!G2</f>
        <v>0</v>
      </c>
      <c r="G2076">
        <f>ROUNDDOWN((能力值计算器!F4+能力值计算器!E4*2+ROUNDDOWN(C2076/4,0))*能力值计算器!C2/100+10+能力值计算器!C2,0)</f>
        <v>147</v>
      </c>
      <c r="H2076">
        <f>ROUNDDOWN(ROUNDDOWN(ROUNDDOWN(ROUNDDOWN(ROUNDDOWN((能力值计算器!F6+能力值计算器!E6*2+ROUNDDOWN(D2076/4,0))*能力值计算器!C2/100+5,0)*能力值计算器!H6,0)*能力值计算器!K6,0)*能力值计算器!L6,0)*VLOOKUP(能力值计算器!J6,能力变化对照表!A:B,2,0),0)</f>
        <v>87</v>
      </c>
      <c r="I2076">
        <f>ROUNDDOWN(ROUNDDOWN(ROUNDDOWN(ROUNDDOWN(ROUNDDOWN((能力值计算器!F8+能力值计算器!E8*2+ROUNDDOWN(E2076/4,0))*能力值计算器!C2/100+5,0)*能力值计算器!H8,0)*能力值计算器!K8,0)*能力值计算器!L8,0)*VLOOKUP(能力值计算器!J8,能力变化对照表!A:B,2,0),0)</f>
        <v>-39</v>
      </c>
      <c r="J2076">
        <f t="shared" si="259"/>
        <v>0</v>
      </c>
      <c r="K2076">
        <f t="shared" si="260"/>
        <v>-5733</v>
      </c>
      <c r="L2076">
        <f t="shared" si="261"/>
        <v>7056</v>
      </c>
      <c r="M2076">
        <f t="shared" si="262"/>
        <v>225.1</v>
      </c>
      <c r="N2076">
        <f t="shared" si="263"/>
        <v>1</v>
      </c>
    </row>
    <row r="2077" spans="1:14">
      <c r="A2077">
        <f t="shared" si="256"/>
        <v>0</v>
      </c>
      <c r="B2077">
        <f t="shared" si="257"/>
        <v>0</v>
      </c>
      <c r="C2077">
        <v>16</v>
      </c>
      <c r="D2077">
        <v>232</v>
      </c>
      <c r="E2077">
        <f t="shared" si="258"/>
        <v>-999</v>
      </c>
      <c r="F2077">
        <f>能力值计算器!G2</f>
        <v>0</v>
      </c>
      <c r="G2077">
        <f>ROUNDDOWN((能力值计算器!F4+能力值计算器!E4*2+ROUNDDOWN(C2077/4,0))*能力值计算器!C2/100+10+能力值计算器!C2,0)</f>
        <v>147</v>
      </c>
      <c r="H2077">
        <f>ROUNDDOWN(ROUNDDOWN(ROUNDDOWN(ROUNDDOWN(ROUNDDOWN((能力值计算器!F6+能力值计算器!E6*2+ROUNDDOWN(D2077/4,0))*能力值计算器!C2/100+5,0)*能力值计算器!H6,0)*能力值计算器!K6,0)*能力值计算器!L6,0)*VLOOKUP(能力值计算器!J6,能力变化对照表!A:B,2,0),0)</f>
        <v>114</v>
      </c>
      <c r="I2077">
        <f>ROUNDDOWN(ROUNDDOWN(ROUNDDOWN(ROUNDDOWN(ROUNDDOWN((能力值计算器!F8+能力值计算器!E8*2+ROUNDDOWN(E2077/4,0))*能力值计算器!C2/100+5,0)*能力值计算器!H8,0)*能力值计算器!K8,0)*能力值计算器!L8,0)*VLOOKUP(能力值计算器!J8,能力变化对照表!A:B,2,0),0)</f>
        <v>-39</v>
      </c>
      <c r="J2077">
        <f t="shared" si="259"/>
        <v>0</v>
      </c>
      <c r="K2077">
        <f t="shared" si="260"/>
        <v>-5733</v>
      </c>
      <c r="L2077">
        <f t="shared" si="261"/>
        <v>11025</v>
      </c>
      <c r="M2077">
        <f t="shared" si="262"/>
        <v>225.1</v>
      </c>
      <c r="N2077">
        <f t="shared" si="263"/>
        <v>1</v>
      </c>
    </row>
    <row r="2078" spans="1:14">
      <c r="A2078">
        <f t="shared" si="256"/>
        <v>0</v>
      </c>
      <c r="B2078">
        <f t="shared" si="257"/>
        <v>0</v>
      </c>
      <c r="C2078">
        <v>16</v>
      </c>
      <c r="D2078">
        <v>8</v>
      </c>
      <c r="E2078">
        <f t="shared" si="258"/>
        <v>-999</v>
      </c>
      <c r="F2078">
        <f>能力值计算器!G2</f>
        <v>0</v>
      </c>
      <c r="G2078">
        <f>ROUNDDOWN((能力值计算器!F4+能力值计算器!E4*2+ROUNDDOWN(C2078/4,0))*能力值计算器!C2/100+10+能力值计算器!C2,0)</f>
        <v>147</v>
      </c>
      <c r="H2078">
        <f>ROUNDDOWN(ROUNDDOWN(ROUNDDOWN(ROUNDDOWN(ROUNDDOWN((能力值计算器!F6+能力值计算器!E6*2+ROUNDDOWN(D2078/4,0))*能力值计算器!C2/100+5,0)*能力值计算器!H6,0)*能力值计算器!K6,0)*能力值计算器!L6,0)*VLOOKUP(能力值计算器!J6,能力变化对照表!A:B,2,0),0)</f>
        <v>86</v>
      </c>
      <c r="I2078">
        <f>ROUNDDOWN(ROUNDDOWN(ROUNDDOWN(ROUNDDOWN(ROUNDDOWN((能力值计算器!F8+能力值计算器!E8*2+ROUNDDOWN(E2078/4,0))*能力值计算器!C2/100+5,0)*能力值计算器!H8,0)*能力值计算器!K8,0)*能力值计算器!L8,0)*VLOOKUP(能力值计算器!J8,能力变化对照表!A:B,2,0),0)</f>
        <v>-39</v>
      </c>
      <c r="J2078">
        <f t="shared" si="259"/>
        <v>0</v>
      </c>
      <c r="K2078">
        <f t="shared" si="260"/>
        <v>-5733</v>
      </c>
      <c r="L2078">
        <f t="shared" si="261"/>
        <v>6909</v>
      </c>
      <c r="M2078">
        <f t="shared" si="262"/>
        <v>225.1</v>
      </c>
      <c r="N2078">
        <f t="shared" si="263"/>
        <v>1</v>
      </c>
    </row>
    <row r="2079" spans="1:14">
      <c r="A2079">
        <f t="shared" si="256"/>
        <v>0</v>
      </c>
      <c r="B2079">
        <f t="shared" si="257"/>
        <v>0</v>
      </c>
      <c r="C2079">
        <v>16</v>
      </c>
      <c r="D2079">
        <v>0</v>
      </c>
      <c r="E2079">
        <f t="shared" si="258"/>
        <v>-999</v>
      </c>
      <c r="F2079">
        <f>能力值计算器!G2</f>
        <v>0</v>
      </c>
      <c r="G2079">
        <f>ROUNDDOWN((能力值计算器!F4+能力值计算器!E4*2+ROUNDDOWN(C2079/4,0))*能力值计算器!C2/100+10+能力值计算器!C2,0)</f>
        <v>147</v>
      </c>
      <c r="H2079">
        <f>ROUNDDOWN(ROUNDDOWN(ROUNDDOWN(ROUNDDOWN(ROUNDDOWN((能力值计算器!F6+能力值计算器!E6*2+ROUNDDOWN(D2079/4,0))*能力值计算器!C2/100+5,0)*能力值计算器!H6,0)*能力值计算器!K6,0)*能力值计算器!L6,0)*VLOOKUP(能力值计算器!J6,能力变化对照表!A:B,2,0),0)</f>
        <v>85</v>
      </c>
      <c r="I2079">
        <f>ROUNDDOWN(ROUNDDOWN(ROUNDDOWN(ROUNDDOWN(ROUNDDOWN((能力值计算器!F8+能力值计算器!E8*2+ROUNDDOWN(E2079/4,0))*能力值计算器!C2/100+5,0)*能力值计算器!H8,0)*能力值计算器!K8,0)*能力值计算器!L8,0)*VLOOKUP(能力值计算器!J8,能力变化对照表!A:B,2,0),0)</f>
        <v>-39</v>
      </c>
      <c r="J2079">
        <f t="shared" si="259"/>
        <v>0</v>
      </c>
      <c r="K2079">
        <f t="shared" si="260"/>
        <v>-5733</v>
      </c>
      <c r="L2079">
        <f t="shared" si="261"/>
        <v>6762</v>
      </c>
      <c r="M2079">
        <f t="shared" si="262"/>
        <v>225.1</v>
      </c>
      <c r="N2079">
        <f t="shared" si="263"/>
        <v>1</v>
      </c>
    </row>
    <row r="2080" spans="1:14">
      <c r="A2080">
        <f t="shared" si="256"/>
        <v>0</v>
      </c>
      <c r="B2080">
        <f t="shared" si="257"/>
        <v>0</v>
      </c>
      <c r="C2080">
        <v>16</v>
      </c>
      <c r="D2080">
        <v>240</v>
      </c>
      <c r="E2080">
        <f t="shared" si="258"/>
        <v>-999</v>
      </c>
      <c r="F2080">
        <f>能力值计算器!G2</f>
        <v>0</v>
      </c>
      <c r="G2080">
        <f>ROUNDDOWN((能力值计算器!F4+能力值计算器!E4*2+ROUNDDOWN(C2080/4,0))*能力值计算器!C2/100+10+能力值计算器!C2,0)</f>
        <v>147</v>
      </c>
      <c r="H2080">
        <f>ROUNDDOWN(ROUNDDOWN(ROUNDDOWN(ROUNDDOWN(ROUNDDOWN((能力值计算器!F6+能力值计算器!E6*2+ROUNDDOWN(D2080/4,0))*能力值计算器!C2/100+5,0)*能力值计算器!H6,0)*能力值计算器!K6,0)*能力值计算器!L6,0)*VLOOKUP(能力值计算器!J6,能力变化对照表!A:B,2,0),0)</f>
        <v>115</v>
      </c>
      <c r="I2080">
        <f>ROUNDDOWN(ROUNDDOWN(ROUNDDOWN(ROUNDDOWN(ROUNDDOWN((能力值计算器!F8+能力值计算器!E8*2+ROUNDDOWN(E2080/4,0))*能力值计算器!C2/100+5,0)*能力值计算器!H8,0)*能力值计算器!K8,0)*能力值计算器!L8,0)*VLOOKUP(能力值计算器!J8,能力变化对照表!A:B,2,0),0)</f>
        <v>-39</v>
      </c>
      <c r="J2080">
        <f t="shared" si="259"/>
        <v>0</v>
      </c>
      <c r="K2080">
        <f t="shared" si="260"/>
        <v>-5733</v>
      </c>
      <c r="L2080">
        <f t="shared" si="261"/>
        <v>11172</v>
      </c>
      <c r="M2080">
        <f t="shared" si="262"/>
        <v>225.1</v>
      </c>
      <c r="N2080">
        <f t="shared" si="263"/>
        <v>1</v>
      </c>
    </row>
    <row r="2081" spans="1:14">
      <c r="A2081">
        <f t="shared" si="256"/>
        <v>0</v>
      </c>
      <c r="B2081">
        <f t="shared" si="257"/>
        <v>0</v>
      </c>
      <c r="C2081">
        <v>8</v>
      </c>
      <c r="D2081">
        <v>128</v>
      </c>
      <c r="E2081">
        <f t="shared" si="258"/>
        <v>-999</v>
      </c>
      <c r="F2081">
        <f>能力值计算器!G2</f>
        <v>0</v>
      </c>
      <c r="G2081">
        <f>ROUNDDOWN((能力值计算器!F4+能力值计算器!E4*2+ROUNDDOWN(C2081/4,0))*能力值计算器!C2/100+10+能力值计算器!C2,0)</f>
        <v>146</v>
      </c>
      <c r="H2081">
        <f>ROUNDDOWN(ROUNDDOWN(ROUNDDOWN(ROUNDDOWN(ROUNDDOWN((能力值计算器!F6+能力值计算器!E6*2+ROUNDDOWN(D2081/4,0))*能力值计算器!C2/100+5,0)*能力值计算器!H6,0)*能力值计算器!K6,0)*能力值计算器!L6,0)*VLOOKUP(能力值计算器!J6,能力变化对照表!A:B,2,0),0)</f>
        <v>101</v>
      </c>
      <c r="I2081">
        <f>ROUNDDOWN(ROUNDDOWN(ROUNDDOWN(ROUNDDOWN(ROUNDDOWN((能力值计算器!F8+能力值计算器!E8*2+ROUNDDOWN(E2081/4,0))*能力值计算器!C2/100+5,0)*能力值计算器!H8,0)*能力值计算器!K8,0)*能力值计算器!L8,0)*VLOOKUP(能力值计算器!J8,能力变化对照表!A:B,2,0),0)</f>
        <v>-39</v>
      </c>
      <c r="J2081">
        <f t="shared" si="259"/>
        <v>0</v>
      </c>
      <c r="K2081">
        <f t="shared" si="260"/>
        <v>-5694</v>
      </c>
      <c r="L2081">
        <f t="shared" si="261"/>
        <v>9052</v>
      </c>
      <c r="M2081">
        <f t="shared" si="262"/>
        <v>224.1</v>
      </c>
      <c r="N2081">
        <f t="shared" si="263"/>
        <v>1</v>
      </c>
    </row>
    <row r="2082" spans="1:14">
      <c r="A2082">
        <f t="shared" si="256"/>
        <v>0</v>
      </c>
      <c r="B2082">
        <f t="shared" si="257"/>
        <v>0</v>
      </c>
      <c r="C2082">
        <v>8</v>
      </c>
      <c r="D2082">
        <v>120</v>
      </c>
      <c r="E2082">
        <f t="shared" si="258"/>
        <v>-999</v>
      </c>
      <c r="F2082">
        <f>能力值计算器!G2</f>
        <v>0</v>
      </c>
      <c r="G2082">
        <f>ROUNDDOWN((能力值计算器!F4+能力值计算器!E4*2+ROUNDDOWN(C2082/4,0))*能力值计算器!C2/100+10+能力值计算器!C2,0)</f>
        <v>146</v>
      </c>
      <c r="H2082">
        <f>ROUNDDOWN(ROUNDDOWN(ROUNDDOWN(ROUNDDOWN(ROUNDDOWN((能力值计算器!F6+能力值计算器!E6*2+ROUNDDOWN(D2082/4,0))*能力值计算器!C2/100+5,0)*能力值计算器!H6,0)*能力值计算器!K6,0)*能力值计算器!L6,0)*VLOOKUP(能力值计算器!J6,能力变化对照表!A:B,2,0),0)</f>
        <v>100</v>
      </c>
      <c r="I2082">
        <f>ROUNDDOWN(ROUNDDOWN(ROUNDDOWN(ROUNDDOWN(ROUNDDOWN((能力值计算器!F8+能力值计算器!E8*2+ROUNDDOWN(E2082/4,0))*能力值计算器!C2/100+5,0)*能力值计算器!H8,0)*能力值计算器!K8,0)*能力值计算器!L8,0)*VLOOKUP(能力值计算器!J8,能力变化对照表!A:B,2,0),0)</f>
        <v>-39</v>
      </c>
      <c r="J2082">
        <f t="shared" si="259"/>
        <v>0</v>
      </c>
      <c r="K2082">
        <f t="shared" si="260"/>
        <v>-5694</v>
      </c>
      <c r="L2082">
        <f t="shared" si="261"/>
        <v>8906</v>
      </c>
      <c r="M2082">
        <f t="shared" si="262"/>
        <v>224.1</v>
      </c>
      <c r="N2082">
        <f t="shared" si="263"/>
        <v>1</v>
      </c>
    </row>
    <row r="2083" spans="1:14">
      <c r="A2083">
        <f t="shared" si="256"/>
        <v>0</v>
      </c>
      <c r="B2083">
        <f t="shared" si="257"/>
        <v>0</v>
      </c>
      <c r="C2083">
        <v>8</v>
      </c>
      <c r="D2083">
        <v>136</v>
      </c>
      <c r="E2083">
        <f t="shared" si="258"/>
        <v>-999</v>
      </c>
      <c r="F2083">
        <f>能力值计算器!G2</f>
        <v>0</v>
      </c>
      <c r="G2083">
        <f>ROUNDDOWN((能力值计算器!F4+能力值计算器!E4*2+ROUNDDOWN(C2083/4,0))*能力值计算器!C2/100+10+能力值计算器!C2,0)</f>
        <v>146</v>
      </c>
      <c r="H2083">
        <f>ROUNDDOWN(ROUNDDOWN(ROUNDDOWN(ROUNDDOWN(ROUNDDOWN((能力值计算器!F6+能力值计算器!E6*2+ROUNDDOWN(D2083/4,0))*能力值计算器!C2/100+5,0)*能力值计算器!H6,0)*能力值计算器!K6,0)*能力值计算器!L6,0)*VLOOKUP(能力值计算器!J6,能力变化对照表!A:B,2,0),0)</f>
        <v>102</v>
      </c>
      <c r="I2083">
        <f>ROUNDDOWN(ROUNDDOWN(ROUNDDOWN(ROUNDDOWN(ROUNDDOWN((能力值计算器!F8+能力值计算器!E8*2+ROUNDDOWN(E2083/4,0))*能力值计算器!C2/100+5,0)*能力值计算器!H8,0)*能力值计算器!K8,0)*能力值计算器!L8,0)*VLOOKUP(能力值计算器!J8,能力变化对照表!A:B,2,0),0)</f>
        <v>-39</v>
      </c>
      <c r="J2083">
        <f t="shared" si="259"/>
        <v>0</v>
      </c>
      <c r="K2083">
        <f t="shared" si="260"/>
        <v>-5694</v>
      </c>
      <c r="L2083">
        <f t="shared" si="261"/>
        <v>9198</v>
      </c>
      <c r="M2083">
        <f t="shared" si="262"/>
        <v>224.1</v>
      </c>
      <c r="N2083">
        <f t="shared" si="263"/>
        <v>1</v>
      </c>
    </row>
    <row r="2084" spans="1:14">
      <c r="A2084">
        <f t="shared" si="256"/>
        <v>0</v>
      </c>
      <c r="B2084">
        <f t="shared" si="257"/>
        <v>0</v>
      </c>
      <c r="C2084">
        <v>8</v>
      </c>
      <c r="D2084">
        <v>112</v>
      </c>
      <c r="E2084">
        <f t="shared" si="258"/>
        <v>-999</v>
      </c>
      <c r="F2084">
        <f>能力值计算器!G2</f>
        <v>0</v>
      </c>
      <c r="G2084">
        <f>ROUNDDOWN((能力值计算器!F4+能力值计算器!E4*2+ROUNDDOWN(C2084/4,0))*能力值计算器!C2/100+10+能力值计算器!C2,0)</f>
        <v>146</v>
      </c>
      <c r="H2084">
        <f>ROUNDDOWN(ROUNDDOWN(ROUNDDOWN(ROUNDDOWN(ROUNDDOWN((能力值计算器!F6+能力值计算器!E6*2+ROUNDDOWN(D2084/4,0))*能力值计算器!C2/100+5,0)*能力值计算器!H6,0)*能力值计算器!K6,0)*能力值计算器!L6,0)*VLOOKUP(能力值计算器!J6,能力变化对照表!A:B,2,0),0)</f>
        <v>99</v>
      </c>
      <c r="I2084">
        <f>ROUNDDOWN(ROUNDDOWN(ROUNDDOWN(ROUNDDOWN(ROUNDDOWN((能力值计算器!F8+能力值计算器!E8*2+ROUNDDOWN(E2084/4,0))*能力值计算器!C2/100+5,0)*能力值计算器!H8,0)*能力值计算器!K8,0)*能力值计算器!L8,0)*VLOOKUP(能力值计算器!J8,能力变化对照表!A:B,2,0),0)</f>
        <v>-39</v>
      </c>
      <c r="J2084">
        <f t="shared" si="259"/>
        <v>0</v>
      </c>
      <c r="K2084">
        <f t="shared" si="260"/>
        <v>-5694</v>
      </c>
      <c r="L2084">
        <f t="shared" si="261"/>
        <v>8760</v>
      </c>
      <c r="M2084">
        <f t="shared" si="262"/>
        <v>224.1</v>
      </c>
      <c r="N2084">
        <f t="shared" si="263"/>
        <v>1</v>
      </c>
    </row>
    <row r="2085" spans="1:14">
      <c r="A2085">
        <f t="shared" si="256"/>
        <v>0</v>
      </c>
      <c r="B2085">
        <f t="shared" si="257"/>
        <v>0</v>
      </c>
      <c r="C2085">
        <v>8</v>
      </c>
      <c r="D2085">
        <v>144</v>
      </c>
      <c r="E2085">
        <f t="shared" si="258"/>
        <v>-999</v>
      </c>
      <c r="F2085">
        <f>能力值计算器!G2</f>
        <v>0</v>
      </c>
      <c r="G2085">
        <f>ROUNDDOWN((能力值计算器!F4+能力值计算器!E4*2+ROUNDDOWN(C2085/4,0))*能力值计算器!C2/100+10+能力值计算器!C2,0)</f>
        <v>146</v>
      </c>
      <c r="H2085">
        <f>ROUNDDOWN(ROUNDDOWN(ROUNDDOWN(ROUNDDOWN(ROUNDDOWN((能力值计算器!F6+能力值计算器!E6*2+ROUNDDOWN(D2085/4,0))*能力值计算器!C2/100+5,0)*能力值计算器!H6,0)*能力值计算器!K6,0)*能力值计算器!L6,0)*VLOOKUP(能力值计算器!J6,能力变化对照表!A:B,2,0),0)</f>
        <v>103</v>
      </c>
      <c r="I2085">
        <f>ROUNDDOWN(ROUNDDOWN(ROUNDDOWN(ROUNDDOWN(ROUNDDOWN((能力值计算器!F8+能力值计算器!E8*2+ROUNDDOWN(E2085/4,0))*能力值计算器!C2/100+5,0)*能力值计算器!H8,0)*能力值计算器!K8,0)*能力值计算器!L8,0)*VLOOKUP(能力值计算器!J8,能力变化对照表!A:B,2,0),0)</f>
        <v>-39</v>
      </c>
      <c r="J2085">
        <f t="shared" si="259"/>
        <v>0</v>
      </c>
      <c r="K2085">
        <f t="shared" si="260"/>
        <v>-5694</v>
      </c>
      <c r="L2085">
        <f t="shared" si="261"/>
        <v>9344</v>
      </c>
      <c r="M2085">
        <f t="shared" si="262"/>
        <v>224.1</v>
      </c>
      <c r="N2085">
        <f t="shared" si="263"/>
        <v>1</v>
      </c>
    </row>
    <row r="2086" spans="1:14">
      <c r="A2086">
        <f t="shared" si="256"/>
        <v>0</v>
      </c>
      <c r="B2086">
        <f t="shared" si="257"/>
        <v>0</v>
      </c>
      <c r="C2086">
        <v>8</v>
      </c>
      <c r="D2086">
        <v>104</v>
      </c>
      <c r="E2086">
        <f t="shared" si="258"/>
        <v>-999</v>
      </c>
      <c r="F2086">
        <f>能力值计算器!G2</f>
        <v>0</v>
      </c>
      <c r="G2086">
        <f>ROUNDDOWN((能力值计算器!F4+能力值计算器!E4*2+ROUNDDOWN(C2086/4,0))*能力值计算器!C2/100+10+能力值计算器!C2,0)</f>
        <v>146</v>
      </c>
      <c r="H2086">
        <f>ROUNDDOWN(ROUNDDOWN(ROUNDDOWN(ROUNDDOWN(ROUNDDOWN((能力值计算器!F6+能力值计算器!E6*2+ROUNDDOWN(D2086/4,0))*能力值计算器!C2/100+5,0)*能力值计算器!H6,0)*能力值计算器!K6,0)*能力值计算器!L6,0)*VLOOKUP(能力值计算器!J6,能力变化对照表!A:B,2,0),0)</f>
        <v>98</v>
      </c>
      <c r="I2086">
        <f>ROUNDDOWN(ROUNDDOWN(ROUNDDOWN(ROUNDDOWN(ROUNDDOWN((能力值计算器!F8+能力值计算器!E8*2+ROUNDDOWN(E2086/4,0))*能力值计算器!C2/100+5,0)*能力值计算器!H8,0)*能力值计算器!K8,0)*能力值计算器!L8,0)*VLOOKUP(能力值计算器!J8,能力变化对照表!A:B,2,0),0)</f>
        <v>-39</v>
      </c>
      <c r="J2086">
        <f t="shared" si="259"/>
        <v>0</v>
      </c>
      <c r="K2086">
        <f t="shared" si="260"/>
        <v>-5694</v>
      </c>
      <c r="L2086">
        <f t="shared" si="261"/>
        <v>8614</v>
      </c>
      <c r="M2086">
        <f t="shared" si="262"/>
        <v>224.1</v>
      </c>
      <c r="N2086">
        <f t="shared" si="263"/>
        <v>1</v>
      </c>
    </row>
    <row r="2087" spans="1:14">
      <c r="A2087">
        <f t="shared" si="256"/>
        <v>0</v>
      </c>
      <c r="B2087">
        <f t="shared" si="257"/>
        <v>0</v>
      </c>
      <c r="C2087">
        <v>8</v>
      </c>
      <c r="D2087">
        <v>152</v>
      </c>
      <c r="E2087">
        <f t="shared" si="258"/>
        <v>-999</v>
      </c>
      <c r="F2087">
        <f>能力值计算器!G2</f>
        <v>0</v>
      </c>
      <c r="G2087">
        <f>ROUNDDOWN((能力值计算器!F4+能力值计算器!E4*2+ROUNDDOWN(C2087/4,0))*能力值计算器!C2/100+10+能力值计算器!C2,0)</f>
        <v>146</v>
      </c>
      <c r="H2087">
        <f>ROUNDDOWN(ROUNDDOWN(ROUNDDOWN(ROUNDDOWN(ROUNDDOWN((能力值计算器!F6+能力值计算器!E6*2+ROUNDDOWN(D2087/4,0))*能力值计算器!C2/100+5,0)*能力值计算器!H6,0)*能力值计算器!K6,0)*能力值计算器!L6,0)*VLOOKUP(能力值计算器!J6,能力变化对照表!A:B,2,0),0)</f>
        <v>104</v>
      </c>
      <c r="I2087">
        <f>ROUNDDOWN(ROUNDDOWN(ROUNDDOWN(ROUNDDOWN(ROUNDDOWN((能力值计算器!F8+能力值计算器!E8*2+ROUNDDOWN(E2087/4,0))*能力值计算器!C2/100+5,0)*能力值计算器!H8,0)*能力值计算器!K8,0)*能力值计算器!L8,0)*VLOOKUP(能力值计算器!J8,能力变化对照表!A:B,2,0),0)</f>
        <v>-39</v>
      </c>
      <c r="J2087">
        <f t="shared" si="259"/>
        <v>0</v>
      </c>
      <c r="K2087">
        <f t="shared" si="260"/>
        <v>-5694</v>
      </c>
      <c r="L2087">
        <f t="shared" si="261"/>
        <v>9490</v>
      </c>
      <c r="M2087">
        <f t="shared" si="262"/>
        <v>224.1</v>
      </c>
      <c r="N2087">
        <f t="shared" si="263"/>
        <v>1</v>
      </c>
    </row>
    <row r="2088" spans="1:14">
      <c r="A2088">
        <f t="shared" si="256"/>
        <v>0</v>
      </c>
      <c r="B2088">
        <f t="shared" si="257"/>
        <v>0</v>
      </c>
      <c r="C2088">
        <v>8</v>
      </c>
      <c r="D2088">
        <v>96</v>
      </c>
      <c r="E2088">
        <f t="shared" si="258"/>
        <v>-999</v>
      </c>
      <c r="F2088">
        <f>能力值计算器!G2</f>
        <v>0</v>
      </c>
      <c r="G2088">
        <f>ROUNDDOWN((能力值计算器!F4+能力值计算器!E4*2+ROUNDDOWN(C2088/4,0))*能力值计算器!C2/100+10+能力值计算器!C2,0)</f>
        <v>146</v>
      </c>
      <c r="H2088">
        <f>ROUNDDOWN(ROUNDDOWN(ROUNDDOWN(ROUNDDOWN(ROUNDDOWN((能力值计算器!F6+能力值计算器!E6*2+ROUNDDOWN(D2088/4,0))*能力值计算器!C2/100+5,0)*能力值计算器!H6,0)*能力值计算器!K6,0)*能力值计算器!L6,0)*VLOOKUP(能力值计算器!J6,能力变化对照表!A:B,2,0),0)</f>
        <v>97</v>
      </c>
      <c r="I2088">
        <f>ROUNDDOWN(ROUNDDOWN(ROUNDDOWN(ROUNDDOWN(ROUNDDOWN((能力值计算器!F8+能力值计算器!E8*2+ROUNDDOWN(E2088/4,0))*能力值计算器!C2/100+5,0)*能力值计算器!H8,0)*能力值计算器!K8,0)*能力值计算器!L8,0)*VLOOKUP(能力值计算器!J8,能力变化对照表!A:B,2,0),0)</f>
        <v>-39</v>
      </c>
      <c r="J2088">
        <f t="shared" si="259"/>
        <v>0</v>
      </c>
      <c r="K2088">
        <f t="shared" si="260"/>
        <v>-5694</v>
      </c>
      <c r="L2088">
        <f t="shared" si="261"/>
        <v>8468</v>
      </c>
      <c r="M2088">
        <f t="shared" si="262"/>
        <v>224.1</v>
      </c>
      <c r="N2088">
        <f t="shared" si="263"/>
        <v>1</v>
      </c>
    </row>
    <row r="2089" spans="1:14">
      <c r="A2089">
        <f t="shared" si="256"/>
        <v>0</v>
      </c>
      <c r="B2089">
        <f t="shared" si="257"/>
        <v>0</v>
      </c>
      <c r="C2089">
        <v>8</v>
      </c>
      <c r="D2089">
        <v>160</v>
      </c>
      <c r="E2089">
        <f t="shared" si="258"/>
        <v>-999</v>
      </c>
      <c r="F2089">
        <f>能力值计算器!G2</f>
        <v>0</v>
      </c>
      <c r="G2089">
        <f>ROUNDDOWN((能力值计算器!F4+能力值计算器!E4*2+ROUNDDOWN(C2089/4,0))*能力值计算器!C2/100+10+能力值计算器!C2,0)</f>
        <v>146</v>
      </c>
      <c r="H2089">
        <f>ROUNDDOWN(ROUNDDOWN(ROUNDDOWN(ROUNDDOWN(ROUNDDOWN((能力值计算器!F6+能力值计算器!E6*2+ROUNDDOWN(D2089/4,0))*能力值计算器!C2/100+5,0)*能力值计算器!H6,0)*能力值计算器!K6,0)*能力值计算器!L6,0)*VLOOKUP(能力值计算器!J6,能力变化对照表!A:B,2,0),0)</f>
        <v>105</v>
      </c>
      <c r="I2089">
        <f>ROUNDDOWN(ROUNDDOWN(ROUNDDOWN(ROUNDDOWN(ROUNDDOWN((能力值计算器!F8+能力值计算器!E8*2+ROUNDDOWN(E2089/4,0))*能力值计算器!C2/100+5,0)*能力值计算器!H8,0)*能力值计算器!K8,0)*能力值计算器!L8,0)*VLOOKUP(能力值计算器!J8,能力变化对照表!A:B,2,0),0)</f>
        <v>-39</v>
      </c>
      <c r="J2089">
        <f t="shared" si="259"/>
        <v>0</v>
      </c>
      <c r="K2089">
        <f t="shared" si="260"/>
        <v>-5694</v>
      </c>
      <c r="L2089">
        <f t="shared" si="261"/>
        <v>9636</v>
      </c>
      <c r="M2089">
        <f t="shared" si="262"/>
        <v>224.1</v>
      </c>
      <c r="N2089">
        <f t="shared" si="263"/>
        <v>1</v>
      </c>
    </row>
    <row r="2090" spans="1:14">
      <c r="A2090">
        <f t="shared" si="256"/>
        <v>0</v>
      </c>
      <c r="B2090">
        <f t="shared" si="257"/>
        <v>0</v>
      </c>
      <c r="C2090">
        <v>8</v>
      </c>
      <c r="D2090">
        <v>88</v>
      </c>
      <c r="E2090">
        <f t="shared" si="258"/>
        <v>-999</v>
      </c>
      <c r="F2090">
        <f>能力值计算器!G2</f>
        <v>0</v>
      </c>
      <c r="G2090">
        <f>ROUNDDOWN((能力值计算器!F4+能力值计算器!E4*2+ROUNDDOWN(C2090/4,0))*能力值计算器!C2/100+10+能力值计算器!C2,0)</f>
        <v>146</v>
      </c>
      <c r="H2090">
        <f>ROUNDDOWN(ROUNDDOWN(ROUNDDOWN(ROUNDDOWN(ROUNDDOWN((能力值计算器!F6+能力值计算器!E6*2+ROUNDDOWN(D2090/4,0))*能力值计算器!C2/100+5,0)*能力值计算器!H6,0)*能力值计算器!K6,0)*能力值计算器!L6,0)*VLOOKUP(能力值计算器!J6,能力变化对照表!A:B,2,0),0)</f>
        <v>96</v>
      </c>
      <c r="I2090">
        <f>ROUNDDOWN(ROUNDDOWN(ROUNDDOWN(ROUNDDOWN(ROUNDDOWN((能力值计算器!F8+能力值计算器!E8*2+ROUNDDOWN(E2090/4,0))*能力值计算器!C2/100+5,0)*能力值计算器!H8,0)*能力值计算器!K8,0)*能力值计算器!L8,0)*VLOOKUP(能力值计算器!J8,能力变化对照表!A:B,2,0),0)</f>
        <v>-39</v>
      </c>
      <c r="J2090">
        <f t="shared" si="259"/>
        <v>0</v>
      </c>
      <c r="K2090">
        <f t="shared" si="260"/>
        <v>-5694</v>
      </c>
      <c r="L2090">
        <f t="shared" si="261"/>
        <v>8322</v>
      </c>
      <c r="M2090">
        <f t="shared" si="262"/>
        <v>224.1</v>
      </c>
      <c r="N2090">
        <f t="shared" si="263"/>
        <v>1</v>
      </c>
    </row>
    <row r="2091" spans="1:14">
      <c r="A2091">
        <f t="shared" si="256"/>
        <v>0</v>
      </c>
      <c r="B2091">
        <f t="shared" si="257"/>
        <v>0</v>
      </c>
      <c r="C2091">
        <v>8</v>
      </c>
      <c r="D2091">
        <v>168</v>
      </c>
      <c r="E2091">
        <f t="shared" si="258"/>
        <v>-999</v>
      </c>
      <c r="F2091">
        <f>能力值计算器!G2</f>
        <v>0</v>
      </c>
      <c r="G2091">
        <f>ROUNDDOWN((能力值计算器!F4+能力值计算器!E4*2+ROUNDDOWN(C2091/4,0))*能力值计算器!C2/100+10+能力值计算器!C2,0)</f>
        <v>146</v>
      </c>
      <c r="H2091">
        <f>ROUNDDOWN(ROUNDDOWN(ROUNDDOWN(ROUNDDOWN(ROUNDDOWN((能力值计算器!F6+能力值计算器!E6*2+ROUNDDOWN(D2091/4,0))*能力值计算器!C2/100+5,0)*能力值计算器!H6,0)*能力值计算器!K6,0)*能力值计算器!L6,0)*VLOOKUP(能力值计算器!J6,能力变化对照表!A:B,2,0),0)</f>
        <v>106</v>
      </c>
      <c r="I2091">
        <f>ROUNDDOWN(ROUNDDOWN(ROUNDDOWN(ROUNDDOWN(ROUNDDOWN((能力值计算器!F8+能力值计算器!E8*2+ROUNDDOWN(E2091/4,0))*能力值计算器!C2/100+5,0)*能力值计算器!H8,0)*能力值计算器!K8,0)*能力值计算器!L8,0)*VLOOKUP(能力值计算器!J8,能力变化对照表!A:B,2,0),0)</f>
        <v>-39</v>
      </c>
      <c r="J2091">
        <f t="shared" si="259"/>
        <v>0</v>
      </c>
      <c r="K2091">
        <f t="shared" si="260"/>
        <v>-5694</v>
      </c>
      <c r="L2091">
        <f t="shared" si="261"/>
        <v>9782</v>
      </c>
      <c r="M2091">
        <f t="shared" si="262"/>
        <v>224.1</v>
      </c>
      <c r="N2091">
        <f t="shared" si="263"/>
        <v>1</v>
      </c>
    </row>
    <row r="2092" spans="1:14">
      <c r="A2092">
        <f t="shared" si="256"/>
        <v>0</v>
      </c>
      <c r="B2092">
        <f t="shared" si="257"/>
        <v>0</v>
      </c>
      <c r="C2092">
        <v>8</v>
      </c>
      <c r="D2092">
        <v>80</v>
      </c>
      <c r="E2092">
        <f t="shared" si="258"/>
        <v>-999</v>
      </c>
      <c r="F2092">
        <f>能力值计算器!G2</f>
        <v>0</v>
      </c>
      <c r="G2092">
        <f>ROUNDDOWN((能力值计算器!F4+能力值计算器!E4*2+ROUNDDOWN(C2092/4,0))*能力值计算器!C2/100+10+能力值计算器!C2,0)</f>
        <v>146</v>
      </c>
      <c r="H2092">
        <f>ROUNDDOWN(ROUNDDOWN(ROUNDDOWN(ROUNDDOWN(ROUNDDOWN((能力值计算器!F6+能力值计算器!E6*2+ROUNDDOWN(D2092/4,0))*能力值计算器!C2/100+5,0)*能力值计算器!H6,0)*能力值计算器!K6,0)*能力值计算器!L6,0)*VLOOKUP(能力值计算器!J6,能力变化对照表!A:B,2,0),0)</f>
        <v>95</v>
      </c>
      <c r="I2092">
        <f>ROUNDDOWN(ROUNDDOWN(ROUNDDOWN(ROUNDDOWN(ROUNDDOWN((能力值计算器!F8+能力值计算器!E8*2+ROUNDDOWN(E2092/4,0))*能力值计算器!C2/100+5,0)*能力值计算器!H8,0)*能力值计算器!K8,0)*能力值计算器!L8,0)*VLOOKUP(能力值计算器!J8,能力变化对照表!A:B,2,0),0)</f>
        <v>-39</v>
      </c>
      <c r="J2092">
        <f t="shared" si="259"/>
        <v>0</v>
      </c>
      <c r="K2092">
        <f t="shared" si="260"/>
        <v>-5694</v>
      </c>
      <c r="L2092">
        <f t="shared" si="261"/>
        <v>8176</v>
      </c>
      <c r="M2092">
        <f t="shared" si="262"/>
        <v>224.1</v>
      </c>
      <c r="N2092">
        <f t="shared" si="263"/>
        <v>1</v>
      </c>
    </row>
    <row r="2093" spans="1:14">
      <c r="A2093">
        <f t="shared" si="256"/>
        <v>0</v>
      </c>
      <c r="B2093">
        <f t="shared" si="257"/>
        <v>0</v>
      </c>
      <c r="C2093">
        <v>8</v>
      </c>
      <c r="D2093">
        <v>176</v>
      </c>
      <c r="E2093">
        <f t="shared" si="258"/>
        <v>-999</v>
      </c>
      <c r="F2093">
        <f>能力值计算器!G2</f>
        <v>0</v>
      </c>
      <c r="G2093">
        <f>ROUNDDOWN((能力值计算器!F4+能力值计算器!E4*2+ROUNDDOWN(C2093/4,0))*能力值计算器!C2/100+10+能力值计算器!C2,0)</f>
        <v>146</v>
      </c>
      <c r="H2093">
        <f>ROUNDDOWN(ROUNDDOWN(ROUNDDOWN(ROUNDDOWN(ROUNDDOWN((能力值计算器!F6+能力值计算器!E6*2+ROUNDDOWN(D2093/4,0))*能力值计算器!C2/100+5,0)*能力值计算器!H6,0)*能力值计算器!K6,0)*能力值计算器!L6,0)*VLOOKUP(能力值计算器!J6,能力变化对照表!A:B,2,0),0)</f>
        <v>107</v>
      </c>
      <c r="I2093">
        <f>ROUNDDOWN(ROUNDDOWN(ROUNDDOWN(ROUNDDOWN(ROUNDDOWN((能力值计算器!F8+能力值计算器!E8*2+ROUNDDOWN(E2093/4,0))*能力值计算器!C2/100+5,0)*能力值计算器!H8,0)*能力值计算器!K8,0)*能力值计算器!L8,0)*VLOOKUP(能力值计算器!J8,能力变化对照表!A:B,2,0),0)</f>
        <v>-39</v>
      </c>
      <c r="J2093">
        <f t="shared" si="259"/>
        <v>0</v>
      </c>
      <c r="K2093">
        <f t="shared" si="260"/>
        <v>-5694</v>
      </c>
      <c r="L2093">
        <f t="shared" si="261"/>
        <v>9928</v>
      </c>
      <c r="M2093">
        <f t="shared" si="262"/>
        <v>224.1</v>
      </c>
      <c r="N2093">
        <f t="shared" si="263"/>
        <v>1</v>
      </c>
    </row>
    <row r="2094" spans="1:14">
      <c r="A2094">
        <f t="shared" si="256"/>
        <v>0</v>
      </c>
      <c r="B2094">
        <f t="shared" si="257"/>
        <v>0</v>
      </c>
      <c r="C2094">
        <v>8</v>
      </c>
      <c r="D2094">
        <v>72</v>
      </c>
      <c r="E2094">
        <f t="shared" si="258"/>
        <v>-999</v>
      </c>
      <c r="F2094">
        <f>能力值计算器!G2</f>
        <v>0</v>
      </c>
      <c r="G2094">
        <f>ROUNDDOWN((能力值计算器!F4+能力值计算器!E4*2+ROUNDDOWN(C2094/4,0))*能力值计算器!C2/100+10+能力值计算器!C2,0)</f>
        <v>146</v>
      </c>
      <c r="H2094">
        <f>ROUNDDOWN(ROUNDDOWN(ROUNDDOWN(ROUNDDOWN(ROUNDDOWN((能力值计算器!F6+能力值计算器!E6*2+ROUNDDOWN(D2094/4,0))*能力值计算器!C2/100+5,0)*能力值计算器!H6,0)*能力值计算器!K6,0)*能力值计算器!L6,0)*VLOOKUP(能力值计算器!J6,能力变化对照表!A:B,2,0),0)</f>
        <v>94</v>
      </c>
      <c r="I2094">
        <f>ROUNDDOWN(ROUNDDOWN(ROUNDDOWN(ROUNDDOWN(ROUNDDOWN((能力值计算器!F8+能力值计算器!E8*2+ROUNDDOWN(E2094/4,0))*能力值计算器!C2/100+5,0)*能力值计算器!H8,0)*能力值计算器!K8,0)*能力值计算器!L8,0)*VLOOKUP(能力值计算器!J8,能力变化对照表!A:B,2,0),0)</f>
        <v>-39</v>
      </c>
      <c r="J2094">
        <f t="shared" si="259"/>
        <v>0</v>
      </c>
      <c r="K2094">
        <f t="shared" si="260"/>
        <v>-5694</v>
      </c>
      <c r="L2094">
        <f t="shared" si="261"/>
        <v>8030</v>
      </c>
      <c r="M2094">
        <f t="shared" si="262"/>
        <v>224.1</v>
      </c>
      <c r="N2094">
        <f t="shared" si="263"/>
        <v>1</v>
      </c>
    </row>
    <row r="2095" spans="1:14">
      <c r="A2095">
        <f t="shared" si="256"/>
        <v>0</v>
      </c>
      <c r="B2095">
        <f t="shared" si="257"/>
        <v>0</v>
      </c>
      <c r="C2095">
        <v>8</v>
      </c>
      <c r="D2095">
        <v>184</v>
      </c>
      <c r="E2095">
        <f t="shared" si="258"/>
        <v>-999</v>
      </c>
      <c r="F2095">
        <f>能力值计算器!G2</f>
        <v>0</v>
      </c>
      <c r="G2095">
        <f>ROUNDDOWN((能力值计算器!F4+能力值计算器!E4*2+ROUNDDOWN(C2095/4,0))*能力值计算器!C2/100+10+能力值计算器!C2,0)</f>
        <v>146</v>
      </c>
      <c r="H2095">
        <f>ROUNDDOWN(ROUNDDOWN(ROUNDDOWN(ROUNDDOWN(ROUNDDOWN((能力值计算器!F6+能力值计算器!E6*2+ROUNDDOWN(D2095/4,0))*能力值计算器!C2/100+5,0)*能力值计算器!H6,0)*能力值计算器!K6,0)*能力值计算器!L6,0)*VLOOKUP(能力值计算器!J6,能力变化对照表!A:B,2,0),0)</f>
        <v>108</v>
      </c>
      <c r="I2095">
        <f>ROUNDDOWN(ROUNDDOWN(ROUNDDOWN(ROUNDDOWN(ROUNDDOWN((能力值计算器!F8+能力值计算器!E8*2+ROUNDDOWN(E2095/4,0))*能力值计算器!C2/100+5,0)*能力值计算器!H8,0)*能力值计算器!K8,0)*能力值计算器!L8,0)*VLOOKUP(能力值计算器!J8,能力变化对照表!A:B,2,0),0)</f>
        <v>-39</v>
      </c>
      <c r="J2095">
        <f t="shared" si="259"/>
        <v>0</v>
      </c>
      <c r="K2095">
        <f t="shared" si="260"/>
        <v>-5694</v>
      </c>
      <c r="L2095">
        <f t="shared" si="261"/>
        <v>10074</v>
      </c>
      <c r="M2095">
        <f t="shared" si="262"/>
        <v>224.1</v>
      </c>
      <c r="N2095">
        <f t="shared" si="263"/>
        <v>1</v>
      </c>
    </row>
    <row r="2096" spans="1:14">
      <c r="A2096">
        <f t="shared" si="256"/>
        <v>0</v>
      </c>
      <c r="B2096">
        <f t="shared" si="257"/>
        <v>0</v>
      </c>
      <c r="C2096">
        <v>8</v>
      </c>
      <c r="D2096">
        <v>64</v>
      </c>
      <c r="E2096">
        <f t="shared" si="258"/>
        <v>-999</v>
      </c>
      <c r="F2096">
        <f>能力值计算器!G2</f>
        <v>0</v>
      </c>
      <c r="G2096">
        <f>ROUNDDOWN((能力值计算器!F4+能力值计算器!E4*2+ROUNDDOWN(C2096/4,0))*能力值计算器!C2/100+10+能力值计算器!C2,0)</f>
        <v>146</v>
      </c>
      <c r="H2096">
        <f>ROUNDDOWN(ROUNDDOWN(ROUNDDOWN(ROUNDDOWN(ROUNDDOWN((能力值计算器!F6+能力值计算器!E6*2+ROUNDDOWN(D2096/4,0))*能力值计算器!C2/100+5,0)*能力值计算器!H6,0)*能力值计算器!K6,0)*能力值计算器!L6,0)*VLOOKUP(能力值计算器!J6,能力变化对照表!A:B,2,0),0)</f>
        <v>93</v>
      </c>
      <c r="I2096">
        <f>ROUNDDOWN(ROUNDDOWN(ROUNDDOWN(ROUNDDOWN(ROUNDDOWN((能力值计算器!F8+能力值计算器!E8*2+ROUNDDOWN(E2096/4,0))*能力值计算器!C2/100+5,0)*能力值计算器!H8,0)*能力值计算器!K8,0)*能力值计算器!L8,0)*VLOOKUP(能力值计算器!J8,能力变化对照表!A:B,2,0),0)</f>
        <v>-39</v>
      </c>
      <c r="J2096">
        <f t="shared" si="259"/>
        <v>0</v>
      </c>
      <c r="K2096">
        <f t="shared" si="260"/>
        <v>-5694</v>
      </c>
      <c r="L2096">
        <f t="shared" si="261"/>
        <v>7884</v>
      </c>
      <c r="M2096">
        <f t="shared" si="262"/>
        <v>224.1</v>
      </c>
      <c r="N2096">
        <f t="shared" si="263"/>
        <v>1</v>
      </c>
    </row>
    <row r="2097" spans="1:14">
      <c r="A2097">
        <f t="shared" si="256"/>
        <v>0</v>
      </c>
      <c r="B2097">
        <f t="shared" si="257"/>
        <v>0</v>
      </c>
      <c r="C2097">
        <v>8</v>
      </c>
      <c r="D2097">
        <v>192</v>
      </c>
      <c r="E2097">
        <f t="shared" si="258"/>
        <v>-999</v>
      </c>
      <c r="F2097">
        <f>能力值计算器!G2</f>
        <v>0</v>
      </c>
      <c r="G2097">
        <f>ROUNDDOWN((能力值计算器!F4+能力值计算器!E4*2+ROUNDDOWN(C2097/4,0))*能力值计算器!C2/100+10+能力值计算器!C2,0)</f>
        <v>146</v>
      </c>
      <c r="H2097">
        <f>ROUNDDOWN(ROUNDDOWN(ROUNDDOWN(ROUNDDOWN(ROUNDDOWN((能力值计算器!F6+能力值计算器!E6*2+ROUNDDOWN(D2097/4,0))*能力值计算器!C2/100+5,0)*能力值计算器!H6,0)*能力值计算器!K6,0)*能力值计算器!L6,0)*VLOOKUP(能力值计算器!J6,能力变化对照表!A:B,2,0),0)</f>
        <v>109</v>
      </c>
      <c r="I2097">
        <f>ROUNDDOWN(ROUNDDOWN(ROUNDDOWN(ROUNDDOWN(ROUNDDOWN((能力值计算器!F8+能力值计算器!E8*2+ROUNDDOWN(E2097/4,0))*能力值计算器!C2/100+5,0)*能力值计算器!H8,0)*能力值计算器!K8,0)*能力值计算器!L8,0)*VLOOKUP(能力值计算器!J8,能力变化对照表!A:B,2,0),0)</f>
        <v>-39</v>
      </c>
      <c r="J2097">
        <f t="shared" si="259"/>
        <v>0</v>
      </c>
      <c r="K2097">
        <f t="shared" si="260"/>
        <v>-5694</v>
      </c>
      <c r="L2097">
        <f t="shared" si="261"/>
        <v>10220</v>
      </c>
      <c r="M2097">
        <f t="shared" si="262"/>
        <v>224.1</v>
      </c>
      <c r="N2097">
        <f t="shared" si="263"/>
        <v>1</v>
      </c>
    </row>
    <row r="2098" spans="1:14">
      <c r="A2098">
        <f t="shared" si="256"/>
        <v>0</v>
      </c>
      <c r="B2098">
        <f t="shared" si="257"/>
        <v>0</v>
      </c>
      <c r="C2098">
        <v>8</v>
      </c>
      <c r="D2098">
        <v>56</v>
      </c>
      <c r="E2098">
        <f t="shared" si="258"/>
        <v>-999</v>
      </c>
      <c r="F2098">
        <f>能力值计算器!G2</f>
        <v>0</v>
      </c>
      <c r="G2098">
        <f>ROUNDDOWN((能力值计算器!F4+能力值计算器!E4*2+ROUNDDOWN(C2098/4,0))*能力值计算器!C2/100+10+能力值计算器!C2,0)</f>
        <v>146</v>
      </c>
      <c r="H2098">
        <f>ROUNDDOWN(ROUNDDOWN(ROUNDDOWN(ROUNDDOWN(ROUNDDOWN((能力值计算器!F6+能力值计算器!E6*2+ROUNDDOWN(D2098/4,0))*能力值计算器!C2/100+5,0)*能力值计算器!H6,0)*能力值计算器!K6,0)*能力值计算器!L6,0)*VLOOKUP(能力值计算器!J6,能力变化对照表!A:B,2,0),0)</f>
        <v>92</v>
      </c>
      <c r="I2098">
        <f>ROUNDDOWN(ROUNDDOWN(ROUNDDOWN(ROUNDDOWN(ROUNDDOWN((能力值计算器!F8+能力值计算器!E8*2+ROUNDDOWN(E2098/4,0))*能力值计算器!C2/100+5,0)*能力值计算器!H8,0)*能力值计算器!K8,0)*能力值计算器!L8,0)*VLOOKUP(能力值计算器!J8,能力变化对照表!A:B,2,0),0)</f>
        <v>-39</v>
      </c>
      <c r="J2098">
        <f t="shared" si="259"/>
        <v>0</v>
      </c>
      <c r="K2098">
        <f t="shared" si="260"/>
        <v>-5694</v>
      </c>
      <c r="L2098">
        <f t="shared" si="261"/>
        <v>7738</v>
      </c>
      <c r="M2098">
        <f t="shared" si="262"/>
        <v>224.1</v>
      </c>
      <c r="N2098">
        <f t="shared" si="263"/>
        <v>1</v>
      </c>
    </row>
    <row r="2099" spans="1:14">
      <c r="A2099">
        <f t="shared" si="256"/>
        <v>0</v>
      </c>
      <c r="B2099">
        <f t="shared" si="257"/>
        <v>0</v>
      </c>
      <c r="C2099">
        <v>8</v>
      </c>
      <c r="D2099">
        <v>200</v>
      </c>
      <c r="E2099">
        <f t="shared" si="258"/>
        <v>-999</v>
      </c>
      <c r="F2099">
        <f>能力值计算器!G2</f>
        <v>0</v>
      </c>
      <c r="G2099">
        <f>ROUNDDOWN((能力值计算器!F4+能力值计算器!E4*2+ROUNDDOWN(C2099/4,0))*能力值计算器!C2/100+10+能力值计算器!C2,0)</f>
        <v>146</v>
      </c>
      <c r="H2099">
        <f>ROUNDDOWN(ROUNDDOWN(ROUNDDOWN(ROUNDDOWN(ROUNDDOWN((能力值计算器!F6+能力值计算器!E6*2+ROUNDDOWN(D2099/4,0))*能力值计算器!C2/100+5,0)*能力值计算器!H6,0)*能力值计算器!K6,0)*能力值计算器!L6,0)*VLOOKUP(能力值计算器!J6,能力变化对照表!A:B,2,0),0)</f>
        <v>110</v>
      </c>
      <c r="I2099">
        <f>ROUNDDOWN(ROUNDDOWN(ROUNDDOWN(ROUNDDOWN(ROUNDDOWN((能力值计算器!F8+能力值计算器!E8*2+ROUNDDOWN(E2099/4,0))*能力值计算器!C2/100+5,0)*能力值计算器!H8,0)*能力值计算器!K8,0)*能力值计算器!L8,0)*VLOOKUP(能力值计算器!J8,能力变化对照表!A:B,2,0),0)</f>
        <v>-39</v>
      </c>
      <c r="J2099">
        <f t="shared" si="259"/>
        <v>0</v>
      </c>
      <c r="K2099">
        <f t="shared" si="260"/>
        <v>-5694</v>
      </c>
      <c r="L2099">
        <f t="shared" si="261"/>
        <v>10366</v>
      </c>
      <c r="M2099">
        <f t="shared" si="262"/>
        <v>224.1</v>
      </c>
      <c r="N2099">
        <f t="shared" si="263"/>
        <v>1</v>
      </c>
    </row>
    <row r="2100" spans="1:14">
      <c r="A2100">
        <f t="shared" si="256"/>
        <v>0</v>
      </c>
      <c r="B2100">
        <f t="shared" si="257"/>
        <v>0</v>
      </c>
      <c r="C2100">
        <v>8</v>
      </c>
      <c r="D2100">
        <v>48</v>
      </c>
      <c r="E2100">
        <f t="shared" si="258"/>
        <v>-999</v>
      </c>
      <c r="F2100">
        <f>能力值计算器!G2</f>
        <v>0</v>
      </c>
      <c r="G2100">
        <f>ROUNDDOWN((能力值计算器!F4+能力值计算器!E4*2+ROUNDDOWN(C2100/4,0))*能力值计算器!C2/100+10+能力值计算器!C2,0)</f>
        <v>146</v>
      </c>
      <c r="H2100">
        <f>ROUNDDOWN(ROUNDDOWN(ROUNDDOWN(ROUNDDOWN(ROUNDDOWN((能力值计算器!F6+能力值计算器!E6*2+ROUNDDOWN(D2100/4,0))*能力值计算器!C2/100+5,0)*能力值计算器!H6,0)*能力值计算器!K6,0)*能力值计算器!L6,0)*VLOOKUP(能力值计算器!J6,能力变化对照表!A:B,2,0),0)</f>
        <v>91</v>
      </c>
      <c r="I2100">
        <f>ROUNDDOWN(ROUNDDOWN(ROUNDDOWN(ROUNDDOWN(ROUNDDOWN((能力值计算器!F8+能力值计算器!E8*2+ROUNDDOWN(E2100/4,0))*能力值计算器!C2/100+5,0)*能力值计算器!H8,0)*能力值计算器!K8,0)*能力值计算器!L8,0)*VLOOKUP(能力值计算器!J8,能力变化对照表!A:B,2,0),0)</f>
        <v>-39</v>
      </c>
      <c r="J2100">
        <f t="shared" si="259"/>
        <v>0</v>
      </c>
      <c r="K2100">
        <f t="shared" si="260"/>
        <v>-5694</v>
      </c>
      <c r="L2100">
        <f t="shared" si="261"/>
        <v>7592</v>
      </c>
      <c r="M2100">
        <f t="shared" si="262"/>
        <v>224.1</v>
      </c>
      <c r="N2100">
        <f t="shared" si="263"/>
        <v>1</v>
      </c>
    </row>
    <row r="2101" spans="1:14">
      <c r="A2101">
        <f t="shared" si="256"/>
        <v>0</v>
      </c>
      <c r="B2101">
        <f t="shared" si="257"/>
        <v>0</v>
      </c>
      <c r="C2101">
        <v>8</v>
      </c>
      <c r="D2101">
        <v>208</v>
      </c>
      <c r="E2101">
        <f t="shared" si="258"/>
        <v>-999</v>
      </c>
      <c r="F2101">
        <f>能力值计算器!G2</f>
        <v>0</v>
      </c>
      <c r="G2101">
        <f>ROUNDDOWN((能力值计算器!F4+能力值计算器!E4*2+ROUNDDOWN(C2101/4,0))*能力值计算器!C2/100+10+能力值计算器!C2,0)</f>
        <v>146</v>
      </c>
      <c r="H2101">
        <f>ROUNDDOWN(ROUNDDOWN(ROUNDDOWN(ROUNDDOWN(ROUNDDOWN((能力值计算器!F6+能力值计算器!E6*2+ROUNDDOWN(D2101/4,0))*能力值计算器!C2/100+5,0)*能力值计算器!H6,0)*能力值计算器!K6,0)*能力值计算器!L6,0)*VLOOKUP(能力值计算器!J6,能力变化对照表!A:B,2,0),0)</f>
        <v>111</v>
      </c>
      <c r="I2101">
        <f>ROUNDDOWN(ROUNDDOWN(ROUNDDOWN(ROUNDDOWN(ROUNDDOWN((能力值计算器!F8+能力值计算器!E8*2+ROUNDDOWN(E2101/4,0))*能力值计算器!C2/100+5,0)*能力值计算器!H8,0)*能力值计算器!K8,0)*能力值计算器!L8,0)*VLOOKUP(能力值计算器!J8,能力变化对照表!A:B,2,0),0)</f>
        <v>-39</v>
      </c>
      <c r="J2101">
        <f t="shared" si="259"/>
        <v>0</v>
      </c>
      <c r="K2101">
        <f t="shared" si="260"/>
        <v>-5694</v>
      </c>
      <c r="L2101">
        <f t="shared" si="261"/>
        <v>10512</v>
      </c>
      <c r="M2101">
        <f t="shared" si="262"/>
        <v>224.1</v>
      </c>
      <c r="N2101">
        <f t="shared" si="263"/>
        <v>1</v>
      </c>
    </row>
    <row r="2102" spans="1:14">
      <c r="A2102">
        <f t="shared" si="256"/>
        <v>0</v>
      </c>
      <c r="B2102">
        <f t="shared" si="257"/>
        <v>0</v>
      </c>
      <c r="C2102">
        <v>8</v>
      </c>
      <c r="D2102">
        <v>40</v>
      </c>
      <c r="E2102">
        <f t="shared" si="258"/>
        <v>-999</v>
      </c>
      <c r="F2102">
        <f>能力值计算器!G2</f>
        <v>0</v>
      </c>
      <c r="G2102">
        <f>ROUNDDOWN((能力值计算器!F4+能力值计算器!E4*2+ROUNDDOWN(C2102/4,0))*能力值计算器!C2/100+10+能力值计算器!C2,0)</f>
        <v>146</v>
      </c>
      <c r="H2102">
        <f>ROUNDDOWN(ROUNDDOWN(ROUNDDOWN(ROUNDDOWN(ROUNDDOWN((能力值计算器!F6+能力值计算器!E6*2+ROUNDDOWN(D2102/4,0))*能力值计算器!C2/100+5,0)*能力值计算器!H6,0)*能力值计算器!K6,0)*能力值计算器!L6,0)*VLOOKUP(能力值计算器!J6,能力变化对照表!A:B,2,0),0)</f>
        <v>90</v>
      </c>
      <c r="I2102">
        <f>ROUNDDOWN(ROUNDDOWN(ROUNDDOWN(ROUNDDOWN(ROUNDDOWN((能力值计算器!F8+能力值计算器!E8*2+ROUNDDOWN(E2102/4,0))*能力值计算器!C2/100+5,0)*能力值计算器!H8,0)*能力值计算器!K8,0)*能力值计算器!L8,0)*VLOOKUP(能力值计算器!J8,能力变化对照表!A:B,2,0),0)</f>
        <v>-39</v>
      </c>
      <c r="J2102">
        <f t="shared" si="259"/>
        <v>0</v>
      </c>
      <c r="K2102">
        <f t="shared" si="260"/>
        <v>-5694</v>
      </c>
      <c r="L2102">
        <f t="shared" si="261"/>
        <v>7446</v>
      </c>
      <c r="M2102">
        <f t="shared" si="262"/>
        <v>224.1</v>
      </c>
      <c r="N2102">
        <f t="shared" si="263"/>
        <v>1</v>
      </c>
    </row>
    <row r="2103" spans="1:14">
      <c r="A2103">
        <f t="shared" si="256"/>
        <v>0</v>
      </c>
      <c r="B2103">
        <f t="shared" si="257"/>
        <v>0</v>
      </c>
      <c r="C2103">
        <v>8</v>
      </c>
      <c r="D2103">
        <v>216</v>
      </c>
      <c r="E2103">
        <f t="shared" si="258"/>
        <v>-999</v>
      </c>
      <c r="F2103">
        <f>能力值计算器!G2</f>
        <v>0</v>
      </c>
      <c r="G2103">
        <f>ROUNDDOWN((能力值计算器!F4+能力值计算器!E4*2+ROUNDDOWN(C2103/4,0))*能力值计算器!C2/100+10+能力值计算器!C2,0)</f>
        <v>146</v>
      </c>
      <c r="H2103">
        <f>ROUNDDOWN(ROUNDDOWN(ROUNDDOWN(ROUNDDOWN(ROUNDDOWN((能力值计算器!F6+能力值计算器!E6*2+ROUNDDOWN(D2103/4,0))*能力值计算器!C2/100+5,0)*能力值计算器!H6,0)*能力值计算器!K6,0)*能力值计算器!L6,0)*VLOOKUP(能力值计算器!J6,能力变化对照表!A:B,2,0),0)</f>
        <v>112</v>
      </c>
      <c r="I2103">
        <f>ROUNDDOWN(ROUNDDOWN(ROUNDDOWN(ROUNDDOWN(ROUNDDOWN((能力值计算器!F8+能力值计算器!E8*2+ROUNDDOWN(E2103/4,0))*能力值计算器!C2/100+5,0)*能力值计算器!H8,0)*能力值计算器!K8,0)*能力值计算器!L8,0)*VLOOKUP(能力值计算器!J8,能力变化对照表!A:B,2,0),0)</f>
        <v>-39</v>
      </c>
      <c r="J2103">
        <f t="shared" si="259"/>
        <v>0</v>
      </c>
      <c r="K2103">
        <f t="shared" si="260"/>
        <v>-5694</v>
      </c>
      <c r="L2103">
        <f t="shared" si="261"/>
        <v>10658</v>
      </c>
      <c r="M2103">
        <f t="shared" si="262"/>
        <v>224.1</v>
      </c>
      <c r="N2103">
        <f t="shared" si="263"/>
        <v>1</v>
      </c>
    </row>
    <row r="2104" spans="1:14">
      <c r="A2104">
        <f t="shared" si="256"/>
        <v>0</v>
      </c>
      <c r="B2104">
        <f t="shared" si="257"/>
        <v>0</v>
      </c>
      <c r="C2104">
        <v>8</v>
      </c>
      <c r="D2104">
        <v>32</v>
      </c>
      <c r="E2104">
        <f t="shared" si="258"/>
        <v>-999</v>
      </c>
      <c r="F2104">
        <f>能力值计算器!G2</f>
        <v>0</v>
      </c>
      <c r="G2104">
        <f>ROUNDDOWN((能力值计算器!F4+能力值计算器!E4*2+ROUNDDOWN(C2104/4,0))*能力值计算器!C2/100+10+能力值计算器!C2,0)</f>
        <v>146</v>
      </c>
      <c r="H2104">
        <f>ROUNDDOWN(ROUNDDOWN(ROUNDDOWN(ROUNDDOWN(ROUNDDOWN((能力值计算器!F6+能力值计算器!E6*2+ROUNDDOWN(D2104/4,0))*能力值计算器!C2/100+5,0)*能力值计算器!H6,0)*能力值计算器!K6,0)*能力值计算器!L6,0)*VLOOKUP(能力值计算器!J6,能力变化对照表!A:B,2,0),0)</f>
        <v>89</v>
      </c>
      <c r="I2104">
        <f>ROUNDDOWN(ROUNDDOWN(ROUNDDOWN(ROUNDDOWN(ROUNDDOWN((能力值计算器!F8+能力值计算器!E8*2+ROUNDDOWN(E2104/4,0))*能力值计算器!C2/100+5,0)*能力值计算器!H8,0)*能力值计算器!K8,0)*能力值计算器!L8,0)*VLOOKUP(能力值计算器!J8,能力变化对照表!A:B,2,0),0)</f>
        <v>-39</v>
      </c>
      <c r="J2104">
        <f t="shared" si="259"/>
        <v>0</v>
      </c>
      <c r="K2104">
        <f t="shared" si="260"/>
        <v>-5694</v>
      </c>
      <c r="L2104">
        <f t="shared" si="261"/>
        <v>7300</v>
      </c>
      <c r="M2104">
        <f t="shared" si="262"/>
        <v>224.1</v>
      </c>
      <c r="N2104">
        <f t="shared" si="263"/>
        <v>1</v>
      </c>
    </row>
    <row r="2105" spans="1:14">
      <c r="A2105">
        <f t="shared" si="256"/>
        <v>0</v>
      </c>
      <c r="B2105">
        <f t="shared" si="257"/>
        <v>0</v>
      </c>
      <c r="C2105">
        <v>8</v>
      </c>
      <c r="D2105">
        <v>224</v>
      </c>
      <c r="E2105">
        <f t="shared" si="258"/>
        <v>-999</v>
      </c>
      <c r="F2105">
        <f>能力值计算器!G2</f>
        <v>0</v>
      </c>
      <c r="G2105">
        <f>ROUNDDOWN((能力值计算器!F4+能力值计算器!E4*2+ROUNDDOWN(C2105/4,0))*能力值计算器!C2/100+10+能力值计算器!C2,0)</f>
        <v>146</v>
      </c>
      <c r="H2105">
        <f>ROUNDDOWN(ROUNDDOWN(ROUNDDOWN(ROUNDDOWN(ROUNDDOWN((能力值计算器!F6+能力值计算器!E6*2+ROUNDDOWN(D2105/4,0))*能力值计算器!C2/100+5,0)*能力值计算器!H6,0)*能力值计算器!K6,0)*能力值计算器!L6,0)*VLOOKUP(能力值计算器!J6,能力变化对照表!A:B,2,0),0)</f>
        <v>113</v>
      </c>
      <c r="I2105">
        <f>ROUNDDOWN(ROUNDDOWN(ROUNDDOWN(ROUNDDOWN(ROUNDDOWN((能力值计算器!F8+能力值计算器!E8*2+ROUNDDOWN(E2105/4,0))*能力值计算器!C2/100+5,0)*能力值计算器!H8,0)*能力值计算器!K8,0)*能力值计算器!L8,0)*VLOOKUP(能力值计算器!J8,能力变化对照表!A:B,2,0),0)</f>
        <v>-39</v>
      </c>
      <c r="J2105">
        <f t="shared" si="259"/>
        <v>0</v>
      </c>
      <c r="K2105">
        <f t="shared" si="260"/>
        <v>-5694</v>
      </c>
      <c r="L2105">
        <f t="shared" si="261"/>
        <v>10804</v>
      </c>
      <c r="M2105">
        <f t="shared" si="262"/>
        <v>224.1</v>
      </c>
      <c r="N2105">
        <f t="shared" si="263"/>
        <v>1</v>
      </c>
    </row>
    <row r="2106" spans="1:14">
      <c r="A2106">
        <f t="shared" si="256"/>
        <v>0</v>
      </c>
      <c r="B2106">
        <f t="shared" si="257"/>
        <v>0</v>
      </c>
      <c r="C2106">
        <v>8</v>
      </c>
      <c r="D2106">
        <v>24</v>
      </c>
      <c r="E2106">
        <f t="shared" si="258"/>
        <v>-999</v>
      </c>
      <c r="F2106">
        <f>能力值计算器!G2</f>
        <v>0</v>
      </c>
      <c r="G2106">
        <f>ROUNDDOWN((能力值计算器!F4+能力值计算器!E4*2+ROUNDDOWN(C2106/4,0))*能力值计算器!C2/100+10+能力值计算器!C2,0)</f>
        <v>146</v>
      </c>
      <c r="H2106">
        <f>ROUNDDOWN(ROUNDDOWN(ROUNDDOWN(ROUNDDOWN(ROUNDDOWN((能力值计算器!F6+能力值计算器!E6*2+ROUNDDOWN(D2106/4,0))*能力值计算器!C2/100+5,0)*能力值计算器!H6,0)*能力值计算器!K6,0)*能力值计算器!L6,0)*VLOOKUP(能力值计算器!J6,能力变化对照表!A:B,2,0),0)</f>
        <v>88</v>
      </c>
      <c r="I2106">
        <f>ROUNDDOWN(ROUNDDOWN(ROUNDDOWN(ROUNDDOWN(ROUNDDOWN((能力值计算器!F8+能力值计算器!E8*2+ROUNDDOWN(E2106/4,0))*能力值计算器!C2/100+5,0)*能力值计算器!H8,0)*能力值计算器!K8,0)*能力值计算器!L8,0)*VLOOKUP(能力值计算器!J8,能力变化对照表!A:B,2,0),0)</f>
        <v>-39</v>
      </c>
      <c r="J2106">
        <f t="shared" si="259"/>
        <v>0</v>
      </c>
      <c r="K2106">
        <f t="shared" si="260"/>
        <v>-5694</v>
      </c>
      <c r="L2106">
        <f t="shared" si="261"/>
        <v>7154</v>
      </c>
      <c r="M2106">
        <f t="shared" si="262"/>
        <v>224.1</v>
      </c>
      <c r="N2106">
        <f t="shared" si="263"/>
        <v>1</v>
      </c>
    </row>
    <row r="2107" spans="1:14">
      <c r="A2107">
        <f t="shared" si="256"/>
        <v>0</v>
      </c>
      <c r="B2107">
        <f t="shared" si="257"/>
        <v>0</v>
      </c>
      <c r="C2107">
        <v>8</v>
      </c>
      <c r="D2107">
        <v>232</v>
      </c>
      <c r="E2107">
        <f t="shared" si="258"/>
        <v>-999</v>
      </c>
      <c r="F2107">
        <f>能力值计算器!G2</f>
        <v>0</v>
      </c>
      <c r="G2107">
        <f>ROUNDDOWN((能力值计算器!F4+能力值计算器!E4*2+ROUNDDOWN(C2107/4,0))*能力值计算器!C2/100+10+能力值计算器!C2,0)</f>
        <v>146</v>
      </c>
      <c r="H2107">
        <f>ROUNDDOWN(ROUNDDOWN(ROUNDDOWN(ROUNDDOWN(ROUNDDOWN((能力值计算器!F6+能力值计算器!E6*2+ROUNDDOWN(D2107/4,0))*能力值计算器!C2/100+5,0)*能力值计算器!H6,0)*能力值计算器!K6,0)*能力值计算器!L6,0)*VLOOKUP(能力值计算器!J6,能力变化对照表!A:B,2,0),0)</f>
        <v>114</v>
      </c>
      <c r="I2107">
        <f>ROUNDDOWN(ROUNDDOWN(ROUNDDOWN(ROUNDDOWN(ROUNDDOWN((能力值计算器!F8+能力值计算器!E8*2+ROUNDDOWN(E2107/4,0))*能力值计算器!C2/100+5,0)*能力值计算器!H8,0)*能力值计算器!K8,0)*能力值计算器!L8,0)*VLOOKUP(能力值计算器!J8,能力变化对照表!A:B,2,0),0)</f>
        <v>-39</v>
      </c>
      <c r="J2107">
        <f t="shared" si="259"/>
        <v>0</v>
      </c>
      <c r="K2107">
        <f t="shared" si="260"/>
        <v>-5694</v>
      </c>
      <c r="L2107">
        <f t="shared" si="261"/>
        <v>10950</v>
      </c>
      <c r="M2107">
        <f t="shared" si="262"/>
        <v>224.1</v>
      </c>
      <c r="N2107">
        <f t="shared" si="263"/>
        <v>1</v>
      </c>
    </row>
    <row r="2108" spans="1:14">
      <c r="A2108">
        <f t="shared" si="256"/>
        <v>0</v>
      </c>
      <c r="B2108">
        <f t="shared" si="257"/>
        <v>0</v>
      </c>
      <c r="C2108">
        <v>8</v>
      </c>
      <c r="D2108">
        <v>16</v>
      </c>
      <c r="E2108">
        <f t="shared" si="258"/>
        <v>-999</v>
      </c>
      <c r="F2108">
        <f>能力值计算器!G2</f>
        <v>0</v>
      </c>
      <c r="G2108">
        <f>ROUNDDOWN((能力值计算器!F4+能力值计算器!E4*2+ROUNDDOWN(C2108/4,0))*能力值计算器!C2/100+10+能力值计算器!C2,0)</f>
        <v>146</v>
      </c>
      <c r="H2108">
        <f>ROUNDDOWN(ROUNDDOWN(ROUNDDOWN(ROUNDDOWN(ROUNDDOWN((能力值计算器!F6+能力值计算器!E6*2+ROUNDDOWN(D2108/4,0))*能力值计算器!C2/100+5,0)*能力值计算器!H6,0)*能力值计算器!K6,0)*能力值计算器!L6,0)*VLOOKUP(能力值计算器!J6,能力变化对照表!A:B,2,0),0)</f>
        <v>87</v>
      </c>
      <c r="I2108">
        <f>ROUNDDOWN(ROUNDDOWN(ROUNDDOWN(ROUNDDOWN(ROUNDDOWN((能力值计算器!F8+能力值计算器!E8*2+ROUNDDOWN(E2108/4,0))*能力值计算器!C2/100+5,0)*能力值计算器!H8,0)*能力值计算器!K8,0)*能力值计算器!L8,0)*VLOOKUP(能力值计算器!J8,能力变化对照表!A:B,2,0),0)</f>
        <v>-39</v>
      </c>
      <c r="J2108">
        <f t="shared" si="259"/>
        <v>0</v>
      </c>
      <c r="K2108">
        <f t="shared" si="260"/>
        <v>-5694</v>
      </c>
      <c r="L2108">
        <f t="shared" si="261"/>
        <v>7008</v>
      </c>
      <c r="M2108">
        <f t="shared" si="262"/>
        <v>224.1</v>
      </c>
      <c r="N2108">
        <f t="shared" si="263"/>
        <v>1</v>
      </c>
    </row>
    <row r="2109" spans="1:14">
      <c r="A2109">
        <f t="shared" si="256"/>
        <v>0</v>
      </c>
      <c r="B2109">
        <f t="shared" si="257"/>
        <v>0</v>
      </c>
      <c r="C2109">
        <v>8</v>
      </c>
      <c r="D2109">
        <v>240</v>
      </c>
      <c r="E2109">
        <f t="shared" si="258"/>
        <v>-999</v>
      </c>
      <c r="F2109">
        <f>能力值计算器!G2</f>
        <v>0</v>
      </c>
      <c r="G2109">
        <f>ROUNDDOWN((能力值计算器!F4+能力值计算器!E4*2+ROUNDDOWN(C2109/4,0))*能力值计算器!C2/100+10+能力值计算器!C2,0)</f>
        <v>146</v>
      </c>
      <c r="H2109">
        <f>ROUNDDOWN(ROUNDDOWN(ROUNDDOWN(ROUNDDOWN(ROUNDDOWN((能力值计算器!F6+能力值计算器!E6*2+ROUNDDOWN(D2109/4,0))*能力值计算器!C2/100+5,0)*能力值计算器!H6,0)*能力值计算器!K6,0)*能力值计算器!L6,0)*VLOOKUP(能力值计算器!J6,能力变化对照表!A:B,2,0),0)</f>
        <v>115</v>
      </c>
      <c r="I2109">
        <f>ROUNDDOWN(ROUNDDOWN(ROUNDDOWN(ROUNDDOWN(ROUNDDOWN((能力值计算器!F8+能力值计算器!E8*2+ROUNDDOWN(E2109/4,0))*能力值计算器!C2/100+5,0)*能力值计算器!H8,0)*能力值计算器!K8,0)*能力值计算器!L8,0)*VLOOKUP(能力值计算器!J8,能力变化对照表!A:B,2,0),0)</f>
        <v>-39</v>
      </c>
      <c r="J2109">
        <f t="shared" si="259"/>
        <v>0</v>
      </c>
      <c r="K2109">
        <f t="shared" si="260"/>
        <v>-5694</v>
      </c>
      <c r="L2109">
        <f t="shared" si="261"/>
        <v>11096</v>
      </c>
      <c r="M2109">
        <f t="shared" si="262"/>
        <v>224.1</v>
      </c>
      <c r="N2109">
        <f t="shared" si="263"/>
        <v>1</v>
      </c>
    </row>
    <row r="2110" spans="1:14">
      <c r="A2110">
        <f t="shared" si="256"/>
        <v>0</v>
      </c>
      <c r="B2110">
        <f t="shared" si="257"/>
        <v>0</v>
      </c>
      <c r="C2110">
        <v>8</v>
      </c>
      <c r="D2110">
        <v>8</v>
      </c>
      <c r="E2110">
        <f t="shared" si="258"/>
        <v>-999</v>
      </c>
      <c r="F2110">
        <f>能力值计算器!G2</f>
        <v>0</v>
      </c>
      <c r="G2110">
        <f>ROUNDDOWN((能力值计算器!F4+能力值计算器!E4*2+ROUNDDOWN(C2110/4,0))*能力值计算器!C2/100+10+能力值计算器!C2,0)</f>
        <v>146</v>
      </c>
      <c r="H2110">
        <f>ROUNDDOWN(ROUNDDOWN(ROUNDDOWN(ROUNDDOWN(ROUNDDOWN((能力值计算器!F6+能力值计算器!E6*2+ROUNDDOWN(D2110/4,0))*能力值计算器!C2/100+5,0)*能力值计算器!H6,0)*能力值计算器!K6,0)*能力值计算器!L6,0)*VLOOKUP(能力值计算器!J6,能力变化对照表!A:B,2,0),0)</f>
        <v>86</v>
      </c>
      <c r="I2110">
        <f>ROUNDDOWN(ROUNDDOWN(ROUNDDOWN(ROUNDDOWN(ROUNDDOWN((能力值计算器!F8+能力值计算器!E8*2+ROUNDDOWN(E2110/4,0))*能力值计算器!C2/100+5,0)*能力值计算器!H8,0)*能力值计算器!K8,0)*能力值计算器!L8,0)*VLOOKUP(能力值计算器!J8,能力变化对照表!A:B,2,0),0)</f>
        <v>-39</v>
      </c>
      <c r="J2110">
        <f t="shared" si="259"/>
        <v>0</v>
      </c>
      <c r="K2110">
        <f t="shared" si="260"/>
        <v>-5694</v>
      </c>
      <c r="L2110">
        <f t="shared" si="261"/>
        <v>6862</v>
      </c>
      <c r="M2110">
        <f t="shared" si="262"/>
        <v>224.1</v>
      </c>
      <c r="N2110">
        <f t="shared" si="263"/>
        <v>1</v>
      </c>
    </row>
    <row r="2111" spans="1:14">
      <c r="A2111">
        <f t="shared" si="256"/>
        <v>0</v>
      </c>
      <c r="B2111">
        <f t="shared" si="257"/>
        <v>0</v>
      </c>
      <c r="C2111">
        <v>8</v>
      </c>
      <c r="D2111">
        <v>0</v>
      </c>
      <c r="E2111">
        <f t="shared" si="258"/>
        <v>-999</v>
      </c>
      <c r="F2111">
        <f>能力值计算器!G2</f>
        <v>0</v>
      </c>
      <c r="G2111">
        <f>ROUNDDOWN((能力值计算器!F4+能力值计算器!E4*2+ROUNDDOWN(C2111/4,0))*能力值计算器!C2/100+10+能力值计算器!C2,0)</f>
        <v>146</v>
      </c>
      <c r="H2111">
        <f>ROUNDDOWN(ROUNDDOWN(ROUNDDOWN(ROUNDDOWN(ROUNDDOWN((能力值计算器!F6+能力值计算器!E6*2+ROUNDDOWN(D2111/4,0))*能力值计算器!C2/100+5,0)*能力值计算器!H6,0)*能力值计算器!K6,0)*能力值计算器!L6,0)*VLOOKUP(能力值计算器!J6,能力变化对照表!A:B,2,0),0)</f>
        <v>85</v>
      </c>
      <c r="I2111">
        <f>ROUNDDOWN(ROUNDDOWN(ROUNDDOWN(ROUNDDOWN(ROUNDDOWN((能力值计算器!F8+能力值计算器!E8*2+ROUNDDOWN(E2111/4,0))*能力值计算器!C2/100+5,0)*能力值计算器!H8,0)*能力值计算器!K8,0)*能力值计算器!L8,0)*VLOOKUP(能力值计算器!J8,能力变化对照表!A:B,2,0),0)</f>
        <v>-39</v>
      </c>
      <c r="J2111">
        <f t="shared" si="259"/>
        <v>0</v>
      </c>
      <c r="K2111">
        <f t="shared" si="260"/>
        <v>-5694</v>
      </c>
      <c r="L2111">
        <f t="shared" si="261"/>
        <v>6716</v>
      </c>
      <c r="M2111">
        <f t="shared" si="262"/>
        <v>224.1</v>
      </c>
      <c r="N2111">
        <f t="shared" si="263"/>
        <v>1</v>
      </c>
    </row>
    <row r="2112" spans="1:14">
      <c r="A2112">
        <f t="shared" si="256"/>
        <v>0</v>
      </c>
      <c r="B2112">
        <f t="shared" si="257"/>
        <v>0</v>
      </c>
      <c r="C2112">
        <v>8</v>
      </c>
      <c r="D2112">
        <v>248</v>
      </c>
      <c r="E2112">
        <f t="shared" si="258"/>
        <v>-999</v>
      </c>
      <c r="F2112">
        <f>能力值计算器!G2</f>
        <v>0</v>
      </c>
      <c r="G2112">
        <f>ROUNDDOWN((能力值计算器!F4+能力值计算器!E4*2+ROUNDDOWN(C2112/4,0))*能力值计算器!C2/100+10+能力值计算器!C2,0)</f>
        <v>146</v>
      </c>
      <c r="H2112">
        <f>ROUNDDOWN(ROUNDDOWN(ROUNDDOWN(ROUNDDOWN(ROUNDDOWN((能力值计算器!F6+能力值计算器!E6*2+ROUNDDOWN(D2112/4,0))*能力值计算器!C2/100+5,0)*能力值计算器!H6,0)*能力值计算器!K6,0)*能力值计算器!L6,0)*VLOOKUP(能力值计算器!J6,能力变化对照表!A:B,2,0),0)</f>
        <v>116</v>
      </c>
      <c r="I2112">
        <f>ROUNDDOWN(ROUNDDOWN(ROUNDDOWN(ROUNDDOWN(ROUNDDOWN((能力值计算器!F8+能力值计算器!E8*2+ROUNDDOWN(E2112/4,0))*能力值计算器!C2/100+5,0)*能力值计算器!H8,0)*能力值计算器!K8,0)*能力值计算器!L8,0)*VLOOKUP(能力值计算器!J8,能力变化对照表!A:B,2,0),0)</f>
        <v>-39</v>
      </c>
      <c r="J2112">
        <f t="shared" si="259"/>
        <v>0</v>
      </c>
      <c r="K2112">
        <f t="shared" si="260"/>
        <v>-5694</v>
      </c>
      <c r="L2112">
        <f t="shared" si="261"/>
        <v>11242</v>
      </c>
      <c r="M2112">
        <f t="shared" si="262"/>
        <v>224.1</v>
      </c>
      <c r="N2112">
        <f t="shared" si="263"/>
        <v>1</v>
      </c>
    </row>
    <row r="2113" spans="1:14">
      <c r="A2113">
        <f t="shared" si="256"/>
        <v>0</v>
      </c>
      <c r="B2113">
        <f t="shared" si="257"/>
        <v>0</v>
      </c>
      <c r="C2113">
        <v>0</v>
      </c>
      <c r="D2113">
        <v>128</v>
      </c>
      <c r="E2113">
        <f t="shared" si="258"/>
        <v>-999</v>
      </c>
      <c r="F2113">
        <f>能力值计算器!G2</f>
        <v>0</v>
      </c>
      <c r="G2113">
        <f>ROUNDDOWN((能力值计算器!F4+能力值计算器!E4*2+ROUNDDOWN(C2113/4,0))*能力值计算器!C2/100+10+能力值计算器!C2,0)</f>
        <v>145</v>
      </c>
      <c r="H2113">
        <f>ROUNDDOWN(ROUNDDOWN(ROUNDDOWN(ROUNDDOWN(ROUNDDOWN((能力值计算器!F6+能力值计算器!E6*2+ROUNDDOWN(D2113/4,0))*能力值计算器!C2/100+5,0)*能力值计算器!H6,0)*能力值计算器!K6,0)*能力值计算器!L6,0)*VLOOKUP(能力值计算器!J6,能力变化对照表!A:B,2,0),0)</f>
        <v>101</v>
      </c>
      <c r="I2113">
        <f>ROUNDDOWN(ROUNDDOWN(ROUNDDOWN(ROUNDDOWN(ROUNDDOWN((能力值计算器!F8+能力值计算器!E8*2+ROUNDDOWN(E2113/4,0))*能力值计算器!C2/100+5,0)*能力值计算器!H8,0)*能力值计算器!K8,0)*能力值计算器!L8,0)*VLOOKUP(能力值计算器!J8,能力变化对照表!A:B,2,0),0)</f>
        <v>-39</v>
      </c>
      <c r="J2113">
        <f t="shared" si="259"/>
        <v>0</v>
      </c>
      <c r="K2113">
        <f t="shared" si="260"/>
        <v>-5655</v>
      </c>
      <c r="L2113">
        <f t="shared" si="261"/>
        <v>8990</v>
      </c>
      <c r="M2113">
        <f t="shared" si="262"/>
        <v>223.1</v>
      </c>
      <c r="N2113">
        <f t="shared" si="263"/>
        <v>1</v>
      </c>
    </row>
    <row r="2114" spans="1:14">
      <c r="A2114">
        <f t="shared" ref="A2114:A2177" si="264">IF(N2114=1,0,L2114+1/M2114)</f>
        <v>0</v>
      </c>
      <c r="B2114">
        <f t="shared" ref="B2114:B2177" si="265">IF(A2114=MAX(A:A),1,0)</f>
        <v>0</v>
      </c>
      <c r="C2114">
        <v>0</v>
      </c>
      <c r="D2114">
        <v>136</v>
      </c>
      <c r="E2114">
        <f t="shared" ref="E2114:E2177" si="266">IF(F2114-D2114-C2114&gt;253,-999,IF(F2114-D2114-C2114&lt;0,-999,F2114-D2114-C2114))</f>
        <v>-999</v>
      </c>
      <c r="F2114">
        <f>能力值计算器!G2</f>
        <v>0</v>
      </c>
      <c r="G2114">
        <f>ROUNDDOWN((能力值计算器!F4+能力值计算器!E4*2+ROUNDDOWN(C2114/4,0))*能力值计算器!C2/100+10+能力值计算器!C2,0)</f>
        <v>145</v>
      </c>
      <c r="H2114">
        <f>ROUNDDOWN(ROUNDDOWN(ROUNDDOWN(ROUNDDOWN(ROUNDDOWN((能力值计算器!F6+能力值计算器!E6*2+ROUNDDOWN(D2114/4,0))*能力值计算器!C2/100+5,0)*能力值计算器!H6,0)*能力值计算器!K6,0)*能力值计算器!L6,0)*VLOOKUP(能力值计算器!J6,能力变化对照表!A:B,2,0),0)</f>
        <v>102</v>
      </c>
      <c r="I2114">
        <f>ROUNDDOWN(ROUNDDOWN(ROUNDDOWN(ROUNDDOWN(ROUNDDOWN((能力值计算器!F8+能力值计算器!E8*2+ROUNDDOWN(E2114/4,0))*能力值计算器!C2/100+5,0)*能力值计算器!H8,0)*能力值计算器!K8,0)*能力值计算器!L8,0)*VLOOKUP(能力值计算器!J8,能力变化对照表!A:B,2,0),0)</f>
        <v>-39</v>
      </c>
      <c r="J2114">
        <f t="shared" ref="J2114:J2177" si="267">IF(E2114&lt;0,0,G2114*H2114)</f>
        <v>0</v>
      </c>
      <c r="K2114">
        <f t="shared" ref="K2114:K2177" si="268">G2114*I2114</f>
        <v>-5655</v>
      </c>
      <c r="L2114">
        <f t="shared" ref="L2114:L2177" si="269">(H2114+I2114)*G2114</f>
        <v>9135</v>
      </c>
      <c r="M2114">
        <f t="shared" ref="M2114:M2177" si="270">IF(H2114+I2114-G2114&lt;0,G2114-H2114-I2114,H2114+I2114-G2114)+IF(H2114-I2114&lt;0,I2114-H2114,H2114-I2114)+0.1</f>
        <v>223.1</v>
      </c>
      <c r="N2114">
        <f t="shared" ref="N2114:N2177" si="271">IF(E2114&lt;0,1,0)</f>
        <v>1</v>
      </c>
    </row>
    <row r="2115" spans="1:14">
      <c r="A2115">
        <f t="shared" si="264"/>
        <v>0</v>
      </c>
      <c r="B2115">
        <f t="shared" si="265"/>
        <v>0</v>
      </c>
      <c r="C2115">
        <v>0</v>
      </c>
      <c r="D2115">
        <v>120</v>
      </c>
      <c r="E2115">
        <f t="shared" si="266"/>
        <v>-999</v>
      </c>
      <c r="F2115">
        <f>能力值计算器!G2</f>
        <v>0</v>
      </c>
      <c r="G2115">
        <f>ROUNDDOWN((能力值计算器!F4+能力值计算器!E4*2+ROUNDDOWN(C2115/4,0))*能力值计算器!C2/100+10+能力值计算器!C2,0)</f>
        <v>145</v>
      </c>
      <c r="H2115">
        <f>ROUNDDOWN(ROUNDDOWN(ROUNDDOWN(ROUNDDOWN(ROUNDDOWN((能力值计算器!F6+能力值计算器!E6*2+ROUNDDOWN(D2115/4,0))*能力值计算器!C2/100+5,0)*能力值计算器!H6,0)*能力值计算器!K6,0)*能力值计算器!L6,0)*VLOOKUP(能力值计算器!J6,能力变化对照表!A:B,2,0),0)</f>
        <v>100</v>
      </c>
      <c r="I2115">
        <f>ROUNDDOWN(ROUNDDOWN(ROUNDDOWN(ROUNDDOWN(ROUNDDOWN((能力值计算器!F8+能力值计算器!E8*2+ROUNDDOWN(E2115/4,0))*能力值计算器!C2/100+5,0)*能力值计算器!H8,0)*能力值计算器!K8,0)*能力值计算器!L8,0)*VLOOKUP(能力值计算器!J8,能力变化对照表!A:B,2,0),0)</f>
        <v>-39</v>
      </c>
      <c r="J2115">
        <f t="shared" si="267"/>
        <v>0</v>
      </c>
      <c r="K2115">
        <f t="shared" si="268"/>
        <v>-5655</v>
      </c>
      <c r="L2115">
        <f t="shared" si="269"/>
        <v>8845</v>
      </c>
      <c r="M2115">
        <f t="shared" si="270"/>
        <v>223.1</v>
      </c>
      <c r="N2115">
        <f t="shared" si="271"/>
        <v>1</v>
      </c>
    </row>
    <row r="2116" spans="1:14">
      <c r="A2116">
        <f t="shared" si="264"/>
        <v>0</v>
      </c>
      <c r="B2116">
        <f t="shared" si="265"/>
        <v>0</v>
      </c>
      <c r="C2116">
        <v>0</v>
      </c>
      <c r="D2116">
        <v>144</v>
      </c>
      <c r="E2116">
        <f t="shared" si="266"/>
        <v>-999</v>
      </c>
      <c r="F2116">
        <f>能力值计算器!G2</f>
        <v>0</v>
      </c>
      <c r="G2116">
        <f>ROUNDDOWN((能力值计算器!F4+能力值计算器!E4*2+ROUNDDOWN(C2116/4,0))*能力值计算器!C2/100+10+能力值计算器!C2,0)</f>
        <v>145</v>
      </c>
      <c r="H2116">
        <f>ROUNDDOWN(ROUNDDOWN(ROUNDDOWN(ROUNDDOWN(ROUNDDOWN((能力值计算器!F6+能力值计算器!E6*2+ROUNDDOWN(D2116/4,0))*能力值计算器!C2/100+5,0)*能力值计算器!H6,0)*能力值计算器!K6,0)*能力值计算器!L6,0)*VLOOKUP(能力值计算器!J6,能力变化对照表!A:B,2,0),0)</f>
        <v>103</v>
      </c>
      <c r="I2116">
        <f>ROUNDDOWN(ROUNDDOWN(ROUNDDOWN(ROUNDDOWN(ROUNDDOWN((能力值计算器!F8+能力值计算器!E8*2+ROUNDDOWN(E2116/4,0))*能力值计算器!C2/100+5,0)*能力值计算器!H8,0)*能力值计算器!K8,0)*能力值计算器!L8,0)*VLOOKUP(能力值计算器!J8,能力变化对照表!A:B,2,0),0)</f>
        <v>-39</v>
      </c>
      <c r="J2116">
        <f t="shared" si="267"/>
        <v>0</v>
      </c>
      <c r="K2116">
        <f t="shared" si="268"/>
        <v>-5655</v>
      </c>
      <c r="L2116">
        <f t="shared" si="269"/>
        <v>9280</v>
      </c>
      <c r="M2116">
        <f t="shared" si="270"/>
        <v>223.1</v>
      </c>
      <c r="N2116">
        <f t="shared" si="271"/>
        <v>1</v>
      </c>
    </row>
    <row r="2117" spans="1:14">
      <c r="A2117">
        <f t="shared" si="264"/>
        <v>0</v>
      </c>
      <c r="B2117">
        <f t="shared" si="265"/>
        <v>0</v>
      </c>
      <c r="C2117">
        <v>0</v>
      </c>
      <c r="D2117">
        <v>112</v>
      </c>
      <c r="E2117">
        <f t="shared" si="266"/>
        <v>-999</v>
      </c>
      <c r="F2117">
        <f>能力值计算器!G2</f>
        <v>0</v>
      </c>
      <c r="G2117">
        <f>ROUNDDOWN((能力值计算器!F4+能力值计算器!E4*2+ROUNDDOWN(C2117/4,0))*能力值计算器!C2/100+10+能力值计算器!C2,0)</f>
        <v>145</v>
      </c>
      <c r="H2117">
        <f>ROUNDDOWN(ROUNDDOWN(ROUNDDOWN(ROUNDDOWN(ROUNDDOWN((能力值计算器!F6+能力值计算器!E6*2+ROUNDDOWN(D2117/4,0))*能力值计算器!C2/100+5,0)*能力值计算器!H6,0)*能力值计算器!K6,0)*能力值计算器!L6,0)*VLOOKUP(能力值计算器!J6,能力变化对照表!A:B,2,0),0)</f>
        <v>99</v>
      </c>
      <c r="I2117">
        <f>ROUNDDOWN(ROUNDDOWN(ROUNDDOWN(ROUNDDOWN(ROUNDDOWN((能力值计算器!F8+能力值计算器!E8*2+ROUNDDOWN(E2117/4,0))*能力值计算器!C2/100+5,0)*能力值计算器!H8,0)*能力值计算器!K8,0)*能力值计算器!L8,0)*VLOOKUP(能力值计算器!J8,能力变化对照表!A:B,2,0),0)</f>
        <v>-39</v>
      </c>
      <c r="J2117">
        <f t="shared" si="267"/>
        <v>0</v>
      </c>
      <c r="K2117">
        <f t="shared" si="268"/>
        <v>-5655</v>
      </c>
      <c r="L2117">
        <f t="shared" si="269"/>
        <v>8700</v>
      </c>
      <c r="M2117">
        <f t="shared" si="270"/>
        <v>223.1</v>
      </c>
      <c r="N2117">
        <f t="shared" si="271"/>
        <v>1</v>
      </c>
    </row>
    <row r="2118" spans="1:14">
      <c r="A2118">
        <f t="shared" si="264"/>
        <v>0</v>
      </c>
      <c r="B2118">
        <f t="shared" si="265"/>
        <v>0</v>
      </c>
      <c r="C2118">
        <v>0</v>
      </c>
      <c r="D2118">
        <v>152</v>
      </c>
      <c r="E2118">
        <f t="shared" si="266"/>
        <v>-999</v>
      </c>
      <c r="F2118">
        <f>能力值计算器!G2</f>
        <v>0</v>
      </c>
      <c r="G2118">
        <f>ROUNDDOWN((能力值计算器!F4+能力值计算器!E4*2+ROUNDDOWN(C2118/4,0))*能力值计算器!C2/100+10+能力值计算器!C2,0)</f>
        <v>145</v>
      </c>
      <c r="H2118">
        <f>ROUNDDOWN(ROUNDDOWN(ROUNDDOWN(ROUNDDOWN(ROUNDDOWN((能力值计算器!F6+能力值计算器!E6*2+ROUNDDOWN(D2118/4,0))*能力值计算器!C2/100+5,0)*能力值计算器!H6,0)*能力值计算器!K6,0)*能力值计算器!L6,0)*VLOOKUP(能力值计算器!J6,能力变化对照表!A:B,2,0),0)</f>
        <v>104</v>
      </c>
      <c r="I2118">
        <f>ROUNDDOWN(ROUNDDOWN(ROUNDDOWN(ROUNDDOWN(ROUNDDOWN((能力值计算器!F8+能力值计算器!E8*2+ROUNDDOWN(E2118/4,0))*能力值计算器!C2/100+5,0)*能力值计算器!H8,0)*能力值计算器!K8,0)*能力值计算器!L8,0)*VLOOKUP(能力值计算器!J8,能力变化对照表!A:B,2,0),0)</f>
        <v>-39</v>
      </c>
      <c r="J2118">
        <f t="shared" si="267"/>
        <v>0</v>
      </c>
      <c r="K2118">
        <f t="shared" si="268"/>
        <v>-5655</v>
      </c>
      <c r="L2118">
        <f t="shared" si="269"/>
        <v>9425</v>
      </c>
      <c r="M2118">
        <f t="shared" si="270"/>
        <v>223.1</v>
      </c>
      <c r="N2118">
        <f t="shared" si="271"/>
        <v>1</v>
      </c>
    </row>
    <row r="2119" spans="1:14">
      <c r="A2119">
        <f t="shared" si="264"/>
        <v>0</v>
      </c>
      <c r="B2119">
        <f t="shared" si="265"/>
        <v>0</v>
      </c>
      <c r="C2119">
        <v>0</v>
      </c>
      <c r="D2119">
        <v>104</v>
      </c>
      <c r="E2119">
        <f t="shared" si="266"/>
        <v>-999</v>
      </c>
      <c r="F2119">
        <f>能力值计算器!G2</f>
        <v>0</v>
      </c>
      <c r="G2119">
        <f>ROUNDDOWN((能力值计算器!F4+能力值计算器!E4*2+ROUNDDOWN(C2119/4,0))*能力值计算器!C2/100+10+能力值计算器!C2,0)</f>
        <v>145</v>
      </c>
      <c r="H2119">
        <f>ROUNDDOWN(ROUNDDOWN(ROUNDDOWN(ROUNDDOWN(ROUNDDOWN((能力值计算器!F6+能力值计算器!E6*2+ROUNDDOWN(D2119/4,0))*能力值计算器!C2/100+5,0)*能力值计算器!H6,0)*能力值计算器!K6,0)*能力值计算器!L6,0)*VLOOKUP(能力值计算器!J6,能力变化对照表!A:B,2,0),0)</f>
        <v>98</v>
      </c>
      <c r="I2119">
        <f>ROUNDDOWN(ROUNDDOWN(ROUNDDOWN(ROUNDDOWN(ROUNDDOWN((能力值计算器!F8+能力值计算器!E8*2+ROUNDDOWN(E2119/4,0))*能力值计算器!C2/100+5,0)*能力值计算器!H8,0)*能力值计算器!K8,0)*能力值计算器!L8,0)*VLOOKUP(能力值计算器!J8,能力变化对照表!A:B,2,0),0)</f>
        <v>-39</v>
      </c>
      <c r="J2119">
        <f t="shared" si="267"/>
        <v>0</v>
      </c>
      <c r="K2119">
        <f t="shared" si="268"/>
        <v>-5655</v>
      </c>
      <c r="L2119">
        <f t="shared" si="269"/>
        <v>8555</v>
      </c>
      <c r="M2119">
        <f t="shared" si="270"/>
        <v>223.1</v>
      </c>
      <c r="N2119">
        <f t="shared" si="271"/>
        <v>1</v>
      </c>
    </row>
    <row r="2120" spans="1:14">
      <c r="A2120">
        <f t="shared" si="264"/>
        <v>0</v>
      </c>
      <c r="B2120">
        <f t="shared" si="265"/>
        <v>0</v>
      </c>
      <c r="C2120">
        <v>0</v>
      </c>
      <c r="D2120">
        <v>160</v>
      </c>
      <c r="E2120">
        <f t="shared" si="266"/>
        <v>-999</v>
      </c>
      <c r="F2120">
        <f>能力值计算器!G2</f>
        <v>0</v>
      </c>
      <c r="G2120">
        <f>ROUNDDOWN((能力值计算器!F4+能力值计算器!E4*2+ROUNDDOWN(C2120/4,0))*能力值计算器!C2/100+10+能力值计算器!C2,0)</f>
        <v>145</v>
      </c>
      <c r="H2120">
        <f>ROUNDDOWN(ROUNDDOWN(ROUNDDOWN(ROUNDDOWN(ROUNDDOWN((能力值计算器!F6+能力值计算器!E6*2+ROUNDDOWN(D2120/4,0))*能力值计算器!C2/100+5,0)*能力值计算器!H6,0)*能力值计算器!K6,0)*能力值计算器!L6,0)*VLOOKUP(能力值计算器!J6,能力变化对照表!A:B,2,0),0)</f>
        <v>105</v>
      </c>
      <c r="I2120">
        <f>ROUNDDOWN(ROUNDDOWN(ROUNDDOWN(ROUNDDOWN(ROUNDDOWN((能力值计算器!F8+能力值计算器!E8*2+ROUNDDOWN(E2120/4,0))*能力值计算器!C2/100+5,0)*能力值计算器!H8,0)*能力值计算器!K8,0)*能力值计算器!L8,0)*VLOOKUP(能力值计算器!J8,能力变化对照表!A:B,2,0),0)</f>
        <v>-39</v>
      </c>
      <c r="J2120">
        <f t="shared" si="267"/>
        <v>0</v>
      </c>
      <c r="K2120">
        <f t="shared" si="268"/>
        <v>-5655</v>
      </c>
      <c r="L2120">
        <f t="shared" si="269"/>
        <v>9570</v>
      </c>
      <c r="M2120">
        <f t="shared" si="270"/>
        <v>223.1</v>
      </c>
      <c r="N2120">
        <f t="shared" si="271"/>
        <v>1</v>
      </c>
    </row>
    <row r="2121" spans="1:14">
      <c r="A2121">
        <f t="shared" si="264"/>
        <v>0</v>
      </c>
      <c r="B2121">
        <f t="shared" si="265"/>
        <v>0</v>
      </c>
      <c r="C2121">
        <v>0</v>
      </c>
      <c r="D2121">
        <v>96</v>
      </c>
      <c r="E2121">
        <f t="shared" si="266"/>
        <v>-999</v>
      </c>
      <c r="F2121">
        <f>能力值计算器!G2</f>
        <v>0</v>
      </c>
      <c r="G2121">
        <f>ROUNDDOWN((能力值计算器!F4+能力值计算器!E4*2+ROUNDDOWN(C2121/4,0))*能力值计算器!C2/100+10+能力值计算器!C2,0)</f>
        <v>145</v>
      </c>
      <c r="H2121">
        <f>ROUNDDOWN(ROUNDDOWN(ROUNDDOWN(ROUNDDOWN(ROUNDDOWN((能力值计算器!F6+能力值计算器!E6*2+ROUNDDOWN(D2121/4,0))*能力值计算器!C2/100+5,0)*能力值计算器!H6,0)*能力值计算器!K6,0)*能力值计算器!L6,0)*VLOOKUP(能力值计算器!J6,能力变化对照表!A:B,2,0),0)</f>
        <v>97</v>
      </c>
      <c r="I2121">
        <f>ROUNDDOWN(ROUNDDOWN(ROUNDDOWN(ROUNDDOWN(ROUNDDOWN((能力值计算器!F8+能力值计算器!E8*2+ROUNDDOWN(E2121/4,0))*能力值计算器!C2/100+5,0)*能力值计算器!H8,0)*能力值计算器!K8,0)*能力值计算器!L8,0)*VLOOKUP(能力值计算器!J8,能力变化对照表!A:B,2,0),0)</f>
        <v>-39</v>
      </c>
      <c r="J2121">
        <f t="shared" si="267"/>
        <v>0</v>
      </c>
      <c r="K2121">
        <f t="shared" si="268"/>
        <v>-5655</v>
      </c>
      <c r="L2121">
        <f t="shared" si="269"/>
        <v>8410</v>
      </c>
      <c r="M2121">
        <f t="shared" si="270"/>
        <v>223.1</v>
      </c>
      <c r="N2121">
        <f t="shared" si="271"/>
        <v>1</v>
      </c>
    </row>
    <row r="2122" spans="1:14">
      <c r="A2122">
        <f t="shared" si="264"/>
        <v>0</v>
      </c>
      <c r="B2122">
        <f t="shared" si="265"/>
        <v>0</v>
      </c>
      <c r="C2122">
        <v>0</v>
      </c>
      <c r="D2122">
        <v>168</v>
      </c>
      <c r="E2122">
        <f t="shared" si="266"/>
        <v>-999</v>
      </c>
      <c r="F2122">
        <f>能力值计算器!G2</f>
        <v>0</v>
      </c>
      <c r="G2122">
        <f>ROUNDDOWN((能力值计算器!F4+能力值计算器!E4*2+ROUNDDOWN(C2122/4,0))*能力值计算器!C2/100+10+能力值计算器!C2,0)</f>
        <v>145</v>
      </c>
      <c r="H2122">
        <f>ROUNDDOWN(ROUNDDOWN(ROUNDDOWN(ROUNDDOWN(ROUNDDOWN((能力值计算器!F6+能力值计算器!E6*2+ROUNDDOWN(D2122/4,0))*能力值计算器!C2/100+5,0)*能力值计算器!H6,0)*能力值计算器!K6,0)*能力值计算器!L6,0)*VLOOKUP(能力值计算器!J6,能力变化对照表!A:B,2,0),0)</f>
        <v>106</v>
      </c>
      <c r="I2122">
        <f>ROUNDDOWN(ROUNDDOWN(ROUNDDOWN(ROUNDDOWN(ROUNDDOWN((能力值计算器!F8+能力值计算器!E8*2+ROUNDDOWN(E2122/4,0))*能力值计算器!C2/100+5,0)*能力值计算器!H8,0)*能力值计算器!K8,0)*能力值计算器!L8,0)*VLOOKUP(能力值计算器!J8,能力变化对照表!A:B,2,0),0)</f>
        <v>-39</v>
      </c>
      <c r="J2122">
        <f t="shared" si="267"/>
        <v>0</v>
      </c>
      <c r="K2122">
        <f t="shared" si="268"/>
        <v>-5655</v>
      </c>
      <c r="L2122">
        <f t="shared" si="269"/>
        <v>9715</v>
      </c>
      <c r="M2122">
        <f t="shared" si="270"/>
        <v>223.1</v>
      </c>
      <c r="N2122">
        <f t="shared" si="271"/>
        <v>1</v>
      </c>
    </row>
    <row r="2123" spans="1:14">
      <c r="A2123">
        <f t="shared" si="264"/>
        <v>0</v>
      </c>
      <c r="B2123">
        <f t="shared" si="265"/>
        <v>0</v>
      </c>
      <c r="C2123">
        <v>0</v>
      </c>
      <c r="D2123">
        <v>88</v>
      </c>
      <c r="E2123">
        <f t="shared" si="266"/>
        <v>-999</v>
      </c>
      <c r="F2123">
        <f>能力值计算器!G2</f>
        <v>0</v>
      </c>
      <c r="G2123">
        <f>ROUNDDOWN((能力值计算器!F4+能力值计算器!E4*2+ROUNDDOWN(C2123/4,0))*能力值计算器!C2/100+10+能力值计算器!C2,0)</f>
        <v>145</v>
      </c>
      <c r="H2123">
        <f>ROUNDDOWN(ROUNDDOWN(ROUNDDOWN(ROUNDDOWN(ROUNDDOWN((能力值计算器!F6+能力值计算器!E6*2+ROUNDDOWN(D2123/4,0))*能力值计算器!C2/100+5,0)*能力值计算器!H6,0)*能力值计算器!K6,0)*能力值计算器!L6,0)*VLOOKUP(能力值计算器!J6,能力变化对照表!A:B,2,0),0)</f>
        <v>96</v>
      </c>
      <c r="I2123">
        <f>ROUNDDOWN(ROUNDDOWN(ROUNDDOWN(ROUNDDOWN(ROUNDDOWN((能力值计算器!F8+能力值计算器!E8*2+ROUNDDOWN(E2123/4,0))*能力值计算器!C2/100+5,0)*能力值计算器!H8,0)*能力值计算器!K8,0)*能力值计算器!L8,0)*VLOOKUP(能力值计算器!J8,能力变化对照表!A:B,2,0),0)</f>
        <v>-39</v>
      </c>
      <c r="J2123">
        <f t="shared" si="267"/>
        <v>0</v>
      </c>
      <c r="K2123">
        <f t="shared" si="268"/>
        <v>-5655</v>
      </c>
      <c r="L2123">
        <f t="shared" si="269"/>
        <v>8265</v>
      </c>
      <c r="M2123">
        <f t="shared" si="270"/>
        <v>223.1</v>
      </c>
      <c r="N2123">
        <f t="shared" si="271"/>
        <v>1</v>
      </c>
    </row>
    <row r="2124" spans="1:14">
      <c r="A2124">
        <f t="shared" si="264"/>
        <v>0</v>
      </c>
      <c r="B2124">
        <f t="shared" si="265"/>
        <v>0</v>
      </c>
      <c r="C2124">
        <v>0</v>
      </c>
      <c r="D2124">
        <v>176</v>
      </c>
      <c r="E2124">
        <f t="shared" si="266"/>
        <v>-999</v>
      </c>
      <c r="F2124">
        <f>能力值计算器!G2</f>
        <v>0</v>
      </c>
      <c r="G2124">
        <f>ROUNDDOWN((能力值计算器!F4+能力值计算器!E4*2+ROUNDDOWN(C2124/4,0))*能力值计算器!C2/100+10+能力值计算器!C2,0)</f>
        <v>145</v>
      </c>
      <c r="H2124">
        <f>ROUNDDOWN(ROUNDDOWN(ROUNDDOWN(ROUNDDOWN(ROUNDDOWN((能力值计算器!F6+能力值计算器!E6*2+ROUNDDOWN(D2124/4,0))*能力值计算器!C2/100+5,0)*能力值计算器!H6,0)*能力值计算器!K6,0)*能力值计算器!L6,0)*VLOOKUP(能力值计算器!J6,能力变化对照表!A:B,2,0),0)</f>
        <v>107</v>
      </c>
      <c r="I2124">
        <f>ROUNDDOWN(ROUNDDOWN(ROUNDDOWN(ROUNDDOWN(ROUNDDOWN((能力值计算器!F8+能力值计算器!E8*2+ROUNDDOWN(E2124/4,0))*能力值计算器!C2/100+5,0)*能力值计算器!H8,0)*能力值计算器!K8,0)*能力值计算器!L8,0)*VLOOKUP(能力值计算器!J8,能力变化对照表!A:B,2,0),0)</f>
        <v>-39</v>
      </c>
      <c r="J2124">
        <f t="shared" si="267"/>
        <v>0</v>
      </c>
      <c r="K2124">
        <f t="shared" si="268"/>
        <v>-5655</v>
      </c>
      <c r="L2124">
        <f t="shared" si="269"/>
        <v>9860</v>
      </c>
      <c r="M2124">
        <f t="shared" si="270"/>
        <v>223.1</v>
      </c>
      <c r="N2124">
        <f t="shared" si="271"/>
        <v>1</v>
      </c>
    </row>
    <row r="2125" spans="1:14">
      <c r="A2125">
        <f t="shared" si="264"/>
        <v>0</v>
      </c>
      <c r="B2125">
        <f t="shared" si="265"/>
        <v>0</v>
      </c>
      <c r="C2125">
        <v>0</v>
      </c>
      <c r="D2125">
        <v>80</v>
      </c>
      <c r="E2125">
        <f t="shared" si="266"/>
        <v>-999</v>
      </c>
      <c r="F2125">
        <f>能力值计算器!G2</f>
        <v>0</v>
      </c>
      <c r="G2125">
        <f>ROUNDDOWN((能力值计算器!F4+能力值计算器!E4*2+ROUNDDOWN(C2125/4,0))*能力值计算器!C2/100+10+能力值计算器!C2,0)</f>
        <v>145</v>
      </c>
      <c r="H2125">
        <f>ROUNDDOWN(ROUNDDOWN(ROUNDDOWN(ROUNDDOWN(ROUNDDOWN((能力值计算器!F6+能力值计算器!E6*2+ROUNDDOWN(D2125/4,0))*能力值计算器!C2/100+5,0)*能力值计算器!H6,0)*能力值计算器!K6,0)*能力值计算器!L6,0)*VLOOKUP(能力值计算器!J6,能力变化对照表!A:B,2,0),0)</f>
        <v>95</v>
      </c>
      <c r="I2125">
        <f>ROUNDDOWN(ROUNDDOWN(ROUNDDOWN(ROUNDDOWN(ROUNDDOWN((能力值计算器!F8+能力值计算器!E8*2+ROUNDDOWN(E2125/4,0))*能力值计算器!C2/100+5,0)*能力值计算器!H8,0)*能力值计算器!K8,0)*能力值计算器!L8,0)*VLOOKUP(能力值计算器!J8,能力变化对照表!A:B,2,0),0)</f>
        <v>-39</v>
      </c>
      <c r="J2125">
        <f t="shared" si="267"/>
        <v>0</v>
      </c>
      <c r="K2125">
        <f t="shared" si="268"/>
        <v>-5655</v>
      </c>
      <c r="L2125">
        <f t="shared" si="269"/>
        <v>8120</v>
      </c>
      <c r="M2125">
        <f t="shared" si="270"/>
        <v>223.1</v>
      </c>
      <c r="N2125">
        <f t="shared" si="271"/>
        <v>1</v>
      </c>
    </row>
    <row r="2126" spans="1:14">
      <c r="A2126">
        <f t="shared" si="264"/>
        <v>0</v>
      </c>
      <c r="B2126">
        <f t="shared" si="265"/>
        <v>0</v>
      </c>
      <c r="C2126">
        <v>0</v>
      </c>
      <c r="D2126">
        <v>184</v>
      </c>
      <c r="E2126">
        <f t="shared" si="266"/>
        <v>-999</v>
      </c>
      <c r="F2126">
        <f>能力值计算器!G2</f>
        <v>0</v>
      </c>
      <c r="G2126">
        <f>ROUNDDOWN((能力值计算器!F4+能力值计算器!E4*2+ROUNDDOWN(C2126/4,0))*能力值计算器!C2/100+10+能力值计算器!C2,0)</f>
        <v>145</v>
      </c>
      <c r="H2126">
        <f>ROUNDDOWN(ROUNDDOWN(ROUNDDOWN(ROUNDDOWN(ROUNDDOWN((能力值计算器!F6+能力值计算器!E6*2+ROUNDDOWN(D2126/4,0))*能力值计算器!C2/100+5,0)*能力值计算器!H6,0)*能力值计算器!K6,0)*能力值计算器!L6,0)*VLOOKUP(能力值计算器!J6,能力变化对照表!A:B,2,0),0)</f>
        <v>108</v>
      </c>
      <c r="I2126">
        <f>ROUNDDOWN(ROUNDDOWN(ROUNDDOWN(ROUNDDOWN(ROUNDDOWN((能力值计算器!F8+能力值计算器!E8*2+ROUNDDOWN(E2126/4,0))*能力值计算器!C2/100+5,0)*能力值计算器!H8,0)*能力值计算器!K8,0)*能力值计算器!L8,0)*VLOOKUP(能力值计算器!J8,能力变化对照表!A:B,2,0),0)</f>
        <v>-39</v>
      </c>
      <c r="J2126">
        <f t="shared" si="267"/>
        <v>0</v>
      </c>
      <c r="K2126">
        <f t="shared" si="268"/>
        <v>-5655</v>
      </c>
      <c r="L2126">
        <f t="shared" si="269"/>
        <v>10005</v>
      </c>
      <c r="M2126">
        <f t="shared" si="270"/>
        <v>223.1</v>
      </c>
      <c r="N2126">
        <f t="shared" si="271"/>
        <v>1</v>
      </c>
    </row>
    <row r="2127" spans="1:14">
      <c r="A2127">
        <f t="shared" si="264"/>
        <v>0</v>
      </c>
      <c r="B2127">
        <f t="shared" si="265"/>
        <v>0</v>
      </c>
      <c r="C2127">
        <v>0</v>
      </c>
      <c r="D2127">
        <v>72</v>
      </c>
      <c r="E2127">
        <f t="shared" si="266"/>
        <v>-999</v>
      </c>
      <c r="F2127">
        <f>能力值计算器!G2</f>
        <v>0</v>
      </c>
      <c r="G2127">
        <f>ROUNDDOWN((能力值计算器!F4+能力值计算器!E4*2+ROUNDDOWN(C2127/4,0))*能力值计算器!C2/100+10+能力值计算器!C2,0)</f>
        <v>145</v>
      </c>
      <c r="H2127">
        <f>ROUNDDOWN(ROUNDDOWN(ROUNDDOWN(ROUNDDOWN(ROUNDDOWN((能力值计算器!F6+能力值计算器!E6*2+ROUNDDOWN(D2127/4,0))*能力值计算器!C2/100+5,0)*能力值计算器!H6,0)*能力值计算器!K6,0)*能力值计算器!L6,0)*VLOOKUP(能力值计算器!J6,能力变化对照表!A:B,2,0),0)</f>
        <v>94</v>
      </c>
      <c r="I2127">
        <f>ROUNDDOWN(ROUNDDOWN(ROUNDDOWN(ROUNDDOWN(ROUNDDOWN((能力值计算器!F8+能力值计算器!E8*2+ROUNDDOWN(E2127/4,0))*能力值计算器!C2/100+5,0)*能力值计算器!H8,0)*能力值计算器!K8,0)*能力值计算器!L8,0)*VLOOKUP(能力值计算器!J8,能力变化对照表!A:B,2,0),0)</f>
        <v>-39</v>
      </c>
      <c r="J2127">
        <f t="shared" si="267"/>
        <v>0</v>
      </c>
      <c r="K2127">
        <f t="shared" si="268"/>
        <v>-5655</v>
      </c>
      <c r="L2127">
        <f t="shared" si="269"/>
        <v>7975</v>
      </c>
      <c r="M2127">
        <f t="shared" si="270"/>
        <v>223.1</v>
      </c>
      <c r="N2127">
        <f t="shared" si="271"/>
        <v>1</v>
      </c>
    </row>
    <row r="2128" spans="1:14">
      <c r="A2128">
        <f t="shared" si="264"/>
        <v>0</v>
      </c>
      <c r="B2128">
        <f t="shared" si="265"/>
        <v>0</v>
      </c>
      <c r="C2128">
        <v>0</v>
      </c>
      <c r="D2128">
        <v>192</v>
      </c>
      <c r="E2128">
        <f t="shared" si="266"/>
        <v>-999</v>
      </c>
      <c r="F2128">
        <f>能力值计算器!G2</f>
        <v>0</v>
      </c>
      <c r="G2128">
        <f>ROUNDDOWN((能力值计算器!F4+能力值计算器!E4*2+ROUNDDOWN(C2128/4,0))*能力值计算器!C2/100+10+能力值计算器!C2,0)</f>
        <v>145</v>
      </c>
      <c r="H2128">
        <f>ROUNDDOWN(ROUNDDOWN(ROUNDDOWN(ROUNDDOWN(ROUNDDOWN((能力值计算器!F6+能力值计算器!E6*2+ROUNDDOWN(D2128/4,0))*能力值计算器!C2/100+5,0)*能力值计算器!H6,0)*能力值计算器!K6,0)*能力值计算器!L6,0)*VLOOKUP(能力值计算器!J6,能力变化对照表!A:B,2,0),0)</f>
        <v>109</v>
      </c>
      <c r="I2128">
        <f>ROUNDDOWN(ROUNDDOWN(ROUNDDOWN(ROUNDDOWN(ROUNDDOWN((能力值计算器!F8+能力值计算器!E8*2+ROUNDDOWN(E2128/4,0))*能力值计算器!C2/100+5,0)*能力值计算器!H8,0)*能力值计算器!K8,0)*能力值计算器!L8,0)*VLOOKUP(能力值计算器!J8,能力变化对照表!A:B,2,0),0)</f>
        <v>-39</v>
      </c>
      <c r="J2128">
        <f t="shared" si="267"/>
        <v>0</v>
      </c>
      <c r="K2128">
        <f t="shared" si="268"/>
        <v>-5655</v>
      </c>
      <c r="L2128">
        <f t="shared" si="269"/>
        <v>10150</v>
      </c>
      <c r="M2128">
        <f t="shared" si="270"/>
        <v>223.1</v>
      </c>
      <c r="N2128">
        <f t="shared" si="271"/>
        <v>1</v>
      </c>
    </row>
    <row r="2129" spans="1:14">
      <c r="A2129">
        <f t="shared" si="264"/>
        <v>0</v>
      </c>
      <c r="B2129">
        <f t="shared" si="265"/>
        <v>0</v>
      </c>
      <c r="C2129">
        <v>0</v>
      </c>
      <c r="D2129">
        <v>64</v>
      </c>
      <c r="E2129">
        <f t="shared" si="266"/>
        <v>-999</v>
      </c>
      <c r="F2129">
        <f>能力值计算器!G2</f>
        <v>0</v>
      </c>
      <c r="G2129">
        <f>ROUNDDOWN((能力值计算器!F4+能力值计算器!E4*2+ROUNDDOWN(C2129/4,0))*能力值计算器!C2/100+10+能力值计算器!C2,0)</f>
        <v>145</v>
      </c>
      <c r="H2129">
        <f>ROUNDDOWN(ROUNDDOWN(ROUNDDOWN(ROUNDDOWN(ROUNDDOWN((能力值计算器!F6+能力值计算器!E6*2+ROUNDDOWN(D2129/4,0))*能力值计算器!C2/100+5,0)*能力值计算器!H6,0)*能力值计算器!K6,0)*能力值计算器!L6,0)*VLOOKUP(能力值计算器!J6,能力变化对照表!A:B,2,0),0)</f>
        <v>93</v>
      </c>
      <c r="I2129">
        <f>ROUNDDOWN(ROUNDDOWN(ROUNDDOWN(ROUNDDOWN(ROUNDDOWN((能力值计算器!F8+能力值计算器!E8*2+ROUNDDOWN(E2129/4,0))*能力值计算器!C2/100+5,0)*能力值计算器!H8,0)*能力值计算器!K8,0)*能力值计算器!L8,0)*VLOOKUP(能力值计算器!J8,能力变化对照表!A:B,2,0),0)</f>
        <v>-39</v>
      </c>
      <c r="J2129">
        <f t="shared" si="267"/>
        <v>0</v>
      </c>
      <c r="K2129">
        <f t="shared" si="268"/>
        <v>-5655</v>
      </c>
      <c r="L2129">
        <f t="shared" si="269"/>
        <v>7830</v>
      </c>
      <c r="M2129">
        <f t="shared" si="270"/>
        <v>223.1</v>
      </c>
      <c r="N2129">
        <f t="shared" si="271"/>
        <v>1</v>
      </c>
    </row>
    <row r="2130" spans="1:14">
      <c r="A2130">
        <f t="shared" si="264"/>
        <v>0</v>
      </c>
      <c r="B2130">
        <f t="shared" si="265"/>
        <v>0</v>
      </c>
      <c r="C2130">
        <v>0</v>
      </c>
      <c r="D2130">
        <v>200</v>
      </c>
      <c r="E2130">
        <f t="shared" si="266"/>
        <v>-999</v>
      </c>
      <c r="F2130">
        <f>能力值计算器!G2</f>
        <v>0</v>
      </c>
      <c r="G2130">
        <f>ROUNDDOWN((能力值计算器!F4+能力值计算器!E4*2+ROUNDDOWN(C2130/4,0))*能力值计算器!C2/100+10+能力值计算器!C2,0)</f>
        <v>145</v>
      </c>
      <c r="H2130">
        <f>ROUNDDOWN(ROUNDDOWN(ROUNDDOWN(ROUNDDOWN(ROUNDDOWN((能力值计算器!F6+能力值计算器!E6*2+ROUNDDOWN(D2130/4,0))*能力值计算器!C2/100+5,0)*能力值计算器!H6,0)*能力值计算器!K6,0)*能力值计算器!L6,0)*VLOOKUP(能力值计算器!J6,能力变化对照表!A:B,2,0),0)</f>
        <v>110</v>
      </c>
      <c r="I2130">
        <f>ROUNDDOWN(ROUNDDOWN(ROUNDDOWN(ROUNDDOWN(ROUNDDOWN((能力值计算器!F8+能力值计算器!E8*2+ROUNDDOWN(E2130/4,0))*能力值计算器!C2/100+5,0)*能力值计算器!H8,0)*能力值计算器!K8,0)*能力值计算器!L8,0)*VLOOKUP(能力值计算器!J8,能力变化对照表!A:B,2,0),0)</f>
        <v>-39</v>
      </c>
      <c r="J2130">
        <f t="shared" si="267"/>
        <v>0</v>
      </c>
      <c r="K2130">
        <f t="shared" si="268"/>
        <v>-5655</v>
      </c>
      <c r="L2130">
        <f t="shared" si="269"/>
        <v>10295</v>
      </c>
      <c r="M2130">
        <f t="shared" si="270"/>
        <v>223.1</v>
      </c>
      <c r="N2130">
        <f t="shared" si="271"/>
        <v>1</v>
      </c>
    </row>
    <row r="2131" spans="1:14">
      <c r="A2131">
        <f t="shared" si="264"/>
        <v>0</v>
      </c>
      <c r="B2131">
        <f t="shared" si="265"/>
        <v>0</v>
      </c>
      <c r="C2131">
        <v>0</v>
      </c>
      <c r="D2131">
        <v>56</v>
      </c>
      <c r="E2131">
        <f t="shared" si="266"/>
        <v>-999</v>
      </c>
      <c r="F2131">
        <f>能力值计算器!G2</f>
        <v>0</v>
      </c>
      <c r="G2131">
        <f>ROUNDDOWN((能力值计算器!F4+能力值计算器!E4*2+ROUNDDOWN(C2131/4,0))*能力值计算器!C2/100+10+能力值计算器!C2,0)</f>
        <v>145</v>
      </c>
      <c r="H2131">
        <f>ROUNDDOWN(ROUNDDOWN(ROUNDDOWN(ROUNDDOWN(ROUNDDOWN((能力值计算器!F6+能力值计算器!E6*2+ROUNDDOWN(D2131/4,0))*能力值计算器!C2/100+5,0)*能力值计算器!H6,0)*能力值计算器!K6,0)*能力值计算器!L6,0)*VLOOKUP(能力值计算器!J6,能力变化对照表!A:B,2,0),0)</f>
        <v>92</v>
      </c>
      <c r="I2131">
        <f>ROUNDDOWN(ROUNDDOWN(ROUNDDOWN(ROUNDDOWN(ROUNDDOWN((能力值计算器!F8+能力值计算器!E8*2+ROUNDDOWN(E2131/4,0))*能力值计算器!C2/100+5,0)*能力值计算器!H8,0)*能力值计算器!K8,0)*能力值计算器!L8,0)*VLOOKUP(能力值计算器!J8,能力变化对照表!A:B,2,0),0)</f>
        <v>-39</v>
      </c>
      <c r="J2131">
        <f t="shared" si="267"/>
        <v>0</v>
      </c>
      <c r="K2131">
        <f t="shared" si="268"/>
        <v>-5655</v>
      </c>
      <c r="L2131">
        <f t="shared" si="269"/>
        <v>7685</v>
      </c>
      <c r="M2131">
        <f t="shared" si="270"/>
        <v>223.1</v>
      </c>
      <c r="N2131">
        <f t="shared" si="271"/>
        <v>1</v>
      </c>
    </row>
    <row r="2132" spans="1:14">
      <c r="A2132">
        <f t="shared" si="264"/>
        <v>0</v>
      </c>
      <c r="B2132">
        <f t="shared" si="265"/>
        <v>0</v>
      </c>
      <c r="C2132">
        <v>0</v>
      </c>
      <c r="D2132">
        <v>208</v>
      </c>
      <c r="E2132">
        <f t="shared" si="266"/>
        <v>-999</v>
      </c>
      <c r="F2132">
        <f>能力值计算器!G2</f>
        <v>0</v>
      </c>
      <c r="G2132">
        <f>ROUNDDOWN((能力值计算器!F4+能力值计算器!E4*2+ROUNDDOWN(C2132/4,0))*能力值计算器!C2/100+10+能力值计算器!C2,0)</f>
        <v>145</v>
      </c>
      <c r="H2132">
        <f>ROUNDDOWN(ROUNDDOWN(ROUNDDOWN(ROUNDDOWN(ROUNDDOWN((能力值计算器!F6+能力值计算器!E6*2+ROUNDDOWN(D2132/4,0))*能力值计算器!C2/100+5,0)*能力值计算器!H6,0)*能力值计算器!K6,0)*能力值计算器!L6,0)*VLOOKUP(能力值计算器!J6,能力变化对照表!A:B,2,0),0)</f>
        <v>111</v>
      </c>
      <c r="I2132">
        <f>ROUNDDOWN(ROUNDDOWN(ROUNDDOWN(ROUNDDOWN(ROUNDDOWN((能力值计算器!F8+能力值计算器!E8*2+ROUNDDOWN(E2132/4,0))*能力值计算器!C2/100+5,0)*能力值计算器!H8,0)*能力值计算器!K8,0)*能力值计算器!L8,0)*VLOOKUP(能力值计算器!J8,能力变化对照表!A:B,2,0),0)</f>
        <v>-39</v>
      </c>
      <c r="J2132">
        <f t="shared" si="267"/>
        <v>0</v>
      </c>
      <c r="K2132">
        <f t="shared" si="268"/>
        <v>-5655</v>
      </c>
      <c r="L2132">
        <f t="shared" si="269"/>
        <v>10440</v>
      </c>
      <c r="M2132">
        <f t="shared" si="270"/>
        <v>223.1</v>
      </c>
      <c r="N2132">
        <f t="shared" si="271"/>
        <v>1</v>
      </c>
    </row>
    <row r="2133" spans="1:14">
      <c r="A2133">
        <f t="shared" si="264"/>
        <v>0</v>
      </c>
      <c r="B2133">
        <f t="shared" si="265"/>
        <v>0</v>
      </c>
      <c r="C2133">
        <v>0</v>
      </c>
      <c r="D2133">
        <v>48</v>
      </c>
      <c r="E2133">
        <f t="shared" si="266"/>
        <v>-999</v>
      </c>
      <c r="F2133">
        <f>能力值计算器!G2</f>
        <v>0</v>
      </c>
      <c r="G2133">
        <f>ROUNDDOWN((能力值计算器!F4+能力值计算器!E4*2+ROUNDDOWN(C2133/4,0))*能力值计算器!C2/100+10+能力值计算器!C2,0)</f>
        <v>145</v>
      </c>
      <c r="H2133">
        <f>ROUNDDOWN(ROUNDDOWN(ROUNDDOWN(ROUNDDOWN(ROUNDDOWN((能力值计算器!F6+能力值计算器!E6*2+ROUNDDOWN(D2133/4,0))*能力值计算器!C2/100+5,0)*能力值计算器!H6,0)*能力值计算器!K6,0)*能力值计算器!L6,0)*VLOOKUP(能力值计算器!J6,能力变化对照表!A:B,2,0),0)</f>
        <v>91</v>
      </c>
      <c r="I2133">
        <f>ROUNDDOWN(ROUNDDOWN(ROUNDDOWN(ROUNDDOWN(ROUNDDOWN((能力值计算器!F8+能力值计算器!E8*2+ROUNDDOWN(E2133/4,0))*能力值计算器!C2/100+5,0)*能力值计算器!H8,0)*能力值计算器!K8,0)*能力值计算器!L8,0)*VLOOKUP(能力值计算器!J8,能力变化对照表!A:B,2,0),0)</f>
        <v>-39</v>
      </c>
      <c r="J2133">
        <f t="shared" si="267"/>
        <v>0</v>
      </c>
      <c r="K2133">
        <f t="shared" si="268"/>
        <v>-5655</v>
      </c>
      <c r="L2133">
        <f t="shared" si="269"/>
        <v>7540</v>
      </c>
      <c r="M2133">
        <f t="shared" si="270"/>
        <v>223.1</v>
      </c>
      <c r="N2133">
        <f t="shared" si="271"/>
        <v>1</v>
      </c>
    </row>
    <row r="2134" spans="1:14">
      <c r="A2134">
        <f t="shared" si="264"/>
        <v>0</v>
      </c>
      <c r="B2134">
        <f t="shared" si="265"/>
        <v>0</v>
      </c>
      <c r="C2134">
        <v>0</v>
      </c>
      <c r="D2134">
        <v>216</v>
      </c>
      <c r="E2134">
        <f t="shared" si="266"/>
        <v>-999</v>
      </c>
      <c r="F2134">
        <f>能力值计算器!G2</f>
        <v>0</v>
      </c>
      <c r="G2134">
        <f>ROUNDDOWN((能力值计算器!F4+能力值计算器!E4*2+ROUNDDOWN(C2134/4,0))*能力值计算器!C2/100+10+能力值计算器!C2,0)</f>
        <v>145</v>
      </c>
      <c r="H2134">
        <f>ROUNDDOWN(ROUNDDOWN(ROUNDDOWN(ROUNDDOWN(ROUNDDOWN((能力值计算器!F6+能力值计算器!E6*2+ROUNDDOWN(D2134/4,0))*能力值计算器!C2/100+5,0)*能力值计算器!H6,0)*能力值计算器!K6,0)*能力值计算器!L6,0)*VLOOKUP(能力值计算器!J6,能力变化对照表!A:B,2,0),0)</f>
        <v>112</v>
      </c>
      <c r="I2134">
        <f>ROUNDDOWN(ROUNDDOWN(ROUNDDOWN(ROUNDDOWN(ROUNDDOWN((能力值计算器!F8+能力值计算器!E8*2+ROUNDDOWN(E2134/4,0))*能力值计算器!C2/100+5,0)*能力值计算器!H8,0)*能力值计算器!K8,0)*能力值计算器!L8,0)*VLOOKUP(能力值计算器!J8,能力变化对照表!A:B,2,0),0)</f>
        <v>-39</v>
      </c>
      <c r="J2134">
        <f t="shared" si="267"/>
        <v>0</v>
      </c>
      <c r="K2134">
        <f t="shared" si="268"/>
        <v>-5655</v>
      </c>
      <c r="L2134">
        <f t="shared" si="269"/>
        <v>10585</v>
      </c>
      <c r="M2134">
        <f t="shared" si="270"/>
        <v>223.1</v>
      </c>
      <c r="N2134">
        <f t="shared" si="271"/>
        <v>1</v>
      </c>
    </row>
    <row r="2135" spans="1:14">
      <c r="A2135">
        <f t="shared" si="264"/>
        <v>0</v>
      </c>
      <c r="B2135">
        <f t="shared" si="265"/>
        <v>0</v>
      </c>
      <c r="C2135">
        <v>0</v>
      </c>
      <c r="D2135">
        <v>40</v>
      </c>
      <c r="E2135">
        <f t="shared" si="266"/>
        <v>-999</v>
      </c>
      <c r="F2135">
        <f>能力值计算器!G2</f>
        <v>0</v>
      </c>
      <c r="G2135">
        <f>ROUNDDOWN((能力值计算器!F4+能力值计算器!E4*2+ROUNDDOWN(C2135/4,0))*能力值计算器!C2/100+10+能力值计算器!C2,0)</f>
        <v>145</v>
      </c>
      <c r="H2135">
        <f>ROUNDDOWN(ROUNDDOWN(ROUNDDOWN(ROUNDDOWN(ROUNDDOWN((能力值计算器!F6+能力值计算器!E6*2+ROUNDDOWN(D2135/4,0))*能力值计算器!C2/100+5,0)*能力值计算器!H6,0)*能力值计算器!K6,0)*能力值计算器!L6,0)*VLOOKUP(能力值计算器!J6,能力变化对照表!A:B,2,0),0)</f>
        <v>90</v>
      </c>
      <c r="I2135">
        <f>ROUNDDOWN(ROUNDDOWN(ROUNDDOWN(ROUNDDOWN(ROUNDDOWN((能力值计算器!F8+能力值计算器!E8*2+ROUNDDOWN(E2135/4,0))*能力值计算器!C2/100+5,0)*能力值计算器!H8,0)*能力值计算器!K8,0)*能力值计算器!L8,0)*VLOOKUP(能力值计算器!J8,能力变化对照表!A:B,2,0),0)</f>
        <v>-39</v>
      </c>
      <c r="J2135">
        <f t="shared" si="267"/>
        <v>0</v>
      </c>
      <c r="K2135">
        <f t="shared" si="268"/>
        <v>-5655</v>
      </c>
      <c r="L2135">
        <f t="shared" si="269"/>
        <v>7395</v>
      </c>
      <c r="M2135">
        <f t="shared" si="270"/>
        <v>223.1</v>
      </c>
      <c r="N2135">
        <f t="shared" si="271"/>
        <v>1</v>
      </c>
    </row>
    <row r="2136" spans="1:14">
      <c r="A2136">
        <f t="shared" si="264"/>
        <v>0</v>
      </c>
      <c r="B2136">
        <f t="shared" si="265"/>
        <v>0</v>
      </c>
      <c r="C2136">
        <v>0</v>
      </c>
      <c r="D2136">
        <v>224</v>
      </c>
      <c r="E2136">
        <f t="shared" si="266"/>
        <v>-999</v>
      </c>
      <c r="F2136">
        <f>能力值计算器!G2</f>
        <v>0</v>
      </c>
      <c r="G2136">
        <f>ROUNDDOWN((能力值计算器!F4+能力值计算器!E4*2+ROUNDDOWN(C2136/4,0))*能力值计算器!C2/100+10+能力值计算器!C2,0)</f>
        <v>145</v>
      </c>
      <c r="H2136">
        <f>ROUNDDOWN(ROUNDDOWN(ROUNDDOWN(ROUNDDOWN(ROUNDDOWN((能力值计算器!F6+能力值计算器!E6*2+ROUNDDOWN(D2136/4,0))*能力值计算器!C2/100+5,0)*能力值计算器!H6,0)*能力值计算器!K6,0)*能力值计算器!L6,0)*VLOOKUP(能力值计算器!J6,能力变化对照表!A:B,2,0),0)</f>
        <v>113</v>
      </c>
      <c r="I2136">
        <f>ROUNDDOWN(ROUNDDOWN(ROUNDDOWN(ROUNDDOWN(ROUNDDOWN((能力值计算器!F8+能力值计算器!E8*2+ROUNDDOWN(E2136/4,0))*能力值计算器!C2/100+5,0)*能力值计算器!H8,0)*能力值计算器!K8,0)*能力值计算器!L8,0)*VLOOKUP(能力值计算器!J8,能力变化对照表!A:B,2,0),0)</f>
        <v>-39</v>
      </c>
      <c r="J2136">
        <f t="shared" si="267"/>
        <v>0</v>
      </c>
      <c r="K2136">
        <f t="shared" si="268"/>
        <v>-5655</v>
      </c>
      <c r="L2136">
        <f t="shared" si="269"/>
        <v>10730</v>
      </c>
      <c r="M2136">
        <f t="shared" si="270"/>
        <v>223.1</v>
      </c>
      <c r="N2136">
        <f t="shared" si="271"/>
        <v>1</v>
      </c>
    </row>
    <row r="2137" spans="1:14">
      <c r="A2137">
        <f t="shared" si="264"/>
        <v>0</v>
      </c>
      <c r="B2137">
        <f t="shared" si="265"/>
        <v>0</v>
      </c>
      <c r="C2137">
        <v>0</v>
      </c>
      <c r="D2137">
        <v>32</v>
      </c>
      <c r="E2137">
        <f t="shared" si="266"/>
        <v>-999</v>
      </c>
      <c r="F2137">
        <f>能力值计算器!G2</f>
        <v>0</v>
      </c>
      <c r="G2137">
        <f>ROUNDDOWN((能力值计算器!F4+能力值计算器!E4*2+ROUNDDOWN(C2137/4,0))*能力值计算器!C2/100+10+能力值计算器!C2,0)</f>
        <v>145</v>
      </c>
      <c r="H2137">
        <f>ROUNDDOWN(ROUNDDOWN(ROUNDDOWN(ROUNDDOWN(ROUNDDOWN((能力值计算器!F6+能力值计算器!E6*2+ROUNDDOWN(D2137/4,0))*能力值计算器!C2/100+5,0)*能力值计算器!H6,0)*能力值计算器!K6,0)*能力值计算器!L6,0)*VLOOKUP(能力值计算器!J6,能力变化对照表!A:B,2,0),0)</f>
        <v>89</v>
      </c>
      <c r="I2137">
        <f>ROUNDDOWN(ROUNDDOWN(ROUNDDOWN(ROUNDDOWN(ROUNDDOWN((能力值计算器!F8+能力值计算器!E8*2+ROUNDDOWN(E2137/4,0))*能力值计算器!C2/100+5,0)*能力值计算器!H8,0)*能力值计算器!K8,0)*能力值计算器!L8,0)*VLOOKUP(能力值计算器!J8,能力变化对照表!A:B,2,0),0)</f>
        <v>-39</v>
      </c>
      <c r="J2137">
        <f t="shared" si="267"/>
        <v>0</v>
      </c>
      <c r="K2137">
        <f t="shared" si="268"/>
        <v>-5655</v>
      </c>
      <c r="L2137">
        <f t="shared" si="269"/>
        <v>7250</v>
      </c>
      <c r="M2137">
        <f t="shared" si="270"/>
        <v>223.1</v>
      </c>
      <c r="N2137">
        <f t="shared" si="271"/>
        <v>1</v>
      </c>
    </row>
    <row r="2138" spans="1:14">
      <c r="A2138">
        <f t="shared" si="264"/>
        <v>0</v>
      </c>
      <c r="B2138">
        <f t="shared" si="265"/>
        <v>0</v>
      </c>
      <c r="C2138">
        <v>0</v>
      </c>
      <c r="D2138">
        <v>232</v>
      </c>
      <c r="E2138">
        <f t="shared" si="266"/>
        <v>-999</v>
      </c>
      <c r="F2138">
        <f>能力值计算器!G2</f>
        <v>0</v>
      </c>
      <c r="G2138">
        <f>ROUNDDOWN((能力值计算器!F4+能力值计算器!E4*2+ROUNDDOWN(C2138/4,0))*能力值计算器!C2/100+10+能力值计算器!C2,0)</f>
        <v>145</v>
      </c>
      <c r="H2138">
        <f>ROUNDDOWN(ROUNDDOWN(ROUNDDOWN(ROUNDDOWN(ROUNDDOWN((能力值计算器!F6+能力值计算器!E6*2+ROUNDDOWN(D2138/4,0))*能力值计算器!C2/100+5,0)*能力值计算器!H6,0)*能力值计算器!K6,0)*能力值计算器!L6,0)*VLOOKUP(能力值计算器!J6,能力变化对照表!A:B,2,0),0)</f>
        <v>114</v>
      </c>
      <c r="I2138">
        <f>ROUNDDOWN(ROUNDDOWN(ROUNDDOWN(ROUNDDOWN(ROUNDDOWN((能力值计算器!F8+能力值计算器!E8*2+ROUNDDOWN(E2138/4,0))*能力值计算器!C2/100+5,0)*能力值计算器!H8,0)*能力值计算器!K8,0)*能力值计算器!L8,0)*VLOOKUP(能力值计算器!J8,能力变化对照表!A:B,2,0),0)</f>
        <v>-39</v>
      </c>
      <c r="J2138">
        <f t="shared" si="267"/>
        <v>0</v>
      </c>
      <c r="K2138">
        <f t="shared" si="268"/>
        <v>-5655</v>
      </c>
      <c r="L2138">
        <f t="shared" si="269"/>
        <v>10875</v>
      </c>
      <c r="M2138">
        <f t="shared" si="270"/>
        <v>223.1</v>
      </c>
      <c r="N2138">
        <f t="shared" si="271"/>
        <v>1</v>
      </c>
    </row>
    <row r="2139" spans="1:14">
      <c r="A2139">
        <f t="shared" si="264"/>
        <v>0</v>
      </c>
      <c r="B2139">
        <f t="shared" si="265"/>
        <v>0</v>
      </c>
      <c r="C2139">
        <v>0</v>
      </c>
      <c r="D2139">
        <v>24</v>
      </c>
      <c r="E2139">
        <f t="shared" si="266"/>
        <v>-999</v>
      </c>
      <c r="F2139">
        <f>能力值计算器!G2</f>
        <v>0</v>
      </c>
      <c r="G2139">
        <f>ROUNDDOWN((能力值计算器!F4+能力值计算器!E4*2+ROUNDDOWN(C2139/4,0))*能力值计算器!C2/100+10+能力值计算器!C2,0)</f>
        <v>145</v>
      </c>
      <c r="H2139">
        <f>ROUNDDOWN(ROUNDDOWN(ROUNDDOWN(ROUNDDOWN(ROUNDDOWN((能力值计算器!F6+能力值计算器!E6*2+ROUNDDOWN(D2139/4,0))*能力值计算器!C2/100+5,0)*能力值计算器!H6,0)*能力值计算器!K6,0)*能力值计算器!L6,0)*VLOOKUP(能力值计算器!J6,能力变化对照表!A:B,2,0),0)</f>
        <v>88</v>
      </c>
      <c r="I2139">
        <f>ROUNDDOWN(ROUNDDOWN(ROUNDDOWN(ROUNDDOWN(ROUNDDOWN((能力值计算器!F8+能力值计算器!E8*2+ROUNDDOWN(E2139/4,0))*能力值计算器!C2/100+5,0)*能力值计算器!H8,0)*能力值计算器!K8,0)*能力值计算器!L8,0)*VLOOKUP(能力值计算器!J8,能力变化对照表!A:B,2,0),0)</f>
        <v>-39</v>
      </c>
      <c r="J2139">
        <f t="shared" si="267"/>
        <v>0</v>
      </c>
      <c r="K2139">
        <f t="shared" si="268"/>
        <v>-5655</v>
      </c>
      <c r="L2139">
        <f t="shared" si="269"/>
        <v>7105</v>
      </c>
      <c r="M2139">
        <f t="shared" si="270"/>
        <v>223.1</v>
      </c>
      <c r="N2139">
        <f t="shared" si="271"/>
        <v>1</v>
      </c>
    </row>
    <row r="2140" spans="1:14">
      <c r="A2140">
        <f t="shared" si="264"/>
        <v>0</v>
      </c>
      <c r="B2140">
        <f t="shared" si="265"/>
        <v>0</v>
      </c>
      <c r="C2140">
        <v>0</v>
      </c>
      <c r="D2140">
        <v>240</v>
      </c>
      <c r="E2140">
        <f t="shared" si="266"/>
        <v>-999</v>
      </c>
      <c r="F2140">
        <f>能力值计算器!G2</f>
        <v>0</v>
      </c>
      <c r="G2140">
        <f>ROUNDDOWN((能力值计算器!F4+能力值计算器!E4*2+ROUNDDOWN(C2140/4,0))*能力值计算器!C2/100+10+能力值计算器!C2,0)</f>
        <v>145</v>
      </c>
      <c r="H2140">
        <f>ROUNDDOWN(ROUNDDOWN(ROUNDDOWN(ROUNDDOWN(ROUNDDOWN((能力值计算器!F6+能力值计算器!E6*2+ROUNDDOWN(D2140/4,0))*能力值计算器!C2/100+5,0)*能力值计算器!H6,0)*能力值计算器!K6,0)*能力值计算器!L6,0)*VLOOKUP(能力值计算器!J6,能力变化对照表!A:B,2,0),0)</f>
        <v>115</v>
      </c>
      <c r="I2140">
        <f>ROUNDDOWN(ROUNDDOWN(ROUNDDOWN(ROUNDDOWN(ROUNDDOWN((能力值计算器!F8+能力值计算器!E8*2+ROUNDDOWN(E2140/4,0))*能力值计算器!C2/100+5,0)*能力值计算器!H8,0)*能力值计算器!K8,0)*能力值计算器!L8,0)*VLOOKUP(能力值计算器!J8,能力变化对照表!A:B,2,0),0)</f>
        <v>-39</v>
      </c>
      <c r="J2140">
        <f t="shared" si="267"/>
        <v>0</v>
      </c>
      <c r="K2140">
        <f t="shared" si="268"/>
        <v>-5655</v>
      </c>
      <c r="L2140">
        <f t="shared" si="269"/>
        <v>11020</v>
      </c>
      <c r="M2140">
        <f t="shared" si="270"/>
        <v>223.1</v>
      </c>
      <c r="N2140">
        <f t="shared" si="271"/>
        <v>1</v>
      </c>
    </row>
    <row r="2141" spans="1:14">
      <c r="A2141">
        <f t="shared" si="264"/>
        <v>0</v>
      </c>
      <c r="B2141">
        <f t="shared" si="265"/>
        <v>0</v>
      </c>
      <c r="C2141">
        <v>0</v>
      </c>
      <c r="D2141">
        <v>16</v>
      </c>
      <c r="E2141">
        <f t="shared" si="266"/>
        <v>-999</v>
      </c>
      <c r="F2141">
        <f>能力值计算器!G2</f>
        <v>0</v>
      </c>
      <c r="G2141">
        <f>ROUNDDOWN((能力值计算器!F4+能力值计算器!E4*2+ROUNDDOWN(C2141/4,0))*能力值计算器!C2/100+10+能力值计算器!C2,0)</f>
        <v>145</v>
      </c>
      <c r="H2141">
        <f>ROUNDDOWN(ROUNDDOWN(ROUNDDOWN(ROUNDDOWN(ROUNDDOWN((能力值计算器!F6+能力值计算器!E6*2+ROUNDDOWN(D2141/4,0))*能力值计算器!C2/100+5,0)*能力值计算器!H6,0)*能力值计算器!K6,0)*能力值计算器!L6,0)*VLOOKUP(能力值计算器!J6,能力变化对照表!A:B,2,0),0)</f>
        <v>87</v>
      </c>
      <c r="I2141">
        <f>ROUNDDOWN(ROUNDDOWN(ROUNDDOWN(ROUNDDOWN(ROUNDDOWN((能力值计算器!F8+能力值计算器!E8*2+ROUNDDOWN(E2141/4,0))*能力值计算器!C2/100+5,0)*能力值计算器!H8,0)*能力值计算器!K8,0)*能力值计算器!L8,0)*VLOOKUP(能力值计算器!J8,能力变化对照表!A:B,2,0),0)</f>
        <v>-39</v>
      </c>
      <c r="J2141">
        <f t="shared" si="267"/>
        <v>0</v>
      </c>
      <c r="K2141">
        <f t="shared" si="268"/>
        <v>-5655</v>
      </c>
      <c r="L2141">
        <f t="shared" si="269"/>
        <v>6960</v>
      </c>
      <c r="M2141">
        <f t="shared" si="270"/>
        <v>223.1</v>
      </c>
      <c r="N2141">
        <f t="shared" si="271"/>
        <v>1</v>
      </c>
    </row>
    <row r="2142" spans="1:14">
      <c r="A2142">
        <f t="shared" si="264"/>
        <v>0</v>
      </c>
      <c r="B2142">
        <f t="shared" si="265"/>
        <v>0</v>
      </c>
      <c r="C2142">
        <v>0</v>
      </c>
      <c r="D2142">
        <v>248</v>
      </c>
      <c r="E2142">
        <f t="shared" si="266"/>
        <v>-999</v>
      </c>
      <c r="F2142">
        <f>能力值计算器!G2</f>
        <v>0</v>
      </c>
      <c r="G2142">
        <f>ROUNDDOWN((能力值计算器!F4+能力值计算器!E4*2+ROUNDDOWN(C2142/4,0))*能力值计算器!C2/100+10+能力值计算器!C2,0)</f>
        <v>145</v>
      </c>
      <c r="H2142">
        <f>ROUNDDOWN(ROUNDDOWN(ROUNDDOWN(ROUNDDOWN(ROUNDDOWN((能力值计算器!F6+能力值计算器!E6*2+ROUNDDOWN(D2142/4,0))*能力值计算器!C2/100+5,0)*能力值计算器!H6,0)*能力值计算器!K6,0)*能力值计算器!L6,0)*VLOOKUP(能力值计算器!J6,能力变化对照表!A:B,2,0),0)</f>
        <v>116</v>
      </c>
      <c r="I2142">
        <f>ROUNDDOWN(ROUNDDOWN(ROUNDDOWN(ROUNDDOWN(ROUNDDOWN((能力值计算器!F8+能力值计算器!E8*2+ROUNDDOWN(E2142/4,0))*能力值计算器!C2/100+5,0)*能力值计算器!H8,0)*能力值计算器!K8,0)*能力值计算器!L8,0)*VLOOKUP(能力值计算器!J8,能力变化对照表!A:B,2,0),0)</f>
        <v>-39</v>
      </c>
      <c r="J2142">
        <f t="shared" si="267"/>
        <v>0</v>
      </c>
      <c r="K2142">
        <f t="shared" si="268"/>
        <v>-5655</v>
      </c>
      <c r="L2142">
        <f t="shared" si="269"/>
        <v>11165</v>
      </c>
      <c r="M2142">
        <f t="shared" si="270"/>
        <v>223.1</v>
      </c>
      <c r="N2142">
        <f t="shared" si="271"/>
        <v>1</v>
      </c>
    </row>
    <row r="2143" spans="1:14">
      <c r="A2143">
        <f t="shared" si="264"/>
        <v>0</v>
      </c>
      <c r="B2143">
        <f t="shared" si="265"/>
        <v>0</v>
      </c>
      <c r="C2143">
        <v>0</v>
      </c>
      <c r="D2143">
        <v>8</v>
      </c>
      <c r="E2143">
        <f t="shared" si="266"/>
        <v>-999</v>
      </c>
      <c r="F2143">
        <f>能力值计算器!G2</f>
        <v>0</v>
      </c>
      <c r="G2143">
        <f>ROUNDDOWN((能力值计算器!F4+能力值计算器!E4*2+ROUNDDOWN(C2143/4,0))*能力值计算器!C2/100+10+能力值计算器!C2,0)</f>
        <v>145</v>
      </c>
      <c r="H2143">
        <f>ROUNDDOWN(ROUNDDOWN(ROUNDDOWN(ROUNDDOWN(ROUNDDOWN((能力值计算器!F6+能力值计算器!E6*2+ROUNDDOWN(D2143/4,0))*能力值计算器!C2/100+5,0)*能力值计算器!H6,0)*能力值计算器!K6,0)*能力值计算器!L6,0)*VLOOKUP(能力值计算器!J6,能力变化对照表!A:B,2,0),0)</f>
        <v>86</v>
      </c>
      <c r="I2143">
        <f>ROUNDDOWN(ROUNDDOWN(ROUNDDOWN(ROUNDDOWN(ROUNDDOWN((能力值计算器!F8+能力值计算器!E8*2+ROUNDDOWN(E2143/4,0))*能力值计算器!C2/100+5,0)*能力值计算器!H8,0)*能力值计算器!K8,0)*能力值计算器!L8,0)*VLOOKUP(能力值计算器!J8,能力变化对照表!A:B,2,0),0)</f>
        <v>-39</v>
      </c>
      <c r="J2143">
        <f t="shared" si="267"/>
        <v>0</v>
      </c>
      <c r="K2143">
        <f t="shared" si="268"/>
        <v>-5655</v>
      </c>
      <c r="L2143">
        <f t="shared" si="269"/>
        <v>6815</v>
      </c>
      <c r="M2143">
        <f t="shared" si="270"/>
        <v>223.1</v>
      </c>
      <c r="N2143">
        <f t="shared" si="271"/>
        <v>1</v>
      </c>
    </row>
    <row r="2144" spans="1:14">
      <c r="A2144">
        <f t="shared" si="264"/>
        <v>24650.039840637452</v>
      </c>
      <c r="B2144">
        <f t="shared" si="265"/>
        <v>1</v>
      </c>
      <c r="C2144">
        <v>0</v>
      </c>
      <c r="D2144">
        <v>0</v>
      </c>
      <c r="E2144">
        <f t="shared" si="266"/>
        <v>0</v>
      </c>
      <c r="F2144">
        <f>能力值计算器!G2</f>
        <v>0</v>
      </c>
      <c r="G2144">
        <f>ROUNDDOWN((能力值计算器!F4+能力值计算器!E4*2+ROUNDDOWN(C2144/4,0))*能力值计算器!C2/100+10+能力值计算器!C2,0)</f>
        <v>145</v>
      </c>
      <c r="H2144">
        <f>ROUNDDOWN(ROUNDDOWN(ROUNDDOWN(ROUNDDOWN(ROUNDDOWN((能力值计算器!F6+能力值计算器!E6*2+ROUNDDOWN(D2144/4,0))*能力值计算器!C2/100+5,0)*能力值计算器!H6,0)*能力值计算器!K6,0)*能力值计算器!L6,0)*VLOOKUP(能力值计算器!J6,能力变化对照表!A:B,2,0),0)</f>
        <v>85</v>
      </c>
      <c r="I2144">
        <f>ROUNDDOWN(ROUNDDOWN(ROUNDDOWN(ROUNDDOWN(ROUNDDOWN((能力值计算器!F8+能力值计算器!E8*2+ROUNDDOWN(E2144/4,0))*能力值计算器!C2/100+5,0)*能力值计算器!H8,0)*能力值计算器!K8,0)*能力值计算器!L8,0)*VLOOKUP(能力值计算器!J8,能力变化对照表!A:B,2,0),0)</f>
        <v>85</v>
      </c>
      <c r="J2144">
        <f t="shared" si="267"/>
        <v>12325</v>
      </c>
      <c r="K2144">
        <f t="shared" si="268"/>
        <v>12325</v>
      </c>
      <c r="L2144">
        <f t="shared" si="269"/>
        <v>24650</v>
      </c>
      <c r="M2144">
        <f t="shared" si="270"/>
        <v>25.1</v>
      </c>
      <c r="N2144">
        <f t="shared" si="271"/>
        <v>0</v>
      </c>
    </row>
    <row r="2145" spans="1:14">
      <c r="A2145">
        <f t="shared" si="264"/>
        <v>0</v>
      </c>
      <c r="B2145">
        <f t="shared" si="265"/>
        <v>0</v>
      </c>
      <c r="C2145">
        <v>252</v>
      </c>
      <c r="D2145">
        <v>252</v>
      </c>
      <c r="E2145">
        <f t="shared" si="266"/>
        <v>-999</v>
      </c>
      <c r="F2145">
        <f>能力值计算器!G2</f>
        <v>0</v>
      </c>
      <c r="G2145">
        <f>ROUNDDOWN((能力值计算器!F4+能力值计算器!E4*2+ROUNDDOWN(C2145/4,0))*能力值计算器!C2/100+10+能力值计算器!C2,0)</f>
        <v>177</v>
      </c>
      <c r="H2145">
        <f>ROUNDDOWN(ROUNDDOWN(ROUNDDOWN(ROUNDDOWN(ROUNDDOWN((能力值计算器!F6+能力值计算器!E6*2+ROUNDDOWN(D2145/4,0))*能力值计算器!C2/100+5,0)*能力值计算器!H6,0)*能力值计算器!K6,0)*能力值计算器!L6,0)*VLOOKUP(能力值计算器!J6,能力变化对照表!A:B,2,0),0)</f>
        <v>117</v>
      </c>
      <c r="I2145">
        <f>ROUNDDOWN(ROUNDDOWN(ROUNDDOWN(ROUNDDOWN(ROUNDDOWN((能力值计算器!F8+能力值计算器!E8*2+ROUNDDOWN(E2145/4,0))*能力值计算器!C2/100+5,0)*能力值计算器!H8,0)*能力值计算器!K8,0)*能力值计算器!L8,0)*VLOOKUP(能力值计算器!J8,能力变化对照表!A:B,2,0),0)</f>
        <v>-39</v>
      </c>
      <c r="J2145">
        <f t="shared" si="267"/>
        <v>0</v>
      </c>
      <c r="K2145">
        <f t="shared" si="268"/>
        <v>-6903</v>
      </c>
      <c r="L2145">
        <f t="shared" si="269"/>
        <v>13806</v>
      </c>
      <c r="M2145">
        <f t="shared" si="270"/>
        <v>255.1</v>
      </c>
      <c r="N2145">
        <f t="shared" si="271"/>
        <v>1</v>
      </c>
    </row>
    <row r="2146" spans="1:14">
      <c r="A2146">
        <f t="shared" si="264"/>
        <v>0</v>
      </c>
      <c r="B2146">
        <f t="shared" si="265"/>
        <v>0</v>
      </c>
      <c r="C2146">
        <v>244</v>
      </c>
      <c r="D2146">
        <v>252</v>
      </c>
      <c r="E2146">
        <f t="shared" si="266"/>
        <v>-999</v>
      </c>
      <c r="F2146">
        <f>能力值计算器!G2</f>
        <v>0</v>
      </c>
      <c r="G2146">
        <f>ROUNDDOWN((能力值计算器!F4+能力值计算器!E4*2+ROUNDDOWN(C2146/4,0))*能力值计算器!C2/100+10+能力值计算器!C2,0)</f>
        <v>176</v>
      </c>
      <c r="H2146">
        <f>ROUNDDOWN(ROUNDDOWN(ROUNDDOWN(ROUNDDOWN(ROUNDDOWN((能力值计算器!F6+能力值计算器!E6*2+ROUNDDOWN(D2146/4,0))*能力值计算器!C2/100+5,0)*能力值计算器!H6,0)*能力值计算器!K6,0)*能力值计算器!L6,0)*VLOOKUP(能力值计算器!J6,能力变化对照表!A:B,2,0),0)</f>
        <v>117</v>
      </c>
      <c r="I2146">
        <f>ROUNDDOWN(ROUNDDOWN(ROUNDDOWN(ROUNDDOWN(ROUNDDOWN((能力值计算器!F8+能力值计算器!E8*2+ROUNDDOWN(E2146/4,0))*能力值计算器!C2/100+5,0)*能力值计算器!H8,0)*能力值计算器!K8,0)*能力值计算器!L8,0)*VLOOKUP(能力值计算器!J8,能力变化对照表!A:B,2,0),0)</f>
        <v>-39</v>
      </c>
      <c r="J2146">
        <f t="shared" si="267"/>
        <v>0</v>
      </c>
      <c r="K2146">
        <f t="shared" si="268"/>
        <v>-6864</v>
      </c>
      <c r="L2146">
        <f t="shared" si="269"/>
        <v>13728</v>
      </c>
      <c r="M2146">
        <f t="shared" si="270"/>
        <v>254.1</v>
      </c>
      <c r="N2146">
        <f t="shared" si="271"/>
        <v>1</v>
      </c>
    </row>
    <row r="2147" spans="1:14">
      <c r="A2147">
        <f t="shared" si="264"/>
        <v>0</v>
      </c>
      <c r="B2147">
        <f t="shared" si="265"/>
        <v>0</v>
      </c>
      <c r="C2147">
        <v>248</v>
      </c>
      <c r="D2147">
        <v>252</v>
      </c>
      <c r="E2147">
        <f t="shared" si="266"/>
        <v>-999</v>
      </c>
      <c r="F2147">
        <f>能力值计算器!G2</f>
        <v>0</v>
      </c>
      <c r="G2147">
        <f>ROUNDDOWN((能力值计算器!F4+能力值计算器!E4*2+ROUNDDOWN(C2147/4,0))*能力值计算器!C2/100+10+能力值计算器!C2,0)</f>
        <v>176</v>
      </c>
      <c r="H2147">
        <f>ROUNDDOWN(ROUNDDOWN(ROUNDDOWN(ROUNDDOWN(ROUNDDOWN((能力值计算器!F6+能力值计算器!E6*2+ROUNDDOWN(D2147/4,0))*能力值计算器!C2/100+5,0)*能力值计算器!H6,0)*能力值计算器!K6,0)*能力值计算器!L6,0)*VLOOKUP(能力值计算器!J6,能力变化对照表!A:B,2,0),0)</f>
        <v>117</v>
      </c>
      <c r="I2147">
        <f>ROUNDDOWN(ROUNDDOWN(ROUNDDOWN(ROUNDDOWN(ROUNDDOWN((能力值计算器!F8+能力值计算器!E8*2+ROUNDDOWN(E2147/4,0))*能力值计算器!C2/100+5,0)*能力值计算器!H8,0)*能力值计算器!K8,0)*能力值计算器!L8,0)*VLOOKUP(能力值计算器!J8,能力变化对照表!A:B,2,0),0)</f>
        <v>-39</v>
      </c>
      <c r="J2147">
        <f t="shared" si="267"/>
        <v>0</v>
      </c>
      <c r="K2147">
        <f t="shared" si="268"/>
        <v>-6864</v>
      </c>
      <c r="L2147">
        <f t="shared" si="269"/>
        <v>13728</v>
      </c>
      <c r="M2147">
        <f t="shared" si="270"/>
        <v>254.1</v>
      </c>
      <c r="N2147">
        <f t="shared" si="271"/>
        <v>1</v>
      </c>
    </row>
    <row r="2148" spans="1:14">
      <c r="A2148">
        <f t="shared" si="264"/>
        <v>0</v>
      </c>
      <c r="B2148">
        <f t="shared" si="265"/>
        <v>0</v>
      </c>
      <c r="C2148">
        <v>252</v>
      </c>
      <c r="D2148">
        <v>244</v>
      </c>
      <c r="E2148">
        <f t="shared" si="266"/>
        <v>-999</v>
      </c>
      <c r="F2148">
        <f>能力值计算器!G2</f>
        <v>0</v>
      </c>
      <c r="G2148">
        <f>ROUNDDOWN((能力值计算器!F4+能力值计算器!E4*2+ROUNDDOWN(C2148/4,0))*能力值计算器!C2/100+10+能力值计算器!C2,0)</f>
        <v>177</v>
      </c>
      <c r="H2148">
        <f>ROUNDDOWN(ROUNDDOWN(ROUNDDOWN(ROUNDDOWN(ROUNDDOWN((能力值计算器!F6+能力值计算器!E6*2+ROUNDDOWN(D2148/4,0))*能力值计算器!C2/100+5,0)*能力值计算器!H6,0)*能力值计算器!K6,0)*能力值计算器!L6,0)*VLOOKUP(能力值计算器!J6,能力变化对照表!A:B,2,0),0)</f>
        <v>116</v>
      </c>
      <c r="I2148">
        <f>ROUNDDOWN(ROUNDDOWN(ROUNDDOWN(ROUNDDOWN(ROUNDDOWN((能力值计算器!F8+能力值计算器!E8*2+ROUNDDOWN(E2148/4,0))*能力值计算器!C2/100+5,0)*能力值计算器!H8,0)*能力值计算器!K8,0)*能力值计算器!L8,0)*VLOOKUP(能力值计算器!J8,能力变化对照表!A:B,2,0),0)</f>
        <v>-39</v>
      </c>
      <c r="J2148">
        <f t="shared" si="267"/>
        <v>0</v>
      </c>
      <c r="K2148">
        <f t="shared" si="268"/>
        <v>-6903</v>
      </c>
      <c r="L2148">
        <f t="shared" si="269"/>
        <v>13629</v>
      </c>
      <c r="M2148">
        <f t="shared" si="270"/>
        <v>255.1</v>
      </c>
      <c r="N2148">
        <f t="shared" si="271"/>
        <v>1</v>
      </c>
    </row>
    <row r="2149" spans="1:14">
      <c r="A2149">
        <f t="shared" si="264"/>
        <v>0</v>
      </c>
      <c r="B2149">
        <f t="shared" si="265"/>
        <v>0</v>
      </c>
      <c r="C2149">
        <v>252</v>
      </c>
      <c r="D2149">
        <v>248</v>
      </c>
      <c r="E2149">
        <f t="shared" si="266"/>
        <v>-999</v>
      </c>
      <c r="F2149">
        <f>能力值计算器!G2</f>
        <v>0</v>
      </c>
      <c r="G2149">
        <f>ROUNDDOWN((能力值计算器!F4+能力值计算器!E4*2+ROUNDDOWN(C2149/4,0))*能力值计算器!C2/100+10+能力值计算器!C2,0)</f>
        <v>177</v>
      </c>
      <c r="H2149">
        <f>ROUNDDOWN(ROUNDDOWN(ROUNDDOWN(ROUNDDOWN(ROUNDDOWN((能力值计算器!F6+能力值计算器!E6*2+ROUNDDOWN(D2149/4,0))*能力值计算器!C2/100+5,0)*能力值计算器!H6,0)*能力值计算器!K6,0)*能力值计算器!L6,0)*VLOOKUP(能力值计算器!J6,能力变化对照表!A:B,2,0),0)</f>
        <v>116</v>
      </c>
      <c r="I2149">
        <f>ROUNDDOWN(ROUNDDOWN(ROUNDDOWN(ROUNDDOWN(ROUNDDOWN((能力值计算器!F8+能力值计算器!E8*2+ROUNDDOWN(E2149/4,0))*能力值计算器!C2/100+5,0)*能力值计算器!H8,0)*能力值计算器!K8,0)*能力值计算器!L8,0)*VLOOKUP(能力值计算器!J8,能力变化对照表!A:B,2,0),0)</f>
        <v>-39</v>
      </c>
      <c r="J2149">
        <f t="shared" si="267"/>
        <v>0</v>
      </c>
      <c r="K2149">
        <f t="shared" si="268"/>
        <v>-6903</v>
      </c>
      <c r="L2149">
        <f t="shared" si="269"/>
        <v>13629</v>
      </c>
      <c r="M2149">
        <f t="shared" si="270"/>
        <v>255.1</v>
      </c>
      <c r="N2149">
        <f t="shared" si="271"/>
        <v>1</v>
      </c>
    </row>
    <row r="2150" spans="1:14">
      <c r="A2150">
        <f t="shared" si="264"/>
        <v>0</v>
      </c>
      <c r="B2150">
        <f t="shared" si="265"/>
        <v>0</v>
      </c>
      <c r="C2150">
        <v>236</v>
      </c>
      <c r="D2150">
        <v>252</v>
      </c>
      <c r="E2150">
        <f t="shared" si="266"/>
        <v>-999</v>
      </c>
      <c r="F2150">
        <f>能力值计算器!G2</f>
        <v>0</v>
      </c>
      <c r="G2150">
        <f>ROUNDDOWN((能力值计算器!F4+能力值计算器!E4*2+ROUNDDOWN(C2150/4,0))*能力值计算器!C2/100+10+能力值计算器!C2,0)</f>
        <v>175</v>
      </c>
      <c r="H2150">
        <f>ROUNDDOWN(ROUNDDOWN(ROUNDDOWN(ROUNDDOWN(ROUNDDOWN((能力值计算器!F6+能力值计算器!E6*2+ROUNDDOWN(D2150/4,0))*能力值计算器!C2/100+5,0)*能力值计算器!H6,0)*能力值计算器!K6,0)*能力值计算器!L6,0)*VLOOKUP(能力值计算器!J6,能力变化对照表!A:B,2,0),0)</f>
        <v>117</v>
      </c>
      <c r="I2150">
        <f>ROUNDDOWN(ROUNDDOWN(ROUNDDOWN(ROUNDDOWN(ROUNDDOWN((能力值计算器!F8+能力值计算器!E8*2+ROUNDDOWN(E2150/4,0))*能力值计算器!C2/100+5,0)*能力值计算器!H8,0)*能力值计算器!K8,0)*能力值计算器!L8,0)*VLOOKUP(能力值计算器!J8,能力变化对照表!A:B,2,0),0)</f>
        <v>-39</v>
      </c>
      <c r="J2150">
        <f t="shared" si="267"/>
        <v>0</v>
      </c>
      <c r="K2150">
        <f t="shared" si="268"/>
        <v>-6825</v>
      </c>
      <c r="L2150">
        <f t="shared" si="269"/>
        <v>13650</v>
      </c>
      <c r="M2150">
        <f t="shared" si="270"/>
        <v>253.1</v>
      </c>
      <c r="N2150">
        <f t="shared" si="271"/>
        <v>1</v>
      </c>
    </row>
    <row r="2151" spans="1:14">
      <c r="A2151">
        <f t="shared" si="264"/>
        <v>0</v>
      </c>
      <c r="B2151">
        <f t="shared" si="265"/>
        <v>0</v>
      </c>
      <c r="C2151">
        <v>240</v>
      </c>
      <c r="D2151">
        <v>252</v>
      </c>
      <c r="E2151">
        <f t="shared" si="266"/>
        <v>-999</v>
      </c>
      <c r="F2151">
        <f>能力值计算器!G2</f>
        <v>0</v>
      </c>
      <c r="G2151">
        <f>ROUNDDOWN((能力值计算器!F4+能力值计算器!E4*2+ROUNDDOWN(C2151/4,0))*能力值计算器!C2/100+10+能力值计算器!C2,0)</f>
        <v>175</v>
      </c>
      <c r="H2151">
        <f>ROUNDDOWN(ROUNDDOWN(ROUNDDOWN(ROUNDDOWN(ROUNDDOWN((能力值计算器!F6+能力值计算器!E6*2+ROUNDDOWN(D2151/4,0))*能力值计算器!C2/100+5,0)*能力值计算器!H6,0)*能力值计算器!K6,0)*能力值计算器!L6,0)*VLOOKUP(能力值计算器!J6,能力变化对照表!A:B,2,0),0)</f>
        <v>117</v>
      </c>
      <c r="I2151">
        <f>ROUNDDOWN(ROUNDDOWN(ROUNDDOWN(ROUNDDOWN(ROUNDDOWN((能力值计算器!F8+能力值计算器!E8*2+ROUNDDOWN(E2151/4,0))*能力值计算器!C2/100+5,0)*能力值计算器!H8,0)*能力值计算器!K8,0)*能力值计算器!L8,0)*VLOOKUP(能力值计算器!J8,能力变化对照表!A:B,2,0),0)</f>
        <v>-39</v>
      </c>
      <c r="J2151">
        <f t="shared" si="267"/>
        <v>0</v>
      </c>
      <c r="K2151">
        <f t="shared" si="268"/>
        <v>-6825</v>
      </c>
      <c r="L2151">
        <f t="shared" si="269"/>
        <v>13650</v>
      </c>
      <c r="M2151">
        <f t="shared" si="270"/>
        <v>253.1</v>
      </c>
      <c r="N2151">
        <f t="shared" si="271"/>
        <v>1</v>
      </c>
    </row>
    <row r="2152" spans="1:14">
      <c r="A2152">
        <f t="shared" si="264"/>
        <v>0</v>
      </c>
      <c r="B2152">
        <f t="shared" si="265"/>
        <v>0</v>
      </c>
      <c r="C2152">
        <v>244</v>
      </c>
      <c r="D2152">
        <v>244</v>
      </c>
      <c r="E2152">
        <f t="shared" si="266"/>
        <v>-999</v>
      </c>
      <c r="F2152">
        <f>能力值计算器!G2</f>
        <v>0</v>
      </c>
      <c r="G2152">
        <f>ROUNDDOWN((能力值计算器!F4+能力值计算器!E4*2+ROUNDDOWN(C2152/4,0))*能力值计算器!C2/100+10+能力值计算器!C2,0)</f>
        <v>176</v>
      </c>
      <c r="H2152">
        <f>ROUNDDOWN(ROUNDDOWN(ROUNDDOWN(ROUNDDOWN(ROUNDDOWN((能力值计算器!F6+能力值计算器!E6*2+ROUNDDOWN(D2152/4,0))*能力值计算器!C2/100+5,0)*能力值计算器!H6,0)*能力值计算器!K6,0)*能力值计算器!L6,0)*VLOOKUP(能力值计算器!J6,能力变化对照表!A:B,2,0),0)</f>
        <v>116</v>
      </c>
      <c r="I2152">
        <f>ROUNDDOWN(ROUNDDOWN(ROUNDDOWN(ROUNDDOWN(ROUNDDOWN((能力值计算器!F8+能力值计算器!E8*2+ROUNDDOWN(E2152/4,0))*能力值计算器!C2/100+5,0)*能力值计算器!H8,0)*能力值计算器!K8,0)*能力值计算器!L8,0)*VLOOKUP(能力值计算器!J8,能力变化对照表!A:B,2,0),0)</f>
        <v>-39</v>
      </c>
      <c r="J2152">
        <f t="shared" si="267"/>
        <v>0</v>
      </c>
      <c r="K2152">
        <f t="shared" si="268"/>
        <v>-6864</v>
      </c>
      <c r="L2152">
        <f t="shared" si="269"/>
        <v>13552</v>
      </c>
      <c r="M2152">
        <f t="shared" si="270"/>
        <v>254.1</v>
      </c>
      <c r="N2152">
        <f t="shared" si="271"/>
        <v>1</v>
      </c>
    </row>
    <row r="2153" spans="1:14">
      <c r="A2153">
        <f t="shared" si="264"/>
        <v>0</v>
      </c>
      <c r="B2153">
        <f t="shared" si="265"/>
        <v>0</v>
      </c>
      <c r="C2153">
        <v>244</v>
      </c>
      <c r="D2153">
        <v>248</v>
      </c>
      <c r="E2153">
        <f t="shared" si="266"/>
        <v>-999</v>
      </c>
      <c r="F2153">
        <f>能力值计算器!G2</f>
        <v>0</v>
      </c>
      <c r="G2153">
        <f>ROUNDDOWN((能力值计算器!F4+能力值计算器!E4*2+ROUNDDOWN(C2153/4,0))*能力值计算器!C2/100+10+能力值计算器!C2,0)</f>
        <v>176</v>
      </c>
      <c r="H2153">
        <f>ROUNDDOWN(ROUNDDOWN(ROUNDDOWN(ROUNDDOWN(ROUNDDOWN((能力值计算器!F6+能力值计算器!E6*2+ROUNDDOWN(D2153/4,0))*能力值计算器!C2/100+5,0)*能力值计算器!H6,0)*能力值计算器!K6,0)*能力值计算器!L6,0)*VLOOKUP(能力值计算器!J6,能力变化对照表!A:B,2,0),0)</f>
        <v>116</v>
      </c>
      <c r="I2153">
        <f>ROUNDDOWN(ROUNDDOWN(ROUNDDOWN(ROUNDDOWN(ROUNDDOWN((能力值计算器!F8+能力值计算器!E8*2+ROUNDDOWN(E2153/4,0))*能力值计算器!C2/100+5,0)*能力值计算器!H8,0)*能力值计算器!K8,0)*能力值计算器!L8,0)*VLOOKUP(能力值计算器!J8,能力变化对照表!A:B,2,0),0)</f>
        <v>-39</v>
      </c>
      <c r="J2153">
        <f t="shared" si="267"/>
        <v>0</v>
      </c>
      <c r="K2153">
        <f t="shared" si="268"/>
        <v>-6864</v>
      </c>
      <c r="L2153">
        <f t="shared" si="269"/>
        <v>13552</v>
      </c>
      <c r="M2153">
        <f t="shared" si="270"/>
        <v>254.1</v>
      </c>
      <c r="N2153">
        <f t="shared" si="271"/>
        <v>1</v>
      </c>
    </row>
    <row r="2154" spans="1:14">
      <c r="A2154">
        <f t="shared" si="264"/>
        <v>0</v>
      </c>
      <c r="B2154">
        <f t="shared" si="265"/>
        <v>0</v>
      </c>
      <c r="C2154">
        <v>248</v>
      </c>
      <c r="D2154">
        <v>244</v>
      </c>
      <c r="E2154">
        <f t="shared" si="266"/>
        <v>-999</v>
      </c>
      <c r="F2154">
        <f>能力值计算器!G2</f>
        <v>0</v>
      </c>
      <c r="G2154">
        <f>ROUNDDOWN((能力值计算器!F4+能力值计算器!E4*2+ROUNDDOWN(C2154/4,0))*能力值计算器!C2/100+10+能力值计算器!C2,0)</f>
        <v>176</v>
      </c>
      <c r="H2154">
        <f>ROUNDDOWN(ROUNDDOWN(ROUNDDOWN(ROUNDDOWN(ROUNDDOWN((能力值计算器!F6+能力值计算器!E6*2+ROUNDDOWN(D2154/4,0))*能力值计算器!C2/100+5,0)*能力值计算器!H6,0)*能力值计算器!K6,0)*能力值计算器!L6,0)*VLOOKUP(能力值计算器!J6,能力变化对照表!A:B,2,0),0)</f>
        <v>116</v>
      </c>
      <c r="I2154">
        <f>ROUNDDOWN(ROUNDDOWN(ROUNDDOWN(ROUNDDOWN(ROUNDDOWN((能力值计算器!F8+能力值计算器!E8*2+ROUNDDOWN(E2154/4,0))*能力值计算器!C2/100+5,0)*能力值计算器!H8,0)*能力值计算器!K8,0)*能力值计算器!L8,0)*VLOOKUP(能力值计算器!J8,能力变化对照表!A:B,2,0),0)</f>
        <v>-39</v>
      </c>
      <c r="J2154">
        <f t="shared" si="267"/>
        <v>0</v>
      </c>
      <c r="K2154">
        <f t="shared" si="268"/>
        <v>-6864</v>
      </c>
      <c r="L2154">
        <f t="shared" si="269"/>
        <v>13552</v>
      </c>
      <c r="M2154">
        <f t="shared" si="270"/>
        <v>254.1</v>
      </c>
      <c r="N2154">
        <f t="shared" si="271"/>
        <v>1</v>
      </c>
    </row>
    <row r="2155" spans="1:14">
      <c r="A2155">
        <f t="shared" si="264"/>
        <v>0</v>
      </c>
      <c r="B2155">
        <f t="shared" si="265"/>
        <v>0</v>
      </c>
      <c r="C2155">
        <v>248</v>
      </c>
      <c r="D2155">
        <v>248</v>
      </c>
      <c r="E2155">
        <f t="shared" si="266"/>
        <v>-999</v>
      </c>
      <c r="F2155">
        <f>能力值计算器!G2</f>
        <v>0</v>
      </c>
      <c r="G2155">
        <f>ROUNDDOWN((能力值计算器!F4+能力值计算器!E4*2+ROUNDDOWN(C2155/4,0))*能力值计算器!C2/100+10+能力值计算器!C2,0)</f>
        <v>176</v>
      </c>
      <c r="H2155">
        <f>ROUNDDOWN(ROUNDDOWN(ROUNDDOWN(ROUNDDOWN(ROUNDDOWN((能力值计算器!F6+能力值计算器!E6*2+ROUNDDOWN(D2155/4,0))*能力值计算器!C2/100+5,0)*能力值计算器!H6,0)*能力值计算器!K6,0)*能力值计算器!L6,0)*VLOOKUP(能力值计算器!J6,能力变化对照表!A:B,2,0),0)</f>
        <v>116</v>
      </c>
      <c r="I2155">
        <f>ROUNDDOWN(ROUNDDOWN(ROUNDDOWN(ROUNDDOWN(ROUNDDOWN((能力值计算器!F8+能力值计算器!E8*2+ROUNDDOWN(E2155/4,0))*能力值计算器!C2/100+5,0)*能力值计算器!H8,0)*能力值计算器!K8,0)*能力值计算器!L8,0)*VLOOKUP(能力值计算器!J8,能力变化对照表!A:B,2,0),0)</f>
        <v>-39</v>
      </c>
      <c r="J2155">
        <f t="shared" si="267"/>
        <v>0</v>
      </c>
      <c r="K2155">
        <f t="shared" si="268"/>
        <v>-6864</v>
      </c>
      <c r="L2155">
        <f t="shared" si="269"/>
        <v>13552</v>
      </c>
      <c r="M2155">
        <f t="shared" si="270"/>
        <v>254.1</v>
      </c>
      <c r="N2155">
        <f t="shared" si="271"/>
        <v>1</v>
      </c>
    </row>
    <row r="2156" spans="1:14">
      <c r="A2156">
        <f t="shared" si="264"/>
        <v>0</v>
      </c>
      <c r="B2156">
        <f t="shared" si="265"/>
        <v>0</v>
      </c>
      <c r="C2156">
        <v>228</v>
      </c>
      <c r="D2156">
        <v>252</v>
      </c>
      <c r="E2156">
        <f t="shared" si="266"/>
        <v>-999</v>
      </c>
      <c r="F2156">
        <f>能力值计算器!G2</f>
        <v>0</v>
      </c>
      <c r="G2156">
        <f>ROUNDDOWN((能力值计算器!F4+能力值计算器!E4*2+ROUNDDOWN(C2156/4,0))*能力值计算器!C2/100+10+能力值计算器!C2,0)</f>
        <v>174</v>
      </c>
      <c r="H2156">
        <f>ROUNDDOWN(ROUNDDOWN(ROUNDDOWN(ROUNDDOWN(ROUNDDOWN((能力值计算器!F6+能力值计算器!E6*2+ROUNDDOWN(D2156/4,0))*能力值计算器!C2/100+5,0)*能力值计算器!H6,0)*能力值计算器!K6,0)*能力值计算器!L6,0)*VLOOKUP(能力值计算器!J6,能力变化对照表!A:B,2,0),0)</f>
        <v>117</v>
      </c>
      <c r="I2156">
        <f>ROUNDDOWN(ROUNDDOWN(ROUNDDOWN(ROUNDDOWN(ROUNDDOWN((能力值计算器!F8+能力值计算器!E8*2+ROUNDDOWN(E2156/4,0))*能力值计算器!C2/100+5,0)*能力值计算器!H8,0)*能力值计算器!K8,0)*能力值计算器!L8,0)*VLOOKUP(能力值计算器!J8,能力变化对照表!A:B,2,0),0)</f>
        <v>-39</v>
      </c>
      <c r="J2156">
        <f t="shared" si="267"/>
        <v>0</v>
      </c>
      <c r="K2156">
        <f t="shared" si="268"/>
        <v>-6786</v>
      </c>
      <c r="L2156">
        <f t="shared" si="269"/>
        <v>13572</v>
      </c>
      <c r="M2156">
        <f t="shared" si="270"/>
        <v>252.1</v>
      </c>
      <c r="N2156">
        <f t="shared" si="271"/>
        <v>1</v>
      </c>
    </row>
    <row r="2157" spans="1:14">
      <c r="A2157">
        <f t="shared" si="264"/>
        <v>0</v>
      </c>
      <c r="B2157">
        <f t="shared" si="265"/>
        <v>0</v>
      </c>
      <c r="C2157">
        <v>232</v>
      </c>
      <c r="D2157">
        <v>252</v>
      </c>
      <c r="E2157">
        <f t="shared" si="266"/>
        <v>-999</v>
      </c>
      <c r="F2157">
        <f>能力值计算器!G2</f>
        <v>0</v>
      </c>
      <c r="G2157">
        <f>ROUNDDOWN((能力值计算器!F4+能力值计算器!E4*2+ROUNDDOWN(C2157/4,0))*能力值计算器!C2/100+10+能力值计算器!C2,0)</f>
        <v>174</v>
      </c>
      <c r="H2157">
        <f>ROUNDDOWN(ROUNDDOWN(ROUNDDOWN(ROUNDDOWN(ROUNDDOWN((能力值计算器!F6+能力值计算器!E6*2+ROUNDDOWN(D2157/4,0))*能力值计算器!C2/100+5,0)*能力值计算器!H6,0)*能力值计算器!K6,0)*能力值计算器!L6,0)*VLOOKUP(能力值计算器!J6,能力变化对照表!A:B,2,0),0)</f>
        <v>117</v>
      </c>
      <c r="I2157">
        <f>ROUNDDOWN(ROUNDDOWN(ROUNDDOWN(ROUNDDOWN(ROUNDDOWN((能力值计算器!F8+能力值计算器!E8*2+ROUNDDOWN(E2157/4,0))*能力值计算器!C2/100+5,0)*能力值计算器!H8,0)*能力值计算器!K8,0)*能力值计算器!L8,0)*VLOOKUP(能力值计算器!J8,能力变化对照表!A:B,2,0),0)</f>
        <v>-39</v>
      </c>
      <c r="J2157">
        <f t="shared" si="267"/>
        <v>0</v>
      </c>
      <c r="K2157">
        <f t="shared" si="268"/>
        <v>-6786</v>
      </c>
      <c r="L2157">
        <f t="shared" si="269"/>
        <v>13572</v>
      </c>
      <c r="M2157">
        <f t="shared" si="270"/>
        <v>252.1</v>
      </c>
      <c r="N2157">
        <f t="shared" si="271"/>
        <v>1</v>
      </c>
    </row>
    <row r="2158" spans="1:14">
      <c r="A2158">
        <f t="shared" si="264"/>
        <v>0</v>
      </c>
      <c r="B2158">
        <f t="shared" si="265"/>
        <v>0</v>
      </c>
      <c r="C2158">
        <v>252</v>
      </c>
      <c r="D2158">
        <v>236</v>
      </c>
      <c r="E2158">
        <f t="shared" si="266"/>
        <v>-999</v>
      </c>
      <c r="F2158">
        <f>能力值计算器!G2</f>
        <v>0</v>
      </c>
      <c r="G2158">
        <f>ROUNDDOWN((能力值计算器!F4+能力值计算器!E4*2+ROUNDDOWN(C2158/4,0))*能力值计算器!C2/100+10+能力值计算器!C2,0)</f>
        <v>177</v>
      </c>
      <c r="H2158">
        <f>ROUNDDOWN(ROUNDDOWN(ROUNDDOWN(ROUNDDOWN(ROUNDDOWN((能力值计算器!F6+能力值计算器!E6*2+ROUNDDOWN(D2158/4,0))*能力值计算器!C2/100+5,0)*能力值计算器!H6,0)*能力值计算器!K6,0)*能力值计算器!L6,0)*VLOOKUP(能力值计算器!J6,能力变化对照表!A:B,2,0),0)</f>
        <v>115</v>
      </c>
      <c r="I2158">
        <f>ROUNDDOWN(ROUNDDOWN(ROUNDDOWN(ROUNDDOWN(ROUNDDOWN((能力值计算器!F8+能力值计算器!E8*2+ROUNDDOWN(E2158/4,0))*能力值计算器!C2/100+5,0)*能力值计算器!H8,0)*能力值计算器!K8,0)*能力值计算器!L8,0)*VLOOKUP(能力值计算器!J8,能力变化对照表!A:B,2,0),0)</f>
        <v>-39</v>
      </c>
      <c r="J2158">
        <f t="shared" si="267"/>
        <v>0</v>
      </c>
      <c r="K2158">
        <f t="shared" si="268"/>
        <v>-6903</v>
      </c>
      <c r="L2158">
        <f t="shared" si="269"/>
        <v>13452</v>
      </c>
      <c r="M2158">
        <f t="shared" si="270"/>
        <v>255.1</v>
      </c>
      <c r="N2158">
        <f t="shared" si="271"/>
        <v>1</v>
      </c>
    </row>
    <row r="2159" spans="1:14">
      <c r="A2159">
        <f t="shared" si="264"/>
        <v>0</v>
      </c>
      <c r="B2159">
        <f t="shared" si="265"/>
        <v>0</v>
      </c>
      <c r="C2159">
        <v>252</v>
      </c>
      <c r="D2159">
        <v>240</v>
      </c>
      <c r="E2159">
        <f t="shared" si="266"/>
        <v>-999</v>
      </c>
      <c r="F2159">
        <f>能力值计算器!G2</f>
        <v>0</v>
      </c>
      <c r="G2159">
        <f>ROUNDDOWN((能力值计算器!F4+能力值计算器!E4*2+ROUNDDOWN(C2159/4,0))*能力值计算器!C2/100+10+能力值计算器!C2,0)</f>
        <v>177</v>
      </c>
      <c r="H2159">
        <f>ROUNDDOWN(ROUNDDOWN(ROUNDDOWN(ROUNDDOWN(ROUNDDOWN((能力值计算器!F6+能力值计算器!E6*2+ROUNDDOWN(D2159/4,0))*能力值计算器!C2/100+5,0)*能力值计算器!H6,0)*能力值计算器!K6,0)*能力值计算器!L6,0)*VLOOKUP(能力值计算器!J6,能力变化对照表!A:B,2,0),0)</f>
        <v>115</v>
      </c>
      <c r="I2159">
        <f>ROUNDDOWN(ROUNDDOWN(ROUNDDOWN(ROUNDDOWN(ROUNDDOWN((能力值计算器!F8+能力值计算器!E8*2+ROUNDDOWN(E2159/4,0))*能力值计算器!C2/100+5,0)*能力值计算器!H8,0)*能力值计算器!K8,0)*能力值计算器!L8,0)*VLOOKUP(能力值计算器!J8,能力变化对照表!A:B,2,0),0)</f>
        <v>-39</v>
      </c>
      <c r="J2159">
        <f t="shared" si="267"/>
        <v>0</v>
      </c>
      <c r="K2159">
        <f t="shared" si="268"/>
        <v>-6903</v>
      </c>
      <c r="L2159">
        <f t="shared" si="269"/>
        <v>13452</v>
      </c>
      <c r="M2159">
        <f t="shared" si="270"/>
        <v>255.1</v>
      </c>
      <c r="N2159">
        <f t="shared" si="271"/>
        <v>1</v>
      </c>
    </row>
    <row r="2160" spans="1:14">
      <c r="A2160">
        <f t="shared" si="264"/>
        <v>0</v>
      </c>
      <c r="B2160">
        <f t="shared" si="265"/>
        <v>0</v>
      </c>
      <c r="C2160">
        <v>236</v>
      </c>
      <c r="D2160">
        <v>244</v>
      </c>
      <c r="E2160">
        <f t="shared" si="266"/>
        <v>-999</v>
      </c>
      <c r="F2160">
        <f>能力值计算器!G2</f>
        <v>0</v>
      </c>
      <c r="G2160">
        <f>ROUNDDOWN((能力值计算器!F4+能力值计算器!E4*2+ROUNDDOWN(C2160/4,0))*能力值计算器!C2/100+10+能力值计算器!C2,0)</f>
        <v>175</v>
      </c>
      <c r="H2160">
        <f>ROUNDDOWN(ROUNDDOWN(ROUNDDOWN(ROUNDDOWN(ROUNDDOWN((能力值计算器!F6+能力值计算器!E6*2+ROUNDDOWN(D2160/4,0))*能力值计算器!C2/100+5,0)*能力值计算器!H6,0)*能力值计算器!K6,0)*能力值计算器!L6,0)*VLOOKUP(能力值计算器!J6,能力变化对照表!A:B,2,0),0)</f>
        <v>116</v>
      </c>
      <c r="I2160">
        <f>ROUNDDOWN(ROUNDDOWN(ROUNDDOWN(ROUNDDOWN(ROUNDDOWN((能力值计算器!F8+能力值计算器!E8*2+ROUNDDOWN(E2160/4,0))*能力值计算器!C2/100+5,0)*能力值计算器!H8,0)*能力值计算器!K8,0)*能力值计算器!L8,0)*VLOOKUP(能力值计算器!J8,能力变化对照表!A:B,2,0),0)</f>
        <v>-39</v>
      </c>
      <c r="J2160">
        <f t="shared" si="267"/>
        <v>0</v>
      </c>
      <c r="K2160">
        <f t="shared" si="268"/>
        <v>-6825</v>
      </c>
      <c r="L2160">
        <f t="shared" si="269"/>
        <v>13475</v>
      </c>
      <c r="M2160">
        <f t="shared" si="270"/>
        <v>253.1</v>
      </c>
      <c r="N2160">
        <f t="shared" si="271"/>
        <v>1</v>
      </c>
    </row>
    <row r="2161" spans="1:14">
      <c r="A2161">
        <f t="shared" si="264"/>
        <v>0</v>
      </c>
      <c r="B2161">
        <f t="shared" si="265"/>
        <v>0</v>
      </c>
      <c r="C2161">
        <v>236</v>
      </c>
      <c r="D2161">
        <v>248</v>
      </c>
      <c r="E2161">
        <f t="shared" si="266"/>
        <v>-999</v>
      </c>
      <c r="F2161">
        <f>能力值计算器!G2</f>
        <v>0</v>
      </c>
      <c r="G2161">
        <f>ROUNDDOWN((能力值计算器!F4+能力值计算器!E4*2+ROUNDDOWN(C2161/4,0))*能力值计算器!C2/100+10+能力值计算器!C2,0)</f>
        <v>175</v>
      </c>
      <c r="H2161">
        <f>ROUNDDOWN(ROUNDDOWN(ROUNDDOWN(ROUNDDOWN(ROUNDDOWN((能力值计算器!F6+能力值计算器!E6*2+ROUNDDOWN(D2161/4,0))*能力值计算器!C2/100+5,0)*能力值计算器!H6,0)*能力值计算器!K6,0)*能力值计算器!L6,0)*VLOOKUP(能力值计算器!J6,能力变化对照表!A:B,2,0),0)</f>
        <v>116</v>
      </c>
      <c r="I2161">
        <f>ROUNDDOWN(ROUNDDOWN(ROUNDDOWN(ROUNDDOWN(ROUNDDOWN((能力值计算器!F8+能力值计算器!E8*2+ROUNDDOWN(E2161/4,0))*能力值计算器!C2/100+5,0)*能力值计算器!H8,0)*能力值计算器!K8,0)*能力值计算器!L8,0)*VLOOKUP(能力值计算器!J8,能力变化对照表!A:B,2,0),0)</f>
        <v>-39</v>
      </c>
      <c r="J2161">
        <f t="shared" si="267"/>
        <v>0</v>
      </c>
      <c r="K2161">
        <f t="shared" si="268"/>
        <v>-6825</v>
      </c>
      <c r="L2161">
        <f t="shared" si="269"/>
        <v>13475</v>
      </c>
      <c r="M2161">
        <f t="shared" si="270"/>
        <v>253.1</v>
      </c>
      <c r="N2161">
        <f t="shared" si="271"/>
        <v>1</v>
      </c>
    </row>
    <row r="2162" spans="1:14">
      <c r="A2162">
        <f t="shared" si="264"/>
        <v>0</v>
      </c>
      <c r="B2162">
        <f t="shared" si="265"/>
        <v>0</v>
      </c>
      <c r="C2162">
        <v>240</v>
      </c>
      <c r="D2162">
        <v>244</v>
      </c>
      <c r="E2162">
        <f t="shared" si="266"/>
        <v>-999</v>
      </c>
      <c r="F2162">
        <f>能力值计算器!G2</f>
        <v>0</v>
      </c>
      <c r="G2162">
        <f>ROUNDDOWN((能力值计算器!F4+能力值计算器!E4*2+ROUNDDOWN(C2162/4,0))*能力值计算器!C2/100+10+能力值计算器!C2,0)</f>
        <v>175</v>
      </c>
      <c r="H2162">
        <f>ROUNDDOWN(ROUNDDOWN(ROUNDDOWN(ROUNDDOWN(ROUNDDOWN((能力值计算器!F6+能力值计算器!E6*2+ROUNDDOWN(D2162/4,0))*能力值计算器!C2/100+5,0)*能力值计算器!H6,0)*能力值计算器!K6,0)*能力值计算器!L6,0)*VLOOKUP(能力值计算器!J6,能力变化对照表!A:B,2,0),0)</f>
        <v>116</v>
      </c>
      <c r="I2162">
        <f>ROUNDDOWN(ROUNDDOWN(ROUNDDOWN(ROUNDDOWN(ROUNDDOWN((能力值计算器!F8+能力值计算器!E8*2+ROUNDDOWN(E2162/4,0))*能力值计算器!C2/100+5,0)*能力值计算器!H8,0)*能力值计算器!K8,0)*能力值计算器!L8,0)*VLOOKUP(能力值计算器!J8,能力变化对照表!A:B,2,0),0)</f>
        <v>-39</v>
      </c>
      <c r="J2162">
        <f t="shared" si="267"/>
        <v>0</v>
      </c>
      <c r="K2162">
        <f t="shared" si="268"/>
        <v>-6825</v>
      </c>
      <c r="L2162">
        <f t="shared" si="269"/>
        <v>13475</v>
      </c>
      <c r="M2162">
        <f t="shared" si="270"/>
        <v>253.1</v>
      </c>
      <c r="N2162">
        <f t="shared" si="271"/>
        <v>1</v>
      </c>
    </row>
    <row r="2163" spans="1:14">
      <c r="A2163">
        <f t="shared" si="264"/>
        <v>0</v>
      </c>
      <c r="B2163">
        <f t="shared" si="265"/>
        <v>0</v>
      </c>
      <c r="C2163">
        <v>240</v>
      </c>
      <c r="D2163">
        <v>248</v>
      </c>
      <c r="E2163">
        <f t="shared" si="266"/>
        <v>-999</v>
      </c>
      <c r="F2163">
        <f>能力值计算器!G2</f>
        <v>0</v>
      </c>
      <c r="G2163">
        <f>ROUNDDOWN((能力值计算器!F4+能力值计算器!E4*2+ROUNDDOWN(C2163/4,0))*能力值计算器!C2/100+10+能力值计算器!C2,0)</f>
        <v>175</v>
      </c>
      <c r="H2163">
        <f>ROUNDDOWN(ROUNDDOWN(ROUNDDOWN(ROUNDDOWN(ROUNDDOWN((能力值计算器!F6+能力值计算器!E6*2+ROUNDDOWN(D2163/4,0))*能力值计算器!C2/100+5,0)*能力值计算器!H6,0)*能力值计算器!K6,0)*能力值计算器!L6,0)*VLOOKUP(能力值计算器!J6,能力变化对照表!A:B,2,0),0)</f>
        <v>116</v>
      </c>
      <c r="I2163">
        <f>ROUNDDOWN(ROUNDDOWN(ROUNDDOWN(ROUNDDOWN(ROUNDDOWN((能力值计算器!F8+能力值计算器!E8*2+ROUNDDOWN(E2163/4,0))*能力值计算器!C2/100+5,0)*能力值计算器!H8,0)*能力值计算器!K8,0)*能力值计算器!L8,0)*VLOOKUP(能力值计算器!J8,能力变化对照表!A:B,2,0),0)</f>
        <v>-39</v>
      </c>
      <c r="J2163">
        <f t="shared" si="267"/>
        <v>0</v>
      </c>
      <c r="K2163">
        <f t="shared" si="268"/>
        <v>-6825</v>
      </c>
      <c r="L2163">
        <f t="shared" si="269"/>
        <v>13475</v>
      </c>
      <c r="M2163">
        <f t="shared" si="270"/>
        <v>253.1</v>
      </c>
      <c r="N2163">
        <f t="shared" si="271"/>
        <v>1</v>
      </c>
    </row>
    <row r="2164" spans="1:14">
      <c r="A2164">
        <f t="shared" si="264"/>
        <v>0</v>
      </c>
      <c r="B2164">
        <f t="shared" si="265"/>
        <v>0</v>
      </c>
      <c r="C2164">
        <v>220</v>
      </c>
      <c r="D2164">
        <v>252</v>
      </c>
      <c r="E2164">
        <f t="shared" si="266"/>
        <v>-999</v>
      </c>
      <c r="F2164">
        <f>能力值计算器!G2</f>
        <v>0</v>
      </c>
      <c r="G2164">
        <f>ROUNDDOWN((能力值计算器!F4+能力值计算器!E4*2+ROUNDDOWN(C2164/4,0))*能力值计算器!C2/100+10+能力值计算器!C2,0)</f>
        <v>173</v>
      </c>
      <c r="H2164">
        <f>ROUNDDOWN(ROUNDDOWN(ROUNDDOWN(ROUNDDOWN(ROUNDDOWN((能力值计算器!F6+能力值计算器!E6*2+ROUNDDOWN(D2164/4,0))*能力值计算器!C2/100+5,0)*能力值计算器!H6,0)*能力值计算器!K6,0)*能力值计算器!L6,0)*VLOOKUP(能力值计算器!J6,能力变化对照表!A:B,2,0),0)</f>
        <v>117</v>
      </c>
      <c r="I2164">
        <f>ROUNDDOWN(ROUNDDOWN(ROUNDDOWN(ROUNDDOWN(ROUNDDOWN((能力值计算器!F8+能力值计算器!E8*2+ROUNDDOWN(E2164/4,0))*能力值计算器!C2/100+5,0)*能力值计算器!H8,0)*能力值计算器!K8,0)*能力值计算器!L8,0)*VLOOKUP(能力值计算器!J8,能力变化对照表!A:B,2,0),0)</f>
        <v>-39</v>
      </c>
      <c r="J2164">
        <f t="shared" si="267"/>
        <v>0</v>
      </c>
      <c r="K2164">
        <f t="shared" si="268"/>
        <v>-6747</v>
      </c>
      <c r="L2164">
        <f t="shared" si="269"/>
        <v>13494</v>
      </c>
      <c r="M2164">
        <f t="shared" si="270"/>
        <v>251.1</v>
      </c>
      <c r="N2164">
        <f t="shared" si="271"/>
        <v>1</v>
      </c>
    </row>
    <row r="2165" spans="1:14">
      <c r="A2165">
        <f t="shared" si="264"/>
        <v>0</v>
      </c>
      <c r="B2165">
        <f t="shared" si="265"/>
        <v>0</v>
      </c>
      <c r="C2165">
        <v>224</v>
      </c>
      <c r="D2165">
        <v>252</v>
      </c>
      <c r="E2165">
        <f t="shared" si="266"/>
        <v>-999</v>
      </c>
      <c r="F2165">
        <f>能力值计算器!G2</f>
        <v>0</v>
      </c>
      <c r="G2165">
        <f>ROUNDDOWN((能力值计算器!F4+能力值计算器!E4*2+ROUNDDOWN(C2165/4,0))*能力值计算器!C2/100+10+能力值计算器!C2,0)</f>
        <v>173</v>
      </c>
      <c r="H2165">
        <f>ROUNDDOWN(ROUNDDOWN(ROUNDDOWN(ROUNDDOWN(ROUNDDOWN((能力值计算器!F6+能力值计算器!E6*2+ROUNDDOWN(D2165/4,0))*能力值计算器!C2/100+5,0)*能力值计算器!H6,0)*能力值计算器!K6,0)*能力值计算器!L6,0)*VLOOKUP(能力值计算器!J6,能力变化对照表!A:B,2,0),0)</f>
        <v>117</v>
      </c>
      <c r="I2165">
        <f>ROUNDDOWN(ROUNDDOWN(ROUNDDOWN(ROUNDDOWN(ROUNDDOWN((能力值计算器!F8+能力值计算器!E8*2+ROUNDDOWN(E2165/4,0))*能力值计算器!C2/100+5,0)*能力值计算器!H8,0)*能力值计算器!K8,0)*能力值计算器!L8,0)*VLOOKUP(能力值计算器!J8,能力变化对照表!A:B,2,0),0)</f>
        <v>-39</v>
      </c>
      <c r="J2165">
        <f t="shared" si="267"/>
        <v>0</v>
      </c>
      <c r="K2165">
        <f t="shared" si="268"/>
        <v>-6747</v>
      </c>
      <c r="L2165">
        <f t="shared" si="269"/>
        <v>13494</v>
      </c>
      <c r="M2165">
        <f t="shared" si="270"/>
        <v>251.1</v>
      </c>
      <c r="N2165">
        <f t="shared" si="271"/>
        <v>1</v>
      </c>
    </row>
    <row r="2166" spans="1:14">
      <c r="A2166">
        <f t="shared" si="264"/>
        <v>0</v>
      </c>
      <c r="B2166">
        <f t="shared" si="265"/>
        <v>0</v>
      </c>
      <c r="C2166">
        <v>244</v>
      </c>
      <c r="D2166">
        <v>236</v>
      </c>
      <c r="E2166">
        <f t="shared" si="266"/>
        <v>-999</v>
      </c>
      <c r="F2166">
        <f>能力值计算器!G2</f>
        <v>0</v>
      </c>
      <c r="G2166">
        <f>ROUNDDOWN((能力值计算器!F4+能力值计算器!E4*2+ROUNDDOWN(C2166/4,0))*能力值计算器!C2/100+10+能力值计算器!C2,0)</f>
        <v>176</v>
      </c>
      <c r="H2166">
        <f>ROUNDDOWN(ROUNDDOWN(ROUNDDOWN(ROUNDDOWN(ROUNDDOWN((能力值计算器!F6+能力值计算器!E6*2+ROUNDDOWN(D2166/4,0))*能力值计算器!C2/100+5,0)*能力值计算器!H6,0)*能力值计算器!K6,0)*能力值计算器!L6,0)*VLOOKUP(能力值计算器!J6,能力变化对照表!A:B,2,0),0)</f>
        <v>115</v>
      </c>
      <c r="I2166">
        <f>ROUNDDOWN(ROUNDDOWN(ROUNDDOWN(ROUNDDOWN(ROUNDDOWN((能力值计算器!F8+能力值计算器!E8*2+ROUNDDOWN(E2166/4,0))*能力值计算器!C2/100+5,0)*能力值计算器!H8,0)*能力值计算器!K8,0)*能力值计算器!L8,0)*VLOOKUP(能力值计算器!J8,能力变化对照表!A:B,2,0),0)</f>
        <v>-39</v>
      </c>
      <c r="J2166">
        <f t="shared" si="267"/>
        <v>0</v>
      </c>
      <c r="K2166">
        <f t="shared" si="268"/>
        <v>-6864</v>
      </c>
      <c r="L2166">
        <f t="shared" si="269"/>
        <v>13376</v>
      </c>
      <c r="M2166">
        <f t="shared" si="270"/>
        <v>254.1</v>
      </c>
      <c r="N2166">
        <f t="shared" si="271"/>
        <v>1</v>
      </c>
    </row>
    <row r="2167" spans="1:14">
      <c r="A2167">
        <f t="shared" si="264"/>
        <v>0</v>
      </c>
      <c r="B2167">
        <f t="shared" si="265"/>
        <v>0</v>
      </c>
      <c r="C2167">
        <v>244</v>
      </c>
      <c r="D2167">
        <v>240</v>
      </c>
      <c r="E2167">
        <f t="shared" si="266"/>
        <v>-999</v>
      </c>
      <c r="F2167">
        <f>能力值计算器!G2</f>
        <v>0</v>
      </c>
      <c r="G2167">
        <f>ROUNDDOWN((能力值计算器!F4+能力值计算器!E4*2+ROUNDDOWN(C2167/4,0))*能力值计算器!C2/100+10+能力值计算器!C2,0)</f>
        <v>176</v>
      </c>
      <c r="H2167">
        <f>ROUNDDOWN(ROUNDDOWN(ROUNDDOWN(ROUNDDOWN(ROUNDDOWN((能力值计算器!F6+能力值计算器!E6*2+ROUNDDOWN(D2167/4,0))*能力值计算器!C2/100+5,0)*能力值计算器!H6,0)*能力值计算器!K6,0)*能力值计算器!L6,0)*VLOOKUP(能力值计算器!J6,能力变化对照表!A:B,2,0),0)</f>
        <v>115</v>
      </c>
      <c r="I2167">
        <f>ROUNDDOWN(ROUNDDOWN(ROUNDDOWN(ROUNDDOWN(ROUNDDOWN((能力值计算器!F8+能力值计算器!E8*2+ROUNDDOWN(E2167/4,0))*能力值计算器!C2/100+5,0)*能力值计算器!H8,0)*能力值计算器!K8,0)*能力值计算器!L8,0)*VLOOKUP(能力值计算器!J8,能力变化对照表!A:B,2,0),0)</f>
        <v>-39</v>
      </c>
      <c r="J2167">
        <f t="shared" si="267"/>
        <v>0</v>
      </c>
      <c r="K2167">
        <f t="shared" si="268"/>
        <v>-6864</v>
      </c>
      <c r="L2167">
        <f t="shared" si="269"/>
        <v>13376</v>
      </c>
      <c r="M2167">
        <f t="shared" si="270"/>
        <v>254.1</v>
      </c>
      <c r="N2167">
        <f t="shared" si="271"/>
        <v>1</v>
      </c>
    </row>
    <row r="2168" spans="1:14">
      <c r="A2168">
        <f t="shared" si="264"/>
        <v>0</v>
      </c>
      <c r="B2168">
        <f t="shared" si="265"/>
        <v>0</v>
      </c>
      <c r="C2168">
        <v>248</v>
      </c>
      <c r="D2168">
        <v>236</v>
      </c>
      <c r="E2168">
        <f t="shared" si="266"/>
        <v>-999</v>
      </c>
      <c r="F2168">
        <f>能力值计算器!G2</f>
        <v>0</v>
      </c>
      <c r="G2168">
        <f>ROUNDDOWN((能力值计算器!F4+能力值计算器!E4*2+ROUNDDOWN(C2168/4,0))*能力值计算器!C2/100+10+能力值计算器!C2,0)</f>
        <v>176</v>
      </c>
      <c r="H2168">
        <f>ROUNDDOWN(ROUNDDOWN(ROUNDDOWN(ROUNDDOWN(ROUNDDOWN((能力值计算器!F6+能力值计算器!E6*2+ROUNDDOWN(D2168/4,0))*能力值计算器!C2/100+5,0)*能力值计算器!H6,0)*能力值计算器!K6,0)*能力值计算器!L6,0)*VLOOKUP(能力值计算器!J6,能力变化对照表!A:B,2,0),0)</f>
        <v>115</v>
      </c>
      <c r="I2168">
        <f>ROUNDDOWN(ROUNDDOWN(ROUNDDOWN(ROUNDDOWN(ROUNDDOWN((能力值计算器!F8+能力值计算器!E8*2+ROUNDDOWN(E2168/4,0))*能力值计算器!C2/100+5,0)*能力值计算器!H8,0)*能力值计算器!K8,0)*能力值计算器!L8,0)*VLOOKUP(能力值计算器!J8,能力变化对照表!A:B,2,0),0)</f>
        <v>-39</v>
      </c>
      <c r="J2168">
        <f t="shared" si="267"/>
        <v>0</v>
      </c>
      <c r="K2168">
        <f t="shared" si="268"/>
        <v>-6864</v>
      </c>
      <c r="L2168">
        <f t="shared" si="269"/>
        <v>13376</v>
      </c>
      <c r="M2168">
        <f t="shared" si="270"/>
        <v>254.1</v>
      </c>
      <c r="N2168">
        <f t="shared" si="271"/>
        <v>1</v>
      </c>
    </row>
    <row r="2169" spans="1:14">
      <c r="A2169">
        <f t="shared" si="264"/>
        <v>0</v>
      </c>
      <c r="B2169">
        <f t="shared" si="265"/>
        <v>0</v>
      </c>
      <c r="C2169">
        <v>248</v>
      </c>
      <c r="D2169">
        <v>240</v>
      </c>
      <c r="E2169">
        <f t="shared" si="266"/>
        <v>-999</v>
      </c>
      <c r="F2169">
        <f>能力值计算器!G2</f>
        <v>0</v>
      </c>
      <c r="G2169">
        <f>ROUNDDOWN((能力值计算器!F4+能力值计算器!E4*2+ROUNDDOWN(C2169/4,0))*能力值计算器!C2/100+10+能力值计算器!C2,0)</f>
        <v>176</v>
      </c>
      <c r="H2169">
        <f>ROUNDDOWN(ROUNDDOWN(ROUNDDOWN(ROUNDDOWN(ROUNDDOWN((能力值计算器!F6+能力值计算器!E6*2+ROUNDDOWN(D2169/4,0))*能力值计算器!C2/100+5,0)*能力值计算器!H6,0)*能力值计算器!K6,0)*能力值计算器!L6,0)*VLOOKUP(能力值计算器!J6,能力变化对照表!A:B,2,0),0)</f>
        <v>115</v>
      </c>
      <c r="I2169">
        <f>ROUNDDOWN(ROUNDDOWN(ROUNDDOWN(ROUNDDOWN(ROUNDDOWN((能力值计算器!F8+能力值计算器!E8*2+ROUNDDOWN(E2169/4,0))*能力值计算器!C2/100+5,0)*能力值计算器!H8,0)*能力值计算器!K8,0)*能力值计算器!L8,0)*VLOOKUP(能力值计算器!J8,能力变化对照表!A:B,2,0),0)</f>
        <v>-39</v>
      </c>
      <c r="J2169">
        <f t="shared" si="267"/>
        <v>0</v>
      </c>
      <c r="K2169">
        <f t="shared" si="268"/>
        <v>-6864</v>
      </c>
      <c r="L2169">
        <f t="shared" si="269"/>
        <v>13376</v>
      </c>
      <c r="M2169">
        <f t="shared" si="270"/>
        <v>254.1</v>
      </c>
      <c r="N2169">
        <f t="shared" si="271"/>
        <v>1</v>
      </c>
    </row>
    <row r="2170" spans="1:14">
      <c r="A2170">
        <f t="shared" si="264"/>
        <v>0</v>
      </c>
      <c r="B2170">
        <f t="shared" si="265"/>
        <v>0</v>
      </c>
      <c r="C2170">
        <v>228</v>
      </c>
      <c r="D2170">
        <v>244</v>
      </c>
      <c r="E2170">
        <f t="shared" si="266"/>
        <v>-999</v>
      </c>
      <c r="F2170">
        <f>能力值计算器!G2</f>
        <v>0</v>
      </c>
      <c r="G2170">
        <f>ROUNDDOWN((能力值计算器!F4+能力值计算器!E4*2+ROUNDDOWN(C2170/4,0))*能力值计算器!C2/100+10+能力值计算器!C2,0)</f>
        <v>174</v>
      </c>
      <c r="H2170">
        <f>ROUNDDOWN(ROUNDDOWN(ROUNDDOWN(ROUNDDOWN(ROUNDDOWN((能力值计算器!F6+能力值计算器!E6*2+ROUNDDOWN(D2170/4,0))*能力值计算器!C2/100+5,0)*能力值计算器!H6,0)*能力值计算器!K6,0)*能力值计算器!L6,0)*VLOOKUP(能力值计算器!J6,能力变化对照表!A:B,2,0),0)</f>
        <v>116</v>
      </c>
      <c r="I2170">
        <f>ROUNDDOWN(ROUNDDOWN(ROUNDDOWN(ROUNDDOWN(ROUNDDOWN((能力值计算器!F8+能力值计算器!E8*2+ROUNDDOWN(E2170/4,0))*能力值计算器!C2/100+5,0)*能力值计算器!H8,0)*能力值计算器!K8,0)*能力值计算器!L8,0)*VLOOKUP(能力值计算器!J8,能力变化对照表!A:B,2,0),0)</f>
        <v>-39</v>
      </c>
      <c r="J2170">
        <f t="shared" si="267"/>
        <v>0</v>
      </c>
      <c r="K2170">
        <f t="shared" si="268"/>
        <v>-6786</v>
      </c>
      <c r="L2170">
        <f t="shared" si="269"/>
        <v>13398</v>
      </c>
      <c r="M2170">
        <f t="shared" si="270"/>
        <v>252.1</v>
      </c>
      <c r="N2170">
        <f t="shared" si="271"/>
        <v>1</v>
      </c>
    </row>
    <row r="2171" spans="1:14">
      <c r="A2171">
        <f t="shared" si="264"/>
        <v>0</v>
      </c>
      <c r="B2171">
        <f t="shared" si="265"/>
        <v>0</v>
      </c>
      <c r="C2171">
        <v>228</v>
      </c>
      <c r="D2171">
        <v>248</v>
      </c>
      <c r="E2171">
        <f t="shared" si="266"/>
        <v>-999</v>
      </c>
      <c r="F2171">
        <f>能力值计算器!G2</f>
        <v>0</v>
      </c>
      <c r="G2171">
        <f>ROUNDDOWN((能力值计算器!F4+能力值计算器!E4*2+ROUNDDOWN(C2171/4,0))*能力值计算器!C2/100+10+能力值计算器!C2,0)</f>
        <v>174</v>
      </c>
      <c r="H2171">
        <f>ROUNDDOWN(ROUNDDOWN(ROUNDDOWN(ROUNDDOWN(ROUNDDOWN((能力值计算器!F6+能力值计算器!E6*2+ROUNDDOWN(D2171/4,0))*能力值计算器!C2/100+5,0)*能力值计算器!H6,0)*能力值计算器!K6,0)*能力值计算器!L6,0)*VLOOKUP(能力值计算器!J6,能力变化对照表!A:B,2,0),0)</f>
        <v>116</v>
      </c>
      <c r="I2171">
        <f>ROUNDDOWN(ROUNDDOWN(ROUNDDOWN(ROUNDDOWN(ROUNDDOWN((能力值计算器!F8+能力值计算器!E8*2+ROUNDDOWN(E2171/4,0))*能力值计算器!C2/100+5,0)*能力值计算器!H8,0)*能力值计算器!K8,0)*能力值计算器!L8,0)*VLOOKUP(能力值计算器!J8,能力变化对照表!A:B,2,0),0)</f>
        <v>-39</v>
      </c>
      <c r="J2171">
        <f t="shared" si="267"/>
        <v>0</v>
      </c>
      <c r="K2171">
        <f t="shared" si="268"/>
        <v>-6786</v>
      </c>
      <c r="L2171">
        <f t="shared" si="269"/>
        <v>13398</v>
      </c>
      <c r="M2171">
        <f t="shared" si="270"/>
        <v>252.1</v>
      </c>
      <c r="N2171">
        <f t="shared" si="271"/>
        <v>1</v>
      </c>
    </row>
    <row r="2172" spans="1:14">
      <c r="A2172">
        <f t="shared" si="264"/>
        <v>0</v>
      </c>
      <c r="B2172">
        <f t="shared" si="265"/>
        <v>0</v>
      </c>
      <c r="C2172">
        <v>232</v>
      </c>
      <c r="D2172">
        <v>244</v>
      </c>
      <c r="E2172">
        <f t="shared" si="266"/>
        <v>-999</v>
      </c>
      <c r="F2172">
        <f>能力值计算器!G2</f>
        <v>0</v>
      </c>
      <c r="G2172">
        <f>ROUNDDOWN((能力值计算器!F4+能力值计算器!E4*2+ROUNDDOWN(C2172/4,0))*能力值计算器!C2/100+10+能力值计算器!C2,0)</f>
        <v>174</v>
      </c>
      <c r="H2172">
        <f>ROUNDDOWN(ROUNDDOWN(ROUNDDOWN(ROUNDDOWN(ROUNDDOWN((能力值计算器!F6+能力值计算器!E6*2+ROUNDDOWN(D2172/4,0))*能力值计算器!C2/100+5,0)*能力值计算器!H6,0)*能力值计算器!K6,0)*能力值计算器!L6,0)*VLOOKUP(能力值计算器!J6,能力变化对照表!A:B,2,0),0)</f>
        <v>116</v>
      </c>
      <c r="I2172">
        <f>ROUNDDOWN(ROUNDDOWN(ROUNDDOWN(ROUNDDOWN(ROUNDDOWN((能力值计算器!F8+能力值计算器!E8*2+ROUNDDOWN(E2172/4,0))*能力值计算器!C2/100+5,0)*能力值计算器!H8,0)*能力值计算器!K8,0)*能力值计算器!L8,0)*VLOOKUP(能力值计算器!J8,能力变化对照表!A:B,2,0),0)</f>
        <v>-39</v>
      </c>
      <c r="J2172">
        <f t="shared" si="267"/>
        <v>0</v>
      </c>
      <c r="K2172">
        <f t="shared" si="268"/>
        <v>-6786</v>
      </c>
      <c r="L2172">
        <f t="shared" si="269"/>
        <v>13398</v>
      </c>
      <c r="M2172">
        <f t="shared" si="270"/>
        <v>252.1</v>
      </c>
      <c r="N2172">
        <f t="shared" si="271"/>
        <v>1</v>
      </c>
    </row>
    <row r="2173" spans="1:14">
      <c r="A2173">
        <f t="shared" si="264"/>
        <v>0</v>
      </c>
      <c r="B2173">
        <f t="shared" si="265"/>
        <v>0</v>
      </c>
      <c r="C2173">
        <v>232</v>
      </c>
      <c r="D2173">
        <v>248</v>
      </c>
      <c r="E2173">
        <f t="shared" si="266"/>
        <v>-999</v>
      </c>
      <c r="F2173">
        <f>能力值计算器!G2</f>
        <v>0</v>
      </c>
      <c r="G2173">
        <f>ROUNDDOWN((能力值计算器!F4+能力值计算器!E4*2+ROUNDDOWN(C2173/4,0))*能力值计算器!C2/100+10+能力值计算器!C2,0)</f>
        <v>174</v>
      </c>
      <c r="H2173">
        <f>ROUNDDOWN(ROUNDDOWN(ROUNDDOWN(ROUNDDOWN(ROUNDDOWN((能力值计算器!F6+能力值计算器!E6*2+ROUNDDOWN(D2173/4,0))*能力值计算器!C2/100+5,0)*能力值计算器!H6,0)*能力值计算器!K6,0)*能力值计算器!L6,0)*VLOOKUP(能力值计算器!J6,能力变化对照表!A:B,2,0),0)</f>
        <v>116</v>
      </c>
      <c r="I2173">
        <f>ROUNDDOWN(ROUNDDOWN(ROUNDDOWN(ROUNDDOWN(ROUNDDOWN((能力值计算器!F8+能力值计算器!E8*2+ROUNDDOWN(E2173/4,0))*能力值计算器!C2/100+5,0)*能力值计算器!H8,0)*能力值计算器!K8,0)*能力值计算器!L8,0)*VLOOKUP(能力值计算器!J8,能力变化对照表!A:B,2,0),0)</f>
        <v>-39</v>
      </c>
      <c r="J2173">
        <f t="shared" si="267"/>
        <v>0</v>
      </c>
      <c r="K2173">
        <f t="shared" si="268"/>
        <v>-6786</v>
      </c>
      <c r="L2173">
        <f t="shared" si="269"/>
        <v>13398</v>
      </c>
      <c r="M2173">
        <f t="shared" si="270"/>
        <v>252.1</v>
      </c>
      <c r="N2173">
        <f t="shared" si="271"/>
        <v>1</v>
      </c>
    </row>
    <row r="2174" spans="1:14">
      <c r="A2174">
        <f t="shared" si="264"/>
        <v>0</v>
      </c>
      <c r="B2174">
        <f t="shared" si="265"/>
        <v>0</v>
      </c>
      <c r="C2174">
        <v>252</v>
      </c>
      <c r="D2174">
        <v>228</v>
      </c>
      <c r="E2174">
        <f t="shared" si="266"/>
        <v>-999</v>
      </c>
      <c r="F2174">
        <f>能力值计算器!G2</f>
        <v>0</v>
      </c>
      <c r="G2174">
        <f>ROUNDDOWN((能力值计算器!F4+能力值计算器!E4*2+ROUNDDOWN(C2174/4,0))*能力值计算器!C2/100+10+能力值计算器!C2,0)</f>
        <v>177</v>
      </c>
      <c r="H2174">
        <f>ROUNDDOWN(ROUNDDOWN(ROUNDDOWN(ROUNDDOWN(ROUNDDOWN((能力值计算器!F6+能力值计算器!E6*2+ROUNDDOWN(D2174/4,0))*能力值计算器!C2/100+5,0)*能力值计算器!H6,0)*能力值计算器!K6,0)*能力值计算器!L6,0)*VLOOKUP(能力值计算器!J6,能力变化对照表!A:B,2,0),0)</f>
        <v>114</v>
      </c>
      <c r="I2174">
        <f>ROUNDDOWN(ROUNDDOWN(ROUNDDOWN(ROUNDDOWN(ROUNDDOWN((能力值计算器!F8+能力值计算器!E8*2+ROUNDDOWN(E2174/4,0))*能力值计算器!C2/100+5,0)*能力值计算器!H8,0)*能力值计算器!K8,0)*能力值计算器!L8,0)*VLOOKUP(能力值计算器!J8,能力变化对照表!A:B,2,0),0)</f>
        <v>-39</v>
      </c>
      <c r="J2174">
        <f t="shared" si="267"/>
        <v>0</v>
      </c>
      <c r="K2174">
        <f t="shared" si="268"/>
        <v>-6903</v>
      </c>
      <c r="L2174">
        <f t="shared" si="269"/>
        <v>13275</v>
      </c>
      <c r="M2174">
        <f t="shared" si="270"/>
        <v>255.1</v>
      </c>
      <c r="N2174">
        <f t="shared" si="271"/>
        <v>1</v>
      </c>
    </row>
    <row r="2175" spans="1:14">
      <c r="A2175">
        <f t="shared" si="264"/>
        <v>0</v>
      </c>
      <c r="B2175">
        <f t="shared" si="265"/>
        <v>0</v>
      </c>
      <c r="C2175">
        <v>252</v>
      </c>
      <c r="D2175">
        <v>232</v>
      </c>
      <c r="E2175">
        <f t="shared" si="266"/>
        <v>-999</v>
      </c>
      <c r="F2175">
        <f>能力值计算器!G2</f>
        <v>0</v>
      </c>
      <c r="G2175">
        <f>ROUNDDOWN((能力值计算器!F4+能力值计算器!E4*2+ROUNDDOWN(C2175/4,0))*能力值计算器!C2/100+10+能力值计算器!C2,0)</f>
        <v>177</v>
      </c>
      <c r="H2175">
        <f>ROUNDDOWN(ROUNDDOWN(ROUNDDOWN(ROUNDDOWN(ROUNDDOWN((能力值计算器!F6+能力值计算器!E6*2+ROUNDDOWN(D2175/4,0))*能力值计算器!C2/100+5,0)*能力值计算器!H6,0)*能力值计算器!K6,0)*能力值计算器!L6,0)*VLOOKUP(能力值计算器!J6,能力变化对照表!A:B,2,0),0)</f>
        <v>114</v>
      </c>
      <c r="I2175">
        <f>ROUNDDOWN(ROUNDDOWN(ROUNDDOWN(ROUNDDOWN(ROUNDDOWN((能力值计算器!F8+能力值计算器!E8*2+ROUNDDOWN(E2175/4,0))*能力值计算器!C2/100+5,0)*能力值计算器!H8,0)*能力值计算器!K8,0)*能力值计算器!L8,0)*VLOOKUP(能力值计算器!J8,能力变化对照表!A:B,2,0),0)</f>
        <v>-39</v>
      </c>
      <c r="J2175">
        <f t="shared" si="267"/>
        <v>0</v>
      </c>
      <c r="K2175">
        <f t="shared" si="268"/>
        <v>-6903</v>
      </c>
      <c r="L2175">
        <f t="shared" si="269"/>
        <v>13275</v>
      </c>
      <c r="M2175">
        <f t="shared" si="270"/>
        <v>255.1</v>
      </c>
      <c r="N2175">
        <f t="shared" si="271"/>
        <v>1</v>
      </c>
    </row>
    <row r="2176" spans="1:14">
      <c r="A2176">
        <f t="shared" si="264"/>
        <v>0</v>
      </c>
      <c r="B2176">
        <f t="shared" si="265"/>
        <v>0</v>
      </c>
      <c r="C2176">
        <v>212</v>
      </c>
      <c r="D2176">
        <v>252</v>
      </c>
      <c r="E2176">
        <f t="shared" si="266"/>
        <v>-999</v>
      </c>
      <c r="F2176">
        <f>能力值计算器!G2</f>
        <v>0</v>
      </c>
      <c r="G2176">
        <f>ROUNDDOWN((能力值计算器!F4+能力值计算器!E4*2+ROUNDDOWN(C2176/4,0))*能力值计算器!C2/100+10+能力值计算器!C2,0)</f>
        <v>172</v>
      </c>
      <c r="H2176">
        <f>ROUNDDOWN(ROUNDDOWN(ROUNDDOWN(ROUNDDOWN(ROUNDDOWN((能力值计算器!F6+能力值计算器!E6*2+ROUNDDOWN(D2176/4,0))*能力值计算器!C2/100+5,0)*能力值计算器!H6,0)*能力值计算器!K6,0)*能力值计算器!L6,0)*VLOOKUP(能力值计算器!J6,能力变化对照表!A:B,2,0),0)</f>
        <v>117</v>
      </c>
      <c r="I2176">
        <f>ROUNDDOWN(ROUNDDOWN(ROUNDDOWN(ROUNDDOWN(ROUNDDOWN((能力值计算器!F8+能力值计算器!E8*2+ROUNDDOWN(E2176/4,0))*能力值计算器!C2/100+5,0)*能力值计算器!H8,0)*能力值计算器!K8,0)*能力值计算器!L8,0)*VLOOKUP(能力值计算器!J8,能力变化对照表!A:B,2,0),0)</f>
        <v>-39</v>
      </c>
      <c r="J2176">
        <f t="shared" si="267"/>
        <v>0</v>
      </c>
      <c r="K2176">
        <f t="shared" si="268"/>
        <v>-6708</v>
      </c>
      <c r="L2176">
        <f t="shared" si="269"/>
        <v>13416</v>
      </c>
      <c r="M2176">
        <f t="shared" si="270"/>
        <v>250.1</v>
      </c>
      <c r="N2176">
        <f t="shared" si="271"/>
        <v>1</v>
      </c>
    </row>
    <row r="2177" spans="1:14">
      <c r="A2177">
        <f t="shared" si="264"/>
        <v>0</v>
      </c>
      <c r="B2177">
        <f t="shared" si="265"/>
        <v>0</v>
      </c>
      <c r="C2177">
        <v>216</v>
      </c>
      <c r="D2177">
        <v>252</v>
      </c>
      <c r="E2177">
        <f t="shared" si="266"/>
        <v>-999</v>
      </c>
      <c r="F2177">
        <f>能力值计算器!G2</f>
        <v>0</v>
      </c>
      <c r="G2177">
        <f>ROUNDDOWN((能力值计算器!F4+能力值计算器!E4*2+ROUNDDOWN(C2177/4,0))*能力值计算器!C2/100+10+能力值计算器!C2,0)</f>
        <v>172</v>
      </c>
      <c r="H2177">
        <f>ROUNDDOWN(ROUNDDOWN(ROUNDDOWN(ROUNDDOWN(ROUNDDOWN((能力值计算器!F6+能力值计算器!E6*2+ROUNDDOWN(D2177/4,0))*能力值计算器!C2/100+5,0)*能力值计算器!H6,0)*能力值计算器!K6,0)*能力值计算器!L6,0)*VLOOKUP(能力值计算器!J6,能力变化对照表!A:B,2,0),0)</f>
        <v>117</v>
      </c>
      <c r="I2177">
        <f>ROUNDDOWN(ROUNDDOWN(ROUNDDOWN(ROUNDDOWN(ROUNDDOWN((能力值计算器!F8+能力值计算器!E8*2+ROUNDDOWN(E2177/4,0))*能力值计算器!C2/100+5,0)*能力值计算器!H8,0)*能力值计算器!K8,0)*能力值计算器!L8,0)*VLOOKUP(能力值计算器!J8,能力变化对照表!A:B,2,0),0)</f>
        <v>-39</v>
      </c>
      <c r="J2177">
        <f t="shared" si="267"/>
        <v>0</v>
      </c>
      <c r="K2177">
        <f t="shared" si="268"/>
        <v>-6708</v>
      </c>
      <c r="L2177">
        <f t="shared" si="269"/>
        <v>13416</v>
      </c>
      <c r="M2177">
        <f t="shared" si="270"/>
        <v>250.1</v>
      </c>
      <c r="N2177">
        <f t="shared" si="271"/>
        <v>1</v>
      </c>
    </row>
    <row r="2178" spans="1:14">
      <c r="A2178">
        <f t="shared" ref="A2178:A2241" si="272">IF(N2178=1,0,L2178+1/M2178)</f>
        <v>0</v>
      </c>
      <c r="B2178">
        <f t="shared" ref="B2178:B2241" si="273">IF(A2178=MAX(A:A),1,0)</f>
        <v>0</v>
      </c>
      <c r="C2178">
        <v>236</v>
      </c>
      <c r="D2178">
        <v>236</v>
      </c>
      <c r="E2178">
        <f t="shared" ref="E2178:E2241" si="274">IF(F2178-D2178-C2178&gt;253,-999,IF(F2178-D2178-C2178&lt;0,-999,F2178-D2178-C2178))</f>
        <v>-999</v>
      </c>
      <c r="F2178">
        <f>能力值计算器!G2</f>
        <v>0</v>
      </c>
      <c r="G2178">
        <f>ROUNDDOWN((能力值计算器!F4+能力值计算器!E4*2+ROUNDDOWN(C2178/4,0))*能力值计算器!C2/100+10+能力值计算器!C2,0)</f>
        <v>175</v>
      </c>
      <c r="H2178">
        <f>ROUNDDOWN(ROUNDDOWN(ROUNDDOWN(ROUNDDOWN(ROUNDDOWN((能力值计算器!F6+能力值计算器!E6*2+ROUNDDOWN(D2178/4,0))*能力值计算器!C2/100+5,0)*能力值计算器!H6,0)*能力值计算器!K6,0)*能力值计算器!L6,0)*VLOOKUP(能力值计算器!J6,能力变化对照表!A:B,2,0),0)</f>
        <v>115</v>
      </c>
      <c r="I2178">
        <f>ROUNDDOWN(ROUNDDOWN(ROUNDDOWN(ROUNDDOWN(ROUNDDOWN((能力值计算器!F8+能力值计算器!E8*2+ROUNDDOWN(E2178/4,0))*能力值计算器!C2/100+5,0)*能力值计算器!H8,0)*能力值计算器!K8,0)*能力值计算器!L8,0)*VLOOKUP(能力值计算器!J8,能力变化对照表!A:B,2,0),0)</f>
        <v>-39</v>
      </c>
      <c r="J2178">
        <f t="shared" ref="J2178:J2241" si="275">IF(E2178&lt;0,0,G2178*H2178)</f>
        <v>0</v>
      </c>
      <c r="K2178">
        <f t="shared" ref="K2178:K2241" si="276">G2178*I2178</f>
        <v>-6825</v>
      </c>
      <c r="L2178">
        <f t="shared" ref="L2178:L2241" si="277">(H2178+I2178)*G2178</f>
        <v>13300</v>
      </c>
      <c r="M2178">
        <f t="shared" ref="M2178:M2241" si="278">IF(H2178+I2178-G2178&lt;0,G2178-H2178-I2178,H2178+I2178-G2178)+IF(H2178-I2178&lt;0,I2178-H2178,H2178-I2178)+0.1</f>
        <v>253.1</v>
      </c>
      <c r="N2178">
        <f t="shared" ref="N2178:N2241" si="279">IF(E2178&lt;0,1,0)</f>
        <v>1</v>
      </c>
    </row>
    <row r="2179" spans="1:14">
      <c r="A2179">
        <f t="shared" si="272"/>
        <v>0</v>
      </c>
      <c r="B2179">
        <f t="shared" si="273"/>
        <v>0</v>
      </c>
      <c r="C2179">
        <v>236</v>
      </c>
      <c r="D2179">
        <v>240</v>
      </c>
      <c r="E2179">
        <f t="shared" si="274"/>
        <v>-999</v>
      </c>
      <c r="F2179">
        <f>能力值计算器!G2</f>
        <v>0</v>
      </c>
      <c r="G2179">
        <f>ROUNDDOWN((能力值计算器!F4+能力值计算器!E4*2+ROUNDDOWN(C2179/4,0))*能力值计算器!C2/100+10+能力值计算器!C2,0)</f>
        <v>175</v>
      </c>
      <c r="H2179">
        <f>ROUNDDOWN(ROUNDDOWN(ROUNDDOWN(ROUNDDOWN(ROUNDDOWN((能力值计算器!F6+能力值计算器!E6*2+ROUNDDOWN(D2179/4,0))*能力值计算器!C2/100+5,0)*能力值计算器!H6,0)*能力值计算器!K6,0)*能力值计算器!L6,0)*VLOOKUP(能力值计算器!J6,能力变化对照表!A:B,2,0),0)</f>
        <v>115</v>
      </c>
      <c r="I2179">
        <f>ROUNDDOWN(ROUNDDOWN(ROUNDDOWN(ROUNDDOWN(ROUNDDOWN((能力值计算器!F8+能力值计算器!E8*2+ROUNDDOWN(E2179/4,0))*能力值计算器!C2/100+5,0)*能力值计算器!H8,0)*能力值计算器!K8,0)*能力值计算器!L8,0)*VLOOKUP(能力值计算器!J8,能力变化对照表!A:B,2,0),0)</f>
        <v>-39</v>
      </c>
      <c r="J2179">
        <f t="shared" si="275"/>
        <v>0</v>
      </c>
      <c r="K2179">
        <f t="shared" si="276"/>
        <v>-6825</v>
      </c>
      <c r="L2179">
        <f t="shared" si="277"/>
        <v>13300</v>
      </c>
      <c r="M2179">
        <f t="shared" si="278"/>
        <v>253.1</v>
      </c>
      <c r="N2179">
        <f t="shared" si="279"/>
        <v>1</v>
      </c>
    </row>
    <row r="2180" spans="1:14">
      <c r="A2180">
        <f t="shared" si="272"/>
        <v>0</v>
      </c>
      <c r="B2180">
        <f t="shared" si="273"/>
        <v>0</v>
      </c>
      <c r="C2180">
        <v>240</v>
      </c>
      <c r="D2180">
        <v>236</v>
      </c>
      <c r="E2180">
        <f t="shared" si="274"/>
        <v>-999</v>
      </c>
      <c r="F2180">
        <f>能力值计算器!G2</f>
        <v>0</v>
      </c>
      <c r="G2180">
        <f>ROUNDDOWN((能力值计算器!F4+能力值计算器!E4*2+ROUNDDOWN(C2180/4,0))*能力值计算器!C2/100+10+能力值计算器!C2,0)</f>
        <v>175</v>
      </c>
      <c r="H2180">
        <f>ROUNDDOWN(ROUNDDOWN(ROUNDDOWN(ROUNDDOWN(ROUNDDOWN((能力值计算器!F6+能力值计算器!E6*2+ROUNDDOWN(D2180/4,0))*能力值计算器!C2/100+5,0)*能力值计算器!H6,0)*能力值计算器!K6,0)*能力值计算器!L6,0)*VLOOKUP(能力值计算器!J6,能力变化对照表!A:B,2,0),0)</f>
        <v>115</v>
      </c>
      <c r="I2180">
        <f>ROUNDDOWN(ROUNDDOWN(ROUNDDOWN(ROUNDDOWN(ROUNDDOWN((能力值计算器!F8+能力值计算器!E8*2+ROUNDDOWN(E2180/4,0))*能力值计算器!C2/100+5,0)*能力值计算器!H8,0)*能力值计算器!K8,0)*能力值计算器!L8,0)*VLOOKUP(能力值计算器!J8,能力变化对照表!A:B,2,0),0)</f>
        <v>-39</v>
      </c>
      <c r="J2180">
        <f t="shared" si="275"/>
        <v>0</v>
      </c>
      <c r="K2180">
        <f t="shared" si="276"/>
        <v>-6825</v>
      </c>
      <c r="L2180">
        <f t="shared" si="277"/>
        <v>13300</v>
      </c>
      <c r="M2180">
        <f t="shared" si="278"/>
        <v>253.1</v>
      </c>
      <c r="N2180">
        <f t="shared" si="279"/>
        <v>1</v>
      </c>
    </row>
    <row r="2181" spans="1:14">
      <c r="A2181">
        <f t="shared" si="272"/>
        <v>0</v>
      </c>
      <c r="B2181">
        <f t="shared" si="273"/>
        <v>0</v>
      </c>
      <c r="C2181">
        <v>240</v>
      </c>
      <c r="D2181">
        <v>240</v>
      </c>
      <c r="E2181">
        <f t="shared" si="274"/>
        <v>-999</v>
      </c>
      <c r="F2181">
        <f>能力值计算器!G2</f>
        <v>0</v>
      </c>
      <c r="G2181">
        <f>ROUNDDOWN((能力值计算器!F4+能力值计算器!E4*2+ROUNDDOWN(C2181/4,0))*能力值计算器!C2/100+10+能力值计算器!C2,0)</f>
        <v>175</v>
      </c>
      <c r="H2181">
        <f>ROUNDDOWN(ROUNDDOWN(ROUNDDOWN(ROUNDDOWN(ROUNDDOWN((能力值计算器!F6+能力值计算器!E6*2+ROUNDDOWN(D2181/4,0))*能力值计算器!C2/100+5,0)*能力值计算器!H6,0)*能力值计算器!K6,0)*能力值计算器!L6,0)*VLOOKUP(能力值计算器!J6,能力变化对照表!A:B,2,0),0)</f>
        <v>115</v>
      </c>
      <c r="I2181">
        <f>ROUNDDOWN(ROUNDDOWN(ROUNDDOWN(ROUNDDOWN(ROUNDDOWN((能力值计算器!F8+能力值计算器!E8*2+ROUNDDOWN(E2181/4,0))*能力值计算器!C2/100+5,0)*能力值计算器!H8,0)*能力值计算器!K8,0)*能力值计算器!L8,0)*VLOOKUP(能力值计算器!J8,能力变化对照表!A:B,2,0),0)</f>
        <v>-39</v>
      </c>
      <c r="J2181">
        <f t="shared" si="275"/>
        <v>0</v>
      </c>
      <c r="K2181">
        <f t="shared" si="276"/>
        <v>-6825</v>
      </c>
      <c r="L2181">
        <f t="shared" si="277"/>
        <v>13300</v>
      </c>
      <c r="M2181">
        <f t="shared" si="278"/>
        <v>253.1</v>
      </c>
      <c r="N2181">
        <f t="shared" si="279"/>
        <v>1</v>
      </c>
    </row>
    <row r="2182" spans="1:14">
      <c r="A2182">
        <f t="shared" si="272"/>
        <v>0</v>
      </c>
      <c r="B2182">
        <f t="shared" si="273"/>
        <v>0</v>
      </c>
      <c r="C2182">
        <v>220</v>
      </c>
      <c r="D2182">
        <v>244</v>
      </c>
      <c r="E2182">
        <f t="shared" si="274"/>
        <v>-999</v>
      </c>
      <c r="F2182">
        <f>能力值计算器!G2</f>
        <v>0</v>
      </c>
      <c r="G2182">
        <f>ROUNDDOWN((能力值计算器!F4+能力值计算器!E4*2+ROUNDDOWN(C2182/4,0))*能力值计算器!C2/100+10+能力值计算器!C2,0)</f>
        <v>173</v>
      </c>
      <c r="H2182">
        <f>ROUNDDOWN(ROUNDDOWN(ROUNDDOWN(ROUNDDOWN(ROUNDDOWN((能力值计算器!F6+能力值计算器!E6*2+ROUNDDOWN(D2182/4,0))*能力值计算器!C2/100+5,0)*能力值计算器!H6,0)*能力值计算器!K6,0)*能力值计算器!L6,0)*VLOOKUP(能力值计算器!J6,能力变化对照表!A:B,2,0),0)</f>
        <v>116</v>
      </c>
      <c r="I2182">
        <f>ROUNDDOWN(ROUNDDOWN(ROUNDDOWN(ROUNDDOWN(ROUNDDOWN((能力值计算器!F8+能力值计算器!E8*2+ROUNDDOWN(E2182/4,0))*能力值计算器!C2/100+5,0)*能力值计算器!H8,0)*能力值计算器!K8,0)*能力值计算器!L8,0)*VLOOKUP(能力值计算器!J8,能力变化对照表!A:B,2,0),0)</f>
        <v>-39</v>
      </c>
      <c r="J2182">
        <f t="shared" si="275"/>
        <v>0</v>
      </c>
      <c r="K2182">
        <f t="shared" si="276"/>
        <v>-6747</v>
      </c>
      <c r="L2182">
        <f t="shared" si="277"/>
        <v>13321</v>
      </c>
      <c r="M2182">
        <f t="shared" si="278"/>
        <v>251.1</v>
      </c>
      <c r="N2182">
        <f t="shared" si="279"/>
        <v>1</v>
      </c>
    </row>
    <row r="2183" spans="1:14">
      <c r="A2183">
        <f t="shared" si="272"/>
        <v>0</v>
      </c>
      <c r="B2183">
        <f t="shared" si="273"/>
        <v>0</v>
      </c>
      <c r="C2183">
        <v>220</v>
      </c>
      <c r="D2183">
        <v>248</v>
      </c>
      <c r="E2183">
        <f t="shared" si="274"/>
        <v>-999</v>
      </c>
      <c r="F2183">
        <f>能力值计算器!G2</f>
        <v>0</v>
      </c>
      <c r="G2183">
        <f>ROUNDDOWN((能力值计算器!F4+能力值计算器!E4*2+ROUNDDOWN(C2183/4,0))*能力值计算器!C2/100+10+能力值计算器!C2,0)</f>
        <v>173</v>
      </c>
      <c r="H2183">
        <f>ROUNDDOWN(ROUNDDOWN(ROUNDDOWN(ROUNDDOWN(ROUNDDOWN((能力值计算器!F6+能力值计算器!E6*2+ROUNDDOWN(D2183/4,0))*能力值计算器!C2/100+5,0)*能力值计算器!H6,0)*能力值计算器!K6,0)*能力值计算器!L6,0)*VLOOKUP(能力值计算器!J6,能力变化对照表!A:B,2,0),0)</f>
        <v>116</v>
      </c>
      <c r="I2183">
        <f>ROUNDDOWN(ROUNDDOWN(ROUNDDOWN(ROUNDDOWN(ROUNDDOWN((能力值计算器!F8+能力值计算器!E8*2+ROUNDDOWN(E2183/4,0))*能力值计算器!C2/100+5,0)*能力值计算器!H8,0)*能力值计算器!K8,0)*能力值计算器!L8,0)*VLOOKUP(能力值计算器!J8,能力变化对照表!A:B,2,0),0)</f>
        <v>-39</v>
      </c>
      <c r="J2183">
        <f t="shared" si="275"/>
        <v>0</v>
      </c>
      <c r="K2183">
        <f t="shared" si="276"/>
        <v>-6747</v>
      </c>
      <c r="L2183">
        <f t="shared" si="277"/>
        <v>13321</v>
      </c>
      <c r="M2183">
        <f t="shared" si="278"/>
        <v>251.1</v>
      </c>
      <c r="N2183">
        <f t="shared" si="279"/>
        <v>1</v>
      </c>
    </row>
    <row r="2184" spans="1:14">
      <c r="A2184">
        <f t="shared" si="272"/>
        <v>0</v>
      </c>
      <c r="B2184">
        <f t="shared" si="273"/>
        <v>0</v>
      </c>
      <c r="C2184">
        <v>224</v>
      </c>
      <c r="D2184">
        <v>244</v>
      </c>
      <c r="E2184">
        <f t="shared" si="274"/>
        <v>-999</v>
      </c>
      <c r="F2184">
        <f>能力值计算器!G2</f>
        <v>0</v>
      </c>
      <c r="G2184">
        <f>ROUNDDOWN((能力值计算器!F4+能力值计算器!E4*2+ROUNDDOWN(C2184/4,0))*能力值计算器!C2/100+10+能力值计算器!C2,0)</f>
        <v>173</v>
      </c>
      <c r="H2184">
        <f>ROUNDDOWN(ROUNDDOWN(ROUNDDOWN(ROUNDDOWN(ROUNDDOWN((能力值计算器!F6+能力值计算器!E6*2+ROUNDDOWN(D2184/4,0))*能力值计算器!C2/100+5,0)*能力值计算器!H6,0)*能力值计算器!K6,0)*能力值计算器!L6,0)*VLOOKUP(能力值计算器!J6,能力变化对照表!A:B,2,0),0)</f>
        <v>116</v>
      </c>
      <c r="I2184">
        <f>ROUNDDOWN(ROUNDDOWN(ROUNDDOWN(ROUNDDOWN(ROUNDDOWN((能力值计算器!F8+能力值计算器!E8*2+ROUNDDOWN(E2184/4,0))*能力值计算器!C2/100+5,0)*能力值计算器!H8,0)*能力值计算器!K8,0)*能力值计算器!L8,0)*VLOOKUP(能力值计算器!J8,能力变化对照表!A:B,2,0),0)</f>
        <v>-39</v>
      </c>
      <c r="J2184">
        <f t="shared" si="275"/>
        <v>0</v>
      </c>
      <c r="K2184">
        <f t="shared" si="276"/>
        <v>-6747</v>
      </c>
      <c r="L2184">
        <f t="shared" si="277"/>
        <v>13321</v>
      </c>
      <c r="M2184">
        <f t="shared" si="278"/>
        <v>251.1</v>
      </c>
      <c r="N2184">
        <f t="shared" si="279"/>
        <v>1</v>
      </c>
    </row>
    <row r="2185" spans="1:14">
      <c r="A2185">
        <f t="shared" si="272"/>
        <v>0</v>
      </c>
      <c r="B2185">
        <f t="shared" si="273"/>
        <v>0</v>
      </c>
      <c r="C2185">
        <v>224</v>
      </c>
      <c r="D2185">
        <v>248</v>
      </c>
      <c r="E2185">
        <f t="shared" si="274"/>
        <v>-999</v>
      </c>
      <c r="F2185">
        <f>能力值计算器!G2</f>
        <v>0</v>
      </c>
      <c r="G2185">
        <f>ROUNDDOWN((能力值计算器!F4+能力值计算器!E4*2+ROUNDDOWN(C2185/4,0))*能力值计算器!C2/100+10+能力值计算器!C2,0)</f>
        <v>173</v>
      </c>
      <c r="H2185">
        <f>ROUNDDOWN(ROUNDDOWN(ROUNDDOWN(ROUNDDOWN(ROUNDDOWN((能力值计算器!F6+能力值计算器!E6*2+ROUNDDOWN(D2185/4,0))*能力值计算器!C2/100+5,0)*能力值计算器!H6,0)*能力值计算器!K6,0)*能力值计算器!L6,0)*VLOOKUP(能力值计算器!J6,能力变化对照表!A:B,2,0),0)</f>
        <v>116</v>
      </c>
      <c r="I2185">
        <f>ROUNDDOWN(ROUNDDOWN(ROUNDDOWN(ROUNDDOWN(ROUNDDOWN((能力值计算器!F8+能力值计算器!E8*2+ROUNDDOWN(E2185/4,0))*能力值计算器!C2/100+5,0)*能力值计算器!H8,0)*能力值计算器!K8,0)*能力值计算器!L8,0)*VLOOKUP(能力值计算器!J8,能力变化对照表!A:B,2,0),0)</f>
        <v>-39</v>
      </c>
      <c r="J2185">
        <f t="shared" si="275"/>
        <v>0</v>
      </c>
      <c r="K2185">
        <f t="shared" si="276"/>
        <v>-6747</v>
      </c>
      <c r="L2185">
        <f t="shared" si="277"/>
        <v>13321</v>
      </c>
      <c r="M2185">
        <f t="shared" si="278"/>
        <v>251.1</v>
      </c>
      <c r="N2185">
        <f t="shared" si="279"/>
        <v>1</v>
      </c>
    </row>
    <row r="2186" spans="1:14">
      <c r="A2186">
        <f t="shared" si="272"/>
        <v>0</v>
      </c>
      <c r="B2186">
        <f t="shared" si="273"/>
        <v>0</v>
      </c>
      <c r="C2186">
        <v>244</v>
      </c>
      <c r="D2186">
        <v>228</v>
      </c>
      <c r="E2186">
        <f t="shared" si="274"/>
        <v>-999</v>
      </c>
      <c r="F2186">
        <f>能力值计算器!G2</f>
        <v>0</v>
      </c>
      <c r="G2186">
        <f>ROUNDDOWN((能力值计算器!F4+能力值计算器!E4*2+ROUNDDOWN(C2186/4,0))*能力值计算器!C2/100+10+能力值计算器!C2,0)</f>
        <v>176</v>
      </c>
      <c r="H2186">
        <f>ROUNDDOWN(ROUNDDOWN(ROUNDDOWN(ROUNDDOWN(ROUNDDOWN((能力值计算器!F6+能力值计算器!E6*2+ROUNDDOWN(D2186/4,0))*能力值计算器!C2/100+5,0)*能力值计算器!H6,0)*能力值计算器!K6,0)*能力值计算器!L6,0)*VLOOKUP(能力值计算器!J6,能力变化对照表!A:B,2,0),0)</f>
        <v>114</v>
      </c>
      <c r="I2186">
        <f>ROUNDDOWN(ROUNDDOWN(ROUNDDOWN(ROUNDDOWN(ROUNDDOWN((能力值计算器!F8+能力值计算器!E8*2+ROUNDDOWN(E2186/4,0))*能力值计算器!C2/100+5,0)*能力值计算器!H8,0)*能力值计算器!K8,0)*能力值计算器!L8,0)*VLOOKUP(能力值计算器!J8,能力变化对照表!A:B,2,0),0)</f>
        <v>-39</v>
      </c>
      <c r="J2186">
        <f t="shared" si="275"/>
        <v>0</v>
      </c>
      <c r="K2186">
        <f t="shared" si="276"/>
        <v>-6864</v>
      </c>
      <c r="L2186">
        <f t="shared" si="277"/>
        <v>13200</v>
      </c>
      <c r="M2186">
        <f t="shared" si="278"/>
        <v>254.1</v>
      </c>
      <c r="N2186">
        <f t="shared" si="279"/>
        <v>1</v>
      </c>
    </row>
    <row r="2187" spans="1:14">
      <c r="A2187">
        <f t="shared" si="272"/>
        <v>0</v>
      </c>
      <c r="B2187">
        <f t="shared" si="273"/>
        <v>0</v>
      </c>
      <c r="C2187">
        <v>244</v>
      </c>
      <c r="D2187">
        <v>232</v>
      </c>
      <c r="E2187">
        <f t="shared" si="274"/>
        <v>-999</v>
      </c>
      <c r="F2187">
        <f>能力值计算器!G2</f>
        <v>0</v>
      </c>
      <c r="G2187">
        <f>ROUNDDOWN((能力值计算器!F4+能力值计算器!E4*2+ROUNDDOWN(C2187/4,0))*能力值计算器!C2/100+10+能力值计算器!C2,0)</f>
        <v>176</v>
      </c>
      <c r="H2187">
        <f>ROUNDDOWN(ROUNDDOWN(ROUNDDOWN(ROUNDDOWN(ROUNDDOWN((能力值计算器!F6+能力值计算器!E6*2+ROUNDDOWN(D2187/4,0))*能力值计算器!C2/100+5,0)*能力值计算器!H6,0)*能力值计算器!K6,0)*能力值计算器!L6,0)*VLOOKUP(能力值计算器!J6,能力变化对照表!A:B,2,0),0)</f>
        <v>114</v>
      </c>
      <c r="I2187">
        <f>ROUNDDOWN(ROUNDDOWN(ROUNDDOWN(ROUNDDOWN(ROUNDDOWN((能力值计算器!F8+能力值计算器!E8*2+ROUNDDOWN(E2187/4,0))*能力值计算器!C2/100+5,0)*能力值计算器!H8,0)*能力值计算器!K8,0)*能力值计算器!L8,0)*VLOOKUP(能力值计算器!J8,能力变化对照表!A:B,2,0),0)</f>
        <v>-39</v>
      </c>
      <c r="J2187">
        <f t="shared" si="275"/>
        <v>0</v>
      </c>
      <c r="K2187">
        <f t="shared" si="276"/>
        <v>-6864</v>
      </c>
      <c r="L2187">
        <f t="shared" si="277"/>
        <v>13200</v>
      </c>
      <c r="M2187">
        <f t="shared" si="278"/>
        <v>254.1</v>
      </c>
      <c r="N2187">
        <f t="shared" si="279"/>
        <v>1</v>
      </c>
    </row>
    <row r="2188" spans="1:14">
      <c r="A2188">
        <f t="shared" si="272"/>
        <v>0</v>
      </c>
      <c r="B2188">
        <f t="shared" si="273"/>
        <v>0</v>
      </c>
      <c r="C2188">
        <v>248</v>
      </c>
      <c r="D2188">
        <v>228</v>
      </c>
      <c r="E2188">
        <f t="shared" si="274"/>
        <v>-999</v>
      </c>
      <c r="F2188">
        <f>能力值计算器!G2</f>
        <v>0</v>
      </c>
      <c r="G2188">
        <f>ROUNDDOWN((能力值计算器!F4+能力值计算器!E4*2+ROUNDDOWN(C2188/4,0))*能力值计算器!C2/100+10+能力值计算器!C2,0)</f>
        <v>176</v>
      </c>
      <c r="H2188">
        <f>ROUNDDOWN(ROUNDDOWN(ROUNDDOWN(ROUNDDOWN(ROUNDDOWN((能力值计算器!F6+能力值计算器!E6*2+ROUNDDOWN(D2188/4,0))*能力值计算器!C2/100+5,0)*能力值计算器!H6,0)*能力值计算器!K6,0)*能力值计算器!L6,0)*VLOOKUP(能力值计算器!J6,能力变化对照表!A:B,2,0),0)</f>
        <v>114</v>
      </c>
      <c r="I2188">
        <f>ROUNDDOWN(ROUNDDOWN(ROUNDDOWN(ROUNDDOWN(ROUNDDOWN((能力值计算器!F8+能力值计算器!E8*2+ROUNDDOWN(E2188/4,0))*能力值计算器!C2/100+5,0)*能力值计算器!H8,0)*能力值计算器!K8,0)*能力值计算器!L8,0)*VLOOKUP(能力值计算器!J8,能力变化对照表!A:B,2,0),0)</f>
        <v>-39</v>
      </c>
      <c r="J2188">
        <f t="shared" si="275"/>
        <v>0</v>
      </c>
      <c r="K2188">
        <f t="shared" si="276"/>
        <v>-6864</v>
      </c>
      <c r="L2188">
        <f t="shared" si="277"/>
        <v>13200</v>
      </c>
      <c r="M2188">
        <f t="shared" si="278"/>
        <v>254.1</v>
      </c>
      <c r="N2188">
        <f t="shared" si="279"/>
        <v>1</v>
      </c>
    </row>
    <row r="2189" spans="1:14">
      <c r="A2189">
        <f t="shared" si="272"/>
        <v>0</v>
      </c>
      <c r="B2189">
        <f t="shared" si="273"/>
        <v>0</v>
      </c>
      <c r="C2189">
        <v>248</v>
      </c>
      <c r="D2189">
        <v>232</v>
      </c>
      <c r="E2189">
        <f t="shared" si="274"/>
        <v>-999</v>
      </c>
      <c r="F2189">
        <f>能力值计算器!G2</f>
        <v>0</v>
      </c>
      <c r="G2189">
        <f>ROUNDDOWN((能力值计算器!F4+能力值计算器!E4*2+ROUNDDOWN(C2189/4,0))*能力值计算器!C2/100+10+能力值计算器!C2,0)</f>
        <v>176</v>
      </c>
      <c r="H2189">
        <f>ROUNDDOWN(ROUNDDOWN(ROUNDDOWN(ROUNDDOWN(ROUNDDOWN((能力值计算器!F6+能力值计算器!E6*2+ROUNDDOWN(D2189/4,0))*能力值计算器!C2/100+5,0)*能力值计算器!H6,0)*能力值计算器!K6,0)*能力值计算器!L6,0)*VLOOKUP(能力值计算器!J6,能力变化对照表!A:B,2,0),0)</f>
        <v>114</v>
      </c>
      <c r="I2189">
        <f>ROUNDDOWN(ROUNDDOWN(ROUNDDOWN(ROUNDDOWN(ROUNDDOWN((能力值计算器!F8+能力值计算器!E8*2+ROUNDDOWN(E2189/4,0))*能力值计算器!C2/100+5,0)*能力值计算器!H8,0)*能力值计算器!K8,0)*能力值计算器!L8,0)*VLOOKUP(能力值计算器!J8,能力变化对照表!A:B,2,0),0)</f>
        <v>-39</v>
      </c>
      <c r="J2189">
        <f t="shared" si="275"/>
        <v>0</v>
      </c>
      <c r="K2189">
        <f t="shared" si="276"/>
        <v>-6864</v>
      </c>
      <c r="L2189">
        <f t="shared" si="277"/>
        <v>13200</v>
      </c>
      <c r="M2189">
        <f t="shared" si="278"/>
        <v>254.1</v>
      </c>
      <c r="N2189">
        <f t="shared" si="279"/>
        <v>1</v>
      </c>
    </row>
    <row r="2190" spans="1:14">
      <c r="A2190">
        <f t="shared" si="272"/>
        <v>0</v>
      </c>
      <c r="B2190">
        <f t="shared" si="273"/>
        <v>0</v>
      </c>
      <c r="C2190">
        <v>204</v>
      </c>
      <c r="D2190">
        <v>252</v>
      </c>
      <c r="E2190">
        <f t="shared" si="274"/>
        <v>-999</v>
      </c>
      <c r="F2190">
        <f>能力值计算器!G2</f>
        <v>0</v>
      </c>
      <c r="G2190">
        <f>ROUNDDOWN((能力值计算器!F4+能力值计算器!E4*2+ROUNDDOWN(C2190/4,0))*能力值计算器!C2/100+10+能力值计算器!C2,0)</f>
        <v>171</v>
      </c>
      <c r="H2190">
        <f>ROUNDDOWN(ROUNDDOWN(ROUNDDOWN(ROUNDDOWN(ROUNDDOWN((能力值计算器!F6+能力值计算器!E6*2+ROUNDDOWN(D2190/4,0))*能力值计算器!C2/100+5,0)*能力值计算器!H6,0)*能力值计算器!K6,0)*能力值计算器!L6,0)*VLOOKUP(能力值计算器!J6,能力变化对照表!A:B,2,0),0)</f>
        <v>117</v>
      </c>
      <c r="I2190">
        <f>ROUNDDOWN(ROUNDDOWN(ROUNDDOWN(ROUNDDOWN(ROUNDDOWN((能力值计算器!F8+能力值计算器!E8*2+ROUNDDOWN(E2190/4,0))*能力值计算器!C2/100+5,0)*能力值计算器!H8,0)*能力值计算器!K8,0)*能力值计算器!L8,0)*VLOOKUP(能力值计算器!J8,能力变化对照表!A:B,2,0),0)</f>
        <v>-39</v>
      </c>
      <c r="J2190">
        <f t="shared" si="275"/>
        <v>0</v>
      </c>
      <c r="K2190">
        <f t="shared" si="276"/>
        <v>-6669</v>
      </c>
      <c r="L2190">
        <f t="shared" si="277"/>
        <v>13338</v>
      </c>
      <c r="M2190">
        <f t="shared" si="278"/>
        <v>249.1</v>
      </c>
      <c r="N2190">
        <f t="shared" si="279"/>
        <v>1</v>
      </c>
    </row>
    <row r="2191" spans="1:14">
      <c r="A2191">
        <f t="shared" si="272"/>
        <v>0</v>
      </c>
      <c r="B2191">
        <f t="shared" si="273"/>
        <v>0</v>
      </c>
      <c r="C2191">
        <v>208</v>
      </c>
      <c r="D2191">
        <v>252</v>
      </c>
      <c r="E2191">
        <f t="shared" si="274"/>
        <v>-999</v>
      </c>
      <c r="F2191">
        <f>能力值计算器!G2</f>
        <v>0</v>
      </c>
      <c r="G2191">
        <f>ROUNDDOWN((能力值计算器!F4+能力值计算器!E4*2+ROUNDDOWN(C2191/4,0))*能力值计算器!C2/100+10+能力值计算器!C2,0)</f>
        <v>171</v>
      </c>
      <c r="H2191">
        <f>ROUNDDOWN(ROUNDDOWN(ROUNDDOWN(ROUNDDOWN(ROUNDDOWN((能力值计算器!F6+能力值计算器!E6*2+ROUNDDOWN(D2191/4,0))*能力值计算器!C2/100+5,0)*能力值计算器!H6,0)*能力值计算器!K6,0)*能力值计算器!L6,0)*VLOOKUP(能力值计算器!J6,能力变化对照表!A:B,2,0),0)</f>
        <v>117</v>
      </c>
      <c r="I2191">
        <f>ROUNDDOWN(ROUNDDOWN(ROUNDDOWN(ROUNDDOWN(ROUNDDOWN((能力值计算器!F8+能力值计算器!E8*2+ROUNDDOWN(E2191/4,0))*能力值计算器!C2/100+5,0)*能力值计算器!H8,0)*能力值计算器!K8,0)*能力值计算器!L8,0)*VLOOKUP(能力值计算器!J8,能力变化对照表!A:B,2,0),0)</f>
        <v>-39</v>
      </c>
      <c r="J2191">
        <f t="shared" si="275"/>
        <v>0</v>
      </c>
      <c r="K2191">
        <f t="shared" si="276"/>
        <v>-6669</v>
      </c>
      <c r="L2191">
        <f t="shared" si="277"/>
        <v>13338</v>
      </c>
      <c r="M2191">
        <f t="shared" si="278"/>
        <v>249.1</v>
      </c>
      <c r="N2191">
        <f t="shared" si="279"/>
        <v>1</v>
      </c>
    </row>
    <row r="2192" spans="1:14">
      <c r="A2192">
        <f t="shared" si="272"/>
        <v>0</v>
      </c>
      <c r="B2192">
        <f t="shared" si="273"/>
        <v>0</v>
      </c>
      <c r="C2192">
        <v>228</v>
      </c>
      <c r="D2192">
        <v>236</v>
      </c>
      <c r="E2192">
        <f t="shared" si="274"/>
        <v>-999</v>
      </c>
      <c r="F2192">
        <f>能力值计算器!G2</f>
        <v>0</v>
      </c>
      <c r="G2192">
        <f>ROUNDDOWN((能力值计算器!F4+能力值计算器!E4*2+ROUNDDOWN(C2192/4,0))*能力值计算器!C2/100+10+能力值计算器!C2,0)</f>
        <v>174</v>
      </c>
      <c r="H2192">
        <f>ROUNDDOWN(ROUNDDOWN(ROUNDDOWN(ROUNDDOWN(ROUNDDOWN((能力值计算器!F6+能力值计算器!E6*2+ROUNDDOWN(D2192/4,0))*能力值计算器!C2/100+5,0)*能力值计算器!H6,0)*能力值计算器!K6,0)*能力值计算器!L6,0)*VLOOKUP(能力值计算器!J6,能力变化对照表!A:B,2,0),0)</f>
        <v>115</v>
      </c>
      <c r="I2192">
        <f>ROUNDDOWN(ROUNDDOWN(ROUNDDOWN(ROUNDDOWN(ROUNDDOWN((能力值计算器!F8+能力值计算器!E8*2+ROUNDDOWN(E2192/4,0))*能力值计算器!C2/100+5,0)*能力值计算器!H8,0)*能力值计算器!K8,0)*能力值计算器!L8,0)*VLOOKUP(能力值计算器!J8,能力变化对照表!A:B,2,0),0)</f>
        <v>-39</v>
      </c>
      <c r="J2192">
        <f t="shared" si="275"/>
        <v>0</v>
      </c>
      <c r="K2192">
        <f t="shared" si="276"/>
        <v>-6786</v>
      </c>
      <c r="L2192">
        <f t="shared" si="277"/>
        <v>13224</v>
      </c>
      <c r="M2192">
        <f t="shared" si="278"/>
        <v>252.1</v>
      </c>
      <c r="N2192">
        <f t="shared" si="279"/>
        <v>1</v>
      </c>
    </row>
    <row r="2193" spans="1:14">
      <c r="A2193">
        <f t="shared" si="272"/>
        <v>0</v>
      </c>
      <c r="B2193">
        <f t="shared" si="273"/>
        <v>0</v>
      </c>
      <c r="C2193">
        <v>228</v>
      </c>
      <c r="D2193">
        <v>240</v>
      </c>
      <c r="E2193">
        <f t="shared" si="274"/>
        <v>-999</v>
      </c>
      <c r="F2193">
        <f>能力值计算器!G2</f>
        <v>0</v>
      </c>
      <c r="G2193">
        <f>ROUNDDOWN((能力值计算器!F4+能力值计算器!E4*2+ROUNDDOWN(C2193/4,0))*能力值计算器!C2/100+10+能力值计算器!C2,0)</f>
        <v>174</v>
      </c>
      <c r="H2193">
        <f>ROUNDDOWN(ROUNDDOWN(ROUNDDOWN(ROUNDDOWN(ROUNDDOWN((能力值计算器!F6+能力值计算器!E6*2+ROUNDDOWN(D2193/4,0))*能力值计算器!C2/100+5,0)*能力值计算器!H6,0)*能力值计算器!K6,0)*能力值计算器!L6,0)*VLOOKUP(能力值计算器!J6,能力变化对照表!A:B,2,0),0)</f>
        <v>115</v>
      </c>
      <c r="I2193">
        <f>ROUNDDOWN(ROUNDDOWN(ROUNDDOWN(ROUNDDOWN(ROUNDDOWN((能力值计算器!F8+能力值计算器!E8*2+ROUNDDOWN(E2193/4,0))*能力值计算器!C2/100+5,0)*能力值计算器!H8,0)*能力值计算器!K8,0)*能力值计算器!L8,0)*VLOOKUP(能力值计算器!J8,能力变化对照表!A:B,2,0),0)</f>
        <v>-39</v>
      </c>
      <c r="J2193">
        <f t="shared" si="275"/>
        <v>0</v>
      </c>
      <c r="K2193">
        <f t="shared" si="276"/>
        <v>-6786</v>
      </c>
      <c r="L2193">
        <f t="shared" si="277"/>
        <v>13224</v>
      </c>
      <c r="M2193">
        <f t="shared" si="278"/>
        <v>252.1</v>
      </c>
      <c r="N2193">
        <f t="shared" si="279"/>
        <v>1</v>
      </c>
    </row>
    <row r="2194" spans="1:14">
      <c r="A2194">
        <f t="shared" si="272"/>
        <v>0</v>
      </c>
      <c r="B2194">
        <f t="shared" si="273"/>
        <v>0</v>
      </c>
      <c r="C2194">
        <v>232</v>
      </c>
      <c r="D2194">
        <v>236</v>
      </c>
      <c r="E2194">
        <f t="shared" si="274"/>
        <v>-999</v>
      </c>
      <c r="F2194">
        <f>能力值计算器!G2</f>
        <v>0</v>
      </c>
      <c r="G2194">
        <f>ROUNDDOWN((能力值计算器!F4+能力值计算器!E4*2+ROUNDDOWN(C2194/4,0))*能力值计算器!C2/100+10+能力值计算器!C2,0)</f>
        <v>174</v>
      </c>
      <c r="H2194">
        <f>ROUNDDOWN(ROUNDDOWN(ROUNDDOWN(ROUNDDOWN(ROUNDDOWN((能力值计算器!F6+能力值计算器!E6*2+ROUNDDOWN(D2194/4,0))*能力值计算器!C2/100+5,0)*能力值计算器!H6,0)*能力值计算器!K6,0)*能力值计算器!L6,0)*VLOOKUP(能力值计算器!J6,能力变化对照表!A:B,2,0),0)</f>
        <v>115</v>
      </c>
      <c r="I2194">
        <f>ROUNDDOWN(ROUNDDOWN(ROUNDDOWN(ROUNDDOWN(ROUNDDOWN((能力值计算器!F8+能力值计算器!E8*2+ROUNDDOWN(E2194/4,0))*能力值计算器!C2/100+5,0)*能力值计算器!H8,0)*能力值计算器!K8,0)*能力值计算器!L8,0)*VLOOKUP(能力值计算器!J8,能力变化对照表!A:B,2,0),0)</f>
        <v>-39</v>
      </c>
      <c r="J2194">
        <f t="shared" si="275"/>
        <v>0</v>
      </c>
      <c r="K2194">
        <f t="shared" si="276"/>
        <v>-6786</v>
      </c>
      <c r="L2194">
        <f t="shared" si="277"/>
        <v>13224</v>
      </c>
      <c r="M2194">
        <f t="shared" si="278"/>
        <v>252.1</v>
      </c>
      <c r="N2194">
        <f t="shared" si="279"/>
        <v>1</v>
      </c>
    </row>
    <row r="2195" spans="1:14">
      <c r="A2195">
        <f t="shared" si="272"/>
        <v>0</v>
      </c>
      <c r="B2195">
        <f t="shared" si="273"/>
        <v>0</v>
      </c>
      <c r="C2195">
        <v>232</v>
      </c>
      <c r="D2195">
        <v>240</v>
      </c>
      <c r="E2195">
        <f t="shared" si="274"/>
        <v>-999</v>
      </c>
      <c r="F2195">
        <f>能力值计算器!G2</f>
        <v>0</v>
      </c>
      <c r="G2195">
        <f>ROUNDDOWN((能力值计算器!F4+能力值计算器!E4*2+ROUNDDOWN(C2195/4,0))*能力值计算器!C2/100+10+能力值计算器!C2,0)</f>
        <v>174</v>
      </c>
      <c r="H2195">
        <f>ROUNDDOWN(ROUNDDOWN(ROUNDDOWN(ROUNDDOWN(ROUNDDOWN((能力值计算器!F6+能力值计算器!E6*2+ROUNDDOWN(D2195/4,0))*能力值计算器!C2/100+5,0)*能力值计算器!H6,0)*能力值计算器!K6,0)*能力值计算器!L6,0)*VLOOKUP(能力值计算器!J6,能力变化对照表!A:B,2,0),0)</f>
        <v>115</v>
      </c>
      <c r="I2195">
        <f>ROUNDDOWN(ROUNDDOWN(ROUNDDOWN(ROUNDDOWN(ROUNDDOWN((能力值计算器!F8+能力值计算器!E8*2+ROUNDDOWN(E2195/4,0))*能力值计算器!C2/100+5,0)*能力值计算器!H8,0)*能力值计算器!K8,0)*能力值计算器!L8,0)*VLOOKUP(能力值计算器!J8,能力变化对照表!A:B,2,0),0)</f>
        <v>-39</v>
      </c>
      <c r="J2195">
        <f t="shared" si="275"/>
        <v>0</v>
      </c>
      <c r="K2195">
        <f t="shared" si="276"/>
        <v>-6786</v>
      </c>
      <c r="L2195">
        <f t="shared" si="277"/>
        <v>13224</v>
      </c>
      <c r="M2195">
        <f t="shared" si="278"/>
        <v>252.1</v>
      </c>
      <c r="N2195">
        <f t="shared" si="279"/>
        <v>1</v>
      </c>
    </row>
    <row r="2196" spans="1:14">
      <c r="A2196">
        <f t="shared" si="272"/>
        <v>0</v>
      </c>
      <c r="B2196">
        <f t="shared" si="273"/>
        <v>0</v>
      </c>
      <c r="C2196">
        <v>252</v>
      </c>
      <c r="D2196">
        <v>220</v>
      </c>
      <c r="E2196">
        <f t="shared" si="274"/>
        <v>-999</v>
      </c>
      <c r="F2196">
        <f>能力值计算器!G2</f>
        <v>0</v>
      </c>
      <c r="G2196">
        <f>ROUNDDOWN((能力值计算器!F4+能力值计算器!E4*2+ROUNDDOWN(C2196/4,0))*能力值计算器!C2/100+10+能力值计算器!C2,0)</f>
        <v>177</v>
      </c>
      <c r="H2196">
        <f>ROUNDDOWN(ROUNDDOWN(ROUNDDOWN(ROUNDDOWN(ROUNDDOWN((能力值计算器!F6+能力值计算器!E6*2+ROUNDDOWN(D2196/4,0))*能力值计算器!C2/100+5,0)*能力值计算器!H6,0)*能力值计算器!K6,0)*能力值计算器!L6,0)*VLOOKUP(能力值计算器!J6,能力变化对照表!A:B,2,0),0)</f>
        <v>113</v>
      </c>
      <c r="I2196">
        <f>ROUNDDOWN(ROUNDDOWN(ROUNDDOWN(ROUNDDOWN(ROUNDDOWN((能力值计算器!F8+能力值计算器!E8*2+ROUNDDOWN(E2196/4,0))*能力值计算器!C2/100+5,0)*能力值计算器!H8,0)*能力值计算器!K8,0)*能力值计算器!L8,0)*VLOOKUP(能力值计算器!J8,能力变化对照表!A:B,2,0),0)</f>
        <v>-39</v>
      </c>
      <c r="J2196">
        <f t="shared" si="275"/>
        <v>0</v>
      </c>
      <c r="K2196">
        <f t="shared" si="276"/>
        <v>-6903</v>
      </c>
      <c r="L2196">
        <f t="shared" si="277"/>
        <v>13098</v>
      </c>
      <c r="M2196">
        <f t="shared" si="278"/>
        <v>255.1</v>
      </c>
      <c r="N2196">
        <f t="shared" si="279"/>
        <v>1</v>
      </c>
    </row>
    <row r="2197" spans="1:14">
      <c r="A2197">
        <f t="shared" si="272"/>
        <v>0</v>
      </c>
      <c r="B2197">
        <f t="shared" si="273"/>
        <v>0</v>
      </c>
      <c r="C2197">
        <v>252</v>
      </c>
      <c r="D2197">
        <v>224</v>
      </c>
      <c r="E2197">
        <f t="shared" si="274"/>
        <v>-999</v>
      </c>
      <c r="F2197">
        <f>能力值计算器!G2</f>
        <v>0</v>
      </c>
      <c r="G2197">
        <f>ROUNDDOWN((能力值计算器!F4+能力值计算器!E4*2+ROUNDDOWN(C2197/4,0))*能力值计算器!C2/100+10+能力值计算器!C2,0)</f>
        <v>177</v>
      </c>
      <c r="H2197">
        <f>ROUNDDOWN(ROUNDDOWN(ROUNDDOWN(ROUNDDOWN(ROUNDDOWN((能力值计算器!F6+能力值计算器!E6*2+ROUNDDOWN(D2197/4,0))*能力值计算器!C2/100+5,0)*能力值计算器!H6,0)*能力值计算器!K6,0)*能力值计算器!L6,0)*VLOOKUP(能力值计算器!J6,能力变化对照表!A:B,2,0),0)</f>
        <v>113</v>
      </c>
      <c r="I2197">
        <f>ROUNDDOWN(ROUNDDOWN(ROUNDDOWN(ROUNDDOWN(ROUNDDOWN((能力值计算器!F8+能力值计算器!E8*2+ROUNDDOWN(E2197/4,0))*能力值计算器!C2/100+5,0)*能力值计算器!H8,0)*能力值计算器!K8,0)*能力值计算器!L8,0)*VLOOKUP(能力值计算器!J8,能力变化对照表!A:B,2,0),0)</f>
        <v>-39</v>
      </c>
      <c r="J2197">
        <f t="shared" si="275"/>
        <v>0</v>
      </c>
      <c r="K2197">
        <f t="shared" si="276"/>
        <v>-6903</v>
      </c>
      <c r="L2197">
        <f t="shared" si="277"/>
        <v>13098</v>
      </c>
      <c r="M2197">
        <f t="shared" si="278"/>
        <v>255.1</v>
      </c>
      <c r="N2197">
        <f t="shared" si="279"/>
        <v>1</v>
      </c>
    </row>
    <row r="2198" spans="1:14">
      <c r="A2198">
        <f t="shared" si="272"/>
        <v>0</v>
      </c>
      <c r="B2198">
        <f t="shared" si="273"/>
        <v>0</v>
      </c>
      <c r="C2198">
        <v>212</v>
      </c>
      <c r="D2198">
        <v>244</v>
      </c>
      <c r="E2198">
        <f t="shared" si="274"/>
        <v>-999</v>
      </c>
      <c r="F2198">
        <f>能力值计算器!G2</f>
        <v>0</v>
      </c>
      <c r="G2198">
        <f>ROUNDDOWN((能力值计算器!F4+能力值计算器!E4*2+ROUNDDOWN(C2198/4,0))*能力值计算器!C2/100+10+能力值计算器!C2,0)</f>
        <v>172</v>
      </c>
      <c r="H2198">
        <f>ROUNDDOWN(ROUNDDOWN(ROUNDDOWN(ROUNDDOWN(ROUNDDOWN((能力值计算器!F6+能力值计算器!E6*2+ROUNDDOWN(D2198/4,0))*能力值计算器!C2/100+5,0)*能力值计算器!H6,0)*能力值计算器!K6,0)*能力值计算器!L6,0)*VLOOKUP(能力值计算器!J6,能力变化对照表!A:B,2,0),0)</f>
        <v>116</v>
      </c>
      <c r="I2198">
        <f>ROUNDDOWN(ROUNDDOWN(ROUNDDOWN(ROUNDDOWN(ROUNDDOWN((能力值计算器!F8+能力值计算器!E8*2+ROUNDDOWN(E2198/4,0))*能力值计算器!C2/100+5,0)*能力值计算器!H8,0)*能力值计算器!K8,0)*能力值计算器!L8,0)*VLOOKUP(能力值计算器!J8,能力变化对照表!A:B,2,0),0)</f>
        <v>-39</v>
      </c>
      <c r="J2198">
        <f t="shared" si="275"/>
        <v>0</v>
      </c>
      <c r="K2198">
        <f t="shared" si="276"/>
        <v>-6708</v>
      </c>
      <c r="L2198">
        <f t="shared" si="277"/>
        <v>13244</v>
      </c>
      <c r="M2198">
        <f t="shared" si="278"/>
        <v>250.1</v>
      </c>
      <c r="N2198">
        <f t="shared" si="279"/>
        <v>1</v>
      </c>
    </row>
    <row r="2199" spans="1:14">
      <c r="A2199">
        <f t="shared" si="272"/>
        <v>0</v>
      </c>
      <c r="B2199">
        <f t="shared" si="273"/>
        <v>0</v>
      </c>
      <c r="C2199">
        <v>212</v>
      </c>
      <c r="D2199">
        <v>248</v>
      </c>
      <c r="E2199">
        <f t="shared" si="274"/>
        <v>-999</v>
      </c>
      <c r="F2199">
        <f>能力值计算器!G2</f>
        <v>0</v>
      </c>
      <c r="G2199">
        <f>ROUNDDOWN((能力值计算器!F4+能力值计算器!E4*2+ROUNDDOWN(C2199/4,0))*能力值计算器!C2/100+10+能力值计算器!C2,0)</f>
        <v>172</v>
      </c>
      <c r="H2199">
        <f>ROUNDDOWN(ROUNDDOWN(ROUNDDOWN(ROUNDDOWN(ROUNDDOWN((能力值计算器!F6+能力值计算器!E6*2+ROUNDDOWN(D2199/4,0))*能力值计算器!C2/100+5,0)*能力值计算器!H6,0)*能力值计算器!K6,0)*能力值计算器!L6,0)*VLOOKUP(能力值计算器!J6,能力变化对照表!A:B,2,0),0)</f>
        <v>116</v>
      </c>
      <c r="I2199">
        <f>ROUNDDOWN(ROUNDDOWN(ROUNDDOWN(ROUNDDOWN(ROUNDDOWN((能力值计算器!F8+能力值计算器!E8*2+ROUNDDOWN(E2199/4,0))*能力值计算器!C2/100+5,0)*能力值计算器!H8,0)*能力值计算器!K8,0)*能力值计算器!L8,0)*VLOOKUP(能力值计算器!J8,能力变化对照表!A:B,2,0),0)</f>
        <v>-39</v>
      </c>
      <c r="J2199">
        <f t="shared" si="275"/>
        <v>0</v>
      </c>
      <c r="K2199">
        <f t="shared" si="276"/>
        <v>-6708</v>
      </c>
      <c r="L2199">
        <f t="shared" si="277"/>
        <v>13244</v>
      </c>
      <c r="M2199">
        <f t="shared" si="278"/>
        <v>250.1</v>
      </c>
      <c r="N2199">
        <f t="shared" si="279"/>
        <v>1</v>
      </c>
    </row>
    <row r="2200" spans="1:14">
      <c r="A2200">
        <f t="shared" si="272"/>
        <v>0</v>
      </c>
      <c r="B2200">
        <f t="shared" si="273"/>
        <v>0</v>
      </c>
      <c r="C2200">
        <v>216</v>
      </c>
      <c r="D2200">
        <v>244</v>
      </c>
      <c r="E2200">
        <f t="shared" si="274"/>
        <v>-999</v>
      </c>
      <c r="F2200">
        <f>能力值计算器!G2</f>
        <v>0</v>
      </c>
      <c r="G2200">
        <f>ROUNDDOWN((能力值计算器!F4+能力值计算器!E4*2+ROUNDDOWN(C2200/4,0))*能力值计算器!C2/100+10+能力值计算器!C2,0)</f>
        <v>172</v>
      </c>
      <c r="H2200">
        <f>ROUNDDOWN(ROUNDDOWN(ROUNDDOWN(ROUNDDOWN(ROUNDDOWN((能力值计算器!F6+能力值计算器!E6*2+ROUNDDOWN(D2200/4,0))*能力值计算器!C2/100+5,0)*能力值计算器!H6,0)*能力值计算器!K6,0)*能力值计算器!L6,0)*VLOOKUP(能力值计算器!J6,能力变化对照表!A:B,2,0),0)</f>
        <v>116</v>
      </c>
      <c r="I2200">
        <f>ROUNDDOWN(ROUNDDOWN(ROUNDDOWN(ROUNDDOWN(ROUNDDOWN((能力值计算器!F8+能力值计算器!E8*2+ROUNDDOWN(E2200/4,0))*能力值计算器!C2/100+5,0)*能力值计算器!H8,0)*能力值计算器!K8,0)*能力值计算器!L8,0)*VLOOKUP(能力值计算器!J8,能力变化对照表!A:B,2,0),0)</f>
        <v>-39</v>
      </c>
      <c r="J2200">
        <f t="shared" si="275"/>
        <v>0</v>
      </c>
      <c r="K2200">
        <f t="shared" si="276"/>
        <v>-6708</v>
      </c>
      <c r="L2200">
        <f t="shared" si="277"/>
        <v>13244</v>
      </c>
      <c r="M2200">
        <f t="shared" si="278"/>
        <v>250.1</v>
      </c>
      <c r="N2200">
        <f t="shared" si="279"/>
        <v>1</v>
      </c>
    </row>
    <row r="2201" spans="1:14">
      <c r="A2201">
        <f t="shared" si="272"/>
        <v>0</v>
      </c>
      <c r="B2201">
        <f t="shared" si="273"/>
        <v>0</v>
      </c>
      <c r="C2201">
        <v>216</v>
      </c>
      <c r="D2201">
        <v>248</v>
      </c>
      <c r="E2201">
        <f t="shared" si="274"/>
        <v>-999</v>
      </c>
      <c r="F2201">
        <f>能力值计算器!G2</f>
        <v>0</v>
      </c>
      <c r="G2201">
        <f>ROUNDDOWN((能力值计算器!F4+能力值计算器!E4*2+ROUNDDOWN(C2201/4,0))*能力值计算器!C2/100+10+能力值计算器!C2,0)</f>
        <v>172</v>
      </c>
      <c r="H2201">
        <f>ROUNDDOWN(ROUNDDOWN(ROUNDDOWN(ROUNDDOWN(ROUNDDOWN((能力值计算器!F6+能力值计算器!E6*2+ROUNDDOWN(D2201/4,0))*能力值计算器!C2/100+5,0)*能力值计算器!H6,0)*能力值计算器!K6,0)*能力值计算器!L6,0)*VLOOKUP(能力值计算器!J6,能力变化对照表!A:B,2,0),0)</f>
        <v>116</v>
      </c>
      <c r="I2201">
        <f>ROUNDDOWN(ROUNDDOWN(ROUNDDOWN(ROUNDDOWN(ROUNDDOWN((能力值计算器!F8+能力值计算器!E8*2+ROUNDDOWN(E2201/4,0))*能力值计算器!C2/100+5,0)*能力值计算器!H8,0)*能力值计算器!K8,0)*能力值计算器!L8,0)*VLOOKUP(能力值计算器!J8,能力变化对照表!A:B,2,0),0)</f>
        <v>-39</v>
      </c>
      <c r="J2201">
        <f t="shared" si="275"/>
        <v>0</v>
      </c>
      <c r="K2201">
        <f t="shared" si="276"/>
        <v>-6708</v>
      </c>
      <c r="L2201">
        <f t="shared" si="277"/>
        <v>13244</v>
      </c>
      <c r="M2201">
        <f t="shared" si="278"/>
        <v>250.1</v>
      </c>
      <c r="N2201">
        <f t="shared" si="279"/>
        <v>1</v>
      </c>
    </row>
    <row r="2202" spans="1:14">
      <c r="A2202">
        <f t="shared" si="272"/>
        <v>0</v>
      </c>
      <c r="B2202">
        <f t="shared" si="273"/>
        <v>0</v>
      </c>
      <c r="C2202">
        <v>236</v>
      </c>
      <c r="D2202">
        <v>228</v>
      </c>
      <c r="E2202">
        <f t="shared" si="274"/>
        <v>-999</v>
      </c>
      <c r="F2202">
        <f>能力值计算器!G2</f>
        <v>0</v>
      </c>
      <c r="G2202">
        <f>ROUNDDOWN((能力值计算器!F4+能力值计算器!E4*2+ROUNDDOWN(C2202/4,0))*能力值计算器!C2/100+10+能力值计算器!C2,0)</f>
        <v>175</v>
      </c>
      <c r="H2202">
        <f>ROUNDDOWN(ROUNDDOWN(ROUNDDOWN(ROUNDDOWN(ROUNDDOWN((能力值计算器!F6+能力值计算器!E6*2+ROUNDDOWN(D2202/4,0))*能力值计算器!C2/100+5,0)*能力值计算器!H6,0)*能力值计算器!K6,0)*能力值计算器!L6,0)*VLOOKUP(能力值计算器!J6,能力变化对照表!A:B,2,0),0)</f>
        <v>114</v>
      </c>
      <c r="I2202">
        <f>ROUNDDOWN(ROUNDDOWN(ROUNDDOWN(ROUNDDOWN(ROUNDDOWN((能力值计算器!F8+能力值计算器!E8*2+ROUNDDOWN(E2202/4,0))*能力值计算器!C2/100+5,0)*能力值计算器!H8,0)*能力值计算器!K8,0)*能力值计算器!L8,0)*VLOOKUP(能力值计算器!J8,能力变化对照表!A:B,2,0),0)</f>
        <v>-39</v>
      </c>
      <c r="J2202">
        <f t="shared" si="275"/>
        <v>0</v>
      </c>
      <c r="K2202">
        <f t="shared" si="276"/>
        <v>-6825</v>
      </c>
      <c r="L2202">
        <f t="shared" si="277"/>
        <v>13125</v>
      </c>
      <c r="M2202">
        <f t="shared" si="278"/>
        <v>253.1</v>
      </c>
      <c r="N2202">
        <f t="shared" si="279"/>
        <v>1</v>
      </c>
    </row>
    <row r="2203" spans="1:14">
      <c r="A2203">
        <f t="shared" si="272"/>
        <v>0</v>
      </c>
      <c r="B2203">
        <f t="shared" si="273"/>
        <v>0</v>
      </c>
      <c r="C2203">
        <v>236</v>
      </c>
      <c r="D2203">
        <v>232</v>
      </c>
      <c r="E2203">
        <f t="shared" si="274"/>
        <v>-999</v>
      </c>
      <c r="F2203">
        <f>能力值计算器!G2</f>
        <v>0</v>
      </c>
      <c r="G2203">
        <f>ROUNDDOWN((能力值计算器!F4+能力值计算器!E4*2+ROUNDDOWN(C2203/4,0))*能力值计算器!C2/100+10+能力值计算器!C2,0)</f>
        <v>175</v>
      </c>
      <c r="H2203">
        <f>ROUNDDOWN(ROUNDDOWN(ROUNDDOWN(ROUNDDOWN(ROUNDDOWN((能力值计算器!F6+能力值计算器!E6*2+ROUNDDOWN(D2203/4,0))*能力值计算器!C2/100+5,0)*能力值计算器!H6,0)*能力值计算器!K6,0)*能力值计算器!L6,0)*VLOOKUP(能力值计算器!J6,能力变化对照表!A:B,2,0),0)</f>
        <v>114</v>
      </c>
      <c r="I2203">
        <f>ROUNDDOWN(ROUNDDOWN(ROUNDDOWN(ROUNDDOWN(ROUNDDOWN((能力值计算器!F8+能力值计算器!E8*2+ROUNDDOWN(E2203/4,0))*能力值计算器!C2/100+5,0)*能力值计算器!H8,0)*能力值计算器!K8,0)*能力值计算器!L8,0)*VLOOKUP(能力值计算器!J8,能力变化对照表!A:B,2,0),0)</f>
        <v>-39</v>
      </c>
      <c r="J2203">
        <f t="shared" si="275"/>
        <v>0</v>
      </c>
      <c r="K2203">
        <f t="shared" si="276"/>
        <v>-6825</v>
      </c>
      <c r="L2203">
        <f t="shared" si="277"/>
        <v>13125</v>
      </c>
      <c r="M2203">
        <f t="shared" si="278"/>
        <v>253.1</v>
      </c>
      <c r="N2203">
        <f t="shared" si="279"/>
        <v>1</v>
      </c>
    </row>
    <row r="2204" spans="1:14">
      <c r="A2204">
        <f t="shared" si="272"/>
        <v>0</v>
      </c>
      <c r="B2204">
        <f t="shared" si="273"/>
        <v>0</v>
      </c>
      <c r="C2204">
        <v>240</v>
      </c>
      <c r="D2204">
        <v>228</v>
      </c>
      <c r="E2204">
        <f t="shared" si="274"/>
        <v>-999</v>
      </c>
      <c r="F2204">
        <f>能力值计算器!G2</f>
        <v>0</v>
      </c>
      <c r="G2204">
        <f>ROUNDDOWN((能力值计算器!F4+能力值计算器!E4*2+ROUNDDOWN(C2204/4,0))*能力值计算器!C2/100+10+能力值计算器!C2,0)</f>
        <v>175</v>
      </c>
      <c r="H2204">
        <f>ROUNDDOWN(ROUNDDOWN(ROUNDDOWN(ROUNDDOWN(ROUNDDOWN((能力值计算器!F6+能力值计算器!E6*2+ROUNDDOWN(D2204/4,0))*能力值计算器!C2/100+5,0)*能力值计算器!H6,0)*能力值计算器!K6,0)*能力值计算器!L6,0)*VLOOKUP(能力值计算器!J6,能力变化对照表!A:B,2,0),0)</f>
        <v>114</v>
      </c>
      <c r="I2204">
        <f>ROUNDDOWN(ROUNDDOWN(ROUNDDOWN(ROUNDDOWN(ROUNDDOWN((能力值计算器!F8+能力值计算器!E8*2+ROUNDDOWN(E2204/4,0))*能力值计算器!C2/100+5,0)*能力值计算器!H8,0)*能力值计算器!K8,0)*能力值计算器!L8,0)*VLOOKUP(能力值计算器!J8,能力变化对照表!A:B,2,0),0)</f>
        <v>-39</v>
      </c>
      <c r="J2204">
        <f t="shared" si="275"/>
        <v>0</v>
      </c>
      <c r="K2204">
        <f t="shared" si="276"/>
        <v>-6825</v>
      </c>
      <c r="L2204">
        <f t="shared" si="277"/>
        <v>13125</v>
      </c>
      <c r="M2204">
        <f t="shared" si="278"/>
        <v>253.1</v>
      </c>
      <c r="N2204">
        <f t="shared" si="279"/>
        <v>1</v>
      </c>
    </row>
    <row r="2205" spans="1:14">
      <c r="A2205">
        <f t="shared" si="272"/>
        <v>0</v>
      </c>
      <c r="B2205">
        <f t="shared" si="273"/>
        <v>0</v>
      </c>
      <c r="C2205">
        <v>240</v>
      </c>
      <c r="D2205">
        <v>232</v>
      </c>
      <c r="E2205">
        <f t="shared" si="274"/>
        <v>-999</v>
      </c>
      <c r="F2205">
        <f>能力值计算器!G2</f>
        <v>0</v>
      </c>
      <c r="G2205">
        <f>ROUNDDOWN((能力值计算器!F4+能力值计算器!E4*2+ROUNDDOWN(C2205/4,0))*能力值计算器!C2/100+10+能力值计算器!C2,0)</f>
        <v>175</v>
      </c>
      <c r="H2205">
        <f>ROUNDDOWN(ROUNDDOWN(ROUNDDOWN(ROUNDDOWN(ROUNDDOWN((能力值计算器!F6+能力值计算器!E6*2+ROUNDDOWN(D2205/4,0))*能力值计算器!C2/100+5,0)*能力值计算器!H6,0)*能力值计算器!K6,0)*能力值计算器!L6,0)*VLOOKUP(能力值计算器!J6,能力变化对照表!A:B,2,0),0)</f>
        <v>114</v>
      </c>
      <c r="I2205">
        <f>ROUNDDOWN(ROUNDDOWN(ROUNDDOWN(ROUNDDOWN(ROUNDDOWN((能力值计算器!F8+能力值计算器!E8*2+ROUNDDOWN(E2205/4,0))*能力值计算器!C2/100+5,0)*能力值计算器!H8,0)*能力值计算器!K8,0)*能力值计算器!L8,0)*VLOOKUP(能力值计算器!J8,能力变化对照表!A:B,2,0),0)</f>
        <v>-39</v>
      </c>
      <c r="J2205">
        <f t="shared" si="275"/>
        <v>0</v>
      </c>
      <c r="K2205">
        <f t="shared" si="276"/>
        <v>-6825</v>
      </c>
      <c r="L2205">
        <f t="shared" si="277"/>
        <v>13125</v>
      </c>
      <c r="M2205">
        <f t="shared" si="278"/>
        <v>253.1</v>
      </c>
      <c r="N2205">
        <f t="shared" si="279"/>
        <v>1</v>
      </c>
    </row>
    <row r="2206" spans="1:14">
      <c r="A2206">
        <f t="shared" si="272"/>
        <v>0</v>
      </c>
      <c r="B2206">
        <f t="shared" si="273"/>
        <v>0</v>
      </c>
      <c r="C2206">
        <v>196</v>
      </c>
      <c r="D2206">
        <v>252</v>
      </c>
      <c r="E2206">
        <f t="shared" si="274"/>
        <v>-999</v>
      </c>
      <c r="F2206">
        <f>能力值计算器!G2</f>
        <v>0</v>
      </c>
      <c r="G2206">
        <f>ROUNDDOWN((能力值计算器!F4+能力值计算器!E4*2+ROUNDDOWN(C2206/4,0))*能力值计算器!C2/100+10+能力值计算器!C2,0)</f>
        <v>170</v>
      </c>
      <c r="H2206">
        <f>ROUNDDOWN(ROUNDDOWN(ROUNDDOWN(ROUNDDOWN(ROUNDDOWN((能力值计算器!F6+能力值计算器!E6*2+ROUNDDOWN(D2206/4,0))*能力值计算器!C2/100+5,0)*能力值计算器!H6,0)*能力值计算器!K6,0)*能力值计算器!L6,0)*VLOOKUP(能力值计算器!J6,能力变化对照表!A:B,2,0),0)</f>
        <v>117</v>
      </c>
      <c r="I2206">
        <f>ROUNDDOWN(ROUNDDOWN(ROUNDDOWN(ROUNDDOWN(ROUNDDOWN((能力值计算器!F8+能力值计算器!E8*2+ROUNDDOWN(E2206/4,0))*能力值计算器!C2/100+5,0)*能力值计算器!H8,0)*能力值计算器!K8,0)*能力值计算器!L8,0)*VLOOKUP(能力值计算器!J8,能力变化对照表!A:B,2,0),0)</f>
        <v>-39</v>
      </c>
      <c r="J2206">
        <f t="shared" si="275"/>
        <v>0</v>
      </c>
      <c r="K2206">
        <f t="shared" si="276"/>
        <v>-6630</v>
      </c>
      <c r="L2206">
        <f t="shared" si="277"/>
        <v>13260</v>
      </c>
      <c r="M2206">
        <f t="shared" si="278"/>
        <v>248.1</v>
      </c>
      <c r="N2206">
        <f t="shared" si="279"/>
        <v>1</v>
      </c>
    </row>
    <row r="2207" spans="1:14">
      <c r="A2207">
        <f t="shared" si="272"/>
        <v>0</v>
      </c>
      <c r="B2207">
        <f t="shared" si="273"/>
        <v>0</v>
      </c>
      <c r="C2207">
        <v>200</v>
      </c>
      <c r="D2207">
        <v>252</v>
      </c>
      <c r="E2207">
        <f t="shared" si="274"/>
        <v>-999</v>
      </c>
      <c r="F2207">
        <f>能力值计算器!G2</f>
        <v>0</v>
      </c>
      <c r="G2207">
        <f>ROUNDDOWN((能力值计算器!F4+能力值计算器!E4*2+ROUNDDOWN(C2207/4,0))*能力值计算器!C2/100+10+能力值计算器!C2,0)</f>
        <v>170</v>
      </c>
      <c r="H2207">
        <f>ROUNDDOWN(ROUNDDOWN(ROUNDDOWN(ROUNDDOWN(ROUNDDOWN((能力值计算器!F6+能力值计算器!E6*2+ROUNDDOWN(D2207/4,0))*能力值计算器!C2/100+5,0)*能力值计算器!H6,0)*能力值计算器!K6,0)*能力值计算器!L6,0)*VLOOKUP(能力值计算器!J6,能力变化对照表!A:B,2,0),0)</f>
        <v>117</v>
      </c>
      <c r="I2207">
        <f>ROUNDDOWN(ROUNDDOWN(ROUNDDOWN(ROUNDDOWN(ROUNDDOWN((能力值计算器!F8+能力值计算器!E8*2+ROUNDDOWN(E2207/4,0))*能力值计算器!C2/100+5,0)*能力值计算器!H8,0)*能力值计算器!K8,0)*能力值计算器!L8,0)*VLOOKUP(能力值计算器!J8,能力变化对照表!A:B,2,0),0)</f>
        <v>-39</v>
      </c>
      <c r="J2207">
        <f t="shared" si="275"/>
        <v>0</v>
      </c>
      <c r="K2207">
        <f t="shared" si="276"/>
        <v>-6630</v>
      </c>
      <c r="L2207">
        <f t="shared" si="277"/>
        <v>13260</v>
      </c>
      <c r="M2207">
        <f t="shared" si="278"/>
        <v>248.1</v>
      </c>
      <c r="N2207">
        <f t="shared" si="279"/>
        <v>1</v>
      </c>
    </row>
    <row r="2208" spans="1:14">
      <c r="A2208">
        <f t="shared" si="272"/>
        <v>0</v>
      </c>
      <c r="B2208">
        <f t="shared" si="273"/>
        <v>0</v>
      </c>
      <c r="C2208">
        <v>220</v>
      </c>
      <c r="D2208">
        <v>236</v>
      </c>
      <c r="E2208">
        <f t="shared" si="274"/>
        <v>-999</v>
      </c>
      <c r="F2208">
        <f>能力值计算器!G2</f>
        <v>0</v>
      </c>
      <c r="G2208">
        <f>ROUNDDOWN((能力值计算器!F4+能力值计算器!E4*2+ROUNDDOWN(C2208/4,0))*能力值计算器!C2/100+10+能力值计算器!C2,0)</f>
        <v>173</v>
      </c>
      <c r="H2208">
        <f>ROUNDDOWN(ROUNDDOWN(ROUNDDOWN(ROUNDDOWN(ROUNDDOWN((能力值计算器!F6+能力值计算器!E6*2+ROUNDDOWN(D2208/4,0))*能力值计算器!C2/100+5,0)*能力值计算器!H6,0)*能力值计算器!K6,0)*能力值计算器!L6,0)*VLOOKUP(能力值计算器!J6,能力变化对照表!A:B,2,0),0)</f>
        <v>115</v>
      </c>
      <c r="I2208">
        <f>ROUNDDOWN(ROUNDDOWN(ROUNDDOWN(ROUNDDOWN(ROUNDDOWN((能力值计算器!F8+能力值计算器!E8*2+ROUNDDOWN(E2208/4,0))*能力值计算器!C2/100+5,0)*能力值计算器!H8,0)*能力值计算器!K8,0)*能力值计算器!L8,0)*VLOOKUP(能力值计算器!J8,能力变化对照表!A:B,2,0),0)</f>
        <v>-39</v>
      </c>
      <c r="J2208">
        <f t="shared" si="275"/>
        <v>0</v>
      </c>
      <c r="K2208">
        <f t="shared" si="276"/>
        <v>-6747</v>
      </c>
      <c r="L2208">
        <f t="shared" si="277"/>
        <v>13148</v>
      </c>
      <c r="M2208">
        <f t="shared" si="278"/>
        <v>251.1</v>
      </c>
      <c r="N2208">
        <f t="shared" si="279"/>
        <v>1</v>
      </c>
    </row>
    <row r="2209" spans="1:14">
      <c r="A2209">
        <f t="shared" si="272"/>
        <v>0</v>
      </c>
      <c r="B2209">
        <f t="shared" si="273"/>
        <v>0</v>
      </c>
      <c r="C2209">
        <v>220</v>
      </c>
      <c r="D2209">
        <v>240</v>
      </c>
      <c r="E2209">
        <f t="shared" si="274"/>
        <v>-999</v>
      </c>
      <c r="F2209">
        <f>能力值计算器!G2</f>
        <v>0</v>
      </c>
      <c r="G2209">
        <f>ROUNDDOWN((能力值计算器!F4+能力值计算器!E4*2+ROUNDDOWN(C2209/4,0))*能力值计算器!C2/100+10+能力值计算器!C2,0)</f>
        <v>173</v>
      </c>
      <c r="H2209">
        <f>ROUNDDOWN(ROUNDDOWN(ROUNDDOWN(ROUNDDOWN(ROUNDDOWN((能力值计算器!F6+能力值计算器!E6*2+ROUNDDOWN(D2209/4,0))*能力值计算器!C2/100+5,0)*能力值计算器!H6,0)*能力值计算器!K6,0)*能力值计算器!L6,0)*VLOOKUP(能力值计算器!J6,能力变化对照表!A:B,2,0),0)</f>
        <v>115</v>
      </c>
      <c r="I2209">
        <f>ROUNDDOWN(ROUNDDOWN(ROUNDDOWN(ROUNDDOWN(ROUNDDOWN((能力值计算器!F8+能力值计算器!E8*2+ROUNDDOWN(E2209/4,0))*能力值计算器!C2/100+5,0)*能力值计算器!H8,0)*能力值计算器!K8,0)*能力值计算器!L8,0)*VLOOKUP(能力值计算器!J8,能力变化对照表!A:B,2,0),0)</f>
        <v>-39</v>
      </c>
      <c r="J2209">
        <f t="shared" si="275"/>
        <v>0</v>
      </c>
      <c r="K2209">
        <f t="shared" si="276"/>
        <v>-6747</v>
      </c>
      <c r="L2209">
        <f t="shared" si="277"/>
        <v>13148</v>
      </c>
      <c r="M2209">
        <f t="shared" si="278"/>
        <v>251.1</v>
      </c>
      <c r="N2209">
        <f t="shared" si="279"/>
        <v>1</v>
      </c>
    </row>
    <row r="2210" spans="1:14">
      <c r="A2210">
        <f t="shared" si="272"/>
        <v>0</v>
      </c>
      <c r="B2210">
        <f t="shared" si="273"/>
        <v>0</v>
      </c>
      <c r="C2210">
        <v>224</v>
      </c>
      <c r="D2210">
        <v>236</v>
      </c>
      <c r="E2210">
        <f t="shared" si="274"/>
        <v>-999</v>
      </c>
      <c r="F2210">
        <f>能力值计算器!G2</f>
        <v>0</v>
      </c>
      <c r="G2210">
        <f>ROUNDDOWN((能力值计算器!F4+能力值计算器!E4*2+ROUNDDOWN(C2210/4,0))*能力值计算器!C2/100+10+能力值计算器!C2,0)</f>
        <v>173</v>
      </c>
      <c r="H2210">
        <f>ROUNDDOWN(ROUNDDOWN(ROUNDDOWN(ROUNDDOWN(ROUNDDOWN((能力值计算器!F6+能力值计算器!E6*2+ROUNDDOWN(D2210/4,0))*能力值计算器!C2/100+5,0)*能力值计算器!H6,0)*能力值计算器!K6,0)*能力值计算器!L6,0)*VLOOKUP(能力值计算器!J6,能力变化对照表!A:B,2,0),0)</f>
        <v>115</v>
      </c>
      <c r="I2210">
        <f>ROUNDDOWN(ROUNDDOWN(ROUNDDOWN(ROUNDDOWN(ROUNDDOWN((能力值计算器!F8+能力值计算器!E8*2+ROUNDDOWN(E2210/4,0))*能力值计算器!C2/100+5,0)*能力值计算器!H8,0)*能力值计算器!K8,0)*能力值计算器!L8,0)*VLOOKUP(能力值计算器!J8,能力变化对照表!A:B,2,0),0)</f>
        <v>-39</v>
      </c>
      <c r="J2210">
        <f t="shared" si="275"/>
        <v>0</v>
      </c>
      <c r="K2210">
        <f t="shared" si="276"/>
        <v>-6747</v>
      </c>
      <c r="L2210">
        <f t="shared" si="277"/>
        <v>13148</v>
      </c>
      <c r="M2210">
        <f t="shared" si="278"/>
        <v>251.1</v>
      </c>
      <c r="N2210">
        <f t="shared" si="279"/>
        <v>1</v>
      </c>
    </row>
    <row r="2211" spans="1:14">
      <c r="A2211">
        <f t="shared" si="272"/>
        <v>0</v>
      </c>
      <c r="B2211">
        <f t="shared" si="273"/>
        <v>0</v>
      </c>
      <c r="C2211">
        <v>224</v>
      </c>
      <c r="D2211">
        <v>240</v>
      </c>
      <c r="E2211">
        <f t="shared" si="274"/>
        <v>-999</v>
      </c>
      <c r="F2211">
        <f>能力值计算器!G2</f>
        <v>0</v>
      </c>
      <c r="G2211">
        <f>ROUNDDOWN((能力值计算器!F4+能力值计算器!E4*2+ROUNDDOWN(C2211/4,0))*能力值计算器!C2/100+10+能力值计算器!C2,0)</f>
        <v>173</v>
      </c>
      <c r="H2211">
        <f>ROUNDDOWN(ROUNDDOWN(ROUNDDOWN(ROUNDDOWN(ROUNDDOWN((能力值计算器!F6+能力值计算器!E6*2+ROUNDDOWN(D2211/4,0))*能力值计算器!C2/100+5,0)*能力值计算器!H6,0)*能力值计算器!K6,0)*能力值计算器!L6,0)*VLOOKUP(能力值计算器!J6,能力变化对照表!A:B,2,0),0)</f>
        <v>115</v>
      </c>
      <c r="I2211">
        <f>ROUNDDOWN(ROUNDDOWN(ROUNDDOWN(ROUNDDOWN(ROUNDDOWN((能力值计算器!F8+能力值计算器!E8*2+ROUNDDOWN(E2211/4,0))*能力值计算器!C2/100+5,0)*能力值计算器!H8,0)*能力值计算器!K8,0)*能力值计算器!L8,0)*VLOOKUP(能力值计算器!J8,能力变化对照表!A:B,2,0),0)</f>
        <v>-39</v>
      </c>
      <c r="J2211">
        <f t="shared" si="275"/>
        <v>0</v>
      </c>
      <c r="K2211">
        <f t="shared" si="276"/>
        <v>-6747</v>
      </c>
      <c r="L2211">
        <f t="shared" si="277"/>
        <v>13148</v>
      </c>
      <c r="M2211">
        <f t="shared" si="278"/>
        <v>251.1</v>
      </c>
      <c r="N2211">
        <f t="shared" si="279"/>
        <v>1</v>
      </c>
    </row>
    <row r="2212" spans="1:14">
      <c r="A2212">
        <f t="shared" si="272"/>
        <v>0</v>
      </c>
      <c r="B2212">
        <f t="shared" si="273"/>
        <v>0</v>
      </c>
      <c r="C2212">
        <v>244</v>
      </c>
      <c r="D2212">
        <v>220</v>
      </c>
      <c r="E2212">
        <f t="shared" si="274"/>
        <v>-999</v>
      </c>
      <c r="F2212">
        <f>能力值计算器!G2</f>
        <v>0</v>
      </c>
      <c r="G2212">
        <f>ROUNDDOWN((能力值计算器!F4+能力值计算器!E4*2+ROUNDDOWN(C2212/4,0))*能力值计算器!C2/100+10+能力值计算器!C2,0)</f>
        <v>176</v>
      </c>
      <c r="H2212">
        <f>ROUNDDOWN(ROUNDDOWN(ROUNDDOWN(ROUNDDOWN(ROUNDDOWN((能力值计算器!F6+能力值计算器!E6*2+ROUNDDOWN(D2212/4,0))*能力值计算器!C2/100+5,0)*能力值计算器!H6,0)*能力值计算器!K6,0)*能力值计算器!L6,0)*VLOOKUP(能力值计算器!J6,能力变化对照表!A:B,2,0),0)</f>
        <v>113</v>
      </c>
      <c r="I2212">
        <f>ROUNDDOWN(ROUNDDOWN(ROUNDDOWN(ROUNDDOWN(ROUNDDOWN((能力值计算器!F8+能力值计算器!E8*2+ROUNDDOWN(E2212/4,0))*能力值计算器!C2/100+5,0)*能力值计算器!H8,0)*能力值计算器!K8,0)*能力值计算器!L8,0)*VLOOKUP(能力值计算器!J8,能力变化对照表!A:B,2,0),0)</f>
        <v>-39</v>
      </c>
      <c r="J2212">
        <f t="shared" si="275"/>
        <v>0</v>
      </c>
      <c r="K2212">
        <f t="shared" si="276"/>
        <v>-6864</v>
      </c>
      <c r="L2212">
        <f t="shared" si="277"/>
        <v>13024</v>
      </c>
      <c r="M2212">
        <f t="shared" si="278"/>
        <v>254.1</v>
      </c>
      <c r="N2212">
        <f t="shared" si="279"/>
        <v>1</v>
      </c>
    </row>
    <row r="2213" spans="1:14">
      <c r="A2213">
        <f t="shared" si="272"/>
        <v>0</v>
      </c>
      <c r="B2213">
        <f t="shared" si="273"/>
        <v>0</v>
      </c>
      <c r="C2213">
        <v>244</v>
      </c>
      <c r="D2213">
        <v>224</v>
      </c>
      <c r="E2213">
        <f t="shared" si="274"/>
        <v>-999</v>
      </c>
      <c r="F2213">
        <f>能力值计算器!G2</f>
        <v>0</v>
      </c>
      <c r="G2213">
        <f>ROUNDDOWN((能力值计算器!F4+能力值计算器!E4*2+ROUNDDOWN(C2213/4,0))*能力值计算器!C2/100+10+能力值计算器!C2,0)</f>
        <v>176</v>
      </c>
      <c r="H2213">
        <f>ROUNDDOWN(ROUNDDOWN(ROUNDDOWN(ROUNDDOWN(ROUNDDOWN((能力值计算器!F6+能力值计算器!E6*2+ROUNDDOWN(D2213/4,0))*能力值计算器!C2/100+5,0)*能力值计算器!H6,0)*能力值计算器!K6,0)*能力值计算器!L6,0)*VLOOKUP(能力值计算器!J6,能力变化对照表!A:B,2,0),0)</f>
        <v>113</v>
      </c>
      <c r="I2213">
        <f>ROUNDDOWN(ROUNDDOWN(ROUNDDOWN(ROUNDDOWN(ROUNDDOWN((能力值计算器!F8+能力值计算器!E8*2+ROUNDDOWN(E2213/4,0))*能力值计算器!C2/100+5,0)*能力值计算器!H8,0)*能力值计算器!K8,0)*能力值计算器!L8,0)*VLOOKUP(能力值计算器!J8,能力变化对照表!A:B,2,0),0)</f>
        <v>-39</v>
      </c>
      <c r="J2213">
        <f t="shared" si="275"/>
        <v>0</v>
      </c>
      <c r="K2213">
        <f t="shared" si="276"/>
        <v>-6864</v>
      </c>
      <c r="L2213">
        <f t="shared" si="277"/>
        <v>13024</v>
      </c>
      <c r="M2213">
        <f t="shared" si="278"/>
        <v>254.1</v>
      </c>
      <c r="N2213">
        <f t="shared" si="279"/>
        <v>1</v>
      </c>
    </row>
    <row r="2214" spans="1:14">
      <c r="A2214">
        <f t="shared" si="272"/>
        <v>0</v>
      </c>
      <c r="B2214">
        <f t="shared" si="273"/>
        <v>0</v>
      </c>
      <c r="C2214">
        <v>248</v>
      </c>
      <c r="D2214">
        <v>220</v>
      </c>
      <c r="E2214">
        <f t="shared" si="274"/>
        <v>-999</v>
      </c>
      <c r="F2214">
        <f>能力值计算器!G2</f>
        <v>0</v>
      </c>
      <c r="G2214">
        <f>ROUNDDOWN((能力值计算器!F4+能力值计算器!E4*2+ROUNDDOWN(C2214/4,0))*能力值计算器!C2/100+10+能力值计算器!C2,0)</f>
        <v>176</v>
      </c>
      <c r="H2214">
        <f>ROUNDDOWN(ROUNDDOWN(ROUNDDOWN(ROUNDDOWN(ROUNDDOWN((能力值计算器!F6+能力值计算器!E6*2+ROUNDDOWN(D2214/4,0))*能力值计算器!C2/100+5,0)*能力值计算器!H6,0)*能力值计算器!K6,0)*能力值计算器!L6,0)*VLOOKUP(能力值计算器!J6,能力变化对照表!A:B,2,0),0)</f>
        <v>113</v>
      </c>
      <c r="I2214">
        <f>ROUNDDOWN(ROUNDDOWN(ROUNDDOWN(ROUNDDOWN(ROUNDDOWN((能力值计算器!F8+能力值计算器!E8*2+ROUNDDOWN(E2214/4,0))*能力值计算器!C2/100+5,0)*能力值计算器!H8,0)*能力值计算器!K8,0)*能力值计算器!L8,0)*VLOOKUP(能力值计算器!J8,能力变化对照表!A:B,2,0),0)</f>
        <v>-39</v>
      </c>
      <c r="J2214">
        <f t="shared" si="275"/>
        <v>0</v>
      </c>
      <c r="K2214">
        <f t="shared" si="276"/>
        <v>-6864</v>
      </c>
      <c r="L2214">
        <f t="shared" si="277"/>
        <v>13024</v>
      </c>
      <c r="M2214">
        <f t="shared" si="278"/>
        <v>254.1</v>
      </c>
      <c r="N2214">
        <f t="shared" si="279"/>
        <v>1</v>
      </c>
    </row>
    <row r="2215" spans="1:14">
      <c r="A2215">
        <f t="shared" si="272"/>
        <v>0</v>
      </c>
      <c r="B2215">
        <f t="shared" si="273"/>
        <v>0</v>
      </c>
      <c r="C2215">
        <v>248</v>
      </c>
      <c r="D2215">
        <v>224</v>
      </c>
      <c r="E2215">
        <f t="shared" si="274"/>
        <v>-999</v>
      </c>
      <c r="F2215">
        <f>能力值计算器!G2</f>
        <v>0</v>
      </c>
      <c r="G2215">
        <f>ROUNDDOWN((能力值计算器!F4+能力值计算器!E4*2+ROUNDDOWN(C2215/4,0))*能力值计算器!C2/100+10+能力值计算器!C2,0)</f>
        <v>176</v>
      </c>
      <c r="H2215">
        <f>ROUNDDOWN(ROUNDDOWN(ROUNDDOWN(ROUNDDOWN(ROUNDDOWN((能力值计算器!F6+能力值计算器!E6*2+ROUNDDOWN(D2215/4,0))*能力值计算器!C2/100+5,0)*能力值计算器!H6,0)*能力值计算器!K6,0)*能力值计算器!L6,0)*VLOOKUP(能力值计算器!J6,能力变化对照表!A:B,2,0),0)</f>
        <v>113</v>
      </c>
      <c r="I2215">
        <f>ROUNDDOWN(ROUNDDOWN(ROUNDDOWN(ROUNDDOWN(ROUNDDOWN((能力值计算器!F8+能力值计算器!E8*2+ROUNDDOWN(E2215/4,0))*能力值计算器!C2/100+5,0)*能力值计算器!H8,0)*能力值计算器!K8,0)*能力值计算器!L8,0)*VLOOKUP(能力值计算器!J8,能力变化对照表!A:B,2,0),0)</f>
        <v>-39</v>
      </c>
      <c r="J2215">
        <f t="shared" si="275"/>
        <v>0</v>
      </c>
      <c r="K2215">
        <f t="shared" si="276"/>
        <v>-6864</v>
      </c>
      <c r="L2215">
        <f t="shared" si="277"/>
        <v>13024</v>
      </c>
      <c r="M2215">
        <f t="shared" si="278"/>
        <v>254.1</v>
      </c>
      <c r="N2215">
        <f t="shared" si="279"/>
        <v>1</v>
      </c>
    </row>
    <row r="2216" spans="1:14">
      <c r="A2216">
        <f t="shared" si="272"/>
        <v>0</v>
      </c>
      <c r="B2216">
        <f t="shared" si="273"/>
        <v>0</v>
      </c>
      <c r="C2216">
        <v>204</v>
      </c>
      <c r="D2216">
        <v>244</v>
      </c>
      <c r="E2216">
        <f t="shared" si="274"/>
        <v>-999</v>
      </c>
      <c r="F2216">
        <f>能力值计算器!G2</f>
        <v>0</v>
      </c>
      <c r="G2216">
        <f>ROUNDDOWN((能力值计算器!F4+能力值计算器!E4*2+ROUNDDOWN(C2216/4,0))*能力值计算器!C2/100+10+能力值计算器!C2,0)</f>
        <v>171</v>
      </c>
      <c r="H2216">
        <f>ROUNDDOWN(ROUNDDOWN(ROUNDDOWN(ROUNDDOWN(ROUNDDOWN((能力值计算器!F6+能力值计算器!E6*2+ROUNDDOWN(D2216/4,0))*能力值计算器!C2/100+5,0)*能力值计算器!H6,0)*能力值计算器!K6,0)*能力值计算器!L6,0)*VLOOKUP(能力值计算器!J6,能力变化对照表!A:B,2,0),0)</f>
        <v>116</v>
      </c>
      <c r="I2216">
        <f>ROUNDDOWN(ROUNDDOWN(ROUNDDOWN(ROUNDDOWN(ROUNDDOWN((能力值计算器!F8+能力值计算器!E8*2+ROUNDDOWN(E2216/4,0))*能力值计算器!C2/100+5,0)*能力值计算器!H8,0)*能力值计算器!K8,0)*能力值计算器!L8,0)*VLOOKUP(能力值计算器!J8,能力变化对照表!A:B,2,0),0)</f>
        <v>-39</v>
      </c>
      <c r="J2216">
        <f t="shared" si="275"/>
        <v>0</v>
      </c>
      <c r="K2216">
        <f t="shared" si="276"/>
        <v>-6669</v>
      </c>
      <c r="L2216">
        <f t="shared" si="277"/>
        <v>13167</v>
      </c>
      <c r="M2216">
        <f t="shared" si="278"/>
        <v>249.1</v>
      </c>
      <c r="N2216">
        <f t="shared" si="279"/>
        <v>1</v>
      </c>
    </row>
    <row r="2217" spans="1:14">
      <c r="A2217">
        <f t="shared" si="272"/>
        <v>0</v>
      </c>
      <c r="B2217">
        <f t="shared" si="273"/>
        <v>0</v>
      </c>
      <c r="C2217">
        <v>204</v>
      </c>
      <c r="D2217">
        <v>248</v>
      </c>
      <c r="E2217">
        <f t="shared" si="274"/>
        <v>-999</v>
      </c>
      <c r="F2217">
        <f>能力值计算器!G2</f>
        <v>0</v>
      </c>
      <c r="G2217">
        <f>ROUNDDOWN((能力值计算器!F4+能力值计算器!E4*2+ROUNDDOWN(C2217/4,0))*能力值计算器!C2/100+10+能力值计算器!C2,0)</f>
        <v>171</v>
      </c>
      <c r="H2217">
        <f>ROUNDDOWN(ROUNDDOWN(ROUNDDOWN(ROUNDDOWN(ROUNDDOWN((能力值计算器!F6+能力值计算器!E6*2+ROUNDDOWN(D2217/4,0))*能力值计算器!C2/100+5,0)*能力值计算器!H6,0)*能力值计算器!K6,0)*能力值计算器!L6,0)*VLOOKUP(能力值计算器!J6,能力变化对照表!A:B,2,0),0)</f>
        <v>116</v>
      </c>
      <c r="I2217">
        <f>ROUNDDOWN(ROUNDDOWN(ROUNDDOWN(ROUNDDOWN(ROUNDDOWN((能力值计算器!F8+能力值计算器!E8*2+ROUNDDOWN(E2217/4,0))*能力值计算器!C2/100+5,0)*能力值计算器!H8,0)*能力值计算器!K8,0)*能力值计算器!L8,0)*VLOOKUP(能力值计算器!J8,能力变化对照表!A:B,2,0),0)</f>
        <v>-39</v>
      </c>
      <c r="J2217">
        <f t="shared" si="275"/>
        <v>0</v>
      </c>
      <c r="K2217">
        <f t="shared" si="276"/>
        <v>-6669</v>
      </c>
      <c r="L2217">
        <f t="shared" si="277"/>
        <v>13167</v>
      </c>
      <c r="M2217">
        <f t="shared" si="278"/>
        <v>249.1</v>
      </c>
      <c r="N2217">
        <f t="shared" si="279"/>
        <v>1</v>
      </c>
    </row>
    <row r="2218" spans="1:14">
      <c r="A2218">
        <f t="shared" si="272"/>
        <v>0</v>
      </c>
      <c r="B2218">
        <f t="shared" si="273"/>
        <v>0</v>
      </c>
      <c r="C2218">
        <v>208</v>
      </c>
      <c r="D2218">
        <v>244</v>
      </c>
      <c r="E2218">
        <f t="shared" si="274"/>
        <v>-999</v>
      </c>
      <c r="F2218">
        <f>能力值计算器!G2</f>
        <v>0</v>
      </c>
      <c r="G2218">
        <f>ROUNDDOWN((能力值计算器!F4+能力值计算器!E4*2+ROUNDDOWN(C2218/4,0))*能力值计算器!C2/100+10+能力值计算器!C2,0)</f>
        <v>171</v>
      </c>
      <c r="H2218">
        <f>ROUNDDOWN(ROUNDDOWN(ROUNDDOWN(ROUNDDOWN(ROUNDDOWN((能力值计算器!F6+能力值计算器!E6*2+ROUNDDOWN(D2218/4,0))*能力值计算器!C2/100+5,0)*能力值计算器!H6,0)*能力值计算器!K6,0)*能力值计算器!L6,0)*VLOOKUP(能力值计算器!J6,能力变化对照表!A:B,2,0),0)</f>
        <v>116</v>
      </c>
      <c r="I2218">
        <f>ROUNDDOWN(ROUNDDOWN(ROUNDDOWN(ROUNDDOWN(ROUNDDOWN((能力值计算器!F8+能力值计算器!E8*2+ROUNDDOWN(E2218/4,0))*能力值计算器!C2/100+5,0)*能力值计算器!H8,0)*能力值计算器!K8,0)*能力值计算器!L8,0)*VLOOKUP(能力值计算器!J8,能力变化对照表!A:B,2,0),0)</f>
        <v>-39</v>
      </c>
      <c r="J2218">
        <f t="shared" si="275"/>
        <v>0</v>
      </c>
      <c r="K2218">
        <f t="shared" si="276"/>
        <v>-6669</v>
      </c>
      <c r="L2218">
        <f t="shared" si="277"/>
        <v>13167</v>
      </c>
      <c r="M2218">
        <f t="shared" si="278"/>
        <v>249.1</v>
      </c>
      <c r="N2218">
        <f t="shared" si="279"/>
        <v>1</v>
      </c>
    </row>
    <row r="2219" spans="1:14">
      <c r="A2219">
        <f t="shared" si="272"/>
        <v>0</v>
      </c>
      <c r="B2219">
        <f t="shared" si="273"/>
        <v>0</v>
      </c>
      <c r="C2219">
        <v>208</v>
      </c>
      <c r="D2219">
        <v>248</v>
      </c>
      <c r="E2219">
        <f t="shared" si="274"/>
        <v>-999</v>
      </c>
      <c r="F2219">
        <f>能力值计算器!G2</f>
        <v>0</v>
      </c>
      <c r="G2219">
        <f>ROUNDDOWN((能力值计算器!F4+能力值计算器!E4*2+ROUNDDOWN(C2219/4,0))*能力值计算器!C2/100+10+能力值计算器!C2,0)</f>
        <v>171</v>
      </c>
      <c r="H2219">
        <f>ROUNDDOWN(ROUNDDOWN(ROUNDDOWN(ROUNDDOWN(ROUNDDOWN((能力值计算器!F6+能力值计算器!E6*2+ROUNDDOWN(D2219/4,0))*能力值计算器!C2/100+5,0)*能力值计算器!H6,0)*能力值计算器!K6,0)*能力值计算器!L6,0)*VLOOKUP(能力值计算器!J6,能力变化对照表!A:B,2,0),0)</f>
        <v>116</v>
      </c>
      <c r="I2219">
        <f>ROUNDDOWN(ROUNDDOWN(ROUNDDOWN(ROUNDDOWN(ROUNDDOWN((能力值计算器!F8+能力值计算器!E8*2+ROUNDDOWN(E2219/4,0))*能力值计算器!C2/100+5,0)*能力值计算器!H8,0)*能力值计算器!K8,0)*能力值计算器!L8,0)*VLOOKUP(能力值计算器!J8,能力变化对照表!A:B,2,0),0)</f>
        <v>-39</v>
      </c>
      <c r="J2219">
        <f t="shared" si="275"/>
        <v>0</v>
      </c>
      <c r="K2219">
        <f t="shared" si="276"/>
        <v>-6669</v>
      </c>
      <c r="L2219">
        <f t="shared" si="277"/>
        <v>13167</v>
      </c>
      <c r="M2219">
        <f t="shared" si="278"/>
        <v>249.1</v>
      </c>
      <c r="N2219">
        <f t="shared" si="279"/>
        <v>1</v>
      </c>
    </row>
    <row r="2220" spans="1:14">
      <c r="A2220">
        <f t="shared" si="272"/>
        <v>0</v>
      </c>
      <c r="B2220">
        <f t="shared" si="273"/>
        <v>0</v>
      </c>
      <c r="C2220">
        <v>228</v>
      </c>
      <c r="D2220">
        <v>228</v>
      </c>
      <c r="E2220">
        <f t="shared" si="274"/>
        <v>-999</v>
      </c>
      <c r="F2220">
        <f>能力值计算器!G2</f>
        <v>0</v>
      </c>
      <c r="G2220">
        <f>ROUNDDOWN((能力值计算器!F4+能力值计算器!E4*2+ROUNDDOWN(C2220/4,0))*能力值计算器!C2/100+10+能力值计算器!C2,0)</f>
        <v>174</v>
      </c>
      <c r="H2220">
        <f>ROUNDDOWN(ROUNDDOWN(ROUNDDOWN(ROUNDDOWN(ROUNDDOWN((能力值计算器!F6+能力值计算器!E6*2+ROUNDDOWN(D2220/4,0))*能力值计算器!C2/100+5,0)*能力值计算器!H6,0)*能力值计算器!K6,0)*能力值计算器!L6,0)*VLOOKUP(能力值计算器!J6,能力变化对照表!A:B,2,0),0)</f>
        <v>114</v>
      </c>
      <c r="I2220">
        <f>ROUNDDOWN(ROUNDDOWN(ROUNDDOWN(ROUNDDOWN(ROUNDDOWN((能力值计算器!F8+能力值计算器!E8*2+ROUNDDOWN(E2220/4,0))*能力值计算器!C2/100+5,0)*能力值计算器!H8,0)*能力值计算器!K8,0)*能力值计算器!L8,0)*VLOOKUP(能力值计算器!J8,能力变化对照表!A:B,2,0),0)</f>
        <v>-39</v>
      </c>
      <c r="J2220">
        <f t="shared" si="275"/>
        <v>0</v>
      </c>
      <c r="K2220">
        <f t="shared" si="276"/>
        <v>-6786</v>
      </c>
      <c r="L2220">
        <f t="shared" si="277"/>
        <v>13050</v>
      </c>
      <c r="M2220">
        <f t="shared" si="278"/>
        <v>252.1</v>
      </c>
      <c r="N2220">
        <f t="shared" si="279"/>
        <v>1</v>
      </c>
    </row>
    <row r="2221" spans="1:14">
      <c r="A2221">
        <f t="shared" si="272"/>
        <v>0</v>
      </c>
      <c r="B2221">
        <f t="shared" si="273"/>
        <v>0</v>
      </c>
      <c r="C2221">
        <v>228</v>
      </c>
      <c r="D2221">
        <v>232</v>
      </c>
      <c r="E2221">
        <f t="shared" si="274"/>
        <v>-999</v>
      </c>
      <c r="F2221">
        <f>能力值计算器!G2</f>
        <v>0</v>
      </c>
      <c r="G2221">
        <f>ROUNDDOWN((能力值计算器!F4+能力值计算器!E4*2+ROUNDDOWN(C2221/4,0))*能力值计算器!C2/100+10+能力值计算器!C2,0)</f>
        <v>174</v>
      </c>
      <c r="H2221">
        <f>ROUNDDOWN(ROUNDDOWN(ROUNDDOWN(ROUNDDOWN(ROUNDDOWN((能力值计算器!F6+能力值计算器!E6*2+ROUNDDOWN(D2221/4,0))*能力值计算器!C2/100+5,0)*能力值计算器!H6,0)*能力值计算器!K6,0)*能力值计算器!L6,0)*VLOOKUP(能力值计算器!J6,能力变化对照表!A:B,2,0),0)</f>
        <v>114</v>
      </c>
      <c r="I2221">
        <f>ROUNDDOWN(ROUNDDOWN(ROUNDDOWN(ROUNDDOWN(ROUNDDOWN((能力值计算器!F8+能力值计算器!E8*2+ROUNDDOWN(E2221/4,0))*能力值计算器!C2/100+5,0)*能力值计算器!H8,0)*能力值计算器!K8,0)*能力值计算器!L8,0)*VLOOKUP(能力值计算器!J8,能力变化对照表!A:B,2,0),0)</f>
        <v>-39</v>
      </c>
      <c r="J2221">
        <f t="shared" si="275"/>
        <v>0</v>
      </c>
      <c r="K2221">
        <f t="shared" si="276"/>
        <v>-6786</v>
      </c>
      <c r="L2221">
        <f t="shared" si="277"/>
        <v>13050</v>
      </c>
      <c r="M2221">
        <f t="shared" si="278"/>
        <v>252.1</v>
      </c>
      <c r="N2221">
        <f t="shared" si="279"/>
        <v>1</v>
      </c>
    </row>
    <row r="2222" spans="1:14">
      <c r="A2222">
        <f t="shared" si="272"/>
        <v>0</v>
      </c>
      <c r="B2222">
        <f t="shared" si="273"/>
        <v>0</v>
      </c>
      <c r="C2222">
        <v>232</v>
      </c>
      <c r="D2222">
        <v>228</v>
      </c>
      <c r="E2222">
        <f t="shared" si="274"/>
        <v>-999</v>
      </c>
      <c r="F2222">
        <f>能力值计算器!G2</f>
        <v>0</v>
      </c>
      <c r="G2222">
        <f>ROUNDDOWN((能力值计算器!F4+能力值计算器!E4*2+ROUNDDOWN(C2222/4,0))*能力值计算器!C2/100+10+能力值计算器!C2,0)</f>
        <v>174</v>
      </c>
      <c r="H2222">
        <f>ROUNDDOWN(ROUNDDOWN(ROUNDDOWN(ROUNDDOWN(ROUNDDOWN((能力值计算器!F6+能力值计算器!E6*2+ROUNDDOWN(D2222/4,0))*能力值计算器!C2/100+5,0)*能力值计算器!H6,0)*能力值计算器!K6,0)*能力值计算器!L6,0)*VLOOKUP(能力值计算器!J6,能力变化对照表!A:B,2,0),0)</f>
        <v>114</v>
      </c>
      <c r="I2222">
        <f>ROUNDDOWN(ROUNDDOWN(ROUNDDOWN(ROUNDDOWN(ROUNDDOWN((能力值计算器!F8+能力值计算器!E8*2+ROUNDDOWN(E2222/4,0))*能力值计算器!C2/100+5,0)*能力值计算器!H8,0)*能力值计算器!K8,0)*能力值计算器!L8,0)*VLOOKUP(能力值计算器!J8,能力变化对照表!A:B,2,0),0)</f>
        <v>-39</v>
      </c>
      <c r="J2222">
        <f t="shared" si="275"/>
        <v>0</v>
      </c>
      <c r="K2222">
        <f t="shared" si="276"/>
        <v>-6786</v>
      </c>
      <c r="L2222">
        <f t="shared" si="277"/>
        <v>13050</v>
      </c>
      <c r="M2222">
        <f t="shared" si="278"/>
        <v>252.1</v>
      </c>
      <c r="N2222">
        <f t="shared" si="279"/>
        <v>1</v>
      </c>
    </row>
    <row r="2223" spans="1:14">
      <c r="A2223">
        <f t="shared" si="272"/>
        <v>0</v>
      </c>
      <c r="B2223">
        <f t="shared" si="273"/>
        <v>0</v>
      </c>
      <c r="C2223">
        <v>232</v>
      </c>
      <c r="D2223">
        <v>232</v>
      </c>
      <c r="E2223">
        <f t="shared" si="274"/>
        <v>-999</v>
      </c>
      <c r="F2223">
        <f>能力值计算器!G2</f>
        <v>0</v>
      </c>
      <c r="G2223">
        <f>ROUNDDOWN((能力值计算器!F4+能力值计算器!E4*2+ROUNDDOWN(C2223/4,0))*能力值计算器!C2/100+10+能力值计算器!C2,0)</f>
        <v>174</v>
      </c>
      <c r="H2223">
        <f>ROUNDDOWN(ROUNDDOWN(ROUNDDOWN(ROUNDDOWN(ROUNDDOWN((能力值计算器!F6+能力值计算器!E6*2+ROUNDDOWN(D2223/4,0))*能力值计算器!C2/100+5,0)*能力值计算器!H6,0)*能力值计算器!K6,0)*能力值计算器!L6,0)*VLOOKUP(能力值计算器!J6,能力变化对照表!A:B,2,0),0)</f>
        <v>114</v>
      </c>
      <c r="I2223">
        <f>ROUNDDOWN(ROUNDDOWN(ROUNDDOWN(ROUNDDOWN(ROUNDDOWN((能力值计算器!F8+能力值计算器!E8*2+ROUNDDOWN(E2223/4,0))*能力值计算器!C2/100+5,0)*能力值计算器!H8,0)*能力值计算器!K8,0)*能力值计算器!L8,0)*VLOOKUP(能力值计算器!J8,能力变化对照表!A:B,2,0),0)</f>
        <v>-39</v>
      </c>
      <c r="J2223">
        <f t="shared" si="275"/>
        <v>0</v>
      </c>
      <c r="K2223">
        <f t="shared" si="276"/>
        <v>-6786</v>
      </c>
      <c r="L2223">
        <f t="shared" si="277"/>
        <v>13050</v>
      </c>
      <c r="M2223">
        <f t="shared" si="278"/>
        <v>252.1</v>
      </c>
      <c r="N2223">
        <f t="shared" si="279"/>
        <v>1</v>
      </c>
    </row>
    <row r="2224" spans="1:14">
      <c r="A2224">
        <f t="shared" si="272"/>
        <v>0</v>
      </c>
      <c r="B2224">
        <f t="shared" si="273"/>
        <v>0</v>
      </c>
      <c r="C2224">
        <v>252</v>
      </c>
      <c r="D2224">
        <v>212</v>
      </c>
      <c r="E2224">
        <f t="shared" si="274"/>
        <v>-999</v>
      </c>
      <c r="F2224">
        <f>能力值计算器!G2</f>
        <v>0</v>
      </c>
      <c r="G2224">
        <f>ROUNDDOWN((能力值计算器!F4+能力值计算器!E4*2+ROUNDDOWN(C2224/4,0))*能力值计算器!C2/100+10+能力值计算器!C2,0)</f>
        <v>177</v>
      </c>
      <c r="H2224">
        <f>ROUNDDOWN(ROUNDDOWN(ROUNDDOWN(ROUNDDOWN(ROUNDDOWN((能力值计算器!F6+能力值计算器!E6*2+ROUNDDOWN(D2224/4,0))*能力值计算器!C2/100+5,0)*能力值计算器!H6,0)*能力值计算器!K6,0)*能力值计算器!L6,0)*VLOOKUP(能力值计算器!J6,能力变化对照表!A:B,2,0),0)</f>
        <v>112</v>
      </c>
      <c r="I2224">
        <f>ROUNDDOWN(ROUNDDOWN(ROUNDDOWN(ROUNDDOWN(ROUNDDOWN((能力值计算器!F8+能力值计算器!E8*2+ROUNDDOWN(E2224/4,0))*能力值计算器!C2/100+5,0)*能力值计算器!H8,0)*能力值计算器!K8,0)*能力值计算器!L8,0)*VLOOKUP(能力值计算器!J8,能力变化对照表!A:B,2,0),0)</f>
        <v>-39</v>
      </c>
      <c r="J2224">
        <f t="shared" si="275"/>
        <v>0</v>
      </c>
      <c r="K2224">
        <f t="shared" si="276"/>
        <v>-6903</v>
      </c>
      <c r="L2224">
        <f t="shared" si="277"/>
        <v>12921</v>
      </c>
      <c r="M2224">
        <f t="shared" si="278"/>
        <v>255.1</v>
      </c>
      <c r="N2224">
        <f t="shared" si="279"/>
        <v>1</v>
      </c>
    </row>
    <row r="2225" spans="1:14">
      <c r="A2225">
        <f t="shared" si="272"/>
        <v>0</v>
      </c>
      <c r="B2225">
        <f t="shared" si="273"/>
        <v>0</v>
      </c>
      <c r="C2225">
        <v>252</v>
      </c>
      <c r="D2225">
        <v>216</v>
      </c>
      <c r="E2225">
        <f t="shared" si="274"/>
        <v>-999</v>
      </c>
      <c r="F2225">
        <f>能力值计算器!G2</f>
        <v>0</v>
      </c>
      <c r="G2225">
        <f>ROUNDDOWN((能力值计算器!F4+能力值计算器!E4*2+ROUNDDOWN(C2225/4,0))*能力值计算器!C2/100+10+能力值计算器!C2,0)</f>
        <v>177</v>
      </c>
      <c r="H2225">
        <f>ROUNDDOWN(ROUNDDOWN(ROUNDDOWN(ROUNDDOWN(ROUNDDOWN((能力值计算器!F6+能力值计算器!E6*2+ROUNDDOWN(D2225/4,0))*能力值计算器!C2/100+5,0)*能力值计算器!H6,0)*能力值计算器!K6,0)*能力值计算器!L6,0)*VLOOKUP(能力值计算器!J6,能力变化对照表!A:B,2,0),0)</f>
        <v>112</v>
      </c>
      <c r="I2225">
        <f>ROUNDDOWN(ROUNDDOWN(ROUNDDOWN(ROUNDDOWN(ROUNDDOWN((能力值计算器!F8+能力值计算器!E8*2+ROUNDDOWN(E2225/4,0))*能力值计算器!C2/100+5,0)*能力值计算器!H8,0)*能力值计算器!K8,0)*能力值计算器!L8,0)*VLOOKUP(能力值计算器!J8,能力变化对照表!A:B,2,0),0)</f>
        <v>-39</v>
      </c>
      <c r="J2225">
        <f t="shared" si="275"/>
        <v>0</v>
      </c>
      <c r="K2225">
        <f t="shared" si="276"/>
        <v>-6903</v>
      </c>
      <c r="L2225">
        <f t="shared" si="277"/>
        <v>12921</v>
      </c>
      <c r="M2225">
        <f t="shared" si="278"/>
        <v>255.1</v>
      </c>
      <c r="N2225">
        <f t="shared" si="279"/>
        <v>1</v>
      </c>
    </row>
    <row r="2226" spans="1:14">
      <c r="A2226">
        <f t="shared" si="272"/>
        <v>0</v>
      </c>
      <c r="B2226">
        <f t="shared" si="273"/>
        <v>0</v>
      </c>
      <c r="C2226">
        <v>188</v>
      </c>
      <c r="D2226">
        <v>252</v>
      </c>
      <c r="E2226">
        <f t="shared" si="274"/>
        <v>-999</v>
      </c>
      <c r="F2226">
        <f>能力值计算器!G2</f>
        <v>0</v>
      </c>
      <c r="G2226">
        <f>ROUNDDOWN((能力值计算器!F4+能力值计算器!E4*2+ROUNDDOWN(C2226/4,0))*能力值计算器!C2/100+10+能力值计算器!C2,0)</f>
        <v>169</v>
      </c>
      <c r="H2226">
        <f>ROUNDDOWN(ROUNDDOWN(ROUNDDOWN(ROUNDDOWN(ROUNDDOWN((能力值计算器!F6+能力值计算器!E6*2+ROUNDDOWN(D2226/4,0))*能力值计算器!C2/100+5,0)*能力值计算器!H6,0)*能力值计算器!K6,0)*能力值计算器!L6,0)*VLOOKUP(能力值计算器!J6,能力变化对照表!A:B,2,0),0)</f>
        <v>117</v>
      </c>
      <c r="I2226">
        <f>ROUNDDOWN(ROUNDDOWN(ROUNDDOWN(ROUNDDOWN(ROUNDDOWN((能力值计算器!F8+能力值计算器!E8*2+ROUNDDOWN(E2226/4,0))*能力值计算器!C2/100+5,0)*能力值计算器!H8,0)*能力值计算器!K8,0)*能力值计算器!L8,0)*VLOOKUP(能力值计算器!J8,能力变化对照表!A:B,2,0),0)</f>
        <v>-39</v>
      </c>
      <c r="J2226">
        <f t="shared" si="275"/>
        <v>0</v>
      </c>
      <c r="K2226">
        <f t="shared" si="276"/>
        <v>-6591</v>
      </c>
      <c r="L2226">
        <f t="shared" si="277"/>
        <v>13182</v>
      </c>
      <c r="M2226">
        <f t="shared" si="278"/>
        <v>247.1</v>
      </c>
      <c r="N2226">
        <f t="shared" si="279"/>
        <v>1</v>
      </c>
    </row>
    <row r="2227" spans="1:14">
      <c r="A2227">
        <f t="shared" si="272"/>
        <v>0</v>
      </c>
      <c r="B2227">
        <f t="shared" si="273"/>
        <v>0</v>
      </c>
      <c r="C2227">
        <v>192</v>
      </c>
      <c r="D2227">
        <v>252</v>
      </c>
      <c r="E2227">
        <f t="shared" si="274"/>
        <v>-999</v>
      </c>
      <c r="F2227">
        <f>能力值计算器!G2</f>
        <v>0</v>
      </c>
      <c r="G2227">
        <f>ROUNDDOWN((能力值计算器!F4+能力值计算器!E4*2+ROUNDDOWN(C2227/4,0))*能力值计算器!C2/100+10+能力值计算器!C2,0)</f>
        <v>169</v>
      </c>
      <c r="H2227">
        <f>ROUNDDOWN(ROUNDDOWN(ROUNDDOWN(ROUNDDOWN(ROUNDDOWN((能力值计算器!F6+能力值计算器!E6*2+ROUNDDOWN(D2227/4,0))*能力值计算器!C2/100+5,0)*能力值计算器!H6,0)*能力值计算器!K6,0)*能力值计算器!L6,0)*VLOOKUP(能力值计算器!J6,能力变化对照表!A:B,2,0),0)</f>
        <v>117</v>
      </c>
      <c r="I2227">
        <f>ROUNDDOWN(ROUNDDOWN(ROUNDDOWN(ROUNDDOWN(ROUNDDOWN((能力值计算器!F8+能力值计算器!E8*2+ROUNDDOWN(E2227/4,0))*能力值计算器!C2/100+5,0)*能力值计算器!H8,0)*能力值计算器!K8,0)*能力值计算器!L8,0)*VLOOKUP(能力值计算器!J8,能力变化对照表!A:B,2,0),0)</f>
        <v>-39</v>
      </c>
      <c r="J2227">
        <f t="shared" si="275"/>
        <v>0</v>
      </c>
      <c r="K2227">
        <f t="shared" si="276"/>
        <v>-6591</v>
      </c>
      <c r="L2227">
        <f t="shared" si="277"/>
        <v>13182</v>
      </c>
      <c r="M2227">
        <f t="shared" si="278"/>
        <v>247.1</v>
      </c>
      <c r="N2227">
        <f t="shared" si="279"/>
        <v>1</v>
      </c>
    </row>
    <row r="2228" spans="1:14">
      <c r="A2228">
        <f t="shared" si="272"/>
        <v>0</v>
      </c>
      <c r="B2228">
        <f t="shared" si="273"/>
        <v>0</v>
      </c>
      <c r="C2228">
        <v>212</v>
      </c>
      <c r="D2228">
        <v>236</v>
      </c>
      <c r="E2228">
        <f t="shared" si="274"/>
        <v>-999</v>
      </c>
      <c r="F2228">
        <f>能力值计算器!G2</f>
        <v>0</v>
      </c>
      <c r="G2228">
        <f>ROUNDDOWN((能力值计算器!F4+能力值计算器!E4*2+ROUNDDOWN(C2228/4,0))*能力值计算器!C2/100+10+能力值计算器!C2,0)</f>
        <v>172</v>
      </c>
      <c r="H2228">
        <f>ROUNDDOWN(ROUNDDOWN(ROUNDDOWN(ROUNDDOWN(ROUNDDOWN((能力值计算器!F6+能力值计算器!E6*2+ROUNDDOWN(D2228/4,0))*能力值计算器!C2/100+5,0)*能力值计算器!H6,0)*能力值计算器!K6,0)*能力值计算器!L6,0)*VLOOKUP(能力值计算器!J6,能力变化对照表!A:B,2,0),0)</f>
        <v>115</v>
      </c>
      <c r="I2228">
        <f>ROUNDDOWN(ROUNDDOWN(ROUNDDOWN(ROUNDDOWN(ROUNDDOWN((能力值计算器!F8+能力值计算器!E8*2+ROUNDDOWN(E2228/4,0))*能力值计算器!C2/100+5,0)*能力值计算器!H8,0)*能力值计算器!K8,0)*能力值计算器!L8,0)*VLOOKUP(能力值计算器!J8,能力变化对照表!A:B,2,0),0)</f>
        <v>-39</v>
      </c>
      <c r="J2228">
        <f t="shared" si="275"/>
        <v>0</v>
      </c>
      <c r="K2228">
        <f t="shared" si="276"/>
        <v>-6708</v>
      </c>
      <c r="L2228">
        <f t="shared" si="277"/>
        <v>13072</v>
      </c>
      <c r="M2228">
        <f t="shared" si="278"/>
        <v>250.1</v>
      </c>
      <c r="N2228">
        <f t="shared" si="279"/>
        <v>1</v>
      </c>
    </row>
    <row r="2229" spans="1:14">
      <c r="A2229">
        <f t="shared" si="272"/>
        <v>0</v>
      </c>
      <c r="B2229">
        <f t="shared" si="273"/>
        <v>0</v>
      </c>
      <c r="C2229">
        <v>212</v>
      </c>
      <c r="D2229">
        <v>240</v>
      </c>
      <c r="E2229">
        <f t="shared" si="274"/>
        <v>-999</v>
      </c>
      <c r="F2229">
        <f>能力值计算器!G2</f>
        <v>0</v>
      </c>
      <c r="G2229">
        <f>ROUNDDOWN((能力值计算器!F4+能力值计算器!E4*2+ROUNDDOWN(C2229/4,0))*能力值计算器!C2/100+10+能力值计算器!C2,0)</f>
        <v>172</v>
      </c>
      <c r="H2229">
        <f>ROUNDDOWN(ROUNDDOWN(ROUNDDOWN(ROUNDDOWN(ROUNDDOWN((能力值计算器!F6+能力值计算器!E6*2+ROUNDDOWN(D2229/4,0))*能力值计算器!C2/100+5,0)*能力值计算器!H6,0)*能力值计算器!K6,0)*能力值计算器!L6,0)*VLOOKUP(能力值计算器!J6,能力变化对照表!A:B,2,0),0)</f>
        <v>115</v>
      </c>
      <c r="I2229">
        <f>ROUNDDOWN(ROUNDDOWN(ROUNDDOWN(ROUNDDOWN(ROUNDDOWN((能力值计算器!F8+能力值计算器!E8*2+ROUNDDOWN(E2229/4,0))*能力值计算器!C2/100+5,0)*能力值计算器!H8,0)*能力值计算器!K8,0)*能力值计算器!L8,0)*VLOOKUP(能力值计算器!J8,能力变化对照表!A:B,2,0),0)</f>
        <v>-39</v>
      </c>
      <c r="J2229">
        <f t="shared" si="275"/>
        <v>0</v>
      </c>
      <c r="K2229">
        <f t="shared" si="276"/>
        <v>-6708</v>
      </c>
      <c r="L2229">
        <f t="shared" si="277"/>
        <v>13072</v>
      </c>
      <c r="M2229">
        <f t="shared" si="278"/>
        <v>250.1</v>
      </c>
      <c r="N2229">
        <f t="shared" si="279"/>
        <v>1</v>
      </c>
    </row>
    <row r="2230" spans="1:14">
      <c r="A2230">
        <f t="shared" si="272"/>
        <v>0</v>
      </c>
      <c r="B2230">
        <f t="shared" si="273"/>
        <v>0</v>
      </c>
      <c r="C2230">
        <v>216</v>
      </c>
      <c r="D2230">
        <v>236</v>
      </c>
      <c r="E2230">
        <f t="shared" si="274"/>
        <v>-999</v>
      </c>
      <c r="F2230">
        <f>能力值计算器!G2</f>
        <v>0</v>
      </c>
      <c r="G2230">
        <f>ROUNDDOWN((能力值计算器!F4+能力值计算器!E4*2+ROUNDDOWN(C2230/4,0))*能力值计算器!C2/100+10+能力值计算器!C2,0)</f>
        <v>172</v>
      </c>
      <c r="H2230">
        <f>ROUNDDOWN(ROUNDDOWN(ROUNDDOWN(ROUNDDOWN(ROUNDDOWN((能力值计算器!F6+能力值计算器!E6*2+ROUNDDOWN(D2230/4,0))*能力值计算器!C2/100+5,0)*能力值计算器!H6,0)*能力值计算器!K6,0)*能力值计算器!L6,0)*VLOOKUP(能力值计算器!J6,能力变化对照表!A:B,2,0),0)</f>
        <v>115</v>
      </c>
      <c r="I2230">
        <f>ROUNDDOWN(ROUNDDOWN(ROUNDDOWN(ROUNDDOWN(ROUNDDOWN((能力值计算器!F8+能力值计算器!E8*2+ROUNDDOWN(E2230/4,0))*能力值计算器!C2/100+5,0)*能力值计算器!H8,0)*能力值计算器!K8,0)*能力值计算器!L8,0)*VLOOKUP(能力值计算器!J8,能力变化对照表!A:B,2,0),0)</f>
        <v>-39</v>
      </c>
      <c r="J2230">
        <f t="shared" si="275"/>
        <v>0</v>
      </c>
      <c r="K2230">
        <f t="shared" si="276"/>
        <v>-6708</v>
      </c>
      <c r="L2230">
        <f t="shared" si="277"/>
        <v>13072</v>
      </c>
      <c r="M2230">
        <f t="shared" si="278"/>
        <v>250.1</v>
      </c>
      <c r="N2230">
        <f t="shared" si="279"/>
        <v>1</v>
      </c>
    </row>
    <row r="2231" spans="1:14">
      <c r="A2231">
        <f t="shared" si="272"/>
        <v>0</v>
      </c>
      <c r="B2231">
        <f t="shared" si="273"/>
        <v>0</v>
      </c>
      <c r="C2231">
        <v>216</v>
      </c>
      <c r="D2231">
        <v>240</v>
      </c>
      <c r="E2231">
        <f t="shared" si="274"/>
        <v>-999</v>
      </c>
      <c r="F2231">
        <f>能力值计算器!G2</f>
        <v>0</v>
      </c>
      <c r="G2231">
        <f>ROUNDDOWN((能力值计算器!F4+能力值计算器!E4*2+ROUNDDOWN(C2231/4,0))*能力值计算器!C2/100+10+能力值计算器!C2,0)</f>
        <v>172</v>
      </c>
      <c r="H2231">
        <f>ROUNDDOWN(ROUNDDOWN(ROUNDDOWN(ROUNDDOWN(ROUNDDOWN((能力值计算器!F6+能力值计算器!E6*2+ROUNDDOWN(D2231/4,0))*能力值计算器!C2/100+5,0)*能力值计算器!H6,0)*能力值计算器!K6,0)*能力值计算器!L6,0)*VLOOKUP(能力值计算器!J6,能力变化对照表!A:B,2,0),0)</f>
        <v>115</v>
      </c>
      <c r="I2231">
        <f>ROUNDDOWN(ROUNDDOWN(ROUNDDOWN(ROUNDDOWN(ROUNDDOWN((能力值计算器!F8+能力值计算器!E8*2+ROUNDDOWN(E2231/4,0))*能力值计算器!C2/100+5,0)*能力值计算器!H8,0)*能力值计算器!K8,0)*能力值计算器!L8,0)*VLOOKUP(能力值计算器!J8,能力变化对照表!A:B,2,0),0)</f>
        <v>-39</v>
      </c>
      <c r="J2231">
        <f t="shared" si="275"/>
        <v>0</v>
      </c>
      <c r="K2231">
        <f t="shared" si="276"/>
        <v>-6708</v>
      </c>
      <c r="L2231">
        <f t="shared" si="277"/>
        <v>13072</v>
      </c>
      <c r="M2231">
        <f t="shared" si="278"/>
        <v>250.1</v>
      </c>
      <c r="N2231">
        <f t="shared" si="279"/>
        <v>1</v>
      </c>
    </row>
    <row r="2232" spans="1:14">
      <c r="A2232">
        <f t="shared" si="272"/>
        <v>0</v>
      </c>
      <c r="B2232">
        <f t="shared" si="273"/>
        <v>0</v>
      </c>
      <c r="C2232">
        <v>236</v>
      </c>
      <c r="D2232">
        <v>220</v>
      </c>
      <c r="E2232">
        <f t="shared" si="274"/>
        <v>-999</v>
      </c>
      <c r="F2232">
        <f>能力值计算器!G2</f>
        <v>0</v>
      </c>
      <c r="G2232">
        <f>ROUNDDOWN((能力值计算器!F4+能力值计算器!E4*2+ROUNDDOWN(C2232/4,0))*能力值计算器!C2/100+10+能力值计算器!C2,0)</f>
        <v>175</v>
      </c>
      <c r="H2232">
        <f>ROUNDDOWN(ROUNDDOWN(ROUNDDOWN(ROUNDDOWN(ROUNDDOWN((能力值计算器!F6+能力值计算器!E6*2+ROUNDDOWN(D2232/4,0))*能力值计算器!C2/100+5,0)*能力值计算器!H6,0)*能力值计算器!K6,0)*能力值计算器!L6,0)*VLOOKUP(能力值计算器!J6,能力变化对照表!A:B,2,0),0)</f>
        <v>113</v>
      </c>
      <c r="I2232">
        <f>ROUNDDOWN(ROUNDDOWN(ROUNDDOWN(ROUNDDOWN(ROUNDDOWN((能力值计算器!F8+能力值计算器!E8*2+ROUNDDOWN(E2232/4,0))*能力值计算器!C2/100+5,0)*能力值计算器!H8,0)*能力值计算器!K8,0)*能力值计算器!L8,0)*VLOOKUP(能力值计算器!J8,能力变化对照表!A:B,2,0),0)</f>
        <v>-39</v>
      </c>
      <c r="J2232">
        <f t="shared" si="275"/>
        <v>0</v>
      </c>
      <c r="K2232">
        <f t="shared" si="276"/>
        <v>-6825</v>
      </c>
      <c r="L2232">
        <f t="shared" si="277"/>
        <v>12950</v>
      </c>
      <c r="M2232">
        <f t="shared" si="278"/>
        <v>253.1</v>
      </c>
      <c r="N2232">
        <f t="shared" si="279"/>
        <v>1</v>
      </c>
    </row>
    <row r="2233" spans="1:14">
      <c r="A2233">
        <f t="shared" si="272"/>
        <v>0</v>
      </c>
      <c r="B2233">
        <f t="shared" si="273"/>
        <v>0</v>
      </c>
      <c r="C2233">
        <v>236</v>
      </c>
      <c r="D2233">
        <v>224</v>
      </c>
      <c r="E2233">
        <f t="shared" si="274"/>
        <v>-999</v>
      </c>
      <c r="F2233">
        <f>能力值计算器!G2</f>
        <v>0</v>
      </c>
      <c r="G2233">
        <f>ROUNDDOWN((能力值计算器!F4+能力值计算器!E4*2+ROUNDDOWN(C2233/4,0))*能力值计算器!C2/100+10+能力值计算器!C2,0)</f>
        <v>175</v>
      </c>
      <c r="H2233">
        <f>ROUNDDOWN(ROUNDDOWN(ROUNDDOWN(ROUNDDOWN(ROUNDDOWN((能力值计算器!F6+能力值计算器!E6*2+ROUNDDOWN(D2233/4,0))*能力值计算器!C2/100+5,0)*能力值计算器!H6,0)*能力值计算器!K6,0)*能力值计算器!L6,0)*VLOOKUP(能力值计算器!J6,能力变化对照表!A:B,2,0),0)</f>
        <v>113</v>
      </c>
      <c r="I2233">
        <f>ROUNDDOWN(ROUNDDOWN(ROUNDDOWN(ROUNDDOWN(ROUNDDOWN((能力值计算器!F8+能力值计算器!E8*2+ROUNDDOWN(E2233/4,0))*能力值计算器!C2/100+5,0)*能力值计算器!H8,0)*能力值计算器!K8,0)*能力值计算器!L8,0)*VLOOKUP(能力值计算器!J8,能力变化对照表!A:B,2,0),0)</f>
        <v>-39</v>
      </c>
      <c r="J2233">
        <f t="shared" si="275"/>
        <v>0</v>
      </c>
      <c r="K2233">
        <f t="shared" si="276"/>
        <v>-6825</v>
      </c>
      <c r="L2233">
        <f t="shared" si="277"/>
        <v>12950</v>
      </c>
      <c r="M2233">
        <f t="shared" si="278"/>
        <v>253.1</v>
      </c>
      <c r="N2233">
        <f t="shared" si="279"/>
        <v>1</v>
      </c>
    </row>
    <row r="2234" spans="1:14">
      <c r="A2234">
        <f t="shared" si="272"/>
        <v>0</v>
      </c>
      <c r="B2234">
        <f t="shared" si="273"/>
        <v>0</v>
      </c>
      <c r="C2234">
        <v>240</v>
      </c>
      <c r="D2234">
        <v>220</v>
      </c>
      <c r="E2234">
        <f t="shared" si="274"/>
        <v>-999</v>
      </c>
      <c r="F2234">
        <f>能力值计算器!G2</f>
        <v>0</v>
      </c>
      <c r="G2234">
        <f>ROUNDDOWN((能力值计算器!F4+能力值计算器!E4*2+ROUNDDOWN(C2234/4,0))*能力值计算器!C2/100+10+能力值计算器!C2,0)</f>
        <v>175</v>
      </c>
      <c r="H2234">
        <f>ROUNDDOWN(ROUNDDOWN(ROUNDDOWN(ROUNDDOWN(ROUNDDOWN((能力值计算器!F6+能力值计算器!E6*2+ROUNDDOWN(D2234/4,0))*能力值计算器!C2/100+5,0)*能力值计算器!H6,0)*能力值计算器!K6,0)*能力值计算器!L6,0)*VLOOKUP(能力值计算器!J6,能力变化对照表!A:B,2,0),0)</f>
        <v>113</v>
      </c>
      <c r="I2234">
        <f>ROUNDDOWN(ROUNDDOWN(ROUNDDOWN(ROUNDDOWN(ROUNDDOWN((能力值计算器!F8+能力值计算器!E8*2+ROUNDDOWN(E2234/4,0))*能力值计算器!C2/100+5,0)*能力值计算器!H8,0)*能力值计算器!K8,0)*能力值计算器!L8,0)*VLOOKUP(能力值计算器!J8,能力变化对照表!A:B,2,0),0)</f>
        <v>-39</v>
      </c>
      <c r="J2234">
        <f t="shared" si="275"/>
        <v>0</v>
      </c>
      <c r="K2234">
        <f t="shared" si="276"/>
        <v>-6825</v>
      </c>
      <c r="L2234">
        <f t="shared" si="277"/>
        <v>12950</v>
      </c>
      <c r="M2234">
        <f t="shared" si="278"/>
        <v>253.1</v>
      </c>
      <c r="N2234">
        <f t="shared" si="279"/>
        <v>1</v>
      </c>
    </row>
    <row r="2235" spans="1:14">
      <c r="A2235">
        <f t="shared" si="272"/>
        <v>0</v>
      </c>
      <c r="B2235">
        <f t="shared" si="273"/>
        <v>0</v>
      </c>
      <c r="C2235">
        <v>240</v>
      </c>
      <c r="D2235">
        <v>224</v>
      </c>
      <c r="E2235">
        <f t="shared" si="274"/>
        <v>-999</v>
      </c>
      <c r="F2235">
        <f>能力值计算器!G2</f>
        <v>0</v>
      </c>
      <c r="G2235">
        <f>ROUNDDOWN((能力值计算器!F4+能力值计算器!E4*2+ROUNDDOWN(C2235/4,0))*能力值计算器!C2/100+10+能力值计算器!C2,0)</f>
        <v>175</v>
      </c>
      <c r="H2235">
        <f>ROUNDDOWN(ROUNDDOWN(ROUNDDOWN(ROUNDDOWN(ROUNDDOWN((能力值计算器!F6+能力值计算器!E6*2+ROUNDDOWN(D2235/4,0))*能力值计算器!C2/100+5,0)*能力值计算器!H6,0)*能力值计算器!K6,0)*能力值计算器!L6,0)*VLOOKUP(能力值计算器!J6,能力变化对照表!A:B,2,0),0)</f>
        <v>113</v>
      </c>
      <c r="I2235">
        <f>ROUNDDOWN(ROUNDDOWN(ROUNDDOWN(ROUNDDOWN(ROUNDDOWN((能力值计算器!F8+能力值计算器!E8*2+ROUNDDOWN(E2235/4,0))*能力值计算器!C2/100+5,0)*能力值计算器!H8,0)*能力值计算器!K8,0)*能力值计算器!L8,0)*VLOOKUP(能力值计算器!J8,能力变化对照表!A:B,2,0),0)</f>
        <v>-39</v>
      </c>
      <c r="J2235">
        <f t="shared" si="275"/>
        <v>0</v>
      </c>
      <c r="K2235">
        <f t="shared" si="276"/>
        <v>-6825</v>
      </c>
      <c r="L2235">
        <f t="shared" si="277"/>
        <v>12950</v>
      </c>
      <c r="M2235">
        <f t="shared" si="278"/>
        <v>253.1</v>
      </c>
      <c r="N2235">
        <f t="shared" si="279"/>
        <v>1</v>
      </c>
    </row>
    <row r="2236" spans="1:14">
      <c r="A2236">
        <f t="shared" si="272"/>
        <v>0</v>
      </c>
      <c r="B2236">
        <f t="shared" si="273"/>
        <v>0</v>
      </c>
      <c r="C2236">
        <v>196</v>
      </c>
      <c r="D2236">
        <v>244</v>
      </c>
      <c r="E2236">
        <f t="shared" si="274"/>
        <v>-999</v>
      </c>
      <c r="F2236">
        <f>能力值计算器!G2</f>
        <v>0</v>
      </c>
      <c r="G2236">
        <f>ROUNDDOWN((能力值计算器!F4+能力值计算器!E4*2+ROUNDDOWN(C2236/4,0))*能力值计算器!C2/100+10+能力值计算器!C2,0)</f>
        <v>170</v>
      </c>
      <c r="H2236">
        <f>ROUNDDOWN(ROUNDDOWN(ROUNDDOWN(ROUNDDOWN(ROUNDDOWN((能力值计算器!F6+能力值计算器!E6*2+ROUNDDOWN(D2236/4,0))*能力值计算器!C2/100+5,0)*能力值计算器!H6,0)*能力值计算器!K6,0)*能力值计算器!L6,0)*VLOOKUP(能力值计算器!J6,能力变化对照表!A:B,2,0),0)</f>
        <v>116</v>
      </c>
      <c r="I2236">
        <f>ROUNDDOWN(ROUNDDOWN(ROUNDDOWN(ROUNDDOWN(ROUNDDOWN((能力值计算器!F8+能力值计算器!E8*2+ROUNDDOWN(E2236/4,0))*能力值计算器!C2/100+5,0)*能力值计算器!H8,0)*能力值计算器!K8,0)*能力值计算器!L8,0)*VLOOKUP(能力值计算器!J8,能力变化对照表!A:B,2,0),0)</f>
        <v>-39</v>
      </c>
      <c r="J2236">
        <f t="shared" si="275"/>
        <v>0</v>
      </c>
      <c r="K2236">
        <f t="shared" si="276"/>
        <v>-6630</v>
      </c>
      <c r="L2236">
        <f t="shared" si="277"/>
        <v>13090</v>
      </c>
      <c r="M2236">
        <f t="shared" si="278"/>
        <v>248.1</v>
      </c>
      <c r="N2236">
        <f t="shared" si="279"/>
        <v>1</v>
      </c>
    </row>
    <row r="2237" spans="1:14">
      <c r="A2237">
        <f t="shared" si="272"/>
        <v>0</v>
      </c>
      <c r="B2237">
        <f t="shared" si="273"/>
        <v>0</v>
      </c>
      <c r="C2237">
        <v>196</v>
      </c>
      <c r="D2237">
        <v>248</v>
      </c>
      <c r="E2237">
        <f t="shared" si="274"/>
        <v>-999</v>
      </c>
      <c r="F2237">
        <f>能力值计算器!G2</f>
        <v>0</v>
      </c>
      <c r="G2237">
        <f>ROUNDDOWN((能力值计算器!F4+能力值计算器!E4*2+ROUNDDOWN(C2237/4,0))*能力值计算器!C2/100+10+能力值计算器!C2,0)</f>
        <v>170</v>
      </c>
      <c r="H2237">
        <f>ROUNDDOWN(ROUNDDOWN(ROUNDDOWN(ROUNDDOWN(ROUNDDOWN((能力值计算器!F6+能力值计算器!E6*2+ROUNDDOWN(D2237/4,0))*能力值计算器!C2/100+5,0)*能力值计算器!H6,0)*能力值计算器!K6,0)*能力值计算器!L6,0)*VLOOKUP(能力值计算器!J6,能力变化对照表!A:B,2,0),0)</f>
        <v>116</v>
      </c>
      <c r="I2237">
        <f>ROUNDDOWN(ROUNDDOWN(ROUNDDOWN(ROUNDDOWN(ROUNDDOWN((能力值计算器!F8+能力值计算器!E8*2+ROUNDDOWN(E2237/4,0))*能力值计算器!C2/100+5,0)*能力值计算器!H8,0)*能力值计算器!K8,0)*能力值计算器!L8,0)*VLOOKUP(能力值计算器!J8,能力变化对照表!A:B,2,0),0)</f>
        <v>-39</v>
      </c>
      <c r="J2237">
        <f t="shared" si="275"/>
        <v>0</v>
      </c>
      <c r="K2237">
        <f t="shared" si="276"/>
        <v>-6630</v>
      </c>
      <c r="L2237">
        <f t="shared" si="277"/>
        <v>13090</v>
      </c>
      <c r="M2237">
        <f t="shared" si="278"/>
        <v>248.1</v>
      </c>
      <c r="N2237">
        <f t="shared" si="279"/>
        <v>1</v>
      </c>
    </row>
    <row r="2238" spans="1:14">
      <c r="A2238">
        <f t="shared" si="272"/>
        <v>0</v>
      </c>
      <c r="B2238">
        <f t="shared" si="273"/>
        <v>0</v>
      </c>
      <c r="C2238">
        <v>200</v>
      </c>
      <c r="D2238">
        <v>244</v>
      </c>
      <c r="E2238">
        <f t="shared" si="274"/>
        <v>-999</v>
      </c>
      <c r="F2238">
        <f>能力值计算器!G2</f>
        <v>0</v>
      </c>
      <c r="G2238">
        <f>ROUNDDOWN((能力值计算器!F4+能力值计算器!E4*2+ROUNDDOWN(C2238/4,0))*能力值计算器!C2/100+10+能力值计算器!C2,0)</f>
        <v>170</v>
      </c>
      <c r="H2238">
        <f>ROUNDDOWN(ROUNDDOWN(ROUNDDOWN(ROUNDDOWN(ROUNDDOWN((能力值计算器!F6+能力值计算器!E6*2+ROUNDDOWN(D2238/4,0))*能力值计算器!C2/100+5,0)*能力值计算器!H6,0)*能力值计算器!K6,0)*能力值计算器!L6,0)*VLOOKUP(能力值计算器!J6,能力变化对照表!A:B,2,0),0)</f>
        <v>116</v>
      </c>
      <c r="I2238">
        <f>ROUNDDOWN(ROUNDDOWN(ROUNDDOWN(ROUNDDOWN(ROUNDDOWN((能力值计算器!F8+能力值计算器!E8*2+ROUNDDOWN(E2238/4,0))*能力值计算器!C2/100+5,0)*能力值计算器!H8,0)*能力值计算器!K8,0)*能力值计算器!L8,0)*VLOOKUP(能力值计算器!J8,能力变化对照表!A:B,2,0),0)</f>
        <v>-39</v>
      </c>
      <c r="J2238">
        <f t="shared" si="275"/>
        <v>0</v>
      </c>
      <c r="K2238">
        <f t="shared" si="276"/>
        <v>-6630</v>
      </c>
      <c r="L2238">
        <f t="shared" si="277"/>
        <v>13090</v>
      </c>
      <c r="M2238">
        <f t="shared" si="278"/>
        <v>248.1</v>
      </c>
      <c r="N2238">
        <f t="shared" si="279"/>
        <v>1</v>
      </c>
    </row>
    <row r="2239" spans="1:14">
      <c r="A2239">
        <f t="shared" si="272"/>
        <v>0</v>
      </c>
      <c r="B2239">
        <f t="shared" si="273"/>
        <v>0</v>
      </c>
      <c r="C2239">
        <v>200</v>
      </c>
      <c r="D2239">
        <v>248</v>
      </c>
      <c r="E2239">
        <f t="shared" si="274"/>
        <v>-999</v>
      </c>
      <c r="F2239">
        <f>能力值计算器!G2</f>
        <v>0</v>
      </c>
      <c r="G2239">
        <f>ROUNDDOWN((能力值计算器!F4+能力值计算器!E4*2+ROUNDDOWN(C2239/4,0))*能力值计算器!C2/100+10+能力值计算器!C2,0)</f>
        <v>170</v>
      </c>
      <c r="H2239">
        <f>ROUNDDOWN(ROUNDDOWN(ROUNDDOWN(ROUNDDOWN(ROUNDDOWN((能力值计算器!F6+能力值计算器!E6*2+ROUNDDOWN(D2239/4,0))*能力值计算器!C2/100+5,0)*能力值计算器!H6,0)*能力值计算器!K6,0)*能力值计算器!L6,0)*VLOOKUP(能力值计算器!J6,能力变化对照表!A:B,2,0),0)</f>
        <v>116</v>
      </c>
      <c r="I2239">
        <f>ROUNDDOWN(ROUNDDOWN(ROUNDDOWN(ROUNDDOWN(ROUNDDOWN((能力值计算器!F8+能力值计算器!E8*2+ROUNDDOWN(E2239/4,0))*能力值计算器!C2/100+5,0)*能力值计算器!H8,0)*能力值计算器!K8,0)*能力值计算器!L8,0)*VLOOKUP(能力值计算器!J8,能力变化对照表!A:B,2,0),0)</f>
        <v>-39</v>
      </c>
      <c r="J2239">
        <f t="shared" si="275"/>
        <v>0</v>
      </c>
      <c r="K2239">
        <f t="shared" si="276"/>
        <v>-6630</v>
      </c>
      <c r="L2239">
        <f t="shared" si="277"/>
        <v>13090</v>
      </c>
      <c r="M2239">
        <f t="shared" si="278"/>
        <v>248.1</v>
      </c>
      <c r="N2239">
        <f t="shared" si="279"/>
        <v>1</v>
      </c>
    </row>
    <row r="2240" spans="1:14">
      <c r="A2240">
        <f t="shared" si="272"/>
        <v>0</v>
      </c>
      <c r="B2240">
        <f t="shared" si="273"/>
        <v>0</v>
      </c>
      <c r="C2240">
        <v>220</v>
      </c>
      <c r="D2240">
        <v>228</v>
      </c>
      <c r="E2240">
        <f t="shared" si="274"/>
        <v>-999</v>
      </c>
      <c r="F2240">
        <f>能力值计算器!G2</f>
        <v>0</v>
      </c>
      <c r="G2240">
        <f>ROUNDDOWN((能力值计算器!F4+能力值计算器!E4*2+ROUNDDOWN(C2240/4,0))*能力值计算器!C2/100+10+能力值计算器!C2,0)</f>
        <v>173</v>
      </c>
      <c r="H2240">
        <f>ROUNDDOWN(ROUNDDOWN(ROUNDDOWN(ROUNDDOWN(ROUNDDOWN((能力值计算器!F6+能力值计算器!E6*2+ROUNDDOWN(D2240/4,0))*能力值计算器!C2/100+5,0)*能力值计算器!H6,0)*能力值计算器!K6,0)*能力值计算器!L6,0)*VLOOKUP(能力值计算器!J6,能力变化对照表!A:B,2,0),0)</f>
        <v>114</v>
      </c>
      <c r="I2240">
        <f>ROUNDDOWN(ROUNDDOWN(ROUNDDOWN(ROUNDDOWN(ROUNDDOWN((能力值计算器!F8+能力值计算器!E8*2+ROUNDDOWN(E2240/4,0))*能力值计算器!C2/100+5,0)*能力值计算器!H8,0)*能力值计算器!K8,0)*能力值计算器!L8,0)*VLOOKUP(能力值计算器!J8,能力变化对照表!A:B,2,0),0)</f>
        <v>-39</v>
      </c>
      <c r="J2240">
        <f t="shared" si="275"/>
        <v>0</v>
      </c>
      <c r="K2240">
        <f t="shared" si="276"/>
        <v>-6747</v>
      </c>
      <c r="L2240">
        <f t="shared" si="277"/>
        <v>12975</v>
      </c>
      <c r="M2240">
        <f t="shared" si="278"/>
        <v>251.1</v>
      </c>
      <c r="N2240">
        <f t="shared" si="279"/>
        <v>1</v>
      </c>
    </row>
    <row r="2241" spans="1:14">
      <c r="A2241">
        <f t="shared" si="272"/>
        <v>0</v>
      </c>
      <c r="B2241">
        <f t="shared" si="273"/>
        <v>0</v>
      </c>
      <c r="C2241">
        <v>220</v>
      </c>
      <c r="D2241">
        <v>232</v>
      </c>
      <c r="E2241">
        <f t="shared" si="274"/>
        <v>-999</v>
      </c>
      <c r="F2241">
        <f>能力值计算器!G2</f>
        <v>0</v>
      </c>
      <c r="G2241">
        <f>ROUNDDOWN((能力值计算器!F4+能力值计算器!E4*2+ROUNDDOWN(C2241/4,0))*能力值计算器!C2/100+10+能力值计算器!C2,0)</f>
        <v>173</v>
      </c>
      <c r="H2241">
        <f>ROUNDDOWN(ROUNDDOWN(ROUNDDOWN(ROUNDDOWN(ROUNDDOWN((能力值计算器!F6+能力值计算器!E6*2+ROUNDDOWN(D2241/4,0))*能力值计算器!C2/100+5,0)*能力值计算器!H6,0)*能力值计算器!K6,0)*能力值计算器!L6,0)*VLOOKUP(能力值计算器!J6,能力变化对照表!A:B,2,0),0)</f>
        <v>114</v>
      </c>
      <c r="I2241">
        <f>ROUNDDOWN(ROUNDDOWN(ROUNDDOWN(ROUNDDOWN(ROUNDDOWN((能力值计算器!F8+能力值计算器!E8*2+ROUNDDOWN(E2241/4,0))*能力值计算器!C2/100+5,0)*能力值计算器!H8,0)*能力值计算器!K8,0)*能力值计算器!L8,0)*VLOOKUP(能力值计算器!J8,能力变化对照表!A:B,2,0),0)</f>
        <v>-39</v>
      </c>
      <c r="J2241">
        <f t="shared" si="275"/>
        <v>0</v>
      </c>
      <c r="K2241">
        <f t="shared" si="276"/>
        <v>-6747</v>
      </c>
      <c r="L2241">
        <f t="shared" si="277"/>
        <v>12975</v>
      </c>
      <c r="M2241">
        <f t="shared" si="278"/>
        <v>251.1</v>
      </c>
      <c r="N2241">
        <f t="shared" si="279"/>
        <v>1</v>
      </c>
    </row>
    <row r="2242" spans="1:14">
      <c r="A2242">
        <f t="shared" ref="A2242:A2305" si="280">IF(N2242=1,0,L2242+1/M2242)</f>
        <v>0</v>
      </c>
      <c r="B2242">
        <f t="shared" ref="B2242:B2305" si="281">IF(A2242=MAX(A:A),1,0)</f>
        <v>0</v>
      </c>
      <c r="C2242">
        <v>224</v>
      </c>
      <c r="D2242">
        <v>228</v>
      </c>
      <c r="E2242">
        <f t="shared" ref="E2242:E2305" si="282">IF(F2242-D2242-C2242&gt;253,-999,IF(F2242-D2242-C2242&lt;0,-999,F2242-D2242-C2242))</f>
        <v>-999</v>
      </c>
      <c r="F2242">
        <f>能力值计算器!G2</f>
        <v>0</v>
      </c>
      <c r="G2242">
        <f>ROUNDDOWN((能力值计算器!F4+能力值计算器!E4*2+ROUNDDOWN(C2242/4,0))*能力值计算器!C2/100+10+能力值计算器!C2,0)</f>
        <v>173</v>
      </c>
      <c r="H2242">
        <f>ROUNDDOWN(ROUNDDOWN(ROUNDDOWN(ROUNDDOWN(ROUNDDOWN((能力值计算器!F6+能力值计算器!E6*2+ROUNDDOWN(D2242/4,0))*能力值计算器!C2/100+5,0)*能力值计算器!H6,0)*能力值计算器!K6,0)*能力值计算器!L6,0)*VLOOKUP(能力值计算器!J6,能力变化对照表!A:B,2,0),0)</f>
        <v>114</v>
      </c>
      <c r="I2242">
        <f>ROUNDDOWN(ROUNDDOWN(ROUNDDOWN(ROUNDDOWN(ROUNDDOWN((能力值计算器!F8+能力值计算器!E8*2+ROUNDDOWN(E2242/4,0))*能力值计算器!C2/100+5,0)*能力值计算器!H8,0)*能力值计算器!K8,0)*能力值计算器!L8,0)*VLOOKUP(能力值计算器!J8,能力变化对照表!A:B,2,0),0)</f>
        <v>-39</v>
      </c>
      <c r="J2242">
        <f t="shared" ref="J2242:J2305" si="283">IF(E2242&lt;0,0,G2242*H2242)</f>
        <v>0</v>
      </c>
      <c r="K2242">
        <f t="shared" ref="K2242:K2305" si="284">G2242*I2242</f>
        <v>-6747</v>
      </c>
      <c r="L2242">
        <f t="shared" ref="L2242:L2305" si="285">(H2242+I2242)*G2242</f>
        <v>12975</v>
      </c>
      <c r="M2242">
        <f t="shared" ref="M2242:M2305" si="286">IF(H2242+I2242-G2242&lt;0,G2242-H2242-I2242,H2242+I2242-G2242)+IF(H2242-I2242&lt;0,I2242-H2242,H2242-I2242)+0.1</f>
        <v>251.1</v>
      </c>
      <c r="N2242">
        <f t="shared" ref="N2242:N2305" si="287">IF(E2242&lt;0,1,0)</f>
        <v>1</v>
      </c>
    </row>
    <row r="2243" spans="1:14">
      <c r="A2243">
        <f t="shared" si="280"/>
        <v>0</v>
      </c>
      <c r="B2243">
        <f t="shared" si="281"/>
        <v>0</v>
      </c>
      <c r="C2243">
        <v>224</v>
      </c>
      <c r="D2243">
        <v>232</v>
      </c>
      <c r="E2243">
        <f t="shared" si="282"/>
        <v>-999</v>
      </c>
      <c r="F2243">
        <f>能力值计算器!G2</f>
        <v>0</v>
      </c>
      <c r="G2243">
        <f>ROUNDDOWN((能力值计算器!F4+能力值计算器!E4*2+ROUNDDOWN(C2243/4,0))*能力值计算器!C2/100+10+能力值计算器!C2,0)</f>
        <v>173</v>
      </c>
      <c r="H2243">
        <f>ROUNDDOWN(ROUNDDOWN(ROUNDDOWN(ROUNDDOWN(ROUNDDOWN((能力值计算器!F6+能力值计算器!E6*2+ROUNDDOWN(D2243/4,0))*能力值计算器!C2/100+5,0)*能力值计算器!H6,0)*能力值计算器!K6,0)*能力值计算器!L6,0)*VLOOKUP(能力值计算器!J6,能力变化对照表!A:B,2,0),0)</f>
        <v>114</v>
      </c>
      <c r="I2243">
        <f>ROUNDDOWN(ROUNDDOWN(ROUNDDOWN(ROUNDDOWN(ROUNDDOWN((能力值计算器!F8+能力值计算器!E8*2+ROUNDDOWN(E2243/4,0))*能力值计算器!C2/100+5,0)*能力值计算器!H8,0)*能力值计算器!K8,0)*能力值计算器!L8,0)*VLOOKUP(能力值计算器!J8,能力变化对照表!A:B,2,0),0)</f>
        <v>-39</v>
      </c>
      <c r="J2243">
        <f t="shared" si="283"/>
        <v>0</v>
      </c>
      <c r="K2243">
        <f t="shared" si="284"/>
        <v>-6747</v>
      </c>
      <c r="L2243">
        <f t="shared" si="285"/>
        <v>12975</v>
      </c>
      <c r="M2243">
        <f t="shared" si="286"/>
        <v>251.1</v>
      </c>
      <c r="N2243">
        <f t="shared" si="287"/>
        <v>1</v>
      </c>
    </row>
    <row r="2244" spans="1:14">
      <c r="A2244">
        <f t="shared" si="280"/>
        <v>0</v>
      </c>
      <c r="B2244">
        <f t="shared" si="281"/>
        <v>0</v>
      </c>
      <c r="C2244">
        <v>244</v>
      </c>
      <c r="D2244">
        <v>212</v>
      </c>
      <c r="E2244">
        <f t="shared" si="282"/>
        <v>-999</v>
      </c>
      <c r="F2244">
        <f>能力值计算器!G2</f>
        <v>0</v>
      </c>
      <c r="G2244">
        <f>ROUNDDOWN((能力值计算器!F4+能力值计算器!E4*2+ROUNDDOWN(C2244/4,0))*能力值计算器!C2/100+10+能力值计算器!C2,0)</f>
        <v>176</v>
      </c>
      <c r="H2244">
        <f>ROUNDDOWN(ROUNDDOWN(ROUNDDOWN(ROUNDDOWN(ROUNDDOWN((能力值计算器!F6+能力值计算器!E6*2+ROUNDDOWN(D2244/4,0))*能力值计算器!C2/100+5,0)*能力值计算器!H6,0)*能力值计算器!K6,0)*能力值计算器!L6,0)*VLOOKUP(能力值计算器!J6,能力变化对照表!A:B,2,0),0)</f>
        <v>112</v>
      </c>
      <c r="I2244">
        <f>ROUNDDOWN(ROUNDDOWN(ROUNDDOWN(ROUNDDOWN(ROUNDDOWN((能力值计算器!F8+能力值计算器!E8*2+ROUNDDOWN(E2244/4,0))*能力值计算器!C2/100+5,0)*能力值计算器!H8,0)*能力值计算器!K8,0)*能力值计算器!L8,0)*VLOOKUP(能力值计算器!J8,能力变化对照表!A:B,2,0),0)</f>
        <v>-39</v>
      </c>
      <c r="J2244">
        <f t="shared" si="283"/>
        <v>0</v>
      </c>
      <c r="K2244">
        <f t="shared" si="284"/>
        <v>-6864</v>
      </c>
      <c r="L2244">
        <f t="shared" si="285"/>
        <v>12848</v>
      </c>
      <c r="M2244">
        <f t="shared" si="286"/>
        <v>254.1</v>
      </c>
      <c r="N2244">
        <f t="shared" si="287"/>
        <v>1</v>
      </c>
    </row>
    <row r="2245" spans="1:14">
      <c r="A2245">
        <f t="shared" si="280"/>
        <v>0</v>
      </c>
      <c r="B2245">
        <f t="shared" si="281"/>
        <v>0</v>
      </c>
      <c r="C2245">
        <v>244</v>
      </c>
      <c r="D2245">
        <v>216</v>
      </c>
      <c r="E2245">
        <f t="shared" si="282"/>
        <v>-999</v>
      </c>
      <c r="F2245">
        <f>能力值计算器!G2</f>
        <v>0</v>
      </c>
      <c r="G2245">
        <f>ROUNDDOWN((能力值计算器!F4+能力值计算器!E4*2+ROUNDDOWN(C2245/4,0))*能力值计算器!C2/100+10+能力值计算器!C2,0)</f>
        <v>176</v>
      </c>
      <c r="H2245">
        <f>ROUNDDOWN(ROUNDDOWN(ROUNDDOWN(ROUNDDOWN(ROUNDDOWN((能力值计算器!F6+能力值计算器!E6*2+ROUNDDOWN(D2245/4,0))*能力值计算器!C2/100+5,0)*能力值计算器!H6,0)*能力值计算器!K6,0)*能力值计算器!L6,0)*VLOOKUP(能力值计算器!J6,能力变化对照表!A:B,2,0),0)</f>
        <v>112</v>
      </c>
      <c r="I2245">
        <f>ROUNDDOWN(ROUNDDOWN(ROUNDDOWN(ROUNDDOWN(ROUNDDOWN((能力值计算器!F8+能力值计算器!E8*2+ROUNDDOWN(E2245/4,0))*能力值计算器!C2/100+5,0)*能力值计算器!H8,0)*能力值计算器!K8,0)*能力值计算器!L8,0)*VLOOKUP(能力值计算器!J8,能力变化对照表!A:B,2,0),0)</f>
        <v>-39</v>
      </c>
      <c r="J2245">
        <f t="shared" si="283"/>
        <v>0</v>
      </c>
      <c r="K2245">
        <f t="shared" si="284"/>
        <v>-6864</v>
      </c>
      <c r="L2245">
        <f t="shared" si="285"/>
        <v>12848</v>
      </c>
      <c r="M2245">
        <f t="shared" si="286"/>
        <v>254.1</v>
      </c>
      <c r="N2245">
        <f t="shared" si="287"/>
        <v>1</v>
      </c>
    </row>
    <row r="2246" spans="1:14">
      <c r="A2246">
        <f t="shared" si="280"/>
        <v>0</v>
      </c>
      <c r="B2246">
        <f t="shared" si="281"/>
        <v>0</v>
      </c>
      <c r="C2246">
        <v>248</v>
      </c>
      <c r="D2246">
        <v>212</v>
      </c>
      <c r="E2246">
        <f t="shared" si="282"/>
        <v>-999</v>
      </c>
      <c r="F2246">
        <f>能力值计算器!G2</f>
        <v>0</v>
      </c>
      <c r="G2246">
        <f>ROUNDDOWN((能力值计算器!F4+能力值计算器!E4*2+ROUNDDOWN(C2246/4,0))*能力值计算器!C2/100+10+能力值计算器!C2,0)</f>
        <v>176</v>
      </c>
      <c r="H2246">
        <f>ROUNDDOWN(ROUNDDOWN(ROUNDDOWN(ROUNDDOWN(ROUNDDOWN((能力值计算器!F6+能力值计算器!E6*2+ROUNDDOWN(D2246/4,0))*能力值计算器!C2/100+5,0)*能力值计算器!H6,0)*能力值计算器!K6,0)*能力值计算器!L6,0)*VLOOKUP(能力值计算器!J6,能力变化对照表!A:B,2,0),0)</f>
        <v>112</v>
      </c>
      <c r="I2246">
        <f>ROUNDDOWN(ROUNDDOWN(ROUNDDOWN(ROUNDDOWN(ROUNDDOWN((能力值计算器!F8+能力值计算器!E8*2+ROUNDDOWN(E2246/4,0))*能力值计算器!C2/100+5,0)*能力值计算器!H8,0)*能力值计算器!K8,0)*能力值计算器!L8,0)*VLOOKUP(能力值计算器!J8,能力变化对照表!A:B,2,0),0)</f>
        <v>-39</v>
      </c>
      <c r="J2246">
        <f t="shared" si="283"/>
        <v>0</v>
      </c>
      <c r="K2246">
        <f t="shared" si="284"/>
        <v>-6864</v>
      </c>
      <c r="L2246">
        <f t="shared" si="285"/>
        <v>12848</v>
      </c>
      <c r="M2246">
        <f t="shared" si="286"/>
        <v>254.1</v>
      </c>
      <c r="N2246">
        <f t="shared" si="287"/>
        <v>1</v>
      </c>
    </row>
    <row r="2247" spans="1:14">
      <c r="A2247">
        <f t="shared" si="280"/>
        <v>0</v>
      </c>
      <c r="B2247">
        <f t="shared" si="281"/>
        <v>0</v>
      </c>
      <c r="C2247">
        <v>248</v>
      </c>
      <c r="D2247">
        <v>216</v>
      </c>
      <c r="E2247">
        <f t="shared" si="282"/>
        <v>-999</v>
      </c>
      <c r="F2247">
        <f>能力值计算器!G2</f>
        <v>0</v>
      </c>
      <c r="G2247">
        <f>ROUNDDOWN((能力值计算器!F4+能力值计算器!E4*2+ROUNDDOWN(C2247/4,0))*能力值计算器!C2/100+10+能力值计算器!C2,0)</f>
        <v>176</v>
      </c>
      <c r="H2247">
        <f>ROUNDDOWN(ROUNDDOWN(ROUNDDOWN(ROUNDDOWN(ROUNDDOWN((能力值计算器!F6+能力值计算器!E6*2+ROUNDDOWN(D2247/4,0))*能力值计算器!C2/100+5,0)*能力值计算器!H6,0)*能力值计算器!K6,0)*能力值计算器!L6,0)*VLOOKUP(能力值计算器!J6,能力变化对照表!A:B,2,0),0)</f>
        <v>112</v>
      </c>
      <c r="I2247">
        <f>ROUNDDOWN(ROUNDDOWN(ROUNDDOWN(ROUNDDOWN(ROUNDDOWN((能力值计算器!F8+能力值计算器!E8*2+ROUNDDOWN(E2247/4,0))*能力值计算器!C2/100+5,0)*能力值计算器!H8,0)*能力值计算器!K8,0)*能力值计算器!L8,0)*VLOOKUP(能力值计算器!J8,能力变化对照表!A:B,2,0),0)</f>
        <v>-39</v>
      </c>
      <c r="J2247">
        <f t="shared" si="283"/>
        <v>0</v>
      </c>
      <c r="K2247">
        <f t="shared" si="284"/>
        <v>-6864</v>
      </c>
      <c r="L2247">
        <f t="shared" si="285"/>
        <v>12848</v>
      </c>
      <c r="M2247">
        <f t="shared" si="286"/>
        <v>254.1</v>
      </c>
      <c r="N2247">
        <f t="shared" si="287"/>
        <v>1</v>
      </c>
    </row>
    <row r="2248" spans="1:14">
      <c r="A2248">
        <f t="shared" si="280"/>
        <v>0</v>
      </c>
      <c r="B2248">
        <f t="shared" si="281"/>
        <v>0</v>
      </c>
      <c r="C2248">
        <v>180</v>
      </c>
      <c r="D2248">
        <v>252</v>
      </c>
      <c r="E2248">
        <f t="shared" si="282"/>
        <v>-999</v>
      </c>
      <c r="F2248">
        <f>能力值计算器!G2</f>
        <v>0</v>
      </c>
      <c r="G2248">
        <f>ROUNDDOWN((能力值计算器!F4+能力值计算器!E4*2+ROUNDDOWN(C2248/4,0))*能力值计算器!C2/100+10+能力值计算器!C2,0)</f>
        <v>168</v>
      </c>
      <c r="H2248">
        <f>ROUNDDOWN(ROUNDDOWN(ROUNDDOWN(ROUNDDOWN(ROUNDDOWN((能力值计算器!F6+能力值计算器!E6*2+ROUNDDOWN(D2248/4,0))*能力值计算器!C2/100+5,0)*能力值计算器!H6,0)*能力值计算器!K6,0)*能力值计算器!L6,0)*VLOOKUP(能力值计算器!J6,能力变化对照表!A:B,2,0),0)</f>
        <v>117</v>
      </c>
      <c r="I2248">
        <f>ROUNDDOWN(ROUNDDOWN(ROUNDDOWN(ROUNDDOWN(ROUNDDOWN((能力值计算器!F8+能力值计算器!E8*2+ROUNDDOWN(E2248/4,0))*能力值计算器!C2/100+5,0)*能力值计算器!H8,0)*能力值计算器!K8,0)*能力值计算器!L8,0)*VLOOKUP(能力值计算器!J8,能力变化对照表!A:B,2,0),0)</f>
        <v>-39</v>
      </c>
      <c r="J2248">
        <f t="shared" si="283"/>
        <v>0</v>
      </c>
      <c r="K2248">
        <f t="shared" si="284"/>
        <v>-6552</v>
      </c>
      <c r="L2248">
        <f t="shared" si="285"/>
        <v>13104</v>
      </c>
      <c r="M2248">
        <f t="shared" si="286"/>
        <v>246.1</v>
      </c>
      <c r="N2248">
        <f t="shared" si="287"/>
        <v>1</v>
      </c>
    </row>
    <row r="2249" spans="1:14">
      <c r="A2249">
        <f t="shared" si="280"/>
        <v>0</v>
      </c>
      <c r="B2249">
        <f t="shared" si="281"/>
        <v>0</v>
      </c>
      <c r="C2249">
        <v>184</v>
      </c>
      <c r="D2249">
        <v>252</v>
      </c>
      <c r="E2249">
        <f t="shared" si="282"/>
        <v>-999</v>
      </c>
      <c r="F2249">
        <f>能力值计算器!G2</f>
        <v>0</v>
      </c>
      <c r="G2249">
        <f>ROUNDDOWN((能力值计算器!F4+能力值计算器!E4*2+ROUNDDOWN(C2249/4,0))*能力值计算器!C2/100+10+能力值计算器!C2,0)</f>
        <v>168</v>
      </c>
      <c r="H2249">
        <f>ROUNDDOWN(ROUNDDOWN(ROUNDDOWN(ROUNDDOWN(ROUNDDOWN((能力值计算器!F6+能力值计算器!E6*2+ROUNDDOWN(D2249/4,0))*能力值计算器!C2/100+5,0)*能力值计算器!H6,0)*能力值计算器!K6,0)*能力值计算器!L6,0)*VLOOKUP(能力值计算器!J6,能力变化对照表!A:B,2,0),0)</f>
        <v>117</v>
      </c>
      <c r="I2249">
        <f>ROUNDDOWN(ROUNDDOWN(ROUNDDOWN(ROUNDDOWN(ROUNDDOWN((能力值计算器!F8+能力值计算器!E8*2+ROUNDDOWN(E2249/4,0))*能力值计算器!C2/100+5,0)*能力值计算器!H8,0)*能力值计算器!K8,0)*能力值计算器!L8,0)*VLOOKUP(能力值计算器!J8,能力变化对照表!A:B,2,0),0)</f>
        <v>-39</v>
      </c>
      <c r="J2249">
        <f t="shared" si="283"/>
        <v>0</v>
      </c>
      <c r="K2249">
        <f t="shared" si="284"/>
        <v>-6552</v>
      </c>
      <c r="L2249">
        <f t="shared" si="285"/>
        <v>13104</v>
      </c>
      <c r="M2249">
        <f t="shared" si="286"/>
        <v>246.1</v>
      </c>
      <c r="N2249">
        <f t="shared" si="287"/>
        <v>1</v>
      </c>
    </row>
    <row r="2250" spans="1:14">
      <c r="A2250">
        <f t="shared" si="280"/>
        <v>0</v>
      </c>
      <c r="B2250">
        <f t="shared" si="281"/>
        <v>0</v>
      </c>
      <c r="C2250">
        <v>204</v>
      </c>
      <c r="D2250">
        <v>236</v>
      </c>
      <c r="E2250">
        <f t="shared" si="282"/>
        <v>-999</v>
      </c>
      <c r="F2250">
        <f>能力值计算器!G2</f>
        <v>0</v>
      </c>
      <c r="G2250">
        <f>ROUNDDOWN((能力值计算器!F4+能力值计算器!E4*2+ROUNDDOWN(C2250/4,0))*能力值计算器!C2/100+10+能力值计算器!C2,0)</f>
        <v>171</v>
      </c>
      <c r="H2250">
        <f>ROUNDDOWN(ROUNDDOWN(ROUNDDOWN(ROUNDDOWN(ROUNDDOWN((能力值计算器!F6+能力值计算器!E6*2+ROUNDDOWN(D2250/4,0))*能力值计算器!C2/100+5,0)*能力值计算器!H6,0)*能力值计算器!K6,0)*能力值计算器!L6,0)*VLOOKUP(能力值计算器!J6,能力变化对照表!A:B,2,0),0)</f>
        <v>115</v>
      </c>
      <c r="I2250">
        <f>ROUNDDOWN(ROUNDDOWN(ROUNDDOWN(ROUNDDOWN(ROUNDDOWN((能力值计算器!F8+能力值计算器!E8*2+ROUNDDOWN(E2250/4,0))*能力值计算器!C2/100+5,0)*能力值计算器!H8,0)*能力值计算器!K8,0)*能力值计算器!L8,0)*VLOOKUP(能力值计算器!J8,能力变化对照表!A:B,2,0),0)</f>
        <v>-39</v>
      </c>
      <c r="J2250">
        <f t="shared" si="283"/>
        <v>0</v>
      </c>
      <c r="K2250">
        <f t="shared" si="284"/>
        <v>-6669</v>
      </c>
      <c r="L2250">
        <f t="shared" si="285"/>
        <v>12996</v>
      </c>
      <c r="M2250">
        <f t="shared" si="286"/>
        <v>249.1</v>
      </c>
      <c r="N2250">
        <f t="shared" si="287"/>
        <v>1</v>
      </c>
    </row>
    <row r="2251" spans="1:14">
      <c r="A2251">
        <f t="shared" si="280"/>
        <v>0</v>
      </c>
      <c r="B2251">
        <f t="shared" si="281"/>
        <v>0</v>
      </c>
      <c r="C2251">
        <v>204</v>
      </c>
      <c r="D2251">
        <v>240</v>
      </c>
      <c r="E2251">
        <f t="shared" si="282"/>
        <v>-999</v>
      </c>
      <c r="F2251">
        <f>能力值计算器!G2</f>
        <v>0</v>
      </c>
      <c r="G2251">
        <f>ROUNDDOWN((能力值计算器!F4+能力值计算器!E4*2+ROUNDDOWN(C2251/4,0))*能力值计算器!C2/100+10+能力值计算器!C2,0)</f>
        <v>171</v>
      </c>
      <c r="H2251">
        <f>ROUNDDOWN(ROUNDDOWN(ROUNDDOWN(ROUNDDOWN(ROUNDDOWN((能力值计算器!F6+能力值计算器!E6*2+ROUNDDOWN(D2251/4,0))*能力值计算器!C2/100+5,0)*能力值计算器!H6,0)*能力值计算器!K6,0)*能力值计算器!L6,0)*VLOOKUP(能力值计算器!J6,能力变化对照表!A:B,2,0),0)</f>
        <v>115</v>
      </c>
      <c r="I2251">
        <f>ROUNDDOWN(ROUNDDOWN(ROUNDDOWN(ROUNDDOWN(ROUNDDOWN((能力值计算器!F8+能力值计算器!E8*2+ROUNDDOWN(E2251/4,0))*能力值计算器!C2/100+5,0)*能力值计算器!H8,0)*能力值计算器!K8,0)*能力值计算器!L8,0)*VLOOKUP(能力值计算器!J8,能力变化对照表!A:B,2,0),0)</f>
        <v>-39</v>
      </c>
      <c r="J2251">
        <f t="shared" si="283"/>
        <v>0</v>
      </c>
      <c r="K2251">
        <f t="shared" si="284"/>
        <v>-6669</v>
      </c>
      <c r="L2251">
        <f t="shared" si="285"/>
        <v>12996</v>
      </c>
      <c r="M2251">
        <f t="shared" si="286"/>
        <v>249.1</v>
      </c>
      <c r="N2251">
        <f t="shared" si="287"/>
        <v>1</v>
      </c>
    </row>
    <row r="2252" spans="1:14">
      <c r="A2252">
        <f t="shared" si="280"/>
        <v>0</v>
      </c>
      <c r="B2252">
        <f t="shared" si="281"/>
        <v>0</v>
      </c>
      <c r="C2252">
        <v>208</v>
      </c>
      <c r="D2252">
        <v>236</v>
      </c>
      <c r="E2252">
        <f t="shared" si="282"/>
        <v>-999</v>
      </c>
      <c r="F2252">
        <f>能力值计算器!G2</f>
        <v>0</v>
      </c>
      <c r="G2252">
        <f>ROUNDDOWN((能力值计算器!F4+能力值计算器!E4*2+ROUNDDOWN(C2252/4,0))*能力值计算器!C2/100+10+能力值计算器!C2,0)</f>
        <v>171</v>
      </c>
      <c r="H2252">
        <f>ROUNDDOWN(ROUNDDOWN(ROUNDDOWN(ROUNDDOWN(ROUNDDOWN((能力值计算器!F6+能力值计算器!E6*2+ROUNDDOWN(D2252/4,0))*能力值计算器!C2/100+5,0)*能力值计算器!H6,0)*能力值计算器!K6,0)*能力值计算器!L6,0)*VLOOKUP(能力值计算器!J6,能力变化对照表!A:B,2,0),0)</f>
        <v>115</v>
      </c>
      <c r="I2252">
        <f>ROUNDDOWN(ROUNDDOWN(ROUNDDOWN(ROUNDDOWN(ROUNDDOWN((能力值计算器!F8+能力值计算器!E8*2+ROUNDDOWN(E2252/4,0))*能力值计算器!C2/100+5,0)*能力值计算器!H8,0)*能力值计算器!K8,0)*能力值计算器!L8,0)*VLOOKUP(能力值计算器!J8,能力变化对照表!A:B,2,0),0)</f>
        <v>-39</v>
      </c>
      <c r="J2252">
        <f t="shared" si="283"/>
        <v>0</v>
      </c>
      <c r="K2252">
        <f t="shared" si="284"/>
        <v>-6669</v>
      </c>
      <c r="L2252">
        <f t="shared" si="285"/>
        <v>12996</v>
      </c>
      <c r="M2252">
        <f t="shared" si="286"/>
        <v>249.1</v>
      </c>
      <c r="N2252">
        <f t="shared" si="287"/>
        <v>1</v>
      </c>
    </row>
    <row r="2253" spans="1:14">
      <c r="A2253">
        <f t="shared" si="280"/>
        <v>0</v>
      </c>
      <c r="B2253">
        <f t="shared" si="281"/>
        <v>0</v>
      </c>
      <c r="C2253">
        <v>208</v>
      </c>
      <c r="D2253">
        <v>240</v>
      </c>
      <c r="E2253">
        <f t="shared" si="282"/>
        <v>-999</v>
      </c>
      <c r="F2253">
        <f>能力值计算器!G2</f>
        <v>0</v>
      </c>
      <c r="G2253">
        <f>ROUNDDOWN((能力值计算器!F4+能力值计算器!E4*2+ROUNDDOWN(C2253/4,0))*能力值计算器!C2/100+10+能力值计算器!C2,0)</f>
        <v>171</v>
      </c>
      <c r="H2253">
        <f>ROUNDDOWN(ROUNDDOWN(ROUNDDOWN(ROUNDDOWN(ROUNDDOWN((能力值计算器!F6+能力值计算器!E6*2+ROUNDDOWN(D2253/4,0))*能力值计算器!C2/100+5,0)*能力值计算器!H6,0)*能力值计算器!K6,0)*能力值计算器!L6,0)*VLOOKUP(能力值计算器!J6,能力变化对照表!A:B,2,0),0)</f>
        <v>115</v>
      </c>
      <c r="I2253">
        <f>ROUNDDOWN(ROUNDDOWN(ROUNDDOWN(ROUNDDOWN(ROUNDDOWN((能力值计算器!F8+能力值计算器!E8*2+ROUNDDOWN(E2253/4,0))*能力值计算器!C2/100+5,0)*能力值计算器!H8,0)*能力值计算器!K8,0)*能力值计算器!L8,0)*VLOOKUP(能力值计算器!J8,能力变化对照表!A:B,2,0),0)</f>
        <v>-39</v>
      </c>
      <c r="J2253">
        <f t="shared" si="283"/>
        <v>0</v>
      </c>
      <c r="K2253">
        <f t="shared" si="284"/>
        <v>-6669</v>
      </c>
      <c r="L2253">
        <f t="shared" si="285"/>
        <v>12996</v>
      </c>
      <c r="M2253">
        <f t="shared" si="286"/>
        <v>249.1</v>
      </c>
      <c r="N2253">
        <f t="shared" si="287"/>
        <v>1</v>
      </c>
    </row>
    <row r="2254" spans="1:14">
      <c r="A2254">
        <f t="shared" si="280"/>
        <v>0</v>
      </c>
      <c r="B2254">
        <f t="shared" si="281"/>
        <v>0</v>
      </c>
      <c r="C2254">
        <v>228</v>
      </c>
      <c r="D2254">
        <v>220</v>
      </c>
      <c r="E2254">
        <f t="shared" si="282"/>
        <v>-999</v>
      </c>
      <c r="F2254">
        <f>能力值计算器!G2</f>
        <v>0</v>
      </c>
      <c r="G2254">
        <f>ROUNDDOWN((能力值计算器!F4+能力值计算器!E4*2+ROUNDDOWN(C2254/4,0))*能力值计算器!C2/100+10+能力值计算器!C2,0)</f>
        <v>174</v>
      </c>
      <c r="H2254">
        <f>ROUNDDOWN(ROUNDDOWN(ROUNDDOWN(ROUNDDOWN(ROUNDDOWN((能力值计算器!F6+能力值计算器!E6*2+ROUNDDOWN(D2254/4,0))*能力值计算器!C2/100+5,0)*能力值计算器!H6,0)*能力值计算器!K6,0)*能力值计算器!L6,0)*VLOOKUP(能力值计算器!J6,能力变化对照表!A:B,2,0),0)</f>
        <v>113</v>
      </c>
      <c r="I2254">
        <f>ROUNDDOWN(ROUNDDOWN(ROUNDDOWN(ROUNDDOWN(ROUNDDOWN((能力值计算器!F8+能力值计算器!E8*2+ROUNDDOWN(E2254/4,0))*能力值计算器!C2/100+5,0)*能力值计算器!H8,0)*能力值计算器!K8,0)*能力值计算器!L8,0)*VLOOKUP(能力值计算器!J8,能力变化对照表!A:B,2,0),0)</f>
        <v>-39</v>
      </c>
      <c r="J2254">
        <f t="shared" si="283"/>
        <v>0</v>
      </c>
      <c r="K2254">
        <f t="shared" si="284"/>
        <v>-6786</v>
      </c>
      <c r="L2254">
        <f t="shared" si="285"/>
        <v>12876</v>
      </c>
      <c r="M2254">
        <f t="shared" si="286"/>
        <v>252.1</v>
      </c>
      <c r="N2254">
        <f t="shared" si="287"/>
        <v>1</v>
      </c>
    </row>
    <row r="2255" spans="1:14">
      <c r="A2255">
        <f t="shared" si="280"/>
        <v>0</v>
      </c>
      <c r="B2255">
        <f t="shared" si="281"/>
        <v>0</v>
      </c>
      <c r="C2255">
        <v>228</v>
      </c>
      <c r="D2255">
        <v>224</v>
      </c>
      <c r="E2255">
        <f t="shared" si="282"/>
        <v>-999</v>
      </c>
      <c r="F2255">
        <f>能力值计算器!G2</f>
        <v>0</v>
      </c>
      <c r="G2255">
        <f>ROUNDDOWN((能力值计算器!F4+能力值计算器!E4*2+ROUNDDOWN(C2255/4,0))*能力值计算器!C2/100+10+能力值计算器!C2,0)</f>
        <v>174</v>
      </c>
      <c r="H2255">
        <f>ROUNDDOWN(ROUNDDOWN(ROUNDDOWN(ROUNDDOWN(ROUNDDOWN((能力值计算器!F6+能力值计算器!E6*2+ROUNDDOWN(D2255/4,0))*能力值计算器!C2/100+5,0)*能力值计算器!H6,0)*能力值计算器!K6,0)*能力值计算器!L6,0)*VLOOKUP(能力值计算器!J6,能力变化对照表!A:B,2,0),0)</f>
        <v>113</v>
      </c>
      <c r="I2255">
        <f>ROUNDDOWN(ROUNDDOWN(ROUNDDOWN(ROUNDDOWN(ROUNDDOWN((能力值计算器!F8+能力值计算器!E8*2+ROUNDDOWN(E2255/4,0))*能力值计算器!C2/100+5,0)*能力值计算器!H8,0)*能力值计算器!K8,0)*能力值计算器!L8,0)*VLOOKUP(能力值计算器!J8,能力变化对照表!A:B,2,0),0)</f>
        <v>-39</v>
      </c>
      <c r="J2255">
        <f t="shared" si="283"/>
        <v>0</v>
      </c>
      <c r="K2255">
        <f t="shared" si="284"/>
        <v>-6786</v>
      </c>
      <c r="L2255">
        <f t="shared" si="285"/>
        <v>12876</v>
      </c>
      <c r="M2255">
        <f t="shared" si="286"/>
        <v>252.1</v>
      </c>
      <c r="N2255">
        <f t="shared" si="287"/>
        <v>1</v>
      </c>
    </row>
    <row r="2256" spans="1:14">
      <c r="A2256">
        <f t="shared" si="280"/>
        <v>0</v>
      </c>
      <c r="B2256">
        <f t="shared" si="281"/>
        <v>0</v>
      </c>
      <c r="C2256">
        <v>232</v>
      </c>
      <c r="D2256">
        <v>220</v>
      </c>
      <c r="E2256">
        <f t="shared" si="282"/>
        <v>-999</v>
      </c>
      <c r="F2256">
        <f>能力值计算器!G2</f>
        <v>0</v>
      </c>
      <c r="G2256">
        <f>ROUNDDOWN((能力值计算器!F4+能力值计算器!E4*2+ROUNDDOWN(C2256/4,0))*能力值计算器!C2/100+10+能力值计算器!C2,0)</f>
        <v>174</v>
      </c>
      <c r="H2256">
        <f>ROUNDDOWN(ROUNDDOWN(ROUNDDOWN(ROUNDDOWN(ROUNDDOWN((能力值计算器!F6+能力值计算器!E6*2+ROUNDDOWN(D2256/4,0))*能力值计算器!C2/100+5,0)*能力值计算器!H6,0)*能力值计算器!K6,0)*能力值计算器!L6,0)*VLOOKUP(能力值计算器!J6,能力变化对照表!A:B,2,0),0)</f>
        <v>113</v>
      </c>
      <c r="I2256">
        <f>ROUNDDOWN(ROUNDDOWN(ROUNDDOWN(ROUNDDOWN(ROUNDDOWN((能力值计算器!F8+能力值计算器!E8*2+ROUNDDOWN(E2256/4,0))*能力值计算器!C2/100+5,0)*能力值计算器!H8,0)*能力值计算器!K8,0)*能力值计算器!L8,0)*VLOOKUP(能力值计算器!J8,能力变化对照表!A:B,2,0),0)</f>
        <v>-39</v>
      </c>
      <c r="J2256">
        <f t="shared" si="283"/>
        <v>0</v>
      </c>
      <c r="K2256">
        <f t="shared" si="284"/>
        <v>-6786</v>
      </c>
      <c r="L2256">
        <f t="shared" si="285"/>
        <v>12876</v>
      </c>
      <c r="M2256">
        <f t="shared" si="286"/>
        <v>252.1</v>
      </c>
      <c r="N2256">
        <f t="shared" si="287"/>
        <v>1</v>
      </c>
    </row>
    <row r="2257" spans="1:14">
      <c r="A2257">
        <f t="shared" si="280"/>
        <v>0</v>
      </c>
      <c r="B2257">
        <f t="shared" si="281"/>
        <v>0</v>
      </c>
      <c r="C2257">
        <v>232</v>
      </c>
      <c r="D2257">
        <v>224</v>
      </c>
      <c r="E2257">
        <f t="shared" si="282"/>
        <v>-999</v>
      </c>
      <c r="F2257">
        <f>能力值计算器!G2</f>
        <v>0</v>
      </c>
      <c r="G2257">
        <f>ROUNDDOWN((能力值计算器!F4+能力值计算器!E4*2+ROUNDDOWN(C2257/4,0))*能力值计算器!C2/100+10+能力值计算器!C2,0)</f>
        <v>174</v>
      </c>
      <c r="H2257">
        <f>ROUNDDOWN(ROUNDDOWN(ROUNDDOWN(ROUNDDOWN(ROUNDDOWN((能力值计算器!F6+能力值计算器!E6*2+ROUNDDOWN(D2257/4,0))*能力值计算器!C2/100+5,0)*能力值计算器!H6,0)*能力值计算器!K6,0)*能力值计算器!L6,0)*VLOOKUP(能力值计算器!J6,能力变化对照表!A:B,2,0),0)</f>
        <v>113</v>
      </c>
      <c r="I2257">
        <f>ROUNDDOWN(ROUNDDOWN(ROUNDDOWN(ROUNDDOWN(ROUNDDOWN((能力值计算器!F8+能力值计算器!E8*2+ROUNDDOWN(E2257/4,0))*能力值计算器!C2/100+5,0)*能力值计算器!H8,0)*能力值计算器!K8,0)*能力值计算器!L8,0)*VLOOKUP(能力值计算器!J8,能力变化对照表!A:B,2,0),0)</f>
        <v>-39</v>
      </c>
      <c r="J2257">
        <f t="shared" si="283"/>
        <v>0</v>
      </c>
      <c r="K2257">
        <f t="shared" si="284"/>
        <v>-6786</v>
      </c>
      <c r="L2257">
        <f t="shared" si="285"/>
        <v>12876</v>
      </c>
      <c r="M2257">
        <f t="shared" si="286"/>
        <v>252.1</v>
      </c>
      <c r="N2257">
        <f t="shared" si="287"/>
        <v>1</v>
      </c>
    </row>
    <row r="2258" spans="1:14">
      <c r="A2258">
        <f t="shared" si="280"/>
        <v>0</v>
      </c>
      <c r="B2258">
        <f t="shared" si="281"/>
        <v>0</v>
      </c>
      <c r="C2258">
        <v>252</v>
      </c>
      <c r="D2258">
        <v>204</v>
      </c>
      <c r="E2258">
        <f t="shared" si="282"/>
        <v>-999</v>
      </c>
      <c r="F2258">
        <f>能力值计算器!G2</f>
        <v>0</v>
      </c>
      <c r="G2258">
        <f>ROUNDDOWN((能力值计算器!F4+能力值计算器!E4*2+ROUNDDOWN(C2258/4,0))*能力值计算器!C2/100+10+能力值计算器!C2,0)</f>
        <v>177</v>
      </c>
      <c r="H2258">
        <f>ROUNDDOWN(ROUNDDOWN(ROUNDDOWN(ROUNDDOWN(ROUNDDOWN((能力值计算器!F6+能力值计算器!E6*2+ROUNDDOWN(D2258/4,0))*能力值计算器!C2/100+5,0)*能力值计算器!H6,0)*能力值计算器!K6,0)*能力值计算器!L6,0)*VLOOKUP(能力值计算器!J6,能力变化对照表!A:B,2,0),0)</f>
        <v>111</v>
      </c>
      <c r="I2258">
        <f>ROUNDDOWN(ROUNDDOWN(ROUNDDOWN(ROUNDDOWN(ROUNDDOWN((能力值计算器!F8+能力值计算器!E8*2+ROUNDDOWN(E2258/4,0))*能力值计算器!C2/100+5,0)*能力值计算器!H8,0)*能力值计算器!K8,0)*能力值计算器!L8,0)*VLOOKUP(能力值计算器!J8,能力变化对照表!A:B,2,0),0)</f>
        <v>-39</v>
      </c>
      <c r="J2258">
        <f t="shared" si="283"/>
        <v>0</v>
      </c>
      <c r="K2258">
        <f t="shared" si="284"/>
        <v>-6903</v>
      </c>
      <c r="L2258">
        <f t="shared" si="285"/>
        <v>12744</v>
      </c>
      <c r="M2258">
        <f t="shared" si="286"/>
        <v>255.1</v>
      </c>
      <c r="N2258">
        <f t="shared" si="287"/>
        <v>1</v>
      </c>
    </row>
    <row r="2259" spans="1:14">
      <c r="A2259">
        <f t="shared" si="280"/>
        <v>0</v>
      </c>
      <c r="B2259">
        <f t="shared" si="281"/>
        <v>0</v>
      </c>
      <c r="C2259">
        <v>252</v>
      </c>
      <c r="D2259">
        <v>208</v>
      </c>
      <c r="E2259">
        <f t="shared" si="282"/>
        <v>-999</v>
      </c>
      <c r="F2259">
        <f>能力值计算器!G2</f>
        <v>0</v>
      </c>
      <c r="G2259">
        <f>ROUNDDOWN((能力值计算器!F4+能力值计算器!E4*2+ROUNDDOWN(C2259/4,0))*能力值计算器!C2/100+10+能力值计算器!C2,0)</f>
        <v>177</v>
      </c>
      <c r="H2259">
        <f>ROUNDDOWN(ROUNDDOWN(ROUNDDOWN(ROUNDDOWN(ROUNDDOWN((能力值计算器!F6+能力值计算器!E6*2+ROUNDDOWN(D2259/4,0))*能力值计算器!C2/100+5,0)*能力值计算器!H6,0)*能力值计算器!K6,0)*能力值计算器!L6,0)*VLOOKUP(能力值计算器!J6,能力变化对照表!A:B,2,0),0)</f>
        <v>111</v>
      </c>
      <c r="I2259">
        <f>ROUNDDOWN(ROUNDDOWN(ROUNDDOWN(ROUNDDOWN(ROUNDDOWN((能力值计算器!F8+能力值计算器!E8*2+ROUNDDOWN(E2259/4,0))*能力值计算器!C2/100+5,0)*能力值计算器!H8,0)*能力值计算器!K8,0)*能力值计算器!L8,0)*VLOOKUP(能力值计算器!J8,能力变化对照表!A:B,2,0),0)</f>
        <v>-39</v>
      </c>
      <c r="J2259">
        <f t="shared" si="283"/>
        <v>0</v>
      </c>
      <c r="K2259">
        <f t="shared" si="284"/>
        <v>-6903</v>
      </c>
      <c r="L2259">
        <f t="shared" si="285"/>
        <v>12744</v>
      </c>
      <c r="M2259">
        <f t="shared" si="286"/>
        <v>255.1</v>
      </c>
      <c r="N2259">
        <f t="shared" si="287"/>
        <v>1</v>
      </c>
    </row>
    <row r="2260" spans="1:14">
      <c r="A2260">
        <f t="shared" si="280"/>
        <v>0</v>
      </c>
      <c r="B2260">
        <f t="shared" si="281"/>
        <v>0</v>
      </c>
      <c r="C2260">
        <v>188</v>
      </c>
      <c r="D2260">
        <v>244</v>
      </c>
      <c r="E2260">
        <f t="shared" si="282"/>
        <v>-999</v>
      </c>
      <c r="F2260">
        <f>能力值计算器!G2</f>
        <v>0</v>
      </c>
      <c r="G2260">
        <f>ROUNDDOWN((能力值计算器!F4+能力值计算器!E4*2+ROUNDDOWN(C2260/4,0))*能力值计算器!C2/100+10+能力值计算器!C2,0)</f>
        <v>169</v>
      </c>
      <c r="H2260">
        <f>ROUNDDOWN(ROUNDDOWN(ROUNDDOWN(ROUNDDOWN(ROUNDDOWN((能力值计算器!F6+能力值计算器!E6*2+ROUNDDOWN(D2260/4,0))*能力值计算器!C2/100+5,0)*能力值计算器!H6,0)*能力值计算器!K6,0)*能力值计算器!L6,0)*VLOOKUP(能力值计算器!J6,能力变化对照表!A:B,2,0),0)</f>
        <v>116</v>
      </c>
      <c r="I2260">
        <f>ROUNDDOWN(ROUNDDOWN(ROUNDDOWN(ROUNDDOWN(ROUNDDOWN((能力值计算器!F8+能力值计算器!E8*2+ROUNDDOWN(E2260/4,0))*能力值计算器!C2/100+5,0)*能力值计算器!H8,0)*能力值计算器!K8,0)*能力值计算器!L8,0)*VLOOKUP(能力值计算器!J8,能力变化对照表!A:B,2,0),0)</f>
        <v>-39</v>
      </c>
      <c r="J2260">
        <f t="shared" si="283"/>
        <v>0</v>
      </c>
      <c r="K2260">
        <f t="shared" si="284"/>
        <v>-6591</v>
      </c>
      <c r="L2260">
        <f t="shared" si="285"/>
        <v>13013</v>
      </c>
      <c r="M2260">
        <f t="shared" si="286"/>
        <v>247.1</v>
      </c>
      <c r="N2260">
        <f t="shared" si="287"/>
        <v>1</v>
      </c>
    </row>
    <row r="2261" spans="1:14">
      <c r="A2261">
        <f t="shared" si="280"/>
        <v>0</v>
      </c>
      <c r="B2261">
        <f t="shared" si="281"/>
        <v>0</v>
      </c>
      <c r="C2261">
        <v>188</v>
      </c>
      <c r="D2261">
        <v>248</v>
      </c>
      <c r="E2261">
        <f t="shared" si="282"/>
        <v>-999</v>
      </c>
      <c r="F2261">
        <f>能力值计算器!G2</f>
        <v>0</v>
      </c>
      <c r="G2261">
        <f>ROUNDDOWN((能力值计算器!F4+能力值计算器!E4*2+ROUNDDOWN(C2261/4,0))*能力值计算器!C2/100+10+能力值计算器!C2,0)</f>
        <v>169</v>
      </c>
      <c r="H2261">
        <f>ROUNDDOWN(ROUNDDOWN(ROUNDDOWN(ROUNDDOWN(ROUNDDOWN((能力值计算器!F6+能力值计算器!E6*2+ROUNDDOWN(D2261/4,0))*能力值计算器!C2/100+5,0)*能力值计算器!H6,0)*能力值计算器!K6,0)*能力值计算器!L6,0)*VLOOKUP(能力值计算器!J6,能力变化对照表!A:B,2,0),0)</f>
        <v>116</v>
      </c>
      <c r="I2261">
        <f>ROUNDDOWN(ROUNDDOWN(ROUNDDOWN(ROUNDDOWN(ROUNDDOWN((能力值计算器!F8+能力值计算器!E8*2+ROUNDDOWN(E2261/4,0))*能力值计算器!C2/100+5,0)*能力值计算器!H8,0)*能力值计算器!K8,0)*能力值计算器!L8,0)*VLOOKUP(能力值计算器!J8,能力变化对照表!A:B,2,0),0)</f>
        <v>-39</v>
      </c>
      <c r="J2261">
        <f t="shared" si="283"/>
        <v>0</v>
      </c>
      <c r="K2261">
        <f t="shared" si="284"/>
        <v>-6591</v>
      </c>
      <c r="L2261">
        <f t="shared" si="285"/>
        <v>13013</v>
      </c>
      <c r="M2261">
        <f t="shared" si="286"/>
        <v>247.1</v>
      </c>
      <c r="N2261">
        <f t="shared" si="287"/>
        <v>1</v>
      </c>
    </row>
    <row r="2262" spans="1:14">
      <c r="A2262">
        <f t="shared" si="280"/>
        <v>0</v>
      </c>
      <c r="B2262">
        <f t="shared" si="281"/>
        <v>0</v>
      </c>
      <c r="C2262">
        <v>192</v>
      </c>
      <c r="D2262">
        <v>244</v>
      </c>
      <c r="E2262">
        <f t="shared" si="282"/>
        <v>-999</v>
      </c>
      <c r="F2262">
        <f>能力值计算器!G2</f>
        <v>0</v>
      </c>
      <c r="G2262">
        <f>ROUNDDOWN((能力值计算器!F4+能力值计算器!E4*2+ROUNDDOWN(C2262/4,0))*能力值计算器!C2/100+10+能力值计算器!C2,0)</f>
        <v>169</v>
      </c>
      <c r="H2262">
        <f>ROUNDDOWN(ROUNDDOWN(ROUNDDOWN(ROUNDDOWN(ROUNDDOWN((能力值计算器!F6+能力值计算器!E6*2+ROUNDDOWN(D2262/4,0))*能力值计算器!C2/100+5,0)*能力值计算器!H6,0)*能力值计算器!K6,0)*能力值计算器!L6,0)*VLOOKUP(能力值计算器!J6,能力变化对照表!A:B,2,0),0)</f>
        <v>116</v>
      </c>
      <c r="I2262">
        <f>ROUNDDOWN(ROUNDDOWN(ROUNDDOWN(ROUNDDOWN(ROUNDDOWN((能力值计算器!F8+能力值计算器!E8*2+ROUNDDOWN(E2262/4,0))*能力值计算器!C2/100+5,0)*能力值计算器!H8,0)*能力值计算器!K8,0)*能力值计算器!L8,0)*VLOOKUP(能力值计算器!J8,能力变化对照表!A:B,2,0),0)</f>
        <v>-39</v>
      </c>
      <c r="J2262">
        <f t="shared" si="283"/>
        <v>0</v>
      </c>
      <c r="K2262">
        <f t="shared" si="284"/>
        <v>-6591</v>
      </c>
      <c r="L2262">
        <f t="shared" si="285"/>
        <v>13013</v>
      </c>
      <c r="M2262">
        <f t="shared" si="286"/>
        <v>247.1</v>
      </c>
      <c r="N2262">
        <f t="shared" si="287"/>
        <v>1</v>
      </c>
    </row>
    <row r="2263" spans="1:14">
      <c r="A2263">
        <f t="shared" si="280"/>
        <v>0</v>
      </c>
      <c r="B2263">
        <f t="shared" si="281"/>
        <v>0</v>
      </c>
      <c r="C2263">
        <v>192</v>
      </c>
      <c r="D2263">
        <v>248</v>
      </c>
      <c r="E2263">
        <f t="shared" si="282"/>
        <v>-999</v>
      </c>
      <c r="F2263">
        <f>能力值计算器!G2</f>
        <v>0</v>
      </c>
      <c r="G2263">
        <f>ROUNDDOWN((能力值计算器!F4+能力值计算器!E4*2+ROUNDDOWN(C2263/4,0))*能力值计算器!C2/100+10+能力值计算器!C2,0)</f>
        <v>169</v>
      </c>
      <c r="H2263">
        <f>ROUNDDOWN(ROUNDDOWN(ROUNDDOWN(ROUNDDOWN(ROUNDDOWN((能力值计算器!F6+能力值计算器!E6*2+ROUNDDOWN(D2263/4,0))*能力值计算器!C2/100+5,0)*能力值计算器!H6,0)*能力值计算器!K6,0)*能力值计算器!L6,0)*VLOOKUP(能力值计算器!J6,能力变化对照表!A:B,2,0),0)</f>
        <v>116</v>
      </c>
      <c r="I2263">
        <f>ROUNDDOWN(ROUNDDOWN(ROUNDDOWN(ROUNDDOWN(ROUNDDOWN((能力值计算器!F8+能力值计算器!E8*2+ROUNDDOWN(E2263/4,0))*能力值计算器!C2/100+5,0)*能力值计算器!H8,0)*能力值计算器!K8,0)*能力值计算器!L8,0)*VLOOKUP(能力值计算器!J8,能力变化对照表!A:B,2,0),0)</f>
        <v>-39</v>
      </c>
      <c r="J2263">
        <f t="shared" si="283"/>
        <v>0</v>
      </c>
      <c r="K2263">
        <f t="shared" si="284"/>
        <v>-6591</v>
      </c>
      <c r="L2263">
        <f t="shared" si="285"/>
        <v>13013</v>
      </c>
      <c r="M2263">
        <f t="shared" si="286"/>
        <v>247.1</v>
      </c>
      <c r="N2263">
        <f t="shared" si="287"/>
        <v>1</v>
      </c>
    </row>
    <row r="2264" spans="1:14">
      <c r="A2264">
        <f t="shared" si="280"/>
        <v>0</v>
      </c>
      <c r="B2264">
        <f t="shared" si="281"/>
        <v>0</v>
      </c>
      <c r="C2264">
        <v>212</v>
      </c>
      <c r="D2264">
        <v>228</v>
      </c>
      <c r="E2264">
        <f t="shared" si="282"/>
        <v>-999</v>
      </c>
      <c r="F2264">
        <f>能力值计算器!G2</f>
        <v>0</v>
      </c>
      <c r="G2264">
        <f>ROUNDDOWN((能力值计算器!F4+能力值计算器!E4*2+ROUNDDOWN(C2264/4,0))*能力值计算器!C2/100+10+能力值计算器!C2,0)</f>
        <v>172</v>
      </c>
      <c r="H2264">
        <f>ROUNDDOWN(ROUNDDOWN(ROUNDDOWN(ROUNDDOWN(ROUNDDOWN((能力值计算器!F6+能力值计算器!E6*2+ROUNDDOWN(D2264/4,0))*能力值计算器!C2/100+5,0)*能力值计算器!H6,0)*能力值计算器!K6,0)*能力值计算器!L6,0)*VLOOKUP(能力值计算器!J6,能力变化对照表!A:B,2,0),0)</f>
        <v>114</v>
      </c>
      <c r="I2264">
        <f>ROUNDDOWN(ROUNDDOWN(ROUNDDOWN(ROUNDDOWN(ROUNDDOWN((能力值计算器!F8+能力值计算器!E8*2+ROUNDDOWN(E2264/4,0))*能力值计算器!C2/100+5,0)*能力值计算器!H8,0)*能力值计算器!K8,0)*能力值计算器!L8,0)*VLOOKUP(能力值计算器!J8,能力变化对照表!A:B,2,0),0)</f>
        <v>-39</v>
      </c>
      <c r="J2264">
        <f t="shared" si="283"/>
        <v>0</v>
      </c>
      <c r="K2264">
        <f t="shared" si="284"/>
        <v>-6708</v>
      </c>
      <c r="L2264">
        <f t="shared" si="285"/>
        <v>12900</v>
      </c>
      <c r="M2264">
        <f t="shared" si="286"/>
        <v>250.1</v>
      </c>
      <c r="N2264">
        <f t="shared" si="287"/>
        <v>1</v>
      </c>
    </row>
    <row r="2265" spans="1:14">
      <c r="A2265">
        <f t="shared" si="280"/>
        <v>0</v>
      </c>
      <c r="B2265">
        <f t="shared" si="281"/>
        <v>0</v>
      </c>
      <c r="C2265">
        <v>212</v>
      </c>
      <c r="D2265">
        <v>232</v>
      </c>
      <c r="E2265">
        <f t="shared" si="282"/>
        <v>-999</v>
      </c>
      <c r="F2265">
        <f>能力值计算器!G2</f>
        <v>0</v>
      </c>
      <c r="G2265">
        <f>ROUNDDOWN((能力值计算器!F4+能力值计算器!E4*2+ROUNDDOWN(C2265/4,0))*能力值计算器!C2/100+10+能力值计算器!C2,0)</f>
        <v>172</v>
      </c>
      <c r="H2265">
        <f>ROUNDDOWN(ROUNDDOWN(ROUNDDOWN(ROUNDDOWN(ROUNDDOWN((能力值计算器!F6+能力值计算器!E6*2+ROUNDDOWN(D2265/4,0))*能力值计算器!C2/100+5,0)*能力值计算器!H6,0)*能力值计算器!K6,0)*能力值计算器!L6,0)*VLOOKUP(能力值计算器!J6,能力变化对照表!A:B,2,0),0)</f>
        <v>114</v>
      </c>
      <c r="I2265">
        <f>ROUNDDOWN(ROUNDDOWN(ROUNDDOWN(ROUNDDOWN(ROUNDDOWN((能力值计算器!F8+能力值计算器!E8*2+ROUNDDOWN(E2265/4,0))*能力值计算器!C2/100+5,0)*能力值计算器!H8,0)*能力值计算器!K8,0)*能力值计算器!L8,0)*VLOOKUP(能力值计算器!J8,能力变化对照表!A:B,2,0),0)</f>
        <v>-39</v>
      </c>
      <c r="J2265">
        <f t="shared" si="283"/>
        <v>0</v>
      </c>
      <c r="K2265">
        <f t="shared" si="284"/>
        <v>-6708</v>
      </c>
      <c r="L2265">
        <f t="shared" si="285"/>
        <v>12900</v>
      </c>
      <c r="M2265">
        <f t="shared" si="286"/>
        <v>250.1</v>
      </c>
      <c r="N2265">
        <f t="shared" si="287"/>
        <v>1</v>
      </c>
    </row>
    <row r="2266" spans="1:14">
      <c r="A2266">
        <f t="shared" si="280"/>
        <v>0</v>
      </c>
      <c r="B2266">
        <f t="shared" si="281"/>
        <v>0</v>
      </c>
      <c r="C2266">
        <v>216</v>
      </c>
      <c r="D2266">
        <v>228</v>
      </c>
      <c r="E2266">
        <f t="shared" si="282"/>
        <v>-999</v>
      </c>
      <c r="F2266">
        <f>能力值计算器!G2</f>
        <v>0</v>
      </c>
      <c r="G2266">
        <f>ROUNDDOWN((能力值计算器!F4+能力值计算器!E4*2+ROUNDDOWN(C2266/4,0))*能力值计算器!C2/100+10+能力值计算器!C2,0)</f>
        <v>172</v>
      </c>
      <c r="H2266">
        <f>ROUNDDOWN(ROUNDDOWN(ROUNDDOWN(ROUNDDOWN(ROUNDDOWN((能力值计算器!F6+能力值计算器!E6*2+ROUNDDOWN(D2266/4,0))*能力值计算器!C2/100+5,0)*能力值计算器!H6,0)*能力值计算器!K6,0)*能力值计算器!L6,0)*VLOOKUP(能力值计算器!J6,能力变化对照表!A:B,2,0),0)</f>
        <v>114</v>
      </c>
      <c r="I2266">
        <f>ROUNDDOWN(ROUNDDOWN(ROUNDDOWN(ROUNDDOWN(ROUNDDOWN((能力值计算器!F8+能力值计算器!E8*2+ROUNDDOWN(E2266/4,0))*能力值计算器!C2/100+5,0)*能力值计算器!H8,0)*能力值计算器!K8,0)*能力值计算器!L8,0)*VLOOKUP(能力值计算器!J8,能力变化对照表!A:B,2,0),0)</f>
        <v>-39</v>
      </c>
      <c r="J2266">
        <f t="shared" si="283"/>
        <v>0</v>
      </c>
      <c r="K2266">
        <f t="shared" si="284"/>
        <v>-6708</v>
      </c>
      <c r="L2266">
        <f t="shared" si="285"/>
        <v>12900</v>
      </c>
      <c r="M2266">
        <f t="shared" si="286"/>
        <v>250.1</v>
      </c>
      <c r="N2266">
        <f t="shared" si="287"/>
        <v>1</v>
      </c>
    </row>
    <row r="2267" spans="1:14">
      <c r="A2267">
        <f t="shared" si="280"/>
        <v>0</v>
      </c>
      <c r="B2267">
        <f t="shared" si="281"/>
        <v>0</v>
      </c>
      <c r="C2267">
        <v>216</v>
      </c>
      <c r="D2267">
        <v>232</v>
      </c>
      <c r="E2267">
        <f t="shared" si="282"/>
        <v>-999</v>
      </c>
      <c r="F2267">
        <f>能力值计算器!G2</f>
        <v>0</v>
      </c>
      <c r="G2267">
        <f>ROUNDDOWN((能力值计算器!F4+能力值计算器!E4*2+ROUNDDOWN(C2267/4,0))*能力值计算器!C2/100+10+能力值计算器!C2,0)</f>
        <v>172</v>
      </c>
      <c r="H2267">
        <f>ROUNDDOWN(ROUNDDOWN(ROUNDDOWN(ROUNDDOWN(ROUNDDOWN((能力值计算器!F6+能力值计算器!E6*2+ROUNDDOWN(D2267/4,0))*能力值计算器!C2/100+5,0)*能力值计算器!H6,0)*能力值计算器!K6,0)*能力值计算器!L6,0)*VLOOKUP(能力值计算器!J6,能力变化对照表!A:B,2,0),0)</f>
        <v>114</v>
      </c>
      <c r="I2267">
        <f>ROUNDDOWN(ROUNDDOWN(ROUNDDOWN(ROUNDDOWN(ROUNDDOWN((能力值计算器!F8+能力值计算器!E8*2+ROUNDDOWN(E2267/4,0))*能力值计算器!C2/100+5,0)*能力值计算器!H8,0)*能力值计算器!K8,0)*能力值计算器!L8,0)*VLOOKUP(能力值计算器!J8,能力变化对照表!A:B,2,0),0)</f>
        <v>-39</v>
      </c>
      <c r="J2267">
        <f t="shared" si="283"/>
        <v>0</v>
      </c>
      <c r="K2267">
        <f t="shared" si="284"/>
        <v>-6708</v>
      </c>
      <c r="L2267">
        <f t="shared" si="285"/>
        <v>12900</v>
      </c>
      <c r="M2267">
        <f t="shared" si="286"/>
        <v>250.1</v>
      </c>
      <c r="N2267">
        <f t="shared" si="287"/>
        <v>1</v>
      </c>
    </row>
    <row r="2268" spans="1:14">
      <c r="A2268">
        <f t="shared" si="280"/>
        <v>0</v>
      </c>
      <c r="B2268">
        <f t="shared" si="281"/>
        <v>0</v>
      </c>
      <c r="C2268">
        <v>236</v>
      </c>
      <c r="D2268">
        <v>212</v>
      </c>
      <c r="E2268">
        <f t="shared" si="282"/>
        <v>-999</v>
      </c>
      <c r="F2268">
        <f>能力值计算器!G2</f>
        <v>0</v>
      </c>
      <c r="G2268">
        <f>ROUNDDOWN((能力值计算器!F4+能力值计算器!E4*2+ROUNDDOWN(C2268/4,0))*能力值计算器!C2/100+10+能力值计算器!C2,0)</f>
        <v>175</v>
      </c>
      <c r="H2268">
        <f>ROUNDDOWN(ROUNDDOWN(ROUNDDOWN(ROUNDDOWN(ROUNDDOWN((能力值计算器!F6+能力值计算器!E6*2+ROUNDDOWN(D2268/4,0))*能力值计算器!C2/100+5,0)*能力值计算器!H6,0)*能力值计算器!K6,0)*能力值计算器!L6,0)*VLOOKUP(能力值计算器!J6,能力变化对照表!A:B,2,0),0)</f>
        <v>112</v>
      </c>
      <c r="I2268">
        <f>ROUNDDOWN(ROUNDDOWN(ROUNDDOWN(ROUNDDOWN(ROUNDDOWN((能力值计算器!F8+能力值计算器!E8*2+ROUNDDOWN(E2268/4,0))*能力值计算器!C2/100+5,0)*能力值计算器!H8,0)*能力值计算器!K8,0)*能力值计算器!L8,0)*VLOOKUP(能力值计算器!J8,能力变化对照表!A:B,2,0),0)</f>
        <v>-39</v>
      </c>
      <c r="J2268">
        <f t="shared" si="283"/>
        <v>0</v>
      </c>
      <c r="K2268">
        <f t="shared" si="284"/>
        <v>-6825</v>
      </c>
      <c r="L2268">
        <f t="shared" si="285"/>
        <v>12775</v>
      </c>
      <c r="M2268">
        <f t="shared" si="286"/>
        <v>253.1</v>
      </c>
      <c r="N2268">
        <f t="shared" si="287"/>
        <v>1</v>
      </c>
    </row>
    <row r="2269" spans="1:14">
      <c r="A2269">
        <f t="shared" si="280"/>
        <v>0</v>
      </c>
      <c r="B2269">
        <f t="shared" si="281"/>
        <v>0</v>
      </c>
      <c r="C2269">
        <v>236</v>
      </c>
      <c r="D2269">
        <v>216</v>
      </c>
      <c r="E2269">
        <f t="shared" si="282"/>
        <v>-999</v>
      </c>
      <c r="F2269">
        <f>能力值计算器!G2</f>
        <v>0</v>
      </c>
      <c r="G2269">
        <f>ROUNDDOWN((能力值计算器!F4+能力值计算器!E4*2+ROUNDDOWN(C2269/4,0))*能力值计算器!C2/100+10+能力值计算器!C2,0)</f>
        <v>175</v>
      </c>
      <c r="H2269">
        <f>ROUNDDOWN(ROUNDDOWN(ROUNDDOWN(ROUNDDOWN(ROUNDDOWN((能力值计算器!F6+能力值计算器!E6*2+ROUNDDOWN(D2269/4,0))*能力值计算器!C2/100+5,0)*能力值计算器!H6,0)*能力值计算器!K6,0)*能力值计算器!L6,0)*VLOOKUP(能力值计算器!J6,能力变化对照表!A:B,2,0),0)</f>
        <v>112</v>
      </c>
      <c r="I2269">
        <f>ROUNDDOWN(ROUNDDOWN(ROUNDDOWN(ROUNDDOWN(ROUNDDOWN((能力值计算器!F8+能力值计算器!E8*2+ROUNDDOWN(E2269/4,0))*能力值计算器!C2/100+5,0)*能力值计算器!H8,0)*能力值计算器!K8,0)*能力值计算器!L8,0)*VLOOKUP(能力值计算器!J8,能力变化对照表!A:B,2,0),0)</f>
        <v>-39</v>
      </c>
      <c r="J2269">
        <f t="shared" si="283"/>
        <v>0</v>
      </c>
      <c r="K2269">
        <f t="shared" si="284"/>
        <v>-6825</v>
      </c>
      <c r="L2269">
        <f t="shared" si="285"/>
        <v>12775</v>
      </c>
      <c r="M2269">
        <f t="shared" si="286"/>
        <v>253.1</v>
      </c>
      <c r="N2269">
        <f t="shared" si="287"/>
        <v>1</v>
      </c>
    </row>
    <row r="2270" spans="1:14">
      <c r="A2270">
        <f t="shared" si="280"/>
        <v>0</v>
      </c>
      <c r="B2270">
        <f t="shared" si="281"/>
        <v>0</v>
      </c>
      <c r="C2270">
        <v>240</v>
      </c>
      <c r="D2270">
        <v>212</v>
      </c>
      <c r="E2270">
        <f t="shared" si="282"/>
        <v>-999</v>
      </c>
      <c r="F2270">
        <f>能力值计算器!G2</f>
        <v>0</v>
      </c>
      <c r="G2270">
        <f>ROUNDDOWN((能力值计算器!F4+能力值计算器!E4*2+ROUNDDOWN(C2270/4,0))*能力值计算器!C2/100+10+能力值计算器!C2,0)</f>
        <v>175</v>
      </c>
      <c r="H2270">
        <f>ROUNDDOWN(ROUNDDOWN(ROUNDDOWN(ROUNDDOWN(ROUNDDOWN((能力值计算器!F6+能力值计算器!E6*2+ROUNDDOWN(D2270/4,0))*能力值计算器!C2/100+5,0)*能力值计算器!H6,0)*能力值计算器!K6,0)*能力值计算器!L6,0)*VLOOKUP(能力值计算器!J6,能力变化对照表!A:B,2,0),0)</f>
        <v>112</v>
      </c>
      <c r="I2270">
        <f>ROUNDDOWN(ROUNDDOWN(ROUNDDOWN(ROUNDDOWN(ROUNDDOWN((能力值计算器!F8+能力值计算器!E8*2+ROUNDDOWN(E2270/4,0))*能力值计算器!C2/100+5,0)*能力值计算器!H8,0)*能力值计算器!K8,0)*能力值计算器!L8,0)*VLOOKUP(能力值计算器!J8,能力变化对照表!A:B,2,0),0)</f>
        <v>-39</v>
      </c>
      <c r="J2270">
        <f t="shared" si="283"/>
        <v>0</v>
      </c>
      <c r="K2270">
        <f t="shared" si="284"/>
        <v>-6825</v>
      </c>
      <c r="L2270">
        <f t="shared" si="285"/>
        <v>12775</v>
      </c>
      <c r="M2270">
        <f t="shared" si="286"/>
        <v>253.1</v>
      </c>
      <c r="N2270">
        <f t="shared" si="287"/>
        <v>1</v>
      </c>
    </row>
    <row r="2271" spans="1:14">
      <c r="A2271">
        <f t="shared" si="280"/>
        <v>0</v>
      </c>
      <c r="B2271">
        <f t="shared" si="281"/>
        <v>0</v>
      </c>
      <c r="C2271">
        <v>240</v>
      </c>
      <c r="D2271">
        <v>216</v>
      </c>
      <c r="E2271">
        <f t="shared" si="282"/>
        <v>-999</v>
      </c>
      <c r="F2271">
        <f>能力值计算器!G2</f>
        <v>0</v>
      </c>
      <c r="G2271">
        <f>ROUNDDOWN((能力值计算器!F4+能力值计算器!E4*2+ROUNDDOWN(C2271/4,0))*能力值计算器!C2/100+10+能力值计算器!C2,0)</f>
        <v>175</v>
      </c>
      <c r="H2271">
        <f>ROUNDDOWN(ROUNDDOWN(ROUNDDOWN(ROUNDDOWN(ROUNDDOWN((能力值计算器!F6+能力值计算器!E6*2+ROUNDDOWN(D2271/4,0))*能力值计算器!C2/100+5,0)*能力值计算器!H6,0)*能力值计算器!K6,0)*能力值计算器!L6,0)*VLOOKUP(能力值计算器!J6,能力变化对照表!A:B,2,0),0)</f>
        <v>112</v>
      </c>
      <c r="I2271">
        <f>ROUNDDOWN(ROUNDDOWN(ROUNDDOWN(ROUNDDOWN(ROUNDDOWN((能力值计算器!F8+能力值计算器!E8*2+ROUNDDOWN(E2271/4,0))*能力值计算器!C2/100+5,0)*能力值计算器!H8,0)*能力值计算器!K8,0)*能力值计算器!L8,0)*VLOOKUP(能力值计算器!J8,能力变化对照表!A:B,2,0),0)</f>
        <v>-39</v>
      </c>
      <c r="J2271">
        <f t="shared" si="283"/>
        <v>0</v>
      </c>
      <c r="K2271">
        <f t="shared" si="284"/>
        <v>-6825</v>
      </c>
      <c r="L2271">
        <f t="shared" si="285"/>
        <v>12775</v>
      </c>
      <c r="M2271">
        <f t="shared" si="286"/>
        <v>253.1</v>
      </c>
      <c r="N2271">
        <f t="shared" si="287"/>
        <v>1</v>
      </c>
    </row>
    <row r="2272" spans="1:14">
      <c r="A2272">
        <f t="shared" si="280"/>
        <v>0</v>
      </c>
      <c r="B2272">
        <f t="shared" si="281"/>
        <v>0</v>
      </c>
      <c r="C2272">
        <v>172</v>
      </c>
      <c r="D2272">
        <v>252</v>
      </c>
      <c r="E2272">
        <f t="shared" si="282"/>
        <v>-999</v>
      </c>
      <c r="F2272">
        <f>能力值计算器!G2</f>
        <v>0</v>
      </c>
      <c r="G2272">
        <f>ROUNDDOWN((能力值计算器!F4+能力值计算器!E4*2+ROUNDDOWN(C2272/4,0))*能力值计算器!C2/100+10+能力值计算器!C2,0)</f>
        <v>167</v>
      </c>
      <c r="H2272">
        <f>ROUNDDOWN(ROUNDDOWN(ROUNDDOWN(ROUNDDOWN(ROUNDDOWN((能力值计算器!F6+能力值计算器!E6*2+ROUNDDOWN(D2272/4,0))*能力值计算器!C2/100+5,0)*能力值计算器!H6,0)*能力值计算器!K6,0)*能力值计算器!L6,0)*VLOOKUP(能力值计算器!J6,能力变化对照表!A:B,2,0),0)</f>
        <v>117</v>
      </c>
      <c r="I2272">
        <f>ROUNDDOWN(ROUNDDOWN(ROUNDDOWN(ROUNDDOWN(ROUNDDOWN((能力值计算器!F8+能力值计算器!E8*2+ROUNDDOWN(E2272/4,0))*能力值计算器!C2/100+5,0)*能力值计算器!H8,0)*能力值计算器!K8,0)*能力值计算器!L8,0)*VLOOKUP(能力值计算器!J8,能力变化对照表!A:B,2,0),0)</f>
        <v>-39</v>
      </c>
      <c r="J2272">
        <f t="shared" si="283"/>
        <v>0</v>
      </c>
      <c r="K2272">
        <f t="shared" si="284"/>
        <v>-6513</v>
      </c>
      <c r="L2272">
        <f t="shared" si="285"/>
        <v>13026</v>
      </c>
      <c r="M2272">
        <f t="shared" si="286"/>
        <v>245.1</v>
      </c>
      <c r="N2272">
        <f t="shared" si="287"/>
        <v>1</v>
      </c>
    </row>
    <row r="2273" spans="1:14">
      <c r="A2273">
        <f t="shared" si="280"/>
        <v>0</v>
      </c>
      <c r="B2273">
        <f t="shared" si="281"/>
        <v>0</v>
      </c>
      <c r="C2273">
        <v>176</v>
      </c>
      <c r="D2273">
        <v>252</v>
      </c>
      <c r="E2273">
        <f t="shared" si="282"/>
        <v>-999</v>
      </c>
      <c r="F2273">
        <f>能力值计算器!G2</f>
        <v>0</v>
      </c>
      <c r="G2273">
        <f>ROUNDDOWN((能力值计算器!F4+能力值计算器!E4*2+ROUNDDOWN(C2273/4,0))*能力值计算器!C2/100+10+能力值计算器!C2,0)</f>
        <v>167</v>
      </c>
      <c r="H2273">
        <f>ROUNDDOWN(ROUNDDOWN(ROUNDDOWN(ROUNDDOWN(ROUNDDOWN((能力值计算器!F6+能力值计算器!E6*2+ROUNDDOWN(D2273/4,0))*能力值计算器!C2/100+5,0)*能力值计算器!H6,0)*能力值计算器!K6,0)*能力值计算器!L6,0)*VLOOKUP(能力值计算器!J6,能力变化对照表!A:B,2,0),0)</f>
        <v>117</v>
      </c>
      <c r="I2273">
        <f>ROUNDDOWN(ROUNDDOWN(ROUNDDOWN(ROUNDDOWN(ROUNDDOWN((能力值计算器!F8+能力值计算器!E8*2+ROUNDDOWN(E2273/4,0))*能力值计算器!C2/100+5,0)*能力值计算器!H8,0)*能力值计算器!K8,0)*能力值计算器!L8,0)*VLOOKUP(能力值计算器!J8,能力变化对照表!A:B,2,0),0)</f>
        <v>-39</v>
      </c>
      <c r="J2273">
        <f t="shared" si="283"/>
        <v>0</v>
      </c>
      <c r="K2273">
        <f t="shared" si="284"/>
        <v>-6513</v>
      </c>
      <c r="L2273">
        <f t="shared" si="285"/>
        <v>13026</v>
      </c>
      <c r="M2273">
        <f t="shared" si="286"/>
        <v>245.1</v>
      </c>
      <c r="N2273">
        <f t="shared" si="287"/>
        <v>1</v>
      </c>
    </row>
    <row r="2274" spans="1:14">
      <c r="A2274">
        <f t="shared" si="280"/>
        <v>0</v>
      </c>
      <c r="B2274">
        <f t="shared" si="281"/>
        <v>0</v>
      </c>
      <c r="C2274">
        <v>196</v>
      </c>
      <c r="D2274">
        <v>236</v>
      </c>
      <c r="E2274">
        <f t="shared" si="282"/>
        <v>-999</v>
      </c>
      <c r="F2274">
        <f>能力值计算器!G2</f>
        <v>0</v>
      </c>
      <c r="G2274">
        <f>ROUNDDOWN((能力值计算器!F4+能力值计算器!E4*2+ROUNDDOWN(C2274/4,0))*能力值计算器!C2/100+10+能力值计算器!C2,0)</f>
        <v>170</v>
      </c>
      <c r="H2274">
        <f>ROUNDDOWN(ROUNDDOWN(ROUNDDOWN(ROUNDDOWN(ROUNDDOWN((能力值计算器!F6+能力值计算器!E6*2+ROUNDDOWN(D2274/4,0))*能力值计算器!C2/100+5,0)*能力值计算器!H6,0)*能力值计算器!K6,0)*能力值计算器!L6,0)*VLOOKUP(能力值计算器!J6,能力变化对照表!A:B,2,0),0)</f>
        <v>115</v>
      </c>
      <c r="I2274">
        <f>ROUNDDOWN(ROUNDDOWN(ROUNDDOWN(ROUNDDOWN(ROUNDDOWN((能力值计算器!F8+能力值计算器!E8*2+ROUNDDOWN(E2274/4,0))*能力值计算器!C2/100+5,0)*能力值计算器!H8,0)*能力值计算器!K8,0)*能力值计算器!L8,0)*VLOOKUP(能力值计算器!J8,能力变化对照表!A:B,2,0),0)</f>
        <v>-39</v>
      </c>
      <c r="J2274">
        <f t="shared" si="283"/>
        <v>0</v>
      </c>
      <c r="K2274">
        <f t="shared" si="284"/>
        <v>-6630</v>
      </c>
      <c r="L2274">
        <f t="shared" si="285"/>
        <v>12920</v>
      </c>
      <c r="M2274">
        <f t="shared" si="286"/>
        <v>248.1</v>
      </c>
      <c r="N2274">
        <f t="shared" si="287"/>
        <v>1</v>
      </c>
    </row>
    <row r="2275" spans="1:14">
      <c r="A2275">
        <f t="shared" si="280"/>
        <v>0</v>
      </c>
      <c r="B2275">
        <f t="shared" si="281"/>
        <v>0</v>
      </c>
      <c r="C2275">
        <v>196</v>
      </c>
      <c r="D2275">
        <v>240</v>
      </c>
      <c r="E2275">
        <f t="shared" si="282"/>
        <v>-999</v>
      </c>
      <c r="F2275">
        <f>能力值计算器!G2</f>
        <v>0</v>
      </c>
      <c r="G2275">
        <f>ROUNDDOWN((能力值计算器!F4+能力值计算器!E4*2+ROUNDDOWN(C2275/4,0))*能力值计算器!C2/100+10+能力值计算器!C2,0)</f>
        <v>170</v>
      </c>
      <c r="H2275">
        <f>ROUNDDOWN(ROUNDDOWN(ROUNDDOWN(ROUNDDOWN(ROUNDDOWN((能力值计算器!F6+能力值计算器!E6*2+ROUNDDOWN(D2275/4,0))*能力值计算器!C2/100+5,0)*能力值计算器!H6,0)*能力值计算器!K6,0)*能力值计算器!L6,0)*VLOOKUP(能力值计算器!J6,能力变化对照表!A:B,2,0),0)</f>
        <v>115</v>
      </c>
      <c r="I2275">
        <f>ROUNDDOWN(ROUNDDOWN(ROUNDDOWN(ROUNDDOWN(ROUNDDOWN((能力值计算器!F8+能力值计算器!E8*2+ROUNDDOWN(E2275/4,0))*能力值计算器!C2/100+5,0)*能力值计算器!H8,0)*能力值计算器!K8,0)*能力值计算器!L8,0)*VLOOKUP(能力值计算器!J8,能力变化对照表!A:B,2,0),0)</f>
        <v>-39</v>
      </c>
      <c r="J2275">
        <f t="shared" si="283"/>
        <v>0</v>
      </c>
      <c r="K2275">
        <f t="shared" si="284"/>
        <v>-6630</v>
      </c>
      <c r="L2275">
        <f t="shared" si="285"/>
        <v>12920</v>
      </c>
      <c r="M2275">
        <f t="shared" si="286"/>
        <v>248.1</v>
      </c>
      <c r="N2275">
        <f t="shared" si="287"/>
        <v>1</v>
      </c>
    </row>
    <row r="2276" spans="1:14">
      <c r="A2276">
        <f t="shared" si="280"/>
        <v>0</v>
      </c>
      <c r="B2276">
        <f t="shared" si="281"/>
        <v>0</v>
      </c>
      <c r="C2276">
        <v>200</v>
      </c>
      <c r="D2276">
        <v>236</v>
      </c>
      <c r="E2276">
        <f t="shared" si="282"/>
        <v>-999</v>
      </c>
      <c r="F2276">
        <f>能力值计算器!G2</f>
        <v>0</v>
      </c>
      <c r="G2276">
        <f>ROUNDDOWN((能力值计算器!F4+能力值计算器!E4*2+ROUNDDOWN(C2276/4,0))*能力值计算器!C2/100+10+能力值计算器!C2,0)</f>
        <v>170</v>
      </c>
      <c r="H2276">
        <f>ROUNDDOWN(ROUNDDOWN(ROUNDDOWN(ROUNDDOWN(ROUNDDOWN((能力值计算器!F6+能力值计算器!E6*2+ROUNDDOWN(D2276/4,0))*能力值计算器!C2/100+5,0)*能力值计算器!H6,0)*能力值计算器!K6,0)*能力值计算器!L6,0)*VLOOKUP(能力值计算器!J6,能力变化对照表!A:B,2,0),0)</f>
        <v>115</v>
      </c>
      <c r="I2276">
        <f>ROUNDDOWN(ROUNDDOWN(ROUNDDOWN(ROUNDDOWN(ROUNDDOWN((能力值计算器!F8+能力值计算器!E8*2+ROUNDDOWN(E2276/4,0))*能力值计算器!C2/100+5,0)*能力值计算器!H8,0)*能力值计算器!K8,0)*能力值计算器!L8,0)*VLOOKUP(能力值计算器!J8,能力变化对照表!A:B,2,0),0)</f>
        <v>-39</v>
      </c>
      <c r="J2276">
        <f t="shared" si="283"/>
        <v>0</v>
      </c>
      <c r="K2276">
        <f t="shared" si="284"/>
        <v>-6630</v>
      </c>
      <c r="L2276">
        <f t="shared" si="285"/>
        <v>12920</v>
      </c>
      <c r="M2276">
        <f t="shared" si="286"/>
        <v>248.1</v>
      </c>
      <c r="N2276">
        <f t="shared" si="287"/>
        <v>1</v>
      </c>
    </row>
    <row r="2277" spans="1:14">
      <c r="A2277">
        <f t="shared" si="280"/>
        <v>0</v>
      </c>
      <c r="B2277">
        <f t="shared" si="281"/>
        <v>0</v>
      </c>
      <c r="C2277">
        <v>200</v>
      </c>
      <c r="D2277">
        <v>240</v>
      </c>
      <c r="E2277">
        <f t="shared" si="282"/>
        <v>-999</v>
      </c>
      <c r="F2277">
        <f>能力值计算器!G2</f>
        <v>0</v>
      </c>
      <c r="G2277">
        <f>ROUNDDOWN((能力值计算器!F4+能力值计算器!E4*2+ROUNDDOWN(C2277/4,0))*能力值计算器!C2/100+10+能力值计算器!C2,0)</f>
        <v>170</v>
      </c>
      <c r="H2277">
        <f>ROUNDDOWN(ROUNDDOWN(ROUNDDOWN(ROUNDDOWN(ROUNDDOWN((能力值计算器!F6+能力值计算器!E6*2+ROUNDDOWN(D2277/4,0))*能力值计算器!C2/100+5,0)*能力值计算器!H6,0)*能力值计算器!K6,0)*能力值计算器!L6,0)*VLOOKUP(能力值计算器!J6,能力变化对照表!A:B,2,0),0)</f>
        <v>115</v>
      </c>
      <c r="I2277">
        <f>ROUNDDOWN(ROUNDDOWN(ROUNDDOWN(ROUNDDOWN(ROUNDDOWN((能力值计算器!F8+能力值计算器!E8*2+ROUNDDOWN(E2277/4,0))*能力值计算器!C2/100+5,0)*能力值计算器!H8,0)*能力值计算器!K8,0)*能力值计算器!L8,0)*VLOOKUP(能力值计算器!J8,能力变化对照表!A:B,2,0),0)</f>
        <v>-39</v>
      </c>
      <c r="J2277">
        <f t="shared" si="283"/>
        <v>0</v>
      </c>
      <c r="K2277">
        <f t="shared" si="284"/>
        <v>-6630</v>
      </c>
      <c r="L2277">
        <f t="shared" si="285"/>
        <v>12920</v>
      </c>
      <c r="M2277">
        <f t="shared" si="286"/>
        <v>248.1</v>
      </c>
      <c r="N2277">
        <f t="shared" si="287"/>
        <v>1</v>
      </c>
    </row>
    <row r="2278" spans="1:14">
      <c r="A2278">
        <f t="shared" si="280"/>
        <v>0</v>
      </c>
      <c r="B2278">
        <f t="shared" si="281"/>
        <v>0</v>
      </c>
      <c r="C2278">
        <v>220</v>
      </c>
      <c r="D2278">
        <v>220</v>
      </c>
      <c r="E2278">
        <f t="shared" si="282"/>
        <v>-999</v>
      </c>
      <c r="F2278">
        <f>能力值计算器!G2</f>
        <v>0</v>
      </c>
      <c r="G2278">
        <f>ROUNDDOWN((能力值计算器!F4+能力值计算器!E4*2+ROUNDDOWN(C2278/4,0))*能力值计算器!C2/100+10+能力值计算器!C2,0)</f>
        <v>173</v>
      </c>
      <c r="H2278">
        <f>ROUNDDOWN(ROUNDDOWN(ROUNDDOWN(ROUNDDOWN(ROUNDDOWN((能力值计算器!F6+能力值计算器!E6*2+ROUNDDOWN(D2278/4,0))*能力值计算器!C2/100+5,0)*能力值计算器!H6,0)*能力值计算器!K6,0)*能力值计算器!L6,0)*VLOOKUP(能力值计算器!J6,能力变化对照表!A:B,2,0),0)</f>
        <v>113</v>
      </c>
      <c r="I2278">
        <f>ROUNDDOWN(ROUNDDOWN(ROUNDDOWN(ROUNDDOWN(ROUNDDOWN((能力值计算器!F8+能力值计算器!E8*2+ROUNDDOWN(E2278/4,0))*能力值计算器!C2/100+5,0)*能力值计算器!H8,0)*能力值计算器!K8,0)*能力值计算器!L8,0)*VLOOKUP(能力值计算器!J8,能力变化对照表!A:B,2,0),0)</f>
        <v>-39</v>
      </c>
      <c r="J2278">
        <f t="shared" si="283"/>
        <v>0</v>
      </c>
      <c r="K2278">
        <f t="shared" si="284"/>
        <v>-6747</v>
      </c>
      <c r="L2278">
        <f t="shared" si="285"/>
        <v>12802</v>
      </c>
      <c r="M2278">
        <f t="shared" si="286"/>
        <v>251.1</v>
      </c>
      <c r="N2278">
        <f t="shared" si="287"/>
        <v>1</v>
      </c>
    </row>
    <row r="2279" spans="1:14">
      <c r="A2279">
        <f t="shared" si="280"/>
        <v>0</v>
      </c>
      <c r="B2279">
        <f t="shared" si="281"/>
        <v>0</v>
      </c>
      <c r="C2279">
        <v>220</v>
      </c>
      <c r="D2279">
        <v>224</v>
      </c>
      <c r="E2279">
        <f t="shared" si="282"/>
        <v>-999</v>
      </c>
      <c r="F2279">
        <f>能力值计算器!G2</f>
        <v>0</v>
      </c>
      <c r="G2279">
        <f>ROUNDDOWN((能力值计算器!F4+能力值计算器!E4*2+ROUNDDOWN(C2279/4,0))*能力值计算器!C2/100+10+能力值计算器!C2,0)</f>
        <v>173</v>
      </c>
      <c r="H2279">
        <f>ROUNDDOWN(ROUNDDOWN(ROUNDDOWN(ROUNDDOWN(ROUNDDOWN((能力值计算器!F6+能力值计算器!E6*2+ROUNDDOWN(D2279/4,0))*能力值计算器!C2/100+5,0)*能力值计算器!H6,0)*能力值计算器!K6,0)*能力值计算器!L6,0)*VLOOKUP(能力值计算器!J6,能力变化对照表!A:B,2,0),0)</f>
        <v>113</v>
      </c>
      <c r="I2279">
        <f>ROUNDDOWN(ROUNDDOWN(ROUNDDOWN(ROUNDDOWN(ROUNDDOWN((能力值计算器!F8+能力值计算器!E8*2+ROUNDDOWN(E2279/4,0))*能力值计算器!C2/100+5,0)*能力值计算器!H8,0)*能力值计算器!K8,0)*能力值计算器!L8,0)*VLOOKUP(能力值计算器!J8,能力变化对照表!A:B,2,0),0)</f>
        <v>-39</v>
      </c>
      <c r="J2279">
        <f t="shared" si="283"/>
        <v>0</v>
      </c>
      <c r="K2279">
        <f t="shared" si="284"/>
        <v>-6747</v>
      </c>
      <c r="L2279">
        <f t="shared" si="285"/>
        <v>12802</v>
      </c>
      <c r="M2279">
        <f t="shared" si="286"/>
        <v>251.1</v>
      </c>
      <c r="N2279">
        <f t="shared" si="287"/>
        <v>1</v>
      </c>
    </row>
    <row r="2280" spans="1:14">
      <c r="A2280">
        <f t="shared" si="280"/>
        <v>0</v>
      </c>
      <c r="B2280">
        <f t="shared" si="281"/>
        <v>0</v>
      </c>
      <c r="C2280">
        <v>224</v>
      </c>
      <c r="D2280">
        <v>220</v>
      </c>
      <c r="E2280">
        <f t="shared" si="282"/>
        <v>-999</v>
      </c>
      <c r="F2280">
        <f>能力值计算器!G2</f>
        <v>0</v>
      </c>
      <c r="G2280">
        <f>ROUNDDOWN((能力值计算器!F4+能力值计算器!E4*2+ROUNDDOWN(C2280/4,0))*能力值计算器!C2/100+10+能力值计算器!C2,0)</f>
        <v>173</v>
      </c>
      <c r="H2280">
        <f>ROUNDDOWN(ROUNDDOWN(ROUNDDOWN(ROUNDDOWN(ROUNDDOWN((能力值计算器!F6+能力值计算器!E6*2+ROUNDDOWN(D2280/4,0))*能力值计算器!C2/100+5,0)*能力值计算器!H6,0)*能力值计算器!K6,0)*能力值计算器!L6,0)*VLOOKUP(能力值计算器!J6,能力变化对照表!A:B,2,0),0)</f>
        <v>113</v>
      </c>
      <c r="I2280">
        <f>ROUNDDOWN(ROUNDDOWN(ROUNDDOWN(ROUNDDOWN(ROUNDDOWN((能力值计算器!F8+能力值计算器!E8*2+ROUNDDOWN(E2280/4,0))*能力值计算器!C2/100+5,0)*能力值计算器!H8,0)*能力值计算器!K8,0)*能力值计算器!L8,0)*VLOOKUP(能力值计算器!J8,能力变化对照表!A:B,2,0),0)</f>
        <v>-39</v>
      </c>
      <c r="J2280">
        <f t="shared" si="283"/>
        <v>0</v>
      </c>
      <c r="K2280">
        <f t="shared" si="284"/>
        <v>-6747</v>
      </c>
      <c r="L2280">
        <f t="shared" si="285"/>
        <v>12802</v>
      </c>
      <c r="M2280">
        <f t="shared" si="286"/>
        <v>251.1</v>
      </c>
      <c r="N2280">
        <f t="shared" si="287"/>
        <v>1</v>
      </c>
    </row>
    <row r="2281" spans="1:14">
      <c r="A2281">
        <f t="shared" si="280"/>
        <v>0</v>
      </c>
      <c r="B2281">
        <f t="shared" si="281"/>
        <v>0</v>
      </c>
      <c r="C2281">
        <v>224</v>
      </c>
      <c r="D2281">
        <v>224</v>
      </c>
      <c r="E2281">
        <f t="shared" si="282"/>
        <v>-999</v>
      </c>
      <c r="F2281">
        <f>能力值计算器!G2</f>
        <v>0</v>
      </c>
      <c r="G2281">
        <f>ROUNDDOWN((能力值计算器!F4+能力值计算器!E4*2+ROUNDDOWN(C2281/4,0))*能力值计算器!C2/100+10+能力值计算器!C2,0)</f>
        <v>173</v>
      </c>
      <c r="H2281">
        <f>ROUNDDOWN(ROUNDDOWN(ROUNDDOWN(ROUNDDOWN(ROUNDDOWN((能力值计算器!F6+能力值计算器!E6*2+ROUNDDOWN(D2281/4,0))*能力值计算器!C2/100+5,0)*能力值计算器!H6,0)*能力值计算器!K6,0)*能力值计算器!L6,0)*VLOOKUP(能力值计算器!J6,能力变化对照表!A:B,2,0),0)</f>
        <v>113</v>
      </c>
      <c r="I2281">
        <f>ROUNDDOWN(ROUNDDOWN(ROUNDDOWN(ROUNDDOWN(ROUNDDOWN((能力值计算器!F8+能力值计算器!E8*2+ROUNDDOWN(E2281/4,0))*能力值计算器!C2/100+5,0)*能力值计算器!H8,0)*能力值计算器!K8,0)*能力值计算器!L8,0)*VLOOKUP(能力值计算器!J8,能力变化对照表!A:B,2,0),0)</f>
        <v>-39</v>
      </c>
      <c r="J2281">
        <f t="shared" si="283"/>
        <v>0</v>
      </c>
      <c r="K2281">
        <f t="shared" si="284"/>
        <v>-6747</v>
      </c>
      <c r="L2281">
        <f t="shared" si="285"/>
        <v>12802</v>
      </c>
      <c r="M2281">
        <f t="shared" si="286"/>
        <v>251.1</v>
      </c>
      <c r="N2281">
        <f t="shared" si="287"/>
        <v>1</v>
      </c>
    </row>
    <row r="2282" spans="1:14">
      <c r="A2282">
        <f t="shared" si="280"/>
        <v>0</v>
      </c>
      <c r="B2282">
        <f t="shared" si="281"/>
        <v>0</v>
      </c>
      <c r="C2282">
        <v>244</v>
      </c>
      <c r="D2282">
        <v>204</v>
      </c>
      <c r="E2282">
        <f t="shared" si="282"/>
        <v>-999</v>
      </c>
      <c r="F2282">
        <f>能力值计算器!G2</f>
        <v>0</v>
      </c>
      <c r="G2282">
        <f>ROUNDDOWN((能力值计算器!F4+能力值计算器!E4*2+ROUNDDOWN(C2282/4,0))*能力值计算器!C2/100+10+能力值计算器!C2,0)</f>
        <v>176</v>
      </c>
      <c r="H2282">
        <f>ROUNDDOWN(ROUNDDOWN(ROUNDDOWN(ROUNDDOWN(ROUNDDOWN((能力值计算器!F6+能力值计算器!E6*2+ROUNDDOWN(D2282/4,0))*能力值计算器!C2/100+5,0)*能力值计算器!H6,0)*能力值计算器!K6,0)*能力值计算器!L6,0)*VLOOKUP(能力值计算器!J6,能力变化对照表!A:B,2,0),0)</f>
        <v>111</v>
      </c>
      <c r="I2282">
        <f>ROUNDDOWN(ROUNDDOWN(ROUNDDOWN(ROUNDDOWN(ROUNDDOWN((能力值计算器!F8+能力值计算器!E8*2+ROUNDDOWN(E2282/4,0))*能力值计算器!C2/100+5,0)*能力值计算器!H8,0)*能力值计算器!K8,0)*能力值计算器!L8,0)*VLOOKUP(能力值计算器!J8,能力变化对照表!A:B,2,0),0)</f>
        <v>-39</v>
      </c>
      <c r="J2282">
        <f t="shared" si="283"/>
        <v>0</v>
      </c>
      <c r="K2282">
        <f t="shared" si="284"/>
        <v>-6864</v>
      </c>
      <c r="L2282">
        <f t="shared" si="285"/>
        <v>12672</v>
      </c>
      <c r="M2282">
        <f t="shared" si="286"/>
        <v>254.1</v>
      </c>
      <c r="N2282">
        <f t="shared" si="287"/>
        <v>1</v>
      </c>
    </row>
    <row r="2283" spans="1:14">
      <c r="A2283">
        <f t="shared" si="280"/>
        <v>0</v>
      </c>
      <c r="B2283">
        <f t="shared" si="281"/>
        <v>0</v>
      </c>
      <c r="C2283">
        <v>244</v>
      </c>
      <c r="D2283">
        <v>208</v>
      </c>
      <c r="E2283">
        <f t="shared" si="282"/>
        <v>-999</v>
      </c>
      <c r="F2283">
        <f>能力值计算器!G2</f>
        <v>0</v>
      </c>
      <c r="G2283">
        <f>ROUNDDOWN((能力值计算器!F4+能力值计算器!E4*2+ROUNDDOWN(C2283/4,0))*能力值计算器!C2/100+10+能力值计算器!C2,0)</f>
        <v>176</v>
      </c>
      <c r="H2283">
        <f>ROUNDDOWN(ROUNDDOWN(ROUNDDOWN(ROUNDDOWN(ROUNDDOWN((能力值计算器!F6+能力值计算器!E6*2+ROUNDDOWN(D2283/4,0))*能力值计算器!C2/100+5,0)*能力值计算器!H6,0)*能力值计算器!K6,0)*能力值计算器!L6,0)*VLOOKUP(能力值计算器!J6,能力变化对照表!A:B,2,0),0)</f>
        <v>111</v>
      </c>
      <c r="I2283">
        <f>ROUNDDOWN(ROUNDDOWN(ROUNDDOWN(ROUNDDOWN(ROUNDDOWN((能力值计算器!F8+能力值计算器!E8*2+ROUNDDOWN(E2283/4,0))*能力值计算器!C2/100+5,0)*能力值计算器!H8,0)*能力值计算器!K8,0)*能力值计算器!L8,0)*VLOOKUP(能力值计算器!J8,能力变化对照表!A:B,2,0),0)</f>
        <v>-39</v>
      </c>
      <c r="J2283">
        <f t="shared" si="283"/>
        <v>0</v>
      </c>
      <c r="K2283">
        <f t="shared" si="284"/>
        <v>-6864</v>
      </c>
      <c r="L2283">
        <f t="shared" si="285"/>
        <v>12672</v>
      </c>
      <c r="M2283">
        <f t="shared" si="286"/>
        <v>254.1</v>
      </c>
      <c r="N2283">
        <f t="shared" si="287"/>
        <v>1</v>
      </c>
    </row>
    <row r="2284" spans="1:14">
      <c r="A2284">
        <f t="shared" si="280"/>
        <v>0</v>
      </c>
      <c r="B2284">
        <f t="shared" si="281"/>
        <v>0</v>
      </c>
      <c r="C2284">
        <v>248</v>
      </c>
      <c r="D2284">
        <v>204</v>
      </c>
      <c r="E2284">
        <f t="shared" si="282"/>
        <v>-999</v>
      </c>
      <c r="F2284">
        <f>能力值计算器!G2</f>
        <v>0</v>
      </c>
      <c r="G2284">
        <f>ROUNDDOWN((能力值计算器!F4+能力值计算器!E4*2+ROUNDDOWN(C2284/4,0))*能力值计算器!C2/100+10+能力值计算器!C2,0)</f>
        <v>176</v>
      </c>
      <c r="H2284">
        <f>ROUNDDOWN(ROUNDDOWN(ROUNDDOWN(ROUNDDOWN(ROUNDDOWN((能力值计算器!F6+能力值计算器!E6*2+ROUNDDOWN(D2284/4,0))*能力值计算器!C2/100+5,0)*能力值计算器!H6,0)*能力值计算器!K6,0)*能力值计算器!L6,0)*VLOOKUP(能力值计算器!J6,能力变化对照表!A:B,2,0),0)</f>
        <v>111</v>
      </c>
      <c r="I2284">
        <f>ROUNDDOWN(ROUNDDOWN(ROUNDDOWN(ROUNDDOWN(ROUNDDOWN((能力值计算器!F8+能力值计算器!E8*2+ROUNDDOWN(E2284/4,0))*能力值计算器!C2/100+5,0)*能力值计算器!H8,0)*能力值计算器!K8,0)*能力值计算器!L8,0)*VLOOKUP(能力值计算器!J8,能力变化对照表!A:B,2,0),0)</f>
        <v>-39</v>
      </c>
      <c r="J2284">
        <f t="shared" si="283"/>
        <v>0</v>
      </c>
      <c r="K2284">
        <f t="shared" si="284"/>
        <v>-6864</v>
      </c>
      <c r="L2284">
        <f t="shared" si="285"/>
        <v>12672</v>
      </c>
      <c r="M2284">
        <f t="shared" si="286"/>
        <v>254.1</v>
      </c>
      <c r="N2284">
        <f t="shared" si="287"/>
        <v>1</v>
      </c>
    </row>
    <row r="2285" spans="1:14">
      <c r="A2285">
        <f t="shared" si="280"/>
        <v>0</v>
      </c>
      <c r="B2285">
        <f t="shared" si="281"/>
        <v>0</v>
      </c>
      <c r="C2285">
        <v>248</v>
      </c>
      <c r="D2285">
        <v>208</v>
      </c>
      <c r="E2285">
        <f t="shared" si="282"/>
        <v>-999</v>
      </c>
      <c r="F2285">
        <f>能力值计算器!G2</f>
        <v>0</v>
      </c>
      <c r="G2285">
        <f>ROUNDDOWN((能力值计算器!F4+能力值计算器!E4*2+ROUNDDOWN(C2285/4,0))*能力值计算器!C2/100+10+能力值计算器!C2,0)</f>
        <v>176</v>
      </c>
      <c r="H2285">
        <f>ROUNDDOWN(ROUNDDOWN(ROUNDDOWN(ROUNDDOWN(ROUNDDOWN((能力值计算器!F6+能力值计算器!E6*2+ROUNDDOWN(D2285/4,0))*能力值计算器!C2/100+5,0)*能力值计算器!H6,0)*能力值计算器!K6,0)*能力值计算器!L6,0)*VLOOKUP(能力值计算器!J6,能力变化对照表!A:B,2,0),0)</f>
        <v>111</v>
      </c>
      <c r="I2285">
        <f>ROUNDDOWN(ROUNDDOWN(ROUNDDOWN(ROUNDDOWN(ROUNDDOWN((能力值计算器!F8+能力值计算器!E8*2+ROUNDDOWN(E2285/4,0))*能力值计算器!C2/100+5,0)*能力值计算器!H8,0)*能力值计算器!K8,0)*能力值计算器!L8,0)*VLOOKUP(能力值计算器!J8,能力变化对照表!A:B,2,0),0)</f>
        <v>-39</v>
      </c>
      <c r="J2285">
        <f t="shared" si="283"/>
        <v>0</v>
      </c>
      <c r="K2285">
        <f t="shared" si="284"/>
        <v>-6864</v>
      </c>
      <c r="L2285">
        <f t="shared" si="285"/>
        <v>12672</v>
      </c>
      <c r="M2285">
        <f t="shared" si="286"/>
        <v>254.1</v>
      </c>
      <c r="N2285">
        <f t="shared" si="287"/>
        <v>1</v>
      </c>
    </row>
    <row r="2286" spans="1:14">
      <c r="A2286">
        <f t="shared" si="280"/>
        <v>0</v>
      </c>
      <c r="B2286">
        <f t="shared" si="281"/>
        <v>0</v>
      </c>
      <c r="C2286">
        <v>180</v>
      </c>
      <c r="D2286">
        <v>244</v>
      </c>
      <c r="E2286">
        <f t="shared" si="282"/>
        <v>-999</v>
      </c>
      <c r="F2286">
        <f>能力值计算器!G2</f>
        <v>0</v>
      </c>
      <c r="G2286">
        <f>ROUNDDOWN((能力值计算器!F4+能力值计算器!E4*2+ROUNDDOWN(C2286/4,0))*能力值计算器!C2/100+10+能力值计算器!C2,0)</f>
        <v>168</v>
      </c>
      <c r="H2286">
        <f>ROUNDDOWN(ROUNDDOWN(ROUNDDOWN(ROUNDDOWN(ROUNDDOWN((能力值计算器!F6+能力值计算器!E6*2+ROUNDDOWN(D2286/4,0))*能力值计算器!C2/100+5,0)*能力值计算器!H6,0)*能力值计算器!K6,0)*能力值计算器!L6,0)*VLOOKUP(能力值计算器!J6,能力变化对照表!A:B,2,0),0)</f>
        <v>116</v>
      </c>
      <c r="I2286">
        <f>ROUNDDOWN(ROUNDDOWN(ROUNDDOWN(ROUNDDOWN(ROUNDDOWN((能力值计算器!F8+能力值计算器!E8*2+ROUNDDOWN(E2286/4,0))*能力值计算器!C2/100+5,0)*能力值计算器!H8,0)*能力值计算器!K8,0)*能力值计算器!L8,0)*VLOOKUP(能力值计算器!J8,能力变化对照表!A:B,2,0),0)</f>
        <v>-39</v>
      </c>
      <c r="J2286">
        <f t="shared" si="283"/>
        <v>0</v>
      </c>
      <c r="K2286">
        <f t="shared" si="284"/>
        <v>-6552</v>
      </c>
      <c r="L2286">
        <f t="shared" si="285"/>
        <v>12936</v>
      </c>
      <c r="M2286">
        <f t="shared" si="286"/>
        <v>246.1</v>
      </c>
      <c r="N2286">
        <f t="shared" si="287"/>
        <v>1</v>
      </c>
    </row>
    <row r="2287" spans="1:14">
      <c r="A2287">
        <f t="shared" si="280"/>
        <v>0</v>
      </c>
      <c r="B2287">
        <f t="shared" si="281"/>
        <v>0</v>
      </c>
      <c r="C2287">
        <v>180</v>
      </c>
      <c r="D2287">
        <v>248</v>
      </c>
      <c r="E2287">
        <f t="shared" si="282"/>
        <v>-999</v>
      </c>
      <c r="F2287">
        <f>能力值计算器!G2</f>
        <v>0</v>
      </c>
      <c r="G2287">
        <f>ROUNDDOWN((能力值计算器!F4+能力值计算器!E4*2+ROUNDDOWN(C2287/4,0))*能力值计算器!C2/100+10+能力值计算器!C2,0)</f>
        <v>168</v>
      </c>
      <c r="H2287">
        <f>ROUNDDOWN(ROUNDDOWN(ROUNDDOWN(ROUNDDOWN(ROUNDDOWN((能力值计算器!F6+能力值计算器!E6*2+ROUNDDOWN(D2287/4,0))*能力值计算器!C2/100+5,0)*能力值计算器!H6,0)*能力值计算器!K6,0)*能力值计算器!L6,0)*VLOOKUP(能力值计算器!J6,能力变化对照表!A:B,2,0),0)</f>
        <v>116</v>
      </c>
      <c r="I2287">
        <f>ROUNDDOWN(ROUNDDOWN(ROUNDDOWN(ROUNDDOWN(ROUNDDOWN((能力值计算器!F8+能力值计算器!E8*2+ROUNDDOWN(E2287/4,0))*能力值计算器!C2/100+5,0)*能力值计算器!H8,0)*能力值计算器!K8,0)*能力值计算器!L8,0)*VLOOKUP(能力值计算器!J8,能力变化对照表!A:B,2,0),0)</f>
        <v>-39</v>
      </c>
      <c r="J2287">
        <f t="shared" si="283"/>
        <v>0</v>
      </c>
      <c r="K2287">
        <f t="shared" si="284"/>
        <v>-6552</v>
      </c>
      <c r="L2287">
        <f t="shared" si="285"/>
        <v>12936</v>
      </c>
      <c r="M2287">
        <f t="shared" si="286"/>
        <v>246.1</v>
      </c>
      <c r="N2287">
        <f t="shared" si="287"/>
        <v>1</v>
      </c>
    </row>
    <row r="2288" spans="1:14">
      <c r="A2288">
        <f t="shared" si="280"/>
        <v>0</v>
      </c>
      <c r="B2288">
        <f t="shared" si="281"/>
        <v>0</v>
      </c>
      <c r="C2288">
        <v>184</v>
      </c>
      <c r="D2288">
        <v>244</v>
      </c>
      <c r="E2288">
        <f t="shared" si="282"/>
        <v>-999</v>
      </c>
      <c r="F2288">
        <f>能力值计算器!G2</f>
        <v>0</v>
      </c>
      <c r="G2288">
        <f>ROUNDDOWN((能力值计算器!F4+能力值计算器!E4*2+ROUNDDOWN(C2288/4,0))*能力值计算器!C2/100+10+能力值计算器!C2,0)</f>
        <v>168</v>
      </c>
      <c r="H2288">
        <f>ROUNDDOWN(ROUNDDOWN(ROUNDDOWN(ROUNDDOWN(ROUNDDOWN((能力值计算器!F6+能力值计算器!E6*2+ROUNDDOWN(D2288/4,0))*能力值计算器!C2/100+5,0)*能力值计算器!H6,0)*能力值计算器!K6,0)*能力值计算器!L6,0)*VLOOKUP(能力值计算器!J6,能力变化对照表!A:B,2,0),0)</f>
        <v>116</v>
      </c>
      <c r="I2288">
        <f>ROUNDDOWN(ROUNDDOWN(ROUNDDOWN(ROUNDDOWN(ROUNDDOWN((能力值计算器!F8+能力值计算器!E8*2+ROUNDDOWN(E2288/4,0))*能力值计算器!C2/100+5,0)*能力值计算器!H8,0)*能力值计算器!K8,0)*能力值计算器!L8,0)*VLOOKUP(能力值计算器!J8,能力变化对照表!A:B,2,0),0)</f>
        <v>-39</v>
      </c>
      <c r="J2288">
        <f t="shared" si="283"/>
        <v>0</v>
      </c>
      <c r="K2288">
        <f t="shared" si="284"/>
        <v>-6552</v>
      </c>
      <c r="L2288">
        <f t="shared" si="285"/>
        <v>12936</v>
      </c>
      <c r="M2288">
        <f t="shared" si="286"/>
        <v>246.1</v>
      </c>
      <c r="N2288">
        <f t="shared" si="287"/>
        <v>1</v>
      </c>
    </row>
    <row r="2289" spans="1:14">
      <c r="A2289">
        <f t="shared" si="280"/>
        <v>0</v>
      </c>
      <c r="B2289">
        <f t="shared" si="281"/>
        <v>0</v>
      </c>
      <c r="C2289">
        <v>184</v>
      </c>
      <c r="D2289">
        <v>248</v>
      </c>
      <c r="E2289">
        <f t="shared" si="282"/>
        <v>-999</v>
      </c>
      <c r="F2289">
        <f>能力值计算器!G2</f>
        <v>0</v>
      </c>
      <c r="G2289">
        <f>ROUNDDOWN((能力值计算器!F4+能力值计算器!E4*2+ROUNDDOWN(C2289/4,0))*能力值计算器!C2/100+10+能力值计算器!C2,0)</f>
        <v>168</v>
      </c>
      <c r="H2289">
        <f>ROUNDDOWN(ROUNDDOWN(ROUNDDOWN(ROUNDDOWN(ROUNDDOWN((能力值计算器!F6+能力值计算器!E6*2+ROUNDDOWN(D2289/4,0))*能力值计算器!C2/100+5,0)*能力值计算器!H6,0)*能力值计算器!K6,0)*能力值计算器!L6,0)*VLOOKUP(能力值计算器!J6,能力变化对照表!A:B,2,0),0)</f>
        <v>116</v>
      </c>
      <c r="I2289">
        <f>ROUNDDOWN(ROUNDDOWN(ROUNDDOWN(ROUNDDOWN(ROUNDDOWN((能力值计算器!F8+能力值计算器!E8*2+ROUNDDOWN(E2289/4,0))*能力值计算器!C2/100+5,0)*能力值计算器!H8,0)*能力值计算器!K8,0)*能力值计算器!L8,0)*VLOOKUP(能力值计算器!J8,能力变化对照表!A:B,2,0),0)</f>
        <v>-39</v>
      </c>
      <c r="J2289">
        <f t="shared" si="283"/>
        <v>0</v>
      </c>
      <c r="K2289">
        <f t="shared" si="284"/>
        <v>-6552</v>
      </c>
      <c r="L2289">
        <f t="shared" si="285"/>
        <v>12936</v>
      </c>
      <c r="M2289">
        <f t="shared" si="286"/>
        <v>246.1</v>
      </c>
      <c r="N2289">
        <f t="shared" si="287"/>
        <v>1</v>
      </c>
    </row>
    <row r="2290" spans="1:14">
      <c r="A2290">
        <f t="shared" si="280"/>
        <v>0</v>
      </c>
      <c r="B2290">
        <f t="shared" si="281"/>
        <v>0</v>
      </c>
      <c r="C2290">
        <v>204</v>
      </c>
      <c r="D2290">
        <v>228</v>
      </c>
      <c r="E2290">
        <f t="shared" si="282"/>
        <v>-999</v>
      </c>
      <c r="F2290">
        <f>能力值计算器!G2</f>
        <v>0</v>
      </c>
      <c r="G2290">
        <f>ROUNDDOWN((能力值计算器!F4+能力值计算器!E4*2+ROUNDDOWN(C2290/4,0))*能力值计算器!C2/100+10+能力值计算器!C2,0)</f>
        <v>171</v>
      </c>
      <c r="H2290">
        <f>ROUNDDOWN(ROUNDDOWN(ROUNDDOWN(ROUNDDOWN(ROUNDDOWN((能力值计算器!F6+能力值计算器!E6*2+ROUNDDOWN(D2290/4,0))*能力值计算器!C2/100+5,0)*能力值计算器!H6,0)*能力值计算器!K6,0)*能力值计算器!L6,0)*VLOOKUP(能力值计算器!J6,能力变化对照表!A:B,2,0),0)</f>
        <v>114</v>
      </c>
      <c r="I2290">
        <f>ROUNDDOWN(ROUNDDOWN(ROUNDDOWN(ROUNDDOWN(ROUNDDOWN((能力值计算器!F8+能力值计算器!E8*2+ROUNDDOWN(E2290/4,0))*能力值计算器!C2/100+5,0)*能力值计算器!H8,0)*能力值计算器!K8,0)*能力值计算器!L8,0)*VLOOKUP(能力值计算器!J8,能力变化对照表!A:B,2,0),0)</f>
        <v>-39</v>
      </c>
      <c r="J2290">
        <f t="shared" si="283"/>
        <v>0</v>
      </c>
      <c r="K2290">
        <f t="shared" si="284"/>
        <v>-6669</v>
      </c>
      <c r="L2290">
        <f t="shared" si="285"/>
        <v>12825</v>
      </c>
      <c r="M2290">
        <f t="shared" si="286"/>
        <v>249.1</v>
      </c>
      <c r="N2290">
        <f t="shared" si="287"/>
        <v>1</v>
      </c>
    </row>
    <row r="2291" spans="1:14">
      <c r="A2291">
        <f t="shared" si="280"/>
        <v>0</v>
      </c>
      <c r="B2291">
        <f t="shared" si="281"/>
        <v>0</v>
      </c>
      <c r="C2291">
        <v>204</v>
      </c>
      <c r="D2291">
        <v>232</v>
      </c>
      <c r="E2291">
        <f t="shared" si="282"/>
        <v>-999</v>
      </c>
      <c r="F2291">
        <f>能力值计算器!G2</f>
        <v>0</v>
      </c>
      <c r="G2291">
        <f>ROUNDDOWN((能力值计算器!F4+能力值计算器!E4*2+ROUNDDOWN(C2291/4,0))*能力值计算器!C2/100+10+能力值计算器!C2,0)</f>
        <v>171</v>
      </c>
      <c r="H2291">
        <f>ROUNDDOWN(ROUNDDOWN(ROUNDDOWN(ROUNDDOWN(ROUNDDOWN((能力值计算器!F6+能力值计算器!E6*2+ROUNDDOWN(D2291/4,0))*能力值计算器!C2/100+5,0)*能力值计算器!H6,0)*能力值计算器!K6,0)*能力值计算器!L6,0)*VLOOKUP(能力值计算器!J6,能力变化对照表!A:B,2,0),0)</f>
        <v>114</v>
      </c>
      <c r="I2291">
        <f>ROUNDDOWN(ROUNDDOWN(ROUNDDOWN(ROUNDDOWN(ROUNDDOWN((能力值计算器!F8+能力值计算器!E8*2+ROUNDDOWN(E2291/4,0))*能力值计算器!C2/100+5,0)*能力值计算器!H8,0)*能力值计算器!K8,0)*能力值计算器!L8,0)*VLOOKUP(能力值计算器!J8,能力变化对照表!A:B,2,0),0)</f>
        <v>-39</v>
      </c>
      <c r="J2291">
        <f t="shared" si="283"/>
        <v>0</v>
      </c>
      <c r="K2291">
        <f t="shared" si="284"/>
        <v>-6669</v>
      </c>
      <c r="L2291">
        <f t="shared" si="285"/>
        <v>12825</v>
      </c>
      <c r="M2291">
        <f t="shared" si="286"/>
        <v>249.1</v>
      </c>
      <c r="N2291">
        <f t="shared" si="287"/>
        <v>1</v>
      </c>
    </row>
    <row r="2292" spans="1:14">
      <c r="A2292">
        <f t="shared" si="280"/>
        <v>0</v>
      </c>
      <c r="B2292">
        <f t="shared" si="281"/>
        <v>0</v>
      </c>
      <c r="C2292">
        <v>208</v>
      </c>
      <c r="D2292">
        <v>228</v>
      </c>
      <c r="E2292">
        <f t="shared" si="282"/>
        <v>-999</v>
      </c>
      <c r="F2292">
        <f>能力值计算器!G2</f>
        <v>0</v>
      </c>
      <c r="G2292">
        <f>ROUNDDOWN((能力值计算器!F4+能力值计算器!E4*2+ROUNDDOWN(C2292/4,0))*能力值计算器!C2/100+10+能力值计算器!C2,0)</f>
        <v>171</v>
      </c>
      <c r="H2292">
        <f>ROUNDDOWN(ROUNDDOWN(ROUNDDOWN(ROUNDDOWN(ROUNDDOWN((能力值计算器!F6+能力值计算器!E6*2+ROUNDDOWN(D2292/4,0))*能力值计算器!C2/100+5,0)*能力值计算器!H6,0)*能力值计算器!K6,0)*能力值计算器!L6,0)*VLOOKUP(能力值计算器!J6,能力变化对照表!A:B,2,0),0)</f>
        <v>114</v>
      </c>
      <c r="I2292">
        <f>ROUNDDOWN(ROUNDDOWN(ROUNDDOWN(ROUNDDOWN(ROUNDDOWN((能力值计算器!F8+能力值计算器!E8*2+ROUNDDOWN(E2292/4,0))*能力值计算器!C2/100+5,0)*能力值计算器!H8,0)*能力值计算器!K8,0)*能力值计算器!L8,0)*VLOOKUP(能力值计算器!J8,能力变化对照表!A:B,2,0),0)</f>
        <v>-39</v>
      </c>
      <c r="J2292">
        <f t="shared" si="283"/>
        <v>0</v>
      </c>
      <c r="K2292">
        <f t="shared" si="284"/>
        <v>-6669</v>
      </c>
      <c r="L2292">
        <f t="shared" si="285"/>
        <v>12825</v>
      </c>
      <c r="M2292">
        <f t="shared" si="286"/>
        <v>249.1</v>
      </c>
      <c r="N2292">
        <f t="shared" si="287"/>
        <v>1</v>
      </c>
    </row>
    <row r="2293" spans="1:14">
      <c r="A2293">
        <f t="shared" si="280"/>
        <v>0</v>
      </c>
      <c r="B2293">
        <f t="shared" si="281"/>
        <v>0</v>
      </c>
      <c r="C2293">
        <v>208</v>
      </c>
      <c r="D2293">
        <v>232</v>
      </c>
      <c r="E2293">
        <f t="shared" si="282"/>
        <v>-999</v>
      </c>
      <c r="F2293">
        <f>能力值计算器!G2</f>
        <v>0</v>
      </c>
      <c r="G2293">
        <f>ROUNDDOWN((能力值计算器!F4+能力值计算器!E4*2+ROUNDDOWN(C2293/4,0))*能力值计算器!C2/100+10+能力值计算器!C2,0)</f>
        <v>171</v>
      </c>
      <c r="H2293">
        <f>ROUNDDOWN(ROUNDDOWN(ROUNDDOWN(ROUNDDOWN(ROUNDDOWN((能力值计算器!F6+能力值计算器!E6*2+ROUNDDOWN(D2293/4,0))*能力值计算器!C2/100+5,0)*能力值计算器!H6,0)*能力值计算器!K6,0)*能力值计算器!L6,0)*VLOOKUP(能力值计算器!J6,能力变化对照表!A:B,2,0),0)</f>
        <v>114</v>
      </c>
      <c r="I2293">
        <f>ROUNDDOWN(ROUNDDOWN(ROUNDDOWN(ROUNDDOWN(ROUNDDOWN((能力值计算器!F8+能力值计算器!E8*2+ROUNDDOWN(E2293/4,0))*能力值计算器!C2/100+5,0)*能力值计算器!H8,0)*能力值计算器!K8,0)*能力值计算器!L8,0)*VLOOKUP(能力值计算器!J8,能力变化对照表!A:B,2,0),0)</f>
        <v>-39</v>
      </c>
      <c r="J2293">
        <f t="shared" si="283"/>
        <v>0</v>
      </c>
      <c r="K2293">
        <f t="shared" si="284"/>
        <v>-6669</v>
      </c>
      <c r="L2293">
        <f t="shared" si="285"/>
        <v>12825</v>
      </c>
      <c r="M2293">
        <f t="shared" si="286"/>
        <v>249.1</v>
      </c>
      <c r="N2293">
        <f t="shared" si="287"/>
        <v>1</v>
      </c>
    </row>
    <row r="2294" spans="1:14">
      <c r="A2294">
        <f t="shared" si="280"/>
        <v>0</v>
      </c>
      <c r="B2294">
        <f t="shared" si="281"/>
        <v>0</v>
      </c>
      <c r="C2294">
        <v>228</v>
      </c>
      <c r="D2294">
        <v>212</v>
      </c>
      <c r="E2294">
        <f t="shared" si="282"/>
        <v>-999</v>
      </c>
      <c r="F2294">
        <f>能力值计算器!G2</f>
        <v>0</v>
      </c>
      <c r="G2294">
        <f>ROUNDDOWN((能力值计算器!F4+能力值计算器!E4*2+ROUNDDOWN(C2294/4,0))*能力值计算器!C2/100+10+能力值计算器!C2,0)</f>
        <v>174</v>
      </c>
      <c r="H2294">
        <f>ROUNDDOWN(ROUNDDOWN(ROUNDDOWN(ROUNDDOWN(ROUNDDOWN((能力值计算器!F6+能力值计算器!E6*2+ROUNDDOWN(D2294/4,0))*能力值计算器!C2/100+5,0)*能力值计算器!H6,0)*能力值计算器!K6,0)*能力值计算器!L6,0)*VLOOKUP(能力值计算器!J6,能力变化对照表!A:B,2,0),0)</f>
        <v>112</v>
      </c>
      <c r="I2294">
        <f>ROUNDDOWN(ROUNDDOWN(ROUNDDOWN(ROUNDDOWN(ROUNDDOWN((能力值计算器!F8+能力值计算器!E8*2+ROUNDDOWN(E2294/4,0))*能力值计算器!C2/100+5,0)*能力值计算器!H8,0)*能力值计算器!K8,0)*能力值计算器!L8,0)*VLOOKUP(能力值计算器!J8,能力变化对照表!A:B,2,0),0)</f>
        <v>-39</v>
      </c>
      <c r="J2294">
        <f t="shared" si="283"/>
        <v>0</v>
      </c>
      <c r="K2294">
        <f t="shared" si="284"/>
        <v>-6786</v>
      </c>
      <c r="L2294">
        <f t="shared" si="285"/>
        <v>12702</v>
      </c>
      <c r="M2294">
        <f t="shared" si="286"/>
        <v>252.1</v>
      </c>
      <c r="N2294">
        <f t="shared" si="287"/>
        <v>1</v>
      </c>
    </row>
    <row r="2295" spans="1:14">
      <c r="A2295">
        <f t="shared" si="280"/>
        <v>0</v>
      </c>
      <c r="B2295">
        <f t="shared" si="281"/>
        <v>0</v>
      </c>
      <c r="C2295">
        <v>228</v>
      </c>
      <c r="D2295">
        <v>216</v>
      </c>
      <c r="E2295">
        <f t="shared" si="282"/>
        <v>-999</v>
      </c>
      <c r="F2295">
        <f>能力值计算器!G2</f>
        <v>0</v>
      </c>
      <c r="G2295">
        <f>ROUNDDOWN((能力值计算器!F4+能力值计算器!E4*2+ROUNDDOWN(C2295/4,0))*能力值计算器!C2/100+10+能力值计算器!C2,0)</f>
        <v>174</v>
      </c>
      <c r="H2295">
        <f>ROUNDDOWN(ROUNDDOWN(ROUNDDOWN(ROUNDDOWN(ROUNDDOWN((能力值计算器!F6+能力值计算器!E6*2+ROUNDDOWN(D2295/4,0))*能力值计算器!C2/100+5,0)*能力值计算器!H6,0)*能力值计算器!K6,0)*能力值计算器!L6,0)*VLOOKUP(能力值计算器!J6,能力变化对照表!A:B,2,0),0)</f>
        <v>112</v>
      </c>
      <c r="I2295">
        <f>ROUNDDOWN(ROUNDDOWN(ROUNDDOWN(ROUNDDOWN(ROUNDDOWN((能力值计算器!F8+能力值计算器!E8*2+ROUNDDOWN(E2295/4,0))*能力值计算器!C2/100+5,0)*能力值计算器!H8,0)*能力值计算器!K8,0)*能力值计算器!L8,0)*VLOOKUP(能力值计算器!J8,能力变化对照表!A:B,2,0),0)</f>
        <v>-39</v>
      </c>
      <c r="J2295">
        <f t="shared" si="283"/>
        <v>0</v>
      </c>
      <c r="K2295">
        <f t="shared" si="284"/>
        <v>-6786</v>
      </c>
      <c r="L2295">
        <f t="shared" si="285"/>
        <v>12702</v>
      </c>
      <c r="M2295">
        <f t="shared" si="286"/>
        <v>252.1</v>
      </c>
      <c r="N2295">
        <f t="shared" si="287"/>
        <v>1</v>
      </c>
    </row>
    <row r="2296" spans="1:14">
      <c r="A2296">
        <f t="shared" si="280"/>
        <v>0</v>
      </c>
      <c r="B2296">
        <f t="shared" si="281"/>
        <v>0</v>
      </c>
      <c r="C2296">
        <v>232</v>
      </c>
      <c r="D2296">
        <v>212</v>
      </c>
      <c r="E2296">
        <f t="shared" si="282"/>
        <v>-999</v>
      </c>
      <c r="F2296">
        <f>能力值计算器!G2</f>
        <v>0</v>
      </c>
      <c r="G2296">
        <f>ROUNDDOWN((能力值计算器!F4+能力值计算器!E4*2+ROUNDDOWN(C2296/4,0))*能力值计算器!C2/100+10+能力值计算器!C2,0)</f>
        <v>174</v>
      </c>
      <c r="H2296">
        <f>ROUNDDOWN(ROUNDDOWN(ROUNDDOWN(ROUNDDOWN(ROUNDDOWN((能力值计算器!F6+能力值计算器!E6*2+ROUNDDOWN(D2296/4,0))*能力值计算器!C2/100+5,0)*能力值计算器!H6,0)*能力值计算器!K6,0)*能力值计算器!L6,0)*VLOOKUP(能力值计算器!J6,能力变化对照表!A:B,2,0),0)</f>
        <v>112</v>
      </c>
      <c r="I2296">
        <f>ROUNDDOWN(ROUNDDOWN(ROUNDDOWN(ROUNDDOWN(ROUNDDOWN((能力值计算器!F8+能力值计算器!E8*2+ROUNDDOWN(E2296/4,0))*能力值计算器!C2/100+5,0)*能力值计算器!H8,0)*能力值计算器!K8,0)*能力值计算器!L8,0)*VLOOKUP(能力值计算器!J8,能力变化对照表!A:B,2,0),0)</f>
        <v>-39</v>
      </c>
      <c r="J2296">
        <f t="shared" si="283"/>
        <v>0</v>
      </c>
      <c r="K2296">
        <f t="shared" si="284"/>
        <v>-6786</v>
      </c>
      <c r="L2296">
        <f t="shared" si="285"/>
        <v>12702</v>
      </c>
      <c r="M2296">
        <f t="shared" si="286"/>
        <v>252.1</v>
      </c>
      <c r="N2296">
        <f t="shared" si="287"/>
        <v>1</v>
      </c>
    </row>
    <row r="2297" spans="1:14">
      <c r="A2297">
        <f t="shared" si="280"/>
        <v>0</v>
      </c>
      <c r="B2297">
        <f t="shared" si="281"/>
        <v>0</v>
      </c>
      <c r="C2297">
        <v>232</v>
      </c>
      <c r="D2297">
        <v>216</v>
      </c>
      <c r="E2297">
        <f t="shared" si="282"/>
        <v>-999</v>
      </c>
      <c r="F2297">
        <f>能力值计算器!G2</f>
        <v>0</v>
      </c>
      <c r="G2297">
        <f>ROUNDDOWN((能力值计算器!F4+能力值计算器!E4*2+ROUNDDOWN(C2297/4,0))*能力值计算器!C2/100+10+能力值计算器!C2,0)</f>
        <v>174</v>
      </c>
      <c r="H2297">
        <f>ROUNDDOWN(ROUNDDOWN(ROUNDDOWN(ROUNDDOWN(ROUNDDOWN((能力值计算器!F6+能力值计算器!E6*2+ROUNDDOWN(D2297/4,0))*能力值计算器!C2/100+5,0)*能力值计算器!H6,0)*能力值计算器!K6,0)*能力值计算器!L6,0)*VLOOKUP(能力值计算器!J6,能力变化对照表!A:B,2,0),0)</f>
        <v>112</v>
      </c>
      <c r="I2297">
        <f>ROUNDDOWN(ROUNDDOWN(ROUNDDOWN(ROUNDDOWN(ROUNDDOWN((能力值计算器!F8+能力值计算器!E8*2+ROUNDDOWN(E2297/4,0))*能力值计算器!C2/100+5,0)*能力值计算器!H8,0)*能力值计算器!K8,0)*能力值计算器!L8,0)*VLOOKUP(能力值计算器!J8,能力变化对照表!A:B,2,0),0)</f>
        <v>-39</v>
      </c>
      <c r="J2297">
        <f t="shared" si="283"/>
        <v>0</v>
      </c>
      <c r="K2297">
        <f t="shared" si="284"/>
        <v>-6786</v>
      </c>
      <c r="L2297">
        <f t="shared" si="285"/>
        <v>12702</v>
      </c>
      <c r="M2297">
        <f t="shared" si="286"/>
        <v>252.1</v>
      </c>
      <c r="N2297">
        <f t="shared" si="287"/>
        <v>1</v>
      </c>
    </row>
    <row r="2298" spans="1:14">
      <c r="A2298">
        <f t="shared" si="280"/>
        <v>0</v>
      </c>
      <c r="B2298">
        <f t="shared" si="281"/>
        <v>0</v>
      </c>
      <c r="C2298">
        <v>164</v>
      </c>
      <c r="D2298">
        <v>252</v>
      </c>
      <c r="E2298">
        <f t="shared" si="282"/>
        <v>-999</v>
      </c>
      <c r="F2298">
        <f>能力值计算器!G2</f>
        <v>0</v>
      </c>
      <c r="G2298">
        <f>ROUNDDOWN((能力值计算器!F4+能力值计算器!E4*2+ROUNDDOWN(C2298/4,0))*能力值计算器!C2/100+10+能力值计算器!C2,0)</f>
        <v>166</v>
      </c>
      <c r="H2298">
        <f>ROUNDDOWN(ROUNDDOWN(ROUNDDOWN(ROUNDDOWN(ROUNDDOWN((能力值计算器!F6+能力值计算器!E6*2+ROUNDDOWN(D2298/4,0))*能力值计算器!C2/100+5,0)*能力值计算器!H6,0)*能力值计算器!K6,0)*能力值计算器!L6,0)*VLOOKUP(能力值计算器!J6,能力变化对照表!A:B,2,0),0)</f>
        <v>117</v>
      </c>
      <c r="I2298">
        <f>ROUNDDOWN(ROUNDDOWN(ROUNDDOWN(ROUNDDOWN(ROUNDDOWN((能力值计算器!F8+能力值计算器!E8*2+ROUNDDOWN(E2298/4,0))*能力值计算器!C2/100+5,0)*能力值计算器!H8,0)*能力值计算器!K8,0)*能力值计算器!L8,0)*VLOOKUP(能力值计算器!J8,能力变化对照表!A:B,2,0),0)</f>
        <v>-39</v>
      </c>
      <c r="J2298">
        <f t="shared" si="283"/>
        <v>0</v>
      </c>
      <c r="K2298">
        <f t="shared" si="284"/>
        <v>-6474</v>
      </c>
      <c r="L2298">
        <f t="shared" si="285"/>
        <v>12948</v>
      </c>
      <c r="M2298">
        <f t="shared" si="286"/>
        <v>244.1</v>
      </c>
      <c r="N2298">
        <f t="shared" si="287"/>
        <v>1</v>
      </c>
    </row>
    <row r="2299" spans="1:14">
      <c r="A2299">
        <f t="shared" si="280"/>
        <v>0</v>
      </c>
      <c r="B2299">
        <f t="shared" si="281"/>
        <v>0</v>
      </c>
      <c r="C2299">
        <v>168</v>
      </c>
      <c r="D2299">
        <v>252</v>
      </c>
      <c r="E2299">
        <f t="shared" si="282"/>
        <v>-999</v>
      </c>
      <c r="F2299">
        <f>能力值计算器!G2</f>
        <v>0</v>
      </c>
      <c r="G2299">
        <f>ROUNDDOWN((能力值计算器!F4+能力值计算器!E4*2+ROUNDDOWN(C2299/4,0))*能力值计算器!C2/100+10+能力值计算器!C2,0)</f>
        <v>166</v>
      </c>
      <c r="H2299">
        <f>ROUNDDOWN(ROUNDDOWN(ROUNDDOWN(ROUNDDOWN(ROUNDDOWN((能力值计算器!F6+能力值计算器!E6*2+ROUNDDOWN(D2299/4,0))*能力值计算器!C2/100+5,0)*能力值计算器!H6,0)*能力值计算器!K6,0)*能力值计算器!L6,0)*VLOOKUP(能力值计算器!J6,能力变化对照表!A:B,2,0),0)</f>
        <v>117</v>
      </c>
      <c r="I2299">
        <f>ROUNDDOWN(ROUNDDOWN(ROUNDDOWN(ROUNDDOWN(ROUNDDOWN((能力值计算器!F8+能力值计算器!E8*2+ROUNDDOWN(E2299/4,0))*能力值计算器!C2/100+5,0)*能力值计算器!H8,0)*能力值计算器!K8,0)*能力值计算器!L8,0)*VLOOKUP(能力值计算器!J8,能力变化对照表!A:B,2,0),0)</f>
        <v>-39</v>
      </c>
      <c r="J2299">
        <f t="shared" si="283"/>
        <v>0</v>
      </c>
      <c r="K2299">
        <f t="shared" si="284"/>
        <v>-6474</v>
      </c>
      <c r="L2299">
        <f t="shared" si="285"/>
        <v>12948</v>
      </c>
      <c r="M2299">
        <f t="shared" si="286"/>
        <v>244.1</v>
      </c>
      <c r="N2299">
        <f t="shared" si="287"/>
        <v>1</v>
      </c>
    </row>
    <row r="2300" spans="1:14">
      <c r="A2300">
        <f t="shared" si="280"/>
        <v>0</v>
      </c>
      <c r="B2300">
        <f t="shared" si="281"/>
        <v>0</v>
      </c>
      <c r="C2300">
        <v>188</v>
      </c>
      <c r="D2300">
        <v>236</v>
      </c>
      <c r="E2300">
        <f t="shared" si="282"/>
        <v>-999</v>
      </c>
      <c r="F2300">
        <f>能力值计算器!G2</f>
        <v>0</v>
      </c>
      <c r="G2300">
        <f>ROUNDDOWN((能力值计算器!F4+能力值计算器!E4*2+ROUNDDOWN(C2300/4,0))*能力值计算器!C2/100+10+能力值计算器!C2,0)</f>
        <v>169</v>
      </c>
      <c r="H2300">
        <f>ROUNDDOWN(ROUNDDOWN(ROUNDDOWN(ROUNDDOWN(ROUNDDOWN((能力值计算器!F6+能力值计算器!E6*2+ROUNDDOWN(D2300/4,0))*能力值计算器!C2/100+5,0)*能力值计算器!H6,0)*能力值计算器!K6,0)*能力值计算器!L6,0)*VLOOKUP(能力值计算器!J6,能力变化对照表!A:B,2,0),0)</f>
        <v>115</v>
      </c>
      <c r="I2300">
        <f>ROUNDDOWN(ROUNDDOWN(ROUNDDOWN(ROUNDDOWN(ROUNDDOWN((能力值计算器!F8+能力值计算器!E8*2+ROUNDDOWN(E2300/4,0))*能力值计算器!C2/100+5,0)*能力值计算器!H8,0)*能力值计算器!K8,0)*能力值计算器!L8,0)*VLOOKUP(能力值计算器!J8,能力变化对照表!A:B,2,0),0)</f>
        <v>-39</v>
      </c>
      <c r="J2300">
        <f t="shared" si="283"/>
        <v>0</v>
      </c>
      <c r="K2300">
        <f t="shared" si="284"/>
        <v>-6591</v>
      </c>
      <c r="L2300">
        <f t="shared" si="285"/>
        <v>12844</v>
      </c>
      <c r="M2300">
        <f t="shared" si="286"/>
        <v>247.1</v>
      </c>
      <c r="N2300">
        <f t="shared" si="287"/>
        <v>1</v>
      </c>
    </row>
    <row r="2301" spans="1:14">
      <c r="A2301">
        <f t="shared" si="280"/>
        <v>0</v>
      </c>
      <c r="B2301">
        <f t="shared" si="281"/>
        <v>0</v>
      </c>
      <c r="C2301">
        <v>188</v>
      </c>
      <c r="D2301">
        <v>240</v>
      </c>
      <c r="E2301">
        <f t="shared" si="282"/>
        <v>-999</v>
      </c>
      <c r="F2301">
        <f>能力值计算器!G2</f>
        <v>0</v>
      </c>
      <c r="G2301">
        <f>ROUNDDOWN((能力值计算器!F4+能力值计算器!E4*2+ROUNDDOWN(C2301/4,0))*能力值计算器!C2/100+10+能力值计算器!C2,0)</f>
        <v>169</v>
      </c>
      <c r="H2301">
        <f>ROUNDDOWN(ROUNDDOWN(ROUNDDOWN(ROUNDDOWN(ROUNDDOWN((能力值计算器!F6+能力值计算器!E6*2+ROUNDDOWN(D2301/4,0))*能力值计算器!C2/100+5,0)*能力值计算器!H6,0)*能力值计算器!K6,0)*能力值计算器!L6,0)*VLOOKUP(能力值计算器!J6,能力变化对照表!A:B,2,0),0)</f>
        <v>115</v>
      </c>
      <c r="I2301">
        <f>ROUNDDOWN(ROUNDDOWN(ROUNDDOWN(ROUNDDOWN(ROUNDDOWN((能力值计算器!F8+能力值计算器!E8*2+ROUNDDOWN(E2301/4,0))*能力值计算器!C2/100+5,0)*能力值计算器!H8,0)*能力值计算器!K8,0)*能力值计算器!L8,0)*VLOOKUP(能力值计算器!J8,能力变化对照表!A:B,2,0),0)</f>
        <v>-39</v>
      </c>
      <c r="J2301">
        <f t="shared" si="283"/>
        <v>0</v>
      </c>
      <c r="K2301">
        <f t="shared" si="284"/>
        <v>-6591</v>
      </c>
      <c r="L2301">
        <f t="shared" si="285"/>
        <v>12844</v>
      </c>
      <c r="M2301">
        <f t="shared" si="286"/>
        <v>247.1</v>
      </c>
      <c r="N2301">
        <f t="shared" si="287"/>
        <v>1</v>
      </c>
    </row>
    <row r="2302" spans="1:14">
      <c r="A2302">
        <f t="shared" si="280"/>
        <v>0</v>
      </c>
      <c r="B2302">
        <f t="shared" si="281"/>
        <v>0</v>
      </c>
      <c r="C2302">
        <v>192</v>
      </c>
      <c r="D2302">
        <v>236</v>
      </c>
      <c r="E2302">
        <f t="shared" si="282"/>
        <v>-999</v>
      </c>
      <c r="F2302">
        <f>能力值计算器!G2</f>
        <v>0</v>
      </c>
      <c r="G2302">
        <f>ROUNDDOWN((能力值计算器!F4+能力值计算器!E4*2+ROUNDDOWN(C2302/4,0))*能力值计算器!C2/100+10+能力值计算器!C2,0)</f>
        <v>169</v>
      </c>
      <c r="H2302">
        <f>ROUNDDOWN(ROUNDDOWN(ROUNDDOWN(ROUNDDOWN(ROUNDDOWN((能力值计算器!F6+能力值计算器!E6*2+ROUNDDOWN(D2302/4,0))*能力值计算器!C2/100+5,0)*能力值计算器!H6,0)*能力值计算器!K6,0)*能力值计算器!L6,0)*VLOOKUP(能力值计算器!J6,能力变化对照表!A:B,2,0),0)</f>
        <v>115</v>
      </c>
      <c r="I2302">
        <f>ROUNDDOWN(ROUNDDOWN(ROUNDDOWN(ROUNDDOWN(ROUNDDOWN((能力值计算器!F8+能力值计算器!E8*2+ROUNDDOWN(E2302/4,0))*能力值计算器!C2/100+5,0)*能力值计算器!H8,0)*能力值计算器!K8,0)*能力值计算器!L8,0)*VLOOKUP(能力值计算器!J8,能力变化对照表!A:B,2,0),0)</f>
        <v>-39</v>
      </c>
      <c r="J2302">
        <f t="shared" si="283"/>
        <v>0</v>
      </c>
      <c r="K2302">
        <f t="shared" si="284"/>
        <v>-6591</v>
      </c>
      <c r="L2302">
        <f t="shared" si="285"/>
        <v>12844</v>
      </c>
      <c r="M2302">
        <f t="shared" si="286"/>
        <v>247.1</v>
      </c>
      <c r="N2302">
        <f t="shared" si="287"/>
        <v>1</v>
      </c>
    </row>
    <row r="2303" spans="1:14">
      <c r="A2303">
        <f t="shared" si="280"/>
        <v>0</v>
      </c>
      <c r="B2303">
        <f t="shared" si="281"/>
        <v>0</v>
      </c>
      <c r="C2303">
        <v>192</v>
      </c>
      <c r="D2303">
        <v>240</v>
      </c>
      <c r="E2303">
        <f t="shared" si="282"/>
        <v>-999</v>
      </c>
      <c r="F2303">
        <f>能力值计算器!G2</f>
        <v>0</v>
      </c>
      <c r="G2303">
        <f>ROUNDDOWN((能力值计算器!F4+能力值计算器!E4*2+ROUNDDOWN(C2303/4,0))*能力值计算器!C2/100+10+能力值计算器!C2,0)</f>
        <v>169</v>
      </c>
      <c r="H2303">
        <f>ROUNDDOWN(ROUNDDOWN(ROUNDDOWN(ROUNDDOWN(ROUNDDOWN((能力值计算器!F6+能力值计算器!E6*2+ROUNDDOWN(D2303/4,0))*能力值计算器!C2/100+5,0)*能力值计算器!H6,0)*能力值计算器!K6,0)*能力值计算器!L6,0)*VLOOKUP(能力值计算器!J6,能力变化对照表!A:B,2,0),0)</f>
        <v>115</v>
      </c>
      <c r="I2303">
        <f>ROUNDDOWN(ROUNDDOWN(ROUNDDOWN(ROUNDDOWN(ROUNDDOWN((能力值计算器!F8+能力值计算器!E8*2+ROUNDDOWN(E2303/4,0))*能力值计算器!C2/100+5,0)*能力值计算器!H8,0)*能力值计算器!K8,0)*能力值计算器!L8,0)*VLOOKUP(能力值计算器!J8,能力变化对照表!A:B,2,0),0)</f>
        <v>-39</v>
      </c>
      <c r="J2303">
        <f t="shared" si="283"/>
        <v>0</v>
      </c>
      <c r="K2303">
        <f t="shared" si="284"/>
        <v>-6591</v>
      </c>
      <c r="L2303">
        <f t="shared" si="285"/>
        <v>12844</v>
      </c>
      <c r="M2303">
        <f t="shared" si="286"/>
        <v>247.1</v>
      </c>
      <c r="N2303">
        <f t="shared" si="287"/>
        <v>1</v>
      </c>
    </row>
    <row r="2304" spans="1:14">
      <c r="A2304">
        <f t="shared" si="280"/>
        <v>0</v>
      </c>
      <c r="B2304">
        <f t="shared" si="281"/>
        <v>0</v>
      </c>
      <c r="C2304">
        <v>252</v>
      </c>
      <c r="D2304">
        <v>196</v>
      </c>
      <c r="E2304">
        <f t="shared" si="282"/>
        <v>-999</v>
      </c>
      <c r="F2304">
        <f>能力值计算器!G2</f>
        <v>0</v>
      </c>
      <c r="G2304">
        <f>ROUNDDOWN((能力值计算器!F4+能力值计算器!E4*2+ROUNDDOWN(C2304/4,0))*能力值计算器!C2/100+10+能力值计算器!C2,0)</f>
        <v>177</v>
      </c>
      <c r="H2304">
        <f>ROUNDDOWN(ROUNDDOWN(ROUNDDOWN(ROUNDDOWN(ROUNDDOWN((能力值计算器!F6+能力值计算器!E6*2+ROUNDDOWN(D2304/4,0))*能力值计算器!C2/100+5,0)*能力值计算器!H6,0)*能力值计算器!K6,0)*能力值计算器!L6,0)*VLOOKUP(能力值计算器!J6,能力变化对照表!A:B,2,0),0)</f>
        <v>110</v>
      </c>
      <c r="I2304">
        <f>ROUNDDOWN(ROUNDDOWN(ROUNDDOWN(ROUNDDOWN(ROUNDDOWN((能力值计算器!F8+能力值计算器!E8*2+ROUNDDOWN(E2304/4,0))*能力值计算器!C2/100+5,0)*能力值计算器!H8,0)*能力值计算器!K8,0)*能力值计算器!L8,0)*VLOOKUP(能力值计算器!J8,能力变化对照表!A:B,2,0),0)</f>
        <v>-39</v>
      </c>
      <c r="J2304">
        <f t="shared" si="283"/>
        <v>0</v>
      </c>
      <c r="K2304">
        <f t="shared" si="284"/>
        <v>-6903</v>
      </c>
      <c r="L2304">
        <f t="shared" si="285"/>
        <v>12567</v>
      </c>
      <c r="M2304">
        <f t="shared" si="286"/>
        <v>255.1</v>
      </c>
      <c r="N2304">
        <f t="shared" si="287"/>
        <v>1</v>
      </c>
    </row>
    <row r="2305" spans="1:14">
      <c r="A2305">
        <f t="shared" si="280"/>
        <v>0</v>
      </c>
      <c r="B2305">
        <f t="shared" si="281"/>
        <v>0</v>
      </c>
      <c r="C2305">
        <v>252</v>
      </c>
      <c r="D2305">
        <v>200</v>
      </c>
      <c r="E2305">
        <f t="shared" si="282"/>
        <v>-999</v>
      </c>
      <c r="F2305">
        <f>能力值计算器!G2</f>
        <v>0</v>
      </c>
      <c r="G2305">
        <f>ROUNDDOWN((能力值计算器!F4+能力值计算器!E4*2+ROUNDDOWN(C2305/4,0))*能力值计算器!C2/100+10+能力值计算器!C2,0)</f>
        <v>177</v>
      </c>
      <c r="H2305">
        <f>ROUNDDOWN(ROUNDDOWN(ROUNDDOWN(ROUNDDOWN(ROUNDDOWN((能力值计算器!F6+能力值计算器!E6*2+ROUNDDOWN(D2305/4,0))*能力值计算器!C2/100+5,0)*能力值计算器!H6,0)*能力值计算器!K6,0)*能力值计算器!L6,0)*VLOOKUP(能力值计算器!J6,能力变化对照表!A:B,2,0),0)</f>
        <v>110</v>
      </c>
      <c r="I2305">
        <f>ROUNDDOWN(ROUNDDOWN(ROUNDDOWN(ROUNDDOWN(ROUNDDOWN((能力值计算器!F8+能力值计算器!E8*2+ROUNDDOWN(E2305/4,0))*能力值计算器!C2/100+5,0)*能力值计算器!H8,0)*能力值计算器!K8,0)*能力值计算器!L8,0)*VLOOKUP(能力值计算器!J8,能力变化对照表!A:B,2,0),0)</f>
        <v>-39</v>
      </c>
      <c r="J2305">
        <f t="shared" si="283"/>
        <v>0</v>
      </c>
      <c r="K2305">
        <f t="shared" si="284"/>
        <v>-6903</v>
      </c>
      <c r="L2305">
        <f t="shared" si="285"/>
        <v>12567</v>
      </c>
      <c r="M2305">
        <f t="shared" si="286"/>
        <v>255.1</v>
      </c>
      <c r="N2305">
        <f t="shared" si="287"/>
        <v>1</v>
      </c>
    </row>
    <row r="2306" spans="1:14">
      <c r="A2306">
        <f t="shared" ref="A2306:A2369" si="288">IF(N2306=1,0,L2306+1/M2306)</f>
        <v>0</v>
      </c>
      <c r="B2306">
        <f t="shared" ref="B2306:B2369" si="289">IF(A2306=MAX(A:A),1,0)</f>
        <v>0</v>
      </c>
      <c r="C2306">
        <v>212</v>
      </c>
      <c r="D2306">
        <v>220</v>
      </c>
      <c r="E2306">
        <f t="shared" ref="E2306:E2369" si="290">IF(F2306-D2306-C2306&gt;253,-999,IF(F2306-D2306-C2306&lt;0,-999,F2306-D2306-C2306))</f>
        <v>-999</v>
      </c>
      <c r="F2306">
        <f>能力值计算器!G2</f>
        <v>0</v>
      </c>
      <c r="G2306">
        <f>ROUNDDOWN((能力值计算器!F4+能力值计算器!E4*2+ROUNDDOWN(C2306/4,0))*能力值计算器!C2/100+10+能力值计算器!C2,0)</f>
        <v>172</v>
      </c>
      <c r="H2306">
        <f>ROUNDDOWN(ROUNDDOWN(ROUNDDOWN(ROUNDDOWN(ROUNDDOWN((能力值计算器!F6+能力值计算器!E6*2+ROUNDDOWN(D2306/4,0))*能力值计算器!C2/100+5,0)*能力值计算器!H6,0)*能力值计算器!K6,0)*能力值计算器!L6,0)*VLOOKUP(能力值计算器!J6,能力变化对照表!A:B,2,0),0)</f>
        <v>113</v>
      </c>
      <c r="I2306">
        <f>ROUNDDOWN(ROUNDDOWN(ROUNDDOWN(ROUNDDOWN(ROUNDDOWN((能力值计算器!F8+能力值计算器!E8*2+ROUNDDOWN(E2306/4,0))*能力值计算器!C2/100+5,0)*能力值计算器!H8,0)*能力值计算器!K8,0)*能力值计算器!L8,0)*VLOOKUP(能力值计算器!J8,能力变化对照表!A:B,2,0),0)</f>
        <v>-39</v>
      </c>
      <c r="J2306">
        <f t="shared" ref="J2306:J2369" si="291">IF(E2306&lt;0,0,G2306*H2306)</f>
        <v>0</v>
      </c>
      <c r="K2306">
        <f t="shared" ref="K2306:K2369" si="292">G2306*I2306</f>
        <v>-6708</v>
      </c>
      <c r="L2306">
        <f t="shared" ref="L2306:L2369" si="293">(H2306+I2306)*G2306</f>
        <v>12728</v>
      </c>
      <c r="M2306">
        <f t="shared" ref="M2306:M2369" si="294">IF(H2306+I2306-G2306&lt;0,G2306-H2306-I2306,H2306+I2306-G2306)+IF(H2306-I2306&lt;0,I2306-H2306,H2306-I2306)+0.1</f>
        <v>250.1</v>
      </c>
      <c r="N2306">
        <f t="shared" ref="N2306:N2369" si="295">IF(E2306&lt;0,1,0)</f>
        <v>1</v>
      </c>
    </row>
    <row r="2307" spans="1:14">
      <c r="A2307">
        <f t="shared" si="288"/>
        <v>0</v>
      </c>
      <c r="B2307">
        <f t="shared" si="289"/>
        <v>0</v>
      </c>
      <c r="C2307">
        <v>212</v>
      </c>
      <c r="D2307">
        <v>224</v>
      </c>
      <c r="E2307">
        <f t="shared" si="290"/>
        <v>-999</v>
      </c>
      <c r="F2307">
        <f>能力值计算器!G2</f>
        <v>0</v>
      </c>
      <c r="G2307">
        <f>ROUNDDOWN((能力值计算器!F4+能力值计算器!E4*2+ROUNDDOWN(C2307/4,0))*能力值计算器!C2/100+10+能力值计算器!C2,0)</f>
        <v>172</v>
      </c>
      <c r="H2307">
        <f>ROUNDDOWN(ROUNDDOWN(ROUNDDOWN(ROUNDDOWN(ROUNDDOWN((能力值计算器!F6+能力值计算器!E6*2+ROUNDDOWN(D2307/4,0))*能力值计算器!C2/100+5,0)*能力值计算器!H6,0)*能力值计算器!K6,0)*能力值计算器!L6,0)*VLOOKUP(能力值计算器!J6,能力变化对照表!A:B,2,0),0)</f>
        <v>113</v>
      </c>
      <c r="I2307">
        <f>ROUNDDOWN(ROUNDDOWN(ROUNDDOWN(ROUNDDOWN(ROUNDDOWN((能力值计算器!F8+能力值计算器!E8*2+ROUNDDOWN(E2307/4,0))*能力值计算器!C2/100+5,0)*能力值计算器!H8,0)*能力值计算器!K8,0)*能力值计算器!L8,0)*VLOOKUP(能力值计算器!J8,能力变化对照表!A:B,2,0),0)</f>
        <v>-39</v>
      </c>
      <c r="J2307">
        <f t="shared" si="291"/>
        <v>0</v>
      </c>
      <c r="K2307">
        <f t="shared" si="292"/>
        <v>-6708</v>
      </c>
      <c r="L2307">
        <f t="shared" si="293"/>
        <v>12728</v>
      </c>
      <c r="M2307">
        <f t="shared" si="294"/>
        <v>250.1</v>
      </c>
      <c r="N2307">
        <f t="shared" si="295"/>
        <v>1</v>
      </c>
    </row>
    <row r="2308" spans="1:14">
      <c r="A2308">
        <f t="shared" si="288"/>
        <v>0</v>
      </c>
      <c r="B2308">
        <f t="shared" si="289"/>
        <v>0</v>
      </c>
      <c r="C2308">
        <v>216</v>
      </c>
      <c r="D2308">
        <v>220</v>
      </c>
      <c r="E2308">
        <f t="shared" si="290"/>
        <v>-999</v>
      </c>
      <c r="F2308">
        <f>能力值计算器!G2</f>
        <v>0</v>
      </c>
      <c r="G2308">
        <f>ROUNDDOWN((能力值计算器!F4+能力值计算器!E4*2+ROUNDDOWN(C2308/4,0))*能力值计算器!C2/100+10+能力值计算器!C2,0)</f>
        <v>172</v>
      </c>
      <c r="H2308">
        <f>ROUNDDOWN(ROUNDDOWN(ROUNDDOWN(ROUNDDOWN(ROUNDDOWN((能力值计算器!F6+能力值计算器!E6*2+ROUNDDOWN(D2308/4,0))*能力值计算器!C2/100+5,0)*能力值计算器!H6,0)*能力值计算器!K6,0)*能力值计算器!L6,0)*VLOOKUP(能力值计算器!J6,能力变化对照表!A:B,2,0),0)</f>
        <v>113</v>
      </c>
      <c r="I2308">
        <f>ROUNDDOWN(ROUNDDOWN(ROUNDDOWN(ROUNDDOWN(ROUNDDOWN((能力值计算器!F8+能力值计算器!E8*2+ROUNDDOWN(E2308/4,0))*能力值计算器!C2/100+5,0)*能力值计算器!H8,0)*能力值计算器!K8,0)*能力值计算器!L8,0)*VLOOKUP(能力值计算器!J8,能力变化对照表!A:B,2,0),0)</f>
        <v>-39</v>
      </c>
      <c r="J2308">
        <f t="shared" si="291"/>
        <v>0</v>
      </c>
      <c r="K2308">
        <f t="shared" si="292"/>
        <v>-6708</v>
      </c>
      <c r="L2308">
        <f t="shared" si="293"/>
        <v>12728</v>
      </c>
      <c r="M2308">
        <f t="shared" si="294"/>
        <v>250.1</v>
      </c>
      <c r="N2308">
        <f t="shared" si="295"/>
        <v>1</v>
      </c>
    </row>
    <row r="2309" spans="1:14">
      <c r="A2309">
        <f t="shared" si="288"/>
        <v>0</v>
      </c>
      <c r="B2309">
        <f t="shared" si="289"/>
        <v>0</v>
      </c>
      <c r="C2309">
        <v>216</v>
      </c>
      <c r="D2309">
        <v>224</v>
      </c>
      <c r="E2309">
        <f t="shared" si="290"/>
        <v>-999</v>
      </c>
      <c r="F2309">
        <f>能力值计算器!G2</f>
        <v>0</v>
      </c>
      <c r="G2309">
        <f>ROUNDDOWN((能力值计算器!F4+能力值计算器!E4*2+ROUNDDOWN(C2309/4,0))*能力值计算器!C2/100+10+能力值计算器!C2,0)</f>
        <v>172</v>
      </c>
      <c r="H2309">
        <f>ROUNDDOWN(ROUNDDOWN(ROUNDDOWN(ROUNDDOWN(ROUNDDOWN((能力值计算器!F6+能力值计算器!E6*2+ROUNDDOWN(D2309/4,0))*能力值计算器!C2/100+5,0)*能力值计算器!H6,0)*能力值计算器!K6,0)*能力值计算器!L6,0)*VLOOKUP(能力值计算器!J6,能力变化对照表!A:B,2,0),0)</f>
        <v>113</v>
      </c>
      <c r="I2309">
        <f>ROUNDDOWN(ROUNDDOWN(ROUNDDOWN(ROUNDDOWN(ROUNDDOWN((能力值计算器!F8+能力值计算器!E8*2+ROUNDDOWN(E2309/4,0))*能力值计算器!C2/100+5,0)*能力值计算器!H8,0)*能力值计算器!K8,0)*能力值计算器!L8,0)*VLOOKUP(能力值计算器!J8,能力变化对照表!A:B,2,0),0)</f>
        <v>-39</v>
      </c>
      <c r="J2309">
        <f t="shared" si="291"/>
        <v>0</v>
      </c>
      <c r="K2309">
        <f t="shared" si="292"/>
        <v>-6708</v>
      </c>
      <c r="L2309">
        <f t="shared" si="293"/>
        <v>12728</v>
      </c>
      <c r="M2309">
        <f t="shared" si="294"/>
        <v>250.1</v>
      </c>
      <c r="N2309">
        <f t="shared" si="295"/>
        <v>1</v>
      </c>
    </row>
    <row r="2310" spans="1:14">
      <c r="A2310">
        <f t="shared" si="288"/>
        <v>0</v>
      </c>
      <c r="B2310">
        <f t="shared" si="289"/>
        <v>0</v>
      </c>
      <c r="C2310">
        <v>236</v>
      </c>
      <c r="D2310">
        <v>204</v>
      </c>
      <c r="E2310">
        <f t="shared" si="290"/>
        <v>-999</v>
      </c>
      <c r="F2310">
        <f>能力值计算器!G2</f>
        <v>0</v>
      </c>
      <c r="G2310">
        <f>ROUNDDOWN((能力值计算器!F4+能力值计算器!E4*2+ROUNDDOWN(C2310/4,0))*能力值计算器!C2/100+10+能力值计算器!C2,0)</f>
        <v>175</v>
      </c>
      <c r="H2310">
        <f>ROUNDDOWN(ROUNDDOWN(ROUNDDOWN(ROUNDDOWN(ROUNDDOWN((能力值计算器!F6+能力值计算器!E6*2+ROUNDDOWN(D2310/4,0))*能力值计算器!C2/100+5,0)*能力值计算器!H6,0)*能力值计算器!K6,0)*能力值计算器!L6,0)*VLOOKUP(能力值计算器!J6,能力变化对照表!A:B,2,0),0)</f>
        <v>111</v>
      </c>
      <c r="I2310">
        <f>ROUNDDOWN(ROUNDDOWN(ROUNDDOWN(ROUNDDOWN(ROUNDDOWN((能力值计算器!F8+能力值计算器!E8*2+ROUNDDOWN(E2310/4,0))*能力值计算器!C2/100+5,0)*能力值计算器!H8,0)*能力值计算器!K8,0)*能力值计算器!L8,0)*VLOOKUP(能力值计算器!J8,能力变化对照表!A:B,2,0),0)</f>
        <v>-39</v>
      </c>
      <c r="J2310">
        <f t="shared" si="291"/>
        <v>0</v>
      </c>
      <c r="K2310">
        <f t="shared" si="292"/>
        <v>-6825</v>
      </c>
      <c r="L2310">
        <f t="shared" si="293"/>
        <v>12600</v>
      </c>
      <c r="M2310">
        <f t="shared" si="294"/>
        <v>253.1</v>
      </c>
      <c r="N2310">
        <f t="shared" si="295"/>
        <v>1</v>
      </c>
    </row>
    <row r="2311" spans="1:14">
      <c r="A2311">
        <f t="shared" si="288"/>
        <v>0</v>
      </c>
      <c r="B2311">
        <f t="shared" si="289"/>
        <v>0</v>
      </c>
      <c r="C2311">
        <v>236</v>
      </c>
      <c r="D2311">
        <v>208</v>
      </c>
      <c r="E2311">
        <f t="shared" si="290"/>
        <v>-999</v>
      </c>
      <c r="F2311">
        <f>能力值计算器!G2</f>
        <v>0</v>
      </c>
      <c r="G2311">
        <f>ROUNDDOWN((能力值计算器!F4+能力值计算器!E4*2+ROUNDDOWN(C2311/4,0))*能力值计算器!C2/100+10+能力值计算器!C2,0)</f>
        <v>175</v>
      </c>
      <c r="H2311">
        <f>ROUNDDOWN(ROUNDDOWN(ROUNDDOWN(ROUNDDOWN(ROUNDDOWN((能力值计算器!F6+能力值计算器!E6*2+ROUNDDOWN(D2311/4,0))*能力值计算器!C2/100+5,0)*能力值计算器!H6,0)*能力值计算器!K6,0)*能力值计算器!L6,0)*VLOOKUP(能力值计算器!J6,能力变化对照表!A:B,2,0),0)</f>
        <v>111</v>
      </c>
      <c r="I2311">
        <f>ROUNDDOWN(ROUNDDOWN(ROUNDDOWN(ROUNDDOWN(ROUNDDOWN((能力值计算器!F8+能力值计算器!E8*2+ROUNDDOWN(E2311/4,0))*能力值计算器!C2/100+5,0)*能力值计算器!H8,0)*能力值计算器!K8,0)*能力值计算器!L8,0)*VLOOKUP(能力值计算器!J8,能力变化对照表!A:B,2,0),0)</f>
        <v>-39</v>
      </c>
      <c r="J2311">
        <f t="shared" si="291"/>
        <v>0</v>
      </c>
      <c r="K2311">
        <f t="shared" si="292"/>
        <v>-6825</v>
      </c>
      <c r="L2311">
        <f t="shared" si="293"/>
        <v>12600</v>
      </c>
      <c r="M2311">
        <f t="shared" si="294"/>
        <v>253.1</v>
      </c>
      <c r="N2311">
        <f t="shared" si="295"/>
        <v>1</v>
      </c>
    </row>
    <row r="2312" spans="1:14">
      <c r="A2312">
        <f t="shared" si="288"/>
        <v>0</v>
      </c>
      <c r="B2312">
        <f t="shared" si="289"/>
        <v>0</v>
      </c>
      <c r="C2312">
        <v>240</v>
      </c>
      <c r="D2312">
        <v>204</v>
      </c>
      <c r="E2312">
        <f t="shared" si="290"/>
        <v>-999</v>
      </c>
      <c r="F2312">
        <f>能力值计算器!G2</f>
        <v>0</v>
      </c>
      <c r="G2312">
        <f>ROUNDDOWN((能力值计算器!F4+能力值计算器!E4*2+ROUNDDOWN(C2312/4,0))*能力值计算器!C2/100+10+能力值计算器!C2,0)</f>
        <v>175</v>
      </c>
      <c r="H2312">
        <f>ROUNDDOWN(ROUNDDOWN(ROUNDDOWN(ROUNDDOWN(ROUNDDOWN((能力值计算器!F6+能力值计算器!E6*2+ROUNDDOWN(D2312/4,0))*能力值计算器!C2/100+5,0)*能力值计算器!H6,0)*能力值计算器!K6,0)*能力值计算器!L6,0)*VLOOKUP(能力值计算器!J6,能力变化对照表!A:B,2,0),0)</f>
        <v>111</v>
      </c>
      <c r="I2312">
        <f>ROUNDDOWN(ROUNDDOWN(ROUNDDOWN(ROUNDDOWN(ROUNDDOWN((能力值计算器!F8+能力值计算器!E8*2+ROUNDDOWN(E2312/4,0))*能力值计算器!C2/100+5,0)*能力值计算器!H8,0)*能力值计算器!K8,0)*能力值计算器!L8,0)*VLOOKUP(能力值计算器!J8,能力变化对照表!A:B,2,0),0)</f>
        <v>-39</v>
      </c>
      <c r="J2312">
        <f t="shared" si="291"/>
        <v>0</v>
      </c>
      <c r="K2312">
        <f t="shared" si="292"/>
        <v>-6825</v>
      </c>
      <c r="L2312">
        <f t="shared" si="293"/>
        <v>12600</v>
      </c>
      <c r="M2312">
        <f t="shared" si="294"/>
        <v>253.1</v>
      </c>
      <c r="N2312">
        <f t="shared" si="295"/>
        <v>1</v>
      </c>
    </row>
    <row r="2313" spans="1:14">
      <c r="A2313">
        <f t="shared" si="288"/>
        <v>0</v>
      </c>
      <c r="B2313">
        <f t="shared" si="289"/>
        <v>0</v>
      </c>
      <c r="C2313">
        <v>240</v>
      </c>
      <c r="D2313">
        <v>208</v>
      </c>
      <c r="E2313">
        <f t="shared" si="290"/>
        <v>-999</v>
      </c>
      <c r="F2313">
        <f>能力值计算器!G2</f>
        <v>0</v>
      </c>
      <c r="G2313">
        <f>ROUNDDOWN((能力值计算器!F4+能力值计算器!E4*2+ROUNDDOWN(C2313/4,0))*能力值计算器!C2/100+10+能力值计算器!C2,0)</f>
        <v>175</v>
      </c>
      <c r="H2313">
        <f>ROUNDDOWN(ROUNDDOWN(ROUNDDOWN(ROUNDDOWN(ROUNDDOWN((能力值计算器!F6+能力值计算器!E6*2+ROUNDDOWN(D2313/4,0))*能力值计算器!C2/100+5,0)*能力值计算器!H6,0)*能力值计算器!K6,0)*能力值计算器!L6,0)*VLOOKUP(能力值计算器!J6,能力变化对照表!A:B,2,0),0)</f>
        <v>111</v>
      </c>
      <c r="I2313">
        <f>ROUNDDOWN(ROUNDDOWN(ROUNDDOWN(ROUNDDOWN(ROUNDDOWN((能力值计算器!F8+能力值计算器!E8*2+ROUNDDOWN(E2313/4,0))*能力值计算器!C2/100+5,0)*能力值计算器!H8,0)*能力值计算器!K8,0)*能力值计算器!L8,0)*VLOOKUP(能力值计算器!J8,能力变化对照表!A:B,2,0),0)</f>
        <v>-39</v>
      </c>
      <c r="J2313">
        <f t="shared" si="291"/>
        <v>0</v>
      </c>
      <c r="K2313">
        <f t="shared" si="292"/>
        <v>-6825</v>
      </c>
      <c r="L2313">
        <f t="shared" si="293"/>
        <v>12600</v>
      </c>
      <c r="M2313">
        <f t="shared" si="294"/>
        <v>253.1</v>
      </c>
      <c r="N2313">
        <f t="shared" si="295"/>
        <v>1</v>
      </c>
    </row>
    <row r="2314" spans="1:14">
      <c r="A2314">
        <f t="shared" si="288"/>
        <v>0</v>
      </c>
      <c r="B2314">
        <f t="shared" si="289"/>
        <v>0</v>
      </c>
      <c r="C2314">
        <v>172</v>
      </c>
      <c r="D2314">
        <v>244</v>
      </c>
      <c r="E2314">
        <f t="shared" si="290"/>
        <v>-999</v>
      </c>
      <c r="F2314">
        <f>能力值计算器!G2</f>
        <v>0</v>
      </c>
      <c r="G2314">
        <f>ROUNDDOWN((能力值计算器!F4+能力值计算器!E4*2+ROUNDDOWN(C2314/4,0))*能力值计算器!C2/100+10+能力值计算器!C2,0)</f>
        <v>167</v>
      </c>
      <c r="H2314">
        <f>ROUNDDOWN(ROUNDDOWN(ROUNDDOWN(ROUNDDOWN(ROUNDDOWN((能力值计算器!F6+能力值计算器!E6*2+ROUNDDOWN(D2314/4,0))*能力值计算器!C2/100+5,0)*能力值计算器!H6,0)*能力值计算器!K6,0)*能力值计算器!L6,0)*VLOOKUP(能力值计算器!J6,能力变化对照表!A:B,2,0),0)</f>
        <v>116</v>
      </c>
      <c r="I2314">
        <f>ROUNDDOWN(ROUNDDOWN(ROUNDDOWN(ROUNDDOWN(ROUNDDOWN((能力值计算器!F8+能力值计算器!E8*2+ROUNDDOWN(E2314/4,0))*能力值计算器!C2/100+5,0)*能力值计算器!H8,0)*能力值计算器!K8,0)*能力值计算器!L8,0)*VLOOKUP(能力值计算器!J8,能力变化对照表!A:B,2,0),0)</f>
        <v>-39</v>
      </c>
      <c r="J2314">
        <f t="shared" si="291"/>
        <v>0</v>
      </c>
      <c r="K2314">
        <f t="shared" si="292"/>
        <v>-6513</v>
      </c>
      <c r="L2314">
        <f t="shared" si="293"/>
        <v>12859</v>
      </c>
      <c r="M2314">
        <f t="shared" si="294"/>
        <v>245.1</v>
      </c>
      <c r="N2314">
        <f t="shared" si="295"/>
        <v>1</v>
      </c>
    </row>
    <row r="2315" spans="1:14">
      <c r="A2315">
        <f t="shared" si="288"/>
        <v>0</v>
      </c>
      <c r="B2315">
        <f t="shared" si="289"/>
        <v>0</v>
      </c>
      <c r="C2315">
        <v>172</v>
      </c>
      <c r="D2315">
        <v>248</v>
      </c>
      <c r="E2315">
        <f t="shared" si="290"/>
        <v>-999</v>
      </c>
      <c r="F2315">
        <f>能力值计算器!G2</f>
        <v>0</v>
      </c>
      <c r="G2315">
        <f>ROUNDDOWN((能力值计算器!F4+能力值计算器!E4*2+ROUNDDOWN(C2315/4,0))*能力值计算器!C2/100+10+能力值计算器!C2,0)</f>
        <v>167</v>
      </c>
      <c r="H2315">
        <f>ROUNDDOWN(ROUNDDOWN(ROUNDDOWN(ROUNDDOWN(ROUNDDOWN((能力值计算器!F6+能力值计算器!E6*2+ROUNDDOWN(D2315/4,0))*能力值计算器!C2/100+5,0)*能力值计算器!H6,0)*能力值计算器!K6,0)*能力值计算器!L6,0)*VLOOKUP(能力值计算器!J6,能力变化对照表!A:B,2,0),0)</f>
        <v>116</v>
      </c>
      <c r="I2315">
        <f>ROUNDDOWN(ROUNDDOWN(ROUNDDOWN(ROUNDDOWN(ROUNDDOWN((能力值计算器!F8+能力值计算器!E8*2+ROUNDDOWN(E2315/4,0))*能力值计算器!C2/100+5,0)*能力值计算器!H8,0)*能力值计算器!K8,0)*能力值计算器!L8,0)*VLOOKUP(能力值计算器!J8,能力变化对照表!A:B,2,0),0)</f>
        <v>-39</v>
      </c>
      <c r="J2315">
        <f t="shared" si="291"/>
        <v>0</v>
      </c>
      <c r="K2315">
        <f t="shared" si="292"/>
        <v>-6513</v>
      </c>
      <c r="L2315">
        <f t="shared" si="293"/>
        <v>12859</v>
      </c>
      <c r="M2315">
        <f t="shared" si="294"/>
        <v>245.1</v>
      </c>
      <c r="N2315">
        <f t="shared" si="295"/>
        <v>1</v>
      </c>
    </row>
    <row r="2316" spans="1:14">
      <c r="A2316">
        <f t="shared" si="288"/>
        <v>0</v>
      </c>
      <c r="B2316">
        <f t="shared" si="289"/>
        <v>0</v>
      </c>
      <c r="C2316">
        <v>176</v>
      </c>
      <c r="D2316">
        <v>244</v>
      </c>
      <c r="E2316">
        <f t="shared" si="290"/>
        <v>-999</v>
      </c>
      <c r="F2316">
        <f>能力值计算器!G2</f>
        <v>0</v>
      </c>
      <c r="G2316">
        <f>ROUNDDOWN((能力值计算器!F4+能力值计算器!E4*2+ROUNDDOWN(C2316/4,0))*能力值计算器!C2/100+10+能力值计算器!C2,0)</f>
        <v>167</v>
      </c>
      <c r="H2316">
        <f>ROUNDDOWN(ROUNDDOWN(ROUNDDOWN(ROUNDDOWN(ROUNDDOWN((能力值计算器!F6+能力值计算器!E6*2+ROUNDDOWN(D2316/4,0))*能力值计算器!C2/100+5,0)*能力值计算器!H6,0)*能力值计算器!K6,0)*能力值计算器!L6,0)*VLOOKUP(能力值计算器!J6,能力变化对照表!A:B,2,0),0)</f>
        <v>116</v>
      </c>
      <c r="I2316">
        <f>ROUNDDOWN(ROUNDDOWN(ROUNDDOWN(ROUNDDOWN(ROUNDDOWN((能力值计算器!F8+能力值计算器!E8*2+ROUNDDOWN(E2316/4,0))*能力值计算器!C2/100+5,0)*能力值计算器!H8,0)*能力值计算器!K8,0)*能力值计算器!L8,0)*VLOOKUP(能力值计算器!J8,能力变化对照表!A:B,2,0),0)</f>
        <v>-39</v>
      </c>
      <c r="J2316">
        <f t="shared" si="291"/>
        <v>0</v>
      </c>
      <c r="K2316">
        <f t="shared" si="292"/>
        <v>-6513</v>
      </c>
      <c r="L2316">
        <f t="shared" si="293"/>
        <v>12859</v>
      </c>
      <c r="M2316">
        <f t="shared" si="294"/>
        <v>245.1</v>
      </c>
      <c r="N2316">
        <f t="shared" si="295"/>
        <v>1</v>
      </c>
    </row>
    <row r="2317" spans="1:14">
      <c r="A2317">
        <f t="shared" si="288"/>
        <v>0</v>
      </c>
      <c r="B2317">
        <f t="shared" si="289"/>
        <v>0</v>
      </c>
      <c r="C2317">
        <v>176</v>
      </c>
      <c r="D2317">
        <v>248</v>
      </c>
      <c r="E2317">
        <f t="shared" si="290"/>
        <v>-999</v>
      </c>
      <c r="F2317">
        <f>能力值计算器!G2</f>
        <v>0</v>
      </c>
      <c r="G2317">
        <f>ROUNDDOWN((能力值计算器!F4+能力值计算器!E4*2+ROUNDDOWN(C2317/4,0))*能力值计算器!C2/100+10+能力值计算器!C2,0)</f>
        <v>167</v>
      </c>
      <c r="H2317">
        <f>ROUNDDOWN(ROUNDDOWN(ROUNDDOWN(ROUNDDOWN(ROUNDDOWN((能力值计算器!F6+能力值计算器!E6*2+ROUNDDOWN(D2317/4,0))*能力值计算器!C2/100+5,0)*能力值计算器!H6,0)*能力值计算器!K6,0)*能力值计算器!L6,0)*VLOOKUP(能力值计算器!J6,能力变化对照表!A:B,2,0),0)</f>
        <v>116</v>
      </c>
      <c r="I2317">
        <f>ROUNDDOWN(ROUNDDOWN(ROUNDDOWN(ROUNDDOWN(ROUNDDOWN((能力值计算器!F8+能力值计算器!E8*2+ROUNDDOWN(E2317/4,0))*能力值计算器!C2/100+5,0)*能力值计算器!H8,0)*能力值计算器!K8,0)*能力值计算器!L8,0)*VLOOKUP(能力值计算器!J8,能力变化对照表!A:B,2,0),0)</f>
        <v>-39</v>
      </c>
      <c r="J2317">
        <f t="shared" si="291"/>
        <v>0</v>
      </c>
      <c r="K2317">
        <f t="shared" si="292"/>
        <v>-6513</v>
      </c>
      <c r="L2317">
        <f t="shared" si="293"/>
        <v>12859</v>
      </c>
      <c r="M2317">
        <f t="shared" si="294"/>
        <v>245.1</v>
      </c>
      <c r="N2317">
        <f t="shared" si="295"/>
        <v>1</v>
      </c>
    </row>
    <row r="2318" spans="1:14">
      <c r="A2318">
        <f t="shared" si="288"/>
        <v>0</v>
      </c>
      <c r="B2318">
        <f t="shared" si="289"/>
        <v>0</v>
      </c>
      <c r="C2318">
        <v>196</v>
      </c>
      <c r="D2318">
        <v>228</v>
      </c>
      <c r="E2318">
        <f t="shared" si="290"/>
        <v>-999</v>
      </c>
      <c r="F2318">
        <f>能力值计算器!G2</f>
        <v>0</v>
      </c>
      <c r="G2318">
        <f>ROUNDDOWN((能力值计算器!F4+能力值计算器!E4*2+ROUNDDOWN(C2318/4,0))*能力值计算器!C2/100+10+能力值计算器!C2,0)</f>
        <v>170</v>
      </c>
      <c r="H2318">
        <f>ROUNDDOWN(ROUNDDOWN(ROUNDDOWN(ROUNDDOWN(ROUNDDOWN((能力值计算器!F6+能力值计算器!E6*2+ROUNDDOWN(D2318/4,0))*能力值计算器!C2/100+5,0)*能力值计算器!H6,0)*能力值计算器!K6,0)*能力值计算器!L6,0)*VLOOKUP(能力值计算器!J6,能力变化对照表!A:B,2,0),0)</f>
        <v>114</v>
      </c>
      <c r="I2318">
        <f>ROUNDDOWN(ROUNDDOWN(ROUNDDOWN(ROUNDDOWN(ROUNDDOWN((能力值计算器!F8+能力值计算器!E8*2+ROUNDDOWN(E2318/4,0))*能力值计算器!C2/100+5,0)*能力值计算器!H8,0)*能力值计算器!K8,0)*能力值计算器!L8,0)*VLOOKUP(能力值计算器!J8,能力变化对照表!A:B,2,0),0)</f>
        <v>-39</v>
      </c>
      <c r="J2318">
        <f t="shared" si="291"/>
        <v>0</v>
      </c>
      <c r="K2318">
        <f t="shared" si="292"/>
        <v>-6630</v>
      </c>
      <c r="L2318">
        <f t="shared" si="293"/>
        <v>12750</v>
      </c>
      <c r="M2318">
        <f t="shared" si="294"/>
        <v>248.1</v>
      </c>
      <c r="N2318">
        <f t="shared" si="295"/>
        <v>1</v>
      </c>
    </row>
    <row r="2319" spans="1:14">
      <c r="A2319">
        <f t="shared" si="288"/>
        <v>0</v>
      </c>
      <c r="B2319">
        <f t="shared" si="289"/>
        <v>0</v>
      </c>
      <c r="C2319">
        <v>196</v>
      </c>
      <c r="D2319">
        <v>232</v>
      </c>
      <c r="E2319">
        <f t="shared" si="290"/>
        <v>-999</v>
      </c>
      <c r="F2319">
        <f>能力值计算器!G2</f>
        <v>0</v>
      </c>
      <c r="G2319">
        <f>ROUNDDOWN((能力值计算器!F4+能力值计算器!E4*2+ROUNDDOWN(C2319/4,0))*能力值计算器!C2/100+10+能力值计算器!C2,0)</f>
        <v>170</v>
      </c>
      <c r="H2319">
        <f>ROUNDDOWN(ROUNDDOWN(ROUNDDOWN(ROUNDDOWN(ROUNDDOWN((能力值计算器!F6+能力值计算器!E6*2+ROUNDDOWN(D2319/4,0))*能力值计算器!C2/100+5,0)*能力值计算器!H6,0)*能力值计算器!K6,0)*能力值计算器!L6,0)*VLOOKUP(能力值计算器!J6,能力变化对照表!A:B,2,0),0)</f>
        <v>114</v>
      </c>
      <c r="I2319">
        <f>ROUNDDOWN(ROUNDDOWN(ROUNDDOWN(ROUNDDOWN(ROUNDDOWN((能力值计算器!F8+能力值计算器!E8*2+ROUNDDOWN(E2319/4,0))*能力值计算器!C2/100+5,0)*能力值计算器!H8,0)*能力值计算器!K8,0)*能力值计算器!L8,0)*VLOOKUP(能力值计算器!J8,能力变化对照表!A:B,2,0),0)</f>
        <v>-39</v>
      </c>
      <c r="J2319">
        <f t="shared" si="291"/>
        <v>0</v>
      </c>
      <c r="K2319">
        <f t="shared" si="292"/>
        <v>-6630</v>
      </c>
      <c r="L2319">
        <f t="shared" si="293"/>
        <v>12750</v>
      </c>
      <c r="M2319">
        <f t="shared" si="294"/>
        <v>248.1</v>
      </c>
      <c r="N2319">
        <f t="shared" si="295"/>
        <v>1</v>
      </c>
    </row>
    <row r="2320" spans="1:14">
      <c r="A2320">
        <f t="shared" si="288"/>
        <v>0</v>
      </c>
      <c r="B2320">
        <f t="shared" si="289"/>
        <v>0</v>
      </c>
      <c r="C2320">
        <v>200</v>
      </c>
      <c r="D2320">
        <v>228</v>
      </c>
      <c r="E2320">
        <f t="shared" si="290"/>
        <v>-999</v>
      </c>
      <c r="F2320">
        <f>能力值计算器!G2</f>
        <v>0</v>
      </c>
      <c r="G2320">
        <f>ROUNDDOWN((能力值计算器!F4+能力值计算器!E4*2+ROUNDDOWN(C2320/4,0))*能力值计算器!C2/100+10+能力值计算器!C2,0)</f>
        <v>170</v>
      </c>
      <c r="H2320">
        <f>ROUNDDOWN(ROUNDDOWN(ROUNDDOWN(ROUNDDOWN(ROUNDDOWN((能力值计算器!F6+能力值计算器!E6*2+ROUNDDOWN(D2320/4,0))*能力值计算器!C2/100+5,0)*能力值计算器!H6,0)*能力值计算器!K6,0)*能力值计算器!L6,0)*VLOOKUP(能力值计算器!J6,能力变化对照表!A:B,2,0),0)</f>
        <v>114</v>
      </c>
      <c r="I2320">
        <f>ROUNDDOWN(ROUNDDOWN(ROUNDDOWN(ROUNDDOWN(ROUNDDOWN((能力值计算器!F8+能力值计算器!E8*2+ROUNDDOWN(E2320/4,0))*能力值计算器!C2/100+5,0)*能力值计算器!H8,0)*能力值计算器!K8,0)*能力值计算器!L8,0)*VLOOKUP(能力值计算器!J8,能力变化对照表!A:B,2,0),0)</f>
        <v>-39</v>
      </c>
      <c r="J2320">
        <f t="shared" si="291"/>
        <v>0</v>
      </c>
      <c r="K2320">
        <f t="shared" si="292"/>
        <v>-6630</v>
      </c>
      <c r="L2320">
        <f t="shared" si="293"/>
        <v>12750</v>
      </c>
      <c r="M2320">
        <f t="shared" si="294"/>
        <v>248.1</v>
      </c>
      <c r="N2320">
        <f t="shared" si="295"/>
        <v>1</v>
      </c>
    </row>
    <row r="2321" spans="1:14">
      <c r="A2321">
        <f t="shared" si="288"/>
        <v>0</v>
      </c>
      <c r="B2321">
        <f t="shared" si="289"/>
        <v>0</v>
      </c>
      <c r="C2321">
        <v>200</v>
      </c>
      <c r="D2321">
        <v>232</v>
      </c>
      <c r="E2321">
        <f t="shared" si="290"/>
        <v>-999</v>
      </c>
      <c r="F2321">
        <f>能力值计算器!G2</f>
        <v>0</v>
      </c>
      <c r="G2321">
        <f>ROUNDDOWN((能力值计算器!F4+能力值计算器!E4*2+ROUNDDOWN(C2321/4,0))*能力值计算器!C2/100+10+能力值计算器!C2,0)</f>
        <v>170</v>
      </c>
      <c r="H2321">
        <f>ROUNDDOWN(ROUNDDOWN(ROUNDDOWN(ROUNDDOWN(ROUNDDOWN((能力值计算器!F6+能力值计算器!E6*2+ROUNDDOWN(D2321/4,0))*能力值计算器!C2/100+5,0)*能力值计算器!H6,0)*能力值计算器!K6,0)*能力值计算器!L6,0)*VLOOKUP(能力值计算器!J6,能力变化对照表!A:B,2,0),0)</f>
        <v>114</v>
      </c>
      <c r="I2321">
        <f>ROUNDDOWN(ROUNDDOWN(ROUNDDOWN(ROUNDDOWN(ROUNDDOWN((能力值计算器!F8+能力值计算器!E8*2+ROUNDDOWN(E2321/4,0))*能力值计算器!C2/100+5,0)*能力值计算器!H8,0)*能力值计算器!K8,0)*能力值计算器!L8,0)*VLOOKUP(能力值计算器!J8,能力变化对照表!A:B,2,0),0)</f>
        <v>-39</v>
      </c>
      <c r="J2321">
        <f t="shared" si="291"/>
        <v>0</v>
      </c>
      <c r="K2321">
        <f t="shared" si="292"/>
        <v>-6630</v>
      </c>
      <c r="L2321">
        <f t="shared" si="293"/>
        <v>12750</v>
      </c>
      <c r="M2321">
        <f t="shared" si="294"/>
        <v>248.1</v>
      </c>
      <c r="N2321">
        <f t="shared" si="295"/>
        <v>1</v>
      </c>
    </row>
    <row r="2322" spans="1:14">
      <c r="A2322">
        <f t="shared" si="288"/>
        <v>0</v>
      </c>
      <c r="B2322">
        <f t="shared" si="289"/>
        <v>0</v>
      </c>
      <c r="C2322">
        <v>220</v>
      </c>
      <c r="D2322">
        <v>212</v>
      </c>
      <c r="E2322">
        <f t="shared" si="290"/>
        <v>-999</v>
      </c>
      <c r="F2322">
        <f>能力值计算器!G2</f>
        <v>0</v>
      </c>
      <c r="G2322">
        <f>ROUNDDOWN((能力值计算器!F4+能力值计算器!E4*2+ROUNDDOWN(C2322/4,0))*能力值计算器!C2/100+10+能力值计算器!C2,0)</f>
        <v>173</v>
      </c>
      <c r="H2322">
        <f>ROUNDDOWN(ROUNDDOWN(ROUNDDOWN(ROUNDDOWN(ROUNDDOWN((能力值计算器!F6+能力值计算器!E6*2+ROUNDDOWN(D2322/4,0))*能力值计算器!C2/100+5,0)*能力值计算器!H6,0)*能力值计算器!K6,0)*能力值计算器!L6,0)*VLOOKUP(能力值计算器!J6,能力变化对照表!A:B,2,0),0)</f>
        <v>112</v>
      </c>
      <c r="I2322">
        <f>ROUNDDOWN(ROUNDDOWN(ROUNDDOWN(ROUNDDOWN(ROUNDDOWN((能力值计算器!F8+能力值计算器!E8*2+ROUNDDOWN(E2322/4,0))*能力值计算器!C2/100+5,0)*能力值计算器!H8,0)*能力值计算器!K8,0)*能力值计算器!L8,0)*VLOOKUP(能力值计算器!J8,能力变化对照表!A:B,2,0),0)</f>
        <v>-39</v>
      </c>
      <c r="J2322">
        <f t="shared" si="291"/>
        <v>0</v>
      </c>
      <c r="K2322">
        <f t="shared" si="292"/>
        <v>-6747</v>
      </c>
      <c r="L2322">
        <f t="shared" si="293"/>
        <v>12629</v>
      </c>
      <c r="M2322">
        <f t="shared" si="294"/>
        <v>251.1</v>
      </c>
      <c r="N2322">
        <f t="shared" si="295"/>
        <v>1</v>
      </c>
    </row>
    <row r="2323" spans="1:14">
      <c r="A2323">
        <f t="shared" si="288"/>
        <v>0</v>
      </c>
      <c r="B2323">
        <f t="shared" si="289"/>
        <v>0</v>
      </c>
      <c r="C2323">
        <v>220</v>
      </c>
      <c r="D2323">
        <v>216</v>
      </c>
      <c r="E2323">
        <f t="shared" si="290"/>
        <v>-999</v>
      </c>
      <c r="F2323">
        <f>能力值计算器!G2</f>
        <v>0</v>
      </c>
      <c r="G2323">
        <f>ROUNDDOWN((能力值计算器!F4+能力值计算器!E4*2+ROUNDDOWN(C2323/4,0))*能力值计算器!C2/100+10+能力值计算器!C2,0)</f>
        <v>173</v>
      </c>
      <c r="H2323">
        <f>ROUNDDOWN(ROUNDDOWN(ROUNDDOWN(ROUNDDOWN(ROUNDDOWN((能力值计算器!F6+能力值计算器!E6*2+ROUNDDOWN(D2323/4,0))*能力值计算器!C2/100+5,0)*能力值计算器!H6,0)*能力值计算器!K6,0)*能力值计算器!L6,0)*VLOOKUP(能力值计算器!J6,能力变化对照表!A:B,2,0),0)</f>
        <v>112</v>
      </c>
      <c r="I2323">
        <f>ROUNDDOWN(ROUNDDOWN(ROUNDDOWN(ROUNDDOWN(ROUNDDOWN((能力值计算器!F8+能力值计算器!E8*2+ROUNDDOWN(E2323/4,0))*能力值计算器!C2/100+5,0)*能力值计算器!H8,0)*能力值计算器!K8,0)*能力值计算器!L8,0)*VLOOKUP(能力值计算器!J8,能力变化对照表!A:B,2,0),0)</f>
        <v>-39</v>
      </c>
      <c r="J2323">
        <f t="shared" si="291"/>
        <v>0</v>
      </c>
      <c r="K2323">
        <f t="shared" si="292"/>
        <v>-6747</v>
      </c>
      <c r="L2323">
        <f t="shared" si="293"/>
        <v>12629</v>
      </c>
      <c r="M2323">
        <f t="shared" si="294"/>
        <v>251.1</v>
      </c>
      <c r="N2323">
        <f t="shared" si="295"/>
        <v>1</v>
      </c>
    </row>
    <row r="2324" spans="1:14">
      <c r="A2324">
        <f t="shared" si="288"/>
        <v>0</v>
      </c>
      <c r="B2324">
        <f t="shared" si="289"/>
        <v>0</v>
      </c>
      <c r="C2324">
        <v>224</v>
      </c>
      <c r="D2324">
        <v>212</v>
      </c>
      <c r="E2324">
        <f t="shared" si="290"/>
        <v>-999</v>
      </c>
      <c r="F2324">
        <f>能力值计算器!G2</f>
        <v>0</v>
      </c>
      <c r="G2324">
        <f>ROUNDDOWN((能力值计算器!F4+能力值计算器!E4*2+ROUNDDOWN(C2324/4,0))*能力值计算器!C2/100+10+能力值计算器!C2,0)</f>
        <v>173</v>
      </c>
      <c r="H2324">
        <f>ROUNDDOWN(ROUNDDOWN(ROUNDDOWN(ROUNDDOWN(ROUNDDOWN((能力值计算器!F6+能力值计算器!E6*2+ROUNDDOWN(D2324/4,0))*能力值计算器!C2/100+5,0)*能力值计算器!H6,0)*能力值计算器!K6,0)*能力值计算器!L6,0)*VLOOKUP(能力值计算器!J6,能力变化对照表!A:B,2,0),0)</f>
        <v>112</v>
      </c>
      <c r="I2324">
        <f>ROUNDDOWN(ROUNDDOWN(ROUNDDOWN(ROUNDDOWN(ROUNDDOWN((能力值计算器!F8+能力值计算器!E8*2+ROUNDDOWN(E2324/4,0))*能力值计算器!C2/100+5,0)*能力值计算器!H8,0)*能力值计算器!K8,0)*能力值计算器!L8,0)*VLOOKUP(能力值计算器!J8,能力变化对照表!A:B,2,0),0)</f>
        <v>-39</v>
      </c>
      <c r="J2324">
        <f t="shared" si="291"/>
        <v>0</v>
      </c>
      <c r="K2324">
        <f t="shared" si="292"/>
        <v>-6747</v>
      </c>
      <c r="L2324">
        <f t="shared" si="293"/>
        <v>12629</v>
      </c>
      <c r="M2324">
        <f t="shared" si="294"/>
        <v>251.1</v>
      </c>
      <c r="N2324">
        <f t="shared" si="295"/>
        <v>1</v>
      </c>
    </row>
    <row r="2325" spans="1:14">
      <c r="A2325">
        <f t="shared" si="288"/>
        <v>0</v>
      </c>
      <c r="B2325">
        <f t="shared" si="289"/>
        <v>0</v>
      </c>
      <c r="C2325">
        <v>224</v>
      </c>
      <c r="D2325">
        <v>216</v>
      </c>
      <c r="E2325">
        <f t="shared" si="290"/>
        <v>-999</v>
      </c>
      <c r="F2325">
        <f>能力值计算器!G2</f>
        <v>0</v>
      </c>
      <c r="G2325">
        <f>ROUNDDOWN((能力值计算器!F4+能力值计算器!E4*2+ROUNDDOWN(C2325/4,0))*能力值计算器!C2/100+10+能力值计算器!C2,0)</f>
        <v>173</v>
      </c>
      <c r="H2325">
        <f>ROUNDDOWN(ROUNDDOWN(ROUNDDOWN(ROUNDDOWN(ROUNDDOWN((能力值计算器!F6+能力值计算器!E6*2+ROUNDDOWN(D2325/4,0))*能力值计算器!C2/100+5,0)*能力值计算器!H6,0)*能力值计算器!K6,0)*能力值计算器!L6,0)*VLOOKUP(能力值计算器!J6,能力变化对照表!A:B,2,0),0)</f>
        <v>112</v>
      </c>
      <c r="I2325">
        <f>ROUNDDOWN(ROUNDDOWN(ROUNDDOWN(ROUNDDOWN(ROUNDDOWN((能力值计算器!F8+能力值计算器!E8*2+ROUNDDOWN(E2325/4,0))*能力值计算器!C2/100+5,0)*能力值计算器!H8,0)*能力值计算器!K8,0)*能力值计算器!L8,0)*VLOOKUP(能力值计算器!J8,能力变化对照表!A:B,2,0),0)</f>
        <v>-39</v>
      </c>
      <c r="J2325">
        <f t="shared" si="291"/>
        <v>0</v>
      </c>
      <c r="K2325">
        <f t="shared" si="292"/>
        <v>-6747</v>
      </c>
      <c r="L2325">
        <f t="shared" si="293"/>
        <v>12629</v>
      </c>
      <c r="M2325">
        <f t="shared" si="294"/>
        <v>251.1</v>
      </c>
      <c r="N2325">
        <f t="shared" si="295"/>
        <v>1</v>
      </c>
    </row>
    <row r="2326" spans="1:14">
      <c r="A2326">
        <f t="shared" si="288"/>
        <v>0</v>
      </c>
      <c r="B2326">
        <f t="shared" si="289"/>
        <v>0</v>
      </c>
      <c r="C2326">
        <v>244</v>
      </c>
      <c r="D2326">
        <v>196</v>
      </c>
      <c r="E2326">
        <f t="shared" si="290"/>
        <v>-999</v>
      </c>
      <c r="F2326">
        <f>能力值计算器!G2</f>
        <v>0</v>
      </c>
      <c r="G2326">
        <f>ROUNDDOWN((能力值计算器!F4+能力值计算器!E4*2+ROUNDDOWN(C2326/4,0))*能力值计算器!C2/100+10+能力值计算器!C2,0)</f>
        <v>176</v>
      </c>
      <c r="H2326">
        <f>ROUNDDOWN(ROUNDDOWN(ROUNDDOWN(ROUNDDOWN(ROUNDDOWN((能力值计算器!F6+能力值计算器!E6*2+ROUNDDOWN(D2326/4,0))*能力值计算器!C2/100+5,0)*能力值计算器!H6,0)*能力值计算器!K6,0)*能力值计算器!L6,0)*VLOOKUP(能力值计算器!J6,能力变化对照表!A:B,2,0),0)</f>
        <v>110</v>
      </c>
      <c r="I2326">
        <f>ROUNDDOWN(ROUNDDOWN(ROUNDDOWN(ROUNDDOWN(ROUNDDOWN((能力值计算器!F8+能力值计算器!E8*2+ROUNDDOWN(E2326/4,0))*能力值计算器!C2/100+5,0)*能力值计算器!H8,0)*能力值计算器!K8,0)*能力值计算器!L8,0)*VLOOKUP(能力值计算器!J8,能力变化对照表!A:B,2,0),0)</f>
        <v>-39</v>
      </c>
      <c r="J2326">
        <f t="shared" si="291"/>
        <v>0</v>
      </c>
      <c r="K2326">
        <f t="shared" si="292"/>
        <v>-6864</v>
      </c>
      <c r="L2326">
        <f t="shared" si="293"/>
        <v>12496</v>
      </c>
      <c r="M2326">
        <f t="shared" si="294"/>
        <v>254.1</v>
      </c>
      <c r="N2326">
        <f t="shared" si="295"/>
        <v>1</v>
      </c>
    </row>
    <row r="2327" spans="1:14">
      <c r="A2327">
        <f t="shared" si="288"/>
        <v>0</v>
      </c>
      <c r="B2327">
        <f t="shared" si="289"/>
        <v>0</v>
      </c>
      <c r="C2327">
        <v>244</v>
      </c>
      <c r="D2327">
        <v>200</v>
      </c>
      <c r="E2327">
        <f t="shared" si="290"/>
        <v>-999</v>
      </c>
      <c r="F2327">
        <f>能力值计算器!G2</f>
        <v>0</v>
      </c>
      <c r="G2327">
        <f>ROUNDDOWN((能力值计算器!F4+能力值计算器!E4*2+ROUNDDOWN(C2327/4,0))*能力值计算器!C2/100+10+能力值计算器!C2,0)</f>
        <v>176</v>
      </c>
      <c r="H2327">
        <f>ROUNDDOWN(ROUNDDOWN(ROUNDDOWN(ROUNDDOWN(ROUNDDOWN((能力值计算器!F6+能力值计算器!E6*2+ROUNDDOWN(D2327/4,0))*能力值计算器!C2/100+5,0)*能力值计算器!H6,0)*能力值计算器!K6,0)*能力值计算器!L6,0)*VLOOKUP(能力值计算器!J6,能力变化对照表!A:B,2,0),0)</f>
        <v>110</v>
      </c>
      <c r="I2327">
        <f>ROUNDDOWN(ROUNDDOWN(ROUNDDOWN(ROUNDDOWN(ROUNDDOWN((能力值计算器!F8+能力值计算器!E8*2+ROUNDDOWN(E2327/4,0))*能力值计算器!C2/100+5,0)*能力值计算器!H8,0)*能力值计算器!K8,0)*能力值计算器!L8,0)*VLOOKUP(能力值计算器!J8,能力变化对照表!A:B,2,0),0)</f>
        <v>-39</v>
      </c>
      <c r="J2327">
        <f t="shared" si="291"/>
        <v>0</v>
      </c>
      <c r="K2327">
        <f t="shared" si="292"/>
        <v>-6864</v>
      </c>
      <c r="L2327">
        <f t="shared" si="293"/>
        <v>12496</v>
      </c>
      <c r="M2327">
        <f t="shared" si="294"/>
        <v>254.1</v>
      </c>
      <c r="N2327">
        <f t="shared" si="295"/>
        <v>1</v>
      </c>
    </row>
    <row r="2328" spans="1:14">
      <c r="A2328">
        <f t="shared" si="288"/>
        <v>0</v>
      </c>
      <c r="B2328">
        <f t="shared" si="289"/>
        <v>0</v>
      </c>
      <c r="C2328">
        <v>248</v>
      </c>
      <c r="D2328">
        <v>196</v>
      </c>
      <c r="E2328">
        <f t="shared" si="290"/>
        <v>-999</v>
      </c>
      <c r="F2328">
        <f>能力值计算器!G2</f>
        <v>0</v>
      </c>
      <c r="G2328">
        <f>ROUNDDOWN((能力值计算器!F4+能力值计算器!E4*2+ROUNDDOWN(C2328/4,0))*能力值计算器!C2/100+10+能力值计算器!C2,0)</f>
        <v>176</v>
      </c>
      <c r="H2328">
        <f>ROUNDDOWN(ROUNDDOWN(ROUNDDOWN(ROUNDDOWN(ROUNDDOWN((能力值计算器!F6+能力值计算器!E6*2+ROUNDDOWN(D2328/4,0))*能力值计算器!C2/100+5,0)*能力值计算器!H6,0)*能力值计算器!K6,0)*能力值计算器!L6,0)*VLOOKUP(能力值计算器!J6,能力变化对照表!A:B,2,0),0)</f>
        <v>110</v>
      </c>
      <c r="I2328">
        <f>ROUNDDOWN(ROUNDDOWN(ROUNDDOWN(ROUNDDOWN(ROUNDDOWN((能力值计算器!F8+能力值计算器!E8*2+ROUNDDOWN(E2328/4,0))*能力值计算器!C2/100+5,0)*能力值计算器!H8,0)*能力值计算器!K8,0)*能力值计算器!L8,0)*VLOOKUP(能力值计算器!J8,能力变化对照表!A:B,2,0),0)</f>
        <v>-39</v>
      </c>
      <c r="J2328">
        <f t="shared" si="291"/>
        <v>0</v>
      </c>
      <c r="K2328">
        <f t="shared" si="292"/>
        <v>-6864</v>
      </c>
      <c r="L2328">
        <f t="shared" si="293"/>
        <v>12496</v>
      </c>
      <c r="M2328">
        <f t="shared" si="294"/>
        <v>254.1</v>
      </c>
      <c r="N2328">
        <f t="shared" si="295"/>
        <v>1</v>
      </c>
    </row>
    <row r="2329" spans="1:14">
      <c r="A2329">
        <f t="shared" si="288"/>
        <v>0</v>
      </c>
      <c r="B2329">
        <f t="shared" si="289"/>
        <v>0</v>
      </c>
      <c r="C2329">
        <v>248</v>
      </c>
      <c r="D2329">
        <v>200</v>
      </c>
      <c r="E2329">
        <f t="shared" si="290"/>
        <v>-999</v>
      </c>
      <c r="F2329">
        <f>能力值计算器!G2</f>
        <v>0</v>
      </c>
      <c r="G2329">
        <f>ROUNDDOWN((能力值计算器!F4+能力值计算器!E4*2+ROUNDDOWN(C2329/4,0))*能力值计算器!C2/100+10+能力值计算器!C2,0)</f>
        <v>176</v>
      </c>
      <c r="H2329">
        <f>ROUNDDOWN(ROUNDDOWN(ROUNDDOWN(ROUNDDOWN(ROUNDDOWN((能力值计算器!F6+能力值计算器!E6*2+ROUNDDOWN(D2329/4,0))*能力值计算器!C2/100+5,0)*能力值计算器!H6,0)*能力值计算器!K6,0)*能力值计算器!L6,0)*VLOOKUP(能力值计算器!J6,能力变化对照表!A:B,2,0),0)</f>
        <v>110</v>
      </c>
      <c r="I2329">
        <f>ROUNDDOWN(ROUNDDOWN(ROUNDDOWN(ROUNDDOWN(ROUNDDOWN((能力值计算器!F8+能力值计算器!E8*2+ROUNDDOWN(E2329/4,0))*能力值计算器!C2/100+5,0)*能力值计算器!H8,0)*能力值计算器!K8,0)*能力值计算器!L8,0)*VLOOKUP(能力值计算器!J8,能力变化对照表!A:B,2,0),0)</f>
        <v>-39</v>
      </c>
      <c r="J2329">
        <f t="shared" si="291"/>
        <v>0</v>
      </c>
      <c r="K2329">
        <f t="shared" si="292"/>
        <v>-6864</v>
      </c>
      <c r="L2329">
        <f t="shared" si="293"/>
        <v>12496</v>
      </c>
      <c r="M2329">
        <f t="shared" si="294"/>
        <v>254.1</v>
      </c>
      <c r="N2329">
        <f t="shared" si="295"/>
        <v>1</v>
      </c>
    </row>
    <row r="2330" spans="1:14">
      <c r="A2330">
        <f t="shared" si="288"/>
        <v>0</v>
      </c>
      <c r="B2330">
        <f t="shared" si="289"/>
        <v>0</v>
      </c>
      <c r="C2330">
        <v>156</v>
      </c>
      <c r="D2330">
        <v>252</v>
      </c>
      <c r="E2330">
        <f t="shared" si="290"/>
        <v>-999</v>
      </c>
      <c r="F2330">
        <f>能力值计算器!G2</f>
        <v>0</v>
      </c>
      <c r="G2330">
        <f>ROUNDDOWN((能力值计算器!F4+能力值计算器!E4*2+ROUNDDOWN(C2330/4,0))*能力值计算器!C2/100+10+能力值计算器!C2,0)</f>
        <v>165</v>
      </c>
      <c r="H2330">
        <f>ROUNDDOWN(ROUNDDOWN(ROUNDDOWN(ROUNDDOWN(ROUNDDOWN((能力值计算器!F6+能力值计算器!E6*2+ROUNDDOWN(D2330/4,0))*能力值计算器!C2/100+5,0)*能力值计算器!H6,0)*能力值计算器!K6,0)*能力值计算器!L6,0)*VLOOKUP(能力值计算器!J6,能力变化对照表!A:B,2,0),0)</f>
        <v>117</v>
      </c>
      <c r="I2330">
        <f>ROUNDDOWN(ROUNDDOWN(ROUNDDOWN(ROUNDDOWN(ROUNDDOWN((能力值计算器!F8+能力值计算器!E8*2+ROUNDDOWN(E2330/4,0))*能力值计算器!C2/100+5,0)*能力值计算器!H8,0)*能力值计算器!K8,0)*能力值计算器!L8,0)*VLOOKUP(能力值计算器!J8,能力变化对照表!A:B,2,0),0)</f>
        <v>-39</v>
      </c>
      <c r="J2330">
        <f t="shared" si="291"/>
        <v>0</v>
      </c>
      <c r="K2330">
        <f t="shared" si="292"/>
        <v>-6435</v>
      </c>
      <c r="L2330">
        <f t="shared" si="293"/>
        <v>12870</v>
      </c>
      <c r="M2330">
        <f t="shared" si="294"/>
        <v>243.1</v>
      </c>
      <c r="N2330">
        <f t="shared" si="295"/>
        <v>1</v>
      </c>
    </row>
    <row r="2331" spans="1:14">
      <c r="A2331">
        <f t="shared" si="288"/>
        <v>0</v>
      </c>
      <c r="B2331">
        <f t="shared" si="289"/>
        <v>0</v>
      </c>
      <c r="C2331">
        <v>160</v>
      </c>
      <c r="D2331">
        <v>252</v>
      </c>
      <c r="E2331">
        <f t="shared" si="290"/>
        <v>-999</v>
      </c>
      <c r="F2331">
        <f>能力值计算器!G2</f>
        <v>0</v>
      </c>
      <c r="G2331">
        <f>ROUNDDOWN((能力值计算器!F4+能力值计算器!E4*2+ROUNDDOWN(C2331/4,0))*能力值计算器!C2/100+10+能力值计算器!C2,0)</f>
        <v>165</v>
      </c>
      <c r="H2331">
        <f>ROUNDDOWN(ROUNDDOWN(ROUNDDOWN(ROUNDDOWN(ROUNDDOWN((能力值计算器!F6+能力值计算器!E6*2+ROUNDDOWN(D2331/4,0))*能力值计算器!C2/100+5,0)*能力值计算器!H6,0)*能力值计算器!K6,0)*能力值计算器!L6,0)*VLOOKUP(能力值计算器!J6,能力变化对照表!A:B,2,0),0)</f>
        <v>117</v>
      </c>
      <c r="I2331">
        <f>ROUNDDOWN(ROUNDDOWN(ROUNDDOWN(ROUNDDOWN(ROUNDDOWN((能力值计算器!F8+能力值计算器!E8*2+ROUNDDOWN(E2331/4,0))*能力值计算器!C2/100+5,0)*能力值计算器!H8,0)*能力值计算器!K8,0)*能力值计算器!L8,0)*VLOOKUP(能力值计算器!J8,能力变化对照表!A:B,2,0),0)</f>
        <v>-39</v>
      </c>
      <c r="J2331">
        <f t="shared" si="291"/>
        <v>0</v>
      </c>
      <c r="K2331">
        <f t="shared" si="292"/>
        <v>-6435</v>
      </c>
      <c r="L2331">
        <f t="shared" si="293"/>
        <v>12870</v>
      </c>
      <c r="M2331">
        <f t="shared" si="294"/>
        <v>243.1</v>
      </c>
      <c r="N2331">
        <f t="shared" si="295"/>
        <v>1</v>
      </c>
    </row>
    <row r="2332" spans="1:14">
      <c r="A2332">
        <f t="shared" si="288"/>
        <v>0</v>
      </c>
      <c r="B2332">
        <f t="shared" si="289"/>
        <v>0</v>
      </c>
      <c r="C2332">
        <v>180</v>
      </c>
      <c r="D2332">
        <v>236</v>
      </c>
      <c r="E2332">
        <f t="shared" si="290"/>
        <v>-999</v>
      </c>
      <c r="F2332">
        <f>能力值计算器!G2</f>
        <v>0</v>
      </c>
      <c r="G2332">
        <f>ROUNDDOWN((能力值计算器!F4+能力值计算器!E4*2+ROUNDDOWN(C2332/4,0))*能力值计算器!C2/100+10+能力值计算器!C2,0)</f>
        <v>168</v>
      </c>
      <c r="H2332">
        <f>ROUNDDOWN(ROUNDDOWN(ROUNDDOWN(ROUNDDOWN(ROUNDDOWN((能力值计算器!F6+能力值计算器!E6*2+ROUNDDOWN(D2332/4,0))*能力值计算器!C2/100+5,0)*能力值计算器!H6,0)*能力值计算器!K6,0)*能力值计算器!L6,0)*VLOOKUP(能力值计算器!J6,能力变化对照表!A:B,2,0),0)</f>
        <v>115</v>
      </c>
      <c r="I2332">
        <f>ROUNDDOWN(ROUNDDOWN(ROUNDDOWN(ROUNDDOWN(ROUNDDOWN((能力值计算器!F8+能力值计算器!E8*2+ROUNDDOWN(E2332/4,0))*能力值计算器!C2/100+5,0)*能力值计算器!H8,0)*能力值计算器!K8,0)*能力值计算器!L8,0)*VLOOKUP(能力值计算器!J8,能力变化对照表!A:B,2,0),0)</f>
        <v>-39</v>
      </c>
      <c r="J2332">
        <f t="shared" si="291"/>
        <v>0</v>
      </c>
      <c r="K2332">
        <f t="shared" si="292"/>
        <v>-6552</v>
      </c>
      <c r="L2332">
        <f t="shared" si="293"/>
        <v>12768</v>
      </c>
      <c r="M2332">
        <f t="shared" si="294"/>
        <v>246.1</v>
      </c>
      <c r="N2332">
        <f t="shared" si="295"/>
        <v>1</v>
      </c>
    </row>
    <row r="2333" spans="1:14">
      <c r="A2333">
        <f t="shared" si="288"/>
        <v>0</v>
      </c>
      <c r="B2333">
        <f t="shared" si="289"/>
        <v>0</v>
      </c>
      <c r="C2333">
        <v>180</v>
      </c>
      <c r="D2333">
        <v>240</v>
      </c>
      <c r="E2333">
        <f t="shared" si="290"/>
        <v>-999</v>
      </c>
      <c r="F2333">
        <f>能力值计算器!G2</f>
        <v>0</v>
      </c>
      <c r="G2333">
        <f>ROUNDDOWN((能力值计算器!F4+能力值计算器!E4*2+ROUNDDOWN(C2333/4,0))*能力值计算器!C2/100+10+能力值计算器!C2,0)</f>
        <v>168</v>
      </c>
      <c r="H2333">
        <f>ROUNDDOWN(ROUNDDOWN(ROUNDDOWN(ROUNDDOWN(ROUNDDOWN((能力值计算器!F6+能力值计算器!E6*2+ROUNDDOWN(D2333/4,0))*能力值计算器!C2/100+5,0)*能力值计算器!H6,0)*能力值计算器!K6,0)*能力值计算器!L6,0)*VLOOKUP(能力值计算器!J6,能力变化对照表!A:B,2,0),0)</f>
        <v>115</v>
      </c>
      <c r="I2333">
        <f>ROUNDDOWN(ROUNDDOWN(ROUNDDOWN(ROUNDDOWN(ROUNDDOWN((能力值计算器!F8+能力值计算器!E8*2+ROUNDDOWN(E2333/4,0))*能力值计算器!C2/100+5,0)*能力值计算器!H8,0)*能力值计算器!K8,0)*能力值计算器!L8,0)*VLOOKUP(能力值计算器!J8,能力变化对照表!A:B,2,0),0)</f>
        <v>-39</v>
      </c>
      <c r="J2333">
        <f t="shared" si="291"/>
        <v>0</v>
      </c>
      <c r="K2333">
        <f t="shared" si="292"/>
        <v>-6552</v>
      </c>
      <c r="L2333">
        <f t="shared" si="293"/>
        <v>12768</v>
      </c>
      <c r="M2333">
        <f t="shared" si="294"/>
        <v>246.1</v>
      </c>
      <c r="N2333">
        <f t="shared" si="295"/>
        <v>1</v>
      </c>
    </row>
    <row r="2334" spans="1:14">
      <c r="A2334">
        <f t="shared" si="288"/>
        <v>0</v>
      </c>
      <c r="B2334">
        <f t="shared" si="289"/>
        <v>0</v>
      </c>
      <c r="C2334">
        <v>184</v>
      </c>
      <c r="D2334">
        <v>236</v>
      </c>
      <c r="E2334">
        <f t="shared" si="290"/>
        <v>-999</v>
      </c>
      <c r="F2334">
        <f>能力值计算器!G2</f>
        <v>0</v>
      </c>
      <c r="G2334">
        <f>ROUNDDOWN((能力值计算器!F4+能力值计算器!E4*2+ROUNDDOWN(C2334/4,0))*能力值计算器!C2/100+10+能力值计算器!C2,0)</f>
        <v>168</v>
      </c>
      <c r="H2334">
        <f>ROUNDDOWN(ROUNDDOWN(ROUNDDOWN(ROUNDDOWN(ROUNDDOWN((能力值计算器!F6+能力值计算器!E6*2+ROUNDDOWN(D2334/4,0))*能力值计算器!C2/100+5,0)*能力值计算器!H6,0)*能力值计算器!K6,0)*能力值计算器!L6,0)*VLOOKUP(能力值计算器!J6,能力变化对照表!A:B,2,0),0)</f>
        <v>115</v>
      </c>
      <c r="I2334">
        <f>ROUNDDOWN(ROUNDDOWN(ROUNDDOWN(ROUNDDOWN(ROUNDDOWN((能力值计算器!F8+能力值计算器!E8*2+ROUNDDOWN(E2334/4,0))*能力值计算器!C2/100+5,0)*能力值计算器!H8,0)*能力值计算器!K8,0)*能力值计算器!L8,0)*VLOOKUP(能力值计算器!J8,能力变化对照表!A:B,2,0),0)</f>
        <v>-39</v>
      </c>
      <c r="J2334">
        <f t="shared" si="291"/>
        <v>0</v>
      </c>
      <c r="K2334">
        <f t="shared" si="292"/>
        <v>-6552</v>
      </c>
      <c r="L2334">
        <f t="shared" si="293"/>
        <v>12768</v>
      </c>
      <c r="M2334">
        <f t="shared" si="294"/>
        <v>246.1</v>
      </c>
      <c r="N2334">
        <f t="shared" si="295"/>
        <v>1</v>
      </c>
    </row>
    <row r="2335" spans="1:14">
      <c r="A2335">
        <f t="shared" si="288"/>
        <v>0</v>
      </c>
      <c r="B2335">
        <f t="shared" si="289"/>
        <v>0</v>
      </c>
      <c r="C2335">
        <v>184</v>
      </c>
      <c r="D2335">
        <v>240</v>
      </c>
      <c r="E2335">
        <f t="shared" si="290"/>
        <v>-999</v>
      </c>
      <c r="F2335">
        <f>能力值计算器!G2</f>
        <v>0</v>
      </c>
      <c r="G2335">
        <f>ROUNDDOWN((能力值计算器!F4+能力值计算器!E4*2+ROUNDDOWN(C2335/4,0))*能力值计算器!C2/100+10+能力值计算器!C2,0)</f>
        <v>168</v>
      </c>
      <c r="H2335">
        <f>ROUNDDOWN(ROUNDDOWN(ROUNDDOWN(ROUNDDOWN(ROUNDDOWN((能力值计算器!F6+能力值计算器!E6*2+ROUNDDOWN(D2335/4,0))*能力值计算器!C2/100+5,0)*能力值计算器!H6,0)*能力值计算器!K6,0)*能力值计算器!L6,0)*VLOOKUP(能力值计算器!J6,能力变化对照表!A:B,2,0),0)</f>
        <v>115</v>
      </c>
      <c r="I2335">
        <f>ROUNDDOWN(ROUNDDOWN(ROUNDDOWN(ROUNDDOWN(ROUNDDOWN((能力值计算器!F8+能力值计算器!E8*2+ROUNDDOWN(E2335/4,0))*能力值计算器!C2/100+5,0)*能力值计算器!H8,0)*能力值计算器!K8,0)*能力值计算器!L8,0)*VLOOKUP(能力值计算器!J8,能力变化对照表!A:B,2,0),0)</f>
        <v>-39</v>
      </c>
      <c r="J2335">
        <f t="shared" si="291"/>
        <v>0</v>
      </c>
      <c r="K2335">
        <f t="shared" si="292"/>
        <v>-6552</v>
      </c>
      <c r="L2335">
        <f t="shared" si="293"/>
        <v>12768</v>
      </c>
      <c r="M2335">
        <f t="shared" si="294"/>
        <v>246.1</v>
      </c>
      <c r="N2335">
        <f t="shared" si="295"/>
        <v>1</v>
      </c>
    </row>
    <row r="2336" spans="1:14">
      <c r="A2336">
        <f t="shared" si="288"/>
        <v>0</v>
      </c>
      <c r="B2336">
        <f t="shared" si="289"/>
        <v>0</v>
      </c>
      <c r="C2336">
        <v>204</v>
      </c>
      <c r="D2336">
        <v>220</v>
      </c>
      <c r="E2336">
        <f t="shared" si="290"/>
        <v>-999</v>
      </c>
      <c r="F2336">
        <f>能力值计算器!G2</f>
        <v>0</v>
      </c>
      <c r="G2336">
        <f>ROUNDDOWN((能力值计算器!F4+能力值计算器!E4*2+ROUNDDOWN(C2336/4,0))*能力值计算器!C2/100+10+能力值计算器!C2,0)</f>
        <v>171</v>
      </c>
      <c r="H2336">
        <f>ROUNDDOWN(ROUNDDOWN(ROUNDDOWN(ROUNDDOWN(ROUNDDOWN((能力值计算器!F6+能力值计算器!E6*2+ROUNDDOWN(D2336/4,0))*能力值计算器!C2/100+5,0)*能力值计算器!H6,0)*能力值计算器!K6,0)*能力值计算器!L6,0)*VLOOKUP(能力值计算器!J6,能力变化对照表!A:B,2,0),0)</f>
        <v>113</v>
      </c>
      <c r="I2336">
        <f>ROUNDDOWN(ROUNDDOWN(ROUNDDOWN(ROUNDDOWN(ROUNDDOWN((能力值计算器!F8+能力值计算器!E8*2+ROUNDDOWN(E2336/4,0))*能力值计算器!C2/100+5,0)*能力值计算器!H8,0)*能力值计算器!K8,0)*能力值计算器!L8,0)*VLOOKUP(能力值计算器!J8,能力变化对照表!A:B,2,0),0)</f>
        <v>-39</v>
      </c>
      <c r="J2336">
        <f t="shared" si="291"/>
        <v>0</v>
      </c>
      <c r="K2336">
        <f t="shared" si="292"/>
        <v>-6669</v>
      </c>
      <c r="L2336">
        <f t="shared" si="293"/>
        <v>12654</v>
      </c>
      <c r="M2336">
        <f t="shared" si="294"/>
        <v>249.1</v>
      </c>
      <c r="N2336">
        <f t="shared" si="295"/>
        <v>1</v>
      </c>
    </row>
    <row r="2337" spans="1:14">
      <c r="A2337">
        <f t="shared" si="288"/>
        <v>0</v>
      </c>
      <c r="B2337">
        <f t="shared" si="289"/>
        <v>0</v>
      </c>
      <c r="C2337">
        <v>204</v>
      </c>
      <c r="D2337">
        <v>224</v>
      </c>
      <c r="E2337">
        <f t="shared" si="290"/>
        <v>-999</v>
      </c>
      <c r="F2337">
        <f>能力值计算器!G2</f>
        <v>0</v>
      </c>
      <c r="G2337">
        <f>ROUNDDOWN((能力值计算器!F4+能力值计算器!E4*2+ROUNDDOWN(C2337/4,0))*能力值计算器!C2/100+10+能力值计算器!C2,0)</f>
        <v>171</v>
      </c>
      <c r="H2337">
        <f>ROUNDDOWN(ROUNDDOWN(ROUNDDOWN(ROUNDDOWN(ROUNDDOWN((能力值计算器!F6+能力值计算器!E6*2+ROUNDDOWN(D2337/4,0))*能力值计算器!C2/100+5,0)*能力值计算器!H6,0)*能力值计算器!K6,0)*能力值计算器!L6,0)*VLOOKUP(能力值计算器!J6,能力变化对照表!A:B,2,0),0)</f>
        <v>113</v>
      </c>
      <c r="I2337">
        <f>ROUNDDOWN(ROUNDDOWN(ROUNDDOWN(ROUNDDOWN(ROUNDDOWN((能力值计算器!F8+能力值计算器!E8*2+ROUNDDOWN(E2337/4,0))*能力值计算器!C2/100+5,0)*能力值计算器!H8,0)*能力值计算器!K8,0)*能力值计算器!L8,0)*VLOOKUP(能力值计算器!J8,能力变化对照表!A:B,2,0),0)</f>
        <v>-39</v>
      </c>
      <c r="J2337">
        <f t="shared" si="291"/>
        <v>0</v>
      </c>
      <c r="K2337">
        <f t="shared" si="292"/>
        <v>-6669</v>
      </c>
      <c r="L2337">
        <f t="shared" si="293"/>
        <v>12654</v>
      </c>
      <c r="M2337">
        <f t="shared" si="294"/>
        <v>249.1</v>
      </c>
      <c r="N2337">
        <f t="shared" si="295"/>
        <v>1</v>
      </c>
    </row>
    <row r="2338" spans="1:14">
      <c r="A2338">
        <f t="shared" si="288"/>
        <v>0</v>
      </c>
      <c r="B2338">
        <f t="shared" si="289"/>
        <v>0</v>
      </c>
      <c r="C2338">
        <v>208</v>
      </c>
      <c r="D2338">
        <v>220</v>
      </c>
      <c r="E2338">
        <f t="shared" si="290"/>
        <v>-999</v>
      </c>
      <c r="F2338">
        <f>能力值计算器!G2</f>
        <v>0</v>
      </c>
      <c r="G2338">
        <f>ROUNDDOWN((能力值计算器!F4+能力值计算器!E4*2+ROUNDDOWN(C2338/4,0))*能力值计算器!C2/100+10+能力值计算器!C2,0)</f>
        <v>171</v>
      </c>
      <c r="H2338">
        <f>ROUNDDOWN(ROUNDDOWN(ROUNDDOWN(ROUNDDOWN(ROUNDDOWN((能力值计算器!F6+能力值计算器!E6*2+ROUNDDOWN(D2338/4,0))*能力值计算器!C2/100+5,0)*能力值计算器!H6,0)*能力值计算器!K6,0)*能力值计算器!L6,0)*VLOOKUP(能力值计算器!J6,能力变化对照表!A:B,2,0),0)</f>
        <v>113</v>
      </c>
      <c r="I2338">
        <f>ROUNDDOWN(ROUNDDOWN(ROUNDDOWN(ROUNDDOWN(ROUNDDOWN((能力值计算器!F8+能力值计算器!E8*2+ROUNDDOWN(E2338/4,0))*能力值计算器!C2/100+5,0)*能力值计算器!H8,0)*能力值计算器!K8,0)*能力值计算器!L8,0)*VLOOKUP(能力值计算器!J8,能力变化对照表!A:B,2,0),0)</f>
        <v>-39</v>
      </c>
      <c r="J2338">
        <f t="shared" si="291"/>
        <v>0</v>
      </c>
      <c r="K2338">
        <f t="shared" si="292"/>
        <v>-6669</v>
      </c>
      <c r="L2338">
        <f t="shared" si="293"/>
        <v>12654</v>
      </c>
      <c r="M2338">
        <f t="shared" si="294"/>
        <v>249.1</v>
      </c>
      <c r="N2338">
        <f t="shared" si="295"/>
        <v>1</v>
      </c>
    </row>
    <row r="2339" spans="1:14">
      <c r="A2339">
        <f t="shared" si="288"/>
        <v>0</v>
      </c>
      <c r="B2339">
        <f t="shared" si="289"/>
        <v>0</v>
      </c>
      <c r="C2339">
        <v>208</v>
      </c>
      <c r="D2339">
        <v>224</v>
      </c>
      <c r="E2339">
        <f t="shared" si="290"/>
        <v>-999</v>
      </c>
      <c r="F2339">
        <f>能力值计算器!G2</f>
        <v>0</v>
      </c>
      <c r="G2339">
        <f>ROUNDDOWN((能力值计算器!F4+能力值计算器!E4*2+ROUNDDOWN(C2339/4,0))*能力值计算器!C2/100+10+能力值计算器!C2,0)</f>
        <v>171</v>
      </c>
      <c r="H2339">
        <f>ROUNDDOWN(ROUNDDOWN(ROUNDDOWN(ROUNDDOWN(ROUNDDOWN((能力值计算器!F6+能力值计算器!E6*2+ROUNDDOWN(D2339/4,0))*能力值计算器!C2/100+5,0)*能力值计算器!H6,0)*能力值计算器!K6,0)*能力值计算器!L6,0)*VLOOKUP(能力值计算器!J6,能力变化对照表!A:B,2,0),0)</f>
        <v>113</v>
      </c>
      <c r="I2339">
        <f>ROUNDDOWN(ROUNDDOWN(ROUNDDOWN(ROUNDDOWN(ROUNDDOWN((能力值计算器!F8+能力值计算器!E8*2+ROUNDDOWN(E2339/4,0))*能力值计算器!C2/100+5,0)*能力值计算器!H8,0)*能力值计算器!K8,0)*能力值计算器!L8,0)*VLOOKUP(能力值计算器!J8,能力变化对照表!A:B,2,0),0)</f>
        <v>-39</v>
      </c>
      <c r="J2339">
        <f t="shared" si="291"/>
        <v>0</v>
      </c>
      <c r="K2339">
        <f t="shared" si="292"/>
        <v>-6669</v>
      </c>
      <c r="L2339">
        <f t="shared" si="293"/>
        <v>12654</v>
      </c>
      <c r="M2339">
        <f t="shared" si="294"/>
        <v>249.1</v>
      </c>
      <c r="N2339">
        <f t="shared" si="295"/>
        <v>1</v>
      </c>
    </row>
    <row r="2340" spans="1:14">
      <c r="A2340">
        <f t="shared" si="288"/>
        <v>0</v>
      </c>
      <c r="B2340">
        <f t="shared" si="289"/>
        <v>0</v>
      </c>
      <c r="C2340">
        <v>228</v>
      </c>
      <c r="D2340">
        <v>204</v>
      </c>
      <c r="E2340">
        <f t="shared" si="290"/>
        <v>-999</v>
      </c>
      <c r="F2340">
        <f>能力值计算器!G2</f>
        <v>0</v>
      </c>
      <c r="G2340">
        <f>ROUNDDOWN((能力值计算器!F4+能力值计算器!E4*2+ROUNDDOWN(C2340/4,0))*能力值计算器!C2/100+10+能力值计算器!C2,0)</f>
        <v>174</v>
      </c>
      <c r="H2340">
        <f>ROUNDDOWN(ROUNDDOWN(ROUNDDOWN(ROUNDDOWN(ROUNDDOWN((能力值计算器!F6+能力值计算器!E6*2+ROUNDDOWN(D2340/4,0))*能力值计算器!C2/100+5,0)*能力值计算器!H6,0)*能力值计算器!K6,0)*能力值计算器!L6,0)*VLOOKUP(能力值计算器!J6,能力变化对照表!A:B,2,0),0)</f>
        <v>111</v>
      </c>
      <c r="I2340">
        <f>ROUNDDOWN(ROUNDDOWN(ROUNDDOWN(ROUNDDOWN(ROUNDDOWN((能力值计算器!F8+能力值计算器!E8*2+ROUNDDOWN(E2340/4,0))*能力值计算器!C2/100+5,0)*能力值计算器!H8,0)*能力值计算器!K8,0)*能力值计算器!L8,0)*VLOOKUP(能力值计算器!J8,能力变化对照表!A:B,2,0),0)</f>
        <v>-39</v>
      </c>
      <c r="J2340">
        <f t="shared" si="291"/>
        <v>0</v>
      </c>
      <c r="K2340">
        <f t="shared" si="292"/>
        <v>-6786</v>
      </c>
      <c r="L2340">
        <f t="shared" si="293"/>
        <v>12528</v>
      </c>
      <c r="M2340">
        <f t="shared" si="294"/>
        <v>252.1</v>
      </c>
      <c r="N2340">
        <f t="shared" si="295"/>
        <v>1</v>
      </c>
    </row>
    <row r="2341" spans="1:14">
      <c r="A2341">
        <f t="shared" si="288"/>
        <v>0</v>
      </c>
      <c r="B2341">
        <f t="shared" si="289"/>
        <v>0</v>
      </c>
      <c r="C2341">
        <v>228</v>
      </c>
      <c r="D2341">
        <v>208</v>
      </c>
      <c r="E2341">
        <f t="shared" si="290"/>
        <v>-999</v>
      </c>
      <c r="F2341">
        <f>能力值计算器!G2</f>
        <v>0</v>
      </c>
      <c r="G2341">
        <f>ROUNDDOWN((能力值计算器!F4+能力值计算器!E4*2+ROUNDDOWN(C2341/4,0))*能力值计算器!C2/100+10+能力值计算器!C2,0)</f>
        <v>174</v>
      </c>
      <c r="H2341">
        <f>ROUNDDOWN(ROUNDDOWN(ROUNDDOWN(ROUNDDOWN(ROUNDDOWN((能力值计算器!F6+能力值计算器!E6*2+ROUNDDOWN(D2341/4,0))*能力值计算器!C2/100+5,0)*能力值计算器!H6,0)*能力值计算器!K6,0)*能力值计算器!L6,0)*VLOOKUP(能力值计算器!J6,能力变化对照表!A:B,2,0),0)</f>
        <v>111</v>
      </c>
      <c r="I2341">
        <f>ROUNDDOWN(ROUNDDOWN(ROUNDDOWN(ROUNDDOWN(ROUNDDOWN((能力值计算器!F8+能力值计算器!E8*2+ROUNDDOWN(E2341/4,0))*能力值计算器!C2/100+5,0)*能力值计算器!H8,0)*能力值计算器!K8,0)*能力值计算器!L8,0)*VLOOKUP(能力值计算器!J8,能力变化对照表!A:B,2,0),0)</f>
        <v>-39</v>
      </c>
      <c r="J2341">
        <f t="shared" si="291"/>
        <v>0</v>
      </c>
      <c r="K2341">
        <f t="shared" si="292"/>
        <v>-6786</v>
      </c>
      <c r="L2341">
        <f t="shared" si="293"/>
        <v>12528</v>
      </c>
      <c r="M2341">
        <f t="shared" si="294"/>
        <v>252.1</v>
      </c>
      <c r="N2341">
        <f t="shared" si="295"/>
        <v>1</v>
      </c>
    </row>
    <row r="2342" spans="1:14">
      <c r="A2342">
        <f t="shared" si="288"/>
        <v>0</v>
      </c>
      <c r="B2342">
        <f t="shared" si="289"/>
        <v>0</v>
      </c>
      <c r="C2342">
        <v>232</v>
      </c>
      <c r="D2342">
        <v>204</v>
      </c>
      <c r="E2342">
        <f t="shared" si="290"/>
        <v>-999</v>
      </c>
      <c r="F2342">
        <f>能力值计算器!G2</f>
        <v>0</v>
      </c>
      <c r="G2342">
        <f>ROUNDDOWN((能力值计算器!F4+能力值计算器!E4*2+ROUNDDOWN(C2342/4,0))*能力值计算器!C2/100+10+能力值计算器!C2,0)</f>
        <v>174</v>
      </c>
      <c r="H2342">
        <f>ROUNDDOWN(ROUNDDOWN(ROUNDDOWN(ROUNDDOWN(ROUNDDOWN((能力值计算器!F6+能力值计算器!E6*2+ROUNDDOWN(D2342/4,0))*能力值计算器!C2/100+5,0)*能力值计算器!H6,0)*能力值计算器!K6,0)*能力值计算器!L6,0)*VLOOKUP(能力值计算器!J6,能力变化对照表!A:B,2,0),0)</f>
        <v>111</v>
      </c>
      <c r="I2342">
        <f>ROUNDDOWN(ROUNDDOWN(ROUNDDOWN(ROUNDDOWN(ROUNDDOWN((能力值计算器!F8+能力值计算器!E8*2+ROUNDDOWN(E2342/4,0))*能力值计算器!C2/100+5,0)*能力值计算器!H8,0)*能力值计算器!K8,0)*能力值计算器!L8,0)*VLOOKUP(能力值计算器!J8,能力变化对照表!A:B,2,0),0)</f>
        <v>-39</v>
      </c>
      <c r="J2342">
        <f t="shared" si="291"/>
        <v>0</v>
      </c>
      <c r="K2342">
        <f t="shared" si="292"/>
        <v>-6786</v>
      </c>
      <c r="L2342">
        <f t="shared" si="293"/>
        <v>12528</v>
      </c>
      <c r="M2342">
        <f t="shared" si="294"/>
        <v>252.1</v>
      </c>
      <c r="N2342">
        <f t="shared" si="295"/>
        <v>1</v>
      </c>
    </row>
    <row r="2343" spans="1:14">
      <c r="A2343">
        <f t="shared" si="288"/>
        <v>0</v>
      </c>
      <c r="B2343">
        <f t="shared" si="289"/>
        <v>0</v>
      </c>
      <c r="C2343">
        <v>232</v>
      </c>
      <c r="D2343">
        <v>208</v>
      </c>
      <c r="E2343">
        <f t="shared" si="290"/>
        <v>-999</v>
      </c>
      <c r="F2343">
        <f>能力值计算器!G2</f>
        <v>0</v>
      </c>
      <c r="G2343">
        <f>ROUNDDOWN((能力值计算器!F4+能力值计算器!E4*2+ROUNDDOWN(C2343/4,0))*能力值计算器!C2/100+10+能力值计算器!C2,0)</f>
        <v>174</v>
      </c>
      <c r="H2343">
        <f>ROUNDDOWN(ROUNDDOWN(ROUNDDOWN(ROUNDDOWN(ROUNDDOWN((能力值计算器!F6+能力值计算器!E6*2+ROUNDDOWN(D2343/4,0))*能力值计算器!C2/100+5,0)*能力值计算器!H6,0)*能力值计算器!K6,0)*能力值计算器!L6,0)*VLOOKUP(能力值计算器!J6,能力变化对照表!A:B,2,0),0)</f>
        <v>111</v>
      </c>
      <c r="I2343">
        <f>ROUNDDOWN(ROUNDDOWN(ROUNDDOWN(ROUNDDOWN(ROUNDDOWN((能力值计算器!F8+能力值计算器!E8*2+ROUNDDOWN(E2343/4,0))*能力值计算器!C2/100+5,0)*能力值计算器!H8,0)*能力值计算器!K8,0)*能力值计算器!L8,0)*VLOOKUP(能力值计算器!J8,能力变化对照表!A:B,2,0),0)</f>
        <v>-39</v>
      </c>
      <c r="J2343">
        <f t="shared" si="291"/>
        <v>0</v>
      </c>
      <c r="K2343">
        <f t="shared" si="292"/>
        <v>-6786</v>
      </c>
      <c r="L2343">
        <f t="shared" si="293"/>
        <v>12528</v>
      </c>
      <c r="M2343">
        <f t="shared" si="294"/>
        <v>252.1</v>
      </c>
      <c r="N2343">
        <f t="shared" si="295"/>
        <v>1</v>
      </c>
    </row>
    <row r="2344" spans="1:14">
      <c r="A2344">
        <f t="shared" si="288"/>
        <v>0</v>
      </c>
      <c r="B2344">
        <f t="shared" si="289"/>
        <v>0</v>
      </c>
      <c r="C2344">
        <v>164</v>
      </c>
      <c r="D2344">
        <v>244</v>
      </c>
      <c r="E2344">
        <f t="shared" si="290"/>
        <v>-999</v>
      </c>
      <c r="F2344">
        <f>能力值计算器!G2</f>
        <v>0</v>
      </c>
      <c r="G2344">
        <f>ROUNDDOWN((能力值计算器!F4+能力值计算器!E4*2+ROUNDDOWN(C2344/4,0))*能力值计算器!C2/100+10+能力值计算器!C2,0)</f>
        <v>166</v>
      </c>
      <c r="H2344">
        <f>ROUNDDOWN(ROUNDDOWN(ROUNDDOWN(ROUNDDOWN(ROUNDDOWN((能力值计算器!F6+能力值计算器!E6*2+ROUNDDOWN(D2344/4,0))*能力值计算器!C2/100+5,0)*能力值计算器!H6,0)*能力值计算器!K6,0)*能力值计算器!L6,0)*VLOOKUP(能力值计算器!J6,能力变化对照表!A:B,2,0),0)</f>
        <v>116</v>
      </c>
      <c r="I2344">
        <f>ROUNDDOWN(ROUNDDOWN(ROUNDDOWN(ROUNDDOWN(ROUNDDOWN((能力值计算器!F8+能力值计算器!E8*2+ROUNDDOWN(E2344/4,0))*能力值计算器!C2/100+5,0)*能力值计算器!H8,0)*能力值计算器!K8,0)*能力值计算器!L8,0)*VLOOKUP(能力值计算器!J8,能力变化对照表!A:B,2,0),0)</f>
        <v>-39</v>
      </c>
      <c r="J2344">
        <f t="shared" si="291"/>
        <v>0</v>
      </c>
      <c r="K2344">
        <f t="shared" si="292"/>
        <v>-6474</v>
      </c>
      <c r="L2344">
        <f t="shared" si="293"/>
        <v>12782</v>
      </c>
      <c r="M2344">
        <f t="shared" si="294"/>
        <v>244.1</v>
      </c>
      <c r="N2344">
        <f t="shared" si="295"/>
        <v>1</v>
      </c>
    </row>
    <row r="2345" spans="1:14">
      <c r="A2345">
        <f t="shared" si="288"/>
        <v>0</v>
      </c>
      <c r="B2345">
        <f t="shared" si="289"/>
        <v>0</v>
      </c>
      <c r="C2345">
        <v>164</v>
      </c>
      <c r="D2345">
        <v>248</v>
      </c>
      <c r="E2345">
        <f t="shared" si="290"/>
        <v>-999</v>
      </c>
      <c r="F2345">
        <f>能力值计算器!G2</f>
        <v>0</v>
      </c>
      <c r="G2345">
        <f>ROUNDDOWN((能力值计算器!F4+能力值计算器!E4*2+ROUNDDOWN(C2345/4,0))*能力值计算器!C2/100+10+能力值计算器!C2,0)</f>
        <v>166</v>
      </c>
      <c r="H2345">
        <f>ROUNDDOWN(ROUNDDOWN(ROUNDDOWN(ROUNDDOWN(ROUNDDOWN((能力值计算器!F6+能力值计算器!E6*2+ROUNDDOWN(D2345/4,0))*能力值计算器!C2/100+5,0)*能力值计算器!H6,0)*能力值计算器!K6,0)*能力值计算器!L6,0)*VLOOKUP(能力值计算器!J6,能力变化对照表!A:B,2,0),0)</f>
        <v>116</v>
      </c>
      <c r="I2345">
        <f>ROUNDDOWN(ROUNDDOWN(ROUNDDOWN(ROUNDDOWN(ROUNDDOWN((能力值计算器!F8+能力值计算器!E8*2+ROUNDDOWN(E2345/4,0))*能力值计算器!C2/100+5,0)*能力值计算器!H8,0)*能力值计算器!K8,0)*能力值计算器!L8,0)*VLOOKUP(能力值计算器!J8,能力变化对照表!A:B,2,0),0)</f>
        <v>-39</v>
      </c>
      <c r="J2345">
        <f t="shared" si="291"/>
        <v>0</v>
      </c>
      <c r="K2345">
        <f t="shared" si="292"/>
        <v>-6474</v>
      </c>
      <c r="L2345">
        <f t="shared" si="293"/>
        <v>12782</v>
      </c>
      <c r="M2345">
        <f t="shared" si="294"/>
        <v>244.1</v>
      </c>
      <c r="N2345">
        <f t="shared" si="295"/>
        <v>1</v>
      </c>
    </row>
    <row r="2346" spans="1:14">
      <c r="A2346">
        <f t="shared" si="288"/>
        <v>0</v>
      </c>
      <c r="B2346">
        <f t="shared" si="289"/>
        <v>0</v>
      </c>
      <c r="C2346">
        <v>168</v>
      </c>
      <c r="D2346">
        <v>244</v>
      </c>
      <c r="E2346">
        <f t="shared" si="290"/>
        <v>-999</v>
      </c>
      <c r="F2346">
        <f>能力值计算器!G2</f>
        <v>0</v>
      </c>
      <c r="G2346">
        <f>ROUNDDOWN((能力值计算器!F4+能力值计算器!E4*2+ROUNDDOWN(C2346/4,0))*能力值计算器!C2/100+10+能力值计算器!C2,0)</f>
        <v>166</v>
      </c>
      <c r="H2346">
        <f>ROUNDDOWN(ROUNDDOWN(ROUNDDOWN(ROUNDDOWN(ROUNDDOWN((能力值计算器!F6+能力值计算器!E6*2+ROUNDDOWN(D2346/4,0))*能力值计算器!C2/100+5,0)*能力值计算器!H6,0)*能力值计算器!K6,0)*能力值计算器!L6,0)*VLOOKUP(能力值计算器!J6,能力变化对照表!A:B,2,0),0)</f>
        <v>116</v>
      </c>
      <c r="I2346">
        <f>ROUNDDOWN(ROUNDDOWN(ROUNDDOWN(ROUNDDOWN(ROUNDDOWN((能力值计算器!F8+能力值计算器!E8*2+ROUNDDOWN(E2346/4,0))*能力值计算器!C2/100+5,0)*能力值计算器!H8,0)*能力值计算器!K8,0)*能力值计算器!L8,0)*VLOOKUP(能力值计算器!J8,能力变化对照表!A:B,2,0),0)</f>
        <v>-39</v>
      </c>
      <c r="J2346">
        <f t="shared" si="291"/>
        <v>0</v>
      </c>
      <c r="K2346">
        <f t="shared" si="292"/>
        <v>-6474</v>
      </c>
      <c r="L2346">
        <f t="shared" si="293"/>
        <v>12782</v>
      </c>
      <c r="M2346">
        <f t="shared" si="294"/>
        <v>244.1</v>
      </c>
      <c r="N2346">
        <f t="shared" si="295"/>
        <v>1</v>
      </c>
    </row>
    <row r="2347" spans="1:14">
      <c r="A2347">
        <f t="shared" si="288"/>
        <v>0</v>
      </c>
      <c r="B2347">
        <f t="shared" si="289"/>
        <v>0</v>
      </c>
      <c r="C2347">
        <v>168</v>
      </c>
      <c r="D2347">
        <v>248</v>
      </c>
      <c r="E2347">
        <f t="shared" si="290"/>
        <v>-999</v>
      </c>
      <c r="F2347">
        <f>能力值计算器!G2</f>
        <v>0</v>
      </c>
      <c r="G2347">
        <f>ROUNDDOWN((能力值计算器!F4+能力值计算器!E4*2+ROUNDDOWN(C2347/4,0))*能力值计算器!C2/100+10+能力值计算器!C2,0)</f>
        <v>166</v>
      </c>
      <c r="H2347">
        <f>ROUNDDOWN(ROUNDDOWN(ROUNDDOWN(ROUNDDOWN(ROUNDDOWN((能力值计算器!F6+能力值计算器!E6*2+ROUNDDOWN(D2347/4,0))*能力值计算器!C2/100+5,0)*能力值计算器!H6,0)*能力值计算器!K6,0)*能力值计算器!L6,0)*VLOOKUP(能力值计算器!J6,能力变化对照表!A:B,2,0),0)</f>
        <v>116</v>
      </c>
      <c r="I2347">
        <f>ROUNDDOWN(ROUNDDOWN(ROUNDDOWN(ROUNDDOWN(ROUNDDOWN((能力值计算器!F8+能力值计算器!E8*2+ROUNDDOWN(E2347/4,0))*能力值计算器!C2/100+5,0)*能力值计算器!H8,0)*能力值计算器!K8,0)*能力值计算器!L8,0)*VLOOKUP(能力值计算器!J8,能力变化对照表!A:B,2,0),0)</f>
        <v>-39</v>
      </c>
      <c r="J2347">
        <f t="shared" si="291"/>
        <v>0</v>
      </c>
      <c r="K2347">
        <f t="shared" si="292"/>
        <v>-6474</v>
      </c>
      <c r="L2347">
        <f t="shared" si="293"/>
        <v>12782</v>
      </c>
      <c r="M2347">
        <f t="shared" si="294"/>
        <v>244.1</v>
      </c>
      <c r="N2347">
        <f t="shared" si="295"/>
        <v>1</v>
      </c>
    </row>
    <row r="2348" spans="1:14">
      <c r="A2348">
        <f t="shared" si="288"/>
        <v>0</v>
      </c>
      <c r="B2348">
        <f t="shared" si="289"/>
        <v>0</v>
      </c>
      <c r="C2348">
        <v>188</v>
      </c>
      <c r="D2348">
        <v>228</v>
      </c>
      <c r="E2348">
        <f t="shared" si="290"/>
        <v>-999</v>
      </c>
      <c r="F2348">
        <f>能力值计算器!G2</f>
        <v>0</v>
      </c>
      <c r="G2348">
        <f>ROUNDDOWN((能力值计算器!F4+能力值计算器!E4*2+ROUNDDOWN(C2348/4,0))*能力值计算器!C2/100+10+能力值计算器!C2,0)</f>
        <v>169</v>
      </c>
      <c r="H2348">
        <f>ROUNDDOWN(ROUNDDOWN(ROUNDDOWN(ROUNDDOWN(ROUNDDOWN((能力值计算器!F6+能力值计算器!E6*2+ROUNDDOWN(D2348/4,0))*能力值计算器!C2/100+5,0)*能力值计算器!H6,0)*能力值计算器!K6,0)*能力值计算器!L6,0)*VLOOKUP(能力值计算器!J6,能力变化对照表!A:B,2,0),0)</f>
        <v>114</v>
      </c>
      <c r="I2348">
        <f>ROUNDDOWN(ROUNDDOWN(ROUNDDOWN(ROUNDDOWN(ROUNDDOWN((能力值计算器!F8+能力值计算器!E8*2+ROUNDDOWN(E2348/4,0))*能力值计算器!C2/100+5,0)*能力值计算器!H8,0)*能力值计算器!K8,0)*能力值计算器!L8,0)*VLOOKUP(能力值计算器!J8,能力变化对照表!A:B,2,0),0)</f>
        <v>-39</v>
      </c>
      <c r="J2348">
        <f t="shared" si="291"/>
        <v>0</v>
      </c>
      <c r="K2348">
        <f t="shared" si="292"/>
        <v>-6591</v>
      </c>
      <c r="L2348">
        <f t="shared" si="293"/>
        <v>12675</v>
      </c>
      <c r="M2348">
        <f t="shared" si="294"/>
        <v>247.1</v>
      </c>
      <c r="N2348">
        <f t="shared" si="295"/>
        <v>1</v>
      </c>
    </row>
    <row r="2349" spans="1:14">
      <c r="A2349">
        <f t="shared" si="288"/>
        <v>0</v>
      </c>
      <c r="B2349">
        <f t="shared" si="289"/>
        <v>0</v>
      </c>
      <c r="C2349">
        <v>188</v>
      </c>
      <c r="D2349">
        <v>232</v>
      </c>
      <c r="E2349">
        <f t="shared" si="290"/>
        <v>-999</v>
      </c>
      <c r="F2349">
        <f>能力值计算器!G2</f>
        <v>0</v>
      </c>
      <c r="G2349">
        <f>ROUNDDOWN((能力值计算器!F4+能力值计算器!E4*2+ROUNDDOWN(C2349/4,0))*能力值计算器!C2/100+10+能力值计算器!C2,0)</f>
        <v>169</v>
      </c>
      <c r="H2349">
        <f>ROUNDDOWN(ROUNDDOWN(ROUNDDOWN(ROUNDDOWN(ROUNDDOWN((能力值计算器!F6+能力值计算器!E6*2+ROUNDDOWN(D2349/4,0))*能力值计算器!C2/100+5,0)*能力值计算器!H6,0)*能力值计算器!K6,0)*能力值计算器!L6,0)*VLOOKUP(能力值计算器!J6,能力变化对照表!A:B,2,0),0)</f>
        <v>114</v>
      </c>
      <c r="I2349">
        <f>ROUNDDOWN(ROUNDDOWN(ROUNDDOWN(ROUNDDOWN(ROUNDDOWN((能力值计算器!F8+能力值计算器!E8*2+ROUNDDOWN(E2349/4,0))*能力值计算器!C2/100+5,0)*能力值计算器!H8,0)*能力值计算器!K8,0)*能力值计算器!L8,0)*VLOOKUP(能力值计算器!J8,能力变化对照表!A:B,2,0),0)</f>
        <v>-39</v>
      </c>
      <c r="J2349">
        <f t="shared" si="291"/>
        <v>0</v>
      </c>
      <c r="K2349">
        <f t="shared" si="292"/>
        <v>-6591</v>
      </c>
      <c r="L2349">
        <f t="shared" si="293"/>
        <v>12675</v>
      </c>
      <c r="M2349">
        <f t="shared" si="294"/>
        <v>247.1</v>
      </c>
      <c r="N2349">
        <f t="shared" si="295"/>
        <v>1</v>
      </c>
    </row>
    <row r="2350" spans="1:14">
      <c r="A2350">
        <f t="shared" si="288"/>
        <v>0</v>
      </c>
      <c r="B2350">
        <f t="shared" si="289"/>
        <v>0</v>
      </c>
      <c r="C2350">
        <v>192</v>
      </c>
      <c r="D2350">
        <v>228</v>
      </c>
      <c r="E2350">
        <f t="shared" si="290"/>
        <v>-999</v>
      </c>
      <c r="F2350">
        <f>能力值计算器!G2</f>
        <v>0</v>
      </c>
      <c r="G2350">
        <f>ROUNDDOWN((能力值计算器!F4+能力值计算器!E4*2+ROUNDDOWN(C2350/4,0))*能力值计算器!C2/100+10+能力值计算器!C2,0)</f>
        <v>169</v>
      </c>
      <c r="H2350">
        <f>ROUNDDOWN(ROUNDDOWN(ROUNDDOWN(ROUNDDOWN(ROUNDDOWN((能力值计算器!F6+能力值计算器!E6*2+ROUNDDOWN(D2350/4,0))*能力值计算器!C2/100+5,0)*能力值计算器!H6,0)*能力值计算器!K6,0)*能力值计算器!L6,0)*VLOOKUP(能力值计算器!J6,能力变化对照表!A:B,2,0),0)</f>
        <v>114</v>
      </c>
      <c r="I2350">
        <f>ROUNDDOWN(ROUNDDOWN(ROUNDDOWN(ROUNDDOWN(ROUNDDOWN((能力值计算器!F8+能力值计算器!E8*2+ROUNDDOWN(E2350/4,0))*能力值计算器!C2/100+5,0)*能力值计算器!H8,0)*能力值计算器!K8,0)*能力值计算器!L8,0)*VLOOKUP(能力值计算器!J8,能力变化对照表!A:B,2,0),0)</f>
        <v>-39</v>
      </c>
      <c r="J2350">
        <f t="shared" si="291"/>
        <v>0</v>
      </c>
      <c r="K2350">
        <f t="shared" si="292"/>
        <v>-6591</v>
      </c>
      <c r="L2350">
        <f t="shared" si="293"/>
        <v>12675</v>
      </c>
      <c r="M2350">
        <f t="shared" si="294"/>
        <v>247.1</v>
      </c>
      <c r="N2350">
        <f t="shared" si="295"/>
        <v>1</v>
      </c>
    </row>
    <row r="2351" spans="1:14">
      <c r="A2351">
        <f t="shared" si="288"/>
        <v>0</v>
      </c>
      <c r="B2351">
        <f t="shared" si="289"/>
        <v>0</v>
      </c>
      <c r="C2351">
        <v>192</v>
      </c>
      <c r="D2351">
        <v>232</v>
      </c>
      <c r="E2351">
        <f t="shared" si="290"/>
        <v>-999</v>
      </c>
      <c r="F2351">
        <f>能力值计算器!G2</f>
        <v>0</v>
      </c>
      <c r="G2351">
        <f>ROUNDDOWN((能力值计算器!F4+能力值计算器!E4*2+ROUNDDOWN(C2351/4,0))*能力值计算器!C2/100+10+能力值计算器!C2,0)</f>
        <v>169</v>
      </c>
      <c r="H2351">
        <f>ROUNDDOWN(ROUNDDOWN(ROUNDDOWN(ROUNDDOWN(ROUNDDOWN((能力值计算器!F6+能力值计算器!E6*2+ROUNDDOWN(D2351/4,0))*能力值计算器!C2/100+5,0)*能力值计算器!H6,0)*能力值计算器!K6,0)*能力值计算器!L6,0)*VLOOKUP(能力值计算器!J6,能力变化对照表!A:B,2,0),0)</f>
        <v>114</v>
      </c>
      <c r="I2351">
        <f>ROUNDDOWN(ROUNDDOWN(ROUNDDOWN(ROUNDDOWN(ROUNDDOWN((能力值计算器!F8+能力值计算器!E8*2+ROUNDDOWN(E2351/4,0))*能力值计算器!C2/100+5,0)*能力值计算器!H8,0)*能力值计算器!K8,0)*能力值计算器!L8,0)*VLOOKUP(能力值计算器!J8,能力变化对照表!A:B,2,0),0)</f>
        <v>-39</v>
      </c>
      <c r="J2351">
        <f t="shared" si="291"/>
        <v>0</v>
      </c>
      <c r="K2351">
        <f t="shared" si="292"/>
        <v>-6591</v>
      </c>
      <c r="L2351">
        <f t="shared" si="293"/>
        <v>12675</v>
      </c>
      <c r="M2351">
        <f t="shared" si="294"/>
        <v>247.1</v>
      </c>
      <c r="N2351">
        <f t="shared" si="295"/>
        <v>1</v>
      </c>
    </row>
    <row r="2352" spans="1:14">
      <c r="A2352">
        <f t="shared" si="288"/>
        <v>0</v>
      </c>
      <c r="B2352">
        <f t="shared" si="289"/>
        <v>0</v>
      </c>
      <c r="C2352">
        <v>252</v>
      </c>
      <c r="D2352">
        <v>188</v>
      </c>
      <c r="E2352">
        <f t="shared" si="290"/>
        <v>-999</v>
      </c>
      <c r="F2352">
        <f>能力值计算器!G2</f>
        <v>0</v>
      </c>
      <c r="G2352">
        <f>ROUNDDOWN((能力值计算器!F4+能力值计算器!E4*2+ROUNDDOWN(C2352/4,0))*能力值计算器!C2/100+10+能力值计算器!C2,0)</f>
        <v>177</v>
      </c>
      <c r="H2352">
        <f>ROUNDDOWN(ROUNDDOWN(ROUNDDOWN(ROUNDDOWN(ROUNDDOWN((能力值计算器!F6+能力值计算器!E6*2+ROUNDDOWN(D2352/4,0))*能力值计算器!C2/100+5,0)*能力值计算器!H6,0)*能力值计算器!K6,0)*能力值计算器!L6,0)*VLOOKUP(能力值计算器!J6,能力变化对照表!A:B,2,0),0)</f>
        <v>109</v>
      </c>
      <c r="I2352">
        <f>ROUNDDOWN(ROUNDDOWN(ROUNDDOWN(ROUNDDOWN(ROUNDDOWN((能力值计算器!F8+能力值计算器!E8*2+ROUNDDOWN(E2352/4,0))*能力值计算器!C2/100+5,0)*能力值计算器!H8,0)*能力值计算器!K8,0)*能力值计算器!L8,0)*VLOOKUP(能力值计算器!J8,能力变化对照表!A:B,2,0),0)</f>
        <v>-39</v>
      </c>
      <c r="J2352">
        <f t="shared" si="291"/>
        <v>0</v>
      </c>
      <c r="K2352">
        <f t="shared" si="292"/>
        <v>-6903</v>
      </c>
      <c r="L2352">
        <f t="shared" si="293"/>
        <v>12390</v>
      </c>
      <c r="M2352">
        <f t="shared" si="294"/>
        <v>255.1</v>
      </c>
      <c r="N2352">
        <f t="shared" si="295"/>
        <v>1</v>
      </c>
    </row>
    <row r="2353" spans="1:14">
      <c r="A2353">
        <f t="shared" si="288"/>
        <v>0</v>
      </c>
      <c r="B2353">
        <f t="shared" si="289"/>
        <v>0</v>
      </c>
      <c r="C2353">
        <v>252</v>
      </c>
      <c r="D2353">
        <v>192</v>
      </c>
      <c r="E2353">
        <f t="shared" si="290"/>
        <v>-999</v>
      </c>
      <c r="F2353">
        <f>能力值计算器!G2</f>
        <v>0</v>
      </c>
      <c r="G2353">
        <f>ROUNDDOWN((能力值计算器!F4+能力值计算器!E4*2+ROUNDDOWN(C2353/4,0))*能力值计算器!C2/100+10+能力值计算器!C2,0)</f>
        <v>177</v>
      </c>
      <c r="H2353">
        <f>ROUNDDOWN(ROUNDDOWN(ROUNDDOWN(ROUNDDOWN(ROUNDDOWN((能力值计算器!F6+能力值计算器!E6*2+ROUNDDOWN(D2353/4,0))*能力值计算器!C2/100+5,0)*能力值计算器!H6,0)*能力值计算器!K6,0)*能力值计算器!L6,0)*VLOOKUP(能力值计算器!J6,能力变化对照表!A:B,2,0),0)</f>
        <v>109</v>
      </c>
      <c r="I2353">
        <f>ROUNDDOWN(ROUNDDOWN(ROUNDDOWN(ROUNDDOWN(ROUNDDOWN((能力值计算器!F8+能力值计算器!E8*2+ROUNDDOWN(E2353/4,0))*能力值计算器!C2/100+5,0)*能力值计算器!H8,0)*能力值计算器!K8,0)*能力值计算器!L8,0)*VLOOKUP(能力值计算器!J8,能力变化对照表!A:B,2,0),0)</f>
        <v>-39</v>
      </c>
      <c r="J2353">
        <f t="shared" si="291"/>
        <v>0</v>
      </c>
      <c r="K2353">
        <f t="shared" si="292"/>
        <v>-6903</v>
      </c>
      <c r="L2353">
        <f t="shared" si="293"/>
        <v>12390</v>
      </c>
      <c r="M2353">
        <f t="shared" si="294"/>
        <v>255.1</v>
      </c>
      <c r="N2353">
        <f t="shared" si="295"/>
        <v>1</v>
      </c>
    </row>
    <row r="2354" spans="1:14">
      <c r="A2354">
        <f t="shared" si="288"/>
        <v>0</v>
      </c>
      <c r="B2354">
        <f t="shared" si="289"/>
        <v>0</v>
      </c>
      <c r="C2354">
        <v>212</v>
      </c>
      <c r="D2354">
        <v>212</v>
      </c>
      <c r="E2354">
        <f t="shared" si="290"/>
        <v>-999</v>
      </c>
      <c r="F2354">
        <f>能力值计算器!G2</f>
        <v>0</v>
      </c>
      <c r="G2354">
        <f>ROUNDDOWN((能力值计算器!F4+能力值计算器!E4*2+ROUNDDOWN(C2354/4,0))*能力值计算器!C2/100+10+能力值计算器!C2,0)</f>
        <v>172</v>
      </c>
      <c r="H2354">
        <f>ROUNDDOWN(ROUNDDOWN(ROUNDDOWN(ROUNDDOWN(ROUNDDOWN((能力值计算器!F6+能力值计算器!E6*2+ROUNDDOWN(D2354/4,0))*能力值计算器!C2/100+5,0)*能力值计算器!H6,0)*能力值计算器!K6,0)*能力值计算器!L6,0)*VLOOKUP(能力值计算器!J6,能力变化对照表!A:B,2,0),0)</f>
        <v>112</v>
      </c>
      <c r="I2354">
        <f>ROUNDDOWN(ROUNDDOWN(ROUNDDOWN(ROUNDDOWN(ROUNDDOWN((能力值计算器!F8+能力值计算器!E8*2+ROUNDDOWN(E2354/4,0))*能力值计算器!C2/100+5,0)*能力值计算器!H8,0)*能力值计算器!K8,0)*能力值计算器!L8,0)*VLOOKUP(能力值计算器!J8,能力变化对照表!A:B,2,0),0)</f>
        <v>-39</v>
      </c>
      <c r="J2354">
        <f t="shared" si="291"/>
        <v>0</v>
      </c>
      <c r="K2354">
        <f t="shared" si="292"/>
        <v>-6708</v>
      </c>
      <c r="L2354">
        <f t="shared" si="293"/>
        <v>12556</v>
      </c>
      <c r="M2354">
        <f t="shared" si="294"/>
        <v>250.1</v>
      </c>
      <c r="N2354">
        <f t="shared" si="295"/>
        <v>1</v>
      </c>
    </row>
    <row r="2355" spans="1:14">
      <c r="A2355">
        <f t="shared" si="288"/>
        <v>0</v>
      </c>
      <c r="B2355">
        <f t="shared" si="289"/>
        <v>0</v>
      </c>
      <c r="C2355">
        <v>212</v>
      </c>
      <c r="D2355">
        <v>216</v>
      </c>
      <c r="E2355">
        <f t="shared" si="290"/>
        <v>-999</v>
      </c>
      <c r="F2355">
        <f>能力值计算器!G2</f>
        <v>0</v>
      </c>
      <c r="G2355">
        <f>ROUNDDOWN((能力值计算器!F4+能力值计算器!E4*2+ROUNDDOWN(C2355/4,0))*能力值计算器!C2/100+10+能力值计算器!C2,0)</f>
        <v>172</v>
      </c>
      <c r="H2355">
        <f>ROUNDDOWN(ROUNDDOWN(ROUNDDOWN(ROUNDDOWN(ROUNDDOWN((能力值计算器!F6+能力值计算器!E6*2+ROUNDDOWN(D2355/4,0))*能力值计算器!C2/100+5,0)*能力值计算器!H6,0)*能力值计算器!K6,0)*能力值计算器!L6,0)*VLOOKUP(能力值计算器!J6,能力变化对照表!A:B,2,0),0)</f>
        <v>112</v>
      </c>
      <c r="I2355">
        <f>ROUNDDOWN(ROUNDDOWN(ROUNDDOWN(ROUNDDOWN(ROUNDDOWN((能力值计算器!F8+能力值计算器!E8*2+ROUNDDOWN(E2355/4,0))*能力值计算器!C2/100+5,0)*能力值计算器!H8,0)*能力值计算器!K8,0)*能力值计算器!L8,0)*VLOOKUP(能力值计算器!J8,能力变化对照表!A:B,2,0),0)</f>
        <v>-39</v>
      </c>
      <c r="J2355">
        <f t="shared" si="291"/>
        <v>0</v>
      </c>
      <c r="K2355">
        <f t="shared" si="292"/>
        <v>-6708</v>
      </c>
      <c r="L2355">
        <f t="shared" si="293"/>
        <v>12556</v>
      </c>
      <c r="M2355">
        <f t="shared" si="294"/>
        <v>250.1</v>
      </c>
      <c r="N2355">
        <f t="shared" si="295"/>
        <v>1</v>
      </c>
    </row>
    <row r="2356" spans="1:14">
      <c r="A2356">
        <f t="shared" si="288"/>
        <v>0</v>
      </c>
      <c r="B2356">
        <f t="shared" si="289"/>
        <v>0</v>
      </c>
      <c r="C2356">
        <v>216</v>
      </c>
      <c r="D2356">
        <v>212</v>
      </c>
      <c r="E2356">
        <f t="shared" si="290"/>
        <v>-999</v>
      </c>
      <c r="F2356">
        <f>能力值计算器!G2</f>
        <v>0</v>
      </c>
      <c r="G2356">
        <f>ROUNDDOWN((能力值计算器!F4+能力值计算器!E4*2+ROUNDDOWN(C2356/4,0))*能力值计算器!C2/100+10+能力值计算器!C2,0)</f>
        <v>172</v>
      </c>
      <c r="H2356">
        <f>ROUNDDOWN(ROUNDDOWN(ROUNDDOWN(ROUNDDOWN(ROUNDDOWN((能力值计算器!F6+能力值计算器!E6*2+ROUNDDOWN(D2356/4,0))*能力值计算器!C2/100+5,0)*能力值计算器!H6,0)*能力值计算器!K6,0)*能力值计算器!L6,0)*VLOOKUP(能力值计算器!J6,能力变化对照表!A:B,2,0),0)</f>
        <v>112</v>
      </c>
      <c r="I2356">
        <f>ROUNDDOWN(ROUNDDOWN(ROUNDDOWN(ROUNDDOWN(ROUNDDOWN((能力值计算器!F8+能力值计算器!E8*2+ROUNDDOWN(E2356/4,0))*能力值计算器!C2/100+5,0)*能力值计算器!H8,0)*能力值计算器!K8,0)*能力值计算器!L8,0)*VLOOKUP(能力值计算器!J8,能力变化对照表!A:B,2,0),0)</f>
        <v>-39</v>
      </c>
      <c r="J2356">
        <f t="shared" si="291"/>
        <v>0</v>
      </c>
      <c r="K2356">
        <f t="shared" si="292"/>
        <v>-6708</v>
      </c>
      <c r="L2356">
        <f t="shared" si="293"/>
        <v>12556</v>
      </c>
      <c r="M2356">
        <f t="shared" si="294"/>
        <v>250.1</v>
      </c>
      <c r="N2356">
        <f t="shared" si="295"/>
        <v>1</v>
      </c>
    </row>
    <row r="2357" spans="1:14">
      <c r="A2357">
        <f t="shared" si="288"/>
        <v>0</v>
      </c>
      <c r="B2357">
        <f t="shared" si="289"/>
        <v>0</v>
      </c>
      <c r="C2357">
        <v>216</v>
      </c>
      <c r="D2357">
        <v>216</v>
      </c>
      <c r="E2357">
        <f t="shared" si="290"/>
        <v>-999</v>
      </c>
      <c r="F2357">
        <f>能力值计算器!G2</f>
        <v>0</v>
      </c>
      <c r="G2357">
        <f>ROUNDDOWN((能力值计算器!F4+能力值计算器!E4*2+ROUNDDOWN(C2357/4,0))*能力值计算器!C2/100+10+能力值计算器!C2,0)</f>
        <v>172</v>
      </c>
      <c r="H2357">
        <f>ROUNDDOWN(ROUNDDOWN(ROUNDDOWN(ROUNDDOWN(ROUNDDOWN((能力值计算器!F6+能力值计算器!E6*2+ROUNDDOWN(D2357/4,0))*能力值计算器!C2/100+5,0)*能力值计算器!H6,0)*能力值计算器!K6,0)*能力值计算器!L6,0)*VLOOKUP(能力值计算器!J6,能力变化对照表!A:B,2,0),0)</f>
        <v>112</v>
      </c>
      <c r="I2357">
        <f>ROUNDDOWN(ROUNDDOWN(ROUNDDOWN(ROUNDDOWN(ROUNDDOWN((能力值计算器!F8+能力值计算器!E8*2+ROUNDDOWN(E2357/4,0))*能力值计算器!C2/100+5,0)*能力值计算器!H8,0)*能力值计算器!K8,0)*能力值计算器!L8,0)*VLOOKUP(能力值计算器!J8,能力变化对照表!A:B,2,0),0)</f>
        <v>-39</v>
      </c>
      <c r="J2357">
        <f t="shared" si="291"/>
        <v>0</v>
      </c>
      <c r="K2357">
        <f t="shared" si="292"/>
        <v>-6708</v>
      </c>
      <c r="L2357">
        <f t="shared" si="293"/>
        <v>12556</v>
      </c>
      <c r="M2357">
        <f t="shared" si="294"/>
        <v>250.1</v>
      </c>
      <c r="N2357">
        <f t="shared" si="295"/>
        <v>1</v>
      </c>
    </row>
    <row r="2358" spans="1:14">
      <c r="A2358">
        <f t="shared" si="288"/>
        <v>0</v>
      </c>
      <c r="B2358">
        <f t="shared" si="289"/>
        <v>0</v>
      </c>
      <c r="C2358">
        <v>236</v>
      </c>
      <c r="D2358">
        <v>196</v>
      </c>
      <c r="E2358">
        <f t="shared" si="290"/>
        <v>-999</v>
      </c>
      <c r="F2358">
        <f>能力值计算器!G2</f>
        <v>0</v>
      </c>
      <c r="G2358">
        <f>ROUNDDOWN((能力值计算器!F4+能力值计算器!E4*2+ROUNDDOWN(C2358/4,0))*能力值计算器!C2/100+10+能力值计算器!C2,0)</f>
        <v>175</v>
      </c>
      <c r="H2358">
        <f>ROUNDDOWN(ROUNDDOWN(ROUNDDOWN(ROUNDDOWN(ROUNDDOWN((能力值计算器!F6+能力值计算器!E6*2+ROUNDDOWN(D2358/4,0))*能力值计算器!C2/100+5,0)*能力值计算器!H6,0)*能力值计算器!K6,0)*能力值计算器!L6,0)*VLOOKUP(能力值计算器!J6,能力变化对照表!A:B,2,0),0)</f>
        <v>110</v>
      </c>
      <c r="I2358">
        <f>ROUNDDOWN(ROUNDDOWN(ROUNDDOWN(ROUNDDOWN(ROUNDDOWN((能力值计算器!F8+能力值计算器!E8*2+ROUNDDOWN(E2358/4,0))*能力值计算器!C2/100+5,0)*能力值计算器!H8,0)*能力值计算器!K8,0)*能力值计算器!L8,0)*VLOOKUP(能力值计算器!J8,能力变化对照表!A:B,2,0),0)</f>
        <v>-39</v>
      </c>
      <c r="J2358">
        <f t="shared" si="291"/>
        <v>0</v>
      </c>
      <c r="K2358">
        <f t="shared" si="292"/>
        <v>-6825</v>
      </c>
      <c r="L2358">
        <f t="shared" si="293"/>
        <v>12425</v>
      </c>
      <c r="M2358">
        <f t="shared" si="294"/>
        <v>253.1</v>
      </c>
      <c r="N2358">
        <f t="shared" si="295"/>
        <v>1</v>
      </c>
    </row>
    <row r="2359" spans="1:14">
      <c r="A2359">
        <f t="shared" si="288"/>
        <v>0</v>
      </c>
      <c r="B2359">
        <f t="shared" si="289"/>
        <v>0</v>
      </c>
      <c r="C2359">
        <v>236</v>
      </c>
      <c r="D2359">
        <v>200</v>
      </c>
      <c r="E2359">
        <f t="shared" si="290"/>
        <v>-999</v>
      </c>
      <c r="F2359">
        <f>能力值计算器!G2</f>
        <v>0</v>
      </c>
      <c r="G2359">
        <f>ROUNDDOWN((能力值计算器!F4+能力值计算器!E4*2+ROUNDDOWN(C2359/4,0))*能力值计算器!C2/100+10+能力值计算器!C2,0)</f>
        <v>175</v>
      </c>
      <c r="H2359">
        <f>ROUNDDOWN(ROUNDDOWN(ROUNDDOWN(ROUNDDOWN(ROUNDDOWN((能力值计算器!F6+能力值计算器!E6*2+ROUNDDOWN(D2359/4,0))*能力值计算器!C2/100+5,0)*能力值计算器!H6,0)*能力值计算器!K6,0)*能力值计算器!L6,0)*VLOOKUP(能力值计算器!J6,能力变化对照表!A:B,2,0),0)</f>
        <v>110</v>
      </c>
      <c r="I2359">
        <f>ROUNDDOWN(ROUNDDOWN(ROUNDDOWN(ROUNDDOWN(ROUNDDOWN((能力值计算器!F8+能力值计算器!E8*2+ROUNDDOWN(E2359/4,0))*能力值计算器!C2/100+5,0)*能力值计算器!H8,0)*能力值计算器!K8,0)*能力值计算器!L8,0)*VLOOKUP(能力值计算器!J8,能力变化对照表!A:B,2,0),0)</f>
        <v>-39</v>
      </c>
      <c r="J2359">
        <f t="shared" si="291"/>
        <v>0</v>
      </c>
      <c r="K2359">
        <f t="shared" si="292"/>
        <v>-6825</v>
      </c>
      <c r="L2359">
        <f t="shared" si="293"/>
        <v>12425</v>
      </c>
      <c r="M2359">
        <f t="shared" si="294"/>
        <v>253.1</v>
      </c>
      <c r="N2359">
        <f t="shared" si="295"/>
        <v>1</v>
      </c>
    </row>
    <row r="2360" spans="1:14">
      <c r="A2360">
        <f t="shared" si="288"/>
        <v>0</v>
      </c>
      <c r="B2360">
        <f t="shared" si="289"/>
        <v>0</v>
      </c>
      <c r="C2360">
        <v>240</v>
      </c>
      <c r="D2360">
        <v>196</v>
      </c>
      <c r="E2360">
        <f t="shared" si="290"/>
        <v>-999</v>
      </c>
      <c r="F2360">
        <f>能力值计算器!G2</f>
        <v>0</v>
      </c>
      <c r="G2360">
        <f>ROUNDDOWN((能力值计算器!F4+能力值计算器!E4*2+ROUNDDOWN(C2360/4,0))*能力值计算器!C2/100+10+能力值计算器!C2,0)</f>
        <v>175</v>
      </c>
      <c r="H2360">
        <f>ROUNDDOWN(ROUNDDOWN(ROUNDDOWN(ROUNDDOWN(ROUNDDOWN((能力值计算器!F6+能力值计算器!E6*2+ROUNDDOWN(D2360/4,0))*能力值计算器!C2/100+5,0)*能力值计算器!H6,0)*能力值计算器!K6,0)*能力值计算器!L6,0)*VLOOKUP(能力值计算器!J6,能力变化对照表!A:B,2,0),0)</f>
        <v>110</v>
      </c>
      <c r="I2360">
        <f>ROUNDDOWN(ROUNDDOWN(ROUNDDOWN(ROUNDDOWN(ROUNDDOWN((能力值计算器!F8+能力值计算器!E8*2+ROUNDDOWN(E2360/4,0))*能力值计算器!C2/100+5,0)*能力值计算器!H8,0)*能力值计算器!K8,0)*能力值计算器!L8,0)*VLOOKUP(能力值计算器!J8,能力变化对照表!A:B,2,0),0)</f>
        <v>-39</v>
      </c>
      <c r="J2360">
        <f t="shared" si="291"/>
        <v>0</v>
      </c>
      <c r="K2360">
        <f t="shared" si="292"/>
        <v>-6825</v>
      </c>
      <c r="L2360">
        <f t="shared" si="293"/>
        <v>12425</v>
      </c>
      <c r="M2360">
        <f t="shared" si="294"/>
        <v>253.1</v>
      </c>
      <c r="N2360">
        <f t="shared" si="295"/>
        <v>1</v>
      </c>
    </row>
    <row r="2361" spans="1:14">
      <c r="A2361">
        <f t="shared" si="288"/>
        <v>0</v>
      </c>
      <c r="B2361">
        <f t="shared" si="289"/>
        <v>0</v>
      </c>
      <c r="C2361">
        <v>240</v>
      </c>
      <c r="D2361">
        <v>200</v>
      </c>
      <c r="E2361">
        <f t="shared" si="290"/>
        <v>-999</v>
      </c>
      <c r="F2361">
        <f>能力值计算器!G2</f>
        <v>0</v>
      </c>
      <c r="G2361">
        <f>ROUNDDOWN((能力值计算器!F4+能力值计算器!E4*2+ROUNDDOWN(C2361/4,0))*能力值计算器!C2/100+10+能力值计算器!C2,0)</f>
        <v>175</v>
      </c>
      <c r="H2361">
        <f>ROUNDDOWN(ROUNDDOWN(ROUNDDOWN(ROUNDDOWN(ROUNDDOWN((能力值计算器!F6+能力值计算器!E6*2+ROUNDDOWN(D2361/4,0))*能力值计算器!C2/100+5,0)*能力值计算器!H6,0)*能力值计算器!K6,0)*能力值计算器!L6,0)*VLOOKUP(能力值计算器!J6,能力变化对照表!A:B,2,0),0)</f>
        <v>110</v>
      </c>
      <c r="I2361">
        <f>ROUNDDOWN(ROUNDDOWN(ROUNDDOWN(ROUNDDOWN(ROUNDDOWN((能力值计算器!F8+能力值计算器!E8*2+ROUNDDOWN(E2361/4,0))*能力值计算器!C2/100+5,0)*能力值计算器!H8,0)*能力值计算器!K8,0)*能力值计算器!L8,0)*VLOOKUP(能力值计算器!J8,能力变化对照表!A:B,2,0),0)</f>
        <v>-39</v>
      </c>
      <c r="J2361">
        <f t="shared" si="291"/>
        <v>0</v>
      </c>
      <c r="K2361">
        <f t="shared" si="292"/>
        <v>-6825</v>
      </c>
      <c r="L2361">
        <f t="shared" si="293"/>
        <v>12425</v>
      </c>
      <c r="M2361">
        <f t="shared" si="294"/>
        <v>253.1</v>
      </c>
      <c r="N2361">
        <f t="shared" si="295"/>
        <v>1</v>
      </c>
    </row>
    <row r="2362" spans="1:14">
      <c r="A2362">
        <f t="shared" si="288"/>
        <v>0</v>
      </c>
      <c r="B2362">
        <f t="shared" si="289"/>
        <v>0</v>
      </c>
      <c r="C2362">
        <v>148</v>
      </c>
      <c r="D2362">
        <v>252</v>
      </c>
      <c r="E2362">
        <f t="shared" si="290"/>
        <v>-999</v>
      </c>
      <c r="F2362">
        <f>能力值计算器!G2</f>
        <v>0</v>
      </c>
      <c r="G2362">
        <f>ROUNDDOWN((能力值计算器!F4+能力值计算器!E4*2+ROUNDDOWN(C2362/4,0))*能力值计算器!C2/100+10+能力值计算器!C2,0)</f>
        <v>164</v>
      </c>
      <c r="H2362">
        <f>ROUNDDOWN(ROUNDDOWN(ROUNDDOWN(ROUNDDOWN(ROUNDDOWN((能力值计算器!F6+能力值计算器!E6*2+ROUNDDOWN(D2362/4,0))*能力值计算器!C2/100+5,0)*能力值计算器!H6,0)*能力值计算器!K6,0)*能力值计算器!L6,0)*VLOOKUP(能力值计算器!J6,能力变化对照表!A:B,2,0),0)</f>
        <v>117</v>
      </c>
      <c r="I2362">
        <f>ROUNDDOWN(ROUNDDOWN(ROUNDDOWN(ROUNDDOWN(ROUNDDOWN((能力值计算器!F8+能力值计算器!E8*2+ROUNDDOWN(E2362/4,0))*能力值计算器!C2/100+5,0)*能力值计算器!H8,0)*能力值计算器!K8,0)*能力值计算器!L8,0)*VLOOKUP(能力值计算器!J8,能力变化对照表!A:B,2,0),0)</f>
        <v>-39</v>
      </c>
      <c r="J2362">
        <f t="shared" si="291"/>
        <v>0</v>
      </c>
      <c r="K2362">
        <f t="shared" si="292"/>
        <v>-6396</v>
      </c>
      <c r="L2362">
        <f t="shared" si="293"/>
        <v>12792</v>
      </c>
      <c r="M2362">
        <f t="shared" si="294"/>
        <v>242.1</v>
      </c>
      <c r="N2362">
        <f t="shared" si="295"/>
        <v>1</v>
      </c>
    </row>
    <row r="2363" spans="1:14">
      <c r="A2363">
        <f t="shared" si="288"/>
        <v>0</v>
      </c>
      <c r="B2363">
        <f t="shared" si="289"/>
        <v>0</v>
      </c>
      <c r="C2363">
        <v>152</v>
      </c>
      <c r="D2363">
        <v>252</v>
      </c>
      <c r="E2363">
        <f t="shared" si="290"/>
        <v>-999</v>
      </c>
      <c r="F2363">
        <f>能力值计算器!G2</f>
        <v>0</v>
      </c>
      <c r="G2363">
        <f>ROUNDDOWN((能力值计算器!F4+能力值计算器!E4*2+ROUNDDOWN(C2363/4,0))*能力值计算器!C2/100+10+能力值计算器!C2,0)</f>
        <v>164</v>
      </c>
      <c r="H2363">
        <f>ROUNDDOWN(ROUNDDOWN(ROUNDDOWN(ROUNDDOWN(ROUNDDOWN((能力值计算器!F6+能力值计算器!E6*2+ROUNDDOWN(D2363/4,0))*能力值计算器!C2/100+5,0)*能力值计算器!H6,0)*能力值计算器!K6,0)*能力值计算器!L6,0)*VLOOKUP(能力值计算器!J6,能力变化对照表!A:B,2,0),0)</f>
        <v>117</v>
      </c>
      <c r="I2363">
        <f>ROUNDDOWN(ROUNDDOWN(ROUNDDOWN(ROUNDDOWN(ROUNDDOWN((能力值计算器!F8+能力值计算器!E8*2+ROUNDDOWN(E2363/4,0))*能力值计算器!C2/100+5,0)*能力值计算器!H8,0)*能力值计算器!K8,0)*能力值计算器!L8,0)*VLOOKUP(能力值计算器!J8,能力变化对照表!A:B,2,0),0)</f>
        <v>-39</v>
      </c>
      <c r="J2363">
        <f t="shared" si="291"/>
        <v>0</v>
      </c>
      <c r="K2363">
        <f t="shared" si="292"/>
        <v>-6396</v>
      </c>
      <c r="L2363">
        <f t="shared" si="293"/>
        <v>12792</v>
      </c>
      <c r="M2363">
        <f t="shared" si="294"/>
        <v>242.1</v>
      </c>
      <c r="N2363">
        <f t="shared" si="295"/>
        <v>1</v>
      </c>
    </row>
    <row r="2364" spans="1:14">
      <c r="A2364">
        <f t="shared" si="288"/>
        <v>0</v>
      </c>
      <c r="B2364">
        <f t="shared" si="289"/>
        <v>0</v>
      </c>
      <c r="C2364">
        <v>172</v>
      </c>
      <c r="D2364">
        <v>236</v>
      </c>
      <c r="E2364">
        <f t="shared" si="290"/>
        <v>-999</v>
      </c>
      <c r="F2364">
        <f>能力值计算器!G2</f>
        <v>0</v>
      </c>
      <c r="G2364">
        <f>ROUNDDOWN((能力值计算器!F4+能力值计算器!E4*2+ROUNDDOWN(C2364/4,0))*能力值计算器!C2/100+10+能力值计算器!C2,0)</f>
        <v>167</v>
      </c>
      <c r="H2364">
        <f>ROUNDDOWN(ROUNDDOWN(ROUNDDOWN(ROUNDDOWN(ROUNDDOWN((能力值计算器!F6+能力值计算器!E6*2+ROUNDDOWN(D2364/4,0))*能力值计算器!C2/100+5,0)*能力值计算器!H6,0)*能力值计算器!K6,0)*能力值计算器!L6,0)*VLOOKUP(能力值计算器!J6,能力变化对照表!A:B,2,0),0)</f>
        <v>115</v>
      </c>
      <c r="I2364">
        <f>ROUNDDOWN(ROUNDDOWN(ROUNDDOWN(ROUNDDOWN(ROUNDDOWN((能力值计算器!F8+能力值计算器!E8*2+ROUNDDOWN(E2364/4,0))*能力值计算器!C2/100+5,0)*能力值计算器!H8,0)*能力值计算器!K8,0)*能力值计算器!L8,0)*VLOOKUP(能力值计算器!J8,能力变化对照表!A:B,2,0),0)</f>
        <v>-39</v>
      </c>
      <c r="J2364">
        <f t="shared" si="291"/>
        <v>0</v>
      </c>
      <c r="K2364">
        <f t="shared" si="292"/>
        <v>-6513</v>
      </c>
      <c r="L2364">
        <f t="shared" si="293"/>
        <v>12692</v>
      </c>
      <c r="M2364">
        <f t="shared" si="294"/>
        <v>245.1</v>
      </c>
      <c r="N2364">
        <f t="shared" si="295"/>
        <v>1</v>
      </c>
    </row>
    <row r="2365" spans="1:14">
      <c r="A2365">
        <f t="shared" si="288"/>
        <v>0</v>
      </c>
      <c r="B2365">
        <f t="shared" si="289"/>
        <v>0</v>
      </c>
      <c r="C2365">
        <v>172</v>
      </c>
      <c r="D2365">
        <v>240</v>
      </c>
      <c r="E2365">
        <f t="shared" si="290"/>
        <v>-999</v>
      </c>
      <c r="F2365">
        <f>能力值计算器!G2</f>
        <v>0</v>
      </c>
      <c r="G2365">
        <f>ROUNDDOWN((能力值计算器!F4+能力值计算器!E4*2+ROUNDDOWN(C2365/4,0))*能力值计算器!C2/100+10+能力值计算器!C2,0)</f>
        <v>167</v>
      </c>
      <c r="H2365">
        <f>ROUNDDOWN(ROUNDDOWN(ROUNDDOWN(ROUNDDOWN(ROUNDDOWN((能力值计算器!F6+能力值计算器!E6*2+ROUNDDOWN(D2365/4,0))*能力值计算器!C2/100+5,0)*能力值计算器!H6,0)*能力值计算器!K6,0)*能力值计算器!L6,0)*VLOOKUP(能力值计算器!J6,能力变化对照表!A:B,2,0),0)</f>
        <v>115</v>
      </c>
      <c r="I2365">
        <f>ROUNDDOWN(ROUNDDOWN(ROUNDDOWN(ROUNDDOWN(ROUNDDOWN((能力值计算器!F8+能力值计算器!E8*2+ROUNDDOWN(E2365/4,0))*能力值计算器!C2/100+5,0)*能力值计算器!H8,0)*能力值计算器!K8,0)*能力值计算器!L8,0)*VLOOKUP(能力值计算器!J8,能力变化对照表!A:B,2,0),0)</f>
        <v>-39</v>
      </c>
      <c r="J2365">
        <f t="shared" si="291"/>
        <v>0</v>
      </c>
      <c r="K2365">
        <f t="shared" si="292"/>
        <v>-6513</v>
      </c>
      <c r="L2365">
        <f t="shared" si="293"/>
        <v>12692</v>
      </c>
      <c r="M2365">
        <f t="shared" si="294"/>
        <v>245.1</v>
      </c>
      <c r="N2365">
        <f t="shared" si="295"/>
        <v>1</v>
      </c>
    </row>
    <row r="2366" spans="1:14">
      <c r="A2366">
        <f t="shared" si="288"/>
        <v>0</v>
      </c>
      <c r="B2366">
        <f t="shared" si="289"/>
        <v>0</v>
      </c>
      <c r="C2366">
        <v>176</v>
      </c>
      <c r="D2366">
        <v>236</v>
      </c>
      <c r="E2366">
        <f t="shared" si="290"/>
        <v>-999</v>
      </c>
      <c r="F2366">
        <f>能力值计算器!G2</f>
        <v>0</v>
      </c>
      <c r="G2366">
        <f>ROUNDDOWN((能力值计算器!F4+能力值计算器!E4*2+ROUNDDOWN(C2366/4,0))*能力值计算器!C2/100+10+能力值计算器!C2,0)</f>
        <v>167</v>
      </c>
      <c r="H2366">
        <f>ROUNDDOWN(ROUNDDOWN(ROUNDDOWN(ROUNDDOWN(ROUNDDOWN((能力值计算器!F6+能力值计算器!E6*2+ROUNDDOWN(D2366/4,0))*能力值计算器!C2/100+5,0)*能力值计算器!H6,0)*能力值计算器!K6,0)*能力值计算器!L6,0)*VLOOKUP(能力值计算器!J6,能力变化对照表!A:B,2,0),0)</f>
        <v>115</v>
      </c>
      <c r="I2366">
        <f>ROUNDDOWN(ROUNDDOWN(ROUNDDOWN(ROUNDDOWN(ROUNDDOWN((能力值计算器!F8+能力值计算器!E8*2+ROUNDDOWN(E2366/4,0))*能力值计算器!C2/100+5,0)*能力值计算器!H8,0)*能力值计算器!K8,0)*能力值计算器!L8,0)*VLOOKUP(能力值计算器!J8,能力变化对照表!A:B,2,0),0)</f>
        <v>-39</v>
      </c>
      <c r="J2366">
        <f t="shared" si="291"/>
        <v>0</v>
      </c>
      <c r="K2366">
        <f t="shared" si="292"/>
        <v>-6513</v>
      </c>
      <c r="L2366">
        <f t="shared" si="293"/>
        <v>12692</v>
      </c>
      <c r="M2366">
        <f t="shared" si="294"/>
        <v>245.1</v>
      </c>
      <c r="N2366">
        <f t="shared" si="295"/>
        <v>1</v>
      </c>
    </row>
    <row r="2367" spans="1:14">
      <c r="A2367">
        <f t="shared" si="288"/>
        <v>0</v>
      </c>
      <c r="B2367">
        <f t="shared" si="289"/>
        <v>0</v>
      </c>
      <c r="C2367">
        <v>176</v>
      </c>
      <c r="D2367">
        <v>240</v>
      </c>
      <c r="E2367">
        <f t="shared" si="290"/>
        <v>-999</v>
      </c>
      <c r="F2367">
        <f>能力值计算器!G2</f>
        <v>0</v>
      </c>
      <c r="G2367">
        <f>ROUNDDOWN((能力值计算器!F4+能力值计算器!E4*2+ROUNDDOWN(C2367/4,0))*能力值计算器!C2/100+10+能力值计算器!C2,0)</f>
        <v>167</v>
      </c>
      <c r="H2367">
        <f>ROUNDDOWN(ROUNDDOWN(ROUNDDOWN(ROUNDDOWN(ROUNDDOWN((能力值计算器!F6+能力值计算器!E6*2+ROUNDDOWN(D2367/4,0))*能力值计算器!C2/100+5,0)*能力值计算器!H6,0)*能力值计算器!K6,0)*能力值计算器!L6,0)*VLOOKUP(能力值计算器!J6,能力变化对照表!A:B,2,0),0)</f>
        <v>115</v>
      </c>
      <c r="I2367">
        <f>ROUNDDOWN(ROUNDDOWN(ROUNDDOWN(ROUNDDOWN(ROUNDDOWN((能力值计算器!F8+能力值计算器!E8*2+ROUNDDOWN(E2367/4,0))*能力值计算器!C2/100+5,0)*能力值计算器!H8,0)*能力值计算器!K8,0)*能力值计算器!L8,0)*VLOOKUP(能力值计算器!J8,能力变化对照表!A:B,2,0),0)</f>
        <v>-39</v>
      </c>
      <c r="J2367">
        <f t="shared" si="291"/>
        <v>0</v>
      </c>
      <c r="K2367">
        <f t="shared" si="292"/>
        <v>-6513</v>
      </c>
      <c r="L2367">
        <f t="shared" si="293"/>
        <v>12692</v>
      </c>
      <c r="M2367">
        <f t="shared" si="294"/>
        <v>245.1</v>
      </c>
      <c r="N2367">
        <f t="shared" si="295"/>
        <v>1</v>
      </c>
    </row>
    <row r="2368" spans="1:14">
      <c r="A2368">
        <f t="shared" si="288"/>
        <v>0</v>
      </c>
      <c r="B2368">
        <f t="shared" si="289"/>
        <v>0</v>
      </c>
      <c r="C2368">
        <v>196</v>
      </c>
      <c r="D2368">
        <v>220</v>
      </c>
      <c r="E2368">
        <f t="shared" si="290"/>
        <v>-999</v>
      </c>
      <c r="F2368">
        <f>能力值计算器!G2</f>
        <v>0</v>
      </c>
      <c r="G2368">
        <f>ROUNDDOWN((能力值计算器!F4+能力值计算器!E4*2+ROUNDDOWN(C2368/4,0))*能力值计算器!C2/100+10+能力值计算器!C2,0)</f>
        <v>170</v>
      </c>
      <c r="H2368">
        <f>ROUNDDOWN(ROUNDDOWN(ROUNDDOWN(ROUNDDOWN(ROUNDDOWN((能力值计算器!F6+能力值计算器!E6*2+ROUNDDOWN(D2368/4,0))*能力值计算器!C2/100+5,0)*能力值计算器!H6,0)*能力值计算器!K6,0)*能力值计算器!L6,0)*VLOOKUP(能力值计算器!J6,能力变化对照表!A:B,2,0),0)</f>
        <v>113</v>
      </c>
      <c r="I2368">
        <f>ROUNDDOWN(ROUNDDOWN(ROUNDDOWN(ROUNDDOWN(ROUNDDOWN((能力值计算器!F8+能力值计算器!E8*2+ROUNDDOWN(E2368/4,0))*能力值计算器!C2/100+5,0)*能力值计算器!H8,0)*能力值计算器!K8,0)*能力值计算器!L8,0)*VLOOKUP(能力值计算器!J8,能力变化对照表!A:B,2,0),0)</f>
        <v>-39</v>
      </c>
      <c r="J2368">
        <f t="shared" si="291"/>
        <v>0</v>
      </c>
      <c r="K2368">
        <f t="shared" si="292"/>
        <v>-6630</v>
      </c>
      <c r="L2368">
        <f t="shared" si="293"/>
        <v>12580</v>
      </c>
      <c r="M2368">
        <f t="shared" si="294"/>
        <v>248.1</v>
      </c>
      <c r="N2368">
        <f t="shared" si="295"/>
        <v>1</v>
      </c>
    </row>
    <row r="2369" spans="1:14">
      <c r="A2369">
        <f t="shared" si="288"/>
        <v>0</v>
      </c>
      <c r="B2369">
        <f t="shared" si="289"/>
        <v>0</v>
      </c>
      <c r="C2369">
        <v>196</v>
      </c>
      <c r="D2369">
        <v>224</v>
      </c>
      <c r="E2369">
        <f t="shared" si="290"/>
        <v>-999</v>
      </c>
      <c r="F2369">
        <f>能力值计算器!G2</f>
        <v>0</v>
      </c>
      <c r="G2369">
        <f>ROUNDDOWN((能力值计算器!F4+能力值计算器!E4*2+ROUNDDOWN(C2369/4,0))*能力值计算器!C2/100+10+能力值计算器!C2,0)</f>
        <v>170</v>
      </c>
      <c r="H2369">
        <f>ROUNDDOWN(ROUNDDOWN(ROUNDDOWN(ROUNDDOWN(ROUNDDOWN((能力值计算器!F6+能力值计算器!E6*2+ROUNDDOWN(D2369/4,0))*能力值计算器!C2/100+5,0)*能力值计算器!H6,0)*能力值计算器!K6,0)*能力值计算器!L6,0)*VLOOKUP(能力值计算器!J6,能力变化对照表!A:B,2,0),0)</f>
        <v>113</v>
      </c>
      <c r="I2369">
        <f>ROUNDDOWN(ROUNDDOWN(ROUNDDOWN(ROUNDDOWN(ROUNDDOWN((能力值计算器!F8+能力值计算器!E8*2+ROUNDDOWN(E2369/4,0))*能力值计算器!C2/100+5,0)*能力值计算器!H8,0)*能力值计算器!K8,0)*能力值计算器!L8,0)*VLOOKUP(能力值计算器!J8,能力变化对照表!A:B,2,0),0)</f>
        <v>-39</v>
      </c>
      <c r="J2369">
        <f t="shared" si="291"/>
        <v>0</v>
      </c>
      <c r="K2369">
        <f t="shared" si="292"/>
        <v>-6630</v>
      </c>
      <c r="L2369">
        <f t="shared" si="293"/>
        <v>12580</v>
      </c>
      <c r="M2369">
        <f t="shared" si="294"/>
        <v>248.1</v>
      </c>
      <c r="N2369">
        <f t="shared" si="295"/>
        <v>1</v>
      </c>
    </row>
    <row r="2370" spans="1:14">
      <c r="A2370">
        <f t="shared" ref="A2370:A2433" si="296">IF(N2370=1,0,L2370+1/M2370)</f>
        <v>0</v>
      </c>
      <c r="B2370">
        <f t="shared" ref="B2370:B2433" si="297">IF(A2370=MAX(A:A),1,0)</f>
        <v>0</v>
      </c>
      <c r="C2370">
        <v>200</v>
      </c>
      <c r="D2370">
        <v>220</v>
      </c>
      <c r="E2370">
        <f t="shared" ref="E2370:E2433" si="298">IF(F2370-D2370-C2370&gt;253,-999,IF(F2370-D2370-C2370&lt;0,-999,F2370-D2370-C2370))</f>
        <v>-999</v>
      </c>
      <c r="F2370">
        <f>能力值计算器!G2</f>
        <v>0</v>
      </c>
      <c r="G2370">
        <f>ROUNDDOWN((能力值计算器!F4+能力值计算器!E4*2+ROUNDDOWN(C2370/4,0))*能力值计算器!C2/100+10+能力值计算器!C2,0)</f>
        <v>170</v>
      </c>
      <c r="H2370">
        <f>ROUNDDOWN(ROUNDDOWN(ROUNDDOWN(ROUNDDOWN(ROUNDDOWN((能力值计算器!F6+能力值计算器!E6*2+ROUNDDOWN(D2370/4,0))*能力值计算器!C2/100+5,0)*能力值计算器!H6,0)*能力值计算器!K6,0)*能力值计算器!L6,0)*VLOOKUP(能力值计算器!J6,能力变化对照表!A:B,2,0),0)</f>
        <v>113</v>
      </c>
      <c r="I2370">
        <f>ROUNDDOWN(ROUNDDOWN(ROUNDDOWN(ROUNDDOWN(ROUNDDOWN((能力值计算器!F8+能力值计算器!E8*2+ROUNDDOWN(E2370/4,0))*能力值计算器!C2/100+5,0)*能力值计算器!H8,0)*能力值计算器!K8,0)*能力值计算器!L8,0)*VLOOKUP(能力值计算器!J8,能力变化对照表!A:B,2,0),0)</f>
        <v>-39</v>
      </c>
      <c r="J2370">
        <f t="shared" ref="J2370:J2433" si="299">IF(E2370&lt;0,0,G2370*H2370)</f>
        <v>0</v>
      </c>
      <c r="K2370">
        <f t="shared" ref="K2370:K2433" si="300">G2370*I2370</f>
        <v>-6630</v>
      </c>
      <c r="L2370">
        <f t="shared" ref="L2370:L2433" si="301">(H2370+I2370)*G2370</f>
        <v>12580</v>
      </c>
      <c r="M2370">
        <f t="shared" ref="M2370:M2433" si="302">IF(H2370+I2370-G2370&lt;0,G2370-H2370-I2370,H2370+I2370-G2370)+IF(H2370-I2370&lt;0,I2370-H2370,H2370-I2370)+0.1</f>
        <v>248.1</v>
      </c>
      <c r="N2370">
        <f t="shared" ref="N2370:N2433" si="303">IF(E2370&lt;0,1,0)</f>
        <v>1</v>
      </c>
    </row>
    <row r="2371" spans="1:14">
      <c r="A2371">
        <f t="shared" si="296"/>
        <v>0</v>
      </c>
      <c r="B2371">
        <f t="shared" si="297"/>
        <v>0</v>
      </c>
      <c r="C2371">
        <v>200</v>
      </c>
      <c r="D2371">
        <v>224</v>
      </c>
      <c r="E2371">
        <f t="shared" si="298"/>
        <v>-999</v>
      </c>
      <c r="F2371">
        <f>能力值计算器!G2</f>
        <v>0</v>
      </c>
      <c r="G2371">
        <f>ROUNDDOWN((能力值计算器!F4+能力值计算器!E4*2+ROUNDDOWN(C2371/4,0))*能力值计算器!C2/100+10+能力值计算器!C2,0)</f>
        <v>170</v>
      </c>
      <c r="H2371">
        <f>ROUNDDOWN(ROUNDDOWN(ROUNDDOWN(ROUNDDOWN(ROUNDDOWN((能力值计算器!F6+能力值计算器!E6*2+ROUNDDOWN(D2371/4,0))*能力值计算器!C2/100+5,0)*能力值计算器!H6,0)*能力值计算器!K6,0)*能力值计算器!L6,0)*VLOOKUP(能力值计算器!J6,能力变化对照表!A:B,2,0),0)</f>
        <v>113</v>
      </c>
      <c r="I2371">
        <f>ROUNDDOWN(ROUNDDOWN(ROUNDDOWN(ROUNDDOWN(ROUNDDOWN((能力值计算器!F8+能力值计算器!E8*2+ROUNDDOWN(E2371/4,0))*能力值计算器!C2/100+5,0)*能力值计算器!H8,0)*能力值计算器!K8,0)*能力值计算器!L8,0)*VLOOKUP(能力值计算器!J8,能力变化对照表!A:B,2,0),0)</f>
        <v>-39</v>
      </c>
      <c r="J2371">
        <f t="shared" si="299"/>
        <v>0</v>
      </c>
      <c r="K2371">
        <f t="shared" si="300"/>
        <v>-6630</v>
      </c>
      <c r="L2371">
        <f t="shared" si="301"/>
        <v>12580</v>
      </c>
      <c r="M2371">
        <f t="shared" si="302"/>
        <v>248.1</v>
      </c>
      <c r="N2371">
        <f t="shared" si="303"/>
        <v>1</v>
      </c>
    </row>
    <row r="2372" spans="1:14">
      <c r="A2372">
        <f t="shared" si="296"/>
        <v>0</v>
      </c>
      <c r="B2372">
        <f t="shared" si="297"/>
        <v>0</v>
      </c>
      <c r="C2372">
        <v>220</v>
      </c>
      <c r="D2372">
        <v>204</v>
      </c>
      <c r="E2372">
        <f t="shared" si="298"/>
        <v>-999</v>
      </c>
      <c r="F2372">
        <f>能力值计算器!G2</f>
        <v>0</v>
      </c>
      <c r="G2372">
        <f>ROUNDDOWN((能力值计算器!F4+能力值计算器!E4*2+ROUNDDOWN(C2372/4,0))*能力值计算器!C2/100+10+能力值计算器!C2,0)</f>
        <v>173</v>
      </c>
      <c r="H2372">
        <f>ROUNDDOWN(ROUNDDOWN(ROUNDDOWN(ROUNDDOWN(ROUNDDOWN((能力值计算器!F6+能力值计算器!E6*2+ROUNDDOWN(D2372/4,0))*能力值计算器!C2/100+5,0)*能力值计算器!H6,0)*能力值计算器!K6,0)*能力值计算器!L6,0)*VLOOKUP(能力值计算器!J6,能力变化对照表!A:B,2,0),0)</f>
        <v>111</v>
      </c>
      <c r="I2372">
        <f>ROUNDDOWN(ROUNDDOWN(ROUNDDOWN(ROUNDDOWN(ROUNDDOWN((能力值计算器!F8+能力值计算器!E8*2+ROUNDDOWN(E2372/4,0))*能力值计算器!C2/100+5,0)*能力值计算器!H8,0)*能力值计算器!K8,0)*能力值计算器!L8,0)*VLOOKUP(能力值计算器!J8,能力变化对照表!A:B,2,0),0)</f>
        <v>-39</v>
      </c>
      <c r="J2372">
        <f t="shared" si="299"/>
        <v>0</v>
      </c>
      <c r="K2372">
        <f t="shared" si="300"/>
        <v>-6747</v>
      </c>
      <c r="L2372">
        <f t="shared" si="301"/>
        <v>12456</v>
      </c>
      <c r="M2372">
        <f t="shared" si="302"/>
        <v>251.1</v>
      </c>
      <c r="N2372">
        <f t="shared" si="303"/>
        <v>1</v>
      </c>
    </row>
    <row r="2373" spans="1:14">
      <c r="A2373">
        <f t="shared" si="296"/>
        <v>0</v>
      </c>
      <c r="B2373">
        <f t="shared" si="297"/>
        <v>0</v>
      </c>
      <c r="C2373">
        <v>220</v>
      </c>
      <c r="D2373">
        <v>208</v>
      </c>
      <c r="E2373">
        <f t="shared" si="298"/>
        <v>-999</v>
      </c>
      <c r="F2373">
        <f>能力值计算器!G2</f>
        <v>0</v>
      </c>
      <c r="G2373">
        <f>ROUNDDOWN((能力值计算器!F4+能力值计算器!E4*2+ROUNDDOWN(C2373/4,0))*能力值计算器!C2/100+10+能力值计算器!C2,0)</f>
        <v>173</v>
      </c>
      <c r="H2373">
        <f>ROUNDDOWN(ROUNDDOWN(ROUNDDOWN(ROUNDDOWN(ROUNDDOWN((能力值计算器!F6+能力值计算器!E6*2+ROUNDDOWN(D2373/4,0))*能力值计算器!C2/100+5,0)*能力值计算器!H6,0)*能力值计算器!K6,0)*能力值计算器!L6,0)*VLOOKUP(能力值计算器!J6,能力变化对照表!A:B,2,0),0)</f>
        <v>111</v>
      </c>
      <c r="I2373">
        <f>ROUNDDOWN(ROUNDDOWN(ROUNDDOWN(ROUNDDOWN(ROUNDDOWN((能力值计算器!F8+能力值计算器!E8*2+ROUNDDOWN(E2373/4,0))*能力值计算器!C2/100+5,0)*能力值计算器!H8,0)*能力值计算器!K8,0)*能力值计算器!L8,0)*VLOOKUP(能力值计算器!J8,能力变化对照表!A:B,2,0),0)</f>
        <v>-39</v>
      </c>
      <c r="J2373">
        <f t="shared" si="299"/>
        <v>0</v>
      </c>
      <c r="K2373">
        <f t="shared" si="300"/>
        <v>-6747</v>
      </c>
      <c r="L2373">
        <f t="shared" si="301"/>
        <v>12456</v>
      </c>
      <c r="M2373">
        <f t="shared" si="302"/>
        <v>251.1</v>
      </c>
      <c r="N2373">
        <f t="shared" si="303"/>
        <v>1</v>
      </c>
    </row>
    <row r="2374" spans="1:14">
      <c r="A2374">
        <f t="shared" si="296"/>
        <v>0</v>
      </c>
      <c r="B2374">
        <f t="shared" si="297"/>
        <v>0</v>
      </c>
      <c r="C2374">
        <v>224</v>
      </c>
      <c r="D2374">
        <v>204</v>
      </c>
      <c r="E2374">
        <f t="shared" si="298"/>
        <v>-999</v>
      </c>
      <c r="F2374">
        <f>能力值计算器!G2</f>
        <v>0</v>
      </c>
      <c r="G2374">
        <f>ROUNDDOWN((能力值计算器!F4+能力值计算器!E4*2+ROUNDDOWN(C2374/4,0))*能力值计算器!C2/100+10+能力值计算器!C2,0)</f>
        <v>173</v>
      </c>
      <c r="H2374">
        <f>ROUNDDOWN(ROUNDDOWN(ROUNDDOWN(ROUNDDOWN(ROUNDDOWN((能力值计算器!F6+能力值计算器!E6*2+ROUNDDOWN(D2374/4,0))*能力值计算器!C2/100+5,0)*能力值计算器!H6,0)*能力值计算器!K6,0)*能力值计算器!L6,0)*VLOOKUP(能力值计算器!J6,能力变化对照表!A:B,2,0),0)</f>
        <v>111</v>
      </c>
      <c r="I2374">
        <f>ROUNDDOWN(ROUNDDOWN(ROUNDDOWN(ROUNDDOWN(ROUNDDOWN((能力值计算器!F8+能力值计算器!E8*2+ROUNDDOWN(E2374/4,0))*能力值计算器!C2/100+5,0)*能力值计算器!H8,0)*能力值计算器!K8,0)*能力值计算器!L8,0)*VLOOKUP(能力值计算器!J8,能力变化对照表!A:B,2,0),0)</f>
        <v>-39</v>
      </c>
      <c r="J2374">
        <f t="shared" si="299"/>
        <v>0</v>
      </c>
      <c r="K2374">
        <f t="shared" si="300"/>
        <v>-6747</v>
      </c>
      <c r="L2374">
        <f t="shared" si="301"/>
        <v>12456</v>
      </c>
      <c r="M2374">
        <f t="shared" si="302"/>
        <v>251.1</v>
      </c>
      <c r="N2374">
        <f t="shared" si="303"/>
        <v>1</v>
      </c>
    </row>
    <row r="2375" spans="1:14">
      <c r="A2375">
        <f t="shared" si="296"/>
        <v>0</v>
      </c>
      <c r="B2375">
        <f t="shared" si="297"/>
        <v>0</v>
      </c>
      <c r="C2375">
        <v>224</v>
      </c>
      <c r="D2375">
        <v>208</v>
      </c>
      <c r="E2375">
        <f t="shared" si="298"/>
        <v>-999</v>
      </c>
      <c r="F2375">
        <f>能力值计算器!G2</f>
        <v>0</v>
      </c>
      <c r="G2375">
        <f>ROUNDDOWN((能力值计算器!F4+能力值计算器!E4*2+ROUNDDOWN(C2375/4,0))*能力值计算器!C2/100+10+能力值计算器!C2,0)</f>
        <v>173</v>
      </c>
      <c r="H2375">
        <f>ROUNDDOWN(ROUNDDOWN(ROUNDDOWN(ROUNDDOWN(ROUNDDOWN((能力值计算器!F6+能力值计算器!E6*2+ROUNDDOWN(D2375/4,0))*能力值计算器!C2/100+5,0)*能力值计算器!H6,0)*能力值计算器!K6,0)*能力值计算器!L6,0)*VLOOKUP(能力值计算器!J6,能力变化对照表!A:B,2,0),0)</f>
        <v>111</v>
      </c>
      <c r="I2375">
        <f>ROUNDDOWN(ROUNDDOWN(ROUNDDOWN(ROUNDDOWN(ROUNDDOWN((能力值计算器!F8+能力值计算器!E8*2+ROUNDDOWN(E2375/4,0))*能力值计算器!C2/100+5,0)*能力值计算器!H8,0)*能力值计算器!K8,0)*能力值计算器!L8,0)*VLOOKUP(能力值计算器!J8,能力变化对照表!A:B,2,0),0)</f>
        <v>-39</v>
      </c>
      <c r="J2375">
        <f t="shared" si="299"/>
        <v>0</v>
      </c>
      <c r="K2375">
        <f t="shared" si="300"/>
        <v>-6747</v>
      </c>
      <c r="L2375">
        <f t="shared" si="301"/>
        <v>12456</v>
      </c>
      <c r="M2375">
        <f t="shared" si="302"/>
        <v>251.1</v>
      </c>
      <c r="N2375">
        <f t="shared" si="303"/>
        <v>1</v>
      </c>
    </row>
    <row r="2376" spans="1:14">
      <c r="A2376">
        <f t="shared" si="296"/>
        <v>0</v>
      </c>
      <c r="B2376">
        <f t="shared" si="297"/>
        <v>0</v>
      </c>
      <c r="C2376">
        <v>156</v>
      </c>
      <c r="D2376">
        <v>244</v>
      </c>
      <c r="E2376">
        <f t="shared" si="298"/>
        <v>-999</v>
      </c>
      <c r="F2376">
        <f>能力值计算器!G2</f>
        <v>0</v>
      </c>
      <c r="G2376">
        <f>ROUNDDOWN((能力值计算器!F4+能力值计算器!E4*2+ROUNDDOWN(C2376/4,0))*能力值计算器!C2/100+10+能力值计算器!C2,0)</f>
        <v>165</v>
      </c>
      <c r="H2376">
        <f>ROUNDDOWN(ROUNDDOWN(ROUNDDOWN(ROUNDDOWN(ROUNDDOWN((能力值计算器!F6+能力值计算器!E6*2+ROUNDDOWN(D2376/4,0))*能力值计算器!C2/100+5,0)*能力值计算器!H6,0)*能力值计算器!K6,0)*能力值计算器!L6,0)*VLOOKUP(能力值计算器!J6,能力变化对照表!A:B,2,0),0)</f>
        <v>116</v>
      </c>
      <c r="I2376">
        <f>ROUNDDOWN(ROUNDDOWN(ROUNDDOWN(ROUNDDOWN(ROUNDDOWN((能力值计算器!F8+能力值计算器!E8*2+ROUNDDOWN(E2376/4,0))*能力值计算器!C2/100+5,0)*能力值计算器!H8,0)*能力值计算器!K8,0)*能力值计算器!L8,0)*VLOOKUP(能力值计算器!J8,能力变化对照表!A:B,2,0),0)</f>
        <v>-39</v>
      </c>
      <c r="J2376">
        <f t="shared" si="299"/>
        <v>0</v>
      </c>
      <c r="K2376">
        <f t="shared" si="300"/>
        <v>-6435</v>
      </c>
      <c r="L2376">
        <f t="shared" si="301"/>
        <v>12705</v>
      </c>
      <c r="M2376">
        <f t="shared" si="302"/>
        <v>243.1</v>
      </c>
      <c r="N2376">
        <f t="shared" si="303"/>
        <v>1</v>
      </c>
    </row>
    <row r="2377" spans="1:14">
      <c r="A2377">
        <f t="shared" si="296"/>
        <v>0</v>
      </c>
      <c r="B2377">
        <f t="shared" si="297"/>
        <v>0</v>
      </c>
      <c r="C2377">
        <v>156</v>
      </c>
      <c r="D2377">
        <v>248</v>
      </c>
      <c r="E2377">
        <f t="shared" si="298"/>
        <v>-999</v>
      </c>
      <c r="F2377">
        <f>能力值计算器!G2</f>
        <v>0</v>
      </c>
      <c r="G2377">
        <f>ROUNDDOWN((能力值计算器!F4+能力值计算器!E4*2+ROUNDDOWN(C2377/4,0))*能力值计算器!C2/100+10+能力值计算器!C2,0)</f>
        <v>165</v>
      </c>
      <c r="H2377">
        <f>ROUNDDOWN(ROUNDDOWN(ROUNDDOWN(ROUNDDOWN(ROUNDDOWN((能力值计算器!F6+能力值计算器!E6*2+ROUNDDOWN(D2377/4,0))*能力值计算器!C2/100+5,0)*能力值计算器!H6,0)*能力值计算器!K6,0)*能力值计算器!L6,0)*VLOOKUP(能力值计算器!J6,能力变化对照表!A:B,2,0),0)</f>
        <v>116</v>
      </c>
      <c r="I2377">
        <f>ROUNDDOWN(ROUNDDOWN(ROUNDDOWN(ROUNDDOWN(ROUNDDOWN((能力值计算器!F8+能力值计算器!E8*2+ROUNDDOWN(E2377/4,0))*能力值计算器!C2/100+5,0)*能力值计算器!H8,0)*能力值计算器!K8,0)*能力值计算器!L8,0)*VLOOKUP(能力值计算器!J8,能力变化对照表!A:B,2,0),0)</f>
        <v>-39</v>
      </c>
      <c r="J2377">
        <f t="shared" si="299"/>
        <v>0</v>
      </c>
      <c r="K2377">
        <f t="shared" si="300"/>
        <v>-6435</v>
      </c>
      <c r="L2377">
        <f t="shared" si="301"/>
        <v>12705</v>
      </c>
      <c r="M2377">
        <f t="shared" si="302"/>
        <v>243.1</v>
      </c>
      <c r="N2377">
        <f t="shared" si="303"/>
        <v>1</v>
      </c>
    </row>
    <row r="2378" spans="1:14">
      <c r="A2378">
        <f t="shared" si="296"/>
        <v>0</v>
      </c>
      <c r="B2378">
        <f t="shared" si="297"/>
        <v>0</v>
      </c>
      <c r="C2378">
        <v>160</v>
      </c>
      <c r="D2378">
        <v>244</v>
      </c>
      <c r="E2378">
        <f t="shared" si="298"/>
        <v>-999</v>
      </c>
      <c r="F2378">
        <f>能力值计算器!G2</f>
        <v>0</v>
      </c>
      <c r="G2378">
        <f>ROUNDDOWN((能力值计算器!F4+能力值计算器!E4*2+ROUNDDOWN(C2378/4,0))*能力值计算器!C2/100+10+能力值计算器!C2,0)</f>
        <v>165</v>
      </c>
      <c r="H2378">
        <f>ROUNDDOWN(ROUNDDOWN(ROUNDDOWN(ROUNDDOWN(ROUNDDOWN((能力值计算器!F6+能力值计算器!E6*2+ROUNDDOWN(D2378/4,0))*能力值计算器!C2/100+5,0)*能力值计算器!H6,0)*能力值计算器!K6,0)*能力值计算器!L6,0)*VLOOKUP(能力值计算器!J6,能力变化对照表!A:B,2,0),0)</f>
        <v>116</v>
      </c>
      <c r="I2378">
        <f>ROUNDDOWN(ROUNDDOWN(ROUNDDOWN(ROUNDDOWN(ROUNDDOWN((能力值计算器!F8+能力值计算器!E8*2+ROUNDDOWN(E2378/4,0))*能力值计算器!C2/100+5,0)*能力值计算器!H8,0)*能力值计算器!K8,0)*能力值计算器!L8,0)*VLOOKUP(能力值计算器!J8,能力变化对照表!A:B,2,0),0)</f>
        <v>-39</v>
      </c>
      <c r="J2378">
        <f t="shared" si="299"/>
        <v>0</v>
      </c>
      <c r="K2378">
        <f t="shared" si="300"/>
        <v>-6435</v>
      </c>
      <c r="L2378">
        <f t="shared" si="301"/>
        <v>12705</v>
      </c>
      <c r="M2378">
        <f t="shared" si="302"/>
        <v>243.1</v>
      </c>
      <c r="N2378">
        <f t="shared" si="303"/>
        <v>1</v>
      </c>
    </row>
    <row r="2379" spans="1:14">
      <c r="A2379">
        <f t="shared" si="296"/>
        <v>0</v>
      </c>
      <c r="B2379">
        <f t="shared" si="297"/>
        <v>0</v>
      </c>
      <c r="C2379">
        <v>160</v>
      </c>
      <c r="D2379">
        <v>248</v>
      </c>
      <c r="E2379">
        <f t="shared" si="298"/>
        <v>-999</v>
      </c>
      <c r="F2379">
        <f>能力值计算器!G2</f>
        <v>0</v>
      </c>
      <c r="G2379">
        <f>ROUNDDOWN((能力值计算器!F4+能力值计算器!E4*2+ROUNDDOWN(C2379/4,0))*能力值计算器!C2/100+10+能力值计算器!C2,0)</f>
        <v>165</v>
      </c>
      <c r="H2379">
        <f>ROUNDDOWN(ROUNDDOWN(ROUNDDOWN(ROUNDDOWN(ROUNDDOWN((能力值计算器!F6+能力值计算器!E6*2+ROUNDDOWN(D2379/4,0))*能力值计算器!C2/100+5,0)*能力值计算器!H6,0)*能力值计算器!K6,0)*能力值计算器!L6,0)*VLOOKUP(能力值计算器!J6,能力变化对照表!A:B,2,0),0)</f>
        <v>116</v>
      </c>
      <c r="I2379">
        <f>ROUNDDOWN(ROUNDDOWN(ROUNDDOWN(ROUNDDOWN(ROUNDDOWN((能力值计算器!F8+能力值计算器!E8*2+ROUNDDOWN(E2379/4,0))*能力值计算器!C2/100+5,0)*能力值计算器!H8,0)*能力值计算器!K8,0)*能力值计算器!L8,0)*VLOOKUP(能力值计算器!J8,能力变化对照表!A:B,2,0),0)</f>
        <v>-39</v>
      </c>
      <c r="J2379">
        <f t="shared" si="299"/>
        <v>0</v>
      </c>
      <c r="K2379">
        <f t="shared" si="300"/>
        <v>-6435</v>
      </c>
      <c r="L2379">
        <f t="shared" si="301"/>
        <v>12705</v>
      </c>
      <c r="M2379">
        <f t="shared" si="302"/>
        <v>243.1</v>
      </c>
      <c r="N2379">
        <f t="shared" si="303"/>
        <v>1</v>
      </c>
    </row>
    <row r="2380" spans="1:14">
      <c r="A2380">
        <f t="shared" si="296"/>
        <v>0</v>
      </c>
      <c r="B2380">
        <f t="shared" si="297"/>
        <v>0</v>
      </c>
      <c r="C2380">
        <v>180</v>
      </c>
      <c r="D2380">
        <v>228</v>
      </c>
      <c r="E2380">
        <f t="shared" si="298"/>
        <v>-999</v>
      </c>
      <c r="F2380">
        <f>能力值计算器!G2</f>
        <v>0</v>
      </c>
      <c r="G2380">
        <f>ROUNDDOWN((能力值计算器!F4+能力值计算器!E4*2+ROUNDDOWN(C2380/4,0))*能力值计算器!C2/100+10+能力值计算器!C2,0)</f>
        <v>168</v>
      </c>
      <c r="H2380">
        <f>ROUNDDOWN(ROUNDDOWN(ROUNDDOWN(ROUNDDOWN(ROUNDDOWN((能力值计算器!F6+能力值计算器!E6*2+ROUNDDOWN(D2380/4,0))*能力值计算器!C2/100+5,0)*能力值计算器!H6,0)*能力值计算器!K6,0)*能力值计算器!L6,0)*VLOOKUP(能力值计算器!J6,能力变化对照表!A:B,2,0),0)</f>
        <v>114</v>
      </c>
      <c r="I2380">
        <f>ROUNDDOWN(ROUNDDOWN(ROUNDDOWN(ROUNDDOWN(ROUNDDOWN((能力值计算器!F8+能力值计算器!E8*2+ROUNDDOWN(E2380/4,0))*能力值计算器!C2/100+5,0)*能力值计算器!H8,0)*能力值计算器!K8,0)*能力值计算器!L8,0)*VLOOKUP(能力值计算器!J8,能力变化对照表!A:B,2,0),0)</f>
        <v>-39</v>
      </c>
      <c r="J2380">
        <f t="shared" si="299"/>
        <v>0</v>
      </c>
      <c r="K2380">
        <f t="shared" si="300"/>
        <v>-6552</v>
      </c>
      <c r="L2380">
        <f t="shared" si="301"/>
        <v>12600</v>
      </c>
      <c r="M2380">
        <f t="shared" si="302"/>
        <v>246.1</v>
      </c>
      <c r="N2380">
        <f t="shared" si="303"/>
        <v>1</v>
      </c>
    </row>
    <row r="2381" spans="1:14">
      <c r="A2381">
        <f t="shared" si="296"/>
        <v>0</v>
      </c>
      <c r="B2381">
        <f t="shared" si="297"/>
        <v>0</v>
      </c>
      <c r="C2381">
        <v>180</v>
      </c>
      <c r="D2381">
        <v>232</v>
      </c>
      <c r="E2381">
        <f t="shared" si="298"/>
        <v>-999</v>
      </c>
      <c r="F2381">
        <f>能力值计算器!G2</f>
        <v>0</v>
      </c>
      <c r="G2381">
        <f>ROUNDDOWN((能力值计算器!F4+能力值计算器!E4*2+ROUNDDOWN(C2381/4,0))*能力值计算器!C2/100+10+能力值计算器!C2,0)</f>
        <v>168</v>
      </c>
      <c r="H2381">
        <f>ROUNDDOWN(ROUNDDOWN(ROUNDDOWN(ROUNDDOWN(ROUNDDOWN((能力值计算器!F6+能力值计算器!E6*2+ROUNDDOWN(D2381/4,0))*能力值计算器!C2/100+5,0)*能力值计算器!H6,0)*能力值计算器!K6,0)*能力值计算器!L6,0)*VLOOKUP(能力值计算器!J6,能力变化对照表!A:B,2,0),0)</f>
        <v>114</v>
      </c>
      <c r="I2381">
        <f>ROUNDDOWN(ROUNDDOWN(ROUNDDOWN(ROUNDDOWN(ROUNDDOWN((能力值计算器!F8+能力值计算器!E8*2+ROUNDDOWN(E2381/4,0))*能力值计算器!C2/100+5,0)*能力值计算器!H8,0)*能力值计算器!K8,0)*能力值计算器!L8,0)*VLOOKUP(能力值计算器!J8,能力变化对照表!A:B,2,0),0)</f>
        <v>-39</v>
      </c>
      <c r="J2381">
        <f t="shared" si="299"/>
        <v>0</v>
      </c>
      <c r="K2381">
        <f t="shared" si="300"/>
        <v>-6552</v>
      </c>
      <c r="L2381">
        <f t="shared" si="301"/>
        <v>12600</v>
      </c>
      <c r="M2381">
        <f t="shared" si="302"/>
        <v>246.1</v>
      </c>
      <c r="N2381">
        <f t="shared" si="303"/>
        <v>1</v>
      </c>
    </row>
    <row r="2382" spans="1:14">
      <c r="A2382">
        <f t="shared" si="296"/>
        <v>0</v>
      </c>
      <c r="B2382">
        <f t="shared" si="297"/>
        <v>0</v>
      </c>
      <c r="C2382">
        <v>184</v>
      </c>
      <c r="D2382">
        <v>228</v>
      </c>
      <c r="E2382">
        <f t="shared" si="298"/>
        <v>-999</v>
      </c>
      <c r="F2382">
        <f>能力值计算器!G2</f>
        <v>0</v>
      </c>
      <c r="G2382">
        <f>ROUNDDOWN((能力值计算器!F4+能力值计算器!E4*2+ROUNDDOWN(C2382/4,0))*能力值计算器!C2/100+10+能力值计算器!C2,0)</f>
        <v>168</v>
      </c>
      <c r="H2382">
        <f>ROUNDDOWN(ROUNDDOWN(ROUNDDOWN(ROUNDDOWN(ROUNDDOWN((能力值计算器!F6+能力值计算器!E6*2+ROUNDDOWN(D2382/4,0))*能力值计算器!C2/100+5,0)*能力值计算器!H6,0)*能力值计算器!K6,0)*能力值计算器!L6,0)*VLOOKUP(能力值计算器!J6,能力变化对照表!A:B,2,0),0)</f>
        <v>114</v>
      </c>
      <c r="I2382">
        <f>ROUNDDOWN(ROUNDDOWN(ROUNDDOWN(ROUNDDOWN(ROUNDDOWN((能力值计算器!F8+能力值计算器!E8*2+ROUNDDOWN(E2382/4,0))*能力值计算器!C2/100+5,0)*能力值计算器!H8,0)*能力值计算器!K8,0)*能力值计算器!L8,0)*VLOOKUP(能力值计算器!J8,能力变化对照表!A:B,2,0),0)</f>
        <v>-39</v>
      </c>
      <c r="J2382">
        <f t="shared" si="299"/>
        <v>0</v>
      </c>
      <c r="K2382">
        <f t="shared" si="300"/>
        <v>-6552</v>
      </c>
      <c r="L2382">
        <f t="shared" si="301"/>
        <v>12600</v>
      </c>
      <c r="M2382">
        <f t="shared" si="302"/>
        <v>246.1</v>
      </c>
      <c r="N2382">
        <f t="shared" si="303"/>
        <v>1</v>
      </c>
    </row>
    <row r="2383" spans="1:14">
      <c r="A2383">
        <f t="shared" si="296"/>
        <v>0</v>
      </c>
      <c r="B2383">
        <f t="shared" si="297"/>
        <v>0</v>
      </c>
      <c r="C2383">
        <v>184</v>
      </c>
      <c r="D2383">
        <v>232</v>
      </c>
      <c r="E2383">
        <f t="shared" si="298"/>
        <v>-999</v>
      </c>
      <c r="F2383">
        <f>能力值计算器!G2</f>
        <v>0</v>
      </c>
      <c r="G2383">
        <f>ROUNDDOWN((能力值计算器!F4+能力值计算器!E4*2+ROUNDDOWN(C2383/4,0))*能力值计算器!C2/100+10+能力值计算器!C2,0)</f>
        <v>168</v>
      </c>
      <c r="H2383">
        <f>ROUNDDOWN(ROUNDDOWN(ROUNDDOWN(ROUNDDOWN(ROUNDDOWN((能力值计算器!F6+能力值计算器!E6*2+ROUNDDOWN(D2383/4,0))*能力值计算器!C2/100+5,0)*能力值计算器!H6,0)*能力值计算器!K6,0)*能力值计算器!L6,0)*VLOOKUP(能力值计算器!J6,能力变化对照表!A:B,2,0),0)</f>
        <v>114</v>
      </c>
      <c r="I2383">
        <f>ROUNDDOWN(ROUNDDOWN(ROUNDDOWN(ROUNDDOWN(ROUNDDOWN((能力值计算器!F8+能力值计算器!E8*2+ROUNDDOWN(E2383/4,0))*能力值计算器!C2/100+5,0)*能力值计算器!H8,0)*能力值计算器!K8,0)*能力值计算器!L8,0)*VLOOKUP(能力值计算器!J8,能力变化对照表!A:B,2,0),0)</f>
        <v>-39</v>
      </c>
      <c r="J2383">
        <f t="shared" si="299"/>
        <v>0</v>
      </c>
      <c r="K2383">
        <f t="shared" si="300"/>
        <v>-6552</v>
      </c>
      <c r="L2383">
        <f t="shared" si="301"/>
        <v>12600</v>
      </c>
      <c r="M2383">
        <f t="shared" si="302"/>
        <v>246.1</v>
      </c>
      <c r="N2383">
        <f t="shared" si="303"/>
        <v>1</v>
      </c>
    </row>
    <row r="2384" spans="1:14">
      <c r="A2384">
        <f t="shared" si="296"/>
        <v>0</v>
      </c>
      <c r="B2384">
        <f t="shared" si="297"/>
        <v>0</v>
      </c>
      <c r="C2384">
        <v>244</v>
      </c>
      <c r="D2384">
        <v>188</v>
      </c>
      <c r="E2384">
        <f t="shared" si="298"/>
        <v>-999</v>
      </c>
      <c r="F2384">
        <f>能力值计算器!G2</f>
        <v>0</v>
      </c>
      <c r="G2384">
        <f>ROUNDDOWN((能力值计算器!F4+能力值计算器!E4*2+ROUNDDOWN(C2384/4,0))*能力值计算器!C2/100+10+能力值计算器!C2,0)</f>
        <v>176</v>
      </c>
      <c r="H2384">
        <f>ROUNDDOWN(ROUNDDOWN(ROUNDDOWN(ROUNDDOWN(ROUNDDOWN((能力值计算器!F6+能力值计算器!E6*2+ROUNDDOWN(D2384/4,0))*能力值计算器!C2/100+5,0)*能力值计算器!H6,0)*能力值计算器!K6,0)*能力值计算器!L6,0)*VLOOKUP(能力值计算器!J6,能力变化对照表!A:B,2,0),0)</f>
        <v>109</v>
      </c>
      <c r="I2384">
        <f>ROUNDDOWN(ROUNDDOWN(ROUNDDOWN(ROUNDDOWN(ROUNDDOWN((能力值计算器!F8+能力值计算器!E8*2+ROUNDDOWN(E2384/4,0))*能力值计算器!C2/100+5,0)*能力值计算器!H8,0)*能力值计算器!K8,0)*能力值计算器!L8,0)*VLOOKUP(能力值计算器!J8,能力变化对照表!A:B,2,0),0)</f>
        <v>-39</v>
      </c>
      <c r="J2384">
        <f t="shared" si="299"/>
        <v>0</v>
      </c>
      <c r="K2384">
        <f t="shared" si="300"/>
        <v>-6864</v>
      </c>
      <c r="L2384">
        <f t="shared" si="301"/>
        <v>12320</v>
      </c>
      <c r="M2384">
        <f t="shared" si="302"/>
        <v>254.1</v>
      </c>
      <c r="N2384">
        <f t="shared" si="303"/>
        <v>1</v>
      </c>
    </row>
    <row r="2385" spans="1:14">
      <c r="A2385">
        <f t="shared" si="296"/>
        <v>0</v>
      </c>
      <c r="B2385">
        <f t="shared" si="297"/>
        <v>0</v>
      </c>
      <c r="C2385">
        <v>244</v>
      </c>
      <c r="D2385">
        <v>192</v>
      </c>
      <c r="E2385">
        <f t="shared" si="298"/>
        <v>-999</v>
      </c>
      <c r="F2385">
        <f>能力值计算器!G2</f>
        <v>0</v>
      </c>
      <c r="G2385">
        <f>ROUNDDOWN((能力值计算器!F4+能力值计算器!E4*2+ROUNDDOWN(C2385/4,0))*能力值计算器!C2/100+10+能力值计算器!C2,0)</f>
        <v>176</v>
      </c>
      <c r="H2385">
        <f>ROUNDDOWN(ROUNDDOWN(ROUNDDOWN(ROUNDDOWN(ROUNDDOWN((能力值计算器!F6+能力值计算器!E6*2+ROUNDDOWN(D2385/4,0))*能力值计算器!C2/100+5,0)*能力值计算器!H6,0)*能力值计算器!K6,0)*能力值计算器!L6,0)*VLOOKUP(能力值计算器!J6,能力变化对照表!A:B,2,0),0)</f>
        <v>109</v>
      </c>
      <c r="I2385">
        <f>ROUNDDOWN(ROUNDDOWN(ROUNDDOWN(ROUNDDOWN(ROUNDDOWN((能力值计算器!F8+能力值计算器!E8*2+ROUNDDOWN(E2385/4,0))*能力值计算器!C2/100+5,0)*能力值计算器!H8,0)*能力值计算器!K8,0)*能力值计算器!L8,0)*VLOOKUP(能力值计算器!J8,能力变化对照表!A:B,2,0),0)</f>
        <v>-39</v>
      </c>
      <c r="J2385">
        <f t="shared" si="299"/>
        <v>0</v>
      </c>
      <c r="K2385">
        <f t="shared" si="300"/>
        <v>-6864</v>
      </c>
      <c r="L2385">
        <f t="shared" si="301"/>
        <v>12320</v>
      </c>
      <c r="M2385">
        <f t="shared" si="302"/>
        <v>254.1</v>
      </c>
      <c r="N2385">
        <f t="shared" si="303"/>
        <v>1</v>
      </c>
    </row>
    <row r="2386" spans="1:14">
      <c r="A2386">
        <f t="shared" si="296"/>
        <v>0</v>
      </c>
      <c r="B2386">
        <f t="shared" si="297"/>
        <v>0</v>
      </c>
      <c r="C2386">
        <v>248</v>
      </c>
      <c r="D2386">
        <v>188</v>
      </c>
      <c r="E2386">
        <f t="shared" si="298"/>
        <v>-999</v>
      </c>
      <c r="F2386">
        <f>能力值计算器!G2</f>
        <v>0</v>
      </c>
      <c r="G2386">
        <f>ROUNDDOWN((能力值计算器!F4+能力值计算器!E4*2+ROUNDDOWN(C2386/4,0))*能力值计算器!C2/100+10+能力值计算器!C2,0)</f>
        <v>176</v>
      </c>
      <c r="H2386">
        <f>ROUNDDOWN(ROUNDDOWN(ROUNDDOWN(ROUNDDOWN(ROUNDDOWN((能力值计算器!F6+能力值计算器!E6*2+ROUNDDOWN(D2386/4,0))*能力值计算器!C2/100+5,0)*能力值计算器!H6,0)*能力值计算器!K6,0)*能力值计算器!L6,0)*VLOOKUP(能力值计算器!J6,能力变化对照表!A:B,2,0),0)</f>
        <v>109</v>
      </c>
      <c r="I2386">
        <f>ROUNDDOWN(ROUNDDOWN(ROUNDDOWN(ROUNDDOWN(ROUNDDOWN((能力值计算器!F8+能力值计算器!E8*2+ROUNDDOWN(E2386/4,0))*能力值计算器!C2/100+5,0)*能力值计算器!H8,0)*能力值计算器!K8,0)*能力值计算器!L8,0)*VLOOKUP(能力值计算器!J8,能力变化对照表!A:B,2,0),0)</f>
        <v>-39</v>
      </c>
      <c r="J2386">
        <f t="shared" si="299"/>
        <v>0</v>
      </c>
      <c r="K2386">
        <f t="shared" si="300"/>
        <v>-6864</v>
      </c>
      <c r="L2386">
        <f t="shared" si="301"/>
        <v>12320</v>
      </c>
      <c r="M2386">
        <f t="shared" si="302"/>
        <v>254.1</v>
      </c>
      <c r="N2386">
        <f t="shared" si="303"/>
        <v>1</v>
      </c>
    </row>
    <row r="2387" spans="1:14">
      <c r="A2387">
        <f t="shared" si="296"/>
        <v>0</v>
      </c>
      <c r="B2387">
        <f t="shared" si="297"/>
        <v>0</v>
      </c>
      <c r="C2387">
        <v>248</v>
      </c>
      <c r="D2387">
        <v>192</v>
      </c>
      <c r="E2387">
        <f t="shared" si="298"/>
        <v>-999</v>
      </c>
      <c r="F2387">
        <f>能力值计算器!G2</f>
        <v>0</v>
      </c>
      <c r="G2387">
        <f>ROUNDDOWN((能力值计算器!F4+能力值计算器!E4*2+ROUNDDOWN(C2387/4,0))*能力值计算器!C2/100+10+能力值计算器!C2,0)</f>
        <v>176</v>
      </c>
      <c r="H2387">
        <f>ROUNDDOWN(ROUNDDOWN(ROUNDDOWN(ROUNDDOWN(ROUNDDOWN((能力值计算器!F6+能力值计算器!E6*2+ROUNDDOWN(D2387/4,0))*能力值计算器!C2/100+5,0)*能力值计算器!H6,0)*能力值计算器!K6,0)*能力值计算器!L6,0)*VLOOKUP(能力值计算器!J6,能力变化对照表!A:B,2,0),0)</f>
        <v>109</v>
      </c>
      <c r="I2387">
        <f>ROUNDDOWN(ROUNDDOWN(ROUNDDOWN(ROUNDDOWN(ROUNDDOWN((能力值计算器!F8+能力值计算器!E8*2+ROUNDDOWN(E2387/4,0))*能力值计算器!C2/100+5,0)*能力值计算器!H8,0)*能力值计算器!K8,0)*能力值计算器!L8,0)*VLOOKUP(能力值计算器!J8,能力变化对照表!A:B,2,0),0)</f>
        <v>-39</v>
      </c>
      <c r="J2387">
        <f t="shared" si="299"/>
        <v>0</v>
      </c>
      <c r="K2387">
        <f t="shared" si="300"/>
        <v>-6864</v>
      </c>
      <c r="L2387">
        <f t="shared" si="301"/>
        <v>12320</v>
      </c>
      <c r="M2387">
        <f t="shared" si="302"/>
        <v>254.1</v>
      </c>
      <c r="N2387">
        <f t="shared" si="303"/>
        <v>1</v>
      </c>
    </row>
    <row r="2388" spans="1:14">
      <c r="A2388">
        <f t="shared" si="296"/>
        <v>0</v>
      </c>
      <c r="B2388">
        <f t="shared" si="297"/>
        <v>0</v>
      </c>
      <c r="C2388">
        <v>204</v>
      </c>
      <c r="D2388">
        <v>212</v>
      </c>
      <c r="E2388">
        <f t="shared" si="298"/>
        <v>-999</v>
      </c>
      <c r="F2388">
        <f>能力值计算器!G2</f>
        <v>0</v>
      </c>
      <c r="G2388">
        <f>ROUNDDOWN((能力值计算器!F4+能力值计算器!E4*2+ROUNDDOWN(C2388/4,0))*能力值计算器!C2/100+10+能力值计算器!C2,0)</f>
        <v>171</v>
      </c>
      <c r="H2388">
        <f>ROUNDDOWN(ROUNDDOWN(ROUNDDOWN(ROUNDDOWN(ROUNDDOWN((能力值计算器!F6+能力值计算器!E6*2+ROUNDDOWN(D2388/4,0))*能力值计算器!C2/100+5,0)*能力值计算器!H6,0)*能力值计算器!K6,0)*能力值计算器!L6,0)*VLOOKUP(能力值计算器!J6,能力变化对照表!A:B,2,0),0)</f>
        <v>112</v>
      </c>
      <c r="I2388">
        <f>ROUNDDOWN(ROUNDDOWN(ROUNDDOWN(ROUNDDOWN(ROUNDDOWN((能力值计算器!F8+能力值计算器!E8*2+ROUNDDOWN(E2388/4,0))*能力值计算器!C2/100+5,0)*能力值计算器!H8,0)*能力值计算器!K8,0)*能力值计算器!L8,0)*VLOOKUP(能力值计算器!J8,能力变化对照表!A:B,2,0),0)</f>
        <v>-39</v>
      </c>
      <c r="J2388">
        <f t="shared" si="299"/>
        <v>0</v>
      </c>
      <c r="K2388">
        <f t="shared" si="300"/>
        <v>-6669</v>
      </c>
      <c r="L2388">
        <f t="shared" si="301"/>
        <v>12483</v>
      </c>
      <c r="M2388">
        <f t="shared" si="302"/>
        <v>249.1</v>
      </c>
      <c r="N2388">
        <f t="shared" si="303"/>
        <v>1</v>
      </c>
    </row>
    <row r="2389" spans="1:14">
      <c r="A2389">
        <f t="shared" si="296"/>
        <v>0</v>
      </c>
      <c r="B2389">
        <f t="shared" si="297"/>
        <v>0</v>
      </c>
      <c r="C2389">
        <v>204</v>
      </c>
      <c r="D2389">
        <v>216</v>
      </c>
      <c r="E2389">
        <f t="shared" si="298"/>
        <v>-999</v>
      </c>
      <c r="F2389">
        <f>能力值计算器!G2</f>
        <v>0</v>
      </c>
      <c r="G2389">
        <f>ROUNDDOWN((能力值计算器!F4+能力值计算器!E4*2+ROUNDDOWN(C2389/4,0))*能力值计算器!C2/100+10+能力值计算器!C2,0)</f>
        <v>171</v>
      </c>
      <c r="H2389">
        <f>ROUNDDOWN(ROUNDDOWN(ROUNDDOWN(ROUNDDOWN(ROUNDDOWN((能力值计算器!F6+能力值计算器!E6*2+ROUNDDOWN(D2389/4,0))*能力值计算器!C2/100+5,0)*能力值计算器!H6,0)*能力值计算器!K6,0)*能力值计算器!L6,0)*VLOOKUP(能力值计算器!J6,能力变化对照表!A:B,2,0),0)</f>
        <v>112</v>
      </c>
      <c r="I2389">
        <f>ROUNDDOWN(ROUNDDOWN(ROUNDDOWN(ROUNDDOWN(ROUNDDOWN((能力值计算器!F8+能力值计算器!E8*2+ROUNDDOWN(E2389/4,0))*能力值计算器!C2/100+5,0)*能力值计算器!H8,0)*能力值计算器!K8,0)*能力值计算器!L8,0)*VLOOKUP(能力值计算器!J8,能力变化对照表!A:B,2,0),0)</f>
        <v>-39</v>
      </c>
      <c r="J2389">
        <f t="shared" si="299"/>
        <v>0</v>
      </c>
      <c r="K2389">
        <f t="shared" si="300"/>
        <v>-6669</v>
      </c>
      <c r="L2389">
        <f t="shared" si="301"/>
        <v>12483</v>
      </c>
      <c r="M2389">
        <f t="shared" si="302"/>
        <v>249.1</v>
      </c>
      <c r="N2389">
        <f t="shared" si="303"/>
        <v>1</v>
      </c>
    </row>
    <row r="2390" spans="1:14">
      <c r="A2390">
        <f t="shared" si="296"/>
        <v>0</v>
      </c>
      <c r="B2390">
        <f t="shared" si="297"/>
        <v>0</v>
      </c>
      <c r="C2390">
        <v>208</v>
      </c>
      <c r="D2390">
        <v>212</v>
      </c>
      <c r="E2390">
        <f t="shared" si="298"/>
        <v>-999</v>
      </c>
      <c r="F2390">
        <f>能力值计算器!G2</f>
        <v>0</v>
      </c>
      <c r="G2390">
        <f>ROUNDDOWN((能力值计算器!F4+能力值计算器!E4*2+ROUNDDOWN(C2390/4,0))*能力值计算器!C2/100+10+能力值计算器!C2,0)</f>
        <v>171</v>
      </c>
      <c r="H2390">
        <f>ROUNDDOWN(ROUNDDOWN(ROUNDDOWN(ROUNDDOWN(ROUNDDOWN((能力值计算器!F6+能力值计算器!E6*2+ROUNDDOWN(D2390/4,0))*能力值计算器!C2/100+5,0)*能力值计算器!H6,0)*能力值计算器!K6,0)*能力值计算器!L6,0)*VLOOKUP(能力值计算器!J6,能力变化对照表!A:B,2,0),0)</f>
        <v>112</v>
      </c>
      <c r="I2390">
        <f>ROUNDDOWN(ROUNDDOWN(ROUNDDOWN(ROUNDDOWN(ROUNDDOWN((能力值计算器!F8+能力值计算器!E8*2+ROUNDDOWN(E2390/4,0))*能力值计算器!C2/100+5,0)*能力值计算器!H8,0)*能力值计算器!K8,0)*能力值计算器!L8,0)*VLOOKUP(能力值计算器!J8,能力变化对照表!A:B,2,0),0)</f>
        <v>-39</v>
      </c>
      <c r="J2390">
        <f t="shared" si="299"/>
        <v>0</v>
      </c>
      <c r="K2390">
        <f t="shared" si="300"/>
        <v>-6669</v>
      </c>
      <c r="L2390">
        <f t="shared" si="301"/>
        <v>12483</v>
      </c>
      <c r="M2390">
        <f t="shared" si="302"/>
        <v>249.1</v>
      </c>
      <c r="N2390">
        <f t="shared" si="303"/>
        <v>1</v>
      </c>
    </row>
    <row r="2391" spans="1:14">
      <c r="A2391">
        <f t="shared" si="296"/>
        <v>0</v>
      </c>
      <c r="B2391">
        <f t="shared" si="297"/>
        <v>0</v>
      </c>
      <c r="C2391">
        <v>208</v>
      </c>
      <c r="D2391">
        <v>216</v>
      </c>
      <c r="E2391">
        <f t="shared" si="298"/>
        <v>-999</v>
      </c>
      <c r="F2391">
        <f>能力值计算器!G2</f>
        <v>0</v>
      </c>
      <c r="G2391">
        <f>ROUNDDOWN((能力值计算器!F4+能力值计算器!E4*2+ROUNDDOWN(C2391/4,0))*能力值计算器!C2/100+10+能力值计算器!C2,0)</f>
        <v>171</v>
      </c>
      <c r="H2391">
        <f>ROUNDDOWN(ROUNDDOWN(ROUNDDOWN(ROUNDDOWN(ROUNDDOWN((能力值计算器!F6+能力值计算器!E6*2+ROUNDDOWN(D2391/4,0))*能力值计算器!C2/100+5,0)*能力值计算器!H6,0)*能力值计算器!K6,0)*能力值计算器!L6,0)*VLOOKUP(能力值计算器!J6,能力变化对照表!A:B,2,0),0)</f>
        <v>112</v>
      </c>
      <c r="I2391">
        <f>ROUNDDOWN(ROUNDDOWN(ROUNDDOWN(ROUNDDOWN(ROUNDDOWN((能力值计算器!F8+能力值计算器!E8*2+ROUNDDOWN(E2391/4,0))*能力值计算器!C2/100+5,0)*能力值计算器!H8,0)*能力值计算器!K8,0)*能力值计算器!L8,0)*VLOOKUP(能力值计算器!J8,能力变化对照表!A:B,2,0),0)</f>
        <v>-39</v>
      </c>
      <c r="J2391">
        <f t="shared" si="299"/>
        <v>0</v>
      </c>
      <c r="K2391">
        <f t="shared" si="300"/>
        <v>-6669</v>
      </c>
      <c r="L2391">
        <f t="shared" si="301"/>
        <v>12483</v>
      </c>
      <c r="M2391">
        <f t="shared" si="302"/>
        <v>249.1</v>
      </c>
      <c r="N2391">
        <f t="shared" si="303"/>
        <v>1</v>
      </c>
    </row>
    <row r="2392" spans="1:14">
      <c r="A2392">
        <f t="shared" si="296"/>
        <v>0</v>
      </c>
      <c r="B2392">
        <f t="shared" si="297"/>
        <v>0</v>
      </c>
      <c r="C2392">
        <v>228</v>
      </c>
      <c r="D2392">
        <v>196</v>
      </c>
      <c r="E2392">
        <f t="shared" si="298"/>
        <v>-999</v>
      </c>
      <c r="F2392">
        <f>能力值计算器!G2</f>
        <v>0</v>
      </c>
      <c r="G2392">
        <f>ROUNDDOWN((能力值计算器!F4+能力值计算器!E4*2+ROUNDDOWN(C2392/4,0))*能力值计算器!C2/100+10+能力值计算器!C2,0)</f>
        <v>174</v>
      </c>
      <c r="H2392">
        <f>ROUNDDOWN(ROUNDDOWN(ROUNDDOWN(ROUNDDOWN(ROUNDDOWN((能力值计算器!F6+能力值计算器!E6*2+ROUNDDOWN(D2392/4,0))*能力值计算器!C2/100+5,0)*能力值计算器!H6,0)*能力值计算器!K6,0)*能力值计算器!L6,0)*VLOOKUP(能力值计算器!J6,能力变化对照表!A:B,2,0),0)</f>
        <v>110</v>
      </c>
      <c r="I2392">
        <f>ROUNDDOWN(ROUNDDOWN(ROUNDDOWN(ROUNDDOWN(ROUNDDOWN((能力值计算器!F8+能力值计算器!E8*2+ROUNDDOWN(E2392/4,0))*能力值计算器!C2/100+5,0)*能力值计算器!H8,0)*能力值计算器!K8,0)*能力值计算器!L8,0)*VLOOKUP(能力值计算器!J8,能力变化对照表!A:B,2,0),0)</f>
        <v>-39</v>
      </c>
      <c r="J2392">
        <f t="shared" si="299"/>
        <v>0</v>
      </c>
      <c r="K2392">
        <f t="shared" si="300"/>
        <v>-6786</v>
      </c>
      <c r="L2392">
        <f t="shared" si="301"/>
        <v>12354</v>
      </c>
      <c r="M2392">
        <f t="shared" si="302"/>
        <v>252.1</v>
      </c>
      <c r="N2392">
        <f t="shared" si="303"/>
        <v>1</v>
      </c>
    </row>
    <row r="2393" spans="1:14">
      <c r="A2393">
        <f t="shared" si="296"/>
        <v>0</v>
      </c>
      <c r="B2393">
        <f t="shared" si="297"/>
        <v>0</v>
      </c>
      <c r="C2393">
        <v>228</v>
      </c>
      <c r="D2393">
        <v>200</v>
      </c>
      <c r="E2393">
        <f t="shared" si="298"/>
        <v>-999</v>
      </c>
      <c r="F2393">
        <f>能力值计算器!G2</f>
        <v>0</v>
      </c>
      <c r="G2393">
        <f>ROUNDDOWN((能力值计算器!F4+能力值计算器!E4*2+ROUNDDOWN(C2393/4,0))*能力值计算器!C2/100+10+能力值计算器!C2,0)</f>
        <v>174</v>
      </c>
      <c r="H2393">
        <f>ROUNDDOWN(ROUNDDOWN(ROUNDDOWN(ROUNDDOWN(ROUNDDOWN((能力值计算器!F6+能力值计算器!E6*2+ROUNDDOWN(D2393/4,0))*能力值计算器!C2/100+5,0)*能力值计算器!H6,0)*能力值计算器!K6,0)*能力值计算器!L6,0)*VLOOKUP(能力值计算器!J6,能力变化对照表!A:B,2,0),0)</f>
        <v>110</v>
      </c>
      <c r="I2393">
        <f>ROUNDDOWN(ROUNDDOWN(ROUNDDOWN(ROUNDDOWN(ROUNDDOWN((能力值计算器!F8+能力值计算器!E8*2+ROUNDDOWN(E2393/4,0))*能力值计算器!C2/100+5,0)*能力值计算器!H8,0)*能力值计算器!K8,0)*能力值计算器!L8,0)*VLOOKUP(能力值计算器!J8,能力变化对照表!A:B,2,0),0)</f>
        <v>-39</v>
      </c>
      <c r="J2393">
        <f t="shared" si="299"/>
        <v>0</v>
      </c>
      <c r="K2393">
        <f t="shared" si="300"/>
        <v>-6786</v>
      </c>
      <c r="L2393">
        <f t="shared" si="301"/>
        <v>12354</v>
      </c>
      <c r="M2393">
        <f t="shared" si="302"/>
        <v>252.1</v>
      </c>
      <c r="N2393">
        <f t="shared" si="303"/>
        <v>1</v>
      </c>
    </row>
    <row r="2394" spans="1:14">
      <c r="A2394">
        <f t="shared" si="296"/>
        <v>0</v>
      </c>
      <c r="B2394">
        <f t="shared" si="297"/>
        <v>0</v>
      </c>
      <c r="C2394">
        <v>232</v>
      </c>
      <c r="D2394">
        <v>196</v>
      </c>
      <c r="E2394">
        <f t="shared" si="298"/>
        <v>-999</v>
      </c>
      <c r="F2394">
        <f>能力值计算器!G2</f>
        <v>0</v>
      </c>
      <c r="G2394">
        <f>ROUNDDOWN((能力值计算器!F4+能力值计算器!E4*2+ROUNDDOWN(C2394/4,0))*能力值计算器!C2/100+10+能力值计算器!C2,0)</f>
        <v>174</v>
      </c>
      <c r="H2394">
        <f>ROUNDDOWN(ROUNDDOWN(ROUNDDOWN(ROUNDDOWN(ROUNDDOWN((能力值计算器!F6+能力值计算器!E6*2+ROUNDDOWN(D2394/4,0))*能力值计算器!C2/100+5,0)*能力值计算器!H6,0)*能力值计算器!K6,0)*能力值计算器!L6,0)*VLOOKUP(能力值计算器!J6,能力变化对照表!A:B,2,0),0)</f>
        <v>110</v>
      </c>
      <c r="I2394">
        <f>ROUNDDOWN(ROUNDDOWN(ROUNDDOWN(ROUNDDOWN(ROUNDDOWN((能力值计算器!F8+能力值计算器!E8*2+ROUNDDOWN(E2394/4,0))*能力值计算器!C2/100+5,0)*能力值计算器!H8,0)*能力值计算器!K8,0)*能力值计算器!L8,0)*VLOOKUP(能力值计算器!J8,能力变化对照表!A:B,2,0),0)</f>
        <v>-39</v>
      </c>
      <c r="J2394">
        <f t="shared" si="299"/>
        <v>0</v>
      </c>
      <c r="K2394">
        <f t="shared" si="300"/>
        <v>-6786</v>
      </c>
      <c r="L2394">
        <f t="shared" si="301"/>
        <v>12354</v>
      </c>
      <c r="M2394">
        <f t="shared" si="302"/>
        <v>252.1</v>
      </c>
      <c r="N2394">
        <f t="shared" si="303"/>
        <v>1</v>
      </c>
    </row>
    <row r="2395" spans="1:14">
      <c r="A2395">
        <f t="shared" si="296"/>
        <v>0</v>
      </c>
      <c r="B2395">
        <f t="shared" si="297"/>
        <v>0</v>
      </c>
      <c r="C2395">
        <v>232</v>
      </c>
      <c r="D2395">
        <v>200</v>
      </c>
      <c r="E2395">
        <f t="shared" si="298"/>
        <v>-999</v>
      </c>
      <c r="F2395">
        <f>能力值计算器!G2</f>
        <v>0</v>
      </c>
      <c r="G2395">
        <f>ROUNDDOWN((能力值计算器!F4+能力值计算器!E4*2+ROUNDDOWN(C2395/4,0))*能力值计算器!C2/100+10+能力值计算器!C2,0)</f>
        <v>174</v>
      </c>
      <c r="H2395">
        <f>ROUNDDOWN(ROUNDDOWN(ROUNDDOWN(ROUNDDOWN(ROUNDDOWN((能力值计算器!F6+能力值计算器!E6*2+ROUNDDOWN(D2395/4,0))*能力值计算器!C2/100+5,0)*能力值计算器!H6,0)*能力值计算器!K6,0)*能力值计算器!L6,0)*VLOOKUP(能力值计算器!J6,能力变化对照表!A:B,2,0),0)</f>
        <v>110</v>
      </c>
      <c r="I2395">
        <f>ROUNDDOWN(ROUNDDOWN(ROUNDDOWN(ROUNDDOWN(ROUNDDOWN((能力值计算器!F8+能力值计算器!E8*2+ROUNDDOWN(E2395/4,0))*能力值计算器!C2/100+5,0)*能力值计算器!H8,0)*能力值计算器!K8,0)*能力值计算器!L8,0)*VLOOKUP(能力值计算器!J8,能力变化对照表!A:B,2,0),0)</f>
        <v>-39</v>
      </c>
      <c r="J2395">
        <f t="shared" si="299"/>
        <v>0</v>
      </c>
      <c r="K2395">
        <f t="shared" si="300"/>
        <v>-6786</v>
      </c>
      <c r="L2395">
        <f t="shared" si="301"/>
        <v>12354</v>
      </c>
      <c r="M2395">
        <f t="shared" si="302"/>
        <v>252.1</v>
      </c>
      <c r="N2395">
        <f t="shared" si="303"/>
        <v>1</v>
      </c>
    </row>
    <row r="2396" spans="1:14">
      <c r="A2396">
        <f t="shared" si="296"/>
        <v>0</v>
      </c>
      <c r="B2396">
        <f t="shared" si="297"/>
        <v>0</v>
      </c>
      <c r="C2396">
        <v>164</v>
      </c>
      <c r="D2396">
        <v>236</v>
      </c>
      <c r="E2396">
        <f t="shared" si="298"/>
        <v>-999</v>
      </c>
      <c r="F2396">
        <f>能力值计算器!G2</f>
        <v>0</v>
      </c>
      <c r="G2396">
        <f>ROUNDDOWN((能力值计算器!F4+能力值计算器!E4*2+ROUNDDOWN(C2396/4,0))*能力值计算器!C2/100+10+能力值计算器!C2,0)</f>
        <v>166</v>
      </c>
      <c r="H2396">
        <f>ROUNDDOWN(ROUNDDOWN(ROUNDDOWN(ROUNDDOWN(ROUNDDOWN((能力值计算器!F6+能力值计算器!E6*2+ROUNDDOWN(D2396/4,0))*能力值计算器!C2/100+5,0)*能力值计算器!H6,0)*能力值计算器!K6,0)*能力值计算器!L6,0)*VLOOKUP(能力值计算器!J6,能力变化对照表!A:B,2,0),0)</f>
        <v>115</v>
      </c>
      <c r="I2396">
        <f>ROUNDDOWN(ROUNDDOWN(ROUNDDOWN(ROUNDDOWN(ROUNDDOWN((能力值计算器!F8+能力值计算器!E8*2+ROUNDDOWN(E2396/4,0))*能力值计算器!C2/100+5,0)*能力值计算器!H8,0)*能力值计算器!K8,0)*能力值计算器!L8,0)*VLOOKUP(能力值计算器!J8,能力变化对照表!A:B,2,0),0)</f>
        <v>-39</v>
      </c>
      <c r="J2396">
        <f t="shared" si="299"/>
        <v>0</v>
      </c>
      <c r="K2396">
        <f t="shared" si="300"/>
        <v>-6474</v>
      </c>
      <c r="L2396">
        <f t="shared" si="301"/>
        <v>12616</v>
      </c>
      <c r="M2396">
        <f t="shared" si="302"/>
        <v>244.1</v>
      </c>
      <c r="N2396">
        <f t="shared" si="303"/>
        <v>1</v>
      </c>
    </row>
    <row r="2397" spans="1:14">
      <c r="A2397">
        <f t="shared" si="296"/>
        <v>0</v>
      </c>
      <c r="B2397">
        <f t="shared" si="297"/>
        <v>0</v>
      </c>
      <c r="C2397">
        <v>164</v>
      </c>
      <c r="D2397">
        <v>240</v>
      </c>
      <c r="E2397">
        <f t="shared" si="298"/>
        <v>-999</v>
      </c>
      <c r="F2397">
        <f>能力值计算器!G2</f>
        <v>0</v>
      </c>
      <c r="G2397">
        <f>ROUNDDOWN((能力值计算器!F4+能力值计算器!E4*2+ROUNDDOWN(C2397/4,0))*能力值计算器!C2/100+10+能力值计算器!C2,0)</f>
        <v>166</v>
      </c>
      <c r="H2397">
        <f>ROUNDDOWN(ROUNDDOWN(ROUNDDOWN(ROUNDDOWN(ROUNDDOWN((能力值计算器!F6+能力值计算器!E6*2+ROUNDDOWN(D2397/4,0))*能力值计算器!C2/100+5,0)*能力值计算器!H6,0)*能力值计算器!K6,0)*能力值计算器!L6,0)*VLOOKUP(能力值计算器!J6,能力变化对照表!A:B,2,0),0)</f>
        <v>115</v>
      </c>
      <c r="I2397">
        <f>ROUNDDOWN(ROUNDDOWN(ROUNDDOWN(ROUNDDOWN(ROUNDDOWN((能力值计算器!F8+能力值计算器!E8*2+ROUNDDOWN(E2397/4,0))*能力值计算器!C2/100+5,0)*能力值计算器!H8,0)*能力值计算器!K8,0)*能力值计算器!L8,0)*VLOOKUP(能力值计算器!J8,能力变化对照表!A:B,2,0),0)</f>
        <v>-39</v>
      </c>
      <c r="J2397">
        <f t="shared" si="299"/>
        <v>0</v>
      </c>
      <c r="K2397">
        <f t="shared" si="300"/>
        <v>-6474</v>
      </c>
      <c r="L2397">
        <f t="shared" si="301"/>
        <v>12616</v>
      </c>
      <c r="M2397">
        <f t="shared" si="302"/>
        <v>244.1</v>
      </c>
      <c r="N2397">
        <f t="shared" si="303"/>
        <v>1</v>
      </c>
    </row>
    <row r="2398" spans="1:14">
      <c r="A2398">
        <f t="shared" si="296"/>
        <v>0</v>
      </c>
      <c r="B2398">
        <f t="shared" si="297"/>
        <v>0</v>
      </c>
      <c r="C2398">
        <v>168</v>
      </c>
      <c r="D2398">
        <v>236</v>
      </c>
      <c r="E2398">
        <f t="shared" si="298"/>
        <v>-999</v>
      </c>
      <c r="F2398">
        <f>能力值计算器!G2</f>
        <v>0</v>
      </c>
      <c r="G2398">
        <f>ROUNDDOWN((能力值计算器!F4+能力值计算器!E4*2+ROUNDDOWN(C2398/4,0))*能力值计算器!C2/100+10+能力值计算器!C2,0)</f>
        <v>166</v>
      </c>
      <c r="H2398">
        <f>ROUNDDOWN(ROUNDDOWN(ROUNDDOWN(ROUNDDOWN(ROUNDDOWN((能力值计算器!F6+能力值计算器!E6*2+ROUNDDOWN(D2398/4,0))*能力值计算器!C2/100+5,0)*能力值计算器!H6,0)*能力值计算器!K6,0)*能力值计算器!L6,0)*VLOOKUP(能力值计算器!J6,能力变化对照表!A:B,2,0),0)</f>
        <v>115</v>
      </c>
      <c r="I2398">
        <f>ROUNDDOWN(ROUNDDOWN(ROUNDDOWN(ROUNDDOWN(ROUNDDOWN((能力值计算器!F8+能力值计算器!E8*2+ROUNDDOWN(E2398/4,0))*能力值计算器!C2/100+5,0)*能力值计算器!H8,0)*能力值计算器!K8,0)*能力值计算器!L8,0)*VLOOKUP(能力值计算器!J8,能力变化对照表!A:B,2,0),0)</f>
        <v>-39</v>
      </c>
      <c r="J2398">
        <f t="shared" si="299"/>
        <v>0</v>
      </c>
      <c r="K2398">
        <f t="shared" si="300"/>
        <v>-6474</v>
      </c>
      <c r="L2398">
        <f t="shared" si="301"/>
        <v>12616</v>
      </c>
      <c r="M2398">
        <f t="shared" si="302"/>
        <v>244.1</v>
      </c>
      <c r="N2398">
        <f t="shared" si="303"/>
        <v>1</v>
      </c>
    </row>
    <row r="2399" spans="1:14">
      <c r="A2399">
        <f t="shared" si="296"/>
        <v>0</v>
      </c>
      <c r="B2399">
        <f t="shared" si="297"/>
        <v>0</v>
      </c>
      <c r="C2399">
        <v>168</v>
      </c>
      <c r="D2399">
        <v>240</v>
      </c>
      <c r="E2399">
        <f t="shared" si="298"/>
        <v>-999</v>
      </c>
      <c r="F2399">
        <f>能力值计算器!G2</f>
        <v>0</v>
      </c>
      <c r="G2399">
        <f>ROUNDDOWN((能力值计算器!F4+能力值计算器!E4*2+ROUNDDOWN(C2399/4,0))*能力值计算器!C2/100+10+能力值计算器!C2,0)</f>
        <v>166</v>
      </c>
      <c r="H2399">
        <f>ROUNDDOWN(ROUNDDOWN(ROUNDDOWN(ROUNDDOWN(ROUNDDOWN((能力值计算器!F6+能力值计算器!E6*2+ROUNDDOWN(D2399/4,0))*能力值计算器!C2/100+5,0)*能力值计算器!H6,0)*能力值计算器!K6,0)*能力值计算器!L6,0)*VLOOKUP(能力值计算器!J6,能力变化对照表!A:B,2,0),0)</f>
        <v>115</v>
      </c>
      <c r="I2399">
        <f>ROUNDDOWN(ROUNDDOWN(ROUNDDOWN(ROUNDDOWN(ROUNDDOWN((能力值计算器!F8+能力值计算器!E8*2+ROUNDDOWN(E2399/4,0))*能力值计算器!C2/100+5,0)*能力值计算器!H8,0)*能力值计算器!K8,0)*能力值计算器!L8,0)*VLOOKUP(能力值计算器!J8,能力变化对照表!A:B,2,0),0)</f>
        <v>-39</v>
      </c>
      <c r="J2399">
        <f t="shared" si="299"/>
        <v>0</v>
      </c>
      <c r="K2399">
        <f t="shared" si="300"/>
        <v>-6474</v>
      </c>
      <c r="L2399">
        <f t="shared" si="301"/>
        <v>12616</v>
      </c>
      <c r="M2399">
        <f t="shared" si="302"/>
        <v>244.1</v>
      </c>
      <c r="N2399">
        <f t="shared" si="303"/>
        <v>1</v>
      </c>
    </row>
    <row r="2400" spans="1:14">
      <c r="A2400">
        <f t="shared" si="296"/>
        <v>0</v>
      </c>
      <c r="B2400">
        <f t="shared" si="297"/>
        <v>0</v>
      </c>
      <c r="C2400">
        <v>140</v>
      </c>
      <c r="D2400">
        <v>252</v>
      </c>
      <c r="E2400">
        <f t="shared" si="298"/>
        <v>-999</v>
      </c>
      <c r="F2400">
        <f>能力值计算器!G2</f>
        <v>0</v>
      </c>
      <c r="G2400">
        <f>ROUNDDOWN((能力值计算器!F4+能力值计算器!E4*2+ROUNDDOWN(C2400/4,0))*能力值计算器!C2/100+10+能力值计算器!C2,0)</f>
        <v>163</v>
      </c>
      <c r="H2400">
        <f>ROUNDDOWN(ROUNDDOWN(ROUNDDOWN(ROUNDDOWN(ROUNDDOWN((能力值计算器!F6+能力值计算器!E6*2+ROUNDDOWN(D2400/4,0))*能力值计算器!C2/100+5,0)*能力值计算器!H6,0)*能力值计算器!K6,0)*能力值计算器!L6,0)*VLOOKUP(能力值计算器!J6,能力变化对照表!A:B,2,0),0)</f>
        <v>117</v>
      </c>
      <c r="I2400">
        <f>ROUNDDOWN(ROUNDDOWN(ROUNDDOWN(ROUNDDOWN(ROUNDDOWN((能力值计算器!F8+能力值计算器!E8*2+ROUNDDOWN(E2400/4,0))*能力值计算器!C2/100+5,0)*能力值计算器!H8,0)*能力值计算器!K8,0)*能力值计算器!L8,0)*VLOOKUP(能力值计算器!J8,能力变化对照表!A:B,2,0),0)</f>
        <v>-39</v>
      </c>
      <c r="J2400">
        <f t="shared" si="299"/>
        <v>0</v>
      </c>
      <c r="K2400">
        <f t="shared" si="300"/>
        <v>-6357</v>
      </c>
      <c r="L2400">
        <f t="shared" si="301"/>
        <v>12714</v>
      </c>
      <c r="M2400">
        <f t="shared" si="302"/>
        <v>241.1</v>
      </c>
      <c r="N2400">
        <f t="shared" si="303"/>
        <v>1</v>
      </c>
    </row>
    <row r="2401" spans="1:14">
      <c r="A2401">
        <f t="shared" si="296"/>
        <v>0</v>
      </c>
      <c r="B2401">
        <f t="shared" si="297"/>
        <v>0</v>
      </c>
      <c r="C2401">
        <v>144</v>
      </c>
      <c r="D2401">
        <v>252</v>
      </c>
      <c r="E2401">
        <f t="shared" si="298"/>
        <v>-999</v>
      </c>
      <c r="F2401">
        <f>能力值计算器!G2</f>
        <v>0</v>
      </c>
      <c r="G2401">
        <f>ROUNDDOWN((能力值计算器!F4+能力值计算器!E4*2+ROUNDDOWN(C2401/4,0))*能力值计算器!C2/100+10+能力值计算器!C2,0)</f>
        <v>163</v>
      </c>
      <c r="H2401">
        <f>ROUNDDOWN(ROUNDDOWN(ROUNDDOWN(ROUNDDOWN(ROUNDDOWN((能力值计算器!F6+能力值计算器!E6*2+ROUNDDOWN(D2401/4,0))*能力值计算器!C2/100+5,0)*能力值计算器!H6,0)*能力值计算器!K6,0)*能力值计算器!L6,0)*VLOOKUP(能力值计算器!J6,能力变化对照表!A:B,2,0),0)</f>
        <v>117</v>
      </c>
      <c r="I2401">
        <f>ROUNDDOWN(ROUNDDOWN(ROUNDDOWN(ROUNDDOWN(ROUNDDOWN((能力值计算器!F8+能力值计算器!E8*2+ROUNDDOWN(E2401/4,0))*能力值计算器!C2/100+5,0)*能力值计算器!H8,0)*能力值计算器!K8,0)*能力值计算器!L8,0)*VLOOKUP(能力值计算器!J8,能力变化对照表!A:B,2,0),0)</f>
        <v>-39</v>
      </c>
      <c r="J2401">
        <f t="shared" si="299"/>
        <v>0</v>
      </c>
      <c r="K2401">
        <f t="shared" si="300"/>
        <v>-6357</v>
      </c>
      <c r="L2401">
        <f t="shared" si="301"/>
        <v>12714</v>
      </c>
      <c r="M2401">
        <f t="shared" si="302"/>
        <v>241.1</v>
      </c>
      <c r="N2401">
        <f t="shared" si="303"/>
        <v>1</v>
      </c>
    </row>
    <row r="2402" spans="1:14">
      <c r="A2402">
        <f t="shared" si="296"/>
        <v>0</v>
      </c>
      <c r="B2402">
        <f t="shared" si="297"/>
        <v>0</v>
      </c>
      <c r="C2402">
        <v>188</v>
      </c>
      <c r="D2402">
        <v>220</v>
      </c>
      <c r="E2402">
        <f t="shared" si="298"/>
        <v>-999</v>
      </c>
      <c r="F2402">
        <f>能力值计算器!G2</f>
        <v>0</v>
      </c>
      <c r="G2402">
        <f>ROUNDDOWN((能力值计算器!F4+能力值计算器!E4*2+ROUNDDOWN(C2402/4,0))*能力值计算器!C2/100+10+能力值计算器!C2,0)</f>
        <v>169</v>
      </c>
      <c r="H2402">
        <f>ROUNDDOWN(ROUNDDOWN(ROUNDDOWN(ROUNDDOWN(ROUNDDOWN((能力值计算器!F6+能力值计算器!E6*2+ROUNDDOWN(D2402/4,0))*能力值计算器!C2/100+5,0)*能力值计算器!H6,0)*能力值计算器!K6,0)*能力值计算器!L6,0)*VLOOKUP(能力值计算器!J6,能力变化对照表!A:B,2,0),0)</f>
        <v>113</v>
      </c>
      <c r="I2402">
        <f>ROUNDDOWN(ROUNDDOWN(ROUNDDOWN(ROUNDDOWN(ROUNDDOWN((能力值计算器!F8+能力值计算器!E8*2+ROUNDDOWN(E2402/4,0))*能力值计算器!C2/100+5,0)*能力值计算器!H8,0)*能力值计算器!K8,0)*能力值计算器!L8,0)*VLOOKUP(能力值计算器!J8,能力变化对照表!A:B,2,0),0)</f>
        <v>-39</v>
      </c>
      <c r="J2402">
        <f t="shared" si="299"/>
        <v>0</v>
      </c>
      <c r="K2402">
        <f t="shared" si="300"/>
        <v>-6591</v>
      </c>
      <c r="L2402">
        <f t="shared" si="301"/>
        <v>12506</v>
      </c>
      <c r="M2402">
        <f t="shared" si="302"/>
        <v>247.1</v>
      </c>
      <c r="N2402">
        <f t="shared" si="303"/>
        <v>1</v>
      </c>
    </row>
    <row r="2403" spans="1:14">
      <c r="A2403">
        <f t="shared" si="296"/>
        <v>0</v>
      </c>
      <c r="B2403">
        <f t="shared" si="297"/>
        <v>0</v>
      </c>
      <c r="C2403">
        <v>188</v>
      </c>
      <c r="D2403">
        <v>224</v>
      </c>
      <c r="E2403">
        <f t="shared" si="298"/>
        <v>-999</v>
      </c>
      <c r="F2403">
        <f>能力值计算器!G2</f>
        <v>0</v>
      </c>
      <c r="G2403">
        <f>ROUNDDOWN((能力值计算器!F4+能力值计算器!E4*2+ROUNDDOWN(C2403/4,0))*能力值计算器!C2/100+10+能力值计算器!C2,0)</f>
        <v>169</v>
      </c>
      <c r="H2403">
        <f>ROUNDDOWN(ROUNDDOWN(ROUNDDOWN(ROUNDDOWN(ROUNDDOWN((能力值计算器!F6+能力值计算器!E6*2+ROUNDDOWN(D2403/4,0))*能力值计算器!C2/100+5,0)*能力值计算器!H6,0)*能力值计算器!K6,0)*能力值计算器!L6,0)*VLOOKUP(能力值计算器!J6,能力变化对照表!A:B,2,0),0)</f>
        <v>113</v>
      </c>
      <c r="I2403">
        <f>ROUNDDOWN(ROUNDDOWN(ROUNDDOWN(ROUNDDOWN(ROUNDDOWN((能力值计算器!F8+能力值计算器!E8*2+ROUNDDOWN(E2403/4,0))*能力值计算器!C2/100+5,0)*能力值计算器!H8,0)*能力值计算器!K8,0)*能力值计算器!L8,0)*VLOOKUP(能力值计算器!J8,能力变化对照表!A:B,2,0),0)</f>
        <v>-39</v>
      </c>
      <c r="J2403">
        <f t="shared" si="299"/>
        <v>0</v>
      </c>
      <c r="K2403">
        <f t="shared" si="300"/>
        <v>-6591</v>
      </c>
      <c r="L2403">
        <f t="shared" si="301"/>
        <v>12506</v>
      </c>
      <c r="M2403">
        <f t="shared" si="302"/>
        <v>247.1</v>
      </c>
      <c r="N2403">
        <f t="shared" si="303"/>
        <v>1</v>
      </c>
    </row>
    <row r="2404" spans="1:14">
      <c r="A2404">
        <f t="shared" si="296"/>
        <v>0</v>
      </c>
      <c r="B2404">
        <f t="shared" si="297"/>
        <v>0</v>
      </c>
      <c r="C2404">
        <v>192</v>
      </c>
      <c r="D2404">
        <v>220</v>
      </c>
      <c r="E2404">
        <f t="shared" si="298"/>
        <v>-999</v>
      </c>
      <c r="F2404">
        <f>能力值计算器!G2</f>
        <v>0</v>
      </c>
      <c r="G2404">
        <f>ROUNDDOWN((能力值计算器!F4+能力值计算器!E4*2+ROUNDDOWN(C2404/4,0))*能力值计算器!C2/100+10+能力值计算器!C2,0)</f>
        <v>169</v>
      </c>
      <c r="H2404">
        <f>ROUNDDOWN(ROUNDDOWN(ROUNDDOWN(ROUNDDOWN(ROUNDDOWN((能力值计算器!F6+能力值计算器!E6*2+ROUNDDOWN(D2404/4,0))*能力值计算器!C2/100+5,0)*能力值计算器!H6,0)*能力值计算器!K6,0)*能力值计算器!L6,0)*VLOOKUP(能力值计算器!J6,能力变化对照表!A:B,2,0),0)</f>
        <v>113</v>
      </c>
      <c r="I2404">
        <f>ROUNDDOWN(ROUNDDOWN(ROUNDDOWN(ROUNDDOWN(ROUNDDOWN((能力值计算器!F8+能力值计算器!E8*2+ROUNDDOWN(E2404/4,0))*能力值计算器!C2/100+5,0)*能力值计算器!H8,0)*能力值计算器!K8,0)*能力值计算器!L8,0)*VLOOKUP(能力值计算器!J8,能力变化对照表!A:B,2,0),0)</f>
        <v>-39</v>
      </c>
      <c r="J2404">
        <f t="shared" si="299"/>
        <v>0</v>
      </c>
      <c r="K2404">
        <f t="shared" si="300"/>
        <v>-6591</v>
      </c>
      <c r="L2404">
        <f t="shared" si="301"/>
        <v>12506</v>
      </c>
      <c r="M2404">
        <f t="shared" si="302"/>
        <v>247.1</v>
      </c>
      <c r="N2404">
        <f t="shared" si="303"/>
        <v>1</v>
      </c>
    </row>
    <row r="2405" spans="1:14">
      <c r="A2405">
        <f t="shared" si="296"/>
        <v>0</v>
      </c>
      <c r="B2405">
        <f t="shared" si="297"/>
        <v>0</v>
      </c>
      <c r="C2405">
        <v>192</v>
      </c>
      <c r="D2405">
        <v>224</v>
      </c>
      <c r="E2405">
        <f t="shared" si="298"/>
        <v>-999</v>
      </c>
      <c r="F2405">
        <f>能力值计算器!G2</f>
        <v>0</v>
      </c>
      <c r="G2405">
        <f>ROUNDDOWN((能力值计算器!F4+能力值计算器!E4*2+ROUNDDOWN(C2405/4,0))*能力值计算器!C2/100+10+能力值计算器!C2,0)</f>
        <v>169</v>
      </c>
      <c r="H2405">
        <f>ROUNDDOWN(ROUNDDOWN(ROUNDDOWN(ROUNDDOWN(ROUNDDOWN((能力值计算器!F6+能力值计算器!E6*2+ROUNDDOWN(D2405/4,0))*能力值计算器!C2/100+5,0)*能力值计算器!H6,0)*能力值计算器!K6,0)*能力值计算器!L6,0)*VLOOKUP(能力值计算器!J6,能力变化对照表!A:B,2,0),0)</f>
        <v>113</v>
      </c>
      <c r="I2405">
        <f>ROUNDDOWN(ROUNDDOWN(ROUNDDOWN(ROUNDDOWN(ROUNDDOWN((能力值计算器!F8+能力值计算器!E8*2+ROUNDDOWN(E2405/4,0))*能力值计算器!C2/100+5,0)*能力值计算器!H8,0)*能力值计算器!K8,0)*能力值计算器!L8,0)*VLOOKUP(能力值计算器!J8,能力变化对照表!A:B,2,0),0)</f>
        <v>-39</v>
      </c>
      <c r="J2405">
        <f t="shared" si="299"/>
        <v>0</v>
      </c>
      <c r="K2405">
        <f t="shared" si="300"/>
        <v>-6591</v>
      </c>
      <c r="L2405">
        <f t="shared" si="301"/>
        <v>12506</v>
      </c>
      <c r="M2405">
        <f t="shared" si="302"/>
        <v>247.1</v>
      </c>
      <c r="N2405">
        <f t="shared" si="303"/>
        <v>1</v>
      </c>
    </row>
    <row r="2406" spans="1:14">
      <c r="A2406">
        <f t="shared" si="296"/>
        <v>0</v>
      </c>
      <c r="B2406">
        <f t="shared" si="297"/>
        <v>0</v>
      </c>
      <c r="C2406">
        <v>252</v>
      </c>
      <c r="D2406">
        <v>180</v>
      </c>
      <c r="E2406">
        <f t="shared" si="298"/>
        <v>-999</v>
      </c>
      <c r="F2406">
        <f>能力值计算器!G2</f>
        <v>0</v>
      </c>
      <c r="G2406">
        <f>ROUNDDOWN((能力值计算器!F4+能力值计算器!E4*2+ROUNDDOWN(C2406/4,0))*能力值计算器!C2/100+10+能力值计算器!C2,0)</f>
        <v>177</v>
      </c>
      <c r="H2406">
        <f>ROUNDDOWN(ROUNDDOWN(ROUNDDOWN(ROUNDDOWN(ROUNDDOWN((能力值计算器!F6+能力值计算器!E6*2+ROUNDDOWN(D2406/4,0))*能力值计算器!C2/100+5,0)*能力值计算器!H6,0)*能力值计算器!K6,0)*能力值计算器!L6,0)*VLOOKUP(能力值计算器!J6,能力变化对照表!A:B,2,0),0)</f>
        <v>108</v>
      </c>
      <c r="I2406">
        <f>ROUNDDOWN(ROUNDDOWN(ROUNDDOWN(ROUNDDOWN(ROUNDDOWN((能力值计算器!F8+能力值计算器!E8*2+ROUNDDOWN(E2406/4,0))*能力值计算器!C2/100+5,0)*能力值计算器!H8,0)*能力值计算器!K8,0)*能力值计算器!L8,0)*VLOOKUP(能力值计算器!J8,能力变化对照表!A:B,2,0),0)</f>
        <v>-39</v>
      </c>
      <c r="J2406">
        <f t="shared" si="299"/>
        <v>0</v>
      </c>
      <c r="K2406">
        <f t="shared" si="300"/>
        <v>-6903</v>
      </c>
      <c r="L2406">
        <f t="shared" si="301"/>
        <v>12213</v>
      </c>
      <c r="M2406">
        <f t="shared" si="302"/>
        <v>255.1</v>
      </c>
      <c r="N2406">
        <f t="shared" si="303"/>
        <v>1</v>
      </c>
    </row>
    <row r="2407" spans="1:14">
      <c r="A2407">
        <f t="shared" si="296"/>
        <v>0</v>
      </c>
      <c r="B2407">
        <f t="shared" si="297"/>
        <v>0</v>
      </c>
      <c r="C2407">
        <v>252</v>
      </c>
      <c r="D2407">
        <v>184</v>
      </c>
      <c r="E2407">
        <f t="shared" si="298"/>
        <v>-999</v>
      </c>
      <c r="F2407">
        <f>能力值计算器!G2</f>
        <v>0</v>
      </c>
      <c r="G2407">
        <f>ROUNDDOWN((能力值计算器!F4+能力值计算器!E4*2+ROUNDDOWN(C2407/4,0))*能力值计算器!C2/100+10+能力值计算器!C2,0)</f>
        <v>177</v>
      </c>
      <c r="H2407">
        <f>ROUNDDOWN(ROUNDDOWN(ROUNDDOWN(ROUNDDOWN(ROUNDDOWN((能力值计算器!F6+能力值计算器!E6*2+ROUNDDOWN(D2407/4,0))*能力值计算器!C2/100+5,0)*能力值计算器!H6,0)*能力值计算器!K6,0)*能力值计算器!L6,0)*VLOOKUP(能力值计算器!J6,能力变化对照表!A:B,2,0),0)</f>
        <v>108</v>
      </c>
      <c r="I2407">
        <f>ROUNDDOWN(ROUNDDOWN(ROUNDDOWN(ROUNDDOWN(ROUNDDOWN((能力值计算器!F8+能力值计算器!E8*2+ROUNDDOWN(E2407/4,0))*能力值计算器!C2/100+5,0)*能力值计算器!H8,0)*能力值计算器!K8,0)*能力值计算器!L8,0)*VLOOKUP(能力值计算器!J8,能力变化对照表!A:B,2,0),0)</f>
        <v>-39</v>
      </c>
      <c r="J2407">
        <f t="shared" si="299"/>
        <v>0</v>
      </c>
      <c r="K2407">
        <f t="shared" si="300"/>
        <v>-6903</v>
      </c>
      <c r="L2407">
        <f t="shared" si="301"/>
        <v>12213</v>
      </c>
      <c r="M2407">
        <f t="shared" si="302"/>
        <v>255.1</v>
      </c>
      <c r="N2407">
        <f t="shared" si="303"/>
        <v>1</v>
      </c>
    </row>
    <row r="2408" spans="1:14">
      <c r="A2408">
        <f t="shared" si="296"/>
        <v>0</v>
      </c>
      <c r="B2408">
        <f t="shared" si="297"/>
        <v>0</v>
      </c>
      <c r="C2408">
        <v>212</v>
      </c>
      <c r="D2408">
        <v>204</v>
      </c>
      <c r="E2408">
        <f t="shared" si="298"/>
        <v>-999</v>
      </c>
      <c r="F2408">
        <f>能力值计算器!G2</f>
        <v>0</v>
      </c>
      <c r="G2408">
        <f>ROUNDDOWN((能力值计算器!F4+能力值计算器!E4*2+ROUNDDOWN(C2408/4,0))*能力值计算器!C2/100+10+能力值计算器!C2,0)</f>
        <v>172</v>
      </c>
      <c r="H2408">
        <f>ROUNDDOWN(ROUNDDOWN(ROUNDDOWN(ROUNDDOWN(ROUNDDOWN((能力值计算器!F6+能力值计算器!E6*2+ROUNDDOWN(D2408/4,0))*能力值计算器!C2/100+5,0)*能力值计算器!H6,0)*能力值计算器!K6,0)*能力值计算器!L6,0)*VLOOKUP(能力值计算器!J6,能力变化对照表!A:B,2,0),0)</f>
        <v>111</v>
      </c>
      <c r="I2408">
        <f>ROUNDDOWN(ROUNDDOWN(ROUNDDOWN(ROUNDDOWN(ROUNDDOWN((能力值计算器!F8+能力值计算器!E8*2+ROUNDDOWN(E2408/4,0))*能力值计算器!C2/100+5,0)*能力值计算器!H8,0)*能力值计算器!K8,0)*能力值计算器!L8,0)*VLOOKUP(能力值计算器!J8,能力变化对照表!A:B,2,0),0)</f>
        <v>-39</v>
      </c>
      <c r="J2408">
        <f t="shared" si="299"/>
        <v>0</v>
      </c>
      <c r="K2408">
        <f t="shared" si="300"/>
        <v>-6708</v>
      </c>
      <c r="L2408">
        <f t="shared" si="301"/>
        <v>12384</v>
      </c>
      <c r="M2408">
        <f t="shared" si="302"/>
        <v>250.1</v>
      </c>
      <c r="N2408">
        <f t="shared" si="303"/>
        <v>1</v>
      </c>
    </row>
    <row r="2409" spans="1:14">
      <c r="A2409">
        <f t="shared" si="296"/>
        <v>0</v>
      </c>
      <c r="B2409">
        <f t="shared" si="297"/>
        <v>0</v>
      </c>
      <c r="C2409">
        <v>212</v>
      </c>
      <c r="D2409">
        <v>208</v>
      </c>
      <c r="E2409">
        <f t="shared" si="298"/>
        <v>-999</v>
      </c>
      <c r="F2409">
        <f>能力值计算器!G2</f>
        <v>0</v>
      </c>
      <c r="G2409">
        <f>ROUNDDOWN((能力值计算器!F4+能力值计算器!E4*2+ROUNDDOWN(C2409/4,0))*能力值计算器!C2/100+10+能力值计算器!C2,0)</f>
        <v>172</v>
      </c>
      <c r="H2409">
        <f>ROUNDDOWN(ROUNDDOWN(ROUNDDOWN(ROUNDDOWN(ROUNDDOWN((能力值计算器!F6+能力值计算器!E6*2+ROUNDDOWN(D2409/4,0))*能力值计算器!C2/100+5,0)*能力值计算器!H6,0)*能力值计算器!K6,0)*能力值计算器!L6,0)*VLOOKUP(能力值计算器!J6,能力变化对照表!A:B,2,0),0)</f>
        <v>111</v>
      </c>
      <c r="I2409">
        <f>ROUNDDOWN(ROUNDDOWN(ROUNDDOWN(ROUNDDOWN(ROUNDDOWN((能力值计算器!F8+能力值计算器!E8*2+ROUNDDOWN(E2409/4,0))*能力值计算器!C2/100+5,0)*能力值计算器!H8,0)*能力值计算器!K8,0)*能力值计算器!L8,0)*VLOOKUP(能力值计算器!J8,能力变化对照表!A:B,2,0),0)</f>
        <v>-39</v>
      </c>
      <c r="J2409">
        <f t="shared" si="299"/>
        <v>0</v>
      </c>
      <c r="K2409">
        <f t="shared" si="300"/>
        <v>-6708</v>
      </c>
      <c r="L2409">
        <f t="shared" si="301"/>
        <v>12384</v>
      </c>
      <c r="M2409">
        <f t="shared" si="302"/>
        <v>250.1</v>
      </c>
      <c r="N2409">
        <f t="shared" si="303"/>
        <v>1</v>
      </c>
    </row>
    <row r="2410" spans="1:14">
      <c r="A2410">
        <f t="shared" si="296"/>
        <v>0</v>
      </c>
      <c r="B2410">
        <f t="shared" si="297"/>
        <v>0</v>
      </c>
      <c r="C2410">
        <v>216</v>
      </c>
      <c r="D2410">
        <v>204</v>
      </c>
      <c r="E2410">
        <f t="shared" si="298"/>
        <v>-999</v>
      </c>
      <c r="F2410">
        <f>能力值计算器!G2</f>
        <v>0</v>
      </c>
      <c r="G2410">
        <f>ROUNDDOWN((能力值计算器!F4+能力值计算器!E4*2+ROUNDDOWN(C2410/4,0))*能力值计算器!C2/100+10+能力值计算器!C2,0)</f>
        <v>172</v>
      </c>
      <c r="H2410">
        <f>ROUNDDOWN(ROUNDDOWN(ROUNDDOWN(ROUNDDOWN(ROUNDDOWN((能力值计算器!F6+能力值计算器!E6*2+ROUNDDOWN(D2410/4,0))*能力值计算器!C2/100+5,0)*能力值计算器!H6,0)*能力值计算器!K6,0)*能力值计算器!L6,0)*VLOOKUP(能力值计算器!J6,能力变化对照表!A:B,2,0),0)</f>
        <v>111</v>
      </c>
      <c r="I2410">
        <f>ROUNDDOWN(ROUNDDOWN(ROUNDDOWN(ROUNDDOWN(ROUNDDOWN((能力值计算器!F8+能力值计算器!E8*2+ROUNDDOWN(E2410/4,0))*能力值计算器!C2/100+5,0)*能力值计算器!H8,0)*能力值计算器!K8,0)*能力值计算器!L8,0)*VLOOKUP(能力值计算器!J8,能力变化对照表!A:B,2,0),0)</f>
        <v>-39</v>
      </c>
      <c r="J2410">
        <f t="shared" si="299"/>
        <v>0</v>
      </c>
      <c r="K2410">
        <f t="shared" si="300"/>
        <v>-6708</v>
      </c>
      <c r="L2410">
        <f t="shared" si="301"/>
        <v>12384</v>
      </c>
      <c r="M2410">
        <f t="shared" si="302"/>
        <v>250.1</v>
      </c>
      <c r="N2410">
        <f t="shared" si="303"/>
        <v>1</v>
      </c>
    </row>
    <row r="2411" spans="1:14">
      <c r="A2411">
        <f t="shared" si="296"/>
        <v>0</v>
      </c>
      <c r="B2411">
        <f t="shared" si="297"/>
        <v>0</v>
      </c>
      <c r="C2411">
        <v>216</v>
      </c>
      <c r="D2411">
        <v>208</v>
      </c>
      <c r="E2411">
        <f t="shared" si="298"/>
        <v>-999</v>
      </c>
      <c r="F2411">
        <f>能力值计算器!G2</f>
        <v>0</v>
      </c>
      <c r="G2411">
        <f>ROUNDDOWN((能力值计算器!F4+能力值计算器!E4*2+ROUNDDOWN(C2411/4,0))*能力值计算器!C2/100+10+能力值计算器!C2,0)</f>
        <v>172</v>
      </c>
      <c r="H2411">
        <f>ROUNDDOWN(ROUNDDOWN(ROUNDDOWN(ROUNDDOWN(ROUNDDOWN((能力值计算器!F6+能力值计算器!E6*2+ROUNDDOWN(D2411/4,0))*能力值计算器!C2/100+5,0)*能力值计算器!H6,0)*能力值计算器!K6,0)*能力值计算器!L6,0)*VLOOKUP(能力值计算器!J6,能力变化对照表!A:B,2,0),0)</f>
        <v>111</v>
      </c>
      <c r="I2411">
        <f>ROUNDDOWN(ROUNDDOWN(ROUNDDOWN(ROUNDDOWN(ROUNDDOWN((能力值计算器!F8+能力值计算器!E8*2+ROUNDDOWN(E2411/4,0))*能力值计算器!C2/100+5,0)*能力值计算器!H8,0)*能力值计算器!K8,0)*能力值计算器!L8,0)*VLOOKUP(能力值计算器!J8,能力变化对照表!A:B,2,0),0)</f>
        <v>-39</v>
      </c>
      <c r="J2411">
        <f t="shared" si="299"/>
        <v>0</v>
      </c>
      <c r="K2411">
        <f t="shared" si="300"/>
        <v>-6708</v>
      </c>
      <c r="L2411">
        <f t="shared" si="301"/>
        <v>12384</v>
      </c>
      <c r="M2411">
        <f t="shared" si="302"/>
        <v>250.1</v>
      </c>
      <c r="N2411">
        <f t="shared" si="303"/>
        <v>1</v>
      </c>
    </row>
    <row r="2412" spans="1:14">
      <c r="A2412">
        <f t="shared" si="296"/>
        <v>0</v>
      </c>
      <c r="B2412">
        <f t="shared" si="297"/>
        <v>0</v>
      </c>
      <c r="C2412">
        <v>148</v>
      </c>
      <c r="D2412">
        <v>244</v>
      </c>
      <c r="E2412">
        <f t="shared" si="298"/>
        <v>-999</v>
      </c>
      <c r="F2412">
        <f>能力值计算器!G2</f>
        <v>0</v>
      </c>
      <c r="G2412">
        <f>ROUNDDOWN((能力值计算器!F4+能力值计算器!E4*2+ROUNDDOWN(C2412/4,0))*能力值计算器!C2/100+10+能力值计算器!C2,0)</f>
        <v>164</v>
      </c>
      <c r="H2412">
        <f>ROUNDDOWN(ROUNDDOWN(ROUNDDOWN(ROUNDDOWN(ROUNDDOWN((能力值计算器!F6+能力值计算器!E6*2+ROUNDDOWN(D2412/4,0))*能力值计算器!C2/100+5,0)*能力值计算器!H6,0)*能力值计算器!K6,0)*能力值计算器!L6,0)*VLOOKUP(能力值计算器!J6,能力变化对照表!A:B,2,0),0)</f>
        <v>116</v>
      </c>
      <c r="I2412">
        <f>ROUNDDOWN(ROUNDDOWN(ROUNDDOWN(ROUNDDOWN(ROUNDDOWN((能力值计算器!F8+能力值计算器!E8*2+ROUNDDOWN(E2412/4,0))*能力值计算器!C2/100+5,0)*能力值计算器!H8,0)*能力值计算器!K8,0)*能力值计算器!L8,0)*VLOOKUP(能力值计算器!J8,能力变化对照表!A:B,2,0),0)</f>
        <v>-39</v>
      </c>
      <c r="J2412">
        <f t="shared" si="299"/>
        <v>0</v>
      </c>
      <c r="K2412">
        <f t="shared" si="300"/>
        <v>-6396</v>
      </c>
      <c r="L2412">
        <f t="shared" si="301"/>
        <v>12628</v>
      </c>
      <c r="M2412">
        <f t="shared" si="302"/>
        <v>242.1</v>
      </c>
      <c r="N2412">
        <f t="shared" si="303"/>
        <v>1</v>
      </c>
    </row>
    <row r="2413" spans="1:14">
      <c r="A2413">
        <f t="shared" si="296"/>
        <v>0</v>
      </c>
      <c r="B2413">
        <f t="shared" si="297"/>
        <v>0</v>
      </c>
      <c r="C2413">
        <v>148</v>
      </c>
      <c r="D2413">
        <v>248</v>
      </c>
      <c r="E2413">
        <f t="shared" si="298"/>
        <v>-999</v>
      </c>
      <c r="F2413">
        <f>能力值计算器!G2</f>
        <v>0</v>
      </c>
      <c r="G2413">
        <f>ROUNDDOWN((能力值计算器!F4+能力值计算器!E4*2+ROUNDDOWN(C2413/4,0))*能力值计算器!C2/100+10+能力值计算器!C2,0)</f>
        <v>164</v>
      </c>
      <c r="H2413">
        <f>ROUNDDOWN(ROUNDDOWN(ROUNDDOWN(ROUNDDOWN(ROUNDDOWN((能力值计算器!F6+能力值计算器!E6*2+ROUNDDOWN(D2413/4,0))*能力值计算器!C2/100+5,0)*能力值计算器!H6,0)*能力值计算器!K6,0)*能力值计算器!L6,0)*VLOOKUP(能力值计算器!J6,能力变化对照表!A:B,2,0),0)</f>
        <v>116</v>
      </c>
      <c r="I2413">
        <f>ROUNDDOWN(ROUNDDOWN(ROUNDDOWN(ROUNDDOWN(ROUNDDOWN((能力值计算器!F8+能力值计算器!E8*2+ROUNDDOWN(E2413/4,0))*能力值计算器!C2/100+5,0)*能力值计算器!H8,0)*能力值计算器!K8,0)*能力值计算器!L8,0)*VLOOKUP(能力值计算器!J8,能力变化对照表!A:B,2,0),0)</f>
        <v>-39</v>
      </c>
      <c r="J2413">
        <f t="shared" si="299"/>
        <v>0</v>
      </c>
      <c r="K2413">
        <f t="shared" si="300"/>
        <v>-6396</v>
      </c>
      <c r="L2413">
        <f t="shared" si="301"/>
        <v>12628</v>
      </c>
      <c r="M2413">
        <f t="shared" si="302"/>
        <v>242.1</v>
      </c>
      <c r="N2413">
        <f t="shared" si="303"/>
        <v>1</v>
      </c>
    </row>
    <row r="2414" spans="1:14">
      <c r="A2414">
        <f t="shared" si="296"/>
        <v>0</v>
      </c>
      <c r="B2414">
        <f t="shared" si="297"/>
        <v>0</v>
      </c>
      <c r="C2414">
        <v>152</v>
      </c>
      <c r="D2414">
        <v>244</v>
      </c>
      <c r="E2414">
        <f t="shared" si="298"/>
        <v>-999</v>
      </c>
      <c r="F2414">
        <f>能力值计算器!G2</f>
        <v>0</v>
      </c>
      <c r="G2414">
        <f>ROUNDDOWN((能力值计算器!F4+能力值计算器!E4*2+ROUNDDOWN(C2414/4,0))*能力值计算器!C2/100+10+能力值计算器!C2,0)</f>
        <v>164</v>
      </c>
      <c r="H2414">
        <f>ROUNDDOWN(ROUNDDOWN(ROUNDDOWN(ROUNDDOWN(ROUNDDOWN((能力值计算器!F6+能力值计算器!E6*2+ROUNDDOWN(D2414/4,0))*能力值计算器!C2/100+5,0)*能力值计算器!H6,0)*能力值计算器!K6,0)*能力值计算器!L6,0)*VLOOKUP(能力值计算器!J6,能力变化对照表!A:B,2,0),0)</f>
        <v>116</v>
      </c>
      <c r="I2414">
        <f>ROUNDDOWN(ROUNDDOWN(ROUNDDOWN(ROUNDDOWN(ROUNDDOWN((能力值计算器!F8+能力值计算器!E8*2+ROUNDDOWN(E2414/4,0))*能力值计算器!C2/100+5,0)*能力值计算器!H8,0)*能力值计算器!K8,0)*能力值计算器!L8,0)*VLOOKUP(能力值计算器!J8,能力变化对照表!A:B,2,0),0)</f>
        <v>-39</v>
      </c>
      <c r="J2414">
        <f t="shared" si="299"/>
        <v>0</v>
      </c>
      <c r="K2414">
        <f t="shared" si="300"/>
        <v>-6396</v>
      </c>
      <c r="L2414">
        <f t="shared" si="301"/>
        <v>12628</v>
      </c>
      <c r="M2414">
        <f t="shared" si="302"/>
        <v>242.1</v>
      </c>
      <c r="N2414">
        <f t="shared" si="303"/>
        <v>1</v>
      </c>
    </row>
    <row r="2415" spans="1:14">
      <c r="A2415">
        <f t="shared" si="296"/>
        <v>0</v>
      </c>
      <c r="B2415">
        <f t="shared" si="297"/>
        <v>0</v>
      </c>
      <c r="C2415">
        <v>152</v>
      </c>
      <c r="D2415">
        <v>248</v>
      </c>
      <c r="E2415">
        <f t="shared" si="298"/>
        <v>-999</v>
      </c>
      <c r="F2415">
        <f>能力值计算器!G2</f>
        <v>0</v>
      </c>
      <c r="G2415">
        <f>ROUNDDOWN((能力值计算器!F4+能力值计算器!E4*2+ROUNDDOWN(C2415/4,0))*能力值计算器!C2/100+10+能力值计算器!C2,0)</f>
        <v>164</v>
      </c>
      <c r="H2415">
        <f>ROUNDDOWN(ROUNDDOWN(ROUNDDOWN(ROUNDDOWN(ROUNDDOWN((能力值计算器!F6+能力值计算器!E6*2+ROUNDDOWN(D2415/4,0))*能力值计算器!C2/100+5,0)*能力值计算器!H6,0)*能力值计算器!K6,0)*能力值计算器!L6,0)*VLOOKUP(能力值计算器!J6,能力变化对照表!A:B,2,0),0)</f>
        <v>116</v>
      </c>
      <c r="I2415">
        <f>ROUNDDOWN(ROUNDDOWN(ROUNDDOWN(ROUNDDOWN(ROUNDDOWN((能力值计算器!F8+能力值计算器!E8*2+ROUNDDOWN(E2415/4,0))*能力值计算器!C2/100+5,0)*能力值计算器!H8,0)*能力值计算器!K8,0)*能力值计算器!L8,0)*VLOOKUP(能力值计算器!J8,能力变化对照表!A:B,2,0),0)</f>
        <v>-39</v>
      </c>
      <c r="J2415">
        <f t="shared" si="299"/>
        <v>0</v>
      </c>
      <c r="K2415">
        <f t="shared" si="300"/>
        <v>-6396</v>
      </c>
      <c r="L2415">
        <f t="shared" si="301"/>
        <v>12628</v>
      </c>
      <c r="M2415">
        <f t="shared" si="302"/>
        <v>242.1</v>
      </c>
      <c r="N2415">
        <f t="shared" si="303"/>
        <v>1</v>
      </c>
    </row>
    <row r="2416" spans="1:14">
      <c r="A2416">
        <f t="shared" si="296"/>
        <v>0</v>
      </c>
      <c r="B2416">
        <f t="shared" si="297"/>
        <v>0</v>
      </c>
      <c r="C2416">
        <v>172</v>
      </c>
      <c r="D2416">
        <v>228</v>
      </c>
      <c r="E2416">
        <f t="shared" si="298"/>
        <v>-999</v>
      </c>
      <c r="F2416">
        <f>能力值计算器!G2</f>
        <v>0</v>
      </c>
      <c r="G2416">
        <f>ROUNDDOWN((能力值计算器!F4+能力值计算器!E4*2+ROUNDDOWN(C2416/4,0))*能力值计算器!C2/100+10+能力值计算器!C2,0)</f>
        <v>167</v>
      </c>
      <c r="H2416">
        <f>ROUNDDOWN(ROUNDDOWN(ROUNDDOWN(ROUNDDOWN(ROUNDDOWN((能力值计算器!F6+能力值计算器!E6*2+ROUNDDOWN(D2416/4,0))*能力值计算器!C2/100+5,0)*能力值计算器!H6,0)*能力值计算器!K6,0)*能力值计算器!L6,0)*VLOOKUP(能力值计算器!J6,能力变化对照表!A:B,2,0),0)</f>
        <v>114</v>
      </c>
      <c r="I2416">
        <f>ROUNDDOWN(ROUNDDOWN(ROUNDDOWN(ROUNDDOWN(ROUNDDOWN((能力值计算器!F8+能力值计算器!E8*2+ROUNDDOWN(E2416/4,0))*能力值计算器!C2/100+5,0)*能力值计算器!H8,0)*能力值计算器!K8,0)*能力值计算器!L8,0)*VLOOKUP(能力值计算器!J8,能力变化对照表!A:B,2,0),0)</f>
        <v>-39</v>
      </c>
      <c r="J2416">
        <f t="shared" si="299"/>
        <v>0</v>
      </c>
      <c r="K2416">
        <f t="shared" si="300"/>
        <v>-6513</v>
      </c>
      <c r="L2416">
        <f t="shared" si="301"/>
        <v>12525</v>
      </c>
      <c r="M2416">
        <f t="shared" si="302"/>
        <v>245.1</v>
      </c>
      <c r="N2416">
        <f t="shared" si="303"/>
        <v>1</v>
      </c>
    </row>
    <row r="2417" spans="1:14">
      <c r="A2417">
        <f t="shared" si="296"/>
        <v>0</v>
      </c>
      <c r="B2417">
        <f t="shared" si="297"/>
        <v>0</v>
      </c>
      <c r="C2417">
        <v>172</v>
      </c>
      <c r="D2417">
        <v>232</v>
      </c>
      <c r="E2417">
        <f t="shared" si="298"/>
        <v>-999</v>
      </c>
      <c r="F2417">
        <f>能力值计算器!G2</f>
        <v>0</v>
      </c>
      <c r="G2417">
        <f>ROUNDDOWN((能力值计算器!F4+能力值计算器!E4*2+ROUNDDOWN(C2417/4,0))*能力值计算器!C2/100+10+能力值计算器!C2,0)</f>
        <v>167</v>
      </c>
      <c r="H2417">
        <f>ROUNDDOWN(ROUNDDOWN(ROUNDDOWN(ROUNDDOWN(ROUNDDOWN((能力值计算器!F6+能力值计算器!E6*2+ROUNDDOWN(D2417/4,0))*能力值计算器!C2/100+5,0)*能力值计算器!H6,0)*能力值计算器!K6,0)*能力值计算器!L6,0)*VLOOKUP(能力值计算器!J6,能力变化对照表!A:B,2,0),0)</f>
        <v>114</v>
      </c>
      <c r="I2417">
        <f>ROUNDDOWN(ROUNDDOWN(ROUNDDOWN(ROUNDDOWN(ROUNDDOWN((能力值计算器!F8+能力值计算器!E8*2+ROUNDDOWN(E2417/4,0))*能力值计算器!C2/100+5,0)*能力值计算器!H8,0)*能力值计算器!K8,0)*能力值计算器!L8,0)*VLOOKUP(能力值计算器!J8,能力变化对照表!A:B,2,0),0)</f>
        <v>-39</v>
      </c>
      <c r="J2417">
        <f t="shared" si="299"/>
        <v>0</v>
      </c>
      <c r="K2417">
        <f t="shared" si="300"/>
        <v>-6513</v>
      </c>
      <c r="L2417">
        <f t="shared" si="301"/>
        <v>12525</v>
      </c>
      <c r="M2417">
        <f t="shared" si="302"/>
        <v>245.1</v>
      </c>
      <c r="N2417">
        <f t="shared" si="303"/>
        <v>1</v>
      </c>
    </row>
    <row r="2418" spans="1:14">
      <c r="A2418">
        <f t="shared" si="296"/>
        <v>0</v>
      </c>
      <c r="B2418">
        <f t="shared" si="297"/>
        <v>0</v>
      </c>
      <c r="C2418">
        <v>176</v>
      </c>
      <c r="D2418">
        <v>228</v>
      </c>
      <c r="E2418">
        <f t="shared" si="298"/>
        <v>-999</v>
      </c>
      <c r="F2418">
        <f>能力值计算器!G2</f>
        <v>0</v>
      </c>
      <c r="G2418">
        <f>ROUNDDOWN((能力值计算器!F4+能力值计算器!E4*2+ROUNDDOWN(C2418/4,0))*能力值计算器!C2/100+10+能力值计算器!C2,0)</f>
        <v>167</v>
      </c>
      <c r="H2418">
        <f>ROUNDDOWN(ROUNDDOWN(ROUNDDOWN(ROUNDDOWN(ROUNDDOWN((能力值计算器!F6+能力值计算器!E6*2+ROUNDDOWN(D2418/4,0))*能力值计算器!C2/100+5,0)*能力值计算器!H6,0)*能力值计算器!K6,0)*能力值计算器!L6,0)*VLOOKUP(能力值计算器!J6,能力变化对照表!A:B,2,0),0)</f>
        <v>114</v>
      </c>
      <c r="I2418">
        <f>ROUNDDOWN(ROUNDDOWN(ROUNDDOWN(ROUNDDOWN(ROUNDDOWN((能力值计算器!F8+能力值计算器!E8*2+ROUNDDOWN(E2418/4,0))*能力值计算器!C2/100+5,0)*能力值计算器!H8,0)*能力值计算器!K8,0)*能力值计算器!L8,0)*VLOOKUP(能力值计算器!J8,能力变化对照表!A:B,2,0),0)</f>
        <v>-39</v>
      </c>
      <c r="J2418">
        <f t="shared" si="299"/>
        <v>0</v>
      </c>
      <c r="K2418">
        <f t="shared" si="300"/>
        <v>-6513</v>
      </c>
      <c r="L2418">
        <f t="shared" si="301"/>
        <v>12525</v>
      </c>
      <c r="M2418">
        <f t="shared" si="302"/>
        <v>245.1</v>
      </c>
      <c r="N2418">
        <f t="shared" si="303"/>
        <v>1</v>
      </c>
    </row>
    <row r="2419" spans="1:14">
      <c r="A2419">
        <f t="shared" si="296"/>
        <v>0</v>
      </c>
      <c r="B2419">
        <f t="shared" si="297"/>
        <v>0</v>
      </c>
      <c r="C2419">
        <v>176</v>
      </c>
      <c r="D2419">
        <v>232</v>
      </c>
      <c r="E2419">
        <f t="shared" si="298"/>
        <v>-999</v>
      </c>
      <c r="F2419">
        <f>能力值计算器!G2</f>
        <v>0</v>
      </c>
      <c r="G2419">
        <f>ROUNDDOWN((能力值计算器!F4+能力值计算器!E4*2+ROUNDDOWN(C2419/4,0))*能力值计算器!C2/100+10+能力值计算器!C2,0)</f>
        <v>167</v>
      </c>
      <c r="H2419">
        <f>ROUNDDOWN(ROUNDDOWN(ROUNDDOWN(ROUNDDOWN(ROUNDDOWN((能力值计算器!F6+能力值计算器!E6*2+ROUNDDOWN(D2419/4,0))*能力值计算器!C2/100+5,0)*能力值计算器!H6,0)*能力值计算器!K6,0)*能力值计算器!L6,0)*VLOOKUP(能力值计算器!J6,能力变化对照表!A:B,2,0),0)</f>
        <v>114</v>
      </c>
      <c r="I2419">
        <f>ROUNDDOWN(ROUNDDOWN(ROUNDDOWN(ROUNDDOWN(ROUNDDOWN((能力值计算器!F8+能力值计算器!E8*2+ROUNDDOWN(E2419/4,0))*能力值计算器!C2/100+5,0)*能力值计算器!H8,0)*能力值计算器!K8,0)*能力值计算器!L8,0)*VLOOKUP(能力值计算器!J8,能力变化对照表!A:B,2,0),0)</f>
        <v>-39</v>
      </c>
      <c r="J2419">
        <f t="shared" si="299"/>
        <v>0</v>
      </c>
      <c r="K2419">
        <f t="shared" si="300"/>
        <v>-6513</v>
      </c>
      <c r="L2419">
        <f t="shared" si="301"/>
        <v>12525</v>
      </c>
      <c r="M2419">
        <f t="shared" si="302"/>
        <v>245.1</v>
      </c>
      <c r="N2419">
        <f t="shared" si="303"/>
        <v>1</v>
      </c>
    </row>
    <row r="2420" spans="1:14">
      <c r="A2420">
        <f t="shared" si="296"/>
        <v>0</v>
      </c>
      <c r="B2420">
        <f t="shared" si="297"/>
        <v>0</v>
      </c>
      <c r="C2420">
        <v>236</v>
      </c>
      <c r="D2420">
        <v>188</v>
      </c>
      <c r="E2420">
        <f t="shared" si="298"/>
        <v>-999</v>
      </c>
      <c r="F2420">
        <f>能力值计算器!G2</f>
        <v>0</v>
      </c>
      <c r="G2420">
        <f>ROUNDDOWN((能力值计算器!F4+能力值计算器!E4*2+ROUNDDOWN(C2420/4,0))*能力值计算器!C2/100+10+能力值计算器!C2,0)</f>
        <v>175</v>
      </c>
      <c r="H2420">
        <f>ROUNDDOWN(ROUNDDOWN(ROUNDDOWN(ROUNDDOWN(ROUNDDOWN((能力值计算器!F6+能力值计算器!E6*2+ROUNDDOWN(D2420/4,0))*能力值计算器!C2/100+5,0)*能力值计算器!H6,0)*能力值计算器!K6,0)*能力值计算器!L6,0)*VLOOKUP(能力值计算器!J6,能力变化对照表!A:B,2,0),0)</f>
        <v>109</v>
      </c>
      <c r="I2420">
        <f>ROUNDDOWN(ROUNDDOWN(ROUNDDOWN(ROUNDDOWN(ROUNDDOWN((能力值计算器!F8+能力值计算器!E8*2+ROUNDDOWN(E2420/4,0))*能力值计算器!C2/100+5,0)*能力值计算器!H8,0)*能力值计算器!K8,0)*能力值计算器!L8,0)*VLOOKUP(能力值计算器!J8,能力变化对照表!A:B,2,0),0)</f>
        <v>-39</v>
      </c>
      <c r="J2420">
        <f t="shared" si="299"/>
        <v>0</v>
      </c>
      <c r="K2420">
        <f t="shared" si="300"/>
        <v>-6825</v>
      </c>
      <c r="L2420">
        <f t="shared" si="301"/>
        <v>12250</v>
      </c>
      <c r="M2420">
        <f t="shared" si="302"/>
        <v>253.1</v>
      </c>
      <c r="N2420">
        <f t="shared" si="303"/>
        <v>1</v>
      </c>
    </row>
    <row r="2421" spans="1:14">
      <c r="A2421">
        <f t="shared" si="296"/>
        <v>0</v>
      </c>
      <c r="B2421">
        <f t="shared" si="297"/>
        <v>0</v>
      </c>
      <c r="C2421">
        <v>236</v>
      </c>
      <c r="D2421">
        <v>192</v>
      </c>
      <c r="E2421">
        <f t="shared" si="298"/>
        <v>-999</v>
      </c>
      <c r="F2421">
        <f>能力值计算器!G2</f>
        <v>0</v>
      </c>
      <c r="G2421">
        <f>ROUNDDOWN((能力值计算器!F4+能力值计算器!E4*2+ROUNDDOWN(C2421/4,0))*能力值计算器!C2/100+10+能力值计算器!C2,0)</f>
        <v>175</v>
      </c>
      <c r="H2421">
        <f>ROUNDDOWN(ROUNDDOWN(ROUNDDOWN(ROUNDDOWN(ROUNDDOWN((能力值计算器!F6+能力值计算器!E6*2+ROUNDDOWN(D2421/4,0))*能力值计算器!C2/100+5,0)*能力值计算器!H6,0)*能力值计算器!K6,0)*能力值计算器!L6,0)*VLOOKUP(能力值计算器!J6,能力变化对照表!A:B,2,0),0)</f>
        <v>109</v>
      </c>
      <c r="I2421">
        <f>ROUNDDOWN(ROUNDDOWN(ROUNDDOWN(ROUNDDOWN(ROUNDDOWN((能力值计算器!F8+能力值计算器!E8*2+ROUNDDOWN(E2421/4,0))*能力值计算器!C2/100+5,0)*能力值计算器!H8,0)*能力值计算器!K8,0)*能力值计算器!L8,0)*VLOOKUP(能力值计算器!J8,能力变化对照表!A:B,2,0),0)</f>
        <v>-39</v>
      </c>
      <c r="J2421">
        <f t="shared" si="299"/>
        <v>0</v>
      </c>
      <c r="K2421">
        <f t="shared" si="300"/>
        <v>-6825</v>
      </c>
      <c r="L2421">
        <f t="shared" si="301"/>
        <v>12250</v>
      </c>
      <c r="M2421">
        <f t="shared" si="302"/>
        <v>253.1</v>
      </c>
      <c r="N2421">
        <f t="shared" si="303"/>
        <v>1</v>
      </c>
    </row>
    <row r="2422" spans="1:14">
      <c r="A2422">
        <f t="shared" si="296"/>
        <v>0</v>
      </c>
      <c r="B2422">
        <f t="shared" si="297"/>
        <v>0</v>
      </c>
      <c r="C2422">
        <v>240</v>
      </c>
      <c r="D2422">
        <v>188</v>
      </c>
      <c r="E2422">
        <f t="shared" si="298"/>
        <v>-999</v>
      </c>
      <c r="F2422">
        <f>能力值计算器!G2</f>
        <v>0</v>
      </c>
      <c r="G2422">
        <f>ROUNDDOWN((能力值计算器!F4+能力值计算器!E4*2+ROUNDDOWN(C2422/4,0))*能力值计算器!C2/100+10+能力值计算器!C2,0)</f>
        <v>175</v>
      </c>
      <c r="H2422">
        <f>ROUNDDOWN(ROUNDDOWN(ROUNDDOWN(ROUNDDOWN(ROUNDDOWN((能力值计算器!F6+能力值计算器!E6*2+ROUNDDOWN(D2422/4,0))*能力值计算器!C2/100+5,0)*能力值计算器!H6,0)*能力值计算器!K6,0)*能力值计算器!L6,0)*VLOOKUP(能力值计算器!J6,能力变化对照表!A:B,2,0),0)</f>
        <v>109</v>
      </c>
      <c r="I2422">
        <f>ROUNDDOWN(ROUNDDOWN(ROUNDDOWN(ROUNDDOWN(ROUNDDOWN((能力值计算器!F8+能力值计算器!E8*2+ROUNDDOWN(E2422/4,0))*能力值计算器!C2/100+5,0)*能力值计算器!H8,0)*能力值计算器!K8,0)*能力值计算器!L8,0)*VLOOKUP(能力值计算器!J8,能力变化对照表!A:B,2,0),0)</f>
        <v>-39</v>
      </c>
      <c r="J2422">
        <f t="shared" si="299"/>
        <v>0</v>
      </c>
      <c r="K2422">
        <f t="shared" si="300"/>
        <v>-6825</v>
      </c>
      <c r="L2422">
        <f t="shared" si="301"/>
        <v>12250</v>
      </c>
      <c r="M2422">
        <f t="shared" si="302"/>
        <v>253.1</v>
      </c>
      <c r="N2422">
        <f t="shared" si="303"/>
        <v>1</v>
      </c>
    </row>
    <row r="2423" spans="1:14">
      <c r="A2423">
        <f t="shared" si="296"/>
        <v>0</v>
      </c>
      <c r="B2423">
        <f t="shared" si="297"/>
        <v>0</v>
      </c>
      <c r="C2423">
        <v>240</v>
      </c>
      <c r="D2423">
        <v>192</v>
      </c>
      <c r="E2423">
        <f t="shared" si="298"/>
        <v>-999</v>
      </c>
      <c r="F2423">
        <f>能力值计算器!G2</f>
        <v>0</v>
      </c>
      <c r="G2423">
        <f>ROUNDDOWN((能力值计算器!F4+能力值计算器!E4*2+ROUNDDOWN(C2423/4,0))*能力值计算器!C2/100+10+能力值计算器!C2,0)</f>
        <v>175</v>
      </c>
      <c r="H2423">
        <f>ROUNDDOWN(ROUNDDOWN(ROUNDDOWN(ROUNDDOWN(ROUNDDOWN((能力值计算器!F6+能力值计算器!E6*2+ROUNDDOWN(D2423/4,0))*能力值计算器!C2/100+5,0)*能力值计算器!H6,0)*能力值计算器!K6,0)*能力值计算器!L6,0)*VLOOKUP(能力值计算器!J6,能力变化对照表!A:B,2,0),0)</f>
        <v>109</v>
      </c>
      <c r="I2423">
        <f>ROUNDDOWN(ROUNDDOWN(ROUNDDOWN(ROUNDDOWN(ROUNDDOWN((能力值计算器!F8+能力值计算器!E8*2+ROUNDDOWN(E2423/4,0))*能力值计算器!C2/100+5,0)*能力值计算器!H8,0)*能力值计算器!K8,0)*能力值计算器!L8,0)*VLOOKUP(能力值计算器!J8,能力变化对照表!A:B,2,0),0)</f>
        <v>-39</v>
      </c>
      <c r="J2423">
        <f t="shared" si="299"/>
        <v>0</v>
      </c>
      <c r="K2423">
        <f t="shared" si="300"/>
        <v>-6825</v>
      </c>
      <c r="L2423">
        <f t="shared" si="301"/>
        <v>12250</v>
      </c>
      <c r="M2423">
        <f t="shared" si="302"/>
        <v>253.1</v>
      </c>
      <c r="N2423">
        <f t="shared" si="303"/>
        <v>1</v>
      </c>
    </row>
    <row r="2424" spans="1:14">
      <c r="A2424">
        <f t="shared" si="296"/>
        <v>0</v>
      </c>
      <c r="B2424">
        <f t="shared" si="297"/>
        <v>0</v>
      </c>
      <c r="C2424">
        <v>196</v>
      </c>
      <c r="D2424">
        <v>212</v>
      </c>
      <c r="E2424">
        <f t="shared" si="298"/>
        <v>-999</v>
      </c>
      <c r="F2424">
        <f>能力值计算器!G2</f>
        <v>0</v>
      </c>
      <c r="G2424">
        <f>ROUNDDOWN((能力值计算器!F4+能力值计算器!E4*2+ROUNDDOWN(C2424/4,0))*能力值计算器!C2/100+10+能力值计算器!C2,0)</f>
        <v>170</v>
      </c>
      <c r="H2424">
        <f>ROUNDDOWN(ROUNDDOWN(ROUNDDOWN(ROUNDDOWN(ROUNDDOWN((能力值计算器!F6+能力值计算器!E6*2+ROUNDDOWN(D2424/4,0))*能力值计算器!C2/100+5,0)*能力值计算器!H6,0)*能力值计算器!K6,0)*能力值计算器!L6,0)*VLOOKUP(能力值计算器!J6,能力变化对照表!A:B,2,0),0)</f>
        <v>112</v>
      </c>
      <c r="I2424">
        <f>ROUNDDOWN(ROUNDDOWN(ROUNDDOWN(ROUNDDOWN(ROUNDDOWN((能力值计算器!F8+能力值计算器!E8*2+ROUNDDOWN(E2424/4,0))*能力值计算器!C2/100+5,0)*能力值计算器!H8,0)*能力值计算器!K8,0)*能力值计算器!L8,0)*VLOOKUP(能力值计算器!J8,能力变化对照表!A:B,2,0),0)</f>
        <v>-39</v>
      </c>
      <c r="J2424">
        <f t="shared" si="299"/>
        <v>0</v>
      </c>
      <c r="K2424">
        <f t="shared" si="300"/>
        <v>-6630</v>
      </c>
      <c r="L2424">
        <f t="shared" si="301"/>
        <v>12410</v>
      </c>
      <c r="M2424">
        <f t="shared" si="302"/>
        <v>248.1</v>
      </c>
      <c r="N2424">
        <f t="shared" si="303"/>
        <v>1</v>
      </c>
    </row>
    <row r="2425" spans="1:14">
      <c r="A2425">
        <f t="shared" si="296"/>
        <v>0</v>
      </c>
      <c r="B2425">
        <f t="shared" si="297"/>
        <v>0</v>
      </c>
      <c r="C2425">
        <v>196</v>
      </c>
      <c r="D2425">
        <v>216</v>
      </c>
      <c r="E2425">
        <f t="shared" si="298"/>
        <v>-999</v>
      </c>
      <c r="F2425">
        <f>能力值计算器!G2</f>
        <v>0</v>
      </c>
      <c r="G2425">
        <f>ROUNDDOWN((能力值计算器!F4+能力值计算器!E4*2+ROUNDDOWN(C2425/4,0))*能力值计算器!C2/100+10+能力值计算器!C2,0)</f>
        <v>170</v>
      </c>
      <c r="H2425">
        <f>ROUNDDOWN(ROUNDDOWN(ROUNDDOWN(ROUNDDOWN(ROUNDDOWN((能力值计算器!F6+能力值计算器!E6*2+ROUNDDOWN(D2425/4,0))*能力值计算器!C2/100+5,0)*能力值计算器!H6,0)*能力值计算器!K6,0)*能力值计算器!L6,0)*VLOOKUP(能力值计算器!J6,能力变化对照表!A:B,2,0),0)</f>
        <v>112</v>
      </c>
      <c r="I2425">
        <f>ROUNDDOWN(ROUNDDOWN(ROUNDDOWN(ROUNDDOWN(ROUNDDOWN((能力值计算器!F8+能力值计算器!E8*2+ROUNDDOWN(E2425/4,0))*能力值计算器!C2/100+5,0)*能力值计算器!H8,0)*能力值计算器!K8,0)*能力值计算器!L8,0)*VLOOKUP(能力值计算器!J8,能力变化对照表!A:B,2,0),0)</f>
        <v>-39</v>
      </c>
      <c r="J2425">
        <f t="shared" si="299"/>
        <v>0</v>
      </c>
      <c r="K2425">
        <f t="shared" si="300"/>
        <v>-6630</v>
      </c>
      <c r="L2425">
        <f t="shared" si="301"/>
        <v>12410</v>
      </c>
      <c r="M2425">
        <f t="shared" si="302"/>
        <v>248.1</v>
      </c>
      <c r="N2425">
        <f t="shared" si="303"/>
        <v>1</v>
      </c>
    </row>
    <row r="2426" spans="1:14">
      <c r="A2426">
        <f t="shared" si="296"/>
        <v>0</v>
      </c>
      <c r="B2426">
        <f t="shared" si="297"/>
        <v>0</v>
      </c>
      <c r="C2426">
        <v>200</v>
      </c>
      <c r="D2426">
        <v>212</v>
      </c>
      <c r="E2426">
        <f t="shared" si="298"/>
        <v>-999</v>
      </c>
      <c r="F2426">
        <f>能力值计算器!G2</f>
        <v>0</v>
      </c>
      <c r="G2426">
        <f>ROUNDDOWN((能力值计算器!F4+能力值计算器!E4*2+ROUNDDOWN(C2426/4,0))*能力值计算器!C2/100+10+能力值计算器!C2,0)</f>
        <v>170</v>
      </c>
      <c r="H2426">
        <f>ROUNDDOWN(ROUNDDOWN(ROUNDDOWN(ROUNDDOWN(ROUNDDOWN((能力值计算器!F6+能力值计算器!E6*2+ROUNDDOWN(D2426/4,0))*能力值计算器!C2/100+5,0)*能力值计算器!H6,0)*能力值计算器!K6,0)*能力值计算器!L6,0)*VLOOKUP(能力值计算器!J6,能力变化对照表!A:B,2,0),0)</f>
        <v>112</v>
      </c>
      <c r="I2426">
        <f>ROUNDDOWN(ROUNDDOWN(ROUNDDOWN(ROUNDDOWN(ROUNDDOWN((能力值计算器!F8+能力值计算器!E8*2+ROUNDDOWN(E2426/4,0))*能力值计算器!C2/100+5,0)*能力值计算器!H8,0)*能力值计算器!K8,0)*能力值计算器!L8,0)*VLOOKUP(能力值计算器!J8,能力变化对照表!A:B,2,0),0)</f>
        <v>-39</v>
      </c>
      <c r="J2426">
        <f t="shared" si="299"/>
        <v>0</v>
      </c>
      <c r="K2426">
        <f t="shared" si="300"/>
        <v>-6630</v>
      </c>
      <c r="L2426">
        <f t="shared" si="301"/>
        <v>12410</v>
      </c>
      <c r="M2426">
        <f t="shared" si="302"/>
        <v>248.1</v>
      </c>
      <c r="N2426">
        <f t="shared" si="303"/>
        <v>1</v>
      </c>
    </row>
    <row r="2427" spans="1:14">
      <c r="A2427">
        <f t="shared" si="296"/>
        <v>0</v>
      </c>
      <c r="B2427">
        <f t="shared" si="297"/>
        <v>0</v>
      </c>
      <c r="C2427">
        <v>200</v>
      </c>
      <c r="D2427">
        <v>216</v>
      </c>
      <c r="E2427">
        <f t="shared" si="298"/>
        <v>-999</v>
      </c>
      <c r="F2427">
        <f>能力值计算器!G2</f>
        <v>0</v>
      </c>
      <c r="G2427">
        <f>ROUNDDOWN((能力值计算器!F4+能力值计算器!E4*2+ROUNDDOWN(C2427/4,0))*能力值计算器!C2/100+10+能力值计算器!C2,0)</f>
        <v>170</v>
      </c>
      <c r="H2427">
        <f>ROUNDDOWN(ROUNDDOWN(ROUNDDOWN(ROUNDDOWN(ROUNDDOWN((能力值计算器!F6+能力值计算器!E6*2+ROUNDDOWN(D2427/4,0))*能力值计算器!C2/100+5,0)*能力值计算器!H6,0)*能力值计算器!K6,0)*能力值计算器!L6,0)*VLOOKUP(能力值计算器!J6,能力变化对照表!A:B,2,0),0)</f>
        <v>112</v>
      </c>
      <c r="I2427">
        <f>ROUNDDOWN(ROUNDDOWN(ROUNDDOWN(ROUNDDOWN(ROUNDDOWN((能力值计算器!F8+能力值计算器!E8*2+ROUNDDOWN(E2427/4,0))*能力值计算器!C2/100+5,0)*能力值计算器!H8,0)*能力值计算器!K8,0)*能力值计算器!L8,0)*VLOOKUP(能力值计算器!J8,能力变化对照表!A:B,2,0),0)</f>
        <v>-39</v>
      </c>
      <c r="J2427">
        <f t="shared" si="299"/>
        <v>0</v>
      </c>
      <c r="K2427">
        <f t="shared" si="300"/>
        <v>-6630</v>
      </c>
      <c r="L2427">
        <f t="shared" si="301"/>
        <v>12410</v>
      </c>
      <c r="M2427">
        <f t="shared" si="302"/>
        <v>248.1</v>
      </c>
      <c r="N2427">
        <f t="shared" si="303"/>
        <v>1</v>
      </c>
    </row>
    <row r="2428" spans="1:14">
      <c r="A2428">
        <f t="shared" si="296"/>
        <v>0</v>
      </c>
      <c r="B2428">
        <f t="shared" si="297"/>
        <v>0</v>
      </c>
      <c r="C2428">
        <v>220</v>
      </c>
      <c r="D2428">
        <v>196</v>
      </c>
      <c r="E2428">
        <f t="shared" si="298"/>
        <v>-999</v>
      </c>
      <c r="F2428">
        <f>能力值计算器!G2</f>
        <v>0</v>
      </c>
      <c r="G2428">
        <f>ROUNDDOWN((能力值计算器!F4+能力值计算器!E4*2+ROUNDDOWN(C2428/4,0))*能力值计算器!C2/100+10+能力值计算器!C2,0)</f>
        <v>173</v>
      </c>
      <c r="H2428">
        <f>ROUNDDOWN(ROUNDDOWN(ROUNDDOWN(ROUNDDOWN(ROUNDDOWN((能力值计算器!F6+能力值计算器!E6*2+ROUNDDOWN(D2428/4,0))*能力值计算器!C2/100+5,0)*能力值计算器!H6,0)*能力值计算器!K6,0)*能力值计算器!L6,0)*VLOOKUP(能力值计算器!J6,能力变化对照表!A:B,2,0),0)</f>
        <v>110</v>
      </c>
      <c r="I2428">
        <f>ROUNDDOWN(ROUNDDOWN(ROUNDDOWN(ROUNDDOWN(ROUNDDOWN((能力值计算器!F8+能力值计算器!E8*2+ROUNDDOWN(E2428/4,0))*能力值计算器!C2/100+5,0)*能力值计算器!H8,0)*能力值计算器!K8,0)*能力值计算器!L8,0)*VLOOKUP(能力值计算器!J8,能力变化对照表!A:B,2,0),0)</f>
        <v>-39</v>
      </c>
      <c r="J2428">
        <f t="shared" si="299"/>
        <v>0</v>
      </c>
      <c r="K2428">
        <f t="shared" si="300"/>
        <v>-6747</v>
      </c>
      <c r="L2428">
        <f t="shared" si="301"/>
        <v>12283</v>
      </c>
      <c r="M2428">
        <f t="shared" si="302"/>
        <v>251.1</v>
      </c>
      <c r="N2428">
        <f t="shared" si="303"/>
        <v>1</v>
      </c>
    </row>
    <row r="2429" spans="1:14">
      <c r="A2429">
        <f t="shared" si="296"/>
        <v>0</v>
      </c>
      <c r="B2429">
        <f t="shared" si="297"/>
        <v>0</v>
      </c>
      <c r="C2429">
        <v>220</v>
      </c>
      <c r="D2429">
        <v>200</v>
      </c>
      <c r="E2429">
        <f t="shared" si="298"/>
        <v>-999</v>
      </c>
      <c r="F2429">
        <f>能力值计算器!G2</f>
        <v>0</v>
      </c>
      <c r="G2429">
        <f>ROUNDDOWN((能力值计算器!F4+能力值计算器!E4*2+ROUNDDOWN(C2429/4,0))*能力值计算器!C2/100+10+能力值计算器!C2,0)</f>
        <v>173</v>
      </c>
      <c r="H2429">
        <f>ROUNDDOWN(ROUNDDOWN(ROUNDDOWN(ROUNDDOWN(ROUNDDOWN((能力值计算器!F6+能力值计算器!E6*2+ROUNDDOWN(D2429/4,0))*能力值计算器!C2/100+5,0)*能力值计算器!H6,0)*能力值计算器!K6,0)*能力值计算器!L6,0)*VLOOKUP(能力值计算器!J6,能力变化对照表!A:B,2,0),0)</f>
        <v>110</v>
      </c>
      <c r="I2429">
        <f>ROUNDDOWN(ROUNDDOWN(ROUNDDOWN(ROUNDDOWN(ROUNDDOWN((能力值计算器!F8+能力值计算器!E8*2+ROUNDDOWN(E2429/4,0))*能力值计算器!C2/100+5,0)*能力值计算器!H8,0)*能力值计算器!K8,0)*能力值计算器!L8,0)*VLOOKUP(能力值计算器!J8,能力变化对照表!A:B,2,0),0)</f>
        <v>-39</v>
      </c>
      <c r="J2429">
        <f t="shared" si="299"/>
        <v>0</v>
      </c>
      <c r="K2429">
        <f t="shared" si="300"/>
        <v>-6747</v>
      </c>
      <c r="L2429">
        <f t="shared" si="301"/>
        <v>12283</v>
      </c>
      <c r="M2429">
        <f t="shared" si="302"/>
        <v>251.1</v>
      </c>
      <c r="N2429">
        <f t="shared" si="303"/>
        <v>1</v>
      </c>
    </row>
    <row r="2430" spans="1:14">
      <c r="A2430">
        <f t="shared" si="296"/>
        <v>0</v>
      </c>
      <c r="B2430">
        <f t="shared" si="297"/>
        <v>0</v>
      </c>
      <c r="C2430">
        <v>224</v>
      </c>
      <c r="D2430">
        <v>196</v>
      </c>
      <c r="E2430">
        <f t="shared" si="298"/>
        <v>-999</v>
      </c>
      <c r="F2430">
        <f>能力值计算器!G2</f>
        <v>0</v>
      </c>
      <c r="G2430">
        <f>ROUNDDOWN((能力值计算器!F4+能力值计算器!E4*2+ROUNDDOWN(C2430/4,0))*能力值计算器!C2/100+10+能力值计算器!C2,0)</f>
        <v>173</v>
      </c>
      <c r="H2430">
        <f>ROUNDDOWN(ROUNDDOWN(ROUNDDOWN(ROUNDDOWN(ROUNDDOWN((能力值计算器!F6+能力值计算器!E6*2+ROUNDDOWN(D2430/4,0))*能力值计算器!C2/100+5,0)*能力值计算器!H6,0)*能力值计算器!K6,0)*能力值计算器!L6,0)*VLOOKUP(能力值计算器!J6,能力变化对照表!A:B,2,0),0)</f>
        <v>110</v>
      </c>
      <c r="I2430">
        <f>ROUNDDOWN(ROUNDDOWN(ROUNDDOWN(ROUNDDOWN(ROUNDDOWN((能力值计算器!F8+能力值计算器!E8*2+ROUNDDOWN(E2430/4,0))*能力值计算器!C2/100+5,0)*能力值计算器!H8,0)*能力值计算器!K8,0)*能力值计算器!L8,0)*VLOOKUP(能力值计算器!J8,能力变化对照表!A:B,2,0),0)</f>
        <v>-39</v>
      </c>
      <c r="J2430">
        <f t="shared" si="299"/>
        <v>0</v>
      </c>
      <c r="K2430">
        <f t="shared" si="300"/>
        <v>-6747</v>
      </c>
      <c r="L2430">
        <f t="shared" si="301"/>
        <v>12283</v>
      </c>
      <c r="M2430">
        <f t="shared" si="302"/>
        <v>251.1</v>
      </c>
      <c r="N2430">
        <f t="shared" si="303"/>
        <v>1</v>
      </c>
    </row>
    <row r="2431" spans="1:14">
      <c r="A2431">
        <f t="shared" si="296"/>
        <v>0</v>
      </c>
      <c r="B2431">
        <f t="shared" si="297"/>
        <v>0</v>
      </c>
      <c r="C2431">
        <v>224</v>
      </c>
      <c r="D2431">
        <v>200</v>
      </c>
      <c r="E2431">
        <f t="shared" si="298"/>
        <v>-999</v>
      </c>
      <c r="F2431">
        <f>能力值计算器!G2</f>
        <v>0</v>
      </c>
      <c r="G2431">
        <f>ROUNDDOWN((能力值计算器!F4+能力值计算器!E4*2+ROUNDDOWN(C2431/4,0))*能力值计算器!C2/100+10+能力值计算器!C2,0)</f>
        <v>173</v>
      </c>
      <c r="H2431">
        <f>ROUNDDOWN(ROUNDDOWN(ROUNDDOWN(ROUNDDOWN(ROUNDDOWN((能力值计算器!F6+能力值计算器!E6*2+ROUNDDOWN(D2431/4,0))*能力值计算器!C2/100+5,0)*能力值计算器!H6,0)*能力值计算器!K6,0)*能力值计算器!L6,0)*VLOOKUP(能力值计算器!J6,能力变化对照表!A:B,2,0),0)</f>
        <v>110</v>
      </c>
      <c r="I2431">
        <f>ROUNDDOWN(ROUNDDOWN(ROUNDDOWN(ROUNDDOWN(ROUNDDOWN((能力值计算器!F8+能力值计算器!E8*2+ROUNDDOWN(E2431/4,0))*能力值计算器!C2/100+5,0)*能力值计算器!H8,0)*能力值计算器!K8,0)*能力值计算器!L8,0)*VLOOKUP(能力值计算器!J8,能力变化对照表!A:B,2,0),0)</f>
        <v>-39</v>
      </c>
      <c r="J2431">
        <f t="shared" si="299"/>
        <v>0</v>
      </c>
      <c r="K2431">
        <f t="shared" si="300"/>
        <v>-6747</v>
      </c>
      <c r="L2431">
        <f t="shared" si="301"/>
        <v>12283</v>
      </c>
      <c r="M2431">
        <f t="shared" si="302"/>
        <v>251.1</v>
      </c>
      <c r="N2431">
        <f t="shared" si="303"/>
        <v>1</v>
      </c>
    </row>
    <row r="2432" spans="1:14">
      <c r="A2432">
        <f t="shared" si="296"/>
        <v>0</v>
      </c>
      <c r="B2432">
        <f t="shared" si="297"/>
        <v>0</v>
      </c>
      <c r="C2432">
        <v>156</v>
      </c>
      <c r="D2432">
        <v>236</v>
      </c>
      <c r="E2432">
        <f t="shared" si="298"/>
        <v>-999</v>
      </c>
      <c r="F2432">
        <f>能力值计算器!G2</f>
        <v>0</v>
      </c>
      <c r="G2432">
        <f>ROUNDDOWN((能力值计算器!F4+能力值计算器!E4*2+ROUNDDOWN(C2432/4,0))*能力值计算器!C2/100+10+能力值计算器!C2,0)</f>
        <v>165</v>
      </c>
      <c r="H2432">
        <f>ROUNDDOWN(ROUNDDOWN(ROUNDDOWN(ROUNDDOWN(ROUNDDOWN((能力值计算器!F6+能力值计算器!E6*2+ROUNDDOWN(D2432/4,0))*能力值计算器!C2/100+5,0)*能力值计算器!H6,0)*能力值计算器!K6,0)*能力值计算器!L6,0)*VLOOKUP(能力值计算器!J6,能力变化对照表!A:B,2,0),0)</f>
        <v>115</v>
      </c>
      <c r="I2432">
        <f>ROUNDDOWN(ROUNDDOWN(ROUNDDOWN(ROUNDDOWN(ROUNDDOWN((能力值计算器!F8+能力值计算器!E8*2+ROUNDDOWN(E2432/4,0))*能力值计算器!C2/100+5,0)*能力值计算器!H8,0)*能力值计算器!K8,0)*能力值计算器!L8,0)*VLOOKUP(能力值计算器!J8,能力变化对照表!A:B,2,0),0)</f>
        <v>-39</v>
      </c>
      <c r="J2432">
        <f t="shared" si="299"/>
        <v>0</v>
      </c>
      <c r="K2432">
        <f t="shared" si="300"/>
        <v>-6435</v>
      </c>
      <c r="L2432">
        <f t="shared" si="301"/>
        <v>12540</v>
      </c>
      <c r="M2432">
        <f t="shared" si="302"/>
        <v>243.1</v>
      </c>
      <c r="N2432">
        <f t="shared" si="303"/>
        <v>1</v>
      </c>
    </row>
    <row r="2433" spans="1:14">
      <c r="A2433">
        <f t="shared" si="296"/>
        <v>0</v>
      </c>
      <c r="B2433">
        <f t="shared" si="297"/>
        <v>0</v>
      </c>
      <c r="C2433">
        <v>156</v>
      </c>
      <c r="D2433">
        <v>240</v>
      </c>
      <c r="E2433">
        <f t="shared" si="298"/>
        <v>-999</v>
      </c>
      <c r="F2433">
        <f>能力值计算器!G2</f>
        <v>0</v>
      </c>
      <c r="G2433">
        <f>ROUNDDOWN((能力值计算器!F4+能力值计算器!E4*2+ROUNDDOWN(C2433/4,0))*能力值计算器!C2/100+10+能力值计算器!C2,0)</f>
        <v>165</v>
      </c>
      <c r="H2433">
        <f>ROUNDDOWN(ROUNDDOWN(ROUNDDOWN(ROUNDDOWN(ROUNDDOWN((能力值计算器!F6+能力值计算器!E6*2+ROUNDDOWN(D2433/4,0))*能力值计算器!C2/100+5,0)*能力值计算器!H6,0)*能力值计算器!K6,0)*能力值计算器!L6,0)*VLOOKUP(能力值计算器!J6,能力变化对照表!A:B,2,0),0)</f>
        <v>115</v>
      </c>
      <c r="I2433">
        <f>ROUNDDOWN(ROUNDDOWN(ROUNDDOWN(ROUNDDOWN(ROUNDDOWN((能力值计算器!F8+能力值计算器!E8*2+ROUNDDOWN(E2433/4,0))*能力值计算器!C2/100+5,0)*能力值计算器!H8,0)*能力值计算器!K8,0)*能力值计算器!L8,0)*VLOOKUP(能力值计算器!J8,能力变化对照表!A:B,2,0),0)</f>
        <v>-39</v>
      </c>
      <c r="J2433">
        <f t="shared" si="299"/>
        <v>0</v>
      </c>
      <c r="K2433">
        <f t="shared" si="300"/>
        <v>-6435</v>
      </c>
      <c r="L2433">
        <f t="shared" si="301"/>
        <v>12540</v>
      </c>
      <c r="M2433">
        <f t="shared" si="302"/>
        <v>243.1</v>
      </c>
      <c r="N2433">
        <f t="shared" si="303"/>
        <v>1</v>
      </c>
    </row>
    <row r="2434" spans="1:14">
      <c r="A2434">
        <f t="shared" ref="A2434:A2497" si="304">IF(N2434=1,0,L2434+1/M2434)</f>
        <v>0</v>
      </c>
      <c r="B2434">
        <f t="shared" ref="B2434:B2497" si="305">IF(A2434=MAX(A:A),1,0)</f>
        <v>0</v>
      </c>
      <c r="C2434">
        <v>160</v>
      </c>
      <c r="D2434">
        <v>236</v>
      </c>
      <c r="E2434">
        <f t="shared" ref="E2434:E2497" si="306">IF(F2434-D2434-C2434&gt;253,-999,IF(F2434-D2434-C2434&lt;0,-999,F2434-D2434-C2434))</f>
        <v>-999</v>
      </c>
      <c r="F2434">
        <f>能力值计算器!G2</f>
        <v>0</v>
      </c>
      <c r="G2434">
        <f>ROUNDDOWN((能力值计算器!F4+能力值计算器!E4*2+ROUNDDOWN(C2434/4,0))*能力值计算器!C2/100+10+能力值计算器!C2,0)</f>
        <v>165</v>
      </c>
      <c r="H2434">
        <f>ROUNDDOWN(ROUNDDOWN(ROUNDDOWN(ROUNDDOWN(ROUNDDOWN((能力值计算器!F6+能力值计算器!E6*2+ROUNDDOWN(D2434/4,0))*能力值计算器!C2/100+5,0)*能力值计算器!H6,0)*能力值计算器!K6,0)*能力值计算器!L6,0)*VLOOKUP(能力值计算器!J6,能力变化对照表!A:B,2,0),0)</f>
        <v>115</v>
      </c>
      <c r="I2434">
        <f>ROUNDDOWN(ROUNDDOWN(ROUNDDOWN(ROUNDDOWN(ROUNDDOWN((能力值计算器!F8+能力值计算器!E8*2+ROUNDDOWN(E2434/4,0))*能力值计算器!C2/100+5,0)*能力值计算器!H8,0)*能力值计算器!K8,0)*能力值计算器!L8,0)*VLOOKUP(能力值计算器!J8,能力变化对照表!A:B,2,0),0)</f>
        <v>-39</v>
      </c>
      <c r="J2434">
        <f t="shared" ref="J2434:J2497" si="307">IF(E2434&lt;0,0,G2434*H2434)</f>
        <v>0</v>
      </c>
      <c r="K2434">
        <f t="shared" ref="K2434:K2497" si="308">G2434*I2434</f>
        <v>-6435</v>
      </c>
      <c r="L2434">
        <f t="shared" ref="L2434:L2497" si="309">(H2434+I2434)*G2434</f>
        <v>12540</v>
      </c>
      <c r="M2434">
        <f t="shared" ref="M2434:M2497" si="310">IF(H2434+I2434-G2434&lt;0,G2434-H2434-I2434,H2434+I2434-G2434)+IF(H2434-I2434&lt;0,I2434-H2434,H2434-I2434)+0.1</f>
        <v>243.1</v>
      </c>
      <c r="N2434">
        <f t="shared" ref="N2434:N2497" si="311">IF(E2434&lt;0,1,0)</f>
        <v>1</v>
      </c>
    </row>
    <row r="2435" spans="1:14">
      <c r="A2435">
        <f t="shared" si="304"/>
        <v>0</v>
      </c>
      <c r="B2435">
        <f t="shared" si="305"/>
        <v>0</v>
      </c>
      <c r="C2435">
        <v>160</v>
      </c>
      <c r="D2435">
        <v>240</v>
      </c>
      <c r="E2435">
        <f t="shared" si="306"/>
        <v>-999</v>
      </c>
      <c r="F2435">
        <f>能力值计算器!G2</f>
        <v>0</v>
      </c>
      <c r="G2435">
        <f>ROUNDDOWN((能力值计算器!F4+能力值计算器!E4*2+ROUNDDOWN(C2435/4,0))*能力值计算器!C2/100+10+能力值计算器!C2,0)</f>
        <v>165</v>
      </c>
      <c r="H2435">
        <f>ROUNDDOWN(ROUNDDOWN(ROUNDDOWN(ROUNDDOWN(ROUNDDOWN((能力值计算器!F6+能力值计算器!E6*2+ROUNDDOWN(D2435/4,0))*能力值计算器!C2/100+5,0)*能力值计算器!H6,0)*能力值计算器!K6,0)*能力值计算器!L6,0)*VLOOKUP(能力值计算器!J6,能力变化对照表!A:B,2,0),0)</f>
        <v>115</v>
      </c>
      <c r="I2435">
        <f>ROUNDDOWN(ROUNDDOWN(ROUNDDOWN(ROUNDDOWN(ROUNDDOWN((能力值计算器!F8+能力值计算器!E8*2+ROUNDDOWN(E2435/4,0))*能力值计算器!C2/100+5,0)*能力值计算器!H8,0)*能力值计算器!K8,0)*能力值计算器!L8,0)*VLOOKUP(能力值计算器!J8,能力变化对照表!A:B,2,0),0)</f>
        <v>-39</v>
      </c>
      <c r="J2435">
        <f t="shared" si="307"/>
        <v>0</v>
      </c>
      <c r="K2435">
        <f t="shared" si="308"/>
        <v>-6435</v>
      </c>
      <c r="L2435">
        <f t="shared" si="309"/>
        <v>12540</v>
      </c>
      <c r="M2435">
        <f t="shared" si="310"/>
        <v>243.1</v>
      </c>
      <c r="N2435">
        <f t="shared" si="311"/>
        <v>1</v>
      </c>
    </row>
    <row r="2436" spans="1:14">
      <c r="A2436">
        <f t="shared" si="304"/>
        <v>0</v>
      </c>
      <c r="B2436">
        <f t="shared" si="305"/>
        <v>0</v>
      </c>
      <c r="C2436">
        <v>132</v>
      </c>
      <c r="D2436">
        <v>252</v>
      </c>
      <c r="E2436">
        <f t="shared" si="306"/>
        <v>-999</v>
      </c>
      <c r="F2436">
        <f>能力值计算器!G2</f>
        <v>0</v>
      </c>
      <c r="G2436">
        <f>ROUNDDOWN((能力值计算器!F4+能力值计算器!E4*2+ROUNDDOWN(C2436/4,0))*能力值计算器!C2/100+10+能力值计算器!C2,0)</f>
        <v>162</v>
      </c>
      <c r="H2436">
        <f>ROUNDDOWN(ROUNDDOWN(ROUNDDOWN(ROUNDDOWN(ROUNDDOWN((能力值计算器!F6+能力值计算器!E6*2+ROUNDDOWN(D2436/4,0))*能力值计算器!C2/100+5,0)*能力值计算器!H6,0)*能力值计算器!K6,0)*能力值计算器!L6,0)*VLOOKUP(能力值计算器!J6,能力变化对照表!A:B,2,0),0)</f>
        <v>117</v>
      </c>
      <c r="I2436">
        <f>ROUNDDOWN(ROUNDDOWN(ROUNDDOWN(ROUNDDOWN(ROUNDDOWN((能力值计算器!F8+能力值计算器!E8*2+ROUNDDOWN(E2436/4,0))*能力值计算器!C2/100+5,0)*能力值计算器!H8,0)*能力值计算器!K8,0)*能力值计算器!L8,0)*VLOOKUP(能力值计算器!J8,能力变化对照表!A:B,2,0),0)</f>
        <v>-39</v>
      </c>
      <c r="J2436">
        <f t="shared" si="307"/>
        <v>0</v>
      </c>
      <c r="K2436">
        <f t="shared" si="308"/>
        <v>-6318</v>
      </c>
      <c r="L2436">
        <f t="shared" si="309"/>
        <v>12636</v>
      </c>
      <c r="M2436">
        <f t="shared" si="310"/>
        <v>240.1</v>
      </c>
      <c r="N2436">
        <f t="shared" si="311"/>
        <v>1</v>
      </c>
    </row>
    <row r="2437" spans="1:14">
      <c r="A2437">
        <f t="shared" si="304"/>
        <v>0</v>
      </c>
      <c r="B2437">
        <f t="shared" si="305"/>
        <v>0</v>
      </c>
      <c r="C2437">
        <v>136</v>
      </c>
      <c r="D2437">
        <v>252</v>
      </c>
      <c r="E2437">
        <f t="shared" si="306"/>
        <v>-999</v>
      </c>
      <c r="F2437">
        <f>能力值计算器!G2</f>
        <v>0</v>
      </c>
      <c r="G2437">
        <f>ROUNDDOWN((能力值计算器!F4+能力值计算器!E4*2+ROUNDDOWN(C2437/4,0))*能力值计算器!C2/100+10+能力值计算器!C2,0)</f>
        <v>162</v>
      </c>
      <c r="H2437">
        <f>ROUNDDOWN(ROUNDDOWN(ROUNDDOWN(ROUNDDOWN(ROUNDDOWN((能力值计算器!F6+能力值计算器!E6*2+ROUNDDOWN(D2437/4,0))*能力值计算器!C2/100+5,0)*能力值计算器!H6,0)*能力值计算器!K6,0)*能力值计算器!L6,0)*VLOOKUP(能力值计算器!J6,能力变化对照表!A:B,2,0),0)</f>
        <v>117</v>
      </c>
      <c r="I2437">
        <f>ROUNDDOWN(ROUNDDOWN(ROUNDDOWN(ROUNDDOWN(ROUNDDOWN((能力值计算器!F8+能力值计算器!E8*2+ROUNDDOWN(E2437/4,0))*能力值计算器!C2/100+5,0)*能力值计算器!H8,0)*能力值计算器!K8,0)*能力值计算器!L8,0)*VLOOKUP(能力值计算器!J8,能力变化对照表!A:B,2,0),0)</f>
        <v>-39</v>
      </c>
      <c r="J2437">
        <f t="shared" si="307"/>
        <v>0</v>
      </c>
      <c r="K2437">
        <f t="shared" si="308"/>
        <v>-6318</v>
      </c>
      <c r="L2437">
        <f t="shared" si="309"/>
        <v>12636</v>
      </c>
      <c r="M2437">
        <f t="shared" si="310"/>
        <v>240.1</v>
      </c>
      <c r="N2437">
        <f t="shared" si="311"/>
        <v>1</v>
      </c>
    </row>
    <row r="2438" spans="1:14">
      <c r="A2438">
        <f t="shared" si="304"/>
        <v>0</v>
      </c>
      <c r="B2438">
        <f t="shared" si="305"/>
        <v>0</v>
      </c>
      <c r="C2438">
        <v>180</v>
      </c>
      <c r="D2438">
        <v>220</v>
      </c>
      <c r="E2438">
        <f t="shared" si="306"/>
        <v>-999</v>
      </c>
      <c r="F2438">
        <f>能力值计算器!G2</f>
        <v>0</v>
      </c>
      <c r="G2438">
        <f>ROUNDDOWN((能力值计算器!F4+能力值计算器!E4*2+ROUNDDOWN(C2438/4,0))*能力值计算器!C2/100+10+能力值计算器!C2,0)</f>
        <v>168</v>
      </c>
      <c r="H2438">
        <f>ROUNDDOWN(ROUNDDOWN(ROUNDDOWN(ROUNDDOWN(ROUNDDOWN((能力值计算器!F6+能力值计算器!E6*2+ROUNDDOWN(D2438/4,0))*能力值计算器!C2/100+5,0)*能力值计算器!H6,0)*能力值计算器!K6,0)*能力值计算器!L6,0)*VLOOKUP(能力值计算器!J6,能力变化对照表!A:B,2,0),0)</f>
        <v>113</v>
      </c>
      <c r="I2438">
        <f>ROUNDDOWN(ROUNDDOWN(ROUNDDOWN(ROUNDDOWN(ROUNDDOWN((能力值计算器!F8+能力值计算器!E8*2+ROUNDDOWN(E2438/4,0))*能力值计算器!C2/100+5,0)*能力值计算器!H8,0)*能力值计算器!K8,0)*能力值计算器!L8,0)*VLOOKUP(能力值计算器!J8,能力变化对照表!A:B,2,0),0)</f>
        <v>-39</v>
      </c>
      <c r="J2438">
        <f t="shared" si="307"/>
        <v>0</v>
      </c>
      <c r="K2438">
        <f t="shared" si="308"/>
        <v>-6552</v>
      </c>
      <c r="L2438">
        <f t="shared" si="309"/>
        <v>12432</v>
      </c>
      <c r="M2438">
        <f t="shared" si="310"/>
        <v>246.1</v>
      </c>
      <c r="N2438">
        <f t="shared" si="311"/>
        <v>1</v>
      </c>
    </row>
    <row r="2439" spans="1:14">
      <c r="A2439">
        <f t="shared" si="304"/>
        <v>0</v>
      </c>
      <c r="B2439">
        <f t="shared" si="305"/>
        <v>0</v>
      </c>
      <c r="C2439">
        <v>180</v>
      </c>
      <c r="D2439">
        <v>224</v>
      </c>
      <c r="E2439">
        <f t="shared" si="306"/>
        <v>-999</v>
      </c>
      <c r="F2439">
        <f>能力值计算器!G2</f>
        <v>0</v>
      </c>
      <c r="G2439">
        <f>ROUNDDOWN((能力值计算器!F4+能力值计算器!E4*2+ROUNDDOWN(C2439/4,0))*能力值计算器!C2/100+10+能力值计算器!C2,0)</f>
        <v>168</v>
      </c>
      <c r="H2439">
        <f>ROUNDDOWN(ROUNDDOWN(ROUNDDOWN(ROUNDDOWN(ROUNDDOWN((能力值计算器!F6+能力值计算器!E6*2+ROUNDDOWN(D2439/4,0))*能力值计算器!C2/100+5,0)*能力值计算器!H6,0)*能力值计算器!K6,0)*能力值计算器!L6,0)*VLOOKUP(能力值计算器!J6,能力变化对照表!A:B,2,0),0)</f>
        <v>113</v>
      </c>
      <c r="I2439">
        <f>ROUNDDOWN(ROUNDDOWN(ROUNDDOWN(ROUNDDOWN(ROUNDDOWN((能力值计算器!F8+能力值计算器!E8*2+ROUNDDOWN(E2439/4,0))*能力值计算器!C2/100+5,0)*能力值计算器!H8,0)*能力值计算器!K8,0)*能力值计算器!L8,0)*VLOOKUP(能力值计算器!J8,能力变化对照表!A:B,2,0),0)</f>
        <v>-39</v>
      </c>
      <c r="J2439">
        <f t="shared" si="307"/>
        <v>0</v>
      </c>
      <c r="K2439">
        <f t="shared" si="308"/>
        <v>-6552</v>
      </c>
      <c r="L2439">
        <f t="shared" si="309"/>
        <v>12432</v>
      </c>
      <c r="M2439">
        <f t="shared" si="310"/>
        <v>246.1</v>
      </c>
      <c r="N2439">
        <f t="shared" si="311"/>
        <v>1</v>
      </c>
    </row>
    <row r="2440" spans="1:14">
      <c r="A2440">
        <f t="shared" si="304"/>
        <v>0</v>
      </c>
      <c r="B2440">
        <f t="shared" si="305"/>
        <v>0</v>
      </c>
      <c r="C2440">
        <v>184</v>
      </c>
      <c r="D2440">
        <v>220</v>
      </c>
      <c r="E2440">
        <f t="shared" si="306"/>
        <v>-999</v>
      </c>
      <c r="F2440">
        <f>能力值计算器!G2</f>
        <v>0</v>
      </c>
      <c r="G2440">
        <f>ROUNDDOWN((能力值计算器!F4+能力值计算器!E4*2+ROUNDDOWN(C2440/4,0))*能力值计算器!C2/100+10+能力值计算器!C2,0)</f>
        <v>168</v>
      </c>
      <c r="H2440">
        <f>ROUNDDOWN(ROUNDDOWN(ROUNDDOWN(ROUNDDOWN(ROUNDDOWN((能力值计算器!F6+能力值计算器!E6*2+ROUNDDOWN(D2440/4,0))*能力值计算器!C2/100+5,0)*能力值计算器!H6,0)*能力值计算器!K6,0)*能力值计算器!L6,0)*VLOOKUP(能力值计算器!J6,能力变化对照表!A:B,2,0),0)</f>
        <v>113</v>
      </c>
      <c r="I2440">
        <f>ROUNDDOWN(ROUNDDOWN(ROUNDDOWN(ROUNDDOWN(ROUNDDOWN((能力值计算器!F8+能力值计算器!E8*2+ROUNDDOWN(E2440/4,0))*能力值计算器!C2/100+5,0)*能力值计算器!H8,0)*能力值计算器!K8,0)*能力值计算器!L8,0)*VLOOKUP(能力值计算器!J8,能力变化对照表!A:B,2,0),0)</f>
        <v>-39</v>
      </c>
      <c r="J2440">
        <f t="shared" si="307"/>
        <v>0</v>
      </c>
      <c r="K2440">
        <f t="shared" si="308"/>
        <v>-6552</v>
      </c>
      <c r="L2440">
        <f t="shared" si="309"/>
        <v>12432</v>
      </c>
      <c r="M2440">
        <f t="shared" si="310"/>
        <v>246.1</v>
      </c>
      <c r="N2440">
        <f t="shared" si="311"/>
        <v>1</v>
      </c>
    </row>
    <row r="2441" spans="1:14">
      <c r="A2441">
        <f t="shared" si="304"/>
        <v>0</v>
      </c>
      <c r="B2441">
        <f t="shared" si="305"/>
        <v>0</v>
      </c>
      <c r="C2441">
        <v>184</v>
      </c>
      <c r="D2441">
        <v>224</v>
      </c>
      <c r="E2441">
        <f t="shared" si="306"/>
        <v>-999</v>
      </c>
      <c r="F2441">
        <f>能力值计算器!G2</f>
        <v>0</v>
      </c>
      <c r="G2441">
        <f>ROUNDDOWN((能力值计算器!F4+能力值计算器!E4*2+ROUNDDOWN(C2441/4,0))*能力值计算器!C2/100+10+能力值计算器!C2,0)</f>
        <v>168</v>
      </c>
      <c r="H2441">
        <f>ROUNDDOWN(ROUNDDOWN(ROUNDDOWN(ROUNDDOWN(ROUNDDOWN((能力值计算器!F6+能力值计算器!E6*2+ROUNDDOWN(D2441/4,0))*能力值计算器!C2/100+5,0)*能力值计算器!H6,0)*能力值计算器!K6,0)*能力值计算器!L6,0)*VLOOKUP(能力值计算器!J6,能力变化对照表!A:B,2,0),0)</f>
        <v>113</v>
      </c>
      <c r="I2441">
        <f>ROUNDDOWN(ROUNDDOWN(ROUNDDOWN(ROUNDDOWN(ROUNDDOWN((能力值计算器!F8+能力值计算器!E8*2+ROUNDDOWN(E2441/4,0))*能力值计算器!C2/100+5,0)*能力值计算器!H8,0)*能力值计算器!K8,0)*能力值计算器!L8,0)*VLOOKUP(能力值计算器!J8,能力变化对照表!A:B,2,0),0)</f>
        <v>-39</v>
      </c>
      <c r="J2441">
        <f t="shared" si="307"/>
        <v>0</v>
      </c>
      <c r="K2441">
        <f t="shared" si="308"/>
        <v>-6552</v>
      </c>
      <c r="L2441">
        <f t="shared" si="309"/>
        <v>12432</v>
      </c>
      <c r="M2441">
        <f t="shared" si="310"/>
        <v>246.1</v>
      </c>
      <c r="N2441">
        <f t="shared" si="311"/>
        <v>1</v>
      </c>
    </row>
    <row r="2442" spans="1:14">
      <c r="A2442">
        <f t="shared" si="304"/>
        <v>0</v>
      </c>
      <c r="B2442">
        <f t="shared" si="305"/>
        <v>0</v>
      </c>
      <c r="C2442">
        <v>244</v>
      </c>
      <c r="D2442">
        <v>180</v>
      </c>
      <c r="E2442">
        <f t="shared" si="306"/>
        <v>-999</v>
      </c>
      <c r="F2442">
        <f>能力值计算器!G2</f>
        <v>0</v>
      </c>
      <c r="G2442">
        <f>ROUNDDOWN((能力值计算器!F4+能力值计算器!E4*2+ROUNDDOWN(C2442/4,0))*能力值计算器!C2/100+10+能力值计算器!C2,0)</f>
        <v>176</v>
      </c>
      <c r="H2442">
        <f>ROUNDDOWN(ROUNDDOWN(ROUNDDOWN(ROUNDDOWN(ROUNDDOWN((能力值计算器!F6+能力值计算器!E6*2+ROUNDDOWN(D2442/4,0))*能力值计算器!C2/100+5,0)*能力值计算器!H6,0)*能力值计算器!K6,0)*能力值计算器!L6,0)*VLOOKUP(能力值计算器!J6,能力变化对照表!A:B,2,0),0)</f>
        <v>108</v>
      </c>
      <c r="I2442">
        <f>ROUNDDOWN(ROUNDDOWN(ROUNDDOWN(ROUNDDOWN(ROUNDDOWN((能力值计算器!F8+能力值计算器!E8*2+ROUNDDOWN(E2442/4,0))*能力值计算器!C2/100+5,0)*能力值计算器!H8,0)*能力值计算器!K8,0)*能力值计算器!L8,0)*VLOOKUP(能力值计算器!J8,能力变化对照表!A:B,2,0),0)</f>
        <v>-39</v>
      </c>
      <c r="J2442">
        <f t="shared" si="307"/>
        <v>0</v>
      </c>
      <c r="K2442">
        <f t="shared" si="308"/>
        <v>-6864</v>
      </c>
      <c r="L2442">
        <f t="shared" si="309"/>
        <v>12144</v>
      </c>
      <c r="M2442">
        <f t="shared" si="310"/>
        <v>254.1</v>
      </c>
      <c r="N2442">
        <f t="shared" si="311"/>
        <v>1</v>
      </c>
    </row>
    <row r="2443" spans="1:14">
      <c r="A2443">
        <f t="shared" si="304"/>
        <v>0</v>
      </c>
      <c r="B2443">
        <f t="shared" si="305"/>
        <v>0</v>
      </c>
      <c r="C2443">
        <v>244</v>
      </c>
      <c r="D2443">
        <v>184</v>
      </c>
      <c r="E2443">
        <f t="shared" si="306"/>
        <v>-999</v>
      </c>
      <c r="F2443">
        <f>能力值计算器!G2</f>
        <v>0</v>
      </c>
      <c r="G2443">
        <f>ROUNDDOWN((能力值计算器!F4+能力值计算器!E4*2+ROUNDDOWN(C2443/4,0))*能力值计算器!C2/100+10+能力值计算器!C2,0)</f>
        <v>176</v>
      </c>
      <c r="H2443">
        <f>ROUNDDOWN(ROUNDDOWN(ROUNDDOWN(ROUNDDOWN(ROUNDDOWN((能力值计算器!F6+能力值计算器!E6*2+ROUNDDOWN(D2443/4,0))*能力值计算器!C2/100+5,0)*能力值计算器!H6,0)*能力值计算器!K6,0)*能力值计算器!L6,0)*VLOOKUP(能力值计算器!J6,能力变化对照表!A:B,2,0),0)</f>
        <v>108</v>
      </c>
      <c r="I2443">
        <f>ROUNDDOWN(ROUNDDOWN(ROUNDDOWN(ROUNDDOWN(ROUNDDOWN((能力值计算器!F8+能力值计算器!E8*2+ROUNDDOWN(E2443/4,0))*能力值计算器!C2/100+5,0)*能力值计算器!H8,0)*能力值计算器!K8,0)*能力值计算器!L8,0)*VLOOKUP(能力值计算器!J8,能力变化对照表!A:B,2,0),0)</f>
        <v>-39</v>
      </c>
      <c r="J2443">
        <f t="shared" si="307"/>
        <v>0</v>
      </c>
      <c r="K2443">
        <f t="shared" si="308"/>
        <v>-6864</v>
      </c>
      <c r="L2443">
        <f t="shared" si="309"/>
        <v>12144</v>
      </c>
      <c r="M2443">
        <f t="shared" si="310"/>
        <v>254.1</v>
      </c>
      <c r="N2443">
        <f t="shared" si="311"/>
        <v>1</v>
      </c>
    </row>
    <row r="2444" spans="1:14">
      <c r="A2444">
        <f t="shared" si="304"/>
        <v>0</v>
      </c>
      <c r="B2444">
        <f t="shared" si="305"/>
        <v>0</v>
      </c>
      <c r="C2444">
        <v>248</v>
      </c>
      <c r="D2444">
        <v>180</v>
      </c>
      <c r="E2444">
        <f t="shared" si="306"/>
        <v>-999</v>
      </c>
      <c r="F2444">
        <f>能力值计算器!G2</f>
        <v>0</v>
      </c>
      <c r="G2444">
        <f>ROUNDDOWN((能力值计算器!F4+能力值计算器!E4*2+ROUNDDOWN(C2444/4,0))*能力值计算器!C2/100+10+能力值计算器!C2,0)</f>
        <v>176</v>
      </c>
      <c r="H2444">
        <f>ROUNDDOWN(ROUNDDOWN(ROUNDDOWN(ROUNDDOWN(ROUNDDOWN((能力值计算器!F6+能力值计算器!E6*2+ROUNDDOWN(D2444/4,0))*能力值计算器!C2/100+5,0)*能力值计算器!H6,0)*能力值计算器!K6,0)*能力值计算器!L6,0)*VLOOKUP(能力值计算器!J6,能力变化对照表!A:B,2,0),0)</f>
        <v>108</v>
      </c>
      <c r="I2444">
        <f>ROUNDDOWN(ROUNDDOWN(ROUNDDOWN(ROUNDDOWN(ROUNDDOWN((能力值计算器!F8+能力值计算器!E8*2+ROUNDDOWN(E2444/4,0))*能力值计算器!C2/100+5,0)*能力值计算器!H8,0)*能力值计算器!K8,0)*能力值计算器!L8,0)*VLOOKUP(能力值计算器!J8,能力变化对照表!A:B,2,0),0)</f>
        <v>-39</v>
      </c>
      <c r="J2444">
        <f t="shared" si="307"/>
        <v>0</v>
      </c>
      <c r="K2444">
        <f t="shared" si="308"/>
        <v>-6864</v>
      </c>
      <c r="L2444">
        <f t="shared" si="309"/>
        <v>12144</v>
      </c>
      <c r="M2444">
        <f t="shared" si="310"/>
        <v>254.1</v>
      </c>
      <c r="N2444">
        <f t="shared" si="311"/>
        <v>1</v>
      </c>
    </row>
    <row r="2445" spans="1:14">
      <c r="A2445">
        <f t="shared" si="304"/>
        <v>0</v>
      </c>
      <c r="B2445">
        <f t="shared" si="305"/>
        <v>0</v>
      </c>
      <c r="C2445">
        <v>248</v>
      </c>
      <c r="D2445">
        <v>184</v>
      </c>
      <c r="E2445">
        <f t="shared" si="306"/>
        <v>-999</v>
      </c>
      <c r="F2445">
        <f>能力值计算器!G2</f>
        <v>0</v>
      </c>
      <c r="G2445">
        <f>ROUNDDOWN((能力值计算器!F4+能力值计算器!E4*2+ROUNDDOWN(C2445/4,0))*能力值计算器!C2/100+10+能力值计算器!C2,0)</f>
        <v>176</v>
      </c>
      <c r="H2445">
        <f>ROUNDDOWN(ROUNDDOWN(ROUNDDOWN(ROUNDDOWN(ROUNDDOWN((能力值计算器!F6+能力值计算器!E6*2+ROUNDDOWN(D2445/4,0))*能力值计算器!C2/100+5,0)*能力值计算器!H6,0)*能力值计算器!K6,0)*能力值计算器!L6,0)*VLOOKUP(能力值计算器!J6,能力变化对照表!A:B,2,0),0)</f>
        <v>108</v>
      </c>
      <c r="I2445">
        <f>ROUNDDOWN(ROUNDDOWN(ROUNDDOWN(ROUNDDOWN(ROUNDDOWN((能力值计算器!F8+能力值计算器!E8*2+ROUNDDOWN(E2445/4,0))*能力值计算器!C2/100+5,0)*能力值计算器!H8,0)*能力值计算器!K8,0)*能力值计算器!L8,0)*VLOOKUP(能力值计算器!J8,能力变化对照表!A:B,2,0),0)</f>
        <v>-39</v>
      </c>
      <c r="J2445">
        <f t="shared" si="307"/>
        <v>0</v>
      </c>
      <c r="K2445">
        <f t="shared" si="308"/>
        <v>-6864</v>
      </c>
      <c r="L2445">
        <f t="shared" si="309"/>
        <v>12144</v>
      </c>
      <c r="M2445">
        <f t="shared" si="310"/>
        <v>254.1</v>
      </c>
      <c r="N2445">
        <f t="shared" si="311"/>
        <v>1</v>
      </c>
    </row>
    <row r="2446" spans="1:14">
      <c r="A2446">
        <f t="shared" si="304"/>
        <v>0</v>
      </c>
      <c r="B2446">
        <f t="shared" si="305"/>
        <v>0</v>
      </c>
      <c r="C2446">
        <v>204</v>
      </c>
      <c r="D2446">
        <v>204</v>
      </c>
      <c r="E2446">
        <f t="shared" si="306"/>
        <v>-999</v>
      </c>
      <c r="F2446">
        <f>能力值计算器!G2</f>
        <v>0</v>
      </c>
      <c r="G2446">
        <f>ROUNDDOWN((能力值计算器!F4+能力值计算器!E4*2+ROUNDDOWN(C2446/4,0))*能力值计算器!C2/100+10+能力值计算器!C2,0)</f>
        <v>171</v>
      </c>
      <c r="H2446">
        <f>ROUNDDOWN(ROUNDDOWN(ROUNDDOWN(ROUNDDOWN(ROUNDDOWN((能力值计算器!F6+能力值计算器!E6*2+ROUNDDOWN(D2446/4,0))*能力值计算器!C2/100+5,0)*能力值计算器!H6,0)*能力值计算器!K6,0)*能力值计算器!L6,0)*VLOOKUP(能力值计算器!J6,能力变化对照表!A:B,2,0),0)</f>
        <v>111</v>
      </c>
      <c r="I2446">
        <f>ROUNDDOWN(ROUNDDOWN(ROUNDDOWN(ROUNDDOWN(ROUNDDOWN((能力值计算器!F8+能力值计算器!E8*2+ROUNDDOWN(E2446/4,0))*能力值计算器!C2/100+5,0)*能力值计算器!H8,0)*能力值计算器!K8,0)*能力值计算器!L8,0)*VLOOKUP(能力值计算器!J8,能力变化对照表!A:B,2,0),0)</f>
        <v>-39</v>
      </c>
      <c r="J2446">
        <f t="shared" si="307"/>
        <v>0</v>
      </c>
      <c r="K2446">
        <f t="shared" si="308"/>
        <v>-6669</v>
      </c>
      <c r="L2446">
        <f t="shared" si="309"/>
        <v>12312</v>
      </c>
      <c r="M2446">
        <f t="shared" si="310"/>
        <v>249.1</v>
      </c>
      <c r="N2446">
        <f t="shared" si="311"/>
        <v>1</v>
      </c>
    </row>
    <row r="2447" spans="1:14">
      <c r="A2447">
        <f t="shared" si="304"/>
        <v>0</v>
      </c>
      <c r="B2447">
        <f t="shared" si="305"/>
        <v>0</v>
      </c>
      <c r="C2447">
        <v>204</v>
      </c>
      <c r="D2447">
        <v>208</v>
      </c>
      <c r="E2447">
        <f t="shared" si="306"/>
        <v>-999</v>
      </c>
      <c r="F2447">
        <f>能力值计算器!G2</f>
        <v>0</v>
      </c>
      <c r="G2447">
        <f>ROUNDDOWN((能力值计算器!F4+能力值计算器!E4*2+ROUNDDOWN(C2447/4,0))*能力值计算器!C2/100+10+能力值计算器!C2,0)</f>
        <v>171</v>
      </c>
      <c r="H2447">
        <f>ROUNDDOWN(ROUNDDOWN(ROUNDDOWN(ROUNDDOWN(ROUNDDOWN((能力值计算器!F6+能力值计算器!E6*2+ROUNDDOWN(D2447/4,0))*能力值计算器!C2/100+5,0)*能力值计算器!H6,0)*能力值计算器!K6,0)*能力值计算器!L6,0)*VLOOKUP(能力值计算器!J6,能力变化对照表!A:B,2,0),0)</f>
        <v>111</v>
      </c>
      <c r="I2447">
        <f>ROUNDDOWN(ROUNDDOWN(ROUNDDOWN(ROUNDDOWN(ROUNDDOWN((能力值计算器!F8+能力值计算器!E8*2+ROUNDDOWN(E2447/4,0))*能力值计算器!C2/100+5,0)*能力值计算器!H8,0)*能力值计算器!K8,0)*能力值计算器!L8,0)*VLOOKUP(能力值计算器!J8,能力变化对照表!A:B,2,0),0)</f>
        <v>-39</v>
      </c>
      <c r="J2447">
        <f t="shared" si="307"/>
        <v>0</v>
      </c>
      <c r="K2447">
        <f t="shared" si="308"/>
        <v>-6669</v>
      </c>
      <c r="L2447">
        <f t="shared" si="309"/>
        <v>12312</v>
      </c>
      <c r="M2447">
        <f t="shared" si="310"/>
        <v>249.1</v>
      </c>
      <c r="N2447">
        <f t="shared" si="311"/>
        <v>1</v>
      </c>
    </row>
    <row r="2448" spans="1:14">
      <c r="A2448">
        <f t="shared" si="304"/>
        <v>0</v>
      </c>
      <c r="B2448">
        <f t="shared" si="305"/>
        <v>0</v>
      </c>
      <c r="C2448">
        <v>208</v>
      </c>
      <c r="D2448">
        <v>204</v>
      </c>
      <c r="E2448">
        <f t="shared" si="306"/>
        <v>-999</v>
      </c>
      <c r="F2448">
        <f>能力值计算器!G2</f>
        <v>0</v>
      </c>
      <c r="G2448">
        <f>ROUNDDOWN((能力值计算器!F4+能力值计算器!E4*2+ROUNDDOWN(C2448/4,0))*能力值计算器!C2/100+10+能力值计算器!C2,0)</f>
        <v>171</v>
      </c>
      <c r="H2448">
        <f>ROUNDDOWN(ROUNDDOWN(ROUNDDOWN(ROUNDDOWN(ROUNDDOWN((能力值计算器!F6+能力值计算器!E6*2+ROUNDDOWN(D2448/4,0))*能力值计算器!C2/100+5,0)*能力值计算器!H6,0)*能力值计算器!K6,0)*能力值计算器!L6,0)*VLOOKUP(能力值计算器!J6,能力变化对照表!A:B,2,0),0)</f>
        <v>111</v>
      </c>
      <c r="I2448">
        <f>ROUNDDOWN(ROUNDDOWN(ROUNDDOWN(ROUNDDOWN(ROUNDDOWN((能力值计算器!F8+能力值计算器!E8*2+ROUNDDOWN(E2448/4,0))*能力值计算器!C2/100+5,0)*能力值计算器!H8,0)*能力值计算器!K8,0)*能力值计算器!L8,0)*VLOOKUP(能力值计算器!J8,能力变化对照表!A:B,2,0),0)</f>
        <v>-39</v>
      </c>
      <c r="J2448">
        <f t="shared" si="307"/>
        <v>0</v>
      </c>
      <c r="K2448">
        <f t="shared" si="308"/>
        <v>-6669</v>
      </c>
      <c r="L2448">
        <f t="shared" si="309"/>
        <v>12312</v>
      </c>
      <c r="M2448">
        <f t="shared" si="310"/>
        <v>249.1</v>
      </c>
      <c r="N2448">
        <f t="shared" si="311"/>
        <v>1</v>
      </c>
    </row>
    <row r="2449" spans="1:14">
      <c r="A2449">
        <f t="shared" si="304"/>
        <v>0</v>
      </c>
      <c r="B2449">
        <f t="shared" si="305"/>
        <v>0</v>
      </c>
      <c r="C2449">
        <v>208</v>
      </c>
      <c r="D2449">
        <v>208</v>
      </c>
      <c r="E2449">
        <f t="shared" si="306"/>
        <v>-999</v>
      </c>
      <c r="F2449">
        <f>能力值计算器!G2</f>
        <v>0</v>
      </c>
      <c r="G2449">
        <f>ROUNDDOWN((能力值计算器!F4+能力值计算器!E4*2+ROUNDDOWN(C2449/4,0))*能力值计算器!C2/100+10+能力值计算器!C2,0)</f>
        <v>171</v>
      </c>
      <c r="H2449">
        <f>ROUNDDOWN(ROUNDDOWN(ROUNDDOWN(ROUNDDOWN(ROUNDDOWN((能力值计算器!F6+能力值计算器!E6*2+ROUNDDOWN(D2449/4,0))*能力值计算器!C2/100+5,0)*能力值计算器!H6,0)*能力值计算器!K6,0)*能力值计算器!L6,0)*VLOOKUP(能力值计算器!J6,能力变化对照表!A:B,2,0),0)</f>
        <v>111</v>
      </c>
      <c r="I2449">
        <f>ROUNDDOWN(ROUNDDOWN(ROUNDDOWN(ROUNDDOWN(ROUNDDOWN((能力值计算器!F8+能力值计算器!E8*2+ROUNDDOWN(E2449/4,0))*能力值计算器!C2/100+5,0)*能力值计算器!H8,0)*能力值计算器!K8,0)*能力值计算器!L8,0)*VLOOKUP(能力值计算器!J8,能力变化对照表!A:B,2,0),0)</f>
        <v>-39</v>
      </c>
      <c r="J2449">
        <f t="shared" si="307"/>
        <v>0</v>
      </c>
      <c r="K2449">
        <f t="shared" si="308"/>
        <v>-6669</v>
      </c>
      <c r="L2449">
        <f t="shared" si="309"/>
        <v>12312</v>
      </c>
      <c r="M2449">
        <f t="shared" si="310"/>
        <v>249.1</v>
      </c>
      <c r="N2449">
        <f t="shared" si="311"/>
        <v>1</v>
      </c>
    </row>
    <row r="2450" spans="1:14">
      <c r="A2450">
        <f t="shared" si="304"/>
        <v>0</v>
      </c>
      <c r="B2450">
        <f t="shared" si="305"/>
        <v>0</v>
      </c>
      <c r="C2450">
        <v>228</v>
      </c>
      <c r="D2450">
        <v>188</v>
      </c>
      <c r="E2450">
        <f t="shared" si="306"/>
        <v>-999</v>
      </c>
      <c r="F2450">
        <f>能力值计算器!G2</f>
        <v>0</v>
      </c>
      <c r="G2450">
        <f>ROUNDDOWN((能力值计算器!F4+能力值计算器!E4*2+ROUNDDOWN(C2450/4,0))*能力值计算器!C2/100+10+能力值计算器!C2,0)</f>
        <v>174</v>
      </c>
      <c r="H2450">
        <f>ROUNDDOWN(ROUNDDOWN(ROUNDDOWN(ROUNDDOWN(ROUNDDOWN((能力值计算器!F6+能力值计算器!E6*2+ROUNDDOWN(D2450/4,0))*能力值计算器!C2/100+5,0)*能力值计算器!H6,0)*能力值计算器!K6,0)*能力值计算器!L6,0)*VLOOKUP(能力值计算器!J6,能力变化对照表!A:B,2,0),0)</f>
        <v>109</v>
      </c>
      <c r="I2450">
        <f>ROUNDDOWN(ROUNDDOWN(ROUNDDOWN(ROUNDDOWN(ROUNDDOWN((能力值计算器!F8+能力值计算器!E8*2+ROUNDDOWN(E2450/4,0))*能力值计算器!C2/100+5,0)*能力值计算器!H8,0)*能力值计算器!K8,0)*能力值计算器!L8,0)*VLOOKUP(能力值计算器!J8,能力变化对照表!A:B,2,0),0)</f>
        <v>-39</v>
      </c>
      <c r="J2450">
        <f t="shared" si="307"/>
        <v>0</v>
      </c>
      <c r="K2450">
        <f t="shared" si="308"/>
        <v>-6786</v>
      </c>
      <c r="L2450">
        <f t="shared" si="309"/>
        <v>12180</v>
      </c>
      <c r="M2450">
        <f t="shared" si="310"/>
        <v>252.1</v>
      </c>
      <c r="N2450">
        <f t="shared" si="311"/>
        <v>1</v>
      </c>
    </row>
    <row r="2451" spans="1:14">
      <c r="A2451">
        <f t="shared" si="304"/>
        <v>0</v>
      </c>
      <c r="B2451">
        <f t="shared" si="305"/>
        <v>0</v>
      </c>
      <c r="C2451">
        <v>228</v>
      </c>
      <c r="D2451">
        <v>192</v>
      </c>
      <c r="E2451">
        <f t="shared" si="306"/>
        <v>-999</v>
      </c>
      <c r="F2451">
        <f>能力值计算器!G2</f>
        <v>0</v>
      </c>
      <c r="G2451">
        <f>ROUNDDOWN((能力值计算器!F4+能力值计算器!E4*2+ROUNDDOWN(C2451/4,0))*能力值计算器!C2/100+10+能力值计算器!C2,0)</f>
        <v>174</v>
      </c>
      <c r="H2451">
        <f>ROUNDDOWN(ROUNDDOWN(ROUNDDOWN(ROUNDDOWN(ROUNDDOWN((能力值计算器!F6+能力值计算器!E6*2+ROUNDDOWN(D2451/4,0))*能力值计算器!C2/100+5,0)*能力值计算器!H6,0)*能力值计算器!K6,0)*能力值计算器!L6,0)*VLOOKUP(能力值计算器!J6,能力变化对照表!A:B,2,0),0)</f>
        <v>109</v>
      </c>
      <c r="I2451">
        <f>ROUNDDOWN(ROUNDDOWN(ROUNDDOWN(ROUNDDOWN(ROUNDDOWN((能力值计算器!F8+能力值计算器!E8*2+ROUNDDOWN(E2451/4,0))*能力值计算器!C2/100+5,0)*能力值计算器!H8,0)*能力值计算器!K8,0)*能力值计算器!L8,0)*VLOOKUP(能力值计算器!J8,能力变化对照表!A:B,2,0),0)</f>
        <v>-39</v>
      </c>
      <c r="J2451">
        <f t="shared" si="307"/>
        <v>0</v>
      </c>
      <c r="K2451">
        <f t="shared" si="308"/>
        <v>-6786</v>
      </c>
      <c r="L2451">
        <f t="shared" si="309"/>
        <v>12180</v>
      </c>
      <c r="M2451">
        <f t="shared" si="310"/>
        <v>252.1</v>
      </c>
      <c r="N2451">
        <f t="shared" si="311"/>
        <v>1</v>
      </c>
    </row>
    <row r="2452" spans="1:14">
      <c r="A2452">
        <f t="shared" si="304"/>
        <v>0</v>
      </c>
      <c r="B2452">
        <f t="shared" si="305"/>
        <v>0</v>
      </c>
      <c r="C2452">
        <v>232</v>
      </c>
      <c r="D2452">
        <v>188</v>
      </c>
      <c r="E2452">
        <f t="shared" si="306"/>
        <v>-999</v>
      </c>
      <c r="F2452">
        <f>能力值计算器!G2</f>
        <v>0</v>
      </c>
      <c r="G2452">
        <f>ROUNDDOWN((能力值计算器!F4+能力值计算器!E4*2+ROUNDDOWN(C2452/4,0))*能力值计算器!C2/100+10+能力值计算器!C2,0)</f>
        <v>174</v>
      </c>
      <c r="H2452">
        <f>ROUNDDOWN(ROUNDDOWN(ROUNDDOWN(ROUNDDOWN(ROUNDDOWN((能力值计算器!F6+能力值计算器!E6*2+ROUNDDOWN(D2452/4,0))*能力值计算器!C2/100+5,0)*能力值计算器!H6,0)*能力值计算器!K6,0)*能力值计算器!L6,0)*VLOOKUP(能力值计算器!J6,能力变化对照表!A:B,2,0),0)</f>
        <v>109</v>
      </c>
      <c r="I2452">
        <f>ROUNDDOWN(ROUNDDOWN(ROUNDDOWN(ROUNDDOWN(ROUNDDOWN((能力值计算器!F8+能力值计算器!E8*2+ROUNDDOWN(E2452/4,0))*能力值计算器!C2/100+5,0)*能力值计算器!H8,0)*能力值计算器!K8,0)*能力值计算器!L8,0)*VLOOKUP(能力值计算器!J8,能力变化对照表!A:B,2,0),0)</f>
        <v>-39</v>
      </c>
      <c r="J2452">
        <f t="shared" si="307"/>
        <v>0</v>
      </c>
      <c r="K2452">
        <f t="shared" si="308"/>
        <v>-6786</v>
      </c>
      <c r="L2452">
        <f t="shared" si="309"/>
        <v>12180</v>
      </c>
      <c r="M2452">
        <f t="shared" si="310"/>
        <v>252.1</v>
      </c>
      <c r="N2452">
        <f t="shared" si="311"/>
        <v>1</v>
      </c>
    </row>
    <row r="2453" spans="1:14">
      <c r="A2453">
        <f t="shared" si="304"/>
        <v>0</v>
      </c>
      <c r="B2453">
        <f t="shared" si="305"/>
        <v>0</v>
      </c>
      <c r="C2453">
        <v>232</v>
      </c>
      <c r="D2453">
        <v>192</v>
      </c>
      <c r="E2453">
        <f t="shared" si="306"/>
        <v>-999</v>
      </c>
      <c r="F2453">
        <f>能力值计算器!G2</f>
        <v>0</v>
      </c>
      <c r="G2453">
        <f>ROUNDDOWN((能力值计算器!F4+能力值计算器!E4*2+ROUNDDOWN(C2453/4,0))*能力值计算器!C2/100+10+能力值计算器!C2,0)</f>
        <v>174</v>
      </c>
      <c r="H2453">
        <f>ROUNDDOWN(ROUNDDOWN(ROUNDDOWN(ROUNDDOWN(ROUNDDOWN((能力值计算器!F6+能力值计算器!E6*2+ROUNDDOWN(D2453/4,0))*能力值计算器!C2/100+5,0)*能力值计算器!H6,0)*能力值计算器!K6,0)*能力值计算器!L6,0)*VLOOKUP(能力值计算器!J6,能力变化对照表!A:B,2,0),0)</f>
        <v>109</v>
      </c>
      <c r="I2453">
        <f>ROUNDDOWN(ROUNDDOWN(ROUNDDOWN(ROUNDDOWN(ROUNDDOWN((能力值计算器!F8+能力值计算器!E8*2+ROUNDDOWN(E2453/4,0))*能力值计算器!C2/100+5,0)*能力值计算器!H8,0)*能力值计算器!K8,0)*能力值计算器!L8,0)*VLOOKUP(能力值计算器!J8,能力变化对照表!A:B,2,0),0)</f>
        <v>-39</v>
      </c>
      <c r="J2453">
        <f t="shared" si="307"/>
        <v>0</v>
      </c>
      <c r="K2453">
        <f t="shared" si="308"/>
        <v>-6786</v>
      </c>
      <c r="L2453">
        <f t="shared" si="309"/>
        <v>12180</v>
      </c>
      <c r="M2453">
        <f t="shared" si="310"/>
        <v>252.1</v>
      </c>
      <c r="N2453">
        <f t="shared" si="311"/>
        <v>1</v>
      </c>
    </row>
    <row r="2454" spans="1:14">
      <c r="A2454">
        <f t="shared" si="304"/>
        <v>0</v>
      </c>
      <c r="B2454">
        <f t="shared" si="305"/>
        <v>0</v>
      </c>
      <c r="C2454">
        <v>140</v>
      </c>
      <c r="D2454">
        <v>244</v>
      </c>
      <c r="E2454">
        <f t="shared" si="306"/>
        <v>-999</v>
      </c>
      <c r="F2454">
        <f>能力值计算器!G2</f>
        <v>0</v>
      </c>
      <c r="G2454">
        <f>ROUNDDOWN((能力值计算器!F4+能力值计算器!E4*2+ROUNDDOWN(C2454/4,0))*能力值计算器!C2/100+10+能力值计算器!C2,0)</f>
        <v>163</v>
      </c>
      <c r="H2454">
        <f>ROUNDDOWN(ROUNDDOWN(ROUNDDOWN(ROUNDDOWN(ROUNDDOWN((能力值计算器!F6+能力值计算器!E6*2+ROUNDDOWN(D2454/4,0))*能力值计算器!C2/100+5,0)*能力值计算器!H6,0)*能力值计算器!K6,0)*能力值计算器!L6,0)*VLOOKUP(能力值计算器!J6,能力变化对照表!A:B,2,0),0)</f>
        <v>116</v>
      </c>
      <c r="I2454">
        <f>ROUNDDOWN(ROUNDDOWN(ROUNDDOWN(ROUNDDOWN(ROUNDDOWN((能力值计算器!F8+能力值计算器!E8*2+ROUNDDOWN(E2454/4,0))*能力值计算器!C2/100+5,0)*能力值计算器!H8,0)*能力值计算器!K8,0)*能力值计算器!L8,0)*VLOOKUP(能力值计算器!J8,能力变化对照表!A:B,2,0),0)</f>
        <v>-39</v>
      </c>
      <c r="J2454">
        <f t="shared" si="307"/>
        <v>0</v>
      </c>
      <c r="K2454">
        <f t="shared" si="308"/>
        <v>-6357</v>
      </c>
      <c r="L2454">
        <f t="shared" si="309"/>
        <v>12551</v>
      </c>
      <c r="M2454">
        <f t="shared" si="310"/>
        <v>241.1</v>
      </c>
      <c r="N2454">
        <f t="shared" si="311"/>
        <v>1</v>
      </c>
    </row>
    <row r="2455" spans="1:14">
      <c r="A2455">
        <f t="shared" si="304"/>
        <v>0</v>
      </c>
      <c r="B2455">
        <f t="shared" si="305"/>
        <v>0</v>
      </c>
      <c r="C2455">
        <v>140</v>
      </c>
      <c r="D2455">
        <v>248</v>
      </c>
      <c r="E2455">
        <f t="shared" si="306"/>
        <v>-999</v>
      </c>
      <c r="F2455">
        <f>能力值计算器!G2</f>
        <v>0</v>
      </c>
      <c r="G2455">
        <f>ROUNDDOWN((能力值计算器!F4+能力值计算器!E4*2+ROUNDDOWN(C2455/4,0))*能力值计算器!C2/100+10+能力值计算器!C2,0)</f>
        <v>163</v>
      </c>
      <c r="H2455">
        <f>ROUNDDOWN(ROUNDDOWN(ROUNDDOWN(ROUNDDOWN(ROUNDDOWN((能力值计算器!F6+能力值计算器!E6*2+ROUNDDOWN(D2455/4,0))*能力值计算器!C2/100+5,0)*能力值计算器!H6,0)*能力值计算器!K6,0)*能力值计算器!L6,0)*VLOOKUP(能力值计算器!J6,能力变化对照表!A:B,2,0),0)</f>
        <v>116</v>
      </c>
      <c r="I2455">
        <f>ROUNDDOWN(ROUNDDOWN(ROUNDDOWN(ROUNDDOWN(ROUNDDOWN((能力值计算器!F8+能力值计算器!E8*2+ROUNDDOWN(E2455/4,0))*能力值计算器!C2/100+5,0)*能力值计算器!H8,0)*能力值计算器!K8,0)*能力值计算器!L8,0)*VLOOKUP(能力值计算器!J8,能力变化对照表!A:B,2,0),0)</f>
        <v>-39</v>
      </c>
      <c r="J2455">
        <f t="shared" si="307"/>
        <v>0</v>
      </c>
      <c r="K2455">
        <f t="shared" si="308"/>
        <v>-6357</v>
      </c>
      <c r="L2455">
        <f t="shared" si="309"/>
        <v>12551</v>
      </c>
      <c r="M2455">
        <f t="shared" si="310"/>
        <v>241.1</v>
      </c>
      <c r="N2455">
        <f t="shared" si="311"/>
        <v>1</v>
      </c>
    </row>
    <row r="2456" spans="1:14">
      <c r="A2456">
        <f t="shared" si="304"/>
        <v>0</v>
      </c>
      <c r="B2456">
        <f t="shared" si="305"/>
        <v>0</v>
      </c>
      <c r="C2456">
        <v>144</v>
      </c>
      <c r="D2456">
        <v>244</v>
      </c>
      <c r="E2456">
        <f t="shared" si="306"/>
        <v>-999</v>
      </c>
      <c r="F2456">
        <f>能力值计算器!G2</f>
        <v>0</v>
      </c>
      <c r="G2456">
        <f>ROUNDDOWN((能力值计算器!F4+能力值计算器!E4*2+ROUNDDOWN(C2456/4,0))*能力值计算器!C2/100+10+能力值计算器!C2,0)</f>
        <v>163</v>
      </c>
      <c r="H2456">
        <f>ROUNDDOWN(ROUNDDOWN(ROUNDDOWN(ROUNDDOWN(ROUNDDOWN((能力值计算器!F6+能力值计算器!E6*2+ROUNDDOWN(D2456/4,0))*能力值计算器!C2/100+5,0)*能力值计算器!H6,0)*能力值计算器!K6,0)*能力值计算器!L6,0)*VLOOKUP(能力值计算器!J6,能力变化对照表!A:B,2,0),0)</f>
        <v>116</v>
      </c>
      <c r="I2456">
        <f>ROUNDDOWN(ROUNDDOWN(ROUNDDOWN(ROUNDDOWN(ROUNDDOWN((能力值计算器!F8+能力值计算器!E8*2+ROUNDDOWN(E2456/4,0))*能力值计算器!C2/100+5,0)*能力值计算器!H8,0)*能力值计算器!K8,0)*能力值计算器!L8,0)*VLOOKUP(能力值计算器!J8,能力变化对照表!A:B,2,0),0)</f>
        <v>-39</v>
      </c>
      <c r="J2456">
        <f t="shared" si="307"/>
        <v>0</v>
      </c>
      <c r="K2456">
        <f t="shared" si="308"/>
        <v>-6357</v>
      </c>
      <c r="L2456">
        <f t="shared" si="309"/>
        <v>12551</v>
      </c>
      <c r="M2456">
        <f t="shared" si="310"/>
        <v>241.1</v>
      </c>
      <c r="N2456">
        <f t="shared" si="311"/>
        <v>1</v>
      </c>
    </row>
    <row r="2457" spans="1:14">
      <c r="A2457">
        <f t="shared" si="304"/>
        <v>0</v>
      </c>
      <c r="B2457">
        <f t="shared" si="305"/>
        <v>0</v>
      </c>
      <c r="C2457">
        <v>144</v>
      </c>
      <c r="D2457">
        <v>248</v>
      </c>
      <c r="E2457">
        <f t="shared" si="306"/>
        <v>-999</v>
      </c>
      <c r="F2457">
        <f>能力值计算器!G2</f>
        <v>0</v>
      </c>
      <c r="G2457">
        <f>ROUNDDOWN((能力值计算器!F4+能力值计算器!E4*2+ROUNDDOWN(C2457/4,0))*能力值计算器!C2/100+10+能力值计算器!C2,0)</f>
        <v>163</v>
      </c>
      <c r="H2457">
        <f>ROUNDDOWN(ROUNDDOWN(ROUNDDOWN(ROUNDDOWN(ROUNDDOWN((能力值计算器!F6+能力值计算器!E6*2+ROUNDDOWN(D2457/4,0))*能力值计算器!C2/100+5,0)*能力值计算器!H6,0)*能力值计算器!K6,0)*能力值计算器!L6,0)*VLOOKUP(能力值计算器!J6,能力变化对照表!A:B,2,0),0)</f>
        <v>116</v>
      </c>
      <c r="I2457">
        <f>ROUNDDOWN(ROUNDDOWN(ROUNDDOWN(ROUNDDOWN(ROUNDDOWN((能力值计算器!F8+能力值计算器!E8*2+ROUNDDOWN(E2457/4,0))*能力值计算器!C2/100+5,0)*能力值计算器!H8,0)*能力值计算器!K8,0)*能力值计算器!L8,0)*VLOOKUP(能力值计算器!J8,能力变化对照表!A:B,2,0),0)</f>
        <v>-39</v>
      </c>
      <c r="J2457">
        <f t="shared" si="307"/>
        <v>0</v>
      </c>
      <c r="K2457">
        <f t="shared" si="308"/>
        <v>-6357</v>
      </c>
      <c r="L2457">
        <f t="shared" si="309"/>
        <v>12551</v>
      </c>
      <c r="M2457">
        <f t="shared" si="310"/>
        <v>241.1</v>
      </c>
      <c r="N2457">
        <f t="shared" si="311"/>
        <v>1</v>
      </c>
    </row>
    <row r="2458" spans="1:14">
      <c r="A2458">
        <f t="shared" si="304"/>
        <v>0</v>
      </c>
      <c r="B2458">
        <f t="shared" si="305"/>
        <v>0</v>
      </c>
      <c r="C2458">
        <v>164</v>
      </c>
      <c r="D2458">
        <v>228</v>
      </c>
      <c r="E2458">
        <f t="shared" si="306"/>
        <v>-999</v>
      </c>
      <c r="F2458">
        <f>能力值计算器!G2</f>
        <v>0</v>
      </c>
      <c r="G2458">
        <f>ROUNDDOWN((能力值计算器!F4+能力值计算器!E4*2+ROUNDDOWN(C2458/4,0))*能力值计算器!C2/100+10+能力值计算器!C2,0)</f>
        <v>166</v>
      </c>
      <c r="H2458">
        <f>ROUNDDOWN(ROUNDDOWN(ROUNDDOWN(ROUNDDOWN(ROUNDDOWN((能力值计算器!F6+能力值计算器!E6*2+ROUNDDOWN(D2458/4,0))*能力值计算器!C2/100+5,0)*能力值计算器!H6,0)*能力值计算器!K6,0)*能力值计算器!L6,0)*VLOOKUP(能力值计算器!J6,能力变化对照表!A:B,2,0),0)</f>
        <v>114</v>
      </c>
      <c r="I2458">
        <f>ROUNDDOWN(ROUNDDOWN(ROUNDDOWN(ROUNDDOWN(ROUNDDOWN((能力值计算器!F8+能力值计算器!E8*2+ROUNDDOWN(E2458/4,0))*能力值计算器!C2/100+5,0)*能力值计算器!H8,0)*能力值计算器!K8,0)*能力值计算器!L8,0)*VLOOKUP(能力值计算器!J8,能力变化对照表!A:B,2,0),0)</f>
        <v>-39</v>
      </c>
      <c r="J2458">
        <f t="shared" si="307"/>
        <v>0</v>
      </c>
      <c r="K2458">
        <f t="shared" si="308"/>
        <v>-6474</v>
      </c>
      <c r="L2458">
        <f t="shared" si="309"/>
        <v>12450</v>
      </c>
      <c r="M2458">
        <f t="shared" si="310"/>
        <v>244.1</v>
      </c>
      <c r="N2458">
        <f t="shared" si="311"/>
        <v>1</v>
      </c>
    </row>
    <row r="2459" spans="1:14">
      <c r="A2459">
        <f t="shared" si="304"/>
        <v>0</v>
      </c>
      <c r="B2459">
        <f t="shared" si="305"/>
        <v>0</v>
      </c>
      <c r="C2459">
        <v>164</v>
      </c>
      <c r="D2459">
        <v>232</v>
      </c>
      <c r="E2459">
        <f t="shared" si="306"/>
        <v>-999</v>
      </c>
      <c r="F2459">
        <f>能力值计算器!G2</f>
        <v>0</v>
      </c>
      <c r="G2459">
        <f>ROUNDDOWN((能力值计算器!F4+能力值计算器!E4*2+ROUNDDOWN(C2459/4,0))*能力值计算器!C2/100+10+能力值计算器!C2,0)</f>
        <v>166</v>
      </c>
      <c r="H2459">
        <f>ROUNDDOWN(ROUNDDOWN(ROUNDDOWN(ROUNDDOWN(ROUNDDOWN((能力值计算器!F6+能力值计算器!E6*2+ROUNDDOWN(D2459/4,0))*能力值计算器!C2/100+5,0)*能力值计算器!H6,0)*能力值计算器!K6,0)*能力值计算器!L6,0)*VLOOKUP(能力值计算器!J6,能力变化对照表!A:B,2,0),0)</f>
        <v>114</v>
      </c>
      <c r="I2459">
        <f>ROUNDDOWN(ROUNDDOWN(ROUNDDOWN(ROUNDDOWN(ROUNDDOWN((能力值计算器!F8+能力值计算器!E8*2+ROUNDDOWN(E2459/4,0))*能力值计算器!C2/100+5,0)*能力值计算器!H8,0)*能力值计算器!K8,0)*能力值计算器!L8,0)*VLOOKUP(能力值计算器!J8,能力变化对照表!A:B,2,0),0)</f>
        <v>-39</v>
      </c>
      <c r="J2459">
        <f t="shared" si="307"/>
        <v>0</v>
      </c>
      <c r="K2459">
        <f t="shared" si="308"/>
        <v>-6474</v>
      </c>
      <c r="L2459">
        <f t="shared" si="309"/>
        <v>12450</v>
      </c>
      <c r="M2459">
        <f t="shared" si="310"/>
        <v>244.1</v>
      </c>
      <c r="N2459">
        <f t="shared" si="311"/>
        <v>1</v>
      </c>
    </row>
    <row r="2460" spans="1:14">
      <c r="A2460">
        <f t="shared" si="304"/>
        <v>0</v>
      </c>
      <c r="B2460">
        <f t="shared" si="305"/>
        <v>0</v>
      </c>
      <c r="C2460">
        <v>168</v>
      </c>
      <c r="D2460">
        <v>228</v>
      </c>
      <c r="E2460">
        <f t="shared" si="306"/>
        <v>-999</v>
      </c>
      <c r="F2460">
        <f>能力值计算器!G2</f>
        <v>0</v>
      </c>
      <c r="G2460">
        <f>ROUNDDOWN((能力值计算器!F4+能力值计算器!E4*2+ROUNDDOWN(C2460/4,0))*能力值计算器!C2/100+10+能力值计算器!C2,0)</f>
        <v>166</v>
      </c>
      <c r="H2460">
        <f>ROUNDDOWN(ROUNDDOWN(ROUNDDOWN(ROUNDDOWN(ROUNDDOWN((能力值计算器!F6+能力值计算器!E6*2+ROUNDDOWN(D2460/4,0))*能力值计算器!C2/100+5,0)*能力值计算器!H6,0)*能力值计算器!K6,0)*能力值计算器!L6,0)*VLOOKUP(能力值计算器!J6,能力变化对照表!A:B,2,0),0)</f>
        <v>114</v>
      </c>
      <c r="I2460">
        <f>ROUNDDOWN(ROUNDDOWN(ROUNDDOWN(ROUNDDOWN(ROUNDDOWN((能力值计算器!F8+能力值计算器!E8*2+ROUNDDOWN(E2460/4,0))*能力值计算器!C2/100+5,0)*能力值计算器!H8,0)*能力值计算器!K8,0)*能力值计算器!L8,0)*VLOOKUP(能力值计算器!J8,能力变化对照表!A:B,2,0),0)</f>
        <v>-39</v>
      </c>
      <c r="J2460">
        <f t="shared" si="307"/>
        <v>0</v>
      </c>
      <c r="K2460">
        <f t="shared" si="308"/>
        <v>-6474</v>
      </c>
      <c r="L2460">
        <f t="shared" si="309"/>
        <v>12450</v>
      </c>
      <c r="M2460">
        <f t="shared" si="310"/>
        <v>244.1</v>
      </c>
      <c r="N2460">
        <f t="shared" si="311"/>
        <v>1</v>
      </c>
    </row>
    <row r="2461" spans="1:14">
      <c r="A2461">
        <f t="shared" si="304"/>
        <v>0</v>
      </c>
      <c r="B2461">
        <f t="shared" si="305"/>
        <v>0</v>
      </c>
      <c r="C2461">
        <v>168</v>
      </c>
      <c r="D2461">
        <v>232</v>
      </c>
      <c r="E2461">
        <f t="shared" si="306"/>
        <v>-999</v>
      </c>
      <c r="F2461">
        <f>能力值计算器!G2</f>
        <v>0</v>
      </c>
      <c r="G2461">
        <f>ROUNDDOWN((能力值计算器!F4+能力值计算器!E4*2+ROUNDDOWN(C2461/4,0))*能力值计算器!C2/100+10+能力值计算器!C2,0)</f>
        <v>166</v>
      </c>
      <c r="H2461">
        <f>ROUNDDOWN(ROUNDDOWN(ROUNDDOWN(ROUNDDOWN(ROUNDDOWN((能力值计算器!F6+能力值计算器!E6*2+ROUNDDOWN(D2461/4,0))*能力值计算器!C2/100+5,0)*能力值计算器!H6,0)*能力值计算器!K6,0)*能力值计算器!L6,0)*VLOOKUP(能力值计算器!J6,能力变化对照表!A:B,2,0),0)</f>
        <v>114</v>
      </c>
      <c r="I2461">
        <f>ROUNDDOWN(ROUNDDOWN(ROUNDDOWN(ROUNDDOWN(ROUNDDOWN((能力值计算器!F8+能力值计算器!E8*2+ROUNDDOWN(E2461/4,0))*能力值计算器!C2/100+5,0)*能力值计算器!H8,0)*能力值计算器!K8,0)*能力值计算器!L8,0)*VLOOKUP(能力值计算器!J8,能力变化对照表!A:B,2,0),0)</f>
        <v>-39</v>
      </c>
      <c r="J2461">
        <f t="shared" si="307"/>
        <v>0</v>
      </c>
      <c r="K2461">
        <f t="shared" si="308"/>
        <v>-6474</v>
      </c>
      <c r="L2461">
        <f t="shared" si="309"/>
        <v>12450</v>
      </c>
      <c r="M2461">
        <f t="shared" si="310"/>
        <v>244.1</v>
      </c>
      <c r="N2461">
        <f t="shared" si="311"/>
        <v>1</v>
      </c>
    </row>
    <row r="2462" spans="1:14">
      <c r="A2462">
        <f t="shared" si="304"/>
        <v>0</v>
      </c>
      <c r="B2462">
        <f t="shared" si="305"/>
        <v>0</v>
      </c>
      <c r="C2462">
        <v>188</v>
      </c>
      <c r="D2462">
        <v>212</v>
      </c>
      <c r="E2462">
        <f t="shared" si="306"/>
        <v>-999</v>
      </c>
      <c r="F2462">
        <f>能力值计算器!G2</f>
        <v>0</v>
      </c>
      <c r="G2462">
        <f>ROUNDDOWN((能力值计算器!F4+能力值计算器!E4*2+ROUNDDOWN(C2462/4,0))*能力值计算器!C2/100+10+能力值计算器!C2,0)</f>
        <v>169</v>
      </c>
      <c r="H2462">
        <f>ROUNDDOWN(ROUNDDOWN(ROUNDDOWN(ROUNDDOWN(ROUNDDOWN((能力值计算器!F6+能力值计算器!E6*2+ROUNDDOWN(D2462/4,0))*能力值计算器!C2/100+5,0)*能力值计算器!H6,0)*能力值计算器!K6,0)*能力值计算器!L6,0)*VLOOKUP(能力值计算器!J6,能力变化对照表!A:B,2,0),0)</f>
        <v>112</v>
      </c>
      <c r="I2462">
        <f>ROUNDDOWN(ROUNDDOWN(ROUNDDOWN(ROUNDDOWN(ROUNDDOWN((能力值计算器!F8+能力值计算器!E8*2+ROUNDDOWN(E2462/4,0))*能力值计算器!C2/100+5,0)*能力值计算器!H8,0)*能力值计算器!K8,0)*能力值计算器!L8,0)*VLOOKUP(能力值计算器!J8,能力变化对照表!A:B,2,0),0)</f>
        <v>-39</v>
      </c>
      <c r="J2462">
        <f t="shared" si="307"/>
        <v>0</v>
      </c>
      <c r="K2462">
        <f t="shared" si="308"/>
        <v>-6591</v>
      </c>
      <c r="L2462">
        <f t="shared" si="309"/>
        <v>12337</v>
      </c>
      <c r="M2462">
        <f t="shared" si="310"/>
        <v>247.1</v>
      </c>
      <c r="N2462">
        <f t="shared" si="311"/>
        <v>1</v>
      </c>
    </row>
    <row r="2463" spans="1:14">
      <c r="A2463">
        <f t="shared" si="304"/>
        <v>0</v>
      </c>
      <c r="B2463">
        <f t="shared" si="305"/>
        <v>0</v>
      </c>
      <c r="C2463">
        <v>188</v>
      </c>
      <c r="D2463">
        <v>216</v>
      </c>
      <c r="E2463">
        <f t="shared" si="306"/>
        <v>-999</v>
      </c>
      <c r="F2463">
        <f>能力值计算器!G2</f>
        <v>0</v>
      </c>
      <c r="G2463">
        <f>ROUNDDOWN((能力值计算器!F4+能力值计算器!E4*2+ROUNDDOWN(C2463/4,0))*能力值计算器!C2/100+10+能力值计算器!C2,0)</f>
        <v>169</v>
      </c>
      <c r="H2463">
        <f>ROUNDDOWN(ROUNDDOWN(ROUNDDOWN(ROUNDDOWN(ROUNDDOWN((能力值计算器!F6+能力值计算器!E6*2+ROUNDDOWN(D2463/4,0))*能力值计算器!C2/100+5,0)*能力值计算器!H6,0)*能力值计算器!K6,0)*能力值计算器!L6,0)*VLOOKUP(能力值计算器!J6,能力变化对照表!A:B,2,0),0)</f>
        <v>112</v>
      </c>
      <c r="I2463">
        <f>ROUNDDOWN(ROUNDDOWN(ROUNDDOWN(ROUNDDOWN(ROUNDDOWN((能力值计算器!F8+能力值计算器!E8*2+ROUNDDOWN(E2463/4,0))*能力值计算器!C2/100+5,0)*能力值计算器!H8,0)*能力值计算器!K8,0)*能力值计算器!L8,0)*VLOOKUP(能力值计算器!J8,能力变化对照表!A:B,2,0),0)</f>
        <v>-39</v>
      </c>
      <c r="J2463">
        <f t="shared" si="307"/>
        <v>0</v>
      </c>
      <c r="K2463">
        <f t="shared" si="308"/>
        <v>-6591</v>
      </c>
      <c r="L2463">
        <f t="shared" si="309"/>
        <v>12337</v>
      </c>
      <c r="M2463">
        <f t="shared" si="310"/>
        <v>247.1</v>
      </c>
      <c r="N2463">
        <f t="shared" si="311"/>
        <v>1</v>
      </c>
    </row>
    <row r="2464" spans="1:14">
      <c r="A2464">
        <f t="shared" si="304"/>
        <v>0</v>
      </c>
      <c r="B2464">
        <f t="shared" si="305"/>
        <v>0</v>
      </c>
      <c r="C2464">
        <v>192</v>
      </c>
      <c r="D2464">
        <v>212</v>
      </c>
      <c r="E2464">
        <f t="shared" si="306"/>
        <v>-999</v>
      </c>
      <c r="F2464">
        <f>能力值计算器!G2</f>
        <v>0</v>
      </c>
      <c r="G2464">
        <f>ROUNDDOWN((能力值计算器!F4+能力值计算器!E4*2+ROUNDDOWN(C2464/4,0))*能力值计算器!C2/100+10+能力值计算器!C2,0)</f>
        <v>169</v>
      </c>
      <c r="H2464">
        <f>ROUNDDOWN(ROUNDDOWN(ROUNDDOWN(ROUNDDOWN(ROUNDDOWN((能力值计算器!F6+能力值计算器!E6*2+ROUNDDOWN(D2464/4,0))*能力值计算器!C2/100+5,0)*能力值计算器!H6,0)*能力值计算器!K6,0)*能力值计算器!L6,0)*VLOOKUP(能力值计算器!J6,能力变化对照表!A:B,2,0),0)</f>
        <v>112</v>
      </c>
      <c r="I2464">
        <f>ROUNDDOWN(ROUNDDOWN(ROUNDDOWN(ROUNDDOWN(ROUNDDOWN((能力值计算器!F8+能力值计算器!E8*2+ROUNDDOWN(E2464/4,0))*能力值计算器!C2/100+5,0)*能力值计算器!H8,0)*能力值计算器!K8,0)*能力值计算器!L8,0)*VLOOKUP(能力值计算器!J8,能力变化对照表!A:B,2,0),0)</f>
        <v>-39</v>
      </c>
      <c r="J2464">
        <f t="shared" si="307"/>
        <v>0</v>
      </c>
      <c r="K2464">
        <f t="shared" si="308"/>
        <v>-6591</v>
      </c>
      <c r="L2464">
        <f t="shared" si="309"/>
        <v>12337</v>
      </c>
      <c r="M2464">
        <f t="shared" si="310"/>
        <v>247.1</v>
      </c>
      <c r="N2464">
        <f t="shared" si="311"/>
        <v>1</v>
      </c>
    </row>
    <row r="2465" spans="1:14">
      <c r="A2465">
        <f t="shared" si="304"/>
        <v>0</v>
      </c>
      <c r="B2465">
        <f t="shared" si="305"/>
        <v>0</v>
      </c>
      <c r="C2465">
        <v>192</v>
      </c>
      <c r="D2465">
        <v>216</v>
      </c>
      <c r="E2465">
        <f t="shared" si="306"/>
        <v>-999</v>
      </c>
      <c r="F2465">
        <f>能力值计算器!G2</f>
        <v>0</v>
      </c>
      <c r="G2465">
        <f>ROUNDDOWN((能力值计算器!F4+能力值计算器!E4*2+ROUNDDOWN(C2465/4,0))*能力值计算器!C2/100+10+能力值计算器!C2,0)</f>
        <v>169</v>
      </c>
      <c r="H2465">
        <f>ROUNDDOWN(ROUNDDOWN(ROUNDDOWN(ROUNDDOWN(ROUNDDOWN((能力值计算器!F6+能力值计算器!E6*2+ROUNDDOWN(D2465/4,0))*能力值计算器!C2/100+5,0)*能力值计算器!H6,0)*能力值计算器!K6,0)*能力值计算器!L6,0)*VLOOKUP(能力值计算器!J6,能力变化对照表!A:B,2,0),0)</f>
        <v>112</v>
      </c>
      <c r="I2465">
        <f>ROUNDDOWN(ROUNDDOWN(ROUNDDOWN(ROUNDDOWN(ROUNDDOWN((能力值计算器!F8+能力值计算器!E8*2+ROUNDDOWN(E2465/4,0))*能力值计算器!C2/100+5,0)*能力值计算器!H8,0)*能力值计算器!K8,0)*能力值计算器!L8,0)*VLOOKUP(能力值计算器!J8,能力变化对照表!A:B,2,0),0)</f>
        <v>-39</v>
      </c>
      <c r="J2465">
        <f t="shared" si="307"/>
        <v>0</v>
      </c>
      <c r="K2465">
        <f t="shared" si="308"/>
        <v>-6591</v>
      </c>
      <c r="L2465">
        <f t="shared" si="309"/>
        <v>12337</v>
      </c>
      <c r="M2465">
        <f t="shared" si="310"/>
        <v>247.1</v>
      </c>
      <c r="N2465">
        <f t="shared" si="311"/>
        <v>1</v>
      </c>
    </row>
    <row r="2466" spans="1:14">
      <c r="A2466">
        <f t="shared" si="304"/>
        <v>0</v>
      </c>
      <c r="B2466">
        <f t="shared" si="305"/>
        <v>0</v>
      </c>
      <c r="C2466">
        <v>212</v>
      </c>
      <c r="D2466">
        <v>196</v>
      </c>
      <c r="E2466">
        <f t="shared" si="306"/>
        <v>-999</v>
      </c>
      <c r="F2466">
        <f>能力值计算器!G2</f>
        <v>0</v>
      </c>
      <c r="G2466">
        <f>ROUNDDOWN((能力值计算器!F4+能力值计算器!E4*2+ROUNDDOWN(C2466/4,0))*能力值计算器!C2/100+10+能力值计算器!C2,0)</f>
        <v>172</v>
      </c>
      <c r="H2466">
        <f>ROUNDDOWN(ROUNDDOWN(ROUNDDOWN(ROUNDDOWN(ROUNDDOWN((能力值计算器!F6+能力值计算器!E6*2+ROUNDDOWN(D2466/4,0))*能力值计算器!C2/100+5,0)*能力值计算器!H6,0)*能力值计算器!K6,0)*能力值计算器!L6,0)*VLOOKUP(能力值计算器!J6,能力变化对照表!A:B,2,0),0)</f>
        <v>110</v>
      </c>
      <c r="I2466">
        <f>ROUNDDOWN(ROUNDDOWN(ROUNDDOWN(ROUNDDOWN(ROUNDDOWN((能力值计算器!F8+能力值计算器!E8*2+ROUNDDOWN(E2466/4,0))*能力值计算器!C2/100+5,0)*能力值计算器!H8,0)*能力值计算器!K8,0)*能力值计算器!L8,0)*VLOOKUP(能力值计算器!J8,能力变化对照表!A:B,2,0),0)</f>
        <v>-39</v>
      </c>
      <c r="J2466">
        <f t="shared" si="307"/>
        <v>0</v>
      </c>
      <c r="K2466">
        <f t="shared" si="308"/>
        <v>-6708</v>
      </c>
      <c r="L2466">
        <f t="shared" si="309"/>
        <v>12212</v>
      </c>
      <c r="M2466">
        <f t="shared" si="310"/>
        <v>250.1</v>
      </c>
      <c r="N2466">
        <f t="shared" si="311"/>
        <v>1</v>
      </c>
    </row>
    <row r="2467" spans="1:14">
      <c r="A2467">
        <f t="shared" si="304"/>
        <v>0</v>
      </c>
      <c r="B2467">
        <f t="shared" si="305"/>
        <v>0</v>
      </c>
      <c r="C2467">
        <v>212</v>
      </c>
      <c r="D2467">
        <v>200</v>
      </c>
      <c r="E2467">
        <f t="shared" si="306"/>
        <v>-999</v>
      </c>
      <c r="F2467">
        <f>能力值计算器!G2</f>
        <v>0</v>
      </c>
      <c r="G2467">
        <f>ROUNDDOWN((能力值计算器!F4+能力值计算器!E4*2+ROUNDDOWN(C2467/4,0))*能力值计算器!C2/100+10+能力值计算器!C2,0)</f>
        <v>172</v>
      </c>
      <c r="H2467">
        <f>ROUNDDOWN(ROUNDDOWN(ROUNDDOWN(ROUNDDOWN(ROUNDDOWN((能力值计算器!F6+能力值计算器!E6*2+ROUNDDOWN(D2467/4,0))*能力值计算器!C2/100+5,0)*能力值计算器!H6,0)*能力值计算器!K6,0)*能力值计算器!L6,0)*VLOOKUP(能力值计算器!J6,能力变化对照表!A:B,2,0),0)</f>
        <v>110</v>
      </c>
      <c r="I2467">
        <f>ROUNDDOWN(ROUNDDOWN(ROUNDDOWN(ROUNDDOWN(ROUNDDOWN((能力值计算器!F8+能力值计算器!E8*2+ROUNDDOWN(E2467/4,0))*能力值计算器!C2/100+5,0)*能力值计算器!H8,0)*能力值计算器!K8,0)*能力值计算器!L8,0)*VLOOKUP(能力值计算器!J8,能力变化对照表!A:B,2,0),0)</f>
        <v>-39</v>
      </c>
      <c r="J2467">
        <f t="shared" si="307"/>
        <v>0</v>
      </c>
      <c r="K2467">
        <f t="shared" si="308"/>
        <v>-6708</v>
      </c>
      <c r="L2467">
        <f t="shared" si="309"/>
        <v>12212</v>
      </c>
      <c r="M2467">
        <f t="shared" si="310"/>
        <v>250.1</v>
      </c>
      <c r="N2467">
        <f t="shared" si="311"/>
        <v>1</v>
      </c>
    </row>
    <row r="2468" spans="1:14">
      <c r="A2468">
        <f t="shared" si="304"/>
        <v>0</v>
      </c>
      <c r="B2468">
        <f t="shared" si="305"/>
        <v>0</v>
      </c>
      <c r="C2468">
        <v>216</v>
      </c>
      <c r="D2468">
        <v>196</v>
      </c>
      <c r="E2468">
        <f t="shared" si="306"/>
        <v>-999</v>
      </c>
      <c r="F2468">
        <f>能力值计算器!G2</f>
        <v>0</v>
      </c>
      <c r="G2468">
        <f>ROUNDDOWN((能力值计算器!F4+能力值计算器!E4*2+ROUNDDOWN(C2468/4,0))*能力值计算器!C2/100+10+能力值计算器!C2,0)</f>
        <v>172</v>
      </c>
      <c r="H2468">
        <f>ROUNDDOWN(ROUNDDOWN(ROUNDDOWN(ROUNDDOWN(ROUNDDOWN((能力值计算器!F6+能力值计算器!E6*2+ROUNDDOWN(D2468/4,0))*能力值计算器!C2/100+5,0)*能力值计算器!H6,0)*能力值计算器!K6,0)*能力值计算器!L6,0)*VLOOKUP(能力值计算器!J6,能力变化对照表!A:B,2,0),0)</f>
        <v>110</v>
      </c>
      <c r="I2468">
        <f>ROUNDDOWN(ROUNDDOWN(ROUNDDOWN(ROUNDDOWN(ROUNDDOWN((能力值计算器!F8+能力值计算器!E8*2+ROUNDDOWN(E2468/4,0))*能力值计算器!C2/100+5,0)*能力值计算器!H8,0)*能力值计算器!K8,0)*能力值计算器!L8,0)*VLOOKUP(能力值计算器!J8,能力变化对照表!A:B,2,0),0)</f>
        <v>-39</v>
      </c>
      <c r="J2468">
        <f t="shared" si="307"/>
        <v>0</v>
      </c>
      <c r="K2468">
        <f t="shared" si="308"/>
        <v>-6708</v>
      </c>
      <c r="L2468">
        <f t="shared" si="309"/>
        <v>12212</v>
      </c>
      <c r="M2468">
        <f t="shared" si="310"/>
        <v>250.1</v>
      </c>
      <c r="N2468">
        <f t="shared" si="311"/>
        <v>1</v>
      </c>
    </row>
    <row r="2469" spans="1:14">
      <c r="A2469">
        <f t="shared" si="304"/>
        <v>0</v>
      </c>
      <c r="B2469">
        <f t="shared" si="305"/>
        <v>0</v>
      </c>
      <c r="C2469">
        <v>216</v>
      </c>
      <c r="D2469">
        <v>200</v>
      </c>
      <c r="E2469">
        <f t="shared" si="306"/>
        <v>-999</v>
      </c>
      <c r="F2469">
        <f>能力值计算器!G2</f>
        <v>0</v>
      </c>
      <c r="G2469">
        <f>ROUNDDOWN((能力值计算器!F4+能力值计算器!E4*2+ROUNDDOWN(C2469/4,0))*能力值计算器!C2/100+10+能力值计算器!C2,0)</f>
        <v>172</v>
      </c>
      <c r="H2469">
        <f>ROUNDDOWN(ROUNDDOWN(ROUNDDOWN(ROUNDDOWN(ROUNDDOWN((能力值计算器!F6+能力值计算器!E6*2+ROUNDDOWN(D2469/4,0))*能力值计算器!C2/100+5,0)*能力值计算器!H6,0)*能力值计算器!K6,0)*能力值计算器!L6,0)*VLOOKUP(能力值计算器!J6,能力变化对照表!A:B,2,0),0)</f>
        <v>110</v>
      </c>
      <c r="I2469">
        <f>ROUNDDOWN(ROUNDDOWN(ROUNDDOWN(ROUNDDOWN(ROUNDDOWN((能力值计算器!F8+能力值计算器!E8*2+ROUNDDOWN(E2469/4,0))*能力值计算器!C2/100+5,0)*能力值计算器!H8,0)*能力值计算器!K8,0)*能力值计算器!L8,0)*VLOOKUP(能力值计算器!J8,能力变化对照表!A:B,2,0),0)</f>
        <v>-39</v>
      </c>
      <c r="J2469">
        <f t="shared" si="307"/>
        <v>0</v>
      </c>
      <c r="K2469">
        <f t="shared" si="308"/>
        <v>-6708</v>
      </c>
      <c r="L2469">
        <f t="shared" si="309"/>
        <v>12212</v>
      </c>
      <c r="M2469">
        <f t="shared" si="310"/>
        <v>250.1</v>
      </c>
      <c r="N2469">
        <f t="shared" si="311"/>
        <v>1</v>
      </c>
    </row>
    <row r="2470" spans="1:14">
      <c r="A2470">
        <f t="shared" si="304"/>
        <v>0</v>
      </c>
      <c r="B2470">
        <f t="shared" si="305"/>
        <v>0</v>
      </c>
      <c r="C2470">
        <v>252</v>
      </c>
      <c r="D2470">
        <v>172</v>
      </c>
      <c r="E2470">
        <f t="shared" si="306"/>
        <v>-999</v>
      </c>
      <c r="F2470">
        <f>能力值计算器!G2</f>
        <v>0</v>
      </c>
      <c r="G2470">
        <f>ROUNDDOWN((能力值计算器!F4+能力值计算器!E4*2+ROUNDDOWN(C2470/4,0))*能力值计算器!C2/100+10+能力值计算器!C2,0)</f>
        <v>177</v>
      </c>
      <c r="H2470">
        <f>ROUNDDOWN(ROUNDDOWN(ROUNDDOWN(ROUNDDOWN(ROUNDDOWN((能力值计算器!F6+能力值计算器!E6*2+ROUNDDOWN(D2470/4,0))*能力值计算器!C2/100+5,0)*能力值计算器!H6,0)*能力值计算器!K6,0)*能力值计算器!L6,0)*VLOOKUP(能力值计算器!J6,能力变化对照表!A:B,2,0),0)</f>
        <v>107</v>
      </c>
      <c r="I2470">
        <f>ROUNDDOWN(ROUNDDOWN(ROUNDDOWN(ROUNDDOWN(ROUNDDOWN((能力值计算器!F8+能力值计算器!E8*2+ROUNDDOWN(E2470/4,0))*能力值计算器!C2/100+5,0)*能力值计算器!H8,0)*能力值计算器!K8,0)*能力值计算器!L8,0)*VLOOKUP(能力值计算器!J8,能力变化对照表!A:B,2,0),0)</f>
        <v>-39</v>
      </c>
      <c r="J2470">
        <f t="shared" si="307"/>
        <v>0</v>
      </c>
      <c r="K2470">
        <f t="shared" si="308"/>
        <v>-6903</v>
      </c>
      <c r="L2470">
        <f t="shared" si="309"/>
        <v>12036</v>
      </c>
      <c r="M2470">
        <f t="shared" si="310"/>
        <v>255.1</v>
      </c>
      <c r="N2470">
        <f t="shared" si="311"/>
        <v>1</v>
      </c>
    </row>
    <row r="2471" spans="1:14">
      <c r="A2471">
        <f t="shared" si="304"/>
        <v>0</v>
      </c>
      <c r="B2471">
        <f t="shared" si="305"/>
        <v>0</v>
      </c>
      <c r="C2471">
        <v>252</v>
      </c>
      <c r="D2471">
        <v>176</v>
      </c>
      <c r="E2471">
        <f t="shared" si="306"/>
        <v>-999</v>
      </c>
      <c r="F2471">
        <f>能力值计算器!G2</f>
        <v>0</v>
      </c>
      <c r="G2471">
        <f>ROUNDDOWN((能力值计算器!F4+能力值计算器!E4*2+ROUNDDOWN(C2471/4,0))*能力值计算器!C2/100+10+能力值计算器!C2,0)</f>
        <v>177</v>
      </c>
      <c r="H2471">
        <f>ROUNDDOWN(ROUNDDOWN(ROUNDDOWN(ROUNDDOWN(ROUNDDOWN((能力值计算器!F6+能力值计算器!E6*2+ROUNDDOWN(D2471/4,0))*能力值计算器!C2/100+5,0)*能力值计算器!H6,0)*能力值计算器!K6,0)*能力值计算器!L6,0)*VLOOKUP(能力值计算器!J6,能力变化对照表!A:B,2,0),0)</f>
        <v>107</v>
      </c>
      <c r="I2471">
        <f>ROUNDDOWN(ROUNDDOWN(ROUNDDOWN(ROUNDDOWN(ROUNDDOWN((能力值计算器!F8+能力值计算器!E8*2+ROUNDDOWN(E2471/4,0))*能力值计算器!C2/100+5,0)*能力值计算器!H8,0)*能力值计算器!K8,0)*能力值计算器!L8,0)*VLOOKUP(能力值计算器!J8,能力变化对照表!A:B,2,0),0)</f>
        <v>-39</v>
      </c>
      <c r="J2471">
        <f t="shared" si="307"/>
        <v>0</v>
      </c>
      <c r="K2471">
        <f t="shared" si="308"/>
        <v>-6903</v>
      </c>
      <c r="L2471">
        <f t="shared" si="309"/>
        <v>12036</v>
      </c>
      <c r="M2471">
        <f t="shared" si="310"/>
        <v>255.1</v>
      </c>
      <c r="N2471">
        <f t="shared" si="311"/>
        <v>1</v>
      </c>
    </row>
    <row r="2472" spans="1:14">
      <c r="A2472">
        <f t="shared" si="304"/>
        <v>0</v>
      </c>
      <c r="B2472">
        <f t="shared" si="305"/>
        <v>0</v>
      </c>
      <c r="C2472">
        <v>148</v>
      </c>
      <c r="D2472">
        <v>236</v>
      </c>
      <c r="E2472">
        <f t="shared" si="306"/>
        <v>-999</v>
      </c>
      <c r="F2472">
        <f>能力值计算器!G2</f>
        <v>0</v>
      </c>
      <c r="G2472">
        <f>ROUNDDOWN((能力值计算器!F4+能力值计算器!E4*2+ROUNDDOWN(C2472/4,0))*能力值计算器!C2/100+10+能力值计算器!C2,0)</f>
        <v>164</v>
      </c>
      <c r="H2472">
        <f>ROUNDDOWN(ROUNDDOWN(ROUNDDOWN(ROUNDDOWN(ROUNDDOWN((能力值计算器!F6+能力值计算器!E6*2+ROUNDDOWN(D2472/4,0))*能力值计算器!C2/100+5,0)*能力值计算器!H6,0)*能力值计算器!K6,0)*能力值计算器!L6,0)*VLOOKUP(能力值计算器!J6,能力变化对照表!A:B,2,0),0)</f>
        <v>115</v>
      </c>
      <c r="I2472">
        <f>ROUNDDOWN(ROUNDDOWN(ROUNDDOWN(ROUNDDOWN(ROUNDDOWN((能力值计算器!F8+能力值计算器!E8*2+ROUNDDOWN(E2472/4,0))*能力值计算器!C2/100+5,0)*能力值计算器!H8,0)*能力值计算器!K8,0)*能力值计算器!L8,0)*VLOOKUP(能力值计算器!J8,能力变化对照表!A:B,2,0),0)</f>
        <v>-39</v>
      </c>
      <c r="J2472">
        <f t="shared" si="307"/>
        <v>0</v>
      </c>
      <c r="K2472">
        <f t="shared" si="308"/>
        <v>-6396</v>
      </c>
      <c r="L2472">
        <f t="shared" si="309"/>
        <v>12464</v>
      </c>
      <c r="M2472">
        <f t="shared" si="310"/>
        <v>242.1</v>
      </c>
      <c r="N2472">
        <f t="shared" si="311"/>
        <v>1</v>
      </c>
    </row>
    <row r="2473" spans="1:14">
      <c r="A2473">
        <f t="shared" si="304"/>
        <v>0</v>
      </c>
      <c r="B2473">
        <f t="shared" si="305"/>
        <v>0</v>
      </c>
      <c r="C2473">
        <v>148</v>
      </c>
      <c r="D2473">
        <v>240</v>
      </c>
      <c r="E2473">
        <f t="shared" si="306"/>
        <v>-999</v>
      </c>
      <c r="F2473">
        <f>能力值计算器!G2</f>
        <v>0</v>
      </c>
      <c r="G2473">
        <f>ROUNDDOWN((能力值计算器!F4+能力值计算器!E4*2+ROUNDDOWN(C2473/4,0))*能力值计算器!C2/100+10+能力值计算器!C2,0)</f>
        <v>164</v>
      </c>
      <c r="H2473">
        <f>ROUNDDOWN(ROUNDDOWN(ROUNDDOWN(ROUNDDOWN(ROUNDDOWN((能力值计算器!F6+能力值计算器!E6*2+ROUNDDOWN(D2473/4,0))*能力值计算器!C2/100+5,0)*能力值计算器!H6,0)*能力值计算器!K6,0)*能力值计算器!L6,0)*VLOOKUP(能力值计算器!J6,能力变化对照表!A:B,2,0),0)</f>
        <v>115</v>
      </c>
      <c r="I2473">
        <f>ROUNDDOWN(ROUNDDOWN(ROUNDDOWN(ROUNDDOWN(ROUNDDOWN((能力值计算器!F8+能力值计算器!E8*2+ROUNDDOWN(E2473/4,0))*能力值计算器!C2/100+5,0)*能力值计算器!H8,0)*能力值计算器!K8,0)*能力值计算器!L8,0)*VLOOKUP(能力值计算器!J8,能力变化对照表!A:B,2,0),0)</f>
        <v>-39</v>
      </c>
      <c r="J2473">
        <f t="shared" si="307"/>
        <v>0</v>
      </c>
      <c r="K2473">
        <f t="shared" si="308"/>
        <v>-6396</v>
      </c>
      <c r="L2473">
        <f t="shared" si="309"/>
        <v>12464</v>
      </c>
      <c r="M2473">
        <f t="shared" si="310"/>
        <v>242.1</v>
      </c>
      <c r="N2473">
        <f t="shared" si="311"/>
        <v>1</v>
      </c>
    </row>
    <row r="2474" spans="1:14">
      <c r="A2474">
        <f t="shared" si="304"/>
        <v>0</v>
      </c>
      <c r="B2474">
        <f t="shared" si="305"/>
        <v>0</v>
      </c>
      <c r="C2474">
        <v>152</v>
      </c>
      <c r="D2474">
        <v>236</v>
      </c>
      <c r="E2474">
        <f t="shared" si="306"/>
        <v>-999</v>
      </c>
      <c r="F2474">
        <f>能力值计算器!G2</f>
        <v>0</v>
      </c>
      <c r="G2474">
        <f>ROUNDDOWN((能力值计算器!F4+能力值计算器!E4*2+ROUNDDOWN(C2474/4,0))*能力值计算器!C2/100+10+能力值计算器!C2,0)</f>
        <v>164</v>
      </c>
      <c r="H2474">
        <f>ROUNDDOWN(ROUNDDOWN(ROUNDDOWN(ROUNDDOWN(ROUNDDOWN((能力值计算器!F6+能力值计算器!E6*2+ROUNDDOWN(D2474/4,0))*能力值计算器!C2/100+5,0)*能力值计算器!H6,0)*能力值计算器!K6,0)*能力值计算器!L6,0)*VLOOKUP(能力值计算器!J6,能力变化对照表!A:B,2,0),0)</f>
        <v>115</v>
      </c>
      <c r="I2474">
        <f>ROUNDDOWN(ROUNDDOWN(ROUNDDOWN(ROUNDDOWN(ROUNDDOWN((能力值计算器!F8+能力值计算器!E8*2+ROUNDDOWN(E2474/4,0))*能力值计算器!C2/100+5,0)*能力值计算器!H8,0)*能力值计算器!K8,0)*能力值计算器!L8,0)*VLOOKUP(能力值计算器!J8,能力变化对照表!A:B,2,0),0)</f>
        <v>-39</v>
      </c>
      <c r="J2474">
        <f t="shared" si="307"/>
        <v>0</v>
      </c>
      <c r="K2474">
        <f t="shared" si="308"/>
        <v>-6396</v>
      </c>
      <c r="L2474">
        <f t="shared" si="309"/>
        <v>12464</v>
      </c>
      <c r="M2474">
        <f t="shared" si="310"/>
        <v>242.1</v>
      </c>
      <c r="N2474">
        <f t="shared" si="311"/>
        <v>1</v>
      </c>
    </row>
    <row r="2475" spans="1:14">
      <c r="A2475">
        <f t="shared" si="304"/>
        <v>0</v>
      </c>
      <c r="B2475">
        <f t="shared" si="305"/>
        <v>0</v>
      </c>
      <c r="C2475">
        <v>152</v>
      </c>
      <c r="D2475">
        <v>240</v>
      </c>
      <c r="E2475">
        <f t="shared" si="306"/>
        <v>-999</v>
      </c>
      <c r="F2475">
        <f>能力值计算器!G2</f>
        <v>0</v>
      </c>
      <c r="G2475">
        <f>ROUNDDOWN((能力值计算器!F4+能力值计算器!E4*2+ROUNDDOWN(C2475/4,0))*能力值计算器!C2/100+10+能力值计算器!C2,0)</f>
        <v>164</v>
      </c>
      <c r="H2475">
        <f>ROUNDDOWN(ROUNDDOWN(ROUNDDOWN(ROUNDDOWN(ROUNDDOWN((能力值计算器!F6+能力值计算器!E6*2+ROUNDDOWN(D2475/4,0))*能力值计算器!C2/100+5,0)*能力值计算器!H6,0)*能力值计算器!K6,0)*能力值计算器!L6,0)*VLOOKUP(能力值计算器!J6,能力变化对照表!A:B,2,0),0)</f>
        <v>115</v>
      </c>
      <c r="I2475">
        <f>ROUNDDOWN(ROUNDDOWN(ROUNDDOWN(ROUNDDOWN(ROUNDDOWN((能力值计算器!F8+能力值计算器!E8*2+ROUNDDOWN(E2475/4,0))*能力值计算器!C2/100+5,0)*能力值计算器!H8,0)*能力值计算器!K8,0)*能力值计算器!L8,0)*VLOOKUP(能力值计算器!J8,能力变化对照表!A:B,2,0),0)</f>
        <v>-39</v>
      </c>
      <c r="J2475">
        <f t="shared" si="307"/>
        <v>0</v>
      </c>
      <c r="K2475">
        <f t="shared" si="308"/>
        <v>-6396</v>
      </c>
      <c r="L2475">
        <f t="shared" si="309"/>
        <v>12464</v>
      </c>
      <c r="M2475">
        <f t="shared" si="310"/>
        <v>242.1</v>
      </c>
      <c r="N2475">
        <f t="shared" si="311"/>
        <v>1</v>
      </c>
    </row>
    <row r="2476" spans="1:14">
      <c r="A2476">
        <f t="shared" si="304"/>
        <v>0</v>
      </c>
      <c r="B2476">
        <f t="shared" si="305"/>
        <v>0</v>
      </c>
      <c r="C2476">
        <v>124</v>
      </c>
      <c r="D2476">
        <v>252</v>
      </c>
      <c r="E2476">
        <f t="shared" si="306"/>
        <v>-999</v>
      </c>
      <c r="F2476">
        <f>能力值计算器!G2</f>
        <v>0</v>
      </c>
      <c r="G2476">
        <f>ROUNDDOWN((能力值计算器!F4+能力值计算器!E4*2+ROUNDDOWN(C2476/4,0))*能力值计算器!C2/100+10+能力值计算器!C2,0)</f>
        <v>161</v>
      </c>
      <c r="H2476">
        <f>ROUNDDOWN(ROUNDDOWN(ROUNDDOWN(ROUNDDOWN(ROUNDDOWN((能力值计算器!F6+能力值计算器!E6*2+ROUNDDOWN(D2476/4,0))*能力值计算器!C2/100+5,0)*能力值计算器!H6,0)*能力值计算器!K6,0)*能力值计算器!L6,0)*VLOOKUP(能力值计算器!J6,能力变化对照表!A:B,2,0),0)</f>
        <v>117</v>
      </c>
      <c r="I2476">
        <f>ROUNDDOWN(ROUNDDOWN(ROUNDDOWN(ROUNDDOWN(ROUNDDOWN((能力值计算器!F8+能力值计算器!E8*2+ROUNDDOWN(E2476/4,0))*能力值计算器!C2/100+5,0)*能力值计算器!H8,0)*能力值计算器!K8,0)*能力值计算器!L8,0)*VLOOKUP(能力值计算器!J8,能力变化对照表!A:B,2,0),0)</f>
        <v>-39</v>
      </c>
      <c r="J2476">
        <f t="shared" si="307"/>
        <v>0</v>
      </c>
      <c r="K2476">
        <f t="shared" si="308"/>
        <v>-6279</v>
      </c>
      <c r="L2476">
        <f t="shared" si="309"/>
        <v>12558</v>
      </c>
      <c r="M2476">
        <f t="shared" si="310"/>
        <v>239.1</v>
      </c>
      <c r="N2476">
        <f t="shared" si="311"/>
        <v>1</v>
      </c>
    </row>
    <row r="2477" spans="1:14">
      <c r="A2477">
        <f t="shared" si="304"/>
        <v>0</v>
      </c>
      <c r="B2477">
        <f t="shared" si="305"/>
        <v>0</v>
      </c>
      <c r="C2477">
        <v>128</v>
      </c>
      <c r="D2477">
        <v>252</v>
      </c>
      <c r="E2477">
        <f t="shared" si="306"/>
        <v>-999</v>
      </c>
      <c r="F2477">
        <f>能力值计算器!G2</f>
        <v>0</v>
      </c>
      <c r="G2477">
        <f>ROUNDDOWN((能力值计算器!F4+能力值计算器!E4*2+ROUNDDOWN(C2477/4,0))*能力值计算器!C2/100+10+能力值计算器!C2,0)</f>
        <v>161</v>
      </c>
      <c r="H2477">
        <f>ROUNDDOWN(ROUNDDOWN(ROUNDDOWN(ROUNDDOWN(ROUNDDOWN((能力值计算器!F6+能力值计算器!E6*2+ROUNDDOWN(D2477/4,0))*能力值计算器!C2/100+5,0)*能力值计算器!H6,0)*能力值计算器!K6,0)*能力值计算器!L6,0)*VLOOKUP(能力值计算器!J6,能力变化对照表!A:B,2,0),0)</f>
        <v>117</v>
      </c>
      <c r="I2477">
        <f>ROUNDDOWN(ROUNDDOWN(ROUNDDOWN(ROUNDDOWN(ROUNDDOWN((能力值计算器!F8+能力值计算器!E8*2+ROUNDDOWN(E2477/4,0))*能力值计算器!C2/100+5,0)*能力值计算器!H8,0)*能力值计算器!K8,0)*能力值计算器!L8,0)*VLOOKUP(能力值计算器!J8,能力变化对照表!A:B,2,0),0)</f>
        <v>-39</v>
      </c>
      <c r="J2477">
        <f t="shared" si="307"/>
        <v>0</v>
      </c>
      <c r="K2477">
        <f t="shared" si="308"/>
        <v>-6279</v>
      </c>
      <c r="L2477">
        <f t="shared" si="309"/>
        <v>12558</v>
      </c>
      <c r="M2477">
        <f t="shared" si="310"/>
        <v>239.1</v>
      </c>
      <c r="N2477">
        <f t="shared" si="311"/>
        <v>1</v>
      </c>
    </row>
    <row r="2478" spans="1:14">
      <c r="A2478">
        <f t="shared" si="304"/>
        <v>0</v>
      </c>
      <c r="B2478">
        <f t="shared" si="305"/>
        <v>0</v>
      </c>
      <c r="C2478">
        <v>172</v>
      </c>
      <c r="D2478">
        <v>220</v>
      </c>
      <c r="E2478">
        <f t="shared" si="306"/>
        <v>-999</v>
      </c>
      <c r="F2478">
        <f>能力值计算器!G2</f>
        <v>0</v>
      </c>
      <c r="G2478">
        <f>ROUNDDOWN((能力值计算器!F4+能力值计算器!E4*2+ROUNDDOWN(C2478/4,0))*能力值计算器!C2/100+10+能力值计算器!C2,0)</f>
        <v>167</v>
      </c>
      <c r="H2478">
        <f>ROUNDDOWN(ROUNDDOWN(ROUNDDOWN(ROUNDDOWN(ROUNDDOWN((能力值计算器!F6+能力值计算器!E6*2+ROUNDDOWN(D2478/4,0))*能力值计算器!C2/100+5,0)*能力值计算器!H6,0)*能力值计算器!K6,0)*能力值计算器!L6,0)*VLOOKUP(能力值计算器!J6,能力变化对照表!A:B,2,0),0)</f>
        <v>113</v>
      </c>
      <c r="I2478">
        <f>ROUNDDOWN(ROUNDDOWN(ROUNDDOWN(ROUNDDOWN(ROUNDDOWN((能力值计算器!F8+能力值计算器!E8*2+ROUNDDOWN(E2478/4,0))*能力值计算器!C2/100+5,0)*能力值计算器!H8,0)*能力值计算器!K8,0)*能力值计算器!L8,0)*VLOOKUP(能力值计算器!J8,能力变化对照表!A:B,2,0),0)</f>
        <v>-39</v>
      </c>
      <c r="J2478">
        <f t="shared" si="307"/>
        <v>0</v>
      </c>
      <c r="K2478">
        <f t="shared" si="308"/>
        <v>-6513</v>
      </c>
      <c r="L2478">
        <f t="shared" si="309"/>
        <v>12358</v>
      </c>
      <c r="M2478">
        <f t="shared" si="310"/>
        <v>245.1</v>
      </c>
      <c r="N2478">
        <f t="shared" si="311"/>
        <v>1</v>
      </c>
    </row>
    <row r="2479" spans="1:14">
      <c r="A2479">
        <f t="shared" si="304"/>
        <v>0</v>
      </c>
      <c r="B2479">
        <f t="shared" si="305"/>
        <v>0</v>
      </c>
      <c r="C2479">
        <v>172</v>
      </c>
      <c r="D2479">
        <v>224</v>
      </c>
      <c r="E2479">
        <f t="shared" si="306"/>
        <v>-999</v>
      </c>
      <c r="F2479">
        <f>能力值计算器!G2</f>
        <v>0</v>
      </c>
      <c r="G2479">
        <f>ROUNDDOWN((能力值计算器!F4+能力值计算器!E4*2+ROUNDDOWN(C2479/4,0))*能力值计算器!C2/100+10+能力值计算器!C2,0)</f>
        <v>167</v>
      </c>
      <c r="H2479">
        <f>ROUNDDOWN(ROUNDDOWN(ROUNDDOWN(ROUNDDOWN(ROUNDDOWN((能力值计算器!F6+能力值计算器!E6*2+ROUNDDOWN(D2479/4,0))*能力值计算器!C2/100+5,0)*能力值计算器!H6,0)*能力值计算器!K6,0)*能力值计算器!L6,0)*VLOOKUP(能力值计算器!J6,能力变化对照表!A:B,2,0),0)</f>
        <v>113</v>
      </c>
      <c r="I2479">
        <f>ROUNDDOWN(ROUNDDOWN(ROUNDDOWN(ROUNDDOWN(ROUNDDOWN((能力值计算器!F8+能力值计算器!E8*2+ROUNDDOWN(E2479/4,0))*能力值计算器!C2/100+5,0)*能力值计算器!H8,0)*能力值计算器!K8,0)*能力值计算器!L8,0)*VLOOKUP(能力值计算器!J8,能力变化对照表!A:B,2,0),0)</f>
        <v>-39</v>
      </c>
      <c r="J2479">
        <f t="shared" si="307"/>
        <v>0</v>
      </c>
      <c r="K2479">
        <f t="shared" si="308"/>
        <v>-6513</v>
      </c>
      <c r="L2479">
        <f t="shared" si="309"/>
        <v>12358</v>
      </c>
      <c r="M2479">
        <f t="shared" si="310"/>
        <v>245.1</v>
      </c>
      <c r="N2479">
        <f t="shared" si="311"/>
        <v>1</v>
      </c>
    </row>
    <row r="2480" spans="1:14">
      <c r="A2480">
        <f t="shared" si="304"/>
        <v>0</v>
      </c>
      <c r="B2480">
        <f t="shared" si="305"/>
        <v>0</v>
      </c>
      <c r="C2480">
        <v>176</v>
      </c>
      <c r="D2480">
        <v>220</v>
      </c>
      <c r="E2480">
        <f t="shared" si="306"/>
        <v>-999</v>
      </c>
      <c r="F2480">
        <f>能力值计算器!G2</f>
        <v>0</v>
      </c>
      <c r="G2480">
        <f>ROUNDDOWN((能力值计算器!F4+能力值计算器!E4*2+ROUNDDOWN(C2480/4,0))*能力值计算器!C2/100+10+能力值计算器!C2,0)</f>
        <v>167</v>
      </c>
      <c r="H2480">
        <f>ROUNDDOWN(ROUNDDOWN(ROUNDDOWN(ROUNDDOWN(ROUNDDOWN((能力值计算器!F6+能力值计算器!E6*2+ROUNDDOWN(D2480/4,0))*能力值计算器!C2/100+5,0)*能力值计算器!H6,0)*能力值计算器!K6,0)*能力值计算器!L6,0)*VLOOKUP(能力值计算器!J6,能力变化对照表!A:B,2,0),0)</f>
        <v>113</v>
      </c>
      <c r="I2480">
        <f>ROUNDDOWN(ROUNDDOWN(ROUNDDOWN(ROUNDDOWN(ROUNDDOWN((能力值计算器!F8+能力值计算器!E8*2+ROUNDDOWN(E2480/4,0))*能力值计算器!C2/100+5,0)*能力值计算器!H8,0)*能力值计算器!K8,0)*能力值计算器!L8,0)*VLOOKUP(能力值计算器!J8,能力变化对照表!A:B,2,0),0)</f>
        <v>-39</v>
      </c>
      <c r="J2480">
        <f t="shared" si="307"/>
        <v>0</v>
      </c>
      <c r="K2480">
        <f t="shared" si="308"/>
        <v>-6513</v>
      </c>
      <c r="L2480">
        <f t="shared" si="309"/>
        <v>12358</v>
      </c>
      <c r="M2480">
        <f t="shared" si="310"/>
        <v>245.1</v>
      </c>
      <c r="N2480">
        <f t="shared" si="311"/>
        <v>1</v>
      </c>
    </row>
    <row r="2481" spans="1:14">
      <c r="A2481">
        <f t="shared" si="304"/>
        <v>0</v>
      </c>
      <c r="B2481">
        <f t="shared" si="305"/>
        <v>0</v>
      </c>
      <c r="C2481">
        <v>176</v>
      </c>
      <c r="D2481">
        <v>224</v>
      </c>
      <c r="E2481">
        <f t="shared" si="306"/>
        <v>-999</v>
      </c>
      <c r="F2481">
        <f>能力值计算器!G2</f>
        <v>0</v>
      </c>
      <c r="G2481">
        <f>ROUNDDOWN((能力值计算器!F4+能力值计算器!E4*2+ROUNDDOWN(C2481/4,0))*能力值计算器!C2/100+10+能力值计算器!C2,0)</f>
        <v>167</v>
      </c>
      <c r="H2481">
        <f>ROUNDDOWN(ROUNDDOWN(ROUNDDOWN(ROUNDDOWN(ROUNDDOWN((能力值计算器!F6+能力值计算器!E6*2+ROUNDDOWN(D2481/4,0))*能力值计算器!C2/100+5,0)*能力值计算器!H6,0)*能力值计算器!K6,0)*能力值计算器!L6,0)*VLOOKUP(能力值计算器!J6,能力变化对照表!A:B,2,0),0)</f>
        <v>113</v>
      </c>
      <c r="I2481">
        <f>ROUNDDOWN(ROUNDDOWN(ROUNDDOWN(ROUNDDOWN(ROUNDDOWN((能力值计算器!F8+能力值计算器!E8*2+ROUNDDOWN(E2481/4,0))*能力值计算器!C2/100+5,0)*能力值计算器!H8,0)*能力值计算器!K8,0)*能力值计算器!L8,0)*VLOOKUP(能力值计算器!J8,能力变化对照表!A:B,2,0),0)</f>
        <v>-39</v>
      </c>
      <c r="J2481">
        <f t="shared" si="307"/>
        <v>0</v>
      </c>
      <c r="K2481">
        <f t="shared" si="308"/>
        <v>-6513</v>
      </c>
      <c r="L2481">
        <f t="shared" si="309"/>
        <v>12358</v>
      </c>
      <c r="M2481">
        <f t="shared" si="310"/>
        <v>245.1</v>
      </c>
      <c r="N2481">
        <f t="shared" si="311"/>
        <v>1</v>
      </c>
    </row>
    <row r="2482" spans="1:14">
      <c r="A2482">
        <f t="shared" si="304"/>
        <v>0</v>
      </c>
      <c r="B2482">
        <f t="shared" si="305"/>
        <v>0</v>
      </c>
      <c r="C2482">
        <v>236</v>
      </c>
      <c r="D2482">
        <v>180</v>
      </c>
      <c r="E2482">
        <f t="shared" si="306"/>
        <v>-999</v>
      </c>
      <c r="F2482">
        <f>能力值计算器!G2</f>
        <v>0</v>
      </c>
      <c r="G2482">
        <f>ROUNDDOWN((能力值计算器!F4+能力值计算器!E4*2+ROUNDDOWN(C2482/4,0))*能力值计算器!C2/100+10+能力值计算器!C2,0)</f>
        <v>175</v>
      </c>
      <c r="H2482">
        <f>ROUNDDOWN(ROUNDDOWN(ROUNDDOWN(ROUNDDOWN(ROUNDDOWN((能力值计算器!F6+能力值计算器!E6*2+ROUNDDOWN(D2482/4,0))*能力值计算器!C2/100+5,0)*能力值计算器!H6,0)*能力值计算器!K6,0)*能力值计算器!L6,0)*VLOOKUP(能力值计算器!J6,能力变化对照表!A:B,2,0),0)</f>
        <v>108</v>
      </c>
      <c r="I2482">
        <f>ROUNDDOWN(ROUNDDOWN(ROUNDDOWN(ROUNDDOWN(ROUNDDOWN((能力值计算器!F8+能力值计算器!E8*2+ROUNDDOWN(E2482/4,0))*能力值计算器!C2/100+5,0)*能力值计算器!H8,0)*能力值计算器!K8,0)*能力值计算器!L8,0)*VLOOKUP(能力值计算器!J8,能力变化对照表!A:B,2,0),0)</f>
        <v>-39</v>
      </c>
      <c r="J2482">
        <f t="shared" si="307"/>
        <v>0</v>
      </c>
      <c r="K2482">
        <f t="shared" si="308"/>
        <v>-6825</v>
      </c>
      <c r="L2482">
        <f t="shared" si="309"/>
        <v>12075</v>
      </c>
      <c r="M2482">
        <f t="shared" si="310"/>
        <v>253.1</v>
      </c>
      <c r="N2482">
        <f t="shared" si="311"/>
        <v>1</v>
      </c>
    </row>
    <row r="2483" spans="1:14">
      <c r="A2483">
        <f t="shared" si="304"/>
        <v>0</v>
      </c>
      <c r="B2483">
        <f t="shared" si="305"/>
        <v>0</v>
      </c>
      <c r="C2483">
        <v>236</v>
      </c>
      <c r="D2483">
        <v>184</v>
      </c>
      <c r="E2483">
        <f t="shared" si="306"/>
        <v>-999</v>
      </c>
      <c r="F2483">
        <f>能力值计算器!G2</f>
        <v>0</v>
      </c>
      <c r="G2483">
        <f>ROUNDDOWN((能力值计算器!F4+能力值计算器!E4*2+ROUNDDOWN(C2483/4,0))*能力值计算器!C2/100+10+能力值计算器!C2,0)</f>
        <v>175</v>
      </c>
      <c r="H2483">
        <f>ROUNDDOWN(ROUNDDOWN(ROUNDDOWN(ROUNDDOWN(ROUNDDOWN((能力值计算器!F6+能力值计算器!E6*2+ROUNDDOWN(D2483/4,0))*能力值计算器!C2/100+5,0)*能力值计算器!H6,0)*能力值计算器!K6,0)*能力值计算器!L6,0)*VLOOKUP(能力值计算器!J6,能力变化对照表!A:B,2,0),0)</f>
        <v>108</v>
      </c>
      <c r="I2483">
        <f>ROUNDDOWN(ROUNDDOWN(ROUNDDOWN(ROUNDDOWN(ROUNDDOWN((能力值计算器!F8+能力值计算器!E8*2+ROUNDDOWN(E2483/4,0))*能力值计算器!C2/100+5,0)*能力值计算器!H8,0)*能力值计算器!K8,0)*能力值计算器!L8,0)*VLOOKUP(能力值计算器!J8,能力变化对照表!A:B,2,0),0)</f>
        <v>-39</v>
      </c>
      <c r="J2483">
        <f t="shared" si="307"/>
        <v>0</v>
      </c>
      <c r="K2483">
        <f t="shared" si="308"/>
        <v>-6825</v>
      </c>
      <c r="L2483">
        <f t="shared" si="309"/>
        <v>12075</v>
      </c>
      <c r="M2483">
        <f t="shared" si="310"/>
        <v>253.1</v>
      </c>
      <c r="N2483">
        <f t="shared" si="311"/>
        <v>1</v>
      </c>
    </row>
    <row r="2484" spans="1:14">
      <c r="A2484">
        <f t="shared" si="304"/>
        <v>0</v>
      </c>
      <c r="B2484">
        <f t="shared" si="305"/>
        <v>0</v>
      </c>
      <c r="C2484">
        <v>240</v>
      </c>
      <c r="D2484">
        <v>180</v>
      </c>
      <c r="E2484">
        <f t="shared" si="306"/>
        <v>-999</v>
      </c>
      <c r="F2484">
        <f>能力值计算器!G2</f>
        <v>0</v>
      </c>
      <c r="G2484">
        <f>ROUNDDOWN((能力值计算器!F4+能力值计算器!E4*2+ROUNDDOWN(C2484/4,0))*能力值计算器!C2/100+10+能力值计算器!C2,0)</f>
        <v>175</v>
      </c>
      <c r="H2484">
        <f>ROUNDDOWN(ROUNDDOWN(ROUNDDOWN(ROUNDDOWN(ROUNDDOWN((能力值计算器!F6+能力值计算器!E6*2+ROUNDDOWN(D2484/4,0))*能力值计算器!C2/100+5,0)*能力值计算器!H6,0)*能力值计算器!K6,0)*能力值计算器!L6,0)*VLOOKUP(能力值计算器!J6,能力变化对照表!A:B,2,0),0)</f>
        <v>108</v>
      </c>
      <c r="I2484">
        <f>ROUNDDOWN(ROUNDDOWN(ROUNDDOWN(ROUNDDOWN(ROUNDDOWN((能力值计算器!F8+能力值计算器!E8*2+ROUNDDOWN(E2484/4,0))*能力值计算器!C2/100+5,0)*能力值计算器!H8,0)*能力值计算器!K8,0)*能力值计算器!L8,0)*VLOOKUP(能力值计算器!J8,能力变化对照表!A:B,2,0),0)</f>
        <v>-39</v>
      </c>
      <c r="J2484">
        <f t="shared" si="307"/>
        <v>0</v>
      </c>
      <c r="K2484">
        <f t="shared" si="308"/>
        <v>-6825</v>
      </c>
      <c r="L2484">
        <f t="shared" si="309"/>
        <v>12075</v>
      </c>
      <c r="M2484">
        <f t="shared" si="310"/>
        <v>253.1</v>
      </c>
      <c r="N2484">
        <f t="shared" si="311"/>
        <v>1</v>
      </c>
    </row>
    <row r="2485" spans="1:14">
      <c r="A2485">
        <f t="shared" si="304"/>
        <v>0</v>
      </c>
      <c r="B2485">
        <f t="shared" si="305"/>
        <v>0</v>
      </c>
      <c r="C2485">
        <v>240</v>
      </c>
      <c r="D2485">
        <v>184</v>
      </c>
      <c r="E2485">
        <f t="shared" si="306"/>
        <v>-999</v>
      </c>
      <c r="F2485">
        <f>能力值计算器!G2</f>
        <v>0</v>
      </c>
      <c r="G2485">
        <f>ROUNDDOWN((能力值计算器!F4+能力值计算器!E4*2+ROUNDDOWN(C2485/4,0))*能力值计算器!C2/100+10+能力值计算器!C2,0)</f>
        <v>175</v>
      </c>
      <c r="H2485">
        <f>ROUNDDOWN(ROUNDDOWN(ROUNDDOWN(ROUNDDOWN(ROUNDDOWN((能力值计算器!F6+能力值计算器!E6*2+ROUNDDOWN(D2485/4,0))*能力值计算器!C2/100+5,0)*能力值计算器!H6,0)*能力值计算器!K6,0)*能力值计算器!L6,0)*VLOOKUP(能力值计算器!J6,能力变化对照表!A:B,2,0),0)</f>
        <v>108</v>
      </c>
      <c r="I2485">
        <f>ROUNDDOWN(ROUNDDOWN(ROUNDDOWN(ROUNDDOWN(ROUNDDOWN((能力值计算器!F8+能力值计算器!E8*2+ROUNDDOWN(E2485/4,0))*能力值计算器!C2/100+5,0)*能力值计算器!H8,0)*能力值计算器!K8,0)*能力值计算器!L8,0)*VLOOKUP(能力值计算器!J8,能力变化对照表!A:B,2,0),0)</f>
        <v>-39</v>
      </c>
      <c r="J2485">
        <f t="shared" si="307"/>
        <v>0</v>
      </c>
      <c r="K2485">
        <f t="shared" si="308"/>
        <v>-6825</v>
      </c>
      <c r="L2485">
        <f t="shared" si="309"/>
        <v>12075</v>
      </c>
      <c r="M2485">
        <f t="shared" si="310"/>
        <v>253.1</v>
      </c>
      <c r="N2485">
        <f t="shared" si="311"/>
        <v>1</v>
      </c>
    </row>
    <row r="2486" spans="1:14">
      <c r="A2486">
        <f t="shared" si="304"/>
        <v>0</v>
      </c>
      <c r="B2486">
        <f t="shared" si="305"/>
        <v>0</v>
      </c>
      <c r="C2486">
        <v>196</v>
      </c>
      <c r="D2486">
        <v>204</v>
      </c>
      <c r="E2486">
        <f t="shared" si="306"/>
        <v>-999</v>
      </c>
      <c r="F2486">
        <f>能力值计算器!G2</f>
        <v>0</v>
      </c>
      <c r="G2486">
        <f>ROUNDDOWN((能力值计算器!F4+能力值计算器!E4*2+ROUNDDOWN(C2486/4,0))*能力值计算器!C2/100+10+能力值计算器!C2,0)</f>
        <v>170</v>
      </c>
      <c r="H2486">
        <f>ROUNDDOWN(ROUNDDOWN(ROUNDDOWN(ROUNDDOWN(ROUNDDOWN((能力值计算器!F6+能力值计算器!E6*2+ROUNDDOWN(D2486/4,0))*能力值计算器!C2/100+5,0)*能力值计算器!H6,0)*能力值计算器!K6,0)*能力值计算器!L6,0)*VLOOKUP(能力值计算器!J6,能力变化对照表!A:B,2,0),0)</f>
        <v>111</v>
      </c>
      <c r="I2486">
        <f>ROUNDDOWN(ROUNDDOWN(ROUNDDOWN(ROUNDDOWN(ROUNDDOWN((能力值计算器!F8+能力值计算器!E8*2+ROUNDDOWN(E2486/4,0))*能力值计算器!C2/100+5,0)*能力值计算器!H8,0)*能力值计算器!K8,0)*能力值计算器!L8,0)*VLOOKUP(能力值计算器!J8,能力变化对照表!A:B,2,0),0)</f>
        <v>-39</v>
      </c>
      <c r="J2486">
        <f t="shared" si="307"/>
        <v>0</v>
      </c>
      <c r="K2486">
        <f t="shared" si="308"/>
        <v>-6630</v>
      </c>
      <c r="L2486">
        <f t="shared" si="309"/>
        <v>12240</v>
      </c>
      <c r="M2486">
        <f t="shared" si="310"/>
        <v>248.1</v>
      </c>
      <c r="N2486">
        <f t="shared" si="311"/>
        <v>1</v>
      </c>
    </row>
    <row r="2487" spans="1:14">
      <c r="A2487">
        <f t="shared" si="304"/>
        <v>0</v>
      </c>
      <c r="B2487">
        <f t="shared" si="305"/>
        <v>0</v>
      </c>
      <c r="C2487">
        <v>196</v>
      </c>
      <c r="D2487">
        <v>208</v>
      </c>
      <c r="E2487">
        <f t="shared" si="306"/>
        <v>-999</v>
      </c>
      <c r="F2487">
        <f>能力值计算器!G2</f>
        <v>0</v>
      </c>
      <c r="G2487">
        <f>ROUNDDOWN((能力值计算器!F4+能力值计算器!E4*2+ROUNDDOWN(C2487/4,0))*能力值计算器!C2/100+10+能力值计算器!C2,0)</f>
        <v>170</v>
      </c>
      <c r="H2487">
        <f>ROUNDDOWN(ROUNDDOWN(ROUNDDOWN(ROUNDDOWN(ROUNDDOWN((能力值计算器!F6+能力值计算器!E6*2+ROUNDDOWN(D2487/4,0))*能力值计算器!C2/100+5,0)*能力值计算器!H6,0)*能力值计算器!K6,0)*能力值计算器!L6,0)*VLOOKUP(能力值计算器!J6,能力变化对照表!A:B,2,0),0)</f>
        <v>111</v>
      </c>
      <c r="I2487">
        <f>ROUNDDOWN(ROUNDDOWN(ROUNDDOWN(ROUNDDOWN(ROUNDDOWN((能力值计算器!F8+能力值计算器!E8*2+ROUNDDOWN(E2487/4,0))*能力值计算器!C2/100+5,0)*能力值计算器!H8,0)*能力值计算器!K8,0)*能力值计算器!L8,0)*VLOOKUP(能力值计算器!J8,能力变化对照表!A:B,2,0),0)</f>
        <v>-39</v>
      </c>
      <c r="J2487">
        <f t="shared" si="307"/>
        <v>0</v>
      </c>
      <c r="K2487">
        <f t="shared" si="308"/>
        <v>-6630</v>
      </c>
      <c r="L2487">
        <f t="shared" si="309"/>
        <v>12240</v>
      </c>
      <c r="M2487">
        <f t="shared" si="310"/>
        <v>248.1</v>
      </c>
      <c r="N2487">
        <f t="shared" si="311"/>
        <v>1</v>
      </c>
    </row>
    <row r="2488" spans="1:14">
      <c r="A2488">
        <f t="shared" si="304"/>
        <v>0</v>
      </c>
      <c r="B2488">
        <f t="shared" si="305"/>
        <v>0</v>
      </c>
      <c r="C2488">
        <v>200</v>
      </c>
      <c r="D2488">
        <v>204</v>
      </c>
      <c r="E2488">
        <f t="shared" si="306"/>
        <v>-999</v>
      </c>
      <c r="F2488">
        <f>能力值计算器!G2</f>
        <v>0</v>
      </c>
      <c r="G2488">
        <f>ROUNDDOWN((能力值计算器!F4+能力值计算器!E4*2+ROUNDDOWN(C2488/4,0))*能力值计算器!C2/100+10+能力值计算器!C2,0)</f>
        <v>170</v>
      </c>
      <c r="H2488">
        <f>ROUNDDOWN(ROUNDDOWN(ROUNDDOWN(ROUNDDOWN(ROUNDDOWN((能力值计算器!F6+能力值计算器!E6*2+ROUNDDOWN(D2488/4,0))*能力值计算器!C2/100+5,0)*能力值计算器!H6,0)*能力值计算器!K6,0)*能力值计算器!L6,0)*VLOOKUP(能力值计算器!J6,能力变化对照表!A:B,2,0),0)</f>
        <v>111</v>
      </c>
      <c r="I2488">
        <f>ROUNDDOWN(ROUNDDOWN(ROUNDDOWN(ROUNDDOWN(ROUNDDOWN((能力值计算器!F8+能力值计算器!E8*2+ROUNDDOWN(E2488/4,0))*能力值计算器!C2/100+5,0)*能力值计算器!H8,0)*能力值计算器!K8,0)*能力值计算器!L8,0)*VLOOKUP(能力值计算器!J8,能力变化对照表!A:B,2,0),0)</f>
        <v>-39</v>
      </c>
      <c r="J2488">
        <f t="shared" si="307"/>
        <v>0</v>
      </c>
      <c r="K2488">
        <f t="shared" si="308"/>
        <v>-6630</v>
      </c>
      <c r="L2488">
        <f t="shared" si="309"/>
        <v>12240</v>
      </c>
      <c r="M2488">
        <f t="shared" si="310"/>
        <v>248.1</v>
      </c>
      <c r="N2488">
        <f t="shared" si="311"/>
        <v>1</v>
      </c>
    </row>
    <row r="2489" spans="1:14">
      <c r="A2489">
        <f t="shared" si="304"/>
        <v>0</v>
      </c>
      <c r="B2489">
        <f t="shared" si="305"/>
        <v>0</v>
      </c>
      <c r="C2489">
        <v>200</v>
      </c>
      <c r="D2489">
        <v>208</v>
      </c>
      <c r="E2489">
        <f t="shared" si="306"/>
        <v>-999</v>
      </c>
      <c r="F2489">
        <f>能力值计算器!G2</f>
        <v>0</v>
      </c>
      <c r="G2489">
        <f>ROUNDDOWN((能力值计算器!F4+能力值计算器!E4*2+ROUNDDOWN(C2489/4,0))*能力值计算器!C2/100+10+能力值计算器!C2,0)</f>
        <v>170</v>
      </c>
      <c r="H2489">
        <f>ROUNDDOWN(ROUNDDOWN(ROUNDDOWN(ROUNDDOWN(ROUNDDOWN((能力值计算器!F6+能力值计算器!E6*2+ROUNDDOWN(D2489/4,0))*能力值计算器!C2/100+5,0)*能力值计算器!H6,0)*能力值计算器!K6,0)*能力值计算器!L6,0)*VLOOKUP(能力值计算器!J6,能力变化对照表!A:B,2,0),0)</f>
        <v>111</v>
      </c>
      <c r="I2489">
        <f>ROUNDDOWN(ROUNDDOWN(ROUNDDOWN(ROUNDDOWN(ROUNDDOWN((能力值计算器!F8+能力值计算器!E8*2+ROUNDDOWN(E2489/4,0))*能力值计算器!C2/100+5,0)*能力值计算器!H8,0)*能力值计算器!K8,0)*能力值计算器!L8,0)*VLOOKUP(能力值计算器!J8,能力变化对照表!A:B,2,0),0)</f>
        <v>-39</v>
      </c>
      <c r="J2489">
        <f t="shared" si="307"/>
        <v>0</v>
      </c>
      <c r="K2489">
        <f t="shared" si="308"/>
        <v>-6630</v>
      </c>
      <c r="L2489">
        <f t="shared" si="309"/>
        <v>12240</v>
      </c>
      <c r="M2489">
        <f t="shared" si="310"/>
        <v>248.1</v>
      </c>
      <c r="N2489">
        <f t="shared" si="311"/>
        <v>1</v>
      </c>
    </row>
    <row r="2490" spans="1:14">
      <c r="A2490">
        <f t="shared" si="304"/>
        <v>0</v>
      </c>
      <c r="B2490">
        <f t="shared" si="305"/>
        <v>0</v>
      </c>
      <c r="C2490">
        <v>220</v>
      </c>
      <c r="D2490">
        <v>188</v>
      </c>
      <c r="E2490">
        <f t="shared" si="306"/>
        <v>-999</v>
      </c>
      <c r="F2490">
        <f>能力值计算器!G2</f>
        <v>0</v>
      </c>
      <c r="G2490">
        <f>ROUNDDOWN((能力值计算器!F4+能力值计算器!E4*2+ROUNDDOWN(C2490/4,0))*能力值计算器!C2/100+10+能力值计算器!C2,0)</f>
        <v>173</v>
      </c>
      <c r="H2490">
        <f>ROUNDDOWN(ROUNDDOWN(ROUNDDOWN(ROUNDDOWN(ROUNDDOWN((能力值计算器!F6+能力值计算器!E6*2+ROUNDDOWN(D2490/4,0))*能力值计算器!C2/100+5,0)*能力值计算器!H6,0)*能力值计算器!K6,0)*能力值计算器!L6,0)*VLOOKUP(能力值计算器!J6,能力变化对照表!A:B,2,0),0)</f>
        <v>109</v>
      </c>
      <c r="I2490">
        <f>ROUNDDOWN(ROUNDDOWN(ROUNDDOWN(ROUNDDOWN(ROUNDDOWN((能力值计算器!F8+能力值计算器!E8*2+ROUNDDOWN(E2490/4,0))*能力值计算器!C2/100+5,0)*能力值计算器!H8,0)*能力值计算器!K8,0)*能力值计算器!L8,0)*VLOOKUP(能力值计算器!J8,能力变化对照表!A:B,2,0),0)</f>
        <v>-39</v>
      </c>
      <c r="J2490">
        <f t="shared" si="307"/>
        <v>0</v>
      </c>
      <c r="K2490">
        <f t="shared" si="308"/>
        <v>-6747</v>
      </c>
      <c r="L2490">
        <f t="shared" si="309"/>
        <v>12110</v>
      </c>
      <c r="M2490">
        <f t="shared" si="310"/>
        <v>251.1</v>
      </c>
      <c r="N2490">
        <f t="shared" si="311"/>
        <v>1</v>
      </c>
    </row>
    <row r="2491" spans="1:14">
      <c r="A2491">
        <f t="shared" si="304"/>
        <v>0</v>
      </c>
      <c r="B2491">
        <f t="shared" si="305"/>
        <v>0</v>
      </c>
      <c r="C2491">
        <v>220</v>
      </c>
      <c r="D2491">
        <v>192</v>
      </c>
      <c r="E2491">
        <f t="shared" si="306"/>
        <v>-999</v>
      </c>
      <c r="F2491">
        <f>能力值计算器!G2</f>
        <v>0</v>
      </c>
      <c r="G2491">
        <f>ROUNDDOWN((能力值计算器!F4+能力值计算器!E4*2+ROUNDDOWN(C2491/4,0))*能力值计算器!C2/100+10+能力值计算器!C2,0)</f>
        <v>173</v>
      </c>
      <c r="H2491">
        <f>ROUNDDOWN(ROUNDDOWN(ROUNDDOWN(ROUNDDOWN(ROUNDDOWN((能力值计算器!F6+能力值计算器!E6*2+ROUNDDOWN(D2491/4,0))*能力值计算器!C2/100+5,0)*能力值计算器!H6,0)*能力值计算器!K6,0)*能力值计算器!L6,0)*VLOOKUP(能力值计算器!J6,能力变化对照表!A:B,2,0),0)</f>
        <v>109</v>
      </c>
      <c r="I2491">
        <f>ROUNDDOWN(ROUNDDOWN(ROUNDDOWN(ROUNDDOWN(ROUNDDOWN((能力值计算器!F8+能力值计算器!E8*2+ROUNDDOWN(E2491/4,0))*能力值计算器!C2/100+5,0)*能力值计算器!H8,0)*能力值计算器!K8,0)*能力值计算器!L8,0)*VLOOKUP(能力值计算器!J8,能力变化对照表!A:B,2,0),0)</f>
        <v>-39</v>
      </c>
      <c r="J2491">
        <f t="shared" si="307"/>
        <v>0</v>
      </c>
      <c r="K2491">
        <f t="shared" si="308"/>
        <v>-6747</v>
      </c>
      <c r="L2491">
        <f t="shared" si="309"/>
        <v>12110</v>
      </c>
      <c r="M2491">
        <f t="shared" si="310"/>
        <v>251.1</v>
      </c>
      <c r="N2491">
        <f t="shared" si="311"/>
        <v>1</v>
      </c>
    </row>
    <row r="2492" spans="1:14">
      <c r="A2492">
        <f t="shared" si="304"/>
        <v>0</v>
      </c>
      <c r="B2492">
        <f t="shared" si="305"/>
        <v>0</v>
      </c>
      <c r="C2492">
        <v>224</v>
      </c>
      <c r="D2492">
        <v>188</v>
      </c>
      <c r="E2492">
        <f t="shared" si="306"/>
        <v>-999</v>
      </c>
      <c r="F2492">
        <f>能力值计算器!G2</f>
        <v>0</v>
      </c>
      <c r="G2492">
        <f>ROUNDDOWN((能力值计算器!F4+能力值计算器!E4*2+ROUNDDOWN(C2492/4,0))*能力值计算器!C2/100+10+能力值计算器!C2,0)</f>
        <v>173</v>
      </c>
      <c r="H2492">
        <f>ROUNDDOWN(ROUNDDOWN(ROUNDDOWN(ROUNDDOWN(ROUNDDOWN((能力值计算器!F6+能力值计算器!E6*2+ROUNDDOWN(D2492/4,0))*能力值计算器!C2/100+5,0)*能力值计算器!H6,0)*能力值计算器!K6,0)*能力值计算器!L6,0)*VLOOKUP(能力值计算器!J6,能力变化对照表!A:B,2,0),0)</f>
        <v>109</v>
      </c>
      <c r="I2492">
        <f>ROUNDDOWN(ROUNDDOWN(ROUNDDOWN(ROUNDDOWN(ROUNDDOWN((能力值计算器!F8+能力值计算器!E8*2+ROUNDDOWN(E2492/4,0))*能力值计算器!C2/100+5,0)*能力值计算器!H8,0)*能力值计算器!K8,0)*能力值计算器!L8,0)*VLOOKUP(能力值计算器!J8,能力变化对照表!A:B,2,0),0)</f>
        <v>-39</v>
      </c>
      <c r="J2492">
        <f t="shared" si="307"/>
        <v>0</v>
      </c>
      <c r="K2492">
        <f t="shared" si="308"/>
        <v>-6747</v>
      </c>
      <c r="L2492">
        <f t="shared" si="309"/>
        <v>12110</v>
      </c>
      <c r="M2492">
        <f t="shared" si="310"/>
        <v>251.1</v>
      </c>
      <c r="N2492">
        <f t="shared" si="311"/>
        <v>1</v>
      </c>
    </row>
    <row r="2493" spans="1:14">
      <c r="A2493">
        <f t="shared" si="304"/>
        <v>0</v>
      </c>
      <c r="B2493">
        <f t="shared" si="305"/>
        <v>0</v>
      </c>
      <c r="C2493">
        <v>224</v>
      </c>
      <c r="D2493">
        <v>192</v>
      </c>
      <c r="E2493">
        <f t="shared" si="306"/>
        <v>-999</v>
      </c>
      <c r="F2493">
        <f>能力值计算器!G2</f>
        <v>0</v>
      </c>
      <c r="G2493">
        <f>ROUNDDOWN((能力值计算器!F4+能力值计算器!E4*2+ROUNDDOWN(C2493/4,0))*能力值计算器!C2/100+10+能力值计算器!C2,0)</f>
        <v>173</v>
      </c>
      <c r="H2493">
        <f>ROUNDDOWN(ROUNDDOWN(ROUNDDOWN(ROUNDDOWN(ROUNDDOWN((能力值计算器!F6+能力值计算器!E6*2+ROUNDDOWN(D2493/4,0))*能力值计算器!C2/100+5,0)*能力值计算器!H6,0)*能力值计算器!K6,0)*能力值计算器!L6,0)*VLOOKUP(能力值计算器!J6,能力变化对照表!A:B,2,0),0)</f>
        <v>109</v>
      </c>
      <c r="I2493">
        <f>ROUNDDOWN(ROUNDDOWN(ROUNDDOWN(ROUNDDOWN(ROUNDDOWN((能力值计算器!F8+能力值计算器!E8*2+ROUNDDOWN(E2493/4,0))*能力值计算器!C2/100+5,0)*能力值计算器!H8,0)*能力值计算器!K8,0)*能力值计算器!L8,0)*VLOOKUP(能力值计算器!J8,能力变化对照表!A:B,2,0),0)</f>
        <v>-39</v>
      </c>
      <c r="J2493">
        <f t="shared" si="307"/>
        <v>0</v>
      </c>
      <c r="K2493">
        <f t="shared" si="308"/>
        <v>-6747</v>
      </c>
      <c r="L2493">
        <f t="shared" si="309"/>
        <v>12110</v>
      </c>
      <c r="M2493">
        <f t="shared" si="310"/>
        <v>251.1</v>
      </c>
      <c r="N2493">
        <f t="shared" si="311"/>
        <v>1</v>
      </c>
    </row>
    <row r="2494" spans="1:14">
      <c r="A2494">
        <f t="shared" si="304"/>
        <v>0</v>
      </c>
      <c r="B2494">
        <f t="shared" si="305"/>
        <v>0</v>
      </c>
      <c r="C2494">
        <v>156</v>
      </c>
      <c r="D2494">
        <v>228</v>
      </c>
      <c r="E2494">
        <f t="shared" si="306"/>
        <v>-999</v>
      </c>
      <c r="F2494">
        <f>能力值计算器!G2</f>
        <v>0</v>
      </c>
      <c r="G2494">
        <f>ROUNDDOWN((能力值计算器!F4+能力值计算器!E4*2+ROUNDDOWN(C2494/4,0))*能力值计算器!C2/100+10+能力值计算器!C2,0)</f>
        <v>165</v>
      </c>
      <c r="H2494">
        <f>ROUNDDOWN(ROUNDDOWN(ROUNDDOWN(ROUNDDOWN(ROUNDDOWN((能力值计算器!F6+能力值计算器!E6*2+ROUNDDOWN(D2494/4,0))*能力值计算器!C2/100+5,0)*能力值计算器!H6,0)*能力值计算器!K6,0)*能力值计算器!L6,0)*VLOOKUP(能力值计算器!J6,能力变化对照表!A:B,2,0),0)</f>
        <v>114</v>
      </c>
      <c r="I2494">
        <f>ROUNDDOWN(ROUNDDOWN(ROUNDDOWN(ROUNDDOWN(ROUNDDOWN((能力值计算器!F8+能力值计算器!E8*2+ROUNDDOWN(E2494/4,0))*能力值计算器!C2/100+5,0)*能力值计算器!H8,0)*能力值计算器!K8,0)*能力值计算器!L8,0)*VLOOKUP(能力值计算器!J8,能力变化对照表!A:B,2,0),0)</f>
        <v>-39</v>
      </c>
      <c r="J2494">
        <f t="shared" si="307"/>
        <v>0</v>
      </c>
      <c r="K2494">
        <f t="shared" si="308"/>
        <v>-6435</v>
      </c>
      <c r="L2494">
        <f t="shared" si="309"/>
        <v>12375</v>
      </c>
      <c r="M2494">
        <f t="shared" si="310"/>
        <v>243.1</v>
      </c>
      <c r="N2494">
        <f t="shared" si="311"/>
        <v>1</v>
      </c>
    </row>
    <row r="2495" spans="1:14">
      <c r="A2495">
        <f t="shared" si="304"/>
        <v>0</v>
      </c>
      <c r="B2495">
        <f t="shared" si="305"/>
        <v>0</v>
      </c>
      <c r="C2495">
        <v>156</v>
      </c>
      <c r="D2495">
        <v>232</v>
      </c>
      <c r="E2495">
        <f t="shared" si="306"/>
        <v>-999</v>
      </c>
      <c r="F2495">
        <f>能力值计算器!G2</f>
        <v>0</v>
      </c>
      <c r="G2495">
        <f>ROUNDDOWN((能力值计算器!F4+能力值计算器!E4*2+ROUNDDOWN(C2495/4,0))*能力值计算器!C2/100+10+能力值计算器!C2,0)</f>
        <v>165</v>
      </c>
      <c r="H2495">
        <f>ROUNDDOWN(ROUNDDOWN(ROUNDDOWN(ROUNDDOWN(ROUNDDOWN((能力值计算器!F6+能力值计算器!E6*2+ROUNDDOWN(D2495/4,0))*能力值计算器!C2/100+5,0)*能力值计算器!H6,0)*能力值计算器!K6,0)*能力值计算器!L6,0)*VLOOKUP(能力值计算器!J6,能力变化对照表!A:B,2,0),0)</f>
        <v>114</v>
      </c>
      <c r="I2495">
        <f>ROUNDDOWN(ROUNDDOWN(ROUNDDOWN(ROUNDDOWN(ROUNDDOWN((能力值计算器!F8+能力值计算器!E8*2+ROUNDDOWN(E2495/4,0))*能力值计算器!C2/100+5,0)*能力值计算器!H8,0)*能力值计算器!K8,0)*能力值计算器!L8,0)*VLOOKUP(能力值计算器!J8,能力变化对照表!A:B,2,0),0)</f>
        <v>-39</v>
      </c>
      <c r="J2495">
        <f t="shared" si="307"/>
        <v>0</v>
      </c>
      <c r="K2495">
        <f t="shared" si="308"/>
        <v>-6435</v>
      </c>
      <c r="L2495">
        <f t="shared" si="309"/>
        <v>12375</v>
      </c>
      <c r="M2495">
        <f t="shared" si="310"/>
        <v>243.1</v>
      </c>
      <c r="N2495">
        <f t="shared" si="311"/>
        <v>1</v>
      </c>
    </row>
    <row r="2496" spans="1:14">
      <c r="A2496">
        <f t="shared" si="304"/>
        <v>0</v>
      </c>
      <c r="B2496">
        <f t="shared" si="305"/>
        <v>0</v>
      </c>
      <c r="C2496">
        <v>160</v>
      </c>
      <c r="D2496">
        <v>228</v>
      </c>
      <c r="E2496">
        <f t="shared" si="306"/>
        <v>-999</v>
      </c>
      <c r="F2496">
        <f>能力值计算器!G2</f>
        <v>0</v>
      </c>
      <c r="G2496">
        <f>ROUNDDOWN((能力值计算器!F4+能力值计算器!E4*2+ROUNDDOWN(C2496/4,0))*能力值计算器!C2/100+10+能力值计算器!C2,0)</f>
        <v>165</v>
      </c>
      <c r="H2496">
        <f>ROUNDDOWN(ROUNDDOWN(ROUNDDOWN(ROUNDDOWN(ROUNDDOWN((能力值计算器!F6+能力值计算器!E6*2+ROUNDDOWN(D2496/4,0))*能力值计算器!C2/100+5,0)*能力值计算器!H6,0)*能力值计算器!K6,0)*能力值计算器!L6,0)*VLOOKUP(能力值计算器!J6,能力变化对照表!A:B,2,0),0)</f>
        <v>114</v>
      </c>
      <c r="I2496">
        <f>ROUNDDOWN(ROUNDDOWN(ROUNDDOWN(ROUNDDOWN(ROUNDDOWN((能力值计算器!F8+能力值计算器!E8*2+ROUNDDOWN(E2496/4,0))*能力值计算器!C2/100+5,0)*能力值计算器!H8,0)*能力值计算器!K8,0)*能力值计算器!L8,0)*VLOOKUP(能力值计算器!J8,能力变化对照表!A:B,2,0),0)</f>
        <v>-39</v>
      </c>
      <c r="J2496">
        <f t="shared" si="307"/>
        <v>0</v>
      </c>
      <c r="K2496">
        <f t="shared" si="308"/>
        <v>-6435</v>
      </c>
      <c r="L2496">
        <f t="shared" si="309"/>
        <v>12375</v>
      </c>
      <c r="M2496">
        <f t="shared" si="310"/>
        <v>243.1</v>
      </c>
      <c r="N2496">
        <f t="shared" si="311"/>
        <v>1</v>
      </c>
    </row>
    <row r="2497" spans="1:14">
      <c r="A2497">
        <f t="shared" si="304"/>
        <v>0</v>
      </c>
      <c r="B2497">
        <f t="shared" si="305"/>
        <v>0</v>
      </c>
      <c r="C2497">
        <v>160</v>
      </c>
      <c r="D2497">
        <v>232</v>
      </c>
      <c r="E2497">
        <f t="shared" si="306"/>
        <v>-999</v>
      </c>
      <c r="F2497">
        <f>能力值计算器!G2</f>
        <v>0</v>
      </c>
      <c r="G2497">
        <f>ROUNDDOWN((能力值计算器!F4+能力值计算器!E4*2+ROUNDDOWN(C2497/4,0))*能力值计算器!C2/100+10+能力值计算器!C2,0)</f>
        <v>165</v>
      </c>
      <c r="H2497">
        <f>ROUNDDOWN(ROUNDDOWN(ROUNDDOWN(ROUNDDOWN(ROUNDDOWN((能力值计算器!F6+能力值计算器!E6*2+ROUNDDOWN(D2497/4,0))*能力值计算器!C2/100+5,0)*能力值计算器!H6,0)*能力值计算器!K6,0)*能力值计算器!L6,0)*VLOOKUP(能力值计算器!J6,能力变化对照表!A:B,2,0),0)</f>
        <v>114</v>
      </c>
      <c r="I2497">
        <f>ROUNDDOWN(ROUNDDOWN(ROUNDDOWN(ROUNDDOWN(ROUNDDOWN((能力值计算器!F8+能力值计算器!E8*2+ROUNDDOWN(E2497/4,0))*能力值计算器!C2/100+5,0)*能力值计算器!H8,0)*能力值计算器!K8,0)*能力值计算器!L8,0)*VLOOKUP(能力值计算器!J8,能力变化对照表!A:B,2,0),0)</f>
        <v>-39</v>
      </c>
      <c r="J2497">
        <f t="shared" si="307"/>
        <v>0</v>
      </c>
      <c r="K2497">
        <f t="shared" si="308"/>
        <v>-6435</v>
      </c>
      <c r="L2497">
        <f t="shared" si="309"/>
        <v>12375</v>
      </c>
      <c r="M2497">
        <f t="shared" si="310"/>
        <v>243.1</v>
      </c>
      <c r="N2497">
        <f t="shared" si="311"/>
        <v>1</v>
      </c>
    </row>
    <row r="2498" spans="1:14">
      <c r="A2498">
        <f t="shared" ref="A2498:A2561" si="312">IF(N2498=1,0,L2498+1/M2498)</f>
        <v>0</v>
      </c>
      <c r="B2498">
        <f t="shared" ref="B2498:B2561" si="313">IF(A2498=MAX(A:A),1,0)</f>
        <v>0</v>
      </c>
      <c r="C2498">
        <v>132</v>
      </c>
      <c r="D2498">
        <v>244</v>
      </c>
      <c r="E2498">
        <f t="shared" ref="E2498:E2561" si="314">IF(F2498-D2498-C2498&gt;253,-999,IF(F2498-D2498-C2498&lt;0,-999,F2498-D2498-C2498))</f>
        <v>-999</v>
      </c>
      <c r="F2498">
        <f>能力值计算器!G2</f>
        <v>0</v>
      </c>
      <c r="G2498">
        <f>ROUNDDOWN((能力值计算器!F4+能力值计算器!E4*2+ROUNDDOWN(C2498/4,0))*能力值计算器!C2/100+10+能力值计算器!C2,0)</f>
        <v>162</v>
      </c>
      <c r="H2498">
        <f>ROUNDDOWN(ROUNDDOWN(ROUNDDOWN(ROUNDDOWN(ROUNDDOWN((能力值计算器!F6+能力值计算器!E6*2+ROUNDDOWN(D2498/4,0))*能力值计算器!C2/100+5,0)*能力值计算器!H6,0)*能力值计算器!K6,0)*能力值计算器!L6,0)*VLOOKUP(能力值计算器!J6,能力变化对照表!A:B,2,0),0)</f>
        <v>116</v>
      </c>
      <c r="I2498">
        <f>ROUNDDOWN(ROUNDDOWN(ROUNDDOWN(ROUNDDOWN(ROUNDDOWN((能力值计算器!F8+能力值计算器!E8*2+ROUNDDOWN(E2498/4,0))*能力值计算器!C2/100+5,0)*能力值计算器!H8,0)*能力值计算器!K8,0)*能力值计算器!L8,0)*VLOOKUP(能力值计算器!J8,能力变化对照表!A:B,2,0),0)</f>
        <v>-39</v>
      </c>
      <c r="J2498">
        <f t="shared" ref="J2498:J2561" si="315">IF(E2498&lt;0,0,G2498*H2498)</f>
        <v>0</v>
      </c>
      <c r="K2498">
        <f t="shared" ref="K2498:K2561" si="316">G2498*I2498</f>
        <v>-6318</v>
      </c>
      <c r="L2498">
        <f t="shared" ref="L2498:L2561" si="317">(H2498+I2498)*G2498</f>
        <v>12474</v>
      </c>
      <c r="M2498">
        <f t="shared" ref="M2498:M2561" si="318">IF(H2498+I2498-G2498&lt;0,G2498-H2498-I2498,H2498+I2498-G2498)+IF(H2498-I2498&lt;0,I2498-H2498,H2498-I2498)+0.1</f>
        <v>240.1</v>
      </c>
      <c r="N2498">
        <f t="shared" ref="N2498:N2561" si="319">IF(E2498&lt;0,1,0)</f>
        <v>1</v>
      </c>
    </row>
    <row r="2499" spans="1:14">
      <c r="A2499">
        <f t="shared" si="312"/>
        <v>0</v>
      </c>
      <c r="B2499">
        <f t="shared" si="313"/>
        <v>0</v>
      </c>
      <c r="C2499">
        <v>132</v>
      </c>
      <c r="D2499">
        <v>248</v>
      </c>
      <c r="E2499">
        <f t="shared" si="314"/>
        <v>-999</v>
      </c>
      <c r="F2499">
        <f>能力值计算器!G2</f>
        <v>0</v>
      </c>
      <c r="G2499">
        <f>ROUNDDOWN((能力值计算器!F4+能力值计算器!E4*2+ROUNDDOWN(C2499/4,0))*能力值计算器!C2/100+10+能力值计算器!C2,0)</f>
        <v>162</v>
      </c>
      <c r="H2499">
        <f>ROUNDDOWN(ROUNDDOWN(ROUNDDOWN(ROUNDDOWN(ROUNDDOWN((能力值计算器!F6+能力值计算器!E6*2+ROUNDDOWN(D2499/4,0))*能力值计算器!C2/100+5,0)*能力值计算器!H6,0)*能力值计算器!K6,0)*能力值计算器!L6,0)*VLOOKUP(能力值计算器!J6,能力变化对照表!A:B,2,0),0)</f>
        <v>116</v>
      </c>
      <c r="I2499">
        <f>ROUNDDOWN(ROUNDDOWN(ROUNDDOWN(ROUNDDOWN(ROUNDDOWN((能力值计算器!F8+能力值计算器!E8*2+ROUNDDOWN(E2499/4,0))*能力值计算器!C2/100+5,0)*能力值计算器!H8,0)*能力值计算器!K8,0)*能力值计算器!L8,0)*VLOOKUP(能力值计算器!J8,能力变化对照表!A:B,2,0),0)</f>
        <v>-39</v>
      </c>
      <c r="J2499">
        <f t="shared" si="315"/>
        <v>0</v>
      </c>
      <c r="K2499">
        <f t="shared" si="316"/>
        <v>-6318</v>
      </c>
      <c r="L2499">
        <f t="shared" si="317"/>
        <v>12474</v>
      </c>
      <c r="M2499">
        <f t="shared" si="318"/>
        <v>240.1</v>
      </c>
      <c r="N2499">
        <f t="shared" si="319"/>
        <v>1</v>
      </c>
    </row>
    <row r="2500" spans="1:14">
      <c r="A2500">
        <f t="shared" si="312"/>
        <v>0</v>
      </c>
      <c r="B2500">
        <f t="shared" si="313"/>
        <v>0</v>
      </c>
      <c r="C2500">
        <v>136</v>
      </c>
      <c r="D2500">
        <v>244</v>
      </c>
      <c r="E2500">
        <f t="shared" si="314"/>
        <v>-999</v>
      </c>
      <c r="F2500">
        <f>能力值计算器!G2</f>
        <v>0</v>
      </c>
      <c r="G2500">
        <f>ROUNDDOWN((能力值计算器!F4+能力值计算器!E4*2+ROUNDDOWN(C2500/4,0))*能力值计算器!C2/100+10+能力值计算器!C2,0)</f>
        <v>162</v>
      </c>
      <c r="H2500">
        <f>ROUNDDOWN(ROUNDDOWN(ROUNDDOWN(ROUNDDOWN(ROUNDDOWN((能力值计算器!F6+能力值计算器!E6*2+ROUNDDOWN(D2500/4,0))*能力值计算器!C2/100+5,0)*能力值计算器!H6,0)*能力值计算器!K6,0)*能力值计算器!L6,0)*VLOOKUP(能力值计算器!J6,能力变化对照表!A:B,2,0),0)</f>
        <v>116</v>
      </c>
      <c r="I2500">
        <f>ROUNDDOWN(ROUNDDOWN(ROUNDDOWN(ROUNDDOWN(ROUNDDOWN((能力值计算器!F8+能力值计算器!E8*2+ROUNDDOWN(E2500/4,0))*能力值计算器!C2/100+5,0)*能力值计算器!H8,0)*能力值计算器!K8,0)*能力值计算器!L8,0)*VLOOKUP(能力值计算器!J8,能力变化对照表!A:B,2,0),0)</f>
        <v>-39</v>
      </c>
      <c r="J2500">
        <f t="shared" si="315"/>
        <v>0</v>
      </c>
      <c r="K2500">
        <f t="shared" si="316"/>
        <v>-6318</v>
      </c>
      <c r="L2500">
        <f t="shared" si="317"/>
        <v>12474</v>
      </c>
      <c r="M2500">
        <f t="shared" si="318"/>
        <v>240.1</v>
      </c>
      <c r="N2500">
        <f t="shared" si="319"/>
        <v>1</v>
      </c>
    </row>
    <row r="2501" spans="1:14">
      <c r="A2501">
        <f t="shared" si="312"/>
        <v>0</v>
      </c>
      <c r="B2501">
        <f t="shared" si="313"/>
        <v>0</v>
      </c>
      <c r="C2501">
        <v>136</v>
      </c>
      <c r="D2501">
        <v>248</v>
      </c>
      <c r="E2501">
        <f t="shared" si="314"/>
        <v>-999</v>
      </c>
      <c r="F2501">
        <f>能力值计算器!G2</f>
        <v>0</v>
      </c>
      <c r="G2501">
        <f>ROUNDDOWN((能力值计算器!F4+能力值计算器!E4*2+ROUNDDOWN(C2501/4,0))*能力值计算器!C2/100+10+能力值计算器!C2,0)</f>
        <v>162</v>
      </c>
      <c r="H2501">
        <f>ROUNDDOWN(ROUNDDOWN(ROUNDDOWN(ROUNDDOWN(ROUNDDOWN((能力值计算器!F6+能力值计算器!E6*2+ROUNDDOWN(D2501/4,0))*能力值计算器!C2/100+5,0)*能力值计算器!H6,0)*能力值计算器!K6,0)*能力值计算器!L6,0)*VLOOKUP(能力值计算器!J6,能力变化对照表!A:B,2,0),0)</f>
        <v>116</v>
      </c>
      <c r="I2501">
        <f>ROUNDDOWN(ROUNDDOWN(ROUNDDOWN(ROUNDDOWN(ROUNDDOWN((能力值计算器!F8+能力值计算器!E8*2+ROUNDDOWN(E2501/4,0))*能力值计算器!C2/100+5,0)*能力值计算器!H8,0)*能力值计算器!K8,0)*能力值计算器!L8,0)*VLOOKUP(能力值计算器!J8,能力变化对照表!A:B,2,0),0)</f>
        <v>-39</v>
      </c>
      <c r="J2501">
        <f t="shared" si="315"/>
        <v>0</v>
      </c>
      <c r="K2501">
        <f t="shared" si="316"/>
        <v>-6318</v>
      </c>
      <c r="L2501">
        <f t="shared" si="317"/>
        <v>12474</v>
      </c>
      <c r="M2501">
        <f t="shared" si="318"/>
        <v>240.1</v>
      </c>
      <c r="N2501">
        <f t="shared" si="319"/>
        <v>1</v>
      </c>
    </row>
    <row r="2502" spans="1:14">
      <c r="A2502">
        <f t="shared" si="312"/>
        <v>0</v>
      </c>
      <c r="B2502">
        <f t="shared" si="313"/>
        <v>0</v>
      </c>
      <c r="C2502">
        <v>180</v>
      </c>
      <c r="D2502">
        <v>212</v>
      </c>
      <c r="E2502">
        <f t="shared" si="314"/>
        <v>-999</v>
      </c>
      <c r="F2502">
        <f>能力值计算器!G2</f>
        <v>0</v>
      </c>
      <c r="G2502">
        <f>ROUNDDOWN((能力值计算器!F4+能力值计算器!E4*2+ROUNDDOWN(C2502/4,0))*能力值计算器!C2/100+10+能力值计算器!C2,0)</f>
        <v>168</v>
      </c>
      <c r="H2502">
        <f>ROUNDDOWN(ROUNDDOWN(ROUNDDOWN(ROUNDDOWN(ROUNDDOWN((能力值计算器!F6+能力值计算器!E6*2+ROUNDDOWN(D2502/4,0))*能力值计算器!C2/100+5,0)*能力值计算器!H6,0)*能力值计算器!K6,0)*能力值计算器!L6,0)*VLOOKUP(能力值计算器!J6,能力变化对照表!A:B,2,0),0)</f>
        <v>112</v>
      </c>
      <c r="I2502">
        <f>ROUNDDOWN(ROUNDDOWN(ROUNDDOWN(ROUNDDOWN(ROUNDDOWN((能力值计算器!F8+能力值计算器!E8*2+ROUNDDOWN(E2502/4,0))*能力值计算器!C2/100+5,0)*能力值计算器!H8,0)*能力值计算器!K8,0)*能力值计算器!L8,0)*VLOOKUP(能力值计算器!J8,能力变化对照表!A:B,2,0),0)</f>
        <v>-39</v>
      </c>
      <c r="J2502">
        <f t="shared" si="315"/>
        <v>0</v>
      </c>
      <c r="K2502">
        <f t="shared" si="316"/>
        <v>-6552</v>
      </c>
      <c r="L2502">
        <f t="shared" si="317"/>
        <v>12264</v>
      </c>
      <c r="M2502">
        <f t="shared" si="318"/>
        <v>246.1</v>
      </c>
      <c r="N2502">
        <f t="shared" si="319"/>
        <v>1</v>
      </c>
    </row>
    <row r="2503" spans="1:14">
      <c r="A2503">
        <f t="shared" si="312"/>
        <v>0</v>
      </c>
      <c r="B2503">
        <f t="shared" si="313"/>
        <v>0</v>
      </c>
      <c r="C2503">
        <v>180</v>
      </c>
      <c r="D2503">
        <v>216</v>
      </c>
      <c r="E2503">
        <f t="shared" si="314"/>
        <v>-999</v>
      </c>
      <c r="F2503">
        <f>能力值计算器!G2</f>
        <v>0</v>
      </c>
      <c r="G2503">
        <f>ROUNDDOWN((能力值计算器!F4+能力值计算器!E4*2+ROUNDDOWN(C2503/4,0))*能力值计算器!C2/100+10+能力值计算器!C2,0)</f>
        <v>168</v>
      </c>
      <c r="H2503">
        <f>ROUNDDOWN(ROUNDDOWN(ROUNDDOWN(ROUNDDOWN(ROUNDDOWN((能力值计算器!F6+能力值计算器!E6*2+ROUNDDOWN(D2503/4,0))*能力值计算器!C2/100+5,0)*能力值计算器!H6,0)*能力值计算器!K6,0)*能力值计算器!L6,0)*VLOOKUP(能力值计算器!J6,能力变化对照表!A:B,2,0),0)</f>
        <v>112</v>
      </c>
      <c r="I2503">
        <f>ROUNDDOWN(ROUNDDOWN(ROUNDDOWN(ROUNDDOWN(ROUNDDOWN((能力值计算器!F8+能力值计算器!E8*2+ROUNDDOWN(E2503/4,0))*能力值计算器!C2/100+5,0)*能力值计算器!H8,0)*能力值计算器!K8,0)*能力值计算器!L8,0)*VLOOKUP(能力值计算器!J8,能力变化对照表!A:B,2,0),0)</f>
        <v>-39</v>
      </c>
      <c r="J2503">
        <f t="shared" si="315"/>
        <v>0</v>
      </c>
      <c r="K2503">
        <f t="shared" si="316"/>
        <v>-6552</v>
      </c>
      <c r="L2503">
        <f t="shared" si="317"/>
        <v>12264</v>
      </c>
      <c r="M2503">
        <f t="shared" si="318"/>
        <v>246.1</v>
      </c>
      <c r="N2503">
        <f t="shared" si="319"/>
        <v>1</v>
      </c>
    </row>
    <row r="2504" spans="1:14">
      <c r="A2504">
        <f t="shared" si="312"/>
        <v>0</v>
      </c>
      <c r="B2504">
        <f t="shared" si="313"/>
        <v>0</v>
      </c>
      <c r="C2504">
        <v>184</v>
      </c>
      <c r="D2504">
        <v>212</v>
      </c>
      <c r="E2504">
        <f t="shared" si="314"/>
        <v>-999</v>
      </c>
      <c r="F2504">
        <f>能力值计算器!G2</f>
        <v>0</v>
      </c>
      <c r="G2504">
        <f>ROUNDDOWN((能力值计算器!F4+能力值计算器!E4*2+ROUNDDOWN(C2504/4,0))*能力值计算器!C2/100+10+能力值计算器!C2,0)</f>
        <v>168</v>
      </c>
      <c r="H2504">
        <f>ROUNDDOWN(ROUNDDOWN(ROUNDDOWN(ROUNDDOWN(ROUNDDOWN((能力值计算器!F6+能力值计算器!E6*2+ROUNDDOWN(D2504/4,0))*能力值计算器!C2/100+5,0)*能力值计算器!H6,0)*能力值计算器!K6,0)*能力值计算器!L6,0)*VLOOKUP(能力值计算器!J6,能力变化对照表!A:B,2,0),0)</f>
        <v>112</v>
      </c>
      <c r="I2504">
        <f>ROUNDDOWN(ROUNDDOWN(ROUNDDOWN(ROUNDDOWN(ROUNDDOWN((能力值计算器!F8+能力值计算器!E8*2+ROUNDDOWN(E2504/4,0))*能力值计算器!C2/100+5,0)*能力值计算器!H8,0)*能力值计算器!K8,0)*能力值计算器!L8,0)*VLOOKUP(能力值计算器!J8,能力变化对照表!A:B,2,0),0)</f>
        <v>-39</v>
      </c>
      <c r="J2504">
        <f t="shared" si="315"/>
        <v>0</v>
      </c>
      <c r="K2504">
        <f t="shared" si="316"/>
        <v>-6552</v>
      </c>
      <c r="L2504">
        <f t="shared" si="317"/>
        <v>12264</v>
      </c>
      <c r="M2504">
        <f t="shared" si="318"/>
        <v>246.1</v>
      </c>
      <c r="N2504">
        <f t="shared" si="319"/>
        <v>1</v>
      </c>
    </row>
    <row r="2505" spans="1:14">
      <c r="A2505">
        <f t="shared" si="312"/>
        <v>0</v>
      </c>
      <c r="B2505">
        <f t="shared" si="313"/>
        <v>0</v>
      </c>
      <c r="C2505">
        <v>184</v>
      </c>
      <c r="D2505">
        <v>216</v>
      </c>
      <c r="E2505">
        <f t="shared" si="314"/>
        <v>-999</v>
      </c>
      <c r="F2505">
        <f>能力值计算器!G2</f>
        <v>0</v>
      </c>
      <c r="G2505">
        <f>ROUNDDOWN((能力值计算器!F4+能力值计算器!E4*2+ROUNDDOWN(C2505/4,0))*能力值计算器!C2/100+10+能力值计算器!C2,0)</f>
        <v>168</v>
      </c>
      <c r="H2505">
        <f>ROUNDDOWN(ROUNDDOWN(ROUNDDOWN(ROUNDDOWN(ROUNDDOWN((能力值计算器!F6+能力值计算器!E6*2+ROUNDDOWN(D2505/4,0))*能力值计算器!C2/100+5,0)*能力值计算器!H6,0)*能力值计算器!K6,0)*能力值计算器!L6,0)*VLOOKUP(能力值计算器!J6,能力变化对照表!A:B,2,0),0)</f>
        <v>112</v>
      </c>
      <c r="I2505">
        <f>ROUNDDOWN(ROUNDDOWN(ROUNDDOWN(ROUNDDOWN(ROUNDDOWN((能力值计算器!F8+能力值计算器!E8*2+ROUNDDOWN(E2505/4,0))*能力值计算器!C2/100+5,0)*能力值计算器!H8,0)*能力值计算器!K8,0)*能力值计算器!L8,0)*VLOOKUP(能力值计算器!J8,能力变化对照表!A:B,2,0),0)</f>
        <v>-39</v>
      </c>
      <c r="J2505">
        <f t="shared" si="315"/>
        <v>0</v>
      </c>
      <c r="K2505">
        <f t="shared" si="316"/>
        <v>-6552</v>
      </c>
      <c r="L2505">
        <f t="shared" si="317"/>
        <v>12264</v>
      </c>
      <c r="M2505">
        <f t="shared" si="318"/>
        <v>246.1</v>
      </c>
      <c r="N2505">
        <f t="shared" si="319"/>
        <v>1</v>
      </c>
    </row>
    <row r="2506" spans="1:14">
      <c r="A2506">
        <f t="shared" si="312"/>
        <v>0</v>
      </c>
      <c r="B2506">
        <f t="shared" si="313"/>
        <v>0</v>
      </c>
      <c r="C2506">
        <v>244</v>
      </c>
      <c r="D2506">
        <v>172</v>
      </c>
      <c r="E2506">
        <f t="shared" si="314"/>
        <v>-999</v>
      </c>
      <c r="F2506">
        <f>能力值计算器!G2</f>
        <v>0</v>
      </c>
      <c r="G2506">
        <f>ROUNDDOWN((能力值计算器!F4+能力值计算器!E4*2+ROUNDDOWN(C2506/4,0))*能力值计算器!C2/100+10+能力值计算器!C2,0)</f>
        <v>176</v>
      </c>
      <c r="H2506">
        <f>ROUNDDOWN(ROUNDDOWN(ROUNDDOWN(ROUNDDOWN(ROUNDDOWN((能力值计算器!F6+能力值计算器!E6*2+ROUNDDOWN(D2506/4,0))*能力值计算器!C2/100+5,0)*能力值计算器!H6,0)*能力值计算器!K6,0)*能力值计算器!L6,0)*VLOOKUP(能力值计算器!J6,能力变化对照表!A:B,2,0),0)</f>
        <v>107</v>
      </c>
      <c r="I2506">
        <f>ROUNDDOWN(ROUNDDOWN(ROUNDDOWN(ROUNDDOWN(ROUNDDOWN((能力值计算器!F8+能力值计算器!E8*2+ROUNDDOWN(E2506/4,0))*能力值计算器!C2/100+5,0)*能力值计算器!H8,0)*能力值计算器!K8,0)*能力值计算器!L8,0)*VLOOKUP(能力值计算器!J8,能力变化对照表!A:B,2,0),0)</f>
        <v>-39</v>
      </c>
      <c r="J2506">
        <f t="shared" si="315"/>
        <v>0</v>
      </c>
      <c r="K2506">
        <f t="shared" si="316"/>
        <v>-6864</v>
      </c>
      <c r="L2506">
        <f t="shared" si="317"/>
        <v>11968</v>
      </c>
      <c r="M2506">
        <f t="shared" si="318"/>
        <v>254.1</v>
      </c>
      <c r="N2506">
        <f t="shared" si="319"/>
        <v>1</v>
      </c>
    </row>
    <row r="2507" spans="1:14">
      <c r="A2507">
        <f t="shared" si="312"/>
        <v>0</v>
      </c>
      <c r="B2507">
        <f t="shared" si="313"/>
        <v>0</v>
      </c>
      <c r="C2507">
        <v>244</v>
      </c>
      <c r="D2507">
        <v>176</v>
      </c>
      <c r="E2507">
        <f t="shared" si="314"/>
        <v>-999</v>
      </c>
      <c r="F2507">
        <f>能力值计算器!G2</f>
        <v>0</v>
      </c>
      <c r="G2507">
        <f>ROUNDDOWN((能力值计算器!F4+能力值计算器!E4*2+ROUNDDOWN(C2507/4,0))*能力值计算器!C2/100+10+能力值计算器!C2,0)</f>
        <v>176</v>
      </c>
      <c r="H2507">
        <f>ROUNDDOWN(ROUNDDOWN(ROUNDDOWN(ROUNDDOWN(ROUNDDOWN((能力值计算器!F6+能力值计算器!E6*2+ROUNDDOWN(D2507/4,0))*能力值计算器!C2/100+5,0)*能力值计算器!H6,0)*能力值计算器!K6,0)*能力值计算器!L6,0)*VLOOKUP(能力值计算器!J6,能力变化对照表!A:B,2,0),0)</f>
        <v>107</v>
      </c>
      <c r="I2507">
        <f>ROUNDDOWN(ROUNDDOWN(ROUNDDOWN(ROUNDDOWN(ROUNDDOWN((能力值计算器!F8+能力值计算器!E8*2+ROUNDDOWN(E2507/4,0))*能力值计算器!C2/100+5,0)*能力值计算器!H8,0)*能力值计算器!K8,0)*能力值计算器!L8,0)*VLOOKUP(能力值计算器!J8,能力变化对照表!A:B,2,0),0)</f>
        <v>-39</v>
      </c>
      <c r="J2507">
        <f t="shared" si="315"/>
        <v>0</v>
      </c>
      <c r="K2507">
        <f t="shared" si="316"/>
        <v>-6864</v>
      </c>
      <c r="L2507">
        <f t="shared" si="317"/>
        <v>11968</v>
      </c>
      <c r="M2507">
        <f t="shared" si="318"/>
        <v>254.1</v>
      </c>
      <c r="N2507">
        <f t="shared" si="319"/>
        <v>1</v>
      </c>
    </row>
    <row r="2508" spans="1:14">
      <c r="A2508">
        <f t="shared" si="312"/>
        <v>0</v>
      </c>
      <c r="B2508">
        <f t="shared" si="313"/>
        <v>0</v>
      </c>
      <c r="C2508">
        <v>248</v>
      </c>
      <c r="D2508">
        <v>172</v>
      </c>
      <c r="E2508">
        <f t="shared" si="314"/>
        <v>-999</v>
      </c>
      <c r="F2508">
        <f>能力值计算器!G2</f>
        <v>0</v>
      </c>
      <c r="G2508">
        <f>ROUNDDOWN((能力值计算器!F4+能力值计算器!E4*2+ROUNDDOWN(C2508/4,0))*能力值计算器!C2/100+10+能力值计算器!C2,0)</f>
        <v>176</v>
      </c>
      <c r="H2508">
        <f>ROUNDDOWN(ROUNDDOWN(ROUNDDOWN(ROUNDDOWN(ROUNDDOWN((能力值计算器!F6+能力值计算器!E6*2+ROUNDDOWN(D2508/4,0))*能力值计算器!C2/100+5,0)*能力值计算器!H6,0)*能力值计算器!K6,0)*能力值计算器!L6,0)*VLOOKUP(能力值计算器!J6,能力变化对照表!A:B,2,0),0)</f>
        <v>107</v>
      </c>
      <c r="I2508">
        <f>ROUNDDOWN(ROUNDDOWN(ROUNDDOWN(ROUNDDOWN(ROUNDDOWN((能力值计算器!F8+能力值计算器!E8*2+ROUNDDOWN(E2508/4,0))*能力值计算器!C2/100+5,0)*能力值计算器!H8,0)*能力值计算器!K8,0)*能力值计算器!L8,0)*VLOOKUP(能力值计算器!J8,能力变化对照表!A:B,2,0),0)</f>
        <v>-39</v>
      </c>
      <c r="J2508">
        <f t="shared" si="315"/>
        <v>0</v>
      </c>
      <c r="K2508">
        <f t="shared" si="316"/>
        <v>-6864</v>
      </c>
      <c r="L2508">
        <f t="shared" si="317"/>
        <v>11968</v>
      </c>
      <c r="M2508">
        <f t="shared" si="318"/>
        <v>254.1</v>
      </c>
      <c r="N2508">
        <f t="shared" si="319"/>
        <v>1</v>
      </c>
    </row>
    <row r="2509" spans="1:14">
      <c r="A2509">
        <f t="shared" si="312"/>
        <v>0</v>
      </c>
      <c r="B2509">
        <f t="shared" si="313"/>
        <v>0</v>
      </c>
      <c r="C2509">
        <v>248</v>
      </c>
      <c r="D2509">
        <v>176</v>
      </c>
      <c r="E2509">
        <f t="shared" si="314"/>
        <v>-999</v>
      </c>
      <c r="F2509">
        <f>能力值计算器!G2</f>
        <v>0</v>
      </c>
      <c r="G2509">
        <f>ROUNDDOWN((能力值计算器!F4+能力值计算器!E4*2+ROUNDDOWN(C2509/4,0))*能力值计算器!C2/100+10+能力值计算器!C2,0)</f>
        <v>176</v>
      </c>
      <c r="H2509">
        <f>ROUNDDOWN(ROUNDDOWN(ROUNDDOWN(ROUNDDOWN(ROUNDDOWN((能力值计算器!F6+能力值计算器!E6*2+ROUNDDOWN(D2509/4,0))*能力值计算器!C2/100+5,0)*能力值计算器!H6,0)*能力值计算器!K6,0)*能力值计算器!L6,0)*VLOOKUP(能力值计算器!J6,能力变化对照表!A:B,2,0),0)</f>
        <v>107</v>
      </c>
      <c r="I2509">
        <f>ROUNDDOWN(ROUNDDOWN(ROUNDDOWN(ROUNDDOWN(ROUNDDOWN((能力值计算器!F8+能力值计算器!E8*2+ROUNDDOWN(E2509/4,0))*能力值计算器!C2/100+5,0)*能力值计算器!H8,0)*能力值计算器!K8,0)*能力值计算器!L8,0)*VLOOKUP(能力值计算器!J8,能力变化对照表!A:B,2,0),0)</f>
        <v>-39</v>
      </c>
      <c r="J2509">
        <f t="shared" si="315"/>
        <v>0</v>
      </c>
      <c r="K2509">
        <f t="shared" si="316"/>
        <v>-6864</v>
      </c>
      <c r="L2509">
        <f t="shared" si="317"/>
        <v>11968</v>
      </c>
      <c r="M2509">
        <f t="shared" si="318"/>
        <v>254.1</v>
      </c>
      <c r="N2509">
        <f t="shared" si="319"/>
        <v>1</v>
      </c>
    </row>
    <row r="2510" spans="1:14">
      <c r="A2510">
        <f t="shared" si="312"/>
        <v>0</v>
      </c>
      <c r="B2510">
        <f t="shared" si="313"/>
        <v>0</v>
      </c>
      <c r="C2510">
        <v>204</v>
      </c>
      <c r="D2510">
        <v>196</v>
      </c>
      <c r="E2510">
        <f t="shared" si="314"/>
        <v>-999</v>
      </c>
      <c r="F2510">
        <f>能力值计算器!G2</f>
        <v>0</v>
      </c>
      <c r="G2510">
        <f>ROUNDDOWN((能力值计算器!F4+能力值计算器!E4*2+ROUNDDOWN(C2510/4,0))*能力值计算器!C2/100+10+能力值计算器!C2,0)</f>
        <v>171</v>
      </c>
      <c r="H2510">
        <f>ROUNDDOWN(ROUNDDOWN(ROUNDDOWN(ROUNDDOWN(ROUNDDOWN((能力值计算器!F6+能力值计算器!E6*2+ROUNDDOWN(D2510/4,0))*能力值计算器!C2/100+5,0)*能力值计算器!H6,0)*能力值计算器!K6,0)*能力值计算器!L6,0)*VLOOKUP(能力值计算器!J6,能力变化对照表!A:B,2,0),0)</f>
        <v>110</v>
      </c>
      <c r="I2510">
        <f>ROUNDDOWN(ROUNDDOWN(ROUNDDOWN(ROUNDDOWN(ROUNDDOWN((能力值计算器!F8+能力值计算器!E8*2+ROUNDDOWN(E2510/4,0))*能力值计算器!C2/100+5,0)*能力值计算器!H8,0)*能力值计算器!K8,0)*能力值计算器!L8,0)*VLOOKUP(能力值计算器!J8,能力变化对照表!A:B,2,0),0)</f>
        <v>-39</v>
      </c>
      <c r="J2510">
        <f t="shared" si="315"/>
        <v>0</v>
      </c>
      <c r="K2510">
        <f t="shared" si="316"/>
        <v>-6669</v>
      </c>
      <c r="L2510">
        <f t="shared" si="317"/>
        <v>12141</v>
      </c>
      <c r="M2510">
        <f t="shared" si="318"/>
        <v>249.1</v>
      </c>
      <c r="N2510">
        <f t="shared" si="319"/>
        <v>1</v>
      </c>
    </row>
    <row r="2511" spans="1:14">
      <c r="A2511">
        <f t="shared" si="312"/>
        <v>0</v>
      </c>
      <c r="B2511">
        <f t="shared" si="313"/>
        <v>0</v>
      </c>
      <c r="C2511">
        <v>204</v>
      </c>
      <c r="D2511">
        <v>200</v>
      </c>
      <c r="E2511">
        <f t="shared" si="314"/>
        <v>-999</v>
      </c>
      <c r="F2511">
        <f>能力值计算器!G2</f>
        <v>0</v>
      </c>
      <c r="G2511">
        <f>ROUNDDOWN((能力值计算器!F4+能力值计算器!E4*2+ROUNDDOWN(C2511/4,0))*能力值计算器!C2/100+10+能力值计算器!C2,0)</f>
        <v>171</v>
      </c>
      <c r="H2511">
        <f>ROUNDDOWN(ROUNDDOWN(ROUNDDOWN(ROUNDDOWN(ROUNDDOWN((能力值计算器!F6+能力值计算器!E6*2+ROUNDDOWN(D2511/4,0))*能力值计算器!C2/100+5,0)*能力值计算器!H6,0)*能力值计算器!K6,0)*能力值计算器!L6,0)*VLOOKUP(能力值计算器!J6,能力变化对照表!A:B,2,0),0)</f>
        <v>110</v>
      </c>
      <c r="I2511">
        <f>ROUNDDOWN(ROUNDDOWN(ROUNDDOWN(ROUNDDOWN(ROUNDDOWN((能力值计算器!F8+能力值计算器!E8*2+ROUNDDOWN(E2511/4,0))*能力值计算器!C2/100+5,0)*能力值计算器!H8,0)*能力值计算器!K8,0)*能力值计算器!L8,0)*VLOOKUP(能力值计算器!J8,能力变化对照表!A:B,2,0),0)</f>
        <v>-39</v>
      </c>
      <c r="J2511">
        <f t="shared" si="315"/>
        <v>0</v>
      </c>
      <c r="K2511">
        <f t="shared" si="316"/>
        <v>-6669</v>
      </c>
      <c r="L2511">
        <f t="shared" si="317"/>
        <v>12141</v>
      </c>
      <c r="M2511">
        <f t="shared" si="318"/>
        <v>249.1</v>
      </c>
      <c r="N2511">
        <f t="shared" si="319"/>
        <v>1</v>
      </c>
    </row>
    <row r="2512" spans="1:14">
      <c r="A2512">
        <f t="shared" si="312"/>
        <v>0</v>
      </c>
      <c r="B2512">
        <f t="shared" si="313"/>
        <v>0</v>
      </c>
      <c r="C2512">
        <v>208</v>
      </c>
      <c r="D2512">
        <v>196</v>
      </c>
      <c r="E2512">
        <f t="shared" si="314"/>
        <v>-999</v>
      </c>
      <c r="F2512">
        <f>能力值计算器!G2</f>
        <v>0</v>
      </c>
      <c r="G2512">
        <f>ROUNDDOWN((能力值计算器!F4+能力值计算器!E4*2+ROUNDDOWN(C2512/4,0))*能力值计算器!C2/100+10+能力值计算器!C2,0)</f>
        <v>171</v>
      </c>
      <c r="H2512">
        <f>ROUNDDOWN(ROUNDDOWN(ROUNDDOWN(ROUNDDOWN(ROUNDDOWN((能力值计算器!F6+能力值计算器!E6*2+ROUNDDOWN(D2512/4,0))*能力值计算器!C2/100+5,0)*能力值计算器!H6,0)*能力值计算器!K6,0)*能力值计算器!L6,0)*VLOOKUP(能力值计算器!J6,能力变化对照表!A:B,2,0),0)</f>
        <v>110</v>
      </c>
      <c r="I2512">
        <f>ROUNDDOWN(ROUNDDOWN(ROUNDDOWN(ROUNDDOWN(ROUNDDOWN((能力值计算器!F8+能力值计算器!E8*2+ROUNDDOWN(E2512/4,0))*能力值计算器!C2/100+5,0)*能力值计算器!H8,0)*能力值计算器!K8,0)*能力值计算器!L8,0)*VLOOKUP(能力值计算器!J8,能力变化对照表!A:B,2,0),0)</f>
        <v>-39</v>
      </c>
      <c r="J2512">
        <f t="shared" si="315"/>
        <v>0</v>
      </c>
      <c r="K2512">
        <f t="shared" si="316"/>
        <v>-6669</v>
      </c>
      <c r="L2512">
        <f t="shared" si="317"/>
        <v>12141</v>
      </c>
      <c r="M2512">
        <f t="shared" si="318"/>
        <v>249.1</v>
      </c>
      <c r="N2512">
        <f t="shared" si="319"/>
        <v>1</v>
      </c>
    </row>
    <row r="2513" spans="1:14">
      <c r="A2513">
        <f t="shared" si="312"/>
        <v>0</v>
      </c>
      <c r="B2513">
        <f t="shared" si="313"/>
        <v>0</v>
      </c>
      <c r="C2513">
        <v>208</v>
      </c>
      <c r="D2513">
        <v>200</v>
      </c>
      <c r="E2513">
        <f t="shared" si="314"/>
        <v>-999</v>
      </c>
      <c r="F2513">
        <f>能力值计算器!G2</f>
        <v>0</v>
      </c>
      <c r="G2513">
        <f>ROUNDDOWN((能力值计算器!F4+能力值计算器!E4*2+ROUNDDOWN(C2513/4,0))*能力值计算器!C2/100+10+能力值计算器!C2,0)</f>
        <v>171</v>
      </c>
      <c r="H2513">
        <f>ROUNDDOWN(ROUNDDOWN(ROUNDDOWN(ROUNDDOWN(ROUNDDOWN((能力值计算器!F6+能力值计算器!E6*2+ROUNDDOWN(D2513/4,0))*能力值计算器!C2/100+5,0)*能力值计算器!H6,0)*能力值计算器!K6,0)*能力值计算器!L6,0)*VLOOKUP(能力值计算器!J6,能力变化对照表!A:B,2,0),0)</f>
        <v>110</v>
      </c>
      <c r="I2513">
        <f>ROUNDDOWN(ROUNDDOWN(ROUNDDOWN(ROUNDDOWN(ROUNDDOWN((能力值计算器!F8+能力值计算器!E8*2+ROUNDDOWN(E2513/4,0))*能力值计算器!C2/100+5,0)*能力值计算器!H8,0)*能力值计算器!K8,0)*能力值计算器!L8,0)*VLOOKUP(能力值计算器!J8,能力变化对照表!A:B,2,0),0)</f>
        <v>-39</v>
      </c>
      <c r="J2513">
        <f t="shared" si="315"/>
        <v>0</v>
      </c>
      <c r="K2513">
        <f t="shared" si="316"/>
        <v>-6669</v>
      </c>
      <c r="L2513">
        <f t="shared" si="317"/>
        <v>12141</v>
      </c>
      <c r="M2513">
        <f t="shared" si="318"/>
        <v>249.1</v>
      </c>
      <c r="N2513">
        <f t="shared" si="319"/>
        <v>1</v>
      </c>
    </row>
    <row r="2514" spans="1:14">
      <c r="A2514">
        <f t="shared" si="312"/>
        <v>0</v>
      </c>
      <c r="B2514">
        <f t="shared" si="313"/>
        <v>0</v>
      </c>
      <c r="C2514">
        <v>140</v>
      </c>
      <c r="D2514">
        <v>236</v>
      </c>
      <c r="E2514">
        <f t="shared" si="314"/>
        <v>-999</v>
      </c>
      <c r="F2514">
        <f>能力值计算器!G2</f>
        <v>0</v>
      </c>
      <c r="G2514">
        <f>ROUNDDOWN((能力值计算器!F4+能力值计算器!E4*2+ROUNDDOWN(C2514/4,0))*能力值计算器!C2/100+10+能力值计算器!C2,0)</f>
        <v>163</v>
      </c>
      <c r="H2514">
        <f>ROUNDDOWN(ROUNDDOWN(ROUNDDOWN(ROUNDDOWN(ROUNDDOWN((能力值计算器!F6+能力值计算器!E6*2+ROUNDDOWN(D2514/4,0))*能力值计算器!C2/100+5,0)*能力值计算器!H6,0)*能力值计算器!K6,0)*能力值计算器!L6,0)*VLOOKUP(能力值计算器!J6,能力变化对照表!A:B,2,0),0)</f>
        <v>115</v>
      </c>
      <c r="I2514">
        <f>ROUNDDOWN(ROUNDDOWN(ROUNDDOWN(ROUNDDOWN(ROUNDDOWN((能力值计算器!F8+能力值计算器!E8*2+ROUNDDOWN(E2514/4,0))*能力值计算器!C2/100+5,0)*能力值计算器!H8,0)*能力值计算器!K8,0)*能力值计算器!L8,0)*VLOOKUP(能力值计算器!J8,能力变化对照表!A:B,2,0),0)</f>
        <v>-39</v>
      </c>
      <c r="J2514">
        <f t="shared" si="315"/>
        <v>0</v>
      </c>
      <c r="K2514">
        <f t="shared" si="316"/>
        <v>-6357</v>
      </c>
      <c r="L2514">
        <f t="shared" si="317"/>
        <v>12388</v>
      </c>
      <c r="M2514">
        <f t="shared" si="318"/>
        <v>241.1</v>
      </c>
      <c r="N2514">
        <f t="shared" si="319"/>
        <v>1</v>
      </c>
    </row>
    <row r="2515" spans="1:14">
      <c r="A2515">
        <f t="shared" si="312"/>
        <v>0</v>
      </c>
      <c r="B2515">
        <f t="shared" si="313"/>
        <v>0</v>
      </c>
      <c r="C2515">
        <v>140</v>
      </c>
      <c r="D2515">
        <v>240</v>
      </c>
      <c r="E2515">
        <f t="shared" si="314"/>
        <v>-999</v>
      </c>
      <c r="F2515">
        <f>能力值计算器!G2</f>
        <v>0</v>
      </c>
      <c r="G2515">
        <f>ROUNDDOWN((能力值计算器!F4+能力值计算器!E4*2+ROUNDDOWN(C2515/4,0))*能力值计算器!C2/100+10+能力值计算器!C2,0)</f>
        <v>163</v>
      </c>
      <c r="H2515">
        <f>ROUNDDOWN(ROUNDDOWN(ROUNDDOWN(ROUNDDOWN(ROUNDDOWN((能力值计算器!F6+能力值计算器!E6*2+ROUNDDOWN(D2515/4,0))*能力值计算器!C2/100+5,0)*能力值计算器!H6,0)*能力值计算器!K6,0)*能力值计算器!L6,0)*VLOOKUP(能力值计算器!J6,能力变化对照表!A:B,2,0),0)</f>
        <v>115</v>
      </c>
      <c r="I2515">
        <f>ROUNDDOWN(ROUNDDOWN(ROUNDDOWN(ROUNDDOWN(ROUNDDOWN((能力值计算器!F8+能力值计算器!E8*2+ROUNDDOWN(E2515/4,0))*能力值计算器!C2/100+5,0)*能力值计算器!H8,0)*能力值计算器!K8,0)*能力值计算器!L8,0)*VLOOKUP(能力值计算器!J8,能力变化对照表!A:B,2,0),0)</f>
        <v>-39</v>
      </c>
      <c r="J2515">
        <f t="shared" si="315"/>
        <v>0</v>
      </c>
      <c r="K2515">
        <f t="shared" si="316"/>
        <v>-6357</v>
      </c>
      <c r="L2515">
        <f t="shared" si="317"/>
        <v>12388</v>
      </c>
      <c r="M2515">
        <f t="shared" si="318"/>
        <v>241.1</v>
      </c>
      <c r="N2515">
        <f t="shared" si="319"/>
        <v>1</v>
      </c>
    </row>
    <row r="2516" spans="1:14">
      <c r="A2516">
        <f t="shared" si="312"/>
        <v>0</v>
      </c>
      <c r="B2516">
        <f t="shared" si="313"/>
        <v>0</v>
      </c>
      <c r="C2516">
        <v>144</v>
      </c>
      <c r="D2516">
        <v>236</v>
      </c>
      <c r="E2516">
        <f t="shared" si="314"/>
        <v>-999</v>
      </c>
      <c r="F2516">
        <f>能力值计算器!G2</f>
        <v>0</v>
      </c>
      <c r="G2516">
        <f>ROUNDDOWN((能力值计算器!F4+能力值计算器!E4*2+ROUNDDOWN(C2516/4,0))*能力值计算器!C2/100+10+能力值计算器!C2,0)</f>
        <v>163</v>
      </c>
      <c r="H2516">
        <f>ROUNDDOWN(ROUNDDOWN(ROUNDDOWN(ROUNDDOWN(ROUNDDOWN((能力值计算器!F6+能力值计算器!E6*2+ROUNDDOWN(D2516/4,0))*能力值计算器!C2/100+5,0)*能力值计算器!H6,0)*能力值计算器!K6,0)*能力值计算器!L6,0)*VLOOKUP(能力值计算器!J6,能力变化对照表!A:B,2,0),0)</f>
        <v>115</v>
      </c>
      <c r="I2516">
        <f>ROUNDDOWN(ROUNDDOWN(ROUNDDOWN(ROUNDDOWN(ROUNDDOWN((能力值计算器!F8+能力值计算器!E8*2+ROUNDDOWN(E2516/4,0))*能力值计算器!C2/100+5,0)*能力值计算器!H8,0)*能力值计算器!K8,0)*能力值计算器!L8,0)*VLOOKUP(能力值计算器!J8,能力变化对照表!A:B,2,0),0)</f>
        <v>-39</v>
      </c>
      <c r="J2516">
        <f t="shared" si="315"/>
        <v>0</v>
      </c>
      <c r="K2516">
        <f t="shared" si="316"/>
        <v>-6357</v>
      </c>
      <c r="L2516">
        <f t="shared" si="317"/>
        <v>12388</v>
      </c>
      <c r="M2516">
        <f t="shared" si="318"/>
        <v>241.1</v>
      </c>
      <c r="N2516">
        <f t="shared" si="319"/>
        <v>1</v>
      </c>
    </row>
    <row r="2517" spans="1:14">
      <c r="A2517">
        <f t="shared" si="312"/>
        <v>0</v>
      </c>
      <c r="B2517">
        <f t="shared" si="313"/>
        <v>0</v>
      </c>
      <c r="C2517">
        <v>144</v>
      </c>
      <c r="D2517">
        <v>240</v>
      </c>
      <c r="E2517">
        <f t="shared" si="314"/>
        <v>-999</v>
      </c>
      <c r="F2517">
        <f>能力值计算器!G2</f>
        <v>0</v>
      </c>
      <c r="G2517">
        <f>ROUNDDOWN((能力值计算器!F4+能力值计算器!E4*2+ROUNDDOWN(C2517/4,0))*能力值计算器!C2/100+10+能力值计算器!C2,0)</f>
        <v>163</v>
      </c>
      <c r="H2517">
        <f>ROUNDDOWN(ROUNDDOWN(ROUNDDOWN(ROUNDDOWN(ROUNDDOWN((能力值计算器!F6+能力值计算器!E6*2+ROUNDDOWN(D2517/4,0))*能力值计算器!C2/100+5,0)*能力值计算器!H6,0)*能力值计算器!K6,0)*能力值计算器!L6,0)*VLOOKUP(能力值计算器!J6,能力变化对照表!A:B,2,0),0)</f>
        <v>115</v>
      </c>
      <c r="I2517">
        <f>ROUNDDOWN(ROUNDDOWN(ROUNDDOWN(ROUNDDOWN(ROUNDDOWN((能力值计算器!F8+能力值计算器!E8*2+ROUNDDOWN(E2517/4,0))*能力值计算器!C2/100+5,0)*能力值计算器!H8,0)*能力值计算器!K8,0)*能力值计算器!L8,0)*VLOOKUP(能力值计算器!J8,能力变化对照表!A:B,2,0),0)</f>
        <v>-39</v>
      </c>
      <c r="J2517">
        <f t="shared" si="315"/>
        <v>0</v>
      </c>
      <c r="K2517">
        <f t="shared" si="316"/>
        <v>-6357</v>
      </c>
      <c r="L2517">
        <f t="shared" si="317"/>
        <v>12388</v>
      </c>
      <c r="M2517">
        <f t="shared" si="318"/>
        <v>241.1</v>
      </c>
      <c r="N2517">
        <f t="shared" si="319"/>
        <v>1</v>
      </c>
    </row>
    <row r="2518" spans="1:14">
      <c r="A2518">
        <f t="shared" si="312"/>
        <v>0</v>
      </c>
      <c r="B2518">
        <f t="shared" si="313"/>
        <v>0</v>
      </c>
      <c r="C2518">
        <v>164</v>
      </c>
      <c r="D2518">
        <v>220</v>
      </c>
      <c r="E2518">
        <f t="shared" si="314"/>
        <v>-999</v>
      </c>
      <c r="F2518">
        <f>能力值计算器!G2</f>
        <v>0</v>
      </c>
      <c r="G2518">
        <f>ROUNDDOWN((能力值计算器!F4+能力值计算器!E4*2+ROUNDDOWN(C2518/4,0))*能力值计算器!C2/100+10+能力值计算器!C2,0)</f>
        <v>166</v>
      </c>
      <c r="H2518">
        <f>ROUNDDOWN(ROUNDDOWN(ROUNDDOWN(ROUNDDOWN(ROUNDDOWN((能力值计算器!F6+能力值计算器!E6*2+ROUNDDOWN(D2518/4,0))*能力值计算器!C2/100+5,0)*能力值计算器!H6,0)*能力值计算器!K6,0)*能力值计算器!L6,0)*VLOOKUP(能力值计算器!J6,能力变化对照表!A:B,2,0),0)</f>
        <v>113</v>
      </c>
      <c r="I2518">
        <f>ROUNDDOWN(ROUNDDOWN(ROUNDDOWN(ROUNDDOWN(ROUNDDOWN((能力值计算器!F8+能力值计算器!E8*2+ROUNDDOWN(E2518/4,0))*能力值计算器!C2/100+5,0)*能力值计算器!H8,0)*能力值计算器!K8,0)*能力值计算器!L8,0)*VLOOKUP(能力值计算器!J8,能力变化对照表!A:B,2,0),0)</f>
        <v>-39</v>
      </c>
      <c r="J2518">
        <f t="shared" si="315"/>
        <v>0</v>
      </c>
      <c r="K2518">
        <f t="shared" si="316"/>
        <v>-6474</v>
      </c>
      <c r="L2518">
        <f t="shared" si="317"/>
        <v>12284</v>
      </c>
      <c r="M2518">
        <f t="shared" si="318"/>
        <v>244.1</v>
      </c>
      <c r="N2518">
        <f t="shared" si="319"/>
        <v>1</v>
      </c>
    </row>
    <row r="2519" spans="1:14">
      <c r="A2519">
        <f t="shared" si="312"/>
        <v>0</v>
      </c>
      <c r="B2519">
        <f t="shared" si="313"/>
        <v>0</v>
      </c>
      <c r="C2519">
        <v>164</v>
      </c>
      <c r="D2519">
        <v>224</v>
      </c>
      <c r="E2519">
        <f t="shared" si="314"/>
        <v>-999</v>
      </c>
      <c r="F2519">
        <f>能力值计算器!G2</f>
        <v>0</v>
      </c>
      <c r="G2519">
        <f>ROUNDDOWN((能力值计算器!F4+能力值计算器!E4*2+ROUNDDOWN(C2519/4,0))*能力值计算器!C2/100+10+能力值计算器!C2,0)</f>
        <v>166</v>
      </c>
      <c r="H2519">
        <f>ROUNDDOWN(ROUNDDOWN(ROUNDDOWN(ROUNDDOWN(ROUNDDOWN((能力值计算器!F6+能力值计算器!E6*2+ROUNDDOWN(D2519/4,0))*能力值计算器!C2/100+5,0)*能力值计算器!H6,0)*能力值计算器!K6,0)*能力值计算器!L6,0)*VLOOKUP(能力值计算器!J6,能力变化对照表!A:B,2,0),0)</f>
        <v>113</v>
      </c>
      <c r="I2519">
        <f>ROUNDDOWN(ROUNDDOWN(ROUNDDOWN(ROUNDDOWN(ROUNDDOWN((能力值计算器!F8+能力值计算器!E8*2+ROUNDDOWN(E2519/4,0))*能力值计算器!C2/100+5,0)*能力值计算器!H8,0)*能力值计算器!K8,0)*能力值计算器!L8,0)*VLOOKUP(能力值计算器!J8,能力变化对照表!A:B,2,0),0)</f>
        <v>-39</v>
      </c>
      <c r="J2519">
        <f t="shared" si="315"/>
        <v>0</v>
      </c>
      <c r="K2519">
        <f t="shared" si="316"/>
        <v>-6474</v>
      </c>
      <c r="L2519">
        <f t="shared" si="317"/>
        <v>12284</v>
      </c>
      <c r="M2519">
        <f t="shared" si="318"/>
        <v>244.1</v>
      </c>
      <c r="N2519">
        <f t="shared" si="319"/>
        <v>1</v>
      </c>
    </row>
    <row r="2520" spans="1:14">
      <c r="A2520">
        <f t="shared" si="312"/>
        <v>0</v>
      </c>
      <c r="B2520">
        <f t="shared" si="313"/>
        <v>0</v>
      </c>
      <c r="C2520">
        <v>168</v>
      </c>
      <c r="D2520">
        <v>220</v>
      </c>
      <c r="E2520">
        <f t="shared" si="314"/>
        <v>-999</v>
      </c>
      <c r="F2520">
        <f>能力值计算器!G2</f>
        <v>0</v>
      </c>
      <c r="G2520">
        <f>ROUNDDOWN((能力值计算器!F4+能力值计算器!E4*2+ROUNDDOWN(C2520/4,0))*能力值计算器!C2/100+10+能力值计算器!C2,0)</f>
        <v>166</v>
      </c>
      <c r="H2520">
        <f>ROUNDDOWN(ROUNDDOWN(ROUNDDOWN(ROUNDDOWN(ROUNDDOWN((能力值计算器!F6+能力值计算器!E6*2+ROUNDDOWN(D2520/4,0))*能力值计算器!C2/100+5,0)*能力值计算器!H6,0)*能力值计算器!K6,0)*能力值计算器!L6,0)*VLOOKUP(能力值计算器!J6,能力变化对照表!A:B,2,0),0)</f>
        <v>113</v>
      </c>
      <c r="I2520">
        <f>ROUNDDOWN(ROUNDDOWN(ROUNDDOWN(ROUNDDOWN(ROUNDDOWN((能力值计算器!F8+能力值计算器!E8*2+ROUNDDOWN(E2520/4,0))*能力值计算器!C2/100+5,0)*能力值计算器!H8,0)*能力值计算器!K8,0)*能力值计算器!L8,0)*VLOOKUP(能力值计算器!J8,能力变化对照表!A:B,2,0),0)</f>
        <v>-39</v>
      </c>
      <c r="J2520">
        <f t="shared" si="315"/>
        <v>0</v>
      </c>
      <c r="K2520">
        <f t="shared" si="316"/>
        <v>-6474</v>
      </c>
      <c r="L2520">
        <f t="shared" si="317"/>
        <v>12284</v>
      </c>
      <c r="M2520">
        <f t="shared" si="318"/>
        <v>244.1</v>
      </c>
      <c r="N2520">
        <f t="shared" si="319"/>
        <v>1</v>
      </c>
    </row>
    <row r="2521" spans="1:14">
      <c r="A2521">
        <f t="shared" si="312"/>
        <v>0</v>
      </c>
      <c r="B2521">
        <f t="shared" si="313"/>
        <v>0</v>
      </c>
      <c r="C2521">
        <v>168</v>
      </c>
      <c r="D2521">
        <v>224</v>
      </c>
      <c r="E2521">
        <f t="shared" si="314"/>
        <v>-999</v>
      </c>
      <c r="F2521">
        <f>能力值计算器!G2</f>
        <v>0</v>
      </c>
      <c r="G2521">
        <f>ROUNDDOWN((能力值计算器!F4+能力值计算器!E4*2+ROUNDDOWN(C2521/4,0))*能力值计算器!C2/100+10+能力值计算器!C2,0)</f>
        <v>166</v>
      </c>
      <c r="H2521">
        <f>ROUNDDOWN(ROUNDDOWN(ROUNDDOWN(ROUNDDOWN(ROUNDDOWN((能力值计算器!F6+能力值计算器!E6*2+ROUNDDOWN(D2521/4,0))*能力值计算器!C2/100+5,0)*能力值计算器!H6,0)*能力值计算器!K6,0)*能力值计算器!L6,0)*VLOOKUP(能力值计算器!J6,能力变化对照表!A:B,2,0),0)</f>
        <v>113</v>
      </c>
      <c r="I2521">
        <f>ROUNDDOWN(ROUNDDOWN(ROUNDDOWN(ROUNDDOWN(ROUNDDOWN((能力值计算器!F8+能力值计算器!E8*2+ROUNDDOWN(E2521/4,0))*能力值计算器!C2/100+5,0)*能力值计算器!H8,0)*能力值计算器!K8,0)*能力值计算器!L8,0)*VLOOKUP(能力值计算器!J8,能力变化对照表!A:B,2,0),0)</f>
        <v>-39</v>
      </c>
      <c r="J2521">
        <f t="shared" si="315"/>
        <v>0</v>
      </c>
      <c r="K2521">
        <f t="shared" si="316"/>
        <v>-6474</v>
      </c>
      <c r="L2521">
        <f t="shared" si="317"/>
        <v>12284</v>
      </c>
      <c r="M2521">
        <f t="shared" si="318"/>
        <v>244.1</v>
      </c>
      <c r="N2521">
        <f t="shared" si="319"/>
        <v>1</v>
      </c>
    </row>
    <row r="2522" spans="1:14">
      <c r="A2522">
        <f t="shared" si="312"/>
        <v>0</v>
      </c>
      <c r="B2522">
        <f t="shared" si="313"/>
        <v>0</v>
      </c>
      <c r="C2522">
        <v>228</v>
      </c>
      <c r="D2522">
        <v>180</v>
      </c>
      <c r="E2522">
        <f t="shared" si="314"/>
        <v>-999</v>
      </c>
      <c r="F2522">
        <f>能力值计算器!G2</f>
        <v>0</v>
      </c>
      <c r="G2522">
        <f>ROUNDDOWN((能力值计算器!F4+能力值计算器!E4*2+ROUNDDOWN(C2522/4,0))*能力值计算器!C2/100+10+能力值计算器!C2,0)</f>
        <v>174</v>
      </c>
      <c r="H2522">
        <f>ROUNDDOWN(ROUNDDOWN(ROUNDDOWN(ROUNDDOWN(ROUNDDOWN((能力值计算器!F6+能力值计算器!E6*2+ROUNDDOWN(D2522/4,0))*能力值计算器!C2/100+5,0)*能力值计算器!H6,0)*能力值计算器!K6,0)*能力值计算器!L6,0)*VLOOKUP(能力值计算器!J6,能力变化对照表!A:B,2,0),0)</f>
        <v>108</v>
      </c>
      <c r="I2522">
        <f>ROUNDDOWN(ROUNDDOWN(ROUNDDOWN(ROUNDDOWN(ROUNDDOWN((能力值计算器!F8+能力值计算器!E8*2+ROUNDDOWN(E2522/4,0))*能力值计算器!C2/100+5,0)*能力值计算器!H8,0)*能力值计算器!K8,0)*能力值计算器!L8,0)*VLOOKUP(能力值计算器!J8,能力变化对照表!A:B,2,0),0)</f>
        <v>-39</v>
      </c>
      <c r="J2522">
        <f t="shared" si="315"/>
        <v>0</v>
      </c>
      <c r="K2522">
        <f t="shared" si="316"/>
        <v>-6786</v>
      </c>
      <c r="L2522">
        <f t="shared" si="317"/>
        <v>12006</v>
      </c>
      <c r="M2522">
        <f t="shared" si="318"/>
        <v>252.1</v>
      </c>
      <c r="N2522">
        <f t="shared" si="319"/>
        <v>1</v>
      </c>
    </row>
    <row r="2523" spans="1:14">
      <c r="A2523">
        <f t="shared" si="312"/>
        <v>0</v>
      </c>
      <c r="B2523">
        <f t="shared" si="313"/>
        <v>0</v>
      </c>
      <c r="C2523">
        <v>228</v>
      </c>
      <c r="D2523">
        <v>184</v>
      </c>
      <c r="E2523">
        <f t="shared" si="314"/>
        <v>-999</v>
      </c>
      <c r="F2523">
        <f>能力值计算器!G2</f>
        <v>0</v>
      </c>
      <c r="G2523">
        <f>ROUNDDOWN((能力值计算器!F4+能力值计算器!E4*2+ROUNDDOWN(C2523/4,0))*能力值计算器!C2/100+10+能力值计算器!C2,0)</f>
        <v>174</v>
      </c>
      <c r="H2523">
        <f>ROUNDDOWN(ROUNDDOWN(ROUNDDOWN(ROUNDDOWN(ROUNDDOWN((能力值计算器!F6+能力值计算器!E6*2+ROUNDDOWN(D2523/4,0))*能力值计算器!C2/100+5,0)*能力值计算器!H6,0)*能力值计算器!K6,0)*能力值计算器!L6,0)*VLOOKUP(能力值计算器!J6,能力变化对照表!A:B,2,0),0)</f>
        <v>108</v>
      </c>
      <c r="I2523">
        <f>ROUNDDOWN(ROUNDDOWN(ROUNDDOWN(ROUNDDOWN(ROUNDDOWN((能力值计算器!F8+能力值计算器!E8*2+ROUNDDOWN(E2523/4,0))*能力值计算器!C2/100+5,0)*能力值计算器!H8,0)*能力值计算器!K8,0)*能力值计算器!L8,0)*VLOOKUP(能力值计算器!J8,能力变化对照表!A:B,2,0),0)</f>
        <v>-39</v>
      </c>
      <c r="J2523">
        <f t="shared" si="315"/>
        <v>0</v>
      </c>
      <c r="K2523">
        <f t="shared" si="316"/>
        <v>-6786</v>
      </c>
      <c r="L2523">
        <f t="shared" si="317"/>
        <v>12006</v>
      </c>
      <c r="M2523">
        <f t="shared" si="318"/>
        <v>252.1</v>
      </c>
      <c r="N2523">
        <f t="shared" si="319"/>
        <v>1</v>
      </c>
    </row>
    <row r="2524" spans="1:14">
      <c r="A2524">
        <f t="shared" si="312"/>
        <v>0</v>
      </c>
      <c r="B2524">
        <f t="shared" si="313"/>
        <v>0</v>
      </c>
      <c r="C2524">
        <v>232</v>
      </c>
      <c r="D2524">
        <v>180</v>
      </c>
      <c r="E2524">
        <f t="shared" si="314"/>
        <v>-999</v>
      </c>
      <c r="F2524">
        <f>能力值计算器!G2</f>
        <v>0</v>
      </c>
      <c r="G2524">
        <f>ROUNDDOWN((能力值计算器!F4+能力值计算器!E4*2+ROUNDDOWN(C2524/4,0))*能力值计算器!C2/100+10+能力值计算器!C2,0)</f>
        <v>174</v>
      </c>
      <c r="H2524">
        <f>ROUNDDOWN(ROUNDDOWN(ROUNDDOWN(ROUNDDOWN(ROUNDDOWN((能力值计算器!F6+能力值计算器!E6*2+ROUNDDOWN(D2524/4,0))*能力值计算器!C2/100+5,0)*能力值计算器!H6,0)*能力值计算器!K6,0)*能力值计算器!L6,0)*VLOOKUP(能力值计算器!J6,能力变化对照表!A:B,2,0),0)</f>
        <v>108</v>
      </c>
      <c r="I2524">
        <f>ROUNDDOWN(ROUNDDOWN(ROUNDDOWN(ROUNDDOWN(ROUNDDOWN((能力值计算器!F8+能力值计算器!E8*2+ROUNDDOWN(E2524/4,0))*能力值计算器!C2/100+5,0)*能力值计算器!H8,0)*能力值计算器!K8,0)*能力值计算器!L8,0)*VLOOKUP(能力值计算器!J8,能力变化对照表!A:B,2,0),0)</f>
        <v>-39</v>
      </c>
      <c r="J2524">
        <f t="shared" si="315"/>
        <v>0</v>
      </c>
      <c r="K2524">
        <f t="shared" si="316"/>
        <v>-6786</v>
      </c>
      <c r="L2524">
        <f t="shared" si="317"/>
        <v>12006</v>
      </c>
      <c r="M2524">
        <f t="shared" si="318"/>
        <v>252.1</v>
      </c>
      <c r="N2524">
        <f t="shared" si="319"/>
        <v>1</v>
      </c>
    </row>
    <row r="2525" spans="1:14">
      <c r="A2525">
        <f t="shared" si="312"/>
        <v>0</v>
      </c>
      <c r="B2525">
        <f t="shared" si="313"/>
        <v>0</v>
      </c>
      <c r="C2525">
        <v>232</v>
      </c>
      <c r="D2525">
        <v>184</v>
      </c>
      <c r="E2525">
        <f t="shared" si="314"/>
        <v>-999</v>
      </c>
      <c r="F2525">
        <f>能力值计算器!G2</f>
        <v>0</v>
      </c>
      <c r="G2525">
        <f>ROUNDDOWN((能力值计算器!F4+能力值计算器!E4*2+ROUNDDOWN(C2525/4,0))*能力值计算器!C2/100+10+能力值计算器!C2,0)</f>
        <v>174</v>
      </c>
      <c r="H2525">
        <f>ROUNDDOWN(ROUNDDOWN(ROUNDDOWN(ROUNDDOWN(ROUNDDOWN((能力值计算器!F6+能力值计算器!E6*2+ROUNDDOWN(D2525/4,0))*能力值计算器!C2/100+5,0)*能力值计算器!H6,0)*能力值计算器!K6,0)*能力值计算器!L6,0)*VLOOKUP(能力值计算器!J6,能力变化对照表!A:B,2,0),0)</f>
        <v>108</v>
      </c>
      <c r="I2525">
        <f>ROUNDDOWN(ROUNDDOWN(ROUNDDOWN(ROUNDDOWN(ROUNDDOWN((能力值计算器!F8+能力值计算器!E8*2+ROUNDDOWN(E2525/4,0))*能力值计算器!C2/100+5,0)*能力值计算器!H8,0)*能力值计算器!K8,0)*能力值计算器!L8,0)*VLOOKUP(能力值计算器!J8,能力变化对照表!A:B,2,0),0)</f>
        <v>-39</v>
      </c>
      <c r="J2525">
        <f t="shared" si="315"/>
        <v>0</v>
      </c>
      <c r="K2525">
        <f t="shared" si="316"/>
        <v>-6786</v>
      </c>
      <c r="L2525">
        <f t="shared" si="317"/>
        <v>12006</v>
      </c>
      <c r="M2525">
        <f t="shared" si="318"/>
        <v>252.1</v>
      </c>
      <c r="N2525">
        <f t="shared" si="319"/>
        <v>1</v>
      </c>
    </row>
    <row r="2526" spans="1:14">
      <c r="A2526">
        <f t="shared" si="312"/>
        <v>0</v>
      </c>
      <c r="B2526">
        <f t="shared" si="313"/>
        <v>0</v>
      </c>
      <c r="C2526">
        <v>116</v>
      </c>
      <c r="D2526">
        <v>252</v>
      </c>
      <c r="E2526">
        <f t="shared" si="314"/>
        <v>-999</v>
      </c>
      <c r="F2526">
        <f>能力值计算器!G2</f>
        <v>0</v>
      </c>
      <c r="G2526">
        <f>ROUNDDOWN((能力值计算器!F4+能力值计算器!E4*2+ROUNDDOWN(C2526/4,0))*能力值计算器!C2/100+10+能力值计算器!C2,0)</f>
        <v>160</v>
      </c>
      <c r="H2526">
        <f>ROUNDDOWN(ROUNDDOWN(ROUNDDOWN(ROUNDDOWN(ROUNDDOWN((能力值计算器!F6+能力值计算器!E6*2+ROUNDDOWN(D2526/4,0))*能力值计算器!C2/100+5,0)*能力值计算器!H6,0)*能力值计算器!K6,0)*能力值计算器!L6,0)*VLOOKUP(能力值计算器!J6,能力变化对照表!A:B,2,0),0)</f>
        <v>117</v>
      </c>
      <c r="I2526">
        <f>ROUNDDOWN(ROUNDDOWN(ROUNDDOWN(ROUNDDOWN(ROUNDDOWN((能力值计算器!F8+能力值计算器!E8*2+ROUNDDOWN(E2526/4,0))*能力值计算器!C2/100+5,0)*能力值计算器!H8,0)*能力值计算器!K8,0)*能力值计算器!L8,0)*VLOOKUP(能力值计算器!J8,能力变化对照表!A:B,2,0),0)</f>
        <v>-39</v>
      </c>
      <c r="J2526">
        <f t="shared" si="315"/>
        <v>0</v>
      </c>
      <c r="K2526">
        <f t="shared" si="316"/>
        <v>-6240</v>
      </c>
      <c r="L2526">
        <f t="shared" si="317"/>
        <v>12480</v>
      </c>
      <c r="M2526">
        <f t="shared" si="318"/>
        <v>238.1</v>
      </c>
      <c r="N2526">
        <f t="shared" si="319"/>
        <v>1</v>
      </c>
    </row>
    <row r="2527" spans="1:14">
      <c r="A2527">
        <f t="shared" si="312"/>
        <v>0</v>
      </c>
      <c r="B2527">
        <f t="shared" si="313"/>
        <v>0</v>
      </c>
      <c r="C2527">
        <v>120</v>
      </c>
      <c r="D2527">
        <v>252</v>
      </c>
      <c r="E2527">
        <f t="shared" si="314"/>
        <v>-999</v>
      </c>
      <c r="F2527">
        <f>能力值计算器!G2</f>
        <v>0</v>
      </c>
      <c r="G2527">
        <f>ROUNDDOWN((能力值计算器!F4+能力值计算器!E4*2+ROUNDDOWN(C2527/4,0))*能力值计算器!C2/100+10+能力值计算器!C2,0)</f>
        <v>160</v>
      </c>
      <c r="H2527">
        <f>ROUNDDOWN(ROUNDDOWN(ROUNDDOWN(ROUNDDOWN(ROUNDDOWN((能力值计算器!F6+能力值计算器!E6*2+ROUNDDOWN(D2527/4,0))*能力值计算器!C2/100+5,0)*能力值计算器!H6,0)*能力值计算器!K6,0)*能力值计算器!L6,0)*VLOOKUP(能力值计算器!J6,能力变化对照表!A:B,2,0),0)</f>
        <v>117</v>
      </c>
      <c r="I2527">
        <f>ROUNDDOWN(ROUNDDOWN(ROUNDDOWN(ROUNDDOWN(ROUNDDOWN((能力值计算器!F8+能力值计算器!E8*2+ROUNDDOWN(E2527/4,0))*能力值计算器!C2/100+5,0)*能力值计算器!H8,0)*能力值计算器!K8,0)*能力值计算器!L8,0)*VLOOKUP(能力值计算器!J8,能力变化对照表!A:B,2,0),0)</f>
        <v>-39</v>
      </c>
      <c r="J2527">
        <f t="shared" si="315"/>
        <v>0</v>
      </c>
      <c r="K2527">
        <f t="shared" si="316"/>
        <v>-6240</v>
      </c>
      <c r="L2527">
        <f t="shared" si="317"/>
        <v>12480</v>
      </c>
      <c r="M2527">
        <f t="shared" si="318"/>
        <v>238.1</v>
      </c>
      <c r="N2527">
        <f t="shared" si="319"/>
        <v>1</v>
      </c>
    </row>
    <row r="2528" spans="1:14">
      <c r="A2528">
        <f t="shared" si="312"/>
        <v>0</v>
      </c>
      <c r="B2528">
        <f t="shared" si="313"/>
        <v>0</v>
      </c>
      <c r="C2528">
        <v>188</v>
      </c>
      <c r="D2528">
        <v>204</v>
      </c>
      <c r="E2528">
        <f t="shared" si="314"/>
        <v>-999</v>
      </c>
      <c r="F2528">
        <f>能力值计算器!G2</f>
        <v>0</v>
      </c>
      <c r="G2528">
        <f>ROUNDDOWN((能力值计算器!F4+能力值计算器!E4*2+ROUNDDOWN(C2528/4,0))*能力值计算器!C2/100+10+能力值计算器!C2,0)</f>
        <v>169</v>
      </c>
      <c r="H2528">
        <f>ROUNDDOWN(ROUNDDOWN(ROUNDDOWN(ROUNDDOWN(ROUNDDOWN((能力值计算器!F6+能力值计算器!E6*2+ROUNDDOWN(D2528/4,0))*能力值计算器!C2/100+5,0)*能力值计算器!H6,0)*能力值计算器!K6,0)*能力值计算器!L6,0)*VLOOKUP(能力值计算器!J6,能力变化对照表!A:B,2,0),0)</f>
        <v>111</v>
      </c>
      <c r="I2528">
        <f>ROUNDDOWN(ROUNDDOWN(ROUNDDOWN(ROUNDDOWN(ROUNDDOWN((能力值计算器!F8+能力值计算器!E8*2+ROUNDDOWN(E2528/4,0))*能力值计算器!C2/100+5,0)*能力值计算器!H8,0)*能力值计算器!K8,0)*能力值计算器!L8,0)*VLOOKUP(能力值计算器!J8,能力变化对照表!A:B,2,0),0)</f>
        <v>-39</v>
      </c>
      <c r="J2528">
        <f t="shared" si="315"/>
        <v>0</v>
      </c>
      <c r="K2528">
        <f t="shared" si="316"/>
        <v>-6591</v>
      </c>
      <c r="L2528">
        <f t="shared" si="317"/>
        <v>12168</v>
      </c>
      <c r="M2528">
        <f t="shared" si="318"/>
        <v>247.1</v>
      </c>
      <c r="N2528">
        <f t="shared" si="319"/>
        <v>1</v>
      </c>
    </row>
    <row r="2529" spans="1:14">
      <c r="A2529">
        <f t="shared" si="312"/>
        <v>0</v>
      </c>
      <c r="B2529">
        <f t="shared" si="313"/>
        <v>0</v>
      </c>
      <c r="C2529">
        <v>188</v>
      </c>
      <c r="D2529">
        <v>208</v>
      </c>
      <c r="E2529">
        <f t="shared" si="314"/>
        <v>-999</v>
      </c>
      <c r="F2529">
        <f>能力值计算器!G2</f>
        <v>0</v>
      </c>
      <c r="G2529">
        <f>ROUNDDOWN((能力值计算器!F4+能力值计算器!E4*2+ROUNDDOWN(C2529/4,0))*能力值计算器!C2/100+10+能力值计算器!C2,0)</f>
        <v>169</v>
      </c>
      <c r="H2529">
        <f>ROUNDDOWN(ROUNDDOWN(ROUNDDOWN(ROUNDDOWN(ROUNDDOWN((能力值计算器!F6+能力值计算器!E6*2+ROUNDDOWN(D2529/4,0))*能力值计算器!C2/100+5,0)*能力值计算器!H6,0)*能力值计算器!K6,0)*能力值计算器!L6,0)*VLOOKUP(能力值计算器!J6,能力变化对照表!A:B,2,0),0)</f>
        <v>111</v>
      </c>
      <c r="I2529">
        <f>ROUNDDOWN(ROUNDDOWN(ROUNDDOWN(ROUNDDOWN(ROUNDDOWN((能力值计算器!F8+能力值计算器!E8*2+ROUNDDOWN(E2529/4,0))*能力值计算器!C2/100+5,0)*能力值计算器!H8,0)*能力值计算器!K8,0)*能力值计算器!L8,0)*VLOOKUP(能力值计算器!J8,能力变化对照表!A:B,2,0),0)</f>
        <v>-39</v>
      </c>
      <c r="J2529">
        <f t="shared" si="315"/>
        <v>0</v>
      </c>
      <c r="K2529">
        <f t="shared" si="316"/>
        <v>-6591</v>
      </c>
      <c r="L2529">
        <f t="shared" si="317"/>
        <v>12168</v>
      </c>
      <c r="M2529">
        <f t="shared" si="318"/>
        <v>247.1</v>
      </c>
      <c r="N2529">
        <f t="shared" si="319"/>
        <v>1</v>
      </c>
    </row>
    <row r="2530" spans="1:14">
      <c r="A2530">
        <f t="shared" si="312"/>
        <v>0</v>
      </c>
      <c r="B2530">
        <f t="shared" si="313"/>
        <v>0</v>
      </c>
      <c r="C2530">
        <v>192</v>
      </c>
      <c r="D2530">
        <v>204</v>
      </c>
      <c r="E2530">
        <f t="shared" si="314"/>
        <v>-999</v>
      </c>
      <c r="F2530">
        <f>能力值计算器!G2</f>
        <v>0</v>
      </c>
      <c r="G2530">
        <f>ROUNDDOWN((能力值计算器!F4+能力值计算器!E4*2+ROUNDDOWN(C2530/4,0))*能力值计算器!C2/100+10+能力值计算器!C2,0)</f>
        <v>169</v>
      </c>
      <c r="H2530">
        <f>ROUNDDOWN(ROUNDDOWN(ROUNDDOWN(ROUNDDOWN(ROUNDDOWN((能力值计算器!F6+能力值计算器!E6*2+ROUNDDOWN(D2530/4,0))*能力值计算器!C2/100+5,0)*能力值计算器!H6,0)*能力值计算器!K6,0)*能力值计算器!L6,0)*VLOOKUP(能力值计算器!J6,能力变化对照表!A:B,2,0),0)</f>
        <v>111</v>
      </c>
      <c r="I2530">
        <f>ROUNDDOWN(ROUNDDOWN(ROUNDDOWN(ROUNDDOWN(ROUNDDOWN((能力值计算器!F8+能力值计算器!E8*2+ROUNDDOWN(E2530/4,0))*能力值计算器!C2/100+5,0)*能力值计算器!H8,0)*能力值计算器!K8,0)*能力值计算器!L8,0)*VLOOKUP(能力值计算器!J8,能力变化对照表!A:B,2,0),0)</f>
        <v>-39</v>
      </c>
      <c r="J2530">
        <f t="shared" si="315"/>
        <v>0</v>
      </c>
      <c r="K2530">
        <f t="shared" si="316"/>
        <v>-6591</v>
      </c>
      <c r="L2530">
        <f t="shared" si="317"/>
        <v>12168</v>
      </c>
      <c r="M2530">
        <f t="shared" si="318"/>
        <v>247.1</v>
      </c>
      <c r="N2530">
        <f t="shared" si="319"/>
        <v>1</v>
      </c>
    </row>
    <row r="2531" spans="1:14">
      <c r="A2531">
        <f t="shared" si="312"/>
        <v>0</v>
      </c>
      <c r="B2531">
        <f t="shared" si="313"/>
        <v>0</v>
      </c>
      <c r="C2531">
        <v>192</v>
      </c>
      <c r="D2531">
        <v>208</v>
      </c>
      <c r="E2531">
        <f t="shared" si="314"/>
        <v>-999</v>
      </c>
      <c r="F2531">
        <f>能力值计算器!G2</f>
        <v>0</v>
      </c>
      <c r="G2531">
        <f>ROUNDDOWN((能力值计算器!F4+能力值计算器!E4*2+ROUNDDOWN(C2531/4,0))*能力值计算器!C2/100+10+能力值计算器!C2,0)</f>
        <v>169</v>
      </c>
      <c r="H2531">
        <f>ROUNDDOWN(ROUNDDOWN(ROUNDDOWN(ROUNDDOWN(ROUNDDOWN((能力值计算器!F6+能力值计算器!E6*2+ROUNDDOWN(D2531/4,0))*能力值计算器!C2/100+5,0)*能力值计算器!H6,0)*能力值计算器!K6,0)*能力值计算器!L6,0)*VLOOKUP(能力值计算器!J6,能力变化对照表!A:B,2,0),0)</f>
        <v>111</v>
      </c>
      <c r="I2531">
        <f>ROUNDDOWN(ROUNDDOWN(ROUNDDOWN(ROUNDDOWN(ROUNDDOWN((能力值计算器!F8+能力值计算器!E8*2+ROUNDDOWN(E2531/4,0))*能力值计算器!C2/100+5,0)*能力值计算器!H8,0)*能力值计算器!K8,0)*能力值计算器!L8,0)*VLOOKUP(能力值计算器!J8,能力变化对照表!A:B,2,0),0)</f>
        <v>-39</v>
      </c>
      <c r="J2531">
        <f t="shared" si="315"/>
        <v>0</v>
      </c>
      <c r="K2531">
        <f t="shared" si="316"/>
        <v>-6591</v>
      </c>
      <c r="L2531">
        <f t="shared" si="317"/>
        <v>12168</v>
      </c>
      <c r="M2531">
        <f t="shared" si="318"/>
        <v>247.1</v>
      </c>
      <c r="N2531">
        <f t="shared" si="319"/>
        <v>1</v>
      </c>
    </row>
    <row r="2532" spans="1:14">
      <c r="A2532">
        <f t="shared" si="312"/>
        <v>0</v>
      </c>
      <c r="B2532">
        <f t="shared" si="313"/>
        <v>0</v>
      </c>
      <c r="C2532">
        <v>212</v>
      </c>
      <c r="D2532">
        <v>188</v>
      </c>
      <c r="E2532">
        <f t="shared" si="314"/>
        <v>-999</v>
      </c>
      <c r="F2532">
        <f>能力值计算器!G2</f>
        <v>0</v>
      </c>
      <c r="G2532">
        <f>ROUNDDOWN((能力值计算器!F4+能力值计算器!E4*2+ROUNDDOWN(C2532/4,0))*能力值计算器!C2/100+10+能力值计算器!C2,0)</f>
        <v>172</v>
      </c>
      <c r="H2532">
        <f>ROUNDDOWN(ROUNDDOWN(ROUNDDOWN(ROUNDDOWN(ROUNDDOWN((能力值计算器!F6+能力值计算器!E6*2+ROUNDDOWN(D2532/4,0))*能力值计算器!C2/100+5,0)*能力值计算器!H6,0)*能力值计算器!K6,0)*能力值计算器!L6,0)*VLOOKUP(能力值计算器!J6,能力变化对照表!A:B,2,0),0)</f>
        <v>109</v>
      </c>
      <c r="I2532">
        <f>ROUNDDOWN(ROUNDDOWN(ROUNDDOWN(ROUNDDOWN(ROUNDDOWN((能力值计算器!F8+能力值计算器!E8*2+ROUNDDOWN(E2532/4,0))*能力值计算器!C2/100+5,0)*能力值计算器!H8,0)*能力值计算器!K8,0)*能力值计算器!L8,0)*VLOOKUP(能力值计算器!J8,能力变化对照表!A:B,2,0),0)</f>
        <v>-39</v>
      </c>
      <c r="J2532">
        <f t="shared" si="315"/>
        <v>0</v>
      </c>
      <c r="K2532">
        <f t="shared" si="316"/>
        <v>-6708</v>
      </c>
      <c r="L2532">
        <f t="shared" si="317"/>
        <v>12040</v>
      </c>
      <c r="M2532">
        <f t="shared" si="318"/>
        <v>250.1</v>
      </c>
      <c r="N2532">
        <f t="shared" si="319"/>
        <v>1</v>
      </c>
    </row>
    <row r="2533" spans="1:14">
      <c r="A2533">
        <f t="shared" si="312"/>
        <v>0</v>
      </c>
      <c r="B2533">
        <f t="shared" si="313"/>
        <v>0</v>
      </c>
      <c r="C2533">
        <v>212</v>
      </c>
      <c r="D2533">
        <v>192</v>
      </c>
      <c r="E2533">
        <f t="shared" si="314"/>
        <v>-999</v>
      </c>
      <c r="F2533">
        <f>能力值计算器!G2</f>
        <v>0</v>
      </c>
      <c r="G2533">
        <f>ROUNDDOWN((能力值计算器!F4+能力值计算器!E4*2+ROUNDDOWN(C2533/4,0))*能力值计算器!C2/100+10+能力值计算器!C2,0)</f>
        <v>172</v>
      </c>
      <c r="H2533">
        <f>ROUNDDOWN(ROUNDDOWN(ROUNDDOWN(ROUNDDOWN(ROUNDDOWN((能力值计算器!F6+能力值计算器!E6*2+ROUNDDOWN(D2533/4,0))*能力值计算器!C2/100+5,0)*能力值计算器!H6,0)*能力值计算器!K6,0)*能力值计算器!L6,0)*VLOOKUP(能力值计算器!J6,能力变化对照表!A:B,2,0),0)</f>
        <v>109</v>
      </c>
      <c r="I2533">
        <f>ROUNDDOWN(ROUNDDOWN(ROUNDDOWN(ROUNDDOWN(ROUNDDOWN((能力值计算器!F8+能力值计算器!E8*2+ROUNDDOWN(E2533/4,0))*能力值计算器!C2/100+5,0)*能力值计算器!H8,0)*能力值计算器!K8,0)*能力值计算器!L8,0)*VLOOKUP(能力值计算器!J8,能力变化对照表!A:B,2,0),0)</f>
        <v>-39</v>
      </c>
      <c r="J2533">
        <f t="shared" si="315"/>
        <v>0</v>
      </c>
      <c r="K2533">
        <f t="shared" si="316"/>
        <v>-6708</v>
      </c>
      <c r="L2533">
        <f t="shared" si="317"/>
        <v>12040</v>
      </c>
      <c r="M2533">
        <f t="shared" si="318"/>
        <v>250.1</v>
      </c>
      <c r="N2533">
        <f t="shared" si="319"/>
        <v>1</v>
      </c>
    </row>
    <row r="2534" spans="1:14">
      <c r="A2534">
        <f t="shared" si="312"/>
        <v>0</v>
      </c>
      <c r="B2534">
        <f t="shared" si="313"/>
        <v>0</v>
      </c>
      <c r="C2534">
        <v>216</v>
      </c>
      <c r="D2534">
        <v>188</v>
      </c>
      <c r="E2534">
        <f t="shared" si="314"/>
        <v>-999</v>
      </c>
      <c r="F2534">
        <f>能力值计算器!G2</f>
        <v>0</v>
      </c>
      <c r="G2534">
        <f>ROUNDDOWN((能力值计算器!F4+能力值计算器!E4*2+ROUNDDOWN(C2534/4,0))*能力值计算器!C2/100+10+能力值计算器!C2,0)</f>
        <v>172</v>
      </c>
      <c r="H2534">
        <f>ROUNDDOWN(ROUNDDOWN(ROUNDDOWN(ROUNDDOWN(ROUNDDOWN((能力值计算器!F6+能力值计算器!E6*2+ROUNDDOWN(D2534/4,0))*能力值计算器!C2/100+5,0)*能力值计算器!H6,0)*能力值计算器!K6,0)*能力值计算器!L6,0)*VLOOKUP(能力值计算器!J6,能力变化对照表!A:B,2,0),0)</f>
        <v>109</v>
      </c>
      <c r="I2534">
        <f>ROUNDDOWN(ROUNDDOWN(ROUNDDOWN(ROUNDDOWN(ROUNDDOWN((能力值计算器!F8+能力值计算器!E8*2+ROUNDDOWN(E2534/4,0))*能力值计算器!C2/100+5,0)*能力值计算器!H8,0)*能力值计算器!K8,0)*能力值计算器!L8,0)*VLOOKUP(能力值计算器!J8,能力变化对照表!A:B,2,0),0)</f>
        <v>-39</v>
      </c>
      <c r="J2534">
        <f t="shared" si="315"/>
        <v>0</v>
      </c>
      <c r="K2534">
        <f t="shared" si="316"/>
        <v>-6708</v>
      </c>
      <c r="L2534">
        <f t="shared" si="317"/>
        <v>12040</v>
      </c>
      <c r="M2534">
        <f t="shared" si="318"/>
        <v>250.1</v>
      </c>
      <c r="N2534">
        <f t="shared" si="319"/>
        <v>1</v>
      </c>
    </row>
    <row r="2535" spans="1:14">
      <c r="A2535">
        <f t="shared" si="312"/>
        <v>0</v>
      </c>
      <c r="B2535">
        <f t="shared" si="313"/>
        <v>0</v>
      </c>
      <c r="C2535">
        <v>216</v>
      </c>
      <c r="D2535">
        <v>192</v>
      </c>
      <c r="E2535">
        <f t="shared" si="314"/>
        <v>-999</v>
      </c>
      <c r="F2535">
        <f>能力值计算器!G2</f>
        <v>0</v>
      </c>
      <c r="G2535">
        <f>ROUNDDOWN((能力值计算器!F4+能力值计算器!E4*2+ROUNDDOWN(C2535/4,0))*能力值计算器!C2/100+10+能力值计算器!C2,0)</f>
        <v>172</v>
      </c>
      <c r="H2535">
        <f>ROUNDDOWN(ROUNDDOWN(ROUNDDOWN(ROUNDDOWN(ROUNDDOWN((能力值计算器!F6+能力值计算器!E6*2+ROUNDDOWN(D2535/4,0))*能力值计算器!C2/100+5,0)*能力值计算器!H6,0)*能力值计算器!K6,0)*能力值计算器!L6,0)*VLOOKUP(能力值计算器!J6,能力变化对照表!A:B,2,0),0)</f>
        <v>109</v>
      </c>
      <c r="I2535">
        <f>ROUNDDOWN(ROUNDDOWN(ROUNDDOWN(ROUNDDOWN(ROUNDDOWN((能力值计算器!F8+能力值计算器!E8*2+ROUNDDOWN(E2535/4,0))*能力值计算器!C2/100+5,0)*能力值计算器!H8,0)*能力值计算器!K8,0)*能力值计算器!L8,0)*VLOOKUP(能力值计算器!J8,能力变化对照表!A:B,2,0),0)</f>
        <v>-39</v>
      </c>
      <c r="J2535">
        <f t="shared" si="315"/>
        <v>0</v>
      </c>
      <c r="K2535">
        <f t="shared" si="316"/>
        <v>-6708</v>
      </c>
      <c r="L2535">
        <f t="shared" si="317"/>
        <v>12040</v>
      </c>
      <c r="M2535">
        <f t="shared" si="318"/>
        <v>250.1</v>
      </c>
      <c r="N2535">
        <f t="shared" si="319"/>
        <v>1</v>
      </c>
    </row>
    <row r="2536" spans="1:14">
      <c r="A2536">
        <f t="shared" si="312"/>
        <v>0</v>
      </c>
      <c r="B2536">
        <f t="shared" si="313"/>
        <v>0</v>
      </c>
      <c r="C2536">
        <v>252</v>
      </c>
      <c r="D2536">
        <v>164</v>
      </c>
      <c r="E2536">
        <f t="shared" si="314"/>
        <v>-999</v>
      </c>
      <c r="F2536">
        <f>能力值计算器!G2</f>
        <v>0</v>
      </c>
      <c r="G2536">
        <f>ROUNDDOWN((能力值计算器!F4+能力值计算器!E4*2+ROUNDDOWN(C2536/4,0))*能力值计算器!C2/100+10+能力值计算器!C2,0)</f>
        <v>177</v>
      </c>
      <c r="H2536">
        <f>ROUNDDOWN(ROUNDDOWN(ROUNDDOWN(ROUNDDOWN(ROUNDDOWN((能力值计算器!F6+能力值计算器!E6*2+ROUNDDOWN(D2536/4,0))*能力值计算器!C2/100+5,0)*能力值计算器!H6,0)*能力值计算器!K6,0)*能力值计算器!L6,0)*VLOOKUP(能力值计算器!J6,能力变化对照表!A:B,2,0),0)</f>
        <v>106</v>
      </c>
      <c r="I2536">
        <f>ROUNDDOWN(ROUNDDOWN(ROUNDDOWN(ROUNDDOWN(ROUNDDOWN((能力值计算器!F8+能力值计算器!E8*2+ROUNDDOWN(E2536/4,0))*能力值计算器!C2/100+5,0)*能力值计算器!H8,0)*能力值计算器!K8,0)*能力值计算器!L8,0)*VLOOKUP(能力值计算器!J8,能力变化对照表!A:B,2,0),0)</f>
        <v>-39</v>
      </c>
      <c r="J2536">
        <f t="shared" si="315"/>
        <v>0</v>
      </c>
      <c r="K2536">
        <f t="shared" si="316"/>
        <v>-6903</v>
      </c>
      <c r="L2536">
        <f t="shared" si="317"/>
        <v>11859</v>
      </c>
      <c r="M2536">
        <f t="shared" si="318"/>
        <v>255.1</v>
      </c>
      <c r="N2536">
        <f t="shared" si="319"/>
        <v>1</v>
      </c>
    </row>
    <row r="2537" spans="1:14">
      <c r="A2537">
        <f t="shared" si="312"/>
        <v>0</v>
      </c>
      <c r="B2537">
        <f t="shared" si="313"/>
        <v>0</v>
      </c>
      <c r="C2537">
        <v>252</v>
      </c>
      <c r="D2537">
        <v>168</v>
      </c>
      <c r="E2537">
        <f t="shared" si="314"/>
        <v>-999</v>
      </c>
      <c r="F2537">
        <f>能力值计算器!G2</f>
        <v>0</v>
      </c>
      <c r="G2537">
        <f>ROUNDDOWN((能力值计算器!F4+能力值计算器!E4*2+ROUNDDOWN(C2537/4,0))*能力值计算器!C2/100+10+能力值计算器!C2,0)</f>
        <v>177</v>
      </c>
      <c r="H2537">
        <f>ROUNDDOWN(ROUNDDOWN(ROUNDDOWN(ROUNDDOWN(ROUNDDOWN((能力值计算器!F6+能力值计算器!E6*2+ROUNDDOWN(D2537/4,0))*能力值计算器!C2/100+5,0)*能力值计算器!H6,0)*能力值计算器!K6,0)*能力值计算器!L6,0)*VLOOKUP(能力值计算器!J6,能力变化对照表!A:B,2,0),0)</f>
        <v>106</v>
      </c>
      <c r="I2537">
        <f>ROUNDDOWN(ROUNDDOWN(ROUNDDOWN(ROUNDDOWN(ROUNDDOWN((能力值计算器!F8+能力值计算器!E8*2+ROUNDDOWN(E2537/4,0))*能力值计算器!C2/100+5,0)*能力值计算器!H8,0)*能力值计算器!K8,0)*能力值计算器!L8,0)*VLOOKUP(能力值计算器!J8,能力变化对照表!A:B,2,0),0)</f>
        <v>-39</v>
      </c>
      <c r="J2537">
        <f t="shared" si="315"/>
        <v>0</v>
      </c>
      <c r="K2537">
        <f t="shared" si="316"/>
        <v>-6903</v>
      </c>
      <c r="L2537">
        <f t="shared" si="317"/>
        <v>11859</v>
      </c>
      <c r="M2537">
        <f t="shared" si="318"/>
        <v>255.1</v>
      </c>
      <c r="N2537">
        <f t="shared" si="319"/>
        <v>1</v>
      </c>
    </row>
    <row r="2538" spans="1:14">
      <c r="A2538">
        <f t="shared" si="312"/>
        <v>0</v>
      </c>
      <c r="B2538">
        <f t="shared" si="313"/>
        <v>0</v>
      </c>
      <c r="C2538">
        <v>148</v>
      </c>
      <c r="D2538">
        <v>228</v>
      </c>
      <c r="E2538">
        <f t="shared" si="314"/>
        <v>-999</v>
      </c>
      <c r="F2538">
        <f>能力值计算器!G2</f>
        <v>0</v>
      </c>
      <c r="G2538">
        <f>ROUNDDOWN((能力值计算器!F4+能力值计算器!E4*2+ROUNDDOWN(C2538/4,0))*能力值计算器!C2/100+10+能力值计算器!C2,0)</f>
        <v>164</v>
      </c>
      <c r="H2538">
        <f>ROUNDDOWN(ROUNDDOWN(ROUNDDOWN(ROUNDDOWN(ROUNDDOWN((能力值计算器!F6+能力值计算器!E6*2+ROUNDDOWN(D2538/4,0))*能力值计算器!C2/100+5,0)*能力值计算器!H6,0)*能力值计算器!K6,0)*能力值计算器!L6,0)*VLOOKUP(能力值计算器!J6,能力变化对照表!A:B,2,0),0)</f>
        <v>114</v>
      </c>
      <c r="I2538">
        <f>ROUNDDOWN(ROUNDDOWN(ROUNDDOWN(ROUNDDOWN(ROUNDDOWN((能力值计算器!F8+能力值计算器!E8*2+ROUNDDOWN(E2538/4,0))*能力值计算器!C2/100+5,0)*能力值计算器!H8,0)*能力值计算器!K8,0)*能力值计算器!L8,0)*VLOOKUP(能力值计算器!J8,能力变化对照表!A:B,2,0),0)</f>
        <v>-39</v>
      </c>
      <c r="J2538">
        <f t="shared" si="315"/>
        <v>0</v>
      </c>
      <c r="K2538">
        <f t="shared" si="316"/>
        <v>-6396</v>
      </c>
      <c r="L2538">
        <f t="shared" si="317"/>
        <v>12300</v>
      </c>
      <c r="M2538">
        <f t="shared" si="318"/>
        <v>242.1</v>
      </c>
      <c r="N2538">
        <f t="shared" si="319"/>
        <v>1</v>
      </c>
    </row>
    <row r="2539" spans="1:14">
      <c r="A2539">
        <f t="shared" si="312"/>
        <v>0</v>
      </c>
      <c r="B2539">
        <f t="shared" si="313"/>
        <v>0</v>
      </c>
      <c r="C2539">
        <v>148</v>
      </c>
      <c r="D2539">
        <v>232</v>
      </c>
      <c r="E2539">
        <f t="shared" si="314"/>
        <v>-999</v>
      </c>
      <c r="F2539">
        <f>能力值计算器!G2</f>
        <v>0</v>
      </c>
      <c r="G2539">
        <f>ROUNDDOWN((能力值计算器!F4+能力值计算器!E4*2+ROUNDDOWN(C2539/4,0))*能力值计算器!C2/100+10+能力值计算器!C2,0)</f>
        <v>164</v>
      </c>
      <c r="H2539">
        <f>ROUNDDOWN(ROUNDDOWN(ROUNDDOWN(ROUNDDOWN(ROUNDDOWN((能力值计算器!F6+能力值计算器!E6*2+ROUNDDOWN(D2539/4,0))*能力值计算器!C2/100+5,0)*能力值计算器!H6,0)*能力值计算器!K6,0)*能力值计算器!L6,0)*VLOOKUP(能力值计算器!J6,能力变化对照表!A:B,2,0),0)</f>
        <v>114</v>
      </c>
      <c r="I2539">
        <f>ROUNDDOWN(ROUNDDOWN(ROUNDDOWN(ROUNDDOWN(ROUNDDOWN((能力值计算器!F8+能力值计算器!E8*2+ROUNDDOWN(E2539/4,0))*能力值计算器!C2/100+5,0)*能力值计算器!H8,0)*能力值计算器!K8,0)*能力值计算器!L8,0)*VLOOKUP(能力值计算器!J8,能力变化对照表!A:B,2,0),0)</f>
        <v>-39</v>
      </c>
      <c r="J2539">
        <f t="shared" si="315"/>
        <v>0</v>
      </c>
      <c r="K2539">
        <f t="shared" si="316"/>
        <v>-6396</v>
      </c>
      <c r="L2539">
        <f t="shared" si="317"/>
        <v>12300</v>
      </c>
      <c r="M2539">
        <f t="shared" si="318"/>
        <v>242.1</v>
      </c>
      <c r="N2539">
        <f t="shared" si="319"/>
        <v>1</v>
      </c>
    </row>
    <row r="2540" spans="1:14">
      <c r="A2540">
        <f t="shared" si="312"/>
        <v>0</v>
      </c>
      <c r="B2540">
        <f t="shared" si="313"/>
        <v>0</v>
      </c>
      <c r="C2540">
        <v>152</v>
      </c>
      <c r="D2540">
        <v>228</v>
      </c>
      <c r="E2540">
        <f t="shared" si="314"/>
        <v>-999</v>
      </c>
      <c r="F2540">
        <f>能力值计算器!G2</f>
        <v>0</v>
      </c>
      <c r="G2540">
        <f>ROUNDDOWN((能力值计算器!F4+能力值计算器!E4*2+ROUNDDOWN(C2540/4,0))*能力值计算器!C2/100+10+能力值计算器!C2,0)</f>
        <v>164</v>
      </c>
      <c r="H2540">
        <f>ROUNDDOWN(ROUNDDOWN(ROUNDDOWN(ROUNDDOWN(ROUNDDOWN((能力值计算器!F6+能力值计算器!E6*2+ROUNDDOWN(D2540/4,0))*能力值计算器!C2/100+5,0)*能力值计算器!H6,0)*能力值计算器!K6,0)*能力值计算器!L6,0)*VLOOKUP(能力值计算器!J6,能力变化对照表!A:B,2,0),0)</f>
        <v>114</v>
      </c>
      <c r="I2540">
        <f>ROUNDDOWN(ROUNDDOWN(ROUNDDOWN(ROUNDDOWN(ROUNDDOWN((能力值计算器!F8+能力值计算器!E8*2+ROUNDDOWN(E2540/4,0))*能力值计算器!C2/100+5,0)*能力值计算器!H8,0)*能力值计算器!K8,0)*能力值计算器!L8,0)*VLOOKUP(能力值计算器!J8,能力变化对照表!A:B,2,0),0)</f>
        <v>-39</v>
      </c>
      <c r="J2540">
        <f t="shared" si="315"/>
        <v>0</v>
      </c>
      <c r="K2540">
        <f t="shared" si="316"/>
        <v>-6396</v>
      </c>
      <c r="L2540">
        <f t="shared" si="317"/>
        <v>12300</v>
      </c>
      <c r="M2540">
        <f t="shared" si="318"/>
        <v>242.1</v>
      </c>
      <c r="N2540">
        <f t="shared" si="319"/>
        <v>1</v>
      </c>
    </row>
    <row r="2541" spans="1:14">
      <c r="A2541">
        <f t="shared" si="312"/>
        <v>0</v>
      </c>
      <c r="B2541">
        <f t="shared" si="313"/>
        <v>0</v>
      </c>
      <c r="C2541">
        <v>152</v>
      </c>
      <c r="D2541">
        <v>232</v>
      </c>
      <c r="E2541">
        <f t="shared" si="314"/>
        <v>-999</v>
      </c>
      <c r="F2541">
        <f>能力值计算器!G2</f>
        <v>0</v>
      </c>
      <c r="G2541">
        <f>ROUNDDOWN((能力值计算器!F4+能力值计算器!E4*2+ROUNDDOWN(C2541/4,0))*能力值计算器!C2/100+10+能力值计算器!C2,0)</f>
        <v>164</v>
      </c>
      <c r="H2541">
        <f>ROUNDDOWN(ROUNDDOWN(ROUNDDOWN(ROUNDDOWN(ROUNDDOWN((能力值计算器!F6+能力值计算器!E6*2+ROUNDDOWN(D2541/4,0))*能力值计算器!C2/100+5,0)*能力值计算器!H6,0)*能力值计算器!K6,0)*能力值计算器!L6,0)*VLOOKUP(能力值计算器!J6,能力变化对照表!A:B,2,0),0)</f>
        <v>114</v>
      </c>
      <c r="I2541">
        <f>ROUNDDOWN(ROUNDDOWN(ROUNDDOWN(ROUNDDOWN(ROUNDDOWN((能力值计算器!F8+能力值计算器!E8*2+ROUNDDOWN(E2541/4,0))*能力值计算器!C2/100+5,0)*能力值计算器!H8,0)*能力值计算器!K8,0)*能力值计算器!L8,0)*VLOOKUP(能力值计算器!J8,能力变化对照表!A:B,2,0),0)</f>
        <v>-39</v>
      </c>
      <c r="J2541">
        <f t="shared" si="315"/>
        <v>0</v>
      </c>
      <c r="K2541">
        <f t="shared" si="316"/>
        <v>-6396</v>
      </c>
      <c r="L2541">
        <f t="shared" si="317"/>
        <v>12300</v>
      </c>
      <c r="M2541">
        <f t="shared" si="318"/>
        <v>242.1</v>
      </c>
      <c r="N2541">
        <f t="shared" si="319"/>
        <v>1</v>
      </c>
    </row>
    <row r="2542" spans="1:14">
      <c r="A2542">
        <f t="shared" si="312"/>
        <v>0</v>
      </c>
      <c r="B2542">
        <f t="shared" si="313"/>
        <v>0</v>
      </c>
      <c r="C2542">
        <v>124</v>
      </c>
      <c r="D2542">
        <v>244</v>
      </c>
      <c r="E2542">
        <f t="shared" si="314"/>
        <v>-999</v>
      </c>
      <c r="F2542">
        <f>能力值计算器!G2</f>
        <v>0</v>
      </c>
      <c r="G2542">
        <f>ROUNDDOWN((能力值计算器!F4+能力值计算器!E4*2+ROUNDDOWN(C2542/4,0))*能力值计算器!C2/100+10+能力值计算器!C2,0)</f>
        <v>161</v>
      </c>
      <c r="H2542">
        <f>ROUNDDOWN(ROUNDDOWN(ROUNDDOWN(ROUNDDOWN(ROUNDDOWN((能力值计算器!F6+能力值计算器!E6*2+ROUNDDOWN(D2542/4,0))*能力值计算器!C2/100+5,0)*能力值计算器!H6,0)*能力值计算器!K6,0)*能力值计算器!L6,0)*VLOOKUP(能力值计算器!J6,能力变化对照表!A:B,2,0),0)</f>
        <v>116</v>
      </c>
      <c r="I2542">
        <f>ROUNDDOWN(ROUNDDOWN(ROUNDDOWN(ROUNDDOWN(ROUNDDOWN((能力值计算器!F8+能力值计算器!E8*2+ROUNDDOWN(E2542/4,0))*能力值计算器!C2/100+5,0)*能力值计算器!H8,0)*能力值计算器!K8,0)*能力值计算器!L8,0)*VLOOKUP(能力值计算器!J8,能力变化对照表!A:B,2,0),0)</f>
        <v>-39</v>
      </c>
      <c r="J2542">
        <f t="shared" si="315"/>
        <v>0</v>
      </c>
      <c r="K2542">
        <f t="shared" si="316"/>
        <v>-6279</v>
      </c>
      <c r="L2542">
        <f t="shared" si="317"/>
        <v>12397</v>
      </c>
      <c r="M2542">
        <f t="shared" si="318"/>
        <v>239.1</v>
      </c>
      <c r="N2542">
        <f t="shared" si="319"/>
        <v>1</v>
      </c>
    </row>
    <row r="2543" spans="1:14">
      <c r="A2543">
        <f t="shared" si="312"/>
        <v>0</v>
      </c>
      <c r="B2543">
        <f t="shared" si="313"/>
        <v>0</v>
      </c>
      <c r="C2543">
        <v>124</v>
      </c>
      <c r="D2543">
        <v>248</v>
      </c>
      <c r="E2543">
        <f t="shared" si="314"/>
        <v>-999</v>
      </c>
      <c r="F2543">
        <f>能力值计算器!G2</f>
        <v>0</v>
      </c>
      <c r="G2543">
        <f>ROUNDDOWN((能力值计算器!F4+能力值计算器!E4*2+ROUNDDOWN(C2543/4,0))*能力值计算器!C2/100+10+能力值计算器!C2,0)</f>
        <v>161</v>
      </c>
      <c r="H2543">
        <f>ROUNDDOWN(ROUNDDOWN(ROUNDDOWN(ROUNDDOWN(ROUNDDOWN((能力值计算器!F6+能力值计算器!E6*2+ROUNDDOWN(D2543/4,0))*能力值计算器!C2/100+5,0)*能力值计算器!H6,0)*能力值计算器!K6,0)*能力值计算器!L6,0)*VLOOKUP(能力值计算器!J6,能力变化对照表!A:B,2,0),0)</f>
        <v>116</v>
      </c>
      <c r="I2543">
        <f>ROUNDDOWN(ROUNDDOWN(ROUNDDOWN(ROUNDDOWN(ROUNDDOWN((能力值计算器!F8+能力值计算器!E8*2+ROUNDDOWN(E2543/4,0))*能力值计算器!C2/100+5,0)*能力值计算器!H8,0)*能力值计算器!K8,0)*能力值计算器!L8,0)*VLOOKUP(能力值计算器!J8,能力变化对照表!A:B,2,0),0)</f>
        <v>-39</v>
      </c>
      <c r="J2543">
        <f t="shared" si="315"/>
        <v>0</v>
      </c>
      <c r="K2543">
        <f t="shared" si="316"/>
        <v>-6279</v>
      </c>
      <c r="L2543">
        <f t="shared" si="317"/>
        <v>12397</v>
      </c>
      <c r="M2543">
        <f t="shared" si="318"/>
        <v>239.1</v>
      </c>
      <c r="N2543">
        <f t="shared" si="319"/>
        <v>1</v>
      </c>
    </row>
    <row r="2544" spans="1:14">
      <c r="A2544">
        <f t="shared" si="312"/>
        <v>0</v>
      </c>
      <c r="B2544">
        <f t="shared" si="313"/>
        <v>0</v>
      </c>
      <c r="C2544">
        <v>128</v>
      </c>
      <c r="D2544">
        <v>244</v>
      </c>
      <c r="E2544">
        <f t="shared" si="314"/>
        <v>-999</v>
      </c>
      <c r="F2544">
        <f>能力值计算器!G2</f>
        <v>0</v>
      </c>
      <c r="G2544">
        <f>ROUNDDOWN((能力值计算器!F4+能力值计算器!E4*2+ROUNDDOWN(C2544/4,0))*能力值计算器!C2/100+10+能力值计算器!C2,0)</f>
        <v>161</v>
      </c>
      <c r="H2544">
        <f>ROUNDDOWN(ROUNDDOWN(ROUNDDOWN(ROUNDDOWN(ROUNDDOWN((能力值计算器!F6+能力值计算器!E6*2+ROUNDDOWN(D2544/4,0))*能力值计算器!C2/100+5,0)*能力值计算器!H6,0)*能力值计算器!K6,0)*能力值计算器!L6,0)*VLOOKUP(能力值计算器!J6,能力变化对照表!A:B,2,0),0)</f>
        <v>116</v>
      </c>
      <c r="I2544">
        <f>ROUNDDOWN(ROUNDDOWN(ROUNDDOWN(ROUNDDOWN(ROUNDDOWN((能力值计算器!F8+能力值计算器!E8*2+ROUNDDOWN(E2544/4,0))*能力值计算器!C2/100+5,0)*能力值计算器!H8,0)*能力值计算器!K8,0)*能力值计算器!L8,0)*VLOOKUP(能力值计算器!J8,能力变化对照表!A:B,2,0),0)</f>
        <v>-39</v>
      </c>
      <c r="J2544">
        <f t="shared" si="315"/>
        <v>0</v>
      </c>
      <c r="K2544">
        <f t="shared" si="316"/>
        <v>-6279</v>
      </c>
      <c r="L2544">
        <f t="shared" si="317"/>
        <v>12397</v>
      </c>
      <c r="M2544">
        <f t="shared" si="318"/>
        <v>239.1</v>
      </c>
      <c r="N2544">
        <f t="shared" si="319"/>
        <v>1</v>
      </c>
    </row>
    <row r="2545" spans="1:14">
      <c r="A2545">
        <f t="shared" si="312"/>
        <v>0</v>
      </c>
      <c r="B2545">
        <f t="shared" si="313"/>
        <v>0</v>
      </c>
      <c r="C2545">
        <v>128</v>
      </c>
      <c r="D2545">
        <v>248</v>
      </c>
      <c r="E2545">
        <f t="shared" si="314"/>
        <v>-999</v>
      </c>
      <c r="F2545">
        <f>能力值计算器!G2</f>
        <v>0</v>
      </c>
      <c r="G2545">
        <f>ROUNDDOWN((能力值计算器!F4+能力值计算器!E4*2+ROUNDDOWN(C2545/4,0))*能力值计算器!C2/100+10+能力值计算器!C2,0)</f>
        <v>161</v>
      </c>
      <c r="H2545">
        <f>ROUNDDOWN(ROUNDDOWN(ROUNDDOWN(ROUNDDOWN(ROUNDDOWN((能力值计算器!F6+能力值计算器!E6*2+ROUNDDOWN(D2545/4,0))*能力值计算器!C2/100+5,0)*能力值计算器!H6,0)*能力值计算器!K6,0)*能力值计算器!L6,0)*VLOOKUP(能力值计算器!J6,能力变化对照表!A:B,2,0),0)</f>
        <v>116</v>
      </c>
      <c r="I2545">
        <f>ROUNDDOWN(ROUNDDOWN(ROUNDDOWN(ROUNDDOWN(ROUNDDOWN((能力值计算器!F8+能力值计算器!E8*2+ROUNDDOWN(E2545/4,0))*能力值计算器!C2/100+5,0)*能力值计算器!H8,0)*能力值计算器!K8,0)*能力值计算器!L8,0)*VLOOKUP(能力值计算器!J8,能力变化对照表!A:B,2,0),0)</f>
        <v>-39</v>
      </c>
      <c r="J2545">
        <f t="shared" si="315"/>
        <v>0</v>
      </c>
      <c r="K2545">
        <f t="shared" si="316"/>
        <v>-6279</v>
      </c>
      <c r="L2545">
        <f t="shared" si="317"/>
        <v>12397</v>
      </c>
      <c r="M2545">
        <f t="shared" si="318"/>
        <v>239.1</v>
      </c>
      <c r="N2545">
        <f t="shared" si="319"/>
        <v>1</v>
      </c>
    </row>
    <row r="2546" spans="1:14">
      <c r="A2546">
        <f t="shared" si="312"/>
        <v>0</v>
      </c>
      <c r="B2546">
        <f t="shared" si="313"/>
        <v>0</v>
      </c>
      <c r="C2546">
        <v>172</v>
      </c>
      <c r="D2546">
        <v>212</v>
      </c>
      <c r="E2546">
        <f t="shared" si="314"/>
        <v>-999</v>
      </c>
      <c r="F2546">
        <f>能力值计算器!G2</f>
        <v>0</v>
      </c>
      <c r="G2546">
        <f>ROUNDDOWN((能力值计算器!F4+能力值计算器!E4*2+ROUNDDOWN(C2546/4,0))*能力值计算器!C2/100+10+能力值计算器!C2,0)</f>
        <v>167</v>
      </c>
      <c r="H2546">
        <f>ROUNDDOWN(ROUNDDOWN(ROUNDDOWN(ROUNDDOWN(ROUNDDOWN((能力值计算器!F6+能力值计算器!E6*2+ROUNDDOWN(D2546/4,0))*能力值计算器!C2/100+5,0)*能力值计算器!H6,0)*能力值计算器!K6,0)*能力值计算器!L6,0)*VLOOKUP(能力值计算器!J6,能力变化对照表!A:B,2,0),0)</f>
        <v>112</v>
      </c>
      <c r="I2546">
        <f>ROUNDDOWN(ROUNDDOWN(ROUNDDOWN(ROUNDDOWN(ROUNDDOWN((能力值计算器!F8+能力值计算器!E8*2+ROUNDDOWN(E2546/4,0))*能力值计算器!C2/100+5,0)*能力值计算器!H8,0)*能力值计算器!K8,0)*能力值计算器!L8,0)*VLOOKUP(能力值计算器!J8,能力变化对照表!A:B,2,0),0)</f>
        <v>-39</v>
      </c>
      <c r="J2546">
        <f t="shared" si="315"/>
        <v>0</v>
      </c>
      <c r="K2546">
        <f t="shared" si="316"/>
        <v>-6513</v>
      </c>
      <c r="L2546">
        <f t="shared" si="317"/>
        <v>12191</v>
      </c>
      <c r="M2546">
        <f t="shared" si="318"/>
        <v>245.1</v>
      </c>
      <c r="N2546">
        <f t="shared" si="319"/>
        <v>1</v>
      </c>
    </row>
    <row r="2547" spans="1:14">
      <c r="A2547">
        <f t="shared" si="312"/>
        <v>0</v>
      </c>
      <c r="B2547">
        <f t="shared" si="313"/>
        <v>0</v>
      </c>
      <c r="C2547">
        <v>172</v>
      </c>
      <c r="D2547">
        <v>216</v>
      </c>
      <c r="E2547">
        <f t="shared" si="314"/>
        <v>-999</v>
      </c>
      <c r="F2547">
        <f>能力值计算器!G2</f>
        <v>0</v>
      </c>
      <c r="G2547">
        <f>ROUNDDOWN((能力值计算器!F4+能力值计算器!E4*2+ROUNDDOWN(C2547/4,0))*能力值计算器!C2/100+10+能力值计算器!C2,0)</f>
        <v>167</v>
      </c>
      <c r="H2547">
        <f>ROUNDDOWN(ROUNDDOWN(ROUNDDOWN(ROUNDDOWN(ROUNDDOWN((能力值计算器!F6+能力值计算器!E6*2+ROUNDDOWN(D2547/4,0))*能力值计算器!C2/100+5,0)*能力值计算器!H6,0)*能力值计算器!K6,0)*能力值计算器!L6,0)*VLOOKUP(能力值计算器!J6,能力变化对照表!A:B,2,0),0)</f>
        <v>112</v>
      </c>
      <c r="I2547">
        <f>ROUNDDOWN(ROUNDDOWN(ROUNDDOWN(ROUNDDOWN(ROUNDDOWN((能力值计算器!F8+能力值计算器!E8*2+ROUNDDOWN(E2547/4,0))*能力值计算器!C2/100+5,0)*能力值计算器!H8,0)*能力值计算器!K8,0)*能力值计算器!L8,0)*VLOOKUP(能力值计算器!J8,能力变化对照表!A:B,2,0),0)</f>
        <v>-39</v>
      </c>
      <c r="J2547">
        <f t="shared" si="315"/>
        <v>0</v>
      </c>
      <c r="K2547">
        <f t="shared" si="316"/>
        <v>-6513</v>
      </c>
      <c r="L2547">
        <f t="shared" si="317"/>
        <v>12191</v>
      </c>
      <c r="M2547">
        <f t="shared" si="318"/>
        <v>245.1</v>
      </c>
      <c r="N2547">
        <f t="shared" si="319"/>
        <v>1</v>
      </c>
    </row>
    <row r="2548" spans="1:14">
      <c r="A2548">
        <f t="shared" si="312"/>
        <v>0</v>
      </c>
      <c r="B2548">
        <f t="shared" si="313"/>
        <v>0</v>
      </c>
      <c r="C2548">
        <v>176</v>
      </c>
      <c r="D2548">
        <v>212</v>
      </c>
      <c r="E2548">
        <f t="shared" si="314"/>
        <v>-999</v>
      </c>
      <c r="F2548">
        <f>能力值计算器!G2</f>
        <v>0</v>
      </c>
      <c r="G2548">
        <f>ROUNDDOWN((能力值计算器!F4+能力值计算器!E4*2+ROUNDDOWN(C2548/4,0))*能力值计算器!C2/100+10+能力值计算器!C2,0)</f>
        <v>167</v>
      </c>
      <c r="H2548">
        <f>ROUNDDOWN(ROUNDDOWN(ROUNDDOWN(ROUNDDOWN(ROUNDDOWN((能力值计算器!F6+能力值计算器!E6*2+ROUNDDOWN(D2548/4,0))*能力值计算器!C2/100+5,0)*能力值计算器!H6,0)*能力值计算器!K6,0)*能力值计算器!L6,0)*VLOOKUP(能力值计算器!J6,能力变化对照表!A:B,2,0),0)</f>
        <v>112</v>
      </c>
      <c r="I2548">
        <f>ROUNDDOWN(ROUNDDOWN(ROUNDDOWN(ROUNDDOWN(ROUNDDOWN((能力值计算器!F8+能力值计算器!E8*2+ROUNDDOWN(E2548/4,0))*能力值计算器!C2/100+5,0)*能力值计算器!H8,0)*能力值计算器!K8,0)*能力值计算器!L8,0)*VLOOKUP(能力值计算器!J8,能力变化对照表!A:B,2,0),0)</f>
        <v>-39</v>
      </c>
      <c r="J2548">
        <f t="shared" si="315"/>
        <v>0</v>
      </c>
      <c r="K2548">
        <f t="shared" si="316"/>
        <v>-6513</v>
      </c>
      <c r="L2548">
        <f t="shared" si="317"/>
        <v>12191</v>
      </c>
      <c r="M2548">
        <f t="shared" si="318"/>
        <v>245.1</v>
      </c>
      <c r="N2548">
        <f t="shared" si="319"/>
        <v>1</v>
      </c>
    </row>
    <row r="2549" spans="1:14">
      <c r="A2549">
        <f t="shared" si="312"/>
        <v>0</v>
      </c>
      <c r="B2549">
        <f t="shared" si="313"/>
        <v>0</v>
      </c>
      <c r="C2549">
        <v>176</v>
      </c>
      <c r="D2549">
        <v>216</v>
      </c>
      <c r="E2549">
        <f t="shared" si="314"/>
        <v>-999</v>
      </c>
      <c r="F2549">
        <f>能力值计算器!G2</f>
        <v>0</v>
      </c>
      <c r="G2549">
        <f>ROUNDDOWN((能力值计算器!F4+能力值计算器!E4*2+ROUNDDOWN(C2549/4,0))*能力值计算器!C2/100+10+能力值计算器!C2,0)</f>
        <v>167</v>
      </c>
      <c r="H2549">
        <f>ROUNDDOWN(ROUNDDOWN(ROUNDDOWN(ROUNDDOWN(ROUNDDOWN((能力值计算器!F6+能力值计算器!E6*2+ROUNDDOWN(D2549/4,0))*能力值计算器!C2/100+5,0)*能力值计算器!H6,0)*能力值计算器!K6,0)*能力值计算器!L6,0)*VLOOKUP(能力值计算器!J6,能力变化对照表!A:B,2,0),0)</f>
        <v>112</v>
      </c>
      <c r="I2549">
        <f>ROUNDDOWN(ROUNDDOWN(ROUNDDOWN(ROUNDDOWN(ROUNDDOWN((能力值计算器!F8+能力值计算器!E8*2+ROUNDDOWN(E2549/4,0))*能力值计算器!C2/100+5,0)*能力值计算器!H8,0)*能力值计算器!K8,0)*能力值计算器!L8,0)*VLOOKUP(能力值计算器!J8,能力变化对照表!A:B,2,0),0)</f>
        <v>-39</v>
      </c>
      <c r="J2549">
        <f t="shared" si="315"/>
        <v>0</v>
      </c>
      <c r="K2549">
        <f t="shared" si="316"/>
        <v>-6513</v>
      </c>
      <c r="L2549">
        <f t="shared" si="317"/>
        <v>12191</v>
      </c>
      <c r="M2549">
        <f t="shared" si="318"/>
        <v>245.1</v>
      </c>
      <c r="N2549">
        <f t="shared" si="319"/>
        <v>1</v>
      </c>
    </row>
    <row r="2550" spans="1:14">
      <c r="A2550">
        <f t="shared" si="312"/>
        <v>0</v>
      </c>
      <c r="B2550">
        <f t="shared" si="313"/>
        <v>0</v>
      </c>
      <c r="C2550">
        <v>236</v>
      </c>
      <c r="D2550">
        <v>172</v>
      </c>
      <c r="E2550">
        <f t="shared" si="314"/>
        <v>-999</v>
      </c>
      <c r="F2550">
        <f>能力值计算器!G2</f>
        <v>0</v>
      </c>
      <c r="G2550">
        <f>ROUNDDOWN((能力值计算器!F4+能力值计算器!E4*2+ROUNDDOWN(C2550/4,0))*能力值计算器!C2/100+10+能力值计算器!C2,0)</f>
        <v>175</v>
      </c>
      <c r="H2550">
        <f>ROUNDDOWN(ROUNDDOWN(ROUNDDOWN(ROUNDDOWN(ROUNDDOWN((能力值计算器!F6+能力值计算器!E6*2+ROUNDDOWN(D2550/4,0))*能力值计算器!C2/100+5,0)*能力值计算器!H6,0)*能力值计算器!K6,0)*能力值计算器!L6,0)*VLOOKUP(能力值计算器!J6,能力变化对照表!A:B,2,0),0)</f>
        <v>107</v>
      </c>
      <c r="I2550">
        <f>ROUNDDOWN(ROUNDDOWN(ROUNDDOWN(ROUNDDOWN(ROUNDDOWN((能力值计算器!F8+能力值计算器!E8*2+ROUNDDOWN(E2550/4,0))*能力值计算器!C2/100+5,0)*能力值计算器!H8,0)*能力值计算器!K8,0)*能力值计算器!L8,0)*VLOOKUP(能力值计算器!J8,能力变化对照表!A:B,2,0),0)</f>
        <v>-39</v>
      </c>
      <c r="J2550">
        <f t="shared" si="315"/>
        <v>0</v>
      </c>
      <c r="K2550">
        <f t="shared" si="316"/>
        <v>-6825</v>
      </c>
      <c r="L2550">
        <f t="shared" si="317"/>
        <v>11900</v>
      </c>
      <c r="M2550">
        <f t="shared" si="318"/>
        <v>253.1</v>
      </c>
      <c r="N2550">
        <f t="shared" si="319"/>
        <v>1</v>
      </c>
    </row>
    <row r="2551" spans="1:14">
      <c r="A2551">
        <f t="shared" si="312"/>
        <v>0</v>
      </c>
      <c r="B2551">
        <f t="shared" si="313"/>
        <v>0</v>
      </c>
      <c r="C2551">
        <v>236</v>
      </c>
      <c r="D2551">
        <v>176</v>
      </c>
      <c r="E2551">
        <f t="shared" si="314"/>
        <v>-999</v>
      </c>
      <c r="F2551">
        <f>能力值计算器!G2</f>
        <v>0</v>
      </c>
      <c r="G2551">
        <f>ROUNDDOWN((能力值计算器!F4+能力值计算器!E4*2+ROUNDDOWN(C2551/4,0))*能力值计算器!C2/100+10+能力值计算器!C2,0)</f>
        <v>175</v>
      </c>
      <c r="H2551">
        <f>ROUNDDOWN(ROUNDDOWN(ROUNDDOWN(ROUNDDOWN(ROUNDDOWN((能力值计算器!F6+能力值计算器!E6*2+ROUNDDOWN(D2551/4,0))*能力值计算器!C2/100+5,0)*能力值计算器!H6,0)*能力值计算器!K6,0)*能力值计算器!L6,0)*VLOOKUP(能力值计算器!J6,能力变化对照表!A:B,2,0),0)</f>
        <v>107</v>
      </c>
      <c r="I2551">
        <f>ROUNDDOWN(ROUNDDOWN(ROUNDDOWN(ROUNDDOWN(ROUNDDOWN((能力值计算器!F8+能力值计算器!E8*2+ROUNDDOWN(E2551/4,0))*能力值计算器!C2/100+5,0)*能力值计算器!H8,0)*能力值计算器!K8,0)*能力值计算器!L8,0)*VLOOKUP(能力值计算器!J8,能力变化对照表!A:B,2,0),0)</f>
        <v>-39</v>
      </c>
      <c r="J2551">
        <f t="shared" si="315"/>
        <v>0</v>
      </c>
      <c r="K2551">
        <f t="shared" si="316"/>
        <v>-6825</v>
      </c>
      <c r="L2551">
        <f t="shared" si="317"/>
        <v>11900</v>
      </c>
      <c r="M2551">
        <f t="shared" si="318"/>
        <v>253.1</v>
      </c>
      <c r="N2551">
        <f t="shared" si="319"/>
        <v>1</v>
      </c>
    </row>
    <row r="2552" spans="1:14">
      <c r="A2552">
        <f t="shared" si="312"/>
        <v>0</v>
      </c>
      <c r="B2552">
        <f t="shared" si="313"/>
        <v>0</v>
      </c>
      <c r="C2552">
        <v>240</v>
      </c>
      <c r="D2552">
        <v>172</v>
      </c>
      <c r="E2552">
        <f t="shared" si="314"/>
        <v>-999</v>
      </c>
      <c r="F2552">
        <f>能力值计算器!G2</f>
        <v>0</v>
      </c>
      <c r="G2552">
        <f>ROUNDDOWN((能力值计算器!F4+能力值计算器!E4*2+ROUNDDOWN(C2552/4,0))*能力值计算器!C2/100+10+能力值计算器!C2,0)</f>
        <v>175</v>
      </c>
      <c r="H2552">
        <f>ROUNDDOWN(ROUNDDOWN(ROUNDDOWN(ROUNDDOWN(ROUNDDOWN((能力值计算器!F6+能力值计算器!E6*2+ROUNDDOWN(D2552/4,0))*能力值计算器!C2/100+5,0)*能力值计算器!H6,0)*能力值计算器!K6,0)*能力值计算器!L6,0)*VLOOKUP(能力值计算器!J6,能力变化对照表!A:B,2,0),0)</f>
        <v>107</v>
      </c>
      <c r="I2552">
        <f>ROUNDDOWN(ROUNDDOWN(ROUNDDOWN(ROUNDDOWN(ROUNDDOWN((能力值计算器!F8+能力值计算器!E8*2+ROUNDDOWN(E2552/4,0))*能力值计算器!C2/100+5,0)*能力值计算器!H8,0)*能力值计算器!K8,0)*能力值计算器!L8,0)*VLOOKUP(能力值计算器!J8,能力变化对照表!A:B,2,0),0)</f>
        <v>-39</v>
      </c>
      <c r="J2552">
        <f t="shared" si="315"/>
        <v>0</v>
      </c>
      <c r="K2552">
        <f t="shared" si="316"/>
        <v>-6825</v>
      </c>
      <c r="L2552">
        <f t="shared" si="317"/>
        <v>11900</v>
      </c>
      <c r="M2552">
        <f t="shared" si="318"/>
        <v>253.1</v>
      </c>
      <c r="N2552">
        <f t="shared" si="319"/>
        <v>1</v>
      </c>
    </row>
    <row r="2553" spans="1:14">
      <c r="A2553">
        <f t="shared" si="312"/>
        <v>0</v>
      </c>
      <c r="B2553">
        <f t="shared" si="313"/>
        <v>0</v>
      </c>
      <c r="C2553">
        <v>240</v>
      </c>
      <c r="D2553">
        <v>176</v>
      </c>
      <c r="E2553">
        <f t="shared" si="314"/>
        <v>-999</v>
      </c>
      <c r="F2553">
        <f>能力值计算器!G2</f>
        <v>0</v>
      </c>
      <c r="G2553">
        <f>ROUNDDOWN((能力值计算器!F4+能力值计算器!E4*2+ROUNDDOWN(C2553/4,0))*能力值计算器!C2/100+10+能力值计算器!C2,0)</f>
        <v>175</v>
      </c>
      <c r="H2553">
        <f>ROUNDDOWN(ROUNDDOWN(ROUNDDOWN(ROUNDDOWN(ROUNDDOWN((能力值计算器!F6+能力值计算器!E6*2+ROUNDDOWN(D2553/4,0))*能力值计算器!C2/100+5,0)*能力值计算器!H6,0)*能力值计算器!K6,0)*能力值计算器!L6,0)*VLOOKUP(能力值计算器!J6,能力变化对照表!A:B,2,0),0)</f>
        <v>107</v>
      </c>
      <c r="I2553">
        <f>ROUNDDOWN(ROUNDDOWN(ROUNDDOWN(ROUNDDOWN(ROUNDDOWN((能力值计算器!F8+能力值计算器!E8*2+ROUNDDOWN(E2553/4,0))*能力值计算器!C2/100+5,0)*能力值计算器!H8,0)*能力值计算器!K8,0)*能力值计算器!L8,0)*VLOOKUP(能力值计算器!J8,能力变化对照表!A:B,2,0),0)</f>
        <v>-39</v>
      </c>
      <c r="J2553">
        <f t="shared" si="315"/>
        <v>0</v>
      </c>
      <c r="K2553">
        <f t="shared" si="316"/>
        <v>-6825</v>
      </c>
      <c r="L2553">
        <f t="shared" si="317"/>
        <v>11900</v>
      </c>
      <c r="M2553">
        <f t="shared" si="318"/>
        <v>253.1</v>
      </c>
      <c r="N2553">
        <f t="shared" si="319"/>
        <v>1</v>
      </c>
    </row>
    <row r="2554" spans="1:14">
      <c r="A2554">
        <f t="shared" si="312"/>
        <v>0</v>
      </c>
      <c r="B2554">
        <f t="shared" si="313"/>
        <v>0</v>
      </c>
      <c r="C2554">
        <v>196</v>
      </c>
      <c r="D2554">
        <v>196</v>
      </c>
      <c r="E2554">
        <f t="shared" si="314"/>
        <v>-999</v>
      </c>
      <c r="F2554">
        <f>能力值计算器!G2</f>
        <v>0</v>
      </c>
      <c r="G2554">
        <f>ROUNDDOWN((能力值计算器!F4+能力值计算器!E4*2+ROUNDDOWN(C2554/4,0))*能力值计算器!C2/100+10+能力值计算器!C2,0)</f>
        <v>170</v>
      </c>
      <c r="H2554">
        <f>ROUNDDOWN(ROUNDDOWN(ROUNDDOWN(ROUNDDOWN(ROUNDDOWN((能力值计算器!F6+能力值计算器!E6*2+ROUNDDOWN(D2554/4,0))*能力值计算器!C2/100+5,0)*能力值计算器!H6,0)*能力值计算器!K6,0)*能力值计算器!L6,0)*VLOOKUP(能力值计算器!J6,能力变化对照表!A:B,2,0),0)</f>
        <v>110</v>
      </c>
      <c r="I2554">
        <f>ROUNDDOWN(ROUNDDOWN(ROUNDDOWN(ROUNDDOWN(ROUNDDOWN((能力值计算器!F8+能力值计算器!E8*2+ROUNDDOWN(E2554/4,0))*能力值计算器!C2/100+5,0)*能力值计算器!H8,0)*能力值计算器!K8,0)*能力值计算器!L8,0)*VLOOKUP(能力值计算器!J8,能力变化对照表!A:B,2,0),0)</f>
        <v>-39</v>
      </c>
      <c r="J2554">
        <f t="shared" si="315"/>
        <v>0</v>
      </c>
      <c r="K2554">
        <f t="shared" si="316"/>
        <v>-6630</v>
      </c>
      <c r="L2554">
        <f t="shared" si="317"/>
        <v>12070</v>
      </c>
      <c r="M2554">
        <f t="shared" si="318"/>
        <v>248.1</v>
      </c>
      <c r="N2554">
        <f t="shared" si="319"/>
        <v>1</v>
      </c>
    </row>
    <row r="2555" spans="1:14">
      <c r="A2555">
        <f t="shared" si="312"/>
        <v>0</v>
      </c>
      <c r="B2555">
        <f t="shared" si="313"/>
        <v>0</v>
      </c>
      <c r="C2555">
        <v>196</v>
      </c>
      <c r="D2555">
        <v>200</v>
      </c>
      <c r="E2555">
        <f t="shared" si="314"/>
        <v>-999</v>
      </c>
      <c r="F2555">
        <f>能力值计算器!G2</f>
        <v>0</v>
      </c>
      <c r="G2555">
        <f>ROUNDDOWN((能力值计算器!F4+能力值计算器!E4*2+ROUNDDOWN(C2555/4,0))*能力值计算器!C2/100+10+能力值计算器!C2,0)</f>
        <v>170</v>
      </c>
      <c r="H2555">
        <f>ROUNDDOWN(ROUNDDOWN(ROUNDDOWN(ROUNDDOWN(ROUNDDOWN((能力值计算器!F6+能力值计算器!E6*2+ROUNDDOWN(D2555/4,0))*能力值计算器!C2/100+5,0)*能力值计算器!H6,0)*能力值计算器!K6,0)*能力值计算器!L6,0)*VLOOKUP(能力值计算器!J6,能力变化对照表!A:B,2,0),0)</f>
        <v>110</v>
      </c>
      <c r="I2555">
        <f>ROUNDDOWN(ROUNDDOWN(ROUNDDOWN(ROUNDDOWN(ROUNDDOWN((能力值计算器!F8+能力值计算器!E8*2+ROUNDDOWN(E2555/4,0))*能力值计算器!C2/100+5,0)*能力值计算器!H8,0)*能力值计算器!K8,0)*能力值计算器!L8,0)*VLOOKUP(能力值计算器!J8,能力变化对照表!A:B,2,0),0)</f>
        <v>-39</v>
      </c>
      <c r="J2555">
        <f t="shared" si="315"/>
        <v>0</v>
      </c>
      <c r="K2555">
        <f t="shared" si="316"/>
        <v>-6630</v>
      </c>
      <c r="L2555">
        <f t="shared" si="317"/>
        <v>12070</v>
      </c>
      <c r="M2555">
        <f t="shared" si="318"/>
        <v>248.1</v>
      </c>
      <c r="N2555">
        <f t="shared" si="319"/>
        <v>1</v>
      </c>
    </row>
    <row r="2556" spans="1:14">
      <c r="A2556">
        <f t="shared" si="312"/>
        <v>0</v>
      </c>
      <c r="B2556">
        <f t="shared" si="313"/>
        <v>0</v>
      </c>
      <c r="C2556">
        <v>200</v>
      </c>
      <c r="D2556">
        <v>196</v>
      </c>
      <c r="E2556">
        <f t="shared" si="314"/>
        <v>-999</v>
      </c>
      <c r="F2556">
        <f>能力值计算器!G2</f>
        <v>0</v>
      </c>
      <c r="G2556">
        <f>ROUNDDOWN((能力值计算器!F4+能力值计算器!E4*2+ROUNDDOWN(C2556/4,0))*能力值计算器!C2/100+10+能力值计算器!C2,0)</f>
        <v>170</v>
      </c>
      <c r="H2556">
        <f>ROUNDDOWN(ROUNDDOWN(ROUNDDOWN(ROUNDDOWN(ROUNDDOWN((能力值计算器!F6+能力值计算器!E6*2+ROUNDDOWN(D2556/4,0))*能力值计算器!C2/100+5,0)*能力值计算器!H6,0)*能力值计算器!K6,0)*能力值计算器!L6,0)*VLOOKUP(能力值计算器!J6,能力变化对照表!A:B,2,0),0)</f>
        <v>110</v>
      </c>
      <c r="I2556">
        <f>ROUNDDOWN(ROUNDDOWN(ROUNDDOWN(ROUNDDOWN(ROUNDDOWN((能力值计算器!F8+能力值计算器!E8*2+ROUNDDOWN(E2556/4,0))*能力值计算器!C2/100+5,0)*能力值计算器!H8,0)*能力值计算器!K8,0)*能力值计算器!L8,0)*VLOOKUP(能力值计算器!J8,能力变化对照表!A:B,2,0),0)</f>
        <v>-39</v>
      </c>
      <c r="J2556">
        <f t="shared" si="315"/>
        <v>0</v>
      </c>
      <c r="K2556">
        <f t="shared" si="316"/>
        <v>-6630</v>
      </c>
      <c r="L2556">
        <f t="shared" si="317"/>
        <v>12070</v>
      </c>
      <c r="M2556">
        <f t="shared" si="318"/>
        <v>248.1</v>
      </c>
      <c r="N2556">
        <f t="shared" si="319"/>
        <v>1</v>
      </c>
    </row>
    <row r="2557" spans="1:14">
      <c r="A2557">
        <f t="shared" si="312"/>
        <v>0</v>
      </c>
      <c r="B2557">
        <f t="shared" si="313"/>
        <v>0</v>
      </c>
      <c r="C2557">
        <v>200</v>
      </c>
      <c r="D2557">
        <v>200</v>
      </c>
      <c r="E2557">
        <f t="shared" si="314"/>
        <v>-999</v>
      </c>
      <c r="F2557">
        <f>能力值计算器!G2</f>
        <v>0</v>
      </c>
      <c r="G2557">
        <f>ROUNDDOWN((能力值计算器!F4+能力值计算器!E4*2+ROUNDDOWN(C2557/4,0))*能力值计算器!C2/100+10+能力值计算器!C2,0)</f>
        <v>170</v>
      </c>
      <c r="H2557">
        <f>ROUNDDOWN(ROUNDDOWN(ROUNDDOWN(ROUNDDOWN(ROUNDDOWN((能力值计算器!F6+能力值计算器!E6*2+ROUNDDOWN(D2557/4,0))*能力值计算器!C2/100+5,0)*能力值计算器!H6,0)*能力值计算器!K6,0)*能力值计算器!L6,0)*VLOOKUP(能力值计算器!J6,能力变化对照表!A:B,2,0),0)</f>
        <v>110</v>
      </c>
      <c r="I2557">
        <f>ROUNDDOWN(ROUNDDOWN(ROUNDDOWN(ROUNDDOWN(ROUNDDOWN((能力值计算器!F8+能力值计算器!E8*2+ROUNDDOWN(E2557/4,0))*能力值计算器!C2/100+5,0)*能力值计算器!H8,0)*能力值计算器!K8,0)*能力值计算器!L8,0)*VLOOKUP(能力值计算器!J8,能力变化对照表!A:B,2,0),0)</f>
        <v>-39</v>
      </c>
      <c r="J2557">
        <f t="shared" si="315"/>
        <v>0</v>
      </c>
      <c r="K2557">
        <f t="shared" si="316"/>
        <v>-6630</v>
      </c>
      <c r="L2557">
        <f t="shared" si="317"/>
        <v>12070</v>
      </c>
      <c r="M2557">
        <f t="shared" si="318"/>
        <v>248.1</v>
      </c>
      <c r="N2557">
        <f t="shared" si="319"/>
        <v>1</v>
      </c>
    </row>
    <row r="2558" spans="1:14">
      <c r="A2558">
        <f t="shared" si="312"/>
        <v>0</v>
      </c>
      <c r="B2558">
        <f t="shared" si="313"/>
        <v>0</v>
      </c>
      <c r="C2558">
        <v>132</v>
      </c>
      <c r="D2558">
        <v>236</v>
      </c>
      <c r="E2558">
        <f t="shared" si="314"/>
        <v>-999</v>
      </c>
      <c r="F2558">
        <f>能力值计算器!G2</f>
        <v>0</v>
      </c>
      <c r="G2558">
        <f>ROUNDDOWN((能力值计算器!F4+能力值计算器!E4*2+ROUNDDOWN(C2558/4,0))*能力值计算器!C2/100+10+能力值计算器!C2,0)</f>
        <v>162</v>
      </c>
      <c r="H2558">
        <f>ROUNDDOWN(ROUNDDOWN(ROUNDDOWN(ROUNDDOWN(ROUNDDOWN((能力值计算器!F6+能力值计算器!E6*2+ROUNDDOWN(D2558/4,0))*能力值计算器!C2/100+5,0)*能力值计算器!H6,0)*能力值计算器!K6,0)*能力值计算器!L6,0)*VLOOKUP(能力值计算器!J6,能力变化对照表!A:B,2,0),0)</f>
        <v>115</v>
      </c>
      <c r="I2558">
        <f>ROUNDDOWN(ROUNDDOWN(ROUNDDOWN(ROUNDDOWN(ROUNDDOWN((能力值计算器!F8+能力值计算器!E8*2+ROUNDDOWN(E2558/4,0))*能力值计算器!C2/100+5,0)*能力值计算器!H8,0)*能力值计算器!K8,0)*能力值计算器!L8,0)*VLOOKUP(能力值计算器!J8,能力变化对照表!A:B,2,0),0)</f>
        <v>-39</v>
      </c>
      <c r="J2558">
        <f t="shared" si="315"/>
        <v>0</v>
      </c>
      <c r="K2558">
        <f t="shared" si="316"/>
        <v>-6318</v>
      </c>
      <c r="L2558">
        <f t="shared" si="317"/>
        <v>12312</v>
      </c>
      <c r="M2558">
        <f t="shared" si="318"/>
        <v>240.1</v>
      </c>
      <c r="N2558">
        <f t="shared" si="319"/>
        <v>1</v>
      </c>
    </row>
    <row r="2559" spans="1:14">
      <c r="A2559">
        <f t="shared" si="312"/>
        <v>0</v>
      </c>
      <c r="B2559">
        <f t="shared" si="313"/>
        <v>0</v>
      </c>
      <c r="C2559">
        <v>132</v>
      </c>
      <c r="D2559">
        <v>240</v>
      </c>
      <c r="E2559">
        <f t="shared" si="314"/>
        <v>-999</v>
      </c>
      <c r="F2559">
        <f>能力值计算器!G2</f>
        <v>0</v>
      </c>
      <c r="G2559">
        <f>ROUNDDOWN((能力值计算器!F4+能力值计算器!E4*2+ROUNDDOWN(C2559/4,0))*能力值计算器!C2/100+10+能力值计算器!C2,0)</f>
        <v>162</v>
      </c>
      <c r="H2559">
        <f>ROUNDDOWN(ROUNDDOWN(ROUNDDOWN(ROUNDDOWN(ROUNDDOWN((能力值计算器!F6+能力值计算器!E6*2+ROUNDDOWN(D2559/4,0))*能力值计算器!C2/100+5,0)*能力值计算器!H6,0)*能力值计算器!K6,0)*能力值计算器!L6,0)*VLOOKUP(能力值计算器!J6,能力变化对照表!A:B,2,0),0)</f>
        <v>115</v>
      </c>
      <c r="I2559">
        <f>ROUNDDOWN(ROUNDDOWN(ROUNDDOWN(ROUNDDOWN(ROUNDDOWN((能力值计算器!F8+能力值计算器!E8*2+ROUNDDOWN(E2559/4,0))*能力值计算器!C2/100+5,0)*能力值计算器!H8,0)*能力值计算器!K8,0)*能力值计算器!L8,0)*VLOOKUP(能力值计算器!J8,能力变化对照表!A:B,2,0),0)</f>
        <v>-39</v>
      </c>
      <c r="J2559">
        <f t="shared" si="315"/>
        <v>0</v>
      </c>
      <c r="K2559">
        <f t="shared" si="316"/>
        <v>-6318</v>
      </c>
      <c r="L2559">
        <f t="shared" si="317"/>
        <v>12312</v>
      </c>
      <c r="M2559">
        <f t="shared" si="318"/>
        <v>240.1</v>
      </c>
      <c r="N2559">
        <f t="shared" si="319"/>
        <v>1</v>
      </c>
    </row>
    <row r="2560" spans="1:14">
      <c r="A2560">
        <f t="shared" si="312"/>
        <v>0</v>
      </c>
      <c r="B2560">
        <f t="shared" si="313"/>
        <v>0</v>
      </c>
      <c r="C2560">
        <v>136</v>
      </c>
      <c r="D2560">
        <v>236</v>
      </c>
      <c r="E2560">
        <f t="shared" si="314"/>
        <v>-999</v>
      </c>
      <c r="F2560">
        <f>能力值计算器!G2</f>
        <v>0</v>
      </c>
      <c r="G2560">
        <f>ROUNDDOWN((能力值计算器!F4+能力值计算器!E4*2+ROUNDDOWN(C2560/4,0))*能力值计算器!C2/100+10+能力值计算器!C2,0)</f>
        <v>162</v>
      </c>
      <c r="H2560">
        <f>ROUNDDOWN(ROUNDDOWN(ROUNDDOWN(ROUNDDOWN(ROUNDDOWN((能力值计算器!F6+能力值计算器!E6*2+ROUNDDOWN(D2560/4,0))*能力值计算器!C2/100+5,0)*能力值计算器!H6,0)*能力值计算器!K6,0)*能力值计算器!L6,0)*VLOOKUP(能力值计算器!J6,能力变化对照表!A:B,2,0),0)</f>
        <v>115</v>
      </c>
      <c r="I2560">
        <f>ROUNDDOWN(ROUNDDOWN(ROUNDDOWN(ROUNDDOWN(ROUNDDOWN((能力值计算器!F8+能力值计算器!E8*2+ROUNDDOWN(E2560/4,0))*能力值计算器!C2/100+5,0)*能力值计算器!H8,0)*能力值计算器!K8,0)*能力值计算器!L8,0)*VLOOKUP(能力值计算器!J8,能力变化对照表!A:B,2,0),0)</f>
        <v>-39</v>
      </c>
      <c r="J2560">
        <f t="shared" si="315"/>
        <v>0</v>
      </c>
      <c r="K2560">
        <f t="shared" si="316"/>
        <v>-6318</v>
      </c>
      <c r="L2560">
        <f t="shared" si="317"/>
        <v>12312</v>
      </c>
      <c r="M2560">
        <f t="shared" si="318"/>
        <v>240.1</v>
      </c>
      <c r="N2560">
        <f t="shared" si="319"/>
        <v>1</v>
      </c>
    </row>
    <row r="2561" spans="1:14">
      <c r="A2561">
        <f t="shared" si="312"/>
        <v>0</v>
      </c>
      <c r="B2561">
        <f t="shared" si="313"/>
        <v>0</v>
      </c>
      <c r="C2561">
        <v>136</v>
      </c>
      <c r="D2561">
        <v>240</v>
      </c>
      <c r="E2561">
        <f t="shared" si="314"/>
        <v>-999</v>
      </c>
      <c r="F2561">
        <f>能力值计算器!G2</f>
        <v>0</v>
      </c>
      <c r="G2561">
        <f>ROUNDDOWN((能力值计算器!F4+能力值计算器!E4*2+ROUNDDOWN(C2561/4,0))*能力值计算器!C2/100+10+能力值计算器!C2,0)</f>
        <v>162</v>
      </c>
      <c r="H2561">
        <f>ROUNDDOWN(ROUNDDOWN(ROUNDDOWN(ROUNDDOWN(ROUNDDOWN((能力值计算器!F6+能力值计算器!E6*2+ROUNDDOWN(D2561/4,0))*能力值计算器!C2/100+5,0)*能力值计算器!H6,0)*能力值计算器!K6,0)*能力值计算器!L6,0)*VLOOKUP(能力值计算器!J6,能力变化对照表!A:B,2,0),0)</f>
        <v>115</v>
      </c>
      <c r="I2561">
        <f>ROUNDDOWN(ROUNDDOWN(ROUNDDOWN(ROUNDDOWN(ROUNDDOWN((能力值计算器!F8+能力值计算器!E8*2+ROUNDDOWN(E2561/4,0))*能力值计算器!C2/100+5,0)*能力值计算器!H8,0)*能力值计算器!K8,0)*能力值计算器!L8,0)*VLOOKUP(能力值计算器!J8,能力变化对照表!A:B,2,0),0)</f>
        <v>-39</v>
      </c>
      <c r="J2561">
        <f t="shared" si="315"/>
        <v>0</v>
      </c>
      <c r="K2561">
        <f t="shared" si="316"/>
        <v>-6318</v>
      </c>
      <c r="L2561">
        <f t="shared" si="317"/>
        <v>12312</v>
      </c>
      <c r="M2561">
        <f t="shared" si="318"/>
        <v>240.1</v>
      </c>
      <c r="N2561">
        <f t="shared" si="319"/>
        <v>1</v>
      </c>
    </row>
    <row r="2562" spans="1:14">
      <c r="A2562">
        <f t="shared" ref="A2562:A2625" si="320">IF(N2562=1,0,L2562+1/M2562)</f>
        <v>0</v>
      </c>
      <c r="B2562">
        <f t="shared" ref="B2562:B2625" si="321">IF(A2562=MAX(A:A),1,0)</f>
        <v>0</v>
      </c>
      <c r="C2562">
        <v>220</v>
      </c>
      <c r="D2562">
        <v>180</v>
      </c>
      <c r="E2562">
        <f t="shared" ref="E2562:E2625" si="322">IF(F2562-D2562-C2562&gt;253,-999,IF(F2562-D2562-C2562&lt;0,-999,F2562-D2562-C2562))</f>
        <v>-999</v>
      </c>
      <c r="F2562">
        <f>能力值计算器!G2</f>
        <v>0</v>
      </c>
      <c r="G2562">
        <f>ROUNDDOWN((能力值计算器!F4+能力值计算器!E4*2+ROUNDDOWN(C2562/4,0))*能力值计算器!C2/100+10+能力值计算器!C2,0)</f>
        <v>173</v>
      </c>
      <c r="H2562">
        <f>ROUNDDOWN(ROUNDDOWN(ROUNDDOWN(ROUNDDOWN(ROUNDDOWN((能力值计算器!F6+能力值计算器!E6*2+ROUNDDOWN(D2562/4,0))*能力值计算器!C2/100+5,0)*能力值计算器!H6,0)*能力值计算器!K6,0)*能力值计算器!L6,0)*VLOOKUP(能力值计算器!J6,能力变化对照表!A:B,2,0),0)</f>
        <v>108</v>
      </c>
      <c r="I2562">
        <f>ROUNDDOWN(ROUNDDOWN(ROUNDDOWN(ROUNDDOWN(ROUNDDOWN((能力值计算器!F8+能力值计算器!E8*2+ROUNDDOWN(E2562/4,0))*能力值计算器!C2/100+5,0)*能力值计算器!H8,0)*能力值计算器!K8,0)*能力值计算器!L8,0)*VLOOKUP(能力值计算器!J8,能力变化对照表!A:B,2,0),0)</f>
        <v>-39</v>
      </c>
      <c r="J2562">
        <f t="shared" ref="J2562:J2625" si="323">IF(E2562&lt;0,0,G2562*H2562)</f>
        <v>0</v>
      </c>
      <c r="K2562">
        <f t="shared" ref="K2562:K2625" si="324">G2562*I2562</f>
        <v>-6747</v>
      </c>
      <c r="L2562">
        <f t="shared" ref="L2562:L2625" si="325">(H2562+I2562)*G2562</f>
        <v>11937</v>
      </c>
      <c r="M2562">
        <f t="shared" ref="M2562:M2625" si="326">IF(H2562+I2562-G2562&lt;0,G2562-H2562-I2562,H2562+I2562-G2562)+IF(H2562-I2562&lt;0,I2562-H2562,H2562-I2562)+0.1</f>
        <v>251.1</v>
      </c>
      <c r="N2562">
        <f t="shared" ref="N2562:N2625" si="327">IF(E2562&lt;0,1,0)</f>
        <v>1</v>
      </c>
    </row>
    <row r="2563" spans="1:14">
      <c r="A2563">
        <f t="shared" si="320"/>
        <v>0</v>
      </c>
      <c r="B2563">
        <f t="shared" si="321"/>
        <v>0</v>
      </c>
      <c r="C2563">
        <v>220</v>
      </c>
      <c r="D2563">
        <v>184</v>
      </c>
      <c r="E2563">
        <f t="shared" si="322"/>
        <v>-999</v>
      </c>
      <c r="F2563">
        <f>能力值计算器!G2</f>
        <v>0</v>
      </c>
      <c r="G2563">
        <f>ROUNDDOWN((能力值计算器!F4+能力值计算器!E4*2+ROUNDDOWN(C2563/4,0))*能力值计算器!C2/100+10+能力值计算器!C2,0)</f>
        <v>173</v>
      </c>
      <c r="H2563">
        <f>ROUNDDOWN(ROUNDDOWN(ROUNDDOWN(ROUNDDOWN(ROUNDDOWN((能力值计算器!F6+能力值计算器!E6*2+ROUNDDOWN(D2563/4,0))*能力值计算器!C2/100+5,0)*能力值计算器!H6,0)*能力值计算器!K6,0)*能力值计算器!L6,0)*VLOOKUP(能力值计算器!J6,能力变化对照表!A:B,2,0),0)</f>
        <v>108</v>
      </c>
      <c r="I2563">
        <f>ROUNDDOWN(ROUNDDOWN(ROUNDDOWN(ROUNDDOWN(ROUNDDOWN((能力值计算器!F8+能力值计算器!E8*2+ROUNDDOWN(E2563/4,0))*能力值计算器!C2/100+5,0)*能力值计算器!H8,0)*能力值计算器!K8,0)*能力值计算器!L8,0)*VLOOKUP(能力值计算器!J8,能力变化对照表!A:B,2,0),0)</f>
        <v>-39</v>
      </c>
      <c r="J2563">
        <f t="shared" si="323"/>
        <v>0</v>
      </c>
      <c r="K2563">
        <f t="shared" si="324"/>
        <v>-6747</v>
      </c>
      <c r="L2563">
        <f t="shared" si="325"/>
        <v>11937</v>
      </c>
      <c r="M2563">
        <f t="shared" si="326"/>
        <v>251.1</v>
      </c>
      <c r="N2563">
        <f t="shared" si="327"/>
        <v>1</v>
      </c>
    </row>
    <row r="2564" spans="1:14">
      <c r="A2564">
        <f t="shared" si="320"/>
        <v>0</v>
      </c>
      <c r="B2564">
        <f t="shared" si="321"/>
        <v>0</v>
      </c>
      <c r="C2564">
        <v>224</v>
      </c>
      <c r="D2564">
        <v>180</v>
      </c>
      <c r="E2564">
        <f t="shared" si="322"/>
        <v>-999</v>
      </c>
      <c r="F2564">
        <f>能力值计算器!G2</f>
        <v>0</v>
      </c>
      <c r="G2564">
        <f>ROUNDDOWN((能力值计算器!F4+能力值计算器!E4*2+ROUNDDOWN(C2564/4,0))*能力值计算器!C2/100+10+能力值计算器!C2,0)</f>
        <v>173</v>
      </c>
      <c r="H2564">
        <f>ROUNDDOWN(ROUNDDOWN(ROUNDDOWN(ROUNDDOWN(ROUNDDOWN((能力值计算器!F6+能力值计算器!E6*2+ROUNDDOWN(D2564/4,0))*能力值计算器!C2/100+5,0)*能力值计算器!H6,0)*能力值计算器!K6,0)*能力值计算器!L6,0)*VLOOKUP(能力值计算器!J6,能力变化对照表!A:B,2,0),0)</f>
        <v>108</v>
      </c>
      <c r="I2564">
        <f>ROUNDDOWN(ROUNDDOWN(ROUNDDOWN(ROUNDDOWN(ROUNDDOWN((能力值计算器!F8+能力值计算器!E8*2+ROUNDDOWN(E2564/4,0))*能力值计算器!C2/100+5,0)*能力值计算器!H8,0)*能力值计算器!K8,0)*能力值计算器!L8,0)*VLOOKUP(能力值计算器!J8,能力变化对照表!A:B,2,0),0)</f>
        <v>-39</v>
      </c>
      <c r="J2564">
        <f t="shared" si="323"/>
        <v>0</v>
      </c>
      <c r="K2564">
        <f t="shared" si="324"/>
        <v>-6747</v>
      </c>
      <c r="L2564">
        <f t="shared" si="325"/>
        <v>11937</v>
      </c>
      <c r="M2564">
        <f t="shared" si="326"/>
        <v>251.1</v>
      </c>
      <c r="N2564">
        <f t="shared" si="327"/>
        <v>1</v>
      </c>
    </row>
    <row r="2565" spans="1:14">
      <c r="A2565">
        <f t="shared" si="320"/>
        <v>0</v>
      </c>
      <c r="B2565">
        <f t="shared" si="321"/>
        <v>0</v>
      </c>
      <c r="C2565">
        <v>224</v>
      </c>
      <c r="D2565">
        <v>184</v>
      </c>
      <c r="E2565">
        <f t="shared" si="322"/>
        <v>-999</v>
      </c>
      <c r="F2565">
        <f>能力值计算器!G2</f>
        <v>0</v>
      </c>
      <c r="G2565">
        <f>ROUNDDOWN((能力值计算器!F4+能力值计算器!E4*2+ROUNDDOWN(C2565/4,0))*能力值计算器!C2/100+10+能力值计算器!C2,0)</f>
        <v>173</v>
      </c>
      <c r="H2565">
        <f>ROUNDDOWN(ROUNDDOWN(ROUNDDOWN(ROUNDDOWN(ROUNDDOWN((能力值计算器!F6+能力值计算器!E6*2+ROUNDDOWN(D2565/4,0))*能力值计算器!C2/100+5,0)*能力值计算器!H6,0)*能力值计算器!K6,0)*能力值计算器!L6,0)*VLOOKUP(能力值计算器!J6,能力变化对照表!A:B,2,0),0)</f>
        <v>108</v>
      </c>
      <c r="I2565">
        <f>ROUNDDOWN(ROUNDDOWN(ROUNDDOWN(ROUNDDOWN(ROUNDDOWN((能力值计算器!F8+能力值计算器!E8*2+ROUNDDOWN(E2565/4,0))*能力值计算器!C2/100+5,0)*能力值计算器!H8,0)*能力值计算器!K8,0)*能力值计算器!L8,0)*VLOOKUP(能力值计算器!J8,能力变化对照表!A:B,2,0),0)</f>
        <v>-39</v>
      </c>
      <c r="J2565">
        <f t="shared" si="323"/>
        <v>0</v>
      </c>
      <c r="K2565">
        <f t="shared" si="324"/>
        <v>-6747</v>
      </c>
      <c r="L2565">
        <f t="shared" si="325"/>
        <v>11937</v>
      </c>
      <c r="M2565">
        <f t="shared" si="326"/>
        <v>251.1</v>
      </c>
      <c r="N2565">
        <f t="shared" si="327"/>
        <v>1</v>
      </c>
    </row>
    <row r="2566" spans="1:14">
      <c r="A2566">
        <f t="shared" si="320"/>
        <v>0</v>
      </c>
      <c r="B2566">
        <f t="shared" si="321"/>
        <v>0</v>
      </c>
      <c r="C2566">
        <v>156</v>
      </c>
      <c r="D2566">
        <v>220</v>
      </c>
      <c r="E2566">
        <f t="shared" si="322"/>
        <v>-999</v>
      </c>
      <c r="F2566">
        <f>能力值计算器!G2</f>
        <v>0</v>
      </c>
      <c r="G2566">
        <f>ROUNDDOWN((能力值计算器!F4+能力值计算器!E4*2+ROUNDDOWN(C2566/4,0))*能力值计算器!C2/100+10+能力值计算器!C2,0)</f>
        <v>165</v>
      </c>
      <c r="H2566">
        <f>ROUNDDOWN(ROUNDDOWN(ROUNDDOWN(ROUNDDOWN(ROUNDDOWN((能力值计算器!F6+能力值计算器!E6*2+ROUNDDOWN(D2566/4,0))*能力值计算器!C2/100+5,0)*能力值计算器!H6,0)*能力值计算器!K6,0)*能力值计算器!L6,0)*VLOOKUP(能力值计算器!J6,能力变化对照表!A:B,2,0),0)</f>
        <v>113</v>
      </c>
      <c r="I2566">
        <f>ROUNDDOWN(ROUNDDOWN(ROUNDDOWN(ROUNDDOWN(ROUNDDOWN((能力值计算器!F8+能力值计算器!E8*2+ROUNDDOWN(E2566/4,0))*能力值计算器!C2/100+5,0)*能力值计算器!H8,0)*能力值计算器!K8,0)*能力值计算器!L8,0)*VLOOKUP(能力值计算器!J8,能力变化对照表!A:B,2,0),0)</f>
        <v>-39</v>
      </c>
      <c r="J2566">
        <f t="shared" si="323"/>
        <v>0</v>
      </c>
      <c r="K2566">
        <f t="shared" si="324"/>
        <v>-6435</v>
      </c>
      <c r="L2566">
        <f t="shared" si="325"/>
        <v>12210</v>
      </c>
      <c r="M2566">
        <f t="shared" si="326"/>
        <v>243.1</v>
      </c>
      <c r="N2566">
        <f t="shared" si="327"/>
        <v>1</v>
      </c>
    </row>
    <row r="2567" spans="1:14">
      <c r="A2567">
        <f t="shared" si="320"/>
        <v>0</v>
      </c>
      <c r="B2567">
        <f t="shared" si="321"/>
        <v>0</v>
      </c>
      <c r="C2567">
        <v>156</v>
      </c>
      <c r="D2567">
        <v>224</v>
      </c>
      <c r="E2567">
        <f t="shared" si="322"/>
        <v>-999</v>
      </c>
      <c r="F2567">
        <f>能力值计算器!G2</f>
        <v>0</v>
      </c>
      <c r="G2567">
        <f>ROUNDDOWN((能力值计算器!F4+能力值计算器!E4*2+ROUNDDOWN(C2567/4,0))*能力值计算器!C2/100+10+能力值计算器!C2,0)</f>
        <v>165</v>
      </c>
      <c r="H2567">
        <f>ROUNDDOWN(ROUNDDOWN(ROUNDDOWN(ROUNDDOWN(ROUNDDOWN((能力值计算器!F6+能力值计算器!E6*2+ROUNDDOWN(D2567/4,0))*能力值计算器!C2/100+5,0)*能力值计算器!H6,0)*能力值计算器!K6,0)*能力值计算器!L6,0)*VLOOKUP(能力值计算器!J6,能力变化对照表!A:B,2,0),0)</f>
        <v>113</v>
      </c>
      <c r="I2567">
        <f>ROUNDDOWN(ROUNDDOWN(ROUNDDOWN(ROUNDDOWN(ROUNDDOWN((能力值计算器!F8+能力值计算器!E8*2+ROUNDDOWN(E2567/4,0))*能力值计算器!C2/100+5,0)*能力值计算器!H8,0)*能力值计算器!K8,0)*能力值计算器!L8,0)*VLOOKUP(能力值计算器!J8,能力变化对照表!A:B,2,0),0)</f>
        <v>-39</v>
      </c>
      <c r="J2567">
        <f t="shared" si="323"/>
        <v>0</v>
      </c>
      <c r="K2567">
        <f t="shared" si="324"/>
        <v>-6435</v>
      </c>
      <c r="L2567">
        <f t="shared" si="325"/>
        <v>12210</v>
      </c>
      <c r="M2567">
        <f t="shared" si="326"/>
        <v>243.1</v>
      </c>
      <c r="N2567">
        <f t="shared" si="327"/>
        <v>1</v>
      </c>
    </row>
    <row r="2568" spans="1:14">
      <c r="A2568">
        <f t="shared" si="320"/>
        <v>0</v>
      </c>
      <c r="B2568">
        <f t="shared" si="321"/>
        <v>0</v>
      </c>
      <c r="C2568">
        <v>160</v>
      </c>
      <c r="D2568">
        <v>220</v>
      </c>
      <c r="E2568">
        <f t="shared" si="322"/>
        <v>-999</v>
      </c>
      <c r="F2568">
        <f>能力值计算器!G2</f>
        <v>0</v>
      </c>
      <c r="G2568">
        <f>ROUNDDOWN((能力值计算器!F4+能力值计算器!E4*2+ROUNDDOWN(C2568/4,0))*能力值计算器!C2/100+10+能力值计算器!C2,0)</f>
        <v>165</v>
      </c>
      <c r="H2568">
        <f>ROUNDDOWN(ROUNDDOWN(ROUNDDOWN(ROUNDDOWN(ROUNDDOWN((能力值计算器!F6+能力值计算器!E6*2+ROUNDDOWN(D2568/4,0))*能力值计算器!C2/100+5,0)*能力值计算器!H6,0)*能力值计算器!K6,0)*能力值计算器!L6,0)*VLOOKUP(能力值计算器!J6,能力变化对照表!A:B,2,0),0)</f>
        <v>113</v>
      </c>
      <c r="I2568">
        <f>ROUNDDOWN(ROUNDDOWN(ROUNDDOWN(ROUNDDOWN(ROUNDDOWN((能力值计算器!F8+能力值计算器!E8*2+ROUNDDOWN(E2568/4,0))*能力值计算器!C2/100+5,0)*能力值计算器!H8,0)*能力值计算器!K8,0)*能力值计算器!L8,0)*VLOOKUP(能力值计算器!J8,能力变化对照表!A:B,2,0),0)</f>
        <v>-39</v>
      </c>
      <c r="J2568">
        <f t="shared" si="323"/>
        <v>0</v>
      </c>
      <c r="K2568">
        <f t="shared" si="324"/>
        <v>-6435</v>
      </c>
      <c r="L2568">
        <f t="shared" si="325"/>
        <v>12210</v>
      </c>
      <c r="M2568">
        <f t="shared" si="326"/>
        <v>243.1</v>
      </c>
      <c r="N2568">
        <f t="shared" si="327"/>
        <v>1</v>
      </c>
    </row>
    <row r="2569" spans="1:14">
      <c r="A2569">
        <f t="shared" si="320"/>
        <v>0</v>
      </c>
      <c r="B2569">
        <f t="shared" si="321"/>
        <v>0</v>
      </c>
      <c r="C2569">
        <v>160</v>
      </c>
      <c r="D2569">
        <v>224</v>
      </c>
      <c r="E2569">
        <f t="shared" si="322"/>
        <v>-999</v>
      </c>
      <c r="F2569">
        <f>能力值计算器!G2</f>
        <v>0</v>
      </c>
      <c r="G2569">
        <f>ROUNDDOWN((能力值计算器!F4+能力值计算器!E4*2+ROUNDDOWN(C2569/4,0))*能力值计算器!C2/100+10+能力值计算器!C2,0)</f>
        <v>165</v>
      </c>
      <c r="H2569">
        <f>ROUNDDOWN(ROUNDDOWN(ROUNDDOWN(ROUNDDOWN(ROUNDDOWN((能力值计算器!F6+能力值计算器!E6*2+ROUNDDOWN(D2569/4,0))*能力值计算器!C2/100+5,0)*能力值计算器!H6,0)*能力值计算器!K6,0)*能力值计算器!L6,0)*VLOOKUP(能力值计算器!J6,能力变化对照表!A:B,2,0),0)</f>
        <v>113</v>
      </c>
      <c r="I2569">
        <f>ROUNDDOWN(ROUNDDOWN(ROUNDDOWN(ROUNDDOWN(ROUNDDOWN((能力值计算器!F8+能力值计算器!E8*2+ROUNDDOWN(E2569/4,0))*能力值计算器!C2/100+5,0)*能力值计算器!H8,0)*能力值计算器!K8,0)*能力值计算器!L8,0)*VLOOKUP(能力值计算器!J8,能力变化对照表!A:B,2,0),0)</f>
        <v>-39</v>
      </c>
      <c r="J2569">
        <f t="shared" si="323"/>
        <v>0</v>
      </c>
      <c r="K2569">
        <f t="shared" si="324"/>
        <v>-6435</v>
      </c>
      <c r="L2569">
        <f t="shared" si="325"/>
        <v>12210</v>
      </c>
      <c r="M2569">
        <f t="shared" si="326"/>
        <v>243.1</v>
      </c>
      <c r="N2569">
        <f t="shared" si="327"/>
        <v>1</v>
      </c>
    </row>
    <row r="2570" spans="1:14">
      <c r="A2570">
        <f t="shared" si="320"/>
        <v>0</v>
      </c>
      <c r="B2570">
        <f t="shared" si="321"/>
        <v>0</v>
      </c>
      <c r="C2570">
        <v>108</v>
      </c>
      <c r="D2570">
        <v>252</v>
      </c>
      <c r="E2570">
        <f t="shared" si="322"/>
        <v>-999</v>
      </c>
      <c r="F2570">
        <f>能力值计算器!G2</f>
        <v>0</v>
      </c>
      <c r="G2570">
        <f>ROUNDDOWN((能力值计算器!F4+能力值计算器!E4*2+ROUNDDOWN(C2570/4,0))*能力值计算器!C2/100+10+能力值计算器!C2,0)</f>
        <v>159</v>
      </c>
      <c r="H2570">
        <f>ROUNDDOWN(ROUNDDOWN(ROUNDDOWN(ROUNDDOWN(ROUNDDOWN((能力值计算器!F6+能力值计算器!E6*2+ROUNDDOWN(D2570/4,0))*能力值计算器!C2/100+5,0)*能力值计算器!H6,0)*能力值计算器!K6,0)*能力值计算器!L6,0)*VLOOKUP(能力值计算器!J6,能力变化对照表!A:B,2,0),0)</f>
        <v>117</v>
      </c>
      <c r="I2570">
        <f>ROUNDDOWN(ROUNDDOWN(ROUNDDOWN(ROUNDDOWN(ROUNDDOWN((能力值计算器!F8+能力值计算器!E8*2+ROUNDDOWN(E2570/4,0))*能力值计算器!C2/100+5,0)*能力值计算器!H8,0)*能力值计算器!K8,0)*能力值计算器!L8,0)*VLOOKUP(能力值计算器!J8,能力变化对照表!A:B,2,0),0)</f>
        <v>-39</v>
      </c>
      <c r="J2570">
        <f t="shared" si="323"/>
        <v>0</v>
      </c>
      <c r="K2570">
        <f t="shared" si="324"/>
        <v>-6201</v>
      </c>
      <c r="L2570">
        <f t="shared" si="325"/>
        <v>12402</v>
      </c>
      <c r="M2570">
        <f t="shared" si="326"/>
        <v>237.1</v>
      </c>
      <c r="N2570">
        <f t="shared" si="327"/>
        <v>1</v>
      </c>
    </row>
    <row r="2571" spans="1:14">
      <c r="A2571">
        <f t="shared" si="320"/>
        <v>0</v>
      </c>
      <c r="B2571">
        <f t="shared" si="321"/>
        <v>0</v>
      </c>
      <c r="C2571">
        <v>112</v>
      </c>
      <c r="D2571">
        <v>252</v>
      </c>
      <c r="E2571">
        <f t="shared" si="322"/>
        <v>-999</v>
      </c>
      <c r="F2571">
        <f>能力值计算器!G2</f>
        <v>0</v>
      </c>
      <c r="G2571">
        <f>ROUNDDOWN((能力值计算器!F4+能力值计算器!E4*2+ROUNDDOWN(C2571/4,0))*能力值计算器!C2/100+10+能力值计算器!C2,0)</f>
        <v>159</v>
      </c>
      <c r="H2571">
        <f>ROUNDDOWN(ROUNDDOWN(ROUNDDOWN(ROUNDDOWN(ROUNDDOWN((能力值计算器!F6+能力值计算器!E6*2+ROUNDDOWN(D2571/4,0))*能力值计算器!C2/100+5,0)*能力值计算器!H6,0)*能力值计算器!K6,0)*能力值计算器!L6,0)*VLOOKUP(能力值计算器!J6,能力变化对照表!A:B,2,0),0)</f>
        <v>117</v>
      </c>
      <c r="I2571">
        <f>ROUNDDOWN(ROUNDDOWN(ROUNDDOWN(ROUNDDOWN(ROUNDDOWN((能力值计算器!F8+能力值计算器!E8*2+ROUNDDOWN(E2571/4,0))*能力值计算器!C2/100+5,0)*能力值计算器!H8,0)*能力值计算器!K8,0)*能力值计算器!L8,0)*VLOOKUP(能力值计算器!J8,能力变化对照表!A:B,2,0),0)</f>
        <v>-39</v>
      </c>
      <c r="J2571">
        <f t="shared" si="323"/>
        <v>0</v>
      </c>
      <c r="K2571">
        <f t="shared" si="324"/>
        <v>-6201</v>
      </c>
      <c r="L2571">
        <f t="shared" si="325"/>
        <v>12402</v>
      </c>
      <c r="M2571">
        <f t="shared" si="326"/>
        <v>237.1</v>
      </c>
      <c r="N2571">
        <f t="shared" si="327"/>
        <v>1</v>
      </c>
    </row>
    <row r="2572" spans="1:14">
      <c r="A2572">
        <f t="shared" si="320"/>
        <v>0</v>
      </c>
      <c r="B2572">
        <f t="shared" si="321"/>
        <v>0</v>
      </c>
      <c r="C2572">
        <v>180</v>
      </c>
      <c r="D2572">
        <v>204</v>
      </c>
      <c r="E2572">
        <f t="shared" si="322"/>
        <v>-999</v>
      </c>
      <c r="F2572">
        <f>能力值计算器!G2</f>
        <v>0</v>
      </c>
      <c r="G2572">
        <f>ROUNDDOWN((能力值计算器!F4+能力值计算器!E4*2+ROUNDDOWN(C2572/4,0))*能力值计算器!C2/100+10+能力值计算器!C2,0)</f>
        <v>168</v>
      </c>
      <c r="H2572">
        <f>ROUNDDOWN(ROUNDDOWN(ROUNDDOWN(ROUNDDOWN(ROUNDDOWN((能力值计算器!F6+能力值计算器!E6*2+ROUNDDOWN(D2572/4,0))*能力值计算器!C2/100+5,0)*能力值计算器!H6,0)*能力值计算器!K6,0)*能力值计算器!L6,0)*VLOOKUP(能力值计算器!J6,能力变化对照表!A:B,2,0),0)</f>
        <v>111</v>
      </c>
      <c r="I2572">
        <f>ROUNDDOWN(ROUNDDOWN(ROUNDDOWN(ROUNDDOWN(ROUNDDOWN((能力值计算器!F8+能力值计算器!E8*2+ROUNDDOWN(E2572/4,0))*能力值计算器!C2/100+5,0)*能力值计算器!H8,0)*能力值计算器!K8,0)*能力值计算器!L8,0)*VLOOKUP(能力值计算器!J8,能力变化对照表!A:B,2,0),0)</f>
        <v>-39</v>
      </c>
      <c r="J2572">
        <f t="shared" si="323"/>
        <v>0</v>
      </c>
      <c r="K2572">
        <f t="shared" si="324"/>
        <v>-6552</v>
      </c>
      <c r="L2572">
        <f t="shared" si="325"/>
        <v>12096</v>
      </c>
      <c r="M2572">
        <f t="shared" si="326"/>
        <v>246.1</v>
      </c>
      <c r="N2572">
        <f t="shared" si="327"/>
        <v>1</v>
      </c>
    </row>
    <row r="2573" spans="1:14">
      <c r="A2573">
        <f t="shared" si="320"/>
        <v>0</v>
      </c>
      <c r="B2573">
        <f t="shared" si="321"/>
        <v>0</v>
      </c>
      <c r="C2573">
        <v>180</v>
      </c>
      <c r="D2573">
        <v>208</v>
      </c>
      <c r="E2573">
        <f t="shared" si="322"/>
        <v>-999</v>
      </c>
      <c r="F2573">
        <f>能力值计算器!G2</f>
        <v>0</v>
      </c>
      <c r="G2573">
        <f>ROUNDDOWN((能力值计算器!F4+能力值计算器!E4*2+ROUNDDOWN(C2573/4,0))*能力值计算器!C2/100+10+能力值计算器!C2,0)</f>
        <v>168</v>
      </c>
      <c r="H2573">
        <f>ROUNDDOWN(ROUNDDOWN(ROUNDDOWN(ROUNDDOWN(ROUNDDOWN((能力值计算器!F6+能力值计算器!E6*2+ROUNDDOWN(D2573/4,0))*能力值计算器!C2/100+5,0)*能力值计算器!H6,0)*能力值计算器!K6,0)*能力值计算器!L6,0)*VLOOKUP(能力值计算器!J6,能力变化对照表!A:B,2,0),0)</f>
        <v>111</v>
      </c>
      <c r="I2573">
        <f>ROUNDDOWN(ROUNDDOWN(ROUNDDOWN(ROUNDDOWN(ROUNDDOWN((能力值计算器!F8+能力值计算器!E8*2+ROUNDDOWN(E2573/4,0))*能力值计算器!C2/100+5,0)*能力值计算器!H8,0)*能力值计算器!K8,0)*能力值计算器!L8,0)*VLOOKUP(能力值计算器!J8,能力变化对照表!A:B,2,0),0)</f>
        <v>-39</v>
      </c>
      <c r="J2573">
        <f t="shared" si="323"/>
        <v>0</v>
      </c>
      <c r="K2573">
        <f t="shared" si="324"/>
        <v>-6552</v>
      </c>
      <c r="L2573">
        <f t="shared" si="325"/>
        <v>12096</v>
      </c>
      <c r="M2573">
        <f t="shared" si="326"/>
        <v>246.1</v>
      </c>
      <c r="N2573">
        <f t="shared" si="327"/>
        <v>1</v>
      </c>
    </row>
    <row r="2574" spans="1:14">
      <c r="A2574">
        <f t="shared" si="320"/>
        <v>0</v>
      </c>
      <c r="B2574">
        <f t="shared" si="321"/>
        <v>0</v>
      </c>
      <c r="C2574">
        <v>184</v>
      </c>
      <c r="D2574">
        <v>204</v>
      </c>
      <c r="E2574">
        <f t="shared" si="322"/>
        <v>-999</v>
      </c>
      <c r="F2574">
        <f>能力值计算器!G2</f>
        <v>0</v>
      </c>
      <c r="G2574">
        <f>ROUNDDOWN((能力值计算器!F4+能力值计算器!E4*2+ROUNDDOWN(C2574/4,0))*能力值计算器!C2/100+10+能力值计算器!C2,0)</f>
        <v>168</v>
      </c>
      <c r="H2574">
        <f>ROUNDDOWN(ROUNDDOWN(ROUNDDOWN(ROUNDDOWN(ROUNDDOWN((能力值计算器!F6+能力值计算器!E6*2+ROUNDDOWN(D2574/4,0))*能力值计算器!C2/100+5,0)*能力值计算器!H6,0)*能力值计算器!K6,0)*能力值计算器!L6,0)*VLOOKUP(能力值计算器!J6,能力变化对照表!A:B,2,0),0)</f>
        <v>111</v>
      </c>
      <c r="I2574">
        <f>ROUNDDOWN(ROUNDDOWN(ROUNDDOWN(ROUNDDOWN(ROUNDDOWN((能力值计算器!F8+能力值计算器!E8*2+ROUNDDOWN(E2574/4,0))*能力值计算器!C2/100+5,0)*能力值计算器!H8,0)*能力值计算器!K8,0)*能力值计算器!L8,0)*VLOOKUP(能力值计算器!J8,能力变化对照表!A:B,2,0),0)</f>
        <v>-39</v>
      </c>
      <c r="J2574">
        <f t="shared" si="323"/>
        <v>0</v>
      </c>
      <c r="K2574">
        <f t="shared" si="324"/>
        <v>-6552</v>
      </c>
      <c r="L2574">
        <f t="shared" si="325"/>
        <v>12096</v>
      </c>
      <c r="M2574">
        <f t="shared" si="326"/>
        <v>246.1</v>
      </c>
      <c r="N2574">
        <f t="shared" si="327"/>
        <v>1</v>
      </c>
    </row>
    <row r="2575" spans="1:14">
      <c r="A2575">
        <f t="shared" si="320"/>
        <v>0</v>
      </c>
      <c r="B2575">
        <f t="shared" si="321"/>
        <v>0</v>
      </c>
      <c r="C2575">
        <v>184</v>
      </c>
      <c r="D2575">
        <v>208</v>
      </c>
      <c r="E2575">
        <f t="shared" si="322"/>
        <v>-999</v>
      </c>
      <c r="F2575">
        <f>能力值计算器!G2</f>
        <v>0</v>
      </c>
      <c r="G2575">
        <f>ROUNDDOWN((能力值计算器!F4+能力值计算器!E4*2+ROUNDDOWN(C2575/4,0))*能力值计算器!C2/100+10+能力值计算器!C2,0)</f>
        <v>168</v>
      </c>
      <c r="H2575">
        <f>ROUNDDOWN(ROUNDDOWN(ROUNDDOWN(ROUNDDOWN(ROUNDDOWN((能力值计算器!F6+能力值计算器!E6*2+ROUNDDOWN(D2575/4,0))*能力值计算器!C2/100+5,0)*能力值计算器!H6,0)*能力值计算器!K6,0)*能力值计算器!L6,0)*VLOOKUP(能力值计算器!J6,能力变化对照表!A:B,2,0),0)</f>
        <v>111</v>
      </c>
      <c r="I2575">
        <f>ROUNDDOWN(ROUNDDOWN(ROUNDDOWN(ROUNDDOWN(ROUNDDOWN((能力值计算器!F8+能力值计算器!E8*2+ROUNDDOWN(E2575/4,0))*能力值计算器!C2/100+5,0)*能力值计算器!H8,0)*能力值计算器!K8,0)*能力值计算器!L8,0)*VLOOKUP(能力值计算器!J8,能力变化对照表!A:B,2,0),0)</f>
        <v>-39</v>
      </c>
      <c r="J2575">
        <f t="shared" si="323"/>
        <v>0</v>
      </c>
      <c r="K2575">
        <f t="shared" si="324"/>
        <v>-6552</v>
      </c>
      <c r="L2575">
        <f t="shared" si="325"/>
        <v>12096</v>
      </c>
      <c r="M2575">
        <f t="shared" si="326"/>
        <v>246.1</v>
      </c>
      <c r="N2575">
        <f t="shared" si="327"/>
        <v>1</v>
      </c>
    </row>
    <row r="2576" spans="1:14">
      <c r="A2576">
        <f t="shared" si="320"/>
        <v>0</v>
      </c>
      <c r="B2576">
        <f t="shared" si="321"/>
        <v>0</v>
      </c>
      <c r="C2576">
        <v>204</v>
      </c>
      <c r="D2576">
        <v>188</v>
      </c>
      <c r="E2576">
        <f t="shared" si="322"/>
        <v>-999</v>
      </c>
      <c r="F2576">
        <f>能力值计算器!G2</f>
        <v>0</v>
      </c>
      <c r="G2576">
        <f>ROUNDDOWN((能力值计算器!F4+能力值计算器!E4*2+ROUNDDOWN(C2576/4,0))*能力值计算器!C2/100+10+能力值计算器!C2,0)</f>
        <v>171</v>
      </c>
      <c r="H2576">
        <f>ROUNDDOWN(ROUNDDOWN(ROUNDDOWN(ROUNDDOWN(ROUNDDOWN((能力值计算器!F6+能力值计算器!E6*2+ROUNDDOWN(D2576/4,0))*能力值计算器!C2/100+5,0)*能力值计算器!H6,0)*能力值计算器!K6,0)*能力值计算器!L6,0)*VLOOKUP(能力值计算器!J6,能力变化对照表!A:B,2,0),0)</f>
        <v>109</v>
      </c>
      <c r="I2576">
        <f>ROUNDDOWN(ROUNDDOWN(ROUNDDOWN(ROUNDDOWN(ROUNDDOWN((能力值计算器!F8+能力值计算器!E8*2+ROUNDDOWN(E2576/4,0))*能力值计算器!C2/100+5,0)*能力值计算器!H8,0)*能力值计算器!K8,0)*能力值计算器!L8,0)*VLOOKUP(能力值计算器!J8,能力变化对照表!A:B,2,0),0)</f>
        <v>-39</v>
      </c>
      <c r="J2576">
        <f t="shared" si="323"/>
        <v>0</v>
      </c>
      <c r="K2576">
        <f t="shared" si="324"/>
        <v>-6669</v>
      </c>
      <c r="L2576">
        <f t="shared" si="325"/>
        <v>11970</v>
      </c>
      <c r="M2576">
        <f t="shared" si="326"/>
        <v>249.1</v>
      </c>
      <c r="N2576">
        <f t="shared" si="327"/>
        <v>1</v>
      </c>
    </row>
    <row r="2577" spans="1:14">
      <c r="A2577">
        <f t="shared" si="320"/>
        <v>0</v>
      </c>
      <c r="B2577">
        <f t="shared" si="321"/>
        <v>0</v>
      </c>
      <c r="C2577">
        <v>204</v>
      </c>
      <c r="D2577">
        <v>192</v>
      </c>
      <c r="E2577">
        <f t="shared" si="322"/>
        <v>-999</v>
      </c>
      <c r="F2577">
        <f>能力值计算器!G2</f>
        <v>0</v>
      </c>
      <c r="G2577">
        <f>ROUNDDOWN((能力值计算器!F4+能力值计算器!E4*2+ROUNDDOWN(C2577/4,0))*能力值计算器!C2/100+10+能力值计算器!C2,0)</f>
        <v>171</v>
      </c>
      <c r="H2577">
        <f>ROUNDDOWN(ROUNDDOWN(ROUNDDOWN(ROUNDDOWN(ROUNDDOWN((能力值计算器!F6+能力值计算器!E6*2+ROUNDDOWN(D2577/4,0))*能力值计算器!C2/100+5,0)*能力值计算器!H6,0)*能力值计算器!K6,0)*能力值计算器!L6,0)*VLOOKUP(能力值计算器!J6,能力变化对照表!A:B,2,0),0)</f>
        <v>109</v>
      </c>
      <c r="I2577">
        <f>ROUNDDOWN(ROUNDDOWN(ROUNDDOWN(ROUNDDOWN(ROUNDDOWN((能力值计算器!F8+能力值计算器!E8*2+ROUNDDOWN(E2577/4,0))*能力值计算器!C2/100+5,0)*能力值计算器!H8,0)*能力值计算器!K8,0)*能力值计算器!L8,0)*VLOOKUP(能力值计算器!J8,能力变化对照表!A:B,2,0),0)</f>
        <v>-39</v>
      </c>
      <c r="J2577">
        <f t="shared" si="323"/>
        <v>0</v>
      </c>
      <c r="K2577">
        <f t="shared" si="324"/>
        <v>-6669</v>
      </c>
      <c r="L2577">
        <f t="shared" si="325"/>
        <v>11970</v>
      </c>
      <c r="M2577">
        <f t="shared" si="326"/>
        <v>249.1</v>
      </c>
      <c r="N2577">
        <f t="shared" si="327"/>
        <v>1</v>
      </c>
    </row>
    <row r="2578" spans="1:14">
      <c r="A2578">
        <f t="shared" si="320"/>
        <v>0</v>
      </c>
      <c r="B2578">
        <f t="shared" si="321"/>
        <v>0</v>
      </c>
      <c r="C2578">
        <v>208</v>
      </c>
      <c r="D2578">
        <v>188</v>
      </c>
      <c r="E2578">
        <f t="shared" si="322"/>
        <v>-999</v>
      </c>
      <c r="F2578">
        <f>能力值计算器!G2</f>
        <v>0</v>
      </c>
      <c r="G2578">
        <f>ROUNDDOWN((能力值计算器!F4+能力值计算器!E4*2+ROUNDDOWN(C2578/4,0))*能力值计算器!C2/100+10+能力值计算器!C2,0)</f>
        <v>171</v>
      </c>
      <c r="H2578">
        <f>ROUNDDOWN(ROUNDDOWN(ROUNDDOWN(ROUNDDOWN(ROUNDDOWN((能力值计算器!F6+能力值计算器!E6*2+ROUNDDOWN(D2578/4,0))*能力值计算器!C2/100+5,0)*能力值计算器!H6,0)*能力值计算器!K6,0)*能力值计算器!L6,0)*VLOOKUP(能力值计算器!J6,能力变化对照表!A:B,2,0),0)</f>
        <v>109</v>
      </c>
      <c r="I2578">
        <f>ROUNDDOWN(ROUNDDOWN(ROUNDDOWN(ROUNDDOWN(ROUNDDOWN((能力值计算器!F8+能力值计算器!E8*2+ROUNDDOWN(E2578/4,0))*能力值计算器!C2/100+5,0)*能力值计算器!H8,0)*能力值计算器!K8,0)*能力值计算器!L8,0)*VLOOKUP(能力值计算器!J8,能力变化对照表!A:B,2,0),0)</f>
        <v>-39</v>
      </c>
      <c r="J2578">
        <f t="shared" si="323"/>
        <v>0</v>
      </c>
      <c r="K2578">
        <f t="shared" si="324"/>
        <v>-6669</v>
      </c>
      <c r="L2578">
        <f t="shared" si="325"/>
        <v>11970</v>
      </c>
      <c r="M2578">
        <f t="shared" si="326"/>
        <v>249.1</v>
      </c>
      <c r="N2578">
        <f t="shared" si="327"/>
        <v>1</v>
      </c>
    </row>
    <row r="2579" spans="1:14">
      <c r="A2579">
        <f t="shared" si="320"/>
        <v>0</v>
      </c>
      <c r="B2579">
        <f t="shared" si="321"/>
        <v>0</v>
      </c>
      <c r="C2579">
        <v>208</v>
      </c>
      <c r="D2579">
        <v>192</v>
      </c>
      <c r="E2579">
        <f t="shared" si="322"/>
        <v>-999</v>
      </c>
      <c r="F2579">
        <f>能力值计算器!G2</f>
        <v>0</v>
      </c>
      <c r="G2579">
        <f>ROUNDDOWN((能力值计算器!F4+能力值计算器!E4*2+ROUNDDOWN(C2579/4,0))*能力值计算器!C2/100+10+能力值计算器!C2,0)</f>
        <v>171</v>
      </c>
      <c r="H2579">
        <f>ROUNDDOWN(ROUNDDOWN(ROUNDDOWN(ROUNDDOWN(ROUNDDOWN((能力值计算器!F6+能力值计算器!E6*2+ROUNDDOWN(D2579/4,0))*能力值计算器!C2/100+5,0)*能力值计算器!H6,0)*能力值计算器!K6,0)*能力值计算器!L6,0)*VLOOKUP(能力值计算器!J6,能力变化对照表!A:B,2,0),0)</f>
        <v>109</v>
      </c>
      <c r="I2579">
        <f>ROUNDDOWN(ROUNDDOWN(ROUNDDOWN(ROUNDDOWN(ROUNDDOWN((能力值计算器!F8+能力值计算器!E8*2+ROUNDDOWN(E2579/4,0))*能力值计算器!C2/100+5,0)*能力值计算器!H8,0)*能力值计算器!K8,0)*能力值计算器!L8,0)*VLOOKUP(能力值计算器!J8,能力变化对照表!A:B,2,0),0)</f>
        <v>-39</v>
      </c>
      <c r="J2579">
        <f t="shared" si="323"/>
        <v>0</v>
      </c>
      <c r="K2579">
        <f t="shared" si="324"/>
        <v>-6669</v>
      </c>
      <c r="L2579">
        <f t="shared" si="325"/>
        <v>11970</v>
      </c>
      <c r="M2579">
        <f t="shared" si="326"/>
        <v>249.1</v>
      </c>
      <c r="N2579">
        <f t="shared" si="327"/>
        <v>1</v>
      </c>
    </row>
    <row r="2580" spans="1:14">
      <c r="A2580">
        <f t="shared" si="320"/>
        <v>0</v>
      </c>
      <c r="B2580">
        <f t="shared" si="321"/>
        <v>0</v>
      </c>
      <c r="C2580">
        <v>244</v>
      </c>
      <c r="D2580">
        <v>164</v>
      </c>
      <c r="E2580">
        <f t="shared" si="322"/>
        <v>-999</v>
      </c>
      <c r="F2580">
        <f>能力值计算器!G2</f>
        <v>0</v>
      </c>
      <c r="G2580">
        <f>ROUNDDOWN((能力值计算器!F4+能力值计算器!E4*2+ROUNDDOWN(C2580/4,0))*能力值计算器!C2/100+10+能力值计算器!C2,0)</f>
        <v>176</v>
      </c>
      <c r="H2580">
        <f>ROUNDDOWN(ROUNDDOWN(ROUNDDOWN(ROUNDDOWN(ROUNDDOWN((能力值计算器!F6+能力值计算器!E6*2+ROUNDDOWN(D2580/4,0))*能力值计算器!C2/100+5,0)*能力值计算器!H6,0)*能力值计算器!K6,0)*能力值计算器!L6,0)*VLOOKUP(能力值计算器!J6,能力变化对照表!A:B,2,0),0)</f>
        <v>106</v>
      </c>
      <c r="I2580">
        <f>ROUNDDOWN(ROUNDDOWN(ROUNDDOWN(ROUNDDOWN(ROUNDDOWN((能力值计算器!F8+能力值计算器!E8*2+ROUNDDOWN(E2580/4,0))*能力值计算器!C2/100+5,0)*能力值计算器!H8,0)*能力值计算器!K8,0)*能力值计算器!L8,0)*VLOOKUP(能力值计算器!J8,能力变化对照表!A:B,2,0),0)</f>
        <v>-39</v>
      </c>
      <c r="J2580">
        <f t="shared" si="323"/>
        <v>0</v>
      </c>
      <c r="K2580">
        <f t="shared" si="324"/>
        <v>-6864</v>
      </c>
      <c r="L2580">
        <f t="shared" si="325"/>
        <v>11792</v>
      </c>
      <c r="M2580">
        <f t="shared" si="326"/>
        <v>254.1</v>
      </c>
      <c r="N2580">
        <f t="shared" si="327"/>
        <v>1</v>
      </c>
    </row>
    <row r="2581" spans="1:14">
      <c r="A2581">
        <f t="shared" si="320"/>
        <v>0</v>
      </c>
      <c r="B2581">
        <f t="shared" si="321"/>
        <v>0</v>
      </c>
      <c r="C2581">
        <v>244</v>
      </c>
      <c r="D2581">
        <v>168</v>
      </c>
      <c r="E2581">
        <f t="shared" si="322"/>
        <v>-999</v>
      </c>
      <c r="F2581">
        <f>能力值计算器!G2</f>
        <v>0</v>
      </c>
      <c r="G2581">
        <f>ROUNDDOWN((能力值计算器!F4+能力值计算器!E4*2+ROUNDDOWN(C2581/4,0))*能力值计算器!C2/100+10+能力值计算器!C2,0)</f>
        <v>176</v>
      </c>
      <c r="H2581">
        <f>ROUNDDOWN(ROUNDDOWN(ROUNDDOWN(ROUNDDOWN(ROUNDDOWN((能力值计算器!F6+能力值计算器!E6*2+ROUNDDOWN(D2581/4,0))*能力值计算器!C2/100+5,0)*能力值计算器!H6,0)*能力值计算器!K6,0)*能力值计算器!L6,0)*VLOOKUP(能力值计算器!J6,能力变化对照表!A:B,2,0),0)</f>
        <v>106</v>
      </c>
      <c r="I2581">
        <f>ROUNDDOWN(ROUNDDOWN(ROUNDDOWN(ROUNDDOWN(ROUNDDOWN((能力值计算器!F8+能力值计算器!E8*2+ROUNDDOWN(E2581/4,0))*能力值计算器!C2/100+5,0)*能力值计算器!H8,0)*能力值计算器!K8,0)*能力值计算器!L8,0)*VLOOKUP(能力值计算器!J8,能力变化对照表!A:B,2,0),0)</f>
        <v>-39</v>
      </c>
      <c r="J2581">
        <f t="shared" si="323"/>
        <v>0</v>
      </c>
      <c r="K2581">
        <f t="shared" si="324"/>
        <v>-6864</v>
      </c>
      <c r="L2581">
        <f t="shared" si="325"/>
        <v>11792</v>
      </c>
      <c r="M2581">
        <f t="shared" si="326"/>
        <v>254.1</v>
      </c>
      <c r="N2581">
        <f t="shared" si="327"/>
        <v>1</v>
      </c>
    </row>
    <row r="2582" spans="1:14">
      <c r="A2582">
        <f t="shared" si="320"/>
        <v>0</v>
      </c>
      <c r="B2582">
        <f t="shared" si="321"/>
        <v>0</v>
      </c>
      <c r="C2582">
        <v>248</v>
      </c>
      <c r="D2582">
        <v>164</v>
      </c>
      <c r="E2582">
        <f t="shared" si="322"/>
        <v>-999</v>
      </c>
      <c r="F2582">
        <f>能力值计算器!G2</f>
        <v>0</v>
      </c>
      <c r="G2582">
        <f>ROUNDDOWN((能力值计算器!F4+能力值计算器!E4*2+ROUNDDOWN(C2582/4,0))*能力值计算器!C2/100+10+能力值计算器!C2,0)</f>
        <v>176</v>
      </c>
      <c r="H2582">
        <f>ROUNDDOWN(ROUNDDOWN(ROUNDDOWN(ROUNDDOWN(ROUNDDOWN((能力值计算器!F6+能力值计算器!E6*2+ROUNDDOWN(D2582/4,0))*能力值计算器!C2/100+5,0)*能力值计算器!H6,0)*能力值计算器!K6,0)*能力值计算器!L6,0)*VLOOKUP(能力值计算器!J6,能力变化对照表!A:B,2,0),0)</f>
        <v>106</v>
      </c>
      <c r="I2582">
        <f>ROUNDDOWN(ROUNDDOWN(ROUNDDOWN(ROUNDDOWN(ROUNDDOWN((能力值计算器!F8+能力值计算器!E8*2+ROUNDDOWN(E2582/4,0))*能力值计算器!C2/100+5,0)*能力值计算器!H8,0)*能力值计算器!K8,0)*能力值计算器!L8,0)*VLOOKUP(能力值计算器!J8,能力变化对照表!A:B,2,0),0)</f>
        <v>-39</v>
      </c>
      <c r="J2582">
        <f t="shared" si="323"/>
        <v>0</v>
      </c>
      <c r="K2582">
        <f t="shared" si="324"/>
        <v>-6864</v>
      </c>
      <c r="L2582">
        <f t="shared" si="325"/>
        <v>11792</v>
      </c>
      <c r="M2582">
        <f t="shared" si="326"/>
        <v>254.1</v>
      </c>
      <c r="N2582">
        <f t="shared" si="327"/>
        <v>1</v>
      </c>
    </row>
    <row r="2583" spans="1:14">
      <c r="A2583">
        <f t="shared" si="320"/>
        <v>0</v>
      </c>
      <c r="B2583">
        <f t="shared" si="321"/>
        <v>0</v>
      </c>
      <c r="C2583">
        <v>248</v>
      </c>
      <c r="D2583">
        <v>168</v>
      </c>
      <c r="E2583">
        <f t="shared" si="322"/>
        <v>-999</v>
      </c>
      <c r="F2583">
        <f>能力值计算器!G2</f>
        <v>0</v>
      </c>
      <c r="G2583">
        <f>ROUNDDOWN((能力值计算器!F4+能力值计算器!E4*2+ROUNDDOWN(C2583/4,0))*能力值计算器!C2/100+10+能力值计算器!C2,0)</f>
        <v>176</v>
      </c>
      <c r="H2583">
        <f>ROUNDDOWN(ROUNDDOWN(ROUNDDOWN(ROUNDDOWN(ROUNDDOWN((能力值计算器!F6+能力值计算器!E6*2+ROUNDDOWN(D2583/4,0))*能力值计算器!C2/100+5,0)*能力值计算器!H6,0)*能力值计算器!K6,0)*能力值计算器!L6,0)*VLOOKUP(能力值计算器!J6,能力变化对照表!A:B,2,0),0)</f>
        <v>106</v>
      </c>
      <c r="I2583">
        <f>ROUNDDOWN(ROUNDDOWN(ROUNDDOWN(ROUNDDOWN(ROUNDDOWN((能力值计算器!F8+能力值计算器!E8*2+ROUNDDOWN(E2583/4,0))*能力值计算器!C2/100+5,0)*能力值计算器!H8,0)*能力值计算器!K8,0)*能力值计算器!L8,0)*VLOOKUP(能力值计算器!J8,能力变化对照表!A:B,2,0),0)</f>
        <v>-39</v>
      </c>
      <c r="J2583">
        <f t="shared" si="323"/>
        <v>0</v>
      </c>
      <c r="K2583">
        <f t="shared" si="324"/>
        <v>-6864</v>
      </c>
      <c r="L2583">
        <f t="shared" si="325"/>
        <v>11792</v>
      </c>
      <c r="M2583">
        <f t="shared" si="326"/>
        <v>254.1</v>
      </c>
      <c r="N2583">
        <f t="shared" si="327"/>
        <v>1</v>
      </c>
    </row>
    <row r="2584" spans="1:14">
      <c r="A2584">
        <f t="shared" si="320"/>
        <v>0</v>
      </c>
      <c r="B2584">
        <f t="shared" si="321"/>
        <v>0</v>
      </c>
      <c r="C2584">
        <v>140</v>
      </c>
      <c r="D2584">
        <v>228</v>
      </c>
      <c r="E2584">
        <f t="shared" si="322"/>
        <v>-999</v>
      </c>
      <c r="F2584">
        <f>能力值计算器!G2</f>
        <v>0</v>
      </c>
      <c r="G2584">
        <f>ROUNDDOWN((能力值计算器!F4+能力值计算器!E4*2+ROUNDDOWN(C2584/4,0))*能力值计算器!C2/100+10+能力值计算器!C2,0)</f>
        <v>163</v>
      </c>
      <c r="H2584">
        <f>ROUNDDOWN(ROUNDDOWN(ROUNDDOWN(ROUNDDOWN(ROUNDDOWN((能力值计算器!F6+能力值计算器!E6*2+ROUNDDOWN(D2584/4,0))*能力值计算器!C2/100+5,0)*能力值计算器!H6,0)*能力值计算器!K6,0)*能力值计算器!L6,0)*VLOOKUP(能力值计算器!J6,能力变化对照表!A:B,2,0),0)</f>
        <v>114</v>
      </c>
      <c r="I2584">
        <f>ROUNDDOWN(ROUNDDOWN(ROUNDDOWN(ROUNDDOWN(ROUNDDOWN((能力值计算器!F8+能力值计算器!E8*2+ROUNDDOWN(E2584/4,0))*能力值计算器!C2/100+5,0)*能力值计算器!H8,0)*能力值计算器!K8,0)*能力值计算器!L8,0)*VLOOKUP(能力值计算器!J8,能力变化对照表!A:B,2,0),0)</f>
        <v>-39</v>
      </c>
      <c r="J2584">
        <f t="shared" si="323"/>
        <v>0</v>
      </c>
      <c r="K2584">
        <f t="shared" si="324"/>
        <v>-6357</v>
      </c>
      <c r="L2584">
        <f t="shared" si="325"/>
        <v>12225</v>
      </c>
      <c r="M2584">
        <f t="shared" si="326"/>
        <v>241.1</v>
      </c>
      <c r="N2584">
        <f t="shared" si="327"/>
        <v>1</v>
      </c>
    </row>
    <row r="2585" spans="1:14">
      <c r="A2585">
        <f t="shared" si="320"/>
        <v>0</v>
      </c>
      <c r="B2585">
        <f t="shared" si="321"/>
        <v>0</v>
      </c>
      <c r="C2585">
        <v>140</v>
      </c>
      <c r="D2585">
        <v>232</v>
      </c>
      <c r="E2585">
        <f t="shared" si="322"/>
        <v>-999</v>
      </c>
      <c r="F2585">
        <f>能力值计算器!G2</f>
        <v>0</v>
      </c>
      <c r="G2585">
        <f>ROUNDDOWN((能力值计算器!F4+能力值计算器!E4*2+ROUNDDOWN(C2585/4,0))*能力值计算器!C2/100+10+能力值计算器!C2,0)</f>
        <v>163</v>
      </c>
      <c r="H2585">
        <f>ROUNDDOWN(ROUNDDOWN(ROUNDDOWN(ROUNDDOWN(ROUNDDOWN((能力值计算器!F6+能力值计算器!E6*2+ROUNDDOWN(D2585/4,0))*能力值计算器!C2/100+5,0)*能力值计算器!H6,0)*能力值计算器!K6,0)*能力值计算器!L6,0)*VLOOKUP(能力值计算器!J6,能力变化对照表!A:B,2,0),0)</f>
        <v>114</v>
      </c>
      <c r="I2585">
        <f>ROUNDDOWN(ROUNDDOWN(ROUNDDOWN(ROUNDDOWN(ROUNDDOWN((能力值计算器!F8+能力值计算器!E8*2+ROUNDDOWN(E2585/4,0))*能力值计算器!C2/100+5,0)*能力值计算器!H8,0)*能力值计算器!K8,0)*能力值计算器!L8,0)*VLOOKUP(能力值计算器!J8,能力变化对照表!A:B,2,0),0)</f>
        <v>-39</v>
      </c>
      <c r="J2585">
        <f t="shared" si="323"/>
        <v>0</v>
      </c>
      <c r="K2585">
        <f t="shared" si="324"/>
        <v>-6357</v>
      </c>
      <c r="L2585">
        <f t="shared" si="325"/>
        <v>12225</v>
      </c>
      <c r="M2585">
        <f t="shared" si="326"/>
        <v>241.1</v>
      </c>
      <c r="N2585">
        <f t="shared" si="327"/>
        <v>1</v>
      </c>
    </row>
    <row r="2586" spans="1:14">
      <c r="A2586">
        <f t="shared" si="320"/>
        <v>0</v>
      </c>
      <c r="B2586">
        <f t="shared" si="321"/>
        <v>0</v>
      </c>
      <c r="C2586">
        <v>144</v>
      </c>
      <c r="D2586">
        <v>228</v>
      </c>
      <c r="E2586">
        <f t="shared" si="322"/>
        <v>-999</v>
      </c>
      <c r="F2586">
        <f>能力值计算器!G2</f>
        <v>0</v>
      </c>
      <c r="G2586">
        <f>ROUNDDOWN((能力值计算器!F4+能力值计算器!E4*2+ROUNDDOWN(C2586/4,0))*能力值计算器!C2/100+10+能力值计算器!C2,0)</f>
        <v>163</v>
      </c>
      <c r="H2586">
        <f>ROUNDDOWN(ROUNDDOWN(ROUNDDOWN(ROUNDDOWN(ROUNDDOWN((能力值计算器!F6+能力值计算器!E6*2+ROUNDDOWN(D2586/4,0))*能力值计算器!C2/100+5,0)*能力值计算器!H6,0)*能力值计算器!K6,0)*能力值计算器!L6,0)*VLOOKUP(能力值计算器!J6,能力变化对照表!A:B,2,0),0)</f>
        <v>114</v>
      </c>
      <c r="I2586">
        <f>ROUNDDOWN(ROUNDDOWN(ROUNDDOWN(ROUNDDOWN(ROUNDDOWN((能力值计算器!F8+能力值计算器!E8*2+ROUNDDOWN(E2586/4,0))*能力值计算器!C2/100+5,0)*能力值计算器!H8,0)*能力值计算器!K8,0)*能力值计算器!L8,0)*VLOOKUP(能力值计算器!J8,能力变化对照表!A:B,2,0),0)</f>
        <v>-39</v>
      </c>
      <c r="J2586">
        <f t="shared" si="323"/>
        <v>0</v>
      </c>
      <c r="K2586">
        <f t="shared" si="324"/>
        <v>-6357</v>
      </c>
      <c r="L2586">
        <f t="shared" si="325"/>
        <v>12225</v>
      </c>
      <c r="M2586">
        <f t="shared" si="326"/>
        <v>241.1</v>
      </c>
      <c r="N2586">
        <f t="shared" si="327"/>
        <v>1</v>
      </c>
    </row>
    <row r="2587" spans="1:14">
      <c r="A2587">
        <f t="shared" si="320"/>
        <v>0</v>
      </c>
      <c r="B2587">
        <f t="shared" si="321"/>
        <v>0</v>
      </c>
      <c r="C2587">
        <v>144</v>
      </c>
      <c r="D2587">
        <v>232</v>
      </c>
      <c r="E2587">
        <f t="shared" si="322"/>
        <v>-999</v>
      </c>
      <c r="F2587">
        <f>能力值计算器!G2</f>
        <v>0</v>
      </c>
      <c r="G2587">
        <f>ROUNDDOWN((能力值计算器!F4+能力值计算器!E4*2+ROUNDDOWN(C2587/4,0))*能力值计算器!C2/100+10+能力值计算器!C2,0)</f>
        <v>163</v>
      </c>
      <c r="H2587">
        <f>ROUNDDOWN(ROUNDDOWN(ROUNDDOWN(ROUNDDOWN(ROUNDDOWN((能力值计算器!F6+能力值计算器!E6*2+ROUNDDOWN(D2587/4,0))*能力值计算器!C2/100+5,0)*能力值计算器!H6,0)*能力值计算器!K6,0)*能力值计算器!L6,0)*VLOOKUP(能力值计算器!J6,能力变化对照表!A:B,2,0),0)</f>
        <v>114</v>
      </c>
      <c r="I2587">
        <f>ROUNDDOWN(ROUNDDOWN(ROUNDDOWN(ROUNDDOWN(ROUNDDOWN((能力值计算器!F8+能力值计算器!E8*2+ROUNDDOWN(E2587/4,0))*能力值计算器!C2/100+5,0)*能力值计算器!H8,0)*能力值计算器!K8,0)*能力值计算器!L8,0)*VLOOKUP(能力值计算器!J8,能力变化对照表!A:B,2,0),0)</f>
        <v>-39</v>
      </c>
      <c r="J2587">
        <f t="shared" si="323"/>
        <v>0</v>
      </c>
      <c r="K2587">
        <f t="shared" si="324"/>
        <v>-6357</v>
      </c>
      <c r="L2587">
        <f t="shared" si="325"/>
        <v>12225</v>
      </c>
      <c r="M2587">
        <f t="shared" si="326"/>
        <v>241.1</v>
      </c>
      <c r="N2587">
        <f t="shared" si="327"/>
        <v>1</v>
      </c>
    </row>
    <row r="2588" spans="1:14">
      <c r="A2588">
        <f t="shared" si="320"/>
        <v>0</v>
      </c>
      <c r="B2588">
        <f t="shared" si="321"/>
        <v>0</v>
      </c>
      <c r="C2588">
        <v>116</v>
      </c>
      <c r="D2588">
        <v>244</v>
      </c>
      <c r="E2588">
        <f t="shared" si="322"/>
        <v>-999</v>
      </c>
      <c r="F2588">
        <f>能力值计算器!G2</f>
        <v>0</v>
      </c>
      <c r="G2588">
        <f>ROUNDDOWN((能力值计算器!F4+能力值计算器!E4*2+ROUNDDOWN(C2588/4,0))*能力值计算器!C2/100+10+能力值计算器!C2,0)</f>
        <v>160</v>
      </c>
      <c r="H2588">
        <f>ROUNDDOWN(ROUNDDOWN(ROUNDDOWN(ROUNDDOWN(ROUNDDOWN((能力值计算器!F6+能力值计算器!E6*2+ROUNDDOWN(D2588/4,0))*能力值计算器!C2/100+5,0)*能力值计算器!H6,0)*能力值计算器!K6,0)*能力值计算器!L6,0)*VLOOKUP(能力值计算器!J6,能力变化对照表!A:B,2,0),0)</f>
        <v>116</v>
      </c>
      <c r="I2588">
        <f>ROUNDDOWN(ROUNDDOWN(ROUNDDOWN(ROUNDDOWN(ROUNDDOWN((能力值计算器!F8+能力值计算器!E8*2+ROUNDDOWN(E2588/4,0))*能力值计算器!C2/100+5,0)*能力值计算器!H8,0)*能力值计算器!K8,0)*能力值计算器!L8,0)*VLOOKUP(能力值计算器!J8,能力变化对照表!A:B,2,0),0)</f>
        <v>-39</v>
      </c>
      <c r="J2588">
        <f t="shared" si="323"/>
        <v>0</v>
      </c>
      <c r="K2588">
        <f t="shared" si="324"/>
        <v>-6240</v>
      </c>
      <c r="L2588">
        <f t="shared" si="325"/>
        <v>12320</v>
      </c>
      <c r="M2588">
        <f t="shared" si="326"/>
        <v>238.1</v>
      </c>
      <c r="N2588">
        <f t="shared" si="327"/>
        <v>1</v>
      </c>
    </row>
    <row r="2589" spans="1:14">
      <c r="A2589">
        <f t="shared" si="320"/>
        <v>0</v>
      </c>
      <c r="B2589">
        <f t="shared" si="321"/>
        <v>0</v>
      </c>
      <c r="C2589">
        <v>116</v>
      </c>
      <c r="D2589">
        <v>248</v>
      </c>
      <c r="E2589">
        <f t="shared" si="322"/>
        <v>-999</v>
      </c>
      <c r="F2589">
        <f>能力值计算器!G2</f>
        <v>0</v>
      </c>
      <c r="G2589">
        <f>ROUNDDOWN((能力值计算器!F4+能力值计算器!E4*2+ROUNDDOWN(C2589/4,0))*能力值计算器!C2/100+10+能力值计算器!C2,0)</f>
        <v>160</v>
      </c>
      <c r="H2589">
        <f>ROUNDDOWN(ROUNDDOWN(ROUNDDOWN(ROUNDDOWN(ROUNDDOWN((能力值计算器!F6+能力值计算器!E6*2+ROUNDDOWN(D2589/4,0))*能力值计算器!C2/100+5,0)*能力值计算器!H6,0)*能力值计算器!K6,0)*能力值计算器!L6,0)*VLOOKUP(能力值计算器!J6,能力变化对照表!A:B,2,0),0)</f>
        <v>116</v>
      </c>
      <c r="I2589">
        <f>ROUNDDOWN(ROUNDDOWN(ROUNDDOWN(ROUNDDOWN(ROUNDDOWN((能力值计算器!F8+能力值计算器!E8*2+ROUNDDOWN(E2589/4,0))*能力值计算器!C2/100+5,0)*能力值计算器!H8,0)*能力值计算器!K8,0)*能力值计算器!L8,0)*VLOOKUP(能力值计算器!J8,能力变化对照表!A:B,2,0),0)</f>
        <v>-39</v>
      </c>
      <c r="J2589">
        <f t="shared" si="323"/>
        <v>0</v>
      </c>
      <c r="K2589">
        <f t="shared" si="324"/>
        <v>-6240</v>
      </c>
      <c r="L2589">
        <f t="shared" si="325"/>
        <v>12320</v>
      </c>
      <c r="M2589">
        <f t="shared" si="326"/>
        <v>238.1</v>
      </c>
      <c r="N2589">
        <f t="shared" si="327"/>
        <v>1</v>
      </c>
    </row>
    <row r="2590" spans="1:14">
      <c r="A2590">
        <f t="shared" si="320"/>
        <v>0</v>
      </c>
      <c r="B2590">
        <f t="shared" si="321"/>
        <v>0</v>
      </c>
      <c r="C2590">
        <v>120</v>
      </c>
      <c r="D2590">
        <v>244</v>
      </c>
      <c r="E2590">
        <f t="shared" si="322"/>
        <v>-999</v>
      </c>
      <c r="F2590">
        <f>能力值计算器!G2</f>
        <v>0</v>
      </c>
      <c r="G2590">
        <f>ROUNDDOWN((能力值计算器!F4+能力值计算器!E4*2+ROUNDDOWN(C2590/4,0))*能力值计算器!C2/100+10+能力值计算器!C2,0)</f>
        <v>160</v>
      </c>
      <c r="H2590">
        <f>ROUNDDOWN(ROUNDDOWN(ROUNDDOWN(ROUNDDOWN(ROUNDDOWN((能力值计算器!F6+能力值计算器!E6*2+ROUNDDOWN(D2590/4,0))*能力值计算器!C2/100+5,0)*能力值计算器!H6,0)*能力值计算器!K6,0)*能力值计算器!L6,0)*VLOOKUP(能力值计算器!J6,能力变化对照表!A:B,2,0),0)</f>
        <v>116</v>
      </c>
      <c r="I2590">
        <f>ROUNDDOWN(ROUNDDOWN(ROUNDDOWN(ROUNDDOWN(ROUNDDOWN((能力值计算器!F8+能力值计算器!E8*2+ROUNDDOWN(E2590/4,0))*能力值计算器!C2/100+5,0)*能力值计算器!H8,0)*能力值计算器!K8,0)*能力值计算器!L8,0)*VLOOKUP(能力值计算器!J8,能力变化对照表!A:B,2,0),0)</f>
        <v>-39</v>
      </c>
      <c r="J2590">
        <f t="shared" si="323"/>
        <v>0</v>
      </c>
      <c r="K2590">
        <f t="shared" si="324"/>
        <v>-6240</v>
      </c>
      <c r="L2590">
        <f t="shared" si="325"/>
        <v>12320</v>
      </c>
      <c r="M2590">
        <f t="shared" si="326"/>
        <v>238.1</v>
      </c>
      <c r="N2590">
        <f t="shared" si="327"/>
        <v>1</v>
      </c>
    </row>
    <row r="2591" spans="1:14">
      <c r="A2591">
        <f t="shared" si="320"/>
        <v>0</v>
      </c>
      <c r="B2591">
        <f t="shared" si="321"/>
        <v>0</v>
      </c>
      <c r="C2591">
        <v>120</v>
      </c>
      <c r="D2591">
        <v>248</v>
      </c>
      <c r="E2591">
        <f t="shared" si="322"/>
        <v>-999</v>
      </c>
      <c r="F2591">
        <f>能力值计算器!G2</f>
        <v>0</v>
      </c>
      <c r="G2591">
        <f>ROUNDDOWN((能力值计算器!F4+能力值计算器!E4*2+ROUNDDOWN(C2591/4,0))*能力值计算器!C2/100+10+能力值计算器!C2,0)</f>
        <v>160</v>
      </c>
      <c r="H2591">
        <f>ROUNDDOWN(ROUNDDOWN(ROUNDDOWN(ROUNDDOWN(ROUNDDOWN((能力值计算器!F6+能力值计算器!E6*2+ROUNDDOWN(D2591/4,0))*能力值计算器!C2/100+5,0)*能力值计算器!H6,0)*能力值计算器!K6,0)*能力值计算器!L6,0)*VLOOKUP(能力值计算器!J6,能力变化对照表!A:B,2,0),0)</f>
        <v>116</v>
      </c>
      <c r="I2591">
        <f>ROUNDDOWN(ROUNDDOWN(ROUNDDOWN(ROUNDDOWN(ROUNDDOWN((能力值计算器!F8+能力值计算器!E8*2+ROUNDDOWN(E2591/4,0))*能力值计算器!C2/100+5,0)*能力值计算器!H8,0)*能力值计算器!K8,0)*能力值计算器!L8,0)*VLOOKUP(能力值计算器!J8,能力变化对照表!A:B,2,0),0)</f>
        <v>-39</v>
      </c>
      <c r="J2591">
        <f t="shared" si="323"/>
        <v>0</v>
      </c>
      <c r="K2591">
        <f t="shared" si="324"/>
        <v>-6240</v>
      </c>
      <c r="L2591">
        <f t="shared" si="325"/>
        <v>12320</v>
      </c>
      <c r="M2591">
        <f t="shared" si="326"/>
        <v>238.1</v>
      </c>
      <c r="N2591">
        <f t="shared" si="327"/>
        <v>1</v>
      </c>
    </row>
    <row r="2592" spans="1:14">
      <c r="A2592">
        <f t="shared" si="320"/>
        <v>0</v>
      </c>
      <c r="B2592">
        <f t="shared" si="321"/>
        <v>0</v>
      </c>
      <c r="C2592">
        <v>164</v>
      </c>
      <c r="D2592">
        <v>212</v>
      </c>
      <c r="E2592">
        <f t="shared" si="322"/>
        <v>-999</v>
      </c>
      <c r="F2592">
        <f>能力值计算器!G2</f>
        <v>0</v>
      </c>
      <c r="G2592">
        <f>ROUNDDOWN((能力值计算器!F4+能力值计算器!E4*2+ROUNDDOWN(C2592/4,0))*能力值计算器!C2/100+10+能力值计算器!C2,0)</f>
        <v>166</v>
      </c>
      <c r="H2592">
        <f>ROUNDDOWN(ROUNDDOWN(ROUNDDOWN(ROUNDDOWN(ROUNDDOWN((能力值计算器!F6+能力值计算器!E6*2+ROUNDDOWN(D2592/4,0))*能力值计算器!C2/100+5,0)*能力值计算器!H6,0)*能力值计算器!K6,0)*能力值计算器!L6,0)*VLOOKUP(能力值计算器!J6,能力变化对照表!A:B,2,0),0)</f>
        <v>112</v>
      </c>
      <c r="I2592">
        <f>ROUNDDOWN(ROUNDDOWN(ROUNDDOWN(ROUNDDOWN(ROUNDDOWN((能力值计算器!F8+能力值计算器!E8*2+ROUNDDOWN(E2592/4,0))*能力值计算器!C2/100+5,0)*能力值计算器!H8,0)*能力值计算器!K8,0)*能力值计算器!L8,0)*VLOOKUP(能力值计算器!J8,能力变化对照表!A:B,2,0),0)</f>
        <v>-39</v>
      </c>
      <c r="J2592">
        <f t="shared" si="323"/>
        <v>0</v>
      </c>
      <c r="K2592">
        <f t="shared" si="324"/>
        <v>-6474</v>
      </c>
      <c r="L2592">
        <f t="shared" si="325"/>
        <v>12118</v>
      </c>
      <c r="M2592">
        <f t="shared" si="326"/>
        <v>244.1</v>
      </c>
      <c r="N2592">
        <f t="shared" si="327"/>
        <v>1</v>
      </c>
    </row>
    <row r="2593" spans="1:14">
      <c r="A2593">
        <f t="shared" si="320"/>
        <v>0</v>
      </c>
      <c r="B2593">
        <f t="shared" si="321"/>
        <v>0</v>
      </c>
      <c r="C2593">
        <v>164</v>
      </c>
      <c r="D2593">
        <v>216</v>
      </c>
      <c r="E2593">
        <f t="shared" si="322"/>
        <v>-999</v>
      </c>
      <c r="F2593">
        <f>能力值计算器!G2</f>
        <v>0</v>
      </c>
      <c r="G2593">
        <f>ROUNDDOWN((能力值计算器!F4+能力值计算器!E4*2+ROUNDDOWN(C2593/4,0))*能力值计算器!C2/100+10+能力值计算器!C2,0)</f>
        <v>166</v>
      </c>
      <c r="H2593">
        <f>ROUNDDOWN(ROUNDDOWN(ROUNDDOWN(ROUNDDOWN(ROUNDDOWN((能力值计算器!F6+能力值计算器!E6*2+ROUNDDOWN(D2593/4,0))*能力值计算器!C2/100+5,0)*能力值计算器!H6,0)*能力值计算器!K6,0)*能力值计算器!L6,0)*VLOOKUP(能力值计算器!J6,能力变化对照表!A:B,2,0),0)</f>
        <v>112</v>
      </c>
      <c r="I2593">
        <f>ROUNDDOWN(ROUNDDOWN(ROUNDDOWN(ROUNDDOWN(ROUNDDOWN((能力值计算器!F8+能力值计算器!E8*2+ROUNDDOWN(E2593/4,0))*能力值计算器!C2/100+5,0)*能力值计算器!H8,0)*能力值计算器!K8,0)*能力值计算器!L8,0)*VLOOKUP(能力值计算器!J8,能力变化对照表!A:B,2,0),0)</f>
        <v>-39</v>
      </c>
      <c r="J2593">
        <f t="shared" si="323"/>
        <v>0</v>
      </c>
      <c r="K2593">
        <f t="shared" si="324"/>
        <v>-6474</v>
      </c>
      <c r="L2593">
        <f t="shared" si="325"/>
        <v>12118</v>
      </c>
      <c r="M2593">
        <f t="shared" si="326"/>
        <v>244.1</v>
      </c>
      <c r="N2593">
        <f t="shared" si="327"/>
        <v>1</v>
      </c>
    </row>
    <row r="2594" spans="1:14">
      <c r="A2594">
        <f t="shared" si="320"/>
        <v>0</v>
      </c>
      <c r="B2594">
        <f t="shared" si="321"/>
        <v>0</v>
      </c>
      <c r="C2594">
        <v>168</v>
      </c>
      <c r="D2594">
        <v>212</v>
      </c>
      <c r="E2594">
        <f t="shared" si="322"/>
        <v>-999</v>
      </c>
      <c r="F2594">
        <f>能力值计算器!G2</f>
        <v>0</v>
      </c>
      <c r="G2594">
        <f>ROUNDDOWN((能力值计算器!F4+能力值计算器!E4*2+ROUNDDOWN(C2594/4,0))*能力值计算器!C2/100+10+能力值计算器!C2,0)</f>
        <v>166</v>
      </c>
      <c r="H2594">
        <f>ROUNDDOWN(ROUNDDOWN(ROUNDDOWN(ROUNDDOWN(ROUNDDOWN((能力值计算器!F6+能力值计算器!E6*2+ROUNDDOWN(D2594/4,0))*能力值计算器!C2/100+5,0)*能力值计算器!H6,0)*能力值计算器!K6,0)*能力值计算器!L6,0)*VLOOKUP(能力值计算器!J6,能力变化对照表!A:B,2,0),0)</f>
        <v>112</v>
      </c>
      <c r="I2594">
        <f>ROUNDDOWN(ROUNDDOWN(ROUNDDOWN(ROUNDDOWN(ROUNDDOWN((能力值计算器!F8+能力值计算器!E8*2+ROUNDDOWN(E2594/4,0))*能力值计算器!C2/100+5,0)*能力值计算器!H8,0)*能力值计算器!K8,0)*能力值计算器!L8,0)*VLOOKUP(能力值计算器!J8,能力变化对照表!A:B,2,0),0)</f>
        <v>-39</v>
      </c>
      <c r="J2594">
        <f t="shared" si="323"/>
        <v>0</v>
      </c>
      <c r="K2594">
        <f t="shared" si="324"/>
        <v>-6474</v>
      </c>
      <c r="L2594">
        <f t="shared" si="325"/>
        <v>12118</v>
      </c>
      <c r="M2594">
        <f t="shared" si="326"/>
        <v>244.1</v>
      </c>
      <c r="N2594">
        <f t="shared" si="327"/>
        <v>1</v>
      </c>
    </row>
    <row r="2595" spans="1:14">
      <c r="A2595">
        <f t="shared" si="320"/>
        <v>0</v>
      </c>
      <c r="B2595">
        <f t="shared" si="321"/>
        <v>0</v>
      </c>
      <c r="C2595">
        <v>168</v>
      </c>
      <c r="D2595">
        <v>216</v>
      </c>
      <c r="E2595">
        <f t="shared" si="322"/>
        <v>-999</v>
      </c>
      <c r="F2595">
        <f>能力值计算器!G2</f>
        <v>0</v>
      </c>
      <c r="G2595">
        <f>ROUNDDOWN((能力值计算器!F4+能力值计算器!E4*2+ROUNDDOWN(C2595/4,0))*能力值计算器!C2/100+10+能力值计算器!C2,0)</f>
        <v>166</v>
      </c>
      <c r="H2595">
        <f>ROUNDDOWN(ROUNDDOWN(ROUNDDOWN(ROUNDDOWN(ROUNDDOWN((能力值计算器!F6+能力值计算器!E6*2+ROUNDDOWN(D2595/4,0))*能力值计算器!C2/100+5,0)*能力值计算器!H6,0)*能力值计算器!K6,0)*能力值计算器!L6,0)*VLOOKUP(能力值计算器!J6,能力变化对照表!A:B,2,0),0)</f>
        <v>112</v>
      </c>
      <c r="I2595">
        <f>ROUNDDOWN(ROUNDDOWN(ROUNDDOWN(ROUNDDOWN(ROUNDDOWN((能力值计算器!F8+能力值计算器!E8*2+ROUNDDOWN(E2595/4,0))*能力值计算器!C2/100+5,0)*能力值计算器!H8,0)*能力值计算器!K8,0)*能力值计算器!L8,0)*VLOOKUP(能力值计算器!J8,能力变化对照表!A:B,2,0),0)</f>
        <v>-39</v>
      </c>
      <c r="J2595">
        <f t="shared" si="323"/>
        <v>0</v>
      </c>
      <c r="K2595">
        <f t="shared" si="324"/>
        <v>-6474</v>
      </c>
      <c r="L2595">
        <f t="shared" si="325"/>
        <v>12118</v>
      </c>
      <c r="M2595">
        <f t="shared" si="326"/>
        <v>244.1</v>
      </c>
      <c r="N2595">
        <f t="shared" si="327"/>
        <v>1</v>
      </c>
    </row>
    <row r="2596" spans="1:14">
      <c r="A2596">
        <f t="shared" si="320"/>
        <v>0</v>
      </c>
      <c r="B2596">
        <f t="shared" si="321"/>
        <v>0</v>
      </c>
      <c r="C2596">
        <v>228</v>
      </c>
      <c r="D2596">
        <v>172</v>
      </c>
      <c r="E2596">
        <f t="shared" si="322"/>
        <v>-999</v>
      </c>
      <c r="F2596">
        <f>能力值计算器!G2</f>
        <v>0</v>
      </c>
      <c r="G2596">
        <f>ROUNDDOWN((能力值计算器!F4+能力值计算器!E4*2+ROUNDDOWN(C2596/4,0))*能力值计算器!C2/100+10+能力值计算器!C2,0)</f>
        <v>174</v>
      </c>
      <c r="H2596">
        <f>ROUNDDOWN(ROUNDDOWN(ROUNDDOWN(ROUNDDOWN(ROUNDDOWN((能力值计算器!F6+能力值计算器!E6*2+ROUNDDOWN(D2596/4,0))*能力值计算器!C2/100+5,0)*能力值计算器!H6,0)*能力值计算器!K6,0)*能力值计算器!L6,0)*VLOOKUP(能力值计算器!J6,能力变化对照表!A:B,2,0),0)</f>
        <v>107</v>
      </c>
      <c r="I2596">
        <f>ROUNDDOWN(ROUNDDOWN(ROUNDDOWN(ROUNDDOWN(ROUNDDOWN((能力值计算器!F8+能力值计算器!E8*2+ROUNDDOWN(E2596/4,0))*能力值计算器!C2/100+5,0)*能力值计算器!H8,0)*能力值计算器!K8,0)*能力值计算器!L8,0)*VLOOKUP(能力值计算器!J8,能力变化对照表!A:B,2,0),0)</f>
        <v>-39</v>
      </c>
      <c r="J2596">
        <f t="shared" si="323"/>
        <v>0</v>
      </c>
      <c r="K2596">
        <f t="shared" si="324"/>
        <v>-6786</v>
      </c>
      <c r="L2596">
        <f t="shared" si="325"/>
        <v>11832</v>
      </c>
      <c r="M2596">
        <f t="shared" si="326"/>
        <v>252.1</v>
      </c>
      <c r="N2596">
        <f t="shared" si="327"/>
        <v>1</v>
      </c>
    </row>
    <row r="2597" spans="1:14">
      <c r="A2597">
        <f t="shared" si="320"/>
        <v>0</v>
      </c>
      <c r="B2597">
        <f t="shared" si="321"/>
        <v>0</v>
      </c>
      <c r="C2597">
        <v>228</v>
      </c>
      <c r="D2597">
        <v>176</v>
      </c>
      <c r="E2597">
        <f t="shared" si="322"/>
        <v>-999</v>
      </c>
      <c r="F2597">
        <f>能力值计算器!G2</f>
        <v>0</v>
      </c>
      <c r="G2597">
        <f>ROUNDDOWN((能力值计算器!F4+能力值计算器!E4*2+ROUNDDOWN(C2597/4,0))*能力值计算器!C2/100+10+能力值计算器!C2,0)</f>
        <v>174</v>
      </c>
      <c r="H2597">
        <f>ROUNDDOWN(ROUNDDOWN(ROUNDDOWN(ROUNDDOWN(ROUNDDOWN((能力值计算器!F6+能力值计算器!E6*2+ROUNDDOWN(D2597/4,0))*能力值计算器!C2/100+5,0)*能力值计算器!H6,0)*能力值计算器!K6,0)*能力值计算器!L6,0)*VLOOKUP(能力值计算器!J6,能力变化对照表!A:B,2,0),0)</f>
        <v>107</v>
      </c>
      <c r="I2597">
        <f>ROUNDDOWN(ROUNDDOWN(ROUNDDOWN(ROUNDDOWN(ROUNDDOWN((能力值计算器!F8+能力值计算器!E8*2+ROUNDDOWN(E2597/4,0))*能力值计算器!C2/100+5,0)*能力值计算器!H8,0)*能力值计算器!K8,0)*能力值计算器!L8,0)*VLOOKUP(能力值计算器!J8,能力变化对照表!A:B,2,0),0)</f>
        <v>-39</v>
      </c>
      <c r="J2597">
        <f t="shared" si="323"/>
        <v>0</v>
      </c>
      <c r="K2597">
        <f t="shared" si="324"/>
        <v>-6786</v>
      </c>
      <c r="L2597">
        <f t="shared" si="325"/>
        <v>11832</v>
      </c>
      <c r="M2597">
        <f t="shared" si="326"/>
        <v>252.1</v>
      </c>
      <c r="N2597">
        <f t="shared" si="327"/>
        <v>1</v>
      </c>
    </row>
    <row r="2598" spans="1:14">
      <c r="A2598">
        <f t="shared" si="320"/>
        <v>0</v>
      </c>
      <c r="B2598">
        <f t="shared" si="321"/>
        <v>0</v>
      </c>
      <c r="C2598">
        <v>232</v>
      </c>
      <c r="D2598">
        <v>172</v>
      </c>
      <c r="E2598">
        <f t="shared" si="322"/>
        <v>-999</v>
      </c>
      <c r="F2598">
        <f>能力值计算器!G2</f>
        <v>0</v>
      </c>
      <c r="G2598">
        <f>ROUNDDOWN((能力值计算器!F4+能力值计算器!E4*2+ROUNDDOWN(C2598/4,0))*能力值计算器!C2/100+10+能力值计算器!C2,0)</f>
        <v>174</v>
      </c>
      <c r="H2598">
        <f>ROUNDDOWN(ROUNDDOWN(ROUNDDOWN(ROUNDDOWN(ROUNDDOWN((能力值计算器!F6+能力值计算器!E6*2+ROUNDDOWN(D2598/4,0))*能力值计算器!C2/100+5,0)*能力值计算器!H6,0)*能力值计算器!K6,0)*能力值计算器!L6,0)*VLOOKUP(能力值计算器!J6,能力变化对照表!A:B,2,0),0)</f>
        <v>107</v>
      </c>
      <c r="I2598">
        <f>ROUNDDOWN(ROUNDDOWN(ROUNDDOWN(ROUNDDOWN(ROUNDDOWN((能力值计算器!F8+能力值计算器!E8*2+ROUNDDOWN(E2598/4,0))*能力值计算器!C2/100+5,0)*能力值计算器!H8,0)*能力值计算器!K8,0)*能力值计算器!L8,0)*VLOOKUP(能力值计算器!J8,能力变化对照表!A:B,2,0),0)</f>
        <v>-39</v>
      </c>
      <c r="J2598">
        <f t="shared" si="323"/>
        <v>0</v>
      </c>
      <c r="K2598">
        <f t="shared" si="324"/>
        <v>-6786</v>
      </c>
      <c r="L2598">
        <f t="shared" si="325"/>
        <v>11832</v>
      </c>
      <c r="M2598">
        <f t="shared" si="326"/>
        <v>252.1</v>
      </c>
      <c r="N2598">
        <f t="shared" si="327"/>
        <v>1</v>
      </c>
    </row>
    <row r="2599" spans="1:14">
      <c r="A2599">
        <f t="shared" si="320"/>
        <v>0</v>
      </c>
      <c r="B2599">
        <f t="shared" si="321"/>
        <v>0</v>
      </c>
      <c r="C2599">
        <v>232</v>
      </c>
      <c r="D2599">
        <v>176</v>
      </c>
      <c r="E2599">
        <f t="shared" si="322"/>
        <v>-999</v>
      </c>
      <c r="F2599">
        <f>能力值计算器!G2</f>
        <v>0</v>
      </c>
      <c r="G2599">
        <f>ROUNDDOWN((能力值计算器!F4+能力值计算器!E4*2+ROUNDDOWN(C2599/4,0))*能力值计算器!C2/100+10+能力值计算器!C2,0)</f>
        <v>174</v>
      </c>
      <c r="H2599">
        <f>ROUNDDOWN(ROUNDDOWN(ROUNDDOWN(ROUNDDOWN(ROUNDDOWN((能力值计算器!F6+能力值计算器!E6*2+ROUNDDOWN(D2599/4,0))*能力值计算器!C2/100+5,0)*能力值计算器!H6,0)*能力值计算器!K6,0)*能力值计算器!L6,0)*VLOOKUP(能力值计算器!J6,能力变化对照表!A:B,2,0),0)</f>
        <v>107</v>
      </c>
      <c r="I2599">
        <f>ROUNDDOWN(ROUNDDOWN(ROUNDDOWN(ROUNDDOWN(ROUNDDOWN((能力值计算器!F8+能力值计算器!E8*2+ROUNDDOWN(E2599/4,0))*能力值计算器!C2/100+5,0)*能力值计算器!H8,0)*能力值计算器!K8,0)*能力值计算器!L8,0)*VLOOKUP(能力值计算器!J8,能力变化对照表!A:B,2,0),0)</f>
        <v>-39</v>
      </c>
      <c r="J2599">
        <f t="shared" si="323"/>
        <v>0</v>
      </c>
      <c r="K2599">
        <f t="shared" si="324"/>
        <v>-6786</v>
      </c>
      <c r="L2599">
        <f t="shared" si="325"/>
        <v>11832</v>
      </c>
      <c r="M2599">
        <f t="shared" si="326"/>
        <v>252.1</v>
      </c>
      <c r="N2599">
        <f t="shared" si="327"/>
        <v>1</v>
      </c>
    </row>
    <row r="2600" spans="1:14">
      <c r="A2600">
        <f t="shared" si="320"/>
        <v>0</v>
      </c>
      <c r="B2600">
        <f t="shared" si="321"/>
        <v>0</v>
      </c>
      <c r="C2600">
        <v>188</v>
      </c>
      <c r="D2600">
        <v>196</v>
      </c>
      <c r="E2600">
        <f t="shared" si="322"/>
        <v>-999</v>
      </c>
      <c r="F2600">
        <f>能力值计算器!G2</f>
        <v>0</v>
      </c>
      <c r="G2600">
        <f>ROUNDDOWN((能力值计算器!F4+能力值计算器!E4*2+ROUNDDOWN(C2600/4,0))*能力值计算器!C2/100+10+能力值计算器!C2,0)</f>
        <v>169</v>
      </c>
      <c r="H2600">
        <f>ROUNDDOWN(ROUNDDOWN(ROUNDDOWN(ROUNDDOWN(ROUNDDOWN((能力值计算器!F6+能力值计算器!E6*2+ROUNDDOWN(D2600/4,0))*能力值计算器!C2/100+5,0)*能力值计算器!H6,0)*能力值计算器!K6,0)*能力值计算器!L6,0)*VLOOKUP(能力值计算器!J6,能力变化对照表!A:B,2,0),0)</f>
        <v>110</v>
      </c>
      <c r="I2600">
        <f>ROUNDDOWN(ROUNDDOWN(ROUNDDOWN(ROUNDDOWN(ROUNDDOWN((能力值计算器!F8+能力值计算器!E8*2+ROUNDDOWN(E2600/4,0))*能力值计算器!C2/100+5,0)*能力值计算器!H8,0)*能力值计算器!K8,0)*能力值计算器!L8,0)*VLOOKUP(能力值计算器!J8,能力变化对照表!A:B,2,0),0)</f>
        <v>-39</v>
      </c>
      <c r="J2600">
        <f t="shared" si="323"/>
        <v>0</v>
      </c>
      <c r="K2600">
        <f t="shared" si="324"/>
        <v>-6591</v>
      </c>
      <c r="L2600">
        <f t="shared" si="325"/>
        <v>11999</v>
      </c>
      <c r="M2600">
        <f t="shared" si="326"/>
        <v>247.1</v>
      </c>
      <c r="N2600">
        <f t="shared" si="327"/>
        <v>1</v>
      </c>
    </row>
    <row r="2601" spans="1:14">
      <c r="A2601">
        <f t="shared" si="320"/>
        <v>0</v>
      </c>
      <c r="B2601">
        <f t="shared" si="321"/>
        <v>0</v>
      </c>
      <c r="C2601">
        <v>188</v>
      </c>
      <c r="D2601">
        <v>200</v>
      </c>
      <c r="E2601">
        <f t="shared" si="322"/>
        <v>-999</v>
      </c>
      <c r="F2601">
        <f>能力值计算器!G2</f>
        <v>0</v>
      </c>
      <c r="G2601">
        <f>ROUNDDOWN((能力值计算器!F4+能力值计算器!E4*2+ROUNDDOWN(C2601/4,0))*能力值计算器!C2/100+10+能力值计算器!C2,0)</f>
        <v>169</v>
      </c>
      <c r="H2601">
        <f>ROUNDDOWN(ROUNDDOWN(ROUNDDOWN(ROUNDDOWN(ROUNDDOWN((能力值计算器!F6+能力值计算器!E6*2+ROUNDDOWN(D2601/4,0))*能力值计算器!C2/100+5,0)*能力值计算器!H6,0)*能力值计算器!K6,0)*能力值计算器!L6,0)*VLOOKUP(能力值计算器!J6,能力变化对照表!A:B,2,0),0)</f>
        <v>110</v>
      </c>
      <c r="I2601">
        <f>ROUNDDOWN(ROUNDDOWN(ROUNDDOWN(ROUNDDOWN(ROUNDDOWN((能力值计算器!F8+能力值计算器!E8*2+ROUNDDOWN(E2601/4,0))*能力值计算器!C2/100+5,0)*能力值计算器!H8,0)*能力值计算器!K8,0)*能力值计算器!L8,0)*VLOOKUP(能力值计算器!J8,能力变化对照表!A:B,2,0),0)</f>
        <v>-39</v>
      </c>
      <c r="J2601">
        <f t="shared" si="323"/>
        <v>0</v>
      </c>
      <c r="K2601">
        <f t="shared" si="324"/>
        <v>-6591</v>
      </c>
      <c r="L2601">
        <f t="shared" si="325"/>
        <v>11999</v>
      </c>
      <c r="M2601">
        <f t="shared" si="326"/>
        <v>247.1</v>
      </c>
      <c r="N2601">
        <f t="shared" si="327"/>
        <v>1</v>
      </c>
    </row>
    <row r="2602" spans="1:14">
      <c r="A2602">
        <f t="shared" si="320"/>
        <v>0</v>
      </c>
      <c r="B2602">
        <f t="shared" si="321"/>
        <v>0</v>
      </c>
      <c r="C2602">
        <v>192</v>
      </c>
      <c r="D2602">
        <v>196</v>
      </c>
      <c r="E2602">
        <f t="shared" si="322"/>
        <v>-999</v>
      </c>
      <c r="F2602">
        <f>能力值计算器!G2</f>
        <v>0</v>
      </c>
      <c r="G2602">
        <f>ROUNDDOWN((能力值计算器!F4+能力值计算器!E4*2+ROUNDDOWN(C2602/4,0))*能力值计算器!C2/100+10+能力值计算器!C2,0)</f>
        <v>169</v>
      </c>
      <c r="H2602">
        <f>ROUNDDOWN(ROUNDDOWN(ROUNDDOWN(ROUNDDOWN(ROUNDDOWN((能力值计算器!F6+能力值计算器!E6*2+ROUNDDOWN(D2602/4,0))*能力值计算器!C2/100+5,0)*能力值计算器!H6,0)*能力值计算器!K6,0)*能力值计算器!L6,0)*VLOOKUP(能力值计算器!J6,能力变化对照表!A:B,2,0),0)</f>
        <v>110</v>
      </c>
      <c r="I2602">
        <f>ROUNDDOWN(ROUNDDOWN(ROUNDDOWN(ROUNDDOWN(ROUNDDOWN((能力值计算器!F8+能力值计算器!E8*2+ROUNDDOWN(E2602/4,0))*能力值计算器!C2/100+5,0)*能力值计算器!H8,0)*能力值计算器!K8,0)*能力值计算器!L8,0)*VLOOKUP(能力值计算器!J8,能力变化对照表!A:B,2,0),0)</f>
        <v>-39</v>
      </c>
      <c r="J2602">
        <f t="shared" si="323"/>
        <v>0</v>
      </c>
      <c r="K2602">
        <f t="shared" si="324"/>
        <v>-6591</v>
      </c>
      <c r="L2602">
        <f t="shared" si="325"/>
        <v>11999</v>
      </c>
      <c r="M2602">
        <f t="shared" si="326"/>
        <v>247.1</v>
      </c>
      <c r="N2602">
        <f t="shared" si="327"/>
        <v>1</v>
      </c>
    </row>
    <row r="2603" spans="1:14">
      <c r="A2603">
        <f t="shared" si="320"/>
        <v>0</v>
      </c>
      <c r="B2603">
        <f t="shared" si="321"/>
        <v>0</v>
      </c>
      <c r="C2603">
        <v>192</v>
      </c>
      <c r="D2603">
        <v>200</v>
      </c>
      <c r="E2603">
        <f t="shared" si="322"/>
        <v>-999</v>
      </c>
      <c r="F2603">
        <f>能力值计算器!G2</f>
        <v>0</v>
      </c>
      <c r="G2603">
        <f>ROUNDDOWN((能力值计算器!F4+能力值计算器!E4*2+ROUNDDOWN(C2603/4,0))*能力值计算器!C2/100+10+能力值计算器!C2,0)</f>
        <v>169</v>
      </c>
      <c r="H2603">
        <f>ROUNDDOWN(ROUNDDOWN(ROUNDDOWN(ROUNDDOWN(ROUNDDOWN((能力值计算器!F6+能力值计算器!E6*2+ROUNDDOWN(D2603/4,0))*能力值计算器!C2/100+5,0)*能力值计算器!H6,0)*能力值计算器!K6,0)*能力值计算器!L6,0)*VLOOKUP(能力值计算器!J6,能力变化对照表!A:B,2,0),0)</f>
        <v>110</v>
      </c>
      <c r="I2603">
        <f>ROUNDDOWN(ROUNDDOWN(ROUNDDOWN(ROUNDDOWN(ROUNDDOWN((能力值计算器!F8+能力值计算器!E8*2+ROUNDDOWN(E2603/4,0))*能力值计算器!C2/100+5,0)*能力值计算器!H8,0)*能力值计算器!K8,0)*能力值计算器!L8,0)*VLOOKUP(能力值计算器!J8,能力变化对照表!A:B,2,0),0)</f>
        <v>-39</v>
      </c>
      <c r="J2603">
        <f t="shared" si="323"/>
        <v>0</v>
      </c>
      <c r="K2603">
        <f t="shared" si="324"/>
        <v>-6591</v>
      </c>
      <c r="L2603">
        <f t="shared" si="325"/>
        <v>11999</v>
      </c>
      <c r="M2603">
        <f t="shared" si="326"/>
        <v>247.1</v>
      </c>
      <c r="N2603">
        <f t="shared" si="327"/>
        <v>1</v>
      </c>
    </row>
    <row r="2604" spans="1:14">
      <c r="A2604">
        <f t="shared" si="320"/>
        <v>0</v>
      </c>
      <c r="B2604">
        <f t="shared" si="321"/>
        <v>0</v>
      </c>
      <c r="C2604">
        <v>212</v>
      </c>
      <c r="D2604">
        <v>180</v>
      </c>
      <c r="E2604">
        <f t="shared" si="322"/>
        <v>-999</v>
      </c>
      <c r="F2604">
        <f>能力值计算器!G2</f>
        <v>0</v>
      </c>
      <c r="G2604">
        <f>ROUNDDOWN((能力值计算器!F4+能力值计算器!E4*2+ROUNDDOWN(C2604/4,0))*能力值计算器!C2/100+10+能力值计算器!C2,0)</f>
        <v>172</v>
      </c>
      <c r="H2604">
        <f>ROUNDDOWN(ROUNDDOWN(ROUNDDOWN(ROUNDDOWN(ROUNDDOWN((能力值计算器!F6+能力值计算器!E6*2+ROUNDDOWN(D2604/4,0))*能力值计算器!C2/100+5,0)*能力值计算器!H6,0)*能力值计算器!K6,0)*能力值计算器!L6,0)*VLOOKUP(能力值计算器!J6,能力变化对照表!A:B,2,0),0)</f>
        <v>108</v>
      </c>
      <c r="I2604">
        <f>ROUNDDOWN(ROUNDDOWN(ROUNDDOWN(ROUNDDOWN(ROUNDDOWN((能力值计算器!F8+能力值计算器!E8*2+ROUNDDOWN(E2604/4,0))*能力值计算器!C2/100+5,0)*能力值计算器!H8,0)*能力值计算器!K8,0)*能力值计算器!L8,0)*VLOOKUP(能力值计算器!J8,能力变化对照表!A:B,2,0),0)</f>
        <v>-39</v>
      </c>
      <c r="J2604">
        <f t="shared" si="323"/>
        <v>0</v>
      </c>
      <c r="K2604">
        <f t="shared" si="324"/>
        <v>-6708</v>
      </c>
      <c r="L2604">
        <f t="shared" si="325"/>
        <v>11868</v>
      </c>
      <c r="M2604">
        <f t="shared" si="326"/>
        <v>250.1</v>
      </c>
      <c r="N2604">
        <f t="shared" si="327"/>
        <v>1</v>
      </c>
    </row>
    <row r="2605" spans="1:14">
      <c r="A2605">
        <f t="shared" si="320"/>
        <v>0</v>
      </c>
      <c r="B2605">
        <f t="shared" si="321"/>
        <v>0</v>
      </c>
      <c r="C2605">
        <v>212</v>
      </c>
      <c r="D2605">
        <v>184</v>
      </c>
      <c r="E2605">
        <f t="shared" si="322"/>
        <v>-999</v>
      </c>
      <c r="F2605">
        <f>能力值计算器!G2</f>
        <v>0</v>
      </c>
      <c r="G2605">
        <f>ROUNDDOWN((能力值计算器!F4+能力值计算器!E4*2+ROUNDDOWN(C2605/4,0))*能力值计算器!C2/100+10+能力值计算器!C2,0)</f>
        <v>172</v>
      </c>
      <c r="H2605">
        <f>ROUNDDOWN(ROUNDDOWN(ROUNDDOWN(ROUNDDOWN(ROUNDDOWN((能力值计算器!F6+能力值计算器!E6*2+ROUNDDOWN(D2605/4,0))*能力值计算器!C2/100+5,0)*能力值计算器!H6,0)*能力值计算器!K6,0)*能力值计算器!L6,0)*VLOOKUP(能力值计算器!J6,能力变化对照表!A:B,2,0),0)</f>
        <v>108</v>
      </c>
      <c r="I2605">
        <f>ROUNDDOWN(ROUNDDOWN(ROUNDDOWN(ROUNDDOWN(ROUNDDOWN((能力值计算器!F8+能力值计算器!E8*2+ROUNDDOWN(E2605/4,0))*能力值计算器!C2/100+5,0)*能力值计算器!H8,0)*能力值计算器!K8,0)*能力值计算器!L8,0)*VLOOKUP(能力值计算器!J8,能力变化对照表!A:B,2,0),0)</f>
        <v>-39</v>
      </c>
      <c r="J2605">
        <f t="shared" si="323"/>
        <v>0</v>
      </c>
      <c r="K2605">
        <f t="shared" si="324"/>
        <v>-6708</v>
      </c>
      <c r="L2605">
        <f t="shared" si="325"/>
        <v>11868</v>
      </c>
      <c r="M2605">
        <f t="shared" si="326"/>
        <v>250.1</v>
      </c>
      <c r="N2605">
        <f t="shared" si="327"/>
        <v>1</v>
      </c>
    </row>
    <row r="2606" spans="1:14">
      <c r="A2606">
        <f t="shared" si="320"/>
        <v>0</v>
      </c>
      <c r="B2606">
        <f t="shared" si="321"/>
        <v>0</v>
      </c>
      <c r="C2606">
        <v>216</v>
      </c>
      <c r="D2606">
        <v>180</v>
      </c>
      <c r="E2606">
        <f t="shared" si="322"/>
        <v>-999</v>
      </c>
      <c r="F2606">
        <f>能力值计算器!G2</f>
        <v>0</v>
      </c>
      <c r="G2606">
        <f>ROUNDDOWN((能力值计算器!F4+能力值计算器!E4*2+ROUNDDOWN(C2606/4,0))*能力值计算器!C2/100+10+能力值计算器!C2,0)</f>
        <v>172</v>
      </c>
      <c r="H2606">
        <f>ROUNDDOWN(ROUNDDOWN(ROUNDDOWN(ROUNDDOWN(ROUNDDOWN((能力值计算器!F6+能力值计算器!E6*2+ROUNDDOWN(D2606/4,0))*能力值计算器!C2/100+5,0)*能力值计算器!H6,0)*能力值计算器!K6,0)*能力值计算器!L6,0)*VLOOKUP(能力值计算器!J6,能力变化对照表!A:B,2,0),0)</f>
        <v>108</v>
      </c>
      <c r="I2606">
        <f>ROUNDDOWN(ROUNDDOWN(ROUNDDOWN(ROUNDDOWN(ROUNDDOWN((能力值计算器!F8+能力值计算器!E8*2+ROUNDDOWN(E2606/4,0))*能力值计算器!C2/100+5,0)*能力值计算器!H8,0)*能力值计算器!K8,0)*能力值计算器!L8,0)*VLOOKUP(能力值计算器!J8,能力变化对照表!A:B,2,0),0)</f>
        <v>-39</v>
      </c>
      <c r="J2606">
        <f t="shared" si="323"/>
        <v>0</v>
      </c>
      <c r="K2606">
        <f t="shared" si="324"/>
        <v>-6708</v>
      </c>
      <c r="L2606">
        <f t="shared" si="325"/>
        <v>11868</v>
      </c>
      <c r="M2606">
        <f t="shared" si="326"/>
        <v>250.1</v>
      </c>
      <c r="N2606">
        <f t="shared" si="327"/>
        <v>1</v>
      </c>
    </row>
    <row r="2607" spans="1:14">
      <c r="A2607">
        <f t="shared" si="320"/>
        <v>0</v>
      </c>
      <c r="B2607">
        <f t="shared" si="321"/>
        <v>0</v>
      </c>
      <c r="C2607">
        <v>216</v>
      </c>
      <c r="D2607">
        <v>184</v>
      </c>
      <c r="E2607">
        <f t="shared" si="322"/>
        <v>-999</v>
      </c>
      <c r="F2607">
        <f>能力值计算器!G2</f>
        <v>0</v>
      </c>
      <c r="G2607">
        <f>ROUNDDOWN((能力值计算器!F4+能力值计算器!E4*2+ROUNDDOWN(C2607/4,0))*能力值计算器!C2/100+10+能力值计算器!C2,0)</f>
        <v>172</v>
      </c>
      <c r="H2607">
        <f>ROUNDDOWN(ROUNDDOWN(ROUNDDOWN(ROUNDDOWN(ROUNDDOWN((能力值计算器!F6+能力值计算器!E6*2+ROUNDDOWN(D2607/4,0))*能力值计算器!C2/100+5,0)*能力值计算器!H6,0)*能力值计算器!K6,0)*能力值计算器!L6,0)*VLOOKUP(能力值计算器!J6,能力变化对照表!A:B,2,0),0)</f>
        <v>108</v>
      </c>
      <c r="I2607">
        <f>ROUNDDOWN(ROUNDDOWN(ROUNDDOWN(ROUNDDOWN(ROUNDDOWN((能力值计算器!F8+能力值计算器!E8*2+ROUNDDOWN(E2607/4,0))*能力值计算器!C2/100+5,0)*能力值计算器!H8,0)*能力值计算器!K8,0)*能力值计算器!L8,0)*VLOOKUP(能力值计算器!J8,能力变化对照表!A:B,2,0),0)</f>
        <v>-39</v>
      </c>
      <c r="J2607">
        <f t="shared" si="323"/>
        <v>0</v>
      </c>
      <c r="K2607">
        <f t="shared" si="324"/>
        <v>-6708</v>
      </c>
      <c r="L2607">
        <f t="shared" si="325"/>
        <v>11868</v>
      </c>
      <c r="M2607">
        <f t="shared" si="326"/>
        <v>250.1</v>
      </c>
      <c r="N2607">
        <f t="shared" si="327"/>
        <v>1</v>
      </c>
    </row>
    <row r="2608" spans="1:14">
      <c r="A2608">
        <f t="shared" si="320"/>
        <v>0</v>
      </c>
      <c r="B2608">
        <f t="shared" si="321"/>
        <v>0</v>
      </c>
      <c r="C2608">
        <v>124</v>
      </c>
      <c r="D2608">
        <v>236</v>
      </c>
      <c r="E2608">
        <f t="shared" si="322"/>
        <v>-999</v>
      </c>
      <c r="F2608">
        <f>能力值计算器!G2</f>
        <v>0</v>
      </c>
      <c r="G2608">
        <f>ROUNDDOWN((能力值计算器!F4+能力值计算器!E4*2+ROUNDDOWN(C2608/4,0))*能力值计算器!C2/100+10+能力值计算器!C2,0)</f>
        <v>161</v>
      </c>
      <c r="H2608">
        <f>ROUNDDOWN(ROUNDDOWN(ROUNDDOWN(ROUNDDOWN(ROUNDDOWN((能力值计算器!F6+能力值计算器!E6*2+ROUNDDOWN(D2608/4,0))*能力值计算器!C2/100+5,0)*能力值计算器!H6,0)*能力值计算器!K6,0)*能力值计算器!L6,0)*VLOOKUP(能力值计算器!J6,能力变化对照表!A:B,2,0),0)</f>
        <v>115</v>
      </c>
      <c r="I2608">
        <f>ROUNDDOWN(ROUNDDOWN(ROUNDDOWN(ROUNDDOWN(ROUNDDOWN((能力值计算器!F8+能力值计算器!E8*2+ROUNDDOWN(E2608/4,0))*能力值计算器!C2/100+5,0)*能力值计算器!H8,0)*能力值计算器!K8,0)*能力值计算器!L8,0)*VLOOKUP(能力值计算器!J8,能力变化对照表!A:B,2,0),0)</f>
        <v>-39</v>
      </c>
      <c r="J2608">
        <f t="shared" si="323"/>
        <v>0</v>
      </c>
      <c r="K2608">
        <f t="shared" si="324"/>
        <v>-6279</v>
      </c>
      <c r="L2608">
        <f t="shared" si="325"/>
        <v>12236</v>
      </c>
      <c r="M2608">
        <f t="shared" si="326"/>
        <v>239.1</v>
      </c>
      <c r="N2608">
        <f t="shared" si="327"/>
        <v>1</v>
      </c>
    </row>
    <row r="2609" spans="1:14">
      <c r="A2609">
        <f t="shared" si="320"/>
        <v>0</v>
      </c>
      <c r="B2609">
        <f t="shared" si="321"/>
        <v>0</v>
      </c>
      <c r="C2609">
        <v>124</v>
      </c>
      <c r="D2609">
        <v>240</v>
      </c>
      <c r="E2609">
        <f t="shared" si="322"/>
        <v>-999</v>
      </c>
      <c r="F2609">
        <f>能力值计算器!G2</f>
        <v>0</v>
      </c>
      <c r="G2609">
        <f>ROUNDDOWN((能力值计算器!F4+能力值计算器!E4*2+ROUNDDOWN(C2609/4,0))*能力值计算器!C2/100+10+能力值计算器!C2,0)</f>
        <v>161</v>
      </c>
      <c r="H2609">
        <f>ROUNDDOWN(ROUNDDOWN(ROUNDDOWN(ROUNDDOWN(ROUNDDOWN((能力值计算器!F6+能力值计算器!E6*2+ROUNDDOWN(D2609/4,0))*能力值计算器!C2/100+5,0)*能力值计算器!H6,0)*能力值计算器!K6,0)*能力值计算器!L6,0)*VLOOKUP(能力值计算器!J6,能力变化对照表!A:B,2,0),0)</f>
        <v>115</v>
      </c>
      <c r="I2609">
        <f>ROUNDDOWN(ROUNDDOWN(ROUNDDOWN(ROUNDDOWN(ROUNDDOWN((能力值计算器!F8+能力值计算器!E8*2+ROUNDDOWN(E2609/4,0))*能力值计算器!C2/100+5,0)*能力值计算器!H8,0)*能力值计算器!K8,0)*能力值计算器!L8,0)*VLOOKUP(能力值计算器!J8,能力变化对照表!A:B,2,0),0)</f>
        <v>-39</v>
      </c>
      <c r="J2609">
        <f t="shared" si="323"/>
        <v>0</v>
      </c>
      <c r="K2609">
        <f t="shared" si="324"/>
        <v>-6279</v>
      </c>
      <c r="L2609">
        <f t="shared" si="325"/>
        <v>12236</v>
      </c>
      <c r="M2609">
        <f t="shared" si="326"/>
        <v>239.1</v>
      </c>
      <c r="N2609">
        <f t="shared" si="327"/>
        <v>1</v>
      </c>
    </row>
    <row r="2610" spans="1:14">
      <c r="A2610">
        <f t="shared" si="320"/>
        <v>0</v>
      </c>
      <c r="B2610">
        <f t="shared" si="321"/>
        <v>0</v>
      </c>
      <c r="C2610">
        <v>128</v>
      </c>
      <c r="D2610">
        <v>236</v>
      </c>
      <c r="E2610">
        <f t="shared" si="322"/>
        <v>-999</v>
      </c>
      <c r="F2610">
        <f>能力值计算器!G2</f>
        <v>0</v>
      </c>
      <c r="G2610">
        <f>ROUNDDOWN((能力值计算器!F4+能力值计算器!E4*2+ROUNDDOWN(C2610/4,0))*能力值计算器!C2/100+10+能力值计算器!C2,0)</f>
        <v>161</v>
      </c>
      <c r="H2610">
        <f>ROUNDDOWN(ROUNDDOWN(ROUNDDOWN(ROUNDDOWN(ROUNDDOWN((能力值计算器!F6+能力值计算器!E6*2+ROUNDDOWN(D2610/4,0))*能力值计算器!C2/100+5,0)*能力值计算器!H6,0)*能力值计算器!K6,0)*能力值计算器!L6,0)*VLOOKUP(能力值计算器!J6,能力变化对照表!A:B,2,0),0)</f>
        <v>115</v>
      </c>
      <c r="I2610">
        <f>ROUNDDOWN(ROUNDDOWN(ROUNDDOWN(ROUNDDOWN(ROUNDDOWN((能力值计算器!F8+能力值计算器!E8*2+ROUNDDOWN(E2610/4,0))*能力值计算器!C2/100+5,0)*能力值计算器!H8,0)*能力值计算器!K8,0)*能力值计算器!L8,0)*VLOOKUP(能力值计算器!J8,能力变化对照表!A:B,2,0),0)</f>
        <v>-39</v>
      </c>
      <c r="J2610">
        <f t="shared" si="323"/>
        <v>0</v>
      </c>
      <c r="K2610">
        <f t="shared" si="324"/>
        <v>-6279</v>
      </c>
      <c r="L2610">
        <f t="shared" si="325"/>
        <v>12236</v>
      </c>
      <c r="M2610">
        <f t="shared" si="326"/>
        <v>239.1</v>
      </c>
      <c r="N2610">
        <f t="shared" si="327"/>
        <v>1</v>
      </c>
    </row>
    <row r="2611" spans="1:14">
      <c r="A2611">
        <f t="shared" si="320"/>
        <v>0</v>
      </c>
      <c r="B2611">
        <f t="shared" si="321"/>
        <v>0</v>
      </c>
      <c r="C2611">
        <v>128</v>
      </c>
      <c r="D2611">
        <v>240</v>
      </c>
      <c r="E2611">
        <f t="shared" si="322"/>
        <v>-999</v>
      </c>
      <c r="F2611">
        <f>能力值计算器!G2</f>
        <v>0</v>
      </c>
      <c r="G2611">
        <f>ROUNDDOWN((能力值计算器!F4+能力值计算器!E4*2+ROUNDDOWN(C2611/4,0))*能力值计算器!C2/100+10+能力值计算器!C2,0)</f>
        <v>161</v>
      </c>
      <c r="H2611">
        <f>ROUNDDOWN(ROUNDDOWN(ROUNDDOWN(ROUNDDOWN(ROUNDDOWN((能力值计算器!F6+能力值计算器!E6*2+ROUNDDOWN(D2611/4,0))*能力值计算器!C2/100+5,0)*能力值计算器!H6,0)*能力值计算器!K6,0)*能力值计算器!L6,0)*VLOOKUP(能力值计算器!J6,能力变化对照表!A:B,2,0),0)</f>
        <v>115</v>
      </c>
      <c r="I2611">
        <f>ROUNDDOWN(ROUNDDOWN(ROUNDDOWN(ROUNDDOWN(ROUNDDOWN((能力值计算器!F8+能力值计算器!E8*2+ROUNDDOWN(E2611/4,0))*能力值计算器!C2/100+5,0)*能力值计算器!H8,0)*能力值计算器!K8,0)*能力值计算器!L8,0)*VLOOKUP(能力值计算器!J8,能力变化对照表!A:B,2,0),0)</f>
        <v>-39</v>
      </c>
      <c r="J2611">
        <f t="shared" si="323"/>
        <v>0</v>
      </c>
      <c r="K2611">
        <f t="shared" si="324"/>
        <v>-6279</v>
      </c>
      <c r="L2611">
        <f t="shared" si="325"/>
        <v>12236</v>
      </c>
      <c r="M2611">
        <f t="shared" si="326"/>
        <v>239.1</v>
      </c>
      <c r="N2611">
        <f t="shared" si="327"/>
        <v>1</v>
      </c>
    </row>
    <row r="2612" spans="1:14">
      <c r="A2612">
        <f t="shared" si="320"/>
        <v>0</v>
      </c>
      <c r="B2612">
        <f t="shared" si="321"/>
        <v>0</v>
      </c>
      <c r="C2612">
        <v>148</v>
      </c>
      <c r="D2612">
        <v>220</v>
      </c>
      <c r="E2612">
        <f t="shared" si="322"/>
        <v>-999</v>
      </c>
      <c r="F2612">
        <f>能力值计算器!G2</f>
        <v>0</v>
      </c>
      <c r="G2612">
        <f>ROUNDDOWN((能力值计算器!F4+能力值计算器!E4*2+ROUNDDOWN(C2612/4,0))*能力值计算器!C2/100+10+能力值计算器!C2,0)</f>
        <v>164</v>
      </c>
      <c r="H2612">
        <f>ROUNDDOWN(ROUNDDOWN(ROUNDDOWN(ROUNDDOWN(ROUNDDOWN((能力值计算器!F6+能力值计算器!E6*2+ROUNDDOWN(D2612/4,0))*能力值计算器!C2/100+5,0)*能力值计算器!H6,0)*能力值计算器!K6,0)*能力值计算器!L6,0)*VLOOKUP(能力值计算器!J6,能力变化对照表!A:B,2,0),0)</f>
        <v>113</v>
      </c>
      <c r="I2612">
        <f>ROUNDDOWN(ROUNDDOWN(ROUNDDOWN(ROUNDDOWN(ROUNDDOWN((能力值计算器!F8+能力值计算器!E8*2+ROUNDDOWN(E2612/4,0))*能力值计算器!C2/100+5,0)*能力值计算器!H8,0)*能力值计算器!K8,0)*能力值计算器!L8,0)*VLOOKUP(能力值计算器!J8,能力变化对照表!A:B,2,0),0)</f>
        <v>-39</v>
      </c>
      <c r="J2612">
        <f t="shared" si="323"/>
        <v>0</v>
      </c>
      <c r="K2612">
        <f t="shared" si="324"/>
        <v>-6396</v>
      </c>
      <c r="L2612">
        <f t="shared" si="325"/>
        <v>12136</v>
      </c>
      <c r="M2612">
        <f t="shared" si="326"/>
        <v>242.1</v>
      </c>
      <c r="N2612">
        <f t="shared" si="327"/>
        <v>1</v>
      </c>
    </row>
    <row r="2613" spans="1:14">
      <c r="A2613">
        <f t="shared" si="320"/>
        <v>0</v>
      </c>
      <c r="B2613">
        <f t="shared" si="321"/>
        <v>0</v>
      </c>
      <c r="C2613">
        <v>148</v>
      </c>
      <c r="D2613">
        <v>224</v>
      </c>
      <c r="E2613">
        <f t="shared" si="322"/>
        <v>-999</v>
      </c>
      <c r="F2613">
        <f>能力值计算器!G2</f>
        <v>0</v>
      </c>
      <c r="G2613">
        <f>ROUNDDOWN((能力值计算器!F4+能力值计算器!E4*2+ROUNDDOWN(C2613/4,0))*能力值计算器!C2/100+10+能力值计算器!C2,0)</f>
        <v>164</v>
      </c>
      <c r="H2613">
        <f>ROUNDDOWN(ROUNDDOWN(ROUNDDOWN(ROUNDDOWN(ROUNDDOWN((能力值计算器!F6+能力值计算器!E6*2+ROUNDDOWN(D2613/4,0))*能力值计算器!C2/100+5,0)*能力值计算器!H6,0)*能力值计算器!K6,0)*能力值计算器!L6,0)*VLOOKUP(能力值计算器!J6,能力变化对照表!A:B,2,0),0)</f>
        <v>113</v>
      </c>
      <c r="I2613">
        <f>ROUNDDOWN(ROUNDDOWN(ROUNDDOWN(ROUNDDOWN(ROUNDDOWN((能力值计算器!F8+能力值计算器!E8*2+ROUNDDOWN(E2613/4,0))*能力值计算器!C2/100+5,0)*能力值计算器!H8,0)*能力值计算器!K8,0)*能力值计算器!L8,0)*VLOOKUP(能力值计算器!J8,能力变化对照表!A:B,2,0),0)</f>
        <v>-39</v>
      </c>
      <c r="J2613">
        <f t="shared" si="323"/>
        <v>0</v>
      </c>
      <c r="K2613">
        <f t="shared" si="324"/>
        <v>-6396</v>
      </c>
      <c r="L2613">
        <f t="shared" si="325"/>
        <v>12136</v>
      </c>
      <c r="M2613">
        <f t="shared" si="326"/>
        <v>242.1</v>
      </c>
      <c r="N2613">
        <f t="shared" si="327"/>
        <v>1</v>
      </c>
    </row>
    <row r="2614" spans="1:14">
      <c r="A2614">
        <f t="shared" si="320"/>
        <v>0</v>
      </c>
      <c r="B2614">
        <f t="shared" si="321"/>
        <v>0</v>
      </c>
      <c r="C2614">
        <v>152</v>
      </c>
      <c r="D2614">
        <v>220</v>
      </c>
      <c r="E2614">
        <f t="shared" si="322"/>
        <v>-999</v>
      </c>
      <c r="F2614">
        <f>能力值计算器!G2</f>
        <v>0</v>
      </c>
      <c r="G2614">
        <f>ROUNDDOWN((能力值计算器!F4+能力值计算器!E4*2+ROUNDDOWN(C2614/4,0))*能力值计算器!C2/100+10+能力值计算器!C2,0)</f>
        <v>164</v>
      </c>
      <c r="H2614">
        <f>ROUNDDOWN(ROUNDDOWN(ROUNDDOWN(ROUNDDOWN(ROUNDDOWN((能力值计算器!F6+能力值计算器!E6*2+ROUNDDOWN(D2614/4,0))*能力值计算器!C2/100+5,0)*能力值计算器!H6,0)*能力值计算器!K6,0)*能力值计算器!L6,0)*VLOOKUP(能力值计算器!J6,能力变化对照表!A:B,2,0),0)</f>
        <v>113</v>
      </c>
      <c r="I2614">
        <f>ROUNDDOWN(ROUNDDOWN(ROUNDDOWN(ROUNDDOWN(ROUNDDOWN((能力值计算器!F8+能力值计算器!E8*2+ROUNDDOWN(E2614/4,0))*能力值计算器!C2/100+5,0)*能力值计算器!H8,0)*能力值计算器!K8,0)*能力值计算器!L8,0)*VLOOKUP(能力值计算器!J8,能力变化对照表!A:B,2,0),0)</f>
        <v>-39</v>
      </c>
      <c r="J2614">
        <f t="shared" si="323"/>
        <v>0</v>
      </c>
      <c r="K2614">
        <f t="shared" si="324"/>
        <v>-6396</v>
      </c>
      <c r="L2614">
        <f t="shared" si="325"/>
        <v>12136</v>
      </c>
      <c r="M2614">
        <f t="shared" si="326"/>
        <v>242.1</v>
      </c>
      <c r="N2614">
        <f t="shared" si="327"/>
        <v>1</v>
      </c>
    </row>
    <row r="2615" spans="1:14">
      <c r="A2615">
        <f t="shared" si="320"/>
        <v>0</v>
      </c>
      <c r="B2615">
        <f t="shared" si="321"/>
        <v>0</v>
      </c>
      <c r="C2615">
        <v>152</v>
      </c>
      <c r="D2615">
        <v>224</v>
      </c>
      <c r="E2615">
        <f t="shared" si="322"/>
        <v>-999</v>
      </c>
      <c r="F2615">
        <f>能力值计算器!G2</f>
        <v>0</v>
      </c>
      <c r="G2615">
        <f>ROUNDDOWN((能力值计算器!F4+能力值计算器!E4*2+ROUNDDOWN(C2615/4,0))*能力值计算器!C2/100+10+能力值计算器!C2,0)</f>
        <v>164</v>
      </c>
      <c r="H2615">
        <f>ROUNDDOWN(ROUNDDOWN(ROUNDDOWN(ROUNDDOWN(ROUNDDOWN((能力值计算器!F6+能力值计算器!E6*2+ROUNDDOWN(D2615/4,0))*能力值计算器!C2/100+5,0)*能力值计算器!H6,0)*能力值计算器!K6,0)*能力值计算器!L6,0)*VLOOKUP(能力值计算器!J6,能力变化对照表!A:B,2,0),0)</f>
        <v>113</v>
      </c>
      <c r="I2615">
        <f>ROUNDDOWN(ROUNDDOWN(ROUNDDOWN(ROUNDDOWN(ROUNDDOWN((能力值计算器!F8+能力值计算器!E8*2+ROUNDDOWN(E2615/4,0))*能力值计算器!C2/100+5,0)*能力值计算器!H8,0)*能力值计算器!K8,0)*能力值计算器!L8,0)*VLOOKUP(能力值计算器!J8,能力变化对照表!A:B,2,0),0)</f>
        <v>-39</v>
      </c>
      <c r="J2615">
        <f t="shared" si="323"/>
        <v>0</v>
      </c>
      <c r="K2615">
        <f t="shared" si="324"/>
        <v>-6396</v>
      </c>
      <c r="L2615">
        <f t="shared" si="325"/>
        <v>12136</v>
      </c>
      <c r="M2615">
        <f t="shared" si="326"/>
        <v>242.1</v>
      </c>
      <c r="N2615">
        <f t="shared" si="327"/>
        <v>1</v>
      </c>
    </row>
    <row r="2616" spans="1:14">
      <c r="A2616">
        <f t="shared" si="320"/>
        <v>0</v>
      </c>
      <c r="B2616">
        <f t="shared" si="321"/>
        <v>0</v>
      </c>
      <c r="C2616">
        <v>252</v>
      </c>
      <c r="D2616">
        <v>156</v>
      </c>
      <c r="E2616">
        <f t="shared" si="322"/>
        <v>-999</v>
      </c>
      <c r="F2616">
        <f>能力值计算器!G2</f>
        <v>0</v>
      </c>
      <c r="G2616">
        <f>ROUNDDOWN((能力值计算器!F4+能力值计算器!E4*2+ROUNDDOWN(C2616/4,0))*能力值计算器!C2/100+10+能力值计算器!C2,0)</f>
        <v>177</v>
      </c>
      <c r="H2616">
        <f>ROUNDDOWN(ROUNDDOWN(ROUNDDOWN(ROUNDDOWN(ROUNDDOWN((能力值计算器!F6+能力值计算器!E6*2+ROUNDDOWN(D2616/4,0))*能力值计算器!C2/100+5,0)*能力值计算器!H6,0)*能力值计算器!K6,0)*能力值计算器!L6,0)*VLOOKUP(能力值计算器!J6,能力变化对照表!A:B,2,0),0)</f>
        <v>105</v>
      </c>
      <c r="I2616">
        <f>ROUNDDOWN(ROUNDDOWN(ROUNDDOWN(ROUNDDOWN(ROUNDDOWN((能力值计算器!F8+能力值计算器!E8*2+ROUNDDOWN(E2616/4,0))*能力值计算器!C2/100+5,0)*能力值计算器!H8,0)*能力值计算器!K8,0)*能力值计算器!L8,0)*VLOOKUP(能力值计算器!J8,能力变化对照表!A:B,2,0),0)</f>
        <v>-39</v>
      </c>
      <c r="J2616">
        <f t="shared" si="323"/>
        <v>0</v>
      </c>
      <c r="K2616">
        <f t="shared" si="324"/>
        <v>-6903</v>
      </c>
      <c r="L2616">
        <f t="shared" si="325"/>
        <v>11682</v>
      </c>
      <c r="M2616">
        <f t="shared" si="326"/>
        <v>255.1</v>
      </c>
      <c r="N2616">
        <f t="shared" si="327"/>
        <v>1</v>
      </c>
    </row>
    <row r="2617" spans="1:14">
      <c r="A2617">
        <f t="shared" si="320"/>
        <v>0</v>
      </c>
      <c r="B2617">
        <f t="shared" si="321"/>
        <v>0</v>
      </c>
      <c r="C2617">
        <v>252</v>
      </c>
      <c r="D2617">
        <v>160</v>
      </c>
      <c r="E2617">
        <f t="shared" si="322"/>
        <v>-999</v>
      </c>
      <c r="F2617">
        <f>能力值计算器!G2</f>
        <v>0</v>
      </c>
      <c r="G2617">
        <f>ROUNDDOWN((能力值计算器!F4+能力值计算器!E4*2+ROUNDDOWN(C2617/4,0))*能力值计算器!C2/100+10+能力值计算器!C2,0)</f>
        <v>177</v>
      </c>
      <c r="H2617">
        <f>ROUNDDOWN(ROUNDDOWN(ROUNDDOWN(ROUNDDOWN(ROUNDDOWN((能力值计算器!F6+能力值计算器!E6*2+ROUNDDOWN(D2617/4,0))*能力值计算器!C2/100+5,0)*能力值计算器!H6,0)*能力值计算器!K6,0)*能力值计算器!L6,0)*VLOOKUP(能力值计算器!J6,能力变化对照表!A:B,2,0),0)</f>
        <v>105</v>
      </c>
      <c r="I2617">
        <f>ROUNDDOWN(ROUNDDOWN(ROUNDDOWN(ROUNDDOWN(ROUNDDOWN((能力值计算器!F8+能力值计算器!E8*2+ROUNDDOWN(E2617/4,0))*能力值计算器!C2/100+5,0)*能力值计算器!H8,0)*能力值计算器!K8,0)*能力值计算器!L8,0)*VLOOKUP(能力值计算器!J8,能力变化对照表!A:B,2,0),0)</f>
        <v>-39</v>
      </c>
      <c r="J2617">
        <f t="shared" si="323"/>
        <v>0</v>
      </c>
      <c r="K2617">
        <f t="shared" si="324"/>
        <v>-6903</v>
      </c>
      <c r="L2617">
        <f t="shared" si="325"/>
        <v>11682</v>
      </c>
      <c r="M2617">
        <f t="shared" si="326"/>
        <v>255.1</v>
      </c>
      <c r="N2617">
        <f t="shared" si="327"/>
        <v>1</v>
      </c>
    </row>
    <row r="2618" spans="1:14">
      <c r="A2618">
        <f t="shared" si="320"/>
        <v>0</v>
      </c>
      <c r="B2618">
        <f t="shared" si="321"/>
        <v>0</v>
      </c>
      <c r="C2618">
        <v>100</v>
      </c>
      <c r="D2618">
        <v>252</v>
      </c>
      <c r="E2618">
        <f t="shared" si="322"/>
        <v>-999</v>
      </c>
      <c r="F2618">
        <f>能力值计算器!G2</f>
        <v>0</v>
      </c>
      <c r="G2618">
        <f>ROUNDDOWN((能力值计算器!F4+能力值计算器!E4*2+ROUNDDOWN(C2618/4,0))*能力值计算器!C2/100+10+能力值计算器!C2,0)</f>
        <v>158</v>
      </c>
      <c r="H2618">
        <f>ROUNDDOWN(ROUNDDOWN(ROUNDDOWN(ROUNDDOWN(ROUNDDOWN((能力值计算器!F6+能力值计算器!E6*2+ROUNDDOWN(D2618/4,0))*能力值计算器!C2/100+5,0)*能力值计算器!H6,0)*能力值计算器!K6,0)*能力值计算器!L6,0)*VLOOKUP(能力值计算器!J6,能力变化对照表!A:B,2,0),0)</f>
        <v>117</v>
      </c>
      <c r="I2618">
        <f>ROUNDDOWN(ROUNDDOWN(ROUNDDOWN(ROUNDDOWN(ROUNDDOWN((能力值计算器!F8+能力值计算器!E8*2+ROUNDDOWN(E2618/4,0))*能力值计算器!C2/100+5,0)*能力值计算器!H8,0)*能力值计算器!K8,0)*能力值计算器!L8,0)*VLOOKUP(能力值计算器!J8,能力变化对照表!A:B,2,0),0)</f>
        <v>-39</v>
      </c>
      <c r="J2618">
        <f t="shared" si="323"/>
        <v>0</v>
      </c>
      <c r="K2618">
        <f t="shared" si="324"/>
        <v>-6162</v>
      </c>
      <c r="L2618">
        <f t="shared" si="325"/>
        <v>12324</v>
      </c>
      <c r="M2618">
        <f t="shared" si="326"/>
        <v>236.1</v>
      </c>
      <c r="N2618">
        <f t="shared" si="327"/>
        <v>1</v>
      </c>
    </row>
    <row r="2619" spans="1:14">
      <c r="A2619">
        <f t="shared" si="320"/>
        <v>0</v>
      </c>
      <c r="B2619">
        <f t="shared" si="321"/>
        <v>0</v>
      </c>
      <c r="C2619">
        <v>104</v>
      </c>
      <c r="D2619">
        <v>252</v>
      </c>
      <c r="E2619">
        <f t="shared" si="322"/>
        <v>-999</v>
      </c>
      <c r="F2619">
        <f>能力值计算器!G2</f>
        <v>0</v>
      </c>
      <c r="G2619">
        <f>ROUNDDOWN((能力值计算器!F4+能力值计算器!E4*2+ROUNDDOWN(C2619/4,0))*能力值计算器!C2/100+10+能力值计算器!C2,0)</f>
        <v>158</v>
      </c>
      <c r="H2619">
        <f>ROUNDDOWN(ROUNDDOWN(ROUNDDOWN(ROUNDDOWN(ROUNDDOWN((能力值计算器!F6+能力值计算器!E6*2+ROUNDDOWN(D2619/4,0))*能力值计算器!C2/100+5,0)*能力值计算器!H6,0)*能力值计算器!K6,0)*能力值计算器!L6,0)*VLOOKUP(能力值计算器!J6,能力变化对照表!A:B,2,0),0)</f>
        <v>117</v>
      </c>
      <c r="I2619">
        <f>ROUNDDOWN(ROUNDDOWN(ROUNDDOWN(ROUNDDOWN(ROUNDDOWN((能力值计算器!F8+能力值计算器!E8*2+ROUNDDOWN(E2619/4,0))*能力值计算器!C2/100+5,0)*能力值计算器!H8,0)*能力值计算器!K8,0)*能力值计算器!L8,0)*VLOOKUP(能力值计算器!J8,能力变化对照表!A:B,2,0),0)</f>
        <v>-39</v>
      </c>
      <c r="J2619">
        <f t="shared" si="323"/>
        <v>0</v>
      </c>
      <c r="K2619">
        <f t="shared" si="324"/>
        <v>-6162</v>
      </c>
      <c r="L2619">
        <f t="shared" si="325"/>
        <v>12324</v>
      </c>
      <c r="M2619">
        <f t="shared" si="326"/>
        <v>236.1</v>
      </c>
      <c r="N2619">
        <f t="shared" si="327"/>
        <v>1</v>
      </c>
    </row>
    <row r="2620" spans="1:14">
      <c r="A2620">
        <f t="shared" si="320"/>
        <v>0</v>
      </c>
      <c r="B2620">
        <f t="shared" si="321"/>
        <v>0</v>
      </c>
      <c r="C2620">
        <v>172</v>
      </c>
      <c r="D2620">
        <v>204</v>
      </c>
      <c r="E2620">
        <f t="shared" si="322"/>
        <v>-999</v>
      </c>
      <c r="F2620">
        <f>能力值计算器!G2</f>
        <v>0</v>
      </c>
      <c r="G2620">
        <f>ROUNDDOWN((能力值计算器!F4+能力值计算器!E4*2+ROUNDDOWN(C2620/4,0))*能力值计算器!C2/100+10+能力值计算器!C2,0)</f>
        <v>167</v>
      </c>
      <c r="H2620">
        <f>ROUNDDOWN(ROUNDDOWN(ROUNDDOWN(ROUNDDOWN(ROUNDDOWN((能力值计算器!F6+能力值计算器!E6*2+ROUNDDOWN(D2620/4,0))*能力值计算器!C2/100+5,0)*能力值计算器!H6,0)*能力值计算器!K6,0)*能力值计算器!L6,0)*VLOOKUP(能力值计算器!J6,能力变化对照表!A:B,2,0),0)</f>
        <v>111</v>
      </c>
      <c r="I2620">
        <f>ROUNDDOWN(ROUNDDOWN(ROUNDDOWN(ROUNDDOWN(ROUNDDOWN((能力值计算器!F8+能力值计算器!E8*2+ROUNDDOWN(E2620/4,0))*能力值计算器!C2/100+5,0)*能力值计算器!H8,0)*能力值计算器!K8,0)*能力值计算器!L8,0)*VLOOKUP(能力值计算器!J8,能力变化对照表!A:B,2,0),0)</f>
        <v>-39</v>
      </c>
      <c r="J2620">
        <f t="shared" si="323"/>
        <v>0</v>
      </c>
      <c r="K2620">
        <f t="shared" si="324"/>
        <v>-6513</v>
      </c>
      <c r="L2620">
        <f t="shared" si="325"/>
        <v>12024</v>
      </c>
      <c r="M2620">
        <f t="shared" si="326"/>
        <v>245.1</v>
      </c>
      <c r="N2620">
        <f t="shared" si="327"/>
        <v>1</v>
      </c>
    </row>
    <row r="2621" spans="1:14">
      <c r="A2621">
        <f t="shared" si="320"/>
        <v>0</v>
      </c>
      <c r="B2621">
        <f t="shared" si="321"/>
        <v>0</v>
      </c>
      <c r="C2621">
        <v>172</v>
      </c>
      <c r="D2621">
        <v>208</v>
      </c>
      <c r="E2621">
        <f t="shared" si="322"/>
        <v>-999</v>
      </c>
      <c r="F2621">
        <f>能力值计算器!G2</f>
        <v>0</v>
      </c>
      <c r="G2621">
        <f>ROUNDDOWN((能力值计算器!F4+能力值计算器!E4*2+ROUNDDOWN(C2621/4,0))*能力值计算器!C2/100+10+能力值计算器!C2,0)</f>
        <v>167</v>
      </c>
      <c r="H2621">
        <f>ROUNDDOWN(ROUNDDOWN(ROUNDDOWN(ROUNDDOWN(ROUNDDOWN((能力值计算器!F6+能力值计算器!E6*2+ROUNDDOWN(D2621/4,0))*能力值计算器!C2/100+5,0)*能力值计算器!H6,0)*能力值计算器!K6,0)*能力值计算器!L6,0)*VLOOKUP(能力值计算器!J6,能力变化对照表!A:B,2,0),0)</f>
        <v>111</v>
      </c>
      <c r="I2621">
        <f>ROUNDDOWN(ROUNDDOWN(ROUNDDOWN(ROUNDDOWN(ROUNDDOWN((能力值计算器!F8+能力值计算器!E8*2+ROUNDDOWN(E2621/4,0))*能力值计算器!C2/100+5,0)*能力值计算器!H8,0)*能力值计算器!K8,0)*能力值计算器!L8,0)*VLOOKUP(能力值计算器!J8,能力变化对照表!A:B,2,0),0)</f>
        <v>-39</v>
      </c>
      <c r="J2621">
        <f t="shared" si="323"/>
        <v>0</v>
      </c>
      <c r="K2621">
        <f t="shared" si="324"/>
        <v>-6513</v>
      </c>
      <c r="L2621">
        <f t="shared" si="325"/>
        <v>12024</v>
      </c>
      <c r="M2621">
        <f t="shared" si="326"/>
        <v>245.1</v>
      </c>
      <c r="N2621">
        <f t="shared" si="327"/>
        <v>1</v>
      </c>
    </row>
    <row r="2622" spans="1:14">
      <c r="A2622">
        <f t="shared" si="320"/>
        <v>0</v>
      </c>
      <c r="B2622">
        <f t="shared" si="321"/>
        <v>0</v>
      </c>
      <c r="C2622">
        <v>176</v>
      </c>
      <c r="D2622">
        <v>204</v>
      </c>
      <c r="E2622">
        <f t="shared" si="322"/>
        <v>-999</v>
      </c>
      <c r="F2622">
        <f>能力值计算器!G2</f>
        <v>0</v>
      </c>
      <c r="G2622">
        <f>ROUNDDOWN((能力值计算器!F4+能力值计算器!E4*2+ROUNDDOWN(C2622/4,0))*能力值计算器!C2/100+10+能力值计算器!C2,0)</f>
        <v>167</v>
      </c>
      <c r="H2622">
        <f>ROUNDDOWN(ROUNDDOWN(ROUNDDOWN(ROUNDDOWN(ROUNDDOWN((能力值计算器!F6+能力值计算器!E6*2+ROUNDDOWN(D2622/4,0))*能力值计算器!C2/100+5,0)*能力值计算器!H6,0)*能力值计算器!K6,0)*能力值计算器!L6,0)*VLOOKUP(能力值计算器!J6,能力变化对照表!A:B,2,0),0)</f>
        <v>111</v>
      </c>
      <c r="I2622">
        <f>ROUNDDOWN(ROUNDDOWN(ROUNDDOWN(ROUNDDOWN(ROUNDDOWN((能力值计算器!F8+能力值计算器!E8*2+ROUNDDOWN(E2622/4,0))*能力值计算器!C2/100+5,0)*能力值计算器!H8,0)*能力值计算器!K8,0)*能力值计算器!L8,0)*VLOOKUP(能力值计算器!J8,能力变化对照表!A:B,2,0),0)</f>
        <v>-39</v>
      </c>
      <c r="J2622">
        <f t="shared" si="323"/>
        <v>0</v>
      </c>
      <c r="K2622">
        <f t="shared" si="324"/>
        <v>-6513</v>
      </c>
      <c r="L2622">
        <f t="shared" si="325"/>
        <v>12024</v>
      </c>
      <c r="M2622">
        <f t="shared" si="326"/>
        <v>245.1</v>
      </c>
      <c r="N2622">
        <f t="shared" si="327"/>
        <v>1</v>
      </c>
    </row>
    <row r="2623" spans="1:14">
      <c r="A2623">
        <f t="shared" si="320"/>
        <v>0</v>
      </c>
      <c r="B2623">
        <f t="shared" si="321"/>
        <v>0</v>
      </c>
      <c r="C2623">
        <v>176</v>
      </c>
      <c r="D2623">
        <v>208</v>
      </c>
      <c r="E2623">
        <f t="shared" si="322"/>
        <v>-999</v>
      </c>
      <c r="F2623">
        <f>能力值计算器!G2</f>
        <v>0</v>
      </c>
      <c r="G2623">
        <f>ROUNDDOWN((能力值计算器!F4+能力值计算器!E4*2+ROUNDDOWN(C2623/4,0))*能力值计算器!C2/100+10+能力值计算器!C2,0)</f>
        <v>167</v>
      </c>
      <c r="H2623">
        <f>ROUNDDOWN(ROUNDDOWN(ROUNDDOWN(ROUNDDOWN(ROUNDDOWN((能力值计算器!F6+能力值计算器!E6*2+ROUNDDOWN(D2623/4,0))*能力值计算器!C2/100+5,0)*能力值计算器!H6,0)*能力值计算器!K6,0)*能力值计算器!L6,0)*VLOOKUP(能力值计算器!J6,能力变化对照表!A:B,2,0),0)</f>
        <v>111</v>
      </c>
      <c r="I2623">
        <f>ROUNDDOWN(ROUNDDOWN(ROUNDDOWN(ROUNDDOWN(ROUNDDOWN((能力值计算器!F8+能力值计算器!E8*2+ROUNDDOWN(E2623/4,0))*能力值计算器!C2/100+5,0)*能力值计算器!H8,0)*能力值计算器!K8,0)*能力值计算器!L8,0)*VLOOKUP(能力值计算器!J8,能力变化对照表!A:B,2,0),0)</f>
        <v>-39</v>
      </c>
      <c r="J2623">
        <f t="shared" si="323"/>
        <v>0</v>
      </c>
      <c r="K2623">
        <f t="shared" si="324"/>
        <v>-6513</v>
      </c>
      <c r="L2623">
        <f t="shared" si="325"/>
        <v>12024</v>
      </c>
      <c r="M2623">
        <f t="shared" si="326"/>
        <v>245.1</v>
      </c>
      <c r="N2623">
        <f t="shared" si="327"/>
        <v>1</v>
      </c>
    </row>
    <row r="2624" spans="1:14">
      <c r="A2624">
        <f t="shared" si="320"/>
        <v>0</v>
      </c>
      <c r="B2624">
        <f t="shared" si="321"/>
        <v>0</v>
      </c>
      <c r="C2624">
        <v>196</v>
      </c>
      <c r="D2624">
        <v>188</v>
      </c>
      <c r="E2624">
        <f t="shared" si="322"/>
        <v>-999</v>
      </c>
      <c r="F2624">
        <f>能力值计算器!G2</f>
        <v>0</v>
      </c>
      <c r="G2624">
        <f>ROUNDDOWN((能力值计算器!F4+能力值计算器!E4*2+ROUNDDOWN(C2624/4,0))*能力值计算器!C2/100+10+能力值计算器!C2,0)</f>
        <v>170</v>
      </c>
      <c r="H2624">
        <f>ROUNDDOWN(ROUNDDOWN(ROUNDDOWN(ROUNDDOWN(ROUNDDOWN((能力值计算器!F6+能力值计算器!E6*2+ROUNDDOWN(D2624/4,0))*能力值计算器!C2/100+5,0)*能力值计算器!H6,0)*能力值计算器!K6,0)*能力值计算器!L6,0)*VLOOKUP(能力值计算器!J6,能力变化对照表!A:B,2,0),0)</f>
        <v>109</v>
      </c>
      <c r="I2624">
        <f>ROUNDDOWN(ROUNDDOWN(ROUNDDOWN(ROUNDDOWN(ROUNDDOWN((能力值计算器!F8+能力值计算器!E8*2+ROUNDDOWN(E2624/4,0))*能力值计算器!C2/100+5,0)*能力值计算器!H8,0)*能力值计算器!K8,0)*能力值计算器!L8,0)*VLOOKUP(能力值计算器!J8,能力变化对照表!A:B,2,0),0)</f>
        <v>-39</v>
      </c>
      <c r="J2624">
        <f t="shared" si="323"/>
        <v>0</v>
      </c>
      <c r="K2624">
        <f t="shared" si="324"/>
        <v>-6630</v>
      </c>
      <c r="L2624">
        <f t="shared" si="325"/>
        <v>11900</v>
      </c>
      <c r="M2624">
        <f t="shared" si="326"/>
        <v>248.1</v>
      </c>
      <c r="N2624">
        <f t="shared" si="327"/>
        <v>1</v>
      </c>
    </row>
    <row r="2625" spans="1:14">
      <c r="A2625">
        <f t="shared" si="320"/>
        <v>0</v>
      </c>
      <c r="B2625">
        <f t="shared" si="321"/>
        <v>0</v>
      </c>
      <c r="C2625">
        <v>196</v>
      </c>
      <c r="D2625">
        <v>192</v>
      </c>
      <c r="E2625">
        <f t="shared" si="322"/>
        <v>-999</v>
      </c>
      <c r="F2625">
        <f>能力值计算器!G2</f>
        <v>0</v>
      </c>
      <c r="G2625">
        <f>ROUNDDOWN((能力值计算器!F4+能力值计算器!E4*2+ROUNDDOWN(C2625/4,0))*能力值计算器!C2/100+10+能力值计算器!C2,0)</f>
        <v>170</v>
      </c>
      <c r="H2625">
        <f>ROUNDDOWN(ROUNDDOWN(ROUNDDOWN(ROUNDDOWN(ROUNDDOWN((能力值计算器!F6+能力值计算器!E6*2+ROUNDDOWN(D2625/4,0))*能力值计算器!C2/100+5,0)*能力值计算器!H6,0)*能力值计算器!K6,0)*能力值计算器!L6,0)*VLOOKUP(能力值计算器!J6,能力变化对照表!A:B,2,0),0)</f>
        <v>109</v>
      </c>
      <c r="I2625">
        <f>ROUNDDOWN(ROUNDDOWN(ROUNDDOWN(ROUNDDOWN(ROUNDDOWN((能力值计算器!F8+能力值计算器!E8*2+ROUNDDOWN(E2625/4,0))*能力值计算器!C2/100+5,0)*能力值计算器!H8,0)*能力值计算器!K8,0)*能力值计算器!L8,0)*VLOOKUP(能力值计算器!J8,能力变化对照表!A:B,2,0),0)</f>
        <v>-39</v>
      </c>
      <c r="J2625">
        <f t="shared" si="323"/>
        <v>0</v>
      </c>
      <c r="K2625">
        <f t="shared" si="324"/>
        <v>-6630</v>
      </c>
      <c r="L2625">
        <f t="shared" si="325"/>
        <v>11900</v>
      </c>
      <c r="M2625">
        <f t="shared" si="326"/>
        <v>248.1</v>
      </c>
      <c r="N2625">
        <f t="shared" si="327"/>
        <v>1</v>
      </c>
    </row>
    <row r="2626" spans="1:14">
      <c r="A2626">
        <f t="shared" ref="A2626:A2689" si="328">IF(N2626=1,0,L2626+1/M2626)</f>
        <v>0</v>
      </c>
      <c r="B2626">
        <f t="shared" ref="B2626:B2689" si="329">IF(A2626=MAX(A:A),1,0)</f>
        <v>0</v>
      </c>
      <c r="C2626">
        <v>200</v>
      </c>
      <c r="D2626">
        <v>188</v>
      </c>
      <c r="E2626">
        <f t="shared" ref="E2626:E2689" si="330">IF(F2626-D2626-C2626&gt;253,-999,IF(F2626-D2626-C2626&lt;0,-999,F2626-D2626-C2626))</f>
        <v>-999</v>
      </c>
      <c r="F2626">
        <f>能力值计算器!G2</f>
        <v>0</v>
      </c>
      <c r="G2626">
        <f>ROUNDDOWN((能力值计算器!F4+能力值计算器!E4*2+ROUNDDOWN(C2626/4,0))*能力值计算器!C2/100+10+能力值计算器!C2,0)</f>
        <v>170</v>
      </c>
      <c r="H2626">
        <f>ROUNDDOWN(ROUNDDOWN(ROUNDDOWN(ROUNDDOWN(ROUNDDOWN((能力值计算器!F6+能力值计算器!E6*2+ROUNDDOWN(D2626/4,0))*能力值计算器!C2/100+5,0)*能力值计算器!H6,0)*能力值计算器!K6,0)*能力值计算器!L6,0)*VLOOKUP(能力值计算器!J6,能力变化对照表!A:B,2,0),0)</f>
        <v>109</v>
      </c>
      <c r="I2626">
        <f>ROUNDDOWN(ROUNDDOWN(ROUNDDOWN(ROUNDDOWN(ROUNDDOWN((能力值计算器!F8+能力值计算器!E8*2+ROUNDDOWN(E2626/4,0))*能力值计算器!C2/100+5,0)*能力值计算器!H8,0)*能力值计算器!K8,0)*能力值计算器!L8,0)*VLOOKUP(能力值计算器!J8,能力变化对照表!A:B,2,0),0)</f>
        <v>-39</v>
      </c>
      <c r="J2626">
        <f t="shared" ref="J2626:J2689" si="331">IF(E2626&lt;0,0,G2626*H2626)</f>
        <v>0</v>
      </c>
      <c r="K2626">
        <f t="shared" ref="K2626:K2689" si="332">G2626*I2626</f>
        <v>-6630</v>
      </c>
      <c r="L2626">
        <f t="shared" ref="L2626:L2689" si="333">(H2626+I2626)*G2626</f>
        <v>11900</v>
      </c>
      <c r="M2626">
        <f t="shared" ref="M2626:M2689" si="334">IF(H2626+I2626-G2626&lt;0,G2626-H2626-I2626,H2626+I2626-G2626)+IF(H2626-I2626&lt;0,I2626-H2626,H2626-I2626)+0.1</f>
        <v>248.1</v>
      </c>
      <c r="N2626">
        <f t="shared" ref="N2626:N2689" si="335">IF(E2626&lt;0,1,0)</f>
        <v>1</v>
      </c>
    </row>
    <row r="2627" spans="1:14">
      <c r="A2627">
        <f t="shared" si="328"/>
        <v>0</v>
      </c>
      <c r="B2627">
        <f t="shared" si="329"/>
        <v>0</v>
      </c>
      <c r="C2627">
        <v>200</v>
      </c>
      <c r="D2627">
        <v>192</v>
      </c>
      <c r="E2627">
        <f t="shared" si="330"/>
        <v>-999</v>
      </c>
      <c r="F2627">
        <f>能力值计算器!G2</f>
        <v>0</v>
      </c>
      <c r="G2627">
        <f>ROUNDDOWN((能力值计算器!F4+能力值计算器!E4*2+ROUNDDOWN(C2627/4,0))*能力值计算器!C2/100+10+能力值计算器!C2,0)</f>
        <v>170</v>
      </c>
      <c r="H2627">
        <f>ROUNDDOWN(ROUNDDOWN(ROUNDDOWN(ROUNDDOWN(ROUNDDOWN((能力值计算器!F6+能力值计算器!E6*2+ROUNDDOWN(D2627/4,0))*能力值计算器!C2/100+5,0)*能力值计算器!H6,0)*能力值计算器!K6,0)*能力值计算器!L6,0)*VLOOKUP(能力值计算器!J6,能力变化对照表!A:B,2,0),0)</f>
        <v>109</v>
      </c>
      <c r="I2627">
        <f>ROUNDDOWN(ROUNDDOWN(ROUNDDOWN(ROUNDDOWN(ROUNDDOWN((能力值计算器!F8+能力值计算器!E8*2+ROUNDDOWN(E2627/4,0))*能力值计算器!C2/100+5,0)*能力值计算器!H8,0)*能力值计算器!K8,0)*能力值计算器!L8,0)*VLOOKUP(能力值计算器!J8,能力变化对照表!A:B,2,0),0)</f>
        <v>-39</v>
      </c>
      <c r="J2627">
        <f t="shared" si="331"/>
        <v>0</v>
      </c>
      <c r="K2627">
        <f t="shared" si="332"/>
        <v>-6630</v>
      </c>
      <c r="L2627">
        <f t="shared" si="333"/>
        <v>11900</v>
      </c>
      <c r="M2627">
        <f t="shared" si="334"/>
        <v>248.1</v>
      </c>
      <c r="N2627">
        <f t="shared" si="335"/>
        <v>1</v>
      </c>
    </row>
    <row r="2628" spans="1:14">
      <c r="A2628">
        <f t="shared" si="328"/>
        <v>0</v>
      </c>
      <c r="B2628">
        <f t="shared" si="329"/>
        <v>0</v>
      </c>
      <c r="C2628">
        <v>236</v>
      </c>
      <c r="D2628">
        <v>164</v>
      </c>
      <c r="E2628">
        <f t="shared" si="330"/>
        <v>-999</v>
      </c>
      <c r="F2628">
        <f>能力值计算器!G2</f>
        <v>0</v>
      </c>
      <c r="G2628">
        <f>ROUNDDOWN((能力值计算器!F4+能力值计算器!E4*2+ROUNDDOWN(C2628/4,0))*能力值计算器!C2/100+10+能力值计算器!C2,0)</f>
        <v>175</v>
      </c>
      <c r="H2628">
        <f>ROUNDDOWN(ROUNDDOWN(ROUNDDOWN(ROUNDDOWN(ROUNDDOWN((能力值计算器!F6+能力值计算器!E6*2+ROUNDDOWN(D2628/4,0))*能力值计算器!C2/100+5,0)*能力值计算器!H6,0)*能力值计算器!K6,0)*能力值计算器!L6,0)*VLOOKUP(能力值计算器!J6,能力变化对照表!A:B,2,0),0)</f>
        <v>106</v>
      </c>
      <c r="I2628">
        <f>ROUNDDOWN(ROUNDDOWN(ROUNDDOWN(ROUNDDOWN(ROUNDDOWN((能力值计算器!F8+能力值计算器!E8*2+ROUNDDOWN(E2628/4,0))*能力值计算器!C2/100+5,0)*能力值计算器!H8,0)*能力值计算器!K8,0)*能力值计算器!L8,0)*VLOOKUP(能力值计算器!J8,能力变化对照表!A:B,2,0),0)</f>
        <v>-39</v>
      </c>
      <c r="J2628">
        <f t="shared" si="331"/>
        <v>0</v>
      </c>
      <c r="K2628">
        <f t="shared" si="332"/>
        <v>-6825</v>
      </c>
      <c r="L2628">
        <f t="shared" si="333"/>
        <v>11725</v>
      </c>
      <c r="M2628">
        <f t="shared" si="334"/>
        <v>253.1</v>
      </c>
      <c r="N2628">
        <f t="shared" si="335"/>
        <v>1</v>
      </c>
    </row>
    <row r="2629" spans="1:14">
      <c r="A2629">
        <f t="shared" si="328"/>
        <v>0</v>
      </c>
      <c r="B2629">
        <f t="shared" si="329"/>
        <v>0</v>
      </c>
      <c r="C2629">
        <v>236</v>
      </c>
      <c r="D2629">
        <v>168</v>
      </c>
      <c r="E2629">
        <f t="shared" si="330"/>
        <v>-999</v>
      </c>
      <c r="F2629">
        <f>能力值计算器!G2</f>
        <v>0</v>
      </c>
      <c r="G2629">
        <f>ROUNDDOWN((能力值计算器!F4+能力值计算器!E4*2+ROUNDDOWN(C2629/4,0))*能力值计算器!C2/100+10+能力值计算器!C2,0)</f>
        <v>175</v>
      </c>
      <c r="H2629">
        <f>ROUNDDOWN(ROUNDDOWN(ROUNDDOWN(ROUNDDOWN(ROUNDDOWN((能力值计算器!F6+能力值计算器!E6*2+ROUNDDOWN(D2629/4,0))*能力值计算器!C2/100+5,0)*能力值计算器!H6,0)*能力值计算器!K6,0)*能力值计算器!L6,0)*VLOOKUP(能力值计算器!J6,能力变化对照表!A:B,2,0),0)</f>
        <v>106</v>
      </c>
      <c r="I2629">
        <f>ROUNDDOWN(ROUNDDOWN(ROUNDDOWN(ROUNDDOWN(ROUNDDOWN((能力值计算器!F8+能力值计算器!E8*2+ROUNDDOWN(E2629/4,0))*能力值计算器!C2/100+5,0)*能力值计算器!H8,0)*能力值计算器!K8,0)*能力值计算器!L8,0)*VLOOKUP(能力值计算器!J8,能力变化对照表!A:B,2,0),0)</f>
        <v>-39</v>
      </c>
      <c r="J2629">
        <f t="shared" si="331"/>
        <v>0</v>
      </c>
      <c r="K2629">
        <f t="shared" si="332"/>
        <v>-6825</v>
      </c>
      <c r="L2629">
        <f t="shared" si="333"/>
        <v>11725</v>
      </c>
      <c r="M2629">
        <f t="shared" si="334"/>
        <v>253.1</v>
      </c>
      <c r="N2629">
        <f t="shared" si="335"/>
        <v>1</v>
      </c>
    </row>
    <row r="2630" spans="1:14">
      <c r="A2630">
        <f t="shared" si="328"/>
        <v>0</v>
      </c>
      <c r="B2630">
        <f t="shared" si="329"/>
        <v>0</v>
      </c>
      <c r="C2630">
        <v>240</v>
      </c>
      <c r="D2630">
        <v>164</v>
      </c>
      <c r="E2630">
        <f t="shared" si="330"/>
        <v>-999</v>
      </c>
      <c r="F2630">
        <f>能力值计算器!G2</f>
        <v>0</v>
      </c>
      <c r="G2630">
        <f>ROUNDDOWN((能力值计算器!F4+能力值计算器!E4*2+ROUNDDOWN(C2630/4,0))*能力值计算器!C2/100+10+能力值计算器!C2,0)</f>
        <v>175</v>
      </c>
      <c r="H2630">
        <f>ROUNDDOWN(ROUNDDOWN(ROUNDDOWN(ROUNDDOWN(ROUNDDOWN((能力值计算器!F6+能力值计算器!E6*2+ROUNDDOWN(D2630/4,0))*能力值计算器!C2/100+5,0)*能力值计算器!H6,0)*能力值计算器!K6,0)*能力值计算器!L6,0)*VLOOKUP(能力值计算器!J6,能力变化对照表!A:B,2,0),0)</f>
        <v>106</v>
      </c>
      <c r="I2630">
        <f>ROUNDDOWN(ROUNDDOWN(ROUNDDOWN(ROUNDDOWN(ROUNDDOWN((能力值计算器!F8+能力值计算器!E8*2+ROUNDDOWN(E2630/4,0))*能力值计算器!C2/100+5,0)*能力值计算器!H8,0)*能力值计算器!K8,0)*能力值计算器!L8,0)*VLOOKUP(能力值计算器!J8,能力变化对照表!A:B,2,0),0)</f>
        <v>-39</v>
      </c>
      <c r="J2630">
        <f t="shared" si="331"/>
        <v>0</v>
      </c>
      <c r="K2630">
        <f t="shared" si="332"/>
        <v>-6825</v>
      </c>
      <c r="L2630">
        <f t="shared" si="333"/>
        <v>11725</v>
      </c>
      <c r="M2630">
        <f t="shared" si="334"/>
        <v>253.1</v>
      </c>
      <c r="N2630">
        <f t="shared" si="335"/>
        <v>1</v>
      </c>
    </row>
    <row r="2631" spans="1:14">
      <c r="A2631">
        <f t="shared" si="328"/>
        <v>0</v>
      </c>
      <c r="B2631">
        <f t="shared" si="329"/>
        <v>0</v>
      </c>
      <c r="C2631">
        <v>240</v>
      </c>
      <c r="D2631">
        <v>168</v>
      </c>
      <c r="E2631">
        <f t="shared" si="330"/>
        <v>-999</v>
      </c>
      <c r="F2631">
        <f>能力值计算器!G2</f>
        <v>0</v>
      </c>
      <c r="G2631">
        <f>ROUNDDOWN((能力值计算器!F4+能力值计算器!E4*2+ROUNDDOWN(C2631/4,0))*能力值计算器!C2/100+10+能力值计算器!C2,0)</f>
        <v>175</v>
      </c>
      <c r="H2631">
        <f>ROUNDDOWN(ROUNDDOWN(ROUNDDOWN(ROUNDDOWN(ROUNDDOWN((能力值计算器!F6+能力值计算器!E6*2+ROUNDDOWN(D2631/4,0))*能力值计算器!C2/100+5,0)*能力值计算器!H6,0)*能力值计算器!K6,0)*能力值计算器!L6,0)*VLOOKUP(能力值计算器!J6,能力变化对照表!A:B,2,0),0)</f>
        <v>106</v>
      </c>
      <c r="I2631">
        <f>ROUNDDOWN(ROUNDDOWN(ROUNDDOWN(ROUNDDOWN(ROUNDDOWN((能力值计算器!F8+能力值计算器!E8*2+ROUNDDOWN(E2631/4,0))*能力值计算器!C2/100+5,0)*能力值计算器!H8,0)*能力值计算器!K8,0)*能力值计算器!L8,0)*VLOOKUP(能力值计算器!J8,能力变化对照表!A:B,2,0),0)</f>
        <v>-39</v>
      </c>
      <c r="J2631">
        <f t="shared" si="331"/>
        <v>0</v>
      </c>
      <c r="K2631">
        <f t="shared" si="332"/>
        <v>-6825</v>
      </c>
      <c r="L2631">
        <f t="shared" si="333"/>
        <v>11725</v>
      </c>
      <c r="M2631">
        <f t="shared" si="334"/>
        <v>253.1</v>
      </c>
      <c r="N2631">
        <f t="shared" si="335"/>
        <v>1</v>
      </c>
    </row>
    <row r="2632" spans="1:14">
      <c r="A2632">
        <f t="shared" si="328"/>
        <v>0</v>
      </c>
      <c r="B2632">
        <f t="shared" si="329"/>
        <v>0</v>
      </c>
      <c r="C2632">
        <v>132</v>
      </c>
      <c r="D2632">
        <v>228</v>
      </c>
      <c r="E2632">
        <f t="shared" si="330"/>
        <v>-999</v>
      </c>
      <c r="F2632">
        <f>能力值计算器!G2</f>
        <v>0</v>
      </c>
      <c r="G2632">
        <f>ROUNDDOWN((能力值计算器!F4+能力值计算器!E4*2+ROUNDDOWN(C2632/4,0))*能力值计算器!C2/100+10+能力值计算器!C2,0)</f>
        <v>162</v>
      </c>
      <c r="H2632">
        <f>ROUNDDOWN(ROUNDDOWN(ROUNDDOWN(ROUNDDOWN(ROUNDDOWN((能力值计算器!F6+能力值计算器!E6*2+ROUNDDOWN(D2632/4,0))*能力值计算器!C2/100+5,0)*能力值计算器!H6,0)*能力值计算器!K6,0)*能力值计算器!L6,0)*VLOOKUP(能力值计算器!J6,能力变化对照表!A:B,2,0),0)</f>
        <v>114</v>
      </c>
      <c r="I2632">
        <f>ROUNDDOWN(ROUNDDOWN(ROUNDDOWN(ROUNDDOWN(ROUNDDOWN((能力值计算器!F8+能力值计算器!E8*2+ROUNDDOWN(E2632/4,0))*能力值计算器!C2/100+5,0)*能力值计算器!H8,0)*能力值计算器!K8,0)*能力值计算器!L8,0)*VLOOKUP(能力值计算器!J8,能力变化对照表!A:B,2,0),0)</f>
        <v>-39</v>
      </c>
      <c r="J2632">
        <f t="shared" si="331"/>
        <v>0</v>
      </c>
      <c r="K2632">
        <f t="shared" si="332"/>
        <v>-6318</v>
      </c>
      <c r="L2632">
        <f t="shared" si="333"/>
        <v>12150</v>
      </c>
      <c r="M2632">
        <f t="shared" si="334"/>
        <v>240.1</v>
      </c>
      <c r="N2632">
        <f t="shared" si="335"/>
        <v>1</v>
      </c>
    </row>
    <row r="2633" spans="1:14">
      <c r="A2633">
        <f t="shared" si="328"/>
        <v>0</v>
      </c>
      <c r="B2633">
        <f t="shared" si="329"/>
        <v>0</v>
      </c>
      <c r="C2633">
        <v>132</v>
      </c>
      <c r="D2633">
        <v>232</v>
      </c>
      <c r="E2633">
        <f t="shared" si="330"/>
        <v>-999</v>
      </c>
      <c r="F2633">
        <f>能力值计算器!G2</f>
        <v>0</v>
      </c>
      <c r="G2633">
        <f>ROUNDDOWN((能力值计算器!F4+能力值计算器!E4*2+ROUNDDOWN(C2633/4,0))*能力值计算器!C2/100+10+能力值计算器!C2,0)</f>
        <v>162</v>
      </c>
      <c r="H2633">
        <f>ROUNDDOWN(ROUNDDOWN(ROUNDDOWN(ROUNDDOWN(ROUNDDOWN((能力值计算器!F6+能力值计算器!E6*2+ROUNDDOWN(D2633/4,0))*能力值计算器!C2/100+5,0)*能力值计算器!H6,0)*能力值计算器!K6,0)*能力值计算器!L6,0)*VLOOKUP(能力值计算器!J6,能力变化对照表!A:B,2,0),0)</f>
        <v>114</v>
      </c>
      <c r="I2633">
        <f>ROUNDDOWN(ROUNDDOWN(ROUNDDOWN(ROUNDDOWN(ROUNDDOWN((能力值计算器!F8+能力值计算器!E8*2+ROUNDDOWN(E2633/4,0))*能力值计算器!C2/100+5,0)*能力值计算器!H8,0)*能力值计算器!K8,0)*能力值计算器!L8,0)*VLOOKUP(能力值计算器!J8,能力变化对照表!A:B,2,0),0)</f>
        <v>-39</v>
      </c>
      <c r="J2633">
        <f t="shared" si="331"/>
        <v>0</v>
      </c>
      <c r="K2633">
        <f t="shared" si="332"/>
        <v>-6318</v>
      </c>
      <c r="L2633">
        <f t="shared" si="333"/>
        <v>12150</v>
      </c>
      <c r="M2633">
        <f t="shared" si="334"/>
        <v>240.1</v>
      </c>
      <c r="N2633">
        <f t="shared" si="335"/>
        <v>1</v>
      </c>
    </row>
    <row r="2634" spans="1:14">
      <c r="A2634">
        <f t="shared" si="328"/>
        <v>0</v>
      </c>
      <c r="B2634">
        <f t="shared" si="329"/>
        <v>0</v>
      </c>
      <c r="C2634">
        <v>136</v>
      </c>
      <c r="D2634">
        <v>228</v>
      </c>
      <c r="E2634">
        <f t="shared" si="330"/>
        <v>-999</v>
      </c>
      <c r="F2634">
        <f>能力值计算器!G2</f>
        <v>0</v>
      </c>
      <c r="G2634">
        <f>ROUNDDOWN((能力值计算器!F4+能力值计算器!E4*2+ROUNDDOWN(C2634/4,0))*能力值计算器!C2/100+10+能力值计算器!C2,0)</f>
        <v>162</v>
      </c>
      <c r="H2634">
        <f>ROUNDDOWN(ROUNDDOWN(ROUNDDOWN(ROUNDDOWN(ROUNDDOWN((能力值计算器!F6+能力值计算器!E6*2+ROUNDDOWN(D2634/4,0))*能力值计算器!C2/100+5,0)*能力值计算器!H6,0)*能力值计算器!K6,0)*能力值计算器!L6,0)*VLOOKUP(能力值计算器!J6,能力变化对照表!A:B,2,0),0)</f>
        <v>114</v>
      </c>
      <c r="I2634">
        <f>ROUNDDOWN(ROUNDDOWN(ROUNDDOWN(ROUNDDOWN(ROUNDDOWN((能力值计算器!F8+能力值计算器!E8*2+ROUNDDOWN(E2634/4,0))*能力值计算器!C2/100+5,0)*能力值计算器!H8,0)*能力值计算器!K8,0)*能力值计算器!L8,0)*VLOOKUP(能力值计算器!J8,能力变化对照表!A:B,2,0),0)</f>
        <v>-39</v>
      </c>
      <c r="J2634">
        <f t="shared" si="331"/>
        <v>0</v>
      </c>
      <c r="K2634">
        <f t="shared" si="332"/>
        <v>-6318</v>
      </c>
      <c r="L2634">
        <f t="shared" si="333"/>
        <v>12150</v>
      </c>
      <c r="M2634">
        <f t="shared" si="334"/>
        <v>240.1</v>
      </c>
      <c r="N2634">
        <f t="shared" si="335"/>
        <v>1</v>
      </c>
    </row>
    <row r="2635" spans="1:14">
      <c r="A2635">
        <f t="shared" si="328"/>
        <v>0</v>
      </c>
      <c r="B2635">
        <f t="shared" si="329"/>
        <v>0</v>
      </c>
      <c r="C2635">
        <v>136</v>
      </c>
      <c r="D2635">
        <v>232</v>
      </c>
      <c r="E2635">
        <f t="shared" si="330"/>
        <v>-999</v>
      </c>
      <c r="F2635">
        <f>能力值计算器!G2</f>
        <v>0</v>
      </c>
      <c r="G2635">
        <f>ROUNDDOWN((能力值计算器!F4+能力值计算器!E4*2+ROUNDDOWN(C2635/4,0))*能力值计算器!C2/100+10+能力值计算器!C2,0)</f>
        <v>162</v>
      </c>
      <c r="H2635">
        <f>ROUNDDOWN(ROUNDDOWN(ROUNDDOWN(ROUNDDOWN(ROUNDDOWN((能力值计算器!F6+能力值计算器!E6*2+ROUNDDOWN(D2635/4,0))*能力值计算器!C2/100+5,0)*能力值计算器!H6,0)*能力值计算器!K6,0)*能力值计算器!L6,0)*VLOOKUP(能力值计算器!J6,能力变化对照表!A:B,2,0),0)</f>
        <v>114</v>
      </c>
      <c r="I2635">
        <f>ROUNDDOWN(ROUNDDOWN(ROUNDDOWN(ROUNDDOWN(ROUNDDOWN((能力值计算器!F8+能力值计算器!E8*2+ROUNDDOWN(E2635/4,0))*能力值计算器!C2/100+5,0)*能力值计算器!H8,0)*能力值计算器!K8,0)*能力值计算器!L8,0)*VLOOKUP(能力值计算器!J8,能力变化对照表!A:B,2,0),0)</f>
        <v>-39</v>
      </c>
      <c r="J2635">
        <f t="shared" si="331"/>
        <v>0</v>
      </c>
      <c r="K2635">
        <f t="shared" si="332"/>
        <v>-6318</v>
      </c>
      <c r="L2635">
        <f t="shared" si="333"/>
        <v>12150</v>
      </c>
      <c r="M2635">
        <f t="shared" si="334"/>
        <v>240.1</v>
      </c>
      <c r="N2635">
        <f t="shared" si="335"/>
        <v>1</v>
      </c>
    </row>
    <row r="2636" spans="1:14">
      <c r="A2636">
        <f t="shared" si="328"/>
        <v>0</v>
      </c>
      <c r="B2636">
        <f t="shared" si="329"/>
        <v>0</v>
      </c>
      <c r="C2636">
        <v>156</v>
      </c>
      <c r="D2636">
        <v>212</v>
      </c>
      <c r="E2636">
        <f t="shared" si="330"/>
        <v>-999</v>
      </c>
      <c r="F2636">
        <f>能力值计算器!G2</f>
        <v>0</v>
      </c>
      <c r="G2636">
        <f>ROUNDDOWN((能力值计算器!F4+能力值计算器!E4*2+ROUNDDOWN(C2636/4,0))*能力值计算器!C2/100+10+能力值计算器!C2,0)</f>
        <v>165</v>
      </c>
      <c r="H2636">
        <f>ROUNDDOWN(ROUNDDOWN(ROUNDDOWN(ROUNDDOWN(ROUNDDOWN((能力值计算器!F6+能力值计算器!E6*2+ROUNDDOWN(D2636/4,0))*能力值计算器!C2/100+5,0)*能力值计算器!H6,0)*能力值计算器!K6,0)*能力值计算器!L6,0)*VLOOKUP(能力值计算器!J6,能力变化对照表!A:B,2,0),0)</f>
        <v>112</v>
      </c>
      <c r="I2636">
        <f>ROUNDDOWN(ROUNDDOWN(ROUNDDOWN(ROUNDDOWN(ROUNDDOWN((能力值计算器!F8+能力值计算器!E8*2+ROUNDDOWN(E2636/4,0))*能力值计算器!C2/100+5,0)*能力值计算器!H8,0)*能力值计算器!K8,0)*能力值计算器!L8,0)*VLOOKUP(能力值计算器!J8,能力变化对照表!A:B,2,0),0)</f>
        <v>-39</v>
      </c>
      <c r="J2636">
        <f t="shared" si="331"/>
        <v>0</v>
      </c>
      <c r="K2636">
        <f t="shared" si="332"/>
        <v>-6435</v>
      </c>
      <c r="L2636">
        <f t="shared" si="333"/>
        <v>12045</v>
      </c>
      <c r="M2636">
        <f t="shared" si="334"/>
        <v>243.1</v>
      </c>
      <c r="N2636">
        <f t="shared" si="335"/>
        <v>1</v>
      </c>
    </row>
    <row r="2637" spans="1:14">
      <c r="A2637">
        <f t="shared" si="328"/>
        <v>0</v>
      </c>
      <c r="B2637">
        <f t="shared" si="329"/>
        <v>0</v>
      </c>
      <c r="C2637">
        <v>156</v>
      </c>
      <c r="D2637">
        <v>216</v>
      </c>
      <c r="E2637">
        <f t="shared" si="330"/>
        <v>-999</v>
      </c>
      <c r="F2637">
        <f>能力值计算器!G2</f>
        <v>0</v>
      </c>
      <c r="G2637">
        <f>ROUNDDOWN((能力值计算器!F4+能力值计算器!E4*2+ROUNDDOWN(C2637/4,0))*能力值计算器!C2/100+10+能力值计算器!C2,0)</f>
        <v>165</v>
      </c>
      <c r="H2637">
        <f>ROUNDDOWN(ROUNDDOWN(ROUNDDOWN(ROUNDDOWN(ROUNDDOWN((能力值计算器!F6+能力值计算器!E6*2+ROUNDDOWN(D2637/4,0))*能力值计算器!C2/100+5,0)*能力值计算器!H6,0)*能力值计算器!K6,0)*能力值计算器!L6,0)*VLOOKUP(能力值计算器!J6,能力变化对照表!A:B,2,0),0)</f>
        <v>112</v>
      </c>
      <c r="I2637">
        <f>ROUNDDOWN(ROUNDDOWN(ROUNDDOWN(ROUNDDOWN(ROUNDDOWN((能力值计算器!F8+能力值计算器!E8*2+ROUNDDOWN(E2637/4,0))*能力值计算器!C2/100+5,0)*能力值计算器!H8,0)*能力值计算器!K8,0)*能力值计算器!L8,0)*VLOOKUP(能力值计算器!J8,能力变化对照表!A:B,2,0),0)</f>
        <v>-39</v>
      </c>
      <c r="J2637">
        <f t="shared" si="331"/>
        <v>0</v>
      </c>
      <c r="K2637">
        <f t="shared" si="332"/>
        <v>-6435</v>
      </c>
      <c r="L2637">
        <f t="shared" si="333"/>
        <v>12045</v>
      </c>
      <c r="M2637">
        <f t="shared" si="334"/>
        <v>243.1</v>
      </c>
      <c r="N2637">
        <f t="shared" si="335"/>
        <v>1</v>
      </c>
    </row>
    <row r="2638" spans="1:14">
      <c r="A2638">
        <f t="shared" si="328"/>
        <v>0</v>
      </c>
      <c r="B2638">
        <f t="shared" si="329"/>
        <v>0</v>
      </c>
      <c r="C2638">
        <v>160</v>
      </c>
      <c r="D2638">
        <v>212</v>
      </c>
      <c r="E2638">
        <f t="shared" si="330"/>
        <v>-999</v>
      </c>
      <c r="F2638">
        <f>能力值计算器!G2</f>
        <v>0</v>
      </c>
      <c r="G2638">
        <f>ROUNDDOWN((能力值计算器!F4+能力值计算器!E4*2+ROUNDDOWN(C2638/4,0))*能力值计算器!C2/100+10+能力值计算器!C2,0)</f>
        <v>165</v>
      </c>
      <c r="H2638">
        <f>ROUNDDOWN(ROUNDDOWN(ROUNDDOWN(ROUNDDOWN(ROUNDDOWN((能力值计算器!F6+能力值计算器!E6*2+ROUNDDOWN(D2638/4,0))*能力值计算器!C2/100+5,0)*能力值计算器!H6,0)*能力值计算器!K6,0)*能力值计算器!L6,0)*VLOOKUP(能力值计算器!J6,能力变化对照表!A:B,2,0),0)</f>
        <v>112</v>
      </c>
      <c r="I2638">
        <f>ROUNDDOWN(ROUNDDOWN(ROUNDDOWN(ROUNDDOWN(ROUNDDOWN((能力值计算器!F8+能力值计算器!E8*2+ROUNDDOWN(E2638/4,0))*能力值计算器!C2/100+5,0)*能力值计算器!H8,0)*能力值计算器!K8,0)*能力值计算器!L8,0)*VLOOKUP(能力值计算器!J8,能力变化对照表!A:B,2,0),0)</f>
        <v>-39</v>
      </c>
      <c r="J2638">
        <f t="shared" si="331"/>
        <v>0</v>
      </c>
      <c r="K2638">
        <f t="shared" si="332"/>
        <v>-6435</v>
      </c>
      <c r="L2638">
        <f t="shared" si="333"/>
        <v>12045</v>
      </c>
      <c r="M2638">
        <f t="shared" si="334"/>
        <v>243.1</v>
      </c>
      <c r="N2638">
        <f t="shared" si="335"/>
        <v>1</v>
      </c>
    </row>
    <row r="2639" spans="1:14">
      <c r="A2639">
        <f t="shared" si="328"/>
        <v>0</v>
      </c>
      <c r="B2639">
        <f t="shared" si="329"/>
        <v>0</v>
      </c>
      <c r="C2639">
        <v>160</v>
      </c>
      <c r="D2639">
        <v>216</v>
      </c>
      <c r="E2639">
        <f t="shared" si="330"/>
        <v>-999</v>
      </c>
      <c r="F2639">
        <f>能力值计算器!G2</f>
        <v>0</v>
      </c>
      <c r="G2639">
        <f>ROUNDDOWN((能力值计算器!F4+能力值计算器!E4*2+ROUNDDOWN(C2639/4,0))*能力值计算器!C2/100+10+能力值计算器!C2,0)</f>
        <v>165</v>
      </c>
      <c r="H2639">
        <f>ROUNDDOWN(ROUNDDOWN(ROUNDDOWN(ROUNDDOWN(ROUNDDOWN((能力值计算器!F6+能力值计算器!E6*2+ROUNDDOWN(D2639/4,0))*能力值计算器!C2/100+5,0)*能力值计算器!H6,0)*能力值计算器!K6,0)*能力值计算器!L6,0)*VLOOKUP(能力值计算器!J6,能力变化对照表!A:B,2,0),0)</f>
        <v>112</v>
      </c>
      <c r="I2639">
        <f>ROUNDDOWN(ROUNDDOWN(ROUNDDOWN(ROUNDDOWN(ROUNDDOWN((能力值计算器!F8+能力值计算器!E8*2+ROUNDDOWN(E2639/4,0))*能力值计算器!C2/100+5,0)*能力值计算器!H8,0)*能力值计算器!K8,0)*能力值计算器!L8,0)*VLOOKUP(能力值计算器!J8,能力变化对照表!A:B,2,0),0)</f>
        <v>-39</v>
      </c>
      <c r="J2639">
        <f t="shared" si="331"/>
        <v>0</v>
      </c>
      <c r="K2639">
        <f t="shared" si="332"/>
        <v>-6435</v>
      </c>
      <c r="L2639">
        <f t="shared" si="333"/>
        <v>12045</v>
      </c>
      <c r="M2639">
        <f t="shared" si="334"/>
        <v>243.1</v>
      </c>
      <c r="N2639">
        <f t="shared" si="335"/>
        <v>1</v>
      </c>
    </row>
    <row r="2640" spans="1:14">
      <c r="A2640">
        <f t="shared" si="328"/>
        <v>0</v>
      </c>
      <c r="B2640">
        <f t="shared" si="329"/>
        <v>0</v>
      </c>
      <c r="C2640">
        <v>108</v>
      </c>
      <c r="D2640">
        <v>244</v>
      </c>
      <c r="E2640">
        <f t="shared" si="330"/>
        <v>-999</v>
      </c>
      <c r="F2640">
        <f>能力值计算器!G2</f>
        <v>0</v>
      </c>
      <c r="G2640">
        <f>ROUNDDOWN((能力值计算器!F4+能力值计算器!E4*2+ROUNDDOWN(C2640/4,0))*能力值计算器!C2/100+10+能力值计算器!C2,0)</f>
        <v>159</v>
      </c>
      <c r="H2640">
        <f>ROUNDDOWN(ROUNDDOWN(ROUNDDOWN(ROUNDDOWN(ROUNDDOWN((能力值计算器!F6+能力值计算器!E6*2+ROUNDDOWN(D2640/4,0))*能力值计算器!C2/100+5,0)*能力值计算器!H6,0)*能力值计算器!K6,0)*能力值计算器!L6,0)*VLOOKUP(能力值计算器!J6,能力变化对照表!A:B,2,0),0)</f>
        <v>116</v>
      </c>
      <c r="I2640">
        <f>ROUNDDOWN(ROUNDDOWN(ROUNDDOWN(ROUNDDOWN(ROUNDDOWN((能力值计算器!F8+能力值计算器!E8*2+ROUNDDOWN(E2640/4,0))*能力值计算器!C2/100+5,0)*能力值计算器!H8,0)*能力值计算器!K8,0)*能力值计算器!L8,0)*VLOOKUP(能力值计算器!J8,能力变化对照表!A:B,2,0),0)</f>
        <v>-39</v>
      </c>
      <c r="J2640">
        <f t="shared" si="331"/>
        <v>0</v>
      </c>
      <c r="K2640">
        <f t="shared" si="332"/>
        <v>-6201</v>
      </c>
      <c r="L2640">
        <f t="shared" si="333"/>
        <v>12243</v>
      </c>
      <c r="M2640">
        <f t="shared" si="334"/>
        <v>237.1</v>
      </c>
      <c r="N2640">
        <f t="shared" si="335"/>
        <v>1</v>
      </c>
    </row>
    <row r="2641" spans="1:14">
      <c r="A2641">
        <f t="shared" si="328"/>
        <v>0</v>
      </c>
      <c r="B2641">
        <f t="shared" si="329"/>
        <v>0</v>
      </c>
      <c r="C2641">
        <v>108</v>
      </c>
      <c r="D2641">
        <v>248</v>
      </c>
      <c r="E2641">
        <f t="shared" si="330"/>
        <v>-999</v>
      </c>
      <c r="F2641">
        <f>能力值计算器!G2</f>
        <v>0</v>
      </c>
      <c r="G2641">
        <f>ROUNDDOWN((能力值计算器!F4+能力值计算器!E4*2+ROUNDDOWN(C2641/4,0))*能力值计算器!C2/100+10+能力值计算器!C2,0)</f>
        <v>159</v>
      </c>
      <c r="H2641">
        <f>ROUNDDOWN(ROUNDDOWN(ROUNDDOWN(ROUNDDOWN(ROUNDDOWN((能力值计算器!F6+能力值计算器!E6*2+ROUNDDOWN(D2641/4,0))*能力值计算器!C2/100+5,0)*能力值计算器!H6,0)*能力值计算器!K6,0)*能力值计算器!L6,0)*VLOOKUP(能力值计算器!J6,能力变化对照表!A:B,2,0),0)</f>
        <v>116</v>
      </c>
      <c r="I2641">
        <f>ROUNDDOWN(ROUNDDOWN(ROUNDDOWN(ROUNDDOWN(ROUNDDOWN((能力值计算器!F8+能力值计算器!E8*2+ROUNDDOWN(E2641/4,0))*能力值计算器!C2/100+5,0)*能力值计算器!H8,0)*能力值计算器!K8,0)*能力值计算器!L8,0)*VLOOKUP(能力值计算器!J8,能力变化对照表!A:B,2,0),0)</f>
        <v>-39</v>
      </c>
      <c r="J2641">
        <f t="shared" si="331"/>
        <v>0</v>
      </c>
      <c r="K2641">
        <f t="shared" si="332"/>
        <v>-6201</v>
      </c>
      <c r="L2641">
        <f t="shared" si="333"/>
        <v>12243</v>
      </c>
      <c r="M2641">
        <f t="shared" si="334"/>
        <v>237.1</v>
      </c>
      <c r="N2641">
        <f t="shared" si="335"/>
        <v>1</v>
      </c>
    </row>
    <row r="2642" spans="1:14">
      <c r="A2642">
        <f t="shared" si="328"/>
        <v>0</v>
      </c>
      <c r="B2642">
        <f t="shared" si="329"/>
        <v>0</v>
      </c>
      <c r="C2642">
        <v>112</v>
      </c>
      <c r="D2642">
        <v>244</v>
      </c>
      <c r="E2642">
        <f t="shared" si="330"/>
        <v>-999</v>
      </c>
      <c r="F2642">
        <f>能力值计算器!G2</f>
        <v>0</v>
      </c>
      <c r="G2642">
        <f>ROUNDDOWN((能力值计算器!F4+能力值计算器!E4*2+ROUNDDOWN(C2642/4,0))*能力值计算器!C2/100+10+能力值计算器!C2,0)</f>
        <v>159</v>
      </c>
      <c r="H2642">
        <f>ROUNDDOWN(ROUNDDOWN(ROUNDDOWN(ROUNDDOWN(ROUNDDOWN((能力值计算器!F6+能力值计算器!E6*2+ROUNDDOWN(D2642/4,0))*能力值计算器!C2/100+5,0)*能力值计算器!H6,0)*能力值计算器!K6,0)*能力值计算器!L6,0)*VLOOKUP(能力值计算器!J6,能力变化对照表!A:B,2,0),0)</f>
        <v>116</v>
      </c>
      <c r="I2642">
        <f>ROUNDDOWN(ROUNDDOWN(ROUNDDOWN(ROUNDDOWN(ROUNDDOWN((能力值计算器!F8+能力值计算器!E8*2+ROUNDDOWN(E2642/4,0))*能力值计算器!C2/100+5,0)*能力值计算器!H8,0)*能力值计算器!K8,0)*能力值计算器!L8,0)*VLOOKUP(能力值计算器!J8,能力变化对照表!A:B,2,0),0)</f>
        <v>-39</v>
      </c>
      <c r="J2642">
        <f t="shared" si="331"/>
        <v>0</v>
      </c>
      <c r="K2642">
        <f t="shared" si="332"/>
        <v>-6201</v>
      </c>
      <c r="L2642">
        <f t="shared" si="333"/>
        <v>12243</v>
      </c>
      <c r="M2642">
        <f t="shared" si="334"/>
        <v>237.1</v>
      </c>
      <c r="N2642">
        <f t="shared" si="335"/>
        <v>1</v>
      </c>
    </row>
    <row r="2643" spans="1:14">
      <c r="A2643">
        <f t="shared" si="328"/>
        <v>0</v>
      </c>
      <c r="B2643">
        <f t="shared" si="329"/>
        <v>0</v>
      </c>
      <c r="C2643">
        <v>112</v>
      </c>
      <c r="D2643">
        <v>248</v>
      </c>
      <c r="E2643">
        <f t="shared" si="330"/>
        <v>-999</v>
      </c>
      <c r="F2643">
        <f>能力值计算器!G2</f>
        <v>0</v>
      </c>
      <c r="G2643">
        <f>ROUNDDOWN((能力值计算器!F4+能力值计算器!E4*2+ROUNDDOWN(C2643/4,0))*能力值计算器!C2/100+10+能力值计算器!C2,0)</f>
        <v>159</v>
      </c>
      <c r="H2643">
        <f>ROUNDDOWN(ROUNDDOWN(ROUNDDOWN(ROUNDDOWN(ROUNDDOWN((能力值计算器!F6+能力值计算器!E6*2+ROUNDDOWN(D2643/4,0))*能力值计算器!C2/100+5,0)*能力值计算器!H6,0)*能力值计算器!K6,0)*能力值计算器!L6,0)*VLOOKUP(能力值计算器!J6,能力变化对照表!A:B,2,0),0)</f>
        <v>116</v>
      </c>
      <c r="I2643">
        <f>ROUNDDOWN(ROUNDDOWN(ROUNDDOWN(ROUNDDOWN(ROUNDDOWN((能力值计算器!F8+能力值计算器!E8*2+ROUNDDOWN(E2643/4,0))*能力值计算器!C2/100+5,0)*能力值计算器!H8,0)*能力值计算器!K8,0)*能力值计算器!L8,0)*VLOOKUP(能力值计算器!J8,能力变化对照表!A:B,2,0),0)</f>
        <v>-39</v>
      </c>
      <c r="J2643">
        <f t="shared" si="331"/>
        <v>0</v>
      </c>
      <c r="K2643">
        <f t="shared" si="332"/>
        <v>-6201</v>
      </c>
      <c r="L2643">
        <f t="shared" si="333"/>
        <v>12243</v>
      </c>
      <c r="M2643">
        <f t="shared" si="334"/>
        <v>237.1</v>
      </c>
      <c r="N2643">
        <f t="shared" si="335"/>
        <v>1</v>
      </c>
    </row>
    <row r="2644" spans="1:14">
      <c r="A2644">
        <f t="shared" si="328"/>
        <v>0</v>
      </c>
      <c r="B2644">
        <f t="shared" si="329"/>
        <v>0</v>
      </c>
      <c r="C2644">
        <v>220</v>
      </c>
      <c r="D2644">
        <v>172</v>
      </c>
      <c r="E2644">
        <f t="shared" si="330"/>
        <v>-999</v>
      </c>
      <c r="F2644">
        <f>能力值计算器!G2</f>
        <v>0</v>
      </c>
      <c r="G2644">
        <f>ROUNDDOWN((能力值计算器!F4+能力值计算器!E4*2+ROUNDDOWN(C2644/4,0))*能力值计算器!C2/100+10+能力值计算器!C2,0)</f>
        <v>173</v>
      </c>
      <c r="H2644">
        <f>ROUNDDOWN(ROUNDDOWN(ROUNDDOWN(ROUNDDOWN(ROUNDDOWN((能力值计算器!F6+能力值计算器!E6*2+ROUNDDOWN(D2644/4,0))*能力值计算器!C2/100+5,0)*能力值计算器!H6,0)*能力值计算器!K6,0)*能力值计算器!L6,0)*VLOOKUP(能力值计算器!J6,能力变化对照表!A:B,2,0),0)</f>
        <v>107</v>
      </c>
      <c r="I2644">
        <f>ROUNDDOWN(ROUNDDOWN(ROUNDDOWN(ROUNDDOWN(ROUNDDOWN((能力值计算器!F8+能力值计算器!E8*2+ROUNDDOWN(E2644/4,0))*能力值计算器!C2/100+5,0)*能力值计算器!H8,0)*能力值计算器!K8,0)*能力值计算器!L8,0)*VLOOKUP(能力值计算器!J8,能力变化对照表!A:B,2,0),0)</f>
        <v>-39</v>
      </c>
      <c r="J2644">
        <f t="shared" si="331"/>
        <v>0</v>
      </c>
      <c r="K2644">
        <f t="shared" si="332"/>
        <v>-6747</v>
      </c>
      <c r="L2644">
        <f t="shared" si="333"/>
        <v>11764</v>
      </c>
      <c r="M2644">
        <f t="shared" si="334"/>
        <v>251.1</v>
      </c>
      <c r="N2644">
        <f t="shared" si="335"/>
        <v>1</v>
      </c>
    </row>
    <row r="2645" spans="1:14">
      <c r="A2645">
        <f t="shared" si="328"/>
        <v>0</v>
      </c>
      <c r="B2645">
        <f t="shared" si="329"/>
        <v>0</v>
      </c>
      <c r="C2645">
        <v>220</v>
      </c>
      <c r="D2645">
        <v>176</v>
      </c>
      <c r="E2645">
        <f t="shared" si="330"/>
        <v>-999</v>
      </c>
      <c r="F2645">
        <f>能力值计算器!G2</f>
        <v>0</v>
      </c>
      <c r="G2645">
        <f>ROUNDDOWN((能力值计算器!F4+能力值计算器!E4*2+ROUNDDOWN(C2645/4,0))*能力值计算器!C2/100+10+能力值计算器!C2,0)</f>
        <v>173</v>
      </c>
      <c r="H2645">
        <f>ROUNDDOWN(ROUNDDOWN(ROUNDDOWN(ROUNDDOWN(ROUNDDOWN((能力值计算器!F6+能力值计算器!E6*2+ROUNDDOWN(D2645/4,0))*能力值计算器!C2/100+5,0)*能力值计算器!H6,0)*能力值计算器!K6,0)*能力值计算器!L6,0)*VLOOKUP(能力值计算器!J6,能力变化对照表!A:B,2,0),0)</f>
        <v>107</v>
      </c>
      <c r="I2645">
        <f>ROUNDDOWN(ROUNDDOWN(ROUNDDOWN(ROUNDDOWN(ROUNDDOWN((能力值计算器!F8+能力值计算器!E8*2+ROUNDDOWN(E2645/4,0))*能力值计算器!C2/100+5,0)*能力值计算器!H8,0)*能力值计算器!K8,0)*能力值计算器!L8,0)*VLOOKUP(能力值计算器!J8,能力变化对照表!A:B,2,0),0)</f>
        <v>-39</v>
      </c>
      <c r="J2645">
        <f t="shared" si="331"/>
        <v>0</v>
      </c>
      <c r="K2645">
        <f t="shared" si="332"/>
        <v>-6747</v>
      </c>
      <c r="L2645">
        <f t="shared" si="333"/>
        <v>11764</v>
      </c>
      <c r="M2645">
        <f t="shared" si="334"/>
        <v>251.1</v>
      </c>
      <c r="N2645">
        <f t="shared" si="335"/>
        <v>1</v>
      </c>
    </row>
    <row r="2646" spans="1:14">
      <c r="A2646">
        <f t="shared" si="328"/>
        <v>0</v>
      </c>
      <c r="B2646">
        <f t="shared" si="329"/>
        <v>0</v>
      </c>
      <c r="C2646">
        <v>224</v>
      </c>
      <c r="D2646">
        <v>172</v>
      </c>
      <c r="E2646">
        <f t="shared" si="330"/>
        <v>-999</v>
      </c>
      <c r="F2646">
        <f>能力值计算器!G2</f>
        <v>0</v>
      </c>
      <c r="G2646">
        <f>ROUNDDOWN((能力值计算器!F4+能力值计算器!E4*2+ROUNDDOWN(C2646/4,0))*能力值计算器!C2/100+10+能力值计算器!C2,0)</f>
        <v>173</v>
      </c>
      <c r="H2646">
        <f>ROUNDDOWN(ROUNDDOWN(ROUNDDOWN(ROUNDDOWN(ROUNDDOWN((能力值计算器!F6+能力值计算器!E6*2+ROUNDDOWN(D2646/4,0))*能力值计算器!C2/100+5,0)*能力值计算器!H6,0)*能力值计算器!K6,0)*能力值计算器!L6,0)*VLOOKUP(能力值计算器!J6,能力变化对照表!A:B,2,0),0)</f>
        <v>107</v>
      </c>
      <c r="I2646">
        <f>ROUNDDOWN(ROUNDDOWN(ROUNDDOWN(ROUNDDOWN(ROUNDDOWN((能力值计算器!F8+能力值计算器!E8*2+ROUNDDOWN(E2646/4,0))*能力值计算器!C2/100+5,0)*能力值计算器!H8,0)*能力值计算器!K8,0)*能力值计算器!L8,0)*VLOOKUP(能力值计算器!J8,能力变化对照表!A:B,2,0),0)</f>
        <v>-39</v>
      </c>
      <c r="J2646">
        <f t="shared" si="331"/>
        <v>0</v>
      </c>
      <c r="K2646">
        <f t="shared" si="332"/>
        <v>-6747</v>
      </c>
      <c r="L2646">
        <f t="shared" si="333"/>
        <v>11764</v>
      </c>
      <c r="M2646">
        <f t="shared" si="334"/>
        <v>251.1</v>
      </c>
      <c r="N2646">
        <f t="shared" si="335"/>
        <v>1</v>
      </c>
    </row>
    <row r="2647" spans="1:14">
      <c r="A2647">
        <f t="shared" si="328"/>
        <v>0</v>
      </c>
      <c r="B2647">
        <f t="shared" si="329"/>
        <v>0</v>
      </c>
      <c r="C2647">
        <v>224</v>
      </c>
      <c r="D2647">
        <v>176</v>
      </c>
      <c r="E2647">
        <f t="shared" si="330"/>
        <v>-999</v>
      </c>
      <c r="F2647">
        <f>能力值计算器!G2</f>
        <v>0</v>
      </c>
      <c r="G2647">
        <f>ROUNDDOWN((能力值计算器!F4+能力值计算器!E4*2+ROUNDDOWN(C2647/4,0))*能力值计算器!C2/100+10+能力值计算器!C2,0)</f>
        <v>173</v>
      </c>
      <c r="H2647">
        <f>ROUNDDOWN(ROUNDDOWN(ROUNDDOWN(ROUNDDOWN(ROUNDDOWN((能力值计算器!F6+能力值计算器!E6*2+ROUNDDOWN(D2647/4,0))*能力值计算器!C2/100+5,0)*能力值计算器!H6,0)*能力值计算器!K6,0)*能力值计算器!L6,0)*VLOOKUP(能力值计算器!J6,能力变化对照表!A:B,2,0),0)</f>
        <v>107</v>
      </c>
      <c r="I2647">
        <f>ROUNDDOWN(ROUNDDOWN(ROUNDDOWN(ROUNDDOWN(ROUNDDOWN((能力值计算器!F8+能力值计算器!E8*2+ROUNDDOWN(E2647/4,0))*能力值计算器!C2/100+5,0)*能力值计算器!H8,0)*能力值计算器!K8,0)*能力值计算器!L8,0)*VLOOKUP(能力值计算器!J8,能力变化对照表!A:B,2,0),0)</f>
        <v>-39</v>
      </c>
      <c r="J2647">
        <f t="shared" si="331"/>
        <v>0</v>
      </c>
      <c r="K2647">
        <f t="shared" si="332"/>
        <v>-6747</v>
      </c>
      <c r="L2647">
        <f t="shared" si="333"/>
        <v>11764</v>
      </c>
      <c r="M2647">
        <f t="shared" si="334"/>
        <v>251.1</v>
      </c>
      <c r="N2647">
        <f t="shared" si="335"/>
        <v>1</v>
      </c>
    </row>
    <row r="2648" spans="1:14">
      <c r="A2648">
        <f t="shared" si="328"/>
        <v>0</v>
      </c>
      <c r="B2648">
        <f t="shared" si="329"/>
        <v>0</v>
      </c>
      <c r="C2648">
        <v>180</v>
      </c>
      <c r="D2648">
        <v>196</v>
      </c>
      <c r="E2648">
        <f t="shared" si="330"/>
        <v>-999</v>
      </c>
      <c r="F2648">
        <f>能力值计算器!G2</f>
        <v>0</v>
      </c>
      <c r="G2648">
        <f>ROUNDDOWN((能力值计算器!F4+能力值计算器!E4*2+ROUNDDOWN(C2648/4,0))*能力值计算器!C2/100+10+能力值计算器!C2,0)</f>
        <v>168</v>
      </c>
      <c r="H2648">
        <f>ROUNDDOWN(ROUNDDOWN(ROUNDDOWN(ROUNDDOWN(ROUNDDOWN((能力值计算器!F6+能力值计算器!E6*2+ROUNDDOWN(D2648/4,0))*能力值计算器!C2/100+5,0)*能力值计算器!H6,0)*能力值计算器!K6,0)*能力值计算器!L6,0)*VLOOKUP(能力值计算器!J6,能力变化对照表!A:B,2,0),0)</f>
        <v>110</v>
      </c>
      <c r="I2648">
        <f>ROUNDDOWN(ROUNDDOWN(ROUNDDOWN(ROUNDDOWN(ROUNDDOWN((能力值计算器!F8+能力值计算器!E8*2+ROUNDDOWN(E2648/4,0))*能力值计算器!C2/100+5,0)*能力值计算器!H8,0)*能力值计算器!K8,0)*能力值计算器!L8,0)*VLOOKUP(能力值计算器!J8,能力变化对照表!A:B,2,0),0)</f>
        <v>-39</v>
      </c>
      <c r="J2648">
        <f t="shared" si="331"/>
        <v>0</v>
      </c>
      <c r="K2648">
        <f t="shared" si="332"/>
        <v>-6552</v>
      </c>
      <c r="L2648">
        <f t="shared" si="333"/>
        <v>11928</v>
      </c>
      <c r="M2648">
        <f t="shared" si="334"/>
        <v>246.1</v>
      </c>
      <c r="N2648">
        <f t="shared" si="335"/>
        <v>1</v>
      </c>
    </row>
    <row r="2649" spans="1:14">
      <c r="A2649">
        <f t="shared" si="328"/>
        <v>0</v>
      </c>
      <c r="B2649">
        <f t="shared" si="329"/>
        <v>0</v>
      </c>
      <c r="C2649">
        <v>180</v>
      </c>
      <c r="D2649">
        <v>200</v>
      </c>
      <c r="E2649">
        <f t="shared" si="330"/>
        <v>-999</v>
      </c>
      <c r="F2649">
        <f>能力值计算器!G2</f>
        <v>0</v>
      </c>
      <c r="G2649">
        <f>ROUNDDOWN((能力值计算器!F4+能力值计算器!E4*2+ROUNDDOWN(C2649/4,0))*能力值计算器!C2/100+10+能力值计算器!C2,0)</f>
        <v>168</v>
      </c>
      <c r="H2649">
        <f>ROUNDDOWN(ROUNDDOWN(ROUNDDOWN(ROUNDDOWN(ROUNDDOWN((能力值计算器!F6+能力值计算器!E6*2+ROUNDDOWN(D2649/4,0))*能力值计算器!C2/100+5,0)*能力值计算器!H6,0)*能力值计算器!K6,0)*能力值计算器!L6,0)*VLOOKUP(能力值计算器!J6,能力变化对照表!A:B,2,0),0)</f>
        <v>110</v>
      </c>
      <c r="I2649">
        <f>ROUNDDOWN(ROUNDDOWN(ROUNDDOWN(ROUNDDOWN(ROUNDDOWN((能力值计算器!F8+能力值计算器!E8*2+ROUNDDOWN(E2649/4,0))*能力值计算器!C2/100+5,0)*能力值计算器!H8,0)*能力值计算器!K8,0)*能力值计算器!L8,0)*VLOOKUP(能力值计算器!J8,能力变化对照表!A:B,2,0),0)</f>
        <v>-39</v>
      </c>
      <c r="J2649">
        <f t="shared" si="331"/>
        <v>0</v>
      </c>
      <c r="K2649">
        <f t="shared" si="332"/>
        <v>-6552</v>
      </c>
      <c r="L2649">
        <f t="shared" si="333"/>
        <v>11928</v>
      </c>
      <c r="M2649">
        <f t="shared" si="334"/>
        <v>246.1</v>
      </c>
      <c r="N2649">
        <f t="shared" si="335"/>
        <v>1</v>
      </c>
    </row>
    <row r="2650" spans="1:14">
      <c r="A2650">
        <f t="shared" si="328"/>
        <v>0</v>
      </c>
      <c r="B2650">
        <f t="shared" si="329"/>
        <v>0</v>
      </c>
      <c r="C2650">
        <v>184</v>
      </c>
      <c r="D2650">
        <v>196</v>
      </c>
      <c r="E2650">
        <f t="shared" si="330"/>
        <v>-999</v>
      </c>
      <c r="F2650">
        <f>能力值计算器!G2</f>
        <v>0</v>
      </c>
      <c r="G2650">
        <f>ROUNDDOWN((能力值计算器!F4+能力值计算器!E4*2+ROUNDDOWN(C2650/4,0))*能力值计算器!C2/100+10+能力值计算器!C2,0)</f>
        <v>168</v>
      </c>
      <c r="H2650">
        <f>ROUNDDOWN(ROUNDDOWN(ROUNDDOWN(ROUNDDOWN(ROUNDDOWN((能力值计算器!F6+能力值计算器!E6*2+ROUNDDOWN(D2650/4,0))*能力值计算器!C2/100+5,0)*能力值计算器!H6,0)*能力值计算器!K6,0)*能力值计算器!L6,0)*VLOOKUP(能力值计算器!J6,能力变化对照表!A:B,2,0),0)</f>
        <v>110</v>
      </c>
      <c r="I2650">
        <f>ROUNDDOWN(ROUNDDOWN(ROUNDDOWN(ROUNDDOWN(ROUNDDOWN((能力值计算器!F8+能力值计算器!E8*2+ROUNDDOWN(E2650/4,0))*能力值计算器!C2/100+5,0)*能力值计算器!H8,0)*能力值计算器!K8,0)*能力值计算器!L8,0)*VLOOKUP(能力值计算器!J8,能力变化对照表!A:B,2,0),0)</f>
        <v>-39</v>
      </c>
      <c r="J2650">
        <f t="shared" si="331"/>
        <v>0</v>
      </c>
      <c r="K2650">
        <f t="shared" si="332"/>
        <v>-6552</v>
      </c>
      <c r="L2650">
        <f t="shared" si="333"/>
        <v>11928</v>
      </c>
      <c r="M2650">
        <f t="shared" si="334"/>
        <v>246.1</v>
      </c>
      <c r="N2650">
        <f t="shared" si="335"/>
        <v>1</v>
      </c>
    </row>
    <row r="2651" spans="1:14">
      <c r="A2651">
        <f t="shared" si="328"/>
        <v>0</v>
      </c>
      <c r="B2651">
        <f t="shared" si="329"/>
        <v>0</v>
      </c>
      <c r="C2651">
        <v>184</v>
      </c>
      <c r="D2651">
        <v>200</v>
      </c>
      <c r="E2651">
        <f t="shared" si="330"/>
        <v>-999</v>
      </c>
      <c r="F2651">
        <f>能力值计算器!G2</f>
        <v>0</v>
      </c>
      <c r="G2651">
        <f>ROUNDDOWN((能力值计算器!F4+能力值计算器!E4*2+ROUNDDOWN(C2651/4,0))*能力值计算器!C2/100+10+能力值计算器!C2,0)</f>
        <v>168</v>
      </c>
      <c r="H2651">
        <f>ROUNDDOWN(ROUNDDOWN(ROUNDDOWN(ROUNDDOWN(ROUNDDOWN((能力值计算器!F6+能力值计算器!E6*2+ROUNDDOWN(D2651/4,0))*能力值计算器!C2/100+5,0)*能力值计算器!H6,0)*能力值计算器!K6,0)*能力值计算器!L6,0)*VLOOKUP(能力值计算器!J6,能力变化对照表!A:B,2,0),0)</f>
        <v>110</v>
      </c>
      <c r="I2651">
        <f>ROUNDDOWN(ROUNDDOWN(ROUNDDOWN(ROUNDDOWN(ROUNDDOWN((能力值计算器!F8+能力值计算器!E8*2+ROUNDDOWN(E2651/4,0))*能力值计算器!C2/100+5,0)*能力值计算器!H8,0)*能力值计算器!K8,0)*能力值计算器!L8,0)*VLOOKUP(能力值计算器!J8,能力变化对照表!A:B,2,0),0)</f>
        <v>-39</v>
      </c>
      <c r="J2651">
        <f t="shared" si="331"/>
        <v>0</v>
      </c>
      <c r="K2651">
        <f t="shared" si="332"/>
        <v>-6552</v>
      </c>
      <c r="L2651">
        <f t="shared" si="333"/>
        <v>11928</v>
      </c>
      <c r="M2651">
        <f t="shared" si="334"/>
        <v>246.1</v>
      </c>
      <c r="N2651">
        <f t="shared" si="335"/>
        <v>1</v>
      </c>
    </row>
    <row r="2652" spans="1:14">
      <c r="A2652">
        <f t="shared" si="328"/>
        <v>0</v>
      </c>
      <c r="B2652">
        <f t="shared" si="329"/>
        <v>0</v>
      </c>
      <c r="C2652">
        <v>204</v>
      </c>
      <c r="D2652">
        <v>180</v>
      </c>
      <c r="E2652">
        <f t="shared" si="330"/>
        <v>-999</v>
      </c>
      <c r="F2652">
        <f>能力值计算器!G2</f>
        <v>0</v>
      </c>
      <c r="G2652">
        <f>ROUNDDOWN((能力值计算器!F4+能力值计算器!E4*2+ROUNDDOWN(C2652/4,0))*能力值计算器!C2/100+10+能力值计算器!C2,0)</f>
        <v>171</v>
      </c>
      <c r="H2652">
        <f>ROUNDDOWN(ROUNDDOWN(ROUNDDOWN(ROUNDDOWN(ROUNDDOWN((能力值计算器!F6+能力值计算器!E6*2+ROUNDDOWN(D2652/4,0))*能力值计算器!C2/100+5,0)*能力值计算器!H6,0)*能力值计算器!K6,0)*能力值计算器!L6,0)*VLOOKUP(能力值计算器!J6,能力变化对照表!A:B,2,0),0)</f>
        <v>108</v>
      </c>
      <c r="I2652">
        <f>ROUNDDOWN(ROUNDDOWN(ROUNDDOWN(ROUNDDOWN(ROUNDDOWN((能力值计算器!F8+能力值计算器!E8*2+ROUNDDOWN(E2652/4,0))*能力值计算器!C2/100+5,0)*能力值计算器!H8,0)*能力值计算器!K8,0)*能力值计算器!L8,0)*VLOOKUP(能力值计算器!J8,能力变化对照表!A:B,2,0),0)</f>
        <v>-39</v>
      </c>
      <c r="J2652">
        <f t="shared" si="331"/>
        <v>0</v>
      </c>
      <c r="K2652">
        <f t="shared" si="332"/>
        <v>-6669</v>
      </c>
      <c r="L2652">
        <f t="shared" si="333"/>
        <v>11799</v>
      </c>
      <c r="M2652">
        <f t="shared" si="334"/>
        <v>249.1</v>
      </c>
      <c r="N2652">
        <f t="shared" si="335"/>
        <v>1</v>
      </c>
    </row>
    <row r="2653" spans="1:14">
      <c r="A2653">
        <f t="shared" si="328"/>
        <v>0</v>
      </c>
      <c r="B2653">
        <f t="shared" si="329"/>
        <v>0</v>
      </c>
      <c r="C2653">
        <v>204</v>
      </c>
      <c r="D2653">
        <v>184</v>
      </c>
      <c r="E2653">
        <f t="shared" si="330"/>
        <v>-999</v>
      </c>
      <c r="F2653">
        <f>能力值计算器!G2</f>
        <v>0</v>
      </c>
      <c r="G2653">
        <f>ROUNDDOWN((能力值计算器!F4+能力值计算器!E4*2+ROUNDDOWN(C2653/4,0))*能力值计算器!C2/100+10+能力值计算器!C2,0)</f>
        <v>171</v>
      </c>
      <c r="H2653">
        <f>ROUNDDOWN(ROUNDDOWN(ROUNDDOWN(ROUNDDOWN(ROUNDDOWN((能力值计算器!F6+能力值计算器!E6*2+ROUNDDOWN(D2653/4,0))*能力值计算器!C2/100+5,0)*能力值计算器!H6,0)*能力值计算器!K6,0)*能力值计算器!L6,0)*VLOOKUP(能力值计算器!J6,能力变化对照表!A:B,2,0),0)</f>
        <v>108</v>
      </c>
      <c r="I2653">
        <f>ROUNDDOWN(ROUNDDOWN(ROUNDDOWN(ROUNDDOWN(ROUNDDOWN((能力值计算器!F8+能力值计算器!E8*2+ROUNDDOWN(E2653/4,0))*能力值计算器!C2/100+5,0)*能力值计算器!H8,0)*能力值计算器!K8,0)*能力值计算器!L8,0)*VLOOKUP(能力值计算器!J8,能力变化对照表!A:B,2,0),0)</f>
        <v>-39</v>
      </c>
      <c r="J2653">
        <f t="shared" si="331"/>
        <v>0</v>
      </c>
      <c r="K2653">
        <f t="shared" si="332"/>
        <v>-6669</v>
      </c>
      <c r="L2653">
        <f t="shared" si="333"/>
        <v>11799</v>
      </c>
      <c r="M2653">
        <f t="shared" si="334"/>
        <v>249.1</v>
      </c>
      <c r="N2653">
        <f t="shared" si="335"/>
        <v>1</v>
      </c>
    </row>
    <row r="2654" spans="1:14">
      <c r="A2654">
        <f t="shared" si="328"/>
        <v>0</v>
      </c>
      <c r="B2654">
        <f t="shared" si="329"/>
        <v>0</v>
      </c>
      <c r="C2654">
        <v>208</v>
      </c>
      <c r="D2654">
        <v>180</v>
      </c>
      <c r="E2654">
        <f t="shared" si="330"/>
        <v>-999</v>
      </c>
      <c r="F2654">
        <f>能力值计算器!G2</f>
        <v>0</v>
      </c>
      <c r="G2654">
        <f>ROUNDDOWN((能力值计算器!F4+能力值计算器!E4*2+ROUNDDOWN(C2654/4,0))*能力值计算器!C2/100+10+能力值计算器!C2,0)</f>
        <v>171</v>
      </c>
      <c r="H2654">
        <f>ROUNDDOWN(ROUNDDOWN(ROUNDDOWN(ROUNDDOWN(ROUNDDOWN((能力值计算器!F6+能力值计算器!E6*2+ROUNDDOWN(D2654/4,0))*能力值计算器!C2/100+5,0)*能力值计算器!H6,0)*能力值计算器!K6,0)*能力值计算器!L6,0)*VLOOKUP(能力值计算器!J6,能力变化对照表!A:B,2,0),0)</f>
        <v>108</v>
      </c>
      <c r="I2654">
        <f>ROUNDDOWN(ROUNDDOWN(ROUNDDOWN(ROUNDDOWN(ROUNDDOWN((能力值计算器!F8+能力值计算器!E8*2+ROUNDDOWN(E2654/4,0))*能力值计算器!C2/100+5,0)*能力值计算器!H8,0)*能力值计算器!K8,0)*能力值计算器!L8,0)*VLOOKUP(能力值计算器!J8,能力变化对照表!A:B,2,0),0)</f>
        <v>-39</v>
      </c>
      <c r="J2654">
        <f t="shared" si="331"/>
        <v>0</v>
      </c>
      <c r="K2654">
        <f t="shared" si="332"/>
        <v>-6669</v>
      </c>
      <c r="L2654">
        <f t="shared" si="333"/>
        <v>11799</v>
      </c>
      <c r="M2654">
        <f t="shared" si="334"/>
        <v>249.1</v>
      </c>
      <c r="N2654">
        <f t="shared" si="335"/>
        <v>1</v>
      </c>
    </row>
    <row r="2655" spans="1:14">
      <c r="A2655">
        <f t="shared" si="328"/>
        <v>0</v>
      </c>
      <c r="B2655">
        <f t="shared" si="329"/>
        <v>0</v>
      </c>
      <c r="C2655">
        <v>208</v>
      </c>
      <c r="D2655">
        <v>184</v>
      </c>
      <c r="E2655">
        <f t="shared" si="330"/>
        <v>-999</v>
      </c>
      <c r="F2655">
        <f>能力值计算器!G2</f>
        <v>0</v>
      </c>
      <c r="G2655">
        <f>ROUNDDOWN((能力值计算器!F4+能力值计算器!E4*2+ROUNDDOWN(C2655/4,0))*能力值计算器!C2/100+10+能力值计算器!C2,0)</f>
        <v>171</v>
      </c>
      <c r="H2655">
        <f>ROUNDDOWN(ROUNDDOWN(ROUNDDOWN(ROUNDDOWN(ROUNDDOWN((能力值计算器!F6+能力值计算器!E6*2+ROUNDDOWN(D2655/4,0))*能力值计算器!C2/100+5,0)*能力值计算器!H6,0)*能力值计算器!K6,0)*能力值计算器!L6,0)*VLOOKUP(能力值计算器!J6,能力变化对照表!A:B,2,0),0)</f>
        <v>108</v>
      </c>
      <c r="I2655">
        <f>ROUNDDOWN(ROUNDDOWN(ROUNDDOWN(ROUNDDOWN(ROUNDDOWN((能力值计算器!F8+能力值计算器!E8*2+ROUNDDOWN(E2655/4,0))*能力值计算器!C2/100+5,0)*能力值计算器!H8,0)*能力值计算器!K8,0)*能力值计算器!L8,0)*VLOOKUP(能力值计算器!J8,能力变化对照表!A:B,2,0),0)</f>
        <v>-39</v>
      </c>
      <c r="J2655">
        <f t="shared" si="331"/>
        <v>0</v>
      </c>
      <c r="K2655">
        <f t="shared" si="332"/>
        <v>-6669</v>
      </c>
      <c r="L2655">
        <f t="shared" si="333"/>
        <v>11799</v>
      </c>
      <c r="M2655">
        <f t="shared" si="334"/>
        <v>249.1</v>
      </c>
      <c r="N2655">
        <f t="shared" si="335"/>
        <v>1</v>
      </c>
    </row>
    <row r="2656" spans="1:14">
      <c r="A2656">
        <f t="shared" si="328"/>
        <v>0</v>
      </c>
      <c r="B2656">
        <f t="shared" si="329"/>
        <v>0</v>
      </c>
      <c r="C2656">
        <v>244</v>
      </c>
      <c r="D2656">
        <v>156</v>
      </c>
      <c r="E2656">
        <f t="shared" si="330"/>
        <v>-999</v>
      </c>
      <c r="F2656">
        <f>能力值计算器!G2</f>
        <v>0</v>
      </c>
      <c r="G2656">
        <f>ROUNDDOWN((能力值计算器!F4+能力值计算器!E4*2+ROUNDDOWN(C2656/4,0))*能力值计算器!C2/100+10+能力值计算器!C2,0)</f>
        <v>176</v>
      </c>
      <c r="H2656">
        <f>ROUNDDOWN(ROUNDDOWN(ROUNDDOWN(ROUNDDOWN(ROUNDDOWN((能力值计算器!F6+能力值计算器!E6*2+ROUNDDOWN(D2656/4,0))*能力值计算器!C2/100+5,0)*能力值计算器!H6,0)*能力值计算器!K6,0)*能力值计算器!L6,0)*VLOOKUP(能力值计算器!J6,能力变化对照表!A:B,2,0),0)</f>
        <v>105</v>
      </c>
      <c r="I2656">
        <f>ROUNDDOWN(ROUNDDOWN(ROUNDDOWN(ROUNDDOWN(ROUNDDOWN((能力值计算器!F8+能力值计算器!E8*2+ROUNDDOWN(E2656/4,0))*能力值计算器!C2/100+5,0)*能力值计算器!H8,0)*能力值计算器!K8,0)*能力值计算器!L8,0)*VLOOKUP(能力值计算器!J8,能力变化对照表!A:B,2,0),0)</f>
        <v>-39</v>
      </c>
      <c r="J2656">
        <f t="shared" si="331"/>
        <v>0</v>
      </c>
      <c r="K2656">
        <f t="shared" si="332"/>
        <v>-6864</v>
      </c>
      <c r="L2656">
        <f t="shared" si="333"/>
        <v>11616</v>
      </c>
      <c r="M2656">
        <f t="shared" si="334"/>
        <v>254.1</v>
      </c>
      <c r="N2656">
        <f t="shared" si="335"/>
        <v>1</v>
      </c>
    </row>
    <row r="2657" spans="1:14">
      <c r="A2657">
        <f t="shared" si="328"/>
        <v>0</v>
      </c>
      <c r="B2657">
        <f t="shared" si="329"/>
        <v>0</v>
      </c>
      <c r="C2657">
        <v>244</v>
      </c>
      <c r="D2657">
        <v>160</v>
      </c>
      <c r="E2657">
        <f t="shared" si="330"/>
        <v>-999</v>
      </c>
      <c r="F2657">
        <f>能力值计算器!G2</f>
        <v>0</v>
      </c>
      <c r="G2657">
        <f>ROUNDDOWN((能力值计算器!F4+能力值计算器!E4*2+ROUNDDOWN(C2657/4,0))*能力值计算器!C2/100+10+能力值计算器!C2,0)</f>
        <v>176</v>
      </c>
      <c r="H2657">
        <f>ROUNDDOWN(ROUNDDOWN(ROUNDDOWN(ROUNDDOWN(ROUNDDOWN((能力值计算器!F6+能力值计算器!E6*2+ROUNDDOWN(D2657/4,0))*能力值计算器!C2/100+5,0)*能力值计算器!H6,0)*能力值计算器!K6,0)*能力值计算器!L6,0)*VLOOKUP(能力值计算器!J6,能力变化对照表!A:B,2,0),0)</f>
        <v>105</v>
      </c>
      <c r="I2657">
        <f>ROUNDDOWN(ROUNDDOWN(ROUNDDOWN(ROUNDDOWN(ROUNDDOWN((能力值计算器!F8+能力值计算器!E8*2+ROUNDDOWN(E2657/4,0))*能力值计算器!C2/100+5,0)*能力值计算器!H8,0)*能力值计算器!K8,0)*能力值计算器!L8,0)*VLOOKUP(能力值计算器!J8,能力变化对照表!A:B,2,0),0)</f>
        <v>-39</v>
      </c>
      <c r="J2657">
        <f t="shared" si="331"/>
        <v>0</v>
      </c>
      <c r="K2657">
        <f t="shared" si="332"/>
        <v>-6864</v>
      </c>
      <c r="L2657">
        <f t="shared" si="333"/>
        <v>11616</v>
      </c>
      <c r="M2657">
        <f t="shared" si="334"/>
        <v>254.1</v>
      </c>
      <c r="N2657">
        <f t="shared" si="335"/>
        <v>1</v>
      </c>
    </row>
    <row r="2658" spans="1:14">
      <c r="A2658">
        <f t="shared" si="328"/>
        <v>0</v>
      </c>
      <c r="B2658">
        <f t="shared" si="329"/>
        <v>0</v>
      </c>
      <c r="C2658">
        <v>248</v>
      </c>
      <c r="D2658">
        <v>156</v>
      </c>
      <c r="E2658">
        <f t="shared" si="330"/>
        <v>-999</v>
      </c>
      <c r="F2658">
        <f>能力值计算器!G2</f>
        <v>0</v>
      </c>
      <c r="G2658">
        <f>ROUNDDOWN((能力值计算器!F4+能力值计算器!E4*2+ROUNDDOWN(C2658/4,0))*能力值计算器!C2/100+10+能力值计算器!C2,0)</f>
        <v>176</v>
      </c>
      <c r="H2658">
        <f>ROUNDDOWN(ROUNDDOWN(ROUNDDOWN(ROUNDDOWN(ROUNDDOWN((能力值计算器!F6+能力值计算器!E6*2+ROUNDDOWN(D2658/4,0))*能力值计算器!C2/100+5,0)*能力值计算器!H6,0)*能力值计算器!K6,0)*能力值计算器!L6,0)*VLOOKUP(能力值计算器!J6,能力变化对照表!A:B,2,0),0)</f>
        <v>105</v>
      </c>
      <c r="I2658">
        <f>ROUNDDOWN(ROUNDDOWN(ROUNDDOWN(ROUNDDOWN(ROUNDDOWN((能力值计算器!F8+能力值计算器!E8*2+ROUNDDOWN(E2658/4,0))*能力值计算器!C2/100+5,0)*能力值计算器!H8,0)*能力值计算器!K8,0)*能力值计算器!L8,0)*VLOOKUP(能力值计算器!J8,能力变化对照表!A:B,2,0),0)</f>
        <v>-39</v>
      </c>
      <c r="J2658">
        <f t="shared" si="331"/>
        <v>0</v>
      </c>
      <c r="K2658">
        <f t="shared" si="332"/>
        <v>-6864</v>
      </c>
      <c r="L2658">
        <f t="shared" si="333"/>
        <v>11616</v>
      </c>
      <c r="M2658">
        <f t="shared" si="334"/>
        <v>254.1</v>
      </c>
      <c r="N2658">
        <f t="shared" si="335"/>
        <v>1</v>
      </c>
    </row>
    <row r="2659" spans="1:14">
      <c r="A2659">
        <f t="shared" si="328"/>
        <v>0</v>
      </c>
      <c r="B2659">
        <f t="shared" si="329"/>
        <v>0</v>
      </c>
      <c r="C2659">
        <v>248</v>
      </c>
      <c r="D2659">
        <v>160</v>
      </c>
      <c r="E2659">
        <f t="shared" si="330"/>
        <v>-999</v>
      </c>
      <c r="F2659">
        <f>能力值计算器!G2</f>
        <v>0</v>
      </c>
      <c r="G2659">
        <f>ROUNDDOWN((能力值计算器!F4+能力值计算器!E4*2+ROUNDDOWN(C2659/4,0))*能力值计算器!C2/100+10+能力值计算器!C2,0)</f>
        <v>176</v>
      </c>
      <c r="H2659">
        <f>ROUNDDOWN(ROUNDDOWN(ROUNDDOWN(ROUNDDOWN(ROUNDDOWN((能力值计算器!F6+能力值计算器!E6*2+ROUNDDOWN(D2659/4,0))*能力值计算器!C2/100+5,0)*能力值计算器!H6,0)*能力值计算器!K6,0)*能力值计算器!L6,0)*VLOOKUP(能力值计算器!J6,能力变化对照表!A:B,2,0),0)</f>
        <v>105</v>
      </c>
      <c r="I2659">
        <f>ROUNDDOWN(ROUNDDOWN(ROUNDDOWN(ROUNDDOWN(ROUNDDOWN((能力值计算器!F8+能力值计算器!E8*2+ROUNDDOWN(E2659/4,0))*能力值计算器!C2/100+5,0)*能力值计算器!H8,0)*能力值计算器!K8,0)*能力值计算器!L8,0)*VLOOKUP(能力值计算器!J8,能力变化对照表!A:B,2,0),0)</f>
        <v>-39</v>
      </c>
      <c r="J2659">
        <f t="shared" si="331"/>
        <v>0</v>
      </c>
      <c r="K2659">
        <f t="shared" si="332"/>
        <v>-6864</v>
      </c>
      <c r="L2659">
        <f t="shared" si="333"/>
        <v>11616</v>
      </c>
      <c r="M2659">
        <f t="shared" si="334"/>
        <v>254.1</v>
      </c>
      <c r="N2659">
        <f t="shared" si="335"/>
        <v>1</v>
      </c>
    </row>
    <row r="2660" spans="1:14">
      <c r="A2660">
        <f t="shared" si="328"/>
        <v>0</v>
      </c>
      <c r="B2660">
        <f t="shared" si="329"/>
        <v>0</v>
      </c>
      <c r="C2660">
        <v>140</v>
      </c>
      <c r="D2660">
        <v>220</v>
      </c>
      <c r="E2660">
        <f t="shared" si="330"/>
        <v>-999</v>
      </c>
      <c r="F2660">
        <f>能力值计算器!G2</f>
        <v>0</v>
      </c>
      <c r="G2660">
        <f>ROUNDDOWN((能力值计算器!F4+能力值计算器!E4*2+ROUNDDOWN(C2660/4,0))*能力值计算器!C2/100+10+能力值计算器!C2,0)</f>
        <v>163</v>
      </c>
      <c r="H2660">
        <f>ROUNDDOWN(ROUNDDOWN(ROUNDDOWN(ROUNDDOWN(ROUNDDOWN((能力值计算器!F6+能力值计算器!E6*2+ROUNDDOWN(D2660/4,0))*能力值计算器!C2/100+5,0)*能力值计算器!H6,0)*能力值计算器!K6,0)*能力值计算器!L6,0)*VLOOKUP(能力值计算器!J6,能力变化对照表!A:B,2,0),0)</f>
        <v>113</v>
      </c>
      <c r="I2660">
        <f>ROUNDDOWN(ROUNDDOWN(ROUNDDOWN(ROUNDDOWN(ROUNDDOWN((能力值计算器!F8+能力值计算器!E8*2+ROUNDDOWN(E2660/4,0))*能力值计算器!C2/100+5,0)*能力值计算器!H8,0)*能力值计算器!K8,0)*能力值计算器!L8,0)*VLOOKUP(能力值计算器!J8,能力变化对照表!A:B,2,0),0)</f>
        <v>-39</v>
      </c>
      <c r="J2660">
        <f t="shared" si="331"/>
        <v>0</v>
      </c>
      <c r="K2660">
        <f t="shared" si="332"/>
        <v>-6357</v>
      </c>
      <c r="L2660">
        <f t="shared" si="333"/>
        <v>12062</v>
      </c>
      <c r="M2660">
        <f t="shared" si="334"/>
        <v>241.1</v>
      </c>
      <c r="N2660">
        <f t="shared" si="335"/>
        <v>1</v>
      </c>
    </row>
    <row r="2661" spans="1:14">
      <c r="A2661">
        <f t="shared" si="328"/>
        <v>0</v>
      </c>
      <c r="B2661">
        <f t="shared" si="329"/>
        <v>0</v>
      </c>
      <c r="C2661">
        <v>140</v>
      </c>
      <c r="D2661">
        <v>224</v>
      </c>
      <c r="E2661">
        <f t="shared" si="330"/>
        <v>-999</v>
      </c>
      <c r="F2661">
        <f>能力值计算器!G2</f>
        <v>0</v>
      </c>
      <c r="G2661">
        <f>ROUNDDOWN((能力值计算器!F4+能力值计算器!E4*2+ROUNDDOWN(C2661/4,0))*能力值计算器!C2/100+10+能力值计算器!C2,0)</f>
        <v>163</v>
      </c>
      <c r="H2661">
        <f>ROUNDDOWN(ROUNDDOWN(ROUNDDOWN(ROUNDDOWN(ROUNDDOWN((能力值计算器!F6+能力值计算器!E6*2+ROUNDDOWN(D2661/4,0))*能力值计算器!C2/100+5,0)*能力值计算器!H6,0)*能力值计算器!K6,0)*能力值计算器!L6,0)*VLOOKUP(能力值计算器!J6,能力变化对照表!A:B,2,0),0)</f>
        <v>113</v>
      </c>
      <c r="I2661">
        <f>ROUNDDOWN(ROUNDDOWN(ROUNDDOWN(ROUNDDOWN(ROUNDDOWN((能力值计算器!F8+能力值计算器!E8*2+ROUNDDOWN(E2661/4,0))*能力值计算器!C2/100+5,0)*能力值计算器!H8,0)*能力值计算器!K8,0)*能力值计算器!L8,0)*VLOOKUP(能力值计算器!J8,能力变化对照表!A:B,2,0),0)</f>
        <v>-39</v>
      </c>
      <c r="J2661">
        <f t="shared" si="331"/>
        <v>0</v>
      </c>
      <c r="K2661">
        <f t="shared" si="332"/>
        <v>-6357</v>
      </c>
      <c r="L2661">
        <f t="shared" si="333"/>
        <v>12062</v>
      </c>
      <c r="M2661">
        <f t="shared" si="334"/>
        <v>241.1</v>
      </c>
      <c r="N2661">
        <f t="shared" si="335"/>
        <v>1</v>
      </c>
    </row>
    <row r="2662" spans="1:14">
      <c r="A2662">
        <f t="shared" si="328"/>
        <v>0</v>
      </c>
      <c r="B2662">
        <f t="shared" si="329"/>
        <v>0</v>
      </c>
      <c r="C2662">
        <v>144</v>
      </c>
      <c r="D2662">
        <v>220</v>
      </c>
      <c r="E2662">
        <f t="shared" si="330"/>
        <v>-999</v>
      </c>
      <c r="F2662">
        <f>能力值计算器!G2</f>
        <v>0</v>
      </c>
      <c r="G2662">
        <f>ROUNDDOWN((能力值计算器!F4+能力值计算器!E4*2+ROUNDDOWN(C2662/4,0))*能力值计算器!C2/100+10+能力值计算器!C2,0)</f>
        <v>163</v>
      </c>
      <c r="H2662">
        <f>ROUNDDOWN(ROUNDDOWN(ROUNDDOWN(ROUNDDOWN(ROUNDDOWN((能力值计算器!F6+能力值计算器!E6*2+ROUNDDOWN(D2662/4,0))*能力值计算器!C2/100+5,0)*能力值计算器!H6,0)*能力值计算器!K6,0)*能力值计算器!L6,0)*VLOOKUP(能力值计算器!J6,能力变化对照表!A:B,2,0),0)</f>
        <v>113</v>
      </c>
      <c r="I2662">
        <f>ROUNDDOWN(ROUNDDOWN(ROUNDDOWN(ROUNDDOWN(ROUNDDOWN((能力值计算器!F8+能力值计算器!E8*2+ROUNDDOWN(E2662/4,0))*能力值计算器!C2/100+5,0)*能力值计算器!H8,0)*能力值计算器!K8,0)*能力值计算器!L8,0)*VLOOKUP(能力值计算器!J8,能力变化对照表!A:B,2,0),0)</f>
        <v>-39</v>
      </c>
      <c r="J2662">
        <f t="shared" si="331"/>
        <v>0</v>
      </c>
      <c r="K2662">
        <f t="shared" si="332"/>
        <v>-6357</v>
      </c>
      <c r="L2662">
        <f t="shared" si="333"/>
        <v>12062</v>
      </c>
      <c r="M2662">
        <f t="shared" si="334"/>
        <v>241.1</v>
      </c>
      <c r="N2662">
        <f t="shared" si="335"/>
        <v>1</v>
      </c>
    </row>
    <row r="2663" spans="1:14">
      <c r="A2663">
        <f t="shared" si="328"/>
        <v>0</v>
      </c>
      <c r="B2663">
        <f t="shared" si="329"/>
        <v>0</v>
      </c>
      <c r="C2663">
        <v>144</v>
      </c>
      <c r="D2663">
        <v>224</v>
      </c>
      <c r="E2663">
        <f t="shared" si="330"/>
        <v>-999</v>
      </c>
      <c r="F2663">
        <f>能力值计算器!G2</f>
        <v>0</v>
      </c>
      <c r="G2663">
        <f>ROUNDDOWN((能力值计算器!F4+能力值计算器!E4*2+ROUNDDOWN(C2663/4,0))*能力值计算器!C2/100+10+能力值计算器!C2,0)</f>
        <v>163</v>
      </c>
      <c r="H2663">
        <f>ROUNDDOWN(ROUNDDOWN(ROUNDDOWN(ROUNDDOWN(ROUNDDOWN((能力值计算器!F6+能力值计算器!E6*2+ROUNDDOWN(D2663/4,0))*能力值计算器!C2/100+5,0)*能力值计算器!H6,0)*能力值计算器!K6,0)*能力值计算器!L6,0)*VLOOKUP(能力值计算器!J6,能力变化对照表!A:B,2,0),0)</f>
        <v>113</v>
      </c>
      <c r="I2663">
        <f>ROUNDDOWN(ROUNDDOWN(ROUNDDOWN(ROUNDDOWN(ROUNDDOWN((能力值计算器!F8+能力值计算器!E8*2+ROUNDDOWN(E2663/4,0))*能力值计算器!C2/100+5,0)*能力值计算器!H8,0)*能力值计算器!K8,0)*能力值计算器!L8,0)*VLOOKUP(能力值计算器!J8,能力变化对照表!A:B,2,0),0)</f>
        <v>-39</v>
      </c>
      <c r="J2663">
        <f t="shared" si="331"/>
        <v>0</v>
      </c>
      <c r="K2663">
        <f t="shared" si="332"/>
        <v>-6357</v>
      </c>
      <c r="L2663">
        <f t="shared" si="333"/>
        <v>12062</v>
      </c>
      <c r="M2663">
        <f t="shared" si="334"/>
        <v>241.1</v>
      </c>
      <c r="N2663">
        <f t="shared" si="335"/>
        <v>1</v>
      </c>
    </row>
    <row r="2664" spans="1:14">
      <c r="A2664">
        <f t="shared" si="328"/>
        <v>0</v>
      </c>
      <c r="B2664">
        <f t="shared" si="329"/>
        <v>0</v>
      </c>
      <c r="C2664">
        <v>116</v>
      </c>
      <c r="D2664">
        <v>236</v>
      </c>
      <c r="E2664">
        <f t="shared" si="330"/>
        <v>-999</v>
      </c>
      <c r="F2664">
        <f>能力值计算器!G2</f>
        <v>0</v>
      </c>
      <c r="G2664">
        <f>ROUNDDOWN((能力值计算器!F4+能力值计算器!E4*2+ROUNDDOWN(C2664/4,0))*能力值计算器!C2/100+10+能力值计算器!C2,0)</f>
        <v>160</v>
      </c>
      <c r="H2664">
        <f>ROUNDDOWN(ROUNDDOWN(ROUNDDOWN(ROUNDDOWN(ROUNDDOWN((能力值计算器!F6+能力值计算器!E6*2+ROUNDDOWN(D2664/4,0))*能力值计算器!C2/100+5,0)*能力值计算器!H6,0)*能力值计算器!K6,0)*能力值计算器!L6,0)*VLOOKUP(能力值计算器!J6,能力变化对照表!A:B,2,0),0)</f>
        <v>115</v>
      </c>
      <c r="I2664">
        <f>ROUNDDOWN(ROUNDDOWN(ROUNDDOWN(ROUNDDOWN(ROUNDDOWN((能力值计算器!F8+能力值计算器!E8*2+ROUNDDOWN(E2664/4,0))*能力值计算器!C2/100+5,0)*能力值计算器!H8,0)*能力值计算器!K8,0)*能力值计算器!L8,0)*VLOOKUP(能力值计算器!J8,能力变化对照表!A:B,2,0),0)</f>
        <v>-39</v>
      </c>
      <c r="J2664">
        <f t="shared" si="331"/>
        <v>0</v>
      </c>
      <c r="K2664">
        <f t="shared" si="332"/>
        <v>-6240</v>
      </c>
      <c r="L2664">
        <f t="shared" si="333"/>
        <v>12160</v>
      </c>
      <c r="M2664">
        <f t="shared" si="334"/>
        <v>238.1</v>
      </c>
      <c r="N2664">
        <f t="shared" si="335"/>
        <v>1</v>
      </c>
    </row>
    <row r="2665" spans="1:14">
      <c r="A2665">
        <f t="shared" si="328"/>
        <v>0</v>
      </c>
      <c r="B2665">
        <f t="shared" si="329"/>
        <v>0</v>
      </c>
      <c r="C2665">
        <v>116</v>
      </c>
      <c r="D2665">
        <v>240</v>
      </c>
      <c r="E2665">
        <f t="shared" si="330"/>
        <v>-999</v>
      </c>
      <c r="F2665">
        <f>能力值计算器!G2</f>
        <v>0</v>
      </c>
      <c r="G2665">
        <f>ROUNDDOWN((能力值计算器!F4+能力值计算器!E4*2+ROUNDDOWN(C2665/4,0))*能力值计算器!C2/100+10+能力值计算器!C2,0)</f>
        <v>160</v>
      </c>
      <c r="H2665">
        <f>ROUNDDOWN(ROUNDDOWN(ROUNDDOWN(ROUNDDOWN(ROUNDDOWN((能力值计算器!F6+能力值计算器!E6*2+ROUNDDOWN(D2665/4,0))*能力值计算器!C2/100+5,0)*能力值计算器!H6,0)*能力值计算器!K6,0)*能力值计算器!L6,0)*VLOOKUP(能力值计算器!J6,能力变化对照表!A:B,2,0),0)</f>
        <v>115</v>
      </c>
      <c r="I2665">
        <f>ROUNDDOWN(ROUNDDOWN(ROUNDDOWN(ROUNDDOWN(ROUNDDOWN((能力值计算器!F8+能力值计算器!E8*2+ROUNDDOWN(E2665/4,0))*能力值计算器!C2/100+5,0)*能力值计算器!H8,0)*能力值计算器!K8,0)*能力值计算器!L8,0)*VLOOKUP(能力值计算器!J8,能力变化对照表!A:B,2,0),0)</f>
        <v>-39</v>
      </c>
      <c r="J2665">
        <f t="shared" si="331"/>
        <v>0</v>
      </c>
      <c r="K2665">
        <f t="shared" si="332"/>
        <v>-6240</v>
      </c>
      <c r="L2665">
        <f t="shared" si="333"/>
        <v>12160</v>
      </c>
      <c r="M2665">
        <f t="shared" si="334"/>
        <v>238.1</v>
      </c>
      <c r="N2665">
        <f t="shared" si="335"/>
        <v>1</v>
      </c>
    </row>
    <row r="2666" spans="1:14">
      <c r="A2666">
        <f t="shared" si="328"/>
        <v>0</v>
      </c>
      <c r="B2666">
        <f t="shared" si="329"/>
        <v>0</v>
      </c>
      <c r="C2666">
        <v>120</v>
      </c>
      <c r="D2666">
        <v>236</v>
      </c>
      <c r="E2666">
        <f t="shared" si="330"/>
        <v>-999</v>
      </c>
      <c r="F2666">
        <f>能力值计算器!G2</f>
        <v>0</v>
      </c>
      <c r="G2666">
        <f>ROUNDDOWN((能力值计算器!F4+能力值计算器!E4*2+ROUNDDOWN(C2666/4,0))*能力值计算器!C2/100+10+能力值计算器!C2,0)</f>
        <v>160</v>
      </c>
      <c r="H2666">
        <f>ROUNDDOWN(ROUNDDOWN(ROUNDDOWN(ROUNDDOWN(ROUNDDOWN((能力值计算器!F6+能力值计算器!E6*2+ROUNDDOWN(D2666/4,0))*能力值计算器!C2/100+5,0)*能力值计算器!H6,0)*能力值计算器!K6,0)*能力值计算器!L6,0)*VLOOKUP(能力值计算器!J6,能力变化对照表!A:B,2,0),0)</f>
        <v>115</v>
      </c>
      <c r="I2666">
        <f>ROUNDDOWN(ROUNDDOWN(ROUNDDOWN(ROUNDDOWN(ROUNDDOWN((能力值计算器!F8+能力值计算器!E8*2+ROUNDDOWN(E2666/4,0))*能力值计算器!C2/100+5,0)*能力值计算器!H8,0)*能力值计算器!K8,0)*能力值计算器!L8,0)*VLOOKUP(能力值计算器!J8,能力变化对照表!A:B,2,0),0)</f>
        <v>-39</v>
      </c>
      <c r="J2666">
        <f t="shared" si="331"/>
        <v>0</v>
      </c>
      <c r="K2666">
        <f t="shared" si="332"/>
        <v>-6240</v>
      </c>
      <c r="L2666">
        <f t="shared" si="333"/>
        <v>12160</v>
      </c>
      <c r="M2666">
        <f t="shared" si="334"/>
        <v>238.1</v>
      </c>
      <c r="N2666">
        <f t="shared" si="335"/>
        <v>1</v>
      </c>
    </row>
    <row r="2667" spans="1:14">
      <c r="A2667">
        <f t="shared" si="328"/>
        <v>0</v>
      </c>
      <c r="B2667">
        <f t="shared" si="329"/>
        <v>0</v>
      </c>
      <c r="C2667">
        <v>120</v>
      </c>
      <c r="D2667">
        <v>240</v>
      </c>
      <c r="E2667">
        <f t="shared" si="330"/>
        <v>-999</v>
      </c>
      <c r="F2667">
        <f>能力值计算器!G2</f>
        <v>0</v>
      </c>
      <c r="G2667">
        <f>ROUNDDOWN((能力值计算器!F4+能力值计算器!E4*2+ROUNDDOWN(C2667/4,0))*能力值计算器!C2/100+10+能力值计算器!C2,0)</f>
        <v>160</v>
      </c>
      <c r="H2667">
        <f>ROUNDDOWN(ROUNDDOWN(ROUNDDOWN(ROUNDDOWN(ROUNDDOWN((能力值计算器!F6+能力值计算器!E6*2+ROUNDDOWN(D2667/4,0))*能力值计算器!C2/100+5,0)*能力值计算器!H6,0)*能力值计算器!K6,0)*能力值计算器!L6,0)*VLOOKUP(能力值计算器!J6,能力变化对照表!A:B,2,0),0)</f>
        <v>115</v>
      </c>
      <c r="I2667">
        <f>ROUNDDOWN(ROUNDDOWN(ROUNDDOWN(ROUNDDOWN(ROUNDDOWN((能力值计算器!F8+能力值计算器!E8*2+ROUNDDOWN(E2667/4,0))*能力值计算器!C2/100+5,0)*能力值计算器!H8,0)*能力值计算器!K8,0)*能力值计算器!L8,0)*VLOOKUP(能力值计算器!J8,能力变化对照表!A:B,2,0),0)</f>
        <v>-39</v>
      </c>
      <c r="J2667">
        <f t="shared" si="331"/>
        <v>0</v>
      </c>
      <c r="K2667">
        <f t="shared" si="332"/>
        <v>-6240</v>
      </c>
      <c r="L2667">
        <f t="shared" si="333"/>
        <v>12160</v>
      </c>
      <c r="M2667">
        <f t="shared" si="334"/>
        <v>238.1</v>
      </c>
      <c r="N2667">
        <f t="shared" si="335"/>
        <v>1</v>
      </c>
    </row>
    <row r="2668" spans="1:14">
      <c r="A2668">
        <f t="shared" si="328"/>
        <v>0</v>
      </c>
      <c r="B2668">
        <f t="shared" si="329"/>
        <v>0</v>
      </c>
      <c r="C2668">
        <v>164</v>
      </c>
      <c r="D2668">
        <v>204</v>
      </c>
      <c r="E2668">
        <f t="shared" si="330"/>
        <v>-999</v>
      </c>
      <c r="F2668">
        <f>能力值计算器!G2</f>
        <v>0</v>
      </c>
      <c r="G2668">
        <f>ROUNDDOWN((能力值计算器!F4+能力值计算器!E4*2+ROUNDDOWN(C2668/4,0))*能力值计算器!C2/100+10+能力值计算器!C2,0)</f>
        <v>166</v>
      </c>
      <c r="H2668">
        <f>ROUNDDOWN(ROUNDDOWN(ROUNDDOWN(ROUNDDOWN(ROUNDDOWN((能力值计算器!F6+能力值计算器!E6*2+ROUNDDOWN(D2668/4,0))*能力值计算器!C2/100+5,0)*能力值计算器!H6,0)*能力值计算器!K6,0)*能力值计算器!L6,0)*VLOOKUP(能力值计算器!J6,能力变化对照表!A:B,2,0),0)</f>
        <v>111</v>
      </c>
      <c r="I2668">
        <f>ROUNDDOWN(ROUNDDOWN(ROUNDDOWN(ROUNDDOWN(ROUNDDOWN((能力值计算器!F8+能力值计算器!E8*2+ROUNDDOWN(E2668/4,0))*能力值计算器!C2/100+5,0)*能力值计算器!H8,0)*能力值计算器!K8,0)*能力值计算器!L8,0)*VLOOKUP(能力值计算器!J8,能力变化对照表!A:B,2,0),0)</f>
        <v>-39</v>
      </c>
      <c r="J2668">
        <f t="shared" si="331"/>
        <v>0</v>
      </c>
      <c r="K2668">
        <f t="shared" si="332"/>
        <v>-6474</v>
      </c>
      <c r="L2668">
        <f t="shared" si="333"/>
        <v>11952</v>
      </c>
      <c r="M2668">
        <f t="shared" si="334"/>
        <v>244.1</v>
      </c>
      <c r="N2668">
        <f t="shared" si="335"/>
        <v>1</v>
      </c>
    </row>
    <row r="2669" spans="1:14">
      <c r="A2669">
        <f t="shared" si="328"/>
        <v>0</v>
      </c>
      <c r="B2669">
        <f t="shared" si="329"/>
        <v>0</v>
      </c>
      <c r="C2669">
        <v>164</v>
      </c>
      <c r="D2669">
        <v>208</v>
      </c>
      <c r="E2669">
        <f t="shared" si="330"/>
        <v>-999</v>
      </c>
      <c r="F2669">
        <f>能力值计算器!G2</f>
        <v>0</v>
      </c>
      <c r="G2669">
        <f>ROUNDDOWN((能力值计算器!F4+能力值计算器!E4*2+ROUNDDOWN(C2669/4,0))*能力值计算器!C2/100+10+能力值计算器!C2,0)</f>
        <v>166</v>
      </c>
      <c r="H2669">
        <f>ROUNDDOWN(ROUNDDOWN(ROUNDDOWN(ROUNDDOWN(ROUNDDOWN((能力值计算器!F6+能力值计算器!E6*2+ROUNDDOWN(D2669/4,0))*能力值计算器!C2/100+5,0)*能力值计算器!H6,0)*能力值计算器!K6,0)*能力值计算器!L6,0)*VLOOKUP(能力值计算器!J6,能力变化对照表!A:B,2,0),0)</f>
        <v>111</v>
      </c>
      <c r="I2669">
        <f>ROUNDDOWN(ROUNDDOWN(ROUNDDOWN(ROUNDDOWN(ROUNDDOWN((能力值计算器!F8+能力值计算器!E8*2+ROUNDDOWN(E2669/4,0))*能力值计算器!C2/100+5,0)*能力值计算器!H8,0)*能力值计算器!K8,0)*能力值计算器!L8,0)*VLOOKUP(能力值计算器!J8,能力变化对照表!A:B,2,0),0)</f>
        <v>-39</v>
      </c>
      <c r="J2669">
        <f t="shared" si="331"/>
        <v>0</v>
      </c>
      <c r="K2669">
        <f t="shared" si="332"/>
        <v>-6474</v>
      </c>
      <c r="L2669">
        <f t="shared" si="333"/>
        <v>11952</v>
      </c>
      <c r="M2669">
        <f t="shared" si="334"/>
        <v>244.1</v>
      </c>
      <c r="N2669">
        <f t="shared" si="335"/>
        <v>1</v>
      </c>
    </row>
    <row r="2670" spans="1:14">
      <c r="A2670">
        <f t="shared" si="328"/>
        <v>0</v>
      </c>
      <c r="B2670">
        <f t="shared" si="329"/>
        <v>0</v>
      </c>
      <c r="C2670">
        <v>168</v>
      </c>
      <c r="D2670">
        <v>204</v>
      </c>
      <c r="E2670">
        <f t="shared" si="330"/>
        <v>-999</v>
      </c>
      <c r="F2670">
        <f>能力值计算器!G2</f>
        <v>0</v>
      </c>
      <c r="G2670">
        <f>ROUNDDOWN((能力值计算器!F4+能力值计算器!E4*2+ROUNDDOWN(C2670/4,0))*能力值计算器!C2/100+10+能力值计算器!C2,0)</f>
        <v>166</v>
      </c>
      <c r="H2670">
        <f>ROUNDDOWN(ROUNDDOWN(ROUNDDOWN(ROUNDDOWN(ROUNDDOWN((能力值计算器!F6+能力值计算器!E6*2+ROUNDDOWN(D2670/4,0))*能力值计算器!C2/100+5,0)*能力值计算器!H6,0)*能力值计算器!K6,0)*能力值计算器!L6,0)*VLOOKUP(能力值计算器!J6,能力变化对照表!A:B,2,0),0)</f>
        <v>111</v>
      </c>
      <c r="I2670">
        <f>ROUNDDOWN(ROUNDDOWN(ROUNDDOWN(ROUNDDOWN(ROUNDDOWN((能力值计算器!F8+能力值计算器!E8*2+ROUNDDOWN(E2670/4,0))*能力值计算器!C2/100+5,0)*能力值计算器!H8,0)*能力值计算器!K8,0)*能力值计算器!L8,0)*VLOOKUP(能力值计算器!J8,能力变化对照表!A:B,2,0),0)</f>
        <v>-39</v>
      </c>
      <c r="J2670">
        <f t="shared" si="331"/>
        <v>0</v>
      </c>
      <c r="K2670">
        <f t="shared" si="332"/>
        <v>-6474</v>
      </c>
      <c r="L2670">
        <f t="shared" si="333"/>
        <v>11952</v>
      </c>
      <c r="M2670">
        <f t="shared" si="334"/>
        <v>244.1</v>
      </c>
      <c r="N2670">
        <f t="shared" si="335"/>
        <v>1</v>
      </c>
    </row>
    <row r="2671" spans="1:14">
      <c r="A2671">
        <f t="shared" si="328"/>
        <v>0</v>
      </c>
      <c r="B2671">
        <f t="shared" si="329"/>
        <v>0</v>
      </c>
      <c r="C2671">
        <v>168</v>
      </c>
      <c r="D2671">
        <v>208</v>
      </c>
      <c r="E2671">
        <f t="shared" si="330"/>
        <v>-999</v>
      </c>
      <c r="F2671">
        <f>能力值计算器!G2</f>
        <v>0</v>
      </c>
      <c r="G2671">
        <f>ROUNDDOWN((能力值计算器!F4+能力值计算器!E4*2+ROUNDDOWN(C2671/4,0))*能力值计算器!C2/100+10+能力值计算器!C2,0)</f>
        <v>166</v>
      </c>
      <c r="H2671">
        <f>ROUNDDOWN(ROUNDDOWN(ROUNDDOWN(ROUNDDOWN(ROUNDDOWN((能力值计算器!F6+能力值计算器!E6*2+ROUNDDOWN(D2671/4,0))*能力值计算器!C2/100+5,0)*能力值计算器!H6,0)*能力值计算器!K6,0)*能力值计算器!L6,0)*VLOOKUP(能力值计算器!J6,能力变化对照表!A:B,2,0),0)</f>
        <v>111</v>
      </c>
      <c r="I2671">
        <f>ROUNDDOWN(ROUNDDOWN(ROUNDDOWN(ROUNDDOWN(ROUNDDOWN((能力值计算器!F8+能力值计算器!E8*2+ROUNDDOWN(E2671/4,0))*能力值计算器!C2/100+5,0)*能力值计算器!H8,0)*能力值计算器!K8,0)*能力值计算器!L8,0)*VLOOKUP(能力值计算器!J8,能力变化对照表!A:B,2,0),0)</f>
        <v>-39</v>
      </c>
      <c r="J2671">
        <f t="shared" si="331"/>
        <v>0</v>
      </c>
      <c r="K2671">
        <f t="shared" si="332"/>
        <v>-6474</v>
      </c>
      <c r="L2671">
        <f t="shared" si="333"/>
        <v>11952</v>
      </c>
      <c r="M2671">
        <f t="shared" si="334"/>
        <v>244.1</v>
      </c>
      <c r="N2671">
        <f t="shared" si="335"/>
        <v>1</v>
      </c>
    </row>
    <row r="2672" spans="1:14">
      <c r="A2672">
        <f t="shared" si="328"/>
        <v>0</v>
      </c>
      <c r="B2672">
        <f t="shared" si="329"/>
        <v>0</v>
      </c>
      <c r="C2672">
        <v>92</v>
      </c>
      <c r="D2672">
        <v>252</v>
      </c>
      <c r="E2672">
        <f t="shared" si="330"/>
        <v>-999</v>
      </c>
      <c r="F2672">
        <f>能力值计算器!G2</f>
        <v>0</v>
      </c>
      <c r="G2672">
        <f>ROUNDDOWN((能力值计算器!F4+能力值计算器!E4*2+ROUNDDOWN(C2672/4,0))*能力值计算器!C2/100+10+能力值计算器!C2,0)</f>
        <v>157</v>
      </c>
      <c r="H2672">
        <f>ROUNDDOWN(ROUNDDOWN(ROUNDDOWN(ROUNDDOWN(ROUNDDOWN((能力值计算器!F6+能力值计算器!E6*2+ROUNDDOWN(D2672/4,0))*能力值计算器!C2/100+5,0)*能力值计算器!H6,0)*能力值计算器!K6,0)*能力值计算器!L6,0)*VLOOKUP(能力值计算器!J6,能力变化对照表!A:B,2,0),0)</f>
        <v>117</v>
      </c>
      <c r="I2672">
        <f>ROUNDDOWN(ROUNDDOWN(ROUNDDOWN(ROUNDDOWN(ROUNDDOWN((能力值计算器!F8+能力值计算器!E8*2+ROUNDDOWN(E2672/4,0))*能力值计算器!C2/100+5,0)*能力值计算器!H8,0)*能力值计算器!K8,0)*能力值计算器!L8,0)*VLOOKUP(能力值计算器!J8,能力变化对照表!A:B,2,0),0)</f>
        <v>-39</v>
      </c>
      <c r="J2672">
        <f t="shared" si="331"/>
        <v>0</v>
      </c>
      <c r="K2672">
        <f t="shared" si="332"/>
        <v>-6123</v>
      </c>
      <c r="L2672">
        <f t="shared" si="333"/>
        <v>12246</v>
      </c>
      <c r="M2672">
        <f t="shared" si="334"/>
        <v>235.1</v>
      </c>
      <c r="N2672">
        <f t="shared" si="335"/>
        <v>1</v>
      </c>
    </row>
    <row r="2673" spans="1:14">
      <c r="A2673">
        <f t="shared" si="328"/>
        <v>0</v>
      </c>
      <c r="B2673">
        <f t="shared" si="329"/>
        <v>0</v>
      </c>
      <c r="C2673">
        <v>96</v>
      </c>
      <c r="D2673">
        <v>252</v>
      </c>
      <c r="E2673">
        <f t="shared" si="330"/>
        <v>-999</v>
      </c>
      <c r="F2673">
        <f>能力值计算器!G2</f>
        <v>0</v>
      </c>
      <c r="G2673">
        <f>ROUNDDOWN((能力值计算器!F4+能力值计算器!E4*2+ROUNDDOWN(C2673/4,0))*能力值计算器!C2/100+10+能力值计算器!C2,0)</f>
        <v>157</v>
      </c>
      <c r="H2673">
        <f>ROUNDDOWN(ROUNDDOWN(ROUNDDOWN(ROUNDDOWN(ROUNDDOWN((能力值计算器!F6+能力值计算器!E6*2+ROUNDDOWN(D2673/4,0))*能力值计算器!C2/100+5,0)*能力值计算器!H6,0)*能力值计算器!K6,0)*能力值计算器!L6,0)*VLOOKUP(能力值计算器!J6,能力变化对照表!A:B,2,0),0)</f>
        <v>117</v>
      </c>
      <c r="I2673">
        <f>ROUNDDOWN(ROUNDDOWN(ROUNDDOWN(ROUNDDOWN(ROUNDDOWN((能力值计算器!F8+能力值计算器!E8*2+ROUNDDOWN(E2673/4,0))*能力值计算器!C2/100+5,0)*能力值计算器!H8,0)*能力值计算器!K8,0)*能力值计算器!L8,0)*VLOOKUP(能力值计算器!J8,能力变化对照表!A:B,2,0),0)</f>
        <v>-39</v>
      </c>
      <c r="J2673">
        <f t="shared" si="331"/>
        <v>0</v>
      </c>
      <c r="K2673">
        <f t="shared" si="332"/>
        <v>-6123</v>
      </c>
      <c r="L2673">
        <f t="shared" si="333"/>
        <v>12246</v>
      </c>
      <c r="M2673">
        <f t="shared" si="334"/>
        <v>235.1</v>
      </c>
      <c r="N2673">
        <f t="shared" si="335"/>
        <v>1</v>
      </c>
    </row>
    <row r="2674" spans="1:14">
      <c r="A2674">
        <f t="shared" si="328"/>
        <v>0</v>
      </c>
      <c r="B2674">
        <f t="shared" si="329"/>
        <v>0</v>
      </c>
      <c r="C2674">
        <v>228</v>
      </c>
      <c r="D2674">
        <v>164</v>
      </c>
      <c r="E2674">
        <f t="shared" si="330"/>
        <v>-999</v>
      </c>
      <c r="F2674">
        <f>能力值计算器!G2</f>
        <v>0</v>
      </c>
      <c r="G2674">
        <f>ROUNDDOWN((能力值计算器!F4+能力值计算器!E4*2+ROUNDDOWN(C2674/4,0))*能力值计算器!C2/100+10+能力值计算器!C2,0)</f>
        <v>174</v>
      </c>
      <c r="H2674">
        <f>ROUNDDOWN(ROUNDDOWN(ROUNDDOWN(ROUNDDOWN(ROUNDDOWN((能力值计算器!F6+能力值计算器!E6*2+ROUNDDOWN(D2674/4,0))*能力值计算器!C2/100+5,0)*能力值计算器!H6,0)*能力值计算器!K6,0)*能力值计算器!L6,0)*VLOOKUP(能力值计算器!J6,能力变化对照表!A:B,2,0),0)</f>
        <v>106</v>
      </c>
      <c r="I2674">
        <f>ROUNDDOWN(ROUNDDOWN(ROUNDDOWN(ROUNDDOWN(ROUNDDOWN((能力值计算器!F8+能力值计算器!E8*2+ROUNDDOWN(E2674/4,0))*能力值计算器!C2/100+5,0)*能力值计算器!H8,0)*能力值计算器!K8,0)*能力值计算器!L8,0)*VLOOKUP(能力值计算器!J8,能力变化对照表!A:B,2,0),0)</f>
        <v>-39</v>
      </c>
      <c r="J2674">
        <f t="shared" si="331"/>
        <v>0</v>
      </c>
      <c r="K2674">
        <f t="shared" si="332"/>
        <v>-6786</v>
      </c>
      <c r="L2674">
        <f t="shared" si="333"/>
        <v>11658</v>
      </c>
      <c r="M2674">
        <f t="shared" si="334"/>
        <v>252.1</v>
      </c>
      <c r="N2674">
        <f t="shared" si="335"/>
        <v>1</v>
      </c>
    </row>
    <row r="2675" spans="1:14">
      <c r="A2675">
        <f t="shared" si="328"/>
        <v>0</v>
      </c>
      <c r="B2675">
        <f t="shared" si="329"/>
        <v>0</v>
      </c>
      <c r="C2675">
        <v>228</v>
      </c>
      <c r="D2675">
        <v>168</v>
      </c>
      <c r="E2675">
        <f t="shared" si="330"/>
        <v>-999</v>
      </c>
      <c r="F2675">
        <f>能力值计算器!G2</f>
        <v>0</v>
      </c>
      <c r="G2675">
        <f>ROUNDDOWN((能力值计算器!F4+能力值计算器!E4*2+ROUNDDOWN(C2675/4,0))*能力值计算器!C2/100+10+能力值计算器!C2,0)</f>
        <v>174</v>
      </c>
      <c r="H2675">
        <f>ROUNDDOWN(ROUNDDOWN(ROUNDDOWN(ROUNDDOWN(ROUNDDOWN((能力值计算器!F6+能力值计算器!E6*2+ROUNDDOWN(D2675/4,0))*能力值计算器!C2/100+5,0)*能力值计算器!H6,0)*能力值计算器!K6,0)*能力值计算器!L6,0)*VLOOKUP(能力值计算器!J6,能力变化对照表!A:B,2,0),0)</f>
        <v>106</v>
      </c>
      <c r="I2675">
        <f>ROUNDDOWN(ROUNDDOWN(ROUNDDOWN(ROUNDDOWN(ROUNDDOWN((能力值计算器!F8+能力值计算器!E8*2+ROUNDDOWN(E2675/4,0))*能力值计算器!C2/100+5,0)*能力值计算器!H8,0)*能力值计算器!K8,0)*能力值计算器!L8,0)*VLOOKUP(能力值计算器!J8,能力变化对照表!A:B,2,0),0)</f>
        <v>-39</v>
      </c>
      <c r="J2675">
        <f t="shared" si="331"/>
        <v>0</v>
      </c>
      <c r="K2675">
        <f t="shared" si="332"/>
        <v>-6786</v>
      </c>
      <c r="L2675">
        <f t="shared" si="333"/>
        <v>11658</v>
      </c>
      <c r="M2675">
        <f t="shared" si="334"/>
        <v>252.1</v>
      </c>
      <c r="N2675">
        <f t="shared" si="335"/>
        <v>1</v>
      </c>
    </row>
    <row r="2676" spans="1:14">
      <c r="A2676">
        <f t="shared" si="328"/>
        <v>0</v>
      </c>
      <c r="B2676">
        <f t="shared" si="329"/>
        <v>0</v>
      </c>
      <c r="C2676">
        <v>232</v>
      </c>
      <c r="D2676">
        <v>164</v>
      </c>
      <c r="E2676">
        <f t="shared" si="330"/>
        <v>-999</v>
      </c>
      <c r="F2676">
        <f>能力值计算器!G2</f>
        <v>0</v>
      </c>
      <c r="G2676">
        <f>ROUNDDOWN((能力值计算器!F4+能力值计算器!E4*2+ROUNDDOWN(C2676/4,0))*能力值计算器!C2/100+10+能力值计算器!C2,0)</f>
        <v>174</v>
      </c>
      <c r="H2676">
        <f>ROUNDDOWN(ROUNDDOWN(ROUNDDOWN(ROUNDDOWN(ROUNDDOWN((能力值计算器!F6+能力值计算器!E6*2+ROUNDDOWN(D2676/4,0))*能力值计算器!C2/100+5,0)*能力值计算器!H6,0)*能力值计算器!K6,0)*能力值计算器!L6,0)*VLOOKUP(能力值计算器!J6,能力变化对照表!A:B,2,0),0)</f>
        <v>106</v>
      </c>
      <c r="I2676">
        <f>ROUNDDOWN(ROUNDDOWN(ROUNDDOWN(ROUNDDOWN(ROUNDDOWN((能力值计算器!F8+能力值计算器!E8*2+ROUNDDOWN(E2676/4,0))*能力值计算器!C2/100+5,0)*能力值计算器!H8,0)*能力值计算器!K8,0)*能力值计算器!L8,0)*VLOOKUP(能力值计算器!J8,能力变化对照表!A:B,2,0),0)</f>
        <v>-39</v>
      </c>
      <c r="J2676">
        <f t="shared" si="331"/>
        <v>0</v>
      </c>
      <c r="K2676">
        <f t="shared" si="332"/>
        <v>-6786</v>
      </c>
      <c r="L2676">
        <f t="shared" si="333"/>
        <v>11658</v>
      </c>
      <c r="M2676">
        <f t="shared" si="334"/>
        <v>252.1</v>
      </c>
      <c r="N2676">
        <f t="shared" si="335"/>
        <v>1</v>
      </c>
    </row>
    <row r="2677" spans="1:14">
      <c r="A2677">
        <f t="shared" si="328"/>
        <v>0</v>
      </c>
      <c r="B2677">
        <f t="shared" si="329"/>
        <v>0</v>
      </c>
      <c r="C2677">
        <v>232</v>
      </c>
      <c r="D2677">
        <v>168</v>
      </c>
      <c r="E2677">
        <f t="shared" si="330"/>
        <v>-999</v>
      </c>
      <c r="F2677">
        <f>能力值计算器!G2</f>
        <v>0</v>
      </c>
      <c r="G2677">
        <f>ROUNDDOWN((能力值计算器!F4+能力值计算器!E4*2+ROUNDDOWN(C2677/4,0))*能力值计算器!C2/100+10+能力值计算器!C2,0)</f>
        <v>174</v>
      </c>
      <c r="H2677">
        <f>ROUNDDOWN(ROUNDDOWN(ROUNDDOWN(ROUNDDOWN(ROUNDDOWN((能力值计算器!F6+能力值计算器!E6*2+ROUNDDOWN(D2677/4,0))*能力值计算器!C2/100+5,0)*能力值计算器!H6,0)*能力值计算器!K6,0)*能力值计算器!L6,0)*VLOOKUP(能力值计算器!J6,能力变化对照表!A:B,2,0),0)</f>
        <v>106</v>
      </c>
      <c r="I2677">
        <f>ROUNDDOWN(ROUNDDOWN(ROUNDDOWN(ROUNDDOWN(ROUNDDOWN((能力值计算器!F8+能力值计算器!E8*2+ROUNDDOWN(E2677/4,0))*能力值计算器!C2/100+5,0)*能力值计算器!H8,0)*能力值计算器!K8,0)*能力值计算器!L8,0)*VLOOKUP(能力值计算器!J8,能力变化对照表!A:B,2,0),0)</f>
        <v>-39</v>
      </c>
      <c r="J2677">
        <f t="shared" si="331"/>
        <v>0</v>
      </c>
      <c r="K2677">
        <f t="shared" si="332"/>
        <v>-6786</v>
      </c>
      <c r="L2677">
        <f t="shared" si="333"/>
        <v>11658</v>
      </c>
      <c r="M2677">
        <f t="shared" si="334"/>
        <v>252.1</v>
      </c>
      <c r="N2677">
        <f t="shared" si="335"/>
        <v>1</v>
      </c>
    </row>
    <row r="2678" spans="1:14">
      <c r="A2678">
        <f t="shared" si="328"/>
        <v>0</v>
      </c>
      <c r="B2678">
        <f t="shared" si="329"/>
        <v>0</v>
      </c>
      <c r="C2678">
        <v>188</v>
      </c>
      <c r="D2678">
        <v>188</v>
      </c>
      <c r="E2678">
        <f t="shared" si="330"/>
        <v>-999</v>
      </c>
      <c r="F2678">
        <f>能力值计算器!G2</f>
        <v>0</v>
      </c>
      <c r="G2678">
        <f>ROUNDDOWN((能力值计算器!F4+能力值计算器!E4*2+ROUNDDOWN(C2678/4,0))*能力值计算器!C2/100+10+能力值计算器!C2,0)</f>
        <v>169</v>
      </c>
      <c r="H2678">
        <f>ROUNDDOWN(ROUNDDOWN(ROUNDDOWN(ROUNDDOWN(ROUNDDOWN((能力值计算器!F6+能力值计算器!E6*2+ROUNDDOWN(D2678/4,0))*能力值计算器!C2/100+5,0)*能力值计算器!H6,0)*能力值计算器!K6,0)*能力值计算器!L6,0)*VLOOKUP(能力值计算器!J6,能力变化对照表!A:B,2,0),0)</f>
        <v>109</v>
      </c>
      <c r="I2678">
        <f>ROUNDDOWN(ROUNDDOWN(ROUNDDOWN(ROUNDDOWN(ROUNDDOWN((能力值计算器!F8+能力值计算器!E8*2+ROUNDDOWN(E2678/4,0))*能力值计算器!C2/100+5,0)*能力值计算器!H8,0)*能力值计算器!K8,0)*能力值计算器!L8,0)*VLOOKUP(能力值计算器!J8,能力变化对照表!A:B,2,0),0)</f>
        <v>-39</v>
      </c>
      <c r="J2678">
        <f t="shared" si="331"/>
        <v>0</v>
      </c>
      <c r="K2678">
        <f t="shared" si="332"/>
        <v>-6591</v>
      </c>
      <c r="L2678">
        <f t="shared" si="333"/>
        <v>11830</v>
      </c>
      <c r="M2678">
        <f t="shared" si="334"/>
        <v>247.1</v>
      </c>
      <c r="N2678">
        <f t="shared" si="335"/>
        <v>1</v>
      </c>
    </row>
    <row r="2679" spans="1:14">
      <c r="A2679">
        <f t="shared" si="328"/>
        <v>0</v>
      </c>
      <c r="B2679">
        <f t="shared" si="329"/>
        <v>0</v>
      </c>
      <c r="C2679">
        <v>188</v>
      </c>
      <c r="D2679">
        <v>192</v>
      </c>
      <c r="E2679">
        <f t="shared" si="330"/>
        <v>-999</v>
      </c>
      <c r="F2679">
        <f>能力值计算器!G2</f>
        <v>0</v>
      </c>
      <c r="G2679">
        <f>ROUNDDOWN((能力值计算器!F4+能力值计算器!E4*2+ROUNDDOWN(C2679/4,0))*能力值计算器!C2/100+10+能力值计算器!C2,0)</f>
        <v>169</v>
      </c>
      <c r="H2679">
        <f>ROUNDDOWN(ROUNDDOWN(ROUNDDOWN(ROUNDDOWN(ROUNDDOWN((能力值计算器!F6+能力值计算器!E6*2+ROUNDDOWN(D2679/4,0))*能力值计算器!C2/100+5,0)*能力值计算器!H6,0)*能力值计算器!K6,0)*能力值计算器!L6,0)*VLOOKUP(能力值计算器!J6,能力变化对照表!A:B,2,0),0)</f>
        <v>109</v>
      </c>
      <c r="I2679">
        <f>ROUNDDOWN(ROUNDDOWN(ROUNDDOWN(ROUNDDOWN(ROUNDDOWN((能力值计算器!F8+能力值计算器!E8*2+ROUNDDOWN(E2679/4,0))*能力值计算器!C2/100+5,0)*能力值计算器!H8,0)*能力值计算器!K8,0)*能力值计算器!L8,0)*VLOOKUP(能力值计算器!J8,能力变化对照表!A:B,2,0),0)</f>
        <v>-39</v>
      </c>
      <c r="J2679">
        <f t="shared" si="331"/>
        <v>0</v>
      </c>
      <c r="K2679">
        <f t="shared" si="332"/>
        <v>-6591</v>
      </c>
      <c r="L2679">
        <f t="shared" si="333"/>
        <v>11830</v>
      </c>
      <c r="M2679">
        <f t="shared" si="334"/>
        <v>247.1</v>
      </c>
      <c r="N2679">
        <f t="shared" si="335"/>
        <v>1</v>
      </c>
    </row>
    <row r="2680" spans="1:14">
      <c r="A2680">
        <f t="shared" si="328"/>
        <v>0</v>
      </c>
      <c r="B2680">
        <f t="shared" si="329"/>
        <v>0</v>
      </c>
      <c r="C2680">
        <v>192</v>
      </c>
      <c r="D2680">
        <v>188</v>
      </c>
      <c r="E2680">
        <f t="shared" si="330"/>
        <v>-999</v>
      </c>
      <c r="F2680">
        <f>能力值计算器!G2</f>
        <v>0</v>
      </c>
      <c r="G2680">
        <f>ROUNDDOWN((能力值计算器!F4+能力值计算器!E4*2+ROUNDDOWN(C2680/4,0))*能力值计算器!C2/100+10+能力值计算器!C2,0)</f>
        <v>169</v>
      </c>
      <c r="H2680">
        <f>ROUNDDOWN(ROUNDDOWN(ROUNDDOWN(ROUNDDOWN(ROUNDDOWN((能力值计算器!F6+能力值计算器!E6*2+ROUNDDOWN(D2680/4,0))*能力值计算器!C2/100+5,0)*能力值计算器!H6,0)*能力值计算器!K6,0)*能力值计算器!L6,0)*VLOOKUP(能力值计算器!J6,能力变化对照表!A:B,2,0),0)</f>
        <v>109</v>
      </c>
      <c r="I2680">
        <f>ROUNDDOWN(ROUNDDOWN(ROUNDDOWN(ROUNDDOWN(ROUNDDOWN((能力值计算器!F8+能力值计算器!E8*2+ROUNDDOWN(E2680/4,0))*能力值计算器!C2/100+5,0)*能力值计算器!H8,0)*能力值计算器!K8,0)*能力值计算器!L8,0)*VLOOKUP(能力值计算器!J8,能力变化对照表!A:B,2,0),0)</f>
        <v>-39</v>
      </c>
      <c r="J2680">
        <f t="shared" si="331"/>
        <v>0</v>
      </c>
      <c r="K2680">
        <f t="shared" si="332"/>
        <v>-6591</v>
      </c>
      <c r="L2680">
        <f t="shared" si="333"/>
        <v>11830</v>
      </c>
      <c r="M2680">
        <f t="shared" si="334"/>
        <v>247.1</v>
      </c>
      <c r="N2680">
        <f t="shared" si="335"/>
        <v>1</v>
      </c>
    </row>
    <row r="2681" spans="1:14">
      <c r="A2681">
        <f t="shared" si="328"/>
        <v>0</v>
      </c>
      <c r="B2681">
        <f t="shared" si="329"/>
        <v>0</v>
      </c>
      <c r="C2681">
        <v>192</v>
      </c>
      <c r="D2681">
        <v>192</v>
      </c>
      <c r="E2681">
        <f t="shared" si="330"/>
        <v>-999</v>
      </c>
      <c r="F2681">
        <f>能力值计算器!G2</f>
        <v>0</v>
      </c>
      <c r="G2681">
        <f>ROUNDDOWN((能力值计算器!F4+能力值计算器!E4*2+ROUNDDOWN(C2681/4,0))*能力值计算器!C2/100+10+能力值计算器!C2,0)</f>
        <v>169</v>
      </c>
      <c r="H2681">
        <f>ROUNDDOWN(ROUNDDOWN(ROUNDDOWN(ROUNDDOWN(ROUNDDOWN((能力值计算器!F6+能力值计算器!E6*2+ROUNDDOWN(D2681/4,0))*能力值计算器!C2/100+5,0)*能力值计算器!H6,0)*能力值计算器!K6,0)*能力值计算器!L6,0)*VLOOKUP(能力值计算器!J6,能力变化对照表!A:B,2,0),0)</f>
        <v>109</v>
      </c>
      <c r="I2681">
        <f>ROUNDDOWN(ROUNDDOWN(ROUNDDOWN(ROUNDDOWN(ROUNDDOWN((能力值计算器!F8+能力值计算器!E8*2+ROUNDDOWN(E2681/4,0))*能力值计算器!C2/100+5,0)*能力值计算器!H8,0)*能力值计算器!K8,0)*能力值计算器!L8,0)*VLOOKUP(能力值计算器!J8,能力变化对照表!A:B,2,0),0)</f>
        <v>-39</v>
      </c>
      <c r="J2681">
        <f t="shared" si="331"/>
        <v>0</v>
      </c>
      <c r="K2681">
        <f t="shared" si="332"/>
        <v>-6591</v>
      </c>
      <c r="L2681">
        <f t="shared" si="333"/>
        <v>11830</v>
      </c>
      <c r="M2681">
        <f t="shared" si="334"/>
        <v>247.1</v>
      </c>
      <c r="N2681">
        <f t="shared" si="335"/>
        <v>1</v>
      </c>
    </row>
    <row r="2682" spans="1:14">
      <c r="A2682">
        <f t="shared" si="328"/>
        <v>0</v>
      </c>
      <c r="B2682">
        <f t="shared" si="329"/>
        <v>0</v>
      </c>
      <c r="C2682">
        <v>124</v>
      </c>
      <c r="D2682">
        <v>228</v>
      </c>
      <c r="E2682">
        <f t="shared" si="330"/>
        <v>-999</v>
      </c>
      <c r="F2682">
        <f>能力值计算器!G2</f>
        <v>0</v>
      </c>
      <c r="G2682">
        <f>ROUNDDOWN((能力值计算器!F4+能力值计算器!E4*2+ROUNDDOWN(C2682/4,0))*能力值计算器!C2/100+10+能力值计算器!C2,0)</f>
        <v>161</v>
      </c>
      <c r="H2682">
        <f>ROUNDDOWN(ROUNDDOWN(ROUNDDOWN(ROUNDDOWN(ROUNDDOWN((能力值计算器!F6+能力值计算器!E6*2+ROUNDDOWN(D2682/4,0))*能力值计算器!C2/100+5,0)*能力值计算器!H6,0)*能力值计算器!K6,0)*能力值计算器!L6,0)*VLOOKUP(能力值计算器!J6,能力变化对照表!A:B,2,0),0)</f>
        <v>114</v>
      </c>
      <c r="I2682">
        <f>ROUNDDOWN(ROUNDDOWN(ROUNDDOWN(ROUNDDOWN(ROUNDDOWN((能力值计算器!F8+能力值计算器!E8*2+ROUNDDOWN(E2682/4,0))*能力值计算器!C2/100+5,0)*能力值计算器!H8,0)*能力值计算器!K8,0)*能力值计算器!L8,0)*VLOOKUP(能力值计算器!J8,能力变化对照表!A:B,2,0),0)</f>
        <v>-39</v>
      </c>
      <c r="J2682">
        <f t="shared" si="331"/>
        <v>0</v>
      </c>
      <c r="K2682">
        <f t="shared" si="332"/>
        <v>-6279</v>
      </c>
      <c r="L2682">
        <f t="shared" si="333"/>
        <v>12075</v>
      </c>
      <c r="M2682">
        <f t="shared" si="334"/>
        <v>239.1</v>
      </c>
      <c r="N2682">
        <f t="shared" si="335"/>
        <v>1</v>
      </c>
    </row>
    <row r="2683" spans="1:14">
      <c r="A2683">
        <f t="shared" si="328"/>
        <v>0</v>
      </c>
      <c r="B2683">
        <f t="shared" si="329"/>
        <v>0</v>
      </c>
      <c r="C2683">
        <v>124</v>
      </c>
      <c r="D2683">
        <v>232</v>
      </c>
      <c r="E2683">
        <f t="shared" si="330"/>
        <v>-999</v>
      </c>
      <c r="F2683">
        <f>能力值计算器!G2</f>
        <v>0</v>
      </c>
      <c r="G2683">
        <f>ROUNDDOWN((能力值计算器!F4+能力值计算器!E4*2+ROUNDDOWN(C2683/4,0))*能力值计算器!C2/100+10+能力值计算器!C2,0)</f>
        <v>161</v>
      </c>
      <c r="H2683">
        <f>ROUNDDOWN(ROUNDDOWN(ROUNDDOWN(ROUNDDOWN(ROUNDDOWN((能力值计算器!F6+能力值计算器!E6*2+ROUNDDOWN(D2683/4,0))*能力值计算器!C2/100+5,0)*能力值计算器!H6,0)*能力值计算器!K6,0)*能力值计算器!L6,0)*VLOOKUP(能力值计算器!J6,能力变化对照表!A:B,2,0),0)</f>
        <v>114</v>
      </c>
      <c r="I2683">
        <f>ROUNDDOWN(ROUNDDOWN(ROUNDDOWN(ROUNDDOWN(ROUNDDOWN((能力值计算器!F8+能力值计算器!E8*2+ROUNDDOWN(E2683/4,0))*能力值计算器!C2/100+5,0)*能力值计算器!H8,0)*能力值计算器!K8,0)*能力值计算器!L8,0)*VLOOKUP(能力值计算器!J8,能力变化对照表!A:B,2,0),0)</f>
        <v>-39</v>
      </c>
      <c r="J2683">
        <f t="shared" si="331"/>
        <v>0</v>
      </c>
      <c r="K2683">
        <f t="shared" si="332"/>
        <v>-6279</v>
      </c>
      <c r="L2683">
        <f t="shared" si="333"/>
        <v>12075</v>
      </c>
      <c r="M2683">
        <f t="shared" si="334"/>
        <v>239.1</v>
      </c>
      <c r="N2683">
        <f t="shared" si="335"/>
        <v>1</v>
      </c>
    </row>
    <row r="2684" spans="1:14">
      <c r="A2684">
        <f t="shared" si="328"/>
        <v>0</v>
      </c>
      <c r="B2684">
        <f t="shared" si="329"/>
        <v>0</v>
      </c>
      <c r="C2684">
        <v>128</v>
      </c>
      <c r="D2684">
        <v>228</v>
      </c>
      <c r="E2684">
        <f t="shared" si="330"/>
        <v>-999</v>
      </c>
      <c r="F2684">
        <f>能力值计算器!G2</f>
        <v>0</v>
      </c>
      <c r="G2684">
        <f>ROUNDDOWN((能力值计算器!F4+能力值计算器!E4*2+ROUNDDOWN(C2684/4,0))*能力值计算器!C2/100+10+能力值计算器!C2,0)</f>
        <v>161</v>
      </c>
      <c r="H2684">
        <f>ROUNDDOWN(ROUNDDOWN(ROUNDDOWN(ROUNDDOWN(ROUNDDOWN((能力值计算器!F6+能力值计算器!E6*2+ROUNDDOWN(D2684/4,0))*能力值计算器!C2/100+5,0)*能力值计算器!H6,0)*能力值计算器!K6,0)*能力值计算器!L6,0)*VLOOKUP(能力值计算器!J6,能力变化对照表!A:B,2,0),0)</f>
        <v>114</v>
      </c>
      <c r="I2684">
        <f>ROUNDDOWN(ROUNDDOWN(ROUNDDOWN(ROUNDDOWN(ROUNDDOWN((能力值计算器!F8+能力值计算器!E8*2+ROUNDDOWN(E2684/4,0))*能力值计算器!C2/100+5,0)*能力值计算器!H8,0)*能力值计算器!K8,0)*能力值计算器!L8,0)*VLOOKUP(能力值计算器!J8,能力变化对照表!A:B,2,0),0)</f>
        <v>-39</v>
      </c>
      <c r="J2684">
        <f t="shared" si="331"/>
        <v>0</v>
      </c>
      <c r="K2684">
        <f t="shared" si="332"/>
        <v>-6279</v>
      </c>
      <c r="L2684">
        <f t="shared" si="333"/>
        <v>12075</v>
      </c>
      <c r="M2684">
        <f t="shared" si="334"/>
        <v>239.1</v>
      </c>
      <c r="N2684">
        <f t="shared" si="335"/>
        <v>1</v>
      </c>
    </row>
    <row r="2685" spans="1:14">
      <c r="A2685">
        <f t="shared" si="328"/>
        <v>0</v>
      </c>
      <c r="B2685">
        <f t="shared" si="329"/>
        <v>0</v>
      </c>
      <c r="C2685">
        <v>128</v>
      </c>
      <c r="D2685">
        <v>232</v>
      </c>
      <c r="E2685">
        <f t="shared" si="330"/>
        <v>-999</v>
      </c>
      <c r="F2685">
        <f>能力值计算器!G2</f>
        <v>0</v>
      </c>
      <c r="G2685">
        <f>ROUNDDOWN((能力值计算器!F4+能力值计算器!E4*2+ROUNDDOWN(C2685/4,0))*能力值计算器!C2/100+10+能力值计算器!C2,0)</f>
        <v>161</v>
      </c>
      <c r="H2685">
        <f>ROUNDDOWN(ROUNDDOWN(ROUNDDOWN(ROUNDDOWN(ROUNDDOWN((能力值计算器!F6+能力值计算器!E6*2+ROUNDDOWN(D2685/4,0))*能力值计算器!C2/100+5,0)*能力值计算器!H6,0)*能力值计算器!K6,0)*能力值计算器!L6,0)*VLOOKUP(能力值计算器!J6,能力变化对照表!A:B,2,0),0)</f>
        <v>114</v>
      </c>
      <c r="I2685">
        <f>ROUNDDOWN(ROUNDDOWN(ROUNDDOWN(ROUNDDOWN(ROUNDDOWN((能力值计算器!F8+能力值计算器!E8*2+ROUNDDOWN(E2685/4,0))*能力值计算器!C2/100+5,0)*能力值计算器!H8,0)*能力值计算器!K8,0)*能力值计算器!L8,0)*VLOOKUP(能力值计算器!J8,能力变化对照表!A:B,2,0),0)</f>
        <v>-39</v>
      </c>
      <c r="J2685">
        <f t="shared" si="331"/>
        <v>0</v>
      </c>
      <c r="K2685">
        <f t="shared" si="332"/>
        <v>-6279</v>
      </c>
      <c r="L2685">
        <f t="shared" si="333"/>
        <v>12075</v>
      </c>
      <c r="M2685">
        <f t="shared" si="334"/>
        <v>239.1</v>
      </c>
      <c r="N2685">
        <f t="shared" si="335"/>
        <v>1</v>
      </c>
    </row>
    <row r="2686" spans="1:14">
      <c r="A2686">
        <f t="shared" si="328"/>
        <v>0</v>
      </c>
      <c r="B2686">
        <f t="shared" si="329"/>
        <v>0</v>
      </c>
      <c r="C2686">
        <v>148</v>
      </c>
      <c r="D2686">
        <v>212</v>
      </c>
      <c r="E2686">
        <f t="shared" si="330"/>
        <v>-999</v>
      </c>
      <c r="F2686">
        <f>能力值计算器!G2</f>
        <v>0</v>
      </c>
      <c r="G2686">
        <f>ROUNDDOWN((能力值计算器!F4+能力值计算器!E4*2+ROUNDDOWN(C2686/4,0))*能力值计算器!C2/100+10+能力值计算器!C2,0)</f>
        <v>164</v>
      </c>
      <c r="H2686">
        <f>ROUNDDOWN(ROUNDDOWN(ROUNDDOWN(ROUNDDOWN(ROUNDDOWN((能力值计算器!F6+能力值计算器!E6*2+ROUNDDOWN(D2686/4,0))*能力值计算器!C2/100+5,0)*能力值计算器!H6,0)*能力值计算器!K6,0)*能力值计算器!L6,0)*VLOOKUP(能力值计算器!J6,能力变化对照表!A:B,2,0),0)</f>
        <v>112</v>
      </c>
      <c r="I2686">
        <f>ROUNDDOWN(ROUNDDOWN(ROUNDDOWN(ROUNDDOWN(ROUNDDOWN((能力值计算器!F8+能力值计算器!E8*2+ROUNDDOWN(E2686/4,0))*能力值计算器!C2/100+5,0)*能力值计算器!H8,0)*能力值计算器!K8,0)*能力值计算器!L8,0)*VLOOKUP(能力值计算器!J8,能力变化对照表!A:B,2,0),0)</f>
        <v>-39</v>
      </c>
      <c r="J2686">
        <f t="shared" si="331"/>
        <v>0</v>
      </c>
      <c r="K2686">
        <f t="shared" si="332"/>
        <v>-6396</v>
      </c>
      <c r="L2686">
        <f t="shared" si="333"/>
        <v>11972</v>
      </c>
      <c r="M2686">
        <f t="shared" si="334"/>
        <v>242.1</v>
      </c>
      <c r="N2686">
        <f t="shared" si="335"/>
        <v>1</v>
      </c>
    </row>
    <row r="2687" spans="1:14">
      <c r="A2687">
        <f t="shared" si="328"/>
        <v>0</v>
      </c>
      <c r="B2687">
        <f t="shared" si="329"/>
        <v>0</v>
      </c>
      <c r="C2687">
        <v>148</v>
      </c>
      <c r="D2687">
        <v>216</v>
      </c>
      <c r="E2687">
        <f t="shared" si="330"/>
        <v>-999</v>
      </c>
      <c r="F2687">
        <f>能力值计算器!G2</f>
        <v>0</v>
      </c>
      <c r="G2687">
        <f>ROUNDDOWN((能力值计算器!F4+能力值计算器!E4*2+ROUNDDOWN(C2687/4,0))*能力值计算器!C2/100+10+能力值计算器!C2,0)</f>
        <v>164</v>
      </c>
      <c r="H2687">
        <f>ROUNDDOWN(ROUNDDOWN(ROUNDDOWN(ROUNDDOWN(ROUNDDOWN((能力值计算器!F6+能力值计算器!E6*2+ROUNDDOWN(D2687/4,0))*能力值计算器!C2/100+5,0)*能力值计算器!H6,0)*能力值计算器!K6,0)*能力值计算器!L6,0)*VLOOKUP(能力值计算器!J6,能力变化对照表!A:B,2,0),0)</f>
        <v>112</v>
      </c>
      <c r="I2687">
        <f>ROUNDDOWN(ROUNDDOWN(ROUNDDOWN(ROUNDDOWN(ROUNDDOWN((能力值计算器!F8+能力值计算器!E8*2+ROUNDDOWN(E2687/4,0))*能力值计算器!C2/100+5,0)*能力值计算器!H8,0)*能力值计算器!K8,0)*能力值计算器!L8,0)*VLOOKUP(能力值计算器!J8,能力变化对照表!A:B,2,0),0)</f>
        <v>-39</v>
      </c>
      <c r="J2687">
        <f t="shared" si="331"/>
        <v>0</v>
      </c>
      <c r="K2687">
        <f t="shared" si="332"/>
        <v>-6396</v>
      </c>
      <c r="L2687">
        <f t="shared" si="333"/>
        <v>11972</v>
      </c>
      <c r="M2687">
        <f t="shared" si="334"/>
        <v>242.1</v>
      </c>
      <c r="N2687">
        <f t="shared" si="335"/>
        <v>1</v>
      </c>
    </row>
    <row r="2688" spans="1:14">
      <c r="A2688">
        <f t="shared" si="328"/>
        <v>0</v>
      </c>
      <c r="B2688">
        <f t="shared" si="329"/>
        <v>0</v>
      </c>
      <c r="C2688">
        <v>152</v>
      </c>
      <c r="D2688">
        <v>212</v>
      </c>
      <c r="E2688">
        <f t="shared" si="330"/>
        <v>-999</v>
      </c>
      <c r="F2688">
        <f>能力值计算器!G2</f>
        <v>0</v>
      </c>
      <c r="G2688">
        <f>ROUNDDOWN((能力值计算器!F4+能力值计算器!E4*2+ROUNDDOWN(C2688/4,0))*能力值计算器!C2/100+10+能力值计算器!C2,0)</f>
        <v>164</v>
      </c>
      <c r="H2688">
        <f>ROUNDDOWN(ROUNDDOWN(ROUNDDOWN(ROUNDDOWN(ROUNDDOWN((能力值计算器!F6+能力值计算器!E6*2+ROUNDDOWN(D2688/4,0))*能力值计算器!C2/100+5,0)*能力值计算器!H6,0)*能力值计算器!K6,0)*能力值计算器!L6,0)*VLOOKUP(能力值计算器!J6,能力变化对照表!A:B,2,0),0)</f>
        <v>112</v>
      </c>
      <c r="I2688">
        <f>ROUNDDOWN(ROUNDDOWN(ROUNDDOWN(ROUNDDOWN(ROUNDDOWN((能力值计算器!F8+能力值计算器!E8*2+ROUNDDOWN(E2688/4,0))*能力值计算器!C2/100+5,0)*能力值计算器!H8,0)*能力值计算器!K8,0)*能力值计算器!L8,0)*VLOOKUP(能力值计算器!J8,能力变化对照表!A:B,2,0),0)</f>
        <v>-39</v>
      </c>
      <c r="J2688">
        <f t="shared" si="331"/>
        <v>0</v>
      </c>
      <c r="K2688">
        <f t="shared" si="332"/>
        <v>-6396</v>
      </c>
      <c r="L2688">
        <f t="shared" si="333"/>
        <v>11972</v>
      </c>
      <c r="M2688">
        <f t="shared" si="334"/>
        <v>242.1</v>
      </c>
      <c r="N2688">
        <f t="shared" si="335"/>
        <v>1</v>
      </c>
    </row>
    <row r="2689" spans="1:14">
      <c r="A2689">
        <f t="shared" si="328"/>
        <v>0</v>
      </c>
      <c r="B2689">
        <f t="shared" si="329"/>
        <v>0</v>
      </c>
      <c r="C2689">
        <v>152</v>
      </c>
      <c r="D2689">
        <v>216</v>
      </c>
      <c r="E2689">
        <f t="shared" si="330"/>
        <v>-999</v>
      </c>
      <c r="F2689">
        <f>能力值计算器!G2</f>
        <v>0</v>
      </c>
      <c r="G2689">
        <f>ROUNDDOWN((能力值计算器!F4+能力值计算器!E4*2+ROUNDDOWN(C2689/4,0))*能力值计算器!C2/100+10+能力值计算器!C2,0)</f>
        <v>164</v>
      </c>
      <c r="H2689">
        <f>ROUNDDOWN(ROUNDDOWN(ROUNDDOWN(ROUNDDOWN(ROUNDDOWN((能力值计算器!F6+能力值计算器!E6*2+ROUNDDOWN(D2689/4,0))*能力值计算器!C2/100+5,0)*能力值计算器!H6,0)*能力值计算器!K6,0)*能力值计算器!L6,0)*VLOOKUP(能力值计算器!J6,能力变化对照表!A:B,2,0),0)</f>
        <v>112</v>
      </c>
      <c r="I2689">
        <f>ROUNDDOWN(ROUNDDOWN(ROUNDDOWN(ROUNDDOWN(ROUNDDOWN((能力值计算器!F8+能力值计算器!E8*2+ROUNDDOWN(E2689/4,0))*能力值计算器!C2/100+5,0)*能力值计算器!H8,0)*能力值计算器!K8,0)*能力值计算器!L8,0)*VLOOKUP(能力值计算器!J8,能力变化对照表!A:B,2,0),0)</f>
        <v>-39</v>
      </c>
      <c r="J2689">
        <f t="shared" si="331"/>
        <v>0</v>
      </c>
      <c r="K2689">
        <f t="shared" si="332"/>
        <v>-6396</v>
      </c>
      <c r="L2689">
        <f t="shared" si="333"/>
        <v>11972</v>
      </c>
      <c r="M2689">
        <f t="shared" si="334"/>
        <v>242.1</v>
      </c>
      <c r="N2689">
        <f t="shared" si="335"/>
        <v>1</v>
      </c>
    </row>
    <row r="2690" spans="1:14">
      <c r="A2690">
        <f t="shared" ref="A2690:A2753" si="336">IF(N2690=1,0,L2690+1/M2690)</f>
        <v>0</v>
      </c>
      <c r="B2690">
        <f t="shared" ref="B2690:B2753" si="337">IF(A2690=MAX(A:A),1,0)</f>
        <v>0</v>
      </c>
      <c r="C2690">
        <v>212</v>
      </c>
      <c r="D2690">
        <v>172</v>
      </c>
      <c r="E2690">
        <f t="shared" ref="E2690:E2753" si="338">IF(F2690-D2690-C2690&gt;253,-999,IF(F2690-D2690-C2690&lt;0,-999,F2690-D2690-C2690))</f>
        <v>-999</v>
      </c>
      <c r="F2690">
        <f>能力值计算器!G2</f>
        <v>0</v>
      </c>
      <c r="G2690">
        <f>ROUNDDOWN((能力值计算器!F4+能力值计算器!E4*2+ROUNDDOWN(C2690/4,0))*能力值计算器!C2/100+10+能力值计算器!C2,0)</f>
        <v>172</v>
      </c>
      <c r="H2690">
        <f>ROUNDDOWN(ROUNDDOWN(ROUNDDOWN(ROUNDDOWN(ROUNDDOWN((能力值计算器!F6+能力值计算器!E6*2+ROUNDDOWN(D2690/4,0))*能力值计算器!C2/100+5,0)*能力值计算器!H6,0)*能力值计算器!K6,0)*能力值计算器!L6,0)*VLOOKUP(能力值计算器!J6,能力变化对照表!A:B,2,0),0)</f>
        <v>107</v>
      </c>
      <c r="I2690">
        <f>ROUNDDOWN(ROUNDDOWN(ROUNDDOWN(ROUNDDOWN(ROUNDDOWN((能力值计算器!F8+能力值计算器!E8*2+ROUNDDOWN(E2690/4,0))*能力值计算器!C2/100+5,0)*能力值计算器!H8,0)*能力值计算器!K8,0)*能力值计算器!L8,0)*VLOOKUP(能力值计算器!J8,能力变化对照表!A:B,2,0),0)</f>
        <v>-39</v>
      </c>
      <c r="J2690">
        <f t="shared" ref="J2690:J2753" si="339">IF(E2690&lt;0,0,G2690*H2690)</f>
        <v>0</v>
      </c>
      <c r="K2690">
        <f t="shared" ref="K2690:K2753" si="340">G2690*I2690</f>
        <v>-6708</v>
      </c>
      <c r="L2690">
        <f t="shared" ref="L2690:L2753" si="341">(H2690+I2690)*G2690</f>
        <v>11696</v>
      </c>
      <c r="M2690">
        <f t="shared" ref="M2690:M2753" si="342">IF(H2690+I2690-G2690&lt;0,G2690-H2690-I2690,H2690+I2690-G2690)+IF(H2690-I2690&lt;0,I2690-H2690,H2690-I2690)+0.1</f>
        <v>250.1</v>
      </c>
      <c r="N2690">
        <f t="shared" ref="N2690:N2753" si="343">IF(E2690&lt;0,1,0)</f>
        <v>1</v>
      </c>
    </row>
    <row r="2691" spans="1:14">
      <c r="A2691">
        <f t="shared" si="336"/>
        <v>0</v>
      </c>
      <c r="B2691">
        <f t="shared" si="337"/>
        <v>0</v>
      </c>
      <c r="C2691">
        <v>212</v>
      </c>
      <c r="D2691">
        <v>176</v>
      </c>
      <c r="E2691">
        <f t="shared" si="338"/>
        <v>-999</v>
      </c>
      <c r="F2691">
        <f>能力值计算器!G2</f>
        <v>0</v>
      </c>
      <c r="G2691">
        <f>ROUNDDOWN((能力值计算器!F4+能力值计算器!E4*2+ROUNDDOWN(C2691/4,0))*能力值计算器!C2/100+10+能力值计算器!C2,0)</f>
        <v>172</v>
      </c>
      <c r="H2691">
        <f>ROUNDDOWN(ROUNDDOWN(ROUNDDOWN(ROUNDDOWN(ROUNDDOWN((能力值计算器!F6+能力值计算器!E6*2+ROUNDDOWN(D2691/4,0))*能力值计算器!C2/100+5,0)*能力值计算器!H6,0)*能力值计算器!K6,0)*能力值计算器!L6,0)*VLOOKUP(能力值计算器!J6,能力变化对照表!A:B,2,0),0)</f>
        <v>107</v>
      </c>
      <c r="I2691">
        <f>ROUNDDOWN(ROUNDDOWN(ROUNDDOWN(ROUNDDOWN(ROUNDDOWN((能力值计算器!F8+能力值计算器!E8*2+ROUNDDOWN(E2691/4,0))*能力值计算器!C2/100+5,0)*能力值计算器!H8,0)*能力值计算器!K8,0)*能力值计算器!L8,0)*VLOOKUP(能力值计算器!J8,能力变化对照表!A:B,2,0),0)</f>
        <v>-39</v>
      </c>
      <c r="J2691">
        <f t="shared" si="339"/>
        <v>0</v>
      </c>
      <c r="K2691">
        <f t="shared" si="340"/>
        <v>-6708</v>
      </c>
      <c r="L2691">
        <f t="shared" si="341"/>
        <v>11696</v>
      </c>
      <c r="M2691">
        <f t="shared" si="342"/>
        <v>250.1</v>
      </c>
      <c r="N2691">
        <f t="shared" si="343"/>
        <v>1</v>
      </c>
    </row>
    <row r="2692" spans="1:14">
      <c r="A2692">
        <f t="shared" si="336"/>
        <v>0</v>
      </c>
      <c r="B2692">
        <f t="shared" si="337"/>
        <v>0</v>
      </c>
      <c r="C2692">
        <v>216</v>
      </c>
      <c r="D2692">
        <v>172</v>
      </c>
      <c r="E2692">
        <f t="shared" si="338"/>
        <v>-999</v>
      </c>
      <c r="F2692">
        <f>能力值计算器!G2</f>
        <v>0</v>
      </c>
      <c r="G2692">
        <f>ROUNDDOWN((能力值计算器!F4+能力值计算器!E4*2+ROUNDDOWN(C2692/4,0))*能力值计算器!C2/100+10+能力值计算器!C2,0)</f>
        <v>172</v>
      </c>
      <c r="H2692">
        <f>ROUNDDOWN(ROUNDDOWN(ROUNDDOWN(ROUNDDOWN(ROUNDDOWN((能力值计算器!F6+能力值计算器!E6*2+ROUNDDOWN(D2692/4,0))*能力值计算器!C2/100+5,0)*能力值计算器!H6,0)*能力值计算器!K6,0)*能力值计算器!L6,0)*VLOOKUP(能力值计算器!J6,能力变化对照表!A:B,2,0),0)</f>
        <v>107</v>
      </c>
      <c r="I2692">
        <f>ROUNDDOWN(ROUNDDOWN(ROUNDDOWN(ROUNDDOWN(ROUNDDOWN((能力值计算器!F8+能力值计算器!E8*2+ROUNDDOWN(E2692/4,0))*能力值计算器!C2/100+5,0)*能力值计算器!H8,0)*能力值计算器!K8,0)*能力值计算器!L8,0)*VLOOKUP(能力值计算器!J8,能力变化对照表!A:B,2,0),0)</f>
        <v>-39</v>
      </c>
      <c r="J2692">
        <f t="shared" si="339"/>
        <v>0</v>
      </c>
      <c r="K2692">
        <f t="shared" si="340"/>
        <v>-6708</v>
      </c>
      <c r="L2692">
        <f t="shared" si="341"/>
        <v>11696</v>
      </c>
      <c r="M2692">
        <f t="shared" si="342"/>
        <v>250.1</v>
      </c>
      <c r="N2692">
        <f t="shared" si="343"/>
        <v>1</v>
      </c>
    </row>
    <row r="2693" spans="1:14">
      <c r="A2693">
        <f t="shared" si="336"/>
        <v>0</v>
      </c>
      <c r="B2693">
        <f t="shared" si="337"/>
        <v>0</v>
      </c>
      <c r="C2693">
        <v>216</v>
      </c>
      <c r="D2693">
        <v>176</v>
      </c>
      <c r="E2693">
        <f t="shared" si="338"/>
        <v>-999</v>
      </c>
      <c r="F2693">
        <f>能力值计算器!G2</f>
        <v>0</v>
      </c>
      <c r="G2693">
        <f>ROUNDDOWN((能力值计算器!F4+能力值计算器!E4*2+ROUNDDOWN(C2693/4,0))*能力值计算器!C2/100+10+能力值计算器!C2,0)</f>
        <v>172</v>
      </c>
      <c r="H2693">
        <f>ROUNDDOWN(ROUNDDOWN(ROUNDDOWN(ROUNDDOWN(ROUNDDOWN((能力值计算器!F6+能力值计算器!E6*2+ROUNDDOWN(D2693/4,0))*能力值计算器!C2/100+5,0)*能力值计算器!H6,0)*能力值计算器!K6,0)*能力值计算器!L6,0)*VLOOKUP(能力值计算器!J6,能力变化对照表!A:B,2,0),0)</f>
        <v>107</v>
      </c>
      <c r="I2693">
        <f>ROUNDDOWN(ROUNDDOWN(ROUNDDOWN(ROUNDDOWN(ROUNDDOWN((能力值计算器!F8+能力值计算器!E8*2+ROUNDDOWN(E2693/4,0))*能力值计算器!C2/100+5,0)*能力值计算器!H8,0)*能力值计算器!K8,0)*能力值计算器!L8,0)*VLOOKUP(能力值计算器!J8,能力变化对照表!A:B,2,0),0)</f>
        <v>-39</v>
      </c>
      <c r="J2693">
        <f t="shared" si="339"/>
        <v>0</v>
      </c>
      <c r="K2693">
        <f t="shared" si="340"/>
        <v>-6708</v>
      </c>
      <c r="L2693">
        <f t="shared" si="341"/>
        <v>11696</v>
      </c>
      <c r="M2693">
        <f t="shared" si="342"/>
        <v>250.1</v>
      </c>
      <c r="N2693">
        <f t="shared" si="343"/>
        <v>1</v>
      </c>
    </row>
    <row r="2694" spans="1:14">
      <c r="A2694">
        <f t="shared" si="336"/>
        <v>0</v>
      </c>
      <c r="B2694">
        <f t="shared" si="337"/>
        <v>0</v>
      </c>
      <c r="C2694">
        <v>100</v>
      </c>
      <c r="D2694">
        <v>244</v>
      </c>
      <c r="E2694">
        <f t="shared" si="338"/>
        <v>-999</v>
      </c>
      <c r="F2694">
        <f>能力值计算器!G2</f>
        <v>0</v>
      </c>
      <c r="G2694">
        <f>ROUNDDOWN((能力值计算器!F4+能力值计算器!E4*2+ROUNDDOWN(C2694/4,0))*能力值计算器!C2/100+10+能力值计算器!C2,0)</f>
        <v>158</v>
      </c>
      <c r="H2694">
        <f>ROUNDDOWN(ROUNDDOWN(ROUNDDOWN(ROUNDDOWN(ROUNDDOWN((能力值计算器!F6+能力值计算器!E6*2+ROUNDDOWN(D2694/4,0))*能力值计算器!C2/100+5,0)*能力值计算器!H6,0)*能力值计算器!K6,0)*能力值计算器!L6,0)*VLOOKUP(能力值计算器!J6,能力变化对照表!A:B,2,0),0)</f>
        <v>116</v>
      </c>
      <c r="I2694">
        <f>ROUNDDOWN(ROUNDDOWN(ROUNDDOWN(ROUNDDOWN(ROUNDDOWN((能力值计算器!F8+能力值计算器!E8*2+ROUNDDOWN(E2694/4,0))*能力值计算器!C2/100+5,0)*能力值计算器!H8,0)*能力值计算器!K8,0)*能力值计算器!L8,0)*VLOOKUP(能力值计算器!J8,能力变化对照表!A:B,2,0),0)</f>
        <v>-39</v>
      </c>
      <c r="J2694">
        <f t="shared" si="339"/>
        <v>0</v>
      </c>
      <c r="K2694">
        <f t="shared" si="340"/>
        <v>-6162</v>
      </c>
      <c r="L2694">
        <f t="shared" si="341"/>
        <v>12166</v>
      </c>
      <c r="M2694">
        <f t="shared" si="342"/>
        <v>236.1</v>
      </c>
      <c r="N2694">
        <f t="shared" si="343"/>
        <v>1</v>
      </c>
    </row>
    <row r="2695" spans="1:14">
      <c r="A2695">
        <f t="shared" si="336"/>
        <v>0</v>
      </c>
      <c r="B2695">
        <f t="shared" si="337"/>
        <v>0</v>
      </c>
      <c r="C2695">
        <v>100</v>
      </c>
      <c r="D2695">
        <v>248</v>
      </c>
      <c r="E2695">
        <f t="shared" si="338"/>
        <v>-999</v>
      </c>
      <c r="F2695">
        <f>能力值计算器!G2</f>
        <v>0</v>
      </c>
      <c r="G2695">
        <f>ROUNDDOWN((能力值计算器!F4+能力值计算器!E4*2+ROUNDDOWN(C2695/4,0))*能力值计算器!C2/100+10+能力值计算器!C2,0)</f>
        <v>158</v>
      </c>
      <c r="H2695">
        <f>ROUNDDOWN(ROUNDDOWN(ROUNDDOWN(ROUNDDOWN(ROUNDDOWN((能力值计算器!F6+能力值计算器!E6*2+ROUNDDOWN(D2695/4,0))*能力值计算器!C2/100+5,0)*能力值计算器!H6,0)*能力值计算器!K6,0)*能力值计算器!L6,0)*VLOOKUP(能力值计算器!J6,能力变化对照表!A:B,2,0),0)</f>
        <v>116</v>
      </c>
      <c r="I2695">
        <f>ROUNDDOWN(ROUNDDOWN(ROUNDDOWN(ROUNDDOWN(ROUNDDOWN((能力值计算器!F8+能力值计算器!E8*2+ROUNDDOWN(E2695/4,0))*能力值计算器!C2/100+5,0)*能力值计算器!H8,0)*能力值计算器!K8,0)*能力值计算器!L8,0)*VLOOKUP(能力值计算器!J8,能力变化对照表!A:B,2,0),0)</f>
        <v>-39</v>
      </c>
      <c r="J2695">
        <f t="shared" si="339"/>
        <v>0</v>
      </c>
      <c r="K2695">
        <f t="shared" si="340"/>
        <v>-6162</v>
      </c>
      <c r="L2695">
        <f t="shared" si="341"/>
        <v>12166</v>
      </c>
      <c r="M2695">
        <f t="shared" si="342"/>
        <v>236.1</v>
      </c>
      <c r="N2695">
        <f t="shared" si="343"/>
        <v>1</v>
      </c>
    </row>
    <row r="2696" spans="1:14">
      <c r="A2696">
        <f t="shared" si="336"/>
        <v>0</v>
      </c>
      <c r="B2696">
        <f t="shared" si="337"/>
        <v>0</v>
      </c>
      <c r="C2696">
        <v>104</v>
      </c>
      <c r="D2696">
        <v>244</v>
      </c>
      <c r="E2696">
        <f t="shared" si="338"/>
        <v>-999</v>
      </c>
      <c r="F2696">
        <f>能力值计算器!G2</f>
        <v>0</v>
      </c>
      <c r="G2696">
        <f>ROUNDDOWN((能力值计算器!F4+能力值计算器!E4*2+ROUNDDOWN(C2696/4,0))*能力值计算器!C2/100+10+能力值计算器!C2,0)</f>
        <v>158</v>
      </c>
      <c r="H2696">
        <f>ROUNDDOWN(ROUNDDOWN(ROUNDDOWN(ROUNDDOWN(ROUNDDOWN((能力值计算器!F6+能力值计算器!E6*2+ROUNDDOWN(D2696/4,0))*能力值计算器!C2/100+5,0)*能力值计算器!H6,0)*能力值计算器!K6,0)*能力值计算器!L6,0)*VLOOKUP(能力值计算器!J6,能力变化对照表!A:B,2,0),0)</f>
        <v>116</v>
      </c>
      <c r="I2696">
        <f>ROUNDDOWN(ROUNDDOWN(ROUNDDOWN(ROUNDDOWN(ROUNDDOWN((能力值计算器!F8+能力值计算器!E8*2+ROUNDDOWN(E2696/4,0))*能力值计算器!C2/100+5,0)*能力值计算器!H8,0)*能力值计算器!K8,0)*能力值计算器!L8,0)*VLOOKUP(能力值计算器!J8,能力变化对照表!A:B,2,0),0)</f>
        <v>-39</v>
      </c>
      <c r="J2696">
        <f t="shared" si="339"/>
        <v>0</v>
      </c>
      <c r="K2696">
        <f t="shared" si="340"/>
        <v>-6162</v>
      </c>
      <c r="L2696">
        <f t="shared" si="341"/>
        <v>12166</v>
      </c>
      <c r="M2696">
        <f t="shared" si="342"/>
        <v>236.1</v>
      </c>
      <c r="N2696">
        <f t="shared" si="343"/>
        <v>1</v>
      </c>
    </row>
    <row r="2697" spans="1:14">
      <c r="A2697">
        <f t="shared" si="336"/>
        <v>0</v>
      </c>
      <c r="B2697">
        <f t="shared" si="337"/>
        <v>0</v>
      </c>
      <c r="C2697">
        <v>104</v>
      </c>
      <c r="D2697">
        <v>248</v>
      </c>
      <c r="E2697">
        <f t="shared" si="338"/>
        <v>-999</v>
      </c>
      <c r="F2697">
        <f>能力值计算器!G2</f>
        <v>0</v>
      </c>
      <c r="G2697">
        <f>ROUNDDOWN((能力值计算器!F4+能力值计算器!E4*2+ROUNDDOWN(C2697/4,0))*能力值计算器!C2/100+10+能力值计算器!C2,0)</f>
        <v>158</v>
      </c>
      <c r="H2697">
        <f>ROUNDDOWN(ROUNDDOWN(ROUNDDOWN(ROUNDDOWN(ROUNDDOWN((能力值计算器!F6+能力值计算器!E6*2+ROUNDDOWN(D2697/4,0))*能力值计算器!C2/100+5,0)*能力值计算器!H6,0)*能力值计算器!K6,0)*能力值计算器!L6,0)*VLOOKUP(能力值计算器!J6,能力变化对照表!A:B,2,0),0)</f>
        <v>116</v>
      </c>
      <c r="I2697">
        <f>ROUNDDOWN(ROUNDDOWN(ROUNDDOWN(ROUNDDOWN(ROUNDDOWN((能力值计算器!F8+能力值计算器!E8*2+ROUNDDOWN(E2697/4,0))*能力值计算器!C2/100+5,0)*能力值计算器!H8,0)*能力值计算器!K8,0)*能力值计算器!L8,0)*VLOOKUP(能力值计算器!J8,能力变化对照表!A:B,2,0),0)</f>
        <v>-39</v>
      </c>
      <c r="J2697">
        <f t="shared" si="339"/>
        <v>0</v>
      </c>
      <c r="K2697">
        <f t="shared" si="340"/>
        <v>-6162</v>
      </c>
      <c r="L2697">
        <f t="shared" si="341"/>
        <v>12166</v>
      </c>
      <c r="M2697">
        <f t="shared" si="342"/>
        <v>236.1</v>
      </c>
      <c r="N2697">
        <f t="shared" si="343"/>
        <v>1</v>
      </c>
    </row>
    <row r="2698" spans="1:14">
      <c r="A2698">
        <f t="shared" si="336"/>
        <v>0</v>
      </c>
      <c r="B2698">
        <f t="shared" si="337"/>
        <v>0</v>
      </c>
      <c r="C2698">
        <v>172</v>
      </c>
      <c r="D2698">
        <v>196</v>
      </c>
      <c r="E2698">
        <f t="shared" si="338"/>
        <v>-999</v>
      </c>
      <c r="F2698">
        <f>能力值计算器!G2</f>
        <v>0</v>
      </c>
      <c r="G2698">
        <f>ROUNDDOWN((能力值计算器!F4+能力值计算器!E4*2+ROUNDDOWN(C2698/4,0))*能力值计算器!C2/100+10+能力值计算器!C2,0)</f>
        <v>167</v>
      </c>
      <c r="H2698">
        <f>ROUNDDOWN(ROUNDDOWN(ROUNDDOWN(ROUNDDOWN(ROUNDDOWN((能力值计算器!F6+能力值计算器!E6*2+ROUNDDOWN(D2698/4,0))*能力值计算器!C2/100+5,0)*能力值计算器!H6,0)*能力值计算器!K6,0)*能力值计算器!L6,0)*VLOOKUP(能力值计算器!J6,能力变化对照表!A:B,2,0),0)</f>
        <v>110</v>
      </c>
      <c r="I2698">
        <f>ROUNDDOWN(ROUNDDOWN(ROUNDDOWN(ROUNDDOWN(ROUNDDOWN((能力值计算器!F8+能力值计算器!E8*2+ROUNDDOWN(E2698/4,0))*能力值计算器!C2/100+5,0)*能力值计算器!H8,0)*能力值计算器!K8,0)*能力值计算器!L8,0)*VLOOKUP(能力值计算器!J8,能力变化对照表!A:B,2,0),0)</f>
        <v>-39</v>
      </c>
      <c r="J2698">
        <f t="shared" si="339"/>
        <v>0</v>
      </c>
      <c r="K2698">
        <f t="shared" si="340"/>
        <v>-6513</v>
      </c>
      <c r="L2698">
        <f t="shared" si="341"/>
        <v>11857</v>
      </c>
      <c r="M2698">
        <f t="shared" si="342"/>
        <v>245.1</v>
      </c>
      <c r="N2698">
        <f t="shared" si="343"/>
        <v>1</v>
      </c>
    </row>
    <row r="2699" spans="1:14">
      <c r="A2699">
        <f t="shared" si="336"/>
        <v>0</v>
      </c>
      <c r="B2699">
        <f t="shared" si="337"/>
        <v>0</v>
      </c>
      <c r="C2699">
        <v>172</v>
      </c>
      <c r="D2699">
        <v>200</v>
      </c>
      <c r="E2699">
        <f t="shared" si="338"/>
        <v>-999</v>
      </c>
      <c r="F2699">
        <f>能力值计算器!G2</f>
        <v>0</v>
      </c>
      <c r="G2699">
        <f>ROUNDDOWN((能力值计算器!F4+能力值计算器!E4*2+ROUNDDOWN(C2699/4,0))*能力值计算器!C2/100+10+能力值计算器!C2,0)</f>
        <v>167</v>
      </c>
      <c r="H2699">
        <f>ROUNDDOWN(ROUNDDOWN(ROUNDDOWN(ROUNDDOWN(ROUNDDOWN((能力值计算器!F6+能力值计算器!E6*2+ROUNDDOWN(D2699/4,0))*能力值计算器!C2/100+5,0)*能力值计算器!H6,0)*能力值计算器!K6,0)*能力值计算器!L6,0)*VLOOKUP(能力值计算器!J6,能力变化对照表!A:B,2,0),0)</f>
        <v>110</v>
      </c>
      <c r="I2699">
        <f>ROUNDDOWN(ROUNDDOWN(ROUNDDOWN(ROUNDDOWN(ROUNDDOWN((能力值计算器!F8+能力值计算器!E8*2+ROUNDDOWN(E2699/4,0))*能力值计算器!C2/100+5,0)*能力值计算器!H8,0)*能力值计算器!K8,0)*能力值计算器!L8,0)*VLOOKUP(能力值计算器!J8,能力变化对照表!A:B,2,0),0)</f>
        <v>-39</v>
      </c>
      <c r="J2699">
        <f t="shared" si="339"/>
        <v>0</v>
      </c>
      <c r="K2699">
        <f t="shared" si="340"/>
        <v>-6513</v>
      </c>
      <c r="L2699">
        <f t="shared" si="341"/>
        <v>11857</v>
      </c>
      <c r="M2699">
        <f t="shared" si="342"/>
        <v>245.1</v>
      </c>
      <c r="N2699">
        <f t="shared" si="343"/>
        <v>1</v>
      </c>
    </row>
    <row r="2700" spans="1:14">
      <c r="A2700">
        <f t="shared" si="336"/>
        <v>0</v>
      </c>
      <c r="B2700">
        <f t="shared" si="337"/>
        <v>0</v>
      </c>
      <c r="C2700">
        <v>176</v>
      </c>
      <c r="D2700">
        <v>196</v>
      </c>
      <c r="E2700">
        <f t="shared" si="338"/>
        <v>-999</v>
      </c>
      <c r="F2700">
        <f>能力值计算器!G2</f>
        <v>0</v>
      </c>
      <c r="G2700">
        <f>ROUNDDOWN((能力值计算器!F4+能力值计算器!E4*2+ROUNDDOWN(C2700/4,0))*能力值计算器!C2/100+10+能力值计算器!C2,0)</f>
        <v>167</v>
      </c>
      <c r="H2700">
        <f>ROUNDDOWN(ROUNDDOWN(ROUNDDOWN(ROUNDDOWN(ROUNDDOWN((能力值计算器!F6+能力值计算器!E6*2+ROUNDDOWN(D2700/4,0))*能力值计算器!C2/100+5,0)*能力值计算器!H6,0)*能力值计算器!K6,0)*能力值计算器!L6,0)*VLOOKUP(能力值计算器!J6,能力变化对照表!A:B,2,0),0)</f>
        <v>110</v>
      </c>
      <c r="I2700">
        <f>ROUNDDOWN(ROUNDDOWN(ROUNDDOWN(ROUNDDOWN(ROUNDDOWN((能力值计算器!F8+能力值计算器!E8*2+ROUNDDOWN(E2700/4,0))*能力值计算器!C2/100+5,0)*能力值计算器!H8,0)*能力值计算器!K8,0)*能力值计算器!L8,0)*VLOOKUP(能力值计算器!J8,能力变化对照表!A:B,2,0),0)</f>
        <v>-39</v>
      </c>
      <c r="J2700">
        <f t="shared" si="339"/>
        <v>0</v>
      </c>
      <c r="K2700">
        <f t="shared" si="340"/>
        <v>-6513</v>
      </c>
      <c r="L2700">
        <f t="shared" si="341"/>
        <v>11857</v>
      </c>
      <c r="M2700">
        <f t="shared" si="342"/>
        <v>245.1</v>
      </c>
      <c r="N2700">
        <f t="shared" si="343"/>
        <v>1</v>
      </c>
    </row>
    <row r="2701" spans="1:14">
      <c r="A2701">
        <f t="shared" si="336"/>
        <v>0</v>
      </c>
      <c r="B2701">
        <f t="shared" si="337"/>
        <v>0</v>
      </c>
      <c r="C2701">
        <v>176</v>
      </c>
      <c r="D2701">
        <v>200</v>
      </c>
      <c r="E2701">
        <f t="shared" si="338"/>
        <v>-999</v>
      </c>
      <c r="F2701">
        <f>能力值计算器!G2</f>
        <v>0</v>
      </c>
      <c r="G2701">
        <f>ROUNDDOWN((能力值计算器!F4+能力值计算器!E4*2+ROUNDDOWN(C2701/4,0))*能力值计算器!C2/100+10+能力值计算器!C2,0)</f>
        <v>167</v>
      </c>
      <c r="H2701">
        <f>ROUNDDOWN(ROUNDDOWN(ROUNDDOWN(ROUNDDOWN(ROUNDDOWN((能力值计算器!F6+能力值计算器!E6*2+ROUNDDOWN(D2701/4,0))*能力值计算器!C2/100+5,0)*能力值计算器!H6,0)*能力值计算器!K6,0)*能力值计算器!L6,0)*VLOOKUP(能力值计算器!J6,能力变化对照表!A:B,2,0),0)</f>
        <v>110</v>
      </c>
      <c r="I2701">
        <f>ROUNDDOWN(ROUNDDOWN(ROUNDDOWN(ROUNDDOWN(ROUNDDOWN((能力值计算器!F8+能力值计算器!E8*2+ROUNDDOWN(E2701/4,0))*能力值计算器!C2/100+5,0)*能力值计算器!H8,0)*能力值计算器!K8,0)*能力值计算器!L8,0)*VLOOKUP(能力值计算器!J8,能力变化对照表!A:B,2,0),0)</f>
        <v>-39</v>
      </c>
      <c r="J2701">
        <f t="shared" si="339"/>
        <v>0</v>
      </c>
      <c r="K2701">
        <f t="shared" si="340"/>
        <v>-6513</v>
      </c>
      <c r="L2701">
        <f t="shared" si="341"/>
        <v>11857</v>
      </c>
      <c r="M2701">
        <f t="shared" si="342"/>
        <v>245.1</v>
      </c>
      <c r="N2701">
        <f t="shared" si="343"/>
        <v>1</v>
      </c>
    </row>
    <row r="2702" spans="1:14">
      <c r="A2702">
        <f t="shared" si="336"/>
        <v>0</v>
      </c>
      <c r="B2702">
        <f t="shared" si="337"/>
        <v>0</v>
      </c>
      <c r="C2702">
        <v>252</v>
      </c>
      <c r="D2702">
        <v>148</v>
      </c>
      <c r="E2702">
        <f t="shared" si="338"/>
        <v>-999</v>
      </c>
      <c r="F2702">
        <f>能力值计算器!G2</f>
        <v>0</v>
      </c>
      <c r="G2702">
        <f>ROUNDDOWN((能力值计算器!F4+能力值计算器!E4*2+ROUNDDOWN(C2702/4,0))*能力值计算器!C2/100+10+能力值计算器!C2,0)</f>
        <v>177</v>
      </c>
      <c r="H2702">
        <f>ROUNDDOWN(ROUNDDOWN(ROUNDDOWN(ROUNDDOWN(ROUNDDOWN((能力值计算器!F6+能力值计算器!E6*2+ROUNDDOWN(D2702/4,0))*能力值计算器!C2/100+5,0)*能力值计算器!H6,0)*能力值计算器!K6,0)*能力值计算器!L6,0)*VLOOKUP(能力值计算器!J6,能力变化对照表!A:B,2,0),0)</f>
        <v>104</v>
      </c>
      <c r="I2702">
        <f>ROUNDDOWN(ROUNDDOWN(ROUNDDOWN(ROUNDDOWN(ROUNDDOWN((能力值计算器!F8+能力值计算器!E8*2+ROUNDDOWN(E2702/4,0))*能力值计算器!C2/100+5,0)*能力值计算器!H8,0)*能力值计算器!K8,0)*能力值计算器!L8,0)*VLOOKUP(能力值计算器!J8,能力变化对照表!A:B,2,0),0)</f>
        <v>-39</v>
      </c>
      <c r="J2702">
        <f t="shared" si="339"/>
        <v>0</v>
      </c>
      <c r="K2702">
        <f t="shared" si="340"/>
        <v>-6903</v>
      </c>
      <c r="L2702">
        <f t="shared" si="341"/>
        <v>11505</v>
      </c>
      <c r="M2702">
        <f t="shared" si="342"/>
        <v>255.1</v>
      </c>
      <c r="N2702">
        <f t="shared" si="343"/>
        <v>1</v>
      </c>
    </row>
    <row r="2703" spans="1:14">
      <c r="A2703">
        <f t="shared" si="336"/>
        <v>0</v>
      </c>
      <c r="B2703">
        <f t="shared" si="337"/>
        <v>0</v>
      </c>
      <c r="C2703">
        <v>252</v>
      </c>
      <c r="D2703">
        <v>152</v>
      </c>
      <c r="E2703">
        <f t="shared" si="338"/>
        <v>-999</v>
      </c>
      <c r="F2703">
        <f>能力值计算器!G2</f>
        <v>0</v>
      </c>
      <c r="G2703">
        <f>ROUNDDOWN((能力值计算器!F4+能力值计算器!E4*2+ROUNDDOWN(C2703/4,0))*能力值计算器!C2/100+10+能力值计算器!C2,0)</f>
        <v>177</v>
      </c>
      <c r="H2703">
        <f>ROUNDDOWN(ROUNDDOWN(ROUNDDOWN(ROUNDDOWN(ROUNDDOWN((能力值计算器!F6+能力值计算器!E6*2+ROUNDDOWN(D2703/4,0))*能力值计算器!C2/100+5,0)*能力值计算器!H6,0)*能力值计算器!K6,0)*能力值计算器!L6,0)*VLOOKUP(能力值计算器!J6,能力变化对照表!A:B,2,0),0)</f>
        <v>104</v>
      </c>
      <c r="I2703">
        <f>ROUNDDOWN(ROUNDDOWN(ROUNDDOWN(ROUNDDOWN(ROUNDDOWN((能力值计算器!F8+能力值计算器!E8*2+ROUNDDOWN(E2703/4,0))*能力值计算器!C2/100+5,0)*能力值计算器!H8,0)*能力值计算器!K8,0)*能力值计算器!L8,0)*VLOOKUP(能力值计算器!J8,能力变化对照表!A:B,2,0),0)</f>
        <v>-39</v>
      </c>
      <c r="J2703">
        <f t="shared" si="339"/>
        <v>0</v>
      </c>
      <c r="K2703">
        <f t="shared" si="340"/>
        <v>-6903</v>
      </c>
      <c r="L2703">
        <f t="shared" si="341"/>
        <v>11505</v>
      </c>
      <c r="M2703">
        <f t="shared" si="342"/>
        <v>255.1</v>
      </c>
      <c r="N2703">
        <f t="shared" si="343"/>
        <v>1</v>
      </c>
    </row>
    <row r="2704" spans="1:14">
      <c r="A2704">
        <f t="shared" si="336"/>
        <v>0</v>
      </c>
      <c r="B2704">
        <f t="shared" si="337"/>
        <v>0</v>
      </c>
      <c r="C2704">
        <v>196</v>
      </c>
      <c r="D2704">
        <v>180</v>
      </c>
      <c r="E2704">
        <f t="shared" si="338"/>
        <v>-999</v>
      </c>
      <c r="F2704">
        <f>能力值计算器!G2</f>
        <v>0</v>
      </c>
      <c r="G2704">
        <f>ROUNDDOWN((能力值计算器!F4+能力值计算器!E4*2+ROUNDDOWN(C2704/4,0))*能力值计算器!C2/100+10+能力值计算器!C2,0)</f>
        <v>170</v>
      </c>
      <c r="H2704">
        <f>ROUNDDOWN(ROUNDDOWN(ROUNDDOWN(ROUNDDOWN(ROUNDDOWN((能力值计算器!F6+能力值计算器!E6*2+ROUNDDOWN(D2704/4,0))*能力值计算器!C2/100+5,0)*能力值计算器!H6,0)*能力值计算器!K6,0)*能力值计算器!L6,0)*VLOOKUP(能力值计算器!J6,能力变化对照表!A:B,2,0),0)</f>
        <v>108</v>
      </c>
      <c r="I2704">
        <f>ROUNDDOWN(ROUNDDOWN(ROUNDDOWN(ROUNDDOWN(ROUNDDOWN((能力值计算器!F8+能力值计算器!E8*2+ROUNDDOWN(E2704/4,0))*能力值计算器!C2/100+5,0)*能力值计算器!H8,0)*能力值计算器!K8,0)*能力值计算器!L8,0)*VLOOKUP(能力值计算器!J8,能力变化对照表!A:B,2,0),0)</f>
        <v>-39</v>
      </c>
      <c r="J2704">
        <f t="shared" si="339"/>
        <v>0</v>
      </c>
      <c r="K2704">
        <f t="shared" si="340"/>
        <v>-6630</v>
      </c>
      <c r="L2704">
        <f t="shared" si="341"/>
        <v>11730</v>
      </c>
      <c r="M2704">
        <f t="shared" si="342"/>
        <v>248.1</v>
      </c>
      <c r="N2704">
        <f t="shared" si="343"/>
        <v>1</v>
      </c>
    </row>
    <row r="2705" spans="1:14">
      <c r="A2705">
        <f t="shared" si="336"/>
        <v>0</v>
      </c>
      <c r="B2705">
        <f t="shared" si="337"/>
        <v>0</v>
      </c>
      <c r="C2705">
        <v>196</v>
      </c>
      <c r="D2705">
        <v>184</v>
      </c>
      <c r="E2705">
        <f t="shared" si="338"/>
        <v>-999</v>
      </c>
      <c r="F2705">
        <f>能力值计算器!G2</f>
        <v>0</v>
      </c>
      <c r="G2705">
        <f>ROUNDDOWN((能力值计算器!F4+能力值计算器!E4*2+ROUNDDOWN(C2705/4,0))*能力值计算器!C2/100+10+能力值计算器!C2,0)</f>
        <v>170</v>
      </c>
      <c r="H2705">
        <f>ROUNDDOWN(ROUNDDOWN(ROUNDDOWN(ROUNDDOWN(ROUNDDOWN((能力值计算器!F6+能力值计算器!E6*2+ROUNDDOWN(D2705/4,0))*能力值计算器!C2/100+5,0)*能力值计算器!H6,0)*能力值计算器!K6,0)*能力值计算器!L6,0)*VLOOKUP(能力值计算器!J6,能力变化对照表!A:B,2,0),0)</f>
        <v>108</v>
      </c>
      <c r="I2705">
        <f>ROUNDDOWN(ROUNDDOWN(ROUNDDOWN(ROUNDDOWN(ROUNDDOWN((能力值计算器!F8+能力值计算器!E8*2+ROUNDDOWN(E2705/4,0))*能力值计算器!C2/100+5,0)*能力值计算器!H8,0)*能力值计算器!K8,0)*能力值计算器!L8,0)*VLOOKUP(能力值计算器!J8,能力变化对照表!A:B,2,0),0)</f>
        <v>-39</v>
      </c>
      <c r="J2705">
        <f t="shared" si="339"/>
        <v>0</v>
      </c>
      <c r="K2705">
        <f t="shared" si="340"/>
        <v>-6630</v>
      </c>
      <c r="L2705">
        <f t="shared" si="341"/>
        <v>11730</v>
      </c>
      <c r="M2705">
        <f t="shared" si="342"/>
        <v>248.1</v>
      </c>
      <c r="N2705">
        <f t="shared" si="343"/>
        <v>1</v>
      </c>
    </row>
    <row r="2706" spans="1:14">
      <c r="A2706">
        <f t="shared" si="336"/>
        <v>0</v>
      </c>
      <c r="B2706">
        <f t="shared" si="337"/>
        <v>0</v>
      </c>
      <c r="C2706">
        <v>200</v>
      </c>
      <c r="D2706">
        <v>180</v>
      </c>
      <c r="E2706">
        <f t="shared" si="338"/>
        <v>-999</v>
      </c>
      <c r="F2706">
        <f>能力值计算器!G2</f>
        <v>0</v>
      </c>
      <c r="G2706">
        <f>ROUNDDOWN((能力值计算器!F4+能力值计算器!E4*2+ROUNDDOWN(C2706/4,0))*能力值计算器!C2/100+10+能力值计算器!C2,0)</f>
        <v>170</v>
      </c>
      <c r="H2706">
        <f>ROUNDDOWN(ROUNDDOWN(ROUNDDOWN(ROUNDDOWN(ROUNDDOWN((能力值计算器!F6+能力值计算器!E6*2+ROUNDDOWN(D2706/4,0))*能力值计算器!C2/100+5,0)*能力值计算器!H6,0)*能力值计算器!K6,0)*能力值计算器!L6,0)*VLOOKUP(能力值计算器!J6,能力变化对照表!A:B,2,0),0)</f>
        <v>108</v>
      </c>
      <c r="I2706">
        <f>ROUNDDOWN(ROUNDDOWN(ROUNDDOWN(ROUNDDOWN(ROUNDDOWN((能力值计算器!F8+能力值计算器!E8*2+ROUNDDOWN(E2706/4,0))*能力值计算器!C2/100+5,0)*能力值计算器!H8,0)*能力值计算器!K8,0)*能力值计算器!L8,0)*VLOOKUP(能力值计算器!J8,能力变化对照表!A:B,2,0),0)</f>
        <v>-39</v>
      </c>
      <c r="J2706">
        <f t="shared" si="339"/>
        <v>0</v>
      </c>
      <c r="K2706">
        <f t="shared" si="340"/>
        <v>-6630</v>
      </c>
      <c r="L2706">
        <f t="shared" si="341"/>
        <v>11730</v>
      </c>
      <c r="M2706">
        <f t="shared" si="342"/>
        <v>248.1</v>
      </c>
      <c r="N2706">
        <f t="shared" si="343"/>
        <v>1</v>
      </c>
    </row>
    <row r="2707" spans="1:14">
      <c r="A2707">
        <f t="shared" si="336"/>
        <v>0</v>
      </c>
      <c r="B2707">
        <f t="shared" si="337"/>
        <v>0</v>
      </c>
      <c r="C2707">
        <v>200</v>
      </c>
      <c r="D2707">
        <v>184</v>
      </c>
      <c r="E2707">
        <f t="shared" si="338"/>
        <v>-999</v>
      </c>
      <c r="F2707">
        <f>能力值计算器!G2</f>
        <v>0</v>
      </c>
      <c r="G2707">
        <f>ROUNDDOWN((能力值计算器!F4+能力值计算器!E4*2+ROUNDDOWN(C2707/4,0))*能力值计算器!C2/100+10+能力值计算器!C2,0)</f>
        <v>170</v>
      </c>
      <c r="H2707">
        <f>ROUNDDOWN(ROUNDDOWN(ROUNDDOWN(ROUNDDOWN(ROUNDDOWN((能力值计算器!F6+能力值计算器!E6*2+ROUNDDOWN(D2707/4,0))*能力值计算器!C2/100+5,0)*能力值计算器!H6,0)*能力值计算器!K6,0)*能力值计算器!L6,0)*VLOOKUP(能力值计算器!J6,能力变化对照表!A:B,2,0),0)</f>
        <v>108</v>
      </c>
      <c r="I2707">
        <f>ROUNDDOWN(ROUNDDOWN(ROUNDDOWN(ROUNDDOWN(ROUNDDOWN((能力值计算器!F8+能力值计算器!E8*2+ROUNDDOWN(E2707/4,0))*能力值计算器!C2/100+5,0)*能力值计算器!H8,0)*能力值计算器!K8,0)*能力值计算器!L8,0)*VLOOKUP(能力值计算器!J8,能力变化对照表!A:B,2,0),0)</f>
        <v>-39</v>
      </c>
      <c r="J2707">
        <f t="shared" si="339"/>
        <v>0</v>
      </c>
      <c r="K2707">
        <f t="shared" si="340"/>
        <v>-6630</v>
      </c>
      <c r="L2707">
        <f t="shared" si="341"/>
        <v>11730</v>
      </c>
      <c r="M2707">
        <f t="shared" si="342"/>
        <v>248.1</v>
      </c>
      <c r="N2707">
        <f t="shared" si="343"/>
        <v>1</v>
      </c>
    </row>
    <row r="2708" spans="1:14">
      <c r="A2708">
        <f t="shared" si="336"/>
        <v>0</v>
      </c>
      <c r="B2708">
        <f t="shared" si="337"/>
        <v>0</v>
      </c>
      <c r="C2708">
        <v>236</v>
      </c>
      <c r="D2708">
        <v>156</v>
      </c>
      <c r="E2708">
        <f t="shared" si="338"/>
        <v>-999</v>
      </c>
      <c r="F2708">
        <f>能力值计算器!G2</f>
        <v>0</v>
      </c>
      <c r="G2708">
        <f>ROUNDDOWN((能力值计算器!F4+能力值计算器!E4*2+ROUNDDOWN(C2708/4,0))*能力值计算器!C2/100+10+能力值计算器!C2,0)</f>
        <v>175</v>
      </c>
      <c r="H2708">
        <f>ROUNDDOWN(ROUNDDOWN(ROUNDDOWN(ROUNDDOWN(ROUNDDOWN((能力值计算器!F6+能力值计算器!E6*2+ROUNDDOWN(D2708/4,0))*能力值计算器!C2/100+5,0)*能力值计算器!H6,0)*能力值计算器!K6,0)*能力值计算器!L6,0)*VLOOKUP(能力值计算器!J6,能力变化对照表!A:B,2,0),0)</f>
        <v>105</v>
      </c>
      <c r="I2708">
        <f>ROUNDDOWN(ROUNDDOWN(ROUNDDOWN(ROUNDDOWN(ROUNDDOWN((能力值计算器!F8+能力值计算器!E8*2+ROUNDDOWN(E2708/4,0))*能力值计算器!C2/100+5,0)*能力值计算器!H8,0)*能力值计算器!K8,0)*能力值计算器!L8,0)*VLOOKUP(能力值计算器!J8,能力变化对照表!A:B,2,0),0)</f>
        <v>-39</v>
      </c>
      <c r="J2708">
        <f t="shared" si="339"/>
        <v>0</v>
      </c>
      <c r="K2708">
        <f t="shared" si="340"/>
        <v>-6825</v>
      </c>
      <c r="L2708">
        <f t="shared" si="341"/>
        <v>11550</v>
      </c>
      <c r="M2708">
        <f t="shared" si="342"/>
        <v>253.1</v>
      </c>
      <c r="N2708">
        <f t="shared" si="343"/>
        <v>1</v>
      </c>
    </row>
    <row r="2709" spans="1:14">
      <c r="A2709">
        <f t="shared" si="336"/>
        <v>0</v>
      </c>
      <c r="B2709">
        <f t="shared" si="337"/>
        <v>0</v>
      </c>
      <c r="C2709">
        <v>236</v>
      </c>
      <c r="D2709">
        <v>160</v>
      </c>
      <c r="E2709">
        <f t="shared" si="338"/>
        <v>-999</v>
      </c>
      <c r="F2709">
        <f>能力值计算器!G2</f>
        <v>0</v>
      </c>
      <c r="G2709">
        <f>ROUNDDOWN((能力值计算器!F4+能力值计算器!E4*2+ROUNDDOWN(C2709/4,0))*能力值计算器!C2/100+10+能力值计算器!C2,0)</f>
        <v>175</v>
      </c>
      <c r="H2709">
        <f>ROUNDDOWN(ROUNDDOWN(ROUNDDOWN(ROUNDDOWN(ROUNDDOWN((能力值计算器!F6+能力值计算器!E6*2+ROUNDDOWN(D2709/4,0))*能力值计算器!C2/100+5,0)*能力值计算器!H6,0)*能力值计算器!K6,0)*能力值计算器!L6,0)*VLOOKUP(能力值计算器!J6,能力变化对照表!A:B,2,0),0)</f>
        <v>105</v>
      </c>
      <c r="I2709">
        <f>ROUNDDOWN(ROUNDDOWN(ROUNDDOWN(ROUNDDOWN(ROUNDDOWN((能力值计算器!F8+能力值计算器!E8*2+ROUNDDOWN(E2709/4,0))*能力值计算器!C2/100+5,0)*能力值计算器!H8,0)*能力值计算器!K8,0)*能力值计算器!L8,0)*VLOOKUP(能力值计算器!J8,能力变化对照表!A:B,2,0),0)</f>
        <v>-39</v>
      </c>
      <c r="J2709">
        <f t="shared" si="339"/>
        <v>0</v>
      </c>
      <c r="K2709">
        <f t="shared" si="340"/>
        <v>-6825</v>
      </c>
      <c r="L2709">
        <f t="shared" si="341"/>
        <v>11550</v>
      </c>
      <c r="M2709">
        <f t="shared" si="342"/>
        <v>253.1</v>
      </c>
      <c r="N2709">
        <f t="shared" si="343"/>
        <v>1</v>
      </c>
    </row>
    <row r="2710" spans="1:14">
      <c r="A2710">
        <f t="shared" si="336"/>
        <v>0</v>
      </c>
      <c r="B2710">
        <f t="shared" si="337"/>
        <v>0</v>
      </c>
      <c r="C2710">
        <v>240</v>
      </c>
      <c r="D2710">
        <v>156</v>
      </c>
      <c r="E2710">
        <f t="shared" si="338"/>
        <v>-999</v>
      </c>
      <c r="F2710">
        <f>能力值计算器!G2</f>
        <v>0</v>
      </c>
      <c r="G2710">
        <f>ROUNDDOWN((能力值计算器!F4+能力值计算器!E4*2+ROUNDDOWN(C2710/4,0))*能力值计算器!C2/100+10+能力值计算器!C2,0)</f>
        <v>175</v>
      </c>
      <c r="H2710">
        <f>ROUNDDOWN(ROUNDDOWN(ROUNDDOWN(ROUNDDOWN(ROUNDDOWN((能力值计算器!F6+能力值计算器!E6*2+ROUNDDOWN(D2710/4,0))*能力值计算器!C2/100+5,0)*能力值计算器!H6,0)*能力值计算器!K6,0)*能力值计算器!L6,0)*VLOOKUP(能力值计算器!J6,能力变化对照表!A:B,2,0),0)</f>
        <v>105</v>
      </c>
      <c r="I2710">
        <f>ROUNDDOWN(ROUNDDOWN(ROUNDDOWN(ROUNDDOWN(ROUNDDOWN((能力值计算器!F8+能力值计算器!E8*2+ROUNDDOWN(E2710/4,0))*能力值计算器!C2/100+5,0)*能力值计算器!H8,0)*能力值计算器!K8,0)*能力值计算器!L8,0)*VLOOKUP(能力值计算器!J8,能力变化对照表!A:B,2,0),0)</f>
        <v>-39</v>
      </c>
      <c r="J2710">
        <f t="shared" si="339"/>
        <v>0</v>
      </c>
      <c r="K2710">
        <f t="shared" si="340"/>
        <v>-6825</v>
      </c>
      <c r="L2710">
        <f t="shared" si="341"/>
        <v>11550</v>
      </c>
      <c r="M2710">
        <f t="shared" si="342"/>
        <v>253.1</v>
      </c>
      <c r="N2710">
        <f t="shared" si="343"/>
        <v>1</v>
      </c>
    </row>
    <row r="2711" spans="1:14">
      <c r="A2711">
        <f t="shared" si="336"/>
        <v>0</v>
      </c>
      <c r="B2711">
        <f t="shared" si="337"/>
        <v>0</v>
      </c>
      <c r="C2711">
        <v>240</v>
      </c>
      <c r="D2711">
        <v>160</v>
      </c>
      <c r="E2711">
        <f t="shared" si="338"/>
        <v>-999</v>
      </c>
      <c r="F2711">
        <f>能力值计算器!G2</f>
        <v>0</v>
      </c>
      <c r="G2711">
        <f>ROUNDDOWN((能力值计算器!F4+能力值计算器!E4*2+ROUNDDOWN(C2711/4,0))*能力值计算器!C2/100+10+能力值计算器!C2,0)</f>
        <v>175</v>
      </c>
      <c r="H2711">
        <f>ROUNDDOWN(ROUNDDOWN(ROUNDDOWN(ROUNDDOWN(ROUNDDOWN((能力值计算器!F6+能力值计算器!E6*2+ROUNDDOWN(D2711/4,0))*能力值计算器!C2/100+5,0)*能力值计算器!H6,0)*能力值计算器!K6,0)*能力值计算器!L6,0)*VLOOKUP(能力值计算器!J6,能力变化对照表!A:B,2,0),0)</f>
        <v>105</v>
      </c>
      <c r="I2711">
        <f>ROUNDDOWN(ROUNDDOWN(ROUNDDOWN(ROUNDDOWN(ROUNDDOWN((能力值计算器!F8+能力值计算器!E8*2+ROUNDDOWN(E2711/4,0))*能力值计算器!C2/100+5,0)*能力值计算器!H8,0)*能力值计算器!K8,0)*能力值计算器!L8,0)*VLOOKUP(能力值计算器!J8,能力变化对照表!A:B,2,0),0)</f>
        <v>-39</v>
      </c>
      <c r="J2711">
        <f t="shared" si="339"/>
        <v>0</v>
      </c>
      <c r="K2711">
        <f t="shared" si="340"/>
        <v>-6825</v>
      </c>
      <c r="L2711">
        <f t="shared" si="341"/>
        <v>11550</v>
      </c>
      <c r="M2711">
        <f t="shared" si="342"/>
        <v>253.1</v>
      </c>
      <c r="N2711">
        <f t="shared" si="343"/>
        <v>1</v>
      </c>
    </row>
    <row r="2712" spans="1:14">
      <c r="A2712">
        <f t="shared" si="336"/>
        <v>0</v>
      </c>
      <c r="B2712">
        <f t="shared" si="337"/>
        <v>0</v>
      </c>
      <c r="C2712">
        <v>132</v>
      </c>
      <c r="D2712">
        <v>220</v>
      </c>
      <c r="E2712">
        <f t="shared" si="338"/>
        <v>-999</v>
      </c>
      <c r="F2712">
        <f>能力值计算器!G2</f>
        <v>0</v>
      </c>
      <c r="G2712">
        <f>ROUNDDOWN((能力值计算器!F4+能力值计算器!E4*2+ROUNDDOWN(C2712/4,0))*能力值计算器!C2/100+10+能力值计算器!C2,0)</f>
        <v>162</v>
      </c>
      <c r="H2712">
        <f>ROUNDDOWN(ROUNDDOWN(ROUNDDOWN(ROUNDDOWN(ROUNDDOWN((能力值计算器!F6+能力值计算器!E6*2+ROUNDDOWN(D2712/4,0))*能力值计算器!C2/100+5,0)*能力值计算器!H6,0)*能力值计算器!K6,0)*能力值计算器!L6,0)*VLOOKUP(能力值计算器!J6,能力变化对照表!A:B,2,0),0)</f>
        <v>113</v>
      </c>
      <c r="I2712">
        <f>ROUNDDOWN(ROUNDDOWN(ROUNDDOWN(ROUNDDOWN(ROUNDDOWN((能力值计算器!F8+能力值计算器!E8*2+ROUNDDOWN(E2712/4,0))*能力值计算器!C2/100+5,0)*能力值计算器!H8,0)*能力值计算器!K8,0)*能力值计算器!L8,0)*VLOOKUP(能力值计算器!J8,能力变化对照表!A:B,2,0),0)</f>
        <v>-39</v>
      </c>
      <c r="J2712">
        <f t="shared" si="339"/>
        <v>0</v>
      </c>
      <c r="K2712">
        <f t="shared" si="340"/>
        <v>-6318</v>
      </c>
      <c r="L2712">
        <f t="shared" si="341"/>
        <v>11988</v>
      </c>
      <c r="M2712">
        <f t="shared" si="342"/>
        <v>240.1</v>
      </c>
      <c r="N2712">
        <f t="shared" si="343"/>
        <v>1</v>
      </c>
    </row>
    <row r="2713" spans="1:14">
      <c r="A2713">
        <f t="shared" si="336"/>
        <v>0</v>
      </c>
      <c r="B2713">
        <f t="shared" si="337"/>
        <v>0</v>
      </c>
      <c r="C2713">
        <v>132</v>
      </c>
      <c r="D2713">
        <v>224</v>
      </c>
      <c r="E2713">
        <f t="shared" si="338"/>
        <v>-999</v>
      </c>
      <c r="F2713">
        <f>能力值计算器!G2</f>
        <v>0</v>
      </c>
      <c r="G2713">
        <f>ROUNDDOWN((能力值计算器!F4+能力值计算器!E4*2+ROUNDDOWN(C2713/4,0))*能力值计算器!C2/100+10+能力值计算器!C2,0)</f>
        <v>162</v>
      </c>
      <c r="H2713">
        <f>ROUNDDOWN(ROUNDDOWN(ROUNDDOWN(ROUNDDOWN(ROUNDDOWN((能力值计算器!F6+能力值计算器!E6*2+ROUNDDOWN(D2713/4,0))*能力值计算器!C2/100+5,0)*能力值计算器!H6,0)*能力值计算器!K6,0)*能力值计算器!L6,0)*VLOOKUP(能力值计算器!J6,能力变化对照表!A:B,2,0),0)</f>
        <v>113</v>
      </c>
      <c r="I2713">
        <f>ROUNDDOWN(ROUNDDOWN(ROUNDDOWN(ROUNDDOWN(ROUNDDOWN((能力值计算器!F8+能力值计算器!E8*2+ROUNDDOWN(E2713/4,0))*能力值计算器!C2/100+5,0)*能力值计算器!H8,0)*能力值计算器!K8,0)*能力值计算器!L8,0)*VLOOKUP(能力值计算器!J8,能力变化对照表!A:B,2,0),0)</f>
        <v>-39</v>
      </c>
      <c r="J2713">
        <f t="shared" si="339"/>
        <v>0</v>
      </c>
      <c r="K2713">
        <f t="shared" si="340"/>
        <v>-6318</v>
      </c>
      <c r="L2713">
        <f t="shared" si="341"/>
        <v>11988</v>
      </c>
      <c r="M2713">
        <f t="shared" si="342"/>
        <v>240.1</v>
      </c>
      <c r="N2713">
        <f t="shared" si="343"/>
        <v>1</v>
      </c>
    </row>
    <row r="2714" spans="1:14">
      <c r="A2714">
        <f t="shared" si="336"/>
        <v>0</v>
      </c>
      <c r="B2714">
        <f t="shared" si="337"/>
        <v>0</v>
      </c>
      <c r="C2714">
        <v>136</v>
      </c>
      <c r="D2714">
        <v>220</v>
      </c>
      <c r="E2714">
        <f t="shared" si="338"/>
        <v>-999</v>
      </c>
      <c r="F2714">
        <f>能力值计算器!G2</f>
        <v>0</v>
      </c>
      <c r="G2714">
        <f>ROUNDDOWN((能力值计算器!F4+能力值计算器!E4*2+ROUNDDOWN(C2714/4,0))*能力值计算器!C2/100+10+能力值计算器!C2,0)</f>
        <v>162</v>
      </c>
      <c r="H2714">
        <f>ROUNDDOWN(ROUNDDOWN(ROUNDDOWN(ROUNDDOWN(ROUNDDOWN((能力值计算器!F6+能力值计算器!E6*2+ROUNDDOWN(D2714/4,0))*能力值计算器!C2/100+5,0)*能力值计算器!H6,0)*能力值计算器!K6,0)*能力值计算器!L6,0)*VLOOKUP(能力值计算器!J6,能力变化对照表!A:B,2,0),0)</f>
        <v>113</v>
      </c>
      <c r="I2714">
        <f>ROUNDDOWN(ROUNDDOWN(ROUNDDOWN(ROUNDDOWN(ROUNDDOWN((能力值计算器!F8+能力值计算器!E8*2+ROUNDDOWN(E2714/4,0))*能力值计算器!C2/100+5,0)*能力值计算器!H8,0)*能力值计算器!K8,0)*能力值计算器!L8,0)*VLOOKUP(能力值计算器!J8,能力变化对照表!A:B,2,0),0)</f>
        <v>-39</v>
      </c>
      <c r="J2714">
        <f t="shared" si="339"/>
        <v>0</v>
      </c>
      <c r="K2714">
        <f t="shared" si="340"/>
        <v>-6318</v>
      </c>
      <c r="L2714">
        <f t="shared" si="341"/>
        <v>11988</v>
      </c>
      <c r="M2714">
        <f t="shared" si="342"/>
        <v>240.1</v>
      </c>
      <c r="N2714">
        <f t="shared" si="343"/>
        <v>1</v>
      </c>
    </row>
    <row r="2715" spans="1:14">
      <c r="A2715">
        <f t="shared" si="336"/>
        <v>0</v>
      </c>
      <c r="B2715">
        <f t="shared" si="337"/>
        <v>0</v>
      </c>
      <c r="C2715">
        <v>136</v>
      </c>
      <c r="D2715">
        <v>224</v>
      </c>
      <c r="E2715">
        <f t="shared" si="338"/>
        <v>-999</v>
      </c>
      <c r="F2715">
        <f>能力值计算器!G2</f>
        <v>0</v>
      </c>
      <c r="G2715">
        <f>ROUNDDOWN((能力值计算器!F4+能力值计算器!E4*2+ROUNDDOWN(C2715/4,0))*能力值计算器!C2/100+10+能力值计算器!C2,0)</f>
        <v>162</v>
      </c>
      <c r="H2715">
        <f>ROUNDDOWN(ROUNDDOWN(ROUNDDOWN(ROUNDDOWN(ROUNDDOWN((能力值计算器!F6+能力值计算器!E6*2+ROUNDDOWN(D2715/4,0))*能力值计算器!C2/100+5,0)*能力值计算器!H6,0)*能力值计算器!K6,0)*能力值计算器!L6,0)*VLOOKUP(能力值计算器!J6,能力变化对照表!A:B,2,0),0)</f>
        <v>113</v>
      </c>
      <c r="I2715">
        <f>ROUNDDOWN(ROUNDDOWN(ROUNDDOWN(ROUNDDOWN(ROUNDDOWN((能力值计算器!F8+能力值计算器!E8*2+ROUNDDOWN(E2715/4,0))*能力值计算器!C2/100+5,0)*能力值计算器!H8,0)*能力值计算器!K8,0)*能力值计算器!L8,0)*VLOOKUP(能力值计算器!J8,能力变化对照表!A:B,2,0),0)</f>
        <v>-39</v>
      </c>
      <c r="J2715">
        <f t="shared" si="339"/>
        <v>0</v>
      </c>
      <c r="K2715">
        <f t="shared" si="340"/>
        <v>-6318</v>
      </c>
      <c r="L2715">
        <f t="shared" si="341"/>
        <v>11988</v>
      </c>
      <c r="M2715">
        <f t="shared" si="342"/>
        <v>240.1</v>
      </c>
      <c r="N2715">
        <f t="shared" si="343"/>
        <v>1</v>
      </c>
    </row>
    <row r="2716" spans="1:14">
      <c r="A2716">
        <f t="shared" si="336"/>
        <v>0</v>
      </c>
      <c r="B2716">
        <f t="shared" si="337"/>
        <v>0</v>
      </c>
      <c r="C2716">
        <v>108</v>
      </c>
      <c r="D2716">
        <v>236</v>
      </c>
      <c r="E2716">
        <f t="shared" si="338"/>
        <v>-999</v>
      </c>
      <c r="F2716">
        <f>能力值计算器!G2</f>
        <v>0</v>
      </c>
      <c r="G2716">
        <f>ROUNDDOWN((能力值计算器!F4+能力值计算器!E4*2+ROUNDDOWN(C2716/4,0))*能力值计算器!C2/100+10+能力值计算器!C2,0)</f>
        <v>159</v>
      </c>
      <c r="H2716">
        <f>ROUNDDOWN(ROUNDDOWN(ROUNDDOWN(ROUNDDOWN(ROUNDDOWN((能力值计算器!F6+能力值计算器!E6*2+ROUNDDOWN(D2716/4,0))*能力值计算器!C2/100+5,0)*能力值计算器!H6,0)*能力值计算器!K6,0)*能力值计算器!L6,0)*VLOOKUP(能力值计算器!J6,能力变化对照表!A:B,2,0),0)</f>
        <v>115</v>
      </c>
      <c r="I2716">
        <f>ROUNDDOWN(ROUNDDOWN(ROUNDDOWN(ROUNDDOWN(ROUNDDOWN((能力值计算器!F8+能力值计算器!E8*2+ROUNDDOWN(E2716/4,0))*能力值计算器!C2/100+5,0)*能力值计算器!H8,0)*能力值计算器!K8,0)*能力值计算器!L8,0)*VLOOKUP(能力值计算器!J8,能力变化对照表!A:B,2,0),0)</f>
        <v>-39</v>
      </c>
      <c r="J2716">
        <f t="shared" si="339"/>
        <v>0</v>
      </c>
      <c r="K2716">
        <f t="shared" si="340"/>
        <v>-6201</v>
      </c>
      <c r="L2716">
        <f t="shared" si="341"/>
        <v>12084</v>
      </c>
      <c r="M2716">
        <f t="shared" si="342"/>
        <v>237.1</v>
      </c>
      <c r="N2716">
        <f t="shared" si="343"/>
        <v>1</v>
      </c>
    </row>
    <row r="2717" spans="1:14">
      <c r="A2717">
        <f t="shared" si="336"/>
        <v>0</v>
      </c>
      <c r="B2717">
        <f t="shared" si="337"/>
        <v>0</v>
      </c>
      <c r="C2717">
        <v>108</v>
      </c>
      <c r="D2717">
        <v>240</v>
      </c>
      <c r="E2717">
        <f t="shared" si="338"/>
        <v>-999</v>
      </c>
      <c r="F2717">
        <f>能力值计算器!G2</f>
        <v>0</v>
      </c>
      <c r="G2717">
        <f>ROUNDDOWN((能力值计算器!F4+能力值计算器!E4*2+ROUNDDOWN(C2717/4,0))*能力值计算器!C2/100+10+能力值计算器!C2,0)</f>
        <v>159</v>
      </c>
      <c r="H2717">
        <f>ROUNDDOWN(ROUNDDOWN(ROUNDDOWN(ROUNDDOWN(ROUNDDOWN((能力值计算器!F6+能力值计算器!E6*2+ROUNDDOWN(D2717/4,0))*能力值计算器!C2/100+5,0)*能力值计算器!H6,0)*能力值计算器!K6,0)*能力值计算器!L6,0)*VLOOKUP(能力值计算器!J6,能力变化对照表!A:B,2,0),0)</f>
        <v>115</v>
      </c>
      <c r="I2717">
        <f>ROUNDDOWN(ROUNDDOWN(ROUNDDOWN(ROUNDDOWN(ROUNDDOWN((能力值计算器!F8+能力值计算器!E8*2+ROUNDDOWN(E2717/4,0))*能力值计算器!C2/100+5,0)*能力值计算器!H8,0)*能力值计算器!K8,0)*能力值计算器!L8,0)*VLOOKUP(能力值计算器!J8,能力变化对照表!A:B,2,0),0)</f>
        <v>-39</v>
      </c>
      <c r="J2717">
        <f t="shared" si="339"/>
        <v>0</v>
      </c>
      <c r="K2717">
        <f t="shared" si="340"/>
        <v>-6201</v>
      </c>
      <c r="L2717">
        <f t="shared" si="341"/>
        <v>12084</v>
      </c>
      <c r="M2717">
        <f t="shared" si="342"/>
        <v>237.1</v>
      </c>
      <c r="N2717">
        <f t="shared" si="343"/>
        <v>1</v>
      </c>
    </row>
    <row r="2718" spans="1:14">
      <c r="A2718">
        <f t="shared" si="336"/>
        <v>0</v>
      </c>
      <c r="B2718">
        <f t="shared" si="337"/>
        <v>0</v>
      </c>
      <c r="C2718">
        <v>112</v>
      </c>
      <c r="D2718">
        <v>236</v>
      </c>
      <c r="E2718">
        <f t="shared" si="338"/>
        <v>-999</v>
      </c>
      <c r="F2718">
        <f>能力值计算器!G2</f>
        <v>0</v>
      </c>
      <c r="G2718">
        <f>ROUNDDOWN((能力值计算器!F4+能力值计算器!E4*2+ROUNDDOWN(C2718/4,0))*能力值计算器!C2/100+10+能力值计算器!C2,0)</f>
        <v>159</v>
      </c>
      <c r="H2718">
        <f>ROUNDDOWN(ROUNDDOWN(ROUNDDOWN(ROUNDDOWN(ROUNDDOWN((能力值计算器!F6+能力值计算器!E6*2+ROUNDDOWN(D2718/4,0))*能力值计算器!C2/100+5,0)*能力值计算器!H6,0)*能力值计算器!K6,0)*能力值计算器!L6,0)*VLOOKUP(能力值计算器!J6,能力变化对照表!A:B,2,0),0)</f>
        <v>115</v>
      </c>
      <c r="I2718">
        <f>ROUNDDOWN(ROUNDDOWN(ROUNDDOWN(ROUNDDOWN(ROUNDDOWN((能力值计算器!F8+能力值计算器!E8*2+ROUNDDOWN(E2718/4,0))*能力值计算器!C2/100+5,0)*能力值计算器!H8,0)*能力值计算器!K8,0)*能力值计算器!L8,0)*VLOOKUP(能力值计算器!J8,能力变化对照表!A:B,2,0),0)</f>
        <v>-39</v>
      </c>
      <c r="J2718">
        <f t="shared" si="339"/>
        <v>0</v>
      </c>
      <c r="K2718">
        <f t="shared" si="340"/>
        <v>-6201</v>
      </c>
      <c r="L2718">
        <f t="shared" si="341"/>
        <v>12084</v>
      </c>
      <c r="M2718">
        <f t="shared" si="342"/>
        <v>237.1</v>
      </c>
      <c r="N2718">
        <f t="shared" si="343"/>
        <v>1</v>
      </c>
    </row>
    <row r="2719" spans="1:14">
      <c r="A2719">
        <f t="shared" si="336"/>
        <v>0</v>
      </c>
      <c r="B2719">
        <f t="shared" si="337"/>
        <v>0</v>
      </c>
      <c r="C2719">
        <v>112</v>
      </c>
      <c r="D2719">
        <v>240</v>
      </c>
      <c r="E2719">
        <f t="shared" si="338"/>
        <v>-999</v>
      </c>
      <c r="F2719">
        <f>能力值计算器!G2</f>
        <v>0</v>
      </c>
      <c r="G2719">
        <f>ROUNDDOWN((能力值计算器!F4+能力值计算器!E4*2+ROUNDDOWN(C2719/4,0))*能力值计算器!C2/100+10+能力值计算器!C2,0)</f>
        <v>159</v>
      </c>
      <c r="H2719">
        <f>ROUNDDOWN(ROUNDDOWN(ROUNDDOWN(ROUNDDOWN(ROUNDDOWN((能力值计算器!F6+能力值计算器!E6*2+ROUNDDOWN(D2719/4,0))*能力值计算器!C2/100+5,0)*能力值计算器!H6,0)*能力值计算器!K6,0)*能力值计算器!L6,0)*VLOOKUP(能力值计算器!J6,能力变化对照表!A:B,2,0),0)</f>
        <v>115</v>
      </c>
      <c r="I2719">
        <f>ROUNDDOWN(ROUNDDOWN(ROUNDDOWN(ROUNDDOWN(ROUNDDOWN((能力值计算器!F8+能力值计算器!E8*2+ROUNDDOWN(E2719/4,0))*能力值计算器!C2/100+5,0)*能力值计算器!H8,0)*能力值计算器!K8,0)*能力值计算器!L8,0)*VLOOKUP(能力值计算器!J8,能力变化对照表!A:B,2,0),0)</f>
        <v>-39</v>
      </c>
      <c r="J2719">
        <f t="shared" si="339"/>
        <v>0</v>
      </c>
      <c r="K2719">
        <f t="shared" si="340"/>
        <v>-6201</v>
      </c>
      <c r="L2719">
        <f t="shared" si="341"/>
        <v>12084</v>
      </c>
      <c r="M2719">
        <f t="shared" si="342"/>
        <v>237.1</v>
      </c>
      <c r="N2719">
        <f t="shared" si="343"/>
        <v>1</v>
      </c>
    </row>
    <row r="2720" spans="1:14">
      <c r="A2720">
        <f t="shared" si="336"/>
        <v>0</v>
      </c>
      <c r="B2720">
        <f t="shared" si="337"/>
        <v>0</v>
      </c>
      <c r="C2720">
        <v>156</v>
      </c>
      <c r="D2720">
        <v>204</v>
      </c>
      <c r="E2720">
        <f t="shared" si="338"/>
        <v>-999</v>
      </c>
      <c r="F2720">
        <f>能力值计算器!G2</f>
        <v>0</v>
      </c>
      <c r="G2720">
        <f>ROUNDDOWN((能力值计算器!F4+能力值计算器!E4*2+ROUNDDOWN(C2720/4,0))*能力值计算器!C2/100+10+能力值计算器!C2,0)</f>
        <v>165</v>
      </c>
      <c r="H2720">
        <f>ROUNDDOWN(ROUNDDOWN(ROUNDDOWN(ROUNDDOWN(ROUNDDOWN((能力值计算器!F6+能力值计算器!E6*2+ROUNDDOWN(D2720/4,0))*能力值计算器!C2/100+5,0)*能力值计算器!H6,0)*能力值计算器!K6,0)*能力值计算器!L6,0)*VLOOKUP(能力值计算器!J6,能力变化对照表!A:B,2,0),0)</f>
        <v>111</v>
      </c>
      <c r="I2720">
        <f>ROUNDDOWN(ROUNDDOWN(ROUNDDOWN(ROUNDDOWN(ROUNDDOWN((能力值计算器!F8+能力值计算器!E8*2+ROUNDDOWN(E2720/4,0))*能力值计算器!C2/100+5,0)*能力值计算器!H8,0)*能力值计算器!K8,0)*能力值计算器!L8,0)*VLOOKUP(能力值计算器!J8,能力变化对照表!A:B,2,0),0)</f>
        <v>-39</v>
      </c>
      <c r="J2720">
        <f t="shared" si="339"/>
        <v>0</v>
      </c>
      <c r="K2720">
        <f t="shared" si="340"/>
        <v>-6435</v>
      </c>
      <c r="L2720">
        <f t="shared" si="341"/>
        <v>11880</v>
      </c>
      <c r="M2720">
        <f t="shared" si="342"/>
        <v>243.1</v>
      </c>
      <c r="N2720">
        <f t="shared" si="343"/>
        <v>1</v>
      </c>
    </row>
    <row r="2721" spans="1:14">
      <c r="A2721">
        <f t="shared" si="336"/>
        <v>0</v>
      </c>
      <c r="B2721">
        <f t="shared" si="337"/>
        <v>0</v>
      </c>
      <c r="C2721">
        <v>156</v>
      </c>
      <c r="D2721">
        <v>208</v>
      </c>
      <c r="E2721">
        <f t="shared" si="338"/>
        <v>-999</v>
      </c>
      <c r="F2721">
        <f>能力值计算器!G2</f>
        <v>0</v>
      </c>
      <c r="G2721">
        <f>ROUNDDOWN((能力值计算器!F4+能力值计算器!E4*2+ROUNDDOWN(C2721/4,0))*能力值计算器!C2/100+10+能力值计算器!C2,0)</f>
        <v>165</v>
      </c>
      <c r="H2721">
        <f>ROUNDDOWN(ROUNDDOWN(ROUNDDOWN(ROUNDDOWN(ROUNDDOWN((能力值计算器!F6+能力值计算器!E6*2+ROUNDDOWN(D2721/4,0))*能力值计算器!C2/100+5,0)*能力值计算器!H6,0)*能力值计算器!K6,0)*能力值计算器!L6,0)*VLOOKUP(能力值计算器!J6,能力变化对照表!A:B,2,0),0)</f>
        <v>111</v>
      </c>
      <c r="I2721">
        <f>ROUNDDOWN(ROUNDDOWN(ROUNDDOWN(ROUNDDOWN(ROUNDDOWN((能力值计算器!F8+能力值计算器!E8*2+ROUNDDOWN(E2721/4,0))*能力值计算器!C2/100+5,0)*能力值计算器!H8,0)*能力值计算器!K8,0)*能力值计算器!L8,0)*VLOOKUP(能力值计算器!J8,能力变化对照表!A:B,2,0),0)</f>
        <v>-39</v>
      </c>
      <c r="J2721">
        <f t="shared" si="339"/>
        <v>0</v>
      </c>
      <c r="K2721">
        <f t="shared" si="340"/>
        <v>-6435</v>
      </c>
      <c r="L2721">
        <f t="shared" si="341"/>
        <v>11880</v>
      </c>
      <c r="M2721">
        <f t="shared" si="342"/>
        <v>243.1</v>
      </c>
      <c r="N2721">
        <f t="shared" si="343"/>
        <v>1</v>
      </c>
    </row>
    <row r="2722" spans="1:14">
      <c r="A2722">
        <f t="shared" si="336"/>
        <v>0</v>
      </c>
      <c r="B2722">
        <f t="shared" si="337"/>
        <v>0</v>
      </c>
      <c r="C2722">
        <v>160</v>
      </c>
      <c r="D2722">
        <v>204</v>
      </c>
      <c r="E2722">
        <f t="shared" si="338"/>
        <v>-999</v>
      </c>
      <c r="F2722">
        <f>能力值计算器!G2</f>
        <v>0</v>
      </c>
      <c r="G2722">
        <f>ROUNDDOWN((能力值计算器!F4+能力值计算器!E4*2+ROUNDDOWN(C2722/4,0))*能力值计算器!C2/100+10+能力值计算器!C2,0)</f>
        <v>165</v>
      </c>
      <c r="H2722">
        <f>ROUNDDOWN(ROUNDDOWN(ROUNDDOWN(ROUNDDOWN(ROUNDDOWN((能力值计算器!F6+能力值计算器!E6*2+ROUNDDOWN(D2722/4,0))*能力值计算器!C2/100+5,0)*能力值计算器!H6,0)*能力值计算器!K6,0)*能力值计算器!L6,0)*VLOOKUP(能力值计算器!J6,能力变化对照表!A:B,2,0),0)</f>
        <v>111</v>
      </c>
      <c r="I2722">
        <f>ROUNDDOWN(ROUNDDOWN(ROUNDDOWN(ROUNDDOWN(ROUNDDOWN((能力值计算器!F8+能力值计算器!E8*2+ROUNDDOWN(E2722/4,0))*能力值计算器!C2/100+5,0)*能力值计算器!H8,0)*能力值计算器!K8,0)*能力值计算器!L8,0)*VLOOKUP(能力值计算器!J8,能力变化对照表!A:B,2,0),0)</f>
        <v>-39</v>
      </c>
      <c r="J2722">
        <f t="shared" si="339"/>
        <v>0</v>
      </c>
      <c r="K2722">
        <f t="shared" si="340"/>
        <v>-6435</v>
      </c>
      <c r="L2722">
        <f t="shared" si="341"/>
        <v>11880</v>
      </c>
      <c r="M2722">
        <f t="shared" si="342"/>
        <v>243.1</v>
      </c>
      <c r="N2722">
        <f t="shared" si="343"/>
        <v>1</v>
      </c>
    </row>
    <row r="2723" spans="1:14">
      <c r="A2723">
        <f t="shared" si="336"/>
        <v>0</v>
      </c>
      <c r="B2723">
        <f t="shared" si="337"/>
        <v>0</v>
      </c>
      <c r="C2723">
        <v>160</v>
      </c>
      <c r="D2723">
        <v>208</v>
      </c>
      <c r="E2723">
        <f t="shared" si="338"/>
        <v>-999</v>
      </c>
      <c r="F2723">
        <f>能力值计算器!G2</f>
        <v>0</v>
      </c>
      <c r="G2723">
        <f>ROUNDDOWN((能力值计算器!F4+能力值计算器!E4*2+ROUNDDOWN(C2723/4,0))*能力值计算器!C2/100+10+能力值计算器!C2,0)</f>
        <v>165</v>
      </c>
      <c r="H2723">
        <f>ROUNDDOWN(ROUNDDOWN(ROUNDDOWN(ROUNDDOWN(ROUNDDOWN((能力值计算器!F6+能力值计算器!E6*2+ROUNDDOWN(D2723/4,0))*能力值计算器!C2/100+5,0)*能力值计算器!H6,0)*能力值计算器!K6,0)*能力值计算器!L6,0)*VLOOKUP(能力值计算器!J6,能力变化对照表!A:B,2,0),0)</f>
        <v>111</v>
      </c>
      <c r="I2723">
        <f>ROUNDDOWN(ROUNDDOWN(ROUNDDOWN(ROUNDDOWN(ROUNDDOWN((能力值计算器!F8+能力值计算器!E8*2+ROUNDDOWN(E2723/4,0))*能力值计算器!C2/100+5,0)*能力值计算器!H8,0)*能力值计算器!K8,0)*能力值计算器!L8,0)*VLOOKUP(能力值计算器!J8,能力变化对照表!A:B,2,0),0)</f>
        <v>-39</v>
      </c>
      <c r="J2723">
        <f t="shared" si="339"/>
        <v>0</v>
      </c>
      <c r="K2723">
        <f t="shared" si="340"/>
        <v>-6435</v>
      </c>
      <c r="L2723">
        <f t="shared" si="341"/>
        <v>11880</v>
      </c>
      <c r="M2723">
        <f t="shared" si="342"/>
        <v>243.1</v>
      </c>
      <c r="N2723">
        <f t="shared" si="343"/>
        <v>1</v>
      </c>
    </row>
    <row r="2724" spans="1:14">
      <c r="A2724">
        <f t="shared" si="336"/>
        <v>0</v>
      </c>
      <c r="B2724">
        <f t="shared" si="337"/>
        <v>0</v>
      </c>
      <c r="C2724">
        <v>84</v>
      </c>
      <c r="D2724">
        <v>252</v>
      </c>
      <c r="E2724">
        <f t="shared" si="338"/>
        <v>-999</v>
      </c>
      <c r="F2724">
        <f>能力值计算器!G2</f>
        <v>0</v>
      </c>
      <c r="G2724">
        <f>ROUNDDOWN((能力值计算器!F4+能力值计算器!E4*2+ROUNDDOWN(C2724/4,0))*能力值计算器!C2/100+10+能力值计算器!C2,0)</f>
        <v>156</v>
      </c>
      <c r="H2724">
        <f>ROUNDDOWN(ROUNDDOWN(ROUNDDOWN(ROUNDDOWN(ROUNDDOWN((能力值计算器!F6+能力值计算器!E6*2+ROUNDDOWN(D2724/4,0))*能力值计算器!C2/100+5,0)*能力值计算器!H6,0)*能力值计算器!K6,0)*能力值计算器!L6,0)*VLOOKUP(能力值计算器!J6,能力变化对照表!A:B,2,0),0)</f>
        <v>117</v>
      </c>
      <c r="I2724">
        <f>ROUNDDOWN(ROUNDDOWN(ROUNDDOWN(ROUNDDOWN(ROUNDDOWN((能力值计算器!F8+能力值计算器!E8*2+ROUNDDOWN(E2724/4,0))*能力值计算器!C2/100+5,0)*能力值计算器!H8,0)*能力值计算器!K8,0)*能力值计算器!L8,0)*VLOOKUP(能力值计算器!J8,能力变化对照表!A:B,2,0),0)</f>
        <v>-39</v>
      </c>
      <c r="J2724">
        <f t="shared" si="339"/>
        <v>0</v>
      </c>
      <c r="K2724">
        <f t="shared" si="340"/>
        <v>-6084</v>
      </c>
      <c r="L2724">
        <f t="shared" si="341"/>
        <v>12168</v>
      </c>
      <c r="M2724">
        <f t="shared" si="342"/>
        <v>234.1</v>
      </c>
      <c r="N2724">
        <f t="shared" si="343"/>
        <v>1</v>
      </c>
    </row>
    <row r="2725" spans="1:14">
      <c r="A2725">
        <f t="shared" si="336"/>
        <v>0</v>
      </c>
      <c r="B2725">
        <f t="shared" si="337"/>
        <v>0</v>
      </c>
      <c r="C2725">
        <v>88</v>
      </c>
      <c r="D2725">
        <v>252</v>
      </c>
      <c r="E2725">
        <f t="shared" si="338"/>
        <v>-999</v>
      </c>
      <c r="F2725">
        <f>能力值计算器!G2</f>
        <v>0</v>
      </c>
      <c r="G2725">
        <f>ROUNDDOWN((能力值计算器!F4+能力值计算器!E4*2+ROUNDDOWN(C2725/4,0))*能力值计算器!C2/100+10+能力值计算器!C2,0)</f>
        <v>156</v>
      </c>
      <c r="H2725">
        <f>ROUNDDOWN(ROUNDDOWN(ROUNDDOWN(ROUNDDOWN(ROUNDDOWN((能力值计算器!F6+能力值计算器!E6*2+ROUNDDOWN(D2725/4,0))*能力值计算器!C2/100+5,0)*能力值计算器!H6,0)*能力值计算器!K6,0)*能力值计算器!L6,0)*VLOOKUP(能力值计算器!J6,能力变化对照表!A:B,2,0),0)</f>
        <v>117</v>
      </c>
      <c r="I2725">
        <f>ROUNDDOWN(ROUNDDOWN(ROUNDDOWN(ROUNDDOWN(ROUNDDOWN((能力值计算器!F8+能力值计算器!E8*2+ROUNDDOWN(E2725/4,0))*能力值计算器!C2/100+5,0)*能力值计算器!H8,0)*能力值计算器!K8,0)*能力值计算器!L8,0)*VLOOKUP(能力值计算器!J8,能力变化对照表!A:B,2,0),0)</f>
        <v>-39</v>
      </c>
      <c r="J2725">
        <f t="shared" si="339"/>
        <v>0</v>
      </c>
      <c r="K2725">
        <f t="shared" si="340"/>
        <v>-6084</v>
      </c>
      <c r="L2725">
        <f t="shared" si="341"/>
        <v>12168</v>
      </c>
      <c r="M2725">
        <f t="shared" si="342"/>
        <v>234.1</v>
      </c>
      <c r="N2725">
        <f t="shared" si="343"/>
        <v>1</v>
      </c>
    </row>
    <row r="2726" spans="1:14">
      <c r="A2726">
        <f t="shared" si="336"/>
        <v>0</v>
      </c>
      <c r="B2726">
        <f t="shared" si="337"/>
        <v>0</v>
      </c>
      <c r="C2726">
        <v>220</v>
      </c>
      <c r="D2726">
        <v>164</v>
      </c>
      <c r="E2726">
        <f t="shared" si="338"/>
        <v>-999</v>
      </c>
      <c r="F2726">
        <f>能力值计算器!G2</f>
        <v>0</v>
      </c>
      <c r="G2726">
        <f>ROUNDDOWN((能力值计算器!F4+能力值计算器!E4*2+ROUNDDOWN(C2726/4,0))*能力值计算器!C2/100+10+能力值计算器!C2,0)</f>
        <v>173</v>
      </c>
      <c r="H2726">
        <f>ROUNDDOWN(ROUNDDOWN(ROUNDDOWN(ROUNDDOWN(ROUNDDOWN((能力值计算器!F6+能力值计算器!E6*2+ROUNDDOWN(D2726/4,0))*能力值计算器!C2/100+5,0)*能力值计算器!H6,0)*能力值计算器!K6,0)*能力值计算器!L6,0)*VLOOKUP(能力值计算器!J6,能力变化对照表!A:B,2,0),0)</f>
        <v>106</v>
      </c>
      <c r="I2726">
        <f>ROUNDDOWN(ROUNDDOWN(ROUNDDOWN(ROUNDDOWN(ROUNDDOWN((能力值计算器!F8+能力值计算器!E8*2+ROUNDDOWN(E2726/4,0))*能力值计算器!C2/100+5,0)*能力值计算器!H8,0)*能力值计算器!K8,0)*能力值计算器!L8,0)*VLOOKUP(能力值计算器!J8,能力变化对照表!A:B,2,0),0)</f>
        <v>-39</v>
      </c>
      <c r="J2726">
        <f t="shared" si="339"/>
        <v>0</v>
      </c>
      <c r="K2726">
        <f t="shared" si="340"/>
        <v>-6747</v>
      </c>
      <c r="L2726">
        <f t="shared" si="341"/>
        <v>11591</v>
      </c>
      <c r="M2726">
        <f t="shared" si="342"/>
        <v>251.1</v>
      </c>
      <c r="N2726">
        <f t="shared" si="343"/>
        <v>1</v>
      </c>
    </row>
    <row r="2727" spans="1:14">
      <c r="A2727">
        <f t="shared" si="336"/>
        <v>0</v>
      </c>
      <c r="B2727">
        <f t="shared" si="337"/>
        <v>0</v>
      </c>
      <c r="C2727">
        <v>220</v>
      </c>
      <c r="D2727">
        <v>168</v>
      </c>
      <c r="E2727">
        <f t="shared" si="338"/>
        <v>-999</v>
      </c>
      <c r="F2727">
        <f>能力值计算器!G2</f>
        <v>0</v>
      </c>
      <c r="G2727">
        <f>ROUNDDOWN((能力值计算器!F4+能力值计算器!E4*2+ROUNDDOWN(C2727/4,0))*能力值计算器!C2/100+10+能力值计算器!C2,0)</f>
        <v>173</v>
      </c>
      <c r="H2727">
        <f>ROUNDDOWN(ROUNDDOWN(ROUNDDOWN(ROUNDDOWN(ROUNDDOWN((能力值计算器!F6+能力值计算器!E6*2+ROUNDDOWN(D2727/4,0))*能力值计算器!C2/100+5,0)*能力值计算器!H6,0)*能力值计算器!K6,0)*能力值计算器!L6,0)*VLOOKUP(能力值计算器!J6,能力变化对照表!A:B,2,0),0)</f>
        <v>106</v>
      </c>
      <c r="I2727">
        <f>ROUNDDOWN(ROUNDDOWN(ROUNDDOWN(ROUNDDOWN(ROUNDDOWN((能力值计算器!F8+能力值计算器!E8*2+ROUNDDOWN(E2727/4,0))*能力值计算器!C2/100+5,0)*能力值计算器!H8,0)*能力值计算器!K8,0)*能力值计算器!L8,0)*VLOOKUP(能力值计算器!J8,能力变化对照表!A:B,2,0),0)</f>
        <v>-39</v>
      </c>
      <c r="J2727">
        <f t="shared" si="339"/>
        <v>0</v>
      </c>
      <c r="K2727">
        <f t="shared" si="340"/>
        <v>-6747</v>
      </c>
      <c r="L2727">
        <f t="shared" si="341"/>
        <v>11591</v>
      </c>
      <c r="M2727">
        <f t="shared" si="342"/>
        <v>251.1</v>
      </c>
      <c r="N2727">
        <f t="shared" si="343"/>
        <v>1</v>
      </c>
    </row>
    <row r="2728" spans="1:14">
      <c r="A2728">
        <f t="shared" si="336"/>
        <v>0</v>
      </c>
      <c r="B2728">
        <f t="shared" si="337"/>
        <v>0</v>
      </c>
      <c r="C2728">
        <v>224</v>
      </c>
      <c r="D2728">
        <v>164</v>
      </c>
      <c r="E2728">
        <f t="shared" si="338"/>
        <v>-999</v>
      </c>
      <c r="F2728">
        <f>能力值计算器!G2</f>
        <v>0</v>
      </c>
      <c r="G2728">
        <f>ROUNDDOWN((能力值计算器!F4+能力值计算器!E4*2+ROUNDDOWN(C2728/4,0))*能力值计算器!C2/100+10+能力值计算器!C2,0)</f>
        <v>173</v>
      </c>
      <c r="H2728">
        <f>ROUNDDOWN(ROUNDDOWN(ROUNDDOWN(ROUNDDOWN(ROUNDDOWN((能力值计算器!F6+能力值计算器!E6*2+ROUNDDOWN(D2728/4,0))*能力值计算器!C2/100+5,0)*能力值计算器!H6,0)*能力值计算器!K6,0)*能力值计算器!L6,0)*VLOOKUP(能力值计算器!J6,能力变化对照表!A:B,2,0),0)</f>
        <v>106</v>
      </c>
      <c r="I2728">
        <f>ROUNDDOWN(ROUNDDOWN(ROUNDDOWN(ROUNDDOWN(ROUNDDOWN((能力值计算器!F8+能力值计算器!E8*2+ROUNDDOWN(E2728/4,0))*能力值计算器!C2/100+5,0)*能力值计算器!H8,0)*能力值计算器!K8,0)*能力值计算器!L8,0)*VLOOKUP(能力值计算器!J8,能力变化对照表!A:B,2,0),0)</f>
        <v>-39</v>
      </c>
      <c r="J2728">
        <f t="shared" si="339"/>
        <v>0</v>
      </c>
      <c r="K2728">
        <f t="shared" si="340"/>
        <v>-6747</v>
      </c>
      <c r="L2728">
        <f t="shared" si="341"/>
        <v>11591</v>
      </c>
      <c r="M2728">
        <f t="shared" si="342"/>
        <v>251.1</v>
      </c>
      <c r="N2728">
        <f t="shared" si="343"/>
        <v>1</v>
      </c>
    </row>
    <row r="2729" spans="1:14">
      <c r="A2729">
        <f t="shared" si="336"/>
        <v>0</v>
      </c>
      <c r="B2729">
        <f t="shared" si="337"/>
        <v>0</v>
      </c>
      <c r="C2729">
        <v>224</v>
      </c>
      <c r="D2729">
        <v>168</v>
      </c>
      <c r="E2729">
        <f t="shared" si="338"/>
        <v>-999</v>
      </c>
      <c r="F2729">
        <f>能力值计算器!G2</f>
        <v>0</v>
      </c>
      <c r="G2729">
        <f>ROUNDDOWN((能力值计算器!F4+能力值计算器!E4*2+ROUNDDOWN(C2729/4,0))*能力值计算器!C2/100+10+能力值计算器!C2,0)</f>
        <v>173</v>
      </c>
      <c r="H2729">
        <f>ROUNDDOWN(ROUNDDOWN(ROUNDDOWN(ROUNDDOWN(ROUNDDOWN((能力值计算器!F6+能力值计算器!E6*2+ROUNDDOWN(D2729/4,0))*能力值计算器!C2/100+5,0)*能力值计算器!H6,0)*能力值计算器!K6,0)*能力值计算器!L6,0)*VLOOKUP(能力值计算器!J6,能力变化对照表!A:B,2,0),0)</f>
        <v>106</v>
      </c>
      <c r="I2729">
        <f>ROUNDDOWN(ROUNDDOWN(ROUNDDOWN(ROUNDDOWN(ROUNDDOWN((能力值计算器!F8+能力值计算器!E8*2+ROUNDDOWN(E2729/4,0))*能力值计算器!C2/100+5,0)*能力值计算器!H8,0)*能力值计算器!K8,0)*能力值计算器!L8,0)*VLOOKUP(能力值计算器!J8,能力变化对照表!A:B,2,0),0)</f>
        <v>-39</v>
      </c>
      <c r="J2729">
        <f t="shared" si="339"/>
        <v>0</v>
      </c>
      <c r="K2729">
        <f t="shared" si="340"/>
        <v>-6747</v>
      </c>
      <c r="L2729">
        <f t="shared" si="341"/>
        <v>11591</v>
      </c>
      <c r="M2729">
        <f t="shared" si="342"/>
        <v>251.1</v>
      </c>
      <c r="N2729">
        <f t="shared" si="343"/>
        <v>1</v>
      </c>
    </row>
    <row r="2730" spans="1:14">
      <c r="A2730">
        <f t="shared" si="336"/>
        <v>0</v>
      </c>
      <c r="B2730">
        <f t="shared" si="337"/>
        <v>0</v>
      </c>
      <c r="C2730">
        <v>180</v>
      </c>
      <c r="D2730">
        <v>188</v>
      </c>
      <c r="E2730">
        <f t="shared" si="338"/>
        <v>-999</v>
      </c>
      <c r="F2730">
        <f>能力值计算器!G2</f>
        <v>0</v>
      </c>
      <c r="G2730">
        <f>ROUNDDOWN((能力值计算器!F4+能力值计算器!E4*2+ROUNDDOWN(C2730/4,0))*能力值计算器!C2/100+10+能力值计算器!C2,0)</f>
        <v>168</v>
      </c>
      <c r="H2730">
        <f>ROUNDDOWN(ROUNDDOWN(ROUNDDOWN(ROUNDDOWN(ROUNDDOWN((能力值计算器!F6+能力值计算器!E6*2+ROUNDDOWN(D2730/4,0))*能力值计算器!C2/100+5,0)*能力值计算器!H6,0)*能力值计算器!K6,0)*能力值计算器!L6,0)*VLOOKUP(能力值计算器!J6,能力变化对照表!A:B,2,0),0)</f>
        <v>109</v>
      </c>
      <c r="I2730">
        <f>ROUNDDOWN(ROUNDDOWN(ROUNDDOWN(ROUNDDOWN(ROUNDDOWN((能力值计算器!F8+能力值计算器!E8*2+ROUNDDOWN(E2730/4,0))*能力值计算器!C2/100+5,0)*能力值计算器!H8,0)*能力值计算器!K8,0)*能力值计算器!L8,0)*VLOOKUP(能力值计算器!J8,能力变化对照表!A:B,2,0),0)</f>
        <v>-39</v>
      </c>
      <c r="J2730">
        <f t="shared" si="339"/>
        <v>0</v>
      </c>
      <c r="K2730">
        <f t="shared" si="340"/>
        <v>-6552</v>
      </c>
      <c r="L2730">
        <f t="shared" si="341"/>
        <v>11760</v>
      </c>
      <c r="M2730">
        <f t="shared" si="342"/>
        <v>246.1</v>
      </c>
      <c r="N2730">
        <f t="shared" si="343"/>
        <v>1</v>
      </c>
    </row>
    <row r="2731" spans="1:14">
      <c r="A2731">
        <f t="shared" si="336"/>
        <v>0</v>
      </c>
      <c r="B2731">
        <f t="shared" si="337"/>
        <v>0</v>
      </c>
      <c r="C2731">
        <v>180</v>
      </c>
      <c r="D2731">
        <v>192</v>
      </c>
      <c r="E2731">
        <f t="shared" si="338"/>
        <v>-999</v>
      </c>
      <c r="F2731">
        <f>能力值计算器!G2</f>
        <v>0</v>
      </c>
      <c r="G2731">
        <f>ROUNDDOWN((能力值计算器!F4+能力值计算器!E4*2+ROUNDDOWN(C2731/4,0))*能力值计算器!C2/100+10+能力值计算器!C2,0)</f>
        <v>168</v>
      </c>
      <c r="H2731">
        <f>ROUNDDOWN(ROUNDDOWN(ROUNDDOWN(ROUNDDOWN(ROUNDDOWN((能力值计算器!F6+能力值计算器!E6*2+ROUNDDOWN(D2731/4,0))*能力值计算器!C2/100+5,0)*能力值计算器!H6,0)*能力值计算器!K6,0)*能力值计算器!L6,0)*VLOOKUP(能力值计算器!J6,能力变化对照表!A:B,2,0),0)</f>
        <v>109</v>
      </c>
      <c r="I2731">
        <f>ROUNDDOWN(ROUNDDOWN(ROUNDDOWN(ROUNDDOWN(ROUNDDOWN((能力值计算器!F8+能力值计算器!E8*2+ROUNDDOWN(E2731/4,0))*能力值计算器!C2/100+5,0)*能力值计算器!H8,0)*能力值计算器!K8,0)*能力值计算器!L8,0)*VLOOKUP(能力值计算器!J8,能力变化对照表!A:B,2,0),0)</f>
        <v>-39</v>
      </c>
      <c r="J2731">
        <f t="shared" si="339"/>
        <v>0</v>
      </c>
      <c r="K2731">
        <f t="shared" si="340"/>
        <v>-6552</v>
      </c>
      <c r="L2731">
        <f t="shared" si="341"/>
        <v>11760</v>
      </c>
      <c r="M2731">
        <f t="shared" si="342"/>
        <v>246.1</v>
      </c>
      <c r="N2731">
        <f t="shared" si="343"/>
        <v>1</v>
      </c>
    </row>
    <row r="2732" spans="1:14">
      <c r="A2732">
        <f t="shared" si="336"/>
        <v>0</v>
      </c>
      <c r="B2732">
        <f t="shared" si="337"/>
        <v>0</v>
      </c>
      <c r="C2732">
        <v>184</v>
      </c>
      <c r="D2732">
        <v>188</v>
      </c>
      <c r="E2732">
        <f t="shared" si="338"/>
        <v>-999</v>
      </c>
      <c r="F2732">
        <f>能力值计算器!G2</f>
        <v>0</v>
      </c>
      <c r="G2732">
        <f>ROUNDDOWN((能力值计算器!F4+能力值计算器!E4*2+ROUNDDOWN(C2732/4,0))*能力值计算器!C2/100+10+能力值计算器!C2,0)</f>
        <v>168</v>
      </c>
      <c r="H2732">
        <f>ROUNDDOWN(ROUNDDOWN(ROUNDDOWN(ROUNDDOWN(ROUNDDOWN((能力值计算器!F6+能力值计算器!E6*2+ROUNDDOWN(D2732/4,0))*能力值计算器!C2/100+5,0)*能力值计算器!H6,0)*能力值计算器!K6,0)*能力值计算器!L6,0)*VLOOKUP(能力值计算器!J6,能力变化对照表!A:B,2,0),0)</f>
        <v>109</v>
      </c>
      <c r="I2732">
        <f>ROUNDDOWN(ROUNDDOWN(ROUNDDOWN(ROUNDDOWN(ROUNDDOWN((能力值计算器!F8+能力值计算器!E8*2+ROUNDDOWN(E2732/4,0))*能力值计算器!C2/100+5,0)*能力值计算器!H8,0)*能力值计算器!K8,0)*能力值计算器!L8,0)*VLOOKUP(能力值计算器!J8,能力变化对照表!A:B,2,0),0)</f>
        <v>-39</v>
      </c>
      <c r="J2732">
        <f t="shared" si="339"/>
        <v>0</v>
      </c>
      <c r="K2732">
        <f t="shared" si="340"/>
        <v>-6552</v>
      </c>
      <c r="L2732">
        <f t="shared" si="341"/>
        <v>11760</v>
      </c>
      <c r="M2732">
        <f t="shared" si="342"/>
        <v>246.1</v>
      </c>
      <c r="N2732">
        <f t="shared" si="343"/>
        <v>1</v>
      </c>
    </row>
    <row r="2733" spans="1:14">
      <c r="A2733">
        <f t="shared" si="336"/>
        <v>0</v>
      </c>
      <c r="B2733">
        <f t="shared" si="337"/>
        <v>0</v>
      </c>
      <c r="C2733">
        <v>184</v>
      </c>
      <c r="D2733">
        <v>192</v>
      </c>
      <c r="E2733">
        <f t="shared" si="338"/>
        <v>-999</v>
      </c>
      <c r="F2733">
        <f>能力值计算器!G2</f>
        <v>0</v>
      </c>
      <c r="G2733">
        <f>ROUNDDOWN((能力值计算器!F4+能力值计算器!E4*2+ROUNDDOWN(C2733/4,0))*能力值计算器!C2/100+10+能力值计算器!C2,0)</f>
        <v>168</v>
      </c>
      <c r="H2733">
        <f>ROUNDDOWN(ROUNDDOWN(ROUNDDOWN(ROUNDDOWN(ROUNDDOWN((能力值计算器!F6+能力值计算器!E6*2+ROUNDDOWN(D2733/4,0))*能力值计算器!C2/100+5,0)*能力值计算器!H6,0)*能力值计算器!K6,0)*能力值计算器!L6,0)*VLOOKUP(能力值计算器!J6,能力变化对照表!A:B,2,0),0)</f>
        <v>109</v>
      </c>
      <c r="I2733">
        <f>ROUNDDOWN(ROUNDDOWN(ROUNDDOWN(ROUNDDOWN(ROUNDDOWN((能力值计算器!F8+能力值计算器!E8*2+ROUNDDOWN(E2733/4,0))*能力值计算器!C2/100+5,0)*能力值计算器!H8,0)*能力值计算器!K8,0)*能力值计算器!L8,0)*VLOOKUP(能力值计算器!J8,能力变化对照表!A:B,2,0),0)</f>
        <v>-39</v>
      </c>
      <c r="J2733">
        <f t="shared" si="339"/>
        <v>0</v>
      </c>
      <c r="K2733">
        <f t="shared" si="340"/>
        <v>-6552</v>
      </c>
      <c r="L2733">
        <f t="shared" si="341"/>
        <v>11760</v>
      </c>
      <c r="M2733">
        <f t="shared" si="342"/>
        <v>246.1</v>
      </c>
      <c r="N2733">
        <f t="shared" si="343"/>
        <v>1</v>
      </c>
    </row>
    <row r="2734" spans="1:14">
      <c r="A2734">
        <f t="shared" si="336"/>
        <v>0</v>
      </c>
      <c r="B2734">
        <f t="shared" si="337"/>
        <v>0</v>
      </c>
      <c r="C2734">
        <v>204</v>
      </c>
      <c r="D2734">
        <v>172</v>
      </c>
      <c r="E2734">
        <f t="shared" si="338"/>
        <v>-999</v>
      </c>
      <c r="F2734">
        <f>能力值计算器!G2</f>
        <v>0</v>
      </c>
      <c r="G2734">
        <f>ROUNDDOWN((能力值计算器!F4+能力值计算器!E4*2+ROUNDDOWN(C2734/4,0))*能力值计算器!C2/100+10+能力值计算器!C2,0)</f>
        <v>171</v>
      </c>
      <c r="H2734">
        <f>ROUNDDOWN(ROUNDDOWN(ROUNDDOWN(ROUNDDOWN(ROUNDDOWN((能力值计算器!F6+能力值计算器!E6*2+ROUNDDOWN(D2734/4,0))*能力值计算器!C2/100+5,0)*能力值计算器!H6,0)*能力值计算器!K6,0)*能力值计算器!L6,0)*VLOOKUP(能力值计算器!J6,能力变化对照表!A:B,2,0),0)</f>
        <v>107</v>
      </c>
      <c r="I2734">
        <f>ROUNDDOWN(ROUNDDOWN(ROUNDDOWN(ROUNDDOWN(ROUNDDOWN((能力值计算器!F8+能力值计算器!E8*2+ROUNDDOWN(E2734/4,0))*能力值计算器!C2/100+5,0)*能力值计算器!H8,0)*能力值计算器!K8,0)*能力值计算器!L8,0)*VLOOKUP(能力值计算器!J8,能力变化对照表!A:B,2,0),0)</f>
        <v>-39</v>
      </c>
      <c r="J2734">
        <f t="shared" si="339"/>
        <v>0</v>
      </c>
      <c r="K2734">
        <f t="shared" si="340"/>
        <v>-6669</v>
      </c>
      <c r="L2734">
        <f t="shared" si="341"/>
        <v>11628</v>
      </c>
      <c r="M2734">
        <f t="shared" si="342"/>
        <v>249.1</v>
      </c>
      <c r="N2734">
        <f t="shared" si="343"/>
        <v>1</v>
      </c>
    </row>
    <row r="2735" spans="1:14">
      <c r="A2735">
        <f t="shared" si="336"/>
        <v>0</v>
      </c>
      <c r="B2735">
        <f t="shared" si="337"/>
        <v>0</v>
      </c>
      <c r="C2735">
        <v>204</v>
      </c>
      <c r="D2735">
        <v>176</v>
      </c>
      <c r="E2735">
        <f t="shared" si="338"/>
        <v>-999</v>
      </c>
      <c r="F2735">
        <f>能力值计算器!G2</f>
        <v>0</v>
      </c>
      <c r="G2735">
        <f>ROUNDDOWN((能力值计算器!F4+能力值计算器!E4*2+ROUNDDOWN(C2735/4,0))*能力值计算器!C2/100+10+能力值计算器!C2,0)</f>
        <v>171</v>
      </c>
      <c r="H2735">
        <f>ROUNDDOWN(ROUNDDOWN(ROUNDDOWN(ROUNDDOWN(ROUNDDOWN((能力值计算器!F6+能力值计算器!E6*2+ROUNDDOWN(D2735/4,0))*能力值计算器!C2/100+5,0)*能力值计算器!H6,0)*能力值计算器!K6,0)*能力值计算器!L6,0)*VLOOKUP(能力值计算器!J6,能力变化对照表!A:B,2,0),0)</f>
        <v>107</v>
      </c>
      <c r="I2735">
        <f>ROUNDDOWN(ROUNDDOWN(ROUNDDOWN(ROUNDDOWN(ROUNDDOWN((能力值计算器!F8+能力值计算器!E8*2+ROUNDDOWN(E2735/4,0))*能力值计算器!C2/100+5,0)*能力值计算器!H8,0)*能力值计算器!K8,0)*能力值计算器!L8,0)*VLOOKUP(能力值计算器!J8,能力变化对照表!A:B,2,0),0)</f>
        <v>-39</v>
      </c>
      <c r="J2735">
        <f t="shared" si="339"/>
        <v>0</v>
      </c>
      <c r="K2735">
        <f t="shared" si="340"/>
        <v>-6669</v>
      </c>
      <c r="L2735">
        <f t="shared" si="341"/>
        <v>11628</v>
      </c>
      <c r="M2735">
        <f t="shared" si="342"/>
        <v>249.1</v>
      </c>
      <c r="N2735">
        <f t="shared" si="343"/>
        <v>1</v>
      </c>
    </row>
    <row r="2736" spans="1:14">
      <c r="A2736">
        <f t="shared" si="336"/>
        <v>0</v>
      </c>
      <c r="B2736">
        <f t="shared" si="337"/>
        <v>0</v>
      </c>
      <c r="C2736">
        <v>208</v>
      </c>
      <c r="D2736">
        <v>172</v>
      </c>
      <c r="E2736">
        <f t="shared" si="338"/>
        <v>-999</v>
      </c>
      <c r="F2736">
        <f>能力值计算器!G2</f>
        <v>0</v>
      </c>
      <c r="G2736">
        <f>ROUNDDOWN((能力值计算器!F4+能力值计算器!E4*2+ROUNDDOWN(C2736/4,0))*能力值计算器!C2/100+10+能力值计算器!C2,0)</f>
        <v>171</v>
      </c>
      <c r="H2736">
        <f>ROUNDDOWN(ROUNDDOWN(ROUNDDOWN(ROUNDDOWN(ROUNDDOWN((能力值计算器!F6+能力值计算器!E6*2+ROUNDDOWN(D2736/4,0))*能力值计算器!C2/100+5,0)*能力值计算器!H6,0)*能力值计算器!K6,0)*能力值计算器!L6,0)*VLOOKUP(能力值计算器!J6,能力变化对照表!A:B,2,0),0)</f>
        <v>107</v>
      </c>
      <c r="I2736">
        <f>ROUNDDOWN(ROUNDDOWN(ROUNDDOWN(ROUNDDOWN(ROUNDDOWN((能力值计算器!F8+能力值计算器!E8*2+ROUNDDOWN(E2736/4,0))*能力值计算器!C2/100+5,0)*能力值计算器!H8,0)*能力值计算器!K8,0)*能力值计算器!L8,0)*VLOOKUP(能力值计算器!J8,能力变化对照表!A:B,2,0),0)</f>
        <v>-39</v>
      </c>
      <c r="J2736">
        <f t="shared" si="339"/>
        <v>0</v>
      </c>
      <c r="K2736">
        <f t="shared" si="340"/>
        <v>-6669</v>
      </c>
      <c r="L2736">
        <f t="shared" si="341"/>
        <v>11628</v>
      </c>
      <c r="M2736">
        <f t="shared" si="342"/>
        <v>249.1</v>
      </c>
      <c r="N2736">
        <f t="shared" si="343"/>
        <v>1</v>
      </c>
    </row>
    <row r="2737" spans="1:14">
      <c r="A2737">
        <f t="shared" si="336"/>
        <v>0</v>
      </c>
      <c r="B2737">
        <f t="shared" si="337"/>
        <v>0</v>
      </c>
      <c r="C2737">
        <v>208</v>
      </c>
      <c r="D2737">
        <v>176</v>
      </c>
      <c r="E2737">
        <f t="shared" si="338"/>
        <v>-999</v>
      </c>
      <c r="F2737">
        <f>能力值计算器!G2</f>
        <v>0</v>
      </c>
      <c r="G2737">
        <f>ROUNDDOWN((能力值计算器!F4+能力值计算器!E4*2+ROUNDDOWN(C2737/4,0))*能力值计算器!C2/100+10+能力值计算器!C2,0)</f>
        <v>171</v>
      </c>
      <c r="H2737">
        <f>ROUNDDOWN(ROUNDDOWN(ROUNDDOWN(ROUNDDOWN(ROUNDDOWN((能力值计算器!F6+能力值计算器!E6*2+ROUNDDOWN(D2737/4,0))*能力值计算器!C2/100+5,0)*能力值计算器!H6,0)*能力值计算器!K6,0)*能力值计算器!L6,0)*VLOOKUP(能力值计算器!J6,能力变化对照表!A:B,2,0),0)</f>
        <v>107</v>
      </c>
      <c r="I2737">
        <f>ROUNDDOWN(ROUNDDOWN(ROUNDDOWN(ROUNDDOWN(ROUNDDOWN((能力值计算器!F8+能力值计算器!E8*2+ROUNDDOWN(E2737/4,0))*能力值计算器!C2/100+5,0)*能力值计算器!H8,0)*能力值计算器!K8,0)*能力值计算器!L8,0)*VLOOKUP(能力值计算器!J8,能力变化对照表!A:B,2,0),0)</f>
        <v>-39</v>
      </c>
      <c r="J2737">
        <f t="shared" si="339"/>
        <v>0</v>
      </c>
      <c r="K2737">
        <f t="shared" si="340"/>
        <v>-6669</v>
      </c>
      <c r="L2737">
        <f t="shared" si="341"/>
        <v>11628</v>
      </c>
      <c r="M2737">
        <f t="shared" si="342"/>
        <v>249.1</v>
      </c>
      <c r="N2737">
        <f t="shared" si="343"/>
        <v>1</v>
      </c>
    </row>
    <row r="2738" spans="1:14">
      <c r="A2738">
        <f t="shared" si="336"/>
        <v>0</v>
      </c>
      <c r="B2738">
        <f t="shared" si="337"/>
        <v>0</v>
      </c>
      <c r="C2738">
        <v>116</v>
      </c>
      <c r="D2738">
        <v>228</v>
      </c>
      <c r="E2738">
        <f t="shared" si="338"/>
        <v>-999</v>
      </c>
      <c r="F2738">
        <f>能力值计算器!G2</f>
        <v>0</v>
      </c>
      <c r="G2738">
        <f>ROUNDDOWN((能力值计算器!F4+能力值计算器!E4*2+ROUNDDOWN(C2738/4,0))*能力值计算器!C2/100+10+能力值计算器!C2,0)</f>
        <v>160</v>
      </c>
      <c r="H2738">
        <f>ROUNDDOWN(ROUNDDOWN(ROUNDDOWN(ROUNDDOWN(ROUNDDOWN((能力值计算器!F6+能力值计算器!E6*2+ROUNDDOWN(D2738/4,0))*能力值计算器!C2/100+5,0)*能力值计算器!H6,0)*能力值计算器!K6,0)*能力值计算器!L6,0)*VLOOKUP(能力值计算器!J6,能力变化对照表!A:B,2,0),0)</f>
        <v>114</v>
      </c>
      <c r="I2738">
        <f>ROUNDDOWN(ROUNDDOWN(ROUNDDOWN(ROUNDDOWN(ROUNDDOWN((能力值计算器!F8+能力值计算器!E8*2+ROUNDDOWN(E2738/4,0))*能力值计算器!C2/100+5,0)*能力值计算器!H8,0)*能力值计算器!K8,0)*能力值计算器!L8,0)*VLOOKUP(能力值计算器!J8,能力变化对照表!A:B,2,0),0)</f>
        <v>-39</v>
      </c>
      <c r="J2738">
        <f t="shared" si="339"/>
        <v>0</v>
      </c>
      <c r="K2738">
        <f t="shared" si="340"/>
        <v>-6240</v>
      </c>
      <c r="L2738">
        <f t="shared" si="341"/>
        <v>12000</v>
      </c>
      <c r="M2738">
        <f t="shared" si="342"/>
        <v>238.1</v>
      </c>
      <c r="N2738">
        <f t="shared" si="343"/>
        <v>1</v>
      </c>
    </row>
    <row r="2739" spans="1:14">
      <c r="A2739">
        <f t="shared" si="336"/>
        <v>0</v>
      </c>
      <c r="B2739">
        <f t="shared" si="337"/>
        <v>0</v>
      </c>
      <c r="C2739">
        <v>116</v>
      </c>
      <c r="D2739">
        <v>232</v>
      </c>
      <c r="E2739">
        <f t="shared" si="338"/>
        <v>-999</v>
      </c>
      <c r="F2739">
        <f>能力值计算器!G2</f>
        <v>0</v>
      </c>
      <c r="G2739">
        <f>ROUNDDOWN((能力值计算器!F4+能力值计算器!E4*2+ROUNDDOWN(C2739/4,0))*能力值计算器!C2/100+10+能力值计算器!C2,0)</f>
        <v>160</v>
      </c>
      <c r="H2739">
        <f>ROUNDDOWN(ROUNDDOWN(ROUNDDOWN(ROUNDDOWN(ROUNDDOWN((能力值计算器!F6+能力值计算器!E6*2+ROUNDDOWN(D2739/4,0))*能力值计算器!C2/100+5,0)*能力值计算器!H6,0)*能力值计算器!K6,0)*能力值计算器!L6,0)*VLOOKUP(能力值计算器!J6,能力变化对照表!A:B,2,0),0)</f>
        <v>114</v>
      </c>
      <c r="I2739">
        <f>ROUNDDOWN(ROUNDDOWN(ROUNDDOWN(ROUNDDOWN(ROUNDDOWN((能力值计算器!F8+能力值计算器!E8*2+ROUNDDOWN(E2739/4,0))*能力值计算器!C2/100+5,0)*能力值计算器!H8,0)*能力值计算器!K8,0)*能力值计算器!L8,0)*VLOOKUP(能力值计算器!J8,能力变化对照表!A:B,2,0),0)</f>
        <v>-39</v>
      </c>
      <c r="J2739">
        <f t="shared" si="339"/>
        <v>0</v>
      </c>
      <c r="K2739">
        <f t="shared" si="340"/>
        <v>-6240</v>
      </c>
      <c r="L2739">
        <f t="shared" si="341"/>
        <v>12000</v>
      </c>
      <c r="M2739">
        <f t="shared" si="342"/>
        <v>238.1</v>
      </c>
      <c r="N2739">
        <f t="shared" si="343"/>
        <v>1</v>
      </c>
    </row>
    <row r="2740" spans="1:14">
      <c r="A2740">
        <f t="shared" si="336"/>
        <v>0</v>
      </c>
      <c r="B2740">
        <f t="shared" si="337"/>
        <v>0</v>
      </c>
      <c r="C2740">
        <v>120</v>
      </c>
      <c r="D2740">
        <v>228</v>
      </c>
      <c r="E2740">
        <f t="shared" si="338"/>
        <v>-999</v>
      </c>
      <c r="F2740">
        <f>能力值计算器!G2</f>
        <v>0</v>
      </c>
      <c r="G2740">
        <f>ROUNDDOWN((能力值计算器!F4+能力值计算器!E4*2+ROUNDDOWN(C2740/4,0))*能力值计算器!C2/100+10+能力值计算器!C2,0)</f>
        <v>160</v>
      </c>
      <c r="H2740">
        <f>ROUNDDOWN(ROUNDDOWN(ROUNDDOWN(ROUNDDOWN(ROUNDDOWN((能力值计算器!F6+能力值计算器!E6*2+ROUNDDOWN(D2740/4,0))*能力值计算器!C2/100+5,0)*能力值计算器!H6,0)*能力值计算器!K6,0)*能力值计算器!L6,0)*VLOOKUP(能力值计算器!J6,能力变化对照表!A:B,2,0),0)</f>
        <v>114</v>
      </c>
      <c r="I2740">
        <f>ROUNDDOWN(ROUNDDOWN(ROUNDDOWN(ROUNDDOWN(ROUNDDOWN((能力值计算器!F8+能力值计算器!E8*2+ROUNDDOWN(E2740/4,0))*能力值计算器!C2/100+5,0)*能力值计算器!H8,0)*能力值计算器!K8,0)*能力值计算器!L8,0)*VLOOKUP(能力值计算器!J8,能力变化对照表!A:B,2,0),0)</f>
        <v>-39</v>
      </c>
      <c r="J2740">
        <f t="shared" si="339"/>
        <v>0</v>
      </c>
      <c r="K2740">
        <f t="shared" si="340"/>
        <v>-6240</v>
      </c>
      <c r="L2740">
        <f t="shared" si="341"/>
        <v>12000</v>
      </c>
      <c r="M2740">
        <f t="shared" si="342"/>
        <v>238.1</v>
      </c>
      <c r="N2740">
        <f t="shared" si="343"/>
        <v>1</v>
      </c>
    </row>
    <row r="2741" spans="1:14">
      <c r="A2741">
        <f t="shared" si="336"/>
        <v>0</v>
      </c>
      <c r="B2741">
        <f t="shared" si="337"/>
        <v>0</v>
      </c>
      <c r="C2741">
        <v>120</v>
      </c>
      <c r="D2741">
        <v>232</v>
      </c>
      <c r="E2741">
        <f t="shared" si="338"/>
        <v>-999</v>
      </c>
      <c r="F2741">
        <f>能力值计算器!G2</f>
        <v>0</v>
      </c>
      <c r="G2741">
        <f>ROUNDDOWN((能力值计算器!F4+能力值计算器!E4*2+ROUNDDOWN(C2741/4,0))*能力值计算器!C2/100+10+能力值计算器!C2,0)</f>
        <v>160</v>
      </c>
      <c r="H2741">
        <f>ROUNDDOWN(ROUNDDOWN(ROUNDDOWN(ROUNDDOWN(ROUNDDOWN((能力值计算器!F6+能力值计算器!E6*2+ROUNDDOWN(D2741/4,0))*能力值计算器!C2/100+5,0)*能力值计算器!H6,0)*能力值计算器!K6,0)*能力值计算器!L6,0)*VLOOKUP(能力值计算器!J6,能力变化对照表!A:B,2,0),0)</f>
        <v>114</v>
      </c>
      <c r="I2741">
        <f>ROUNDDOWN(ROUNDDOWN(ROUNDDOWN(ROUNDDOWN(ROUNDDOWN((能力值计算器!F8+能力值计算器!E8*2+ROUNDDOWN(E2741/4,0))*能力值计算器!C2/100+5,0)*能力值计算器!H8,0)*能力值计算器!K8,0)*能力值计算器!L8,0)*VLOOKUP(能力值计算器!J8,能力变化对照表!A:B,2,0),0)</f>
        <v>-39</v>
      </c>
      <c r="J2741">
        <f t="shared" si="339"/>
        <v>0</v>
      </c>
      <c r="K2741">
        <f t="shared" si="340"/>
        <v>-6240</v>
      </c>
      <c r="L2741">
        <f t="shared" si="341"/>
        <v>12000</v>
      </c>
      <c r="M2741">
        <f t="shared" si="342"/>
        <v>238.1</v>
      </c>
      <c r="N2741">
        <f t="shared" si="343"/>
        <v>1</v>
      </c>
    </row>
    <row r="2742" spans="1:14">
      <c r="A2742">
        <f t="shared" si="336"/>
        <v>0</v>
      </c>
      <c r="B2742">
        <f t="shared" si="337"/>
        <v>0</v>
      </c>
      <c r="C2742">
        <v>140</v>
      </c>
      <c r="D2742">
        <v>212</v>
      </c>
      <c r="E2742">
        <f t="shared" si="338"/>
        <v>-999</v>
      </c>
      <c r="F2742">
        <f>能力值计算器!G2</f>
        <v>0</v>
      </c>
      <c r="G2742">
        <f>ROUNDDOWN((能力值计算器!F4+能力值计算器!E4*2+ROUNDDOWN(C2742/4,0))*能力值计算器!C2/100+10+能力值计算器!C2,0)</f>
        <v>163</v>
      </c>
      <c r="H2742">
        <f>ROUNDDOWN(ROUNDDOWN(ROUNDDOWN(ROUNDDOWN(ROUNDDOWN((能力值计算器!F6+能力值计算器!E6*2+ROUNDDOWN(D2742/4,0))*能力值计算器!C2/100+5,0)*能力值计算器!H6,0)*能力值计算器!K6,0)*能力值计算器!L6,0)*VLOOKUP(能力值计算器!J6,能力变化对照表!A:B,2,0),0)</f>
        <v>112</v>
      </c>
      <c r="I2742">
        <f>ROUNDDOWN(ROUNDDOWN(ROUNDDOWN(ROUNDDOWN(ROUNDDOWN((能力值计算器!F8+能力值计算器!E8*2+ROUNDDOWN(E2742/4,0))*能力值计算器!C2/100+5,0)*能力值计算器!H8,0)*能力值计算器!K8,0)*能力值计算器!L8,0)*VLOOKUP(能力值计算器!J8,能力变化对照表!A:B,2,0),0)</f>
        <v>-39</v>
      </c>
      <c r="J2742">
        <f t="shared" si="339"/>
        <v>0</v>
      </c>
      <c r="K2742">
        <f t="shared" si="340"/>
        <v>-6357</v>
      </c>
      <c r="L2742">
        <f t="shared" si="341"/>
        <v>11899</v>
      </c>
      <c r="M2742">
        <f t="shared" si="342"/>
        <v>241.1</v>
      </c>
      <c r="N2742">
        <f t="shared" si="343"/>
        <v>1</v>
      </c>
    </row>
    <row r="2743" spans="1:14">
      <c r="A2743">
        <f t="shared" si="336"/>
        <v>0</v>
      </c>
      <c r="B2743">
        <f t="shared" si="337"/>
        <v>0</v>
      </c>
      <c r="C2743">
        <v>140</v>
      </c>
      <c r="D2743">
        <v>216</v>
      </c>
      <c r="E2743">
        <f t="shared" si="338"/>
        <v>-999</v>
      </c>
      <c r="F2743">
        <f>能力值计算器!G2</f>
        <v>0</v>
      </c>
      <c r="G2743">
        <f>ROUNDDOWN((能力值计算器!F4+能力值计算器!E4*2+ROUNDDOWN(C2743/4,0))*能力值计算器!C2/100+10+能力值计算器!C2,0)</f>
        <v>163</v>
      </c>
      <c r="H2743">
        <f>ROUNDDOWN(ROUNDDOWN(ROUNDDOWN(ROUNDDOWN(ROUNDDOWN((能力值计算器!F6+能力值计算器!E6*2+ROUNDDOWN(D2743/4,0))*能力值计算器!C2/100+5,0)*能力值计算器!H6,0)*能力值计算器!K6,0)*能力值计算器!L6,0)*VLOOKUP(能力值计算器!J6,能力变化对照表!A:B,2,0),0)</f>
        <v>112</v>
      </c>
      <c r="I2743">
        <f>ROUNDDOWN(ROUNDDOWN(ROUNDDOWN(ROUNDDOWN(ROUNDDOWN((能力值计算器!F8+能力值计算器!E8*2+ROUNDDOWN(E2743/4,0))*能力值计算器!C2/100+5,0)*能力值计算器!H8,0)*能力值计算器!K8,0)*能力值计算器!L8,0)*VLOOKUP(能力值计算器!J8,能力变化对照表!A:B,2,0),0)</f>
        <v>-39</v>
      </c>
      <c r="J2743">
        <f t="shared" si="339"/>
        <v>0</v>
      </c>
      <c r="K2743">
        <f t="shared" si="340"/>
        <v>-6357</v>
      </c>
      <c r="L2743">
        <f t="shared" si="341"/>
        <v>11899</v>
      </c>
      <c r="M2743">
        <f t="shared" si="342"/>
        <v>241.1</v>
      </c>
      <c r="N2743">
        <f t="shared" si="343"/>
        <v>1</v>
      </c>
    </row>
    <row r="2744" spans="1:14">
      <c r="A2744">
        <f t="shared" si="336"/>
        <v>0</v>
      </c>
      <c r="B2744">
        <f t="shared" si="337"/>
        <v>0</v>
      </c>
      <c r="C2744">
        <v>144</v>
      </c>
      <c r="D2744">
        <v>212</v>
      </c>
      <c r="E2744">
        <f t="shared" si="338"/>
        <v>-999</v>
      </c>
      <c r="F2744">
        <f>能力值计算器!G2</f>
        <v>0</v>
      </c>
      <c r="G2744">
        <f>ROUNDDOWN((能力值计算器!F4+能力值计算器!E4*2+ROUNDDOWN(C2744/4,0))*能力值计算器!C2/100+10+能力值计算器!C2,0)</f>
        <v>163</v>
      </c>
      <c r="H2744">
        <f>ROUNDDOWN(ROUNDDOWN(ROUNDDOWN(ROUNDDOWN(ROUNDDOWN((能力值计算器!F6+能力值计算器!E6*2+ROUNDDOWN(D2744/4,0))*能力值计算器!C2/100+5,0)*能力值计算器!H6,0)*能力值计算器!K6,0)*能力值计算器!L6,0)*VLOOKUP(能力值计算器!J6,能力变化对照表!A:B,2,0),0)</f>
        <v>112</v>
      </c>
      <c r="I2744">
        <f>ROUNDDOWN(ROUNDDOWN(ROUNDDOWN(ROUNDDOWN(ROUNDDOWN((能力值计算器!F8+能力值计算器!E8*2+ROUNDDOWN(E2744/4,0))*能力值计算器!C2/100+5,0)*能力值计算器!H8,0)*能力值计算器!K8,0)*能力值计算器!L8,0)*VLOOKUP(能力值计算器!J8,能力变化对照表!A:B,2,0),0)</f>
        <v>-39</v>
      </c>
      <c r="J2744">
        <f t="shared" si="339"/>
        <v>0</v>
      </c>
      <c r="K2744">
        <f t="shared" si="340"/>
        <v>-6357</v>
      </c>
      <c r="L2744">
        <f t="shared" si="341"/>
        <v>11899</v>
      </c>
      <c r="M2744">
        <f t="shared" si="342"/>
        <v>241.1</v>
      </c>
      <c r="N2744">
        <f t="shared" si="343"/>
        <v>1</v>
      </c>
    </row>
    <row r="2745" spans="1:14">
      <c r="A2745">
        <f t="shared" si="336"/>
        <v>0</v>
      </c>
      <c r="B2745">
        <f t="shared" si="337"/>
        <v>0</v>
      </c>
      <c r="C2745">
        <v>144</v>
      </c>
      <c r="D2745">
        <v>216</v>
      </c>
      <c r="E2745">
        <f t="shared" si="338"/>
        <v>-999</v>
      </c>
      <c r="F2745">
        <f>能力值计算器!G2</f>
        <v>0</v>
      </c>
      <c r="G2745">
        <f>ROUNDDOWN((能力值计算器!F4+能力值计算器!E4*2+ROUNDDOWN(C2745/4,0))*能力值计算器!C2/100+10+能力值计算器!C2,0)</f>
        <v>163</v>
      </c>
      <c r="H2745">
        <f>ROUNDDOWN(ROUNDDOWN(ROUNDDOWN(ROUNDDOWN(ROUNDDOWN((能力值计算器!F6+能力值计算器!E6*2+ROUNDDOWN(D2745/4,0))*能力值计算器!C2/100+5,0)*能力值计算器!H6,0)*能力值计算器!K6,0)*能力值计算器!L6,0)*VLOOKUP(能力值计算器!J6,能力变化对照表!A:B,2,0),0)</f>
        <v>112</v>
      </c>
      <c r="I2745">
        <f>ROUNDDOWN(ROUNDDOWN(ROUNDDOWN(ROUNDDOWN(ROUNDDOWN((能力值计算器!F8+能力值计算器!E8*2+ROUNDDOWN(E2745/4,0))*能力值计算器!C2/100+5,0)*能力值计算器!H8,0)*能力值计算器!K8,0)*能力值计算器!L8,0)*VLOOKUP(能力值计算器!J8,能力变化对照表!A:B,2,0),0)</f>
        <v>-39</v>
      </c>
      <c r="J2745">
        <f t="shared" si="339"/>
        <v>0</v>
      </c>
      <c r="K2745">
        <f t="shared" si="340"/>
        <v>-6357</v>
      </c>
      <c r="L2745">
        <f t="shared" si="341"/>
        <v>11899</v>
      </c>
      <c r="M2745">
        <f t="shared" si="342"/>
        <v>241.1</v>
      </c>
      <c r="N2745">
        <f t="shared" si="343"/>
        <v>1</v>
      </c>
    </row>
    <row r="2746" spans="1:14">
      <c r="A2746">
        <f t="shared" si="336"/>
        <v>0</v>
      </c>
      <c r="B2746">
        <f t="shared" si="337"/>
        <v>0</v>
      </c>
      <c r="C2746">
        <v>244</v>
      </c>
      <c r="D2746">
        <v>148</v>
      </c>
      <c r="E2746">
        <f t="shared" si="338"/>
        <v>-999</v>
      </c>
      <c r="F2746">
        <f>能力值计算器!G2</f>
        <v>0</v>
      </c>
      <c r="G2746">
        <f>ROUNDDOWN((能力值计算器!F4+能力值计算器!E4*2+ROUNDDOWN(C2746/4,0))*能力值计算器!C2/100+10+能力值计算器!C2,0)</f>
        <v>176</v>
      </c>
      <c r="H2746">
        <f>ROUNDDOWN(ROUNDDOWN(ROUNDDOWN(ROUNDDOWN(ROUNDDOWN((能力值计算器!F6+能力值计算器!E6*2+ROUNDDOWN(D2746/4,0))*能力值计算器!C2/100+5,0)*能力值计算器!H6,0)*能力值计算器!K6,0)*能力值计算器!L6,0)*VLOOKUP(能力值计算器!J6,能力变化对照表!A:B,2,0),0)</f>
        <v>104</v>
      </c>
      <c r="I2746">
        <f>ROUNDDOWN(ROUNDDOWN(ROUNDDOWN(ROUNDDOWN(ROUNDDOWN((能力值计算器!F8+能力值计算器!E8*2+ROUNDDOWN(E2746/4,0))*能力值计算器!C2/100+5,0)*能力值计算器!H8,0)*能力值计算器!K8,0)*能力值计算器!L8,0)*VLOOKUP(能力值计算器!J8,能力变化对照表!A:B,2,0),0)</f>
        <v>-39</v>
      </c>
      <c r="J2746">
        <f t="shared" si="339"/>
        <v>0</v>
      </c>
      <c r="K2746">
        <f t="shared" si="340"/>
        <v>-6864</v>
      </c>
      <c r="L2746">
        <f t="shared" si="341"/>
        <v>11440</v>
      </c>
      <c r="M2746">
        <f t="shared" si="342"/>
        <v>254.1</v>
      </c>
      <c r="N2746">
        <f t="shared" si="343"/>
        <v>1</v>
      </c>
    </row>
    <row r="2747" spans="1:14">
      <c r="A2747">
        <f t="shared" si="336"/>
        <v>0</v>
      </c>
      <c r="B2747">
        <f t="shared" si="337"/>
        <v>0</v>
      </c>
      <c r="C2747">
        <v>244</v>
      </c>
      <c r="D2747">
        <v>152</v>
      </c>
      <c r="E2747">
        <f t="shared" si="338"/>
        <v>-999</v>
      </c>
      <c r="F2747">
        <f>能力值计算器!G2</f>
        <v>0</v>
      </c>
      <c r="G2747">
        <f>ROUNDDOWN((能力值计算器!F4+能力值计算器!E4*2+ROUNDDOWN(C2747/4,0))*能力值计算器!C2/100+10+能力值计算器!C2,0)</f>
        <v>176</v>
      </c>
      <c r="H2747">
        <f>ROUNDDOWN(ROUNDDOWN(ROUNDDOWN(ROUNDDOWN(ROUNDDOWN((能力值计算器!F6+能力值计算器!E6*2+ROUNDDOWN(D2747/4,0))*能力值计算器!C2/100+5,0)*能力值计算器!H6,0)*能力值计算器!K6,0)*能力值计算器!L6,0)*VLOOKUP(能力值计算器!J6,能力变化对照表!A:B,2,0),0)</f>
        <v>104</v>
      </c>
      <c r="I2747">
        <f>ROUNDDOWN(ROUNDDOWN(ROUNDDOWN(ROUNDDOWN(ROUNDDOWN((能力值计算器!F8+能力值计算器!E8*2+ROUNDDOWN(E2747/4,0))*能力值计算器!C2/100+5,0)*能力值计算器!H8,0)*能力值计算器!K8,0)*能力值计算器!L8,0)*VLOOKUP(能力值计算器!J8,能力变化对照表!A:B,2,0),0)</f>
        <v>-39</v>
      </c>
      <c r="J2747">
        <f t="shared" si="339"/>
        <v>0</v>
      </c>
      <c r="K2747">
        <f t="shared" si="340"/>
        <v>-6864</v>
      </c>
      <c r="L2747">
        <f t="shared" si="341"/>
        <v>11440</v>
      </c>
      <c r="M2747">
        <f t="shared" si="342"/>
        <v>254.1</v>
      </c>
      <c r="N2747">
        <f t="shared" si="343"/>
        <v>1</v>
      </c>
    </row>
    <row r="2748" spans="1:14">
      <c r="A2748">
        <f t="shared" si="336"/>
        <v>0</v>
      </c>
      <c r="B2748">
        <f t="shared" si="337"/>
        <v>0</v>
      </c>
      <c r="C2748">
        <v>248</v>
      </c>
      <c r="D2748">
        <v>148</v>
      </c>
      <c r="E2748">
        <f t="shared" si="338"/>
        <v>-999</v>
      </c>
      <c r="F2748">
        <f>能力值计算器!G2</f>
        <v>0</v>
      </c>
      <c r="G2748">
        <f>ROUNDDOWN((能力值计算器!F4+能力值计算器!E4*2+ROUNDDOWN(C2748/4,0))*能力值计算器!C2/100+10+能力值计算器!C2,0)</f>
        <v>176</v>
      </c>
      <c r="H2748">
        <f>ROUNDDOWN(ROUNDDOWN(ROUNDDOWN(ROUNDDOWN(ROUNDDOWN((能力值计算器!F6+能力值计算器!E6*2+ROUNDDOWN(D2748/4,0))*能力值计算器!C2/100+5,0)*能力值计算器!H6,0)*能力值计算器!K6,0)*能力值计算器!L6,0)*VLOOKUP(能力值计算器!J6,能力变化对照表!A:B,2,0),0)</f>
        <v>104</v>
      </c>
      <c r="I2748">
        <f>ROUNDDOWN(ROUNDDOWN(ROUNDDOWN(ROUNDDOWN(ROUNDDOWN((能力值计算器!F8+能力值计算器!E8*2+ROUNDDOWN(E2748/4,0))*能力值计算器!C2/100+5,0)*能力值计算器!H8,0)*能力值计算器!K8,0)*能力值计算器!L8,0)*VLOOKUP(能力值计算器!J8,能力变化对照表!A:B,2,0),0)</f>
        <v>-39</v>
      </c>
      <c r="J2748">
        <f t="shared" si="339"/>
        <v>0</v>
      </c>
      <c r="K2748">
        <f t="shared" si="340"/>
        <v>-6864</v>
      </c>
      <c r="L2748">
        <f t="shared" si="341"/>
        <v>11440</v>
      </c>
      <c r="M2748">
        <f t="shared" si="342"/>
        <v>254.1</v>
      </c>
      <c r="N2748">
        <f t="shared" si="343"/>
        <v>1</v>
      </c>
    </row>
    <row r="2749" spans="1:14">
      <c r="A2749">
        <f t="shared" si="336"/>
        <v>0</v>
      </c>
      <c r="B2749">
        <f t="shared" si="337"/>
        <v>0</v>
      </c>
      <c r="C2749">
        <v>248</v>
      </c>
      <c r="D2749">
        <v>152</v>
      </c>
      <c r="E2749">
        <f t="shared" si="338"/>
        <v>-999</v>
      </c>
      <c r="F2749">
        <f>能力值计算器!G2</f>
        <v>0</v>
      </c>
      <c r="G2749">
        <f>ROUNDDOWN((能力值计算器!F4+能力值计算器!E4*2+ROUNDDOWN(C2749/4,0))*能力值计算器!C2/100+10+能力值计算器!C2,0)</f>
        <v>176</v>
      </c>
      <c r="H2749">
        <f>ROUNDDOWN(ROUNDDOWN(ROUNDDOWN(ROUNDDOWN(ROUNDDOWN((能力值计算器!F6+能力值计算器!E6*2+ROUNDDOWN(D2749/4,0))*能力值计算器!C2/100+5,0)*能力值计算器!H6,0)*能力值计算器!K6,0)*能力值计算器!L6,0)*VLOOKUP(能力值计算器!J6,能力变化对照表!A:B,2,0),0)</f>
        <v>104</v>
      </c>
      <c r="I2749">
        <f>ROUNDDOWN(ROUNDDOWN(ROUNDDOWN(ROUNDDOWN(ROUNDDOWN((能力值计算器!F8+能力值计算器!E8*2+ROUNDDOWN(E2749/4,0))*能力值计算器!C2/100+5,0)*能力值计算器!H8,0)*能力值计算器!K8,0)*能力值计算器!L8,0)*VLOOKUP(能力值计算器!J8,能力变化对照表!A:B,2,0),0)</f>
        <v>-39</v>
      </c>
      <c r="J2749">
        <f t="shared" si="339"/>
        <v>0</v>
      </c>
      <c r="K2749">
        <f t="shared" si="340"/>
        <v>-6864</v>
      </c>
      <c r="L2749">
        <f t="shared" si="341"/>
        <v>11440</v>
      </c>
      <c r="M2749">
        <f t="shared" si="342"/>
        <v>254.1</v>
      </c>
      <c r="N2749">
        <f t="shared" si="343"/>
        <v>1</v>
      </c>
    </row>
    <row r="2750" spans="1:14">
      <c r="A2750">
        <f t="shared" si="336"/>
        <v>0</v>
      </c>
      <c r="B2750">
        <f t="shared" si="337"/>
        <v>0</v>
      </c>
      <c r="C2750">
        <v>92</v>
      </c>
      <c r="D2750">
        <v>244</v>
      </c>
      <c r="E2750">
        <f t="shared" si="338"/>
        <v>-999</v>
      </c>
      <c r="F2750">
        <f>能力值计算器!G2</f>
        <v>0</v>
      </c>
      <c r="G2750">
        <f>ROUNDDOWN((能力值计算器!F4+能力值计算器!E4*2+ROUNDDOWN(C2750/4,0))*能力值计算器!C2/100+10+能力值计算器!C2,0)</f>
        <v>157</v>
      </c>
      <c r="H2750">
        <f>ROUNDDOWN(ROUNDDOWN(ROUNDDOWN(ROUNDDOWN(ROUNDDOWN((能力值计算器!F6+能力值计算器!E6*2+ROUNDDOWN(D2750/4,0))*能力值计算器!C2/100+5,0)*能力值计算器!H6,0)*能力值计算器!K6,0)*能力值计算器!L6,0)*VLOOKUP(能力值计算器!J6,能力变化对照表!A:B,2,0),0)</f>
        <v>116</v>
      </c>
      <c r="I2750">
        <f>ROUNDDOWN(ROUNDDOWN(ROUNDDOWN(ROUNDDOWN(ROUNDDOWN((能力值计算器!F8+能力值计算器!E8*2+ROUNDDOWN(E2750/4,0))*能力值计算器!C2/100+5,0)*能力值计算器!H8,0)*能力值计算器!K8,0)*能力值计算器!L8,0)*VLOOKUP(能力值计算器!J8,能力变化对照表!A:B,2,0),0)</f>
        <v>-39</v>
      </c>
      <c r="J2750">
        <f t="shared" si="339"/>
        <v>0</v>
      </c>
      <c r="K2750">
        <f t="shared" si="340"/>
        <v>-6123</v>
      </c>
      <c r="L2750">
        <f t="shared" si="341"/>
        <v>12089</v>
      </c>
      <c r="M2750">
        <f t="shared" si="342"/>
        <v>235.1</v>
      </c>
      <c r="N2750">
        <f t="shared" si="343"/>
        <v>1</v>
      </c>
    </row>
    <row r="2751" spans="1:14">
      <c r="A2751">
        <f t="shared" si="336"/>
        <v>0</v>
      </c>
      <c r="B2751">
        <f t="shared" si="337"/>
        <v>0</v>
      </c>
      <c r="C2751">
        <v>92</v>
      </c>
      <c r="D2751">
        <v>248</v>
      </c>
      <c r="E2751">
        <f t="shared" si="338"/>
        <v>-999</v>
      </c>
      <c r="F2751">
        <f>能力值计算器!G2</f>
        <v>0</v>
      </c>
      <c r="G2751">
        <f>ROUNDDOWN((能力值计算器!F4+能力值计算器!E4*2+ROUNDDOWN(C2751/4,0))*能力值计算器!C2/100+10+能力值计算器!C2,0)</f>
        <v>157</v>
      </c>
      <c r="H2751">
        <f>ROUNDDOWN(ROUNDDOWN(ROUNDDOWN(ROUNDDOWN(ROUNDDOWN((能力值计算器!F6+能力值计算器!E6*2+ROUNDDOWN(D2751/4,0))*能力值计算器!C2/100+5,0)*能力值计算器!H6,0)*能力值计算器!K6,0)*能力值计算器!L6,0)*VLOOKUP(能力值计算器!J6,能力变化对照表!A:B,2,0),0)</f>
        <v>116</v>
      </c>
      <c r="I2751">
        <f>ROUNDDOWN(ROUNDDOWN(ROUNDDOWN(ROUNDDOWN(ROUNDDOWN((能力值计算器!F8+能力值计算器!E8*2+ROUNDDOWN(E2751/4,0))*能力值计算器!C2/100+5,0)*能力值计算器!H8,0)*能力值计算器!K8,0)*能力值计算器!L8,0)*VLOOKUP(能力值计算器!J8,能力变化对照表!A:B,2,0),0)</f>
        <v>-39</v>
      </c>
      <c r="J2751">
        <f t="shared" si="339"/>
        <v>0</v>
      </c>
      <c r="K2751">
        <f t="shared" si="340"/>
        <v>-6123</v>
      </c>
      <c r="L2751">
        <f t="shared" si="341"/>
        <v>12089</v>
      </c>
      <c r="M2751">
        <f t="shared" si="342"/>
        <v>235.1</v>
      </c>
      <c r="N2751">
        <f t="shared" si="343"/>
        <v>1</v>
      </c>
    </row>
    <row r="2752" spans="1:14">
      <c r="A2752">
        <f t="shared" si="336"/>
        <v>0</v>
      </c>
      <c r="B2752">
        <f t="shared" si="337"/>
        <v>0</v>
      </c>
      <c r="C2752">
        <v>96</v>
      </c>
      <c r="D2752">
        <v>244</v>
      </c>
      <c r="E2752">
        <f t="shared" si="338"/>
        <v>-999</v>
      </c>
      <c r="F2752">
        <f>能力值计算器!G2</f>
        <v>0</v>
      </c>
      <c r="G2752">
        <f>ROUNDDOWN((能力值计算器!F4+能力值计算器!E4*2+ROUNDDOWN(C2752/4,0))*能力值计算器!C2/100+10+能力值计算器!C2,0)</f>
        <v>157</v>
      </c>
      <c r="H2752">
        <f>ROUNDDOWN(ROUNDDOWN(ROUNDDOWN(ROUNDDOWN(ROUNDDOWN((能力值计算器!F6+能力值计算器!E6*2+ROUNDDOWN(D2752/4,0))*能力值计算器!C2/100+5,0)*能力值计算器!H6,0)*能力值计算器!K6,0)*能力值计算器!L6,0)*VLOOKUP(能力值计算器!J6,能力变化对照表!A:B,2,0),0)</f>
        <v>116</v>
      </c>
      <c r="I2752">
        <f>ROUNDDOWN(ROUNDDOWN(ROUNDDOWN(ROUNDDOWN(ROUNDDOWN((能力值计算器!F8+能力值计算器!E8*2+ROUNDDOWN(E2752/4,0))*能力值计算器!C2/100+5,0)*能力值计算器!H8,0)*能力值计算器!K8,0)*能力值计算器!L8,0)*VLOOKUP(能力值计算器!J8,能力变化对照表!A:B,2,0),0)</f>
        <v>-39</v>
      </c>
      <c r="J2752">
        <f t="shared" si="339"/>
        <v>0</v>
      </c>
      <c r="K2752">
        <f t="shared" si="340"/>
        <v>-6123</v>
      </c>
      <c r="L2752">
        <f t="shared" si="341"/>
        <v>12089</v>
      </c>
      <c r="M2752">
        <f t="shared" si="342"/>
        <v>235.1</v>
      </c>
      <c r="N2752">
        <f t="shared" si="343"/>
        <v>1</v>
      </c>
    </row>
    <row r="2753" spans="1:14">
      <c r="A2753">
        <f t="shared" si="336"/>
        <v>0</v>
      </c>
      <c r="B2753">
        <f t="shared" si="337"/>
        <v>0</v>
      </c>
      <c r="C2753">
        <v>96</v>
      </c>
      <c r="D2753">
        <v>248</v>
      </c>
      <c r="E2753">
        <f t="shared" si="338"/>
        <v>-999</v>
      </c>
      <c r="F2753">
        <f>能力值计算器!G2</f>
        <v>0</v>
      </c>
      <c r="G2753">
        <f>ROUNDDOWN((能力值计算器!F4+能力值计算器!E4*2+ROUNDDOWN(C2753/4,0))*能力值计算器!C2/100+10+能力值计算器!C2,0)</f>
        <v>157</v>
      </c>
      <c r="H2753">
        <f>ROUNDDOWN(ROUNDDOWN(ROUNDDOWN(ROUNDDOWN(ROUNDDOWN((能力值计算器!F6+能力值计算器!E6*2+ROUNDDOWN(D2753/4,0))*能力值计算器!C2/100+5,0)*能力值计算器!H6,0)*能力值计算器!K6,0)*能力值计算器!L6,0)*VLOOKUP(能力值计算器!J6,能力变化对照表!A:B,2,0),0)</f>
        <v>116</v>
      </c>
      <c r="I2753">
        <f>ROUNDDOWN(ROUNDDOWN(ROUNDDOWN(ROUNDDOWN(ROUNDDOWN((能力值计算器!F8+能力值计算器!E8*2+ROUNDDOWN(E2753/4,0))*能力值计算器!C2/100+5,0)*能力值计算器!H8,0)*能力值计算器!K8,0)*能力值计算器!L8,0)*VLOOKUP(能力值计算器!J8,能力变化对照表!A:B,2,0),0)</f>
        <v>-39</v>
      </c>
      <c r="J2753">
        <f t="shared" si="339"/>
        <v>0</v>
      </c>
      <c r="K2753">
        <f t="shared" si="340"/>
        <v>-6123</v>
      </c>
      <c r="L2753">
        <f t="shared" si="341"/>
        <v>12089</v>
      </c>
      <c r="M2753">
        <f t="shared" si="342"/>
        <v>235.1</v>
      </c>
      <c r="N2753">
        <f t="shared" si="343"/>
        <v>1</v>
      </c>
    </row>
    <row r="2754" spans="1:14">
      <c r="A2754">
        <f t="shared" ref="A2754:A2817" si="344">IF(N2754=1,0,L2754+1/M2754)</f>
        <v>0</v>
      </c>
      <c r="B2754">
        <f t="shared" ref="B2754:B2817" si="345">IF(A2754=MAX(A:A),1,0)</f>
        <v>0</v>
      </c>
      <c r="C2754">
        <v>164</v>
      </c>
      <c r="D2754">
        <v>196</v>
      </c>
      <c r="E2754">
        <f t="shared" ref="E2754:E2817" si="346">IF(F2754-D2754-C2754&gt;253,-999,IF(F2754-D2754-C2754&lt;0,-999,F2754-D2754-C2754))</f>
        <v>-999</v>
      </c>
      <c r="F2754">
        <f>能力值计算器!G2</f>
        <v>0</v>
      </c>
      <c r="G2754">
        <f>ROUNDDOWN((能力值计算器!F4+能力值计算器!E4*2+ROUNDDOWN(C2754/4,0))*能力值计算器!C2/100+10+能力值计算器!C2,0)</f>
        <v>166</v>
      </c>
      <c r="H2754">
        <f>ROUNDDOWN(ROUNDDOWN(ROUNDDOWN(ROUNDDOWN(ROUNDDOWN((能力值计算器!F6+能力值计算器!E6*2+ROUNDDOWN(D2754/4,0))*能力值计算器!C2/100+5,0)*能力值计算器!H6,0)*能力值计算器!K6,0)*能力值计算器!L6,0)*VLOOKUP(能力值计算器!J6,能力变化对照表!A:B,2,0),0)</f>
        <v>110</v>
      </c>
      <c r="I2754">
        <f>ROUNDDOWN(ROUNDDOWN(ROUNDDOWN(ROUNDDOWN(ROUNDDOWN((能力值计算器!F8+能力值计算器!E8*2+ROUNDDOWN(E2754/4,0))*能力值计算器!C2/100+5,0)*能力值计算器!H8,0)*能力值计算器!K8,0)*能力值计算器!L8,0)*VLOOKUP(能力值计算器!J8,能力变化对照表!A:B,2,0),0)</f>
        <v>-39</v>
      </c>
      <c r="J2754">
        <f t="shared" ref="J2754:J2817" si="347">IF(E2754&lt;0,0,G2754*H2754)</f>
        <v>0</v>
      </c>
      <c r="K2754">
        <f t="shared" ref="K2754:K2817" si="348">G2754*I2754</f>
        <v>-6474</v>
      </c>
      <c r="L2754">
        <f t="shared" ref="L2754:L2817" si="349">(H2754+I2754)*G2754</f>
        <v>11786</v>
      </c>
      <c r="M2754">
        <f t="shared" ref="M2754:M2817" si="350">IF(H2754+I2754-G2754&lt;0,G2754-H2754-I2754,H2754+I2754-G2754)+IF(H2754-I2754&lt;0,I2754-H2754,H2754-I2754)+0.1</f>
        <v>244.1</v>
      </c>
      <c r="N2754">
        <f t="shared" ref="N2754:N2817" si="351">IF(E2754&lt;0,1,0)</f>
        <v>1</v>
      </c>
    </row>
    <row r="2755" spans="1:14">
      <c r="A2755">
        <f t="shared" si="344"/>
        <v>0</v>
      </c>
      <c r="B2755">
        <f t="shared" si="345"/>
        <v>0</v>
      </c>
      <c r="C2755">
        <v>164</v>
      </c>
      <c r="D2755">
        <v>200</v>
      </c>
      <c r="E2755">
        <f t="shared" si="346"/>
        <v>-999</v>
      </c>
      <c r="F2755">
        <f>能力值计算器!G2</f>
        <v>0</v>
      </c>
      <c r="G2755">
        <f>ROUNDDOWN((能力值计算器!F4+能力值计算器!E4*2+ROUNDDOWN(C2755/4,0))*能力值计算器!C2/100+10+能力值计算器!C2,0)</f>
        <v>166</v>
      </c>
      <c r="H2755">
        <f>ROUNDDOWN(ROUNDDOWN(ROUNDDOWN(ROUNDDOWN(ROUNDDOWN((能力值计算器!F6+能力值计算器!E6*2+ROUNDDOWN(D2755/4,0))*能力值计算器!C2/100+5,0)*能力值计算器!H6,0)*能力值计算器!K6,0)*能力值计算器!L6,0)*VLOOKUP(能力值计算器!J6,能力变化对照表!A:B,2,0),0)</f>
        <v>110</v>
      </c>
      <c r="I2755">
        <f>ROUNDDOWN(ROUNDDOWN(ROUNDDOWN(ROUNDDOWN(ROUNDDOWN((能力值计算器!F8+能力值计算器!E8*2+ROUNDDOWN(E2755/4,0))*能力值计算器!C2/100+5,0)*能力值计算器!H8,0)*能力值计算器!K8,0)*能力值计算器!L8,0)*VLOOKUP(能力值计算器!J8,能力变化对照表!A:B,2,0),0)</f>
        <v>-39</v>
      </c>
      <c r="J2755">
        <f t="shared" si="347"/>
        <v>0</v>
      </c>
      <c r="K2755">
        <f t="shared" si="348"/>
        <v>-6474</v>
      </c>
      <c r="L2755">
        <f t="shared" si="349"/>
        <v>11786</v>
      </c>
      <c r="M2755">
        <f t="shared" si="350"/>
        <v>244.1</v>
      </c>
      <c r="N2755">
        <f t="shared" si="351"/>
        <v>1</v>
      </c>
    </row>
    <row r="2756" spans="1:14">
      <c r="A2756">
        <f t="shared" si="344"/>
        <v>0</v>
      </c>
      <c r="B2756">
        <f t="shared" si="345"/>
        <v>0</v>
      </c>
      <c r="C2756">
        <v>168</v>
      </c>
      <c r="D2756">
        <v>196</v>
      </c>
      <c r="E2756">
        <f t="shared" si="346"/>
        <v>-999</v>
      </c>
      <c r="F2756">
        <f>能力值计算器!G2</f>
        <v>0</v>
      </c>
      <c r="G2756">
        <f>ROUNDDOWN((能力值计算器!F4+能力值计算器!E4*2+ROUNDDOWN(C2756/4,0))*能力值计算器!C2/100+10+能力值计算器!C2,0)</f>
        <v>166</v>
      </c>
      <c r="H2756">
        <f>ROUNDDOWN(ROUNDDOWN(ROUNDDOWN(ROUNDDOWN(ROUNDDOWN((能力值计算器!F6+能力值计算器!E6*2+ROUNDDOWN(D2756/4,0))*能力值计算器!C2/100+5,0)*能力值计算器!H6,0)*能力值计算器!K6,0)*能力值计算器!L6,0)*VLOOKUP(能力值计算器!J6,能力变化对照表!A:B,2,0),0)</f>
        <v>110</v>
      </c>
      <c r="I2756">
        <f>ROUNDDOWN(ROUNDDOWN(ROUNDDOWN(ROUNDDOWN(ROUNDDOWN((能力值计算器!F8+能力值计算器!E8*2+ROUNDDOWN(E2756/4,0))*能力值计算器!C2/100+5,0)*能力值计算器!H8,0)*能力值计算器!K8,0)*能力值计算器!L8,0)*VLOOKUP(能力值计算器!J8,能力变化对照表!A:B,2,0),0)</f>
        <v>-39</v>
      </c>
      <c r="J2756">
        <f t="shared" si="347"/>
        <v>0</v>
      </c>
      <c r="K2756">
        <f t="shared" si="348"/>
        <v>-6474</v>
      </c>
      <c r="L2756">
        <f t="shared" si="349"/>
        <v>11786</v>
      </c>
      <c r="M2756">
        <f t="shared" si="350"/>
        <v>244.1</v>
      </c>
      <c r="N2756">
        <f t="shared" si="351"/>
        <v>1</v>
      </c>
    </row>
    <row r="2757" spans="1:14">
      <c r="A2757">
        <f t="shared" si="344"/>
        <v>0</v>
      </c>
      <c r="B2757">
        <f t="shared" si="345"/>
        <v>0</v>
      </c>
      <c r="C2757">
        <v>168</v>
      </c>
      <c r="D2757">
        <v>200</v>
      </c>
      <c r="E2757">
        <f t="shared" si="346"/>
        <v>-999</v>
      </c>
      <c r="F2757">
        <f>能力值计算器!G2</f>
        <v>0</v>
      </c>
      <c r="G2757">
        <f>ROUNDDOWN((能力值计算器!F4+能力值计算器!E4*2+ROUNDDOWN(C2757/4,0))*能力值计算器!C2/100+10+能力值计算器!C2,0)</f>
        <v>166</v>
      </c>
      <c r="H2757">
        <f>ROUNDDOWN(ROUNDDOWN(ROUNDDOWN(ROUNDDOWN(ROUNDDOWN((能力值计算器!F6+能力值计算器!E6*2+ROUNDDOWN(D2757/4,0))*能力值计算器!C2/100+5,0)*能力值计算器!H6,0)*能力值计算器!K6,0)*能力值计算器!L6,0)*VLOOKUP(能力值计算器!J6,能力变化对照表!A:B,2,0),0)</f>
        <v>110</v>
      </c>
      <c r="I2757">
        <f>ROUNDDOWN(ROUNDDOWN(ROUNDDOWN(ROUNDDOWN(ROUNDDOWN((能力值计算器!F8+能力值计算器!E8*2+ROUNDDOWN(E2757/4,0))*能力值计算器!C2/100+5,0)*能力值计算器!H8,0)*能力值计算器!K8,0)*能力值计算器!L8,0)*VLOOKUP(能力值计算器!J8,能力变化对照表!A:B,2,0),0)</f>
        <v>-39</v>
      </c>
      <c r="J2757">
        <f t="shared" si="347"/>
        <v>0</v>
      </c>
      <c r="K2757">
        <f t="shared" si="348"/>
        <v>-6474</v>
      </c>
      <c r="L2757">
        <f t="shared" si="349"/>
        <v>11786</v>
      </c>
      <c r="M2757">
        <f t="shared" si="350"/>
        <v>244.1</v>
      </c>
      <c r="N2757">
        <f t="shared" si="351"/>
        <v>1</v>
      </c>
    </row>
    <row r="2758" spans="1:14">
      <c r="A2758">
        <f t="shared" si="344"/>
        <v>0</v>
      </c>
      <c r="B2758">
        <f t="shared" si="345"/>
        <v>0</v>
      </c>
      <c r="C2758">
        <v>188</v>
      </c>
      <c r="D2758">
        <v>180</v>
      </c>
      <c r="E2758">
        <f t="shared" si="346"/>
        <v>-999</v>
      </c>
      <c r="F2758">
        <f>能力值计算器!G2</f>
        <v>0</v>
      </c>
      <c r="G2758">
        <f>ROUNDDOWN((能力值计算器!F4+能力值计算器!E4*2+ROUNDDOWN(C2758/4,0))*能力值计算器!C2/100+10+能力值计算器!C2,0)</f>
        <v>169</v>
      </c>
      <c r="H2758">
        <f>ROUNDDOWN(ROUNDDOWN(ROUNDDOWN(ROUNDDOWN(ROUNDDOWN((能力值计算器!F6+能力值计算器!E6*2+ROUNDDOWN(D2758/4,0))*能力值计算器!C2/100+5,0)*能力值计算器!H6,0)*能力值计算器!K6,0)*能力值计算器!L6,0)*VLOOKUP(能力值计算器!J6,能力变化对照表!A:B,2,0),0)</f>
        <v>108</v>
      </c>
      <c r="I2758">
        <f>ROUNDDOWN(ROUNDDOWN(ROUNDDOWN(ROUNDDOWN(ROUNDDOWN((能力值计算器!F8+能力值计算器!E8*2+ROUNDDOWN(E2758/4,0))*能力值计算器!C2/100+5,0)*能力值计算器!H8,0)*能力值计算器!K8,0)*能力值计算器!L8,0)*VLOOKUP(能力值计算器!J8,能力变化对照表!A:B,2,0),0)</f>
        <v>-39</v>
      </c>
      <c r="J2758">
        <f t="shared" si="347"/>
        <v>0</v>
      </c>
      <c r="K2758">
        <f t="shared" si="348"/>
        <v>-6591</v>
      </c>
      <c r="L2758">
        <f t="shared" si="349"/>
        <v>11661</v>
      </c>
      <c r="M2758">
        <f t="shared" si="350"/>
        <v>247.1</v>
      </c>
      <c r="N2758">
        <f t="shared" si="351"/>
        <v>1</v>
      </c>
    </row>
    <row r="2759" spans="1:14">
      <c r="A2759">
        <f t="shared" si="344"/>
        <v>0</v>
      </c>
      <c r="B2759">
        <f t="shared" si="345"/>
        <v>0</v>
      </c>
      <c r="C2759">
        <v>188</v>
      </c>
      <c r="D2759">
        <v>184</v>
      </c>
      <c r="E2759">
        <f t="shared" si="346"/>
        <v>-999</v>
      </c>
      <c r="F2759">
        <f>能力值计算器!G2</f>
        <v>0</v>
      </c>
      <c r="G2759">
        <f>ROUNDDOWN((能力值计算器!F4+能力值计算器!E4*2+ROUNDDOWN(C2759/4,0))*能力值计算器!C2/100+10+能力值计算器!C2,0)</f>
        <v>169</v>
      </c>
      <c r="H2759">
        <f>ROUNDDOWN(ROUNDDOWN(ROUNDDOWN(ROUNDDOWN(ROUNDDOWN((能力值计算器!F6+能力值计算器!E6*2+ROUNDDOWN(D2759/4,0))*能力值计算器!C2/100+5,0)*能力值计算器!H6,0)*能力值计算器!K6,0)*能力值计算器!L6,0)*VLOOKUP(能力值计算器!J6,能力变化对照表!A:B,2,0),0)</f>
        <v>108</v>
      </c>
      <c r="I2759">
        <f>ROUNDDOWN(ROUNDDOWN(ROUNDDOWN(ROUNDDOWN(ROUNDDOWN((能力值计算器!F8+能力值计算器!E8*2+ROUNDDOWN(E2759/4,0))*能力值计算器!C2/100+5,0)*能力值计算器!H8,0)*能力值计算器!K8,0)*能力值计算器!L8,0)*VLOOKUP(能力值计算器!J8,能力变化对照表!A:B,2,0),0)</f>
        <v>-39</v>
      </c>
      <c r="J2759">
        <f t="shared" si="347"/>
        <v>0</v>
      </c>
      <c r="K2759">
        <f t="shared" si="348"/>
        <v>-6591</v>
      </c>
      <c r="L2759">
        <f t="shared" si="349"/>
        <v>11661</v>
      </c>
      <c r="M2759">
        <f t="shared" si="350"/>
        <v>247.1</v>
      </c>
      <c r="N2759">
        <f t="shared" si="351"/>
        <v>1</v>
      </c>
    </row>
    <row r="2760" spans="1:14">
      <c r="A2760">
        <f t="shared" si="344"/>
        <v>0</v>
      </c>
      <c r="B2760">
        <f t="shared" si="345"/>
        <v>0</v>
      </c>
      <c r="C2760">
        <v>192</v>
      </c>
      <c r="D2760">
        <v>180</v>
      </c>
      <c r="E2760">
        <f t="shared" si="346"/>
        <v>-999</v>
      </c>
      <c r="F2760">
        <f>能力值计算器!G2</f>
        <v>0</v>
      </c>
      <c r="G2760">
        <f>ROUNDDOWN((能力值计算器!F4+能力值计算器!E4*2+ROUNDDOWN(C2760/4,0))*能力值计算器!C2/100+10+能力值计算器!C2,0)</f>
        <v>169</v>
      </c>
      <c r="H2760">
        <f>ROUNDDOWN(ROUNDDOWN(ROUNDDOWN(ROUNDDOWN(ROUNDDOWN((能力值计算器!F6+能力值计算器!E6*2+ROUNDDOWN(D2760/4,0))*能力值计算器!C2/100+5,0)*能力值计算器!H6,0)*能力值计算器!K6,0)*能力值计算器!L6,0)*VLOOKUP(能力值计算器!J6,能力变化对照表!A:B,2,0),0)</f>
        <v>108</v>
      </c>
      <c r="I2760">
        <f>ROUNDDOWN(ROUNDDOWN(ROUNDDOWN(ROUNDDOWN(ROUNDDOWN((能力值计算器!F8+能力值计算器!E8*2+ROUNDDOWN(E2760/4,0))*能力值计算器!C2/100+5,0)*能力值计算器!H8,0)*能力值计算器!K8,0)*能力值计算器!L8,0)*VLOOKUP(能力值计算器!J8,能力变化对照表!A:B,2,0),0)</f>
        <v>-39</v>
      </c>
      <c r="J2760">
        <f t="shared" si="347"/>
        <v>0</v>
      </c>
      <c r="K2760">
        <f t="shared" si="348"/>
        <v>-6591</v>
      </c>
      <c r="L2760">
        <f t="shared" si="349"/>
        <v>11661</v>
      </c>
      <c r="M2760">
        <f t="shared" si="350"/>
        <v>247.1</v>
      </c>
      <c r="N2760">
        <f t="shared" si="351"/>
        <v>1</v>
      </c>
    </row>
    <row r="2761" spans="1:14">
      <c r="A2761">
        <f t="shared" si="344"/>
        <v>0</v>
      </c>
      <c r="B2761">
        <f t="shared" si="345"/>
        <v>0</v>
      </c>
      <c r="C2761">
        <v>192</v>
      </c>
      <c r="D2761">
        <v>184</v>
      </c>
      <c r="E2761">
        <f t="shared" si="346"/>
        <v>-999</v>
      </c>
      <c r="F2761">
        <f>能力值计算器!G2</f>
        <v>0</v>
      </c>
      <c r="G2761">
        <f>ROUNDDOWN((能力值计算器!F4+能力值计算器!E4*2+ROUNDDOWN(C2761/4,0))*能力值计算器!C2/100+10+能力值计算器!C2,0)</f>
        <v>169</v>
      </c>
      <c r="H2761">
        <f>ROUNDDOWN(ROUNDDOWN(ROUNDDOWN(ROUNDDOWN(ROUNDDOWN((能力值计算器!F6+能力值计算器!E6*2+ROUNDDOWN(D2761/4,0))*能力值计算器!C2/100+5,0)*能力值计算器!H6,0)*能力值计算器!K6,0)*能力值计算器!L6,0)*VLOOKUP(能力值计算器!J6,能力变化对照表!A:B,2,0),0)</f>
        <v>108</v>
      </c>
      <c r="I2761">
        <f>ROUNDDOWN(ROUNDDOWN(ROUNDDOWN(ROUNDDOWN(ROUNDDOWN((能力值计算器!F8+能力值计算器!E8*2+ROUNDDOWN(E2761/4,0))*能力值计算器!C2/100+5,0)*能力值计算器!H8,0)*能力值计算器!K8,0)*能力值计算器!L8,0)*VLOOKUP(能力值计算器!J8,能力变化对照表!A:B,2,0),0)</f>
        <v>-39</v>
      </c>
      <c r="J2761">
        <f t="shared" si="347"/>
        <v>0</v>
      </c>
      <c r="K2761">
        <f t="shared" si="348"/>
        <v>-6591</v>
      </c>
      <c r="L2761">
        <f t="shared" si="349"/>
        <v>11661</v>
      </c>
      <c r="M2761">
        <f t="shared" si="350"/>
        <v>247.1</v>
      </c>
      <c r="N2761">
        <f t="shared" si="351"/>
        <v>1</v>
      </c>
    </row>
    <row r="2762" spans="1:14">
      <c r="A2762">
        <f t="shared" si="344"/>
        <v>0</v>
      </c>
      <c r="B2762">
        <f t="shared" si="345"/>
        <v>0</v>
      </c>
      <c r="C2762">
        <v>228</v>
      </c>
      <c r="D2762">
        <v>156</v>
      </c>
      <c r="E2762">
        <f t="shared" si="346"/>
        <v>-999</v>
      </c>
      <c r="F2762">
        <f>能力值计算器!G2</f>
        <v>0</v>
      </c>
      <c r="G2762">
        <f>ROUNDDOWN((能力值计算器!F4+能力值计算器!E4*2+ROUNDDOWN(C2762/4,0))*能力值计算器!C2/100+10+能力值计算器!C2,0)</f>
        <v>174</v>
      </c>
      <c r="H2762">
        <f>ROUNDDOWN(ROUNDDOWN(ROUNDDOWN(ROUNDDOWN(ROUNDDOWN((能力值计算器!F6+能力值计算器!E6*2+ROUNDDOWN(D2762/4,0))*能力值计算器!C2/100+5,0)*能力值计算器!H6,0)*能力值计算器!K6,0)*能力值计算器!L6,0)*VLOOKUP(能力值计算器!J6,能力变化对照表!A:B,2,0),0)</f>
        <v>105</v>
      </c>
      <c r="I2762">
        <f>ROUNDDOWN(ROUNDDOWN(ROUNDDOWN(ROUNDDOWN(ROUNDDOWN((能力值计算器!F8+能力值计算器!E8*2+ROUNDDOWN(E2762/4,0))*能力值计算器!C2/100+5,0)*能力值计算器!H8,0)*能力值计算器!K8,0)*能力值计算器!L8,0)*VLOOKUP(能力值计算器!J8,能力变化对照表!A:B,2,0),0)</f>
        <v>-39</v>
      </c>
      <c r="J2762">
        <f t="shared" si="347"/>
        <v>0</v>
      </c>
      <c r="K2762">
        <f t="shared" si="348"/>
        <v>-6786</v>
      </c>
      <c r="L2762">
        <f t="shared" si="349"/>
        <v>11484</v>
      </c>
      <c r="M2762">
        <f t="shared" si="350"/>
        <v>252.1</v>
      </c>
      <c r="N2762">
        <f t="shared" si="351"/>
        <v>1</v>
      </c>
    </row>
    <row r="2763" spans="1:14">
      <c r="A2763">
        <f t="shared" si="344"/>
        <v>0</v>
      </c>
      <c r="B2763">
        <f t="shared" si="345"/>
        <v>0</v>
      </c>
      <c r="C2763">
        <v>228</v>
      </c>
      <c r="D2763">
        <v>160</v>
      </c>
      <c r="E2763">
        <f t="shared" si="346"/>
        <v>-999</v>
      </c>
      <c r="F2763">
        <f>能力值计算器!G2</f>
        <v>0</v>
      </c>
      <c r="G2763">
        <f>ROUNDDOWN((能力值计算器!F4+能力值计算器!E4*2+ROUNDDOWN(C2763/4,0))*能力值计算器!C2/100+10+能力值计算器!C2,0)</f>
        <v>174</v>
      </c>
      <c r="H2763">
        <f>ROUNDDOWN(ROUNDDOWN(ROUNDDOWN(ROUNDDOWN(ROUNDDOWN((能力值计算器!F6+能力值计算器!E6*2+ROUNDDOWN(D2763/4,0))*能力值计算器!C2/100+5,0)*能力值计算器!H6,0)*能力值计算器!K6,0)*能力值计算器!L6,0)*VLOOKUP(能力值计算器!J6,能力变化对照表!A:B,2,0),0)</f>
        <v>105</v>
      </c>
      <c r="I2763">
        <f>ROUNDDOWN(ROUNDDOWN(ROUNDDOWN(ROUNDDOWN(ROUNDDOWN((能力值计算器!F8+能力值计算器!E8*2+ROUNDDOWN(E2763/4,0))*能力值计算器!C2/100+5,0)*能力值计算器!H8,0)*能力值计算器!K8,0)*能力值计算器!L8,0)*VLOOKUP(能力值计算器!J8,能力变化对照表!A:B,2,0),0)</f>
        <v>-39</v>
      </c>
      <c r="J2763">
        <f t="shared" si="347"/>
        <v>0</v>
      </c>
      <c r="K2763">
        <f t="shared" si="348"/>
        <v>-6786</v>
      </c>
      <c r="L2763">
        <f t="shared" si="349"/>
        <v>11484</v>
      </c>
      <c r="M2763">
        <f t="shared" si="350"/>
        <v>252.1</v>
      </c>
      <c r="N2763">
        <f t="shared" si="351"/>
        <v>1</v>
      </c>
    </row>
    <row r="2764" spans="1:14">
      <c r="A2764">
        <f t="shared" si="344"/>
        <v>0</v>
      </c>
      <c r="B2764">
        <f t="shared" si="345"/>
        <v>0</v>
      </c>
      <c r="C2764">
        <v>232</v>
      </c>
      <c r="D2764">
        <v>156</v>
      </c>
      <c r="E2764">
        <f t="shared" si="346"/>
        <v>-999</v>
      </c>
      <c r="F2764">
        <f>能力值计算器!G2</f>
        <v>0</v>
      </c>
      <c r="G2764">
        <f>ROUNDDOWN((能力值计算器!F4+能力值计算器!E4*2+ROUNDDOWN(C2764/4,0))*能力值计算器!C2/100+10+能力值计算器!C2,0)</f>
        <v>174</v>
      </c>
      <c r="H2764">
        <f>ROUNDDOWN(ROUNDDOWN(ROUNDDOWN(ROUNDDOWN(ROUNDDOWN((能力值计算器!F6+能力值计算器!E6*2+ROUNDDOWN(D2764/4,0))*能力值计算器!C2/100+5,0)*能力值计算器!H6,0)*能力值计算器!K6,0)*能力值计算器!L6,0)*VLOOKUP(能力值计算器!J6,能力变化对照表!A:B,2,0),0)</f>
        <v>105</v>
      </c>
      <c r="I2764">
        <f>ROUNDDOWN(ROUNDDOWN(ROUNDDOWN(ROUNDDOWN(ROUNDDOWN((能力值计算器!F8+能力值计算器!E8*2+ROUNDDOWN(E2764/4,0))*能力值计算器!C2/100+5,0)*能力值计算器!H8,0)*能力值计算器!K8,0)*能力值计算器!L8,0)*VLOOKUP(能力值计算器!J8,能力变化对照表!A:B,2,0),0)</f>
        <v>-39</v>
      </c>
      <c r="J2764">
        <f t="shared" si="347"/>
        <v>0</v>
      </c>
      <c r="K2764">
        <f t="shared" si="348"/>
        <v>-6786</v>
      </c>
      <c r="L2764">
        <f t="shared" si="349"/>
        <v>11484</v>
      </c>
      <c r="M2764">
        <f t="shared" si="350"/>
        <v>252.1</v>
      </c>
      <c r="N2764">
        <f t="shared" si="351"/>
        <v>1</v>
      </c>
    </row>
    <row r="2765" spans="1:14">
      <c r="A2765">
        <f t="shared" si="344"/>
        <v>0</v>
      </c>
      <c r="B2765">
        <f t="shared" si="345"/>
        <v>0</v>
      </c>
      <c r="C2765">
        <v>232</v>
      </c>
      <c r="D2765">
        <v>160</v>
      </c>
      <c r="E2765">
        <f t="shared" si="346"/>
        <v>-999</v>
      </c>
      <c r="F2765">
        <f>能力值计算器!G2</f>
        <v>0</v>
      </c>
      <c r="G2765">
        <f>ROUNDDOWN((能力值计算器!F4+能力值计算器!E4*2+ROUNDDOWN(C2765/4,0))*能力值计算器!C2/100+10+能力值计算器!C2,0)</f>
        <v>174</v>
      </c>
      <c r="H2765">
        <f>ROUNDDOWN(ROUNDDOWN(ROUNDDOWN(ROUNDDOWN(ROUNDDOWN((能力值计算器!F6+能力值计算器!E6*2+ROUNDDOWN(D2765/4,0))*能力值计算器!C2/100+5,0)*能力值计算器!H6,0)*能力值计算器!K6,0)*能力值计算器!L6,0)*VLOOKUP(能力值计算器!J6,能力变化对照表!A:B,2,0),0)</f>
        <v>105</v>
      </c>
      <c r="I2765">
        <f>ROUNDDOWN(ROUNDDOWN(ROUNDDOWN(ROUNDDOWN(ROUNDDOWN((能力值计算器!F8+能力值计算器!E8*2+ROUNDDOWN(E2765/4,0))*能力值计算器!C2/100+5,0)*能力值计算器!H8,0)*能力值计算器!K8,0)*能力值计算器!L8,0)*VLOOKUP(能力值计算器!J8,能力变化对照表!A:B,2,0),0)</f>
        <v>-39</v>
      </c>
      <c r="J2765">
        <f t="shared" si="347"/>
        <v>0</v>
      </c>
      <c r="K2765">
        <f t="shared" si="348"/>
        <v>-6786</v>
      </c>
      <c r="L2765">
        <f t="shared" si="349"/>
        <v>11484</v>
      </c>
      <c r="M2765">
        <f t="shared" si="350"/>
        <v>252.1</v>
      </c>
      <c r="N2765">
        <f t="shared" si="351"/>
        <v>1</v>
      </c>
    </row>
    <row r="2766" spans="1:14">
      <c r="A2766">
        <f t="shared" si="344"/>
        <v>0</v>
      </c>
      <c r="B2766">
        <f t="shared" si="345"/>
        <v>0</v>
      </c>
      <c r="C2766">
        <v>124</v>
      </c>
      <c r="D2766">
        <v>220</v>
      </c>
      <c r="E2766">
        <f t="shared" si="346"/>
        <v>-999</v>
      </c>
      <c r="F2766">
        <f>能力值计算器!G2</f>
        <v>0</v>
      </c>
      <c r="G2766">
        <f>ROUNDDOWN((能力值计算器!F4+能力值计算器!E4*2+ROUNDDOWN(C2766/4,0))*能力值计算器!C2/100+10+能力值计算器!C2,0)</f>
        <v>161</v>
      </c>
      <c r="H2766">
        <f>ROUNDDOWN(ROUNDDOWN(ROUNDDOWN(ROUNDDOWN(ROUNDDOWN((能力值计算器!F6+能力值计算器!E6*2+ROUNDDOWN(D2766/4,0))*能力值计算器!C2/100+5,0)*能力值计算器!H6,0)*能力值计算器!K6,0)*能力值计算器!L6,0)*VLOOKUP(能力值计算器!J6,能力变化对照表!A:B,2,0),0)</f>
        <v>113</v>
      </c>
      <c r="I2766">
        <f>ROUNDDOWN(ROUNDDOWN(ROUNDDOWN(ROUNDDOWN(ROUNDDOWN((能力值计算器!F8+能力值计算器!E8*2+ROUNDDOWN(E2766/4,0))*能力值计算器!C2/100+5,0)*能力值计算器!H8,0)*能力值计算器!K8,0)*能力值计算器!L8,0)*VLOOKUP(能力值计算器!J8,能力变化对照表!A:B,2,0),0)</f>
        <v>-39</v>
      </c>
      <c r="J2766">
        <f t="shared" si="347"/>
        <v>0</v>
      </c>
      <c r="K2766">
        <f t="shared" si="348"/>
        <v>-6279</v>
      </c>
      <c r="L2766">
        <f t="shared" si="349"/>
        <v>11914</v>
      </c>
      <c r="M2766">
        <f t="shared" si="350"/>
        <v>239.1</v>
      </c>
      <c r="N2766">
        <f t="shared" si="351"/>
        <v>1</v>
      </c>
    </row>
    <row r="2767" spans="1:14">
      <c r="A2767">
        <f t="shared" si="344"/>
        <v>0</v>
      </c>
      <c r="B2767">
        <f t="shared" si="345"/>
        <v>0</v>
      </c>
      <c r="C2767">
        <v>124</v>
      </c>
      <c r="D2767">
        <v>224</v>
      </c>
      <c r="E2767">
        <f t="shared" si="346"/>
        <v>-999</v>
      </c>
      <c r="F2767">
        <f>能力值计算器!G2</f>
        <v>0</v>
      </c>
      <c r="G2767">
        <f>ROUNDDOWN((能力值计算器!F4+能力值计算器!E4*2+ROUNDDOWN(C2767/4,0))*能力值计算器!C2/100+10+能力值计算器!C2,0)</f>
        <v>161</v>
      </c>
      <c r="H2767">
        <f>ROUNDDOWN(ROUNDDOWN(ROUNDDOWN(ROUNDDOWN(ROUNDDOWN((能力值计算器!F6+能力值计算器!E6*2+ROUNDDOWN(D2767/4,0))*能力值计算器!C2/100+5,0)*能力值计算器!H6,0)*能力值计算器!K6,0)*能力值计算器!L6,0)*VLOOKUP(能力值计算器!J6,能力变化对照表!A:B,2,0),0)</f>
        <v>113</v>
      </c>
      <c r="I2767">
        <f>ROUNDDOWN(ROUNDDOWN(ROUNDDOWN(ROUNDDOWN(ROUNDDOWN((能力值计算器!F8+能力值计算器!E8*2+ROUNDDOWN(E2767/4,0))*能力值计算器!C2/100+5,0)*能力值计算器!H8,0)*能力值计算器!K8,0)*能力值计算器!L8,0)*VLOOKUP(能力值计算器!J8,能力变化对照表!A:B,2,0),0)</f>
        <v>-39</v>
      </c>
      <c r="J2767">
        <f t="shared" si="347"/>
        <v>0</v>
      </c>
      <c r="K2767">
        <f t="shared" si="348"/>
        <v>-6279</v>
      </c>
      <c r="L2767">
        <f t="shared" si="349"/>
        <v>11914</v>
      </c>
      <c r="M2767">
        <f t="shared" si="350"/>
        <v>239.1</v>
      </c>
      <c r="N2767">
        <f t="shared" si="351"/>
        <v>1</v>
      </c>
    </row>
    <row r="2768" spans="1:14">
      <c r="A2768">
        <f t="shared" si="344"/>
        <v>0</v>
      </c>
      <c r="B2768">
        <f t="shared" si="345"/>
        <v>0</v>
      </c>
      <c r="C2768">
        <v>128</v>
      </c>
      <c r="D2768">
        <v>220</v>
      </c>
      <c r="E2768">
        <f t="shared" si="346"/>
        <v>-999</v>
      </c>
      <c r="F2768">
        <f>能力值计算器!G2</f>
        <v>0</v>
      </c>
      <c r="G2768">
        <f>ROUNDDOWN((能力值计算器!F4+能力值计算器!E4*2+ROUNDDOWN(C2768/4,0))*能力值计算器!C2/100+10+能力值计算器!C2,0)</f>
        <v>161</v>
      </c>
      <c r="H2768">
        <f>ROUNDDOWN(ROUNDDOWN(ROUNDDOWN(ROUNDDOWN(ROUNDDOWN((能力值计算器!F6+能力值计算器!E6*2+ROUNDDOWN(D2768/4,0))*能力值计算器!C2/100+5,0)*能力值计算器!H6,0)*能力值计算器!K6,0)*能力值计算器!L6,0)*VLOOKUP(能力值计算器!J6,能力变化对照表!A:B,2,0),0)</f>
        <v>113</v>
      </c>
      <c r="I2768">
        <f>ROUNDDOWN(ROUNDDOWN(ROUNDDOWN(ROUNDDOWN(ROUNDDOWN((能力值计算器!F8+能力值计算器!E8*2+ROUNDDOWN(E2768/4,0))*能力值计算器!C2/100+5,0)*能力值计算器!H8,0)*能力值计算器!K8,0)*能力值计算器!L8,0)*VLOOKUP(能力值计算器!J8,能力变化对照表!A:B,2,0),0)</f>
        <v>-39</v>
      </c>
      <c r="J2768">
        <f t="shared" si="347"/>
        <v>0</v>
      </c>
      <c r="K2768">
        <f t="shared" si="348"/>
        <v>-6279</v>
      </c>
      <c r="L2768">
        <f t="shared" si="349"/>
        <v>11914</v>
      </c>
      <c r="M2768">
        <f t="shared" si="350"/>
        <v>239.1</v>
      </c>
      <c r="N2768">
        <f t="shared" si="351"/>
        <v>1</v>
      </c>
    </row>
    <row r="2769" spans="1:14">
      <c r="A2769">
        <f t="shared" si="344"/>
        <v>0</v>
      </c>
      <c r="B2769">
        <f t="shared" si="345"/>
        <v>0</v>
      </c>
      <c r="C2769">
        <v>128</v>
      </c>
      <c r="D2769">
        <v>224</v>
      </c>
      <c r="E2769">
        <f t="shared" si="346"/>
        <v>-999</v>
      </c>
      <c r="F2769">
        <f>能力值计算器!G2</f>
        <v>0</v>
      </c>
      <c r="G2769">
        <f>ROUNDDOWN((能力值计算器!F4+能力值计算器!E4*2+ROUNDDOWN(C2769/4,0))*能力值计算器!C2/100+10+能力值计算器!C2,0)</f>
        <v>161</v>
      </c>
      <c r="H2769">
        <f>ROUNDDOWN(ROUNDDOWN(ROUNDDOWN(ROUNDDOWN(ROUNDDOWN((能力值计算器!F6+能力值计算器!E6*2+ROUNDDOWN(D2769/4,0))*能力值计算器!C2/100+5,0)*能力值计算器!H6,0)*能力值计算器!K6,0)*能力值计算器!L6,0)*VLOOKUP(能力值计算器!J6,能力变化对照表!A:B,2,0),0)</f>
        <v>113</v>
      </c>
      <c r="I2769">
        <f>ROUNDDOWN(ROUNDDOWN(ROUNDDOWN(ROUNDDOWN(ROUNDDOWN((能力值计算器!F8+能力值计算器!E8*2+ROUNDDOWN(E2769/4,0))*能力值计算器!C2/100+5,0)*能力值计算器!H8,0)*能力值计算器!K8,0)*能力值计算器!L8,0)*VLOOKUP(能力值计算器!J8,能力变化对照表!A:B,2,0),0)</f>
        <v>-39</v>
      </c>
      <c r="J2769">
        <f t="shared" si="347"/>
        <v>0</v>
      </c>
      <c r="K2769">
        <f t="shared" si="348"/>
        <v>-6279</v>
      </c>
      <c r="L2769">
        <f t="shared" si="349"/>
        <v>11914</v>
      </c>
      <c r="M2769">
        <f t="shared" si="350"/>
        <v>239.1</v>
      </c>
      <c r="N2769">
        <f t="shared" si="351"/>
        <v>1</v>
      </c>
    </row>
    <row r="2770" spans="1:14">
      <c r="A2770">
        <f t="shared" si="344"/>
        <v>0</v>
      </c>
      <c r="B2770">
        <f t="shared" si="345"/>
        <v>0</v>
      </c>
      <c r="C2770">
        <v>100</v>
      </c>
      <c r="D2770">
        <v>236</v>
      </c>
      <c r="E2770">
        <f t="shared" si="346"/>
        <v>-999</v>
      </c>
      <c r="F2770">
        <f>能力值计算器!G2</f>
        <v>0</v>
      </c>
      <c r="G2770">
        <f>ROUNDDOWN((能力值计算器!F4+能力值计算器!E4*2+ROUNDDOWN(C2770/4,0))*能力值计算器!C2/100+10+能力值计算器!C2,0)</f>
        <v>158</v>
      </c>
      <c r="H2770">
        <f>ROUNDDOWN(ROUNDDOWN(ROUNDDOWN(ROUNDDOWN(ROUNDDOWN((能力值计算器!F6+能力值计算器!E6*2+ROUNDDOWN(D2770/4,0))*能力值计算器!C2/100+5,0)*能力值计算器!H6,0)*能力值计算器!K6,0)*能力值计算器!L6,0)*VLOOKUP(能力值计算器!J6,能力变化对照表!A:B,2,0),0)</f>
        <v>115</v>
      </c>
      <c r="I2770">
        <f>ROUNDDOWN(ROUNDDOWN(ROUNDDOWN(ROUNDDOWN(ROUNDDOWN((能力值计算器!F8+能力值计算器!E8*2+ROUNDDOWN(E2770/4,0))*能力值计算器!C2/100+5,0)*能力值计算器!H8,0)*能力值计算器!K8,0)*能力值计算器!L8,0)*VLOOKUP(能力值计算器!J8,能力变化对照表!A:B,2,0),0)</f>
        <v>-39</v>
      </c>
      <c r="J2770">
        <f t="shared" si="347"/>
        <v>0</v>
      </c>
      <c r="K2770">
        <f t="shared" si="348"/>
        <v>-6162</v>
      </c>
      <c r="L2770">
        <f t="shared" si="349"/>
        <v>12008</v>
      </c>
      <c r="M2770">
        <f t="shared" si="350"/>
        <v>236.1</v>
      </c>
      <c r="N2770">
        <f t="shared" si="351"/>
        <v>1</v>
      </c>
    </row>
    <row r="2771" spans="1:14">
      <c r="A2771">
        <f t="shared" si="344"/>
        <v>0</v>
      </c>
      <c r="B2771">
        <f t="shared" si="345"/>
        <v>0</v>
      </c>
      <c r="C2771">
        <v>100</v>
      </c>
      <c r="D2771">
        <v>240</v>
      </c>
      <c r="E2771">
        <f t="shared" si="346"/>
        <v>-999</v>
      </c>
      <c r="F2771">
        <f>能力值计算器!G2</f>
        <v>0</v>
      </c>
      <c r="G2771">
        <f>ROUNDDOWN((能力值计算器!F4+能力值计算器!E4*2+ROUNDDOWN(C2771/4,0))*能力值计算器!C2/100+10+能力值计算器!C2,0)</f>
        <v>158</v>
      </c>
      <c r="H2771">
        <f>ROUNDDOWN(ROUNDDOWN(ROUNDDOWN(ROUNDDOWN(ROUNDDOWN((能力值计算器!F6+能力值计算器!E6*2+ROUNDDOWN(D2771/4,0))*能力值计算器!C2/100+5,0)*能力值计算器!H6,0)*能力值计算器!K6,0)*能力值计算器!L6,0)*VLOOKUP(能力值计算器!J6,能力变化对照表!A:B,2,0),0)</f>
        <v>115</v>
      </c>
      <c r="I2771">
        <f>ROUNDDOWN(ROUNDDOWN(ROUNDDOWN(ROUNDDOWN(ROUNDDOWN((能力值计算器!F8+能力值计算器!E8*2+ROUNDDOWN(E2771/4,0))*能力值计算器!C2/100+5,0)*能力值计算器!H8,0)*能力值计算器!K8,0)*能力值计算器!L8,0)*VLOOKUP(能力值计算器!J8,能力变化对照表!A:B,2,0),0)</f>
        <v>-39</v>
      </c>
      <c r="J2771">
        <f t="shared" si="347"/>
        <v>0</v>
      </c>
      <c r="K2771">
        <f t="shared" si="348"/>
        <v>-6162</v>
      </c>
      <c r="L2771">
        <f t="shared" si="349"/>
        <v>12008</v>
      </c>
      <c r="M2771">
        <f t="shared" si="350"/>
        <v>236.1</v>
      </c>
      <c r="N2771">
        <f t="shared" si="351"/>
        <v>1</v>
      </c>
    </row>
    <row r="2772" spans="1:14">
      <c r="A2772">
        <f t="shared" si="344"/>
        <v>0</v>
      </c>
      <c r="B2772">
        <f t="shared" si="345"/>
        <v>0</v>
      </c>
      <c r="C2772">
        <v>104</v>
      </c>
      <c r="D2772">
        <v>236</v>
      </c>
      <c r="E2772">
        <f t="shared" si="346"/>
        <v>-999</v>
      </c>
      <c r="F2772">
        <f>能力值计算器!G2</f>
        <v>0</v>
      </c>
      <c r="G2772">
        <f>ROUNDDOWN((能力值计算器!F4+能力值计算器!E4*2+ROUNDDOWN(C2772/4,0))*能力值计算器!C2/100+10+能力值计算器!C2,0)</f>
        <v>158</v>
      </c>
      <c r="H2772">
        <f>ROUNDDOWN(ROUNDDOWN(ROUNDDOWN(ROUNDDOWN(ROUNDDOWN((能力值计算器!F6+能力值计算器!E6*2+ROUNDDOWN(D2772/4,0))*能力值计算器!C2/100+5,0)*能力值计算器!H6,0)*能力值计算器!K6,0)*能力值计算器!L6,0)*VLOOKUP(能力值计算器!J6,能力变化对照表!A:B,2,0),0)</f>
        <v>115</v>
      </c>
      <c r="I2772">
        <f>ROUNDDOWN(ROUNDDOWN(ROUNDDOWN(ROUNDDOWN(ROUNDDOWN((能力值计算器!F8+能力值计算器!E8*2+ROUNDDOWN(E2772/4,0))*能力值计算器!C2/100+5,0)*能力值计算器!H8,0)*能力值计算器!K8,0)*能力值计算器!L8,0)*VLOOKUP(能力值计算器!J8,能力变化对照表!A:B,2,0),0)</f>
        <v>-39</v>
      </c>
      <c r="J2772">
        <f t="shared" si="347"/>
        <v>0</v>
      </c>
      <c r="K2772">
        <f t="shared" si="348"/>
        <v>-6162</v>
      </c>
      <c r="L2772">
        <f t="shared" si="349"/>
        <v>12008</v>
      </c>
      <c r="M2772">
        <f t="shared" si="350"/>
        <v>236.1</v>
      </c>
      <c r="N2772">
        <f t="shared" si="351"/>
        <v>1</v>
      </c>
    </row>
    <row r="2773" spans="1:14">
      <c r="A2773">
        <f t="shared" si="344"/>
        <v>0</v>
      </c>
      <c r="B2773">
        <f t="shared" si="345"/>
        <v>0</v>
      </c>
      <c r="C2773">
        <v>104</v>
      </c>
      <c r="D2773">
        <v>240</v>
      </c>
      <c r="E2773">
        <f t="shared" si="346"/>
        <v>-999</v>
      </c>
      <c r="F2773">
        <f>能力值计算器!G2</f>
        <v>0</v>
      </c>
      <c r="G2773">
        <f>ROUNDDOWN((能力值计算器!F4+能力值计算器!E4*2+ROUNDDOWN(C2773/4,0))*能力值计算器!C2/100+10+能力值计算器!C2,0)</f>
        <v>158</v>
      </c>
      <c r="H2773">
        <f>ROUNDDOWN(ROUNDDOWN(ROUNDDOWN(ROUNDDOWN(ROUNDDOWN((能力值计算器!F6+能力值计算器!E6*2+ROUNDDOWN(D2773/4,0))*能力值计算器!C2/100+5,0)*能力值计算器!H6,0)*能力值计算器!K6,0)*能力值计算器!L6,0)*VLOOKUP(能力值计算器!J6,能力变化对照表!A:B,2,0),0)</f>
        <v>115</v>
      </c>
      <c r="I2773">
        <f>ROUNDDOWN(ROUNDDOWN(ROUNDDOWN(ROUNDDOWN(ROUNDDOWN((能力值计算器!F8+能力值计算器!E8*2+ROUNDDOWN(E2773/4,0))*能力值计算器!C2/100+5,0)*能力值计算器!H8,0)*能力值计算器!K8,0)*能力值计算器!L8,0)*VLOOKUP(能力值计算器!J8,能力变化对照表!A:B,2,0),0)</f>
        <v>-39</v>
      </c>
      <c r="J2773">
        <f t="shared" si="347"/>
        <v>0</v>
      </c>
      <c r="K2773">
        <f t="shared" si="348"/>
        <v>-6162</v>
      </c>
      <c r="L2773">
        <f t="shared" si="349"/>
        <v>12008</v>
      </c>
      <c r="M2773">
        <f t="shared" si="350"/>
        <v>236.1</v>
      </c>
      <c r="N2773">
        <f t="shared" si="351"/>
        <v>1</v>
      </c>
    </row>
    <row r="2774" spans="1:14">
      <c r="A2774">
        <f t="shared" si="344"/>
        <v>0</v>
      </c>
      <c r="B2774">
        <f t="shared" si="345"/>
        <v>0</v>
      </c>
      <c r="C2774">
        <v>148</v>
      </c>
      <c r="D2774">
        <v>204</v>
      </c>
      <c r="E2774">
        <f t="shared" si="346"/>
        <v>-999</v>
      </c>
      <c r="F2774">
        <f>能力值计算器!G2</f>
        <v>0</v>
      </c>
      <c r="G2774">
        <f>ROUNDDOWN((能力值计算器!F4+能力值计算器!E4*2+ROUNDDOWN(C2774/4,0))*能力值计算器!C2/100+10+能力值计算器!C2,0)</f>
        <v>164</v>
      </c>
      <c r="H2774">
        <f>ROUNDDOWN(ROUNDDOWN(ROUNDDOWN(ROUNDDOWN(ROUNDDOWN((能力值计算器!F6+能力值计算器!E6*2+ROUNDDOWN(D2774/4,0))*能力值计算器!C2/100+5,0)*能力值计算器!H6,0)*能力值计算器!K6,0)*能力值计算器!L6,0)*VLOOKUP(能力值计算器!J6,能力变化对照表!A:B,2,0),0)</f>
        <v>111</v>
      </c>
      <c r="I2774">
        <f>ROUNDDOWN(ROUNDDOWN(ROUNDDOWN(ROUNDDOWN(ROUNDDOWN((能力值计算器!F8+能力值计算器!E8*2+ROUNDDOWN(E2774/4,0))*能力值计算器!C2/100+5,0)*能力值计算器!H8,0)*能力值计算器!K8,0)*能力值计算器!L8,0)*VLOOKUP(能力值计算器!J8,能力变化对照表!A:B,2,0),0)</f>
        <v>-39</v>
      </c>
      <c r="J2774">
        <f t="shared" si="347"/>
        <v>0</v>
      </c>
      <c r="K2774">
        <f t="shared" si="348"/>
        <v>-6396</v>
      </c>
      <c r="L2774">
        <f t="shared" si="349"/>
        <v>11808</v>
      </c>
      <c r="M2774">
        <f t="shared" si="350"/>
        <v>242.1</v>
      </c>
      <c r="N2774">
        <f t="shared" si="351"/>
        <v>1</v>
      </c>
    </row>
    <row r="2775" spans="1:14">
      <c r="A2775">
        <f t="shared" si="344"/>
        <v>0</v>
      </c>
      <c r="B2775">
        <f t="shared" si="345"/>
        <v>0</v>
      </c>
      <c r="C2775">
        <v>148</v>
      </c>
      <c r="D2775">
        <v>208</v>
      </c>
      <c r="E2775">
        <f t="shared" si="346"/>
        <v>-999</v>
      </c>
      <c r="F2775">
        <f>能力值计算器!G2</f>
        <v>0</v>
      </c>
      <c r="G2775">
        <f>ROUNDDOWN((能力值计算器!F4+能力值计算器!E4*2+ROUNDDOWN(C2775/4,0))*能力值计算器!C2/100+10+能力值计算器!C2,0)</f>
        <v>164</v>
      </c>
      <c r="H2775">
        <f>ROUNDDOWN(ROUNDDOWN(ROUNDDOWN(ROUNDDOWN(ROUNDDOWN((能力值计算器!F6+能力值计算器!E6*2+ROUNDDOWN(D2775/4,0))*能力值计算器!C2/100+5,0)*能力值计算器!H6,0)*能力值计算器!K6,0)*能力值计算器!L6,0)*VLOOKUP(能力值计算器!J6,能力变化对照表!A:B,2,0),0)</f>
        <v>111</v>
      </c>
      <c r="I2775">
        <f>ROUNDDOWN(ROUNDDOWN(ROUNDDOWN(ROUNDDOWN(ROUNDDOWN((能力值计算器!F8+能力值计算器!E8*2+ROUNDDOWN(E2775/4,0))*能力值计算器!C2/100+5,0)*能力值计算器!H8,0)*能力值计算器!K8,0)*能力值计算器!L8,0)*VLOOKUP(能力值计算器!J8,能力变化对照表!A:B,2,0),0)</f>
        <v>-39</v>
      </c>
      <c r="J2775">
        <f t="shared" si="347"/>
        <v>0</v>
      </c>
      <c r="K2775">
        <f t="shared" si="348"/>
        <v>-6396</v>
      </c>
      <c r="L2775">
        <f t="shared" si="349"/>
        <v>11808</v>
      </c>
      <c r="M2775">
        <f t="shared" si="350"/>
        <v>242.1</v>
      </c>
      <c r="N2775">
        <f t="shared" si="351"/>
        <v>1</v>
      </c>
    </row>
    <row r="2776" spans="1:14">
      <c r="A2776">
        <f t="shared" si="344"/>
        <v>0</v>
      </c>
      <c r="B2776">
        <f t="shared" si="345"/>
        <v>0</v>
      </c>
      <c r="C2776">
        <v>152</v>
      </c>
      <c r="D2776">
        <v>204</v>
      </c>
      <c r="E2776">
        <f t="shared" si="346"/>
        <v>-999</v>
      </c>
      <c r="F2776">
        <f>能力值计算器!G2</f>
        <v>0</v>
      </c>
      <c r="G2776">
        <f>ROUNDDOWN((能力值计算器!F4+能力值计算器!E4*2+ROUNDDOWN(C2776/4,0))*能力值计算器!C2/100+10+能力值计算器!C2,0)</f>
        <v>164</v>
      </c>
      <c r="H2776">
        <f>ROUNDDOWN(ROUNDDOWN(ROUNDDOWN(ROUNDDOWN(ROUNDDOWN((能力值计算器!F6+能力值计算器!E6*2+ROUNDDOWN(D2776/4,0))*能力值计算器!C2/100+5,0)*能力值计算器!H6,0)*能力值计算器!K6,0)*能力值计算器!L6,0)*VLOOKUP(能力值计算器!J6,能力变化对照表!A:B,2,0),0)</f>
        <v>111</v>
      </c>
      <c r="I2776">
        <f>ROUNDDOWN(ROUNDDOWN(ROUNDDOWN(ROUNDDOWN(ROUNDDOWN((能力值计算器!F8+能力值计算器!E8*2+ROUNDDOWN(E2776/4,0))*能力值计算器!C2/100+5,0)*能力值计算器!H8,0)*能力值计算器!K8,0)*能力值计算器!L8,0)*VLOOKUP(能力值计算器!J8,能力变化对照表!A:B,2,0),0)</f>
        <v>-39</v>
      </c>
      <c r="J2776">
        <f t="shared" si="347"/>
        <v>0</v>
      </c>
      <c r="K2776">
        <f t="shared" si="348"/>
        <v>-6396</v>
      </c>
      <c r="L2776">
        <f t="shared" si="349"/>
        <v>11808</v>
      </c>
      <c r="M2776">
        <f t="shared" si="350"/>
        <v>242.1</v>
      </c>
      <c r="N2776">
        <f t="shared" si="351"/>
        <v>1</v>
      </c>
    </row>
    <row r="2777" spans="1:14">
      <c r="A2777">
        <f t="shared" si="344"/>
        <v>0</v>
      </c>
      <c r="B2777">
        <f t="shared" si="345"/>
        <v>0</v>
      </c>
      <c r="C2777">
        <v>152</v>
      </c>
      <c r="D2777">
        <v>208</v>
      </c>
      <c r="E2777">
        <f t="shared" si="346"/>
        <v>-999</v>
      </c>
      <c r="F2777">
        <f>能力值计算器!G2</f>
        <v>0</v>
      </c>
      <c r="G2777">
        <f>ROUNDDOWN((能力值计算器!F4+能力值计算器!E4*2+ROUNDDOWN(C2777/4,0))*能力值计算器!C2/100+10+能力值计算器!C2,0)</f>
        <v>164</v>
      </c>
      <c r="H2777">
        <f>ROUNDDOWN(ROUNDDOWN(ROUNDDOWN(ROUNDDOWN(ROUNDDOWN((能力值计算器!F6+能力值计算器!E6*2+ROUNDDOWN(D2777/4,0))*能力值计算器!C2/100+5,0)*能力值计算器!H6,0)*能力值计算器!K6,0)*能力值计算器!L6,0)*VLOOKUP(能力值计算器!J6,能力变化对照表!A:B,2,0),0)</f>
        <v>111</v>
      </c>
      <c r="I2777">
        <f>ROUNDDOWN(ROUNDDOWN(ROUNDDOWN(ROUNDDOWN(ROUNDDOWN((能力值计算器!F8+能力值计算器!E8*2+ROUNDDOWN(E2777/4,0))*能力值计算器!C2/100+5,0)*能力值计算器!H8,0)*能力值计算器!K8,0)*能力值计算器!L8,0)*VLOOKUP(能力值计算器!J8,能力变化对照表!A:B,2,0),0)</f>
        <v>-39</v>
      </c>
      <c r="J2777">
        <f t="shared" si="347"/>
        <v>0</v>
      </c>
      <c r="K2777">
        <f t="shared" si="348"/>
        <v>-6396</v>
      </c>
      <c r="L2777">
        <f t="shared" si="349"/>
        <v>11808</v>
      </c>
      <c r="M2777">
        <f t="shared" si="350"/>
        <v>242.1</v>
      </c>
      <c r="N2777">
        <f t="shared" si="351"/>
        <v>1</v>
      </c>
    </row>
    <row r="2778" spans="1:14">
      <c r="A2778">
        <f t="shared" si="344"/>
        <v>0</v>
      </c>
      <c r="B2778">
        <f t="shared" si="345"/>
        <v>0</v>
      </c>
      <c r="C2778">
        <v>212</v>
      </c>
      <c r="D2778">
        <v>164</v>
      </c>
      <c r="E2778">
        <f t="shared" si="346"/>
        <v>-999</v>
      </c>
      <c r="F2778">
        <f>能力值计算器!G2</f>
        <v>0</v>
      </c>
      <c r="G2778">
        <f>ROUNDDOWN((能力值计算器!F4+能力值计算器!E4*2+ROUNDDOWN(C2778/4,0))*能力值计算器!C2/100+10+能力值计算器!C2,0)</f>
        <v>172</v>
      </c>
      <c r="H2778">
        <f>ROUNDDOWN(ROUNDDOWN(ROUNDDOWN(ROUNDDOWN(ROUNDDOWN((能力值计算器!F6+能力值计算器!E6*2+ROUNDDOWN(D2778/4,0))*能力值计算器!C2/100+5,0)*能力值计算器!H6,0)*能力值计算器!K6,0)*能力值计算器!L6,0)*VLOOKUP(能力值计算器!J6,能力变化对照表!A:B,2,0),0)</f>
        <v>106</v>
      </c>
      <c r="I2778">
        <f>ROUNDDOWN(ROUNDDOWN(ROUNDDOWN(ROUNDDOWN(ROUNDDOWN((能力值计算器!F8+能力值计算器!E8*2+ROUNDDOWN(E2778/4,0))*能力值计算器!C2/100+5,0)*能力值计算器!H8,0)*能力值计算器!K8,0)*能力值计算器!L8,0)*VLOOKUP(能力值计算器!J8,能力变化对照表!A:B,2,0),0)</f>
        <v>-39</v>
      </c>
      <c r="J2778">
        <f t="shared" si="347"/>
        <v>0</v>
      </c>
      <c r="K2778">
        <f t="shared" si="348"/>
        <v>-6708</v>
      </c>
      <c r="L2778">
        <f t="shared" si="349"/>
        <v>11524</v>
      </c>
      <c r="M2778">
        <f t="shared" si="350"/>
        <v>250.1</v>
      </c>
      <c r="N2778">
        <f t="shared" si="351"/>
        <v>1</v>
      </c>
    </row>
    <row r="2779" spans="1:14">
      <c r="A2779">
        <f t="shared" si="344"/>
        <v>0</v>
      </c>
      <c r="B2779">
        <f t="shared" si="345"/>
        <v>0</v>
      </c>
      <c r="C2779">
        <v>212</v>
      </c>
      <c r="D2779">
        <v>168</v>
      </c>
      <c r="E2779">
        <f t="shared" si="346"/>
        <v>-999</v>
      </c>
      <c r="F2779">
        <f>能力值计算器!G2</f>
        <v>0</v>
      </c>
      <c r="G2779">
        <f>ROUNDDOWN((能力值计算器!F4+能力值计算器!E4*2+ROUNDDOWN(C2779/4,0))*能力值计算器!C2/100+10+能力值计算器!C2,0)</f>
        <v>172</v>
      </c>
      <c r="H2779">
        <f>ROUNDDOWN(ROUNDDOWN(ROUNDDOWN(ROUNDDOWN(ROUNDDOWN((能力值计算器!F6+能力值计算器!E6*2+ROUNDDOWN(D2779/4,0))*能力值计算器!C2/100+5,0)*能力值计算器!H6,0)*能力值计算器!K6,0)*能力值计算器!L6,0)*VLOOKUP(能力值计算器!J6,能力变化对照表!A:B,2,0),0)</f>
        <v>106</v>
      </c>
      <c r="I2779">
        <f>ROUNDDOWN(ROUNDDOWN(ROUNDDOWN(ROUNDDOWN(ROUNDDOWN((能力值计算器!F8+能力值计算器!E8*2+ROUNDDOWN(E2779/4,0))*能力值计算器!C2/100+5,0)*能力值计算器!H8,0)*能力值计算器!K8,0)*能力值计算器!L8,0)*VLOOKUP(能力值计算器!J8,能力变化对照表!A:B,2,0),0)</f>
        <v>-39</v>
      </c>
      <c r="J2779">
        <f t="shared" si="347"/>
        <v>0</v>
      </c>
      <c r="K2779">
        <f t="shared" si="348"/>
        <v>-6708</v>
      </c>
      <c r="L2779">
        <f t="shared" si="349"/>
        <v>11524</v>
      </c>
      <c r="M2779">
        <f t="shared" si="350"/>
        <v>250.1</v>
      </c>
      <c r="N2779">
        <f t="shared" si="351"/>
        <v>1</v>
      </c>
    </row>
    <row r="2780" spans="1:14">
      <c r="A2780">
        <f t="shared" si="344"/>
        <v>0</v>
      </c>
      <c r="B2780">
        <f t="shared" si="345"/>
        <v>0</v>
      </c>
      <c r="C2780">
        <v>216</v>
      </c>
      <c r="D2780">
        <v>164</v>
      </c>
      <c r="E2780">
        <f t="shared" si="346"/>
        <v>-999</v>
      </c>
      <c r="F2780">
        <f>能力值计算器!G2</f>
        <v>0</v>
      </c>
      <c r="G2780">
        <f>ROUNDDOWN((能力值计算器!F4+能力值计算器!E4*2+ROUNDDOWN(C2780/4,0))*能力值计算器!C2/100+10+能力值计算器!C2,0)</f>
        <v>172</v>
      </c>
      <c r="H2780">
        <f>ROUNDDOWN(ROUNDDOWN(ROUNDDOWN(ROUNDDOWN(ROUNDDOWN((能力值计算器!F6+能力值计算器!E6*2+ROUNDDOWN(D2780/4,0))*能力值计算器!C2/100+5,0)*能力值计算器!H6,0)*能力值计算器!K6,0)*能力值计算器!L6,0)*VLOOKUP(能力值计算器!J6,能力变化对照表!A:B,2,0),0)</f>
        <v>106</v>
      </c>
      <c r="I2780">
        <f>ROUNDDOWN(ROUNDDOWN(ROUNDDOWN(ROUNDDOWN(ROUNDDOWN((能力值计算器!F8+能力值计算器!E8*2+ROUNDDOWN(E2780/4,0))*能力值计算器!C2/100+5,0)*能力值计算器!H8,0)*能力值计算器!K8,0)*能力值计算器!L8,0)*VLOOKUP(能力值计算器!J8,能力变化对照表!A:B,2,0),0)</f>
        <v>-39</v>
      </c>
      <c r="J2780">
        <f t="shared" si="347"/>
        <v>0</v>
      </c>
      <c r="K2780">
        <f t="shared" si="348"/>
        <v>-6708</v>
      </c>
      <c r="L2780">
        <f t="shared" si="349"/>
        <v>11524</v>
      </c>
      <c r="M2780">
        <f t="shared" si="350"/>
        <v>250.1</v>
      </c>
      <c r="N2780">
        <f t="shared" si="351"/>
        <v>1</v>
      </c>
    </row>
    <row r="2781" spans="1:14">
      <c r="A2781">
        <f t="shared" si="344"/>
        <v>0</v>
      </c>
      <c r="B2781">
        <f t="shared" si="345"/>
        <v>0</v>
      </c>
      <c r="C2781">
        <v>216</v>
      </c>
      <c r="D2781">
        <v>168</v>
      </c>
      <c r="E2781">
        <f t="shared" si="346"/>
        <v>-999</v>
      </c>
      <c r="F2781">
        <f>能力值计算器!G2</f>
        <v>0</v>
      </c>
      <c r="G2781">
        <f>ROUNDDOWN((能力值计算器!F4+能力值计算器!E4*2+ROUNDDOWN(C2781/4,0))*能力值计算器!C2/100+10+能力值计算器!C2,0)</f>
        <v>172</v>
      </c>
      <c r="H2781">
        <f>ROUNDDOWN(ROUNDDOWN(ROUNDDOWN(ROUNDDOWN(ROUNDDOWN((能力值计算器!F6+能力值计算器!E6*2+ROUNDDOWN(D2781/4,0))*能力值计算器!C2/100+5,0)*能力值计算器!H6,0)*能力值计算器!K6,0)*能力值计算器!L6,0)*VLOOKUP(能力值计算器!J6,能力变化对照表!A:B,2,0),0)</f>
        <v>106</v>
      </c>
      <c r="I2781">
        <f>ROUNDDOWN(ROUNDDOWN(ROUNDDOWN(ROUNDDOWN(ROUNDDOWN((能力值计算器!F8+能力值计算器!E8*2+ROUNDDOWN(E2781/4,0))*能力值计算器!C2/100+5,0)*能力值计算器!H8,0)*能力值计算器!K8,0)*能力值计算器!L8,0)*VLOOKUP(能力值计算器!J8,能力变化对照表!A:B,2,0),0)</f>
        <v>-39</v>
      </c>
      <c r="J2781">
        <f t="shared" si="347"/>
        <v>0</v>
      </c>
      <c r="K2781">
        <f t="shared" si="348"/>
        <v>-6708</v>
      </c>
      <c r="L2781">
        <f t="shared" si="349"/>
        <v>11524</v>
      </c>
      <c r="M2781">
        <f t="shared" si="350"/>
        <v>250.1</v>
      </c>
      <c r="N2781">
        <f t="shared" si="351"/>
        <v>1</v>
      </c>
    </row>
    <row r="2782" spans="1:14">
      <c r="A2782">
        <f t="shared" si="344"/>
        <v>0</v>
      </c>
      <c r="B2782">
        <f t="shared" si="345"/>
        <v>0</v>
      </c>
      <c r="C2782">
        <v>76</v>
      </c>
      <c r="D2782">
        <v>252</v>
      </c>
      <c r="E2782">
        <f t="shared" si="346"/>
        <v>-999</v>
      </c>
      <c r="F2782">
        <f>能力值计算器!G2</f>
        <v>0</v>
      </c>
      <c r="G2782">
        <f>ROUNDDOWN((能力值计算器!F4+能力值计算器!E4*2+ROUNDDOWN(C2782/4,0))*能力值计算器!C2/100+10+能力值计算器!C2,0)</f>
        <v>155</v>
      </c>
      <c r="H2782">
        <f>ROUNDDOWN(ROUNDDOWN(ROUNDDOWN(ROUNDDOWN(ROUNDDOWN((能力值计算器!F6+能力值计算器!E6*2+ROUNDDOWN(D2782/4,0))*能力值计算器!C2/100+5,0)*能力值计算器!H6,0)*能力值计算器!K6,0)*能力值计算器!L6,0)*VLOOKUP(能力值计算器!J6,能力变化对照表!A:B,2,0),0)</f>
        <v>117</v>
      </c>
      <c r="I2782">
        <f>ROUNDDOWN(ROUNDDOWN(ROUNDDOWN(ROUNDDOWN(ROUNDDOWN((能力值计算器!F8+能力值计算器!E8*2+ROUNDDOWN(E2782/4,0))*能力值计算器!C2/100+5,0)*能力值计算器!H8,0)*能力值计算器!K8,0)*能力值计算器!L8,0)*VLOOKUP(能力值计算器!J8,能力变化对照表!A:B,2,0),0)</f>
        <v>-39</v>
      </c>
      <c r="J2782">
        <f t="shared" si="347"/>
        <v>0</v>
      </c>
      <c r="K2782">
        <f t="shared" si="348"/>
        <v>-6045</v>
      </c>
      <c r="L2782">
        <f t="shared" si="349"/>
        <v>12090</v>
      </c>
      <c r="M2782">
        <f t="shared" si="350"/>
        <v>233.1</v>
      </c>
      <c r="N2782">
        <f t="shared" si="351"/>
        <v>1</v>
      </c>
    </row>
    <row r="2783" spans="1:14">
      <c r="A2783">
        <f t="shared" si="344"/>
        <v>0</v>
      </c>
      <c r="B2783">
        <f t="shared" si="345"/>
        <v>0</v>
      </c>
      <c r="C2783">
        <v>80</v>
      </c>
      <c r="D2783">
        <v>252</v>
      </c>
      <c r="E2783">
        <f t="shared" si="346"/>
        <v>-999</v>
      </c>
      <c r="F2783">
        <f>能力值计算器!G2</f>
        <v>0</v>
      </c>
      <c r="G2783">
        <f>ROUNDDOWN((能力值计算器!F4+能力值计算器!E4*2+ROUNDDOWN(C2783/4,0))*能力值计算器!C2/100+10+能力值计算器!C2,0)</f>
        <v>155</v>
      </c>
      <c r="H2783">
        <f>ROUNDDOWN(ROUNDDOWN(ROUNDDOWN(ROUNDDOWN(ROUNDDOWN((能力值计算器!F6+能力值计算器!E6*2+ROUNDDOWN(D2783/4,0))*能力值计算器!C2/100+5,0)*能力值计算器!H6,0)*能力值计算器!K6,0)*能力值计算器!L6,0)*VLOOKUP(能力值计算器!J6,能力变化对照表!A:B,2,0),0)</f>
        <v>117</v>
      </c>
      <c r="I2783">
        <f>ROUNDDOWN(ROUNDDOWN(ROUNDDOWN(ROUNDDOWN(ROUNDDOWN((能力值计算器!F8+能力值计算器!E8*2+ROUNDDOWN(E2783/4,0))*能力值计算器!C2/100+5,0)*能力值计算器!H8,0)*能力值计算器!K8,0)*能力值计算器!L8,0)*VLOOKUP(能力值计算器!J8,能力变化对照表!A:B,2,0),0)</f>
        <v>-39</v>
      </c>
      <c r="J2783">
        <f t="shared" si="347"/>
        <v>0</v>
      </c>
      <c r="K2783">
        <f t="shared" si="348"/>
        <v>-6045</v>
      </c>
      <c r="L2783">
        <f t="shared" si="349"/>
        <v>12090</v>
      </c>
      <c r="M2783">
        <f t="shared" si="350"/>
        <v>233.1</v>
      </c>
      <c r="N2783">
        <f t="shared" si="351"/>
        <v>1</v>
      </c>
    </row>
    <row r="2784" spans="1:14">
      <c r="A2784">
        <f t="shared" si="344"/>
        <v>0</v>
      </c>
      <c r="B2784">
        <f t="shared" si="345"/>
        <v>0</v>
      </c>
      <c r="C2784">
        <v>172</v>
      </c>
      <c r="D2784">
        <v>188</v>
      </c>
      <c r="E2784">
        <f t="shared" si="346"/>
        <v>-999</v>
      </c>
      <c r="F2784">
        <f>能力值计算器!G2</f>
        <v>0</v>
      </c>
      <c r="G2784">
        <f>ROUNDDOWN((能力值计算器!F4+能力值计算器!E4*2+ROUNDDOWN(C2784/4,0))*能力值计算器!C2/100+10+能力值计算器!C2,0)</f>
        <v>167</v>
      </c>
      <c r="H2784">
        <f>ROUNDDOWN(ROUNDDOWN(ROUNDDOWN(ROUNDDOWN(ROUNDDOWN((能力值计算器!F6+能力值计算器!E6*2+ROUNDDOWN(D2784/4,0))*能力值计算器!C2/100+5,0)*能力值计算器!H6,0)*能力值计算器!K6,0)*能力值计算器!L6,0)*VLOOKUP(能力值计算器!J6,能力变化对照表!A:B,2,0),0)</f>
        <v>109</v>
      </c>
      <c r="I2784">
        <f>ROUNDDOWN(ROUNDDOWN(ROUNDDOWN(ROUNDDOWN(ROUNDDOWN((能力值计算器!F8+能力值计算器!E8*2+ROUNDDOWN(E2784/4,0))*能力值计算器!C2/100+5,0)*能力值计算器!H8,0)*能力值计算器!K8,0)*能力值计算器!L8,0)*VLOOKUP(能力值计算器!J8,能力变化对照表!A:B,2,0),0)</f>
        <v>-39</v>
      </c>
      <c r="J2784">
        <f t="shared" si="347"/>
        <v>0</v>
      </c>
      <c r="K2784">
        <f t="shared" si="348"/>
        <v>-6513</v>
      </c>
      <c r="L2784">
        <f t="shared" si="349"/>
        <v>11690</v>
      </c>
      <c r="M2784">
        <f t="shared" si="350"/>
        <v>245.1</v>
      </c>
      <c r="N2784">
        <f t="shared" si="351"/>
        <v>1</v>
      </c>
    </row>
    <row r="2785" spans="1:14">
      <c r="A2785">
        <f t="shared" si="344"/>
        <v>0</v>
      </c>
      <c r="B2785">
        <f t="shared" si="345"/>
        <v>0</v>
      </c>
      <c r="C2785">
        <v>172</v>
      </c>
      <c r="D2785">
        <v>192</v>
      </c>
      <c r="E2785">
        <f t="shared" si="346"/>
        <v>-999</v>
      </c>
      <c r="F2785">
        <f>能力值计算器!G2</f>
        <v>0</v>
      </c>
      <c r="G2785">
        <f>ROUNDDOWN((能力值计算器!F4+能力值计算器!E4*2+ROUNDDOWN(C2785/4,0))*能力值计算器!C2/100+10+能力值计算器!C2,0)</f>
        <v>167</v>
      </c>
      <c r="H2785">
        <f>ROUNDDOWN(ROUNDDOWN(ROUNDDOWN(ROUNDDOWN(ROUNDDOWN((能力值计算器!F6+能力值计算器!E6*2+ROUNDDOWN(D2785/4,0))*能力值计算器!C2/100+5,0)*能力值计算器!H6,0)*能力值计算器!K6,0)*能力值计算器!L6,0)*VLOOKUP(能力值计算器!J6,能力变化对照表!A:B,2,0),0)</f>
        <v>109</v>
      </c>
      <c r="I2785">
        <f>ROUNDDOWN(ROUNDDOWN(ROUNDDOWN(ROUNDDOWN(ROUNDDOWN((能力值计算器!F8+能力值计算器!E8*2+ROUNDDOWN(E2785/4,0))*能力值计算器!C2/100+5,0)*能力值计算器!H8,0)*能力值计算器!K8,0)*能力值计算器!L8,0)*VLOOKUP(能力值计算器!J8,能力变化对照表!A:B,2,0),0)</f>
        <v>-39</v>
      </c>
      <c r="J2785">
        <f t="shared" si="347"/>
        <v>0</v>
      </c>
      <c r="K2785">
        <f t="shared" si="348"/>
        <v>-6513</v>
      </c>
      <c r="L2785">
        <f t="shared" si="349"/>
        <v>11690</v>
      </c>
      <c r="M2785">
        <f t="shared" si="350"/>
        <v>245.1</v>
      </c>
      <c r="N2785">
        <f t="shared" si="351"/>
        <v>1</v>
      </c>
    </row>
    <row r="2786" spans="1:14">
      <c r="A2786">
        <f t="shared" si="344"/>
        <v>0</v>
      </c>
      <c r="B2786">
        <f t="shared" si="345"/>
        <v>0</v>
      </c>
      <c r="C2786">
        <v>176</v>
      </c>
      <c r="D2786">
        <v>188</v>
      </c>
      <c r="E2786">
        <f t="shared" si="346"/>
        <v>-999</v>
      </c>
      <c r="F2786">
        <f>能力值计算器!G2</f>
        <v>0</v>
      </c>
      <c r="G2786">
        <f>ROUNDDOWN((能力值计算器!F4+能力值计算器!E4*2+ROUNDDOWN(C2786/4,0))*能力值计算器!C2/100+10+能力值计算器!C2,0)</f>
        <v>167</v>
      </c>
      <c r="H2786">
        <f>ROUNDDOWN(ROUNDDOWN(ROUNDDOWN(ROUNDDOWN(ROUNDDOWN((能力值计算器!F6+能力值计算器!E6*2+ROUNDDOWN(D2786/4,0))*能力值计算器!C2/100+5,0)*能力值计算器!H6,0)*能力值计算器!K6,0)*能力值计算器!L6,0)*VLOOKUP(能力值计算器!J6,能力变化对照表!A:B,2,0),0)</f>
        <v>109</v>
      </c>
      <c r="I2786">
        <f>ROUNDDOWN(ROUNDDOWN(ROUNDDOWN(ROUNDDOWN(ROUNDDOWN((能力值计算器!F8+能力值计算器!E8*2+ROUNDDOWN(E2786/4,0))*能力值计算器!C2/100+5,0)*能力值计算器!H8,0)*能力值计算器!K8,0)*能力值计算器!L8,0)*VLOOKUP(能力值计算器!J8,能力变化对照表!A:B,2,0),0)</f>
        <v>-39</v>
      </c>
      <c r="J2786">
        <f t="shared" si="347"/>
        <v>0</v>
      </c>
      <c r="K2786">
        <f t="shared" si="348"/>
        <v>-6513</v>
      </c>
      <c r="L2786">
        <f t="shared" si="349"/>
        <v>11690</v>
      </c>
      <c r="M2786">
        <f t="shared" si="350"/>
        <v>245.1</v>
      </c>
      <c r="N2786">
        <f t="shared" si="351"/>
        <v>1</v>
      </c>
    </row>
    <row r="2787" spans="1:14">
      <c r="A2787">
        <f t="shared" si="344"/>
        <v>0</v>
      </c>
      <c r="B2787">
        <f t="shared" si="345"/>
        <v>0</v>
      </c>
      <c r="C2787">
        <v>176</v>
      </c>
      <c r="D2787">
        <v>192</v>
      </c>
      <c r="E2787">
        <f t="shared" si="346"/>
        <v>-999</v>
      </c>
      <c r="F2787">
        <f>能力值计算器!G2</f>
        <v>0</v>
      </c>
      <c r="G2787">
        <f>ROUNDDOWN((能力值计算器!F4+能力值计算器!E4*2+ROUNDDOWN(C2787/4,0))*能力值计算器!C2/100+10+能力值计算器!C2,0)</f>
        <v>167</v>
      </c>
      <c r="H2787">
        <f>ROUNDDOWN(ROUNDDOWN(ROUNDDOWN(ROUNDDOWN(ROUNDDOWN((能力值计算器!F6+能力值计算器!E6*2+ROUNDDOWN(D2787/4,0))*能力值计算器!C2/100+5,0)*能力值计算器!H6,0)*能力值计算器!K6,0)*能力值计算器!L6,0)*VLOOKUP(能力值计算器!J6,能力变化对照表!A:B,2,0),0)</f>
        <v>109</v>
      </c>
      <c r="I2787">
        <f>ROUNDDOWN(ROUNDDOWN(ROUNDDOWN(ROUNDDOWN(ROUNDDOWN((能力值计算器!F8+能力值计算器!E8*2+ROUNDDOWN(E2787/4,0))*能力值计算器!C2/100+5,0)*能力值计算器!H8,0)*能力值计算器!K8,0)*能力值计算器!L8,0)*VLOOKUP(能力值计算器!J8,能力变化对照表!A:B,2,0),0)</f>
        <v>-39</v>
      </c>
      <c r="J2787">
        <f t="shared" si="347"/>
        <v>0</v>
      </c>
      <c r="K2787">
        <f t="shared" si="348"/>
        <v>-6513</v>
      </c>
      <c r="L2787">
        <f t="shared" si="349"/>
        <v>11690</v>
      </c>
      <c r="M2787">
        <f t="shared" si="350"/>
        <v>245.1</v>
      </c>
      <c r="N2787">
        <f t="shared" si="351"/>
        <v>1</v>
      </c>
    </row>
    <row r="2788" spans="1:14">
      <c r="A2788">
        <f t="shared" si="344"/>
        <v>0</v>
      </c>
      <c r="B2788">
        <f t="shared" si="345"/>
        <v>0</v>
      </c>
      <c r="C2788">
        <v>252</v>
      </c>
      <c r="D2788">
        <v>140</v>
      </c>
      <c r="E2788">
        <f t="shared" si="346"/>
        <v>-999</v>
      </c>
      <c r="F2788">
        <f>能力值计算器!G2</f>
        <v>0</v>
      </c>
      <c r="G2788">
        <f>ROUNDDOWN((能力值计算器!F4+能力值计算器!E4*2+ROUNDDOWN(C2788/4,0))*能力值计算器!C2/100+10+能力值计算器!C2,0)</f>
        <v>177</v>
      </c>
      <c r="H2788">
        <f>ROUNDDOWN(ROUNDDOWN(ROUNDDOWN(ROUNDDOWN(ROUNDDOWN((能力值计算器!F6+能力值计算器!E6*2+ROUNDDOWN(D2788/4,0))*能力值计算器!C2/100+5,0)*能力值计算器!H6,0)*能力值计算器!K6,0)*能力值计算器!L6,0)*VLOOKUP(能力值计算器!J6,能力变化对照表!A:B,2,0),0)</f>
        <v>103</v>
      </c>
      <c r="I2788">
        <f>ROUNDDOWN(ROUNDDOWN(ROUNDDOWN(ROUNDDOWN(ROUNDDOWN((能力值计算器!F8+能力值计算器!E8*2+ROUNDDOWN(E2788/4,0))*能力值计算器!C2/100+5,0)*能力值计算器!H8,0)*能力值计算器!K8,0)*能力值计算器!L8,0)*VLOOKUP(能力值计算器!J8,能力变化对照表!A:B,2,0),0)</f>
        <v>-39</v>
      </c>
      <c r="J2788">
        <f t="shared" si="347"/>
        <v>0</v>
      </c>
      <c r="K2788">
        <f t="shared" si="348"/>
        <v>-6903</v>
      </c>
      <c r="L2788">
        <f t="shared" si="349"/>
        <v>11328</v>
      </c>
      <c r="M2788">
        <f t="shared" si="350"/>
        <v>255.1</v>
      </c>
      <c r="N2788">
        <f t="shared" si="351"/>
        <v>1</v>
      </c>
    </row>
    <row r="2789" spans="1:14">
      <c r="A2789">
        <f t="shared" si="344"/>
        <v>0</v>
      </c>
      <c r="B2789">
        <f t="shared" si="345"/>
        <v>0</v>
      </c>
      <c r="C2789">
        <v>252</v>
      </c>
      <c r="D2789">
        <v>144</v>
      </c>
      <c r="E2789">
        <f t="shared" si="346"/>
        <v>-999</v>
      </c>
      <c r="F2789">
        <f>能力值计算器!G2</f>
        <v>0</v>
      </c>
      <c r="G2789">
        <f>ROUNDDOWN((能力值计算器!F4+能力值计算器!E4*2+ROUNDDOWN(C2789/4,0))*能力值计算器!C2/100+10+能力值计算器!C2,0)</f>
        <v>177</v>
      </c>
      <c r="H2789">
        <f>ROUNDDOWN(ROUNDDOWN(ROUNDDOWN(ROUNDDOWN(ROUNDDOWN((能力值计算器!F6+能力值计算器!E6*2+ROUNDDOWN(D2789/4,0))*能力值计算器!C2/100+5,0)*能力值计算器!H6,0)*能力值计算器!K6,0)*能力值计算器!L6,0)*VLOOKUP(能力值计算器!J6,能力变化对照表!A:B,2,0),0)</f>
        <v>103</v>
      </c>
      <c r="I2789">
        <f>ROUNDDOWN(ROUNDDOWN(ROUNDDOWN(ROUNDDOWN(ROUNDDOWN((能力值计算器!F8+能力值计算器!E8*2+ROUNDDOWN(E2789/4,0))*能力值计算器!C2/100+5,0)*能力值计算器!H8,0)*能力值计算器!K8,0)*能力值计算器!L8,0)*VLOOKUP(能力值计算器!J8,能力变化对照表!A:B,2,0),0)</f>
        <v>-39</v>
      </c>
      <c r="J2789">
        <f t="shared" si="347"/>
        <v>0</v>
      </c>
      <c r="K2789">
        <f t="shared" si="348"/>
        <v>-6903</v>
      </c>
      <c r="L2789">
        <f t="shared" si="349"/>
        <v>11328</v>
      </c>
      <c r="M2789">
        <f t="shared" si="350"/>
        <v>255.1</v>
      </c>
      <c r="N2789">
        <f t="shared" si="351"/>
        <v>1</v>
      </c>
    </row>
    <row r="2790" spans="1:14">
      <c r="A2790">
        <f t="shared" si="344"/>
        <v>0</v>
      </c>
      <c r="B2790">
        <f t="shared" si="345"/>
        <v>0</v>
      </c>
      <c r="C2790">
        <v>196</v>
      </c>
      <c r="D2790">
        <v>172</v>
      </c>
      <c r="E2790">
        <f t="shared" si="346"/>
        <v>-999</v>
      </c>
      <c r="F2790">
        <f>能力值计算器!G2</f>
        <v>0</v>
      </c>
      <c r="G2790">
        <f>ROUNDDOWN((能力值计算器!F4+能力值计算器!E4*2+ROUNDDOWN(C2790/4,0))*能力值计算器!C2/100+10+能力值计算器!C2,0)</f>
        <v>170</v>
      </c>
      <c r="H2790">
        <f>ROUNDDOWN(ROUNDDOWN(ROUNDDOWN(ROUNDDOWN(ROUNDDOWN((能力值计算器!F6+能力值计算器!E6*2+ROUNDDOWN(D2790/4,0))*能力值计算器!C2/100+5,0)*能力值计算器!H6,0)*能力值计算器!K6,0)*能力值计算器!L6,0)*VLOOKUP(能力值计算器!J6,能力变化对照表!A:B,2,0),0)</f>
        <v>107</v>
      </c>
      <c r="I2790">
        <f>ROUNDDOWN(ROUNDDOWN(ROUNDDOWN(ROUNDDOWN(ROUNDDOWN((能力值计算器!F8+能力值计算器!E8*2+ROUNDDOWN(E2790/4,0))*能力值计算器!C2/100+5,0)*能力值计算器!H8,0)*能力值计算器!K8,0)*能力值计算器!L8,0)*VLOOKUP(能力值计算器!J8,能力变化对照表!A:B,2,0),0)</f>
        <v>-39</v>
      </c>
      <c r="J2790">
        <f t="shared" si="347"/>
        <v>0</v>
      </c>
      <c r="K2790">
        <f t="shared" si="348"/>
        <v>-6630</v>
      </c>
      <c r="L2790">
        <f t="shared" si="349"/>
        <v>11560</v>
      </c>
      <c r="M2790">
        <f t="shared" si="350"/>
        <v>248.1</v>
      </c>
      <c r="N2790">
        <f t="shared" si="351"/>
        <v>1</v>
      </c>
    </row>
    <row r="2791" spans="1:14">
      <c r="A2791">
        <f t="shared" si="344"/>
        <v>0</v>
      </c>
      <c r="B2791">
        <f t="shared" si="345"/>
        <v>0</v>
      </c>
      <c r="C2791">
        <v>196</v>
      </c>
      <c r="D2791">
        <v>176</v>
      </c>
      <c r="E2791">
        <f t="shared" si="346"/>
        <v>-999</v>
      </c>
      <c r="F2791">
        <f>能力值计算器!G2</f>
        <v>0</v>
      </c>
      <c r="G2791">
        <f>ROUNDDOWN((能力值计算器!F4+能力值计算器!E4*2+ROUNDDOWN(C2791/4,0))*能力值计算器!C2/100+10+能力值计算器!C2,0)</f>
        <v>170</v>
      </c>
      <c r="H2791">
        <f>ROUNDDOWN(ROUNDDOWN(ROUNDDOWN(ROUNDDOWN(ROUNDDOWN((能力值计算器!F6+能力值计算器!E6*2+ROUNDDOWN(D2791/4,0))*能力值计算器!C2/100+5,0)*能力值计算器!H6,0)*能力值计算器!K6,0)*能力值计算器!L6,0)*VLOOKUP(能力值计算器!J6,能力变化对照表!A:B,2,0),0)</f>
        <v>107</v>
      </c>
      <c r="I2791">
        <f>ROUNDDOWN(ROUNDDOWN(ROUNDDOWN(ROUNDDOWN(ROUNDDOWN((能力值计算器!F8+能力值计算器!E8*2+ROUNDDOWN(E2791/4,0))*能力值计算器!C2/100+5,0)*能力值计算器!H8,0)*能力值计算器!K8,0)*能力值计算器!L8,0)*VLOOKUP(能力值计算器!J8,能力变化对照表!A:B,2,0),0)</f>
        <v>-39</v>
      </c>
      <c r="J2791">
        <f t="shared" si="347"/>
        <v>0</v>
      </c>
      <c r="K2791">
        <f t="shared" si="348"/>
        <v>-6630</v>
      </c>
      <c r="L2791">
        <f t="shared" si="349"/>
        <v>11560</v>
      </c>
      <c r="M2791">
        <f t="shared" si="350"/>
        <v>248.1</v>
      </c>
      <c r="N2791">
        <f t="shared" si="351"/>
        <v>1</v>
      </c>
    </row>
    <row r="2792" spans="1:14">
      <c r="A2792">
        <f t="shared" si="344"/>
        <v>0</v>
      </c>
      <c r="B2792">
        <f t="shared" si="345"/>
        <v>0</v>
      </c>
      <c r="C2792">
        <v>200</v>
      </c>
      <c r="D2792">
        <v>172</v>
      </c>
      <c r="E2792">
        <f t="shared" si="346"/>
        <v>-999</v>
      </c>
      <c r="F2792">
        <f>能力值计算器!G2</f>
        <v>0</v>
      </c>
      <c r="G2792">
        <f>ROUNDDOWN((能力值计算器!F4+能力值计算器!E4*2+ROUNDDOWN(C2792/4,0))*能力值计算器!C2/100+10+能力值计算器!C2,0)</f>
        <v>170</v>
      </c>
      <c r="H2792">
        <f>ROUNDDOWN(ROUNDDOWN(ROUNDDOWN(ROUNDDOWN(ROUNDDOWN((能力值计算器!F6+能力值计算器!E6*2+ROUNDDOWN(D2792/4,0))*能力值计算器!C2/100+5,0)*能力值计算器!H6,0)*能力值计算器!K6,0)*能力值计算器!L6,0)*VLOOKUP(能力值计算器!J6,能力变化对照表!A:B,2,0),0)</f>
        <v>107</v>
      </c>
      <c r="I2792">
        <f>ROUNDDOWN(ROUNDDOWN(ROUNDDOWN(ROUNDDOWN(ROUNDDOWN((能力值计算器!F8+能力值计算器!E8*2+ROUNDDOWN(E2792/4,0))*能力值计算器!C2/100+5,0)*能力值计算器!H8,0)*能力值计算器!K8,0)*能力值计算器!L8,0)*VLOOKUP(能力值计算器!J8,能力变化对照表!A:B,2,0),0)</f>
        <v>-39</v>
      </c>
      <c r="J2792">
        <f t="shared" si="347"/>
        <v>0</v>
      </c>
      <c r="K2792">
        <f t="shared" si="348"/>
        <v>-6630</v>
      </c>
      <c r="L2792">
        <f t="shared" si="349"/>
        <v>11560</v>
      </c>
      <c r="M2792">
        <f t="shared" si="350"/>
        <v>248.1</v>
      </c>
      <c r="N2792">
        <f t="shared" si="351"/>
        <v>1</v>
      </c>
    </row>
    <row r="2793" spans="1:14">
      <c r="A2793">
        <f t="shared" si="344"/>
        <v>0</v>
      </c>
      <c r="B2793">
        <f t="shared" si="345"/>
        <v>0</v>
      </c>
      <c r="C2793">
        <v>200</v>
      </c>
      <c r="D2793">
        <v>176</v>
      </c>
      <c r="E2793">
        <f t="shared" si="346"/>
        <v>-999</v>
      </c>
      <c r="F2793">
        <f>能力值计算器!G2</f>
        <v>0</v>
      </c>
      <c r="G2793">
        <f>ROUNDDOWN((能力值计算器!F4+能力值计算器!E4*2+ROUNDDOWN(C2793/4,0))*能力值计算器!C2/100+10+能力值计算器!C2,0)</f>
        <v>170</v>
      </c>
      <c r="H2793">
        <f>ROUNDDOWN(ROUNDDOWN(ROUNDDOWN(ROUNDDOWN(ROUNDDOWN((能力值计算器!F6+能力值计算器!E6*2+ROUNDDOWN(D2793/4,0))*能力值计算器!C2/100+5,0)*能力值计算器!H6,0)*能力值计算器!K6,0)*能力值计算器!L6,0)*VLOOKUP(能力值计算器!J6,能力变化对照表!A:B,2,0),0)</f>
        <v>107</v>
      </c>
      <c r="I2793">
        <f>ROUNDDOWN(ROUNDDOWN(ROUNDDOWN(ROUNDDOWN(ROUNDDOWN((能力值计算器!F8+能力值计算器!E8*2+ROUNDDOWN(E2793/4,0))*能力值计算器!C2/100+5,0)*能力值计算器!H8,0)*能力值计算器!K8,0)*能力值计算器!L8,0)*VLOOKUP(能力值计算器!J8,能力变化对照表!A:B,2,0),0)</f>
        <v>-39</v>
      </c>
      <c r="J2793">
        <f t="shared" si="347"/>
        <v>0</v>
      </c>
      <c r="K2793">
        <f t="shared" si="348"/>
        <v>-6630</v>
      </c>
      <c r="L2793">
        <f t="shared" si="349"/>
        <v>11560</v>
      </c>
      <c r="M2793">
        <f t="shared" si="350"/>
        <v>248.1</v>
      </c>
      <c r="N2793">
        <f t="shared" si="351"/>
        <v>1</v>
      </c>
    </row>
    <row r="2794" spans="1:14">
      <c r="A2794">
        <f t="shared" si="344"/>
        <v>0</v>
      </c>
      <c r="B2794">
        <f t="shared" si="345"/>
        <v>0</v>
      </c>
      <c r="C2794">
        <v>132</v>
      </c>
      <c r="D2794">
        <v>212</v>
      </c>
      <c r="E2794">
        <f t="shared" si="346"/>
        <v>-999</v>
      </c>
      <c r="F2794">
        <f>能力值计算器!G2</f>
        <v>0</v>
      </c>
      <c r="G2794">
        <f>ROUNDDOWN((能力值计算器!F4+能力值计算器!E4*2+ROUNDDOWN(C2794/4,0))*能力值计算器!C2/100+10+能力值计算器!C2,0)</f>
        <v>162</v>
      </c>
      <c r="H2794">
        <f>ROUNDDOWN(ROUNDDOWN(ROUNDDOWN(ROUNDDOWN(ROUNDDOWN((能力值计算器!F6+能力值计算器!E6*2+ROUNDDOWN(D2794/4,0))*能力值计算器!C2/100+5,0)*能力值计算器!H6,0)*能力值计算器!K6,0)*能力值计算器!L6,0)*VLOOKUP(能力值计算器!J6,能力变化对照表!A:B,2,0),0)</f>
        <v>112</v>
      </c>
      <c r="I2794">
        <f>ROUNDDOWN(ROUNDDOWN(ROUNDDOWN(ROUNDDOWN(ROUNDDOWN((能力值计算器!F8+能力值计算器!E8*2+ROUNDDOWN(E2794/4,0))*能力值计算器!C2/100+5,0)*能力值计算器!H8,0)*能力值计算器!K8,0)*能力值计算器!L8,0)*VLOOKUP(能力值计算器!J8,能力变化对照表!A:B,2,0),0)</f>
        <v>-39</v>
      </c>
      <c r="J2794">
        <f t="shared" si="347"/>
        <v>0</v>
      </c>
      <c r="K2794">
        <f t="shared" si="348"/>
        <v>-6318</v>
      </c>
      <c r="L2794">
        <f t="shared" si="349"/>
        <v>11826</v>
      </c>
      <c r="M2794">
        <f t="shared" si="350"/>
        <v>240.1</v>
      </c>
      <c r="N2794">
        <f t="shared" si="351"/>
        <v>1</v>
      </c>
    </row>
    <row r="2795" spans="1:14">
      <c r="A2795">
        <f t="shared" si="344"/>
        <v>0</v>
      </c>
      <c r="B2795">
        <f t="shared" si="345"/>
        <v>0</v>
      </c>
      <c r="C2795">
        <v>132</v>
      </c>
      <c r="D2795">
        <v>216</v>
      </c>
      <c r="E2795">
        <f t="shared" si="346"/>
        <v>-999</v>
      </c>
      <c r="F2795">
        <f>能力值计算器!G2</f>
        <v>0</v>
      </c>
      <c r="G2795">
        <f>ROUNDDOWN((能力值计算器!F4+能力值计算器!E4*2+ROUNDDOWN(C2795/4,0))*能力值计算器!C2/100+10+能力值计算器!C2,0)</f>
        <v>162</v>
      </c>
      <c r="H2795">
        <f>ROUNDDOWN(ROUNDDOWN(ROUNDDOWN(ROUNDDOWN(ROUNDDOWN((能力值计算器!F6+能力值计算器!E6*2+ROUNDDOWN(D2795/4,0))*能力值计算器!C2/100+5,0)*能力值计算器!H6,0)*能力值计算器!K6,0)*能力值计算器!L6,0)*VLOOKUP(能力值计算器!J6,能力变化对照表!A:B,2,0),0)</f>
        <v>112</v>
      </c>
      <c r="I2795">
        <f>ROUNDDOWN(ROUNDDOWN(ROUNDDOWN(ROUNDDOWN(ROUNDDOWN((能力值计算器!F8+能力值计算器!E8*2+ROUNDDOWN(E2795/4,0))*能力值计算器!C2/100+5,0)*能力值计算器!H8,0)*能力值计算器!K8,0)*能力值计算器!L8,0)*VLOOKUP(能力值计算器!J8,能力变化对照表!A:B,2,0),0)</f>
        <v>-39</v>
      </c>
      <c r="J2795">
        <f t="shared" si="347"/>
        <v>0</v>
      </c>
      <c r="K2795">
        <f t="shared" si="348"/>
        <v>-6318</v>
      </c>
      <c r="L2795">
        <f t="shared" si="349"/>
        <v>11826</v>
      </c>
      <c r="M2795">
        <f t="shared" si="350"/>
        <v>240.1</v>
      </c>
      <c r="N2795">
        <f t="shared" si="351"/>
        <v>1</v>
      </c>
    </row>
    <row r="2796" spans="1:14">
      <c r="A2796">
        <f t="shared" si="344"/>
        <v>0</v>
      </c>
      <c r="B2796">
        <f t="shared" si="345"/>
        <v>0</v>
      </c>
      <c r="C2796">
        <v>136</v>
      </c>
      <c r="D2796">
        <v>212</v>
      </c>
      <c r="E2796">
        <f t="shared" si="346"/>
        <v>-999</v>
      </c>
      <c r="F2796">
        <f>能力值计算器!G2</f>
        <v>0</v>
      </c>
      <c r="G2796">
        <f>ROUNDDOWN((能力值计算器!F4+能力值计算器!E4*2+ROUNDDOWN(C2796/4,0))*能力值计算器!C2/100+10+能力值计算器!C2,0)</f>
        <v>162</v>
      </c>
      <c r="H2796">
        <f>ROUNDDOWN(ROUNDDOWN(ROUNDDOWN(ROUNDDOWN(ROUNDDOWN((能力值计算器!F6+能力值计算器!E6*2+ROUNDDOWN(D2796/4,0))*能力值计算器!C2/100+5,0)*能力值计算器!H6,0)*能力值计算器!K6,0)*能力值计算器!L6,0)*VLOOKUP(能力值计算器!J6,能力变化对照表!A:B,2,0),0)</f>
        <v>112</v>
      </c>
      <c r="I2796">
        <f>ROUNDDOWN(ROUNDDOWN(ROUNDDOWN(ROUNDDOWN(ROUNDDOWN((能力值计算器!F8+能力值计算器!E8*2+ROUNDDOWN(E2796/4,0))*能力值计算器!C2/100+5,0)*能力值计算器!H8,0)*能力值计算器!K8,0)*能力值计算器!L8,0)*VLOOKUP(能力值计算器!J8,能力变化对照表!A:B,2,0),0)</f>
        <v>-39</v>
      </c>
      <c r="J2796">
        <f t="shared" si="347"/>
        <v>0</v>
      </c>
      <c r="K2796">
        <f t="shared" si="348"/>
        <v>-6318</v>
      </c>
      <c r="L2796">
        <f t="shared" si="349"/>
        <v>11826</v>
      </c>
      <c r="M2796">
        <f t="shared" si="350"/>
        <v>240.1</v>
      </c>
      <c r="N2796">
        <f t="shared" si="351"/>
        <v>1</v>
      </c>
    </row>
    <row r="2797" spans="1:14">
      <c r="A2797">
        <f t="shared" si="344"/>
        <v>0</v>
      </c>
      <c r="B2797">
        <f t="shared" si="345"/>
        <v>0</v>
      </c>
      <c r="C2797">
        <v>136</v>
      </c>
      <c r="D2797">
        <v>216</v>
      </c>
      <c r="E2797">
        <f t="shared" si="346"/>
        <v>-999</v>
      </c>
      <c r="F2797">
        <f>能力值计算器!G2</f>
        <v>0</v>
      </c>
      <c r="G2797">
        <f>ROUNDDOWN((能力值计算器!F4+能力值计算器!E4*2+ROUNDDOWN(C2797/4,0))*能力值计算器!C2/100+10+能力值计算器!C2,0)</f>
        <v>162</v>
      </c>
      <c r="H2797">
        <f>ROUNDDOWN(ROUNDDOWN(ROUNDDOWN(ROUNDDOWN(ROUNDDOWN((能力值计算器!F6+能力值计算器!E6*2+ROUNDDOWN(D2797/4,0))*能力值计算器!C2/100+5,0)*能力值计算器!H6,0)*能力值计算器!K6,0)*能力值计算器!L6,0)*VLOOKUP(能力值计算器!J6,能力变化对照表!A:B,2,0),0)</f>
        <v>112</v>
      </c>
      <c r="I2797">
        <f>ROUNDDOWN(ROUNDDOWN(ROUNDDOWN(ROUNDDOWN(ROUNDDOWN((能力值计算器!F8+能力值计算器!E8*2+ROUNDDOWN(E2797/4,0))*能力值计算器!C2/100+5,0)*能力值计算器!H8,0)*能力值计算器!K8,0)*能力值计算器!L8,0)*VLOOKUP(能力值计算器!J8,能力变化对照表!A:B,2,0),0)</f>
        <v>-39</v>
      </c>
      <c r="J2797">
        <f t="shared" si="347"/>
        <v>0</v>
      </c>
      <c r="K2797">
        <f t="shared" si="348"/>
        <v>-6318</v>
      </c>
      <c r="L2797">
        <f t="shared" si="349"/>
        <v>11826</v>
      </c>
      <c r="M2797">
        <f t="shared" si="350"/>
        <v>240.1</v>
      </c>
      <c r="N2797">
        <f t="shared" si="351"/>
        <v>1</v>
      </c>
    </row>
    <row r="2798" spans="1:14">
      <c r="A2798">
        <f t="shared" si="344"/>
        <v>0</v>
      </c>
      <c r="B2798">
        <f t="shared" si="345"/>
        <v>0</v>
      </c>
      <c r="C2798">
        <v>108</v>
      </c>
      <c r="D2798">
        <v>228</v>
      </c>
      <c r="E2798">
        <f t="shared" si="346"/>
        <v>-999</v>
      </c>
      <c r="F2798">
        <f>能力值计算器!G2</f>
        <v>0</v>
      </c>
      <c r="G2798">
        <f>ROUNDDOWN((能力值计算器!F4+能力值计算器!E4*2+ROUNDDOWN(C2798/4,0))*能力值计算器!C2/100+10+能力值计算器!C2,0)</f>
        <v>159</v>
      </c>
      <c r="H2798">
        <f>ROUNDDOWN(ROUNDDOWN(ROUNDDOWN(ROUNDDOWN(ROUNDDOWN((能力值计算器!F6+能力值计算器!E6*2+ROUNDDOWN(D2798/4,0))*能力值计算器!C2/100+5,0)*能力值计算器!H6,0)*能力值计算器!K6,0)*能力值计算器!L6,0)*VLOOKUP(能力值计算器!J6,能力变化对照表!A:B,2,0),0)</f>
        <v>114</v>
      </c>
      <c r="I2798">
        <f>ROUNDDOWN(ROUNDDOWN(ROUNDDOWN(ROUNDDOWN(ROUNDDOWN((能力值计算器!F8+能力值计算器!E8*2+ROUNDDOWN(E2798/4,0))*能力值计算器!C2/100+5,0)*能力值计算器!H8,0)*能力值计算器!K8,0)*能力值计算器!L8,0)*VLOOKUP(能力值计算器!J8,能力变化对照表!A:B,2,0),0)</f>
        <v>-39</v>
      </c>
      <c r="J2798">
        <f t="shared" si="347"/>
        <v>0</v>
      </c>
      <c r="K2798">
        <f t="shared" si="348"/>
        <v>-6201</v>
      </c>
      <c r="L2798">
        <f t="shared" si="349"/>
        <v>11925</v>
      </c>
      <c r="M2798">
        <f t="shared" si="350"/>
        <v>237.1</v>
      </c>
      <c r="N2798">
        <f t="shared" si="351"/>
        <v>1</v>
      </c>
    </row>
    <row r="2799" spans="1:14">
      <c r="A2799">
        <f t="shared" si="344"/>
        <v>0</v>
      </c>
      <c r="B2799">
        <f t="shared" si="345"/>
        <v>0</v>
      </c>
      <c r="C2799">
        <v>108</v>
      </c>
      <c r="D2799">
        <v>232</v>
      </c>
      <c r="E2799">
        <f t="shared" si="346"/>
        <v>-999</v>
      </c>
      <c r="F2799">
        <f>能力值计算器!G2</f>
        <v>0</v>
      </c>
      <c r="G2799">
        <f>ROUNDDOWN((能力值计算器!F4+能力值计算器!E4*2+ROUNDDOWN(C2799/4,0))*能力值计算器!C2/100+10+能力值计算器!C2,0)</f>
        <v>159</v>
      </c>
      <c r="H2799">
        <f>ROUNDDOWN(ROUNDDOWN(ROUNDDOWN(ROUNDDOWN(ROUNDDOWN((能力值计算器!F6+能力值计算器!E6*2+ROUNDDOWN(D2799/4,0))*能力值计算器!C2/100+5,0)*能力值计算器!H6,0)*能力值计算器!K6,0)*能力值计算器!L6,0)*VLOOKUP(能力值计算器!J6,能力变化对照表!A:B,2,0),0)</f>
        <v>114</v>
      </c>
      <c r="I2799">
        <f>ROUNDDOWN(ROUNDDOWN(ROUNDDOWN(ROUNDDOWN(ROUNDDOWN((能力值计算器!F8+能力值计算器!E8*2+ROUNDDOWN(E2799/4,0))*能力值计算器!C2/100+5,0)*能力值计算器!H8,0)*能力值计算器!K8,0)*能力值计算器!L8,0)*VLOOKUP(能力值计算器!J8,能力变化对照表!A:B,2,0),0)</f>
        <v>-39</v>
      </c>
      <c r="J2799">
        <f t="shared" si="347"/>
        <v>0</v>
      </c>
      <c r="K2799">
        <f t="shared" si="348"/>
        <v>-6201</v>
      </c>
      <c r="L2799">
        <f t="shared" si="349"/>
        <v>11925</v>
      </c>
      <c r="M2799">
        <f t="shared" si="350"/>
        <v>237.1</v>
      </c>
      <c r="N2799">
        <f t="shared" si="351"/>
        <v>1</v>
      </c>
    </row>
    <row r="2800" spans="1:14">
      <c r="A2800">
        <f t="shared" si="344"/>
        <v>0</v>
      </c>
      <c r="B2800">
        <f t="shared" si="345"/>
        <v>0</v>
      </c>
      <c r="C2800">
        <v>112</v>
      </c>
      <c r="D2800">
        <v>228</v>
      </c>
      <c r="E2800">
        <f t="shared" si="346"/>
        <v>-999</v>
      </c>
      <c r="F2800">
        <f>能力值计算器!G2</f>
        <v>0</v>
      </c>
      <c r="G2800">
        <f>ROUNDDOWN((能力值计算器!F4+能力值计算器!E4*2+ROUNDDOWN(C2800/4,0))*能力值计算器!C2/100+10+能力值计算器!C2,0)</f>
        <v>159</v>
      </c>
      <c r="H2800">
        <f>ROUNDDOWN(ROUNDDOWN(ROUNDDOWN(ROUNDDOWN(ROUNDDOWN((能力值计算器!F6+能力值计算器!E6*2+ROUNDDOWN(D2800/4,0))*能力值计算器!C2/100+5,0)*能力值计算器!H6,0)*能力值计算器!K6,0)*能力值计算器!L6,0)*VLOOKUP(能力值计算器!J6,能力变化对照表!A:B,2,0),0)</f>
        <v>114</v>
      </c>
      <c r="I2800">
        <f>ROUNDDOWN(ROUNDDOWN(ROUNDDOWN(ROUNDDOWN(ROUNDDOWN((能力值计算器!F8+能力值计算器!E8*2+ROUNDDOWN(E2800/4,0))*能力值计算器!C2/100+5,0)*能力值计算器!H8,0)*能力值计算器!K8,0)*能力值计算器!L8,0)*VLOOKUP(能力值计算器!J8,能力变化对照表!A:B,2,0),0)</f>
        <v>-39</v>
      </c>
      <c r="J2800">
        <f t="shared" si="347"/>
        <v>0</v>
      </c>
      <c r="K2800">
        <f t="shared" si="348"/>
        <v>-6201</v>
      </c>
      <c r="L2800">
        <f t="shared" si="349"/>
        <v>11925</v>
      </c>
      <c r="M2800">
        <f t="shared" si="350"/>
        <v>237.1</v>
      </c>
      <c r="N2800">
        <f t="shared" si="351"/>
        <v>1</v>
      </c>
    </row>
    <row r="2801" spans="1:14">
      <c r="A2801">
        <f t="shared" si="344"/>
        <v>0</v>
      </c>
      <c r="B2801">
        <f t="shared" si="345"/>
        <v>0</v>
      </c>
      <c r="C2801">
        <v>112</v>
      </c>
      <c r="D2801">
        <v>232</v>
      </c>
      <c r="E2801">
        <f t="shared" si="346"/>
        <v>-999</v>
      </c>
      <c r="F2801">
        <f>能力值计算器!G2</f>
        <v>0</v>
      </c>
      <c r="G2801">
        <f>ROUNDDOWN((能力值计算器!F4+能力值计算器!E4*2+ROUNDDOWN(C2801/4,0))*能力值计算器!C2/100+10+能力值计算器!C2,0)</f>
        <v>159</v>
      </c>
      <c r="H2801">
        <f>ROUNDDOWN(ROUNDDOWN(ROUNDDOWN(ROUNDDOWN(ROUNDDOWN((能力值计算器!F6+能力值计算器!E6*2+ROUNDDOWN(D2801/4,0))*能力值计算器!C2/100+5,0)*能力值计算器!H6,0)*能力值计算器!K6,0)*能力值计算器!L6,0)*VLOOKUP(能力值计算器!J6,能力变化对照表!A:B,2,0),0)</f>
        <v>114</v>
      </c>
      <c r="I2801">
        <f>ROUNDDOWN(ROUNDDOWN(ROUNDDOWN(ROUNDDOWN(ROUNDDOWN((能力值计算器!F8+能力值计算器!E8*2+ROUNDDOWN(E2801/4,0))*能力值计算器!C2/100+5,0)*能力值计算器!H8,0)*能力值计算器!K8,0)*能力值计算器!L8,0)*VLOOKUP(能力值计算器!J8,能力变化对照表!A:B,2,0),0)</f>
        <v>-39</v>
      </c>
      <c r="J2801">
        <f t="shared" si="347"/>
        <v>0</v>
      </c>
      <c r="K2801">
        <f t="shared" si="348"/>
        <v>-6201</v>
      </c>
      <c r="L2801">
        <f t="shared" si="349"/>
        <v>11925</v>
      </c>
      <c r="M2801">
        <f t="shared" si="350"/>
        <v>237.1</v>
      </c>
      <c r="N2801">
        <f t="shared" si="351"/>
        <v>1</v>
      </c>
    </row>
    <row r="2802" spans="1:14">
      <c r="A2802">
        <f t="shared" si="344"/>
        <v>0</v>
      </c>
      <c r="B2802">
        <f t="shared" si="345"/>
        <v>0</v>
      </c>
      <c r="C2802">
        <v>236</v>
      </c>
      <c r="D2802">
        <v>148</v>
      </c>
      <c r="E2802">
        <f t="shared" si="346"/>
        <v>-999</v>
      </c>
      <c r="F2802">
        <f>能力值计算器!G2</f>
        <v>0</v>
      </c>
      <c r="G2802">
        <f>ROUNDDOWN((能力值计算器!F4+能力值计算器!E4*2+ROUNDDOWN(C2802/4,0))*能力值计算器!C2/100+10+能力值计算器!C2,0)</f>
        <v>175</v>
      </c>
      <c r="H2802">
        <f>ROUNDDOWN(ROUNDDOWN(ROUNDDOWN(ROUNDDOWN(ROUNDDOWN((能力值计算器!F6+能力值计算器!E6*2+ROUNDDOWN(D2802/4,0))*能力值计算器!C2/100+5,0)*能力值计算器!H6,0)*能力值计算器!K6,0)*能力值计算器!L6,0)*VLOOKUP(能力值计算器!J6,能力变化对照表!A:B,2,0),0)</f>
        <v>104</v>
      </c>
      <c r="I2802">
        <f>ROUNDDOWN(ROUNDDOWN(ROUNDDOWN(ROUNDDOWN(ROUNDDOWN((能力值计算器!F8+能力值计算器!E8*2+ROUNDDOWN(E2802/4,0))*能力值计算器!C2/100+5,0)*能力值计算器!H8,0)*能力值计算器!K8,0)*能力值计算器!L8,0)*VLOOKUP(能力值计算器!J8,能力变化对照表!A:B,2,0),0)</f>
        <v>-39</v>
      </c>
      <c r="J2802">
        <f t="shared" si="347"/>
        <v>0</v>
      </c>
      <c r="K2802">
        <f t="shared" si="348"/>
        <v>-6825</v>
      </c>
      <c r="L2802">
        <f t="shared" si="349"/>
        <v>11375</v>
      </c>
      <c r="M2802">
        <f t="shared" si="350"/>
        <v>253.1</v>
      </c>
      <c r="N2802">
        <f t="shared" si="351"/>
        <v>1</v>
      </c>
    </row>
    <row r="2803" spans="1:14">
      <c r="A2803">
        <f t="shared" si="344"/>
        <v>0</v>
      </c>
      <c r="B2803">
        <f t="shared" si="345"/>
        <v>0</v>
      </c>
      <c r="C2803">
        <v>236</v>
      </c>
      <c r="D2803">
        <v>152</v>
      </c>
      <c r="E2803">
        <f t="shared" si="346"/>
        <v>-999</v>
      </c>
      <c r="F2803">
        <f>能力值计算器!G2</f>
        <v>0</v>
      </c>
      <c r="G2803">
        <f>ROUNDDOWN((能力值计算器!F4+能力值计算器!E4*2+ROUNDDOWN(C2803/4,0))*能力值计算器!C2/100+10+能力值计算器!C2,0)</f>
        <v>175</v>
      </c>
      <c r="H2803">
        <f>ROUNDDOWN(ROUNDDOWN(ROUNDDOWN(ROUNDDOWN(ROUNDDOWN((能力值计算器!F6+能力值计算器!E6*2+ROUNDDOWN(D2803/4,0))*能力值计算器!C2/100+5,0)*能力值计算器!H6,0)*能力值计算器!K6,0)*能力值计算器!L6,0)*VLOOKUP(能力值计算器!J6,能力变化对照表!A:B,2,0),0)</f>
        <v>104</v>
      </c>
      <c r="I2803">
        <f>ROUNDDOWN(ROUNDDOWN(ROUNDDOWN(ROUNDDOWN(ROUNDDOWN((能力值计算器!F8+能力值计算器!E8*2+ROUNDDOWN(E2803/4,0))*能力值计算器!C2/100+5,0)*能力值计算器!H8,0)*能力值计算器!K8,0)*能力值计算器!L8,0)*VLOOKUP(能力值计算器!J8,能力变化对照表!A:B,2,0),0)</f>
        <v>-39</v>
      </c>
      <c r="J2803">
        <f t="shared" si="347"/>
        <v>0</v>
      </c>
      <c r="K2803">
        <f t="shared" si="348"/>
        <v>-6825</v>
      </c>
      <c r="L2803">
        <f t="shared" si="349"/>
        <v>11375</v>
      </c>
      <c r="M2803">
        <f t="shared" si="350"/>
        <v>253.1</v>
      </c>
      <c r="N2803">
        <f t="shared" si="351"/>
        <v>1</v>
      </c>
    </row>
    <row r="2804" spans="1:14">
      <c r="A2804">
        <f t="shared" si="344"/>
        <v>0</v>
      </c>
      <c r="B2804">
        <f t="shared" si="345"/>
        <v>0</v>
      </c>
      <c r="C2804">
        <v>240</v>
      </c>
      <c r="D2804">
        <v>148</v>
      </c>
      <c r="E2804">
        <f t="shared" si="346"/>
        <v>-999</v>
      </c>
      <c r="F2804">
        <f>能力值计算器!G2</f>
        <v>0</v>
      </c>
      <c r="G2804">
        <f>ROUNDDOWN((能力值计算器!F4+能力值计算器!E4*2+ROUNDDOWN(C2804/4,0))*能力值计算器!C2/100+10+能力值计算器!C2,0)</f>
        <v>175</v>
      </c>
      <c r="H2804">
        <f>ROUNDDOWN(ROUNDDOWN(ROUNDDOWN(ROUNDDOWN(ROUNDDOWN((能力值计算器!F6+能力值计算器!E6*2+ROUNDDOWN(D2804/4,0))*能力值计算器!C2/100+5,0)*能力值计算器!H6,0)*能力值计算器!K6,0)*能力值计算器!L6,0)*VLOOKUP(能力值计算器!J6,能力变化对照表!A:B,2,0),0)</f>
        <v>104</v>
      </c>
      <c r="I2804">
        <f>ROUNDDOWN(ROUNDDOWN(ROUNDDOWN(ROUNDDOWN(ROUNDDOWN((能力值计算器!F8+能力值计算器!E8*2+ROUNDDOWN(E2804/4,0))*能力值计算器!C2/100+5,0)*能力值计算器!H8,0)*能力值计算器!K8,0)*能力值计算器!L8,0)*VLOOKUP(能力值计算器!J8,能力变化对照表!A:B,2,0),0)</f>
        <v>-39</v>
      </c>
      <c r="J2804">
        <f t="shared" si="347"/>
        <v>0</v>
      </c>
      <c r="K2804">
        <f t="shared" si="348"/>
        <v>-6825</v>
      </c>
      <c r="L2804">
        <f t="shared" si="349"/>
        <v>11375</v>
      </c>
      <c r="M2804">
        <f t="shared" si="350"/>
        <v>253.1</v>
      </c>
      <c r="N2804">
        <f t="shared" si="351"/>
        <v>1</v>
      </c>
    </row>
    <row r="2805" spans="1:14">
      <c r="A2805">
        <f t="shared" si="344"/>
        <v>0</v>
      </c>
      <c r="B2805">
        <f t="shared" si="345"/>
        <v>0</v>
      </c>
      <c r="C2805">
        <v>240</v>
      </c>
      <c r="D2805">
        <v>152</v>
      </c>
      <c r="E2805">
        <f t="shared" si="346"/>
        <v>-999</v>
      </c>
      <c r="F2805">
        <f>能力值计算器!G2</f>
        <v>0</v>
      </c>
      <c r="G2805">
        <f>ROUNDDOWN((能力值计算器!F4+能力值计算器!E4*2+ROUNDDOWN(C2805/4,0))*能力值计算器!C2/100+10+能力值计算器!C2,0)</f>
        <v>175</v>
      </c>
      <c r="H2805">
        <f>ROUNDDOWN(ROUNDDOWN(ROUNDDOWN(ROUNDDOWN(ROUNDDOWN((能力值计算器!F6+能力值计算器!E6*2+ROUNDDOWN(D2805/4,0))*能力值计算器!C2/100+5,0)*能力值计算器!H6,0)*能力值计算器!K6,0)*能力值计算器!L6,0)*VLOOKUP(能力值计算器!J6,能力变化对照表!A:B,2,0),0)</f>
        <v>104</v>
      </c>
      <c r="I2805">
        <f>ROUNDDOWN(ROUNDDOWN(ROUNDDOWN(ROUNDDOWN(ROUNDDOWN((能力值计算器!F8+能力值计算器!E8*2+ROUNDDOWN(E2805/4,0))*能力值计算器!C2/100+5,0)*能力值计算器!H8,0)*能力值计算器!K8,0)*能力值计算器!L8,0)*VLOOKUP(能力值计算器!J8,能力变化对照表!A:B,2,0),0)</f>
        <v>-39</v>
      </c>
      <c r="J2805">
        <f t="shared" si="347"/>
        <v>0</v>
      </c>
      <c r="K2805">
        <f t="shared" si="348"/>
        <v>-6825</v>
      </c>
      <c r="L2805">
        <f t="shared" si="349"/>
        <v>11375</v>
      </c>
      <c r="M2805">
        <f t="shared" si="350"/>
        <v>253.1</v>
      </c>
      <c r="N2805">
        <f t="shared" si="351"/>
        <v>1</v>
      </c>
    </row>
    <row r="2806" spans="1:14">
      <c r="A2806">
        <f t="shared" si="344"/>
        <v>0</v>
      </c>
      <c r="B2806">
        <f t="shared" si="345"/>
        <v>0</v>
      </c>
      <c r="C2806">
        <v>156</v>
      </c>
      <c r="D2806">
        <v>196</v>
      </c>
      <c r="E2806">
        <f t="shared" si="346"/>
        <v>-999</v>
      </c>
      <c r="F2806">
        <f>能力值计算器!G2</f>
        <v>0</v>
      </c>
      <c r="G2806">
        <f>ROUNDDOWN((能力值计算器!F4+能力值计算器!E4*2+ROUNDDOWN(C2806/4,0))*能力值计算器!C2/100+10+能力值计算器!C2,0)</f>
        <v>165</v>
      </c>
      <c r="H2806">
        <f>ROUNDDOWN(ROUNDDOWN(ROUNDDOWN(ROUNDDOWN(ROUNDDOWN((能力值计算器!F6+能力值计算器!E6*2+ROUNDDOWN(D2806/4,0))*能力值计算器!C2/100+5,0)*能力值计算器!H6,0)*能力值计算器!K6,0)*能力值计算器!L6,0)*VLOOKUP(能力值计算器!J6,能力变化对照表!A:B,2,0),0)</f>
        <v>110</v>
      </c>
      <c r="I2806">
        <f>ROUNDDOWN(ROUNDDOWN(ROUNDDOWN(ROUNDDOWN(ROUNDDOWN((能力值计算器!F8+能力值计算器!E8*2+ROUNDDOWN(E2806/4,0))*能力值计算器!C2/100+5,0)*能力值计算器!H8,0)*能力值计算器!K8,0)*能力值计算器!L8,0)*VLOOKUP(能力值计算器!J8,能力变化对照表!A:B,2,0),0)</f>
        <v>-39</v>
      </c>
      <c r="J2806">
        <f t="shared" si="347"/>
        <v>0</v>
      </c>
      <c r="K2806">
        <f t="shared" si="348"/>
        <v>-6435</v>
      </c>
      <c r="L2806">
        <f t="shared" si="349"/>
        <v>11715</v>
      </c>
      <c r="M2806">
        <f t="shared" si="350"/>
        <v>243.1</v>
      </c>
      <c r="N2806">
        <f t="shared" si="351"/>
        <v>1</v>
      </c>
    </row>
    <row r="2807" spans="1:14">
      <c r="A2807">
        <f t="shared" si="344"/>
        <v>0</v>
      </c>
      <c r="B2807">
        <f t="shared" si="345"/>
        <v>0</v>
      </c>
      <c r="C2807">
        <v>156</v>
      </c>
      <c r="D2807">
        <v>200</v>
      </c>
      <c r="E2807">
        <f t="shared" si="346"/>
        <v>-999</v>
      </c>
      <c r="F2807">
        <f>能力值计算器!G2</f>
        <v>0</v>
      </c>
      <c r="G2807">
        <f>ROUNDDOWN((能力值计算器!F4+能力值计算器!E4*2+ROUNDDOWN(C2807/4,0))*能力值计算器!C2/100+10+能力值计算器!C2,0)</f>
        <v>165</v>
      </c>
      <c r="H2807">
        <f>ROUNDDOWN(ROUNDDOWN(ROUNDDOWN(ROUNDDOWN(ROUNDDOWN((能力值计算器!F6+能力值计算器!E6*2+ROUNDDOWN(D2807/4,0))*能力值计算器!C2/100+5,0)*能力值计算器!H6,0)*能力值计算器!K6,0)*能力值计算器!L6,0)*VLOOKUP(能力值计算器!J6,能力变化对照表!A:B,2,0),0)</f>
        <v>110</v>
      </c>
      <c r="I2807">
        <f>ROUNDDOWN(ROUNDDOWN(ROUNDDOWN(ROUNDDOWN(ROUNDDOWN((能力值计算器!F8+能力值计算器!E8*2+ROUNDDOWN(E2807/4,0))*能力值计算器!C2/100+5,0)*能力值计算器!H8,0)*能力值计算器!K8,0)*能力值计算器!L8,0)*VLOOKUP(能力值计算器!J8,能力变化对照表!A:B,2,0),0)</f>
        <v>-39</v>
      </c>
      <c r="J2807">
        <f t="shared" si="347"/>
        <v>0</v>
      </c>
      <c r="K2807">
        <f t="shared" si="348"/>
        <v>-6435</v>
      </c>
      <c r="L2807">
        <f t="shared" si="349"/>
        <v>11715</v>
      </c>
      <c r="M2807">
        <f t="shared" si="350"/>
        <v>243.1</v>
      </c>
      <c r="N2807">
        <f t="shared" si="351"/>
        <v>1</v>
      </c>
    </row>
    <row r="2808" spans="1:14">
      <c r="A2808">
        <f t="shared" si="344"/>
        <v>0</v>
      </c>
      <c r="B2808">
        <f t="shared" si="345"/>
        <v>0</v>
      </c>
      <c r="C2808">
        <v>160</v>
      </c>
      <c r="D2808">
        <v>196</v>
      </c>
      <c r="E2808">
        <f t="shared" si="346"/>
        <v>-999</v>
      </c>
      <c r="F2808">
        <f>能力值计算器!G2</f>
        <v>0</v>
      </c>
      <c r="G2808">
        <f>ROUNDDOWN((能力值计算器!F4+能力值计算器!E4*2+ROUNDDOWN(C2808/4,0))*能力值计算器!C2/100+10+能力值计算器!C2,0)</f>
        <v>165</v>
      </c>
      <c r="H2808">
        <f>ROUNDDOWN(ROUNDDOWN(ROUNDDOWN(ROUNDDOWN(ROUNDDOWN((能力值计算器!F6+能力值计算器!E6*2+ROUNDDOWN(D2808/4,0))*能力值计算器!C2/100+5,0)*能力值计算器!H6,0)*能力值计算器!K6,0)*能力值计算器!L6,0)*VLOOKUP(能力值计算器!J6,能力变化对照表!A:B,2,0),0)</f>
        <v>110</v>
      </c>
      <c r="I2808">
        <f>ROUNDDOWN(ROUNDDOWN(ROUNDDOWN(ROUNDDOWN(ROUNDDOWN((能力值计算器!F8+能力值计算器!E8*2+ROUNDDOWN(E2808/4,0))*能力值计算器!C2/100+5,0)*能力值计算器!H8,0)*能力值计算器!K8,0)*能力值计算器!L8,0)*VLOOKUP(能力值计算器!J8,能力变化对照表!A:B,2,0),0)</f>
        <v>-39</v>
      </c>
      <c r="J2808">
        <f t="shared" si="347"/>
        <v>0</v>
      </c>
      <c r="K2808">
        <f t="shared" si="348"/>
        <v>-6435</v>
      </c>
      <c r="L2808">
        <f t="shared" si="349"/>
        <v>11715</v>
      </c>
      <c r="M2808">
        <f t="shared" si="350"/>
        <v>243.1</v>
      </c>
      <c r="N2808">
        <f t="shared" si="351"/>
        <v>1</v>
      </c>
    </row>
    <row r="2809" spans="1:14">
      <c r="A2809">
        <f t="shared" si="344"/>
        <v>0</v>
      </c>
      <c r="B2809">
        <f t="shared" si="345"/>
        <v>0</v>
      </c>
      <c r="C2809">
        <v>160</v>
      </c>
      <c r="D2809">
        <v>200</v>
      </c>
      <c r="E2809">
        <f t="shared" si="346"/>
        <v>-999</v>
      </c>
      <c r="F2809">
        <f>能力值计算器!G2</f>
        <v>0</v>
      </c>
      <c r="G2809">
        <f>ROUNDDOWN((能力值计算器!F4+能力值计算器!E4*2+ROUNDDOWN(C2809/4,0))*能力值计算器!C2/100+10+能力值计算器!C2,0)</f>
        <v>165</v>
      </c>
      <c r="H2809">
        <f>ROUNDDOWN(ROUNDDOWN(ROUNDDOWN(ROUNDDOWN(ROUNDDOWN((能力值计算器!F6+能力值计算器!E6*2+ROUNDDOWN(D2809/4,0))*能力值计算器!C2/100+5,0)*能力值计算器!H6,0)*能力值计算器!K6,0)*能力值计算器!L6,0)*VLOOKUP(能力值计算器!J6,能力变化对照表!A:B,2,0),0)</f>
        <v>110</v>
      </c>
      <c r="I2809">
        <f>ROUNDDOWN(ROUNDDOWN(ROUNDDOWN(ROUNDDOWN(ROUNDDOWN((能力值计算器!F8+能力值计算器!E8*2+ROUNDDOWN(E2809/4,0))*能力值计算器!C2/100+5,0)*能力值计算器!H8,0)*能力值计算器!K8,0)*能力值计算器!L8,0)*VLOOKUP(能力值计算器!J8,能力变化对照表!A:B,2,0),0)</f>
        <v>-39</v>
      </c>
      <c r="J2809">
        <f t="shared" si="347"/>
        <v>0</v>
      </c>
      <c r="K2809">
        <f t="shared" si="348"/>
        <v>-6435</v>
      </c>
      <c r="L2809">
        <f t="shared" si="349"/>
        <v>11715</v>
      </c>
      <c r="M2809">
        <f t="shared" si="350"/>
        <v>243.1</v>
      </c>
      <c r="N2809">
        <f t="shared" si="351"/>
        <v>1</v>
      </c>
    </row>
    <row r="2810" spans="1:14">
      <c r="A2810">
        <f t="shared" si="344"/>
        <v>0</v>
      </c>
      <c r="B2810">
        <f t="shared" si="345"/>
        <v>0</v>
      </c>
      <c r="C2810">
        <v>84</v>
      </c>
      <c r="D2810">
        <v>244</v>
      </c>
      <c r="E2810">
        <f t="shared" si="346"/>
        <v>-999</v>
      </c>
      <c r="F2810">
        <f>能力值计算器!G2</f>
        <v>0</v>
      </c>
      <c r="G2810">
        <f>ROUNDDOWN((能力值计算器!F4+能力值计算器!E4*2+ROUNDDOWN(C2810/4,0))*能力值计算器!C2/100+10+能力值计算器!C2,0)</f>
        <v>156</v>
      </c>
      <c r="H2810">
        <f>ROUNDDOWN(ROUNDDOWN(ROUNDDOWN(ROUNDDOWN(ROUNDDOWN((能力值计算器!F6+能力值计算器!E6*2+ROUNDDOWN(D2810/4,0))*能力值计算器!C2/100+5,0)*能力值计算器!H6,0)*能力值计算器!K6,0)*能力值计算器!L6,0)*VLOOKUP(能力值计算器!J6,能力变化对照表!A:B,2,0),0)</f>
        <v>116</v>
      </c>
      <c r="I2810">
        <f>ROUNDDOWN(ROUNDDOWN(ROUNDDOWN(ROUNDDOWN(ROUNDDOWN((能力值计算器!F8+能力值计算器!E8*2+ROUNDDOWN(E2810/4,0))*能力值计算器!C2/100+5,0)*能力值计算器!H8,0)*能力值计算器!K8,0)*能力值计算器!L8,0)*VLOOKUP(能力值计算器!J8,能力变化对照表!A:B,2,0),0)</f>
        <v>-39</v>
      </c>
      <c r="J2810">
        <f t="shared" si="347"/>
        <v>0</v>
      </c>
      <c r="K2810">
        <f t="shared" si="348"/>
        <v>-6084</v>
      </c>
      <c r="L2810">
        <f t="shared" si="349"/>
        <v>12012</v>
      </c>
      <c r="M2810">
        <f t="shared" si="350"/>
        <v>234.1</v>
      </c>
      <c r="N2810">
        <f t="shared" si="351"/>
        <v>1</v>
      </c>
    </row>
    <row r="2811" spans="1:14">
      <c r="A2811">
        <f t="shared" si="344"/>
        <v>0</v>
      </c>
      <c r="B2811">
        <f t="shared" si="345"/>
        <v>0</v>
      </c>
      <c r="C2811">
        <v>84</v>
      </c>
      <c r="D2811">
        <v>248</v>
      </c>
      <c r="E2811">
        <f t="shared" si="346"/>
        <v>-999</v>
      </c>
      <c r="F2811">
        <f>能力值计算器!G2</f>
        <v>0</v>
      </c>
      <c r="G2811">
        <f>ROUNDDOWN((能力值计算器!F4+能力值计算器!E4*2+ROUNDDOWN(C2811/4,0))*能力值计算器!C2/100+10+能力值计算器!C2,0)</f>
        <v>156</v>
      </c>
      <c r="H2811">
        <f>ROUNDDOWN(ROUNDDOWN(ROUNDDOWN(ROUNDDOWN(ROUNDDOWN((能力值计算器!F6+能力值计算器!E6*2+ROUNDDOWN(D2811/4,0))*能力值计算器!C2/100+5,0)*能力值计算器!H6,0)*能力值计算器!K6,0)*能力值计算器!L6,0)*VLOOKUP(能力值计算器!J6,能力变化对照表!A:B,2,0),0)</f>
        <v>116</v>
      </c>
      <c r="I2811">
        <f>ROUNDDOWN(ROUNDDOWN(ROUNDDOWN(ROUNDDOWN(ROUNDDOWN((能力值计算器!F8+能力值计算器!E8*2+ROUNDDOWN(E2811/4,0))*能力值计算器!C2/100+5,0)*能力值计算器!H8,0)*能力值计算器!K8,0)*能力值计算器!L8,0)*VLOOKUP(能力值计算器!J8,能力变化对照表!A:B,2,0),0)</f>
        <v>-39</v>
      </c>
      <c r="J2811">
        <f t="shared" si="347"/>
        <v>0</v>
      </c>
      <c r="K2811">
        <f t="shared" si="348"/>
        <v>-6084</v>
      </c>
      <c r="L2811">
        <f t="shared" si="349"/>
        <v>12012</v>
      </c>
      <c r="M2811">
        <f t="shared" si="350"/>
        <v>234.1</v>
      </c>
      <c r="N2811">
        <f t="shared" si="351"/>
        <v>1</v>
      </c>
    </row>
    <row r="2812" spans="1:14">
      <c r="A2812">
        <f t="shared" si="344"/>
        <v>0</v>
      </c>
      <c r="B2812">
        <f t="shared" si="345"/>
        <v>0</v>
      </c>
      <c r="C2812">
        <v>88</v>
      </c>
      <c r="D2812">
        <v>244</v>
      </c>
      <c r="E2812">
        <f t="shared" si="346"/>
        <v>-999</v>
      </c>
      <c r="F2812">
        <f>能力值计算器!G2</f>
        <v>0</v>
      </c>
      <c r="G2812">
        <f>ROUNDDOWN((能力值计算器!F4+能力值计算器!E4*2+ROUNDDOWN(C2812/4,0))*能力值计算器!C2/100+10+能力值计算器!C2,0)</f>
        <v>156</v>
      </c>
      <c r="H2812">
        <f>ROUNDDOWN(ROUNDDOWN(ROUNDDOWN(ROUNDDOWN(ROUNDDOWN((能力值计算器!F6+能力值计算器!E6*2+ROUNDDOWN(D2812/4,0))*能力值计算器!C2/100+5,0)*能力值计算器!H6,0)*能力值计算器!K6,0)*能力值计算器!L6,0)*VLOOKUP(能力值计算器!J6,能力变化对照表!A:B,2,0),0)</f>
        <v>116</v>
      </c>
      <c r="I2812">
        <f>ROUNDDOWN(ROUNDDOWN(ROUNDDOWN(ROUNDDOWN(ROUNDDOWN((能力值计算器!F8+能力值计算器!E8*2+ROUNDDOWN(E2812/4,0))*能力值计算器!C2/100+5,0)*能力值计算器!H8,0)*能力值计算器!K8,0)*能力值计算器!L8,0)*VLOOKUP(能力值计算器!J8,能力变化对照表!A:B,2,0),0)</f>
        <v>-39</v>
      </c>
      <c r="J2812">
        <f t="shared" si="347"/>
        <v>0</v>
      </c>
      <c r="K2812">
        <f t="shared" si="348"/>
        <v>-6084</v>
      </c>
      <c r="L2812">
        <f t="shared" si="349"/>
        <v>12012</v>
      </c>
      <c r="M2812">
        <f t="shared" si="350"/>
        <v>234.1</v>
      </c>
      <c r="N2812">
        <f t="shared" si="351"/>
        <v>1</v>
      </c>
    </row>
    <row r="2813" spans="1:14">
      <c r="A2813">
        <f t="shared" si="344"/>
        <v>0</v>
      </c>
      <c r="B2813">
        <f t="shared" si="345"/>
        <v>0</v>
      </c>
      <c r="C2813">
        <v>88</v>
      </c>
      <c r="D2813">
        <v>248</v>
      </c>
      <c r="E2813">
        <f t="shared" si="346"/>
        <v>-999</v>
      </c>
      <c r="F2813">
        <f>能力值计算器!G2</f>
        <v>0</v>
      </c>
      <c r="G2813">
        <f>ROUNDDOWN((能力值计算器!F4+能力值计算器!E4*2+ROUNDDOWN(C2813/4,0))*能力值计算器!C2/100+10+能力值计算器!C2,0)</f>
        <v>156</v>
      </c>
      <c r="H2813">
        <f>ROUNDDOWN(ROUNDDOWN(ROUNDDOWN(ROUNDDOWN(ROUNDDOWN((能力值计算器!F6+能力值计算器!E6*2+ROUNDDOWN(D2813/4,0))*能力值计算器!C2/100+5,0)*能力值计算器!H6,0)*能力值计算器!K6,0)*能力值计算器!L6,0)*VLOOKUP(能力值计算器!J6,能力变化对照表!A:B,2,0),0)</f>
        <v>116</v>
      </c>
      <c r="I2813">
        <f>ROUNDDOWN(ROUNDDOWN(ROUNDDOWN(ROUNDDOWN(ROUNDDOWN((能力值计算器!F8+能力值计算器!E8*2+ROUNDDOWN(E2813/4,0))*能力值计算器!C2/100+5,0)*能力值计算器!H8,0)*能力值计算器!K8,0)*能力值计算器!L8,0)*VLOOKUP(能力值计算器!J8,能力变化对照表!A:B,2,0),0)</f>
        <v>-39</v>
      </c>
      <c r="J2813">
        <f t="shared" si="347"/>
        <v>0</v>
      </c>
      <c r="K2813">
        <f t="shared" si="348"/>
        <v>-6084</v>
      </c>
      <c r="L2813">
        <f t="shared" si="349"/>
        <v>12012</v>
      </c>
      <c r="M2813">
        <f t="shared" si="350"/>
        <v>234.1</v>
      </c>
      <c r="N2813">
        <f t="shared" si="351"/>
        <v>1</v>
      </c>
    </row>
    <row r="2814" spans="1:14">
      <c r="A2814">
        <f t="shared" si="344"/>
        <v>0</v>
      </c>
      <c r="B2814">
        <f t="shared" si="345"/>
        <v>0</v>
      </c>
      <c r="C2814">
        <v>220</v>
      </c>
      <c r="D2814">
        <v>156</v>
      </c>
      <c r="E2814">
        <f t="shared" si="346"/>
        <v>-999</v>
      </c>
      <c r="F2814">
        <f>能力值计算器!G2</f>
        <v>0</v>
      </c>
      <c r="G2814">
        <f>ROUNDDOWN((能力值计算器!F4+能力值计算器!E4*2+ROUNDDOWN(C2814/4,0))*能力值计算器!C2/100+10+能力值计算器!C2,0)</f>
        <v>173</v>
      </c>
      <c r="H2814">
        <f>ROUNDDOWN(ROUNDDOWN(ROUNDDOWN(ROUNDDOWN(ROUNDDOWN((能力值计算器!F6+能力值计算器!E6*2+ROUNDDOWN(D2814/4,0))*能力值计算器!C2/100+5,0)*能力值计算器!H6,0)*能力值计算器!K6,0)*能力值计算器!L6,0)*VLOOKUP(能力值计算器!J6,能力变化对照表!A:B,2,0),0)</f>
        <v>105</v>
      </c>
      <c r="I2814">
        <f>ROUNDDOWN(ROUNDDOWN(ROUNDDOWN(ROUNDDOWN(ROUNDDOWN((能力值计算器!F8+能力值计算器!E8*2+ROUNDDOWN(E2814/4,0))*能力值计算器!C2/100+5,0)*能力值计算器!H8,0)*能力值计算器!K8,0)*能力值计算器!L8,0)*VLOOKUP(能力值计算器!J8,能力变化对照表!A:B,2,0),0)</f>
        <v>-39</v>
      </c>
      <c r="J2814">
        <f t="shared" si="347"/>
        <v>0</v>
      </c>
      <c r="K2814">
        <f t="shared" si="348"/>
        <v>-6747</v>
      </c>
      <c r="L2814">
        <f t="shared" si="349"/>
        <v>11418</v>
      </c>
      <c r="M2814">
        <f t="shared" si="350"/>
        <v>251.1</v>
      </c>
      <c r="N2814">
        <f t="shared" si="351"/>
        <v>1</v>
      </c>
    </row>
    <row r="2815" spans="1:14">
      <c r="A2815">
        <f t="shared" si="344"/>
        <v>0</v>
      </c>
      <c r="B2815">
        <f t="shared" si="345"/>
        <v>0</v>
      </c>
      <c r="C2815">
        <v>220</v>
      </c>
      <c r="D2815">
        <v>160</v>
      </c>
      <c r="E2815">
        <f t="shared" si="346"/>
        <v>-999</v>
      </c>
      <c r="F2815">
        <f>能力值计算器!G2</f>
        <v>0</v>
      </c>
      <c r="G2815">
        <f>ROUNDDOWN((能力值计算器!F4+能力值计算器!E4*2+ROUNDDOWN(C2815/4,0))*能力值计算器!C2/100+10+能力值计算器!C2,0)</f>
        <v>173</v>
      </c>
      <c r="H2815">
        <f>ROUNDDOWN(ROUNDDOWN(ROUNDDOWN(ROUNDDOWN(ROUNDDOWN((能力值计算器!F6+能力值计算器!E6*2+ROUNDDOWN(D2815/4,0))*能力值计算器!C2/100+5,0)*能力值计算器!H6,0)*能力值计算器!K6,0)*能力值计算器!L6,0)*VLOOKUP(能力值计算器!J6,能力变化对照表!A:B,2,0),0)</f>
        <v>105</v>
      </c>
      <c r="I2815">
        <f>ROUNDDOWN(ROUNDDOWN(ROUNDDOWN(ROUNDDOWN(ROUNDDOWN((能力值计算器!F8+能力值计算器!E8*2+ROUNDDOWN(E2815/4,0))*能力值计算器!C2/100+5,0)*能力值计算器!H8,0)*能力值计算器!K8,0)*能力值计算器!L8,0)*VLOOKUP(能力值计算器!J8,能力变化对照表!A:B,2,0),0)</f>
        <v>-39</v>
      </c>
      <c r="J2815">
        <f t="shared" si="347"/>
        <v>0</v>
      </c>
      <c r="K2815">
        <f t="shared" si="348"/>
        <v>-6747</v>
      </c>
      <c r="L2815">
        <f t="shared" si="349"/>
        <v>11418</v>
      </c>
      <c r="M2815">
        <f t="shared" si="350"/>
        <v>251.1</v>
      </c>
      <c r="N2815">
        <f t="shared" si="351"/>
        <v>1</v>
      </c>
    </row>
    <row r="2816" spans="1:14">
      <c r="A2816">
        <f t="shared" si="344"/>
        <v>0</v>
      </c>
      <c r="B2816">
        <f t="shared" si="345"/>
        <v>0</v>
      </c>
      <c r="C2816">
        <v>224</v>
      </c>
      <c r="D2816">
        <v>156</v>
      </c>
      <c r="E2816">
        <f t="shared" si="346"/>
        <v>-999</v>
      </c>
      <c r="F2816">
        <f>能力值计算器!G2</f>
        <v>0</v>
      </c>
      <c r="G2816">
        <f>ROUNDDOWN((能力值计算器!F4+能力值计算器!E4*2+ROUNDDOWN(C2816/4,0))*能力值计算器!C2/100+10+能力值计算器!C2,0)</f>
        <v>173</v>
      </c>
      <c r="H2816">
        <f>ROUNDDOWN(ROUNDDOWN(ROUNDDOWN(ROUNDDOWN(ROUNDDOWN((能力值计算器!F6+能力值计算器!E6*2+ROUNDDOWN(D2816/4,0))*能力值计算器!C2/100+5,0)*能力值计算器!H6,0)*能力值计算器!K6,0)*能力值计算器!L6,0)*VLOOKUP(能力值计算器!J6,能力变化对照表!A:B,2,0),0)</f>
        <v>105</v>
      </c>
      <c r="I2816">
        <f>ROUNDDOWN(ROUNDDOWN(ROUNDDOWN(ROUNDDOWN(ROUNDDOWN((能力值计算器!F8+能力值计算器!E8*2+ROUNDDOWN(E2816/4,0))*能力值计算器!C2/100+5,0)*能力值计算器!H8,0)*能力值计算器!K8,0)*能力值计算器!L8,0)*VLOOKUP(能力值计算器!J8,能力变化对照表!A:B,2,0),0)</f>
        <v>-39</v>
      </c>
      <c r="J2816">
        <f t="shared" si="347"/>
        <v>0</v>
      </c>
      <c r="K2816">
        <f t="shared" si="348"/>
        <v>-6747</v>
      </c>
      <c r="L2816">
        <f t="shared" si="349"/>
        <v>11418</v>
      </c>
      <c r="M2816">
        <f t="shared" si="350"/>
        <v>251.1</v>
      </c>
      <c r="N2816">
        <f t="shared" si="351"/>
        <v>1</v>
      </c>
    </row>
    <row r="2817" spans="1:14">
      <c r="A2817">
        <f t="shared" si="344"/>
        <v>0</v>
      </c>
      <c r="B2817">
        <f t="shared" si="345"/>
        <v>0</v>
      </c>
      <c r="C2817">
        <v>224</v>
      </c>
      <c r="D2817">
        <v>160</v>
      </c>
      <c r="E2817">
        <f t="shared" si="346"/>
        <v>-999</v>
      </c>
      <c r="F2817">
        <f>能力值计算器!G2</f>
        <v>0</v>
      </c>
      <c r="G2817">
        <f>ROUNDDOWN((能力值计算器!F4+能力值计算器!E4*2+ROUNDDOWN(C2817/4,0))*能力值计算器!C2/100+10+能力值计算器!C2,0)</f>
        <v>173</v>
      </c>
      <c r="H2817">
        <f>ROUNDDOWN(ROUNDDOWN(ROUNDDOWN(ROUNDDOWN(ROUNDDOWN((能力值计算器!F6+能力值计算器!E6*2+ROUNDDOWN(D2817/4,0))*能力值计算器!C2/100+5,0)*能力值计算器!H6,0)*能力值计算器!K6,0)*能力值计算器!L6,0)*VLOOKUP(能力值计算器!J6,能力变化对照表!A:B,2,0),0)</f>
        <v>105</v>
      </c>
      <c r="I2817">
        <f>ROUNDDOWN(ROUNDDOWN(ROUNDDOWN(ROUNDDOWN(ROUNDDOWN((能力值计算器!F8+能力值计算器!E8*2+ROUNDDOWN(E2817/4,0))*能力值计算器!C2/100+5,0)*能力值计算器!H8,0)*能力值计算器!K8,0)*能力值计算器!L8,0)*VLOOKUP(能力值计算器!J8,能力变化对照表!A:B,2,0),0)</f>
        <v>-39</v>
      </c>
      <c r="J2817">
        <f t="shared" si="347"/>
        <v>0</v>
      </c>
      <c r="K2817">
        <f t="shared" si="348"/>
        <v>-6747</v>
      </c>
      <c r="L2817">
        <f t="shared" si="349"/>
        <v>11418</v>
      </c>
      <c r="M2817">
        <f t="shared" si="350"/>
        <v>251.1</v>
      </c>
      <c r="N2817">
        <f t="shared" si="351"/>
        <v>1</v>
      </c>
    </row>
    <row r="2818" spans="1:14">
      <c r="A2818">
        <f t="shared" ref="A2818:A2881" si="352">IF(N2818=1,0,L2818+1/M2818)</f>
        <v>0</v>
      </c>
      <c r="B2818">
        <f t="shared" ref="B2818:B2881" si="353">IF(A2818=MAX(A:A),1,0)</f>
        <v>0</v>
      </c>
      <c r="C2818">
        <v>180</v>
      </c>
      <c r="D2818">
        <v>180</v>
      </c>
      <c r="E2818">
        <f t="shared" ref="E2818:E2881" si="354">IF(F2818-D2818-C2818&gt;253,-999,IF(F2818-D2818-C2818&lt;0,-999,F2818-D2818-C2818))</f>
        <v>-999</v>
      </c>
      <c r="F2818">
        <f>能力值计算器!G2</f>
        <v>0</v>
      </c>
      <c r="G2818">
        <f>ROUNDDOWN((能力值计算器!F4+能力值计算器!E4*2+ROUNDDOWN(C2818/4,0))*能力值计算器!C2/100+10+能力值计算器!C2,0)</f>
        <v>168</v>
      </c>
      <c r="H2818">
        <f>ROUNDDOWN(ROUNDDOWN(ROUNDDOWN(ROUNDDOWN(ROUNDDOWN((能力值计算器!F6+能力值计算器!E6*2+ROUNDDOWN(D2818/4,0))*能力值计算器!C2/100+5,0)*能力值计算器!H6,0)*能力值计算器!K6,0)*能力值计算器!L6,0)*VLOOKUP(能力值计算器!J6,能力变化对照表!A:B,2,0),0)</f>
        <v>108</v>
      </c>
      <c r="I2818">
        <f>ROUNDDOWN(ROUNDDOWN(ROUNDDOWN(ROUNDDOWN(ROUNDDOWN((能力值计算器!F8+能力值计算器!E8*2+ROUNDDOWN(E2818/4,0))*能力值计算器!C2/100+5,0)*能力值计算器!H8,0)*能力值计算器!K8,0)*能力值计算器!L8,0)*VLOOKUP(能力值计算器!J8,能力变化对照表!A:B,2,0),0)</f>
        <v>-39</v>
      </c>
      <c r="J2818">
        <f t="shared" ref="J2818:J2881" si="355">IF(E2818&lt;0,0,G2818*H2818)</f>
        <v>0</v>
      </c>
      <c r="K2818">
        <f t="shared" ref="K2818:K2881" si="356">G2818*I2818</f>
        <v>-6552</v>
      </c>
      <c r="L2818">
        <f t="shared" ref="L2818:L2881" si="357">(H2818+I2818)*G2818</f>
        <v>11592</v>
      </c>
      <c r="M2818">
        <f t="shared" ref="M2818:M2881" si="358">IF(H2818+I2818-G2818&lt;0,G2818-H2818-I2818,H2818+I2818-G2818)+IF(H2818-I2818&lt;0,I2818-H2818,H2818-I2818)+0.1</f>
        <v>246.1</v>
      </c>
      <c r="N2818">
        <f t="shared" ref="N2818:N2881" si="359">IF(E2818&lt;0,1,0)</f>
        <v>1</v>
      </c>
    </row>
    <row r="2819" spans="1:14">
      <c r="A2819">
        <f t="shared" si="352"/>
        <v>0</v>
      </c>
      <c r="B2819">
        <f t="shared" si="353"/>
        <v>0</v>
      </c>
      <c r="C2819">
        <v>180</v>
      </c>
      <c r="D2819">
        <v>184</v>
      </c>
      <c r="E2819">
        <f t="shared" si="354"/>
        <v>-999</v>
      </c>
      <c r="F2819">
        <f>能力值计算器!G2</f>
        <v>0</v>
      </c>
      <c r="G2819">
        <f>ROUNDDOWN((能力值计算器!F4+能力值计算器!E4*2+ROUNDDOWN(C2819/4,0))*能力值计算器!C2/100+10+能力值计算器!C2,0)</f>
        <v>168</v>
      </c>
      <c r="H2819">
        <f>ROUNDDOWN(ROUNDDOWN(ROUNDDOWN(ROUNDDOWN(ROUNDDOWN((能力值计算器!F6+能力值计算器!E6*2+ROUNDDOWN(D2819/4,0))*能力值计算器!C2/100+5,0)*能力值计算器!H6,0)*能力值计算器!K6,0)*能力值计算器!L6,0)*VLOOKUP(能力值计算器!J6,能力变化对照表!A:B,2,0),0)</f>
        <v>108</v>
      </c>
      <c r="I2819">
        <f>ROUNDDOWN(ROUNDDOWN(ROUNDDOWN(ROUNDDOWN(ROUNDDOWN((能力值计算器!F8+能力值计算器!E8*2+ROUNDDOWN(E2819/4,0))*能力值计算器!C2/100+5,0)*能力值计算器!H8,0)*能力值计算器!K8,0)*能力值计算器!L8,0)*VLOOKUP(能力值计算器!J8,能力变化对照表!A:B,2,0),0)</f>
        <v>-39</v>
      </c>
      <c r="J2819">
        <f t="shared" si="355"/>
        <v>0</v>
      </c>
      <c r="K2819">
        <f t="shared" si="356"/>
        <v>-6552</v>
      </c>
      <c r="L2819">
        <f t="shared" si="357"/>
        <v>11592</v>
      </c>
      <c r="M2819">
        <f t="shared" si="358"/>
        <v>246.1</v>
      </c>
      <c r="N2819">
        <f t="shared" si="359"/>
        <v>1</v>
      </c>
    </row>
    <row r="2820" spans="1:14">
      <c r="A2820">
        <f t="shared" si="352"/>
        <v>0</v>
      </c>
      <c r="B2820">
        <f t="shared" si="353"/>
        <v>0</v>
      </c>
      <c r="C2820">
        <v>184</v>
      </c>
      <c r="D2820">
        <v>180</v>
      </c>
      <c r="E2820">
        <f t="shared" si="354"/>
        <v>-999</v>
      </c>
      <c r="F2820">
        <f>能力值计算器!G2</f>
        <v>0</v>
      </c>
      <c r="G2820">
        <f>ROUNDDOWN((能力值计算器!F4+能力值计算器!E4*2+ROUNDDOWN(C2820/4,0))*能力值计算器!C2/100+10+能力值计算器!C2,0)</f>
        <v>168</v>
      </c>
      <c r="H2820">
        <f>ROUNDDOWN(ROUNDDOWN(ROUNDDOWN(ROUNDDOWN(ROUNDDOWN((能力值计算器!F6+能力值计算器!E6*2+ROUNDDOWN(D2820/4,0))*能力值计算器!C2/100+5,0)*能力值计算器!H6,0)*能力值计算器!K6,0)*能力值计算器!L6,0)*VLOOKUP(能力值计算器!J6,能力变化对照表!A:B,2,0),0)</f>
        <v>108</v>
      </c>
      <c r="I2820">
        <f>ROUNDDOWN(ROUNDDOWN(ROUNDDOWN(ROUNDDOWN(ROUNDDOWN((能力值计算器!F8+能力值计算器!E8*2+ROUNDDOWN(E2820/4,0))*能力值计算器!C2/100+5,0)*能力值计算器!H8,0)*能力值计算器!K8,0)*能力值计算器!L8,0)*VLOOKUP(能力值计算器!J8,能力变化对照表!A:B,2,0),0)</f>
        <v>-39</v>
      </c>
      <c r="J2820">
        <f t="shared" si="355"/>
        <v>0</v>
      </c>
      <c r="K2820">
        <f t="shared" si="356"/>
        <v>-6552</v>
      </c>
      <c r="L2820">
        <f t="shared" si="357"/>
        <v>11592</v>
      </c>
      <c r="M2820">
        <f t="shared" si="358"/>
        <v>246.1</v>
      </c>
      <c r="N2820">
        <f t="shared" si="359"/>
        <v>1</v>
      </c>
    </row>
    <row r="2821" spans="1:14">
      <c r="A2821">
        <f t="shared" si="352"/>
        <v>0</v>
      </c>
      <c r="B2821">
        <f t="shared" si="353"/>
        <v>0</v>
      </c>
      <c r="C2821">
        <v>184</v>
      </c>
      <c r="D2821">
        <v>184</v>
      </c>
      <c r="E2821">
        <f t="shared" si="354"/>
        <v>-999</v>
      </c>
      <c r="F2821">
        <f>能力值计算器!G2</f>
        <v>0</v>
      </c>
      <c r="G2821">
        <f>ROUNDDOWN((能力值计算器!F4+能力值计算器!E4*2+ROUNDDOWN(C2821/4,0))*能力值计算器!C2/100+10+能力值计算器!C2,0)</f>
        <v>168</v>
      </c>
      <c r="H2821">
        <f>ROUNDDOWN(ROUNDDOWN(ROUNDDOWN(ROUNDDOWN(ROUNDDOWN((能力值计算器!F6+能力值计算器!E6*2+ROUNDDOWN(D2821/4,0))*能力值计算器!C2/100+5,0)*能力值计算器!H6,0)*能力值计算器!K6,0)*能力值计算器!L6,0)*VLOOKUP(能力值计算器!J6,能力变化对照表!A:B,2,0),0)</f>
        <v>108</v>
      </c>
      <c r="I2821">
        <f>ROUNDDOWN(ROUNDDOWN(ROUNDDOWN(ROUNDDOWN(ROUNDDOWN((能力值计算器!F8+能力值计算器!E8*2+ROUNDDOWN(E2821/4,0))*能力值计算器!C2/100+5,0)*能力值计算器!H8,0)*能力值计算器!K8,0)*能力值计算器!L8,0)*VLOOKUP(能力值计算器!J8,能力变化对照表!A:B,2,0),0)</f>
        <v>-39</v>
      </c>
      <c r="J2821">
        <f t="shared" si="355"/>
        <v>0</v>
      </c>
      <c r="K2821">
        <f t="shared" si="356"/>
        <v>-6552</v>
      </c>
      <c r="L2821">
        <f t="shared" si="357"/>
        <v>11592</v>
      </c>
      <c r="M2821">
        <f t="shared" si="358"/>
        <v>246.1</v>
      </c>
      <c r="N2821">
        <f t="shared" si="359"/>
        <v>1</v>
      </c>
    </row>
    <row r="2822" spans="1:14">
      <c r="A2822">
        <f t="shared" si="352"/>
        <v>0</v>
      </c>
      <c r="B2822">
        <f t="shared" si="353"/>
        <v>0</v>
      </c>
      <c r="C2822">
        <v>116</v>
      </c>
      <c r="D2822">
        <v>220</v>
      </c>
      <c r="E2822">
        <f t="shared" si="354"/>
        <v>-999</v>
      </c>
      <c r="F2822">
        <f>能力值计算器!G2</f>
        <v>0</v>
      </c>
      <c r="G2822">
        <f>ROUNDDOWN((能力值计算器!F4+能力值计算器!E4*2+ROUNDDOWN(C2822/4,0))*能力值计算器!C2/100+10+能力值计算器!C2,0)</f>
        <v>160</v>
      </c>
      <c r="H2822">
        <f>ROUNDDOWN(ROUNDDOWN(ROUNDDOWN(ROUNDDOWN(ROUNDDOWN((能力值计算器!F6+能力值计算器!E6*2+ROUNDDOWN(D2822/4,0))*能力值计算器!C2/100+5,0)*能力值计算器!H6,0)*能力值计算器!K6,0)*能力值计算器!L6,0)*VLOOKUP(能力值计算器!J6,能力变化对照表!A:B,2,0),0)</f>
        <v>113</v>
      </c>
      <c r="I2822">
        <f>ROUNDDOWN(ROUNDDOWN(ROUNDDOWN(ROUNDDOWN(ROUNDDOWN((能力值计算器!F8+能力值计算器!E8*2+ROUNDDOWN(E2822/4,0))*能力值计算器!C2/100+5,0)*能力值计算器!H8,0)*能力值计算器!K8,0)*能力值计算器!L8,0)*VLOOKUP(能力值计算器!J8,能力变化对照表!A:B,2,0),0)</f>
        <v>-39</v>
      </c>
      <c r="J2822">
        <f t="shared" si="355"/>
        <v>0</v>
      </c>
      <c r="K2822">
        <f t="shared" si="356"/>
        <v>-6240</v>
      </c>
      <c r="L2822">
        <f t="shared" si="357"/>
        <v>11840</v>
      </c>
      <c r="M2822">
        <f t="shared" si="358"/>
        <v>238.1</v>
      </c>
      <c r="N2822">
        <f t="shared" si="359"/>
        <v>1</v>
      </c>
    </row>
    <row r="2823" spans="1:14">
      <c r="A2823">
        <f t="shared" si="352"/>
        <v>0</v>
      </c>
      <c r="B2823">
        <f t="shared" si="353"/>
        <v>0</v>
      </c>
      <c r="C2823">
        <v>116</v>
      </c>
      <c r="D2823">
        <v>224</v>
      </c>
      <c r="E2823">
        <f t="shared" si="354"/>
        <v>-999</v>
      </c>
      <c r="F2823">
        <f>能力值计算器!G2</f>
        <v>0</v>
      </c>
      <c r="G2823">
        <f>ROUNDDOWN((能力值计算器!F4+能力值计算器!E4*2+ROUNDDOWN(C2823/4,0))*能力值计算器!C2/100+10+能力值计算器!C2,0)</f>
        <v>160</v>
      </c>
      <c r="H2823">
        <f>ROUNDDOWN(ROUNDDOWN(ROUNDDOWN(ROUNDDOWN(ROUNDDOWN((能力值计算器!F6+能力值计算器!E6*2+ROUNDDOWN(D2823/4,0))*能力值计算器!C2/100+5,0)*能力值计算器!H6,0)*能力值计算器!K6,0)*能力值计算器!L6,0)*VLOOKUP(能力值计算器!J6,能力变化对照表!A:B,2,0),0)</f>
        <v>113</v>
      </c>
      <c r="I2823">
        <f>ROUNDDOWN(ROUNDDOWN(ROUNDDOWN(ROUNDDOWN(ROUNDDOWN((能力值计算器!F8+能力值计算器!E8*2+ROUNDDOWN(E2823/4,0))*能力值计算器!C2/100+5,0)*能力值计算器!H8,0)*能力值计算器!K8,0)*能力值计算器!L8,0)*VLOOKUP(能力值计算器!J8,能力变化对照表!A:B,2,0),0)</f>
        <v>-39</v>
      </c>
      <c r="J2823">
        <f t="shared" si="355"/>
        <v>0</v>
      </c>
      <c r="K2823">
        <f t="shared" si="356"/>
        <v>-6240</v>
      </c>
      <c r="L2823">
        <f t="shared" si="357"/>
        <v>11840</v>
      </c>
      <c r="M2823">
        <f t="shared" si="358"/>
        <v>238.1</v>
      </c>
      <c r="N2823">
        <f t="shared" si="359"/>
        <v>1</v>
      </c>
    </row>
    <row r="2824" spans="1:14">
      <c r="A2824">
        <f t="shared" si="352"/>
        <v>0</v>
      </c>
      <c r="B2824">
        <f t="shared" si="353"/>
        <v>0</v>
      </c>
      <c r="C2824">
        <v>120</v>
      </c>
      <c r="D2824">
        <v>220</v>
      </c>
      <c r="E2824">
        <f t="shared" si="354"/>
        <v>-999</v>
      </c>
      <c r="F2824">
        <f>能力值计算器!G2</f>
        <v>0</v>
      </c>
      <c r="G2824">
        <f>ROUNDDOWN((能力值计算器!F4+能力值计算器!E4*2+ROUNDDOWN(C2824/4,0))*能力值计算器!C2/100+10+能力值计算器!C2,0)</f>
        <v>160</v>
      </c>
      <c r="H2824">
        <f>ROUNDDOWN(ROUNDDOWN(ROUNDDOWN(ROUNDDOWN(ROUNDDOWN((能力值计算器!F6+能力值计算器!E6*2+ROUNDDOWN(D2824/4,0))*能力值计算器!C2/100+5,0)*能力值计算器!H6,0)*能力值计算器!K6,0)*能力值计算器!L6,0)*VLOOKUP(能力值计算器!J6,能力变化对照表!A:B,2,0),0)</f>
        <v>113</v>
      </c>
      <c r="I2824">
        <f>ROUNDDOWN(ROUNDDOWN(ROUNDDOWN(ROUNDDOWN(ROUNDDOWN((能力值计算器!F8+能力值计算器!E8*2+ROUNDDOWN(E2824/4,0))*能力值计算器!C2/100+5,0)*能力值计算器!H8,0)*能力值计算器!K8,0)*能力值计算器!L8,0)*VLOOKUP(能力值计算器!J8,能力变化对照表!A:B,2,0),0)</f>
        <v>-39</v>
      </c>
      <c r="J2824">
        <f t="shared" si="355"/>
        <v>0</v>
      </c>
      <c r="K2824">
        <f t="shared" si="356"/>
        <v>-6240</v>
      </c>
      <c r="L2824">
        <f t="shared" si="357"/>
        <v>11840</v>
      </c>
      <c r="M2824">
        <f t="shared" si="358"/>
        <v>238.1</v>
      </c>
      <c r="N2824">
        <f t="shared" si="359"/>
        <v>1</v>
      </c>
    </row>
    <row r="2825" spans="1:14">
      <c r="A2825">
        <f t="shared" si="352"/>
        <v>0</v>
      </c>
      <c r="B2825">
        <f t="shared" si="353"/>
        <v>0</v>
      </c>
      <c r="C2825">
        <v>120</v>
      </c>
      <c r="D2825">
        <v>224</v>
      </c>
      <c r="E2825">
        <f t="shared" si="354"/>
        <v>-999</v>
      </c>
      <c r="F2825">
        <f>能力值计算器!G2</f>
        <v>0</v>
      </c>
      <c r="G2825">
        <f>ROUNDDOWN((能力值计算器!F4+能力值计算器!E4*2+ROUNDDOWN(C2825/4,0))*能力值计算器!C2/100+10+能力值计算器!C2,0)</f>
        <v>160</v>
      </c>
      <c r="H2825">
        <f>ROUNDDOWN(ROUNDDOWN(ROUNDDOWN(ROUNDDOWN(ROUNDDOWN((能力值计算器!F6+能力值计算器!E6*2+ROUNDDOWN(D2825/4,0))*能力值计算器!C2/100+5,0)*能力值计算器!H6,0)*能力值计算器!K6,0)*能力值计算器!L6,0)*VLOOKUP(能力值计算器!J6,能力变化对照表!A:B,2,0),0)</f>
        <v>113</v>
      </c>
      <c r="I2825">
        <f>ROUNDDOWN(ROUNDDOWN(ROUNDDOWN(ROUNDDOWN(ROUNDDOWN((能力值计算器!F8+能力值计算器!E8*2+ROUNDDOWN(E2825/4,0))*能力值计算器!C2/100+5,0)*能力值计算器!H8,0)*能力值计算器!K8,0)*能力值计算器!L8,0)*VLOOKUP(能力值计算器!J8,能力变化对照表!A:B,2,0),0)</f>
        <v>-39</v>
      </c>
      <c r="J2825">
        <f t="shared" si="355"/>
        <v>0</v>
      </c>
      <c r="K2825">
        <f t="shared" si="356"/>
        <v>-6240</v>
      </c>
      <c r="L2825">
        <f t="shared" si="357"/>
        <v>11840</v>
      </c>
      <c r="M2825">
        <f t="shared" si="358"/>
        <v>238.1</v>
      </c>
      <c r="N2825">
        <f t="shared" si="359"/>
        <v>1</v>
      </c>
    </row>
    <row r="2826" spans="1:14">
      <c r="A2826">
        <f t="shared" si="352"/>
        <v>0</v>
      </c>
      <c r="B2826">
        <f t="shared" si="353"/>
        <v>0</v>
      </c>
      <c r="C2826">
        <v>140</v>
      </c>
      <c r="D2826">
        <v>204</v>
      </c>
      <c r="E2826">
        <f t="shared" si="354"/>
        <v>-999</v>
      </c>
      <c r="F2826">
        <f>能力值计算器!G2</f>
        <v>0</v>
      </c>
      <c r="G2826">
        <f>ROUNDDOWN((能力值计算器!F4+能力值计算器!E4*2+ROUNDDOWN(C2826/4,0))*能力值计算器!C2/100+10+能力值计算器!C2,0)</f>
        <v>163</v>
      </c>
      <c r="H2826">
        <f>ROUNDDOWN(ROUNDDOWN(ROUNDDOWN(ROUNDDOWN(ROUNDDOWN((能力值计算器!F6+能力值计算器!E6*2+ROUNDDOWN(D2826/4,0))*能力值计算器!C2/100+5,0)*能力值计算器!H6,0)*能力值计算器!K6,0)*能力值计算器!L6,0)*VLOOKUP(能力值计算器!J6,能力变化对照表!A:B,2,0),0)</f>
        <v>111</v>
      </c>
      <c r="I2826">
        <f>ROUNDDOWN(ROUNDDOWN(ROUNDDOWN(ROUNDDOWN(ROUNDDOWN((能力值计算器!F8+能力值计算器!E8*2+ROUNDDOWN(E2826/4,0))*能力值计算器!C2/100+5,0)*能力值计算器!H8,0)*能力值计算器!K8,0)*能力值计算器!L8,0)*VLOOKUP(能力值计算器!J8,能力变化对照表!A:B,2,0),0)</f>
        <v>-39</v>
      </c>
      <c r="J2826">
        <f t="shared" si="355"/>
        <v>0</v>
      </c>
      <c r="K2826">
        <f t="shared" si="356"/>
        <v>-6357</v>
      </c>
      <c r="L2826">
        <f t="shared" si="357"/>
        <v>11736</v>
      </c>
      <c r="M2826">
        <f t="shared" si="358"/>
        <v>241.1</v>
      </c>
      <c r="N2826">
        <f t="shared" si="359"/>
        <v>1</v>
      </c>
    </row>
    <row r="2827" spans="1:14">
      <c r="A2827">
        <f t="shared" si="352"/>
        <v>0</v>
      </c>
      <c r="B2827">
        <f t="shared" si="353"/>
        <v>0</v>
      </c>
      <c r="C2827">
        <v>140</v>
      </c>
      <c r="D2827">
        <v>208</v>
      </c>
      <c r="E2827">
        <f t="shared" si="354"/>
        <v>-999</v>
      </c>
      <c r="F2827">
        <f>能力值计算器!G2</f>
        <v>0</v>
      </c>
      <c r="G2827">
        <f>ROUNDDOWN((能力值计算器!F4+能力值计算器!E4*2+ROUNDDOWN(C2827/4,0))*能力值计算器!C2/100+10+能力值计算器!C2,0)</f>
        <v>163</v>
      </c>
      <c r="H2827">
        <f>ROUNDDOWN(ROUNDDOWN(ROUNDDOWN(ROUNDDOWN(ROUNDDOWN((能力值计算器!F6+能力值计算器!E6*2+ROUNDDOWN(D2827/4,0))*能力值计算器!C2/100+5,0)*能力值计算器!H6,0)*能力值计算器!K6,0)*能力值计算器!L6,0)*VLOOKUP(能力值计算器!J6,能力变化对照表!A:B,2,0),0)</f>
        <v>111</v>
      </c>
      <c r="I2827">
        <f>ROUNDDOWN(ROUNDDOWN(ROUNDDOWN(ROUNDDOWN(ROUNDDOWN((能力值计算器!F8+能力值计算器!E8*2+ROUNDDOWN(E2827/4,0))*能力值计算器!C2/100+5,0)*能力值计算器!H8,0)*能力值计算器!K8,0)*能力值计算器!L8,0)*VLOOKUP(能力值计算器!J8,能力变化对照表!A:B,2,0),0)</f>
        <v>-39</v>
      </c>
      <c r="J2827">
        <f t="shared" si="355"/>
        <v>0</v>
      </c>
      <c r="K2827">
        <f t="shared" si="356"/>
        <v>-6357</v>
      </c>
      <c r="L2827">
        <f t="shared" si="357"/>
        <v>11736</v>
      </c>
      <c r="M2827">
        <f t="shared" si="358"/>
        <v>241.1</v>
      </c>
      <c r="N2827">
        <f t="shared" si="359"/>
        <v>1</v>
      </c>
    </row>
    <row r="2828" spans="1:14">
      <c r="A2828">
        <f t="shared" si="352"/>
        <v>0</v>
      </c>
      <c r="B2828">
        <f t="shared" si="353"/>
        <v>0</v>
      </c>
      <c r="C2828">
        <v>144</v>
      </c>
      <c r="D2828">
        <v>204</v>
      </c>
      <c r="E2828">
        <f t="shared" si="354"/>
        <v>-999</v>
      </c>
      <c r="F2828">
        <f>能力值计算器!G2</f>
        <v>0</v>
      </c>
      <c r="G2828">
        <f>ROUNDDOWN((能力值计算器!F4+能力值计算器!E4*2+ROUNDDOWN(C2828/4,0))*能力值计算器!C2/100+10+能力值计算器!C2,0)</f>
        <v>163</v>
      </c>
      <c r="H2828">
        <f>ROUNDDOWN(ROUNDDOWN(ROUNDDOWN(ROUNDDOWN(ROUNDDOWN((能力值计算器!F6+能力值计算器!E6*2+ROUNDDOWN(D2828/4,0))*能力值计算器!C2/100+5,0)*能力值计算器!H6,0)*能力值计算器!K6,0)*能力值计算器!L6,0)*VLOOKUP(能力值计算器!J6,能力变化对照表!A:B,2,0),0)</f>
        <v>111</v>
      </c>
      <c r="I2828">
        <f>ROUNDDOWN(ROUNDDOWN(ROUNDDOWN(ROUNDDOWN(ROUNDDOWN((能力值计算器!F8+能力值计算器!E8*2+ROUNDDOWN(E2828/4,0))*能力值计算器!C2/100+5,0)*能力值计算器!H8,0)*能力值计算器!K8,0)*能力值计算器!L8,0)*VLOOKUP(能力值计算器!J8,能力变化对照表!A:B,2,0),0)</f>
        <v>-39</v>
      </c>
      <c r="J2828">
        <f t="shared" si="355"/>
        <v>0</v>
      </c>
      <c r="K2828">
        <f t="shared" si="356"/>
        <v>-6357</v>
      </c>
      <c r="L2828">
        <f t="shared" si="357"/>
        <v>11736</v>
      </c>
      <c r="M2828">
        <f t="shared" si="358"/>
        <v>241.1</v>
      </c>
      <c r="N2828">
        <f t="shared" si="359"/>
        <v>1</v>
      </c>
    </row>
    <row r="2829" spans="1:14">
      <c r="A2829">
        <f t="shared" si="352"/>
        <v>0</v>
      </c>
      <c r="B2829">
        <f t="shared" si="353"/>
        <v>0</v>
      </c>
      <c r="C2829">
        <v>144</v>
      </c>
      <c r="D2829">
        <v>208</v>
      </c>
      <c r="E2829">
        <f t="shared" si="354"/>
        <v>-999</v>
      </c>
      <c r="F2829">
        <f>能力值计算器!G2</f>
        <v>0</v>
      </c>
      <c r="G2829">
        <f>ROUNDDOWN((能力值计算器!F4+能力值计算器!E4*2+ROUNDDOWN(C2829/4,0))*能力值计算器!C2/100+10+能力值计算器!C2,0)</f>
        <v>163</v>
      </c>
      <c r="H2829">
        <f>ROUNDDOWN(ROUNDDOWN(ROUNDDOWN(ROUNDDOWN(ROUNDDOWN((能力值计算器!F6+能力值计算器!E6*2+ROUNDDOWN(D2829/4,0))*能力值计算器!C2/100+5,0)*能力值计算器!H6,0)*能力值计算器!K6,0)*能力值计算器!L6,0)*VLOOKUP(能力值计算器!J6,能力变化对照表!A:B,2,0),0)</f>
        <v>111</v>
      </c>
      <c r="I2829">
        <f>ROUNDDOWN(ROUNDDOWN(ROUNDDOWN(ROUNDDOWN(ROUNDDOWN((能力值计算器!F8+能力值计算器!E8*2+ROUNDDOWN(E2829/4,0))*能力值计算器!C2/100+5,0)*能力值计算器!H8,0)*能力值计算器!K8,0)*能力值计算器!L8,0)*VLOOKUP(能力值计算器!J8,能力变化对照表!A:B,2,0),0)</f>
        <v>-39</v>
      </c>
      <c r="J2829">
        <f t="shared" si="355"/>
        <v>0</v>
      </c>
      <c r="K2829">
        <f t="shared" si="356"/>
        <v>-6357</v>
      </c>
      <c r="L2829">
        <f t="shared" si="357"/>
        <v>11736</v>
      </c>
      <c r="M2829">
        <f t="shared" si="358"/>
        <v>241.1</v>
      </c>
      <c r="N2829">
        <f t="shared" si="359"/>
        <v>1</v>
      </c>
    </row>
    <row r="2830" spans="1:14">
      <c r="A2830">
        <f t="shared" si="352"/>
        <v>0</v>
      </c>
      <c r="B2830">
        <f t="shared" si="353"/>
        <v>0</v>
      </c>
      <c r="C2830">
        <v>92</v>
      </c>
      <c r="D2830">
        <v>236</v>
      </c>
      <c r="E2830">
        <f t="shared" si="354"/>
        <v>-999</v>
      </c>
      <c r="F2830">
        <f>能力值计算器!G2</f>
        <v>0</v>
      </c>
      <c r="G2830">
        <f>ROUNDDOWN((能力值计算器!F4+能力值计算器!E4*2+ROUNDDOWN(C2830/4,0))*能力值计算器!C2/100+10+能力值计算器!C2,0)</f>
        <v>157</v>
      </c>
      <c r="H2830">
        <f>ROUNDDOWN(ROUNDDOWN(ROUNDDOWN(ROUNDDOWN(ROUNDDOWN((能力值计算器!F6+能力值计算器!E6*2+ROUNDDOWN(D2830/4,0))*能力值计算器!C2/100+5,0)*能力值计算器!H6,0)*能力值计算器!K6,0)*能力值计算器!L6,0)*VLOOKUP(能力值计算器!J6,能力变化对照表!A:B,2,0),0)</f>
        <v>115</v>
      </c>
      <c r="I2830">
        <f>ROUNDDOWN(ROUNDDOWN(ROUNDDOWN(ROUNDDOWN(ROUNDDOWN((能力值计算器!F8+能力值计算器!E8*2+ROUNDDOWN(E2830/4,0))*能力值计算器!C2/100+5,0)*能力值计算器!H8,0)*能力值计算器!K8,0)*能力值计算器!L8,0)*VLOOKUP(能力值计算器!J8,能力变化对照表!A:B,2,0),0)</f>
        <v>-39</v>
      </c>
      <c r="J2830">
        <f t="shared" si="355"/>
        <v>0</v>
      </c>
      <c r="K2830">
        <f t="shared" si="356"/>
        <v>-6123</v>
      </c>
      <c r="L2830">
        <f t="shared" si="357"/>
        <v>11932</v>
      </c>
      <c r="M2830">
        <f t="shared" si="358"/>
        <v>235.1</v>
      </c>
      <c r="N2830">
        <f t="shared" si="359"/>
        <v>1</v>
      </c>
    </row>
    <row r="2831" spans="1:14">
      <c r="A2831">
        <f t="shared" si="352"/>
        <v>0</v>
      </c>
      <c r="B2831">
        <f t="shared" si="353"/>
        <v>0</v>
      </c>
      <c r="C2831">
        <v>92</v>
      </c>
      <c r="D2831">
        <v>240</v>
      </c>
      <c r="E2831">
        <f t="shared" si="354"/>
        <v>-999</v>
      </c>
      <c r="F2831">
        <f>能力值计算器!G2</f>
        <v>0</v>
      </c>
      <c r="G2831">
        <f>ROUNDDOWN((能力值计算器!F4+能力值计算器!E4*2+ROUNDDOWN(C2831/4,0))*能力值计算器!C2/100+10+能力值计算器!C2,0)</f>
        <v>157</v>
      </c>
      <c r="H2831">
        <f>ROUNDDOWN(ROUNDDOWN(ROUNDDOWN(ROUNDDOWN(ROUNDDOWN((能力值计算器!F6+能力值计算器!E6*2+ROUNDDOWN(D2831/4,0))*能力值计算器!C2/100+5,0)*能力值计算器!H6,0)*能力值计算器!K6,0)*能力值计算器!L6,0)*VLOOKUP(能力值计算器!J6,能力变化对照表!A:B,2,0),0)</f>
        <v>115</v>
      </c>
      <c r="I2831">
        <f>ROUNDDOWN(ROUNDDOWN(ROUNDDOWN(ROUNDDOWN(ROUNDDOWN((能力值计算器!F8+能力值计算器!E8*2+ROUNDDOWN(E2831/4,0))*能力值计算器!C2/100+5,0)*能力值计算器!H8,0)*能力值计算器!K8,0)*能力值计算器!L8,0)*VLOOKUP(能力值计算器!J8,能力变化对照表!A:B,2,0),0)</f>
        <v>-39</v>
      </c>
      <c r="J2831">
        <f t="shared" si="355"/>
        <v>0</v>
      </c>
      <c r="K2831">
        <f t="shared" si="356"/>
        <v>-6123</v>
      </c>
      <c r="L2831">
        <f t="shared" si="357"/>
        <v>11932</v>
      </c>
      <c r="M2831">
        <f t="shared" si="358"/>
        <v>235.1</v>
      </c>
      <c r="N2831">
        <f t="shared" si="359"/>
        <v>1</v>
      </c>
    </row>
    <row r="2832" spans="1:14">
      <c r="A2832">
        <f t="shared" si="352"/>
        <v>0</v>
      </c>
      <c r="B2832">
        <f t="shared" si="353"/>
        <v>0</v>
      </c>
      <c r="C2832">
        <v>96</v>
      </c>
      <c r="D2832">
        <v>236</v>
      </c>
      <c r="E2832">
        <f t="shared" si="354"/>
        <v>-999</v>
      </c>
      <c r="F2832">
        <f>能力值计算器!G2</f>
        <v>0</v>
      </c>
      <c r="G2832">
        <f>ROUNDDOWN((能力值计算器!F4+能力值计算器!E4*2+ROUNDDOWN(C2832/4,0))*能力值计算器!C2/100+10+能力值计算器!C2,0)</f>
        <v>157</v>
      </c>
      <c r="H2832">
        <f>ROUNDDOWN(ROUNDDOWN(ROUNDDOWN(ROUNDDOWN(ROUNDDOWN((能力值计算器!F6+能力值计算器!E6*2+ROUNDDOWN(D2832/4,0))*能力值计算器!C2/100+5,0)*能力值计算器!H6,0)*能力值计算器!K6,0)*能力值计算器!L6,0)*VLOOKUP(能力值计算器!J6,能力变化对照表!A:B,2,0),0)</f>
        <v>115</v>
      </c>
      <c r="I2832">
        <f>ROUNDDOWN(ROUNDDOWN(ROUNDDOWN(ROUNDDOWN(ROUNDDOWN((能力值计算器!F8+能力值计算器!E8*2+ROUNDDOWN(E2832/4,0))*能力值计算器!C2/100+5,0)*能力值计算器!H8,0)*能力值计算器!K8,0)*能力值计算器!L8,0)*VLOOKUP(能力值计算器!J8,能力变化对照表!A:B,2,0),0)</f>
        <v>-39</v>
      </c>
      <c r="J2832">
        <f t="shared" si="355"/>
        <v>0</v>
      </c>
      <c r="K2832">
        <f t="shared" si="356"/>
        <v>-6123</v>
      </c>
      <c r="L2832">
        <f t="shared" si="357"/>
        <v>11932</v>
      </c>
      <c r="M2832">
        <f t="shared" si="358"/>
        <v>235.1</v>
      </c>
      <c r="N2832">
        <f t="shared" si="359"/>
        <v>1</v>
      </c>
    </row>
    <row r="2833" spans="1:14">
      <c r="A2833">
        <f t="shared" si="352"/>
        <v>0</v>
      </c>
      <c r="B2833">
        <f t="shared" si="353"/>
        <v>0</v>
      </c>
      <c r="C2833">
        <v>96</v>
      </c>
      <c r="D2833">
        <v>240</v>
      </c>
      <c r="E2833">
        <f t="shared" si="354"/>
        <v>-999</v>
      </c>
      <c r="F2833">
        <f>能力值计算器!G2</f>
        <v>0</v>
      </c>
      <c r="G2833">
        <f>ROUNDDOWN((能力值计算器!F4+能力值计算器!E4*2+ROUNDDOWN(C2833/4,0))*能力值计算器!C2/100+10+能力值计算器!C2,0)</f>
        <v>157</v>
      </c>
      <c r="H2833">
        <f>ROUNDDOWN(ROUNDDOWN(ROUNDDOWN(ROUNDDOWN(ROUNDDOWN((能力值计算器!F6+能力值计算器!E6*2+ROUNDDOWN(D2833/4,0))*能力值计算器!C2/100+5,0)*能力值计算器!H6,0)*能力值计算器!K6,0)*能力值计算器!L6,0)*VLOOKUP(能力值计算器!J6,能力变化对照表!A:B,2,0),0)</f>
        <v>115</v>
      </c>
      <c r="I2833">
        <f>ROUNDDOWN(ROUNDDOWN(ROUNDDOWN(ROUNDDOWN(ROUNDDOWN((能力值计算器!F8+能力值计算器!E8*2+ROUNDDOWN(E2833/4,0))*能力值计算器!C2/100+5,0)*能力值计算器!H8,0)*能力值计算器!K8,0)*能力值计算器!L8,0)*VLOOKUP(能力值计算器!J8,能力变化对照表!A:B,2,0),0)</f>
        <v>-39</v>
      </c>
      <c r="J2833">
        <f t="shared" si="355"/>
        <v>0</v>
      </c>
      <c r="K2833">
        <f t="shared" si="356"/>
        <v>-6123</v>
      </c>
      <c r="L2833">
        <f t="shared" si="357"/>
        <v>11932</v>
      </c>
      <c r="M2833">
        <f t="shared" si="358"/>
        <v>235.1</v>
      </c>
      <c r="N2833">
        <f t="shared" si="359"/>
        <v>1</v>
      </c>
    </row>
    <row r="2834" spans="1:14">
      <c r="A2834">
        <f t="shared" si="352"/>
        <v>0</v>
      </c>
      <c r="B2834">
        <f t="shared" si="353"/>
        <v>0</v>
      </c>
      <c r="C2834">
        <v>204</v>
      </c>
      <c r="D2834">
        <v>164</v>
      </c>
      <c r="E2834">
        <f t="shared" si="354"/>
        <v>-999</v>
      </c>
      <c r="F2834">
        <f>能力值计算器!G2</f>
        <v>0</v>
      </c>
      <c r="G2834">
        <f>ROUNDDOWN((能力值计算器!F4+能力值计算器!E4*2+ROUNDDOWN(C2834/4,0))*能力值计算器!C2/100+10+能力值计算器!C2,0)</f>
        <v>171</v>
      </c>
      <c r="H2834">
        <f>ROUNDDOWN(ROUNDDOWN(ROUNDDOWN(ROUNDDOWN(ROUNDDOWN((能力值计算器!F6+能力值计算器!E6*2+ROUNDDOWN(D2834/4,0))*能力值计算器!C2/100+5,0)*能力值计算器!H6,0)*能力值计算器!K6,0)*能力值计算器!L6,0)*VLOOKUP(能力值计算器!J6,能力变化对照表!A:B,2,0),0)</f>
        <v>106</v>
      </c>
      <c r="I2834">
        <f>ROUNDDOWN(ROUNDDOWN(ROUNDDOWN(ROUNDDOWN(ROUNDDOWN((能力值计算器!F8+能力值计算器!E8*2+ROUNDDOWN(E2834/4,0))*能力值计算器!C2/100+5,0)*能力值计算器!H8,0)*能力值计算器!K8,0)*能力值计算器!L8,0)*VLOOKUP(能力值计算器!J8,能力变化对照表!A:B,2,0),0)</f>
        <v>-39</v>
      </c>
      <c r="J2834">
        <f t="shared" si="355"/>
        <v>0</v>
      </c>
      <c r="K2834">
        <f t="shared" si="356"/>
        <v>-6669</v>
      </c>
      <c r="L2834">
        <f t="shared" si="357"/>
        <v>11457</v>
      </c>
      <c r="M2834">
        <f t="shared" si="358"/>
        <v>249.1</v>
      </c>
      <c r="N2834">
        <f t="shared" si="359"/>
        <v>1</v>
      </c>
    </row>
    <row r="2835" spans="1:14">
      <c r="A2835">
        <f t="shared" si="352"/>
        <v>0</v>
      </c>
      <c r="B2835">
        <f t="shared" si="353"/>
        <v>0</v>
      </c>
      <c r="C2835">
        <v>204</v>
      </c>
      <c r="D2835">
        <v>168</v>
      </c>
      <c r="E2835">
        <f t="shared" si="354"/>
        <v>-999</v>
      </c>
      <c r="F2835">
        <f>能力值计算器!G2</f>
        <v>0</v>
      </c>
      <c r="G2835">
        <f>ROUNDDOWN((能力值计算器!F4+能力值计算器!E4*2+ROUNDDOWN(C2835/4,0))*能力值计算器!C2/100+10+能力值计算器!C2,0)</f>
        <v>171</v>
      </c>
      <c r="H2835">
        <f>ROUNDDOWN(ROUNDDOWN(ROUNDDOWN(ROUNDDOWN(ROUNDDOWN((能力值计算器!F6+能力值计算器!E6*2+ROUNDDOWN(D2835/4,0))*能力值计算器!C2/100+5,0)*能力值计算器!H6,0)*能力值计算器!K6,0)*能力值计算器!L6,0)*VLOOKUP(能力值计算器!J6,能力变化对照表!A:B,2,0),0)</f>
        <v>106</v>
      </c>
      <c r="I2835">
        <f>ROUNDDOWN(ROUNDDOWN(ROUNDDOWN(ROUNDDOWN(ROUNDDOWN((能力值计算器!F8+能力值计算器!E8*2+ROUNDDOWN(E2835/4,0))*能力值计算器!C2/100+5,0)*能力值计算器!H8,0)*能力值计算器!K8,0)*能力值计算器!L8,0)*VLOOKUP(能力值计算器!J8,能力变化对照表!A:B,2,0),0)</f>
        <v>-39</v>
      </c>
      <c r="J2835">
        <f t="shared" si="355"/>
        <v>0</v>
      </c>
      <c r="K2835">
        <f t="shared" si="356"/>
        <v>-6669</v>
      </c>
      <c r="L2835">
        <f t="shared" si="357"/>
        <v>11457</v>
      </c>
      <c r="M2835">
        <f t="shared" si="358"/>
        <v>249.1</v>
      </c>
      <c r="N2835">
        <f t="shared" si="359"/>
        <v>1</v>
      </c>
    </row>
    <row r="2836" spans="1:14">
      <c r="A2836">
        <f t="shared" si="352"/>
        <v>0</v>
      </c>
      <c r="B2836">
        <f t="shared" si="353"/>
        <v>0</v>
      </c>
      <c r="C2836">
        <v>208</v>
      </c>
      <c r="D2836">
        <v>164</v>
      </c>
      <c r="E2836">
        <f t="shared" si="354"/>
        <v>-999</v>
      </c>
      <c r="F2836">
        <f>能力值计算器!G2</f>
        <v>0</v>
      </c>
      <c r="G2836">
        <f>ROUNDDOWN((能力值计算器!F4+能力值计算器!E4*2+ROUNDDOWN(C2836/4,0))*能力值计算器!C2/100+10+能力值计算器!C2,0)</f>
        <v>171</v>
      </c>
      <c r="H2836">
        <f>ROUNDDOWN(ROUNDDOWN(ROUNDDOWN(ROUNDDOWN(ROUNDDOWN((能力值计算器!F6+能力值计算器!E6*2+ROUNDDOWN(D2836/4,0))*能力值计算器!C2/100+5,0)*能力值计算器!H6,0)*能力值计算器!K6,0)*能力值计算器!L6,0)*VLOOKUP(能力值计算器!J6,能力变化对照表!A:B,2,0),0)</f>
        <v>106</v>
      </c>
      <c r="I2836">
        <f>ROUNDDOWN(ROUNDDOWN(ROUNDDOWN(ROUNDDOWN(ROUNDDOWN((能力值计算器!F8+能力值计算器!E8*2+ROUNDDOWN(E2836/4,0))*能力值计算器!C2/100+5,0)*能力值计算器!H8,0)*能力值计算器!K8,0)*能力值计算器!L8,0)*VLOOKUP(能力值计算器!J8,能力变化对照表!A:B,2,0),0)</f>
        <v>-39</v>
      </c>
      <c r="J2836">
        <f t="shared" si="355"/>
        <v>0</v>
      </c>
      <c r="K2836">
        <f t="shared" si="356"/>
        <v>-6669</v>
      </c>
      <c r="L2836">
        <f t="shared" si="357"/>
        <v>11457</v>
      </c>
      <c r="M2836">
        <f t="shared" si="358"/>
        <v>249.1</v>
      </c>
      <c r="N2836">
        <f t="shared" si="359"/>
        <v>1</v>
      </c>
    </row>
    <row r="2837" spans="1:14">
      <c r="A2837">
        <f t="shared" si="352"/>
        <v>0</v>
      </c>
      <c r="B2837">
        <f t="shared" si="353"/>
        <v>0</v>
      </c>
      <c r="C2837">
        <v>208</v>
      </c>
      <c r="D2837">
        <v>168</v>
      </c>
      <c r="E2837">
        <f t="shared" si="354"/>
        <v>-999</v>
      </c>
      <c r="F2837">
        <f>能力值计算器!G2</f>
        <v>0</v>
      </c>
      <c r="G2837">
        <f>ROUNDDOWN((能力值计算器!F4+能力值计算器!E4*2+ROUNDDOWN(C2837/4,0))*能力值计算器!C2/100+10+能力值计算器!C2,0)</f>
        <v>171</v>
      </c>
      <c r="H2837">
        <f>ROUNDDOWN(ROUNDDOWN(ROUNDDOWN(ROUNDDOWN(ROUNDDOWN((能力值计算器!F6+能力值计算器!E6*2+ROUNDDOWN(D2837/4,0))*能力值计算器!C2/100+5,0)*能力值计算器!H6,0)*能力值计算器!K6,0)*能力值计算器!L6,0)*VLOOKUP(能力值计算器!J6,能力变化对照表!A:B,2,0),0)</f>
        <v>106</v>
      </c>
      <c r="I2837">
        <f>ROUNDDOWN(ROUNDDOWN(ROUNDDOWN(ROUNDDOWN(ROUNDDOWN((能力值计算器!F8+能力值计算器!E8*2+ROUNDDOWN(E2837/4,0))*能力值计算器!C2/100+5,0)*能力值计算器!H8,0)*能力值计算器!K8,0)*能力值计算器!L8,0)*VLOOKUP(能力值计算器!J8,能力变化对照表!A:B,2,0),0)</f>
        <v>-39</v>
      </c>
      <c r="J2837">
        <f t="shared" si="355"/>
        <v>0</v>
      </c>
      <c r="K2837">
        <f t="shared" si="356"/>
        <v>-6669</v>
      </c>
      <c r="L2837">
        <f t="shared" si="357"/>
        <v>11457</v>
      </c>
      <c r="M2837">
        <f t="shared" si="358"/>
        <v>249.1</v>
      </c>
      <c r="N2837">
        <f t="shared" si="359"/>
        <v>1</v>
      </c>
    </row>
    <row r="2838" spans="1:14">
      <c r="A2838">
        <f t="shared" si="352"/>
        <v>0</v>
      </c>
      <c r="B2838">
        <f t="shared" si="353"/>
        <v>0</v>
      </c>
      <c r="C2838">
        <v>164</v>
      </c>
      <c r="D2838">
        <v>188</v>
      </c>
      <c r="E2838">
        <f t="shared" si="354"/>
        <v>-999</v>
      </c>
      <c r="F2838">
        <f>能力值计算器!G2</f>
        <v>0</v>
      </c>
      <c r="G2838">
        <f>ROUNDDOWN((能力值计算器!F4+能力值计算器!E4*2+ROUNDDOWN(C2838/4,0))*能力值计算器!C2/100+10+能力值计算器!C2,0)</f>
        <v>166</v>
      </c>
      <c r="H2838">
        <f>ROUNDDOWN(ROUNDDOWN(ROUNDDOWN(ROUNDDOWN(ROUNDDOWN((能力值计算器!F6+能力值计算器!E6*2+ROUNDDOWN(D2838/4,0))*能力值计算器!C2/100+5,0)*能力值计算器!H6,0)*能力值计算器!K6,0)*能力值计算器!L6,0)*VLOOKUP(能力值计算器!J6,能力变化对照表!A:B,2,0),0)</f>
        <v>109</v>
      </c>
      <c r="I2838">
        <f>ROUNDDOWN(ROUNDDOWN(ROUNDDOWN(ROUNDDOWN(ROUNDDOWN((能力值计算器!F8+能力值计算器!E8*2+ROUNDDOWN(E2838/4,0))*能力值计算器!C2/100+5,0)*能力值计算器!H8,0)*能力值计算器!K8,0)*能力值计算器!L8,0)*VLOOKUP(能力值计算器!J8,能力变化对照表!A:B,2,0),0)</f>
        <v>-39</v>
      </c>
      <c r="J2838">
        <f t="shared" si="355"/>
        <v>0</v>
      </c>
      <c r="K2838">
        <f t="shared" si="356"/>
        <v>-6474</v>
      </c>
      <c r="L2838">
        <f t="shared" si="357"/>
        <v>11620</v>
      </c>
      <c r="M2838">
        <f t="shared" si="358"/>
        <v>244.1</v>
      </c>
      <c r="N2838">
        <f t="shared" si="359"/>
        <v>1</v>
      </c>
    </row>
    <row r="2839" spans="1:14">
      <c r="A2839">
        <f t="shared" si="352"/>
        <v>0</v>
      </c>
      <c r="B2839">
        <f t="shared" si="353"/>
        <v>0</v>
      </c>
      <c r="C2839">
        <v>164</v>
      </c>
      <c r="D2839">
        <v>192</v>
      </c>
      <c r="E2839">
        <f t="shared" si="354"/>
        <v>-999</v>
      </c>
      <c r="F2839">
        <f>能力值计算器!G2</f>
        <v>0</v>
      </c>
      <c r="G2839">
        <f>ROUNDDOWN((能力值计算器!F4+能力值计算器!E4*2+ROUNDDOWN(C2839/4,0))*能力值计算器!C2/100+10+能力值计算器!C2,0)</f>
        <v>166</v>
      </c>
      <c r="H2839">
        <f>ROUNDDOWN(ROUNDDOWN(ROUNDDOWN(ROUNDDOWN(ROUNDDOWN((能力值计算器!F6+能力值计算器!E6*2+ROUNDDOWN(D2839/4,0))*能力值计算器!C2/100+5,0)*能力值计算器!H6,0)*能力值计算器!K6,0)*能力值计算器!L6,0)*VLOOKUP(能力值计算器!J6,能力变化对照表!A:B,2,0),0)</f>
        <v>109</v>
      </c>
      <c r="I2839">
        <f>ROUNDDOWN(ROUNDDOWN(ROUNDDOWN(ROUNDDOWN(ROUNDDOWN((能力值计算器!F8+能力值计算器!E8*2+ROUNDDOWN(E2839/4,0))*能力值计算器!C2/100+5,0)*能力值计算器!H8,0)*能力值计算器!K8,0)*能力值计算器!L8,0)*VLOOKUP(能力值计算器!J8,能力变化对照表!A:B,2,0),0)</f>
        <v>-39</v>
      </c>
      <c r="J2839">
        <f t="shared" si="355"/>
        <v>0</v>
      </c>
      <c r="K2839">
        <f t="shared" si="356"/>
        <v>-6474</v>
      </c>
      <c r="L2839">
        <f t="shared" si="357"/>
        <v>11620</v>
      </c>
      <c r="M2839">
        <f t="shared" si="358"/>
        <v>244.1</v>
      </c>
      <c r="N2839">
        <f t="shared" si="359"/>
        <v>1</v>
      </c>
    </row>
    <row r="2840" spans="1:14">
      <c r="A2840">
        <f t="shared" si="352"/>
        <v>0</v>
      </c>
      <c r="B2840">
        <f t="shared" si="353"/>
        <v>0</v>
      </c>
      <c r="C2840">
        <v>168</v>
      </c>
      <c r="D2840">
        <v>188</v>
      </c>
      <c r="E2840">
        <f t="shared" si="354"/>
        <v>-999</v>
      </c>
      <c r="F2840">
        <f>能力值计算器!G2</f>
        <v>0</v>
      </c>
      <c r="G2840">
        <f>ROUNDDOWN((能力值计算器!F4+能力值计算器!E4*2+ROUNDDOWN(C2840/4,0))*能力值计算器!C2/100+10+能力值计算器!C2,0)</f>
        <v>166</v>
      </c>
      <c r="H2840">
        <f>ROUNDDOWN(ROUNDDOWN(ROUNDDOWN(ROUNDDOWN(ROUNDDOWN((能力值计算器!F6+能力值计算器!E6*2+ROUNDDOWN(D2840/4,0))*能力值计算器!C2/100+5,0)*能力值计算器!H6,0)*能力值计算器!K6,0)*能力值计算器!L6,0)*VLOOKUP(能力值计算器!J6,能力变化对照表!A:B,2,0),0)</f>
        <v>109</v>
      </c>
      <c r="I2840">
        <f>ROUNDDOWN(ROUNDDOWN(ROUNDDOWN(ROUNDDOWN(ROUNDDOWN((能力值计算器!F8+能力值计算器!E8*2+ROUNDDOWN(E2840/4,0))*能力值计算器!C2/100+5,0)*能力值计算器!H8,0)*能力值计算器!K8,0)*能力值计算器!L8,0)*VLOOKUP(能力值计算器!J8,能力变化对照表!A:B,2,0),0)</f>
        <v>-39</v>
      </c>
      <c r="J2840">
        <f t="shared" si="355"/>
        <v>0</v>
      </c>
      <c r="K2840">
        <f t="shared" si="356"/>
        <v>-6474</v>
      </c>
      <c r="L2840">
        <f t="shared" si="357"/>
        <v>11620</v>
      </c>
      <c r="M2840">
        <f t="shared" si="358"/>
        <v>244.1</v>
      </c>
      <c r="N2840">
        <f t="shared" si="359"/>
        <v>1</v>
      </c>
    </row>
    <row r="2841" spans="1:14">
      <c r="A2841">
        <f t="shared" si="352"/>
        <v>0</v>
      </c>
      <c r="B2841">
        <f t="shared" si="353"/>
        <v>0</v>
      </c>
      <c r="C2841">
        <v>168</v>
      </c>
      <c r="D2841">
        <v>192</v>
      </c>
      <c r="E2841">
        <f t="shared" si="354"/>
        <v>-999</v>
      </c>
      <c r="F2841">
        <f>能力值计算器!G2</f>
        <v>0</v>
      </c>
      <c r="G2841">
        <f>ROUNDDOWN((能力值计算器!F4+能力值计算器!E4*2+ROUNDDOWN(C2841/4,0))*能力值计算器!C2/100+10+能力值计算器!C2,0)</f>
        <v>166</v>
      </c>
      <c r="H2841">
        <f>ROUNDDOWN(ROUNDDOWN(ROUNDDOWN(ROUNDDOWN(ROUNDDOWN((能力值计算器!F6+能力值计算器!E6*2+ROUNDDOWN(D2841/4,0))*能力值计算器!C2/100+5,0)*能力值计算器!H6,0)*能力值计算器!K6,0)*能力值计算器!L6,0)*VLOOKUP(能力值计算器!J6,能力变化对照表!A:B,2,0),0)</f>
        <v>109</v>
      </c>
      <c r="I2841">
        <f>ROUNDDOWN(ROUNDDOWN(ROUNDDOWN(ROUNDDOWN(ROUNDDOWN((能力值计算器!F8+能力值计算器!E8*2+ROUNDDOWN(E2841/4,0))*能力值计算器!C2/100+5,0)*能力值计算器!H8,0)*能力值计算器!K8,0)*能力值计算器!L8,0)*VLOOKUP(能力值计算器!J8,能力变化对照表!A:B,2,0),0)</f>
        <v>-39</v>
      </c>
      <c r="J2841">
        <f t="shared" si="355"/>
        <v>0</v>
      </c>
      <c r="K2841">
        <f t="shared" si="356"/>
        <v>-6474</v>
      </c>
      <c r="L2841">
        <f t="shared" si="357"/>
        <v>11620</v>
      </c>
      <c r="M2841">
        <f t="shared" si="358"/>
        <v>244.1</v>
      </c>
      <c r="N2841">
        <f t="shared" si="359"/>
        <v>1</v>
      </c>
    </row>
    <row r="2842" spans="1:14">
      <c r="A2842">
        <f t="shared" si="352"/>
        <v>0</v>
      </c>
      <c r="B2842">
        <f t="shared" si="353"/>
        <v>0</v>
      </c>
      <c r="C2842">
        <v>244</v>
      </c>
      <c r="D2842">
        <v>140</v>
      </c>
      <c r="E2842">
        <f t="shared" si="354"/>
        <v>-999</v>
      </c>
      <c r="F2842">
        <f>能力值计算器!G2</f>
        <v>0</v>
      </c>
      <c r="G2842">
        <f>ROUNDDOWN((能力值计算器!F4+能力值计算器!E4*2+ROUNDDOWN(C2842/4,0))*能力值计算器!C2/100+10+能力值计算器!C2,0)</f>
        <v>176</v>
      </c>
      <c r="H2842">
        <f>ROUNDDOWN(ROUNDDOWN(ROUNDDOWN(ROUNDDOWN(ROUNDDOWN((能力值计算器!F6+能力值计算器!E6*2+ROUNDDOWN(D2842/4,0))*能力值计算器!C2/100+5,0)*能力值计算器!H6,0)*能力值计算器!K6,0)*能力值计算器!L6,0)*VLOOKUP(能力值计算器!J6,能力变化对照表!A:B,2,0),0)</f>
        <v>103</v>
      </c>
      <c r="I2842">
        <f>ROUNDDOWN(ROUNDDOWN(ROUNDDOWN(ROUNDDOWN(ROUNDDOWN((能力值计算器!F8+能力值计算器!E8*2+ROUNDDOWN(E2842/4,0))*能力值计算器!C2/100+5,0)*能力值计算器!H8,0)*能力值计算器!K8,0)*能力值计算器!L8,0)*VLOOKUP(能力值计算器!J8,能力变化对照表!A:B,2,0),0)</f>
        <v>-39</v>
      </c>
      <c r="J2842">
        <f t="shared" si="355"/>
        <v>0</v>
      </c>
      <c r="K2842">
        <f t="shared" si="356"/>
        <v>-6864</v>
      </c>
      <c r="L2842">
        <f t="shared" si="357"/>
        <v>11264</v>
      </c>
      <c r="M2842">
        <f t="shared" si="358"/>
        <v>254.1</v>
      </c>
      <c r="N2842">
        <f t="shared" si="359"/>
        <v>1</v>
      </c>
    </row>
    <row r="2843" spans="1:14">
      <c r="A2843">
        <f t="shared" si="352"/>
        <v>0</v>
      </c>
      <c r="B2843">
        <f t="shared" si="353"/>
        <v>0</v>
      </c>
      <c r="C2843">
        <v>244</v>
      </c>
      <c r="D2843">
        <v>144</v>
      </c>
      <c r="E2843">
        <f t="shared" si="354"/>
        <v>-999</v>
      </c>
      <c r="F2843">
        <f>能力值计算器!G2</f>
        <v>0</v>
      </c>
      <c r="G2843">
        <f>ROUNDDOWN((能力值计算器!F4+能力值计算器!E4*2+ROUNDDOWN(C2843/4,0))*能力值计算器!C2/100+10+能力值计算器!C2,0)</f>
        <v>176</v>
      </c>
      <c r="H2843">
        <f>ROUNDDOWN(ROUNDDOWN(ROUNDDOWN(ROUNDDOWN(ROUNDDOWN((能力值计算器!F6+能力值计算器!E6*2+ROUNDDOWN(D2843/4,0))*能力值计算器!C2/100+5,0)*能力值计算器!H6,0)*能力值计算器!K6,0)*能力值计算器!L6,0)*VLOOKUP(能力值计算器!J6,能力变化对照表!A:B,2,0),0)</f>
        <v>103</v>
      </c>
      <c r="I2843">
        <f>ROUNDDOWN(ROUNDDOWN(ROUNDDOWN(ROUNDDOWN(ROUNDDOWN((能力值计算器!F8+能力值计算器!E8*2+ROUNDDOWN(E2843/4,0))*能力值计算器!C2/100+5,0)*能力值计算器!H8,0)*能力值计算器!K8,0)*能力值计算器!L8,0)*VLOOKUP(能力值计算器!J8,能力变化对照表!A:B,2,0),0)</f>
        <v>-39</v>
      </c>
      <c r="J2843">
        <f t="shared" si="355"/>
        <v>0</v>
      </c>
      <c r="K2843">
        <f t="shared" si="356"/>
        <v>-6864</v>
      </c>
      <c r="L2843">
        <f t="shared" si="357"/>
        <v>11264</v>
      </c>
      <c r="M2843">
        <f t="shared" si="358"/>
        <v>254.1</v>
      </c>
      <c r="N2843">
        <f t="shared" si="359"/>
        <v>1</v>
      </c>
    </row>
    <row r="2844" spans="1:14">
      <c r="A2844">
        <f t="shared" si="352"/>
        <v>0</v>
      </c>
      <c r="B2844">
        <f t="shared" si="353"/>
        <v>0</v>
      </c>
      <c r="C2844">
        <v>248</v>
      </c>
      <c r="D2844">
        <v>140</v>
      </c>
      <c r="E2844">
        <f t="shared" si="354"/>
        <v>-999</v>
      </c>
      <c r="F2844">
        <f>能力值计算器!G2</f>
        <v>0</v>
      </c>
      <c r="G2844">
        <f>ROUNDDOWN((能力值计算器!F4+能力值计算器!E4*2+ROUNDDOWN(C2844/4,0))*能力值计算器!C2/100+10+能力值计算器!C2,0)</f>
        <v>176</v>
      </c>
      <c r="H2844">
        <f>ROUNDDOWN(ROUNDDOWN(ROUNDDOWN(ROUNDDOWN(ROUNDDOWN((能力值计算器!F6+能力值计算器!E6*2+ROUNDDOWN(D2844/4,0))*能力值计算器!C2/100+5,0)*能力值计算器!H6,0)*能力值计算器!K6,0)*能力值计算器!L6,0)*VLOOKUP(能力值计算器!J6,能力变化对照表!A:B,2,0),0)</f>
        <v>103</v>
      </c>
      <c r="I2844">
        <f>ROUNDDOWN(ROUNDDOWN(ROUNDDOWN(ROUNDDOWN(ROUNDDOWN((能力值计算器!F8+能力值计算器!E8*2+ROUNDDOWN(E2844/4,0))*能力值计算器!C2/100+5,0)*能力值计算器!H8,0)*能力值计算器!K8,0)*能力值计算器!L8,0)*VLOOKUP(能力值计算器!J8,能力变化对照表!A:B,2,0),0)</f>
        <v>-39</v>
      </c>
      <c r="J2844">
        <f t="shared" si="355"/>
        <v>0</v>
      </c>
      <c r="K2844">
        <f t="shared" si="356"/>
        <v>-6864</v>
      </c>
      <c r="L2844">
        <f t="shared" si="357"/>
        <v>11264</v>
      </c>
      <c r="M2844">
        <f t="shared" si="358"/>
        <v>254.1</v>
      </c>
      <c r="N2844">
        <f t="shared" si="359"/>
        <v>1</v>
      </c>
    </row>
    <row r="2845" spans="1:14">
      <c r="A2845">
        <f t="shared" si="352"/>
        <v>0</v>
      </c>
      <c r="B2845">
        <f t="shared" si="353"/>
        <v>0</v>
      </c>
      <c r="C2845">
        <v>248</v>
      </c>
      <c r="D2845">
        <v>144</v>
      </c>
      <c r="E2845">
        <f t="shared" si="354"/>
        <v>-999</v>
      </c>
      <c r="F2845">
        <f>能力值计算器!G2</f>
        <v>0</v>
      </c>
      <c r="G2845">
        <f>ROUNDDOWN((能力值计算器!F4+能力值计算器!E4*2+ROUNDDOWN(C2845/4,0))*能力值计算器!C2/100+10+能力值计算器!C2,0)</f>
        <v>176</v>
      </c>
      <c r="H2845">
        <f>ROUNDDOWN(ROUNDDOWN(ROUNDDOWN(ROUNDDOWN(ROUNDDOWN((能力值计算器!F6+能力值计算器!E6*2+ROUNDDOWN(D2845/4,0))*能力值计算器!C2/100+5,0)*能力值计算器!H6,0)*能力值计算器!K6,0)*能力值计算器!L6,0)*VLOOKUP(能力值计算器!J6,能力变化对照表!A:B,2,0),0)</f>
        <v>103</v>
      </c>
      <c r="I2845">
        <f>ROUNDDOWN(ROUNDDOWN(ROUNDDOWN(ROUNDDOWN(ROUNDDOWN((能力值计算器!F8+能力值计算器!E8*2+ROUNDDOWN(E2845/4,0))*能力值计算器!C2/100+5,0)*能力值计算器!H8,0)*能力值计算器!K8,0)*能力值计算器!L8,0)*VLOOKUP(能力值计算器!J8,能力变化对照表!A:B,2,0),0)</f>
        <v>-39</v>
      </c>
      <c r="J2845">
        <f t="shared" si="355"/>
        <v>0</v>
      </c>
      <c r="K2845">
        <f t="shared" si="356"/>
        <v>-6864</v>
      </c>
      <c r="L2845">
        <f t="shared" si="357"/>
        <v>11264</v>
      </c>
      <c r="M2845">
        <f t="shared" si="358"/>
        <v>254.1</v>
      </c>
      <c r="N2845">
        <f t="shared" si="359"/>
        <v>1</v>
      </c>
    </row>
    <row r="2846" spans="1:14">
      <c r="A2846">
        <f t="shared" si="352"/>
        <v>0</v>
      </c>
      <c r="B2846">
        <f t="shared" si="353"/>
        <v>0</v>
      </c>
      <c r="C2846">
        <v>68</v>
      </c>
      <c r="D2846">
        <v>252</v>
      </c>
      <c r="E2846">
        <f t="shared" si="354"/>
        <v>-999</v>
      </c>
      <c r="F2846">
        <f>能力值计算器!G2</f>
        <v>0</v>
      </c>
      <c r="G2846">
        <f>ROUNDDOWN((能力值计算器!F4+能力值计算器!E4*2+ROUNDDOWN(C2846/4,0))*能力值计算器!C2/100+10+能力值计算器!C2,0)</f>
        <v>154</v>
      </c>
      <c r="H2846">
        <f>ROUNDDOWN(ROUNDDOWN(ROUNDDOWN(ROUNDDOWN(ROUNDDOWN((能力值计算器!F6+能力值计算器!E6*2+ROUNDDOWN(D2846/4,0))*能力值计算器!C2/100+5,0)*能力值计算器!H6,0)*能力值计算器!K6,0)*能力值计算器!L6,0)*VLOOKUP(能力值计算器!J6,能力变化对照表!A:B,2,0),0)</f>
        <v>117</v>
      </c>
      <c r="I2846">
        <f>ROUNDDOWN(ROUNDDOWN(ROUNDDOWN(ROUNDDOWN(ROUNDDOWN((能力值计算器!F8+能力值计算器!E8*2+ROUNDDOWN(E2846/4,0))*能力值计算器!C2/100+5,0)*能力值计算器!H8,0)*能力值计算器!K8,0)*能力值计算器!L8,0)*VLOOKUP(能力值计算器!J8,能力变化对照表!A:B,2,0),0)</f>
        <v>-39</v>
      </c>
      <c r="J2846">
        <f t="shared" si="355"/>
        <v>0</v>
      </c>
      <c r="K2846">
        <f t="shared" si="356"/>
        <v>-6006</v>
      </c>
      <c r="L2846">
        <f t="shared" si="357"/>
        <v>12012</v>
      </c>
      <c r="M2846">
        <f t="shared" si="358"/>
        <v>232.1</v>
      </c>
      <c r="N2846">
        <f t="shared" si="359"/>
        <v>1</v>
      </c>
    </row>
    <row r="2847" spans="1:14">
      <c r="A2847">
        <f t="shared" si="352"/>
        <v>0</v>
      </c>
      <c r="B2847">
        <f t="shared" si="353"/>
        <v>0</v>
      </c>
      <c r="C2847">
        <v>72</v>
      </c>
      <c r="D2847">
        <v>252</v>
      </c>
      <c r="E2847">
        <f t="shared" si="354"/>
        <v>-999</v>
      </c>
      <c r="F2847">
        <f>能力值计算器!G2</f>
        <v>0</v>
      </c>
      <c r="G2847">
        <f>ROUNDDOWN((能力值计算器!F4+能力值计算器!E4*2+ROUNDDOWN(C2847/4,0))*能力值计算器!C2/100+10+能力值计算器!C2,0)</f>
        <v>154</v>
      </c>
      <c r="H2847">
        <f>ROUNDDOWN(ROUNDDOWN(ROUNDDOWN(ROUNDDOWN(ROUNDDOWN((能力值计算器!F6+能力值计算器!E6*2+ROUNDDOWN(D2847/4,0))*能力值计算器!C2/100+5,0)*能力值计算器!H6,0)*能力值计算器!K6,0)*能力值计算器!L6,0)*VLOOKUP(能力值计算器!J6,能力变化对照表!A:B,2,0),0)</f>
        <v>117</v>
      </c>
      <c r="I2847">
        <f>ROUNDDOWN(ROUNDDOWN(ROUNDDOWN(ROUNDDOWN(ROUNDDOWN((能力值计算器!F8+能力值计算器!E8*2+ROUNDDOWN(E2847/4,0))*能力值计算器!C2/100+5,0)*能力值计算器!H8,0)*能力值计算器!K8,0)*能力值计算器!L8,0)*VLOOKUP(能力值计算器!J8,能力变化对照表!A:B,2,0),0)</f>
        <v>-39</v>
      </c>
      <c r="J2847">
        <f t="shared" si="355"/>
        <v>0</v>
      </c>
      <c r="K2847">
        <f t="shared" si="356"/>
        <v>-6006</v>
      </c>
      <c r="L2847">
        <f t="shared" si="357"/>
        <v>12012</v>
      </c>
      <c r="M2847">
        <f t="shared" si="358"/>
        <v>232.1</v>
      </c>
      <c r="N2847">
        <f t="shared" si="359"/>
        <v>1</v>
      </c>
    </row>
    <row r="2848" spans="1:14">
      <c r="A2848">
        <f t="shared" si="352"/>
        <v>0</v>
      </c>
      <c r="B2848">
        <f t="shared" si="353"/>
        <v>0</v>
      </c>
      <c r="C2848">
        <v>188</v>
      </c>
      <c r="D2848">
        <v>172</v>
      </c>
      <c r="E2848">
        <f t="shared" si="354"/>
        <v>-999</v>
      </c>
      <c r="F2848">
        <f>能力值计算器!G2</f>
        <v>0</v>
      </c>
      <c r="G2848">
        <f>ROUNDDOWN((能力值计算器!F4+能力值计算器!E4*2+ROUNDDOWN(C2848/4,0))*能力值计算器!C2/100+10+能力值计算器!C2,0)</f>
        <v>169</v>
      </c>
      <c r="H2848">
        <f>ROUNDDOWN(ROUNDDOWN(ROUNDDOWN(ROUNDDOWN(ROUNDDOWN((能力值计算器!F6+能力值计算器!E6*2+ROUNDDOWN(D2848/4,0))*能力值计算器!C2/100+5,0)*能力值计算器!H6,0)*能力值计算器!K6,0)*能力值计算器!L6,0)*VLOOKUP(能力值计算器!J6,能力变化对照表!A:B,2,0),0)</f>
        <v>107</v>
      </c>
      <c r="I2848">
        <f>ROUNDDOWN(ROUNDDOWN(ROUNDDOWN(ROUNDDOWN(ROUNDDOWN((能力值计算器!F8+能力值计算器!E8*2+ROUNDDOWN(E2848/4,0))*能力值计算器!C2/100+5,0)*能力值计算器!H8,0)*能力值计算器!K8,0)*能力值计算器!L8,0)*VLOOKUP(能力值计算器!J8,能力变化对照表!A:B,2,0),0)</f>
        <v>-39</v>
      </c>
      <c r="J2848">
        <f t="shared" si="355"/>
        <v>0</v>
      </c>
      <c r="K2848">
        <f t="shared" si="356"/>
        <v>-6591</v>
      </c>
      <c r="L2848">
        <f t="shared" si="357"/>
        <v>11492</v>
      </c>
      <c r="M2848">
        <f t="shared" si="358"/>
        <v>247.1</v>
      </c>
      <c r="N2848">
        <f t="shared" si="359"/>
        <v>1</v>
      </c>
    </row>
    <row r="2849" spans="1:14">
      <c r="A2849">
        <f t="shared" si="352"/>
        <v>0</v>
      </c>
      <c r="B2849">
        <f t="shared" si="353"/>
        <v>0</v>
      </c>
      <c r="C2849">
        <v>188</v>
      </c>
      <c r="D2849">
        <v>176</v>
      </c>
      <c r="E2849">
        <f t="shared" si="354"/>
        <v>-999</v>
      </c>
      <c r="F2849">
        <f>能力值计算器!G2</f>
        <v>0</v>
      </c>
      <c r="G2849">
        <f>ROUNDDOWN((能力值计算器!F4+能力值计算器!E4*2+ROUNDDOWN(C2849/4,0))*能力值计算器!C2/100+10+能力值计算器!C2,0)</f>
        <v>169</v>
      </c>
      <c r="H2849">
        <f>ROUNDDOWN(ROUNDDOWN(ROUNDDOWN(ROUNDDOWN(ROUNDDOWN((能力值计算器!F6+能力值计算器!E6*2+ROUNDDOWN(D2849/4,0))*能力值计算器!C2/100+5,0)*能力值计算器!H6,0)*能力值计算器!K6,0)*能力值计算器!L6,0)*VLOOKUP(能力值计算器!J6,能力变化对照表!A:B,2,0),0)</f>
        <v>107</v>
      </c>
      <c r="I2849">
        <f>ROUNDDOWN(ROUNDDOWN(ROUNDDOWN(ROUNDDOWN(ROUNDDOWN((能力值计算器!F8+能力值计算器!E8*2+ROUNDDOWN(E2849/4,0))*能力值计算器!C2/100+5,0)*能力值计算器!H8,0)*能力值计算器!K8,0)*能力值计算器!L8,0)*VLOOKUP(能力值计算器!J8,能力变化对照表!A:B,2,0),0)</f>
        <v>-39</v>
      </c>
      <c r="J2849">
        <f t="shared" si="355"/>
        <v>0</v>
      </c>
      <c r="K2849">
        <f t="shared" si="356"/>
        <v>-6591</v>
      </c>
      <c r="L2849">
        <f t="shared" si="357"/>
        <v>11492</v>
      </c>
      <c r="M2849">
        <f t="shared" si="358"/>
        <v>247.1</v>
      </c>
      <c r="N2849">
        <f t="shared" si="359"/>
        <v>1</v>
      </c>
    </row>
    <row r="2850" spans="1:14">
      <c r="A2850">
        <f t="shared" si="352"/>
        <v>0</v>
      </c>
      <c r="B2850">
        <f t="shared" si="353"/>
        <v>0</v>
      </c>
      <c r="C2850">
        <v>192</v>
      </c>
      <c r="D2850">
        <v>172</v>
      </c>
      <c r="E2850">
        <f t="shared" si="354"/>
        <v>-999</v>
      </c>
      <c r="F2850">
        <f>能力值计算器!G2</f>
        <v>0</v>
      </c>
      <c r="G2850">
        <f>ROUNDDOWN((能力值计算器!F4+能力值计算器!E4*2+ROUNDDOWN(C2850/4,0))*能力值计算器!C2/100+10+能力值计算器!C2,0)</f>
        <v>169</v>
      </c>
      <c r="H2850">
        <f>ROUNDDOWN(ROUNDDOWN(ROUNDDOWN(ROUNDDOWN(ROUNDDOWN((能力值计算器!F6+能力值计算器!E6*2+ROUNDDOWN(D2850/4,0))*能力值计算器!C2/100+5,0)*能力值计算器!H6,0)*能力值计算器!K6,0)*能力值计算器!L6,0)*VLOOKUP(能力值计算器!J6,能力变化对照表!A:B,2,0),0)</f>
        <v>107</v>
      </c>
      <c r="I2850">
        <f>ROUNDDOWN(ROUNDDOWN(ROUNDDOWN(ROUNDDOWN(ROUNDDOWN((能力值计算器!F8+能力值计算器!E8*2+ROUNDDOWN(E2850/4,0))*能力值计算器!C2/100+5,0)*能力值计算器!H8,0)*能力值计算器!K8,0)*能力值计算器!L8,0)*VLOOKUP(能力值计算器!J8,能力变化对照表!A:B,2,0),0)</f>
        <v>-39</v>
      </c>
      <c r="J2850">
        <f t="shared" si="355"/>
        <v>0</v>
      </c>
      <c r="K2850">
        <f t="shared" si="356"/>
        <v>-6591</v>
      </c>
      <c r="L2850">
        <f t="shared" si="357"/>
        <v>11492</v>
      </c>
      <c r="M2850">
        <f t="shared" si="358"/>
        <v>247.1</v>
      </c>
      <c r="N2850">
        <f t="shared" si="359"/>
        <v>1</v>
      </c>
    </row>
    <row r="2851" spans="1:14">
      <c r="A2851">
        <f t="shared" si="352"/>
        <v>0</v>
      </c>
      <c r="B2851">
        <f t="shared" si="353"/>
        <v>0</v>
      </c>
      <c r="C2851">
        <v>192</v>
      </c>
      <c r="D2851">
        <v>176</v>
      </c>
      <c r="E2851">
        <f t="shared" si="354"/>
        <v>-999</v>
      </c>
      <c r="F2851">
        <f>能力值计算器!G2</f>
        <v>0</v>
      </c>
      <c r="G2851">
        <f>ROUNDDOWN((能力值计算器!F4+能力值计算器!E4*2+ROUNDDOWN(C2851/4,0))*能力值计算器!C2/100+10+能力值计算器!C2,0)</f>
        <v>169</v>
      </c>
      <c r="H2851">
        <f>ROUNDDOWN(ROUNDDOWN(ROUNDDOWN(ROUNDDOWN(ROUNDDOWN((能力值计算器!F6+能力值计算器!E6*2+ROUNDDOWN(D2851/4,0))*能力值计算器!C2/100+5,0)*能力值计算器!H6,0)*能力值计算器!K6,0)*能力值计算器!L6,0)*VLOOKUP(能力值计算器!J6,能力变化对照表!A:B,2,0),0)</f>
        <v>107</v>
      </c>
      <c r="I2851">
        <f>ROUNDDOWN(ROUNDDOWN(ROUNDDOWN(ROUNDDOWN(ROUNDDOWN((能力值计算器!F8+能力值计算器!E8*2+ROUNDDOWN(E2851/4,0))*能力值计算器!C2/100+5,0)*能力值计算器!H8,0)*能力值计算器!K8,0)*能力值计算器!L8,0)*VLOOKUP(能力值计算器!J8,能力变化对照表!A:B,2,0),0)</f>
        <v>-39</v>
      </c>
      <c r="J2851">
        <f t="shared" si="355"/>
        <v>0</v>
      </c>
      <c r="K2851">
        <f t="shared" si="356"/>
        <v>-6591</v>
      </c>
      <c r="L2851">
        <f t="shared" si="357"/>
        <v>11492</v>
      </c>
      <c r="M2851">
        <f t="shared" si="358"/>
        <v>247.1</v>
      </c>
      <c r="N2851">
        <f t="shared" si="359"/>
        <v>1</v>
      </c>
    </row>
    <row r="2852" spans="1:14">
      <c r="A2852">
        <f t="shared" si="352"/>
        <v>0</v>
      </c>
      <c r="B2852">
        <f t="shared" si="353"/>
        <v>0</v>
      </c>
      <c r="C2852">
        <v>228</v>
      </c>
      <c r="D2852">
        <v>148</v>
      </c>
      <c r="E2852">
        <f t="shared" si="354"/>
        <v>-999</v>
      </c>
      <c r="F2852">
        <f>能力值计算器!G2</f>
        <v>0</v>
      </c>
      <c r="G2852">
        <f>ROUNDDOWN((能力值计算器!F4+能力值计算器!E4*2+ROUNDDOWN(C2852/4,0))*能力值计算器!C2/100+10+能力值计算器!C2,0)</f>
        <v>174</v>
      </c>
      <c r="H2852">
        <f>ROUNDDOWN(ROUNDDOWN(ROUNDDOWN(ROUNDDOWN(ROUNDDOWN((能力值计算器!F6+能力值计算器!E6*2+ROUNDDOWN(D2852/4,0))*能力值计算器!C2/100+5,0)*能力值计算器!H6,0)*能力值计算器!K6,0)*能力值计算器!L6,0)*VLOOKUP(能力值计算器!J6,能力变化对照表!A:B,2,0),0)</f>
        <v>104</v>
      </c>
      <c r="I2852">
        <f>ROUNDDOWN(ROUNDDOWN(ROUNDDOWN(ROUNDDOWN(ROUNDDOWN((能力值计算器!F8+能力值计算器!E8*2+ROUNDDOWN(E2852/4,0))*能力值计算器!C2/100+5,0)*能力值计算器!H8,0)*能力值计算器!K8,0)*能力值计算器!L8,0)*VLOOKUP(能力值计算器!J8,能力变化对照表!A:B,2,0),0)</f>
        <v>-39</v>
      </c>
      <c r="J2852">
        <f t="shared" si="355"/>
        <v>0</v>
      </c>
      <c r="K2852">
        <f t="shared" si="356"/>
        <v>-6786</v>
      </c>
      <c r="L2852">
        <f t="shared" si="357"/>
        <v>11310</v>
      </c>
      <c r="M2852">
        <f t="shared" si="358"/>
        <v>252.1</v>
      </c>
      <c r="N2852">
        <f t="shared" si="359"/>
        <v>1</v>
      </c>
    </row>
    <row r="2853" spans="1:14">
      <c r="A2853">
        <f t="shared" si="352"/>
        <v>0</v>
      </c>
      <c r="B2853">
        <f t="shared" si="353"/>
        <v>0</v>
      </c>
      <c r="C2853">
        <v>228</v>
      </c>
      <c r="D2853">
        <v>152</v>
      </c>
      <c r="E2853">
        <f t="shared" si="354"/>
        <v>-999</v>
      </c>
      <c r="F2853">
        <f>能力值计算器!G2</f>
        <v>0</v>
      </c>
      <c r="G2853">
        <f>ROUNDDOWN((能力值计算器!F4+能力值计算器!E4*2+ROUNDDOWN(C2853/4,0))*能力值计算器!C2/100+10+能力值计算器!C2,0)</f>
        <v>174</v>
      </c>
      <c r="H2853">
        <f>ROUNDDOWN(ROUNDDOWN(ROUNDDOWN(ROUNDDOWN(ROUNDDOWN((能力值计算器!F6+能力值计算器!E6*2+ROUNDDOWN(D2853/4,0))*能力值计算器!C2/100+5,0)*能力值计算器!H6,0)*能力值计算器!K6,0)*能力值计算器!L6,0)*VLOOKUP(能力值计算器!J6,能力变化对照表!A:B,2,0),0)</f>
        <v>104</v>
      </c>
      <c r="I2853">
        <f>ROUNDDOWN(ROUNDDOWN(ROUNDDOWN(ROUNDDOWN(ROUNDDOWN((能力值计算器!F8+能力值计算器!E8*2+ROUNDDOWN(E2853/4,0))*能力值计算器!C2/100+5,0)*能力值计算器!H8,0)*能力值计算器!K8,0)*能力值计算器!L8,0)*VLOOKUP(能力值计算器!J8,能力变化对照表!A:B,2,0),0)</f>
        <v>-39</v>
      </c>
      <c r="J2853">
        <f t="shared" si="355"/>
        <v>0</v>
      </c>
      <c r="K2853">
        <f t="shared" si="356"/>
        <v>-6786</v>
      </c>
      <c r="L2853">
        <f t="shared" si="357"/>
        <v>11310</v>
      </c>
      <c r="M2853">
        <f t="shared" si="358"/>
        <v>252.1</v>
      </c>
      <c r="N2853">
        <f t="shared" si="359"/>
        <v>1</v>
      </c>
    </row>
    <row r="2854" spans="1:14">
      <c r="A2854">
        <f t="shared" si="352"/>
        <v>0</v>
      </c>
      <c r="B2854">
        <f t="shared" si="353"/>
        <v>0</v>
      </c>
      <c r="C2854">
        <v>232</v>
      </c>
      <c r="D2854">
        <v>148</v>
      </c>
      <c r="E2854">
        <f t="shared" si="354"/>
        <v>-999</v>
      </c>
      <c r="F2854">
        <f>能力值计算器!G2</f>
        <v>0</v>
      </c>
      <c r="G2854">
        <f>ROUNDDOWN((能力值计算器!F4+能力值计算器!E4*2+ROUNDDOWN(C2854/4,0))*能力值计算器!C2/100+10+能力值计算器!C2,0)</f>
        <v>174</v>
      </c>
      <c r="H2854">
        <f>ROUNDDOWN(ROUNDDOWN(ROUNDDOWN(ROUNDDOWN(ROUNDDOWN((能力值计算器!F6+能力值计算器!E6*2+ROUNDDOWN(D2854/4,0))*能力值计算器!C2/100+5,0)*能力值计算器!H6,0)*能力值计算器!K6,0)*能力值计算器!L6,0)*VLOOKUP(能力值计算器!J6,能力变化对照表!A:B,2,0),0)</f>
        <v>104</v>
      </c>
      <c r="I2854">
        <f>ROUNDDOWN(ROUNDDOWN(ROUNDDOWN(ROUNDDOWN(ROUNDDOWN((能力值计算器!F8+能力值计算器!E8*2+ROUNDDOWN(E2854/4,0))*能力值计算器!C2/100+5,0)*能力值计算器!H8,0)*能力值计算器!K8,0)*能力值计算器!L8,0)*VLOOKUP(能力值计算器!J8,能力变化对照表!A:B,2,0),0)</f>
        <v>-39</v>
      </c>
      <c r="J2854">
        <f t="shared" si="355"/>
        <v>0</v>
      </c>
      <c r="K2854">
        <f t="shared" si="356"/>
        <v>-6786</v>
      </c>
      <c r="L2854">
        <f t="shared" si="357"/>
        <v>11310</v>
      </c>
      <c r="M2854">
        <f t="shared" si="358"/>
        <v>252.1</v>
      </c>
      <c r="N2854">
        <f t="shared" si="359"/>
        <v>1</v>
      </c>
    </row>
    <row r="2855" spans="1:14">
      <c r="A2855">
        <f t="shared" si="352"/>
        <v>0</v>
      </c>
      <c r="B2855">
        <f t="shared" si="353"/>
        <v>0</v>
      </c>
      <c r="C2855">
        <v>232</v>
      </c>
      <c r="D2855">
        <v>152</v>
      </c>
      <c r="E2855">
        <f t="shared" si="354"/>
        <v>-999</v>
      </c>
      <c r="F2855">
        <f>能力值计算器!G2</f>
        <v>0</v>
      </c>
      <c r="G2855">
        <f>ROUNDDOWN((能力值计算器!F4+能力值计算器!E4*2+ROUNDDOWN(C2855/4,0))*能力值计算器!C2/100+10+能力值计算器!C2,0)</f>
        <v>174</v>
      </c>
      <c r="H2855">
        <f>ROUNDDOWN(ROUNDDOWN(ROUNDDOWN(ROUNDDOWN(ROUNDDOWN((能力值计算器!F6+能力值计算器!E6*2+ROUNDDOWN(D2855/4,0))*能力值计算器!C2/100+5,0)*能力值计算器!H6,0)*能力值计算器!K6,0)*能力值计算器!L6,0)*VLOOKUP(能力值计算器!J6,能力变化对照表!A:B,2,0),0)</f>
        <v>104</v>
      </c>
      <c r="I2855">
        <f>ROUNDDOWN(ROUNDDOWN(ROUNDDOWN(ROUNDDOWN(ROUNDDOWN((能力值计算器!F8+能力值计算器!E8*2+ROUNDDOWN(E2855/4,0))*能力值计算器!C2/100+5,0)*能力值计算器!H8,0)*能力值计算器!K8,0)*能力值计算器!L8,0)*VLOOKUP(能力值计算器!J8,能力变化对照表!A:B,2,0),0)</f>
        <v>-39</v>
      </c>
      <c r="J2855">
        <f t="shared" si="355"/>
        <v>0</v>
      </c>
      <c r="K2855">
        <f t="shared" si="356"/>
        <v>-6786</v>
      </c>
      <c r="L2855">
        <f t="shared" si="357"/>
        <v>11310</v>
      </c>
      <c r="M2855">
        <f t="shared" si="358"/>
        <v>252.1</v>
      </c>
      <c r="N2855">
        <f t="shared" si="359"/>
        <v>1</v>
      </c>
    </row>
    <row r="2856" spans="1:14">
      <c r="A2856">
        <f t="shared" si="352"/>
        <v>0</v>
      </c>
      <c r="B2856">
        <f t="shared" si="353"/>
        <v>0</v>
      </c>
      <c r="C2856">
        <v>124</v>
      </c>
      <c r="D2856">
        <v>212</v>
      </c>
      <c r="E2856">
        <f t="shared" si="354"/>
        <v>-999</v>
      </c>
      <c r="F2856">
        <f>能力值计算器!G2</f>
        <v>0</v>
      </c>
      <c r="G2856">
        <f>ROUNDDOWN((能力值计算器!F4+能力值计算器!E4*2+ROUNDDOWN(C2856/4,0))*能力值计算器!C2/100+10+能力值计算器!C2,0)</f>
        <v>161</v>
      </c>
      <c r="H2856">
        <f>ROUNDDOWN(ROUNDDOWN(ROUNDDOWN(ROUNDDOWN(ROUNDDOWN((能力值计算器!F6+能力值计算器!E6*2+ROUNDDOWN(D2856/4,0))*能力值计算器!C2/100+5,0)*能力值计算器!H6,0)*能力值计算器!K6,0)*能力值计算器!L6,0)*VLOOKUP(能力值计算器!J6,能力变化对照表!A:B,2,0),0)</f>
        <v>112</v>
      </c>
      <c r="I2856">
        <f>ROUNDDOWN(ROUNDDOWN(ROUNDDOWN(ROUNDDOWN(ROUNDDOWN((能力值计算器!F8+能力值计算器!E8*2+ROUNDDOWN(E2856/4,0))*能力值计算器!C2/100+5,0)*能力值计算器!H8,0)*能力值计算器!K8,0)*能力值计算器!L8,0)*VLOOKUP(能力值计算器!J8,能力变化对照表!A:B,2,0),0)</f>
        <v>-39</v>
      </c>
      <c r="J2856">
        <f t="shared" si="355"/>
        <v>0</v>
      </c>
      <c r="K2856">
        <f t="shared" si="356"/>
        <v>-6279</v>
      </c>
      <c r="L2856">
        <f t="shared" si="357"/>
        <v>11753</v>
      </c>
      <c r="M2856">
        <f t="shared" si="358"/>
        <v>239.1</v>
      </c>
      <c r="N2856">
        <f t="shared" si="359"/>
        <v>1</v>
      </c>
    </row>
    <row r="2857" spans="1:14">
      <c r="A2857">
        <f t="shared" si="352"/>
        <v>0</v>
      </c>
      <c r="B2857">
        <f t="shared" si="353"/>
        <v>0</v>
      </c>
      <c r="C2857">
        <v>124</v>
      </c>
      <c r="D2857">
        <v>216</v>
      </c>
      <c r="E2857">
        <f t="shared" si="354"/>
        <v>-999</v>
      </c>
      <c r="F2857">
        <f>能力值计算器!G2</f>
        <v>0</v>
      </c>
      <c r="G2857">
        <f>ROUNDDOWN((能力值计算器!F4+能力值计算器!E4*2+ROUNDDOWN(C2857/4,0))*能力值计算器!C2/100+10+能力值计算器!C2,0)</f>
        <v>161</v>
      </c>
      <c r="H2857">
        <f>ROUNDDOWN(ROUNDDOWN(ROUNDDOWN(ROUNDDOWN(ROUNDDOWN((能力值计算器!F6+能力值计算器!E6*2+ROUNDDOWN(D2857/4,0))*能力值计算器!C2/100+5,0)*能力值计算器!H6,0)*能力值计算器!K6,0)*能力值计算器!L6,0)*VLOOKUP(能力值计算器!J6,能力变化对照表!A:B,2,0),0)</f>
        <v>112</v>
      </c>
      <c r="I2857">
        <f>ROUNDDOWN(ROUNDDOWN(ROUNDDOWN(ROUNDDOWN(ROUNDDOWN((能力值计算器!F8+能力值计算器!E8*2+ROUNDDOWN(E2857/4,0))*能力值计算器!C2/100+5,0)*能力值计算器!H8,0)*能力值计算器!K8,0)*能力值计算器!L8,0)*VLOOKUP(能力值计算器!J8,能力变化对照表!A:B,2,0),0)</f>
        <v>-39</v>
      </c>
      <c r="J2857">
        <f t="shared" si="355"/>
        <v>0</v>
      </c>
      <c r="K2857">
        <f t="shared" si="356"/>
        <v>-6279</v>
      </c>
      <c r="L2857">
        <f t="shared" si="357"/>
        <v>11753</v>
      </c>
      <c r="M2857">
        <f t="shared" si="358"/>
        <v>239.1</v>
      </c>
      <c r="N2857">
        <f t="shared" si="359"/>
        <v>1</v>
      </c>
    </row>
    <row r="2858" spans="1:14">
      <c r="A2858">
        <f t="shared" si="352"/>
        <v>0</v>
      </c>
      <c r="B2858">
        <f t="shared" si="353"/>
        <v>0</v>
      </c>
      <c r="C2858">
        <v>128</v>
      </c>
      <c r="D2858">
        <v>212</v>
      </c>
      <c r="E2858">
        <f t="shared" si="354"/>
        <v>-999</v>
      </c>
      <c r="F2858">
        <f>能力值计算器!G2</f>
        <v>0</v>
      </c>
      <c r="G2858">
        <f>ROUNDDOWN((能力值计算器!F4+能力值计算器!E4*2+ROUNDDOWN(C2858/4,0))*能力值计算器!C2/100+10+能力值计算器!C2,0)</f>
        <v>161</v>
      </c>
      <c r="H2858">
        <f>ROUNDDOWN(ROUNDDOWN(ROUNDDOWN(ROUNDDOWN(ROUNDDOWN((能力值计算器!F6+能力值计算器!E6*2+ROUNDDOWN(D2858/4,0))*能力值计算器!C2/100+5,0)*能力值计算器!H6,0)*能力值计算器!K6,0)*能力值计算器!L6,0)*VLOOKUP(能力值计算器!J6,能力变化对照表!A:B,2,0),0)</f>
        <v>112</v>
      </c>
      <c r="I2858">
        <f>ROUNDDOWN(ROUNDDOWN(ROUNDDOWN(ROUNDDOWN(ROUNDDOWN((能力值计算器!F8+能力值计算器!E8*2+ROUNDDOWN(E2858/4,0))*能力值计算器!C2/100+5,0)*能力值计算器!H8,0)*能力值计算器!K8,0)*能力值计算器!L8,0)*VLOOKUP(能力值计算器!J8,能力变化对照表!A:B,2,0),0)</f>
        <v>-39</v>
      </c>
      <c r="J2858">
        <f t="shared" si="355"/>
        <v>0</v>
      </c>
      <c r="K2858">
        <f t="shared" si="356"/>
        <v>-6279</v>
      </c>
      <c r="L2858">
        <f t="shared" si="357"/>
        <v>11753</v>
      </c>
      <c r="M2858">
        <f t="shared" si="358"/>
        <v>239.1</v>
      </c>
      <c r="N2858">
        <f t="shared" si="359"/>
        <v>1</v>
      </c>
    </row>
    <row r="2859" spans="1:14">
      <c r="A2859">
        <f t="shared" si="352"/>
        <v>0</v>
      </c>
      <c r="B2859">
        <f t="shared" si="353"/>
        <v>0</v>
      </c>
      <c r="C2859">
        <v>128</v>
      </c>
      <c r="D2859">
        <v>216</v>
      </c>
      <c r="E2859">
        <f t="shared" si="354"/>
        <v>-999</v>
      </c>
      <c r="F2859">
        <f>能力值计算器!G2</f>
        <v>0</v>
      </c>
      <c r="G2859">
        <f>ROUNDDOWN((能力值计算器!F4+能力值计算器!E4*2+ROUNDDOWN(C2859/4,0))*能力值计算器!C2/100+10+能力值计算器!C2,0)</f>
        <v>161</v>
      </c>
      <c r="H2859">
        <f>ROUNDDOWN(ROUNDDOWN(ROUNDDOWN(ROUNDDOWN(ROUNDDOWN((能力值计算器!F6+能力值计算器!E6*2+ROUNDDOWN(D2859/4,0))*能力值计算器!C2/100+5,0)*能力值计算器!H6,0)*能力值计算器!K6,0)*能力值计算器!L6,0)*VLOOKUP(能力值计算器!J6,能力变化对照表!A:B,2,0),0)</f>
        <v>112</v>
      </c>
      <c r="I2859">
        <f>ROUNDDOWN(ROUNDDOWN(ROUNDDOWN(ROUNDDOWN(ROUNDDOWN((能力值计算器!F8+能力值计算器!E8*2+ROUNDDOWN(E2859/4,0))*能力值计算器!C2/100+5,0)*能力值计算器!H8,0)*能力值计算器!K8,0)*能力值计算器!L8,0)*VLOOKUP(能力值计算器!J8,能力变化对照表!A:B,2,0),0)</f>
        <v>-39</v>
      </c>
      <c r="J2859">
        <f t="shared" si="355"/>
        <v>0</v>
      </c>
      <c r="K2859">
        <f t="shared" si="356"/>
        <v>-6279</v>
      </c>
      <c r="L2859">
        <f t="shared" si="357"/>
        <v>11753</v>
      </c>
      <c r="M2859">
        <f t="shared" si="358"/>
        <v>239.1</v>
      </c>
      <c r="N2859">
        <f t="shared" si="359"/>
        <v>1</v>
      </c>
    </row>
    <row r="2860" spans="1:14">
      <c r="A2860">
        <f t="shared" si="352"/>
        <v>0</v>
      </c>
      <c r="B2860">
        <f t="shared" si="353"/>
        <v>0</v>
      </c>
      <c r="C2860">
        <v>100</v>
      </c>
      <c r="D2860">
        <v>228</v>
      </c>
      <c r="E2860">
        <f t="shared" si="354"/>
        <v>-999</v>
      </c>
      <c r="F2860">
        <f>能力值计算器!G2</f>
        <v>0</v>
      </c>
      <c r="G2860">
        <f>ROUNDDOWN((能力值计算器!F4+能力值计算器!E4*2+ROUNDDOWN(C2860/4,0))*能力值计算器!C2/100+10+能力值计算器!C2,0)</f>
        <v>158</v>
      </c>
      <c r="H2860">
        <f>ROUNDDOWN(ROUNDDOWN(ROUNDDOWN(ROUNDDOWN(ROUNDDOWN((能力值计算器!F6+能力值计算器!E6*2+ROUNDDOWN(D2860/4,0))*能力值计算器!C2/100+5,0)*能力值计算器!H6,0)*能力值计算器!K6,0)*能力值计算器!L6,0)*VLOOKUP(能力值计算器!J6,能力变化对照表!A:B,2,0),0)</f>
        <v>114</v>
      </c>
      <c r="I2860">
        <f>ROUNDDOWN(ROUNDDOWN(ROUNDDOWN(ROUNDDOWN(ROUNDDOWN((能力值计算器!F8+能力值计算器!E8*2+ROUNDDOWN(E2860/4,0))*能力值计算器!C2/100+5,0)*能力值计算器!H8,0)*能力值计算器!K8,0)*能力值计算器!L8,0)*VLOOKUP(能力值计算器!J8,能力变化对照表!A:B,2,0),0)</f>
        <v>-39</v>
      </c>
      <c r="J2860">
        <f t="shared" si="355"/>
        <v>0</v>
      </c>
      <c r="K2860">
        <f t="shared" si="356"/>
        <v>-6162</v>
      </c>
      <c r="L2860">
        <f t="shared" si="357"/>
        <v>11850</v>
      </c>
      <c r="M2860">
        <f t="shared" si="358"/>
        <v>236.1</v>
      </c>
      <c r="N2860">
        <f t="shared" si="359"/>
        <v>1</v>
      </c>
    </row>
    <row r="2861" spans="1:14">
      <c r="A2861">
        <f t="shared" si="352"/>
        <v>0</v>
      </c>
      <c r="B2861">
        <f t="shared" si="353"/>
        <v>0</v>
      </c>
      <c r="C2861">
        <v>100</v>
      </c>
      <c r="D2861">
        <v>232</v>
      </c>
      <c r="E2861">
        <f t="shared" si="354"/>
        <v>-999</v>
      </c>
      <c r="F2861">
        <f>能力值计算器!G2</f>
        <v>0</v>
      </c>
      <c r="G2861">
        <f>ROUNDDOWN((能力值计算器!F4+能力值计算器!E4*2+ROUNDDOWN(C2861/4,0))*能力值计算器!C2/100+10+能力值计算器!C2,0)</f>
        <v>158</v>
      </c>
      <c r="H2861">
        <f>ROUNDDOWN(ROUNDDOWN(ROUNDDOWN(ROUNDDOWN(ROUNDDOWN((能力值计算器!F6+能力值计算器!E6*2+ROUNDDOWN(D2861/4,0))*能力值计算器!C2/100+5,0)*能力值计算器!H6,0)*能力值计算器!K6,0)*能力值计算器!L6,0)*VLOOKUP(能力值计算器!J6,能力变化对照表!A:B,2,0),0)</f>
        <v>114</v>
      </c>
      <c r="I2861">
        <f>ROUNDDOWN(ROUNDDOWN(ROUNDDOWN(ROUNDDOWN(ROUNDDOWN((能力值计算器!F8+能力值计算器!E8*2+ROUNDDOWN(E2861/4,0))*能力值计算器!C2/100+5,0)*能力值计算器!H8,0)*能力值计算器!K8,0)*能力值计算器!L8,0)*VLOOKUP(能力值计算器!J8,能力变化对照表!A:B,2,0),0)</f>
        <v>-39</v>
      </c>
      <c r="J2861">
        <f t="shared" si="355"/>
        <v>0</v>
      </c>
      <c r="K2861">
        <f t="shared" si="356"/>
        <v>-6162</v>
      </c>
      <c r="L2861">
        <f t="shared" si="357"/>
        <v>11850</v>
      </c>
      <c r="M2861">
        <f t="shared" si="358"/>
        <v>236.1</v>
      </c>
      <c r="N2861">
        <f t="shared" si="359"/>
        <v>1</v>
      </c>
    </row>
    <row r="2862" spans="1:14">
      <c r="A2862">
        <f t="shared" si="352"/>
        <v>0</v>
      </c>
      <c r="B2862">
        <f t="shared" si="353"/>
        <v>0</v>
      </c>
      <c r="C2862">
        <v>104</v>
      </c>
      <c r="D2862">
        <v>228</v>
      </c>
      <c r="E2862">
        <f t="shared" si="354"/>
        <v>-999</v>
      </c>
      <c r="F2862">
        <f>能力值计算器!G2</f>
        <v>0</v>
      </c>
      <c r="G2862">
        <f>ROUNDDOWN((能力值计算器!F4+能力值计算器!E4*2+ROUNDDOWN(C2862/4,0))*能力值计算器!C2/100+10+能力值计算器!C2,0)</f>
        <v>158</v>
      </c>
      <c r="H2862">
        <f>ROUNDDOWN(ROUNDDOWN(ROUNDDOWN(ROUNDDOWN(ROUNDDOWN((能力值计算器!F6+能力值计算器!E6*2+ROUNDDOWN(D2862/4,0))*能力值计算器!C2/100+5,0)*能力值计算器!H6,0)*能力值计算器!K6,0)*能力值计算器!L6,0)*VLOOKUP(能力值计算器!J6,能力变化对照表!A:B,2,0),0)</f>
        <v>114</v>
      </c>
      <c r="I2862">
        <f>ROUNDDOWN(ROUNDDOWN(ROUNDDOWN(ROUNDDOWN(ROUNDDOWN((能力值计算器!F8+能力值计算器!E8*2+ROUNDDOWN(E2862/4,0))*能力值计算器!C2/100+5,0)*能力值计算器!H8,0)*能力值计算器!K8,0)*能力值计算器!L8,0)*VLOOKUP(能力值计算器!J8,能力变化对照表!A:B,2,0),0)</f>
        <v>-39</v>
      </c>
      <c r="J2862">
        <f t="shared" si="355"/>
        <v>0</v>
      </c>
      <c r="K2862">
        <f t="shared" si="356"/>
        <v>-6162</v>
      </c>
      <c r="L2862">
        <f t="shared" si="357"/>
        <v>11850</v>
      </c>
      <c r="M2862">
        <f t="shared" si="358"/>
        <v>236.1</v>
      </c>
      <c r="N2862">
        <f t="shared" si="359"/>
        <v>1</v>
      </c>
    </row>
    <row r="2863" spans="1:14">
      <c r="A2863">
        <f t="shared" si="352"/>
        <v>0</v>
      </c>
      <c r="B2863">
        <f t="shared" si="353"/>
        <v>0</v>
      </c>
      <c r="C2863">
        <v>104</v>
      </c>
      <c r="D2863">
        <v>232</v>
      </c>
      <c r="E2863">
        <f t="shared" si="354"/>
        <v>-999</v>
      </c>
      <c r="F2863">
        <f>能力值计算器!G2</f>
        <v>0</v>
      </c>
      <c r="G2863">
        <f>ROUNDDOWN((能力值计算器!F4+能力值计算器!E4*2+ROUNDDOWN(C2863/4,0))*能力值计算器!C2/100+10+能力值计算器!C2,0)</f>
        <v>158</v>
      </c>
      <c r="H2863">
        <f>ROUNDDOWN(ROUNDDOWN(ROUNDDOWN(ROUNDDOWN(ROUNDDOWN((能力值计算器!F6+能力值计算器!E6*2+ROUNDDOWN(D2863/4,0))*能力值计算器!C2/100+5,0)*能力值计算器!H6,0)*能力值计算器!K6,0)*能力值计算器!L6,0)*VLOOKUP(能力值计算器!J6,能力变化对照表!A:B,2,0),0)</f>
        <v>114</v>
      </c>
      <c r="I2863">
        <f>ROUNDDOWN(ROUNDDOWN(ROUNDDOWN(ROUNDDOWN(ROUNDDOWN((能力值计算器!F8+能力值计算器!E8*2+ROUNDDOWN(E2863/4,0))*能力值计算器!C2/100+5,0)*能力值计算器!H8,0)*能力值计算器!K8,0)*能力值计算器!L8,0)*VLOOKUP(能力值计算器!J8,能力变化对照表!A:B,2,0),0)</f>
        <v>-39</v>
      </c>
      <c r="J2863">
        <f t="shared" si="355"/>
        <v>0</v>
      </c>
      <c r="K2863">
        <f t="shared" si="356"/>
        <v>-6162</v>
      </c>
      <c r="L2863">
        <f t="shared" si="357"/>
        <v>11850</v>
      </c>
      <c r="M2863">
        <f t="shared" si="358"/>
        <v>236.1</v>
      </c>
      <c r="N2863">
        <f t="shared" si="359"/>
        <v>1</v>
      </c>
    </row>
    <row r="2864" spans="1:14">
      <c r="A2864">
        <f t="shared" si="352"/>
        <v>0</v>
      </c>
      <c r="B2864">
        <f t="shared" si="353"/>
        <v>0</v>
      </c>
      <c r="C2864">
        <v>148</v>
      </c>
      <c r="D2864">
        <v>196</v>
      </c>
      <c r="E2864">
        <f t="shared" si="354"/>
        <v>-999</v>
      </c>
      <c r="F2864">
        <f>能力值计算器!G2</f>
        <v>0</v>
      </c>
      <c r="G2864">
        <f>ROUNDDOWN((能力值计算器!F4+能力值计算器!E4*2+ROUNDDOWN(C2864/4,0))*能力值计算器!C2/100+10+能力值计算器!C2,0)</f>
        <v>164</v>
      </c>
      <c r="H2864">
        <f>ROUNDDOWN(ROUNDDOWN(ROUNDDOWN(ROUNDDOWN(ROUNDDOWN((能力值计算器!F6+能力值计算器!E6*2+ROUNDDOWN(D2864/4,0))*能力值计算器!C2/100+5,0)*能力值计算器!H6,0)*能力值计算器!K6,0)*能力值计算器!L6,0)*VLOOKUP(能力值计算器!J6,能力变化对照表!A:B,2,0),0)</f>
        <v>110</v>
      </c>
      <c r="I2864">
        <f>ROUNDDOWN(ROUNDDOWN(ROUNDDOWN(ROUNDDOWN(ROUNDDOWN((能力值计算器!F8+能力值计算器!E8*2+ROUNDDOWN(E2864/4,0))*能力值计算器!C2/100+5,0)*能力值计算器!H8,0)*能力值计算器!K8,0)*能力值计算器!L8,0)*VLOOKUP(能力值计算器!J8,能力变化对照表!A:B,2,0),0)</f>
        <v>-39</v>
      </c>
      <c r="J2864">
        <f t="shared" si="355"/>
        <v>0</v>
      </c>
      <c r="K2864">
        <f t="shared" si="356"/>
        <v>-6396</v>
      </c>
      <c r="L2864">
        <f t="shared" si="357"/>
        <v>11644</v>
      </c>
      <c r="M2864">
        <f t="shared" si="358"/>
        <v>242.1</v>
      </c>
      <c r="N2864">
        <f t="shared" si="359"/>
        <v>1</v>
      </c>
    </row>
    <row r="2865" spans="1:14">
      <c r="A2865">
        <f t="shared" si="352"/>
        <v>0</v>
      </c>
      <c r="B2865">
        <f t="shared" si="353"/>
        <v>0</v>
      </c>
      <c r="C2865">
        <v>148</v>
      </c>
      <c r="D2865">
        <v>200</v>
      </c>
      <c r="E2865">
        <f t="shared" si="354"/>
        <v>-999</v>
      </c>
      <c r="F2865">
        <f>能力值计算器!G2</f>
        <v>0</v>
      </c>
      <c r="G2865">
        <f>ROUNDDOWN((能力值计算器!F4+能力值计算器!E4*2+ROUNDDOWN(C2865/4,0))*能力值计算器!C2/100+10+能力值计算器!C2,0)</f>
        <v>164</v>
      </c>
      <c r="H2865">
        <f>ROUNDDOWN(ROUNDDOWN(ROUNDDOWN(ROUNDDOWN(ROUNDDOWN((能力值计算器!F6+能力值计算器!E6*2+ROUNDDOWN(D2865/4,0))*能力值计算器!C2/100+5,0)*能力值计算器!H6,0)*能力值计算器!K6,0)*能力值计算器!L6,0)*VLOOKUP(能力值计算器!J6,能力变化对照表!A:B,2,0),0)</f>
        <v>110</v>
      </c>
      <c r="I2865">
        <f>ROUNDDOWN(ROUNDDOWN(ROUNDDOWN(ROUNDDOWN(ROUNDDOWN((能力值计算器!F8+能力值计算器!E8*2+ROUNDDOWN(E2865/4,0))*能力值计算器!C2/100+5,0)*能力值计算器!H8,0)*能力值计算器!K8,0)*能力值计算器!L8,0)*VLOOKUP(能力值计算器!J8,能力变化对照表!A:B,2,0),0)</f>
        <v>-39</v>
      </c>
      <c r="J2865">
        <f t="shared" si="355"/>
        <v>0</v>
      </c>
      <c r="K2865">
        <f t="shared" si="356"/>
        <v>-6396</v>
      </c>
      <c r="L2865">
        <f t="shared" si="357"/>
        <v>11644</v>
      </c>
      <c r="M2865">
        <f t="shared" si="358"/>
        <v>242.1</v>
      </c>
      <c r="N2865">
        <f t="shared" si="359"/>
        <v>1</v>
      </c>
    </row>
    <row r="2866" spans="1:14">
      <c r="A2866">
        <f t="shared" si="352"/>
        <v>0</v>
      </c>
      <c r="B2866">
        <f t="shared" si="353"/>
        <v>0</v>
      </c>
      <c r="C2866">
        <v>152</v>
      </c>
      <c r="D2866">
        <v>196</v>
      </c>
      <c r="E2866">
        <f t="shared" si="354"/>
        <v>-999</v>
      </c>
      <c r="F2866">
        <f>能力值计算器!G2</f>
        <v>0</v>
      </c>
      <c r="G2866">
        <f>ROUNDDOWN((能力值计算器!F4+能力值计算器!E4*2+ROUNDDOWN(C2866/4,0))*能力值计算器!C2/100+10+能力值计算器!C2,0)</f>
        <v>164</v>
      </c>
      <c r="H2866">
        <f>ROUNDDOWN(ROUNDDOWN(ROUNDDOWN(ROUNDDOWN(ROUNDDOWN((能力值计算器!F6+能力值计算器!E6*2+ROUNDDOWN(D2866/4,0))*能力值计算器!C2/100+5,0)*能力值计算器!H6,0)*能力值计算器!K6,0)*能力值计算器!L6,0)*VLOOKUP(能力值计算器!J6,能力变化对照表!A:B,2,0),0)</f>
        <v>110</v>
      </c>
      <c r="I2866">
        <f>ROUNDDOWN(ROUNDDOWN(ROUNDDOWN(ROUNDDOWN(ROUNDDOWN((能力值计算器!F8+能力值计算器!E8*2+ROUNDDOWN(E2866/4,0))*能力值计算器!C2/100+5,0)*能力值计算器!H8,0)*能力值计算器!K8,0)*能力值计算器!L8,0)*VLOOKUP(能力值计算器!J8,能力变化对照表!A:B,2,0),0)</f>
        <v>-39</v>
      </c>
      <c r="J2866">
        <f t="shared" si="355"/>
        <v>0</v>
      </c>
      <c r="K2866">
        <f t="shared" si="356"/>
        <v>-6396</v>
      </c>
      <c r="L2866">
        <f t="shared" si="357"/>
        <v>11644</v>
      </c>
      <c r="M2866">
        <f t="shared" si="358"/>
        <v>242.1</v>
      </c>
      <c r="N2866">
        <f t="shared" si="359"/>
        <v>1</v>
      </c>
    </row>
    <row r="2867" spans="1:14">
      <c r="A2867">
        <f t="shared" si="352"/>
        <v>0</v>
      </c>
      <c r="B2867">
        <f t="shared" si="353"/>
        <v>0</v>
      </c>
      <c r="C2867">
        <v>152</v>
      </c>
      <c r="D2867">
        <v>200</v>
      </c>
      <c r="E2867">
        <f t="shared" si="354"/>
        <v>-999</v>
      </c>
      <c r="F2867">
        <f>能力值计算器!G2</f>
        <v>0</v>
      </c>
      <c r="G2867">
        <f>ROUNDDOWN((能力值计算器!F4+能力值计算器!E4*2+ROUNDDOWN(C2867/4,0))*能力值计算器!C2/100+10+能力值计算器!C2,0)</f>
        <v>164</v>
      </c>
      <c r="H2867">
        <f>ROUNDDOWN(ROUNDDOWN(ROUNDDOWN(ROUNDDOWN(ROUNDDOWN((能力值计算器!F6+能力值计算器!E6*2+ROUNDDOWN(D2867/4,0))*能力值计算器!C2/100+5,0)*能力值计算器!H6,0)*能力值计算器!K6,0)*能力值计算器!L6,0)*VLOOKUP(能力值计算器!J6,能力变化对照表!A:B,2,0),0)</f>
        <v>110</v>
      </c>
      <c r="I2867">
        <f>ROUNDDOWN(ROUNDDOWN(ROUNDDOWN(ROUNDDOWN(ROUNDDOWN((能力值计算器!F8+能力值计算器!E8*2+ROUNDDOWN(E2867/4,0))*能力值计算器!C2/100+5,0)*能力值计算器!H8,0)*能力值计算器!K8,0)*能力值计算器!L8,0)*VLOOKUP(能力值计算器!J8,能力变化对照表!A:B,2,0),0)</f>
        <v>-39</v>
      </c>
      <c r="J2867">
        <f t="shared" si="355"/>
        <v>0</v>
      </c>
      <c r="K2867">
        <f t="shared" si="356"/>
        <v>-6396</v>
      </c>
      <c r="L2867">
        <f t="shared" si="357"/>
        <v>11644</v>
      </c>
      <c r="M2867">
        <f t="shared" si="358"/>
        <v>242.1</v>
      </c>
      <c r="N2867">
        <f t="shared" si="359"/>
        <v>1</v>
      </c>
    </row>
    <row r="2868" spans="1:14">
      <c r="A2868">
        <f t="shared" si="352"/>
        <v>0</v>
      </c>
      <c r="B2868">
        <f t="shared" si="353"/>
        <v>0</v>
      </c>
      <c r="C2868">
        <v>76</v>
      </c>
      <c r="D2868">
        <v>244</v>
      </c>
      <c r="E2868">
        <f t="shared" si="354"/>
        <v>-999</v>
      </c>
      <c r="F2868">
        <f>能力值计算器!G2</f>
        <v>0</v>
      </c>
      <c r="G2868">
        <f>ROUNDDOWN((能力值计算器!F4+能力值计算器!E4*2+ROUNDDOWN(C2868/4,0))*能力值计算器!C2/100+10+能力值计算器!C2,0)</f>
        <v>155</v>
      </c>
      <c r="H2868">
        <f>ROUNDDOWN(ROUNDDOWN(ROUNDDOWN(ROUNDDOWN(ROUNDDOWN((能力值计算器!F6+能力值计算器!E6*2+ROUNDDOWN(D2868/4,0))*能力值计算器!C2/100+5,0)*能力值计算器!H6,0)*能力值计算器!K6,0)*能力值计算器!L6,0)*VLOOKUP(能力值计算器!J6,能力变化对照表!A:B,2,0),0)</f>
        <v>116</v>
      </c>
      <c r="I2868">
        <f>ROUNDDOWN(ROUNDDOWN(ROUNDDOWN(ROUNDDOWN(ROUNDDOWN((能力值计算器!F8+能力值计算器!E8*2+ROUNDDOWN(E2868/4,0))*能力值计算器!C2/100+5,0)*能力值计算器!H8,0)*能力值计算器!K8,0)*能力值计算器!L8,0)*VLOOKUP(能力值计算器!J8,能力变化对照表!A:B,2,0),0)</f>
        <v>-39</v>
      </c>
      <c r="J2868">
        <f t="shared" si="355"/>
        <v>0</v>
      </c>
      <c r="K2868">
        <f t="shared" si="356"/>
        <v>-6045</v>
      </c>
      <c r="L2868">
        <f t="shared" si="357"/>
        <v>11935</v>
      </c>
      <c r="M2868">
        <f t="shared" si="358"/>
        <v>233.1</v>
      </c>
      <c r="N2868">
        <f t="shared" si="359"/>
        <v>1</v>
      </c>
    </row>
    <row r="2869" spans="1:14">
      <c r="A2869">
        <f t="shared" si="352"/>
        <v>0</v>
      </c>
      <c r="B2869">
        <f t="shared" si="353"/>
        <v>0</v>
      </c>
      <c r="C2869">
        <v>76</v>
      </c>
      <c r="D2869">
        <v>248</v>
      </c>
      <c r="E2869">
        <f t="shared" si="354"/>
        <v>-999</v>
      </c>
      <c r="F2869">
        <f>能力值计算器!G2</f>
        <v>0</v>
      </c>
      <c r="G2869">
        <f>ROUNDDOWN((能力值计算器!F4+能力值计算器!E4*2+ROUNDDOWN(C2869/4,0))*能力值计算器!C2/100+10+能力值计算器!C2,0)</f>
        <v>155</v>
      </c>
      <c r="H2869">
        <f>ROUNDDOWN(ROUNDDOWN(ROUNDDOWN(ROUNDDOWN(ROUNDDOWN((能力值计算器!F6+能力值计算器!E6*2+ROUNDDOWN(D2869/4,0))*能力值计算器!C2/100+5,0)*能力值计算器!H6,0)*能力值计算器!K6,0)*能力值计算器!L6,0)*VLOOKUP(能力值计算器!J6,能力变化对照表!A:B,2,0),0)</f>
        <v>116</v>
      </c>
      <c r="I2869">
        <f>ROUNDDOWN(ROUNDDOWN(ROUNDDOWN(ROUNDDOWN(ROUNDDOWN((能力值计算器!F8+能力值计算器!E8*2+ROUNDDOWN(E2869/4,0))*能力值计算器!C2/100+5,0)*能力值计算器!H8,0)*能力值计算器!K8,0)*能力值计算器!L8,0)*VLOOKUP(能力值计算器!J8,能力变化对照表!A:B,2,0),0)</f>
        <v>-39</v>
      </c>
      <c r="J2869">
        <f t="shared" si="355"/>
        <v>0</v>
      </c>
      <c r="K2869">
        <f t="shared" si="356"/>
        <v>-6045</v>
      </c>
      <c r="L2869">
        <f t="shared" si="357"/>
        <v>11935</v>
      </c>
      <c r="M2869">
        <f t="shared" si="358"/>
        <v>233.1</v>
      </c>
      <c r="N2869">
        <f t="shared" si="359"/>
        <v>1</v>
      </c>
    </row>
    <row r="2870" spans="1:14">
      <c r="A2870">
        <f t="shared" si="352"/>
        <v>0</v>
      </c>
      <c r="B2870">
        <f t="shared" si="353"/>
        <v>0</v>
      </c>
      <c r="C2870">
        <v>80</v>
      </c>
      <c r="D2870">
        <v>244</v>
      </c>
      <c r="E2870">
        <f t="shared" si="354"/>
        <v>-999</v>
      </c>
      <c r="F2870">
        <f>能力值计算器!G2</f>
        <v>0</v>
      </c>
      <c r="G2870">
        <f>ROUNDDOWN((能力值计算器!F4+能力值计算器!E4*2+ROUNDDOWN(C2870/4,0))*能力值计算器!C2/100+10+能力值计算器!C2,0)</f>
        <v>155</v>
      </c>
      <c r="H2870">
        <f>ROUNDDOWN(ROUNDDOWN(ROUNDDOWN(ROUNDDOWN(ROUNDDOWN((能力值计算器!F6+能力值计算器!E6*2+ROUNDDOWN(D2870/4,0))*能力值计算器!C2/100+5,0)*能力值计算器!H6,0)*能力值计算器!K6,0)*能力值计算器!L6,0)*VLOOKUP(能力值计算器!J6,能力变化对照表!A:B,2,0),0)</f>
        <v>116</v>
      </c>
      <c r="I2870">
        <f>ROUNDDOWN(ROUNDDOWN(ROUNDDOWN(ROUNDDOWN(ROUNDDOWN((能力值计算器!F8+能力值计算器!E8*2+ROUNDDOWN(E2870/4,0))*能力值计算器!C2/100+5,0)*能力值计算器!H8,0)*能力值计算器!K8,0)*能力值计算器!L8,0)*VLOOKUP(能力值计算器!J8,能力变化对照表!A:B,2,0),0)</f>
        <v>-39</v>
      </c>
      <c r="J2870">
        <f t="shared" si="355"/>
        <v>0</v>
      </c>
      <c r="K2870">
        <f t="shared" si="356"/>
        <v>-6045</v>
      </c>
      <c r="L2870">
        <f t="shared" si="357"/>
        <v>11935</v>
      </c>
      <c r="M2870">
        <f t="shared" si="358"/>
        <v>233.1</v>
      </c>
      <c r="N2870">
        <f t="shared" si="359"/>
        <v>1</v>
      </c>
    </row>
    <row r="2871" spans="1:14">
      <c r="A2871">
        <f t="shared" si="352"/>
        <v>0</v>
      </c>
      <c r="B2871">
        <f t="shared" si="353"/>
        <v>0</v>
      </c>
      <c r="C2871">
        <v>80</v>
      </c>
      <c r="D2871">
        <v>248</v>
      </c>
      <c r="E2871">
        <f t="shared" si="354"/>
        <v>-999</v>
      </c>
      <c r="F2871">
        <f>能力值计算器!G2</f>
        <v>0</v>
      </c>
      <c r="G2871">
        <f>ROUNDDOWN((能力值计算器!F4+能力值计算器!E4*2+ROUNDDOWN(C2871/4,0))*能力值计算器!C2/100+10+能力值计算器!C2,0)</f>
        <v>155</v>
      </c>
      <c r="H2871">
        <f>ROUNDDOWN(ROUNDDOWN(ROUNDDOWN(ROUNDDOWN(ROUNDDOWN((能力值计算器!F6+能力值计算器!E6*2+ROUNDDOWN(D2871/4,0))*能力值计算器!C2/100+5,0)*能力值计算器!H6,0)*能力值计算器!K6,0)*能力值计算器!L6,0)*VLOOKUP(能力值计算器!J6,能力变化对照表!A:B,2,0),0)</f>
        <v>116</v>
      </c>
      <c r="I2871">
        <f>ROUNDDOWN(ROUNDDOWN(ROUNDDOWN(ROUNDDOWN(ROUNDDOWN((能力值计算器!F8+能力值计算器!E8*2+ROUNDDOWN(E2871/4,0))*能力值计算器!C2/100+5,0)*能力值计算器!H8,0)*能力值计算器!K8,0)*能力值计算器!L8,0)*VLOOKUP(能力值计算器!J8,能力变化对照表!A:B,2,0),0)</f>
        <v>-39</v>
      </c>
      <c r="J2871">
        <f t="shared" si="355"/>
        <v>0</v>
      </c>
      <c r="K2871">
        <f t="shared" si="356"/>
        <v>-6045</v>
      </c>
      <c r="L2871">
        <f t="shared" si="357"/>
        <v>11935</v>
      </c>
      <c r="M2871">
        <f t="shared" si="358"/>
        <v>233.1</v>
      </c>
      <c r="N2871">
        <f t="shared" si="359"/>
        <v>1</v>
      </c>
    </row>
    <row r="2872" spans="1:14">
      <c r="A2872">
        <f t="shared" si="352"/>
        <v>0</v>
      </c>
      <c r="B2872">
        <f t="shared" si="353"/>
        <v>0</v>
      </c>
      <c r="C2872">
        <v>212</v>
      </c>
      <c r="D2872">
        <v>156</v>
      </c>
      <c r="E2872">
        <f t="shared" si="354"/>
        <v>-999</v>
      </c>
      <c r="F2872">
        <f>能力值计算器!G2</f>
        <v>0</v>
      </c>
      <c r="G2872">
        <f>ROUNDDOWN((能力值计算器!F4+能力值计算器!E4*2+ROUNDDOWN(C2872/4,0))*能力值计算器!C2/100+10+能力值计算器!C2,0)</f>
        <v>172</v>
      </c>
      <c r="H2872">
        <f>ROUNDDOWN(ROUNDDOWN(ROUNDDOWN(ROUNDDOWN(ROUNDDOWN((能力值计算器!F6+能力值计算器!E6*2+ROUNDDOWN(D2872/4,0))*能力值计算器!C2/100+5,0)*能力值计算器!H6,0)*能力值计算器!K6,0)*能力值计算器!L6,0)*VLOOKUP(能力值计算器!J6,能力变化对照表!A:B,2,0),0)</f>
        <v>105</v>
      </c>
      <c r="I2872">
        <f>ROUNDDOWN(ROUNDDOWN(ROUNDDOWN(ROUNDDOWN(ROUNDDOWN((能力值计算器!F8+能力值计算器!E8*2+ROUNDDOWN(E2872/4,0))*能力值计算器!C2/100+5,0)*能力值计算器!H8,0)*能力值计算器!K8,0)*能力值计算器!L8,0)*VLOOKUP(能力值计算器!J8,能力变化对照表!A:B,2,0),0)</f>
        <v>-39</v>
      </c>
      <c r="J2872">
        <f t="shared" si="355"/>
        <v>0</v>
      </c>
      <c r="K2872">
        <f t="shared" si="356"/>
        <v>-6708</v>
      </c>
      <c r="L2872">
        <f t="shared" si="357"/>
        <v>11352</v>
      </c>
      <c r="M2872">
        <f t="shared" si="358"/>
        <v>250.1</v>
      </c>
      <c r="N2872">
        <f t="shared" si="359"/>
        <v>1</v>
      </c>
    </row>
    <row r="2873" spans="1:14">
      <c r="A2873">
        <f t="shared" si="352"/>
        <v>0</v>
      </c>
      <c r="B2873">
        <f t="shared" si="353"/>
        <v>0</v>
      </c>
      <c r="C2873">
        <v>212</v>
      </c>
      <c r="D2873">
        <v>160</v>
      </c>
      <c r="E2873">
        <f t="shared" si="354"/>
        <v>-999</v>
      </c>
      <c r="F2873">
        <f>能力值计算器!G2</f>
        <v>0</v>
      </c>
      <c r="G2873">
        <f>ROUNDDOWN((能力值计算器!F4+能力值计算器!E4*2+ROUNDDOWN(C2873/4,0))*能力值计算器!C2/100+10+能力值计算器!C2,0)</f>
        <v>172</v>
      </c>
      <c r="H2873">
        <f>ROUNDDOWN(ROUNDDOWN(ROUNDDOWN(ROUNDDOWN(ROUNDDOWN((能力值计算器!F6+能力值计算器!E6*2+ROUNDDOWN(D2873/4,0))*能力值计算器!C2/100+5,0)*能力值计算器!H6,0)*能力值计算器!K6,0)*能力值计算器!L6,0)*VLOOKUP(能力值计算器!J6,能力变化对照表!A:B,2,0),0)</f>
        <v>105</v>
      </c>
      <c r="I2873">
        <f>ROUNDDOWN(ROUNDDOWN(ROUNDDOWN(ROUNDDOWN(ROUNDDOWN((能力值计算器!F8+能力值计算器!E8*2+ROUNDDOWN(E2873/4,0))*能力值计算器!C2/100+5,0)*能力值计算器!H8,0)*能力值计算器!K8,0)*能力值计算器!L8,0)*VLOOKUP(能力值计算器!J8,能力变化对照表!A:B,2,0),0)</f>
        <v>-39</v>
      </c>
      <c r="J2873">
        <f t="shared" si="355"/>
        <v>0</v>
      </c>
      <c r="K2873">
        <f t="shared" si="356"/>
        <v>-6708</v>
      </c>
      <c r="L2873">
        <f t="shared" si="357"/>
        <v>11352</v>
      </c>
      <c r="M2873">
        <f t="shared" si="358"/>
        <v>250.1</v>
      </c>
      <c r="N2873">
        <f t="shared" si="359"/>
        <v>1</v>
      </c>
    </row>
    <row r="2874" spans="1:14">
      <c r="A2874">
        <f t="shared" si="352"/>
        <v>0</v>
      </c>
      <c r="B2874">
        <f t="shared" si="353"/>
        <v>0</v>
      </c>
      <c r="C2874">
        <v>216</v>
      </c>
      <c r="D2874">
        <v>156</v>
      </c>
      <c r="E2874">
        <f t="shared" si="354"/>
        <v>-999</v>
      </c>
      <c r="F2874">
        <f>能力值计算器!G2</f>
        <v>0</v>
      </c>
      <c r="G2874">
        <f>ROUNDDOWN((能力值计算器!F4+能力值计算器!E4*2+ROUNDDOWN(C2874/4,0))*能力值计算器!C2/100+10+能力值计算器!C2,0)</f>
        <v>172</v>
      </c>
      <c r="H2874">
        <f>ROUNDDOWN(ROUNDDOWN(ROUNDDOWN(ROUNDDOWN(ROUNDDOWN((能力值计算器!F6+能力值计算器!E6*2+ROUNDDOWN(D2874/4,0))*能力值计算器!C2/100+5,0)*能力值计算器!H6,0)*能力值计算器!K6,0)*能力值计算器!L6,0)*VLOOKUP(能力值计算器!J6,能力变化对照表!A:B,2,0),0)</f>
        <v>105</v>
      </c>
      <c r="I2874">
        <f>ROUNDDOWN(ROUNDDOWN(ROUNDDOWN(ROUNDDOWN(ROUNDDOWN((能力值计算器!F8+能力值计算器!E8*2+ROUNDDOWN(E2874/4,0))*能力值计算器!C2/100+5,0)*能力值计算器!H8,0)*能力值计算器!K8,0)*能力值计算器!L8,0)*VLOOKUP(能力值计算器!J8,能力变化对照表!A:B,2,0),0)</f>
        <v>-39</v>
      </c>
      <c r="J2874">
        <f t="shared" si="355"/>
        <v>0</v>
      </c>
      <c r="K2874">
        <f t="shared" si="356"/>
        <v>-6708</v>
      </c>
      <c r="L2874">
        <f t="shared" si="357"/>
        <v>11352</v>
      </c>
      <c r="M2874">
        <f t="shared" si="358"/>
        <v>250.1</v>
      </c>
      <c r="N2874">
        <f t="shared" si="359"/>
        <v>1</v>
      </c>
    </row>
    <row r="2875" spans="1:14">
      <c r="A2875">
        <f t="shared" si="352"/>
        <v>0</v>
      </c>
      <c r="B2875">
        <f t="shared" si="353"/>
        <v>0</v>
      </c>
      <c r="C2875">
        <v>216</v>
      </c>
      <c r="D2875">
        <v>160</v>
      </c>
      <c r="E2875">
        <f t="shared" si="354"/>
        <v>-999</v>
      </c>
      <c r="F2875">
        <f>能力值计算器!G2</f>
        <v>0</v>
      </c>
      <c r="G2875">
        <f>ROUNDDOWN((能力值计算器!F4+能力值计算器!E4*2+ROUNDDOWN(C2875/4,0))*能力值计算器!C2/100+10+能力值计算器!C2,0)</f>
        <v>172</v>
      </c>
      <c r="H2875">
        <f>ROUNDDOWN(ROUNDDOWN(ROUNDDOWN(ROUNDDOWN(ROUNDDOWN((能力值计算器!F6+能力值计算器!E6*2+ROUNDDOWN(D2875/4,0))*能力值计算器!C2/100+5,0)*能力值计算器!H6,0)*能力值计算器!K6,0)*能力值计算器!L6,0)*VLOOKUP(能力值计算器!J6,能力变化对照表!A:B,2,0),0)</f>
        <v>105</v>
      </c>
      <c r="I2875">
        <f>ROUNDDOWN(ROUNDDOWN(ROUNDDOWN(ROUNDDOWN(ROUNDDOWN((能力值计算器!F8+能力值计算器!E8*2+ROUNDDOWN(E2875/4,0))*能力值计算器!C2/100+5,0)*能力值计算器!H8,0)*能力值计算器!K8,0)*能力值计算器!L8,0)*VLOOKUP(能力值计算器!J8,能力变化对照表!A:B,2,0),0)</f>
        <v>-39</v>
      </c>
      <c r="J2875">
        <f t="shared" si="355"/>
        <v>0</v>
      </c>
      <c r="K2875">
        <f t="shared" si="356"/>
        <v>-6708</v>
      </c>
      <c r="L2875">
        <f t="shared" si="357"/>
        <v>11352</v>
      </c>
      <c r="M2875">
        <f t="shared" si="358"/>
        <v>250.1</v>
      </c>
      <c r="N2875">
        <f t="shared" si="359"/>
        <v>1</v>
      </c>
    </row>
    <row r="2876" spans="1:14">
      <c r="A2876">
        <f t="shared" si="352"/>
        <v>0</v>
      </c>
      <c r="B2876">
        <f t="shared" si="353"/>
        <v>0</v>
      </c>
      <c r="C2876">
        <v>172</v>
      </c>
      <c r="D2876">
        <v>180</v>
      </c>
      <c r="E2876">
        <f t="shared" si="354"/>
        <v>-999</v>
      </c>
      <c r="F2876">
        <f>能力值计算器!G2</f>
        <v>0</v>
      </c>
      <c r="G2876">
        <f>ROUNDDOWN((能力值计算器!F4+能力值计算器!E4*2+ROUNDDOWN(C2876/4,0))*能力值计算器!C2/100+10+能力值计算器!C2,0)</f>
        <v>167</v>
      </c>
      <c r="H2876">
        <f>ROUNDDOWN(ROUNDDOWN(ROUNDDOWN(ROUNDDOWN(ROUNDDOWN((能力值计算器!F6+能力值计算器!E6*2+ROUNDDOWN(D2876/4,0))*能力值计算器!C2/100+5,0)*能力值计算器!H6,0)*能力值计算器!K6,0)*能力值计算器!L6,0)*VLOOKUP(能力值计算器!J6,能力变化对照表!A:B,2,0),0)</f>
        <v>108</v>
      </c>
      <c r="I2876">
        <f>ROUNDDOWN(ROUNDDOWN(ROUNDDOWN(ROUNDDOWN(ROUNDDOWN((能力值计算器!F8+能力值计算器!E8*2+ROUNDDOWN(E2876/4,0))*能力值计算器!C2/100+5,0)*能力值计算器!H8,0)*能力值计算器!K8,0)*能力值计算器!L8,0)*VLOOKUP(能力值计算器!J8,能力变化对照表!A:B,2,0),0)</f>
        <v>-39</v>
      </c>
      <c r="J2876">
        <f t="shared" si="355"/>
        <v>0</v>
      </c>
      <c r="K2876">
        <f t="shared" si="356"/>
        <v>-6513</v>
      </c>
      <c r="L2876">
        <f t="shared" si="357"/>
        <v>11523</v>
      </c>
      <c r="M2876">
        <f t="shared" si="358"/>
        <v>245.1</v>
      </c>
      <c r="N2876">
        <f t="shared" si="359"/>
        <v>1</v>
      </c>
    </row>
    <row r="2877" spans="1:14">
      <c r="A2877">
        <f t="shared" si="352"/>
        <v>0</v>
      </c>
      <c r="B2877">
        <f t="shared" si="353"/>
        <v>0</v>
      </c>
      <c r="C2877">
        <v>172</v>
      </c>
      <c r="D2877">
        <v>184</v>
      </c>
      <c r="E2877">
        <f t="shared" si="354"/>
        <v>-999</v>
      </c>
      <c r="F2877">
        <f>能力值计算器!G2</f>
        <v>0</v>
      </c>
      <c r="G2877">
        <f>ROUNDDOWN((能力值计算器!F4+能力值计算器!E4*2+ROUNDDOWN(C2877/4,0))*能力值计算器!C2/100+10+能力值计算器!C2,0)</f>
        <v>167</v>
      </c>
      <c r="H2877">
        <f>ROUNDDOWN(ROUNDDOWN(ROUNDDOWN(ROUNDDOWN(ROUNDDOWN((能力值计算器!F6+能力值计算器!E6*2+ROUNDDOWN(D2877/4,0))*能力值计算器!C2/100+5,0)*能力值计算器!H6,0)*能力值计算器!K6,0)*能力值计算器!L6,0)*VLOOKUP(能力值计算器!J6,能力变化对照表!A:B,2,0),0)</f>
        <v>108</v>
      </c>
      <c r="I2877">
        <f>ROUNDDOWN(ROUNDDOWN(ROUNDDOWN(ROUNDDOWN(ROUNDDOWN((能力值计算器!F8+能力值计算器!E8*2+ROUNDDOWN(E2877/4,0))*能力值计算器!C2/100+5,0)*能力值计算器!H8,0)*能力值计算器!K8,0)*能力值计算器!L8,0)*VLOOKUP(能力值计算器!J8,能力变化对照表!A:B,2,0),0)</f>
        <v>-39</v>
      </c>
      <c r="J2877">
        <f t="shared" si="355"/>
        <v>0</v>
      </c>
      <c r="K2877">
        <f t="shared" si="356"/>
        <v>-6513</v>
      </c>
      <c r="L2877">
        <f t="shared" si="357"/>
        <v>11523</v>
      </c>
      <c r="M2877">
        <f t="shared" si="358"/>
        <v>245.1</v>
      </c>
      <c r="N2877">
        <f t="shared" si="359"/>
        <v>1</v>
      </c>
    </row>
    <row r="2878" spans="1:14">
      <c r="A2878">
        <f t="shared" si="352"/>
        <v>0</v>
      </c>
      <c r="B2878">
        <f t="shared" si="353"/>
        <v>0</v>
      </c>
      <c r="C2878">
        <v>176</v>
      </c>
      <c r="D2878">
        <v>180</v>
      </c>
      <c r="E2878">
        <f t="shared" si="354"/>
        <v>-999</v>
      </c>
      <c r="F2878">
        <f>能力值计算器!G2</f>
        <v>0</v>
      </c>
      <c r="G2878">
        <f>ROUNDDOWN((能力值计算器!F4+能力值计算器!E4*2+ROUNDDOWN(C2878/4,0))*能力值计算器!C2/100+10+能力值计算器!C2,0)</f>
        <v>167</v>
      </c>
      <c r="H2878">
        <f>ROUNDDOWN(ROUNDDOWN(ROUNDDOWN(ROUNDDOWN(ROUNDDOWN((能力值计算器!F6+能力值计算器!E6*2+ROUNDDOWN(D2878/4,0))*能力值计算器!C2/100+5,0)*能力值计算器!H6,0)*能力值计算器!K6,0)*能力值计算器!L6,0)*VLOOKUP(能力值计算器!J6,能力变化对照表!A:B,2,0),0)</f>
        <v>108</v>
      </c>
      <c r="I2878">
        <f>ROUNDDOWN(ROUNDDOWN(ROUNDDOWN(ROUNDDOWN(ROUNDDOWN((能力值计算器!F8+能力值计算器!E8*2+ROUNDDOWN(E2878/4,0))*能力值计算器!C2/100+5,0)*能力值计算器!H8,0)*能力值计算器!K8,0)*能力值计算器!L8,0)*VLOOKUP(能力值计算器!J8,能力变化对照表!A:B,2,0),0)</f>
        <v>-39</v>
      </c>
      <c r="J2878">
        <f t="shared" si="355"/>
        <v>0</v>
      </c>
      <c r="K2878">
        <f t="shared" si="356"/>
        <v>-6513</v>
      </c>
      <c r="L2878">
        <f t="shared" si="357"/>
        <v>11523</v>
      </c>
      <c r="M2878">
        <f t="shared" si="358"/>
        <v>245.1</v>
      </c>
      <c r="N2878">
        <f t="shared" si="359"/>
        <v>1</v>
      </c>
    </row>
    <row r="2879" spans="1:14">
      <c r="A2879">
        <f t="shared" si="352"/>
        <v>0</v>
      </c>
      <c r="B2879">
        <f t="shared" si="353"/>
        <v>0</v>
      </c>
      <c r="C2879">
        <v>176</v>
      </c>
      <c r="D2879">
        <v>184</v>
      </c>
      <c r="E2879">
        <f t="shared" si="354"/>
        <v>-999</v>
      </c>
      <c r="F2879">
        <f>能力值计算器!G2</f>
        <v>0</v>
      </c>
      <c r="G2879">
        <f>ROUNDDOWN((能力值计算器!F4+能力值计算器!E4*2+ROUNDDOWN(C2879/4,0))*能力值计算器!C2/100+10+能力值计算器!C2,0)</f>
        <v>167</v>
      </c>
      <c r="H2879">
        <f>ROUNDDOWN(ROUNDDOWN(ROUNDDOWN(ROUNDDOWN(ROUNDDOWN((能力值计算器!F6+能力值计算器!E6*2+ROUNDDOWN(D2879/4,0))*能力值计算器!C2/100+5,0)*能力值计算器!H6,0)*能力值计算器!K6,0)*能力值计算器!L6,0)*VLOOKUP(能力值计算器!J6,能力变化对照表!A:B,2,0),0)</f>
        <v>108</v>
      </c>
      <c r="I2879">
        <f>ROUNDDOWN(ROUNDDOWN(ROUNDDOWN(ROUNDDOWN(ROUNDDOWN((能力值计算器!F8+能力值计算器!E8*2+ROUNDDOWN(E2879/4,0))*能力值计算器!C2/100+5,0)*能力值计算器!H8,0)*能力值计算器!K8,0)*能力值计算器!L8,0)*VLOOKUP(能力值计算器!J8,能力变化对照表!A:B,2,0),0)</f>
        <v>-39</v>
      </c>
      <c r="J2879">
        <f t="shared" si="355"/>
        <v>0</v>
      </c>
      <c r="K2879">
        <f t="shared" si="356"/>
        <v>-6513</v>
      </c>
      <c r="L2879">
        <f t="shared" si="357"/>
        <v>11523</v>
      </c>
      <c r="M2879">
        <f t="shared" si="358"/>
        <v>245.1</v>
      </c>
      <c r="N2879">
        <f t="shared" si="359"/>
        <v>1</v>
      </c>
    </row>
    <row r="2880" spans="1:14">
      <c r="A2880">
        <f t="shared" si="352"/>
        <v>0</v>
      </c>
      <c r="B2880">
        <f t="shared" si="353"/>
        <v>0</v>
      </c>
      <c r="C2880">
        <v>252</v>
      </c>
      <c r="D2880">
        <v>132</v>
      </c>
      <c r="E2880">
        <f t="shared" si="354"/>
        <v>-999</v>
      </c>
      <c r="F2880">
        <f>能力值计算器!G2</f>
        <v>0</v>
      </c>
      <c r="G2880">
        <f>ROUNDDOWN((能力值计算器!F4+能力值计算器!E4*2+ROUNDDOWN(C2880/4,0))*能力值计算器!C2/100+10+能力值计算器!C2,0)</f>
        <v>177</v>
      </c>
      <c r="H2880">
        <f>ROUNDDOWN(ROUNDDOWN(ROUNDDOWN(ROUNDDOWN(ROUNDDOWN((能力值计算器!F6+能力值计算器!E6*2+ROUNDDOWN(D2880/4,0))*能力值计算器!C2/100+5,0)*能力值计算器!H6,0)*能力值计算器!K6,0)*能力值计算器!L6,0)*VLOOKUP(能力值计算器!J6,能力变化对照表!A:B,2,0),0)</f>
        <v>102</v>
      </c>
      <c r="I2880">
        <f>ROUNDDOWN(ROUNDDOWN(ROUNDDOWN(ROUNDDOWN(ROUNDDOWN((能力值计算器!F8+能力值计算器!E8*2+ROUNDDOWN(E2880/4,0))*能力值计算器!C2/100+5,0)*能力值计算器!H8,0)*能力值计算器!K8,0)*能力值计算器!L8,0)*VLOOKUP(能力值计算器!J8,能力变化对照表!A:B,2,0),0)</f>
        <v>-39</v>
      </c>
      <c r="J2880">
        <f t="shared" si="355"/>
        <v>0</v>
      </c>
      <c r="K2880">
        <f t="shared" si="356"/>
        <v>-6903</v>
      </c>
      <c r="L2880">
        <f t="shared" si="357"/>
        <v>11151</v>
      </c>
      <c r="M2880">
        <f t="shared" si="358"/>
        <v>255.1</v>
      </c>
      <c r="N2880">
        <f t="shared" si="359"/>
        <v>1</v>
      </c>
    </row>
    <row r="2881" spans="1:14">
      <c r="A2881">
        <f t="shared" si="352"/>
        <v>0</v>
      </c>
      <c r="B2881">
        <f t="shared" si="353"/>
        <v>0</v>
      </c>
      <c r="C2881">
        <v>252</v>
      </c>
      <c r="D2881">
        <v>136</v>
      </c>
      <c r="E2881">
        <f t="shared" si="354"/>
        <v>-999</v>
      </c>
      <c r="F2881">
        <f>能力值计算器!G2</f>
        <v>0</v>
      </c>
      <c r="G2881">
        <f>ROUNDDOWN((能力值计算器!F4+能力值计算器!E4*2+ROUNDDOWN(C2881/4,0))*能力值计算器!C2/100+10+能力值计算器!C2,0)</f>
        <v>177</v>
      </c>
      <c r="H2881">
        <f>ROUNDDOWN(ROUNDDOWN(ROUNDDOWN(ROUNDDOWN(ROUNDDOWN((能力值计算器!F6+能力值计算器!E6*2+ROUNDDOWN(D2881/4,0))*能力值计算器!C2/100+5,0)*能力值计算器!H6,0)*能力值计算器!K6,0)*能力值计算器!L6,0)*VLOOKUP(能力值计算器!J6,能力变化对照表!A:B,2,0),0)</f>
        <v>102</v>
      </c>
      <c r="I2881">
        <f>ROUNDDOWN(ROUNDDOWN(ROUNDDOWN(ROUNDDOWN(ROUNDDOWN((能力值计算器!F8+能力值计算器!E8*2+ROUNDDOWN(E2881/4,0))*能力值计算器!C2/100+5,0)*能力值计算器!H8,0)*能力值计算器!K8,0)*能力值计算器!L8,0)*VLOOKUP(能力值计算器!J8,能力变化对照表!A:B,2,0),0)</f>
        <v>-39</v>
      </c>
      <c r="J2881">
        <f t="shared" si="355"/>
        <v>0</v>
      </c>
      <c r="K2881">
        <f t="shared" si="356"/>
        <v>-6903</v>
      </c>
      <c r="L2881">
        <f t="shared" si="357"/>
        <v>11151</v>
      </c>
      <c r="M2881">
        <f t="shared" si="358"/>
        <v>255.1</v>
      </c>
      <c r="N2881">
        <f t="shared" si="359"/>
        <v>1</v>
      </c>
    </row>
    <row r="2882" spans="1:14">
      <c r="A2882">
        <f t="shared" ref="A2882:A2945" si="360">IF(N2882=1,0,L2882+1/M2882)</f>
        <v>0</v>
      </c>
      <c r="B2882">
        <f t="shared" ref="B2882:B2945" si="361">IF(A2882=MAX(A:A),1,0)</f>
        <v>0</v>
      </c>
      <c r="C2882">
        <v>108</v>
      </c>
      <c r="D2882">
        <v>220</v>
      </c>
      <c r="E2882">
        <f t="shared" ref="E2882:E2945" si="362">IF(F2882-D2882-C2882&gt;253,-999,IF(F2882-D2882-C2882&lt;0,-999,F2882-D2882-C2882))</f>
        <v>-999</v>
      </c>
      <c r="F2882">
        <f>能力值计算器!G2</f>
        <v>0</v>
      </c>
      <c r="G2882">
        <f>ROUNDDOWN((能力值计算器!F4+能力值计算器!E4*2+ROUNDDOWN(C2882/4,0))*能力值计算器!C2/100+10+能力值计算器!C2,0)</f>
        <v>159</v>
      </c>
      <c r="H2882">
        <f>ROUNDDOWN(ROUNDDOWN(ROUNDDOWN(ROUNDDOWN(ROUNDDOWN((能力值计算器!F6+能力值计算器!E6*2+ROUNDDOWN(D2882/4,0))*能力值计算器!C2/100+5,0)*能力值计算器!H6,0)*能力值计算器!K6,0)*能力值计算器!L6,0)*VLOOKUP(能力值计算器!J6,能力变化对照表!A:B,2,0),0)</f>
        <v>113</v>
      </c>
      <c r="I2882">
        <f>ROUNDDOWN(ROUNDDOWN(ROUNDDOWN(ROUNDDOWN(ROUNDDOWN((能力值计算器!F8+能力值计算器!E8*2+ROUNDDOWN(E2882/4,0))*能力值计算器!C2/100+5,0)*能力值计算器!H8,0)*能力值计算器!K8,0)*能力值计算器!L8,0)*VLOOKUP(能力值计算器!J8,能力变化对照表!A:B,2,0),0)</f>
        <v>-39</v>
      </c>
      <c r="J2882">
        <f t="shared" ref="J2882:J2945" si="363">IF(E2882&lt;0,0,G2882*H2882)</f>
        <v>0</v>
      </c>
      <c r="K2882">
        <f t="shared" ref="K2882:K2945" si="364">G2882*I2882</f>
        <v>-6201</v>
      </c>
      <c r="L2882">
        <f t="shared" ref="L2882:L2945" si="365">(H2882+I2882)*G2882</f>
        <v>11766</v>
      </c>
      <c r="M2882">
        <f t="shared" ref="M2882:M2945" si="366">IF(H2882+I2882-G2882&lt;0,G2882-H2882-I2882,H2882+I2882-G2882)+IF(H2882-I2882&lt;0,I2882-H2882,H2882-I2882)+0.1</f>
        <v>237.1</v>
      </c>
      <c r="N2882">
        <f t="shared" ref="N2882:N2945" si="367">IF(E2882&lt;0,1,0)</f>
        <v>1</v>
      </c>
    </row>
    <row r="2883" spans="1:14">
      <c r="A2883">
        <f t="shared" si="360"/>
        <v>0</v>
      </c>
      <c r="B2883">
        <f t="shared" si="361"/>
        <v>0</v>
      </c>
      <c r="C2883">
        <v>108</v>
      </c>
      <c r="D2883">
        <v>224</v>
      </c>
      <c r="E2883">
        <f t="shared" si="362"/>
        <v>-999</v>
      </c>
      <c r="F2883">
        <f>能力值计算器!G2</f>
        <v>0</v>
      </c>
      <c r="G2883">
        <f>ROUNDDOWN((能力值计算器!F4+能力值计算器!E4*2+ROUNDDOWN(C2883/4,0))*能力值计算器!C2/100+10+能力值计算器!C2,0)</f>
        <v>159</v>
      </c>
      <c r="H2883">
        <f>ROUNDDOWN(ROUNDDOWN(ROUNDDOWN(ROUNDDOWN(ROUNDDOWN((能力值计算器!F6+能力值计算器!E6*2+ROUNDDOWN(D2883/4,0))*能力值计算器!C2/100+5,0)*能力值计算器!H6,0)*能力值计算器!K6,0)*能力值计算器!L6,0)*VLOOKUP(能力值计算器!J6,能力变化对照表!A:B,2,0),0)</f>
        <v>113</v>
      </c>
      <c r="I2883">
        <f>ROUNDDOWN(ROUNDDOWN(ROUNDDOWN(ROUNDDOWN(ROUNDDOWN((能力值计算器!F8+能力值计算器!E8*2+ROUNDDOWN(E2883/4,0))*能力值计算器!C2/100+5,0)*能力值计算器!H8,0)*能力值计算器!K8,0)*能力值计算器!L8,0)*VLOOKUP(能力值计算器!J8,能力变化对照表!A:B,2,0),0)</f>
        <v>-39</v>
      </c>
      <c r="J2883">
        <f t="shared" si="363"/>
        <v>0</v>
      </c>
      <c r="K2883">
        <f t="shared" si="364"/>
        <v>-6201</v>
      </c>
      <c r="L2883">
        <f t="shared" si="365"/>
        <v>11766</v>
      </c>
      <c r="M2883">
        <f t="shared" si="366"/>
        <v>237.1</v>
      </c>
      <c r="N2883">
        <f t="shared" si="367"/>
        <v>1</v>
      </c>
    </row>
    <row r="2884" spans="1:14">
      <c r="A2884">
        <f t="shared" si="360"/>
        <v>0</v>
      </c>
      <c r="B2884">
        <f t="shared" si="361"/>
        <v>0</v>
      </c>
      <c r="C2884">
        <v>112</v>
      </c>
      <c r="D2884">
        <v>220</v>
      </c>
      <c r="E2884">
        <f t="shared" si="362"/>
        <v>-999</v>
      </c>
      <c r="F2884">
        <f>能力值计算器!G2</f>
        <v>0</v>
      </c>
      <c r="G2884">
        <f>ROUNDDOWN((能力值计算器!F4+能力值计算器!E4*2+ROUNDDOWN(C2884/4,0))*能力值计算器!C2/100+10+能力值计算器!C2,0)</f>
        <v>159</v>
      </c>
      <c r="H2884">
        <f>ROUNDDOWN(ROUNDDOWN(ROUNDDOWN(ROUNDDOWN(ROUNDDOWN((能力值计算器!F6+能力值计算器!E6*2+ROUNDDOWN(D2884/4,0))*能力值计算器!C2/100+5,0)*能力值计算器!H6,0)*能力值计算器!K6,0)*能力值计算器!L6,0)*VLOOKUP(能力值计算器!J6,能力变化对照表!A:B,2,0),0)</f>
        <v>113</v>
      </c>
      <c r="I2884">
        <f>ROUNDDOWN(ROUNDDOWN(ROUNDDOWN(ROUNDDOWN(ROUNDDOWN((能力值计算器!F8+能力值计算器!E8*2+ROUNDDOWN(E2884/4,0))*能力值计算器!C2/100+5,0)*能力值计算器!H8,0)*能力值计算器!K8,0)*能力值计算器!L8,0)*VLOOKUP(能力值计算器!J8,能力变化对照表!A:B,2,0),0)</f>
        <v>-39</v>
      </c>
      <c r="J2884">
        <f t="shared" si="363"/>
        <v>0</v>
      </c>
      <c r="K2884">
        <f t="shared" si="364"/>
        <v>-6201</v>
      </c>
      <c r="L2884">
        <f t="shared" si="365"/>
        <v>11766</v>
      </c>
      <c r="M2884">
        <f t="shared" si="366"/>
        <v>237.1</v>
      </c>
      <c r="N2884">
        <f t="shared" si="367"/>
        <v>1</v>
      </c>
    </row>
    <row r="2885" spans="1:14">
      <c r="A2885">
        <f t="shared" si="360"/>
        <v>0</v>
      </c>
      <c r="B2885">
        <f t="shared" si="361"/>
        <v>0</v>
      </c>
      <c r="C2885">
        <v>112</v>
      </c>
      <c r="D2885">
        <v>224</v>
      </c>
      <c r="E2885">
        <f t="shared" si="362"/>
        <v>-999</v>
      </c>
      <c r="F2885">
        <f>能力值计算器!G2</f>
        <v>0</v>
      </c>
      <c r="G2885">
        <f>ROUNDDOWN((能力值计算器!F4+能力值计算器!E4*2+ROUNDDOWN(C2885/4,0))*能力值计算器!C2/100+10+能力值计算器!C2,0)</f>
        <v>159</v>
      </c>
      <c r="H2885">
        <f>ROUNDDOWN(ROUNDDOWN(ROUNDDOWN(ROUNDDOWN(ROUNDDOWN((能力值计算器!F6+能力值计算器!E6*2+ROUNDDOWN(D2885/4,0))*能力值计算器!C2/100+5,0)*能力值计算器!H6,0)*能力值计算器!K6,0)*能力值计算器!L6,0)*VLOOKUP(能力值计算器!J6,能力变化对照表!A:B,2,0),0)</f>
        <v>113</v>
      </c>
      <c r="I2885">
        <f>ROUNDDOWN(ROUNDDOWN(ROUNDDOWN(ROUNDDOWN(ROUNDDOWN((能力值计算器!F8+能力值计算器!E8*2+ROUNDDOWN(E2885/4,0))*能力值计算器!C2/100+5,0)*能力值计算器!H8,0)*能力值计算器!K8,0)*能力值计算器!L8,0)*VLOOKUP(能力值计算器!J8,能力变化对照表!A:B,2,0),0)</f>
        <v>-39</v>
      </c>
      <c r="J2885">
        <f t="shared" si="363"/>
        <v>0</v>
      </c>
      <c r="K2885">
        <f t="shared" si="364"/>
        <v>-6201</v>
      </c>
      <c r="L2885">
        <f t="shared" si="365"/>
        <v>11766</v>
      </c>
      <c r="M2885">
        <f t="shared" si="366"/>
        <v>237.1</v>
      </c>
      <c r="N2885">
        <f t="shared" si="367"/>
        <v>1</v>
      </c>
    </row>
    <row r="2886" spans="1:14">
      <c r="A2886">
        <f t="shared" si="360"/>
        <v>0</v>
      </c>
      <c r="B2886">
        <f t="shared" si="361"/>
        <v>0</v>
      </c>
      <c r="C2886">
        <v>196</v>
      </c>
      <c r="D2886">
        <v>164</v>
      </c>
      <c r="E2886">
        <f t="shared" si="362"/>
        <v>-999</v>
      </c>
      <c r="F2886">
        <f>能力值计算器!G2</f>
        <v>0</v>
      </c>
      <c r="G2886">
        <f>ROUNDDOWN((能力值计算器!F4+能力值计算器!E4*2+ROUNDDOWN(C2886/4,0))*能力值计算器!C2/100+10+能力值计算器!C2,0)</f>
        <v>170</v>
      </c>
      <c r="H2886">
        <f>ROUNDDOWN(ROUNDDOWN(ROUNDDOWN(ROUNDDOWN(ROUNDDOWN((能力值计算器!F6+能力值计算器!E6*2+ROUNDDOWN(D2886/4,0))*能力值计算器!C2/100+5,0)*能力值计算器!H6,0)*能力值计算器!K6,0)*能力值计算器!L6,0)*VLOOKUP(能力值计算器!J6,能力变化对照表!A:B,2,0),0)</f>
        <v>106</v>
      </c>
      <c r="I2886">
        <f>ROUNDDOWN(ROUNDDOWN(ROUNDDOWN(ROUNDDOWN(ROUNDDOWN((能力值计算器!F8+能力值计算器!E8*2+ROUNDDOWN(E2886/4,0))*能力值计算器!C2/100+5,0)*能力值计算器!H8,0)*能力值计算器!K8,0)*能力值计算器!L8,0)*VLOOKUP(能力值计算器!J8,能力变化对照表!A:B,2,0),0)</f>
        <v>-39</v>
      </c>
      <c r="J2886">
        <f t="shared" si="363"/>
        <v>0</v>
      </c>
      <c r="K2886">
        <f t="shared" si="364"/>
        <v>-6630</v>
      </c>
      <c r="L2886">
        <f t="shared" si="365"/>
        <v>11390</v>
      </c>
      <c r="M2886">
        <f t="shared" si="366"/>
        <v>248.1</v>
      </c>
      <c r="N2886">
        <f t="shared" si="367"/>
        <v>1</v>
      </c>
    </row>
    <row r="2887" spans="1:14">
      <c r="A2887">
        <f t="shared" si="360"/>
        <v>0</v>
      </c>
      <c r="B2887">
        <f t="shared" si="361"/>
        <v>0</v>
      </c>
      <c r="C2887">
        <v>196</v>
      </c>
      <c r="D2887">
        <v>168</v>
      </c>
      <c r="E2887">
        <f t="shared" si="362"/>
        <v>-999</v>
      </c>
      <c r="F2887">
        <f>能力值计算器!G2</f>
        <v>0</v>
      </c>
      <c r="G2887">
        <f>ROUNDDOWN((能力值计算器!F4+能力值计算器!E4*2+ROUNDDOWN(C2887/4,0))*能力值计算器!C2/100+10+能力值计算器!C2,0)</f>
        <v>170</v>
      </c>
      <c r="H2887">
        <f>ROUNDDOWN(ROUNDDOWN(ROUNDDOWN(ROUNDDOWN(ROUNDDOWN((能力值计算器!F6+能力值计算器!E6*2+ROUNDDOWN(D2887/4,0))*能力值计算器!C2/100+5,0)*能力值计算器!H6,0)*能力值计算器!K6,0)*能力值计算器!L6,0)*VLOOKUP(能力值计算器!J6,能力变化对照表!A:B,2,0),0)</f>
        <v>106</v>
      </c>
      <c r="I2887">
        <f>ROUNDDOWN(ROUNDDOWN(ROUNDDOWN(ROUNDDOWN(ROUNDDOWN((能力值计算器!F8+能力值计算器!E8*2+ROUNDDOWN(E2887/4,0))*能力值计算器!C2/100+5,0)*能力值计算器!H8,0)*能力值计算器!K8,0)*能力值计算器!L8,0)*VLOOKUP(能力值计算器!J8,能力变化对照表!A:B,2,0),0)</f>
        <v>-39</v>
      </c>
      <c r="J2887">
        <f t="shared" si="363"/>
        <v>0</v>
      </c>
      <c r="K2887">
        <f t="shared" si="364"/>
        <v>-6630</v>
      </c>
      <c r="L2887">
        <f t="shared" si="365"/>
        <v>11390</v>
      </c>
      <c r="M2887">
        <f t="shared" si="366"/>
        <v>248.1</v>
      </c>
      <c r="N2887">
        <f t="shared" si="367"/>
        <v>1</v>
      </c>
    </row>
    <row r="2888" spans="1:14">
      <c r="A2888">
        <f t="shared" si="360"/>
        <v>0</v>
      </c>
      <c r="B2888">
        <f t="shared" si="361"/>
        <v>0</v>
      </c>
      <c r="C2888">
        <v>200</v>
      </c>
      <c r="D2888">
        <v>164</v>
      </c>
      <c r="E2888">
        <f t="shared" si="362"/>
        <v>-999</v>
      </c>
      <c r="F2888">
        <f>能力值计算器!G2</f>
        <v>0</v>
      </c>
      <c r="G2888">
        <f>ROUNDDOWN((能力值计算器!F4+能力值计算器!E4*2+ROUNDDOWN(C2888/4,0))*能力值计算器!C2/100+10+能力值计算器!C2,0)</f>
        <v>170</v>
      </c>
      <c r="H2888">
        <f>ROUNDDOWN(ROUNDDOWN(ROUNDDOWN(ROUNDDOWN(ROUNDDOWN((能力值计算器!F6+能力值计算器!E6*2+ROUNDDOWN(D2888/4,0))*能力值计算器!C2/100+5,0)*能力值计算器!H6,0)*能力值计算器!K6,0)*能力值计算器!L6,0)*VLOOKUP(能力值计算器!J6,能力变化对照表!A:B,2,0),0)</f>
        <v>106</v>
      </c>
      <c r="I2888">
        <f>ROUNDDOWN(ROUNDDOWN(ROUNDDOWN(ROUNDDOWN(ROUNDDOWN((能力值计算器!F8+能力值计算器!E8*2+ROUNDDOWN(E2888/4,0))*能力值计算器!C2/100+5,0)*能力值计算器!H8,0)*能力值计算器!K8,0)*能力值计算器!L8,0)*VLOOKUP(能力值计算器!J8,能力变化对照表!A:B,2,0),0)</f>
        <v>-39</v>
      </c>
      <c r="J2888">
        <f t="shared" si="363"/>
        <v>0</v>
      </c>
      <c r="K2888">
        <f t="shared" si="364"/>
        <v>-6630</v>
      </c>
      <c r="L2888">
        <f t="shared" si="365"/>
        <v>11390</v>
      </c>
      <c r="M2888">
        <f t="shared" si="366"/>
        <v>248.1</v>
      </c>
      <c r="N2888">
        <f t="shared" si="367"/>
        <v>1</v>
      </c>
    </row>
    <row r="2889" spans="1:14">
      <c r="A2889">
        <f t="shared" si="360"/>
        <v>0</v>
      </c>
      <c r="B2889">
        <f t="shared" si="361"/>
        <v>0</v>
      </c>
      <c r="C2889">
        <v>200</v>
      </c>
      <c r="D2889">
        <v>168</v>
      </c>
      <c r="E2889">
        <f t="shared" si="362"/>
        <v>-999</v>
      </c>
      <c r="F2889">
        <f>能力值计算器!G2</f>
        <v>0</v>
      </c>
      <c r="G2889">
        <f>ROUNDDOWN((能力值计算器!F4+能力值计算器!E4*2+ROUNDDOWN(C2889/4,0))*能力值计算器!C2/100+10+能力值计算器!C2,0)</f>
        <v>170</v>
      </c>
      <c r="H2889">
        <f>ROUNDDOWN(ROUNDDOWN(ROUNDDOWN(ROUNDDOWN(ROUNDDOWN((能力值计算器!F6+能力值计算器!E6*2+ROUNDDOWN(D2889/4,0))*能力值计算器!C2/100+5,0)*能力值计算器!H6,0)*能力值计算器!K6,0)*能力值计算器!L6,0)*VLOOKUP(能力值计算器!J6,能力变化对照表!A:B,2,0),0)</f>
        <v>106</v>
      </c>
      <c r="I2889">
        <f>ROUNDDOWN(ROUNDDOWN(ROUNDDOWN(ROUNDDOWN(ROUNDDOWN((能力值计算器!F8+能力值计算器!E8*2+ROUNDDOWN(E2889/4,0))*能力值计算器!C2/100+5,0)*能力值计算器!H8,0)*能力值计算器!K8,0)*能力值计算器!L8,0)*VLOOKUP(能力值计算器!J8,能力变化对照表!A:B,2,0),0)</f>
        <v>-39</v>
      </c>
      <c r="J2889">
        <f t="shared" si="363"/>
        <v>0</v>
      </c>
      <c r="K2889">
        <f t="shared" si="364"/>
        <v>-6630</v>
      </c>
      <c r="L2889">
        <f t="shared" si="365"/>
        <v>11390</v>
      </c>
      <c r="M2889">
        <f t="shared" si="366"/>
        <v>248.1</v>
      </c>
      <c r="N2889">
        <f t="shared" si="367"/>
        <v>1</v>
      </c>
    </row>
    <row r="2890" spans="1:14">
      <c r="A2890">
        <f t="shared" si="360"/>
        <v>0</v>
      </c>
      <c r="B2890">
        <f t="shared" si="361"/>
        <v>0</v>
      </c>
      <c r="C2890">
        <v>132</v>
      </c>
      <c r="D2890">
        <v>204</v>
      </c>
      <c r="E2890">
        <f t="shared" si="362"/>
        <v>-999</v>
      </c>
      <c r="F2890">
        <f>能力值计算器!G2</f>
        <v>0</v>
      </c>
      <c r="G2890">
        <f>ROUNDDOWN((能力值计算器!F4+能力值计算器!E4*2+ROUNDDOWN(C2890/4,0))*能力值计算器!C2/100+10+能力值计算器!C2,0)</f>
        <v>162</v>
      </c>
      <c r="H2890">
        <f>ROUNDDOWN(ROUNDDOWN(ROUNDDOWN(ROUNDDOWN(ROUNDDOWN((能力值计算器!F6+能力值计算器!E6*2+ROUNDDOWN(D2890/4,0))*能力值计算器!C2/100+5,0)*能力值计算器!H6,0)*能力值计算器!K6,0)*能力值计算器!L6,0)*VLOOKUP(能力值计算器!J6,能力变化对照表!A:B,2,0),0)</f>
        <v>111</v>
      </c>
      <c r="I2890">
        <f>ROUNDDOWN(ROUNDDOWN(ROUNDDOWN(ROUNDDOWN(ROUNDDOWN((能力值计算器!F8+能力值计算器!E8*2+ROUNDDOWN(E2890/4,0))*能力值计算器!C2/100+5,0)*能力值计算器!H8,0)*能力值计算器!K8,0)*能力值计算器!L8,0)*VLOOKUP(能力值计算器!J8,能力变化对照表!A:B,2,0),0)</f>
        <v>-39</v>
      </c>
      <c r="J2890">
        <f t="shared" si="363"/>
        <v>0</v>
      </c>
      <c r="K2890">
        <f t="shared" si="364"/>
        <v>-6318</v>
      </c>
      <c r="L2890">
        <f t="shared" si="365"/>
        <v>11664</v>
      </c>
      <c r="M2890">
        <f t="shared" si="366"/>
        <v>240.1</v>
      </c>
      <c r="N2890">
        <f t="shared" si="367"/>
        <v>1</v>
      </c>
    </row>
    <row r="2891" spans="1:14">
      <c r="A2891">
        <f t="shared" si="360"/>
        <v>0</v>
      </c>
      <c r="B2891">
        <f t="shared" si="361"/>
        <v>0</v>
      </c>
      <c r="C2891">
        <v>132</v>
      </c>
      <c r="D2891">
        <v>208</v>
      </c>
      <c r="E2891">
        <f t="shared" si="362"/>
        <v>-999</v>
      </c>
      <c r="F2891">
        <f>能力值计算器!G2</f>
        <v>0</v>
      </c>
      <c r="G2891">
        <f>ROUNDDOWN((能力值计算器!F4+能力值计算器!E4*2+ROUNDDOWN(C2891/4,0))*能力值计算器!C2/100+10+能力值计算器!C2,0)</f>
        <v>162</v>
      </c>
      <c r="H2891">
        <f>ROUNDDOWN(ROUNDDOWN(ROUNDDOWN(ROUNDDOWN(ROUNDDOWN((能力值计算器!F6+能力值计算器!E6*2+ROUNDDOWN(D2891/4,0))*能力值计算器!C2/100+5,0)*能力值计算器!H6,0)*能力值计算器!K6,0)*能力值计算器!L6,0)*VLOOKUP(能力值计算器!J6,能力变化对照表!A:B,2,0),0)</f>
        <v>111</v>
      </c>
      <c r="I2891">
        <f>ROUNDDOWN(ROUNDDOWN(ROUNDDOWN(ROUNDDOWN(ROUNDDOWN((能力值计算器!F8+能力值计算器!E8*2+ROUNDDOWN(E2891/4,0))*能力值计算器!C2/100+5,0)*能力值计算器!H8,0)*能力值计算器!K8,0)*能力值计算器!L8,0)*VLOOKUP(能力值计算器!J8,能力变化对照表!A:B,2,0),0)</f>
        <v>-39</v>
      </c>
      <c r="J2891">
        <f t="shared" si="363"/>
        <v>0</v>
      </c>
      <c r="K2891">
        <f t="shared" si="364"/>
        <v>-6318</v>
      </c>
      <c r="L2891">
        <f t="shared" si="365"/>
        <v>11664</v>
      </c>
      <c r="M2891">
        <f t="shared" si="366"/>
        <v>240.1</v>
      </c>
      <c r="N2891">
        <f t="shared" si="367"/>
        <v>1</v>
      </c>
    </row>
    <row r="2892" spans="1:14">
      <c r="A2892">
        <f t="shared" si="360"/>
        <v>0</v>
      </c>
      <c r="B2892">
        <f t="shared" si="361"/>
        <v>0</v>
      </c>
      <c r="C2892">
        <v>136</v>
      </c>
      <c r="D2892">
        <v>204</v>
      </c>
      <c r="E2892">
        <f t="shared" si="362"/>
        <v>-999</v>
      </c>
      <c r="F2892">
        <f>能力值计算器!G2</f>
        <v>0</v>
      </c>
      <c r="G2892">
        <f>ROUNDDOWN((能力值计算器!F4+能力值计算器!E4*2+ROUNDDOWN(C2892/4,0))*能力值计算器!C2/100+10+能力值计算器!C2,0)</f>
        <v>162</v>
      </c>
      <c r="H2892">
        <f>ROUNDDOWN(ROUNDDOWN(ROUNDDOWN(ROUNDDOWN(ROUNDDOWN((能力值计算器!F6+能力值计算器!E6*2+ROUNDDOWN(D2892/4,0))*能力值计算器!C2/100+5,0)*能力值计算器!H6,0)*能力值计算器!K6,0)*能力值计算器!L6,0)*VLOOKUP(能力值计算器!J6,能力变化对照表!A:B,2,0),0)</f>
        <v>111</v>
      </c>
      <c r="I2892">
        <f>ROUNDDOWN(ROUNDDOWN(ROUNDDOWN(ROUNDDOWN(ROUNDDOWN((能力值计算器!F8+能力值计算器!E8*2+ROUNDDOWN(E2892/4,0))*能力值计算器!C2/100+5,0)*能力值计算器!H8,0)*能力值计算器!K8,0)*能力值计算器!L8,0)*VLOOKUP(能力值计算器!J8,能力变化对照表!A:B,2,0),0)</f>
        <v>-39</v>
      </c>
      <c r="J2892">
        <f t="shared" si="363"/>
        <v>0</v>
      </c>
      <c r="K2892">
        <f t="shared" si="364"/>
        <v>-6318</v>
      </c>
      <c r="L2892">
        <f t="shared" si="365"/>
        <v>11664</v>
      </c>
      <c r="M2892">
        <f t="shared" si="366"/>
        <v>240.1</v>
      </c>
      <c r="N2892">
        <f t="shared" si="367"/>
        <v>1</v>
      </c>
    </row>
    <row r="2893" spans="1:14">
      <c r="A2893">
        <f t="shared" si="360"/>
        <v>0</v>
      </c>
      <c r="B2893">
        <f t="shared" si="361"/>
        <v>0</v>
      </c>
      <c r="C2893">
        <v>136</v>
      </c>
      <c r="D2893">
        <v>208</v>
      </c>
      <c r="E2893">
        <f t="shared" si="362"/>
        <v>-999</v>
      </c>
      <c r="F2893">
        <f>能力值计算器!G2</f>
        <v>0</v>
      </c>
      <c r="G2893">
        <f>ROUNDDOWN((能力值计算器!F4+能力值计算器!E4*2+ROUNDDOWN(C2893/4,0))*能力值计算器!C2/100+10+能力值计算器!C2,0)</f>
        <v>162</v>
      </c>
      <c r="H2893">
        <f>ROUNDDOWN(ROUNDDOWN(ROUNDDOWN(ROUNDDOWN(ROUNDDOWN((能力值计算器!F6+能力值计算器!E6*2+ROUNDDOWN(D2893/4,0))*能力值计算器!C2/100+5,0)*能力值计算器!H6,0)*能力值计算器!K6,0)*能力值计算器!L6,0)*VLOOKUP(能力值计算器!J6,能力变化对照表!A:B,2,0),0)</f>
        <v>111</v>
      </c>
      <c r="I2893">
        <f>ROUNDDOWN(ROUNDDOWN(ROUNDDOWN(ROUNDDOWN(ROUNDDOWN((能力值计算器!F8+能力值计算器!E8*2+ROUNDDOWN(E2893/4,0))*能力值计算器!C2/100+5,0)*能力值计算器!H8,0)*能力值计算器!K8,0)*能力值计算器!L8,0)*VLOOKUP(能力值计算器!J8,能力变化对照表!A:B,2,0),0)</f>
        <v>-39</v>
      </c>
      <c r="J2893">
        <f t="shared" si="363"/>
        <v>0</v>
      </c>
      <c r="K2893">
        <f t="shared" si="364"/>
        <v>-6318</v>
      </c>
      <c r="L2893">
        <f t="shared" si="365"/>
        <v>11664</v>
      </c>
      <c r="M2893">
        <f t="shared" si="366"/>
        <v>240.1</v>
      </c>
      <c r="N2893">
        <f t="shared" si="367"/>
        <v>1</v>
      </c>
    </row>
    <row r="2894" spans="1:14">
      <c r="A2894">
        <f t="shared" si="360"/>
        <v>0</v>
      </c>
      <c r="B2894">
        <f t="shared" si="361"/>
        <v>0</v>
      </c>
      <c r="C2894">
        <v>84</v>
      </c>
      <c r="D2894">
        <v>236</v>
      </c>
      <c r="E2894">
        <f t="shared" si="362"/>
        <v>-999</v>
      </c>
      <c r="F2894">
        <f>能力值计算器!G2</f>
        <v>0</v>
      </c>
      <c r="G2894">
        <f>ROUNDDOWN((能力值计算器!F4+能力值计算器!E4*2+ROUNDDOWN(C2894/4,0))*能力值计算器!C2/100+10+能力值计算器!C2,0)</f>
        <v>156</v>
      </c>
      <c r="H2894">
        <f>ROUNDDOWN(ROUNDDOWN(ROUNDDOWN(ROUNDDOWN(ROUNDDOWN((能力值计算器!F6+能力值计算器!E6*2+ROUNDDOWN(D2894/4,0))*能力值计算器!C2/100+5,0)*能力值计算器!H6,0)*能力值计算器!K6,0)*能力值计算器!L6,0)*VLOOKUP(能力值计算器!J6,能力变化对照表!A:B,2,0),0)</f>
        <v>115</v>
      </c>
      <c r="I2894">
        <f>ROUNDDOWN(ROUNDDOWN(ROUNDDOWN(ROUNDDOWN(ROUNDDOWN((能力值计算器!F8+能力值计算器!E8*2+ROUNDDOWN(E2894/4,0))*能力值计算器!C2/100+5,0)*能力值计算器!H8,0)*能力值计算器!K8,0)*能力值计算器!L8,0)*VLOOKUP(能力值计算器!J8,能力变化对照表!A:B,2,0),0)</f>
        <v>-39</v>
      </c>
      <c r="J2894">
        <f t="shared" si="363"/>
        <v>0</v>
      </c>
      <c r="K2894">
        <f t="shared" si="364"/>
        <v>-6084</v>
      </c>
      <c r="L2894">
        <f t="shared" si="365"/>
        <v>11856</v>
      </c>
      <c r="M2894">
        <f t="shared" si="366"/>
        <v>234.1</v>
      </c>
      <c r="N2894">
        <f t="shared" si="367"/>
        <v>1</v>
      </c>
    </row>
    <row r="2895" spans="1:14">
      <c r="A2895">
        <f t="shared" si="360"/>
        <v>0</v>
      </c>
      <c r="B2895">
        <f t="shared" si="361"/>
        <v>0</v>
      </c>
      <c r="C2895">
        <v>84</v>
      </c>
      <c r="D2895">
        <v>240</v>
      </c>
      <c r="E2895">
        <f t="shared" si="362"/>
        <v>-999</v>
      </c>
      <c r="F2895">
        <f>能力值计算器!G2</f>
        <v>0</v>
      </c>
      <c r="G2895">
        <f>ROUNDDOWN((能力值计算器!F4+能力值计算器!E4*2+ROUNDDOWN(C2895/4,0))*能力值计算器!C2/100+10+能力值计算器!C2,0)</f>
        <v>156</v>
      </c>
      <c r="H2895">
        <f>ROUNDDOWN(ROUNDDOWN(ROUNDDOWN(ROUNDDOWN(ROUNDDOWN((能力值计算器!F6+能力值计算器!E6*2+ROUNDDOWN(D2895/4,0))*能力值计算器!C2/100+5,0)*能力值计算器!H6,0)*能力值计算器!K6,0)*能力值计算器!L6,0)*VLOOKUP(能力值计算器!J6,能力变化对照表!A:B,2,0),0)</f>
        <v>115</v>
      </c>
      <c r="I2895">
        <f>ROUNDDOWN(ROUNDDOWN(ROUNDDOWN(ROUNDDOWN(ROUNDDOWN((能力值计算器!F8+能力值计算器!E8*2+ROUNDDOWN(E2895/4,0))*能力值计算器!C2/100+5,0)*能力值计算器!H8,0)*能力值计算器!K8,0)*能力值计算器!L8,0)*VLOOKUP(能力值计算器!J8,能力变化对照表!A:B,2,0),0)</f>
        <v>-39</v>
      </c>
      <c r="J2895">
        <f t="shared" si="363"/>
        <v>0</v>
      </c>
      <c r="K2895">
        <f t="shared" si="364"/>
        <v>-6084</v>
      </c>
      <c r="L2895">
        <f t="shared" si="365"/>
        <v>11856</v>
      </c>
      <c r="M2895">
        <f t="shared" si="366"/>
        <v>234.1</v>
      </c>
      <c r="N2895">
        <f t="shared" si="367"/>
        <v>1</v>
      </c>
    </row>
    <row r="2896" spans="1:14">
      <c r="A2896">
        <f t="shared" si="360"/>
        <v>0</v>
      </c>
      <c r="B2896">
        <f t="shared" si="361"/>
        <v>0</v>
      </c>
      <c r="C2896">
        <v>88</v>
      </c>
      <c r="D2896">
        <v>236</v>
      </c>
      <c r="E2896">
        <f t="shared" si="362"/>
        <v>-999</v>
      </c>
      <c r="F2896">
        <f>能力值计算器!G2</f>
        <v>0</v>
      </c>
      <c r="G2896">
        <f>ROUNDDOWN((能力值计算器!F4+能力值计算器!E4*2+ROUNDDOWN(C2896/4,0))*能力值计算器!C2/100+10+能力值计算器!C2,0)</f>
        <v>156</v>
      </c>
      <c r="H2896">
        <f>ROUNDDOWN(ROUNDDOWN(ROUNDDOWN(ROUNDDOWN(ROUNDDOWN((能力值计算器!F6+能力值计算器!E6*2+ROUNDDOWN(D2896/4,0))*能力值计算器!C2/100+5,0)*能力值计算器!H6,0)*能力值计算器!K6,0)*能力值计算器!L6,0)*VLOOKUP(能力值计算器!J6,能力变化对照表!A:B,2,0),0)</f>
        <v>115</v>
      </c>
      <c r="I2896">
        <f>ROUNDDOWN(ROUNDDOWN(ROUNDDOWN(ROUNDDOWN(ROUNDDOWN((能力值计算器!F8+能力值计算器!E8*2+ROUNDDOWN(E2896/4,0))*能力值计算器!C2/100+5,0)*能力值计算器!H8,0)*能力值计算器!K8,0)*能力值计算器!L8,0)*VLOOKUP(能力值计算器!J8,能力变化对照表!A:B,2,0),0)</f>
        <v>-39</v>
      </c>
      <c r="J2896">
        <f t="shared" si="363"/>
        <v>0</v>
      </c>
      <c r="K2896">
        <f t="shared" si="364"/>
        <v>-6084</v>
      </c>
      <c r="L2896">
        <f t="shared" si="365"/>
        <v>11856</v>
      </c>
      <c r="M2896">
        <f t="shared" si="366"/>
        <v>234.1</v>
      </c>
      <c r="N2896">
        <f t="shared" si="367"/>
        <v>1</v>
      </c>
    </row>
    <row r="2897" spans="1:14">
      <c r="A2897">
        <f t="shared" si="360"/>
        <v>0</v>
      </c>
      <c r="B2897">
        <f t="shared" si="361"/>
        <v>0</v>
      </c>
      <c r="C2897">
        <v>88</v>
      </c>
      <c r="D2897">
        <v>240</v>
      </c>
      <c r="E2897">
        <f t="shared" si="362"/>
        <v>-999</v>
      </c>
      <c r="F2897">
        <f>能力值计算器!G2</f>
        <v>0</v>
      </c>
      <c r="G2897">
        <f>ROUNDDOWN((能力值计算器!F4+能力值计算器!E4*2+ROUNDDOWN(C2897/4,0))*能力值计算器!C2/100+10+能力值计算器!C2,0)</f>
        <v>156</v>
      </c>
      <c r="H2897">
        <f>ROUNDDOWN(ROUNDDOWN(ROUNDDOWN(ROUNDDOWN(ROUNDDOWN((能力值计算器!F6+能力值计算器!E6*2+ROUNDDOWN(D2897/4,0))*能力值计算器!C2/100+5,0)*能力值计算器!H6,0)*能力值计算器!K6,0)*能力值计算器!L6,0)*VLOOKUP(能力值计算器!J6,能力变化对照表!A:B,2,0),0)</f>
        <v>115</v>
      </c>
      <c r="I2897">
        <f>ROUNDDOWN(ROUNDDOWN(ROUNDDOWN(ROUNDDOWN(ROUNDDOWN((能力值计算器!F8+能力值计算器!E8*2+ROUNDDOWN(E2897/4,0))*能力值计算器!C2/100+5,0)*能力值计算器!H8,0)*能力值计算器!K8,0)*能力值计算器!L8,0)*VLOOKUP(能力值计算器!J8,能力变化对照表!A:B,2,0),0)</f>
        <v>-39</v>
      </c>
      <c r="J2897">
        <f t="shared" si="363"/>
        <v>0</v>
      </c>
      <c r="K2897">
        <f t="shared" si="364"/>
        <v>-6084</v>
      </c>
      <c r="L2897">
        <f t="shared" si="365"/>
        <v>11856</v>
      </c>
      <c r="M2897">
        <f t="shared" si="366"/>
        <v>234.1</v>
      </c>
      <c r="N2897">
        <f t="shared" si="367"/>
        <v>1</v>
      </c>
    </row>
    <row r="2898" spans="1:14">
      <c r="A2898">
        <f t="shared" si="360"/>
        <v>0</v>
      </c>
      <c r="B2898">
        <f t="shared" si="361"/>
        <v>0</v>
      </c>
      <c r="C2898">
        <v>156</v>
      </c>
      <c r="D2898">
        <v>188</v>
      </c>
      <c r="E2898">
        <f t="shared" si="362"/>
        <v>-999</v>
      </c>
      <c r="F2898">
        <f>能力值计算器!G2</f>
        <v>0</v>
      </c>
      <c r="G2898">
        <f>ROUNDDOWN((能力值计算器!F4+能力值计算器!E4*2+ROUNDDOWN(C2898/4,0))*能力值计算器!C2/100+10+能力值计算器!C2,0)</f>
        <v>165</v>
      </c>
      <c r="H2898">
        <f>ROUNDDOWN(ROUNDDOWN(ROUNDDOWN(ROUNDDOWN(ROUNDDOWN((能力值计算器!F6+能力值计算器!E6*2+ROUNDDOWN(D2898/4,0))*能力值计算器!C2/100+5,0)*能力值计算器!H6,0)*能力值计算器!K6,0)*能力值计算器!L6,0)*VLOOKUP(能力值计算器!J6,能力变化对照表!A:B,2,0),0)</f>
        <v>109</v>
      </c>
      <c r="I2898">
        <f>ROUNDDOWN(ROUNDDOWN(ROUNDDOWN(ROUNDDOWN(ROUNDDOWN((能力值计算器!F8+能力值计算器!E8*2+ROUNDDOWN(E2898/4,0))*能力值计算器!C2/100+5,0)*能力值计算器!H8,0)*能力值计算器!K8,0)*能力值计算器!L8,0)*VLOOKUP(能力值计算器!J8,能力变化对照表!A:B,2,0),0)</f>
        <v>-39</v>
      </c>
      <c r="J2898">
        <f t="shared" si="363"/>
        <v>0</v>
      </c>
      <c r="K2898">
        <f t="shared" si="364"/>
        <v>-6435</v>
      </c>
      <c r="L2898">
        <f t="shared" si="365"/>
        <v>11550</v>
      </c>
      <c r="M2898">
        <f t="shared" si="366"/>
        <v>243.1</v>
      </c>
      <c r="N2898">
        <f t="shared" si="367"/>
        <v>1</v>
      </c>
    </row>
    <row r="2899" spans="1:14">
      <c r="A2899">
        <f t="shared" si="360"/>
        <v>0</v>
      </c>
      <c r="B2899">
        <f t="shared" si="361"/>
        <v>0</v>
      </c>
      <c r="C2899">
        <v>156</v>
      </c>
      <c r="D2899">
        <v>192</v>
      </c>
      <c r="E2899">
        <f t="shared" si="362"/>
        <v>-999</v>
      </c>
      <c r="F2899">
        <f>能力值计算器!G2</f>
        <v>0</v>
      </c>
      <c r="G2899">
        <f>ROUNDDOWN((能力值计算器!F4+能力值计算器!E4*2+ROUNDDOWN(C2899/4,0))*能力值计算器!C2/100+10+能力值计算器!C2,0)</f>
        <v>165</v>
      </c>
      <c r="H2899">
        <f>ROUNDDOWN(ROUNDDOWN(ROUNDDOWN(ROUNDDOWN(ROUNDDOWN((能力值计算器!F6+能力值计算器!E6*2+ROUNDDOWN(D2899/4,0))*能力值计算器!C2/100+5,0)*能力值计算器!H6,0)*能力值计算器!K6,0)*能力值计算器!L6,0)*VLOOKUP(能力值计算器!J6,能力变化对照表!A:B,2,0),0)</f>
        <v>109</v>
      </c>
      <c r="I2899">
        <f>ROUNDDOWN(ROUNDDOWN(ROUNDDOWN(ROUNDDOWN(ROUNDDOWN((能力值计算器!F8+能力值计算器!E8*2+ROUNDDOWN(E2899/4,0))*能力值计算器!C2/100+5,0)*能力值计算器!H8,0)*能力值计算器!K8,0)*能力值计算器!L8,0)*VLOOKUP(能力值计算器!J8,能力变化对照表!A:B,2,0),0)</f>
        <v>-39</v>
      </c>
      <c r="J2899">
        <f t="shared" si="363"/>
        <v>0</v>
      </c>
      <c r="K2899">
        <f t="shared" si="364"/>
        <v>-6435</v>
      </c>
      <c r="L2899">
        <f t="shared" si="365"/>
        <v>11550</v>
      </c>
      <c r="M2899">
        <f t="shared" si="366"/>
        <v>243.1</v>
      </c>
      <c r="N2899">
        <f t="shared" si="367"/>
        <v>1</v>
      </c>
    </row>
    <row r="2900" spans="1:14">
      <c r="A2900">
        <f t="shared" si="360"/>
        <v>0</v>
      </c>
      <c r="B2900">
        <f t="shared" si="361"/>
        <v>0</v>
      </c>
      <c r="C2900">
        <v>160</v>
      </c>
      <c r="D2900">
        <v>188</v>
      </c>
      <c r="E2900">
        <f t="shared" si="362"/>
        <v>-999</v>
      </c>
      <c r="F2900">
        <f>能力值计算器!G2</f>
        <v>0</v>
      </c>
      <c r="G2900">
        <f>ROUNDDOWN((能力值计算器!F4+能力值计算器!E4*2+ROUNDDOWN(C2900/4,0))*能力值计算器!C2/100+10+能力值计算器!C2,0)</f>
        <v>165</v>
      </c>
      <c r="H2900">
        <f>ROUNDDOWN(ROUNDDOWN(ROUNDDOWN(ROUNDDOWN(ROUNDDOWN((能力值计算器!F6+能力值计算器!E6*2+ROUNDDOWN(D2900/4,0))*能力值计算器!C2/100+5,0)*能力值计算器!H6,0)*能力值计算器!K6,0)*能力值计算器!L6,0)*VLOOKUP(能力值计算器!J6,能力变化对照表!A:B,2,0),0)</f>
        <v>109</v>
      </c>
      <c r="I2900">
        <f>ROUNDDOWN(ROUNDDOWN(ROUNDDOWN(ROUNDDOWN(ROUNDDOWN((能力值计算器!F8+能力值计算器!E8*2+ROUNDDOWN(E2900/4,0))*能力值计算器!C2/100+5,0)*能力值计算器!H8,0)*能力值计算器!K8,0)*能力值计算器!L8,0)*VLOOKUP(能力值计算器!J8,能力变化对照表!A:B,2,0),0)</f>
        <v>-39</v>
      </c>
      <c r="J2900">
        <f t="shared" si="363"/>
        <v>0</v>
      </c>
      <c r="K2900">
        <f t="shared" si="364"/>
        <v>-6435</v>
      </c>
      <c r="L2900">
        <f t="shared" si="365"/>
        <v>11550</v>
      </c>
      <c r="M2900">
        <f t="shared" si="366"/>
        <v>243.1</v>
      </c>
      <c r="N2900">
        <f t="shared" si="367"/>
        <v>1</v>
      </c>
    </row>
    <row r="2901" spans="1:14">
      <c r="A2901">
        <f t="shared" si="360"/>
        <v>0</v>
      </c>
      <c r="B2901">
        <f t="shared" si="361"/>
        <v>0</v>
      </c>
      <c r="C2901">
        <v>160</v>
      </c>
      <c r="D2901">
        <v>192</v>
      </c>
      <c r="E2901">
        <f t="shared" si="362"/>
        <v>-999</v>
      </c>
      <c r="F2901">
        <f>能力值计算器!G2</f>
        <v>0</v>
      </c>
      <c r="G2901">
        <f>ROUNDDOWN((能力值计算器!F4+能力值计算器!E4*2+ROUNDDOWN(C2901/4,0))*能力值计算器!C2/100+10+能力值计算器!C2,0)</f>
        <v>165</v>
      </c>
      <c r="H2901">
        <f>ROUNDDOWN(ROUNDDOWN(ROUNDDOWN(ROUNDDOWN(ROUNDDOWN((能力值计算器!F6+能力值计算器!E6*2+ROUNDDOWN(D2901/4,0))*能力值计算器!C2/100+5,0)*能力值计算器!H6,0)*能力值计算器!K6,0)*能力值计算器!L6,0)*VLOOKUP(能力值计算器!J6,能力变化对照表!A:B,2,0),0)</f>
        <v>109</v>
      </c>
      <c r="I2901">
        <f>ROUNDDOWN(ROUNDDOWN(ROUNDDOWN(ROUNDDOWN(ROUNDDOWN((能力值计算器!F8+能力值计算器!E8*2+ROUNDDOWN(E2901/4,0))*能力值计算器!C2/100+5,0)*能力值计算器!H8,0)*能力值计算器!K8,0)*能力值计算器!L8,0)*VLOOKUP(能力值计算器!J8,能力变化对照表!A:B,2,0),0)</f>
        <v>-39</v>
      </c>
      <c r="J2901">
        <f t="shared" si="363"/>
        <v>0</v>
      </c>
      <c r="K2901">
        <f t="shared" si="364"/>
        <v>-6435</v>
      </c>
      <c r="L2901">
        <f t="shared" si="365"/>
        <v>11550</v>
      </c>
      <c r="M2901">
        <f t="shared" si="366"/>
        <v>243.1</v>
      </c>
      <c r="N2901">
        <f t="shared" si="367"/>
        <v>1</v>
      </c>
    </row>
    <row r="2902" spans="1:14">
      <c r="A2902">
        <f t="shared" si="360"/>
        <v>0</v>
      </c>
      <c r="B2902">
        <f t="shared" si="361"/>
        <v>0</v>
      </c>
      <c r="C2902">
        <v>236</v>
      </c>
      <c r="D2902">
        <v>140</v>
      </c>
      <c r="E2902">
        <f t="shared" si="362"/>
        <v>-999</v>
      </c>
      <c r="F2902">
        <f>能力值计算器!G2</f>
        <v>0</v>
      </c>
      <c r="G2902">
        <f>ROUNDDOWN((能力值计算器!F4+能力值计算器!E4*2+ROUNDDOWN(C2902/4,0))*能力值计算器!C2/100+10+能力值计算器!C2,0)</f>
        <v>175</v>
      </c>
      <c r="H2902">
        <f>ROUNDDOWN(ROUNDDOWN(ROUNDDOWN(ROUNDDOWN(ROUNDDOWN((能力值计算器!F6+能力值计算器!E6*2+ROUNDDOWN(D2902/4,0))*能力值计算器!C2/100+5,0)*能力值计算器!H6,0)*能力值计算器!K6,0)*能力值计算器!L6,0)*VLOOKUP(能力值计算器!J6,能力变化对照表!A:B,2,0),0)</f>
        <v>103</v>
      </c>
      <c r="I2902">
        <f>ROUNDDOWN(ROUNDDOWN(ROUNDDOWN(ROUNDDOWN(ROUNDDOWN((能力值计算器!F8+能力值计算器!E8*2+ROUNDDOWN(E2902/4,0))*能力值计算器!C2/100+5,0)*能力值计算器!H8,0)*能力值计算器!K8,0)*能力值计算器!L8,0)*VLOOKUP(能力值计算器!J8,能力变化对照表!A:B,2,0),0)</f>
        <v>-39</v>
      </c>
      <c r="J2902">
        <f t="shared" si="363"/>
        <v>0</v>
      </c>
      <c r="K2902">
        <f t="shared" si="364"/>
        <v>-6825</v>
      </c>
      <c r="L2902">
        <f t="shared" si="365"/>
        <v>11200</v>
      </c>
      <c r="M2902">
        <f t="shared" si="366"/>
        <v>253.1</v>
      </c>
      <c r="N2902">
        <f t="shared" si="367"/>
        <v>1</v>
      </c>
    </row>
    <row r="2903" spans="1:14">
      <c r="A2903">
        <f t="shared" si="360"/>
        <v>0</v>
      </c>
      <c r="B2903">
        <f t="shared" si="361"/>
        <v>0</v>
      </c>
      <c r="C2903">
        <v>236</v>
      </c>
      <c r="D2903">
        <v>144</v>
      </c>
      <c r="E2903">
        <f t="shared" si="362"/>
        <v>-999</v>
      </c>
      <c r="F2903">
        <f>能力值计算器!G2</f>
        <v>0</v>
      </c>
      <c r="G2903">
        <f>ROUNDDOWN((能力值计算器!F4+能力值计算器!E4*2+ROUNDDOWN(C2903/4,0))*能力值计算器!C2/100+10+能力值计算器!C2,0)</f>
        <v>175</v>
      </c>
      <c r="H2903">
        <f>ROUNDDOWN(ROUNDDOWN(ROUNDDOWN(ROUNDDOWN(ROUNDDOWN((能力值计算器!F6+能力值计算器!E6*2+ROUNDDOWN(D2903/4,0))*能力值计算器!C2/100+5,0)*能力值计算器!H6,0)*能力值计算器!K6,0)*能力值计算器!L6,0)*VLOOKUP(能力值计算器!J6,能力变化对照表!A:B,2,0),0)</f>
        <v>103</v>
      </c>
      <c r="I2903">
        <f>ROUNDDOWN(ROUNDDOWN(ROUNDDOWN(ROUNDDOWN(ROUNDDOWN((能力值计算器!F8+能力值计算器!E8*2+ROUNDDOWN(E2903/4,0))*能力值计算器!C2/100+5,0)*能力值计算器!H8,0)*能力值计算器!K8,0)*能力值计算器!L8,0)*VLOOKUP(能力值计算器!J8,能力变化对照表!A:B,2,0),0)</f>
        <v>-39</v>
      </c>
      <c r="J2903">
        <f t="shared" si="363"/>
        <v>0</v>
      </c>
      <c r="K2903">
        <f t="shared" si="364"/>
        <v>-6825</v>
      </c>
      <c r="L2903">
        <f t="shared" si="365"/>
        <v>11200</v>
      </c>
      <c r="M2903">
        <f t="shared" si="366"/>
        <v>253.1</v>
      </c>
      <c r="N2903">
        <f t="shared" si="367"/>
        <v>1</v>
      </c>
    </row>
    <row r="2904" spans="1:14">
      <c r="A2904">
        <f t="shared" si="360"/>
        <v>0</v>
      </c>
      <c r="B2904">
        <f t="shared" si="361"/>
        <v>0</v>
      </c>
      <c r="C2904">
        <v>240</v>
      </c>
      <c r="D2904">
        <v>140</v>
      </c>
      <c r="E2904">
        <f t="shared" si="362"/>
        <v>-999</v>
      </c>
      <c r="F2904">
        <f>能力值计算器!G2</f>
        <v>0</v>
      </c>
      <c r="G2904">
        <f>ROUNDDOWN((能力值计算器!F4+能力值计算器!E4*2+ROUNDDOWN(C2904/4,0))*能力值计算器!C2/100+10+能力值计算器!C2,0)</f>
        <v>175</v>
      </c>
      <c r="H2904">
        <f>ROUNDDOWN(ROUNDDOWN(ROUNDDOWN(ROUNDDOWN(ROUNDDOWN((能力值计算器!F6+能力值计算器!E6*2+ROUNDDOWN(D2904/4,0))*能力值计算器!C2/100+5,0)*能力值计算器!H6,0)*能力值计算器!K6,0)*能力值计算器!L6,0)*VLOOKUP(能力值计算器!J6,能力变化对照表!A:B,2,0),0)</f>
        <v>103</v>
      </c>
      <c r="I2904">
        <f>ROUNDDOWN(ROUNDDOWN(ROUNDDOWN(ROUNDDOWN(ROUNDDOWN((能力值计算器!F8+能力值计算器!E8*2+ROUNDDOWN(E2904/4,0))*能力值计算器!C2/100+5,0)*能力值计算器!H8,0)*能力值计算器!K8,0)*能力值计算器!L8,0)*VLOOKUP(能力值计算器!J8,能力变化对照表!A:B,2,0),0)</f>
        <v>-39</v>
      </c>
      <c r="J2904">
        <f t="shared" si="363"/>
        <v>0</v>
      </c>
      <c r="K2904">
        <f t="shared" si="364"/>
        <v>-6825</v>
      </c>
      <c r="L2904">
        <f t="shared" si="365"/>
        <v>11200</v>
      </c>
      <c r="M2904">
        <f t="shared" si="366"/>
        <v>253.1</v>
      </c>
      <c r="N2904">
        <f t="shared" si="367"/>
        <v>1</v>
      </c>
    </row>
    <row r="2905" spans="1:14">
      <c r="A2905">
        <f t="shared" si="360"/>
        <v>0</v>
      </c>
      <c r="B2905">
        <f t="shared" si="361"/>
        <v>0</v>
      </c>
      <c r="C2905">
        <v>240</v>
      </c>
      <c r="D2905">
        <v>144</v>
      </c>
      <c r="E2905">
        <f t="shared" si="362"/>
        <v>-999</v>
      </c>
      <c r="F2905">
        <f>能力值计算器!G2</f>
        <v>0</v>
      </c>
      <c r="G2905">
        <f>ROUNDDOWN((能力值计算器!F4+能力值计算器!E4*2+ROUNDDOWN(C2905/4,0))*能力值计算器!C2/100+10+能力值计算器!C2,0)</f>
        <v>175</v>
      </c>
      <c r="H2905">
        <f>ROUNDDOWN(ROUNDDOWN(ROUNDDOWN(ROUNDDOWN(ROUNDDOWN((能力值计算器!F6+能力值计算器!E6*2+ROUNDDOWN(D2905/4,0))*能力值计算器!C2/100+5,0)*能力值计算器!H6,0)*能力值计算器!K6,0)*能力值计算器!L6,0)*VLOOKUP(能力值计算器!J6,能力变化对照表!A:B,2,0),0)</f>
        <v>103</v>
      </c>
      <c r="I2905">
        <f>ROUNDDOWN(ROUNDDOWN(ROUNDDOWN(ROUNDDOWN(ROUNDDOWN((能力值计算器!F8+能力值计算器!E8*2+ROUNDDOWN(E2905/4,0))*能力值计算器!C2/100+5,0)*能力值计算器!H8,0)*能力值计算器!K8,0)*能力值计算器!L8,0)*VLOOKUP(能力值计算器!J8,能力变化对照表!A:B,2,0),0)</f>
        <v>-39</v>
      </c>
      <c r="J2905">
        <f t="shared" si="363"/>
        <v>0</v>
      </c>
      <c r="K2905">
        <f t="shared" si="364"/>
        <v>-6825</v>
      </c>
      <c r="L2905">
        <f t="shared" si="365"/>
        <v>11200</v>
      </c>
      <c r="M2905">
        <f t="shared" si="366"/>
        <v>253.1</v>
      </c>
      <c r="N2905">
        <f t="shared" si="367"/>
        <v>1</v>
      </c>
    </row>
    <row r="2906" spans="1:14">
      <c r="A2906">
        <f t="shared" si="360"/>
        <v>0</v>
      </c>
      <c r="B2906">
        <f t="shared" si="361"/>
        <v>0</v>
      </c>
      <c r="C2906">
        <v>60</v>
      </c>
      <c r="D2906">
        <v>252</v>
      </c>
      <c r="E2906">
        <f t="shared" si="362"/>
        <v>-999</v>
      </c>
      <c r="F2906">
        <f>能力值计算器!G2</f>
        <v>0</v>
      </c>
      <c r="G2906">
        <f>ROUNDDOWN((能力值计算器!F4+能力值计算器!E4*2+ROUNDDOWN(C2906/4,0))*能力值计算器!C2/100+10+能力值计算器!C2,0)</f>
        <v>153</v>
      </c>
      <c r="H2906">
        <f>ROUNDDOWN(ROUNDDOWN(ROUNDDOWN(ROUNDDOWN(ROUNDDOWN((能力值计算器!F6+能力值计算器!E6*2+ROUNDDOWN(D2906/4,0))*能力值计算器!C2/100+5,0)*能力值计算器!H6,0)*能力值计算器!K6,0)*能力值计算器!L6,0)*VLOOKUP(能力值计算器!J6,能力变化对照表!A:B,2,0),0)</f>
        <v>117</v>
      </c>
      <c r="I2906">
        <f>ROUNDDOWN(ROUNDDOWN(ROUNDDOWN(ROUNDDOWN(ROUNDDOWN((能力值计算器!F8+能力值计算器!E8*2+ROUNDDOWN(E2906/4,0))*能力值计算器!C2/100+5,0)*能力值计算器!H8,0)*能力值计算器!K8,0)*能力值计算器!L8,0)*VLOOKUP(能力值计算器!J8,能力变化对照表!A:B,2,0),0)</f>
        <v>-39</v>
      </c>
      <c r="J2906">
        <f t="shared" si="363"/>
        <v>0</v>
      </c>
      <c r="K2906">
        <f t="shared" si="364"/>
        <v>-5967</v>
      </c>
      <c r="L2906">
        <f t="shared" si="365"/>
        <v>11934</v>
      </c>
      <c r="M2906">
        <f t="shared" si="366"/>
        <v>231.1</v>
      </c>
      <c r="N2906">
        <f t="shared" si="367"/>
        <v>1</v>
      </c>
    </row>
    <row r="2907" spans="1:14">
      <c r="A2907">
        <f t="shared" si="360"/>
        <v>0</v>
      </c>
      <c r="B2907">
        <f t="shared" si="361"/>
        <v>0</v>
      </c>
      <c r="C2907">
        <v>64</v>
      </c>
      <c r="D2907">
        <v>252</v>
      </c>
      <c r="E2907">
        <f t="shared" si="362"/>
        <v>-999</v>
      </c>
      <c r="F2907">
        <f>能力值计算器!G2</f>
        <v>0</v>
      </c>
      <c r="G2907">
        <f>ROUNDDOWN((能力值计算器!F4+能力值计算器!E4*2+ROUNDDOWN(C2907/4,0))*能力值计算器!C2/100+10+能力值计算器!C2,0)</f>
        <v>153</v>
      </c>
      <c r="H2907">
        <f>ROUNDDOWN(ROUNDDOWN(ROUNDDOWN(ROUNDDOWN(ROUNDDOWN((能力值计算器!F6+能力值计算器!E6*2+ROUNDDOWN(D2907/4,0))*能力值计算器!C2/100+5,0)*能力值计算器!H6,0)*能力值计算器!K6,0)*能力值计算器!L6,0)*VLOOKUP(能力值计算器!J6,能力变化对照表!A:B,2,0),0)</f>
        <v>117</v>
      </c>
      <c r="I2907">
        <f>ROUNDDOWN(ROUNDDOWN(ROUNDDOWN(ROUNDDOWN(ROUNDDOWN((能力值计算器!F8+能力值计算器!E8*2+ROUNDDOWN(E2907/4,0))*能力值计算器!C2/100+5,0)*能力值计算器!H8,0)*能力值计算器!K8,0)*能力值计算器!L8,0)*VLOOKUP(能力值计算器!J8,能力变化对照表!A:B,2,0),0)</f>
        <v>-39</v>
      </c>
      <c r="J2907">
        <f t="shared" si="363"/>
        <v>0</v>
      </c>
      <c r="K2907">
        <f t="shared" si="364"/>
        <v>-5967</v>
      </c>
      <c r="L2907">
        <f t="shared" si="365"/>
        <v>11934</v>
      </c>
      <c r="M2907">
        <f t="shared" si="366"/>
        <v>231.1</v>
      </c>
      <c r="N2907">
        <f t="shared" si="367"/>
        <v>1</v>
      </c>
    </row>
    <row r="2908" spans="1:14">
      <c r="A2908">
        <f t="shared" si="360"/>
        <v>0</v>
      </c>
      <c r="B2908">
        <f t="shared" si="361"/>
        <v>0</v>
      </c>
      <c r="C2908">
        <v>180</v>
      </c>
      <c r="D2908">
        <v>172</v>
      </c>
      <c r="E2908">
        <f t="shared" si="362"/>
        <v>-999</v>
      </c>
      <c r="F2908">
        <f>能力值计算器!G2</f>
        <v>0</v>
      </c>
      <c r="G2908">
        <f>ROUNDDOWN((能力值计算器!F4+能力值计算器!E4*2+ROUNDDOWN(C2908/4,0))*能力值计算器!C2/100+10+能力值计算器!C2,0)</f>
        <v>168</v>
      </c>
      <c r="H2908">
        <f>ROUNDDOWN(ROUNDDOWN(ROUNDDOWN(ROUNDDOWN(ROUNDDOWN((能力值计算器!F6+能力值计算器!E6*2+ROUNDDOWN(D2908/4,0))*能力值计算器!C2/100+5,0)*能力值计算器!H6,0)*能力值计算器!K6,0)*能力值计算器!L6,0)*VLOOKUP(能力值计算器!J6,能力变化对照表!A:B,2,0),0)</f>
        <v>107</v>
      </c>
      <c r="I2908">
        <f>ROUNDDOWN(ROUNDDOWN(ROUNDDOWN(ROUNDDOWN(ROUNDDOWN((能力值计算器!F8+能力值计算器!E8*2+ROUNDDOWN(E2908/4,0))*能力值计算器!C2/100+5,0)*能力值计算器!H8,0)*能力值计算器!K8,0)*能力值计算器!L8,0)*VLOOKUP(能力值计算器!J8,能力变化对照表!A:B,2,0),0)</f>
        <v>-39</v>
      </c>
      <c r="J2908">
        <f t="shared" si="363"/>
        <v>0</v>
      </c>
      <c r="K2908">
        <f t="shared" si="364"/>
        <v>-6552</v>
      </c>
      <c r="L2908">
        <f t="shared" si="365"/>
        <v>11424</v>
      </c>
      <c r="M2908">
        <f t="shared" si="366"/>
        <v>246.1</v>
      </c>
      <c r="N2908">
        <f t="shared" si="367"/>
        <v>1</v>
      </c>
    </row>
    <row r="2909" spans="1:14">
      <c r="A2909">
        <f t="shared" si="360"/>
        <v>0</v>
      </c>
      <c r="B2909">
        <f t="shared" si="361"/>
        <v>0</v>
      </c>
      <c r="C2909">
        <v>180</v>
      </c>
      <c r="D2909">
        <v>176</v>
      </c>
      <c r="E2909">
        <f t="shared" si="362"/>
        <v>-999</v>
      </c>
      <c r="F2909">
        <f>能力值计算器!G2</f>
        <v>0</v>
      </c>
      <c r="G2909">
        <f>ROUNDDOWN((能力值计算器!F4+能力值计算器!E4*2+ROUNDDOWN(C2909/4,0))*能力值计算器!C2/100+10+能力值计算器!C2,0)</f>
        <v>168</v>
      </c>
      <c r="H2909">
        <f>ROUNDDOWN(ROUNDDOWN(ROUNDDOWN(ROUNDDOWN(ROUNDDOWN((能力值计算器!F6+能力值计算器!E6*2+ROUNDDOWN(D2909/4,0))*能力值计算器!C2/100+5,0)*能力值计算器!H6,0)*能力值计算器!K6,0)*能力值计算器!L6,0)*VLOOKUP(能力值计算器!J6,能力变化对照表!A:B,2,0),0)</f>
        <v>107</v>
      </c>
      <c r="I2909">
        <f>ROUNDDOWN(ROUNDDOWN(ROUNDDOWN(ROUNDDOWN(ROUNDDOWN((能力值计算器!F8+能力值计算器!E8*2+ROUNDDOWN(E2909/4,0))*能力值计算器!C2/100+5,0)*能力值计算器!H8,0)*能力值计算器!K8,0)*能力值计算器!L8,0)*VLOOKUP(能力值计算器!J8,能力变化对照表!A:B,2,0),0)</f>
        <v>-39</v>
      </c>
      <c r="J2909">
        <f t="shared" si="363"/>
        <v>0</v>
      </c>
      <c r="K2909">
        <f t="shared" si="364"/>
        <v>-6552</v>
      </c>
      <c r="L2909">
        <f t="shared" si="365"/>
        <v>11424</v>
      </c>
      <c r="M2909">
        <f t="shared" si="366"/>
        <v>246.1</v>
      </c>
      <c r="N2909">
        <f t="shared" si="367"/>
        <v>1</v>
      </c>
    </row>
    <row r="2910" spans="1:14">
      <c r="A2910">
        <f t="shared" si="360"/>
        <v>0</v>
      </c>
      <c r="B2910">
        <f t="shared" si="361"/>
        <v>0</v>
      </c>
      <c r="C2910">
        <v>184</v>
      </c>
      <c r="D2910">
        <v>172</v>
      </c>
      <c r="E2910">
        <f t="shared" si="362"/>
        <v>-999</v>
      </c>
      <c r="F2910">
        <f>能力值计算器!G2</f>
        <v>0</v>
      </c>
      <c r="G2910">
        <f>ROUNDDOWN((能力值计算器!F4+能力值计算器!E4*2+ROUNDDOWN(C2910/4,0))*能力值计算器!C2/100+10+能力值计算器!C2,0)</f>
        <v>168</v>
      </c>
      <c r="H2910">
        <f>ROUNDDOWN(ROUNDDOWN(ROUNDDOWN(ROUNDDOWN(ROUNDDOWN((能力值计算器!F6+能力值计算器!E6*2+ROUNDDOWN(D2910/4,0))*能力值计算器!C2/100+5,0)*能力值计算器!H6,0)*能力值计算器!K6,0)*能力值计算器!L6,0)*VLOOKUP(能力值计算器!J6,能力变化对照表!A:B,2,0),0)</f>
        <v>107</v>
      </c>
      <c r="I2910">
        <f>ROUNDDOWN(ROUNDDOWN(ROUNDDOWN(ROUNDDOWN(ROUNDDOWN((能力值计算器!F8+能力值计算器!E8*2+ROUNDDOWN(E2910/4,0))*能力值计算器!C2/100+5,0)*能力值计算器!H8,0)*能力值计算器!K8,0)*能力值计算器!L8,0)*VLOOKUP(能力值计算器!J8,能力变化对照表!A:B,2,0),0)</f>
        <v>-39</v>
      </c>
      <c r="J2910">
        <f t="shared" si="363"/>
        <v>0</v>
      </c>
      <c r="K2910">
        <f t="shared" si="364"/>
        <v>-6552</v>
      </c>
      <c r="L2910">
        <f t="shared" si="365"/>
        <v>11424</v>
      </c>
      <c r="M2910">
        <f t="shared" si="366"/>
        <v>246.1</v>
      </c>
      <c r="N2910">
        <f t="shared" si="367"/>
        <v>1</v>
      </c>
    </row>
    <row r="2911" spans="1:14">
      <c r="A2911">
        <f t="shared" si="360"/>
        <v>0</v>
      </c>
      <c r="B2911">
        <f t="shared" si="361"/>
        <v>0</v>
      </c>
      <c r="C2911">
        <v>184</v>
      </c>
      <c r="D2911">
        <v>176</v>
      </c>
      <c r="E2911">
        <f t="shared" si="362"/>
        <v>-999</v>
      </c>
      <c r="F2911">
        <f>能力值计算器!G2</f>
        <v>0</v>
      </c>
      <c r="G2911">
        <f>ROUNDDOWN((能力值计算器!F4+能力值计算器!E4*2+ROUNDDOWN(C2911/4,0))*能力值计算器!C2/100+10+能力值计算器!C2,0)</f>
        <v>168</v>
      </c>
      <c r="H2911">
        <f>ROUNDDOWN(ROUNDDOWN(ROUNDDOWN(ROUNDDOWN(ROUNDDOWN((能力值计算器!F6+能力值计算器!E6*2+ROUNDDOWN(D2911/4,0))*能力值计算器!C2/100+5,0)*能力值计算器!H6,0)*能力值计算器!K6,0)*能力值计算器!L6,0)*VLOOKUP(能力值计算器!J6,能力变化对照表!A:B,2,0),0)</f>
        <v>107</v>
      </c>
      <c r="I2911">
        <f>ROUNDDOWN(ROUNDDOWN(ROUNDDOWN(ROUNDDOWN(ROUNDDOWN((能力值计算器!F8+能力值计算器!E8*2+ROUNDDOWN(E2911/4,0))*能力值计算器!C2/100+5,0)*能力值计算器!H8,0)*能力值计算器!K8,0)*能力值计算器!L8,0)*VLOOKUP(能力值计算器!J8,能力变化对照表!A:B,2,0),0)</f>
        <v>-39</v>
      </c>
      <c r="J2911">
        <f t="shared" si="363"/>
        <v>0</v>
      </c>
      <c r="K2911">
        <f t="shared" si="364"/>
        <v>-6552</v>
      </c>
      <c r="L2911">
        <f t="shared" si="365"/>
        <v>11424</v>
      </c>
      <c r="M2911">
        <f t="shared" si="366"/>
        <v>246.1</v>
      </c>
      <c r="N2911">
        <f t="shared" si="367"/>
        <v>1</v>
      </c>
    </row>
    <row r="2912" spans="1:14">
      <c r="A2912">
        <f t="shared" si="360"/>
        <v>0</v>
      </c>
      <c r="B2912">
        <f t="shared" si="361"/>
        <v>0</v>
      </c>
      <c r="C2912">
        <v>220</v>
      </c>
      <c r="D2912">
        <v>148</v>
      </c>
      <c r="E2912">
        <f t="shared" si="362"/>
        <v>-999</v>
      </c>
      <c r="F2912">
        <f>能力值计算器!G2</f>
        <v>0</v>
      </c>
      <c r="G2912">
        <f>ROUNDDOWN((能力值计算器!F4+能力值计算器!E4*2+ROUNDDOWN(C2912/4,0))*能力值计算器!C2/100+10+能力值计算器!C2,0)</f>
        <v>173</v>
      </c>
      <c r="H2912">
        <f>ROUNDDOWN(ROUNDDOWN(ROUNDDOWN(ROUNDDOWN(ROUNDDOWN((能力值计算器!F6+能力值计算器!E6*2+ROUNDDOWN(D2912/4,0))*能力值计算器!C2/100+5,0)*能力值计算器!H6,0)*能力值计算器!K6,0)*能力值计算器!L6,0)*VLOOKUP(能力值计算器!J6,能力变化对照表!A:B,2,0),0)</f>
        <v>104</v>
      </c>
      <c r="I2912">
        <f>ROUNDDOWN(ROUNDDOWN(ROUNDDOWN(ROUNDDOWN(ROUNDDOWN((能力值计算器!F8+能力值计算器!E8*2+ROUNDDOWN(E2912/4,0))*能力值计算器!C2/100+5,0)*能力值计算器!H8,0)*能力值计算器!K8,0)*能力值计算器!L8,0)*VLOOKUP(能力值计算器!J8,能力变化对照表!A:B,2,0),0)</f>
        <v>-39</v>
      </c>
      <c r="J2912">
        <f t="shared" si="363"/>
        <v>0</v>
      </c>
      <c r="K2912">
        <f t="shared" si="364"/>
        <v>-6747</v>
      </c>
      <c r="L2912">
        <f t="shared" si="365"/>
        <v>11245</v>
      </c>
      <c r="M2912">
        <f t="shared" si="366"/>
        <v>251.1</v>
      </c>
      <c r="N2912">
        <f t="shared" si="367"/>
        <v>1</v>
      </c>
    </row>
    <row r="2913" spans="1:14">
      <c r="A2913">
        <f t="shared" si="360"/>
        <v>0</v>
      </c>
      <c r="B2913">
        <f t="shared" si="361"/>
        <v>0</v>
      </c>
      <c r="C2913">
        <v>220</v>
      </c>
      <c r="D2913">
        <v>152</v>
      </c>
      <c r="E2913">
        <f t="shared" si="362"/>
        <v>-999</v>
      </c>
      <c r="F2913">
        <f>能力值计算器!G2</f>
        <v>0</v>
      </c>
      <c r="G2913">
        <f>ROUNDDOWN((能力值计算器!F4+能力值计算器!E4*2+ROUNDDOWN(C2913/4,0))*能力值计算器!C2/100+10+能力值计算器!C2,0)</f>
        <v>173</v>
      </c>
      <c r="H2913">
        <f>ROUNDDOWN(ROUNDDOWN(ROUNDDOWN(ROUNDDOWN(ROUNDDOWN((能力值计算器!F6+能力值计算器!E6*2+ROUNDDOWN(D2913/4,0))*能力值计算器!C2/100+5,0)*能力值计算器!H6,0)*能力值计算器!K6,0)*能力值计算器!L6,0)*VLOOKUP(能力值计算器!J6,能力变化对照表!A:B,2,0),0)</f>
        <v>104</v>
      </c>
      <c r="I2913">
        <f>ROUNDDOWN(ROUNDDOWN(ROUNDDOWN(ROUNDDOWN(ROUNDDOWN((能力值计算器!F8+能力值计算器!E8*2+ROUNDDOWN(E2913/4,0))*能力值计算器!C2/100+5,0)*能力值计算器!H8,0)*能力值计算器!K8,0)*能力值计算器!L8,0)*VLOOKUP(能力值计算器!J8,能力变化对照表!A:B,2,0),0)</f>
        <v>-39</v>
      </c>
      <c r="J2913">
        <f t="shared" si="363"/>
        <v>0</v>
      </c>
      <c r="K2913">
        <f t="shared" si="364"/>
        <v>-6747</v>
      </c>
      <c r="L2913">
        <f t="shared" si="365"/>
        <v>11245</v>
      </c>
      <c r="M2913">
        <f t="shared" si="366"/>
        <v>251.1</v>
      </c>
      <c r="N2913">
        <f t="shared" si="367"/>
        <v>1</v>
      </c>
    </row>
    <row r="2914" spans="1:14">
      <c r="A2914">
        <f t="shared" si="360"/>
        <v>0</v>
      </c>
      <c r="B2914">
        <f t="shared" si="361"/>
        <v>0</v>
      </c>
      <c r="C2914">
        <v>224</v>
      </c>
      <c r="D2914">
        <v>148</v>
      </c>
      <c r="E2914">
        <f t="shared" si="362"/>
        <v>-999</v>
      </c>
      <c r="F2914">
        <f>能力值计算器!G2</f>
        <v>0</v>
      </c>
      <c r="G2914">
        <f>ROUNDDOWN((能力值计算器!F4+能力值计算器!E4*2+ROUNDDOWN(C2914/4,0))*能力值计算器!C2/100+10+能力值计算器!C2,0)</f>
        <v>173</v>
      </c>
      <c r="H2914">
        <f>ROUNDDOWN(ROUNDDOWN(ROUNDDOWN(ROUNDDOWN(ROUNDDOWN((能力值计算器!F6+能力值计算器!E6*2+ROUNDDOWN(D2914/4,0))*能力值计算器!C2/100+5,0)*能力值计算器!H6,0)*能力值计算器!K6,0)*能力值计算器!L6,0)*VLOOKUP(能力值计算器!J6,能力变化对照表!A:B,2,0),0)</f>
        <v>104</v>
      </c>
      <c r="I2914">
        <f>ROUNDDOWN(ROUNDDOWN(ROUNDDOWN(ROUNDDOWN(ROUNDDOWN((能力值计算器!F8+能力值计算器!E8*2+ROUNDDOWN(E2914/4,0))*能力值计算器!C2/100+5,0)*能力值计算器!H8,0)*能力值计算器!K8,0)*能力值计算器!L8,0)*VLOOKUP(能力值计算器!J8,能力变化对照表!A:B,2,0),0)</f>
        <v>-39</v>
      </c>
      <c r="J2914">
        <f t="shared" si="363"/>
        <v>0</v>
      </c>
      <c r="K2914">
        <f t="shared" si="364"/>
        <v>-6747</v>
      </c>
      <c r="L2914">
        <f t="shared" si="365"/>
        <v>11245</v>
      </c>
      <c r="M2914">
        <f t="shared" si="366"/>
        <v>251.1</v>
      </c>
      <c r="N2914">
        <f t="shared" si="367"/>
        <v>1</v>
      </c>
    </row>
    <row r="2915" spans="1:14">
      <c r="A2915">
        <f t="shared" si="360"/>
        <v>0</v>
      </c>
      <c r="B2915">
        <f t="shared" si="361"/>
        <v>0</v>
      </c>
      <c r="C2915">
        <v>224</v>
      </c>
      <c r="D2915">
        <v>152</v>
      </c>
      <c r="E2915">
        <f t="shared" si="362"/>
        <v>-999</v>
      </c>
      <c r="F2915">
        <f>能力值计算器!G2</f>
        <v>0</v>
      </c>
      <c r="G2915">
        <f>ROUNDDOWN((能力值计算器!F4+能力值计算器!E4*2+ROUNDDOWN(C2915/4,0))*能力值计算器!C2/100+10+能力值计算器!C2,0)</f>
        <v>173</v>
      </c>
      <c r="H2915">
        <f>ROUNDDOWN(ROUNDDOWN(ROUNDDOWN(ROUNDDOWN(ROUNDDOWN((能力值计算器!F6+能力值计算器!E6*2+ROUNDDOWN(D2915/4,0))*能力值计算器!C2/100+5,0)*能力值计算器!H6,0)*能力值计算器!K6,0)*能力值计算器!L6,0)*VLOOKUP(能力值计算器!J6,能力变化对照表!A:B,2,0),0)</f>
        <v>104</v>
      </c>
      <c r="I2915">
        <f>ROUNDDOWN(ROUNDDOWN(ROUNDDOWN(ROUNDDOWN(ROUNDDOWN((能力值计算器!F8+能力值计算器!E8*2+ROUNDDOWN(E2915/4,0))*能力值计算器!C2/100+5,0)*能力值计算器!H8,0)*能力值计算器!K8,0)*能力值计算器!L8,0)*VLOOKUP(能力值计算器!J8,能力变化对照表!A:B,2,0),0)</f>
        <v>-39</v>
      </c>
      <c r="J2915">
        <f t="shared" si="363"/>
        <v>0</v>
      </c>
      <c r="K2915">
        <f t="shared" si="364"/>
        <v>-6747</v>
      </c>
      <c r="L2915">
        <f t="shared" si="365"/>
        <v>11245</v>
      </c>
      <c r="M2915">
        <f t="shared" si="366"/>
        <v>251.1</v>
      </c>
      <c r="N2915">
        <f t="shared" si="367"/>
        <v>1</v>
      </c>
    </row>
    <row r="2916" spans="1:14">
      <c r="A2916">
        <f t="shared" si="360"/>
        <v>0</v>
      </c>
      <c r="B2916">
        <f t="shared" si="361"/>
        <v>0</v>
      </c>
      <c r="C2916">
        <v>116</v>
      </c>
      <c r="D2916">
        <v>212</v>
      </c>
      <c r="E2916">
        <f t="shared" si="362"/>
        <v>-999</v>
      </c>
      <c r="F2916">
        <f>能力值计算器!G2</f>
        <v>0</v>
      </c>
      <c r="G2916">
        <f>ROUNDDOWN((能力值计算器!F4+能力值计算器!E4*2+ROUNDDOWN(C2916/4,0))*能力值计算器!C2/100+10+能力值计算器!C2,0)</f>
        <v>160</v>
      </c>
      <c r="H2916">
        <f>ROUNDDOWN(ROUNDDOWN(ROUNDDOWN(ROUNDDOWN(ROUNDDOWN((能力值计算器!F6+能力值计算器!E6*2+ROUNDDOWN(D2916/4,0))*能力值计算器!C2/100+5,0)*能力值计算器!H6,0)*能力值计算器!K6,0)*能力值计算器!L6,0)*VLOOKUP(能力值计算器!J6,能力变化对照表!A:B,2,0),0)</f>
        <v>112</v>
      </c>
      <c r="I2916">
        <f>ROUNDDOWN(ROUNDDOWN(ROUNDDOWN(ROUNDDOWN(ROUNDDOWN((能力值计算器!F8+能力值计算器!E8*2+ROUNDDOWN(E2916/4,0))*能力值计算器!C2/100+5,0)*能力值计算器!H8,0)*能力值计算器!K8,0)*能力值计算器!L8,0)*VLOOKUP(能力值计算器!J8,能力变化对照表!A:B,2,0),0)</f>
        <v>-39</v>
      </c>
      <c r="J2916">
        <f t="shared" si="363"/>
        <v>0</v>
      </c>
      <c r="K2916">
        <f t="shared" si="364"/>
        <v>-6240</v>
      </c>
      <c r="L2916">
        <f t="shared" si="365"/>
        <v>11680</v>
      </c>
      <c r="M2916">
        <f t="shared" si="366"/>
        <v>238.1</v>
      </c>
      <c r="N2916">
        <f t="shared" si="367"/>
        <v>1</v>
      </c>
    </row>
    <row r="2917" spans="1:14">
      <c r="A2917">
        <f t="shared" si="360"/>
        <v>0</v>
      </c>
      <c r="B2917">
        <f t="shared" si="361"/>
        <v>0</v>
      </c>
      <c r="C2917">
        <v>116</v>
      </c>
      <c r="D2917">
        <v>216</v>
      </c>
      <c r="E2917">
        <f t="shared" si="362"/>
        <v>-999</v>
      </c>
      <c r="F2917">
        <f>能力值计算器!G2</f>
        <v>0</v>
      </c>
      <c r="G2917">
        <f>ROUNDDOWN((能力值计算器!F4+能力值计算器!E4*2+ROUNDDOWN(C2917/4,0))*能力值计算器!C2/100+10+能力值计算器!C2,0)</f>
        <v>160</v>
      </c>
      <c r="H2917">
        <f>ROUNDDOWN(ROUNDDOWN(ROUNDDOWN(ROUNDDOWN(ROUNDDOWN((能力值计算器!F6+能力值计算器!E6*2+ROUNDDOWN(D2917/4,0))*能力值计算器!C2/100+5,0)*能力值计算器!H6,0)*能力值计算器!K6,0)*能力值计算器!L6,0)*VLOOKUP(能力值计算器!J6,能力变化对照表!A:B,2,0),0)</f>
        <v>112</v>
      </c>
      <c r="I2917">
        <f>ROUNDDOWN(ROUNDDOWN(ROUNDDOWN(ROUNDDOWN(ROUNDDOWN((能力值计算器!F8+能力值计算器!E8*2+ROUNDDOWN(E2917/4,0))*能力值计算器!C2/100+5,0)*能力值计算器!H8,0)*能力值计算器!K8,0)*能力值计算器!L8,0)*VLOOKUP(能力值计算器!J8,能力变化对照表!A:B,2,0),0)</f>
        <v>-39</v>
      </c>
      <c r="J2917">
        <f t="shared" si="363"/>
        <v>0</v>
      </c>
      <c r="K2917">
        <f t="shared" si="364"/>
        <v>-6240</v>
      </c>
      <c r="L2917">
        <f t="shared" si="365"/>
        <v>11680</v>
      </c>
      <c r="M2917">
        <f t="shared" si="366"/>
        <v>238.1</v>
      </c>
      <c r="N2917">
        <f t="shared" si="367"/>
        <v>1</v>
      </c>
    </row>
    <row r="2918" spans="1:14">
      <c r="A2918">
        <f t="shared" si="360"/>
        <v>0</v>
      </c>
      <c r="B2918">
        <f t="shared" si="361"/>
        <v>0</v>
      </c>
      <c r="C2918">
        <v>120</v>
      </c>
      <c r="D2918">
        <v>212</v>
      </c>
      <c r="E2918">
        <f t="shared" si="362"/>
        <v>-999</v>
      </c>
      <c r="F2918">
        <f>能力值计算器!G2</f>
        <v>0</v>
      </c>
      <c r="G2918">
        <f>ROUNDDOWN((能力值计算器!F4+能力值计算器!E4*2+ROUNDDOWN(C2918/4,0))*能力值计算器!C2/100+10+能力值计算器!C2,0)</f>
        <v>160</v>
      </c>
      <c r="H2918">
        <f>ROUNDDOWN(ROUNDDOWN(ROUNDDOWN(ROUNDDOWN(ROUNDDOWN((能力值计算器!F6+能力值计算器!E6*2+ROUNDDOWN(D2918/4,0))*能力值计算器!C2/100+5,0)*能力值计算器!H6,0)*能力值计算器!K6,0)*能力值计算器!L6,0)*VLOOKUP(能力值计算器!J6,能力变化对照表!A:B,2,0),0)</f>
        <v>112</v>
      </c>
      <c r="I2918">
        <f>ROUNDDOWN(ROUNDDOWN(ROUNDDOWN(ROUNDDOWN(ROUNDDOWN((能力值计算器!F8+能力值计算器!E8*2+ROUNDDOWN(E2918/4,0))*能力值计算器!C2/100+5,0)*能力值计算器!H8,0)*能力值计算器!K8,0)*能力值计算器!L8,0)*VLOOKUP(能力值计算器!J8,能力变化对照表!A:B,2,0),0)</f>
        <v>-39</v>
      </c>
      <c r="J2918">
        <f t="shared" si="363"/>
        <v>0</v>
      </c>
      <c r="K2918">
        <f t="shared" si="364"/>
        <v>-6240</v>
      </c>
      <c r="L2918">
        <f t="shared" si="365"/>
        <v>11680</v>
      </c>
      <c r="M2918">
        <f t="shared" si="366"/>
        <v>238.1</v>
      </c>
      <c r="N2918">
        <f t="shared" si="367"/>
        <v>1</v>
      </c>
    </row>
    <row r="2919" spans="1:14">
      <c r="A2919">
        <f t="shared" si="360"/>
        <v>0</v>
      </c>
      <c r="B2919">
        <f t="shared" si="361"/>
        <v>0</v>
      </c>
      <c r="C2919">
        <v>120</v>
      </c>
      <c r="D2919">
        <v>216</v>
      </c>
      <c r="E2919">
        <f t="shared" si="362"/>
        <v>-999</v>
      </c>
      <c r="F2919">
        <f>能力值计算器!G2</f>
        <v>0</v>
      </c>
      <c r="G2919">
        <f>ROUNDDOWN((能力值计算器!F4+能力值计算器!E4*2+ROUNDDOWN(C2919/4,0))*能力值计算器!C2/100+10+能力值计算器!C2,0)</f>
        <v>160</v>
      </c>
      <c r="H2919">
        <f>ROUNDDOWN(ROUNDDOWN(ROUNDDOWN(ROUNDDOWN(ROUNDDOWN((能力值计算器!F6+能力值计算器!E6*2+ROUNDDOWN(D2919/4,0))*能力值计算器!C2/100+5,0)*能力值计算器!H6,0)*能力值计算器!K6,0)*能力值计算器!L6,0)*VLOOKUP(能力值计算器!J6,能力变化对照表!A:B,2,0),0)</f>
        <v>112</v>
      </c>
      <c r="I2919">
        <f>ROUNDDOWN(ROUNDDOWN(ROUNDDOWN(ROUNDDOWN(ROUNDDOWN((能力值计算器!F8+能力值计算器!E8*2+ROUNDDOWN(E2919/4,0))*能力值计算器!C2/100+5,0)*能力值计算器!H8,0)*能力值计算器!K8,0)*能力值计算器!L8,0)*VLOOKUP(能力值计算器!J8,能力变化对照表!A:B,2,0),0)</f>
        <v>-39</v>
      </c>
      <c r="J2919">
        <f t="shared" si="363"/>
        <v>0</v>
      </c>
      <c r="K2919">
        <f t="shared" si="364"/>
        <v>-6240</v>
      </c>
      <c r="L2919">
        <f t="shared" si="365"/>
        <v>11680</v>
      </c>
      <c r="M2919">
        <f t="shared" si="366"/>
        <v>238.1</v>
      </c>
      <c r="N2919">
        <f t="shared" si="367"/>
        <v>1</v>
      </c>
    </row>
    <row r="2920" spans="1:14">
      <c r="A2920">
        <f t="shared" si="360"/>
        <v>0</v>
      </c>
      <c r="B2920">
        <f t="shared" si="361"/>
        <v>0</v>
      </c>
      <c r="C2920">
        <v>92</v>
      </c>
      <c r="D2920">
        <v>228</v>
      </c>
      <c r="E2920">
        <f t="shared" si="362"/>
        <v>-999</v>
      </c>
      <c r="F2920">
        <f>能力值计算器!G2</f>
        <v>0</v>
      </c>
      <c r="G2920">
        <f>ROUNDDOWN((能力值计算器!F4+能力值计算器!E4*2+ROUNDDOWN(C2920/4,0))*能力值计算器!C2/100+10+能力值计算器!C2,0)</f>
        <v>157</v>
      </c>
      <c r="H2920">
        <f>ROUNDDOWN(ROUNDDOWN(ROUNDDOWN(ROUNDDOWN(ROUNDDOWN((能力值计算器!F6+能力值计算器!E6*2+ROUNDDOWN(D2920/4,0))*能力值计算器!C2/100+5,0)*能力值计算器!H6,0)*能力值计算器!K6,0)*能力值计算器!L6,0)*VLOOKUP(能力值计算器!J6,能力变化对照表!A:B,2,0),0)</f>
        <v>114</v>
      </c>
      <c r="I2920">
        <f>ROUNDDOWN(ROUNDDOWN(ROUNDDOWN(ROUNDDOWN(ROUNDDOWN((能力值计算器!F8+能力值计算器!E8*2+ROUNDDOWN(E2920/4,0))*能力值计算器!C2/100+5,0)*能力值计算器!H8,0)*能力值计算器!K8,0)*能力值计算器!L8,0)*VLOOKUP(能力值计算器!J8,能力变化对照表!A:B,2,0),0)</f>
        <v>-39</v>
      </c>
      <c r="J2920">
        <f t="shared" si="363"/>
        <v>0</v>
      </c>
      <c r="K2920">
        <f t="shared" si="364"/>
        <v>-6123</v>
      </c>
      <c r="L2920">
        <f t="shared" si="365"/>
        <v>11775</v>
      </c>
      <c r="M2920">
        <f t="shared" si="366"/>
        <v>235.1</v>
      </c>
      <c r="N2920">
        <f t="shared" si="367"/>
        <v>1</v>
      </c>
    </row>
    <row r="2921" spans="1:14">
      <c r="A2921">
        <f t="shared" si="360"/>
        <v>0</v>
      </c>
      <c r="B2921">
        <f t="shared" si="361"/>
        <v>0</v>
      </c>
      <c r="C2921">
        <v>92</v>
      </c>
      <c r="D2921">
        <v>232</v>
      </c>
      <c r="E2921">
        <f t="shared" si="362"/>
        <v>-999</v>
      </c>
      <c r="F2921">
        <f>能力值计算器!G2</f>
        <v>0</v>
      </c>
      <c r="G2921">
        <f>ROUNDDOWN((能力值计算器!F4+能力值计算器!E4*2+ROUNDDOWN(C2921/4,0))*能力值计算器!C2/100+10+能力值计算器!C2,0)</f>
        <v>157</v>
      </c>
      <c r="H2921">
        <f>ROUNDDOWN(ROUNDDOWN(ROUNDDOWN(ROUNDDOWN(ROUNDDOWN((能力值计算器!F6+能力值计算器!E6*2+ROUNDDOWN(D2921/4,0))*能力值计算器!C2/100+5,0)*能力值计算器!H6,0)*能力值计算器!K6,0)*能力值计算器!L6,0)*VLOOKUP(能力值计算器!J6,能力变化对照表!A:B,2,0),0)</f>
        <v>114</v>
      </c>
      <c r="I2921">
        <f>ROUNDDOWN(ROUNDDOWN(ROUNDDOWN(ROUNDDOWN(ROUNDDOWN((能力值计算器!F8+能力值计算器!E8*2+ROUNDDOWN(E2921/4,0))*能力值计算器!C2/100+5,0)*能力值计算器!H8,0)*能力值计算器!K8,0)*能力值计算器!L8,0)*VLOOKUP(能力值计算器!J8,能力变化对照表!A:B,2,0),0)</f>
        <v>-39</v>
      </c>
      <c r="J2921">
        <f t="shared" si="363"/>
        <v>0</v>
      </c>
      <c r="K2921">
        <f t="shared" si="364"/>
        <v>-6123</v>
      </c>
      <c r="L2921">
        <f t="shared" si="365"/>
        <v>11775</v>
      </c>
      <c r="M2921">
        <f t="shared" si="366"/>
        <v>235.1</v>
      </c>
      <c r="N2921">
        <f t="shared" si="367"/>
        <v>1</v>
      </c>
    </row>
    <row r="2922" spans="1:14">
      <c r="A2922">
        <f t="shared" si="360"/>
        <v>0</v>
      </c>
      <c r="B2922">
        <f t="shared" si="361"/>
        <v>0</v>
      </c>
      <c r="C2922">
        <v>96</v>
      </c>
      <c r="D2922">
        <v>228</v>
      </c>
      <c r="E2922">
        <f t="shared" si="362"/>
        <v>-999</v>
      </c>
      <c r="F2922">
        <f>能力值计算器!G2</f>
        <v>0</v>
      </c>
      <c r="G2922">
        <f>ROUNDDOWN((能力值计算器!F4+能力值计算器!E4*2+ROUNDDOWN(C2922/4,0))*能力值计算器!C2/100+10+能力值计算器!C2,0)</f>
        <v>157</v>
      </c>
      <c r="H2922">
        <f>ROUNDDOWN(ROUNDDOWN(ROUNDDOWN(ROUNDDOWN(ROUNDDOWN((能力值计算器!F6+能力值计算器!E6*2+ROUNDDOWN(D2922/4,0))*能力值计算器!C2/100+5,0)*能力值计算器!H6,0)*能力值计算器!K6,0)*能力值计算器!L6,0)*VLOOKUP(能力值计算器!J6,能力变化对照表!A:B,2,0),0)</f>
        <v>114</v>
      </c>
      <c r="I2922">
        <f>ROUNDDOWN(ROUNDDOWN(ROUNDDOWN(ROUNDDOWN(ROUNDDOWN((能力值计算器!F8+能力值计算器!E8*2+ROUNDDOWN(E2922/4,0))*能力值计算器!C2/100+5,0)*能力值计算器!H8,0)*能力值计算器!K8,0)*能力值计算器!L8,0)*VLOOKUP(能力值计算器!J8,能力变化对照表!A:B,2,0),0)</f>
        <v>-39</v>
      </c>
      <c r="J2922">
        <f t="shared" si="363"/>
        <v>0</v>
      </c>
      <c r="K2922">
        <f t="shared" si="364"/>
        <v>-6123</v>
      </c>
      <c r="L2922">
        <f t="shared" si="365"/>
        <v>11775</v>
      </c>
      <c r="M2922">
        <f t="shared" si="366"/>
        <v>235.1</v>
      </c>
      <c r="N2922">
        <f t="shared" si="367"/>
        <v>1</v>
      </c>
    </row>
    <row r="2923" spans="1:14">
      <c r="A2923">
        <f t="shared" si="360"/>
        <v>0</v>
      </c>
      <c r="B2923">
        <f t="shared" si="361"/>
        <v>0</v>
      </c>
      <c r="C2923">
        <v>96</v>
      </c>
      <c r="D2923">
        <v>232</v>
      </c>
      <c r="E2923">
        <f t="shared" si="362"/>
        <v>-999</v>
      </c>
      <c r="F2923">
        <f>能力值计算器!G2</f>
        <v>0</v>
      </c>
      <c r="G2923">
        <f>ROUNDDOWN((能力值计算器!F4+能力值计算器!E4*2+ROUNDDOWN(C2923/4,0))*能力值计算器!C2/100+10+能力值计算器!C2,0)</f>
        <v>157</v>
      </c>
      <c r="H2923">
        <f>ROUNDDOWN(ROUNDDOWN(ROUNDDOWN(ROUNDDOWN(ROUNDDOWN((能力值计算器!F6+能力值计算器!E6*2+ROUNDDOWN(D2923/4,0))*能力值计算器!C2/100+5,0)*能力值计算器!H6,0)*能力值计算器!K6,0)*能力值计算器!L6,0)*VLOOKUP(能力值计算器!J6,能力变化对照表!A:B,2,0),0)</f>
        <v>114</v>
      </c>
      <c r="I2923">
        <f>ROUNDDOWN(ROUNDDOWN(ROUNDDOWN(ROUNDDOWN(ROUNDDOWN((能力值计算器!F8+能力值计算器!E8*2+ROUNDDOWN(E2923/4,0))*能力值计算器!C2/100+5,0)*能力值计算器!H8,0)*能力值计算器!K8,0)*能力值计算器!L8,0)*VLOOKUP(能力值计算器!J8,能力变化对照表!A:B,2,0),0)</f>
        <v>-39</v>
      </c>
      <c r="J2923">
        <f t="shared" si="363"/>
        <v>0</v>
      </c>
      <c r="K2923">
        <f t="shared" si="364"/>
        <v>-6123</v>
      </c>
      <c r="L2923">
        <f t="shared" si="365"/>
        <v>11775</v>
      </c>
      <c r="M2923">
        <f t="shared" si="366"/>
        <v>235.1</v>
      </c>
      <c r="N2923">
        <f t="shared" si="367"/>
        <v>1</v>
      </c>
    </row>
    <row r="2924" spans="1:14">
      <c r="A2924">
        <f t="shared" si="360"/>
        <v>0</v>
      </c>
      <c r="B2924">
        <f t="shared" si="361"/>
        <v>0</v>
      </c>
      <c r="C2924">
        <v>140</v>
      </c>
      <c r="D2924">
        <v>196</v>
      </c>
      <c r="E2924">
        <f t="shared" si="362"/>
        <v>-999</v>
      </c>
      <c r="F2924">
        <f>能力值计算器!G2</f>
        <v>0</v>
      </c>
      <c r="G2924">
        <f>ROUNDDOWN((能力值计算器!F4+能力值计算器!E4*2+ROUNDDOWN(C2924/4,0))*能力值计算器!C2/100+10+能力值计算器!C2,0)</f>
        <v>163</v>
      </c>
      <c r="H2924">
        <f>ROUNDDOWN(ROUNDDOWN(ROUNDDOWN(ROUNDDOWN(ROUNDDOWN((能力值计算器!F6+能力值计算器!E6*2+ROUNDDOWN(D2924/4,0))*能力值计算器!C2/100+5,0)*能力值计算器!H6,0)*能力值计算器!K6,0)*能力值计算器!L6,0)*VLOOKUP(能力值计算器!J6,能力变化对照表!A:B,2,0),0)</f>
        <v>110</v>
      </c>
      <c r="I2924">
        <f>ROUNDDOWN(ROUNDDOWN(ROUNDDOWN(ROUNDDOWN(ROUNDDOWN((能力值计算器!F8+能力值计算器!E8*2+ROUNDDOWN(E2924/4,0))*能力值计算器!C2/100+5,0)*能力值计算器!H8,0)*能力值计算器!K8,0)*能力值计算器!L8,0)*VLOOKUP(能力值计算器!J8,能力变化对照表!A:B,2,0),0)</f>
        <v>-39</v>
      </c>
      <c r="J2924">
        <f t="shared" si="363"/>
        <v>0</v>
      </c>
      <c r="K2924">
        <f t="shared" si="364"/>
        <v>-6357</v>
      </c>
      <c r="L2924">
        <f t="shared" si="365"/>
        <v>11573</v>
      </c>
      <c r="M2924">
        <f t="shared" si="366"/>
        <v>241.1</v>
      </c>
      <c r="N2924">
        <f t="shared" si="367"/>
        <v>1</v>
      </c>
    </row>
    <row r="2925" spans="1:14">
      <c r="A2925">
        <f t="shared" si="360"/>
        <v>0</v>
      </c>
      <c r="B2925">
        <f t="shared" si="361"/>
        <v>0</v>
      </c>
      <c r="C2925">
        <v>140</v>
      </c>
      <c r="D2925">
        <v>200</v>
      </c>
      <c r="E2925">
        <f t="shared" si="362"/>
        <v>-999</v>
      </c>
      <c r="F2925">
        <f>能力值计算器!G2</f>
        <v>0</v>
      </c>
      <c r="G2925">
        <f>ROUNDDOWN((能力值计算器!F4+能力值计算器!E4*2+ROUNDDOWN(C2925/4,0))*能力值计算器!C2/100+10+能力值计算器!C2,0)</f>
        <v>163</v>
      </c>
      <c r="H2925">
        <f>ROUNDDOWN(ROUNDDOWN(ROUNDDOWN(ROUNDDOWN(ROUNDDOWN((能力值计算器!F6+能力值计算器!E6*2+ROUNDDOWN(D2925/4,0))*能力值计算器!C2/100+5,0)*能力值计算器!H6,0)*能力值计算器!K6,0)*能力值计算器!L6,0)*VLOOKUP(能力值计算器!J6,能力变化对照表!A:B,2,0),0)</f>
        <v>110</v>
      </c>
      <c r="I2925">
        <f>ROUNDDOWN(ROUNDDOWN(ROUNDDOWN(ROUNDDOWN(ROUNDDOWN((能力值计算器!F8+能力值计算器!E8*2+ROUNDDOWN(E2925/4,0))*能力值计算器!C2/100+5,0)*能力值计算器!H8,0)*能力值计算器!K8,0)*能力值计算器!L8,0)*VLOOKUP(能力值计算器!J8,能力变化对照表!A:B,2,0),0)</f>
        <v>-39</v>
      </c>
      <c r="J2925">
        <f t="shared" si="363"/>
        <v>0</v>
      </c>
      <c r="K2925">
        <f t="shared" si="364"/>
        <v>-6357</v>
      </c>
      <c r="L2925">
        <f t="shared" si="365"/>
        <v>11573</v>
      </c>
      <c r="M2925">
        <f t="shared" si="366"/>
        <v>241.1</v>
      </c>
      <c r="N2925">
        <f t="shared" si="367"/>
        <v>1</v>
      </c>
    </row>
    <row r="2926" spans="1:14">
      <c r="A2926">
        <f t="shared" si="360"/>
        <v>0</v>
      </c>
      <c r="B2926">
        <f t="shared" si="361"/>
        <v>0</v>
      </c>
      <c r="C2926">
        <v>144</v>
      </c>
      <c r="D2926">
        <v>196</v>
      </c>
      <c r="E2926">
        <f t="shared" si="362"/>
        <v>-999</v>
      </c>
      <c r="F2926">
        <f>能力值计算器!G2</f>
        <v>0</v>
      </c>
      <c r="G2926">
        <f>ROUNDDOWN((能力值计算器!F4+能力值计算器!E4*2+ROUNDDOWN(C2926/4,0))*能力值计算器!C2/100+10+能力值计算器!C2,0)</f>
        <v>163</v>
      </c>
      <c r="H2926">
        <f>ROUNDDOWN(ROUNDDOWN(ROUNDDOWN(ROUNDDOWN(ROUNDDOWN((能力值计算器!F6+能力值计算器!E6*2+ROUNDDOWN(D2926/4,0))*能力值计算器!C2/100+5,0)*能力值计算器!H6,0)*能力值计算器!K6,0)*能力值计算器!L6,0)*VLOOKUP(能力值计算器!J6,能力变化对照表!A:B,2,0),0)</f>
        <v>110</v>
      </c>
      <c r="I2926">
        <f>ROUNDDOWN(ROUNDDOWN(ROUNDDOWN(ROUNDDOWN(ROUNDDOWN((能力值计算器!F8+能力值计算器!E8*2+ROUNDDOWN(E2926/4,0))*能力值计算器!C2/100+5,0)*能力值计算器!H8,0)*能力值计算器!K8,0)*能力值计算器!L8,0)*VLOOKUP(能力值计算器!J8,能力变化对照表!A:B,2,0),0)</f>
        <v>-39</v>
      </c>
      <c r="J2926">
        <f t="shared" si="363"/>
        <v>0</v>
      </c>
      <c r="K2926">
        <f t="shared" si="364"/>
        <v>-6357</v>
      </c>
      <c r="L2926">
        <f t="shared" si="365"/>
        <v>11573</v>
      </c>
      <c r="M2926">
        <f t="shared" si="366"/>
        <v>241.1</v>
      </c>
      <c r="N2926">
        <f t="shared" si="367"/>
        <v>1</v>
      </c>
    </row>
    <row r="2927" spans="1:14">
      <c r="A2927">
        <f t="shared" si="360"/>
        <v>0</v>
      </c>
      <c r="B2927">
        <f t="shared" si="361"/>
        <v>0</v>
      </c>
      <c r="C2927">
        <v>144</v>
      </c>
      <c r="D2927">
        <v>200</v>
      </c>
      <c r="E2927">
        <f t="shared" si="362"/>
        <v>-999</v>
      </c>
      <c r="F2927">
        <f>能力值计算器!G2</f>
        <v>0</v>
      </c>
      <c r="G2927">
        <f>ROUNDDOWN((能力值计算器!F4+能力值计算器!E4*2+ROUNDDOWN(C2927/4,0))*能力值计算器!C2/100+10+能力值计算器!C2,0)</f>
        <v>163</v>
      </c>
      <c r="H2927">
        <f>ROUNDDOWN(ROUNDDOWN(ROUNDDOWN(ROUNDDOWN(ROUNDDOWN((能力值计算器!F6+能力值计算器!E6*2+ROUNDDOWN(D2927/4,0))*能力值计算器!C2/100+5,0)*能力值计算器!H6,0)*能力值计算器!K6,0)*能力值计算器!L6,0)*VLOOKUP(能力值计算器!J6,能力变化对照表!A:B,2,0),0)</f>
        <v>110</v>
      </c>
      <c r="I2927">
        <f>ROUNDDOWN(ROUNDDOWN(ROUNDDOWN(ROUNDDOWN(ROUNDDOWN((能力值计算器!F8+能力值计算器!E8*2+ROUNDDOWN(E2927/4,0))*能力值计算器!C2/100+5,0)*能力值计算器!H8,0)*能力值计算器!K8,0)*能力值计算器!L8,0)*VLOOKUP(能力值计算器!J8,能力变化对照表!A:B,2,0),0)</f>
        <v>-39</v>
      </c>
      <c r="J2927">
        <f t="shared" si="363"/>
        <v>0</v>
      </c>
      <c r="K2927">
        <f t="shared" si="364"/>
        <v>-6357</v>
      </c>
      <c r="L2927">
        <f t="shared" si="365"/>
        <v>11573</v>
      </c>
      <c r="M2927">
        <f t="shared" si="366"/>
        <v>241.1</v>
      </c>
      <c r="N2927">
        <f t="shared" si="367"/>
        <v>1</v>
      </c>
    </row>
    <row r="2928" spans="1:14">
      <c r="A2928">
        <f t="shared" si="360"/>
        <v>0</v>
      </c>
      <c r="B2928">
        <f t="shared" si="361"/>
        <v>0</v>
      </c>
      <c r="C2928">
        <v>204</v>
      </c>
      <c r="D2928">
        <v>156</v>
      </c>
      <c r="E2928">
        <f t="shared" si="362"/>
        <v>-999</v>
      </c>
      <c r="F2928">
        <f>能力值计算器!G2</f>
        <v>0</v>
      </c>
      <c r="G2928">
        <f>ROUNDDOWN((能力值计算器!F4+能力值计算器!E4*2+ROUNDDOWN(C2928/4,0))*能力值计算器!C2/100+10+能力值计算器!C2,0)</f>
        <v>171</v>
      </c>
      <c r="H2928">
        <f>ROUNDDOWN(ROUNDDOWN(ROUNDDOWN(ROUNDDOWN(ROUNDDOWN((能力值计算器!F6+能力值计算器!E6*2+ROUNDDOWN(D2928/4,0))*能力值计算器!C2/100+5,0)*能力值计算器!H6,0)*能力值计算器!K6,0)*能力值计算器!L6,0)*VLOOKUP(能力值计算器!J6,能力变化对照表!A:B,2,0),0)</f>
        <v>105</v>
      </c>
      <c r="I2928">
        <f>ROUNDDOWN(ROUNDDOWN(ROUNDDOWN(ROUNDDOWN(ROUNDDOWN((能力值计算器!F8+能力值计算器!E8*2+ROUNDDOWN(E2928/4,0))*能力值计算器!C2/100+5,0)*能力值计算器!H8,0)*能力值计算器!K8,0)*能力值计算器!L8,0)*VLOOKUP(能力值计算器!J8,能力变化对照表!A:B,2,0),0)</f>
        <v>-39</v>
      </c>
      <c r="J2928">
        <f t="shared" si="363"/>
        <v>0</v>
      </c>
      <c r="K2928">
        <f t="shared" si="364"/>
        <v>-6669</v>
      </c>
      <c r="L2928">
        <f t="shared" si="365"/>
        <v>11286</v>
      </c>
      <c r="M2928">
        <f t="shared" si="366"/>
        <v>249.1</v>
      </c>
      <c r="N2928">
        <f t="shared" si="367"/>
        <v>1</v>
      </c>
    </row>
    <row r="2929" spans="1:14">
      <c r="A2929">
        <f t="shared" si="360"/>
        <v>0</v>
      </c>
      <c r="B2929">
        <f t="shared" si="361"/>
        <v>0</v>
      </c>
      <c r="C2929">
        <v>204</v>
      </c>
      <c r="D2929">
        <v>160</v>
      </c>
      <c r="E2929">
        <f t="shared" si="362"/>
        <v>-999</v>
      </c>
      <c r="F2929">
        <f>能力值计算器!G2</f>
        <v>0</v>
      </c>
      <c r="G2929">
        <f>ROUNDDOWN((能力值计算器!F4+能力值计算器!E4*2+ROUNDDOWN(C2929/4,0))*能力值计算器!C2/100+10+能力值计算器!C2,0)</f>
        <v>171</v>
      </c>
      <c r="H2929">
        <f>ROUNDDOWN(ROUNDDOWN(ROUNDDOWN(ROUNDDOWN(ROUNDDOWN((能力值计算器!F6+能力值计算器!E6*2+ROUNDDOWN(D2929/4,0))*能力值计算器!C2/100+5,0)*能力值计算器!H6,0)*能力值计算器!K6,0)*能力值计算器!L6,0)*VLOOKUP(能力值计算器!J6,能力变化对照表!A:B,2,0),0)</f>
        <v>105</v>
      </c>
      <c r="I2929">
        <f>ROUNDDOWN(ROUNDDOWN(ROUNDDOWN(ROUNDDOWN(ROUNDDOWN((能力值计算器!F8+能力值计算器!E8*2+ROUNDDOWN(E2929/4,0))*能力值计算器!C2/100+5,0)*能力值计算器!H8,0)*能力值计算器!K8,0)*能力值计算器!L8,0)*VLOOKUP(能力值计算器!J8,能力变化对照表!A:B,2,0),0)</f>
        <v>-39</v>
      </c>
      <c r="J2929">
        <f t="shared" si="363"/>
        <v>0</v>
      </c>
      <c r="K2929">
        <f t="shared" si="364"/>
        <v>-6669</v>
      </c>
      <c r="L2929">
        <f t="shared" si="365"/>
        <v>11286</v>
      </c>
      <c r="M2929">
        <f t="shared" si="366"/>
        <v>249.1</v>
      </c>
      <c r="N2929">
        <f t="shared" si="367"/>
        <v>1</v>
      </c>
    </row>
    <row r="2930" spans="1:14">
      <c r="A2930">
        <f t="shared" si="360"/>
        <v>0</v>
      </c>
      <c r="B2930">
        <f t="shared" si="361"/>
        <v>0</v>
      </c>
      <c r="C2930">
        <v>208</v>
      </c>
      <c r="D2930">
        <v>156</v>
      </c>
      <c r="E2930">
        <f t="shared" si="362"/>
        <v>-999</v>
      </c>
      <c r="F2930">
        <f>能力值计算器!G2</f>
        <v>0</v>
      </c>
      <c r="G2930">
        <f>ROUNDDOWN((能力值计算器!F4+能力值计算器!E4*2+ROUNDDOWN(C2930/4,0))*能力值计算器!C2/100+10+能力值计算器!C2,0)</f>
        <v>171</v>
      </c>
      <c r="H2930">
        <f>ROUNDDOWN(ROUNDDOWN(ROUNDDOWN(ROUNDDOWN(ROUNDDOWN((能力值计算器!F6+能力值计算器!E6*2+ROUNDDOWN(D2930/4,0))*能力值计算器!C2/100+5,0)*能力值计算器!H6,0)*能力值计算器!K6,0)*能力值计算器!L6,0)*VLOOKUP(能力值计算器!J6,能力变化对照表!A:B,2,0),0)</f>
        <v>105</v>
      </c>
      <c r="I2930">
        <f>ROUNDDOWN(ROUNDDOWN(ROUNDDOWN(ROUNDDOWN(ROUNDDOWN((能力值计算器!F8+能力值计算器!E8*2+ROUNDDOWN(E2930/4,0))*能力值计算器!C2/100+5,0)*能力值计算器!H8,0)*能力值计算器!K8,0)*能力值计算器!L8,0)*VLOOKUP(能力值计算器!J8,能力变化对照表!A:B,2,0),0)</f>
        <v>-39</v>
      </c>
      <c r="J2930">
        <f t="shared" si="363"/>
        <v>0</v>
      </c>
      <c r="K2930">
        <f t="shared" si="364"/>
        <v>-6669</v>
      </c>
      <c r="L2930">
        <f t="shared" si="365"/>
        <v>11286</v>
      </c>
      <c r="M2930">
        <f t="shared" si="366"/>
        <v>249.1</v>
      </c>
      <c r="N2930">
        <f t="shared" si="367"/>
        <v>1</v>
      </c>
    </row>
    <row r="2931" spans="1:14">
      <c r="A2931">
        <f t="shared" si="360"/>
        <v>0</v>
      </c>
      <c r="B2931">
        <f t="shared" si="361"/>
        <v>0</v>
      </c>
      <c r="C2931">
        <v>208</v>
      </c>
      <c r="D2931">
        <v>160</v>
      </c>
      <c r="E2931">
        <f t="shared" si="362"/>
        <v>-999</v>
      </c>
      <c r="F2931">
        <f>能力值计算器!G2</f>
        <v>0</v>
      </c>
      <c r="G2931">
        <f>ROUNDDOWN((能力值计算器!F4+能力值计算器!E4*2+ROUNDDOWN(C2931/4,0))*能力值计算器!C2/100+10+能力值计算器!C2,0)</f>
        <v>171</v>
      </c>
      <c r="H2931">
        <f>ROUNDDOWN(ROUNDDOWN(ROUNDDOWN(ROUNDDOWN(ROUNDDOWN((能力值计算器!F6+能力值计算器!E6*2+ROUNDDOWN(D2931/4,0))*能力值计算器!C2/100+5,0)*能力值计算器!H6,0)*能力值计算器!K6,0)*能力值计算器!L6,0)*VLOOKUP(能力值计算器!J6,能力变化对照表!A:B,2,0),0)</f>
        <v>105</v>
      </c>
      <c r="I2931">
        <f>ROUNDDOWN(ROUNDDOWN(ROUNDDOWN(ROUNDDOWN(ROUNDDOWN((能力值计算器!F8+能力值计算器!E8*2+ROUNDDOWN(E2931/4,0))*能力值计算器!C2/100+5,0)*能力值计算器!H8,0)*能力值计算器!K8,0)*能力值计算器!L8,0)*VLOOKUP(能力值计算器!J8,能力变化对照表!A:B,2,0),0)</f>
        <v>-39</v>
      </c>
      <c r="J2931">
        <f t="shared" si="363"/>
        <v>0</v>
      </c>
      <c r="K2931">
        <f t="shared" si="364"/>
        <v>-6669</v>
      </c>
      <c r="L2931">
        <f t="shared" si="365"/>
        <v>11286</v>
      </c>
      <c r="M2931">
        <f t="shared" si="366"/>
        <v>249.1</v>
      </c>
      <c r="N2931">
        <f t="shared" si="367"/>
        <v>1</v>
      </c>
    </row>
    <row r="2932" spans="1:14">
      <c r="A2932">
        <f t="shared" si="360"/>
        <v>0</v>
      </c>
      <c r="B2932">
        <f t="shared" si="361"/>
        <v>0</v>
      </c>
      <c r="C2932">
        <v>68</v>
      </c>
      <c r="D2932">
        <v>244</v>
      </c>
      <c r="E2932">
        <f t="shared" si="362"/>
        <v>-999</v>
      </c>
      <c r="F2932">
        <f>能力值计算器!G2</f>
        <v>0</v>
      </c>
      <c r="G2932">
        <f>ROUNDDOWN((能力值计算器!F4+能力值计算器!E4*2+ROUNDDOWN(C2932/4,0))*能力值计算器!C2/100+10+能力值计算器!C2,0)</f>
        <v>154</v>
      </c>
      <c r="H2932">
        <f>ROUNDDOWN(ROUNDDOWN(ROUNDDOWN(ROUNDDOWN(ROUNDDOWN((能力值计算器!F6+能力值计算器!E6*2+ROUNDDOWN(D2932/4,0))*能力值计算器!C2/100+5,0)*能力值计算器!H6,0)*能力值计算器!K6,0)*能力值计算器!L6,0)*VLOOKUP(能力值计算器!J6,能力变化对照表!A:B,2,0),0)</f>
        <v>116</v>
      </c>
      <c r="I2932">
        <f>ROUNDDOWN(ROUNDDOWN(ROUNDDOWN(ROUNDDOWN(ROUNDDOWN((能力值计算器!F8+能力值计算器!E8*2+ROUNDDOWN(E2932/4,0))*能力值计算器!C2/100+5,0)*能力值计算器!H8,0)*能力值计算器!K8,0)*能力值计算器!L8,0)*VLOOKUP(能力值计算器!J8,能力变化对照表!A:B,2,0),0)</f>
        <v>-39</v>
      </c>
      <c r="J2932">
        <f t="shared" si="363"/>
        <v>0</v>
      </c>
      <c r="K2932">
        <f t="shared" si="364"/>
        <v>-6006</v>
      </c>
      <c r="L2932">
        <f t="shared" si="365"/>
        <v>11858</v>
      </c>
      <c r="M2932">
        <f t="shared" si="366"/>
        <v>232.1</v>
      </c>
      <c r="N2932">
        <f t="shared" si="367"/>
        <v>1</v>
      </c>
    </row>
    <row r="2933" spans="1:14">
      <c r="A2933">
        <f t="shared" si="360"/>
        <v>0</v>
      </c>
      <c r="B2933">
        <f t="shared" si="361"/>
        <v>0</v>
      </c>
      <c r="C2933">
        <v>68</v>
      </c>
      <c r="D2933">
        <v>248</v>
      </c>
      <c r="E2933">
        <f t="shared" si="362"/>
        <v>-999</v>
      </c>
      <c r="F2933">
        <f>能力值计算器!G2</f>
        <v>0</v>
      </c>
      <c r="G2933">
        <f>ROUNDDOWN((能力值计算器!F4+能力值计算器!E4*2+ROUNDDOWN(C2933/4,0))*能力值计算器!C2/100+10+能力值计算器!C2,0)</f>
        <v>154</v>
      </c>
      <c r="H2933">
        <f>ROUNDDOWN(ROUNDDOWN(ROUNDDOWN(ROUNDDOWN(ROUNDDOWN((能力值计算器!F6+能力值计算器!E6*2+ROUNDDOWN(D2933/4,0))*能力值计算器!C2/100+5,0)*能力值计算器!H6,0)*能力值计算器!K6,0)*能力值计算器!L6,0)*VLOOKUP(能力值计算器!J6,能力变化对照表!A:B,2,0),0)</f>
        <v>116</v>
      </c>
      <c r="I2933">
        <f>ROUNDDOWN(ROUNDDOWN(ROUNDDOWN(ROUNDDOWN(ROUNDDOWN((能力值计算器!F8+能力值计算器!E8*2+ROUNDDOWN(E2933/4,0))*能力值计算器!C2/100+5,0)*能力值计算器!H8,0)*能力值计算器!K8,0)*能力值计算器!L8,0)*VLOOKUP(能力值计算器!J8,能力变化对照表!A:B,2,0),0)</f>
        <v>-39</v>
      </c>
      <c r="J2933">
        <f t="shared" si="363"/>
        <v>0</v>
      </c>
      <c r="K2933">
        <f t="shared" si="364"/>
        <v>-6006</v>
      </c>
      <c r="L2933">
        <f t="shared" si="365"/>
        <v>11858</v>
      </c>
      <c r="M2933">
        <f t="shared" si="366"/>
        <v>232.1</v>
      </c>
      <c r="N2933">
        <f t="shared" si="367"/>
        <v>1</v>
      </c>
    </row>
    <row r="2934" spans="1:14">
      <c r="A2934">
        <f t="shared" si="360"/>
        <v>0</v>
      </c>
      <c r="B2934">
        <f t="shared" si="361"/>
        <v>0</v>
      </c>
      <c r="C2934">
        <v>72</v>
      </c>
      <c r="D2934">
        <v>244</v>
      </c>
      <c r="E2934">
        <f t="shared" si="362"/>
        <v>-999</v>
      </c>
      <c r="F2934">
        <f>能力值计算器!G2</f>
        <v>0</v>
      </c>
      <c r="G2934">
        <f>ROUNDDOWN((能力值计算器!F4+能力值计算器!E4*2+ROUNDDOWN(C2934/4,0))*能力值计算器!C2/100+10+能力值计算器!C2,0)</f>
        <v>154</v>
      </c>
      <c r="H2934">
        <f>ROUNDDOWN(ROUNDDOWN(ROUNDDOWN(ROUNDDOWN(ROUNDDOWN((能力值计算器!F6+能力值计算器!E6*2+ROUNDDOWN(D2934/4,0))*能力值计算器!C2/100+5,0)*能力值计算器!H6,0)*能力值计算器!K6,0)*能力值计算器!L6,0)*VLOOKUP(能力值计算器!J6,能力变化对照表!A:B,2,0),0)</f>
        <v>116</v>
      </c>
      <c r="I2934">
        <f>ROUNDDOWN(ROUNDDOWN(ROUNDDOWN(ROUNDDOWN(ROUNDDOWN((能力值计算器!F8+能力值计算器!E8*2+ROUNDDOWN(E2934/4,0))*能力值计算器!C2/100+5,0)*能力值计算器!H8,0)*能力值计算器!K8,0)*能力值计算器!L8,0)*VLOOKUP(能力值计算器!J8,能力变化对照表!A:B,2,0),0)</f>
        <v>-39</v>
      </c>
      <c r="J2934">
        <f t="shared" si="363"/>
        <v>0</v>
      </c>
      <c r="K2934">
        <f t="shared" si="364"/>
        <v>-6006</v>
      </c>
      <c r="L2934">
        <f t="shared" si="365"/>
        <v>11858</v>
      </c>
      <c r="M2934">
        <f t="shared" si="366"/>
        <v>232.1</v>
      </c>
      <c r="N2934">
        <f t="shared" si="367"/>
        <v>1</v>
      </c>
    </row>
    <row r="2935" spans="1:14">
      <c r="A2935">
        <f t="shared" si="360"/>
        <v>0</v>
      </c>
      <c r="B2935">
        <f t="shared" si="361"/>
        <v>0</v>
      </c>
      <c r="C2935">
        <v>72</v>
      </c>
      <c r="D2935">
        <v>248</v>
      </c>
      <c r="E2935">
        <f t="shared" si="362"/>
        <v>-999</v>
      </c>
      <c r="F2935">
        <f>能力值计算器!G2</f>
        <v>0</v>
      </c>
      <c r="G2935">
        <f>ROUNDDOWN((能力值计算器!F4+能力值计算器!E4*2+ROUNDDOWN(C2935/4,0))*能力值计算器!C2/100+10+能力值计算器!C2,0)</f>
        <v>154</v>
      </c>
      <c r="H2935">
        <f>ROUNDDOWN(ROUNDDOWN(ROUNDDOWN(ROUNDDOWN(ROUNDDOWN((能力值计算器!F6+能力值计算器!E6*2+ROUNDDOWN(D2935/4,0))*能力值计算器!C2/100+5,0)*能力值计算器!H6,0)*能力值计算器!K6,0)*能力值计算器!L6,0)*VLOOKUP(能力值计算器!J6,能力变化对照表!A:B,2,0),0)</f>
        <v>116</v>
      </c>
      <c r="I2935">
        <f>ROUNDDOWN(ROUNDDOWN(ROUNDDOWN(ROUNDDOWN(ROUNDDOWN((能力值计算器!F8+能力值计算器!E8*2+ROUNDDOWN(E2935/4,0))*能力值计算器!C2/100+5,0)*能力值计算器!H8,0)*能力值计算器!K8,0)*能力值计算器!L8,0)*VLOOKUP(能力值计算器!J8,能力变化对照表!A:B,2,0),0)</f>
        <v>-39</v>
      </c>
      <c r="J2935">
        <f t="shared" si="363"/>
        <v>0</v>
      </c>
      <c r="K2935">
        <f t="shared" si="364"/>
        <v>-6006</v>
      </c>
      <c r="L2935">
        <f t="shared" si="365"/>
        <v>11858</v>
      </c>
      <c r="M2935">
        <f t="shared" si="366"/>
        <v>232.1</v>
      </c>
      <c r="N2935">
        <f t="shared" si="367"/>
        <v>1</v>
      </c>
    </row>
    <row r="2936" spans="1:14">
      <c r="A2936">
        <f t="shared" si="360"/>
        <v>0</v>
      </c>
      <c r="B2936">
        <f t="shared" si="361"/>
        <v>0</v>
      </c>
      <c r="C2936">
        <v>164</v>
      </c>
      <c r="D2936">
        <v>180</v>
      </c>
      <c r="E2936">
        <f t="shared" si="362"/>
        <v>-999</v>
      </c>
      <c r="F2936">
        <f>能力值计算器!G2</f>
        <v>0</v>
      </c>
      <c r="G2936">
        <f>ROUNDDOWN((能力值计算器!F4+能力值计算器!E4*2+ROUNDDOWN(C2936/4,0))*能力值计算器!C2/100+10+能力值计算器!C2,0)</f>
        <v>166</v>
      </c>
      <c r="H2936">
        <f>ROUNDDOWN(ROUNDDOWN(ROUNDDOWN(ROUNDDOWN(ROUNDDOWN((能力值计算器!F6+能力值计算器!E6*2+ROUNDDOWN(D2936/4,0))*能力值计算器!C2/100+5,0)*能力值计算器!H6,0)*能力值计算器!K6,0)*能力值计算器!L6,0)*VLOOKUP(能力值计算器!J6,能力变化对照表!A:B,2,0),0)</f>
        <v>108</v>
      </c>
      <c r="I2936">
        <f>ROUNDDOWN(ROUNDDOWN(ROUNDDOWN(ROUNDDOWN(ROUNDDOWN((能力值计算器!F8+能力值计算器!E8*2+ROUNDDOWN(E2936/4,0))*能力值计算器!C2/100+5,0)*能力值计算器!H8,0)*能力值计算器!K8,0)*能力值计算器!L8,0)*VLOOKUP(能力值计算器!J8,能力变化对照表!A:B,2,0),0)</f>
        <v>-39</v>
      </c>
      <c r="J2936">
        <f t="shared" si="363"/>
        <v>0</v>
      </c>
      <c r="K2936">
        <f t="shared" si="364"/>
        <v>-6474</v>
      </c>
      <c r="L2936">
        <f t="shared" si="365"/>
        <v>11454</v>
      </c>
      <c r="M2936">
        <f t="shared" si="366"/>
        <v>244.1</v>
      </c>
      <c r="N2936">
        <f t="shared" si="367"/>
        <v>1</v>
      </c>
    </row>
    <row r="2937" spans="1:14">
      <c r="A2937">
        <f t="shared" si="360"/>
        <v>0</v>
      </c>
      <c r="B2937">
        <f t="shared" si="361"/>
        <v>0</v>
      </c>
      <c r="C2937">
        <v>164</v>
      </c>
      <c r="D2937">
        <v>184</v>
      </c>
      <c r="E2937">
        <f t="shared" si="362"/>
        <v>-999</v>
      </c>
      <c r="F2937">
        <f>能力值计算器!G2</f>
        <v>0</v>
      </c>
      <c r="G2937">
        <f>ROUNDDOWN((能力值计算器!F4+能力值计算器!E4*2+ROUNDDOWN(C2937/4,0))*能力值计算器!C2/100+10+能力值计算器!C2,0)</f>
        <v>166</v>
      </c>
      <c r="H2937">
        <f>ROUNDDOWN(ROUNDDOWN(ROUNDDOWN(ROUNDDOWN(ROUNDDOWN((能力值计算器!F6+能力值计算器!E6*2+ROUNDDOWN(D2937/4,0))*能力值计算器!C2/100+5,0)*能力值计算器!H6,0)*能力值计算器!K6,0)*能力值计算器!L6,0)*VLOOKUP(能力值计算器!J6,能力变化对照表!A:B,2,0),0)</f>
        <v>108</v>
      </c>
      <c r="I2937">
        <f>ROUNDDOWN(ROUNDDOWN(ROUNDDOWN(ROUNDDOWN(ROUNDDOWN((能力值计算器!F8+能力值计算器!E8*2+ROUNDDOWN(E2937/4,0))*能力值计算器!C2/100+5,0)*能力值计算器!H8,0)*能力值计算器!K8,0)*能力值计算器!L8,0)*VLOOKUP(能力值计算器!J8,能力变化对照表!A:B,2,0),0)</f>
        <v>-39</v>
      </c>
      <c r="J2937">
        <f t="shared" si="363"/>
        <v>0</v>
      </c>
      <c r="K2937">
        <f t="shared" si="364"/>
        <v>-6474</v>
      </c>
      <c r="L2937">
        <f t="shared" si="365"/>
        <v>11454</v>
      </c>
      <c r="M2937">
        <f t="shared" si="366"/>
        <v>244.1</v>
      </c>
      <c r="N2937">
        <f t="shared" si="367"/>
        <v>1</v>
      </c>
    </row>
    <row r="2938" spans="1:14">
      <c r="A2938">
        <f t="shared" si="360"/>
        <v>0</v>
      </c>
      <c r="B2938">
        <f t="shared" si="361"/>
        <v>0</v>
      </c>
      <c r="C2938">
        <v>168</v>
      </c>
      <c r="D2938">
        <v>180</v>
      </c>
      <c r="E2938">
        <f t="shared" si="362"/>
        <v>-999</v>
      </c>
      <c r="F2938">
        <f>能力值计算器!G2</f>
        <v>0</v>
      </c>
      <c r="G2938">
        <f>ROUNDDOWN((能力值计算器!F4+能力值计算器!E4*2+ROUNDDOWN(C2938/4,0))*能力值计算器!C2/100+10+能力值计算器!C2,0)</f>
        <v>166</v>
      </c>
      <c r="H2938">
        <f>ROUNDDOWN(ROUNDDOWN(ROUNDDOWN(ROUNDDOWN(ROUNDDOWN((能力值计算器!F6+能力值计算器!E6*2+ROUNDDOWN(D2938/4,0))*能力值计算器!C2/100+5,0)*能力值计算器!H6,0)*能力值计算器!K6,0)*能力值计算器!L6,0)*VLOOKUP(能力值计算器!J6,能力变化对照表!A:B,2,0),0)</f>
        <v>108</v>
      </c>
      <c r="I2938">
        <f>ROUNDDOWN(ROUNDDOWN(ROUNDDOWN(ROUNDDOWN(ROUNDDOWN((能力值计算器!F8+能力值计算器!E8*2+ROUNDDOWN(E2938/4,0))*能力值计算器!C2/100+5,0)*能力值计算器!H8,0)*能力值计算器!K8,0)*能力值计算器!L8,0)*VLOOKUP(能力值计算器!J8,能力变化对照表!A:B,2,0),0)</f>
        <v>-39</v>
      </c>
      <c r="J2938">
        <f t="shared" si="363"/>
        <v>0</v>
      </c>
      <c r="K2938">
        <f t="shared" si="364"/>
        <v>-6474</v>
      </c>
      <c r="L2938">
        <f t="shared" si="365"/>
        <v>11454</v>
      </c>
      <c r="M2938">
        <f t="shared" si="366"/>
        <v>244.1</v>
      </c>
      <c r="N2938">
        <f t="shared" si="367"/>
        <v>1</v>
      </c>
    </row>
    <row r="2939" spans="1:14">
      <c r="A2939">
        <f t="shared" si="360"/>
        <v>0</v>
      </c>
      <c r="B2939">
        <f t="shared" si="361"/>
        <v>0</v>
      </c>
      <c r="C2939">
        <v>168</v>
      </c>
      <c r="D2939">
        <v>184</v>
      </c>
      <c r="E2939">
        <f t="shared" si="362"/>
        <v>-999</v>
      </c>
      <c r="F2939">
        <f>能力值计算器!G2</f>
        <v>0</v>
      </c>
      <c r="G2939">
        <f>ROUNDDOWN((能力值计算器!F4+能力值计算器!E4*2+ROUNDDOWN(C2939/4,0))*能力值计算器!C2/100+10+能力值计算器!C2,0)</f>
        <v>166</v>
      </c>
      <c r="H2939">
        <f>ROUNDDOWN(ROUNDDOWN(ROUNDDOWN(ROUNDDOWN(ROUNDDOWN((能力值计算器!F6+能力值计算器!E6*2+ROUNDDOWN(D2939/4,0))*能力值计算器!C2/100+5,0)*能力值计算器!H6,0)*能力值计算器!K6,0)*能力值计算器!L6,0)*VLOOKUP(能力值计算器!J6,能力变化对照表!A:B,2,0),0)</f>
        <v>108</v>
      </c>
      <c r="I2939">
        <f>ROUNDDOWN(ROUNDDOWN(ROUNDDOWN(ROUNDDOWN(ROUNDDOWN((能力值计算器!F8+能力值计算器!E8*2+ROUNDDOWN(E2939/4,0))*能力值计算器!C2/100+5,0)*能力值计算器!H8,0)*能力值计算器!K8,0)*能力值计算器!L8,0)*VLOOKUP(能力值计算器!J8,能力变化对照表!A:B,2,0),0)</f>
        <v>-39</v>
      </c>
      <c r="J2939">
        <f t="shared" si="363"/>
        <v>0</v>
      </c>
      <c r="K2939">
        <f t="shared" si="364"/>
        <v>-6474</v>
      </c>
      <c r="L2939">
        <f t="shared" si="365"/>
        <v>11454</v>
      </c>
      <c r="M2939">
        <f t="shared" si="366"/>
        <v>244.1</v>
      </c>
      <c r="N2939">
        <f t="shared" si="367"/>
        <v>1</v>
      </c>
    </row>
    <row r="2940" spans="1:14">
      <c r="A2940">
        <f t="shared" si="360"/>
        <v>0</v>
      </c>
      <c r="B2940">
        <f t="shared" si="361"/>
        <v>0</v>
      </c>
      <c r="C2940">
        <v>244</v>
      </c>
      <c r="D2940">
        <v>132</v>
      </c>
      <c r="E2940">
        <f t="shared" si="362"/>
        <v>-999</v>
      </c>
      <c r="F2940">
        <f>能力值计算器!G2</f>
        <v>0</v>
      </c>
      <c r="G2940">
        <f>ROUNDDOWN((能力值计算器!F4+能力值计算器!E4*2+ROUNDDOWN(C2940/4,0))*能力值计算器!C2/100+10+能力值计算器!C2,0)</f>
        <v>176</v>
      </c>
      <c r="H2940">
        <f>ROUNDDOWN(ROUNDDOWN(ROUNDDOWN(ROUNDDOWN(ROUNDDOWN((能力值计算器!F6+能力值计算器!E6*2+ROUNDDOWN(D2940/4,0))*能力值计算器!C2/100+5,0)*能力值计算器!H6,0)*能力值计算器!K6,0)*能力值计算器!L6,0)*VLOOKUP(能力值计算器!J6,能力变化对照表!A:B,2,0),0)</f>
        <v>102</v>
      </c>
      <c r="I2940">
        <f>ROUNDDOWN(ROUNDDOWN(ROUNDDOWN(ROUNDDOWN(ROUNDDOWN((能力值计算器!F8+能力值计算器!E8*2+ROUNDDOWN(E2940/4,0))*能力值计算器!C2/100+5,0)*能力值计算器!H8,0)*能力值计算器!K8,0)*能力值计算器!L8,0)*VLOOKUP(能力值计算器!J8,能力变化对照表!A:B,2,0),0)</f>
        <v>-39</v>
      </c>
      <c r="J2940">
        <f t="shared" si="363"/>
        <v>0</v>
      </c>
      <c r="K2940">
        <f t="shared" si="364"/>
        <v>-6864</v>
      </c>
      <c r="L2940">
        <f t="shared" si="365"/>
        <v>11088</v>
      </c>
      <c r="M2940">
        <f t="shared" si="366"/>
        <v>254.1</v>
      </c>
      <c r="N2940">
        <f t="shared" si="367"/>
        <v>1</v>
      </c>
    </row>
    <row r="2941" spans="1:14">
      <c r="A2941">
        <f t="shared" si="360"/>
        <v>0</v>
      </c>
      <c r="B2941">
        <f t="shared" si="361"/>
        <v>0</v>
      </c>
      <c r="C2941">
        <v>244</v>
      </c>
      <c r="D2941">
        <v>136</v>
      </c>
      <c r="E2941">
        <f t="shared" si="362"/>
        <v>-999</v>
      </c>
      <c r="F2941">
        <f>能力值计算器!G2</f>
        <v>0</v>
      </c>
      <c r="G2941">
        <f>ROUNDDOWN((能力值计算器!F4+能力值计算器!E4*2+ROUNDDOWN(C2941/4,0))*能力值计算器!C2/100+10+能力值计算器!C2,0)</f>
        <v>176</v>
      </c>
      <c r="H2941">
        <f>ROUNDDOWN(ROUNDDOWN(ROUNDDOWN(ROUNDDOWN(ROUNDDOWN((能力值计算器!F6+能力值计算器!E6*2+ROUNDDOWN(D2941/4,0))*能力值计算器!C2/100+5,0)*能力值计算器!H6,0)*能力值计算器!K6,0)*能力值计算器!L6,0)*VLOOKUP(能力值计算器!J6,能力变化对照表!A:B,2,0),0)</f>
        <v>102</v>
      </c>
      <c r="I2941">
        <f>ROUNDDOWN(ROUNDDOWN(ROUNDDOWN(ROUNDDOWN(ROUNDDOWN((能力值计算器!F8+能力值计算器!E8*2+ROUNDDOWN(E2941/4,0))*能力值计算器!C2/100+5,0)*能力值计算器!H8,0)*能力值计算器!K8,0)*能力值计算器!L8,0)*VLOOKUP(能力值计算器!J8,能力变化对照表!A:B,2,0),0)</f>
        <v>-39</v>
      </c>
      <c r="J2941">
        <f t="shared" si="363"/>
        <v>0</v>
      </c>
      <c r="K2941">
        <f t="shared" si="364"/>
        <v>-6864</v>
      </c>
      <c r="L2941">
        <f t="shared" si="365"/>
        <v>11088</v>
      </c>
      <c r="M2941">
        <f t="shared" si="366"/>
        <v>254.1</v>
      </c>
      <c r="N2941">
        <f t="shared" si="367"/>
        <v>1</v>
      </c>
    </row>
    <row r="2942" spans="1:14">
      <c r="A2942">
        <f t="shared" si="360"/>
        <v>0</v>
      </c>
      <c r="B2942">
        <f t="shared" si="361"/>
        <v>0</v>
      </c>
      <c r="C2942">
        <v>248</v>
      </c>
      <c r="D2942">
        <v>132</v>
      </c>
      <c r="E2942">
        <f t="shared" si="362"/>
        <v>-999</v>
      </c>
      <c r="F2942">
        <f>能力值计算器!G2</f>
        <v>0</v>
      </c>
      <c r="G2942">
        <f>ROUNDDOWN((能力值计算器!F4+能力值计算器!E4*2+ROUNDDOWN(C2942/4,0))*能力值计算器!C2/100+10+能力值计算器!C2,0)</f>
        <v>176</v>
      </c>
      <c r="H2942">
        <f>ROUNDDOWN(ROUNDDOWN(ROUNDDOWN(ROUNDDOWN(ROUNDDOWN((能力值计算器!F6+能力值计算器!E6*2+ROUNDDOWN(D2942/4,0))*能力值计算器!C2/100+5,0)*能力值计算器!H6,0)*能力值计算器!K6,0)*能力值计算器!L6,0)*VLOOKUP(能力值计算器!J6,能力变化对照表!A:B,2,0),0)</f>
        <v>102</v>
      </c>
      <c r="I2942">
        <f>ROUNDDOWN(ROUNDDOWN(ROUNDDOWN(ROUNDDOWN(ROUNDDOWN((能力值计算器!F8+能力值计算器!E8*2+ROUNDDOWN(E2942/4,0))*能力值计算器!C2/100+5,0)*能力值计算器!H8,0)*能力值计算器!K8,0)*能力值计算器!L8,0)*VLOOKUP(能力值计算器!J8,能力变化对照表!A:B,2,0),0)</f>
        <v>-39</v>
      </c>
      <c r="J2942">
        <f t="shared" si="363"/>
        <v>0</v>
      </c>
      <c r="K2942">
        <f t="shared" si="364"/>
        <v>-6864</v>
      </c>
      <c r="L2942">
        <f t="shared" si="365"/>
        <v>11088</v>
      </c>
      <c r="M2942">
        <f t="shared" si="366"/>
        <v>254.1</v>
      </c>
      <c r="N2942">
        <f t="shared" si="367"/>
        <v>1</v>
      </c>
    </row>
    <row r="2943" spans="1:14">
      <c r="A2943">
        <f t="shared" si="360"/>
        <v>0</v>
      </c>
      <c r="B2943">
        <f t="shared" si="361"/>
        <v>0</v>
      </c>
      <c r="C2943">
        <v>248</v>
      </c>
      <c r="D2943">
        <v>136</v>
      </c>
      <c r="E2943">
        <f t="shared" si="362"/>
        <v>-999</v>
      </c>
      <c r="F2943">
        <f>能力值计算器!G2</f>
        <v>0</v>
      </c>
      <c r="G2943">
        <f>ROUNDDOWN((能力值计算器!F4+能力值计算器!E4*2+ROUNDDOWN(C2943/4,0))*能力值计算器!C2/100+10+能力值计算器!C2,0)</f>
        <v>176</v>
      </c>
      <c r="H2943">
        <f>ROUNDDOWN(ROUNDDOWN(ROUNDDOWN(ROUNDDOWN(ROUNDDOWN((能力值计算器!F6+能力值计算器!E6*2+ROUNDDOWN(D2943/4,0))*能力值计算器!C2/100+5,0)*能力值计算器!H6,0)*能力值计算器!K6,0)*能力值计算器!L6,0)*VLOOKUP(能力值计算器!J6,能力变化对照表!A:B,2,0),0)</f>
        <v>102</v>
      </c>
      <c r="I2943">
        <f>ROUNDDOWN(ROUNDDOWN(ROUNDDOWN(ROUNDDOWN(ROUNDDOWN((能力值计算器!F8+能力值计算器!E8*2+ROUNDDOWN(E2943/4,0))*能力值计算器!C2/100+5,0)*能力值计算器!H8,0)*能力值计算器!K8,0)*能力值计算器!L8,0)*VLOOKUP(能力值计算器!J8,能力变化对照表!A:B,2,0),0)</f>
        <v>-39</v>
      </c>
      <c r="J2943">
        <f t="shared" si="363"/>
        <v>0</v>
      </c>
      <c r="K2943">
        <f t="shared" si="364"/>
        <v>-6864</v>
      </c>
      <c r="L2943">
        <f t="shared" si="365"/>
        <v>11088</v>
      </c>
      <c r="M2943">
        <f t="shared" si="366"/>
        <v>254.1</v>
      </c>
      <c r="N2943">
        <f t="shared" si="367"/>
        <v>1</v>
      </c>
    </row>
    <row r="2944" spans="1:14">
      <c r="A2944">
        <f t="shared" si="360"/>
        <v>0</v>
      </c>
      <c r="B2944">
        <f t="shared" si="361"/>
        <v>0</v>
      </c>
      <c r="C2944">
        <v>188</v>
      </c>
      <c r="D2944">
        <v>164</v>
      </c>
      <c r="E2944">
        <f t="shared" si="362"/>
        <v>-999</v>
      </c>
      <c r="F2944">
        <f>能力值计算器!G2</f>
        <v>0</v>
      </c>
      <c r="G2944">
        <f>ROUNDDOWN((能力值计算器!F4+能力值计算器!E4*2+ROUNDDOWN(C2944/4,0))*能力值计算器!C2/100+10+能力值计算器!C2,0)</f>
        <v>169</v>
      </c>
      <c r="H2944">
        <f>ROUNDDOWN(ROUNDDOWN(ROUNDDOWN(ROUNDDOWN(ROUNDDOWN((能力值计算器!F6+能力值计算器!E6*2+ROUNDDOWN(D2944/4,0))*能力值计算器!C2/100+5,0)*能力值计算器!H6,0)*能力值计算器!K6,0)*能力值计算器!L6,0)*VLOOKUP(能力值计算器!J6,能力变化对照表!A:B,2,0),0)</f>
        <v>106</v>
      </c>
      <c r="I2944">
        <f>ROUNDDOWN(ROUNDDOWN(ROUNDDOWN(ROUNDDOWN(ROUNDDOWN((能力值计算器!F8+能力值计算器!E8*2+ROUNDDOWN(E2944/4,0))*能力值计算器!C2/100+5,0)*能力值计算器!H8,0)*能力值计算器!K8,0)*能力值计算器!L8,0)*VLOOKUP(能力值计算器!J8,能力变化对照表!A:B,2,0),0)</f>
        <v>-39</v>
      </c>
      <c r="J2944">
        <f t="shared" si="363"/>
        <v>0</v>
      </c>
      <c r="K2944">
        <f t="shared" si="364"/>
        <v>-6591</v>
      </c>
      <c r="L2944">
        <f t="shared" si="365"/>
        <v>11323</v>
      </c>
      <c r="M2944">
        <f t="shared" si="366"/>
        <v>247.1</v>
      </c>
      <c r="N2944">
        <f t="shared" si="367"/>
        <v>1</v>
      </c>
    </row>
    <row r="2945" spans="1:14">
      <c r="A2945">
        <f t="shared" si="360"/>
        <v>0</v>
      </c>
      <c r="B2945">
        <f t="shared" si="361"/>
        <v>0</v>
      </c>
      <c r="C2945">
        <v>188</v>
      </c>
      <c r="D2945">
        <v>168</v>
      </c>
      <c r="E2945">
        <f t="shared" si="362"/>
        <v>-999</v>
      </c>
      <c r="F2945">
        <f>能力值计算器!G2</f>
        <v>0</v>
      </c>
      <c r="G2945">
        <f>ROUNDDOWN((能力值计算器!F4+能力值计算器!E4*2+ROUNDDOWN(C2945/4,0))*能力值计算器!C2/100+10+能力值计算器!C2,0)</f>
        <v>169</v>
      </c>
      <c r="H2945">
        <f>ROUNDDOWN(ROUNDDOWN(ROUNDDOWN(ROUNDDOWN(ROUNDDOWN((能力值计算器!F6+能力值计算器!E6*2+ROUNDDOWN(D2945/4,0))*能力值计算器!C2/100+5,0)*能力值计算器!H6,0)*能力值计算器!K6,0)*能力值计算器!L6,0)*VLOOKUP(能力值计算器!J6,能力变化对照表!A:B,2,0),0)</f>
        <v>106</v>
      </c>
      <c r="I2945">
        <f>ROUNDDOWN(ROUNDDOWN(ROUNDDOWN(ROUNDDOWN(ROUNDDOWN((能力值计算器!F8+能力值计算器!E8*2+ROUNDDOWN(E2945/4,0))*能力值计算器!C2/100+5,0)*能力值计算器!H8,0)*能力值计算器!K8,0)*能力值计算器!L8,0)*VLOOKUP(能力值计算器!J8,能力变化对照表!A:B,2,0),0)</f>
        <v>-39</v>
      </c>
      <c r="J2945">
        <f t="shared" si="363"/>
        <v>0</v>
      </c>
      <c r="K2945">
        <f t="shared" si="364"/>
        <v>-6591</v>
      </c>
      <c r="L2945">
        <f t="shared" si="365"/>
        <v>11323</v>
      </c>
      <c r="M2945">
        <f t="shared" si="366"/>
        <v>247.1</v>
      </c>
      <c r="N2945">
        <f t="shared" si="367"/>
        <v>1</v>
      </c>
    </row>
    <row r="2946" spans="1:14">
      <c r="A2946">
        <f t="shared" ref="A2946:A3009" si="368">IF(N2946=1,0,L2946+1/M2946)</f>
        <v>0</v>
      </c>
      <c r="B2946">
        <f t="shared" ref="B2946:B3009" si="369">IF(A2946=MAX(A:A),1,0)</f>
        <v>0</v>
      </c>
      <c r="C2946">
        <v>192</v>
      </c>
      <c r="D2946">
        <v>164</v>
      </c>
      <c r="E2946">
        <f t="shared" ref="E2946:E3009" si="370">IF(F2946-D2946-C2946&gt;253,-999,IF(F2946-D2946-C2946&lt;0,-999,F2946-D2946-C2946))</f>
        <v>-999</v>
      </c>
      <c r="F2946">
        <f>能力值计算器!G2</f>
        <v>0</v>
      </c>
      <c r="G2946">
        <f>ROUNDDOWN((能力值计算器!F4+能力值计算器!E4*2+ROUNDDOWN(C2946/4,0))*能力值计算器!C2/100+10+能力值计算器!C2,0)</f>
        <v>169</v>
      </c>
      <c r="H2946">
        <f>ROUNDDOWN(ROUNDDOWN(ROUNDDOWN(ROUNDDOWN(ROUNDDOWN((能力值计算器!F6+能力值计算器!E6*2+ROUNDDOWN(D2946/4,0))*能力值计算器!C2/100+5,0)*能力值计算器!H6,0)*能力值计算器!K6,0)*能力值计算器!L6,0)*VLOOKUP(能力值计算器!J6,能力变化对照表!A:B,2,0),0)</f>
        <v>106</v>
      </c>
      <c r="I2946">
        <f>ROUNDDOWN(ROUNDDOWN(ROUNDDOWN(ROUNDDOWN(ROUNDDOWN((能力值计算器!F8+能力值计算器!E8*2+ROUNDDOWN(E2946/4,0))*能力值计算器!C2/100+5,0)*能力值计算器!H8,0)*能力值计算器!K8,0)*能力值计算器!L8,0)*VLOOKUP(能力值计算器!J8,能力变化对照表!A:B,2,0),0)</f>
        <v>-39</v>
      </c>
      <c r="J2946">
        <f t="shared" ref="J2946:J3009" si="371">IF(E2946&lt;0,0,G2946*H2946)</f>
        <v>0</v>
      </c>
      <c r="K2946">
        <f t="shared" ref="K2946:K3009" si="372">G2946*I2946</f>
        <v>-6591</v>
      </c>
      <c r="L2946">
        <f t="shared" ref="L2946:L3009" si="373">(H2946+I2946)*G2946</f>
        <v>11323</v>
      </c>
      <c r="M2946">
        <f t="shared" ref="M2946:M3009" si="374">IF(H2946+I2946-G2946&lt;0,G2946-H2946-I2946,H2946+I2946-G2946)+IF(H2946-I2946&lt;0,I2946-H2946,H2946-I2946)+0.1</f>
        <v>247.1</v>
      </c>
      <c r="N2946">
        <f t="shared" ref="N2946:N3009" si="375">IF(E2946&lt;0,1,0)</f>
        <v>1</v>
      </c>
    </row>
    <row r="2947" spans="1:14">
      <c r="A2947">
        <f t="shared" si="368"/>
        <v>0</v>
      </c>
      <c r="B2947">
        <f t="shared" si="369"/>
        <v>0</v>
      </c>
      <c r="C2947">
        <v>192</v>
      </c>
      <c r="D2947">
        <v>168</v>
      </c>
      <c r="E2947">
        <f t="shared" si="370"/>
        <v>-999</v>
      </c>
      <c r="F2947">
        <f>能力值计算器!G2</f>
        <v>0</v>
      </c>
      <c r="G2947">
        <f>ROUNDDOWN((能力值计算器!F4+能力值计算器!E4*2+ROUNDDOWN(C2947/4,0))*能力值计算器!C2/100+10+能力值计算器!C2,0)</f>
        <v>169</v>
      </c>
      <c r="H2947">
        <f>ROUNDDOWN(ROUNDDOWN(ROUNDDOWN(ROUNDDOWN(ROUNDDOWN((能力值计算器!F6+能力值计算器!E6*2+ROUNDDOWN(D2947/4,0))*能力值计算器!C2/100+5,0)*能力值计算器!H6,0)*能力值计算器!K6,0)*能力值计算器!L6,0)*VLOOKUP(能力值计算器!J6,能力变化对照表!A:B,2,0),0)</f>
        <v>106</v>
      </c>
      <c r="I2947">
        <f>ROUNDDOWN(ROUNDDOWN(ROUNDDOWN(ROUNDDOWN(ROUNDDOWN((能力值计算器!F8+能力值计算器!E8*2+ROUNDDOWN(E2947/4,0))*能力值计算器!C2/100+5,0)*能力值计算器!H8,0)*能力值计算器!K8,0)*能力值计算器!L8,0)*VLOOKUP(能力值计算器!J8,能力变化对照表!A:B,2,0),0)</f>
        <v>-39</v>
      </c>
      <c r="J2947">
        <f t="shared" si="371"/>
        <v>0</v>
      </c>
      <c r="K2947">
        <f t="shared" si="372"/>
        <v>-6591</v>
      </c>
      <c r="L2947">
        <f t="shared" si="373"/>
        <v>11323</v>
      </c>
      <c r="M2947">
        <f t="shared" si="374"/>
        <v>247.1</v>
      </c>
      <c r="N2947">
        <f t="shared" si="375"/>
        <v>1</v>
      </c>
    </row>
    <row r="2948" spans="1:14">
      <c r="A2948">
        <f t="shared" si="368"/>
        <v>0</v>
      </c>
      <c r="B2948">
        <f t="shared" si="369"/>
        <v>0</v>
      </c>
      <c r="C2948">
        <v>100</v>
      </c>
      <c r="D2948">
        <v>220</v>
      </c>
      <c r="E2948">
        <f t="shared" si="370"/>
        <v>-999</v>
      </c>
      <c r="F2948">
        <f>能力值计算器!G2</f>
        <v>0</v>
      </c>
      <c r="G2948">
        <f>ROUNDDOWN((能力值计算器!F4+能力值计算器!E4*2+ROUNDDOWN(C2948/4,0))*能力值计算器!C2/100+10+能力值计算器!C2,0)</f>
        <v>158</v>
      </c>
      <c r="H2948">
        <f>ROUNDDOWN(ROUNDDOWN(ROUNDDOWN(ROUNDDOWN(ROUNDDOWN((能力值计算器!F6+能力值计算器!E6*2+ROUNDDOWN(D2948/4,0))*能力值计算器!C2/100+5,0)*能力值计算器!H6,0)*能力值计算器!K6,0)*能力值计算器!L6,0)*VLOOKUP(能力值计算器!J6,能力变化对照表!A:B,2,0),0)</f>
        <v>113</v>
      </c>
      <c r="I2948">
        <f>ROUNDDOWN(ROUNDDOWN(ROUNDDOWN(ROUNDDOWN(ROUNDDOWN((能力值计算器!F8+能力值计算器!E8*2+ROUNDDOWN(E2948/4,0))*能力值计算器!C2/100+5,0)*能力值计算器!H8,0)*能力值计算器!K8,0)*能力值计算器!L8,0)*VLOOKUP(能力值计算器!J8,能力变化对照表!A:B,2,0),0)</f>
        <v>-39</v>
      </c>
      <c r="J2948">
        <f t="shared" si="371"/>
        <v>0</v>
      </c>
      <c r="K2948">
        <f t="shared" si="372"/>
        <v>-6162</v>
      </c>
      <c r="L2948">
        <f t="shared" si="373"/>
        <v>11692</v>
      </c>
      <c r="M2948">
        <f t="shared" si="374"/>
        <v>236.1</v>
      </c>
      <c r="N2948">
        <f t="shared" si="375"/>
        <v>1</v>
      </c>
    </row>
    <row r="2949" spans="1:14">
      <c r="A2949">
        <f t="shared" si="368"/>
        <v>0</v>
      </c>
      <c r="B2949">
        <f t="shared" si="369"/>
        <v>0</v>
      </c>
      <c r="C2949">
        <v>100</v>
      </c>
      <c r="D2949">
        <v>224</v>
      </c>
      <c r="E2949">
        <f t="shared" si="370"/>
        <v>-999</v>
      </c>
      <c r="F2949">
        <f>能力值计算器!G2</f>
        <v>0</v>
      </c>
      <c r="G2949">
        <f>ROUNDDOWN((能力值计算器!F4+能力值计算器!E4*2+ROUNDDOWN(C2949/4,0))*能力值计算器!C2/100+10+能力值计算器!C2,0)</f>
        <v>158</v>
      </c>
      <c r="H2949">
        <f>ROUNDDOWN(ROUNDDOWN(ROUNDDOWN(ROUNDDOWN(ROUNDDOWN((能力值计算器!F6+能力值计算器!E6*2+ROUNDDOWN(D2949/4,0))*能力值计算器!C2/100+5,0)*能力值计算器!H6,0)*能力值计算器!K6,0)*能力值计算器!L6,0)*VLOOKUP(能力值计算器!J6,能力变化对照表!A:B,2,0),0)</f>
        <v>113</v>
      </c>
      <c r="I2949">
        <f>ROUNDDOWN(ROUNDDOWN(ROUNDDOWN(ROUNDDOWN(ROUNDDOWN((能力值计算器!F8+能力值计算器!E8*2+ROUNDDOWN(E2949/4,0))*能力值计算器!C2/100+5,0)*能力值计算器!H8,0)*能力值计算器!K8,0)*能力值计算器!L8,0)*VLOOKUP(能力值计算器!J8,能力变化对照表!A:B,2,0),0)</f>
        <v>-39</v>
      </c>
      <c r="J2949">
        <f t="shared" si="371"/>
        <v>0</v>
      </c>
      <c r="K2949">
        <f t="shared" si="372"/>
        <v>-6162</v>
      </c>
      <c r="L2949">
        <f t="shared" si="373"/>
        <v>11692</v>
      </c>
      <c r="M2949">
        <f t="shared" si="374"/>
        <v>236.1</v>
      </c>
      <c r="N2949">
        <f t="shared" si="375"/>
        <v>1</v>
      </c>
    </row>
    <row r="2950" spans="1:14">
      <c r="A2950">
        <f t="shared" si="368"/>
        <v>0</v>
      </c>
      <c r="B2950">
        <f t="shared" si="369"/>
        <v>0</v>
      </c>
      <c r="C2950">
        <v>104</v>
      </c>
      <c r="D2950">
        <v>220</v>
      </c>
      <c r="E2950">
        <f t="shared" si="370"/>
        <v>-999</v>
      </c>
      <c r="F2950">
        <f>能力值计算器!G2</f>
        <v>0</v>
      </c>
      <c r="G2950">
        <f>ROUNDDOWN((能力值计算器!F4+能力值计算器!E4*2+ROUNDDOWN(C2950/4,0))*能力值计算器!C2/100+10+能力值计算器!C2,0)</f>
        <v>158</v>
      </c>
      <c r="H2950">
        <f>ROUNDDOWN(ROUNDDOWN(ROUNDDOWN(ROUNDDOWN(ROUNDDOWN((能力值计算器!F6+能力值计算器!E6*2+ROUNDDOWN(D2950/4,0))*能力值计算器!C2/100+5,0)*能力值计算器!H6,0)*能力值计算器!K6,0)*能力值计算器!L6,0)*VLOOKUP(能力值计算器!J6,能力变化对照表!A:B,2,0),0)</f>
        <v>113</v>
      </c>
      <c r="I2950">
        <f>ROUNDDOWN(ROUNDDOWN(ROUNDDOWN(ROUNDDOWN(ROUNDDOWN((能力值计算器!F8+能力值计算器!E8*2+ROUNDDOWN(E2950/4,0))*能力值计算器!C2/100+5,0)*能力值计算器!H8,0)*能力值计算器!K8,0)*能力值计算器!L8,0)*VLOOKUP(能力值计算器!J8,能力变化对照表!A:B,2,0),0)</f>
        <v>-39</v>
      </c>
      <c r="J2950">
        <f t="shared" si="371"/>
        <v>0</v>
      </c>
      <c r="K2950">
        <f t="shared" si="372"/>
        <v>-6162</v>
      </c>
      <c r="L2950">
        <f t="shared" si="373"/>
        <v>11692</v>
      </c>
      <c r="M2950">
        <f t="shared" si="374"/>
        <v>236.1</v>
      </c>
      <c r="N2950">
        <f t="shared" si="375"/>
        <v>1</v>
      </c>
    </row>
    <row r="2951" spans="1:14">
      <c r="A2951">
        <f t="shared" si="368"/>
        <v>0</v>
      </c>
      <c r="B2951">
        <f t="shared" si="369"/>
        <v>0</v>
      </c>
      <c r="C2951">
        <v>104</v>
      </c>
      <c r="D2951">
        <v>224</v>
      </c>
      <c r="E2951">
        <f t="shared" si="370"/>
        <v>-999</v>
      </c>
      <c r="F2951">
        <f>能力值计算器!G2</f>
        <v>0</v>
      </c>
      <c r="G2951">
        <f>ROUNDDOWN((能力值计算器!F4+能力值计算器!E4*2+ROUNDDOWN(C2951/4,0))*能力值计算器!C2/100+10+能力值计算器!C2,0)</f>
        <v>158</v>
      </c>
      <c r="H2951">
        <f>ROUNDDOWN(ROUNDDOWN(ROUNDDOWN(ROUNDDOWN(ROUNDDOWN((能力值计算器!F6+能力值计算器!E6*2+ROUNDDOWN(D2951/4,0))*能力值计算器!C2/100+5,0)*能力值计算器!H6,0)*能力值计算器!K6,0)*能力值计算器!L6,0)*VLOOKUP(能力值计算器!J6,能力变化对照表!A:B,2,0),0)</f>
        <v>113</v>
      </c>
      <c r="I2951">
        <f>ROUNDDOWN(ROUNDDOWN(ROUNDDOWN(ROUNDDOWN(ROUNDDOWN((能力值计算器!F8+能力值计算器!E8*2+ROUNDDOWN(E2951/4,0))*能力值计算器!C2/100+5,0)*能力值计算器!H8,0)*能力值计算器!K8,0)*能力值计算器!L8,0)*VLOOKUP(能力值计算器!J8,能力变化对照表!A:B,2,0),0)</f>
        <v>-39</v>
      </c>
      <c r="J2951">
        <f t="shared" si="371"/>
        <v>0</v>
      </c>
      <c r="K2951">
        <f t="shared" si="372"/>
        <v>-6162</v>
      </c>
      <c r="L2951">
        <f t="shared" si="373"/>
        <v>11692</v>
      </c>
      <c r="M2951">
        <f t="shared" si="374"/>
        <v>236.1</v>
      </c>
      <c r="N2951">
        <f t="shared" si="375"/>
        <v>1</v>
      </c>
    </row>
    <row r="2952" spans="1:14">
      <c r="A2952">
        <f t="shared" si="368"/>
        <v>0</v>
      </c>
      <c r="B2952">
        <f t="shared" si="369"/>
        <v>0</v>
      </c>
      <c r="C2952">
        <v>124</v>
      </c>
      <c r="D2952">
        <v>204</v>
      </c>
      <c r="E2952">
        <f t="shared" si="370"/>
        <v>-999</v>
      </c>
      <c r="F2952">
        <f>能力值计算器!G2</f>
        <v>0</v>
      </c>
      <c r="G2952">
        <f>ROUNDDOWN((能力值计算器!F4+能力值计算器!E4*2+ROUNDDOWN(C2952/4,0))*能力值计算器!C2/100+10+能力值计算器!C2,0)</f>
        <v>161</v>
      </c>
      <c r="H2952">
        <f>ROUNDDOWN(ROUNDDOWN(ROUNDDOWN(ROUNDDOWN(ROUNDDOWN((能力值计算器!F6+能力值计算器!E6*2+ROUNDDOWN(D2952/4,0))*能力值计算器!C2/100+5,0)*能力值计算器!H6,0)*能力值计算器!K6,0)*能力值计算器!L6,0)*VLOOKUP(能力值计算器!J6,能力变化对照表!A:B,2,0),0)</f>
        <v>111</v>
      </c>
      <c r="I2952">
        <f>ROUNDDOWN(ROUNDDOWN(ROUNDDOWN(ROUNDDOWN(ROUNDDOWN((能力值计算器!F8+能力值计算器!E8*2+ROUNDDOWN(E2952/4,0))*能力值计算器!C2/100+5,0)*能力值计算器!H8,0)*能力值计算器!K8,0)*能力值计算器!L8,0)*VLOOKUP(能力值计算器!J8,能力变化对照表!A:B,2,0),0)</f>
        <v>-39</v>
      </c>
      <c r="J2952">
        <f t="shared" si="371"/>
        <v>0</v>
      </c>
      <c r="K2952">
        <f t="shared" si="372"/>
        <v>-6279</v>
      </c>
      <c r="L2952">
        <f t="shared" si="373"/>
        <v>11592</v>
      </c>
      <c r="M2952">
        <f t="shared" si="374"/>
        <v>239.1</v>
      </c>
      <c r="N2952">
        <f t="shared" si="375"/>
        <v>1</v>
      </c>
    </row>
    <row r="2953" spans="1:14">
      <c r="A2953">
        <f t="shared" si="368"/>
        <v>0</v>
      </c>
      <c r="B2953">
        <f t="shared" si="369"/>
        <v>0</v>
      </c>
      <c r="C2953">
        <v>124</v>
      </c>
      <c r="D2953">
        <v>208</v>
      </c>
      <c r="E2953">
        <f t="shared" si="370"/>
        <v>-999</v>
      </c>
      <c r="F2953">
        <f>能力值计算器!G2</f>
        <v>0</v>
      </c>
      <c r="G2953">
        <f>ROUNDDOWN((能力值计算器!F4+能力值计算器!E4*2+ROUNDDOWN(C2953/4,0))*能力值计算器!C2/100+10+能力值计算器!C2,0)</f>
        <v>161</v>
      </c>
      <c r="H2953">
        <f>ROUNDDOWN(ROUNDDOWN(ROUNDDOWN(ROUNDDOWN(ROUNDDOWN((能力值计算器!F6+能力值计算器!E6*2+ROUNDDOWN(D2953/4,0))*能力值计算器!C2/100+5,0)*能力值计算器!H6,0)*能力值计算器!K6,0)*能力值计算器!L6,0)*VLOOKUP(能力值计算器!J6,能力变化对照表!A:B,2,0),0)</f>
        <v>111</v>
      </c>
      <c r="I2953">
        <f>ROUNDDOWN(ROUNDDOWN(ROUNDDOWN(ROUNDDOWN(ROUNDDOWN((能力值计算器!F8+能力值计算器!E8*2+ROUNDDOWN(E2953/4,0))*能力值计算器!C2/100+5,0)*能力值计算器!H8,0)*能力值计算器!K8,0)*能力值计算器!L8,0)*VLOOKUP(能力值计算器!J8,能力变化对照表!A:B,2,0),0)</f>
        <v>-39</v>
      </c>
      <c r="J2953">
        <f t="shared" si="371"/>
        <v>0</v>
      </c>
      <c r="K2953">
        <f t="shared" si="372"/>
        <v>-6279</v>
      </c>
      <c r="L2953">
        <f t="shared" si="373"/>
        <v>11592</v>
      </c>
      <c r="M2953">
        <f t="shared" si="374"/>
        <v>239.1</v>
      </c>
      <c r="N2953">
        <f t="shared" si="375"/>
        <v>1</v>
      </c>
    </row>
    <row r="2954" spans="1:14">
      <c r="A2954">
        <f t="shared" si="368"/>
        <v>0</v>
      </c>
      <c r="B2954">
        <f t="shared" si="369"/>
        <v>0</v>
      </c>
      <c r="C2954">
        <v>128</v>
      </c>
      <c r="D2954">
        <v>204</v>
      </c>
      <c r="E2954">
        <f t="shared" si="370"/>
        <v>-999</v>
      </c>
      <c r="F2954">
        <f>能力值计算器!G2</f>
        <v>0</v>
      </c>
      <c r="G2954">
        <f>ROUNDDOWN((能力值计算器!F4+能力值计算器!E4*2+ROUNDDOWN(C2954/4,0))*能力值计算器!C2/100+10+能力值计算器!C2,0)</f>
        <v>161</v>
      </c>
      <c r="H2954">
        <f>ROUNDDOWN(ROUNDDOWN(ROUNDDOWN(ROUNDDOWN(ROUNDDOWN((能力值计算器!F6+能力值计算器!E6*2+ROUNDDOWN(D2954/4,0))*能力值计算器!C2/100+5,0)*能力值计算器!H6,0)*能力值计算器!K6,0)*能力值计算器!L6,0)*VLOOKUP(能力值计算器!J6,能力变化对照表!A:B,2,0),0)</f>
        <v>111</v>
      </c>
      <c r="I2954">
        <f>ROUNDDOWN(ROUNDDOWN(ROUNDDOWN(ROUNDDOWN(ROUNDDOWN((能力值计算器!F8+能力值计算器!E8*2+ROUNDDOWN(E2954/4,0))*能力值计算器!C2/100+5,0)*能力值计算器!H8,0)*能力值计算器!K8,0)*能力值计算器!L8,0)*VLOOKUP(能力值计算器!J8,能力变化对照表!A:B,2,0),0)</f>
        <v>-39</v>
      </c>
      <c r="J2954">
        <f t="shared" si="371"/>
        <v>0</v>
      </c>
      <c r="K2954">
        <f t="shared" si="372"/>
        <v>-6279</v>
      </c>
      <c r="L2954">
        <f t="shared" si="373"/>
        <v>11592</v>
      </c>
      <c r="M2954">
        <f t="shared" si="374"/>
        <v>239.1</v>
      </c>
      <c r="N2954">
        <f t="shared" si="375"/>
        <v>1</v>
      </c>
    </row>
    <row r="2955" spans="1:14">
      <c r="A2955">
        <f t="shared" si="368"/>
        <v>0</v>
      </c>
      <c r="B2955">
        <f t="shared" si="369"/>
        <v>0</v>
      </c>
      <c r="C2955">
        <v>128</v>
      </c>
      <c r="D2955">
        <v>208</v>
      </c>
      <c r="E2955">
        <f t="shared" si="370"/>
        <v>-999</v>
      </c>
      <c r="F2955">
        <f>能力值计算器!G2</f>
        <v>0</v>
      </c>
      <c r="G2955">
        <f>ROUNDDOWN((能力值计算器!F4+能力值计算器!E4*2+ROUNDDOWN(C2955/4,0))*能力值计算器!C2/100+10+能力值计算器!C2,0)</f>
        <v>161</v>
      </c>
      <c r="H2955">
        <f>ROUNDDOWN(ROUNDDOWN(ROUNDDOWN(ROUNDDOWN(ROUNDDOWN((能力值计算器!F6+能力值计算器!E6*2+ROUNDDOWN(D2955/4,0))*能力值计算器!C2/100+5,0)*能力值计算器!H6,0)*能力值计算器!K6,0)*能力值计算器!L6,0)*VLOOKUP(能力值计算器!J6,能力变化对照表!A:B,2,0),0)</f>
        <v>111</v>
      </c>
      <c r="I2955">
        <f>ROUNDDOWN(ROUNDDOWN(ROUNDDOWN(ROUNDDOWN(ROUNDDOWN((能力值计算器!F8+能力值计算器!E8*2+ROUNDDOWN(E2955/4,0))*能力值计算器!C2/100+5,0)*能力值计算器!H8,0)*能力值计算器!K8,0)*能力值计算器!L8,0)*VLOOKUP(能力值计算器!J8,能力变化对照表!A:B,2,0),0)</f>
        <v>-39</v>
      </c>
      <c r="J2955">
        <f t="shared" si="371"/>
        <v>0</v>
      </c>
      <c r="K2955">
        <f t="shared" si="372"/>
        <v>-6279</v>
      </c>
      <c r="L2955">
        <f t="shared" si="373"/>
        <v>11592</v>
      </c>
      <c r="M2955">
        <f t="shared" si="374"/>
        <v>239.1</v>
      </c>
      <c r="N2955">
        <f t="shared" si="375"/>
        <v>1</v>
      </c>
    </row>
    <row r="2956" spans="1:14">
      <c r="A2956">
        <f t="shared" si="368"/>
        <v>0</v>
      </c>
      <c r="B2956">
        <f t="shared" si="369"/>
        <v>0</v>
      </c>
      <c r="C2956">
        <v>228</v>
      </c>
      <c r="D2956">
        <v>140</v>
      </c>
      <c r="E2956">
        <f t="shared" si="370"/>
        <v>-999</v>
      </c>
      <c r="F2956">
        <f>能力值计算器!G2</f>
        <v>0</v>
      </c>
      <c r="G2956">
        <f>ROUNDDOWN((能力值计算器!F4+能力值计算器!E4*2+ROUNDDOWN(C2956/4,0))*能力值计算器!C2/100+10+能力值计算器!C2,0)</f>
        <v>174</v>
      </c>
      <c r="H2956">
        <f>ROUNDDOWN(ROUNDDOWN(ROUNDDOWN(ROUNDDOWN(ROUNDDOWN((能力值计算器!F6+能力值计算器!E6*2+ROUNDDOWN(D2956/4,0))*能力值计算器!C2/100+5,0)*能力值计算器!H6,0)*能力值计算器!K6,0)*能力值计算器!L6,0)*VLOOKUP(能力值计算器!J6,能力变化对照表!A:B,2,0),0)</f>
        <v>103</v>
      </c>
      <c r="I2956">
        <f>ROUNDDOWN(ROUNDDOWN(ROUNDDOWN(ROUNDDOWN(ROUNDDOWN((能力值计算器!F8+能力值计算器!E8*2+ROUNDDOWN(E2956/4,0))*能力值计算器!C2/100+5,0)*能力值计算器!H8,0)*能力值计算器!K8,0)*能力值计算器!L8,0)*VLOOKUP(能力值计算器!J8,能力变化对照表!A:B,2,0),0)</f>
        <v>-39</v>
      </c>
      <c r="J2956">
        <f t="shared" si="371"/>
        <v>0</v>
      </c>
      <c r="K2956">
        <f t="shared" si="372"/>
        <v>-6786</v>
      </c>
      <c r="L2956">
        <f t="shared" si="373"/>
        <v>11136</v>
      </c>
      <c r="M2956">
        <f t="shared" si="374"/>
        <v>252.1</v>
      </c>
      <c r="N2956">
        <f t="shared" si="375"/>
        <v>1</v>
      </c>
    </row>
    <row r="2957" spans="1:14">
      <c r="A2957">
        <f t="shared" si="368"/>
        <v>0</v>
      </c>
      <c r="B2957">
        <f t="shared" si="369"/>
        <v>0</v>
      </c>
      <c r="C2957">
        <v>228</v>
      </c>
      <c r="D2957">
        <v>144</v>
      </c>
      <c r="E2957">
        <f t="shared" si="370"/>
        <v>-999</v>
      </c>
      <c r="F2957">
        <f>能力值计算器!G2</f>
        <v>0</v>
      </c>
      <c r="G2957">
        <f>ROUNDDOWN((能力值计算器!F4+能力值计算器!E4*2+ROUNDDOWN(C2957/4,0))*能力值计算器!C2/100+10+能力值计算器!C2,0)</f>
        <v>174</v>
      </c>
      <c r="H2957">
        <f>ROUNDDOWN(ROUNDDOWN(ROUNDDOWN(ROUNDDOWN(ROUNDDOWN((能力值计算器!F6+能力值计算器!E6*2+ROUNDDOWN(D2957/4,0))*能力值计算器!C2/100+5,0)*能力值计算器!H6,0)*能力值计算器!K6,0)*能力值计算器!L6,0)*VLOOKUP(能力值计算器!J6,能力变化对照表!A:B,2,0),0)</f>
        <v>103</v>
      </c>
      <c r="I2957">
        <f>ROUNDDOWN(ROUNDDOWN(ROUNDDOWN(ROUNDDOWN(ROUNDDOWN((能力值计算器!F8+能力值计算器!E8*2+ROUNDDOWN(E2957/4,0))*能力值计算器!C2/100+5,0)*能力值计算器!H8,0)*能力值计算器!K8,0)*能力值计算器!L8,0)*VLOOKUP(能力值计算器!J8,能力变化对照表!A:B,2,0),0)</f>
        <v>-39</v>
      </c>
      <c r="J2957">
        <f t="shared" si="371"/>
        <v>0</v>
      </c>
      <c r="K2957">
        <f t="shared" si="372"/>
        <v>-6786</v>
      </c>
      <c r="L2957">
        <f t="shared" si="373"/>
        <v>11136</v>
      </c>
      <c r="M2957">
        <f t="shared" si="374"/>
        <v>252.1</v>
      </c>
      <c r="N2957">
        <f t="shared" si="375"/>
        <v>1</v>
      </c>
    </row>
    <row r="2958" spans="1:14">
      <c r="A2958">
        <f t="shared" si="368"/>
        <v>0</v>
      </c>
      <c r="B2958">
        <f t="shared" si="369"/>
        <v>0</v>
      </c>
      <c r="C2958">
        <v>232</v>
      </c>
      <c r="D2958">
        <v>140</v>
      </c>
      <c r="E2958">
        <f t="shared" si="370"/>
        <v>-999</v>
      </c>
      <c r="F2958">
        <f>能力值计算器!G2</f>
        <v>0</v>
      </c>
      <c r="G2958">
        <f>ROUNDDOWN((能力值计算器!F4+能力值计算器!E4*2+ROUNDDOWN(C2958/4,0))*能力值计算器!C2/100+10+能力值计算器!C2,0)</f>
        <v>174</v>
      </c>
      <c r="H2958">
        <f>ROUNDDOWN(ROUNDDOWN(ROUNDDOWN(ROUNDDOWN(ROUNDDOWN((能力值计算器!F6+能力值计算器!E6*2+ROUNDDOWN(D2958/4,0))*能力值计算器!C2/100+5,0)*能力值计算器!H6,0)*能力值计算器!K6,0)*能力值计算器!L6,0)*VLOOKUP(能力值计算器!J6,能力变化对照表!A:B,2,0),0)</f>
        <v>103</v>
      </c>
      <c r="I2958">
        <f>ROUNDDOWN(ROUNDDOWN(ROUNDDOWN(ROUNDDOWN(ROUNDDOWN((能力值计算器!F8+能力值计算器!E8*2+ROUNDDOWN(E2958/4,0))*能力值计算器!C2/100+5,0)*能力值计算器!H8,0)*能力值计算器!K8,0)*能力值计算器!L8,0)*VLOOKUP(能力值计算器!J8,能力变化对照表!A:B,2,0),0)</f>
        <v>-39</v>
      </c>
      <c r="J2958">
        <f t="shared" si="371"/>
        <v>0</v>
      </c>
      <c r="K2958">
        <f t="shared" si="372"/>
        <v>-6786</v>
      </c>
      <c r="L2958">
        <f t="shared" si="373"/>
        <v>11136</v>
      </c>
      <c r="M2958">
        <f t="shared" si="374"/>
        <v>252.1</v>
      </c>
      <c r="N2958">
        <f t="shared" si="375"/>
        <v>1</v>
      </c>
    </row>
    <row r="2959" spans="1:14">
      <c r="A2959">
        <f t="shared" si="368"/>
        <v>0</v>
      </c>
      <c r="B2959">
        <f t="shared" si="369"/>
        <v>0</v>
      </c>
      <c r="C2959">
        <v>232</v>
      </c>
      <c r="D2959">
        <v>144</v>
      </c>
      <c r="E2959">
        <f t="shared" si="370"/>
        <v>-999</v>
      </c>
      <c r="F2959">
        <f>能力值计算器!G2</f>
        <v>0</v>
      </c>
      <c r="G2959">
        <f>ROUNDDOWN((能力值计算器!F4+能力值计算器!E4*2+ROUNDDOWN(C2959/4,0))*能力值计算器!C2/100+10+能力值计算器!C2,0)</f>
        <v>174</v>
      </c>
      <c r="H2959">
        <f>ROUNDDOWN(ROUNDDOWN(ROUNDDOWN(ROUNDDOWN(ROUNDDOWN((能力值计算器!F6+能力值计算器!E6*2+ROUNDDOWN(D2959/4,0))*能力值计算器!C2/100+5,0)*能力值计算器!H6,0)*能力值计算器!K6,0)*能力值计算器!L6,0)*VLOOKUP(能力值计算器!J6,能力变化对照表!A:B,2,0),0)</f>
        <v>103</v>
      </c>
      <c r="I2959">
        <f>ROUNDDOWN(ROUNDDOWN(ROUNDDOWN(ROUNDDOWN(ROUNDDOWN((能力值计算器!F8+能力值计算器!E8*2+ROUNDDOWN(E2959/4,0))*能力值计算器!C2/100+5,0)*能力值计算器!H8,0)*能力值计算器!K8,0)*能力值计算器!L8,0)*VLOOKUP(能力值计算器!J8,能力变化对照表!A:B,2,0),0)</f>
        <v>-39</v>
      </c>
      <c r="J2959">
        <f t="shared" si="371"/>
        <v>0</v>
      </c>
      <c r="K2959">
        <f t="shared" si="372"/>
        <v>-6786</v>
      </c>
      <c r="L2959">
        <f t="shared" si="373"/>
        <v>11136</v>
      </c>
      <c r="M2959">
        <f t="shared" si="374"/>
        <v>252.1</v>
      </c>
      <c r="N2959">
        <f t="shared" si="375"/>
        <v>1</v>
      </c>
    </row>
    <row r="2960" spans="1:14">
      <c r="A2960">
        <f t="shared" si="368"/>
        <v>0</v>
      </c>
      <c r="B2960">
        <f t="shared" si="369"/>
        <v>0</v>
      </c>
      <c r="C2960">
        <v>76</v>
      </c>
      <c r="D2960">
        <v>236</v>
      </c>
      <c r="E2960">
        <f t="shared" si="370"/>
        <v>-999</v>
      </c>
      <c r="F2960">
        <f>能力值计算器!G2</f>
        <v>0</v>
      </c>
      <c r="G2960">
        <f>ROUNDDOWN((能力值计算器!F4+能力值计算器!E4*2+ROUNDDOWN(C2960/4,0))*能力值计算器!C2/100+10+能力值计算器!C2,0)</f>
        <v>155</v>
      </c>
      <c r="H2960">
        <f>ROUNDDOWN(ROUNDDOWN(ROUNDDOWN(ROUNDDOWN(ROUNDDOWN((能力值计算器!F6+能力值计算器!E6*2+ROUNDDOWN(D2960/4,0))*能力值计算器!C2/100+5,0)*能力值计算器!H6,0)*能力值计算器!K6,0)*能力值计算器!L6,0)*VLOOKUP(能力值计算器!J6,能力变化对照表!A:B,2,0),0)</f>
        <v>115</v>
      </c>
      <c r="I2960">
        <f>ROUNDDOWN(ROUNDDOWN(ROUNDDOWN(ROUNDDOWN(ROUNDDOWN((能力值计算器!F8+能力值计算器!E8*2+ROUNDDOWN(E2960/4,0))*能力值计算器!C2/100+5,0)*能力值计算器!H8,0)*能力值计算器!K8,0)*能力值计算器!L8,0)*VLOOKUP(能力值计算器!J8,能力变化对照表!A:B,2,0),0)</f>
        <v>-39</v>
      </c>
      <c r="J2960">
        <f t="shared" si="371"/>
        <v>0</v>
      </c>
      <c r="K2960">
        <f t="shared" si="372"/>
        <v>-6045</v>
      </c>
      <c r="L2960">
        <f t="shared" si="373"/>
        <v>11780</v>
      </c>
      <c r="M2960">
        <f t="shared" si="374"/>
        <v>233.1</v>
      </c>
      <c r="N2960">
        <f t="shared" si="375"/>
        <v>1</v>
      </c>
    </row>
    <row r="2961" spans="1:14">
      <c r="A2961">
        <f t="shared" si="368"/>
        <v>0</v>
      </c>
      <c r="B2961">
        <f t="shared" si="369"/>
        <v>0</v>
      </c>
      <c r="C2961">
        <v>76</v>
      </c>
      <c r="D2961">
        <v>240</v>
      </c>
      <c r="E2961">
        <f t="shared" si="370"/>
        <v>-999</v>
      </c>
      <c r="F2961">
        <f>能力值计算器!G2</f>
        <v>0</v>
      </c>
      <c r="G2961">
        <f>ROUNDDOWN((能力值计算器!F4+能力值计算器!E4*2+ROUNDDOWN(C2961/4,0))*能力值计算器!C2/100+10+能力值计算器!C2,0)</f>
        <v>155</v>
      </c>
      <c r="H2961">
        <f>ROUNDDOWN(ROUNDDOWN(ROUNDDOWN(ROUNDDOWN(ROUNDDOWN((能力值计算器!F6+能力值计算器!E6*2+ROUNDDOWN(D2961/4,0))*能力值计算器!C2/100+5,0)*能力值计算器!H6,0)*能力值计算器!K6,0)*能力值计算器!L6,0)*VLOOKUP(能力值计算器!J6,能力变化对照表!A:B,2,0),0)</f>
        <v>115</v>
      </c>
      <c r="I2961">
        <f>ROUNDDOWN(ROUNDDOWN(ROUNDDOWN(ROUNDDOWN(ROUNDDOWN((能力值计算器!F8+能力值计算器!E8*2+ROUNDDOWN(E2961/4,0))*能力值计算器!C2/100+5,0)*能力值计算器!H8,0)*能力值计算器!K8,0)*能力值计算器!L8,0)*VLOOKUP(能力值计算器!J8,能力变化对照表!A:B,2,0),0)</f>
        <v>-39</v>
      </c>
      <c r="J2961">
        <f t="shared" si="371"/>
        <v>0</v>
      </c>
      <c r="K2961">
        <f t="shared" si="372"/>
        <v>-6045</v>
      </c>
      <c r="L2961">
        <f t="shared" si="373"/>
        <v>11780</v>
      </c>
      <c r="M2961">
        <f t="shared" si="374"/>
        <v>233.1</v>
      </c>
      <c r="N2961">
        <f t="shared" si="375"/>
        <v>1</v>
      </c>
    </row>
    <row r="2962" spans="1:14">
      <c r="A2962">
        <f t="shared" si="368"/>
        <v>0</v>
      </c>
      <c r="B2962">
        <f t="shared" si="369"/>
        <v>0</v>
      </c>
      <c r="C2962">
        <v>80</v>
      </c>
      <c r="D2962">
        <v>236</v>
      </c>
      <c r="E2962">
        <f t="shared" si="370"/>
        <v>-999</v>
      </c>
      <c r="F2962">
        <f>能力值计算器!G2</f>
        <v>0</v>
      </c>
      <c r="G2962">
        <f>ROUNDDOWN((能力值计算器!F4+能力值计算器!E4*2+ROUNDDOWN(C2962/4,0))*能力值计算器!C2/100+10+能力值计算器!C2,0)</f>
        <v>155</v>
      </c>
      <c r="H2962">
        <f>ROUNDDOWN(ROUNDDOWN(ROUNDDOWN(ROUNDDOWN(ROUNDDOWN((能力值计算器!F6+能力值计算器!E6*2+ROUNDDOWN(D2962/4,0))*能力值计算器!C2/100+5,0)*能力值计算器!H6,0)*能力值计算器!K6,0)*能力值计算器!L6,0)*VLOOKUP(能力值计算器!J6,能力变化对照表!A:B,2,0),0)</f>
        <v>115</v>
      </c>
      <c r="I2962">
        <f>ROUNDDOWN(ROUNDDOWN(ROUNDDOWN(ROUNDDOWN(ROUNDDOWN((能力值计算器!F8+能力值计算器!E8*2+ROUNDDOWN(E2962/4,0))*能力值计算器!C2/100+5,0)*能力值计算器!H8,0)*能力值计算器!K8,0)*能力值计算器!L8,0)*VLOOKUP(能力值计算器!J8,能力变化对照表!A:B,2,0),0)</f>
        <v>-39</v>
      </c>
      <c r="J2962">
        <f t="shared" si="371"/>
        <v>0</v>
      </c>
      <c r="K2962">
        <f t="shared" si="372"/>
        <v>-6045</v>
      </c>
      <c r="L2962">
        <f t="shared" si="373"/>
        <v>11780</v>
      </c>
      <c r="M2962">
        <f t="shared" si="374"/>
        <v>233.1</v>
      </c>
      <c r="N2962">
        <f t="shared" si="375"/>
        <v>1</v>
      </c>
    </row>
    <row r="2963" spans="1:14">
      <c r="A2963">
        <f t="shared" si="368"/>
        <v>0</v>
      </c>
      <c r="B2963">
        <f t="shared" si="369"/>
        <v>0</v>
      </c>
      <c r="C2963">
        <v>80</v>
      </c>
      <c r="D2963">
        <v>240</v>
      </c>
      <c r="E2963">
        <f t="shared" si="370"/>
        <v>-999</v>
      </c>
      <c r="F2963">
        <f>能力值计算器!G2</f>
        <v>0</v>
      </c>
      <c r="G2963">
        <f>ROUNDDOWN((能力值计算器!F4+能力值计算器!E4*2+ROUNDDOWN(C2963/4,0))*能力值计算器!C2/100+10+能力值计算器!C2,0)</f>
        <v>155</v>
      </c>
      <c r="H2963">
        <f>ROUNDDOWN(ROUNDDOWN(ROUNDDOWN(ROUNDDOWN(ROUNDDOWN((能力值计算器!F6+能力值计算器!E6*2+ROUNDDOWN(D2963/4,0))*能力值计算器!C2/100+5,0)*能力值计算器!H6,0)*能力值计算器!K6,0)*能力值计算器!L6,0)*VLOOKUP(能力值计算器!J6,能力变化对照表!A:B,2,0),0)</f>
        <v>115</v>
      </c>
      <c r="I2963">
        <f>ROUNDDOWN(ROUNDDOWN(ROUNDDOWN(ROUNDDOWN(ROUNDDOWN((能力值计算器!F8+能力值计算器!E8*2+ROUNDDOWN(E2963/4,0))*能力值计算器!C2/100+5,0)*能力值计算器!H8,0)*能力值计算器!K8,0)*能力值计算器!L8,0)*VLOOKUP(能力值计算器!J8,能力变化对照表!A:B,2,0),0)</f>
        <v>-39</v>
      </c>
      <c r="J2963">
        <f t="shared" si="371"/>
        <v>0</v>
      </c>
      <c r="K2963">
        <f t="shared" si="372"/>
        <v>-6045</v>
      </c>
      <c r="L2963">
        <f t="shared" si="373"/>
        <v>11780</v>
      </c>
      <c r="M2963">
        <f t="shared" si="374"/>
        <v>233.1</v>
      </c>
      <c r="N2963">
        <f t="shared" si="375"/>
        <v>1</v>
      </c>
    </row>
    <row r="2964" spans="1:14">
      <c r="A2964">
        <f t="shared" si="368"/>
        <v>0</v>
      </c>
      <c r="B2964">
        <f t="shared" si="369"/>
        <v>0</v>
      </c>
      <c r="C2964">
        <v>148</v>
      </c>
      <c r="D2964">
        <v>188</v>
      </c>
      <c r="E2964">
        <f t="shared" si="370"/>
        <v>-999</v>
      </c>
      <c r="F2964">
        <f>能力值计算器!G2</f>
        <v>0</v>
      </c>
      <c r="G2964">
        <f>ROUNDDOWN((能力值计算器!F4+能力值计算器!E4*2+ROUNDDOWN(C2964/4,0))*能力值计算器!C2/100+10+能力值计算器!C2,0)</f>
        <v>164</v>
      </c>
      <c r="H2964">
        <f>ROUNDDOWN(ROUNDDOWN(ROUNDDOWN(ROUNDDOWN(ROUNDDOWN((能力值计算器!F6+能力值计算器!E6*2+ROUNDDOWN(D2964/4,0))*能力值计算器!C2/100+5,0)*能力值计算器!H6,0)*能力值计算器!K6,0)*能力值计算器!L6,0)*VLOOKUP(能力值计算器!J6,能力变化对照表!A:B,2,0),0)</f>
        <v>109</v>
      </c>
      <c r="I2964">
        <f>ROUNDDOWN(ROUNDDOWN(ROUNDDOWN(ROUNDDOWN(ROUNDDOWN((能力值计算器!F8+能力值计算器!E8*2+ROUNDDOWN(E2964/4,0))*能力值计算器!C2/100+5,0)*能力值计算器!H8,0)*能力值计算器!K8,0)*能力值计算器!L8,0)*VLOOKUP(能力值计算器!J8,能力变化对照表!A:B,2,0),0)</f>
        <v>-39</v>
      </c>
      <c r="J2964">
        <f t="shared" si="371"/>
        <v>0</v>
      </c>
      <c r="K2964">
        <f t="shared" si="372"/>
        <v>-6396</v>
      </c>
      <c r="L2964">
        <f t="shared" si="373"/>
        <v>11480</v>
      </c>
      <c r="M2964">
        <f t="shared" si="374"/>
        <v>242.1</v>
      </c>
      <c r="N2964">
        <f t="shared" si="375"/>
        <v>1</v>
      </c>
    </row>
    <row r="2965" spans="1:14">
      <c r="A2965">
        <f t="shared" si="368"/>
        <v>0</v>
      </c>
      <c r="B2965">
        <f t="shared" si="369"/>
        <v>0</v>
      </c>
      <c r="C2965">
        <v>148</v>
      </c>
      <c r="D2965">
        <v>192</v>
      </c>
      <c r="E2965">
        <f t="shared" si="370"/>
        <v>-999</v>
      </c>
      <c r="F2965">
        <f>能力值计算器!G2</f>
        <v>0</v>
      </c>
      <c r="G2965">
        <f>ROUNDDOWN((能力值计算器!F4+能力值计算器!E4*2+ROUNDDOWN(C2965/4,0))*能力值计算器!C2/100+10+能力值计算器!C2,0)</f>
        <v>164</v>
      </c>
      <c r="H2965">
        <f>ROUNDDOWN(ROUNDDOWN(ROUNDDOWN(ROUNDDOWN(ROUNDDOWN((能力值计算器!F6+能力值计算器!E6*2+ROUNDDOWN(D2965/4,0))*能力值计算器!C2/100+5,0)*能力值计算器!H6,0)*能力值计算器!K6,0)*能力值计算器!L6,0)*VLOOKUP(能力值计算器!J6,能力变化对照表!A:B,2,0),0)</f>
        <v>109</v>
      </c>
      <c r="I2965">
        <f>ROUNDDOWN(ROUNDDOWN(ROUNDDOWN(ROUNDDOWN(ROUNDDOWN((能力值计算器!F8+能力值计算器!E8*2+ROUNDDOWN(E2965/4,0))*能力值计算器!C2/100+5,0)*能力值计算器!H8,0)*能力值计算器!K8,0)*能力值计算器!L8,0)*VLOOKUP(能力值计算器!J8,能力变化对照表!A:B,2,0),0)</f>
        <v>-39</v>
      </c>
      <c r="J2965">
        <f t="shared" si="371"/>
        <v>0</v>
      </c>
      <c r="K2965">
        <f t="shared" si="372"/>
        <v>-6396</v>
      </c>
      <c r="L2965">
        <f t="shared" si="373"/>
        <v>11480</v>
      </c>
      <c r="M2965">
        <f t="shared" si="374"/>
        <v>242.1</v>
      </c>
      <c r="N2965">
        <f t="shared" si="375"/>
        <v>1</v>
      </c>
    </row>
    <row r="2966" spans="1:14">
      <c r="A2966">
        <f t="shared" si="368"/>
        <v>0</v>
      </c>
      <c r="B2966">
        <f t="shared" si="369"/>
        <v>0</v>
      </c>
      <c r="C2966">
        <v>152</v>
      </c>
      <c r="D2966">
        <v>188</v>
      </c>
      <c r="E2966">
        <f t="shared" si="370"/>
        <v>-999</v>
      </c>
      <c r="F2966">
        <f>能力值计算器!G2</f>
        <v>0</v>
      </c>
      <c r="G2966">
        <f>ROUNDDOWN((能力值计算器!F4+能力值计算器!E4*2+ROUNDDOWN(C2966/4,0))*能力值计算器!C2/100+10+能力值计算器!C2,0)</f>
        <v>164</v>
      </c>
      <c r="H2966">
        <f>ROUNDDOWN(ROUNDDOWN(ROUNDDOWN(ROUNDDOWN(ROUNDDOWN((能力值计算器!F6+能力值计算器!E6*2+ROUNDDOWN(D2966/4,0))*能力值计算器!C2/100+5,0)*能力值计算器!H6,0)*能力值计算器!K6,0)*能力值计算器!L6,0)*VLOOKUP(能力值计算器!J6,能力变化对照表!A:B,2,0),0)</f>
        <v>109</v>
      </c>
      <c r="I2966">
        <f>ROUNDDOWN(ROUNDDOWN(ROUNDDOWN(ROUNDDOWN(ROUNDDOWN((能力值计算器!F8+能力值计算器!E8*2+ROUNDDOWN(E2966/4,0))*能力值计算器!C2/100+5,0)*能力值计算器!H8,0)*能力值计算器!K8,0)*能力值计算器!L8,0)*VLOOKUP(能力值计算器!J8,能力变化对照表!A:B,2,0),0)</f>
        <v>-39</v>
      </c>
      <c r="J2966">
        <f t="shared" si="371"/>
        <v>0</v>
      </c>
      <c r="K2966">
        <f t="shared" si="372"/>
        <v>-6396</v>
      </c>
      <c r="L2966">
        <f t="shared" si="373"/>
        <v>11480</v>
      </c>
      <c r="M2966">
        <f t="shared" si="374"/>
        <v>242.1</v>
      </c>
      <c r="N2966">
        <f t="shared" si="375"/>
        <v>1</v>
      </c>
    </row>
    <row r="2967" spans="1:14">
      <c r="A2967">
        <f t="shared" si="368"/>
        <v>0</v>
      </c>
      <c r="B2967">
        <f t="shared" si="369"/>
        <v>0</v>
      </c>
      <c r="C2967">
        <v>152</v>
      </c>
      <c r="D2967">
        <v>192</v>
      </c>
      <c r="E2967">
        <f t="shared" si="370"/>
        <v>-999</v>
      </c>
      <c r="F2967">
        <f>能力值计算器!G2</f>
        <v>0</v>
      </c>
      <c r="G2967">
        <f>ROUNDDOWN((能力值计算器!F4+能力值计算器!E4*2+ROUNDDOWN(C2967/4,0))*能力值计算器!C2/100+10+能力值计算器!C2,0)</f>
        <v>164</v>
      </c>
      <c r="H2967">
        <f>ROUNDDOWN(ROUNDDOWN(ROUNDDOWN(ROUNDDOWN(ROUNDDOWN((能力值计算器!F6+能力值计算器!E6*2+ROUNDDOWN(D2967/4,0))*能力值计算器!C2/100+5,0)*能力值计算器!H6,0)*能力值计算器!K6,0)*能力值计算器!L6,0)*VLOOKUP(能力值计算器!J6,能力变化对照表!A:B,2,0),0)</f>
        <v>109</v>
      </c>
      <c r="I2967">
        <f>ROUNDDOWN(ROUNDDOWN(ROUNDDOWN(ROUNDDOWN(ROUNDDOWN((能力值计算器!F8+能力值计算器!E8*2+ROUNDDOWN(E2967/4,0))*能力值计算器!C2/100+5,0)*能力值计算器!H8,0)*能力值计算器!K8,0)*能力值计算器!L8,0)*VLOOKUP(能力值计算器!J8,能力变化对照表!A:B,2,0),0)</f>
        <v>-39</v>
      </c>
      <c r="J2967">
        <f t="shared" si="371"/>
        <v>0</v>
      </c>
      <c r="K2967">
        <f t="shared" si="372"/>
        <v>-6396</v>
      </c>
      <c r="L2967">
        <f t="shared" si="373"/>
        <v>11480</v>
      </c>
      <c r="M2967">
        <f t="shared" si="374"/>
        <v>242.1</v>
      </c>
      <c r="N2967">
        <f t="shared" si="375"/>
        <v>1</v>
      </c>
    </row>
    <row r="2968" spans="1:14">
      <c r="A2968">
        <f t="shared" si="368"/>
        <v>0</v>
      </c>
      <c r="B2968">
        <f t="shared" si="369"/>
        <v>0</v>
      </c>
      <c r="C2968">
        <v>52</v>
      </c>
      <c r="D2968">
        <v>252</v>
      </c>
      <c r="E2968">
        <f t="shared" si="370"/>
        <v>-999</v>
      </c>
      <c r="F2968">
        <f>能力值计算器!G2</f>
        <v>0</v>
      </c>
      <c r="G2968">
        <f>ROUNDDOWN((能力值计算器!F4+能力值计算器!E4*2+ROUNDDOWN(C2968/4,0))*能力值计算器!C2/100+10+能力值计算器!C2,0)</f>
        <v>152</v>
      </c>
      <c r="H2968">
        <f>ROUNDDOWN(ROUNDDOWN(ROUNDDOWN(ROUNDDOWN(ROUNDDOWN((能力值计算器!F6+能力值计算器!E6*2+ROUNDDOWN(D2968/4,0))*能力值计算器!C2/100+5,0)*能力值计算器!H6,0)*能力值计算器!K6,0)*能力值计算器!L6,0)*VLOOKUP(能力值计算器!J6,能力变化对照表!A:B,2,0),0)</f>
        <v>117</v>
      </c>
      <c r="I2968">
        <f>ROUNDDOWN(ROUNDDOWN(ROUNDDOWN(ROUNDDOWN(ROUNDDOWN((能力值计算器!F8+能力值计算器!E8*2+ROUNDDOWN(E2968/4,0))*能力值计算器!C2/100+5,0)*能力值计算器!H8,0)*能力值计算器!K8,0)*能力值计算器!L8,0)*VLOOKUP(能力值计算器!J8,能力变化对照表!A:B,2,0),0)</f>
        <v>-39</v>
      </c>
      <c r="J2968">
        <f t="shared" si="371"/>
        <v>0</v>
      </c>
      <c r="K2968">
        <f t="shared" si="372"/>
        <v>-5928</v>
      </c>
      <c r="L2968">
        <f t="shared" si="373"/>
        <v>11856</v>
      </c>
      <c r="M2968">
        <f t="shared" si="374"/>
        <v>230.1</v>
      </c>
      <c r="N2968">
        <f t="shared" si="375"/>
        <v>1</v>
      </c>
    </row>
    <row r="2969" spans="1:14">
      <c r="A2969">
        <f t="shared" si="368"/>
        <v>0</v>
      </c>
      <c r="B2969">
        <f t="shared" si="369"/>
        <v>0</v>
      </c>
      <c r="C2969">
        <v>56</v>
      </c>
      <c r="D2969">
        <v>252</v>
      </c>
      <c r="E2969">
        <f t="shared" si="370"/>
        <v>-999</v>
      </c>
      <c r="F2969">
        <f>能力值计算器!G2</f>
        <v>0</v>
      </c>
      <c r="G2969">
        <f>ROUNDDOWN((能力值计算器!F4+能力值计算器!E4*2+ROUNDDOWN(C2969/4,0))*能力值计算器!C2/100+10+能力值计算器!C2,0)</f>
        <v>152</v>
      </c>
      <c r="H2969">
        <f>ROUNDDOWN(ROUNDDOWN(ROUNDDOWN(ROUNDDOWN(ROUNDDOWN((能力值计算器!F6+能力值计算器!E6*2+ROUNDDOWN(D2969/4,0))*能力值计算器!C2/100+5,0)*能力值计算器!H6,0)*能力值计算器!K6,0)*能力值计算器!L6,0)*VLOOKUP(能力值计算器!J6,能力变化对照表!A:B,2,0),0)</f>
        <v>117</v>
      </c>
      <c r="I2969">
        <f>ROUNDDOWN(ROUNDDOWN(ROUNDDOWN(ROUNDDOWN(ROUNDDOWN((能力值计算器!F8+能力值计算器!E8*2+ROUNDDOWN(E2969/4,0))*能力值计算器!C2/100+5,0)*能力值计算器!H8,0)*能力值计算器!K8,0)*能力值计算器!L8,0)*VLOOKUP(能力值计算器!J8,能力变化对照表!A:B,2,0),0)</f>
        <v>-39</v>
      </c>
      <c r="J2969">
        <f t="shared" si="371"/>
        <v>0</v>
      </c>
      <c r="K2969">
        <f t="shared" si="372"/>
        <v>-5928</v>
      </c>
      <c r="L2969">
        <f t="shared" si="373"/>
        <v>11856</v>
      </c>
      <c r="M2969">
        <f t="shared" si="374"/>
        <v>230.1</v>
      </c>
      <c r="N2969">
        <f t="shared" si="375"/>
        <v>1</v>
      </c>
    </row>
    <row r="2970" spans="1:14">
      <c r="A2970">
        <f t="shared" si="368"/>
        <v>0</v>
      </c>
      <c r="B2970">
        <f t="shared" si="369"/>
        <v>0</v>
      </c>
      <c r="C2970">
        <v>172</v>
      </c>
      <c r="D2970">
        <v>172</v>
      </c>
      <c r="E2970">
        <f t="shared" si="370"/>
        <v>-999</v>
      </c>
      <c r="F2970">
        <f>能力值计算器!G2</f>
        <v>0</v>
      </c>
      <c r="G2970">
        <f>ROUNDDOWN((能力值计算器!F4+能力值计算器!E4*2+ROUNDDOWN(C2970/4,0))*能力值计算器!C2/100+10+能力值计算器!C2,0)</f>
        <v>167</v>
      </c>
      <c r="H2970">
        <f>ROUNDDOWN(ROUNDDOWN(ROUNDDOWN(ROUNDDOWN(ROUNDDOWN((能力值计算器!F6+能力值计算器!E6*2+ROUNDDOWN(D2970/4,0))*能力值计算器!C2/100+5,0)*能力值计算器!H6,0)*能力值计算器!K6,0)*能力值计算器!L6,0)*VLOOKUP(能力值计算器!J6,能力变化对照表!A:B,2,0),0)</f>
        <v>107</v>
      </c>
      <c r="I2970">
        <f>ROUNDDOWN(ROUNDDOWN(ROUNDDOWN(ROUNDDOWN(ROUNDDOWN((能力值计算器!F8+能力值计算器!E8*2+ROUNDDOWN(E2970/4,0))*能力值计算器!C2/100+5,0)*能力值计算器!H8,0)*能力值计算器!K8,0)*能力值计算器!L8,0)*VLOOKUP(能力值计算器!J8,能力变化对照表!A:B,2,0),0)</f>
        <v>-39</v>
      </c>
      <c r="J2970">
        <f t="shared" si="371"/>
        <v>0</v>
      </c>
      <c r="K2970">
        <f t="shared" si="372"/>
        <v>-6513</v>
      </c>
      <c r="L2970">
        <f t="shared" si="373"/>
        <v>11356</v>
      </c>
      <c r="M2970">
        <f t="shared" si="374"/>
        <v>245.1</v>
      </c>
      <c r="N2970">
        <f t="shared" si="375"/>
        <v>1</v>
      </c>
    </row>
    <row r="2971" spans="1:14">
      <c r="A2971">
        <f t="shared" si="368"/>
        <v>0</v>
      </c>
      <c r="B2971">
        <f t="shared" si="369"/>
        <v>0</v>
      </c>
      <c r="C2971">
        <v>172</v>
      </c>
      <c r="D2971">
        <v>176</v>
      </c>
      <c r="E2971">
        <f t="shared" si="370"/>
        <v>-999</v>
      </c>
      <c r="F2971">
        <f>能力值计算器!G2</f>
        <v>0</v>
      </c>
      <c r="G2971">
        <f>ROUNDDOWN((能力值计算器!F4+能力值计算器!E4*2+ROUNDDOWN(C2971/4,0))*能力值计算器!C2/100+10+能力值计算器!C2,0)</f>
        <v>167</v>
      </c>
      <c r="H2971">
        <f>ROUNDDOWN(ROUNDDOWN(ROUNDDOWN(ROUNDDOWN(ROUNDDOWN((能力值计算器!F6+能力值计算器!E6*2+ROUNDDOWN(D2971/4,0))*能力值计算器!C2/100+5,0)*能力值计算器!H6,0)*能力值计算器!K6,0)*能力值计算器!L6,0)*VLOOKUP(能力值计算器!J6,能力变化对照表!A:B,2,0),0)</f>
        <v>107</v>
      </c>
      <c r="I2971">
        <f>ROUNDDOWN(ROUNDDOWN(ROUNDDOWN(ROUNDDOWN(ROUNDDOWN((能力值计算器!F8+能力值计算器!E8*2+ROUNDDOWN(E2971/4,0))*能力值计算器!C2/100+5,0)*能力值计算器!H8,0)*能力值计算器!K8,0)*能力值计算器!L8,0)*VLOOKUP(能力值计算器!J8,能力变化对照表!A:B,2,0),0)</f>
        <v>-39</v>
      </c>
      <c r="J2971">
        <f t="shared" si="371"/>
        <v>0</v>
      </c>
      <c r="K2971">
        <f t="shared" si="372"/>
        <v>-6513</v>
      </c>
      <c r="L2971">
        <f t="shared" si="373"/>
        <v>11356</v>
      </c>
      <c r="M2971">
        <f t="shared" si="374"/>
        <v>245.1</v>
      </c>
      <c r="N2971">
        <f t="shared" si="375"/>
        <v>1</v>
      </c>
    </row>
    <row r="2972" spans="1:14">
      <c r="A2972">
        <f t="shared" si="368"/>
        <v>0</v>
      </c>
      <c r="B2972">
        <f t="shared" si="369"/>
        <v>0</v>
      </c>
      <c r="C2972">
        <v>176</v>
      </c>
      <c r="D2972">
        <v>172</v>
      </c>
      <c r="E2972">
        <f t="shared" si="370"/>
        <v>-999</v>
      </c>
      <c r="F2972">
        <f>能力值计算器!G2</f>
        <v>0</v>
      </c>
      <c r="G2972">
        <f>ROUNDDOWN((能力值计算器!F4+能力值计算器!E4*2+ROUNDDOWN(C2972/4,0))*能力值计算器!C2/100+10+能力值计算器!C2,0)</f>
        <v>167</v>
      </c>
      <c r="H2972">
        <f>ROUNDDOWN(ROUNDDOWN(ROUNDDOWN(ROUNDDOWN(ROUNDDOWN((能力值计算器!F6+能力值计算器!E6*2+ROUNDDOWN(D2972/4,0))*能力值计算器!C2/100+5,0)*能力值计算器!H6,0)*能力值计算器!K6,0)*能力值计算器!L6,0)*VLOOKUP(能力值计算器!J6,能力变化对照表!A:B,2,0),0)</f>
        <v>107</v>
      </c>
      <c r="I2972">
        <f>ROUNDDOWN(ROUNDDOWN(ROUNDDOWN(ROUNDDOWN(ROUNDDOWN((能力值计算器!F8+能力值计算器!E8*2+ROUNDDOWN(E2972/4,0))*能力值计算器!C2/100+5,0)*能力值计算器!H8,0)*能力值计算器!K8,0)*能力值计算器!L8,0)*VLOOKUP(能力值计算器!J8,能力变化对照表!A:B,2,0),0)</f>
        <v>-39</v>
      </c>
      <c r="J2972">
        <f t="shared" si="371"/>
        <v>0</v>
      </c>
      <c r="K2972">
        <f t="shared" si="372"/>
        <v>-6513</v>
      </c>
      <c r="L2972">
        <f t="shared" si="373"/>
        <v>11356</v>
      </c>
      <c r="M2972">
        <f t="shared" si="374"/>
        <v>245.1</v>
      </c>
      <c r="N2972">
        <f t="shared" si="375"/>
        <v>1</v>
      </c>
    </row>
    <row r="2973" spans="1:14">
      <c r="A2973">
        <f t="shared" si="368"/>
        <v>0</v>
      </c>
      <c r="B2973">
        <f t="shared" si="369"/>
        <v>0</v>
      </c>
      <c r="C2973">
        <v>176</v>
      </c>
      <c r="D2973">
        <v>176</v>
      </c>
      <c r="E2973">
        <f t="shared" si="370"/>
        <v>-999</v>
      </c>
      <c r="F2973">
        <f>能力值计算器!G2</f>
        <v>0</v>
      </c>
      <c r="G2973">
        <f>ROUNDDOWN((能力值计算器!F4+能力值计算器!E4*2+ROUNDDOWN(C2973/4,0))*能力值计算器!C2/100+10+能力值计算器!C2,0)</f>
        <v>167</v>
      </c>
      <c r="H2973">
        <f>ROUNDDOWN(ROUNDDOWN(ROUNDDOWN(ROUNDDOWN(ROUNDDOWN((能力值计算器!F6+能力值计算器!E6*2+ROUNDDOWN(D2973/4,0))*能力值计算器!C2/100+5,0)*能力值计算器!H6,0)*能力值计算器!K6,0)*能力值计算器!L6,0)*VLOOKUP(能力值计算器!J6,能力变化对照表!A:B,2,0),0)</f>
        <v>107</v>
      </c>
      <c r="I2973">
        <f>ROUNDDOWN(ROUNDDOWN(ROUNDDOWN(ROUNDDOWN(ROUNDDOWN((能力值计算器!F8+能力值计算器!E8*2+ROUNDDOWN(E2973/4,0))*能力值计算器!C2/100+5,0)*能力值计算器!H8,0)*能力值计算器!K8,0)*能力值计算器!L8,0)*VLOOKUP(能力值计算器!J8,能力变化对照表!A:B,2,0),0)</f>
        <v>-39</v>
      </c>
      <c r="J2973">
        <f t="shared" si="371"/>
        <v>0</v>
      </c>
      <c r="K2973">
        <f t="shared" si="372"/>
        <v>-6513</v>
      </c>
      <c r="L2973">
        <f t="shared" si="373"/>
        <v>11356</v>
      </c>
      <c r="M2973">
        <f t="shared" si="374"/>
        <v>245.1</v>
      </c>
      <c r="N2973">
        <f t="shared" si="375"/>
        <v>1</v>
      </c>
    </row>
    <row r="2974" spans="1:14">
      <c r="A2974">
        <f t="shared" si="368"/>
        <v>0</v>
      </c>
      <c r="B2974">
        <f t="shared" si="369"/>
        <v>0</v>
      </c>
      <c r="C2974">
        <v>212</v>
      </c>
      <c r="D2974">
        <v>148</v>
      </c>
      <c r="E2974">
        <f t="shared" si="370"/>
        <v>-999</v>
      </c>
      <c r="F2974">
        <f>能力值计算器!G2</f>
        <v>0</v>
      </c>
      <c r="G2974">
        <f>ROUNDDOWN((能力值计算器!F4+能力值计算器!E4*2+ROUNDDOWN(C2974/4,0))*能力值计算器!C2/100+10+能力值计算器!C2,0)</f>
        <v>172</v>
      </c>
      <c r="H2974">
        <f>ROUNDDOWN(ROUNDDOWN(ROUNDDOWN(ROUNDDOWN(ROUNDDOWN((能力值计算器!F6+能力值计算器!E6*2+ROUNDDOWN(D2974/4,0))*能力值计算器!C2/100+5,0)*能力值计算器!H6,0)*能力值计算器!K6,0)*能力值计算器!L6,0)*VLOOKUP(能力值计算器!J6,能力变化对照表!A:B,2,0),0)</f>
        <v>104</v>
      </c>
      <c r="I2974">
        <f>ROUNDDOWN(ROUNDDOWN(ROUNDDOWN(ROUNDDOWN(ROUNDDOWN((能力值计算器!F8+能力值计算器!E8*2+ROUNDDOWN(E2974/4,0))*能力值计算器!C2/100+5,0)*能力值计算器!H8,0)*能力值计算器!K8,0)*能力值计算器!L8,0)*VLOOKUP(能力值计算器!J8,能力变化对照表!A:B,2,0),0)</f>
        <v>-39</v>
      </c>
      <c r="J2974">
        <f t="shared" si="371"/>
        <v>0</v>
      </c>
      <c r="K2974">
        <f t="shared" si="372"/>
        <v>-6708</v>
      </c>
      <c r="L2974">
        <f t="shared" si="373"/>
        <v>11180</v>
      </c>
      <c r="M2974">
        <f t="shared" si="374"/>
        <v>250.1</v>
      </c>
      <c r="N2974">
        <f t="shared" si="375"/>
        <v>1</v>
      </c>
    </row>
    <row r="2975" spans="1:14">
      <c r="A2975">
        <f t="shared" si="368"/>
        <v>0</v>
      </c>
      <c r="B2975">
        <f t="shared" si="369"/>
        <v>0</v>
      </c>
      <c r="C2975">
        <v>212</v>
      </c>
      <c r="D2975">
        <v>152</v>
      </c>
      <c r="E2975">
        <f t="shared" si="370"/>
        <v>-999</v>
      </c>
      <c r="F2975">
        <f>能力值计算器!G2</f>
        <v>0</v>
      </c>
      <c r="G2975">
        <f>ROUNDDOWN((能力值计算器!F4+能力值计算器!E4*2+ROUNDDOWN(C2975/4,0))*能力值计算器!C2/100+10+能力值计算器!C2,0)</f>
        <v>172</v>
      </c>
      <c r="H2975">
        <f>ROUNDDOWN(ROUNDDOWN(ROUNDDOWN(ROUNDDOWN(ROUNDDOWN((能力值计算器!F6+能力值计算器!E6*2+ROUNDDOWN(D2975/4,0))*能力值计算器!C2/100+5,0)*能力值计算器!H6,0)*能力值计算器!K6,0)*能力值计算器!L6,0)*VLOOKUP(能力值计算器!J6,能力变化对照表!A:B,2,0),0)</f>
        <v>104</v>
      </c>
      <c r="I2975">
        <f>ROUNDDOWN(ROUNDDOWN(ROUNDDOWN(ROUNDDOWN(ROUNDDOWN((能力值计算器!F8+能力值计算器!E8*2+ROUNDDOWN(E2975/4,0))*能力值计算器!C2/100+5,0)*能力值计算器!H8,0)*能力值计算器!K8,0)*能力值计算器!L8,0)*VLOOKUP(能力值计算器!J8,能力变化对照表!A:B,2,0),0)</f>
        <v>-39</v>
      </c>
      <c r="J2975">
        <f t="shared" si="371"/>
        <v>0</v>
      </c>
      <c r="K2975">
        <f t="shared" si="372"/>
        <v>-6708</v>
      </c>
      <c r="L2975">
        <f t="shared" si="373"/>
        <v>11180</v>
      </c>
      <c r="M2975">
        <f t="shared" si="374"/>
        <v>250.1</v>
      </c>
      <c r="N2975">
        <f t="shared" si="375"/>
        <v>1</v>
      </c>
    </row>
    <row r="2976" spans="1:14">
      <c r="A2976">
        <f t="shared" si="368"/>
        <v>0</v>
      </c>
      <c r="B2976">
        <f t="shared" si="369"/>
        <v>0</v>
      </c>
      <c r="C2976">
        <v>216</v>
      </c>
      <c r="D2976">
        <v>148</v>
      </c>
      <c r="E2976">
        <f t="shared" si="370"/>
        <v>-999</v>
      </c>
      <c r="F2976">
        <f>能力值计算器!G2</f>
        <v>0</v>
      </c>
      <c r="G2976">
        <f>ROUNDDOWN((能力值计算器!F4+能力值计算器!E4*2+ROUNDDOWN(C2976/4,0))*能力值计算器!C2/100+10+能力值计算器!C2,0)</f>
        <v>172</v>
      </c>
      <c r="H2976">
        <f>ROUNDDOWN(ROUNDDOWN(ROUNDDOWN(ROUNDDOWN(ROUNDDOWN((能力值计算器!F6+能力值计算器!E6*2+ROUNDDOWN(D2976/4,0))*能力值计算器!C2/100+5,0)*能力值计算器!H6,0)*能力值计算器!K6,0)*能力值计算器!L6,0)*VLOOKUP(能力值计算器!J6,能力变化对照表!A:B,2,0),0)</f>
        <v>104</v>
      </c>
      <c r="I2976">
        <f>ROUNDDOWN(ROUNDDOWN(ROUNDDOWN(ROUNDDOWN(ROUNDDOWN((能力值计算器!F8+能力值计算器!E8*2+ROUNDDOWN(E2976/4,0))*能力值计算器!C2/100+5,0)*能力值计算器!H8,0)*能力值计算器!K8,0)*能力值计算器!L8,0)*VLOOKUP(能力值计算器!J8,能力变化对照表!A:B,2,0),0)</f>
        <v>-39</v>
      </c>
      <c r="J2976">
        <f t="shared" si="371"/>
        <v>0</v>
      </c>
      <c r="K2976">
        <f t="shared" si="372"/>
        <v>-6708</v>
      </c>
      <c r="L2976">
        <f t="shared" si="373"/>
        <v>11180</v>
      </c>
      <c r="M2976">
        <f t="shared" si="374"/>
        <v>250.1</v>
      </c>
      <c r="N2976">
        <f t="shared" si="375"/>
        <v>1</v>
      </c>
    </row>
    <row r="2977" spans="1:14">
      <c r="A2977">
        <f t="shared" si="368"/>
        <v>0</v>
      </c>
      <c r="B2977">
        <f t="shared" si="369"/>
        <v>0</v>
      </c>
      <c r="C2977">
        <v>216</v>
      </c>
      <c r="D2977">
        <v>152</v>
      </c>
      <c r="E2977">
        <f t="shared" si="370"/>
        <v>-999</v>
      </c>
      <c r="F2977">
        <f>能力值计算器!G2</f>
        <v>0</v>
      </c>
      <c r="G2977">
        <f>ROUNDDOWN((能力值计算器!F4+能力值计算器!E4*2+ROUNDDOWN(C2977/4,0))*能力值计算器!C2/100+10+能力值计算器!C2,0)</f>
        <v>172</v>
      </c>
      <c r="H2977">
        <f>ROUNDDOWN(ROUNDDOWN(ROUNDDOWN(ROUNDDOWN(ROUNDDOWN((能力值计算器!F6+能力值计算器!E6*2+ROUNDDOWN(D2977/4,0))*能力值计算器!C2/100+5,0)*能力值计算器!H6,0)*能力值计算器!K6,0)*能力值计算器!L6,0)*VLOOKUP(能力值计算器!J6,能力变化对照表!A:B,2,0),0)</f>
        <v>104</v>
      </c>
      <c r="I2977">
        <f>ROUNDDOWN(ROUNDDOWN(ROUNDDOWN(ROUNDDOWN(ROUNDDOWN((能力值计算器!F8+能力值计算器!E8*2+ROUNDDOWN(E2977/4,0))*能力值计算器!C2/100+5,0)*能力值计算器!H8,0)*能力值计算器!K8,0)*能力值计算器!L8,0)*VLOOKUP(能力值计算器!J8,能力变化对照表!A:B,2,0),0)</f>
        <v>-39</v>
      </c>
      <c r="J2977">
        <f t="shared" si="371"/>
        <v>0</v>
      </c>
      <c r="K2977">
        <f t="shared" si="372"/>
        <v>-6708</v>
      </c>
      <c r="L2977">
        <f t="shared" si="373"/>
        <v>11180</v>
      </c>
      <c r="M2977">
        <f t="shared" si="374"/>
        <v>250.1</v>
      </c>
      <c r="N2977">
        <f t="shared" si="375"/>
        <v>1</v>
      </c>
    </row>
    <row r="2978" spans="1:14">
      <c r="A2978">
        <f t="shared" si="368"/>
        <v>0</v>
      </c>
      <c r="B2978">
        <f t="shared" si="369"/>
        <v>0</v>
      </c>
      <c r="C2978">
        <v>108</v>
      </c>
      <c r="D2978">
        <v>212</v>
      </c>
      <c r="E2978">
        <f t="shared" si="370"/>
        <v>-999</v>
      </c>
      <c r="F2978">
        <f>能力值计算器!G2</f>
        <v>0</v>
      </c>
      <c r="G2978">
        <f>ROUNDDOWN((能力值计算器!F4+能力值计算器!E4*2+ROUNDDOWN(C2978/4,0))*能力值计算器!C2/100+10+能力值计算器!C2,0)</f>
        <v>159</v>
      </c>
      <c r="H2978">
        <f>ROUNDDOWN(ROUNDDOWN(ROUNDDOWN(ROUNDDOWN(ROUNDDOWN((能力值计算器!F6+能力值计算器!E6*2+ROUNDDOWN(D2978/4,0))*能力值计算器!C2/100+5,0)*能力值计算器!H6,0)*能力值计算器!K6,0)*能力值计算器!L6,0)*VLOOKUP(能力值计算器!J6,能力变化对照表!A:B,2,0),0)</f>
        <v>112</v>
      </c>
      <c r="I2978">
        <f>ROUNDDOWN(ROUNDDOWN(ROUNDDOWN(ROUNDDOWN(ROUNDDOWN((能力值计算器!F8+能力值计算器!E8*2+ROUNDDOWN(E2978/4,0))*能力值计算器!C2/100+5,0)*能力值计算器!H8,0)*能力值计算器!K8,0)*能力值计算器!L8,0)*VLOOKUP(能力值计算器!J8,能力变化对照表!A:B,2,0),0)</f>
        <v>-39</v>
      </c>
      <c r="J2978">
        <f t="shared" si="371"/>
        <v>0</v>
      </c>
      <c r="K2978">
        <f t="shared" si="372"/>
        <v>-6201</v>
      </c>
      <c r="L2978">
        <f t="shared" si="373"/>
        <v>11607</v>
      </c>
      <c r="M2978">
        <f t="shared" si="374"/>
        <v>237.1</v>
      </c>
      <c r="N2978">
        <f t="shared" si="375"/>
        <v>1</v>
      </c>
    </row>
    <row r="2979" spans="1:14">
      <c r="A2979">
        <f t="shared" si="368"/>
        <v>0</v>
      </c>
      <c r="B2979">
        <f t="shared" si="369"/>
        <v>0</v>
      </c>
      <c r="C2979">
        <v>108</v>
      </c>
      <c r="D2979">
        <v>216</v>
      </c>
      <c r="E2979">
        <f t="shared" si="370"/>
        <v>-999</v>
      </c>
      <c r="F2979">
        <f>能力值计算器!G2</f>
        <v>0</v>
      </c>
      <c r="G2979">
        <f>ROUNDDOWN((能力值计算器!F4+能力值计算器!E4*2+ROUNDDOWN(C2979/4,0))*能力值计算器!C2/100+10+能力值计算器!C2,0)</f>
        <v>159</v>
      </c>
      <c r="H2979">
        <f>ROUNDDOWN(ROUNDDOWN(ROUNDDOWN(ROUNDDOWN(ROUNDDOWN((能力值计算器!F6+能力值计算器!E6*2+ROUNDDOWN(D2979/4,0))*能力值计算器!C2/100+5,0)*能力值计算器!H6,0)*能力值计算器!K6,0)*能力值计算器!L6,0)*VLOOKUP(能力值计算器!J6,能力变化对照表!A:B,2,0),0)</f>
        <v>112</v>
      </c>
      <c r="I2979">
        <f>ROUNDDOWN(ROUNDDOWN(ROUNDDOWN(ROUNDDOWN(ROUNDDOWN((能力值计算器!F8+能力值计算器!E8*2+ROUNDDOWN(E2979/4,0))*能力值计算器!C2/100+5,0)*能力值计算器!H8,0)*能力值计算器!K8,0)*能力值计算器!L8,0)*VLOOKUP(能力值计算器!J8,能力变化对照表!A:B,2,0),0)</f>
        <v>-39</v>
      </c>
      <c r="J2979">
        <f t="shared" si="371"/>
        <v>0</v>
      </c>
      <c r="K2979">
        <f t="shared" si="372"/>
        <v>-6201</v>
      </c>
      <c r="L2979">
        <f t="shared" si="373"/>
        <v>11607</v>
      </c>
      <c r="M2979">
        <f t="shared" si="374"/>
        <v>237.1</v>
      </c>
      <c r="N2979">
        <f t="shared" si="375"/>
        <v>1</v>
      </c>
    </row>
    <row r="2980" spans="1:14">
      <c r="A2980">
        <f t="shared" si="368"/>
        <v>0</v>
      </c>
      <c r="B2980">
        <f t="shared" si="369"/>
        <v>0</v>
      </c>
      <c r="C2980">
        <v>112</v>
      </c>
      <c r="D2980">
        <v>212</v>
      </c>
      <c r="E2980">
        <f t="shared" si="370"/>
        <v>-999</v>
      </c>
      <c r="F2980">
        <f>能力值计算器!G2</f>
        <v>0</v>
      </c>
      <c r="G2980">
        <f>ROUNDDOWN((能力值计算器!F4+能力值计算器!E4*2+ROUNDDOWN(C2980/4,0))*能力值计算器!C2/100+10+能力值计算器!C2,0)</f>
        <v>159</v>
      </c>
      <c r="H2980">
        <f>ROUNDDOWN(ROUNDDOWN(ROUNDDOWN(ROUNDDOWN(ROUNDDOWN((能力值计算器!F6+能力值计算器!E6*2+ROUNDDOWN(D2980/4,0))*能力值计算器!C2/100+5,0)*能力值计算器!H6,0)*能力值计算器!K6,0)*能力值计算器!L6,0)*VLOOKUP(能力值计算器!J6,能力变化对照表!A:B,2,0),0)</f>
        <v>112</v>
      </c>
      <c r="I2980">
        <f>ROUNDDOWN(ROUNDDOWN(ROUNDDOWN(ROUNDDOWN(ROUNDDOWN((能力值计算器!F8+能力值计算器!E8*2+ROUNDDOWN(E2980/4,0))*能力值计算器!C2/100+5,0)*能力值计算器!H8,0)*能力值计算器!K8,0)*能力值计算器!L8,0)*VLOOKUP(能力值计算器!J8,能力变化对照表!A:B,2,0),0)</f>
        <v>-39</v>
      </c>
      <c r="J2980">
        <f t="shared" si="371"/>
        <v>0</v>
      </c>
      <c r="K2980">
        <f t="shared" si="372"/>
        <v>-6201</v>
      </c>
      <c r="L2980">
        <f t="shared" si="373"/>
        <v>11607</v>
      </c>
      <c r="M2980">
        <f t="shared" si="374"/>
        <v>237.1</v>
      </c>
      <c r="N2980">
        <f t="shared" si="375"/>
        <v>1</v>
      </c>
    </row>
    <row r="2981" spans="1:14">
      <c r="A2981">
        <f t="shared" si="368"/>
        <v>0</v>
      </c>
      <c r="B2981">
        <f t="shared" si="369"/>
        <v>0</v>
      </c>
      <c r="C2981">
        <v>112</v>
      </c>
      <c r="D2981">
        <v>216</v>
      </c>
      <c r="E2981">
        <f t="shared" si="370"/>
        <v>-999</v>
      </c>
      <c r="F2981">
        <f>能力值计算器!G2</f>
        <v>0</v>
      </c>
      <c r="G2981">
        <f>ROUNDDOWN((能力值计算器!F4+能力值计算器!E4*2+ROUNDDOWN(C2981/4,0))*能力值计算器!C2/100+10+能力值计算器!C2,0)</f>
        <v>159</v>
      </c>
      <c r="H2981">
        <f>ROUNDDOWN(ROUNDDOWN(ROUNDDOWN(ROUNDDOWN(ROUNDDOWN((能力值计算器!F6+能力值计算器!E6*2+ROUNDDOWN(D2981/4,0))*能力值计算器!C2/100+5,0)*能力值计算器!H6,0)*能力值计算器!K6,0)*能力值计算器!L6,0)*VLOOKUP(能力值计算器!J6,能力变化对照表!A:B,2,0),0)</f>
        <v>112</v>
      </c>
      <c r="I2981">
        <f>ROUNDDOWN(ROUNDDOWN(ROUNDDOWN(ROUNDDOWN(ROUNDDOWN((能力值计算器!F8+能力值计算器!E8*2+ROUNDDOWN(E2981/4,0))*能力值计算器!C2/100+5,0)*能力值计算器!H8,0)*能力值计算器!K8,0)*能力值计算器!L8,0)*VLOOKUP(能力值计算器!J8,能力变化对照表!A:B,2,0),0)</f>
        <v>-39</v>
      </c>
      <c r="J2981">
        <f t="shared" si="371"/>
        <v>0</v>
      </c>
      <c r="K2981">
        <f t="shared" si="372"/>
        <v>-6201</v>
      </c>
      <c r="L2981">
        <f t="shared" si="373"/>
        <v>11607</v>
      </c>
      <c r="M2981">
        <f t="shared" si="374"/>
        <v>237.1</v>
      </c>
      <c r="N2981">
        <f t="shared" si="375"/>
        <v>1</v>
      </c>
    </row>
    <row r="2982" spans="1:14">
      <c r="A2982">
        <f t="shared" si="368"/>
        <v>0</v>
      </c>
      <c r="B2982">
        <f t="shared" si="369"/>
        <v>0</v>
      </c>
      <c r="C2982">
        <v>132</v>
      </c>
      <c r="D2982">
        <v>196</v>
      </c>
      <c r="E2982">
        <f t="shared" si="370"/>
        <v>-999</v>
      </c>
      <c r="F2982">
        <f>能力值计算器!G2</f>
        <v>0</v>
      </c>
      <c r="G2982">
        <f>ROUNDDOWN((能力值计算器!F4+能力值计算器!E4*2+ROUNDDOWN(C2982/4,0))*能力值计算器!C2/100+10+能力值计算器!C2,0)</f>
        <v>162</v>
      </c>
      <c r="H2982">
        <f>ROUNDDOWN(ROUNDDOWN(ROUNDDOWN(ROUNDDOWN(ROUNDDOWN((能力值计算器!F6+能力值计算器!E6*2+ROUNDDOWN(D2982/4,0))*能力值计算器!C2/100+5,0)*能力值计算器!H6,0)*能力值计算器!K6,0)*能力值计算器!L6,0)*VLOOKUP(能力值计算器!J6,能力变化对照表!A:B,2,0),0)</f>
        <v>110</v>
      </c>
      <c r="I2982">
        <f>ROUNDDOWN(ROUNDDOWN(ROUNDDOWN(ROUNDDOWN(ROUNDDOWN((能力值计算器!F8+能力值计算器!E8*2+ROUNDDOWN(E2982/4,0))*能力值计算器!C2/100+5,0)*能力值计算器!H8,0)*能力值计算器!K8,0)*能力值计算器!L8,0)*VLOOKUP(能力值计算器!J8,能力变化对照表!A:B,2,0),0)</f>
        <v>-39</v>
      </c>
      <c r="J2982">
        <f t="shared" si="371"/>
        <v>0</v>
      </c>
      <c r="K2982">
        <f t="shared" si="372"/>
        <v>-6318</v>
      </c>
      <c r="L2982">
        <f t="shared" si="373"/>
        <v>11502</v>
      </c>
      <c r="M2982">
        <f t="shared" si="374"/>
        <v>240.1</v>
      </c>
      <c r="N2982">
        <f t="shared" si="375"/>
        <v>1</v>
      </c>
    </row>
    <row r="2983" spans="1:14">
      <c r="A2983">
        <f t="shared" si="368"/>
        <v>0</v>
      </c>
      <c r="B2983">
        <f t="shared" si="369"/>
        <v>0</v>
      </c>
      <c r="C2983">
        <v>132</v>
      </c>
      <c r="D2983">
        <v>200</v>
      </c>
      <c r="E2983">
        <f t="shared" si="370"/>
        <v>-999</v>
      </c>
      <c r="F2983">
        <f>能力值计算器!G2</f>
        <v>0</v>
      </c>
      <c r="G2983">
        <f>ROUNDDOWN((能力值计算器!F4+能力值计算器!E4*2+ROUNDDOWN(C2983/4,0))*能力值计算器!C2/100+10+能力值计算器!C2,0)</f>
        <v>162</v>
      </c>
      <c r="H2983">
        <f>ROUNDDOWN(ROUNDDOWN(ROUNDDOWN(ROUNDDOWN(ROUNDDOWN((能力值计算器!F6+能力值计算器!E6*2+ROUNDDOWN(D2983/4,0))*能力值计算器!C2/100+5,0)*能力值计算器!H6,0)*能力值计算器!K6,0)*能力值计算器!L6,0)*VLOOKUP(能力值计算器!J6,能力变化对照表!A:B,2,0),0)</f>
        <v>110</v>
      </c>
      <c r="I2983">
        <f>ROUNDDOWN(ROUNDDOWN(ROUNDDOWN(ROUNDDOWN(ROUNDDOWN((能力值计算器!F8+能力值计算器!E8*2+ROUNDDOWN(E2983/4,0))*能力值计算器!C2/100+5,0)*能力值计算器!H8,0)*能力值计算器!K8,0)*能力值计算器!L8,0)*VLOOKUP(能力值计算器!J8,能力变化对照表!A:B,2,0),0)</f>
        <v>-39</v>
      </c>
      <c r="J2983">
        <f t="shared" si="371"/>
        <v>0</v>
      </c>
      <c r="K2983">
        <f t="shared" si="372"/>
        <v>-6318</v>
      </c>
      <c r="L2983">
        <f t="shared" si="373"/>
        <v>11502</v>
      </c>
      <c r="M2983">
        <f t="shared" si="374"/>
        <v>240.1</v>
      </c>
      <c r="N2983">
        <f t="shared" si="375"/>
        <v>1</v>
      </c>
    </row>
    <row r="2984" spans="1:14">
      <c r="A2984">
        <f t="shared" si="368"/>
        <v>0</v>
      </c>
      <c r="B2984">
        <f t="shared" si="369"/>
        <v>0</v>
      </c>
      <c r="C2984">
        <v>136</v>
      </c>
      <c r="D2984">
        <v>196</v>
      </c>
      <c r="E2984">
        <f t="shared" si="370"/>
        <v>-999</v>
      </c>
      <c r="F2984">
        <f>能力值计算器!G2</f>
        <v>0</v>
      </c>
      <c r="G2984">
        <f>ROUNDDOWN((能力值计算器!F4+能力值计算器!E4*2+ROUNDDOWN(C2984/4,0))*能力值计算器!C2/100+10+能力值计算器!C2,0)</f>
        <v>162</v>
      </c>
      <c r="H2984">
        <f>ROUNDDOWN(ROUNDDOWN(ROUNDDOWN(ROUNDDOWN(ROUNDDOWN((能力值计算器!F6+能力值计算器!E6*2+ROUNDDOWN(D2984/4,0))*能力值计算器!C2/100+5,0)*能力值计算器!H6,0)*能力值计算器!K6,0)*能力值计算器!L6,0)*VLOOKUP(能力值计算器!J6,能力变化对照表!A:B,2,0),0)</f>
        <v>110</v>
      </c>
      <c r="I2984">
        <f>ROUNDDOWN(ROUNDDOWN(ROUNDDOWN(ROUNDDOWN(ROUNDDOWN((能力值计算器!F8+能力值计算器!E8*2+ROUNDDOWN(E2984/4,0))*能力值计算器!C2/100+5,0)*能力值计算器!H8,0)*能力值计算器!K8,0)*能力值计算器!L8,0)*VLOOKUP(能力值计算器!J8,能力变化对照表!A:B,2,0),0)</f>
        <v>-39</v>
      </c>
      <c r="J2984">
        <f t="shared" si="371"/>
        <v>0</v>
      </c>
      <c r="K2984">
        <f t="shared" si="372"/>
        <v>-6318</v>
      </c>
      <c r="L2984">
        <f t="shared" si="373"/>
        <v>11502</v>
      </c>
      <c r="M2984">
        <f t="shared" si="374"/>
        <v>240.1</v>
      </c>
      <c r="N2984">
        <f t="shared" si="375"/>
        <v>1</v>
      </c>
    </row>
    <row r="2985" spans="1:14">
      <c r="A2985">
        <f t="shared" si="368"/>
        <v>0</v>
      </c>
      <c r="B2985">
        <f t="shared" si="369"/>
        <v>0</v>
      </c>
      <c r="C2985">
        <v>136</v>
      </c>
      <c r="D2985">
        <v>200</v>
      </c>
      <c r="E2985">
        <f t="shared" si="370"/>
        <v>-999</v>
      </c>
      <c r="F2985">
        <f>能力值计算器!G2</f>
        <v>0</v>
      </c>
      <c r="G2985">
        <f>ROUNDDOWN((能力值计算器!F4+能力值计算器!E4*2+ROUNDDOWN(C2985/4,0))*能力值计算器!C2/100+10+能力值计算器!C2,0)</f>
        <v>162</v>
      </c>
      <c r="H2985">
        <f>ROUNDDOWN(ROUNDDOWN(ROUNDDOWN(ROUNDDOWN(ROUNDDOWN((能力值计算器!F6+能力值计算器!E6*2+ROUNDDOWN(D2985/4,0))*能力值计算器!C2/100+5,0)*能力值计算器!H6,0)*能力值计算器!K6,0)*能力值计算器!L6,0)*VLOOKUP(能力值计算器!J6,能力变化对照表!A:B,2,0),0)</f>
        <v>110</v>
      </c>
      <c r="I2985">
        <f>ROUNDDOWN(ROUNDDOWN(ROUNDDOWN(ROUNDDOWN(ROUNDDOWN((能力值计算器!F8+能力值计算器!E8*2+ROUNDDOWN(E2985/4,0))*能力值计算器!C2/100+5,0)*能力值计算器!H8,0)*能力值计算器!K8,0)*能力值计算器!L8,0)*VLOOKUP(能力值计算器!J8,能力变化对照表!A:B,2,0),0)</f>
        <v>-39</v>
      </c>
      <c r="J2985">
        <f t="shared" si="371"/>
        <v>0</v>
      </c>
      <c r="K2985">
        <f t="shared" si="372"/>
        <v>-6318</v>
      </c>
      <c r="L2985">
        <f t="shared" si="373"/>
        <v>11502</v>
      </c>
      <c r="M2985">
        <f t="shared" si="374"/>
        <v>240.1</v>
      </c>
      <c r="N2985">
        <f t="shared" si="375"/>
        <v>1</v>
      </c>
    </row>
    <row r="2986" spans="1:14">
      <c r="A2986">
        <f t="shared" si="368"/>
        <v>0</v>
      </c>
      <c r="B2986">
        <f t="shared" si="369"/>
        <v>0</v>
      </c>
      <c r="C2986">
        <v>84</v>
      </c>
      <c r="D2986">
        <v>228</v>
      </c>
      <c r="E2986">
        <f t="shared" si="370"/>
        <v>-999</v>
      </c>
      <c r="F2986">
        <f>能力值计算器!G2</f>
        <v>0</v>
      </c>
      <c r="G2986">
        <f>ROUNDDOWN((能力值计算器!F4+能力值计算器!E4*2+ROUNDDOWN(C2986/4,0))*能力值计算器!C2/100+10+能力值计算器!C2,0)</f>
        <v>156</v>
      </c>
      <c r="H2986">
        <f>ROUNDDOWN(ROUNDDOWN(ROUNDDOWN(ROUNDDOWN(ROUNDDOWN((能力值计算器!F6+能力值计算器!E6*2+ROUNDDOWN(D2986/4,0))*能力值计算器!C2/100+5,0)*能力值计算器!H6,0)*能力值计算器!K6,0)*能力值计算器!L6,0)*VLOOKUP(能力值计算器!J6,能力变化对照表!A:B,2,0),0)</f>
        <v>114</v>
      </c>
      <c r="I2986">
        <f>ROUNDDOWN(ROUNDDOWN(ROUNDDOWN(ROUNDDOWN(ROUNDDOWN((能力值计算器!F8+能力值计算器!E8*2+ROUNDDOWN(E2986/4,0))*能力值计算器!C2/100+5,0)*能力值计算器!H8,0)*能力值计算器!K8,0)*能力值计算器!L8,0)*VLOOKUP(能力值计算器!J8,能力变化对照表!A:B,2,0),0)</f>
        <v>-39</v>
      </c>
      <c r="J2986">
        <f t="shared" si="371"/>
        <v>0</v>
      </c>
      <c r="K2986">
        <f t="shared" si="372"/>
        <v>-6084</v>
      </c>
      <c r="L2986">
        <f t="shared" si="373"/>
        <v>11700</v>
      </c>
      <c r="M2986">
        <f t="shared" si="374"/>
        <v>234.1</v>
      </c>
      <c r="N2986">
        <f t="shared" si="375"/>
        <v>1</v>
      </c>
    </row>
    <row r="2987" spans="1:14">
      <c r="A2987">
        <f t="shared" si="368"/>
        <v>0</v>
      </c>
      <c r="B2987">
        <f t="shared" si="369"/>
        <v>0</v>
      </c>
      <c r="C2987">
        <v>84</v>
      </c>
      <c r="D2987">
        <v>232</v>
      </c>
      <c r="E2987">
        <f t="shared" si="370"/>
        <v>-999</v>
      </c>
      <c r="F2987">
        <f>能力值计算器!G2</f>
        <v>0</v>
      </c>
      <c r="G2987">
        <f>ROUNDDOWN((能力值计算器!F4+能力值计算器!E4*2+ROUNDDOWN(C2987/4,0))*能力值计算器!C2/100+10+能力值计算器!C2,0)</f>
        <v>156</v>
      </c>
      <c r="H2987">
        <f>ROUNDDOWN(ROUNDDOWN(ROUNDDOWN(ROUNDDOWN(ROUNDDOWN((能力值计算器!F6+能力值计算器!E6*2+ROUNDDOWN(D2987/4,0))*能力值计算器!C2/100+5,0)*能力值计算器!H6,0)*能力值计算器!K6,0)*能力值计算器!L6,0)*VLOOKUP(能力值计算器!J6,能力变化对照表!A:B,2,0),0)</f>
        <v>114</v>
      </c>
      <c r="I2987">
        <f>ROUNDDOWN(ROUNDDOWN(ROUNDDOWN(ROUNDDOWN(ROUNDDOWN((能力值计算器!F8+能力值计算器!E8*2+ROUNDDOWN(E2987/4,0))*能力值计算器!C2/100+5,0)*能力值计算器!H8,0)*能力值计算器!K8,0)*能力值计算器!L8,0)*VLOOKUP(能力值计算器!J8,能力变化对照表!A:B,2,0),0)</f>
        <v>-39</v>
      </c>
      <c r="J2987">
        <f t="shared" si="371"/>
        <v>0</v>
      </c>
      <c r="K2987">
        <f t="shared" si="372"/>
        <v>-6084</v>
      </c>
      <c r="L2987">
        <f t="shared" si="373"/>
        <v>11700</v>
      </c>
      <c r="M2987">
        <f t="shared" si="374"/>
        <v>234.1</v>
      </c>
      <c r="N2987">
        <f t="shared" si="375"/>
        <v>1</v>
      </c>
    </row>
    <row r="2988" spans="1:14">
      <c r="A2988">
        <f t="shared" si="368"/>
        <v>0</v>
      </c>
      <c r="B2988">
        <f t="shared" si="369"/>
        <v>0</v>
      </c>
      <c r="C2988">
        <v>88</v>
      </c>
      <c r="D2988">
        <v>228</v>
      </c>
      <c r="E2988">
        <f t="shared" si="370"/>
        <v>-999</v>
      </c>
      <c r="F2988">
        <f>能力值计算器!G2</f>
        <v>0</v>
      </c>
      <c r="G2988">
        <f>ROUNDDOWN((能力值计算器!F4+能力值计算器!E4*2+ROUNDDOWN(C2988/4,0))*能力值计算器!C2/100+10+能力值计算器!C2,0)</f>
        <v>156</v>
      </c>
      <c r="H2988">
        <f>ROUNDDOWN(ROUNDDOWN(ROUNDDOWN(ROUNDDOWN(ROUNDDOWN((能力值计算器!F6+能力值计算器!E6*2+ROUNDDOWN(D2988/4,0))*能力值计算器!C2/100+5,0)*能力值计算器!H6,0)*能力值计算器!K6,0)*能力值计算器!L6,0)*VLOOKUP(能力值计算器!J6,能力变化对照表!A:B,2,0),0)</f>
        <v>114</v>
      </c>
      <c r="I2988">
        <f>ROUNDDOWN(ROUNDDOWN(ROUNDDOWN(ROUNDDOWN(ROUNDDOWN((能力值计算器!F8+能力值计算器!E8*2+ROUNDDOWN(E2988/4,0))*能力值计算器!C2/100+5,0)*能力值计算器!H8,0)*能力值计算器!K8,0)*能力值计算器!L8,0)*VLOOKUP(能力值计算器!J8,能力变化对照表!A:B,2,0),0)</f>
        <v>-39</v>
      </c>
      <c r="J2988">
        <f t="shared" si="371"/>
        <v>0</v>
      </c>
      <c r="K2988">
        <f t="shared" si="372"/>
        <v>-6084</v>
      </c>
      <c r="L2988">
        <f t="shared" si="373"/>
        <v>11700</v>
      </c>
      <c r="M2988">
        <f t="shared" si="374"/>
        <v>234.1</v>
      </c>
      <c r="N2988">
        <f t="shared" si="375"/>
        <v>1</v>
      </c>
    </row>
    <row r="2989" spans="1:14">
      <c r="A2989">
        <f t="shared" si="368"/>
        <v>0</v>
      </c>
      <c r="B2989">
        <f t="shared" si="369"/>
        <v>0</v>
      </c>
      <c r="C2989">
        <v>88</v>
      </c>
      <c r="D2989">
        <v>232</v>
      </c>
      <c r="E2989">
        <f t="shared" si="370"/>
        <v>-999</v>
      </c>
      <c r="F2989">
        <f>能力值计算器!G2</f>
        <v>0</v>
      </c>
      <c r="G2989">
        <f>ROUNDDOWN((能力值计算器!F4+能力值计算器!E4*2+ROUNDDOWN(C2989/4,0))*能力值计算器!C2/100+10+能力值计算器!C2,0)</f>
        <v>156</v>
      </c>
      <c r="H2989">
        <f>ROUNDDOWN(ROUNDDOWN(ROUNDDOWN(ROUNDDOWN(ROUNDDOWN((能力值计算器!F6+能力值计算器!E6*2+ROUNDDOWN(D2989/4,0))*能力值计算器!C2/100+5,0)*能力值计算器!H6,0)*能力值计算器!K6,0)*能力值计算器!L6,0)*VLOOKUP(能力值计算器!J6,能力变化对照表!A:B,2,0),0)</f>
        <v>114</v>
      </c>
      <c r="I2989">
        <f>ROUNDDOWN(ROUNDDOWN(ROUNDDOWN(ROUNDDOWN(ROUNDDOWN((能力值计算器!F8+能力值计算器!E8*2+ROUNDDOWN(E2989/4,0))*能力值计算器!C2/100+5,0)*能力值计算器!H8,0)*能力值计算器!K8,0)*能力值计算器!L8,0)*VLOOKUP(能力值计算器!J8,能力变化对照表!A:B,2,0),0)</f>
        <v>-39</v>
      </c>
      <c r="J2989">
        <f t="shared" si="371"/>
        <v>0</v>
      </c>
      <c r="K2989">
        <f t="shared" si="372"/>
        <v>-6084</v>
      </c>
      <c r="L2989">
        <f t="shared" si="373"/>
        <v>11700</v>
      </c>
      <c r="M2989">
        <f t="shared" si="374"/>
        <v>234.1</v>
      </c>
      <c r="N2989">
        <f t="shared" si="375"/>
        <v>1</v>
      </c>
    </row>
    <row r="2990" spans="1:14">
      <c r="A2990">
        <f t="shared" si="368"/>
        <v>0</v>
      </c>
      <c r="B2990">
        <f t="shared" si="369"/>
        <v>0</v>
      </c>
      <c r="C2990">
        <v>252</v>
      </c>
      <c r="D2990">
        <v>124</v>
      </c>
      <c r="E2990">
        <f t="shared" si="370"/>
        <v>-999</v>
      </c>
      <c r="F2990">
        <f>能力值计算器!G2</f>
        <v>0</v>
      </c>
      <c r="G2990">
        <f>ROUNDDOWN((能力值计算器!F4+能力值计算器!E4*2+ROUNDDOWN(C2990/4,0))*能力值计算器!C2/100+10+能力值计算器!C2,0)</f>
        <v>177</v>
      </c>
      <c r="H2990">
        <f>ROUNDDOWN(ROUNDDOWN(ROUNDDOWN(ROUNDDOWN(ROUNDDOWN((能力值计算器!F6+能力值计算器!E6*2+ROUNDDOWN(D2990/4,0))*能力值计算器!C2/100+5,0)*能力值计算器!H6,0)*能力值计算器!K6,0)*能力值计算器!L6,0)*VLOOKUP(能力值计算器!J6,能力变化对照表!A:B,2,0),0)</f>
        <v>101</v>
      </c>
      <c r="I2990">
        <f>ROUNDDOWN(ROUNDDOWN(ROUNDDOWN(ROUNDDOWN(ROUNDDOWN((能力值计算器!F8+能力值计算器!E8*2+ROUNDDOWN(E2990/4,0))*能力值计算器!C2/100+5,0)*能力值计算器!H8,0)*能力值计算器!K8,0)*能力值计算器!L8,0)*VLOOKUP(能力值计算器!J8,能力变化对照表!A:B,2,0),0)</f>
        <v>-39</v>
      </c>
      <c r="J2990">
        <f t="shared" si="371"/>
        <v>0</v>
      </c>
      <c r="K2990">
        <f t="shared" si="372"/>
        <v>-6903</v>
      </c>
      <c r="L2990">
        <f t="shared" si="373"/>
        <v>10974</v>
      </c>
      <c r="M2990">
        <f t="shared" si="374"/>
        <v>255.1</v>
      </c>
      <c r="N2990">
        <f t="shared" si="375"/>
        <v>1</v>
      </c>
    </row>
    <row r="2991" spans="1:14">
      <c r="A2991">
        <f t="shared" si="368"/>
        <v>0</v>
      </c>
      <c r="B2991">
        <f t="shared" si="369"/>
        <v>0</v>
      </c>
      <c r="C2991">
        <v>252</v>
      </c>
      <c r="D2991">
        <v>128</v>
      </c>
      <c r="E2991">
        <f t="shared" si="370"/>
        <v>-999</v>
      </c>
      <c r="F2991">
        <f>能力值计算器!G2</f>
        <v>0</v>
      </c>
      <c r="G2991">
        <f>ROUNDDOWN((能力值计算器!F4+能力值计算器!E4*2+ROUNDDOWN(C2991/4,0))*能力值计算器!C2/100+10+能力值计算器!C2,0)</f>
        <v>177</v>
      </c>
      <c r="H2991">
        <f>ROUNDDOWN(ROUNDDOWN(ROUNDDOWN(ROUNDDOWN(ROUNDDOWN((能力值计算器!F6+能力值计算器!E6*2+ROUNDDOWN(D2991/4,0))*能力值计算器!C2/100+5,0)*能力值计算器!H6,0)*能力值计算器!K6,0)*能力值计算器!L6,0)*VLOOKUP(能力值计算器!J6,能力变化对照表!A:B,2,0),0)</f>
        <v>101</v>
      </c>
      <c r="I2991">
        <f>ROUNDDOWN(ROUNDDOWN(ROUNDDOWN(ROUNDDOWN(ROUNDDOWN((能力值计算器!F8+能力值计算器!E8*2+ROUNDDOWN(E2991/4,0))*能力值计算器!C2/100+5,0)*能力值计算器!H8,0)*能力值计算器!K8,0)*能力值计算器!L8,0)*VLOOKUP(能力值计算器!J8,能力变化对照表!A:B,2,0),0)</f>
        <v>-39</v>
      </c>
      <c r="J2991">
        <f t="shared" si="371"/>
        <v>0</v>
      </c>
      <c r="K2991">
        <f t="shared" si="372"/>
        <v>-6903</v>
      </c>
      <c r="L2991">
        <f t="shared" si="373"/>
        <v>10974</v>
      </c>
      <c r="M2991">
        <f t="shared" si="374"/>
        <v>255.1</v>
      </c>
      <c r="N2991">
        <f t="shared" si="375"/>
        <v>1</v>
      </c>
    </row>
    <row r="2992" spans="1:14">
      <c r="A2992">
        <f t="shared" si="368"/>
        <v>0</v>
      </c>
      <c r="B2992">
        <f t="shared" si="369"/>
        <v>0</v>
      </c>
      <c r="C2992">
        <v>196</v>
      </c>
      <c r="D2992">
        <v>156</v>
      </c>
      <c r="E2992">
        <f t="shared" si="370"/>
        <v>-999</v>
      </c>
      <c r="F2992">
        <f>能力值计算器!G2</f>
        <v>0</v>
      </c>
      <c r="G2992">
        <f>ROUNDDOWN((能力值计算器!F4+能力值计算器!E4*2+ROUNDDOWN(C2992/4,0))*能力值计算器!C2/100+10+能力值计算器!C2,0)</f>
        <v>170</v>
      </c>
      <c r="H2992">
        <f>ROUNDDOWN(ROUNDDOWN(ROUNDDOWN(ROUNDDOWN(ROUNDDOWN((能力值计算器!F6+能力值计算器!E6*2+ROUNDDOWN(D2992/4,0))*能力值计算器!C2/100+5,0)*能力值计算器!H6,0)*能力值计算器!K6,0)*能力值计算器!L6,0)*VLOOKUP(能力值计算器!J6,能力变化对照表!A:B,2,0),0)</f>
        <v>105</v>
      </c>
      <c r="I2992">
        <f>ROUNDDOWN(ROUNDDOWN(ROUNDDOWN(ROUNDDOWN(ROUNDDOWN((能力值计算器!F8+能力值计算器!E8*2+ROUNDDOWN(E2992/4,0))*能力值计算器!C2/100+5,0)*能力值计算器!H8,0)*能力值计算器!K8,0)*能力值计算器!L8,0)*VLOOKUP(能力值计算器!J8,能力变化对照表!A:B,2,0),0)</f>
        <v>-39</v>
      </c>
      <c r="J2992">
        <f t="shared" si="371"/>
        <v>0</v>
      </c>
      <c r="K2992">
        <f t="shared" si="372"/>
        <v>-6630</v>
      </c>
      <c r="L2992">
        <f t="shared" si="373"/>
        <v>11220</v>
      </c>
      <c r="M2992">
        <f t="shared" si="374"/>
        <v>248.1</v>
      </c>
      <c r="N2992">
        <f t="shared" si="375"/>
        <v>1</v>
      </c>
    </row>
    <row r="2993" spans="1:14">
      <c r="A2993">
        <f t="shared" si="368"/>
        <v>0</v>
      </c>
      <c r="B2993">
        <f t="shared" si="369"/>
        <v>0</v>
      </c>
      <c r="C2993">
        <v>196</v>
      </c>
      <c r="D2993">
        <v>160</v>
      </c>
      <c r="E2993">
        <f t="shared" si="370"/>
        <v>-999</v>
      </c>
      <c r="F2993">
        <f>能力值计算器!G2</f>
        <v>0</v>
      </c>
      <c r="G2993">
        <f>ROUNDDOWN((能力值计算器!F4+能力值计算器!E4*2+ROUNDDOWN(C2993/4,0))*能力值计算器!C2/100+10+能力值计算器!C2,0)</f>
        <v>170</v>
      </c>
      <c r="H2993">
        <f>ROUNDDOWN(ROUNDDOWN(ROUNDDOWN(ROUNDDOWN(ROUNDDOWN((能力值计算器!F6+能力值计算器!E6*2+ROUNDDOWN(D2993/4,0))*能力值计算器!C2/100+5,0)*能力值计算器!H6,0)*能力值计算器!K6,0)*能力值计算器!L6,0)*VLOOKUP(能力值计算器!J6,能力变化对照表!A:B,2,0),0)</f>
        <v>105</v>
      </c>
      <c r="I2993">
        <f>ROUNDDOWN(ROUNDDOWN(ROUNDDOWN(ROUNDDOWN(ROUNDDOWN((能力值计算器!F8+能力值计算器!E8*2+ROUNDDOWN(E2993/4,0))*能力值计算器!C2/100+5,0)*能力值计算器!H8,0)*能力值计算器!K8,0)*能力值计算器!L8,0)*VLOOKUP(能力值计算器!J8,能力变化对照表!A:B,2,0),0)</f>
        <v>-39</v>
      </c>
      <c r="J2993">
        <f t="shared" si="371"/>
        <v>0</v>
      </c>
      <c r="K2993">
        <f t="shared" si="372"/>
        <v>-6630</v>
      </c>
      <c r="L2993">
        <f t="shared" si="373"/>
        <v>11220</v>
      </c>
      <c r="M2993">
        <f t="shared" si="374"/>
        <v>248.1</v>
      </c>
      <c r="N2993">
        <f t="shared" si="375"/>
        <v>1</v>
      </c>
    </row>
    <row r="2994" spans="1:14">
      <c r="A2994">
        <f t="shared" si="368"/>
        <v>0</v>
      </c>
      <c r="B2994">
        <f t="shared" si="369"/>
        <v>0</v>
      </c>
      <c r="C2994">
        <v>200</v>
      </c>
      <c r="D2994">
        <v>156</v>
      </c>
      <c r="E2994">
        <f t="shared" si="370"/>
        <v>-999</v>
      </c>
      <c r="F2994">
        <f>能力值计算器!G2</f>
        <v>0</v>
      </c>
      <c r="G2994">
        <f>ROUNDDOWN((能力值计算器!F4+能力值计算器!E4*2+ROUNDDOWN(C2994/4,0))*能力值计算器!C2/100+10+能力值计算器!C2,0)</f>
        <v>170</v>
      </c>
      <c r="H2994">
        <f>ROUNDDOWN(ROUNDDOWN(ROUNDDOWN(ROUNDDOWN(ROUNDDOWN((能力值计算器!F6+能力值计算器!E6*2+ROUNDDOWN(D2994/4,0))*能力值计算器!C2/100+5,0)*能力值计算器!H6,0)*能力值计算器!K6,0)*能力值计算器!L6,0)*VLOOKUP(能力值计算器!J6,能力变化对照表!A:B,2,0),0)</f>
        <v>105</v>
      </c>
      <c r="I2994">
        <f>ROUNDDOWN(ROUNDDOWN(ROUNDDOWN(ROUNDDOWN(ROUNDDOWN((能力值计算器!F8+能力值计算器!E8*2+ROUNDDOWN(E2994/4,0))*能力值计算器!C2/100+5,0)*能力值计算器!H8,0)*能力值计算器!K8,0)*能力值计算器!L8,0)*VLOOKUP(能力值计算器!J8,能力变化对照表!A:B,2,0),0)</f>
        <v>-39</v>
      </c>
      <c r="J2994">
        <f t="shared" si="371"/>
        <v>0</v>
      </c>
      <c r="K2994">
        <f t="shared" si="372"/>
        <v>-6630</v>
      </c>
      <c r="L2994">
        <f t="shared" si="373"/>
        <v>11220</v>
      </c>
      <c r="M2994">
        <f t="shared" si="374"/>
        <v>248.1</v>
      </c>
      <c r="N2994">
        <f t="shared" si="375"/>
        <v>1</v>
      </c>
    </row>
    <row r="2995" spans="1:14">
      <c r="A2995">
        <f t="shared" si="368"/>
        <v>0</v>
      </c>
      <c r="B2995">
        <f t="shared" si="369"/>
        <v>0</v>
      </c>
      <c r="C2995">
        <v>200</v>
      </c>
      <c r="D2995">
        <v>160</v>
      </c>
      <c r="E2995">
        <f t="shared" si="370"/>
        <v>-999</v>
      </c>
      <c r="F2995">
        <f>能力值计算器!G2</f>
        <v>0</v>
      </c>
      <c r="G2995">
        <f>ROUNDDOWN((能力值计算器!F4+能力值计算器!E4*2+ROUNDDOWN(C2995/4,0))*能力值计算器!C2/100+10+能力值计算器!C2,0)</f>
        <v>170</v>
      </c>
      <c r="H2995">
        <f>ROUNDDOWN(ROUNDDOWN(ROUNDDOWN(ROUNDDOWN(ROUNDDOWN((能力值计算器!F6+能力值计算器!E6*2+ROUNDDOWN(D2995/4,0))*能力值计算器!C2/100+5,0)*能力值计算器!H6,0)*能力值计算器!K6,0)*能力值计算器!L6,0)*VLOOKUP(能力值计算器!J6,能力变化对照表!A:B,2,0),0)</f>
        <v>105</v>
      </c>
      <c r="I2995">
        <f>ROUNDDOWN(ROUNDDOWN(ROUNDDOWN(ROUNDDOWN(ROUNDDOWN((能力值计算器!F8+能力值计算器!E8*2+ROUNDDOWN(E2995/4,0))*能力值计算器!C2/100+5,0)*能力值计算器!H8,0)*能力值计算器!K8,0)*能力值计算器!L8,0)*VLOOKUP(能力值计算器!J8,能力变化对照表!A:B,2,0),0)</f>
        <v>-39</v>
      </c>
      <c r="J2995">
        <f t="shared" si="371"/>
        <v>0</v>
      </c>
      <c r="K2995">
        <f t="shared" si="372"/>
        <v>-6630</v>
      </c>
      <c r="L2995">
        <f t="shared" si="373"/>
        <v>11220</v>
      </c>
      <c r="M2995">
        <f t="shared" si="374"/>
        <v>248.1</v>
      </c>
      <c r="N2995">
        <f t="shared" si="375"/>
        <v>1</v>
      </c>
    </row>
    <row r="2996" spans="1:14">
      <c r="A2996">
        <f t="shared" si="368"/>
        <v>0</v>
      </c>
      <c r="B2996">
        <f t="shared" si="369"/>
        <v>0</v>
      </c>
      <c r="C2996">
        <v>156</v>
      </c>
      <c r="D2996">
        <v>180</v>
      </c>
      <c r="E2996">
        <f t="shared" si="370"/>
        <v>-999</v>
      </c>
      <c r="F2996">
        <f>能力值计算器!G2</f>
        <v>0</v>
      </c>
      <c r="G2996">
        <f>ROUNDDOWN((能力值计算器!F4+能力值计算器!E4*2+ROUNDDOWN(C2996/4,0))*能力值计算器!C2/100+10+能力值计算器!C2,0)</f>
        <v>165</v>
      </c>
      <c r="H2996">
        <f>ROUNDDOWN(ROUNDDOWN(ROUNDDOWN(ROUNDDOWN(ROUNDDOWN((能力值计算器!F6+能力值计算器!E6*2+ROUNDDOWN(D2996/4,0))*能力值计算器!C2/100+5,0)*能力值计算器!H6,0)*能力值计算器!K6,0)*能力值计算器!L6,0)*VLOOKUP(能力值计算器!J6,能力变化对照表!A:B,2,0),0)</f>
        <v>108</v>
      </c>
      <c r="I2996">
        <f>ROUNDDOWN(ROUNDDOWN(ROUNDDOWN(ROUNDDOWN(ROUNDDOWN((能力值计算器!F8+能力值计算器!E8*2+ROUNDDOWN(E2996/4,0))*能力值计算器!C2/100+5,0)*能力值计算器!H8,0)*能力值计算器!K8,0)*能力值计算器!L8,0)*VLOOKUP(能力值计算器!J8,能力变化对照表!A:B,2,0),0)</f>
        <v>-39</v>
      </c>
      <c r="J2996">
        <f t="shared" si="371"/>
        <v>0</v>
      </c>
      <c r="K2996">
        <f t="shared" si="372"/>
        <v>-6435</v>
      </c>
      <c r="L2996">
        <f t="shared" si="373"/>
        <v>11385</v>
      </c>
      <c r="M2996">
        <f t="shared" si="374"/>
        <v>243.1</v>
      </c>
      <c r="N2996">
        <f t="shared" si="375"/>
        <v>1</v>
      </c>
    </row>
    <row r="2997" spans="1:14">
      <c r="A2997">
        <f t="shared" si="368"/>
        <v>0</v>
      </c>
      <c r="B2997">
        <f t="shared" si="369"/>
        <v>0</v>
      </c>
      <c r="C2997">
        <v>156</v>
      </c>
      <c r="D2997">
        <v>184</v>
      </c>
      <c r="E2997">
        <f t="shared" si="370"/>
        <v>-999</v>
      </c>
      <c r="F2997">
        <f>能力值计算器!G2</f>
        <v>0</v>
      </c>
      <c r="G2997">
        <f>ROUNDDOWN((能力值计算器!F4+能力值计算器!E4*2+ROUNDDOWN(C2997/4,0))*能力值计算器!C2/100+10+能力值计算器!C2,0)</f>
        <v>165</v>
      </c>
      <c r="H2997">
        <f>ROUNDDOWN(ROUNDDOWN(ROUNDDOWN(ROUNDDOWN(ROUNDDOWN((能力值计算器!F6+能力值计算器!E6*2+ROUNDDOWN(D2997/4,0))*能力值计算器!C2/100+5,0)*能力值计算器!H6,0)*能力值计算器!K6,0)*能力值计算器!L6,0)*VLOOKUP(能力值计算器!J6,能力变化对照表!A:B,2,0),0)</f>
        <v>108</v>
      </c>
      <c r="I2997">
        <f>ROUNDDOWN(ROUNDDOWN(ROUNDDOWN(ROUNDDOWN(ROUNDDOWN((能力值计算器!F8+能力值计算器!E8*2+ROUNDDOWN(E2997/4,0))*能力值计算器!C2/100+5,0)*能力值计算器!H8,0)*能力值计算器!K8,0)*能力值计算器!L8,0)*VLOOKUP(能力值计算器!J8,能力变化对照表!A:B,2,0),0)</f>
        <v>-39</v>
      </c>
      <c r="J2997">
        <f t="shared" si="371"/>
        <v>0</v>
      </c>
      <c r="K2997">
        <f t="shared" si="372"/>
        <v>-6435</v>
      </c>
      <c r="L2997">
        <f t="shared" si="373"/>
        <v>11385</v>
      </c>
      <c r="M2997">
        <f t="shared" si="374"/>
        <v>243.1</v>
      </c>
      <c r="N2997">
        <f t="shared" si="375"/>
        <v>1</v>
      </c>
    </row>
    <row r="2998" spans="1:14">
      <c r="A2998">
        <f t="shared" si="368"/>
        <v>0</v>
      </c>
      <c r="B2998">
        <f t="shared" si="369"/>
        <v>0</v>
      </c>
      <c r="C2998">
        <v>160</v>
      </c>
      <c r="D2998">
        <v>180</v>
      </c>
      <c r="E2998">
        <f t="shared" si="370"/>
        <v>-999</v>
      </c>
      <c r="F2998">
        <f>能力值计算器!G2</f>
        <v>0</v>
      </c>
      <c r="G2998">
        <f>ROUNDDOWN((能力值计算器!F4+能力值计算器!E4*2+ROUNDDOWN(C2998/4,0))*能力值计算器!C2/100+10+能力值计算器!C2,0)</f>
        <v>165</v>
      </c>
      <c r="H2998">
        <f>ROUNDDOWN(ROUNDDOWN(ROUNDDOWN(ROUNDDOWN(ROUNDDOWN((能力值计算器!F6+能力值计算器!E6*2+ROUNDDOWN(D2998/4,0))*能力值计算器!C2/100+5,0)*能力值计算器!H6,0)*能力值计算器!K6,0)*能力值计算器!L6,0)*VLOOKUP(能力值计算器!J6,能力变化对照表!A:B,2,0),0)</f>
        <v>108</v>
      </c>
      <c r="I2998">
        <f>ROUNDDOWN(ROUNDDOWN(ROUNDDOWN(ROUNDDOWN(ROUNDDOWN((能力值计算器!F8+能力值计算器!E8*2+ROUNDDOWN(E2998/4,0))*能力值计算器!C2/100+5,0)*能力值计算器!H8,0)*能力值计算器!K8,0)*能力值计算器!L8,0)*VLOOKUP(能力值计算器!J8,能力变化对照表!A:B,2,0),0)</f>
        <v>-39</v>
      </c>
      <c r="J2998">
        <f t="shared" si="371"/>
        <v>0</v>
      </c>
      <c r="K2998">
        <f t="shared" si="372"/>
        <v>-6435</v>
      </c>
      <c r="L2998">
        <f t="shared" si="373"/>
        <v>11385</v>
      </c>
      <c r="M2998">
        <f t="shared" si="374"/>
        <v>243.1</v>
      </c>
      <c r="N2998">
        <f t="shared" si="375"/>
        <v>1</v>
      </c>
    </row>
    <row r="2999" spans="1:14">
      <c r="A2999">
        <f t="shared" si="368"/>
        <v>0</v>
      </c>
      <c r="B2999">
        <f t="shared" si="369"/>
        <v>0</v>
      </c>
      <c r="C2999">
        <v>160</v>
      </c>
      <c r="D2999">
        <v>184</v>
      </c>
      <c r="E2999">
        <f t="shared" si="370"/>
        <v>-999</v>
      </c>
      <c r="F2999">
        <f>能力值计算器!G2</f>
        <v>0</v>
      </c>
      <c r="G2999">
        <f>ROUNDDOWN((能力值计算器!F4+能力值计算器!E4*2+ROUNDDOWN(C2999/4,0))*能力值计算器!C2/100+10+能力值计算器!C2,0)</f>
        <v>165</v>
      </c>
      <c r="H2999">
        <f>ROUNDDOWN(ROUNDDOWN(ROUNDDOWN(ROUNDDOWN(ROUNDDOWN((能力值计算器!F6+能力值计算器!E6*2+ROUNDDOWN(D2999/4,0))*能力值计算器!C2/100+5,0)*能力值计算器!H6,0)*能力值计算器!K6,0)*能力值计算器!L6,0)*VLOOKUP(能力值计算器!J6,能力变化对照表!A:B,2,0),0)</f>
        <v>108</v>
      </c>
      <c r="I2999">
        <f>ROUNDDOWN(ROUNDDOWN(ROUNDDOWN(ROUNDDOWN(ROUNDDOWN((能力值计算器!F8+能力值计算器!E8*2+ROUNDDOWN(E2999/4,0))*能力值计算器!C2/100+5,0)*能力值计算器!H8,0)*能力值计算器!K8,0)*能力值计算器!L8,0)*VLOOKUP(能力值计算器!J8,能力变化对照表!A:B,2,0),0)</f>
        <v>-39</v>
      </c>
      <c r="J2999">
        <f t="shared" si="371"/>
        <v>0</v>
      </c>
      <c r="K2999">
        <f t="shared" si="372"/>
        <v>-6435</v>
      </c>
      <c r="L2999">
        <f t="shared" si="373"/>
        <v>11385</v>
      </c>
      <c r="M2999">
        <f t="shared" si="374"/>
        <v>243.1</v>
      </c>
      <c r="N2999">
        <f t="shared" si="375"/>
        <v>1</v>
      </c>
    </row>
    <row r="3000" spans="1:14">
      <c r="A3000">
        <f t="shared" si="368"/>
        <v>0</v>
      </c>
      <c r="B3000">
        <f t="shared" si="369"/>
        <v>0</v>
      </c>
      <c r="C3000">
        <v>60</v>
      </c>
      <c r="D3000">
        <v>244</v>
      </c>
      <c r="E3000">
        <f t="shared" si="370"/>
        <v>-999</v>
      </c>
      <c r="F3000">
        <f>能力值计算器!G2</f>
        <v>0</v>
      </c>
      <c r="G3000">
        <f>ROUNDDOWN((能力值计算器!F4+能力值计算器!E4*2+ROUNDDOWN(C3000/4,0))*能力值计算器!C2/100+10+能力值计算器!C2,0)</f>
        <v>153</v>
      </c>
      <c r="H3000">
        <f>ROUNDDOWN(ROUNDDOWN(ROUNDDOWN(ROUNDDOWN(ROUNDDOWN((能力值计算器!F6+能力值计算器!E6*2+ROUNDDOWN(D3000/4,0))*能力值计算器!C2/100+5,0)*能力值计算器!H6,0)*能力值计算器!K6,0)*能力值计算器!L6,0)*VLOOKUP(能力值计算器!J6,能力变化对照表!A:B,2,0),0)</f>
        <v>116</v>
      </c>
      <c r="I3000">
        <f>ROUNDDOWN(ROUNDDOWN(ROUNDDOWN(ROUNDDOWN(ROUNDDOWN((能力值计算器!F8+能力值计算器!E8*2+ROUNDDOWN(E3000/4,0))*能力值计算器!C2/100+5,0)*能力值计算器!H8,0)*能力值计算器!K8,0)*能力值计算器!L8,0)*VLOOKUP(能力值计算器!J8,能力变化对照表!A:B,2,0),0)</f>
        <v>-39</v>
      </c>
      <c r="J3000">
        <f t="shared" si="371"/>
        <v>0</v>
      </c>
      <c r="K3000">
        <f t="shared" si="372"/>
        <v>-5967</v>
      </c>
      <c r="L3000">
        <f t="shared" si="373"/>
        <v>11781</v>
      </c>
      <c r="M3000">
        <f t="shared" si="374"/>
        <v>231.1</v>
      </c>
      <c r="N3000">
        <f t="shared" si="375"/>
        <v>1</v>
      </c>
    </row>
    <row r="3001" spans="1:14">
      <c r="A3001">
        <f t="shared" si="368"/>
        <v>0</v>
      </c>
      <c r="B3001">
        <f t="shared" si="369"/>
        <v>0</v>
      </c>
      <c r="C3001">
        <v>60</v>
      </c>
      <c r="D3001">
        <v>248</v>
      </c>
      <c r="E3001">
        <f t="shared" si="370"/>
        <v>-999</v>
      </c>
      <c r="F3001">
        <f>能力值计算器!G2</f>
        <v>0</v>
      </c>
      <c r="G3001">
        <f>ROUNDDOWN((能力值计算器!F4+能力值计算器!E4*2+ROUNDDOWN(C3001/4,0))*能力值计算器!C2/100+10+能力值计算器!C2,0)</f>
        <v>153</v>
      </c>
      <c r="H3001">
        <f>ROUNDDOWN(ROUNDDOWN(ROUNDDOWN(ROUNDDOWN(ROUNDDOWN((能力值计算器!F6+能力值计算器!E6*2+ROUNDDOWN(D3001/4,0))*能力值计算器!C2/100+5,0)*能力值计算器!H6,0)*能力值计算器!K6,0)*能力值计算器!L6,0)*VLOOKUP(能力值计算器!J6,能力变化对照表!A:B,2,0),0)</f>
        <v>116</v>
      </c>
      <c r="I3001">
        <f>ROUNDDOWN(ROUNDDOWN(ROUNDDOWN(ROUNDDOWN(ROUNDDOWN((能力值计算器!F8+能力值计算器!E8*2+ROUNDDOWN(E3001/4,0))*能力值计算器!C2/100+5,0)*能力值计算器!H8,0)*能力值计算器!K8,0)*能力值计算器!L8,0)*VLOOKUP(能力值计算器!J8,能力变化对照表!A:B,2,0),0)</f>
        <v>-39</v>
      </c>
      <c r="J3001">
        <f t="shared" si="371"/>
        <v>0</v>
      </c>
      <c r="K3001">
        <f t="shared" si="372"/>
        <v>-5967</v>
      </c>
      <c r="L3001">
        <f t="shared" si="373"/>
        <v>11781</v>
      </c>
      <c r="M3001">
        <f t="shared" si="374"/>
        <v>231.1</v>
      </c>
      <c r="N3001">
        <f t="shared" si="375"/>
        <v>1</v>
      </c>
    </row>
    <row r="3002" spans="1:14">
      <c r="A3002">
        <f t="shared" si="368"/>
        <v>0</v>
      </c>
      <c r="B3002">
        <f t="shared" si="369"/>
        <v>0</v>
      </c>
      <c r="C3002">
        <v>64</v>
      </c>
      <c r="D3002">
        <v>244</v>
      </c>
      <c r="E3002">
        <f t="shared" si="370"/>
        <v>-999</v>
      </c>
      <c r="F3002">
        <f>能力值计算器!G2</f>
        <v>0</v>
      </c>
      <c r="G3002">
        <f>ROUNDDOWN((能力值计算器!F4+能力值计算器!E4*2+ROUNDDOWN(C3002/4,0))*能力值计算器!C2/100+10+能力值计算器!C2,0)</f>
        <v>153</v>
      </c>
      <c r="H3002">
        <f>ROUNDDOWN(ROUNDDOWN(ROUNDDOWN(ROUNDDOWN(ROUNDDOWN((能力值计算器!F6+能力值计算器!E6*2+ROUNDDOWN(D3002/4,0))*能力值计算器!C2/100+5,0)*能力值计算器!H6,0)*能力值计算器!K6,0)*能力值计算器!L6,0)*VLOOKUP(能力值计算器!J6,能力变化对照表!A:B,2,0),0)</f>
        <v>116</v>
      </c>
      <c r="I3002">
        <f>ROUNDDOWN(ROUNDDOWN(ROUNDDOWN(ROUNDDOWN(ROUNDDOWN((能力值计算器!F8+能力值计算器!E8*2+ROUNDDOWN(E3002/4,0))*能力值计算器!C2/100+5,0)*能力值计算器!H8,0)*能力值计算器!K8,0)*能力值计算器!L8,0)*VLOOKUP(能力值计算器!J8,能力变化对照表!A:B,2,0),0)</f>
        <v>-39</v>
      </c>
      <c r="J3002">
        <f t="shared" si="371"/>
        <v>0</v>
      </c>
      <c r="K3002">
        <f t="shared" si="372"/>
        <v>-5967</v>
      </c>
      <c r="L3002">
        <f t="shared" si="373"/>
        <v>11781</v>
      </c>
      <c r="M3002">
        <f t="shared" si="374"/>
        <v>231.1</v>
      </c>
      <c r="N3002">
        <f t="shared" si="375"/>
        <v>1</v>
      </c>
    </row>
    <row r="3003" spans="1:14">
      <c r="A3003">
        <f t="shared" si="368"/>
        <v>0</v>
      </c>
      <c r="B3003">
        <f t="shared" si="369"/>
        <v>0</v>
      </c>
      <c r="C3003">
        <v>64</v>
      </c>
      <c r="D3003">
        <v>248</v>
      </c>
      <c r="E3003">
        <f t="shared" si="370"/>
        <v>-999</v>
      </c>
      <c r="F3003">
        <f>能力值计算器!G2</f>
        <v>0</v>
      </c>
      <c r="G3003">
        <f>ROUNDDOWN((能力值计算器!F4+能力值计算器!E4*2+ROUNDDOWN(C3003/4,0))*能力值计算器!C2/100+10+能力值计算器!C2,0)</f>
        <v>153</v>
      </c>
      <c r="H3003">
        <f>ROUNDDOWN(ROUNDDOWN(ROUNDDOWN(ROUNDDOWN(ROUNDDOWN((能力值计算器!F6+能力值计算器!E6*2+ROUNDDOWN(D3003/4,0))*能力值计算器!C2/100+5,0)*能力值计算器!H6,0)*能力值计算器!K6,0)*能力值计算器!L6,0)*VLOOKUP(能力值计算器!J6,能力变化对照表!A:B,2,0),0)</f>
        <v>116</v>
      </c>
      <c r="I3003">
        <f>ROUNDDOWN(ROUNDDOWN(ROUNDDOWN(ROUNDDOWN(ROUNDDOWN((能力值计算器!F8+能力值计算器!E8*2+ROUNDDOWN(E3003/4,0))*能力值计算器!C2/100+5,0)*能力值计算器!H8,0)*能力值计算器!K8,0)*能力值计算器!L8,0)*VLOOKUP(能力值计算器!J8,能力变化对照表!A:B,2,0),0)</f>
        <v>-39</v>
      </c>
      <c r="J3003">
        <f t="shared" si="371"/>
        <v>0</v>
      </c>
      <c r="K3003">
        <f t="shared" si="372"/>
        <v>-5967</v>
      </c>
      <c r="L3003">
        <f t="shared" si="373"/>
        <v>11781</v>
      </c>
      <c r="M3003">
        <f t="shared" si="374"/>
        <v>231.1</v>
      </c>
      <c r="N3003">
        <f t="shared" si="375"/>
        <v>1</v>
      </c>
    </row>
    <row r="3004" spans="1:14">
      <c r="A3004">
        <f t="shared" si="368"/>
        <v>0</v>
      </c>
      <c r="B3004">
        <f t="shared" si="369"/>
        <v>0</v>
      </c>
      <c r="C3004">
        <v>236</v>
      </c>
      <c r="D3004">
        <v>132</v>
      </c>
      <c r="E3004">
        <f t="shared" si="370"/>
        <v>-999</v>
      </c>
      <c r="F3004">
        <f>能力值计算器!G2</f>
        <v>0</v>
      </c>
      <c r="G3004">
        <f>ROUNDDOWN((能力值计算器!F4+能力值计算器!E4*2+ROUNDDOWN(C3004/4,0))*能力值计算器!C2/100+10+能力值计算器!C2,0)</f>
        <v>175</v>
      </c>
      <c r="H3004">
        <f>ROUNDDOWN(ROUNDDOWN(ROUNDDOWN(ROUNDDOWN(ROUNDDOWN((能力值计算器!F6+能力值计算器!E6*2+ROUNDDOWN(D3004/4,0))*能力值计算器!C2/100+5,0)*能力值计算器!H6,0)*能力值计算器!K6,0)*能力值计算器!L6,0)*VLOOKUP(能力值计算器!J6,能力变化对照表!A:B,2,0),0)</f>
        <v>102</v>
      </c>
      <c r="I3004">
        <f>ROUNDDOWN(ROUNDDOWN(ROUNDDOWN(ROUNDDOWN(ROUNDDOWN((能力值计算器!F8+能力值计算器!E8*2+ROUNDDOWN(E3004/4,0))*能力值计算器!C2/100+5,0)*能力值计算器!H8,0)*能力值计算器!K8,0)*能力值计算器!L8,0)*VLOOKUP(能力值计算器!J8,能力变化对照表!A:B,2,0),0)</f>
        <v>-39</v>
      </c>
      <c r="J3004">
        <f t="shared" si="371"/>
        <v>0</v>
      </c>
      <c r="K3004">
        <f t="shared" si="372"/>
        <v>-6825</v>
      </c>
      <c r="L3004">
        <f t="shared" si="373"/>
        <v>11025</v>
      </c>
      <c r="M3004">
        <f t="shared" si="374"/>
        <v>253.1</v>
      </c>
      <c r="N3004">
        <f t="shared" si="375"/>
        <v>1</v>
      </c>
    </row>
    <row r="3005" spans="1:14">
      <c r="A3005">
        <f t="shared" si="368"/>
        <v>0</v>
      </c>
      <c r="B3005">
        <f t="shared" si="369"/>
        <v>0</v>
      </c>
      <c r="C3005">
        <v>236</v>
      </c>
      <c r="D3005">
        <v>136</v>
      </c>
      <c r="E3005">
        <f t="shared" si="370"/>
        <v>-999</v>
      </c>
      <c r="F3005">
        <f>能力值计算器!G2</f>
        <v>0</v>
      </c>
      <c r="G3005">
        <f>ROUNDDOWN((能力值计算器!F4+能力值计算器!E4*2+ROUNDDOWN(C3005/4,0))*能力值计算器!C2/100+10+能力值计算器!C2,0)</f>
        <v>175</v>
      </c>
      <c r="H3005">
        <f>ROUNDDOWN(ROUNDDOWN(ROUNDDOWN(ROUNDDOWN(ROUNDDOWN((能力值计算器!F6+能力值计算器!E6*2+ROUNDDOWN(D3005/4,0))*能力值计算器!C2/100+5,0)*能力值计算器!H6,0)*能力值计算器!K6,0)*能力值计算器!L6,0)*VLOOKUP(能力值计算器!J6,能力变化对照表!A:B,2,0),0)</f>
        <v>102</v>
      </c>
      <c r="I3005">
        <f>ROUNDDOWN(ROUNDDOWN(ROUNDDOWN(ROUNDDOWN(ROUNDDOWN((能力值计算器!F8+能力值计算器!E8*2+ROUNDDOWN(E3005/4,0))*能力值计算器!C2/100+5,0)*能力值计算器!H8,0)*能力值计算器!K8,0)*能力值计算器!L8,0)*VLOOKUP(能力值计算器!J8,能力变化对照表!A:B,2,0),0)</f>
        <v>-39</v>
      </c>
      <c r="J3005">
        <f t="shared" si="371"/>
        <v>0</v>
      </c>
      <c r="K3005">
        <f t="shared" si="372"/>
        <v>-6825</v>
      </c>
      <c r="L3005">
        <f t="shared" si="373"/>
        <v>11025</v>
      </c>
      <c r="M3005">
        <f t="shared" si="374"/>
        <v>253.1</v>
      </c>
      <c r="N3005">
        <f t="shared" si="375"/>
        <v>1</v>
      </c>
    </row>
    <row r="3006" spans="1:14">
      <c r="A3006">
        <f t="shared" si="368"/>
        <v>0</v>
      </c>
      <c r="B3006">
        <f t="shared" si="369"/>
        <v>0</v>
      </c>
      <c r="C3006">
        <v>240</v>
      </c>
      <c r="D3006">
        <v>132</v>
      </c>
      <c r="E3006">
        <f t="shared" si="370"/>
        <v>-999</v>
      </c>
      <c r="F3006">
        <f>能力值计算器!G2</f>
        <v>0</v>
      </c>
      <c r="G3006">
        <f>ROUNDDOWN((能力值计算器!F4+能力值计算器!E4*2+ROUNDDOWN(C3006/4,0))*能力值计算器!C2/100+10+能力值计算器!C2,0)</f>
        <v>175</v>
      </c>
      <c r="H3006">
        <f>ROUNDDOWN(ROUNDDOWN(ROUNDDOWN(ROUNDDOWN(ROUNDDOWN((能力值计算器!F6+能力值计算器!E6*2+ROUNDDOWN(D3006/4,0))*能力值计算器!C2/100+5,0)*能力值计算器!H6,0)*能力值计算器!K6,0)*能力值计算器!L6,0)*VLOOKUP(能力值计算器!J6,能力变化对照表!A:B,2,0),0)</f>
        <v>102</v>
      </c>
      <c r="I3006">
        <f>ROUNDDOWN(ROUNDDOWN(ROUNDDOWN(ROUNDDOWN(ROUNDDOWN((能力值计算器!F8+能力值计算器!E8*2+ROUNDDOWN(E3006/4,0))*能力值计算器!C2/100+5,0)*能力值计算器!H8,0)*能力值计算器!K8,0)*能力值计算器!L8,0)*VLOOKUP(能力值计算器!J8,能力变化对照表!A:B,2,0),0)</f>
        <v>-39</v>
      </c>
      <c r="J3006">
        <f t="shared" si="371"/>
        <v>0</v>
      </c>
      <c r="K3006">
        <f t="shared" si="372"/>
        <v>-6825</v>
      </c>
      <c r="L3006">
        <f t="shared" si="373"/>
        <v>11025</v>
      </c>
      <c r="M3006">
        <f t="shared" si="374"/>
        <v>253.1</v>
      </c>
      <c r="N3006">
        <f t="shared" si="375"/>
        <v>1</v>
      </c>
    </row>
    <row r="3007" spans="1:14">
      <c r="A3007">
        <f t="shared" si="368"/>
        <v>0</v>
      </c>
      <c r="B3007">
        <f t="shared" si="369"/>
        <v>0</v>
      </c>
      <c r="C3007">
        <v>240</v>
      </c>
      <c r="D3007">
        <v>136</v>
      </c>
      <c r="E3007">
        <f t="shared" si="370"/>
        <v>-999</v>
      </c>
      <c r="F3007">
        <f>能力值计算器!G2</f>
        <v>0</v>
      </c>
      <c r="G3007">
        <f>ROUNDDOWN((能力值计算器!F4+能力值计算器!E4*2+ROUNDDOWN(C3007/4,0))*能力值计算器!C2/100+10+能力值计算器!C2,0)</f>
        <v>175</v>
      </c>
      <c r="H3007">
        <f>ROUNDDOWN(ROUNDDOWN(ROUNDDOWN(ROUNDDOWN(ROUNDDOWN((能力值计算器!F6+能力值计算器!E6*2+ROUNDDOWN(D3007/4,0))*能力值计算器!C2/100+5,0)*能力值计算器!H6,0)*能力值计算器!K6,0)*能力值计算器!L6,0)*VLOOKUP(能力值计算器!J6,能力变化对照表!A:B,2,0),0)</f>
        <v>102</v>
      </c>
      <c r="I3007">
        <f>ROUNDDOWN(ROUNDDOWN(ROUNDDOWN(ROUNDDOWN(ROUNDDOWN((能力值计算器!F8+能力值计算器!E8*2+ROUNDDOWN(E3007/4,0))*能力值计算器!C2/100+5,0)*能力值计算器!H8,0)*能力值计算器!K8,0)*能力值计算器!L8,0)*VLOOKUP(能力值计算器!J8,能力变化对照表!A:B,2,0),0)</f>
        <v>-39</v>
      </c>
      <c r="J3007">
        <f t="shared" si="371"/>
        <v>0</v>
      </c>
      <c r="K3007">
        <f t="shared" si="372"/>
        <v>-6825</v>
      </c>
      <c r="L3007">
        <f t="shared" si="373"/>
        <v>11025</v>
      </c>
      <c r="M3007">
        <f t="shared" si="374"/>
        <v>253.1</v>
      </c>
      <c r="N3007">
        <f t="shared" si="375"/>
        <v>1</v>
      </c>
    </row>
    <row r="3008" spans="1:14">
      <c r="A3008">
        <f t="shared" si="368"/>
        <v>0</v>
      </c>
      <c r="B3008">
        <f t="shared" si="369"/>
        <v>0</v>
      </c>
      <c r="C3008">
        <v>180</v>
      </c>
      <c r="D3008">
        <v>164</v>
      </c>
      <c r="E3008">
        <f t="shared" si="370"/>
        <v>-999</v>
      </c>
      <c r="F3008">
        <f>能力值计算器!G2</f>
        <v>0</v>
      </c>
      <c r="G3008">
        <f>ROUNDDOWN((能力值计算器!F4+能力值计算器!E4*2+ROUNDDOWN(C3008/4,0))*能力值计算器!C2/100+10+能力值计算器!C2,0)</f>
        <v>168</v>
      </c>
      <c r="H3008">
        <f>ROUNDDOWN(ROUNDDOWN(ROUNDDOWN(ROUNDDOWN(ROUNDDOWN((能力值计算器!F6+能力值计算器!E6*2+ROUNDDOWN(D3008/4,0))*能力值计算器!C2/100+5,0)*能力值计算器!H6,0)*能力值计算器!K6,0)*能力值计算器!L6,0)*VLOOKUP(能力值计算器!J6,能力变化对照表!A:B,2,0),0)</f>
        <v>106</v>
      </c>
      <c r="I3008">
        <f>ROUNDDOWN(ROUNDDOWN(ROUNDDOWN(ROUNDDOWN(ROUNDDOWN((能力值计算器!F8+能力值计算器!E8*2+ROUNDDOWN(E3008/4,0))*能力值计算器!C2/100+5,0)*能力值计算器!H8,0)*能力值计算器!K8,0)*能力值计算器!L8,0)*VLOOKUP(能力值计算器!J8,能力变化对照表!A:B,2,0),0)</f>
        <v>-39</v>
      </c>
      <c r="J3008">
        <f t="shared" si="371"/>
        <v>0</v>
      </c>
      <c r="K3008">
        <f t="shared" si="372"/>
        <v>-6552</v>
      </c>
      <c r="L3008">
        <f t="shared" si="373"/>
        <v>11256</v>
      </c>
      <c r="M3008">
        <f t="shared" si="374"/>
        <v>246.1</v>
      </c>
      <c r="N3008">
        <f t="shared" si="375"/>
        <v>1</v>
      </c>
    </row>
    <row r="3009" spans="1:14">
      <c r="A3009">
        <f t="shared" si="368"/>
        <v>0</v>
      </c>
      <c r="B3009">
        <f t="shared" si="369"/>
        <v>0</v>
      </c>
      <c r="C3009">
        <v>180</v>
      </c>
      <c r="D3009">
        <v>168</v>
      </c>
      <c r="E3009">
        <f t="shared" si="370"/>
        <v>-999</v>
      </c>
      <c r="F3009">
        <f>能力值计算器!G2</f>
        <v>0</v>
      </c>
      <c r="G3009">
        <f>ROUNDDOWN((能力值计算器!F4+能力值计算器!E4*2+ROUNDDOWN(C3009/4,0))*能力值计算器!C2/100+10+能力值计算器!C2,0)</f>
        <v>168</v>
      </c>
      <c r="H3009">
        <f>ROUNDDOWN(ROUNDDOWN(ROUNDDOWN(ROUNDDOWN(ROUNDDOWN((能力值计算器!F6+能力值计算器!E6*2+ROUNDDOWN(D3009/4,0))*能力值计算器!C2/100+5,0)*能力值计算器!H6,0)*能力值计算器!K6,0)*能力值计算器!L6,0)*VLOOKUP(能力值计算器!J6,能力变化对照表!A:B,2,0),0)</f>
        <v>106</v>
      </c>
      <c r="I3009">
        <f>ROUNDDOWN(ROUNDDOWN(ROUNDDOWN(ROUNDDOWN(ROUNDDOWN((能力值计算器!F8+能力值计算器!E8*2+ROUNDDOWN(E3009/4,0))*能力值计算器!C2/100+5,0)*能力值计算器!H8,0)*能力值计算器!K8,0)*能力值计算器!L8,0)*VLOOKUP(能力值计算器!J8,能力变化对照表!A:B,2,0),0)</f>
        <v>-39</v>
      </c>
      <c r="J3009">
        <f t="shared" si="371"/>
        <v>0</v>
      </c>
      <c r="K3009">
        <f t="shared" si="372"/>
        <v>-6552</v>
      </c>
      <c r="L3009">
        <f t="shared" si="373"/>
        <v>11256</v>
      </c>
      <c r="M3009">
        <f t="shared" si="374"/>
        <v>246.1</v>
      </c>
      <c r="N3009">
        <f t="shared" si="375"/>
        <v>1</v>
      </c>
    </row>
    <row r="3010" spans="1:14">
      <c r="A3010">
        <f t="shared" ref="A3010:A3073" si="376">IF(N3010=1,0,L3010+1/M3010)</f>
        <v>0</v>
      </c>
      <c r="B3010">
        <f t="shared" ref="B3010:B3073" si="377">IF(A3010=MAX(A:A),1,0)</f>
        <v>0</v>
      </c>
      <c r="C3010">
        <v>184</v>
      </c>
      <c r="D3010">
        <v>164</v>
      </c>
      <c r="E3010">
        <f t="shared" ref="E3010:E3073" si="378">IF(F3010-D3010-C3010&gt;253,-999,IF(F3010-D3010-C3010&lt;0,-999,F3010-D3010-C3010))</f>
        <v>-999</v>
      </c>
      <c r="F3010">
        <f>能力值计算器!G2</f>
        <v>0</v>
      </c>
      <c r="G3010">
        <f>ROUNDDOWN((能力值计算器!F4+能力值计算器!E4*2+ROUNDDOWN(C3010/4,0))*能力值计算器!C2/100+10+能力值计算器!C2,0)</f>
        <v>168</v>
      </c>
      <c r="H3010">
        <f>ROUNDDOWN(ROUNDDOWN(ROUNDDOWN(ROUNDDOWN(ROUNDDOWN((能力值计算器!F6+能力值计算器!E6*2+ROUNDDOWN(D3010/4,0))*能力值计算器!C2/100+5,0)*能力值计算器!H6,0)*能力值计算器!K6,0)*能力值计算器!L6,0)*VLOOKUP(能力值计算器!J6,能力变化对照表!A:B,2,0),0)</f>
        <v>106</v>
      </c>
      <c r="I3010">
        <f>ROUNDDOWN(ROUNDDOWN(ROUNDDOWN(ROUNDDOWN(ROUNDDOWN((能力值计算器!F8+能力值计算器!E8*2+ROUNDDOWN(E3010/4,0))*能力值计算器!C2/100+5,0)*能力值计算器!H8,0)*能力值计算器!K8,0)*能力值计算器!L8,0)*VLOOKUP(能力值计算器!J8,能力变化对照表!A:B,2,0),0)</f>
        <v>-39</v>
      </c>
      <c r="J3010">
        <f t="shared" ref="J3010:J3073" si="379">IF(E3010&lt;0,0,G3010*H3010)</f>
        <v>0</v>
      </c>
      <c r="K3010">
        <f t="shared" ref="K3010:K3073" si="380">G3010*I3010</f>
        <v>-6552</v>
      </c>
      <c r="L3010">
        <f t="shared" ref="L3010:L3073" si="381">(H3010+I3010)*G3010</f>
        <v>11256</v>
      </c>
      <c r="M3010">
        <f t="shared" ref="M3010:M3073" si="382">IF(H3010+I3010-G3010&lt;0,G3010-H3010-I3010,H3010+I3010-G3010)+IF(H3010-I3010&lt;0,I3010-H3010,H3010-I3010)+0.1</f>
        <v>246.1</v>
      </c>
      <c r="N3010">
        <f t="shared" ref="N3010:N3073" si="383">IF(E3010&lt;0,1,0)</f>
        <v>1</v>
      </c>
    </row>
    <row r="3011" spans="1:14">
      <c r="A3011">
        <f t="shared" si="376"/>
        <v>0</v>
      </c>
      <c r="B3011">
        <f t="shared" si="377"/>
        <v>0</v>
      </c>
      <c r="C3011">
        <v>184</v>
      </c>
      <c r="D3011">
        <v>168</v>
      </c>
      <c r="E3011">
        <f t="shared" si="378"/>
        <v>-999</v>
      </c>
      <c r="F3011">
        <f>能力值计算器!G2</f>
        <v>0</v>
      </c>
      <c r="G3011">
        <f>ROUNDDOWN((能力值计算器!F4+能力值计算器!E4*2+ROUNDDOWN(C3011/4,0))*能力值计算器!C2/100+10+能力值计算器!C2,0)</f>
        <v>168</v>
      </c>
      <c r="H3011">
        <f>ROUNDDOWN(ROUNDDOWN(ROUNDDOWN(ROUNDDOWN(ROUNDDOWN((能力值计算器!F6+能力值计算器!E6*2+ROUNDDOWN(D3011/4,0))*能力值计算器!C2/100+5,0)*能力值计算器!H6,0)*能力值计算器!K6,0)*能力值计算器!L6,0)*VLOOKUP(能力值计算器!J6,能力变化对照表!A:B,2,0),0)</f>
        <v>106</v>
      </c>
      <c r="I3011">
        <f>ROUNDDOWN(ROUNDDOWN(ROUNDDOWN(ROUNDDOWN(ROUNDDOWN((能力值计算器!F8+能力值计算器!E8*2+ROUNDDOWN(E3011/4,0))*能力值计算器!C2/100+5,0)*能力值计算器!H8,0)*能力值计算器!K8,0)*能力值计算器!L8,0)*VLOOKUP(能力值计算器!J8,能力变化对照表!A:B,2,0),0)</f>
        <v>-39</v>
      </c>
      <c r="J3011">
        <f t="shared" si="379"/>
        <v>0</v>
      </c>
      <c r="K3011">
        <f t="shared" si="380"/>
        <v>-6552</v>
      </c>
      <c r="L3011">
        <f t="shared" si="381"/>
        <v>11256</v>
      </c>
      <c r="M3011">
        <f t="shared" si="382"/>
        <v>246.1</v>
      </c>
      <c r="N3011">
        <f t="shared" si="383"/>
        <v>1</v>
      </c>
    </row>
    <row r="3012" spans="1:14">
      <c r="A3012">
        <f t="shared" si="376"/>
        <v>0</v>
      </c>
      <c r="B3012">
        <f t="shared" si="377"/>
        <v>0</v>
      </c>
      <c r="C3012">
        <v>220</v>
      </c>
      <c r="D3012">
        <v>140</v>
      </c>
      <c r="E3012">
        <f t="shared" si="378"/>
        <v>-999</v>
      </c>
      <c r="F3012">
        <f>能力值计算器!G2</f>
        <v>0</v>
      </c>
      <c r="G3012">
        <f>ROUNDDOWN((能力值计算器!F4+能力值计算器!E4*2+ROUNDDOWN(C3012/4,0))*能力值计算器!C2/100+10+能力值计算器!C2,0)</f>
        <v>173</v>
      </c>
      <c r="H3012">
        <f>ROUNDDOWN(ROUNDDOWN(ROUNDDOWN(ROUNDDOWN(ROUNDDOWN((能力值计算器!F6+能力值计算器!E6*2+ROUNDDOWN(D3012/4,0))*能力值计算器!C2/100+5,0)*能力值计算器!H6,0)*能力值计算器!K6,0)*能力值计算器!L6,0)*VLOOKUP(能力值计算器!J6,能力变化对照表!A:B,2,0),0)</f>
        <v>103</v>
      </c>
      <c r="I3012">
        <f>ROUNDDOWN(ROUNDDOWN(ROUNDDOWN(ROUNDDOWN(ROUNDDOWN((能力值计算器!F8+能力值计算器!E8*2+ROUNDDOWN(E3012/4,0))*能力值计算器!C2/100+5,0)*能力值计算器!H8,0)*能力值计算器!K8,0)*能力值计算器!L8,0)*VLOOKUP(能力值计算器!J8,能力变化对照表!A:B,2,0),0)</f>
        <v>-39</v>
      </c>
      <c r="J3012">
        <f t="shared" si="379"/>
        <v>0</v>
      </c>
      <c r="K3012">
        <f t="shared" si="380"/>
        <v>-6747</v>
      </c>
      <c r="L3012">
        <f t="shared" si="381"/>
        <v>11072</v>
      </c>
      <c r="M3012">
        <f t="shared" si="382"/>
        <v>251.1</v>
      </c>
      <c r="N3012">
        <f t="shared" si="383"/>
        <v>1</v>
      </c>
    </row>
    <row r="3013" spans="1:14">
      <c r="A3013">
        <f t="shared" si="376"/>
        <v>0</v>
      </c>
      <c r="B3013">
        <f t="shared" si="377"/>
        <v>0</v>
      </c>
      <c r="C3013">
        <v>220</v>
      </c>
      <c r="D3013">
        <v>144</v>
      </c>
      <c r="E3013">
        <f t="shared" si="378"/>
        <v>-999</v>
      </c>
      <c r="F3013">
        <f>能力值计算器!G2</f>
        <v>0</v>
      </c>
      <c r="G3013">
        <f>ROUNDDOWN((能力值计算器!F4+能力值计算器!E4*2+ROUNDDOWN(C3013/4,0))*能力值计算器!C2/100+10+能力值计算器!C2,0)</f>
        <v>173</v>
      </c>
      <c r="H3013">
        <f>ROUNDDOWN(ROUNDDOWN(ROUNDDOWN(ROUNDDOWN(ROUNDDOWN((能力值计算器!F6+能力值计算器!E6*2+ROUNDDOWN(D3013/4,0))*能力值计算器!C2/100+5,0)*能力值计算器!H6,0)*能力值计算器!K6,0)*能力值计算器!L6,0)*VLOOKUP(能力值计算器!J6,能力变化对照表!A:B,2,0),0)</f>
        <v>103</v>
      </c>
      <c r="I3013">
        <f>ROUNDDOWN(ROUNDDOWN(ROUNDDOWN(ROUNDDOWN(ROUNDDOWN((能力值计算器!F8+能力值计算器!E8*2+ROUNDDOWN(E3013/4,0))*能力值计算器!C2/100+5,0)*能力值计算器!H8,0)*能力值计算器!K8,0)*能力值计算器!L8,0)*VLOOKUP(能力值计算器!J8,能力变化对照表!A:B,2,0),0)</f>
        <v>-39</v>
      </c>
      <c r="J3013">
        <f t="shared" si="379"/>
        <v>0</v>
      </c>
      <c r="K3013">
        <f t="shared" si="380"/>
        <v>-6747</v>
      </c>
      <c r="L3013">
        <f t="shared" si="381"/>
        <v>11072</v>
      </c>
      <c r="M3013">
        <f t="shared" si="382"/>
        <v>251.1</v>
      </c>
      <c r="N3013">
        <f t="shared" si="383"/>
        <v>1</v>
      </c>
    </row>
    <row r="3014" spans="1:14">
      <c r="A3014">
        <f t="shared" si="376"/>
        <v>0</v>
      </c>
      <c r="B3014">
        <f t="shared" si="377"/>
        <v>0</v>
      </c>
      <c r="C3014">
        <v>224</v>
      </c>
      <c r="D3014">
        <v>140</v>
      </c>
      <c r="E3014">
        <f t="shared" si="378"/>
        <v>-999</v>
      </c>
      <c r="F3014">
        <f>能力值计算器!G2</f>
        <v>0</v>
      </c>
      <c r="G3014">
        <f>ROUNDDOWN((能力值计算器!F4+能力值计算器!E4*2+ROUNDDOWN(C3014/4,0))*能力值计算器!C2/100+10+能力值计算器!C2,0)</f>
        <v>173</v>
      </c>
      <c r="H3014">
        <f>ROUNDDOWN(ROUNDDOWN(ROUNDDOWN(ROUNDDOWN(ROUNDDOWN((能力值计算器!F6+能力值计算器!E6*2+ROUNDDOWN(D3014/4,0))*能力值计算器!C2/100+5,0)*能力值计算器!H6,0)*能力值计算器!K6,0)*能力值计算器!L6,0)*VLOOKUP(能力值计算器!J6,能力变化对照表!A:B,2,0),0)</f>
        <v>103</v>
      </c>
      <c r="I3014">
        <f>ROUNDDOWN(ROUNDDOWN(ROUNDDOWN(ROUNDDOWN(ROUNDDOWN((能力值计算器!F8+能力值计算器!E8*2+ROUNDDOWN(E3014/4,0))*能力值计算器!C2/100+5,0)*能力值计算器!H8,0)*能力值计算器!K8,0)*能力值计算器!L8,0)*VLOOKUP(能力值计算器!J8,能力变化对照表!A:B,2,0),0)</f>
        <v>-39</v>
      </c>
      <c r="J3014">
        <f t="shared" si="379"/>
        <v>0</v>
      </c>
      <c r="K3014">
        <f t="shared" si="380"/>
        <v>-6747</v>
      </c>
      <c r="L3014">
        <f t="shared" si="381"/>
        <v>11072</v>
      </c>
      <c r="M3014">
        <f t="shared" si="382"/>
        <v>251.1</v>
      </c>
      <c r="N3014">
        <f t="shared" si="383"/>
        <v>1</v>
      </c>
    </row>
    <row r="3015" spans="1:14">
      <c r="A3015">
        <f t="shared" si="376"/>
        <v>0</v>
      </c>
      <c r="B3015">
        <f t="shared" si="377"/>
        <v>0</v>
      </c>
      <c r="C3015">
        <v>224</v>
      </c>
      <c r="D3015">
        <v>144</v>
      </c>
      <c r="E3015">
        <f t="shared" si="378"/>
        <v>-999</v>
      </c>
      <c r="F3015">
        <f>能力值计算器!G2</f>
        <v>0</v>
      </c>
      <c r="G3015">
        <f>ROUNDDOWN((能力值计算器!F4+能力值计算器!E4*2+ROUNDDOWN(C3015/4,0))*能力值计算器!C2/100+10+能力值计算器!C2,0)</f>
        <v>173</v>
      </c>
      <c r="H3015">
        <f>ROUNDDOWN(ROUNDDOWN(ROUNDDOWN(ROUNDDOWN(ROUNDDOWN((能力值计算器!F6+能力值计算器!E6*2+ROUNDDOWN(D3015/4,0))*能力值计算器!C2/100+5,0)*能力值计算器!H6,0)*能力值计算器!K6,0)*能力值计算器!L6,0)*VLOOKUP(能力值计算器!J6,能力变化对照表!A:B,2,0),0)</f>
        <v>103</v>
      </c>
      <c r="I3015">
        <f>ROUNDDOWN(ROUNDDOWN(ROUNDDOWN(ROUNDDOWN(ROUNDDOWN((能力值计算器!F8+能力值计算器!E8*2+ROUNDDOWN(E3015/4,0))*能力值计算器!C2/100+5,0)*能力值计算器!H8,0)*能力值计算器!K8,0)*能力值计算器!L8,0)*VLOOKUP(能力值计算器!J8,能力变化对照表!A:B,2,0),0)</f>
        <v>-39</v>
      </c>
      <c r="J3015">
        <f t="shared" si="379"/>
        <v>0</v>
      </c>
      <c r="K3015">
        <f t="shared" si="380"/>
        <v>-6747</v>
      </c>
      <c r="L3015">
        <f t="shared" si="381"/>
        <v>11072</v>
      </c>
      <c r="M3015">
        <f t="shared" si="382"/>
        <v>251.1</v>
      </c>
      <c r="N3015">
        <f t="shared" si="383"/>
        <v>1</v>
      </c>
    </row>
    <row r="3016" spans="1:14">
      <c r="A3016">
        <f t="shared" si="376"/>
        <v>0</v>
      </c>
      <c r="B3016">
        <f t="shared" si="377"/>
        <v>0</v>
      </c>
      <c r="C3016">
        <v>116</v>
      </c>
      <c r="D3016">
        <v>204</v>
      </c>
      <c r="E3016">
        <f t="shared" si="378"/>
        <v>-999</v>
      </c>
      <c r="F3016">
        <f>能力值计算器!G2</f>
        <v>0</v>
      </c>
      <c r="G3016">
        <f>ROUNDDOWN((能力值计算器!F4+能力值计算器!E4*2+ROUNDDOWN(C3016/4,0))*能力值计算器!C2/100+10+能力值计算器!C2,0)</f>
        <v>160</v>
      </c>
      <c r="H3016">
        <f>ROUNDDOWN(ROUNDDOWN(ROUNDDOWN(ROUNDDOWN(ROUNDDOWN((能力值计算器!F6+能力值计算器!E6*2+ROUNDDOWN(D3016/4,0))*能力值计算器!C2/100+5,0)*能力值计算器!H6,0)*能力值计算器!K6,0)*能力值计算器!L6,0)*VLOOKUP(能力值计算器!J6,能力变化对照表!A:B,2,0),0)</f>
        <v>111</v>
      </c>
      <c r="I3016">
        <f>ROUNDDOWN(ROUNDDOWN(ROUNDDOWN(ROUNDDOWN(ROUNDDOWN((能力值计算器!F8+能力值计算器!E8*2+ROUNDDOWN(E3016/4,0))*能力值计算器!C2/100+5,0)*能力值计算器!H8,0)*能力值计算器!K8,0)*能力值计算器!L8,0)*VLOOKUP(能力值计算器!J8,能力变化对照表!A:B,2,0),0)</f>
        <v>-39</v>
      </c>
      <c r="J3016">
        <f t="shared" si="379"/>
        <v>0</v>
      </c>
      <c r="K3016">
        <f t="shared" si="380"/>
        <v>-6240</v>
      </c>
      <c r="L3016">
        <f t="shared" si="381"/>
        <v>11520</v>
      </c>
      <c r="M3016">
        <f t="shared" si="382"/>
        <v>238.1</v>
      </c>
      <c r="N3016">
        <f t="shared" si="383"/>
        <v>1</v>
      </c>
    </row>
    <row r="3017" spans="1:14">
      <c r="A3017">
        <f t="shared" si="376"/>
        <v>0</v>
      </c>
      <c r="B3017">
        <f t="shared" si="377"/>
        <v>0</v>
      </c>
      <c r="C3017">
        <v>116</v>
      </c>
      <c r="D3017">
        <v>208</v>
      </c>
      <c r="E3017">
        <f t="shared" si="378"/>
        <v>-999</v>
      </c>
      <c r="F3017">
        <f>能力值计算器!G2</f>
        <v>0</v>
      </c>
      <c r="G3017">
        <f>ROUNDDOWN((能力值计算器!F4+能力值计算器!E4*2+ROUNDDOWN(C3017/4,0))*能力值计算器!C2/100+10+能力值计算器!C2,0)</f>
        <v>160</v>
      </c>
      <c r="H3017">
        <f>ROUNDDOWN(ROUNDDOWN(ROUNDDOWN(ROUNDDOWN(ROUNDDOWN((能力值计算器!F6+能力值计算器!E6*2+ROUNDDOWN(D3017/4,0))*能力值计算器!C2/100+5,0)*能力值计算器!H6,0)*能力值计算器!K6,0)*能力值计算器!L6,0)*VLOOKUP(能力值计算器!J6,能力变化对照表!A:B,2,0),0)</f>
        <v>111</v>
      </c>
      <c r="I3017">
        <f>ROUNDDOWN(ROUNDDOWN(ROUNDDOWN(ROUNDDOWN(ROUNDDOWN((能力值计算器!F8+能力值计算器!E8*2+ROUNDDOWN(E3017/4,0))*能力值计算器!C2/100+5,0)*能力值计算器!H8,0)*能力值计算器!K8,0)*能力值计算器!L8,0)*VLOOKUP(能力值计算器!J8,能力变化对照表!A:B,2,0),0)</f>
        <v>-39</v>
      </c>
      <c r="J3017">
        <f t="shared" si="379"/>
        <v>0</v>
      </c>
      <c r="K3017">
        <f t="shared" si="380"/>
        <v>-6240</v>
      </c>
      <c r="L3017">
        <f t="shared" si="381"/>
        <v>11520</v>
      </c>
      <c r="M3017">
        <f t="shared" si="382"/>
        <v>238.1</v>
      </c>
      <c r="N3017">
        <f t="shared" si="383"/>
        <v>1</v>
      </c>
    </row>
    <row r="3018" spans="1:14">
      <c r="A3018">
        <f t="shared" si="376"/>
        <v>0</v>
      </c>
      <c r="B3018">
        <f t="shared" si="377"/>
        <v>0</v>
      </c>
      <c r="C3018">
        <v>120</v>
      </c>
      <c r="D3018">
        <v>204</v>
      </c>
      <c r="E3018">
        <f t="shared" si="378"/>
        <v>-999</v>
      </c>
      <c r="F3018">
        <f>能力值计算器!G2</f>
        <v>0</v>
      </c>
      <c r="G3018">
        <f>ROUNDDOWN((能力值计算器!F4+能力值计算器!E4*2+ROUNDDOWN(C3018/4,0))*能力值计算器!C2/100+10+能力值计算器!C2,0)</f>
        <v>160</v>
      </c>
      <c r="H3018">
        <f>ROUNDDOWN(ROUNDDOWN(ROUNDDOWN(ROUNDDOWN(ROUNDDOWN((能力值计算器!F6+能力值计算器!E6*2+ROUNDDOWN(D3018/4,0))*能力值计算器!C2/100+5,0)*能力值计算器!H6,0)*能力值计算器!K6,0)*能力值计算器!L6,0)*VLOOKUP(能力值计算器!J6,能力变化对照表!A:B,2,0),0)</f>
        <v>111</v>
      </c>
      <c r="I3018">
        <f>ROUNDDOWN(ROUNDDOWN(ROUNDDOWN(ROUNDDOWN(ROUNDDOWN((能力值计算器!F8+能力值计算器!E8*2+ROUNDDOWN(E3018/4,0))*能力值计算器!C2/100+5,0)*能力值计算器!H8,0)*能力值计算器!K8,0)*能力值计算器!L8,0)*VLOOKUP(能力值计算器!J8,能力变化对照表!A:B,2,0),0)</f>
        <v>-39</v>
      </c>
      <c r="J3018">
        <f t="shared" si="379"/>
        <v>0</v>
      </c>
      <c r="K3018">
        <f t="shared" si="380"/>
        <v>-6240</v>
      </c>
      <c r="L3018">
        <f t="shared" si="381"/>
        <v>11520</v>
      </c>
      <c r="M3018">
        <f t="shared" si="382"/>
        <v>238.1</v>
      </c>
      <c r="N3018">
        <f t="shared" si="383"/>
        <v>1</v>
      </c>
    </row>
    <row r="3019" spans="1:14">
      <c r="A3019">
        <f t="shared" si="376"/>
        <v>0</v>
      </c>
      <c r="B3019">
        <f t="shared" si="377"/>
        <v>0</v>
      </c>
      <c r="C3019">
        <v>120</v>
      </c>
      <c r="D3019">
        <v>208</v>
      </c>
      <c r="E3019">
        <f t="shared" si="378"/>
        <v>-999</v>
      </c>
      <c r="F3019">
        <f>能力值计算器!G2</f>
        <v>0</v>
      </c>
      <c r="G3019">
        <f>ROUNDDOWN((能力值计算器!F4+能力值计算器!E4*2+ROUNDDOWN(C3019/4,0))*能力值计算器!C2/100+10+能力值计算器!C2,0)</f>
        <v>160</v>
      </c>
      <c r="H3019">
        <f>ROUNDDOWN(ROUNDDOWN(ROUNDDOWN(ROUNDDOWN(ROUNDDOWN((能力值计算器!F6+能力值计算器!E6*2+ROUNDDOWN(D3019/4,0))*能力值计算器!C2/100+5,0)*能力值计算器!H6,0)*能力值计算器!K6,0)*能力值计算器!L6,0)*VLOOKUP(能力值计算器!J6,能力变化对照表!A:B,2,0),0)</f>
        <v>111</v>
      </c>
      <c r="I3019">
        <f>ROUNDDOWN(ROUNDDOWN(ROUNDDOWN(ROUNDDOWN(ROUNDDOWN((能力值计算器!F8+能力值计算器!E8*2+ROUNDDOWN(E3019/4,0))*能力值计算器!C2/100+5,0)*能力值计算器!H8,0)*能力值计算器!K8,0)*能力值计算器!L8,0)*VLOOKUP(能力值计算器!J8,能力变化对照表!A:B,2,0),0)</f>
        <v>-39</v>
      </c>
      <c r="J3019">
        <f t="shared" si="379"/>
        <v>0</v>
      </c>
      <c r="K3019">
        <f t="shared" si="380"/>
        <v>-6240</v>
      </c>
      <c r="L3019">
        <f t="shared" si="381"/>
        <v>11520</v>
      </c>
      <c r="M3019">
        <f t="shared" si="382"/>
        <v>238.1</v>
      </c>
      <c r="N3019">
        <f t="shared" si="383"/>
        <v>1</v>
      </c>
    </row>
    <row r="3020" spans="1:14">
      <c r="A3020">
        <f t="shared" si="376"/>
        <v>0</v>
      </c>
      <c r="B3020">
        <f t="shared" si="377"/>
        <v>0</v>
      </c>
      <c r="C3020">
        <v>92</v>
      </c>
      <c r="D3020">
        <v>220</v>
      </c>
      <c r="E3020">
        <f t="shared" si="378"/>
        <v>-999</v>
      </c>
      <c r="F3020">
        <f>能力值计算器!G2</f>
        <v>0</v>
      </c>
      <c r="G3020">
        <f>ROUNDDOWN((能力值计算器!F4+能力值计算器!E4*2+ROUNDDOWN(C3020/4,0))*能力值计算器!C2/100+10+能力值计算器!C2,0)</f>
        <v>157</v>
      </c>
      <c r="H3020">
        <f>ROUNDDOWN(ROUNDDOWN(ROUNDDOWN(ROUNDDOWN(ROUNDDOWN((能力值计算器!F6+能力值计算器!E6*2+ROUNDDOWN(D3020/4,0))*能力值计算器!C2/100+5,0)*能力值计算器!H6,0)*能力值计算器!K6,0)*能力值计算器!L6,0)*VLOOKUP(能力值计算器!J6,能力变化对照表!A:B,2,0),0)</f>
        <v>113</v>
      </c>
      <c r="I3020">
        <f>ROUNDDOWN(ROUNDDOWN(ROUNDDOWN(ROUNDDOWN(ROUNDDOWN((能力值计算器!F8+能力值计算器!E8*2+ROUNDDOWN(E3020/4,0))*能力值计算器!C2/100+5,0)*能力值计算器!H8,0)*能力值计算器!K8,0)*能力值计算器!L8,0)*VLOOKUP(能力值计算器!J8,能力变化对照表!A:B,2,0),0)</f>
        <v>-39</v>
      </c>
      <c r="J3020">
        <f t="shared" si="379"/>
        <v>0</v>
      </c>
      <c r="K3020">
        <f t="shared" si="380"/>
        <v>-6123</v>
      </c>
      <c r="L3020">
        <f t="shared" si="381"/>
        <v>11618</v>
      </c>
      <c r="M3020">
        <f t="shared" si="382"/>
        <v>235.1</v>
      </c>
      <c r="N3020">
        <f t="shared" si="383"/>
        <v>1</v>
      </c>
    </row>
    <row r="3021" spans="1:14">
      <c r="A3021">
        <f t="shared" si="376"/>
        <v>0</v>
      </c>
      <c r="B3021">
        <f t="shared" si="377"/>
        <v>0</v>
      </c>
      <c r="C3021">
        <v>92</v>
      </c>
      <c r="D3021">
        <v>224</v>
      </c>
      <c r="E3021">
        <f t="shared" si="378"/>
        <v>-999</v>
      </c>
      <c r="F3021">
        <f>能力值计算器!G2</f>
        <v>0</v>
      </c>
      <c r="G3021">
        <f>ROUNDDOWN((能力值计算器!F4+能力值计算器!E4*2+ROUNDDOWN(C3021/4,0))*能力值计算器!C2/100+10+能力值计算器!C2,0)</f>
        <v>157</v>
      </c>
      <c r="H3021">
        <f>ROUNDDOWN(ROUNDDOWN(ROUNDDOWN(ROUNDDOWN(ROUNDDOWN((能力值计算器!F6+能力值计算器!E6*2+ROUNDDOWN(D3021/4,0))*能力值计算器!C2/100+5,0)*能力值计算器!H6,0)*能力值计算器!K6,0)*能力值计算器!L6,0)*VLOOKUP(能力值计算器!J6,能力变化对照表!A:B,2,0),0)</f>
        <v>113</v>
      </c>
      <c r="I3021">
        <f>ROUNDDOWN(ROUNDDOWN(ROUNDDOWN(ROUNDDOWN(ROUNDDOWN((能力值计算器!F8+能力值计算器!E8*2+ROUNDDOWN(E3021/4,0))*能力值计算器!C2/100+5,0)*能力值计算器!H8,0)*能力值计算器!K8,0)*能力值计算器!L8,0)*VLOOKUP(能力值计算器!J8,能力变化对照表!A:B,2,0),0)</f>
        <v>-39</v>
      </c>
      <c r="J3021">
        <f t="shared" si="379"/>
        <v>0</v>
      </c>
      <c r="K3021">
        <f t="shared" si="380"/>
        <v>-6123</v>
      </c>
      <c r="L3021">
        <f t="shared" si="381"/>
        <v>11618</v>
      </c>
      <c r="M3021">
        <f t="shared" si="382"/>
        <v>235.1</v>
      </c>
      <c r="N3021">
        <f t="shared" si="383"/>
        <v>1</v>
      </c>
    </row>
    <row r="3022" spans="1:14">
      <c r="A3022">
        <f t="shared" si="376"/>
        <v>0</v>
      </c>
      <c r="B3022">
        <f t="shared" si="377"/>
        <v>0</v>
      </c>
      <c r="C3022">
        <v>96</v>
      </c>
      <c r="D3022">
        <v>220</v>
      </c>
      <c r="E3022">
        <f t="shared" si="378"/>
        <v>-999</v>
      </c>
      <c r="F3022">
        <f>能力值计算器!G2</f>
        <v>0</v>
      </c>
      <c r="G3022">
        <f>ROUNDDOWN((能力值计算器!F4+能力值计算器!E4*2+ROUNDDOWN(C3022/4,0))*能力值计算器!C2/100+10+能力值计算器!C2,0)</f>
        <v>157</v>
      </c>
      <c r="H3022">
        <f>ROUNDDOWN(ROUNDDOWN(ROUNDDOWN(ROUNDDOWN(ROUNDDOWN((能力值计算器!F6+能力值计算器!E6*2+ROUNDDOWN(D3022/4,0))*能力值计算器!C2/100+5,0)*能力值计算器!H6,0)*能力值计算器!K6,0)*能力值计算器!L6,0)*VLOOKUP(能力值计算器!J6,能力变化对照表!A:B,2,0),0)</f>
        <v>113</v>
      </c>
      <c r="I3022">
        <f>ROUNDDOWN(ROUNDDOWN(ROUNDDOWN(ROUNDDOWN(ROUNDDOWN((能力值计算器!F8+能力值计算器!E8*2+ROUNDDOWN(E3022/4,0))*能力值计算器!C2/100+5,0)*能力值计算器!H8,0)*能力值计算器!K8,0)*能力值计算器!L8,0)*VLOOKUP(能力值计算器!J8,能力变化对照表!A:B,2,0),0)</f>
        <v>-39</v>
      </c>
      <c r="J3022">
        <f t="shared" si="379"/>
        <v>0</v>
      </c>
      <c r="K3022">
        <f t="shared" si="380"/>
        <v>-6123</v>
      </c>
      <c r="L3022">
        <f t="shared" si="381"/>
        <v>11618</v>
      </c>
      <c r="M3022">
        <f t="shared" si="382"/>
        <v>235.1</v>
      </c>
      <c r="N3022">
        <f t="shared" si="383"/>
        <v>1</v>
      </c>
    </row>
    <row r="3023" spans="1:14">
      <c r="A3023">
        <f t="shared" si="376"/>
        <v>0</v>
      </c>
      <c r="B3023">
        <f t="shared" si="377"/>
        <v>0</v>
      </c>
      <c r="C3023">
        <v>96</v>
      </c>
      <c r="D3023">
        <v>224</v>
      </c>
      <c r="E3023">
        <f t="shared" si="378"/>
        <v>-999</v>
      </c>
      <c r="F3023">
        <f>能力值计算器!G2</f>
        <v>0</v>
      </c>
      <c r="G3023">
        <f>ROUNDDOWN((能力值计算器!F4+能力值计算器!E4*2+ROUNDDOWN(C3023/4,0))*能力值计算器!C2/100+10+能力值计算器!C2,0)</f>
        <v>157</v>
      </c>
      <c r="H3023">
        <f>ROUNDDOWN(ROUNDDOWN(ROUNDDOWN(ROUNDDOWN(ROUNDDOWN((能力值计算器!F6+能力值计算器!E6*2+ROUNDDOWN(D3023/4,0))*能力值计算器!C2/100+5,0)*能力值计算器!H6,0)*能力值计算器!K6,0)*能力值计算器!L6,0)*VLOOKUP(能力值计算器!J6,能力变化对照表!A:B,2,0),0)</f>
        <v>113</v>
      </c>
      <c r="I3023">
        <f>ROUNDDOWN(ROUNDDOWN(ROUNDDOWN(ROUNDDOWN(ROUNDDOWN((能力值计算器!F8+能力值计算器!E8*2+ROUNDDOWN(E3023/4,0))*能力值计算器!C2/100+5,0)*能力值计算器!H8,0)*能力值计算器!K8,0)*能力值计算器!L8,0)*VLOOKUP(能力值计算器!J8,能力变化对照表!A:B,2,0),0)</f>
        <v>-39</v>
      </c>
      <c r="J3023">
        <f t="shared" si="379"/>
        <v>0</v>
      </c>
      <c r="K3023">
        <f t="shared" si="380"/>
        <v>-6123</v>
      </c>
      <c r="L3023">
        <f t="shared" si="381"/>
        <v>11618</v>
      </c>
      <c r="M3023">
        <f t="shared" si="382"/>
        <v>235.1</v>
      </c>
      <c r="N3023">
        <f t="shared" si="383"/>
        <v>1</v>
      </c>
    </row>
    <row r="3024" spans="1:14">
      <c r="A3024">
        <f t="shared" si="376"/>
        <v>0</v>
      </c>
      <c r="B3024">
        <f t="shared" si="377"/>
        <v>0</v>
      </c>
      <c r="C3024">
        <v>140</v>
      </c>
      <c r="D3024">
        <v>188</v>
      </c>
      <c r="E3024">
        <f t="shared" si="378"/>
        <v>-999</v>
      </c>
      <c r="F3024">
        <f>能力值计算器!G2</f>
        <v>0</v>
      </c>
      <c r="G3024">
        <f>ROUNDDOWN((能力值计算器!F4+能力值计算器!E4*2+ROUNDDOWN(C3024/4,0))*能力值计算器!C2/100+10+能力值计算器!C2,0)</f>
        <v>163</v>
      </c>
      <c r="H3024">
        <f>ROUNDDOWN(ROUNDDOWN(ROUNDDOWN(ROUNDDOWN(ROUNDDOWN((能力值计算器!F6+能力值计算器!E6*2+ROUNDDOWN(D3024/4,0))*能力值计算器!C2/100+5,0)*能力值计算器!H6,0)*能力值计算器!K6,0)*能力值计算器!L6,0)*VLOOKUP(能力值计算器!J6,能力变化对照表!A:B,2,0),0)</f>
        <v>109</v>
      </c>
      <c r="I3024">
        <f>ROUNDDOWN(ROUNDDOWN(ROUNDDOWN(ROUNDDOWN(ROUNDDOWN((能力值计算器!F8+能力值计算器!E8*2+ROUNDDOWN(E3024/4,0))*能力值计算器!C2/100+5,0)*能力值计算器!H8,0)*能力值计算器!K8,0)*能力值计算器!L8,0)*VLOOKUP(能力值计算器!J8,能力变化对照表!A:B,2,0),0)</f>
        <v>-39</v>
      </c>
      <c r="J3024">
        <f t="shared" si="379"/>
        <v>0</v>
      </c>
      <c r="K3024">
        <f t="shared" si="380"/>
        <v>-6357</v>
      </c>
      <c r="L3024">
        <f t="shared" si="381"/>
        <v>11410</v>
      </c>
      <c r="M3024">
        <f t="shared" si="382"/>
        <v>241.1</v>
      </c>
      <c r="N3024">
        <f t="shared" si="383"/>
        <v>1</v>
      </c>
    </row>
    <row r="3025" spans="1:14">
      <c r="A3025">
        <f t="shared" si="376"/>
        <v>0</v>
      </c>
      <c r="B3025">
        <f t="shared" si="377"/>
        <v>0</v>
      </c>
      <c r="C3025">
        <v>140</v>
      </c>
      <c r="D3025">
        <v>192</v>
      </c>
      <c r="E3025">
        <f t="shared" si="378"/>
        <v>-999</v>
      </c>
      <c r="F3025">
        <f>能力值计算器!G2</f>
        <v>0</v>
      </c>
      <c r="G3025">
        <f>ROUNDDOWN((能力值计算器!F4+能力值计算器!E4*2+ROUNDDOWN(C3025/4,0))*能力值计算器!C2/100+10+能力值计算器!C2,0)</f>
        <v>163</v>
      </c>
      <c r="H3025">
        <f>ROUNDDOWN(ROUNDDOWN(ROUNDDOWN(ROUNDDOWN(ROUNDDOWN((能力值计算器!F6+能力值计算器!E6*2+ROUNDDOWN(D3025/4,0))*能力值计算器!C2/100+5,0)*能力值计算器!H6,0)*能力值计算器!K6,0)*能力值计算器!L6,0)*VLOOKUP(能力值计算器!J6,能力变化对照表!A:B,2,0),0)</f>
        <v>109</v>
      </c>
      <c r="I3025">
        <f>ROUNDDOWN(ROUNDDOWN(ROUNDDOWN(ROUNDDOWN(ROUNDDOWN((能力值计算器!F8+能力值计算器!E8*2+ROUNDDOWN(E3025/4,0))*能力值计算器!C2/100+5,0)*能力值计算器!H8,0)*能力值计算器!K8,0)*能力值计算器!L8,0)*VLOOKUP(能力值计算器!J8,能力变化对照表!A:B,2,0),0)</f>
        <v>-39</v>
      </c>
      <c r="J3025">
        <f t="shared" si="379"/>
        <v>0</v>
      </c>
      <c r="K3025">
        <f t="shared" si="380"/>
        <v>-6357</v>
      </c>
      <c r="L3025">
        <f t="shared" si="381"/>
        <v>11410</v>
      </c>
      <c r="M3025">
        <f t="shared" si="382"/>
        <v>241.1</v>
      </c>
      <c r="N3025">
        <f t="shared" si="383"/>
        <v>1</v>
      </c>
    </row>
    <row r="3026" spans="1:14">
      <c r="A3026">
        <f t="shared" si="376"/>
        <v>0</v>
      </c>
      <c r="B3026">
        <f t="shared" si="377"/>
        <v>0</v>
      </c>
      <c r="C3026">
        <v>144</v>
      </c>
      <c r="D3026">
        <v>188</v>
      </c>
      <c r="E3026">
        <f t="shared" si="378"/>
        <v>-999</v>
      </c>
      <c r="F3026">
        <f>能力值计算器!G2</f>
        <v>0</v>
      </c>
      <c r="G3026">
        <f>ROUNDDOWN((能力值计算器!F4+能力值计算器!E4*2+ROUNDDOWN(C3026/4,0))*能力值计算器!C2/100+10+能力值计算器!C2,0)</f>
        <v>163</v>
      </c>
      <c r="H3026">
        <f>ROUNDDOWN(ROUNDDOWN(ROUNDDOWN(ROUNDDOWN(ROUNDDOWN((能力值计算器!F6+能力值计算器!E6*2+ROUNDDOWN(D3026/4,0))*能力值计算器!C2/100+5,0)*能力值计算器!H6,0)*能力值计算器!K6,0)*能力值计算器!L6,0)*VLOOKUP(能力值计算器!J6,能力变化对照表!A:B,2,0),0)</f>
        <v>109</v>
      </c>
      <c r="I3026">
        <f>ROUNDDOWN(ROUNDDOWN(ROUNDDOWN(ROUNDDOWN(ROUNDDOWN((能力值计算器!F8+能力值计算器!E8*2+ROUNDDOWN(E3026/4,0))*能力值计算器!C2/100+5,0)*能力值计算器!H8,0)*能力值计算器!K8,0)*能力值计算器!L8,0)*VLOOKUP(能力值计算器!J8,能力变化对照表!A:B,2,0),0)</f>
        <v>-39</v>
      </c>
      <c r="J3026">
        <f t="shared" si="379"/>
        <v>0</v>
      </c>
      <c r="K3026">
        <f t="shared" si="380"/>
        <v>-6357</v>
      </c>
      <c r="L3026">
        <f t="shared" si="381"/>
        <v>11410</v>
      </c>
      <c r="M3026">
        <f t="shared" si="382"/>
        <v>241.1</v>
      </c>
      <c r="N3026">
        <f t="shared" si="383"/>
        <v>1</v>
      </c>
    </row>
    <row r="3027" spans="1:14">
      <c r="A3027">
        <f t="shared" si="376"/>
        <v>0</v>
      </c>
      <c r="B3027">
        <f t="shared" si="377"/>
        <v>0</v>
      </c>
      <c r="C3027">
        <v>144</v>
      </c>
      <c r="D3027">
        <v>192</v>
      </c>
      <c r="E3027">
        <f t="shared" si="378"/>
        <v>-999</v>
      </c>
      <c r="F3027">
        <f>能力值计算器!G2</f>
        <v>0</v>
      </c>
      <c r="G3027">
        <f>ROUNDDOWN((能力值计算器!F4+能力值计算器!E4*2+ROUNDDOWN(C3027/4,0))*能力值计算器!C2/100+10+能力值计算器!C2,0)</f>
        <v>163</v>
      </c>
      <c r="H3027">
        <f>ROUNDDOWN(ROUNDDOWN(ROUNDDOWN(ROUNDDOWN(ROUNDDOWN((能力值计算器!F6+能力值计算器!E6*2+ROUNDDOWN(D3027/4,0))*能力值计算器!C2/100+5,0)*能力值计算器!H6,0)*能力值计算器!K6,0)*能力值计算器!L6,0)*VLOOKUP(能力值计算器!J6,能力变化对照表!A:B,2,0),0)</f>
        <v>109</v>
      </c>
      <c r="I3027">
        <f>ROUNDDOWN(ROUNDDOWN(ROUNDDOWN(ROUNDDOWN(ROUNDDOWN((能力值计算器!F8+能力值计算器!E8*2+ROUNDDOWN(E3027/4,0))*能力值计算器!C2/100+5,0)*能力值计算器!H8,0)*能力值计算器!K8,0)*能力值计算器!L8,0)*VLOOKUP(能力值计算器!J8,能力变化对照表!A:B,2,0),0)</f>
        <v>-39</v>
      </c>
      <c r="J3027">
        <f t="shared" si="379"/>
        <v>0</v>
      </c>
      <c r="K3027">
        <f t="shared" si="380"/>
        <v>-6357</v>
      </c>
      <c r="L3027">
        <f t="shared" si="381"/>
        <v>11410</v>
      </c>
      <c r="M3027">
        <f t="shared" si="382"/>
        <v>241.1</v>
      </c>
      <c r="N3027">
        <f t="shared" si="383"/>
        <v>1</v>
      </c>
    </row>
    <row r="3028" spans="1:14">
      <c r="A3028">
        <f t="shared" si="376"/>
        <v>0</v>
      </c>
      <c r="B3028">
        <f t="shared" si="377"/>
        <v>0</v>
      </c>
      <c r="C3028">
        <v>68</v>
      </c>
      <c r="D3028">
        <v>236</v>
      </c>
      <c r="E3028">
        <f t="shared" si="378"/>
        <v>-999</v>
      </c>
      <c r="F3028">
        <f>能力值计算器!G2</f>
        <v>0</v>
      </c>
      <c r="G3028">
        <f>ROUNDDOWN((能力值计算器!F4+能力值计算器!E4*2+ROUNDDOWN(C3028/4,0))*能力值计算器!C2/100+10+能力值计算器!C2,0)</f>
        <v>154</v>
      </c>
      <c r="H3028">
        <f>ROUNDDOWN(ROUNDDOWN(ROUNDDOWN(ROUNDDOWN(ROUNDDOWN((能力值计算器!F6+能力值计算器!E6*2+ROUNDDOWN(D3028/4,0))*能力值计算器!C2/100+5,0)*能力值计算器!H6,0)*能力值计算器!K6,0)*能力值计算器!L6,0)*VLOOKUP(能力值计算器!J6,能力变化对照表!A:B,2,0),0)</f>
        <v>115</v>
      </c>
      <c r="I3028">
        <f>ROUNDDOWN(ROUNDDOWN(ROUNDDOWN(ROUNDDOWN(ROUNDDOWN((能力值计算器!F8+能力值计算器!E8*2+ROUNDDOWN(E3028/4,0))*能力值计算器!C2/100+5,0)*能力值计算器!H8,0)*能力值计算器!K8,0)*能力值计算器!L8,0)*VLOOKUP(能力值计算器!J8,能力变化对照表!A:B,2,0),0)</f>
        <v>-39</v>
      </c>
      <c r="J3028">
        <f t="shared" si="379"/>
        <v>0</v>
      </c>
      <c r="K3028">
        <f t="shared" si="380"/>
        <v>-6006</v>
      </c>
      <c r="L3028">
        <f t="shared" si="381"/>
        <v>11704</v>
      </c>
      <c r="M3028">
        <f t="shared" si="382"/>
        <v>232.1</v>
      </c>
      <c r="N3028">
        <f t="shared" si="383"/>
        <v>1</v>
      </c>
    </row>
    <row r="3029" spans="1:14">
      <c r="A3029">
        <f t="shared" si="376"/>
        <v>0</v>
      </c>
      <c r="B3029">
        <f t="shared" si="377"/>
        <v>0</v>
      </c>
      <c r="C3029">
        <v>68</v>
      </c>
      <c r="D3029">
        <v>240</v>
      </c>
      <c r="E3029">
        <f t="shared" si="378"/>
        <v>-999</v>
      </c>
      <c r="F3029">
        <f>能力值计算器!G2</f>
        <v>0</v>
      </c>
      <c r="G3029">
        <f>ROUNDDOWN((能力值计算器!F4+能力值计算器!E4*2+ROUNDDOWN(C3029/4,0))*能力值计算器!C2/100+10+能力值计算器!C2,0)</f>
        <v>154</v>
      </c>
      <c r="H3029">
        <f>ROUNDDOWN(ROUNDDOWN(ROUNDDOWN(ROUNDDOWN(ROUNDDOWN((能力值计算器!F6+能力值计算器!E6*2+ROUNDDOWN(D3029/4,0))*能力值计算器!C2/100+5,0)*能力值计算器!H6,0)*能力值计算器!K6,0)*能力值计算器!L6,0)*VLOOKUP(能力值计算器!J6,能力变化对照表!A:B,2,0),0)</f>
        <v>115</v>
      </c>
      <c r="I3029">
        <f>ROUNDDOWN(ROUNDDOWN(ROUNDDOWN(ROUNDDOWN(ROUNDDOWN((能力值计算器!F8+能力值计算器!E8*2+ROUNDDOWN(E3029/4,0))*能力值计算器!C2/100+5,0)*能力值计算器!H8,0)*能力值计算器!K8,0)*能力值计算器!L8,0)*VLOOKUP(能力值计算器!J8,能力变化对照表!A:B,2,0),0)</f>
        <v>-39</v>
      </c>
      <c r="J3029">
        <f t="shared" si="379"/>
        <v>0</v>
      </c>
      <c r="K3029">
        <f t="shared" si="380"/>
        <v>-6006</v>
      </c>
      <c r="L3029">
        <f t="shared" si="381"/>
        <v>11704</v>
      </c>
      <c r="M3029">
        <f t="shared" si="382"/>
        <v>232.1</v>
      </c>
      <c r="N3029">
        <f t="shared" si="383"/>
        <v>1</v>
      </c>
    </row>
    <row r="3030" spans="1:14">
      <c r="A3030">
        <f t="shared" si="376"/>
        <v>0</v>
      </c>
      <c r="B3030">
        <f t="shared" si="377"/>
        <v>0</v>
      </c>
      <c r="C3030">
        <v>72</v>
      </c>
      <c r="D3030">
        <v>236</v>
      </c>
      <c r="E3030">
        <f t="shared" si="378"/>
        <v>-999</v>
      </c>
      <c r="F3030">
        <f>能力值计算器!G2</f>
        <v>0</v>
      </c>
      <c r="G3030">
        <f>ROUNDDOWN((能力值计算器!F4+能力值计算器!E4*2+ROUNDDOWN(C3030/4,0))*能力值计算器!C2/100+10+能力值计算器!C2,0)</f>
        <v>154</v>
      </c>
      <c r="H3030">
        <f>ROUNDDOWN(ROUNDDOWN(ROUNDDOWN(ROUNDDOWN(ROUNDDOWN((能力值计算器!F6+能力值计算器!E6*2+ROUNDDOWN(D3030/4,0))*能力值计算器!C2/100+5,0)*能力值计算器!H6,0)*能力值计算器!K6,0)*能力值计算器!L6,0)*VLOOKUP(能力值计算器!J6,能力变化对照表!A:B,2,0),0)</f>
        <v>115</v>
      </c>
      <c r="I3030">
        <f>ROUNDDOWN(ROUNDDOWN(ROUNDDOWN(ROUNDDOWN(ROUNDDOWN((能力值计算器!F8+能力值计算器!E8*2+ROUNDDOWN(E3030/4,0))*能力值计算器!C2/100+5,0)*能力值计算器!H8,0)*能力值计算器!K8,0)*能力值计算器!L8,0)*VLOOKUP(能力值计算器!J8,能力变化对照表!A:B,2,0),0)</f>
        <v>-39</v>
      </c>
      <c r="J3030">
        <f t="shared" si="379"/>
        <v>0</v>
      </c>
      <c r="K3030">
        <f t="shared" si="380"/>
        <v>-6006</v>
      </c>
      <c r="L3030">
        <f t="shared" si="381"/>
        <v>11704</v>
      </c>
      <c r="M3030">
        <f t="shared" si="382"/>
        <v>232.1</v>
      </c>
      <c r="N3030">
        <f t="shared" si="383"/>
        <v>1</v>
      </c>
    </row>
    <row r="3031" spans="1:14">
      <c r="A3031">
        <f t="shared" si="376"/>
        <v>0</v>
      </c>
      <c r="B3031">
        <f t="shared" si="377"/>
        <v>0</v>
      </c>
      <c r="C3031">
        <v>72</v>
      </c>
      <c r="D3031">
        <v>240</v>
      </c>
      <c r="E3031">
        <f t="shared" si="378"/>
        <v>-999</v>
      </c>
      <c r="F3031">
        <f>能力值计算器!G2</f>
        <v>0</v>
      </c>
      <c r="G3031">
        <f>ROUNDDOWN((能力值计算器!F4+能力值计算器!E4*2+ROUNDDOWN(C3031/4,0))*能力值计算器!C2/100+10+能力值计算器!C2,0)</f>
        <v>154</v>
      </c>
      <c r="H3031">
        <f>ROUNDDOWN(ROUNDDOWN(ROUNDDOWN(ROUNDDOWN(ROUNDDOWN((能力值计算器!F6+能力值计算器!E6*2+ROUNDDOWN(D3031/4,0))*能力值计算器!C2/100+5,0)*能力值计算器!H6,0)*能力值计算器!K6,0)*能力值计算器!L6,0)*VLOOKUP(能力值计算器!J6,能力变化对照表!A:B,2,0),0)</f>
        <v>115</v>
      </c>
      <c r="I3031">
        <f>ROUNDDOWN(ROUNDDOWN(ROUNDDOWN(ROUNDDOWN(ROUNDDOWN((能力值计算器!F8+能力值计算器!E8*2+ROUNDDOWN(E3031/4,0))*能力值计算器!C2/100+5,0)*能力值计算器!H8,0)*能力值计算器!K8,0)*能力值计算器!L8,0)*VLOOKUP(能力值计算器!J8,能力变化对照表!A:B,2,0),0)</f>
        <v>-39</v>
      </c>
      <c r="J3031">
        <f t="shared" si="379"/>
        <v>0</v>
      </c>
      <c r="K3031">
        <f t="shared" si="380"/>
        <v>-6006</v>
      </c>
      <c r="L3031">
        <f t="shared" si="381"/>
        <v>11704</v>
      </c>
      <c r="M3031">
        <f t="shared" si="382"/>
        <v>232.1</v>
      </c>
      <c r="N3031">
        <f t="shared" si="383"/>
        <v>1</v>
      </c>
    </row>
    <row r="3032" spans="1:14">
      <c r="A3032">
        <f t="shared" si="376"/>
        <v>0</v>
      </c>
      <c r="B3032">
        <f t="shared" si="377"/>
        <v>0</v>
      </c>
      <c r="C3032">
        <v>204</v>
      </c>
      <c r="D3032">
        <v>148</v>
      </c>
      <c r="E3032">
        <f t="shared" si="378"/>
        <v>-999</v>
      </c>
      <c r="F3032">
        <f>能力值计算器!G2</f>
        <v>0</v>
      </c>
      <c r="G3032">
        <f>ROUNDDOWN((能力值计算器!F4+能力值计算器!E4*2+ROUNDDOWN(C3032/4,0))*能力值计算器!C2/100+10+能力值计算器!C2,0)</f>
        <v>171</v>
      </c>
      <c r="H3032">
        <f>ROUNDDOWN(ROUNDDOWN(ROUNDDOWN(ROUNDDOWN(ROUNDDOWN((能力值计算器!F6+能力值计算器!E6*2+ROUNDDOWN(D3032/4,0))*能力值计算器!C2/100+5,0)*能力值计算器!H6,0)*能力值计算器!K6,0)*能力值计算器!L6,0)*VLOOKUP(能力值计算器!J6,能力变化对照表!A:B,2,0),0)</f>
        <v>104</v>
      </c>
      <c r="I3032">
        <f>ROUNDDOWN(ROUNDDOWN(ROUNDDOWN(ROUNDDOWN(ROUNDDOWN((能力值计算器!F8+能力值计算器!E8*2+ROUNDDOWN(E3032/4,0))*能力值计算器!C2/100+5,0)*能力值计算器!H8,0)*能力值计算器!K8,0)*能力值计算器!L8,0)*VLOOKUP(能力值计算器!J8,能力变化对照表!A:B,2,0),0)</f>
        <v>-39</v>
      </c>
      <c r="J3032">
        <f t="shared" si="379"/>
        <v>0</v>
      </c>
      <c r="K3032">
        <f t="shared" si="380"/>
        <v>-6669</v>
      </c>
      <c r="L3032">
        <f t="shared" si="381"/>
        <v>11115</v>
      </c>
      <c r="M3032">
        <f t="shared" si="382"/>
        <v>249.1</v>
      </c>
      <c r="N3032">
        <f t="shared" si="383"/>
        <v>1</v>
      </c>
    </row>
    <row r="3033" spans="1:14">
      <c r="A3033">
        <f t="shared" si="376"/>
        <v>0</v>
      </c>
      <c r="B3033">
        <f t="shared" si="377"/>
        <v>0</v>
      </c>
      <c r="C3033">
        <v>204</v>
      </c>
      <c r="D3033">
        <v>152</v>
      </c>
      <c r="E3033">
        <f t="shared" si="378"/>
        <v>-999</v>
      </c>
      <c r="F3033">
        <f>能力值计算器!G2</f>
        <v>0</v>
      </c>
      <c r="G3033">
        <f>ROUNDDOWN((能力值计算器!F4+能力值计算器!E4*2+ROUNDDOWN(C3033/4,0))*能力值计算器!C2/100+10+能力值计算器!C2,0)</f>
        <v>171</v>
      </c>
      <c r="H3033">
        <f>ROUNDDOWN(ROUNDDOWN(ROUNDDOWN(ROUNDDOWN(ROUNDDOWN((能力值计算器!F6+能力值计算器!E6*2+ROUNDDOWN(D3033/4,0))*能力值计算器!C2/100+5,0)*能力值计算器!H6,0)*能力值计算器!K6,0)*能力值计算器!L6,0)*VLOOKUP(能力值计算器!J6,能力变化对照表!A:B,2,0),0)</f>
        <v>104</v>
      </c>
      <c r="I3033">
        <f>ROUNDDOWN(ROUNDDOWN(ROUNDDOWN(ROUNDDOWN(ROUNDDOWN((能力值计算器!F8+能力值计算器!E8*2+ROUNDDOWN(E3033/4,0))*能力值计算器!C2/100+5,0)*能力值计算器!H8,0)*能力值计算器!K8,0)*能力值计算器!L8,0)*VLOOKUP(能力值计算器!J8,能力变化对照表!A:B,2,0),0)</f>
        <v>-39</v>
      </c>
      <c r="J3033">
        <f t="shared" si="379"/>
        <v>0</v>
      </c>
      <c r="K3033">
        <f t="shared" si="380"/>
        <v>-6669</v>
      </c>
      <c r="L3033">
        <f t="shared" si="381"/>
        <v>11115</v>
      </c>
      <c r="M3033">
        <f t="shared" si="382"/>
        <v>249.1</v>
      </c>
      <c r="N3033">
        <f t="shared" si="383"/>
        <v>1</v>
      </c>
    </row>
    <row r="3034" spans="1:14">
      <c r="A3034">
        <f t="shared" si="376"/>
        <v>0</v>
      </c>
      <c r="B3034">
        <f t="shared" si="377"/>
        <v>0</v>
      </c>
      <c r="C3034">
        <v>208</v>
      </c>
      <c r="D3034">
        <v>148</v>
      </c>
      <c r="E3034">
        <f t="shared" si="378"/>
        <v>-999</v>
      </c>
      <c r="F3034">
        <f>能力值计算器!G2</f>
        <v>0</v>
      </c>
      <c r="G3034">
        <f>ROUNDDOWN((能力值计算器!F4+能力值计算器!E4*2+ROUNDDOWN(C3034/4,0))*能力值计算器!C2/100+10+能力值计算器!C2,0)</f>
        <v>171</v>
      </c>
      <c r="H3034">
        <f>ROUNDDOWN(ROUNDDOWN(ROUNDDOWN(ROUNDDOWN(ROUNDDOWN((能力值计算器!F6+能力值计算器!E6*2+ROUNDDOWN(D3034/4,0))*能力值计算器!C2/100+5,0)*能力值计算器!H6,0)*能力值计算器!K6,0)*能力值计算器!L6,0)*VLOOKUP(能力值计算器!J6,能力变化对照表!A:B,2,0),0)</f>
        <v>104</v>
      </c>
      <c r="I3034">
        <f>ROUNDDOWN(ROUNDDOWN(ROUNDDOWN(ROUNDDOWN(ROUNDDOWN((能力值计算器!F8+能力值计算器!E8*2+ROUNDDOWN(E3034/4,0))*能力值计算器!C2/100+5,0)*能力值计算器!H8,0)*能力值计算器!K8,0)*能力值计算器!L8,0)*VLOOKUP(能力值计算器!J8,能力变化对照表!A:B,2,0),0)</f>
        <v>-39</v>
      </c>
      <c r="J3034">
        <f t="shared" si="379"/>
        <v>0</v>
      </c>
      <c r="K3034">
        <f t="shared" si="380"/>
        <v>-6669</v>
      </c>
      <c r="L3034">
        <f t="shared" si="381"/>
        <v>11115</v>
      </c>
      <c r="M3034">
        <f t="shared" si="382"/>
        <v>249.1</v>
      </c>
      <c r="N3034">
        <f t="shared" si="383"/>
        <v>1</v>
      </c>
    </row>
    <row r="3035" spans="1:14">
      <c r="A3035">
        <f t="shared" si="376"/>
        <v>0</v>
      </c>
      <c r="B3035">
        <f t="shared" si="377"/>
        <v>0</v>
      </c>
      <c r="C3035">
        <v>208</v>
      </c>
      <c r="D3035">
        <v>152</v>
      </c>
      <c r="E3035">
        <f t="shared" si="378"/>
        <v>-999</v>
      </c>
      <c r="F3035">
        <f>能力值计算器!G2</f>
        <v>0</v>
      </c>
      <c r="G3035">
        <f>ROUNDDOWN((能力值计算器!F4+能力值计算器!E4*2+ROUNDDOWN(C3035/4,0))*能力值计算器!C2/100+10+能力值计算器!C2,0)</f>
        <v>171</v>
      </c>
      <c r="H3035">
        <f>ROUNDDOWN(ROUNDDOWN(ROUNDDOWN(ROUNDDOWN(ROUNDDOWN((能力值计算器!F6+能力值计算器!E6*2+ROUNDDOWN(D3035/4,0))*能力值计算器!C2/100+5,0)*能力值计算器!H6,0)*能力值计算器!K6,0)*能力值计算器!L6,0)*VLOOKUP(能力值计算器!J6,能力变化对照表!A:B,2,0),0)</f>
        <v>104</v>
      </c>
      <c r="I3035">
        <f>ROUNDDOWN(ROUNDDOWN(ROUNDDOWN(ROUNDDOWN(ROUNDDOWN((能力值计算器!F8+能力值计算器!E8*2+ROUNDDOWN(E3035/4,0))*能力值计算器!C2/100+5,0)*能力值计算器!H8,0)*能力值计算器!K8,0)*能力值计算器!L8,0)*VLOOKUP(能力值计算器!J8,能力变化对照表!A:B,2,0),0)</f>
        <v>-39</v>
      </c>
      <c r="J3035">
        <f t="shared" si="379"/>
        <v>0</v>
      </c>
      <c r="K3035">
        <f t="shared" si="380"/>
        <v>-6669</v>
      </c>
      <c r="L3035">
        <f t="shared" si="381"/>
        <v>11115</v>
      </c>
      <c r="M3035">
        <f t="shared" si="382"/>
        <v>249.1</v>
      </c>
      <c r="N3035">
        <f t="shared" si="383"/>
        <v>1</v>
      </c>
    </row>
    <row r="3036" spans="1:14">
      <c r="A3036">
        <f t="shared" si="376"/>
        <v>0</v>
      </c>
      <c r="B3036">
        <f t="shared" si="377"/>
        <v>0</v>
      </c>
      <c r="C3036">
        <v>164</v>
      </c>
      <c r="D3036">
        <v>172</v>
      </c>
      <c r="E3036">
        <f t="shared" si="378"/>
        <v>-999</v>
      </c>
      <c r="F3036">
        <f>能力值计算器!G2</f>
        <v>0</v>
      </c>
      <c r="G3036">
        <f>ROUNDDOWN((能力值计算器!F4+能力值计算器!E4*2+ROUNDDOWN(C3036/4,0))*能力值计算器!C2/100+10+能力值计算器!C2,0)</f>
        <v>166</v>
      </c>
      <c r="H3036">
        <f>ROUNDDOWN(ROUNDDOWN(ROUNDDOWN(ROUNDDOWN(ROUNDDOWN((能力值计算器!F6+能力值计算器!E6*2+ROUNDDOWN(D3036/4,0))*能力值计算器!C2/100+5,0)*能力值计算器!H6,0)*能力值计算器!K6,0)*能力值计算器!L6,0)*VLOOKUP(能力值计算器!J6,能力变化对照表!A:B,2,0),0)</f>
        <v>107</v>
      </c>
      <c r="I3036">
        <f>ROUNDDOWN(ROUNDDOWN(ROUNDDOWN(ROUNDDOWN(ROUNDDOWN((能力值计算器!F8+能力值计算器!E8*2+ROUNDDOWN(E3036/4,0))*能力值计算器!C2/100+5,0)*能力值计算器!H8,0)*能力值计算器!K8,0)*能力值计算器!L8,0)*VLOOKUP(能力值计算器!J8,能力变化对照表!A:B,2,0),0)</f>
        <v>-39</v>
      </c>
      <c r="J3036">
        <f t="shared" si="379"/>
        <v>0</v>
      </c>
      <c r="K3036">
        <f t="shared" si="380"/>
        <v>-6474</v>
      </c>
      <c r="L3036">
        <f t="shared" si="381"/>
        <v>11288</v>
      </c>
      <c r="M3036">
        <f t="shared" si="382"/>
        <v>244.1</v>
      </c>
      <c r="N3036">
        <f t="shared" si="383"/>
        <v>1</v>
      </c>
    </row>
    <row r="3037" spans="1:14">
      <c r="A3037">
        <f t="shared" si="376"/>
        <v>0</v>
      </c>
      <c r="B3037">
        <f t="shared" si="377"/>
        <v>0</v>
      </c>
      <c r="C3037">
        <v>164</v>
      </c>
      <c r="D3037">
        <v>176</v>
      </c>
      <c r="E3037">
        <f t="shared" si="378"/>
        <v>-999</v>
      </c>
      <c r="F3037">
        <f>能力值计算器!G2</f>
        <v>0</v>
      </c>
      <c r="G3037">
        <f>ROUNDDOWN((能力值计算器!F4+能力值计算器!E4*2+ROUNDDOWN(C3037/4,0))*能力值计算器!C2/100+10+能力值计算器!C2,0)</f>
        <v>166</v>
      </c>
      <c r="H3037">
        <f>ROUNDDOWN(ROUNDDOWN(ROUNDDOWN(ROUNDDOWN(ROUNDDOWN((能力值计算器!F6+能力值计算器!E6*2+ROUNDDOWN(D3037/4,0))*能力值计算器!C2/100+5,0)*能力值计算器!H6,0)*能力值计算器!K6,0)*能力值计算器!L6,0)*VLOOKUP(能力值计算器!J6,能力变化对照表!A:B,2,0),0)</f>
        <v>107</v>
      </c>
      <c r="I3037">
        <f>ROUNDDOWN(ROUNDDOWN(ROUNDDOWN(ROUNDDOWN(ROUNDDOWN((能力值计算器!F8+能力值计算器!E8*2+ROUNDDOWN(E3037/4,0))*能力值计算器!C2/100+5,0)*能力值计算器!H8,0)*能力值计算器!K8,0)*能力值计算器!L8,0)*VLOOKUP(能力值计算器!J8,能力变化对照表!A:B,2,0),0)</f>
        <v>-39</v>
      </c>
      <c r="J3037">
        <f t="shared" si="379"/>
        <v>0</v>
      </c>
      <c r="K3037">
        <f t="shared" si="380"/>
        <v>-6474</v>
      </c>
      <c r="L3037">
        <f t="shared" si="381"/>
        <v>11288</v>
      </c>
      <c r="M3037">
        <f t="shared" si="382"/>
        <v>244.1</v>
      </c>
      <c r="N3037">
        <f t="shared" si="383"/>
        <v>1</v>
      </c>
    </row>
    <row r="3038" spans="1:14">
      <c r="A3038">
        <f t="shared" si="376"/>
        <v>0</v>
      </c>
      <c r="B3038">
        <f t="shared" si="377"/>
        <v>0</v>
      </c>
      <c r="C3038">
        <v>168</v>
      </c>
      <c r="D3038">
        <v>172</v>
      </c>
      <c r="E3038">
        <f t="shared" si="378"/>
        <v>-999</v>
      </c>
      <c r="F3038">
        <f>能力值计算器!G2</f>
        <v>0</v>
      </c>
      <c r="G3038">
        <f>ROUNDDOWN((能力值计算器!F4+能力值计算器!E4*2+ROUNDDOWN(C3038/4,0))*能力值计算器!C2/100+10+能力值计算器!C2,0)</f>
        <v>166</v>
      </c>
      <c r="H3038">
        <f>ROUNDDOWN(ROUNDDOWN(ROUNDDOWN(ROUNDDOWN(ROUNDDOWN((能力值计算器!F6+能力值计算器!E6*2+ROUNDDOWN(D3038/4,0))*能力值计算器!C2/100+5,0)*能力值计算器!H6,0)*能力值计算器!K6,0)*能力值计算器!L6,0)*VLOOKUP(能力值计算器!J6,能力变化对照表!A:B,2,0),0)</f>
        <v>107</v>
      </c>
      <c r="I3038">
        <f>ROUNDDOWN(ROUNDDOWN(ROUNDDOWN(ROUNDDOWN(ROUNDDOWN((能力值计算器!F8+能力值计算器!E8*2+ROUNDDOWN(E3038/4,0))*能力值计算器!C2/100+5,0)*能力值计算器!H8,0)*能力值计算器!K8,0)*能力值计算器!L8,0)*VLOOKUP(能力值计算器!J8,能力变化对照表!A:B,2,0),0)</f>
        <v>-39</v>
      </c>
      <c r="J3038">
        <f t="shared" si="379"/>
        <v>0</v>
      </c>
      <c r="K3038">
        <f t="shared" si="380"/>
        <v>-6474</v>
      </c>
      <c r="L3038">
        <f t="shared" si="381"/>
        <v>11288</v>
      </c>
      <c r="M3038">
        <f t="shared" si="382"/>
        <v>244.1</v>
      </c>
      <c r="N3038">
        <f t="shared" si="383"/>
        <v>1</v>
      </c>
    </row>
    <row r="3039" spans="1:14">
      <c r="A3039">
        <f t="shared" si="376"/>
        <v>0</v>
      </c>
      <c r="B3039">
        <f t="shared" si="377"/>
        <v>0</v>
      </c>
      <c r="C3039">
        <v>168</v>
      </c>
      <c r="D3039">
        <v>176</v>
      </c>
      <c r="E3039">
        <f t="shared" si="378"/>
        <v>-999</v>
      </c>
      <c r="F3039">
        <f>能力值计算器!G2</f>
        <v>0</v>
      </c>
      <c r="G3039">
        <f>ROUNDDOWN((能力值计算器!F4+能力值计算器!E4*2+ROUNDDOWN(C3039/4,0))*能力值计算器!C2/100+10+能力值计算器!C2,0)</f>
        <v>166</v>
      </c>
      <c r="H3039">
        <f>ROUNDDOWN(ROUNDDOWN(ROUNDDOWN(ROUNDDOWN(ROUNDDOWN((能力值计算器!F6+能力值计算器!E6*2+ROUNDDOWN(D3039/4,0))*能力值计算器!C2/100+5,0)*能力值计算器!H6,0)*能力值计算器!K6,0)*能力值计算器!L6,0)*VLOOKUP(能力值计算器!J6,能力变化对照表!A:B,2,0),0)</f>
        <v>107</v>
      </c>
      <c r="I3039">
        <f>ROUNDDOWN(ROUNDDOWN(ROUNDDOWN(ROUNDDOWN(ROUNDDOWN((能力值计算器!F8+能力值计算器!E8*2+ROUNDDOWN(E3039/4,0))*能力值计算器!C2/100+5,0)*能力值计算器!H8,0)*能力值计算器!K8,0)*能力值计算器!L8,0)*VLOOKUP(能力值计算器!J8,能力变化对照表!A:B,2,0),0)</f>
        <v>-39</v>
      </c>
      <c r="J3039">
        <f t="shared" si="379"/>
        <v>0</v>
      </c>
      <c r="K3039">
        <f t="shared" si="380"/>
        <v>-6474</v>
      </c>
      <c r="L3039">
        <f t="shared" si="381"/>
        <v>11288</v>
      </c>
      <c r="M3039">
        <f t="shared" si="382"/>
        <v>244.1</v>
      </c>
      <c r="N3039">
        <f t="shared" si="383"/>
        <v>1</v>
      </c>
    </row>
    <row r="3040" spans="1:14">
      <c r="A3040">
        <f t="shared" si="376"/>
        <v>0</v>
      </c>
      <c r="B3040">
        <f t="shared" si="377"/>
        <v>0</v>
      </c>
      <c r="C3040">
        <v>44</v>
      </c>
      <c r="D3040">
        <v>252</v>
      </c>
      <c r="E3040">
        <f t="shared" si="378"/>
        <v>-999</v>
      </c>
      <c r="F3040">
        <f>能力值计算器!G2</f>
        <v>0</v>
      </c>
      <c r="G3040">
        <f>ROUNDDOWN((能力值计算器!F4+能力值计算器!E4*2+ROUNDDOWN(C3040/4,0))*能力值计算器!C2/100+10+能力值计算器!C2,0)</f>
        <v>151</v>
      </c>
      <c r="H3040">
        <f>ROUNDDOWN(ROUNDDOWN(ROUNDDOWN(ROUNDDOWN(ROUNDDOWN((能力值计算器!F6+能力值计算器!E6*2+ROUNDDOWN(D3040/4,0))*能力值计算器!C2/100+5,0)*能力值计算器!H6,0)*能力值计算器!K6,0)*能力值计算器!L6,0)*VLOOKUP(能力值计算器!J6,能力变化对照表!A:B,2,0),0)</f>
        <v>117</v>
      </c>
      <c r="I3040">
        <f>ROUNDDOWN(ROUNDDOWN(ROUNDDOWN(ROUNDDOWN(ROUNDDOWN((能力值计算器!F8+能力值计算器!E8*2+ROUNDDOWN(E3040/4,0))*能力值计算器!C2/100+5,0)*能力值计算器!H8,0)*能力值计算器!K8,0)*能力值计算器!L8,0)*VLOOKUP(能力值计算器!J8,能力变化对照表!A:B,2,0),0)</f>
        <v>-39</v>
      </c>
      <c r="J3040">
        <f t="shared" si="379"/>
        <v>0</v>
      </c>
      <c r="K3040">
        <f t="shared" si="380"/>
        <v>-5889</v>
      </c>
      <c r="L3040">
        <f t="shared" si="381"/>
        <v>11778</v>
      </c>
      <c r="M3040">
        <f t="shared" si="382"/>
        <v>229.1</v>
      </c>
      <c r="N3040">
        <f t="shared" si="383"/>
        <v>1</v>
      </c>
    </row>
    <row r="3041" spans="1:14">
      <c r="A3041">
        <f t="shared" si="376"/>
        <v>0</v>
      </c>
      <c r="B3041">
        <f t="shared" si="377"/>
        <v>0</v>
      </c>
      <c r="C3041">
        <v>48</v>
      </c>
      <c r="D3041">
        <v>252</v>
      </c>
      <c r="E3041">
        <f t="shared" si="378"/>
        <v>-999</v>
      </c>
      <c r="F3041">
        <f>能力值计算器!G2</f>
        <v>0</v>
      </c>
      <c r="G3041">
        <f>ROUNDDOWN((能力值计算器!F4+能力值计算器!E4*2+ROUNDDOWN(C3041/4,0))*能力值计算器!C2/100+10+能力值计算器!C2,0)</f>
        <v>151</v>
      </c>
      <c r="H3041">
        <f>ROUNDDOWN(ROUNDDOWN(ROUNDDOWN(ROUNDDOWN(ROUNDDOWN((能力值计算器!F6+能力值计算器!E6*2+ROUNDDOWN(D3041/4,0))*能力值计算器!C2/100+5,0)*能力值计算器!H6,0)*能力值计算器!K6,0)*能力值计算器!L6,0)*VLOOKUP(能力值计算器!J6,能力变化对照表!A:B,2,0),0)</f>
        <v>117</v>
      </c>
      <c r="I3041">
        <f>ROUNDDOWN(ROUNDDOWN(ROUNDDOWN(ROUNDDOWN(ROUNDDOWN((能力值计算器!F8+能力值计算器!E8*2+ROUNDDOWN(E3041/4,0))*能力值计算器!C2/100+5,0)*能力值计算器!H8,0)*能力值计算器!K8,0)*能力值计算器!L8,0)*VLOOKUP(能力值计算器!J8,能力变化对照表!A:B,2,0),0)</f>
        <v>-39</v>
      </c>
      <c r="J3041">
        <f t="shared" si="379"/>
        <v>0</v>
      </c>
      <c r="K3041">
        <f t="shared" si="380"/>
        <v>-5889</v>
      </c>
      <c r="L3041">
        <f t="shared" si="381"/>
        <v>11778</v>
      </c>
      <c r="M3041">
        <f t="shared" si="382"/>
        <v>229.1</v>
      </c>
      <c r="N3041">
        <f t="shared" si="383"/>
        <v>1</v>
      </c>
    </row>
    <row r="3042" spans="1:14">
      <c r="A3042">
        <f t="shared" si="376"/>
        <v>0</v>
      </c>
      <c r="B3042">
        <f t="shared" si="377"/>
        <v>0</v>
      </c>
      <c r="C3042">
        <v>244</v>
      </c>
      <c r="D3042">
        <v>124</v>
      </c>
      <c r="E3042">
        <f t="shared" si="378"/>
        <v>-999</v>
      </c>
      <c r="F3042">
        <f>能力值计算器!G2</f>
        <v>0</v>
      </c>
      <c r="G3042">
        <f>ROUNDDOWN((能力值计算器!F4+能力值计算器!E4*2+ROUNDDOWN(C3042/4,0))*能力值计算器!C2/100+10+能力值计算器!C2,0)</f>
        <v>176</v>
      </c>
      <c r="H3042">
        <f>ROUNDDOWN(ROUNDDOWN(ROUNDDOWN(ROUNDDOWN(ROUNDDOWN((能力值计算器!F6+能力值计算器!E6*2+ROUNDDOWN(D3042/4,0))*能力值计算器!C2/100+5,0)*能力值计算器!H6,0)*能力值计算器!K6,0)*能力值计算器!L6,0)*VLOOKUP(能力值计算器!J6,能力变化对照表!A:B,2,0),0)</f>
        <v>101</v>
      </c>
      <c r="I3042">
        <f>ROUNDDOWN(ROUNDDOWN(ROUNDDOWN(ROUNDDOWN(ROUNDDOWN((能力值计算器!F8+能力值计算器!E8*2+ROUNDDOWN(E3042/4,0))*能力值计算器!C2/100+5,0)*能力值计算器!H8,0)*能力值计算器!K8,0)*能力值计算器!L8,0)*VLOOKUP(能力值计算器!J8,能力变化对照表!A:B,2,0),0)</f>
        <v>-39</v>
      </c>
      <c r="J3042">
        <f t="shared" si="379"/>
        <v>0</v>
      </c>
      <c r="K3042">
        <f t="shared" si="380"/>
        <v>-6864</v>
      </c>
      <c r="L3042">
        <f t="shared" si="381"/>
        <v>10912</v>
      </c>
      <c r="M3042">
        <f t="shared" si="382"/>
        <v>254.1</v>
      </c>
      <c r="N3042">
        <f t="shared" si="383"/>
        <v>1</v>
      </c>
    </row>
    <row r="3043" spans="1:14">
      <c r="A3043">
        <f t="shared" si="376"/>
        <v>0</v>
      </c>
      <c r="B3043">
        <f t="shared" si="377"/>
        <v>0</v>
      </c>
      <c r="C3043">
        <v>244</v>
      </c>
      <c r="D3043">
        <v>128</v>
      </c>
      <c r="E3043">
        <f t="shared" si="378"/>
        <v>-999</v>
      </c>
      <c r="F3043">
        <f>能力值计算器!G2</f>
        <v>0</v>
      </c>
      <c r="G3043">
        <f>ROUNDDOWN((能力值计算器!F4+能力值计算器!E4*2+ROUNDDOWN(C3043/4,0))*能力值计算器!C2/100+10+能力值计算器!C2,0)</f>
        <v>176</v>
      </c>
      <c r="H3043">
        <f>ROUNDDOWN(ROUNDDOWN(ROUNDDOWN(ROUNDDOWN(ROUNDDOWN((能力值计算器!F6+能力值计算器!E6*2+ROUNDDOWN(D3043/4,0))*能力值计算器!C2/100+5,0)*能力值计算器!H6,0)*能力值计算器!K6,0)*能力值计算器!L6,0)*VLOOKUP(能力值计算器!J6,能力变化对照表!A:B,2,0),0)</f>
        <v>101</v>
      </c>
      <c r="I3043">
        <f>ROUNDDOWN(ROUNDDOWN(ROUNDDOWN(ROUNDDOWN(ROUNDDOWN((能力值计算器!F8+能力值计算器!E8*2+ROUNDDOWN(E3043/4,0))*能力值计算器!C2/100+5,0)*能力值计算器!H8,0)*能力值计算器!K8,0)*能力值计算器!L8,0)*VLOOKUP(能力值计算器!J8,能力变化对照表!A:B,2,0),0)</f>
        <v>-39</v>
      </c>
      <c r="J3043">
        <f t="shared" si="379"/>
        <v>0</v>
      </c>
      <c r="K3043">
        <f t="shared" si="380"/>
        <v>-6864</v>
      </c>
      <c r="L3043">
        <f t="shared" si="381"/>
        <v>10912</v>
      </c>
      <c r="M3043">
        <f t="shared" si="382"/>
        <v>254.1</v>
      </c>
      <c r="N3043">
        <f t="shared" si="383"/>
        <v>1</v>
      </c>
    </row>
    <row r="3044" spans="1:14">
      <c r="A3044">
        <f t="shared" si="376"/>
        <v>0</v>
      </c>
      <c r="B3044">
        <f t="shared" si="377"/>
        <v>0</v>
      </c>
      <c r="C3044">
        <v>248</v>
      </c>
      <c r="D3044">
        <v>124</v>
      </c>
      <c r="E3044">
        <f t="shared" si="378"/>
        <v>-999</v>
      </c>
      <c r="F3044">
        <f>能力值计算器!G2</f>
        <v>0</v>
      </c>
      <c r="G3044">
        <f>ROUNDDOWN((能力值计算器!F4+能力值计算器!E4*2+ROUNDDOWN(C3044/4,0))*能力值计算器!C2/100+10+能力值计算器!C2,0)</f>
        <v>176</v>
      </c>
      <c r="H3044">
        <f>ROUNDDOWN(ROUNDDOWN(ROUNDDOWN(ROUNDDOWN(ROUNDDOWN((能力值计算器!F6+能力值计算器!E6*2+ROUNDDOWN(D3044/4,0))*能力值计算器!C2/100+5,0)*能力值计算器!H6,0)*能力值计算器!K6,0)*能力值计算器!L6,0)*VLOOKUP(能力值计算器!J6,能力变化对照表!A:B,2,0),0)</f>
        <v>101</v>
      </c>
      <c r="I3044">
        <f>ROUNDDOWN(ROUNDDOWN(ROUNDDOWN(ROUNDDOWN(ROUNDDOWN((能力值计算器!F8+能力值计算器!E8*2+ROUNDDOWN(E3044/4,0))*能力值计算器!C2/100+5,0)*能力值计算器!H8,0)*能力值计算器!K8,0)*能力值计算器!L8,0)*VLOOKUP(能力值计算器!J8,能力变化对照表!A:B,2,0),0)</f>
        <v>-39</v>
      </c>
      <c r="J3044">
        <f t="shared" si="379"/>
        <v>0</v>
      </c>
      <c r="K3044">
        <f t="shared" si="380"/>
        <v>-6864</v>
      </c>
      <c r="L3044">
        <f t="shared" si="381"/>
        <v>10912</v>
      </c>
      <c r="M3044">
        <f t="shared" si="382"/>
        <v>254.1</v>
      </c>
      <c r="N3044">
        <f t="shared" si="383"/>
        <v>1</v>
      </c>
    </row>
    <row r="3045" spans="1:14">
      <c r="A3045">
        <f t="shared" si="376"/>
        <v>0</v>
      </c>
      <c r="B3045">
        <f t="shared" si="377"/>
        <v>0</v>
      </c>
      <c r="C3045">
        <v>248</v>
      </c>
      <c r="D3045">
        <v>128</v>
      </c>
      <c r="E3045">
        <f t="shared" si="378"/>
        <v>-999</v>
      </c>
      <c r="F3045">
        <f>能力值计算器!G2</f>
        <v>0</v>
      </c>
      <c r="G3045">
        <f>ROUNDDOWN((能力值计算器!F4+能力值计算器!E4*2+ROUNDDOWN(C3045/4,0))*能力值计算器!C2/100+10+能力值计算器!C2,0)</f>
        <v>176</v>
      </c>
      <c r="H3045">
        <f>ROUNDDOWN(ROUNDDOWN(ROUNDDOWN(ROUNDDOWN(ROUNDDOWN((能力值计算器!F6+能力值计算器!E6*2+ROUNDDOWN(D3045/4,0))*能力值计算器!C2/100+5,0)*能力值计算器!H6,0)*能力值计算器!K6,0)*能力值计算器!L6,0)*VLOOKUP(能力值计算器!J6,能力变化对照表!A:B,2,0),0)</f>
        <v>101</v>
      </c>
      <c r="I3045">
        <f>ROUNDDOWN(ROUNDDOWN(ROUNDDOWN(ROUNDDOWN(ROUNDDOWN((能力值计算器!F8+能力值计算器!E8*2+ROUNDDOWN(E3045/4,0))*能力值计算器!C2/100+5,0)*能力值计算器!H8,0)*能力值计算器!K8,0)*能力值计算器!L8,0)*VLOOKUP(能力值计算器!J8,能力变化对照表!A:B,2,0),0)</f>
        <v>-39</v>
      </c>
      <c r="J3045">
        <f t="shared" si="379"/>
        <v>0</v>
      </c>
      <c r="K3045">
        <f t="shared" si="380"/>
        <v>-6864</v>
      </c>
      <c r="L3045">
        <f t="shared" si="381"/>
        <v>10912</v>
      </c>
      <c r="M3045">
        <f t="shared" si="382"/>
        <v>254.1</v>
      </c>
      <c r="N3045">
        <f t="shared" si="383"/>
        <v>1</v>
      </c>
    </row>
    <row r="3046" spans="1:14">
      <c r="A3046">
        <f t="shared" si="376"/>
        <v>0</v>
      </c>
      <c r="B3046">
        <f t="shared" si="377"/>
        <v>0</v>
      </c>
      <c r="C3046">
        <v>100</v>
      </c>
      <c r="D3046">
        <v>212</v>
      </c>
      <c r="E3046">
        <f t="shared" si="378"/>
        <v>-999</v>
      </c>
      <c r="F3046">
        <f>能力值计算器!G2</f>
        <v>0</v>
      </c>
      <c r="G3046">
        <f>ROUNDDOWN((能力值计算器!F4+能力值计算器!E4*2+ROUNDDOWN(C3046/4,0))*能力值计算器!C2/100+10+能力值计算器!C2,0)</f>
        <v>158</v>
      </c>
      <c r="H3046">
        <f>ROUNDDOWN(ROUNDDOWN(ROUNDDOWN(ROUNDDOWN(ROUNDDOWN((能力值计算器!F6+能力值计算器!E6*2+ROUNDDOWN(D3046/4,0))*能力值计算器!C2/100+5,0)*能力值计算器!H6,0)*能力值计算器!K6,0)*能力值计算器!L6,0)*VLOOKUP(能力值计算器!J6,能力变化对照表!A:B,2,0),0)</f>
        <v>112</v>
      </c>
      <c r="I3046">
        <f>ROUNDDOWN(ROUNDDOWN(ROUNDDOWN(ROUNDDOWN(ROUNDDOWN((能力值计算器!F8+能力值计算器!E8*2+ROUNDDOWN(E3046/4,0))*能力值计算器!C2/100+5,0)*能力值计算器!H8,0)*能力值计算器!K8,0)*能力值计算器!L8,0)*VLOOKUP(能力值计算器!J8,能力变化对照表!A:B,2,0),0)</f>
        <v>-39</v>
      </c>
      <c r="J3046">
        <f t="shared" si="379"/>
        <v>0</v>
      </c>
      <c r="K3046">
        <f t="shared" si="380"/>
        <v>-6162</v>
      </c>
      <c r="L3046">
        <f t="shared" si="381"/>
        <v>11534</v>
      </c>
      <c r="M3046">
        <f t="shared" si="382"/>
        <v>236.1</v>
      </c>
      <c r="N3046">
        <f t="shared" si="383"/>
        <v>1</v>
      </c>
    </row>
    <row r="3047" spans="1:14">
      <c r="A3047">
        <f t="shared" si="376"/>
        <v>0</v>
      </c>
      <c r="B3047">
        <f t="shared" si="377"/>
        <v>0</v>
      </c>
      <c r="C3047">
        <v>100</v>
      </c>
      <c r="D3047">
        <v>216</v>
      </c>
      <c r="E3047">
        <f t="shared" si="378"/>
        <v>-999</v>
      </c>
      <c r="F3047">
        <f>能力值计算器!G2</f>
        <v>0</v>
      </c>
      <c r="G3047">
        <f>ROUNDDOWN((能力值计算器!F4+能力值计算器!E4*2+ROUNDDOWN(C3047/4,0))*能力值计算器!C2/100+10+能力值计算器!C2,0)</f>
        <v>158</v>
      </c>
      <c r="H3047">
        <f>ROUNDDOWN(ROUNDDOWN(ROUNDDOWN(ROUNDDOWN(ROUNDDOWN((能力值计算器!F6+能力值计算器!E6*2+ROUNDDOWN(D3047/4,0))*能力值计算器!C2/100+5,0)*能力值计算器!H6,0)*能力值计算器!K6,0)*能力值计算器!L6,0)*VLOOKUP(能力值计算器!J6,能力变化对照表!A:B,2,0),0)</f>
        <v>112</v>
      </c>
      <c r="I3047">
        <f>ROUNDDOWN(ROUNDDOWN(ROUNDDOWN(ROUNDDOWN(ROUNDDOWN((能力值计算器!F8+能力值计算器!E8*2+ROUNDDOWN(E3047/4,0))*能力值计算器!C2/100+5,0)*能力值计算器!H8,0)*能力值计算器!K8,0)*能力值计算器!L8,0)*VLOOKUP(能力值计算器!J8,能力变化对照表!A:B,2,0),0)</f>
        <v>-39</v>
      </c>
      <c r="J3047">
        <f t="shared" si="379"/>
        <v>0</v>
      </c>
      <c r="K3047">
        <f t="shared" si="380"/>
        <v>-6162</v>
      </c>
      <c r="L3047">
        <f t="shared" si="381"/>
        <v>11534</v>
      </c>
      <c r="M3047">
        <f t="shared" si="382"/>
        <v>236.1</v>
      </c>
      <c r="N3047">
        <f t="shared" si="383"/>
        <v>1</v>
      </c>
    </row>
    <row r="3048" spans="1:14">
      <c r="A3048">
        <f t="shared" si="376"/>
        <v>0</v>
      </c>
      <c r="B3048">
        <f t="shared" si="377"/>
        <v>0</v>
      </c>
      <c r="C3048">
        <v>104</v>
      </c>
      <c r="D3048">
        <v>212</v>
      </c>
      <c r="E3048">
        <f t="shared" si="378"/>
        <v>-999</v>
      </c>
      <c r="F3048">
        <f>能力值计算器!G2</f>
        <v>0</v>
      </c>
      <c r="G3048">
        <f>ROUNDDOWN((能力值计算器!F4+能力值计算器!E4*2+ROUNDDOWN(C3048/4,0))*能力值计算器!C2/100+10+能力值计算器!C2,0)</f>
        <v>158</v>
      </c>
      <c r="H3048">
        <f>ROUNDDOWN(ROUNDDOWN(ROUNDDOWN(ROUNDDOWN(ROUNDDOWN((能力值计算器!F6+能力值计算器!E6*2+ROUNDDOWN(D3048/4,0))*能力值计算器!C2/100+5,0)*能力值计算器!H6,0)*能力值计算器!K6,0)*能力值计算器!L6,0)*VLOOKUP(能力值计算器!J6,能力变化对照表!A:B,2,0),0)</f>
        <v>112</v>
      </c>
      <c r="I3048">
        <f>ROUNDDOWN(ROUNDDOWN(ROUNDDOWN(ROUNDDOWN(ROUNDDOWN((能力值计算器!F8+能力值计算器!E8*2+ROUNDDOWN(E3048/4,0))*能力值计算器!C2/100+5,0)*能力值计算器!H8,0)*能力值计算器!K8,0)*能力值计算器!L8,0)*VLOOKUP(能力值计算器!J8,能力变化对照表!A:B,2,0),0)</f>
        <v>-39</v>
      </c>
      <c r="J3048">
        <f t="shared" si="379"/>
        <v>0</v>
      </c>
      <c r="K3048">
        <f t="shared" si="380"/>
        <v>-6162</v>
      </c>
      <c r="L3048">
        <f t="shared" si="381"/>
        <v>11534</v>
      </c>
      <c r="M3048">
        <f t="shared" si="382"/>
        <v>236.1</v>
      </c>
      <c r="N3048">
        <f t="shared" si="383"/>
        <v>1</v>
      </c>
    </row>
    <row r="3049" spans="1:14">
      <c r="A3049">
        <f t="shared" si="376"/>
        <v>0</v>
      </c>
      <c r="B3049">
        <f t="shared" si="377"/>
        <v>0</v>
      </c>
      <c r="C3049">
        <v>104</v>
      </c>
      <c r="D3049">
        <v>216</v>
      </c>
      <c r="E3049">
        <f t="shared" si="378"/>
        <v>-999</v>
      </c>
      <c r="F3049">
        <f>能力值计算器!G2</f>
        <v>0</v>
      </c>
      <c r="G3049">
        <f>ROUNDDOWN((能力值计算器!F4+能力值计算器!E4*2+ROUNDDOWN(C3049/4,0))*能力值计算器!C2/100+10+能力值计算器!C2,0)</f>
        <v>158</v>
      </c>
      <c r="H3049">
        <f>ROUNDDOWN(ROUNDDOWN(ROUNDDOWN(ROUNDDOWN(ROUNDDOWN((能力值计算器!F6+能力值计算器!E6*2+ROUNDDOWN(D3049/4,0))*能力值计算器!C2/100+5,0)*能力值计算器!H6,0)*能力值计算器!K6,0)*能力值计算器!L6,0)*VLOOKUP(能力值计算器!J6,能力变化对照表!A:B,2,0),0)</f>
        <v>112</v>
      </c>
      <c r="I3049">
        <f>ROUNDDOWN(ROUNDDOWN(ROUNDDOWN(ROUNDDOWN(ROUNDDOWN((能力值计算器!F8+能力值计算器!E8*2+ROUNDDOWN(E3049/4,0))*能力值计算器!C2/100+5,0)*能力值计算器!H8,0)*能力值计算器!K8,0)*能力值计算器!L8,0)*VLOOKUP(能力值计算器!J8,能力变化对照表!A:B,2,0),0)</f>
        <v>-39</v>
      </c>
      <c r="J3049">
        <f t="shared" si="379"/>
        <v>0</v>
      </c>
      <c r="K3049">
        <f t="shared" si="380"/>
        <v>-6162</v>
      </c>
      <c r="L3049">
        <f t="shared" si="381"/>
        <v>11534</v>
      </c>
      <c r="M3049">
        <f t="shared" si="382"/>
        <v>236.1</v>
      </c>
      <c r="N3049">
        <f t="shared" si="383"/>
        <v>1</v>
      </c>
    </row>
    <row r="3050" spans="1:14">
      <c r="A3050">
        <f t="shared" si="376"/>
        <v>0</v>
      </c>
      <c r="B3050">
        <f t="shared" si="377"/>
        <v>0</v>
      </c>
      <c r="C3050">
        <v>124</v>
      </c>
      <c r="D3050">
        <v>196</v>
      </c>
      <c r="E3050">
        <f t="shared" si="378"/>
        <v>-999</v>
      </c>
      <c r="F3050">
        <f>能力值计算器!G2</f>
        <v>0</v>
      </c>
      <c r="G3050">
        <f>ROUNDDOWN((能力值计算器!F4+能力值计算器!E4*2+ROUNDDOWN(C3050/4,0))*能力值计算器!C2/100+10+能力值计算器!C2,0)</f>
        <v>161</v>
      </c>
      <c r="H3050">
        <f>ROUNDDOWN(ROUNDDOWN(ROUNDDOWN(ROUNDDOWN(ROUNDDOWN((能力值计算器!F6+能力值计算器!E6*2+ROUNDDOWN(D3050/4,0))*能力值计算器!C2/100+5,0)*能力值计算器!H6,0)*能力值计算器!K6,0)*能力值计算器!L6,0)*VLOOKUP(能力值计算器!J6,能力变化对照表!A:B,2,0),0)</f>
        <v>110</v>
      </c>
      <c r="I3050">
        <f>ROUNDDOWN(ROUNDDOWN(ROUNDDOWN(ROUNDDOWN(ROUNDDOWN((能力值计算器!F8+能力值计算器!E8*2+ROUNDDOWN(E3050/4,0))*能力值计算器!C2/100+5,0)*能力值计算器!H8,0)*能力值计算器!K8,0)*能力值计算器!L8,0)*VLOOKUP(能力值计算器!J8,能力变化对照表!A:B,2,0),0)</f>
        <v>-39</v>
      </c>
      <c r="J3050">
        <f t="shared" si="379"/>
        <v>0</v>
      </c>
      <c r="K3050">
        <f t="shared" si="380"/>
        <v>-6279</v>
      </c>
      <c r="L3050">
        <f t="shared" si="381"/>
        <v>11431</v>
      </c>
      <c r="M3050">
        <f t="shared" si="382"/>
        <v>239.1</v>
      </c>
      <c r="N3050">
        <f t="shared" si="383"/>
        <v>1</v>
      </c>
    </row>
    <row r="3051" spans="1:14">
      <c r="A3051">
        <f t="shared" si="376"/>
        <v>0</v>
      </c>
      <c r="B3051">
        <f t="shared" si="377"/>
        <v>0</v>
      </c>
      <c r="C3051">
        <v>124</v>
      </c>
      <c r="D3051">
        <v>200</v>
      </c>
      <c r="E3051">
        <f t="shared" si="378"/>
        <v>-999</v>
      </c>
      <c r="F3051">
        <f>能力值计算器!G2</f>
        <v>0</v>
      </c>
      <c r="G3051">
        <f>ROUNDDOWN((能力值计算器!F4+能力值计算器!E4*2+ROUNDDOWN(C3051/4,0))*能力值计算器!C2/100+10+能力值计算器!C2,0)</f>
        <v>161</v>
      </c>
      <c r="H3051">
        <f>ROUNDDOWN(ROUNDDOWN(ROUNDDOWN(ROUNDDOWN(ROUNDDOWN((能力值计算器!F6+能力值计算器!E6*2+ROUNDDOWN(D3051/4,0))*能力值计算器!C2/100+5,0)*能力值计算器!H6,0)*能力值计算器!K6,0)*能力值计算器!L6,0)*VLOOKUP(能力值计算器!J6,能力变化对照表!A:B,2,0),0)</f>
        <v>110</v>
      </c>
      <c r="I3051">
        <f>ROUNDDOWN(ROUNDDOWN(ROUNDDOWN(ROUNDDOWN(ROUNDDOWN((能力值计算器!F8+能力值计算器!E8*2+ROUNDDOWN(E3051/4,0))*能力值计算器!C2/100+5,0)*能力值计算器!H8,0)*能力值计算器!K8,0)*能力值计算器!L8,0)*VLOOKUP(能力值计算器!J8,能力变化对照表!A:B,2,0),0)</f>
        <v>-39</v>
      </c>
      <c r="J3051">
        <f t="shared" si="379"/>
        <v>0</v>
      </c>
      <c r="K3051">
        <f t="shared" si="380"/>
        <v>-6279</v>
      </c>
      <c r="L3051">
        <f t="shared" si="381"/>
        <v>11431</v>
      </c>
      <c r="M3051">
        <f t="shared" si="382"/>
        <v>239.1</v>
      </c>
      <c r="N3051">
        <f t="shared" si="383"/>
        <v>1</v>
      </c>
    </row>
    <row r="3052" spans="1:14">
      <c r="A3052">
        <f t="shared" si="376"/>
        <v>0</v>
      </c>
      <c r="B3052">
        <f t="shared" si="377"/>
        <v>0</v>
      </c>
      <c r="C3052">
        <v>128</v>
      </c>
      <c r="D3052">
        <v>196</v>
      </c>
      <c r="E3052">
        <f t="shared" si="378"/>
        <v>-999</v>
      </c>
      <c r="F3052">
        <f>能力值计算器!G2</f>
        <v>0</v>
      </c>
      <c r="G3052">
        <f>ROUNDDOWN((能力值计算器!F4+能力值计算器!E4*2+ROUNDDOWN(C3052/4,0))*能力值计算器!C2/100+10+能力值计算器!C2,0)</f>
        <v>161</v>
      </c>
      <c r="H3052">
        <f>ROUNDDOWN(ROUNDDOWN(ROUNDDOWN(ROUNDDOWN(ROUNDDOWN((能力值计算器!F6+能力值计算器!E6*2+ROUNDDOWN(D3052/4,0))*能力值计算器!C2/100+5,0)*能力值计算器!H6,0)*能力值计算器!K6,0)*能力值计算器!L6,0)*VLOOKUP(能力值计算器!J6,能力变化对照表!A:B,2,0),0)</f>
        <v>110</v>
      </c>
      <c r="I3052">
        <f>ROUNDDOWN(ROUNDDOWN(ROUNDDOWN(ROUNDDOWN(ROUNDDOWN((能力值计算器!F8+能力值计算器!E8*2+ROUNDDOWN(E3052/4,0))*能力值计算器!C2/100+5,0)*能力值计算器!H8,0)*能力值计算器!K8,0)*能力值计算器!L8,0)*VLOOKUP(能力值计算器!J8,能力变化对照表!A:B,2,0),0)</f>
        <v>-39</v>
      </c>
      <c r="J3052">
        <f t="shared" si="379"/>
        <v>0</v>
      </c>
      <c r="K3052">
        <f t="shared" si="380"/>
        <v>-6279</v>
      </c>
      <c r="L3052">
        <f t="shared" si="381"/>
        <v>11431</v>
      </c>
      <c r="M3052">
        <f t="shared" si="382"/>
        <v>239.1</v>
      </c>
      <c r="N3052">
        <f t="shared" si="383"/>
        <v>1</v>
      </c>
    </row>
    <row r="3053" spans="1:14">
      <c r="A3053">
        <f t="shared" si="376"/>
        <v>0</v>
      </c>
      <c r="B3053">
        <f t="shared" si="377"/>
        <v>0</v>
      </c>
      <c r="C3053">
        <v>128</v>
      </c>
      <c r="D3053">
        <v>200</v>
      </c>
      <c r="E3053">
        <f t="shared" si="378"/>
        <v>-999</v>
      </c>
      <c r="F3053">
        <f>能力值计算器!G2</f>
        <v>0</v>
      </c>
      <c r="G3053">
        <f>ROUNDDOWN((能力值计算器!F4+能力值计算器!E4*2+ROUNDDOWN(C3053/4,0))*能力值计算器!C2/100+10+能力值计算器!C2,0)</f>
        <v>161</v>
      </c>
      <c r="H3053">
        <f>ROUNDDOWN(ROUNDDOWN(ROUNDDOWN(ROUNDDOWN(ROUNDDOWN((能力值计算器!F6+能力值计算器!E6*2+ROUNDDOWN(D3053/4,0))*能力值计算器!C2/100+5,0)*能力值计算器!H6,0)*能力值计算器!K6,0)*能力值计算器!L6,0)*VLOOKUP(能力值计算器!J6,能力变化对照表!A:B,2,0),0)</f>
        <v>110</v>
      </c>
      <c r="I3053">
        <f>ROUNDDOWN(ROUNDDOWN(ROUNDDOWN(ROUNDDOWN(ROUNDDOWN((能力值计算器!F8+能力值计算器!E8*2+ROUNDDOWN(E3053/4,0))*能力值计算器!C2/100+5,0)*能力值计算器!H8,0)*能力值计算器!K8,0)*能力值计算器!L8,0)*VLOOKUP(能力值计算器!J8,能力变化对照表!A:B,2,0),0)</f>
        <v>-39</v>
      </c>
      <c r="J3053">
        <f t="shared" si="379"/>
        <v>0</v>
      </c>
      <c r="K3053">
        <f t="shared" si="380"/>
        <v>-6279</v>
      </c>
      <c r="L3053">
        <f t="shared" si="381"/>
        <v>11431</v>
      </c>
      <c r="M3053">
        <f t="shared" si="382"/>
        <v>239.1</v>
      </c>
      <c r="N3053">
        <f t="shared" si="383"/>
        <v>1</v>
      </c>
    </row>
    <row r="3054" spans="1:14">
      <c r="A3054">
        <f t="shared" si="376"/>
        <v>0</v>
      </c>
      <c r="B3054">
        <f t="shared" si="377"/>
        <v>0</v>
      </c>
      <c r="C3054">
        <v>188</v>
      </c>
      <c r="D3054">
        <v>156</v>
      </c>
      <c r="E3054">
        <f t="shared" si="378"/>
        <v>-999</v>
      </c>
      <c r="F3054">
        <f>能力值计算器!G2</f>
        <v>0</v>
      </c>
      <c r="G3054">
        <f>ROUNDDOWN((能力值计算器!F4+能力值计算器!E4*2+ROUNDDOWN(C3054/4,0))*能力值计算器!C2/100+10+能力值计算器!C2,0)</f>
        <v>169</v>
      </c>
      <c r="H3054">
        <f>ROUNDDOWN(ROUNDDOWN(ROUNDDOWN(ROUNDDOWN(ROUNDDOWN((能力值计算器!F6+能力值计算器!E6*2+ROUNDDOWN(D3054/4,0))*能力值计算器!C2/100+5,0)*能力值计算器!H6,0)*能力值计算器!K6,0)*能力值计算器!L6,0)*VLOOKUP(能力值计算器!J6,能力变化对照表!A:B,2,0),0)</f>
        <v>105</v>
      </c>
      <c r="I3054">
        <f>ROUNDDOWN(ROUNDDOWN(ROUNDDOWN(ROUNDDOWN(ROUNDDOWN((能力值计算器!F8+能力值计算器!E8*2+ROUNDDOWN(E3054/4,0))*能力值计算器!C2/100+5,0)*能力值计算器!H8,0)*能力值计算器!K8,0)*能力值计算器!L8,0)*VLOOKUP(能力值计算器!J8,能力变化对照表!A:B,2,0),0)</f>
        <v>-39</v>
      </c>
      <c r="J3054">
        <f t="shared" si="379"/>
        <v>0</v>
      </c>
      <c r="K3054">
        <f t="shared" si="380"/>
        <v>-6591</v>
      </c>
      <c r="L3054">
        <f t="shared" si="381"/>
        <v>11154</v>
      </c>
      <c r="M3054">
        <f t="shared" si="382"/>
        <v>247.1</v>
      </c>
      <c r="N3054">
        <f t="shared" si="383"/>
        <v>1</v>
      </c>
    </row>
    <row r="3055" spans="1:14">
      <c r="A3055">
        <f t="shared" si="376"/>
        <v>0</v>
      </c>
      <c r="B3055">
        <f t="shared" si="377"/>
        <v>0</v>
      </c>
      <c r="C3055">
        <v>188</v>
      </c>
      <c r="D3055">
        <v>160</v>
      </c>
      <c r="E3055">
        <f t="shared" si="378"/>
        <v>-999</v>
      </c>
      <c r="F3055">
        <f>能力值计算器!G2</f>
        <v>0</v>
      </c>
      <c r="G3055">
        <f>ROUNDDOWN((能力值计算器!F4+能力值计算器!E4*2+ROUNDDOWN(C3055/4,0))*能力值计算器!C2/100+10+能力值计算器!C2,0)</f>
        <v>169</v>
      </c>
      <c r="H3055">
        <f>ROUNDDOWN(ROUNDDOWN(ROUNDDOWN(ROUNDDOWN(ROUNDDOWN((能力值计算器!F6+能力值计算器!E6*2+ROUNDDOWN(D3055/4,0))*能力值计算器!C2/100+5,0)*能力值计算器!H6,0)*能力值计算器!K6,0)*能力值计算器!L6,0)*VLOOKUP(能力值计算器!J6,能力变化对照表!A:B,2,0),0)</f>
        <v>105</v>
      </c>
      <c r="I3055">
        <f>ROUNDDOWN(ROUNDDOWN(ROUNDDOWN(ROUNDDOWN(ROUNDDOWN((能力值计算器!F8+能力值计算器!E8*2+ROUNDDOWN(E3055/4,0))*能力值计算器!C2/100+5,0)*能力值计算器!H8,0)*能力值计算器!K8,0)*能力值计算器!L8,0)*VLOOKUP(能力值计算器!J8,能力变化对照表!A:B,2,0),0)</f>
        <v>-39</v>
      </c>
      <c r="J3055">
        <f t="shared" si="379"/>
        <v>0</v>
      </c>
      <c r="K3055">
        <f t="shared" si="380"/>
        <v>-6591</v>
      </c>
      <c r="L3055">
        <f t="shared" si="381"/>
        <v>11154</v>
      </c>
      <c r="M3055">
        <f t="shared" si="382"/>
        <v>247.1</v>
      </c>
      <c r="N3055">
        <f t="shared" si="383"/>
        <v>1</v>
      </c>
    </row>
    <row r="3056" spans="1:14">
      <c r="A3056">
        <f t="shared" si="376"/>
        <v>0</v>
      </c>
      <c r="B3056">
        <f t="shared" si="377"/>
        <v>0</v>
      </c>
      <c r="C3056">
        <v>192</v>
      </c>
      <c r="D3056">
        <v>156</v>
      </c>
      <c r="E3056">
        <f t="shared" si="378"/>
        <v>-999</v>
      </c>
      <c r="F3056">
        <f>能力值计算器!G2</f>
        <v>0</v>
      </c>
      <c r="G3056">
        <f>ROUNDDOWN((能力值计算器!F4+能力值计算器!E4*2+ROUNDDOWN(C3056/4,0))*能力值计算器!C2/100+10+能力值计算器!C2,0)</f>
        <v>169</v>
      </c>
      <c r="H3056">
        <f>ROUNDDOWN(ROUNDDOWN(ROUNDDOWN(ROUNDDOWN(ROUNDDOWN((能力值计算器!F6+能力值计算器!E6*2+ROUNDDOWN(D3056/4,0))*能力值计算器!C2/100+5,0)*能力值计算器!H6,0)*能力值计算器!K6,0)*能力值计算器!L6,0)*VLOOKUP(能力值计算器!J6,能力变化对照表!A:B,2,0),0)</f>
        <v>105</v>
      </c>
      <c r="I3056">
        <f>ROUNDDOWN(ROUNDDOWN(ROUNDDOWN(ROUNDDOWN(ROUNDDOWN((能力值计算器!F8+能力值计算器!E8*2+ROUNDDOWN(E3056/4,0))*能力值计算器!C2/100+5,0)*能力值计算器!H8,0)*能力值计算器!K8,0)*能力值计算器!L8,0)*VLOOKUP(能力值计算器!J8,能力变化对照表!A:B,2,0),0)</f>
        <v>-39</v>
      </c>
      <c r="J3056">
        <f t="shared" si="379"/>
        <v>0</v>
      </c>
      <c r="K3056">
        <f t="shared" si="380"/>
        <v>-6591</v>
      </c>
      <c r="L3056">
        <f t="shared" si="381"/>
        <v>11154</v>
      </c>
      <c r="M3056">
        <f t="shared" si="382"/>
        <v>247.1</v>
      </c>
      <c r="N3056">
        <f t="shared" si="383"/>
        <v>1</v>
      </c>
    </row>
    <row r="3057" spans="1:14">
      <c r="A3057">
        <f t="shared" si="376"/>
        <v>0</v>
      </c>
      <c r="B3057">
        <f t="shared" si="377"/>
        <v>0</v>
      </c>
      <c r="C3057">
        <v>192</v>
      </c>
      <c r="D3057">
        <v>160</v>
      </c>
      <c r="E3057">
        <f t="shared" si="378"/>
        <v>-999</v>
      </c>
      <c r="F3057">
        <f>能力值计算器!G2</f>
        <v>0</v>
      </c>
      <c r="G3057">
        <f>ROUNDDOWN((能力值计算器!F4+能力值计算器!E4*2+ROUNDDOWN(C3057/4,0))*能力值计算器!C2/100+10+能力值计算器!C2,0)</f>
        <v>169</v>
      </c>
      <c r="H3057">
        <f>ROUNDDOWN(ROUNDDOWN(ROUNDDOWN(ROUNDDOWN(ROUNDDOWN((能力值计算器!F6+能力值计算器!E6*2+ROUNDDOWN(D3057/4,0))*能力值计算器!C2/100+5,0)*能力值计算器!H6,0)*能力值计算器!K6,0)*能力值计算器!L6,0)*VLOOKUP(能力值计算器!J6,能力变化对照表!A:B,2,0),0)</f>
        <v>105</v>
      </c>
      <c r="I3057">
        <f>ROUNDDOWN(ROUNDDOWN(ROUNDDOWN(ROUNDDOWN(ROUNDDOWN((能力值计算器!F8+能力值计算器!E8*2+ROUNDDOWN(E3057/4,0))*能力值计算器!C2/100+5,0)*能力值计算器!H8,0)*能力值计算器!K8,0)*能力值计算器!L8,0)*VLOOKUP(能力值计算器!J8,能力变化对照表!A:B,2,0),0)</f>
        <v>-39</v>
      </c>
      <c r="J3057">
        <f t="shared" si="379"/>
        <v>0</v>
      </c>
      <c r="K3057">
        <f t="shared" si="380"/>
        <v>-6591</v>
      </c>
      <c r="L3057">
        <f t="shared" si="381"/>
        <v>11154</v>
      </c>
      <c r="M3057">
        <f t="shared" si="382"/>
        <v>247.1</v>
      </c>
      <c r="N3057">
        <f t="shared" si="383"/>
        <v>1</v>
      </c>
    </row>
    <row r="3058" spans="1:14">
      <c r="A3058">
        <f t="shared" si="376"/>
        <v>0</v>
      </c>
      <c r="B3058">
        <f t="shared" si="377"/>
        <v>0</v>
      </c>
      <c r="C3058">
        <v>76</v>
      </c>
      <c r="D3058">
        <v>228</v>
      </c>
      <c r="E3058">
        <f t="shared" si="378"/>
        <v>-999</v>
      </c>
      <c r="F3058">
        <f>能力值计算器!G2</f>
        <v>0</v>
      </c>
      <c r="G3058">
        <f>ROUNDDOWN((能力值计算器!F4+能力值计算器!E4*2+ROUNDDOWN(C3058/4,0))*能力值计算器!C2/100+10+能力值计算器!C2,0)</f>
        <v>155</v>
      </c>
      <c r="H3058">
        <f>ROUNDDOWN(ROUNDDOWN(ROUNDDOWN(ROUNDDOWN(ROUNDDOWN((能力值计算器!F6+能力值计算器!E6*2+ROUNDDOWN(D3058/4,0))*能力值计算器!C2/100+5,0)*能力值计算器!H6,0)*能力值计算器!K6,0)*能力值计算器!L6,0)*VLOOKUP(能力值计算器!J6,能力变化对照表!A:B,2,0),0)</f>
        <v>114</v>
      </c>
      <c r="I3058">
        <f>ROUNDDOWN(ROUNDDOWN(ROUNDDOWN(ROUNDDOWN(ROUNDDOWN((能力值计算器!F8+能力值计算器!E8*2+ROUNDDOWN(E3058/4,0))*能力值计算器!C2/100+5,0)*能力值计算器!H8,0)*能力值计算器!K8,0)*能力值计算器!L8,0)*VLOOKUP(能力值计算器!J8,能力变化对照表!A:B,2,0),0)</f>
        <v>-39</v>
      </c>
      <c r="J3058">
        <f t="shared" si="379"/>
        <v>0</v>
      </c>
      <c r="K3058">
        <f t="shared" si="380"/>
        <v>-6045</v>
      </c>
      <c r="L3058">
        <f t="shared" si="381"/>
        <v>11625</v>
      </c>
      <c r="M3058">
        <f t="shared" si="382"/>
        <v>233.1</v>
      </c>
      <c r="N3058">
        <f t="shared" si="383"/>
        <v>1</v>
      </c>
    </row>
    <row r="3059" spans="1:14">
      <c r="A3059">
        <f t="shared" si="376"/>
        <v>0</v>
      </c>
      <c r="B3059">
        <f t="shared" si="377"/>
        <v>0</v>
      </c>
      <c r="C3059">
        <v>76</v>
      </c>
      <c r="D3059">
        <v>232</v>
      </c>
      <c r="E3059">
        <f t="shared" si="378"/>
        <v>-999</v>
      </c>
      <c r="F3059">
        <f>能力值计算器!G2</f>
        <v>0</v>
      </c>
      <c r="G3059">
        <f>ROUNDDOWN((能力值计算器!F4+能力值计算器!E4*2+ROUNDDOWN(C3059/4,0))*能力值计算器!C2/100+10+能力值计算器!C2,0)</f>
        <v>155</v>
      </c>
      <c r="H3059">
        <f>ROUNDDOWN(ROUNDDOWN(ROUNDDOWN(ROUNDDOWN(ROUNDDOWN((能力值计算器!F6+能力值计算器!E6*2+ROUNDDOWN(D3059/4,0))*能力值计算器!C2/100+5,0)*能力值计算器!H6,0)*能力值计算器!K6,0)*能力值计算器!L6,0)*VLOOKUP(能力值计算器!J6,能力变化对照表!A:B,2,0),0)</f>
        <v>114</v>
      </c>
      <c r="I3059">
        <f>ROUNDDOWN(ROUNDDOWN(ROUNDDOWN(ROUNDDOWN(ROUNDDOWN((能力值计算器!F8+能力值计算器!E8*2+ROUNDDOWN(E3059/4,0))*能力值计算器!C2/100+5,0)*能力值计算器!H8,0)*能力值计算器!K8,0)*能力值计算器!L8,0)*VLOOKUP(能力值计算器!J8,能力变化对照表!A:B,2,0),0)</f>
        <v>-39</v>
      </c>
      <c r="J3059">
        <f t="shared" si="379"/>
        <v>0</v>
      </c>
      <c r="K3059">
        <f t="shared" si="380"/>
        <v>-6045</v>
      </c>
      <c r="L3059">
        <f t="shared" si="381"/>
        <v>11625</v>
      </c>
      <c r="M3059">
        <f t="shared" si="382"/>
        <v>233.1</v>
      </c>
      <c r="N3059">
        <f t="shared" si="383"/>
        <v>1</v>
      </c>
    </row>
    <row r="3060" spans="1:14">
      <c r="A3060">
        <f t="shared" si="376"/>
        <v>0</v>
      </c>
      <c r="B3060">
        <f t="shared" si="377"/>
        <v>0</v>
      </c>
      <c r="C3060">
        <v>80</v>
      </c>
      <c r="D3060">
        <v>228</v>
      </c>
      <c r="E3060">
        <f t="shared" si="378"/>
        <v>-999</v>
      </c>
      <c r="F3060">
        <f>能力值计算器!G2</f>
        <v>0</v>
      </c>
      <c r="G3060">
        <f>ROUNDDOWN((能力值计算器!F4+能力值计算器!E4*2+ROUNDDOWN(C3060/4,0))*能力值计算器!C2/100+10+能力值计算器!C2,0)</f>
        <v>155</v>
      </c>
      <c r="H3060">
        <f>ROUNDDOWN(ROUNDDOWN(ROUNDDOWN(ROUNDDOWN(ROUNDDOWN((能力值计算器!F6+能力值计算器!E6*2+ROUNDDOWN(D3060/4,0))*能力值计算器!C2/100+5,0)*能力值计算器!H6,0)*能力值计算器!K6,0)*能力值计算器!L6,0)*VLOOKUP(能力值计算器!J6,能力变化对照表!A:B,2,0),0)</f>
        <v>114</v>
      </c>
      <c r="I3060">
        <f>ROUNDDOWN(ROUNDDOWN(ROUNDDOWN(ROUNDDOWN(ROUNDDOWN((能力值计算器!F8+能力值计算器!E8*2+ROUNDDOWN(E3060/4,0))*能力值计算器!C2/100+5,0)*能力值计算器!H8,0)*能力值计算器!K8,0)*能力值计算器!L8,0)*VLOOKUP(能力值计算器!J8,能力变化对照表!A:B,2,0),0)</f>
        <v>-39</v>
      </c>
      <c r="J3060">
        <f t="shared" si="379"/>
        <v>0</v>
      </c>
      <c r="K3060">
        <f t="shared" si="380"/>
        <v>-6045</v>
      </c>
      <c r="L3060">
        <f t="shared" si="381"/>
        <v>11625</v>
      </c>
      <c r="M3060">
        <f t="shared" si="382"/>
        <v>233.1</v>
      </c>
      <c r="N3060">
        <f t="shared" si="383"/>
        <v>1</v>
      </c>
    </row>
    <row r="3061" spans="1:14">
      <c r="A3061">
        <f t="shared" si="376"/>
        <v>0</v>
      </c>
      <c r="B3061">
        <f t="shared" si="377"/>
        <v>0</v>
      </c>
      <c r="C3061">
        <v>80</v>
      </c>
      <c r="D3061">
        <v>232</v>
      </c>
      <c r="E3061">
        <f t="shared" si="378"/>
        <v>-999</v>
      </c>
      <c r="F3061">
        <f>能力值计算器!G2</f>
        <v>0</v>
      </c>
      <c r="G3061">
        <f>ROUNDDOWN((能力值计算器!F4+能力值计算器!E4*2+ROUNDDOWN(C3061/4,0))*能力值计算器!C2/100+10+能力值计算器!C2,0)</f>
        <v>155</v>
      </c>
      <c r="H3061">
        <f>ROUNDDOWN(ROUNDDOWN(ROUNDDOWN(ROUNDDOWN(ROUNDDOWN((能力值计算器!F6+能力值计算器!E6*2+ROUNDDOWN(D3061/4,0))*能力值计算器!C2/100+5,0)*能力值计算器!H6,0)*能力值计算器!K6,0)*能力值计算器!L6,0)*VLOOKUP(能力值计算器!J6,能力变化对照表!A:B,2,0),0)</f>
        <v>114</v>
      </c>
      <c r="I3061">
        <f>ROUNDDOWN(ROUNDDOWN(ROUNDDOWN(ROUNDDOWN(ROUNDDOWN((能力值计算器!F8+能力值计算器!E8*2+ROUNDDOWN(E3061/4,0))*能力值计算器!C2/100+5,0)*能力值计算器!H8,0)*能力值计算器!K8,0)*能力值计算器!L8,0)*VLOOKUP(能力值计算器!J8,能力变化对照表!A:B,2,0),0)</f>
        <v>-39</v>
      </c>
      <c r="J3061">
        <f t="shared" si="379"/>
        <v>0</v>
      </c>
      <c r="K3061">
        <f t="shared" si="380"/>
        <v>-6045</v>
      </c>
      <c r="L3061">
        <f t="shared" si="381"/>
        <v>11625</v>
      </c>
      <c r="M3061">
        <f t="shared" si="382"/>
        <v>233.1</v>
      </c>
      <c r="N3061">
        <f t="shared" si="383"/>
        <v>1</v>
      </c>
    </row>
    <row r="3062" spans="1:14">
      <c r="A3062">
        <f t="shared" si="376"/>
        <v>0</v>
      </c>
      <c r="B3062">
        <f t="shared" si="377"/>
        <v>0</v>
      </c>
      <c r="C3062">
        <v>148</v>
      </c>
      <c r="D3062">
        <v>180</v>
      </c>
      <c r="E3062">
        <f t="shared" si="378"/>
        <v>-999</v>
      </c>
      <c r="F3062">
        <f>能力值计算器!G2</f>
        <v>0</v>
      </c>
      <c r="G3062">
        <f>ROUNDDOWN((能力值计算器!F4+能力值计算器!E4*2+ROUNDDOWN(C3062/4,0))*能力值计算器!C2/100+10+能力值计算器!C2,0)</f>
        <v>164</v>
      </c>
      <c r="H3062">
        <f>ROUNDDOWN(ROUNDDOWN(ROUNDDOWN(ROUNDDOWN(ROUNDDOWN((能力值计算器!F6+能力值计算器!E6*2+ROUNDDOWN(D3062/4,0))*能力值计算器!C2/100+5,0)*能力值计算器!H6,0)*能力值计算器!K6,0)*能力值计算器!L6,0)*VLOOKUP(能力值计算器!J6,能力变化对照表!A:B,2,0),0)</f>
        <v>108</v>
      </c>
      <c r="I3062">
        <f>ROUNDDOWN(ROUNDDOWN(ROUNDDOWN(ROUNDDOWN(ROUNDDOWN((能力值计算器!F8+能力值计算器!E8*2+ROUNDDOWN(E3062/4,0))*能力值计算器!C2/100+5,0)*能力值计算器!H8,0)*能力值计算器!K8,0)*能力值计算器!L8,0)*VLOOKUP(能力值计算器!J8,能力变化对照表!A:B,2,0),0)</f>
        <v>-39</v>
      </c>
      <c r="J3062">
        <f t="shared" si="379"/>
        <v>0</v>
      </c>
      <c r="K3062">
        <f t="shared" si="380"/>
        <v>-6396</v>
      </c>
      <c r="L3062">
        <f t="shared" si="381"/>
        <v>11316</v>
      </c>
      <c r="M3062">
        <f t="shared" si="382"/>
        <v>242.1</v>
      </c>
      <c r="N3062">
        <f t="shared" si="383"/>
        <v>1</v>
      </c>
    </row>
    <row r="3063" spans="1:14">
      <c r="A3063">
        <f t="shared" si="376"/>
        <v>0</v>
      </c>
      <c r="B3063">
        <f t="shared" si="377"/>
        <v>0</v>
      </c>
      <c r="C3063">
        <v>148</v>
      </c>
      <c r="D3063">
        <v>184</v>
      </c>
      <c r="E3063">
        <f t="shared" si="378"/>
        <v>-999</v>
      </c>
      <c r="F3063">
        <f>能力值计算器!G2</f>
        <v>0</v>
      </c>
      <c r="G3063">
        <f>ROUNDDOWN((能力值计算器!F4+能力值计算器!E4*2+ROUNDDOWN(C3063/4,0))*能力值计算器!C2/100+10+能力值计算器!C2,0)</f>
        <v>164</v>
      </c>
      <c r="H3063">
        <f>ROUNDDOWN(ROUNDDOWN(ROUNDDOWN(ROUNDDOWN(ROUNDDOWN((能力值计算器!F6+能力值计算器!E6*2+ROUNDDOWN(D3063/4,0))*能力值计算器!C2/100+5,0)*能力值计算器!H6,0)*能力值计算器!K6,0)*能力值计算器!L6,0)*VLOOKUP(能力值计算器!J6,能力变化对照表!A:B,2,0),0)</f>
        <v>108</v>
      </c>
      <c r="I3063">
        <f>ROUNDDOWN(ROUNDDOWN(ROUNDDOWN(ROUNDDOWN(ROUNDDOWN((能力值计算器!F8+能力值计算器!E8*2+ROUNDDOWN(E3063/4,0))*能力值计算器!C2/100+5,0)*能力值计算器!H8,0)*能力值计算器!K8,0)*能力值计算器!L8,0)*VLOOKUP(能力值计算器!J8,能力变化对照表!A:B,2,0),0)</f>
        <v>-39</v>
      </c>
      <c r="J3063">
        <f t="shared" si="379"/>
        <v>0</v>
      </c>
      <c r="K3063">
        <f t="shared" si="380"/>
        <v>-6396</v>
      </c>
      <c r="L3063">
        <f t="shared" si="381"/>
        <v>11316</v>
      </c>
      <c r="M3063">
        <f t="shared" si="382"/>
        <v>242.1</v>
      </c>
      <c r="N3063">
        <f t="shared" si="383"/>
        <v>1</v>
      </c>
    </row>
    <row r="3064" spans="1:14">
      <c r="A3064">
        <f t="shared" si="376"/>
        <v>0</v>
      </c>
      <c r="B3064">
        <f t="shared" si="377"/>
        <v>0</v>
      </c>
      <c r="C3064">
        <v>152</v>
      </c>
      <c r="D3064">
        <v>180</v>
      </c>
      <c r="E3064">
        <f t="shared" si="378"/>
        <v>-999</v>
      </c>
      <c r="F3064">
        <f>能力值计算器!G2</f>
        <v>0</v>
      </c>
      <c r="G3064">
        <f>ROUNDDOWN((能力值计算器!F4+能力值计算器!E4*2+ROUNDDOWN(C3064/4,0))*能力值计算器!C2/100+10+能力值计算器!C2,0)</f>
        <v>164</v>
      </c>
      <c r="H3064">
        <f>ROUNDDOWN(ROUNDDOWN(ROUNDDOWN(ROUNDDOWN(ROUNDDOWN((能力值计算器!F6+能力值计算器!E6*2+ROUNDDOWN(D3064/4,0))*能力值计算器!C2/100+5,0)*能力值计算器!H6,0)*能力值计算器!K6,0)*能力值计算器!L6,0)*VLOOKUP(能力值计算器!J6,能力变化对照表!A:B,2,0),0)</f>
        <v>108</v>
      </c>
      <c r="I3064">
        <f>ROUNDDOWN(ROUNDDOWN(ROUNDDOWN(ROUNDDOWN(ROUNDDOWN((能力值计算器!F8+能力值计算器!E8*2+ROUNDDOWN(E3064/4,0))*能力值计算器!C2/100+5,0)*能力值计算器!H8,0)*能力值计算器!K8,0)*能力值计算器!L8,0)*VLOOKUP(能力值计算器!J8,能力变化对照表!A:B,2,0),0)</f>
        <v>-39</v>
      </c>
      <c r="J3064">
        <f t="shared" si="379"/>
        <v>0</v>
      </c>
      <c r="K3064">
        <f t="shared" si="380"/>
        <v>-6396</v>
      </c>
      <c r="L3064">
        <f t="shared" si="381"/>
        <v>11316</v>
      </c>
      <c r="M3064">
        <f t="shared" si="382"/>
        <v>242.1</v>
      </c>
      <c r="N3064">
        <f t="shared" si="383"/>
        <v>1</v>
      </c>
    </row>
    <row r="3065" spans="1:14">
      <c r="A3065">
        <f t="shared" si="376"/>
        <v>0</v>
      </c>
      <c r="B3065">
        <f t="shared" si="377"/>
        <v>0</v>
      </c>
      <c r="C3065">
        <v>152</v>
      </c>
      <c r="D3065">
        <v>184</v>
      </c>
      <c r="E3065">
        <f t="shared" si="378"/>
        <v>-999</v>
      </c>
      <c r="F3065">
        <f>能力值计算器!G2</f>
        <v>0</v>
      </c>
      <c r="G3065">
        <f>ROUNDDOWN((能力值计算器!F4+能力值计算器!E4*2+ROUNDDOWN(C3065/4,0))*能力值计算器!C2/100+10+能力值计算器!C2,0)</f>
        <v>164</v>
      </c>
      <c r="H3065">
        <f>ROUNDDOWN(ROUNDDOWN(ROUNDDOWN(ROUNDDOWN(ROUNDDOWN((能力值计算器!F6+能力值计算器!E6*2+ROUNDDOWN(D3065/4,0))*能力值计算器!C2/100+5,0)*能力值计算器!H6,0)*能力值计算器!K6,0)*能力值计算器!L6,0)*VLOOKUP(能力值计算器!J6,能力变化对照表!A:B,2,0),0)</f>
        <v>108</v>
      </c>
      <c r="I3065">
        <f>ROUNDDOWN(ROUNDDOWN(ROUNDDOWN(ROUNDDOWN(ROUNDDOWN((能力值计算器!F8+能力值计算器!E8*2+ROUNDDOWN(E3065/4,0))*能力值计算器!C2/100+5,0)*能力值计算器!H8,0)*能力值计算器!K8,0)*能力值计算器!L8,0)*VLOOKUP(能力值计算器!J8,能力变化对照表!A:B,2,0),0)</f>
        <v>-39</v>
      </c>
      <c r="J3065">
        <f t="shared" si="379"/>
        <v>0</v>
      </c>
      <c r="K3065">
        <f t="shared" si="380"/>
        <v>-6396</v>
      </c>
      <c r="L3065">
        <f t="shared" si="381"/>
        <v>11316</v>
      </c>
      <c r="M3065">
        <f t="shared" si="382"/>
        <v>242.1</v>
      </c>
      <c r="N3065">
        <f t="shared" si="383"/>
        <v>1</v>
      </c>
    </row>
    <row r="3066" spans="1:14">
      <c r="A3066">
        <f t="shared" si="376"/>
        <v>0</v>
      </c>
      <c r="B3066">
        <f t="shared" si="377"/>
        <v>0</v>
      </c>
      <c r="C3066">
        <v>228</v>
      </c>
      <c r="D3066">
        <v>132</v>
      </c>
      <c r="E3066">
        <f t="shared" si="378"/>
        <v>-999</v>
      </c>
      <c r="F3066">
        <f>能力值计算器!G2</f>
        <v>0</v>
      </c>
      <c r="G3066">
        <f>ROUNDDOWN((能力值计算器!F4+能力值计算器!E4*2+ROUNDDOWN(C3066/4,0))*能力值计算器!C2/100+10+能力值计算器!C2,0)</f>
        <v>174</v>
      </c>
      <c r="H3066">
        <f>ROUNDDOWN(ROUNDDOWN(ROUNDDOWN(ROUNDDOWN(ROUNDDOWN((能力值计算器!F6+能力值计算器!E6*2+ROUNDDOWN(D3066/4,0))*能力值计算器!C2/100+5,0)*能力值计算器!H6,0)*能力值计算器!K6,0)*能力值计算器!L6,0)*VLOOKUP(能力值计算器!J6,能力变化对照表!A:B,2,0),0)</f>
        <v>102</v>
      </c>
      <c r="I3066">
        <f>ROUNDDOWN(ROUNDDOWN(ROUNDDOWN(ROUNDDOWN(ROUNDDOWN((能力值计算器!F8+能力值计算器!E8*2+ROUNDDOWN(E3066/4,0))*能力值计算器!C2/100+5,0)*能力值计算器!H8,0)*能力值计算器!K8,0)*能力值计算器!L8,0)*VLOOKUP(能力值计算器!J8,能力变化对照表!A:B,2,0),0)</f>
        <v>-39</v>
      </c>
      <c r="J3066">
        <f t="shared" si="379"/>
        <v>0</v>
      </c>
      <c r="K3066">
        <f t="shared" si="380"/>
        <v>-6786</v>
      </c>
      <c r="L3066">
        <f t="shared" si="381"/>
        <v>10962</v>
      </c>
      <c r="M3066">
        <f t="shared" si="382"/>
        <v>252.1</v>
      </c>
      <c r="N3066">
        <f t="shared" si="383"/>
        <v>1</v>
      </c>
    </row>
    <row r="3067" spans="1:14">
      <c r="A3067">
        <f t="shared" si="376"/>
        <v>0</v>
      </c>
      <c r="B3067">
        <f t="shared" si="377"/>
        <v>0</v>
      </c>
      <c r="C3067">
        <v>228</v>
      </c>
      <c r="D3067">
        <v>136</v>
      </c>
      <c r="E3067">
        <f t="shared" si="378"/>
        <v>-999</v>
      </c>
      <c r="F3067">
        <f>能力值计算器!G2</f>
        <v>0</v>
      </c>
      <c r="G3067">
        <f>ROUNDDOWN((能力值计算器!F4+能力值计算器!E4*2+ROUNDDOWN(C3067/4,0))*能力值计算器!C2/100+10+能力值计算器!C2,0)</f>
        <v>174</v>
      </c>
      <c r="H3067">
        <f>ROUNDDOWN(ROUNDDOWN(ROUNDDOWN(ROUNDDOWN(ROUNDDOWN((能力值计算器!F6+能力值计算器!E6*2+ROUNDDOWN(D3067/4,0))*能力值计算器!C2/100+5,0)*能力值计算器!H6,0)*能力值计算器!K6,0)*能力值计算器!L6,0)*VLOOKUP(能力值计算器!J6,能力变化对照表!A:B,2,0),0)</f>
        <v>102</v>
      </c>
      <c r="I3067">
        <f>ROUNDDOWN(ROUNDDOWN(ROUNDDOWN(ROUNDDOWN(ROUNDDOWN((能力值计算器!F8+能力值计算器!E8*2+ROUNDDOWN(E3067/4,0))*能力值计算器!C2/100+5,0)*能力值计算器!H8,0)*能力值计算器!K8,0)*能力值计算器!L8,0)*VLOOKUP(能力值计算器!J8,能力变化对照表!A:B,2,0),0)</f>
        <v>-39</v>
      </c>
      <c r="J3067">
        <f t="shared" si="379"/>
        <v>0</v>
      </c>
      <c r="K3067">
        <f t="shared" si="380"/>
        <v>-6786</v>
      </c>
      <c r="L3067">
        <f t="shared" si="381"/>
        <v>10962</v>
      </c>
      <c r="M3067">
        <f t="shared" si="382"/>
        <v>252.1</v>
      </c>
      <c r="N3067">
        <f t="shared" si="383"/>
        <v>1</v>
      </c>
    </row>
    <row r="3068" spans="1:14">
      <c r="A3068">
        <f t="shared" si="376"/>
        <v>0</v>
      </c>
      <c r="B3068">
        <f t="shared" si="377"/>
        <v>0</v>
      </c>
      <c r="C3068">
        <v>232</v>
      </c>
      <c r="D3068">
        <v>132</v>
      </c>
      <c r="E3068">
        <f t="shared" si="378"/>
        <v>-999</v>
      </c>
      <c r="F3068">
        <f>能力值计算器!G2</f>
        <v>0</v>
      </c>
      <c r="G3068">
        <f>ROUNDDOWN((能力值计算器!F4+能力值计算器!E4*2+ROUNDDOWN(C3068/4,0))*能力值计算器!C2/100+10+能力值计算器!C2,0)</f>
        <v>174</v>
      </c>
      <c r="H3068">
        <f>ROUNDDOWN(ROUNDDOWN(ROUNDDOWN(ROUNDDOWN(ROUNDDOWN((能力值计算器!F6+能力值计算器!E6*2+ROUNDDOWN(D3068/4,0))*能力值计算器!C2/100+5,0)*能力值计算器!H6,0)*能力值计算器!K6,0)*能力值计算器!L6,0)*VLOOKUP(能力值计算器!J6,能力变化对照表!A:B,2,0),0)</f>
        <v>102</v>
      </c>
      <c r="I3068">
        <f>ROUNDDOWN(ROUNDDOWN(ROUNDDOWN(ROUNDDOWN(ROUNDDOWN((能力值计算器!F8+能力值计算器!E8*2+ROUNDDOWN(E3068/4,0))*能力值计算器!C2/100+5,0)*能力值计算器!H8,0)*能力值计算器!K8,0)*能力值计算器!L8,0)*VLOOKUP(能力值计算器!J8,能力变化对照表!A:B,2,0),0)</f>
        <v>-39</v>
      </c>
      <c r="J3068">
        <f t="shared" si="379"/>
        <v>0</v>
      </c>
      <c r="K3068">
        <f t="shared" si="380"/>
        <v>-6786</v>
      </c>
      <c r="L3068">
        <f t="shared" si="381"/>
        <v>10962</v>
      </c>
      <c r="M3068">
        <f t="shared" si="382"/>
        <v>252.1</v>
      </c>
      <c r="N3068">
        <f t="shared" si="383"/>
        <v>1</v>
      </c>
    </row>
    <row r="3069" spans="1:14">
      <c r="A3069">
        <f t="shared" si="376"/>
        <v>0</v>
      </c>
      <c r="B3069">
        <f t="shared" si="377"/>
        <v>0</v>
      </c>
      <c r="C3069">
        <v>232</v>
      </c>
      <c r="D3069">
        <v>136</v>
      </c>
      <c r="E3069">
        <f t="shared" si="378"/>
        <v>-999</v>
      </c>
      <c r="F3069">
        <f>能力值计算器!G2</f>
        <v>0</v>
      </c>
      <c r="G3069">
        <f>ROUNDDOWN((能力值计算器!F4+能力值计算器!E4*2+ROUNDDOWN(C3069/4,0))*能力值计算器!C2/100+10+能力值计算器!C2,0)</f>
        <v>174</v>
      </c>
      <c r="H3069">
        <f>ROUNDDOWN(ROUNDDOWN(ROUNDDOWN(ROUNDDOWN(ROUNDDOWN((能力值计算器!F6+能力值计算器!E6*2+ROUNDDOWN(D3069/4,0))*能力值计算器!C2/100+5,0)*能力值计算器!H6,0)*能力值计算器!K6,0)*能力值计算器!L6,0)*VLOOKUP(能力值计算器!J6,能力变化对照表!A:B,2,0),0)</f>
        <v>102</v>
      </c>
      <c r="I3069">
        <f>ROUNDDOWN(ROUNDDOWN(ROUNDDOWN(ROUNDDOWN(ROUNDDOWN((能力值计算器!F8+能力值计算器!E8*2+ROUNDDOWN(E3069/4,0))*能力值计算器!C2/100+5,0)*能力值计算器!H8,0)*能力值计算器!K8,0)*能力值计算器!L8,0)*VLOOKUP(能力值计算器!J8,能力变化对照表!A:B,2,0),0)</f>
        <v>-39</v>
      </c>
      <c r="J3069">
        <f t="shared" si="379"/>
        <v>0</v>
      </c>
      <c r="K3069">
        <f t="shared" si="380"/>
        <v>-6786</v>
      </c>
      <c r="L3069">
        <f t="shared" si="381"/>
        <v>10962</v>
      </c>
      <c r="M3069">
        <f t="shared" si="382"/>
        <v>252.1</v>
      </c>
      <c r="N3069">
        <f t="shared" si="383"/>
        <v>1</v>
      </c>
    </row>
    <row r="3070" spans="1:14">
      <c r="A3070">
        <f t="shared" si="376"/>
        <v>0</v>
      </c>
      <c r="B3070">
        <f t="shared" si="377"/>
        <v>0</v>
      </c>
      <c r="C3070">
        <v>52</v>
      </c>
      <c r="D3070">
        <v>244</v>
      </c>
      <c r="E3070">
        <f t="shared" si="378"/>
        <v>-999</v>
      </c>
      <c r="F3070">
        <f>能力值计算器!G2</f>
        <v>0</v>
      </c>
      <c r="G3070">
        <f>ROUNDDOWN((能力值计算器!F4+能力值计算器!E4*2+ROUNDDOWN(C3070/4,0))*能力值计算器!C2/100+10+能力值计算器!C2,0)</f>
        <v>152</v>
      </c>
      <c r="H3070">
        <f>ROUNDDOWN(ROUNDDOWN(ROUNDDOWN(ROUNDDOWN(ROUNDDOWN((能力值计算器!F6+能力值计算器!E6*2+ROUNDDOWN(D3070/4,0))*能力值计算器!C2/100+5,0)*能力值计算器!H6,0)*能力值计算器!K6,0)*能力值计算器!L6,0)*VLOOKUP(能力值计算器!J6,能力变化对照表!A:B,2,0),0)</f>
        <v>116</v>
      </c>
      <c r="I3070">
        <f>ROUNDDOWN(ROUNDDOWN(ROUNDDOWN(ROUNDDOWN(ROUNDDOWN((能力值计算器!F8+能力值计算器!E8*2+ROUNDDOWN(E3070/4,0))*能力值计算器!C2/100+5,0)*能力值计算器!H8,0)*能力值计算器!K8,0)*能力值计算器!L8,0)*VLOOKUP(能力值计算器!J8,能力变化对照表!A:B,2,0),0)</f>
        <v>-39</v>
      </c>
      <c r="J3070">
        <f t="shared" si="379"/>
        <v>0</v>
      </c>
      <c r="K3070">
        <f t="shared" si="380"/>
        <v>-5928</v>
      </c>
      <c r="L3070">
        <f t="shared" si="381"/>
        <v>11704</v>
      </c>
      <c r="M3070">
        <f t="shared" si="382"/>
        <v>230.1</v>
      </c>
      <c r="N3070">
        <f t="shared" si="383"/>
        <v>1</v>
      </c>
    </row>
    <row r="3071" spans="1:14">
      <c r="A3071">
        <f t="shared" si="376"/>
        <v>0</v>
      </c>
      <c r="B3071">
        <f t="shared" si="377"/>
        <v>0</v>
      </c>
      <c r="C3071">
        <v>52</v>
      </c>
      <c r="D3071">
        <v>248</v>
      </c>
      <c r="E3071">
        <f t="shared" si="378"/>
        <v>-999</v>
      </c>
      <c r="F3071">
        <f>能力值计算器!G2</f>
        <v>0</v>
      </c>
      <c r="G3071">
        <f>ROUNDDOWN((能力值计算器!F4+能力值计算器!E4*2+ROUNDDOWN(C3071/4,0))*能力值计算器!C2/100+10+能力值计算器!C2,0)</f>
        <v>152</v>
      </c>
      <c r="H3071">
        <f>ROUNDDOWN(ROUNDDOWN(ROUNDDOWN(ROUNDDOWN(ROUNDDOWN((能力值计算器!F6+能力值计算器!E6*2+ROUNDDOWN(D3071/4,0))*能力值计算器!C2/100+5,0)*能力值计算器!H6,0)*能力值计算器!K6,0)*能力值计算器!L6,0)*VLOOKUP(能力值计算器!J6,能力变化对照表!A:B,2,0),0)</f>
        <v>116</v>
      </c>
      <c r="I3071">
        <f>ROUNDDOWN(ROUNDDOWN(ROUNDDOWN(ROUNDDOWN(ROUNDDOWN((能力值计算器!F8+能力值计算器!E8*2+ROUNDDOWN(E3071/4,0))*能力值计算器!C2/100+5,0)*能力值计算器!H8,0)*能力值计算器!K8,0)*能力值计算器!L8,0)*VLOOKUP(能力值计算器!J8,能力变化对照表!A:B,2,0),0)</f>
        <v>-39</v>
      </c>
      <c r="J3071">
        <f t="shared" si="379"/>
        <v>0</v>
      </c>
      <c r="K3071">
        <f t="shared" si="380"/>
        <v>-5928</v>
      </c>
      <c r="L3071">
        <f t="shared" si="381"/>
        <v>11704</v>
      </c>
      <c r="M3071">
        <f t="shared" si="382"/>
        <v>230.1</v>
      </c>
      <c r="N3071">
        <f t="shared" si="383"/>
        <v>1</v>
      </c>
    </row>
    <row r="3072" spans="1:14">
      <c r="A3072">
        <f t="shared" si="376"/>
        <v>0</v>
      </c>
      <c r="B3072">
        <f t="shared" si="377"/>
        <v>0</v>
      </c>
      <c r="C3072">
        <v>56</v>
      </c>
      <c r="D3072">
        <v>244</v>
      </c>
      <c r="E3072">
        <f t="shared" si="378"/>
        <v>-999</v>
      </c>
      <c r="F3072">
        <f>能力值计算器!G2</f>
        <v>0</v>
      </c>
      <c r="G3072">
        <f>ROUNDDOWN((能力值计算器!F4+能力值计算器!E4*2+ROUNDDOWN(C3072/4,0))*能力值计算器!C2/100+10+能力值计算器!C2,0)</f>
        <v>152</v>
      </c>
      <c r="H3072">
        <f>ROUNDDOWN(ROUNDDOWN(ROUNDDOWN(ROUNDDOWN(ROUNDDOWN((能力值计算器!F6+能力值计算器!E6*2+ROUNDDOWN(D3072/4,0))*能力值计算器!C2/100+5,0)*能力值计算器!H6,0)*能力值计算器!K6,0)*能力值计算器!L6,0)*VLOOKUP(能力值计算器!J6,能力变化对照表!A:B,2,0),0)</f>
        <v>116</v>
      </c>
      <c r="I3072">
        <f>ROUNDDOWN(ROUNDDOWN(ROUNDDOWN(ROUNDDOWN(ROUNDDOWN((能力值计算器!F8+能力值计算器!E8*2+ROUNDDOWN(E3072/4,0))*能力值计算器!C2/100+5,0)*能力值计算器!H8,0)*能力值计算器!K8,0)*能力值计算器!L8,0)*VLOOKUP(能力值计算器!J8,能力变化对照表!A:B,2,0),0)</f>
        <v>-39</v>
      </c>
      <c r="J3072">
        <f t="shared" si="379"/>
        <v>0</v>
      </c>
      <c r="K3072">
        <f t="shared" si="380"/>
        <v>-5928</v>
      </c>
      <c r="L3072">
        <f t="shared" si="381"/>
        <v>11704</v>
      </c>
      <c r="M3072">
        <f t="shared" si="382"/>
        <v>230.1</v>
      </c>
      <c r="N3072">
        <f t="shared" si="383"/>
        <v>1</v>
      </c>
    </row>
    <row r="3073" spans="1:14">
      <c r="A3073">
        <f t="shared" si="376"/>
        <v>0</v>
      </c>
      <c r="B3073">
        <f t="shared" si="377"/>
        <v>0</v>
      </c>
      <c r="C3073">
        <v>56</v>
      </c>
      <c r="D3073">
        <v>248</v>
      </c>
      <c r="E3073">
        <f t="shared" si="378"/>
        <v>-999</v>
      </c>
      <c r="F3073">
        <f>能力值计算器!G2</f>
        <v>0</v>
      </c>
      <c r="G3073">
        <f>ROUNDDOWN((能力值计算器!F4+能力值计算器!E4*2+ROUNDDOWN(C3073/4,0))*能力值计算器!C2/100+10+能力值计算器!C2,0)</f>
        <v>152</v>
      </c>
      <c r="H3073">
        <f>ROUNDDOWN(ROUNDDOWN(ROUNDDOWN(ROUNDDOWN(ROUNDDOWN((能力值计算器!F6+能力值计算器!E6*2+ROUNDDOWN(D3073/4,0))*能力值计算器!C2/100+5,0)*能力值计算器!H6,0)*能力值计算器!K6,0)*能力值计算器!L6,0)*VLOOKUP(能力值计算器!J6,能力变化对照表!A:B,2,0),0)</f>
        <v>116</v>
      </c>
      <c r="I3073">
        <f>ROUNDDOWN(ROUNDDOWN(ROUNDDOWN(ROUNDDOWN(ROUNDDOWN((能力值计算器!F8+能力值计算器!E8*2+ROUNDDOWN(E3073/4,0))*能力值计算器!C2/100+5,0)*能力值计算器!H8,0)*能力值计算器!K8,0)*能力值计算器!L8,0)*VLOOKUP(能力值计算器!J8,能力变化对照表!A:B,2,0),0)</f>
        <v>-39</v>
      </c>
      <c r="J3073">
        <f t="shared" si="379"/>
        <v>0</v>
      </c>
      <c r="K3073">
        <f t="shared" si="380"/>
        <v>-5928</v>
      </c>
      <c r="L3073">
        <f t="shared" si="381"/>
        <v>11704</v>
      </c>
      <c r="M3073">
        <f t="shared" si="382"/>
        <v>230.1</v>
      </c>
      <c r="N3073">
        <f t="shared" si="383"/>
        <v>1</v>
      </c>
    </row>
    <row r="3074" spans="1:14">
      <c r="A3074">
        <f t="shared" ref="A3074:A3137" si="384">IF(N3074=1,0,L3074+1/M3074)</f>
        <v>0</v>
      </c>
      <c r="B3074">
        <f t="shared" ref="B3074:B3137" si="385">IF(A3074=MAX(A:A),1,0)</f>
        <v>0</v>
      </c>
      <c r="C3074">
        <v>172</v>
      </c>
      <c r="D3074">
        <v>164</v>
      </c>
      <c r="E3074">
        <f t="shared" ref="E3074:E3137" si="386">IF(F3074-D3074-C3074&gt;253,-999,IF(F3074-D3074-C3074&lt;0,-999,F3074-D3074-C3074))</f>
        <v>-999</v>
      </c>
      <c r="F3074">
        <f>能力值计算器!G2</f>
        <v>0</v>
      </c>
      <c r="G3074">
        <f>ROUNDDOWN((能力值计算器!F4+能力值计算器!E4*2+ROUNDDOWN(C3074/4,0))*能力值计算器!C2/100+10+能力值计算器!C2,0)</f>
        <v>167</v>
      </c>
      <c r="H3074">
        <f>ROUNDDOWN(ROUNDDOWN(ROUNDDOWN(ROUNDDOWN(ROUNDDOWN((能力值计算器!F6+能力值计算器!E6*2+ROUNDDOWN(D3074/4,0))*能力值计算器!C2/100+5,0)*能力值计算器!H6,0)*能力值计算器!K6,0)*能力值计算器!L6,0)*VLOOKUP(能力值计算器!J6,能力变化对照表!A:B,2,0),0)</f>
        <v>106</v>
      </c>
      <c r="I3074">
        <f>ROUNDDOWN(ROUNDDOWN(ROUNDDOWN(ROUNDDOWN(ROUNDDOWN((能力值计算器!F8+能力值计算器!E8*2+ROUNDDOWN(E3074/4,0))*能力值计算器!C2/100+5,0)*能力值计算器!H8,0)*能力值计算器!K8,0)*能力值计算器!L8,0)*VLOOKUP(能力值计算器!J8,能力变化对照表!A:B,2,0),0)</f>
        <v>-39</v>
      </c>
      <c r="J3074">
        <f t="shared" ref="J3074:J3137" si="387">IF(E3074&lt;0,0,G3074*H3074)</f>
        <v>0</v>
      </c>
      <c r="K3074">
        <f t="shared" ref="K3074:K3137" si="388">G3074*I3074</f>
        <v>-6513</v>
      </c>
      <c r="L3074">
        <f t="shared" ref="L3074:L3137" si="389">(H3074+I3074)*G3074</f>
        <v>11189</v>
      </c>
      <c r="M3074">
        <f t="shared" ref="M3074:M3137" si="390">IF(H3074+I3074-G3074&lt;0,G3074-H3074-I3074,H3074+I3074-G3074)+IF(H3074-I3074&lt;0,I3074-H3074,H3074-I3074)+0.1</f>
        <v>245.1</v>
      </c>
      <c r="N3074">
        <f t="shared" ref="N3074:N3137" si="391">IF(E3074&lt;0,1,0)</f>
        <v>1</v>
      </c>
    </row>
    <row r="3075" spans="1:14">
      <c r="A3075">
        <f t="shared" si="384"/>
        <v>0</v>
      </c>
      <c r="B3075">
        <f t="shared" si="385"/>
        <v>0</v>
      </c>
      <c r="C3075">
        <v>172</v>
      </c>
      <c r="D3075">
        <v>168</v>
      </c>
      <c r="E3075">
        <f t="shared" si="386"/>
        <v>-999</v>
      </c>
      <c r="F3075">
        <f>能力值计算器!G2</f>
        <v>0</v>
      </c>
      <c r="G3075">
        <f>ROUNDDOWN((能力值计算器!F4+能力值计算器!E4*2+ROUNDDOWN(C3075/4,0))*能力值计算器!C2/100+10+能力值计算器!C2,0)</f>
        <v>167</v>
      </c>
      <c r="H3075">
        <f>ROUNDDOWN(ROUNDDOWN(ROUNDDOWN(ROUNDDOWN(ROUNDDOWN((能力值计算器!F6+能力值计算器!E6*2+ROUNDDOWN(D3075/4,0))*能力值计算器!C2/100+5,0)*能力值计算器!H6,0)*能力值计算器!K6,0)*能力值计算器!L6,0)*VLOOKUP(能力值计算器!J6,能力变化对照表!A:B,2,0),0)</f>
        <v>106</v>
      </c>
      <c r="I3075">
        <f>ROUNDDOWN(ROUNDDOWN(ROUNDDOWN(ROUNDDOWN(ROUNDDOWN((能力值计算器!F8+能力值计算器!E8*2+ROUNDDOWN(E3075/4,0))*能力值计算器!C2/100+5,0)*能力值计算器!H8,0)*能力值计算器!K8,0)*能力值计算器!L8,0)*VLOOKUP(能力值计算器!J8,能力变化对照表!A:B,2,0),0)</f>
        <v>-39</v>
      </c>
      <c r="J3075">
        <f t="shared" si="387"/>
        <v>0</v>
      </c>
      <c r="K3075">
        <f t="shared" si="388"/>
        <v>-6513</v>
      </c>
      <c r="L3075">
        <f t="shared" si="389"/>
        <v>11189</v>
      </c>
      <c r="M3075">
        <f t="shared" si="390"/>
        <v>245.1</v>
      </c>
      <c r="N3075">
        <f t="shared" si="391"/>
        <v>1</v>
      </c>
    </row>
    <row r="3076" spans="1:14">
      <c r="A3076">
        <f t="shared" si="384"/>
        <v>0</v>
      </c>
      <c r="B3076">
        <f t="shared" si="385"/>
        <v>0</v>
      </c>
      <c r="C3076">
        <v>176</v>
      </c>
      <c r="D3076">
        <v>164</v>
      </c>
      <c r="E3076">
        <f t="shared" si="386"/>
        <v>-999</v>
      </c>
      <c r="F3076">
        <f>能力值计算器!G2</f>
        <v>0</v>
      </c>
      <c r="G3076">
        <f>ROUNDDOWN((能力值计算器!F4+能力值计算器!E4*2+ROUNDDOWN(C3076/4,0))*能力值计算器!C2/100+10+能力值计算器!C2,0)</f>
        <v>167</v>
      </c>
      <c r="H3076">
        <f>ROUNDDOWN(ROUNDDOWN(ROUNDDOWN(ROUNDDOWN(ROUNDDOWN((能力值计算器!F6+能力值计算器!E6*2+ROUNDDOWN(D3076/4,0))*能力值计算器!C2/100+5,0)*能力值计算器!H6,0)*能力值计算器!K6,0)*能力值计算器!L6,0)*VLOOKUP(能力值计算器!J6,能力变化对照表!A:B,2,0),0)</f>
        <v>106</v>
      </c>
      <c r="I3076">
        <f>ROUNDDOWN(ROUNDDOWN(ROUNDDOWN(ROUNDDOWN(ROUNDDOWN((能力值计算器!F8+能力值计算器!E8*2+ROUNDDOWN(E3076/4,0))*能力值计算器!C2/100+5,0)*能力值计算器!H8,0)*能力值计算器!K8,0)*能力值计算器!L8,0)*VLOOKUP(能力值计算器!J8,能力变化对照表!A:B,2,0),0)</f>
        <v>-39</v>
      </c>
      <c r="J3076">
        <f t="shared" si="387"/>
        <v>0</v>
      </c>
      <c r="K3076">
        <f t="shared" si="388"/>
        <v>-6513</v>
      </c>
      <c r="L3076">
        <f t="shared" si="389"/>
        <v>11189</v>
      </c>
      <c r="M3076">
        <f t="shared" si="390"/>
        <v>245.1</v>
      </c>
      <c r="N3076">
        <f t="shared" si="391"/>
        <v>1</v>
      </c>
    </row>
    <row r="3077" spans="1:14">
      <c r="A3077">
        <f t="shared" si="384"/>
        <v>0</v>
      </c>
      <c r="B3077">
        <f t="shared" si="385"/>
        <v>0</v>
      </c>
      <c r="C3077">
        <v>176</v>
      </c>
      <c r="D3077">
        <v>168</v>
      </c>
      <c r="E3077">
        <f t="shared" si="386"/>
        <v>-999</v>
      </c>
      <c r="F3077">
        <f>能力值计算器!G2</f>
        <v>0</v>
      </c>
      <c r="G3077">
        <f>ROUNDDOWN((能力值计算器!F4+能力值计算器!E4*2+ROUNDDOWN(C3077/4,0))*能力值计算器!C2/100+10+能力值计算器!C2,0)</f>
        <v>167</v>
      </c>
      <c r="H3077">
        <f>ROUNDDOWN(ROUNDDOWN(ROUNDDOWN(ROUNDDOWN(ROUNDDOWN((能力值计算器!F6+能力值计算器!E6*2+ROUNDDOWN(D3077/4,0))*能力值计算器!C2/100+5,0)*能力值计算器!H6,0)*能力值计算器!K6,0)*能力值计算器!L6,0)*VLOOKUP(能力值计算器!J6,能力变化对照表!A:B,2,0),0)</f>
        <v>106</v>
      </c>
      <c r="I3077">
        <f>ROUNDDOWN(ROUNDDOWN(ROUNDDOWN(ROUNDDOWN(ROUNDDOWN((能力值计算器!F8+能力值计算器!E8*2+ROUNDDOWN(E3077/4,0))*能力值计算器!C2/100+5,0)*能力值计算器!H8,0)*能力值计算器!K8,0)*能力值计算器!L8,0)*VLOOKUP(能力值计算器!J8,能力变化对照表!A:B,2,0),0)</f>
        <v>-39</v>
      </c>
      <c r="J3077">
        <f t="shared" si="387"/>
        <v>0</v>
      </c>
      <c r="K3077">
        <f t="shared" si="388"/>
        <v>-6513</v>
      </c>
      <c r="L3077">
        <f t="shared" si="389"/>
        <v>11189</v>
      </c>
      <c r="M3077">
        <f t="shared" si="390"/>
        <v>245.1</v>
      </c>
      <c r="N3077">
        <f t="shared" si="391"/>
        <v>1</v>
      </c>
    </row>
    <row r="3078" spans="1:14">
      <c r="A3078">
        <f t="shared" si="384"/>
        <v>0</v>
      </c>
      <c r="B3078">
        <f t="shared" si="385"/>
        <v>0</v>
      </c>
      <c r="C3078">
        <v>212</v>
      </c>
      <c r="D3078">
        <v>140</v>
      </c>
      <c r="E3078">
        <f t="shared" si="386"/>
        <v>-999</v>
      </c>
      <c r="F3078">
        <f>能力值计算器!G2</f>
        <v>0</v>
      </c>
      <c r="G3078">
        <f>ROUNDDOWN((能力值计算器!F4+能力值计算器!E4*2+ROUNDDOWN(C3078/4,0))*能力值计算器!C2/100+10+能力值计算器!C2,0)</f>
        <v>172</v>
      </c>
      <c r="H3078">
        <f>ROUNDDOWN(ROUNDDOWN(ROUNDDOWN(ROUNDDOWN(ROUNDDOWN((能力值计算器!F6+能力值计算器!E6*2+ROUNDDOWN(D3078/4,0))*能力值计算器!C2/100+5,0)*能力值计算器!H6,0)*能力值计算器!K6,0)*能力值计算器!L6,0)*VLOOKUP(能力值计算器!J6,能力变化对照表!A:B,2,0),0)</f>
        <v>103</v>
      </c>
      <c r="I3078">
        <f>ROUNDDOWN(ROUNDDOWN(ROUNDDOWN(ROUNDDOWN(ROUNDDOWN((能力值计算器!F8+能力值计算器!E8*2+ROUNDDOWN(E3078/4,0))*能力值计算器!C2/100+5,0)*能力值计算器!H8,0)*能力值计算器!K8,0)*能力值计算器!L8,0)*VLOOKUP(能力值计算器!J8,能力变化对照表!A:B,2,0),0)</f>
        <v>-39</v>
      </c>
      <c r="J3078">
        <f t="shared" si="387"/>
        <v>0</v>
      </c>
      <c r="K3078">
        <f t="shared" si="388"/>
        <v>-6708</v>
      </c>
      <c r="L3078">
        <f t="shared" si="389"/>
        <v>11008</v>
      </c>
      <c r="M3078">
        <f t="shared" si="390"/>
        <v>250.1</v>
      </c>
      <c r="N3078">
        <f t="shared" si="391"/>
        <v>1</v>
      </c>
    </row>
    <row r="3079" spans="1:14">
      <c r="A3079">
        <f t="shared" si="384"/>
        <v>0</v>
      </c>
      <c r="B3079">
        <f t="shared" si="385"/>
        <v>0</v>
      </c>
      <c r="C3079">
        <v>212</v>
      </c>
      <c r="D3079">
        <v>144</v>
      </c>
      <c r="E3079">
        <f t="shared" si="386"/>
        <v>-999</v>
      </c>
      <c r="F3079">
        <f>能力值计算器!G2</f>
        <v>0</v>
      </c>
      <c r="G3079">
        <f>ROUNDDOWN((能力值计算器!F4+能力值计算器!E4*2+ROUNDDOWN(C3079/4,0))*能力值计算器!C2/100+10+能力值计算器!C2,0)</f>
        <v>172</v>
      </c>
      <c r="H3079">
        <f>ROUNDDOWN(ROUNDDOWN(ROUNDDOWN(ROUNDDOWN(ROUNDDOWN((能力值计算器!F6+能力值计算器!E6*2+ROUNDDOWN(D3079/4,0))*能力值计算器!C2/100+5,0)*能力值计算器!H6,0)*能力值计算器!K6,0)*能力值计算器!L6,0)*VLOOKUP(能力值计算器!J6,能力变化对照表!A:B,2,0),0)</f>
        <v>103</v>
      </c>
      <c r="I3079">
        <f>ROUNDDOWN(ROUNDDOWN(ROUNDDOWN(ROUNDDOWN(ROUNDDOWN((能力值计算器!F8+能力值计算器!E8*2+ROUNDDOWN(E3079/4,0))*能力值计算器!C2/100+5,0)*能力值计算器!H8,0)*能力值计算器!K8,0)*能力值计算器!L8,0)*VLOOKUP(能力值计算器!J8,能力变化对照表!A:B,2,0),0)</f>
        <v>-39</v>
      </c>
      <c r="J3079">
        <f t="shared" si="387"/>
        <v>0</v>
      </c>
      <c r="K3079">
        <f t="shared" si="388"/>
        <v>-6708</v>
      </c>
      <c r="L3079">
        <f t="shared" si="389"/>
        <v>11008</v>
      </c>
      <c r="M3079">
        <f t="shared" si="390"/>
        <v>250.1</v>
      </c>
      <c r="N3079">
        <f t="shared" si="391"/>
        <v>1</v>
      </c>
    </row>
    <row r="3080" spans="1:14">
      <c r="A3080">
        <f t="shared" si="384"/>
        <v>0</v>
      </c>
      <c r="B3080">
        <f t="shared" si="385"/>
        <v>0</v>
      </c>
      <c r="C3080">
        <v>216</v>
      </c>
      <c r="D3080">
        <v>140</v>
      </c>
      <c r="E3080">
        <f t="shared" si="386"/>
        <v>-999</v>
      </c>
      <c r="F3080">
        <f>能力值计算器!G2</f>
        <v>0</v>
      </c>
      <c r="G3080">
        <f>ROUNDDOWN((能力值计算器!F4+能力值计算器!E4*2+ROUNDDOWN(C3080/4,0))*能力值计算器!C2/100+10+能力值计算器!C2,0)</f>
        <v>172</v>
      </c>
      <c r="H3080">
        <f>ROUNDDOWN(ROUNDDOWN(ROUNDDOWN(ROUNDDOWN(ROUNDDOWN((能力值计算器!F6+能力值计算器!E6*2+ROUNDDOWN(D3080/4,0))*能力值计算器!C2/100+5,0)*能力值计算器!H6,0)*能力值计算器!K6,0)*能力值计算器!L6,0)*VLOOKUP(能力值计算器!J6,能力变化对照表!A:B,2,0),0)</f>
        <v>103</v>
      </c>
      <c r="I3080">
        <f>ROUNDDOWN(ROUNDDOWN(ROUNDDOWN(ROUNDDOWN(ROUNDDOWN((能力值计算器!F8+能力值计算器!E8*2+ROUNDDOWN(E3080/4,0))*能力值计算器!C2/100+5,0)*能力值计算器!H8,0)*能力值计算器!K8,0)*能力值计算器!L8,0)*VLOOKUP(能力值计算器!J8,能力变化对照表!A:B,2,0),0)</f>
        <v>-39</v>
      </c>
      <c r="J3080">
        <f t="shared" si="387"/>
        <v>0</v>
      </c>
      <c r="K3080">
        <f t="shared" si="388"/>
        <v>-6708</v>
      </c>
      <c r="L3080">
        <f t="shared" si="389"/>
        <v>11008</v>
      </c>
      <c r="M3080">
        <f t="shared" si="390"/>
        <v>250.1</v>
      </c>
      <c r="N3080">
        <f t="shared" si="391"/>
        <v>1</v>
      </c>
    </row>
    <row r="3081" spans="1:14">
      <c r="A3081">
        <f t="shared" si="384"/>
        <v>0</v>
      </c>
      <c r="B3081">
        <f t="shared" si="385"/>
        <v>0</v>
      </c>
      <c r="C3081">
        <v>216</v>
      </c>
      <c r="D3081">
        <v>144</v>
      </c>
      <c r="E3081">
        <f t="shared" si="386"/>
        <v>-999</v>
      </c>
      <c r="F3081">
        <f>能力值计算器!G2</f>
        <v>0</v>
      </c>
      <c r="G3081">
        <f>ROUNDDOWN((能力值计算器!F4+能力值计算器!E4*2+ROUNDDOWN(C3081/4,0))*能力值计算器!C2/100+10+能力值计算器!C2,0)</f>
        <v>172</v>
      </c>
      <c r="H3081">
        <f>ROUNDDOWN(ROUNDDOWN(ROUNDDOWN(ROUNDDOWN(ROUNDDOWN((能力值计算器!F6+能力值计算器!E6*2+ROUNDDOWN(D3081/4,0))*能力值计算器!C2/100+5,0)*能力值计算器!H6,0)*能力值计算器!K6,0)*能力值计算器!L6,0)*VLOOKUP(能力值计算器!J6,能力变化对照表!A:B,2,0),0)</f>
        <v>103</v>
      </c>
      <c r="I3081">
        <f>ROUNDDOWN(ROUNDDOWN(ROUNDDOWN(ROUNDDOWN(ROUNDDOWN((能力值计算器!F8+能力值计算器!E8*2+ROUNDDOWN(E3081/4,0))*能力值计算器!C2/100+5,0)*能力值计算器!H8,0)*能力值计算器!K8,0)*能力值计算器!L8,0)*VLOOKUP(能力值计算器!J8,能力变化对照表!A:B,2,0),0)</f>
        <v>-39</v>
      </c>
      <c r="J3081">
        <f t="shared" si="387"/>
        <v>0</v>
      </c>
      <c r="K3081">
        <f t="shared" si="388"/>
        <v>-6708</v>
      </c>
      <c r="L3081">
        <f t="shared" si="389"/>
        <v>11008</v>
      </c>
      <c r="M3081">
        <f t="shared" si="390"/>
        <v>250.1</v>
      </c>
      <c r="N3081">
        <f t="shared" si="391"/>
        <v>1</v>
      </c>
    </row>
    <row r="3082" spans="1:14">
      <c r="A3082">
        <f t="shared" si="384"/>
        <v>0</v>
      </c>
      <c r="B3082">
        <f t="shared" si="385"/>
        <v>0</v>
      </c>
      <c r="C3082">
        <v>108</v>
      </c>
      <c r="D3082">
        <v>204</v>
      </c>
      <c r="E3082">
        <f t="shared" si="386"/>
        <v>-999</v>
      </c>
      <c r="F3082">
        <f>能力值计算器!G2</f>
        <v>0</v>
      </c>
      <c r="G3082">
        <f>ROUNDDOWN((能力值计算器!F4+能力值计算器!E4*2+ROUNDDOWN(C3082/4,0))*能力值计算器!C2/100+10+能力值计算器!C2,0)</f>
        <v>159</v>
      </c>
      <c r="H3082">
        <f>ROUNDDOWN(ROUNDDOWN(ROUNDDOWN(ROUNDDOWN(ROUNDDOWN((能力值计算器!F6+能力值计算器!E6*2+ROUNDDOWN(D3082/4,0))*能力值计算器!C2/100+5,0)*能力值计算器!H6,0)*能力值计算器!K6,0)*能力值计算器!L6,0)*VLOOKUP(能力值计算器!J6,能力变化对照表!A:B,2,0),0)</f>
        <v>111</v>
      </c>
      <c r="I3082">
        <f>ROUNDDOWN(ROUNDDOWN(ROUNDDOWN(ROUNDDOWN(ROUNDDOWN((能力值计算器!F8+能力值计算器!E8*2+ROUNDDOWN(E3082/4,0))*能力值计算器!C2/100+5,0)*能力值计算器!H8,0)*能力值计算器!K8,0)*能力值计算器!L8,0)*VLOOKUP(能力值计算器!J8,能力变化对照表!A:B,2,0),0)</f>
        <v>-39</v>
      </c>
      <c r="J3082">
        <f t="shared" si="387"/>
        <v>0</v>
      </c>
      <c r="K3082">
        <f t="shared" si="388"/>
        <v>-6201</v>
      </c>
      <c r="L3082">
        <f t="shared" si="389"/>
        <v>11448</v>
      </c>
      <c r="M3082">
        <f t="shared" si="390"/>
        <v>237.1</v>
      </c>
      <c r="N3082">
        <f t="shared" si="391"/>
        <v>1</v>
      </c>
    </row>
    <row r="3083" spans="1:14">
      <c r="A3083">
        <f t="shared" si="384"/>
        <v>0</v>
      </c>
      <c r="B3083">
        <f t="shared" si="385"/>
        <v>0</v>
      </c>
      <c r="C3083">
        <v>108</v>
      </c>
      <c r="D3083">
        <v>208</v>
      </c>
      <c r="E3083">
        <f t="shared" si="386"/>
        <v>-999</v>
      </c>
      <c r="F3083">
        <f>能力值计算器!G2</f>
        <v>0</v>
      </c>
      <c r="G3083">
        <f>ROUNDDOWN((能力值计算器!F4+能力值计算器!E4*2+ROUNDDOWN(C3083/4,0))*能力值计算器!C2/100+10+能力值计算器!C2,0)</f>
        <v>159</v>
      </c>
      <c r="H3083">
        <f>ROUNDDOWN(ROUNDDOWN(ROUNDDOWN(ROUNDDOWN(ROUNDDOWN((能力值计算器!F6+能力值计算器!E6*2+ROUNDDOWN(D3083/4,0))*能力值计算器!C2/100+5,0)*能力值计算器!H6,0)*能力值计算器!K6,0)*能力值计算器!L6,0)*VLOOKUP(能力值计算器!J6,能力变化对照表!A:B,2,0),0)</f>
        <v>111</v>
      </c>
      <c r="I3083">
        <f>ROUNDDOWN(ROUNDDOWN(ROUNDDOWN(ROUNDDOWN(ROUNDDOWN((能力值计算器!F8+能力值计算器!E8*2+ROUNDDOWN(E3083/4,0))*能力值计算器!C2/100+5,0)*能力值计算器!H8,0)*能力值计算器!K8,0)*能力值计算器!L8,0)*VLOOKUP(能力值计算器!J8,能力变化对照表!A:B,2,0),0)</f>
        <v>-39</v>
      </c>
      <c r="J3083">
        <f t="shared" si="387"/>
        <v>0</v>
      </c>
      <c r="K3083">
        <f t="shared" si="388"/>
        <v>-6201</v>
      </c>
      <c r="L3083">
        <f t="shared" si="389"/>
        <v>11448</v>
      </c>
      <c r="M3083">
        <f t="shared" si="390"/>
        <v>237.1</v>
      </c>
      <c r="N3083">
        <f t="shared" si="391"/>
        <v>1</v>
      </c>
    </row>
    <row r="3084" spans="1:14">
      <c r="A3084">
        <f t="shared" si="384"/>
        <v>0</v>
      </c>
      <c r="B3084">
        <f t="shared" si="385"/>
        <v>0</v>
      </c>
      <c r="C3084">
        <v>112</v>
      </c>
      <c r="D3084">
        <v>204</v>
      </c>
      <c r="E3084">
        <f t="shared" si="386"/>
        <v>-999</v>
      </c>
      <c r="F3084">
        <f>能力值计算器!G2</f>
        <v>0</v>
      </c>
      <c r="G3084">
        <f>ROUNDDOWN((能力值计算器!F4+能力值计算器!E4*2+ROUNDDOWN(C3084/4,0))*能力值计算器!C2/100+10+能力值计算器!C2,0)</f>
        <v>159</v>
      </c>
      <c r="H3084">
        <f>ROUNDDOWN(ROUNDDOWN(ROUNDDOWN(ROUNDDOWN(ROUNDDOWN((能力值计算器!F6+能力值计算器!E6*2+ROUNDDOWN(D3084/4,0))*能力值计算器!C2/100+5,0)*能力值计算器!H6,0)*能力值计算器!K6,0)*能力值计算器!L6,0)*VLOOKUP(能力值计算器!J6,能力变化对照表!A:B,2,0),0)</f>
        <v>111</v>
      </c>
      <c r="I3084">
        <f>ROUNDDOWN(ROUNDDOWN(ROUNDDOWN(ROUNDDOWN(ROUNDDOWN((能力值计算器!F8+能力值计算器!E8*2+ROUNDDOWN(E3084/4,0))*能力值计算器!C2/100+5,0)*能力值计算器!H8,0)*能力值计算器!K8,0)*能力值计算器!L8,0)*VLOOKUP(能力值计算器!J8,能力变化对照表!A:B,2,0),0)</f>
        <v>-39</v>
      </c>
      <c r="J3084">
        <f t="shared" si="387"/>
        <v>0</v>
      </c>
      <c r="K3084">
        <f t="shared" si="388"/>
        <v>-6201</v>
      </c>
      <c r="L3084">
        <f t="shared" si="389"/>
        <v>11448</v>
      </c>
      <c r="M3084">
        <f t="shared" si="390"/>
        <v>237.1</v>
      </c>
      <c r="N3084">
        <f t="shared" si="391"/>
        <v>1</v>
      </c>
    </row>
    <row r="3085" spans="1:14">
      <c r="A3085">
        <f t="shared" si="384"/>
        <v>0</v>
      </c>
      <c r="B3085">
        <f t="shared" si="385"/>
        <v>0</v>
      </c>
      <c r="C3085">
        <v>112</v>
      </c>
      <c r="D3085">
        <v>208</v>
      </c>
      <c r="E3085">
        <f t="shared" si="386"/>
        <v>-999</v>
      </c>
      <c r="F3085">
        <f>能力值计算器!G2</f>
        <v>0</v>
      </c>
      <c r="G3085">
        <f>ROUNDDOWN((能力值计算器!F4+能力值计算器!E4*2+ROUNDDOWN(C3085/4,0))*能力值计算器!C2/100+10+能力值计算器!C2,0)</f>
        <v>159</v>
      </c>
      <c r="H3085">
        <f>ROUNDDOWN(ROUNDDOWN(ROUNDDOWN(ROUNDDOWN(ROUNDDOWN((能力值计算器!F6+能力值计算器!E6*2+ROUNDDOWN(D3085/4,0))*能力值计算器!C2/100+5,0)*能力值计算器!H6,0)*能力值计算器!K6,0)*能力值计算器!L6,0)*VLOOKUP(能力值计算器!J6,能力变化对照表!A:B,2,0),0)</f>
        <v>111</v>
      </c>
      <c r="I3085">
        <f>ROUNDDOWN(ROUNDDOWN(ROUNDDOWN(ROUNDDOWN(ROUNDDOWN((能力值计算器!F8+能力值计算器!E8*2+ROUNDDOWN(E3085/4,0))*能力值计算器!C2/100+5,0)*能力值计算器!H8,0)*能力值计算器!K8,0)*能力值计算器!L8,0)*VLOOKUP(能力值计算器!J8,能力变化对照表!A:B,2,0),0)</f>
        <v>-39</v>
      </c>
      <c r="J3085">
        <f t="shared" si="387"/>
        <v>0</v>
      </c>
      <c r="K3085">
        <f t="shared" si="388"/>
        <v>-6201</v>
      </c>
      <c r="L3085">
        <f t="shared" si="389"/>
        <v>11448</v>
      </c>
      <c r="M3085">
        <f t="shared" si="390"/>
        <v>237.1</v>
      </c>
      <c r="N3085">
        <f t="shared" si="391"/>
        <v>1</v>
      </c>
    </row>
    <row r="3086" spans="1:14">
      <c r="A3086">
        <f t="shared" si="384"/>
        <v>0</v>
      </c>
      <c r="B3086">
        <f t="shared" si="385"/>
        <v>0</v>
      </c>
      <c r="C3086">
        <v>84</v>
      </c>
      <c r="D3086">
        <v>220</v>
      </c>
      <c r="E3086">
        <f t="shared" si="386"/>
        <v>-999</v>
      </c>
      <c r="F3086">
        <f>能力值计算器!G2</f>
        <v>0</v>
      </c>
      <c r="G3086">
        <f>ROUNDDOWN((能力值计算器!F4+能力值计算器!E4*2+ROUNDDOWN(C3086/4,0))*能力值计算器!C2/100+10+能力值计算器!C2,0)</f>
        <v>156</v>
      </c>
      <c r="H3086">
        <f>ROUNDDOWN(ROUNDDOWN(ROUNDDOWN(ROUNDDOWN(ROUNDDOWN((能力值计算器!F6+能力值计算器!E6*2+ROUNDDOWN(D3086/4,0))*能力值计算器!C2/100+5,0)*能力值计算器!H6,0)*能力值计算器!K6,0)*能力值计算器!L6,0)*VLOOKUP(能力值计算器!J6,能力变化对照表!A:B,2,0),0)</f>
        <v>113</v>
      </c>
      <c r="I3086">
        <f>ROUNDDOWN(ROUNDDOWN(ROUNDDOWN(ROUNDDOWN(ROUNDDOWN((能力值计算器!F8+能力值计算器!E8*2+ROUNDDOWN(E3086/4,0))*能力值计算器!C2/100+5,0)*能力值计算器!H8,0)*能力值计算器!K8,0)*能力值计算器!L8,0)*VLOOKUP(能力值计算器!J8,能力变化对照表!A:B,2,0),0)</f>
        <v>-39</v>
      </c>
      <c r="J3086">
        <f t="shared" si="387"/>
        <v>0</v>
      </c>
      <c r="K3086">
        <f t="shared" si="388"/>
        <v>-6084</v>
      </c>
      <c r="L3086">
        <f t="shared" si="389"/>
        <v>11544</v>
      </c>
      <c r="M3086">
        <f t="shared" si="390"/>
        <v>234.1</v>
      </c>
      <c r="N3086">
        <f t="shared" si="391"/>
        <v>1</v>
      </c>
    </row>
    <row r="3087" spans="1:14">
      <c r="A3087">
        <f t="shared" si="384"/>
        <v>0</v>
      </c>
      <c r="B3087">
        <f t="shared" si="385"/>
        <v>0</v>
      </c>
      <c r="C3087">
        <v>84</v>
      </c>
      <c r="D3087">
        <v>224</v>
      </c>
      <c r="E3087">
        <f t="shared" si="386"/>
        <v>-999</v>
      </c>
      <c r="F3087">
        <f>能力值计算器!G2</f>
        <v>0</v>
      </c>
      <c r="G3087">
        <f>ROUNDDOWN((能力值计算器!F4+能力值计算器!E4*2+ROUNDDOWN(C3087/4,0))*能力值计算器!C2/100+10+能力值计算器!C2,0)</f>
        <v>156</v>
      </c>
      <c r="H3087">
        <f>ROUNDDOWN(ROUNDDOWN(ROUNDDOWN(ROUNDDOWN(ROUNDDOWN((能力值计算器!F6+能力值计算器!E6*2+ROUNDDOWN(D3087/4,0))*能力值计算器!C2/100+5,0)*能力值计算器!H6,0)*能力值计算器!K6,0)*能力值计算器!L6,0)*VLOOKUP(能力值计算器!J6,能力变化对照表!A:B,2,0),0)</f>
        <v>113</v>
      </c>
      <c r="I3087">
        <f>ROUNDDOWN(ROUNDDOWN(ROUNDDOWN(ROUNDDOWN(ROUNDDOWN((能力值计算器!F8+能力值计算器!E8*2+ROUNDDOWN(E3087/4,0))*能力值计算器!C2/100+5,0)*能力值计算器!H8,0)*能力值计算器!K8,0)*能力值计算器!L8,0)*VLOOKUP(能力值计算器!J8,能力变化对照表!A:B,2,0),0)</f>
        <v>-39</v>
      </c>
      <c r="J3087">
        <f t="shared" si="387"/>
        <v>0</v>
      </c>
      <c r="K3087">
        <f t="shared" si="388"/>
        <v>-6084</v>
      </c>
      <c r="L3087">
        <f t="shared" si="389"/>
        <v>11544</v>
      </c>
      <c r="M3087">
        <f t="shared" si="390"/>
        <v>234.1</v>
      </c>
      <c r="N3087">
        <f t="shared" si="391"/>
        <v>1</v>
      </c>
    </row>
    <row r="3088" spans="1:14">
      <c r="A3088">
        <f t="shared" si="384"/>
        <v>0</v>
      </c>
      <c r="B3088">
        <f t="shared" si="385"/>
        <v>0</v>
      </c>
      <c r="C3088">
        <v>88</v>
      </c>
      <c r="D3088">
        <v>220</v>
      </c>
      <c r="E3088">
        <f t="shared" si="386"/>
        <v>-999</v>
      </c>
      <c r="F3088">
        <f>能力值计算器!G2</f>
        <v>0</v>
      </c>
      <c r="G3088">
        <f>ROUNDDOWN((能力值计算器!F4+能力值计算器!E4*2+ROUNDDOWN(C3088/4,0))*能力值计算器!C2/100+10+能力值计算器!C2,0)</f>
        <v>156</v>
      </c>
      <c r="H3088">
        <f>ROUNDDOWN(ROUNDDOWN(ROUNDDOWN(ROUNDDOWN(ROUNDDOWN((能力值计算器!F6+能力值计算器!E6*2+ROUNDDOWN(D3088/4,0))*能力值计算器!C2/100+5,0)*能力值计算器!H6,0)*能力值计算器!K6,0)*能力值计算器!L6,0)*VLOOKUP(能力值计算器!J6,能力变化对照表!A:B,2,0),0)</f>
        <v>113</v>
      </c>
      <c r="I3088">
        <f>ROUNDDOWN(ROUNDDOWN(ROUNDDOWN(ROUNDDOWN(ROUNDDOWN((能力值计算器!F8+能力值计算器!E8*2+ROUNDDOWN(E3088/4,0))*能力值计算器!C2/100+5,0)*能力值计算器!H8,0)*能力值计算器!K8,0)*能力值计算器!L8,0)*VLOOKUP(能力值计算器!J8,能力变化对照表!A:B,2,0),0)</f>
        <v>-39</v>
      </c>
      <c r="J3088">
        <f t="shared" si="387"/>
        <v>0</v>
      </c>
      <c r="K3088">
        <f t="shared" si="388"/>
        <v>-6084</v>
      </c>
      <c r="L3088">
        <f t="shared" si="389"/>
        <v>11544</v>
      </c>
      <c r="M3088">
        <f t="shared" si="390"/>
        <v>234.1</v>
      </c>
      <c r="N3088">
        <f t="shared" si="391"/>
        <v>1</v>
      </c>
    </row>
    <row r="3089" spans="1:14">
      <c r="A3089">
        <f t="shared" si="384"/>
        <v>0</v>
      </c>
      <c r="B3089">
        <f t="shared" si="385"/>
        <v>0</v>
      </c>
      <c r="C3089">
        <v>88</v>
      </c>
      <c r="D3089">
        <v>224</v>
      </c>
      <c r="E3089">
        <f t="shared" si="386"/>
        <v>-999</v>
      </c>
      <c r="F3089">
        <f>能力值计算器!G2</f>
        <v>0</v>
      </c>
      <c r="G3089">
        <f>ROUNDDOWN((能力值计算器!F4+能力值计算器!E4*2+ROUNDDOWN(C3089/4,0))*能力值计算器!C2/100+10+能力值计算器!C2,0)</f>
        <v>156</v>
      </c>
      <c r="H3089">
        <f>ROUNDDOWN(ROUNDDOWN(ROUNDDOWN(ROUNDDOWN(ROUNDDOWN((能力值计算器!F6+能力值计算器!E6*2+ROUNDDOWN(D3089/4,0))*能力值计算器!C2/100+5,0)*能力值计算器!H6,0)*能力值计算器!K6,0)*能力值计算器!L6,0)*VLOOKUP(能力值计算器!J6,能力变化对照表!A:B,2,0),0)</f>
        <v>113</v>
      </c>
      <c r="I3089">
        <f>ROUNDDOWN(ROUNDDOWN(ROUNDDOWN(ROUNDDOWN(ROUNDDOWN((能力值计算器!F8+能力值计算器!E8*2+ROUNDDOWN(E3089/4,0))*能力值计算器!C2/100+5,0)*能力值计算器!H8,0)*能力值计算器!K8,0)*能力值计算器!L8,0)*VLOOKUP(能力值计算器!J8,能力变化对照表!A:B,2,0),0)</f>
        <v>-39</v>
      </c>
      <c r="J3089">
        <f t="shared" si="387"/>
        <v>0</v>
      </c>
      <c r="K3089">
        <f t="shared" si="388"/>
        <v>-6084</v>
      </c>
      <c r="L3089">
        <f t="shared" si="389"/>
        <v>11544</v>
      </c>
      <c r="M3089">
        <f t="shared" si="390"/>
        <v>234.1</v>
      </c>
      <c r="N3089">
        <f t="shared" si="391"/>
        <v>1</v>
      </c>
    </row>
    <row r="3090" spans="1:14">
      <c r="A3090">
        <f t="shared" si="384"/>
        <v>0</v>
      </c>
      <c r="B3090">
        <f t="shared" si="385"/>
        <v>0</v>
      </c>
      <c r="C3090">
        <v>132</v>
      </c>
      <c r="D3090">
        <v>188</v>
      </c>
      <c r="E3090">
        <f t="shared" si="386"/>
        <v>-999</v>
      </c>
      <c r="F3090">
        <f>能力值计算器!G2</f>
        <v>0</v>
      </c>
      <c r="G3090">
        <f>ROUNDDOWN((能力值计算器!F4+能力值计算器!E4*2+ROUNDDOWN(C3090/4,0))*能力值计算器!C2/100+10+能力值计算器!C2,0)</f>
        <v>162</v>
      </c>
      <c r="H3090">
        <f>ROUNDDOWN(ROUNDDOWN(ROUNDDOWN(ROUNDDOWN(ROUNDDOWN((能力值计算器!F6+能力值计算器!E6*2+ROUNDDOWN(D3090/4,0))*能力值计算器!C2/100+5,0)*能力值计算器!H6,0)*能力值计算器!K6,0)*能力值计算器!L6,0)*VLOOKUP(能力值计算器!J6,能力变化对照表!A:B,2,0),0)</f>
        <v>109</v>
      </c>
      <c r="I3090">
        <f>ROUNDDOWN(ROUNDDOWN(ROUNDDOWN(ROUNDDOWN(ROUNDDOWN((能力值计算器!F8+能力值计算器!E8*2+ROUNDDOWN(E3090/4,0))*能力值计算器!C2/100+5,0)*能力值计算器!H8,0)*能力值计算器!K8,0)*能力值计算器!L8,0)*VLOOKUP(能力值计算器!J8,能力变化对照表!A:B,2,0),0)</f>
        <v>-39</v>
      </c>
      <c r="J3090">
        <f t="shared" si="387"/>
        <v>0</v>
      </c>
      <c r="K3090">
        <f t="shared" si="388"/>
        <v>-6318</v>
      </c>
      <c r="L3090">
        <f t="shared" si="389"/>
        <v>11340</v>
      </c>
      <c r="M3090">
        <f t="shared" si="390"/>
        <v>240.1</v>
      </c>
      <c r="N3090">
        <f t="shared" si="391"/>
        <v>1</v>
      </c>
    </row>
    <row r="3091" spans="1:14">
      <c r="A3091">
        <f t="shared" si="384"/>
        <v>0</v>
      </c>
      <c r="B3091">
        <f t="shared" si="385"/>
        <v>0</v>
      </c>
      <c r="C3091">
        <v>132</v>
      </c>
      <c r="D3091">
        <v>192</v>
      </c>
      <c r="E3091">
        <f t="shared" si="386"/>
        <v>-999</v>
      </c>
      <c r="F3091">
        <f>能力值计算器!G2</f>
        <v>0</v>
      </c>
      <c r="G3091">
        <f>ROUNDDOWN((能力值计算器!F4+能力值计算器!E4*2+ROUNDDOWN(C3091/4,0))*能力值计算器!C2/100+10+能力值计算器!C2,0)</f>
        <v>162</v>
      </c>
      <c r="H3091">
        <f>ROUNDDOWN(ROUNDDOWN(ROUNDDOWN(ROUNDDOWN(ROUNDDOWN((能力值计算器!F6+能力值计算器!E6*2+ROUNDDOWN(D3091/4,0))*能力值计算器!C2/100+5,0)*能力值计算器!H6,0)*能力值计算器!K6,0)*能力值计算器!L6,0)*VLOOKUP(能力值计算器!J6,能力变化对照表!A:B,2,0),0)</f>
        <v>109</v>
      </c>
      <c r="I3091">
        <f>ROUNDDOWN(ROUNDDOWN(ROUNDDOWN(ROUNDDOWN(ROUNDDOWN((能力值计算器!F8+能力值计算器!E8*2+ROUNDDOWN(E3091/4,0))*能力值计算器!C2/100+5,0)*能力值计算器!H8,0)*能力值计算器!K8,0)*能力值计算器!L8,0)*VLOOKUP(能力值计算器!J8,能力变化对照表!A:B,2,0),0)</f>
        <v>-39</v>
      </c>
      <c r="J3091">
        <f t="shared" si="387"/>
        <v>0</v>
      </c>
      <c r="K3091">
        <f t="shared" si="388"/>
        <v>-6318</v>
      </c>
      <c r="L3091">
        <f t="shared" si="389"/>
        <v>11340</v>
      </c>
      <c r="M3091">
        <f t="shared" si="390"/>
        <v>240.1</v>
      </c>
      <c r="N3091">
        <f t="shared" si="391"/>
        <v>1</v>
      </c>
    </row>
    <row r="3092" spans="1:14">
      <c r="A3092">
        <f t="shared" si="384"/>
        <v>0</v>
      </c>
      <c r="B3092">
        <f t="shared" si="385"/>
        <v>0</v>
      </c>
      <c r="C3092">
        <v>136</v>
      </c>
      <c r="D3092">
        <v>188</v>
      </c>
      <c r="E3092">
        <f t="shared" si="386"/>
        <v>-999</v>
      </c>
      <c r="F3092">
        <f>能力值计算器!G2</f>
        <v>0</v>
      </c>
      <c r="G3092">
        <f>ROUNDDOWN((能力值计算器!F4+能力值计算器!E4*2+ROUNDDOWN(C3092/4,0))*能力值计算器!C2/100+10+能力值计算器!C2,0)</f>
        <v>162</v>
      </c>
      <c r="H3092">
        <f>ROUNDDOWN(ROUNDDOWN(ROUNDDOWN(ROUNDDOWN(ROUNDDOWN((能力值计算器!F6+能力值计算器!E6*2+ROUNDDOWN(D3092/4,0))*能力值计算器!C2/100+5,0)*能力值计算器!H6,0)*能力值计算器!K6,0)*能力值计算器!L6,0)*VLOOKUP(能力值计算器!J6,能力变化对照表!A:B,2,0),0)</f>
        <v>109</v>
      </c>
      <c r="I3092">
        <f>ROUNDDOWN(ROUNDDOWN(ROUNDDOWN(ROUNDDOWN(ROUNDDOWN((能力值计算器!F8+能力值计算器!E8*2+ROUNDDOWN(E3092/4,0))*能力值计算器!C2/100+5,0)*能力值计算器!H8,0)*能力值计算器!K8,0)*能力值计算器!L8,0)*VLOOKUP(能力值计算器!J8,能力变化对照表!A:B,2,0),0)</f>
        <v>-39</v>
      </c>
      <c r="J3092">
        <f t="shared" si="387"/>
        <v>0</v>
      </c>
      <c r="K3092">
        <f t="shared" si="388"/>
        <v>-6318</v>
      </c>
      <c r="L3092">
        <f t="shared" si="389"/>
        <v>11340</v>
      </c>
      <c r="M3092">
        <f t="shared" si="390"/>
        <v>240.1</v>
      </c>
      <c r="N3092">
        <f t="shared" si="391"/>
        <v>1</v>
      </c>
    </row>
    <row r="3093" spans="1:14">
      <c r="A3093">
        <f t="shared" si="384"/>
        <v>0</v>
      </c>
      <c r="B3093">
        <f t="shared" si="385"/>
        <v>0</v>
      </c>
      <c r="C3093">
        <v>136</v>
      </c>
      <c r="D3093">
        <v>192</v>
      </c>
      <c r="E3093">
        <f t="shared" si="386"/>
        <v>-999</v>
      </c>
      <c r="F3093">
        <f>能力值计算器!G2</f>
        <v>0</v>
      </c>
      <c r="G3093">
        <f>ROUNDDOWN((能力值计算器!F4+能力值计算器!E4*2+ROUNDDOWN(C3093/4,0))*能力值计算器!C2/100+10+能力值计算器!C2,0)</f>
        <v>162</v>
      </c>
      <c r="H3093">
        <f>ROUNDDOWN(ROUNDDOWN(ROUNDDOWN(ROUNDDOWN(ROUNDDOWN((能力值计算器!F6+能力值计算器!E6*2+ROUNDDOWN(D3093/4,0))*能力值计算器!C2/100+5,0)*能力值计算器!H6,0)*能力值计算器!K6,0)*能力值计算器!L6,0)*VLOOKUP(能力值计算器!J6,能力变化对照表!A:B,2,0),0)</f>
        <v>109</v>
      </c>
      <c r="I3093">
        <f>ROUNDDOWN(ROUNDDOWN(ROUNDDOWN(ROUNDDOWN(ROUNDDOWN((能力值计算器!F8+能力值计算器!E8*2+ROUNDDOWN(E3093/4,0))*能力值计算器!C2/100+5,0)*能力值计算器!H8,0)*能力值计算器!K8,0)*能力值计算器!L8,0)*VLOOKUP(能力值计算器!J8,能力变化对照表!A:B,2,0),0)</f>
        <v>-39</v>
      </c>
      <c r="J3093">
        <f t="shared" si="387"/>
        <v>0</v>
      </c>
      <c r="K3093">
        <f t="shared" si="388"/>
        <v>-6318</v>
      </c>
      <c r="L3093">
        <f t="shared" si="389"/>
        <v>11340</v>
      </c>
      <c r="M3093">
        <f t="shared" si="390"/>
        <v>240.1</v>
      </c>
      <c r="N3093">
        <f t="shared" si="391"/>
        <v>1</v>
      </c>
    </row>
    <row r="3094" spans="1:14">
      <c r="A3094">
        <f t="shared" si="384"/>
        <v>0</v>
      </c>
      <c r="B3094">
        <f t="shared" si="385"/>
        <v>0</v>
      </c>
      <c r="C3094">
        <v>60</v>
      </c>
      <c r="D3094">
        <v>236</v>
      </c>
      <c r="E3094">
        <f t="shared" si="386"/>
        <v>-999</v>
      </c>
      <c r="F3094">
        <f>能力值计算器!G2</f>
        <v>0</v>
      </c>
      <c r="G3094">
        <f>ROUNDDOWN((能力值计算器!F4+能力值计算器!E4*2+ROUNDDOWN(C3094/4,0))*能力值计算器!C2/100+10+能力值计算器!C2,0)</f>
        <v>153</v>
      </c>
      <c r="H3094">
        <f>ROUNDDOWN(ROUNDDOWN(ROUNDDOWN(ROUNDDOWN(ROUNDDOWN((能力值计算器!F6+能力值计算器!E6*2+ROUNDDOWN(D3094/4,0))*能力值计算器!C2/100+5,0)*能力值计算器!H6,0)*能力值计算器!K6,0)*能力值计算器!L6,0)*VLOOKUP(能力值计算器!J6,能力变化对照表!A:B,2,0),0)</f>
        <v>115</v>
      </c>
      <c r="I3094">
        <f>ROUNDDOWN(ROUNDDOWN(ROUNDDOWN(ROUNDDOWN(ROUNDDOWN((能力值计算器!F8+能力值计算器!E8*2+ROUNDDOWN(E3094/4,0))*能力值计算器!C2/100+5,0)*能力值计算器!H8,0)*能力值计算器!K8,0)*能力值计算器!L8,0)*VLOOKUP(能力值计算器!J8,能力变化对照表!A:B,2,0),0)</f>
        <v>-39</v>
      </c>
      <c r="J3094">
        <f t="shared" si="387"/>
        <v>0</v>
      </c>
      <c r="K3094">
        <f t="shared" si="388"/>
        <v>-5967</v>
      </c>
      <c r="L3094">
        <f t="shared" si="389"/>
        <v>11628</v>
      </c>
      <c r="M3094">
        <f t="shared" si="390"/>
        <v>231.1</v>
      </c>
      <c r="N3094">
        <f t="shared" si="391"/>
        <v>1</v>
      </c>
    </row>
    <row r="3095" spans="1:14">
      <c r="A3095">
        <f t="shared" si="384"/>
        <v>0</v>
      </c>
      <c r="B3095">
        <f t="shared" si="385"/>
        <v>0</v>
      </c>
      <c r="C3095">
        <v>60</v>
      </c>
      <c r="D3095">
        <v>240</v>
      </c>
      <c r="E3095">
        <f t="shared" si="386"/>
        <v>-999</v>
      </c>
      <c r="F3095">
        <f>能力值计算器!G2</f>
        <v>0</v>
      </c>
      <c r="G3095">
        <f>ROUNDDOWN((能力值计算器!F4+能力值计算器!E4*2+ROUNDDOWN(C3095/4,0))*能力值计算器!C2/100+10+能力值计算器!C2,0)</f>
        <v>153</v>
      </c>
      <c r="H3095">
        <f>ROUNDDOWN(ROUNDDOWN(ROUNDDOWN(ROUNDDOWN(ROUNDDOWN((能力值计算器!F6+能力值计算器!E6*2+ROUNDDOWN(D3095/4,0))*能力值计算器!C2/100+5,0)*能力值计算器!H6,0)*能力值计算器!K6,0)*能力值计算器!L6,0)*VLOOKUP(能力值计算器!J6,能力变化对照表!A:B,2,0),0)</f>
        <v>115</v>
      </c>
      <c r="I3095">
        <f>ROUNDDOWN(ROUNDDOWN(ROUNDDOWN(ROUNDDOWN(ROUNDDOWN((能力值计算器!F8+能力值计算器!E8*2+ROUNDDOWN(E3095/4,0))*能力值计算器!C2/100+5,0)*能力值计算器!H8,0)*能力值计算器!K8,0)*能力值计算器!L8,0)*VLOOKUP(能力值计算器!J8,能力变化对照表!A:B,2,0),0)</f>
        <v>-39</v>
      </c>
      <c r="J3095">
        <f t="shared" si="387"/>
        <v>0</v>
      </c>
      <c r="K3095">
        <f t="shared" si="388"/>
        <v>-5967</v>
      </c>
      <c r="L3095">
        <f t="shared" si="389"/>
        <v>11628</v>
      </c>
      <c r="M3095">
        <f t="shared" si="390"/>
        <v>231.1</v>
      </c>
      <c r="N3095">
        <f t="shared" si="391"/>
        <v>1</v>
      </c>
    </row>
    <row r="3096" spans="1:14">
      <c r="A3096">
        <f t="shared" si="384"/>
        <v>0</v>
      </c>
      <c r="B3096">
        <f t="shared" si="385"/>
        <v>0</v>
      </c>
      <c r="C3096">
        <v>64</v>
      </c>
      <c r="D3096">
        <v>236</v>
      </c>
      <c r="E3096">
        <f t="shared" si="386"/>
        <v>-999</v>
      </c>
      <c r="F3096">
        <f>能力值计算器!G2</f>
        <v>0</v>
      </c>
      <c r="G3096">
        <f>ROUNDDOWN((能力值计算器!F4+能力值计算器!E4*2+ROUNDDOWN(C3096/4,0))*能力值计算器!C2/100+10+能力值计算器!C2,0)</f>
        <v>153</v>
      </c>
      <c r="H3096">
        <f>ROUNDDOWN(ROUNDDOWN(ROUNDDOWN(ROUNDDOWN(ROUNDDOWN((能力值计算器!F6+能力值计算器!E6*2+ROUNDDOWN(D3096/4,0))*能力值计算器!C2/100+5,0)*能力值计算器!H6,0)*能力值计算器!K6,0)*能力值计算器!L6,0)*VLOOKUP(能力值计算器!J6,能力变化对照表!A:B,2,0),0)</f>
        <v>115</v>
      </c>
      <c r="I3096">
        <f>ROUNDDOWN(ROUNDDOWN(ROUNDDOWN(ROUNDDOWN(ROUNDDOWN((能力值计算器!F8+能力值计算器!E8*2+ROUNDDOWN(E3096/4,0))*能力值计算器!C2/100+5,0)*能力值计算器!H8,0)*能力值计算器!K8,0)*能力值计算器!L8,0)*VLOOKUP(能力值计算器!J8,能力变化对照表!A:B,2,0),0)</f>
        <v>-39</v>
      </c>
      <c r="J3096">
        <f t="shared" si="387"/>
        <v>0</v>
      </c>
      <c r="K3096">
        <f t="shared" si="388"/>
        <v>-5967</v>
      </c>
      <c r="L3096">
        <f t="shared" si="389"/>
        <v>11628</v>
      </c>
      <c r="M3096">
        <f t="shared" si="390"/>
        <v>231.1</v>
      </c>
      <c r="N3096">
        <f t="shared" si="391"/>
        <v>1</v>
      </c>
    </row>
    <row r="3097" spans="1:14">
      <c r="A3097">
        <f t="shared" si="384"/>
        <v>0</v>
      </c>
      <c r="B3097">
        <f t="shared" si="385"/>
        <v>0</v>
      </c>
      <c r="C3097">
        <v>64</v>
      </c>
      <c r="D3097">
        <v>240</v>
      </c>
      <c r="E3097">
        <f t="shared" si="386"/>
        <v>-999</v>
      </c>
      <c r="F3097">
        <f>能力值计算器!G2</f>
        <v>0</v>
      </c>
      <c r="G3097">
        <f>ROUNDDOWN((能力值计算器!F4+能力值计算器!E4*2+ROUNDDOWN(C3097/4,0))*能力值计算器!C2/100+10+能力值计算器!C2,0)</f>
        <v>153</v>
      </c>
      <c r="H3097">
        <f>ROUNDDOWN(ROUNDDOWN(ROUNDDOWN(ROUNDDOWN(ROUNDDOWN((能力值计算器!F6+能力值计算器!E6*2+ROUNDDOWN(D3097/4,0))*能力值计算器!C2/100+5,0)*能力值计算器!H6,0)*能力值计算器!K6,0)*能力值计算器!L6,0)*VLOOKUP(能力值计算器!J6,能力变化对照表!A:B,2,0),0)</f>
        <v>115</v>
      </c>
      <c r="I3097">
        <f>ROUNDDOWN(ROUNDDOWN(ROUNDDOWN(ROUNDDOWN(ROUNDDOWN((能力值计算器!F8+能力值计算器!E8*2+ROUNDDOWN(E3097/4,0))*能力值计算器!C2/100+5,0)*能力值计算器!H8,0)*能力值计算器!K8,0)*能力值计算器!L8,0)*VLOOKUP(能力值计算器!J8,能力变化对照表!A:B,2,0),0)</f>
        <v>-39</v>
      </c>
      <c r="J3097">
        <f t="shared" si="387"/>
        <v>0</v>
      </c>
      <c r="K3097">
        <f t="shared" si="388"/>
        <v>-5967</v>
      </c>
      <c r="L3097">
        <f t="shared" si="389"/>
        <v>11628</v>
      </c>
      <c r="M3097">
        <f t="shared" si="390"/>
        <v>231.1</v>
      </c>
      <c r="N3097">
        <f t="shared" si="391"/>
        <v>1</v>
      </c>
    </row>
    <row r="3098" spans="1:14">
      <c r="A3098">
        <f t="shared" si="384"/>
        <v>0</v>
      </c>
      <c r="B3098">
        <f t="shared" si="385"/>
        <v>0</v>
      </c>
      <c r="C3098">
        <v>196</v>
      </c>
      <c r="D3098">
        <v>148</v>
      </c>
      <c r="E3098">
        <f t="shared" si="386"/>
        <v>-999</v>
      </c>
      <c r="F3098">
        <f>能力值计算器!G2</f>
        <v>0</v>
      </c>
      <c r="G3098">
        <f>ROUNDDOWN((能力值计算器!F4+能力值计算器!E4*2+ROUNDDOWN(C3098/4,0))*能力值计算器!C2/100+10+能力值计算器!C2,0)</f>
        <v>170</v>
      </c>
      <c r="H3098">
        <f>ROUNDDOWN(ROUNDDOWN(ROUNDDOWN(ROUNDDOWN(ROUNDDOWN((能力值计算器!F6+能力值计算器!E6*2+ROUNDDOWN(D3098/4,0))*能力值计算器!C2/100+5,0)*能力值计算器!H6,0)*能力值计算器!K6,0)*能力值计算器!L6,0)*VLOOKUP(能力值计算器!J6,能力变化对照表!A:B,2,0),0)</f>
        <v>104</v>
      </c>
      <c r="I3098">
        <f>ROUNDDOWN(ROUNDDOWN(ROUNDDOWN(ROUNDDOWN(ROUNDDOWN((能力值计算器!F8+能力值计算器!E8*2+ROUNDDOWN(E3098/4,0))*能力值计算器!C2/100+5,0)*能力值计算器!H8,0)*能力值计算器!K8,0)*能力值计算器!L8,0)*VLOOKUP(能力值计算器!J8,能力变化对照表!A:B,2,0),0)</f>
        <v>-39</v>
      </c>
      <c r="J3098">
        <f t="shared" si="387"/>
        <v>0</v>
      </c>
      <c r="K3098">
        <f t="shared" si="388"/>
        <v>-6630</v>
      </c>
      <c r="L3098">
        <f t="shared" si="389"/>
        <v>11050</v>
      </c>
      <c r="M3098">
        <f t="shared" si="390"/>
        <v>248.1</v>
      </c>
      <c r="N3098">
        <f t="shared" si="391"/>
        <v>1</v>
      </c>
    </row>
    <row r="3099" spans="1:14">
      <c r="A3099">
        <f t="shared" si="384"/>
        <v>0</v>
      </c>
      <c r="B3099">
        <f t="shared" si="385"/>
        <v>0</v>
      </c>
      <c r="C3099">
        <v>196</v>
      </c>
      <c r="D3099">
        <v>152</v>
      </c>
      <c r="E3099">
        <f t="shared" si="386"/>
        <v>-999</v>
      </c>
      <c r="F3099">
        <f>能力值计算器!G2</f>
        <v>0</v>
      </c>
      <c r="G3099">
        <f>ROUNDDOWN((能力值计算器!F4+能力值计算器!E4*2+ROUNDDOWN(C3099/4,0))*能力值计算器!C2/100+10+能力值计算器!C2,0)</f>
        <v>170</v>
      </c>
      <c r="H3099">
        <f>ROUNDDOWN(ROUNDDOWN(ROUNDDOWN(ROUNDDOWN(ROUNDDOWN((能力值计算器!F6+能力值计算器!E6*2+ROUNDDOWN(D3099/4,0))*能力值计算器!C2/100+5,0)*能力值计算器!H6,0)*能力值计算器!K6,0)*能力值计算器!L6,0)*VLOOKUP(能力值计算器!J6,能力变化对照表!A:B,2,0),0)</f>
        <v>104</v>
      </c>
      <c r="I3099">
        <f>ROUNDDOWN(ROUNDDOWN(ROUNDDOWN(ROUNDDOWN(ROUNDDOWN((能力值计算器!F8+能力值计算器!E8*2+ROUNDDOWN(E3099/4,0))*能力值计算器!C2/100+5,0)*能力值计算器!H8,0)*能力值计算器!K8,0)*能力值计算器!L8,0)*VLOOKUP(能力值计算器!J8,能力变化对照表!A:B,2,0),0)</f>
        <v>-39</v>
      </c>
      <c r="J3099">
        <f t="shared" si="387"/>
        <v>0</v>
      </c>
      <c r="K3099">
        <f t="shared" si="388"/>
        <v>-6630</v>
      </c>
      <c r="L3099">
        <f t="shared" si="389"/>
        <v>11050</v>
      </c>
      <c r="M3099">
        <f t="shared" si="390"/>
        <v>248.1</v>
      </c>
      <c r="N3099">
        <f t="shared" si="391"/>
        <v>1</v>
      </c>
    </row>
    <row r="3100" spans="1:14">
      <c r="A3100">
        <f t="shared" si="384"/>
        <v>0</v>
      </c>
      <c r="B3100">
        <f t="shared" si="385"/>
        <v>0</v>
      </c>
      <c r="C3100">
        <v>200</v>
      </c>
      <c r="D3100">
        <v>148</v>
      </c>
      <c r="E3100">
        <f t="shared" si="386"/>
        <v>-999</v>
      </c>
      <c r="F3100">
        <f>能力值计算器!G2</f>
        <v>0</v>
      </c>
      <c r="G3100">
        <f>ROUNDDOWN((能力值计算器!F4+能力值计算器!E4*2+ROUNDDOWN(C3100/4,0))*能力值计算器!C2/100+10+能力值计算器!C2,0)</f>
        <v>170</v>
      </c>
      <c r="H3100">
        <f>ROUNDDOWN(ROUNDDOWN(ROUNDDOWN(ROUNDDOWN(ROUNDDOWN((能力值计算器!F6+能力值计算器!E6*2+ROUNDDOWN(D3100/4,0))*能力值计算器!C2/100+5,0)*能力值计算器!H6,0)*能力值计算器!K6,0)*能力值计算器!L6,0)*VLOOKUP(能力值计算器!J6,能力变化对照表!A:B,2,0),0)</f>
        <v>104</v>
      </c>
      <c r="I3100">
        <f>ROUNDDOWN(ROUNDDOWN(ROUNDDOWN(ROUNDDOWN(ROUNDDOWN((能力值计算器!F8+能力值计算器!E8*2+ROUNDDOWN(E3100/4,0))*能力值计算器!C2/100+5,0)*能力值计算器!H8,0)*能力值计算器!K8,0)*能力值计算器!L8,0)*VLOOKUP(能力值计算器!J8,能力变化对照表!A:B,2,0),0)</f>
        <v>-39</v>
      </c>
      <c r="J3100">
        <f t="shared" si="387"/>
        <v>0</v>
      </c>
      <c r="K3100">
        <f t="shared" si="388"/>
        <v>-6630</v>
      </c>
      <c r="L3100">
        <f t="shared" si="389"/>
        <v>11050</v>
      </c>
      <c r="M3100">
        <f t="shared" si="390"/>
        <v>248.1</v>
      </c>
      <c r="N3100">
        <f t="shared" si="391"/>
        <v>1</v>
      </c>
    </row>
    <row r="3101" spans="1:14">
      <c r="A3101">
        <f t="shared" si="384"/>
        <v>0</v>
      </c>
      <c r="B3101">
        <f t="shared" si="385"/>
        <v>0</v>
      </c>
      <c r="C3101">
        <v>200</v>
      </c>
      <c r="D3101">
        <v>152</v>
      </c>
      <c r="E3101">
        <f t="shared" si="386"/>
        <v>-999</v>
      </c>
      <c r="F3101">
        <f>能力值计算器!G2</f>
        <v>0</v>
      </c>
      <c r="G3101">
        <f>ROUNDDOWN((能力值计算器!F4+能力值计算器!E4*2+ROUNDDOWN(C3101/4,0))*能力值计算器!C2/100+10+能力值计算器!C2,0)</f>
        <v>170</v>
      </c>
      <c r="H3101">
        <f>ROUNDDOWN(ROUNDDOWN(ROUNDDOWN(ROUNDDOWN(ROUNDDOWN((能力值计算器!F6+能力值计算器!E6*2+ROUNDDOWN(D3101/4,0))*能力值计算器!C2/100+5,0)*能力值计算器!H6,0)*能力值计算器!K6,0)*能力值计算器!L6,0)*VLOOKUP(能力值计算器!J6,能力变化对照表!A:B,2,0),0)</f>
        <v>104</v>
      </c>
      <c r="I3101">
        <f>ROUNDDOWN(ROUNDDOWN(ROUNDDOWN(ROUNDDOWN(ROUNDDOWN((能力值计算器!F8+能力值计算器!E8*2+ROUNDDOWN(E3101/4,0))*能力值计算器!C2/100+5,0)*能力值计算器!H8,0)*能力值计算器!K8,0)*能力值计算器!L8,0)*VLOOKUP(能力值计算器!J8,能力变化对照表!A:B,2,0),0)</f>
        <v>-39</v>
      </c>
      <c r="J3101">
        <f t="shared" si="387"/>
        <v>0</v>
      </c>
      <c r="K3101">
        <f t="shared" si="388"/>
        <v>-6630</v>
      </c>
      <c r="L3101">
        <f t="shared" si="389"/>
        <v>11050</v>
      </c>
      <c r="M3101">
        <f t="shared" si="390"/>
        <v>248.1</v>
      </c>
      <c r="N3101">
        <f t="shared" si="391"/>
        <v>1</v>
      </c>
    </row>
    <row r="3102" spans="1:14">
      <c r="A3102">
        <f t="shared" si="384"/>
        <v>0</v>
      </c>
      <c r="B3102">
        <f t="shared" si="385"/>
        <v>0</v>
      </c>
      <c r="C3102">
        <v>252</v>
      </c>
      <c r="D3102">
        <v>116</v>
      </c>
      <c r="E3102">
        <f t="shared" si="386"/>
        <v>-999</v>
      </c>
      <c r="F3102">
        <f>能力值计算器!G2</f>
        <v>0</v>
      </c>
      <c r="G3102">
        <f>ROUNDDOWN((能力值计算器!F4+能力值计算器!E4*2+ROUNDDOWN(C3102/4,0))*能力值计算器!C2/100+10+能力值计算器!C2,0)</f>
        <v>177</v>
      </c>
      <c r="H3102">
        <f>ROUNDDOWN(ROUNDDOWN(ROUNDDOWN(ROUNDDOWN(ROUNDDOWN((能力值计算器!F6+能力值计算器!E6*2+ROUNDDOWN(D3102/4,0))*能力值计算器!C2/100+5,0)*能力值计算器!H6,0)*能力值计算器!K6,0)*能力值计算器!L6,0)*VLOOKUP(能力值计算器!J6,能力变化对照表!A:B,2,0),0)</f>
        <v>100</v>
      </c>
      <c r="I3102">
        <f>ROUNDDOWN(ROUNDDOWN(ROUNDDOWN(ROUNDDOWN(ROUNDDOWN((能力值计算器!F8+能力值计算器!E8*2+ROUNDDOWN(E3102/4,0))*能力值计算器!C2/100+5,0)*能力值计算器!H8,0)*能力值计算器!K8,0)*能力值计算器!L8,0)*VLOOKUP(能力值计算器!J8,能力变化对照表!A:B,2,0),0)</f>
        <v>-39</v>
      </c>
      <c r="J3102">
        <f t="shared" si="387"/>
        <v>0</v>
      </c>
      <c r="K3102">
        <f t="shared" si="388"/>
        <v>-6903</v>
      </c>
      <c r="L3102">
        <f t="shared" si="389"/>
        <v>10797</v>
      </c>
      <c r="M3102">
        <f t="shared" si="390"/>
        <v>255.1</v>
      </c>
      <c r="N3102">
        <f t="shared" si="391"/>
        <v>1</v>
      </c>
    </row>
    <row r="3103" spans="1:14">
      <c r="A3103">
        <f t="shared" si="384"/>
        <v>0</v>
      </c>
      <c r="B3103">
        <f t="shared" si="385"/>
        <v>0</v>
      </c>
      <c r="C3103">
        <v>252</v>
      </c>
      <c r="D3103">
        <v>120</v>
      </c>
      <c r="E3103">
        <f t="shared" si="386"/>
        <v>-999</v>
      </c>
      <c r="F3103">
        <f>能力值计算器!G2</f>
        <v>0</v>
      </c>
      <c r="G3103">
        <f>ROUNDDOWN((能力值计算器!F4+能力值计算器!E4*2+ROUNDDOWN(C3103/4,0))*能力值计算器!C2/100+10+能力值计算器!C2,0)</f>
        <v>177</v>
      </c>
      <c r="H3103">
        <f>ROUNDDOWN(ROUNDDOWN(ROUNDDOWN(ROUNDDOWN(ROUNDDOWN((能力值计算器!F6+能力值计算器!E6*2+ROUNDDOWN(D3103/4,0))*能力值计算器!C2/100+5,0)*能力值计算器!H6,0)*能力值计算器!K6,0)*能力值计算器!L6,0)*VLOOKUP(能力值计算器!J6,能力变化对照表!A:B,2,0),0)</f>
        <v>100</v>
      </c>
      <c r="I3103">
        <f>ROUNDDOWN(ROUNDDOWN(ROUNDDOWN(ROUNDDOWN(ROUNDDOWN((能力值计算器!F8+能力值计算器!E8*2+ROUNDDOWN(E3103/4,0))*能力值计算器!C2/100+5,0)*能力值计算器!H8,0)*能力值计算器!K8,0)*能力值计算器!L8,0)*VLOOKUP(能力值计算器!J8,能力变化对照表!A:B,2,0),0)</f>
        <v>-39</v>
      </c>
      <c r="J3103">
        <f t="shared" si="387"/>
        <v>0</v>
      </c>
      <c r="K3103">
        <f t="shared" si="388"/>
        <v>-6903</v>
      </c>
      <c r="L3103">
        <f t="shared" si="389"/>
        <v>10797</v>
      </c>
      <c r="M3103">
        <f t="shared" si="390"/>
        <v>255.1</v>
      </c>
      <c r="N3103">
        <f t="shared" si="391"/>
        <v>1</v>
      </c>
    </row>
    <row r="3104" spans="1:14">
      <c r="A3104">
        <f t="shared" si="384"/>
        <v>0</v>
      </c>
      <c r="B3104">
        <f t="shared" si="385"/>
        <v>0</v>
      </c>
      <c r="C3104">
        <v>156</v>
      </c>
      <c r="D3104">
        <v>172</v>
      </c>
      <c r="E3104">
        <f t="shared" si="386"/>
        <v>-999</v>
      </c>
      <c r="F3104">
        <f>能力值计算器!G2</f>
        <v>0</v>
      </c>
      <c r="G3104">
        <f>ROUNDDOWN((能力值计算器!F4+能力值计算器!E4*2+ROUNDDOWN(C3104/4,0))*能力值计算器!C2/100+10+能力值计算器!C2,0)</f>
        <v>165</v>
      </c>
      <c r="H3104">
        <f>ROUNDDOWN(ROUNDDOWN(ROUNDDOWN(ROUNDDOWN(ROUNDDOWN((能力值计算器!F6+能力值计算器!E6*2+ROUNDDOWN(D3104/4,0))*能力值计算器!C2/100+5,0)*能力值计算器!H6,0)*能力值计算器!K6,0)*能力值计算器!L6,0)*VLOOKUP(能力值计算器!J6,能力变化对照表!A:B,2,0),0)</f>
        <v>107</v>
      </c>
      <c r="I3104">
        <f>ROUNDDOWN(ROUNDDOWN(ROUNDDOWN(ROUNDDOWN(ROUNDDOWN((能力值计算器!F8+能力值计算器!E8*2+ROUNDDOWN(E3104/4,0))*能力值计算器!C2/100+5,0)*能力值计算器!H8,0)*能力值计算器!K8,0)*能力值计算器!L8,0)*VLOOKUP(能力值计算器!J8,能力变化对照表!A:B,2,0),0)</f>
        <v>-39</v>
      </c>
      <c r="J3104">
        <f t="shared" si="387"/>
        <v>0</v>
      </c>
      <c r="K3104">
        <f t="shared" si="388"/>
        <v>-6435</v>
      </c>
      <c r="L3104">
        <f t="shared" si="389"/>
        <v>11220</v>
      </c>
      <c r="M3104">
        <f t="shared" si="390"/>
        <v>243.1</v>
      </c>
      <c r="N3104">
        <f t="shared" si="391"/>
        <v>1</v>
      </c>
    </row>
    <row r="3105" spans="1:14">
      <c r="A3105">
        <f t="shared" si="384"/>
        <v>0</v>
      </c>
      <c r="B3105">
        <f t="shared" si="385"/>
        <v>0</v>
      </c>
      <c r="C3105">
        <v>156</v>
      </c>
      <c r="D3105">
        <v>176</v>
      </c>
      <c r="E3105">
        <f t="shared" si="386"/>
        <v>-999</v>
      </c>
      <c r="F3105">
        <f>能力值计算器!G2</f>
        <v>0</v>
      </c>
      <c r="G3105">
        <f>ROUNDDOWN((能力值计算器!F4+能力值计算器!E4*2+ROUNDDOWN(C3105/4,0))*能力值计算器!C2/100+10+能力值计算器!C2,0)</f>
        <v>165</v>
      </c>
      <c r="H3105">
        <f>ROUNDDOWN(ROUNDDOWN(ROUNDDOWN(ROUNDDOWN(ROUNDDOWN((能力值计算器!F6+能力值计算器!E6*2+ROUNDDOWN(D3105/4,0))*能力值计算器!C2/100+5,0)*能力值计算器!H6,0)*能力值计算器!K6,0)*能力值计算器!L6,0)*VLOOKUP(能力值计算器!J6,能力变化对照表!A:B,2,0),0)</f>
        <v>107</v>
      </c>
      <c r="I3105">
        <f>ROUNDDOWN(ROUNDDOWN(ROUNDDOWN(ROUNDDOWN(ROUNDDOWN((能力值计算器!F8+能力值计算器!E8*2+ROUNDDOWN(E3105/4,0))*能力值计算器!C2/100+5,0)*能力值计算器!H8,0)*能力值计算器!K8,0)*能力值计算器!L8,0)*VLOOKUP(能力值计算器!J8,能力变化对照表!A:B,2,0),0)</f>
        <v>-39</v>
      </c>
      <c r="J3105">
        <f t="shared" si="387"/>
        <v>0</v>
      </c>
      <c r="K3105">
        <f t="shared" si="388"/>
        <v>-6435</v>
      </c>
      <c r="L3105">
        <f t="shared" si="389"/>
        <v>11220</v>
      </c>
      <c r="M3105">
        <f t="shared" si="390"/>
        <v>243.1</v>
      </c>
      <c r="N3105">
        <f t="shared" si="391"/>
        <v>1</v>
      </c>
    </row>
    <row r="3106" spans="1:14">
      <c r="A3106">
        <f t="shared" si="384"/>
        <v>0</v>
      </c>
      <c r="B3106">
        <f t="shared" si="385"/>
        <v>0</v>
      </c>
      <c r="C3106">
        <v>160</v>
      </c>
      <c r="D3106">
        <v>172</v>
      </c>
      <c r="E3106">
        <f t="shared" si="386"/>
        <v>-999</v>
      </c>
      <c r="F3106">
        <f>能力值计算器!G2</f>
        <v>0</v>
      </c>
      <c r="G3106">
        <f>ROUNDDOWN((能力值计算器!F4+能力值计算器!E4*2+ROUNDDOWN(C3106/4,0))*能力值计算器!C2/100+10+能力值计算器!C2,0)</f>
        <v>165</v>
      </c>
      <c r="H3106">
        <f>ROUNDDOWN(ROUNDDOWN(ROUNDDOWN(ROUNDDOWN(ROUNDDOWN((能力值计算器!F6+能力值计算器!E6*2+ROUNDDOWN(D3106/4,0))*能力值计算器!C2/100+5,0)*能力值计算器!H6,0)*能力值计算器!K6,0)*能力值计算器!L6,0)*VLOOKUP(能力值计算器!J6,能力变化对照表!A:B,2,0),0)</f>
        <v>107</v>
      </c>
      <c r="I3106">
        <f>ROUNDDOWN(ROUNDDOWN(ROUNDDOWN(ROUNDDOWN(ROUNDDOWN((能力值计算器!F8+能力值计算器!E8*2+ROUNDDOWN(E3106/4,0))*能力值计算器!C2/100+5,0)*能力值计算器!H8,0)*能力值计算器!K8,0)*能力值计算器!L8,0)*VLOOKUP(能力值计算器!J8,能力变化对照表!A:B,2,0),0)</f>
        <v>-39</v>
      </c>
      <c r="J3106">
        <f t="shared" si="387"/>
        <v>0</v>
      </c>
      <c r="K3106">
        <f t="shared" si="388"/>
        <v>-6435</v>
      </c>
      <c r="L3106">
        <f t="shared" si="389"/>
        <v>11220</v>
      </c>
      <c r="M3106">
        <f t="shared" si="390"/>
        <v>243.1</v>
      </c>
      <c r="N3106">
        <f t="shared" si="391"/>
        <v>1</v>
      </c>
    </row>
    <row r="3107" spans="1:14">
      <c r="A3107">
        <f t="shared" si="384"/>
        <v>0</v>
      </c>
      <c r="B3107">
        <f t="shared" si="385"/>
        <v>0</v>
      </c>
      <c r="C3107">
        <v>160</v>
      </c>
      <c r="D3107">
        <v>176</v>
      </c>
      <c r="E3107">
        <f t="shared" si="386"/>
        <v>-999</v>
      </c>
      <c r="F3107">
        <f>能力值计算器!G2</f>
        <v>0</v>
      </c>
      <c r="G3107">
        <f>ROUNDDOWN((能力值计算器!F4+能力值计算器!E4*2+ROUNDDOWN(C3107/4,0))*能力值计算器!C2/100+10+能力值计算器!C2,0)</f>
        <v>165</v>
      </c>
      <c r="H3107">
        <f>ROUNDDOWN(ROUNDDOWN(ROUNDDOWN(ROUNDDOWN(ROUNDDOWN((能力值计算器!F6+能力值计算器!E6*2+ROUNDDOWN(D3107/4,0))*能力值计算器!C2/100+5,0)*能力值计算器!H6,0)*能力值计算器!K6,0)*能力值计算器!L6,0)*VLOOKUP(能力值计算器!J6,能力变化对照表!A:B,2,0),0)</f>
        <v>107</v>
      </c>
      <c r="I3107">
        <f>ROUNDDOWN(ROUNDDOWN(ROUNDDOWN(ROUNDDOWN(ROUNDDOWN((能力值计算器!F8+能力值计算器!E8*2+ROUNDDOWN(E3107/4,0))*能力值计算器!C2/100+5,0)*能力值计算器!H8,0)*能力值计算器!K8,0)*能力值计算器!L8,0)*VLOOKUP(能力值计算器!J8,能力变化对照表!A:B,2,0),0)</f>
        <v>-39</v>
      </c>
      <c r="J3107">
        <f t="shared" si="387"/>
        <v>0</v>
      </c>
      <c r="K3107">
        <f t="shared" si="388"/>
        <v>-6435</v>
      </c>
      <c r="L3107">
        <f t="shared" si="389"/>
        <v>11220</v>
      </c>
      <c r="M3107">
        <f t="shared" si="390"/>
        <v>243.1</v>
      </c>
      <c r="N3107">
        <f t="shared" si="391"/>
        <v>1</v>
      </c>
    </row>
    <row r="3108" spans="1:14">
      <c r="A3108">
        <f t="shared" si="384"/>
        <v>0</v>
      </c>
      <c r="B3108">
        <f t="shared" si="385"/>
        <v>0</v>
      </c>
      <c r="C3108">
        <v>36</v>
      </c>
      <c r="D3108">
        <v>252</v>
      </c>
      <c r="E3108">
        <f t="shared" si="386"/>
        <v>-999</v>
      </c>
      <c r="F3108">
        <f>能力值计算器!G2</f>
        <v>0</v>
      </c>
      <c r="G3108">
        <f>ROUNDDOWN((能力值计算器!F4+能力值计算器!E4*2+ROUNDDOWN(C3108/4,0))*能力值计算器!C2/100+10+能力值计算器!C2,0)</f>
        <v>150</v>
      </c>
      <c r="H3108">
        <f>ROUNDDOWN(ROUNDDOWN(ROUNDDOWN(ROUNDDOWN(ROUNDDOWN((能力值计算器!F6+能力值计算器!E6*2+ROUNDDOWN(D3108/4,0))*能力值计算器!C2/100+5,0)*能力值计算器!H6,0)*能力值计算器!K6,0)*能力值计算器!L6,0)*VLOOKUP(能力值计算器!J6,能力变化对照表!A:B,2,0),0)</f>
        <v>117</v>
      </c>
      <c r="I3108">
        <f>ROUNDDOWN(ROUNDDOWN(ROUNDDOWN(ROUNDDOWN(ROUNDDOWN((能力值计算器!F8+能力值计算器!E8*2+ROUNDDOWN(E3108/4,0))*能力值计算器!C2/100+5,0)*能力值计算器!H8,0)*能力值计算器!K8,0)*能力值计算器!L8,0)*VLOOKUP(能力值计算器!J8,能力变化对照表!A:B,2,0),0)</f>
        <v>-39</v>
      </c>
      <c r="J3108">
        <f t="shared" si="387"/>
        <v>0</v>
      </c>
      <c r="K3108">
        <f t="shared" si="388"/>
        <v>-5850</v>
      </c>
      <c r="L3108">
        <f t="shared" si="389"/>
        <v>11700</v>
      </c>
      <c r="M3108">
        <f t="shared" si="390"/>
        <v>228.1</v>
      </c>
      <c r="N3108">
        <f t="shared" si="391"/>
        <v>1</v>
      </c>
    </row>
    <row r="3109" spans="1:14">
      <c r="A3109">
        <f t="shared" si="384"/>
        <v>0</v>
      </c>
      <c r="B3109">
        <f t="shared" si="385"/>
        <v>0</v>
      </c>
      <c r="C3109">
        <v>40</v>
      </c>
      <c r="D3109">
        <v>252</v>
      </c>
      <c r="E3109">
        <f t="shared" si="386"/>
        <v>-999</v>
      </c>
      <c r="F3109">
        <f>能力值计算器!G2</f>
        <v>0</v>
      </c>
      <c r="G3109">
        <f>ROUNDDOWN((能力值计算器!F4+能力值计算器!E4*2+ROUNDDOWN(C3109/4,0))*能力值计算器!C2/100+10+能力值计算器!C2,0)</f>
        <v>150</v>
      </c>
      <c r="H3109">
        <f>ROUNDDOWN(ROUNDDOWN(ROUNDDOWN(ROUNDDOWN(ROUNDDOWN((能力值计算器!F6+能力值计算器!E6*2+ROUNDDOWN(D3109/4,0))*能力值计算器!C2/100+5,0)*能力值计算器!H6,0)*能力值计算器!K6,0)*能力值计算器!L6,0)*VLOOKUP(能力值计算器!J6,能力变化对照表!A:B,2,0),0)</f>
        <v>117</v>
      </c>
      <c r="I3109">
        <f>ROUNDDOWN(ROUNDDOWN(ROUNDDOWN(ROUNDDOWN(ROUNDDOWN((能力值计算器!F8+能力值计算器!E8*2+ROUNDDOWN(E3109/4,0))*能力值计算器!C2/100+5,0)*能力值计算器!H8,0)*能力值计算器!K8,0)*能力值计算器!L8,0)*VLOOKUP(能力值计算器!J8,能力变化对照表!A:B,2,0),0)</f>
        <v>-39</v>
      </c>
      <c r="J3109">
        <f t="shared" si="387"/>
        <v>0</v>
      </c>
      <c r="K3109">
        <f t="shared" si="388"/>
        <v>-5850</v>
      </c>
      <c r="L3109">
        <f t="shared" si="389"/>
        <v>11700</v>
      </c>
      <c r="M3109">
        <f t="shared" si="390"/>
        <v>228.1</v>
      </c>
      <c r="N3109">
        <f t="shared" si="391"/>
        <v>1</v>
      </c>
    </row>
    <row r="3110" spans="1:14">
      <c r="A3110">
        <f t="shared" si="384"/>
        <v>0</v>
      </c>
      <c r="B3110">
        <f t="shared" si="385"/>
        <v>0</v>
      </c>
      <c r="C3110">
        <v>236</v>
      </c>
      <c r="D3110">
        <v>124</v>
      </c>
      <c r="E3110">
        <f t="shared" si="386"/>
        <v>-999</v>
      </c>
      <c r="F3110">
        <f>能力值计算器!G2</f>
        <v>0</v>
      </c>
      <c r="G3110">
        <f>ROUNDDOWN((能力值计算器!F4+能力值计算器!E4*2+ROUNDDOWN(C3110/4,0))*能力值计算器!C2/100+10+能力值计算器!C2,0)</f>
        <v>175</v>
      </c>
      <c r="H3110">
        <f>ROUNDDOWN(ROUNDDOWN(ROUNDDOWN(ROUNDDOWN(ROUNDDOWN((能力值计算器!F6+能力值计算器!E6*2+ROUNDDOWN(D3110/4,0))*能力值计算器!C2/100+5,0)*能力值计算器!H6,0)*能力值计算器!K6,0)*能力值计算器!L6,0)*VLOOKUP(能力值计算器!J6,能力变化对照表!A:B,2,0),0)</f>
        <v>101</v>
      </c>
      <c r="I3110">
        <f>ROUNDDOWN(ROUNDDOWN(ROUNDDOWN(ROUNDDOWN(ROUNDDOWN((能力值计算器!F8+能力值计算器!E8*2+ROUNDDOWN(E3110/4,0))*能力值计算器!C2/100+5,0)*能力值计算器!H8,0)*能力值计算器!K8,0)*能力值计算器!L8,0)*VLOOKUP(能力值计算器!J8,能力变化对照表!A:B,2,0),0)</f>
        <v>-39</v>
      </c>
      <c r="J3110">
        <f t="shared" si="387"/>
        <v>0</v>
      </c>
      <c r="K3110">
        <f t="shared" si="388"/>
        <v>-6825</v>
      </c>
      <c r="L3110">
        <f t="shared" si="389"/>
        <v>10850</v>
      </c>
      <c r="M3110">
        <f t="shared" si="390"/>
        <v>253.1</v>
      </c>
      <c r="N3110">
        <f t="shared" si="391"/>
        <v>1</v>
      </c>
    </row>
    <row r="3111" spans="1:14">
      <c r="A3111">
        <f t="shared" si="384"/>
        <v>0</v>
      </c>
      <c r="B3111">
        <f t="shared" si="385"/>
        <v>0</v>
      </c>
      <c r="C3111">
        <v>236</v>
      </c>
      <c r="D3111">
        <v>128</v>
      </c>
      <c r="E3111">
        <f t="shared" si="386"/>
        <v>-999</v>
      </c>
      <c r="F3111">
        <f>能力值计算器!G2</f>
        <v>0</v>
      </c>
      <c r="G3111">
        <f>ROUNDDOWN((能力值计算器!F4+能力值计算器!E4*2+ROUNDDOWN(C3111/4,0))*能力值计算器!C2/100+10+能力值计算器!C2,0)</f>
        <v>175</v>
      </c>
      <c r="H3111">
        <f>ROUNDDOWN(ROUNDDOWN(ROUNDDOWN(ROUNDDOWN(ROUNDDOWN((能力值计算器!F6+能力值计算器!E6*2+ROUNDDOWN(D3111/4,0))*能力值计算器!C2/100+5,0)*能力值计算器!H6,0)*能力值计算器!K6,0)*能力值计算器!L6,0)*VLOOKUP(能力值计算器!J6,能力变化对照表!A:B,2,0),0)</f>
        <v>101</v>
      </c>
      <c r="I3111">
        <f>ROUNDDOWN(ROUNDDOWN(ROUNDDOWN(ROUNDDOWN(ROUNDDOWN((能力值计算器!F8+能力值计算器!E8*2+ROUNDDOWN(E3111/4,0))*能力值计算器!C2/100+5,0)*能力值计算器!H8,0)*能力值计算器!K8,0)*能力值计算器!L8,0)*VLOOKUP(能力值计算器!J8,能力变化对照表!A:B,2,0),0)</f>
        <v>-39</v>
      </c>
      <c r="J3111">
        <f t="shared" si="387"/>
        <v>0</v>
      </c>
      <c r="K3111">
        <f t="shared" si="388"/>
        <v>-6825</v>
      </c>
      <c r="L3111">
        <f t="shared" si="389"/>
        <v>10850</v>
      </c>
      <c r="M3111">
        <f t="shared" si="390"/>
        <v>253.1</v>
      </c>
      <c r="N3111">
        <f t="shared" si="391"/>
        <v>1</v>
      </c>
    </row>
    <row r="3112" spans="1:14">
      <c r="A3112">
        <f t="shared" si="384"/>
        <v>0</v>
      </c>
      <c r="B3112">
        <f t="shared" si="385"/>
        <v>0</v>
      </c>
      <c r="C3112">
        <v>240</v>
      </c>
      <c r="D3112">
        <v>124</v>
      </c>
      <c r="E3112">
        <f t="shared" si="386"/>
        <v>-999</v>
      </c>
      <c r="F3112">
        <f>能力值计算器!G2</f>
        <v>0</v>
      </c>
      <c r="G3112">
        <f>ROUNDDOWN((能力值计算器!F4+能力值计算器!E4*2+ROUNDDOWN(C3112/4,0))*能力值计算器!C2/100+10+能力值计算器!C2,0)</f>
        <v>175</v>
      </c>
      <c r="H3112">
        <f>ROUNDDOWN(ROUNDDOWN(ROUNDDOWN(ROUNDDOWN(ROUNDDOWN((能力值计算器!F6+能力值计算器!E6*2+ROUNDDOWN(D3112/4,0))*能力值计算器!C2/100+5,0)*能力值计算器!H6,0)*能力值计算器!K6,0)*能力值计算器!L6,0)*VLOOKUP(能力值计算器!J6,能力变化对照表!A:B,2,0),0)</f>
        <v>101</v>
      </c>
      <c r="I3112">
        <f>ROUNDDOWN(ROUNDDOWN(ROUNDDOWN(ROUNDDOWN(ROUNDDOWN((能力值计算器!F8+能力值计算器!E8*2+ROUNDDOWN(E3112/4,0))*能力值计算器!C2/100+5,0)*能力值计算器!H8,0)*能力值计算器!K8,0)*能力值计算器!L8,0)*VLOOKUP(能力值计算器!J8,能力变化对照表!A:B,2,0),0)</f>
        <v>-39</v>
      </c>
      <c r="J3112">
        <f t="shared" si="387"/>
        <v>0</v>
      </c>
      <c r="K3112">
        <f t="shared" si="388"/>
        <v>-6825</v>
      </c>
      <c r="L3112">
        <f t="shared" si="389"/>
        <v>10850</v>
      </c>
      <c r="M3112">
        <f t="shared" si="390"/>
        <v>253.1</v>
      </c>
      <c r="N3112">
        <f t="shared" si="391"/>
        <v>1</v>
      </c>
    </row>
    <row r="3113" spans="1:14">
      <c r="A3113">
        <f t="shared" si="384"/>
        <v>0</v>
      </c>
      <c r="B3113">
        <f t="shared" si="385"/>
        <v>0</v>
      </c>
      <c r="C3113">
        <v>240</v>
      </c>
      <c r="D3113">
        <v>128</v>
      </c>
      <c r="E3113">
        <f t="shared" si="386"/>
        <v>-999</v>
      </c>
      <c r="F3113">
        <f>能力值计算器!G2</f>
        <v>0</v>
      </c>
      <c r="G3113">
        <f>ROUNDDOWN((能力值计算器!F4+能力值计算器!E4*2+ROUNDDOWN(C3113/4,0))*能力值计算器!C2/100+10+能力值计算器!C2,0)</f>
        <v>175</v>
      </c>
      <c r="H3113">
        <f>ROUNDDOWN(ROUNDDOWN(ROUNDDOWN(ROUNDDOWN(ROUNDDOWN((能力值计算器!F6+能力值计算器!E6*2+ROUNDDOWN(D3113/4,0))*能力值计算器!C2/100+5,0)*能力值计算器!H6,0)*能力值计算器!K6,0)*能力值计算器!L6,0)*VLOOKUP(能力值计算器!J6,能力变化对照表!A:B,2,0),0)</f>
        <v>101</v>
      </c>
      <c r="I3113">
        <f>ROUNDDOWN(ROUNDDOWN(ROUNDDOWN(ROUNDDOWN(ROUNDDOWN((能力值计算器!F8+能力值计算器!E8*2+ROUNDDOWN(E3113/4,0))*能力值计算器!C2/100+5,0)*能力值计算器!H8,0)*能力值计算器!K8,0)*能力值计算器!L8,0)*VLOOKUP(能力值计算器!J8,能力变化对照表!A:B,2,0),0)</f>
        <v>-39</v>
      </c>
      <c r="J3113">
        <f t="shared" si="387"/>
        <v>0</v>
      </c>
      <c r="K3113">
        <f t="shared" si="388"/>
        <v>-6825</v>
      </c>
      <c r="L3113">
        <f t="shared" si="389"/>
        <v>10850</v>
      </c>
      <c r="M3113">
        <f t="shared" si="390"/>
        <v>253.1</v>
      </c>
      <c r="N3113">
        <f t="shared" si="391"/>
        <v>1</v>
      </c>
    </row>
    <row r="3114" spans="1:14">
      <c r="A3114">
        <f t="shared" si="384"/>
        <v>0</v>
      </c>
      <c r="B3114">
        <f t="shared" si="385"/>
        <v>0</v>
      </c>
      <c r="C3114">
        <v>180</v>
      </c>
      <c r="D3114">
        <v>156</v>
      </c>
      <c r="E3114">
        <f t="shared" si="386"/>
        <v>-999</v>
      </c>
      <c r="F3114">
        <f>能力值计算器!G2</f>
        <v>0</v>
      </c>
      <c r="G3114">
        <f>ROUNDDOWN((能力值计算器!F4+能力值计算器!E4*2+ROUNDDOWN(C3114/4,0))*能力值计算器!C2/100+10+能力值计算器!C2,0)</f>
        <v>168</v>
      </c>
      <c r="H3114">
        <f>ROUNDDOWN(ROUNDDOWN(ROUNDDOWN(ROUNDDOWN(ROUNDDOWN((能力值计算器!F6+能力值计算器!E6*2+ROUNDDOWN(D3114/4,0))*能力值计算器!C2/100+5,0)*能力值计算器!H6,0)*能力值计算器!K6,0)*能力值计算器!L6,0)*VLOOKUP(能力值计算器!J6,能力变化对照表!A:B,2,0),0)</f>
        <v>105</v>
      </c>
      <c r="I3114">
        <f>ROUNDDOWN(ROUNDDOWN(ROUNDDOWN(ROUNDDOWN(ROUNDDOWN((能力值计算器!F8+能力值计算器!E8*2+ROUNDDOWN(E3114/4,0))*能力值计算器!C2/100+5,0)*能力值计算器!H8,0)*能力值计算器!K8,0)*能力值计算器!L8,0)*VLOOKUP(能力值计算器!J8,能力变化对照表!A:B,2,0),0)</f>
        <v>-39</v>
      </c>
      <c r="J3114">
        <f t="shared" si="387"/>
        <v>0</v>
      </c>
      <c r="K3114">
        <f t="shared" si="388"/>
        <v>-6552</v>
      </c>
      <c r="L3114">
        <f t="shared" si="389"/>
        <v>11088</v>
      </c>
      <c r="M3114">
        <f t="shared" si="390"/>
        <v>246.1</v>
      </c>
      <c r="N3114">
        <f t="shared" si="391"/>
        <v>1</v>
      </c>
    </row>
    <row r="3115" spans="1:14">
      <c r="A3115">
        <f t="shared" si="384"/>
        <v>0</v>
      </c>
      <c r="B3115">
        <f t="shared" si="385"/>
        <v>0</v>
      </c>
      <c r="C3115">
        <v>180</v>
      </c>
      <c r="D3115">
        <v>160</v>
      </c>
      <c r="E3115">
        <f t="shared" si="386"/>
        <v>-999</v>
      </c>
      <c r="F3115">
        <f>能力值计算器!G2</f>
        <v>0</v>
      </c>
      <c r="G3115">
        <f>ROUNDDOWN((能力值计算器!F4+能力值计算器!E4*2+ROUNDDOWN(C3115/4,0))*能力值计算器!C2/100+10+能力值计算器!C2,0)</f>
        <v>168</v>
      </c>
      <c r="H3115">
        <f>ROUNDDOWN(ROUNDDOWN(ROUNDDOWN(ROUNDDOWN(ROUNDDOWN((能力值计算器!F6+能力值计算器!E6*2+ROUNDDOWN(D3115/4,0))*能力值计算器!C2/100+5,0)*能力值计算器!H6,0)*能力值计算器!K6,0)*能力值计算器!L6,0)*VLOOKUP(能力值计算器!J6,能力变化对照表!A:B,2,0),0)</f>
        <v>105</v>
      </c>
      <c r="I3115">
        <f>ROUNDDOWN(ROUNDDOWN(ROUNDDOWN(ROUNDDOWN(ROUNDDOWN((能力值计算器!F8+能力值计算器!E8*2+ROUNDDOWN(E3115/4,0))*能力值计算器!C2/100+5,0)*能力值计算器!H8,0)*能力值计算器!K8,0)*能力值计算器!L8,0)*VLOOKUP(能力值计算器!J8,能力变化对照表!A:B,2,0),0)</f>
        <v>-39</v>
      </c>
      <c r="J3115">
        <f t="shared" si="387"/>
        <v>0</v>
      </c>
      <c r="K3115">
        <f t="shared" si="388"/>
        <v>-6552</v>
      </c>
      <c r="L3115">
        <f t="shared" si="389"/>
        <v>11088</v>
      </c>
      <c r="M3115">
        <f t="shared" si="390"/>
        <v>246.1</v>
      </c>
      <c r="N3115">
        <f t="shared" si="391"/>
        <v>1</v>
      </c>
    </row>
    <row r="3116" spans="1:14">
      <c r="A3116">
        <f t="shared" si="384"/>
        <v>0</v>
      </c>
      <c r="B3116">
        <f t="shared" si="385"/>
        <v>0</v>
      </c>
      <c r="C3116">
        <v>184</v>
      </c>
      <c r="D3116">
        <v>156</v>
      </c>
      <c r="E3116">
        <f t="shared" si="386"/>
        <v>-999</v>
      </c>
      <c r="F3116">
        <f>能力值计算器!G2</f>
        <v>0</v>
      </c>
      <c r="G3116">
        <f>ROUNDDOWN((能力值计算器!F4+能力值计算器!E4*2+ROUNDDOWN(C3116/4,0))*能力值计算器!C2/100+10+能力值计算器!C2,0)</f>
        <v>168</v>
      </c>
      <c r="H3116">
        <f>ROUNDDOWN(ROUNDDOWN(ROUNDDOWN(ROUNDDOWN(ROUNDDOWN((能力值计算器!F6+能力值计算器!E6*2+ROUNDDOWN(D3116/4,0))*能力值计算器!C2/100+5,0)*能力值计算器!H6,0)*能力值计算器!K6,0)*能力值计算器!L6,0)*VLOOKUP(能力值计算器!J6,能力变化对照表!A:B,2,0),0)</f>
        <v>105</v>
      </c>
      <c r="I3116">
        <f>ROUNDDOWN(ROUNDDOWN(ROUNDDOWN(ROUNDDOWN(ROUNDDOWN((能力值计算器!F8+能力值计算器!E8*2+ROUNDDOWN(E3116/4,0))*能力值计算器!C2/100+5,0)*能力值计算器!H8,0)*能力值计算器!K8,0)*能力值计算器!L8,0)*VLOOKUP(能力值计算器!J8,能力变化对照表!A:B,2,0),0)</f>
        <v>-39</v>
      </c>
      <c r="J3116">
        <f t="shared" si="387"/>
        <v>0</v>
      </c>
      <c r="K3116">
        <f t="shared" si="388"/>
        <v>-6552</v>
      </c>
      <c r="L3116">
        <f t="shared" si="389"/>
        <v>11088</v>
      </c>
      <c r="M3116">
        <f t="shared" si="390"/>
        <v>246.1</v>
      </c>
      <c r="N3116">
        <f t="shared" si="391"/>
        <v>1</v>
      </c>
    </row>
    <row r="3117" spans="1:14">
      <c r="A3117">
        <f t="shared" si="384"/>
        <v>0</v>
      </c>
      <c r="B3117">
        <f t="shared" si="385"/>
        <v>0</v>
      </c>
      <c r="C3117">
        <v>184</v>
      </c>
      <c r="D3117">
        <v>160</v>
      </c>
      <c r="E3117">
        <f t="shared" si="386"/>
        <v>-999</v>
      </c>
      <c r="F3117">
        <f>能力值计算器!G2</f>
        <v>0</v>
      </c>
      <c r="G3117">
        <f>ROUNDDOWN((能力值计算器!F4+能力值计算器!E4*2+ROUNDDOWN(C3117/4,0))*能力值计算器!C2/100+10+能力值计算器!C2,0)</f>
        <v>168</v>
      </c>
      <c r="H3117">
        <f>ROUNDDOWN(ROUNDDOWN(ROUNDDOWN(ROUNDDOWN(ROUNDDOWN((能力值计算器!F6+能力值计算器!E6*2+ROUNDDOWN(D3117/4,0))*能力值计算器!C2/100+5,0)*能力值计算器!H6,0)*能力值计算器!K6,0)*能力值计算器!L6,0)*VLOOKUP(能力值计算器!J6,能力变化对照表!A:B,2,0),0)</f>
        <v>105</v>
      </c>
      <c r="I3117">
        <f>ROUNDDOWN(ROUNDDOWN(ROUNDDOWN(ROUNDDOWN(ROUNDDOWN((能力值计算器!F8+能力值计算器!E8*2+ROUNDDOWN(E3117/4,0))*能力值计算器!C2/100+5,0)*能力值计算器!H8,0)*能力值计算器!K8,0)*能力值计算器!L8,0)*VLOOKUP(能力值计算器!J8,能力变化对照表!A:B,2,0),0)</f>
        <v>-39</v>
      </c>
      <c r="J3117">
        <f t="shared" si="387"/>
        <v>0</v>
      </c>
      <c r="K3117">
        <f t="shared" si="388"/>
        <v>-6552</v>
      </c>
      <c r="L3117">
        <f t="shared" si="389"/>
        <v>11088</v>
      </c>
      <c r="M3117">
        <f t="shared" si="390"/>
        <v>246.1</v>
      </c>
      <c r="N3117">
        <f t="shared" si="391"/>
        <v>1</v>
      </c>
    </row>
    <row r="3118" spans="1:14">
      <c r="A3118">
        <f t="shared" si="384"/>
        <v>0</v>
      </c>
      <c r="B3118">
        <f t="shared" si="385"/>
        <v>0</v>
      </c>
      <c r="C3118">
        <v>92</v>
      </c>
      <c r="D3118">
        <v>212</v>
      </c>
      <c r="E3118">
        <f t="shared" si="386"/>
        <v>-999</v>
      </c>
      <c r="F3118">
        <f>能力值计算器!G2</f>
        <v>0</v>
      </c>
      <c r="G3118">
        <f>ROUNDDOWN((能力值计算器!F4+能力值计算器!E4*2+ROUNDDOWN(C3118/4,0))*能力值计算器!C2/100+10+能力值计算器!C2,0)</f>
        <v>157</v>
      </c>
      <c r="H3118">
        <f>ROUNDDOWN(ROUNDDOWN(ROUNDDOWN(ROUNDDOWN(ROUNDDOWN((能力值计算器!F6+能力值计算器!E6*2+ROUNDDOWN(D3118/4,0))*能力值计算器!C2/100+5,0)*能力值计算器!H6,0)*能力值计算器!K6,0)*能力值计算器!L6,0)*VLOOKUP(能力值计算器!J6,能力变化对照表!A:B,2,0),0)</f>
        <v>112</v>
      </c>
      <c r="I3118">
        <f>ROUNDDOWN(ROUNDDOWN(ROUNDDOWN(ROUNDDOWN(ROUNDDOWN((能力值计算器!F8+能力值计算器!E8*2+ROUNDDOWN(E3118/4,0))*能力值计算器!C2/100+5,0)*能力值计算器!H8,0)*能力值计算器!K8,0)*能力值计算器!L8,0)*VLOOKUP(能力值计算器!J8,能力变化对照表!A:B,2,0),0)</f>
        <v>-39</v>
      </c>
      <c r="J3118">
        <f t="shared" si="387"/>
        <v>0</v>
      </c>
      <c r="K3118">
        <f t="shared" si="388"/>
        <v>-6123</v>
      </c>
      <c r="L3118">
        <f t="shared" si="389"/>
        <v>11461</v>
      </c>
      <c r="M3118">
        <f t="shared" si="390"/>
        <v>235.1</v>
      </c>
      <c r="N3118">
        <f t="shared" si="391"/>
        <v>1</v>
      </c>
    </row>
    <row r="3119" spans="1:14">
      <c r="A3119">
        <f t="shared" si="384"/>
        <v>0</v>
      </c>
      <c r="B3119">
        <f t="shared" si="385"/>
        <v>0</v>
      </c>
      <c r="C3119">
        <v>92</v>
      </c>
      <c r="D3119">
        <v>216</v>
      </c>
      <c r="E3119">
        <f t="shared" si="386"/>
        <v>-999</v>
      </c>
      <c r="F3119">
        <f>能力值计算器!G2</f>
        <v>0</v>
      </c>
      <c r="G3119">
        <f>ROUNDDOWN((能力值计算器!F4+能力值计算器!E4*2+ROUNDDOWN(C3119/4,0))*能力值计算器!C2/100+10+能力值计算器!C2,0)</f>
        <v>157</v>
      </c>
      <c r="H3119">
        <f>ROUNDDOWN(ROUNDDOWN(ROUNDDOWN(ROUNDDOWN(ROUNDDOWN((能力值计算器!F6+能力值计算器!E6*2+ROUNDDOWN(D3119/4,0))*能力值计算器!C2/100+5,0)*能力值计算器!H6,0)*能力值计算器!K6,0)*能力值计算器!L6,0)*VLOOKUP(能力值计算器!J6,能力变化对照表!A:B,2,0),0)</f>
        <v>112</v>
      </c>
      <c r="I3119">
        <f>ROUNDDOWN(ROUNDDOWN(ROUNDDOWN(ROUNDDOWN(ROUNDDOWN((能力值计算器!F8+能力值计算器!E8*2+ROUNDDOWN(E3119/4,0))*能力值计算器!C2/100+5,0)*能力值计算器!H8,0)*能力值计算器!K8,0)*能力值计算器!L8,0)*VLOOKUP(能力值计算器!J8,能力变化对照表!A:B,2,0),0)</f>
        <v>-39</v>
      </c>
      <c r="J3119">
        <f t="shared" si="387"/>
        <v>0</v>
      </c>
      <c r="K3119">
        <f t="shared" si="388"/>
        <v>-6123</v>
      </c>
      <c r="L3119">
        <f t="shared" si="389"/>
        <v>11461</v>
      </c>
      <c r="M3119">
        <f t="shared" si="390"/>
        <v>235.1</v>
      </c>
      <c r="N3119">
        <f t="shared" si="391"/>
        <v>1</v>
      </c>
    </row>
    <row r="3120" spans="1:14">
      <c r="A3120">
        <f t="shared" si="384"/>
        <v>0</v>
      </c>
      <c r="B3120">
        <f t="shared" si="385"/>
        <v>0</v>
      </c>
      <c r="C3120">
        <v>96</v>
      </c>
      <c r="D3120">
        <v>212</v>
      </c>
      <c r="E3120">
        <f t="shared" si="386"/>
        <v>-999</v>
      </c>
      <c r="F3120">
        <f>能力值计算器!G2</f>
        <v>0</v>
      </c>
      <c r="G3120">
        <f>ROUNDDOWN((能力值计算器!F4+能力值计算器!E4*2+ROUNDDOWN(C3120/4,0))*能力值计算器!C2/100+10+能力值计算器!C2,0)</f>
        <v>157</v>
      </c>
      <c r="H3120">
        <f>ROUNDDOWN(ROUNDDOWN(ROUNDDOWN(ROUNDDOWN(ROUNDDOWN((能力值计算器!F6+能力值计算器!E6*2+ROUNDDOWN(D3120/4,0))*能力值计算器!C2/100+5,0)*能力值计算器!H6,0)*能力值计算器!K6,0)*能力值计算器!L6,0)*VLOOKUP(能力值计算器!J6,能力变化对照表!A:B,2,0),0)</f>
        <v>112</v>
      </c>
      <c r="I3120">
        <f>ROUNDDOWN(ROUNDDOWN(ROUNDDOWN(ROUNDDOWN(ROUNDDOWN((能力值计算器!F8+能力值计算器!E8*2+ROUNDDOWN(E3120/4,0))*能力值计算器!C2/100+5,0)*能力值计算器!H8,0)*能力值计算器!K8,0)*能力值计算器!L8,0)*VLOOKUP(能力值计算器!J8,能力变化对照表!A:B,2,0),0)</f>
        <v>-39</v>
      </c>
      <c r="J3120">
        <f t="shared" si="387"/>
        <v>0</v>
      </c>
      <c r="K3120">
        <f t="shared" si="388"/>
        <v>-6123</v>
      </c>
      <c r="L3120">
        <f t="shared" si="389"/>
        <v>11461</v>
      </c>
      <c r="M3120">
        <f t="shared" si="390"/>
        <v>235.1</v>
      </c>
      <c r="N3120">
        <f t="shared" si="391"/>
        <v>1</v>
      </c>
    </row>
    <row r="3121" spans="1:14">
      <c r="A3121">
        <f t="shared" si="384"/>
        <v>0</v>
      </c>
      <c r="B3121">
        <f t="shared" si="385"/>
        <v>0</v>
      </c>
      <c r="C3121">
        <v>96</v>
      </c>
      <c r="D3121">
        <v>216</v>
      </c>
      <c r="E3121">
        <f t="shared" si="386"/>
        <v>-999</v>
      </c>
      <c r="F3121">
        <f>能力值计算器!G2</f>
        <v>0</v>
      </c>
      <c r="G3121">
        <f>ROUNDDOWN((能力值计算器!F4+能力值计算器!E4*2+ROUNDDOWN(C3121/4,0))*能力值计算器!C2/100+10+能力值计算器!C2,0)</f>
        <v>157</v>
      </c>
      <c r="H3121">
        <f>ROUNDDOWN(ROUNDDOWN(ROUNDDOWN(ROUNDDOWN(ROUNDDOWN((能力值计算器!F6+能力值计算器!E6*2+ROUNDDOWN(D3121/4,0))*能力值计算器!C2/100+5,0)*能力值计算器!H6,0)*能力值计算器!K6,0)*能力值计算器!L6,0)*VLOOKUP(能力值计算器!J6,能力变化对照表!A:B,2,0),0)</f>
        <v>112</v>
      </c>
      <c r="I3121">
        <f>ROUNDDOWN(ROUNDDOWN(ROUNDDOWN(ROUNDDOWN(ROUNDDOWN((能力值计算器!F8+能力值计算器!E8*2+ROUNDDOWN(E3121/4,0))*能力值计算器!C2/100+5,0)*能力值计算器!H8,0)*能力值计算器!K8,0)*能力值计算器!L8,0)*VLOOKUP(能力值计算器!J8,能力变化对照表!A:B,2,0),0)</f>
        <v>-39</v>
      </c>
      <c r="J3121">
        <f t="shared" si="387"/>
        <v>0</v>
      </c>
      <c r="K3121">
        <f t="shared" si="388"/>
        <v>-6123</v>
      </c>
      <c r="L3121">
        <f t="shared" si="389"/>
        <v>11461</v>
      </c>
      <c r="M3121">
        <f t="shared" si="390"/>
        <v>235.1</v>
      </c>
      <c r="N3121">
        <f t="shared" si="391"/>
        <v>1</v>
      </c>
    </row>
    <row r="3122" spans="1:14">
      <c r="A3122">
        <f t="shared" si="384"/>
        <v>0</v>
      </c>
      <c r="B3122">
        <f t="shared" si="385"/>
        <v>0</v>
      </c>
      <c r="C3122">
        <v>116</v>
      </c>
      <c r="D3122">
        <v>196</v>
      </c>
      <c r="E3122">
        <f t="shared" si="386"/>
        <v>-999</v>
      </c>
      <c r="F3122">
        <f>能力值计算器!G2</f>
        <v>0</v>
      </c>
      <c r="G3122">
        <f>ROUNDDOWN((能力值计算器!F4+能力值计算器!E4*2+ROUNDDOWN(C3122/4,0))*能力值计算器!C2/100+10+能力值计算器!C2,0)</f>
        <v>160</v>
      </c>
      <c r="H3122">
        <f>ROUNDDOWN(ROUNDDOWN(ROUNDDOWN(ROUNDDOWN(ROUNDDOWN((能力值计算器!F6+能力值计算器!E6*2+ROUNDDOWN(D3122/4,0))*能力值计算器!C2/100+5,0)*能力值计算器!H6,0)*能力值计算器!K6,0)*能力值计算器!L6,0)*VLOOKUP(能力值计算器!J6,能力变化对照表!A:B,2,0),0)</f>
        <v>110</v>
      </c>
      <c r="I3122">
        <f>ROUNDDOWN(ROUNDDOWN(ROUNDDOWN(ROUNDDOWN(ROUNDDOWN((能力值计算器!F8+能力值计算器!E8*2+ROUNDDOWN(E3122/4,0))*能力值计算器!C2/100+5,0)*能力值计算器!H8,0)*能力值计算器!K8,0)*能力值计算器!L8,0)*VLOOKUP(能力值计算器!J8,能力变化对照表!A:B,2,0),0)</f>
        <v>-39</v>
      </c>
      <c r="J3122">
        <f t="shared" si="387"/>
        <v>0</v>
      </c>
      <c r="K3122">
        <f t="shared" si="388"/>
        <v>-6240</v>
      </c>
      <c r="L3122">
        <f t="shared" si="389"/>
        <v>11360</v>
      </c>
      <c r="M3122">
        <f t="shared" si="390"/>
        <v>238.1</v>
      </c>
      <c r="N3122">
        <f t="shared" si="391"/>
        <v>1</v>
      </c>
    </row>
    <row r="3123" spans="1:14">
      <c r="A3123">
        <f t="shared" si="384"/>
        <v>0</v>
      </c>
      <c r="B3123">
        <f t="shared" si="385"/>
        <v>0</v>
      </c>
      <c r="C3123">
        <v>116</v>
      </c>
      <c r="D3123">
        <v>200</v>
      </c>
      <c r="E3123">
        <f t="shared" si="386"/>
        <v>-999</v>
      </c>
      <c r="F3123">
        <f>能力值计算器!G2</f>
        <v>0</v>
      </c>
      <c r="G3123">
        <f>ROUNDDOWN((能力值计算器!F4+能力值计算器!E4*2+ROUNDDOWN(C3123/4,0))*能力值计算器!C2/100+10+能力值计算器!C2,0)</f>
        <v>160</v>
      </c>
      <c r="H3123">
        <f>ROUNDDOWN(ROUNDDOWN(ROUNDDOWN(ROUNDDOWN(ROUNDDOWN((能力值计算器!F6+能力值计算器!E6*2+ROUNDDOWN(D3123/4,0))*能力值计算器!C2/100+5,0)*能力值计算器!H6,0)*能力值计算器!K6,0)*能力值计算器!L6,0)*VLOOKUP(能力值计算器!J6,能力变化对照表!A:B,2,0),0)</f>
        <v>110</v>
      </c>
      <c r="I3123">
        <f>ROUNDDOWN(ROUNDDOWN(ROUNDDOWN(ROUNDDOWN(ROUNDDOWN((能力值计算器!F8+能力值计算器!E8*2+ROUNDDOWN(E3123/4,0))*能力值计算器!C2/100+5,0)*能力值计算器!H8,0)*能力值计算器!K8,0)*能力值计算器!L8,0)*VLOOKUP(能力值计算器!J8,能力变化对照表!A:B,2,0),0)</f>
        <v>-39</v>
      </c>
      <c r="J3123">
        <f t="shared" si="387"/>
        <v>0</v>
      </c>
      <c r="K3123">
        <f t="shared" si="388"/>
        <v>-6240</v>
      </c>
      <c r="L3123">
        <f t="shared" si="389"/>
        <v>11360</v>
      </c>
      <c r="M3123">
        <f t="shared" si="390"/>
        <v>238.1</v>
      </c>
      <c r="N3123">
        <f t="shared" si="391"/>
        <v>1</v>
      </c>
    </row>
    <row r="3124" spans="1:14">
      <c r="A3124">
        <f t="shared" si="384"/>
        <v>0</v>
      </c>
      <c r="B3124">
        <f t="shared" si="385"/>
        <v>0</v>
      </c>
      <c r="C3124">
        <v>120</v>
      </c>
      <c r="D3124">
        <v>196</v>
      </c>
      <c r="E3124">
        <f t="shared" si="386"/>
        <v>-999</v>
      </c>
      <c r="F3124">
        <f>能力值计算器!G2</f>
        <v>0</v>
      </c>
      <c r="G3124">
        <f>ROUNDDOWN((能力值计算器!F4+能力值计算器!E4*2+ROUNDDOWN(C3124/4,0))*能力值计算器!C2/100+10+能力值计算器!C2,0)</f>
        <v>160</v>
      </c>
      <c r="H3124">
        <f>ROUNDDOWN(ROUNDDOWN(ROUNDDOWN(ROUNDDOWN(ROUNDDOWN((能力值计算器!F6+能力值计算器!E6*2+ROUNDDOWN(D3124/4,0))*能力值计算器!C2/100+5,0)*能力值计算器!H6,0)*能力值计算器!K6,0)*能力值计算器!L6,0)*VLOOKUP(能力值计算器!J6,能力变化对照表!A:B,2,0),0)</f>
        <v>110</v>
      </c>
      <c r="I3124">
        <f>ROUNDDOWN(ROUNDDOWN(ROUNDDOWN(ROUNDDOWN(ROUNDDOWN((能力值计算器!F8+能力值计算器!E8*2+ROUNDDOWN(E3124/4,0))*能力值计算器!C2/100+5,0)*能力值计算器!H8,0)*能力值计算器!K8,0)*能力值计算器!L8,0)*VLOOKUP(能力值计算器!J8,能力变化对照表!A:B,2,0),0)</f>
        <v>-39</v>
      </c>
      <c r="J3124">
        <f t="shared" si="387"/>
        <v>0</v>
      </c>
      <c r="K3124">
        <f t="shared" si="388"/>
        <v>-6240</v>
      </c>
      <c r="L3124">
        <f t="shared" si="389"/>
        <v>11360</v>
      </c>
      <c r="M3124">
        <f t="shared" si="390"/>
        <v>238.1</v>
      </c>
      <c r="N3124">
        <f t="shared" si="391"/>
        <v>1</v>
      </c>
    </row>
    <row r="3125" spans="1:14">
      <c r="A3125">
        <f t="shared" si="384"/>
        <v>0</v>
      </c>
      <c r="B3125">
        <f t="shared" si="385"/>
        <v>0</v>
      </c>
      <c r="C3125">
        <v>120</v>
      </c>
      <c r="D3125">
        <v>200</v>
      </c>
      <c r="E3125">
        <f t="shared" si="386"/>
        <v>-999</v>
      </c>
      <c r="F3125">
        <f>能力值计算器!G2</f>
        <v>0</v>
      </c>
      <c r="G3125">
        <f>ROUNDDOWN((能力值计算器!F4+能力值计算器!E4*2+ROUNDDOWN(C3125/4,0))*能力值计算器!C2/100+10+能力值计算器!C2,0)</f>
        <v>160</v>
      </c>
      <c r="H3125">
        <f>ROUNDDOWN(ROUNDDOWN(ROUNDDOWN(ROUNDDOWN(ROUNDDOWN((能力值计算器!F6+能力值计算器!E6*2+ROUNDDOWN(D3125/4,0))*能力值计算器!C2/100+5,0)*能力值计算器!H6,0)*能力值计算器!K6,0)*能力值计算器!L6,0)*VLOOKUP(能力值计算器!J6,能力变化对照表!A:B,2,0),0)</f>
        <v>110</v>
      </c>
      <c r="I3125">
        <f>ROUNDDOWN(ROUNDDOWN(ROUNDDOWN(ROUNDDOWN(ROUNDDOWN((能力值计算器!F8+能力值计算器!E8*2+ROUNDDOWN(E3125/4,0))*能力值计算器!C2/100+5,0)*能力值计算器!H8,0)*能力值计算器!K8,0)*能力值计算器!L8,0)*VLOOKUP(能力值计算器!J8,能力变化对照表!A:B,2,0),0)</f>
        <v>-39</v>
      </c>
      <c r="J3125">
        <f t="shared" si="387"/>
        <v>0</v>
      </c>
      <c r="K3125">
        <f t="shared" si="388"/>
        <v>-6240</v>
      </c>
      <c r="L3125">
        <f t="shared" si="389"/>
        <v>11360</v>
      </c>
      <c r="M3125">
        <f t="shared" si="390"/>
        <v>238.1</v>
      </c>
      <c r="N3125">
        <f t="shared" si="391"/>
        <v>1</v>
      </c>
    </row>
    <row r="3126" spans="1:14">
      <c r="A3126">
        <f t="shared" si="384"/>
        <v>0</v>
      </c>
      <c r="B3126">
        <f t="shared" si="385"/>
        <v>0</v>
      </c>
      <c r="C3126">
        <v>68</v>
      </c>
      <c r="D3126">
        <v>228</v>
      </c>
      <c r="E3126">
        <f t="shared" si="386"/>
        <v>-999</v>
      </c>
      <c r="F3126">
        <f>能力值计算器!G2</f>
        <v>0</v>
      </c>
      <c r="G3126">
        <f>ROUNDDOWN((能力值计算器!F4+能力值计算器!E4*2+ROUNDDOWN(C3126/4,0))*能力值计算器!C2/100+10+能力值计算器!C2,0)</f>
        <v>154</v>
      </c>
      <c r="H3126">
        <f>ROUNDDOWN(ROUNDDOWN(ROUNDDOWN(ROUNDDOWN(ROUNDDOWN((能力值计算器!F6+能力值计算器!E6*2+ROUNDDOWN(D3126/4,0))*能力值计算器!C2/100+5,0)*能力值计算器!H6,0)*能力值计算器!K6,0)*能力值计算器!L6,0)*VLOOKUP(能力值计算器!J6,能力变化对照表!A:B,2,0),0)</f>
        <v>114</v>
      </c>
      <c r="I3126">
        <f>ROUNDDOWN(ROUNDDOWN(ROUNDDOWN(ROUNDDOWN(ROUNDDOWN((能力值计算器!F8+能力值计算器!E8*2+ROUNDDOWN(E3126/4,0))*能力值计算器!C2/100+5,0)*能力值计算器!H8,0)*能力值计算器!K8,0)*能力值计算器!L8,0)*VLOOKUP(能力值计算器!J8,能力变化对照表!A:B,2,0),0)</f>
        <v>-39</v>
      </c>
      <c r="J3126">
        <f t="shared" si="387"/>
        <v>0</v>
      </c>
      <c r="K3126">
        <f t="shared" si="388"/>
        <v>-6006</v>
      </c>
      <c r="L3126">
        <f t="shared" si="389"/>
        <v>11550</v>
      </c>
      <c r="M3126">
        <f t="shared" si="390"/>
        <v>232.1</v>
      </c>
      <c r="N3126">
        <f t="shared" si="391"/>
        <v>1</v>
      </c>
    </row>
    <row r="3127" spans="1:14">
      <c r="A3127">
        <f t="shared" si="384"/>
        <v>0</v>
      </c>
      <c r="B3127">
        <f t="shared" si="385"/>
        <v>0</v>
      </c>
      <c r="C3127">
        <v>68</v>
      </c>
      <c r="D3127">
        <v>232</v>
      </c>
      <c r="E3127">
        <f t="shared" si="386"/>
        <v>-999</v>
      </c>
      <c r="F3127">
        <f>能力值计算器!G2</f>
        <v>0</v>
      </c>
      <c r="G3127">
        <f>ROUNDDOWN((能力值计算器!F4+能力值计算器!E4*2+ROUNDDOWN(C3127/4,0))*能力值计算器!C2/100+10+能力值计算器!C2,0)</f>
        <v>154</v>
      </c>
      <c r="H3127">
        <f>ROUNDDOWN(ROUNDDOWN(ROUNDDOWN(ROUNDDOWN(ROUNDDOWN((能力值计算器!F6+能力值计算器!E6*2+ROUNDDOWN(D3127/4,0))*能力值计算器!C2/100+5,0)*能力值计算器!H6,0)*能力值计算器!K6,0)*能力值计算器!L6,0)*VLOOKUP(能力值计算器!J6,能力变化对照表!A:B,2,0),0)</f>
        <v>114</v>
      </c>
      <c r="I3127">
        <f>ROUNDDOWN(ROUNDDOWN(ROUNDDOWN(ROUNDDOWN(ROUNDDOWN((能力值计算器!F8+能力值计算器!E8*2+ROUNDDOWN(E3127/4,0))*能力值计算器!C2/100+5,0)*能力值计算器!H8,0)*能力值计算器!K8,0)*能力值计算器!L8,0)*VLOOKUP(能力值计算器!J8,能力变化对照表!A:B,2,0),0)</f>
        <v>-39</v>
      </c>
      <c r="J3127">
        <f t="shared" si="387"/>
        <v>0</v>
      </c>
      <c r="K3127">
        <f t="shared" si="388"/>
        <v>-6006</v>
      </c>
      <c r="L3127">
        <f t="shared" si="389"/>
        <v>11550</v>
      </c>
      <c r="M3127">
        <f t="shared" si="390"/>
        <v>232.1</v>
      </c>
      <c r="N3127">
        <f t="shared" si="391"/>
        <v>1</v>
      </c>
    </row>
    <row r="3128" spans="1:14">
      <c r="A3128">
        <f t="shared" si="384"/>
        <v>0</v>
      </c>
      <c r="B3128">
        <f t="shared" si="385"/>
        <v>0</v>
      </c>
      <c r="C3128">
        <v>72</v>
      </c>
      <c r="D3128">
        <v>228</v>
      </c>
      <c r="E3128">
        <f t="shared" si="386"/>
        <v>-999</v>
      </c>
      <c r="F3128">
        <f>能力值计算器!G2</f>
        <v>0</v>
      </c>
      <c r="G3128">
        <f>ROUNDDOWN((能力值计算器!F4+能力值计算器!E4*2+ROUNDDOWN(C3128/4,0))*能力值计算器!C2/100+10+能力值计算器!C2,0)</f>
        <v>154</v>
      </c>
      <c r="H3128">
        <f>ROUNDDOWN(ROUNDDOWN(ROUNDDOWN(ROUNDDOWN(ROUNDDOWN((能力值计算器!F6+能力值计算器!E6*2+ROUNDDOWN(D3128/4,0))*能力值计算器!C2/100+5,0)*能力值计算器!H6,0)*能力值计算器!K6,0)*能力值计算器!L6,0)*VLOOKUP(能力值计算器!J6,能力变化对照表!A:B,2,0),0)</f>
        <v>114</v>
      </c>
      <c r="I3128">
        <f>ROUNDDOWN(ROUNDDOWN(ROUNDDOWN(ROUNDDOWN(ROUNDDOWN((能力值计算器!F8+能力值计算器!E8*2+ROUNDDOWN(E3128/4,0))*能力值计算器!C2/100+5,0)*能力值计算器!H8,0)*能力值计算器!K8,0)*能力值计算器!L8,0)*VLOOKUP(能力值计算器!J8,能力变化对照表!A:B,2,0),0)</f>
        <v>-39</v>
      </c>
      <c r="J3128">
        <f t="shared" si="387"/>
        <v>0</v>
      </c>
      <c r="K3128">
        <f t="shared" si="388"/>
        <v>-6006</v>
      </c>
      <c r="L3128">
        <f t="shared" si="389"/>
        <v>11550</v>
      </c>
      <c r="M3128">
        <f t="shared" si="390"/>
        <v>232.1</v>
      </c>
      <c r="N3128">
        <f t="shared" si="391"/>
        <v>1</v>
      </c>
    </row>
    <row r="3129" spans="1:14">
      <c r="A3129">
        <f t="shared" si="384"/>
        <v>0</v>
      </c>
      <c r="B3129">
        <f t="shared" si="385"/>
        <v>0</v>
      </c>
      <c r="C3129">
        <v>72</v>
      </c>
      <c r="D3129">
        <v>232</v>
      </c>
      <c r="E3129">
        <f t="shared" si="386"/>
        <v>-999</v>
      </c>
      <c r="F3129">
        <f>能力值计算器!G2</f>
        <v>0</v>
      </c>
      <c r="G3129">
        <f>ROUNDDOWN((能力值计算器!F4+能力值计算器!E4*2+ROUNDDOWN(C3129/4,0))*能力值计算器!C2/100+10+能力值计算器!C2,0)</f>
        <v>154</v>
      </c>
      <c r="H3129">
        <f>ROUNDDOWN(ROUNDDOWN(ROUNDDOWN(ROUNDDOWN(ROUNDDOWN((能力值计算器!F6+能力值计算器!E6*2+ROUNDDOWN(D3129/4,0))*能力值计算器!C2/100+5,0)*能力值计算器!H6,0)*能力值计算器!K6,0)*能力值计算器!L6,0)*VLOOKUP(能力值计算器!J6,能力变化对照表!A:B,2,0),0)</f>
        <v>114</v>
      </c>
      <c r="I3129">
        <f>ROUNDDOWN(ROUNDDOWN(ROUNDDOWN(ROUNDDOWN(ROUNDDOWN((能力值计算器!F8+能力值计算器!E8*2+ROUNDDOWN(E3129/4,0))*能力值计算器!C2/100+5,0)*能力值计算器!H8,0)*能力值计算器!K8,0)*能力值计算器!L8,0)*VLOOKUP(能力值计算器!J8,能力变化对照表!A:B,2,0),0)</f>
        <v>-39</v>
      </c>
      <c r="J3129">
        <f t="shared" si="387"/>
        <v>0</v>
      </c>
      <c r="K3129">
        <f t="shared" si="388"/>
        <v>-6006</v>
      </c>
      <c r="L3129">
        <f t="shared" si="389"/>
        <v>11550</v>
      </c>
      <c r="M3129">
        <f t="shared" si="390"/>
        <v>232.1</v>
      </c>
      <c r="N3129">
        <f t="shared" si="391"/>
        <v>1</v>
      </c>
    </row>
    <row r="3130" spans="1:14">
      <c r="A3130">
        <f t="shared" si="384"/>
        <v>0</v>
      </c>
      <c r="B3130">
        <f t="shared" si="385"/>
        <v>0</v>
      </c>
      <c r="C3130">
        <v>220</v>
      </c>
      <c r="D3130">
        <v>132</v>
      </c>
      <c r="E3130">
        <f t="shared" si="386"/>
        <v>-999</v>
      </c>
      <c r="F3130">
        <f>能力值计算器!G2</f>
        <v>0</v>
      </c>
      <c r="G3130">
        <f>ROUNDDOWN((能力值计算器!F4+能力值计算器!E4*2+ROUNDDOWN(C3130/4,0))*能力值计算器!C2/100+10+能力值计算器!C2,0)</f>
        <v>173</v>
      </c>
      <c r="H3130">
        <f>ROUNDDOWN(ROUNDDOWN(ROUNDDOWN(ROUNDDOWN(ROUNDDOWN((能力值计算器!F6+能力值计算器!E6*2+ROUNDDOWN(D3130/4,0))*能力值计算器!C2/100+5,0)*能力值计算器!H6,0)*能力值计算器!K6,0)*能力值计算器!L6,0)*VLOOKUP(能力值计算器!J6,能力变化对照表!A:B,2,0),0)</f>
        <v>102</v>
      </c>
      <c r="I3130">
        <f>ROUNDDOWN(ROUNDDOWN(ROUNDDOWN(ROUNDDOWN(ROUNDDOWN((能力值计算器!F8+能力值计算器!E8*2+ROUNDDOWN(E3130/4,0))*能力值计算器!C2/100+5,0)*能力值计算器!H8,0)*能力值计算器!K8,0)*能力值计算器!L8,0)*VLOOKUP(能力值计算器!J8,能力变化对照表!A:B,2,0),0)</f>
        <v>-39</v>
      </c>
      <c r="J3130">
        <f t="shared" si="387"/>
        <v>0</v>
      </c>
      <c r="K3130">
        <f t="shared" si="388"/>
        <v>-6747</v>
      </c>
      <c r="L3130">
        <f t="shared" si="389"/>
        <v>10899</v>
      </c>
      <c r="M3130">
        <f t="shared" si="390"/>
        <v>251.1</v>
      </c>
      <c r="N3130">
        <f t="shared" si="391"/>
        <v>1</v>
      </c>
    </row>
    <row r="3131" spans="1:14">
      <c r="A3131">
        <f t="shared" si="384"/>
        <v>0</v>
      </c>
      <c r="B3131">
        <f t="shared" si="385"/>
        <v>0</v>
      </c>
      <c r="C3131">
        <v>220</v>
      </c>
      <c r="D3131">
        <v>136</v>
      </c>
      <c r="E3131">
        <f t="shared" si="386"/>
        <v>-999</v>
      </c>
      <c r="F3131">
        <f>能力值计算器!G2</f>
        <v>0</v>
      </c>
      <c r="G3131">
        <f>ROUNDDOWN((能力值计算器!F4+能力值计算器!E4*2+ROUNDDOWN(C3131/4,0))*能力值计算器!C2/100+10+能力值计算器!C2,0)</f>
        <v>173</v>
      </c>
      <c r="H3131">
        <f>ROUNDDOWN(ROUNDDOWN(ROUNDDOWN(ROUNDDOWN(ROUNDDOWN((能力值计算器!F6+能力值计算器!E6*2+ROUNDDOWN(D3131/4,0))*能力值计算器!C2/100+5,0)*能力值计算器!H6,0)*能力值计算器!K6,0)*能力值计算器!L6,0)*VLOOKUP(能力值计算器!J6,能力变化对照表!A:B,2,0),0)</f>
        <v>102</v>
      </c>
      <c r="I3131">
        <f>ROUNDDOWN(ROUNDDOWN(ROUNDDOWN(ROUNDDOWN(ROUNDDOWN((能力值计算器!F8+能力值计算器!E8*2+ROUNDDOWN(E3131/4,0))*能力值计算器!C2/100+5,0)*能力值计算器!H8,0)*能力值计算器!K8,0)*能力值计算器!L8,0)*VLOOKUP(能力值计算器!J8,能力变化对照表!A:B,2,0),0)</f>
        <v>-39</v>
      </c>
      <c r="J3131">
        <f t="shared" si="387"/>
        <v>0</v>
      </c>
      <c r="K3131">
        <f t="shared" si="388"/>
        <v>-6747</v>
      </c>
      <c r="L3131">
        <f t="shared" si="389"/>
        <v>10899</v>
      </c>
      <c r="M3131">
        <f t="shared" si="390"/>
        <v>251.1</v>
      </c>
      <c r="N3131">
        <f t="shared" si="391"/>
        <v>1</v>
      </c>
    </row>
    <row r="3132" spans="1:14">
      <c r="A3132">
        <f t="shared" si="384"/>
        <v>0</v>
      </c>
      <c r="B3132">
        <f t="shared" si="385"/>
        <v>0</v>
      </c>
      <c r="C3132">
        <v>224</v>
      </c>
      <c r="D3132">
        <v>132</v>
      </c>
      <c r="E3132">
        <f t="shared" si="386"/>
        <v>-999</v>
      </c>
      <c r="F3132">
        <f>能力值计算器!G2</f>
        <v>0</v>
      </c>
      <c r="G3132">
        <f>ROUNDDOWN((能力值计算器!F4+能力值计算器!E4*2+ROUNDDOWN(C3132/4,0))*能力值计算器!C2/100+10+能力值计算器!C2,0)</f>
        <v>173</v>
      </c>
      <c r="H3132">
        <f>ROUNDDOWN(ROUNDDOWN(ROUNDDOWN(ROUNDDOWN(ROUNDDOWN((能力值计算器!F6+能力值计算器!E6*2+ROUNDDOWN(D3132/4,0))*能力值计算器!C2/100+5,0)*能力值计算器!H6,0)*能力值计算器!K6,0)*能力值计算器!L6,0)*VLOOKUP(能力值计算器!J6,能力变化对照表!A:B,2,0),0)</f>
        <v>102</v>
      </c>
      <c r="I3132">
        <f>ROUNDDOWN(ROUNDDOWN(ROUNDDOWN(ROUNDDOWN(ROUNDDOWN((能力值计算器!F8+能力值计算器!E8*2+ROUNDDOWN(E3132/4,0))*能力值计算器!C2/100+5,0)*能力值计算器!H8,0)*能力值计算器!K8,0)*能力值计算器!L8,0)*VLOOKUP(能力值计算器!J8,能力变化对照表!A:B,2,0),0)</f>
        <v>-39</v>
      </c>
      <c r="J3132">
        <f t="shared" si="387"/>
        <v>0</v>
      </c>
      <c r="K3132">
        <f t="shared" si="388"/>
        <v>-6747</v>
      </c>
      <c r="L3132">
        <f t="shared" si="389"/>
        <v>10899</v>
      </c>
      <c r="M3132">
        <f t="shared" si="390"/>
        <v>251.1</v>
      </c>
      <c r="N3132">
        <f t="shared" si="391"/>
        <v>1</v>
      </c>
    </row>
    <row r="3133" spans="1:14">
      <c r="A3133">
        <f t="shared" si="384"/>
        <v>0</v>
      </c>
      <c r="B3133">
        <f t="shared" si="385"/>
        <v>0</v>
      </c>
      <c r="C3133">
        <v>224</v>
      </c>
      <c r="D3133">
        <v>136</v>
      </c>
      <c r="E3133">
        <f t="shared" si="386"/>
        <v>-999</v>
      </c>
      <c r="F3133">
        <f>能力值计算器!G2</f>
        <v>0</v>
      </c>
      <c r="G3133">
        <f>ROUNDDOWN((能力值计算器!F4+能力值计算器!E4*2+ROUNDDOWN(C3133/4,0))*能力值计算器!C2/100+10+能力值计算器!C2,0)</f>
        <v>173</v>
      </c>
      <c r="H3133">
        <f>ROUNDDOWN(ROUNDDOWN(ROUNDDOWN(ROUNDDOWN(ROUNDDOWN((能力值计算器!F6+能力值计算器!E6*2+ROUNDDOWN(D3133/4,0))*能力值计算器!C2/100+5,0)*能力值计算器!H6,0)*能力值计算器!K6,0)*能力值计算器!L6,0)*VLOOKUP(能力值计算器!J6,能力变化对照表!A:B,2,0),0)</f>
        <v>102</v>
      </c>
      <c r="I3133">
        <f>ROUNDDOWN(ROUNDDOWN(ROUNDDOWN(ROUNDDOWN(ROUNDDOWN((能力值计算器!F8+能力值计算器!E8*2+ROUNDDOWN(E3133/4,0))*能力值计算器!C2/100+5,0)*能力值计算器!H8,0)*能力值计算器!K8,0)*能力值计算器!L8,0)*VLOOKUP(能力值计算器!J8,能力变化对照表!A:B,2,0),0)</f>
        <v>-39</v>
      </c>
      <c r="J3133">
        <f t="shared" si="387"/>
        <v>0</v>
      </c>
      <c r="K3133">
        <f t="shared" si="388"/>
        <v>-6747</v>
      </c>
      <c r="L3133">
        <f t="shared" si="389"/>
        <v>10899</v>
      </c>
      <c r="M3133">
        <f t="shared" si="390"/>
        <v>251.1</v>
      </c>
      <c r="N3133">
        <f t="shared" si="391"/>
        <v>1</v>
      </c>
    </row>
    <row r="3134" spans="1:14">
      <c r="A3134">
        <f t="shared" si="384"/>
        <v>0</v>
      </c>
      <c r="B3134">
        <f t="shared" si="385"/>
        <v>0</v>
      </c>
      <c r="C3134">
        <v>140</v>
      </c>
      <c r="D3134">
        <v>180</v>
      </c>
      <c r="E3134">
        <f t="shared" si="386"/>
        <v>-999</v>
      </c>
      <c r="F3134">
        <f>能力值计算器!G2</f>
        <v>0</v>
      </c>
      <c r="G3134">
        <f>ROUNDDOWN((能力值计算器!F4+能力值计算器!E4*2+ROUNDDOWN(C3134/4,0))*能力值计算器!C2/100+10+能力值计算器!C2,0)</f>
        <v>163</v>
      </c>
      <c r="H3134">
        <f>ROUNDDOWN(ROUNDDOWN(ROUNDDOWN(ROUNDDOWN(ROUNDDOWN((能力值计算器!F6+能力值计算器!E6*2+ROUNDDOWN(D3134/4,0))*能力值计算器!C2/100+5,0)*能力值计算器!H6,0)*能力值计算器!K6,0)*能力值计算器!L6,0)*VLOOKUP(能力值计算器!J6,能力变化对照表!A:B,2,0),0)</f>
        <v>108</v>
      </c>
      <c r="I3134">
        <f>ROUNDDOWN(ROUNDDOWN(ROUNDDOWN(ROUNDDOWN(ROUNDDOWN((能力值计算器!F8+能力值计算器!E8*2+ROUNDDOWN(E3134/4,0))*能力值计算器!C2/100+5,0)*能力值计算器!H8,0)*能力值计算器!K8,0)*能力值计算器!L8,0)*VLOOKUP(能力值计算器!J8,能力变化对照表!A:B,2,0),0)</f>
        <v>-39</v>
      </c>
      <c r="J3134">
        <f t="shared" si="387"/>
        <v>0</v>
      </c>
      <c r="K3134">
        <f t="shared" si="388"/>
        <v>-6357</v>
      </c>
      <c r="L3134">
        <f t="shared" si="389"/>
        <v>11247</v>
      </c>
      <c r="M3134">
        <f t="shared" si="390"/>
        <v>241.1</v>
      </c>
      <c r="N3134">
        <f t="shared" si="391"/>
        <v>1</v>
      </c>
    </row>
    <row r="3135" spans="1:14">
      <c r="A3135">
        <f t="shared" si="384"/>
        <v>0</v>
      </c>
      <c r="B3135">
        <f t="shared" si="385"/>
        <v>0</v>
      </c>
      <c r="C3135">
        <v>140</v>
      </c>
      <c r="D3135">
        <v>184</v>
      </c>
      <c r="E3135">
        <f t="shared" si="386"/>
        <v>-999</v>
      </c>
      <c r="F3135">
        <f>能力值计算器!G2</f>
        <v>0</v>
      </c>
      <c r="G3135">
        <f>ROUNDDOWN((能力值计算器!F4+能力值计算器!E4*2+ROUNDDOWN(C3135/4,0))*能力值计算器!C2/100+10+能力值计算器!C2,0)</f>
        <v>163</v>
      </c>
      <c r="H3135">
        <f>ROUNDDOWN(ROUNDDOWN(ROUNDDOWN(ROUNDDOWN(ROUNDDOWN((能力值计算器!F6+能力值计算器!E6*2+ROUNDDOWN(D3135/4,0))*能力值计算器!C2/100+5,0)*能力值计算器!H6,0)*能力值计算器!K6,0)*能力值计算器!L6,0)*VLOOKUP(能力值计算器!J6,能力变化对照表!A:B,2,0),0)</f>
        <v>108</v>
      </c>
      <c r="I3135">
        <f>ROUNDDOWN(ROUNDDOWN(ROUNDDOWN(ROUNDDOWN(ROUNDDOWN((能力值计算器!F8+能力值计算器!E8*2+ROUNDDOWN(E3135/4,0))*能力值计算器!C2/100+5,0)*能力值计算器!H8,0)*能力值计算器!K8,0)*能力值计算器!L8,0)*VLOOKUP(能力值计算器!J8,能力变化对照表!A:B,2,0),0)</f>
        <v>-39</v>
      </c>
      <c r="J3135">
        <f t="shared" si="387"/>
        <v>0</v>
      </c>
      <c r="K3135">
        <f t="shared" si="388"/>
        <v>-6357</v>
      </c>
      <c r="L3135">
        <f t="shared" si="389"/>
        <v>11247</v>
      </c>
      <c r="M3135">
        <f t="shared" si="390"/>
        <v>241.1</v>
      </c>
      <c r="N3135">
        <f t="shared" si="391"/>
        <v>1</v>
      </c>
    </row>
    <row r="3136" spans="1:14">
      <c r="A3136">
        <f t="shared" si="384"/>
        <v>0</v>
      </c>
      <c r="B3136">
        <f t="shared" si="385"/>
        <v>0</v>
      </c>
      <c r="C3136">
        <v>144</v>
      </c>
      <c r="D3136">
        <v>180</v>
      </c>
      <c r="E3136">
        <f t="shared" si="386"/>
        <v>-999</v>
      </c>
      <c r="F3136">
        <f>能力值计算器!G2</f>
        <v>0</v>
      </c>
      <c r="G3136">
        <f>ROUNDDOWN((能力值计算器!F4+能力值计算器!E4*2+ROUNDDOWN(C3136/4,0))*能力值计算器!C2/100+10+能力值计算器!C2,0)</f>
        <v>163</v>
      </c>
      <c r="H3136">
        <f>ROUNDDOWN(ROUNDDOWN(ROUNDDOWN(ROUNDDOWN(ROUNDDOWN((能力值计算器!F6+能力值计算器!E6*2+ROUNDDOWN(D3136/4,0))*能力值计算器!C2/100+5,0)*能力值计算器!H6,0)*能力值计算器!K6,0)*能力值计算器!L6,0)*VLOOKUP(能力值计算器!J6,能力变化对照表!A:B,2,0),0)</f>
        <v>108</v>
      </c>
      <c r="I3136">
        <f>ROUNDDOWN(ROUNDDOWN(ROUNDDOWN(ROUNDDOWN(ROUNDDOWN((能力值计算器!F8+能力值计算器!E8*2+ROUNDDOWN(E3136/4,0))*能力值计算器!C2/100+5,0)*能力值计算器!H8,0)*能力值计算器!K8,0)*能力值计算器!L8,0)*VLOOKUP(能力值计算器!J8,能力变化对照表!A:B,2,0),0)</f>
        <v>-39</v>
      </c>
      <c r="J3136">
        <f t="shared" si="387"/>
        <v>0</v>
      </c>
      <c r="K3136">
        <f t="shared" si="388"/>
        <v>-6357</v>
      </c>
      <c r="L3136">
        <f t="shared" si="389"/>
        <v>11247</v>
      </c>
      <c r="M3136">
        <f t="shared" si="390"/>
        <v>241.1</v>
      </c>
      <c r="N3136">
        <f t="shared" si="391"/>
        <v>1</v>
      </c>
    </row>
    <row r="3137" spans="1:14">
      <c r="A3137">
        <f t="shared" si="384"/>
        <v>0</v>
      </c>
      <c r="B3137">
        <f t="shared" si="385"/>
        <v>0</v>
      </c>
      <c r="C3137">
        <v>144</v>
      </c>
      <c r="D3137">
        <v>184</v>
      </c>
      <c r="E3137">
        <f t="shared" si="386"/>
        <v>-999</v>
      </c>
      <c r="F3137">
        <f>能力值计算器!G2</f>
        <v>0</v>
      </c>
      <c r="G3137">
        <f>ROUNDDOWN((能力值计算器!F4+能力值计算器!E4*2+ROUNDDOWN(C3137/4,0))*能力值计算器!C2/100+10+能力值计算器!C2,0)</f>
        <v>163</v>
      </c>
      <c r="H3137">
        <f>ROUNDDOWN(ROUNDDOWN(ROUNDDOWN(ROUNDDOWN(ROUNDDOWN((能力值计算器!F6+能力值计算器!E6*2+ROUNDDOWN(D3137/4,0))*能力值计算器!C2/100+5,0)*能力值计算器!H6,0)*能力值计算器!K6,0)*能力值计算器!L6,0)*VLOOKUP(能力值计算器!J6,能力变化对照表!A:B,2,0),0)</f>
        <v>108</v>
      </c>
      <c r="I3137">
        <f>ROUNDDOWN(ROUNDDOWN(ROUNDDOWN(ROUNDDOWN(ROUNDDOWN((能力值计算器!F8+能力值计算器!E8*2+ROUNDDOWN(E3137/4,0))*能力值计算器!C2/100+5,0)*能力值计算器!H8,0)*能力值计算器!K8,0)*能力值计算器!L8,0)*VLOOKUP(能力值计算器!J8,能力变化对照表!A:B,2,0),0)</f>
        <v>-39</v>
      </c>
      <c r="J3137">
        <f t="shared" si="387"/>
        <v>0</v>
      </c>
      <c r="K3137">
        <f t="shared" si="388"/>
        <v>-6357</v>
      </c>
      <c r="L3137">
        <f t="shared" si="389"/>
        <v>11247</v>
      </c>
      <c r="M3137">
        <f t="shared" si="390"/>
        <v>241.1</v>
      </c>
      <c r="N3137">
        <f t="shared" si="391"/>
        <v>1</v>
      </c>
    </row>
    <row r="3138" spans="1:14">
      <c r="A3138">
        <f t="shared" ref="A3138:A3201" si="392">IF(N3138=1,0,L3138+1/M3138)</f>
        <v>0</v>
      </c>
      <c r="B3138">
        <f t="shared" ref="B3138:B3201" si="393">IF(A3138=MAX(A:A),1,0)</f>
        <v>0</v>
      </c>
      <c r="C3138">
        <v>44</v>
      </c>
      <c r="D3138">
        <v>244</v>
      </c>
      <c r="E3138">
        <f t="shared" ref="E3138:E3201" si="394">IF(F3138-D3138-C3138&gt;253,-999,IF(F3138-D3138-C3138&lt;0,-999,F3138-D3138-C3138))</f>
        <v>-999</v>
      </c>
      <c r="F3138">
        <f>能力值计算器!G2</f>
        <v>0</v>
      </c>
      <c r="G3138">
        <f>ROUNDDOWN((能力值计算器!F4+能力值计算器!E4*2+ROUNDDOWN(C3138/4,0))*能力值计算器!C2/100+10+能力值计算器!C2,0)</f>
        <v>151</v>
      </c>
      <c r="H3138">
        <f>ROUNDDOWN(ROUNDDOWN(ROUNDDOWN(ROUNDDOWN(ROUNDDOWN((能力值计算器!F6+能力值计算器!E6*2+ROUNDDOWN(D3138/4,0))*能力值计算器!C2/100+5,0)*能力值计算器!H6,0)*能力值计算器!K6,0)*能力值计算器!L6,0)*VLOOKUP(能力值计算器!J6,能力变化对照表!A:B,2,0),0)</f>
        <v>116</v>
      </c>
      <c r="I3138">
        <f>ROUNDDOWN(ROUNDDOWN(ROUNDDOWN(ROUNDDOWN(ROUNDDOWN((能力值计算器!F8+能力值计算器!E8*2+ROUNDDOWN(E3138/4,0))*能力值计算器!C2/100+5,0)*能力值计算器!H8,0)*能力值计算器!K8,0)*能力值计算器!L8,0)*VLOOKUP(能力值计算器!J8,能力变化对照表!A:B,2,0),0)</f>
        <v>-39</v>
      </c>
      <c r="J3138">
        <f t="shared" ref="J3138:J3201" si="395">IF(E3138&lt;0,0,G3138*H3138)</f>
        <v>0</v>
      </c>
      <c r="K3138">
        <f t="shared" ref="K3138:K3201" si="396">G3138*I3138</f>
        <v>-5889</v>
      </c>
      <c r="L3138">
        <f t="shared" ref="L3138:L3201" si="397">(H3138+I3138)*G3138</f>
        <v>11627</v>
      </c>
      <c r="M3138">
        <f t="shared" ref="M3138:M3201" si="398">IF(H3138+I3138-G3138&lt;0,G3138-H3138-I3138,H3138+I3138-G3138)+IF(H3138-I3138&lt;0,I3138-H3138,H3138-I3138)+0.1</f>
        <v>229.1</v>
      </c>
      <c r="N3138">
        <f t="shared" ref="N3138:N3201" si="399">IF(E3138&lt;0,1,0)</f>
        <v>1</v>
      </c>
    </row>
    <row r="3139" spans="1:14">
      <c r="A3139">
        <f t="shared" si="392"/>
        <v>0</v>
      </c>
      <c r="B3139">
        <f t="shared" si="393"/>
        <v>0</v>
      </c>
      <c r="C3139">
        <v>44</v>
      </c>
      <c r="D3139">
        <v>248</v>
      </c>
      <c r="E3139">
        <f t="shared" si="394"/>
        <v>-999</v>
      </c>
      <c r="F3139">
        <f>能力值计算器!G2</f>
        <v>0</v>
      </c>
      <c r="G3139">
        <f>ROUNDDOWN((能力值计算器!F4+能力值计算器!E4*2+ROUNDDOWN(C3139/4,0))*能力值计算器!C2/100+10+能力值计算器!C2,0)</f>
        <v>151</v>
      </c>
      <c r="H3139">
        <f>ROUNDDOWN(ROUNDDOWN(ROUNDDOWN(ROUNDDOWN(ROUNDDOWN((能力值计算器!F6+能力值计算器!E6*2+ROUNDDOWN(D3139/4,0))*能力值计算器!C2/100+5,0)*能力值计算器!H6,0)*能力值计算器!K6,0)*能力值计算器!L6,0)*VLOOKUP(能力值计算器!J6,能力变化对照表!A:B,2,0),0)</f>
        <v>116</v>
      </c>
      <c r="I3139">
        <f>ROUNDDOWN(ROUNDDOWN(ROUNDDOWN(ROUNDDOWN(ROUNDDOWN((能力值计算器!F8+能力值计算器!E8*2+ROUNDDOWN(E3139/4,0))*能力值计算器!C2/100+5,0)*能力值计算器!H8,0)*能力值计算器!K8,0)*能力值计算器!L8,0)*VLOOKUP(能力值计算器!J8,能力变化对照表!A:B,2,0),0)</f>
        <v>-39</v>
      </c>
      <c r="J3139">
        <f t="shared" si="395"/>
        <v>0</v>
      </c>
      <c r="K3139">
        <f t="shared" si="396"/>
        <v>-5889</v>
      </c>
      <c r="L3139">
        <f t="shared" si="397"/>
        <v>11627</v>
      </c>
      <c r="M3139">
        <f t="shared" si="398"/>
        <v>229.1</v>
      </c>
      <c r="N3139">
        <f t="shared" si="399"/>
        <v>1</v>
      </c>
    </row>
    <row r="3140" spans="1:14">
      <c r="A3140">
        <f t="shared" si="392"/>
        <v>0</v>
      </c>
      <c r="B3140">
        <f t="shared" si="393"/>
        <v>0</v>
      </c>
      <c r="C3140">
        <v>48</v>
      </c>
      <c r="D3140">
        <v>244</v>
      </c>
      <c r="E3140">
        <f t="shared" si="394"/>
        <v>-999</v>
      </c>
      <c r="F3140">
        <f>能力值计算器!G2</f>
        <v>0</v>
      </c>
      <c r="G3140">
        <f>ROUNDDOWN((能力值计算器!F4+能力值计算器!E4*2+ROUNDDOWN(C3140/4,0))*能力值计算器!C2/100+10+能力值计算器!C2,0)</f>
        <v>151</v>
      </c>
      <c r="H3140">
        <f>ROUNDDOWN(ROUNDDOWN(ROUNDDOWN(ROUNDDOWN(ROUNDDOWN((能力值计算器!F6+能力值计算器!E6*2+ROUNDDOWN(D3140/4,0))*能力值计算器!C2/100+5,0)*能力值计算器!H6,0)*能力值计算器!K6,0)*能力值计算器!L6,0)*VLOOKUP(能力值计算器!J6,能力变化对照表!A:B,2,0),0)</f>
        <v>116</v>
      </c>
      <c r="I3140">
        <f>ROUNDDOWN(ROUNDDOWN(ROUNDDOWN(ROUNDDOWN(ROUNDDOWN((能力值计算器!F8+能力值计算器!E8*2+ROUNDDOWN(E3140/4,0))*能力值计算器!C2/100+5,0)*能力值计算器!H8,0)*能力值计算器!K8,0)*能力值计算器!L8,0)*VLOOKUP(能力值计算器!J8,能力变化对照表!A:B,2,0),0)</f>
        <v>-39</v>
      </c>
      <c r="J3140">
        <f t="shared" si="395"/>
        <v>0</v>
      </c>
      <c r="K3140">
        <f t="shared" si="396"/>
        <v>-5889</v>
      </c>
      <c r="L3140">
        <f t="shared" si="397"/>
        <v>11627</v>
      </c>
      <c r="M3140">
        <f t="shared" si="398"/>
        <v>229.1</v>
      </c>
      <c r="N3140">
        <f t="shared" si="399"/>
        <v>1</v>
      </c>
    </row>
    <row r="3141" spans="1:14">
      <c r="A3141">
        <f t="shared" si="392"/>
        <v>0</v>
      </c>
      <c r="B3141">
        <f t="shared" si="393"/>
        <v>0</v>
      </c>
      <c r="C3141">
        <v>48</v>
      </c>
      <c r="D3141">
        <v>248</v>
      </c>
      <c r="E3141">
        <f t="shared" si="394"/>
        <v>-999</v>
      </c>
      <c r="F3141">
        <f>能力值计算器!G2</f>
        <v>0</v>
      </c>
      <c r="G3141">
        <f>ROUNDDOWN((能力值计算器!F4+能力值计算器!E4*2+ROUNDDOWN(C3141/4,0))*能力值计算器!C2/100+10+能力值计算器!C2,0)</f>
        <v>151</v>
      </c>
      <c r="H3141">
        <f>ROUNDDOWN(ROUNDDOWN(ROUNDDOWN(ROUNDDOWN(ROUNDDOWN((能力值计算器!F6+能力值计算器!E6*2+ROUNDDOWN(D3141/4,0))*能力值计算器!C2/100+5,0)*能力值计算器!H6,0)*能力值计算器!K6,0)*能力值计算器!L6,0)*VLOOKUP(能力值计算器!J6,能力变化对照表!A:B,2,0),0)</f>
        <v>116</v>
      </c>
      <c r="I3141">
        <f>ROUNDDOWN(ROUNDDOWN(ROUNDDOWN(ROUNDDOWN(ROUNDDOWN((能力值计算器!F8+能力值计算器!E8*2+ROUNDDOWN(E3141/4,0))*能力值计算器!C2/100+5,0)*能力值计算器!H8,0)*能力值计算器!K8,0)*能力值计算器!L8,0)*VLOOKUP(能力值计算器!J8,能力变化对照表!A:B,2,0),0)</f>
        <v>-39</v>
      </c>
      <c r="J3141">
        <f t="shared" si="395"/>
        <v>0</v>
      </c>
      <c r="K3141">
        <f t="shared" si="396"/>
        <v>-5889</v>
      </c>
      <c r="L3141">
        <f t="shared" si="397"/>
        <v>11627</v>
      </c>
      <c r="M3141">
        <f t="shared" si="398"/>
        <v>229.1</v>
      </c>
      <c r="N3141">
        <f t="shared" si="399"/>
        <v>1</v>
      </c>
    </row>
    <row r="3142" spans="1:14">
      <c r="A3142">
        <f t="shared" si="392"/>
        <v>0</v>
      </c>
      <c r="B3142">
        <f t="shared" si="393"/>
        <v>0</v>
      </c>
      <c r="C3142">
        <v>164</v>
      </c>
      <c r="D3142">
        <v>164</v>
      </c>
      <c r="E3142">
        <f t="shared" si="394"/>
        <v>-999</v>
      </c>
      <c r="F3142">
        <f>能力值计算器!G2</f>
        <v>0</v>
      </c>
      <c r="G3142">
        <f>ROUNDDOWN((能力值计算器!F4+能力值计算器!E4*2+ROUNDDOWN(C3142/4,0))*能力值计算器!C2/100+10+能力值计算器!C2,0)</f>
        <v>166</v>
      </c>
      <c r="H3142">
        <f>ROUNDDOWN(ROUNDDOWN(ROUNDDOWN(ROUNDDOWN(ROUNDDOWN((能力值计算器!F6+能力值计算器!E6*2+ROUNDDOWN(D3142/4,0))*能力值计算器!C2/100+5,0)*能力值计算器!H6,0)*能力值计算器!K6,0)*能力值计算器!L6,0)*VLOOKUP(能力值计算器!J6,能力变化对照表!A:B,2,0),0)</f>
        <v>106</v>
      </c>
      <c r="I3142">
        <f>ROUNDDOWN(ROUNDDOWN(ROUNDDOWN(ROUNDDOWN(ROUNDDOWN((能力值计算器!F8+能力值计算器!E8*2+ROUNDDOWN(E3142/4,0))*能力值计算器!C2/100+5,0)*能力值计算器!H8,0)*能力值计算器!K8,0)*能力值计算器!L8,0)*VLOOKUP(能力值计算器!J8,能力变化对照表!A:B,2,0),0)</f>
        <v>-39</v>
      </c>
      <c r="J3142">
        <f t="shared" si="395"/>
        <v>0</v>
      </c>
      <c r="K3142">
        <f t="shared" si="396"/>
        <v>-6474</v>
      </c>
      <c r="L3142">
        <f t="shared" si="397"/>
        <v>11122</v>
      </c>
      <c r="M3142">
        <f t="shared" si="398"/>
        <v>244.1</v>
      </c>
      <c r="N3142">
        <f t="shared" si="399"/>
        <v>1</v>
      </c>
    </row>
    <row r="3143" spans="1:14">
      <c r="A3143">
        <f t="shared" si="392"/>
        <v>0</v>
      </c>
      <c r="B3143">
        <f t="shared" si="393"/>
        <v>0</v>
      </c>
      <c r="C3143">
        <v>164</v>
      </c>
      <c r="D3143">
        <v>168</v>
      </c>
      <c r="E3143">
        <f t="shared" si="394"/>
        <v>-999</v>
      </c>
      <c r="F3143">
        <f>能力值计算器!G2</f>
        <v>0</v>
      </c>
      <c r="G3143">
        <f>ROUNDDOWN((能力值计算器!F4+能力值计算器!E4*2+ROUNDDOWN(C3143/4,0))*能力值计算器!C2/100+10+能力值计算器!C2,0)</f>
        <v>166</v>
      </c>
      <c r="H3143">
        <f>ROUNDDOWN(ROUNDDOWN(ROUNDDOWN(ROUNDDOWN(ROUNDDOWN((能力值计算器!F6+能力值计算器!E6*2+ROUNDDOWN(D3143/4,0))*能力值计算器!C2/100+5,0)*能力值计算器!H6,0)*能力值计算器!K6,0)*能力值计算器!L6,0)*VLOOKUP(能力值计算器!J6,能力变化对照表!A:B,2,0),0)</f>
        <v>106</v>
      </c>
      <c r="I3143">
        <f>ROUNDDOWN(ROUNDDOWN(ROUNDDOWN(ROUNDDOWN(ROUNDDOWN((能力值计算器!F8+能力值计算器!E8*2+ROUNDDOWN(E3143/4,0))*能力值计算器!C2/100+5,0)*能力值计算器!H8,0)*能力值计算器!K8,0)*能力值计算器!L8,0)*VLOOKUP(能力值计算器!J8,能力变化对照表!A:B,2,0),0)</f>
        <v>-39</v>
      </c>
      <c r="J3143">
        <f t="shared" si="395"/>
        <v>0</v>
      </c>
      <c r="K3143">
        <f t="shared" si="396"/>
        <v>-6474</v>
      </c>
      <c r="L3143">
        <f t="shared" si="397"/>
        <v>11122</v>
      </c>
      <c r="M3143">
        <f t="shared" si="398"/>
        <v>244.1</v>
      </c>
      <c r="N3143">
        <f t="shared" si="399"/>
        <v>1</v>
      </c>
    </row>
    <row r="3144" spans="1:14">
      <c r="A3144">
        <f t="shared" si="392"/>
        <v>0</v>
      </c>
      <c r="B3144">
        <f t="shared" si="393"/>
        <v>0</v>
      </c>
      <c r="C3144">
        <v>168</v>
      </c>
      <c r="D3144">
        <v>164</v>
      </c>
      <c r="E3144">
        <f t="shared" si="394"/>
        <v>-999</v>
      </c>
      <c r="F3144">
        <f>能力值计算器!G2</f>
        <v>0</v>
      </c>
      <c r="G3144">
        <f>ROUNDDOWN((能力值计算器!F4+能力值计算器!E4*2+ROUNDDOWN(C3144/4,0))*能力值计算器!C2/100+10+能力值计算器!C2,0)</f>
        <v>166</v>
      </c>
      <c r="H3144">
        <f>ROUNDDOWN(ROUNDDOWN(ROUNDDOWN(ROUNDDOWN(ROUNDDOWN((能力值计算器!F6+能力值计算器!E6*2+ROUNDDOWN(D3144/4,0))*能力值计算器!C2/100+5,0)*能力值计算器!H6,0)*能力值计算器!K6,0)*能力值计算器!L6,0)*VLOOKUP(能力值计算器!J6,能力变化对照表!A:B,2,0),0)</f>
        <v>106</v>
      </c>
      <c r="I3144">
        <f>ROUNDDOWN(ROUNDDOWN(ROUNDDOWN(ROUNDDOWN(ROUNDDOWN((能力值计算器!F8+能力值计算器!E8*2+ROUNDDOWN(E3144/4,0))*能力值计算器!C2/100+5,0)*能力值计算器!H8,0)*能力值计算器!K8,0)*能力值计算器!L8,0)*VLOOKUP(能力值计算器!J8,能力变化对照表!A:B,2,0),0)</f>
        <v>-39</v>
      </c>
      <c r="J3144">
        <f t="shared" si="395"/>
        <v>0</v>
      </c>
      <c r="K3144">
        <f t="shared" si="396"/>
        <v>-6474</v>
      </c>
      <c r="L3144">
        <f t="shared" si="397"/>
        <v>11122</v>
      </c>
      <c r="M3144">
        <f t="shared" si="398"/>
        <v>244.1</v>
      </c>
      <c r="N3144">
        <f t="shared" si="399"/>
        <v>1</v>
      </c>
    </row>
    <row r="3145" spans="1:14">
      <c r="A3145">
        <f t="shared" si="392"/>
        <v>0</v>
      </c>
      <c r="B3145">
        <f t="shared" si="393"/>
        <v>0</v>
      </c>
      <c r="C3145">
        <v>168</v>
      </c>
      <c r="D3145">
        <v>168</v>
      </c>
      <c r="E3145">
        <f t="shared" si="394"/>
        <v>-999</v>
      </c>
      <c r="F3145">
        <f>能力值计算器!G2</f>
        <v>0</v>
      </c>
      <c r="G3145">
        <f>ROUNDDOWN((能力值计算器!F4+能力值计算器!E4*2+ROUNDDOWN(C3145/4,0))*能力值计算器!C2/100+10+能力值计算器!C2,0)</f>
        <v>166</v>
      </c>
      <c r="H3145">
        <f>ROUNDDOWN(ROUNDDOWN(ROUNDDOWN(ROUNDDOWN(ROUNDDOWN((能力值计算器!F6+能力值计算器!E6*2+ROUNDDOWN(D3145/4,0))*能力值计算器!C2/100+5,0)*能力值计算器!H6,0)*能力值计算器!K6,0)*能力值计算器!L6,0)*VLOOKUP(能力值计算器!J6,能力变化对照表!A:B,2,0),0)</f>
        <v>106</v>
      </c>
      <c r="I3145">
        <f>ROUNDDOWN(ROUNDDOWN(ROUNDDOWN(ROUNDDOWN(ROUNDDOWN((能力值计算器!F8+能力值计算器!E8*2+ROUNDDOWN(E3145/4,0))*能力值计算器!C2/100+5,0)*能力值计算器!H8,0)*能力值计算器!K8,0)*能力值计算器!L8,0)*VLOOKUP(能力值计算器!J8,能力变化对照表!A:B,2,0),0)</f>
        <v>-39</v>
      </c>
      <c r="J3145">
        <f t="shared" si="395"/>
        <v>0</v>
      </c>
      <c r="K3145">
        <f t="shared" si="396"/>
        <v>-6474</v>
      </c>
      <c r="L3145">
        <f t="shared" si="397"/>
        <v>11122</v>
      </c>
      <c r="M3145">
        <f t="shared" si="398"/>
        <v>244.1</v>
      </c>
      <c r="N3145">
        <f t="shared" si="399"/>
        <v>1</v>
      </c>
    </row>
    <row r="3146" spans="1:14">
      <c r="A3146">
        <f t="shared" si="392"/>
        <v>0</v>
      </c>
      <c r="B3146">
        <f t="shared" si="393"/>
        <v>0</v>
      </c>
      <c r="C3146">
        <v>204</v>
      </c>
      <c r="D3146">
        <v>140</v>
      </c>
      <c r="E3146">
        <f t="shared" si="394"/>
        <v>-999</v>
      </c>
      <c r="F3146">
        <f>能力值计算器!G2</f>
        <v>0</v>
      </c>
      <c r="G3146">
        <f>ROUNDDOWN((能力值计算器!F4+能力值计算器!E4*2+ROUNDDOWN(C3146/4,0))*能力值计算器!C2/100+10+能力值计算器!C2,0)</f>
        <v>171</v>
      </c>
      <c r="H3146">
        <f>ROUNDDOWN(ROUNDDOWN(ROUNDDOWN(ROUNDDOWN(ROUNDDOWN((能力值计算器!F6+能力值计算器!E6*2+ROUNDDOWN(D3146/4,0))*能力值计算器!C2/100+5,0)*能力值计算器!H6,0)*能力值计算器!K6,0)*能力值计算器!L6,0)*VLOOKUP(能力值计算器!J6,能力变化对照表!A:B,2,0),0)</f>
        <v>103</v>
      </c>
      <c r="I3146">
        <f>ROUNDDOWN(ROUNDDOWN(ROUNDDOWN(ROUNDDOWN(ROUNDDOWN((能力值计算器!F8+能力值计算器!E8*2+ROUNDDOWN(E3146/4,0))*能力值计算器!C2/100+5,0)*能力值计算器!H8,0)*能力值计算器!K8,0)*能力值计算器!L8,0)*VLOOKUP(能力值计算器!J8,能力变化对照表!A:B,2,0),0)</f>
        <v>-39</v>
      </c>
      <c r="J3146">
        <f t="shared" si="395"/>
        <v>0</v>
      </c>
      <c r="K3146">
        <f t="shared" si="396"/>
        <v>-6669</v>
      </c>
      <c r="L3146">
        <f t="shared" si="397"/>
        <v>10944</v>
      </c>
      <c r="M3146">
        <f t="shared" si="398"/>
        <v>249.1</v>
      </c>
      <c r="N3146">
        <f t="shared" si="399"/>
        <v>1</v>
      </c>
    </row>
    <row r="3147" spans="1:14">
      <c r="A3147">
        <f t="shared" si="392"/>
        <v>0</v>
      </c>
      <c r="B3147">
        <f t="shared" si="393"/>
        <v>0</v>
      </c>
      <c r="C3147">
        <v>204</v>
      </c>
      <c r="D3147">
        <v>144</v>
      </c>
      <c r="E3147">
        <f t="shared" si="394"/>
        <v>-999</v>
      </c>
      <c r="F3147">
        <f>能力值计算器!G2</f>
        <v>0</v>
      </c>
      <c r="G3147">
        <f>ROUNDDOWN((能力值计算器!F4+能力值计算器!E4*2+ROUNDDOWN(C3147/4,0))*能力值计算器!C2/100+10+能力值计算器!C2,0)</f>
        <v>171</v>
      </c>
      <c r="H3147">
        <f>ROUNDDOWN(ROUNDDOWN(ROUNDDOWN(ROUNDDOWN(ROUNDDOWN((能力值计算器!F6+能力值计算器!E6*2+ROUNDDOWN(D3147/4,0))*能力值计算器!C2/100+5,0)*能力值计算器!H6,0)*能力值计算器!K6,0)*能力值计算器!L6,0)*VLOOKUP(能力值计算器!J6,能力变化对照表!A:B,2,0),0)</f>
        <v>103</v>
      </c>
      <c r="I3147">
        <f>ROUNDDOWN(ROUNDDOWN(ROUNDDOWN(ROUNDDOWN(ROUNDDOWN((能力值计算器!F8+能力值计算器!E8*2+ROUNDDOWN(E3147/4,0))*能力值计算器!C2/100+5,0)*能力值计算器!H8,0)*能力值计算器!K8,0)*能力值计算器!L8,0)*VLOOKUP(能力值计算器!J8,能力变化对照表!A:B,2,0),0)</f>
        <v>-39</v>
      </c>
      <c r="J3147">
        <f t="shared" si="395"/>
        <v>0</v>
      </c>
      <c r="K3147">
        <f t="shared" si="396"/>
        <v>-6669</v>
      </c>
      <c r="L3147">
        <f t="shared" si="397"/>
        <v>10944</v>
      </c>
      <c r="M3147">
        <f t="shared" si="398"/>
        <v>249.1</v>
      </c>
      <c r="N3147">
        <f t="shared" si="399"/>
        <v>1</v>
      </c>
    </row>
    <row r="3148" spans="1:14">
      <c r="A3148">
        <f t="shared" si="392"/>
        <v>0</v>
      </c>
      <c r="B3148">
        <f t="shared" si="393"/>
        <v>0</v>
      </c>
      <c r="C3148">
        <v>208</v>
      </c>
      <c r="D3148">
        <v>140</v>
      </c>
      <c r="E3148">
        <f t="shared" si="394"/>
        <v>-999</v>
      </c>
      <c r="F3148">
        <f>能力值计算器!G2</f>
        <v>0</v>
      </c>
      <c r="G3148">
        <f>ROUNDDOWN((能力值计算器!F4+能力值计算器!E4*2+ROUNDDOWN(C3148/4,0))*能力值计算器!C2/100+10+能力值计算器!C2,0)</f>
        <v>171</v>
      </c>
      <c r="H3148">
        <f>ROUNDDOWN(ROUNDDOWN(ROUNDDOWN(ROUNDDOWN(ROUNDDOWN((能力值计算器!F6+能力值计算器!E6*2+ROUNDDOWN(D3148/4,0))*能力值计算器!C2/100+5,0)*能力值计算器!H6,0)*能力值计算器!K6,0)*能力值计算器!L6,0)*VLOOKUP(能力值计算器!J6,能力变化对照表!A:B,2,0),0)</f>
        <v>103</v>
      </c>
      <c r="I3148">
        <f>ROUNDDOWN(ROUNDDOWN(ROUNDDOWN(ROUNDDOWN(ROUNDDOWN((能力值计算器!F8+能力值计算器!E8*2+ROUNDDOWN(E3148/4,0))*能力值计算器!C2/100+5,0)*能力值计算器!H8,0)*能力值计算器!K8,0)*能力值计算器!L8,0)*VLOOKUP(能力值计算器!J8,能力变化对照表!A:B,2,0),0)</f>
        <v>-39</v>
      </c>
      <c r="J3148">
        <f t="shared" si="395"/>
        <v>0</v>
      </c>
      <c r="K3148">
        <f t="shared" si="396"/>
        <v>-6669</v>
      </c>
      <c r="L3148">
        <f t="shared" si="397"/>
        <v>10944</v>
      </c>
      <c r="M3148">
        <f t="shared" si="398"/>
        <v>249.1</v>
      </c>
      <c r="N3148">
        <f t="shared" si="399"/>
        <v>1</v>
      </c>
    </row>
    <row r="3149" spans="1:14">
      <c r="A3149">
        <f t="shared" si="392"/>
        <v>0</v>
      </c>
      <c r="B3149">
        <f t="shared" si="393"/>
        <v>0</v>
      </c>
      <c r="C3149">
        <v>208</v>
      </c>
      <c r="D3149">
        <v>144</v>
      </c>
      <c r="E3149">
        <f t="shared" si="394"/>
        <v>-999</v>
      </c>
      <c r="F3149">
        <f>能力值计算器!G2</f>
        <v>0</v>
      </c>
      <c r="G3149">
        <f>ROUNDDOWN((能力值计算器!F4+能力值计算器!E4*2+ROUNDDOWN(C3149/4,0))*能力值计算器!C2/100+10+能力值计算器!C2,0)</f>
        <v>171</v>
      </c>
      <c r="H3149">
        <f>ROUNDDOWN(ROUNDDOWN(ROUNDDOWN(ROUNDDOWN(ROUNDDOWN((能力值计算器!F6+能力值计算器!E6*2+ROUNDDOWN(D3149/4,0))*能力值计算器!C2/100+5,0)*能力值计算器!H6,0)*能力值计算器!K6,0)*能力值计算器!L6,0)*VLOOKUP(能力值计算器!J6,能力变化对照表!A:B,2,0),0)</f>
        <v>103</v>
      </c>
      <c r="I3149">
        <f>ROUNDDOWN(ROUNDDOWN(ROUNDDOWN(ROUNDDOWN(ROUNDDOWN((能力值计算器!F8+能力值计算器!E8*2+ROUNDDOWN(E3149/4,0))*能力值计算器!C2/100+5,0)*能力值计算器!H8,0)*能力值计算器!K8,0)*能力值计算器!L8,0)*VLOOKUP(能力值计算器!J8,能力变化对照表!A:B,2,0),0)</f>
        <v>-39</v>
      </c>
      <c r="J3149">
        <f t="shared" si="395"/>
        <v>0</v>
      </c>
      <c r="K3149">
        <f t="shared" si="396"/>
        <v>-6669</v>
      </c>
      <c r="L3149">
        <f t="shared" si="397"/>
        <v>10944</v>
      </c>
      <c r="M3149">
        <f t="shared" si="398"/>
        <v>249.1</v>
      </c>
      <c r="N3149">
        <f t="shared" si="399"/>
        <v>1</v>
      </c>
    </row>
    <row r="3150" spans="1:14">
      <c r="A3150">
        <f t="shared" si="392"/>
        <v>0</v>
      </c>
      <c r="B3150">
        <f t="shared" si="393"/>
        <v>0</v>
      </c>
      <c r="C3150">
        <v>100</v>
      </c>
      <c r="D3150">
        <v>204</v>
      </c>
      <c r="E3150">
        <f t="shared" si="394"/>
        <v>-999</v>
      </c>
      <c r="F3150">
        <f>能力值计算器!G2</f>
        <v>0</v>
      </c>
      <c r="G3150">
        <f>ROUNDDOWN((能力值计算器!F4+能力值计算器!E4*2+ROUNDDOWN(C3150/4,0))*能力值计算器!C2/100+10+能力值计算器!C2,0)</f>
        <v>158</v>
      </c>
      <c r="H3150">
        <f>ROUNDDOWN(ROUNDDOWN(ROUNDDOWN(ROUNDDOWN(ROUNDDOWN((能力值计算器!F6+能力值计算器!E6*2+ROUNDDOWN(D3150/4,0))*能力值计算器!C2/100+5,0)*能力值计算器!H6,0)*能力值计算器!K6,0)*能力值计算器!L6,0)*VLOOKUP(能力值计算器!J6,能力变化对照表!A:B,2,0),0)</f>
        <v>111</v>
      </c>
      <c r="I3150">
        <f>ROUNDDOWN(ROUNDDOWN(ROUNDDOWN(ROUNDDOWN(ROUNDDOWN((能力值计算器!F8+能力值计算器!E8*2+ROUNDDOWN(E3150/4,0))*能力值计算器!C2/100+5,0)*能力值计算器!H8,0)*能力值计算器!K8,0)*能力值计算器!L8,0)*VLOOKUP(能力值计算器!J8,能力变化对照表!A:B,2,0),0)</f>
        <v>-39</v>
      </c>
      <c r="J3150">
        <f t="shared" si="395"/>
        <v>0</v>
      </c>
      <c r="K3150">
        <f t="shared" si="396"/>
        <v>-6162</v>
      </c>
      <c r="L3150">
        <f t="shared" si="397"/>
        <v>11376</v>
      </c>
      <c r="M3150">
        <f t="shared" si="398"/>
        <v>236.1</v>
      </c>
      <c r="N3150">
        <f t="shared" si="399"/>
        <v>1</v>
      </c>
    </row>
    <row r="3151" spans="1:14">
      <c r="A3151">
        <f t="shared" si="392"/>
        <v>0</v>
      </c>
      <c r="B3151">
        <f t="shared" si="393"/>
        <v>0</v>
      </c>
      <c r="C3151">
        <v>100</v>
      </c>
      <c r="D3151">
        <v>208</v>
      </c>
      <c r="E3151">
        <f t="shared" si="394"/>
        <v>-999</v>
      </c>
      <c r="F3151">
        <f>能力值计算器!G2</f>
        <v>0</v>
      </c>
      <c r="G3151">
        <f>ROUNDDOWN((能力值计算器!F4+能力值计算器!E4*2+ROUNDDOWN(C3151/4,0))*能力值计算器!C2/100+10+能力值计算器!C2,0)</f>
        <v>158</v>
      </c>
      <c r="H3151">
        <f>ROUNDDOWN(ROUNDDOWN(ROUNDDOWN(ROUNDDOWN(ROUNDDOWN((能力值计算器!F6+能力值计算器!E6*2+ROUNDDOWN(D3151/4,0))*能力值计算器!C2/100+5,0)*能力值计算器!H6,0)*能力值计算器!K6,0)*能力值计算器!L6,0)*VLOOKUP(能力值计算器!J6,能力变化对照表!A:B,2,0),0)</f>
        <v>111</v>
      </c>
      <c r="I3151">
        <f>ROUNDDOWN(ROUNDDOWN(ROUNDDOWN(ROUNDDOWN(ROUNDDOWN((能力值计算器!F8+能力值计算器!E8*2+ROUNDDOWN(E3151/4,0))*能力值计算器!C2/100+5,0)*能力值计算器!H8,0)*能力值计算器!K8,0)*能力值计算器!L8,0)*VLOOKUP(能力值计算器!J8,能力变化对照表!A:B,2,0),0)</f>
        <v>-39</v>
      </c>
      <c r="J3151">
        <f t="shared" si="395"/>
        <v>0</v>
      </c>
      <c r="K3151">
        <f t="shared" si="396"/>
        <v>-6162</v>
      </c>
      <c r="L3151">
        <f t="shared" si="397"/>
        <v>11376</v>
      </c>
      <c r="M3151">
        <f t="shared" si="398"/>
        <v>236.1</v>
      </c>
      <c r="N3151">
        <f t="shared" si="399"/>
        <v>1</v>
      </c>
    </row>
    <row r="3152" spans="1:14">
      <c r="A3152">
        <f t="shared" si="392"/>
        <v>0</v>
      </c>
      <c r="B3152">
        <f t="shared" si="393"/>
        <v>0</v>
      </c>
      <c r="C3152">
        <v>104</v>
      </c>
      <c r="D3152">
        <v>204</v>
      </c>
      <c r="E3152">
        <f t="shared" si="394"/>
        <v>-999</v>
      </c>
      <c r="F3152">
        <f>能力值计算器!G2</f>
        <v>0</v>
      </c>
      <c r="G3152">
        <f>ROUNDDOWN((能力值计算器!F4+能力值计算器!E4*2+ROUNDDOWN(C3152/4,0))*能力值计算器!C2/100+10+能力值计算器!C2,0)</f>
        <v>158</v>
      </c>
      <c r="H3152">
        <f>ROUNDDOWN(ROUNDDOWN(ROUNDDOWN(ROUNDDOWN(ROUNDDOWN((能力值计算器!F6+能力值计算器!E6*2+ROUNDDOWN(D3152/4,0))*能力值计算器!C2/100+5,0)*能力值计算器!H6,0)*能力值计算器!K6,0)*能力值计算器!L6,0)*VLOOKUP(能力值计算器!J6,能力变化对照表!A:B,2,0),0)</f>
        <v>111</v>
      </c>
      <c r="I3152">
        <f>ROUNDDOWN(ROUNDDOWN(ROUNDDOWN(ROUNDDOWN(ROUNDDOWN((能力值计算器!F8+能力值计算器!E8*2+ROUNDDOWN(E3152/4,0))*能力值计算器!C2/100+5,0)*能力值计算器!H8,0)*能力值计算器!K8,0)*能力值计算器!L8,0)*VLOOKUP(能力值计算器!J8,能力变化对照表!A:B,2,0),0)</f>
        <v>-39</v>
      </c>
      <c r="J3152">
        <f t="shared" si="395"/>
        <v>0</v>
      </c>
      <c r="K3152">
        <f t="shared" si="396"/>
        <v>-6162</v>
      </c>
      <c r="L3152">
        <f t="shared" si="397"/>
        <v>11376</v>
      </c>
      <c r="M3152">
        <f t="shared" si="398"/>
        <v>236.1</v>
      </c>
      <c r="N3152">
        <f t="shared" si="399"/>
        <v>1</v>
      </c>
    </row>
    <row r="3153" spans="1:14">
      <c r="A3153">
        <f t="shared" si="392"/>
        <v>0</v>
      </c>
      <c r="B3153">
        <f t="shared" si="393"/>
        <v>0</v>
      </c>
      <c r="C3153">
        <v>104</v>
      </c>
      <c r="D3153">
        <v>208</v>
      </c>
      <c r="E3153">
        <f t="shared" si="394"/>
        <v>-999</v>
      </c>
      <c r="F3153">
        <f>能力值计算器!G2</f>
        <v>0</v>
      </c>
      <c r="G3153">
        <f>ROUNDDOWN((能力值计算器!F4+能力值计算器!E4*2+ROUNDDOWN(C3153/4,0))*能力值计算器!C2/100+10+能力值计算器!C2,0)</f>
        <v>158</v>
      </c>
      <c r="H3153">
        <f>ROUNDDOWN(ROUNDDOWN(ROUNDDOWN(ROUNDDOWN(ROUNDDOWN((能力值计算器!F6+能力值计算器!E6*2+ROUNDDOWN(D3153/4,0))*能力值计算器!C2/100+5,0)*能力值计算器!H6,0)*能力值计算器!K6,0)*能力值计算器!L6,0)*VLOOKUP(能力值计算器!J6,能力变化对照表!A:B,2,0),0)</f>
        <v>111</v>
      </c>
      <c r="I3153">
        <f>ROUNDDOWN(ROUNDDOWN(ROUNDDOWN(ROUNDDOWN(ROUNDDOWN((能力值计算器!F8+能力值计算器!E8*2+ROUNDDOWN(E3153/4,0))*能力值计算器!C2/100+5,0)*能力值计算器!H8,0)*能力值计算器!K8,0)*能力值计算器!L8,0)*VLOOKUP(能力值计算器!J8,能力变化对照表!A:B,2,0),0)</f>
        <v>-39</v>
      </c>
      <c r="J3153">
        <f t="shared" si="395"/>
        <v>0</v>
      </c>
      <c r="K3153">
        <f t="shared" si="396"/>
        <v>-6162</v>
      </c>
      <c r="L3153">
        <f t="shared" si="397"/>
        <v>11376</v>
      </c>
      <c r="M3153">
        <f t="shared" si="398"/>
        <v>236.1</v>
      </c>
      <c r="N3153">
        <f t="shared" si="399"/>
        <v>1</v>
      </c>
    </row>
    <row r="3154" spans="1:14">
      <c r="A3154">
        <f t="shared" si="392"/>
        <v>0</v>
      </c>
      <c r="B3154">
        <f t="shared" si="393"/>
        <v>0</v>
      </c>
      <c r="C3154">
        <v>76</v>
      </c>
      <c r="D3154">
        <v>220</v>
      </c>
      <c r="E3154">
        <f t="shared" si="394"/>
        <v>-999</v>
      </c>
      <c r="F3154">
        <f>能力值计算器!G2</f>
        <v>0</v>
      </c>
      <c r="G3154">
        <f>ROUNDDOWN((能力值计算器!F4+能力值计算器!E4*2+ROUNDDOWN(C3154/4,0))*能力值计算器!C2/100+10+能力值计算器!C2,0)</f>
        <v>155</v>
      </c>
      <c r="H3154">
        <f>ROUNDDOWN(ROUNDDOWN(ROUNDDOWN(ROUNDDOWN(ROUNDDOWN((能力值计算器!F6+能力值计算器!E6*2+ROUNDDOWN(D3154/4,0))*能力值计算器!C2/100+5,0)*能力值计算器!H6,0)*能力值计算器!K6,0)*能力值计算器!L6,0)*VLOOKUP(能力值计算器!J6,能力变化对照表!A:B,2,0),0)</f>
        <v>113</v>
      </c>
      <c r="I3154">
        <f>ROUNDDOWN(ROUNDDOWN(ROUNDDOWN(ROUNDDOWN(ROUNDDOWN((能力值计算器!F8+能力值计算器!E8*2+ROUNDDOWN(E3154/4,0))*能力值计算器!C2/100+5,0)*能力值计算器!H8,0)*能力值计算器!K8,0)*能力值计算器!L8,0)*VLOOKUP(能力值计算器!J8,能力变化对照表!A:B,2,0),0)</f>
        <v>-39</v>
      </c>
      <c r="J3154">
        <f t="shared" si="395"/>
        <v>0</v>
      </c>
      <c r="K3154">
        <f t="shared" si="396"/>
        <v>-6045</v>
      </c>
      <c r="L3154">
        <f t="shared" si="397"/>
        <v>11470</v>
      </c>
      <c r="M3154">
        <f t="shared" si="398"/>
        <v>233.1</v>
      </c>
      <c r="N3154">
        <f t="shared" si="399"/>
        <v>1</v>
      </c>
    </row>
    <row r="3155" spans="1:14">
      <c r="A3155">
        <f t="shared" si="392"/>
        <v>0</v>
      </c>
      <c r="B3155">
        <f t="shared" si="393"/>
        <v>0</v>
      </c>
      <c r="C3155">
        <v>76</v>
      </c>
      <c r="D3155">
        <v>224</v>
      </c>
      <c r="E3155">
        <f t="shared" si="394"/>
        <v>-999</v>
      </c>
      <c r="F3155">
        <f>能力值计算器!G2</f>
        <v>0</v>
      </c>
      <c r="G3155">
        <f>ROUNDDOWN((能力值计算器!F4+能力值计算器!E4*2+ROUNDDOWN(C3155/4,0))*能力值计算器!C2/100+10+能力值计算器!C2,0)</f>
        <v>155</v>
      </c>
      <c r="H3155">
        <f>ROUNDDOWN(ROUNDDOWN(ROUNDDOWN(ROUNDDOWN(ROUNDDOWN((能力值计算器!F6+能力值计算器!E6*2+ROUNDDOWN(D3155/4,0))*能力值计算器!C2/100+5,0)*能力值计算器!H6,0)*能力值计算器!K6,0)*能力值计算器!L6,0)*VLOOKUP(能力值计算器!J6,能力变化对照表!A:B,2,0),0)</f>
        <v>113</v>
      </c>
      <c r="I3155">
        <f>ROUNDDOWN(ROUNDDOWN(ROUNDDOWN(ROUNDDOWN(ROUNDDOWN((能力值计算器!F8+能力值计算器!E8*2+ROUNDDOWN(E3155/4,0))*能力值计算器!C2/100+5,0)*能力值计算器!H8,0)*能力值计算器!K8,0)*能力值计算器!L8,0)*VLOOKUP(能力值计算器!J8,能力变化对照表!A:B,2,0),0)</f>
        <v>-39</v>
      </c>
      <c r="J3155">
        <f t="shared" si="395"/>
        <v>0</v>
      </c>
      <c r="K3155">
        <f t="shared" si="396"/>
        <v>-6045</v>
      </c>
      <c r="L3155">
        <f t="shared" si="397"/>
        <v>11470</v>
      </c>
      <c r="M3155">
        <f t="shared" si="398"/>
        <v>233.1</v>
      </c>
      <c r="N3155">
        <f t="shared" si="399"/>
        <v>1</v>
      </c>
    </row>
    <row r="3156" spans="1:14">
      <c r="A3156">
        <f t="shared" si="392"/>
        <v>0</v>
      </c>
      <c r="B3156">
        <f t="shared" si="393"/>
        <v>0</v>
      </c>
      <c r="C3156">
        <v>80</v>
      </c>
      <c r="D3156">
        <v>220</v>
      </c>
      <c r="E3156">
        <f t="shared" si="394"/>
        <v>-999</v>
      </c>
      <c r="F3156">
        <f>能力值计算器!G2</f>
        <v>0</v>
      </c>
      <c r="G3156">
        <f>ROUNDDOWN((能力值计算器!F4+能力值计算器!E4*2+ROUNDDOWN(C3156/4,0))*能力值计算器!C2/100+10+能力值计算器!C2,0)</f>
        <v>155</v>
      </c>
      <c r="H3156">
        <f>ROUNDDOWN(ROUNDDOWN(ROUNDDOWN(ROUNDDOWN(ROUNDDOWN((能力值计算器!F6+能力值计算器!E6*2+ROUNDDOWN(D3156/4,0))*能力值计算器!C2/100+5,0)*能力值计算器!H6,0)*能力值计算器!K6,0)*能力值计算器!L6,0)*VLOOKUP(能力值计算器!J6,能力变化对照表!A:B,2,0),0)</f>
        <v>113</v>
      </c>
      <c r="I3156">
        <f>ROUNDDOWN(ROUNDDOWN(ROUNDDOWN(ROUNDDOWN(ROUNDDOWN((能力值计算器!F8+能力值计算器!E8*2+ROUNDDOWN(E3156/4,0))*能力值计算器!C2/100+5,0)*能力值计算器!H8,0)*能力值计算器!K8,0)*能力值计算器!L8,0)*VLOOKUP(能力值计算器!J8,能力变化对照表!A:B,2,0),0)</f>
        <v>-39</v>
      </c>
      <c r="J3156">
        <f t="shared" si="395"/>
        <v>0</v>
      </c>
      <c r="K3156">
        <f t="shared" si="396"/>
        <v>-6045</v>
      </c>
      <c r="L3156">
        <f t="shared" si="397"/>
        <v>11470</v>
      </c>
      <c r="M3156">
        <f t="shared" si="398"/>
        <v>233.1</v>
      </c>
      <c r="N3156">
        <f t="shared" si="399"/>
        <v>1</v>
      </c>
    </row>
    <row r="3157" spans="1:14">
      <c r="A3157">
        <f t="shared" si="392"/>
        <v>0</v>
      </c>
      <c r="B3157">
        <f t="shared" si="393"/>
        <v>0</v>
      </c>
      <c r="C3157">
        <v>80</v>
      </c>
      <c r="D3157">
        <v>224</v>
      </c>
      <c r="E3157">
        <f t="shared" si="394"/>
        <v>-999</v>
      </c>
      <c r="F3157">
        <f>能力值计算器!G2</f>
        <v>0</v>
      </c>
      <c r="G3157">
        <f>ROUNDDOWN((能力值计算器!F4+能力值计算器!E4*2+ROUNDDOWN(C3157/4,0))*能力值计算器!C2/100+10+能力值计算器!C2,0)</f>
        <v>155</v>
      </c>
      <c r="H3157">
        <f>ROUNDDOWN(ROUNDDOWN(ROUNDDOWN(ROUNDDOWN(ROUNDDOWN((能力值计算器!F6+能力值计算器!E6*2+ROUNDDOWN(D3157/4,0))*能力值计算器!C2/100+5,0)*能力值计算器!H6,0)*能力值计算器!K6,0)*能力值计算器!L6,0)*VLOOKUP(能力值计算器!J6,能力变化对照表!A:B,2,0),0)</f>
        <v>113</v>
      </c>
      <c r="I3157">
        <f>ROUNDDOWN(ROUNDDOWN(ROUNDDOWN(ROUNDDOWN(ROUNDDOWN((能力值计算器!F8+能力值计算器!E8*2+ROUNDDOWN(E3157/4,0))*能力值计算器!C2/100+5,0)*能力值计算器!H8,0)*能力值计算器!K8,0)*能力值计算器!L8,0)*VLOOKUP(能力值计算器!J8,能力变化对照表!A:B,2,0),0)</f>
        <v>-39</v>
      </c>
      <c r="J3157">
        <f t="shared" si="395"/>
        <v>0</v>
      </c>
      <c r="K3157">
        <f t="shared" si="396"/>
        <v>-6045</v>
      </c>
      <c r="L3157">
        <f t="shared" si="397"/>
        <v>11470</v>
      </c>
      <c r="M3157">
        <f t="shared" si="398"/>
        <v>233.1</v>
      </c>
      <c r="N3157">
        <f t="shared" si="399"/>
        <v>1</v>
      </c>
    </row>
    <row r="3158" spans="1:14">
      <c r="A3158">
        <f t="shared" si="392"/>
        <v>0</v>
      </c>
      <c r="B3158">
        <f t="shared" si="393"/>
        <v>0</v>
      </c>
      <c r="C3158">
        <v>124</v>
      </c>
      <c r="D3158">
        <v>188</v>
      </c>
      <c r="E3158">
        <f t="shared" si="394"/>
        <v>-999</v>
      </c>
      <c r="F3158">
        <f>能力值计算器!G2</f>
        <v>0</v>
      </c>
      <c r="G3158">
        <f>ROUNDDOWN((能力值计算器!F4+能力值计算器!E4*2+ROUNDDOWN(C3158/4,0))*能力值计算器!C2/100+10+能力值计算器!C2,0)</f>
        <v>161</v>
      </c>
      <c r="H3158">
        <f>ROUNDDOWN(ROUNDDOWN(ROUNDDOWN(ROUNDDOWN(ROUNDDOWN((能力值计算器!F6+能力值计算器!E6*2+ROUNDDOWN(D3158/4,0))*能力值计算器!C2/100+5,0)*能力值计算器!H6,0)*能力值计算器!K6,0)*能力值计算器!L6,0)*VLOOKUP(能力值计算器!J6,能力变化对照表!A:B,2,0),0)</f>
        <v>109</v>
      </c>
      <c r="I3158">
        <f>ROUNDDOWN(ROUNDDOWN(ROUNDDOWN(ROUNDDOWN(ROUNDDOWN((能力值计算器!F8+能力值计算器!E8*2+ROUNDDOWN(E3158/4,0))*能力值计算器!C2/100+5,0)*能力值计算器!H8,0)*能力值计算器!K8,0)*能力值计算器!L8,0)*VLOOKUP(能力值计算器!J8,能力变化对照表!A:B,2,0),0)</f>
        <v>-39</v>
      </c>
      <c r="J3158">
        <f t="shared" si="395"/>
        <v>0</v>
      </c>
      <c r="K3158">
        <f t="shared" si="396"/>
        <v>-6279</v>
      </c>
      <c r="L3158">
        <f t="shared" si="397"/>
        <v>11270</v>
      </c>
      <c r="M3158">
        <f t="shared" si="398"/>
        <v>239.1</v>
      </c>
      <c r="N3158">
        <f t="shared" si="399"/>
        <v>1</v>
      </c>
    </row>
    <row r="3159" spans="1:14">
      <c r="A3159">
        <f t="shared" si="392"/>
        <v>0</v>
      </c>
      <c r="B3159">
        <f t="shared" si="393"/>
        <v>0</v>
      </c>
      <c r="C3159">
        <v>124</v>
      </c>
      <c r="D3159">
        <v>192</v>
      </c>
      <c r="E3159">
        <f t="shared" si="394"/>
        <v>-999</v>
      </c>
      <c r="F3159">
        <f>能力值计算器!G2</f>
        <v>0</v>
      </c>
      <c r="G3159">
        <f>ROUNDDOWN((能力值计算器!F4+能力值计算器!E4*2+ROUNDDOWN(C3159/4,0))*能力值计算器!C2/100+10+能力值计算器!C2,0)</f>
        <v>161</v>
      </c>
      <c r="H3159">
        <f>ROUNDDOWN(ROUNDDOWN(ROUNDDOWN(ROUNDDOWN(ROUNDDOWN((能力值计算器!F6+能力值计算器!E6*2+ROUNDDOWN(D3159/4,0))*能力值计算器!C2/100+5,0)*能力值计算器!H6,0)*能力值计算器!K6,0)*能力值计算器!L6,0)*VLOOKUP(能力值计算器!J6,能力变化对照表!A:B,2,0),0)</f>
        <v>109</v>
      </c>
      <c r="I3159">
        <f>ROUNDDOWN(ROUNDDOWN(ROUNDDOWN(ROUNDDOWN(ROUNDDOWN((能力值计算器!F8+能力值计算器!E8*2+ROUNDDOWN(E3159/4,0))*能力值计算器!C2/100+5,0)*能力值计算器!H8,0)*能力值计算器!K8,0)*能力值计算器!L8,0)*VLOOKUP(能力值计算器!J8,能力变化对照表!A:B,2,0),0)</f>
        <v>-39</v>
      </c>
      <c r="J3159">
        <f t="shared" si="395"/>
        <v>0</v>
      </c>
      <c r="K3159">
        <f t="shared" si="396"/>
        <v>-6279</v>
      </c>
      <c r="L3159">
        <f t="shared" si="397"/>
        <v>11270</v>
      </c>
      <c r="M3159">
        <f t="shared" si="398"/>
        <v>239.1</v>
      </c>
      <c r="N3159">
        <f t="shared" si="399"/>
        <v>1</v>
      </c>
    </row>
    <row r="3160" spans="1:14">
      <c r="A3160">
        <f t="shared" si="392"/>
        <v>0</v>
      </c>
      <c r="B3160">
        <f t="shared" si="393"/>
        <v>0</v>
      </c>
      <c r="C3160">
        <v>128</v>
      </c>
      <c r="D3160">
        <v>188</v>
      </c>
      <c r="E3160">
        <f t="shared" si="394"/>
        <v>-999</v>
      </c>
      <c r="F3160">
        <f>能力值计算器!G2</f>
        <v>0</v>
      </c>
      <c r="G3160">
        <f>ROUNDDOWN((能力值计算器!F4+能力值计算器!E4*2+ROUNDDOWN(C3160/4,0))*能力值计算器!C2/100+10+能力值计算器!C2,0)</f>
        <v>161</v>
      </c>
      <c r="H3160">
        <f>ROUNDDOWN(ROUNDDOWN(ROUNDDOWN(ROUNDDOWN(ROUNDDOWN((能力值计算器!F6+能力值计算器!E6*2+ROUNDDOWN(D3160/4,0))*能力值计算器!C2/100+5,0)*能力值计算器!H6,0)*能力值计算器!K6,0)*能力值计算器!L6,0)*VLOOKUP(能力值计算器!J6,能力变化对照表!A:B,2,0),0)</f>
        <v>109</v>
      </c>
      <c r="I3160">
        <f>ROUNDDOWN(ROUNDDOWN(ROUNDDOWN(ROUNDDOWN(ROUNDDOWN((能力值计算器!F8+能力值计算器!E8*2+ROUNDDOWN(E3160/4,0))*能力值计算器!C2/100+5,0)*能力值计算器!H8,0)*能力值计算器!K8,0)*能力值计算器!L8,0)*VLOOKUP(能力值计算器!J8,能力变化对照表!A:B,2,0),0)</f>
        <v>-39</v>
      </c>
      <c r="J3160">
        <f t="shared" si="395"/>
        <v>0</v>
      </c>
      <c r="K3160">
        <f t="shared" si="396"/>
        <v>-6279</v>
      </c>
      <c r="L3160">
        <f t="shared" si="397"/>
        <v>11270</v>
      </c>
      <c r="M3160">
        <f t="shared" si="398"/>
        <v>239.1</v>
      </c>
      <c r="N3160">
        <f t="shared" si="399"/>
        <v>1</v>
      </c>
    </row>
    <row r="3161" spans="1:14">
      <c r="A3161">
        <f t="shared" si="392"/>
        <v>0</v>
      </c>
      <c r="B3161">
        <f t="shared" si="393"/>
        <v>0</v>
      </c>
      <c r="C3161">
        <v>128</v>
      </c>
      <c r="D3161">
        <v>192</v>
      </c>
      <c r="E3161">
        <f t="shared" si="394"/>
        <v>-999</v>
      </c>
      <c r="F3161">
        <f>能力值计算器!G2</f>
        <v>0</v>
      </c>
      <c r="G3161">
        <f>ROUNDDOWN((能力值计算器!F4+能力值计算器!E4*2+ROUNDDOWN(C3161/4,0))*能力值计算器!C2/100+10+能力值计算器!C2,0)</f>
        <v>161</v>
      </c>
      <c r="H3161">
        <f>ROUNDDOWN(ROUNDDOWN(ROUNDDOWN(ROUNDDOWN(ROUNDDOWN((能力值计算器!F6+能力值计算器!E6*2+ROUNDDOWN(D3161/4,0))*能力值计算器!C2/100+5,0)*能力值计算器!H6,0)*能力值计算器!K6,0)*能力值计算器!L6,0)*VLOOKUP(能力值计算器!J6,能力变化对照表!A:B,2,0),0)</f>
        <v>109</v>
      </c>
      <c r="I3161">
        <f>ROUNDDOWN(ROUNDDOWN(ROUNDDOWN(ROUNDDOWN(ROUNDDOWN((能力值计算器!F8+能力值计算器!E8*2+ROUNDDOWN(E3161/4,0))*能力值计算器!C2/100+5,0)*能力值计算器!H8,0)*能力值计算器!K8,0)*能力值计算器!L8,0)*VLOOKUP(能力值计算器!J8,能力变化对照表!A:B,2,0),0)</f>
        <v>-39</v>
      </c>
      <c r="J3161">
        <f t="shared" si="395"/>
        <v>0</v>
      </c>
      <c r="K3161">
        <f t="shared" si="396"/>
        <v>-6279</v>
      </c>
      <c r="L3161">
        <f t="shared" si="397"/>
        <v>11270</v>
      </c>
      <c r="M3161">
        <f t="shared" si="398"/>
        <v>239.1</v>
      </c>
      <c r="N3161">
        <f t="shared" si="399"/>
        <v>1</v>
      </c>
    </row>
    <row r="3162" spans="1:14">
      <c r="A3162">
        <f t="shared" si="392"/>
        <v>0</v>
      </c>
      <c r="B3162">
        <f t="shared" si="393"/>
        <v>0</v>
      </c>
      <c r="C3162">
        <v>244</v>
      </c>
      <c r="D3162">
        <v>116</v>
      </c>
      <c r="E3162">
        <f t="shared" si="394"/>
        <v>-999</v>
      </c>
      <c r="F3162">
        <f>能力值计算器!G2</f>
        <v>0</v>
      </c>
      <c r="G3162">
        <f>ROUNDDOWN((能力值计算器!F4+能力值计算器!E4*2+ROUNDDOWN(C3162/4,0))*能力值计算器!C2/100+10+能力值计算器!C2,0)</f>
        <v>176</v>
      </c>
      <c r="H3162">
        <f>ROUNDDOWN(ROUNDDOWN(ROUNDDOWN(ROUNDDOWN(ROUNDDOWN((能力值计算器!F6+能力值计算器!E6*2+ROUNDDOWN(D3162/4,0))*能力值计算器!C2/100+5,0)*能力值计算器!H6,0)*能力值计算器!K6,0)*能力值计算器!L6,0)*VLOOKUP(能力值计算器!J6,能力变化对照表!A:B,2,0),0)</f>
        <v>100</v>
      </c>
      <c r="I3162">
        <f>ROUNDDOWN(ROUNDDOWN(ROUNDDOWN(ROUNDDOWN(ROUNDDOWN((能力值计算器!F8+能力值计算器!E8*2+ROUNDDOWN(E3162/4,0))*能力值计算器!C2/100+5,0)*能力值计算器!H8,0)*能力值计算器!K8,0)*能力值计算器!L8,0)*VLOOKUP(能力值计算器!J8,能力变化对照表!A:B,2,0),0)</f>
        <v>-39</v>
      </c>
      <c r="J3162">
        <f t="shared" si="395"/>
        <v>0</v>
      </c>
      <c r="K3162">
        <f t="shared" si="396"/>
        <v>-6864</v>
      </c>
      <c r="L3162">
        <f t="shared" si="397"/>
        <v>10736</v>
      </c>
      <c r="M3162">
        <f t="shared" si="398"/>
        <v>254.1</v>
      </c>
      <c r="N3162">
        <f t="shared" si="399"/>
        <v>1</v>
      </c>
    </row>
    <row r="3163" spans="1:14">
      <c r="A3163">
        <f t="shared" si="392"/>
        <v>0</v>
      </c>
      <c r="B3163">
        <f t="shared" si="393"/>
        <v>0</v>
      </c>
      <c r="C3163">
        <v>244</v>
      </c>
      <c r="D3163">
        <v>120</v>
      </c>
      <c r="E3163">
        <f t="shared" si="394"/>
        <v>-999</v>
      </c>
      <c r="F3163">
        <f>能力值计算器!G2</f>
        <v>0</v>
      </c>
      <c r="G3163">
        <f>ROUNDDOWN((能力值计算器!F4+能力值计算器!E4*2+ROUNDDOWN(C3163/4,0))*能力值计算器!C2/100+10+能力值计算器!C2,0)</f>
        <v>176</v>
      </c>
      <c r="H3163">
        <f>ROUNDDOWN(ROUNDDOWN(ROUNDDOWN(ROUNDDOWN(ROUNDDOWN((能力值计算器!F6+能力值计算器!E6*2+ROUNDDOWN(D3163/4,0))*能力值计算器!C2/100+5,0)*能力值计算器!H6,0)*能力值计算器!K6,0)*能力值计算器!L6,0)*VLOOKUP(能力值计算器!J6,能力变化对照表!A:B,2,0),0)</f>
        <v>100</v>
      </c>
      <c r="I3163">
        <f>ROUNDDOWN(ROUNDDOWN(ROUNDDOWN(ROUNDDOWN(ROUNDDOWN((能力值计算器!F8+能力值计算器!E8*2+ROUNDDOWN(E3163/4,0))*能力值计算器!C2/100+5,0)*能力值计算器!H8,0)*能力值计算器!K8,0)*能力值计算器!L8,0)*VLOOKUP(能力值计算器!J8,能力变化对照表!A:B,2,0),0)</f>
        <v>-39</v>
      </c>
      <c r="J3163">
        <f t="shared" si="395"/>
        <v>0</v>
      </c>
      <c r="K3163">
        <f t="shared" si="396"/>
        <v>-6864</v>
      </c>
      <c r="L3163">
        <f t="shared" si="397"/>
        <v>10736</v>
      </c>
      <c r="M3163">
        <f t="shared" si="398"/>
        <v>254.1</v>
      </c>
      <c r="N3163">
        <f t="shared" si="399"/>
        <v>1</v>
      </c>
    </row>
    <row r="3164" spans="1:14">
      <c r="A3164">
        <f t="shared" si="392"/>
        <v>0</v>
      </c>
      <c r="B3164">
        <f t="shared" si="393"/>
        <v>0</v>
      </c>
      <c r="C3164">
        <v>248</v>
      </c>
      <c r="D3164">
        <v>116</v>
      </c>
      <c r="E3164">
        <f t="shared" si="394"/>
        <v>-999</v>
      </c>
      <c r="F3164">
        <f>能力值计算器!G2</f>
        <v>0</v>
      </c>
      <c r="G3164">
        <f>ROUNDDOWN((能力值计算器!F4+能力值计算器!E4*2+ROUNDDOWN(C3164/4,0))*能力值计算器!C2/100+10+能力值计算器!C2,0)</f>
        <v>176</v>
      </c>
      <c r="H3164">
        <f>ROUNDDOWN(ROUNDDOWN(ROUNDDOWN(ROUNDDOWN(ROUNDDOWN((能力值计算器!F6+能力值计算器!E6*2+ROUNDDOWN(D3164/4,0))*能力值计算器!C2/100+5,0)*能力值计算器!H6,0)*能力值计算器!K6,0)*能力值计算器!L6,0)*VLOOKUP(能力值计算器!J6,能力变化对照表!A:B,2,0),0)</f>
        <v>100</v>
      </c>
      <c r="I3164">
        <f>ROUNDDOWN(ROUNDDOWN(ROUNDDOWN(ROUNDDOWN(ROUNDDOWN((能力值计算器!F8+能力值计算器!E8*2+ROUNDDOWN(E3164/4,0))*能力值计算器!C2/100+5,0)*能力值计算器!H8,0)*能力值计算器!K8,0)*能力值计算器!L8,0)*VLOOKUP(能力值计算器!J8,能力变化对照表!A:B,2,0),0)</f>
        <v>-39</v>
      </c>
      <c r="J3164">
        <f t="shared" si="395"/>
        <v>0</v>
      </c>
      <c r="K3164">
        <f t="shared" si="396"/>
        <v>-6864</v>
      </c>
      <c r="L3164">
        <f t="shared" si="397"/>
        <v>10736</v>
      </c>
      <c r="M3164">
        <f t="shared" si="398"/>
        <v>254.1</v>
      </c>
      <c r="N3164">
        <f t="shared" si="399"/>
        <v>1</v>
      </c>
    </row>
    <row r="3165" spans="1:14">
      <c r="A3165">
        <f t="shared" si="392"/>
        <v>0</v>
      </c>
      <c r="B3165">
        <f t="shared" si="393"/>
        <v>0</v>
      </c>
      <c r="C3165">
        <v>248</v>
      </c>
      <c r="D3165">
        <v>120</v>
      </c>
      <c r="E3165">
        <f t="shared" si="394"/>
        <v>-999</v>
      </c>
      <c r="F3165">
        <f>能力值计算器!G2</f>
        <v>0</v>
      </c>
      <c r="G3165">
        <f>ROUNDDOWN((能力值计算器!F4+能力值计算器!E4*2+ROUNDDOWN(C3165/4,0))*能力值计算器!C2/100+10+能力值计算器!C2,0)</f>
        <v>176</v>
      </c>
      <c r="H3165">
        <f>ROUNDDOWN(ROUNDDOWN(ROUNDDOWN(ROUNDDOWN(ROUNDDOWN((能力值计算器!F6+能力值计算器!E6*2+ROUNDDOWN(D3165/4,0))*能力值计算器!C2/100+5,0)*能力值计算器!H6,0)*能力值计算器!K6,0)*能力值计算器!L6,0)*VLOOKUP(能力值计算器!J6,能力变化对照表!A:B,2,0),0)</f>
        <v>100</v>
      </c>
      <c r="I3165">
        <f>ROUNDDOWN(ROUNDDOWN(ROUNDDOWN(ROUNDDOWN(ROUNDDOWN((能力值计算器!F8+能力值计算器!E8*2+ROUNDDOWN(E3165/4,0))*能力值计算器!C2/100+5,0)*能力值计算器!H8,0)*能力值计算器!K8,0)*能力值计算器!L8,0)*VLOOKUP(能力值计算器!J8,能力变化对照表!A:B,2,0),0)</f>
        <v>-39</v>
      </c>
      <c r="J3165">
        <f t="shared" si="395"/>
        <v>0</v>
      </c>
      <c r="K3165">
        <f t="shared" si="396"/>
        <v>-6864</v>
      </c>
      <c r="L3165">
        <f t="shared" si="397"/>
        <v>10736</v>
      </c>
      <c r="M3165">
        <f t="shared" si="398"/>
        <v>254.1</v>
      </c>
      <c r="N3165">
        <f t="shared" si="399"/>
        <v>1</v>
      </c>
    </row>
    <row r="3166" spans="1:14">
      <c r="A3166">
        <f t="shared" si="392"/>
        <v>0</v>
      </c>
      <c r="B3166">
        <f t="shared" si="393"/>
        <v>0</v>
      </c>
      <c r="C3166">
        <v>188</v>
      </c>
      <c r="D3166">
        <v>148</v>
      </c>
      <c r="E3166">
        <f t="shared" si="394"/>
        <v>-999</v>
      </c>
      <c r="F3166">
        <f>能力值计算器!G2</f>
        <v>0</v>
      </c>
      <c r="G3166">
        <f>ROUNDDOWN((能力值计算器!F4+能力值计算器!E4*2+ROUNDDOWN(C3166/4,0))*能力值计算器!C2/100+10+能力值计算器!C2,0)</f>
        <v>169</v>
      </c>
      <c r="H3166">
        <f>ROUNDDOWN(ROUNDDOWN(ROUNDDOWN(ROUNDDOWN(ROUNDDOWN((能力值计算器!F6+能力值计算器!E6*2+ROUNDDOWN(D3166/4,0))*能力值计算器!C2/100+5,0)*能力值计算器!H6,0)*能力值计算器!K6,0)*能力值计算器!L6,0)*VLOOKUP(能力值计算器!J6,能力变化对照表!A:B,2,0),0)</f>
        <v>104</v>
      </c>
      <c r="I3166">
        <f>ROUNDDOWN(ROUNDDOWN(ROUNDDOWN(ROUNDDOWN(ROUNDDOWN((能力值计算器!F8+能力值计算器!E8*2+ROUNDDOWN(E3166/4,0))*能力值计算器!C2/100+5,0)*能力值计算器!H8,0)*能力值计算器!K8,0)*能力值计算器!L8,0)*VLOOKUP(能力值计算器!J8,能力变化对照表!A:B,2,0),0)</f>
        <v>-39</v>
      </c>
      <c r="J3166">
        <f t="shared" si="395"/>
        <v>0</v>
      </c>
      <c r="K3166">
        <f t="shared" si="396"/>
        <v>-6591</v>
      </c>
      <c r="L3166">
        <f t="shared" si="397"/>
        <v>10985</v>
      </c>
      <c r="M3166">
        <f t="shared" si="398"/>
        <v>247.1</v>
      </c>
      <c r="N3166">
        <f t="shared" si="399"/>
        <v>1</v>
      </c>
    </row>
    <row r="3167" spans="1:14">
      <c r="A3167">
        <f t="shared" si="392"/>
        <v>0</v>
      </c>
      <c r="B3167">
        <f t="shared" si="393"/>
        <v>0</v>
      </c>
      <c r="C3167">
        <v>188</v>
      </c>
      <c r="D3167">
        <v>152</v>
      </c>
      <c r="E3167">
        <f t="shared" si="394"/>
        <v>-999</v>
      </c>
      <c r="F3167">
        <f>能力值计算器!G2</f>
        <v>0</v>
      </c>
      <c r="G3167">
        <f>ROUNDDOWN((能力值计算器!F4+能力值计算器!E4*2+ROUNDDOWN(C3167/4,0))*能力值计算器!C2/100+10+能力值计算器!C2,0)</f>
        <v>169</v>
      </c>
      <c r="H3167">
        <f>ROUNDDOWN(ROUNDDOWN(ROUNDDOWN(ROUNDDOWN(ROUNDDOWN((能力值计算器!F6+能力值计算器!E6*2+ROUNDDOWN(D3167/4,0))*能力值计算器!C2/100+5,0)*能力值计算器!H6,0)*能力值计算器!K6,0)*能力值计算器!L6,0)*VLOOKUP(能力值计算器!J6,能力变化对照表!A:B,2,0),0)</f>
        <v>104</v>
      </c>
      <c r="I3167">
        <f>ROUNDDOWN(ROUNDDOWN(ROUNDDOWN(ROUNDDOWN(ROUNDDOWN((能力值计算器!F8+能力值计算器!E8*2+ROUNDDOWN(E3167/4,0))*能力值计算器!C2/100+5,0)*能力值计算器!H8,0)*能力值计算器!K8,0)*能力值计算器!L8,0)*VLOOKUP(能力值计算器!J8,能力变化对照表!A:B,2,0),0)</f>
        <v>-39</v>
      </c>
      <c r="J3167">
        <f t="shared" si="395"/>
        <v>0</v>
      </c>
      <c r="K3167">
        <f t="shared" si="396"/>
        <v>-6591</v>
      </c>
      <c r="L3167">
        <f t="shared" si="397"/>
        <v>10985</v>
      </c>
      <c r="M3167">
        <f t="shared" si="398"/>
        <v>247.1</v>
      </c>
      <c r="N3167">
        <f t="shared" si="399"/>
        <v>1</v>
      </c>
    </row>
    <row r="3168" spans="1:14">
      <c r="A3168">
        <f t="shared" si="392"/>
        <v>0</v>
      </c>
      <c r="B3168">
        <f t="shared" si="393"/>
        <v>0</v>
      </c>
      <c r="C3168">
        <v>192</v>
      </c>
      <c r="D3168">
        <v>148</v>
      </c>
      <c r="E3168">
        <f t="shared" si="394"/>
        <v>-999</v>
      </c>
      <c r="F3168">
        <f>能力值计算器!G2</f>
        <v>0</v>
      </c>
      <c r="G3168">
        <f>ROUNDDOWN((能力值计算器!F4+能力值计算器!E4*2+ROUNDDOWN(C3168/4,0))*能力值计算器!C2/100+10+能力值计算器!C2,0)</f>
        <v>169</v>
      </c>
      <c r="H3168">
        <f>ROUNDDOWN(ROUNDDOWN(ROUNDDOWN(ROUNDDOWN(ROUNDDOWN((能力值计算器!F6+能力值计算器!E6*2+ROUNDDOWN(D3168/4,0))*能力值计算器!C2/100+5,0)*能力值计算器!H6,0)*能力值计算器!K6,0)*能力值计算器!L6,0)*VLOOKUP(能力值计算器!J6,能力变化对照表!A:B,2,0),0)</f>
        <v>104</v>
      </c>
      <c r="I3168">
        <f>ROUNDDOWN(ROUNDDOWN(ROUNDDOWN(ROUNDDOWN(ROUNDDOWN((能力值计算器!F8+能力值计算器!E8*2+ROUNDDOWN(E3168/4,0))*能力值计算器!C2/100+5,0)*能力值计算器!H8,0)*能力值计算器!K8,0)*能力值计算器!L8,0)*VLOOKUP(能力值计算器!J8,能力变化对照表!A:B,2,0),0)</f>
        <v>-39</v>
      </c>
      <c r="J3168">
        <f t="shared" si="395"/>
        <v>0</v>
      </c>
      <c r="K3168">
        <f t="shared" si="396"/>
        <v>-6591</v>
      </c>
      <c r="L3168">
        <f t="shared" si="397"/>
        <v>10985</v>
      </c>
      <c r="M3168">
        <f t="shared" si="398"/>
        <v>247.1</v>
      </c>
      <c r="N3168">
        <f t="shared" si="399"/>
        <v>1</v>
      </c>
    </row>
    <row r="3169" spans="1:14">
      <c r="A3169">
        <f t="shared" si="392"/>
        <v>0</v>
      </c>
      <c r="B3169">
        <f t="shared" si="393"/>
        <v>0</v>
      </c>
      <c r="C3169">
        <v>192</v>
      </c>
      <c r="D3169">
        <v>152</v>
      </c>
      <c r="E3169">
        <f t="shared" si="394"/>
        <v>-999</v>
      </c>
      <c r="F3169">
        <f>能力值计算器!G2</f>
        <v>0</v>
      </c>
      <c r="G3169">
        <f>ROUNDDOWN((能力值计算器!F4+能力值计算器!E4*2+ROUNDDOWN(C3169/4,0))*能力值计算器!C2/100+10+能力值计算器!C2,0)</f>
        <v>169</v>
      </c>
      <c r="H3169">
        <f>ROUNDDOWN(ROUNDDOWN(ROUNDDOWN(ROUNDDOWN(ROUNDDOWN((能力值计算器!F6+能力值计算器!E6*2+ROUNDDOWN(D3169/4,0))*能力值计算器!C2/100+5,0)*能力值计算器!H6,0)*能力值计算器!K6,0)*能力值计算器!L6,0)*VLOOKUP(能力值计算器!J6,能力变化对照表!A:B,2,0),0)</f>
        <v>104</v>
      </c>
      <c r="I3169">
        <f>ROUNDDOWN(ROUNDDOWN(ROUNDDOWN(ROUNDDOWN(ROUNDDOWN((能力值计算器!F8+能力值计算器!E8*2+ROUNDDOWN(E3169/4,0))*能力值计算器!C2/100+5,0)*能力值计算器!H8,0)*能力值计算器!K8,0)*能力值计算器!L8,0)*VLOOKUP(能力值计算器!J8,能力变化对照表!A:B,2,0),0)</f>
        <v>-39</v>
      </c>
      <c r="J3169">
        <f t="shared" si="395"/>
        <v>0</v>
      </c>
      <c r="K3169">
        <f t="shared" si="396"/>
        <v>-6591</v>
      </c>
      <c r="L3169">
        <f t="shared" si="397"/>
        <v>10985</v>
      </c>
      <c r="M3169">
        <f t="shared" si="398"/>
        <v>247.1</v>
      </c>
      <c r="N3169">
        <f t="shared" si="399"/>
        <v>1</v>
      </c>
    </row>
    <row r="3170" spans="1:14">
      <c r="A3170">
        <f t="shared" si="392"/>
        <v>0</v>
      </c>
      <c r="B3170">
        <f t="shared" si="393"/>
        <v>0</v>
      </c>
      <c r="C3170">
        <v>52</v>
      </c>
      <c r="D3170">
        <v>236</v>
      </c>
      <c r="E3170">
        <f t="shared" si="394"/>
        <v>-999</v>
      </c>
      <c r="F3170">
        <f>能力值计算器!G2</f>
        <v>0</v>
      </c>
      <c r="G3170">
        <f>ROUNDDOWN((能力值计算器!F4+能力值计算器!E4*2+ROUNDDOWN(C3170/4,0))*能力值计算器!C2/100+10+能力值计算器!C2,0)</f>
        <v>152</v>
      </c>
      <c r="H3170">
        <f>ROUNDDOWN(ROUNDDOWN(ROUNDDOWN(ROUNDDOWN(ROUNDDOWN((能力值计算器!F6+能力值计算器!E6*2+ROUNDDOWN(D3170/4,0))*能力值计算器!C2/100+5,0)*能力值计算器!H6,0)*能力值计算器!K6,0)*能力值计算器!L6,0)*VLOOKUP(能力值计算器!J6,能力变化对照表!A:B,2,0),0)</f>
        <v>115</v>
      </c>
      <c r="I3170">
        <f>ROUNDDOWN(ROUNDDOWN(ROUNDDOWN(ROUNDDOWN(ROUNDDOWN((能力值计算器!F8+能力值计算器!E8*2+ROUNDDOWN(E3170/4,0))*能力值计算器!C2/100+5,0)*能力值计算器!H8,0)*能力值计算器!K8,0)*能力值计算器!L8,0)*VLOOKUP(能力值计算器!J8,能力变化对照表!A:B,2,0),0)</f>
        <v>-39</v>
      </c>
      <c r="J3170">
        <f t="shared" si="395"/>
        <v>0</v>
      </c>
      <c r="K3170">
        <f t="shared" si="396"/>
        <v>-5928</v>
      </c>
      <c r="L3170">
        <f t="shared" si="397"/>
        <v>11552</v>
      </c>
      <c r="M3170">
        <f t="shared" si="398"/>
        <v>230.1</v>
      </c>
      <c r="N3170">
        <f t="shared" si="399"/>
        <v>1</v>
      </c>
    </row>
    <row r="3171" spans="1:14">
      <c r="A3171">
        <f t="shared" si="392"/>
        <v>0</v>
      </c>
      <c r="B3171">
        <f t="shared" si="393"/>
        <v>0</v>
      </c>
      <c r="C3171">
        <v>52</v>
      </c>
      <c r="D3171">
        <v>240</v>
      </c>
      <c r="E3171">
        <f t="shared" si="394"/>
        <v>-999</v>
      </c>
      <c r="F3171">
        <f>能力值计算器!G2</f>
        <v>0</v>
      </c>
      <c r="G3171">
        <f>ROUNDDOWN((能力值计算器!F4+能力值计算器!E4*2+ROUNDDOWN(C3171/4,0))*能力值计算器!C2/100+10+能力值计算器!C2,0)</f>
        <v>152</v>
      </c>
      <c r="H3171">
        <f>ROUNDDOWN(ROUNDDOWN(ROUNDDOWN(ROUNDDOWN(ROUNDDOWN((能力值计算器!F6+能力值计算器!E6*2+ROUNDDOWN(D3171/4,0))*能力值计算器!C2/100+5,0)*能力值计算器!H6,0)*能力值计算器!K6,0)*能力值计算器!L6,0)*VLOOKUP(能力值计算器!J6,能力变化对照表!A:B,2,0),0)</f>
        <v>115</v>
      </c>
      <c r="I3171">
        <f>ROUNDDOWN(ROUNDDOWN(ROUNDDOWN(ROUNDDOWN(ROUNDDOWN((能力值计算器!F8+能力值计算器!E8*2+ROUNDDOWN(E3171/4,0))*能力值计算器!C2/100+5,0)*能力值计算器!H8,0)*能力值计算器!K8,0)*能力值计算器!L8,0)*VLOOKUP(能力值计算器!J8,能力变化对照表!A:B,2,0),0)</f>
        <v>-39</v>
      </c>
      <c r="J3171">
        <f t="shared" si="395"/>
        <v>0</v>
      </c>
      <c r="K3171">
        <f t="shared" si="396"/>
        <v>-5928</v>
      </c>
      <c r="L3171">
        <f t="shared" si="397"/>
        <v>11552</v>
      </c>
      <c r="M3171">
        <f t="shared" si="398"/>
        <v>230.1</v>
      </c>
      <c r="N3171">
        <f t="shared" si="399"/>
        <v>1</v>
      </c>
    </row>
    <row r="3172" spans="1:14">
      <c r="A3172">
        <f t="shared" si="392"/>
        <v>0</v>
      </c>
      <c r="B3172">
        <f t="shared" si="393"/>
        <v>0</v>
      </c>
      <c r="C3172">
        <v>56</v>
      </c>
      <c r="D3172">
        <v>236</v>
      </c>
      <c r="E3172">
        <f t="shared" si="394"/>
        <v>-999</v>
      </c>
      <c r="F3172">
        <f>能力值计算器!G2</f>
        <v>0</v>
      </c>
      <c r="G3172">
        <f>ROUNDDOWN((能力值计算器!F4+能力值计算器!E4*2+ROUNDDOWN(C3172/4,0))*能力值计算器!C2/100+10+能力值计算器!C2,0)</f>
        <v>152</v>
      </c>
      <c r="H3172">
        <f>ROUNDDOWN(ROUNDDOWN(ROUNDDOWN(ROUNDDOWN(ROUNDDOWN((能力值计算器!F6+能力值计算器!E6*2+ROUNDDOWN(D3172/4,0))*能力值计算器!C2/100+5,0)*能力值计算器!H6,0)*能力值计算器!K6,0)*能力值计算器!L6,0)*VLOOKUP(能力值计算器!J6,能力变化对照表!A:B,2,0),0)</f>
        <v>115</v>
      </c>
      <c r="I3172">
        <f>ROUNDDOWN(ROUNDDOWN(ROUNDDOWN(ROUNDDOWN(ROUNDDOWN((能力值计算器!F8+能力值计算器!E8*2+ROUNDDOWN(E3172/4,0))*能力值计算器!C2/100+5,0)*能力值计算器!H8,0)*能力值计算器!K8,0)*能力值计算器!L8,0)*VLOOKUP(能力值计算器!J8,能力变化对照表!A:B,2,0),0)</f>
        <v>-39</v>
      </c>
      <c r="J3172">
        <f t="shared" si="395"/>
        <v>0</v>
      </c>
      <c r="K3172">
        <f t="shared" si="396"/>
        <v>-5928</v>
      </c>
      <c r="L3172">
        <f t="shared" si="397"/>
        <v>11552</v>
      </c>
      <c r="M3172">
        <f t="shared" si="398"/>
        <v>230.1</v>
      </c>
      <c r="N3172">
        <f t="shared" si="399"/>
        <v>1</v>
      </c>
    </row>
    <row r="3173" spans="1:14">
      <c r="A3173">
        <f t="shared" si="392"/>
        <v>0</v>
      </c>
      <c r="B3173">
        <f t="shared" si="393"/>
        <v>0</v>
      </c>
      <c r="C3173">
        <v>56</v>
      </c>
      <c r="D3173">
        <v>240</v>
      </c>
      <c r="E3173">
        <f t="shared" si="394"/>
        <v>-999</v>
      </c>
      <c r="F3173">
        <f>能力值计算器!G2</f>
        <v>0</v>
      </c>
      <c r="G3173">
        <f>ROUNDDOWN((能力值计算器!F4+能力值计算器!E4*2+ROUNDDOWN(C3173/4,0))*能力值计算器!C2/100+10+能力值计算器!C2,0)</f>
        <v>152</v>
      </c>
      <c r="H3173">
        <f>ROUNDDOWN(ROUNDDOWN(ROUNDDOWN(ROUNDDOWN(ROUNDDOWN((能力值计算器!F6+能力值计算器!E6*2+ROUNDDOWN(D3173/4,0))*能力值计算器!C2/100+5,0)*能力值计算器!H6,0)*能力值计算器!K6,0)*能力值计算器!L6,0)*VLOOKUP(能力值计算器!J6,能力变化对照表!A:B,2,0),0)</f>
        <v>115</v>
      </c>
      <c r="I3173">
        <f>ROUNDDOWN(ROUNDDOWN(ROUNDDOWN(ROUNDDOWN(ROUNDDOWN((能力值计算器!F8+能力值计算器!E8*2+ROUNDDOWN(E3173/4,0))*能力值计算器!C2/100+5,0)*能力值计算器!H8,0)*能力值计算器!K8,0)*能力值计算器!L8,0)*VLOOKUP(能力值计算器!J8,能力变化对照表!A:B,2,0),0)</f>
        <v>-39</v>
      </c>
      <c r="J3173">
        <f t="shared" si="395"/>
        <v>0</v>
      </c>
      <c r="K3173">
        <f t="shared" si="396"/>
        <v>-5928</v>
      </c>
      <c r="L3173">
        <f t="shared" si="397"/>
        <v>11552</v>
      </c>
      <c r="M3173">
        <f t="shared" si="398"/>
        <v>230.1</v>
      </c>
      <c r="N3173">
        <f t="shared" si="399"/>
        <v>1</v>
      </c>
    </row>
    <row r="3174" spans="1:14">
      <c r="A3174">
        <f t="shared" si="392"/>
        <v>0</v>
      </c>
      <c r="B3174">
        <f t="shared" si="393"/>
        <v>0</v>
      </c>
      <c r="C3174">
        <v>148</v>
      </c>
      <c r="D3174">
        <v>172</v>
      </c>
      <c r="E3174">
        <f t="shared" si="394"/>
        <v>-999</v>
      </c>
      <c r="F3174">
        <f>能力值计算器!G2</f>
        <v>0</v>
      </c>
      <c r="G3174">
        <f>ROUNDDOWN((能力值计算器!F4+能力值计算器!E4*2+ROUNDDOWN(C3174/4,0))*能力值计算器!C2/100+10+能力值计算器!C2,0)</f>
        <v>164</v>
      </c>
      <c r="H3174">
        <f>ROUNDDOWN(ROUNDDOWN(ROUNDDOWN(ROUNDDOWN(ROUNDDOWN((能力值计算器!F6+能力值计算器!E6*2+ROUNDDOWN(D3174/4,0))*能力值计算器!C2/100+5,0)*能力值计算器!H6,0)*能力值计算器!K6,0)*能力值计算器!L6,0)*VLOOKUP(能力值计算器!J6,能力变化对照表!A:B,2,0),0)</f>
        <v>107</v>
      </c>
      <c r="I3174">
        <f>ROUNDDOWN(ROUNDDOWN(ROUNDDOWN(ROUNDDOWN(ROUNDDOWN((能力值计算器!F8+能力值计算器!E8*2+ROUNDDOWN(E3174/4,0))*能力值计算器!C2/100+5,0)*能力值计算器!H8,0)*能力值计算器!K8,0)*能力值计算器!L8,0)*VLOOKUP(能力值计算器!J8,能力变化对照表!A:B,2,0),0)</f>
        <v>-39</v>
      </c>
      <c r="J3174">
        <f t="shared" si="395"/>
        <v>0</v>
      </c>
      <c r="K3174">
        <f t="shared" si="396"/>
        <v>-6396</v>
      </c>
      <c r="L3174">
        <f t="shared" si="397"/>
        <v>11152</v>
      </c>
      <c r="M3174">
        <f t="shared" si="398"/>
        <v>242.1</v>
      </c>
      <c r="N3174">
        <f t="shared" si="399"/>
        <v>1</v>
      </c>
    </row>
    <row r="3175" spans="1:14">
      <c r="A3175">
        <f t="shared" si="392"/>
        <v>0</v>
      </c>
      <c r="B3175">
        <f t="shared" si="393"/>
        <v>0</v>
      </c>
      <c r="C3175">
        <v>148</v>
      </c>
      <c r="D3175">
        <v>176</v>
      </c>
      <c r="E3175">
        <f t="shared" si="394"/>
        <v>-999</v>
      </c>
      <c r="F3175">
        <f>能力值计算器!G2</f>
        <v>0</v>
      </c>
      <c r="G3175">
        <f>ROUNDDOWN((能力值计算器!F4+能力值计算器!E4*2+ROUNDDOWN(C3175/4,0))*能力值计算器!C2/100+10+能力值计算器!C2,0)</f>
        <v>164</v>
      </c>
      <c r="H3175">
        <f>ROUNDDOWN(ROUNDDOWN(ROUNDDOWN(ROUNDDOWN(ROUNDDOWN((能力值计算器!F6+能力值计算器!E6*2+ROUNDDOWN(D3175/4,0))*能力值计算器!C2/100+5,0)*能力值计算器!H6,0)*能力值计算器!K6,0)*能力值计算器!L6,0)*VLOOKUP(能力值计算器!J6,能力变化对照表!A:B,2,0),0)</f>
        <v>107</v>
      </c>
      <c r="I3175">
        <f>ROUNDDOWN(ROUNDDOWN(ROUNDDOWN(ROUNDDOWN(ROUNDDOWN((能力值计算器!F8+能力值计算器!E8*2+ROUNDDOWN(E3175/4,0))*能力值计算器!C2/100+5,0)*能力值计算器!H8,0)*能力值计算器!K8,0)*能力值计算器!L8,0)*VLOOKUP(能力值计算器!J8,能力变化对照表!A:B,2,0),0)</f>
        <v>-39</v>
      </c>
      <c r="J3175">
        <f t="shared" si="395"/>
        <v>0</v>
      </c>
      <c r="K3175">
        <f t="shared" si="396"/>
        <v>-6396</v>
      </c>
      <c r="L3175">
        <f t="shared" si="397"/>
        <v>11152</v>
      </c>
      <c r="M3175">
        <f t="shared" si="398"/>
        <v>242.1</v>
      </c>
      <c r="N3175">
        <f t="shared" si="399"/>
        <v>1</v>
      </c>
    </row>
    <row r="3176" spans="1:14">
      <c r="A3176">
        <f t="shared" si="392"/>
        <v>0</v>
      </c>
      <c r="B3176">
        <f t="shared" si="393"/>
        <v>0</v>
      </c>
      <c r="C3176">
        <v>152</v>
      </c>
      <c r="D3176">
        <v>172</v>
      </c>
      <c r="E3176">
        <f t="shared" si="394"/>
        <v>-999</v>
      </c>
      <c r="F3176">
        <f>能力值计算器!G2</f>
        <v>0</v>
      </c>
      <c r="G3176">
        <f>ROUNDDOWN((能力值计算器!F4+能力值计算器!E4*2+ROUNDDOWN(C3176/4,0))*能力值计算器!C2/100+10+能力值计算器!C2,0)</f>
        <v>164</v>
      </c>
      <c r="H3176">
        <f>ROUNDDOWN(ROUNDDOWN(ROUNDDOWN(ROUNDDOWN(ROUNDDOWN((能力值计算器!F6+能力值计算器!E6*2+ROUNDDOWN(D3176/4,0))*能力值计算器!C2/100+5,0)*能力值计算器!H6,0)*能力值计算器!K6,0)*能力值计算器!L6,0)*VLOOKUP(能力值计算器!J6,能力变化对照表!A:B,2,0),0)</f>
        <v>107</v>
      </c>
      <c r="I3176">
        <f>ROUNDDOWN(ROUNDDOWN(ROUNDDOWN(ROUNDDOWN(ROUNDDOWN((能力值计算器!F8+能力值计算器!E8*2+ROUNDDOWN(E3176/4,0))*能力值计算器!C2/100+5,0)*能力值计算器!H8,0)*能力值计算器!K8,0)*能力值计算器!L8,0)*VLOOKUP(能力值计算器!J8,能力变化对照表!A:B,2,0),0)</f>
        <v>-39</v>
      </c>
      <c r="J3176">
        <f t="shared" si="395"/>
        <v>0</v>
      </c>
      <c r="K3176">
        <f t="shared" si="396"/>
        <v>-6396</v>
      </c>
      <c r="L3176">
        <f t="shared" si="397"/>
        <v>11152</v>
      </c>
      <c r="M3176">
        <f t="shared" si="398"/>
        <v>242.1</v>
      </c>
      <c r="N3176">
        <f t="shared" si="399"/>
        <v>1</v>
      </c>
    </row>
    <row r="3177" spans="1:14">
      <c r="A3177">
        <f t="shared" si="392"/>
        <v>0</v>
      </c>
      <c r="B3177">
        <f t="shared" si="393"/>
        <v>0</v>
      </c>
      <c r="C3177">
        <v>152</v>
      </c>
      <c r="D3177">
        <v>176</v>
      </c>
      <c r="E3177">
        <f t="shared" si="394"/>
        <v>-999</v>
      </c>
      <c r="F3177">
        <f>能力值计算器!G2</f>
        <v>0</v>
      </c>
      <c r="G3177">
        <f>ROUNDDOWN((能力值计算器!F4+能力值计算器!E4*2+ROUNDDOWN(C3177/4,0))*能力值计算器!C2/100+10+能力值计算器!C2,0)</f>
        <v>164</v>
      </c>
      <c r="H3177">
        <f>ROUNDDOWN(ROUNDDOWN(ROUNDDOWN(ROUNDDOWN(ROUNDDOWN((能力值计算器!F6+能力值计算器!E6*2+ROUNDDOWN(D3177/4,0))*能力值计算器!C2/100+5,0)*能力值计算器!H6,0)*能力值计算器!K6,0)*能力值计算器!L6,0)*VLOOKUP(能力值计算器!J6,能力变化对照表!A:B,2,0),0)</f>
        <v>107</v>
      </c>
      <c r="I3177">
        <f>ROUNDDOWN(ROUNDDOWN(ROUNDDOWN(ROUNDDOWN(ROUNDDOWN((能力值计算器!F8+能力值计算器!E8*2+ROUNDDOWN(E3177/4,0))*能力值计算器!C2/100+5,0)*能力值计算器!H8,0)*能力值计算器!K8,0)*能力值计算器!L8,0)*VLOOKUP(能力值计算器!J8,能力变化对照表!A:B,2,0),0)</f>
        <v>-39</v>
      </c>
      <c r="J3177">
        <f t="shared" si="395"/>
        <v>0</v>
      </c>
      <c r="K3177">
        <f t="shared" si="396"/>
        <v>-6396</v>
      </c>
      <c r="L3177">
        <f t="shared" si="397"/>
        <v>11152</v>
      </c>
      <c r="M3177">
        <f t="shared" si="398"/>
        <v>242.1</v>
      </c>
      <c r="N3177">
        <f t="shared" si="399"/>
        <v>1</v>
      </c>
    </row>
    <row r="3178" spans="1:14">
      <c r="A3178">
        <f t="shared" si="392"/>
        <v>0</v>
      </c>
      <c r="B3178">
        <f t="shared" si="393"/>
        <v>0</v>
      </c>
      <c r="C3178">
        <v>228</v>
      </c>
      <c r="D3178">
        <v>124</v>
      </c>
      <c r="E3178">
        <f t="shared" si="394"/>
        <v>-999</v>
      </c>
      <c r="F3178">
        <f>能力值计算器!G2</f>
        <v>0</v>
      </c>
      <c r="G3178">
        <f>ROUNDDOWN((能力值计算器!F4+能力值计算器!E4*2+ROUNDDOWN(C3178/4,0))*能力值计算器!C2/100+10+能力值计算器!C2,0)</f>
        <v>174</v>
      </c>
      <c r="H3178">
        <f>ROUNDDOWN(ROUNDDOWN(ROUNDDOWN(ROUNDDOWN(ROUNDDOWN((能力值计算器!F6+能力值计算器!E6*2+ROUNDDOWN(D3178/4,0))*能力值计算器!C2/100+5,0)*能力值计算器!H6,0)*能力值计算器!K6,0)*能力值计算器!L6,0)*VLOOKUP(能力值计算器!J6,能力变化对照表!A:B,2,0),0)</f>
        <v>101</v>
      </c>
      <c r="I3178">
        <f>ROUNDDOWN(ROUNDDOWN(ROUNDDOWN(ROUNDDOWN(ROUNDDOWN((能力值计算器!F8+能力值计算器!E8*2+ROUNDDOWN(E3178/4,0))*能力值计算器!C2/100+5,0)*能力值计算器!H8,0)*能力值计算器!K8,0)*能力值计算器!L8,0)*VLOOKUP(能力值计算器!J8,能力变化对照表!A:B,2,0),0)</f>
        <v>-39</v>
      </c>
      <c r="J3178">
        <f t="shared" si="395"/>
        <v>0</v>
      </c>
      <c r="K3178">
        <f t="shared" si="396"/>
        <v>-6786</v>
      </c>
      <c r="L3178">
        <f t="shared" si="397"/>
        <v>10788</v>
      </c>
      <c r="M3178">
        <f t="shared" si="398"/>
        <v>252.1</v>
      </c>
      <c r="N3178">
        <f t="shared" si="399"/>
        <v>1</v>
      </c>
    </row>
    <row r="3179" spans="1:14">
      <c r="A3179">
        <f t="shared" si="392"/>
        <v>0</v>
      </c>
      <c r="B3179">
        <f t="shared" si="393"/>
        <v>0</v>
      </c>
      <c r="C3179">
        <v>228</v>
      </c>
      <c r="D3179">
        <v>128</v>
      </c>
      <c r="E3179">
        <f t="shared" si="394"/>
        <v>-999</v>
      </c>
      <c r="F3179">
        <f>能力值计算器!G2</f>
        <v>0</v>
      </c>
      <c r="G3179">
        <f>ROUNDDOWN((能力值计算器!F4+能力值计算器!E4*2+ROUNDDOWN(C3179/4,0))*能力值计算器!C2/100+10+能力值计算器!C2,0)</f>
        <v>174</v>
      </c>
      <c r="H3179">
        <f>ROUNDDOWN(ROUNDDOWN(ROUNDDOWN(ROUNDDOWN(ROUNDDOWN((能力值计算器!F6+能力值计算器!E6*2+ROUNDDOWN(D3179/4,0))*能力值计算器!C2/100+5,0)*能力值计算器!H6,0)*能力值计算器!K6,0)*能力值计算器!L6,0)*VLOOKUP(能力值计算器!J6,能力变化对照表!A:B,2,0),0)</f>
        <v>101</v>
      </c>
      <c r="I3179">
        <f>ROUNDDOWN(ROUNDDOWN(ROUNDDOWN(ROUNDDOWN(ROUNDDOWN((能力值计算器!F8+能力值计算器!E8*2+ROUNDDOWN(E3179/4,0))*能力值计算器!C2/100+5,0)*能力值计算器!H8,0)*能力值计算器!K8,0)*能力值计算器!L8,0)*VLOOKUP(能力值计算器!J8,能力变化对照表!A:B,2,0),0)</f>
        <v>-39</v>
      </c>
      <c r="J3179">
        <f t="shared" si="395"/>
        <v>0</v>
      </c>
      <c r="K3179">
        <f t="shared" si="396"/>
        <v>-6786</v>
      </c>
      <c r="L3179">
        <f t="shared" si="397"/>
        <v>10788</v>
      </c>
      <c r="M3179">
        <f t="shared" si="398"/>
        <v>252.1</v>
      </c>
      <c r="N3179">
        <f t="shared" si="399"/>
        <v>1</v>
      </c>
    </row>
    <row r="3180" spans="1:14">
      <c r="A3180">
        <f t="shared" si="392"/>
        <v>0</v>
      </c>
      <c r="B3180">
        <f t="shared" si="393"/>
        <v>0</v>
      </c>
      <c r="C3180">
        <v>232</v>
      </c>
      <c r="D3180">
        <v>124</v>
      </c>
      <c r="E3180">
        <f t="shared" si="394"/>
        <v>-999</v>
      </c>
      <c r="F3180">
        <f>能力值计算器!G2</f>
        <v>0</v>
      </c>
      <c r="G3180">
        <f>ROUNDDOWN((能力值计算器!F4+能力值计算器!E4*2+ROUNDDOWN(C3180/4,0))*能力值计算器!C2/100+10+能力值计算器!C2,0)</f>
        <v>174</v>
      </c>
      <c r="H3180">
        <f>ROUNDDOWN(ROUNDDOWN(ROUNDDOWN(ROUNDDOWN(ROUNDDOWN((能力值计算器!F6+能力值计算器!E6*2+ROUNDDOWN(D3180/4,0))*能力值计算器!C2/100+5,0)*能力值计算器!H6,0)*能力值计算器!K6,0)*能力值计算器!L6,0)*VLOOKUP(能力值计算器!J6,能力变化对照表!A:B,2,0),0)</f>
        <v>101</v>
      </c>
      <c r="I3180">
        <f>ROUNDDOWN(ROUNDDOWN(ROUNDDOWN(ROUNDDOWN(ROUNDDOWN((能力值计算器!F8+能力值计算器!E8*2+ROUNDDOWN(E3180/4,0))*能力值计算器!C2/100+5,0)*能力值计算器!H8,0)*能力值计算器!K8,0)*能力值计算器!L8,0)*VLOOKUP(能力值计算器!J8,能力变化对照表!A:B,2,0),0)</f>
        <v>-39</v>
      </c>
      <c r="J3180">
        <f t="shared" si="395"/>
        <v>0</v>
      </c>
      <c r="K3180">
        <f t="shared" si="396"/>
        <v>-6786</v>
      </c>
      <c r="L3180">
        <f t="shared" si="397"/>
        <v>10788</v>
      </c>
      <c r="M3180">
        <f t="shared" si="398"/>
        <v>252.1</v>
      </c>
      <c r="N3180">
        <f t="shared" si="399"/>
        <v>1</v>
      </c>
    </row>
    <row r="3181" spans="1:14">
      <c r="A3181">
        <f t="shared" si="392"/>
        <v>0</v>
      </c>
      <c r="B3181">
        <f t="shared" si="393"/>
        <v>0</v>
      </c>
      <c r="C3181">
        <v>232</v>
      </c>
      <c r="D3181">
        <v>128</v>
      </c>
      <c r="E3181">
        <f t="shared" si="394"/>
        <v>-999</v>
      </c>
      <c r="F3181">
        <f>能力值计算器!G2</f>
        <v>0</v>
      </c>
      <c r="G3181">
        <f>ROUNDDOWN((能力值计算器!F4+能力值计算器!E4*2+ROUNDDOWN(C3181/4,0))*能力值计算器!C2/100+10+能力值计算器!C2,0)</f>
        <v>174</v>
      </c>
      <c r="H3181">
        <f>ROUNDDOWN(ROUNDDOWN(ROUNDDOWN(ROUNDDOWN(ROUNDDOWN((能力值计算器!F6+能力值计算器!E6*2+ROUNDDOWN(D3181/4,0))*能力值计算器!C2/100+5,0)*能力值计算器!H6,0)*能力值计算器!K6,0)*能力值计算器!L6,0)*VLOOKUP(能力值计算器!J6,能力变化对照表!A:B,2,0),0)</f>
        <v>101</v>
      </c>
      <c r="I3181">
        <f>ROUNDDOWN(ROUNDDOWN(ROUNDDOWN(ROUNDDOWN(ROUNDDOWN((能力值计算器!F8+能力值计算器!E8*2+ROUNDDOWN(E3181/4,0))*能力值计算器!C2/100+5,0)*能力值计算器!H8,0)*能力值计算器!K8,0)*能力值计算器!L8,0)*VLOOKUP(能力值计算器!J8,能力变化对照表!A:B,2,0),0)</f>
        <v>-39</v>
      </c>
      <c r="J3181">
        <f t="shared" si="395"/>
        <v>0</v>
      </c>
      <c r="K3181">
        <f t="shared" si="396"/>
        <v>-6786</v>
      </c>
      <c r="L3181">
        <f t="shared" si="397"/>
        <v>10788</v>
      </c>
      <c r="M3181">
        <f t="shared" si="398"/>
        <v>252.1</v>
      </c>
      <c r="N3181">
        <f t="shared" si="399"/>
        <v>1</v>
      </c>
    </row>
    <row r="3182" spans="1:14">
      <c r="A3182">
        <f t="shared" si="392"/>
        <v>0</v>
      </c>
      <c r="B3182">
        <f t="shared" si="393"/>
        <v>0</v>
      </c>
      <c r="C3182">
        <v>28</v>
      </c>
      <c r="D3182">
        <v>252</v>
      </c>
      <c r="E3182">
        <f t="shared" si="394"/>
        <v>-999</v>
      </c>
      <c r="F3182">
        <f>能力值计算器!G2</f>
        <v>0</v>
      </c>
      <c r="G3182">
        <f>ROUNDDOWN((能力值计算器!F4+能力值计算器!E4*2+ROUNDDOWN(C3182/4,0))*能力值计算器!C2/100+10+能力值计算器!C2,0)</f>
        <v>149</v>
      </c>
      <c r="H3182">
        <f>ROUNDDOWN(ROUNDDOWN(ROUNDDOWN(ROUNDDOWN(ROUNDDOWN((能力值计算器!F6+能力值计算器!E6*2+ROUNDDOWN(D3182/4,0))*能力值计算器!C2/100+5,0)*能力值计算器!H6,0)*能力值计算器!K6,0)*能力值计算器!L6,0)*VLOOKUP(能力值计算器!J6,能力变化对照表!A:B,2,0),0)</f>
        <v>117</v>
      </c>
      <c r="I3182">
        <f>ROUNDDOWN(ROUNDDOWN(ROUNDDOWN(ROUNDDOWN(ROUNDDOWN((能力值计算器!F8+能力值计算器!E8*2+ROUNDDOWN(E3182/4,0))*能力值计算器!C2/100+5,0)*能力值计算器!H8,0)*能力值计算器!K8,0)*能力值计算器!L8,0)*VLOOKUP(能力值计算器!J8,能力变化对照表!A:B,2,0),0)</f>
        <v>-39</v>
      </c>
      <c r="J3182">
        <f t="shared" si="395"/>
        <v>0</v>
      </c>
      <c r="K3182">
        <f t="shared" si="396"/>
        <v>-5811</v>
      </c>
      <c r="L3182">
        <f t="shared" si="397"/>
        <v>11622</v>
      </c>
      <c r="M3182">
        <f t="shared" si="398"/>
        <v>227.1</v>
      </c>
      <c r="N3182">
        <f t="shared" si="399"/>
        <v>1</v>
      </c>
    </row>
    <row r="3183" spans="1:14">
      <c r="A3183">
        <f t="shared" si="392"/>
        <v>0</v>
      </c>
      <c r="B3183">
        <f t="shared" si="393"/>
        <v>0</v>
      </c>
      <c r="C3183">
        <v>32</v>
      </c>
      <c r="D3183">
        <v>252</v>
      </c>
      <c r="E3183">
        <f t="shared" si="394"/>
        <v>-999</v>
      </c>
      <c r="F3183">
        <f>能力值计算器!G2</f>
        <v>0</v>
      </c>
      <c r="G3183">
        <f>ROUNDDOWN((能力值计算器!F4+能力值计算器!E4*2+ROUNDDOWN(C3183/4,0))*能力值计算器!C2/100+10+能力值计算器!C2,0)</f>
        <v>149</v>
      </c>
      <c r="H3183">
        <f>ROUNDDOWN(ROUNDDOWN(ROUNDDOWN(ROUNDDOWN(ROUNDDOWN((能力值计算器!F6+能力值计算器!E6*2+ROUNDDOWN(D3183/4,0))*能力值计算器!C2/100+5,0)*能力值计算器!H6,0)*能力值计算器!K6,0)*能力值计算器!L6,0)*VLOOKUP(能力值计算器!J6,能力变化对照表!A:B,2,0),0)</f>
        <v>117</v>
      </c>
      <c r="I3183">
        <f>ROUNDDOWN(ROUNDDOWN(ROUNDDOWN(ROUNDDOWN(ROUNDDOWN((能力值计算器!F8+能力值计算器!E8*2+ROUNDDOWN(E3183/4,0))*能力值计算器!C2/100+5,0)*能力值计算器!H8,0)*能力值计算器!K8,0)*能力值计算器!L8,0)*VLOOKUP(能力值计算器!J8,能力变化对照表!A:B,2,0),0)</f>
        <v>-39</v>
      </c>
      <c r="J3183">
        <f t="shared" si="395"/>
        <v>0</v>
      </c>
      <c r="K3183">
        <f t="shared" si="396"/>
        <v>-5811</v>
      </c>
      <c r="L3183">
        <f t="shared" si="397"/>
        <v>11622</v>
      </c>
      <c r="M3183">
        <f t="shared" si="398"/>
        <v>227.1</v>
      </c>
      <c r="N3183">
        <f t="shared" si="399"/>
        <v>1</v>
      </c>
    </row>
    <row r="3184" spans="1:14">
      <c r="A3184">
        <f t="shared" si="392"/>
        <v>0</v>
      </c>
      <c r="B3184">
        <f t="shared" si="393"/>
        <v>0</v>
      </c>
      <c r="C3184">
        <v>172</v>
      </c>
      <c r="D3184">
        <v>156</v>
      </c>
      <c r="E3184">
        <f t="shared" si="394"/>
        <v>-999</v>
      </c>
      <c r="F3184">
        <f>能力值计算器!G2</f>
        <v>0</v>
      </c>
      <c r="G3184">
        <f>ROUNDDOWN((能力值计算器!F4+能力值计算器!E4*2+ROUNDDOWN(C3184/4,0))*能力值计算器!C2/100+10+能力值计算器!C2,0)</f>
        <v>167</v>
      </c>
      <c r="H3184">
        <f>ROUNDDOWN(ROUNDDOWN(ROUNDDOWN(ROUNDDOWN(ROUNDDOWN((能力值计算器!F6+能力值计算器!E6*2+ROUNDDOWN(D3184/4,0))*能力值计算器!C2/100+5,0)*能力值计算器!H6,0)*能力值计算器!K6,0)*能力值计算器!L6,0)*VLOOKUP(能力值计算器!J6,能力变化对照表!A:B,2,0),0)</f>
        <v>105</v>
      </c>
      <c r="I3184">
        <f>ROUNDDOWN(ROUNDDOWN(ROUNDDOWN(ROUNDDOWN(ROUNDDOWN((能力值计算器!F8+能力值计算器!E8*2+ROUNDDOWN(E3184/4,0))*能力值计算器!C2/100+5,0)*能力值计算器!H8,0)*能力值计算器!K8,0)*能力值计算器!L8,0)*VLOOKUP(能力值计算器!J8,能力变化对照表!A:B,2,0),0)</f>
        <v>-39</v>
      </c>
      <c r="J3184">
        <f t="shared" si="395"/>
        <v>0</v>
      </c>
      <c r="K3184">
        <f t="shared" si="396"/>
        <v>-6513</v>
      </c>
      <c r="L3184">
        <f t="shared" si="397"/>
        <v>11022</v>
      </c>
      <c r="M3184">
        <f t="shared" si="398"/>
        <v>245.1</v>
      </c>
      <c r="N3184">
        <f t="shared" si="399"/>
        <v>1</v>
      </c>
    </row>
    <row r="3185" spans="1:14">
      <c r="A3185">
        <f t="shared" si="392"/>
        <v>0</v>
      </c>
      <c r="B3185">
        <f t="shared" si="393"/>
        <v>0</v>
      </c>
      <c r="C3185">
        <v>172</v>
      </c>
      <c r="D3185">
        <v>160</v>
      </c>
      <c r="E3185">
        <f t="shared" si="394"/>
        <v>-999</v>
      </c>
      <c r="F3185">
        <f>能力值计算器!G2</f>
        <v>0</v>
      </c>
      <c r="G3185">
        <f>ROUNDDOWN((能力值计算器!F4+能力值计算器!E4*2+ROUNDDOWN(C3185/4,0))*能力值计算器!C2/100+10+能力值计算器!C2,0)</f>
        <v>167</v>
      </c>
      <c r="H3185">
        <f>ROUNDDOWN(ROUNDDOWN(ROUNDDOWN(ROUNDDOWN(ROUNDDOWN((能力值计算器!F6+能力值计算器!E6*2+ROUNDDOWN(D3185/4,0))*能力值计算器!C2/100+5,0)*能力值计算器!H6,0)*能力值计算器!K6,0)*能力值计算器!L6,0)*VLOOKUP(能力值计算器!J6,能力变化对照表!A:B,2,0),0)</f>
        <v>105</v>
      </c>
      <c r="I3185">
        <f>ROUNDDOWN(ROUNDDOWN(ROUNDDOWN(ROUNDDOWN(ROUNDDOWN((能力值计算器!F8+能力值计算器!E8*2+ROUNDDOWN(E3185/4,0))*能力值计算器!C2/100+5,0)*能力值计算器!H8,0)*能力值计算器!K8,0)*能力值计算器!L8,0)*VLOOKUP(能力值计算器!J8,能力变化对照表!A:B,2,0),0)</f>
        <v>-39</v>
      </c>
      <c r="J3185">
        <f t="shared" si="395"/>
        <v>0</v>
      </c>
      <c r="K3185">
        <f t="shared" si="396"/>
        <v>-6513</v>
      </c>
      <c r="L3185">
        <f t="shared" si="397"/>
        <v>11022</v>
      </c>
      <c r="M3185">
        <f t="shared" si="398"/>
        <v>245.1</v>
      </c>
      <c r="N3185">
        <f t="shared" si="399"/>
        <v>1</v>
      </c>
    </row>
    <row r="3186" spans="1:14">
      <c r="A3186">
        <f t="shared" si="392"/>
        <v>0</v>
      </c>
      <c r="B3186">
        <f t="shared" si="393"/>
        <v>0</v>
      </c>
      <c r="C3186">
        <v>176</v>
      </c>
      <c r="D3186">
        <v>156</v>
      </c>
      <c r="E3186">
        <f t="shared" si="394"/>
        <v>-999</v>
      </c>
      <c r="F3186">
        <f>能力值计算器!G2</f>
        <v>0</v>
      </c>
      <c r="G3186">
        <f>ROUNDDOWN((能力值计算器!F4+能力值计算器!E4*2+ROUNDDOWN(C3186/4,0))*能力值计算器!C2/100+10+能力值计算器!C2,0)</f>
        <v>167</v>
      </c>
      <c r="H3186">
        <f>ROUNDDOWN(ROUNDDOWN(ROUNDDOWN(ROUNDDOWN(ROUNDDOWN((能力值计算器!F6+能力值计算器!E6*2+ROUNDDOWN(D3186/4,0))*能力值计算器!C2/100+5,0)*能力值计算器!H6,0)*能力值计算器!K6,0)*能力值计算器!L6,0)*VLOOKUP(能力值计算器!J6,能力变化对照表!A:B,2,0),0)</f>
        <v>105</v>
      </c>
      <c r="I3186">
        <f>ROUNDDOWN(ROUNDDOWN(ROUNDDOWN(ROUNDDOWN(ROUNDDOWN((能力值计算器!F8+能力值计算器!E8*2+ROUNDDOWN(E3186/4,0))*能力值计算器!C2/100+5,0)*能力值计算器!H8,0)*能力值计算器!K8,0)*能力值计算器!L8,0)*VLOOKUP(能力值计算器!J8,能力变化对照表!A:B,2,0),0)</f>
        <v>-39</v>
      </c>
      <c r="J3186">
        <f t="shared" si="395"/>
        <v>0</v>
      </c>
      <c r="K3186">
        <f t="shared" si="396"/>
        <v>-6513</v>
      </c>
      <c r="L3186">
        <f t="shared" si="397"/>
        <v>11022</v>
      </c>
      <c r="M3186">
        <f t="shared" si="398"/>
        <v>245.1</v>
      </c>
      <c r="N3186">
        <f t="shared" si="399"/>
        <v>1</v>
      </c>
    </row>
    <row r="3187" spans="1:14">
      <c r="A3187">
        <f t="shared" si="392"/>
        <v>0</v>
      </c>
      <c r="B3187">
        <f t="shared" si="393"/>
        <v>0</v>
      </c>
      <c r="C3187">
        <v>176</v>
      </c>
      <c r="D3187">
        <v>160</v>
      </c>
      <c r="E3187">
        <f t="shared" si="394"/>
        <v>-999</v>
      </c>
      <c r="F3187">
        <f>能力值计算器!G2</f>
        <v>0</v>
      </c>
      <c r="G3187">
        <f>ROUNDDOWN((能力值计算器!F4+能力值计算器!E4*2+ROUNDDOWN(C3187/4,0))*能力值计算器!C2/100+10+能力值计算器!C2,0)</f>
        <v>167</v>
      </c>
      <c r="H3187">
        <f>ROUNDDOWN(ROUNDDOWN(ROUNDDOWN(ROUNDDOWN(ROUNDDOWN((能力值计算器!F6+能力值计算器!E6*2+ROUNDDOWN(D3187/4,0))*能力值计算器!C2/100+5,0)*能力值计算器!H6,0)*能力值计算器!K6,0)*能力值计算器!L6,0)*VLOOKUP(能力值计算器!J6,能力变化对照表!A:B,2,0),0)</f>
        <v>105</v>
      </c>
      <c r="I3187">
        <f>ROUNDDOWN(ROUNDDOWN(ROUNDDOWN(ROUNDDOWN(ROUNDDOWN((能力值计算器!F8+能力值计算器!E8*2+ROUNDDOWN(E3187/4,0))*能力值计算器!C2/100+5,0)*能力值计算器!H8,0)*能力值计算器!K8,0)*能力值计算器!L8,0)*VLOOKUP(能力值计算器!J8,能力变化对照表!A:B,2,0),0)</f>
        <v>-39</v>
      </c>
      <c r="J3187">
        <f t="shared" si="395"/>
        <v>0</v>
      </c>
      <c r="K3187">
        <f t="shared" si="396"/>
        <v>-6513</v>
      </c>
      <c r="L3187">
        <f t="shared" si="397"/>
        <v>11022</v>
      </c>
      <c r="M3187">
        <f t="shared" si="398"/>
        <v>245.1</v>
      </c>
      <c r="N3187">
        <f t="shared" si="399"/>
        <v>1</v>
      </c>
    </row>
    <row r="3188" spans="1:14">
      <c r="A3188">
        <f t="shared" si="392"/>
        <v>0</v>
      </c>
      <c r="B3188">
        <f t="shared" si="393"/>
        <v>0</v>
      </c>
      <c r="C3188">
        <v>108</v>
      </c>
      <c r="D3188">
        <v>196</v>
      </c>
      <c r="E3188">
        <f t="shared" si="394"/>
        <v>-999</v>
      </c>
      <c r="F3188">
        <f>能力值计算器!G2</f>
        <v>0</v>
      </c>
      <c r="G3188">
        <f>ROUNDDOWN((能力值计算器!F4+能力值计算器!E4*2+ROUNDDOWN(C3188/4,0))*能力值计算器!C2/100+10+能力值计算器!C2,0)</f>
        <v>159</v>
      </c>
      <c r="H3188">
        <f>ROUNDDOWN(ROUNDDOWN(ROUNDDOWN(ROUNDDOWN(ROUNDDOWN((能力值计算器!F6+能力值计算器!E6*2+ROUNDDOWN(D3188/4,0))*能力值计算器!C2/100+5,0)*能力值计算器!H6,0)*能力值计算器!K6,0)*能力值计算器!L6,0)*VLOOKUP(能力值计算器!J6,能力变化对照表!A:B,2,0),0)</f>
        <v>110</v>
      </c>
      <c r="I3188">
        <f>ROUNDDOWN(ROUNDDOWN(ROUNDDOWN(ROUNDDOWN(ROUNDDOWN((能力值计算器!F8+能力值计算器!E8*2+ROUNDDOWN(E3188/4,0))*能力值计算器!C2/100+5,0)*能力值计算器!H8,0)*能力值计算器!K8,0)*能力值计算器!L8,0)*VLOOKUP(能力值计算器!J8,能力变化对照表!A:B,2,0),0)</f>
        <v>-39</v>
      </c>
      <c r="J3188">
        <f t="shared" si="395"/>
        <v>0</v>
      </c>
      <c r="K3188">
        <f t="shared" si="396"/>
        <v>-6201</v>
      </c>
      <c r="L3188">
        <f t="shared" si="397"/>
        <v>11289</v>
      </c>
      <c r="M3188">
        <f t="shared" si="398"/>
        <v>237.1</v>
      </c>
      <c r="N3188">
        <f t="shared" si="399"/>
        <v>1</v>
      </c>
    </row>
    <row r="3189" spans="1:14">
      <c r="A3189">
        <f t="shared" si="392"/>
        <v>0</v>
      </c>
      <c r="B3189">
        <f t="shared" si="393"/>
        <v>0</v>
      </c>
      <c r="C3189">
        <v>108</v>
      </c>
      <c r="D3189">
        <v>200</v>
      </c>
      <c r="E3189">
        <f t="shared" si="394"/>
        <v>-999</v>
      </c>
      <c r="F3189">
        <f>能力值计算器!G2</f>
        <v>0</v>
      </c>
      <c r="G3189">
        <f>ROUNDDOWN((能力值计算器!F4+能力值计算器!E4*2+ROUNDDOWN(C3189/4,0))*能力值计算器!C2/100+10+能力值计算器!C2,0)</f>
        <v>159</v>
      </c>
      <c r="H3189">
        <f>ROUNDDOWN(ROUNDDOWN(ROUNDDOWN(ROUNDDOWN(ROUNDDOWN((能力值计算器!F6+能力值计算器!E6*2+ROUNDDOWN(D3189/4,0))*能力值计算器!C2/100+5,0)*能力值计算器!H6,0)*能力值计算器!K6,0)*能力值计算器!L6,0)*VLOOKUP(能力值计算器!J6,能力变化对照表!A:B,2,0),0)</f>
        <v>110</v>
      </c>
      <c r="I3189">
        <f>ROUNDDOWN(ROUNDDOWN(ROUNDDOWN(ROUNDDOWN(ROUNDDOWN((能力值计算器!F8+能力值计算器!E8*2+ROUNDDOWN(E3189/4,0))*能力值计算器!C2/100+5,0)*能力值计算器!H8,0)*能力值计算器!K8,0)*能力值计算器!L8,0)*VLOOKUP(能力值计算器!J8,能力变化对照表!A:B,2,0),0)</f>
        <v>-39</v>
      </c>
      <c r="J3189">
        <f t="shared" si="395"/>
        <v>0</v>
      </c>
      <c r="K3189">
        <f t="shared" si="396"/>
        <v>-6201</v>
      </c>
      <c r="L3189">
        <f t="shared" si="397"/>
        <v>11289</v>
      </c>
      <c r="M3189">
        <f t="shared" si="398"/>
        <v>237.1</v>
      </c>
      <c r="N3189">
        <f t="shared" si="399"/>
        <v>1</v>
      </c>
    </row>
    <row r="3190" spans="1:14">
      <c r="A3190">
        <f t="shared" si="392"/>
        <v>0</v>
      </c>
      <c r="B3190">
        <f t="shared" si="393"/>
        <v>0</v>
      </c>
      <c r="C3190">
        <v>112</v>
      </c>
      <c r="D3190">
        <v>196</v>
      </c>
      <c r="E3190">
        <f t="shared" si="394"/>
        <v>-999</v>
      </c>
      <c r="F3190">
        <f>能力值计算器!G2</f>
        <v>0</v>
      </c>
      <c r="G3190">
        <f>ROUNDDOWN((能力值计算器!F4+能力值计算器!E4*2+ROUNDDOWN(C3190/4,0))*能力值计算器!C2/100+10+能力值计算器!C2,0)</f>
        <v>159</v>
      </c>
      <c r="H3190">
        <f>ROUNDDOWN(ROUNDDOWN(ROUNDDOWN(ROUNDDOWN(ROUNDDOWN((能力值计算器!F6+能力值计算器!E6*2+ROUNDDOWN(D3190/4,0))*能力值计算器!C2/100+5,0)*能力值计算器!H6,0)*能力值计算器!K6,0)*能力值计算器!L6,0)*VLOOKUP(能力值计算器!J6,能力变化对照表!A:B,2,0),0)</f>
        <v>110</v>
      </c>
      <c r="I3190">
        <f>ROUNDDOWN(ROUNDDOWN(ROUNDDOWN(ROUNDDOWN(ROUNDDOWN((能力值计算器!F8+能力值计算器!E8*2+ROUNDDOWN(E3190/4,0))*能力值计算器!C2/100+5,0)*能力值计算器!H8,0)*能力值计算器!K8,0)*能力值计算器!L8,0)*VLOOKUP(能力值计算器!J8,能力变化对照表!A:B,2,0),0)</f>
        <v>-39</v>
      </c>
      <c r="J3190">
        <f t="shared" si="395"/>
        <v>0</v>
      </c>
      <c r="K3190">
        <f t="shared" si="396"/>
        <v>-6201</v>
      </c>
      <c r="L3190">
        <f t="shared" si="397"/>
        <v>11289</v>
      </c>
      <c r="M3190">
        <f t="shared" si="398"/>
        <v>237.1</v>
      </c>
      <c r="N3190">
        <f t="shared" si="399"/>
        <v>1</v>
      </c>
    </row>
    <row r="3191" spans="1:14">
      <c r="A3191">
        <f t="shared" si="392"/>
        <v>0</v>
      </c>
      <c r="B3191">
        <f t="shared" si="393"/>
        <v>0</v>
      </c>
      <c r="C3191">
        <v>112</v>
      </c>
      <c r="D3191">
        <v>200</v>
      </c>
      <c r="E3191">
        <f t="shared" si="394"/>
        <v>-999</v>
      </c>
      <c r="F3191">
        <f>能力值计算器!G2</f>
        <v>0</v>
      </c>
      <c r="G3191">
        <f>ROUNDDOWN((能力值计算器!F4+能力值计算器!E4*2+ROUNDDOWN(C3191/4,0))*能力值计算器!C2/100+10+能力值计算器!C2,0)</f>
        <v>159</v>
      </c>
      <c r="H3191">
        <f>ROUNDDOWN(ROUNDDOWN(ROUNDDOWN(ROUNDDOWN(ROUNDDOWN((能力值计算器!F6+能力值计算器!E6*2+ROUNDDOWN(D3191/4,0))*能力值计算器!C2/100+5,0)*能力值计算器!H6,0)*能力值计算器!K6,0)*能力值计算器!L6,0)*VLOOKUP(能力值计算器!J6,能力变化对照表!A:B,2,0),0)</f>
        <v>110</v>
      </c>
      <c r="I3191">
        <f>ROUNDDOWN(ROUNDDOWN(ROUNDDOWN(ROUNDDOWN(ROUNDDOWN((能力值计算器!F8+能力值计算器!E8*2+ROUNDDOWN(E3191/4,0))*能力值计算器!C2/100+5,0)*能力值计算器!H8,0)*能力值计算器!K8,0)*能力值计算器!L8,0)*VLOOKUP(能力值计算器!J8,能力变化对照表!A:B,2,0),0)</f>
        <v>-39</v>
      </c>
      <c r="J3191">
        <f t="shared" si="395"/>
        <v>0</v>
      </c>
      <c r="K3191">
        <f t="shared" si="396"/>
        <v>-6201</v>
      </c>
      <c r="L3191">
        <f t="shared" si="397"/>
        <v>11289</v>
      </c>
      <c r="M3191">
        <f t="shared" si="398"/>
        <v>237.1</v>
      </c>
      <c r="N3191">
        <f t="shared" si="399"/>
        <v>1</v>
      </c>
    </row>
    <row r="3192" spans="1:14">
      <c r="A3192">
        <f t="shared" si="392"/>
        <v>0</v>
      </c>
      <c r="B3192">
        <f t="shared" si="393"/>
        <v>0</v>
      </c>
      <c r="C3192">
        <v>84</v>
      </c>
      <c r="D3192">
        <v>212</v>
      </c>
      <c r="E3192">
        <f t="shared" si="394"/>
        <v>-999</v>
      </c>
      <c r="F3192">
        <f>能力值计算器!G2</f>
        <v>0</v>
      </c>
      <c r="G3192">
        <f>ROUNDDOWN((能力值计算器!F4+能力值计算器!E4*2+ROUNDDOWN(C3192/4,0))*能力值计算器!C2/100+10+能力值计算器!C2,0)</f>
        <v>156</v>
      </c>
      <c r="H3192">
        <f>ROUNDDOWN(ROUNDDOWN(ROUNDDOWN(ROUNDDOWN(ROUNDDOWN((能力值计算器!F6+能力值计算器!E6*2+ROUNDDOWN(D3192/4,0))*能力值计算器!C2/100+5,0)*能力值计算器!H6,0)*能力值计算器!K6,0)*能力值计算器!L6,0)*VLOOKUP(能力值计算器!J6,能力变化对照表!A:B,2,0),0)</f>
        <v>112</v>
      </c>
      <c r="I3192">
        <f>ROUNDDOWN(ROUNDDOWN(ROUNDDOWN(ROUNDDOWN(ROUNDDOWN((能力值计算器!F8+能力值计算器!E8*2+ROUNDDOWN(E3192/4,0))*能力值计算器!C2/100+5,0)*能力值计算器!H8,0)*能力值计算器!K8,0)*能力值计算器!L8,0)*VLOOKUP(能力值计算器!J8,能力变化对照表!A:B,2,0),0)</f>
        <v>-39</v>
      </c>
      <c r="J3192">
        <f t="shared" si="395"/>
        <v>0</v>
      </c>
      <c r="K3192">
        <f t="shared" si="396"/>
        <v>-6084</v>
      </c>
      <c r="L3192">
        <f t="shared" si="397"/>
        <v>11388</v>
      </c>
      <c r="M3192">
        <f t="shared" si="398"/>
        <v>234.1</v>
      </c>
      <c r="N3192">
        <f t="shared" si="399"/>
        <v>1</v>
      </c>
    </row>
    <row r="3193" spans="1:14">
      <c r="A3193">
        <f t="shared" si="392"/>
        <v>0</v>
      </c>
      <c r="B3193">
        <f t="shared" si="393"/>
        <v>0</v>
      </c>
      <c r="C3193">
        <v>84</v>
      </c>
      <c r="D3193">
        <v>216</v>
      </c>
      <c r="E3193">
        <f t="shared" si="394"/>
        <v>-999</v>
      </c>
      <c r="F3193">
        <f>能力值计算器!G2</f>
        <v>0</v>
      </c>
      <c r="G3193">
        <f>ROUNDDOWN((能力值计算器!F4+能力值计算器!E4*2+ROUNDDOWN(C3193/4,0))*能力值计算器!C2/100+10+能力值计算器!C2,0)</f>
        <v>156</v>
      </c>
      <c r="H3193">
        <f>ROUNDDOWN(ROUNDDOWN(ROUNDDOWN(ROUNDDOWN(ROUNDDOWN((能力值计算器!F6+能力值计算器!E6*2+ROUNDDOWN(D3193/4,0))*能力值计算器!C2/100+5,0)*能力值计算器!H6,0)*能力值计算器!K6,0)*能力值计算器!L6,0)*VLOOKUP(能力值计算器!J6,能力变化对照表!A:B,2,0),0)</f>
        <v>112</v>
      </c>
      <c r="I3193">
        <f>ROUNDDOWN(ROUNDDOWN(ROUNDDOWN(ROUNDDOWN(ROUNDDOWN((能力值计算器!F8+能力值计算器!E8*2+ROUNDDOWN(E3193/4,0))*能力值计算器!C2/100+5,0)*能力值计算器!H8,0)*能力值计算器!K8,0)*能力值计算器!L8,0)*VLOOKUP(能力值计算器!J8,能力变化对照表!A:B,2,0),0)</f>
        <v>-39</v>
      </c>
      <c r="J3193">
        <f t="shared" si="395"/>
        <v>0</v>
      </c>
      <c r="K3193">
        <f t="shared" si="396"/>
        <v>-6084</v>
      </c>
      <c r="L3193">
        <f t="shared" si="397"/>
        <v>11388</v>
      </c>
      <c r="M3193">
        <f t="shared" si="398"/>
        <v>234.1</v>
      </c>
      <c r="N3193">
        <f t="shared" si="399"/>
        <v>1</v>
      </c>
    </row>
    <row r="3194" spans="1:14">
      <c r="A3194">
        <f t="shared" si="392"/>
        <v>0</v>
      </c>
      <c r="B3194">
        <f t="shared" si="393"/>
        <v>0</v>
      </c>
      <c r="C3194">
        <v>88</v>
      </c>
      <c r="D3194">
        <v>212</v>
      </c>
      <c r="E3194">
        <f t="shared" si="394"/>
        <v>-999</v>
      </c>
      <c r="F3194">
        <f>能力值计算器!G2</f>
        <v>0</v>
      </c>
      <c r="G3194">
        <f>ROUNDDOWN((能力值计算器!F4+能力值计算器!E4*2+ROUNDDOWN(C3194/4,0))*能力值计算器!C2/100+10+能力值计算器!C2,0)</f>
        <v>156</v>
      </c>
      <c r="H3194">
        <f>ROUNDDOWN(ROUNDDOWN(ROUNDDOWN(ROUNDDOWN(ROUNDDOWN((能力值计算器!F6+能力值计算器!E6*2+ROUNDDOWN(D3194/4,0))*能力值计算器!C2/100+5,0)*能力值计算器!H6,0)*能力值计算器!K6,0)*能力值计算器!L6,0)*VLOOKUP(能力值计算器!J6,能力变化对照表!A:B,2,0),0)</f>
        <v>112</v>
      </c>
      <c r="I3194">
        <f>ROUNDDOWN(ROUNDDOWN(ROUNDDOWN(ROUNDDOWN(ROUNDDOWN((能力值计算器!F8+能力值计算器!E8*2+ROUNDDOWN(E3194/4,0))*能力值计算器!C2/100+5,0)*能力值计算器!H8,0)*能力值计算器!K8,0)*能力值计算器!L8,0)*VLOOKUP(能力值计算器!J8,能力变化对照表!A:B,2,0),0)</f>
        <v>-39</v>
      </c>
      <c r="J3194">
        <f t="shared" si="395"/>
        <v>0</v>
      </c>
      <c r="K3194">
        <f t="shared" si="396"/>
        <v>-6084</v>
      </c>
      <c r="L3194">
        <f t="shared" si="397"/>
        <v>11388</v>
      </c>
      <c r="M3194">
        <f t="shared" si="398"/>
        <v>234.1</v>
      </c>
      <c r="N3194">
        <f t="shared" si="399"/>
        <v>1</v>
      </c>
    </row>
    <row r="3195" spans="1:14">
      <c r="A3195">
        <f t="shared" si="392"/>
        <v>0</v>
      </c>
      <c r="B3195">
        <f t="shared" si="393"/>
        <v>0</v>
      </c>
      <c r="C3195">
        <v>88</v>
      </c>
      <c r="D3195">
        <v>216</v>
      </c>
      <c r="E3195">
        <f t="shared" si="394"/>
        <v>-999</v>
      </c>
      <c r="F3195">
        <f>能力值计算器!G2</f>
        <v>0</v>
      </c>
      <c r="G3195">
        <f>ROUNDDOWN((能力值计算器!F4+能力值计算器!E4*2+ROUNDDOWN(C3195/4,0))*能力值计算器!C2/100+10+能力值计算器!C2,0)</f>
        <v>156</v>
      </c>
      <c r="H3195">
        <f>ROUNDDOWN(ROUNDDOWN(ROUNDDOWN(ROUNDDOWN(ROUNDDOWN((能力值计算器!F6+能力值计算器!E6*2+ROUNDDOWN(D3195/4,0))*能力值计算器!C2/100+5,0)*能力值计算器!H6,0)*能力值计算器!K6,0)*能力值计算器!L6,0)*VLOOKUP(能力值计算器!J6,能力变化对照表!A:B,2,0),0)</f>
        <v>112</v>
      </c>
      <c r="I3195">
        <f>ROUNDDOWN(ROUNDDOWN(ROUNDDOWN(ROUNDDOWN(ROUNDDOWN((能力值计算器!F8+能力值计算器!E8*2+ROUNDDOWN(E3195/4,0))*能力值计算器!C2/100+5,0)*能力值计算器!H8,0)*能力值计算器!K8,0)*能力值计算器!L8,0)*VLOOKUP(能力值计算器!J8,能力变化对照表!A:B,2,0),0)</f>
        <v>-39</v>
      </c>
      <c r="J3195">
        <f t="shared" si="395"/>
        <v>0</v>
      </c>
      <c r="K3195">
        <f t="shared" si="396"/>
        <v>-6084</v>
      </c>
      <c r="L3195">
        <f t="shared" si="397"/>
        <v>11388</v>
      </c>
      <c r="M3195">
        <f t="shared" si="398"/>
        <v>234.1</v>
      </c>
      <c r="N3195">
        <f t="shared" si="399"/>
        <v>1</v>
      </c>
    </row>
    <row r="3196" spans="1:14">
      <c r="A3196">
        <f t="shared" si="392"/>
        <v>0</v>
      </c>
      <c r="B3196">
        <f t="shared" si="393"/>
        <v>0</v>
      </c>
      <c r="C3196">
        <v>212</v>
      </c>
      <c r="D3196">
        <v>132</v>
      </c>
      <c r="E3196">
        <f t="shared" si="394"/>
        <v>-999</v>
      </c>
      <c r="F3196">
        <f>能力值计算器!G2</f>
        <v>0</v>
      </c>
      <c r="G3196">
        <f>ROUNDDOWN((能力值计算器!F4+能力值计算器!E4*2+ROUNDDOWN(C3196/4,0))*能力值计算器!C2/100+10+能力值计算器!C2,0)</f>
        <v>172</v>
      </c>
      <c r="H3196">
        <f>ROUNDDOWN(ROUNDDOWN(ROUNDDOWN(ROUNDDOWN(ROUNDDOWN((能力值计算器!F6+能力值计算器!E6*2+ROUNDDOWN(D3196/4,0))*能力值计算器!C2/100+5,0)*能力值计算器!H6,0)*能力值计算器!K6,0)*能力值计算器!L6,0)*VLOOKUP(能力值计算器!J6,能力变化对照表!A:B,2,0),0)</f>
        <v>102</v>
      </c>
      <c r="I3196">
        <f>ROUNDDOWN(ROUNDDOWN(ROUNDDOWN(ROUNDDOWN(ROUNDDOWN((能力值计算器!F8+能力值计算器!E8*2+ROUNDDOWN(E3196/4,0))*能力值计算器!C2/100+5,0)*能力值计算器!H8,0)*能力值计算器!K8,0)*能力值计算器!L8,0)*VLOOKUP(能力值计算器!J8,能力变化对照表!A:B,2,0),0)</f>
        <v>-39</v>
      </c>
      <c r="J3196">
        <f t="shared" si="395"/>
        <v>0</v>
      </c>
      <c r="K3196">
        <f t="shared" si="396"/>
        <v>-6708</v>
      </c>
      <c r="L3196">
        <f t="shared" si="397"/>
        <v>10836</v>
      </c>
      <c r="M3196">
        <f t="shared" si="398"/>
        <v>250.1</v>
      </c>
      <c r="N3196">
        <f t="shared" si="399"/>
        <v>1</v>
      </c>
    </row>
    <row r="3197" spans="1:14">
      <c r="A3197">
        <f t="shared" si="392"/>
        <v>0</v>
      </c>
      <c r="B3197">
        <f t="shared" si="393"/>
        <v>0</v>
      </c>
      <c r="C3197">
        <v>212</v>
      </c>
      <c r="D3197">
        <v>136</v>
      </c>
      <c r="E3197">
        <f t="shared" si="394"/>
        <v>-999</v>
      </c>
      <c r="F3197">
        <f>能力值计算器!G2</f>
        <v>0</v>
      </c>
      <c r="G3197">
        <f>ROUNDDOWN((能力值计算器!F4+能力值计算器!E4*2+ROUNDDOWN(C3197/4,0))*能力值计算器!C2/100+10+能力值计算器!C2,0)</f>
        <v>172</v>
      </c>
      <c r="H3197">
        <f>ROUNDDOWN(ROUNDDOWN(ROUNDDOWN(ROUNDDOWN(ROUNDDOWN((能力值计算器!F6+能力值计算器!E6*2+ROUNDDOWN(D3197/4,0))*能力值计算器!C2/100+5,0)*能力值计算器!H6,0)*能力值计算器!K6,0)*能力值计算器!L6,0)*VLOOKUP(能力值计算器!J6,能力变化对照表!A:B,2,0),0)</f>
        <v>102</v>
      </c>
      <c r="I3197">
        <f>ROUNDDOWN(ROUNDDOWN(ROUNDDOWN(ROUNDDOWN(ROUNDDOWN((能力值计算器!F8+能力值计算器!E8*2+ROUNDDOWN(E3197/4,0))*能力值计算器!C2/100+5,0)*能力值计算器!H8,0)*能力值计算器!K8,0)*能力值计算器!L8,0)*VLOOKUP(能力值计算器!J8,能力变化对照表!A:B,2,0),0)</f>
        <v>-39</v>
      </c>
      <c r="J3197">
        <f t="shared" si="395"/>
        <v>0</v>
      </c>
      <c r="K3197">
        <f t="shared" si="396"/>
        <v>-6708</v>
      </c>
      <c r="L3197">
        <f t="shared" si="397"/>
        <v>10836</v>
      </c>
      <c r="M3197">
        <f t="shared" si="398"/>
        <v>250.1</v>
      </c>
      <c r="N3197">
        <f t="shared" si="399"/>
        <v>1</v>
      </c>
    </row>
    <row r="3198" spans="1:14">
      <c r="A3198">
        <f t="shared" si="392"/>
        <v>0</v>
      </c>
      <c r="B3198">
        <f t="shared" si="393"/>
        <v>0</v>
      </c>
      <c r="C3198">
        <v>216</v>
      </c>
      <c r="D3198">
        <v>132</v>
      </c>
      <c r="E3198">
        <f t="shared" si="394"/>
        <v>-999</v>
      </c>
      <c r="F3198">
        <f>能力值计算器!G2</f>
        <v>0</v>
      </c>
      <c r="G3198">
        <f>ROUNDDOWN((能力值计算器!F4+能力值计算器!E4*2+ROUNDDOWN(C3198/4,0))*能力值计算器!C2/100+10+能力值计算器!C2,0)</f>
        <v>172</v>
      </c>
      <c r="H3198">
        <f>ROUNDDOWN(ROUNDDOWN(ROUNDDOWN(ROUNDDOWN(ROUNDDOWN((能力值计算器!F6+能力值计算器!E6*2+ROUNDDOWN(D3198/4,0))*能力值计算器!C2/100+5,0)*能力值计算器!H6,0)*能力值计算器!K6,0)*能力值计算器!L6,0)*VLOOKUP(能力值计算器!J6,能力变化对照表!A:B,2,0),0)</f>
        <v>102</v>
      </c>
      <c r="I3198">
        <f>ROUNDDOWN(ROUNDDOWN(ROUNDDOWN(ROUNDDOWN(ROUNDDOWN((能力值计算器!F8+能力值计算器!E8*2+ROUNDDOWN(E3198/4,0))*能力值计算器!C2/100+5,0)*能力值计算器!H8,0)*能力值计算器!K8,0)*能力值计算器!L8,0)*VLOOKUP(能力值计算器!J8,能力变化对照表!A:B,2,0),0)</f>
        <v>-39</v>
      </c>
      <c r="J3198">
        <f t="shared" si="395"/>
        <v>0</v>
      </c>
      <c r="K3198">
        <f t="shared" si="396"/>
        <v>-6708</v>
      </c>
      <c r="L3198">
        <f t="shared" si="397"/>
        <v>10836</v>
      </c>
      <c r="M3198">
        <f t="shared" si="398"/>
        <v>250.1</v>
      </c>
      <c r="N3198">
        <f t="shared" si="399"/>
        <v>1</v>
      </c>
    </row>
    <row r="3199" spans="1:14">
      <c r="A3199">
        <f t="shared" si="392"/>
        <v>0</v>
      </c>
      <c r="B3199">
        <f t="shared" si="393"/>
        <v>0</v>
      </c>
      <c r="C3199">
        <v>216</v>
      </c>
      <c r="D3199">
        <v>136</v>
      </c>
      <c r="E3199">
        <f t="shared" si="394"/>
        <v>-999</v>
      </c>
      <c r="F3199">
        <f>能力值计算器!G2</f>
        <v>0</v>
      </c>
      <c r="G3199">
        <f>ROUNDDOWN((能力值计算器!F4+能力值计算器!E4*2+ROUNDDOWN(C3199/4,0))*能力值计算器!C2/100+10+能力值计算器!C2,0)</f>
        <v>172</v>
      </c>
      <c r="H3199">
        <f>ROUNDDOWN(ROUNDDOWN(ROUNDDOWN(ROUNDDOWN(ROUNDDOWN((能力值计算器!F6+能力值计算器!E6*2+ROUNDDOWN(D3199/4,0))*能力值计算器!C2/100+5,0)*能力值计算器!H6,0)*能力值计算器!K6,0)*能力值计算器!L6,0)*VLOOKUP(能力值计算器!J6,能力变化对照表!A:B,2,0),0)</f>
        <v>102</v>
      </c>
      <c r="I3199">
        <f>ROUNDDOWN(ROUNDDOWN(ROUNDDOWN(ROUNDDOWN(ROUNDDOWN((能力值计算器!F8+能力值计算器!E8*2+ROUNDDOWN(E3199/4,0))*能力值计算器!C2/100+5,0)*能力值计算器!H8,0)*能力值计算器!K8,0)*能力值计算器!L8,0)*VLOOKUP(能力值计算器!J8,能力变化对照表!A:B,2,0),0)</f>
        <v>-39</v>
      </c>
      <c r="J3199">
        <f t="shared" si="395"/>
        <v>0</v>
      </c>
      <c r="K3199">
        <f t="shared" si="396"/>
        <v>-6708</v>
      </c>
      <c r="L3199">
        <f t="shared" si="397"/>
        <v>10836</v>
      </c>
      <c r="M3199">
        <f t="shared" si="398"/>
        <v>250.1</v>
      </c>
      <c r="N3199">
        <f t="shared" si="399"/>
        <v>1</v>
      </c>
    </row>
    <row r="3200" spans="1:14">
      <c r="A3200">
        <f t="shared" si="392"/>
        <v>0</v>
      </c>
      <c r="B3200">
        <f t="shared" si="393"/>
        <v>0</v>
      </c>
      <c r="C3200">
        <v>132</v>
      </c>
      <c r="D3200">
        <v>180</v>
      </c>
      <c r="E3200">
        <f t="shared" si="394"/>
        <v>-999</v>
      </c>
      <c r="F3200">
        <f>能力值计算器!G2</f>
        <v>0</v>
      </c>
      <c r="G3200">
        <f>ROUNDDOWN((能力值计算器!F4+能力值计算器!E4*2+ROUNDDOWN(C3200/4,0))*能力值计算器!C2/100+10+能力值计算器!C2,0)</f>
        <v>162</v>
      </c>
      <c r="H3200">
        <f>ROUNDDOWN(ROUNDDOWN(ROUNDDOWN(ROUNDDOWN(ROUNDDOWN((能力值计算器!F6+能力值计算器!E6*2+ROUNDDOWN(D3200/4,0))*能力值计算器!C2/100+5,0)*能力值计算器!H6,0)*能力值计算器!K6,0)*能力值计算器!L6,0)*VLOOKUP(能力值计算器!J6,能力变化对照表!A:B,2,0),0)</f>
        <v>108</v>
      </c>
      <c r="I3200">
        <f>ROUNDDOWN(ROUNDDOWN(ROUNDDOWN(ROUNDDOWN(ROUNDDOWN((能力值计算器!F8+能力值计算器!E8*2+ROUNDDOWN(E3200/4,0))*能力值计算器!C2/100+5,0)*能力值计算器!H8,0)*能力值计算器!K8,0)*能力值计算器!L8,0)*VLOOKUP(能力值计算器!J8,能力变化对照表!A:B,2,0),0)</f>
        <v>-39</v>
      </c>
      <c r="J3200">
        <f t="shared" si="395"/>
        <v>0</v>
      </c>
      <c r="K3200">
        <f t="shared" si="396"/>
        <v>-6318</v>
      </c>
      <c r="L3200">
        <f t="shared" si="397"/>
        <v>11178</v>
      </c>
      <c r="M3200">
        <f t="shared" si="398"/>
        <v>240.1</v>
      </c>
      <c r="N3200">
        <f t="shared" si="399"/>
        <v>1</v>
      </c>
    </row>
    <row r="3201" spans="1:14">
      <c r="A3201">
        <f t="shared" si="392"/>
        <v>0</v>
      </c>
      <c r="B3201">
        <f t="shared" si="393"/>
        <v>0</v>
      </c>
      <c r="C3201">
        <v>132</v>
      </c>
      <c r="D3201">
        <v>184</v>
      </c>
      <c r="E3201">
        <f t="shared" si="394"/>
        <v>-999</v>
      </c>
      <c r="F3201">
        <f>能力值计算器!G2</f>
        <v>0</v>
      </c>
      <c r="G3201">
        <f>ROUNDDOWN((能力值计算器!F4+能力值计算器!E4*2+ROUNDDOWN(C3201/4,0))*能力值计算器!C2/100+10+能力值计算器!C2,0)</f>
        <v>162</v>
      </c>
      <c r="H3201">
        <f>ROUNDDOWN(ROUNDDOWN(ROUNDDOWN(ROUNDDOWN(ROUNDDOWN((能力值计算器!F6+能力值计算器!E6*2+ROUNDDOWN(D3201/4,0))*能力值计算器!C2/100+5,0)*能力值计算器!H6,0)*能力值计算器!K6,0)*能力值计算器!L6,0)*VLOOKUP(能力值计算器!J6,能力变化对照表!A:B,2,0),0)</f>
        <v>108</v>
      </c>
      <c r="I3201">
        <f>ROUNDDOWN(ROUNDDOWN(ROUNDDOWN(ROUNDDOWN(ROUNDDOWN((能力值计算器!F8+能力值计算器!E8*2+ROUNDDOWN(E3201/4,0))*能力值计算器!C2/100+5,0)*能力值计算器!H8,0)*能力值计算器!K8,0)*能力值计算器!L8,0)*VLOOKUP(能力值计算器!J8,能力变化对照表!A:B,2,0),0)</f>
        <v>-39</v>
      </c>
      <c r="J3201">
        <f t="shared" si="395"/>
        <v>0</v>
      </c>
      <c r="K3201">
        <f t="shared" si="396"/>
        <v>-6318</v>
      </c>
      <c r="L3201">
        <f t="shared" si="397"/>
        <v>11178</v>
      </c>
      <c r="M3201">
        <f t="shared" si="398"/>
        <v>240.1</v>
      </c>
      <c r="N3201">
        <f t="shared" si="399"/>
        <v>1</v>
      </c>
    </row>
    <row r="3202" spans="1:14">
      <c r="A3202">
        <f t="shared" ref="A3202:A3265" si="400">IF(N3202=1,0,L3202+1/M3202)</f>
        <v>0</v>
      </c>
      <c r="B3202">
        <f t="shared" ref="B3202:B3265" si="401">IF(A3202=MAX(A:A),1,0)</f>
        <v>0</v>
      </c>
      <c r="C3202">
        <v>136</v>
      </c>
      <c r="D3202">
        <v>180</v>
      </c>
      <c r="E3202">
        <f t="shared" ref="E3202:E3265" si="402">IF(F3202-D3202-C3202&gt;253,-999,IF(F3202-D3202-C3202&lt;0,-999,F3202-D3202-C3202))</f>
        <v>-999</v>
      </c>
      <c r="F3202">
        <f>能力值计算器!G2</f>
        <v>0</v>
      </c>
      <c r="G3202">
        <f>ROUNDDOWN((能力值计算器!F4+能力值计算器!E4*2+ROUNDDOWN(C3202/4,0))*能力值计算器!C2/100+10+能力值计算器!C2,0)</f>
        <v>162</v>
      </c>
      <c r="H3202">
        <f>ROUNDDOWN(ROUNDDOWN(ROUNDDOWN(ROUNDDOWN(ROUNDDOWN((能力值计算器!F6+能力值计算器!E6*2+ROUNDDOWN(D3202/4,0))*能力值计算器!C2/100+5,0)*能力值计算器!H6,0)*能力值计算器!K6,0)*能力值计算器!L6,0)*VLOOKUP(能力值计算器!J6,能力变化对照表!A:B,2,0),0)</f>
        <v>108</v>
      </c>
      <c r="I3202">
        <f>ROUNDDOWN(ROUNDDOWN(ROUNDDOWN(ROUNDDOWN(ROUNDDOWN((能力值计算器!F8+能力值计算器!E8*2+ROUNDDOWN(E3202/4,0))*能力值计算器!C2/100+5,0)*能力值计算器!H8,0)*能力值计算器!K8,0)*能力值计算器!L8,0)*VLOOKUP(能力值计算器!J8,能力变化对照表!A:B,2,0),0)</f>
        <v>-39</v>
      </c>
      <c r="J3202">
        <f t="shared" ref="J3202:J3265" si="403">IF(E3202&lt;0,0,G3202*H3202)</f>
        <v>0</v>
      </c>
      <c r="K3202">
        <f t="shared" ref="K3202:K3265" si="404">G3202*I3202</f>
        <v>-6318</v>
      </c>
      <c r="L3202">
        <f t="shared" ref="L3202:L3265" si="405">(H3202+I3202)*G3202</f>
        <v>11178</v>
      </c>
      <c r="M3202">
        <f t="shared" ref="M3202:M3265" si="406">IF(H3202+I3202-G3202&lt;0,G3202-H3202-I3202,H3202+I3202-G3202)+IF(H3202-I3202&lt;0,I3202-H3202,H3202-I3202)+0.1</f>
        <v>240.1</v>
      </c>
      <c r="N3202">
        <f t="shared" ref="N3202:N3265" si="407">IF(E3202&lt;0,1,0)</f>
        <v>1</v>
      </c>
    </row>
    <row r="3203" spans="1:14">
      <c r="A3203">
        <f t="shared" si="400"/>
        <v>0</v>
      </c>
      <c r="B3203">
        <f t="shared" si="401"/>
        <v>0</v>
      </c>
      <c r="C3203">
        <v>136</v>
      </c>
      <c r="D3203">
        <v>184</v>
      </c>
      <c r="E3203">
        <f t="shared" si="402"/>
        <v>-999</v>
      </c>
      <c r="F3203">
        <f>能力值计算器!G2</f>
        <v>0</v>
      </c>
      <c r="G3203">
        <f>ROUNDDOWN((能力值计算器!F4+能力值计算器!E4*2+ROUNDDOWN(C3203/4,0))*能力值计算器!C2/100+10+能力值计算器!C2,0)</f>
        <v>162</v>
      </c>
      <c r="H3203">
        <f>ROUNDDOWN(ROUNDDOWN(ROUNDDOWN(ROUNDDOWN(ROUNDDOWN((能力值计算器!F6+能力值计算器!E6*2+ROUNDDOWN(D3203/4,0))*能力值计算器!C2/100+5,0)*能力值计算器!H6,0)*能力值计算器!K6,0)*能力值计算器!L6,0)*VLOOKUP(能力值计算器!J6,能力变化对照表!A:B,2,0),0)</f>
        <v>108</v>
      </c>
      <c r="I3203">
        <f>ROUNDDOWN(ROUNDDOWN(ROUNDDOWN(ROUNDDOWN(ROUNDDOWN((能力值计算器!F8+能力值计算器!E8*2+ROUNDDOWN(E3203/4,0))*能力值计算器!C2/100+5,0)*能力值计算器!H8,0)*能力值计算器!K8,0)*能力值计算器!L8,0)*VLOOKUP(能力值计算器!J8,能力变化对照表!A:B,2,0),0)</f>
        <v>-39</v>
      </c>
      <c r="J3203">
        <f t="shared" si="403"/>
        <v>0</v>
      </c>
      <c r="K3203">
        <f t="shared" si="404"/>
        <v>-6318</v>
      </c>
      <c r="L3203">
        <f t="shared" si="405"/>
        <v>11178</v>
      </c>
      <c r="M3203">
        <f t="shared" si="406"/>
        <v>240.1</v>
      </c>
      <c r="N3203">
        <f t="shared" si="407"/>
        <v>1</v>
      </c>
    </row>
    <row r="3204" spans="1:14">
      <c r="A3204">
        <f t="shared" si="400"/>
        <v>0</v>
      </c>
      <c r="B3204">
        <f t="shared" si="401"/>
        <v>0</v>
      </c>
      <c r="C3204">
        <v>60</v>
      </c>
      <c r="D3204">
        <v>228</v>
      </c>
      <c r="E3204">
        <f t="shared" si="402"/>
        <v>-999</v>
      </c>
      <c r="F3204">
        <f>能力值计算器!G2</f>
        <v>0</v>
      </c>
      <c r="G3204">
        <f>ROUNDDOWN((能力值计算器!F4+能力值计算器!E4*2+ROUNDDOWN(C3204/4,0))*能力值计算器!C2/100+10+能力值计算器!C2,0)</f>
        <v>153</v>
      </c>
      <c r="H3204">
        <f>ROUNDDOWN(ROUNDDOWN(ROUNDDOWN(ROUNDDOWN(ROUNDDOWN((能力值计算器!F6+能力值计算器!E6*2+ROUNDDOWN(D3204/4,0))*能力值计算器!C2/100+5,0)*能力值计算器!H6,0)*能力值计算器!K6,0)*能力值计算器!L6,0)*VLOOKUP(能力值计算器!J6,能力变化对照表!A:B,2,0),0)</f>
        <v>114</v>
      </c>
      <c r="I3204">
        <f>ROUNDDOWN(ROUNDDOWN(ROUNDDOWN(ROUNDDOWN(ROUNDDOWN((能力值计算器!F8+能力值计算器!E8*2+ROUNDDOWN(E3204/4,0))*能力值计算器!C2/100+5,0)*能力值计算器!H8,0)*能力值计算器!K8,0)*能力值计算器!L8,0)*VLOOKUP(能力值计算器!J8,能力变化对照表!A:B,2,0),0)</f>
        <v>-39</v>
      </c>
      <c r="J3204">
        <f t="shared" si="403"/>
        <v>0</v>
      </c>
      <c r="K3204">
        <f t="shared" si="404"/>
        <v>-5967</v>
      </c>
      <c r="L3204">
        <f t="shared" si="405"/>
        <v>11475</v>
      </c>
      <c r="M3204">
        <f t="shared" si="406"/>
        <v>231.1</v>
      </c>
      <c r="N3204">
        <f t="shared" si="407"/>
        <v>1</v>
      </c>
    </row>
    <row r="3205" spans="1:14">
      <c r="A3205">
        <f t="shared" si="400"/>
        <v>0</v>
      </c>
      <c r="B3205">
        <f t="shared" si="401"/>
        <v>0</v>
      </c>
      <c r="C3205">
        <v>60</v>
      </c>
      <c r="D3205">
        <v>232</v>
      </c>
      <c r="E3205">
        <f t="shared" si="402"/>
        <v>-999</v>
      </c>
      <c r="F3205">
        <f>能力值计算器!G2</f>
        <v>0</v>
      </c>
      <c r="G3205">
        <f>ROUNDDOWN((能力值计算器!F4+能力值计算器!E4*2+ROUNDDOWN(C3205/4,0))*能力值计算器!C2/100+10+能力值计算器!C2,0)</f>
        <v>153</v>
      </c>
      <c r="H3205">
        <f>ROUNDDOWN(ROUNDDOWN(ROUNDDOWN(ROUNDDOWN(ROUNDDOWN((能力值计算器!F6+能力值计算器!E6*2+ROUNDDOWN(D3205/4,0))*能力值计算器!C2/100+5,0)*能力值计算器!H6,0)*能力值计算器!K6,0)*能力值计算器!L6,0)*VLOOKUP(能力值计算器!J6,能力变化对照表!A:B,2,0),0)</f>
        <v>114</v>
      </c>
      <c r="I3205">
        <f>ROUNDDOWN(ROUNDDOWN(ROUNDDOWN(ROUNDDOWN(ROUNDDOWN((能力值计算器!F8+能力值计算器!E8*2+ROUNDDOWN(E3205/4,0))*能力值计算器!C2/100+5,0)*能力值计算器!H8,0)*能力值计算器!K8,0)*能力值计算器!L8,0)*VLOOKUP(能力值计算器!J8,能力变化对照表!A:B,2,0),0)</f>
        <v>-39</v>
      </c>
      <c r="J3205">
        <f t="shared" si="403"/>
        <v>0</v>
      </c>
      <c r="K3205">
        <f t="shared" si="404"/>
        <v>-5967</v>
      </c>
      <c r="L3205">
        <f t="shared" si="405"/>
        <v>11475</v>
      </c>
      <c r="M3205">
        <f t="shared" si="406"/>
        <v>231.1</v>
      </c>
      <c r="N3205">
        <f t="shared" si="407"/>
        <v>1</v>
      </c>
    </row>
    <row r="3206" spans="1:14">
      <c r="A3206">
        <f t="shared" si="400"/>
        <v>0</v>
      </c>
      <c r="B3206">
        <f t="shared" si="401"/>
        <v>0</v>
      </c>
      <c r="C3206">
        <v>64</v>
      </c>
      <c r="D3206">
        <v>228</v>
      </c>
      <c r="E3206">
        <f t="shared" si="402"/>
        <v>-999</v>
      </c>
      <c r="F3206">
        <f>能力值计算器!G2</f>
        <v>0</v>
      </c>
      <c r="G3206">
        <f>ROUNDDOWN((能力值计算器!F4+能力值计算器!E4*2+ROUNDDOWN(C3206/4,0))*能力值计算器!C2/100+10+能力值计算器!C2,0)</f>
        <v>153</v>
      </c>
      <c r="H3206">
        <f>ROUNDDOWN(ROUNDDOWN(ROUNDDOWN(ROUNDDOWN(ROUNDDOWN((能力值计算器!F6+能力值计算器!E6*2+ROUNDDOWN(D3206/4,0))*能力值计算器!C2/100+5,0)*能力值计算器!H6,0)*能力值计算器!K6,0)*能力值计算器!L6,0)*VLOOKUP(能力值计算器!J6,能力变化对照表!A:B,2,0),0)</f>
        <v>114</v>
      </c>
      <c r="I3206">
        <f>ROUNDDOWN(ROUNDDOWN(ROUNDDOWN(ROUNDDOWN(ROUNDDOWN((能力值计算器!F8+能力值计算器!E8*2+ROUNDDOWN(E3206/4,0))*能力值计算器!C2/100+5,0)*能力值计算器!H8,0)*能力值计算器!K8,0)*能力值计算器!L8,0)*VLOOKUP(能力值计算器!J8,能力变化对照表!A:B,2,0),0)</f>
        <v>-39</v>
      </c>
      <c r="J3206">
        <f t="shared" si="403"/>
        <v>0</v>
      </c>
      <c r="K3206">
        <f t="shared" si="404"/>
        <v>-5967</v>
      </c>
      <c r="L3206">
        <f t="shared" si="405"/>
        <v>11475</v>
      </c>
      <c r="M3206">
        <f t="shared" si="406"/>
        <v>231.1</v>
      </c>
      <c r="N3206">
        <f t="shared" si="407"/>
        <v>1</v>
      </c>
    </row>
    <row r="3207" spans="1:14">
      <c r="A3207">
        <f t="shared" si="400"/>
        <v>0</v>
      </c>
      <c r="B3207">
        <f t="shared" si="401"/>
        <v>0</v>
      </c>
      <c r="C3207">
        <v>64</v>
      </c>
      <c r="D3207">
        <v>232</v>
      </c>
      <c r="E3207">
        <f t="shared" si="402"/>
        <v>-999</v>
      </c>
      <c r="F3207">
        <f>能力值计算器!G2</f>
        <v>0</v>
      </c>
      <c r="G3207">
        <f>ROUNDDOWN((能力值计算器!F4+能力值计算器!E4*2+ROUNDDOWN(C3207/4,0))*能力值计算器!C2/100+10+能力值计算器!C2,0)</f>
        <v>153</v>
      </c>
      <c r="H3207">
        <f>ROUNDDOWN(ROUNDDOWN(ROUNDDOWN(ROUNDDOWN(ROUNDDOWN((能力值计算器!F6+能力值计算器!E6*2+ROUNDDOWN(D3207/4,0))*能力值计算器!C2/100+5,0)*能力值计算器!H6,0)*能力值计算器!K6,0)*能力值计算器!L6,0)*VLOOKUP(能力值计算器!J6,能力变化对照表!A:B,2,0),0)</f>
        <v>114</v>
      </c>
      <c r="I3207">
        <f>ROUNDDOWN(ROUNDDOWN(ROUNDDOWN(ROUNDDOWN(ROUNDDOWN((能力值计算器!F8+能力值计算器!E8*2+ROUNDDOWN(E3207/4,0))*能力值计算器!C2/100+5,0)*能力值计算器!H8,0)*能力值计算器!K8,0)*能力值计算器!L8,0)*VLOOKUP(能力值计算器!J8,能力变化对照表!A:B,2,0),0)</f>
        <v>-39</v>
      </c>
      <c r="J3207">
        <f t="shared" si="403"/>
        <v>0</v>
      </c>
      <c r="K3207">
        <f t="shared" si="404"/>
        <v>-5967</v>
      </c>
      <c r="L3207">
        <f t="shared" si="405"/>
        <v>11475</v>
      </c>
      <c r="M3207">
        <f t="shared" si="406"/>
        <v>231.1</v>
      </c>
      <c r="N3207">
        <f t="shared" si="407"/>
        <v>1</v>
      </c>
    </row>
    <row r="3208" spans="1:14">
      <c r="A3208">
        <f t="shared" si="400"/>
        <v>0</v>
      </c>
      <c r="B3208">
        <f t="shared" si="401"/>
        <v>0</v>
      </c>
      <c r="C3208">
        <v>156</v>
      </c>
      <c r="D3208">
        <v>164</v>
      </c>
      <c r="E3208">
        <f t="shared" si="402"/>
        <v>-999</v>
      </c>
      <c r="F3208">
        <f>能力值计算器!G2</f>
        <v>0</v>
      </c>
      <c r="G3208">
        <f>ROUNDDOWN((能力值计算器!F4+能力值计算器!E4*2+ROUNDDOWN(C3208/4,0))*能力值计算器!C2/100+10+能力值计算器!C2,0)</f>
        <v>165</v>
      </c>
      <c r="H3208">
        <f>ROUNDDOWN(ROUNDDOWN(ROUNDDOWN(ROUNDDOWN(ROUNDDOWN((能力值计算器!F6+能力值计算器!E6*2+ROUNDDOWN(D3208/4,0))*能力值计算器!C2/100+5,0)*能力值计算器!H6,0)*能力值计算器!K6,0)*能力值计算器!L6,0)*VLOOKUP(能力值计算器!J6,能力变化对照表!A:B,2,0),0)</f>
        <v>106</v>
      </c>
      <c r="I3208">
        <f>ROUNDDOWN(ROUNDDOWN(ROUNDDOWN(ROUNDDOWN(ROUNDDOWN((能力值计算器!F8+能力值计算器!E8*2+ROUNDDOWN(E3208/4,0))*能力值计算器!C2/100+5,0)*能力值计算器!H8,0)*能力值计算器!K8,0)*能力值计算器!L8,0)*VLOOKUP(能力值计算器!J8,能力变化对照表!A:B,2,0),0)</f>
        <v>-39</v>
      </c>
      <c r="J3208">
        <f t="shared" si="403"/>
        <v>0</v>
      </c>
      <c r="K3208">
        <f t="shared" si="404"/>
        <v>-6435</v>
      </c>
      <c r="L3208">
        <f t="shared" si="405"/>
        <v>11055</v>
      </c>
      <c r="M3208">
        <f t="shared" si="406"/>
        <v>243.1</v>
      </c>
      <c r="N3208">
        <f t="shared" si="407"/>
        <v>1</v>
      </c>
    </row>
    <row r="3209" spans="1:14">
      <c r="A3209">
        <f t="shared" si="400"/>
        <v>0</v>
      </c>
      <c r="B3209">
        <f t="shared" si="401"/>
        <v>0</v>
      </c>
      <c r="C3209">
        <v>156</v>
      </c>
      <c r="D3209">
        <v>168</v>
      </c>
      <c r="E3209">
        <f t="shared" si="402"/>
        <v>-999</v>
      </c>
      <c r="F3209">
        <f>能力值计算器!G2</f>
        <v>0</v>
      </c>
      <c r="G3209">
        <f>ROUNDDOWN((能力值计算器!F4+能力值计算器!E4*2+ROUNDDOWN(C3209/4,0))*能力值计算器!C2/100+10+能力值计算器!C2,0)</f>
        <v>165</v>
      </c>
      <c r="H3209">
        <f>ROUNDDOWN(ROUNDDOWN(ROUNDDOWN(ROUNDDOWN(ROUNDDOWN((能力值计算器!F6+能力值计算器!E6*2+ROUNDDOWN(D3209/4,0))*能力值计算器!C2/100+5,0)*能力值计算器!H6,0)*能力值计算器!K6,0)*能力值计算器!L6,0)*VLOOKUP(能力值计算器!J6,能力变化对照表!A:B,2,0),0)</f>
        <v>106</v>
      </c>
      <c r="I3209">
        <f>ROUNDDOWN(ROUNDDOWN(ROUNDDOWN(ROUNDDOWN(ROUNDDOWN((能力值计算器!F8+能力值计算器!E8*2+ROUNDDOWN(E3209/4,0))*能力值计算器!C2/100+5,0)*能力值计算器!H8,0)*能力值计算器!K8,0)*能力值计算器!L8,0)*VLOOKUP(能力值计算器!J8,能力变化对照表!A:B,2,0),0)</f>
        <v>-39</v>
      </c>
      <c r="J3209">
        <f t="shared" si="403"/>
        <v>0</v>
      </c>
      <c r="K3209">
        <f t="shared" si="404"/>
        <v>-6435</v>
      </c>
      <c r="L3209">
        <f t="shared" si="405"/>
        <v>11055</v>
      </c>
      <c r="M3209">
        <f t="shared" si="406"/>
        <v>243.1</v>
      </c>
      <c r="N3209">
        <f t="shared" si="407"/>
        <v>1</v>
      </c>
    </row>
    <row r="3210" spans="1:14">
      <c r="A3210">
        <f t="shared" si="400"/>
        <v>0</v>
      </c>
      <c r="B3210">
        <f t="shared" si="401"/>
        <v>0</v>
      </c>
      <c r="C3210">
        <v>160</v>
      </c>
      <c r="D3210">
        <v>164</v>
      </c>
      <c r="E3210">
        <f t="shared" si="402"/>
        <v>-999</v>
      </c>
      <c r="F3210">
        <f>能力值计算器!G2</f>
        <v>0</v>
      </c>
      <c r="G3210">
        <f>ROUNDDOWN((能力值计算器!F4+能力值计算器!E4*2+ROUNDDOWN(C3210/4,0))*能力值计算器!C2/100+10+能力值计算器!C2,0)</f>
        <v>165</v>
      </c>
      <c r="H3210">
        <f>ROUNDDOWN(ROUNDDOWN(ROUNDDOWN(ROUNDDOWN(ROUNDDOWN((能力值计算器!F6+能力值计算器!E6*2+ROUNDDOWN(D3210/4,0))*能力值计算器!C2/100+5,0)*能力值计算器!H6,0)*能力值计算器!K6,0)*能力值计算器!L6,0)*VLOOKUP(能力值计算器!J6,能力变化对照表!A:B,2,0),0)</f>
        <v>106</v>
      </c>
      <c r="I3210">
        <f>ROUNDDOWN(ROUNDDOWN(ROUNDDOWN(ROUNDDOWN(ROUNDDOWN((能力值计算器!F8+能力值计算器!E8*2+ROUNDDOWN(E3210/4,0))*能力值计算器!C2/100+5,0)*能力值计算器!H8,0)*能力值计算器!K8,0)*能力值计算器!L8,0)*VLOOKUP(能力值计算器!J8,能力变化对照表!A:B,2,0),0)</f>
        <v>-39</v>
      </c>
      <c r="J3210">
        <f t="shared" si="403"/>
        <v>0</v>
      </c>
      <c r="K3210">
        <f t="shared" si="404"/>
        <v>-6435</v>
      </c>
      <c r="L3210">
        <f t="shared" si="405"/>
        <v>11055</v>
      </c>
      <c r="M3210">
        <f t="shared" si="406"/>
        <v>243.1</v>
      </c>
      <c r="N3210">
        <f t="shared" si="407"/>
        <v>1</v>
      </c>
    </row>
    <row r="3211" spans="1:14">
      <c r="A3211">
        <f t="shared" si="400"/>
        <v>0</v>
      </c>
      <c r="B3211">
        <f t="shared" si="401"/>
        <v>0</v>
      </c>
      <c r="C3211">
        <v>160</v>
      </c>
      <c r="D3211">
        <v>168</v>
      </c>
      <c r="E3211">
        <f t="shared" si="402"/>
        <v>-999</v>
      </c>
      <c r="F3211">
        <f>能力值计算器!G2</f>
        <v>0</v>
      </c>
      <c r="G3211">
        <f>ROUNDDOWN((能力值计算器!F4+能力值计算器!E4*2+ROUNDDOWN(C3211/4,0))*能力值计算器!C2/100+10+能力值计算器!C2,0)</f>
        <v>165</v>
      </c>
      <c r="H3211">
        <f>ROUNDDOWN(ROUNDDOWN(ROUNDDOWN(ROUNDDOWN(ROUNDDOWN((能力值计算器!F6+能力值计算器!E6*2+ROUNDDOWN(D3211/4,0))*能力值计算器!C2/100+5,0)*能力值计算器!H6,0)*能力值计算器!K6,0)*能力值计算器!L6,0)*VLOOKUP(能力值计算器!J6,能力变化对照表!A:B,2,0),0)</f>
        <v>106</v>
      </c>
      <c r="I3211">
        <f>ROUNDDOWN(ROUNDDOWN(ROUNDDOWN(ROUNDDOWN(ROUNDDOWN((能力值计算器!F8+能力值计算器!E8*2+ROUNDDOWN(E3211/4,0))*能力值计算器!C2/100+5,0)*能力值计算器!H8,0)*能力值计算器!K8,0)*能力值计算器!L8,0)*VLOOKUP(能力值计算器!J8,能力变化对照表!A:B,2,0),0)</f>
        <v>-39</v>
      </c>
      <c r="J3211">
        <f t="shared" si="403"/>
        <v>0</v>
      </c>
      <c r="K3211">
        <f t="shared" si="404"/>
        <v>-6435</v>
      </c>
      <c r="L3211">
        <f t="shared" si="405"/>
        <v>11055</v>
      </c>
      <c r="M3211">
        <f t="shared" si="406"/>
        <v>243.1</v>
      </c>
      <c r="N3211">
        <f t="shared" si="407"/>
        <v>1</v>
      </c>
    </row>
    <row r="3212" spans="1:14">
      <c r="A3212">
        <f t="shared" si="400"/>
        <v>0</v>
      </c>
      <c r="B3212">
        <f t="shared" si="401"/>
        <v>0</v>
      </c>
      <c r="C3212">
        <v>196</v>
      </c>
      <c r="D3212">
        <v>140</v>
      </c>
      <c r="E3212">
        <f t="shared" si="402"/>
        <v>-999</v>
      </c>
      <c r="F3212">
        <f>能力值计算器!G2</f>
        <v>0</v>
      </c>
      <c r="G3212">
        <f>ROUNDDOWN((能力值计算器!F4+能力值计算器!E4*2+ROUNDDOWN(C3212/4,0))*能力值计算器!C2/100+10+能力值计算器!C2,0)</f>
        <v>170</v>
      </c>
      <c r="H3212">
        <f>ROUNDDOWN(ROUNDDOWN(ROUNDDOWN(ROUNDDOWN(ROUNDDOWN((能力值计算器!F6+能力值计算器!E6*2+ROUNDDOWN(D3212/4,0))*能力值计算器!C2/100+5,0)*能力值计算器!H6,0)*能力值计算器!K6,0)*能力值计算器!L6,0)*VLOOKUP(能力值计算器!J6,能力变化对照表!A:B,2,0),0)</f>
        <v>103</v>
      </c>
      <c r="I3212">
        <f>ROUNDDOWN(ROUNDDOWN(ROUNDDOWN(ROUNDDOWN(ROUNDDOWN((能力值计算器!F8+能力值计算器!E8*2+ROUNDDOWN(E3212/4,0))*能力值计算器!C2/100+5,0)*能力值计算器!H8,0)*能力值计算器!K8,0)*能力值计算器!L8,0)*VLOOKUP(能力值计算器!J8,能力变化对照表!A:B,2,0),0)</f>
        <v>-39</v>
      </c>
      <c r="J3212">
        <f t="shared" si="403"/>
        <v>0</v>
      </c>
      <c r="K3212">
        <f t="shared" si="404"/>
        <v>-6630</v>
      </c>
      <c r="L3212">
        <f t="shared" si="405"/>
        <v>10880</v>
      </c>
      <c r="M3212">
        <f t="shared" si="406"/>
        <v>248.1</v>
      </c>
      <c r="N3212">
        <f t="shared" si="407"/>
        <v>1</v>
      </c>
    </row>
    <row r="3213" spans="1:14">
      <c r="A3213">
        <f t="shared" si="400"/>
        <v>0</v>
      </c>
      <c r="B3213">
        <f t="shared" si="401"/>
        <v>0</v>
      </c>
      <c r="C3213">
        <v>196</v>
      </c>
      <c r="D3213">
        <v>144</v>
      </c>
      <c r="E3213">
        <f t="shared" si="402"/>
        <v>-999</v>
      </c>
      <c r="F3213">
        <f>能力值计算器!G2</f>
        <v>0</v>
      </c>
      <c r="G3213">
        <f>ROUNDDOWN((能力值计算器!F4+能力值计算器!E4*2+ROUNDDOWN(C3213/4,0))*能力值计算器!C2/100+10+能力值计算器!C2,0)</f>
        <v>170</v>
      </c>
      <c r="H3213">
        <f>ROUNDDOWN(ROUNDDOWN(ROUNDDOWN(ROUNDDOWN(ROUNDDOWN((能力值计算器!F6+能力值计算器!E6*2+ROUNDDOWN(D3213/4,0))*能力值计算器!C2/100+5,0)*能力值计算器!H6,0)*能力值计算器!K6,0)*能力值计算器!L6,0)*VLOOKUP(能力值计算器!J6,能力变化对照表!A:B,2,0),0)</f>
        <v>103</v>
      </c>
      <c r="I3213">
        <f>ROUNDDOWN(ROUNDDOWN(ROUNDDOWN(ROUNDDOWN(ROUNDDOWN((能力值计算器!F8+能力值计算器!E8*2+ROUNDDOWN(E3213/4,0))*能力值计算器!C2/100+5,0)*能力值计算器!H8,0)*能力值计算器!K8,0)*能力值计算器!L8,0)*VLOOKUP(能力值计算器!J8,能力变化对照表!A:B,2,0),0)</f>
        <v>-39</v>
      </c>
      <c r="J3213">
        <f t="shared" si="403"/>
        <v>0</v>
      </c>
      <c r="K3213">
        <f t="shared" si="404"/>
        <v>-6630</v>
      </c>
      <c r="L3213">
        <f t="shared" si="405"/>
        <v>10880</v>
      </c>
      <c r="M3213">
        <f t="shared" si="406"/>
        <v>248.1</v>
      </c>
      <c r="N3213">
        <f t="shared" si="407"/>
        <v>1</v>
      </c>
    </row>
    <row r="3214" spans="1:14">
      <c r="A3214">
        <f t="shared" si="400"/>
        <v>0</v>
      </c>
      <c r="B3214">
        <f t="shared" si="401"/>
        <v>0</v>
      </c>
      <c r="C3214">
        <v>200</v>
      </c>
      <c r="D3214">
        <v>140</v>
      </c>
      <c r="E3214">
        <f t="shared" si="402"/>
        <v>-999</v>
      </c>
      <c r="F3214">
        <f>能力值计算器!G2</f>
        <v>0</v>
      </c>
      <c r="G3214">
        <f>ROUNDDOWN((能力值计算器!F4+能力值计算器!E4*2+ROUNDDOWN(C3214/4,0))*能力值计算器!C2/100+10+能力值计算器!C2,0)</f>
        <v>170</v>
      </c>
      <c r="H3214">
        <f>ROUNDDOWN(ROUNDDOWN(ROUNDDOWN(ROUNDDOWN(ROUNDDOWN((能力值计算器!F6+能力值计算器!E6*2+ROUNDDOWN(D3214/4,0))*能力值计算器!C2/100+5,0)*能力值计算器!H6,0)*能力值计算器!K6,0)*能力值计算器!L6,0)*VLOOKUP(能力值计算器!J6,能力变化对照表!A:B,2,0),0)</f>
        <v>103</v>
      </c>
      <c r="I3214">
        <f>ROUNDDOWN(ROUNDDOWN(ROUNDDOWN(ROUNDDOWN(ROUNDDOWN((能力值计算器!F8+能力值计算器!E8*2+ROUNDDOWN(E3214/4,0))*能力值计算器!C2/100+5,0)*能力值计算器!H8,0)*能力值计算器!K8,0)*能力值计算器!L8,0)*VLOOKUP(能力值计算器!J8,能力变化对照表!A:B,2,0),0)</f>
        <v>-39</v>
      </c>
      <c r="J3214">
        <f t="shared" si="403"/>
        <v>0</v>
      </c>
      <c r="K3214">
        <f t="shared" si="404"/>
        <v>-6630</v>
      </c>
      <c r="L3214">
        <f t="shared" si="405"/>
        <v>10880</v>
      </c>
      <c r="M3214">
        <f t="shared" si="406"/>
        <v>248.1</v>
      </c>
      <c r="N3214">
        <f t="shared" si="407"/>
        <v>1</v>
      </c>
    </row>
    <row r="3215" spans="1:14">
      <c r="A3215">
        <f t="shared" si="400"/>
        <v>0</v>
      </c>
      <c r="B3215">
        <f t="shared" si="401"/>
        <v>0</v>
      </c>
      <c r="C3215">
        <v>200</v>
      </c>
      <c r="D3215">
        <v>144</v>
      </c>
      <c r="E3215">
        <f t="shared" si="402"/>
        <v>-999</v>
      </c>
      <c r="F3215">
        <f>能力值计算器!G2</f>
        <v>0</v>
      </c>
      <c r="G3215">
        <f>ROUNDDOWN((能力值计算器!F4+能力值计算器!E4*2+ROUNDDOWN(C3215/4,0))*能力值计算器!C2/100+10+能力值计算器!C2,0)</f>
        <v>170</v>
      </c>
      <c r="H3215">
        <f>ROUNDDOWN(ROUNDDOWN(ROUNDDOWN(ROUNDDOWN(ROUNDDOWN((能力值计算器!F6+能力值计算器!E6*2+ROUNDDOWN(D3215/4,0))*能力值计算器!C2/100+5,0)*能力值计算器!H6,0)*能力值计算器!K6,0)*能力值计算器!L6,0)*VLOOKUP(能力值计算器!J6,能力变化对照表!A:B,2,0),0)</f>
        <v>103</v>
      </c>
      <c r="I3215">
        <f>ROUNDDOWN(ROUNDDOWN(ROUNDDOWN(ROUNDDOWN(ROUNDDOWN((能力值计算器!F8+能力值计算器!E8*2+ROUNDDOWN(E3215/4,0))*能力值计算器!C2/100+5,0)*能力值计算器!H8,0)*能力值计算器!K8,0)*能力值计算器!L8,0)*VLOOKUP(能力值计算器!J8,能力变化对照表!A:B,2,0),0)</f>
        <v>-39</v>
      </c>
      <c r="J3215">
        <f t="shared" si="403"/>
        <v>0</v>
      </c>
      <c r="K3215">
        <f t="shared" si="404"/>
        <v>-6630</v>
      </c>
      <c r="L3215">
        <f t="shared" si="405"/>
        <v>10880</v>
      </c>
      <c r="M3215">
        <f t="shared" si="406"/>
        <v>248.1</v>
      </c>
      <c r="N3215">
        <f t="shared" si="407"/>
        <v>1</v>
      </c>
    </row>
    <row r="3216" spans="1:14">
      <c r="A3216">
        <f t="shared" si="400"/>
        <v>0</v>
      </c>
      <c r="B3216">
        <f t="shared" si="401"/>
        <v>0</v>
      </c>
      <c r="C3216">
        <v>36</v>
      </c>
      <c r="D3216">
        <v>244</v>
      </c>
      <c r="E3216">
        <f t="shared" si="402"/>
        <v>-999</v>
      </c>
      <c r="F3216">
        <f>能力值计算器!G2</f>
        <v>0</v>
      </c>
      <c r="G3216">
        <f>ROUNDDOWN((能力值计算器!F4+能力值计算器!E4*2+ROUNDDOWN(C3216/4,0))*能力值计算器!C2/100+10+能力值计算器!C2,0)</f>
        <v>150</v>
      </c>
      <c r="H3216">
        <f>ROUNDDOWN(ROUNDDOWN(ROUNDDOWN(ROUNDDOWN(ROUNDDOWN((能力值计算器!F6+能力值计算器!E6*2+ROUNDDOWN(D3216/4,0))*能力值计算器!C2/100+5,0)*能力值计算器!H6,0)*能力值计算器!K6,0)*能力值计算器!L6,0)*VLOOKUP(能力值计算器!J6,能力变化对照表!A:B,2,0),0)</f>
        <v>116</v>
      </c>
      <c r="I3216">
        <f>ROUNDDOWN(ROUNDDOWN(ROUNDDOWN(ROUNDDOWN(ROUNDDOWN((能力值计算器!F8+能力值计算器!E8*2+ROUNDDOWN(E3216/4,0))*能力值计算器!C2/100+5,0)*能力值计算器!H8,0)*能力值计算器!K8,0)*能力值计算器!L8,0)*VLOOKUP(能力值计算器!J8,能力变化对照表!A:B,2,0),0)</f>
        <v>-39</v>
      </c>
      <c r="J3216">
        <f t="shared" si="403"/>
        <v>0</v>
      </c>
      <c r="K3216">
        <f t="shared" si="404"/>
        <v>-5850</v>
      </c>
      <c r="L3216">
        <f t="shared" si="405"/>
        <v>11550</v>
      </c>
      <c r="M3216">
        <f t="shared" si="406"/>
        <v>228.1</v>
      </c>
      <c r="N3216">
        <f t="shared" si="407"/>
        <v>1</v>
      </c>
    </row>
    <row r="3217" spans="1:14">
      <c r="A3217">
        <f t="shared" si="400"/>
        <v>0</v>
      </c>
      <c r="B3217">
        <f t="shared" si="401"/>
        <v>0</v>
      </c>
      <c r="C3217">
        <v>36</v>
      </c>
      <c r="D3217">
        <v>248</v>
      </c>
      <c r="E3217">
        <f t="shared" si="402"/>
        <v>-999</v>
      </c>
      <c r="F3217">
        <f>能力值计算器!G2</f>
        <v>0</v>
      </c>
      <c r="G3217">
        <f>ROUNDDOWN((能力值计算器!F4+能力值计算器!E4*2+ROUNDDOWN(C3217/4,0))*能力值计算器!C2/100+10+能力值计算器!C2,0)</f>
        <v>150</v>
      </c>
      <c r="H3217">
        <f>ROUNDDOWN(ROUNDDOWN(ROUNDDOWN(ROUNDDOWN(ROUNDDOWN((能力值计算器!F6+能力值计算器!E6*2+ROUNDDOWN(D3217/4,0))*能力值计算器!C2/100+5,0)*能力值计算器!H6,0)*能力值计算器!K6,0)*能力值计算器!L6,0)*VLOOKUP(能力值计算器!J6,能力变化对照表!A:B,2,0),0)</f>
        <v>116</v>
      </c>
      <c r="I3217">
        <f>ROUNDDOWN(ROUNDDOWN(ROUNDDOWN(ROUNDDOWN(ROUNDDOWN((能力值计算器!F8+能力值计算器!E8*2+ROUNDDOWN(E3217/4,0))*能力值计算器!C2/100+5,0)*能力值计算器!H8,0)*能力值计算器!K8,0)*能力值计算器!L8,0)*VLOOKUP(能力值计算器!J8,能力变化对照表!A:B,2,0),0)</f>
        <v>-39</v>
      </c>
      <c r="J3217">
        <f t="shared" si="403"/>
        <v>0</v>
      </c>
      <c r="K3217">
        <f t="shared" si="404"/>
        <v>-5850</v>
      </c>
      <c r="L3217">
        <f t="shared" si="405"/>
        <v>11550</v>
      </c>
      <c r="M3217">
        <f t="shared" si="406"/>
        <v>228.1</v>
      </c>
      <c r="N3217">
        <f t="shared" si="407"/>
        <v>1</v>
      </c>
    </row>
    <row r="3218" spans="1:14">
      <c r="A3218">
        <f t="shared" si="400"/>
        <v>0</v>
      </c>
      <c r="B3218">
        <f t="shared" si="401"/>
        <v>0</v>
      </c>
      <c r="C3218">
        <v>40</v>
      </c>
      <c r="D3218">
        <v>244</v>
      </c>
      <c r="E3218">
        <f t="shared" si="402"/>
        <v>-999</v>
      </c>
      <c r="F3218">
        <f>能力值计算器!G2</f>
        <v>0</v>
      </c>
      <c r="G3218">
        <f>ROUNDDOWN((能力值计算器!F4+能力值计算器!E4*2+ROUNDDOWN(C3218/4,0))*能力值计算器!C2/100+10+能力值计算器!C2,0)</f>
        <v>150</v>
      </c>
      <c r="H3218">
        <f>ROUNDDOWN(ROUNDDOWN(ROUNDDOWN(ROUNDDOWN(ROUNDDOWN((能力值计算器!F6+能力值计算器!E6*2+ROUNDDOWN(D3218/4,0))*能力值计算器!C2/100+5,0)*能力值计算器!H6,0)*能力值计算器!K6,0)*能力值计算器!L6,0)*VLOOKUP(能力值计算器!J6,能力变化对照表!A:B,2,0),0)</f>
        <v>116</v>
      </c>
      <c r="I3218">
        <f>ROUNDDOWN(ROUNDDOWN(ROUNDDOWN(ROUNDDOWN(ROUNDDOWN((能力值计算器!F8+能力值计算器!E8*2+ROUNDDOWN(E3218/4,0))*能力值计算器!C2/100+5,0)*能力值计算器!H8,0)*能力值计算器!K8,0)*能力值计算器!L8,0)*VLOOKUP(能力值计算器!J8,能力变化对照表!A:B,2,0),0)</f>
        <v>-39</v>
      </c>
      <c r="J3218">
        <f t="shared" si="403"/>
        <v>0</v>
      </c>
      <c r="K3218">
        <f t="shared" si="404"/>
        <v>-5850</v>
      </c>
      <c r="L3218">
        <f t="shared" si="405"/>
        <v>11550</v>
      </c>
      <c r="M3218">
        <f t="shared" si="406"/>
        <v>228.1</v>
      </c>
      <c r="N3218">
        <f t="shared" si="407"/>
        <v>1</v>
      </c>
    </row>
    <row r="3219" spans="1:14">
      <c r="A3219">
        <f t="shared" si="400"/>
        <v>0</v>
      </c>
      <c r="B3219">
        <f t="shared" si="401"/>
        <v>0</v>
      </c>
      <c r="C3219">
        <v>40</v>
      </c>
      <c r="D3219">
        <v>248</v>
      </c>
      <c r="E3219">
        <f t="shared" si="402"/>
        <v>-999</v>
      </c>
      <c r="F3219">
        <f>能力值计算器!G2</f>
        <v>0</v>
      </c>
      <c r="G3219">
        <f>ROUNDDOWN((能力值计算器!F4+能力值计算器!E4*2+ROUNDDOWN(C3219/4,0))*能力值计算器!C2/100+10+能力值计算器!C2,0)</f>
        <v>150</v>
      </c>
      <c r="H3219">
        <f>ROUNDDOWN(ROUNDDOWN(ROUNDDOWN(ROUNDDOWN(ROUNDDOWN((能力值计算器!F6+能力值计算器!E6*2+ROUNDDOWN(D3219/4,0))*能力值计算器!C2/100+5,0)*能力值计算器!H6,0)*能力值计算器!K6,0)*能力值计算器!L6,0)*VLOOKUP(能力值计算器!J6,能力变化对照表!A:B,2,0),0)</f>
        <v>116</v>
      </c>
      <c r="I3219">
        <f>ROUNDDOWN(ROUNDDOWN(ROUNDDOWN(ROUNDDOWN(ROUNDDOWN((能力值计算器!F8+能力值计算器!E8*2+ROUNDDOWN(E3219/4,0))*能力值计算器!C2/100+5,0)*能力值计算器!H8,0)*能力值计算器!K8,0)*能力值计算器!L8,0)*VLOOKUP(能力值计算器!J8,能力变化对照表!A:B,2,0),0)</f>
        <v>-39</v>
      </c>
      <c r="J3219">
        <f t="shared" si="403"/>
        <v>0</v>
      </c>
      <c r="K3219">
        <f t="shared" si="404"/>
        <v>-5850</v>
      </c>
      <c r="L3219">
        <f t="shared" si="405"/>
        <v>11550</v>
      </c>
      <c r="M3219">
        <f t="shared" si="406"/>
        <v>228.1</v>
      </c>
      <c r="N3219">
        <f t="shared" si="407"/>
        <v>1</v>
      </c>
    </row>
    <row r="3220" spans="1:14">
      <c r="A3220">
        <f t="shared" si="400"/>
        <v>0</v>
      </c>
      <c r="B3220">
        <f t="shared" si="401"/>
        <v>0</v>
      </c>
      <c r="C3220">
        <v>252</v>
      </c>
      <c r="D3220">
        <v>108</v>
      </c>
      <c r="E3220">
        <f t="shared" si="402"/>
        <v>-999</v>
      </c>
      <c r="F3220">
        <f>能力值计算器!G2</f>
        <v>0</v>
      </c>
      <c r="G3220">
        <f>ROUNDDOWN((能力值计算器!F4+能力值计算器!E4*2+ROUNDDOWN(C3220/4,0))*能力值计算器!C2/100+10+能力值计算器!C2,0)</f>
        <v>177</v>
      </c>
      <c r="H3220">
        <f>ROUNDDOWN(ROUNDDOWN(ROUNDDOWN(ROUNDDOWN(ROUNDDOWN((能力值计算器!F6+能力值计算器!E6*2+ROUNDDOWN(D3220/4,0))*能力值计算器!C2/100+5,0)*能力值计算器!H6,0)*能力值计算器!K6,0)*能力值计算器!L6,0)*VLOOKUP(能力值计算器!J6,能力变化对照表!A:B,2,0),0)</f>
        <v>99</v>
      </c>
      <c r="I3220">
        <f>ROUNDDOWN(ROUNDDOWN(ROUNDDOWN(ROUNDDOWN(ROUNDDOWN((能力值计算器!F8+能力值计算器!E8*2+ROUNDDOWN(E3220/4,0))*能力值计算器!C2/100+5,0)*能力值计算器!H8,0)*能力值计算器!K8,0)*能力值计算器!L8,0)*VLOOKUP(能力值计算器!J8,能力变化对照表!A:B,2,0),0)</f>
        <v>-39</v>
      </c>
      <c r="J3220">
        <f t="shared" si="403"/>
        <v>0</v>
      </c>
      <c r="K3220">
        <f t="shared" si="404"/>
        <v>-6903</v>
      </c>
      <c r="L3220">
        <f t="shared" si="405"/>
        <v>10620</v>
      </c>
      <c r="M3220">
        <f t="shared" si="406"/>
        <v>255.1</v>
      </c>
      <c r="N3220">
        <f t="shared" si="407"/>
        <v>1</v>
      </c>
    </row>
    <row r="3221" spans="1:14">
      <c r="A3221">
        <f t="shared" si="400"/>
        <v>0</v>
      </c>
      <c r="B3221">
        <f t="shared" si="401"/>
        <v>0</v>
      </c>
      <c r="C3221">
        <v>252</v>
      </c>
      <c r="D3221">
        <v>112</v>
      </c>
      <c r="E3221">
        <f t="shared" si="402"/>
        <v>-999</v>
      </c>
      <c r="F3221">
        <f>能力值计算器!G2</f>
        <v>0</v>
      </c>
      <c r="G3221">
        <f>ROUNDDOWN((能力值计算器!F4+能力值计算器!E4*2+ROUNDDOWN(C3221/4,0))*能力值计算器!C2/100+10+能力值计算器!C2,0)</f>
        <v>177</v>
      </c>
      <c r="H3221">
        <f>ROUNDDOWN(ROUNDDOWN(ROUNDDOWN(ROUNDDOWN(ROUNDDOWN((能力值计算器!F6+能力值计算器!E6*2+ROUNDDOWN(D3221/4,0))*能力值计算器!C2/100+5,0)*能力值计算器!H6,0)*能力值计算器!K6,0)*能力值计算器!L6,0)*VLOOKUP(能力值计算器!J6,能力变化对照表!A:B,2,0),0)</f>
        <v>99</v>
      </c>
      <c r="I3221">
        <f>ROUNDDOWN(ROUNDDOWN(ROUNDDOWN(ROUNDDOWN(ROUNDDOWN((能力值计算器!F8+能力值计算器!E8*2+ROUNDDOWN(E3221/4,0))*能力值计算器!C2/100+5,0)*能力值计算器!H8,0)*能力值计算器!K8,0)*能力值计算器!L8,0)*VLOOKUP(能力值计算器!J8,能力变化对照表!A:B,2,0),0)</f>
        <v>-39</v>
      </c>
      <c r="J3221">
        <f t="shared" si="403"/>
        <v>0</v>
      </c>
      <c r="K3221">
        <f t="shared" si="404"/>
        <v>-6903</v>
      </c>
      <c r="L3221">
        <f t="shared" si="405"/>
        <v>10620</v>
      </c>
      <c r="M3221">
        <f t="shared" si="406"/>
        <v>255.1</v>
      </c>
      <c r="N3221">
        <f t="shared" si="407"/>
        <v>1</v>
      </c>
    </row>
    <row r="3222" spans="1:14">
      <c r="A3222">
        <f t="shared" si="400"/>
        <v>0</v>
      </c>
      <c r="B3222">
        <f t="shared" si="401"/>
        <v>0</v>
      </c>
      <c r="C3222">
        <v>92</v>
      </c>
      <c r="D3222">
        <v>204</v>
      </c>
      <c r="E3222">
        <f t="shared" si="402"/>
        <v>-999</v>
      </c>
      <c r="F3222">
        <f>能力值计算器!G2</f>
        <v>0</v>
      </c>
      <c r="G3222">
        <f>ROUNDDOWN((能力值计算器!F4+能力值计算器!E4*2+ROUNDDOWN(C3222/4,0))*能力值计算器!C2/100+10+能力值计算器!C2,0)</f>
        <v>157</v>
      </c>
      <c r="H3222">
        <f>ROUNDDOWN(ROUNDDOWN(ROUNDDOWN(ROUNDDOWN(ROUNDDOWN((能力值计算器!F6+能力值计算器!E6*2+ROUNDDOWN(D3222/4,0))*能力值计算器!C2/100+5,0)*能力值计算器!H6,0)*能力值计算器!K6,0)*能力值计算器!L6,0)*VLOOKUP(能力值计算器!J6,能力变化对照表!A:B,2,0),0)</f>
        <v>111</v>
      </c>
      <c r="I3222">
        <f>ROUNDDOWN(ROUNDDOWN(ROUNDDOWN(ROUNDDOWN(ROUNDDOWN((能力值计算器!F8+能力值计算器!E8*2+ROUNDDOWN(E3222/4,0))*能力值计算器!C2/100+5,0)*能力值计算器!H8,0)*能力值计算器!K8,0)*能力值计算器!L8,0)*VLOOKUP(能力值计算器!J8,能力变化对照表!A:B,2,0),0)</f>
        <v>-39</v>
      </c>
      <c r="J3222">
        <f t="shared" si="403"/>
        <v>0</v>
      </c>
      <c r="K3222">
        <f t="shared" si="404"/>
        <v>-6123</v>
      </c>
      <c r="L3222">
        <f t="shared" si="405"/>
        <v>11304</v>
      </c>
      <c r="M3222">
        <f t="shared" si="406"/>
        <v>235.1</v>
      </c>
      <c r="N3222">
        <f t="shared" si="407"/>
        <v>1</v>
      </c>
    </row>
    <row r="3223" spans="1:14">
      <c r="A3223">
        <f t="shared" si="400"/>
        <v>0</v>
      </c>
      <c r="B3223">
        <f t="shared" si="401"/>
        <v>0</v>
      </c>
      <c r="C3223">
        <v>92</v>
      </c>
      <c r="D3223">
        <v>208</v>
      </c>
      <c r="E3223">
        <f t="shared" si="402"/>
        <v>-999</v>
      </c>
      <c r="F3223">
        <f>能力值计算器!G2</f>
        <v>0</v>
      </c>
      <c r="G3223">
        <f>ROUNDDOWN((能力值计算器!F4+能力值计算器!E4*2+ROUNDDOWN(C3223/4,0))*能力值计算器!C2/100+10+能力值计算器!C2,0)</f>
        <v>157</v>
      </c>
      <c r="H3223">
        <f>ROUNDDOWN(ROUNDDOWN(ROUNDDOWN(ROUNDDOWN(ROUNDDOWN((能力值计算器!F6+能力值计算器!E6*2+ROUNDDOWN(D3223/4,0))*能力值计算器!C2/100+5,0)*能力值计算器!H6,0)*能力值计算器!K6,0)*能力值计算器!L6,0)*VLOOKUP(能力值计算器!J6,能力变化对照表!A:B,2,0),0)</f>
        <v>111</v>
      </c>
      <c r="I3223">
        <f>ROUNDDOWN(ROUNDDOWN(ROUNDDOWN(ROUNDDOWN(ROUNDDOWN((能力值计算器!F8+能力值计算器!E8*2+ROUNDDOWN(E3223/4,0))*能力值计算器!C2/100+5,0)*能力值计算器!H8,0)*能力值计算器!K8,0)*能力值计算器!L8,0)*VLOOKUP(能力值计算器!J8,能力变化对照表!A:B,2,0),0)</f>
        <v>-39</v>
      </c>
      <c r="J3223">
        <f t="shared" si="403"/>
        <v>0</v>
      </c>
      <c r="K3223">
        <f t="shared" si="404"/>
        <v>-6123</v>
      </c>
      <c r="L3223">
        <f t="shared" si="405"/>
        <v>11304</v>
      </c>
      <c r="M3223">
        <f t="shared" si="406"/>
        <v>235.1</v>
      </c>
      <c r="N3223">
        <f t="shared" si="407"/>
        <v>1</v>
      </c>
    </row>
    <row r="3224" spans="1:14">
      <c r="A3224">
        <f t="shared" si="400"/>
        <v>0</v>
      </c>
      <c r="B3224">
        <f t="shared" si="401"/>
        <v>0</v>
      </c>
      <c r="C3224">
        <v>96</v>
      </c>
      <c r="D3224">
        <v>204</v>
      </c>
      <c r="E3224">
        <f t="shared" si="402"/>
        <v>-999</v>
      </c>
      <c r="F3224">
        <f>能力值计算器!G2</f>
        <v>0</v>
      </c>
      <c r="G3224">
        <f>ROUNDDOWN((能力值计算器!F4+能力值计算器!E4*2+ROUNDDOWN(C3224/4,0))*能力值计算器!C2/100+10+能力值计算器!C2,0)</f>
        <v>157</v>
      </c>
      <c r="H3224">
        <f>ROUNDDOWN(ROUNDDOWN(ROUNDDOWN(ROUNDDOWN(ROUNDDOWN((能力值计算器!F6+能力值计算器!E6*2+ROUNDDOWN(D3224/4,0))*能力值计算器!C2/100+5,0)*能力值计算器!H6,0)*能力值计算器!K6,0)*能力值计算器!L6,0)*VLOOKUP(能力值计算器!J6,能力变化对照表!A:B,2,0),0)</f>
        <v>111</v>
      </c>
      <c r="I3224">
        <f>ROUNDDOWN(ROUNDDOWN(ROUNDDOWN(ROUNDDOWN(ROUNDDOWN((能力值计算器!F8+能力值计算器!E8*2+ROUNDDOWN(E3224/4,0))*能力值计算器!C2/100+5,0)*能力值计算器!H8,0)*能力值计算器!K8,0)*能力值计算器!L8,0)*VLOOKUP(能力值计算器!J8,能力变化对照表!A:B,2,0),0)</f>
        <v>-39</v>
      </c>
      <c r="J3224">
        <f t="shared" si="403"/>
        <v>0</v>
      </c>
      <c r="K3224">
        <f t="shared" si="404"/>
        <v>-6123</v>
      </c>
      <c r="L3224">
        <f t="shared" si="405"/>
        <v>11304</v>
      </c>
      <c r="M3224">
        <f t="shared" si="406"/>
        <v>235.1</v>
      </c>
      <c r="N3224">
        <f t="shared" si="407"/>
        <v>1</v>
      </c>
    </row>
    <row r="3225" spans="1:14">
      <c r="A3225">
        <f t="shared" si="400"/>
        <v>0</v>
      </c>
      <c r="B3225">
        <f t="shared" si="401"/>
        <v>0</v>
      </c>
      <c r="C3225">
        <v>96</v>
      </c>
      <c r="D3225">
        <v>208</v>
      </c>
      <c r="E3225">
        <f t="shared" si="402"/>
        <v>-999</v>
      </c>
      <c r="F3225">
        <f>能力值计算器!G2</f>
        <v>0</v>
      </c>
      <c r="G3225">
        <f>ROUNDDOWN((能力值计算器!F4+能力值计算器!E4*2+ROUNDDOWN(C3225/4,0))*能力值计算器!C2/100+10+能力值计算器!C2,0)</f>
        <v>157</v>
      </c>
      <c r="H3225">
        <f>ROUNDDOWN(ROUNDDOWN(ROUNDDOWN(ROUNDDOWN(ROUNDDOWN((能力值计算器!F6+能力值计算器!E6*2+ROUNDDOWN(D3225/4,0))*能力值计算器!C2/100+5,0)*能力值计算器!H6,0)*能力值计算器!K6,0)*能力值计算器!L6,0)*VLOOKUP(能力值计算器!J6,能力变化对照表!A:B,2,0),0)</f>
        <v>111</v>
      </c>
      <c r="I3225">
        <f>ROUNDDOWN(ROUNDDOWN(ROUNDDOWN(ROUNDDOWN(ROUNDDOWN((能力值计算器!F8+能力值计算器!E8*2+ROUNDDOWN(E3225/4,0))*能力值计算器!C2/100+5,0)*能力值计算器!H8,0)*能力值计算器!K8,0)*能力值计算器!L8,0)*VLOOKUP(能力值计算器!J8,能力变化对照表!A:B,2,0),0)</f>
        <v>-39</v>
      </c>
      <c r="J3225">
        <f t="shared" si="403"/>
        <v>0</v>
      </c>
      <c r="K3225">
        <f t="shared" si="404"/>
        <v>-6123</v>
      </c>
      <c r="L3225">
        <f t="shared" si="405"/>
        <v>11304</v>
      </c>
      <c r="M3225">
        <f t="shared" si="406"/>
        <v>235.1</v>
      </c>
      <c r="N3225">
        <f t="shared" si="407"/>
        <v>1</v>
      </c>
    </row>
    <row r="3226" spans="1:14">
      <c r="A3226">
        <f t="shared" si="400"/>
        <v>0</v>
      </c>
      <c r="B3226">
        <f t="shared" si="401"/>
        <v>0</v>
      </c>
      <c r="C3226">
        <v>116</v>
      </c>
      <c r="D3226">
        <v>188</v>
      </c>
      <c r="E3226">
        <f t="shared" si="402"/>
        <v>-999</v>
      </c>
      <c r="F3226">
        <f>能力值计算器!G2</f>
        <v>0</v>
      </c>
      <c r="G3226">
        <f>ROUNDDOWN((能力值计算器!F4+能力值计算器!E4*2+ROUNDDOWN(C3226/4,0))*能力值计算器!C2/100+10+能力值计算器!C2,0)</f>
        <v>160</v>
      </c>
      <c r="H3226">
        <f>ROUNDDOWN(ROUNDDOWN(ROUNDDOWN(ROUNDDOWN(ROUNDDOWN((能力值计算器!F6+能力值计算器!E6*2+ROUNDDOWN(D3226/4,0))*能力值计算器!C2/100+5,0)*能力值计算器!H6,0)*能力值计算器!K6,0)*能力值计算器!L6,0)*VLOOKUP(能力值计算器!J6,能力变化对照表!A:B,2,0),0)</f>
        <v>109</v>
      </c>
      <c r="I3226">
        <f>ROUNDDOWN(ROUNDDOWN(ROUNDDOWN(ROUNDDOWN(ROUNDDOWN((能力值计算器!F8+能力值计算器!E8*2+ROUNDDOWN(E3226/4,0))*能力值计算器!C2/100+5,0)*能力值计算器!H8,0)*能力值计算器!K8,0)*能力值计算器!L8,0)*VLOOKUP(能力值计算器!J8,能力变化对照表!A:B,2,0),0)</f>
        <v>-39</v>
      </c>
      <c r="J3226">
        <f t="shared" si="403"/>
        <v>0</v>
      </c>
      <c r="K3226">
        <f t="shared" si="404"/>
        <v>-6240</v>
      </c>
      <c r="L3226">
        <f t="shared" si="405"/>
        <v>11200</v>
      </c>
      <c r="M3226">
        <f t="shared" si="406"/>
        <v>238.1</v>
      </c>
      <c r="N3226">
        <f t="shared" si="407"/>
        <v>1</v>
      </c>
    </row>
    <row r="3227" spans="1:14">
      <c r="A3227">
        <f t="shared" si="400"/>
        <v>0</v>
      </c>
      <c r="B3227">
        <f t="shared" si="401"/>
        <v>0</v>
      </c>
      <c r="C3227">
        <v>116</v>
      </c>
      <c r="D3227">
        <v>192</v>
      </c>
      <c r="E3227">
        <f t="shared" si="402"/>
        <v>-999</v>
      </c>
      <c r="F3227">
        <f>能力值计算器!G2</f>
        <v>0</v>
      </c>
      <c r="G3227">
        <f>ROUNDDOWN((能力值计算器!F4+能力值计算器!E4*2+ROUNDDOWN(C3227/4,0))*能力值计算器!C2/100+10+能力值计算器!C2,0)</f>
        <v>160</v>
      </c>
      <c r="H3227">
        <f>ROUNDDOWN(ROUNDDOWN(ROUNDDOWN(ROUNDDOWN(ROUNDDOWN((能力值计算器!F6+能力值计算器!E6*2+ROUNDDOWN(D3227/4,0))*能力值计算器!C2/100+5,0)*能力值计算器!H6,0)*能力值计算器!K6,0)*能力值计算器!L6,0)*VLOOKUP(能力值计算器!J6,能力变化对照表!A:B,2,0),0)</f>
        <v>109</v>
      </c>
      <c r="I3227">
        <f>ROUNDDOWN(ROUNDDOWN(ROUNDDOWN(ROUNDDOWN(ROUNDDOWN((能力值计算器!F8+能力值计算器!E8*2+ROUNDDOWN(E3227/4,0))*能力值计算器!C2/100+5,0)*能力值计算器!H8,0)*能力值计算器!K8,0)*能力值计算器!L8,0)*VLOOKUP(能力值计算器!J8,能力变化对照表!A:B,2,0),0)</f>
        <v>-39</v>
      </c>
      <c r="J3227">
        <f t="shared" si="403"/>
        <v>0</v>
      </c>
      <c r="K3227">
        <f t="shared" si="404"/>
        <v>-6240</v>
      </c>
      <c r="L3227">
        <f t="shared" si="405"/>
        <v>11200</v>
      </c>
      <c r="M3227">
        <f t="shared" si="406"/>
        <v>238.1</v>
      </c>
      <c r="N3227">
        <f t="shared" si="407"/>
        <v>1</v>
      </c>
    </row>
    <row r="3228" spans="1:14">
      <c r="A3228">
        <f t="shared" si="400"/>
        <v>0</v>
      </c>
      <c r="B3228">
        <f t="shared" si="401"/>
        <v>0</v>
      </c>
      <c r="C3228">
        <v>120</v>
      </c>
      <c r="D3228">
        <v>188</v>
      </c>
      <c r="E3228">
        <f t="shared" si="402"/>
        <v>-999</v>
      </c>
      <c r="F3228">
        <f>能力值计算器!G2</f>
        <v>0</v>
      </c>
      <c r="G3228">
        <f>ROUNDDOWN((能力值计算器!F4+能力值计算器!E4*2+ROUNDDOWN(C3228/4,0))*能力值计算器!C2/100+10+能力值计算器!C2,0)</f>
        <v>160</v>
      </c>
      <c r="H3228">
        <f>ROUNDDOWN(ROUNDDOWN(ROUNDDOWN(ROUNDDOWN(ROUNDDOWN((能力值计算器!F6+能力值计算器!E6*2+ROUNDDOWN(D3228/4,0))*能力值计算器!C2/100+5,0)*能力值计算器!H6,0)*能力值计算器!K6,0)*能力值计算器!L6,0)*VLOOKUP(能力值计算器!J6,能力变化对照表!A:B,2,0),0)</f>
        <v>109</v>
      </c>
      <c r="I3228">
        <f>ROUNDDOWN(ROUNDDOWN(ROUNDDOWN(ROUNDDOWN(ROUNDDOWN((能力值计算器!F8+能力值计算器!E8*2+ROUNDDOWN(E3228/4,0))*能力值计算器!C2/100+5,0)*能力值计算器!H8,0)*能力值计算器!K8,0)*能力值计算器!L8,0)*VLOOKUP(能力值计算器!J8,能力变化对照表!A:B,2,0),0)</f>
        <v>-39</v>
      </c>
      <c r="J3228">
        <f t="shared" si="403"/>
        <v>0</v>
      </c>
      <c r="K3228">
        <f t="shared" si="404"/>
        <v>-6240</v>
      </c>
      <c r="L3228">
        <f t="shared" si="405"/>
        <v>11200</v>
      </c>
      <c r="M3228">
        <f t="shared" si="406"/>
        <v>238.1</v>
      </c>
      <c r="N3228">
        <f t="shared" si="407"/>
        <v>1</v>
      </c>
    </row>
    <row r="3229" spans="1:14">
      <c r="A3229">
        <f t="shared" si="400"/>
        <v>0</v>
      </c>
      <c r="B3229">
        <f t="shared" si="401"/>
        <v>0</v>
      </c>
      <c r="C3229">
        <v>120</v>
      </c>
      <c r="D3229">
        <v>192</v>
      </c>
      <c r="E3229">
        <f t="shared" si="402"/>
        <v>-999</v>
      </c>
      <c r="F3229">
        <f>能力值计算器!G2</f>
        <v>0</v>
      </c>
      <c r="G3229">
        <f>ROUNDDOWN((能力值计算器!F4+能力值计算器!E4*2+ROUNDDOWN(C3229/4,0))*能力值计算器!C2/100+10+能力值计算器!C2,0)</f>
        <v>160</v>
      </c>
      <c r="H3229">
        <f>ROUNDDOWN(ROUNDDOWN(ROUNDDOWN(ROUNDDOWN(ROUNDDOWN((能力值计算器!F6+能力值计算器!E6*2+ROUNDDOWN(D3229/4,0))*能力值计算器!C2/100+5,0)*能力值计算器!H6,0)*能力值计算器!K6,0)*能力值计算器!L6,0)*VLOOKUP(能力值计算器!J6,能力变化对照表!A:B,2,0),0)</f>
        <v>109</v>
      </c>
      <c r="I3229">
        <f>ROUNDDOWN(ROUNDDOWN(ROUNDDOWN(ROUNDDOWN(ROUNDDOWN((能力值计算器!F8+能力值计算器!E8*2+ROUNDDOWN(E3229/4,0))*能力值计算器!C2/100+5,0)*能力值计算器!H8,0)*能力值计算器!K8,0)*能力值计算器!L8,0)*VLOOKUP(能力值计算器!J8,能力变化对照表!A:B,2,0),0)</f>
        <v>-39</v>
      </c>
      <c r="J3229">
        <f t="shared" si="403"/>
        <v>0</v>
      </c>
      <c r="K3229">
        <f t="shared" si="404"/>
        <v>-6240</v>
      </c>
      <c r="L3229">
        <f t="shared" si="405"/>
        <v>11200</v>
      </c>
      <c r="M3229">
        <f t="shared" si="406"/>
        <v>238.1</v>
      </c>
      <c r="N3229">
        <f t="shared" si="407"/>
        <v>1</v>
      </c>
    </row>
    <row r="3230" spans="1:14">
      <c r="A3230">
        <f t="shared" si="400"/>
        <v>0</v>
      </c>
      <c r="B3230">
        <f t="shared" si="401"/>
        <v>0</v>
      </c>
      <c r="C3230">
        <v>236</v>
      </c>
      <c r="D3230">
        <v>116</v>
      </c>
      <c r="E3230">
        <f t="shared" si="402"/>
        <v>-999</v>
      </c>
      <c r="F3230">
        <f>能力值计算器!G2</f>
        <v>0</v>
      </c>
      <c r="G3230">
        <f>ROUNDDOWN((能力值计算器!F4+能力值计算器!E4*2+ROUNDDOWN(C3230/4,0))*能力值计算器!C2/100+10+能力值计算器!C2,0)</f>
        <v>175</v>
      </c>
      <c r="H3230">
        <f>ROUNDDOWN(ROUNDDOWN(ROUNDDOWN(ROUNDDOWN(ROUNDDOWN((能力值计算器!F6+能力值计算器!E6*2+ROUNDDOWN(D3230/4,0))*能力值计算器!C2/100+5,0)*能力值计算器!H6,0)*能力值计算器!K6,0)*能力值计算器!L6,0)*VLOOKUP(能力值计算器!J6,能力变化对照表!A:B,2,0),0)</f>
        <v>100</v>
      </c>
      <c r="I3230">
        <f>ROUNDDOWN(ROUNDDOWN(ROUNDDOWN(ROUNDDOWN(ROUNDDOWN((能力值计算器!F8+能力值计算器!E8*2+ROUNDDOWN(E3230/4,0))*能力值计算器!C2/100+5,0)*能力值计算器!H8,0)*能力值计算器!K8,0)*能力值计算器!L8,0)*VLOOKUP(能力值计算器!J8,能力变化对照表!A:B,2,0),0)</f>
        <v>-39</v>
      </c>
      <c r="J3230">
        <f t="shared" si="403"/>
        <v>0</v>
      </c>
      <c r="K3230">
        <f t="shared" si="404"/>
        <v>-6825</v>
      </c>
      <c r="L3230">
        <f t="shared" si="405"/>
        <v>10675</v>
      </c>
      <c r="M3230">
        <f t="shared" si="406"/>
        <v>253.1</v>
      </c>
      <c r="N3230">
        <f t="shared" si="407"/>
        <v>1</v>
      </c>
    </row>
    <row r="3231" spans="1:14">
      <c r="A3231">
        <f t="shared" si="400"/>
        <v>0</v>
      </c>
      <c r="B3231">
        <f t="shared" si="401"/>
        <v>0</v>
      </c>
      <c r="C3231">
        <v>236</v>
      </c>
      <c r="D3231">
        <v>120</v>
      </c>
      <c r="E3231">
        <f t="shared" si="402"/>
        <v>-999</v>
      </c>
      <c r="F3231">
        <f>能力值计算器!G2</f>
        <v>0</v>
      </c>
      <c r="G3231">
        <f>ROUNDDOWN((能力值计算器!F4+能力值计算器!E4*2+ROUNDDOWN(C3231/4,0))*能力值计算器!C2/100+10+能力值计算器!C2,0)</f>
        <v>175</v>
      </c>
      <c r="H3231">
        <f>ROUNDDOWN(ROUNDDOWN(ROUNDDOWN(ROUNDDOWN(ROUNDDOWN((能力值计算器!F6+能力值计算器!E6*2+ROUNDDOWN(D3231/4,0))*能力值计算器!C2/100+5,0)*能力值计算器!H6,0)*能力值计算器!K6,0)*能力值计算器!L6,0)*VLOOKUP(能力值计算器!J6,能力变化对照表!A:B,2,0),0)</f>
        <v>100</v>
      </c>
      <c r="I3231">
        <f>ROUNDDOWN(ROUNDDOWN(ROUNDDOWN(ROUNDDOWN(ROUNDDOWN((能力值计算器!F8+能力值计算器!E8*2+ROUNDDOWN(E3231/4,0))*能力值计算器!C2/100+5,0)*能力值计算器!H8,0)*能力值计算器!K8,0)*能力值计算器!L8,0)*VLOOKUP(能力值计算器!J8,能力变化对照表!A:B,2,0),0)</f>
        <v>-39</v>
      </c>
      <c r="J3231">
        <f t="shared" si="403"/>
        <v>0</v>
      </c>
      <c r="K3231">
        <f t="shared" si="404"/>
        <v>-6825</v>
      </c>
      <c r="L3231">
        <f t="shared" si="405"/>
        <v>10675</v>
      </c>
      <c r="M3231">
        <f t="shared" si="406"/>
        <v>253.1</v>
      </c>
      <c r="N3231">
        <f t="shared" si="407"/>
        <v>1</v>
      </c>
    </row>
    <row r="3232" spans="1:14">
      <c r="A3232">
        <f t="shared" si="400"/>
        <v>0</v>
      </c>
      <c r="B3232">
        <f t="shared" si="401"/>
        <v>0</v>
      </c>
      <c r="C3232">
        <v>240</v>
      </c>
      <c r="D3232">
        <v>116</v>
      </c>
      <c r="E3232">
        <f t="shared" si="402"/>
        <v>-999</v>
      </c>
      <c r="F3232">
        <f>能力值计算器!G2</f>
        <v>0</v>
      </c>
      <c r="G3232">
        <f>ROUNDDOWN((能力值计算器!F4+能力值计算器!E4*2+ROUNDDOWN(C3232/4,0))*能力值计算器!C2/100+10+能力值计算器!C2,0)</f>
        <v>175</v>
      </c>
      <c r="H3232">
        <f>ROUNDDOWN(ROUNDDOWN(ROUNDDOWN(ROUNDDOWN(ROUNDDOWN((能力值计算器!F6+能力值计算器!E6*2+ROUNDDOWN(D3232/4,0))*能力值计算器!C2/100+5,0)*能力值计算器!H6,0)*能力值计算器!K6,0)*能力值计算器!L6,0)*VLOOKUP(能力值计算器!J6,能力变化对照表!A:B,2,0),0)</f>
        <v>100</v>
      </c>
      <c r="I3232">
        <f>ROUNDDOWN(ROUNDDOWN(ROUNDDOWN(ROUNDDOWN(ROUNDDOWN((能力值计算器!F8+能力值计算器!E8*2+ROUNDDOWN(E3232/4,0))*能力值计算器!C2/100+5,0)*能力值计算器!H8,0)*能力值计算器!K8,0)*能力值计算器!L8,0)*VLOOKUP(能力值计算器!J8,能力变化对照表!A:B,2,0),0)</f>
        <v>-39</v>
      </c>
      <c r="J3232">
        <f t="shared" si="403"/>
        <v>0</v>
      </c>
      <c r="K3232">
        <f t="shared" si="404"/>
        <v>-6825</v>
      </c>
      <c r="L3232">
        <f t="shared" si="405"/>
        <v>10675</v>
      </c>
      <c r="M3232">
        <f t="shared" si="406"/>
        <v>253.1</v>
      </c>
      <c r="N3232">
        <f t="shared" si="407"/>
        <v>1</v>
      </c>
    </row>
    <row r="3233" spans="1:14">
      <c r="A3233">
        <f t="shared" si="400"/>
        <v>0</v>
      </c>
      <c r="B3233">
        <f t="shared" si="401"/>
        <v>0</v>
      </c>
      <c r="C3233">
        <v>240</v>
      </c>
      <c r="D3233">
        <v>120</v>
      </c>
      <c r="E3233">
        <f t="shared" si="402"/>
        <v>-999</v>
      </c>
      <c r="F3233">
        <f>能力值计算器!G2</f>
        <v>0</v>
      </c>
      <c r="G3233">
        <f>ROUNDDOWN((能力值计算器!F4+能力值计算器!E4*2+ROUNDDOWN(C3233/4,0))*能力值计算器!C2/100+10+能力值计算器!C2,0)</f>
        <v>175</v>
      </c>
      <c r="H3233">
        <f>ROUNDDOWN(ROUNDDOWN(ROUNDDOWN(ROUNDDOWN(ROUNDDOWN((能力值计算器!F6+能力值计算器!E6*2+ROUNDDOWN(D3233/4,0))*能力值计算器!C2/100+5,0)*能力值计算器!H6,0)*能力值计算器!K6,0)*能力值计算器!L6,0)*VLOOKUP(能力值计算器!J6,能力变化对照表!A:B,2,0),0)</f>
        <v>100</v>
      </c>
      <c r="I3233">
        <f>ROUNDDOWN(ROUNDDOWN(ROUNDDOWN(ROUNDDOWN(ROUNDDOWN((能力值计算器!F8+能力值计算器!E8*2+ROUNDDOWN(E3233/4,0))*能力值计算器!C2/100+5,0)*能力值计算器!H8,0)*能力值计算器!K8,0)*能力值计算器!L8,0)*VLOOKUP(能力值计算器!J8,能力变化对照表!A:B,2,0),0)</f>
        <v>-39</v>
      </c>
      <c r="J3233">
        <f t="shared" si="403"/>
        <v>0</v>
      </c>
      <c r="K3233">
        <f t="shared" si="404"/>
        <v>-6825</v>
      </c>
      <c r="L3233">
        <f t="shared" si="405"/>
        <v>10675</v>
      </c>
      <c r="M3233">
        <f t="shared" si="406"/>
        <v>253.1</v>
      </c>
      <c r="N3233">
        <f t="shared" si="407"/>
        <v>1</v>
      </c>
    </row>
    <row r="3234" spans="1:14">
      <c r="A3234">
        <f t="shared" si="400"/>
        <v>0</v>
      </c>
      <c r="B3234">
        <f t="shared" si="401"/>
        <v>0</v>
      </c>
      <c r="C3234">
        <v>68</v>
      </c>
      <c r="D3234">
        <v>220</v>
      </c>
      <c r="E3234">
        <f t="shared" si="402"/>
        <v>-999</v>
      </c>
      <c r="F3234">
        <f>能力值计算器!G2</f>
        <v>0</v>
      </c>
      <c r="G3234">
        <f>ROUNDDOWN((能力值计算器!F4+能力值计算器!E4*2+ROUNDDOWN(C3234/4,0))*能力值计算器!C2/100+10+能力值计算器!C2,0)</f>
        <v>154</v>
      </c>
      <c r="H3234">
        <f>ROUNDDOWN(ROUNDDOWN(ROUNDDOWN(ROUNDDOWN(ROUNDDOWN((能力值计算器!F6+能力值计算器!E6*2+ROUNDDOWN(D3234/4,0))*能力值计算器!C2/100+5,0)*能力值计算器!H6,0)*能力值计算器!K6,0)*能力值计算器!L6,0)*VLOOKUP(能力值计算器!J6,能力变化对照表!A:B,2,0),0)</f>
        <v>113</v>
      </c>
      <c r="I3234">
        <f>ROUNDDOWN(ROUNDDOWN(ROUNDDOWN(ROUNDDOWN(ROUNDDOWN((能力值计算器!F8+能力值计算器!E8*2+ROUNDDOWN(E3234/4,0))*能力值计算器!C2/100+5,0)*能力值计算器!H8,0)*能力值计算器!K8,0)*能力值计算器!L8,0)*VLOOKUP(能力值计算器!J8,能力变化对照表!A:B,2,0),0)</f>
        <v>-39</v>
      </c>
      <c r="J3234">
        <f t="shared" si="403"/>
        <v>0</v>
      </c>
      <c r="K3234">
        <f t="shared" si="404"/>
        <v>-6006</v>
      </c>
      <c r="L3234">
        <f t="shared" si="405"/>
        <v>11396</v>
      </c>
      <c r="M3234">
        <f t="shared" si="406"/>
        <v>232.1</v>
      </c>
      <c r="N3234">
        <f t="shared" si="407"/>
        <v>1</v>
      </c>
    </row>
    <row r="3235" spans="1:14">
      <c r="A3235">
        <f t="shared" si="400"/>
        <v>0</v>
      </c>
      <c r="B3235">
        <f t="shared" si="401"/>
        <v>0</v>
      </c>
      <c r="C3235">
        <v>68</v>
      </c>
      <c r="D3235">
        <v>224</v>
      </c>
      <c r="E3235">
        <f t="shared" si="402"/>
        <v>-999</v>
      </c>
      <c r="F3235">
        <f>能力值计算器!G2</f>
        <v>0</v>
      </c>
      <c r="G3235">
        <f>ROUNDDOWN((能力值计算器!F4+能力值计算器!E4*2+ROUNDDOWN(C3235/4,0))*能力值计算器!C2/100+10+能力值计算器!C2,0)</f>
        <v>154</v>
      </c>
      <c r="H3235">
        <f>ROUNDDOWN(ROUNDDOWN(ROUNDDOWN(ROUNDDOWN(ROUNDDOWN((能力值计算器!F6+能力值计算器!E6*2+ROUNDDOWN(D3235/4,0))*能力值计算器!C2/100+5,0)*能力值计算器!H6,0)*能力值计算器!K6,0)*能力值计算器!L6,0)*VLOOKUP(能力值计算器!J6,能力变化对照表!A:B,2,0),0)</f>
        <v>113</v>
      </c>
      <c r="I3235">
        <f>ROUNDDOWN(ROUNDDOWN(ROUNDDOWN(ROUNDDOWN(ROUNDDOWN((能力值计算器!F8+能力值计算器!E8*2+ROUNDDOWN(E3235/4,0))*能力值计算器!C2/100+5,0)*能力值计算器!H8,0)*能力值计算器!K8,0)*能力值计算器!L8,0)*VLOOKUP(能力值计算器!J8,能力变化对照表!A:B,2,0),0)</f>
        <v>-39</v>
      </c>
      <c r="J3235">
        <f t="shared" si="403"/>
        <v>0</v>
      </c>
      <c r="K3235">
        <f t="shared" si="404"/>
        <v>-6006</v>
      </c>
      <c r="L3235">
        <f t="shared" si="405"/>
        <v>11396</v>
      </c>
      <c r="M3235">
        <f t="shared" si="406"/>
        <v>232.1</v>
      </c>
      <c r="N3235">
        <f t="shared" si="407"/>
        <v>1</v>
      </c>
    </row>
    <row r="3236" spans="1:14">
      <c r="A3236">
        <f t="shared" si="400"/>
        <v>0</v>
      </c>
      <c r="B3236">
        <f t="shared" si="401"/>
        <v>0</v>
      </c>
      <c r="C3236">
        <v>72</v>
      </c>
      <c r="D3236">
        <v>220</v>
      </c>
      <c r="E3236">
        <f t="shared" si="402"/>
        <v>-999</v>
      </c>
      <c r="F3236">
        <f>能力值计算器!G2</f>
        <v>0</v>
      </c>
      <c r="G3236">
        <f>ROUNDDOWN((能力值计算器!F4+能力值计算器!E4*2+ROUNDDOWN(C3236/4,0))*能力值计算器!C2/100+10+能力值计算器!C2,0)</f>
        <v>154</v>
      </c>
      <c r="H3236">
        <f>ROUNDDOWN(ROUNDDOWN(ROUNDDOWN(ROUNDDOWN(ROUNDDOWN((能力值计算器!F6+能力值计算器!E6*2+ROUNDDOWN(D3236/4,0))*能力值计算器!C2/100+5,0)*能力值计算器!H6,0)*能力值计算器!K6,0)*能力值计算器!L6,0)*VLOOKUP(能力值计算器!J6,能力变化对照表!A:B,2,0),0)</f>
        <v>113</v>
      </c>
      <c r="I3236">
        <f>ROUNDDOWN(ROUNDDOWN(ROUNDDOWN(ROUNDDOWN(ROUNDDOWN((能力值计算器!F8+能力值计算器!E8*2+ROUNDDOWN(E3236/4,0))*能力值计算器!C2/100+5,0)*能力值计算器!H8,0)*能力值计算器!K8,0)*能力值计算器!L8,0)*VLOOKUP(能力值计算器!J8,能力变化对照表!A:B,2,0),0)</f>
        <v>-39</v>
      </c>
      <c r="J3236">
        <f t="shared" si="403"/>
        <v>0</v>
      </c>
      <c r="K3236">
        <f t="shared" si="404"/>
        <v>-6006</v>
      </c>
      <c r="L3236">
        <f t="shared" si="405"/>
        <v>11396</v>
      </c>
      <c r="M3236">
        <f t="shared" si="406"/>
        <v>232.1</v>
      </c>
      <c r="N3236">
        <f t="shared" si="407"/>
        <v>1</v>
      </c>
    </row>
    <row r="3237" spans="1:14">
      <c r="A3237">
        <f t="shared" si="400"/>
        <v>0</v>
      </c>
      <c r="B3237">
        <f t="shared" si="401"/>
        <v>0</v>
      </c>
      <c r="C3237">
        <v>72</v>
      </c>
      <c r="D3237">
        <v>224</v>
      </c>
      <c r="E3237">
        <f t="shared" si="402"/>
        <v>-999</v>
      </c>
      <c r="F3237">
        <f>能力值计算器!G2</f>
        <v>0</v>
      </c>
      <c r="G3237">
        <f>ROUNDDOWN((能力值计算器!F4+能力值计算器!E4*2+ROUNDDOWN(C3237/4,0))*能力值计算器!C2/100+10+能力值计算器!C2,0)</f>
        <v>154</v>
      </c>
      <c r="H3237">
        <f>ROUNDDOWN(ROUNDDOWN(ROUNDDOWN(ROUNDDOWN(ROUNDDOWN((能力值计算器!F6+能力值计算器!E6*2+ROUNDDOWN(D3237/4,0))*能力值计算器!C2/100+5,0)*能力值计算器!H6,0)*能力值计算器!K6,0)*能力值计算器!L6,0)*VLOOKUP(能力值计算器!J6,能力变化对照表!A:B,2,0),0)</f>
        <v>113</v>
      </c>
      <c r="I3237">
        <f>ROUNDDOWN(ROUNDDOWN(ROUNDDOWN(ROUNDDOWN(ROUNDDOWN((能力值计算器!F8+能力值计算器!E8*2+ROUNDDOWN(E3237/4,0))*能力值计算器!C2/100+5,0)*能力值计算器!H8,0)*能力值计算器!K8,0)*能力值计算器!L8,0)*VLOOKUP(能力值计算器!J8,能力变化对照表!A:B,2,0),0)</f>
        <v>-39</v>
      </c>
      <c r="J3237">
        <f t="shared" si="403"/>
        <v>0</v>
      </c>
      <c r="K3237">
        <f t="shared" si="404"/>
        <v>-6006</v>
      </c>
      <c r="L3237">
        <f t="shared" si="405"/>
        <v>11396</v>
      </c>
      <c r="M3237">
        <f t="shared" si="406"/>
        <v>232.1</v>
      </c>
      <c r="N3237">
        <f t="shared" si="407"/>
        <v>1</v>
      </c>
    </row>
    <row r="3238" spans="1:14">
      <c r="A3238">
        <f t="shared" si="400"/>
        <v>0</v>
      </c>
      <c r="B3238">
        <f t="shared" si="401"/>
        <v>0</v>
      </c>
      <c r="C3238">
        <v>180</v>
      </c>
      <c r="D3238">
        <v>148</v>
      </c>
      <c r="E3238">
        <f t="shared" si="402"/>
        <v>-999</v>
      </c>
      <c r="F3238">
        <f>能力值计算器!G2</f>
        <v>0</v>
      </c>
      <c r="G3238">
        <f>ROUNDDOWN((能力值计算器!F4+能力值计算器!E4*2+ROUNDDOWN(C3238/4,0))*能力值计算器!C2/100+10+能力值计算器!C2,0)</f>
        <v>168</v>
      </c>
      <c r="H3238">
        <f>ROUNDDOWN(ROUNDDOWN(ROUNDDOWN(ROUNDDOWN(ROUNDDOWN((能力值计算器!F6+能力值计算器!E6*2+ROUNDDOWN(D3238/4,0))*能力值计算器!C2/100+5,0)*能力值计算器!H6,0)*能力值计算器!K6,0)*能力值计算器!L6,0)*VLOOKUP(能力值计算器!J6,能力变化对照表!A:B,2,0),0)</f>
        <v>104</v>
      </c>
      <c r="I3238">
        <f>ROUNDDOWN(ROUNDDOWN(ROUNDDOWN(ROUNDDOWN(ROUNDDOWN((能力值计算器!F8+能力值计算器!E8*2+ROUNDDOWN(E3238/4,0))*能力值计算器!C2/100+5,0)*能力值计算器!H8,0)*能力值计算器!K8,0)*能力值计算器!L8,0)*VLOOKUP(能力值计算器!J8,能力变化对照表!A:B,2,0),0)</f>
        <v>-39</v>
      </c>
      <c r="J3238">
        <f t="shared" si="403"/>
        <v>0</v>
      </c>
      <c r="K3238">
        <f t="shared" si="404"/>
        <v>-6552</v>
      </c>
      <c r="L3238">
        <f t="shared" si="405"/>
        <v>10920</v>
      </c>
      <c r="M3238">
        <f t="shared" si="406"/>
        <v>246.1</v>
      </c>
      <c r="N3238">
        <f t="shared" si="407"/>
        <v>1</v>
      </c>
    </row>
    <row r="3239" spans="1:14">
      <c r="A3239">
        <f t="shared" si="400"/>
        <v>0</v>
      </c>
      <c r="B3239">
        <f t="shared" si="401"/>
        <v>0</v>
      </c>
      <c r="C3239">
        <v>180</v>
      </c>
      <c r="D3239">
        <v>152</v>
      </c>
      <c r="E3239">
        <f t="shared" si="402"/>
        <v>-999</v>
      </c>
      <c r="F3239">
        <f>能力值计算器!G2</f>
        <v>0</v>
      </c>
      <c r="G3239">
        <f>ROUNDDOWN((能力值计算器!F4+能力值计算器!E4*2+ROUNDDOWN(C3239/4,0))*能力值计算器!C2/100+10+能力值计算器!C2,0)</f>
        <v>168</v>
      </c>
      <c r="H3239">
        <f>ROUNDDOWN(ROUNDDOWN(ROUNDDOWN(ROUNDDOWN(ROUNDDOWN((能力值计算器!F6+能力值计算器!E6*2+ROUNDDOWN(D3239/4,0))*能力值计算器!C2/100+5,0)*能力值计算器!H6,0)*能力值计算器!K6,0)*能力值计算器!L6,0)*VLOOKUP(能力值计算器!J6,能力变化对照表!A:B,2,0),0)</f>
        <v>104</v>
      </c>
      <c r="I3239">
        <f>ROUNDDOWN(ROUNDDOWN(ROUNDDOWN(ROUNDDOWN(ROUNDDOWN((能力值计算器!F8+能力值计算器!E8*2+ROUNDDOWN(E3239/4,0))*能力值计算器!C2/100+5,0)*能力值计算器!H8,0)*能力值计算器!K8,0)*能力值计算器!L8,0)*VLOOKUP(能力值计算器!J8,能力变化对照表!A:B,2,0),0)</f>
        <v>-39</v>
      </c>
      <c r="J3239">
        <f t="shared" si="403"/>
        <v>0</v>
      </c>
      <c r="K3239">
        <f t="shared" si="404"/>
        <v>-6552</v>
      </c>
      <c r="L3239">
        <f t="shared" si="405"/>
        <v>10920</v>
      </c>
      <c r="M3239">
        <f t="shared" si="406"/>
        <v>246.1</v>
      </c>
      <c r="N3239">
        <f t="shared" si="407"/>
        <v>1</v>
      </c>
    </row>
    <row r="3240" spans="1:14">
      <c r="A3240">
        <f t="shared" si="400"/>
        <v>0</v>
      </c>
      <c r="B3240">
        <f t="shared" si="401"/>
        <v>0</v>
      </c>
      <c r="C3240">
        <v>184</v>
      </c>
      <c r="D3240">
        <v>148</v>
      </c>
      <c r="E3240">
        <f t="shared" si="402"/>
        <v>-999</v>
      </c>
      <c r="F3240">
        <f>能力值计算器!G2</f>
        <v>0</v>
      </c>
      <c r="G3240">
        <f>ROUNDDOWN((能力值计算器!F4+能力值计算器!E4*2+ROUNDDOWN(C3240/4,0))*能力值计算器!C2/100+10+能力值计算器!C2,0)</f>
        <v>168</v>
      </c>
      <c r="H3240">
        <f>ROUNDDOWN(ROUNDDOWN(ROUNDDOWN(ROUNDDOWN(ROUNDDOWN((能力值计算器!F6+能力值计算器!E6*2+ROUNDDOWN(D3240/4,0))*能力值计算器!C2/100+5,0)*能力值计算器!H6,0)*能力值计算器!K6,0)*能力值计算器!L6,0)*VLOOKUP(能力值计算器!J6,能力变化对照表!A:B,2,0),0)</f>
        <v>104</v>
      </c>
      <c r="I3240">
        <f>ROUNDDOWN(ROUNDDOWN(ROUNDDOWN(ROUNDDOWN(ROUNDDOWN((能力值计算器!F8+能力值计算器!E8*2+ROUNDDOWN(E3240/4,0))*能力值计算器!C2/100+5,0)*能力值计算器!H8,0)*能力值计算器!K8,0)*能力值计算器!L8,0)*VLOOKUP(能力值计算器!J8,能力变化对照表!A:B,2,0),0)</f>
        <v>-39</v>
      </c>
      <c r="J3240">
        <f t="shared" si="403"/>
        <v>0</v>
      </c>
      <c r="K3240">
        <f t="shared" si="404"/>
        <v>-6552</v>
      </c>
      <c r="L3240">
        <f t="shared" si="405"/>
        <v>10920</v>
      </c>
      <c r="M3240">
        <f t="shared" si="406"/>
        <v>246.1</v>
      </c>
      <c r="N3240">
        <f t="shared" si="407"/>
        <v>1</v>
      </c>
    </row>
    <row r="3241" spans="1:14">
      <c r="A3241">
        <f t="shared" si="400"/>
        <v>0</v>
      </c>
      <c r="B3241">
        <f t="shared" si="401"/>
        <v>0</v>
      </c>
      <c r="C3241">
        <v>184</v>
      </c>
      <c r="D3241">
        <v>152</v>
      </c>
      <c r="E3241">
        <f t="shared" si="402"/>
        <v>-999</v>
      </c>
      <c r="F3241">
        <f>能力值计算器!G2</f>
        <v>0</v>
      </c>
      <c r="G3241">
        <f>ROUNDDOWN((能力值计算器!F4+能力值计算器!E4*2+ROUNDDOWN(C3241/4,0))*能力值计算器!C2/100+10+能力值计算器!C2,0)</f>
        <v>168</v>
      </c>
      <c r="H3241">
        <f>ROUNDDOWN(ROUNDDOWN(ROUNDDOWN(ROUNDDOWN(ROUNDDOWN((能力值计算器!F6+能力值计算器!E6*2+ROUNDDOWN(D3241/4,0))*能力值计算器!C2/100+5,0)*能力值计算器!H6,0)*能力值计算器!K6,0)*能力值计算器!L6,0)*VLOOKUP(能力值计算器!J6,能力变化对照表!A:B,2,0),0)</f>
        <v>104</v>
      </c>
      <c r="I3241">
        <f>ROUNDDOWN(ROUNDDOWN(ROUNDDOWN(ROUNDDOWN(ROUNDDOWN((能力值计算器!F8+能力值计算器!E8*2+ROUNDDOWN(E3241/4,0))*能力值计算器!C2/100+5,0)*能力值计算器!H8,0)*能力值计算器!K8,0)*能力值计算器!L8,0)*VLOOKUP(能力值计算器!J8,能力变化对照表!A:B,2,0),0)</f>
        <v>-39</v>
      </c>
      <c r="J3241">
        <f t="shared" si="403"/>
        <v>0</v>
      </c>
      <c r="K3241">
        <f t="shared" si="404"/>
        <v>-6552</v>
      </c>
      <c r="L3241">
        <f t="shared" si="405"/>
        <v>10920</v>
      </c>
      <c r="M3241">
        <f t="shared" si="406"/>
        <v>246.1</v>
      </c>
      <c r="N3241">
        <f t="shared" si="407"/>
        <v>1</v>
      </c>
    </row>
    <row r="3242" spans="1:14">
      <c r="A3242">
        <f t="shared" si="400"/>
        <v>0</v>
      </c>
      <c r="B3242">
        <f t="shared" si="401"/>
        <v>0</v>
      </c>
      <c r="C3242">
        <v>140</v>
      </c>
      <c r="D3242">
        <v>172</v>
      </c>
      <c r="E3242">
        <f t="shared" si="402"/>
        <v>-999</v>
      </c>
      <c r="F3242">
        <f>能力值计算器!G2</f>
        <v>0</v>
      </c>
      <c r="G3242">
        <f>ROUNDDOWN((能力值计算器!F4+能力值计算器!E4*2+ROUNDDOWN(C3242/4,0))*能力值计算器!C2/100+10+能力值计算器!C2,0)</f>
        <v>163</v>
      </c>
      <c r="H3242">
        <f>ROUNDDOWN(ROUNDDOWN(ROUNDDOWN(ROUNDDOWN(ROUNDDOWN((能力值计算器!F6+能力值计算器!E6*2+ROUNDDOWN(D3242/4,0))*能力值计算器!C2/100+5,0)*能力值计算器!H6,0)*能力值计算器!K6,0)*能力值计算器!L6,0)*VLOOKUP(能力值计算器!J6,能力变化对照表!A:B,2,0),0)</f>
        <v>107</v>
      </c>
      <c r="I3242">
        <f>ROUNDDOWN(ROUNDDOWN(ROUNDDOWN(ROUNDDOWN(ROUNDDOWN((能力值计算器!F8+能力值计算器!E8*2+ROUNDDOWN(E3242/4,0))*能力值计算器!C2/100+5,0)*能力值计算器!H8,0)*能力值计算器!K8,0)*能力值计算器!L8,0)*VLOOKUP(能力值计算器!J8,能力变化对照表!A:B,2,0),0)</f>
        <v>-39</v>
      </c>
      <c r="J3242">
        <f t="shared" si="403"/>
        <v>0</v>
      </c>
      <c r="K3242">
        <f t="shared" si="404"/>
        <v>-6357</v>
      </c>
      <c r="L3242">
        <f t="shared" si="405"/>
        <v>11084</v>
      </c>
      <c r="M3242">
        <f t="shared" si="406"/>
        <v>241.1</v>
      </c>
      <c r="N3242">
        <f t="shared" si="407"/>
        <v>1</v>
      </c>
    </row>
    <row r="3243" spans="1:14">
      <c r="A3243">
        <f t="shared" si="400"/>
        <v>0</v>
      </c>
      <c r="B3243">
        <f t="shared" si="401"/>
        <v>0</v>
      </c>
      <c r="C3243">
        <v>140</v>
      </c>
      <c r="D3243">
        <v>176</v>
      </c>
      <c r="E3243">
        <f t="shared" si="402"/>
        <v>-999</v>
      </c>
      <c r="F3243">
        <f>能力值计算器!G2</f>
        <v>0</v>
      </c>
      <c r="G3243">
        <f>ROUNDDOWN((能力值计算器!F4+能力值计算器!E4*2+ROUNDDOWN(C3243/4,0))*能力值计算器!C2/100+10+能力值计算器!C2,0)</f>
        <v>163</v>
      </c>
      <c r="H3243">
        <f>ROUNDDOWN(ROUNDDOWN(ROUNDDOWN(ROUNDDOWN(ROUNDDOWN((能力值计算器!F6+能力值计算器!E6*2+ROUNDDOWN(D3243/4,0))*能力值计算器!C2/100+5,0)*能力值计算器!H6,0)*能力值计算器!K6,0)*能力值计算器!L6,0)*VLOOKUP(能力值计算器!J6,能力变化对照表!A:B,2,0),0)</f>
        <v>107</v>
      </c>
      <c r="I3243">
        <f>ROUNDDOWN(ROUNDDOWN(ROUNDDOWN(ROUNDDOWN(ROUNDDOWN((能力值计算器!F8+能力值计算器!E8*2+ROUNDDOWN(E3243/4,0))*能力值计算器!C2/100+5,0)*能力值计算器!H8,0)*能力值计算器!K8,0)*能力值计算器!L8,0)*VLOOKUP(能力值计算器!J8,能力变化对照表!A:B,2,0),0)</f>
        <v>-39</v>
      </c>
      <c r="J3243">
        <f t="shared" si="403"/>
        <v>0</v>
      </c>
      <c r="K3243">
        <f t="shared" si="404"/>
        <v>-6357</v>
      </c>
      <c r="L3243">
        <f t="shared" si="405"/>
        <v>11084</v>
      </c>
      <c r="M3243">
        <f t="shared" si="406"/>
        <v>241.1</v>
      </c>
      <c r="N3243">
        <f t="shared" si="407"/>
        <v>1</v>
      </c>
    </row>
    <row r="3244" spans="1:14">
      <c r="A3244">
        <f t="shared" si="400"/>
        <v>0</v>
      </c>
      <c r="B3244">
        <f t="shared" si="401"/>
        <v>0</v>
      </c>
      <c r="C3244">
        <v>144</v>
      </c>
      <c r="D3244">
        <v>172</v>
      </c>
      <c r="E3244">
        <f t="shared" si="402"/>
        <v>-999</v>
      </c>
      <c r="F3244">
        <f>能力值计算器!G2</f>
        <v>0</v>
      </c>
      <c r="G3244">
        <f>ROUNDDOWN((能力值计算器!F4+能力值计算器!E4*2+ROUNDDOWN(C3244/4,0))*能力值计算器!C2/100+10+能力值计算器!C2,0)</f>
        <v>163</v>
      </c>
      <c r="H3244">
        <f>ROUNDDOWN(ROUNDDOWN(ROUNDDOWN(ROUNDDOWN(ROUNDDOWN((能力值计算器!F6+能力值计算器!E6*2+ROUNDDOWN(D3244/4,0))*能力值计算器!C2/100+5,0)*能力值计算器!H6,0)*能力值计算器!K6,0)*能力值计算器!L6,0)*VLOOKUP(能力值计算器!J6,能力变化对照表!A:B,2,0),0)</f>
        <v>107</v>
      </c>
      <c r="I3244">
        <f>ROUNDDOWN(ROUNDDOWN(ROUNDDOWN(ROUNDDOWN(ROUNDDOWN((能力值计算器!F8+能力值计算器!E8*2+ROUNDDOWN(E3244/4,0))*能力值计算器!C2/100+5,0)*能力值计算器!H8,0)*能力值计算器!K8,0)*能力值计算器!L8,0)*VLOOKUP(能力值计算器!J8,能力变化对照表!A:B,2,0),0)</f>
        <v>-39</v>
      </c>
      <c r="J3244">
        <f t="shared" si="403"/>
        <v>0</v>
      </c>
      <c r="K3244">
        <f t="shared" si="404"/>
        <v>-6357</v>
      </c>
      <c r="L3244">
        <f t="shared" si="405"/>
        <v>11084</v>
      </c>
      <c r="M3244">
        <f t="shared" si="406"/>
        <v>241.1</v>
      </c>
      <c r="N3244">
        <f t="shared" si="407"/>
        <v>1</v>
      </c>
    </row>
    <row r="3245" spans="1:14">
      <c r="A3245">
        <f t="shared" si="400"/>
        <v>0</v>
      </c>
      <c r="B3245">
        <f t="shared" si="401"/>
        <v>0</v>
      </c>
      <c r="C3245">
        <v>144</v>
      </c>
      <c r="D3245">
        <v>176</v>
      </c>
      <c r="E3245">
        <f t="shared" si="402"/>
        <v>-999</v>
      </c>
      <c r="F3245">
        <f>能力值计算器!G2</f>
        <v>0</v>
      </c>
      <c r="G3245">
        <f>ROUNDDOWN((能力值计算器!F4+能力值计算器!E4*2+ROUNDDOWN(C3245/4,0))*能力值计算器!C2/100+10+能力值计算器!C2,0)</f>
        <v>163</v>
      </c>
      <c r="H3245">
        <f>ROUNDDOWN(ROUNDDOWN(ROUNDDOWN(ROUNDDOWN(ROUNDDOWN((能力值计算器!F6+能力值计算器!E6*2+ROUNDDOWN(D3245/4,0))*能力值计算器!C2/100+5,0)*能力值计算器!H6,0)*能力值计算器!K6,0)*能力值计算器!L6,0)*VLOOKUP(能力值计算器!J6,能力变化对照表!A:B,2,0),0)</f>
        <v>107</v>
      </c>
      <c r="I3245">
        <f>ROUNDDOWN(ROUNDDOWN(ROUNDDOWN(ROUNDDOWN(ROUNDDOWN((能力值计算器!F8+能力值计算器!E8*2+ROUNDDOWN(E3245/4,0))*能力值计算器!C2/100+5,0)*能力值计算器!H8,0)*能力值计算器!K8,0)*能力值计算器!L8,0)*VLOOKUP(能力值计算器!J8,能力变化对照表!A:B,2,0),0)</f>
        <v>-39</v>
      </c>
      <c r="J3245">
        <f t="shared" si="403"/>
        <v>0</v>
      </c>
      <c r="K3245">
        <f t="shared" si="404"/>
        <v>-6357</v>
      </c>
      <c r="L3245">
        <f t="shared" si="405"/>
        <v>11084</v>
      </c>
      <c r="M3245">
        <f t="shared" si="406"/>
        <v>241.1</v>
      </c>
      <c r="N3245">
        <f t="shared" si="407"/>
        <v>1</v>
      </c>
    </row>
    <row r="3246" spans="1:14">
      <c r="A3246">
        <f t="shared" si="400"/>
        <v>0</v>
      </c>
      <c r="B3246">
        <f t="shared" si="401"/>
        <v>0</v>
      </c>
      <c r="C3246">
        <v>44</v>
      </c>
      <c r="D3246">
        <v>236</v>
      </c>
      <c r="E3246">
        <f t="shared" si="402"/>
        <v>-999</v>
      </c>
      <c r="F3246">
        <f>能力值计算器!G2</f>
        <v>0</v>
      </c>
      <c r="G3246">
        <f>ROUNDDOWN((能力值计算器!F4+能力值计算器!E4*2+ROUNDDOWN(C3246/4,0))*能力值计算器!C2/100+10+能力值计算器!C2,0)</f>
        <v>151</v>
      </c>
      <c r="H3246">
        <f>ROUNDDOWN(ROUNDDOWN(ROUNDDOWN(ROUNDDOWN(ROUNDDOWN((能力值计算器!F6+能力值计算器!E6*2+ROUNDDOWN(D3246/4,0))*能力值计算器!C2/100+5,0)*能力值计算器!H6,0)*能力值计算器!K6,0)*能力值计算器!L6,0)*VLOOKUP(能力值计算器!J6,能力变化对照表!A:B,2,0),0)</f>
        <v>115</v>
      </c>
      <c r="I3246">
        <f>ROUNDDOWN(ROUNDDOWN(ROUNDDOWN(ROUNDDOWN(ROUNDDOWN((能力值计算器!F8+能力值计算器!E8*2+ROUNDDOWN(E3246/4,0))*能力值计算器!C2/100+5,0)*能力值计算器!H8,0)*能力值计算器!K8,0)*能力值计算器!L8,0)*VLOOKUP(能力值计算器!J8,能力变化对照表!A:B,2,0),0)</f>
        <v>-39</v>
      </c>
      <c r="J3246">
        <f t="shared" si="403"/>
        <v>0</v>
      </c>
      <c r="K3246">
        <f t="shared" si="404"/>
        <v>-5889</v>
      </c>
      <c r="L3246">
        <f t="shared" si="405"/>
        <v>11476</v>
      </c>
      <c r="M3246">
        <f t="shared" si="406"/>
        <v>229.1</v>
      </c>
      <c r="N3246">
        <f t="shared" si="407"/>
        <v>1</v>
      </c>
    </row>
    <row r="3247" spans="1:14">
      <c r="A3247">
        <f t="shared" si="400"/>
        <v>0</v>
      </c>
      <c r="B3247">
        <f t="shared" si="401"/>
        <v>0</v>
      </c>
      <c r="C3247">
        <v>44</v>
      </c>
      <c r="D3247">
        <v>240</v>
      </c>
      <c r="E3247">
        <f t="shared" si="402"/>
        <v>-999</v>
      </c>
      <c r="F3247">
        <f>能力值计算器!G2</f>
        <v>0</v>
      </c>
      <c r="G3247">
        <f>ROUNDDOWN((能力值计算器!F4+能力值计算器!E4*2+ROUNDDOWN(C3247/4,0))*能力值计算器!C2/100+10+能力值计算器!C2,0)</f>
        <v>151</v>
      </c>
      <c r="H3247">
        <f>ROUNDDOWN(ROUNDDOWN(ROUNDDOWN(ROUNDDOWN(ROUNDDOWN((能力值计算器!F6+能力值计算器!E6*2+ROUNDDOWN(D3247/4,0))*能力值计算器!C2/100+5,0)*能力值计算器!H6,0)*能力值计算器!K6,0)*能力值计算器!L6,0)*VLOOKUP(能力值计算器!J6,能力变化对照表!A:B,2,0),0)</f>
        <v>115</v>
      </c>
      <c r="I3247">
        <f>ROUNDDOWN(ROUNDDOWN(ROUNDDOWN(ROUNDDOWN(ROUNDDOWN((能力值计算器!F8+能力值计算器!E8*2+ROUNDDOWN(E3247/4,0))*能力值计算器!C2/100+5,0)*能力值计算器!H8,0)*能力值计算器!K8,0)*能力值计算器!L8,0)*VLOOKUP(能力值计算器!J8,能力变化对照表!A:B,2,0),0)</f>
        <v>-39</v>
      </c>
      <c r="J3247">
        <f t="shared" si="403"/>
        <v>0</v>
      </c>
      <c r="K3247">
        <f t="shared" si="404"/>
        <v>-5889</v>
      </c>
      <c r="L3247">
        <f t="shared" si="405"/>
        <v>11476</v>
      </c>
      <c r="M3247">
        <f t="shared" si="406"/>
        <v>229.1</v>
      </c>
      <c r="N3247">
        <f t="shared" si="407"/>
        <v>1</v>
      </c>
    </row>
    <row r="3248" spans="1:14">
      <c r="A3248">
        <f t="shared" si="400"/>
        <v>0</v>
      </c>
      <c r="B3248">
        <f t="shared" si="401"/>
        <v>0</v>
      </c>
      <c r="C3248">
        <v>48</v>
      </c>
      <c r="D3248">
        <v>236</v>
      </c>
      <c r="E3248">
        <f t="shared" si="402"/>
        <v>-999</v>
      </c>
      <c r="F3248">
        <f>能力值计算器!G2</f>
        <v>0</v>
      </c>
      <c r="G3248">
        <f>ROUNDDOWN((能力值计算器!F4+能力值计算器!E4*2+ROUNDDOWN(C3248/4,0))*能力值计算器!C2/100+10+能力值计算器!C2,0)</f>
        <v>151</v>
      </c>
      <c r="H3248">
        <f>ROUNDDOWN(ROUNDDOWN(ROUNDDOWN(ROUNDDOWN(ROUNDDOWN((能力值计算器!F6+能力值计算器!E6*2+ROUNDDOWN(D3248/4,0))*能力值计算器!C2/100+5,0)*能力值计算器!H6,0)*能力值计算器!K6,0)*能力值计算器!L6,0)*VLOOKUP(能力值计算器!J6,能力变化对照表!A:B,2,0),0)</f>
        <v>115</v>
      </c>
      <c r="I3248">
        <f>ROUNDDOWN(ROUNDDOWN(ROUNDDOWN(ROUNDDOWN(ROUNDDOWN((能力值计算器!F8+能力值计算器!E8*2+ROUNDDOWN(E3248/4,0))*能力值计算器!C2/100+5,0)*能力值计算器!H8,0)*能力值计算器!K8,0)*能力值计算器!L8,0)*VLOOKUP(能力值计算器!J8,能力变化对照表!A:B,2,0),0)</f>
        <v>-39</v>
      </c>
      <c r="J3248">
        <f t="shared" si="403"/>
        <v>0</v>
      </c>
      <c r="K3248">
        <f t="shared" si="404"/>
        <v>-5889</v>
      </c>
      <c r="L3248">
        <f t="shared" si="405"/>
        <v>11476</v>
      </c>
      <c r="M3248">
        <f t="shared" si="406"/>
        <v>229.1</v>
      </c>
      <c r="N3248">
        <f t="shared" si="407"/>
        <v>1</v>
      </c>
    </row>
    <row r="3249" spans="1:14">
      <c r="A3249">
        <f t="shared" si="400"/>
        <v>0</v>
      </c>
      <c r="B3249">
        <f t="shared" si="401"/>
        <v>0</v>
      </c>
      <c r="C3249">
        <v>48</v>
      </c>
      <c r="D3249">
        <v>240</v>
      </c>
      <c r="E3249">
        <f t="shared" si="402"/>
        <v>-999</v>
      </c>
      <c r="F3249">
        <f>能力值计算器!G2</f>
        <v>0</v>
      </c>
      <c r="G3249">
        <f>ROUNDDOWN((能力值计算器!F4+能力值计算器!E4*2+ROUNDDOWN(C3249/4,0))*能力值计算器!C2/100+10+能力值计算器!C2,0)</f>
        <v>151</v>
      </c>
      <c r="H3249">
        <f>ROUNDDOWN(ROUNDDOWN(ROUNDDOWN(ROUNDDOWN(ROUNDDOWN((能力值计算器!F6+能力值计算器!E6*2+ROUNDDOWN(D3249/4,0))*能力值计算器!C2/100+5,0)*能力值计算器!H6,0)*能力值计算器!K6,0)*能力值计算器!L6,0)*VLOOKUP(能力值计算器!J6,能力变化对照表!A:B,2,0),0)</f>
        <v>115</v>
      </c>
      <c r="I3249">
        <f>ROUNDDOWN(ROUNDDOWN(ROUNDDOWN(ROUNDDOWN(ROUNDDOWN((能力值计算器!F8+能力值计算器!E8*2+ROUNDDOWN(E3249/4,0))*能力值计算器!C2/100+5,0)*能力值计算器!H8,0)*能力值计算器!K8,0)*能力值计算器!L8,0)*VLOOKUP(能力值计算器!J8,能力变化对照表!A:B,2,0),0)</f>
        <v>-39</v>
      </c>
      <c r="J3249">
        <f t="shared" si="403"/>
        <v>0</v>
      </c>
      <c r="K3249">
        <f t="shared" si="404"/>
        <v>-5889</v>
      </c>
      <c r="L3249">
        <f t="shared" si="405"/>
        <v>11476</v>
      </c>
      <c r="M3249">
        <f t="shared" si="406"/>
        <v>229.1</v>
      </c>
      <c r="N3249">
        <f t="shared" si="407"/>
        <v>1</v>
      </c>
    </row>
    <row r="3250" spans="1:14">
      <c r="A3250">
        <f t="shared" si="400"/>
        <v>0</v>
      </c>
      <c r="B3250">
        <f t="shared" si="401"/>
        <v>0</v>
      </c>
      <c r="C3250">
        <v>220</v>
      </c>
      <c r="D3250">
        <v>124</v>
      </c>
      <c r="E3250">
        <f t="shared" si="402"/>
        <v>-999</v>
      </c>
      <c r="F3250">
        <f>能力值计算器!G2</f>
        <v>0</v>
      </c>
      <c r="G3250">
        <f>ROUNDDOWN((能力值计算器!F4+能力值计算器!E4*2+ROUNDDOWN(C3250/4,0))*能力值计算器!C2/100+10+能力值计算器!C2,0)</f>
        <v>173</v>
      </c>
      <c r="H3250">
        <f>ROUNDDOWN(ROUNDDOWN(ROUNDDOWN(ROUNDDOWN(ROUNDDOWN((能力值计算器!F6+能力值计算器!E6*2+ROUNDDOWN(D3250/4,0))*能力值计算器!C2/100+5,0)*能力值计算器!H6,0)*能力值计算器!K6,0)*能力值计算器!L6,0)*VLOOKUP(能力值计算器!J6,能力变化对照表!A:B,2,0),0)</f>
        <v>101</v>
      </c>
      <c r="I3250">
        <f>ROUNDDOWN(ROUNDDOWN(ROUNDDOWN(ROUNDDOWN(ROUNDDOWN((能力值计算器!F8+能力值计算器!E8*2+ROUNDDOWN(E3250/4,0))*能力值计算器!C2/100+5,0)*能力值计算器!H8,0)*能力值计算器!K8,0)*能力值计算器!L8,0)*VLOOKUP(能力值计算器!J8,能力变化对照表!A:B,2,0),0)</f>
        <v>-39</v>
      </c>
      <c r="J3250">
        <f t="shared" si="403"/>
        <v>0</v>
      </c>
      <c r="K3250">
        <f t="shared" si="404"/>
        <v>-6747</v>
      </c>
      <c r="L3250">
        <f t="shared" si="405"/>
        <v>10726</v>
      </c>
      <c r="M3250">
        <f t="shared" si="406"/>
        <v>251.1</v>
      </c>
      <c r="N3250">
        <f t="shared" si="407"/>
        <v>1</v>
      </c>
    </row>
    <row r="3251" spans="1:14">
      <c r="A3251">
        <f t="shared" si="400"/>
        <v>0</v>
      </c>
      <c r="B3251">
        <f t="shared" si="401"/>
        <v>0</v>
      </c>
      <c r="C3251">
        <v>220</v>
      </c>
      <c r="D3251">
        <v>128</v>
      </c>
      <c r="E3251">
        <f t="shared" si="402"/>
        <v>-999</v>
      </c>
      <c r="F3251">
        <f>能力值计算器!G2</f>
        <v>0</v>
      </c>
      <c r="G3251">
        <f>ROUNDDOWN((能力值计算器!F4+能力值计算器!E4*2+ROUNDDOWN(C3251/4,0))*能力值计算器!C2/100+10+能力值计算器!C2,0)</f>
        <v>173</v>
      </c>
      <c r="H3251">
        <f>ROUNDDOWN(ROUNDDOWN(ROUNDDOWN(ROUNDDOWN(ROUNDDOWN((能力值计算器!F6+能力值计算器!E6*2+ROUNDDOWN(D3251/4,0))*能力值计算器!C2/100+5,0)*能力值计算器!H6,0)*能力值计算器!K6,0)*能力值计算器!L6,0)*VLOOKUP(能力值计算器!J6,能力变化对照表!A:B,2,0),0)</f>
        <v>101</v>
      </c>
      <c r="I3251">
        <f>ROUNDDOWN(ROUNDDOWN(ROUNDDOWN(ROUNDDOWN(ROUNDDOWN((能力值计算器!F8+能力值计算器!E8*2+ROUNDDOWN(E3251/4,0))*能力值计算器!C2/100+5,0)*能力值计算器!H8,0)*能力值计算器!K8,0)*能力值计算器!L8,0)*VLOOKUP(能力值计算器!J8,能力变化对照表!A:B,2,0),0)</f>
        <v>-39</v>
      </c>
      <c r="J3251">
        <f t="shared" si="403"/>
        <v>0</v>
      </c>
      <c r="K3251">
        <f t="shared" si="404"/>
        <v>-6747</v>
      </c>
      <c r="L3251">
        <f t="shared" si="405"/>
        <v>10726</v>
      </c>
      <c r="M3251">
        <f t="shared" si="406"/>
        <v>251.1</v>
      </c>
      <c r="N3251">
        <f t="shared" si="407"/>
        <v>1</v>
      </c>
    </row>
    <row r="3252" spans="1:14">
      <c r="A3252">
        <f t="shared" si="400"/>
        <v>0</v>
      </c>
      <c r="B3252">
        <f t="shared" si="401"/>
        <v>0</v>
      </c>
      <c r="C3252">
        <v>224</v>
      </c>
      <c r="D3252">
        <v>124</v>
      </c>
      <c r="E3252">
        <f t="shared" si="402"/>
        <v>-999</v>
      </c>
      <c r="F3252">
        <f>能力值计算器!G2</f>
        <v>0</v>
      </c>
      <c r="G3252">
        <f>ROUNDDOWN((能力值计算器!F4+能力值计算器!E4*2+ROUNDDOWN(C3252/4,0))*能力值计算器!C2/100+10+能力值计算器!C2,0)</f>
        <v>173</v>
      </c>
      <c r="H3252">
        <f>ROUNDDOWN(ROUNDDOWN(ROUNDDOWN(ROUNDDOWN(ROUNDDOWN((能力值计算器!F6+能力值计算器!E6*2+ROUNDDOWN(D3252/4,0))*能力值计算器!C2/100+5,0)*能力值计算器!H6,0)*能力值计算器!K6,0)*能力值计算器!L6,0)*VLOOKUP(能力值计算器!J6,能力变化对照表!A:B,2,0),0)</f>
        <v>101</v>
      </c>
      <c r="I3252">
        <f>ROUNDDOWN(ROUNDDOWN(ROUNDDOWN(ROUNDDOWN(ROUNDDOWN((能力值计算器!F8+能力值计算器!E8*2+ROUNDDOWN(E3252/4,0))*能力值计算器!C2/100+5,0)*能力值计算器!H8,0)*能力值计算器!K8,0)*能力值计算器!L8,0)*VLOOKUP(能力值计算器!J8,能力变化对照表!A:B,2,0),0)</f>
        <v>-39</v>
      </c>
      <c r="J3252">
        <f t="shared" si="403"/>
        <v>0</v>
      </c>
      <c r="K3252">
        <f t="shared" si="404"/>
        <v>-6747</v>
      </c>
      <c r="L3252">
        <f t="shared" si="405"/>
        <v>10726</v>
      </c>
      <c r="M3252">
        <f t="shared" si="406"/>
        <v>251.1</v>
      </c>
      <c r="N3252">
        <f t="shared" si="407"/>
        <v>1</v>
      </c>
    </row>
    <row r="3253" spans="1:14">
      <c r="A3253">
        <f t="shared" si="400"/>
        <v>0</v>
      </c>
      <c r="B3253">
        <f t="shared" si="401"/>
        <v>0</v>
      </c>
      <c r="C3253">
        <v>224</v>
      </c>
      <c r="D3253">
        <v>128</v>
      </c>
      <c r="E3253">
        <f t="shared" si="402"/>
        <v>-999</v>
      </c>
      <c r="F3253">
        <f>能力值计算器!G2</f>
        <v>0</v>
      </c>
      <c r="G3253">
        <f>ROUNDDOWN((能力值计算器!F4+能力值计算器!E4*2+ROUNDDOWN(C3253/4,0))*能力值计算器!C2/100+10+能力值计算器!C2,0)</f>
        <v>173</v>
      </c>
      <c r="H3253">
        <f>ROUNDDOWN(ROUNDDOWN(ROUNDDOWN(ROUNDDOWN(ROUNDDOWN((能力值计算器!F6+能力值计算器!E6*2+ROUNDDOWN(D3253/4,0))*能力值计算器!C2/100+5,0)*能力值计算器!H6,0)*能力值计算器!K6,0)*能力值计算器!L6,0)*VLOOKUP(能力值计算器!J6,能力变化对照表!A:B,2,0),0)</f>
        <v>101</v>
      </c>
      <c r="I3253">
        <f>ROUNDDOWN(ROUNDDOWN(ROUNDDOWN(ROUNDDOWN(ROUNDDOWN((能力值计算器!F8+能力值计算器!E8*2+ROUNDDOWN(E3253/4,0))*能力值计算器!C2/100+5,0)*能力值计算器!H8,0)*能力值计算器!K8,0)*能力值计算器!L8,0)*VLOOKUP(能力值计算器!J8,能力变化对照表!A:B,2,0),0)</f>
        <v>-39</v>
      </c>
      <c r="J3253">
        <f t="shared" si="403"/>
        <v>0</v>
      </c>
      <c r="K3253">
        <f t="shared" si="404"/>
        <v>-6747</v>
      </c>
      <c r="L3253">
        <f t="shared" si="405"/>
        <v>10726</v>
      </c>
      <c r="M3253">
        <f t="shared" si="406"/>
        <v>251.1</v>
      </c>
      <c r="N3253">
        <f t="shared" si="407"/>
        <v>1</v>
      </c>
    </row>
    <row r="3254" spans="1:14">
      <c r="A3254">
        <f t="shared" si="400"/>
        <v>0</v>
      </c>
      <c r="B3254">
        <f t="shared" si="401"/>
        <v>0</v>
      </c>
      <c r="C3254">
        <v>164</v>
      </c>
      <c r="D3254">
        <v>156</v>
      </c>
      <c r="E3254">
        <f t="shared" si="402"/>
        <v>-999</v>
      </c>
      <c r="F3254">
        <f>能力值计算器!G2</f>
        <v>0</v>
      </c>
      <c r="G3254">
        <f>ROUNDDOWN((能力值计算器!F4+能力值计算器!E4*2+ROUNDDOWN(C3254/4,0))*能力值计算器!C2/100+10+能力值计算器!C2,0)</f>
        <v>166</v>
      </c>
      <c r="H3254">
        <f>ROUNDDOWN(ROUNDDOWN(ROUNDDOWN(ROUNDDOWN(ROUNDDOWN((能力值计算器!F6+能力值计算器!E6*2+ROUNDDOWN(D3254/4,0))*能力值计算器!C2/100+5,0)*能力值计算器!H6,0)*能力值计算器!K6,0)*能力值计算器!L6,0)*VLOOKUP(能力值计算器!J6,能力变化对照表!A:B,2,0),0)</f>
        <v>105</v>
      </c>
      <c r="I3254">
        <f>ROUNDDOWN(ROUNDDOWN(ROUNDDOWN(ROUNDDOWN(ROUNDDOWN((能力值计算器!F8+能力值计算器!E8*2+ROUNDDOWN(E3254/4,0))*能力值计算器!C2/100+5,0)*能力值计算器!H8,0)*能力值计算器!K8,0)*能力值计算器!L8,0)*VLOOKUP(能力值计算器!J8,能力变化对照表!A:B,2,0),0)</f>
        <v>-39</v>
      </c>
      <c r="J3254">
        <f t="shared" si="403"/>
        <v>0</v>
      </c>
      <c r="K3254">
        <f t="shared" si="404"/>
        <v>-6474</v>
      </c>
      <c r="L3254">
        <f t="shared" si="405"/>
        <v>10956</v>
      </c>
      <c r="M3254">
        <f t="shared" si="406"/>
        <v>244.1</v>
      </c>
      <c r="N3254">
        <f t="shared" si="407"/>
        <v>1</v>
      </c>
    </row>
    <row r="3255" spans="1:14">
      <c r="A3255">
        <f t="shared" si="400"/>
        <v>0</v>
      </c>
      <c r="B3255">
        <f t="shared" si="401"/>
        <v>0</v>
      </c>
      <c r="C3255">
        <v>164</v>
      </c>
      <c r="D3255">
        <v>160</v>
      </c>
      <c r="E3255">
        <f t="shared" si="402"/>
        <v>-999</v>
      </c>
      <c r="F3255">
        <f>能力值计算器!G2</f>
        <v>0</v>
      </c>
      <c r="G3255">
        <f>ROUNDDOWN((能力值计算器!F4+能力值计算器!E4*2+ROUNDDOWN(C3255/4,0))*能力值计算器!C2/100+10+能力值计算器!C2,0)</f>
        <v>166</v>
      </c>
      <c r="H3255">
        <f>ROUNDDOWN(ROUNDDOWN(ROUNDDOWN(ROUNDDOWN(ROUNDDOWN((能力值计算器!F6+能力值计算器!E6*2+ROUNDDOWN(D3255/4,0))*能力值计算器!C2/100+5,0)*能力值计算器!H6,0)*能力值计算器!K6,0)*能力值计算器!L6,0)*VLOOKUP(能力值计算器!J6,能力变化对照表!A:B,2,0),0)</f>
        <v>105</v>
      </c>
      <c r="I3255">
        <f>ROUNDDOWN(ROUNDDOWN(ROUNDDOWN(ROUNDDOWN(ROUNDDOWN((能力值计算器!F8+能力值计算器!E8*2+ROUNDDOWN(E3255/4,0))*能力值计算器!C2/100+5,0)*能力值计算器!H8,0)*能力值计算器!K8,0)*能力值计算器!L8,0)*VLOOKUP(能力值计算器!J8,能力变化对照表!A:B,2,0),0)</f>
        <v>-39</v>
      </c>
      <c r="J3255">
        <f t="shared" si="403"/>
        <v>0</v>
      </c>
      <c r="K3255">
        <f t="shared" si="404"/>
        <v>-6474</v>
      </c>
      <c r="L3255">
        <f t="shared" si="405"/>
        <v>10956</v>
      </c>
      <c r="M3255">
        <f t="shared" si="406"/>
        <v>244.1</v>
      </c>
      <c r="N3255">
        <f t="shared" si="407"/>
        <v>1</v>
      </c>
    </row>
    <row r="3256" spans="1:14">
      <c r="A3256">
        <f t="shared" si="400"/>
        <v>0</v>
      </c>
      <c r="B3256">
        <f t="shared" si="401"/>
        <v>0</v>
      </c>
      <c r="C3256">
        <v>168</v>
      </c>
      <c r="D3256">
        <v>156</v>
      </c>
      <c r="E3256">
        <f t="shared" si="402"/>
        <v>-999</v>
      </c>
      <c r="F3256">
        <f>能力值计算器!G2</f>
        <v>0</v>
      </c>
      <c r="G3256">
        <f>ROUNDDOWN((能力值计算器!F4+能力值计算器!E4*2+ROUNDDOWN(C3256/4,0))*能力值计算器!C2/100+10+能力值计算器!C2,0)</f>
        <v>166</v>
      </c>
      <c r="H3256">
        <f>ROUNDDOWN(ROUNDDOWN(ROUNDDOWN(ROUNDDOWN(ROUNDDOWN((能力值计算器!F6+能力值计算器!E6*2+ROUNDDOWN(D3256/4,0))*能力值计算器!C2/100+5,0)*能力值计算器!H6,0)*能力值计算器!K6,0)*能力值计算器!L6,0)*VLOOKUP(能力值计算器!J6,能力变化对照表!A:B,2,0),0)</f>
        <v>105</v>
      </c>
      <c r="I3256">
        <f>ROUNDDOWN(ROUNDDOWN(ROUNDDOWN(ROUNDDOWN(ROUNDDOWN((能力值计算器!F8+能力值计算器!E8*2+ROUNDDOWN(E3256/4,0))*能力值计算器!C2/100+5,0)*能力值计算器!H8,0)*能力值计算器!K8,0)*能力值计算器!L8,0)*VLOOKUP(能力值计算器!J8,能力变化对照表!A:B,2,0),0)</f>
        <v>-39</v>
      </c>
      <c r="J3256">
        <f t="shared" si="403"/>
        <v>0</v>
      </c>
      <c r="K3256">
        <f t="shared" si="404"/>
        <v>-6474</v>
      </c>
      <c r="L3256">
        <f t="shared" si="405"/>
        <v>10956</v>
      </c>
      <c r="M3256">
        <f t="shared" si="406"/>
        <v>244.1</v>
      </c>
      <c r="N3256">
        <f t="shared" si="407"/>
        <v>1</v>
      </c>
    </row>
    <row r="3257" spans="1:14">
      <c r="A3257">
        <f t="shared" si="400"/>
        <v>0</v>
      </c>
      <c r="B3257">
        <f t="shared" si="401"/>
        <v>0</v>
      </c>
      <c r="C3257">
        <v>168</v>
      </c>
      <c r="D3257">
        <v>160</v>
      </c>
      <c r="E3257">
        <f t="shared" si="402"/>
        <v>-999</v>
      </c>
      <c r="F3257">
        <f>能力值计算器!G2</f>
        <v>0</v>
      </c>
      <c r="G3257">
        <f>ROUNDDOWN((能力值计算器!F4+能力值计算器!E4*2+ROUNDDOWN(C3257/4,0))*能力值计算器!C2/100+10+能力值计算器!C2,0)</f>
        <v>166</v>
      </c>
      <c r="H3257">
        <f>ROUNDDOWN(ROUNDDOWN(ROUNDDOWN(ROUNDDOWN(ROUNDDOWN((能力值计算器!F6+能力值计算器!E6*2+ROUNDDOWN(D3257/4,0))*能力值计算器!C2/100+5,0)*能力值计算器!H6,0)*能力值计算器!K6,0)*能力值计算器!L6,0)*VLOOKUP(能力值计算器!J6,能力变化对照表!A:B,2,0),0)</f>
        <v>105</v>
      </c>
      <c r="I3257">
        <f>ROUNDDOWN(ROUNDDOWN(ROUNDDOWN(ROUNDDOWN(ROUNDDOWN((能力值计算器!F8+能力值计算器!E8*2+ROUNDDOWN(E3257/4,0))*能力值计算器!C2/100+5,0)*能力值计算器!H8,0)*能力值计算器!K8,0)*能力值计算器!L8,0)*VLOOKUP(能力值计算器!J8,能力变化对照表!A:B,2,0),0)</f>
        <v>-39</v>
      </c>
      <c r="J3257">
        <f t="shared" si="403"/>
        <v>0</v>
      </c>
      <c r="K3257">
        <f t="shared" si="404"/>
        <v>-6474</v>
      </c>
      <c r="L3257">
        <f t="shared" si="405"/>
        <v>10956</v>
      </c>
      <c r="M3257">
        <f t="shared" si="406"/>
        <v>244.1</v>
      </c>
      <c r="N3257">
        <f t="shared" si="407"/>
        <v>1</v>
      </c>
    </row>
    <row r="3258" spans="1:14">
      <c r="A3258">
        <f t="shared" si="400"/>
        <v>0</v>
      </c>
      <c r="B3258">
        <f t="shared" si="401"/>
        <v>0</v>
      </c>
      <c r="C3258">
        <v>204</v>
      </c>
      <c r="D3258">
        <v>132</v>
      </c>
      <c r="E3258">
        <f t="shared" si="402"/>
        <v>-999</v>
      </c>
      <c r="F3258">
        <f>能力值计算器!G2</f>
        <v>0</v>
      </c>
      <c r="G3258">
        <f>ROUNDDOWN((能力值计算器!F4+能力值计算器!E4*2+ROUNDDOWN(C3258/4,0))*能力值计算器!C2/100+10+能力值计算器!C2,0)</f>
        <v>171</v>
      </c>
      <c r="H3258">
        <f>ROUNDDOWN(ROUNDDOWN(ROUNDDOWN(ROUNDDOWN(ROUNDDOWN((能力值计算器!F6+能力值计算器!E6*2+ROUNDDOWN(D3258/4,0))*能力值计算器!C2/100+5,0)*能力值计算器!H6,0)*能力值计算器!K6,0)*能力值计算器!L6,0)*VLOOKUP(能力值计算器!J6,能力变化对照表!A:B,2,0),0)</f>
        <v>102</v>
      </c>
      <c r="I3258">
        <f>ROUNDDOWN(ROUNDDOWN(ROUNDDOWN(ROUNDDOWN(ROUNDDOWN((能力值计算器!F8+能力值计算器!E8*2+ROUNDDOWN(E3258/4,0))*能力值计算器!C2/100+5,0)*能力值计算器!H8,0)*能力值计算器!K8,0)*能力值计算器!L8,0)*VLOOKUP(能力值计算器!J8,能力变化对照表!A:B,2,0),0)</f>
        <v>-39</v>
      </c>
      <c r="J3258">
        <f t="shared" si="403"/>
        <v>0</v>
      </c>
      <c r="K3258">
        <f t="shared" si="404"/>
        <v>-6669</v>
      </c>
      <c r="L3258">
        <f t="shared" si="405"/>
        <v>10773</v>
      </c>
      <c r="M3258">
        <f t="shared" si="406"/>
        <v>249.1</v>
      </c>
      <c r="N3258">
        <f t="shared" si="407"/>
        <v>1</v>
      </c>
    </row>
    <row r="3259" spans="1:14">
      <c r="A3259">
        <f t="shared" si="400"/>
        <v>0</v>
      </c>
      <c r="B3259">
        <f t="shared" si="401"/>
        <v>0</v>
      </c>
      <c r="C3259">
        <v>204</v>
      </c>
      <c r="D3259">
        <v>136</v>
      </c>
      <c r="E3259">
        <f t="shared" si="402"/>
        <v>-999</v>
      </c>
      <c r="F3259">
        <f>能力值计算器!G2</f>
        <v>0</v>
      </c>
      <c r="G3259">
        <f>ROUNDDOWN((能力值计算器!F4+能力值计算器!E4*2+ROUNDDOWN(C3259/4,0))*能力值计算器!C2/100+10+能力值计算器!C2,0)</f>
        <v>171</v>
      </c>
      <c r="H3259">
        <f>ROUNDDOWN(ROUNDDOWN(ROUNDDOWN(ROUNDDOWN(ROUNDDOWN((能力值计算器!F6+能力值计算器!E6*2+ROUNDDOWN(D3259/4,0))*能力值计算器!C2/100+5,0)*能力值计算器!H6,0)*能力值计算器!K6,0)*能力值计算器!L6,0)*VLOOKUP(能力值计算器!J6,能力变化对照表!A:B,2,0),0)</f>
        <v>102</v>
      </c>
      <c r="I3259">
        <f>ROUNDDOWN(ROUNDDOWN(ROUNDDOWN(ROUNDDOWN(ROUNDDOWN((能力值计算器!F8+能力值计算器!E8*2+ROUNDDOWN(E3259/4,0))*能力值计算器!C2/100+5,0)*能力值计算器!H8,0)*能力值计算器!K8,0)*能力值计算器!L8,0)*VLOOKUP(能力值计算器!J8,能力变化对照表!A:B,2,0),0)</f>
        <v>-39</v>
      </c>
      <c r="J3259">
        <f t="shared" si="403"/>
        <v>0</v>
      </c>
      <c r="K3259">
        <f t="shared" si="404"/>
        <v>-6669</v>
      </c>
      <c r="L3259">
        <f t="shared" si="405"/>
        <v>10773</v>
      </c>
      <c r="M3259">
        <f t="shared" si="406"/>
        <v>249.1</v>
      </c>
      <c r="N3259">
        <f t="shared" si="407"/>
        <v>1</v>
      </c>
    </row>
    <row r="3260" spans="1:14">
      <c r="A3260">
        <f t="shared" si="400"/>
        <v>0</v>
      </c>
      <c r="B3260">
        <f t="shared" si="401"/>
        <v>0</v>
      </c>
      <c r="C3260">
        <v>208</v>
      </c>
      <c r="D3260">
        <v>132</v>
      </c>
      <c r="E3260">
        <f t="shared" si="402"/>
        <v>-999</v>
      </c>
      <c r="F3260">
        <f>能力值计算器!G2</f>
        <v>0</v>
      </c>
      <c r="G3260">
        <f>ROUNDDOWN((能力值计算器!F4+能力值计算器!E4*2+ROUNDDOWN(C3260/4,0))*能力值计算器!C2/100+10+能力值计算器!C2,0)</f>
        <v>171</v>
      </c>
      <c r="H3260">
        <f>ROUNDDOWN(ROUNDDOWN(ROUNDDOWN(ROUNDDOWN(ROUNDDOWN((能力值计算器!F6+能力值计算器!E6*2+ROUNDDOWN(D3260/4,0))*能力值计算器!C2/100+5,0)*能力值计算器!H6,0)*能力值计算器!K6,0)*能力值计算器!L6,0)*VLOOKUP(能力值计算器!J6,能力变化对照表!A:B,2,0),0)</f>
        <v>102</v>
      </c>
      <c r="I3260">
        <f>ROUNDDOWN(ROUNDDOWN(ROUNDDOWN(ROUNDDOWN(ROUNDDOWN((能力值计算器!F8+能力值计算器!E8*2+ROUNDDOWN(E3260/4,0))*能力值计算器!C2/100+5,0)*能力值计算器!H8,0)*能力值计算器!K8,0)*能力值计算器!L8,0)*VLOOKUP(能力值计算器!J8,能力变化对照表!A:B,2,0),0)</f>
        <v>-39</v>
      </c>
      <c r="J3260">
        <f t="shared" si="403"/>
        <v>0</v>
      </c>
      <c r="K3260">
        <f t="shared" si="404"/>
        <v>-6669</v>
      </c>
      <c r="L3260">
        <f t="shared" si="405"/>
        <v>10773</v>
      </c>
      <c r="M3260">
        <f t="shared" si="406"/>
        <v>249.1</v>
      </c>
      <c r="N3260">
        <f t="shared" si="407"/>
        <v>1</v>
      </c>
    </row>
    <row r="3261" spans="1:14">
      <c r="A3261">
        <f t="shared" si="400"/>
        <v>0</v>
      </c>
      <c r="B3261">
        <f t="shared" si="401"/>
        <v>0</v>
      </c>
      <c r="C3261">
        <v>208</v>
      </c>
      <c r="D3261">
        <v>136</v>
      </c>
      <c r="E3261">
        <f t="shared" si="402"/>
        <v>-999</v>
      </c>
      <c r="F3261">
        <f>能力值计算器!G2</f>
        <v>0</v>
      </c>
      <c r="G3261">
        <f>ROUNDDOWN((能力值计算器!F4+能力值计算器!E4*2+ROUNDDOWN(C3261/4,0))*能力值计算器!C2/100+10+能力值计算器!C2,0)</f>
        <v>171</v>
      </c>
      <c r="H3261">
        <f>ROUNDDOWN(ROUNDDOWN(ROUNDDOWN(ROUNDDOWN(ROUNDDOWN((能力值计算器!F6+能力值计算器!E6*2+ROUNDDOWN(D3261/4,0))*能力值计算器!C2/100+5,0)*能力值计算器!H6,0)*能力值计算器!K6,0)*能力值计算器!L6,0)*VLOOKUP(能力值计算器!J6,能力变化对照表!A:B,2,0),0)</f>
        <v>102</v>
      </c>
      <c r="I3261">
        <f>ROUNDDOWN(ROUNDDOWN(ROUNDDOWN(ROUNDDOWN(ROUNDDOWN((能力值计算器!F8+能力值计算器!E8*2+ROUNDDOWN(E3261/4,0))*能力值计算器!C2/100+5,0)*能力值计算器!H8,0)*能力值计算器!K8,0)*能力值计算器!L8,0)*VLOOKUP(能力值计算器!J8,能力变化对照表!A:B,2,0),0)</f>
        <v>-39</v>
      </c>
      <c r="J3261">
        <f t="shared" si="403"/>
        <v>0</v>
      </c>
      <c r="K3261">
        <f t="shared" si="404"/>
        <v>-6669</v>
      </c>
      <c r="L3261">
        <f t="shared" si="405"/>
        <v>10773</v>
      </c>
      <c r="M3261">
        <f t="shared" si="406"/>
        <v>249.1</v>
      </c>
      <c r="N3261">
        <f t="shared" si="407"/>
        <v>1</v>
      </c>
    </row>
    <row r="3262" spans="1:14">
      <c r="A3262">
        <f t="shared" si="400"/>
        <v>0</v>
      </c>
      <c r="B3262">
        <f t="shared" si="401"/>
        <v>0</v>
      </c>
      <c r="C3262">
        <v>20</v>
      </c>
      <c r="D3262">
        <v>252</v>
      </c>
      <c r="E3262">
        <f t="shared" si="402"/>
        <v>-999</v>
      </c>
      <c r="F3262">
        <f>能力值计算器!G2</f>
        <v>0</v>
      </c>
      <c r="G3262">
        <f>ROUNDDOWN((能力值计算器!F4+能力值计算器!E4*2+ROUNDDOWN(C3262/4,0))*能力值计算器!C2/100+10+能力值计算器!C2,0)</f>
        <v>148</v>
      </c>
      <c r="H3262">
        <f>ROUNDDOWN(ROUNDDOWN(ROUNDDOWN(ROUNDDOWN(ROUNDDOWN((能力值计算器!F6+能力值计算器!E6*2+ROUNDDOWN(D3262/4,0))*能力值计算器!C2/100+5,0)*能力值计算器!H6,0)*能力值计算器!K6,0)*能力值计算器!L6,0)*VLOOKUP(能力值计算器!J6,能力变化对照表!A:B,2,0),0)</f>
        <v>117</v>
      </c>
      <c r="I3262">
        <f>ROUNDDOWN(ROUNDDOWN(ROUNDDOWN(ROUNDDOWN(ROUNDDOWN((能力值计算器!F8+能力值计算器!E8*2+ROUNDDOWN(E3262/4,0))*能力值计算器!C2/100+5,0)*能力值计算器!H8,0)*能力值计算器!K8,0)*能力值计算器!L8,0)*VLOOKUP(能力值计算器!J8,能力变化对照表!A:B,2,0),0)</f>
        <v>-39</v>
      </c>
      <c r="J3262">
        <f t="shared" si="403"/>
        <v>0</v>
      </c>
      <c r="K3262">
        <f t="shared" si="404"/>
        <v>-5772</v>
      </c>
      <c r="L3262">
        <f t="shared" si="405"/>
        <v>11544</v>
      </c>
      <c r="M3262">
        <f t="shared" si="406"/>
        <v>226.1</v>
      </c>
      <c r="N3262">
        <f t="shared" si="407"/>
        <v>1</v>
      </c>
    </row>
    <row r="3263" spans="1:14">
      <c r="A3263">
        <f t="shared" si="400"/>
        <v>0</v>
      </c>
      <c r="B3263">
        <f t="shared" si="401"/>
        <v>0</v>
      </c>
      <c r="C3263">
        <v>24</v>
      </c>
      <c r="D3263">
        <v>252</v>
      </c>
      <c r="E3263">
        <f t="shared" si="402"/>
        <v>-999</v>
      </c>
      <c r="F3263">
        <f>能力值计算器!G2</f>
        <v>0</v>
      </c>
      <c r="G3263">
        <f>ROUNDDOWN((能力值计算器!F4+能力值计算器!E4*2+ROUNDDOWN(C3263/4,0))*能力值计算器!C2/100+10+能力值计算器!C2,0)</f>
        <v>148</v>
      </c>
      <c r="H3263">
        <f>ROUNDDOWN(ROUNDDOWN(ROUNDDOWN(ROUNDDOWN(ROUNDDOWN((能力值计算器!F6+能力值计算器!E6*2+ROUNDDOWN(D3263/4,0))*能力值计算器!C2/100+5,0)*能力值计算器!H6,0)*能力值计算器!K6,0)*能力值计算器!L6,0)*VLOOKUP(能力值计算器!J6,能力变化对照表!A:B,2,0),0)</f>
        <v>117</v>
      </c>
      <c r="I3263">
        <f>ROUNDDOWN(ROUNDDOWN(ROUNDDOWN(ROUNDDOWN(ROUNDDOWN((能力值计算器!F8+能力值计算器!E8*2+ROUNDDOWN(E3263/4,0))*能力值计算器!C2/100+5,0)*能力值计算器!H8,0)*能力值计算器!K8,0)*能力值计算器!L8,0)*VLOOKUP(能力值计算器!J8,能力变化对照表!A:B,2,0),0)</f>
        <v>-39</v>
      </c>
      <c r="J3263">
        <f t="shared" si="403"/>
        <v>0</v>
      </c>
      <c r="K3263">
        <f t="shared" si="404"/>
        <v>-5772</v>
      </c>
      <c r="L3263">
        <f t="shared" si="405"/>
        <v>11544</v>
      </c>
      <c r="M3263">
        <f t="shared" si="406"/>
        <v>226.1</v>
      </c>
      <c r="N3263">
        <f t="shared" si="407"/>
        <v>1</v>
      </c>
    </row>
    <row r="3264" spans="1:14">
      <c r="A3264">
        <f t="shared" si="400"/>
        <v>0</v>
      </c>
      <c r="B3264">
        <f t="shared" si="401"/>
        <v>0</v>
      </c>
      <c r="C3264">
        <v>100</v>
      </c>
      <c r="D3264">
        <v>196</v>
      </c>
      <c r="E3264">
        <f t="shared" si="402"/>
        <v>-999</v>
      </c>
      <c r="F3264">
        <f>能力值计算器!G2</f>
        <v>0</v>
      </c>
      <c r="G3264">
        <f>ROUNDDOWN((能力值计算器!F4+能力值计算器!E4*2+ROUNDDOWN(C3264/4,0))*能力值计算器!C2/100+10+能力值计算器!C2,0)</f>
        <v>158</v>
      </c>
      <c r="H3264">
        <f>ROUNDDOWN(ROUNDDOWN(ROUNDDOWN(ROUNDDOWN(ROUNDDOWN((能力值计算器!F6+能力值计算器!E6*2+ROUNDDOWN(D3264/4,0))*能力值计算器!C2/100+5,0)*能力值计算器!H6,0)*能力值计算器!K6,0)*能力值计算器!L6,0)*VLOOKUP(能力值计算器!J6,能力变化对照表!A:B,2,0),0)</f>
        <v>110</v>
      </c>
      <c r="I3264">
        <f>ROUNDDOWN(ROUNDDOWN(ROUNDDOWN(ROUNDDOWN(ROUNDDOWN((能力值计算器!F8+能力值计算器!E8*2+ROUNDDOWN(E3264/4,0))*能力值计算器!C2/100+5,0)*能力值计算器!H8,0)*能力值计算器!K8,0)*能力值计算器!L8,0)*VLOOKUP(能力值计算器!J8,能力变化对照表!A:B,2,0),0)</f>
        <v>-39</v>
      </c>
      <c r="J3264">
        <f t="shared" si="403"/>
        <v>0</v>
      </c>
      <c r="K3264">
        <f t="shared" si="404"/>
        <v>-6162</v>
      </c>
      <c r="L3264">
        <f t="shared" si="405"/>
        <v>11218</v>
      </c>
      <c r="M3264">
        <f t="shared" si="406"/>
        <v>236.1</v>
      </c>
      <c r="N3264">
        <f t="shared" si="407"/>
        <v>1</v>
      </c>
    </row>
    <row r="3265" spans="1:14">
      <c r="A3265">
        <f t="shared" si="400"/>
        <v>0</v>
      </c>
      <c r="B3265">
        <f t="shared" si="401"/>
        <v>0</v>
      </c>
      <c r="C3265">
        <v>100</v>
      </c>
      <c r="D3265">
        <v>200</v>
      </c>
      <c r="E3265">
        <f t="shared" si="402"/>
        <v>-999</v>
      </c>
      <c r="F3265">
        <f>能力值计算器!G2</f>
        <v>0</v>
      </c>
      <c r="G3265">
        <f>ROUNDDOWN((能力值计算器!F4+能力值计算器!E4*2+ROUNDDOWN(C3265/4,0))*能力值计算器!C2/100+10+能力值计算器!C2,0)</f>
        <v>158</v>
      </c>
      <c r="H3265">
        <f>ROUNDDOWN(ROUNDDOWN(ROUNDDOWN(ROUNDDOWN(ROUNDDOWN((能力值计算器!F6+能力值计算器!E6*2+ROUNDDOWN(D3265/4,0))*能力值计算器!C2/100+5,0)*能力值计算器!H6,0)*能力值计算器!K6,0)*能力值计算器!L6,0)*VLOOKUP(能力值计算器!J6,能力变化对照表!A:B,2,0),0)</f>
        <v>110</v>
      </c>
      <c r="I3265">
        <f>ROUNDDOWN(ROUNDDOWN(ROUNDDOWN(ROUNDDOWN(ROUNDDOWN((能力值计算器!F8+能力值计算器!E8*2+ROUNDDOWN(E3265/4,0))*能力值计算器!C2/100+5,0)*能力值计算器!H8,0)*能力值计算器!K8,0)*能力值计算器!L8,0)*VLOOKUP(能力值计算器!J8,能力变化对照表!A:B,2,0),0)</f>
        <v>-39</v>
      </c>
      <c r="J3265">
        <f t="shared" si="403"/>
        <v>0</v>
      </c>
      <c r="K3265">
        <f t="shared" si="404"/>
        <v>-6162</v>
      </c>
      <c r="L3265">
        <f t="shared" si="405"/>
        <v>11218</v>
      </c>
      <c r="M3265">
        <f t="shared" si="406"/>
        <v>236.1</v>
      </c>
      <c r="N3265">
        <f t="shared" si="407"/>
        <v>1</v>
      </c>
    </row>
    <row r="3266" spans="1:14">
      <c r="A3266">
        <f t="shared" ref="A3266:A3329" si="408">IF(N3266=1,0,L3266+1/M3266)</f>
        <v>0</v>
      </c>
      <c r="B3266">
        <f t="shared" ref="B3266:B3329" si="409">IF(A3266=MAX(A:A),1,0)</f>
        <v>0</v>
      </c>
      <c r="C3266">
        <v>104</v>
      </c>
      <c r="D3266">
        <v>196</v>
      </c>
      <c r="E3266">
        <f t="shared" ref="E3266:E3329" si="410">IF(F3266-D3266-C3266&gt;253,-999,IF(F3266-D3266-C3266&lt;0,-999,F3266-D3266-C3266))</f>
        <v>-999</v>
      </c>
      <c r="F3266">
        <f>能力值计算器!G2</f>
        <v>0</v>
      </c>
      <c r="G3266">
        <f>ROUNDDOWN((能力值计算器!F4+能力值计算器!E4*2+ROUNDDOWN(C3266/4,0))*能力值计算器!C2/100+10+能力值计算器!C2,0)</f>
        <v>158</v>
      </c>
      <c r="H3266">
        <f>ROUNDDOWN(ROUNDDOWN(ROUNDDOWN(ROUNDDOWN(ROUNDDOWN((能力值计算器!F6+能力值计算器!E6*2+ROUNDDOWN(D3266/4,0))*能力值计算器!C2/100+5,0)*能力值计算器!H6,0)*能力值计算器!K6,0)*能力值计算器!L6,0)*VLOOKUP(能力值计算器!J6,能力变化对照表!A:B,2,0),0)</f>
        <v>110</v>
      </c>
      <c r="I3266">
        <f>ROUNDDOWN(ROUNDDOWN(ROUNDDOWN(ROUNDDOWN(ROUNDDOWN((能力值计算器!F8+能力值计算器!E8*2+ROUNDDOWN(E3266/4,0))*能力值计算器!C2/100+5,0)*能力值计算器!H8,0)*能力值计算器!K8,0)*能力值计算器!L8,0)*VLOOKUP(能力值计算器!J8,能力变化对照表!A:B,2,0),0)</f>
        <v>-39</v>
      </c>
      <c r="J3266">
        <f t="shared" ref="J3266:J3329" si="411">IF(E3266&lt;0,0,G3266*H3266)</f>
        <v>0</v>
      </c>
      <c r="K3266">
        <f t="shared" ref="K3266:K3329" si="412">G3266*I3266</f>
        <v>-6162</v>
      </c>
      <c r="L3266">
        <f t="shared" ref="L3266:L3329" si="413">(H3266+I3266)*G3266</f>
        <v>11218</v>
      </c>
      <c r="M3266">
        <f t="shared" ref="M3266:M3329" si="414">IF(H3266+I3266-G3266&lt;0,G3266-H3266-I3266,H3266+I3266-G3266)+IF(H3266-I3266&lt;0,I3266-H3266,H3266-I3266)+0.1</f>
        <v>236.1</v>
      </c>
      <c r="N3266">
        <f t="shared" ref="N3266:N3329" si="415">IF(E3266&lt;0,1,0)</f>
        <v>1</v>
      </c>
    </row>
    <row r="3267" spans="1:14">
      <c r="A3267">
        <f t="shared" si="408"/>
        <v>0</v>
      </c>
      <c r="B3267">
        <f t="shared" si="409"/>
        <v>0</v>
      </c>
      <c r="C3267">
        <v>104</v>
      </c>
      <c r="D3267">
        <v>200</v>
      </c>
      <c r="E3267">
        <f t="shared" si="410"/>
        <v>-999</v>
      </c>
      <c r="F3267">
        <f>能力值计算器!G2</f>
        <v>0</v>
      </c>
      <c r="G3267">
        <f>ROUNDDOWN((能力值计算器!F4+能力值计算器!E4*2+ROUNDDOWN(C3267/4,0))*能力值计算器!C2/100+10+能力值计算器!C2,0)</f>
        <v>158</v>
      </c>
      <c r="H3267">
        <f>ROUNDDOWN(ROUNDDOWN(ROUNDDOWN(ROUNDDOWN(ROUNDDOWN((能力值计算器!F6+能力值计算器!E6*2+ROUNDDOWN(D3267/4,0))*能力值计算器!C2/100+5,0)*能力值计算器!H6,0)*能力值计算器!K6,0)*能力值计算器!L6,0)*VLOOKUP(能力值计算器!J6,能力变化对照表!A:B,2,0),0)</f>
        <v>110</v>
      </c>
      <c r="I3267">
        <f>ROUNDDOWN(ROUNDDOWN(ROUNDDOWN(ROUNDDOWN(ROUNDDOWN((能力值计算器!F8+能力值计算器!E8*2+ROUNDDOWN(E3267/4,0))*能力值计算器!C2/100+5,0)*能力值计算器!H8,0)*能力值计算器!K8,0)*能力值计算器!L8,0)*VLOOKUP(能力值计算器!J8,能力变化对照表!A:B,2,0),0)</f>
        <v>-39</v>
      </c>
      <c r="J3267">
        <f t="shared" si="411"/>
        <v>0</v>
      </c>
      <c r="K3267">
        <f t="shared" si="412"/>
        <v>-6162</v>
      </c>
      <c r="L3267">
        <f t="shared" si="413"/>
        <v>11218</v>
      </c>
      <c r="M3267">
        <f t="shared" si="414"/>
        <v>236.1</v>
      </c>
      <c r="N3267">
        <f t="shared" si="415"/>
        <v>1</v>
      </c>
    </row>
    <row r="3268" spans="1:14">
      <c r="A3268">
        <f t="shared" si="408"/>
        <v>0</v>
      </c>
      <c r="B3268">
        <f t="shared" si="409"/>
        <v>0</v>
      </c>
      <c r="C3268">
        <v>76</v>
      </c>
      <c r="D3268">
        <v>212</v>
      </c>
      <c r="E3268">
        <f t="shared" si="410"/>
        <v>-999</v>
      </c>
      <c r="F3268">
        <f>能力值计算器!G2</f>
        <v>0</v>
      </c>
      <c r="G3268">
        <f>ROUNDDOWN((能力值计算器!F4+能力值计算器!E4*2+ROUNDDOWN(C3268/4,0))*能力值计算器!C2/100+10+能力值计算器!C2,0)</f>
        <v>155</v>
      </c>
      <c r="H3268">
        <f>ROUNDDOWN(ROUNDDOWN(ROUNDDOWN(ROUNDDOWN(ROUNDDOWN((能力值计算器!F6+能力值计算器!E6*2+ROUNDDOWN(D3268/4,0))*能力值计算器!C2/100+5,0)*能力值计算器!H6,0)*能力值计算器!K6,0)*能力值计算器!L6,0)*VLOOKUP(能力值计算器!J6,能力变化对照表!A:B,2,0),0)</f>
        <v>112</v>
      </c>
      <c r="I3268">
        <f>ROUNDDOWN(ROUNDDOWN(ROUNDDOWN(ROUNDDOWN(ROUNDDOWN((能力值计算器!F8+能力值计算器!E8*2+ROUNDDOWN(E3268/4,0))*能力值计算器!C2/100+5,0)*能力值计算器!H8,0)*能力值计算器!K8,0)*能力值计算器!L8,0)*VLOOKUP(能力值计算器!J8,能力变化对照表!A:B,2,0),0)</f>
        <v>-39</v>
      </c>
      <c r="J3268">
        <f t="shared" si="411"/>
        <v>0</v>
      </c>
      <c r="K3268">
        <f t="shared" si="412"/>
        <v>-6045</v>
      </c>
      <c r="L3268">
        <f t="shared" si="413"/>
        <v>11315</v>
      </c>
      <c r="M3268">
        <f t="shared" si="414"/>
        <v>233.1</v>
      </c>
      <c r="N3268">
        <f t="shared" si="415"/>
        <v>1</v>
      </c>
    </row>
    <row r="3269" spans="1:14">
      <c r="A3269">
        <f t="shared" si="408"/>
        <v>0</v>
      </c>
      <c r="B3269">
        <f t="shared" si="409"/>
        <v>0</v>
      </c>
      <c r="C3269">
        <v>76</v>
      </c>
      <c r="D3269">
        <v>216</v>
      </c>
      <c r="E3269">
        <f t="shared" si="410"/>
        <v>-999</v>
      </c>
      <c r="F3269">
        <f>能力值计算器!G2</f>
        <v>0</v>
      </c>
      <c r="G3269">
        <f>ROUNDDOWN((能力值计算器!F4+能力值计算器!E4*2+ROUNDDOWN(C3269/4,0))*能力值计算器!C2/100+10+能力值计算器!C2,0)</f>
        <v>155</v>
      </c>
      <c r="H3269">
        <f>ROUNDDOWN(ROUNDDOWN(ROUNDDOWN(ROUNDDOWN(ROUNDDOWN((能力值计算器!F6+能力值计算器!E6*2+ROUNDDOWN(D3269/4,0))*能力值计算器!C2/100+5,0)*能力值计算器!H6,0)*能力值计算器!K6,0)*能力值计算器!L6,0)*VLOOKUP(能力值计算器!J6,能力变化对照表!A:B,2,0),0)</f>
        <v>112</v>
      </c>
      <c r="I3269">
        <f>ROUNDDOWN(ROUNDDOWN(ROUNDDOWN(ROUNDDOWN(ROUNDDOWN((能力值计算器!F8+能力值计算器!E8*2+ROUNDDOWN(E3269/4,0))*能力值计算器!C2/100+5,0)*能力值计算器!H8,0)*能力值计算器!K8,0)*能力值计算器!L8,0)*VLOOKUP(能力值计算器!J8,能力变化对照表!A:B,2,0),0)</f>
        <v>-39</v>
      </c>
      <c r="J3269">
        <f t="shared" si="411"/>
        <v>0</v>
      </c>
      <c r="K3269">
        <f t="shared" si="412"/>
        <v>-6045</v>
      </c>
      <c r="L3269">
        <f t="shared" si="413"/>
        <v>11315</v>
      </c>
      <c r="M3269">
        <f t="shared" si="414"/>
        <v>233.1</v>
      </c>
      <c r="N3269">
        <f t="shared" si="415"/>
        <v>1</v>
      </c>
    </row>
    <row r="3270" spans="1:14">
      <c r="A3270">
        <f t="shared" si="408"/>
        <v>0</v>
      </c>
      <c r="B3270">
        <f t="shared" si="409"/>
        <v>0</v>
      </c>
      <c r="C3270">
        <v>80</v>
      </c>
      <c r="D3270">
        <v>212</v>
      </c>
      <c r="E3270">
        <f t="shared" si="410"/>
        <v>-999</v>
      </c>
      <c r="F3270">
        <f>能力值计算器!G2</f>
        <v>0</v>
      </c>
      <c r="G3270">
        <f>ROUNDDOWN((能力值计算器!F4+能力值计算器!E4*2+ROUNDDOWN(C3270/4,0))*能力值计算器!C2/100+10+能力值计算器!C2,0)</f>
        <v>155</v>
      </c>
      <c r="H3270">
        <f>ROUNDDOWN(ROUNDDOWN(ROUNDDOWN(ROUNDDOWN(ROUNDDOWN((能力值计算器!F6+能力值计算器!E6*2+ROUNDDOWN(D3270/4,0))*能力值计算器!C2/100+5,0)*能力值计算器!H6,0)*能力值计算器!K6,0)*能力值计算器!L6,0)*VLOOKUP(能力值计算器!J6,能力变化对照表!A:B,2,0),0)</f>
        <v>112</v>
      </c>
      <c r="I3270">
        <f>ROUNDDOWN(ROUNDDOWN(ROUNDDOWN(ROUNDDOWN(ROUNDDOWN((能力值计算器!F8+能力值计算器!E8*2+ROUNDDOWN(E3270/4,0))*能力值计算器!C2/100+5,0)*能力值计算器!H8,0)*能力值计算器!K8,0)*能力值计算器!L8,0)*VLOOKUP(能力值计算器!J8,能力变化对照表!A:B,2,0),0)</f>
        <v>-39</v>
      </c>
      <c r="J3270">
        <f t="shared" si="411"/>
        <v>0</v>
      </c>
      <c r="K3270">
        <f t="shared" si="412"/>
        <v>-6045</v>
      </c>
      <c r="L3270">
        <f t="shared" si="413"/>
        <v>11315</v>
      </c>
      <c r="M3270">
        <f t="shared" si="414"/>
        <v>233.1</v>
      </c>
      <c r="N3270">
        <f t="shared" si="415"/>
        <v>1</v>
      </c>
    </row>
    <row r="3271" spans="1:14">
      <c r="A3271">
        <f t="shared" si="408"/>
        <v>0</v>
      </c>
      <c r="B3271">
        <f t="shared" si="409"/>
        <v>0</v>
      </c>
      <c r="C3271">
        <v>80</v>
      </c>
      <c r="D3271">
        <v>216</v>
      </c>
      <c r="E3271">
        <f t="shared" si="410"/>
        <v>-999</v>
      </c>
      <c r="F3271">
        <f>能力值计算器!G2</f>
        <v>0</v>
      </c>
      <c r="G3271">
        <f>ROUNDDOWN((能力值计算器!F4+能力值计算器!E4*2+ROUNDDOWN(C3271/4,0))*能力值计算器!C2/100+10+能力值计算器!C2,0)</f>
        <v>155</v>
      </c>
      <c r="H3271">
        <f>ROUNDDOWN(ROUNDDOWN(ROUNDDOWN(ROUNDDOWN(ROUNDDOWN((能力值计算器!F6+能力值计算器!E6*2+ROUNDDOWN(D3271/4,0))*能力值计算器!C2/100+5,0)*能力值计算器!H6,0)*能力值计算器!K6,0)*能力值计算器!L6,0)*VLOOKUP(能力值计算器!J6,能力变化对照表!A:B,2,0),0)</f>
        <v>112</v>
      </c>
      <c r="I3271">
        <f>ROUNDDOWN(ROUNDDOWN(ROUNDDOWN(ROUNDDOWN(ROUNDDOWN((能力值计算器!F8+能力值计算器!E8*2+ROUNDDOWN(E3271/4,0))*能力值计算器!C2/100+5,0)*能力值计算器!H8,0)*能力值计算器!K8,0)*能力值计算器!L8,0)*VLOOKUP(能力值计算器!J8,能力变化对照表!A:B,2,0),0)</f>
        <v>-39</v>
      </c>
      <c r="J3271">
        <f t="shared" si="411"/>
        <v>0</v>
      </c>
      <c r="K3271">
        <f t="shared" si="412"/>
        <v>-6045</v>
      </c>
      <c r="L3271">
        <f t="shared" si="413"/>
        <v>11315</v>
      </c>
      <c r="M3271">
        <f t="shared" si="414"/>
        <v>233.1</v>
      </c>
      <c r="N3271">
        <f t="shared" si="415"/>
        <v>1</v>
      </c>
    </row>
    <row r="3272" spans="1:14">
      <c r="A3272">
        <f t="shared" si="408"/>
        <v>0</v>
      </c>
      <c r="B3272">
        <f t="shared" si="409"/>
        <v>0</v>
      </c>
      <c r="C3272">
        <v>124</v>
      </c>
      <c r="D3272">
        <v>180</v>
      </c>
      <c r="E3272">
        <f t="shared" si="410"/>
        <v>-999</v>
      </c>
      <c r="F3272">
        <f>能力值计算器!G2</f>
        <v>0</v>
      </c>
      <c r="G3272">
        <f>ROUNDDOWN((能力值计算器!F4+能力值计算器!E4*2+ROUNDDOWN(C3272/4,0))*能力值计算器!C2/100+10+能力值计算器!C2,0)</f>
        <v>161</v>
      </c>
      <c r="H3272">
        <f>ROUNDDOWN(ROUNDDOWN(ROUNDDOWN(ROUNDDOWN(ROUNDDOWN((能力值计算器!F6+能力值计算器!E6*2+ROUNDDOWN(D3272/4,0))*能力值计算器!C2/100+5,0)*能力值计算器!H6,0)*能力值计算器!K6,0)*能力值计算器!L6,0)*VLOOKUP(能力值计算器!J6,能力变化对照表!A:B,2,0),0)</f>
        <v>108</v>
      </c>
      <c r="I3272">
        <f>ROUNDDOWN(ROUNDDOWN(ROUNDDOWN(ROUNDDOWN(ROUNDDOWN((能力值计算器!F8+能力值计算器!E8*2+ROUNDDOWN(E3272/4,0))*能力值计算器!C2/100+5,0)*能力值计算器!H8,0)*能力值计算器!K8,0)*能力值计算器!L8,0)*VLOOKUP(能力值计算器!J8,能力变化对照表!A:B,2,0),0)</f>
        <v>-39</v>
      </c>
      <c r="J3272">
        <f t="shared" si="411"/>
        <v>0</v>
      </c>
      <c r="K3272">
        <f t="shared" si="412"/>
        <v>-6279</v>
      </c>
      <c r="L3272">
        <f t="shared" si="413"/>
        <v>11109</v>
      </c>
      <c r="M3272">
        <f t="shared" si="414"/>
        <v>239.1</v>
      </c>
      <c r="N3272">
        <f t="shared" si="415"/>
        <v>1</v>
      </c>
    </row>
    <row r="3273" spans="1:14">
      <c r="A3273">
        <f t="shared" si="408"/>
        <v>0</v>
      </c>
      <c r="B3273">
        <f t="shared" si="409"/>
        <v>0</v>
      </c>
      <c r="C3273">
        <v>124</v>
      </c>
      <c r="D3273">
        <v>184</v>
      </c>
      <c r="E3273">
        <f t="shared" si="410"/>
        <v>-999</v>
      </c>
      <c r="F3273">
        <f>能力值计算器!G2</f>
        <v>0</v>
      </c>
      <c r="G3273">
        <f>ROUNDDOWN((能力值计算器!F4+能力值计算器!E4*2+ROUNDDOWN(C3273/4,0))*能力值计算器!C2/100+10+能力值计算器!C2,0)</f>
        <v>161</v>
      </c>
      <c r="H3273">
        <f>ROUNDDOWN(ROUNDDOWN(ROUNDDOWN(ROUNDDOWN(ROUNDDOWN((能力值计算器!F6+能力值计算器!E6*2+ROUNDDOWN(D3273/4,0))*能力值计算器!C2/100+5,0)*能力值计算器!H6,0)*能力值计算器!K6,0)*能力值计算器!L6,0)*VLOOKUP(能力值计算器!J6,能力变化对照表!A:B,2,0),0)</f>
        <v>108</v>
      </c>
      <c r="I3273">
        <f>ROUNDDOWN(ROUNDDOWN(ROUNDDOWN(ROUNDDOWN(ROUNDDOWN((能力值计算器!F8+能力值计算器!E8*2+ROUNDDOWN(E3273/4,0))*能力值计算器!C2/100+5,0)*能力值计算器!H8,0)*能力值计算器!K8,0)*能力值计算器!L8,0)*VLOOKUP(能力值计算器!J8,能力变化对照表!A:B,2,0),0)</f>
        <v>-39</v>
      </c>
      <c r="J3273">
        <f t="shared" si="411"/>
        <v>0</v>
      </c>
      <c r="K3273">
        <f t="shared" si="412"/>
        <v>-6279</v>
      </c>
      <c r="L3273">
        <f t="shared" si="413"/>
        <v>11109</v>
      </c>
      <c r="M3273">
        <f t="shared" si="414"/>
        <v>239.1</v>
      </c>
      <c r="N3273">
        <f t="shared" si="415"/>
        <v>1</v>
      </c>
    </row>
    <row r="3274" spans="1:14">
      <c r="A3274">
        <f t="shared" si="408"/>
        <v>0</v>
      </c>
      <c r="B3274">
        <f t="shared" si="409"/>
        <v>0</v>
      </c>
      <c r="C3274">
        <v>128</v>
      </c>
      <c r="D3274">
        <v>180</v>
      </c>
      <c r="E3274">
        <f t="shared" si="410"/>
        <v>-999</v>
      </c>
      <c r="F3274">
        <f>能力值计算器!G2</f>
        <v>0</v>
      </c>
      <c r="G3274">
        <f>ROUNDDOWN((能力值计算器!F4+能力值计算器!E4*2+ROUNDDOWN(C3274/4,0))*能力值计算器!C2/100+10+能力值计算器!C2,0)</f>
        <v>161</v>
      </c>
      <c r="H3274">
        <f>ROUNDDOWN(ROUNDDOWN(ROUNDDOWN(ROUNDDOWN(ROUNDDOWN((能力值计算器!F6+能力值计算器!E6*2+ROUNDDOWN(D3274/4,0))*能力值计算器!C2/100+5,0)*能力值计算器!H6,0)*能力值计算器!K6,0)*能力值计算器!L6,0)*VLOOKUP(能力值计算器!J6,能力变化对照表!A:B,2,0),0)</f>
        <v>108</v>
      </c>
      <c r="I3274">
        <f>ROUNDDOWN(ROUNDDOWN(ROUNDDOWN(ROUNDDOWN(ROUNDDOWN((能力值计算器!F8+能力值计算器!E8*2+ROUNDDOWN(E3274/4,0))*能力值计算器!C2/100+5,0)*能力值计算器!H8,0)*能力值计算器!K8,0)*能力值计算器!L8,0)*VLOOKUP(能力值计算器!J8,能力变化对照表!A:B,2,0),0)</f>
        <v>-39</v>
      </c>
      <c r="J3274">
        <f t="shared" si="411"/>
        <v>0</v>
      </c>
      <c r="K3274">
        <f t="shared" si="412"/>
        <v>-6279</v>
      </c>
      <c r="L3274">
        <f t="shared" si="413"/>
        <v>11109</v>
      </c>
      <c r="M3274">
        <f t="shared" si="414"/>
        <v>239.1</v>
      </c>
      <c r="N3274">
        <f t="shared" si="415"/>
        <v>1</v>
      </c>
    </row>
    <row r="3275" spans="1:14">
      <c r="A3275">
        <f t="shared" si="408"/>
        <v>0</v>
      </c>
      <c r="B3275">
        <f t="shared" si="409"/>
        <v>0</v>
      </c>
      <c r="C3275">
        <v>128</v>
      </c>
      <c r="D3275">
        <v>184</v>
      </c>
      <c r="E3275">
        <f t="shared" si="410"/>
        <v>-999</v>
      </c>
      <c r="F3275">
        <f>能力值计算器!G2</f>
        <v>0</v>
      </c>
      <c r="G3275">
        <f>ROUNDDOWN((能力值计算器!F4+能力值计算器!E4*2+ROUNDDOWN(C3275/4,0))*能力值计算器!C2/100+10+能力值计算器!C2,0)</f>
        <v>161</v>
      </c>
      <c r="H3275">
        <f>ROUNDDOWN(ROUNDDOWN(ROUNDDOWN(ROUNDDOWN(ROUNDDOWN((能力值计算器!F6+能力值计算器!E6*2+ROUNDDOWN(D3275/4,0))*能力值计算器!C2/100+5,0)*能力值计算器!H6,0)*能力值计算器!K6,0)*能力值计算器!L6,0)*VLOOKUP(能力值计算器!J6,能力变化对照表!A:B,2,0),0)</f>
        <v>108</v>
      </c>
      <c r="I3275">
        <f>ROUNDDOWN(ROUNDDOWN(ROUNDDOWN(ROUNDDOWN(ROUNDDOWN((能力值计算器!F8+能力值计算器!E8*2+ROUNDDOWN(E3275/4,0))*能力值计算器!C2/100+5,0)*能力值计算器!H8,0)*能力值计算器!K8,0)*能力值计算器!L8,0)*VLOOKUP(能力值计算器!J8,能力变化对照表!A:B,2,0),0)</f>
        <v>-39</v>
      </c>
      <c r="J3275">
        <f t="shared" si="411"/>
        <v>0</v>
      </c>
      <c r="K3275">
        <f t="shared" si="412"/>
        <v>-6279</v>
      </c>
      <c r="L3275">
        <f t="shared" si="413"/>
        <v>11109</v>
      </c>
      <c r="M3275">
        <f t="shared" si="414"/>
        <v>239.1</v>
      </c>
      <c r="N3275">
        <f t="shared" si="415"/>
        <v>1</v>
      </c>
    </row>
    <row r="3276" spans="1:14">
      <c r="A3276">
        <f t="shared" si="408"/>
        <v>0</v>
      </c>
      <c r="B3276">
        <f t="shared" si="409"/>
        <v>0</v>
      </c>
      <c r="C3276">
        <v>52</v>
      </c>
      <c r="D3276">
        <v>228</v>
      </c>
      <c r="E3276">
        <f t="shared" si="410"/>
        <v>-999</v>
      </c>
      <c r="F3276">
        <f>能力值计算器!G2</f>
        <v>0</v>
      </c>
      <c r="G3276">
        <f>ROUNDDOWN((能力值计算器!F4+能力值计算器!E4*2+ROUNDDOWN(C3276/4,0))*能力值计算器!C2/100+10+能力值计算器!C2,0)</f>
        <v>152</v>
      </c>
      <c r="H3276">
        <f>ROUNDDOWN(ROUNDDOWN(ROUNDDOWN(ROUNDDOWN(ROUNDDOWN((能力值计算器!F6+能力值计算器!E6*2+ROUNDDOWN(D3276/4,0))*能力值计算器!C2/100+5,0)*能力值计算器!H6,0)*能力值计算器!K6,0)*能力值计算器!L6,0)*VLOOKUP(能力值计算器!J6,能力变化对照表!A:B,2,0),0)</f>
        <v>114</v>
      </c>
      <c r="I3276">
        <f>ROUNDDOWN(ROUNDDOWN(ROUNDDOWN(ROUNDDOWN(ROUNDDOWN((能力值计算器!F8+能力值计算器!E8*2+ROUNDDOWN(E3276/4,0))*能力值计算器!C2/100+5,0)*能力值计算器!H8,0)*能力值计算器!K8,0)*能力值计算器!L8,0)*VLOOKUP(能力值计算器!J8,能力变化对照表!A:B,2,0),0)</f>
        <v>-39</v>
      </c>
      <c r="J3276">
        <f t="shared" si="411"/>
        <v>0</v>
      </c>
      <c r="K3276">
        <f t="shared" si="412"/>
        <v>-5928</v>
      </c>
      <c r="L3276">
        <f t="shared" si="413"/>
        <v>11400</v>
      </c>
      <c r="M3276">
        <f t="shared" si="414"/>
        <v>230.1</v>
      </c>
      <c r="N3276">
        <f t="shared" si="415"/>
        <v>1</v>
      </c>
    </row>
    <row r="3277" spans="1:14">
      <c r="A3277">
        <f t="shared" si="408"/>
        <v>0</v>
      </c>
      <c r="B3277">
        <f t="shared" si="409"/>
        <v>0</v>
      </c>
      <c r="C3277">
        <v>52</v>
      </c>
      <c r="D3277">
        <v>232</v>
      </c>
      <c r="E3277">
        <f t="shared" si="410"/>
        <v>-999</v>
      </c>
      <c r="F3277">
        <f>能力值计算器!G2</f>
        <v>0</v>
      </c>
      <c r="G3277">
        <f>ROUNDDOWN((能力值计算器!F4+能力值计算器!E4*2+ROUNDDOWN(C3277/4,0))*能力值计算器!C2/100+10+能力值计算器!C2,0)</f>
        <v>152</v>
      </c>
      <c r="H3277">
        <f>ROUNDDOWN(ROUNDDOWN(ROUNDDOWN(ROUNDDOWN(ROUNDDOWN((能力值计算器!F6+能力值计算器!E6*2+ROUNDDOWN(D3277/4,0))*能力值计算器!C2/100+5,0)*能力值计算器!H6,0)*能力值计算器!K6,0)*能力值计算器!L6,0)*VLOOKUP(能力值计算器!J6,能力变化对照表!A:B,2,0),0)</f>
        <v>114</v>
      </c>
      <c r="I3277">
        <f>ROUNDDOWN(ROUNDDOWN(ROUNDDOWN(ROUNDDOWN(ROUNDDOWN((能力值计算器!F8+能力值计算器!E8*2+ROUNDDOWN(E3277/4,0))*能力值计算器!C2/100+5,0)*能力值计算器!H8,0)*能力值计算器!K8,0)*能力值计算器!L8,0)*VLOOKUP(能力值计算器!J8,能力变化对照表!A:B,2,0),0)</f>
        <v>-39</v>
      </c>
      <c r="J3277">
        <f t="shared" si="411"/>
        <v>0</v>
      </c>
      <c r="K3277">
        <f t="shared" si="412"/>
        <v>-5928</v>
      </c>
      <c r="L3277">
        <f t="shared" si="413"/>
        <v>11400</v>
      </c>
      <c r="M3277">
        <f t="shared" si="414"/>
        <v>230.1</v>
      </c>
      <c r="N3277">
        <f t="shared" si="415"/>
        <v>1</v>
      </c>
    </row>
    <row r="3278" spans="1:14">
      <c r="A3278">
        <f t="shared" si="408"/>
        <v>0</v>
      </c>
      <c r="B3278">
        <f t="shared" si="409"/>
        <v>0</v>
      </c>
      <c r="C3278">
        <v>56</v>
      </c>
      <c r="D3278">
        <v>228</v>
      </c>
      <c r="E3278">
        <f t="shared" si="410"/>
        <v>-999</v>
      </c>
      <c r="F3278">
        <f>能力值计算器!G2</f>
        <v>0</v>
      </c>
      <c r="G3278">
        <f>ROUNDDOWN((能力值计算器!F4+能力值计算器!E4*2+ROUNDDOWN(C3278/4,0))*能力值计算器!C2/100+10+能力值计算器!C2,0)</f>
        <v>152</v>
      </c>
      <c r="H3278">
        <f>ROUNDDOWN(ROUNDDOWN(ROUNDDOWN(ROUNDDOWN(ROUNDDOWN((能力值计算器!F6+能力值计算器!E6*2+ROUNDDOWN(D3278/4,0))*能力值计算器!C2/100+5,0)*能力值计算器!H6,0)*能力值计算器!K6,0)*能力值计算器!L6,0)*VLOOKUP(能力值计算器!J6,能力变化对照表!A:B,2,0),0)</f>
        <v>114</v>
      </c>
      <c r="I3278">
        <f>ROUNDDOWN(ROUNDDOWN(ROUNDDOWN(ROUNDDOWN(ROUNDDOWN((能力值计算器!F8+能力值计算器!E8*2+ROUNDDOWN(E3278/4,0))*能力值计算器!C2/100+5,0)*能力值计算器!H8,0)*能力值计算器!K8,0)*能力值计算器!L8,0)*VLOOKUP(能力值计算器!J8,能力变化对照表!A:B,2,0),0)</f>
        <v>-39</v>
      </c>
      <c r="J3278">
        <f t="shared" si="411"/>
        <v>0</v>
      </c>
      <c r="K3278">
        <f t="shared" si="412"/>
        <v>-5928</v>
      </c>
      <c r="L3278">
        <f t="shared" si="413"/>
        <v>11400</v>
      </c>
      <c r="M3278">
        <f t="shared" si="414"/>
        <v>230.1</v>
      </c>
      <c r="N3278">
        <f t="shared" si="415"/>
        <v>1</v>
      </c>
    </row>
    <row r="3279" spans="1:14">
      <c r="A3279">
        <f t="shared" si="408"/>
        <v>0</v>
      </c>
      <c r="B3279">
        <f t="shared" si="409"/>
        <v>0</v>
      </c>
      <c r="C3279">
        <v>56</v>
      </c>
      <c r="D3279">
        <v>232</v>
      </c>
      <c r="E3279">
        <f t="shared" si="410"/>
        <v>-999</v>
      </c>
      <c r="F3279">
        <f>能力值计算器!G2</f>
        <v>0</v>
      </c>
      <c r="G3279">
        <f>ROUNDDOWN((能力值计算器!F4+能力值计算器!E4*2+ROUNDDOWN(C3279/4,0))*能力值计算器!C2/100+10+能力值计算器!C2,0)</f>
        <v>152</v>
      </c>
      <c r="H3279">
        <f>ROUNDDOWN(ROUNDDOWN(ROUNDDOWN(ROUNDDOWN(ROUNDDOWN((能力值计算器!F6+能力值计算器!E6*2+ROUNDDOWN(D3279/4,0))*能力值计算器!C2/100+5,0)*能力值计算器!H6,0)*能力值计算器!K6,0)*能力值计算器!L6,0)*VLOOKUP(能力值计算器!J6,能力变化对照表!A:B,2,0),0)</f>
        <v>114</v>
      </c>
      <c r="I3279">
        <f>ROUNDDOWN(ROUNDDOWN(ROUNDDOWN(ROUNDDOWN(ROUNDDOWN((能力值计算器!F8+能力值计算器!E8*2+ROUNDDOWN(E3279/4,0))*能力值计算器!C2/100+5,0)*能力值计算器!H8,0)*能力值计算器!K8,0)*能力值计算器!L8,0)*VLOOKUP(能力值计算器!J8,能力变化对照表!A:B,2,0),0)</f>
        <v>-39</v>
      </c>
      <c r="J3279">
        <f t="shared" si="411"/>
        <v>0</v>
      </c>
      <c r="K3279">
        <f t="shared" si="412"/>
        <v>-5928</v>
      </c>
      <c r="L3279">
        <f t="shared" si="413"/>
        <v>11400</v>
      </c>
      <c r="M3279">
        <f t="shared" si="414"/>
        <v>230.1</v>
      </c>
      <c r="N3279">
        <f t="shared" si="415"/>
        <v>1</v>
      </c>
    </row>
    <row r="3280" spans="1:14">
      <c r="A3280">
        <f t="shared" si="408"/>
        <v>0</v>
      </c>
      <c r="B3280">
        <f t="shared" si="409"/>
        <v>0</v>
      </c>
      <c r="C3280">
        <v>188</v>
      </c>
      <c r="D3280">
        <v>140</v>
      </c>
      <c r="E3280">
        <f t="shared" si="410"/>
        <v>-999</v>
      </c>
      <c r="F3280">
        <f>能力值计算器!G2</f>
        <v>0</v>
      </c>
      <c r="G3280">
        <f>ROUNDDOWN((能力值计算器!F4+能力值计算器!E4*2+ROUNDDOWN(C3280/4,0))*能力值计算器!C2/100+10+能力值计算器!C2,0)</f>
        <v>169</v>
      </c>
      <c r="H3280">
        <f>ROUNDDOWN(ROUNDDOWN(ROUNDDOWN(ROUNDDOWN(ROUNDDOWN((能力值计算器!F6+能力值计算器!E6*2+ROUNDDOWN(D3280/4,0))*能力值计算器!C2/100+5,0)*能力值计算器!H6,0)*能力值计算器!K6,0)*能力值计算器!L6,0)*VLOOKUP(能力值计算器!J6,能力变化对照表!A:B,2,0),0)</f>
        <v>103</v>
      </c>
      <c r="I3280">
        <f>ROUNDDOWN(ROUNDDOWN(ROUNDDOWN(ROUNDDOWN(ROUNDDOWN((能力值计算器!F8+能力值计算器!E8*2+ROUNDDOWN(E3280/4,0))*能力值计算器!C2/100+5,0)*能力值计算器!H8,0)*能力值计算器!K8,0)*能力值计算器!L8,0)*VLOOKUP(能力值计算器!J8,能力变化对照表!A:B,2,0),0)</f>
        <v>-39</v>
      </c>
      <c r="J3280">
        <f t="shared" si="411"/>
        <v>0</v>
      </c>
      <c r="K3280">
        <f t="shared" si="412"/>
        <v>-6591</v>
      </c>
      <c r="L3280">
        <f t="shared" si="413"/>
        <v>10816</v>
      </c>
      <c r="M3280">
        <f t="shared" si="414"/>
        <v>247.1</v>
      </c>
      <c r="N3280">
        <f t="shared" si="415"/>
        <v>1</v>
      </c>
    </row>
    <row r="3281" spans="1:14">
      <c r="A3281">
        <f t="shared" si="408"/>
        <v>0</v>
      </c>
      <c r="B3281">
        <f t="shared" si="409"/>
        <v>0</v>
      </c>
      <c r="C3281">
        <v>188</v>
      </c>
      <c r="D3281">
        <v>144</v>
      </c>
      <c r="E3281">
        <f t="shared" si="410"/>
        <v>-999</v>
      </c>
      <c r="F3281">
        <f>能力值计算器!G2</f>
        <v>0</v>
      </c>
      <c r="G3281">
        <f>ROUNDDOWN((能力值计算器!F4+能力值计算器!E4*2+ROUNDDOWN(C3281/4,0))*能力值计算器!C2/100+10+能力值计算器!C2,0)</f>
        <v>169</v>
      </c>
      <c r="H3281">
        <f>ROUNDDOWN(ROUNDDOWN(ROUNDDOWN(ROUNDDOWN(ROUNDDOWN((能力值计算器!F6+能力值计算器!E6*2+ROUNDDOWN(D3281/4,0))*能力值计算器!C2/100+5,0)*能力值计算器!H6,0)*能力值计算器!K6,0)*能力值计算器!L6,0)*VLOOKUP(能力值计算器!J6,能力变化对照表!A:B,2,0),0)</f>
        <v>103</v>
      </c>
      <c r="I3281">
        <f>ROUNDDOWN(ROUNDDOWN(ROUNDDOWN(ROUNDDOWN(ROUNDDOWN((能力值计算器!F8+能力值计算器!E8*2+ROUNDDOWN(E3281/4,0))*能力值计算器!C2/100+5,0)*能力值计算器!H8,0)*能力值计算器!K8,0)*能力值计算器!L8,0)*VLOOKUP(能力值计算器!J8,能力变化对照表!A:B,2,0),0)</f>
        <v>-39</v>
      </c>
      <c r="J3281">
        <f t="shared" si="411"/>
        <v>0</v>
      </c>
      <c r="K3281">
        <f t="shared" si="412"/>
        <v>-6591</v>
      </c>
      <c r="L3281">
        <f t="shared" si="413"/>
        <v>10816</v>
      </c>
      <c r="M3281">
        <f t="shared" si="414"/>
        <v>247.1</v>
      </c>
      <c r="N3281">
        <f t="shared" si="415"/>
        <v>1</v>
      </c>
    </row>
    <row r="3282" spans="1:14">
      <c r="A3282">
        <f t="shared" si="408"/>
        <v>0</v>
      </c>
      <c r="B3282">
        <f t="shared" si="409"/>
        <v>0</v>
      </c>
      <c r="C3282">
        <v>192</v>
      </c>
      <c r="D3282">
        <v>140</v>
      </c>
      <c r="E3282">
        <f t="shared" si="410"/>
        <v>-999</v>
      </c>
      <c r="F3282">
        <f>能力值计算器!G2</f>
        <v>0</v>
      </c>
      <c r="G3282">
        <f>ROUNDDOWN((能力值计算器!F4+能力值计算器!E4*2+ROUNDDOWN(C3282/4,0))*能力值计算器!C2/100+10+能力值计算器!C2,0)</f>
        <v>169</v>
      </c>
      <c r="H3282">
        <f>ROUNDDOWN(ROUNDDOWN(ROUNDDOWN(ROUNDDOWN(ROUNDDOWN((能力值计算器!F6+能力值计算器!E6*2+ROUNDDOWN(D3282/4,0))*能力值计算器!C2/100+5,0)*能力值计算器!H6,0)*能力值计算器!K6,0)*能力值计算器!L6,0)*VLOOKUP(能力值计算器!J6,能力变化对照表!A:B,2,0),0)</f>
        <v>103</v>
      </c>
      <c r="I3282">
        <f>ROUNDDOWN(ROUNDDOWN(ROUNDDOWN(ROUNDDOWN(ROUNDDOWN((能力值计算器!F8+能力值计算器!E8*2+ROUNDDOWN(E3282/4,0))*能力值计算器!C2/100+5,0)*能力值计算器!H8,0)*能力值计算器!K8,0)*能力值计算器!L8,0)*VLOOKUP(能力值计算器!J8,能力变化对照表!A:B,2,0),0)</f>
        <v>-39</v>
      </c>
      <c r="J3282">
        <f t="shared" si="411"/>
        <v>0</v>
      </c>
      <c r="K3282">
        <f t="shared" si="412"/>
        <v>-6591</v>
      </c>
      <c r="L3282">
        <f t="shared" si="413"/>
        <v>10816</v>
      </c>
      <c r="M3282">
        <f t="shared" si="414"/>
        <v>247.1</v>
      </c>
      <c r="N3282">
        <f t="shared" si="415"/>
        <v>1</v>
      </c>
    </row>
    <row r="3283" spans="1:14">
      <c r="A3283">
        <f t="shared" si="408"/>
        <v>0</v>
      </c>
      <c r="B3283">
        <f t="shared" si="409"/>
        <v>0</v>
      </c>
      <c r="C3283">
        <v>192</v>
      </c>
      <c r="D3283">
        <v>144</v>
      </c>
      <c r="E3283">
        <f t="shared" si="410"/>
        <v>-999</v>
      </c>
      <c r="F3283">
        <f>能力值计算器!G2</f>
        <v>0</v>
      </c>
      <c r="G3283">
        <f>ROUNDDOWN((能力值计算器!F4+能力值计算器!E4*2+ROUNDDOWN(C3283/4,0))*能力值计算器!C2/100+10+能力值计算器!C2,0)</f>
        <v>169</v>
      </c>
      <c r="H3283">
        <f>ROUNDDOWN(ROUNDDOWN(ROUNDDOWN(ROUNDDOWN(ROUNDDOWN((能力值计算器!F6+能力值计算器!E6*2+ROUNDDOWN(D3283/4,0))*能力值计算器!C2/100+5,0)*能力值计算器!H6,0)*能力值计算器!K6,0)*能力值计算器!L6,0)*VLOOKUP(能力值计算器!J6,能力变化对照表!A:B,2,0),0)</f>
        <v>103</v>
      </c>
      <c r="I3283">
        <f>ROUNDDOWN(ROUNDDOWN(ROUNDDOWN(ROUNDDOWN(ROUNDDOWN((能力值计算器!F8+能力值计算器!E8*2+ROUNDDOWN(E3283/4,0))*能力值计算器!C2/100+5,0)*能力值计算器!H8,0)*能力值计算器!K8,0)*能力值计算器!L8,0)*VLOOKUP(能力值计算器!J8,能力变化对照表!A:B,2,0),0)</f>
        <v>-39</v>
      </c>
      <c r="J3283">
        <f t="shared" si="411"/>
        <v>0</v>
      </c>
      <c r="K3283">
        <f t="shared" si="412"/>
        <v>-6591</v>
      </c>
      <c r="L3283">
        <f t="shared" si="413"/>
        <v>10816</v>
      </c>
      <c r="M3283">
        <f t="shared" si="414"/>
        <v>247.1</v>
      </c>
      <c r="N3283">
        <f t="shared" si="415"/>
        <v>1</v>
      </c>
    </row>
    <row r="3284" spans="1:14">
      <c r="A3284">
        <f t="shared" si="408"/>
        <v>0</v>
      </c>
      <c r="B3284">
        <f t="shared" si="409"/>
        <v>0</v>
      </c>
      <c r="C3284">
        <v>148</v>
      </c>
      <c r="D3284">
        <v>164</v>
      </c>
      <c r="E3284">
        <f t="shared" si="410"/>
        <v>-999</v>
      </c>
      <c r="F3284">
        <f>能力值计算器!G2</f>
        <v>0</v>
      </c>
      <c r="G3284">
        <f>ROUNDDOWN((能力值计算器!F4+能力值计算器!E4*2+ROUNDDOWN(C3284/4,0))*能力值计算器!C2/100+10+能力值计算器!C2,0)</f>
        <v>164</v>
      </c>
      <c r="H3284">
        <f>ROUNDDOWN(ROUNDDOWN(ROUNDDOWN(ROUNDDOWN(ROUNDDOWN((能力值计算器!F6+能力值计算器!E6*2+ROUNDDOWN(D3284/4,0))*能力值计算器!C2/100+5,0)*能力值计算器!H6,0)*能力值计算器!K6,0)*能力值计算器!L6,0)*VLOOKUP(能力值计算器!J6,能力变化对照表!A:B,2,0),0)</f>
        <v>106</v>
      </c>
      <c r="I3284">
        <f>ROUNDDOWN(ROUNDDOWN(ROUNDDOWN(ROUNDDOWN(ROUNDDOWN((能力值计算器!F8+能力值计算器!E8*2+ROUNDDOWN(E3284/4,0))*能力值计算器!C2/100+5,0)*能力值计算器!H8,0)*能力值计算器!K8,0)*能力值计算器!L8,0)*VLOOKUP(能力值计算器!J8,能力变化对照表!A:B,2,0),0)</f>
        <v>-39</v>
      </c>
      <c r="J3284">
        <f t="shared" si="411"/>
        <v>0</v>
      </c>
      <c r="K3284">
        <f t="shared" si="412"/>
        <v>-6396</v>
      </c>
      <c r="L3284">
        <f t="shared" si="413"/>
        <v>10988</v>
      </c>
      <c r="M3284">
        <f t="shared" si="414"/>
        <v>242.1</v>
      </c>
      <c r="N3284">
        <f t="shared" si="415"/>
        <v>1</v>
      </c>
    </row>
    <row r="3285" spans="1:14">
      <c r="A3285">
        <f t="shared" si="408"/>
        <v>0</v>
      </c>
      <c r="B3285">
        <f t="shared" si="409"/>
        <v>0</v>
      </c>
      <c r="C3285">
        <v>148</v>
      </c>
      <c r="D3285">
        <v>168</v>
      </c>
      <c r="E3285">
        <f t="shared" si="410"/>
        <v>-999</v>
      </c>
      <c r="F3285">
        <f>能力值计算器!G2</f>
        <v>0</v>
      </c>
      <c r="G3285">
        <f>ROUNDDOWN((能力值计算器!F4+能力值计算器!E4*2+ROUNDDOWN(C3285/4,0))*能力值计算器!C2/100+10+能力值计算器!C2,0)</f>
        <v>164</v>
      </c>
      <c r="H3285">
        <f>ROUNDDOWN(ROUNDDOWN(ROUNDDOWN(ROUNDDOWN(ROUNDDOWN((能力值计算器!F6+能力值计算器!E6*2+ROUNDDOWN(D3285/4,0))*能力值计算器!C2/100+5,0)*能力值计算器!H6,0)*能力值计算器!K6,0)*能力值计算器!L6,0)*VLOOKUP(能力值计算器!J6,能力变化对照表!A:B,2,0),0)</f>
        <v>106</v>
      </c>
      <c r="I3285">
        <f>ROUNDDOWN(ROUNDDOWN(ROUNDDOWN(ROUNDDOWN(ROUNDDOWN((能力值计算器!F8+能力值计算器!E8*2+ROUNDDOWN(E3285/4,0))*能力值计算器!C2/100+5,0)*能力值计算器!H8,0)*能力值计算器!K8,0)*能力值计算器!L8,0)*VLOOKUP(能力值计算器!J8,能力变化对照表!A:B,2,0),0)</f>
        <v>-39</v>
      </c>
      <c r="J3285">
        <f t="shared" si="411"/>
        <v>0</v>
      </c>
      <c r="K3285">
        <f t="shared" si="412"/>
        <v>-6396</v>
      </c>
      <c r="L3285">
        <f t="shared" si="413"/>
        <v>10988</v>
      </c>
      <c r="M3285">
        <f t="shared" si="414"/>
        <v>242.1</v>
      </c>
      <c r="N3285">
        <f t="shared" si="415"/>
        <v>1</v>
      </c>
    </row>
    <row r="3286" spans="1:14">
      <c r="A3286">
        <f t="shared" si="408"/>
        <v>0</v>
      </c>
      <c r="B3286">
        <f t="shared" si="409"/>
        <v>0</v>
      </c>
      <c r="C3286">
        <v>152</v>
      </c>
      <c r="D3286">
        <v>164</v>
      </c>
      <c r="E3286">
        <f t="shared" si="410"/>
        <v>-999</v>
      </c>
      <c r="F3286">
        <f>能力值计算器!G2</f>
        <v>0</v>
      </c>
      <c r="G3286">
        <f>ROUNDDOWN((能力值计算器!F4+能力值计算器!E4*2+ROUNDDOWN(C3286/4,0))*能力值计算器!C2/100+10+能力值计算器!C2,0)</f>
        <v>164</v>
      </c>
      <c r="H3286">
        <f>ROUNDDOWN(ROUNDDOWN(ROUNDDOWN(ROUNDDOWN(ROUNDDOWN((能力值计算器!F6+能力值计算器!E6*2+ROUNDDOWN(D3286/4,0))*能力值计算器!C2/100+5,0)*能力值计算器!H6,0)*能力值计算器!K6,0)*能力值计算器!L6,0)*VLOOKUP(能力值计算器!J6,能力变化对照表!A:B,2,0),0)</f>
        <v>106</v>
      </c>
      <c r="I3286">
        <f>ROUNDDOWN(ROUNDDOWN(ROUNDDOWN(ROUNDDOWN(ROUNDDOWN((能力值计算器!F8+能力值计算器!E8*2+ROUNDDOWN(E3286/4,0))*能力值计算器!C2/100+5,0)*能力值计算器!H8,0)*能力值计算器!K8,0)*能力值计算器!L8,0)*VLOOKUP(能力值计算器!J8,能力变化对照表!A:B,2,0),0)</f>
        <v>-39</v>
      </c>
      <c r="J3286">
        <f t="shared" si="411"/>
        <v>0</v>
      </c>
      <c r="K3286">
        <f t="shared" si="412"/>
        <v>-6396</v>
      </c>
      <c r="L3286">
        <f t="shared" si="413"/>
        <v>10988</v>
      </c>
      <c r="M3286">
        <f t="shared" si="414"/>
        <v>242.1</v>
      </c>
      <c r="N3286">
        <f t="shared" si="415"/>
        <v>1</v>
      </c>
    </row>
    <row r="3287" spans="1:14">
      <c r="A3287">
        <f t="shared" si="408"/>
        <v>0</v>
      </c>
      <c r="B3287">
        <f t="shared" si="409"/>
        <v>0</v>
      </c>
      <c r="C3287">
        <v>152</v>
      </c>
      <c r="D3287">
        <v>168</v>
      </c>
      <c r="E3287">
        <f t="shared" si="410"/>
        <v>-999</v>
      </c>
      <c r="F3287">
        <f>能力值计算器!G2</f>
        <v>0</v>
      </c>
      <c r="G3287">
        <f>ROUNDDOWN((能力值计算器!F4+能力值计算器!E4*2+ROUNDDOWN(C3287/4,0))*能力值计算器!C2/100+10+能力值计算器!C2,0)</f>
        <v>164</v>
      </c>
      <c r="H3287">
        <f>ROUNDDOWN(ROUNDDOWN(ROUNDDOWN(ROUNDDOWN(ROUNDDOWN((能力值计算器!F6+能力值计算器!E6*2+ROUNDDOWN(D3287/4,0))*能力值计算器!C2/100+5,0)*能力值计算器!H6,0)*能力值计算器!K6,0)*能力值计算器!L6,0)*VLOOKUP(能力值计算器!J6,能力变化对照表!A:B,2,0),0)</f>
        <v>106</v>
      </c>
      <c r="I3287">
        <f>ROUNDDOWN(ROUNDDOWN(ROUNDDOWN(ROUNDDOWN(ROUNDDOWN((能力值计算器!F8+能力值计算器!E8*2+ROUNDDOWN(E3287/4,0))*能力值计算器!C2/100+5,0)*能力值计算器!H8,0)*能力值计算器!K8,0)*能力值计算器!L8,0)*VLOOKUP(能力值计算器!J8,能力变化对照表!A:B,2,0),0)</f>
        <v>-39</v>
      </c>
      <c r="J3287">
        <f t="shared" si="411"/>
        <v>0</v>
      </c>
      <c r="K3287">
        <f t="shared" si="412"/>
        <v>-6396</v>
      </c>
      <c r="L3287">
        <f t="shared" si="413"/>
        <v>10988</v>
      </c>
      <c r="M3287">
        <f t="shared" si="414"/>
        <v>242.1</v>
      </c>
      <c r="N3287">
        <f t="shared" si="415"/>
        <v>1</v>
      </c>
    </row>
    <row r="3288" spans="1:14">
      <c r="A3288">
        <f t="shared" si="408"/>
        <v>0</v>
      </c>
      <c r="B3288">
        <f t="shared" si="409"/>
        <v>0</v>
      </c>
      <c r="C3288">
        <v>244</v>
      </c>
      <c r="D3288">
        <v>108</v>
      </c>
      <c r="E3288">
        <f t="shared" si="410"/>
        <v>-999</v>
      </c>
      <c r="F3288">
        <f>能力值计算器!G2</f>
        <v>0</v>
      </c>
      <c r="G3288">
        <f>ROUNDDOWN((能力值计算器!F4+能力值计算器!E4*2+ROUNDDOWN(C3288/4,0))*能力值计算器!C2/100+10+能力值计算器!C2,0)</f>
        <v>176</v>
      </c>
      <c r="H3288">
        <f>ROUNDDOWN(ROUNDDOWN(ROUNDDOWN(ROUNDDOWN(ROUNDDOWN((能力值计算器!F6+能力值计算器!E6*2+ROUNDDOWN(D3288/4,0))*能力值计算器!C2/100+5,0)*能力值计算器!H6,0)*能力值计算器!K6,0)*能力值计算器!L6,0)*VLOOKUP(能力值计算器!J6,能力变化对照表!A:B,2,0),0)</f>
        <v>99</v>
      </c>
      <c r="I3288">
        <f>ROUNDDOWN(ROUNDDOWN(ROUNDDOWN(ROUNDDOWN(ROUNDDOWN((能力值计算器!F8+能力值计算器!E8*2+ROUNDDOWN(E3288/4,0))*能力值计算器!C2/100+5,0)*能力值计算器!H8,0)*能力值计算器!K8,0)*能力值计算器!L8,0)*VLOOKUP(能力值计算器!J8,能力变化对照表!A:B,2,0),0)</f>
        <v>-39</v>
      </c>
      <c r="J3288">
        <f t="shared" si="411"/>
        <v>0</v>
      </c>
      <c r="K3288">
        <f t="shared" si="412"/>
        <v>-6864</v>
      </c>
      <c r="L3288">
        <f t="shared" si="413"/>
        <v>10560</v>
      </c>
      <c r="M3288">
        <f t="shared" si="414"/>
        <v>254.1</v>
      </c>
      <c r="N3288">
        <f t="shared" si="415"/>
        <v>1</v>
      </c>
    </row>
    <row r="3289" spans="1:14">
      <c r="A3289">
        <f t="shared" si="408"/>
        <v>0</v>
      </c>
      <c r="B3289">
        <f t="shared" si="409"/>
        <v>0</v>
      </c>
      <c r="C3289">
        <v>244</v>
      </c>
      <c r="D3289">
        <v>112</v>
      </c>
      <c r="E3289">
        <f t="shared" si="410"/>
        <v>-999</v>
      </c>
      <c r="F3289">
        <f>能力值计算器!G2</f>
        <v>0</v>
      </c>
      <c r="G3289">
        <f>ROUNDDOWN((能力值计算器!F4+能力值计算器!E4*2+ROUNDDOWN(C3289/4,0))*能力值计算器!C2/100+10+能力值计算器!C2,0)</f>
        <v>176</v>
      </c>
      <c r="H3289">
        <f>ROUNDDOWN(ROUNDDOWN(ROUNDDOWN(ROUNDDOWN(ROUNDDOWN((能力值计算器!F6+能力值计算器!E6*2+ROUNDDOWN(D3289/4,0))*能力值计算器!C2/100+5,0)*能力值计算器!H6,0)*能力值计算器!K6,0)*能力值计算器!L6,0)*VLOOKUP(能力值计算器!J6,能力变化对照表!A:B,2,0),0)</f>
        <v>99</v>
      </c>
      <c r="I3289">
        <f>ROUNDDOWN(ROUNDDOWN(ROUNDDOWN(ROUNDDOWN(ROUNDDOWN((能力值计算器!F8+能力值计算器!E8*2+ROUNDDOWN(E3289/4,0))*能力值计算器!C2/100+5,0)*能力值计算器!H8,0)*能力值计算器!K8,0)*能力值计算器!L8,0)*VLOOKUP(能力值计算器!J8,能力变化对照表!A:B,2,0),0)</f>
        <v>-39</v>
      </c>
      <c r="J3289">
        <f t="shared" si="411"/>
        <v>0</v>
      </c>
      <c r="K3289">
        <f t="shared" si="412"/>
        <v>-6864</v>
      </c>
      <c r="L3289">
        <f t="shared" si="413"/>
        <v>10560</v>
      </c>
      <c r="M3289">
        <f t="shared" si="414"/>
        <v>254.1</v>
      </c>
      <c r="N3289">
        <f t="shared" si="415"/>
        <v>1</v>
      </c>
    </row>
    <row r="3290" spans="1:14">
      <c r="A3290">
        <f t="shared" si="408"/>
        <v>0</v>
      </c>
      <c r="B3290">
        <f t="shared" si="409"/>
        <v>0</v>
      </c>
      <c r="C3290">
        <v>248</v>
      </c>
      <c r="D3290">
        <v>108</v>
      </c>
      <c r="E3290">
        <f t="shared" si="410"/>
        <v>-999</v>
      </c>
      <c r="F3290">
        <f>能力值计算器!G2</f>
        <v>0</v>
      </c>
      <c r="G3290">
        <f>ROUNDDOWN((能力值计算器!F4+能力值计算器!E4*2+ROUNDDOWN(C3290/4,0))*能力值计算器!C2/100+10+能力值计算器!C2,0)</f>
        <v>176</v>
      </c>
      <c r="H3290">
        <f>ROUNDDOWN(ROUNDDOWN(ROUNDDOWN(ROUNDDOWN(ROUNDDOWN((能力值计算器!F6+能力值计算器!E6*2+ROUNDDOWN(D3290/4,0))*能力值计算器!C2/100+5,0)*能力值计算器!H6,0)*能力值计算器!K6,0)*能力值计算器!L6,0)*VLOOKUP(能力值计算器!J6,能力变化对照表!A:B,2,0),0)</f>
        <v>99</v>
      </c>
      <c r="I3290">
        <f>ROUNDDOWN(ROUNDDOWN(ROUNDDOWN(ROUNDDOWN(ROUNDDOWN((能力值计算器!F8+能力值计算器!E8*2+ROUNDDOWN(E3290/4,0))*能力值计算器!C2/100+5,0)*能力值计算器!H8,0)*能力值计算器!K8,0)*能力值计算器!L8,0)*VLOOKUP(能力值计算器!J8,能力变化对照表!A:B,2,0),0)</f>
        <v>-39</v>
      </c>
      <c r="J3290">
        <f t="shared" si="411"/>
        <v>0</v>
      </c>
      <c r="K3290">
        <f t="shared" si="412"/>
        <v>-6864</v>
      </c>
      <c r="L3290">
        <f t="shared" si="413"/>
        <v>10560</v>
      </c>
      <c r="M3290">
        <f t="shared" si="414"/>
        <v>254.1</v>
      </c>
      <c r="N3290">
        <f t="shared" si="415"/>
        <v>1</v>
      </c>
    </row>
    <row r="3291" spans="1:14">
      <c r="A3291">
        <f t="shared" si="408"/>
        <v>0</v>
      </c>
      <c r="B3291">
        <f t="shared" si="409"/>
        <v>0</v>
      </c>
      <c r="C3291">
        <v>248</v>
      </c>
      <c r="D3291">
        <v>112</v>
      </c>
      <c r="E3291">
        <f t="shared" si="410"/>
        <v>-999</v>
      </c>
      <c r="F3291">
        <f>能力值计算器!G2</f>
        <v>0</v>
      </c>
      <c r="G3291">
        <f>ROUNDDOWN((能力值计算器!F4+能力值计算器!E4*2+ROUNDDOWN(C3291/4,0))*能力值计算器!C2/100+10+能力值计算器!C2,0)</f>
        <v>176</v>
      </c>
      <c r="H3291">
        <f>ROUNDDOWN(ROUNDDOWN(ROUNDDOWN(ROUNDDOWN(ROUNDDOWN((能力值计算器!F6+能力值计算器!E6*2+ROUNDDOWN(D3291/4,0))*能力值计算器!C2/100+5,0)*能力值计算器!H6,0)*能力值计算器!K6,0)*能力值计算器!L6,0)*VLOOKUP(能力值计算器!J6,能力变化对照表!A:B,2,0),0)</f>
        <v>99</v>
      </c>
      <c r="I3291">
        <f>ROUNDDOWN(ROUNDDOWN(ROUNDDOWN(ROUNDDOWN(ROUNDDOWN((能力值计算器!F8+能力值计算器!E8*2+ROUNDDOWN(E3291/4,0))*能力值计算器!C2/100+5,0)*能力值计算器!H8,0)*能力值计算器!K8,0)*能力值计算器!L8,0)*VLOOKUP(能力值计算器!J8,能力变化对照表!A:B,2,0),0)</f>
        <v>-39</v>
      </c>
      <c r="J3291">
        <f t="shared" si="411"/>
        <v>0</v>
      </c>
      <c r="K3291">
        <f t="shared" si="412"/>
        <v>-6864</v>
      </c>
      <c r="L3291">
        <f t="shared" si="413"/>
        <v>10560</v>
      </c>
      <c r="M3291">
        <f t="shared" si="414"/>
        <v>254.1</v>
      </c>
      <c r="N3291">
        <f t="shared" si="415"/>
        <v>1</v>
      </c>
    </row>
    <row r="3292" spans="1:14">
      <c r="A3292">
        <f t="shared" si="408"/>
        <v>0</v>
      </c>
      <c r="B3292">
        <f t="shared" si="409"/>
        <v>0</v>
      </c>
      <c r="C3292">
        <v>28</v>
      </c>
      <c r="D3292">
        <v>244</v>
      </c>
      <c r="E3292">
        <f t="shared" si="410"/>
        <v>-999</v>
      </c>
      <c r="F3292">
        <f>能力值计算器!G2</f>
        <v>0</v>
      </c>
      <c r="G3292">
        <f>ROUNDDOWN((能力值计算器!F4+能力值计算器!E4*2+ROUNDDOWN(C3292/4,0))*能力值计算器!C2/100+10+能力值计算器!C2,0)</f>
        <v>149</v>
      </c>
      <c r="H3292">
        <f>ROUNDDOWN(ROUNDDOWN(ROUNDDOWN(ROUNDDOWN(ROUNDDOWN((能力值计算器!F6+能力值计算器!E6*2+ROUNDDOWN(D3292/4,0))*能力值计算器!C2/100+5,0)*能力值计算器!H6,0)*能力值计算器!K6,0)*能力值计算器!L6,0)*VLOOKUP(能力值计算器!J6,能力变化对照表!A:B,2,0),0)</f>
        <v>116</v>
      </c>
      <c r="I3292">
        <f>ROUNDDOWN(ROUNDDOWN(ROUNDDOWN(ROUNDDOWN(ROUNDDOWN((能力值计算器!F8+能力值计算器!E8*2+ROUNDDOWN(E3292/4,0))*能力值计算器!C2/100+5,0)*能力值计算器!H8,0)*能力值计算器!K8,0)*能力值计算器!L8,0)*VLOOKUP(能力值计算器!J8,能力变化对照表!A:B,2,0),0)</f>
        <v>-39</v>
      </c>
      <c r="J3292">
        <f t="shared" si="411"/>
        <v>0</v>
      </c>
      <c r="K3292">
        <f t="shared" si="412"/>
        <v>-5811</v>
      </c>
      <c r="L3292">
        <f t="shared" si="413"/>
        <v>11473</v>
      </c>
      <c r="M3292">
        <f t="shared" si="414"/>
        <v>227.1</v>
      </c>
      <c r="N3292">
        <f t="shared" si="415"/>
        <v>1</v>
      </c>
    </row>
    <row r="3293" spans="1:14">
      <c r="A3293">
        <f t="shared" si="408"/>
        <v>0</v>
      </c>
      <c r="B3293">
        <f t="shared" si="409"/>
        <v>0</v>
      </c>
      <c r="C3293">
        <v>28</v>
      </c>
      <c r="D3293">
        <v>248</v>
      </c>
      <c r="E3293">
        <f t="shared" si="410"/>
        <v>-999</v>
      </c>
      <c r="F3293">
        <f>能力值计算器!G2</f>
        <v>0</v>
      </c>
      <c r="G3293">
        <f>ROUNDDOWN((能力值计算器!F4+能力值计算器!E4*2+ROUNDDOWN(C3293/4,0))*能力值计算器!C2/100+10+能力值计算器!C2,0)</f>
        <v>149</v>
      </c>
      <c r="H3293">
        <f>ROUNDDOWN(ROUNDDOWN(ROUNDDOWN(ROUNDDOWN(ROUNDDOWN((能力值计算器!F6+能力值计算器!E6*2+ROUNDDOWN(D3293/4,0))*能力值计算器!C2/100+5,0)*能力值计算器!H6,0)*能力值计算器!K6,0)*能力值计算器!L6,0)*VLOOKUP(能力值计算器!J6,能力变化对照表!A:B,2,0),0)</f>
        <v>116</v>
      </c>
      <c r="I3293">
        <f>ROUNDDOWN(ROUNDDOWN(ROUNDDOWN(ROUNDDOWN(ROUNDDOWN((能力值计算器!F8+能力值计算器!E8*2+ROUNDDOWN(E3293/4,0))*能力值计算器!C2/100+5,0)*能力值计算器!H8,0)*能力值计算器!K8,0)*能力值计算器!L8,0)*VLOOKUP(能力值计算器!J8,能力变化对照表!A:B,2,0),0)</f>
        <v>-39</v>
      </c>
      <c r="J3293">
        <f t="shared" si="411"/>
        <v>0</v>
      </c>
      <c r="K3293">
        <f t="shared" si="412"/>
        <v>-5811</v>
      </c>
      <c r="L3293">
        <f t="shared" si="413"/>
        <v>11473</v>
      </c>
      <c r="M3293">
        <f t="shared" si="414"/>
        <v>227.1</v>
      </c>
      <c r="N3293">
        <f t="shared" si="415"/>
        <v>1</v>
      </c>
    </row>
    <row r="3294" spans="1:14">
      <c r="A3294">
        <f t="shared" si="408"/>
        <v>0</v>
      </c>
      <c r="B3294">
        <f t="shared" si="409"/>
        <v>0</v>
      </c>
      <c r="C3294">
        <v>32</v>
      </c>
      <c r="D3294">
        <v>244</v>
      </c>
      <c r="E3294">
        <f t="shared" si="410"/>
        <v>-999</v>
      </c>
      <c r="F3294">
        <f>能力值计算器!G2</f>
        <v>0</v>
      </c>
      <c r="G3294">
        <f>ROUNDDOWN((能力值计算器!F4+能力值计算器!E4*2+ROUNDDOWN(C3294/4,0))*能力值计算器!C2/100+10+能力值计算器!C2,0)</f>
        <v>149</v>
      </c>
      <c r="H3294">
        <f>ROUNDDOWN(ROUNDDOWN(ROUNDDOWN(ROUNDDOWN(ROUNDDOWN((能力值计算器!F6+能力值计算器!E6*2+ROUNDDOWN(D3294/4,0))*能力值计算器!C2/100+5,0)*能力值计算器!H6,0)*能力值计算器!K6,0)*能力值计算器!L6,0)*VLOOKUP(能力值计算器!J6,能力变化对照表!A:B,2,0),0)</f>
        <v>116</v>
      </c>
      <c r="I3294">
        <f>ROUNDDOWN(ROUNDDOWN(ROUNDDOWN(ROUNDDOWN(ROUNDDOWN((能力值计算器!F8+能力值计算器!E8*2+ROUNDDOWN(E3294/4,0))*能力值计算器!C2/100+5,0)*能力值计算器!H8,0)*能力值计算器!K8,0)*能力值计算器!L8,0)*VLOOKUP(能力值计算器!J8,能力变化对照表!A:B,2,0),0)</f>
        <v>-39</v>
      </c>
      <c r="J3294">
        <f t="shared" si="411"/>
        <v>0</v>
      </c>
      <c r="K3294">
        <f t="shared" si="412"/>
        <v>-5811</v>
      </c>
      <c r="L3294">
        <f t="shared" si="413"/>
        <v>11473</v>
      </c>
      <c r="M3294">
        <f t="shared" si="414"/>
        <v>227.1</v>
      </c>
      <c r="N3294">
        <f t="shared" si="415"/>
        <v>1</v>
      </c>
    </row>
    <row r="3295" spans="1:14">
      <c r="A3295">
        <f t="shared" si="408"/>
        <v>0</v>
      </c>
      <c r="B3295">
        <f t="shared" si="409"/>
        <v>0</v>
      </c>
      <c r="C3295">
        <v>32</v>
      </c>
      <c r="D3295">
        <v>248</v>
      </c>
      <c r="E3295">
        <f t="shared" si="410"/>
        <v>-999</v>
      </c>
      <c r="F3295">
        <f>能力值计算器!G2</f>
        <v>0</v>
      </c>
      <c r="G3295">
        <f>ROUNDDOWN((能力值计算器!F4+能力值计算器!E4*2+ROUNDDOWN(C3295/4,0))*能力值计算器!C2/100+10+能力值计算器!C2,0)</f>
        <v>149</v>
      </c>
      <c r="H3295">
        <f>ROUNDDOWN(ROUNDDOWN(ROUNDDOWN(ROUNDDOWN(ROUNDDOWN((能力值计算器!F6+能力值计算器!E6*2+ROUNDDOWN(D3295/4,0))*能力值计算器!C2/100+5,0)*能力值计算器!H6,0)*能力值计算器!K6,0)*能力值计算器!L6,0)*VLOOKUP(能力值计算器!J6,能力变化对照表!A:B,2,0),0)</f>
        <v>116</v>
      </c>
      <c r="I3295">
        <f>ROUNDDOWN(ROUNDDOWN(ROUNDDOWN(ROUNDDOWN(ROUNDDOWN((能力值计算器!F8+能力值计算器!E8*2+ROUNDDOWN(E3295/4,0))*能力值计算器!C2/100+5,0)*能力值计算器!H8,0)*能力值计算器!K8,0)*能力值计算器!L8,0)*VLOOKUP(能力值计算器!J8,能力变化对照表!A:B,2,0),0)</f>
        <v>-39</v>
      </c>
      <c r="J3295">
        <f t="shared" si="411"/>
        <v>0</v>
      </c>
      <c r="K3295">
        <f t="shared" si="412"/>
        <v>-5811</v>
      </c>
      <c r="L3295">
        <f t="shared" si="413"/>
        <v>11473</v>
      </c>
      <c r="M3295">
        <f t="shared" si="414"/>
        <v>227.1</v>
      </c>
      <c r="N3295">
        <f t="shared" si="415"/>
        <v>1</v>
      </c>
    </row>
    <row r="3296" spans="1:14">
      <c r="A3296">
        <f t="shared" si="408"/>
        <v>0</v>
      </c>
      <c r="B3296">
        <f t="shared" si="409"/>
        <v>0</v>
      </c>
      <c r="C3296">
        <v>228</v>
      </c>
      <c r="D3296">
        <v>116</v>
      </c>
      <c r="E3296">
        <f t="shared" si="410"/>
        <v>-999</v>
      </c>
      <c r="F3296">
        <f>能力值计算器!G2</f>
        <v>0</v>
      </c>
      <c r="G3296">
        <f>ROUNDDOWN((能力值计算器!F4+能力值计算器!E4*2+ROUNDDOWN(C3296/4,0))*能力值计算器!C2/100+10+能力值计算器!C2,0)</f>
        <v>174</v>
      </c>
      <c r="H3296">
        <f>ROUNDDOWN(ROUNDDOWN(ROUNDDOWN(ROUNDDOWN(ROUNDDOWN((能力值计算器!F6+能力值计算器!E6*2+ROUNDDOWN(D3296/4,0))*能力值计算器!C2/100+5,0)*能力值计算器!H6,0)*能力值计算器!K6,0)*能力值计算器!L6,0)*VLOOKUP(能力值计算器!J6,能力变化对照表!A:B,2,0),0)</f>
        <v>100</v>
      </c>
      <c r="I3296">
        <f>ROUNDDOWN(ROUNDDOWN(ROUNDDOWN(ROUNDDOWN(ROUNDDOWN((能力值计算器!F8+能力值计算器!E8*2+ROUNDDOWN(E3296/4,0))*能力值计算器!C2/100+5,0)*能力值计算器!H8,0)*能力值计算器!K8,0)*能力值计算器!L8,0)*VLOOKUP(能力值计算器!J8,能力变化对照表!A:B,2,0),0)</f>
        <v>-39</v>
      </c>
      <c r="J3296">
        <f t="shared" si="411"/>
        <v>0</v>
      </c>
      <c r="K3296">
        <f t="shared" si="412"/>
        <v>-6786</v>
      </c>
      <c r="L3296">
        <f t="shared" si="413"/>
        <v>10614</v>
      </c>
      <c r="M3296">
        <f t="shared" si="414"/>
        <v>252.1</v>
      </c>
      <c r="N3296">
        <f t="shared" si="415"/>
        <v>1</v>
      </c>
    </row>
    <row r="3297" spans="1:14">
      <c r="A3297">
        <f t="shared" si="408"/>
        <v>0</v>
      </c>
      <c r="B3297">
        <f t="shared" si="409"/>
        <v>0</v>
      </c>
      <c r="C3297">
        <v>228</v>
      </c>
      <c r="D3297">
        <v>120</v>
      </c>
      <c r="E3297">
        <f t="shared" si="410"/>
        <v>-999</v>
      </c>
      <c r="F3297">
        <f>能力值计算器!G2</f>
        <v>0</v>
      </c>
      <c r="G3297">
        <f>ROUNDDOWN((能力值计算器!F4+能力值计算器!E4*2+ROUNDDOWN(C3297/4,0))*能力值计算器!C2/100+10+能力值计算器!C2,0)</f>
        <v>174</v>
      </c>
      <c r="H3297">
        <f>ROUNDDOWN(ROUNDDOWN(ROUNDDOWN(ROUNDDOWN(ROUNDDOWN((能力值计算器!F6+能力值计算器!E6*2+ROUNDDOWN(D3297/4,0))*能力值计算器!C2/100+5,0)*能力值计算器!H6,0)*能力值计算器!K6,0)*能力值计算器!L6,0)*VLOOKUP(能力值计算器!J6,能力变化对照表!A:B,2,0),0)</f>
        <v>100</v>
      </c>
      <c r="I3297">
        <f>ROUNDDOWN(ROUNDDOWN(ROUNDDOWN(ROUNDDOWN(ROUNDDOWN((能力值计算器!F8+能力值计算器!E8*2+ROUNDDOWN(E3297/4,0))*能力值计算器!C2/100+5,0)*能力值计算器!H8,0)*能力值计算器!K8,0)*能力值计算器!L8,0)*VLOOKUP(能力值计算器!J8,能力变化对照表!A:B,2,0),0)</f>
        <v>-39</v>
      </c>
      <c r="J3297">
        <f t="shared" si="411"/>
        <v>0</v>
      </c>
      <c r="K3297">
        <f t="shared" si="412"/>
        <v>-6786</v>
      </c>
      <c r="L3297">
        <f t="shared" si="413"/>
        <v>10614</v>
      </c>
      <c r="M3297">
        <f t="shared" si="414"/>
        <v>252.1</v>
      </c>
      <c r="N3297">
        <f t="shared" si="415"/>
        <v>1</v>
      </c>
    </row>
    <row r="3298" spans="1:14">
      <c r="A3298">
        <f t="shared" si="408"/>
        <v>0</v>
      </c>
      <c r="B3298">
        <f t="shared" si="409"/>
        <v>0</v>
      </c>
      <c r="C3298">
        <v>232</v>
      </c>
      <c r="D3298">
        <v>116</v>
      </c>
      <c r="E3298">
        <f t="shared" si="410"/>
        <v>-999</v>
      </c>
      <c r="F3298">
        <f>能力值计算器!G2</f>
        <v>0</v>
      </c>
      <c r="G3298">
        <f>ROUNDDOWN((能力值计算器!F4+能力值计算器!E4*2+ROUNDDOWN(C3298/4,0))*能力值计算器!C2/100+10+能力值计算器!C2,0)</f>
        <v>174</v>
      </c>
      <c r="H3298">
        <f>ROUNDDOWN(ROUNDDOWN(ROUNDDOWN(ROUNDDOWN(ROUNDDOWN((能力值计算器!F6+能力值计算器!E6*2+ROUNDDOWN(D3298/4,0))*能力值计算器!C2/100+5,0)*能力值计算器!H6,0)*能力值计算器!K6,0)*能力值计算器!L6,0)*VLOOKUP(能力值计算器!J6,能力变化对照表!A:B,2,0),0)</f>
        <v>100</v>
      </c>
      <c r="I3298">
        <f>ROUNDDOWN(ROUNDDOWN(ROUNDDOWN(ROUNDDOWN(ROUNDDOWN((能力值计算器!F8+能力值计算器!E8*2+ROUNDDOWN(E3298/4,0))*能力值计算器!C2/100+5,0)*能力值计算器!H8,0)*能力值计算器!K8,0)*能力值计算器!L8,0)*VLOOKUP(能力值计算器!J8,能力变化对照表!A:B,2,0),0)</f>
        <v>-39</v>
      </c>
      <c r="J3298">
        <f t="shared" si="411"/>
        <v>0</v>
      </c>
      <c r="K3298">
        <f t="shared" si="412"/>
        <v>-6786</v>
      </c>
      <c r="L3298">
        <f t="shared" si="413"/>
        <v>10614</v>
      </c>
      <c r="M3298">
        <f t="shared" si="414"/>
        <v>252.1</v>
      </c>
      <c r="N3298">
        <f t="shared" si="415"/>
        <v>1</v>
      </c>
    </row>
    <row r="3299" spans="1:14">
      <c r="A3299">
        <f t="shared" si="408"/>
        <v>0</v>
      </c>
      <c r="B3299">
        <f t="shared" si="409"/>
        <v>0</v>
      </c>
      <c r="C3299">
        <v>232</v>
      </c>
      <c r="D3299">
        <v>120</v>
      </c>
      <c r="E3299">
        <f t="shared" si="410"/>
        <v>-999</v>
      </c>
      <c r="F3299">
        <f>能力值计算器!G2</f>
        <v>0</v>
      </c>
      <c r="G3299">
        <f>ROUNDDOWN((能力值计算器!F4+能力值计算器!E4*2+ROUNDDOWN(C3299/4,0))*能力值计算器!C2/100+10+能力值计算器!C2,0)</f>
        <v>174</v>
      </c>
      <c r="H3299">
        <f>ROUNDDOWN(ROUNDDOWN(ROUNDDOWN(ROUNDDOWN(ROUNDDOWN((能力值计算器!F6+能力值计算器!E6*2+ROUNDDOWN(D3299/4,0))*能力值计算器!C2/100+5,0)*能力值计算器!H6,0)*能力值计算器!K6,0)*能力值计算器!L6,0)*VLOOKUP(能力值计算器!J6,能力变化对照表!A:B,2,0),0)</f>
        <v>100</v>
      </c>
      <c r="I3299">
        <f>ROUNDDOWN(ROUNDDOWN(ROUNDDOWN(ROUNDDOWN(ROUNDDOWN((能力值计算器!F8+能力值计算器!E8*2+ROUNDDOWN(E3299/4,0))*能力值计算器!C2/100+5,0)*能力值计算器!H8,0)*能力值计算器!K8,0)*能力值计算器!L8,0)*VLOOKUP(能力值计算器!J8,能力变化对照表!A:B,2,0),0)</f>
        <v>-39</v>
      </c>
      <c r="J3299">
        <f t="shared" si="411"/>
        <v>0</v>
      </c>
      <c r="K3299">
        <f t="shared" si="412"/>
        <v>-6786</v>
      </c>
      <c r="L3299">
        <f t="shared" si="413"/>
        <v>10614</v>
      </c>
      <c r="M3299">
        <f t="shared" si="414"/>
        <v>252.1</v>
      </c>
      <c r="N3299">
        <f t="shared" si="415"/>
        <v>1</v>
      </c>
    </row>
    <row r="3300" spans="1:14">
      <c r="A3300">
        <f t="shared" si="408"/>
        <v>0</v>
      </c>
      <c r="B3300">
        <f t="shared" si="409"/>
        <v>0</v>
      </c>
      <c r="C3300">
        <v>84</v>
      </c>
      <c r="D3300">
        <v>204</v>
      </c>
      <c r="E3300">
        <f t="shared" si="410"/>
        <v>-999</v>
      </c>
      <c r="F3300">
        <f>能力值计算器!G2</f>
        <v>0</v>
      </c>
      <c r="G3300">
        <f>ROUNDDOWN((能力值计算器!F4+能力值计算器!E4*2+ROUNDDOWN(C3300/4,0))*能力值计算器!C2/100+10+能力值计算器!C2,0)</f>
        <v>156</v>
      </c>
      <c r="H3300">
        <f>ROUNDDOWN(ROUNDDOWN(ROUNDDOWN(ROUNDDOWN(ROUNDDOWN((能力值计算器!F6+能力值计算器!E6*2+ROUNDDOWN(D3300/4,0))*能力值计算器!C2/100+5,0)*能力值计算器!H6,0)*能力值计算器!K6,0)*能力值计算器!L6,0)*VLOOKUP(能力值计算器!J6,能力变化对照表!A:B,2,0),0)</f>
        <v>111</v>
      </c>
      <c r="I3300">
        <f>ROUNDDOWN(ROUNDDOWN(ROUNDDOWN(ROUNDDOWN(ROUNDDOWN((能力值计算器!F8+能力值计算器!E8*2+ROUNDDOWN(E3300/4,0))*能力值计算器!C2/100+5,0)*能力值计算器!H8,0)*能力值计算器!K8,0)*能力值计算器!L8,0)*VLOOKUP(能力值计算器!J8,能力变化对照表!A:B,2,0),0)</f>
        <v>-39</v>
      </c>
      <c r="J3300">
        <f t="shared" si="411"/>
        <v>0</v>
      </c>
      <c r="K3300">
        <f t="shared" si="412"/>
        <v>-6084</v>
      </c>
      <c r="L3300">
        <f t="shared" si="413"/>
        <v>11232</v>
      </c>
      <c r="M3300">
        <f t="shared" si="414"/>
        <v>234.1</v>
      </c>
      <c r="N3300">
        <f t="shared" si="415"/>
        <v>1</v>
      </c>
    </row>
    <row r="3301" spans="1:14">
      <c r="A3301">
        <f t="shared" si="408"/>
        <v>0</v>
      </c>
      <c r="B3301">
        <f t="shared" si="409"/>
        <v>0</v>
      </c>
      <c r="C3301">
        <v>84</v>
      </c>
      <c r="D3301">
        <v>208</v>
      </c>
      <c r="E3301">
        <f t="shared" si="410"/>
        <v>-999</v>
      </c>
      <c r="F3301">
        <f>能力值计算器!G2</f>
        <v>0</v>
      </c>
      <c r="G3301">
        <f>ROUNDDOWN((能力值计算器!F4+能力值计算器!E4*2+ROUNDDOWN(C3301/4,0))*能力值计算器!C2/100+10+能力值计算器!C2,0)</f>
        <v>156</v>
      </c>
      <c r="H3301">
        <f>ROUNDDOWN(ROUNDDOWN(ROUNDDOWN(ROUNDDOWN(ROUNDDOWN((能力值计算器!F6+能力值计算器!E6*2+ROUNDDOWN(D3301/4,0))*能力值计算器!C2/100+5,0)*能力值计算器!H6,0)*能力值计算器!K6,0)*能力值计算器!L6,0)*VLOOKUP(能力值计算器!J6,能力变化对照表!A:B,2,0),0)</f>
        <v>111</v>
      </c>
      <c r="I3301">
        <f>ROUNDDOWN(ROUNDDOWN(ROUNDDOWN(ROUNDDOWN(ROUNDDOWN((能力值计算器!F8+能力值计算器!E8*2+ROUNDDOWN(E3301/4,0))*能力值计算器!C2/100+5,0)*能力值计算器!H8,0)*能力值计算器!K8,0)*能力值计算器!L8,0)*VLOOKUP(能力值计算器!J8,能力变化对照表!A:B,2,0),0)</f>
        <v>-39</v>
      </c>
      <c r="J3301">
        <f t="shared" si="411"/>
        <v>0</v>
      </c>
      <c r="K3301">
        <f t="shared" si="412"/>
        <v>-6084</v>
      </c>
      <c r="L3301">
        <f t="shared" si="413"/>
        <v>11232</v>
      </c>
      <c r="M3301">
        <f t="shared" si="414"/>
        <v>234.1</v>
      </c>
      <c r="N3301">
        <f t="shared" si="415"/>
        <v>1</v>
      </c>
    </row>
    <row r="3302" spans="1:14">
      <c r="A3302">
        <f t="shared" si="408"/>
        <v>0</v>
      </c>
      <c r="B3302">
        <f t="shared" si="409"/>
        <v>0</v>
      </c>
      <c r="C3302">
        <v>88</v>
      </c>
      <c r="D3302">
        <v>204</v>
      </c>
      <c r="E3302">
        <f t="shared" si="410"/>
        <v>-999</v>
      </c>
      <c r="F3302">
        <f>能力值计算器!G2</f>
        <v>0</v>
      </c>
      <c r="G3302">
        <f>ROUNDDOWN((能力值计算器!F4+能力值计算器!E4*2+ROUNDDOWN(C3302/4,0))*能力值计算器!C2/100+10+能力值计算器!C2,0)</f>
        <v>156</v>
      </c>
      <c r="H3302">
        <f>ROUNDDOWN(ROUNDDOWN(ROUNDDOWN(ROUNDDOWN(ROUNDDOWN((能力值计算器!F6+能力值计算器!E6*2+ROUNDDOWN(D3302/4,0))*能力值计算器!C2/100+5,0)*能力值计算器!H6,0)*能力值计算器!K6,0)*能力值计算器!L6,0)*VLOOKUP(能力值计算器!J6,能力变化对照表!A:B,2,0),0)</f>
        <v>111</v>
      </c>
      <c r="I3302">
        <f>ROUNDDOWN(ROUNDDOWN(ROUNDDOWN(ROUNDDOWN(ROUNDDOWN((能力值计算器!F8+能力值计算器!E8*2+ROUNDDOWN(E3302/4,0))*能力值计算器!C2/100+5,0)*能力值计算器!H8,0)*能力值计算器!K8,0)*能力值计算器!L8,0)*VLOOKUP(能力值计算器!J8,能力变化对照表!A:B,2,0),0)</f>
        <v>-39</v>
      </c>
      <c r="J3302">
        <f t="shared" si="411"/>
        <v>0</v>
      </c>
      <c r="K3302">
        <f t="shared" si="412"/>
        <v>-6084</v>
      </c>
      <c r="L3302">
        <f t="shared" si="413"/>
        <v>11232</v>
      </c>
      <c r="M3302">
        <f t="shared" si="414"/>
        <v>234.1</v>
      </c>
      <c r="N3302">
        <f t="shared" si="415"/>
        <v>1</v>
      </c>
    </row>
    <row r="3303" spans="1:14">
      <c r="A3303">
        <f t="shared" si="408"/>
        <v>0</v>
      </c>
      <c r="B3303">
        <f t="shared" si="409"/>
        <v>0</v>
      </c>
      <c r="C3303">
        <v>88</v>
      </c>
      <c r="D3303">
        <v>208</v>
      </c>
      <c r="E3303">
        <f t="shared" si="410"/>
        <v>-999</v>
      </c>
      <c r="F3303">
        <f>能力值计算器!G2</f>
        <v>0</v>
      </c>
      <c r="G3303">
        <f>ROUNDDOWN((能力值计算器!F4+能力值计算器!E4*2+ROUNDDOWN(C3303/4,0))*能力值计算器!C2/100+10+能力值计算器!C2,0)</f>
        <v>156</v>
      </c>
      <c r="H3303">
        <f>ROUNDDOWN(ROUNDDOWN(ROUNDDOWN(ROUNDDOWN(ROUNDDOWN((能力值计算器!F6+能力值计算器!E6*2+ROUNDDOWN(D3303/4,0))*能力值计算器!C2/100+5,0)*能力值计算器!H6,0)*能力值计算器!K6,0)*能力值计算器!L6,0)*VLOOKUP(能力值计算器!J6,能力变化对照表!A:B,2,0),0)</f>
        <v>111</v>
      </c>
      <c r="I3303">
        <f>ROUNDDOWN(ROUNDDOWN(ROUNDDOWN(ROUNDDOWN(ROUNDDOWN((能力值计算器!F8+能力值计算器!E8*2+ROUNDDOWN(E3303/4,0))*能力值计算器!C2/100+5,0)*能力值计算器!H8,0)*能力值计算器!K8,0)*能力值计算器!L8,0)*VLOOKUP(能力值计算器!J8,能力变化对照表!A:B,2,0),0)</f>
        <v>-39</v>
      </c>
      <c r="J3303">
        <f t="shared" si="411"/>
        <v>0</v>
      </c>
      <c r="K3303">
        <f t="shared" si="412"/>
        <v>-6084</v>
      </c>
      <c r="L3303">
        <f t="shared" si="413"/>
        <v>11232</v>
      </c>
      <c r="M3303">
        <f t="shared" si="414"/>
        <v>234.1</v>
      </c>
      <c r="N3303">
        <f t="shared" si="415"/>
        <v>1</v>
      </c>
    </row>
    <row r="3304" spans="1:14">
      <c r="A3304">
        <f t="shared" si="408"/>
        <v>0</v>
      </c>
      <c r="B3304">
        <f t="shared" si="409"/>
        <v>0</v>
      </c>
      <c r="C3304">
        <v>108</v>
      </c>
      <c r="D3304">
        <v>188</v>
      </c>
      <c r="E3304">
        <f t="shared" si="410"/>
        <v>-999</v>
      </c>
      <c r="F3304">
        <f>能力值计算器!G2</f>
        <v>0</v>
      </c>
      <c r="G3304">
        <f>ROUNDDOWN((能力值计算器!F4+能力值计算器!E4*2+ROUNDDOWN(C3304/4,0))*能力值计算器!C2/100+10+能力值计算器!C2,0)</f>
        <v>159</v>
      </c>
      <c r="H3304">
        <f>ROUNDDOWN(ROUNDDOWN(ROUNDDOWN(ROUNDDOWN(ROUNDDOWN((能力值计算器!F6+能力值计算器!E6*2+ROUNDDOWN(D3304/4,0))*能力值计算器!C2/100+5,0)*能力值计算器!H6,0)*能力值计算器!K6,0)*能力值计算器!L6,0)*VLOOKUP(能力值计算器!J6,能力变化对照表!A:B,2,0),0)</f>
        <v>109</v>
      </c>
      <c r="I3304">
        <f>ROUNDDOWN(ROUNDDOWN(ROUNDDOWN(ROUNDDOWN(ROUNDDOWN((能力值计算器!F8+能力值计算器!E8*2+ROUNDDOWN(E3304/4,0))*能力值计算器!C2/100+5,0)*能力值计算器!H8,0)*能力值计算器!K8,0)*能力值计算器!L8,0)*VLOOKUP(能力值计算器!J8,能力变化对照表!A:B,2,0),0)</f>
        <v>-39</v>
      </c>
      <c r="J3304">
        <f t="shared" si="411"/>
        <v>0</v>
      </c>
      <c r="K3304">
        <f t="shared" si="412"/>
        <v>-6201</v>
      </c>
      <c r="L3304">
        <f t="shared" si="413"/>
        <v>11130</v>
      </c>
      <c r="M3304">
        <f t="shared" si="414"/>
        <v>237.1</v>
      </c>
      <c r="N3304">
        <f t="shared" si="415"/>
        <v>1</v>
      </c>
    </row>
    <row r="3305" spans="1:14">
      <c r="A3305">
        <f t="shared" si="408"/>
        <v>0</v>
      </c>
      <c r="B3305">
        <f t="shared" si="409"/>
        <v>0</v>
      </c>
      <c r="C3305">
        <v>108</v>
      </c>
      <c r="D3305">
        <v>192</v>
      </c>
      <c r="E3305">
        <f t="shared" si="410"/>
        <v>-999</v>
      </c>
      <c r="F3305">
        <f>能力值计算器!G2</f>
        <v>0</v>
      </c>
      <c r="G3305">
        <f>ROUNDDOWN((能力值计算器!F4+能力值计算器!E4*2+ROUNDDOWN(C3305/4,0))*能力值计算器!C2/100+10+能力值计算器!C2,0)</f>
        <v>159</v>
      </c>
      <c r="H3305">
        <f>ROUNDDOWN(ROUNDDOWN(ROUNDDOWN(ROUNDDOWN(ROUNDDOWN((能力值计算器!F6+能力值计算器!E6*2+ROUNDDOWN(D3305/4,0))*能力值计算器!C2/100+5,0)*能力值计算器!H6,0)*能力值计算器!K6,0)*能力值计算器!L6,0)*VLOOKUP(能力值计算器!J6,能力变化对照表!A:B,2,0),0)</f>
        <v>109</v>
      </c>
      <c r="I3305">
        <f>ROUNDDOWN(ROUNDDOWN(ROUNDDOWN(ROUNDDOWN(ROUNDDOWN((能力值计算器!F8+能力值计算器!E8*2+ROUNDDOWN(E3305/4,0))*能力值计算器!C2/100+5,0)*能力值计算器!H8,0)*能力值计算器!K8,0)*能力值计算器!L8,0)*VLOOKUP(能力值计算器!J8,能力变化对照表!A:B,2,0),0)</f>
        <v>-39</v>
      </c>
      <c r="J3305">
        <f t="shared" si="411"/>
        <v>0</v>
      </c>
      <c r="K3305">
        <f t="shared" si="412"/>
        <v>-6201</v>
      </c>
      <c r="L3305">
        <f t="shared" si="413"/>
        <v>11130</v>
      </c>
      <c r="M3305">
        <f t="shared" si="414"/>
        <v>237.1</v>
      </c>
      <c r="N3305">
        <f t="shared" si="415"/>
        <v>1</v>
      </c>
    </row>
    <row r="3306" spans="1:14">
      <c r="A3306">
        <f t="shared" si="408"/>
        <v>0</v>
      </c>
      <c r="B3306">
        <f t="shared" si="409"/>
        <v>0</v>
      </c>
      <c r="C3306">
        <v>112</v>
      </c>
      <c r="D3306">
        <v>188</v>
      </c>
      <c r="E3306">
        <f t="shared" si="410"/>
        <v>-999</v>
      </c>
      <c r="F3306">
        <f>能力值计算器!G2</f>
        <v>0</v>
      </c>
      <c r="G3306">
        <f>ROUNDDOWN((能力值计算器!F4+能力值计算器!E4*2+ROUNDDOWN(C3306/4,0))*能力值计算器!C2/100+10+能力值计算器!C2,0)</f>
        <v>159</v>
      </c>
      <c r="H3306">
        <f>ROUNDDOWN(ROUNDDOWN(ROUNDDOWN(ROUNDDOWN(ROUNDDOWN((能力值计算器!F6+能力值计算器!E6*2+ROUNDDOWN(D3306/4,0))*能力值计算器!C2/100+5,0)*能力值计算器!H6,0)*能力值计算器!K6,0)*能力值计算器!L6,0)*VLOOKUP(能力值计算器!J6,能力变化对照表!A:B,2,0),0)</f>
        <v>109</v>
      </c>
      <c r="I3306">
        <f>ROUNDDOWN(ROUNDDOWN(ROUNDDOWN(ROUNDDOWN(ROUNDDOWN((能力值计算器!F8+能力值计算器!E8*2+ROUNDDOWN(E3306/4,0))*能力值计算器!C2/100+5,0)*能力值计算器!H8,0)*能力值计算器!K8,0)*能力值计算器!L8,0)*VLOOKUP(能力值计算器!J8,能力变化对照表!A:B,2,0),0)</f>
        <v>-39</v>
      </c>
      <c r="J3306">
        <f t="shared" si="411"/>
        <v>0</v>
      </c>
      <c r="K3306">
        <f t="shared" si="412"/>
        <v>-6201</v>
      </c>
      <c r="L3306">
        <f t="shared" si="413"/>
        <v>11130</v>
      </c>
      <c r="M3306">
        <f t="shared" si="414"/>
        <v>237.1</v>
      </c>
      <c r="N3306">
        <f t="shared" si="415"/>
        <v>1</v>
      </c>
    </row>
    <row r="3307" spans="1:14">
      <c r="A3307">
        <f t="shared" si="408"/>
        <v>0</v>
      </c>
      <c r="B3307">
        <f t="shared" si="409"/>
        <v>0</v>
      </c>
      <c r="C3307">
        <v>112</v>
      </c>
      <c r="D3307">
        <v>192</v>
      </c>
      <c r="E3307">
        <f t="shared" si="410"/>
        <v>-999</v>
      </c>
      <c r="F3307">
        <f>能力值计算器!G2</f>
        <v>0</v>
      </c>
      <c r="G3307">
        <f>ROUNDDOWN((能力值计算器!F4+能力值计算器!E4*2+ROUNDDOWN(C3307/4,0))*能力值计算器!C2/100+10+能力值计算器!C2,0)</f>
        <v>159</v>
      </c>
      <c r="H3307">
        <f>ROUNDDOWN(ROUNDDOWN(ROUNDDOWN(ROUNDDOWN(ROUNDDOWN((能力值计算器!F6+能力值计算器!E6*2+ROUNDDOWN(D3307/4,0))*能力值计算器!C2/100+5,0)*能力值计算器!H6,0)*能力值计算器!K6,0)*能力值计算器!L6,0)*VLOOKUP(能力值计算器!J6,能力变化对照表!A:B,2,0),0)</f>
        <v>109</v>
      </c>
      <c r="I3307">
        <f>ROUNDDOWN(ROUNDDOWN(ROUNDDOWN(ROUNDDOWN(ROUNDDOWN((能力值计算器!F8+能力值计算器!E8*2+ROUNDDOWN(E3307/4,0))*能力值计算器!C2/100+5,0)*能力值计算器!H8,0)*能力值计算器!K8,0)*能力值计算器!L8,0)*VLOOKUP(能力值计算器!J8,能力变化对照表!A:B,2,0),0)</f>
        <v>-39</v>
      </c>
      <c r="J3307">
        <f t="shared" si="411"/>
        <v>0</v>
      </c>
      <c r="K3307">
        <f t="shared" si="412"/>
        <v>-6201</v>
      </c>
      <c r="L3307">
        <f t="shared" si="413"/>
        <v>11130</v>
      </c>
      <c r="M3307">
        <f t="shared" si="414"/>
        <v>237.1</v>
      </c>
      <c r="N3307">
        <f t="shared" si="415"/>
        <v>1</v>
      </c>
    </row>
    <row r="3308" spans="1:14">
      <c r="A3308">
        <f t="shared" si="408"/>
        <v>0</v>
      </c>
      <c r="B3308">
        <f t="shared" si="409"/>
        <v>0</v>
      </c>
      <c r="C3308">
        <v>172</v>
      </c>
      <c r="D3308">
        <v>148</v>
      </c>
      <c r="E3308">
        <f t="shared" si="410"/>
        <v>-999</v>
      </c>
      <c r="F3308">
        <f>能力值计算器!G2</f>
        <v>0</v>
      </c>
      <c r="G3308">
        <f>ROUNDDOWN((能力值计算器!F4+能力值计算器!E4*2+ROUNDDOWN(C3308/4,0))*能力值计算器!C2/100+10+能力值计算器!C2,0)</f>
        <v>167</v>
      </c>
      <c r="H3308">
        <f>ROUNDDOWN(ROUNDDOWN(ROUNDDOWN(ROUNDDOWN(ROUNDDOWN((能力值计算器!F6+能力值计算器!E6*2+ROUNDDOWN(D3308/4,0))*能力值计算器!C2/100+5,0)*能力值计算器!H6,0)*能力值计算器!K6,0)*能力值计算器!L6,0)*VLOOKUP(能力值计算器!J6,能力变化对照表!A:B,2,0),0)</f>
        <v>104</v>
      </c>
      <c r="I3308">
        <f>ROUNDDOWN(ROUNDDOWN(ROUNDDOWN(ROUNDDOWN(ROUNDDOWN((能力值计算器!F8+能力值计算器!E8*2+ROUNDDOWN(E3308/4,0))*能力值计算器!C2/100+5,0)*能力值计算器!H8,0)*能力值计算器!K8,0)*能力值计算器!L8,0)*VLOOKUP(能力值计算器!J8,能力变化对照表!A:B,2,0),0)</f>
        <v>-39</v>
      </c>
      <c r="J3308">
        <f t="shared" si="411"/>
        <v>0</v>
      </c>
      <c r="K3308">
        <f t="shared" si="412"/>
        <v>-6513</v>
      </c>
      <c r="L3308">
        <f t="shared" si="413"/>
        <v>10855</v>
      </c>
      <c r="M3308">
        <f t="shared" si="414"/>
        <v>245.1</v>
      </c>
      <c r="N3308">
        <f t="shared" si="415"/>
        <v>1</v>
      </c>
    </row>
    <row r="3309" spans="1:14">
      <c r="A3309">
        <f t="shared" si="408"/>
        <v>0</v>
      </c>
      <c r="B3309">
        <f t="shared" si="409"/>
        <v>0</v>
      </c>
      <c r="C3309">
        <v>172</v>
      </c>
      <c r="D3309">
        <v>152</v>
      </c>
      <c r="E3309">
        <f t="shared" si="410"/>
        <v>-999</v>
      </c>
      <c r="F3309">
        <f>能力值计算器!G2</f>
        <v>0</v>
      </c>
      <c r="G3309">
        <f>ROUNDDOWN((能力值计算器!F4+能力值计算器!E4*2+ROUNDDOWN(C3309/4,0))*能力值计算器!C2/100+10+能力值计算器!C2,0)</f>
        <v>167</v>
      </c>
      <c r="H3309">
        <f>ROUNDDOWN(ROUNDDOWN(ROUNDDOWN(ROUNDDOWN(ROUNDDOWN((能力值计算器!F6+能力值计算器!E6*2+ROUNDDOWN(D3309/4,0))*能力值计算器!C2/100+5,0)*能力值计算器!H6,0)*能力值计算器!K6,0)*能力值计算器!L6,0)*VLOOKUP(能力值计算器!J6,能力变化对照表!A:B,2,0),0)</f>
        <v>104</v>
      </c>
      <c r="I3309">
        <f>ROUNDDOWN(ROUNDDOWN(ROUNDDOWN(ROUNDDOWN(ROUNDDOWN((能力值计算器!F8+能力值计算器!E8*2+ROUNDDOWN(E3309/4,0))*能力值计算器!C2/100+5,0)*能力值计算器!H8,0)*能力值计算器!K8,0)*能力值计算器!L8,0)*VLOOKUP(能力值计算器!J8,能力变化对照表!A:B,2,0),0)</f>
        <v>-39</v>
      </c>
      <c r="J3309">
        <f t="shared" si="411"/>
        <v>0</v>
      </c>
      <c r="K3309">
        <f t="shared" si="412"/>
        <v>-6513</v>
      </c>
      <c r="L3309">
        <f t="shared" si="413"/>
        <v>10855</v>
      </c>
      <c r="M3309">
        <f t="shared" si="414"/>
        <v>245.1</v>
      </c>
      <c r="N3309">
        <f t="shared" si="415"/>
        <v>1</v>
      </c>
    </row>
    <row r="3310" spans="1:14">
      <c r="A3310">
        <f t="shared" si="408"/>
        <v>0</v>
      </c>
      <c r="B3310">
        <f t="shared" si="409"/>
        <v>0</v>
      </c>
      <c r="C3310">
        <v>176</v>
      </c>
      <c r="D3310">
        <v>148</v>
      </c>
      <c r="E3310">
        <f t="shared" si="410"/>
        <v>-999</v>
      </c>
      <c r="F3310">
        <f>能力值计算器!G2</f>
        <v>0</v>
      </c>
      <c r="G3310">
        <f>ROUNDDOWN((能力值计算器!F4+能力值计算器!E4*2+ROUNDDOWN(C3310/4,0))*能力值计算器!C2/100+10+能力值计算器!C2,0)</f>
        <v>167</v>
      </c>
      <c r="H3310">
        <f>ROUNDDOWN(ROUNDDOWN(ROUNDDOWN(ROUNDDOWN(ROUNDDOWN((能力值计算器!F6+能力值计算器!E6*2+ROUNDDOWN(D3310/4,0))*能力值计算器!C2/100+5,0)*能力值计算器!H6,0)*能力值计算器!K6,0)*能力值计算器!L6,0)*VLOOKUP(能力值计算器!J6,能力变化对照表!A:B,2,0),0)</f>
        <v>104</v>
      </c>
      <c r="I3310">
        <f>ROUNDDOWN(ROUNDDOWN(ROUNDDOWN(ROUNDDOWN(ROUNDDOWN((能力值计算器!F8+能力值计算器!E8*2+ROUNDDOWN(E3310/4,0))*能力值计算器!C2/100+5,0)*能力值计算器!H8,0)*能力值计算器!K8,0)*能力值计算器!L8,0)*VLOOKUP(能力值计算器!J8,能力变化对照表!A:B,2,0),0)</f>
        <v>-39</v>
      </c>
      <c r="J3310">
        <f t="shared" si="411"/>
        <v>0</v>
      </c>
      <c r="K3310">
        <f t="shared" si="412"/>
        <v>-6513</v>
      </c>
      <c r="L3310">
        <f t="shared" si="413"/>
        <v>10855</v>
      </c>
      <c r="M3310">
        <f t="shared" si="414"/>
        <v>245.1</v>
      </c>
      <c r="N3310">
        <f t="shared" si="415"/>
        <v>1</v>
      </c>
    </row>
    <row r="3311" spans="1:14">
      <c r="A3311">
        <f t="shared" si="408"/>
        <v>0</v>
      </c>
      <c r="B3311">
        <f t="shared" si="409"/>
        <v>0</v>
      </c>
      <c r="C3311">
        <v>176</v>
      </c>
      <c r="D3311">
        <v>152</v>
      </c>
      <c r="E3311">
        <f t="shared" si="410"/>
        <v>-999</v>
      </c>
      <c r="F3311">
        <f>能力值计算器!G2</f>
        <v>0</v>
      </c>
      <c r="G3311">
        <f>ROUNDDOWN((能力值计算器!F4+能力值计算器!E4*2+ROUNDDOWN(C3311/4,0))*能力值计算器!C2/100+10+能力值计算器!C2,0)</f>
        <v>167</v>
      </c>
      <c r="H3311">
        <f>ROUNDDOWN(ROUNDDOWN(ROUNDDOWN(ROUNDDOWN(ROUNDDOWN((能力值计算器!F6+能力值计算器!E6*2+ROUNDDOWN(D3311/4,0))*能力值计算器!C2/100+5,0)*能力值计算器!H6,0)*能力值计算器!K6,0)*能力值计算器!L6,0)*VLOOKUP(能力值计算器!J6,能力变化对照表!A:B,2,0),0)</f>
        <v>104</v>
      </c>
      <c r="I3311">
        <f>ROUNDDOWN(ROUNDDOWN(ROUNDDOWN(ROUNDDOWN(ROUNDDOWN((能力值计算器!F8+能力值计算器!E8*2+ROUNDDOWN(E3311/4,0))*能力值计算器!C2/100+5,0)*能力值计算器!H8,0)*能力值计算器!K8,0)*能力值计算器!L8,0)*VLOOKUP(能力值计算器!J8,能力变化对照表!A:B,2,0),0)</f>
        <v>-39</v>
      </c>
      <c r="J3311">
        <f t="shared" si="411"/>
        <v>0</v>
      </c>
      <c r="K3311">
        <f t="shared" si="412"/>
        <v>-6513</v>
      </c>
      <c r="L3311">
        <f t="shared" si="413"/>
        <v>10855</v>
      </c>
      <c r="M3311">
        <f t="shared" si="414"/>
        <v>245.1</v>
      </c>
      <c r="N3311">
        <f t="shared" si="415"/>
        <v>1</v>
      </c>
    </row>
    <row r="3312" spans="1:14">
      <c r="A3312">
        <f t="shared" si="408"/>
        <v>0</v>
      </c>
      <c r="B3312">
        <f t="shared" si="409"/>
        <v>0</v>
      </c>
      <c r="C3312">
        <v>60</v>
      </c>
      <c r="D3312">
        <v>220</v>
      </c>
      <c r="E3312">
        <f t="shared" si="410"/>
        <v>-999</v>
      </c>
      <c r="F3312">
        <f>能力值计算器!G2</f>
        <v>0</v>
      </c>
      <c r="G3312">
        <f>ROUNDDOWN((能力值计算器!F4+能力值计算器!E4*2+ROUNDDOWN(C3312/4,0))*能力值计算器!C2/100+10+能力值计算器!C2,0)</f>
        <v>153</v>
      </c>
      <c r="H3312">
        <f>ROUNDDOWN(ROUNDDOWN(ROUNDDOWN(ROUNDDOWN(ROUNDDOWN((能力值计算器!F6+能力值计算器!E6*2+ROUNDDOWN(D3312/4,0))*能力值计算器!C2/100+5,0)*能力值计算器!H6,0)*能力值计算器!K6,0)*能力值计算器!L6,0)*VLOOKUP(能力值计算器!J6,能力变化对照表!A:B,2,0),0)</f>
        <v>113</v>
      </c>
      <c r="I3312">
        <f>ROUNDDOWN(ROUNDDOWN(ROUNDDOWN(ROUNDDOWN(ROUNDDOWN((能力值计算器!F8+能力值计算器!E8*2+ROUNDDOWN(E3312/4,0))*能力值计算器!C2/100+5,0)*能力值计算器!H8,0)*能力值计算器!K8,0)*能力值计算器!L8,0)*VLOOKUP(能力值计算器!J8,能力变化对照表!A:B,2,0),0)</f>
        <v>-39</v>
      </c>
      <c r="J3312">
        <f t="shared" si="411"/>
        <v>0</v>
      </c>
      <c r="K3312">
        <f t="shared" si="412"/>
        <v>-5967</v>
      </c>
      <c r="L3312">
        <f t="shared" si="413"/>
        <v>11322</v>
      </c>
      <c r="M3312">
        <f t="shared" si="414"/>
        <v>231.1</v>
      </c>
      <c r="N3312">
        <f t="shared" si="415"/>
        <v>1</v>
      </c>
    </row>
    <row r="3313" spans="1:14">
      <c r="A3313">
        <f t="shared" si="408"/>
        <v>0</v>
      </c>
      <c r="B3313">
        <f t="shared" si="409"/>
        <v>0</v>
      </c>
      <c r="C3313">
        <v>60</v>
      </c>
      <c r="D3313">
        <v>224</v>
      </c>
      <c r="E3313">
        <f t="shared" si="410"/>
        <v>-999</v>
      </c>
      <c r="F3313">
        <f>能力值计算器!G2</f>
        <v>0</v>
      </c>
      <c r="G3313">
        <f>ROUNDDOWN((能力值计算器!F4+能力值计算器!E4*2+ROUNDDOWN(C3313/4,0))*能力值计算器!C2/100+10+能力值计算器!C2,0)</f>
        <v>153</v>
      </c>
      <c r="H3313">
        <f>ROUNDDOWN(ROUNDDOWN(ROUNDDOWN(ROUNDDOWN(ROUNDDOWN((能力值计算器!F6+能力值计算器!E6*2+ROUNDDOWN(D3313/4,0))*能力值计算器!C2/100+5,0)*能力值计算器!H6,0)*能力值计算器!K6,0)*能力值计算器!L6,0)*VLOOKUP(能力值计算器!J6,能力变化对照表!A:B,2,0),0)</f>
        <v>113</v>
      </c>
      <c r="I3313">
        <f>ROUNDDOWN(ROUNDDOWN(ROUNDDOWN(ROUNDDOWN(ROUNDDOWN((能力值计算器!F8+能力值计算器!E8*2+ROUNDDOWN(E3313/4,0))*能力值计算器!C2/100+5,0)*能力值计算器!H8,0)*能力值计算器!K8,0)*能力值计算器!L8,0)*VLOOKUP(能力值计算器!J8,能力变化对照表!A:B,2,0),0)</f>
        <v>-39</v>
      </c>
      <c r="J3313">
        <f t="shared" si="411"/>
        <v>0</v>
      </c>
      <c r="K3313">
        <f t="shared" si="412"/>
        <v>-5967</v>
      </c>
      <c r="L3313">
        <f t="shared" si="413"/>
        <v>11322</v>
      </c>
      <c r="M3313">
        <f t="shared" si="414"/>
        <v>231.1</v>
      </c>
      <c r="N3313">
        <f t="shared" si="415"/>
        <v>1</v>
      </c>
    </row>
    <row r="3314" spans="1:14">
      <c r="A3314">
        <f t="shared" si="408"/>
        <v>0</v>
      </c>
      <c r="B3314">
        <f t="shared" si="409"/>
        <v>0</v>
      </c>
      <c r="C3314">
        <v>64</v>
      </c>
      <c r="D3314">
        <v>220</v>
      </c>
      <c r="E3314">
        <f t="shared" si="410"/>
        <v>-999</v>
      </c>
      <c r="F3314">
        <f>能力值计算器!G2</f>
        <v>0</v>
      </c>
      <c r="G3314">
        <f>ROUNDDOWN((能力值计算器!F4+能力值计算器!E4*2+ROUNDDOWN(C3314/4,0))*能力值计算器!C2/100+10+能力值计算器!C2,0)</f>
        <v>153</v>
      </c>
      <c r="H3314">
        <f>ROUNDDOWN(ROUNDDOWN(ROUNDDOWN(ROUNDDOWN(ROUNDDOWN((能力值计算器!F6+能力值计算器!E6*2+ROUNDDOWN(D3314/4,0))*能力值计算器!C2/100+5,0)*能力值计算器!H6,0)*能力值计算器!K6,0)*能力值计算器!L6,0)*VLOOKUP(能力值计算器!J6,能力变化对照表!A:B,2,0),0)</f>
        <v>113</v>
      </c>
      <c r="I3314">
        <f>ROUNDDOWN(ROUNDDOWN(ROUNDDOWN(ROUNDDOWN(ROUNDDOWN((能力值计算器!F8+能力值计算器!E8*2+ROUNDDOWN(E3314/4,0))*能力值计算器!C2/100+5,0)*能力值计算器!H8,0)*能力值计算器!K8,0)*能力值计算器!L8,0)*VLOOKUP(能力值计算器!J8,能力变化对照表!A:B,2,0),0)</f>
        <v>-39</v>
      </c>
      <c r="J3314">
        <f t="shared" si="411"/>
        <v>0</v>
      </c>
      <c r="K3314">
        <f t="shared" si="412"/>
        <v>-5967</v>
      </c>
      <c r="L3314">
        <f t="shared" si="413"/>
        <v>11322</v>
      </c>
      <c r="M3314">
        <f t="shared" si="414"/>
        <v>231.1</v>
      </c>
      <c r="N3314">
        <f t="shared" si="415"/>
        <v>1</v>
      </c>
    </row>
    <row r="3315" spans="1:14">
      <c r="A3315">
        <f t="shared" si="408"/>
        <v>0</v>
      </c>
      <c r="B3315">
        <f t="shared" si="409"/>
        <v>0</v>
      </c>
      <c r="C3315">
        <v>64</v>
      </c>
      <c r="D3315">
        <v>224</v>
      </c>
      <c r="E3315">
        <f t="shared" si="410"/>
        <v>-999</v>
      </c>
      <c r="F3315">
        <f>能力值计算器!G2</f>
        <v>0</v>
      </c>
      <c r="G3315">
        <f>ROUNDDOWN((能力值计算器!F4+能力值计算器!E4*2+ROUNDDOWN(C3315/4,0))*能力值计算器!C2/100+10+能力值计算器!C2,0)</f>
        <v>153</v>
      </c>
      <c r="H3315">
        <f>ROUNDDOWN(ROUNDDOWN(ROUNDDOWN(ROUNDDOWN(ROUNDDOWN((能力值计算器!F6+能力值计算器!E6*2+ROUNDDOWN(D3315/4,0))*能力值计算器!C2/100+5,0)*能力值计算器!H6,0)*能力值计算器!K6,0)*能力值计算器!L6,0)*VLOOKUP(能力值计算器!J6,能力变化对照表!A:B,2,0),0)</f>
        <v>113</v>
      </c>
      <c r="I3315">
        <f>ROUNDDOWN(ROUNDDOWN(ROUNDDOWN(ROUNDDOWN(ROUNDDOWN((能力值计算器!F8+能力值计算器!E8*2+ROUNDDOWN(E3315/4,0))*能力值计算器!C2/100+5,0)*能力值计算器!H8,0)*能力值计算器!K8,0)*能力值计算器!L8,0)*VLOOKUP(能力值计算器!J8,能力变化对照表!A:B,2,0),0)</f>
        <v>-39</v>
      </c>
      <c r="J3315">
        <f t="shared" si="411"/>
        <v>0</v>
      </c>
      <c r="K3315">
        <f t="shared" si="412"/>
        <v>-5967</v>
      </c>
      <c r="L3315">
        <f t="shared" si="413"/>
        <v>11322</v>
      </c>
      <c r="M3315">
        <f t="shared" si="414"/>
        <v>231.1</v>
      </c>
      <c r="N3315">
        <f t="shared" si="415"/>
        <v>1</v>
      </c>
    </row>
    <row r="3316" spans="1:14">
      <c r="A3316">
        <f t="shared" si="408"/>
        <v>0</v>
      </c>
      <c r="B3316">
        <f t="shared" si="409"/>
        <v>0</v>
      </c>
      <c r="C3316">
        <v>132</v>
      </c>
      <c r="D3316">
        <v>172</v>
      </c>
      <c r="E3316">
        <f t="shared" si="410"/>
        <v>-999</v>
      </c>
      <c r="F3316">
        <f>能力值计算器!G2</f>
        <v>0</v>
      </c>
      <c r="G3316">
        <f>ROUNDDOWN((能力值计算器!F4+能力值计算器!E4*2+ROUNDDOWN(C3316/4,0))*能力值计算器!C2/100+10+能力值计算器!C2,0)</f>
        <v>162</v>
      </c>
      <c r="H3316">
        <f>ROUNDDOWN(ROUNDDOWN(ROUNDDOWN(ROUNDDOWN(ROUNDDOWN((能力值计算器!F6+能力值计算器!E6*2+ROUNDDOWN(D3316/4,0))*能力值计算器!C2/100+5,0)*能力值计算器!H6,0)*能力值计算器!K6,0)*能力值计算器!L6,0)*VLOOKUP(能力值计算器!J6,能力变化对照表!A:B,2,0),0)</f>
        <v>107</v>
      </c>
      <c r="I3316">
        <f>ROUNDDOWN(ROUNDDOWN(ROUNDDOWN(ROUNDDOWN(ROUNDDOWN((能力值计算器!F8+能力值计算器!E8*2+ROUNDDOWN(E3316/4,0))*能力值计算器!C2/100+5,0)*能力值计算器!H8,0)*能力值计算器!K8,0)*能力值计算器!L8,0)*VLOOKUP(能力值计算器!J8,能力变化对照表!A:B,2,0),0)</f>
        <v>-39</v>
      </c>
      <c r="J3316">
        <f t="shared" si="411"/>
        <v>0</v>
      </c>
      <c r="K3316">
        <f t="shared" si="412"/>
        <v>-6318</v>
      </c>
      <c r="L3316">
        <f t="shared" si="413"/>
        <v>11016</v>
      </c>
      <c r="M3316">
        <f t="shared" si="414"/>
        <v>240.1</v>
      </c>
      <c r="N3316">
        <f t="shared" si="415"/>
        <v>1</v>
      </c>
    </row>
    <row r="3317" spans="1:14">
      <c r="A3317">
        <f t="shared" si="408"/>
        <v>0</v>
      </c>
      <c r="B3317">
        <f t="shared" si="409"/>
        <v>0</v>
      </c>
      <c r="C3317">
        <v>132</v>
      </c>
      <c r="D3317">
        <v>176</v>
      </c>
      <c r="E3317">
        <f t="shared" si="410"/>
        <v>-999</v>
      </c>
      <c r="F3317">
        <f>能力值计算器!G2</f>
        <v>0</v>
      </c>
      <c r="G3317">
        <f>ROUNDDOWN((能力值计算器!F4+能力值计算器!E4*2+ROUNDDOWN(C3317/4,0))*能力值计算器!C2/100+10+能力值计算器!C2,0)</f>
        <v>162</v>
      </c>
      <c r="H3317">
        <f>ROUNDDOWN(ROUNDDOWN(ROUNDDOWN(ROUNDDOWN(ROUNDDOWN((能力值计算器!F6+能力值计算器!E6*2+ROUNDDOWN(D3317/4,0))*能力值计算器!C2/100+5,0)*能力值计算器!H6,0)*能力值计算器!K6,0)*能力值计算器!L6,0)*VLOOKUP(能力值计算器!J6,能力变化对照表!A:B,2,0),0)</f>
        <v>107</v>
      </c>
      <c r="I3317">
        <f>ROUNDDOWN(ROUNDDOWN(ROUNDDOWN(ROUNDDOWN(ROUNDDOWN((能力值计算器!F8+能力值计算器!E8*2+ROUNDDOWN(E3317/4,0))*能力值计算器!C2/100+5,0)*能力值计算器!H8,0)*能力值计算器!K8,0)*能力值计算器!L8,0)*VLOOKUP(能力值计算器!J8,能力变化对照表!A:B,2,0),0)</f>
        <v>-39</v>
      </c>
      <c r="J3317">
        <f t="shared" si="411"/>
        <v>0</v>
      </c>
      <c r="K3317">
        <f t="shared" si="412"/>
        <v>-6318</v>
      </c>
      <c r="L3317">
        <f t="shared" si="413"/>
        <v>11016</v>
      </c>
      <c r="M3317">
        <f t="shared" si="414"/>
        <v>240.1</v>
      </c>
      <c r="N3317">
        <f t="shared" si="415"/>
        <v>1</v>
      </c>
    </row>
    <row r="3318" spans="1:14">
      <c r="A3318">
        <f t="shared" si="408"/>
        <v>0</v>
      </c>
      <c r="B3318">
        <f t="shared" si="409"/>
        <v>0</v>
      </c>
      <c r="C3318">
        <v>136</v>
      </c>
      <c r="D3318">
        <v>172</v>
      </c>
      <c r="E3318">
        <f t="shared" si="410"/>
        <v>-999</v>
      </c>
      <c r="F3318">
        <f>能力值计算器!G2</f>
        <v>0</v>
      </c>
      <c r="G3318">
        <f>ROUNDDOWN((能力值计算器!F4+能力值计算器!E4*2+ROUNDDOWN(C3318/4,0))*能力值计算器!C2/100+10+能力值计算器!C2,0)</f>
        <v>162</v>
      </c>
      <c r="H3318">
        <f>ROUNDDOWN(ROUNDDOWN(ROUNDDOWN(ROUNDDOWN(ROUNDDOWN((能力值计算器!F6+能力值计算器!E6*2+ROUNDDOWN(D3318/4,0))*能力值计算器!C2/100+5,0)*能力值计算器!H6,0)*能力值计算器!K6,0)*能力值计算器!L6,0)*VLOOKUP(能力值计算器!J6,能力变化对照表!A:B,2,0),0)</f>
        <v>107</v>
      </c>
      <c r="I3318">
        <f>ROUNDDOWN(ROUNDDOWN(ROUNDDOWN(ROUNDDOWN(ROUNDDOWN((能力值计算器!F8+能力值计算器!E8*2+ROUNDDOWN(E3318/4,0))*能力值计算器!C2/100+5,0)*能力值计算器!H8,0)*能力值计算器!K8,0)*能力值计算器!L8,0)*VLOOKUP(能力值计算器!J8,能力变化对照表!A:B,2,0),0)</f>
        <v>-39</v>
      </c>
      <c r="J3318">
        <f t="shared" si="411"/>
        <v>0</v>
      </c>
      <c r="K3318">
        <f t="shared" si="412"/>
        <v>-6318</v>
      </c>
      <c r="L3318">
        <f t="shared" si="413"/>
        <v>11016</v>
      </c>
      <c r="M3318">
        <f t="shared" si="414"/>
        <v>240.1</v>
      </c>
      <c r="N3318">
        <f t="shared" si="415"/>
        <v>1</v>
      </c>
    </row>
    <row r="3319" spans="1:14">
      <c r="A3319">
        <f t="shared" si="408"/>
        <v>0</v>
      </c>
      <c r="B3319">
        <f t="shared" si="409"/>
        <v>0</v>
      </c>
      <c r="C3319">
        <v>136</v>
      </c>
      <c r="D3319">
        <v>176</v>
      </c>
      <c r="E3319">
        <f t="shared" si="410"/>
        <v>-999</v>
      </c>
      <c r="F3319">
        <f>能力值计算器!G2</f>
        <v>0</v>
      </c>
      <c r="G3319">
        <f>ROUNDDOWN((能力值计算器!F4+能力值计算器!E4*2+ROUNDDOWN(C3319/4,0))*能力值计算器!C2/100+10+能力值计算器!C2,0)</f>
        <v>162</v>
      </c>
      <c r="H3319">
        <f>ROUNDDOWN(ROUNDDOWN(ROUNDDOWN(ROUNDDOWN(ROUNDDOWN((能力值计算器!F6+能力值计算器!E6*2+ROUNDDOWN(D3319/4,0))*能力值计算器!C2/100+5,0)*能力值计算器!H6,0)*能力值计算器!K6,0)*能力值计算器!L6,0)*VLOOKUP(能力值计算器!J6,能力变化对照表!A:B,2,0),0)</f>
        <v>107</v>
      </c>
      <c r="I3319">
        <f>ROUNDDOWN(ROUNDDOWN(ROUNDDOWN(ROUNDDOWN(ROUNDDOWN((能力值计算器!F8+能力值计算器!E8*2+ROUNDDOWN(E3319/4,0))*能力值计算器!C2/100+5,0)*能力值计算器!H8,0)*能力值计算器!K8,0)*能力值计算器!L8,0)*VLOOKUP(能力值计算器!J8,能力变化对照表!A:B,2,0),0)</f>
        <v>-39</v>
      </c>
      <c r="J3319">
        <f t="shared" si="411"/>
        <v>0</v>
      </c>
      <c r="K3319">
        <f t="shared" si="412"/>
        <v>-6318</v>
      </c>
      <c r="L3319">
        <f t="shared" si="413"/>
        <v>11016</v>
      </c>
      <c r="M3319">
        <f t="shared" si="414"/>
        <v>240.1</v>
      </c>
      <c r="N3319">
        <f t="shared" si="415"/>
        <v>1</v>
      </c>
    </row>
    <row r="3320" spans="1:14">
      <c r="A3320">
        <f t="shared" si="408"/>
        <v>0</v>
      </c>
      <c r="B3320">
        <f t="shared" si="409"/>
        <v>0</v>
      </c>
      <c r="C3320">
        <v>212</v>
      </c>
      <c r="D3320">
        <v>124</v>
      </c>
      <c r="E3320">
        <f t="shared" si="410"/>
        <v>-999</v>
      </c>
      <c r="F3320">
        <f>能力值计算器!G2</f>
        <v>0</v>
      </c>
      <c r="G3320">
        <f>ROUNDDOWN((能力值计算器!F4+能力值计算器!E4*2+ROUNDDOWN(C3320/4,0))*能力值计算器!C2/100+10+能力值计算器!C2,0)</f>
        <v>172</v>
      </c>
      <c r="H3320">
        <f>ROUNDDOWN(ROUNDDOWN(ROUNDDOWN(ROUNDDOWN(ROUNDDOWN((能力值计算器!F6+能力值计算器!E6*2+ROUNDDOWN(D3320/4,0))*能力值计算器!C2/100+5,0)*能力值计算器!H6,0)*能力值计算器!K6,0)*能力值计算器!L6,0)*VLOOKUP(能力值计算器!J6,能力变化对照表!A:B,2,0),0)</f>
        <v>101</v>
      </c>
      <c r="I3320">
        <f>ROUNDDOWN(ROUNDDOWN(ROUNDDOWN(ROUNDDOWN(ROUNDDOWN((能力值计算器!F8+能力值计算器!E8*2+ROUNDDOWN(E3320/4,0))*能力值计算器!C2/100+5,0)*能力值计算器!H8,0)*能力值计算器!K8,0)*能力值计算器!L8,0)*VLOOKUP(能力值计算器!J8,能力变化对照表!A:B,2,0),0)</f>
        <v>-39</v>
      </c>
      <c r="J3320">
        <f t="shared" si="411"/>
        <v>0</v>
      </c>
      <c r="K3320">
        <f t="shared" si="412"/>
        <v>-6708</v>
      </c>
      <c r="L3320">
        <f t="shared" si="413"/>
        <v>10664</v>
      </c>
      <c r="M3320">
        <f t="shared" si="414"/>
        <v>250.1</v>
      </c>
      <c r="N3320">
        <f t="shared" si="415"/>
        <v>1</v>
      </c>
    </row>
    <row r="3321" spans="1:14">
      <c r="A3321">
        <f t="shared" si="408"/>
        <v>0</v>
      </c>
      <c r="B3321">
        <f t="shared" si="409"/>
        <v>0</v>
      </c>
      <c r="C3321">
        <v>212</v>
      </c>
      <c r="D3321">
        <v>128</v>
      </c>
      <c r="E3321">
        <f t="shared" si="410"/>
        <v>-999</v>
      </c>
      <c r="F3321">
        <f>能力值计算器!G2</f>
        <v>0</v>
      </c>
      <c r="G3321">
        <f>ROUNDDOWN((能力值计算器!F4+能力值计算器!E4*2+ROUNDDOWN(C3321/4,0))*能力值计算器!C2/100+10+能力值计算器!C2,0)</f>
        <v>172</v>
      </c>
      <c r="H3321">
        <f>ROUNDDOWN(ROUNDDOWN(ROUNDDOWN(ROUNDDOWN(ROUNDDOWN((能力值计算器!F6+能力值计算器!E6*2+ROUNDDOWN(D3321/4,0))*能力值计算器!C2/100+5,0)*能力值计算器!H6,0)*能力值计算器!K6,0)*能力值计算器!L6,0)*VLOOKUP(能力值计算器!J6,能力变化对照表!A:B,2,0),0)</f>
        <v>101</v>
      </c>
      <c r="I3321">
        <f>ROUNDDOWN(ROUNDDOWN(ROUNDDOWN(ROUNDDOWN(ROUNDDOWN((能力值计算器!F8+能力值计算器!E8*2+ROUNDDOWN(E3321/4,0))*能力值计算器!C2/100+5,0)*能力值计算器!H8,0)*能力值计算器!K8,0)*能力值计算器!L8,0)*VLOOKUP(能力值计算器!J8,能力变化对照表!A:B,2,0),0)</f>
        <v>-39</v>
      </c>
      <c r="J3321">
        <f t="shared" si="411"/>
        <v>0</v>
      </c>
      <c r="K3321">
        <f t="shared" si="412"/>
        <v>-6708</v>
      </c>
      <c r="L3321">
        <f t="shared" si="413"/>
        <v>10664</v>
      </c>
      <c r="M3321">
        <f t="shared" si="414"/>
        <v>250.1</v>
      </c>
      <c r="N3321">
        <f t="shared" si="415"/>
        <v>1</v>
      </c>
    </row>
    <row r="3322" spans="1:14">
      <c r="A3322">
        <f t="shared" si="408"/>
        <v>0</v>
      </c>
      <c r="B3322">
        <f t="shared" si="409"/>
        <v>0</v>
      </c>
      <c r="C3322">
        <v>216</v>
      </c>
      <c r="D3322">
        <v>124</v>
      </c>
      <c r="E3322">
        <f t="shared" si="410"/>
        <v>-999</v>
      </c>
      <c r="F3322">
        <f>能力值计算器!G2</f>
        <v>0</v>
      </c>
      <c r="G3322">
        <f>ROUNDDOWN((能力值计算器!F4+能力值计算器!E4*2+ROUNDDOWN(C3322/4,0))*能力值计算器!C2/100+10+能力值计算器!C2,0)</f>
        <v>172</v>
      </c>
      <c r="H3322">
        <f>ROUNDDOWN(ROUNDDOWN(ROUNDDOWN(ROUNDDOWN(ROUNDDOWN((能力值计算器!F6+能力值计算器!E6*2+ROUNDDOWN(D3322/4,0))*能力值计算器!C2/100+5,0)*能力值计算器!H6,0)*能力值计算器!K6,0)*能力值计算器!L6,0)*VLOOKUP(能力值计算器!J6,能力变化对照表!A:B,2,0),0)</f>
        <v>101</v>
      </c>
      <c r="I3322">
        <f>ROUNDDOWN(ROUNDDOWN(ROUNDDOWN(ROUNDDOWN(ROUNDDOWN((能力值计算器!F8+能力值计算器!E8*2+ROUNDDOWN(E3322/4,0))*能力值计算器!C2/100+5,0)*能力值计算器!H8,0)*能力值计算器!K8,0)*能力值计算器!L8,0)*VLOOKUP(能力值计算器!J8,能力变化对照表!A:B,2,0),0)</f>
        <v>-39</v>
      </c>
      <c r="J3322">
        <f t="shared" si="411"/>
        <v>0</v>
      </c>
      <c r="K3322">
        <f t="shared" si="412"/>
        <v>-6708</v>
      </c>
      <c r="L3322">
        <f t="shared" si="413"/>
        <v>10664</v>
      </c>
      <c r="M3322">
        <f t="shared" si="414"/>
        <v>250.1</v>
      </c>
      <c r="N3322">
        <f t="shared" si="415"/>
        <v>1</v>
      </c>
    </row>
    <row r="3323" spans="1:14">
      <c r="A3323">
        <f t="shared" si="408"/>
        <v>0</v>
      </c>
      <c r="B3323">
        <f t="shared" si="409"/>
        <v>0</v>
      </c>
      <c r="C3323">
        <v>216</v>
      </c>
      <c r="D3323">
        <v>128</v>
      </c>
      <c r="E3323">
        <f t="shared" si="410"/>
        <v>-999</v>
      </c>
      <c r="F3323">
        <f>能力值计算器!G2</f>
        <v>0</v>
      </c>
      <c r="G3323">
        <f>ROUNDDOWN((能力值计算器!F4+能力值计算器!E4*2+ROUNDDOWN(C3323/4,0))*能力值计算器!C2/100+10+能力值计算器!C2,0)</f>
        <v>172</v>
      </c>
      <c r="H3323">
        <f>ROUNDDOWN(ROUNDDOWN(ROUNDDOWN(ROUNDDOWN(ROUNDDOWN((能力值计算器!F6+能力值计算器!E6*2+ROUNDDOWN(D3323/4,0))*能力值计算器!C2/100+5,0)*能力值计算器!H6,0)*能力值计算器!K6,0)*能力值计算器!L6,0)*VLOOKUP(能力值计算器!J6,能力变化对照表!A:B,2,0),0)</f>
        <v>101</v>
      </c>
      <c r="I3323">
        <f>ROUNDDOWN(ROUNDDOWN(ROUNDDOWN(ROUNDDOWN(ROUNDDOWN((能力值计算器!F8+能力值计算器!E8*2+ROUNDDOWN(E3323/4,0))*能力值计算器!C2/100+5,0)*能力值计算器!H8,0)*能力值计算器!K8,0)*能力值计算器!L8,0)*VLOOKUP(能力值计算器!J8,能力变化对照表!A:B,2,0),0)</f>
        <v>-39</v>
      </c>
      <c r="J3323">
        <f t="shared" si="411"/>
        <v>0</v>
      </c>
      <c r="K3323">
        <f t="shared" si="412"/>
        <v>-6708</v>
      </c>
      <c r="L3323">
        <f t="shared" si="413"/>
        <v>10664</v>
      </c>
      <c r="M3323">
        <f t="shared" si="414"/>
        <v>250.1</v>
      </c>
      <c r="N3323">
        <f t="shared" si="415"/>
        <v>1</v>
      </c>
    </row>
    <row r="3324" spans="1:14">
      <c r="A3324">
        <f t="shared" si="408"/>
        <v>0</v>
      </c>
      <c r="B3324">
        <f t="shared" si="409"/>
        <v>0</v>
      </c>
      <c r="C3324">
        <v>36</v>
      </c>
      <c r="D3324">
        <v>236</v>
      </c>
      <c r="E3324">
        <f t="shared" si="410"/>
        <v>-999</v>
      </c>
      <c r="F3324">
        <f>能力值计算器!G2</f>
        <v>0</v>
      </c>
      <c r="G3324">
        <f>ROUNDDOWN((能力值计算器!F4+能力值计算器!E4*2+ROUNDDOWN(C3324/4,0))*能力值计算器!C2/100+10+能力值计算器!C2,0)</f>
        <v>150</v>
      </c>
      <c r="H3324">
        <f>ROUNDDOWN(ROUNDDOWN(ROUNDDOWN(ROUNDDOWN(ROUNDDOWN((能力值计算器!F6+能力值计算器!E6*2+ROUNDDOWN(D3324/4,0))*能力值计算器!C2/100+5,0)*能力值计算器!H6,0)*能力值计算器!K6,0)*能力值计算器!L6,0)*VLOOKUP(能力值计算器!J6,能力变化对照表!A:B,2,0),0)</f>
        <v>115</v>
      </c>
      <c r="I3324">
        <f>ROUNDDOWN(ROUNDDOWN(ROUNDDOWN(ROUNDDOWN(ROUNDDOWN((能力值计算器!F8+能力值计算器!E8*2+ROUNDDOWN(E3324/4,0))*能力值计算器!C2/100+5,0)*能力值计算器!H8,0)*能力值计算器!K8,0)*能力值计算器!L8,0)*VLOOKUP(能力值计算器!J8,能力变化对照表!A:B,2,0),0)</f>
        <v>-39</v>
      </c>
      <c r="J3324">
        <f t="shared" si="411"/>
        <v>0</v>
      </c>
      <c r="K3324">
        <f t="shared" si="412"/>
        <v>-5850</v>
      </c>
      <c r="L3324">
        <f t="shared" si="413"/>
        <v>11400</v>
      </c>
      <c r="M3324">
        <f t="shared" si="414"/>
        <v>228.1</v>
      </c>
      <c r="N3324">
        <f t="shared" si="415"/>
        <v>1</v>
      </c>
    </row>
    <row r="3325" spans="1:14">
      <c r="A3325">
        <f t="shared" si="408"/>
        <v>0</v>
      </c>
      <c r="B3325">
        <f t="shared" si="409"/>
        <v>0</v>
      </c>
      <c r="C3325">
        <v>36</v>
      </c>
      <c r="D3325">
        <v>240</v>
      </c>
      <c r="E3325">
        <f t="shared" si="410"/>
        <v>-999</v>
      </c>
      <c r="F3325">
        <f>能力值计算器!G2</f>
        <v>0</v>
      </c>
      <c r="G3325">
        <f>ROUNDDOWN((能力值计算器!F4+能力值计算器!E4*2+ROUNDDOWN(C3325/4,0))*能力值计算器!C2/100+10+能力值计算器!C2,0)</f>
        <v>150</v>
      </c>
      <c r="H3325">
        <f>ROUNDDOWN(ROUNDDOWN(ROUNDDOWN(ROUNDDOWN(ROUNDDOWN((能力值计算器!F6+能力值计算器!E6*2+ROUNDDOWN(D3325/4,0))*能力值计算器!C2/100+5,0)*能力值计算器!H6,0)*能力值计算器!K6,0)*能力值计算器!L6,0)*VLOOKUP(能力值计算器!J6,能力变化对照表!A:B,2,0),0)</f>
        <v>115</v>
      </c>
      <c r="I3325">
        <f>ROUNDDOWN(ROUNDDOWN(ROUNDDOWN(ROUNDDOWN(ROUNDDOWN((能力值计算器!F8+能力值计算器!E8*2+ROUNDDOWN(E3325/4,0))*能力值计算器!C2/100+5,0)*能力值计算器!H8,0)*能力值计算器!K8,0)*能力值计算器!L8,0)*VLOOKUP(能力值计算器!J8,能力变化对照表!A:B,2,0),0)</f>
        <v>-39</v>
      </c>
      <c r="J3325">
        <f t="shared" si="411"/>
        <v>0</v>
      </c>
      <c r="K3325">
        <f t="shared" si="412"/>
        <v>-5850</v>
      </c>
      <c r="L3325">
        <f t="shared" si="413"/>
        <v>11400</v>
      </c>
      <c r="M3325">
        <f t="shared" si="414"/>
        <v>228.1</v>
      </c>
      <c r="N3325">
        <f t="shared" si="415"/>
        <v>1</v>
      </c>
    </row>
    <row r="3326" spans="1:14">
      <c r="A3326">
        <f t="shared" si="408"/>
        <v>0</v>
      </c>
      <c r="B3326">
        <f t="shared" si="409"/>
        <v>0</v>
      </c>
      <c r="C3326">
        <v>40</v>
      </c>
      <c r="D3326">
        <v>236</v>
      </c>
      <c r="E3326">
        <f t="shared" si="410"/>
        <v>-999</v>
      </c>
      <c r="F3326">
        <f>能力值计算器!G2</f>
        <v>0</v>
      </c>
      <c r="G3326">
        <f>ROUNDDOWN((能力值计算器!F4+能力值计算器!E4*2+ROUNDDOWN(C3326/4,0))*能力值计算器!C2/100+10+能力值计算器!C2,0)</f>
        <v>150</v>
      </c>
      <c r="H3326">
        <f>ROUNDDOWN(ROUNDDOWN(ROUNDDOWN(ROUNDDOWN(ROUNDDOWN((能力值计算器!F6+能力值计算器!E6*2+ROUNDDOWN(D3326/4,0))*能力值计算器!C2/100+5,0)*能力值计算器!H6,0)*能力值计算器!K6,0)*能力值计算器!L6,0)*VLOOKUP(能力值计算器!J6,能力变化对照表!A:B,2,0),0)</f>
        <v>115</v>
      </c>
      <c r="I3326">
        <f>ROUNDDOWN(ROUNDDOWN(ROUNDDOWN(ROUNDDOWN(ROUNDDOWN((能力值计算器!F8+能力值计算器!E8*2+ROUNDDOWN(E3326/4,0))*能力值计算器!C2/100+5,0)*能力值计算器!H8,0)*能力值计算器!K8,0)*能力值计算器!L8,0)*VLOOKUP(能力值计算器!J8,能力变化对照表!A:B,2,0),0)</f>
        <v>-39</v>
      </c>
      <c r="J3326">
        <f t="shared" si="411"/>
        <v>0</v>
      </c>
      <c r="K3326">
        <f t="shared" si="412"/>
        <v>-5850</v>
      </c>
      <c r="L3326">
        <f t="shared" si="413"/>
        <v>11400</v>
      </c>
      <c r="M3326">
        <f t="shared" si="414"/>
        <v>228.1</v>
      </c>
      <c r="N3326">
        <f t="shared" si="415"/>
        <v>1</v>
      </c>
    </row>
    <row r="3327" spans="1:14">
      <c r="A3327">
        <f t="shared" si="408"/>
        <v>0</v>
      </c>
      <c r="B3327">
        <f t="shared" si="409"/>
        <v>0</v>
      </c>
      <c r="C3327">
        <v>40</v>
      </c>
      <c r="D3327">
        <v>240</v>
      </c>
      <c r="E3327">
        <f t="shared" si="410"/>
        <v>-999</v>
      </c>
      <c r="F3327">
        <f>能力值计算器!G2</f>
        <v>0</v>
      </c>
      <c r="G3327">
        <f>ROUNDDOWN((能力值计算器!F4+能力值计算器!E4*2+ROUNDDOWN(C3327/4,0))*能力值计算器!C2/100+10+能力值计算器!C2,0)</f>
        <v>150</v>
      </c>
      <c r="H3327">
        <f>ROUNDDOWN(ROUNDDOWN(ROUNDDOWN(ROUNDDOWN(ROUNDDOWN((能力值计算器!F6+能力值计算器!E6*2+ROUNDDOWN(D3327/4,0))*能力值计算器!C2/100+5,0)*能力值计算器!H6,0)*能力值计算器!K6,0)*能力值计算器!L6,0)*VLOOKUP(能力值计算器!J6,能力变化对照表!A:B,2,0),0)</f>
        <v>115</v>
      </c>
      <c r="I3327">
        <f>ROUNDDOWN(ROUNDDOWN(ROUNDDOWN(ROUNDDOWN(ROUNDDOWN((能力值计算器!F8+能力值计算器!E8*2+ROUNDDOWN(E3327/4,0))*能力值计算器!C2/100+5,0)*能力值计算器!H8,0)*能力值计算器!K8,0)*能力值计算器!L8,0)*VLOOKUP(能力值计算器!J8,能力变化对照表!A:B,2,0),0)</f>
        <v>-39</v>
      </c>
      <c r="J3327">
        <f t="shared" si="411"/>
        <v>0</v>
      </c>
      <c r="K3327">
        <f t="shared" si="412"/>
        <v>-5850</v>
      </c>
      <c r="L3327">
        <f t="shared" si="413"/>
        <v>11400</v>
      </c>
      <c r="M3327">
        <f t="shared" si="414"/>
        <v>228.1</v>
      </c>
      <c r="N3327">
        <f t="shared" si="415"/>
        <v>1</v>
      </c>
    </row>
    <row r="3328" spans="1:14">
      <c r="A3328">
        <f t="shared" si="408"/>
        <v>0</v>
      </c>
      <c r="B3328">
        <f t="shared" si="409"/>
        <v>0</v>
      </c>
      <c r="C3328">
        <v>156</v>
      </c>
      <c r="D3328">
        <v>156</v>
      </c>
      <c r="E3328">
        <f t="shared" si="410"/>
        <v>-999</v>
      </c>
      <c r="F3328">
        <f>能力值计算器!G2</f>
        <v>0</v>
      </c>
      <c r="G3328">
        <f>ROUNDDOWN((能力值计算器!F4+能力值计算器!E4*2+ROUNDDOWN(C3328/4,0))*能力值计算器!C2/100+10+能力值计算器!C2,0)</f>
        <v>165</v>
      </c>
      <c r="H3328">
        <f>ROUNDDOWN(ROUNDDOWN(ROUNDDOWN(ROUNDDOWN(ROUNDDOWN((能力值计算器!F6+能力值计算器!E6*2+ROUNDDOWN(D3328/4,0))*能力值计算器!C2/100+5,0)*能力值计算器!H6,0)*能力值计算器!K6,0)*能力值计算器!L6,0)*VLOOKUP(能力值计算器!J6,能力变化对照表!A:B,2,0),0)</f>
        <v>105</v>
      </c>
      <c r="I3328">
        <f>ROUNDDOWN(ROUNDDOWN(ROUNDDOWN(ROUNDDOWN(ROUNDDOWN((能力值计算器!F8+能力值计算器!E8*2+ROUNDDOWN(E3328/4,0))*能力值计算器!C2/100+5,0)*能力值计算器!H8,0)*能力值计算器!K8,0)*能力值计算器!L8,0)*VLOOKUP(能力值计算器!J8,能力变化对照表!A:B,2,0),0)</f>
        <v>-39</v>
      </c>
      <c r="J3328">
        <f t="shared" si="411"/>
        <v>0</v>
      </c>
      <c r="K3328">
        <f t="shared" si="412"/>
        <v>-6435</v>
      </c>
      <c r="L3328">
        <f t="shared" si="413"/>
        <v>10890</v>
      </c>
      <c r="M3328">
        <f t="shared" si="414"/>
        <v>243.1</v>
      </c>
      <c r="N3328">
        <f t="shared" si="415"/>
        <v>1</v>
      </c>
    </row>
    <row r="3329" spans="1:14">
      <c r="A3329">
        <f t="shared" si="408"/>
        <v>0</v>
      </c>
      <c r="B3329">
        <f t="shared" si="409"/>
        <v>0</v>
      </c>
      <c r="C3329">
        <v>156</v>
      </c>
      <c r="D3329">
        <v>160</v>
      </c>
      <c r="E3329">
        <f t="shared" si="410"/>
        <v>-999</v>
      </c>
      <c r="F3329">
        <f>能力值计算器!G2</f>
        <v>0</v>
      </c>
      <c r="G3329">
        <f>ROUNDDOWN((能力值计算器!F4+能力值计算器!E4*2+ROUNDDOWN(C3329/4,0))*能力值计算器!C2/100+10+能力值计算器!C2,0)</f>
        <v>165</v>
      </c>
      <c r="H3329">
        <f>ROUNDDOWN(ROUNDDOWN(ROUNDDOWN(ROUNDDOWN(ROUNDDOWN((能力值计算器!F6+能力值计算器!E6*2+ROUNDDOWN(D3329/4,0))*能力值计算器!C2/100+5,0)*能力值计算器!H6,0)*能力值计算器!K6,0)*能力值计算器!L6,0)*VLOOKUP(能力值计算器!J6,能力变化对照表!A:B,2,0),0)</f>
        <v>105</v>
      </c>
      <c r="I3329">
        <f>ROUNDDOWN(ROUNDDOWN(ROUNDDOWN(ROUNDDOWN(ROUNDDOWN((能力值计算器!F8+能力值计算器!E8*2+ROUNDDOWN(E3329/4,0))*能力值计算器!C2/100+5,0)*能力值计算器!H8,0)*能力值计算器!K8,0)*能力值计算器!L8,0)*VLOOKUP(能力值计算器!J8,能力变化对照表!A:B,2,0),0)</f>
        <v>-39</v>
      </c>
      <c r="J3329">
        <f t="shared" si="411"/>
        <v>0</v>
      </c>
      <c r="K3329">
        <f t="shared" si="412"/>
        <v>-6435</v>
      </c>
      <c r="L3329">
        <f t="shared" si="413"/>
        <v>10890</v>
      </c>
      <c r="M3329">
        <f t="shared" si="414"/>
        <v>243.1</v>
      </c>
      <c r="N3329">
        <f t="shared" si="415"/>
        <v>1</v>
      </c>
    </row>
    <row r="3330" spans="1:14">
      <c r="A3330">
        <f t="shared" ref="A3330:A3393" si="416">IF(N3330=1,0,L3330+1/M3330)</f>
        <v>0</v>
      </c>
      <c r="B3330">
        <f t="shared" ref="B3330:B3393" si="417">IF(A3330=MAX(A:A),1,0)</f>
        <v>0</v>
      </c>
      <c r="C3330">
        <v>160</v>
      </c>
      <c r="D3330">
        <v>156</v>
      </c>
      <c r="E3330">
        <f t="shared" ref="E3330:E3393" si="418">IF(F3330-D3330-C3330&gt;253,-999,IF(F3330-D3330-C3330&lt;0,-999,F3330-D3330-C3330))</f>
        <v>-999</v>
      </c>
      <c r="F3330">
        <f>能力值计算器!G2</f>
        <v>0</v>
      </c>
      <c r="G3330">
        <f>ROUNDDOWN((能力值计算器!F4+能力值计算器!E4*2+ROUNDDOWN(C3330/4,0))*能力值计算器!C2/100+10+能力值计算器!C2,0)</f>
        <v>165</v>
      </c>
      <c r="H3330">
        <f>ROUNDDOWN(ROUNDDOWN(ROUNDDOWN(ROUNDDOWN(ROUNDDOWN((能力值计算器!F6+能力值计算器!E6*2+ROUNDDOWN(D3330/4,0))*能力值计算器!C2/100+5,0)*能力值计算器!H6,0)*能力值计算器!K6,0)*能力值计算器!L6,0)*VLOOKUP(能力值计算器!J6,能力变化对照表!A:B,2,0),0)</f>
        <v>105</v>
      </c>
      <c r="I3330">
        <f>ROUNDDOWN(ROUNDDOWN(ROUNDDOWN(ROUNDDOWN(ROUNDDOWN((能力值计算器!F8+能力值计算器!E8*2+ROUNDDOWN(E3330/4,0))*能力值计算器!C2/100+5,0)*能力值计算器!H8,0)*能力值计算器!K8,0)*能力值计算器!L8,0)*VLOOKUP(能力值计算器!J8,能力变化对照表!A:B,2,0),0)</f>
        <v>-39</v>
      </c>
      <c r="J3330">
        <f t="shared" ref="J3330:J3393" si="419">IF(E3330&lt;0,0,G3330*H3330)</f>
        <v>0</v>
      </c>
      <c r="K3330">
        <f t="shared" ref="K3330:K3393" si="420">G3330*I3330</f>
        <v>-6435</v>
      </c>
      <c r="L3330">
        <f t="shared" ref="L3330:L3393" si="421">(H3330+I3330)*G3330</f>
        <v>10890</v>
      </c>
      <c r="M3330">
        <f t="shared" ref="M3330:M3393" si="422">IF(H3330+I3330-G3330&lt;0,G3330-H3330-I3330,H3330+I3330-G3330)+IF(H3330-I3330&lt;0,I3330-H3330,H3330-I3330)+0.1</f>
        <v>243.1</v>
      </c>
      <c r="N3330">
        <f t="shared" ref="N3330:N3393" si="423">IF(E3330&lt;0,1,0)</f>
        <v>1</v>
      </c>
    </row>
    <row r="3331" spans="1:14">
      <c r="A3331">
        <f t="shared" si="416"/>
        <v>0</v>
      </c>
      <c r="B3331">
        <f t="shared" si="417"/>
        <v>0</v>
      </c>
      <c r="C3331">
        <v>160</v>
      </c>
      <c r="D3331">
        <v>160</v>
      </c>
      <c r="E3331">
        <f t="shared" si="418"/>
        <v>-999</v>
      </c>
      <c r="F3331">
        <f>能力值计算器!G2</f>
        <v>0</v>
      </c>
      <c r="G3331">
        <f>ROUNDDOWN((能力值计算器!F4+能力值计算器!E4*2+ROUNDDOWN(C3331/4,0))*能力值计算器!C2/100+10+能力值计算器!C2,0)</f>
        <v>165</v>
      </c>
      <c r="H3331">
        <f>ROUNDDOWN(ROUNDDOWN(ROUNDDOWN(ROUNDDOWN(ROUNDDOWN((能力值计算器!F6+能力值计算器!E6*2+ROUNDDOWN(D3331/4,0))*能力值计算器!C2/100+5,0)*能力值计算器!H6,0)*能力值计算器!K6,0)*能力值计算器!L6,0)*VLOOKUP(能力值计算器!J6,能力变化对照表!A:B,2,0),0)</f>
        <v>105</v>
      </c>
      <c r="I3331">
        <f>ROUNDDOWN(ROUNDDOWN(ROUNDDOWN(ROUNDDOWN(ROUNDDOWN((能力值计算器!F8+能力值计算器!E8*2+ROUNDDOWN(E3331/4,0))*能力值计算器!C2/100+5,0)*能力值计算器!H8,0)*能力值计算器!K8,0)*能力值计算器!L8,0)*VLOOKUP(能力值计算器!J8,能力变化对照表!A:B,2,0),0)</f>
        <v>-39</v>
      </c>
      <c r="J3331">
        <f t="shared" si="419"/>
        <v>0</v>
      </c>
      <c r="K3331">
        <f t="shared" si="420"/>
        <v>-6435</v>
      </c>
      <c r="L3331">
        <f t="shared" si="421"/>
        <v>10890</v>
      </c>
      <c r="M3331">
        <f t="shared" si="422"/>
        <v>243.1</v>
      </c>
      <c r="N3331">
        <f t="shared" si="423"/>
        <v>1</v>
      </c>
    </row>
    <row r="3332" spans="1:14">
      <c r="A3332">
        <f t="shared" si="416"/>
        <v>0</v>
      </c>
      <c r="B3332">
        <f t="shared" si="417"/>
        <v>0</v>
      </c>
      <c r="C3332">
        <v>196</v>
      </c>
      <c r="D3332">
        <v>132</v>
      </c>
      <c r="E3332">
        <f t="shared" si="418"/>
        <v>-999</v>
      </c>
      <c r="F3332">
        <f>能力值计算器!G2</f>
        <v>0</v>
      </c>
      <c r="G3332">
        <f>ROUNDDOWN((能力值计算器!F4+能力值计算器!E4*2+ROUNDDOWN(C3332/4,0))*能力值计算器!C2/100+10+能力值计算器!C2,0)</f>
        <v>170</v>
      </c>
      <c r="H3332">
        <f>ROUNDDOWN(ROUNDDOWN(ROUNDDOWN(ROUNDDOWN(ROUNDDOWN((能力值计算器!F6+能力值计算器!E6*2+ROUNDDOWN(D3332/4,0))*能力值计算器!C2/100+5,0)*能力值计算器!H6,0)*能力值计算器!K6,0)*能力值计算器!L6,0)*VLOOKUP(能力值计算器!J6,能力变化对照表!A:B,2,0),0)</f>
        <v>102</v>
      </c>
      <c r="I3332">
        <f>ROUNDDOWN(ROUNDDOWN(ROUNDDOWN(ROUNDDOWN(ROUNDDOWN((能力值计算器!F8+能力值计算器!E8*2+ROUNDDOWN(E3332/4,0))*能力值计算器!C2/100+5,0)*能力值计算器!H8,0)*能力值计算器!K8,0)*能力值计算器!L8,0)*VLOOKUP(能力值计算器!J8,能力变化对照表!A:B,2,0),0)</f>
        <v>-39</v>
      </c>
      <c r="J3332">
        <f t="shared" si="419"/>
        <v>0</v>
      </c>
      <c r="K3332">
        <f t="shared" si="420"/>
        <v>-6630</v>
      </c>
      <c r="L3332">
        <f t="shared" si="421"/>
        <v>10710</v>
      </c>
      <c r="M3332">
        <f t="shared" si="422"/>
        <v>248.1</v>
      </c>
      <c r="N3332">
        <f t="shared" si="423"/>
        <v>1</v>
      </c>
    </row>
    <row r="3333" spans="1:14">
      <c r="A3333">
        <f t="shared" si="416"/>
        <v>0</v>
      </c>
      <c r="B3333">
        <f t="shared" si="417"/>
        <v>0</v>
      </c>
      <c r="C3333">
        <v>196</v>
      </c>
      <c r="D3333">
        <v>136</v>
      </c>
      <c r="E3333">
        <f t="shared" si="418"/>
        <v>-999</v>
      </c>
      <c r="F3333">
        <f>能力值计算器!G2</f>
        <v>0</v>
      </c>
      <c r="G3333">
        <f>ROUNDDOWN((能力值计算器!F4+能力值计算器!E4*2+ROUNDDOWN(C3333/4,0))*能力值计算器!C2/100+10+能力值计算器!C2,0)</f>
        <v>170</v>
      </c>
      <c r="H3333">
        <f>ROUNDDOWN(ROUNDDOWN(ROUNDDOWN(ROUNDDOWN(ROUNDDOWN((能力值计算器!F6+能力值计算器!E6*2+ROUNDDOWN(D3333/4,0))*能力值计算器!C2/100+5,0)*能力值计算器!H6,0)*能力值计算器!K6,0)*能力值计算器!L6,0)*VLOOKUP(能力值计算器!J6,能力变化对照表!A:B,2,0),0)</f>
        <v>102</v>
      </c>
      <c r="I3333">
        <f>ROUNDDOWN(ROUNDDOWN(ROUNDDOWN(ROUNDDOWN(ROUNDDOWN((能力值计算器!F8+能力值计算器!E8*2+ROUNDDOWN(E3333/4,0))*能力值计算器!C2/100+5,0)*能力值计算器!H8,0)*能力值计算器!K8,0)*能力值计算器!L8,0)*VLOOKUP(能力值计算器!J8,能力变化对照表!A:B,2,0),0)</f>
        <v>-39</v>
      </c>
      <c r="J3333">
        <f t="shared" si="419"/>
        <v>0</v>
      </c>
      <c r="K3333">
        <f t="shared" si="420"/>
        <v>-6630</v>
      </c>
      <c r="L3333">
        <f t="shared" si="421"/>
        <v>10710</v>
      </c>
      <c r="M3333">
        <f t="shared" si="422"/>
        <v>248.1</v>
      </c>
      <c r="N3333">
        <f t="shared" si="423"/>
        <v>1</v>
      </c>
    </row>
    <row r="3334" spans="1:14">
      <c r="A3334">
        <f t="shared" si="416"/>
        <v>0</v>
      </c>
      <c r="B3334">
        <f t="shared" si="417"/>
        <v>0</v>
      </c>
      <c r="C3334">
        <v>200</v>
      </c>
      <c r="D3334">
        <v>132</v>
      </c>
      <c r="E3334">
        <f t="shared" si="418"/>
        <v>-999</v>
      </c>
      <c r="F3334">
        <f>能力值计算器!G2</f>
        <v>0</v>
      </c>
      <c r="G3334">
        <f>ROUNDDOWN((能力值计算器!F4+能力值计算器!E4*2+ROUNDDOWN(C3334/4,0))*能力值计算器!C2/100+10+能力值计算器!C2,0)</f>
        <v>170</v>
      </c>
      <c r="H3334">
        <f>ROUNDDOWN(ROUNDDOWN(ROUNDDOWN(ROUNDDOWN(ROUNDDOWN((能力值计算器!F6+能力值计算器!E6*2+ROUNDDOWN(D3334/4,0))*能力值计算器!C2/100+5,0)*能力值计算器!H6,0)*能力值计算器!K6,0)*能力值计算器!L6,0)*VLOOKUP(能力值计算器!J6,能力变化对照表!A:B,2,0),0)</f>
        <v>102</v>
      </c>
      <c r="I3334">
        <f>ROUNDDOWN(ROUNDDOWN(ROUNDDOWN(ROUNDDOWN(ROUNDDOWN((能力值计算器!F8+能力值计算器!E8*2+ROUNDDOWN(E3334/4,0))*能力值计算器!C2/100+5,0)*能力值计算器!H8,0)*能力值计算器!K8,0)*能力值计算器!L8,0)*VLOOKUP(能力值计算器!J8,能力变化对照表!A:B,2,0),0)</f>
        <v>-39</v>
      </c>
      <c r="J3334">
        <f t="shared" si="419"/>
        <v>0</v>
      </c>
      <c r="K3334">
        <f t="shared" si="420"/>
        <v>-6630</v>
      </c>
      <c r="L3334">
        <f t="shared" si="421"/>
        <v>10710</v>
      </c>
      <c r="M3334">
        <f t="shared" si="422"/>
        <v>248.1</v>
      </c>
      <c r="N3334">
        <f t="shared" si="423"/>
        <v>1</v>
      </c>
    </row>
    <row r="3335" spans="1:14">
      <c r="A3335">
        <f t="shared" si="416"/>
        <v>0</v>
      </c>
      <c r="B3335">
        <f t="shared" si="417"/>
        <v>0</v>
      </c>
      <c r="C3335">
        <v>200</v>
      </c>
      <c r="D3335">
        <v>136</v>
      </c>
      <c r="E3335">
        <f t="shared" si="418"/>
        <v>-999</v>
      </c>
      <c r="F3335">
        <f>能力值计算器!G2</f>
        <v>0</v>
      </c>
      <c r="G3335">
        <f>ROUNDDOWN((能力值计算器!F4+能力值计算器!E4*2+ROUNDDOWN(C3335/4,0))*能力值计算器!C2/100+10+能力值计算器!C2,0)</f>
        <v>170</v>
      </c>
      <c r="H3335">
        <f>ROUNDDOWN(ROUNDDOWN(ROUNDDOWN(ROUNDDOWN(ROUNDDOWN((能力值计算器!F6+能力值计算器!E6*2+ROUNDDOWN(D3335/4,0))*能力值计算器!C2/100+5,0)*能力值计算器!H6,0)*能力值计算器!K6,0)*能力值计算器!L6,0)*VLOOKUP(能力值计算器!J6,能力变化对照表!A:B,2,0),0)</f>
        <v>102</v>
      </c>
      <c r="I3335">
        <f>ROUNDDOWN(ROUNDDOWN(ROUNDDOWN(ROUNDDOWN(ROUNDDOWN((能力值计算器!F8+能力值计算器!E8*2+ROUNDDOWN(E3335/4,0))*能力值计算器!C2/100+5,0)*能力值计算器!H8,0)*能力值计算器!K8,0)*能力值计算器!L8,0)*VLOOKUP(能力值计算器!J8,能力变化对照表!A:B,2,0),0)</f>
        <v>-39</v>
      </c>
      <c r="J3335">
        <f t="shared" si="419"/>
        <v>0</v>
      </c>
      <c r="K3335">
        <f t="shared" si="420"/>
        <v>-6630</v>
      </c>
      <c r="L3335">
        <f t="shared" si="421"/>
        <v>10710</v>
      </c>
      <c r="M3335">
        <f t="shared" si="422"/>
        <v>248.1</v>
      </c>
      <c r="N3335">
        <f t="shared" si="423"/>
        <v>1</v>
      </c>
    </row>
    <row r="3336" spans="1:14">
      <c r="A3336">
        <f t="shared" si="416"/>
        <v>0</v>
      </c>
      <c r="B3336">
        <f t="shared" si="417"/>
        <v>0</v>
      </c>
      <c r="C3336">
        <v>92</v>
      </c>
      <c r="D3336">
        <v>196</v>
      </c>
      <c r="E3336">
        <f t="shared" si="418"/>
        <v>-999</v>
      </c>
      <c r="F3336">
        <f>能力值计算器!G2</f>
        <v>0</v>
      </c>
      <c r="G3336">
        <f>ROUNDDOWN((能力值计算器!F4+能力值计算器!E4*2+ROUNDDOWN(C3336/4,0))*能力值计算器!C2/100+10+能力值计算器!C2,0)</f>
        <v>157</v>
      </c>
      <c r="H3336">
        <f>ROUNDDOWN(ROUNDDOWN(ROUNDDOWN(ROUNDDOWN(ROUNDDOWN((能力值计算器!F6+能力值计算器!E6*2+ROUNDDOWN(D3336/4,0))*能力值计算器!C2/100+5,0)*能力值计算器!H6,0)*能力值计算器!K6,0)*能力值计算器!L6,0)*VLOOKUP(能力值计算器!J6,能力变化对照表!A:B,2,0),0)</f>
        <v>110</v>
      </c>
      <c r="I3336">
        <f>ROUNDDOWN(ROUNDDOWN(ROUNDDOWN(ROUNDDOWN(ROUNDDOWN((能力值计算器!F8+能力值计算器!E8*2+ROUNDDOWN(E3336/4,0))*能力值计算器!C2/100+5,0)*能力值计算器!H8,0)*能力值计算器!K8,0)*能力值计算器!L8,0)*VLOOKUP(能力值计算器!J8,能力变化对照表!A:B,2,0),0)</f>
        <v>-39</v>
      </c>
      <c r="J3336">
        <f t="shared" si="419"/>
        <v>0</v>
      </c>
      <c r="K3336">
        <f t="shared" si="420"/>
        <v>-6123</v>
      </c>
      <c r="L3336">
        <f t="shared" si="421"/>
        <v>11147</v>
      </c>
      <c r="M3336">
        <f t="shared" si="422"/>
        <v>235.1</v>
      </c>
      <c r="N3336">
        <f t="shared" si="423"/>
        <v>1</v>
      </c>
    </row>
    <row r="3337" spans="1:14">
      <c r="A3337">
        <f t="shared" si="416"/>
        <v>0</v>
      </c>
      <c r="B3337">
        <f t="shared" si="417"/>
        <v>0</v>
      </c>
      <c r="C3337">
        <v>92</v>
      </c>
      <c r="D3337">
        <v>200</v>
      </c>
      <c r="E3337">
        <f t="shared" si="418"/>
        <v>-999</v>
      </c>
      <c r="F3337">
        <f>能力值计算器!G2</f>
        <v>0</v>
      </c>
      <c r="G3337">
        <f>ROUNDDOWN((能力值计算器!F4+能力值计算器!E4*2+ROUNDDOWN(C3337/4,0))*能力值计算器!C2/100+10+能力值计算器!C2,0)</f>
        <v>157</v>
      </c>
      <c r="H3337">
        <f>ROUNDDOWN(ROUNDDOWN(ROUNDDOWN(ROUNDDOWN(ROUNDDOWN((能力值计算器!F6+能力值计算器!E6*2+ROUNDDOWN(D3337/4,0))*能力值计算器!C2/100+5,0)*能力值计算器!H6,0)*能力值计算器!K6,0)*能力值计算器!L6,0)*VLOOKUP(能力值计算器!J6,能力变化对照表!A:B,2,0),0)</f>
        <v>110</v>
      </c>
      <c r="I3337">
        <f>ROUNDDOWN(ROUNDDOWN(ROUNDDOWN(ROUNDDOWN(ROUNDDOWN((能力值计算器!F8+能力值计算器!E8*2+ROUNDDOWN(E3337/4,0))*能力值计算器!C2/100+5,0)*能力值计算器!H8,0)*能力值计算器!K8,0)*能力值计算器!L8,0)*VLOOKUP(能力值计算器!J8,能力变化对照表!A:B,2,0),0)</f>
        <v>-39</v>
      </c>
      <c r="J3337">
        <f t="shared" si="419"/>
        <v>0</v>
      </c>
      <c r="K3337">
        <f t="shared" si="420"/>
        <v>-6123</v>
      </c>
      <c r="L3337">
        <f t="shared" si="421"/>
        <v>11147</v>
      </c>
      <c r="M3337">
        <f t="shared" si="422"/>
        <v>235.1</v>
      </c>
      <c r="N3337">
        <f t="shared" si="423"/>
        <v>1</v>
      </c>
    </row>
    <row r="3338" spans="1:14">
      <c r="A3338">
        <f t="shared" si="416"/>
        <v>0</v>
      </c>
      <c r="B3338">
        <f t="shared" si="417"/>
        <v>0</v>
      </c>
      <c r="C3338">
        <v>96</v>
      </c>
      <c r="D3338">
        <v>196</v>
      </c>
      <c r="E3338">
        <f t="shared" si="418"/>
        <v>-999</v>
      </c>
      <c r="F3338">
        <f>能力值计算器!G2</f>
        <v>0</v>
      </c>
      <c r="G3338">
        <f>ROUNDDOWN((能力值计算器!F4+能力值计算器!E4*2+ROUNDDOWN(C3338/4,0))*能力值计算器!C2/100+10+能力值计算器!C2,0)</f>
        <v>157</v>
      </c>
      <c r="H3338">
        <f>ROUNDDOWN(ROUNDDOWN(ROUNDDOWN(ROUNDDOWN(ROUNDDOWN((能力值计算器!F6+能力值计算器!E6*2+ROUNDDOWN(D3338/4,0))*能力值计算器!C2/100+5,0)*能力值计算器!H6,0)*能力值计算器!K6,0)*能力值计算器!L6,0)*VLOOKUP(能力值计算器!J6,能力变化对照表!A:B,2,0),0)</f>
        <v>110</v>
      </c>
      <c r="I3338">
        <f>ROUNDDOWN(ROUNDDOWN(ROUNDDOWN(ROUNDDOWN(ROUNDDOWN((能力值计算器!F8+能力值计算器!E8*2+ROUNDDOWN(E3338/4,0))*能力值计算器!C2/100+5,0)*能力值计算器!H8,0)*能力值计算器!K8,0)*能力值计算器!L8,0)*VLOOKUP(能力值计算器!J8,能力变化对照表!A:B,2,0),0)</f>
        <v>-39</v>
      </c>
      <c r="J3338">
        <f t="shared" si="419"/>
        <v>0</v>
      </c>
      <c r="K3338">
        <f t="shared" si="420"/>
        <v>-6123</v>
      </c>
      <c r="L3338">
        <f t="shared" si="421"/>
        <v>11147</v>
      </c>
      <c r="M3338">
        <f t="shared" si="422"/>
        <v>235.1</v>
      </c>
      <c r="N3338">
        <f t="shared" si="423"/>
        <v>1</v>
      </c>
    </row>
    <row r="3339" spans="1:14">
      <c r="A3339">
        <f t="shared" si="416"/>
        <v>0</v>
      </c>
      <c r="B3339">
        <f t="shared" si="417"/>
        <v>0</v>
      </c>
      <c r="C3339">
        <v>96</v>
      </c>
      <c r="D3339">
        <v>200</v>
      </c>
      <c r="E3339">
        <f t="shared" si="418"/>
        <v>-999</v>
      </c>
      <c r="F3339">
        <f>能力值计算器!G2</f>
        <v>0</v>
      </c>
      <c r="G3339">
        <f>ROUNDDOWN((能力值计算器!F4+能力值计算器!E4*2+ROUNDDOWN(C3339/4,0))*能力值计算器!C2/100+10+能力值计算器!C2,0)</f>
        <v>157</v>
      </c>
      <c r="H3339">
        <f>ROUNDDOWN(ROUNDDOWN(ROUNDDOWN(ROUNDDOWN(ROUNDDOWN((能力值计算器!F6+能力值计算器!E6*2+ROUNDDOWN(D3339/4,0))*能力值计算器!C2/100+5,0)*能力值计算器!H6,0)*能力值计算器!K6,0)*能力值计算器!L6,0)*VLOOKUP(能力值计算器!J6,能力变化对照表!A:B,2,0),0)</f>
        <v>110</v>
      </c>
      <c r="I3339">
        <f>ROUNDDOWN(ROUNDDOWN(ROUNDDOWN(ROUNDDOWN(ROUNDDOWN((能力值计算器!F8+能力值计算器!E8*2+ROUNDDOWN(E3339/4,0))*能力值计算器!C2/100+5,0)*能力值计算器!H8,0)*能力值计算器!K8,0)*能力值计算器!L8,0)*VLOOKUP(能力值计算器!J8,能力变化对照表!A:B,2,0),0)</f>
        <v>-39</v>
      </c>
      <c r="J3339">
        <f t="shared" si="419"/>
        <v>0</v>
      </c>
      <c r="K3339">
        <f t="shared" si="420"/>
        <v>-6123</v>
      </c>
      <c r="L3339">
        <f t="shared" si="421"/>
        <v>11147</v>
      </c>
      <c r="M3339">
        <f t="shared" si="422"/>
        <v>235.1</v>
      </c>
      <c r="N3339">
        <f t="shared" si="423"/>
        <v>1</v>
      </c>
    </row>
    <row r="3340" spans="1:14">
      <c r="A3340">
        <f t="shared" si="416"/>
        <v>0</v>
      </c>
      <c r="B3340">
        <f t="shared" si="417"/>
        <v>0</v>
      </c>
      <c r="C3340">
        <v>252</v>
      </c>
      <c r="D3340">
        <v>100</v>
      </c>
      <c r="E3340">
        <f t="shared" si="418"/>
        <v>-999</v>
      </c>
      <c r="F3340">
        <f>能力值计算器!G2</f>
        <v>0</v>
      </c>
      <c r="G3340">
        <f>ROUNDDOWN((能力值计算器!F4+能力值计算器!E4*2+ROUNDDOWN(C3340/4,0))*能力值计算器!C2/100+10+能力值计算器!C2,0)</f>
        <v>177</v>
      </c>
      <c r="H3340">
        <f>ROUNDDOWN(ROUNDDOWN(ROUNDDOWN(ROUNDDOWN(ROUNDDOWN((能力值计算器!F6+能力值计算器!E6*2+ROUNDDOWN(D3340/4,0))*能力值计算器!C2/100+5,0)*能力值计算器!H6,0)*能力值计算器!K6,0)*能力值计算器!L6,0)*VLOOKUP(能力值计算器!J6,能力变化对照表!A:B,2,0),0)</f>
        <v>98</v>
      </c>
      <c r="I3340">
        <f>ROUNDDOWN(ROUNDDOWN(ROUNDDOWN(ROUNDDOWN(ROUNDDOWN((能力值计算器!F8+能力值计算器!E8*2+ROUNDDOWN(E3340/4,0))*能力值计算器!C2/100+5,0)*能力值计算器!H8,0)*能力值计算器!K8,0)*能力值计算器!L8,0)*VLOOKUP(能力值计算器!J8,能力变化对照表!A:B,2,0),0)</f>
        <v>-39</v>
      </c>
      <c r="J3340">
        <f t="shared" si="419"/>
        <v>0</v>
      </c>
      <c r="K3340">
        <f t="shared" si="420"/>
        <v>-6903</v>
      </c>
      <c r="L3340">
        <f t="shared" si="421"/>
        <v>10443</v>
      </c>
      <c r="M3340">
        <f t="shared" si="422"/>
        <v>255.1</v>
      </c>
      <c r="N3340">
        <f t="shared" si="423"/>
        <v>1</v>
      </c>
    </row>
    <row r="3341" spans="1:14">
      <c r="A3341">
        <f t="shared" si="416"/>
        <v>0</v>
      </c>
      <c r="B3341">
        <f t="shared" si="417"/>
        <v>0</v>
      </c>
      <c r="C3341">
        <v>252</v>
      </c>
      <c r="D3341">
        <v>104</v>
      </c>
      <c r="E3341">
        <f t="shared" si="418"/>
        <v>-999</v>
      </c>
      <c r="F3341">
        <f>能力值计算器!G2</f>
        <v>0</v>
      </c>
      <c r="G3341">
        <f>ROUNDDOWN((能力值计算器!F4+能力值计算器!E4*2+ROUNDDOWN(C3341/4,0))*能力值计算器!C2/100+10+能力值计算器!C2,0)</f>
        <v>177</v>
      </c>
      <c r="H3341">
        <f>ROUNDDOWN(ROUNDDOWN(ROUNDDOWN(ROUNDDOWN(ROUNDDOWN((能力值计算器!F6+能力值计算器!E6*2+ROUNDDOWN(D3341/4,0))*能力值计算器!C2/100+5,0)*能力值计算器!H6,0)*能力值计算器!K6,0)*能力值计算器!L6,0)*VLOOKUP(能力值计算器!J6,能力变化对照表!A:B,2,0),0)</f>
        <v>98</v>
      </c>
      <c r="I3341">
        <f>ROUNDDOWN(ROUNDDOWN(ROUNDDOWN(ROUNDDOWN(ROUNDDOWN((能力值计算器!F8+能力值计算器!E8*2+ROUNDDOWN(E3341/4,0))*能力值计算器!C2/100+5,0)*能力值计算器!H8,0)*能力值计算器!K8,0)*能力值计算器!L8,0)*VLOOKUP(能力值计算器!J8,能力变化对照表!A:B,2,0),0)</f>
        <v>-39</v>
      </c>
      <c r="J3341">
        <f t="shared" si="419"/>
        <v>0</v>
      </c>
      <c r="K3341">
        <f t="shared" si="420"/>
        <v>-6903</v>
      </c>
      <c r="L3341">
        <f t="shared" si="421"/>
        <v>10443</v>
      </c>
      <c r="M3341">
        <f t="shared" si="422"/>
        <v>255.1</v>
      </c>
      <c r="N3341">
        <f t="shared" si="423"/>
        <v>1</v>
      </c>
    </row>
    <row r="3342" spans="1:14">
      <c r="A3342">
        <f t="shared" si="416"/>
        <v>0</v>
      </c>
      <c r="B3342">
        <f t="shared" si="417"/>
        <v>0</v>
      </c>
      <c r="C3342">
        <v>68</v>
      </c>
      <c r="D3342">
        <v>212</v>
      </c>
      <c r="E3342">
        <f t="shared" si="418"/>
        <v>-999</v>
      </c>
      <c r="F3342">
        <f>能力值计算器!G2</f>
        <v>0</v>
      </c>
      <c r="G3342">
        <f>ROUNDDOWN((能力值计算器!F4+能力值计算器!E4*2+ROUNDDOWN(C3342/4,0))*能力值计算器!C2/100+10+能力值计算器!C2,0)</f>
        <v>154</v>
      </c>
      <c r="H3342">
        <f>ROUNDDOWN(ROUNDDOWN(ROUNDDOWN(ROUNDDOWN(ROUNDDOWN((能力值计算器!F6+能力值计算器!E6*2+ROUNDDOWN(D3342/4,0))*能力值计算器!C2/100+5,0)*能力值计算器!H6,0)*能力值计算器!K6,0)*能力值计算器!L6,0)*VLOOKUP(能力值计算器!J6,能力变化对照表!A:B,2,0),0)</f>
        <v>112</v>
      </c>
      <c r="I3342">
        <f>ROUNDDOWN(ROUNDDOWN(ROUNDDOWN(ROUNDDOWN(ROUNDDOWN((能力值计算器!F8+能力值计算器!E8*2+ROUNDDOWN(E3342/4,0))*能力值计算器!C2/100+5,0)*能力值计算器!H8,0)*能力值计算器!K8,0)*能力值计算器!L8,0)*VLOOKUP(能力值计算器!J8,能力变化对照表!A:B,2,0),0)</f>
        <v>-39</v>
      </c>
      <c r="J3342">
        <f t="shared" si="419"/>
        <v>0</v>
      </c>
      <c r="K3342">
        <f t="shared" si="420"/>
        <v>-6006</v>
      </c>
      <c r="L3342">
        <f t="shared" si="421"/>
        <v>11242</v>
      </c>
      <c r="M3342">
        <f t="shared" si="422"/>
        <v>232.1</v>
      </c>
      <c r="N3342">
        <f t="shared" si="423"/>
        <v>1</v>
      </c>
    </row>
    <row r="3343" spans="1:14">
      <c r="A3343">
        <f t="shared" si="416"/>
        <v>0</v>
      </c>
      <c r="B3343">
        <f t="shared" si="417"/>
        <v>0</v>
      </c>
      <c r="C3343">
        <v>68</v>
      </c>
      <c r="D3343">
        <v>216</v>
      </c>
      <c r="E3343">
        <f t="shared" si="418"/>
        <v>-999</v>
      </c>
      <c r="F3343">
        <f>能力值计算器!G2</f>
        <v>0</v>
      </c>
      <c r="G3343">
        <f>ROUNDDOWN((能力值计算器!F4+能力值计算器!E4*2+ROUNDDOWN(C3343/4,0))*能力值计算器!C2/100+10+能力值计算器!C2,0)</f>
        <v>154</v>
      </c>
      <c r="H3343">
        <f>ROUNDDOWN(ROUNDDOWN(ROUNDDOWN(ROUNDDOWN(ROUNDDOWN((能力值计算器!F6+能力值计算器!E6*2+ROUNDDOWN(D3343/4,0))*能力值计算器!C2/100+5,0)*能力值计算器!H6,0)*能力值计算器!K6,0)*能力值计算器!L6,0)*VLOOKUP(能力值计算器!J6,能力变化对照表!A:B,2,0),0)</f>
        <v>112</v>
      </c>
      <c r="I3343">
        <f>ROUNDDOWN(ROUNDDOWN(ROUNDDOWN(ROUNDDOWN(ROUNDDOWN((能力值计算器!F8+能力值计算器!E8*2+ROUNDDOWN(E3343/4,0))*能力值计算器!C2/100+5,0)*能力值计算器!H8,0)*能力值计算器!K8,0)*能力值计算器!L8,0)*VLOOKUP(能力值计算器!J8,能力变化对照表!A:B,2,0),0)</f>
        <v>-39</v>
      </c>
      <c r="J3343">
        <f t="shared" si="419"/>
        <v>0</v>
      </c>
      <c r="K3343">
        <f t="shared" si="420"/>
        <v>-6006</v>
      </c>
      <c r="L3343">
        <f t="shared" si="421"/>
        <v>11242</v>
      </c>
      <c r="M3343">
        <f t="shared" si="422"/>
        <v>232.1</v>
      </c>
      <c r="N3343">
        <f t="shared" si="423"/>
        <v>1</v>
      </c>
    </row>
    <row r="3344" spans="1:14">
      <c r="A3344">
        <f t="shared" si="416"/>
        <v>0</v>
      </c>
      <c r="B3344">
        <f t="shared" si="417"/>
        <v>0</v>
      </c>
      <c r="C3344">
        <v>72</v>
      </c>
      <c r="D3344">
        <v>212</v>
      </c>
      <c r="E3344">
        <f t="shared" si="418"/>
        <v>-999</v>
      </c>
      <c r="F3344">
        <f>能力值计算器!G2</f>
        <v>0</v>
      </c>
      <c r="G3344">
        <f>ROUNDDOWN((能力值计算器!F4+能力值计算器!E4*2+ROUNDDOWN(C3344/4,0))*能力值计算器!C2/100+10+能力值计算器!C2,0)</f>
        <v>154</v>
      </c>
      <c r="H3344">
        <f>ROUNDDOWN(ROUNDDOWN(ROUNDDOWN(ROUNDDOWN(ROUNDDOWN((能力值计算器!F6+能力值计算器!E6*2+ROUNDDOWN(D3344/4,0))*能力值计算器!C2/100+5,0)*能力值计算器!H6,0)*能力值计算器!K6,0)*能力值计算器!L6,0)*VLOOKUP(能力值计算器!J6,能力变化对照表!A:B,2,0),0)</f>
        <v>112</v>
      </c>
      <c r="I3344">
        <f>ROUNDDOWN(ROUNDDOWN(ROUNDDOWN(ROUNDDOWN(ROUNDDOWN((能力值计算器!F8+能力值计算器!E8*2+ROUNDDOWN(E3344/4,0))*能力值计算器!C2/100+5,0)*能力值计算器!H8,0)*能力值计算器!K8,0)*能力值计算器!L8,0)*VLOOKUP(能力值计算器!J8,能力变化对照表!A:B,2,0),0)</f>
        <v>-39</v>
      </c>
      <c r="J3344">
        <f t="shared" si="419"/>
        <v>0</v>
      </c>
      <c r="K3344">
        <f t="shared" si="420"/>
        <v>-6006</v>
      </c>
      <c r="L3344">
        <f t="shared" si="421"/>
        <v>11242</v>
      </c>
      <c r="M3344">
        <f t="shared" si="422"/>
        <v>232.1</v>
      </c>
      <c r="N3344">
        <f t="shared" si="423"/>
        <v>1</v>
      </c>
    </row>
    <row r="3345" spans="1:14">
      <c r="A3345">
        <f t="shared" si="416"/>
        <v>0</v>
      </c>
      <c r="B3345">
        <f t="shared" si="417"/>
        <v>0</v>
      </c>
      <c r="C3345">
        <v>72</v>
      </c>
      <c r="D3345">
        <v>216</v>
      </c>
      <c r="E3345">
        <f t="shared" si="418"/>
        <v>-999</v>
      </c>
      <c r="F3345">
        <f>能力值计算器!G2</f>
        <v>0</v>
      </c>
      <c r="G3345">
        <f>ROUNDDOWN((能力值计算器!F4+能力值计算器!E4*2+ROUNDDOWN(C3345/4,0))*能力值计算器!C2/100+10+能力值计算器!C2,0)</f>
        <v>154</v>
      </c>
      <c r="H3345">
        <f>ROUNDDOWN(ROUNDDOWN(ROUNDDOWN(ROUNDDOWN(ROUNDDOWN((能力值计算器!F6+能力值计算器!E6*2+ROUNDDOWN(D3345/4,0))*能力值计算器!C2/100+5,0)*能力值计算器!H6,0)*能力值计算器!K6,0)*能力值计算器!L6,0)*VLOOKUP(能力值计算器!J6,能力变化对照表!A:B,2,0),0)</f>
        <v>112</v>
      </c>
      <c r="I3345">
        <f>ROUNDDOWN(ROUNDDOWN(ROUNDDOWN(ROUNDDOWN(ROUNDDOWN((能力值计算器!F8+能力值计算器!E8*2+ROUNDDOWN(E3345/4,0))*能力值计算器!C2/100+5,0)*能力值计算器!H8,0)*能力值计算器!K8,0)*能力值计算器!L8,0)*VLOOKUP(能力值计算器!J8,能力变化对照表!A:B,2,0),0)</f>
        <v>-39</v>
      </c>
      <c r="J3345">
        <f t="shared" si="419"/>
        <v>0</v>
      </c>
      <c r="K3345">
        <f t="shared" si="420"/>
        <v>-6006</v>
      </c>
      <c r="L3345">
        <f t="shared" si="421"/>
        <v>11242</v>
      </c>
      <c r="M3345">
        <f t="shared" si="422"/>
        <v>232.1</v>
      </c>
      <c r="N3345">
        <f t="shared" si="423"/>
        <v>1</v>
      </c>
    </row>
    <row r="3346" spans="1:14">
      <c r="A3346">
        <f t="shared" si="416"/>
        <v>0</v>
      </c>
      <c r="B3346">
        <f t="shared" si="417"/>
        <v>0</v>
      </c>
      <c r="C3346">
        <v>12</v>
      </c>
      <c r="D3346">
        <v>252</v>
      </c>
      <c r="E3346">
        <f t="shared" si="418"/>
        <v>-999</v>
      </c>
      <c r="F3346">
        <f>能力值计算器!G2</f>
        <v>0</v>
      </c>
      <c r="G3346">
        <f>ROUNDDOWN((能力值计算器!F4+能力值计算器!E4*2+ROUNDDOWN(C3346/4,0))*能力值计算器!C2/100+10+能力值计算器!C2,0)</f>
        <v>147</v>
      </c>
      <c r="H3346">
        <f>ROUNDDOWN(ROUNDDOWN(ROUNDDOWN(ROUNDDOWN(ROUNDDOWN((能力值计算器!F6+能力值计算器!E6*2+ROUNDDOWN(D3346/4,0))*能力值计算器!C2/100+5,0)*能力值计算器!H6,0)*能力值计算器!K6,0)*能力值计算器!L6,0)*VLOOKUP(能力值计算器!J6,能力变化对照表!A:B,2,0),0)</f>
        <v>117</v>
      </c>
      <c r="I3346">
        <f>ROUNDDOWN(ROUNDDOWN(ROUNDDOWN(ROUNDDOWN(ROUNDDOWN((能力值计算器!F8+能力值计算器!E8*2+ROUNDDOWN(E3346/4,0))*能力值计算器!C2/100+5,0)*能力值计算器!H8,0)*能力值计算器!K8,0)*能力值计算器!L8,0)*VLOOKUP(能力值计算器!J8,能力变化对照表!A:B,2,0),0)</f>
        <v>-39</v>
      </c>
      <c r="J3346">
        <f t="shared" si="419"/>
        <v>0</v>
      </c>
      <c r="K3346">
        <f t="shared" si="420"/>
        <v>-5733</v>
      </c>
      <c r="L3346">
        <f t="shared" si="421"/>
        <v>11466</v>
      </c>
      <c r="M3346">
        <f t="shared" si="422"/>
        <v>225.1</v>
      </c>
      <c r="N3346">
        <f t="shared" si="423"/>
        <v>1</v>
      </c>
    </row>
    <row r="3347" spans="1:14">
      <c r="A3347">
        <f t="shared" si="416"/>
        <v>0</v>
      </c>
      <c r="B3347">
        <f t="shared" si="417"/>
        <v>0</v>
      </c>
      <c r="C3347">
        <v>16</v>
      </c>
      <c r="D3347">
        <v>252</v>
      </c>
      <c r="E3347">
        <f t="shared" si="418"/>
        <v>-999</v>
      </c>
      <c r="F3347">
        <f>能力值计算器!G2</f>
        <v>0</v>
      </c>
      <c r="G3347">
        <f>ROUNDDOWN((能力值计算器!F4+能力值计算器!E4*2+ROUNDDOWN(C3347/4,0))*能力值计算器!C2/100+10+能力值计算器!C2,0)</f>
        <v>147</v>
      </c>
      <c r="H3347">
        <f>ROUNDDOWN(ROUNDDOWN(ROUNDDOWN(ROUNDDOWN(ROUNDDOWN((能力值计算器!F6+能力值计算器!E6*2+ROUNDDOWN(D3347/4,0))*能力值计算器!C2/100+5,0)*能力值计算器!H6,0)*能力值计算器!K6,0)*能力值计算器!L6,0)*VLOOKUP(能力值计算器!J6,能力变化对照表!A:B,2,0),0)</f>
        <v>117</v>
      </c>
      <c r="I3347">
        <f>ROUNDDOWN(ROUNDDOWN(ROUNDDOWN(ROUNDDOWN(ROUNDDOWN((能力值计算器!F8+能力值计算器!E8*2+ROUNDDOWN(E3347/4,0))*能力值计算器!C2/100+5,0)*能力值计算器!H8,0)*能力值计算器!K8,0)*能力值计算器!L8,0)*VLOOKUP(能力值计算器!J8,能力变化对照表!A:B,2,0),0)</f>
        <v>-39</v>
      </c>
      <c r="J3347">
        <f t="shared" si="419"/>
        <v>0</v>
      </c>
      <c r="K3347">
        <f t="shared" si="420"/>
        <v>-5733</v>
      </c>
      <c r="L3347">
        <f t="shared" si="421"/>
        <v>11466</v>
      </c>
      <c r="M3347">
        <f t="shared" si="422"/>
        <v>225.1</v>
      </c>
      <c r="N3347">
        <f t="shared" si="423"/>
        <v>1</v>
      </c>
    </row>
    <row r="3348" spans="1:14">
      <c r="A3348">
        <f t="shared" si="416"/>
        <v>0</v>
      </c>
      <c r="B3348">
        <f t="shared" si="417"/>
        <v>0</v>
      </c>
      <c r="C3348">
        <v>116</v>
      </c>
      <c r="D3348">
        <v>180</v>
      </c>
      <c r="E3348">
        <f t="shared" si="418"/>
        <v>-999</v>
      </c>
      <c r="F3348">
        <f>能力值计算器!G2</f>
        <v>0</v>
      </c>
      <c r="G3348">
        <f>ROUNDDOWN((能力值计算器!F4+能力值计算器!E4*2+ROUNDDOWN(C3348/4,0))*能力值计算器!C2/100+10+能力值计算器!C2,0)</f>
        <v>160</v>
      </c>
      <c r="H3348">
        <f>ROUNDDOWN(ROUNDDOWN(ROUNDDOWN(ROUNDDOWN(ROUNDDOWN((能力值计算器!F6+能力值计算器!E6*2+ROUNDDOWN(D3348/4,0))*能力值计算器!C2/100+5,0)*能力值计算器!H6,0)*能力值计算器!K6,0)*能力值计算器!L6,0)*VLOOKUP(能力值计算器!J6,能力变化对照表!A:B,2,0),0)</f>
        <v>108</v>
      </c>
      <c r="I3348">
        <f>ROUNDDOWN(ROUNDDOWN(ROUNDDOWN(ROUNDDOWN(ROUNDDOWN((能力值计算器!F8+能力值计算器!E8*2+ROUNDDOWN(E3348/4,0))*能力值计算器!C2/100+5,0)*能力值计算器!H8,0)*能力值计算器!K8,0)*能力值计算器!L8,0)*VLOOKUP(能力值计算器!J8,能力变化对照表!A:B,2,0),0)</f>
        <v>-39</v>
      </c>
      <c r="J3348">
        <f t="shared" si="419"/>
        <v>0</v>
      </c>
      <c r="K3348">
        <f t="shared" si="420"/>
        <v>-6240</v>
      </c>
      <c r="L3348">
        <f t="shared" si="421"/>
        <v>11040</v>
      </c>
      <c r="M3348">
        <f t="shared" si="422"/>
        <v>238.1</v>
      </c>
      <c r="N3348">
        <f t="shared" si="423"/>
        <v>1</v>
      </c>
    </row>
    <row r="3349" spans="1:14">
      <c r="A3349">
        <f t="shared" si="416"/>
        <v>0</v>
      </c>
      <c r="B3349">
        <f t="shared" si="417"/>
        <v>0</v>
      </c>
      <c r="C3349">
        <v>116</v>
      </c>
      <c r="D3349">
        <v>184</v>
      </c>
      <c r="E3349">
        <f t="shared" si="418"/>
        <v>-999</v>
      </c>
      <c r="F3349">
        <f>能力值计算器!G2</f>
        <v>0</v>
      </c>
      <c r="G3349">
        <f>ROUNDDOWN((能力值计算器!F4+能力值计算器!E4*2+ROUNDDOWN(C3349/4,0))*能力值计算器!C2/100+10+能力值计算器!C2,0)</f>
        <v>160</v>
      </c>
      <c r="H3349">
        <f>ROUNDDOWN(ROUNDDOWN(ROUNDDOWN(ROUNDDOWN(ROUNDDOWN((能力值计算器!F6+能力值计算器!E6*2+ROUNDDOWN(D3349/4,0))*能力值计算器!C2/100+5,0)*能力值计算器!H6,0)*能力值计算器!K6,0)*能力值计算器!L6,0)*VLOOKUP(能力值计算器!J6,能力变化对照表!A:B,2,0),0)</f>
        <v>108</v>
      </c>
      <c r="I3349">
        <f>ROUNDDOWN(ROUNDDOWN(ROUNDDOWN(ROUNDDOWN(ROUNDDOWN((能力值计算器!F8+能力值计算器!E8*2+ROUNDDOWN(E3349/4,0))*能力值计算器!C2/100+5,0)*能力值计算器!H8,0)*能力值计算器!K8,0)*能力值计算器!L8,0)*VLOOKUP(能力值计算器!J8,能力变化对照表!A:B,2,0),0)</f>
        <v>-39</v>
      </c>
      <c r="J3349">
        <f t="shared" si="419"/>
        <v>0</v>
      </c>
      <c r="K3349">
        <f t="shared" si="420"/>
        <v>-6240</v>
      </c>
      <c r="L3349">
        <f t="shared" si="421"/>
        <v>11040</v>
      </c>
      <c r="M3349">
        <f t="shared" si="422"/>
        <v>238.1</v>
      </c>
      <c r="N3349">
        <f t="shared" si="423"/>
        <v>1</v>
      </c>
    </row>
    <row r="3350" spans="1:14">
      <c r="A3350">
        <f t="shared" si="416"/>
        <v>0</v>
      </c>
      <c r="B3350">
        <f t="shared" si="417"/>
        <v>0</v>
      </c>
      <c r="C3350">
        <v>120</v>
      </c>
      <c r="D3350">
        <v>180</v>
      </c>
      <c r="E3350">
        <f t="shared" si="418"/>
        <v>-999</v>
      </c>
      <c r="F3350">
        <f>能力值计算器!G2</f>
        <v>0</v>
      </c>
      <c r="G3350">
        <f>ROUNDDOWN((能力值计算器!F4+能力值计算器!E4*2+ROUNDDOWN(C3350/4,0))*能力值计算器!C2/100+10+能力值计算器!C2,0)</f>
        <v>160</v>
      </c>
      <c r="H3350">
        <f>ROUNDDOWN(ROUNDDOWN(ROUNDDOWN(ROUNDDOWN(ROUNDDOWN((能力值计算器!F6+能力值计算器!E6*2+ROUNDDOWN(D3350/4,0))*能力值计算器!C2/100+5,0)*能力值计算器!H6,0)*能力值计算器!K6,0)*能力值计算器!L6,0)*VLOOKUP(能力值计算器!J6,能力变化对照表!A:B,2,0),0)</f>
        <v>108</v>
      </c>
      <c r="I3350">
        <f>ROUNDDOWN(ROUNDDOWN(ROUNDDOWN(ROUNDDOWN(ROUNDDOWN((能力值计算器!F8+能力值计算器!E8*2+ROUNDDOWN(E3350/4,0))*能力值计算器!C2/100+5,0)*能力值计算器!H8,0)*能力值计算器!K8,0)*能力值计算器!L8,0)*VLOOKUP(能力值计算器!J8,能力变化对照表!A:B,2,0),0)</f>
        <v>-39</v>
      </c>
      <c r="J3350">
        <f t="shared" si="419"/>
        <v>0</v>
      </c>
      <c r="K3350">
        <f t="shared" si="420"/>
        <v>-6240</v>
      </c>
      <c r="L3350">
        <f t="shared" si="421"/>
        <v>11040</v>
      </c>
      <c r="M3350">
        <f t="shared" si="422"/>
        <v>238.1</v>
      </c>
      <c r="N3350">
        <f t="shared" si="423"/>
        <v>1</v>
      </c>
    </row>
    <row r="3351" spans="1:14">
      <c r="A3351">
        <f t="shared" si="416"/>
        <v>0</v>
      </c>
      <c r="B3351">
        <f t="shared" si="417"/>
        <v>0</v>
      </c>
      <c r="C3351">
        <v>120</v>
      </c>
      <c r="D3351">
        <v>184</v>
      </c>
      <c r="E3351">
        <f t="shared" si="418"/>
        <v>-999</v>
      </c>
      <c r="F3351">
        <f>能力值计算器!G2</f>
        <v>0</v>
      </c>
      <c r="G3351">
        <f>ROUNDDOWN((能力值计算器!F4+能力值计算器!E4*2+ROUNDDOWN(C3351/4,0))*能力值计算器!C2/100+10+能力值计算器!C2,0)</f>
        <v>160</v>
      </c>
      <c r="H3351">
        <f>ROUNDDOWN(ROUNDDOWN(ROUNDDOWN(ROUNDDOWN(ROUNDDOWN((能力值计算器!F6+能力值计算器!E6*2+ROUNDDOWN(D3351/4,0))*能力值计算器!C2/100+5,0)*能力值计算器!H6,0)*能力值计算器!K6,0)*能力值计算器!L6,0)*VLOOKUP(能力值计算器!J6,能力变化对照表!A:B,2,0),0)</f>
        <v>108</v>
      </c>
      <c r="I3351">
        <f>ROUNDDOWN(ROUNDDOWN(ROUNDDOWN(ROUNDDOWN(ROUNDDOWN((能力值计算器!F8+能力值计算器!E8*2+ROUNDDOWN(E3351/4,0))*能力值计算器!C2/100+5,0)*能力值计算器!H8,0)*能力值计算器!K8,0)*能力值计算器!L8,0)*VLOOKUP(能力值计算器!J8,能力变化对照表!A:B,2,0),0)</f>
        <v>-39</v>
      </c>
      <c r="J3351">
        <f t="shared" si="419"/>
        <v>0</v>
      </c>
      <c r="K3351">
        <f t="shared" si="420"/>
        <v>-6240</v>
      </c>
      <c r="L3351">
        <f t="shared" si="421"/>
        <v>11040</v>
      </c>
      <c r="M3351">
        <f t="shared" si="422"/>
        <v>238.1</v>
      </c>
      <c r="N3351">
        <f t="shared" si="423"/>
        <v>1</v>
      </c>
    </row>
    <row r="3352" spans="1:14">
      <c r="A3352">
        <f t="shared" si="416"/>
        <v>0</v>
      </c>
      <c r="B3352">
        <f t="shared" si="417"/>
        <v>0</v>
      </c>
      <c r="C3352">
        <v>180</v>
      </c>
      <c r="D3352">
        <v>140</v>
      </c>
      <c r="E3352">
        <f t="shared" si="418"/>
        <v>-999</v>
      </c>
      <c r="F3352">
        <f>能力值计算器!G2</f>
        <v>0</v>
      </c>
      <c r="G3352">
        <f>ROUNDDOWN((能力值计算器!F4+能力值计算器!E4*2+ROUNDDOWN(C3352/4,0))*能力值计算器!C2/100+10+能力值计算器!C2,0)</f>
        <v>168</v>
      </c>
      <c r="H3352">
        <f>ROUNDDOWN(ROUNDDOWN(ROUNDDOWN(ROUNDDOWN(ROUNDDOWN((能力值计算器!F6+能力值计算器!E6*2+ROUNDDOWN(D3352/4,0))*能力值计算器!C2/100+5,0)*能力值计算器!H6,0)*能力值计算器!K6,0)*能力值计算器!L6,0)*VLOOKUP(能力值计算器!J6,能力变化对照表!A:B,2,0),0)</f>
        <v>103</v>
      </c>
      <c r="I3352">
        <f>ROUNDDOWN(ROUNDDOWN(ROUNDDOWN(ROUNDDOWN(ROUNDDOWN((能力值计算器!F8+能力值计算器!E8*2+ROUNDDOWN(E3352/4,0))*能力值计算器!C2/100+5,0)*能力值计算器!H8,0)*能力值计算器!K8,0)*能力值计算器!L8,0)*VLOOKUP(能力值计算器!J8,能力变化对照表!A:B,2,0),0)</f>
        <v>-39</v>
      </c>
      <c r="J3352">
        <f t="shared" si="419"/>
        <v>0</v>
      </c>
      <c r="K3352">
        <f t="shared" si="420"/>
        <v>-6552</v>
      </c>
      <c r="L3352">
        <f t="shared" si="421"/>
        <v>10752</v>
      </c>
      <c r="M3352">
        <f t="shared" si="422"/>
        <v>246.1</v>
      </c>
      <c r="N3352">
        <f t="shared" si="423"/>
        <v>1</v>
      </c>
    </row>
    <row r="3353" spans="1:14">
      <c r="A3353">
        <f t="shared" si="416"/>
        <v>0</v>
      </c>
      <c r="B3353">
        <f t="shared" si="417"/>
        <v>0</v>
      </c>
      <c r="C3353">
        <v>180</v>
      </c>
      <c r="D3353">
        <v>144</v>
      </c>
      <c r="E3353">
        <f t="shared" si="418"/>
        <v>-999</v>
      </c>
      <c r="F3353">
        <f>能力值计算器!G2</f>
        <v>0</v>
      </c>
      <c r="G3353">
        <f>ROUNDDOWN((能力值计算器!F4+能力值计算器!E4*2+ROUNDDOWN(C3353/4,0))*能力值计算器!C2/100+10+能力值计算器!C2,0)</f>
        <v>168</v>
      </c>
      <c r="H3353">
        <f>ROUNDDOWN(ROUNDDOWN(ROUNDDOWN(ROUNDDOWN(ROUNDDOWN((能力值计算器!F6+能力值计算器!E6*2+ROUNDDOWN(D3353/4,0))*能力值计算器!C2/100+5,0)*能力值计算器!H6,0)*能力值计算器!K6,0)*能力值计算器!L6,0)*VLOOKUP(能力值计算器!J6,能力变化对照表!A:B,2,0),0)</f>
        <v>103</v>
      </c>
      <c r="I3353">
        <f>ROUNDDOWN(ROUNDDOWN(ROUNDDOWN(ROUNDDOWN(ROUNDDOWN((能力值计算器!F8+能力值计算器!E8*2+ROUNDDOWN(E3353/4,0))*能力值计算器!C2/100+5,0)*能力值计算器!H8,0)*能力值计算器!K8,0)*能力值计算器!L8,0)*VLOOKUP(能力值计算器!J8,能力变化对照表!A:B,2,0),0)</f>
        <v>-39</v>
      </c>
      <c r="J3353">
        <f t="shared" si="419"/>
        <v>0</v>
      </c>
      <c r="K3353">
        <f t="shared" si="420"/>
        <v>-6552</v>
      </c>
      <c r="L3353">
        <f t="shared" si="421"/>
        <v>10752</v>
      </c>
      <c r="M3353">
        <f t="shared" si="422"/>
        <v>246.1</v>
      </c>
      <c r="N3353">
        <f t="shared" si="423"/>
        <v>1</v>
      </c>
    </row>
    <row r="3354" spans="1:14">
      <c r="A3354">
        <f t="shared" si="416"/>
        <v>0</v>
      </c>
      <c r="B3354">
        <f t="shared" si="417"/>
        <v>0</v>
      </c>
      <c r="C3354">
        <v>184</v>
      </c>
      <c r="D3354">
        <v>140</v>
      </c>
      <c r="E3354">
        <f t="shared" si="418"/>
        <v>-999</v>
      </c>
      <c r="F3354">
        <f>能力值计算器!G2</f>
        <v>0</v>
      </c>
      <c r="G3354">
        <f>ROUNDDOWN((能力值计算器!F4+能力值计算器!E4*2+ROUNDDOWN(C3354/4,0))*能力值计算器!C2/100+10+能力值计算器!C2,0)</f>
        <v>168</v>
      </c>
      <c r="H3354">
        <f>ROUNDDOWN(ROUNDDOWN(ROUNDDOWN(ROUNDDOWN(ROUNDDOWN((能力值计算器!F6+能力值计算器!E6*2+ROUNDDOWN(D3354/4,0))*能力值计算器!C2/100+5,0)*能力值计算器!H6,0)*能力值计算器!K6,0)*能力值计算器!L6,0)*VLOOKUP(能力值计算器!J6,能力变化对照表!A:B,2,0),0)</f>
        <v>103</v>
      </c>
      <c r="I3354">
        <f>ROUNDDOWN(ROUNDDOWN(ROUNDDOWN(ROUNDDOWN(ROUNDDOWN((能力值计算器!F8+能力值计算器!E8*2+ROUNDDOWN(E3354/4,0))*能力值计算器!C2/100+5,0)*能力值计算器!H8,0)*能力值计算器!K8,0)*能力值计算器!L8,0)*VLOOKUP(能力值计算器!J8,能力变化对照表!A:B,2,0),0)</f>
        <v>-39</v>
      </c>
      <c r="J3354">
        <f t="shared" si="419"/>
        <v>0</v>
      </c>
      <c r="K3354">
        <f t="shared" si="420"/>
        <v>-6552</v>
      </c>
      <c r="L3354">
        <f t="shared" si="421"/>
        <v>10752</v>
      </c>
      <c r="M3354">
        <f t="shared" si="422"/>
        <v>246.1</v>
      </c>
      <c r="N3354">
        <f t="shared" si="423"/>
        <v>1</v>
      </c>
    </row>
    <row r="3355" spans="1:14">
      <c r="A3355">
        <f t="shared" si="416"/>
        <v>0</v>
      </c>
      <c r="B3355">
        <f t="shared" si="417"/>
        <v>0</v>
      </c>
      <c r="C3355">
        <v>184</v>
      </c>
      <c r="D3355">
        <v>144</v>
      </c>
      <c r="E3355">
        <f t="shared" si="418"/>
        <v>-999</v>
      </c>
      <c r="F3355">
        <f>能力值计算器!G2</f>
        <v>0</v>
      </c>
      <c r="G3355">
        <f>ROUNDDOWN((能力值计算器!F4+能力值计算器!E4*2+ROUNDDOWN(C3355/4,0))*能力值计算器!C2/100+10+能力值计算器!C2,0)</f>
        <v>168</v>
      </c>
      <c r="H3355">
        <f>ROUNDDOWN(ROUNDDOWN(ROUNDDOWN(ROUNDDOWN(ROUNDDOWN((能力值计算器!F6+能力值计算器!E6*2+ROUNDDOWN(D3355/4,0))*能力值计算器!C2/100+5,0)*能力值计算器!H6,0)*能力值计算器!K6,0)*能力值计算器!L6,0)*VLOOKUP(能力值计算器!J6,能力变化对照表!A:B,2,0),0)</f>
        <v>103</v>
      </c>
      <c r="I3355">
        <f>ROUNDDOWN(ROUNDDOWN(ROUNDDOWN(ROUNDDOWN(ROUNDDOWN((能力值计算器!F8+能力值计算器!E8*2+ROUNDDOWN(E3355/4,0))*能力值计算器!C2/100+5,0)*能力值计算器!H8,0)*能力值计算器!K8,0)*能力值计算器!L8,0)*VLOOKUP(能力值计算器!J8,能力变化对照表!A:B,2,0),0)</f>
        <v>-39</v>
      </c>
      <c r="J3355">
        <f t="shared" si="419"/>
        <v>0</v>
      </c>
      <c r="K3355">
        <f t="shared" si="420"/>
        <v>-6552</v>
      </c>
      <c r="L3355">
        <f t="shared" si="421"/>
        <v>10752</v>
      </c>
      <c r="M3355">
        <f t="shared" si="422"/>
        <v>246.1</v>
      </c>
      <c r="N3355">
        <f t="shared" si="423"/>
        <v>1</v>
      </c>
    </row>
    <row r="3356" spans="1:14">
      <c r="A3356">
        <f t="shared" si="416"/>
        <v>0</v>
      </c>
      <c r="B3356">
        <f t="shared" si="417"/>
        <v>0</v>
      </c>
      <c r="C3356">
        <v>44</v>
      </c>
      <c r="D3356">
        <v>228</v>
      </c>
      <c r="E3356">
        <f t="shared" si="418"/>
        <v>-999</v>
      </c>
      <c r="F3356">
        <f>能力值计算器!G2</f>
        <v>0</v>
      </c>
      <c r="G3356">
        <f>ROUNDDOWN((能力值计算器!F4+能力值计算器!E4*2+ROUNDDOWN(C3356/4,0))*能力值计算器!C2/100+10+能力值计算器!C2,0)</f>
        <v>151</v>
      </c>
      <c r="H3356">
        <f>ROUNDDOWN(ROUNDDOWN(ROUNDDOWN(ROUNDDOWN(ROUNDDOWN((能力值计算器!F6+能力值计算器!E6*2+ROUNDDOWN(D3356/4,0))*能力值计算器!C2/100+5,0)*能力值计算器!H6,0)*能力值计算器!K6,0)*能力值计算器!L6,0)*VLOOKUP(能力值计算器!J6,能力变化对照表!A:B,2,0),0)</f>
        <v>114</v>
      </c>
      <c r="I3356">
        <f>ROUNDDOWN(ROUNDDOWN(ROUNDDOWN(ROUNDDOWN(ROUNDDOWN((能力值计算器!F8+能力值计算器!E8*2+ROUNDDOWN(E3356/4,0))*能力值计算器!C2/100+5,0)*能力值计算器!H8,0)*能力值计算器!K8,0)*能力值计算器!L8,0)*VLOOKUP(能力值计算器!J8,能力变化对照表!A:B,2,0),0)</f>
        <v>-39</v>
      </c>
      <c r="J3356">
        <f t="shared" si="419"/>
        <v>0</v>
      </c>
      <c r="K3356">
        <f t="shared" si="420"/>
        <v>-5889</v>
      </c>
      <c r="L3356">
        <f t="shared" si="421"/>
        <v>11325</v>
      </c>
      <c r="M3356">
        <f t="shared" si="422"/>
        <v>229.1</v>
      </c>
      <c r="N3356">
        <f t="shared" si="423"/>
        <v>1</v>
      </c>
    </row>
    <row r="3357" spans="1:14">
      <c r="A3357">
        <f t="shared" si="416"/>
        <v>0</v>
      </c>
      <c r="B3357">
        <f t="shared" si="417"/>
        <v>0</v>
      </c>
      <c r="C3357">
        <v>44</v>
      </c>
      <c r="D3357">
        <v>232</v>
      </c>
      <c r="E3357">
        <f t="shared" si="418"/>
        <v>-999</v>
      </c>
      <c r="F3357">
        <f>能力值计算器!G2</f>
        <v>0</v>
      </c>
      <c r="G3357">
        <f>ROUNDDOWN((能力值计算器!F4+能力值计算器!E4*2+ROUNDDOWN(C3357/4,0))*能力值计算器!C2/100+10+能力值计算器!C2,0)</f>
        <v>151</v>
      </c>
      <c r="H3357">
        <f>ROUNDDOWN(ROUNDDOWN(ROUNDDOWN(ROUNDDOWN(ROUNDDOWN((能力值计算器!F6+能力值计算器!E6*2+ROUNDDOWN(D3357/4,0))*能力值计算器!C2/100+5,0)*能力值计算器!H6,0)*能力值计算器!K6,0)*能力值计算器!L6,0)*VLOOKUP(能力值计算器!J6,能力变化对照表!A:B,2,0),0)</f>
        <v>114</v>
      </c>
      <c r="I3357">
        <f>ROUNDDOWN(ROUNDDOWN(ROUNDDOWN(ROUNDDOWN(ROUNDDOWN((能力值计算器!F8+能力值计算器!E8*2+ROUNDDOWN(E3357/4,0))*能力值计算器!C2/100+5,0)*能力值计算器!H8,0)*能力值计算器!K8,0)*能力值计算器!L8,0)*VLOOKUP(能力值计算器!J8,能力变化对照表!A:B,2,0),0)</f>
        <v>-39</v>
      </c>
      <c r="J3357">
        <f t="shared" si="419"/>
        <v>0</v>
      </c>
      <c r="K3357">
        <f t="shared" si="420"/>
        <v>-5889</v>
      </c>
      <c r="L3357">
        <f t="shared" si="421"/>
        <v>11325</v>
      </c>
      <c r="M3357">
        <f t="shared" si="422"/>
        <v>229.1</v>
      </c>
      <c r="N3357">
        <f t="shared" si="423"/>
        <v>1</v>
      </c>
    </row>
    <row r="3358" spans="1:14">
      <c r="A3358">
        <f t="shared" si="416"/>
        <v>0</v>
      </c>
      <c r="B3358">
        <f t="shared" si="417"/>
        <v>0</v>
      </c>
      <c r="C3358">
        <v>48</v>
      </c>
      <c r="D3358">
        <v>228</v>
      </c>
      <c r="E3358">
        <f t="shared" si="418"/>
        <v>-999</v>
      </c>
      <c r="F3358">
        <f>能力值计算器!G2</f>
        <v>0</v>
      </c>
      <c r="G3358">
        <f>ROUNDDOWN((能力值计算器!F4+能力值计算器!E4*2+ROUNDDOWN(C3358/4,0))*能力值计算器!C2/100+10+能力值计算器!C2,0)</f>
        <v>151</v>
      </c>
      <c r="H3358">
        <f>ROUNDDOWN(ROUNDDOWN(ROUNDDOWN(ROUNDDOWN(ROUNDDOWN((能力值计算器!F6+能力值计算器!E6*2+ROUNDDOWN(D3358/4,0))*能力值计算器!C2/100+5,0)*能力值计算器!H6,0)*能力值计算器!K6,0)*能力值计算器!L6,0)*VLOOKUP(能力值计算器!J6,能力变化对照表!A:B,2,0),0)</f>
        <v>114</v>
      </c>
      <c r="I3358">
        <f>ROUNDDOWN(ROUNDDOWN(ROUNDDOWN(ROUNDDOWN(ROUNDDOWN((能力值计算器!F8+能力值计算器!E8*2+ROUNDDOWN(E3358/4,0))*能力值计算器!C2/100+5,0)*能力值计算器!H8,0)*能力值计算器!K8,0)*能力值计算器!L8,0)*VLOOKUP(能力值计算器!J8,能力变化对照表!A:B,2,0),0)</f>
        <v>-39</v>
      </c>
      <c r="J3358">
        <f t="shared" si="419"/>
        <v>0</v>
      </c>
      <c r="K3358">
        <f t="shared" si="420"/>
        <v>-5889</v>
      </c>
      <c r="L3358">
        <f t="shared" si="421"/>
        <v>11325</v>
      </c>
      <c r="M3358">
        <f t="shared" si="422"/>
        <v>229.1</v>
      </c>
      <c r="N3358">
        <f t="shared" si="423"/>
        <v>1</v>
      </c>
    </row>
    <row r="3359" spans="1:14">
      <c r="A3359">
        <f t="shared" si="416"/>
        <v>0</v>
      </c>
      <c r="B3359">
        <f t="shared" si="417"/>
        <v>0</v>
      </c>
      <c r="C3359">
        <v>48</v>
      </c>
      <c r="D3359">
        <v>232</v>
      </c>
      <c r="E3359">
        <f t="shared" si="418"/>
        <v>-999</v>
      </c>
      <c r="F3359">
        <f>能力值计算器!G2</f>
        <v>0</v>
      </c>
      <c r="G3359">
        <f>ROUNDDOWN((能力值计算器!F4+能力值计算器!E4*2+ROUNDDOWN(C3359/4,0))*能力值计算器!C2/100+10+能力值计算器!C2,0)</f>
        <v>151</v>
      </c>
      <c r="H3359">
        <f>ROUNDDOWN(ROUNDDOWN(ROUNDDOWN(ROUNDDOWN(ROUNDDOWN((能力值计算器!F6+能力值计算器!E6*2+ROUNDDOWN(D3359/4,0))*能力值计算器!C2/100+5,0)*能力值计算器!H6,0)*能力值计算器!K6,0)*能力值计算器!L6,0)*VLOOKUP(能力值计算器!J6,能力变化对照表!A:B,2,0),0)</f>
        <v>114</v>
      </c>
      <c r="I3359">
        <f>ROUNDDOWN(ROUNDDOWN(ROUNDDOWN(ROUNDDOWN(ROUNDDOWN((能力值计算器!F8+能力值计算器!E8*2+ROUNDDOWN(E3359/4,0))*能力值计算器!C2/100+5,0)*能力值计算器!H8,0)*能力值计算器!K8,0)*能力值计算器!L8,0)*VLOOKUP(能力值计算器!J8,能力变化对照表!A:B,2,0),0)</f>
        <v>-39</v>
      </c>
      <c r="J3359">
        <f t="shared" si="419"/>
        <v>0</v>
      </c>
      <c r="K3359">
        <f t="shared" si="420"/>
        <v>-5889</v>
      </c>
      <c r="L3359">
        <f t="shared" si="421"/>
        <v>11325</v>
      </c>
      <c r="M3359">
        <f t="shared" si="422"/>
        <v>229.1</v>
      </c>
      <c r="N3359">
        <f t="shared" si="423"/>
        <v>1</v>
      </c>
    </row>
    <row r="3360" spans="1:14">
      <c r="A3360">
        <f t="shared" si="416"/>
        <v>0</v>
      </c>
      <c r="B3360">
        <f t="shared" si="417"/>
        <v>0</v>
      </c>
      <c r="C3360">
        <v>236</v>
      </c>
      <c r="D3360">
        <v>108</v>
      </c>
      <c r="E3360">
        <f t="shared" si="418"/>
        <v>-999</v>
      </c>
      <c r="F3360">
        <f>能力值计算器!G2</f>
        <v>0</v>
      </c>
      <c r="G3360">
        <f>ROUNDDOWN((能力值计算器!F4+能力值计算器!E4*2+ROUNDDOWN(C3360/4,0))*能力值计算器!C2/100+10+能力值计算器!C2,0)</f>
        <v>175</v>
      </c>
      <c r="H3360">
        <f>ROUNDDOWN(ROUNDDOWN(ROUNDDOWN(ROUNDDOWN(ROUNDDOWN((能力值计算器!F6+能力值计算器!E6*2+ROUNDDOWN(D3360/4,0))*能力值计算器!C2/100+5,0)*能力值计算器!H6,0)*能力值计算器!K6,0)*能力值计算器!L6,0)*VLOOKUP(能力值计算器!J6,能力变化对照表!A:B,2,0),0)</f>
        <v>99</v>
      </c>
      <c r="I3360">
        <f>ROUNDDOWN(ROUNDDOWN(ROUNDDOWN(ROUNDDOWN(ROUNDDOWN((能力值计算器!F8+能力值计算器!E8*2+ROUNDDOWN(E3360/4,0))*能力值计算器!C2/100+5,0)*能力值计算器!H8,0)*能力值计算器!K8,0)*能力值计算器!L8,0)*VLOOKUP(能力值计算器!J8,能力变化对照表!A:B,2,0),0)</f>
        <v>-39</v>
      </c>
      <c r="J3360">
        <f t="shared" si="419"/>
        <v>0</v>
      </c>
      <c r="K3360">
        <f t="shared" si="420"/>
        <v>-6825</v>
      </c>
      <c r="L3360">
        <f t="shared" si="421"/>
        <v>10500</v>
      </c>
      <c r="M3360">
        <f t="shared" si="422"/>
        <v>253.1</v>
      </c>
      <c r="N3360">
        <f t="shared" si="423"/>
        <v>1</v>
      </c>
    </row>
    <row r="3361" spans="1:14">
      <c r="A3361">
        <f t="shared" si="416"/>
        <v>0</v>
      </c>
      <c r="B3361">
        <f t="shared" si="417"/>
        <v>0</v>
      </c>
      <c r="C3361">
        <v>236</v>
      </c>
      <c r="D3361">
        <v>112</v>
      </c>
      <c r="E3361">
        <f t="shared" si="418"/>
        <v>-999</v>
      </c>
      <c r="F3361">
        <f>能力值计算器!G2</f>
        <v>0</v>
      </c>
      <c r="G3361">
        <f>ROUNDDOWN((能力值计算器!F4+能力值计算器!E4*2+ROUNDDOWN(C3361/4,0))*能力值计算器!C2/100+10+能力值计算器!C2,0)</f>
        <v>175</v>
      </c>
      <c r="H3361">
        <f>ROUNDDOWN(ROUNDDOWN(ROUNDDOWN(ROUNDDOWN(ROUNDDOWN((能力值计算器!F6+能力值计算器!E6*2+ROUNDDOWN(D3361/4,0))*能力值计算器!C2/100+5,0)*能力值计算器!H6,0)*能力值计算器!K6,0)*能力值计算器!L6,0)*VLOOKUP(能力值计算器!J6,能力变化对照表!A:B,2,0),0)</f>
        <v>99</v>
      </c>
      <c r="I3361">
        <f>ROUNDDOWN(ROUNDDOWN(ROUNDDOWN(ROUNDDOWN(ROUNDDOWN((能力值计算器!F8+能力值计算器!E8*2+ROUNDDOWN(E3361/4,0))*能力值计算器!C2/100+5,0)*能力值计算器!H8,0)*能力值计算器!K8,0)*能力值计算器!L8,0)*VLOOKUP(能力值计算器!J8,能力变化对照表!A:B,2,0),0)</f>
        <v>-39</v>
      </c>
      <c r="J3361">
        <f t="shared" si="419"/>
        <v>0</v>
      </c>
      <c r="K3361">
        <f t="shared" si="420"/>
        <v>-6825</v>
      </c>
      <c r="L3361">
        <f t="shared" si="421"/>
        <v>10500</v>
      </c>
      <c r="M3361">
        <f t="shared" si="422"/>
        <v>253.1</v>
      </c>
      <c r="N3361">
        <f t="shared" si="423"/>
        <v>1</v>
      </c>
    </row>
    <row r="3362" spans="1:14">
      <c r="A3362">
        <f t="shared" si="416"/>
        <v>0</v>
      </c>
      <c r="B3362">
        <f t="shared" si="417"/>
        <v>0</v>
      </c>
      <c r="C3362">
        <v>240</v>
      </c>
      <c r="D3362">
        <v>108</v>
      </c>
      <c r="E3362">
        <f t="shared" si="418"/>
        <v>-999</v>
      </c>
      <c r="F3362">
        <f>能力值计算器!G2</f>
        <v>0</v>
      </c>
      <c r="G3362">
        <f>ROUNDDOWN((能力值计算器!F4+能力值计算器!E4*2+ROUNDDOWN(C3362/4,0))*能力值计算器!C2/100+10+能力值计算器!C2,0)</f>
        <v>175</v>
      </c>
      <c r="H3362">
        <f>ROUNDDOWN(ROUNDDOWN(ROUNDDOWN(ROUNDDOWN(ROUNDDOWN((能力值计算器!F6+能力值计算器!E6*2+ROUNDDOWN(D3362/4,0))*能力值计算器!C2/100+5,0)*能力值计算器!H6,0)*能力值计算器!K6,0)*能力值计算器!L6,0)*VLOOKUP(能力值计算器!J6,能力变化对照表!A:B,2,0),0)</f>
        <v>99</v>
      </c>
      <c r="I3362">
        <f>ROUNDDOWN(ROUNDDOWN(ROUNDDOWN(ROUNDDOWN(ROUNDDOWN((能力值计算器!F8+能力值计算器!E8*2+ROUNDDOWN(E3362/4,0))*能力值计算器!C2/100+5,0)*能力值计算器!H8,0)*能力值计算器!K8,0)*能力值计算器!L8,0)*VLOOKUP(能力值计算器!J8,能力变化对照表!A:B,2,0),0)</f>
        <v>-39</v>
      </c>
      <c r="J3362">
        <f t="shared" si="419"/>
        <v>0</v>
      </c>
      <c r="K3362">
        <f t="shared" si="420"/>
        <v>-6825</v>
      </c>
      <c r="L3362">
        <f t="shared" si="421"/>
        <v>10500</v>
      </c>
      <c r="M3362">
        <f t="shared" si="422"/>
        <v>253.1</v>
      </c>
      <c r="N3362">
        <f t="shared" si="423"/>
        <v>1</v>
      </c>
    </row>
    <row r="3363" spans="1:14">
      <c r="A3363">
        <f t="shared" si="416"/>
        <v>0</v>
      </c>
      <c r="B3363">
        <f t="shared" si="417"/>
        <v>0</v>
      </c>
      <c r="C3363">
        <v>240</v>
      </c>
      <c r="D3363">
        <v>112</v>
      </c>
      <c r="E3363">
        <f t="shared" si="418"/>
        <v>-999</v>
      </c>
      <c r="F3363">
        <f>能力值计算器!G2</f>
        <v>0</v>
      </c>
      <c r="G3363">
        <f>ROUNDDOWN((能力值计算器!F4+能力值计算器!E4*2+ROUNDDOWN(C3363/4,0))*能力值计算器!C2/100+10+能力值计算器!C2,0)</f>
        <v>175</v>
      </c>
      <c r="H3363">
        <f>ROUNDDOWN(ROUNDDOWN(ROUNDDOWN(ROUNDDOWN(ROUNDDOWN((能力值计算器!F6+能力值计算器!E6*2+ROUNDDOWN(D3363/4,0))*能力值计算器!C2/100+5,0)*能力值计算器!H6,0)*能力值计算器!K6,0)*能力值计算器!L6,0)*VLOOKUP(能力值计算器!J6,能力变化对照表!A:B,2,0),0)</f>
        <v>99</v>
      </c>
      <c r="I3363">
        <f>ROUNDDOWN(ROUNDDOWN(ROUNDDOWN(ROUNDDOWN(ROUNDDOWN((能力值计算器!F8+能力值计算器!E8*2+ROUNDDOWN(E3363/4,0))*能力值计算器!C2/100+5,0)*能力值计算器!H8,0)*能力值计算器!K8,0)*能力值计算器!L8,0)*VLOOKUP(能力值计算器!J8,能力变化对照表!A:B,2,0),0)</f>
        <v>-39</v>
      </c>
      <c r="J3363">
        <f t="shared" si="419"/>
        <v>0</v>
      </c>
      <c r="K3363">
        <f t="shared" si="420"/>
        <v>-6825</v>
      </c>
      <c r="L3363">
        <f t="shared" si="421"/>
        <v>10500</v>
      </c>
      <c r="M3363">
        <f t="shared" si="422"/>
        <v>253.1</v>
      </c>
      <c r="N3363">
        <f t="shared" si="423"/>
        <v>1</v>
      </c>
    </row>
    <row r="3364" spans="1:14">
      <c r="A3364">
        <f t="shared" si="416"/>
        <v>0</v>
      </c>
      <c r="B3364">
        <f t="shared" si="417"/>
        <v>0</v>
      </c>
      <c r="C3364">
        <v>140</v>
      </c>
      <c r="D3364">
        <v>164</v>
      </c>
      <c r="E3364">
        <f t="shared" si="418"/>
        <v>-999</v>
      </c>
      <c r="F3364">
        <f>能力值计算器!G2</f>
        <v>0</v>
      </c>
      <c r="G3364">
        <f>ROUNDDOWN((能力值计算器!F4+能力值计算器!E4*2+ROUNDDOWN(C3364/4,0))*能力值计算器!C2/100+10+能力值计算器!C2,0)</f>
        <v>163</v>
      </c>
      <c r="H3364">
        <f>ROUNDDOWN(ROUNDDOWN(ROUNDDOWN(ROUNDDOWN(ROUNDDOWN((能力值计算器!F6+能力值计算器!E6*2+ROUNDDOWN(D3364/4,0))*能力值计算器!C2/100+5,0)*能力值计算器!H6,0)*能力值计算器!K6,0)*能力值计算器!L6,0)*VLOOKUP(能力值计算器!J6,能力变化对照表!A:B,2,0),0)</f>
        <v>106</v>
      </c>
      <c r="I3364">
        <f>ROUNDDOWN(ROUNDDOWN(ROUNDDOWN(ROUNDDOWN(ROUNDDOWN((能力值计算器!F8+能力值计算器!E8*2+ROUNDDOWN(E3364/4,0))*能力值计算器!C2/100+5,0)*能力值计算器!H8,0)*能力值计算器!K8,0)*能力值计算器!L8,0)*VLOOKUP(能力值计算器!J8,能力变化对照表!A:B,2,0),0)</f>
        <v>-39</v>
      </c>
      <c r="J3364">
        <f t="shared" si="419"/>
        <v>0</v>
      </c>
      <c r="K3364">
        <f t="shared" si="420"/>
        <v>-6357</v>
      </c>
      <c r="L3364">
        <f t="shared" si="421"/>
        <v>10921</v>
      </c>
      <c r="M3364">
        <f t="shared" si="422"/>
        <v>241.1</v>
      </c>
      <c r="N3364">
        <f t="shared" si="423"/>
        <v>1</v>
      </c>
    </row>
    <row r="3365" spans="1:14">
      <c r="A3365">
        <f t="shared" si="416"/>
        <v>0</v>
      </c>
      <c r="B3365">
        <f t="shared" si="417"/>
        <v>0</v>
      </c>
      <c r="C3365">
        <v>140</v>
      </c>
      <c r="D3365">
        <v>168</v>
      </c>
      <c r="E3365">
        <f t="shared" si="418"/>
        <v>-999</v>
      </c>
      <c r="F3365">
        <f>能力值计算器!G2</f>
        <v>0</v>
      </c>
      <c r="G3365">
        <f>ROUNDDOWN((能力值计算器!F4+能力值计算器!E4*2+ROUNDDOWN(C3365/4,0))*能力值计算器!C2/100+10+能力值计算器!C2,0)</f>
        <v>163</v>
      </c>
      <c r="H3365">
        <f>ROUNDDOWN(ROUNDDOWN(ROUNDDOWN(ROUNDDOWN(ROUNDDOWN((能力值计算器!F6+能力值计算器!E6*2+ROUNDDOWN(D3365/4,0))*能力值计算器!C2/100+5,0)*能力值计算器!H6,0)*能力值计算器!K6,0)*能力值计算器!L6,0)*VLOOKUP(能力值计算器!J6,能力变化对照表!A:B,2,0),0)</f>
        <v>106</v>
      </c>
      <c r="I3365">
        <f>ROUNDDOWN(ROUNDDOWN(ROUNDDOWN(ROUNDDOWN(ROUNDDOWN((能力值计算器!F8+能力值计算器!E8*2+ROUNDDOWN(E3365/4,0))*能力值计算器!C2/100+5,0)*能力值计算器!H8,0)*能力值计算器!K8,0)*能力值计算器!L8,0)*VLOOKUP(能力值计算器!J8,能力变化对照表!A:B,2,0),0)</f>
        <v>-39</v>
      </c>
      <c r="J3365">
        <f t="shared" si="419"/>
        <v>0</v>
      </c>
      <c r="K3365">
        <f t="shared" si="420"/>
        <v>-6357</v>
      </c>
      <c r="L3365">
        <f t="shared" si="421"/>
        <v>10921</v>
      </c>
      <c r="M3365">
        <f t="shared" si="422"/>
        <v>241.1</v>
      </c>
      <c r="N3365">
        <f t="shared" si="423"/>
        <v>1</v>
      </c>
    </row>
    <row r="3366" spans="1:14">
      <c r="A3366">
        <f t="shared" si="416"/>
        <v>0</v>
      </c>
      <c r="B3366">
        <f t="shared" si="417"/>
        <v>0</v>
      </c>
      <c r="C3366">
        <v>144</v>
      </c>
      <c r="D3366">
        <v>164</v>
      </c>
      <c r="E3366">
        <f t="shared" si="418"/>
        <v>-999</v>
      </c>
      <c r="F3366">
        <f>能力值计算器!G2</f>
        <v>0</v>
      </c>
      <c r="G3366">
        <f>ROUNDDOWN((能力值计算器!F4+能力值计算器!E4*2+ROUNDDOWN(C3366/4,0))*能力值计算器!C2/100+10+能力值计算器!C2,0)</f>
        <v>163</v>
      </c>
      <c r="H3366">
        <f>ROUNDDOWN(ROUNDDOWN(ROUNDDOWN(ROUNDDOWN(ROUNDDOWN((能力值计算器!F6+能力值计算器!E6*2+ROUNDDOWN(D3366/4,0))*能力值计算器!C2/100+5,0)*能力值计算器!H6,0)*能力值计算器!K6,0)*能力值计算器!L6,0)*VLOOKUP(能力值计算器!J6,能力变化对照表!A:B,2,0),0)</f>
        <v>106</v>
      </c>
      <c r="I3366">
        <f>ROUNDDOWN(ROUNDDOWN(ROUNDDOWN(ROUNDDOWN(ROUNDDOWN((能力值计算器!F8+能力值计算器!E8*2+ROUNDDOWN(E3366/4,0))*能力值计算器!C2/100+5,0)*能力值计算器!H8,0)*能力值计算器!K8,0)*能力值计算器!L8,0)*VLOOKUP(能力值计算器!J8,能力变化对照表!A:B,2,0),0)</f>
        <v>-39</v>
      </c>
      <c r="J3366">
        <f t="shared" si="419"/>
        <v>0</v>
      </c>
      <c r="K3366">
        <f t="shared" si="420"/>
        <v>-6357</v>
      </c>
      <c r="L3366">
        <f t="shared" si="421"/>
        <v>10921</v>
      </c>
      <c r="M3366">
        <f t="shared" si="422"/>
        <v>241.1</v>
      </c>
      <c r="N3366">
        <f t="shared" si="423"/>
        <v>1</v>
      </c>
    </row>
    <row r="3367" spans="1:14">
      <c r="A3367">
        <f t="shared" si="416"/>
        <v>0</v>
      </c>
      <c r="B3367">
        <f t="shared" si="417"/>
        <v>0</v>
      </c>
      <c r="C3367">
        <v>144</v>
      </c>
      <c r="D3367">
        <v>168</v>
      </c>
      <c r="E3367">
        <f t="shared" si="418"/>
        <v>-999</v>
      </c>
      <c r="F3367">
        <f>能力值计算器!G2</f>
        <v>0</v>
      </c>
      <c r="G3367">
        <f>ROUNDDOWN((能力值计算器!F4+能力值计算器!E4*2+ROUNDDOWN(C3367/4,0))*能力值计算器!C2/100+10+能力值计算器!C2,0)</f>
        <v>163</v>
      </c>
      <c r="H3367">
        <f>ROUNDDOWN(ROUNDDOWN(ROUNDDOWN(ROUNDDOWN(ROUNDDOWN((能力值计算器!F6+能力值计算器!E6*2+ROUNDDOWN(D3367/4,0))*能力值计算器!C2/100+5,0)*能力值计算器!H6,0)*能力值计算器!K6,0)*能力值计算器!L6,0)*VLOOKUP(能力值计算器!J6,能力变化对照表!A:B,2,0),0)</f>
        <v>106</v>
      </c>
      <c r="I3367">
        <f>ROUNDDOWN(ROUNDDOWN(ROUNDDOWN(ROUNDDOWN(ROUNDDOWN((能力值计算器!F8+能力值计算器!E8*2+ROUNDDOWN(E3367/4,0))*能力值计算器!C2/100+5,0)*能力值计算器!H8,0)*能力值计算器!K8,0)*能力值计算器!L8,0)*VLOOKUP(能力值计算器!J8,能力变化对照表!A:B,2,0),0)</f>
        <v>-39</v>
      </c>
      <c r="J3367">
        <f t="shared" si="419"/>
        <v>0</v>
      </c>
      <c r="K3367">
        <f t="shared" si="420"/>
        <v>-6357</v>
      </c>
      <c r="L3367">
        <f t="shared" si="421"/>
        <v>10921</v>
      </c>
      <c r="M3367">
        <f t="shared" si="422"/>
        <v>241.1</v>
      </c>
      <c r="N3367">
        <f t="shared" si="423"/>
        <v>1</v>
      </c>
    </row>
    <row r="3368" spans="1:14">
      <c r="A3368">
        <f t="shared" si="416"/>
        <v>0</v>
      </c>
      <c r="B3368">
        <f t="shared" si="417"/>
        <v>0</v>
      </c>
      <c r="C3368">
        <v>220</v>
      </c>
      <c r="D3368">
        <v>116</v>
      </c>
      <c r="E3368">
        <f t="shared" si="418"/>
        <v>-999</v>
      </c>
      <c r="F3368">
        <f>能力值计算器!G2</f>
        <v>0</v>
      </c>
      <c r="G3368">
        <f>ROUNDDOWN((能力值计算器!F4+能力值计算器!E4*2+ROUNDDOWN(C3368/4,0))*能力值计算器!C2/100+10+能力值计算器!C2,0)</f>
        <v>173</v>
      </c>
      <c r="H3368">
        <f>ROUNDDOWN(ROUNDDOWN(ROUNDDOWN(ROUNDDOWN(ROUNDDOWN((能力值计算器!F6+能力值计算器!E6*2+ROUNDDOWN(D3368/4,0))*能力值计算器!C2/100+5,0)*能力值计算器!H6,0)*能力值计算器!K6,0)*能力值计算器!L6,0)*VLOOKUP(能力值计算器!J6,能力变化对照表!A:B,2,0),0)</f>
        <v>100</v>
      </c>
      <c r="I3368">
        <f>ROUNDDOWN(ROUNDDOWN(ROUNDDOWN(ROUNDDOWN(ROUNDDOWN((能力值计算器!F8+能力值计算器!E8*2+ROUNDDOWN(E3368/4,0))*能力值计算器!C2/100+5,0)*能力值计算器!H8,0)*能力值计算器!K8,0)*能力值计算器!L8,0)*VLOOKUP(能力值计算器!J8,能力变化对照表!A:B,2,0),0)</f>
        <v>-39</v>
      </c>
      <c r="J3368">
        <f t="shared" si="419"/>
        <v>0</v>
      </c>
      <c r="K3368">
        <f t="shared" si="420"/>
        <v>-6747</v>
      </c>
      <c r="L3368">
        <f t="shared" si="421"/>
        <v>10553</v>
      </c>
      <c r="M3368">
        <f t="shared" si="422"/>
        <v>251.1</v>
      </c>
      <c r="N3368">
        <f t="shared" si="423"/>
        <v>1</v>
      </c>
    </row>
    <row r="3369" spans="1:14">
      <c r="A3369">
        <f t="shared" si="416"/>
        <v>0</v>
      </c>
      <c r="B3369">
        <f t="shared" si="417"/>
        <v>0</v>
      </c>
      <c r="C3369">
        <v>220</v>
      </c>
      <c r="D3369">
        <v>120</v>
      </c>
      <c r="E3369">
        <f t="shared" si="418"/>
        <v>-999</v>
      </c>
      <c r="F3369">
        <f>能力值计算器!G2</f>
        <v>0</v>
      </c>
      <c r="G3369">
        <f>ROUNDDOWN((能力值计算器!F4+能力值计算器!E4*2+ROUNDDOWN(C3369/4,0))*能力值计算器!C2/100+10+能力值计算器!C2,0)</f>
        <v>173</v>
      </c>
      <c r="H3369">
        <f>ROUNDDOWN(ROUNDDOWN(ROUNDDOWN(ROUNDDOWN(ROUNDDOWN((能力值计算器!F6+能力值计算器!E6*2+ROUNDDOWN(D3369/4,0))*能力值计算器!C2/100+5,0)*能力值计算器!H6,0)*能力值计算器!K6,0)*能力值计算器!L6,0)*VLOOKUP(能力值计算器!J6,能力变化对照表!A:B,2,0),0)</f>
        <v>100</v>
      </c>
      <c r="I3369">
        <f>ROUNDDOWN(ROUNDDOWN(ROUNDDOWN(ROUNDDOWN(ROUNDDOWN((能力值计算器!F8+能力值计算器!E8*2+ROUNDDOWN(E3369/4,0))*能力值计算器!C2/100+5,0)*能力值计算器!H8,0)*能力值计算器!K8,0)*能力值计算器!L8,0)*VLOOKUP(能力值计算器!J8,能力变化对照表!A:B,2,0),0)</f>
        <v>-39</v>
      </c>
      <c r="J3369">
        <f t="shared" si="419"/>
        <v>0</v>
      </c>
      <c r="K3369">
        <f t="shared" si="420"/>
        <v>-6747</v>
      </c>
      <c r="L3369">
        <f t="shared" si="421"/>
        <v>10553</v>
      </c>
      <c r="M3369">
        <f t="shared" si="422"/>
        <v>251.1</v>
      </c>
      <c r="N3369">
        <f t="shared" si="423"/>
        <v>1</v>
      </c>
    </row>
    <row r="3370" spans="1:14">
      <c r="A3370">
        <f t="shared" si="416"/>
        <v>0</v>
      </c>
      <c r="B3370">
        <f t="shared" si="417"/>
        <v>0</v>
      </c>
      <c r="C3370">
        <v>224</v>
      </c>
      <c r="D3370">
        <v>116</v>
      </c>
      <c r="E3370">
        <f t="shared" si="418"/>
        <v>-999</v>
      </c>
      <c r="F3370">
        <f>能力值计算器!G2</f>
        <v>0</v>
      </c>
      <c r="G3370">
        <f>ROUNDDOWN((能力值计算器!F4+能力值计算器!E4*2+ROUNDDOWN(C3370/4,0))*能力值计算器!C2/100+10+能力值计算器!C2,0)</f>
        <v>173</v>
      </c>
      <c r="H3370">
        <f>ROUNDDOWN(ROUNDDOWN(ROUNDDOWN(ROUNDDOWN(ROUNDDOWN((能力值计算器!F6+能力值计算器!E6*2+ROUNDDOWN(D3370/4,0))*能力值计算器!C2/100+5,0)*能力值计算器!H6,0)*能力值计算器!K6,0)*能力值计算器!L6,0)*VLOOKUP(能力值计算器!J6,能力变化对照表!A:B,2,0),0)</f>
        <v>100</v>
      </c>
      <c r="I3370">
        <f>ROUNDDOWN(ROUNDDOWN(ROUNDDOWN(ROUNDDOWN(ROUNDDOWN((能力值计算器!F8+能力值计算器!E8*2+ROUNDDOWN(E3370/4,0))*能力值计算器!C2/100+5,0)*能力值计算器!H8,0)*能力值计算器!K8,0)*能力值计算器!L8,0)*VLOOKUP(能力值计算器!J8,能力变化对照表!A:B,2,0),0)</f>
        <v>-39</v>
      </c>
      <c r="J3370">
        <f t="shared" si="419"/>
        <v>0</v>
      </c>
      <c r="K3370">
        <f t="shared" si="420"/>
        <v>-6747</v>
      </c>
      <c r="L3370">
        <f t="shared" si="421"/>
        <v>10553</v>
      </c>
      <c r="M3370">
        <f t="shared" si="422"/>
        <v>251.1</v>
      </c>
      <c r="N3370">
        <f t="shared" si="423"/>
        <v>1</v>
      </c>
    </row>
    <row r="3371" spans="1:14">
      <c r="A3371">
        <f t="shared" si="416"/>
        <v>0</v>
      </c>
      <c r="B3371">
        <f t="shared" si="417"/>
        <v>0</v>
      </c>
      <c r="C3371">
        <v>224</v>
      </c>
      <c r="D3371">
        <v>120</v>
      </c>
      <c r="E3371">
        <f t="shared" si="418"/>
        <v>-999</v>
      </c>
      <c r="F3371">
        <f>能力值计算器!G2</f>
        <v>0</v>
      </c>
      <c r="G3371">
        <f>ROUNDDOWN((能力值计算器!F4+能力值计算器!E4*2+ROUNDDOWN(C3371/4,0))*能力值计算器!C2/100+10+能力值计算器!C2,0)</f>
        <v>173</v>
      </c>
      <c r="H3371">
        <f>ROUNDDOWN(ROUNDDOWN(ROUNDDOWN(ROUNDDOWN(ROUNDDOWN((能力值计算器!F6+能力值计算器!E6*2+ROUNDDOWN(D3371/4,0))*能力值计算器!C2/100+5,0)*能力值计算器!H6,0)*能力值计算器!K6,0)*能力值计算器!L6,0)*VLOOKUP(能力值计算器!J6,能力变化对照表!A:B,2,0),0)</f>
        <v>100</v>
      </c>
      <c r="I3371">
        <f>ROUNDDOWN(ROUNDDOWN(ROUNDDOWN(ROUNDDOWN(ROUNDDOWN((能力值计算器!F8+能力值计算器!E8*2+ROUNDDOWN(E3371/4,0))*能力值计算器!C2/100+5,0)*能力值计算器!H8,0)*能力值计算器!K8,0)*能力值计算器!L8,0)*VLOOKUP(能力值计算器!J8,能力变化对照表!A:B,2,0),0)</f>
        <v>-39</v>
      </c>
      <c r="J3371">
        <f t="shared" si="419"/>
        <v>0</v>
      </c>
      <c r="K3371">
        <f t="shared" si="420"/>
        <v>-6747</v>
      </c>
      <c r="L3371">
        <f t="shared" si="421"/>
        <v>10553</v>
      </c>
      <c r="M3371">
        <f t="shared" si="422"/>
        <v>251.1</v>
      </c>
      <c r="N3371">
        <f t="shared" si="423"/>
        <v>1</v>
      </c>
    </row>
    <row r="3372" spans="1:14">
      <c r="A3372">
        <f t="shared" si="416"/>
        <v>0</v>
      </c>
      <c r="B3372">
        <f t="shared" si="417"/>
        <v>0</v>
      </c>
      <c r="C3372">
        <v>20</v>
      </c>
      <c r="D3372">
        <v>244</v>
      </c>
      <c r="E3372">
        <f t="shared" si="418"/>
        <v>-999</v>
      </c>
      <c r="F3372">
        <f>能力值计算器!G2</f>
        <v>0</v>
      </c>
      <c r="G3372">
        <f>ROUNDDOWN((能力值计算器!F4+能力值计算器!E4*2+ROUNDDOWN(C3372/4,0))*能力值计算器!C2/100+10+能力值计算器!C2,0)</f>
        <v>148</v>
      </c>
      <c r="H3372">
        <f>ROUNDDOWN(ROUNDDOWN(ROUNDDOWN(ROUNDDOWN(ROUNDDOWN((能力值计算器!F6+能力值计算器!E6*2+ROUNDDOWN(D3372/4,0))*能力值计算器!C2/100+5,0)*能力值计算器!H6,0)*能力值计算器!K6,0)*能力值计算器!L6,0)*VLOOKUP(能力值计算器!J6,能力变化对照表!A:B,2,0),0)</f>
        <v>116</v>
      </c>
      <c r="I3372">
        <f>ROUNDDOWN(ROUNDDOWN(ROUNDDOWN(ROUNDDOWN(ROUNDDOWN((能力值计算器!F8+能力值计算器!E8*2+ROUNDDOWN(E3372/4,0))*能力值计算器!C2/100+5,0)*能力值计算器!H8,0)*能力值计算器!K8,0)*能力值计算器!L8,0)*VLOOKUP(能力值计算器!J8,能力变化对照表!A:B,2,0),0)</f>
        <v>-39</v>
      </c>
      <c r="J3372">
        <f t="shared" si="419"/>
        <v>0</v>
      </c>
      <c r="K3372">
        <f t="shared" si="420"/>
        <v>-5772</v>
      </c>
      <c r="L3372">
        <f t="shared" si="421"/>
        <v>11396</v>
      </c>
      <c r="M3372">
        <f t="shared" si="422"/>
        <v>226.1</v>
      </c>
      <c r="N3372">
        <f t="shared" si="423"/>
        <v>1</v>
      </c>
    </row>
    <row r="3373" spans="1:14">
      <c r="A3373">
        <f t="shared" si="416"/>
        <v>0</v>
      </c>
      <c r="B3373">
        <f t="shared" si="417"/>
        <v>0</v>
      </c>
      <c r="C3373">
        <v>20</v>
      </c>
      <c r="D3373">
        <v>248</v>
      </c>
      <c r="E3373">
        <f t="shared" si="418"/>
        <v>-999</v>
      </c>
      <c r="F3373">
        <f>能力值计算器!G2</f>
        <v>0</v>
      </c>
      <c r="G3373">
        <f>ROUNDDOWN((能力值计算器!F4+能力值计算器!E4*2+ROUNDDOWN(C3373/4,0))*能力值计算器!C2/100+10+能力值计算器!C2,0)</f>
        <v>148</v>
      </c>
      <c r="H3373">
        <f>ROUNDDOWN(ROUNDDOWN(ROUNDDOWN(ROUNDDOWN(ROUNDDOWN((能力值计算器!F6+能力值计算器!E6*2+ROUNDDOWN(D3373/4,0))*能力值计算器!C2/100+5,0)*能力值计算器!H6,0)*能力值计算器!K6,0)*能力值计算器!L6,0)*VLOOKUP(能力值计算器!J6,能力变化对照表!A:B,2,0),0)</f>
        <v>116</v>
      </c>
      <c r="I3373">
        <f>ROUNDDOWN(ROUNDDOWN(ROUNDDOWN(ROUNDDOWN(ROUNDDOWN((能力值计算器!F8+能力值计算器!E8*2+ROUNDDOWN(E3373/4,0))*能力值计算器!C2/100+5,0)*能力值计算器!H8,0)*能力值计算器!K8,0)*能力值计算器!L8,0)*VLOOKUP(能力值计算器!J8,能力变化对照表!A:B,2,0),0)</f>
        <v>-39</v>
      </c>
      <c r="J3373">
        <f t="shared" si="419"/>
        <v>0</v>
      </c>
      <c r="K3373">
        <f t="shared" si="420"/>
        <v>-5772</v>
      </c>
      <c r="L3373">
        <f t="shared" si="421"/>
        <v>11396</v>
      </c>
      <c r="M3373">
        <f t="shared" si="422"/>
        <v>226.1</v>
      </c>
      <c r="N3373">
        <f t="shared" si="423"/>
        <v>1</v>
      </c>
    </row>
    <row r="3374" spans="1:14">
      <c r="A3374">
        <f t="shared" si="416"/>
        <v>0</v>
      </c>
      <c r="B3374">
        <f t="shared" si="417"/>
        <v>0</v>
      </c>
      <c r="C3374">
        <v>24</v>
      </c>
      <c r="D3374">
        <v>244</v>
      </c>
      <c r="E3374">
        <f t="shared" si="418"/>
        <v>-999</v>
      </c>
      <c r="F3374">
        <f>能力值计算器!G2</f>
        <v>0</v>
      </c>
      <c r="G3374">
        <f>ROUNDDOWN((能力值计算器!F4+能力值计算器!E4*2+ROUNDDOWN(C3374/4,0))*能力值计算器!C2/100+10+能力值计算器!C2,0)</f>
        <v>148</v>
      </c>
      <c r="H3374">
        <f>ROUNDDOWN(ROUNDDOWN(ROUNDDOWN(ROUNDDOWN(ROUNDDOWN((能力值计算器!F6+能力值计算器!E6*2+ROUNDDOWN(D3374/4,0))*能力值计算器!C2/100+5,0)*能力值计算器!H6,0)*能力值计算器!K6,0)*能力值计算器!L6,0)*VLOOKUP(能力值计算器!J6,能力变化对照表!A:B,2,0),0)</f>
        <v>116</v>
      </c>
      <c r="I3374">
        <f>ROUNDDOWN(ROUNDDOWN(ROUNDDOWN(ROUNDDOWN(ROUNDDOWN((能力值计算器!F8+能力值计算器!E8*2+ROUNDDOWN(E3374/4,0))*能力值计算器!C2/100+5,0)*能力值计算器!H8,0)*能力值计算器!K8,0)*能力值计算器!L8,0)*VLOOKUP(能力值计算器!J8,能力变化对照表!A:B,2,0),0)</f>
        <v>-39</v>
      </c>
      <c r="J3374">
        <f t="shared" si="419"/>
        <v>0</v>
      </c>
      <c r="K3374">
        <f t="shared" si="420"/>
        <v>-5772</v>
      </c>
      <c r="L3374">
        <f t="shared" si="421"/>
        <v>11396</v>
      </c>
      <c r="M3374">
        <f t="shared" si="422"/>
        <v>226.1</v>
      </c>
      <c r="N3374">
        <f t="shared" si="423"/>
        <v>1</v>
      </c>
    </row>
    <row r="3375" spans="1:14">
      <c r="A3375">
        <f t="shared" si="416"/>
        <v>0</v>
      </c>
      <c r="B3375">
        <f t="shared" si="417"/>
        <v>0</v>
      </c>
      <c r="C3375">
        <v>24</v>
      </c>
      <c r="D3375">
        <v>248</v>
      </c>
      <c r="E3375">
        <f t="shared" si="418"/>
        <v>-999</v>
      </c>
      <c r="F3375">
        <f>能力值计算器!G2</f>
        <v>0</v>
      </c>
      <c r="G3375">
        <f>ROUNDDOWN((能力值计算器!F4+能力值计算器!E4*2+ROUNDDOWN(C3375/4,0))*能力值计算器!C2/100+10+能力值计算器!C2,0)</f>
        <v>148</v>
      </c>
      <c r="H3375">
        <f>ROUNDDOWN(ROUNDDOWN(ROUNDDOWN(ROUNDDOWN(ROUNDDOWN((能力值计算器!F6+能力值计算器!E6*2+ROUNDDOWN(D3375/4,0))*能力值计算器!C2/100+5,0)*能力值计算器!H6,0)*能力值计算器!K6,0)*能力值计算器!L6,0)*VLOOKUP(能力值计算器!J6,能力变化对照表!A:B,2,0),0)</f>
        <v>116</v>
      </c>
      <c r="I3375">
        <f>ROUNDDOWN(ROUNDDOWN(ROUNDDOWN(ROUNDDOWN(ROUNDDOWN((能力值计算器!F8+能力值计算器!E8*2+ROUNDDOWN(E3375/4,0))*能力值计算器!C2/100+5,0)*能力值计算器!H8,0)*能力值计算器!K8,0)*能力值计算器!L8,0)*VLOOKUP(能力值计算器!J8,能力变化对照表!A:B,2,0),0)</f>
        <v>-39</v>
      </c>
      <c r="J3375">
        <f t="shared" si="419"/>
        <v>0</v>
      </c>
      <c r="K3375">
        <f t="shared" si="420"/>
        <v>-5772</v>
      </c>
      <c r="L3375">
        <f t="shared" si="421"/>
        <v>11396</v>
      </c>
      <c r="M3375">
        <f t="shared" si="422"/>
        <v>226.1</v>
      </c>
      <c r="N3375">
        <f t="shared" si="423"/>
        <v>1</v>
      </c>
    </row>
    <row r="3376" spans="1:14">
      <c r="A3376">
        <f t="shared" si="416"/>
        <v>0</v>
      </c>
      <c r="B3376">
        <f t="shared" si="417"/>
        <v>0</v>
      </c>
      <c r="C3376">
        <v>164</v>
      </c>
      <c r="D3376">
        <v>148</v>
      </c>
      <c r="E3376">
        <f t="shared" si="418"/>
        <v>-999</v>
      </c>
      <c r="F3376">
        <f>能力值计算器!G2</f>
        <v>0</v>
      </c>
      <c r="G3376">
        <f>ROUNDDOWN((能力值计算器!F4+能力值计算器!E4*2+ROUNDDOWN(C3376/4,0))*能力值计算器!C2/100+10+能力值计算器!C2,0)</f>
        <v>166</v>
      </c>
      <c r="H3376">
        <f>ROUNDDOWN(ROUNDDOWN(ROUNDDOWN(ROUNDDOWN(ROUNDDOWN((能力值计算器!F6+能力值计算器!E6*2+ROUNDDOWN(D3376/4,0))*能力值计算器!C2/100+5,0)*能力值计算器!H6,0)*能力值计算器!K6,0)*能力值计算器!L6,0)*VLOOKUP(能力值计算器!J6,能力变化对照表!A:B,2,0),0)</f>
        <v>104</v>
      </c>
      <c r="I3376">
        <f>ROUNDDOWN(ROUNDDOWN(ROUNDDOWN(ROUNDDOWN(ROUNDDOWN((能力值计算器!F8+能力值计算器!E8*2+ROUNDDOWN(E3376/4,0))*能力值计算器!C2/100+5,0)*能力值计算器!H8,0)*能力值计算器!K8,0)*能力值计算器!L8,0)*VLOOKUP(能力值计算器!J8,能力变化对照表!A:B,2,0),0)</f>
        <v>-39</v>
      </c>
      <c r="J3376">
        <f t="shared" si="419"/>
        <v>0</v>
      </c>
      <c r="K3376">
        <f t="shared" si="420"/>
        <v>-6474</v>
      </c>
      <c r="L3376">
        <f t="shared" si="421"/>
        <v>10790</v>
      </c>
      <c r="M3376">
        <f t="shared" si="422"/>
        <v>244.1</v>
      </c>
      <c r="N3376">
        <f t="shared" si="423"/>
        <v>1</v>
      </c>
    </row>
    <row r="3377" spans="1:14">
      <c r="A3377">
        <f t="shared" si="416"/>
        <v>0</v>
      </c>
      <c r="B3377">
        <f t="shared" si="417"/>
        <v>0</v>
      </c>
      <c r="C3377">
        <v>164</v>
      </c>
      <c r="D3377">
        <v>152</v>
      </c>
      <c r="E3377">
        <f t="shared" si="418"/>
        <v>-999</v>
      </c>
      <c r="F3377">
        <f>能力值计算器!G2</f>
        <v>0</v>
      </c>
      <c r="G3377">
        <f>ROUNDDOWN((能力值计算器!F4+能力值计算器!E4*2+ROUNDDOWN(C3377/4,0))*能力值计算器!C2/100+10+能力值计算器!C2,0)</f>
        <v>166</v>
      </c>
      <c r="H3377">
        <f>ROUNDDOWN(ROUNDDOWN(ROUNDDOWN(ROUNDDOWN(ROUNDDOWN((能力值计算器!F6+能力值计算器!E6*2+ROUNDDOWN(D3377/4,0))*能力值计算器!C2/100+5,0)*能力值计算器!H6,0)*能力值计算器!K6,0)*能力值计算器!L6,0)*VLOOKUP(能力值计算器!J6,能力变化对照表!A:B,2,0),0)</f>
        <v>104</v>
      </c>
      <c r="I3377">
        <f>ROUNDDOWN(ROUNDDOWN(ROUNDDOWN(ROUNDDOWN(ROUNDDOWN((能力值计算器!F8+能力值计算器!E8*2+ROUNDDOWN(E3377/4,0))*能力值计算器!C2/100+5,0)*能力值计算器!H8,0)*能力值计算器!K8,0)*能力值计算器!L8,0)*VLOOKUP(能力值计算器!J8,能力变化对照表!A:B,2,0),0)</f>
        <v>-39</v>
      </c>
      <c r="J3377">
        <f t="shared" si="419"/>
        <v>0</v>
      </c>
      <c r="K3377">
        <f t="shared" si="420"/>
        <v>-6474</v>
      </c>
      <c r="L3377">
        <f t="shared" si="421"/>
        <v>10790</v>
      </c>
      <c r="M3377">
        <f t="shared" si="422"/>
        <v>244.1</v>
      </c>
      <c r="N3377">
        <f t="shared" si="423"/>
        <v>1</v>
      </c>
    </row>
    <row r="3378" spans="1:14">
      <c r="A3378">
        <f t="shared" si="416"/>
        <v>0</v>
      </c>
      <c r="B3378">
        <f t="shared" si="417"/>
        <v>0</v>
      </c>
      <c r="C3378">
        <v>168</v>
      </c>
      <c r="D3378">
        <v>148</v>
      </c>
      <c r="E3378">
        <f t="shared" si="418"/>
        <v>-999</v>
      </c>
      <c r="F3378">
        <f>能力值计算器!G2</f>
        <v>0</v>
      </c>
      <c r="G3378">
        <f>ROUNDDOWN((能力值计算器!F4+能力值计算器!E4*2+ROUNDDOWN(C3378/4,0))*能力值计算器!C2/100+10+能力值计算器!C2,0)</f>
        <v>166</v>
      </c>
      <c r="H3378">
        <f>ROUNDDOWN(ROUNDDOWN(ROUNDDOWN(ROUNDDOWN(ROUNDDOWN((能力值计算器!F6+能力值计算器!E6*2+ROUNDDOWN(D3378/4,0))*能力值计算器!C2/100+5,0)*能力值计算器!H6,0)*能力值计算器!K6,0)*能力值计算器!L6,0)*VLOOKUP(能力值计算器!J6,能力变化对照表!A:B,2,0),0)</f>
        <v>104</v>
      </c>
      <c r="I3378">
        <f>ROUNDDOWN(ROUNDDOWN(ROUNDDOWN(ROUNDDOWN(ROUNDDOWN((能力值计算器!F8+能力值计算器!E8*2+ROUNDDOWN(E3378/4,0))*能力值计算器!C2/100+5,0)*能力值计算器!H8,0)*能力值计算器!K8,0)*能力值计算器!L8,0)*VLOOKUP(能力值计算器!J8,能力变化对照表!A:B,2,0),0)</f>
        <v>-39</v>
      </c>
      <c r="J3378">
        <f t="shared" si="419"/>
        <v>0</v>
      </c>
      <c r="K3378">
        <f t="shared" si="420"/>
        <v>-6474</v>
      </c>
      <c r="L3378">
        <f t="shared" si="421"/>
        <v>10790</v>
      </c>
      <c r="M3378">
        <f t="shared" si="422"/>
        <v>244.1</v>
      </c>
      <c r="N3378">
        <f t="shared" si="423"/>
        <v>1</v>
      </c>
    </row>
    <row r="3379" spans="1:14">
      <c r="A3379">
        <f t="shared" si="416"/>
        <v>0</v>
      </c>
      <c r="B3379">
        <f t="shared" si="417"/>
        <v>0</v>
      </c>
      <c r="C3379">
        <v>168</v>
      </c>
      <c r="D3379">
        <v>152</v>
      </c>
      <c r="E3379">
        <f t="shared" si="418"/>
        <v>-999</v>
      </c>
      <c r="F3379">
        <f>能力值计算器!G2</f>
        <v>0</v>
      </c>
      <c r="G3379">
        <f>ROUNDDOWN((能力值计算器!F4+能力值计算器!E4*2+ROUNDDOWN(C3379/4,0))*能力值计算器!C2/100+10+能力值计算器!C2,0)</f>
        <v>166</v>
      </c>
      <c r="H3379">
        <f>ROUNDDOWN(ROUNDDOWN(ROUNDDOWN(ROUNDDOWN(ROUNDDOWN((能力值计算器!F6+能力值计算器!E6*2+ROUNDDOWN(D3379/4,0))*能力值计算器!C2/100+5,0)*能力值计算器!H6,0)*能力值计算器!K6,0)*能力值计算器!L6,0)*VLOOKUP(能力值计算器!J6,能力变化对照表!A:B,2,0),0)</f>
        <v>104</v>
      </c>
      <c r="I3379">
        <f>ROUNDDOWN(ROUNDDOWN(ROUNDDOWN(ROUNDDOWN(ROUNDDOWN((能力值计算器!F8+能力值计算器!E8*2+ROUNDDOWN(E3379/4,0))*能力值计算器!C2/100+5,0)*能力值计算器!H8,0)*能力值计算器!K8,0)*能力值计算器!L8,0)*VLOOKUP(能力值计算器!J8,能力变化对照表!A:B,2,0),0)</f>
        <v>-39</v>
      </c>
      <c r="J3379">
        <f t="shared" si="419"/>
        <v>0</v>
      </c>
      <c r="K3379">
        <f t="shared" si="420"/>
        <v>-6474</v>
      </c>
      <c r="L3379">
        <f t="shared" si="421"/>
        <v>10790</v>
      </c>
      <c r="M3379">
        <f t="shared" si="422"/>
        <v>244.1</v>
      </c>
      <c r="N3379">
        <f t="shared" si="423"/>
        <v>1</v>
      </c>
    </row>
    <row r="3380" spans="1:14">
      <c r="A3380">
        <f t="shared" si="416"/>
        <v>0</v>
      </c>
      <c r="B3380">
        <f t="shared" si="417"/>
        <v>0</v>
      </c>
      <c r="C3380">
        <v>76</v>
      </c>
      <c r="D3380">
        <v>204</v>
      </c>
      <c r="E3380">
        <f t="shared" si="418"/>
        <v>-999</v>
      </c>
      <c r="F3380">
        <f>能力值计算器!G2</f>
        <v>0</v>
      </c>
      <c r="G3380">
        <f>ROUNDDOWN((能力值计算器!F4+能力值计算器!E4*2+ROUNDDOWN(C3380/4,0))*能力值计算器!C2/100+10+能力值计算器!C2,0)</f>
        <v>155</v>
      </c>
      <c r="H3380">
        <f>ROUNDDOWN(ROUNDDOWN(ROUNDDOWN(ROUNDDOWN(ROUNDDOWN((能力值计算器!F6+能力值计算器!E6*2+ROUNDDOWN(D3380/4,0))*能力值计算器!C2/100+5,0)*能力值计算器!H6,0)*能力值计算器!K6,0)*能力值计算器!L6,0)*VLOOKUP(能力值计算器!J6,能力变化对照表!A:B,2,0),0)</f>
        <v>111</v>
      </c>
      <c r="I3380">
        <f>ROUNDDOWN(ROUNDDOWN(ROUNDDOWN(ROUNDDOWN(ROUNDDOWN((能力值计算器!F8+能力值计算器!E8*2+ROUNDDOWN(E3380/4,0))*能力值计算器!C2/100+5,0)*能力值计算器!H8,0)*能力值计算器!K8,0)*能力值计算器!L8,0)*VLOOKUP(能力值计算器!J8,能力变化对照表!A:B,2,0),0)</f>
        <v>-39</v>
      </c>
      <c r="J3380">
        <f t="shared" si="419"/>
        <v>0</v>
      </c>
      <c r="K3380">
        <f t="shared" si="420"/>
        <v>-6045</v>
      </c>
      <c r="L3380">
        <f t="shared" si="421"/>
        <v>11160</v>
      </c>
      <c r="M3380">
        <f t="shared" si="422"/>
        <v>233.1</v>
      </c>
      <c r="N3380">
        <f t="shared" si="423"/>
        <v>1</v>
      </c>
    </row>
    <row r="3381" spans="1:14">
      <c r="A3381">
        <f t="shared" si="416"/>
        <v>0</v>
      </c>
      <c r="B3381">
        <f t="shared" si="417"/>
        <v>0</v>
      </c>
      <c r="C3381">
        <v>76</v>
      </c>
      <c r="D3381">
        <v>208</v>
      </c>
      <c r="E3381">
        <f t="shared" si="418"/>
        <v>-999</v>
      </c>
      <c r="F3381">
        <f>能力值计算器!G2</f>
        <v>0</v>
      </c>
      <c r="G3381">
        <f>ROUNDDOWN((能力值计算器!F4+能力值计算器!E4*2+ROUNDDOWN(C3381/4,0))*能力值计算器!C2/100+10+能力值计算器!C2,0)</f>
        <v>155</v>
      </c>
      <c r="H3381">
        <f>ROUNDDOWN(ROUNDDOWN(ROUNDDOWN(ROUNDDOWN(ROUNDDOWN((能力值计算器!F6+能力值计算器!E6*2+ROUNDDOWN(D3381/4,0))*能力值计算器!C2/100+5,0)*能力值计算器!H6,0)*能力值计算器!K6,0)*能力值计算器!L6,0)*VLOOKUP(能力值计算器!J6,能力变化对照表!A:B,2,0),0)</f>
        <v>111</v>
      </c>
      <c r="I3381">
        <f>ROUNDDOWN(ROUNDDOWN(ROUNDDOWN(ROUNDDOWN(ROUNDDOWN((能力值计算器!F8+能力值计算器!E8*2+ROUNDDOWN(E3381/4,0))*能力值计算器!C2/100+5,0)*能力值计算器!H8,0)*能力值计算器!K8,0)*能力值计算器!L8,0)*VLOOKUP(能力值计算器!J8,能力变化对照表!A:B,2,0),0)</f>
        <v>-39</v>
      </c>
      <c r="J3381">
        <f t="shared" si="419"/>
        <v>0</v>
      </c>
      <c r="K3381">
        <f t="shared" si="420"/>
        <v>-6045</v>
      </c>
      <c r="L3381">
        <f t="shared" si="421"/>
        <v>11160</v>
      </c>
      <c r="M3381">
        <f t="shared" si="422"/>
        <v>233.1</v>
      </c>
      <c r="N3381">
        <f t="shared" si="423"/>
        <v>1</v>
      </c>
    </row>
    <row r="3382" spans="1:14">
      <c r="A3382">
        <f t="shared" si="416"/>
        <v>0</v>
      </c>
      <c r="B3382">
        <f t="shared" si="417"/>
        <v>0</v>
      </c>
      <c r="C3382">
        <v>80</v>
      </c>
      <c r="D3382">
        <v>204</v>
      </c>
      <c r="E3382">
        <f t="shared" si="418"/>
        <v>-999</v>
      </c>
      <c r="F3382">
        <f>能力值计算器!G2</f>
        <v>0</v>
      </c>
      <c r="G3382">
        <f>ROUNDDOWN((能力值计算器!F4+能力值计算器!E4*2+ROUNDDOWN(C3382/4,0))*能力值计算器!C2/100+10+能力值计算器!C2,0)</f>
        <v>155</v>
      </c>
      <c r="H3382">
        <f>ROUNDDOWN(ROUNDDOWN(ROUNDDOWN(ROUNDDOWN(ROUNDDOWN((能力值计算器!F6+能力值计算器!E6*2+ROUNDDOWN(D3382/4,0))*能力值计算器!C2/100+5,0)*能力值计算器!H6,0)*能力值计算器!K6,0)*能力值计算器!L6,0)*VLOOKUP(能力值计算器!J6,能力变化对照表!A:B,2,0),0)</f>
        <v>111</v>
      </c>
      <c r="I3382">
        <f>ROUNDDOWN(ROUNDDOWN(ROUNDDOWN(ROUNDDOWN(ROUNDDOWN((能力值计算器!F8+能力值计算器!E8*2+ROUNDDOWN(E3382/4,0))*能力值计算器!C2/100+5,0)*能力值计算器!H8,0)*能力值计算器!K8,0)*能力值计算器!L8,0)*VLOOKUP(能力值计算器!J8,能力变化对照表!A:B,2,0),0)</f>
        <v>-39</v>
      </c>
      <c r="J3382">
        <f t="shared" si="419"/>
        <v>0</v>
      </c>
      <c r="K3382">
        <f t="shared" si="420"/>
        <v>-6045</v>
      </c>
      <c r="L3382">
        <f t="shared" si="421"/>
        <v>11160</v>
      </c>
      <c r="M3382">
        <f t="shared" si="422"/>
        <v>233.1</v>
      </c>
      <c r="N3382">
        <f t="shared" si="423"/>
        <v>1</v>
      </c>
    </row>
    <row r="3383" spans="1:14">
      <c r="A3383">
        <f t="shared" si="416"/>
        <v>0</v>
      </c>
      <c r="B3383">
        <f t="shared" si="417"/>
        <v>0</v>
      </c>
      <c r="C3383">
        <v>80</v>
      </c>
      <c r="D3383">
        <v>208</v>
      </c>
      <c r="E3383">
        <f t="shared" si="418"/>
        <v>-999</v>
      </c>
      <c r="F3383">
        <f>能力值计算器!G2</f>
        <v>0</v>
      </c>
      <c r="G3383">
        <f>ROUNDDOWN((能力值计算器!F4+能力值计算器!E4*2+ROUNDDOWN(C3383/4,0))*能力值计算器!C2/100+10+能力值计算器!C2,0)</f>
        <v>155</v>
      </c>
      <c r="H3383">
        <f>ROUNDDOWN(ROUNDDOWN(ROUNDDOWN(ROUNDDOWN(ROUNDDOWN((能力值计算器!F6+能力值计算器!E6*2+ROUNDDOWN(D3383/4,0))*能力值计算器!C2/100+5,0)*能力值计算器!H6,0)*能力值计算器!K6,0)*能力值计算器!L6,0)*VLOOKUP(能力值计算器!J6,能力变化对照表!A:B,2,0),0)</f>
        <v>111</v>
      </c>
      <c r="I3383">
        <f>ROUNDDOWN(ROUNDDOWN(ROUNDDOWN(ROUNDDOWN(ROUNDDOWN((能力值计算器!F8+能力值计算器!E8*2+ROUNDDOWN(E3383/4,0))*能力值计算器!C2/100+5,0)*能力值计算器!H8,0)*能力值计算器!K8,0)*能力值计算器!L8,0)*VLOOKUP(能力值计算器!J8,能力变化对照表!A:B,2,0),0)</f>
        <v>-39</v>
      </c>
      <c r="J3383">
        <f t="shared" si="419"/>
        <v>0</v>
      </c>
      <c r="K3383">
        <f t="shared" si="420"/>
        <v>-6045</v>
      </c>
      <c r="L3383">
        <f t="shared" si="421"/>
        <v>11160</v>
      </c>
      <c r="M3383">
        <f t="shared" si="422"/>
        <v>233.1</v>
      </c>
      <c r="N3383">
        <f t="shared" si="423"/>
        <v>1</v>
      </c>
    </row>
    <row r="3384" spans="1:14">
      <c r="A3384">
        <f t="shared" si="416"/>
        <v>0</v>
      </c>
      <c r="B3384">
        <f t="shared" si="417"/>
        <v>0</v>
      </c>
      <c r="C3384">
        <v>100</v>
      </c>
      <c r="D3384">
        <v>188</v>
      </c>
      <c r="E3384">
        <f t="shared" si="418"/>
        <v>-999</v>
      </c>
      <c r="F3384">
        <f>能力值计算器!G2</f>
        <v>0</v>
      </c>
      <c r="G3384">
        <f>ROUNDDOWN((能力值计算器!F4+能力值计算器!E4*2+ROUNDDOWN(C3384/4,0))*能力值计算器!C2/100+10+能力值计算器!C2,0)</f>
        <v>158</v>
      </c>
      <c r="H3384">
        <f>ROUNDDOWN(ROUNDDOWN(ROUNDDOWN(ROUNDDOWN(ROUNDDOWN((能力值计算器!F6+能力值计算器!E6*2+ROUNDDOWN(D3384/4,0))*能力值计算器!C2/100+5,0)*能力值计算器!H6,0)*能力值计算器!K6,0)*能力值计算器!L6,0)*VLOOKUP(能力值计算器!J6,能力变化对照表!A:B,2,0),0)</f>
        <v>109</v>
      </c>
      <c r="I3384">
        <f>ROUNDDOWN(ROUNDDOWN(ROUNDDOWN(ROUNDDOWN(ROUNDDOWN((能力值计算器!F8+能力值计算器!E8*2+ROUNDDOWN(E3384/4,0))*能力值计算器!C2/100+5,0)*能力值计算器!H8,0)*能力值计算器!K8,0)*能力值计算器!L8,0)*VLOOKUP(能力值计算器!J8,能力变化对照表!A:B,2,0),0)</f>
        <v>-39</v>
      </c>
      <c r="J3384">
        <f t="shared" si="419"/>
        <v>0</v>
      </c>
      <c r="K3384">
        <f t="shared" si="420"/>
        <v>-6162</v>
      </c>
      <c r="L3384">
        <f t="shared" si="421"/>
        <v>11060</v>
      </c>
      <c r="M3384">
        <f t="shared" si="422"/>
        <v>236.1</v>
      </c>
      <c r="N3384">
        <f t="shared" si="423"/>
        <v>1</v>
      </c>
    </row>
    <row r="3385" spans="1:14">
      <c r="A3385">
        <f t="shared" si="416"/>
        <v>0</v>
      </c>
      <c r="B3385">
        <f t="shared" si="417"/>
        <v>0</v>
      </c>
      <c r="C3385">
        <v>100</v>
      </c>
      <c r="D3385">
        <v>192</v>
      </c>
      <c r="E3385">
        <f t="shared" si="418"/>
        <v>-999</v>
      </c>
      <c r="F3385">
        <f>能力值计算器!G2</f>
        <v>0</v>
      </c>
      <c r="G3385">
        <f>ROUNDDOWN((能力值计算器!F4+能力值计算器!E4*2+ROUNDDOWN(C3385/4,0))*能力值计算器!C2/100+10+能力值计算器!C2,0)</f>
        <v>158</v>
      </c>
      <c r="H3385">
        <f>ROUNDDOWN(ROUNDDOWN(ROUNDDOWN(ROUNDDOWN(ROUNDDOWN((能力值计算器!F6+能力值计算器!E6*2+ROUNDDOWN(D3385/4,0))*能力值计算器!C2/100+5,0)*能力值计算器!H6,0)*能力值计算器!K6,0)*能力值计算器!L6,0)*VLOOKUP(能力值计算器!J6,能力变化对照表!A:B,2,0),0)</f>
        <v>109</v>
      </c>
      <c r="I3385">
        <f>ROUNDDOWN(ROUNDDOWN(ROUNDDOWN(ROUNDDOWN(ROUNDDOWN((能力值计算器!F8+能力值计算器!E8*2+ROUNDDOWN(E3385/4,0))*能力值计算器!C2/100+5,0)*能力值计算器!H8,0)*能力值计算器!K8,0)*能力值计算器!L8,0)*VLOOKUP(能力值计算器!J8,能力变化对照表!A:B,2,0),0)</f>
        <v>-39</v>
      </c>
      <c r="J3385">
        <f t="shared" si="419"/>
        <v>0</v>
      </c>
      <c r="K3385">
        <f t="shared" si="420"/>
        <v>-6162</v>
      </c>
      <c r="L3385">
        <f t="shared" si="421"/>
        <v>11060</v>
      </c>
      <c r="M3385">
        <f t="shared" si="422"/>
        <v>236.1</v>
      </c>
      <c r="N3385">
        <f t="shared" si="423"/>
        <v>1</v>
      </c>
    </row>
    <row r="3386" spans="1:14">
      <c r="A3386">
        <f t="shared" si="416"/>
        <v>0</v>
      </c>
      <c r="B3386">
        <f t="shared" si="417"/>
        <v>0</v>
      </c>
      <c r="C3386">
        <v>104</v>
      </c>
      <c r="D3386">
        <v>188</v>
      </c>
      <c r="E3386">
        <f t="shared" si="418"/>
        <v>-999</v>
      </c>
      <c r="F3386">
        <f>能力值计算器!G2</f>
        <v>0</v>
      </c>
      <c r="G3386">
        <f>ROUNDDOWN((能力值计算器!F4+能力值计算器!E4*2+ROUNDDOWN(C3386/4,0))*能力值计算器!C2/100+10+能力值计算器!C2,0)</f>
        <v>158</v>
      </c>
      <c r="H3386">
        <f>ROUNDDOWN(ROUNDDOWN(ROUNDDOWN(ROUNDDOWN(ROUNDDOWN((能力值计算器!F6+能力值计算器!E6*2+ROUNDDOWN(D3386/4,0))*能力值计算器!C2/100+5,0)*能力值计算器!H6,0)*能力值计算器!K6,0)*能力值计算器!L6,0)*VLOOKUP(能力值计算器!J6,能力变化对照表!A:B,2,0),0)</f>
        <v>109</v>
      </c>
      <c r="I3386">
        <f>ROUNDDOWN(ROUNDDOWN(ROUNDDOWN(ROUNDDOWN(ROUNDDOWN((能力值计算器!F8+能力值计算器!E8*2+ROUNDDOWN(E3386/4,0))*能力值计算器!C2/100+5,0)*能力值计算器!H8,0)*能力值计算器!K8,0)*能力值计算器!L8,0)*VLOOKUP(能力值计算器!J8,能力变化对照表!A:B,2,0),0)</f>
        <v>-39</v>
      </c>
      <c r="J3386">
        <f t="shared" si="419"/>
        <v>0</v>
      </c>
      <c r="K3386">
        <f t="shared" si="420"/>
        <v>-6162</v>
      </c>
      <c r="L3386">
        <f t="shared" si="421"/>
        <v>11060</v>
      </c>
      <c r="M3386">
        <f t="shared" si="422"/>
        <v>236.1</v>
      </c>
      <c r="N3386">
        <f t="shared" si="423"/>
        <v>1</v>
      </c>
    </row>
    <row r="3387" spans="1:14">
      <c r="A3387">
        <f t="shared" si="416"/>
        <v>0</v>
      </c>
      <c r="B3387">
        <f t="shared" si="417"/>
        <v>0</v>
      </c>
      <c r="C3387">
        <v>104</v>
      </c>
      <c r="D3387">
        <v>192</v>
      </c>
      <c r="E3387">
        <f t="shared" si="418"/>
        <v>-999</v>
      </c>
      <c r="F3387">
        <f>能力值计算器!G2</f>
        <v>0</v>
      </c>
      <c r="G3387">
        <f>ROUNDDOWN((能力值计算器!F4+能力值计算器!E4*2+ROUNDDOWN(C3387/4,0))*能力值计算器!C2/100+10+能力值计算器!C2,0)</f>
        <v>158</v>
      </c>
      <c r="H3387">
        <f>ROUNDDOWN(ROUNDDOWN(ROUNDDOWN(ROUNDDOWN(ROUNDDOWN((能力值计算器!F6+能力值计算器!E6*2+ROUNDDOWN(D3387/4,0))*能力值计算器!C2/100+5,0)*能力值计算器!H6,0)*能力值计算器!K6,0)*能力值计算器!L6,0)*VLOOKUP(能力值计算器!J6,能力变化对照表!A:B,2,0),0)</f>
        <v>109</v>
      </c>
      <c r="I3387">
        <f>ROUNDDOWN(ROUNDDOWN(ROUNDDOWN(ROUNDDOWN(ROUNDDOWN((能力值计算器!F8+能力值计算器!E8*2+ROUNDDOWN(E3387/4,0))*能力值计算器!C2/100+5,0)*能力值计算器!H8,0)*能力值计算器!K8,0)*能力值计算器!L8,0)*VLOOKUP(能力值计算器!J8,能力变化对照表!A:B,2,0),0)</f>
        <v>-39</v>
      </c>
      <c r="J3387">
        <f t="shared" si="419"/>
        <v>0</v>
      </c>
      <c r="K3387">
        <f t="shared" si="420"/>
        <v>-6162</v>
      </c>
      <c r="L3387">
        <f t="shared" si="421"/>
        <v>11060</v>
      </c>
      <c r="M3387">
        <f t="shared" si="422"/>
        <v>236.1</v>
      </c>
      <c r="N3387">
        <f t="shared" si="423"/>
        <v>1</v>
      </c>
    </row>
    <row r="3388" spans="1:14">
      <c r="A3388">
        <f t="shared" si="416"/>
        <v>0</v>
      </c>
      <c r="B3388">
        <f t="shared" si="417"/>
        <v>0</v>
      </c>
      <c r="C3388">
        <v>204</v>
      </c>
      <c r="D3388">
        <v>124</v>
      </c>
      <c r="E3388">
        <f t="shared" si="418"/>
        <v>-999</v>
      </c>
      <c r="F3388">
        <f>能力值计算器!G2</f>
        <v>0</v>
      </c>
      <c r="G3388">
        <f>ROUNDDOWN((能力值计算器!F4+能力值计算器!E4*2+ROUNDDOWN(C3388/4,0))*能力值计算器!C2/100+10+能力值计算器!C2,0)</f>
        <v>171</v>
      </c>
      <c r="H3388">
        <f>ROUNDDOWN(ROUNDDOWN(ROUNDDOWN(ROUNDDOWN(ROUNDDOWN((能力值计算器!F6+能力值计算器!E6*2+ROUNDDOWN(D3388/4,0))*能力值计算器!C2/100+5,0)*能力值计算器!H6,0)*能力值计算器!K6,0)*能力值计算器!L6,0)*VLOOKUP(能力值计算器!J6,能力变化对照表!A:B,2,0),0)</f>
        <v>101</v>
      </c>
      <c r="I3388">
        <f>ROUNDDOWN(ROUNDDOWN(ROUNDDOWN(ROUNDDOWN(ROUNDDOWN((能力值计算器!F8+能力值计算器!E8*2+ROUNDDOWN(E3388/4,0))*能力值计算器!C2/100+5,0)*能力值计算器!H8,0)*能力值计算器!K8,0)*能力值计算器!L8,0)*VLOOKUP(能力值计算器!J8,能力变化对照表!A:B,2,0),0)</f>
        <v>-39</v>
      </c>
      <c r="J3388">
        <f t="shared" si="419"/>
        <v>0</v>
      </c>
      <c r="K3388">
        <f t="shared" si="420"/>
        <v>-6669</v>
      </c>
      <c r="L3388">
        <f t="shared" si="421"/>
        <v>10602</v>
      </c>
      <c r="M3388">
        <f t="shared" si="422"/>
        <v>249.1</v>
      </c>
      <c r="N3388">
        <f t="shared" si="423"/>
        <v>1</v>
      </c>
    </row>
    <row r="3389" spans="1:14">
      <c r="A3389">
        <f t="shared" si="416"/>
        <v>0</v>
      </c>
      <c r="B3389">
        <f t="shared" si="417"/>
        <v>0</v>
      </c>
      <c r="C3389">
        <v>204</v>
      </c>
      <c r="D3389">
        <v>128</v>
      </c>
      <c r="E3389">
        <f t="shared" si="418"/>
        <v>-999</v>
      </c>
      <c r="F3389">
        <f>能力值计算器!G2</f>
        <v>0</v>
      </c>
      <c r="G3389">
        <f>ROUNDDOWN((能力值计算器!F4+能力值计算器!E4*2+ROUNDDOWN(C3389/4,0))*能力值计算器!C2/100+10+能力值计算器!C2,0)</f>
        <v>171</v>
      </c>
      <c r="H3389">
        <f>ROUNDDOWN(ROUNDDOWN(ROUNDDOWN(ROUNDDOWN(ROUNDDOWN((能力值计算器!F6+能力值计算器!E6*2+ROUNDDOWN(D3389/4,0))*能力值计算器!C2/100+5,0)*能力值计算器!H6,0)*能力值计算器!K6,0)*能力值计算器!L6,0)*VLOOKUP(能力值计算器!J6,能力变化对照表!A:B,2,0),0)</f>
        <v>101</v>
      </c>
      <c r="I3389">
        <f>ROUNDDOWN(ROUNDDOWN(ROUNDDOWN(ROUNDDOWN(ROUNDDOWN((能力值计算器!F8+能力值计算器!E8*2+ROUNDDOWN(E3389/4,0))*能力值计算器!C2/100+5,0)*能力值计算器!H8,0)*能力值计算器!K8,0)*能力值计算器!L8,0)*VLOOKUP(能力值计算器!J8,能力变化对照表!A:B,2,0),0)</f>
        <v>-39</v>
      </c>
      <c r="J3389">
        <f t="shared" si="419"/>
        <v>0</v>
      </c>
      <c r="K3389">
        <f t="shared" si="420"/>
        <v>-6669</v>
      </c>
      <c r="L3389">
        <f t="shared" si="421"/>
        <v>10602</v>
      </c>
      <c r="M3389">
        <f t="shared" si="422"/>
        <v>249.1</v>
      </c>
      <c r="N3389">
        <f t="shared" si="423"/>
        <v>1</v>
      </c>
    </row>
    <row r="3390" spans="1:14">
      <c r="A3390">
        <f t="shared" si="416"/>
        <v>0</v>
      </c>
      <c r="B3390">
        <f t="shared" si="417"/>
        <v>0</v>
      </c>
      <c r="C3390">
        <v>208</v>
      </c>
      <c r="D3390">
        <v>124</v>
      </c>
      <c r="E3390">
        <f t="shared" si="418"/>
        <v>-999</v>
      </c>
      <c r="F3390">
        <f>能力值计算器!G2</f>
        <v>0</v>
      </c>
      <c r="G3390">
        <f>ROUNDDOWN((能力值计算器!F4+能力值计算器!E4*2+ROUNDDOWN(C3390/4,0))*能力值计算器!C2/100+10+能力值计算器!C2,0)</f>
        <v>171</v>
      </c>
      <c r="H3390">
        <f>ROUNDDOWN(ROUNDDOWN(ROUNDDOWN(ROUNDDOWN(ROUNDDOWN((能力值计算器!F6+能力值计算器!E6*2+ROUNDDOWN(D3390/4,0))*能力值计算器!C2/100+5,0)*能力值计算器!H6,0)*能力值计算器!K6,0)*能力值计算器!L6,0)*VLOOKUP(能力值计算器!J6,能力变化对照表!A:B,2,0),0)</f>
        <v>101</v>
      </c>
      <c r="I3390">
        <f>ROUNDDOWN(ROUNDDOWN(ROUNDDOWN(ROUNDDOWN(ROUNDDOWN((能力值计算器!F8+能力值计算器!E8*2+ROUNDDOWN(E3390/4,0))*能力值计算器!C2/100+5,0)*能力值计算器!H8,0)*能力值计算器!K8,0)*能力值计算器!L8,0)*VLOOKUP(能力值计算器!J8,能力变化对照表!A:B,2,0),0)</f>
        <v>-39</v>
      </c>
      <c r="J3390">
        <f t="shared" si="419"/>
        <v>0</v>
      </c>
      <c r="K3390">
        <f t="shared" si="420"/>
        <v>-6669</v>
      </c>
      <c r="L3390">
        <f t="shared" si="421"/>
        <v>10602</v>
      </c>
      <c r="M3390">
        <f t="shared" si="422"/>
        <v>249.1</v>
      </c>
      <c r="N3390">
        <f t="shared" si="423"/>
        <v>1</v>
      </c>
    </row>
    <row r="3391" spans="1:14">
      <c r="A3391">
        <f t="shared" si="416"/>
        <v>0</v>
      </c>
      <c r="B3391">
        <f t="shared" si="417"/>
        <v>0</v>
      </c>
      <c r="C3391">
        <v>208</v>
      </c>
      <c r="D3391">
        <v>128</v>
      </c>
      <c r="E3391">
        <f t="shared" si="418"/>
        <v>-999</v>
      </c>
      <c r="F3391">
        <f>能力值计算器!G2</f>
        <v>0</v>
      </c>
      <c r="G3391">
        <f>ROUNDDOWN((能力值计算器!F4+能力值计算器!E4*2+ROUNDDOWN(C3391/4,0))*能力值计算器!C2/100+10+能力值计算器!C2,0)</f>
        <v>171</v>
      </c>
      <c r="H3391">
        <f>ROUNDDOWN(ROUNDDOWN(ROUNDDOWN(ROUNDDOWN(ROUNDDOWN((能力值计算器!F6+能力值计算器!E6*2+ROUNDDOWN(D3391/4,0))*能力值计算器!C2/100+5,0)*能力值计算器!H6,0)*能力值计算器!K6,0)*能力值计算器!L6,0)*VLOOKUP(能力值计算器!J6,能力变化对照表!A:B,2,0),0)</f>
        <v>101</v>
      </c>
      <c r="I3391">
        <f>ROUNDDOWN(ROUNDDOWN(ROUNDDOWN(ROUNDDOWN(ROUNDDOWN((能力值计算器!F8+能力值计算器!E8*2+ROUNDDOWN(E3391/4,0))*能力值计算器!C2/100+5,0)*能力值计算器!H8,0)*能力值计算器!K8,0)*能力值计算器!L8,0)*VLOOKUP(能力值计算器!J8,能力变化对照表!A:B,2,0),0)</f>
        <v>-39</v>
      </c>
      <c r="J3391">
        <f t="shared" si="419"/>
        <v>0</v>
      </c>
      <c r="K3391">
        <f t="shared" si="420"/>
        <v>-6669</v>
      </c>
      <c r="L3391">
        <f t="shared" si="421"/>
        <v>10602</v>
      </c>
      <c r="M3391">
        <f t="shared" si="422"/>
        <v>249.1</v>
      </c>
      <c r="N3391">
        <f t="shared" si="423"/>
        <v>1</v>
      </c>
    </row>
    <row r="3392" spans="1:14">
      <c r="A3392">
        <f t="shared" si="416"/>
        <v>0</v>
      </c>
      <c r="B3392">
        <f t="shared" si="417"/>
        <v>0</v>
      </c>
      <c r="C3392">
        <v>52</v>
      </c>
      <c r="D3392">
        <v>220</v>
      </c>
      <c r="E3392">
        <f t="shared" si="418"/>
        <v>-999</v>
      </c>
      <c r="F3392">
        <f>能力值计算器!G2</f>
        <v>0</v>
      </c>
      <c r="G3392">
        <f>ROUNDDOWN((能力值计算器!F4+能力值计算器!E4*2+ROUNDDOWN(C3392/4,0))*能力值计算器!C2/100+10+能力值计算器!C2,0)</f>
        <v>152</v>
      </c>
      <c r="H3392">
        <f>ROUNDDOWN(ROUNDDOWN(ROUNDDOWN(ROUNDDOWN(ROUNDDOWN((能力值计算器!F6+能力值计算器!E6*2+ROUNDDOWN(D3392/4,0))*能力值计算器!C2/100+5,0)*能力值计算器!H6,0)*能力值计算器!K6,0)*能力值计算器!L6,0)*VLOOKUP(能力值计算器!J6,能力变化对照表!A:B,2,0),0)</f>
        <v>113</v>
      </c>
      <c r="I3392">
        <f>ROUNDDOWN(ROUNDDOWN(ROUNDDOWN(ROUNDDOWN(ROUNDDOWN((能力值计算器!F8+能力值计算器!E8*2+ROUNDDOWN(E3392/4,0))*能力值计算器!C2/100+5,0)*能力值计算器!H8,0)*能力值计算器!K8,0)*能力值计算器!L8,0)*VLOOKUP(能力值计算器!J8,能力变化对照表!A:B,2,0),0)</f>
        <v>-39</v>
      </c>
      <c r="J3392">
        <f t="shared" si="419"/>
        <v>0</v>
      </c>
      <c r="K3392">
        <f t="shared" si="420"/>
        <v>-5928</v>
      </c>
      <c r="L3392">
        <f t="shared" si="421"/>
        <v>11248</v>
      </c>
      <c r="M3392">
        <f t="shared" si="422"/>
        <v>230.1</v>
      </c>
      <c r="N3392">
        <f t="shared" si="423"/>
        <v>1</v>
      </c>
    </row>
    <row r="3393" spans="1:14">
      <c r="A3393">
        <f t="shared" si="416"/>
        <v>0</v>
      </c>
      <c r="B3393">
        <f t="shared" si="417"/>
        <v>0</v>
      </c>
      <c r="C3393">
        <v>52</v>
      </c>
      <c r="D3393">
        <v>224</v>
      </c>
      <c r="E3393">
        <f t="shared" si="418"/>
        <v>-999</v>
      </c>
      <c r="F3393">
        <f>能力值计算器!G2</f>
        <v>0</v>
      </c>
      <c r="G3393">
        <f>ROUNDDOWN((能力值计算器!F4+能力值计算器!E4*2+ROUNDDOWN(C3393/4,0))*能力值计算器!C2/100+10+能力值计算器!C2,0)</f>
        <v>152</v>
      </c>
      <c r="H3393">
        <f>ROUNDDOWN(ROUNDDOWN(ROUNDDOWN(ROUNDDOWN(ROUNDDOWN((能力值计算器!F6+能力值计算器!E6*2+ROUNDDOWN(D3393/4,0))*能力值计算器!C2/100+5,0)*能力值计算器!H6,0)*能力值计算器!K6,0)*能力值计算器!L6,0)*VLOOKUP(能力值计算器!J6,能力变化对照表!A:B,2,0),0)</f>
        <v>113</v>
      </c>
      <c r="I3393">
        <f>ROUNDDOWN(ROUNDDOWN(ROUNDDOWN(ROUNDDOWN(ROUNDDOWN((能力值计算器!F8+能力值计算器!E8*2+ROUNDDOWN(E3393/4,0))*能力值计算器!C2/100+5,0)*能力值计算器!H8,0)*能力值计算器!K8,0)*能力值计算器!L8,0)*VLOOKUP(能力值计算器!J8,能力变化对照表!A:B,2,0),0)</f>
        <v>-39</v>
      </c>
      <c r="J3393">
        <f t="shared" si="419"/>
        <v>0</v>
      </c>
      <c r="K3393">
        <f t="shared" si="420"/>
        <v>-5928</v>
      </c>
      <c r="L3393">
        <f t="shared" si="421"/>
        <v>11248</v>
      </c>
      <c r="M3393">
        <f t="shared" si="422"/>
        <v>230.1</v>
      </c>
      <c r="N3393">
        <f t="shared" si="423"/>
        <v>1</v>
      </c>
    </row>
    <row r="3394" spans="1:14">
      <c r="A3394">
        <f t="shared" ref="A3394:A3457" si="424">IF(N3394=1,0,L3394+1/M3394)</f>
        <v>0</v>
      </c>
      <c r="B3394">
        <f t="shared" ref="B3394:B3457" si="425">IF(A3394=MAX(A:A),1,0)</f>
        <v>0</v>
      </c>
      <c r="C3394">
        <v>56</v>
      </c>
      <c r="D3394">
        <v>220</v>
      </c>
      <c r="E3394">
        <f t="shared" ref="E3394:E3457" si="426">IF(F3394-D3394-C3394&gt;253,-999,IF(F3394-D3394-C3394&lt;0,-999,F3394-D3394-C3394))</f>
        <v>-999</v>
      </c>
      <c r="F3394">
        <f>能力值计算器!G2</f>
        <v>0</v>
      </c>
      <c r="G3394">
        <f>ROUNDDOWN((能力值计算器!F4+能力值计算器!E4*2+ROUNDDOWN(C3394/4,0))*能力值计算器!C2/100+10+能力值计算器!C2,0)</f>
        <v>152</v>
      </c>
      <c r="H3394">
        <f>ROUNDDOWN(ROUNDDOWN(ROUNDDOWN(ROUNDDOWN(ROUNDDOWN((能力值计算器!F6+能力值计算器!E6*2+ROUNDDOWN(D3394/4,0))*能力值计算器!C2/100+5,0)*能力值计算器!H6,0)*能力值计算器!K6,0)*能力值计算器!L6,0)*VLOOKUP(能力值计算器!J6,能力变化对照表!A:B,2,0),0)</f>
        <v>113</v>
      </c>
      <c r="I3394">
        <f>ROUNDDOWN(ROUNDDOWN(ROUNDDOWN(ROUNDDOWN(ROUNDDOWN((能力值计算器!F8+能力值计算器!E8*2+ROUNDDOWN(E3394/4,0))*能力值计算器!C2/100+5,0)*能力值计算器!H8,0)*能力值计算器!K8,0)*能力值计算器!L8,0)*VLOOKUP(能力值计算器!J8,能力变化对照表!A:B,2,0),0)</f>
        <v>-39</v>
      </c>
      <c r="J3394">
        <f t="shared" ref="J3394:J3457" si="427">IF(E3394&lt;0,0,G3394*H3394)</f>
        <v>0</v>
      </c>
      <c r="K3394">
        <f t="shared" ref="K3394:K3457" si="428">G3394*I3394</f>
        <v>-5928</v>
      </c>
      <c r="L3394">
        <f t="shared" ref="L3394:L3457" si="429">(H3394+I3394)*G3394</f>
        <v>11248</v>
      </c>
      <c r="M3394">
        <f t="shared" ref="M3394:M3457" si="430">IF(H3394+I3394-G3394&lt;0,G3394-H3394-I3394,H3394+I3394-G3394)+IF(H3394-I3394&lt;0,I3394-H3394,H3394-I3394)+0.1</f>
        <v>230.1</v>
      </c>
      <c r="N3394">
        <f t="shared" ref="N3394:N3457" si="431">IF(E3394&lt;0,1,0)</f>
        <v>1</v>
      </c>
    </row>
    <row r="3395" spans="1:14">
      <c r="A3395">
        <f t="shared" si="424"/>
        <v>0</v>
      </c>
      <c r="B3395">
        <f t="shared" si="425"/>
        <v>0</v>
      </c>
      <c r="C3395">
        <v>56</v>
      </c>
      <c r="D3395">
        <v>224</v>
      </c>
      <c r="E3395">
        <f t="shared" si="426"/>
        <v>-999</v>
      </c>
      <c r="F3395">
        <f>能力值计算器!G2</f>
        <v>0</v>
      </c>
      <c r="G3395">
        <f>ROUNDDOWN((能力值计算器!F4+能力值计算器!E4*2+ROUNDDOWN(C3395/4,0))*能力值计算器!C2/100+10+能力值计算器!C2,0)</f>
        <v>152</v>
      </c>
      <c r="H3395">
        <f>ROUNDDOWN(ROUNDDOWN(ROUNDDOWN(ROUNDDOWN(ROUNDDOWN((能力值计算器!F6+能力值计算器!E6*2+ROUNDDOWN(D3395/4,0))*能力值计算器!C2/100+5,0)*能力值计算器!H6,0)*能力值计算器!K6,0)*能力值计算器!L6,0)*VLOOKUP(能力值计算器!J6,能力变化对照表!A:B,2,0),0)</f>
        <v>113</v>
      </c>
      <c r="I3395">
        <f>ROUNDDOWN(ROUNDDOWN(ROUNDDOWN(ROUNDDOWN(ROUNDDOWN((能力值计算器!F8+能力值计算器!E8*2+ROUNDDOWN(E3395/4,0))*能力值计算器!C2/100+5,0)*能力值计算器!H8,0)*能力值计算器!K8,0)*能力值计算器!L8,0)*VLOOKUP(能力值计算器!J8,能力变化对照表!A:B,2,0),0)</f>
        <v>-39</v>
      </c>
      <c r="J3395">
        <f t="shared" si="427"/>
        <v>0</v>
      </c>
      <c r="K3395">
        <f t="shared" si="428"/>
        <v>-5928</v>
      </c>
      <c r="L3395">
        <f t="shared" si="429"/>
        <v>11248</v>
      </c>
      <c r="M3395">
        <f t="shared" si="430"/>
        <v>230.1</v>
      </c>
      <c r="N3395">
        <f t="shared" si="431"/>
        <v>1</v>
      </c>
    </row>
    <row r="3396" spans="1:14">
      <c r="A3396">
        <f t="shared" si="424"/>
        <v>0</v>
      </c>
      <c r="B3396">
        <f t="shared" si="425"/>
        <v>0</v>
      </c>
      <c r="C3396">
        <v>124</v>
      </c>
      <c r="D3396">
        <v>172</v>
      </c>
      <c r="E3396">
        <f t="shared" si="426"/>
        <v>-999</v>
      </c>
      <c r="F3396">
        <f>能力值计算器!G2</f>
        <v>0</v>
      </c>
      <c r="G3396">
        <f>ROUNDDOWN((能力值计算器!F4+能力值计算器!E4*2+ROUNDDOWN(C3396/4,0))*能力值计算器!C2/100+10+能力值计算器!C2,0)</f>
        <v>161</v>
      </c>
      <c r="H3396">
        <f>ROUNDDOWN(ROUNDDOWN(ROUNDDOWN(ROUNDDOWN(ROUNDDOWN((能力值计算器!F6+能力值计算器!E6*2+ROUNDDOWN(D3396/4,0))*能力值计算器!C2/100+5,0)*能力值计算器!H6,0)*能力值计算器!K6,0)*能力值计算器!L6,0)*VLOOKUP(能力值计算器!J6,能力变化对照表!A:B,2,0),0)</f>
        <v>107</v>
      </c>
      <c r="I3396">
        <f>ROUNDDOWN(ROUNDDOWN(ROUNDDOWN(ROUNDDOWN(ROUNDDOWN((能力值计算器!F8+能力值计算器!E8*2+ROUNDDOWN(E3396/4,0))*能力值计算器!C2/100+5,0)*能力值计算器!H8,0)*能力值计算器!K8,0)*能力值计算器!L8,0)*VLOOKUP(能力值计算器!J8,能力变化对照表!A:B,2,0),0)</f>
        <v>-39</v>
      </c>
      <c r="J3396">
        <f t="shared" si="427"/>
        <v>0</v>
      </c>
      <c r="K3396">
        <f t="shared" si="428"/>
        <v>-6279</v>
      </c>
      <c r="L3396">
        <f t="shared" si="429"/>
        <v>10948</v>
      </c>
      <c r="M3396">
        <f t="shared" si="430"/>
        <v>239.1</v>
      </c>
      <c r="N3396">
        <f t="shared" si="431"/>
        <v>1</v>
      </c>
    </row>
    <row r="3397" spans="1:14">
      <c r="A3397">
        <f t="shared" si="424"/>
        <v>0</v>
      </c>
      <c r="B3397">
        <f t="shared" si="425"/>
        <v>0</v>
      </c>
      <c r="C3397">
        <v>124</v>
      </c>
      <c r="D3397">
        <v>176</v>
      </c>
      <c r="E3397">
        <f t="shared" si="426"/>
        <v>-999</v>
      </c>
      <c r="F3397">
        <f>能力值计算器!G2</f>
        <v>0</v>
      </c>
      <c r="G3397">
        <f>ROUNDDOWN((能力值计算器!F4+能力值计算器!E4*2+ROUNDDOWN(C3397/4,0))*能力值计算器!C2/100+10+能力值计算器!C2,0)</f>
        <v>161</v>
      </c>
      <c r="H3397">
        <f>ROUNDDOWN(ROUNDDOWN(ROUNDDOWN(ROUNDDOWN(ROUNDDOWN((能力值计算器!F6+能力值计算器!E6*2+ROUNDDOWN(D3397/4,0))*能力值计算器!C2/100+5,0)*能力值计算器!H6,0)*能力值计算器!K6,0)*能力值计算器!L6,0)*VLOOKUP(能力值计算器!J6,能力变化对照表!A:B,2,0),0)</f>
        <v>107</v>
      </c>
      <c r="I3397">
        <f>ROUNDDOWN(ROUNDDOWN(ROUNDDOWN(ROUNDDOWN(ROUNDDOWN((能力值计算器!F8+能力值计算器!E8*2+ROUNDDOWN(E3397/4,0))*能力值计算器!C2/100+5,0)*能力值计算器!H8,0)*能力值计算器!K8,0)*能力值计算器!L8,0)*VLOOKUP(能力值计算器!J8,能力变化对照表!A:B,2,0),0)</f>
        <v>-39</v>
      </c>
      <c r="J3397">
        <f t="shared" si="427"/>
        <v>0</v>
      </c>
      <c r="K3397">
        <f t="shared" si="428"/>
        <v>-6279</v>
      </c>
      <c r="L3397">
        <f t="shared" si="429"/>
        <v>10948</v>
      </c>
      <c r="M3397">
        <f t="shared" si="430"/>
        <v>239.1</v>
      </c>
      <c r="N3397">
        <f t="shared" si="431"/>
        <v>1</v>
      </c>
    </row>
    <row r="3398" spans="1:14">
      <c r="A3398">
        <f t="shared" si="424"/>
        <v>0</v>
      </c>
      <c r="B3398">
        <f t="shared" si="425"/>
        <v>0</v>
      </c>
      <c r="C3398">
        <v>128</v>
      </c>
      <c r="D3398">
        <v>172</v>
      </c>
      <c r="E3398">
        <f t="shared" si="426"/>
        <v>-999</v>
      </c>
      <c r="F3398">
        <f>能力值计算器!G2</f>
        <v>0</v>
      </c>
      <c r="G3398">
        <f>ROUNDDOWN((能力值计算器!F4+能力值计算器!E4*2+ROUNDDOWN(C3398/4,0))*能力值计算器!C2/100+10+能力值计算器!C2,0)</f>
        <v>161</v>
      </c>
      <c r="H3398">
        <f>ROUNDDOWN(ROUNDDOWN(ROUNDDOWN(ROUNDDOWN(ROUNDDOWN((能力值计算器!F6+能力值计算器!E6*2+ROUNDDOWN(D3398/4,0))*能力值计算器!C2/100+5,0)*能力值计算器!H6,0)*能力值计算器!K6,0)*能力值计算器!L6,0)*VLOOKUP(能力值计算器!J6,能力变化对照表!A:B,2,0),0)</f>
        <v>107</v>
      </c>
      <c r="I3398">
        <f>ROUNDDOWN(ROUNDDOWN(ROUNDDOWN(ROUNDDOWN(ROUNDDOWN((能力值计算器!F8+能力值计算器!E8*2+ROUNDDOWN(E3398/4,0))*能力值计算器!C2/100+5,0)*能力值计算器!H8,0)*能力值计算器!K8,0)*能力值计算器!L8,0)*VLOOKUP(能力值计算器!J8,能力变化对照表!A:B,2,0),0)</f>
        <v>-39</v>
      </c>
      <c r="J3398">
        <f t="shared" si="427"/>
        <v>0</v>
      </c>
      <c r="K3398">
        <f t="shared" si="428"/>
        <v>-6279</v>
      </c>
      <c r="L3398">
        <f t="shared" si="429"/>
        <v>10948</v>
      </c>
      <c r="M3398">
        <f t="shared" si="430"/>
        <v>239.1</v>
      </c>
      <c r="N3398">
        <f t="shared" si="431"/>
        <v>1</v>
      </c>
    </row>
    <row r="3399" spans="1:14">
      <c r="A3399">
        <f t="shared" si="424"/>
        <v>0</v>
      </c>
      <c r="B3399">
        <f t="shared" si="425"/>
        <v>0</v>
      </c>
      <c r="C3399">
        <v>128</v>
      </c>
      <c r="D3399">
        <v>176</v>
      </c>
      <c r="E3399">
        <f t="shared" si="426"/>
        <v>-999</v>
      </c>
      <c r="F3399">
        <f>能力值计算器!G2</f>
        <v>0</v>
      </c>
      <c r="G3399">
        <f>ROUNDDOWN((能力值计算器!F4+能力值计算器!E4*2+ROUNDDOWN(C3399/4,0))*能力值计算器!C2/100+10+能力值计算器!C2,0)</f>
        <v>161</v>
      </c>
      <c r="H3399">
        <f>ROUNDDOWN(ROUNDDOWN(ROUNDDOWN(ROUNDDOWN(ROUNDDOWN((能力值计算器!F6+能力值计算器!E6*2+ROUNDDOWN(D3399/4,0))*能力值计算器!C2/100+5,0)*能力值计算器!H6,0)*能力值计算器!K6,0)*能力值计算器!L6,0)*VLOOKUP(能力值计算器!J6,能力变化对照表!A:B,2,0),0)</f>
        <v>107</v>
      </c>
      <c r="I3399">
        <f>ROUNDDOWN(ROUNDDOWN(ROUNDDOWN(ROUNDDOWN(ROUNDDOWN((能力值计算器!F8+能力值计算器!E8*2+ROUNDDOWN(E3399/4,0))*能力值计算器!C2/100+5,0)*能力值计算器!H8,0)*能力值计算器!K8,0)*能力值计算器!L8,0)*VLOOKUP(能力值计算器!J8,能力变化对照表!A:B,2,0),0)</f>
        <v>-39</v>
      </c>
      <c r="J3399">
        <f t="shared" si="427"/>
        <v>0</v>
      </c>
      <c r="K3399">
        <f t="shared" si="428"/>
        <v>-6279</v>
      </c>
      <c r="L3399">
        <f t="shared" si="429"/>
        <v>10948</v>
      </c>
      <c r="M3399">
        <f t="shared" si="430"/>
        <v>239.1</v>
      </c>
      <c r="N3399">
        <f t="shared" si="431"/>
        <v>1</v>
      </c>
    </row>
    <row r="3400" spans="1:14">
      <c r="A3400">
        <f t="shared" si="424"/>
        <v>0</v>
      </c>
      <c r="B3400">
        <f t="shared" si="425"/>
        <v>0</v>
      </c>
      <c r="C3400">
        <v>28</v>
      </c>
      <c r="D3400">
        <v>236</v>
      </c>
      <c r="E3400">
        <f t="shared" si="426"/>
        <v>-999</v>
      </c>
      <c r="F3400">
        <f>能力值计算器!G2</f>
        <v>0</v>
      </c>
      <c r="G3400">
        <f>ROUNDDOWN((能力值计算器!F4+能力值计算器!E4*2+ROUNDDOWN(C3400/4,0))*能力值计算器!C2/100+10+能力值计算器!C2,0)</f>
        <v>149</v>
      </c>
      <c r="H3400">
        <f>ROUNDDOWN(ROUNDDOWN(ROUNDDOWN(ROUNDDOWN(ROUNDDOWN((能力值计算器!F6+能力值计算器!E6*2+ROUNDDOWN(D3400/4,0))*能力值计算器!C2/100+5,0)*能力值计算器!H6,0)*能力值计算器!K6,0)*能力值计算器!L6,0)*VLOOKUP(能力值计算器!J6,能力变化对照表!A:B,2,0),0)</f>
        <v>115</v>
      </c>
      <c r="I3400">
        <f>ROUNDDOWN(ROUNDDOWN(ROUNDDOWN(ROUNDDOWN(ROUNDDOWN((能力值计算器!F8+能力值计算器!E8*2+ROUNDDOWN(E3400/4,0))*能力值计算器!C2/100+5,0)*能力值计算器!H8,0)*能力值计算器!K8,0)*能力值计算器!L8,0)*VLOOKUP(能力值计算器!J8,能力变化对照表!A:B,2,0),0)</f>
        <v>-39</v>
      </c>
      <c r="J3400">
        <f t="shared" si="427"/>
        <v>0</v>
      </c>
      <c r="K3400">
        <f t="shared" si="428"/>
        <v>-5811</v>
      </c>
      <c r="L3400">
        <f t="shared" si="429"/>
        <v>11324</v>
      </c>
      <c r="M3400">
        <f t="shared" si="430"/>
        <v>227.1</v>
      </c>
      <c r="N3400">
        <f t="shared" si="431"/>
        <v>1</v>
      </c>
    </row>
    <row r="3401" spans="1:14">
      <c r="A3401">
        <f t="shared" si="424"/>
        <v>0</v>
      </c>
      <c r="B3401">
        <f t="shared" si="425"/>
        <v>0</v>
      </c>
      <c r="C3401">
        <v>28</v>
      </c>
      <c r="D3401">
        <v>240</v>
      </c>
      <c r="E3401">
        <f t="shared" si="426"/>
        <v>-999</v>
      </c>
      <c r="F3401">
        <f>能力值计算器!G2</f>
        <v>0</v>
      </c>
      <c r="G3401">
        <f>ROUNDDOWN((能力值计算器!F4+能力值计算器!E4*2+ROUNDDOWN(C3401/4,0))*能力值计算器!C2/100+10+能力值计算器!C2,0)</f>
        <v>149</v>
      </c>
      <c r="H3401">
        <f>ROUNDDOWN(ROUNDDOWN(ROUNDDOWN(ROUNDDOWN(ROUNDDOWN((能力值计算器!F6+能力值计算器!E6*2+ROUNDDOWN(D3401/4,0))*能力值计算器!C2/100+5,0)*能力值计算器!H6,0)*能力值计算器!K6,0)*能力值计算器!L6,0)*VLOOKUP(能力值计算器!J6,能力变化对照表!A:B,2,0),0)</f>
        <v>115</v>
      </c>
      <c r="I3401">
        <f>ROUNDDOWN(ROUNDDOWN(ROUNDDOWN(ROUNDDOWN(ROUNDDOWN((能力值计算器!F8+能力值计算器!E8*2+ROUNDDOWN(E3401/4,0))*能力值计算器!C2/100+5,0)*能力值计算器!H8,0)*能力值计算器!K8,0)*能力值计算器!L8,0)*VLOOKUP(能力值计算器!J8,能力变化对照表!A:B,2,0),0)</f>
        <v>-39</v>
      </c>
      <c r="J3401">
        <f t="shared" si="427"/>
        <v>0</v>
      </c>
      <c r="K3401">
        <f t="shared" si="428"/>
        <v>-5811</v>
      </c>
      <c r="L3401">
        <f t="shared" si="429"/>
        <v>11324</v>
      </c>
      <c r="M3401">
        <f t="shared" si="430"/>
        <v>227.1</v>
      </c>
      <c r="N3401">
        <f t="shared" si="431"/>
        <v>1</v>
      </c>
    </row>
    <row r="3402" spans="1:14">
      <c r="A3402">
        <f t="shared" si="424"/>
        <v>0</v>
      </c>
      <c r="B3402">
        <f t="shared" si="425"/>
        <v>0</v>
      </c>
      <c r="C3402">
        <v>32</v>
      </c>
      <c r="D3402">
        <v>236</v>
      </c>
      <c r="E3402">
        <f t="shared" si="426"/>
        <v>-999</v>
      </c>
      <c r="F3402">
        <f>能力值计算器!G2</f>
        <v>0</v>
      </c>
      <c r="G3402">
        <f>ROUNDDOWN((能力值计算器!F4+能力值计算器!E4*2+ROUNDDOWN(C3402/4,0))*能力值计算器!C2/100+10+能力值计算器!C2,0)</f>
        <v>149</v>
      </c>
      <c r="H3402">
        <f>ROUNDDOWN(ROUNDDOWN(ROUNDDOWN(ROUNDDOWN(ROUNDDOWN((能力值计算器!F6+能力值计算器!E6*2+ROUNDDOWN(D3402/4,0))*能力值计算器!C2/100+5,0)*能力值计算器!H6,0)*能力值计算器!K6,0)*能力值计算器!L6,0)*VLOOKUP(能力值计算器!J6,能力变化对照表!A:B,2,0),0)</f>
        <v>115</v>
      </c>
      <c r="I3402">
        <f>ROUNDDOWN(ROUNDDOWN(ROUNDDOWN(ROUNDDOWN(ROUNDDOWN((能力值计算器!F8+能力值计算器!E8*2+ROUNDDOWN(E3402/4,0))*能力值计算器!C2/100+5,0)*能力值计算器!H8,0)*能力值计算器!K8,0)*能力值计算器!L8,0)*VLOOKUP(能力值计算器!J8,能力变化对照表!A:B,2,0),0)</f>
        <v>-39</v>
      </c>
      <c r="J3402">
        <f t="shared" si="427"/>
        <v>0</v>
      </c>
      <c r="K3402">
        <f t="shared" si="428"/>
        <v>-5811</v>
      </c>
      <c r="L3402">
        <f t="shared" si="429"/>
        <v>11324</v>
      </c>
      <c r="M3402">
        <f t="shared" si="430"/>
        <v>227.1</v>
      </c>
      <c r="N3402">
        <f t="shared" si="431"/>
        <v>1</v>
      </c>
    </row>
    <row r="3403" spans="1:14">
      <c r="A3403">
        <f t="shared" si="424"/>
        <v>0</v>
      </c>
      <c r="B3403">
        <f t="shared" si="425"/>
        <v>0</v>
      </c>
      <c r="C3403">
        <v>32</v>
      </c>
      <c r="D3403">
        <v>240</v>
      </c>
      <c r="E3403">
        <f t="shared" si="426"/>
        <v>-999</v>
      </c>
      <c r="F3403">
        <f>能力值计算器!G2</f>
        <v>0</v>
      </c>
      <c r="G3403">
        <f>ROUNDDOWN((能力值计算器!F4+能力值计算器!E4*2+ROUNDDOWN(C3403/4,0))*能力值计算器!C2/100+10+能力值计算器!C2,0)</f>
        <v>149</v>
      </c>
      <c r="H3403">
        <f>ROUNDDOWN(ROUNDDOWN(ROUNDDOWN(ROUNDDOWN(ROUNDDOWN((能力值计算器!F6+能力值计算器!E6*2+ROUNDDOWN(D3403/4,0))*能力值计算器!C2/100+5,0)*能力值计算器!H6,0)*能力值计算器!K6,0)*能力值计算器!L6,0)*VLOOKUP(能力值计算器!J6,能力变化对照表!A:B,2,0),0)</f>
        <v>115</v>
      </c>
      <c r="I3403">
        <f>ROUNDDOWN(ROUNDDOWN(ROUNDDOWN(ROUNDDOWN(ROUNDDOWN((能力值计算器!F8+能力值计算器!E8*2+ROUNDDOWN(E3403/4,0))*能力值计算器!C2/100+5,0)*能力值计算器!H8,0)*能力值计算器!K8,0)*能力值计算器!L8,0)*VLOOKUP(能力值计算器!J8,能力变化对照表!A:B,2,0),0)</f>
        <v>-39</v>
      </c>
      <c r="J3403">
        <f t="shared" si="427"/>
        <v>0</v>
      </c>
      <c r="K3403">
        <f t="shared" si="428"/>
        <v>-5811</v>
      </c>
      <c r="L3403">
        <f t="shared" si="429"/>
        <v>11324</v>
      </c>
      <c r="M3403">
        <f t="shared" si="430"/>
        <v>227.1</v>
      </c>
      <c r="N3403">
        <f t="shared" si="431"/>
        <v>1</v>
      </c>
    </row>
    <row r="3404" spans="1:14">
      <c r="A3404">
        <f t="shared" si="424"/>
        <v>0</v>
      </c>
      <c r="B3404">
        <f t="shared" si="425"/>
        <v>0</v>
      </c>
      <c r="C3404">
        <v>148</v>
      </c>
      <c r="D3404">
        <v>156</v>
      </c>
      <c r="E3404">
        <f t="shared" si="426"/>
        <v>-999</v>
      </c>
      <c r="F3404">
        <f>能力值计算器!G2</f>
        <v>0</v>
      </c>
      <c r="G3404">
        <f>ROUNDDOWN((能力值计算器!F4+能力值计算器!E4*2+ROUNDDOWN(C3404/4,0))*能力值计算器!C2/100+10+能力值计算器!C2,0)</f>
        <v>164</v>
      </c>
      <c r="H3404">
        <f>ROUNDDOWN(ROUNDDOWN(ROUNDDOWN(ROUNDDOWN(ROUNDDOWN((能力值计算器!F6+能力值计算器!E6*2+ROUNDDOWN(D3404/4,0))*能力值计算器!C2/100+5,0)*能力值计算器!H6,0)*能力值计算器!K6,0)*能力值计算器!L6,0)*VLOOKUP(能力值计算器!J6,能力变化对照表!A:B,2,0),0)</f>
        <v>105</v>
      </c>
      <c r="I3404">
        <f>ROUNDDOWN(ROUNDDOWN(ROUNDDOWN(ROUNDDOWN(ROUNDDOWN((能力值计算器!F8+能力值计算器!E8*2+ROUNDDOWN(E3404/4,0))*能力值计算器!C2/100+5,0)*能力值计算器!H8,0)*能力值计算器!K8,0)*能力值计算器!L8,0)*VLOOKUP(能力值计算器!J8,能力变化对照表!A:B,2,0),0)</f>
        <v>-39</v>
      </c>
      <c r="J3404">
        <f t="shared" si="427"/>
        <v>0</v>
      </c>
      <c r="K3404">
        <f t="shared" si="428"/>
        <v>-6396</v>
      </c>
      <c r="L3404">
        <f t="shared" si="429"/>
        <v>10824</v>
      </c>
      <c r="M3404">
        <f t="shared" si="430"/>
        <v>242.1</v>
      </c>
      <c r="N3404">
        <f t="shared" si="431"/>
        <v>1</v>
      </c>
    </row>
    <row r="3405" spans="1:14">
      <c r="A3405">
        <f t="shared" si="424"/>
        <v>0</v>
      </c>
      <c r="B3405">
        <f t="shared" si="425"/>
        <v>0</v>
      </c>
      <c r="C3405">
        <v>148</v>
      </c>
      <c r="D3405">
        <v>160</v>
      </c>
      <c r="E3405">
        <f t="shared" si="426"/>
        <v>-999</v>
      </c>
      <c r="F3405">
        <f>能力值计算器!G2</f>
        <v>0</v>
      </c>
      <c r="G3405">
        <f>ROUNDDOWN((能力值计算器!F4+能力值计算器!E4*2+ROUNDDOWN(C3405/4,0))*能力值计算器!C2/100+10+能力值计算器!C2,0)</f>
        <v>164</v>
      </c>
      <c r="H3405">
        <f>ROUNDDOWN(ROUNDDOWN(ROUNDDOWN(ROUNDDOWN(ROUNDDOWN((能力值计算器!F6+能力值计算器!E6*2+ROUNDDOWN(D3405/4,0))*能力值计算器!C2/100+5,0)*能力值计算器!H6,0)*能力值计算器!K6,0)*能力值计算器!L6,0)*VLOOKUP(能力值计算器!J6,能力变化对照表!A:B,2,0),0)</f>
        <v>105</v>
      </c>
      <c r="I3405">
        <f>ROUNDDOWN(ROUNDDOWN(ROUNDDOWN(ROUNDDOWN(ROUNDDOWN((能力值计算器!F8+能力值计算器!E8*2+ROUNDDOWN(E3405/4,0))*能力值计算器!C2/100+5,0)*能力值计算器!H8,0)*能力值计算器!K8,0)*能力值计算器!L8,0)*VLOOKUP(能力值计算器!J8,能力变化对照表!A:B,2,0),0)</f>
        <v>-39</v>
      </c>
      <c r="J3405">
        <f t="shared" si="427"/>
        <v>0</v>
      </c>
      <c r="K3405">
        <f t="shared" si="428"/>
        <v>-6396</v>
      </c>
      <c r="L3405">
        <f t="shared" si="429"/>
        <v>10824</v>
      </c>
      <c r="M3405">
        <f t="shared" si="430"/>
        <v>242.1</v>
      </c>
      <c r="N3405">
        <f t="shared" si="431"/>
        <v>1</v>
      </c>
    </row>
    <row r="3406" spans="1:14">
      <c r="A3406">
        <f t="shared" si="424"/>
        <v>0</v>
      </c>
      <c r="B3406">
        <f t="shared" si="425"/>
        <v>0</v>
      </c>
      <c r="C3406">
        <v>152</v>
      </c>
      <c r="D3406">
        <v>156</v>
      </c>
      <c r="E3406">
        <f t="shared" si="426"/>
        <v>-999</v>
      </c>
      <c r="F3406">
        <f>能力值计算器!G2</f>
        <v>0</v>
      </c>
      <c r="G3406">
        <f>ROUNDDOWN((能力值计算器!F4+能力值计算器!E4*2+ROUNDDOWN(C3406/4,0))*能力值计算器!C2/100+10+能力值计算器!C2,0)</f>
        <v>164</v>
      </c>
      <c r="H3406">
        <f>ROUNDDOWN(ROUNDDOWN(ROUNDDOWN(ROUNDDOWN(ROUNDDOWN((能力值计算器!F6+能力值计算器!E6*2+ROUNDDOWN(D3406/4,0))*能力值计算器!C2/100+5,0)*能力值计算器!H6,0)*能力值计算器!K6,0)*能力值计算器!L6,0)*VLOOKUP(能力值计算器!J6,能力变化对照表!A:B,2,0),0)</f>
        <v>105</v>
      </c>
      <c r="I3406">
        <f>ROUNDDOWN(ROUNDDOWN(ROUNDDOWN(ROUNDDOWN(ROUNDDOWN((能力值计算器!F8+能力值计算器!E8*2+ROUNDDOWN(E3406/4,0))*能力值计算器!C2/100+5,0)*能力值计算器!H8,0)*能力值计算器!K8,0)*能力值计算器!L8,0)*VLOOKUP(能力值计算器!J8,能力变化对照表!A:B,2,0),0)</f>
        <v>-39</v>
      </c>
      <c r="J3406">
        <f t="shared" si="427"/>
        <v>0</v>
      </c>
      <c r="K3406">
        <f t="shared" si="428"/>
        <v>-6396</v>
      </c>
      <c r="L3406">
        <f t="shared" si="429"/>
        <v>10824</v>
      </c>
      <c r="M3406">
        <f t="shared" si="430"/>
        <v>242.1</v>
      </c>
      <c r="N3406">
        <f t="shared" si="431"/>
        <v>1</v>
      </c>
    </row>
    <row r="3407" spans="1:14">
      <c r="A3407">
        <f t="shared" si="424"/>
        <v>0</v>
      </c>
      <c r="B3407">
        <f t="shared" si="425"/>
        <v>0</v>
      </c>
      <c r="C3407">
        <v>152</v>
      </c>
      <c r="D3407">
        <v>160</v>
      </c>
      <c r="E3407">
        <f t="shared" si="426"/>
        <v>-999</v>
      </c>
      <c r="F3407">
        <f>能力值计算器!G2</f>
        <v>0</v>
      </c>
      <c r="G3407">
        <f>ROUNDDOWN((能力值计算器!F4+能力值计算器!E4*2+ROUNDDOWN(C3407/4,0))*能力值计算器!C2/100+10+能力值计算器!C2,0)</f>
        <v>164</v>
      </c>
      <c r="H3407">
        <f>ROUNDDOWN(ROUNDDOWN(ROUNDDOWN(ROUNDDOWN(ROUNDDOWN((能力值计算器!F6+能力值计算器!E6*2+ROUNDDOWN(D3407/4,0))*能力值计算器!C2/100+5,0)*能力值计算器!H6,0)*能力值计算器!K6,0)*能力值计算器!L6,0)*VLOOKUP(能力值计算器!J6,能力变化对照表!A:B,2,0),0)</f>
        <v>105</v>
      </c>
      <c r="I3407">
        <f>ROUNDDOWN(ROUNDDOWN(ROUNDDOWN(ROUNDDOWN(ROUNDDOWN((能力值计算器!F8+能力值计算器!E8*2+ROUNDDOWN(E3407/4,0))*能力值计算器!C2/100+5,0)*能力值计算器!H8,0)*能力值计算器!K8,0)*能力值计算器!L8,0)*VLOOKUP(能力值计算器!J8,能力变化对照表!A:B,2,0),0)</f>
        <v>-39</v>
      </c>
      <c r="J3407">
        <f t="shared" si="427"/>
        <v>0</v>
      </c>
      <c r="K3407">
        <f t="shared" si="428"/>
        <v>-6396</v>
      </c>
      <c r="L3407">
        <f t="shared" si="429"/>
        <v>10824</v>
      </c>
      <c r="M3407">
        <f t="shared" si="430"/>
        <v>242.1</v>
      </c>
      <c r="N3407">
        <f t="shared" si="431"/>
        <v>1</v>
      </c>
    </row>
    <row r="3408" spans="1:14">
      <c r="A3408">
        <f t="shared" si="424"/>
        <v>0</v>
      </c>
      <c r="B3408">
        <f t="shared" si="425"/>
        <v>0</v>
      </c>
      <c r="C3408">
        <v>188</v>
      </c>
      <c r="D3408">
        <v>132</v>
      </c>
      <c r="E3408">
        <f t="shared" si="426"/>
        <v>-999</v>
      </c>
      <c r="F3408">
        <f>能力值计算器!G2</f>
        <v>0</v>
      </c>
      <c r="G3408">
        <f>ROUNDDOWN((能力值计算器!F4+能力值计算器!E4*2+ROUNDDOWN(C3408/4,0))*能力值计算器!C2/100+10+能力值计算器!C2,0)</f>
        <v>169</v>
      </c>
      <c r="H3408">
        <f>ROUNDDOWN(ROUNDDOWN(ROUNDDOWN(ROUNDDOWN(ROUNDDOWN((能力值计算器!F6+能力值计算器!E6*2+ROUNDDOWN(D3408/4,0))*能力值计算器!C2/100+5,0)*能力值计算器!H6,0)*能力值计算器!K6,0)*能力值计算器!L6,0)*VLOOKUP(能力值计算器!J6,能力变化对照表!A:B,2,0),0)</f>
        <v>102</v>
      </c>
      <c r="I3408">
        <f>ROUNDDOWN(ROUNDDOWN(ROUNDDOWN(ROUNDDOWN(ROUNDDOWN((能力值计算器!F8+能力值计算器!E8*2+ROUNDDOWN(E3408/4,0))*能力值计算器!C2/100+5,0)*能力值计算器!H8,0)*能力值计算器!K8,0)*能力值计算器!L8,0)*VLOOKUP(能力值计算器!J8,能力变化对照表!A:B,2,0),0)</f>
        <v>-39</v>
      </c>
      <c r="J3408">
        <f t="shared" si="427"/>
        <v>0</v>
      </c>
      <c r="K3408">
        <f t="shared" si="428"/>
        <v>-6591</v>
      </c>
      <c r="L3408">
        <f t="shared" si="429"/>
        <v>10647</v>
      </c>
      <c r="M3408">
        <f t="shared" si="430"/>
        <v>247.1</v>
      </c>
      <c r="N3408">
        <f t="shared" si="431"/>
        <v>1</v>
      </c>
    </row>
    <row r="3409" spans="1:14">
      <c r="A3409">
        <f t="shared" si="424"/>
        <v>0</v>
      </c>
      <c r="B3409">
        <f t="shared" si="425"/>
        <v>0</v>
      </c>
      <c r="C3409">
        <v>188</v>
      </c>
      <c r="D3409">
        <v>136</v>
      </c>
      <c r="E3409">
        <f t="shared" si="426"/>
        <v>-999</v>
      </c>
      <c r="F3409">
        <f>能力值计算器!G2</f>
        <v>0</v>
      </c>
      <c r="G3409">
        <f>ROUNDDOWN((能力值计算器!F4+能力值计算器!E4*2+ROUNDDOWN(C3409/4,0))*能力值计算器!C2/100+10+能力值计算器!C2,0)</f>
        <v>169</v>
      </c>
      <c r="H3409">
        <f>ROUNDDOWN(ROUNDDOWN(ROUNDDOWN(ROUNDDOWN(ROUNDDOWN((能力值计算器!F6+能力值计算器!E6*2+ROUNDDOWN(D3409/4,0))*能力值计算器!C2/100+5,0)*能力值计算器!H6,0)*能力值计算器!K6,0)*能力值计算器!L6,0)*VLOOKUP(能力值计算器!J6,能力变化对照表!A:B,2,0),0)</f>
        <v>102</v>
      </c>
      <c r="I3409">
        <f>ROUNDDOWN(ROUNDDOWN(ROUNDDOWN(ROUNDDOWN(ROUNDDOWN((能力值计算器!F8+能力值计算器!E8*2+ROUNDDOWN(E3409/4,0))*能力值计算器!C2/100+5,0)*能力值计算器!H8,0)*能力值计算器!K8,0)*能力值计算器!L8,0)*VLOOKUP(能力值计算器!J8,能力变化对照表!A:B,2,0),0)</f>
        <v>-39</v>
      </c>
      <c r="J3409">
        <f t="shared" si="427"/>
        <v>0</v>
      </c>
      <c r="K3409">
        <f t="shared" si="428"/>
        <v>-6591</v>
      </c>
      <c r="L3409">
        <f t="shared" si="429"/>
        <v>10647</v>
      </c>
      <c r="M3409">
        <f t="shared" si="430"/>
        <v>247.1</v>
      </c>
      <c r="N3409">
        <f t="shared" si="431"/>
        <v>1</v>
      </c>
    </row>
    <row r="3410" spans="1:14">
      <c r="A3410">
        <f t="shared" si="424"/>
        <v>0</v>
      </c>
      <c r="B3410">
        <f t="shared" si="425"/>
        <v>0</v>
      </c>
      <c r="C3410">
        <v>192</v>
      </c>
      <c r="D3410">
        <v>132</v>
      </c>
      <c r="E3410">
        <f t="shared" si="426"/>
        <v>-999</v>
      </c>
      <c r="F3410">
        <f>能力值计算器!G2</f>
        <v>0</v>
      </c>
      <c r="G3410">
        <f>ROUNDDOWN((能力值计算器!F4+能力值计算器!E4*2+ROUNDDOWN(C3410/4,0))*能力值计算器!C2/100+10+能力值计算器!C2,0)</f>
        <v>169</v>
      </c>
      <c r="H3410">
        <f>ROUNDDOWN(ROUNDDOWN(ROUNDDOWN(ROUNDDOWN(ROUNDDOWN((能力值计算器!F6+能力值计算器!E6*2+ROUNDDOWN(D3410/4,0))*能力值计算器!C2/100+5,0)*能力值计算器!H6,0)*能力值计算器!K6,0)*能力值计算器!L6,0)*VLOOKUP(能力值计算器!J6,能力变化对照表!A:B,2,0),0)</f>
        <v>102</v>
      </c>
      <c r="I3410">
        <f>ROUNDDOWN(ROUNDDOWN(ROUNDDOWN(ROUNDDOWN(ROUNDDOWN((能力值计算器!F8+能力值计算器!E8*2+ROUNDDOWN(E3410/4,0))*能力值计算器!C2/100+5,0)*能力值计算器!H8,0)*能力值计算器!K8,0)*能力值计算器!L8,0)*VLOOKUP(能力值计算器!J8,能力变化对照表!A:B,2,0),0)</f>
        <v>-39</v>
      </c>
      <c r="J3410">
        <f t="shared" si="427"/>
        <v>0</v>
      </c>
      <c r="K3410">
        <f t="shared" si="428"/>
        <v>-6591</v>
      </c>
      <c r="L3410">
        <f t="shared" si="429"/>
        <v>10647</v>
      </c>
      <c r="M3410">
        <f t="shared" si="430"/>
        <v>247.1</v>
      </c>
      <c r="N3410">
        <f t="shared" si="431"/>
        <v>1</v>
      </c>
    </row>
    <row r="3411" spans="1:14">
      <c r="A3411">
        <f t="shared" si="424"/>
        <v>0</v>
      </c>
      <c r="B3411">
        <f t="shared" si="425"/>
        <v>0</v>
      </c>
      <c r="C3411">
        <v>192</v>
      </c>
      <c r="D3411">
        <v>136</v>
      </c>
      <c r="E3411">
        <f t="shared" si="426"/>
        <v>-999</v>
      </c>
      <c r="F3411">
        <f>能力值计算器!G2</f>
        <v>0</v>
      </c>
      <c r="G3411">
        <f>ROUNDDOWN((能力值计算器!F4+能力值计算器!E4*2+ROUNDDOWN(C3411/4,0))*能力值计算器!C2/100+10+能力值计算器!C2,0)</f>
        <v>169</v>
      </c>
      <c r="H3411">
        <f>ROUNDDOWN(ROUNDDOWN(ROUNDDOWN(ROUNDDOWN(ROUNDDOWN((能力值计算器!F6+能力值计算器!E6*2+ROUNDDOWN(D3411/4,0))*能力值计算器!C2/100+5,0)*能力值计算器!H6,0)*能力值计算器!K6,0)*能力值计算器!L6,0)*VLOOKUP(能力值计算器!J6,能力变化对照表!A:B,2,0),0)</f>
        <v>102</v>
      </c>
      <c r="I3411">
        <f>ROUNDDOWN(ROUNDDOWN(ROUNDDOWN(ROUNDDOWN(ROUNDDOWN((能力值计算器!F8+能力值计算器!E8*2+ROUNDDOWN(E3411/4,0))*能力值计算器!C2/100+5,0)*能力值计算器!H8,0)*能力值计算器!K8,0)*能力值计算器!L8,0)*VLOOKUP(能力值计算器!J8,能力变化对照表!A:B,2,0),0)</f>
        <v>-39</v>
      </c>
      <c r="J3411">
        <f t="shared" si="427"/>
        <v>0</v>
      </c>
      <c r="K3411">
        <f t="shared" si="428"/>
        <v>-6591</v>
      </c>
      <c r="L3411">
        <f t="shared" si="429"/>
        <v>10647</v>
      </c>
      <c r="M3411">
        <f t="shared" si="430"/>
        <v>247.1</v>
      </c>
      <c r="N3411">
        <f t="shared" si="431"/>
        <v>1</v>
      </c>
    </row>
    <row r="3412" spans="1:14">
      <c r="A3412">
        <f t="shared" si="424"/>
        <v>0</v>
      </c>
      <c r="B3412">
        <f t="shared" si="425"/>
        <v>0</v>
      </c>
      <c r="C3412">
        <v>244</v>
      </c>
      <c r="D3412">
        <v>100</v>
      </c>
      <c r="E3412">
        <f t="shared" si="426"/>
        <v>-999</v>
      </c>
      <c r="F3412">
        <f>能力值计算器!G2</f>
        <v>0</v>
      </c>
      <c r="G3412">
        <f>ROUNDDOWN((能力值计算器!F4+能力值计算器!E4*2+ROUNDDOWN(C3412/4,0))*能力值计算器!C2/100+10+能力值计算器!C2,0)</f>
        <v>176</v>
      </c>
      <c r="H3412">
        <f>ROUNDDOWN(ROUNDDOWN(ROUNDDOWN(ROUNDDOWN(ROUNDDOWN((能力值计算器!F6+能力值计算器!E6*2+ROUNDDOWN(D3412/4,0))*能力值计算器!C2/100+5,0)*能力值计算器!H6,0)*能力值计算器!K6,0)*能力值计算器!L6,0)*VLOOKUP(能力值计算器!J6,能力变化对照表!A:B,2,0),0)</f>
        <v>98</v>
      </c>
      <c r="I3412">
        <f>ROUNDDOWN(ROUNDDOWN(ROUNDDOWN(ROUNDDOWN(ROUNDDOWN((能力值计算器!F8+能力值计算器!E8*2+ROUNDDOWN(E3412/4,0))*能力值计算器!C2/100+5,0)*能力值计算器!H8,0)*能力值计算器!K8,0)*能力值计算器!L8,0)*VLOOKUP(能力值计算器!J8,能力变化对照表!A:B,2,0),0)</f>
        <v>-39</v>
      </c>
      <c r="J3412">
        <f t="shared" si="427"/>
        <v>0</v>
      </c>
      <c r="K3412">
        <f t="shared" si="428"/>
        <v>-6864</v>
      </c>
      <c r="L3412">
        <f t="shared" si="429"/>
        <v>10384</v>
      </c>
      <c r="M3412">
        <f t="shared" si="430"/>
        <v>254.1</v>
      </c>
      <c r="N3412">
        <f t="shared" si="431"/>
        <v>1</v>
      </c>
    </row>
    <row r="3413" spans="1:14">
      <c r="A3413">
        <f t="shared" si="424"/>
        <v>0</v>
      </c>
      <c r="B3413">
        <f t="shared" si="425"/>
        <v>0</v>
      </c>
      <c r="C3413">
        <v>244</v>
      </c>
      <c r="D3413">
        <v>104</v>
      </c>
      <c r="E3413">
        <f t="shared" si="426"/>
        <v>-999</v>
      </c>
      <c r="F3413">
        <f>能力值计算器!G2</f>
        <v>0</v>
      </c>
      <c r="G3413">
        <f>ROUNDDOWN((能力值计算器!F4+能力值计算器!E4*2+ROUNDDOWN(C3413/4,0))*能力值计算器!C2/100+10+能力值计算器!C2,0)</f>
        <v>176</v>
      </c>
      <c r="H3413">
        <f>ROUNDDOWN(ROUNDDOWN(ROUNDDOWN(ROUNDDOWN(ROUNDDOWN((能力值计算器!F6+能力值计算器!E6*2+ROUNDDOWN(D3413/4,0))*能力值计算器!C2/100+5,0)*能力值计算器!H6,0)*能力值计算器!K6,0)*能力值计算器!L6,0)*VLOOKUP(能力值计算器!J6,能力变化对照表!A:B,2,0),0)</f>
        <v>98</v>
      </c>
      <c r="I3413">
        <f>ROUNDDOWN(ROUNDDOWN(ROUNDDOWN(ROUNDDOWN(ROUNDDOWN((能力值计算器!F8+能力值计算器!E8*2+ROUNDDOWN(E3413/4,0))*能力值计算器!C2/100+5,0)*能力值计算器!H8,0)*能力值计算器!K8,0)*能力值计算器!L8,0)*VLOOKUP(能力值计算器!J8,能力变化对照表!A:B,2,0),0)</f>
        <v>-39</v>
      </c>
      <c r="J3413">
        <f t="shared" si="427"/>
        <v>0</v>
      </c>
      <c r="K3413">
        <f t="shared" si="428"/>
        <v>-6864</v>
      </c>
      <c r="L3413">
        <f t="shared" si="429"/>
        <v>10384</v>
      </c>
      <c r="M3413">
        <f t="shared" si="430"/>
        <v>254.1</v>
      </c>
      <c r="N3413">
        <f t="shared" si="431"/>
        <v>1</v>
      </c>
    </row>
    <row r="3414" spans="1:14">
      <c r="A3414">
        <f t="shared" si="424"/>
        <v>0</v>
      </c>
      <c r="B3414">
        <f t="shared" si="425"/>
        <v>0</v>
      </c>
      <c r="C3414">
        <v>248</v>
      </c>
      <c r="D3414">
        <v>100</v>
      </c>
      <c r="E3414">
        <f t="shared" si="426"/>
        <v>-999</v>
      </c>
      <c r="F3414">
        <f>能力值计算器!G2</f>
        <v>0</v>
      </c>
      <c r="G3414">
        <f>ROUNDDOWN((能力值计算器!F4+能力值计算器!E4*2+ROUNDDOWN(C3414/4,0))*能力值计算器!C2/100+10+能力值计算器!C2,0)</f>
        <v>176</v>
      </c>
      <c r="H3414">
        <f>ROUNDDOWN(ROUNDDOWN(ROUNDDOWN(ROUNDDOWN(ROUNDDOWN((能力值计算器!F6+能力值计算器!E6*2+ROUNDDOWN(D3414/4,0))*能力值计算器!C2/100+5,0)*能力值计算器!H6,0)*能力值计算器!K6,0)*能力值计算器!L6,0)*VLOOKUP(能力值计算器!J6,能力变化对照表!A:B,2,0),0)</f>
        <v>98</v>
      </c>
      <c r="I3414">
        <f>ROUNDDOWN(ROUNDDOWN(ROUNDDOWN(ROUNDDOWN(ROUNDDOWN((能力值计算器!F8+能力值计算器!E8*2+ROUNDDOWN(E3414/4,0))*能力值计算器!C2/100+5,0)*能力值计算器!H8,0)*能力值计算器!K8,0)*能力值计算器!L8,0)*VLOOKUP(能力值计算器!J8,能力变化对照表!A:B,2,0),0)</f>
        <v>-39</v>
      </c>
      <c r="J3414">
        <f t="shared" si="427"/>
        <v>0</v>
      </c>
      <c r="K3414">
        <f t="shared" si="428"/>
        <v>-6864</v>
      </c>
      <c r="L3414">
        <f t="shared" si="429"/>
        <v>10384</v>
      </c>
      <c r="M3414">
        <f t="shared" si="430"/>
        <v>254.1</v>
      </c>
      <c r="N3414">
        <f t="shared" si="431"/>
        <v>1</v>
      </c>
    </row>
    <row r="3415" spans="1:14">
      <c r="A3415">
        <f t="shared" si="424"/>
        <v>0</v>
      </c>
      <c r="B3415">
        <f t="shared" si="425"/>
        <v>0</v>
      </c>
      <c r="C3415">
        <v>248</v>
      </c>
      <c r="D3415">
        <v>104</v>
      </c>
      <c r="E3415">
        <f t="shared" si="426"/>
        <v>-999</v>
      </c>
      <c r="F3415">
        <f>能力值计算器!G2</f>
        <v>0</v>
      </c>
      <c r="G3415">
        <f>ROUNDDOWN((能力值计算器!F4+能力值计算器!E4*2+ROUNDDOWN(C3415/4,0))*能力值计算器!C2/100+10+能力值计算器!C2,0)</f>
        <v>176</v>
      </c>
      <c r="H3415">
        <f>ROUNDDOWN(ROUNDDOWN(ROUNDDOWN(ROUNDDOWN(ROUNDDOWN((能力值计算器!F6+能力值计算器!E6*2+ROUNDDOWN(D3415/4,0))*能力值计算器!C2/100+5,0)*能力值计算器!H6,0)*能力值计算器!K6,0)*能力值计算器!L6,0)*VLOOKUP(能力值计算器!J6,能力变化对照表!A:B,2,0),0)</f>
        <v>98</v>
      </c>
      <c r="I3415">
        <f>ROUNDDOWN(ROUNDDOWN(ROUNDDOWN(ROUNDDOWN(ROUNDDOWN((能力值计算器!F8+能力值计算器!E8*2+ROUNDDOWN(E3415/4,0))*能力值计算器!C2/100+5,0)*能力值计算器!H8,0)*能力值计算器!K8,0)*能力值计算器!L8,0)*VLOOKUP(能力值计算器!J8,能力变化对照表!A:B,2,0),0)</f>
        <v>-39</v>
      </c>
      <c r="J3415">
        <f t="shared" si="427"/>
        <v>0</v>
      </c>
      <c r="K3415">
        <f t="shared" si="428"/>
        <v>-6864</v>
      </c>
      <c r="L3415">
        <f t="shared" si="429"/>
        <v>10384</v>
      </c>
      <c r="M3415">
        <f t="shared" si="430"/>
        <v>254.1</v>
      </c>
      <c r="N3415">
        <f t="shared" si="431"/>
        <v>1</v>
      </c>
    </row>
    <row r="3416" spans="1:14">
      <c r="A3416">
        <f t="shared" si="424"/>
        <v>0</v>
      </c>
      <c r="B3416">
        <f t="shared" si="425"/>
        <v>0</v>
      </c>
      <c r="C3416">
        <v>84</v>
      </c>
      <c r="D3416">
        <v>196</v>
      </c>
      <c r="E3416">
        <f t="shared" si="426"/>
        <v>-999</v>
      </c>
      <c r="F3416">
        <f>能力值计算器!G2</f>
        <v>0</v>
      </c>
      <c r="G3416">
        <f>ROUNDDOWN((能力值计算器!F4+能力值计算器!E4*2+ROUNDDOWN(C3416/4,0))*能力值计算器!C2/100+10+能力值计算器!C2,0)</f>
        <v>156</v>
      </c>
      <c r="H3416">
        <f>ROUNDDOWN(ROUNDDOWN(ROUNDDOWN(ROUNDDOWN(ROUNDDOWN((能力值计算器!F6+能力值计算器!E6*2+ROUNDDOWN(D3416/4,0))*能力值计算器!C2/100+5,0)*能力值计算器!H6,0)*能力值计算器!K6,0)*能力值计算器!L6,0)*VLOOKUP(能力值计算器!J6,能力变化对照表!A:B,2,0),0)</f>
        <v>110</v>
      </c>
      <c r="I3416">
        <f>ROUNDDOWN(ROUNDDOWN(ROUNDDOWN(ROUNDDOWN(ROUNDDOWN((能力值计算器!F8+能力值计算器!E8*2+ROUNDDOWN(E3416/4,0))*能力值计算器!C2/100+5,0)*能力值计算器!H8,0)*能力值计算器!K8,0)*能力值计算器!L8,0)*VLOOKUP(能力值计算器!J8,能力变化对照表!A:B,2,0),0)</f>
        <v>-39</v>
      </c>
      <c r="J3416">
        <f t="shared" si="427"/>
        <v>0</v>
      </c>
      <c r="K3416">
        <f t="shared" si="428"/>
        <v>-6084</v>
      </c>
      <c r="L3416">
        <f t="shared" si="429"/>
        <v>11076</v>
      </c>
      <c r="M3416">
        <f t="shared" si="430"/>
        <v>234.1</v>
      </c>
      <c r="N3416">
        <f t="shared" si="431"/>
        <v>1</v>
      </c>
    </row>
    <row r="3417" spans="1:14">
      <c r="A3417">
        <f t="shared" si="424"/>
        <v>0</v>
      </c>
      <c r="B3417">
        <f t="shared" si="425"/>
        <v>0</v>
      </c>
      <c r="C3417">
        <v>84</v>
      </c>
      <c r="D3417">
        <v>200</v>
      </c>
      <c r="E3417">
        <f t="shared" si="426"/>
        <v>-999</v>
      </c>
      <c r="F3417">
        <f>能力值计算器!G2</f>
        <v>0</v>
      </c>
      <c r="G3417">
        <f>ROUNDDOWN((能力值计算器!F4+能力值计算器!E4*2+ROUNDDOWN(C3417/4,0))*能力值计算器!C2/100+10+能力值计算器!C2,0)</f>
        <v>156</v>
      </c>
      <c r="H3417">
        <f>ROUNDDOWN(ROUNDDOWN(ROUNDDOWN(ROUNDDOWN(ROUNDDOWN((能力值计算器!F6+能力值计算器!E6*2+ROUNDDOWN(D3417/4,0))*能力值计算器!C2/100+5,0)*能力值计算器!H6,0)*能力值计算器!K6,0)*能力值计算器!L6,0)*VLOOKUP(能力值计算器!J6,能力变化对照表!A:B,2,0),0)</f>
        <v>110</v>
      </c>
      <c r="I3417">
        <f>ROUNDDOWN(ROUNDDOWN(ROUNDDOWN(ROUNDDOWN(ROUNDDOWN((能力值计算器!F8+能力值计算器!E8*2+ROUNDDOWN(E3417/4,0))*能力值计算器!C2/100+5,0)*能力值计算器!H8,0)*能力值计算器!K8,0)*能力值计算器!L8,0)*VLOOKUP(能力值计算器!J8,能力变化对照表!A:B,2,0),0)</f>
        <v>-39</v>
      </c>
      <c r="J3417">
        <f t="shared" si="427"/>
        <v>0</v>
      </c>
      <c r="K3417">
        <f t="shared" si="428"/>
        <v>-6084</v>
      </c>
      <c r="L3417">
        <f t="shared" si="429"/>
        <v>11076</v>
      </c>
      <c r="M3417">
        <f t="shared" si="430"/>
        <v>234.1</v>
      </c>
      <c r="N3417">
        <f t="shared" si="431"/>
        <v>1</v>
      </c>
    </row>
    <row r="3418" spans="1:14">
      <c r="A3418">
        <f t="shared" si="424"/>
        <v>0</v>
      </c>
      <c r="B3418">
        <f t="shared" si="425"/>
        <v>0</v>
      </c>
      <c r="C3418">
        <v>88</v>
      </c>
      <c r="D3418">
        <v>196</v>
      </c>
      <c r="E3418">
        <f t="shared" si="426"/>
        <v>-999</v>
      </c>
      <c r="F3418">
        <f>能力值计算器!G2</f>
        <v>0</v>
      </c>
      <c r="G3418">
        <f>ROUNDDOWN((能力值计算器!F4+能力值计算器!E4*2+ROUNDDOWN(C3418/4,0))*能力值计算器!C2/100+10+能力值计算器!C2,0)</f>
        <v>156</v>
      </c>
      <c r="H3418">
        <f>ROUNDDOWN(ROUNDDOWN(ROUNDDOWN(ROUNDDOWN(ROUNDDOWN((能力值计算器!F6+能力值计算器!E6*2+ROUNDDOWN(D3418/4,0))*能力值计算器!C2/100+5,0)*能力值计算器!H6,0)*能力值计算器!K6,0)*能力值计算器!L6,0)*VLOOKUP(能力值计算器!J6,能力变化对照表!A:B,2,0),0)</f>
        <v>110</v>
      </c>
      <c r="I3418">
        <f>ROUNDDOWN(ROUNDDOWN(ROUNDDOWN(ROUNDDOWN(ROUNDDOWN((能力值计算器!F8+能力值计算器!E8*2+ROUNDDOWN(E3418/4,0))*能力值计算器!C2/100+5,0)*能力值计算器!H8,0)*能力值计算器!K8,0)*能力值计算器!L8,0)*VLOOKUP(能力值计算器!J8,能力变化对照表!A:B,2,0),0)</f>
        <v>-39</v>
      </c>
      <c r="J3418">
        <f t="shared" si="427"/>
        <v>0</v>
      </c>
      <c r="K3418">
        <f t="shared" si="428"/>
        <v>-6084</v>
      </c>
      <c r="L3418">
        <f t="shared" si="429"/>
        <v>11076</v>
      </c>
      <c r="M3418">
        <f t="shared" si="430"/>
        <v>234.1</v>
      </c>
      <c r="N3418">
        <f t="shared" si="431"/>
        <v>1</v>
      </c>
    </row>
    <row r="3419" spans="1:14">
      <c r="A3419">
        <f t="shared" si="424"/>
        <v>0</v>
      </c>
      <c r="B3419">
        <f t="shared" si="425"/>
        <v>0</v>
      </c>
      <c r="C3419">
        <v>88</v>
      </c>
      <c r="D3419">
        <v>200</v>
      </c>
      <c r="E3419">
        <f t="shared" si="426"/>
        <v>-999</v>
      </c>
      <c r="F3419">
        <f>能力值计算器!G2</f>
        <v>0</v>
      </c>
      <c r="G3419">
        <f>ROUNDDOWN((能力值计算器!F4+能力值计算器!E4*2+ROUNDDOWN(C3419/4,0))*能力值计算器!C2/100+10+能力值计算器!C2,0)</f>
        <v>156</v>
      </c>
      <c r="H3419">
        <f>ROUNDDOWN(ROUNDDOWN(ROUNDDOWN(ROUNDDOWN(ROUNDDOWN((能力值计算器!F6+能力值计算器!E6*2+ROUNDDOWN(D3419/4,0))*能力值计算器!C2/100+5,0)*能力值计算器!H6,0)*能力值计算器!K6,0)*能力值计算器!L6,0)*VLOOKUP(能力值计算器!J6,能力变化对照表!A:B,2,0),0)</f>
        <v>110</v>
      </c>
      <c r="I3419">
        <f>ROUNDDOWN(ROUNDDOWN(ROUNDDOWN(ROUNDDOWN(ROUNDDOWN((能力值计算器!F8+能力值计算器!E8*2+ROUNDDOWN(E3419/4,0))*能力值计算器!C2/100+5,0)*能力值计算器!H8,0)*能力值计算器!K8,0)*能力值计算器!L8,0)*VLOOKUP(能力值计算器!J8,能力变化对照表!A:B,2,0),0)</f>
        <v>-39</v>
      </c>
      <c r="J3419">
        <f t="shared" si="427"/>
        <v>0</v>
      </c>
      <c r="K3419">
        <f t="shared" si="428"/>
        <v>-6084</v>
      </c>
      <c r="L3419">
        <f t="shared" si="429"/>
        <v>11076</v>
      </c>
      <c r="M3419">
        <f t="shared" si="430"/>
        <v>234.1</v>
      </c>
      <c r="N3419">
        <f t="shared" si="431"/>
        <v>1</v>
      </c>
    </row>
    <row r="3420" spans="1:14">
      <c r="A3420">
        <f t="shared" si="424"/>
        <v>0</v>
      </c>
      <c r="B3420">
        <f t="shared" si="425"/>
        <v>0</v>
      </c>
      <c r="C3420">
        <v>108</v>
      </c>
      <c r="D3420">
        <v>180</v>
      </c>
      <c r="E3420">
        <f t="shared" si="426"/>
        <v>-999</v>
      </c>
      <c r="F3420">
        <f>能力值计算器!G2</f>
        <v>0</v>
      </c>
      <c r="G3420">
        <f>ROUNDDOWN((能力值计算器!F4+能力值计算器!E4*2+ROUNDDOWN(C3420/4,0))*能力值计算器!C2/100+10+能力值计算器!C2,0)</f>
        <v>159</v>
      </c>
      <c r="H3420">
        <f>ROUNDDOWN(ROUNDDOWN(ROUNDDOWN(ROUNDDOWN(ROUNDDOWN((能力值计算器!F6+能力值计算器!E6*2+ROUNDDOWN(D3420/4,0))*能力值计算器!C2/100+5,0)*能力值计算器!H6,0)*能力值计算器!K6,0)*能力值计算器!L6,0)*VLOOKUP(能力值计算器!J6,能力变化对照表!A:B,2,0),0)</f>
        <v>108</v>
      </c>
      <c r="I3420">
        <f>ROUNDDOWN(ROUNDDOWN(ROUNDDOWN(ROUNDDOWN(ROUNDDOWN((能力值计算器!F8+能力值计算器!E8*2+ROUNDDOWN(E3420/4,0))*能力值计算器!C2/100+5,0)*能力值计算器!H8,0)*能力值计算器!K8,0)*能力值计算器!L8,0)*VLOOKUP(能力值计算器!J8,能力变化对照表!A:B,2,0),0)</f>
        <v>-39</v>
      </c>
      <c r="J3420">
        <f t="shared" si="427"/>
        <v>0</v>
      </c>
      <c r="K3420">
        <f t="shared" si="428"/>
        <v>-6201</v>
      </c>
      <c r="L3420">
        <f t="shared" si="429"/>
        <v>10971</v>
      </c>
      <c r="M3420">
        <f t="shared" si="430"/>
        <v>237.1</v>
      </c>
      <c r="N3420">
        <f t="shared" si="431"/>
        <v>1</v>
      </c>
    </row>
    <row r="3421" spans="1:14">
      <c r="A3421">
        <f t="shared" si="424"/>
        <v>0</v>
      </c>
      <c r="B3421">
        <f t="shared" si="425"/>
        <v>0</v>
      </c>
      <c r="C3421">
        <v>108</v>
      </c>
      <c r="D3421">
        <v>184</v>
      </c>
      <c r="E3421">
        <f t="shared" si="426"/>
        <v>-999</v>
      </c>
      <c r="F3421">
        <f>能力值计算器!G2</f>
        <v>0</v>
      </c>
      <c r="G3421">
        <f>ROUNDDOWN((能力值计算器!F4+能力值计算器!E4*2+ROUNDDOWN(C3421/4,0))*能力值计算器!C2/100+10+能力值计算器!C2,0)</f>
        <v>159</v>
      </c>
      <c r="H3421">
        <f>ROUNDDOWN(ROUNDDOWN(ROUNDDOWN(ROUNDDOWN(ROUNDDOWN((能力值计算器!F6+能力值计算器!E6*2+ROUNDDOWN(D3421/4,0))*能力值计算器!C2/100+5,0)*能力值计算器!H6,0)*能力值计算器!K6,0)*能力值计算器!L6,0)*VLOOKUP(能力值计算器!J6,能力变化对照表!A:B,2,0),0)</f>
        <v>108</v>
      </c>
      <c r="I3421">
        <f>ROUNDDOWN(ROUNDDOWN(ROUNDDOWN(ROUNDDOWN(ROUNDDOWN((能力值计算器!F8+能力值计算器!E8*2+ROUNDDOWN(E3421/4,0))*能力值计算器!C2/100+5,0)*能力值计算器!H8,0)*能力值计算器!K8,0)*能力值计算器!L8,0)*VLOOKUP(能力值计算器!J8,能力变化对照表!A:B,2,0),0)</f>
        <v>-39</v>
      </c>
      <c r="J3421">
        <f t="shared" si="427"/>
        <v>0</v>
      </c>
      <c r="K3421">
        <f t="shared" si="428"/>
        <v>-6201</v>
      </c>
      <c r="L3421">
        <f t="shared" si="429"/>
        <v>10971</v>
      </c>
      <c r="M3421">
        <f t="shared" si="430"/>
        <v>237.1</v>
      </c>
      <c r="N3421">
        <f t="shared" si="431"/>
        <v>1</v>
      </c>
    </row>
    <row r="3422" spans="1:14">
      <c r="A3422">
        <f t="shared" si="424"/>
        <v>0</v>
      </c>
      <c r="B3422">
        <f t="shared" si="425"/>
        <v>0</v>
      </c>
      <c r="C3422">
        <v>112</v>
      </c>
      <c r="D3422">
        <v>180</v>
      </c>
      <c r="E3422">
        <f t="shared" si="426"/>
        <v>-999</v>
      </c>
      <c r="F3422">
        <f>能力值计算器!G2</f>
        <v>0</v>
      </c>
      <c r="G3422">
        <f>ROUNDDOWN((能力值计算器!F4+能力值计算器!E4*2+ROUNDDOWN(C3422/4,0))*能力值计算器!C2/100+10+能力值计算器!C2,0)</f>
        <v>159</v>
      </c>
      <c r="H3422">
        <f>ROUNDDOWN(ROUNDDOWN(ROUNDDOWN(ROUNDDOWN(ROUNDDOWN((能力值计算器!F6+能力值计算器!E6*2+ROUNDDOWN(D3422/4,0))*能力值计算器!C2/100+5,0)*能力值计算器!H6,0)*能力值计算器!K6,0)*能力值计算器!L6,0)*VLOOKUP(能力值计算器!J6,能力变化对照表!A:B,2,0),0)</f>
        <v>108</v>
      </c>
      <c r="I3422">
        <f>ROUNDDOWN(ROUNDDOWN(ROUNDDOWN(ROUNDDOWN(ROUNDDOWN((能力值计算器!F8+能力值计算器!E8*2+ROUNDDOWN(E3422/4,0))*能力值计算器!C2/100+5,0)*能力值计算器!H8,0)*能力值计算器!K8,0)*能力值计算器!L8,0)*VLOOKUP(能力值计算器!J8,能力变化对照表!A:B,2,0),0)</f>
        <v>-39</v>
      </c>
      <c r="J3422">
        <f t="shared" si="427"/>
        <v>0</v>
      </c>
      <c r="K3422">
        <f t="shared" si="428"/>
        <v>-6201</v>
      </c>
      <c r="L3422">
        <f t="shared" si="429"/>
        <v>10971</v>
      </c>
      <c r="M3422">
        <f t="shared" si="430"/>
        <v>237.1</v>
      </c>
      <c r="N3422">
        <f t="shared" si="431"/>
        <v>1</v>
      </c>
    </row>
    <row r="3423" spans="1:14">
      <c r="A3423">
        <f t="shared" si="424"/>
        <v>0</v>
      </c>
      <c r="B3423">
        <f t="shared" si="425"/>
        <v>0</v>
      </c>
      <c r="C3423">
        <v>112</v>
      </c>
      <c r="D3423">
        <v>184</v>
      </c>
      <c r="E3423">
        <f t="shared" si="426"/>
        <v>-999</v>
      </c>
      <c r="F3423">
        <f>能力值计算器!G2</f>
        <v>0</v>
      </c>
      <c r="G3423">
        <f>ROUNDDOWN((能力值计算器!F4+能力值计算器!E4*2+ROUNDDOWN(C3423/4,0))*能力值计算器!C2/100+10+能力值计算器!C2,0)</f>
        <v>159</v>
      </c>
      <c r="H3423">
        <f>ROUNDDOWN(ROUNDDOWN(ROUNDDOWN(ROUNDDOWN(ROUNDDOWN((能力值计算器!F6+能力值计算器!E6*2+ROUNDDOWN(D3423/4,0))*能力值计算器!C2/100+5,0)*能力值计算器!H6,0)*能力值计算器!K6,0)*能力值计算器!L6,0)*VLOOKUP(能力值计算器!J6,能力变化对照表!A:B,2,0),0)</f>
        <v>108</v>
      </c>
      <c r="I3423">
        <f>ROUNDDOWN(ROUNDDOWN(ROUNDDOWN(ROUNDDOWN(ROUNDDOWN((能力值计算器!F8+能力值计算器!E8*2+ROUNDDOWN(E3423/4,0))*能力值计算器!C2/100+5,0)*能力值计算器!H8,0)*能力值计算器!K8,0)*能力值计算器!L8,0)*VLOOKUP(能力值计算器!J8,能力变化对照表!A:B,2,0),0)</f>
        <v>-39</v>
      </c>
      <c r="J3423">
        <f t="shared" si="427"/>
        <v>0</v>
      </c>
      <c r="K3423">
        <f t="shared" si="428"/>
        <v>-6201</v>
      </c>
      <c r="L3423">
        <f t="shared" si="429"/>
        <v>10971</v>
      </c>
      <c r="M3423">
        <f t="shared" si="430"/>
        <v>237.1</v>
      </c>
      <c r="N3423">
        <f t="shared" si="431"/>
        <v>1</v>
      </c>
    </row>
    <row r="3424" spans="1:14">
      <c r="A3424">
        <f t="shared" si="424"/>
        <v>0</v>
      </c>
      <c r="B3424">
        <f t="shared" si="425"/>
        <v>0</v>
      </c>
      <c r="C3424">
        <v>60</v>
      </c>
      <c r="D3424">
        <v>212</v>
      </c>
      <c r="E3424">
        <f t="shared" si="426"/>
        <v>-999</v>
      </c>
      <c r="F3424">
        <f>能力值计算器!G2</f>
        <v>0</v>
      </c>
      <c r="G3424">
        <f>ROUNDDOWN((能力值计算器!F4+能力值计算器!E4*2+ROUNDDOWN(C3424/4,0))*能力值计算器!C2/100+10+能力值计算器!C2,0)</f>
        <v>153</v>
      </c>
      <c r="H3424">
        <f>ROUNDDOWN(ROUNDDOWN(ROUNDDOWN(ROUNDDOWN(ROUNDDOWN((能力值计算器!F6+能力值计算器!E6*2+ROUNDDOWN(D3424/4,0))*能力值计算器!C2/100+5,0)*能力值计算器!H6,0)*能力值计算器!K6,0)*能力值计算器!L6,0)*VLOOKUP(能力值计算器!J6,能力变化对照表!A:B,2,0),0)</f>
        <v>112</v>
      </c>
      <c r="I3424">
        <f>ROUNDDOWN(ROUNDDOWN(ROUNDDOWN(ROUNDDOWN(ROUNDDOWN((能力值计算器!F8+能力值计算器!E8*2+ROUNDDOWN(E3424/4,0))*能力值计算器!C2/100+5,0)*能力值计算器!H8,0)*能力值计算器!K8,0)*能力值计算器!L8,0)*VLOOKUP(能力值计算器!J8,能力变化对照表!A:B,2,0),0)</f>
        <v>-39</v>
      </c>
      <c r="J3424">
        <f t="shared" si="427"/>
        <v>0</v>
      </c>
      <c r="K3424">
        <f t="shared" si="428"/>
        <v>-5967</v>
      </c>
      <c r="L3424">
        <f t="shared" si="429"/>
        <v>11169</v>
      </c>
      <c r="M3424">
        <f t="shared" si="430"/>
        <v>231.1</v>
      </c>
      <c r="N3424">
        <f t="shared" si="431"/>
        <v>1</v>
      </c>
    </row>
    <row r="3425" spans="1:14">
      <c r="A3425">
        <f t="shared" si="424"/>
        <v>0</v>
      </c>
      <c r="B3425">
        <f t="shared" si="425"/>
        <v>0</v>
      </c>
      <c r="C3425">
        <v>60</v>
      </c>
      <c r="D3425">
        <v>216</v>
      </c>
      <c r="E3425">
        <f t="shared" si="426"/>
        <v>-999</v>
      </c>
      <c r="F3425">
        <f>能力值计算器!G2</f>
        <v>0</v>
      </c>
      <c r="G3425">
        <f>ROUNDDOWN((能力值计算器!F4+能力值计算器!E4*2+ROUNDDOWN(C3425/4,0))*能力值计算器!C2/100+10+能力值计算器!C2,0)</f>
        <v>153</v>
      </c>
      <c r="H3425">
        <f>ROUNDDOWN(ROUNDDOWN(ROUNDDOWN(ROUNDDOWN(ROUNDDOWN((能力值计算器!F6+能力值计算器!E6*2+ROUNDDOWN(D3425/4,0))*能力值计算器!C2/100+5,0)*能力值计算器!H6,0)*能力值计算器!K6,0)*能力值计算器!L6,0)*VLOOKUP(能力值计算器!J6,能力变化对照表!A:B,2,0),0)</f>
        <v>112</v>
      </c>
      <c r="I3425">
        <f>ROUNDDOWN(ROUNDDOWN(ROUNDDOWN(ROUNDDOWN(ROUNDDOWN((能力值计算器!F8+能力值计算器!E8*2+ROUNDDOWN(E3425/4,0))*能力值计算器!C2/100+5,0)*能力值计算器!H8,0)*能力值计算器!K8,0)*能力值计算器!L8,0)*VLOOKUP(能力值计算器!J8,能力变化对照表!A:B,2,0),0)</f>
        <v>-39</v>
      </c>
      <c r="J3425">
        <f t="shared" si="427"/>
        <v>0</v>
      </c>
      <c r="K3425">
        <f t="shared" si="428"/>
        <v>-5967</v>
      </c>
      <c r="L3425">
        <f t="shared" si="429"/>
        <v>11169</v>
      </c>
      <c r="M3425">
        <f t="shared" si="430"/>
        <v>231.1</v>
      </c>
      <c r="N3425">
        <f t="shared" si="431"/>
        <v>1</v>
      </c>
    </row>
    <row r="3426" spans="1:14">
      <c r="A3426">
        <f t="shared" si="424"/>
        <v>0</v>
      </c>
      <c r="B3426">
        <f t="shared" si="425"/>
        <v>0</v>
      </c>
      <c r="C3426">
        <v>64</v>
      </c>
      <c r="D3426">
        <v>212</v>
      </c>
      <c r="E3426">
        <f t="shared" si="426"/>
        <v>-999</v>
      </c>
      <c r="F3426">
        <f>能力值计算器!G2</f>
        <v>0</v>
      </c>
      <c r="G3426">
        <f>ROUNDDOWN((能力值计算器!F4+能力值计算器!E4*2+ROUNDDOWN(C3426/4,0))*能力值计算器!C2/100+10+能力值计算器!C2,0)</f>
        <v>153</v>
      </c>
      <c r="H3426">
        <f>ROUNDDOWN(ROUNDDOWN(ROUNDDOWN(ROUNDDOWN(ROUNDDOWN((能力值计算器!F6+能力值计算器!E6*2+ROUNDDOWN(D3426/4,0))*能力值计算器!C2/100+5,0)*能力值计算器!H6,0)*能力值计算器!K6,0)*能力值计算器!L6,0)*VLOOKUP(能力值计算器!J6,能力变化对照表!A:B,2,0),0)</f>
        <v>112</v>
      </c>
      <c r="I3426">
        <f>ROUNDDOWN(ROUNDDOWN(ROUNDDOWN(ROUNDDOWN(ROUNDDOWN((能力值计算器!F8+能力值计算器!E8*2+ROUNDDOWN(E3426/4,0))*能力值计算器!C2/100+5,0)*能力值计算器!H8,0)*能力值计算器!K8,0)*能力值计算器!L8,0)*VLOOKUP(能力值计算器!J8,能力变化对照表!A:B,2,0),0)</f>
        <v>-39</v>
      </c>
      <c r="J3426">
        <f t="shared" si="427"/>
        <v>0</v>
      </c>
      <c r="K3426">
        <f t="shared" si="428"/>
        <v>-5967</v>
      </c>
      <c r="L3426">
        <f t="shared" si="429"/>
        <v>11169</v>
      </c>
      <c r="M3426">
        <f t="shared" si="430"/>
        <v>231.1</v>
      </c>
      <c r="N3426">
        <f t="shared" si="431"/>
        <v>1</v>
      </c>
    </row>
    <row r="3427" spans="1:14">
      <c r="A3427">
        <f t="shared" si="424"/>
        <v>0</v>
      </c>
      <c r="B3427">
        <f t="shared" si="425"/>
        <v>0</v>
      </c>
      <c r="C3427">
        <v>64</v>
      </c>
      <c r="D3427">
        <v>216</v>
      </c>
      <c r="E3427">
        <f t="shared" si="426"/>
        <v>-999</v>
      </c>
      <c r="F3427">
        <f>能力值计算器!G2</f>
        <v>0</v>
      </c>
      <c r="G3427">
        <f>ROUNDDOWN((能力值计算器!F4+能力值计算器!E4*2+ROUNDDOWN(C3427/4,0))*能力值计算器!C2/100+10+能力值计算器!C2,0)</f>
        <v>153</v>
      </c>
      <c r="H3427">
        <f>ROUNDDOWN(ROUNDDOWN(ROUNDDOWN(ROUNDDOWN(ROUNDDOWN((能力值计算器!F6+能力值计算器!E6*2+ROUNDDOWN(D3427/4,0))*能力值计算器!C2/100+5,0)*能力值计算器!H6,0)*能力值计算器!K6,0)*能力值计算器!L6,0)*VLOOKUP(能力值计算器!J6,能力变化对照表!A:B,2,0),0)</f>
        <v>112</v>
      </c>
      <c r="I3427">
        <f>ROUNDDOWN(ROUNDDOWN(ROUNDDOWN(ROUNDDOWN(ROUNDDOWN((能力值计算器!F8+能力值计算器!E8*2+ROUNDDOWN(E3427/4,0))*能力值计算器!C2/100+5,0)*能力值计算器!H8,0)*能力值计算器!K8,0)*能力值计算器!L8,0)*VLOOKUP(能力值计算器!J8,能力变化对照表!A:B,2,0),0)</f>
        <v>-39</v>
      </c>
      <c r="J3427">
        <f t="shared" si="427"/>
        <v>0</v>
      </c>
      <c r="K3427">
        <f t="shared" si="428"/>
        <v>-5967</v>
      </c>
      <c r="L3427">
        <f t="shared" si="429"/>
        <v>11169</v>
      </c>
      <c r="M3427">
        <f t="shared" si="430"/>
        <v>231.1</v>
      </c>
      <c r="N3427">
        <f t="shared" si="431"/>
        <v>1</v>
      </c>
    </row>
    <row r="3428" spans="1:14">
      <c r="A3428">
        <f t="shared" si="424"/>
        <v>0</v>
      </c>
      <c r="B3428">
        <f t="shared" si="425"/>
        <v>0</v>
      </c>
      <c r="C3428">
        <v>228</v>
      </c>
      <c r="D3428">
        <v>108</v>
      </c>
      <c r="E3428">
        <f t="shared" si="426"/>
        <v>-999</v>
      </c>
      <c r="F3428">
        <f>能力值计算器!G2</f>
        <v>0</v>
      </c>
      <c r="G3428">
        <f>ROUNDDOWN((能力值计算器!F4+能力值计算器!E4*2+ROUNDDOWN(C3428/4,0))*能力值计算器!C2/100+10+能力值计算器!C2,0)</f>
        <v>174</v>
      </c>
      <c r="H3428">
        <f>ROUNDDOWN(ROUNDDOWN(ROUNDDOWN(ROUNDDOWN(ROUNDDOWN((能力值计算器!F6+能力值计算器!E6*2+ROUNDDOWN(D3428/4,0))*能力值计算器!C2/100+5,0)*能力值计算器!H6,0)*能力值计算器!K6,0)*能力值计算器!L6,0)*VLOOKUP(能力值计算器!J6,能力变化对照表!A:B,2,0),0)</f>
        <v>99</v>
      </c>
      <c r="I3428">
        <f>ROUNDDOWN(ROUNDDOWN(ROUNDDOWN(ROUNDDOWN(ROUNDDOWN((能力值计算器!F8+能力值计算器!E8*2+ROUNDDOWN(E3428/4,0))*能力值计算器!C2/100+5,0)*能力值计算器!H8,0)*能力值计算器!K8,0)*能力值计算器!L8,0)*VLOOKUP(能力值计算器!J8,能力变化对照表!A:B,2,0),0)</f>
        <v>-39</v>
      </c>
      <c r="J3428">
        <f t="shared" si="427"/>
        <v>0</v>
      </c>
      <c r="K3428">
        <f t="shared" si="428"/>
        <v>-6786</v>
      </c>
      <c r="L3428">
        <f t="shared" si="429"/>
        <v>10440</v>
      </c>
      <c r="M3428">
        <f t="shared" si="430"/>
        <v>252.1</v>
      </c>
      <c r="N3428">
        <f t="shared" si="431"/>
        <v>1</v>
      </c>
    </row>
    <row r="3429" spans="1:14">
      <c r="A3429">
        <f t="shared" si="424"/>
        <v>0</v>
      </c>
      <c r="B3429">
        <f t="shared" si="425"/>
        <v>0</v>
      </c>
      <c r="C3429">
        <v>228</v>
      </c>
      <c r="D3429">
        <v>112</v>
      </c>
      <c r="E3429">
        <f t="shared" si="426"/>
        <v>-999</v>
      </c>
      <c r="F3429">
        <f>能力值计算器!G2</f>
        <v>0</v>
      </c>
      <c r="G3429">
        <f>ROUNDDOWN((能力值计算器!F4+能力值计算器!E4*2+ROUNDDOWN(C3429/4,0))*能力值计算器!C2/100+10+能力值计算器!C2,0)</f>
        <v>174</v>
      </c>
      <c r="H3429">
        <f>ROUNDDOWN(ROUNDDOWN(ROUNDDOWN(ROUNDDOWN(ROUNDDOWN((能力值计算器!F6+能力值计算器!E6*2+ROUNDDOWN(D3429/4,0))*能力值计算器!C2/100+5,0)*能力值计算器!H6,0)*能力值计算器!K6,0)*能力值计算器!L6,0)*VLOOKUP(能力值计算器!J6,能力变化对照表!A:B,2,0),0)</f>
        <v>99</v>
      </c>
      <c r="I3429">
        <f>ROUNDDOWN(ROUNDDOWN(ROUNDDOWN(ROUNDDOWN(ROUNDDOWN((能力值计算器!F8+能力值计算器!E8*2+ROUNDDOWN(E3429/4,0))*能力值计算器!C2/100+5,0)*能力值计算器!H8,0)*能力值计算器!K8,0)*能力值计算器!L8,0)*VLOOKUP(能力值计算器!J8,能力变化对照表!A:B,2,0),0)</f>
        <v>-39</v>
      </c>
      <c r="J3429">
        <f t="shared" si="427"/>
        <v>0</v>
      </c>
      <c r="K3429">
        <f t="shared" si="428"/>
        <v>-6786</v>
      </c>
      <c r="L3429">
        <f t="shared" si="429"/>
        <v>10440</v>
      </c>
      <c r="M3429">
        <f t="shared" si="430"/>
        <v>252.1</v>
      </c>
      <c r="N3429">
        <f t="shared" si="431"/>
        <v>1</v>
      </c>
    </row>
    <row r="3430" spans="1:14">
      <c r="A3430">
        <f t="shared" si="424"/>
        <v>0</v>
      </c>
      <c r="B3430">
        <f t="shared" si="425"/>
        <v>0</v>
      </c>
      <c r="C3430">
        <v>232</v>
      </c>
      <c r="D3430">
        <v>108</v>
      </c>
      <c r="E3430">
        <f t="shared" si="426"/>
        <v>-999</v>
      </c>
      <c r="F3430">
        <f>能力值计算器!G2</f>
        <v>0</v>
      </c>
      <c r="G3430">
        <f>ROUNDDOWN((能力值计算器!F4+能力值计算器!E4*2+ROUNDDOWN(C3430/4,0))*能力值计算器!C2/100+10+能力值计算器!C2,0)</f>
        <v>174</v>
      </c>
      <c r="H3430">
        <f>ROUNDDOWN(ROUNDDOWN(ROUNDDOWN(ROUNDDOWN(ROUNDDOWN((能力值计算器!F6+能力值计算器!E6*2+ROUNDDOWN(D3430/4,0))*能力值计算器!C2/100+5,0)*能力值计算器!H6,0)*能力值计算器!K6,0)*能力值计算器!L6,0)*VLOOKUP(能力值计算器!J6,能力变化对照表!A:B,2,0),0)</f>
        <v>99</v>
      </c>
      <c r="I3430">
        <f>ROUNDDOWN(ROUNDDOWN(ROUNDDOWN(ROUNDDOWN(ROUNDDOWN((能力值计算器!F8+能力值计算器!E8*2+ROUNDDOWN(E3430/4,0))*能力值计算器!C2/100+5,0)*能力值计算器!H8,0)*能力值计算器!K8,0)*能力值计算器!L8,0)*VLOOKUP(能力值计算器!J8,能力变化对照表!A:B,2,0),0)</f>
        <v>-39</v>
      </c>
      <c r="J3430">
        <f t="shared" si="427"/>
        <v>0</v>
      </c>
      <c r="K3430">
        <f t="shared" si="428"/>
        <v>-6786</v>
      </c>
      <c r="L3430">
        <f t="shared" si="429"/>
        <v>10440</v>
      </c>
      <c r="M3430">
        <f t="shared" si="430"/>
        <v>252.1</v>
      </c>
      <c r="N3430">
        <f t="shared" si="431"/>
        <v>1</v>
      </c>
    </row>
    <row r="3431" spans="1:14">
      <c r="A3431">
        <f t="shared" si="424"/>
        <v>0</v>
      </c>
      <c r="B3431">
        <f t="shared" si="425"/>
        <v>0</v>
      </c>
      <c r="C3431">
        <v>232</v>
      </c>
      <c r="D3431">
        <v>112</v>
      </c>
      <c r="E3431">
        <f t="shared" si="426"/>
        <v>-999</v>
      </c>
      <c r="F3431">
        <f>能力值计算器!G2</f>
        <v>0</v>
      </c>
      <c r="G3431">
        <f>ROUNDDOWN((能力值计算器!F4+能力值计算器!E4*2+ROUNDDOWN(C3431/4,0))*能力值计算器!C2/100+10+能力值计算器!C2,0)</f>
        <v>174</v>
      </c>
      <c r="H3431">
        <f>ROUNDDOWN(ROUNDDOWN(ROUNDDOWN(ROUNDDOWN(ROUNDDOWN((能力值计算器!F6+能力值计算器!E6*2+ROUNDDOWN(D3431/4,0))*能力值计算器!C2/100+5,0)*能力值计算器!H6,0)*能力值计算器!K6,0)*能力值计算器!L6,0)*VLOOKUP(能力值计算器!J6,能力变化对照表!A:B,2,0),0)</f>
        <v>99</v>
      </c>
      <c r="I3431">
        <f>ROUNDDOWN(ROUNDDOWN(ROUNDDOWN(ROUNDDOWN(ROUNDDOWN((能力值计算器!F8+能力值计算器!E8*2+ROUNDDOWN(E3431/4,0))*能力值计算器!C2/100+5,0)*能力值计算器!H8,0)*能力值计算器!K8,0)*能力值计算器!L8,0)*VLOOKUP(能力值计算器!J8,能力变化对照表!A:B,2,0),0)</f>
        <v>-39</v>
      </c>
      <c r="J3431">
        <f t="shared" si="427"/>
        <v>0</v>
      </c>
      <c r="K3431">
        <f t="shared" si="428"/>
        <v>-6786</v>
      </c>
      <c r="L3431">
        <f t="shared" si="429"/>
        <v>10440</v>
      </c>
      <c r="M3431">
        <f t="shared" si="430"/>
        <v>252.1</v>
      </c>
      <c r="N3431">
        <f t="shared" si="431"/>
        <v>1</v>
      </c>
    </row>
    <row r="3432" spans="1:14">
      <c r="A3432">
        <f t="shared" si="424"/>
        <v>0</v>
      </c>
      <c r="B3432">
        <f t="shared" si="425"/>
        <v>0</v>
      </c>
      <c r="C3432">
        <v>8</v>
      </c>
      <c r="D3432">
        <v>252</v>
      </c>
      <c r="E3432">
        <f t="shared" si="426"/>
        <v>-999</v>
      </c>
      <c r="F3432">
        <f>能力值计算器!G2</f>
        <v>0</v>
      </c>
      <c r="G3432">
        <f>ROUNDDOWN((能力值计算器!F4+能力值计算器!E4*2+ROUNDDOWN(C3432/4,0))*能力值计算器!C2/100+10+能力值计算器!C2,0)</f>
        <v>146</v>
      </c>
      <c r="H3432">
        <f>ROUNDDOWN(ROUNDDOWN(ROUNDDOWN(ROUNDDOWN(ROUNDDOWN((能力值计算器!F6+能力值计算器!E6*2+ROUNDDOWN(D3432/4,0))*能力值计算器!C2/100+5,0)*能力值计算器!H6,0)*能力值计算器!K6,0)*能力值计算器!L6,0)*VLOOKUP(能力值计算器!J6,能力变化对照表!A:B,2,0),0)</f>
        <v>117</v>
      </c>
      <c r="I3432">
        <f>ROUNDDOWN(ROUNDDOWN(ROUNDDOWN(ROUNDDOWN(ROUNDDOWN((能力值计算器!F8+能力值计算器!E8*2+ROUNDDOWN(E3432/4,0))*能力值计算器!C2/100+5,0)*能力值计算器!H8,0)*能力值计算器!K8,0)*能力值计算器!L8,0)*VLOOKUP(能力值计算器!J8,能力变化对照表!A:B,2,0),0)</f>
        <v>-39</v>
      </c>
      <c r="J3432">
        <f t="shared" si="427"/>
        <v>0</v>
      </c>
      <c r="K3432">
        <f t="shared" si="428"/>
        <v>-5694</v>
      </c>
      <c r="L3432">
        <f t="shared" si="429"/>
        <v>11388</v>
      </c>
      <c r="M3432">
        <f t="shared" si="430"/>
        <v>224.1</v>
      </c>
      <c r="N3432">
        <f t="shared" si="431"/>
        <v>1</v>
      </c>
    </row>
    <row r="3433" spans="1:14">
      <c r="A3433">
        <f t="shared" si="424"/>
        <v>0</v>
      </c>
      <c r="B3433">
        <f t="shared" si="425"/>
        <v>0</v>
      </c>
      <c r="C3433">
        <v>172</v>
      </c>
      <c r="D3433">
        <v>140</v>
      </c>
      <c r="E3433">
        <f t="shared" si="426"/>
        <v>-999</v>
      </c>
      <c r="F3433">
        <f>能力值计算器!G2</f>
        <v>0</v>
      </c>
      <c r="G3433">
        <f>ROUNDDOWN((能力值计算器!F4+能力值计算器!E4*2+ROUNDDOWN(C3433/4,0))*能力值计算器!C2/100+10+能力值计算器!C2,0)</f>
        <v>167</v>
      </c>
      <c r="H3433">
        <f>ROUNDDOWN(ROUNDDOWN(ROUNDDOWN(ROUNDDOWN(ROUNDDOWN((能力值计算器!F6+能力值计算器!E6*2+ROUNDDOWN(D3433/4,0))*能力值计算器!C2/100+5,0)*能力值计算器!H6,0)*能力值计算器!K6,0)*能力值计算器!L6,0)*VLOOKUP(能力值计算器!J6,能力变化对照表!A:B,2,0),0)</f>
        <v>103</v>
      </c>
      <c r="I3433">
        <f>ROUNDDOWN(ROUNDDOWN(ROUNDDOWN(ROUNDDOWN(ROUNDDOWN((能力值计算器!F8+能力值计算器!E8*2+ROUNDDOWN(E3433/4,0))*能力值计算器!C2/100+5,0)*能力值计算器!H8,0)*能力值计算器!K8,0)*能力值计算器!L8,0)*VLOOKUP(能力值计算器!J8,能力变化对照表!A:B,2,0),0)</f>
        <v>-39</v>
      </c>
      <c r="J3433">
        <f t="shared" si="427"/>
        <v>0</v>
      </c>
      <c r="K3433">
        <f t="shared" si="428"/>
        <v>-6513</v>
      </c>
      <c r="L3433">
        <f t="shared" si="429"/>
        <v>10688</v>
      </c>
      <c r="M3433">
        <f t="shared" si="430"/>
        <v>245.1</v>
      </c>
      <c r="N3433">
        <f t="shared" si="431"/>
        <v>1</v>
      </c>
    </row>
    <row r="3434" spans="1:14">
      <c r="A3434">
        <f t="shared" si="424"/>
        <v>0</v>
      </c>
      <c r="B3434">
        <f t="shared" si="425"/>
        <v>0</v>
      </c>
      <c r="C3434">
        <v>172</v>
      </c>
      <c r="D3434">
        <v>144</v>
      </c>
      <c r="E3434">
        <f t="shared" si="426"/>
        <v>-999</v>
      </c>
      <c r="F3434">
        <f>能力值计算器!G2</f>
        <v>0</v>
      </c>
      <c r="G3434">
        <f>ROUNDDOWN((能力值计算器!F4+能力值计算器!E4*2+ROUNDDOWN(C3434/4,0))*能力值计算器!C2/100+10+能力值计算器!C2,0)</f>
        <v>167</v>
      </c>
      <c r="H3434">
        <f>ROUNDDOWN(ROUNDDOWN(ROUNDDOWN(ROUNDDOWN(ROUNDDOWN((能力值计算器!F6+能力值计算器!E6*2+ROUNDDOWN(D3434/4,0))*能力值计算器!C2/100+5,0)*能力值计算器!H6,0)*能力值计算器!K6,0)*能力值计算器!L6,0)*VLOOKUP(能力值计算器!J6,能力变化对照表!A:B,2,0),0)</f>
        <v>103</v>
      </c>
      <c r="I3434">
        <f>ROUNDDOWN(ROUNDDOWN(ROUNDDOWN(ROUNDDOWN(ROUNDDOWN((能力值计算器!F8+能力值计算器!E8*2+ROUNDDOWN(E3434/4,0))*能力值计算器!C2/100+5,0)*能力值计算器!H8,0)*能力值计算器!K8,0)*能力值计算器!L8,0)*VLOOKUP(能力值计算器!J8,能力变化对照表!A:B,2,0),0)</f>
        <v>-39</v>
      </c>
      <c r="J3434">
        <f t="shared" si="427"/>
        <v>0</v>
      </c>
      <c r="K3434">
        <f t="shared" si="428"/>
        <v>-6513</v>
      </c>
      <c r="L3434">
        <f t="shared" si="429"/>
        <v>10688</v>
      </c>
      <c r="M3434">
        <f t="shared" si="430"/>
        <v>245.1</v>
      </c>
      <c r="N3434">
        <f t="shared" si="431"/>
        <v>1</v>
      </c>
    </row>
    <row r="3435" spans="1:14">
      <c r="A3435">
        <f t="shared" si="424"/>
        <v>0</v>
      </c>
      <c r="B3435">
        <f t="shared" si="425"/>
        <v>0</v>
      </c>
      <c r="C3435">
        <v>176</v>
      </c>
      <c r="D3435">
        <v>140</v>
      </c>
      <c r="E3435">
        <f t="shared" si="426"/>
        <v>-999</v>
      </c>
      <c r="F3435">
        <f>能力值计算器!G2</f>
        <v>0</v>
      </c>
      <c r="G3435">
        <f>ROUNDDOWN((能力值计算器!F4+能力值计算器!E4*2+ROUNDDOWN(C3435/4,0))*能力值计算器!C2/100+10+能力值计算器!C2,0)</f>
        <v>167</v>
      </c>
      <c r="H3435">
        <f>ROUNDDOWN(ROUNDDOWN(ROUNDDOWN(ROUNDDOWN(ROUNDDOWN((能力值计算器!F6+能力值计算器!E6*2+ROUNDDOWN(D3435/4,0))*能力值计算器!C2/100+5,0)*能力值计算器!H6,0)*能力值计算器!K6,0)*能力值计算器!L6,0)*VLOOKUP(能力值计算器!J6,能力变化对照表!A:B,2,0),0)</f>
        <v>103</v>
      </c>
      <c r="I3435">
        <f>ROUNDDOWN(ROUNDDOWN(ROUNDDOWN(ROUNDDOWN(ROUNDDOWN((能力值计算器!F8+能力值计算器!E8*2+ROUNDDOWN(E3435/4,0))*能力值计算器!C2/100+5,0)*能力值计算器!H8,0)*能力值计算器!K8,0)*能力值计算器!L8,0)*VLOOKUP(能力值计算器!J8,能力变化对照表!A:B,2,0),0)</f>
        <v>-39</v>
      </c>
      <c r="J3435">
        <f t="shared" si="427"/>
        <v>0</v>
      </c>
      <c r="K3435">
        <f t="shared" si="428"/>
        <v>-6513</v>
      </c>
      <c r="L3435">
        <f t="shared" si="429"/>
        <v>10688</v>
      </c>
      <c r="M3435">
        <f t="shared" si="430"/>
        <v>245.1</v>
      </c>
      <c r="N3435">
        <f t="shared" si="431"/>
        <v>1</v>
      </c>
    </row>
    <row r="3436" spans="1:14">
      <c r="A3436">
        <f t="shared" si="424"/>
        <v>0</v>
      </c>
      <c r="B3436">
        <f t="shared" si="425"/>
        <v>0</v>
      </c>
      <c r="C3436">
        <v>176</v>
      </c>
      <c r="D3436">
        <v>144</v>
      </c>
      <c r="E3436">
        <f t="shared" si="426"/>
        <v>-999</v>
      </c>
      <c r="F3436">
        <f>能力值计算器!G2</f>
        <v>0</v>
      </c>
      <c r="G3436">
        <f>ROUNDDOWN((能力值计算器!F4+能力值计算器!E4*2+ROUNDDOWN(C3436/4,0))*能力值计算器!C2/100+10+能力值计算器!C2,0)</f>
        <v>167</v>
      </c>
      <c r="H3436">
        <f>ROUNDDOWN(ROUNDDOWN(ROUNDDOWN(ROUNDDOWN(ROUNDDOWN((能力值计算器!F6+能力值计算器!E6*2+ROUNDDOWN(D3436/4,0))*能力值计算器!C2/100+5,0)*能力值计算器!H6,0)*能力值计算器!K6,0)*能力值计算器!L6,0)*VLOOKUP(能力值计算器!J6,能力变化对照表!A:B,2,0),0)</f>
        <v>103</v>
      </c>
      <c r="I3436">
        <f>ROUNDDOWN(ROUNDDOWN(ROUNDDOWN(ROUNDDOWN(ROUNDDOWN((能力值计算器!F8+能力值计算器!E8*2+ROUNDDOWN(E3436/4,0))*能力值计算器!C2/100+5,0)*能力值计算器!H8,0)*能力值计算器!K8,0)*能力值计算器!L8,0)*VLOOKUP(能力值计算器!J8,能力变化对照表!A:B,2,0),0)</f>
        <v>-39</v>
      </c>
      <c r="J3436">
        <f t="shared" si="427"/>
        <v>0</v>
      </c>
      <c r="K3436">
        <f t="shared" si="428"/>
        <v>-6513</v>
      </c>
      <c r="L3436">
        <f t="shared" si="429"/>
        <v>10688</v>
      </c>
      <c r="M3436">
        <f t="shared" si="430"/>
        <v>245.1</v>
      </c>
      <c r="N3436">
        <f t="shared" si="431"/>
        <v>1</v>
      </c>
    </row>
    <row r="3437" spans="1:14">
      <c r="A3437">
        <f t="shared" si="424"/>
        <v>0</v>
      </c>
      <c r="B3437">
        <f t="shared" si="425"/>
        <v>0</v>
      </c>
      <c r="C3437">
        <v>132</v>
      </c>
      <c r="D3437">
        <v>164</v>
      </c>
      <c r="E3437">
        <f t="shared" si="426"/>
        <v>-999</v>
      </c>
      <c r="F3437">
        <f>能力值计算器!G2</f>
        <v>0</v>
      </c>
      <c r="G3437">
        <f>ROUNDDOWN((能力值计算器!F4+能力值计算器!E4*2+ROUNDDOWN(C3437/4,0))*能力值计算器!C2/100+10+能力值计算器!C2,0)</f>
        <v>162</v>
      </c>
      <c r="H3437">
        <f>ROUNDDOWN(ROUNDDOWN(ROUNDDOWN(ROUNDDOWN(ROUNDDOWN((能力值计算器!F6+能力值计算器!E6*2+ROUNDDOWN(D3437/4,0))*能力值计算器!C2/100+5,0)*能力值计算器!H6,0)*能力值计算器!K6,0)*能力值计算器!L6,0)*VLOOKUP(能力值计算器!J6,能力变化对照表!A:B,2,0),0)</f>
        <v>106</v>
      </c>
      <c r="I3437">
        <f>ROUNDDOWN(ROUNDDOWN(ROUNDDOWN(ROUNDDOWN(ROUNDDOWN((能力值计算器!F8+能力值计算器!E8*2+ROUNDDOWN(E3437/4,0))*能力值计算器!C2/100+5,0)*能力值计算器!H8,0)*能力值计算器!K8,0)*能力值计算器!L8,0)*VLOOKUP(能力值计算器!J8,能力变化对照表!A:B,2,0),0)</f>
        <v>-39</v>
      </c>
      <c r="J3437">
        <f t="shared" si="427"/>
        <v>0</v>
      </c>
      <c r="K3437">
        <f t="shared" si="428"/>
        <v>-6318</v>
      </c>
      <c r="L3437">
        <f t="shared" si="429"/>
        <v>10854</v>
      </c>
      <c r="M3437">
        <f t="shared" si="430"/>
        <v>240.1</v>
      </c>
      <c r="N3437">
        <f t="shared" si="431"/>
        <v>1</v>
      </c>
    </row>
    <row r="3438" spans="1:14">
      <c r="A3438">
        <f t="shared" si="424"/>
        <v>0</v>
      </c>
      <c r="B3438">
        <f t="shared" si="425"/>
        <v>0</v>
      </c>
      <c r="C3438">
        <v>132</v>
      </c>
      <c r="D3438">
        <v>168</v>
      </c>
      <c r="E3438">
        <f t="shared" si="426"/>
        <v>-999</v>
      </c>
      <c r="F3438">
        <f>能力值计算器!G2</f>
        <v>0</v>
      </c>
      <c r="G3438">
        <f>ROUNDDOWN((能力值计算器!F4+能力值计算器!E4*2+ROUNDDOWN(C3438/4,0))*能力值计算器!C2/100+10+能力值计算器!C2,0)</f>
        <v>162</v>
      </c>
      <c r="H3438">
        <f>ROUNDDOWN(ROUNDDOWN(ROUNDDOWN(ROUNDDOWN(ROUNDDOWN((能力值计算器!F6+能力值计算器!E6*2+ROUNDDOWN(D3438/4,0))*能力值计算器!C2/100+5,0)*能力值计算器!H6,0)*能力值计算器!K6,0)*能力值计算器!L6,0)*VLOOKUP(能力值计算器!J6,能力变化对照表!A:B,2,0),0)</f>
        <v>106</v>
      </c>
      <c r="I3438">
        <f>ROUNDDOWN(ROUNDDOWN(ROUNDDOWN(ROUNDDOWN(ROUNDDOWN((能力值计算器!F8+能力值计算器!E8*2+ROUNDDOWN(E3438/4,0))*能力值计算器!C2/100+5,0)*能力值计算器!H8,0)*能力值计算器!K8,0)*能力值计算器!L8,0)*VLOOKUP(能力值计算器!J8,能力变化对照表!A:B,2,0),0)</f>
        <v>-39</v>
      </c>
      <c r="J3438">
        <f t="shared" si="427"/>
        <v>0</v>
      </c>
      <c r="K3438">
        <f t="shared" si="428"/>
        <v>-6318</v>
      </c>
      <c r="L3438">
        <f t="shared" si="429"/>
        <v>10854</v>
      </c>
      <c r="M3438">
        <f t="shared" si="430"/>
        <v>240.1</v>
      </c>
      <c r="N3438">
        <f t="shared" si="431"/>
        <v>1</v>
      </c>
    </row>
    <row r="3439" spans="1:14">
      <c r="A3439">
        <f t="shared" si="424"/>
        <v>0</v>
      </c>
      <c r="B3439">
        <f t="shared" si="425"/>
        <v>0</v>
      </c>
      <c r="C3439">
        <v>136</v>
      </c>
      <c r="D3439">
        <v>164</v>
      </c>
      <c r="E3439">
        <f t="shared" si="426"/>
        <v>-999</v>
      </c>
      <c r="F3439">
        <f>能力值计算器!G2</f>
        <v>0</v>
      </c>
      <c r="G3439">
        <f>ROUNDDOWN((能力值计算器!F4+能力值计算器!E4*2+ROUNDDOWN(C3439/4,0))*能力值计算器!C2/100+10+能力值计算器!C2,0)</f>
        <v>162</v>
      </c>
      <c r="H3439">
        <f>ROUNDDOWN(ROUNDDOWN(ROUNDDOWN(ROUNDDOWN(ROUNDDOWN((能力值计算器!F6+能力值计算器!E6*2+ROUNDDOWN(D3439/4,0))*能力值计算器!C2/100+5,0)*能力值计算器!H6,0)*能力值计算器!K6,0)*能力值计算器!L6,0)*VLOOKUP(能力值计算器!J6,能力变化对照表!A:B,2,0),0)</f>
        <v>106</v>
      </c>
      <c r="I3439">
        <f>ROUNDDOWN(ROUNDDOWN(ROUNDDOWN(ROUNDDOWN(ROUNDDOWN((能力值计算器!F8+能力值计算器!E8*2+ROUNDDOWN(E3439/4,0))*能力值计算器!C2/100+5,0)*能力值计算器!H8,0)*能力值计算器!K8,0)*能力值计算器!L8,0)*VLOOKUP(能力值计算器!J8,能力变化对照表!A:B,2,0),0)</f>
        <v>-39</v>
      </c>
      <c r="J3439">
        <f t="shared" si="427"/>
        <v>0</v>
      </c>
      <c r="K3439">
        <f t="shared" si="428"/>
        <v>-6318</v>
      </c>
      <c r="L3439">
        <f t="shared" si="429"/>
        <v>10854</v>
      </c>
      <c r="M3439">
        <f t="shared" si="430"/>
        <v>240.1</v>
      </c>
      <c r="N3439">
        <f t="shared" si="431"/>
        <v>1</v>
      </c>
    </row>
    <row r="3440" spans="1:14">
      <c r="A3440">
        <f t="shared" si="424"/>
        <v>0</v>
      </c>
      <c r="B3440">
        <f t="shared" si="425"/>
        <v>0</v>
      </c>
      <c r="C3440">
        <v>136</v>
      </c>
      <c r="D3440">
        <v>168</v>
      </c>
      <c r="E3440">
        <f t="shared" si="426"/>
        <v>-999</v>
      </c>
      <c r="F3440">
        <f>能力值计算器!G2</f>
        <v>0</v>
      </c>
      <c r="G3440">
        <f>ROUNDDOWN((能力值计算器!F4+能力值计算器!E4*2+ROUNDDOWN(C3440/4,0))*能力值计算器!C2/100+10+能力值计算器!C2,0)</f>
        <v>162</v>
      </c>
      <c r="H3440">
        <f>ROUNDDOWN(ROUNDDOWN(ROUNDDOWN(ROUNDDOWN(ROUNDDOWN((能力值计算器!F6+能力值计算器!E6*2+ROUNDDOWN(D3440/4,0))*能力值计算器!C2/100+5,0)*能力值计算器!H6,0)*能力值计算器!K6,0)*能力值计算器!L6,0)*VLOOKUP(能力值计算器!J6,能力变化对照表!A:B,2,0),0)</f>
        <v>106</v>
      </c>
      <c r="I3440">
        <f>ROUNDDOWN(ROUNDDOWN(ROUNDDOWN(ROUNDDOWN(ROUNDDOWN((能力值计算器!F8+能力值计算器!E8*2+ROUNDDOWN(E3440/4,0))*能力值计算器!C2/100+5,0)*能力值计算器!H8,0)*能力值计算器!K8,0)*能力值计算器!L8,0)*VLOOKUP(能力值计算器!J8,能力变化对照表!A:B,2,0),0)</f>
        <v>-39</v>
      </c>
      <c r="J3440">
        <f t="shared" si="427"/>
        <v>0</v>
      </c>
      <c r="K3440">
        <f t="shared" si="428"/>
        <v>-6318</v>
      </c>
      <c r="L3440">
        <f t="shared" si="429"/>
        <v>10854</v>
      </c>
      <c r="M3440">
        <f t="shared" si="430"/>
        <v>240.1</v>
      </c>
      <c r="N3440">
        <f t="shared" si="431"/>
        <v>1</v>
      </c>
    </row>
    <row r="3441" spans="1:14">
      <c r="A3441">
        <f t="shared" si="424"/>
        <v>0</v>
      </c>
      <c r="B3441">
        <f t="shared" si="425"/>
        <v>0</v>
      </c>
      <c r="C3441">
        <v>36</v>
      </c>
      <c r="D3441">
        <v>228</v>
      </c>
      <c r="E3441">
        <f t="shared" si="426"/>
        <v>-999</v>
      </c>
      <c r="F3441">
        <f>能力值计算器!G2</f>
        <v>0</v>
      </c>
      <c r="G3441">
        <f>ROUNDDOWN((能力值计算器!F4+能力值计算器!E4*2+ROUNDDOWN(C3441/4,0))*能力值计算器!C2/100+10+能力值计算器!C2,0)</f>
        <v>150</v>
      </c>
      <c r="H3441">
        <f>ROUNDDOWN(ROUNDDOWN(ROUNDDOWN(ROUNDDOWN(ROUNDDOWN((能力值计算器!F6+能力值计算器!E6*2+ROUNDDOWN(D3441/4,0))*能力值计算器!C2/100+5,0)*能力值计算器!H6,0)*能力值计算器!K6,0)*能力值计算器!L6,0)*VLOOKUP(能力值计算器!J6,能力变化对照表!A:B,2,0),0)</f>
        <v>114</v>
      </c>
      <c r="I3441">
        <f>ROUNDDOWN(ROUNDDOWN(ROUNDDOWN(ROUNDDOWN(ROUNDDOWN((能力值计算器!F8+能力值计算器!E8*2+ROUNDDOWN(E3441/4,0))*能力值计算器!C2/100+5,0)*能力值计算器!H8,0)*能力值计算器!K8,0)*能力值计算器!L8,0)*VLOOKUP(能力值计算器!J8,能力变化对照表!A:B,2,0),0)</f>
        <v>-39</v>
      </c>
      <c r="J3441">
        <f t="shared" si="427"/>
        <v>0</v>
      </c>
      <c r="K3441">
        <f t="shared" si="428"/>
        <v>-5850</v>
      </c>
      <c r="L3441">
        <f t="shared" si="429"/>
        <v>11250</v>
      </c>
      <c r="M3441">
        <f t="shared" si="430"/>
        <v>228.1</v>
      </c>
      <c r="N3441">
        <f t="shared" si="431"/>
        <v>1</v>
      </c>
    </row>
    <row r="3442" spans="1:14">
      <c r="A3442">
        <f t="shared" si="424"/>
        <v>0</v>
      </c>
      <c r="B3442">
        <f t="shared" si="425"/>
        <v>0</v>
      </c>
      <c r="C3442">
        <v>36</v>
      </c>
      <c r="D3442">
        <v>232</v>
      </c>
      <c r="E3442">
        <f t="shared" si="426"/>
        <v>-999</v>
      </c>
      <c r="F3442">
        <f>能力值计算器!G2</f>
        <v>0</v>
      </c>
      <c r="G3442">
        <f>ROUNDDOWN((能力值计算器!F4+能力值计算器!E4*2+ROUNDDOWN(C3442/4,0))*能力值计算器!C2/100+10+能力值计算器!C2,0)</f>
        <v>150</v>
      </c>
      <c r="H3442">
        <f>ROUNDDOWN(ROUNDDOWN(ROUNDDOWN(ROUNDDOWN(ROUNDDOWN((能力值计算器!F6+能力值计算器!E6*2+ROUNDDOWN(D3442/4,0))*能力值计算器!C2/100+5,0)*能力值计算器!H6,0)*能力值计算器!K6,0)*能力值计算器!L6,0)*VLOOKUP(能力值计算器!J6,能力变化对照表!A:B,2,0),0)</f>
        <v>114</v>
      </c>
      <c r="I3442">
        <f>ROUNDDOWN(ROUNDDOWN(ROUNDDOWN(ROUNDDOWN(ROUNDDOWN((能力值计算器!F8+能力值计算器!E8*2+ROUNDDOWN(E3442/4,0))*能力值计算器!C2/100+5,0)*能力值计算器!H8,0)*能力值计算器!K8,0)*能力值计算器!L8,0)*VLOOKUP(能力值计算器!J8,能力变化对照表!A:B,2,0),0)</f>
        <v>-39</v>
      </c>
      <c r="J3442">
        <f t="shared" si="427"/>
        <v>0</v>
      </c>
      <c r="K3442">
        <f t="shared" si="428"/>
        <v>-5850</v>
      </c>
      <c r="L3442">
        <f t="shared" si="429"/>
        <v>11250</v>
      </c>
      <c r="M3442">
        <f t="shared" si="430"/>
        <v>228.1</v>
      </c>
      <c r="N3442">
        <f t="shared" si="431"/>
        <v>1</v>
      </c>
    </row>
    <row r="3443" spans="1:14">
      <c r="A3443">
        <f t="shared" si="424"/>
        <v>0</v>
      </c>
      <c r="B3443">
        <f t="shared" si="425"/>
        <v>0</v>
      </c>
      <c r="C3443">
        <v>40</v>
      </c>
      <c r="D3443">
        <v>228</v>
      </c>
      <c r="E3443">
        <f t="shared" si="426"/>
        <v>-999</v>
      </c>
      <c r="F3443">
        <f>能力值计算器!G2</f>
        <v>0</v>
      </c>
      <c r="G3443">
        <f>ROUNDDOWN((能力值计算器!F4+能力值计算器!E4*2+ROUNDDOWN(C3443/4,0))*能力值计算器!C2/100+10+能力值计算器!C2,0)</f>
        <v>150</v>
      </c>
      <c r="H3443">
        <f>ROUNDDOWN(ROUNDDOWN(ROUNDDOWN(ROUNDDOWN(ROUNDDOWN((能力值计算器!F6+能力值计算器!E6*2+ROUNDDOWN(D3443/4,0))*能力值计算器!C2/100+5,0)*能力值计算器!H6,0)*能力值计算器!K6,0)*能力值计算器!L6,0)*VLOOKUP(能力值计算器!J6,能力变化对照表!A:B,2,0),0)</f>
        <v>114</v>
      </c>
      <c r="I3443">
        <f>ROUNDDOWN(ROUNDDOWN(ROUNDDOWN(ROUNDDOWN(ROUNDDOWN((能力值计算器!F8+能力值计算器!E8*2+ROUNDDOWN(E3443/4,0))*能力值计算器!C2/100+5,0)*能力值计算器!H8,0)*能力值计算器!K8,0)*能力值计算器!L8,0)*VLOOKUP(能力值计算器!J8,能力变化对照表!A:B,2,0),0)</f>
        <v>-39</v>
      </c>
      <c r="J3443">
        <f t="shared" si="427"/>
        <v>0</v>
      </c>
      <c r="K3443">
        <f t="shared" si="428"/>
        <v>-5850</v>
      </c>
      <c r="L3443">
        <f t="shared" si="429"/>
        <v>11250</v>
      </c>
      <c r="M3443">
        <f t="shared" si="430"/>
        <v>228.1</v>
      </c>
      <c r="N3443">
        <f t="shared" si="431"/>
        <v>1</v>
      </c>
    </row>
    <row r="3444" spans="1:14">
      <c r="A3444">
        <f t="shared" si="424"/>
        <v>0</v>
      </c>
      <c r="B3444">
        <f t="shared" si="425"/>
        <v>0</v>
      </c>
      <c r="C3444">
        <v>40</v>
      </c>
      <c r="D3444">
        <v>232</v>
      </c>
      <c r="E3444">
        <f t="shared" si="426"/>
        <v>-999</v>
      </c>
      <c r="F3444">
        <f>能力值计算器!G2</f>
        <v>0</v>
      </c>
      <c r="G3444">
        <f>ROUNDDOWN((能力值计算器!F4+能力值计算器!E4*2+ROUNDDOWN(C3444/4,0))*能力值计算器!C2/100+10+能力值计算器!C2,0)</f>
        <v>150</v>
      </c>
      <c r="H3444">
        <f>ROUNDDOWN(ROUNDDOWN(ROUNDDOWN(ROUNDDOWN(ROUNDDOWN((能力值计算器!F6+能力值计算器!E6*2+ROUNDDOWN(D3444/4,0))*能力值计算器!C2/100+5,0)*能力值计算器!H6,0)*能力值计算器!K6,0)*能力值计算器!L6,0)*VLOOKUP(能力值计算器!J6,能力变化对照表!A:B,2,0),0)</f>
        <v>114</v>
      </c>
      <c r="I3444">
        <f>ROUNDDOWN(ROUNDDOWN(ROUNDDOWN(ROUNDDOWN(ROUNDDOWN((能力值计算器!F8+能力值计算器!E8*2+ROUNDDOWN(E3444/4,0))*能力值计算器!C2/100+5,0)*能力值计算器!H8,0)*能力值计算器!K8,0)*能力值计算器!L8,0)*VLOOKUP(能力值计算器!J8,能力变化对照表!A:B,2,0),0)</f>
        <v>-39</v>
      </c>
      <c r="J3444">
        <f t="shared" si="427"/>
        <v>0</v>
      </c>
      <c r="K3444">
        <f t="shared" si="428"/>
        <v>-5850</v>
      </c>
      <c r="L3444">
        <f t="shared" si="429"/>
        <v>11250</v>
      </c>
      <c r="M3444">
        <f t="shared" si="430"/>
        <v>228.1</v>
      </c>
      <c r="N3444">
        <f t="shared" si="431"/>
        <v>1</v>
      </c>
    </row>
    <row r="3445" spans="1:14">
      <c r="A3445">
        <f t="shared" si="424"/>
        <v>0</v>
      </c>
      <c r="B3445">
        <f t="shared" si="425"/>
        <v>0</v>
      </c>
      <c r="C3445">
        <v>212</v>
      </c>
      <c r="D3445">
        <v>116</v>
      </c>
      <c r="E3445">
        <f t="shared" si="426"/>
        <v>-999</v>
      </c>
      <c r="F3445">
        <f>能力值计算器!G2</f>
        <v>0</v>
      </c>
      <c r="G3445">
        <f>ROUNDDOWN((能力值计算器!F4+能力值计算器!E4*2+ROUNDDOWN(C3445/4,0))*能力值计算器!C2/100+10+能力值计算器!C2,0)</f>
        <v>172</v>
      </c>
      <c r="H3445">
        <f>ROUNDDOWN(ROUNDDOWN(ROUNDDOWN(ROUNDDOWN(ROUNDDOWN((能力值计算器!F6+能力值计算器!E6*2+ROUNDDOWN(D3445/4,0))*能力值计算器!C2/100+5,0)*能力值计算器!H6,0)*能力值计算器!K6,0)*能力值计算器!L6,0)*VLOOKUP(能力值计算器!J6,能力变化对照表!A:B,2,0),0)</f>
        <v>100</v>
      </c>
      <c r="I3445">
        <f>ROUNDDOWN(ROUNDDOWN(ROUNDDOWN(ROUNDDOWN(ROUNDDOWN((能力值计算器!F8+能力值计算器!E8*2+ROUNDDOWN(E3445/4,0))*能力值计算器!C2/100+5,0)*能力值计算器!H8,0)*能力值计算器!K8,0)*能力值计算器!L8,0)*VLOOKUP(能力值计算器!J8,能力变化对照表!A:B,2,0),0)</f>
        <v>-39</v>
      </c>
      <c r="J3445">
        <f t="shared" si="427"/>
        <v>0</v>
      </c>
      <c r="K3445">
        <f t="shared" si="428"/>
        <v>-6708</v>
      </c>
      <c r="L3445">
        <f t="shared" si="429"/>
        <v>10492</v>
      </c>
      <c r="M3445">
        <f t="shared" si="430"/>
        <v>250.1</v>
      </c>
      <c r="N3445">
        <f t="shared" si="431"/>
        <v>1</v>
      </c>
    </row>
    <row r="3446" spans="1:14">
      <c r="A3446">
        <f t="shared" si="424"/>
        <v>0</v>
      </c>
      <c r="B3446">
        <f t="shared" si="425"/>
        <v>0</v>
      </c>
      <c r="C3446">
        <v>212</v>
      </c>
      <c r="D3446">
        <v>120</v>
      </c>
      <c r="E3446">
        <f t="shared" si="426"/>
        <v>-999</v>
      </c>
      <c r="F3446">
        <f>能力值计算器!G2</f>
        <v>0</v>
      </c>
      <c r="G3446">
        <f>ROUNDDOWN((能力值计算器!F4+能力值计算器!E4*2+ROUNDDOWN(C3446/4,0))*能力值计算器!C2/100+10+能力值计算器!C2,0)</f>
        <v>172</v>
      </c>
      <c r="H3446">
        <f>ROUNDDOWN(ROUNDDOWN(ROUNDDOWN(ROUNDDOWN(ROUNDDOWN((能力值计算器!F6+能力值计算器!E6*2+ROUNDDOWN(D3446/4,0))*能力值计算器!C2/100+5,0)*能力值计算器!H6,0)*能力值计算器!K6,0)*能力值计算器!L6,0)*VLOOKUP(能力值计算器!J6,能力变化对照表!A:B,2,0),0)</f>
        <v>100</v>
      </c>
      <c r="I3446">
        <f>ROUNDDOWN(ROUNDDOWN(ROUNDDOWN(ROUNDDOWN(ROUNDDOWN((能力值计算器!F8+能力值计算器!E8*2+ROUNDDOWN(E3446/4,0))*能力值计算器!C2/100+5,0)*能力值计算器!H8,0)*能力值计算器!K8,0)*能力值计算器!L8,0)*VLOOKUP(能力值计算器!J8,能力变化对照表!A:B,2,0),0)</f>
        <v>-39</v>
      </c>
      <c r="J3446">
        <f t="shared" si="427"/>
        <v>0</v>
      </c>
      <c r="K3446">
        <f t="shared" si="428"/>
        <v>-6708</v>
      </c>
      <c r="L3446">
        <f t="shared" si="429"/>
        <v>10492</v>
      </c>
      <c r="M3446">
        <f t="shared" si="430"/>
        <v>250.1</v>
      </c>
      <c r="N3446">
        <f t="shared" si="431"/>
        <v>1</v>
      </c>
    </row>
    <row r="3447" spans="1:14">
      <c r="A3447">
        <f t="shared" si="424"/>
        <v>0</v>
      </c>
      <c r="B3447">
        <f t="shared" si="425"/>
        <v>0</v>
      </c>
      <c r="C3447">
        <v>216</v>
      </c>
      <c r="D3447">
        <v>116</v>
      </c>
      <c r="E3447">
        <f t="shared" si="426"/>
        <v>-999</v>
      </c>
      <c r="F3447">
        <f>能力值计算器!G2</f>
        <v>0</v>
      </c>
      <c r="G3447">
        <f>ROUNDDOWN((能力值计算器!F4+能力值计算器!E4*2+ROUNDDOWN(C3447/4,0))*能力值计算器!C2/100+10+能力值计算器!C2,0)</f>
        <v>172</v>
      </c>
      <c r="H3447">
        <f>ROUNDDOWN(ROUNDDOWN(ROUNDDOWN(ROUNDDOWN(ROUNDDOWN((能力值计算器!F6+能力值计算器!E6*2+ROUNDDOWN(D3447/4,0))*能力值计算器!C2/100+5,0)*能力值计算器!H6,0)*能力值计算器!K6,0)*能力值计算器!L6,0)*VLOOKUP(能力值计算器!J6,能力变化对照表!A:B,2,0),0)</f>
        <v>100</v>
      </c>
      <c r="I3447">
        <f>ROUNDDOWN(ROUNDDOWN(ROUNDDOWN(ROUNDDOWN(ROUNDDOWN((能力值计算器!F8+能力值计算器!E8*2+ROUNDDOWN(E3447/4,0))*能力值计算器!C2/100+5,0)*能力值计算器!H8,0)*能力值计算器!K8,0)*能力值计算器!L8,0)*VLOOKUP(能力值计算器!J8,能力变化对照表!A:B,2,0),0)</f>
        <v>-39</v>
      </c>
      <c r="J3447">
        <f t="shared" si="427"/>
        <v>0</v>
      </c>
      <c r="K3447">
        <f t="shared" si="428"/>
        <v>-6708</v>
      </c>
      <c r="L3447">
        <f t="shared" si="429"/>
        <v>10492</v>
      </c>
      <c r="M3447">
        <f t="shared" si="430"/>
        <v>250.1</v>
      </c>
      <c r="N3447">
        <f t="shared" si="431"/>
        <v>1</v>
      </c>
    </row>
    <row r="3448" spans="1:14">
      <c r="A3448">
        <f t="shared" si="424"/>
        <v>0</v>
      </c>
      <c r="B3448">
        <f t="shared" si="425"/>
        <v>0</v>
      </c>
      <c r="C3448">
        <v>216</v>
      </c>
      <c r="D3448">
        <v>120</v>
      </c>
      <c r="E3448">
        <f t="shared" si="426"/>
        <v>-999</v>
      </c>
      <c r="F3448">
        <f>能力值计算器!G2</f>
        <v>0</v>
      </c>
      <c r="G3448">
        <f>ROUNDDOWN((能力值计算器!F4+能力值计算器!E4*2+ROUNDDOWN(C3448/4,0))*能力值计算器!C2/100+10+能力值计算器!C2,0)</f>
        <v>172</v>
      </c>
      <c r="H3448">
        <f>ROUNDDOWN(ROUNDDOWN(ROUNDDOWN(ROUNDDOWN(ROUNDDOWN((能力值计算器!F6+能力值计算器!E6*2+ROUNDDOWN(D3448/4,0))*能力值计算器!C2/100+5,0)*能力值计算器!H6,0)*能力值计算器!K6,0)*能力值计算器!L6,0)*VLOOKUP(能力值计算器!J6,能力变化对照表!A:B,2,0),0)</f>
        <v>100</v>
      </c>
      <c r="I3448">
        <f>ROUNDDOWN(ROUNDDOWN(ROUNDDOWN(ROUNDDOWN(ROUNDDOWN((能力值计算器!F8+能力值计算器!E8*2+ROUNDDOWN(E3448/4,0))*能力值计算器!C2/100+5,0)*能力值计算器!H8,0)*能力值计算器!K8,0)*能力值计算器!L8,0)*VLOOKUP(能力值计算器!J8,能力变化对照表!A:B,2,0),0)</f>
        <v>-39</v>
      </c>
      <c r="J3448">
        <f t="shared" si="427"/>
        <v>0</v>
      </c>
      <c r="K3448">
        <f t="shared" si="428"/>
        <v>-6708</v>
      </c>
      <c r="L3448">
        <f t="shared" si="429"/>
        <v>10492</v>
      </c>
      <c r="M3448">
        <f t="shared" si="430"/>
        <v>250.1</v>
      </c>
      <c r="N3448">
        <f t="shared" si="431"/>
        <v>1</v>
      </c>
    </row>
    <row r="3449" spans="1:14">
      <c r="A3449">
        <f t="shared" si="424"/>
        <v>0</v>
      </c>
      <c r="B3449">
        <f t="shared" si="425"/>
        <v>0</v>
      </c>
      <c r="C3449">
        <v>156</v>
      </c>
      <c r="D3449">
        <v>148</v>
      </c>
      <c r="E3449">
        <f t="shared" si="426"/>
        <v>-999</v>
      </c>
      <c r="F3449">
        <f>能力值计算器!G2</f>
        <v>0</v>
      </c>
      <c r="G3449">
        <f>ROUNDDOWN((能力值计算器!F4+能力值计算器!E4*2+ROUNDDOWN(C3449/4,0))*能力值计算器!C2/100+10+能力值计算器!C2,0)</f>
        <v>165</v>
      </c>
      <c r="H3449">
        <f>ROUNDDOWN(ROUNDDOWN(ROUNDDOWN(ROUNDDOWN(ROUNDDOWN((能力值计算器!F6+能力值计算器!E6*2+ROUNDDOWN(D3449/4,0))*能力值计算器!C2/100+5,0)*能力值计算器!H6,0)*能力值计算器!K6,0)*能力值计算器!L6,0)*VLOOKUP(能力值计算器!J6,能力变化对照表!A:B,2,0),0)</f>
        <v>104</v>
      </c>
      <c r="I3449">
        <f>ROUNDDOWN(ROUNDDOWN(ROUNDDOWN(ROUNDDOWN(ROUNDDOWN((能力值计算器!F8+能力值计算器!E8*2+ROUNDDOWN(E3449/4,0))*能力值计算器!C2/100+5,0)*能力值计算器!H8,0)*能力值计算器!K8,0)*能力值计算器!L8,0)*VLOOKUP(能力值计算器!J8,能力变化对照表!A:B,2,0),0)</f>
        <v>-39</v>
      </c>
      <c r="J3449">
        <f t="shared" si="427"/>
        <v>0</v>
      </c>
      <c r="K3449">
        <f t="shared" si="428"/>
        <v>-6435</v>
      </c>
      <c r="L3449">
        <f t="shared" si="429"/>
        <v>10725</v>
      </c>
      <c r="M3449">
        <f t="shared" si="430"/>
        <v>243.1</v>
      </c>
      <c r="N3449">
        <f t="shared" si="431"/>
        <v>1</v>
      </c>
    </row>
    <row r="3450" spans="1:14">
      <c r="A3450">
        <f t="shared" si="424"/>
        <v>0</v>
      </c>
      <c r="B3450">
        <f t="shared" si="425"/>
        <v>0</v>
      </c>
      <c r="C3450">
        <v>156</v>
      </c>
      <c r="D3450">
        <v>152</v>
      </c>
      <c r="E3450">
        <f t="shared" si="426"/>
        <v>-999</v>
      </c>
      <c r="F3450">
        <f>能力值计算器!G2</f>
        <v>0</v>
      </c>
      <c r="G3450">
        <f>ROUNDDOWN((能力值计算器!F4+能力值计算器!E4*2+ROUNDDOWN(C3450/4,0))*能力值计算器!C2/100+10+能力值计算器!C2,0)</f>
        <v>165</v>
      </c>
      <c r="H3450">
        <f>ROUNDDOWN(ROUNDDOWN(ROUNDDOWN(ROUNDDOWN(ROUNDDOWN((能力值计算器!F6+能力值计算器!E6*2+ROUNDDOWN(D3450/4,0))*能力值计算器!C2/100+5,0)*能力值计算器!H6,0)*能力值计算器!K6,0)*能力值计算器!L6,0)*VLOOKUP(能力值计算器!J6,能力变化对照表!A:B,2,0),0)</f>
        <v>104</v>
      </c>
      <c r="I3450">
        <f>ROUNDDOWN(ROUNDDOWN(ROUNDDOWN(ROUNDDOWN(ROUNDDOWN((能力值计算器!F8+能力值计算器!E8*2+ROUNDDOWN(E3450/4,0))*能力值计算器!C2/100+5,0)*能力值计算器!H8,0)*能力值计算器!K8,0)*能力值计算器!L8,0)*VLOOKUP(能力值计算器!J8,能力变化对照表!A:B,2,0),0)</f>
        <v>-39</v>
      </c>
      <c r="J3450">
        <f t="shared" si="427"/>
        <v>0</v>
      </c>
      <c r="K3450">
        <f t="shared" si="428"/>
        <v>-6435</v>
      </c>
      <c r="L3450">
        <f t="shared" si="429"/>
        <v>10725</v>
      </c>
      <c r="M3450">
        <f t="shared" si="430"/>
        <v>243.1</v>
      </c>
      <c r="N3450">
        <f t="shared" si="431"/>
        <v>1</v>
      </c>
    </row>
    <row r="3451" spans="1:14">
      <c r="A3451">
        <f t="shared" si="424"/>
        <v>0</v>
      </c>
      <c r="B3451">
        <f t="shared" si="425"/>
        <v>0</v>
      </c>
      <c r="C3451">
        <v>160</v>
      </c>
      <c r="D3451">
        <v>148</v>
      </c>
      <c r="E3451">
        <f t="shared" si="426"/>
        <v>-999</v>
      </c>
      <c r="F3451">
        <f>能力值计算器!G2</f>
        <v>0</v>
      </c>
      <c r="G3451">
        <f>ROUNDDOWN((能力值计算器!F4+能力值计算器!E4*2+ROUNDDOWN(C3451/4,0))*能力值计算器!C2/100+10+能力值计算器!C2,0)</f>
        <v>165</v>
      </c>
      <c r="H3451">
        <f>ROUNDDOWN(ROUNDDOWN(ROUNDDOWN(ROUNDDOWN(ROUNDDOWN((能力值计算器!F6+能力值计算器!E6*2+ROUNDDOWN(D3451/4,0))*能力值计算器!C2/100+5,0)*能力值计算器!H6,0)*能力值计算器!K6,0)*能力值计算器!L6,0)*VLOOKUP(能力值计算器!J6,能力变化对照表!A:B,2,0),0)</f>
        <v>104</v>
      </c>
      <c r="I3451">
        <f>ROUNDDOWN(ROUNDDOWN(ROUNDDOWN(ROUNDDOWN(ROUNDDOWN((能力值计算器!F8+能力值计算器!E8*2+ROUNDDOWN(E3451/4,0))*能力值计算器!C2/100+5,0)*能力值计算器!H8,0)*能力值计算器!K8,0)*能力值计算器!L8,0)*VLOOKUP(能力值计算器!J8,能力变化对照表!A:B,2,0),0)</f>
        <v>-39</v>
      </c>
      <c r="J3451">
        <f t="shared" si="427"/>
        <v>0</v>
      </c>
      <c r="K3451">
        <f t="shared" si="428"/>
        <v>-6435</v>
      </c>
      <c r="L3451">
        <f t="shared" si="429"/>
        <v>10725</v>
      </c>
      <c r="M3451">
        <f t="shared" si="430"/>
        <v>243.1</v>
      </c>
      <c r="N3451">
        <f t="shared" si="431"/>
        <v>1</v>
      </c>
    </row>
    <row r="3452" spans="1:14">
      <c r="A3452">
        <f t="shared" si="424"/>
        <v>0</v>
      </c>
      <c r="B3452">
        <f t="shared" si="425"/>
        <v>0</v>
      </c>
      <c r="C3452">
        <v>160</v>
      </c>
      <c r="D3452">
        <v>152</v>
      </c>
      <c r="E3452">
        <f t="shared" si="426"/>
        <v>-999</v>
      </c>
      <c r="F3452">
        <f>能力值计算器!G2</f>
        <v>0</v>
      </c>
      <c r="G3452">
        <f>ROUNDDOWN((能力值计算器!F4+能力值计算器!E4*2+ROUNDDOWN(C3452/4,0))*能力值计算器!C2/100+10+能力值计算器!C2,0)</f>
        <v>165</v>
      </c>
      <c r="H3452">
        <f>ROUNDDOWN(ROUNDDOWN(ROUNDDOWN(ROUNDDOWN(ROUNDDOWN((能力值计算器!F6+能力值计算器!E6*2+ROUNDDOWN(D3452/4,0))*能力值计算器!C2/100+5,0)*能力值计算器!H6,0)*能力值计算器!K6,0)*能力值计算器!L6,0)*VLOOKUP(能力值计算器!J6,能力变化对照表!A:B,2,0),0)</f>
        <v>104</v>
      </c>
      <c r="I3452">
        <f>ROUNDDOWN(ROUNDDOWN(ROUNDDOWN(ROUNDDOWN(ROUNDDOWN((能力值计算器!F8+能力值计算器!E8*2+ROUNDDOWN(E3452/4,0))*能力值计算器!C2/100+5,0)*能力值计算器!H8,0)*能力值计算器!K8,0)*能力值计算器!L8,0)*VLOOKUP(能力值计算器!J8,能力变化对照表!A:B,2,0),0)</f>
        <v>-39</v>
      </c>
      <c r="J3452">
        <f t="shared" si="427"/>
        <v>0</v>
      </c>
      <c r="K3452">
        <f t="shared" si="428"/>
        <v>-6435</v>
      </c>
      <c r="L3452">
        <f t="shared" si="429"/>
        <v>10725</v>
      </c>
      <c r="M3452">
        <f t="shared" si="430"/>
        <v>243.1</v>
      </c>
      <c r="N3452">
        <f t="shared" si="431"/>
        <v>1</v>
      </c>
    </row>
    <row r="3453" spans="1:14">
      <c r="A3453">
        <f t="shared" si="424"/>
        <v>0</v>
      </c>
      <c r="B3453">
        <f t="shared" si="425"/>
        <v>0</v>
      </c>
      <c r="C3453">
        <v>12</v>
      </c>
      <c r="D3453">
        <v>248</v>
      </c>
      <c r="E3453">
        <f t="shared" si="426"/>
        <v>-999</v>
      </c>
      <c r="F3453">
        <f>能力值计算器!G2</f>
        <v>0</v>
      </c>
      <c r="G3453">
        <f>ROUNDDOWN((能力值计算器!F4+能力值计算器!E4*2+ROUNDDOWN(C3453/4,0))*能力值计算器!C2/100+10+能力值计算器!C2,0)</f>
        <v>147</v>
      </c>
      <c r="H3453">
        <f>ROUNDDOWN(ROUNDDOWN(ROUNDDOWN(ROUNDDOWN(ROUNDDOWN((能力值计算器!F6+能力值计算器!E6*2+ROUNDDOWN(D3453/4,0))*能力值计算器!C2/100+5,0)*能力值计算器!H6,0)*能力值计算器!K6,0)*能力值计算器!L6,0)*VLOOKUP(能力值计算器!J6,能力变化对照表!A:B,2,0),0)</f>
        <v>116</v>
      </c>
      <c r="I3453">
        <f>ROUNDDOWN(ROUNDDOWN(ROUNDDOWN(ROUNDDOWN(ROUNDDOWN((能力值计算器!F8+能力值计算器!E8*2+ROUNDDOWN(E3453/4,0))*能力值计算器!C2/100+5,0)*能力值计算器!H8,0)*能力值计算器!K8,0)*能力值计算器!L8,0)*VLOOKUP(能力值计算器!J8,能力变化对照表!A:B,2,0),0)</f>
        <v>-39</v>
      </c>
      <c r="J3453">
        <f t="shared" si="427"/>
        <v>0</v>
      </c>
      <c r="K3453">
        <f t="shared" si="428"/>
        <v>-5733</v>
      </c>
      <c r="L3453">
        <f t="shared" si="429"/>
        <v>11319</v>
      </c>
      <c r="M3453">
        <f t="shared" si="430"/>
        <v>225.1</v>
      </c>
      <c r="N3453">
        <f t="shared" si="431"/>
        <v>1</v>
      </c>
    </row>
    <row r="3454" spans="1:14">
      <c r="A3454">
        <f t="shared" si="424"/>
        <v>0</v>
      </c>
      <c r="B3454">
        <f t="shared" si="425"/>
        <v>0</v>
      </c>
      <c r="C3454">
        <v>16</v>
      </c>
      <c r="D3454">
        <v>244</v>
      </c>
      <c r="E3454">
        <f t="shared" si="426"/>
        <v>-999</v>
      </c>
      <c r="F3454">
        <f>能力值计算器!G2</f>
        <v>0</v>
      </c>
      <c r="G3454">
        <f>ROUNDDOWN((能力值计算器!F4+能力值计算器!E4*2+ROUNDDOWN(C3454/4,0))*能力值计算器!C2/100+10+能力值计算器!C2,0)</f>
        <v>147</v>
      </c>
      <c r="H3454">
        <f>ROUNDDOWN(ROUNDDOWN(ROUNDDOWN(ROUNDDOWN(ROUNDDOWN((能力值计算器!F6+能力值计算器!E6*2+ROUNDDOWN(D3454/4,0))*能力值计算器!C2/100+5,0)*能力值计算器!H6,0)*能力值计算器!K6,0)*能力值计算器!L6,0)*VLOOKUP(能力值计算器!J6,能力变化对照表!A:B,2,0),0)</f>
        <v>116</v>
      </c>
      <c r="I3454">
        <f>ROUNDDOWN(ROUNDDOWN(ROUNDDOWN(ROUNDDOWN(ROUNDDOWN((能力值计算器!F8+能力值计算器!E8*2+ROUNDDOWN(E3454/4,0))*能力值计算器!C2/100+5,0)*能力值计算器!H8,0)*能力值计算器!K8,0)*能力值计算器!L8,0)*VLOOKUP(能力值计算器!J8,能力变化对照表!A:B,2,0),0)</f>
        <v>-39</v>
      </c>
      <c r="J3454">
        <f t="shared" si="427"/>
        <v>0</v>
      </c>
      <c r="K3454">
        <f t="shared" si="428"/>
        <v>-5733</v>
      </c>
      <c r="L3454">
        <f t="shared" si="429"/>
        <v>11319</v>
      </c>
      <c r="M3454">
        <f t="shared" si="430"/>
        <v>225.1</v>
      </c>
      <c r="N3454">
        <f t="shared" si="431"/>
        <v>1</v>
      </c>
    </row>
    <row r="3455" spans="1:14">
      <c r="A3455">
        <f t="shared" si="424"/>
        <v>0</v>
      </c>
      <c r="B3455">
        <f t="shared" si="425"/>
        <v>0</v>
      </c>
      <c r="C3455">
        <v>16</v>
      </c>
      <c r="D3455">
        <v>248</v>
      </c>
      <c r="E3455">
        <f t="shared" si="426"/>
        <v>-999</v>
      </c>
      <c r="F3455">
        <f>能力值计算器!G2</f>
        <v>0</v>
      </c>
      <c r="G3455">
        <f>ROUNDDOWN((能力值计算器!F4+能力值计算器!E4*2+ROUNDDOWN(C3455/4,0))*能力值计算器!C2/100+10+能力值计算器!C2,0)</f>
        <v>147</v>
      </c>
      <c r="H3455">
        <f>ROUNDDOWN(ROUNDDOWN(ROUNDDOWN(ROUNDDOWN(ROUNDDOWN((能力值计算器!F6+能力值计算器!E6*2+ROUNDDOWN(D3455/4,0))*能力值计算器!C2/100+5,0)*能力值计算器!H6,0)*能力值计算器!K6,0)*能力值计算器!L6,0)*VLOOKUP(能力值计算器!J6,能力变化对照表!A:B,2,0),0)</f>
        <v>116</v>
      </c>
      <c r="I3455">
        <f>ROUNDDOWN(ROUNDDOWN(ROUNDDOWN(ROUNDDOWN(ROUNDDOWN((能力值计算器!F8+能力值计算器!E8*2+ROUNDDOWN(E3455/4,0))*能力值计算器!C2/100+5,0)*能力值计算器!H8,0)*能力值计算器!K8,0)*能力值计算器!L8,0)*VLOOKUP(能力值计算器!J8,能力变化对照表!A:B,2,0),0)</f>
        <v>-39</v>
      </c>
      <c r="J3455">
        <f t="shared" si="427"/>
        <v>0</v>
      </c>
      <c r="K3455">
        <f t="shared" si="428"/>
        <v>-5733</v>
      </c>
      <c r="L3455">
        <f t="shared" si="429"/>
        <v>11319</v>
      </c>
      <c r="M3455">
        <f t="shared" si="430"/>
        <v>225.1</v>
      </c>
      <c r="N3455">
        <f t="shared" si="431"/>
        <v>1</v>
      </c>
    </row>
    <row r="3456" spans="1:14">
      <c r="A3456">
        <f t="shared" si="424"/>
        <v>0</v>
      </c>
      <c r="B3456">
        <f t="shared" si="425"/>
        <v>0</v>
      </c>
      <c r="C3456">
        <v>92</v>
      </c>
      <c r="D3456">
        <v>188</v>
      </c>
      <c r="E3456">
        <f t="shared" si="426"/>
        <v>-999</v>
      </c>
      <c r="F3456">
        <f>能力值计算器!G2</f>
        <v>0</v>
      </c>
      <c r="G3456">
        <f>ROUNDDOWN((能力值计算器!F4+能力值计算器!E4*2+ROUNDDOWN(C3456/4,0))*能力值计算器!C2/100+10+能力值计算器!C2,0)</f>
        <v>157</v>
      </c>
      <c r="H3456">
        <f>ROUNDDOWN(ROUNDDOWN(ROUNDDOWN(ROUNDDOWN(ROUNDDOWN((能力值计算器!F6+能力值计算器!E6*2+ROUNDDOWN(D3456/4,0))*能力值计算器!C2/100+5,0)*能力值计算器!H6,0)*能力值计算器!K6,0)*能力值计算器!L6,0)*VLOOKUP(能力值计算器!J6,能力变化对照表!A:B,2,0),0)</f>
        <v>109</v>
      </c>
      <c r="I3456">
        <f>ROUNDDOWN(ROUNDDOWN(ROUNDDOWN(ROUNDDOWN(ROUNDDOWN((能力值计算器!F8+能力值计算器!E8*2+ROUNDDOWN(E3456/4,0))*能力值计算器!C2/100+5,0)*能力值计算器!H8,0)*能力值计算器!K8,0)*能力值计算器!L8,0)*VLOOKUP(能力值计算器!J8,能力变化对照表!A:B,2,0),0)</f>
        <v>-39</v>
      </c>
      <c r="J3456">
        <f t="shared" si="427"/>
        <v>0</v>
      </c>
      <c r="K3456">
        <f t="shared" si="428"/>
        <v>-6123</v>
      </c>
      <c r="L3456">
        <f t="shared" si="429"/>
        <v>10990</v>
      </c>
      <c r="M3456">
        <f t="shared" si="430"/>
        <v>235.1</v>
      </c>
      <c r="N3456">
        <f t="shared" si="431"/>
        <v>1</v>
      </c>
    </row>
    <row r="3457" spans="1:14">
      <c r="A3457">
        <f t="shared" si="424"/>
        <v>0</v>
      </c>
      <c r="B3457">
        <f t="shared" si="425"/>
        <v>0</v>
      </c>
      <c r="C3457">
        <v>92</v>
      </c>
      <c r="D3457">
        <v>192</v>
      </c>
      <c r="E3457">
        <f t="shared" si="426"/>
        <v>-999</v>
      </c>
      <c r="F3457">
        <f>能力值计算器!G2</f>
        <v>0</v>
      </c>
      <c r="G3457">
        <f>ROUNDDOWN((能力值计算器!F4+能力值计算器!E4*2+ROUNDDOWN(C3457/4,0))*能力值计算器!C2/100+10+能力值计算器!C2,0)</f>
        <v>157</v>
      </c>
      <c r="H3457">
        <f>ROUNDDOWN(ROUNDDOWN(ROUNDDOWN(ROUNDDOWN(ROUNDDOWN((能力值计算器!F6+能力值计算器!E6*2+ROUNDDOWN(D3457/4,0))*能力值计算器!C2/100+5,0)*能力值计算器!H6,0)*能力值计算器!K6,0)*能力值计算器!L6,0)*VLOOKUP(能力值计算器!J6,能力变化对照表!A:B,2,0),0)</f>
        <v>109</v>
      </c>
      <c r="I3457">
        <f>ROUNDDOWN(ROUNDDOWN(ROUNDDOWN(ROUNDDOWN(ROUNDDOWN((能力值计算器!F8+能力值计算器!E8*2+ROUNDDOWN(E3457/4,0))*能力值计算器!C2/100+5,0)*能力值计算器!H8,0)*能力值计算器!K8,0)*能力值计算器!L8,0)*VLOOKUP(能力值计算器!J8,能力变化对照表!A:B,2,0),0)</f>
        <v>-39</v>
      </c>
      <c r="J3457">
        <f t="shared" si="427"/>
        <v>0</v>
      </c>
      <c r="K3457">
        <f t="shared" si="428"/>
        <v>-6123</v>
      </c>
      <c r="L3457">
        <f t="shared" si="429"/>
        <v>10990</v>
      </c>
      <c r="M3457">
        <f t="shared" si="430"/>
        <v>235.1</v>
      </c>
      <c r="N3457">
        <f t="shared" si="431"/>
        <v>1</v>
      </c>
    </row>
    <row r="3458" spans="1:14">
      <c r="A3458">
        <f t="shared" ref="A3458:A3521" si="432">IF(N3458=1,0,L3458+1/M3458)</f>
        <v>0</v>
      </c>
      <c r="B3458">
        <f t="shared" ref="B3458:B3521" si="433">IF(A3458=MAX(A:A),1,0)</f>
        <v>0</v>
      </c>
      <c r="C3458">
        <v>96</v>
      </c>
      <c r="D3458">
        <v>188</v>
      </c>
      <c r="E3458">
        <f t="shared" ref="E3458:E3521" si="434">IF(F3458-D3458-C3458&gt;253,-999,IF(F3458-D3458-C3458&lt;0,-999,F3458-D3458-C3458))</f>
        <v>-999</v>
      </c>
      <c r="F3458">
        <f>能力值计算器!G2</f>
        <v>0</v>
      </c>
      <c r="G3458">
        <f>ROUNDDOWN((能力值计算器!F4+能力值计算器!E4*2+ROUNDDOWN(C3458/4,0))*能力值计算器!C2/100+10+能力值计算器!C2,0)</f>
        <v>157</v>
      </c>
      <c r="H3458">
        <f>ROUNDDOWN(ROUNDDOWN(ROUNDDOWN(ROUNDDOWN(ROUNDDOWN((能力值计算器!F6+能力值计算器!E6*2+ROUNDDOWN(D3458/4,0))*能力值计算器!C2/100+5,0)*能力值计算器!H6,0)*能力值计算器!K6,0)*能力值计算器!L6,0)*VLOOKUP(能力值计算器!J6,能力变化对照表!A:B,2,0),0)</f>
        <v>109</v>
      </c>
      <c r="I3458">
        <f>ROUNDDOWN(ROUNDDOWN(ROUNDDOWN(ROUNDDOWN(ROUNDDOWN((能力值计算器!F8+能力值计算器!E8*2+ROUNDDOWN(E3458/4,0))*能力值计算器!C2/100+5,0)*能力值计算器!H8,0)*能力值计算器!K8,0)*能力值计算器!L8,0)*VLOOKUP(能力值计算器!J8,能力变化对照表!A:B,2,0),0)</f>
        <v>-39</v>
      </c>
      <c r="J3458">
        <f t="shared" ref="J3458:J3521" si="435">IF(E3458&lt;0,0,G3458*H3458)</f>
        <v>0</v>
      </c>
      <c r="K3458">
        <f t="shared" ref="K3458:K3521" si="436">G3458*I3458</f>
        <v>-6123</v>
      </c>
      <c r="L3458">
        <f t="shared" ref="L3458:L3521" si="437">(H3458+I3458)*G3458</f>
        <v>10990</v>
      </c>
      <c r="M3458">
        <f t="shared" ref="M3458:M3521" si="438">IF(H3458+I3458-G3458&lt;0,G3458-H3458-I3458,H3458+I3458-G3458)+IF(H3458-I3458&lt;0,I3458-H3458,H3458-I3458)+0.1</f>
        <v>235.1</v>
      </c>
      <c r="N3458">
        <f t="shared" ref="N3458:N3521" si="439">IF(E3458&lt;0,1,0)</f>
        <v>1</v>
      </c>
    </row>
    <row r="3459" spans="1:14">
      <c r="A3459">
        <f t="shared" si="432"/>
        <v>0</v>
      </c>
      <c r="B3459">
        <f t="shared" si="433"/>
        <v>0</v>
      </c>
      <c r="C3459">
        <v>96</v>
      </c>
      <c r="D3459">
        <v>192</v>
      </c>
      <c r="E3459">
        <f t="shared" si="434"/>
        <v>-999</v>
      </c>
      <c r="F3459">
        <f>能力值计算器!G2</f>
        <v>0</v>
      </c>
      <c r="G3459">
        <f>ROUNDDOWN((能力值计算器!F4+能力值计算器!E4*2+ROUNDDOWN(C3459/4,0))*能力值计算器!C2/100+10+能力值计算器!C2,0)</f>
        <v>157</v>
      </c>
      <c r="H3459">
        <f>ROUNDDOWN(ROUNDDOWN(ROUNDDOWN(ROUNDDOWN(ROUNDDOWN((能力值计算器!F6+能力值计算器!E6*2+ROUNDDOWN(D3459/4,0))*能力值计算器!C2/100+5,0)*能力值计算器!H6,0)*能力值计算器!K6,0)*能力值计算器!L6,0)*VLOOKUP(能力值计算器!J6,能力变化对照表!A:B,2,0),0)</f>
        <v>109</v>
      </c>
      <c r="I3459">
        <f>ROUNDDOWN(ROUNDDOWN(ROUNDDOWN(ROUNDDOWN(ROUNDDOWN((能力值计算器!F8+能力值计算器!E8*2+ROUNDDOWN(E3459/4,0))*能力值计算器!C2/100+5,0)*能力值计算器!H8,0)*能力值计算器!K8,0)*能力值计算器!L8,0)*VLOOKUP(能力值计算器!J8,能力变化对照表!A:B,2,0),0)</f>
        <v>-39</v>
      </c>
      <c r="J3459">
        <f t="shared" si="435"/>
        <v>0</v>
      </c>
      <c r="K3459">
        <f t="shared" si="436"/>
        <v>-6123</v>
      </c>
      <c r="L3459">
        <f t="shared" si="437"/>
        <v>10990</v>
      </c>
      <c r="M3459">
        <f t="shared" si="438"/>
        <v>235.1</v>
      </c>
      <c r="N3459">
        <f t="shared" si="439"/>
        <v>1</v>
      </c>
    </row>
    <row r="3460" spans="1:14">
      <c r="A3460">
        <f t="shared" si="432"/>
        <v>0</v>
      </c>
      <c r="B3460">
        <f t="shared" si="433"/>
        <v>0</v>
      </c>
      <c r="C3460">
        <v>196</v>
      </c>
      <c r="D3460">
        <v>124</v>
      </c>
      <c r="E3460">
        <f t="shared" si="434"/>
        <v>-999</v>
      </c>
      <c r="F3460">
        <f>能力值计算器!G2</f>
        <v>0</v>
      </c>
      <c r="G3460">
        <f>ROUNDDOWN((能力值计算器!F4+能力值计算器!E4*2+ROUNDDOWN(C3460/4,0))*能力值计算器!C2/100+10+能力值计算器!C2,0)</f>
        <v>170</v>
      </c>
      <c r="H3460">
        <f>ROUNDDOWN(ROUNDDOWN(ROUNDDOWN(ROUNDDOWN(ROUNDDOWN((能力值计算器!F6+能力值计算器!E6*2+ROUNDDOWN(D3460/4,0))*能力值计算器!C2/100+5,0)*能力值计算器!H6,0)*能力值计算器!K6,0)*能力值计算器!L6,0)*VLOOKUP(能力值计算器!J6,能力变化对照表!A:B,2,0),0)</f>
        <v>101</v>
      </c>
      <c r="I3460">
        <f>ROUNDDOWN(ROUNDDOWN(ROUNDDOWN(ROUNDDOWN(ROUNDDOWN((能力值计算器!F8+能力值计算器!E8*2+ROUNDDOWN(E3460/4,0))*能力值计算器!C2/100+5,0)*能力值计算器!H8,0)*能力值计算器!K8,0)*能力值计算器!L8,0)*VLOOKUP(能力值计算器!J8,能力变化对照表!A:B,2,0),0)</f>
        <v>-39</v>
      </c>
      <c r="J3460">
        <f t="shared" si="435"/>
        <v>0</v>
      </c>
      <c r="K3460">
        <f t="shared" si="436"/>
        <v>-6630</v>
      </c>
      <c r="L3460">
        <f t="shared" si="437"/>
        <v>10540</v>
      </c>
      <c r="M3460">
        <f t="shared" si="438"/>
        <v>248.1</v>
      </c>
      <c r="N3460">
        <f t="shared" si="439"/>
        <v>1</v>
      </c>
    </row>
    <row r="3461" spans="1:14">
      <c r="A3461">
        <f t="shared" si="432"/>
        <v>0</v>
      </c>
      <c r="B3461">
        <f t="shared" si="433"/>
        <v>0</v>
      </c>
      <c r="C3461">
        <v>196</v>
      </c>
      <c r="D3461">
        <v>128</v>
      </c>
      <c r="E3461">
        <f t="shared" si="434"/>
        <v>-999</v>
      </c>
      <c r="F3461">
        <f>能力值计算器!G2</f>
        <v>0</v>
      </c>
      <c r="G3461">
        <f>ROUNDDOWN((能力值计算器!F4+能力值计算器!E4*2+ROUNDDOWN(C3461/4,0))*能力值计算器!C2/100+10+能力值计算器!C2,0)</f>
        <v>170</v>
      </c>
      <c r="H3461">
        <f>ROUNDDOWN(ROUNDDOWN(ROUNDDOWN(ROUNDDOWN(ROUNDDOWN((能力值计算器!F6+能力值计算器!E6*2+ROUNDDOWN(D3461/4,0))*能力值计算器!C2/100+5,0)*能力值计算器!H6,0)*能力值计算器!K6,0)*能力值计算器!L6,0)*VLOOKUP(能力值计算器!J6,能力变化对照表!A:B,2,0),0)</f>
        <v>101</v>
      </c>
      <c r="I3461">
        <f>ROUNDDOWN(ROUNDDOWN(ROUNDDOWN(ROUNDDOWN(ROUNDDOWN((能力值计算器!F8+能力值计算器!E8*2+ROUNDDOWN(E3461/4,0))*能力值计算器!C2/100+5,0)*能力值计算器!H8,0)*能力值计算器!K8,0)*能力值计算器!L8,0)*VLOOKUP(能力值计算器!J8,能力变化对照表!A:B,2,0),0)</f>
        <v>-39</v>
      </c>
      <c r="J3461">
        <f t="shared" si="435"/>
        <v>0</v>
      </c>
      <c r="K3461">
        <f t="shared" si="436"/>
        <v>-6630</v>
      </c>
      <c r="L3461">
        <f t="shared" si="437"/>
        <v>10540</v>
      </c>
      <c r="M3461">
        <f t="shared" si="438"/>
        <v>248.1</v>
      </c>
      <c r="N3461">
        <f t="shared" si="439"/>
        <v>1</v>
      </c>
    </row>
    <row r="3462" spans="1:14">
      <c r="A3462">
        <f t="shared" si="432"/>
        <v>0</v>
      </c>
      <c r="B3462">
        <f t="shared" si="433"/>
        <v>0</v>
      </c>
      <c r="C3462">
        <v>200</v>
      </c>
      <c r="D3462">
        <v>124</v>
      </c>
      <c r="E3462">
        <f t="shared" si="434"/>
        <v>-999</v>
      </c>
      <c r="F3462">
        <f>能力值计算器!G2</f>
        <v>0</v>
      </c>
      <c r="G3462">
        <f>ROUNDDOWN((能力值计算器!F4+能力值计算器!E4*2+ROUNDDOWN(C3462/4,0))*能力值计算器!C2/100+10+能力值计算器!C2,0)</f>
        <v>170</v>
      </c>
      <c r="H3462">
        <f>ROUNDDOWN(ROUNDDOWN(ROUNDDOWN(ROUNDDOWN(ROUNDDOWN((能力值计算器!F6+能力值计算器!E6*2+ROUNDDOWN(D3462/4,0))*能力值计算器!C2/100+5,0)*能力值计算器!H6,0)*能力值计算器!K6,0)*能力值计算器!L6,0)*VLOOKUP(能力值计算器!J6,能力变化对照表!A:B,2,0),0)</f>
        <v>101</v>
      </c>
      <c r="I3462">
        <f>ROUNDDOWN(ROUNDDOWN(ROUNDDOWN(ROUNDDOWN(ROUNDDOWN((能力值计算器!F8+能力值计算器!E8*2+ROUNDDOWN(E3462/4,0))*能力值计算器!C2/100+5,0)*能力值计算器!H8,0)*能力值计算器!K8,0)*能力值计算器!L8,0)*VLOOKUP(能力值计算器!J8,能力变化对照表!A:B,2,0),0)</f>
        <v>-39</v>
      </c>
      <c r="J3462">
        <f t="shared" si="435"/>
        <v>0</v>
      </c>
      <c r="K3462">
        <f t="shared" si="436"/>
        <v>-6630</v>
      </c>
      <c r="L3462">
        <f t="shared" si="437"/>
        <v>10540</v>
      </c>
      <c r="M3462">
        <f t="shared" si="438"/>
        <v>248.1</v>
      </c>
      <c r="N3462">
        <f t="shared" si="439"/>
        <v>1</v>
      </c>
    </row>
    <row r="3463" spans="1:14">
      <c r="A3463">
        <f t="shared" si="432"/>
        <v>0</v>
      </c>
      <c r="B3463">
        <f t="shared" si="433"/>
        <v>0</v>
      </c>
      <c r="C3463">
        <v>200</v>
      </c>
      <c r="D3463">
        <v>128</v>
      </c>
      <c r="E3463">
        <f t="shared" si="434"/>
        <v>-999</v>
      </c>
      <c r="F3463">
        <f>能力值计算器!G2</f>
        <v>0</v>
      </c>
      <c r="G3463">
        <f>ROUNDDOWN((能力值计算器!F4+能力值计算器!E4*2+ROUNDDOWN(C3463/4,0))*能力值计算器!C2/100+10+能力值计算器!C2,0)</f>
        <v>170</v>
      </c>
      <c r="H3463">
        <f>ROUNDDOWN(ROUNDDOWN(ROUNDDOWN(ROUNDDOWN(ROUNDDOWN((能力值计算器!F6+能力值计算器!E6*2+ROUNDDOWN(D3463/4,0))*能力值计算器!C2/100+5,0)*能力值计算器!H6,0)*能力值计算器!K6,0)*能力值计算器!L6,0)*VLOOKUP(能力值计算器!J6,能力变化对照表!A:B,2,0),0)</f>
        <v>101</v>
      </c>
      <c r="I3463">
        <f>ROUNDDOWN(ROUNDDOWN(ROUNDDOWN(ROUNDDOWN(ROUNDDOWN((能力值计算器!F8+能力值计算器!E8*2+ROUNDDOWN(E3463/4,0))*能力值计算器!C2/100+5,0)*能力值计算器!H8,0)*能力值计算器!K8,0)*能力值计算器!L8,0)*VLOOKUP(能力值计算器!J8,能力变化对照表!A:B,2,0),0)</f>
        <v>-39</v>
      </c>
      <c r="J3463">
        <f t="shared" si="435"/>
        <v>0</v>
      </c>
      <c r="K3463">
        <f t="shared" si="436"/>
        <v>-6630</v>
      </c>
      <c r="L3463">
        <f t="shared" si="437"/>
        <v>10540</v>
      </c>
      <c r="M3463">
        <f t="shared" si="438"/>
        <v>248.1</v>
      </c>
      <c r="N3463">
        <f t="shared" si="439"/>
        <v>1</v>
      </c>
    </row>
    <row r="3464" spans="1:14">
      <c r="A3464">
        <f t="shared" si="432"/>
        <v>0</v>
      </c>
      <c r="B3464">
        <f t="shared" si="433"/>
        <v>0</v>
      </c>
      <c r="C3464">
        <v>68</v>
      </c>
      <c r="D3464">
        <v>204</v>
      </c>
      <c r="E3464">
        <f t="shared" si="434"/>
        <v>-999</v>
      </c>
      <c r="F3464">
        <f>能力值计算器!G2</f>
        <v>0</v>
      </c>
      <c r="G3464">
        <f>ROUNDDOWN((能力值计算器!F4+能力值计算器!E4*2+ROUNDDOWN(C3464/4,0))*能力值计算器!C2/100+10+能力值计算器!C2,0)</f>
        <v>154</v>
      </c>
      <c r="H3464">
        <f>ROUNDDOWN(ROUNDDOWN(ROUNDDOWN(ROUNDDOWN(ROUNDDOWN((能力值计算器!F6+能力值计算器!E6*2+ROUNDDOWN(D3464/4,0))*能力值计算器!C2/100+5,0)*能力值计算器!H6,0)*能力值计算器!K6,0)*能力值计算器!L6,0)*VLOOKUP(能力值计算器!J6,能力变化对照表!A:B,2,0),0)</f>
        <v>111</v>
      </c>
      <c r="I3464">
        <f>ROUNDDOWN(ROUNDDOWN(ROUNDDOWN(ROUNDDOWN(ROUNDDOWN((能力值计算器!F8+能力值计算器!E8*2+ROUNDDOWN(E3464/4,0))*能力值计算器!C2/100+5,0)*能力值计算器!H8,0)*能力值计算器!K8,0)*能力值计算器!L8,0)*VLOOKUP(能力值计算器!J8,能力变化对照表!A:B,2,0),0)</f>
        <v>-39</v>
      </c>
      <c r="J3464">
        <f t="shared" si="435"/>
        <v>0</v>
      </c>
      <c r="K3464">
        <f t="shared" si="436"/>
        <v>-6006</v>
      </c>
      <c r="L3464">
        <f t="shared" si="437"/>
        <v>11088</v>
      </c>
      <c r="M3464">
        <f t="shared" si="438"/>
        <v>232.1</v>
      </c>
      <c r="N3464">
        <f t="shared" si="439"/>
        <v>1</v>
      </c>
    </row>
    <row r="3465" spans="1:14">
      <c r="A3465">
        <f t="shared" si="432"/>
        <v>0</v>
      </c>
      <c r="B3465">
        <f t="shared" si="433"/>
        <v>0</v>
      </c>
      <c r="C3465">
        <v>68</v>
      </c>
      <c r="D3465">
        <v>208</v>
      </c>
      <c r="E3465">
        <f t="shared" si="434"/>
        <v>-999</v>
      </c>
      <c r="F3465">
        <f>能力值计算器!G2</f>
        <v>0</v>
      </c>
      <c r="G3465">
        <f>ROUNDDOWN((能力值计算器!F4+能力值计算器!E4*2+ROUNDDOWN(C3465/4,0))*能力值计算器!C2/100+10+能力值计算器!C2,0)</f>
        <v>154</v>
      </c>
      <c r="H3465">
        <f>ROUNDDOWN(ROUNDDOWN(ROUNDDOWN(ROUNDDOWN(ROUNDDOWN((能力值计算器!F6+能力值计算器!E6*2+ROUNDDOWN(D3465/4,0))*能力值计算器!C2/100+5,0)*能力值计算器!H6,0)*能力值计算器!K6,0)*能力值计算器!L6,0)*VLOOKUP(能力值计算器!J6,能力变化对照表!A:B,2,0),0)</f>
        <v>111</v>
      </c>
      <c r="I3465">
        <f>ROUNDDOWN(ROUNDDOWN(ROUNDDOWN(ROUNDDOWN(ROUNDDOWN((能力值计算器!F8+能力值计算器!E8*2+ROUNDDOWN(E3465/4,0))*能力值计算器!C2/100+5,0)*能力值计算器!H8,0)*能力值计算器!K8,0)*能力值计算器!L8,0)*VLOOKUP(能力值计算器!J8,能力变化对照表!A:B,2,0),0)</f>
        <v>-39</v>
      </c>
      <c r="J3465">
        <f t="shared" si="435"/>
        <v>0</v>
      </c>
      <c r="K3465">
        <f t="shared" si="436"/>
        <v>-6006</v>
      </c>
      <c r="L3465">
        <f t="shared" si="437"/>
        <v>11088</v>
      </c>
      <c r="M3465">
        <f t="shared" si="438"/>
        <v>232.1</v>
      </c>
      <c r="N3465">
        <f t="shared" si="439"/>
        <v>1</v>
      </c>
    </row>
    <row r="3466" spans="1:14">
      <c r="A3466">
        <f t="shared" si="432"/>
        <v>0</v>
      </c>
      <c r="B3466">
        <f t="shared" si="433"/>
        <v>0</v>
      </c>
      <c r="C3466">
        <v>72</v>
      </c>
      <c r="D3466">
        <v>204</v>
      </c>
      <c r="E3466">
        <f t="shared" si="434"/>
        <v>-999</v>
      </c>
      <c r="F3466">
        <f>能力值计算器!G2</f>
        <v>0</v>
      </c>
      <c r="G3466">
        <f>ROUNDDOWN((能力值计算器!F4+能力值计算器!E4*2+ROUNDDOWN(C3466/4,0))*能力值计算器!C2/100+10+能力值计算器!C2,0)</f>
        <v>154</v>
      </c>
      <c r="H3466">
        <f>ROUNDDOWN(ROUNDDOWN(ROUNDDOWN(ROUNDDOWN(ROUNDDOWN((能力值计算器!F6+能力值计算器!E6*2+ROUNDDOWN(D3466/4,0))*能力值计算器!C2/100+5,0)*能力值计算器!H6,0)*能力值计算器!K6,0)*能力值计算器!L6,0)*VLOOKUP(能力值计算器!J6,能力变化对照表!A:B,2,0),0)</f>
        <v>111</v>
      </c>
      <c r="I3466">
        <f>ROUNDDOWN(ROUNDDOWN(ROUNDDOWN(ROUNDDOWN(ROUNDDOWN((能力值计算器!F8+能力值计算器!E8*2+ROUNDDOWN(E3466/4,0))*能力值计算器!C2/100+5,0)*能力值计算器!H8,0)*能力值计算器!K8,0)*能力值计算器!L8,0)*VLOOKUP(能力值计算器!J8,能力变化对照表!A:B,2,0),0)</f>
        <v>-39</v>
      </c>
      <c r="J3466">
        <f t="shared" si="435"/>
        <v>0</v>
      </c>
      <c r="K3466">
        <f t="shared" si="436"/>
        <v>-6006</v>
      </c>
      <c r="L3466">
        <f t="shared" si="437"/>
        <v>11088</v>
      </c>
      <c r="M3466">
        <f t="shared" si="438"/>
        <v>232.1</v>
      </c>
      <c r="N3466">
        <f t="shared" si="439"/>
        <v>1</v>
      </c>
    </row>
    <row r="3467" spans="1:14">
      <c r="A3467">
        <f t="shared" si="432"/>
        <v>0</v>
      </c>
      <c r="B3467">
        <f t="shared" si="433"/>
        <v>0</v>
      </c>
      <c r="C3467">
        <v>72</v>
      </c>
      <c r="D3467">
        <v>208</v>
      </c>
      <c r="E3467">
        <f t="shared" si="434"/>
        <v>-999</v>
      </c>
      <c r="F3467">
        <f>能力值计算器!G2</f>
        <v>0</v>
      </c>
      <c r="G3467">
        <f>ROUNDDOWN((能力值计算器!F4+能力值计算器!E4*2+ROUNDDOWN(C3467/4,0))*能力值计算器!C2/100+10+能力值计算器!C2,0)</f>
        <v>154</v>
      </c>
      <c r="H3467">
        <f>ROUNDDOWN(ROUNDDOWN(ROUNDDOWN(ROUNDDOWN(ROUNDDOWN((能力值计算器!F6+能力值计算器!E6*2+ROUNDDOWN(D3467/4,0))*能力值计算器!C2/100+5,0)*能力值计算器!H6,0)*能力值计算器!K6,0)*能力值计算器!L6,0)*VLOOKUP(能力值计算器!J6,能力变化对照表!A:B,2,0),0)</f>
        <v>111</v>
      </c>
      <c r="I3467">
        <f>ROUNDDOWN(ROUNDDOWN(ROUNDDOWN(ROUNDDOWN(ROUNDDOWN((能力值计算器!F8+能力值计算器!E8*2+ROUNDDOWN(E3467/4,0))*能力值计算器!C2/100+5,0)*能力值计算器!H8,0)*能力值计算器!K8,0)*能力值计算器!L8,0)*VLOOKUP(能力值计算器!J8,能力变化对照表!A:B,2,0),0)</f>
        <v>-39</v>
      </c>
      <c r="J3467">
        <f t="shared" si="435"/>
        <v>0</v>
      </c>
      <c r="K3467">
        <f t="shared" si="436"/>
        <v>-6006</v>
      </c>
      <c r="L3467">
        <f t="shared" si="437"/>
        <v>11088</v>
      </c>
      <c r="M3467">
        <f t="shared" si="438"/>
        <v>232.1</v>
      </c>
      <c r="N3467">
        <f t="shared" si="439"/>
        <v>1</v>
      </c>
    </row>
    <row r="3468" spans="1:14">
      <c r="A3468">
        <f t="shared" si="432"/>
        <v>0</v>
      </c>
      <c r="B3468">
        <f t="shared" si="433"/>
        <v>0</v>
      </c>
      <c r="C3468">
        <v>116</v>
      </c>
      <c r="D3468">
        <v>172</v>
      </c>
      <c r="E3468">
        <f t="shared" si="434"/>
        <v>-999</v>
      </c>
      <c r="F3468">
        <f>能力值计算器!G2</f>
        <v>0</v>
      </c>
      <c r="G3468">
        <f>ROUNDDOWN((能力值计算器!F4+能力值计算器!E4*2+ROUNDDOWN(C3468/4,0))*能力值计算器!C2/100+10+能力值计算器!C2,0)</f>
        <v>160</v>
      </c>
      <c r="H3468">
        <f>ROUNDDOWN(ROUNDDOWN(ROUNDDOWN(ROUNDDOWN(ROUNDDOWN((能力值计算器!F6+能力值计算器!E6*2+ROUNDDOWN(D3468/4,0))*能力值计算器!C2/100+5,0)*能力值计算器!H6,0)*能力值计算器!K6,0)*能力值计算器!L6,0)*VLOOKUP(能力值计算器!J6,能力变化对照表!A:B,2,0),0)</f>
        <v>107</v>
      </c>
      <c r="I3468">
        <f>ROUNDDOWN(ROUNDDOWN(ROUNDDOWN(ROUNDDOWN(ROUNDDOWN((能力值计算器!F8+能力值计算器!E8*2+ROUNDDOWN(E3468/4,0))*能力值计算器!C2/100+5,0)*能力值计算器!H8,0)*能力值计算器!K8,0)*能力值计算器!L8,0)*VLOOKUP(能力值计算器!J8,能力变化对照表!A:B,2,0),0)</f>
        <v>-39</v>
      </c>
      <c r="J3468">
        <f t="shared" si="435"/>
        <v>0</v>
      </c>
      <c r="K3468">
        <f t="shared" si="436"/>
        <v>-6240</v>
      </c>
      <c r="L3468">
        <f t="shared" si="437"/>
        <v>10880</v>
      </c>
      <c r="M3468">
        <f t="shared" si="438"/>
        <v>238.1</v>
      </c>
      <c r="N3468">
        <f t="shared" si="439"/>
        <v>1</v>
      </c>
    </row>
    <row r="3469" spans="1:14">
      <c r="A3469">
        <f t="shared" si="432"/>
        <v>0</v>
      </c>
      <c r="B3469">
        <f t="shared" si="433"/>
        <v>0</v>
      </c>
      <c r="C3469">
        <v>116</v>
      </c>
      <c r="D3469">
        <v>176</v>
      </c>
      <c r="E3469">
        <f t="shared" si="434"/>
        <v>-999</v>
      </c>
      <c r="F3469">
        <f>能力值计算器!G2</f>
        <v>0</v>
      </c>
      <c r="G3469">
        <f>ROUNDDOWN((能力值计算器!F4+能力值计算器!E4*2+ROUNDDOWN(C3469/4,0))*能力值计算器!C2/100+10+能力值计算器!C2,0)</f>
        <v>160</v>
      </c>
      <c r="H3469">
        <f>ROUNDDOWN(ROUNDDOWN(ROUNDDOWN(ROUNDDOWN(ROUNDDOWN((能力值计算器!F6+能力值计算器!E6*2+ROUNDDOWN(D3469/4,0))*能力值计算器!C2/100+5,0)*能力值计算器!H6,0)*能力值计算器!K6,0)*能力值计算器!L6,0)*VLOOKUP(能力值计算器!J6,能力变化对照表!A:B,2,0),0)</f>
        <v>107</v>
      </c>
      <c r="I3469">
        <f>ROUNDDOWN(ROUNDDOWN(ROUNDDOWN(ROUNDDOWN(ROUNDDOWN((能力值计算器!F8+能力值计算器!E8*2+ROUNDDOWN(E3469/4,0))*能力值计算器!C2/100+5,0)*能力值计算器!H8,0)*能力值计算器!K8,0)*能力值计算器!L8,0)*VLOOKUP(能力值计算器!J8,能力变化对照表!A:B,2,0),0)</f>
        <v>-39</v>
      </c>
      <c r="J3469">
        <f t="shared" si="435"/>
        <v>0</v>
      </c>
      <c r="K3469">
        <f t="shared" si="436"/>
        <v>-6240</v>
      </c>
      <c r="L3469">
        <f t="shared" si="437"/>
        <v>10880</v>
      </c>
      <c r="M3469">
        <f t="shared" si="438"/>
        <v>238.1</v>
      </c>
      <c r="N3469">
        <f t="shared" si="439"/>
        <v>1</v>
      </c>
    </row>
    <row r="3470" spans="1:14">
      <c r="A3470">
        <f t="shared" si="432"/>
        <v>0</v>
      </c>
      <c r="B3470">
        <f t="shared" si="433"/>
        <v>0</v>
      </c>
      <c r="C3470">
        <v>120</v>
      </c>
      <c r="D3470">
        <v>172</v>
      </c>
      <c r="E3470">
        <f t="shared" si="434"/>
        <v>-999</v>
      </c>
      <c r="F3470">
        <f>能力值计算器!G2</f>
        <v>0</v>
      </c>
      <c r="G3470">
        <f>ROUNDDOWN((能力值计算器!F4+能力值计算器!E4*2+ROUNDDOWN(C3470/4,0))*能力值计算器!C2/100+10+能力值计算器!C2,0)</f>
        <v>160</v>
      </c>
      <c r="H3470">
        <f>ROUNDDOWN(ROUNDDOWN(ROUNDDOWN(ROUNDDOWN(ROUNDDOWN((能力值计算器!F6+能力值计算器!E6*2+ROUNDDOWN(D3470/4,0))*能力值计算器!C2/100+5,0)*能力值计算器!H6,0)*能力值计算器!K6,0)*能力值计算器!L6,0)*VLOOKUP(能力值计算器!J6,能力变化对照表!A:B,2,0),0)</f>
        <v>107</v>
      </c>
      <c r="I3470">
        <f>ROUNDDOWN(ROUNDDOWN(ROUNDDOWN(ROUNDDOWN(ROUNDDOWN((能力值计算器!F8+能力值计算器!E8*2+ROUNDDOWN(E3470/4,0))*能力值计算器!C2/100+5,0)*能力值计算器!H8,0)*能力值计算器!K8,0)*能力值计算器!L8,0)*VLOOKUP(能力值计算器!J8,能力变化对照表!A:B,2,0),0)</f>
        <v>-39</v>
      </c>
      <c r="J3470">
        <f t="shared" si="435"/>
        <v>0</v>
      </c>
      <c r="K3470">
        <f t="shared" si="436"/>
        <v>-6240</v>
      </c>
      <c r="L3470">
        <f t="shared" si="437"/>
        <v>10880</v>
      </c>
      <c r="M3470">
        <f t="shared" si="438"/>
        <v>238.1</v>
      </c>
      <c r="N3470">
        <f t="shared" si="439"/>
        <v>1</v>
      </c>
    </row>
    <row r="3471" spans="1:14">
      <c r="A3471">
        <f t="shared" si="432"/>
        <v>0</v>
      </c>
      <c r="B3471">
        <f t="shared" si="433"/>
        <v>0</v>
      </c>
      <c r="C3471">
        <v>120</v>
      </c>
      <c r="D3471">
        <v>176</v>
      </c>
      <c r="E3471">
        <f t="shared" si="434"/>
        <v>-999</v>
      </c>
      <c r="F3471">
        <f>能力值计算器!G2</f>
        <v>0</v>
      </c>
      <c r="G3471">
        <f>ROUNDDOWN((能力值计算器!F4+能力值计算器!E4*2+ROUNDDOWN(C3471/4,0))*能力值计算器!C2/100+10+能力值计算器!C2,0)</f>
        <v>160</v>
      </c>
      <c r="H3471">
        <f>ROUNDDOWN(ROUNDDOWN(ROUNDDOWN(ROUNDDOWN(ROUNDDOWN((能力值计算器!F6+能力值计算器!E6*2+ROUNDDOWN(D3471/4,0))*能力值计算器!C2/100+5,0)*能力值计算器!H6,0)*能力值计算器!K6,0)*能力值计算器!L6,0)*VLOOKUP(能力值计算器!J6,能力变化对照表!A:B,2,0),0)</f>
        <v>107</v>
      </c>
      <c r="I3471">
        <f>ROUNDDOWN(ROUNDDOWN(ROUNDDOWN(ROUNDDOWN(ROUNDDOWN((能力值计算器!F8+能力值计算器!E8*2+ROUNDDOWN(E3471/4,0))*能力值计算器!C2/100+5,0)*能力值计算器!H8,0)*能力值计算器!K8,0)*能力值计算器!L8,0)*VLOOKUP(能力值计算器!J8,能力变化对照表!A:B,2,0),0)</f>
        <v>-39</v>
      </c>
      <c r="J3471">
        <f t="shared" si="435"/>
        <v>0</v>
      </c>
      <c r="K3471">
        <f t="shared" si="436"/>
        <v>-6240</v>
      </c>
      <c r="L3471">
        <f t="shared" si="437"/>
        <v>10880</v>
      </c>
      <c r="M3471">
        <f t="shared" si="438"/>
        <v>238.1</v>
      </c>
      <c r="N3471">
        <f t="shared" si="439"/>
        <v>1</v>
      </c>
    </row>
    <row r="3472" spans="1:14">
      <c r="A3472">
        <f t="shared" si="432"/>
        <v>0</v>
      </c>
      <c r="B3472">
        <f t="shared" si="433"/>
        <v>0</v>
      </c>
      <c r="C3472">
        <v>44</v>
      </c>
      <c r="D3472">
        <v>220</v>
      </c>
      <c r="E3472">
        <f t="shared" si="434"/>
        <v>-999</v>
      </c>
      <c r="F3472">
        <f>能力值计算器!G2</f>
        <v>0</v>
      </c>
      <c r="G3472">
        <f>ROUNDDOWN((能力值计算器!F4+能力值计算器!E4*2+ROUNDDOWN(C3472/4,0))*能力值计算器!C2/100+10+能力值计算器!C2,0)</f>
        <v>151</v>
      </c>
      <c r="H3472">
        <f>ROUNDDOWN(ROUNDDOWN(ROUNDDOWN(ROUNDDOWN(ROUNDDOWN((能力值计算器!F6+能力值计算器!E6*2+ROUNDDOWN(D3472/4,0))*能力值计算器!C2/100+5,0)*能力值计算器!H6,0)*能力值计算器!K6,0)*能力值计算器!L6,0)*VLOOKUP(能力值计算器!J6,能力变化对照表!A:B,2,0),0)</f>
        <v>113</v>
      </c>
      <c r="I3472">
        <f>ROUNDDOWN(ROUNDDOWN(ROUNDDOWN(ROUNDDOWN(ROUNDDOWN((能力值计算器!F8+能力值计算器!E8*2+ROUNDDOWN(E3472/4,0))*能力值计算器!C2/100+5,0)*能力值计算器!H8,0)*能力值计算器!K8,0)*能力值计算器!L8,0)*VLOOKUP(能力值计算器!J8,能力变化对照表!A:B,2,0),0)</f>
        <v>-39</v>
      </c>
      <c r="J3472">
        <f t="shared" si="435"/>
        <v>0</v>
      </c>
      <c r="K3472">
        <f t="shared" si="436"/>
        <v>-5889</v>
      </c>
      <c r="L3472">
        <f t="shared" si="437"/>
        <v>11174</v>
      </c>
      <c r="M3472">
        <f t="shared" si="438"/>
        <v>229.1</v>
      </c>
      <c r="N3472">
        <f t="shared" si="439"/>
        <v>1</v>
      </c>
    </row>
    <row r="3473" spans="1:14">
      <c r="A3473">
        <f t="shared" si="432"/>
        <v>0</v>
      </c>
      <c r="B3473">
        <f t="shared" si="433"/>
        <v>0</v>
      </c>
      <c r="C3473">
        <v>44</v>
      </c>
      <c r="D3473">
        <v>224</v>
      </c>
      <c r="E3473">
        <f t="shared" si="434"/>
        <v>-999</v>
      </c>
      <c r="F3473">
        <f>能力值计算器!G2</f>
        <v>0</v>
      </c>
      <c r="G3473">
        <f>ROUNDDOWN((能力值计算器!F4+能力值计算器!E4*2+ROUNDDOWN(C3473/4,0))*能力值计算器!C2/100+10+能力值计算器!C2,0)</f>
        <v>151</v>
      </c>
      <c r="H3473">
        <f>ROUNDDOWN(ROUNDDOWN(ROUNDDOWN(ROUNDDOWN(ROUNDDOWN((能力值计算器!F6+能力值计算器!E6*2+ROUNDDOWN(D3473/4,0))*能力值计算器!C2/100+5,0)*能力值计算器!H6,0)*能力值计算器!K6,0)*能力值计算器!L6,0)*VLOOKUP(能力值计算器!J6,能力变化对照表!A:B,2,0),0)</f>
        <v>113</v>
      </c>
      <c r="I3473">
        <f>ROUNDDOWN(ROUNDDOWN(ROUNDDOWN(ROUNDDOWN(ROUNDDOWN((能力值计算器!F8+能力值计算器!E8*2+ROUNDDOWN(E3473/4,0))*能力值计算器!C2/100+5,0)*能力值计算器!H8,0)*能力值计算器!K8,0)*能力值计算器!L8,0)*VLOOKUP(能力值计算器!J8,能力变化对照表!A:B,2,0),0)</f>
        <v>-39</v>
      </c>
      <c r="J3473">
        <f t="shared" si="435"/>
        <v>0</v>
      </c>
      <c r="K3473">
        <f t="shared" si="436"/>
        <v>-5889</v>
      </c>
      <c r="L3473">
        <f t="shared" si="437"/>
        <v>11174</v>
      </c>
      <c r="M3473">
        <f t="shared" si="438"/>
        <v>229.1</v>
      </c>
      <c r="N3473">
        <f t="shared" si="439"/>
        <v>1</v>
      </c>
    </row>
    <row r="3474" spans="1:14">
      <c r="A3474">
        <f t="shared" si="432"/>
        <v>0</v>
      </c>
      <c r="B3474">
        <f t="shared" si="433"/>
        <v>0</v>
      </c>
      <c r="C3474">
        <v>48</v>
      </c>
      <c r="D3474">
        <v>220</v>
      </c>
      <c r="E3474">
        <f t="shared" si="434"/>
        <v>-999</v>
      </c>
      <c r="F3474">
        <f>能力值计算器!G2</f>
        <v>0</v>
      </c>
      <c r="G3474">
        <f>ROUNDDOWN((能力值计算器!F4+能力值计算器!E4*2+ROUNDDOWN(C3474/4,0))*能力值计算器!C2/100+10+能力值计算器!C2,0)</f>
        <v>151</v>
      </c>
      <c r="H3474">
        <f>ROUNDDOWN(ROUNDDOWN(ROUNDDOWN(ROUNDDOWN(ROUNDDOWN((能力值计算器!F6+能力值计算器!E6*2+ROUNDDOWN(D3474/4,0))*能力值计算器!C2/100+5,0)*能力值计算器!H6,0)*能力值计算器!K6,0)*能力值计算器!L6,0)*VLOOKUP(能力值计算器!J6,能力变化对照表!A:B,2,0),0)</f>
        <v>113</v>
      </c>
      <c r="I3474">
        <f>ROUNDDOWN(ROUNDDOWN(ROUNDDOWN(ROUNDDOWN(ROUNDDOWN((能力值计算器!F8+能力值计算器!E8*2+ROUNDDOWN(E3474/4,0))*能力值计算器!C2/100+5,0)*能力值计算器!H8,0)*能力值计算器!K8,0)*能力值计算器!L8,0)*VLOOKUP(能力值计算器!J8,能力变化对照表!A:B,2,0),0)</f>
        <v>-39</v>
      </c>
      <c r="J3474">
        <f t="shared" si="435"/>
        <v>0</v>
      </c>
      <c r="K3474">
        <f t="shared" si="436"/>
        <v>-5889</v>
      </c>
      <c r="L3474">
        <f t="shared" si="437"/>
        <v>11174</v>
      </c>
      <c r="M3474">
        <f t="shared" si="438"/>
        <v>229.1</v>
      </c>
      <c r="N3474">
        <f t="shared" si="439"/>
        <v>1</v>
      </c>
    </row>
    <row r="3475" spans="1:14">
      <c r="A3475">
        <f t="shared" si="432"/>
        <v>0</v>
      </c>
      <c r="B3475">
        <f t="shared" si="433"/>
        <v>0</v>
      </c>
      <c r="C3475">
        <v>48</v>
      </c>
      <c r="D3475">
        <v>224</v>
      </c>
      <c r="E3475">
        <f t="shared" si="434"/>
        <v>-999</v>
      </c>
      <c r="F3475">
        <f>能力值计算器!G2</f>
        <v>0</v>
      </c>
      <c r="G3475">
        <f>ROUNDDOWN((能力值计算器!F4+能力值计算器!E4*2+ROUNDDOWN(C3475/4,0))*能力值计算器!C2/100+10+能力值计算器!C2,0)</f>
        <v>151</v>
      </c>
      <c r="H3475">
        <f>ROUNDDOWN(ROUNDDOWN(ROUNDDOWN(ROUNDDOWN(ROUNDDOWN((能力值计算器!F6+能力值计算器!E6*2+ROUNDDOWN(D3475/4,0))*能力值计算器!C2/100+5,0)*能力值计算器!H6,0)*能力值计算器!K6,0)*能力值计算器!L6,0)*VLOOKUP(能力值计算器!J6,能力变化对照表!A:B,2,0),0)</f>
        <v>113</v>
      </c>
      <c r="I3475">
        <f>ROUNDDOWN(ROUNDDOWN(ROUNDDOWN(ROUNDDOWN(ROUNDDOWN((能力值计算器!F8+能力值计算器!E8*2+ROUNDDOWN(E3475/4,0))*能力值计算器!C2/100+5,0)*能力值计算器!H8,0)*能力值计算器!K8,0)*能力值计算器!L8,0)*VLOOKUP(能力值计算器!J8,能力变化对照表!A:B,2,0),0)</f>
        <v>-39</v>
      </c>
      <c r="J3475">
        <f t="shared" si="435"/>
        <v>0</v>
      </c>
      <c r="K3475">
        <f t="shared" si="436"/>
        <v>-5889</v>
      </c>
      <c r="L3475">
        <f t="shared" si="437"/>
        <v>11174</v>
      </c>
      <c r="M3475">
        <f t="shared" si="438"/>
        <v>229.1</v>
      </c>
      <c r="N3475">
        <f t="shared" si="439"/>
        <v>1</v>
      </c>
    </row>
    <row r="3476" spans="1:14">
      <c r="A3476">
        <f t="shared" si="432"/>
        <v>0</v>
      </c>
      <c r="B3476">
        <f t="shared" si="433"/>
        <v>0</v>
      </c>
      <c r="C3476">
        <v>252</v>
      </c>
      <c r="D3476">
        <v>92</v>
      </c>
      <c r="E3476">
        <f t="shared" si="434"/>
        <v>-999</v>
      </c>
      <c r="F3476">
        <f>能力值计算器!G2</f>
        <v>0</v>
      </c>
      <c r="G3476">
        <f>ROUNDDOWN((能力值计算器!F4+能力值计算器!E4*2+ROUNDDOWN(C3476/4,0))*能力值计算器!C2/100+10+能力值计算器!C2,0)</f>
        <v>177</v>
      </c>
      <c r="H3476">
        <f>ROUNDDOWN(ROUNDDOWN(ROUNDDOWN(ROUNDDOWN(ROUNDDOWN((能力值计算器!F6+能力值计算器!E6*2+ROUNDDOWN(D3476/4,0))*能力值计算器!C2/100+5,0)*能力值计算器!H6,0)*能力值计算器!K6,0)*能力值计算器!L6,0)*VLOOKUP(能力值计算器!J6,能力变化对照表!A:B,2,0),0)</f>
        <v>97</v>
      </c>
      <c r="I3476">
        <f>ROUNDDOWN(ROUNDDOWN(ROUNDDOWN(ROUNDDOWN(ROUNDDOWN((能力值计算器!F8+能力值计算器!E8*2+ROUNDDOWN(E3476/4,0))*能力值计算器!C2/100+5,0)*能力值计算器!H8,0)*能力值计算器!K8,0)*能力值计算器!L8,0)*VLOOKUP(能力值计算器!J8,能力变化对照表!A:B,2,0),0)</f>
        <v>-39</v>
      </c>
      <c r="J3476">
        <f t="shared" si="435"/>
        <v>0</v>
      </c>
      <c r="K3476">
        <f t="shared" si="436"/>
        <v>-6903</v>
      </c>
      <c r="L3476">
        <f t="shared" si="437"/>
        <v>10266</v>
      </c>
      <c r="M3476">
        <f t="shared" si="438"/>
        <v>255.1</v>
      </c>
      <c r="N3476">
        <f t="shared" si="439"/>
        <v>1</v>
      </c>
    </row>
    <row r="3477" spans="1:14">
      <c r="A3477">
        <f t="shared" si="432"/>
        <v>0</v>
      </c>
      <c r="B3477">
        <f t="shared" si="433"/>
        <v>0</v>
      </c>
      <c r="C3477">
        <v>252</v>
      </c>
      <c r="D3477">
        <v>96</v>
      </c>
      <c r="E3477">
        <f t="shared" si="434"/>
        <v>-999</v>
      </c>
      <c r="F3477">
        <f>能力值计算器!G2</f>
        <v>0</v>
      </c>
      <c r="G3477">
        <f>ROUNDDOWN((能力值计算器!F4+能力值计算器!E4*2+ROUNDDOWN(C3477/4,0))*能力值计算器!C2/100+10+能力值计算器!C2,0)</f>
        <v>177</v>
      </c>
      <c r="H3477">
        <f>ROUNDDOWN(ROUNDDOWN(ROUNDDOWN(ROUNDDOWN(ROUNDDOWN((能力值计算器!F6+能力值计算器!E6*2+ROUNDDOWN(D3477/4,0))*能力值计算器!C2/100+5,0)*能力值计算器!H6,0)*能力值计算器!K6,0)*能力值计算器!L6,0)*VLOOKUP(能力值计算器!J6,能力变化对照表!A:B,2,0),0)</f>
        <v>97</v>
      </c>
      <c r="I3477">
        <f>ROUNDDOWN(ROUNDDOWN(ROUNDDOWN(ROUNDDOWN(ROUNDDOWN((能力值计算器!F8+能力值计算器!E8*2+ROUNDDOWN(E3477/4,0))*能力值计算器!C2/100+5,0)*能力值计算器!H8,0)*能力值计算器!K8,0)*能力值计算器!L8,0)*VLOOKUP(能力值计算器!J8,能力变化对照表!A:B,2,0),0)</f>
        <v>-39</v>
      </c>
      <c r="J3477">
        <f t="shared" si="435"/>
        <v>0</v>
      </c>
      <c r="K3477">
        <f t="shared" si="436"/>
        <v>-6903</v>
      </c>
      <c r="L3477">
        <f t="shared" si="437"/>
        <v>10266</v>
      </c>
      <c r="M3477">
        <f t="shared" si="438"/>
        <v>255.1</v>
      </c>
      <c r="N3477">
        <f t="shared" si="439"/>
        <v>1</v>
      </c>
    </row>
    <row r="3478" spans="1:14">
      <c r="A3478">
        <f t="shared" si="432"/>
        <v>0</v>
      </c>
      <c r="B3478">
        <f t="shared" si="433"/>
        <v>0</v>
      </c>
      <c r="C3478">
        <v>180</v>
      </c>
      <c r="D3478">
        <v>132</v>
      </c>
      <c r="E3478">
        <f t="shared" si="434"/>
        <v>-999</v>
      </c>
      <c r="F3478">
        <f>能力值计算器!G2</f>
        <v>0</v>
      </c>
      <c r="G3478">
        <f>ROUNDDOWN((能力值计算器!F4+能力值计算器!E4*2+ROUNDDOWN(C3478/4,0))*能力值计算器!C2/100+10+能力值计算器!C2,0)</f>
        <v>168</v>
      </c>
      <c r="H3478">
        <f>ROUNDDOWN(ROUNDDOWN(ROUNDDOWN(ROUNDDOWN(ROUNDDOWN((能力值计算器!F6+能力值计算器!E6*2+ROUNDDOWN(D3478/4,0))*能力值计算器!C2/100+5,0)*能力值计算器!H6,0)*能力值计算器!K6,0)*能力值计算器!L6,0)*VLOOKUP(能力值计算器!J6,能力变化对照表!A:B,2,0),0)</f>
        <v>102</v>
      </c>
      <c r="I3478">
        <f>ROUNDDOWN(ROUNDDOWN(ROUNDDOWN(ROUNDDOWN(ROUNDDOWN((能力值计算器!F8+能力值计算器!E8*2+ROUNDDOWN(E3478/4,0))*能力值计算器!C2/100+5,0)*能力值计算器!H8,0)*能力值计算器!K8,0)*能力值计算器!L8,0)*VLOOKUP(能力值计算器!J8,能力变化对照表!A:B,2,0),0)</f>
        <v>-39</v>
      </c>
      <c r="J3478">
        <f t="shared" si="435"/>
        <v>0</v>
      </c>
      <c r="K3478">
        <f t="shared" si="436"/>
        <v>-6552</v>
      </c>
      <c r="L3478">
        <f t="shared" si="437"/>
        <v>10584</v>
      </c>
      <c r="M3478">
        <f t="shared" si="438"/>
        <v>246.1</v>
      </c>
      <c r="N3478">
        <f t="shared" si="439"/>
        <v>1</v>
      </c>
    </row>
    <row r="3479" spans="1:14">
      <c r="A3479">
        <f t="shared" si="432"/>
        <v>0</v>
      </c>
      <c r="B3479">
        <f t="shared" si="433"/>
        <v>0</v>
      </c>
      <c r="C3479">
        <v>180</v>
      </c>
      <c r="D3479">
        <v>136</v>
      </c>
      <c r="E3479">
        <f t="shared" si="434"/>
        <v>-999</v>
      </c>
      <c r="F3479">
        <f>能力值计算器!G2</f>
        <v>0</v>
      </c>
      <c r="G3479">
        <f>ROUNDDOWN((能力值计算器!F4+能力值计算器!E4*2+ROUNDDOWN(C3479/4,0))*能力值计算器!C2/100+10+能力值计算器!C2,0)</f>
        <v>168</v>
      </c>
      <c r="H3479">
        <f>ROUNDDOWN(ROUNDDOWN(ROUNDDOWN(ROUNDDOWN(ROUNDDOWN((能力值计算器!F6+能力值计算器!E6*2+ROUNDDOWN(D3479/4,0))*能力值计算器!C2/100+5,0)*能力值计算器!H6,0)*能力值计算器!K6,0)*能力值计算器!L6,0)*VLOOKUP(能力值计算器!J6,能力变化对照表!A:B,2,0),0)</f>
        <v>102</v>
      </c>
      <c r="I3479">
        <f>ROUNDDOWN(ROUNDDOWN(ROUNDDOWN(ROUNDDOWN(ROUNDDOWN((能力值计算器!F8+能力值计算器!E8*2+ROUNDDOWN(E3479/4,0))*能力值计算器!C2/100+5,0)*能力值计算器!H8,0)*能力值计算器!K8,0)*能力值计算器!L8,0)*VLOOKUP(能力值计算器!J8,能力变化对照表!A:B,2,0),0)</f>
        <v>-39</v>
      </c>
      <c r="J3479">
        <f t="shared" si="435"/>
        <v>0</v>
      </c>
      <c r="K3479">
        <f t="shared" si="436"/>
        <v>-6552</v>
      </c>
      <c r="L3479">
        <f t="shared" si="437"/>
        <v>10584</v>
      </c>
      <c r="M3479">
        <f t="shared" si="438"/>
        <v>246.1</v>
      </c>
      <c r="N3479">
        <f t="shared" si="439"/>
        <v>1</v>
      </c>
    </row>
    <row r="3480" spans="1:14">
      <c r="A3480">
        <f t="shared" si="432"/>
        <v>0</v>
      </c>
      <c r="B3480">
        <f t="shared" si="433"/>
        <v>0</v>
      </c>
      <c r="C3480">
        <v>184</v>
      </c>
      <c r="D3480">
        <v>132</v>
      </c>
      <c r="E3480">
        <f t="shared" si="434"/>
        <v>-999</v>
      </c>
      <c r="F3480">
        <f>能力值计算器!G2</f>
        <v>0</v>
      </c>
      <c r="G3480">
        <f>ROUNDDOWN((能力值计算器!F4+能力值计算器!E4*2+ROUNDDOWN(C3480/4,0))*能力值计算器!C2/100+10+能力值计算器!C2,0)</f>
        <v>168</v>
      </c>
      <c r="H3480">
        <f>ROUNDDOWN(ROUNDDOWN(ROUNDDOWN(ROUNDDOWN(ROUNDDOWN((能力值计算器!F6+能力值计算器!E6*2+ROUNDDOWN(D3480/4,0))*能力值计算器!C2/100+5,0)*能力值计算器!H6,0)*能力值计算器!K6,0)*能力值计算器!L6,0)*VLOOKUP(能力值计算器!J6,能力变化对照表!A:B,2,0),0)</f>
        <v>102</v>
      </c>
      <c r="I3480">
        <f>ROUNDDOWN(ROUNDDOWN(ROUNDDOWN(ROUNDDOWN(ROUNDDOWN((能力值计算器!F8+能力值计算器!E8*2+ROUNDDOWN(E3480/4,0))*能力值计算器!C2/100+5,0)*能力值计算器!H8,0)*能力值计算器!K8,0)*能力值计算器!L8,0)*VLOOKUP(能力值计算器!J8,能力变化对照表!A:B,2,0),0)</f>
        <v>-39</v>
      </c>
      <c r="J3480">
        <f t="shared" si="435"/>
        <v>0</v>
      </c>
      <c r="K3480">
        <f t="shared" si="436"/>
        <v>-6552</v>
      </c>
      <c r="L3480">
        <f t="shared" si="437"/>
        <v>10584</v>
      </c>
      <c r="M3480">
        <f t="shared" si="438"/>
        <v>246.1</v>
      </c>
      <c r="N3480">
        <f t="shared" si="439"/>
        <v>1</v>
      </c>
    </row>
    <row r="3481" spans="1:14">
      <c r="A3481">
        <f t="shared" si="432"/>
        <v>0</v>
      </c>
      <c r="B3481">
        <f t="shared" si="433"/>
        <v>0</v>
      </c>
      <c r="C3481">
        <v>184</v>
      </c>
      <c r="D3481">
        <v>136</v>
      </c>
      <c r="E3481">
        <f t="shared" si="434"/>
        <v>-999</v>
      </c>
      <c r="F3481">
        <f>能力值计算器!G2</f>
        <v>0</v>
      </c>
      <c r="G3481">
        <f>ROUNDDOWN((能力值计算器!F4+能力值计算器!E4*2+ROUNDDOWN(C3481/4,0))*能力值计算器!C2/100+10+能力值计算器!C2,0)</f>
        <v>168</v>
      </c>
      <c r="H3481">
        <f>ROUNDDOWN(ROUNDDOWN(ROUNDDOWN(ROUNDDOWN(ROUNDDOWN((能力值计算器!F6+能力值计算器!E6*2+ROUNDDOWN(D3481/4,0))*能力值计算器!C2/100+5,0)*能力值计算器!H6,0)*能力值计算器!K6,0)*能力值计算器!L6,0)*VLOOKUP(能力值计算器!J6,能力变化对照表!A:B,2,0),0)</f>
        <v>102</v>
      </c>
      <c r="I3481">
        <f>ROUNDDOWN(ROUNDDOWN(ROUNDDOWN(ROUNDDOWN(ROUNDDOWN((能力值计算器!F8+能力值计算器!E8*2+ROUNDDOWN(E3481/4,0))*能力值计算器!C2/100+5,0)*能力值计算器!H8,0)*能力值计算器!K8,0)*能力值计算器!L8,0)*VLOOKUP(能力值计算器!J8,能力变化对照表!A:B,2,0),0)</f>
        <v>-39</v>
      </c>
      <c r="J3481">
        <f t="shared" si="435"/>
        <v>0</v>
      </c>
      <c r="K3481">
        <f t="shared" si="436"/>
        <v>-6552</v>
      </c>
      <c r="L3481">
        <f t="shared" si="437"/>
        <v>10584</v>
      </c>
      <c r="M3481">
        <f t="shared" si="438"/>
        <v>246.1</v>
      </c>
      <c r="N3481">
        <f t="shared" si="439"/>
        <v>1</v>
      </c>
    </row>
    <row r="3482" spans="1:14">
      <c r="A3482">
        <f t="shared" si="432"/>
        <v>0</v>
      </c>
      <c r="B3482">
        <f t="shared" si="433"/>
        <v>0</v>
      </c>
      <c r="C3482">
        <v>140</v>
      </c>
      <c r="D3482">
        <v>156</v>
      </c>
      <c r="E3482">
        <f t="shared" si="434"/>
        <v>-999</v>
      </c>
      <c r="F3482">
        <f>能力值计算器!G2</f>
        <v>0</v>
      </c>
      <c r="G3482">
        <f>ROUNDDOWN((能力值计算器!F4+能力值计算器!E4*2+ROUNDDOWN(C3482/4,0))*能力值计算器!C2/100+10+能力值计算器!C2,0)</f>
        <v>163</v>
      </c>
      <c r="H3482">
        <f>ROUNDDOWN(ROUNDDOWN(ROUNDDOWN(ROUNDDOWN(ROUNDDOWN((能力值计算器!F6+能力值计算器!E6*2+ROUNDDOWN(D3482/4,0))*能力值计算器!C2/100+5,0)*能力值计算器!H6,0)*能力值计算器!K6,0)*能力值计算器!L6,0)*VLOOKUP(能力值计算器!J6,能力变化对照表!A:B,2,0),0)</f>
        <v>105</v>
      </c>
      <c r="I3482">
        <f>ROUNDDOWN(ROUNDDOWN(ROUNDDOWN(ROUNDDOWN(ROUNDDOWN((能力值计算器!F8+能力值计算器!E8*2+ROUNDDOWN(E3482/4,0))*能力值计算器!C2/100+5,0)*能力值计算器!H8,0)*能力值计算器!K8,0)*能力值计算器!L8,0)*VLOOKUP(能力值计算器!J8,能力变化对照表!A:B,2,0),0)</f>
        <v>-39</v>
      </c>
      <c r="J3482">
        <f t="shared" si="435"/>
        <v>0</v>
      </c>
      <c r="K3482">
        <f t="shared" si="436"/>
        <v>-6357</v>
      </c>
      <c r="L3482">
        <f t="shared" si="437"/>
        <v>10758</v>
      </c>
      <c r="M3482">
        <f t="shared" si="438"/>
        <v>241.1</v>
      </c>
      <c r="N3482">
        <f t="shared" si="439"/>
        <v>1</v>
      </c>
    </row>
    <row r="3483" spans="1:14">
      <c r="A3483">
        <f t="shared" si="432"/>
        <v>0</v>
      </c>
      <c r="B3483">
        <f t="shared" si="433"/>
        <v>0</v>
      </c>
      <c r="C3483">
        <v>140</v>
      </c>
      <c r="D3483">
        <v>160</v>
      </c>
      <c r="E3483">
        <f t="shared" si="434"/>
        <v>-999</v>
      </c>
      <c r="F3483">
        <f>能力值计算器!G2</f>
        <v>0</v>
      </c>
      <c r="G3483">
        <f>ROUNDDOWN((能力值计算器!F4+能力值计算器!E4*2+ROUNDDOWN(C3483/4,0))*能力值计算器!C2/100+10+能力值计算器!C2,0)</f>
        <v>163</v>
      </c>
      <c r="H3483">
        <f>ROUNDDOWN(ROUNDDOWN(ROUNDDOWN(ROUNDDOWN(ROUNDDOWN((能力值计算器!F6+能力值计算器!E6*2+ROUNDDOWN(D3483/4,0))*能力值计算器!C2/100+5,0)*能力值计算器!H6,0)*能力值计算器!K6,0)*能力值计算器!L6,0)*VLOOKUP(能力值计算器!J6,能力变化对照表!A:B,2,0),0)</f>
        <v>105</v>
      </c>
      <c r="I3483">
        <f>ROUNDDOWN(ROUNDDOWN(ROUNDDOWN(ROUNDDOWN(ROUNDDOWN((能力值计算器!F8+能力值计算器!E8*2+ROUNDDOWN(E3483/4,0))*能力值计算器!C2/100+5,0)*能力值计算器!H8,0)*能力值计算器!K8,0)*能力值计算器!L8,0)*VLOOKUP(能力值计算器!J8,能力变化对照表!A:B,2,0),0)</f>
        <v>-39</v>
      </c>
      <c r="J3483">
        <f t="shared" si="435"/>
        <v>0</v>
      </c>
      <c r="K3483">
        <f t="shared" si="436"/>
        <v>-6357</v>
      </c>
      <c r="L3483">
        <f t="shared" si="437"/>
        <v>10758</v>
      </c>
      <c r="M3483">
        <f t="shared" si="438"/>
        <v>241.1</v>
      </c>
      <c r="N3483">
        <f t="shared" si="439"/>
        <v>1</v>
      </c>
    </row>
    <row r="3484" spans="1:14">
      <c r="A3484">
        <f t="shared" si="432"/>
        <v>0</v>
      </c>
      <c r="B3484">
        <f t="shared" si="433"/>
        <v>0</v>
      </c>
      <c r="C3484">
        <v>144</v>
      </c>
      <c r="D3484">
        <v>156</v>
      </c>
      <c r="E3484">
        <f t="shared" si="434"/>
        <v>-999</v>
      </c>
      <c r="F3484">
        <f>能力值计算器!G2</f>
        <v>0</v>
      </c>
      <c r="G3484">
        <f>ROUNDDOWN((能力值计算器!F4+能力值计算器!E4*2+ROUNDDOWN(C3484/4,0))*能力值计算器!C2/100+10+能力值计算器!C2,0)</f>
        <v>163</v>
      </c>
      <c r="H3484">
        <f>ROUNDDOWN(ROUNDDOWN(ROUNDDOWN(ROUNDDOWN(ROUNDDOWN((能力值计算器!F6+能力值计算器!E6*2+ROUNDDOWN(D3484/4,0))*能力值计算器!C2/100+5,0)*能力值计算器!H6,0)*能力值计算器!K6,0)*能力值计算器!L6,0)*VLOOKUP(能力值计算器!J6,能力变化对照表!A:B,2,0),0)</f>
        <v>105</v>
      </c>
      <c r="I3484">
        <f>ROUNDDOWN(ROUNDDOWN(ROUNDDOWN(ROUNDDOWN(ROUNDDOWN((能力值计算器!F8+能力值计算器!E8*2+ROUNDDOWN(E3484/4,0))*能力值计算器!C2/100+5,0)*能力值计算器!H8,0)*能力值计算器!K8,0)*能力值计算器!L8,0)*VLOOKUP(能力值计算器!J8,能力变化对照表!A:B,2,0),0)</f>
        <v>-39</v>
      </c>
      <c r="J3484">
        <f t="shared" si="435"/>
        <v>0</v>
      </c>
      <c r="K3484">
        <f t="shared" si="436"/>
        <v>-6357</v>
      </c>
      <c r="L3484">
        <f t="shared" si="437"/>
        <v>10758</v>
      </c>
      <c r="M3484">
        <f t="shared" si="438"/>
        <v>241.1</v>
      </c>
      <c r="N3484">
        <f t="shared" si="439"/>
        <v>1</v>
      </c>
    </row>
    <row r="3485" spans="1:14">
      <c r="A3485">
        <f t="shared" si="432"/>
        <v>0</v>
      </c>
      <c r="B3485">
        <f t="shared" si="433"/>
        <v>0</v>
      </c>
      <c r="C3485">
        <v>144</v>
      </c>
      <c r="D3485">
        <v>160</v>
      </c>
      <c r="E3485">
        <f t="shared" si="434"/>
        <v>-999</v>
      </c>
      <c r="F3485">
        <f>能力值计算器!G2</f>
        <v>0</v>
      </c>
      <c r="G3485">
        <f>ROUNDDOWN((能力值计算器!F4+能力值计算器!E4*2+ROUNDDOWN(C3485/4,0))*能力值计算器!C2/100+10+能力值计算器!C2,0)</f>
        <v>163</v>
      </c>
      <c r="H3485">
        <f>ROUNDDOWN(ROUNDDOWN(ROUNDDOWN(ROUNDDOWN(ROUNDDOWN((能力值计算器!F6+能力值计算器!E6*2+ROUNDDOWN(D3485/4,0))*能力值计算器!C2/100+5,0)*能力值计算器!H6,0)*能力值计算器!K6,0)*能力值计算器!L6,0)*VLOOKUP(能力值计算器!J6,能力变化对照表!A:B,2,0),0)</f>
        <v>105</v>
      </c>
      <c r="I3485">
        <f>ROUNDDOWN(ROUNDDOWN(ROUNDDOWN(ROUNDDOWN(ROUNDDOWN((能力值计算器!F8+能力值计算器!E8*2+ROUNDDOWN(E3485/4,0))*能力值计算器!C2/100+5,0)*能力值计算器!H8,0)*能力值计算器!K8,0)*能力值计算器!L8,0)*VLOOKUP(能力值计算器!J8,能力变化对照表!A:B,2,0),0)</f>
        <v>-39</v>
      </c>
      <c r="J3485">
        <f t="shared" si="435"/>
        <v>0</v>
      </c>
      <c r="K3485">
        <f t="shared" si="436"/>
        <v>-6357</v>
      </c>
      <c r="L3485">
        <f t="shared" si="437"/>
        <v>10758</v>
      </c>
      <c r="M3485">
        <f t="shared" si="438"/>
        <v>241.1</v>
      </c>
      <c r="N3485">
        <f t="shared" si="439"/>
        <v>1</v>
      </c>
    </row>
    <row r="3486" spans="1:14">
      <c r="A3486">
        <f t="shared" si="432"/>
        <v>0</v>
      </c>
      <c r="B3486">
        <f t="shared" si="433"/>
        <v>0</v>
      </c>
      <c r="C3486">
        <v>236</v>
      </c>
      <c r="D3486">
        <v>100</v>
      </c>
      <c r="E3486">
        <f t="shared" si="434"/>
        <v>-999</v>
      </c>
      <c r="F3486">
        <f>能力值计算器!G2</f>
        <v>0</v>
      </c>
      <c r="G3486">
        <f>ROUNDDOWN((能力值计算器!F4+能力值计算器!E4*2+ROUNDDOWN(C3486/4,0))*能力值计算器!C2/100+10+能力值计算器!C2,0)</f>
        <v>175</v>
      </c>
      <c r="H3486">
        <f>ROUNDDOWN(ROUNDDOWN(ROUNDDOWN(ROUNDDOWN(ROUNDDOWN((能力值计算器!F6+能力值计算器!E6*2+ROUNDDOWN(D3486/4,0))*能力值计算器!C2/100+5,0)*能力值计算器!H6,0)*能力值计算器!K6,0)*能力值计算器!L6,0)*VLOOKUP(能力值计算器!J6,能力变化对照表!A:B,2,0),0)</f>
        <v>98</v>
      </c>
      <c r="I3486">
        <f>ROUNDDOWN(ROUNDDOWN(ROUNDDOWN(ROUNDDOWN(ROUNDDOWN((能力值计算器!F8+能力值计算器!E8*2+ROUNDDOWN(E3486/4,0))*能力值计算器!C2/100+5,0)*能力值计算器!H8,0)*能力值计算器!K8,0)*能力值计算器!L8,0)*VLOOKUP(能力值计算器!J8,能力变化对照表!A:B,2,0),0)</f>
        <v>-39</v>
      </c>
      <c r="J3486">
        <f t="shared" si="435"/>
        <v>0</v>
      </c>
      <c r="K3486">
        <f t="shared" si="436"/>
        <v>-6825</v>
      </c>
      <c r="L3486">
        <f t="shared" si="437"/>
        <v>10325</v>
      </c>
      <c r="M3486">
        <f t="shared" si="438"/>
        <v>253.1</v>
      </c>
      <c r="N3486">
        <f t="shared" si="439"/>
        <v>1</v>
      </c>
    </row>
    <row r="3487" spans="1:14">
      <c r="A3487">
        <f t="shared" si="432"/>
        <v>0</v>
      </c>
      <c r="B3487">
        <f t="shared" si="433"/>
        <v>0</v>
      </c>
      <c r="C3487">
        <v>236</v>
      </c>
      <c r="D3487">
        <v>104</v>
      </c>
      <c r="E3487">
        <f t="shared" si="434"/>
        <v>-999</v>
      </c>
      <c r="F3487">
        <f>能力值计算器!G2</f>
        <v>0</v>
      </c>
      <c r="G3487">
        <f>ROUNDDOWN((能力值计算器!F4+能力值计算器!E4*2+ROUNDDOWN(C3487/4,0))*能力值计算器!C2/100+10+能力值计算器!C2,0)</f>
        <v>175</v>
      </c>
      <c r="H3487">
        <f>ROUNDDOWN(ROUNDDOWN(ROUNDDOWN(ROUNDDOWN(ROUNDDOWN((能力值计算器!F6+能力值计算器!E6*2+ROUNDDOWN(D3487/4,0))*能力值计算器!C2/100+5,0)*能力值计算器!H6,0)*能力值计算器!K6,0)*能力值计算器!L6,0)*VLOOKUP(能力值计算器!J6,能力变化对照表!A:B,2,0),0)</f>
        <v>98</v>
      </c>
      <c r="I3487">
        <f>ROUNDDOWN(ROUNDDOWN(ROUNDDOWN(ROUNDDOWN(ROUNDDOWN((能力值计算器!F8+能力值计算器!E8*2+ROUNDDOWN(E3487/4,0))*能力值计算器!C2/100+5,0)*能力值计算器!H8,0)*能力值计算器!K8,0)*能力值计算器!L8,0)*VLOOKUP(能力值计算器!J8,能力变化对照表!A:B,2,0),0)</f>
        <v>-39</v>
      </c>
      <c r="J3487">
        <f t="shared" si="435"/>
        <v>0</v>
      </c>
      <c r="K3487">
        <f t="shared" si="436"/>
        <v>-6825</v>
      </c>
      <c r="L3487">
        <f t="shared" si="437"/>
        <v>10325</v>
      </c>
      <c r="M3487">
        <f t="shared" si="438"/>
        <v>253.1</v>
      </c>
      <c r="N3487">
        <f t="shared" si="439"/>
        <v>1</v>
      </c>
    </row>
    <row r="3488" spans="1:14">
      <c r="A3488">
        <f t="shared" si="432"/>
        <v>0</v>
      </c>
      <c r="B3488">
        <f t="shared" si="433"/>
        <v>0</v>
      </c>
      <c r="C3488">
        <v>240</v>
      </c>
      <c r="D3488">
        <v>100</v>
      </c>
      <c r="E3488">
        <f t="shared" si="434"/>
        <v>-999</v>
      </c>
      <c r="F3488">
        <f>能力值计算器!G2</f>
        <v>0</v>
      </c>
      <c r="G3488">
        <f>ROUNDDOWN((能力值计算器!F4+能力值计算器!E4*2+ROUNDDOWN(C3488/4,0))*能力值计算器!C2/100+10+能力值计算器!C2,0)</f>
        <v>175</v>
      </c>
      <c r="H3488">
        <f>ROUNDDOWN(ROUNDDOWN(ROUNDDOWN(ROUNDDOWN(ROUNDDOWN((能力值计算器!F6+能力值计算器!E6*2+ROUNDDOWN(D3488/4,0))*能力值计算器!C2/100+5,0)*能力值计算器!H6,0)*能力值计算器!K6,0)*能力值计算器!L6,0)*VLOOKUP(能力值计算器!J6,能力变化对照表!A:B,2,0),0)</f>
        <v>98</v>
      </c>
      <c r="I3488">
        <f>ROUNDDOWN(ROUNDDOWN(ROUNDDOWN(ROUNDDOWN(ROUNDDOWN((能力值计算器!F8+能力值计算器!E8*2+ROUNDDOWN(E3488/4,0))*能力值计算器!C2/100+5,0)*能力值计算器!H8,0)*能力值计算器!K8,0)*能力值计算器!L8,0)*VLOOKUP(能力值计算器!J8,能力变化对照表!A:B,2,0),0)</f>
        <v>-39</v>
      </c>
      <c r="J3488">
        <f t="shared" si="435"/>
        <v>0</v>
      </c>
      <c r="K3488">
        <f t="shared" si="436"/>
        <v>-6825</v>
      </c>
      <c r="L3488">
        <f t="shared" si="437"/>
        <v>10325</v>
      </c>
      <c r="M3488">
        <f t="shared" si="438"/>
        <v>253.1</v>
      </c>
      <c r="N3488">
        <f t="shared" si="439"/>
        <v>1</v>
      </c>
    </row>
    <row r="3489" spans="1:14">
      <c r="A3489">
        <f t="shared" si="432"/>
        <v>0</v>
      </c>
      <c r="B3489">
        <f t="shared" si="433"/>
        <v>0</v>
      </c>
      <c r="C3489">
        <v>240</v>
      </c>
      <c r="D3489">
        <v>104</v>
      </c>
      <c r="E3489">
        <f t="shared" si="434"/>
        <v>-999</v>
      </c>
      <c r="F3489">
        <f>能力值计算器!G2</f>
        <v>0</v>
      </c>
      <c r="G3489">
        <f>ROUNDDOWN((能力值计算器!F4+能力值计算器!E4*2+ROUNDDOWN(C3489/4,0))*能力值计算器!C2/100+10+能力值计算器!C2,0)</f>
        <v>175</v>
      </c>
      <c r="H3489">
        <f>ROUNDDOWN(ROUNDDOWN(ROUNDDOWN(ROUNDDOWN(ROUNDDOWN((能力值计算器!F6+能力值计算器!E6*2+ROUNDDOWN(D3489/4,0))*能力值计算器!C2/100+5,0)*能力值计算器!H6,0)*能力值计算器!K6,0)*能力值计算器!L6,0)*VLOOKUP(能力值计算器!J6,能力变化对照表!A:B,2,0),0)</f>
        <v>98</v>
      </c>
      <c r="I3489">
        <f>ROUNDDOWN(ROUNDDOWN(ROUNDDOWN(ROUNDDOWN(ROUNDDOWN((能力值计算器!F8+能力值计算器!E8*2+ROUNDDOWN(E3489/4,0))*能力值计算器!C2/100+5,0)*能力值计算器!H8,0)*能力值计算器!K8,0)*能力值计算器!L8,0)*VLOOKUP(能力值计算器!J8,能力变化对照表!A:B,2,0),0)</f>
        <v>-39</v>
      </c>
      <c r="J3489">
        <f t="shared" si="435"/>
        <v>0</v>
      </c>
      <c r="K3489">
        <f t="shared" si="436"/>
        <v>-6825</v>
      </c>
      <c r="L3489">
        <f t="shared" si="437"/>
        <v>10325</v>
      </c>
      <c r="M3489">
        <f t="shared" si="438"/>
        <v>253.1</v>
      </c>
      <c r="N3489">
        <f t="shared" si="439"/>
        <v>1</v>
      </c>
    </row>
    <row r="3490" spans="1:14">
      <c r="A3490">
        <f t="shared" si="432"/>
        <v>0</v>
      </c>
      <c r="B3490">
        <f t="shared" si="433"/>
        <v>0</v>
      </c>
      <c r="C3490">
        <v>20</v>
      </c>
      <c r="D3490">
        <v>240</v>
      </c>
      <c r="E3490">
        <f t="shared" si="434"/>
        <v>-999</v>
      </c>
      <c r="F3490">
        <f>能力值计算器!G2</f>
        <v>0</v>
      </c>
      <c r="G3490">
        <f>ROUNDDOWN((能力值计算器!F4+能力值计算器!E4*2+ROUNDDOWN(C3490/4,0))*能力值计算器!C2/100+10+能力值计算器!C2,0)</f>
        <v>148</v>
      </c>
      <c r="H3490">
        <f>ROUNDDOWN(ROUNDDOWN(ROUNDDOWN(ROUNDDOWN(ROUNDDOWN((能力值计算器!F6+能力值计算器!E6*2+ROUNDDOWN(D3490/4,0))*能力值计算器!C2/100+5,0)*能力值计算器!H6,0)*能力值计算器!K6,0)*能力值计算器!L6,0)*VLOOKUP(能力值计算器!J6,能力变化对照表!A:B,2,0),0)</f>
        <v>115</v>
      </c>
      <c r="I3490">
        <f>ROUNDDOWN(ROUNDDOWN(ROUNDDOWN(ROUNDDOWN(ROUNDDOWN((能力值计算器!F8+能力值计算器!E8*2+ROUNDDOWN(E3490/4,0))*能力值计算器!C2/100+5,0)*能力值计算器!H8,0)*能力值计算器!K8,0)*能力值计算器!L8,0)*VLOOKUP(能力值计算器!J8,能力变化对照表!A:B,2,0),0)</f>
        <v>-39</v>
      </c>
      <c r="J3490">
        <f t="shared" si="435"/>
        <v>0</v>
      </c>
      <c r="K3490">
        <f t="shared" si="436"/>
        <v>-5772</v>
      </c>
      <c r="L3490">
        <f t="shared" si="437"/>
        <v>11248</v>
      </c>
      <c r="M3490">
        <f t="shared" si="438"/>
        <v>226.1</v>
      </c>
      <c r="N3490">
        <f t="shared" si="439"/>
        <v>1</v>
      </c>
    </row>
    <row r="3491" spans="1:14">
      <c r="A3491">
        <f t="shared" si="432"/>
        <v>0</v>
      </c>
      <c r="B3491">
        <f t="shared" si="433"/>
        <v>0</v>
      </c>
      <c r="C3491">
        <v>24</v>
      </c>
      <c r="D3491">
        <v>236</v>
      </c>
      <c r="E3491">
        <f t="shared" si="434"/>
        <v>-999</v>
      </c>
      <c r="F3491">
        <f>能力值计算器!G2</f>
        <v>0</v>
      </c>
      <c r="G3491">
        <f>ROUNDDOWN((能力值计算器!F4+能力值计算器!E4*2+ROUNDDOWN(C3491/4,0))*能力值计算器!C2/100+10+能力值计算器!C2,0)</f>
        <v>148</v>
      </c>
      <c r="H3491">
        <f>ROUNDDOWN(ROUNDDOWN(ROUNDDOWN(ROUNDDOWN(ROUNDDOWN((能力值计算器!F6+能力值计算器!E6*2+ROUNDDOWN(D3491/4,0))*能力值计算器!C2/100+5,0)*能力值计算器!H6,0)*能力值计算器!K6,0)*能力值计算器!L6,0)*VLOOKUP(能力值计算器!J6,能力变化对照表!A:B,2,0),0)</f>
        <v>115</v>
      </c>
      <c r="I3491">
        <f>ROUNDDOWN(ROUNDDOWN(ROUNDDOWN(ROUNDDOWN(ROUNDDOWN((能力值计算器!F8+能力值计算器!E8*2+ROUNDDOWN(E3491/4,0))*能力值计算器!C2/100+5,0)*能力值计算器!H8,0)*能力值计算器!K8,0)*能力值计算器!L8,0)*VLOOKUP(能力值计算器!J8,能力变化对照表!A:B,2,0),0)</f>
        <v>-39</v>
      </c>
      <c r="J3491">
        <f t="shared" si="435"/>
        <v>0</v>
      </c>
      <c r="K3491">
        <f t="shared" si="436"/>
        <v>-5772</v>
      </c>
      <c r="L3491">
        <f t="shared" si="437"/>
        <v>11248</v>
      </c>
      <c r="M3491">
        <f t="shared" si="438"/>
        <v>226.1</v>
      </c>
      <c r="N3491">
        <f t="shared" si="439"/>
        <v>1</v>
      </c>
    </row>
    <row r="3492" spans="1:14">
      <c r="A3492">
        <f t="shared" si="432"/>
        <v>0</v>
      </c>
      <c r="B3492">
        <f t="shared" si="433"/>
        <v>0</v>
      </c>
      <c r="C3492">
        <v>24</v>
      </c>
      <c r="D3492">
        <v>240</v>
      </c>
      <c r="E3492">
        <f t="shared" si="434"/>
        <v>-999</v>
      </c>
      <c r="F3492">
        <f>能力值计算器!G2</f>
        <v>0</v>
      </c>
      <c r="G3492">
        <f>ROUNDDOWN((能力值计算器!F4+能力值计算器!E4*2+ROUNDDOWN(C3492/4,0))*能力值计算器!C2/100+10+能力值计算器!C2,0)</f>
        <v>148</v>
      </c>
      <c r="H3492">
        <f>ROUNDDOWN(ROUNDDOWN(ROUNDDOWN(ROUNDDOWN(ROUNDDOWN((能力值计算器!F6+能力值计算器!E6*2+ROUNDDOWN(D3492/4,0))*能力值计算器!C2/100+5,0)*能力值计算器!H6,0)*能力值计算器!K6,0)*能力值计算器!L6,0)*VLOOKUP(能力值计算器!J6,能力变化对照表!A:B,2,0),0)</f>
        <v>115</v>
      </c>
      <c r="I3492">
        <f>ROUNDDOWN(ROUNDDOWN(ROUNDDOWN(ROUNDDOWN(ROUNDDOWN((能力值计算器!F8+能力值计算器!E8*2+ROUNDDOWN(E3492/4,0))*能力值计算器!C2/100+5,0)*能力值计算器!H8,0)*能力值计算器!K8,0)*能力值计算器!L8,0)*VLOOKUP(能力值计算器!J8,能力变化对照表!A:B,2,0),0)</f>
        <v>-39</v>
      </c>
      <c r="J3492">
        <f t="shared" si="435"/>
        <v>0</v>
      </c>
      <c r="K3492">
        <f t="shared" si="436"/>
        <v>-5772</v>
      </c>
      <c r="L3492">
        <f t="shared" si="437"/>
        <v>11248</v>
      </c>
      <c r="M3492">
        <f t="shared" si="438"/>
        <v>226.1</v>
      </c>
      <c r="N3492">
        <f t="shared" si="439"/>
        <v>1</v>
      </c>
    </row>
    <row r="3493" spans="1:14">
      <c r="A3493">
        <f t="shared" si="432"/>
        <v>0</v>
      </c>
      <c r="B3493">
        <f t="shared" si="433"/>
        <v>0</v>
      </c>
      <c r="C3493">
        <v>76</v>
      </c>
      <c r="D3493">
        <v>196</v>
      </c>
      <c r="E3493">
        <f t="shared" si="434"/>
        <v>-999</v>
      </c>
      <c r="F3493">
        <f>能力值计算器!G2</f>
        <v>0</v>
      </c>
      <c r="G3493">
        <f>ROUNDDOWN((能力值计算器!F4+能力值计算器!E4*2+ROUNDDOWN(C3493/4,0))*能力值计算器!C2/100+10+能力值计算器!C2,0)</f>
        <v>155</v>
      </c>
      <c r="H3493">
        <f>ROUNDDOWN(ROUNDDOWN(ROUNDDOWN(ROUNDDOWN(ROUNDDOWN((能力值计算器!F6+能力值计算器!E6*2+ROUNDDOWN(D3493/4,0))*能力值计算器!C2/100+5,0)*能力值计算器!H6,0)*能力值计算器!K6,0)*能力值计算器!L6,0)*VLOOKUP(能力值计算器!J6,能力变化对照表!A:B,2,0),0)</f>
        <v>110</v>
      </c>
      <c r="I3493">
        <f>ROUNDDOWN(ROUNDDOWN(ROUNDDOWN(ROUNDDOWN(ROUNDDOWN((能力值计算器!F8+能力值计算器!E8*2+ROUNDDOWN(E3493/4,0))*能力值计算器!C2/100+5,0)*能力值计算器!H8,0)*能力值计算器!K8,0)*能力值计算器!L8,0)*VLOOKUP(能力值计算器!J8,能力变化对照表!A:B,2,0),0)</f>
        <v>-39</v>
      </c>
      <c r="J3493">
        <f t="shared" si="435"/>
        <v>0</v>
      </c>
      <c r="K3493">
        <f t="shared" si="436"/>
        <v>-6045</v>
      </c>
      <c r="L3493">
        <f t="shared" si="437"/>
        <v>11005</v>
      </c>
      <c r="M3493">
        <f t="shared" si="438"/>
        <v>233.1</v>
      </c>
      <c r="N3493">
        <f t="shared" si="439"/>
        <v>1</v>
      </c>
    </row>
    <row r="3494" spans="1:14">
      <c r="A3494">
        <f t="shared" si="432"/>
        <v>0</v>
      </c>
      <c r="B3494">
        <f t="shared" si="433"/>
        <v>0</v>
      </c>
      <c r="C3494">
        <v>76</v>
      </c>
      <c r="D3494">
        <v>200</v>
      </c>
      <c r="E3494">
        <f t="shared" si="434"/>
        <v>-999</v>
      </c>
      <c r="F3494">
        <f>能力值计算器!G2</f>
        <v>0</v>
      </c>
      <c r="G3494">
        <f>ROUNDDOWN((能力值计算器!F4+能力值计算器!E4*2+ROUNDDOWN(C3494/4,0))*能力值计算器!C2/100+10+能力值计算器!C2,0)</f>
        <v>155</v>
      </c>
      <c r="H3494">
        <f>ROUNDDOWN(ROUNDDOWN(ROUNDDOWN(ROUNDDOWN(ROUNDDOWN((能力值计算器!F6+能力值计算器!E6*2+ROUNDDOWN(D3494/4,0))*能力值计算器!C2/100+5,0)*能力值计算器!H6,0)*能力值计算器!K6,0)*能力值计算器!L6,0)*VLOOKUP(能力值计算器!J6,能力变化对照表!A:B,2,0),0)</f>
        <v>110</v>
      </c>
      <c r="I3494">
        <f>ROUNDDOWN(ROUNDDOWN(ROUNDDOWN(ROUNDDOWN(ROUNDDOWN((能力值计算器!F8+能力值计算器!E8*2+ROUNDDOWN(E3494/4,0))*能力值计算器!C2/100+5,0)*能力值计算器!H8,0)*能力值计算器!K8,0)*能力值计算器!L8,0)*VLOOKUP(能力值计算器!J8,能力变化对照表!A:B,2,0),0)</f>
        <v>-39</v>
      </c>
      <c r="J3494">
        <f t="shared" si="435"/>
        <v>0</v>
      </c>
      <c r="K3494">
        <f t="shared" si="436"/>
        <v>-6045</v>
      </c>
      <c r="L3494">
        <f t="shared" si="437"/>
        <v>11005</v>
      </c>
      <c r="M3494">
        <f t="shared" si="438"/>
        <v>233.1</v>
      </c>
      <c r="N3494">
        <f t="shared" si="439"/>
        <v>1</v>
      </c>
    </row>
    <row r="3495" spans="1:14">
      <c r="A3495">
        <f t="shared" si="432"/>
        <v>0</v>
      </c>
      <c r="B3495">
        <f t="shared" si="433"/>
        <v>0</v>
      </c>
      <c r="C3495">
        <v>80</v>
      </c>
      <c r="D3495">
        <v>196</v>
      </c>
      <c r="E3495">
        <f t="shared" si="434"/>
        <v>-999</v>
      </c>
      <c r="F3495">
        <f>能力值计算器!G2</f>
        <v>0</v>
      </c>
      <c r="G3495">
        <f>ROUNDDOWN((能力值计算器!F4+能力值计算器!E4*2+ROUNDDOWN(C3495/4,0))*能力值计算器!C2/100+10+能力值计算器!C2,0)</f>
        <v>155</v>
      </c>
      <c r="H3495">
        <f>ROUNDDOWN(ROUNDDOWN(ROUNDDOWN(ROUNDDOWN(ROUNDDOWN((能力值计算器!F6+能力值计算器!E6*2+ROUNDDOWN(D3495/4,0))*能力值计算器!C2/100+5,0)*能力值计算器!H6,0)*能力值计算器!K6,0)*能力值计算器!L6,0)*VLOOKUP(能力值计算器!J6,能力变化对照表!A:B,2,0),0)</f>
        <v>110</v>
      </c>
      <c r="I3495">
        <f>ROUNDDOWN(ROUNDDOWN(ROUNDDOWN(ROUNDDOWN(ROUNDDOWN((能力值计算器!F8+能力值计算器!E8*2+ROUNDDOWN(E3495/4,0))*能力值计算器!C2/100+5,0)*能力值计算器!H8,0)*能力值计算器!K8,0)*能力值计算器!L8,0)*VLOOKUP(能力值计算器!J8,能力变化对照表!A:B,2,0),0)</f>
        <v>-39</v>
      </c>
      <c r="J3495">
        <f t="shared" si="435"/>
        <v>0</v>
      </c>
      <c r="K3495">
        <f t="shared" si="436"/>
        <v>-6045</v>
      </c>
      <c r="L3495">
        <f t="shared" si="437"/>
        <v>11005</v>
      </c>
      <c r="M3495">
        <f t="shared" si="438"/>
        <v>233.1</v>
      </c>
      <c r="N3495">
        <f t="shared" si="439"/>
        <v>1</v>
      </c>
    </row>
    <row r="3496" spans="1:14">
      <c r="A3496">
        <f t="shared" si="432"/>
        <v>0</v>
      </c>
      <c r="B3496">
        <f t="shared" si="433"/>
        <v>0</v>
      </c>
      <c r="C3496">
        <v>80</v>
      </c>
      <c r="D3496">
        <v>200</v>
      </c>
      <c r="E3496">
        <f t="shared" si="434"/>
        <v>-999</v>
      </c>
      <c r="F3496">
        <f>能力值计算器!G2</f>
        <v>0</v>
      </c>
      <c r="G3496">
        <f>ROUNDDOWN((能力值计算器!F4+能力值计算器!E4*2+ROUNDDOWN(C3496/4,0))*能力值计算器!C2/100+10+能力值计算器!C2,0)</f>
        <v>155</v>
      </c>
      <c r="H3496">
        <f>ROUNDDOWN(ROUNDDOWN(ROUNDDOWN(ROUNDDOWN(ROUNDDOWN((能力值计算器!F6+能力值计算器!E6*2+ROUNDDOWN(D3496/4,0))*能力值计算器!C2/100+5,0)*能力值计算器!H6,0)*能力值计算器!K6,0)*能力值计算器!L6,0)*VLOOKUP(能力值计算器!J6,能力变化对照表!A:B,2,0),0)</f>
        <v>110</v>
      </c>
      <c r="I3496">
        <f>ROUNDDOWN(ROUNDDOWN(ROUNDDOWN(ROUNDDOWN(ROUNDDOWN((能力值计算器!F8+能力值计算器!E8*2+ROUNDDOWN(E3496/4,0))*能力值计算器!C2/100+5,0)*能力值计算器!H8,0)*能力值计算器!K8,0)*能力值计算器!L8,0)*VLOOKUP(能力值计算器!J8,能力变化对照表!A:B,2,0),0)</f>
        <v>-39</v>
      </c>
      <c r="J3496">
        <f t="shared" si="435"/>
        <v>0</v>
      </c>
      <c r="K3496">
        <f t="shared" si="436"/>
        <v>-6045</v>
      </c>
      <c r="L3496">
        <f t="shared" si="437"/>
        <v>11005</v>
      </c>
      <c r="M3496">
        <f t="shared" si="438"/>
        <v>233.1</v>
      </c>
      <c r="N3496">
        <f t="shared" si="439"/>
        <v>1</v>
      </c>
    </row>
    <row r="3497" spans="1:14">
      <c r="A3497">
        <f t="shared" si="432"/>
        <v>0</v>
      </c>
      <c r="B3497">
        <f t="shared" si="433"/>
        <v>0</v>
      </c>
      <c r="C3497">
        <v>220</v>
      </c>
      <c r="D3497">
        <v>108</v>
      </c>
      <c r="E3497">
        <f t="shared" si="434"/>
        <v>-999</v>
      </c>
      <c r="F3497">
        <f>能力值计算器!G2</f>
        <v>0</v>
      </c>
      <c r="G3497">
        <f>ROUNDDOWN((能力值计算器!F4+能力值计算器!E4*2+ROUNDDOWN(C3497/4,0))*能力值计算器!C2/100+10+能力值计算器!C2,0)</f>
        <v>173</v>
      </c>
      <c r="H3497">
        <f>ROUNDDOWN(ROUNDDOWN(ROUNDDOWN(ROUNDDOWN(ROUNDDOWN((能力值计算器!F6+能力值计算器!E6*2+ROUNDDOWN(D3497/4,0))*能力值计算器!C2/100+5,0)*能力值计算器!H6,0)*能力值计算器!K6,0)*能力值计算器!L6,0)*VLOOKUP(能力值计算器!J6,能力变化对照表!A:B,2,0),0)</f>
        <v>99</v>
      </c>
      <c r="I3497">
        <f>ROUNDDOWN(ROUNDDOWN(ROUNDDOWN(ROUNDDOWN(ROUNDDOWN((能力值计算器!F8+能力值计算器!E8*2+ROUNDDOWN(E3497/4,0))*能力值计算器!C2/100+5,0)*能力值计算器!H8,0)*能力值计算器!K8,0)*能力值计算器!L8,0)*VLOOKUP(能力值计算器!J8,能力变化对照表!A:B,2,0),0)</f>
        <v>-39</v>
      </c>
      <c r="J3497">
        <f t="shared" si="435"/>
        <v>0</v>
      </c>
      <c r="K3497">
        <f t="shared" si="436"/>
        <v>-6747</v>
      </c>
      <c r="L3497">
        <f t="shared" si="437"/>
        <v>10380</v>
      </c>
      <c r="M3497">
        <f t="shared" si="438"/>
        <v>251.1</v>
      </c>
      <c r="N3497">
        <f t="shared" si="439"/>
        <v>1</v>
      </c>
    </row>
    <row r="3498" spans="1:14">
      <c r="A3498">
        <f t="shared" si="432"/>
        <v>0</v>
      </c>
      <c r="B3498">
        <f t="shared" si="433"/>
        <v>0</v>
      </c>
      <c r="C3498">
        <v>220</v>
      </c>
      <c r="D3498">
        <v>112</v>
      </c>
      <c r="E3498">
        <f t="shared" si="434"/>
        <v>-999</v>
      </c>
      <c r="F3498">
        <f>能力值计算器!G2</f>
        <v>0</v>
      </c>
      <c r="G3498">
        <f>ROUNDDOWN((能力值计算器!F4+能力值计算器!E4*2+ROUNDDOWN(C3498/4,0))*能力值计算器!C2/100+10+能力值计算器!C2,0)</f>
        <v>173</v>
      </c>
      <c r="H3498">
        <f>ROUNDDOWN(ROUNDDOWN(ROUNDDOWN(ROUNDDOWN(ROUNDDOWN((能力值计算器!F6+能力值计算器!E6*2+ROUNDDOWN(D3498/4,0))*能力值计算器!C2/100+5,0)*能力值计算器!H6,0)*能力值计算器!K6,0)*能力值计算器!L6,0)*VLOOKUP(能力值计算器!J6,能力变化对照表!A:B,2,0),0)</f>
        <v>99</v>
      </c>
      <c r="I3498">
        <f>ROUNDDOWN(ROUNDDOWN(ROUNDDOWN(ROUNDDOWN(ROUNDDOWN((能力值计算器!F8+能力值计算器!E8*2+ROUNDDOWN(E3498/4,0))*能力值计算器!C2/100+5,0)*能力值计算器!H8,0)*能力值计算器!K8,0)*能力值计算器!L8,0)*VLOOKUP(能力值计算器!J8,能力变化对照表!A:B,2,0),0)</f>
        <v>-39</v>
      </c>
      <c r="J3498">
        <f t="shared" si="435"/>
        <v>0</v>
      </c>
      <c r="K3498">
        <f t="shared" si="436"/>
        <v>-6747</v>
      </c>
      <c r="L3498">
        <f t="shared" si="437"/>
        <v>10380</v>
      </c>
      <c r="M3498">
        <f t="shared" si="438"/>
        <v>251.1</v>
      </c>
      <c r="N3498">
        <f t="shared" si="439"/>
        <v>1</v>
      </c>
    </row>
    <row r="3499" spans="1:14">
      <c r="A3499">
        <f t="shared" si="432"/>
        <v>0</v>
      </c>
      <c r="B3499">
        <f t="shared" si="433"/>
        <v>0</v>
      </c>
      <c r="C3499">
        <v>224</v>
      </c>
      <c r="D3499">
        <v>108</v>
      </c>
      <c r="E3499">
        <f t="shared" si="434"/>
        <v>-999</v>
      </c>
      <c r="F3499">
        <f>能力值计算器!G2</f>
        <v>0</v>
      </c>
      <c r="G3499">
        <f>ROUNDDOWN((能力值计算器!F4+能力值计算器!E4*2+ROUNDDOWN(C3499/4,0))*能力值计算器!C2/100+10+能力值计算器!C2,0)</f>
        <v>173</v>
      </c>
      <c r="H3499">
        <f>ROUNDDOWN(ROUNDDOWN(ROUNDDOWN(ROUNDDOWN(ROUNDDOWN((能力值计算器!F6+能力值计算器!E6*2+ROUNDDOWN(D3499/4,0))*能力值计算器!C2/100+5,0)*能力值计算器!H6,0)*能力值计算器!K6,0)*能力值计算器!L6,0)*VLOOKUP(能力值计算器!J6,能力变化对照表!A:B,2,0),0)</f>
        <v>99</v>
      </c>
      <c r="I3499">
        <f>ROUNDDOWN(ROUNDDOWN(ROUNDDOWN(ROUNDDOWN(ROUNDDOWN((能力值计算器!F8+能力值计算器!E8*2+ROUNDDOWN(E3499/4,0))*能力值计算器!C2/100+5,0)*能力值计算器!H8,0)*能力值计算器!K8,0)*能力值计算器!L8,0)*VLOOKUP(能力值计算器!J8,能力变化对照表!A:B,2,0),0)</f>
        <v>-39</v>
      </c>
      <c r="J3499">
        <f t="shared" si="435"/>
        <v>0</v>
      </c>
      <c r="K3499">
        <f t="shared" si="436"/>
        <v>-6747</v>
      </c>
      <c r="L3499">
        <f t="shared" si="437"/>
        <v>10380</v>
      </c>
      <c r="M3499">
        <f t="shared" si="438"/>
        <v>251.1</v>
      </c>
      <c r="N3499">
        <f t="shared" si="439"/>
        <v>1</v>
      </c>
    </row>
    <row r="3500" spans="1:14">
      <c r="A3500">
        <f t="shared" si="432"/>
        <v>0</v>
      </c>
      <c r="B3500">
        <f t="shared" si="433"/>
        <v>0</v>
      </c>
      <c r="C3500">
        <v>224</v>
      </c>
      <c r="D3500">
        <v>112</v>
      </c>
      <c r="E3500">
        <f t="shared" si="434"/>
        <v>-999</v>
      </c>
      <c r="F3500">
        <f>能力值计算器!G2</f>
        <v>0</v>
      </c>
      <c r="G3500">
        <f>ROUNDDOWN((能力值计算器!F4+能力值计算器!E4*2+ROUNDDOWN(C3500/4,0))*能力值计算器!C2/100+10+能力值计算器!C2,0)</f>
        <v>173</v>
      </c>
      <c r="H3500">
        <f>ROUNDDOWN(ROUNDDOWN(ROUNDDOWN(ROUNDDOWN(ROUNDDOWN((能力值计算器!F6+能力值计算器!E6*2+ROUNDDOWN(D3500/4,0))*能力值计算器!C2/100+5,0)*能力值计算器!H6,0)*能力值计算器!K6,0)*能力值计算器!L6,0)*VLOOKUP(能力值计算器!J6,能力变化对照表!A:B,2,0),0)</f>
        <v>99</v>
      </c>
      <c r="I3500">
        <f>ROUNDDOWN(ROUNDDOWN(ROUNDDOWN(ROUNDDOWN(ROUNDDOWN((能力值计算器!F8+能力值计算器!E8*2+ROUNDDOWN(E3500/4,0))*能力值计算器!C2/100+5,0)*能力值计算器!H8,0)*能力值计算器!K8,0)*能力值计算器!L8,0)*VLOOKUP(能力值计算器!J8,能力变化对照表!A:B,2,0),0)</f>
        <v>-39</v>
      </c>
      <c r="J3500">
        <f t="shared" si="435"/>
        <v>0</v>
      </c>
      <c r="K3500">
        <f t="shared" si="436"/>
        <v>-6747</v>
      </c>
      <c r="L3500">
        <f t="shared" si="437"/>
        <v>10380</v>
      </c>
      <c r="M3500">
        <f t="shared" si="438"/>
        <v>251.1</v>
      </c>
      <c r="N3500">
        <f t="shared" si="439"/>
        <v>1</v>
      </c>
    </row>
    <row r="3501" spans="1:14">
      <c r="A3501">
        <f t="shared" si="432"/>
        <v>0</v>
      </c>
      <c r="B3501">
        <f t="shared" si="433"/>
        <v>0</v>
      </c>
      <c r="C3501">
        <v>100</v>
      </c>
      <c r="D3501">
        <v>180</v>
      </c>
      <c r="E3501">
        <f t="shared" si="434"/>
        <v>-999</v>
      </c>
      <c r="F3501">
        <f>能力值计算器!G2</f>
        <v>0</v>
      </c>
      <c r="G3501">
        <f>ROUNDDOWN((能力值计算器!F4+能力值计算器!E4*2+ROUNDDOWN(C3501/4,0))*能力值计算器!C2/100+10+能力值计算器!C2,0)</f>
        <v>158</v>
      </c>
      <c r="H3501">
        <f>ROUNDDOWN(ROUNDDOWN(ROUNDDOWN(ROUNDDOWN(ROUNDDOWN((能力值计算器!F6+能力值计算器!E6*2+ROUNDDOWN(D3501/4,0))*能力值计算器!C2/100+5,0)*能力值计算器!H6,0)*能力值计算器!K6,0)*能力值计算器!L6,0)*VLOOKUP(能力值计算器!J6,能力变化对照表!A:B,2,0),0)</f>
        <v>108</v>
      </c>
      <c r="I3501">
        <f>ROUNDDOWN(ROUNDDOWN(ROUNDDOWN(ROUNDDOWN(ROUNDDOWN((能力值计算器!F8+能力值计算器!E8*2+ROUNDDOWN(E3501/4,0))*能力值计算器!C2/100+5,0)*能力值计算器!H8,0)*能力值计算器!K8,0)*能力值计算器!L8,0)*VLOOKUP(能力值计算器!J8,能力变化对照表!A:B,2,0),0)</f>
        <v>-39</v>
      </c>
      <c r="J3501">
        <f t="shared" si="435"/>
        <v>0</v>
      </c>
      <c r="K3501">
        <f t="shared" si="436"/>
        <v>-6162</v>
      </c>
      <c r="L3501">
        <f t="shared" si="437"/>
        <v>10902</v>
      </c>
      <c r="M3501">
        <f t="shared" si="438"/>
        <v>236.1</v>
      </c>
      <c r="N3501">
        <f t="shared" si="439"/>
        <v>1</v>
      </c>
    </row>
    <row r="3502" spans="1:14">
      <c r="A3502">
        <f t="shared" si="432"/>
        <v>0</v>
      </c>
      <c r="B3502">
        <f t="shared" si="433"/>
        <v>0</v>
      </c>
      <c r="C3502">
        <v>100</v>
      </c>
      <c r="D3502">
        <v>184</v>
      </c>
      <c r="E3502">
        <f t="shared" si="434"/>
        <v>-999</v>
      </c>
      <c r="F3502">
        <f>能力值计算器!G2</f>
        <v>0</v>
      </c>
      <c r="G3502">
        <f>ROUNDDOWN((能力值计算器!F4+能力值计算器!E4*2+ROUNDDOWN(C3502/4,0))*能力值计算器!C2/100+10+能力值计算器!C2,0)</f>
        <v>158</v>
      </c>
      <c r="H3502">
        <f>ROUNDDOWN(ROUNDDOWN(ROUNDDOWN(ROUNDDOWN(ROUNDDOWN((能力值计算器!F6+能力值计算器!E6*2+ROUNDDOWN(D3502/4,0))*能力值计算器!C2/100+5,0)*能力值计算器!H6,0)*能力值计算器!K6,0)*能力值计算器!L6,0)*VLOOKUP(能力值计算器!J6,能力变化对照表!A:B,2,0),0)</f>
        <v>108</v>
      </c>
      <c r="I3502">
        <f>ROUNDDOWN(ROUNDDOWN(ROUNDDOWN(ROUNDDOWN(ROUNDDOWN((能力值计算器!F8+能力值计算器!E8*2+ROUNDDOWN(E3502/4,0))*能力值计算器!C2/100+5,0)*能力值计算器!H8,0)*能力值计算器!K8,0)*能力值计算器!L8,0)*VLOOKUP(能力值计算器!J8,能力变化对照表!A:B,2,0),0)</f>
        <v>-39</v>
      </c>
      <c r="J3502">
        <f t="shared" si="435"/>
        <v>0</v>
      </c>
      <c r="K3502">
        <f t="shared" si="436"/>
        <v>-6162</v>
      </c>
      <c r="L3502">
        <f t="shared" si="437"/>
        <v>10902</v>
      </c>
      <c r="M3502">
        <f t="shared" si="438"/>
        <v>236.1</v>
      </c>
      <c r="N3502">
        <f t="shared" si="439"/>
        <v>1</v>
      </c>
    </row>
    <row r="3503" spans="1:14">
      <c r="A3503">
        <f t="shared" si="432"/>
        <v>0</v>
      </c>
      <c r="B3503">
        <f t="shared" si="433"/>
        <v>0</v>
      </c>
      <c r="C3503">
        <v>104</v>
      </c>
      <c r="D3503">
        <v>180</v>
      </c>
      <c r="E3503">
        <f t="shared" si="434"/>
        <v>-999</v>
      </c>
      <c r="F3503">
        <f>能力值计算器!G2</f>
        <v>0</v>
      </c>
      <c r="G3503">
        <f>ROUNDDOWN((能力值计算器!F4+能力值计算器!E4*2+ROUNDDOWN(C3503/4,0))*能力值计算器!C2/100+10+能力值计算器!C2,0)</f>
        <v>158</v>
      </c>
      <c r="H3503">
        <f>ROUNDDOWN(ROUNDDOWN(ROUNDDOWN(ROUNDDOWN(ROUNDDOWN((能力值计算器!F6+能力值计算器!E6*2+ROUNDDOWN(D3503/4,0))*能力值计算器!C2/100+5,0)*能力值计算器!H6,0)*能力值计算器!K6,0)*能力值计算器!L6,0)*VLOOKUP(能力值计算器!J6,能力变化对照表!A:B,2,0),0)</f>
        <v>108</v>
      </c>
      <c r="I3503">
        <f>ROUNDDOWN(ROUNDDOWN(ROUNDDOWN(ROUNDDOWN(ROUNDDOWN((能力值计算器!F8+能力值计算器!E8*2+ROUNDDOWN(E3503/4,0))*能力值计算器!C2/100+5,0)*能力值计算器!H8,0)*能力值计算器!K8,0)*能力值计算器!L8,0)*VLOOKUP(能力值计算器!J8,能力变化对照表!A:B,2,0),0)</f>
        <v>-39</v>
      </c>
      <c r="J3503">
        <f t="shared" si="435"/>
        <v>0</v>
      </c>
      <c r="K3503">
        <f t="shared" si="436"/>
        <v>-6162</v>
      </c>
      <c r="L3503">
        <f t="shared" si="437"/>
        <v>10902</v>
      </c>
      <c r="M3503">
        <f t="shared" si="438"/>
        <v>236.1</v>
      </c>
      <c r="N3503">
        <f t="shared" si="439"/>
        <v>1</v>
      </c>
    </row>
    <row r="3504" spans="1:14">
      <c r="A3504">
        <f t="shared" si="432"/>
        <v>0</v>
      </c>
      <c r="B3504">
        <f t="shared" si="433"/>
        <v>0</v>
      </c>
      <c r="C3504">
        <v>104</v>
      </c>
      <c r="D3504">
        <v>184</v>
      </c>
      <c r="E3504">
        <f t="shared" si="434"/>
        <v>-999</v>
      </c>
      <c r="F3504">
        <f>能力值计算器!G2</f>
        <v>0</v>
      </c>
      <c r="G3504">
        <f>ROUNDDOWN((能力值计算器!F4+能力值计算器!E4*2+ROUNDDOWN(C3504/4,0))*能力值计算器!C2/100+10+能力值计算器!C2,0)</f>
        <v>158</v>
      </c>
      <c r="H3504">
        <f>ROUNDDOWN(ROUNDDOWN(ROUNDDOWN(ROUNDDOWN(ROUNDDOWN((能力值计算器!F6+能力值计算器!E6*2+ROUNDDOWN(D3504/4,0))*能力值计算器!C2/100+5,0)*能力值计算器!H6,0)*能力值计算器!K6,0)*能力值计算器!L6,0)*VLOOKUP(能力值计算器!J6,能力变化对照表!A:B,2,0),0)</f>
        <v>108</v>
      </c>
      <c r="I3504">
        <f>ROUNDDOWN(ROUNDDOWN(ROUNDDOWN(ROUNDDOWN(ROUNDDOWN((能力值计算器!F8+能力值计算器!E8*2+ROUNDDOWN(E3504/4,0))*能力值计算器!C2/100+5,0)*能力值计算器!H8,0)*能力值计算器!K8,0)*能力值计算器!L8,0)*VLOOKUP(能力值计算器!J8,能力变化对照表!A:B,2,0),0)</f>
        <v>-39</v>
      </c>
      <c r="J3504">
        <f t="shared" si="435"/>
        <v>0</v>
      </c>
      <c r="K3504">
        <f t="shared" si="436"/>
        <v>-6162</v>
      </c>
      <c r="L3504">
        <f t="shared" si="437"/>
        <v>10902</v>
      </c>
      <c r="M3504">
        <f t="shared" si="438"/>
        <v>236.1</v>
      </c>
      <c r="N3504">
        <f t="shared" si="439"/>
        <v>1</v>
      </c>
    </row>
    <row r="3505" spans="1:14">
      <c r="A3505">
        <f t="shared" si="432"/>
        <v>0</v>
      </c>
      <c r="B3505">
        <f t="shared" si="433"/>
        <v>0</v>
      </c>
      <c r="C3505">
        <v>164</v>
      </c>
      <c r="D3505">
        <v>140</v>
      </c>
      <c r="E3505">
        <f t="shared" si="434"/>
        <v>-999</v>
      </c>
      <c r="F3505">
        <f>能力值计算器!G2</f>
        <v>0</v>
      </c>
      <c r="G3505">
        <f>ROUNDDOWN((能力值计算器!F4+能力值计算器!E4*2+ROUNDDOWN(C3505/4,0))*能力值计算器!C2/100+10+能力值计算器!C2,0)</f>
        <v>166</v>
      </c>
      <c r="H3505">
        <f>ROUNDDOWN(ROUNDDOWN(ROUNDDOWN(ROUNDDOWN(ROUNDDOWN((能力值计算器!F6+能力值计算器!E6*2+ROUNDDOWN(D3505/4,0))*能力值计算器!C2/100+5,0)*能力值计算器!H6,0)*能力值计算器!K6,0)*能力值计算器!L6,0)*VLOOKUP(能力值计算器!J6,能力变化对照表!A:B,2,0),0)</f>
        <v>103</v>
      </c>
      <c r="I3505">
        <f>ROUNDDOWN(ROUNDDOWN(ROUNDDOWN(ROUNDDOWN(ROUNDDOWN((能力值计算器!F8+能力值计算器!E8*2+ROUNDDOWN(E3505/4,0))*能力值计算器!C2/100+5,0)*能力值计算器!H8,0)*能力值计算器!K8,0)*能力值计算器!L8,0)*VLOOKUP(能力值计算器!J8,能力变化对照表!A:B,2,0),0)</f>
        <v>-39</v>
      </c>
      <c r="J3505">
        <f t="shared" si="435"/>
        <v>0</v>
      </c>
      <c r="K3505">
        <f t="shared" si="436"/>
        <v>-6474</v>
      </c>
      <c r="L3505">
        <f t="shared" si="437"/>
        <v>10624</v>
      </c>
      <c r="M3505">
        <f t="shared" si="438"/>
        <v>244.1</v>
      </c>
      <c r="N3505">
        <f t="shared" si="439"/>
        <v>1</v>
      </c>
    </row>
    <row r="3506" spans="1:14">
      <c r="A3506">
        <f t="shared" si="432"/>
        <v>0</v>
      </c>
      <c r="B3506">
        <f t="shared" si="433"/>
        <v>0</v>
      </c>
      <c r="C3506">
        <v>164</v>
      </c>
      <c r="D3506">
        <v>144</v>
      </c>
      <c r="E3506">
        <f t="shared" si="434"/>
        <v>-999</v>
      </c>
      <c r="F3506">
        <f>能力值计算器!G2</f>
        <v>0</v>
      </c>
      <c r="G3506">
        <f>ROUNDDOWN((能力值计算器!F4+能力值计算器!E4*2+ROUNDDOWN(C3506/4,0))*能力值计算器!C2/100+10+能力值计算器!C2,0)</f>
        <v>166</v>
      </c>
      <c r="H3506">
        <f>ROUNDDOWN(ROUNDDOWN(ROUNDDOWN(ROUNDDOWN(ROUNDDOWN((能力值计算器!F6+能力值计算器!E6*2+ROUNDDOWN(D3506/4,0))*能力值计算器!C2/100+5,0)*能力值计算器!H6,0)*能力值计算器!K6,0)*能力值计算器!L6,0)*VLOOKUP(能力值计算器!J6,能力变化对照表!A:B,2,0),0)</f>
        <v>103</v>
      </c>
      <c r="I3506">
        <f>ROUNDDOWN(ROUNDDOWN(ROUNDDOWN(ROUNDDOWN(ROUNDDOWN((能力值计算器!F8+能力值计算器!E8*2+ROUNDDOWN(E3506/4,0))*能力值计算器!C2/100+5,0)*能力值计算器!H8,0)*能力值计算器!K8,0)*能力值计算器!L8,0)*VLOOKUP(能力值计算器!J8,能力变化对照表!A:B,2,0),0)</f>
        <v>-39</v>
      </c>
      <c r="J3506">
        <f t="shared" si="435"/>
        <v>0</v>
      </c>
      <c r="K3506">
        <f t="shared" si="436"/>
        <v>-6474</v>
      </c>
      <c r="L3506">
        <f t="shared" si="437"/>
        <v>10624</v>
      </c>
      <c r="M3506">
        <f t="shared" si="438"/>
        <v>244.1</v>
      </c>
      <c r="N3506">
        <f t="shared" si="439"/>
        <v>1</v>
      </c>
    </row>
    <row r="3507" spans="1:14">
      <c r="A3507">
        <f t="shared" si="432"/>
        <v>0</v>
      </c>
      <c r="B3507">
        <f t="shared" si="433"/>
        <v>0</v>
      </c>
      <c r="C3507">
        <v>168</v>
      </c>
      <c r="D3507">
        <v>140</v>
      </c>
      <c r="E3507">
        <f t="shared" si="434"/>
        <v>-999</v>
      </c>
      <c r="F3507">
        <f>能力值计算器!G2</f>
        <v>0</v>
      </c>
      <c r="G3507">
        <f>ROUNDDOWN((能力值计算器!F4+能力值计算器!E4*2+ROUNDDOWN(C3507/4,0))*能力值计算器!C2/100+10+能力值计算器!C2,0)</f>
        <v>166</v>
      </c>
      <c r="H3507">
        <f>ROUNDDOWN(ROUNDDOWN(ROUNDDOWN(ROUNDDOWN(ROUNDDOWN((能力值计算器!F6+能力值计算器!E6*2+ROUNDDOWN(D3507/4,0))*能力值计算器!C2/100+5,0)*能力值计算器!H6,0)*能力值计算器!K6,0)*能力值计算器!L6,0)*VLOOKUP(能力值计算器!J6,能力变化对照表!A:B,2,0),0)</f>
        <v>103</v>
      </c>
      <c r="I3507">
        <f>ROUNDDOWN(ROUNDDOWN(ROUNDDOWN(ROUNDDOWN(ROUNDDOWN((能力值计算器!F8+能力值计算器!E8*2+ROUNDDOWN(E3507/4,0))*能力值计算器!C2/100+5,0)*能力值计算器!H8,0)*能力值计算器!K8,0)*能力值计算器!L8,0)*VLOOKUP(能力值计算器!J8,能力变化对照表!A:B,2,0),0)</f>
        <v>-39</v>
      </c>
      <c r="J3507">
        <f t="shared" si="435"/>
        <v>0</v>
      </c>
      <c r="K3507">
        <f t="shared" si="436"/>
        <v>-6474</v>
      </c>
      <c r="L3507">
        <f t="shared" si="437"/>
        <v>10624</v>
      </c>
      <c r="M3507">
        <f t="shared" si="438"/>
        <v>244.1</v>
      </c>
      <c r="N3507">
        <f t="shared" si="439"/>
        <v>1</v>
      </c>
    </row>
    <row r="3508" spans="1:14">
      <c r="A3508">
        <f t="shared" si="432"/>
        <v>0</v>
      </c>
      <c r="B3508">
        <f t="shared" si="433"/>
        <v>0</v>
      </c>
      <c r="C3508">
        <v>168</v>
      </c>
      <c r="D3508">
        <v>144</v>
      </c>
      <c r="E3508">
        <f t="shared" si="434"/>
        <v>-999</v>
      </c>
      <c r="F3508">
        <f>能力值计算器!G2</f>
        <v>0</v>
      </c>
      <c r="G3508">
        <f>ROUNDDOWN((能力值计算器!F4+能力值计算器!E4*2+ROUNDDOWN(C3508/4,0))*能力值计算器!C2/100+10+能力值计算器!C2,0)</f>
        <v>166</v>
      </c>
      <c r="H3508">
        <f>ROUNDDOWN(ROUNDDOWN(ROUNDDOWN(ROUNDDOWN(ROUNDDOWN((能力值计算器!F6+能力值计算器!E6*2+ROUNDDOWN(D3508/4,0))*能力值计算器!C2/100+5,0)*能力值计算器!H6,0)*能力值计算器!K6,0)*能力值计算器!L6,0)*VLOOKUP(能力值计算器!J6,能力变化对照表!A:B,2,0),0)</f>
        <v>103</v>
      </c>
      <c r="I3508">
        <f>ROUNDDOWN(ROUNDDOWN(ROUNDDOWN(ROUNDDOWN(ROUNDDOWN((能力值计算器!F8+能力值计算器!E8*2+ROUNDDOWN(E3508/4,0))*能力值计算器!C2/100+5,0)*能力值计算器!H8,0)*能力值计算器!K8,0)*能力值计算器!L8,0)*VLOOKUP(能力值计算器!J8,能力变化对照表!A:B,2,0),0)</f>
        <v>-39</v>
      </c>
      <c r="J3508">
        <f t="shared" si="435"/>
        <v>0</v>
      </c>
      <c r="K3508">
        <f t="shared" si="436"/>
        <v>-6474</v>
      </c>
      <c r="L3508">
        <f t="shared" si="437"/>
        <v>10624</v>
      </c>
      <c r="M3508">
        <f t="shared" si="438"/>
        <v>244.1</v>
      </c>
      <c r="N3508">
        <f t="shared" si="439"/>
        <v>1</v>
      </c>
    </row>
    <row r="3509" spans="1:14">
      <c r="A3509">
        <f t="shared" si="432"/>
        <v>0</v>
      </c>
      <c r="B3509">
        <f t="shared" si="433"/>
        <v>0</v>
      </c>
      <c r="C3509">
        <v>52</v>
      </c>
      <c r="D3509">
        <v>212</v>
      </c>
      <c r="E3509">
        <f t="shared" si="434"/>
        <v>-999</v>
      </c>
      <c r="F3509">
        <f>能力值计算器!G2</f>
        <v>0</v>
      </c>
      <c r="G3509">
        <f>ROUNDDOWN((能力值计算器!F4+能力值计算器!E4*2+ROUNDDOWN(C3509/4,0))*能力值计算器!C2/100+10+能力值计算器!C2,0)</f>
        <v>152</v>
      </c>
      <c r="H3509">
        <f>ROUNDDOWN(ROUNDDOWN(ROUNDDOWN(ROUNDDOWN(ROUNDDOWN((能力值计算器!F6+能力值计算器!E6*2+ROUNDDOWN(D3509/4,0))*能力值计算器!C2/100+5,0)*能力值计算器!H6,0)*能力值计算器!K6,0)*能力值计算器!L6,0)*VLOOKUP(能力值计算器!J6,能力变化对照表!A:B,2,0),0)</f>
        <v>112</v>
      </c>
      <c r="I3509">
        <f>ROUNDDOWN(ROUNDDOWN(ROUNDDOWN(ROUNDDOWN(ROUNDDOWN((能力值计算器!F8+能力值计算器!E8*2+ROUNDDOWN(E3509/4,0))*能力值计算器!C2/100+5,0)*能力值计算器!H8,0)*能力值计算器!K8,0)*能力值计算器!L8,0)*VLOOKUP(能力值计算器!J8,能力变化对照表!A:B,2,0),0)</f>
        <v>-39</v>
      </c>
      <c r="J3509">
        <f t="shared" si="435"/>
        <v>0</v>
      </c>
      <c r="K3509">
        <f t="shared" si="436"/>
        <v>-5928</v>
      </c>
      <c r="L3509">
        <f t="shared" si="437"/>
        <v>11096</v>
      </c>
      <c r="M3509">
        <f t="shared" si="438"/>
        <v>230.1</v>
      </c>
      <c r="N3509">
        <f t="shared" si="439"/>
        <v>1</v>
      </c>
    </row>
    <row r="3510" spans="1:14">
      <c r="A3510">
        <f t="shared" si="432"/>
        <v>0</v>
      </c>
      <c r="B3510">
        <f t="shared" si="433"/>
        <v>0</v>
      </c>
      <c r="C3510">
        <v>52</v>
      </c>
      <c r="D3510">
        <v>216</v>
      </c>
      <c r="E3510">
        <f t="shared" si="434"/>
        <v>-999</v>
      </c>
      <c r="F3510">
        <f>能力值计算器!G2</f>
        <v>0</v>
      </c>
      <c r="G3510">
        <f>ROUNDDOWN((能力值计算器!F4+能力值计算器!E4*2+ROUNDDOWN(C3510/4,0))*能力值计算器!C2/100+10+能力值计算器!C2,0)</f>
        <v>152</v>
      </c>
      <c r="H3510">
        <f>ROUNDDOWN(ROUNDDOWN(ROUNDDOWN(ROUNDDOWN(ROUNDDOWN((能力值计算器!F6+能力值计算器!E6*2+ROUNDDOWN(D3510/4,0))*能力值计算器!C2/100+5,0)*能力值计算器!H6,0)*能力值计算器!K6,0)*能力值计算器!L6,0)*VLOOKUP(能力值计算器!J6,能力变化对照表!A:B,2,0),0)</f>
        <v>112</v>
      </c>
      <c r="I3510">
        <f>ROUNDDOWN(ROUNDDOWN(ROUNDDOWN(ROUNDDOWN(ROUNDDOWN((能力值计算器!F8+能力值计算器!E8*2+ROUNDDOWN(E3510/4,0))*能力值计算器!C2/100+5,0)*能力值计算器!H8,0)*能力值计算器!K8,0)*能力值计算器!L8,0)*VLOOKUP(能力值计算器!J8,能力变化对照表!A:B,2,0),0)</f>
        <v>-39</v>
      </c>
      <c r="J3510">
        <f t="shared" si="435"/>
        <v>0</v>
      </c>
      <c r="K3510">
        <f t="shared" si="436"/>
        <v>-5928</v>
      </c>
      <c r="L3510">
        <f t="shared" si="437"/>
        <v>11096</v>
      </c>
      <c r="M3510">
        <f t="shared" si="438"/>
        <v>230.1</v>
      </c>
      <c r="N3510">
        <f t="shared" si="439"/>
        <v>1</v>
      </c>
    </row>
    <row r="3511" spans="1:14">
      <c r="A3511">
        <f t="shared" si="432"/>
        <v>0</v>
      </c>
      <c r="B3511">
        <f t="shared" si="433"/>
        <v>0</v>
      </c>
      <c r="C3511">
        <v>56</v>
      </c>
      <c r="D3511">
        <v>212</v>
      </c>
      <c r="E3511">
        <f t="shared" si="434"/>
        <v>-999</v>
      </c>
      <c r="F3511">
        <f>能力值计算器!G2</f>
        <v>0</v>
      </c>
      <c r="G3511">
        <f>ROUNDDOWN((能力值计算器!F4+能力值计算器!E4*2+ROUNDDOWN(C3511/4,0))*能力值计算器!C2/100+10+能力值计算器!C2,0)</f>
        <v>152</v>
      </c>
      <c r="H3511">
        <f>ROUNDDOWN(ROUNDDOWN(ROUNDDOWN(ROUNDDOWN(ROUNDDOWN((能力值计算器!F6+能力值计算器!E6*2+ROUNDDOWN(D3511/4,0))*能力值计算器!C2/100+5,0)*能力值计算器!H6,0)*能力值计算器!K6,0)*能力值计算器!L6,0)*VLOOKUP(能力值计算器!J6,能力变化对照表!A:B,2,0),0)</f>
        <v>112</v>
      </c>
      <c r="I3511">
        <f>ROUNDDOWN(ROUNDDOWN(ROUNDDOWN(ROUNDDOWN(ROUNDDOWN((能力值计算器!F8+能力值计算器!E8*2+ROUNDDOWN(E3511/4,0))*能力值计算器!C2/100+5,0)*能力值计算器!H8,0)*能力值计算器!K8,0)*能力值计算器!L8,0)*VLOOKUP(能力值计算器!J8,能力变化对照表!A:B,2,0),0)</f>
        <v>-39</v>
      </c>
      <c r="J3511">
        <f t="shared" si="435"/>
        <v>0</v>
      </c>
      <c r="K3511">
        <f t="shared" si="436"/>
        <v>-5928</v>
      </c>
      <c r="L3511">
        <f t="shared" si="437"/>
        <v>11096</v>
      </c>
      <c r="M3511">
        <f t="shared" si="438"/>
        <v>230.1</v>
      </c>
      <c r="N3511">
        <f t="shared" si="439"/>
        <v>1</v>
      </c>
    </row>
    <row r="3512" spans="1:14">
      <c r="A3512">
        <f t="shared" si="432"/>
        <v>0</v>
      </c>
      <c r="B3512">
        <f t="shared" si="433"/>
        <v>0</v>
      </c>
      <c r="C3512">
        <v>56</v>
      </c>
      <c r="D3512">
        <v>216</v>
      </c>
      <c r="E3512">
        <f t="shared" si="434"/>
        <v>-999</v>
      </c>
      <c r="F3512">
        <f>能力值计算器!G2</f>
        <v>0</v>
      </c>
      <c r="G3512">
        <f>ROUNDDOWN((能力值计算器!F4+能力值计算器!E4*2+ROUNDDOWN(C3512/4,0))*能力值计算器!C2/100+10+能力值计算器!C2,0)</f>
        <v>152</v>
      </c>
      <c r="H3512">
        <f>ROUNDDOWN(ROUNDDOWN(ROUNDDOWN(ROUNDDOWN(ROUNDDOWN((能力值计算器!F6+能力值计算器!E6*2+ROUNDDOWN(D3512/4,0))*能力值计算器!C2/100+5,0)*能力值计算器!H6,0)*能力值计算器!K6,0)*能力值计算器!L6,0)*VLOOKUP(能力值计算器!J6,能力变化对照表!A:B,2,0),0)</f>
        <v>112</v>
      </c>
      <c r="I3512">
        <f>ROUNDDOWN(ROUNDDOWN(ROUNDDOWN(ROUNDDOWN(ROUNDDOWN((能力值计算器!F8+能力值计算器!E8*2+ROUNDDOWN(E3512/4,0))*能力值计算器!C2/100+5,0)*能力值计算器!H8,0)*能力值计算器!K8,0)*能力值计算器!L8,0)*VLOOKUP(能力值计算器!J8,能力变化对照表!A:B,2,0),0)</f>
        <v>-39</v>
      </c>
      <c r="J3512">
        <f t="shared" si="435"/>
        <v>0</v>
      </c>
      <c r="K3512">
        <f t="shared" si="436"/>
        <v>-5928</v>
      </c>
      <c r="L3512">
        <f t="shared" si="437"/>
        <v>11096</v>
      </c>
      <c r="M3512">
        <f t="shared" si="438"/>
        <v>230.1</v>
      </c>
      <c r="N3512">
        <f t="shared" si="439"/>
        <v>1</v>
      </c>
    </row>
    <row r="3513" spans="1:14">
      <c r="A3513">
        <f t="shared" si="432"/>
        <v>0</v>
      </c>
      <c r="B3513">
        <f t="shared" si="433"/>
        <v>0</v>
      </c>
      <c r="C3513">
        <v>124</v>
      </c>
      <c r="D3513">
        <v>164</v>
      </c>
      <c r="E3513">
        <f t="shared" si="434"/>
        <v>-999</v>
      </c>
      <c r="F3513">
        <f>能力值计算器!G2</f>
        <v>0</v>
      </c>
      <c r="G3513">
        <f>ROUNDDOWN((能力值计算器!F4+能力值计算器!E4*2+ROUNDDOWN(C3513/4,0))*能力值计算器!C2/100+10+能力值计算器!C2,0)</f>
        <v>161</v>
      </c>
      <c r="H3513">
        <f>ROUNDDOWN(ROUNDDOWN(ROUNDDOWN(ROUNDDOWN(ROUNDDOWN((能力值计算器!F6+能力值计算器!E6*2+ROUNDDOWN(D3513/4,0))*能力值计算器!C2/100+5,0)*能力值计算器!H6,0)*能力值计算器!K6,0)*能力值计算器!L6,0)*VLOOKUP(能力值计算器!J6,能力变化对照表!A:B,2,0),0)</f>
        <v>106</v>
      </c>
      <c r="I3513">
        <f>ROUNDDOWN(ROUNDDOWN(ROUNDDOWN(ROUNDDOWN(ROUNDDOWN((能力值计算器!F8+能力值计算器!E8*2+ROUNDDOWN(E3513/4,0))*能力值计算器!C2/100+5,0)*能力值计算器!H8,0)*能力值计算器!K8,0)*能力值计算器!L8,0)*VLOOKUP(能力值计算器!J8,能力变化对照表!A:B,2,0),0)</f>
        <v>-39</v>
      </c>
      <c r="J3513">
        <f t="shared" si="435"/>
        <v>0</v>
      </c>
      <c r="K3513">
        <f t="shared" si="436"/>
        <v>-6279</v>
      </c>
      <c r="L3513">
        <f t="shared" si="437"/>
        <v>10787</v>
      </c>
      <c r="M3513">
        <f t="shared" si="438"/>
        <v>239.1</v>
      </c>
      <c r="N3513">
        <f t="shared" si="439"/>
        <v>1</v>
      </c>
    </row>
    <row r="3514" spans="1:14">
      <c r="A3514">
        <f t="shared" si="432"/>
        <v>0</v>
      </c>
      <c r="B3514">
        <f t="shared" si="433"/>
        <v>0</v>
      </c>
      <c r="C3514">
        <v>124</v>
      </c>
      <c r="D3514">
        <v>168</v>
      </c>
      <c r="E3514">
        <f t="shared" si="434"/>
        <v>-999</v>
      </c>
      <c r="F3514">
        <f>能力值计算器!G2</f>
        <v>0</v>
      </c>
      <c r="G3514">
        <f>ROUNDDOWN((能力值计算器!F4+能力值计算器!E4*2+ROUNDDOWN(C3514/4,0))*能力值计算器!C2/100+10+能力值计算器!C2,0)</f>
        <v>161</v>
      </c>
      <c r="H3514">
        <f>ROUNDDOWN(ROUNDDOWN(ROUNDDOWN(ROUNDDOWN(ROUNDDOWN((能力值计算器!F6+能力值计算器!E6*2+ROUNDDOWN(D3514/4,0))*能力值计算器!C2/100+5,0)*能力值计算器!H6,0)*能力值计算器!K6,0)*能力值计算器!L6,0)*VLOOKUP(能力值计算器!J6,能力变化对照表!A:B,2,0),0)</f>
        <v>106</v>
      </c>
      <c r="I3514">
        <f>ROUNDDOWN(ROUNDDOWN(ROUNDDOWN(ROUNDDOWN(ROUNDDOWN((能力值计算器!F8+能力值计算器!E8*2+ROUNDDOWN(E3514/4,0))*能力值计算器!C2/100+5,0)*能力值计算器!H8,0)*能力值计算器!K8,0)*能力值计算器!L8,0)*VLOOKUP(能力值计算器!J8,能力变化对照表!A:B,2,0),0)</f>
        <v>-39</v>
      </c>
      <c r="J3514">
        <f t="shared" si="435"/>
        <v>0</v>
      </c>
      <c r="K3514">
        <f t="shared" si="436"/>
        <v>-6279</v>
      </c>
      <c r="L3514">
        <f t="shared" si="437"/>
        <v>10787</v>
      </c>
      <c r="M3514">
        <f t="shared" si="438"/>
        <v>239.1</v>
      </c>
      <c r="N3514">
        <f t="shared" si="439"/>
        <v>1</v>
      </c>
    </row>
    <row r="3515" spans="1:14">
      <c r="A3515">
        <f t="shared" si="432"/>
        <v>0</v>
      </c>
      <c r="B3515">
        <f t="shared" si="433"/>
        <v>0</v>
      </c>
      <c r="C3515">
        <v>128</v>
      </c>
      <c r="D3515">
        <v>164</v>
      </c>
      <c r="E3515">
        <f t="shared" si="434"/>
        <v>-999</v>
      </c>
      <c r="F3515">
        <f>能力值计算器!G2</f>
        <v>0</v>
      </c>
      <c r="G3515">
        <f>ROUNDDOWN((能力值计算器!F4+能力值计算器!E4*2+ROUNDDOWN(C3515/4,0))*能力值计算器!C2/100+10+能力值计算器!C2,0)</f>
        <v>161</v>
      </c>
      <c r="H3515">
        <f>ROUNDDOWN(ROUNDDOWN(ROUNDDOWN(ROUNDDOWN(ROUNDDOWN((能力值计算器!F6+能力值计算器!E6*2+ROUNDDOWN(D3515/4,0))*能力值计算器!C2/100+5,0)*能力值计算器!H6,0)*能力值计算器!K6,0)*能力值计算器!L6,0)*VLOOKUP(能力值计算器!J6,能力变化对照表!A:B,2,0),0)</f>
        <v>106</v>
      </c>
      <c r="I3515">
        <f>ROUNDDOWN(ROUNDDOWN(ROUNDDOWN(ROUNDDOWN(ROUNDDOWN((能力值计算器!F8+能力值计算器!E8*2+ROUNDDOWN(E3515/4,0))*能力值计算器!C2/100+5,0)*能力值计算器!H8,0)*能力值计算器!K8,0)*能力值计算器!L8,0)*VLOOKUP(能力值计算器!J8,能力变化对照表!A:B,2,0),0)</f>
        <v>-39</v>
      </c>
      <c r="J3515">
        <f t="shared" si="435"/>
        <v>0</v>
      </c>
      <c r="K3515">
        <f t="shared" si="436"/>
        <v>-6279</v>
      </c>
      <c r="L3515">
        <f t="shared" si="437"/>
        <v>10787</v>
      </c>
      <c r="M3515">
        <f t="shared" si="438"/>
        <v>239.1</v>
      </c>
      <c r="N3515">
        <f t="shared" si="439"/>
        <v>1</v>
      </c>
    </row>
    <row r="3516" spans="1:14">
      <c r="A3516">
        <f t="shared" si="432"/>
        <v>0</v>
      </c>
      <c r="B3516">
        <f t="shared" si="433"/>
        <v>0</v>
      </c>
      <c r="C3516">
        <v>128</v>
      </c>
      <c r="D3516">
        <v>168</v>
      </c>
      <c r="E3516">
        <f t="shared" si="434"/>
        <v>-999</v>
      </c>
      <c r="F3516">
        <f>能力值计算器!G2</f>
        <v>0</v>
      </c>
      <c r="G3516">
        <f>ROUNDDOWN((能力值计算器!F4+能力值计算器!E4*2+ROUNDDOWN(C3516/4,0))*能力值计算器!C2/100+10+能力值计算器!C2,0)</f>
        <v>161</v>
      </c>
      <c r="H3516">
        <f>ROUNDDOWN(ROUNDDOWN(ROUNDDOWN(ROUNDDOWN(ROUNDDOWN((能力值计算器!F6+能力值计算器!E6*2+ROUNDDOWN(D3516/4,0))*能力值计算器!C2/100+5,0)*能力值计算器!H6,0)*能力值计算器!K6,0)*能力值计算器!L6,0)*VLOOKUP(能力值计算器!J6,能力变化对照表!A:B,2,0),0)</f>
        <v>106</v>
      </c>
      <c r="I3516">
        <f>ROUNDDOWN(ROUNDDOWN(ROUNDDOWN(ROUNDDOWN(ROUNDDOWN((能力值计算器!F8+能力值计算器!E8*2+ROUNDDOWN(E3516/4,0))*能力值计算器!C2/100+5,0)*能力值计算器!H8,0)*能力值计算器!K8,0)*能力值计算器!L8,0)*VLOOKUP(能力值计算器!J8,能力变化对照表!A:B,2,0),0)</f>
        <v>-39</v>
      </c>
      <c r="J3516">
        <f t="shared" si="435"/>
        <v>0</v>
      </c>
      <c r="K3516">
        <f t="shared" si="436"/>
        <v>-6279</v>
      </c>
      <c r="L3516">
        <f t="shared" si="437"/>
        <v>10787</v>
      </c>
      <c r="M3516">
        <f t="shared" si="438"/>
        <v>239.1</v>
      </c>
      <c r="N3516">
        <f t="shared" si="439"/>
        <v>1</v>
      </c>
    </row>
    <row r="3517" spans="1:14">
      <c r="A3517">
        <f t="shared" si="432"/>
        <v>0</v>
      </c>
      <c r="B3517">
        <f t="shared" si="433"/>
        <v>0</v>
      </c>
      <c r="C3517">
        <v>204</v>
      </c>
      <c r="D3517">
        <v>116</v>
      </c>
      <c r="E3517">
        <f t="shared" si="434"/>
        <v>-999</v>
      </c>
      <c r="F3517">
        <f>能力值计算器!G2</f>
        <v>0</v>
      </c>
      <c r="G3517">
        <f>ROUNDDOWN((能力值计算器!F4+能力值计算器!E4*2+ROUNDDOWN(C3517/4,0))*能力值计算器!C2/100+10+能力值计算器!C2,0)</f>
        <v>171</v>
      </c>
      <c r="H3517">
        <f>ROUNDDOWN(ROUNDDOWN(ROUNDDOWN(ROUNDDOWN(ROUNDDOWN((能力值计算器!F6+能力值计算器!E6*2+ROUNDDOWN(D3517/4,0))*能力值计算器!C2/100+5,0)*能力值计算器!H6,0)*能力值计算器!K6,0)*能力值计算器!L6,0)*VLOOKUP(能力值计算器!J6,能力变化对照表!A:B,2,0),0)</f>
        <v>100</v>
      </c>
      <c r="I3517">
        <f>ROUNDDOWN(ROUNDDOWN(ROUNDDOWN(ROUNDDOWN(ROUNDDOWN((能力值计算器!F8+能力值计算器!E8*2+ROUNDDOWN(E3517/4,0))*能力值计算器!C2/100+5,0)*能力值计算器!H8,0)*能力值计算器!K8,0)*能力值计算器!L8,0)*VLOOKUP(能力值计算器!J8,能力变化对照表!A:B,2,0),0)</f>
        <v>-39</v>
      </c>
      <c r="J3517">
        <f t="shared" si="435"/>
        <v>0</v>
      </c>
      <c r="K3517">
        <f t="shared" si="436"/>
        <v>-6669</v>
      </c>
      <c r="L3517">
        <f t="shared" si="437"/>
        <v>10431</v>
      </c>
      <c r="M3517">
        <f t="shared" si="438"/>
        <v>249.1</v>
      </c>
      <c r="N3517">
        <f t="shared" si="439"/>
        <v>1</v>
      </c>
    </row>
    <row r="3518" spans="1:14">
      <c r="A3518">
        <f t="shared" si="432"/>
        <v>0</v>
      </c>
      <c r="B3518">
        <f t="shared" si="433"/>
        <v>0</v>
      </c>
      <c r="C3518">
        <v>204</v>
      </c>
      <c r="D3518">
        <v>120</v>
      </c>
      <c r="E3518">
        <f t="shared" si="434"/>
        <v>-999</v>
      </c>
      <c r="F3518">
        <f>能力值计算器!G2</f>
        <v>0</v>
      </c>
      <c r="G3518">
        <f>ROUNDDOWN((能力值计算器!F4+能力值计算器!E4*2+ROUNDDOWN(C3518/4,0))*能力值计算器!C2/100+10+能力值计算器!C2,0)</f>
        <v>171</v>
      </c>
      <c r="H3518">
        <f>ROUNDDOWN(ROUNDDOWN(ROUNDDOWN(ROUNDDOWN(ROUNDDOWN((能力值计算器!F6+能力值计算器!E6*2+ROUNDDOWN(D3518/4,0))*能力值计算器!C2/100+5,0)*能力值计算器!H6,0)*能力值计算器!K6,0)*能力值计算器!L6,0)*VLOOKUP(能力值计算器!J6,能力变化对照表!A:B,2,0),0)</f>
        <v>100</v>
      </c>
      <c r="I3518">
        <f>ROUNDDOWN(ROUNDDOWN(ROUNDDOWN(ROUNDDOWN(ROUNDDOWN((能力值计算器!F8+能力值计算器!E8*2+ROUNDDOWN(E3518/4,0))*能力值计算器!C2/100+5,0)*能力值计算器!H8,0)*能力值计算器!K8,0)*能力值计算器!L8,0)*VLOOKUP(能力值计算器!J8,能力变化对照表!A:B,2,0),0)</f>
        <v>-39</v>
      </c>
      <c r="J3518">
        <f t="shared" si="435"/>
        <v>0</v>
      </c>
      <c r="K3518">
        <f t="shared" si="436"/>
        <v>-6669</v>
      </c>
      <c r="L3518">
        <f t="shared" si="437"/>
        <v>10431</v>
      </c>
      <c r="M3518">
        <f t="shared" si="438"/>
        <v>249.1</v>
      </c>
      <c r="N3518">
        <f t="shared" si="439"/>
        <v>1</v>
      </c>
    </row>
    <row r="3519" spans="1:14">
      <c r="A3519">
        <f t="shared" si="432"/>
        <v>0</v>
      </c>
      <c r="B3519">
        <f t="shared" si="433"/>
        <v>0</v>
      </c>
      <c r="C3519">
        <v>208</v>
      </c>
      <c r="D3519">
        <v>116</v>
      </c>
      <c r="E3519">
        <f t="shared" si="434"/>
        <v>-999</v>
      </c>
      <c r="F3519">
        <f>能力值计算器!G2</f>
        <v>0</v>
      </c>
      <c r="G3519">
        <f>ROUNDDOWN((能力值计算器!F4+能力值计算器!E4*2+ROUNDDOWN(C3519/4,0))*能力值计算器!C2/100+10+能力值计算器!C2,0)</f>
        <v>171</v>
      </c>
      <c r="H3519">
        <f>ROUNDDOWN(ROUNDDOWN(ROUNDDOWN(ROUNDDOWN(ROUNDDOWN((能力值计算器!F6+能力值计算器!E6*2+ROUNDDOWN(D3519/4,0))*能力值计算器!C2/100+5,0)*能力值计算器!H6,0)*能力值计算器!K6,0)*能力值计算器!L6,0)*VLOOKUP(能力值计算器!J6,能力变化对照表!A:B,2,0),0)</f>
        <v>100</v>
      </c>
      <c r="I3519">
        <f>ROUNDDOWN(ROUNDDOWN(ROUNDDOWN(ROUNDDOWN(ROUNDDOWN((能力值计算器!F8+能力值计算器!E8*2+ROUNDDOWN(E3519/4,0))*能力值计算器!C2/100+5,0)*能力值计算器!H8,0)*能力值计算器!K8,0)*能力值计算器!L8,0)*VLOOKUP(能力值计算器!J8,能力变化对照表!A:B,2,0),0)</f>
        <v>-39</v>
      </c>
      <c r="J3519">
        <f t="shared" si="435"/>
        <v>0</v>
      </c>
      <c r="K3519">
        <f t="shared" si="436"/>
        <v>-6669</v>
      </c>
      <c r="L3519">
        <f t="shared" si="437"/>
        <v>10431</v>
      </c>
      <c r="M3519">
        <f t="shared" si="438"/>
        <v>249.1</v>
      </c>
      <c r="N3519">
        <f t="shared" si="439"/>
        <v>1</v>
      </c>
    </row>
    <row r="3520" spans="1:14">
      <c r="A3520">
        <f t="shared" si="432"/>
        <v>0</v>
      </c>
      <c r="B3520">
        <f t="shared" si="433"/>
        <v>0</v>
      </c>
      <c r="C3520">
        <v>208</v>
      </c>
      <c r="D3520">
        <v>120</v>
      </c>
      <c r="E3520">
        <f t="shared" si="434"/>
        <v>-999</v>
      </c>
      <c r="F3520">
        <f>能力值计算器!G2</f>
        <v>0</v>
      </c>
      <c r="G3520">
        <f>ROUNDDOWN((能力值计算器!F4+能力值计算器!E4*2+ROUNDDOWN(C3520/4,0))*能力值计算器!C2/100+10+能力值计算器!C2,0)</f>
        <v>171</v>
      </c>
      <c r="H3520">
        <f>ROUNDDOWN(ROUNDDOWN(ROUNDDOWN(ROUNDDOWN(ROUNDDOWN((能力值计算器!F6+能力值计算器!E6*2+ROUNDDOWN(D3520/4,0))*能力值计算器!C2/100+5,0)*能力值计算器!H6,0)*能力值计算器!K6,0)*能力值计算器!L6,0)*VLOOKUP(能力值计算器!J6,能力变化对照表!A:B,2,0),0)</f>
        <v>100</v>
      </c>
      <c r="I3520">
        <f>ROUNDDOWN(ROUNDDOWN(ROUNDDOWN(ROUNDDOWN(ROUNDDOWN((能力值计算器!F8+能力值计算器!E8*2+ROUNDDOWN(E3520/4,0))*能力值计算器!C2/100+5,0)*能力值计算器!H8,0)*能力值计算器!K8,0)*能力值计算器!L8,0)*VLOOKUP(能力值计算器!J8,能力变化对照表!A:B,2,0),0)</f>
        <v>-39</v>
      </c>
      <c r="J3520">
        <f t="shared" si="435"/>
        <v>0</v>
      </c>
      <c r="K3520">
        <f t="shared" si="436"/>
        <v>-6669</v>
      </c>
      <c r="L3520">
        <f t="shared" si="437"/>
        <v>10431</v>
      </c>
      <c r="M3520">
        <f t="shared" si="438"/>
        <v>249.1</v>
      </c>
      <c r="N3520">
        <f t="shared" si="439"/>
        <v>1</v>
      </c>
    </row>
    <row r="3521" spans="1:14">
      <c r="A3521">
        <f t="shared" si="432"/>
        <v>0</v>
      </c>
      <c r="B3521">
        <f t="shared" si="433"/>
        <v>0</v>
      </c>
      <c r="C3521">
        <v>28</v>
      </c>
      <c r="D3521">
        <v>232</v>
      </c>
      <c r="E3521">
        <f t="shared" si="434"/>
        <v>-999</v>
      </c>
      <c r="F3521">
        <f>能力值计算器!G2</f>
        <v>0</v>
      </c>
      <c r="G3521">
        <f>ROUNDDOWN((能力值计算器!F4+能力值计算器!E4*2+ROUNDDOWN(C3521/4,0))*能力值计算器!C2/100+10+能力值计算器!C2,0)</f>
        <v>149</v>
      </c>
      <c r="H3521">
        <f>ROUNDDOWN(ROUNDDOWN(ROUNDDOWN(ROUNDDOWN(ROUNDDOWN((能力值计算器!F6+能力值计算器!E6*2+ROUNDDOWN(D3521/4,0))*能力值计算器!C2/100+5,0)*能力值计算器!H6,0)*能力值计算器!K6,0)*能力值计算器!L6,0)*VLOOKUP(能力值计算器!J6,能力变化对照表!A:B,2,0),0)</f>
        <v>114</v>
      </c>
      <c r="I3521">
        <f>ROUNDDOWN(ROUNDDOWN(ROUNDDOWN(ROUNDDOWN(ROUNDDOWN((能力值计算器!F8+能力值计算器!E8*2+ROUNDDOWN(E3521/4,0))*能力值计算器!C2/100+5,0)*能力值计算器!H8,0)*能力值计算器!K8,0)*能力值计算器!L8,0)*VLOOKUP(能力值计算器!J8,能力变化对照表!A:B,2,0),0)</f>
        <v>-39</v>
      </c>
      <c r="J3521">
        <f t="shared" si="435"/>
        <v>0</v>
      </c>
      <c r="K3521">
        <f t="shared" si="436"/>
        <v>-5811</v>
      </c>
      <c r="L3521">
        <f t="shared" si="437"/>
        <v>11175</v>
      </c>
      <c r="M3521">
        <f t="shared" si="438"/>
        <v>227.1</v>
      </c>
      <c r="N3521">
        <f t="shared" si="439"/>
        <v>1</v>
      </c>
    </row>
    <row r="3522" spans="1:14">
      <c r="A3522">
        <f t="shared" ref="A3522:A3585" si="440">IF(N3522=1,0,L3522+1/M3522)</f>
        <v>0</v>
      </c>
      <c r="B3522">
        <f t="shared" ref="B3522:B3585" si="441">IF(A3522=MAX(A:A),1,0)</f>
        <v>0</v>
      </c>
      <c r="C3522">
        <v>32</v>
      </c>
      <c r="D3522">
        <v>228</v>
      </c>
      <c r="E3522">
        <f t="shared" ref="E3522:E3585" si="442">IF(F3522-D3522-C3522&gt;253,-999,IF(F3522-D3522-C3522&lt;0,-999,F3522-D3522-C3522))</f>
        <v>-999</v>
      </c>
      <c r="F3522">
        <f>能力值计算器!G2</f>
        <v>0</v>
      </c>
      <c r="G3522">
        <f>ROUNDDOWN((能力值计算器!F4+能力值计算器!E4*2+ROUNDDOWN(C3522/4,0))*能力值计算器!C2/100+10+能力值计算器!C2,0)</f>
        <v>149</v>
      </c>
      <c r="H3522">
        <f>ROUNDDOWN(ROUNDDOWN(ROUNDDOWN(ROUNDDOWN(ROUNDDOWN((能力值计算器!F6+能力值计算器!E6*2+ROUNDDOWN(D3522/4,0))*能力值计算器!C2/100+5,0)*能力值计算器!H6,0)*能力值计算器!K6,0)*能力值计算器!L6,0)*VLOOKUP(能力值计算器!J6,能力变化对照表!A:B,2,0),0)</f>
        <v>114</v>
      </c>
      <c r="I3522">
        <f>ROUNDDOWN(ROUNDDOWN(ROUNDDOWN(ROUNDDOWN(ROUNDDOWN((能力值计算器!F8+能力值计算器!E8*2+ROUNDDOWN(E3522/4,0))*能力值计算器!C2/100+5,0)*能力值计算器!H8,0)*能力值计算器!K8,0)*能力值计算器!L8,0)*VLOOKUP(能力值计算器!J8,能力变化对照表!A:B,2,0),0)</f>
        <v>-39</v>
      </c>
      <c r="J3522">
        <f t="shared" ref="J3522:J3585" si="443">IF(E3522&lt;0,0,G3522*H3522)</f>
        <v>0</v>
      </c>
      <c r="K3522">
        <f t="shared" ref="K3522:K3585" si="444">G3522*I3522</f>
        <v>-5811</v>
      </c>
      <c r="L3522">
        <f t="shared" ref="L3522:L3585" si="445">(H3522+I3522)*G3522</f>
        <v>11175</v>
      </c>
      <c r="M3522">
        <f t="shared" ref="M3522:M3585" si="446">IF(H3522+I3522-G3522&lt;0,G3522-H3522-I3522,H3522+I3522-G3522)+IF(H3522-I3522&lt;0,I3522-H3522,H3522-I3522)+0.1</f>
        <v>227.1</v>
      </c>
      <c r="N3522">
        <f t="shared" ref="N3522:N3585" si="447">IF(E3522&lt;0,1,0)</f>
        <v>1</v>
      </c>
    </row>
    <row r="3523" spans="1:14">
      <c r="A3523">
        <f t="shared" si="440"/>
        <v>0</v>
      </c>
      <c r="B3523">
        <f t="shared" si="441"/>
        <v>0</v>
      </c>
      <c r="C3523">
        <v>32</v>
      </c>
      <c r="D3523">
        <v>232</v>
      </c>
      <c r="E3523">
        <f t="shared" si="442"/>
        <v>-999</v>
      </c>
      <c r="F3523">
        <f>能力值计算器!G2</f>
        <v>0</v>
      </c>
      <c r="G3523">
        <f>ROUNDDOWN((能力值计算器!F4+能力值计算器!E4*2+ROUNDDOWN(C3523/4,0))*能力值计算器!C2/100+10+能力值计算器!C2,0)</f>
        <v>149</v>
      </c>
      <c r="H3523">
        <f>ROUNDDOWN(ROUNDDOWN(ROUNDDOWN(ROUNDDOWN(ROUNDDOWN((能力值计算器!F6+能力值计算器!E6*2+ROUNDDOWN(D3523/4,0))*能力值计算器!C2/100+5,0)*能力值计算器!H6,0)*能力值计算器!K6,0)*能力值计算器!L6,0)*VLOOKUP(能力值计算器!J6,能力变化对照表!A:B,2,0),0)</f>
        <v>114</v>
      </c>
      <c r="I3523">
        <f>ROUNDDOWN(ROUNDDOWN(ROUNDDOWN(ROUNDDOWN(ROUNDDOWN((能力值计算器!F8+能力值计算器!E8*2+ROUNDDOWN(E3523/4,0))*能力值计算器!C2/100+5,0)*能力值计算器!H8,0)*能力值计算器!K8,0)*能力值计算器!L8,0)*VLOOKUP(能力值计算器!J8,能力变化对照表!A:B,2,0),0)</f>
        <v>-39</v>
      </c>
      <c r="J3523">
        <f t="shared" si="443"/>
        <v>0</v>
      </c>
      <c r="K3523">
        <f t="shared" si="444"/>
        <v>-5811</v>
      </c>
      <c r="L3523">
        <f t="shared" si="445"/>
        <v>11175</v>
      </c>
      <c r="M3523">
        <f t="shared" si="446"/>
        <v>227.1</v>
      </c>
      <c r="N3523">
        <f t="shared" si="447"/>
        <v>1</v>
      </c>
    </row>
    <row r="3524" spans="1:14">
      <c r="A3524">
        <f t="shared" si="440"/>
        <v>0</v>
      </c>
      <c r="B3524">
        <f t="shared" si="441"/>
        <v>0</v>
      </c>
      <c r="C3524">
        <v>148</v>
      </c>
      <c r="D3524">
        <v>148</v>
      </c>
      <c r="E3524">
        <f t="shared" si="442"/>
        <v>-999</v>
      </c>
      <c r="F3524">
        <f>能力值计算器!G2</f>
        <v>0</v>
      </c>
      <c r="G3524">
        <f>ROUNDDOWN((能力值计算器!F4+能力值计算器!E4*2+ROUNDDOWN(C3524/4,0))*能力值计算器!C2/100+10+能力值计算器!C2,0)</f>
        <v>164</v>
      </c>
      <c r="H3524">
        <f>ROUNDDOWN(ROUNDDOWN(ROUNDDOWN(ROUNDDOWN(ROUNDDOWN((能力值计算器!F6+能力值计算器!E6*2+ROUNDDOWN(D3524/4,0))*能力值计算器!C2/100+5,0)*能力值计算器!H6,0)*能力值计算器!K6,0)*能力值计算器!L6,0)*VLOOKUP(能力值计算器!J6,能力变化对照表!A:B,2,0),0)</f>
        <v>104</v>
      </c>
      <c r="I3524">
        <f>ROUNDDOWN(ROUNDDOWN(ROUNDDOWN(ROUNDDOWN(ROUNDDOWN((能力值计算器!F8+能力值计算器!E8*2+ROUNDDOWN(E3524/4,0))*能力值计算器!C2/100+5,0)*能力值计算器!H8,0)*能力值计算器!K8,0)*能力值计算器!L8,0)*VLOOKUP(能力值计算器!J8,能力变化对照表!A:B,2,0),0)</f>
        <v>-39</v>
      </c>
      <c r="J3524">
        <f t="shared" si="443"/>
        <v>0</v>
      </c>
      <c r="K3524">
        <f t="shared" si="444"/>
        <v>-6396</v>
      </c>
      <c r="L3524">
        <f t="shared" si="445"/>
        <v>10660</v>
      </c>
      <c r="M3524">
        <f t="shared" si="446"/>
        <v>242.1</v>
      </c>
      <c r="N3524">
        <f t="shared" si="447"/>
        <v>1</v>
      </c>
    </row>
    <row r="3525" spans="1:14">
      <c r="A3525">
        <f t="shared" si="440"/>
        <v>0</v>
      </c>
      <c r="B3525">
        <f t="shared" si="441"/>
        <v>0</v>
      </c>
      <c r="C3525">
        <v>148</v>
      </c>
      <c r="D3525">
        <v>152</v>
      </c>
      <c r="E3525">
        <f t="shared" si="442"/>
        <v>-999</v>
      </c>
      <c r="F3525">
        <f>能力值计算器!G2</f>
        <v>0</v>
      </c>
      <c r="G3525">
        <f>ROUNDDOWN((能力值计算器!F4+能力值计算器!E4*2+ROUNDDOWN(C3525/4,0))*能力值计算器!C2/100+10+能力值计算器!C2,0)</f>
        <v>164</v>
      </c>
      <c r="H3525">
        <f>ROUNDDOWN(ROUNDDOWN(ROUNDDOWN(ROUNDDOWN(ROUNDDOWN((能力值计算器!F6+能力值计算器!E6*2+ROUNDDOWN(D3525/4,0))*能力值计算器!C2/100+5,0)*能力值计算器!H6,0)*能力值计算器!K6,0)*能力值计算器!L6,0)*VLOOKUP(能力值计算器!J6,能力变化对照表!A:B,2,0),0)</f>
        <v>104</v>
      </c>
      <c r="I3525">
        <f>ROUNDDOWN(ROUNDDOWN(ROUNDDOWN(ROUNDDOWN(ROUNDDOWN((能力值计算器!F8+能力值计算器!E8*2+ROUNDDOWN(E3525/4,0))*能力值计算器!C2/100+5,0)*能力值计算器!H8,0)*能力值计算器!K8,0)*能力值计算器!L8,0)*VLOOKUP(能力值计算器!J8,能力变化对照表!A:B,2,0),0)</f>
        <v>-39</v>
      </c>
      <c r="J3525">
        <f t="shared" si="443"/>
        <v>0</v>
      </c>
      <c r="K3525">
        <f t="shared" si="444"/>
        <v>-6396</v>
      </c>
      <c r="L3525">
        <f t="shared" si="445"/>
        <v>10660</v>
      </c>
      <c r="M3525">
        <f t="shared" si="446"/>
        <v>242.1</v>
      </c>
      <c r="N3525">
        <f t="shared" si="447"/>
        <v>1</v>
      </c>
    </row>
    <row r="3526" spans="1:14">
      <c r="A3526">
        <f t="shared" si="440"/>
        <v>0</v>
      </c>
      <c r="B3526">
        <f t="shared" si="441"/>
        <v>0</v>
      </c>
      <c r="C3526">
        <v>152</v>
      </c>
      <c r="D3526">
        <v>148</v>
      </c>
      <c r="E3526">
        <f t="shared" si="442"/>
        <v>-999</v>
      </c>
      <c r="F3526">
        <f>能力值计算器!G2</f>
        <v>0</v>
      </c>
      <c r="G3526">
        <f>ROUNDDOWN((能力值计算器!F4+能力值计算器!E4*2+ROUNDDOWN(C3526/4,0))*能力值计算器!C2/100+10+能力值计算器!C2,0)</f>
        <v>164</v>
      </c>
      <c r="H3526">
        <f>ROUNDDOWN(ROUNDDOWN(ROUNDDOWN(ROUNDDOWN(ROUNDDOWN((能力值计算器!F6+能力值计算器!E6*2+ROUNDDOWN(D3526/4,0))*能力值计算器!C2/100+5,0)*能力值计算器!H6,0)*能力值计算器!K6,0)*能力值计算器!L6,0)*VLOOKUP(能力值计算器!J6,能力变化对照表!A:B,2,0),0)</f>
        <v>104</v>
      </c>
      <c r="I3526">
        <f>ROUNDDOWN(ROUNDDOWN(ROUNDDOWN(ROUNDDOWN(ROUNDDOWN((能力值计算器!F8+能力值计算器!E8*2+ROUNDDOWN(E3526/4,0))*能力值计算器!C2/100+5,0)*能力值计算器!H8,0)*能力值计算器!K8,0)*能力值计算器!L8,0)*VLOOKUP(能力值计算器!J8,能力变化对照表!A:B,2,0),0)</f>
        <v>-39</v>
      </c>
      <c r="J3526">
        <f t="shared" si="443"/>
        <v>0</v>
      </c>
      <c r="K3526">
        <f t="shared" si="444"/>
        <v>-6396</v>
      </c>
      <c r="L3526">
        <f t="shared" si="445"/>
        <v>10660</v>
      </c>
      <c r="M3526">
        <f t="shared" si="446"/>
        <v>242.1</v>
      </c>
      <c r="N3526">
        <f t="shared" si="447"/>
        <v>1</v>
      </c>
    </row>
    <row r="3527" spans="1:14">
      <c r="A3527">
        <f t="shared" si="440"/>
        <v>0</v>
      </c>
      <c r="B3527">
        <f t="shared" si="441"/>
        <v>0</v>
      </c>
      <c r="C3527">
        <v>152</v>
      </c>
      <c r="D3527">
        <v>152</v>
      </c>
      <c r="E3527">
        <f t="shared" si="442"/>
        <v>-999</v>
      </c>
      <c r="F3527">
        <f>能力值计算器!G2</f>
        <v>0</v>
      </c>
      <c r="G3527">
        <f>ROUNDDOWN((能力值计算器!F4+能力值计算器!E4*2+ROUNDDOWN(C3527/4,0))*能力值计算器!C2/100+10+能力值计算器!C2,0)</f>
        <v>164</v>
      </c>
      <c r="H3527">
        <f>ROUNDDOWN(ROUNDDOWN(ROUNDDOWN(ROUNDDOWN(ROUNDDOWN((能力值计算器!F6+能力值计算器!E6*2+ROUNDDOWN(D3527/4,0))*能力值计算器!C2/100+5,0)*能力值计算器!H6,0)*能力值计算器!K6,0)*能力值计算器!L6,0)*VLOOKUP(能力值计算器!J6,能力变化对照表!A:B,2,0),0)</f>
        <v>104</v>
      </c>
      <c r="I3527">
        <f>ROUNDDOWN(ROUNDDOWN(ROUNDDOWN(ROUNDDOWN(ROUNDDOWN((能力值计算器!F8+能力值计算器!E8*2+ROUNDDOWN(E3527/4,0))*能力值计算器!C2/100+5,0)*能力值计算器!H8,0)*能力值计算器!K8,0)*能力值计算器!L8,0)*VLOOKUP(能力值计算器!J8,能力变化对照表!A:B,2,0),0)</f>
        <v>-39</v>
      </c>
      <c r="J3527">
        <f t="shared" si="443"/>
        <v>0</v>
      </c>
      <c r="K3527">
        <f t="shared" si="444"/>
        <v>-6396</v>
      </c>
      <c r="L3527">
        <f t="shared" si="445"/>
        <v>10660</v>
      </c>
      <c r="M3527">
        <f t="shared" si="446"/>
        <v>242.1</v>
      </c>
      <c r="N3527">
        <f t="shared" si="447"/>
        <v>1</v>
      </c>
    </row>
    <row r="3528" spans="1:14">
      <c r="A3528">
        <f t="shared" si="440"/>
        <v>0</v>
      </c>
      <c r="B3528">
        <f t="shared" si="441"/>
        <v>0</v>
      </c>
      <c r="C3528">
        <v>188</v>
      </c>
      <c r="D3528">
        <v>124</v>
      </c>
      <c r="E3528">
        <f t="shared" si="442"/>
        <v>-999</v>
      </c>
      <c r="F3528">
        <f>能力值计算器!G2</f>
        <v>0</v>
      </c>
      <c r="G3528">
        <f>ROUNDDOWN((能力值计算器!F4+能力值计算器!E4*2+ROUNDDOWN(C3528/4,0))*能力值计算器!C2/100+10+能力值计算器!C2,0)</f>
        <v>169</v>
      </c>
      <c r="H3528">
        <f>ROUNDDOWN(ROUNDDOWN(ROUNDDOWN(ROUNDDOWN(ROUNDDOWN((能力值计算器!F6+能力值计算器!E6*2+ROUNDDOWN(D3528/4,0))*能力值计算器!C2/100+5,0)*能力值计算器!H6,0)*能力值计算器!K6,0)*能力值计算器!L6,0)*VLOOKUP(能力值计算器!J6,能力变化对照表!A:B,2,0),0)</f>
        <v>101</v>
      </c>
      <c r="I3528">
        <f>ROUNDDOWN(ROUNDDOWN(ROUNDDOWN(ROUNDDOWN(ROUNDDOWN((能力值计算器!F8+能力值计算器!E8*2+ROUNDDOWN(E3528/4,0))*能力值计算器!C2/100+5,0)*能力值计算器!H8,0)*能力值计算器!K8,0)*能力值计算器!L8,0)*VLOOKUP(能力值计算器!J8,能力变化对照表!A:B,2,0),0)</f>
        <v>-39</v>
      </c>
      <c r="J3528">
        <f t="shared" si="443"/>
        <v>0</v>
      </c>
      <c r="K3528">
        <f t="shared" si="444"/>
        <v>-6591</v>
      </c>
      <c r="L3528">
        <f t="shared" si="445"/>
        <v>10478</v>
      </c>
      <c r="M3528">
        <f t="shared" si="446"/>
        <v>247.1</v>
      </c>
      <c r="N3528">
        <f t="shared" si="447"/>
        <v>1</v>
      </c>
    </row>
    <row r="3529" spans="1:14">
      <c r="A3529">
        <f t="shared" si="440"/>
        <v>0</v>
      </c>
      <c r="B3529">
        <f t="shared" si="441"/>
        <v>0</v>
      </c>
      <c r="C3529">
        <v>188</v>
      </c>
      <c r="D3529">
        <v>128</v>
      </c>
      <c r="E3529">
        <f t="shared" si="442"/>
        <v>-999</v>
      </c>
      <c r="F3529">
        <f>能力值计算器!G2</f>
        <v>0</v>
      </c>
      <c r="G3529">
        <f>ROUNDDOWN((能力值计算器!F4+能力值计算器!E4*2+ROUNDDOWN(C3529/4,0))*能力值计算器!C2/100+10+能力值计算器!C2,0)</f>
        <v>169</v>
      </c>
      <c r="H3529">
        <f>ROUNDDOWN(ROUNDDOWN(ROUNDDOWN(ROUNDDOWN(ROUNDDOWN((能力值计算器!F6+能力值计算器!E6*2+ROUNDDOWN(D3529/4,0))*能力值计算器!C2/100+5,0)*能力值计算器!H6,0)*能力值计算器!K6,0)*能力值计算器!L6,0)*VLOOKUP(能力值计算器!J6,能力变化对照表!A:B,2,0),0)</f>
        <v>101</v>
      </c>
      <c r="I3529">
        <f>ROUNDDOWN(ROUNDDOWN(ROUNDDOWN(ROUNDDOWN(ROUNDDOWN((能力值计算器!F8+能力值计算器!E8*2+ROUNDDOWN(E3529/4,0))*能力值计算器!C2/100+5,0)*能力值计算器!H8,0)*能力值计算器!K8,0)*能力值计算器!L8,0)*VLOOKUP(能力值计算器!J8,能力变化对照表!A:B,2,0),0)</f>
        <v>-39</v>
      </c>
      <c r="J3529">
        <f t="shared" si="443"/>
        <v>0</v>
      </c>
      <c r="K3529">
        <f t="shared" si="444"/>
        <v>-6591</v>
      </c>
      <c r="L3529">
        <f t="shared" si="445"/>
        <v>10478</v>
      </c>
      <c r="M3529">
        <f t="shared" si="446"/>
        <v>247.1</v>
      </c>
      <c r="N3529">
        <f t="shared" si="447"/>
        <v>1</v>
      </c>
    </row>
    <row r="3530" spans="1:14">
      <c r="A3530">
        <f t="shared" si="440"/>
        <v>0</v>
      </c>
      <c r="B3530">
        <f t="shared" si="441"/>
        <v>0</v>
      </c>
      <c r="C3530">
        <v>192</v>
      </c>
      <c r="D3530">
        <v>124</v>
      </c>
      <c r="E3530">
        <f t="shared" si="442"/>
        <v>-999</v>
      </c>
      <c r="F3530">
        <f>能力值计算器!G2</f>
        <v>0</v>
      </c>
      <c r="G3530">
        <f>ROUNDDOWN((能力值计算器!F4+能力值计算器!E4*2+ROUNDDOWN(C3530/4,0))*能力值计算器!C2/100+10+能力值计算器!C2,0)</f>
        <v>169</v>
      </c>
      <c r="H3530">
        <f>ROUNDDOWN(ROUNDDOWN(ROUNDDOWN(ROUNDDOWN(ROUNDDOWN((能力值计算器!F6+能力值计算器!E6*2+ROUNDDOWN(D3530/4,0))*能力值计算器!C2/100+5,0)*能力值计算器!H6,0)*能力值计算器!K6,0)*能力值计算器!L6,0)*VLOOKUP(能力值计算器!J6,能力变化对照表!A:B,2,0),0)</f>
        <v>101</v>
      </c>
      <c r="I3530">
        <f>ROUNDDOWN(ROUNDDOWN(ROUNDDOWN(ROUNDDOWN(ROUNDDOWN((能力值计算器!F8+能力值计算器!E8*2+ROUNDDOWN(E3530/4,0))*能力值计算器!C2/100+5,0)*能力值计算器!H8,0)*能力值计算器!K8,0)*能力值计算器!L8,0)*VLOOKUP(能力值计算器!J8,能力变化对照表!A:B,2,0),0)</f>
        <v>-39</v>
      </c>
      <c r="J3530">
        <f t="shared" si="443"/>
        <v>0</v>
      </c>
      <c r="K3530">
        <f t="shared" si="444"/>
        <v>-6591</v>
      </c>
      <c r="L3530">
        <f t="shared" si="445"/>
        <v>10478</v>
      </c>
      <c r="M3530">
        <f t="shared" si="446"/>
        <v>247.1</v>
      </c>
      <c r="N3530">
        <f t="shared" si="447"/>
        <v>1</v>
      </c>
    </row>
    <row r="3531" spans="1:14">
      <c r="A3531">
        <f t="shared" si="440"/>
        <v>0</v>
      </c>
      <c r="B3531">
        <f t="shared" si="441"/>
        <v>0</v>
      </c>
      <c r="C3531">
        <v>192</v>
      </c>
      <c r="D3531">
        <v>128</v>
      </c>
      <c r="E3531">
        <f t="shared" si="442"/>
        <v>-999</v>
      </c>
      <c r="F3531">
        <f>能力值计算器!G2</f>
        <v>0</v>
      </c>
      <c r="G3531">
        <f>ROUNDDOWN((能力值计算器!F4+能力值计算器!E4*2+ROUNDDOWN(C3531/4,0))*能力值计算器!C2/100+10+能力值计算器!C2,0)</f>
        <v>169</v>
      </c>
      <c r="H3531">
        <f>ROUNDDOWN(ROUNDDOWN(ROUNDDOWN(ROUNDDOWN(ROUNDDOWN((能力值计算器!F6+能力值计算器!E6*2+ROUNDDOWN(D3531/4,0))*能力值计算器!C2/100+5,0)*能力值计算器!H6,0)*能力值计算器!K6,0)*能力值计算器!L6,0)*VLOOKUP(能力值计算器!J6,能力变化对照表!A:B,2,0),0)</f>
        <v>101</v>
      </c>
      <c r="I3531">
        <f>ROUNDDOWN(ROUNDDOWN(ROUNDDOWN(ROUNDDOWN(ROUNDDOWN((能力值计算器!F8+能力值计算器!E8*2+ROUNDDOWN(E3531/4,0))*能力值计算器!C2/100+5,0)*能力值计算器!H8,0)*能力值计算器!K8,0)*能力值计算器!L8,0)*VLOOKUP(能力值计算器!J8,能力变化对照表!A:B,2,0),0)</f>
        <v>-39</v>
      </c>
      <c r="J3531">
        <f t="shared" si="443"/>
        <v>0</v>
      </c>
      <c r="K3531">
        <f t="shared" si="444"/>
        <v>-6591</v>
      </c>
      <c r="L3531">
        <f t="shared" si="445"/>
        <v>10478</v>
      </c>
      <c r="M3531">
        <f t="shared" si="446"/>
        <v>247.1</v>
      </c>
      <c r="N3531">
        <f t="shared" si="447"/>
        <v>1</v>
      </c>
    </row>
    <row r="3532" spans="1:14">
      <c r="A3532">
        <f t="shared" si="440"/>
        <v>0</v>
      </c>
      <c r="B3532">
        <f t="shared" si="441"/>
        <v>0</v>
      </c>
      <c r="C3532">
        <v>84</v>
      </c>
      <c r="D3532">
        <v>188</v>
      </c>
      <c r="E3532">
        <f t="shared" si="442"/>
        <v>-999</v>
      </c>
      <c r="F3532">
        <f>能力值计算器!G2</f>
        <v>0</v>
      </c>
      <c r="G3532">
        <f>ROUNDDOWN((能力值计算器!F4+能力值计算器!E4*2+ROUNDDOWN(C3532/4,0))*能力值计算器!C2/100+10+能力值计算器!C2,0)</f>
        <v>156</v>
      </c>
      <c r="H3532">
        <f>ROUNDDOWN(ROUNDDOWN(ROUNDDOWN(ROUNDDOWN(ROUNDDOWN((能力值计算器!F6+能力值计算器!E6*2+ROUNDDOWN(D3532/4,0))*能力值计算器!C2/100+5,0)*能力值计算器!H6,0)*能力值计算器!K6,0)*能力值计算器!L6,0)*VLOOKUP(能力值计算器!J6,能力变化对照表!A:B,2,0),0)</f>
        <v>109</v>
      </c>
      <c r="I3532">
        <f>ROUNDDOWN(ROUNDDOWN(ROUNDDOWN(ROUNDDOWN(ROUNDDOWN((能力值计算器!F8+能力值计算器!E8*2+ROUNDDOWN(E3532/4,0))*能力值计算器!C2/100+5,0)*能力值计算器!H8,0)*能力值计算器!K8,0)*能力值计算器!L8,0)*VLOOKUP(能力值计算器!J8,能力变化对照表!A:B,2,0),0)</f>
        <v>-39</v>
      </c>
      <c r="J3532">
        <f t="shared" si="443"/>
        <v>0</v>
      </c>
      <c r="K3532">
        <f t="shared" si="444"/>
        <v>-6084</v>
      </c>
      <c r="L3532">
        <f t="shared" si="445"/>
        <v>10920</v>
      </c>
      <c r="M3532">
        <f t="shared" si="446"/>
        <v>234.1</v>
      </c>
      <c r="N3532">
        <f t="shared" si="447"/>
        <v>1</v>
      </c>
    </row>
    <row r="3533" spans="1:14">
      <c r="A3533">
        <f t="shared" si="440"/>
        <v>0</v>
      </c>
      <c r="B3533">
        <f t="shared" si="441"/>
        <v>0</v>
      </c>
      <c r="C3533">
        <v>84</v>
      </c>
      <c r="D3533">
        <v>192</v>
      </c>
      <c r="E3533">
        <f t="shared" si="442"/>
        <v>-999</v>
      </c>
      <c r="F3533">
        <f>能力值计算器!G2</f>
        <v>0</v>
      </c>
      <c r="G3533">
        <f>ROUNDDOWN((能力值计算器!F4+能力值计算器!E4*2+ROUNDDOWN(C3533/4,0))*能力值计算器!C2/100+10+能力值计算器!C2,0)</f>
        <v>156</v>
      </c>
      <c r="H3533">
        <f>ROUNDDOWN(ROUNDDOWN(ROUNDDOWN(ROUNDDOWN(ROUNDDOWN((能力值计算器!F6+能力值计算器!E6*2+ROUNDDOWN(D3533/4,0))*能力值计算器!C2/100+5,0)*能力值计算器!H6,0)*能力值计算器!K6,0)*能力值计算器!L6,0)*VLOOKUP(能力值计算器!J6,能力变化对照表!A:B,2,0),0)</f>
        <v>109</v>
      </c>
      <c r="I3533">
        <f>ROUNDDOWN(ROUNDDOWN(ROUNDDOWN(ROUNDDOWN(ROUNDDOWN((能力值计算器!F8+能力值计算器!E8*2+ROUNDDOWN(E3533/4,0))*能力值计算器!C2/100+5,0)*能力值计算器!H8,0)*能力值计算器!K8,0)*能力值计算器!L8,0)*VLOOKUP(能力值计算器!J8,能力变化对照表!A:B,2,0),0)</f>
        <v>-39</v>
      </c>
      <c r="J3533">
        <f t="shared" si="443"/>
        <v>0</v>
      </c>
      <c r="K3533">
        <f t="shared" si="444"/>
        <v>-6084</v>
      </c>
      <c r="L3533">
        <f t="shared" si="445"/>
        <v>10920</v>
      </c>
      <c r="M3533">
        <f t="shared" si="446"/>
        <v>234.1</v>
      </c>
      <c r="N3533">
        <f t="shared" si="447"/>
        <v>1</v>
      </c>
    </row>
    <row r="3534" spans="1:14">
      <c r="A3534">
        <f t="shared" si="440"/>
        <v>0</v>
      </c>
      <c r="B3534">
        <f t="shared" si="441"/>
        <v>0</v>
      </c>
      <c r="C3534">
        <v>88</v>
      </c>
      <c r="D3534">
        <v>188</v>
      </c>
      <c r="E3534">
        <f t="shared" si="442"/>
        <v>-999</v>
      </c>
      <c r="F3534">
        <f>能力值计算器!G2</f>
        <v>0</v>
      </c>
      <c r="G3534">
        <f>ROUNDDOWN((能力值计算器!F4+能力值计算器!E4*2+ROUNDDOWN(C3534/4,0))*能力值计算器!C2/100+10+能力值计算器!C2,0)</f>
        <v>156</v>
      </c>
      <c r="H3534">
        <f>ROUNDDOWN(ROUNDDOWN(ROUNDDOWN(ROUNDDOWN(ROUNDDOWN((能力值计算器!F6+能力值计算器!E6*2+ROUNDDOWN(D3534/4,0))*能力值计算器!C2/100+5,0)*能力值计算器!H6,0)*能力值计算器!K6,0)*能力值计算器!L6,0)*VLOOKUP(能力值计算器!J6,能力变化对照表!A:B,2,0),0)</f>
        <v>109</v>
      </c>
      <c r="I3534">
        <f>ROUNDDOWN(ROUNDDOWN(ROUNDDOWN(ROUNDDOWN(ROUNDDOWN((能力值计算器!F8+能力值计算器!E8*2+ROUNDDOWN(E3534/4,0))*能力值计算器!C2/100+5,0)*能力值计算器!H8,0)*能力值计算器!K8,0)*能力值计算器!L8,0)*VLOOKUP(能力值计算器!J8,能力变化对照表!A:B,2,0),0)</f>
        <v>-39</v>
      </c>
      <c r="J3534">
        <f t="shared" si="443"/>
        <v>0</v>
      </c>
      <c r="K3534">
        <f t="shared" si="444"/>
        <v>-6084</v>
      </c>
      <c r="L3534">
        <f t="shared" si="445"/>
        <v>10920</v>
      </c>
      <c r="M3534">
        <f t="shared" si="446"/>
        <v>234.1</v>
      </c>
      <c r="N3534">
        <f t="shared" si="447"/>
        <v>1</v>
      </c>
    </row>
    <row r="3535" spans="1:14">
      <c r="A3535">
        <f t="shared" si="440"/>
        <v>0</v>
      </c>
      <c r="B3535">
        <f t="shared" si="441"/>
        <v>0</v>
      </c>
      <c r="C3535">
        <v>88</v>
      </c>
      <c r="D3535">
        <v>192</v>
      </c>
      <c r="E3535">
        <f t="shared" si="442"/>
        <v>-999</v>
      </c>
      <c r="F3535">
        <f>能力值计算器!G2</f>
        <v>0</v>
      </c>
      <c r="G3535">
        <f>ROUNDDOWN((能力值计算器!F4+能力值计算器!E4*2+ROUNDDOWN(C3535/4,0))*能力值计算器!C2/100+10+能力值计算器!C2,0)</f>
        <v>156</v>
      </c>
      <c r="H3535">
        <f>ROUNDDOWN(ROUNDDOWN(ROUNDDOWN(ROUNDDOWN(ROUNDDOWN((能力值计算器!F6+能力值计算器!E6*2+ROUNDDOWN(D3535/4,0))*能力值计算器!C2/100+5,0)*能力值计算器!H6,0)*能力值计算器!K6,0)*能力值计算器!L6,0)*VLOOKUP(能力值计算器!J6,能力变化对照表!A:B,2,0),0)</f>
        <v>109</v>
      </c>
      <c r="I3535">
        <f>ROUNDDOWN(ROUNDDOWN(ROUNDDOWN(ROUNDDOWN(ROUNDDOWN((能力值计算器!F8+能力值计算器!E8*2+ROUNDDOWN(E3535/4,0))*能力值计算器!C2/100+5,0)*能力值计算器!H8,0)*能力值计算器!K8,0)*能力值计算器!L8,0)*VLOOKUP(能力值计算器!J8,能力变化对照表!A:B,2,0),0)</f>
        <v>-39</v>
      </c>
      <c r="J3535">
        <f t="shared" si="443"/>
        <v>0</v>
      </c>
      <c r="K3535">
        <f t="shared" si="444"/>
        <v>-6084</v>
      </c>
      <c r="L3535">
        <f t="shared" si="445"/>
        <v>10920</v>
      </c>
      <c r="M3535">
        <f t="shared" si="446"/>
        <v>234.1</v>
      </c>
      <c r="N3535">
        <f t="shared" si="447"/>
        <v>1</v>
      </c>
    </row>
    <row r="3536" spans="1:14">
      <c r="A3536">
        <f t="shared" si="440"/>
        <v>0</v>
      </c>
      <c r="B3536">
        <f t="shared" si="441"/>
        <v>0</v>
      </c>
      <c r="C3536">
        <v>60</v>
      </c>
      <c r="D3536">
        <v>204</v>
      </c>
      <c r="E3536">
        <f t="shared" si="442"/>
        <v>-999</v>
      </c>
      <c r="F3536">
        <f>能力值计算器!G2</f>
        <v>0</v>
      </c>
      <c r="G3536">
        <f>ROUNDDOWN((能力值计算器!F4+能力值计算器!E4*2+ROUNDDOWN(C3536/4,0))*能力值计算器!C2/100+10+能力值计算器!C2,0)</f>
        <v>153</v>
      </c>
      <c r="H3536">
        <f>ROUNDDOWN(ROUNDDOWN(ROUNDDOWN(ROUNDDOWN(ROUNDDOWN((能力值计算器!F6+能力值计算器!E6*2+ROUNDDOWN(D3536/4,0))*能力值计算器!C2/100+5,0)*能力值计算器!H6,0)*能力值计算器!K6,0)*能力值计算器!L6,0)*VLOOKUP(能力值计算器!J6,能力变化对照表!A:B,2,0),0)</f>
        <v>111</v>
      </c>
      <c r="I3536">
        <f>ROUNDDOWN(ROUNDDOWN(ROUNDDOWN(ROUNDDOWN(ROUNDDOWN((能力值计算器!F8+能力值计算器!E8*2+ROUNDDOWN(E3536/4,0))*能力值计算器!C2/100+5,0)*能力值计算器!H8,0)*能力值计算器!K8,0)*能力值计算器!L8,0)*VLOOKUP(能力值计算器!J8,能力变化对照表!A:B,2,0),0)</f>
        <v>-39</v>
      </c>
      <c r="J3536">
        <f t="shared" si="443"/>
        <v>0</v>
      </c>
      <c r="K3536">
        <f t="shared" si="444"/>
        <v>-5967</v>
      </c>
      <c r="L3536">
        <f t="shared" si="445"/>
        <v>11016</v>
      </c>
      <c r="M3536">
        <f t="shared" si="446"/>
        <v>231.1</v>
      </c>
      <c r="N3536">
        <f t="shared" si="447"/>
        <v>1</v>
      </c>
    </row>
    <row r="3537" spans="1:14">
      <c r="A3537">
        <f t="shared" si="440"/>
        <v>0</v>
      </c>
      <c r="B3537">
        <f t="shared" si="441"/>
        <v>0</v>
      </c>
      <c r="C3537">
        <v>60</v>
      </c>
      <c r="D3537">
        <v>208</v>
      </c>
      <c r="E3537">
        <f t="shared" si="442"/>
        <v>-999</v>
      </c>
      <c r="F3537">
        <f>能力值计算器!G2</f>
        <v>0</v>
      </c>
      <c r="G3537">
        <f>ROUNDDOWN((能力值计算器!F4+能力值计算器!E4*2+ROUNDDOWN(C3537/4,0))*能力值计算器!C2/100+10+能力值计算器!C2,0)</f>
        <v>153</v>
      </c>
      <c r="H3537">
        <f>ROUNDDOWN(ROUNDDOWN(ROUNDDOWN(ROUNDDOWN(ROUNDDOWN((能力值计算器!F6+能力值计算器!E6*2+ROUNDDOWN(D3537/4,0))*能力值计算器!C2/100+5,0)*能力值计算器!H6,0)*能力值计算器!K6,0)*能力值计算器!L6,0)*VLOOKUP(能力值计算器!J6,能力变化对照表!A:B,2,0),0)</f>
        <v>111</v>
      </c>
      <c r="I3537">
        <f>ROUNDDOWN(ROUNDDOWN(ROUNDDOWN(ROUNDDOWN(ROUNDDOWN((能力值计算器!F8+能力值计算器!E8*2+ROUNDDOWN(E3537/4,0))*能力值计算器!C2/100+5,0)*能力值计算器!H8,0)*能力值计算器!K8,0)*能力值计算器!L8,0)*VLOOKUP(能力值计算器!J8,能力变化对照表!A:B,2,0),0)</f>
        <v>-39</v>
      </c>
      <c r="J3537">
        <f t="shared" si="443"/>
        <v>0</v>
      </c>
      <c r="K3537">
        <f t="shared" si="444"/>
        <v>-5967</v>
      </c>
      <c r="L3537">
        <f t="shared" si="445"/>
        <v>11016</v>
      </c>
      <c r="M3537">
        <f t="shared" si="446"/>
        <v>231.1</v>
      </c>
      <c r="N3537">
        <f t="shared" si="447"/>
        <v>1</v>
      </c>
    </row>
    <row r="3538" spans="1:14">
      <c r="A3538">
        <f t="shared" si="440"/>
        <v>0</v>
      </c>
      <c r="B3538">
        <f t="shared" si="441"/>
        <v>0</v>
      </c>
      <c r="C3538">
        <v>64</v>
      </c>
      <c r="D3538">
        <v>204</v>
      </c>
      <c r="E3538">
        <f t="shared" si="442"/>
        <v>-999</v>
      </c>
      <c r="F3538">
        <f>能力值计算器!G2</f>
        <v>0</v>
      </c>
      <c r="G3538">
        <f>ROUNDDOWN((能力值计算器!F4+能力值计算器!E4*2+ROUNDDOWN(C3538/4,0))*能力值计算器!C2/100+10+能力值计算器!C2,0)</f>
        <v>153</v>
      </c>
      <c r="H3538">
        <f>ROUNDDOWN(ROUNDDOWN(ROUNDDOWN(ROUNDDOWN(ROUNDDOWN((能力值计算器!F6+能力值计算器!E6*2+ROUNDDOWN(D3538/4,0))*能力值计算器!C2/100+5,0)*能力值计算器!H6,0)*能力值计算器!K6,0)*能力值计算器!L6,0)*VLOOKUP(能力值计算器!J6,能力变化对照表!A:B,2,0),0)</f>
        <v>111</v>
      </c>
      <c r="I3538">
        <f>ROUNDDOWN(ROUNDDOWN(ROUNDDOWN(ROUNDDOWN(ROUNDDOWN((能力值计算器!F8+能力值计算器!E8*2+ROUNDDOWN(E3538/4,0))*能力值计算器!C2/100+5,0)*能力值计算器!H8,0)*能力值计算器!K8,0)*能力值计算器!L8,0)*VLOOKUP(能力值计算器!J8,能力变化对照表!A:B,2,0),0)</f>
        <v>-39</v>
      </c>
      <c r="J3538">
        <f t="shared" si="443"/>
        <v>0</v>
      </c>
      <c r="K3538">
        <f t="shared" si="444"/>
        <v>-5967</v>
      </c>
      <c r="L3538">
        <f t="shared" si="445"/>
        <v>11016</v>
      </c>
      <c r="M3538">
        <f t="shared" si="446"/>
        <v>231.1</v>
      </c>
      <c r="N3538">
        <f t="shared" si="447"/>
        <v>1</v>
      </c>
    </row>
    <row r="3539" spans="1:14">
      <c r="A3539">
        <f t="shared" si="440"/>
        <v>0</v>
      </c>
      <c r="B3539">
        <f t="shared" si="441"/>
        <v>0</v>
      </c>
      <c r="C3539">
        <v>64</v>
      </c>
      <c r="D3539">
        <v>208</v>
      </c>
      <c r="E3539">
        <f t="shared" si="442"/>
        <v>-999</v>
      </c>
      <c r="F3539">
        <f>能力值计算器!G2</f>
        <v>0</v>
      </c>
      <c r="G3539">
        <f>ROUNDDOWN((能力值计算器!F4+能力值计算器!E4*2+ROUNDDOWN(C3539/4,0))*能力值计算器!C2/100+10+能力值计算器!C2,0)</f>
        <v>153</v>
      </c>
      <c r="H3539">
        <f>ROUNDDOWN(ROUNDDOWN(ROUNDDOWN(ROUNDDOWN(ROUNDDOWN((能力值计算器!F6+能力值计算器!E6*2+ROUNDDOWN(D3539/4,0))*能力值计算器!C2/100+5,0)*能力值计算器!H6,0)*能力值计算器!K6,0)*能力值计算器!L6,0)*VLOOKUP(能力值计算器!J6,能力变化对照表!A:B,2,0),0)</f>
        <v>111</v>
      </c>
      <c r="I3539">
        <f>ROUNDDOWN(ROUNDDOWN(ROUNDDOWN(ROUNDDOWN(ROUNDDOWN((能力值计算器!F8+能力值计算器!E8*2+ROUNDDOWN(E3539/4,0))*能力值计算器!C2/100+5,0)*能力值计算器!H8,0)*能力值计算器!K8,0)*能力值计算器!L8,0)*VLOOKUP(能力值计算器!J8,能力变化对照表!A:B,2,0),0)</f>
        <v>-39</v>
      </c>
      <c r="J3539">
        <f t="shared" si="443"/>
        <v>0</v>
      </c>
      <c r="K3539">
        <f t="shared" si="444"/>
        <v>-5967</v>
      </c>
      <c r="L3539">
        <f t="shared" si="445"/>
        <v>11016</v>
      </c>
      <c r="M3539">
        <f t="shared" si="446"/>
        <v>231.1</v>
      </c>
      <c r="N3539">
        <f t="shared" si="447"/>
        <v>1</v>
      </c>
    </row>
    <row r="3540" spans="1:14">
      <c r="A3540">
        <f t="shared" si="440"/>
        <v>0</v>
      </c>
      <c r="B3540">
        <f t="shared" si="441"/>
        <v>0</v>
      </c>
      <c r="C3540">
        <v>108</v>
      </c>
      <c r="D3540">
        <v>172</v>
      </c>
      <c r="E3540">
        <f t="shared" si="442"/>
        <v>-999</v>
      </c>
      <c r="F3540">
        <f>能力值计算器!G2</f>
        <v>0</v>
      </c>
      <c r="G3540">
        <f>ROUNDDOWN((能力值计算器!F4+能力值计算器!E4*2+ROUNDDOWN(C3540/4,0))*能力值计算器!C2/100+10+能力值计算器!C2,0)</f>
        <v>159</v>
      </c>
      <c r="H3540">
        <f>ROUNDDOWN(ROUNDDOWN(ROUNDDOWN(ROUNDDOWN(ROUNDDOWN((能力值计算器!F6+能力值计算器!E6*2+ROUNDDOWN(D3540/4,0))*能力值计算器!C2/100+5,0)*能力值计算器!H6,0)*能力值计算器!K6,0)*能力值计算器!L6,0)*VLOOKUP(能力值计算器!J6,能力变化对照表!A:B,2,0),0)</f>
        <v>107</v>
      </c>
      <c r="I3540">
        <f>ROUNDDOWN(ROUNDDOWN(ROUNDDOWN(ROUNDDOWN(ROUNDDOWN((能力值计算器!F8+能力值计算器!E8*2+ROUNDDOWN(E3540/4,0))*能力值计算器!C2/100+5,0)*能力值计算器!H8,0)*能力值计算器!K8,0)*能力值计算器!L8,0)*VLOOKUP(能力值计算器!J8,能力变化对照表!A:B,2,0),0)</f>
        <v>-39</v>
      </c>
      <c r="J3540">
        <f t="shared" si="443"/>
        <v>0</v>
      </c>
      <c r="K3540">
        <f t="shared" si="444"/>
        <v>-6201</v>
      </c>
      <c r="L3540">
        <f t="shared" si="445"/>
        <v>10812</v>
      </c>
      <c r="M3540">
        <f t="shared" si="446"/>
        <v>237.1</v>
      </c>
      <c r="N3540">
        <f t="shared" si="447"/>
        <v>1</v>
      </c>
    </row>
    <row r="3541" spans="1:14">
      <c r="A3541">
        <f t="shared" si="440"/>
        <v>0</v>
      </c>
      <c r="B3541">
        <f t="shared" si="441"/>
        <v>0</v>
      </c>
      <c r="C3541">
        <v>108</v>
      </c>
      <c r="D3541">
        <v>176</v>
      </c>
      <c r="E3541">
        <f t="shared" si="442"/>
        <v>-999</v>
      </c>
      <c r="F3541">
        <f>能力值计算器!G2</f>
        <v>0</v>
      </c>
      <c r="G3541">
        <f>ROUNDDOWN((能力值计算器!F4+能力值计算器!E4*2+ROUNDDOWN(C3541/4,0))*能力值计算器!C2/100+10+能力值计算器!C2,0)</f>
        <v>159</v>
      </c>
      <c r="H3541">
        <f>ROUNDDOWN(ROUNDDOWN(ROUNDDOWN(ROUNDDOWN(ROUNDDOWN((能力值计算器!F6+能力值计算器!E6*2+ROUNDDOWN(D3541/4,0))*能力值计算器!C2/100+5,0)*能力值计算器!H6,0)*能力值计算器!K6,0)*能力值计算器!L6,0)*VLOOKUP(能力值计算器!J6,能力变化对照表!A:B,2,0),0)</f>
        <v>107</v>
      </c>
      <c r="I3541">
        <f>ROUNDDOWN(ROUNDDOWN(ROUNDDOWN(ROUNDDOWN(ROUNDDOWN((能力值计算器!F8+能力值计算器!E8*2+ROUNDDOWN(E3541/4,0))*能力值计算器!C2/100+5,0)*能力值计算器!H8,0)*能力值计算器!K8,0)*能力值计算器!L8,0)*VLOOKUP(能力值计算器!J8,能力变化对照表!A:B,2,0),0)</f>
        <v>-39</v>
      </c>
      <c r="J3541">
        <f t="shared" si="443"/>
        <v>0</v>
      </c>
      <c r="K3541">
        <f t="shared" si="444"/>
        <v>-6201</v>
      </c>
      <c r="L3541">
        <f t="shared" si="445"/>
        <v>10812</v>
      </c>
      <c r="M3541">
        <f t="shared" si="446"/>
        <v>237.1</v>
      </c>
      <c r="N3541">
        <f t="shared" si="447"/>
        <v>1</v>
      </c>
    </row>
    <row r="3542" spans="1:14">
      <c r="A3542">
        <f t="shared" si="440"/>
        <v>0</v>
      </c>
      <c r="B3542">
        <f t="shared" si="441"/>
        <v>0</v>
      </c>
      <c r="C3542">
        <v>112</v>
      </c>
      <c r="D3542">
        <v>172</v>
      </c>
      <c r="E3542">
        <f t="shared" si="442"/>
        <v>-999</v>
      </c>
      <c r="F3542">
        <f>能力值计算器!G2</f>
        <v>0</v>
      </c>
      <c r="G3542">
        <f>ROUNDDOWN((能力值计算器!F4+能力值计算器!E4*2+ROUNDDOWN(C3542/4,0))*能力值计算器!C2/100+10+能力值计算器!C2,0)</f>
        <v>159</v>
      </c>
      <c r="H3542">
        <f>ROUNDDOWN(ROUNDDOWN(ROUNDDOWN(ROUNDDOWN(ROUNDDOWN((能力值计算器!F6+能力值计算器!E6*2+ROUNDDOWN(D3542/4,0))*能力值计算器!C2/100+5,0)*能力值计算器!H6,0)*能力值计算器!K6,0)*能力值计算器!L6,0)*VLOOKUP(能力值计算器!J6,能力变化对照表!A:B,2,0),0)</f>
        <v>107</v>
      </c>
      <c r="I3542">
        <f>ROUNDDOWN(ROUNDDOWN(ROUNDDOWN(ROUNDDOWN(ROUNDDOWN((能力值计算器!F8+能力值计算器!E8*2+ROUNDDOWN(E3542/4,0))*能力值计算器!C2/100+5,0)*能力值计算器!H8,0)*能力值计算器!K8,0)*能力值计算器!L8,0)*VLOOKUP(能力值计算器!J8,能力变化对照表!A:B,2,0),0)</f>
        <v>-39</v>
      </c>
      <c r="J3542">
        <f t="shared" si="443"/>
        <v>0</v>
      </c>
      <c r="K3542">
        <f t="shared" si="444"/>
        <v>-6201</v>
      </c>
      <c r="L3542">
        <f t="shared" si="445"/>
        <v>10812</v>
      </c>
      <c r="M3542">
        <f t="shared" si="446"/>
        <v>237.1</v>
      </c>
      <c r="N3542">
        <f t="shared" si="447"/>
        <v>1</v>
      </c>
    </row>
    <row r="3543" spans="1:14">
      <c r="A3543">
        <f t="shared" si="440"/>
        <v>0</v>
      </c>
      <c r="B3543">
        <f t="shared" si="441"/>
        <v>0</v>
      </c>
      <c r="C3543">
        <v>112</v>
      </c>
      <c r="D3543">
        <v>176</v>
      </c>
      <c r="E3543">
        <f t="shared" si="442"/>
        <v>-999</v>
      </c>
      <c r="F3543">
        <f>能力值计算器!G2</f>
        <v>0</v>
      </c>
      <c r="G3543">
        <f>ROUNDDOWN((能力值计算器!F4+能力值计算器!E4*2+ROUNDDOWN(C3543/4,0))*能力值计算器!C2/100+10+能力值计算器!C2,0)</f>
        <v>159</v>
      </c>
      <c r="H3543">
        <f>ROUNDDOWN(ROUNDDOWN(ROUNDDOWN(ROUNDDOWN(ROUNDDOWN((能力值计算器!F6+能力值计算器!E6*2+ROUNDDOWN(D3543/4,0))*能力值计算器!C2/100+5,0)*能力值计算器!H6,0)*能力值计算器!K6,0)*能力值计算器!L6,0)*VLOOKUP(能力值计算器!J6,能力变化对照表!A:B,2,0),0)</f>
        <v>107</v>
      </c>
      <c r="I3543">
        <f>ROUNDDOWN(ROUNDDOWN(ROUNDDOWN(ROUNDDOWN(ROUNDDOWN((能力值计算器!F8+能力值计算器!E8*2+ROUNDDOWN(E3543/4,0))*能力值计算器!C2/100+5,0)*能力值计算器!H8,0)*能力值计算器!K8,0)*能力值计算器!L8,0)*VLOOKUP(能力值计算器!J8,能力变化对照表!A:B,2,0),0)</f>
        <v>-39</v>
      </c>
      <c r="J3543">
        <f t="shared" si="443"/>
        <v>0</v>
      </c>
      <c r="K3543">
        <f t="shared" si="444"/>
        <v>-6201</v>
      </c>
      <c r="L3543">
        <f t="shared" si="445"/>
        <v>10812</v>
      </c>
      <c r="M3543">
        <f t="shared" si="446"/>
        <v>237.1</v>
      </c>
      <c r="N3543">
        <f t="shared" si="447"/>
        <v>1</v>
      </c>
    </row>
    <row r="3544" spans="1:14">
      <c r="A3544">
        <f t="shared" si="440"/>
        <v>0</v>
      </c>
      <c r="B3544">
        <f t="shared" si="441"/>
        <v>0</v>
      </c>
      <c r="C3544">
        <v>244</v>
      </c>
      <c r="D3544">
        <v>92</v>
      </c>
      <c r="E3544">
        <f t="shared" si="442"/>
        <v>-999</v>
      </c>
      <c r="F3544">
        <f>能力值计算器!G2</f>
        <v>0</v>
      </c>
      <c r="G3544">
        <f>ROUNDDOWN((能力值计算器!F4+能力值计算器!E4*2+ROUNDDOWN(C3544/4,0))*能力值计算器!C2/100+10+能力值计算器!C2,0)</f>
        <v>176</v>
      </c>
      <c r="H3544">
        <f>ROUNDDOWN(ROUNDDOWN(ROUNDDOWN(ROUNDDOWN(ROUNDDOWN((能力值计算器!F6+能力值计算器!E6*2+ROUNDDOWN(D3544/4,0))*能力值计算器!C2/100+5,0)*能力值计算器!H6,0)*能力值计算器!K6,0)*能力值计算器!L6,0)*VLOOKUP(能力值计算器!J6,能力变化对照表!A:B,2,0),0)</f>
        <v>97</v>
      </c>
      <c r="I3544">
        <f>ROUNDDOWN(ROUNDDOWN(ROUNDDOWN(ROUNDDOWN(ROUNDDOWN((能力值计算器!F8+能力值计算器!E8*2+ROUNDDOWN(E3544/4,0))*能力值计算器!C2/100+5,0)*能力值计算器!H8,0)*能力值计算器!K8,0)*能力值计算器!L8,0)*VLOOKUP(能力值计算器!J8,能力变化对照表!A:B,2,0),0)</f>
        <v>-39</v>
      </c>
      <c r="J3544">
        <f t="shared" si="443"/>
        <v>0</v>
      </c>
      <c r="K3544">
        <f t="shared" si="444"/>
        <v>-6864</v>
      </c>
      <c r="L3544">
        <f t="shared" si="445"/>
        <v>10208</v>
      </c>
      <c r="M3544">
        <f t="shared" si="446"/>
        <v>254.1</v>
      </c>
      <c r="N3544">
        <f t="shared" si="447"/>
        <v>1</v>
      </c>
    </row>
    <row r="3545" spans="1:14">
      <c r="A3545">
        <f t="shared" si="440"/>
        <v>0</v>
      </c>
      <c r="B3545">
        <f t="shared" si="441"/>
        <v>0</v>
      </c>
      <c r="C3545">
        <v>244</v>
      </c>
      <c r="D3545">
        <v>96</v>
      </c>
      <c r="E3545">
        <f t="shared" si="442"/>
        <v>-999</v>
      </c>
      <c r="F3545">
        <f>能力值计算器!G2</f>
        <v>0</v>
      </c>
      <c r="G3545">
        <f>ROUNDDOWN((能力值计算器!F4+能力值计算器!E4*2+ROUNDDOWN(C3545/4,0))*能力值计算器!C2/100+10+能力值计算器!C2,0)</f>
        <v>176</v>
      </c>
      <c r="H3545">
        <f>ROUNDDOWN(ROUNDDOWN(ROUNDDOWN(ROUNDDOWN(ROUNDDOWN((能力值计算器!F6+能力值计算器!E6*2+ROUNDDOWN(D3545/4,0))*能力值计算器!C2/100+5,0)*能力值计算器!H6,0)*能力值计算器!K6,0)*能力值计算器!L6,0)*VLOOKUP(能力值计算器!J6,能力变化对照表!A:B,2,0),0)</f>
        <v>97</v>
      </c>
      <c r="I3545">
        <f>ROUNDDOWN(ROUNDDOWN(ROUNDDOWN(ROUNDDOWN(ROUNDDOWN((能力值计算器!F8+能力值计算器!E8*2+ROUNDDOWN(E3545/4,0))*能力值计算器!C2/100+5,0)*能力值计算器!H8,0)*能力值计算器!K8,0)*能力值计算器!L8,0)*VLOOKUP(能力值计算器!J8,能力变化对照表!A:B,2,0),0)</f>
        <v>-39</v>
      </c>
      <c r="J3545">
        <f t="shared" si="443"/>
        <v>0</v>
      </c>
      <c r="K3545">
        <f t="shared" si="444"/>
        <v>-6864</v>
      </c>
      <c r="L3545">
        <f t="shared" si="445"/>
        <v>10208</v>
      </c>
      <c r="M3545">
        <f t="shared" si="446"/>
        <v>254.1</v>
      </c>
      <c r="N3545">
        <f t="shared" si="447"/>
        <v>1</v>
      </c>
    </row>
    <row r="3546" spans="1:14">
      <c r="A3546">
        <f t="shared" si="440"/>
        <v>0</v>
      </c>
      <c r="B3546">
        <f t="shared" si="441"/>
        <v>0</v>
      </c>
      <c r="C3546">
        <v>248</v>
      </c>
      <c r="D3546">
        <v>92</v>
      </c>
      <c r="E3546">
        <f t="shared" si="442"/>
        <v>-999</v>
      </c>
      <c r="F3546">
        <f>能力值计算器!G2</f>
        <v>0</v>
      </c>
      <c r="G3546">
        <f>ROUNDDOWN((能力值计算器!F4+能力值计算器!E4*2+ROUNDDOWN(C3546/4,0))*能力值计算器!C2/100+10+能力值计算器!C2,0)</f>
        <v>176</v>
      </c>
      <c r="H3546">
        <f>ROUNDDOWN(ROUNDDOWN(ROUNDDOWN(ROUNDDOWN(ROUNDDOWN((能力值计算器!F6+能力值计算器!E6*2+ROUNDDOWN(D3546/4,0))*能力值计算器!C2/100+5,0)*能力值计算器!H6,0)*能力值计算器!K6,0)*能力值计算器!L6,0)*VLOOKUP(能力值计算器!J6,能力变化对照表!A:B,2,0),0)</f>
        <v>97</v>
      </c>
      <c r="I3546">
        <f>ROUNDDOWN(ROUNDDOWN(ROUNDDOWN(ROUNDDOWN(ROUNDDOWN((能力值计算器!F8+能力值计算器!E8*2+ROUNDDOWN(E3546/4,0))*能力值计算器!C2/100+5,0)*能力值计算器!H8,0)*能力值计算器!K8,0)*能力值计算器!L8,0)*VLOOKUP(能力值计算器!J8,能力变化对照表!A:B,2,0),0)</f>
        <v>-39</v>
      </c>
      <c r="J3546">
        <f t="shared" si="443"/>
        <v>0</v>
      </c>
      <c r="K3546">
        <f t="shared" si="444"/>
        <v>-6864</v>
      </c>
      <c r="L3546">
        <f t="shared" si="445"/>
        <v>10208</v>
      </c>
      <c r="M3546">
        <f t="shared" si="446"/>
        <v>254.1</v>
      </c>
      <c r="N3546">
        <f t="shared" si="447"/>
        <v>1</v>
      </c>
    </row>
    <row r="3547" spans="1:14">
      <c r="A3547">
        <f t="shared" si="440"/>
        <v>0</v>
      </c>
      <c r="B3547">
        <f t="shared" si="441"/>
        <v>0</v>
      </c>
      <c r="C3547">
        <v>248</v>
      </c>
      <c r="D3547">
        <v>96</v>
      </c>
      <c r="E3547">
        <f t="shared" si="442"/>
        <v>-999</v>
      </c>
      <c r="F3547">
        <f>能力值计算器!G2</f>
        <v>0</v>
      </c>
      <c r="G3547">
        <f>ROUNDDOWN((能力值计算器!F4+能力值计算器!E4*2+ROUNDDOWN(C3547/4,0))*能力值计算器!C2/100+10+能力值计算器!C2,0)</f>
        <v>176</v>
      </c>
      <c r="H3547">
        <f>ROUNDDOWN(ROUNDDOWN(ROUNDDOWN(ROUNDDOWN(ROUNDDOWN((能力值计算器!F6+能力值计算器!E6*2+ROUNDDOWN(D3547/4,0))*能力值计算器!C2/100+5,0)*能力值计算器!H6,0)*能力值计算器!K6,0)*能力值计算器!L6,0)*VLOOKUP(能力值计算器!J6,能力变化对照表!A:B,2,0),0)</f>
        <v>97</v>
      </c>
      <c r="I3547">
        <f>ROUNDDOWN(ROUNDDOWN(ROUNDDOWN(ROUNDDOWN(ROUNDDOWN((能力值计算器!F8+能力值计算器!E8*2+ROUNDDOWN(E3547/4,0))*能力值计算器!C2/100+5,0)*能力值计算器!H8,0)*能力值计算器!K8,0)*能力值计算器!L8,0)*VLOOKUP(能力值计算器!J8,能力变化对照表!A:B,2,0),0)</f>
        <v>-39</v>
      </c>
      <c r="J3547">
        <f t="shared" si="443"/>
        <v>0</v>
      </c>
      <c r="K3547">
        <f t="shared" si="444"/>
        <v>-6864</v>
      </c>
      <c r="L3547">
        <f t="shared" si="445"/>
        <v>10208</v>
      </c>
      <c r="M3547">
        <f t="shared" si="446"/>
        <v>254.1</v>
      </c>
      <c r="N3547">
        <f t="shared" si="447"/>
        <v>1</v>
      </c>
    </row>
    <row r="3548" spans="1:14">
      <c r="A3548">
        <f t="shared" si="440"/>
        <v>0</v>
      </c>
      <c r="B3548">
        <f t="shared" si="441"/>
        <v>0</v>
      </c>
      <c r="C3548">
        <v>36</v>
      </c>
      <c r="D3548">
        <v>224</v>
      </c>
      <c r="E3548">
        <f t="shared" si="442"/>
        <v>-999</v>
      </c>
      <c r="F3548">
        <f>能力值计算器!G2</f>
        <v>0</v>
      </c>
      <c r="G3548">
        <f>ROUNDDOWN((能力值计算器!F4+能力值计算器!E4*2+ROUNDDOWN(C3548/4,0))*能力值计算器!C2/100+10+能力值计算器!C2,0)</f>
        <v>150</v>
      </c>
      <c r="H3548">
        <f>ROUNDDOWN(ROUNDDOWN(ROUNDDOWN(ROUNDDOWN(ROUNDDOWN((能力值计算器!F6+能力值计算器!E6*2+ROUNDDOWN(D3548/4,0))*能力值计算器!C2/100+5,0)*能力值计算器!H6,0)*能力值计算器!K6,0)*能力值计算器!L6,0)*VLOOKUP(能力值计算器!J6,能力变化对照表!A:B,2,0),0)</f>
        <v>113</v>
      </c>
      <c r="I3548">
        <f>ROUNDDOWN(ROUNDDOWN(ROUNDDOWN(ROUNDDOWN(ROUNDDOWN((能力值计算器!F8+能力值计算器!E8*2+ROUNDDOWN(E3548/4,0))*能力值计算器!C2/100+5,0)*能力值计算器!H8,0)*能力值计算器!K8,0)*能力值计算器!L8,0)*VLOOKUP(能力值计算器!J8,能力变化对照表!A:B,2,0),0)</f>
        <v>-39</v>
      </c>
      <c r="J3548">
        <f t="shared" si="443"/>
        <v>0</v>
      </c>
      <c r="K3548">
        <f t="shared" si="444"/>
        <v>-5850</v>
      </c>
      <c r="L3548">
        <f t="shared" si="445"/>
        <v>11100</v>
      </c>
      <c r="M3548">
        <f t="shared" si="446"/>
        <v>228.1</v>
      </c>
      <c r="N3548">
        <f t="shared" si="447"/>
        <v>1</v>
      </c>
    </row>
    <row r="3549" spans="1:14">
      <c r="A3549">
        <f t="shared" si="440"/>
        <v>0</v>
      </c>
      <c r="B3549">
        <f t="shared" si="441"/>
        <v>0</v>
      </c>
      <c r="C3549">
        <v>40</v>
      </c>
      <c r="D3549">
        <v>220</v>
      </c>
      <c r="E3549">
        <f t="shared" si="442"/>
        <v>-999</v>
      </c>
      <c r="F3549">
        <f>能力值计算器!G2</f>
        <v>0</v>
      </c>
      <c r="G3549">
        <f>ROUNDDOWN((能力值计算器!F4+能力值计算器!E4*2+ROUNDDOWN(C3549/4,0))*能力值计算器!C2/100+10+能力值计算器!C2,0)</f>
        <v>150</v>
      </c>
      <c r="H3549">
        <f>ROUNDDOWN(ROUNDDOWN(ROUNDDOWN(ROUNDDOWN(ROUNDDOWN((能力值计算器!F6+能力值计算器!E6*2+ROUNDDOWN(D3549/4,0))*能力值计算器!C2/100+5,0)*能力值计算器!H6,0)*能力值计算器!K6,0)*能力值计算器!L6,0)*VLOOKUP(能力值计算器!J6,能力变化对照表!A:B,2,0),0)</f>
        <v>113</v>
      </c>
      <c r="I3549">
        <f>ROUNDDOWN(ROUNDDOWN(ROUNDDOWN(ROUNDDOWN(ROUNDDOWN((能力值计算器!F8+能力值计算器!E8*2+ROUNDDOWN(E3549/4,0))*能力值计算器!C2/100+5,0)*能力值计算器!H8,0)*能力值计算器!K8,0)*能力值计算器!L8,0)*VLOOKUP(能力值计算器!J8,能力变化对照表!A:B,2,0),0)</f>
        <v>-39</v>
      </c>
      <c r="J3549">
        <f t="shared" si="443"/>
        <v>0</v>
      </c>
      <c r="K3549">
        <f t="shared" si="444"/>
        <v>-5850</v>
      </c>
      <c r="L3549">
        <f t="shared" si="445"/>
        <v>11100</v>
      </c>
      <c r="M3549">
        <f t="shared" si="446"/>
        <v>228.1</v>
      </c>
      <c r="N3549">
        <f t="shared" si="447"/>
        <v>1</v>
      </c>
    </row>
    <row r="3550" spans="1:14">
      <c r="A3550">
        <f t="shared" si="440"/>
        <v>0</v>
      </c>
      <c r="B3550">
        <f t="shared" si="441"/>
        <v>0</v>
      </c>
      <c r="C3550">
        <v>40</v>
      </c>
      <c r="D3550">
        <v>224</v>
      </c>
      <c r="E3550">
        <f t="shared" si="442"/>
        <v>-999</v>
      </c>
      <c r="F3550">
        <f>能力值计算器!G2</f>
        <v>0</v>
      </c>
      <c r="G3550">
        <f>ROUNDDOWN((能力值计算器!F4+能力值计算器!E4*2+ROUNDDOWN(C3550/4,0))*能力值计算器!C2/100+10+能力值计算器!C2,0)</f>
        <v>150</v>
      </c>
      <c r="H3550">
        <f>ROUNDDOWN(ROUNDDOWN(ROUNDDOWN(ROUNDDOWN(ROUNDDOWN((能力值计算器!F6+能力值计算器!E6*2+ROUNDDOWN(D3550/4,0))*能力值计算器!C2/100+5,0)*能力值计算器!H6,0)*能力值计算器!K6,0)*能力值计算器!L6,0)*VLOOKUP(能力值计算器!J6,能力变化对照表!A:B,2,0),0)</f>
        <v>113</v>
      </c>
      <c r="I3550">
        <f>ROUNDDOWN(ROUNDDOWN(ROUNDDOWN(ROUNDDOWN(ROUNDDOWN((能力值计算器!F8+能力值计算器!E8*2+ROUNDDOWN(E3550/4,0))*能力值计算器!C2/100+5,0)*能力值计算器!H8,0)*能力值计算器!K8,0)*能力值计算器!L8,0)*VLOOKUP(能力值计算器!J8,能力变化对照表!A:B,2,0),0)</f>
        <v>-39</v>
      </c>
      <c r="J3550">
        <f t="shared" si="443"/>
        <v>0</v>
      </c>
      <c r="K3550">
        <f t="shared" si="444"/>
        <v>-5850</v>
      </c>
      <c r="L3550">
        <f t="shared" si="445"/>
        <v>11100</v>
      </c>
      <c r="M3550">
        <f t="shared" si="446"/>
        <v>228.1</v>
      </c>
      <c r="N3550">
        <f t="shared" si="447"/>
        <v>1</v>
      </c>
    </row>
    <row r="3551" spans="1:14">
      <c r="A3551">
        <f t="shared" si="440"/>
        <v>0</v>
      </c>
      <c r="B3551">
        <f t="shared" si="441"/>
        <v>0</v>
      </c>
      <c r="C3551">
        <v>172</v>
      </c>
      <c r="D3551">
        <v>132</v>
      </c>
      <c r="E3551">
        <f t="shared" si="442"/>
        <v>-999</v>
      </c>
      <c r="F3551">
        <f>能力值计算器!G2</f>
        <v>0</v>
      </c>
      <c r="G3551">
        <f>ROUNDDOWN((能力值计算器!F4+能力值计算器!E4*2+ROUNDDOWN(C3551/4,0))*能力值计算器!C2/100+10+能力值计算器!C2,0)</f>
        <v>167</v>
      </c>
      <c r="H3551">
        <f>ROUNDDOWN(ROUNDDOWN(ROUNDDOWN(ROUNDDOWN(ROUNDDOWN((能力值计算器!F6+能力值计算器!E6*2+ROUNDDOWN(D3551/4,0))*能力值计算器!C2/100+5,0)*能力值计算器!H6,0)*能力值计算器!K6,0)*能力值计算器!L6,0)*VLOOKUP(能力值计算器!J6,能力变化对照表!A:B,2,0),0)</f>
        <v>102</v>
      </c>
      <c r="I3551">
        <f>ROUNDDOWN(ROUNDDOWN(ROUNDDOWN(ROUNDDOWN(ROUNDDOWN((能力值计算器!F8+能力值计算器!E8*2+ROUNDDOWN(E3551/4,0))*能力值计算器!C2/100+5,0)*能力值计算器!H8,0)*能力值计算器!K8,0)*能力值计算器!L8,0)*VLOOKUP(能力值计算器!J8,能力变化对照表!A:B,2,0),0)</f>
        <v>-39</v>
      </c>
      <c r="J3551">
        <f t="shared" si="443"/>
        <v>0</v>
      </c>
      <c r="K3551">
        <f t="shared" si="444"/>
        <v>-6513</v>
      </c>
      <c r="L3551">
        <f t="shared" si="445"/>
        <v>10521</v>
      </c>
      <c r="M3551">
        <f t="shared" si="446"/>
        <v>245.1</v>
      </c>
      <c r="N3551">
        <f t="shared" si="447"/>
        <v>1</v>
      </c>
    </row>
    <row r="3552" spans="1:14">
      <c r="A3552">
        <f t="shared" si="440"/>
        <v>0</v>
      </c>
      <c r="B3552">
        <f t="shared" si="441"/>
        <v>0</v>
      </c>
      <c r="C3552">
        <v>172</v>
      </c>
      <c r="D3552">
        <v>136</v>
      </c>
      <c r="E3552">
        <f t="shared" si="442"/>
        <v>-999</v>
      </c>
      <c r="F3552">
        <f>能力值计算器!G2</f>
        <v>0</v>
      </c>
      <c r="G3552">
        <f>ROUNDDOWN((能力值计算器!F4+能力值计算器!E4*2+ROUNDDOWN(C3552/4,0))*能力值计算器!C2/100+10+能力值计算器!C2,0)</f>
        <v>167</v>
      </c>
      <c r="H3552">
        <f>ROUNDDOWN(ROUNDDOWN(ROUNDDOWN(ROUNDDOWN(ROUNDDOWN((能力值计算器!F6+能力值计算器!E6*2+ROUNDDOWN(D3552/4,0))*能力值计算器!C2/100+5,0)*能力值计算器!H6,0)*能力值计算器!K6,0)*能力值计算器!L6,0)*VLOOKUP(能力值计算器!J6,能力变化对照表!A:B,2,0),0)</f>
        <v>102</v>
      </c>
      <c r="I3552">
        <f>ROUNDDOWN(ROUNDDOWN(ROUNDDOWN(ROUNDDOWN(ROUNDDOWN((能力值计算器!F8+能力值计算器!E8*2+ROUNDDOWN(E3552/4,0))*能力值计算器!C2/100+5,0)*能力值计算器!H8,0)*能力值计算器!K8,0)*能力值计算器!L8,0)*VLOOKUP(能力值计算器!J8,能力变化对照表!A:B,2,0),0)</f>
        <v>-39</v>
      </c>
      <c r="J3552">
        <f t="shared" si="443"/>
        <v>0</v>
      </c>
      <c r="K3552">
        <f t="shared" si="444"/>
        <v>-6513</v>
      </c>
      <c r="L3552">
        <f t="shared" si="445"/>
        <v>10521</v>
      </c>
      <c r="M3552">
        <f t="shared" si="446"/>
        <v>245.1</v>
      </c>
      <c r="N3552">
        <f t="shared" si="447"/>
        <v>1</v>
      </c>
    </row>
    <row r="3553" spans="1:14">
      <c r="A3553">
        <f t="shared" si="440"/>
        <v>0</v>
      </c>
      <c r="B3553">
        <f t="shared" si="441"/>
        <v>0</v>
      </c>
      <c r="C3553">
        <v>176</v>
      </c>
      <c r="D3553">
        <v>132</v>
      </c>
      <c r="E3553">
        <f t="shared" si="442"/>
        <v>-999</v>
      </c>
      <c r="F3553">
        <f>能力值计算器!G2</f>
        <v>0</v>
      </c>
      <c r="G3553">
        <f>ROUNDDOWN((能力值计算器!F4+能力值计算器!E4*2+ROUNDDOWN(C3553/4,0))*能力值计算器!C2/100+10+能力值计算器!C2,0)</f>
        <v>167</v>
      </c>
      <c r="H3553">
        <f>ROUNDDOWN(ROUNDDOWN(ROUNDDOWN(ROUNDDOWN(ROUNDDOWN((能力值计算器!F6+能力值计算器!E6*2+ROUNDDOWN(D3553/4,0))*能力值计算器!C2/100+5,0)*能力值计算器!H6,0)*能力值计算器!K6,0)*能力值计算器!L6,0)*VLOOKUP(能力值计算器!J6,能力变化对照表!A:B,2,0),0)</f>
        <v>102</v>
      </c>
      <c r="I3553">
        <f>ROUNDDOWN(ROUNDDOWN(ROUNDDOWN(ROUNDDOWN(ROUNDDOWN((能力值计算器!F8+能力值计算器!E8*2+ROUNDDOWN(E3553/4,0))*能力值计算器!C2/100+5,0)*能力值计算器!H8,0)*能力值计算器!K8,0)*能力值计算器!L8,0)*VLOOKUP(能力值计算器!J8,能力变化对照表!A:B,2,0),0)</f>
        <v>-39</v>
      </c>
      <c r="J3553">
        <f t="shared" si="443"/>
        <v>0</v>
      </c>
      <c r="K3553">
        <f t="shared" si="444"/>
        <v>-6513</v>
      </c>
      <c r="L3553">
        <f t="shared" si="445"/>
        <v>10521</v>
      </c>
      <c r="M3553">
        <f t="shared" si="446"/>
        <v>245.1</v>
      </c>
      <c r="N3553">
        <f t="shared" si="447"/>
        <v>1</v>
      </c>
    </row>
    <row r="3554" spans="1:14">
      <c r="A3554">
        <f t="shared" si="440"/>
        <v>0</v>
      </c>
      <c r="B3554">
        <f t="shared" si="441"/>
        <v>0</v>
      </c>
      <c r="C3554">
        <v>176</v>
      </c>
      <c r="D3554">
        <v>136</v>
      </c>
      <c r="E3554">
        <f t="shared" si="442"/>
        <v>-999</v>
      </c>
      <c r="F3554">
        <f>能力值计算器!G2</f>
        <v>0</v>
      </c>
      <c r="G3554">
        <f>ROUNDDOWN((能力值计算器!F4+能力值计算器!E4*2+ROUNDDOWN(C3554/4,0))*能力值计算器!C2/100+10+能力值计算器!C2,0)</f>
        <v>167</v>
      </c>
      <c r="H3554">
        <f>ROUNDDOWN(ROUNDDOWN(ROUNDDOWN(ROUNDDOWN(ROUNDDOWN((能力值计算器!F6+能力值计算器!E6*2+ROUNDDOWN(D3554/4,0))*能力值计算器!C2/100+5,0)*能力值计算器!H6,0)*能力值计算器!K6,0)*能力值计算器!L6,0)*VLOOKUP(能力值计算器!J6,能力变化对照表!A:B,2,0),0)</f>
        <v>102</v>
      </c>
      <c r="I3554">
        <f>ROUNDDOWN(ROUNDDOWN(ROUNDDOWN(ROUNDDOWN(ROUNDDOWN((能力值计算器!F8+能力值计算器!E8*2+ROUNDDOWN(E3554/4,0))*能力值计算器!C2/100+5,0)*能力值计算器!H8,0)*能力值计算器!K8,0)*能力值计算器!L8,0)*VLOOKUP(能力值计算器!J8,能力变化对照表!A:B,2,0),0)</f>
        <v>-39</v>
      </c>
      <c r="J3554">
        <f t="shared" si="443"/>
        <v>0</v>
      </c>
      <c r="K3554">
        <f t="shared" si="444"/>
        <v>-6513</v>
      </c>
      <c r="L3554">
        <f t="shared" si="445"/>
        <v>10521</v>
      </c>
      <c r="M3554">
        <f t="shared" si="446"/>
        <v>245.1</v>
      </c>
      <c r="N3554">
        <f t="shared" si="447"/>
        <v>1</v>
      </c>
    </row>
    <row r="3555" spans="1:14">
      <c r="A3555">
        <f t="shared" si="440"/>
        <v>0</v>
      </c>
      <c r="B3555">
        <f t="shared" si="441"/>
        <v>0</v>
      </c>
      <c r="C3555">
        <v>132</v>
      </c>
      <c r="D3555">
        <v>156</v>
      </c>
      <c r="E3555">
        <f t="shared" si="442"/>
        <v>-999</v>
      </c>
      <c r="F3555">
        <f>能力值计算器!G2</f>
        <v>0</v>
      </c>
      <c r="G3555">
        <f>ROUNDDOWN((能力值计算器!F4+能力值计算器!E4*2+ROUNDDOWN(C3555/4,0))*能力值计算器!C2/100+10+能力值计算器!C2,0)</f>
        <v>162</v>
      </c>
      <c r="H3555">
        <f>ROUNDDOWN(ROUNDDOWN(ROUNDDOWN(ROUNDDOWN(ROUNDDOWN((能力值计算器!F6+能力值计算器!E6*2+ROUNDDOWN(D3555/4,0))*能力值计算器!C2/100+5,0)*能力值计算器!H6,0)*能力值计算器!K6,0)*能力值计算器!L6,0)*VLOOKUP(能力值计算器!J6,能力变化对照表!A:B,2,0),0)</f>
        <v>105</v>
      </c>
      <c r="I3555">
        <f>ROUNDDOWN(ROUNDDOWN(ROUNDDOWN(ROUNDDOWN(ROUNDDOWN((能力值计算器!F8+能力值计算器!E8*2+ROUNDDOWN(E3555/4,0))*能力值计算器!C2/100+5,0)*能力值计算器!H8,0)*能力值计算器!K8,0)*能力值计算器!L8,0)*VLOOKUP(能力值计算器!J8,能力变化对照表!A:B,2,0),0)</f>
        <v>-39</v>
      </c>
      <c r="J3555">
        <f t="shared" si="443"/>
        <v>0</v>
      </c>
      <c r="K3555">
        <f t="shared" si="444"/>
        <v>-6318</v>
      </c>
      <c r="L3555">
        <f t="shared" si="445"/>
        <v>10692</v>
      </c>
      <c r="M3555">
        <f t="shared" si="446"/>
        <v>240.1</v>
      </c>
      <c r="N3555">
        <f t="shared" si="447"/>
        <v>1</v>
      </c>
    </row>
    <row r="3556" spans="1:14">
      <c r="A3556">
        <f t="shared" si="440"/>
        <v>0</v>
      </c>
      <c r="B3556">
        <f t="shared" si="441"/>
        <v>0</v>
      </c>
      <c r="C3556">
        <v>132</v>
      </c>
      <c r="D3556">
        <v>160</v>
      </c>
      <c r="E3556">
        <f t="shared" si="442"/>
        <v>-999</v>
      </c>
      <c r="F3556">
        <f>能力值计算器!G2</f>
        <v>0</v>
      </c>
      <c r="G3556">
        <f>ROUNDDOWN((能力值计算器!F4+能力值计算器!E4*2+ROUNDDOWN(C3556/4,0))*能力值计算器!C2/100+10+能力值计算器!C2,0)</f>
        <v>162</v>
      </c>
      <c r="H3556">
        <f>ROUNDDOWN(ROUNDDOWN(ROUNDDOWN(ROUNDDOWN(ROUNDDOWN((能力值计算器!F6+能力值计算器!E6*2+ROUNDDOWN(D3556/4,0))*能力值计算器!C2/100+5,0)*能力值计算器!H6,0)*能力值计算器!K6,0)*能力值计算器!L6,0)*VLOOKUP(能力值计算器!J6,能力变化对照表!A:B,2,0),0)</f>
        <v>105</v>
      </c>
      <c r="I3556">
        <f>ROUNDDOWN(ROUNDDOWN(ROUNDDOWN(ROUNDDOWN(ROUNDDOWN((能力值计算器!F8+能力值计算器!E8*2+ROUNDDOWN(E3556/4,0))*能力值计算器!C2/100+5,0)*能力值计算器!H8,0)*能力值计算器!K8,0)*能力值计算器!L8,0)*VLOOKUP(能力值计算器!J8,能力变化对照表!A:B,2,0),0)</f>
        <v>-39</v>
      </c>
      <c r="J3556">
        <f t="shared" si="443"/>
        <v>0</v>
      </c>
      <c r="K3556">
        <f t="shared" si="444"/>
        <v>-6318</v>
      </c>
      <c r="L3556">
        <f t="shared" si="445"/>
        <v>10692</v>
      </c>
      <c r="M3556">
        <f t="shared" si="446"/>
        <v>240.1</v>
      </c>
      <c r="N3556">
        <f t="shared" si="447"/>
        <v>1</v>
      </c>
    </row>
    <row r="3557" spans="1:14">
      <c r="A3557">
        <f t="shared" si="440"/>
        <v>0</v>
      </c>
      <c r="B3557">
        <f t="shared" si="441"/>
        <v>0</v>
      </c>
      <c r="C3557">
        <v>136</v>
      </c>
      <c r="D3557">
        <v>156</v>
      </c>
      <c r="E3557">
        <f t="shared" si="442"/>
        <v>-999</v>
      </c>
      <c r="F3557">
        <f>能力值计算器!G2</f>
        <v>0</v>
      </c>
      <c r="G3557">
        <f>ROUNDDOWN((能力值计算器!F4+能力值计算器!E4*2+ROUNDDOWN(C3557/4,0))*能力值计算器!C2/100+10+能力值计算器!C2,0)</f>
        <v>162</v>
      </c>
      <c r="H3557">
        <f>ROUNDDOWN(ROUNDDOWN(ROUNDDOWN(ROUNDDOWN(ROUNDDOWN((能力值计算器!F6+能力值计算器!E6*2+ROUNDDOWN(D3557/4,0))*能力值计算器!C2/100+5,0)*能力值计算器!H6,0)*能力值计算器!K6,0)*能力值计算器!L6,0)*VLOOKUP(能力值计算器!J6,能力变化对照表!A:B,2,0),0)</f>
        <v>105</v>
      </c>
      <c r="I3557">
        <f>ROUNDDOWN(ROUNDDOWN(ROUNDDOWN(ROUNDDOWN(ROUNDDOWN((能力值计算器!F8+能力值计算器!E8*2+ROUNDDOWN(E3557/4,0))*能力值计算器!C2/100+5,0)*能力值计算器!H8,0)*能力值计算器!K8,0)*能力值计算器!L8,0)*VLOOKUP(能力值计算器!J8,能力变化对照表!A:B,2,0),0)</f>
        <v>-39</v>
      </c>
      <c r="J3557">
        <f t="shared" si="443"/>
        <v>0</v>
      </c>
      <c r="K3557">
        <f t="shared" si="444"/>
        <v>-6318</v>
      </c>
      <c r="L3557">
        <f t="shared" si="445"/>
        <v>10692</v>
      </c>
      <c r="M3557">
        <f t="shared" si="446"/>
        <v>240.1</v>
      </c>
      <c r="N3557">
        <f t="shared" si="447"/>
        <v>1</v>
      </c>
    </row>
    <row r="3558" spans="1:14">
      <c r="A3558">
        <f t="shared" si="440"/>
        <v>0</v>
      </c>
      <c r="B3558">
        <f t="shared" si="441"/>
        <v>0</v>
      </c>
      <c r="C3558">
        <v>136</v>
      </c>
      <c r="D3558">
        <v>160</v>
      </c>
      <c r="E3558">
        <f t="shared" si="442"/>
        <v>-999</v>
      </c>
      <c r="F3558">
        <f>能力值计算器!G2</f>
        <v>0</v>
      </c>
      <c r="G3558">
        <f>ROUNDDOWN((能力值计算器!F4+能力值计算器!E4*2+ROUNDDOWN(C3558/4,0))*能力值计算器!C2/100+10+能力值计算器!C2,0)</f>
        <v>162</v>
      </c>
      <c r="H3558">
        <f>ROUNDDOWN(ROUNDDOWN(ROUNDDOWN(ROUNDDOWN(ROUNDDOWN((能力值计算器!F6+能力值计算器!E6*2+ROUNDDOWN(D3558/4,0))*能力值计算器!C2/100+5,0)*能力值计算器!H6,0)*能力值计算器!K6,0)*能力值计算器!L6,0)*VLOOKUP(能力值计算器!J6,能力变化对照表!A:B,2,0),0)</f>
        <v>105</v>
      </c>
      <c r="I3558">
        <f>ROUNDDOWN(ROUNDDOWN(ROUNDDOWN(ROUNDDOWN(ROUNDDOWN((能力值计算器!F8+能力值计算器!E8*2+ROUNDDOWN(E3558/4,0))*能力值计算器!C2/100+5,0)*能力值计算器!H8,0)*能力值计算器!K8,0)*能力值计算器!L8,0)*VLOOKUP(能力值计算器!J8,能力变化对照表!A:B,2,0),0)</f>
        <v>-39</v>
      </c>
      <c r="J3558">
        <f t="shared" si="443"/>
        <v>0</v>
      </c>
      <c r="K3558">
        <f t="shared" si="444"/>
        <v>-6318</v>
      </c>
      <c r="L3558">
        <f t="shared" si="445"/>
        <v>10692</v>
      </c>
      <c r="M3558">
        <f t="shared" si="446"/>
        <v>240.1</v>
      </c>
      <c r="N3558">
        <f t="shared" si="447"/>
        <v>1</v>
      </c>
    </row>
    <row r="3559" spans="1:14">
      <c r="A3559">
        <f t="shared" si="440"/>
        <v>0</v>
      </c>
      <c r="B3559">
        <f t="shared" si="441"/>
        <v>0</v>
      </c>
      <c r="C3559">
        <v>228</v>
      </c>
      <c r="D3559">
        <v>100</v>
      </c>
      <c r="E3559">
        <f t="shared" si="442"/>
        <v>-999</v>
      </c>
      <c r="F3559">
        <f>能力值计算器!G2</f>
        <v>0</v>
      </c>
      <c r="G3559">
        <f>ROUNDDOWN((能力值计算器!F4+能力值计算器!E4*2+ROUNDDOWN(C3559/4,0))*能力值计算器!C2/100+10+能力值计算器!C2,0)</f>
        <v>174</v>
      </c>
      <c r="H3559">
        <f>ROUNDDOWN(ROUNDDOWN(ROUNDDOWN(ROUNDDOWN(ROUNDDOWN((能力值计算器!F6+能力值计算器!E6*2+ROUNDDOWN(D3559/4,0))*能力值计算器!C2/100+5,0)*能力值计算器!H6,0)*能力值计算器!K6,0)*能力值计算器!L6,0)*VLOOKUP(能力值计算器!J6,能力变化对照表!A:B,2,0),0)</f>
        <v>98</v>
      </c>
      <c r="I3559">
        <f>ROUNDDOWN(ROUNDDOWN(ROUNDDOWN(ROUNDDOWN(ROUNDDOWN((能力值计算器!F8+能力值计算器!E8*2+ROUNDDOWN(E3559/4,0))*能力值计算器!C2/100+5,0)*能力值计算器!H8,0)*能力值计算器!K8,0)*能力值计算器!L8,0)*VLOOKUP(能力值计算器!J8,能力变化对照表!A:B,2,0),0)</f>
        <v>-39</v>
      </c>
      <c r="J3559">
        <f t="shared" si="443"/>
        <v>0</v>
      </c>
      <c r="K3559">
        <f t="shared" si="444"/>
        <v>-6786</v>
      </c>
      <c r="L3559">
        <f t="shared" si="445"/>
        <v>10266</v>
      </c>
      <c r="M3559">
        <f t="shared" si="446"/>
        <v>252.1</v>
      </c>
      <c r="N3559">
        <f t="shared" si="447"/>
        <v>1</v>
      </c>
    </row>
    <row r="3560" spans="1:14">
      <c r="A3560">
        <f t="shared" si="440"/>
        <v>0</v>
      </c>
      <c r="B3560">
        <f t="shared" si="441"/>
        <v>0</v>
      </c>
      <c r="C3560">
        <v>228</v>
      </c>
      <c r="D3560">
        <v>104</v>
      </c>
      <c r="E3560">
        <f t="shared" si="442"/>
        <v>-999</v>
      </c>
      <c r="F3560">
        <f>能力值计算器!G2</f>
        <v>0</v>
      </c>
      <c r="G3560">
        <f>ROUNDDOWN((能力值计算器!F4+能力值计算器!E4*2+ROUNDDOWN(C3560/4,0))*能力值计算器!C2/100+10+能力值计算器!C2,0)</f>
        <v>174</v>
      </c>
      <c r="H3560">
        <f>ROUNDDOWN(ROUNDDOWN(ROUNDDOWN(ROUNDDOWN(ROUNDDOWN((能力值计算器!F6+能力值计算器!E6*2+ROUNDDOWN(D3560/4,0))*能力值计算器!C2/100+5,0)*能力值计算器!H6,0)*能力值计算器!K6,0)*能力值计算器!L6,0)*VLOOKUP(能力值计算器!J6,能力变化对照表!A:B,2,0),0)</f>
        <v>98</v>
      </c>
      <c r="I3560">
        <f>ROUNDDOWN(ROUNDDOWN(ROUNDDOWN(ROUNDDOWN(ROUNDDOWN((能力值计算器!F8+能力值计算器!E8*2+ROUNDDOWN(E3560/4,0))*能力值计算器!C2/100+5,0)*能力值计算器!H8,0)*能力值计算器!K8,0)*能力值计算器!L8,0)*VLOOKUP(能力值计算器!J8,能力变化对照表!A:B,2,0),0)</f>
        <v>-39</v>
      </c>
      <c r="J3560">
        <f t="shared" si="443"/>
        <v>0</v>
      </c>
      <c r="K3560">
        <f t="shared" si="444"/>
        <v>-6786</v>
      </c>
      <c r="L3560">
        <f t="shared" si="445"/>
        <v>10266</v>
      </c>
      <c r="M3560">
        <f t="shared" si="446"/>
        <v>252.1</v>
      </c>
      <c r="N3560">
        <f t="shared" si="447"/>
        <v>1</v>
      </c>
    </row>
    <row r="3561" spans="1:14">
      <c r="A3561">
        <f t="shared" si="440"/>
        <v>0</v>
      </c>
      <c r="B3561">
        <f t="shared" si="441"/>
        <v>0</v>
      </c>
      <c r="C3561">
        <v>232</v>
      </c>
      <c r="D3561">
        <v>100</v>
      </c>
      <c r="E3561">
        <f t="shared" si="442"/>
        <v>-999</v>
      </c>
      <c r="F3561">
        <f>能力值计算器!G2</f>
        <v>0</v>
      </c>
      <c r="G3561">
        <f>ROUNDDOWN((能力值计算器!F4+能力值计算器!E4*2+ROUNDDOWN(C3561/4,0))*能力值计算器!C2/100+10+能力值计算器!C2,0)</f>
        <v>174</v>
      </c>
      <c r="H3561">
        <f>ROUNDDOWN(ROUNDDOWN(ROUNDDOWN(ROUNDDOWN(ROUNDDOWN((能力值计算器!F6+能力值计算器!E6*2+ROUNDDOWN(D3561/4,0))*能力值计算器!C2/100+5,0)*能力值计算器!H6,0)*能力值计算器!K6,0)*能力值计算器!L6,0)*VLOOKUP(能力值计算器!J6,能力变化对照表!A:B,2,0),0)</f>
        <v>98</v>
      </c>
      <c r="I3561">
        <f>ROUNDDOWN(ROUNDDOWN(ROUNDDOWN(ROUNDDOWN(ROUNDDOWN((能力值计算器!F8+能力值计算器!E8*2+ROUNDDOWN(E3561/4,0))*能力值计算器!C2/100+5,0)*能力值计算器!H8,0)*能力值计算器!K8,0)*能力值计算器!L8,0)*VLOOKUP(能力值计算器!J8,能力变化对照表!A:B,2,0),0)</f>
        <v>-39</v>
      </c>
      <c r="J3561">
        <f t="shared" si="443"/>
        <v>0</v>
      </c>
      <c r="K3561">
        <f t="shared" si="444"/>
        <v>-6786</v>
      </c>
      <c r="L3561">
        <f t="shared" si="445"/>
        <v>10266</v>
      </c>
      <c r="M3561">
        <f t="shared" si="446"/>
        <v>252.1</v>
      </c>
      <c r="N3561">
        <f t="shared" si="447"/>
        <v>1</v>
      </c>
    </row>
    <row r="3562" spans="1:14">
      <c r="A3562">
        <f t="shared" si="440"/>
        <v>0</v>
      </c>
      <c r="B3562">
        <f t="shared" si="441"/>
        <v>0</v>
      </c>
      <c r="C3562">
        <v>232</v>
      </c>
      <c r="D3562">
        <v>104</v>
      </c>
      <c r="E3562">
        <f t="shared" si="442"/>
        <v>-999</v>
      </c>
      <c r="F3562">
        <f>能力值计算器!G2</f>
        <v>0</v>
      </c>
      <c r="G3562">
        <f>ROUNDDOWN((能力值计算器!F4+能力值计算器!E4*2+ROUNDDOWN(C3562/4,0))*能力值计算器!C2/100+10+能力值计算器!C2,0)</f>
        <v>174</v>
      </c>
      <c r="H3562">
        <f>ROUNDDOWN(ROUNDDOWN(ROUNDDOWN(ROUNDDOWN(ROUNDDOWN((能力值计算器!F6+能力值计算器!E6*2+ROUNDDOWN(D3562/4,0))*能力值计算器!C2/100+5,0)*能力值计算器!H6,0)*能力值计算器!K6,0)*能力值计算器!L6,0)*VLOOKUP(能力值计算器!J6,能力变化对照表!A:B,2,0),0)</f>
        <v>98</v>
      </c>
      <c r="I3562">
        <f>ROUNDDOWN(ROUNDDOWN(ROUNDDOWN(ROUNDDOWN(ROUNDDOWN((能力值计算器!F8+能力值计算器!E8*2+ROUNDDOWN(E3562/4,0))*能力值计算器!C2/100+5,0)*能力值计算器!H8,0)*能力值计算器!K8,0)*能力值计算器!L8,0)*VLOOKUP(能力值计算器!J8,能力变化对照表!A:B,2,0),0)</f>
        <v>-39</v>
      </c>
      <c r="J3562">
        <f t="shared" si="443"/>
        <v>0</v>
      </c>
      <c r="K3562">
        <f t="shared" si="444"/>
        <v>-6786</v>
      </c>
      <c r="L3562">
        <f t="shared" si="445"/>
        <v>10266</v>
      </c>
      <c r="M3562">
        <f t="shared" si="446"/>
        <v>252.1</v>
      </c>
      <c r="N3562">
        <f t="shared" si="447"/>
        <v>1</v>
      </c>
    </row>
    <row r="3563" spans="1:14">
      <c r="A3563">
        <f t="shared" si="440"/>
        <v>0</v>
      </c>
      <c r="B3563">
        <f t="shared" si="441"/>
        <v>0</v>
      </c>
      <c r="C3563">
        <v>212</v>
      </c>
      <c r="D3563">
        <v>108</v>
      </c>
      <c r="E3563">
        <f t="shared" si="442"/>
        <v>-999</v>
      </c>
      <c r="F3563">
        <f>能力值计算器!G2</f>
        <v>0</v>
      </c>
      <c r="G3563">
        <f>ROUNDDOWN((能力值计算器!F4+能力值计算器!E4*2+ROUNDDOWN(C3563/4,0))*能力值计算器!C2/100+10+能力值计算器!C2,0)</f>
        <v>172</v>
      </c>
      <c r="H3563">
        <f>ROUNDDOWN(ROUNDDOWN(ROUNDDOWN(ROUNDDOWN(ROUNDDOWN((能力值计算器!F6+能力值计算器!E6*2+ROUNDDOWN(D3563/4,0))*能力值计算器!C2/100+5,0)*能力值计算器!H6,0)*能力值计算器!K6,0)*能力值计算器!L6,0)*VLOOKUP(能力值计算器!J6,能力变化对照表!A:B,2,0),0)</f>
        <v>99</v>
      </c>
      <c r="I3563">
        <f>ROUNDDOWN(ROUNDDOWN(ROUNDDOWN(ROUNDDOWN(ROUNDDOWN((能力值计算器!F8+能力值计算器!E8*2+ROUNDDOWN(E3563/4,0))*能力值计算器!C2/100+5,0)*能力值计算器!H8,0)*能力值计算器!K8,0)*能力值计算器!L8,0)*VLOOKUP(能力值计算器!J8,能力变化对照表!A:B,2,0),0)</f>
        <v>-39</v>
      </c>
      <c r="J3563">
        <f t="shared" si="443"/>
        <v>0</v>
      </c>
      <c r="K3563">
        <f t="shared" si="444"/>
        <v>-6708</v>
      </c>
      <c r="L3563">
        <f t="shared" si="445"/>
        <v>10320</v>
      </c>
      <c r="M3563">
        <f t="shared" si="446"/>
        <v>250.1</v>
      </c>
      <c r="N3563">
        <f t="shared" si="447"/>
        <v>1</v>
      </c>
    </row>
    <row r="3564" spans="1:14">
      <c r="A3564">
        <f t="shared" si="440"/>
        <v>0</v>
      </c>
      <c r="B3564">
        <f t="shared" si="441"/>
        <v>0</v>
      </c>
      <c r="C3564">
        <v>212</v>
      </c>
      <c r="D3564">
        <v>112</v>
      </c>
      <c r="E3564">
        <f t="shared" si="442"/>
        <v>-999</v>
      </c>
      <c r="F3564">
        <f>能力值计算器!G2</f>
        <v>0</v>
      </c>
      <c r="G3564">
        <f>ROUNDDOWN((能力值计算器!F4+能力值计算器!E4*2+ROUNDDOWN(C3564/4,0))*能力值计算器!C2/100+10+能力值计算器!C2,0)</f>
        <v>172</v>
      </c>
      <c r="H3564">
        <f>ROUNDDOWN(ROUNDDOWN(ROUNDDOWN(ROUNDDOWN(ROUNDDOWN((能力值计算器!F6+能力值计算器!E6*2+ROUNDDOWN(D3564/4,0))*能力值计算器!C2/100+5,0)*能力值计算器!H6,0)*能力值计算器!K6,0)*能力值计算器!L6,0)*VLOOKUP(能力值计算器!J6,能力变化对照表!A:B,2,0),0)</f>
        <v>99</v>
      </c>
      <c r="I3564">
        <f>ROUNDDOWN(ROUNDDOWN(ROUNDDOWN(ROUNDDOWN(ROUNDDOWN((能力值计算器!F8+能力值计算器!E8*2+ROUNDDOWN(E3564/4,0))*能力值计算器!C2/100+5,0)*能力值计算器!H8,0)*能力值计算器!K8,0)*能力值计算器!L8,0)*VLOOKUP(能力值计算器!J8,能力变化对照表!A:B,2,0),0)</f>
        <v>-39</v>
      </c>
      <c r="J3564">
        <f t="shared" si="443"/>
        <v>0</v>
      </c>
      <c r="K3564">
        <f t="shared" si="444"/>
        <v>-6708</v>
      </c>
      <c r="L3564">
        <f t="shared" si="445"/>
        <v>10320</v>
      </c>
      <c r="M3564">
        <f t="shared" si="446"/>
        <v>250.1</v>
      </c>
      <c r="N3564">
        <f t="shared" si="447"/>
        <v>1</v>
      </c>
    </row>
    <row r="3565" spans="1:14">
      <c r="A3565">
        <f t="shared" si="440"/>
        <v>0</v>
      </c>
      <c r="B3565">
        <f t="shared" si="441"/>
        <v>0</v>
      </c>
      <c r="C3565">
        <v>216</v>
      </c>
      <c r="D3565">
        <v>108</v>
      </c>
      <c r="E3565">
        <f t="shared" si="442"/>
        <v>-999</v>
      </c>
      <c r="F3565">
        <f>能力值计算器!G2</f>
        <v>0</v>
      </c>
      <c r="G3565">
        <f>ROUNDDOWN((能力值计算器!F4+能力值计算器!E4*2+ROUNDDOWN(C3565/4,0))*能力值计算器!C2/100+10+能力值计算器!C2,0)</f>
        <v>172</v>
      </c>
      <c r="H3565">
        <f>ROUNDDOWN(ROUNDDOWN(ROUNDDOWN(ROUNDDOWN(ROUNDDOWN((能力值计算器!F6+能力值计算器!E6*2+ROUNDDOWN(D3565/4,0))*能力值计算器!C2/100+5,0)*能力值计算器!H6,0)*能力值计算器!K6,0)*能力值计算器!L6,0)*VLOOKUP(能力值计算器!J6,能力变化对照表!A:B,2,0),0)</f>
        <v>99</v>
      </c>
      <c r="I3565">
        <f>ROUNDDOWN(ROUNDDOWN(ROUNDDOWN(ROUNDDOWN(ROUNDDOWN((能力值计算器!F8+能力值计算器!E8*2+ROUNDDOWN(E3565/4,0))*能力值计算器!C2/100+5,0)*能力值计算器!H8,0)*能力值计算器!K8,0)*能力值计算器!L8,0)*VLOOKUP(能力值计算器!J8,能力变化对照表!A:B,2,0),0)</f>
        <v>-39</v>
      </c>
      <c r="J3565">
        <f t="shared" si="443"/>
        <v>0</v>
      </c>
      <c r="K3565">
        <f t="shared" si="444"/>
        <v>-6708</v>
      </c>
      <c r="L3565">
        <f t="shared" si="445"/>
        <v>10320</v>
      </c>
      <c r="M3565">
        <f t="shared" si="446"/>
        <v>250.1</v>
      </c>
      <c r="N3565">
        <f t="shared" si="447"/>
        <v>1</v>
      </c>
    </row>
    <row r="3566" spans="1:14">
      <c r="A3566">
        <f t="shared" si="440"/>
        <v>0</v>
      </c>
      <c r="B3566">
        <f t="shared" si="441"/>
        <v>0</v>
      </c>
      <c r="C3566">
        <v>216</v>
      </c>
      <c r="D3566">
        <v>112</v>
      </c>
      <c r="E3566">
        <f t="shared" si="442"/>
        <v>-999</v>
      </c>
      <c r="F3566">
        <f>能力值计算器!G2</f>
        <v>0</v>
      </c>
      <c r="G3566">
        <f>ROUNDDOWN((能力值计算器!F4+能力值计算器!E4*2+ROUNDDOWN(C3566/4,0))*能力值计算器!C2/100+10+能力值计算器!C2,0)</f>
        <v>172</v>
      </c>
      <c r="H3566">
        <f>ROUNDDOWN(ROUNDDOWN(ROUNDDOWN(ROUNDDOWN(ROUNDDOWN((能力值计算器!F6+能力值计算器!E6*2+ROUNDDOWN(D3566/4,0))*能力值计算器!C2/100+5,0)*能力值计算器!H6,0)*能力值计算器!K6,0)*能力值计算器!L6,0)*VLOOKUP(能力值计算器!J6,能力变化对照表!A:B,2,0),0)</f>
        <v>99</v>
      </c>
      <c r="I3566">
        <f>ROUNDDOWN(ROUNDDOWN(ROUNDDOWN(ROUNDDOWN(ROUNDDOWN((能力值计算器!F8+能力值计算器!E8*2+ROUNDDOWN(E3566/4,0))*能力值计算器!C2/100+5,0)*能力值计算器!H8,0)*能力值计算器!K8,0)*能力值计算器!L8,0)*VLOOKUP(能力值计算器!J8,能力变化对照表!A:B,2,0),0)</f>
        <v>-39</v>
      </c>
      <c r="J3566">
        <f t="shared" si="443"/>
        <v>0</v>
      </c>
      <c r="K3566">
        <f t="shared" si="444"/>
        <v>-6708</v>
      </c>
      <c r="L3566">
        <f t="shared" si="445"/>
        <v>10320</v>
      </c>
      <c r="M3566">
        <f t="shared" si="446"/>
        <v>250.1</v>
      </c>
      <c r="N3566">
        <f t="shared" si="447"/>
        <v>1</v>
      </c>
    </row>
    <row r="3567" spans="1:14">
      <c r="A3567">
        <f t="shared" si="440"/>
        <v>0</v>
      </c>
      <c r="B3567">
        <f t="shared" si="441"/>
        <v>0</v>
      </c>
      <c r="C3567">
        <v>156</v>
      </c>
      <c r="D3567">
        <v>140</v>
      </c>
      <c r="E3567">
        <f t="shared" si="442"/>
        <v>-999</v>
      </c>
      <c r="F3567">
        <f>能力值计算器!G2</f>
        <v>0</v>
      </c>
      <c r="G3567">
        <f>ROUNDDOWN((能力值计算器!F4+能力值计算器!E4*2+ROUNDDOWN(C3567/4,0))*能力值计算器!C2/100+10+能力值计算器!C2,0)</f>
        <v>165</v>
      </c>
      <c r="H3567">
        <f>ROUNDDOWN(ROUNDDOWN(ROUNDDOWN(ROUNDDOWN(ROUNDDOWN((能力值计算器!F6+能力值计算器!E6*2+ROUNDDOWN(D3567/4,0))*能力值计算器!C2/100+5,0)*能力值计算器!H6,0)*能力值计算器!K6,0)*能力值计算器!L6,0)*VLOOKUP(能力值计算器!J6,能力变化对照表!A:B,2,0),0)</f>
        <v>103</v>
      </c>
      <c r="I3567">
        <f>ROUNDDOWN(ROUNDDOWN(ROUNDDOWN(ROUNDDOWN(ROUNDDOWN((能力值计算器!F8+能力值计算器!E8*2+ROUNDDOWN(E3567/4,0))*能力值计算器!C2/100+5,0)*能力值计算器!H8,0)*能力值计算器!K8,0)*能力值计算器!L8,0)*VLOOKUP(能力值计算器!J8,能力变化对照表!A:B,2,0),0)</f>
        <v>-39</v>
      </c>
      <c r="J3567">
        <f t="shared" si="443"/>
        <v>0</v>
      </c>
      <c r="K3567">
        <f t="shared" si="444"/>
        <v>-6435</v>
      </c>
      <c r="L3567">
        <f t="shared" si="445"/>
        <v>10560</v>
      </c>
      <c r="M3567">
        <f t="shared" si="446"/>
        <v>243.1</v>
      </c>
      <c r="N3567">
        <f t="shared" si="447"/>
        <v>1</v>
      </c>
    </row>
    <row r="3568" spans="1:14">
      <c r="A3568">
        <f t="shared" si="440"/>
        <v>0</v>
      </c>
      <c r="B3568">
        <f t="shared" si="441"/>
        <v>0</v>
      </c>
      <c r="C3568">
        <v>156</v>
      </c>
      <c r="D3568">
        <v>144</v>
      </c>
      <c r="E3568">
        <f t="shared" si="442"/>
        <v>-999</v>
      </c>
      <c r="F3568">
        <f>能力值计算器!G2</f>
        <v>0</v>
      </c>
      <c r="G3568">
        <f>ROUNDDOWN((能力值计算器!F4+能力值计算器!E4*2+ROUNDDOWN(C3568/4,0))*能力值计算器!C2/100+10+能力值计算器!C2,0)</f>
        <v>165</v>
      </c>
      <c r="H3568">
        <f>ROUNDDOWN(ROUNDDOWN(ROUNDDOWN(ROUNDDOWN(ROUNDDOWN((能力值计算器!F6+能力值计算器!E6*2+ROUNDDOWN(D3568/4,0))*能力值计算器!C2/100+5,0)*能力值计算器!H6,0)*能力值计算器!K6,0)*能力值计算器!L6,0)*VLOOKUP(能力值计算器!J6,能力变化对照表!A:B,2,0),0)</f>
        <v>103</v>
      </c>
      <c r="I3568">
        <f>ROUNDDOWN(ROUNDDOWN(ROUNDDOWN(ROUNDDOWN(ROUNDDOWN((能力值计算器!F8+能力值计算器!E8*2+ROUNDDOWN(E3568/4,0))*能力值计算器!C2/100+5,0)*能力值计算器!H8,0)*能力值计算器!K8,0)*能力值计算器!L8,0)*VLOOKUP(能力值计算器!J8,能力变化对照表!A:B,2,0),0)</f>
        <v>-39</v>
      </c>
      <c r="J3568">
        <f t="shared" si="443"/>
        <v>0</v>
      </c>
      <c r="K3568">
        <f t="shared" si="444"/>
        <v>-6435</v>
      </c>
      <c r="L3568">
        <f t="shared" si="445"/>
        <v>10560</v>
      </c>
      <c r="M3568">
        <f t="shared" si="446"/>
        <v>243.1</v>
      </c>
      <c r="N3568">
        <f t="shared" si="447"/>
        <v>1</v>
      </c>
    </row>
    <row r="3569" spans="1:14">
      <c r="A3569">
        <f t="shared" si="440"/>
        <v>0</v>
      </c>
      <c r="B3569">
        <f t="shared" si="441"/>
        <v>0</v>
      </c>
      <c r="C3569">
        <v>160</v>
      </c>
      <c r="D3569">
        <v>140</v>
      </c>
      <c r="E3569">
        <f t="shared" si="442"/>
        <v>-999</v>
      </c>
      <c r="F3569">
        <f>能力值计算器!G2</f>
        <v>0</v>
      </c>
      <c r="G3569">
        <f>ROUNDDOWN((能力值计算器!F4+能力值计算器!E4*2+ROUNDDOWN(C3569/4,0))*能力值计算器!C2/100+10+能力值计算器!C2,0)</f>
        <v>165</v>
      </c>
      <c r="H3569">
        <f>ROUNDDOWN(ROUNDDOWN(ROUNDDOWN(ROUNDDOWN(ROUNDDOWN((能力值计算器!F6+能力值计算器!E6*2+ROUNDDOWN(D3569/4,0))*能力值计算器!C2/100+5,0)*能力值计算器!H6,0)*能力值计算器!K6,0)*能力值计算器!L6,0)*VLOOKUP(能力值计算器!J6,能力变化对照表!A:B,2,0),0)</f>
        <v>103</v>
      </c>
      <c r="I3569">
        <f>ROUNDDOWN(ROUNDDOWN(ROUNDDOWN(ROUNDDOWN(ROUNDDOWN((能力值计算器!F8+能力值计算器!E8*2+ROUNDDOWN(E3569/4,0))*能力值计算器!C2/100+5,0)*能力值计算器!H8,0)*能力值计算器!K8,0)*能力值计算器!L8,0)*VLOOKUP(能力值计算器!J8,能力变化对照表!A:B,2,0),0)</f>
        <v>-39</v>
      </c>
      <c r="J3569">
        <f t="shared" si="443"/>
        <v>0</v>
      </c>
      <c r="K3569">
        <f t="shared" si="444"/>
        <v>-6435</v>
      </c>
      <c r="L3569">
        <f t="shared" si="445"/>
        <v>10560</v>
      </c>
      <c r="M3569">
        <f t="shared" si="446"/>
        <v>243.1</v>
      </c>
      <c r="N3569">
        <f t="shared" si="447"/>
        <v>1</v>
      </c>
    </row>
    <row r="3570" spans="1:14">
      <c r="A3570">
        <f t="shared" si="440"/>
        <v>0</v>
      </c>
      <c r="B3570">
        <f t="shared" si="441"/>
        <v>0</v>
      </c>
      <c r="C3570">
        <v>160</v>
      </c>
      <c r="D3570">
        <v>144</v>
      </c>
      <c r="E3570">
        <f t="shared" si="442"/>
        <v>-999</v>
      </c>
      <c r="F3570">
        <f>能力值计算器!G2</f>
        <v>0</v>
      </c>
      <c r="G3570">
        <f>ROUNDDOWN((能力值计算器!F4+能力值计算器!E4*2+ROUNDDOWN(C3570/4,0))*能力值计算器!C2/100+10+能力值计算器!C2,0)</f>
        <v>165</v>
      </c>
      <c r="H3570">
        <f>ROUNDDOWN(ROUNDDOWN(ROUNDDOWN(ROUNDDOWN(ROUNDDOWN((能力值计算器!F6+能力值计算器!E6*2+ROUNDDOWN(D3570/4,0))*能力值计算器!C2/100+5,0)*能力值计算器!H6,0)*能力值计算器!K6,0)*能力值计算器!L6,0)*VLOOKUP(能力值计算器!J6,能力变化对照表!A:B,2,0),0)</f>
        <v>103</v>
      </c>
      <c r="I3570">
        <f>ROUNDDOWN(ROUNDDOWN(ROUNDDOWN(ROUNDDOWN(ROUNDDOWN((能力值计算器!F8+能力值计算器!E8*2+ROUNDDOWN(E3570/4,0))*能力值计算器!C2/100+5,0)*能力值计算器!H8,0)*能力值计算器!K8,0)*能力值计算器!L8,0)*VLOOKUP(能力值计算器!J8,能力变化对照表!A:B,2,0),0)</f>
        <v>-39</v>
      </c>
      <c r="J3570">
        <f t="shared" si="443"/>
        <v>0</v>
      </c>
      <c r="K3570">
        <f t="shared" si="444"/>
        <v>-6435</v>
      </c>
      <c r="L3570">
        <f t="shared" si="445"/>
        <v>10560</v>
      </c>
      <c r="M3570">
        <f t="shared" si="446"/>
        <v>243.1</v>
      </c>
      <c r="N3570">
        <f t="shared" si="447"/>
        <v>1</v>
      </c>
    </row>
    <row r="3571" spans="1:14">
      <c r="A3571">
        <f t="shared" si="440"/>
        <v>0</v>
      </c>
      <c r="B3571">
        <f t="shared" si="441"/>
        <v>0</v>
      </c>
      <c r="C3571">
        <v>68</v>
      </c>
      <c r="D3571">
        <v>196</v>
      </c>
      <c r="E3571">
        <f t="shared" si="442"/>
        <v>-999</v>
      </c>
      <c r="F3571">
        <f>能力值计算器!G2</f>
        <v>0</v>
      </c>
      <c r="G3571">
        <f>ROUNDDOWN((能力值计算器!F4+能力值计算器!E4*2+ROUNDDOWN(C3571/4,0))*能力值计算器!C2/100+10+能力值计算器!C2,0)</f>
        <v>154</v>
      </c>
      <c r="H3571">
        <f>ROUNDDOWN(ROUNDDOWN(ROUNDDOWN(ROUNDDOWN(ROUNDDOWN((能力值计算器!F6+能力值计算器!E6*2+ROUNDDOWN(D3571/4,0))*能力值计算器!C2/100+5,0)*能力值计算器!H6,0)*能力值计算器!K6,0)*能力值计算器!L6,0)*VLOOKUP(能力值计算器!J6,能力变化对照表!A:B,2,0),0)</f>
        <v>110</v>
      </c>
      <c r="I3571">
        <f>ROUNDDOWN(ROUNDDOWN(ROUNDDOWN(ROUNDDOWN(ROUNDDOWN((能力值计算器!F8+能力值计算器!E8*2+ROUNDDOWN(E3571/4,0))*能力值计算器!C2/100+5,0)*能力值计算器!H8,0)*能力值计算器!K8,0)*能力值计算器!L8,0)*VLOOKUP(能力值计算器!J8,能力变化对照表!A:B,2,0),0)</f>
        <v>-39</v>
      </c>
      <c r="J3571">
        <f t="shared" si="443"/>
        <v>0</v>
      </c>
      <c r="K3571">
        <f t="shared" si="444"/>
        <v>-6006</v>
      </c>
      <c r="L3571">
        <f t="shared" si="445"/>
        <v>10934</v>
      </c>
      <c r="M3571">
        <f t="shared" si="446"/>
        <v>232.1</v>
      </c>
      <c r="N3571">
        <f t="shared" si="447"/>
        <v>1</v>
      </c>
    </row>
    <row r="3572" spans="1:14">
      <c r="A3572">
        <f t="shared" si="440"/>
        <v>0</v>
      </c>
      <c r="B3572">
        <f t="shared" si="441"/>
        <v>0</v>
      </c>
      <c r="C3572">
        <v>68</v>
      </c>
      <c r="D3572">
        <v>200</v>
      </c>
      <c r="E3572">
        <f t="shared" si="442"/>
        <v>-999</v>
      </c>
      <c r="F3572">
        <f>能力值计算器!G2</f>
        <v>0</v>
      </c>
      <c r="G3572">
        <f>ROUNDDOWN((能力值计算器!F4+能力值计算器!E4*2+ROUNDDOWN(C3572/4,0))*能力值计算器!C2/100+10+能力值计算器!C2,0)</f>
        <v>154</v>
      </c>
      <c r="H3572">
        <f>ROUNDDOWN(ROUNDDOWN(ROUNDDOWN(ROUNDDOWN(ROUNDDOWN((能力值计算器!F6+能力值计算器!E6*2+ROUNDDOWN(D3572/4,0))*能力值计算器!C2/100+5,0)*能力值计算器!H6,0)*能力值计算器!K6,0)*能力值计算器!L6,0)*VLOOKUP(能力值计算器!J6,能力变化对照表!A:B,2,0),0)</f>
        <v>110</v>
      </c>
      <c r="I3572">
        <f>ROUNDDOWN(ROUNDDOWN(ROUNDDOWN(ROUNDDOWN(ROUNDDOWN((能力值计算器!F8+能力值计算器!E8*2+ROUNDDOWN(E3572/4,0))*能力值计算器!C2/100+5,0)*能力值计算器!H8,0)*能力值计算器!K8,0)*能力值计算器!L8,0)*VLOOKUP(能力值计算器!J8,能力变化对照表!A:B,2,0),0)</f>
        <v>-39</v>
      </c>
      <c r="J3572">
        <f t="shared" si="443"/>
        <v>0</v>
      </c>
      <c r="K3572">
        <f t="shared" si="444"/>
        <v>-6006</v>
      </c>
      <c r="L3572">
        <f t="shared" si="445"/>
        <v>10934</v>
      </c>
      <c r="M3572">
        <f t="shared" si="446"/>
        <v>232.1</v>
      </c>
      <c r="N3572">
        <f t="shared" si="447"/>
        <v>1</v>
      </c>
    </row>
    <row r="3573" spans="1:14">
      <c r="A3573">
        <f t="shared" si="440"/>
        <v>0</v>
      </c>
      <c r="B3573">
        <f t="shared" si="441"/>
        <v>0</v>
      </c>
      <c r="C3573">
        <v>72</v>
      </c>
      <c r="D3573">
        <v>196</v>
      </c>
      <c r="E3573">
        <f t="shared" si="442"/>
        <v>-999</v>
      </c>
      <c r="F3573">
        <f>能力值计算器!G2</f>
        <v>0</v>
      </c>
      <c r="G3573">
        <f>ROUNDDOWN((能力值计算器!F4+能力值计算器!E4*2+ROUNDDOWN(C3573/4,0))*能力值计算器!C2/100+10+能力值计算器!C2,0)</f>
        <v>154</v>
      </c>
      <c r="H3573">
        <f>ROUNDDOWN(ROUNDDOWN(ROUNDDOWN(ROUNDDOWN(ROUNDDOWN((能力值计算器!F6+能力值计算器!E6*2+ROUNDDOWN(D3573/4,0))*能力值计算器!C2/100+5,0)*能力值计算器!H6,0)*能力值计算器!K6,0)*能力值计算器!L6,0)*VLOOKUP(能力值计算器!J6,能力变化对照表!A:B,2,0),0)</f>
        <v>110</v>
      </c>
      <c r="I3573">
        <f>ROUNDDOWN(ROUNDDOWN(ROUNDDOWN(ROUNDDOWN(ROUNDDOWN((能力值计算器!F8+能力值计算器!E8*2+ROUNDDOWN(E3573/4,0))*能力值计算器!C2/100+5,0)*能力值计算器!H8,0)*能力值计算器!K8,0)*能力值计算器!L8,0)*VLOOKUP(能力值计算器!J8,能力变化对照表!A:B,2,0),0)</f>
        <v>-39</v>
      </c>
      <c r="J3573">
        <f t="shared" si="443"/>
        <v>0</v>
      </c>
      <c r="K3573">
        <f t="shared" si="444"/>
        <v>-6006</v>
      </c>
      <c r="L3573">
        <f t="shared" si="445"/>
        <v>10934</v>
      </c>
      <c r="M3573">
        <f t="shared" si="446"/>
        <v>232.1</v>
      </c>
      <c r="N3573">
        <f t="shared" si="447"/>
        <v>1</v>
      </c>
    </row>
    <row r="3574" spans="1:14">
      <c r="A3574">
        <f t="shared" si="440"/>
        <v>0</v>
      </c>
      <c r="B3574">
        <f t="shared" si="441"/>
        <v>0</v>
      </c>
      <c r="C3574">
        <v>72</v>
      </c>
      <c r="D3574">
        <v>200</v>
      </c>
      <c r="E3574">
        <f t="shared" si="442"/>
        <v>-999</v>
      </c>
      <c r="F3574">
        <f>能力值计算器!G2</f>
        <v>0</v>
      </c>
      <c r="G3574">
        <f>ROUNDDOWN((能力值计算器!F4+能力值计算器!E4*2+ROUNDDOWN(C3574/4,0))*能力值计算器!C2/100+10+能力值计算器!C2,0)</f>
        <v>154</v>
      </c>
      <c r="H3574">
        <f>ROUNDDOWN(ROUNDDOWN(ROUNDDOWN(ROUNDDOWN(ROUNDDOWN((能力值计算器!F6+能力值计算器!E6*2+ROUNDDOWN(D3574/4,0))*能力值计算器!C2/100+5,0)*能力值计算器!H6,0)*能力值计算器!K6,0)*能力值计算器!L6,0)*VLOOKUP(能力值计算器!J6,能力变化对照表!A:B,2,0),0)</f>
        <v>110</v>
      </c>
      <c r="I3574">
        <f>ROUNDDOWN(ROUNDDOWN(ROUNDDOWN(ROUNDDOWN(ROUNDDOWN((能力值计算器!F8+能力值计算器!E8*2+ROUNDDOWN(E3574/4,0))*能力值计算器!C2/100+5,0)*能力值计算器!H8,0)*能力值计算器!K8,0)*能力值计算器!L8,0)*VLOOKUP(能力值计算器!J8,能力变化对照表!A:B,2,0),0)</f>
        <v>-39</v>
      </c>
      <c r="J3574">
        <f t="shared" si="443"/>
        <v>0</v>
      </c>
      <c r="K3574">
        <f t="shared" si="444"/>
        <v>-6006</v>
      </c>
      <c r="L3574">
        <f t="shared" si="445"/>
        <v>10934</v>
      </c>
      <c r="M3574">
        <f t="shared" si="446"/>
        <v>232.1</v>
      </c>
      <c r="N3574">
        <f t="shared" si="447"/>
        <v>1</v>
      </c>
    </row>
    <row r="3575" spans="1:14">
      <c r="A3575">
        <f t="shared" si="440"/>
        <v>0</v>
      </c>
      <c r="B3575">
        <f t="shared" si="441"/>
        <v>0</v>
      </c>
      <c r="C3575">
        <v>92</v>
      </c>
      <c r="D3575">
        <v>180</v>
      </c>
      <c r="E3575">
        <f t="shared" si="442"/>
        <v>-999</v>
      </c>
      <c r="F3575">
        <f>能力值计算器!G2</f>
        <v>0</v>
      </c>
      <c r="G3575">
        <f>ROUNDDOWN((能力值计算器!F4+能力值计算器!E4*2+ROUNDDOWN(C3575/4,0))*能力值计算器!C2/100+10+能力值计算器!C2,0)</f>
        <v>157</v>
      </c>
      <c r="H3575">
        <f>ROUNDDOWN(ROUNDDOWN(ROUNDDOWN(ROUNDDOWN(ROUNDDOWN((能力值计算器!F6+能力值计算器!E6*2+ROUNDDOWN(D3575/4,0))*能力值计算器!C2/100+5,0)*能力值计算器!H6,0)*能力值计算器!K6,0)*能力值计算器!L6,0)*VLOOKUP(能力值计算器!J6,能力变化对照表!A:B,2,0),0)</f>
        <v>108</v>
      </c>
      <c r="I3575">
        <f>ROUNDDOWN(ROUNDDOWN(ROUNDDOWN(ROUNDDOWN(ROUNDDOWN((能力值计算器!F8+能力值计算器!E8*2+ROUNDDOWN(E3575/4,0))*能力值计算器!C2/100+5,0)*能力值计算器!H8,0)*能力值计算器!K8,0)*能力值计算器!L8,0)*VLOOKUP(能力值计算器!J8,能力变化对照表!A:B,2,0),0)</f>
        <v>-39</v>
      </c>
      <c r="J3575">
        <f t="shared" si="443"/>
        <v>0</v>
      </c>
      <c r="K3575">
        <f t="shared" si="444"/>
        <v>-6123</v>
      </c>
      <c r="L3575">
        <f t="shared" si="445"/>
        <v>10833</v>
      </c>
      <c r="M3575">
        <f t="shared" si="446"/>
        <v>235.1</v>
      </c>
      <c r="N3575">
        <f t="shared" si="447"/>
        <v>1</v>
      </c>
    </row>
    <row r="3576" spans="1:14">
      <c r="A3576">
        <f t="shared" si="440"/>
        <v>0</v>
      </c>
      <c r="B3576">
        <f t="shared" si="441"/>
        <v>0</v>
      </c>
      <c r="C3576">
        <v>92</v>
      </c>
      <c r="D3576">
        <v>184</v>
      </c>
      <c r="E3576">
        <f t="shared" si="442"/>
        <v>-999</v>
      </c>
      <c r="F3576">
        <f>能力值计算器!G2</f>
        <v>0</v>
      </c>
      <c r="G3576">
        <f>ROUNDDOWN((能力值计算器!F4+能力值计算器!E4*2+ROUNDDOWN(C3576/4,0))*能力值计算器!C2/100+10+能力值计算器!C2,0)</f>
        <v>157</v>
      </c>
      <c r="H3576">
        <f>ROUNDDOWN(ROUNDDOWN(ROUNDDOWN(ROUNDDOWN(ROUNDDOWN((能力值计算器!F6+能力值计算器!E6*2+ROUNDDOWN(D3576/4,0))*能力值计算器!C2/100+5,0)*能力值计算器!H6,0)*能力值计算器!K6,0)*能力值计算器!L6,0)*VLOOKUP(能力值计算器!J6,能力变化对照表!A:B,2,0),0)</f>
        <v>108</v>
      </c>
      <c r="I3576">
        <f>ROUNDDOWN(ROUNDDOWN(ROUNDDOWN(ROUNDDOWN(ROUNDDOWN((能力值计算器!F8+能力值计算器!E8*2+ROUNDDOWN(E3576/4,0))*能力值计算器!C2/100+5,0)*能力值计算器!H8,0)*能力值计算器!K8,0)*能力值计算器!L8,0)*VLOOKUP(能力值计算器!J8,能力变化对照表!A:B,2,0),0)</f>
        <v>-39</v>
      </c>
      <c r="J3576">
        <f t="shared" si="443"/>
        <v>0</v>
      </c>
      <c r="K3576">
        <f t="shared" si="444"/>
        <v>-6123</v>
      </c>
      <c r="L3576">
        <f t="shared" si="445"/>
        <v>10833</v>
      </c>
      <c r="M3576">
        <f t="shared" si="446"/>
        <v>235.1</v>
      </c>
      <c r="N3576">
        <f t="shared" si="447"/>
        <v>1</v>
      </c>
    </row>
    <row r="3577" spans="1:14">
      <c r="A3577">
        <f t="shared" si="440"/>
        <v>0</v>
      </c>
      <c r="B3577">
        <f t="shared" si="441"/>
        <v>0</v>
      </c>
      <c r="C3577">
        <v>96</v>
      </c>
      <c r="D3577">
        <v>180</v>
      </c>
      <c r="E3577">
        <f t="shared" si="442"/>
        <v>-999</v>
      </c>
      <c r="F3577">
        <f>能力值计算器!G2</f>
        <v>0</v>
      </c>
      <c r="G3577">
        <f>ROUNDDOWN((能力值计算器!F4+能力值计算器!E4*2+ROUNDDOWN(C3577/4,0))*能力值计算器!C2/100+10+能力值计算器!C2,0)</f>
        <v>157</v>
      </c>
      <c r="H3577">
        <f>ROUNDDOWN(ROUNDDOWN(ROUNDDOWN(ROUNDDOWN(ROUNDDOWN((能力值计算器!F6+能力值计算器!E6*2+ROUNDDOWN(D3577/4,0))*能力值计算器!C2/100+5,0)*能力值计算器!H6,0)*能力值计算器!K6,0)*能力值计算器!L6,0)*VLOOKUP(能力值计算器!J6,能力变化对照表!A:B,2,0),0)</f>
        <v>108</v>
      </c>
      <c r="I3577">
        <f>ROUNDDOWN(ROUNDDOWN(ROUNDDOWN(ROUNDDOWN(ROUNDDOWN((能力值计算器!F8+能力值计算器!E8*2+ROUNDDOWN(E3577/4,0))*能力值计算器!C2/100+5,0)*能力值计算器!H8,0)*能力值计算器!K8,0)*能力值计算器!L8,0)*VLOOKUP(能力值计算器!J8,能力变化对照表!A:B,2,0),0)</f>
        <v>-39</v>
      </c>
      <c r="J3577">
        <f t="shared" si="443"/>
        <v>0</v>
      </c>
      <c r="K3577">
        <f t="shared" si="444"/>
        <v>-6123</v>
      </c>
      <c r="L3577">
        <f t="shared" si="445"/>
        <v>10833</v>
      </c>
      <c r="M3577">
        <f t="shared" si="446"/>
        <v>235.1</v>
      </c>
      <c r="N3577">
        <f t="shared" si="447"/>
        <v>1</v>
      </c>
    </row>
    <row r="3578" spans="1:14">
      <c r="A3578">
        <f t="shared" si="440"/>
        <v>0</v>
      </c>
      <c r="B3578">
        <f t="shared" si="441"/>
        <v>0</v>
      </c>
      <c r="C3578">
        <v>96</v>
      </c>
      <c r="D3578">
        <v>184</v>
      </c>
      <c r="E3578">
        <f t="shared" si="442"/>
        <v>-999</v>
      </c>
      <c r="F3578">
        <f>能力值计算器!G2</f>
        <v>0</v>
      </c>
      <c r="G3578">
        <f>ROUNDDOWN((能力值计算器!F4+能力值计算器!E4*2+ROUNDDOWN(C3578/4,0))*能力值计算器!C2/100+10+能力值计算器!C2,0)</f>
        <v>157</v>
      </c>
      <c r="H3578">
        <f>ROUNDDOWN(ROUNDDOWN(ROUNDDOWN(ROUNDDOWN(ROUNDDOWN((能力值计算器!F6+能力值计算器!E6*2+ROUNDDOWN(D3578/4,0))*能力值计算器!C2/100+5,0)*能力值计算器!H6,0)*能力值计算器!K6,0)*能力值计算器!L6,0)*VLOOKUP(能力值计算器!J6,能力变化对照表!A:B,2,0),0)</f>
        <v>108</v>
      </c>
      <c r="I3578">
        <f>ROUNDDOWN(ROUNDDOWN(ROUNDDOWN(ROUNDDOWN(ROUNDDOWN((能力值计算器!F8+能力值计算器!E8*2+ROUNDDOWN(E3578/4,0))*能力值计算器!C2/100+5,0)*能力值计算器!H8,0)*能力值计算器!K8,0)*能力值计算器!L8,0)*VLOOKUP(能力值计算器!J8,能力变化对照表!A:B,2,0),0)</f>
        <v>-39</v>
      </c>
      <c r="J3578">
        <f t="shared" si="443"/>
        <v>0</v>
      </c>
      <c r="K3578">
        <f t="shared" si="444"/>
        <v>-6123</v>
      </c>
      <c r="L3578">
        <f t="shared" si="445"/>
        <v>10833</v>
      </c>
      <c r="M3578">
        <f t="shared" si="446"/>
        <v>235.1</v>
      </c>
      <c r="N3578">
        <f t="shared" si="447"/>
        <v>1</v>
      </c>
    </row>
    <row r="3579" spans="1:14">
      <c r="A3579">
        <f t="shared" si="440"/>
        <v>0</v>
      </c>
      <c r="B3579">
        <f t="shared" si="441"/>
        <v>0</v>
      </c>
      <c r="C3579">
        <v>44</v>
      </c>
      <c r="D3579">
        <v>216</v>
      </c>
      <c r="E3579">
        <f t="shared" si="442"/>
        <v>-999</v>
      </c>
      <c r="F3579">
        <f>能力值计算器!G2</f>
        <v>0</v>
      </c>
      <c r="G3579">
        <f>ROUNDDOWN((能力值计算器!F4+能力值计算器!E4*2+ROUNDDOWN(C3579/4,0))*能力值计算器!C2/100+10+能力值计算器!C2,0)</f>
        <v>151</v>
      </c>
      <c r="H3579">
        <f>ROUNDDOWN(ROUNDDOWN(ROUNDDOWN(ROUNDDOWN(ROUNDDOWN((能力值计算器!F6+能力值计算器!E6*2+ROUNDDOWN(D3579/4,0))*能力值计算器!C2/100+5,0)*能力值计算器!H6,0)*能力值计算器!K6,0)*能力值计算器!L6,0)*VLOOKUP(能力值计算器!J6,能力变化对照表!A:B,2,0),0)</f>
        <v>112</v>
      </c>
      <c r="I3579">
        <f>ROUNDDOWN(ROUNDDOWN(ROUNDDOWN(ROUNDDOWN(ROUNDDOWN((能力值计算器!F8+能力值计算器!E8*2+ROUNDDOWN(E3579/4,0))*能力值计算器!C2/100+5,0)*能力值计算器!H8,0)*能力值计算器!K8,0)*能力值计算器!L8,0)*VLOOKUP(能力值计算器!J8,能力变化对照表!A:B,2,0),0)</f>
        <v>-39</v>
      </c>
      <c r="J3579">
        <f t="shared" si="443"/>
        <v>0</v>
      </c>
      <c r="K3579">
        <f t="shared" si="444"/>
        <v>-5889</v>
      </c>
      <c r="L3579">
        <f t="shared" si="445"/>
        <v>11023</v>
      </c>
      <c r="M3579">
        <f t="shared" si="446"/>
        <v>229.1</v>
      </c>
      <c r="N3579">
        <f t="shared" si="447"/>
        <v>1</v>
      </c>
    </row>
    <row r="3580" spans="1:14">
      <c r="A3580">
        <f t="shared" si="440"/>
        <v>0</v>
      </c>
      <c r="B3580">
        <f t="shared" si="441"/>
        <v>0</v>
      </c>
      <c r="C3580">
        <v>48</v>
      </c>
      <c r="D3580">
        <v>212</v>
      </c>
      <c r="E3580">
        <f t="shared" si="442"/>
        <v>-999</v>
      </c>
      <c r="F3580">
        <f>能力值计算器!G2</f>
        <v>0</v>
      </c>
      <c r="G3580">
        <f>ROUNDDOWN((能力值计算器!F4+能力值计算器!E4*2+ROUNDDOWN(C3580/4,0))*能力值计算器!C2/100+10+能力值计算器!C2,0)</f>
        <v>151</v>
      </c>
      <c r="H3580">
        <f>ROUNDDOWN(ROUNDDOWN(ROUNDDOWN(ROUNDDOWN(ROUNDDOWN((能力值计算器!F6+能力值计算器!E6*2+ROUNDDOWN(D3580/4,0))*能力值计算器!C2/100+5,0)*能力值计算器!H6,0)*能力值计算器!K6,0)*能力值计算器!L6,0)*VLOOKUP(能力值计算器!J6,能力变化对照表!A:B,2,0),0)</f>
        <v>112</v>
      </c>
      <c r="I3580">
        <f>ROUNDDOWN(ROUNDDOWN(ROUNDDOWN(ROUNDDOWN(ROUNDDOWN((能力值计算器!F8+能力值计算器!E8*2+ROUNDDOWN(E3580/4,0))*能力值计算器!C2/100+5,0)*能力值计算器!H8,0)*能力值计算器!K8,0)*能力值计算器!L8,0)*VLOOKUP(能力值计算器!J8,能力变化对照表!A:B,2,0),0)</f>
        <v>-39</v>
      </c>
      <c r="J3580">
        <f t="shared" si="443"/>
        <v>0</v>
      </c>
      <c r="K3580">
        <f t="shared" si="444"/>
        <v>-5889</v>
      </c>
      <c r="L3580">
        <f t="shared" si="445"/>
        <v>11023</v>
      </c>
      <c r="M3580">
        <f t="shared" si="446"/>
        <v>229.1</v>
      </c>
      <c r="N3580">
        <f t="shared" si="447"/>
        <v>1</v>
      </c>
    </row>
    <row r="3581" spans="1:14">
      <c r="A3581">
        <f t="shared" si="440"/>
        <v>0</v>
      </c>
      <c r="B3581">
        <f t="shared" si="441"/>
        <v>0</v>
      </c>
      <c r="C3581">
        <v>48</v>
      </c>
      <c r="D3581">
        <v>216</v>
      </c>
      <c r="E3581">
        <f t="shared" si="442"/>
        <v>-999</v>
      </c>
      <c r="F3581">
        <f>能力值计算器!G2</f>
        <v>0</v>
      </c>
      <c r="G3581">
        <f>ROUNDDOWN((能力值计算器!F4+能力值计算器!E4*2+ROUNDDOWN(C3581/4,0))*能力值计算器!C2/100+10+能力值计算器!C2,0)</f>
        <v>151</v>
      </c>
      <c r="H3581">
        <f>ROUNDDOWN(ROUNDDOWN(ROUNDDOWN(ROUNDDOWN(ROUNDDOWN((能力值计算器!F6+能力值计算器!E6*2+ROUNDDOWN(D3581/4,0))*能力值计算器!C2/100+5,0)*能力值计算器!H6,0)*能力值计算器!K6,0)*能力值计算器!L6,0)*VLOOKUP(能力值计算器!J6,能力变化对照表!A:B,2,0),0)</f>
        <v>112</v>
      </c>
      <c r="I3581">
        <f>ROUNDDOWN(ROUNDDOWN(ROUNDDOWN(ROUNDDOWN(ROUNDDOWN((能力值计算器!F8+能力值计算器!E8*2+ROUNDDOWN(E3581/4,0))*能力值计算器!C2/100+5,0)*能力值计算器!H8,0)*能力值计算器!K8,0)*能力值计算器!L8,0)*VLOOKUP(能力值计算器!J8,能力变化对照表!A:B,2,0),0)</f>
        <v>-39</v>
      </c>
      <c r="J3581">
        <f t="shared" si="443"/>
        <v>0</v>
      </c>
      <c r="K3581">
        <f t="shared" si="444"/>
        <v>-5889</v>
      </c>
      <c r="L3581">
        <f t="shared" si="445"/>
        <v>11023</v>
      </c>
      <c r="M3581">
        <f t="shared" si="446"/>
        <v>229.1</v>
      </c>
      <c r="N3581">
        <f t="shared" si="447"/>
        <v>1</v>
      </c>
    </row>
    <row r="3582" spans="1:14">
      <c r="A3582">
        <f t="shared" si="440"/>
        <v>0</v>
      </c>
      <c r="B3582">
        <f t="shared" si="441"/>
        <v>0</v>
      </c>
      <c r="C3582">
        <v>116</v>
      </c>
      <c r="D3582">
        <v>164</v>
      </c>
      <c r="E3582">
        <f t="shared" si="442"/>
        <v>-999</v>
      </c>
      <c r="F3582">
        <f>能力值计算器!G2</f>
        <v>0</v>
      </c>
      <c r="G3582">
        <f>ROUNDDOWN((能力值计算器!F4+能力值计算器!E4*2+ROUNDDOWN(C3582/4,0))*能力值计算器!C2/100+10+能力值计算器!C2,0)</f>
        <v>160</v>
      </c>
      <c r="H3582">
        <f>ROUNDDOWN(ROUNDDOWN(ROUNDDOWN(ROUNDDOWN(ROUNDDOWN((能力值计算器!F6+能力值计算器!E6*2+ROUNDDOWN(D3582/4,0))*能力值计算器!C2/100+5,0)*能力值计算器!H6,0)*能力值计算器!K6,0)*能力值计算器!L6,0)*VLOOKUP(能力值计算器!J6,能力变化对照表!A:B,2,0),0)</f>
        <v>106</v>
      </c>
      <c r="I3582">
        <f>ROUNDDOWN(ROUNDDOWN(ROUNDDOWN(ROUNDDOWN(ROUNDDOWN((能力值计算器!F8+能力值计算器!E8*2+ROUNDDOWN(E3582/4,0))*能力值计算器!C2/100+5,0)*能力值计算器!H8,0)*能力值计算器!K8,0)*能力值计算器!L8,0)*VLOOKUP(能力值计算器!J8,能力变化对照表!A:B,2,0),0)</f>
        <v>-39</v>
      </c>
      <c r="J3582">
        <f t="shared" si="443"/>
        <v>0</v>
      </c>
      <c r="K3582">
        <f t="shared" si="444"/>
        <v>-6240</v>
      </c>
      <c r="L3582">
        <f t="shared" si="445"/>
        <v>10720</v>
      </c>
      <c r="M3582">
        <f t="shared" si="446"/>
        <v>238.1</v>
      </c>
      <c r="N3582">
        <f t="shared" si="447"/>
        <v>1</v>
      </c>
    </row>
    <row r="3583" spans="1:14">
      <c r="A3583">
        <f t="shared" si="440"/>
        <v>0</v>
      </c>
      <c r="B3583">
        <f t="shared" si="441"/>
        <v>0</v>
      </c>
      <c r="C3583">
        <v>116</v>
      </c>
      <c r="D3583">
        <v>168</v>
      </c>
      <c r="E3583">
        <f t="shared" si="442"/>
        <v>-999</v>
      </c>
      <c r="F3583">
        <f>能力值计算器!G2</f>
        <v>0</v>
      </c>
      <c r="G3583">
        <f>ROUNDDOWN((能力值计算器!F4+能力值计算器!E4*2+ROUNDDOWN(C3583/4,0))*能力值计算器!C2/100+10+能力值计算器!C2,0)</f>
        <v>160</v>
      </c>
      <c r="H3583">
        <f>ROUNDDOWN(ROUNDDOWN(ROUNDDOWN(ROUNDDOWN(ROUNDDOWN((能力值计算器!F6+能力值计算器!E6*2+ROUNDDOWN(D3583/4,0))*能力值计算器!C2/100+5,0)*能力值计算器!H6,0)*能力值计算器!K6,0)*能力值计算器!L6,0)*VLOOKUP(能力值计算器!J6,能力变化对照表!A:B,2,0),0)</f>
        <v>106</v>
      </c>
      <c r="I3583">
        <f>ROUNDDOWN(ROUNDDOWN(ROUNDDOWN(ROUNDDOWN(ROUNDDOWN((能力值计算器!F8+能力值计算器!E8*2+ROUNDDOWN(E3583/4,0))*能力值计算器!C2/100+5,0)*能力值计算器!H8,0)*能力值计算器!K8,0)*能力值计算器!L8,0)*VLOOKUP(能力值计算器!J8,能力变化对照表!A:B,2,0),0)</f>
        <v>-39</v>
      </c>
      <c r="J3583">
        <f t="shared" si="443"/>
        <v>0</v>
      </c>
      <c r="K3583">
        <f t="shared" si="444"/>
        <v>-6240</v>
      </c>
      <c r="L3583">
        <f t="shared" si="445"/>
        <v>10720</v>
      </c>
      <c r="M3583">
        <f t="shared" si="446"/>
        <v>238.1</v>
      </c>
      <c r="N3583">
        <f t="shared" si="447"/>
        <v>1</v>
      </c>
    </row>
    <row r="3584" spans="1:14">
      <c r="A3584">
        <f t="shared" si="440"/>
        <v>0</v>
      </c>
      <c r="B3584">
        <f t="shared" si="441"/>
        <v>0</v>
      </c>
      <c r="C3584">
        <v>120</v>
      </c>
      <c r="D3584">
        <v>164</v>
      </c>
      <c r="E3584">
        <f t="shared" si="442"/>
        <v>-999</v>
      </c>
      <c r="F3584">
        <f>能力值计算器!G2</f>
        <v>0</v>
      </c>
      <c r="G3584">
        <f>ROUNDDOWN((能力值计算器!F4+能力值计算器!E4*2+ROUNDDOWN(C3584/4,0))*能力值计算器!C2/100+10+能力值计算器!C2,0)</f>
        <v>160</v>
      </c>
      <c r="H3584">
        <f>ROUNDDOWN(ROUNDDOWN(ROUNDDOWN(ROUNDDOWN(ROUNDDOWN((能力值计算器!F6+能力值计算器!E6*2+ROUNDDOWN(D3584/4,0))*能力值计算器!C2/100+5,0)*能力值计算器!H6,0)*能力值计算器!K6,0)*能力值计算器!L6,0)*VLOOKUP(能力值计算器!J6,能力变化对照表!A:B,2,0),0)</f>
        <v>106</v>
      </c>
      <c r="I3584">
        <f>ROUNDDOWN(ROUNDDOWN(ROUNDDOWN(ROUNDDOWN(ROUNDDOWN((能力值计算器!F8+能力值计算器!E8*2+ROUNDDOWN(E3584/4,0))*能力值计算器!C2/100+5,0)*能力值计算器!H8,0)*能力值计算器!K8,0)*能力值计算器!L8,0)*VLOOKUP(能力值计算器!J8,能力变化对照表!A:B,2,0),0)</f>
        <v>-39</v>
      </c>
      <c r="J3584">
        <f t="shared" si="443"/>
        <v>0</v>
      </c>
      <c r="K3584">
        <f t="shared" si="444"/>
        <v>-6240</v>
      </c>
      <c r="L3584">
        <f t="shared" si="445"/>
        <v>10720</v>
      </c>
      <c r="M3584">
        <f t="shared" si="446"/>
        <v>238.1</v>
      </c>
      <c r="N3584">
        <f t="shared" si="447"/>
        <v>1</v>
      </c>
    </row>
    <row r="3585" spans="1:14">
      <c r="A3585">
        <f t="shared" si="440"/>
        <v>0</v>
      </c>
      <c r="B3585">
        <f t="shared" si="441"/>
        <v>0</v>
      </c>
      <c r="C3585">
        <v>120</v>
      </c>
      <c r="D3585">
        <v>168</v>
      </c>
      <c r="E3585">
        <f t="shared" si="442"/>
        <v>-999</v>
      </c>
      <c r="F3585">
        <f>能力值计算器!G2</f>
        <v>0</v>
      </c>
      <c r="G3585">
        <f>ROUNDDOWN((能力值计算器!F4+能力值计算器!E4*2+ROUNDDOWN(C3585/4,0))*能力值计算器!C2/100+10+能力值计算器!C2,0)</f>
        <v>160</v>
      </c>
      <c r="H3585">
        <f>ROUNDDOWN(ROUNDDOWN(ROUNDDOWN(ROUNDDOWN(ROUNDDOWN((能力值计算器!F6+能力值计算器!E6*2+ROUNDDOWN(D3585/4,0))*能力值计算器!C2/100+5,0)*能力值计算器!H6,0)*能力值计算器!K6,0)*能力值计算器!L6,0)*VLOOKUP(能力值计算器!J6,能力变化对照表!A:B,2,0),0)</f>
        <v>106</v>
      </c>
      <c r="I3585">
        <f>ROUNDDOWN(ROUNDDOWN(ROUNDDOWN(ROUNDDOWN(ROUNDDOWN((能力值计算器!F8+能力值计算器!E8*2+ROUNDDOWN(E3585/4,0))*能力值计算器!C2/100+5,0)*能力值计算器!H8,0)*能力值计算器!K8,0)*能力值计算器!L8,0)*VLOOKUP(能力值计算器!J8,能力变化对照表!A:B,2,0),0)</f>
        <v>-39</v>
      </c>
      <c r="J3585">
        <f t="shared" si="443"/>
        <v>0</v>
      </c>
      <c r="K3585">
        <f t="shared" si="444"/>
        <v>-6240</v>
      </c>
      <c r="L3585">
        <f t="shared" si="445"/>
        <v>10720</v>
      </c>
      <c r="M3585">
        <f t="shared" si="446"/>
        <v>238.1</v>
      </c>
      <c r="N3585">
        <f t="shared" si="447"/>
        <v>1</v>
      </c>
    </row>
    <row r="3586" spans="1:14">
      <c r="A3586">
        <f t="shared" ref="A3586:A3649" si="448">IF(N3586=1,0,L3586+1/M3586)</f>
        <v>0</v>
      </c>
      <c r="B3586">
        <f t="shared" ref="B3586:B3649" si="449">IF(A3586=MAX(A:A),1,0)</f>
        <v>0</v>
      </c>
      <c r="C3586">
        <v>196</v>
      </c>
      <c r="D3586">
        <v>116</v>
      </c>
      <c r="E3586">
        <f t="shared" ref="E3586:E3649" si="450">IF(F3586-D3586-C3586&gt;253,-999,IF(F3586-D3586-C3586&lt;0,-999,F3586-D3586-C3586))</f>
        <v>-999</v>
      </c>
      <c r="F3586">
        <f>能力值计算器!G2</f>
        <v>0</v>
      </c>
      <c r="G3586">
        <f>ROUNDDOWN((能力值计算器!F4+能力值计算器!E4*2+ROUNDDOWN(C3586/4,0))*能力值计算器!C2/100+10+能力值计算器!C2,0)</f>
        <v>170</v>
      </c>
      <c r="H3586">
        <f>ROUNDDOWN(ROUNDDOWN(ROUNDDOWN(ROUNDDOWN(ROUNDDOWN((能力值计算器!F6+能力值计算器!E6*2+ROUNDDOWN(D3586/4,0))*能力值计算器!C2/100+5,0)*能力值计算器!H6,0)*能力值计算器!K6,0)*能力值计算器!L6,0)*VLOOKUP(能力值计算器!J6,能力变化对照表!A:B,2,0),0)</f>
        <v>100</v>
      </c>
      <c r="I3586">
        <f>ROUNDDOWN(ROUNDDOWN(ROUNDDOWN(ROUNDDOWN(ROUNDDOWN((能力值计算器!F8+能力值计算器!E8*2+ROUNDDOWN(E3586/4,0))*能力值计算器!C2/100+5,0)*能力值计算器!H8,0)*能力值计算器!K8,0)*能力值计算器!L8,0)*VLOOKUP(能力值计算器!J8,能力变化对照表!A:B,2,0),0)</f>
        <v>-39</v>
      </c>
      <c r="J3586">
        <f t="shared" ref="J3586:J3649" si="451">IF(E3586&lt;0,0,G3586*H3586)</f>
        <v>0</v>
      </c>
      <c r="K3586">
        <f t="shared" ref="K3586:K3649" si="452">G3586*I3586</f>
        <v>-6630</v>
      </c>
      <c r="L3586">
        <f t="shared" ref="L3586:L3649" si="453">(H3586+I3586)*G3586</f>
        <v>10370</v>
      </c>
      <c r="M3586">
        <f t="shared" ref="M3586:M3649" si="454">IF(H3586+I3586-G3586&lt;0,G3586-H3586-I3586,H3586+I3586-G3586)+IF(H3586-I3586&lt;0,I3586-H3586,H3586-I3586)+0.1</f>
        <v>248.1</v>
      </c>
      <c r="N3586">
        <f t="shared" ref="N3586:N3649" si="455">IF(E3586&lt;0,1,0)</f>
        <v>1</v>
      </c>
    </row>
    <row r="3587" spans="1:14">
      <c r="A3587">
        <f t="shared" si="448"/>
        <v>0</v>
      </c>
      <c r="B3587">
        <f t="shared" si="449"/>
        <v>0</v>
      </c>
      <c r="C3587">
        <v>196</v>
      </c>
      <c r="D3587">
        <v>120</v>
      </c>
      <c r="E3587">
        <f t="shared" si="450"/>
        <v>-999</v>
      </c>
      <c r="F3587">
        <f>能力值计算器!G2</f>
        <v>0</v>
      </c>
      <c r="G3587">
        <f>ROUNDDOWN((能力值计算器!F4+能力值计算器!E4*2+ROUNDDOWN(C3587/4,0))*能力值计算器!C2/100+10+能力值计算器!C2,0)</f>
        <v>170</v>
      </c>
      <c r="H3587">
        <f>ROUNDDOWN(ROUNDDOWN(ROUNDDOWN(ROUNDDOWN(ROUNDDOWN((能力值计算器!F6+能力值计算器!E6*2+ROUNDDOWN(D3587/4,0))*能力值计算器!C2/100+5,0)*能力值计算器!H6,0)*能力值计算器!K6,0)*能力值计算器!L6,0)*VLOOKUP(能力值计算器!J6,能力变化对照表!A:B,2,0),0)</f>
        <v>100</v>
      </c>
      <c r="I3587">
        <f>ROUNDDOWN(ROUNDDOWN(ROUNDDOWN(ROUNDDOWN(ROUNDDOWN((能力值计算器!F8+能力值计算器!E8*2+ROUNDDOWN(E3587/4,0))*能力值计算器!C2/100+5,0)*能力值计算器!H8,0)*能力值计算器!K8,0)*能力值计算器!L8,0)*VLOOKUP(能力值计算器!J8,能力变化对照表!A:B,2,0),0)</f>
        <v>-39</v>
      </c>
      <c r="J3587">
        <f t="shared" si="451"/>
        <v>0</v>
      </c>
      <c r="K3587">
        <f t="shared" si="452"/>
        <v>-6630</v>
      </c>
      <c r="L3587">
        <f t="shared" si="453"/>
        <v>10370</v>
      </c>
      <c r="M3587">
        <f t="shared" si="454"/>
        <v>248.1</v>
      </c>
      <c r="N3587">
        <f t="shared" si="455"/>
        <v>1</v>
      </c>
    </row>
    <row r="3588" spans="1:14">
      <c r="A3588">
        <f t="shared" si="448"/>
        <v>0</v>
      </c>
      <c r="B3588">
        <f t="shared" si="449"/>
        <v>0</v>
      </c>
      <c r="C3588">
        <v>200</v>
      </c>
      <c r="D3588">
        <v>116</v>
      </c>
      <c r="E3588">
        <f t="shared" si="450"/>
        <v>-999</v>
      </c>
      <c r="F3588">
        <f>能力值计算器!G2</f>
        <v>0</v>
      </c>
      <c r="G3588">
        <f>ROUNDDOWN((能力值计算器!F4+能力值计算器!E4*2+ROUNDDOWN(C3588/4,0))*能力值计算器!C2/100+10+能力值计算器!C2,0)</f>
        <v>170</v>
      </c>
      <c r="H3588">
        <f>ROUNDDOWN(ROUNDDOWN(ROUNDDOWN(ROUNDDOWN(ROUNDDOWN((能力值计算器!F6+能力值计算器!E6*2+ROUNDDOWN(D3588/4,0))*能力值计算器!C2/100+5,0)*能力值计算器!H6,0)*能力值计算器!K6,0)*能力值计算器!L6,0)*VLOOKUP(能力值计算器!J6,能力变化对照表!A:B,2,0),0)</f>
        <v>100</v>
      </c>
      <c r="I3588">
        <f>ROUNDDOWN(ROUNDDOWN(ROUNDDOWN(ROUNDDOWN(ROUNDDOWN((能力值计算器!F8+能力值计算器!E8*2+ROUNDDOWN(E3588/4,0))*能力值计算器!C2/100+5,0)*能力值计算器!H8,0)*能力值计算器!K8,0)*能力值计算器!L8,0)*VLOOKUP(能力值计算器!J8,能力变化对照表!A:B,2,0),0)</f>
        <v>-39</v>
      </c>
      <c r="J3588">
        <f t="shared" si="451"/>
        <v>0</v>
      </c>
      <c r="K3588">
        <f t="shared" si="452"/>
        <v>-6630</v>
      </c>
      <c r="L3588">
        <f t="shared" si="453"/>
        <v>10370</v>
      </c>
      <c r="M3588">
        <f t="shared" si="454"/>
        <v>248.1</v>
      </c>
      <c r="N3588">
        <f t="shared" si="455"/>
        <v>1</v>
      </c>
    </row>
    <row r="3589" spans="1:14">
      <c r="A3589">
        <f t="shared" si="448"/>
        <v>0</v>
      </c>
      <c r="B3589">
        <f t="shared" si="449"/>
        <v>0</v>
      </c>
      <c r="C3589">
        <v>200</v>
      </c>
      <c r="D3589">
        <v>120</v>
      </c>
      <c r="E3589">
        <f t="shared" si="450"/>
        <v>-999</v>
      </c>
      <c r="F3589">
        <f>能力值计算器!G2</f>
        <v>0</v>
      </c>
      <c r="G3589">
        <f>ROUNDDOWN((能力值计算器!F4+能力值计算器!E4*2+ROUNDDOWN(C3589/4,0))*能力值计算器!C2/100+10+能力值计算器!C2,0)</f>
        <v>170</v>
      </c>
      <c r="H3589">
        <f>ROUNDDOWN(ROUNDDOWN(ROUNDDOWN(ROUNDDOWN(ROUNDDOWN((能力值计算器!F6+能力值计算器!E6*2+ROUNDDOWN(D3589/4,0))*能力值计算器!C2/100+5,0)*能力值计算器!H6,0)*能力值计算器!K6,0)*能力值计算器!L6,0)*VLOOKUP(能力值计算器!J6,能力变化对照表!A:B,2,0),0)</f>
        <v>100</v>
      </c>
      <c r="I3589">
        <f>ROUNDDOWN(ROUNDDOWN(ROUNDDOWN(ROUNDDOWN(ROUNDDOWN((能力值计算器!F8+能力值计算器!E8*2+ROUNDDOWN(E3589/4,0))*能力值计算器!C2/100+5,0)*能力值计算器!H8,0)*能力值计算器!K8,0)*能力值计算器!L8,0)*VLOOKUP(能力值计算器!J8,能力变化对照表!A:B,2,0),0)</f>
        <v>-39</v>
      </c>
      <c r="J3589">
        <f t="shared" si="451"/>
        <v>0</v>
      </c>
      <c r="K3589">
        <f t="shared" si="452"/>
        <v>-6630</v>
      </c>
      <c r="L3589">
        <f t="shared" si="453"/>
        <v>10370</v>
      </c>
      <c r="M3589">
        <f t="shared" si="454"/>
        <v>248.1</v>
      </c>
      <c r="N3589">
        <f t="shared" si="455"/>
        <v>1</v>
      </c>
    </row>
    <row r="3590" spans="1:14">
      <c r="A3590">
        <f t="shared" si="448"/>
        <v>0</v>
      </c>
      <c r="B3590">
        <f t="shared" si="449"/>
        <v>0</v>
      </c>
      <c r="C3590">
        <v>140</v>
      </c>
      <c r="D3590">
        <v>148</v>
      </c>
      <c r="E3590">
        <f t="shared" si="450"/>
        <v>-999</v>
      </c>
      <c r="F3590">
        <f>能力值计算器!G2</f>
        <v>0</v>
      </c>
      <c r="G3590">
        <f>ROUNDDOWN((能力值计算器!F4+能力值计算器!E4*2+ROUNDDOWN(C3590/4,0))*能力值计算器!C2/100+10+能力值计算器!C2,0)</f>
        <v>163</v>
      </c>
      <c r="H3590">
        <f>ROUNDDOWN(ROUNDDOWN(ROUNDDOWN(ROUNDDOWN(ROUNDDOWN((能力值计算器!F6+能力值计算器!E6*2+ROUNDDOWN(D3590/4,0))*能力值计算器!C2/100+5,0)*能力值计算器!H6,0)*能力值计算器!K6,0)*能力值计算器!L6,0)*VLOOKUP(能力值计算器!J6,能力变化对照表!A:B,2,0),0)</f>
        <v>104</v>
      </c>
      <c r="I3590">
        <f>ROUNDDOWN(ROUNDDOWN(ROUNDDOWN(ROUNDDOWN(ROUNDDOWN((能力值计算器!F8+能力值计算器!E8*2+ROUNDDOWN(E3590/4,0))*能力值计算器!C2/100+5,0)*能力值计算器!H8,0)*能力值计算器!K8,0)*能力值计算器!L8,0)*VLOOKUP(能力值计算器!J8,能力变化对照表!A:B,2,0),0)</f>
        <v>-39</v>
      </c>
      <c r="J3590">
        <f t="shared" si="451"/>
        <v>0</v>
      </c>
      <c r="K3590">
        <f t="shared" si="452"/>
        <v>-6357</v>
      </c>
      <c r="L3590">
        <f t="shared" si="453"/>
        <v>10595</v>
      </c>
      <c r="M3590">
        <f t="shared" si="454"/>
        <v>241.1</v>
      </c>
      <c r="N3590">
        <f t="shared" si="455"/>
        <v>1</v>
      </c>
    </row>
    <row r="3591" spans="1:14">
      <c r="A3591">
        <f t="shared" si="448"/>
        <v>0</v>
      </c>
      <c r="B3591">
        <f t="shared" si="449"/>
        <v>0</v>
      </c>
      <c r="C3591">
        <v>140</v>
      </c>
      <c r="D3591">
        <v>152</v>
      </c>
      <c r="E3591">
        <f t="shared" si="450"/>
        <v>-999</v>
      </c>
      <c r="F3591">
        <f>能力值计算器!G2</f>
        <v>0</v>
      </c>
      <c r="G3591">
        <f>ROUNDDOWN((能力值计算器!F4+能力值计算器!E4*2+ROUNDDOWN(C3591/4,0))*能力值计算器!C2/100+10+能力值计算器!C2,0)</f>
        <v>163</v>
      </c>
      <c r="H3591">
        <f>ROUNDDOWN(ROUNDDOWN(ROUNDDOWN(ROUNDDOWN(ROUNDDOWN((能力值计算器!F6+能力值计算器!E6*2+ROUNDDOWN(D3591/4,0))*能力值计算器!C2/100+5,0)*能力值计算器!H6,0)*能力值计算器!K6,0)*能力值计算器!L6,0)*VLOOKUP(能力值计算器!J6,能力变化对照表!A:B,2,0),0)</f>
        <v>104</v>
      </c>
      <c r="I3591">
        <f>ROUNDDOWN(ROUNDDOWN(ROUNDDOWN(ROUNDDOWN(ROUNDDOWN((能力值计算器!F8+能力值计算器!E8*2+ROUNDDOWN(E3591/4,0))*能力值计算器!C2/100+5,0)*能力值计算器!H8,0)*能力值计算器!K8,0)*能力值计算器!L8,0)*VLOOKUP(能力值计算器!J8,能力变化对照表!A:B,2,0),0)</f>
        <v>-39</v>
      </c>
      <c r="J3591">
        <f t="shared" si="451"/>
        <v>0</v>
      </c>
      <c r="K3591">
        <f t="shared" si="452"/>
        <v>-6357</v>
      </c>
      <c r="L3591">
        <f t="shared" si="453"/>
        <v>10595</v>
      </c>
      <c r="M3591">
        <f t="shared" si="454"/>
        <v>241.1</v>
      </c>
      <c r="N3591">
        <f t="shared" si="455"/>
        <v>1</v>
      </c>
    </row>
    <row r="3592" spans="1:14">
      <c r="A3592">
        <f t="shared" si="448"/>
        <v>0</v>
      </c>
      <c r="B3592">
        <f t="shared" si="449"/>
        <v>0</v>
      </c>
      <c r="C3592">
        <v>144</v>
      </c>
      <c r="D3592">
        <v>148</v>
      </c>
      <c r="E3592">
        <f t="shared" si="450"/>
        <v>-999</v>
      </c>
      <c r="F3592">
        <f>能力值计算器!G2</f>
        <v>0</v>
      </c>
      <c r="G3592">
        <f>ROUNDDOWN((能力值计算器!F4+能力值计算器!E4*2+ROUNDDOWN(C3592/4,0))*能力值计算器!C2/100+10+能力值计算器!C2,0)</f>
        <v>163</v>
      </c>
      <c r="H3592">
        <f>ROUNDDOWN(ROUNDDOWN(ROUNDDOWN(ROUNDDOWN(ROUNDDOWN((能力值计算器!F6+能力值计算器!E6*2+ROUNDDOWN(D3592/4,0))*能力值计算器!C2/100+5,0)*能力值计算器!H6,0)*能力值计算器!K6,0)*能力值计算器!L6,0)*VLOOKUP(能力值计算器!J6,能力变化对照表!A:B,2,0),0)</f>
        <v>104</v>
      </c>
      <c r="I3592">
        <f>ROUNDDOWN(ROUNDDOWN(ROUNDDOWN(ROUNDDOWN(ROUNDDOWN((能力值计算器!F8+能力值计算器!E8*2+ROUNDDOWN(E3592/4,0))*能力值计算器!C2/100+5,0)*能力值计算器!H8,0)*能力值计算器!K8,0)*能力值计算器!L8,0)*VLOOKUP(能力值计算器!J8,能力变化对照表!A:B,2,0),0)</f>
        <v>-39</v>
      </c>
      <c r="J3592">
        <f t="shared" si="451"/>
        <v>0</v>
      </c>
      <c r="K3592">
        <f t="shared" si="452"/>
        <v>-6357</v>
      </c>
      <c r="L3592">
        <f t="shared" si="453"/>
        <v>10595</v>
      </c>
      <c r="M3592">
        <f t="shared" si="454"/>
        <v>241.1</v>
      </c>
      <c r="N3592">
        <f t="shared" si="455"/>
        <v>1</v>
      </c>
    </row>
    <row r="3593" spans="1:14">
      <c r="A3593">
        <f t="shared" si="448"/>
        <v>0</v>
      </c>
      <c r="B3593">
        <f t="shared" si="449"/>
        <v>0</v>
      </c>
      <c r="C3593">
        <v>144</v>
      </c>
      <c r="D3593">
        <v>152</v>
      </c>
      <c r="E3593">
        <f t="shared" si="450"/>
        <v>-999</v>
      </c>
      <c r="F3593">
        <f>能力值计算器!G2</f>
        <v>0</v>
      </c>
      <c r="G3593">
        <f>ROUNDDOWN((能力值计算器!F4+能力值计算器!E4*2+ROUNDDOWN(C3593/4,0))*能力值计算器!C2/100+10+能力值计算器!C2,0)</f>
        <v>163</v>
      </c>
      <c r="H3593">
        <f>ROUNDDOWN(ROUNDDOWN(ROUNDDOWN(ROUNDDOWN(ROUNDDOWN((能力值计算器!F6+能力值计算器!E6*2+ROUNDDOWN(D3593/4,0))*能力值计算器!C2/100+5,0)*能力值计算器!H6,0)*能力值计算器!K6,0)*能力值计算器!L6,0)*VLOOKUP(能力值计算器!J6,能力变化对照表!A:B,2,0),0)</f>
        <v>104</v>
      </c>
      <c r="I3593">
        <f>ROUNDDOWN(ROUNDDOWN(ROUNDDOWN(ROUNDDOWN(ROUNDDOWN((能力值计算器!F8+能力值计算器!E8*2+ROUNDDOWN(E3593/4,0))*能力值计算器!C2/100+5,0)*能力值计算器!H8,0)*能力值计算器!K8,0)*能力值计算器!L8,0)*VLOOKUP(能力值计算器!J8,能力变化对照表!A:B,2,0),0)</f>
        <v>-39</v>
      </c>
      <c r="J3593">
        <f t="shared" si="451"/>
        <v>0</v>
      </c>
      <c r="K3593">
        <f t="shared" si="452"/>
        <v>-6357</v>
      </c>
      <c r="L3593">
        <f t="shared" si="453"/>
        <v>10595</v>
      </c>
      <c r="M3593">
        <f t="shared" si="454"/>
        <v>241.1</v>
      </c>
      <c r="N3593">
        <f t="shared" si="455"/>
        <v>1</v>
      </c>
    </row>
    <row r="3594" spans="1:14">
      <c r="A3594">
        <f t="shared" si="448"/>
        <v>0</v>
      </c>
      <c r="B3594">
        <f t="shared" si="449"/>
        <v>0</v>
      </c>
      <c r="C3594">
        <v>180</v>
      </c>
      <c r="D3594">
        <v>124</v>
      </c>
      <c r="E3594">
        <f t="shared" si="450"/>
        <v>-999</v>
      </c>
      <c r="F3594">
        <f>能力值计算器!G2</f>
        <v>0</v>
      </c>
      <c r="G3594">
        <f>ROUNDDOWN((能力值计算器!F4+能力值计算器!E4*2+ROUNDDOWN(C3594/4,0))*能力值计算器!C2/100+10+能力值计算器!C2,0)</f>
        <v>168</v>
      </c>
      <c r="H3594">
        <f>ROUNDDOWN(ROUNDDOWN(ROUNDDOWN(ROUNDDOWN(ROUNDDOWN((能力值计算器!F6+能力值计算器!E6*2+ROUNDDOWN(D3594/4,0))*能力值计算器!C2/100+5,0)*能力值计算器!H6,0)*能力值计算器!K6,0)*能力值计算器!L6,0)*VLOOKUP(能力值计算器!J6,能力变化对照表!A:B,2,0),0)</f>
        <v>101</v>
      </c>
      <c r="I3594">
        <f>ROUNDDOWN(ROUNDDOWN(ROUNDDOWN(ROUNDDOWN(ROUNDDOWN((能力值计算器!F8+能力值计算器!E8*2+ROUNDDOWN(E3594/4,0))*能力值计算器!C2/100+5,0)*能力值计算器!H8,0)*能力值计算器!K8,0)*能力值计算器!L8,0)*VLOOKUP(能力值计算器!J8,能力变化对照表!A:B,2,0),0)</f>
        <v>-39</v>
      </c>
      <c r="J3594">
        <f t="shared" si="451"/>
        <v>0</v>
      </c>
      <c r="K3594">
        <f t="shared" si="452"/>
        <v>-6552</v>
      </c>
      <c r="L3594">
        <f t="shared" si="453"/>
        <v>10416</v>
      </c>
      <c r="M3594">
        <f t="shared" si="454"/>
        <v>246.1</v>
      </c>
      <c r="N3594">
        <f t="shared" si="455"/>
        <v>1</v>
      </c>
    </row>
    <row r="3595" spans="1:14">
      <c r="A3595">
        <f t="shared" si="448"/>
        <v>0</v>
      </c>
      <c r="B3595">
        <f t="shared" si="449"/>
        <v>0</v>
      </c>
      <c r="C3595">
        <v>180</v>
      </c>
      <c r="D3595">
        <v>128</v>
      </c>
      <c r="E3595">
        <f t="shared" si="450"/>
        <v>-999</v>
      </c>
      <c r="F3595">
        <f>能力值计算器!G2</f>
        <v>0</v>
      </c>
      <c r="G3595">
        <f>ROUNDDOWN((能力值计算器!F4+能力值计算器!E4*2+ROUNDDOWN(C3595/4,0))*能力值计算器!C2/100+10+能力值计算器!C2,0)</f>
        <v>168</v>
      </c>
      <c r="H3595">
        <f>ROUNDDOWN(ROUNDDOWN(ROUNDDOWN(ROUNDDOWN(ROUNDDOWN((能力值计算器!F6+能力值计算器!E6*2+ROUNDDOWN(D3595/4,0))*能力值计算器!C2/100+5,0)*能力值计算器!H6,0)*能力值计算器!K6,0)*能力值计算器!L6,0)*VLOOKUP(能力值计算器!J6,能力变化对照表!A:B,2,0),0)</f>
        <v>101</v>
      </c>
      <c r="I3595">
        <f>ROUNDDOWN(ROUNDDOWN(ROUNDDOWN(ROUNDDOWN(ROUNDDOWN((能力值计算器!F8+能力值计算器!E8*2+ROUNDDOWN(E3595/4,0))*能力值计算器!C2/100+5,0)*能力值计算器!H8,0)*能力值计算器!K8,0)*能力值计算器!L8,0)*VLOOKUP(能力值计算器!J8,能力变化对照表!A:B,2,0),0)</f>
        <v>-39</v>
      </c>
      <c r="J3595">
        <f t="shared" si="451"/>
        <v>0</v>
      </c>
      <c r="K3595">
        <f t="shared" si="452"/>
        <v>-6552</v>
      </c>
      <c r="L3595">
        <f t="shared" si="453"/>
        <v>10416</v>
      </c>
      <c r="M3595">
        <f t="shared" si="454"/>
        <v>246.1</v>
      </c>
      <c r="N3595">
        <f t="shared" si="455"/>
        <v>1</v>
      </c>
    </row>
    <row r="3596" spans="1:14">
      <c r="A3596">
        <f t="shared" si="448"/>
        <v>0</v>
      </c>
      <c r="B3596">
        <f t="shared" si="449"/>
        <v>0</v>
      </c>
      <c r="C3596">
        <v>184</v>
      </c>
      <c r="D3596">
        <v>124</v>
      </c>
      <c r="E3596">
        <f t="shared" si="450"/>
        <v>-999</v>
      </c>
      <c r="F3596">
        <f>能力值计算器!G2</f>
        <v>0</v>
      </c>
      <c r="G3596">
        <f>ROUNDDOWN((能力值计算器!F4+能力值计算器!E4*2+ROUNDDOWN(C3596/4,0))*能力值计算器!C2/100+10+能力值计算器!C2,0)</f>
        <v>168</v>
      </c>
      <c r="H3596">
        <f>ROUNDDOWN(ROUNDDOWN(ROUNDDOWN(ROUNDDOWN(ROUNDDOWN((能力值计算器!F6+能力值计算器!E6*2+ROUNDDOWN(D3596/4,0))*能力值计算器!C2/100+5,0)*能力值计算器!H6,0)*能力值计算器!K6,0)*能力值计算器!L6,0)*VLOOKUP(能力值计算器!J6,能力变化对照表!A:B,2,0),0)</f>
        <v>101</v>
      </c>
      <c r="I3596">
        <f>ROUNDDOWN(ROUNDDOWN(ROUNDDOWN(ROUNDDOWN(ROUNDDOWN((能力值计算器!F8+能力值计算器!E8*2+ROUNDDOWN(E3596/4,0))*能力值计算器!C2/100+5,0)*能力值计算器!H8,0)*能力值计算器!K8,0)*能力值计算器!L8,0)*VLOOKUP(能力值计算器!J8,能力变化对照表!A:B,2,0),0)</f>
        <v>-39</v>
      </c>
      <c r="J3596">
        <f t="shared" si="451"/>
        <v>0</v>
      </c>
      <c r="K3596">
        <f t="shared" si="452"/>
        <v>-6552</v>
      </c>
      <c r="L3596">
        <f t="shared" si="453"/>
        <v>10416</v>
      </c>
      <c r="M3596">
        <f t="shared" si="454"/>
        <v>246.1</v>
      </c>
      <c r="N3596">
        <f t="shared" si="455"/>
        <v>1</v>
      </c>
    </row>
    <row r="3597" spans="1:14">
      <c r="A3597">
        <f t="shared" si="448"/>
        <v>0</v>
      </c>
      <c r="B3597">
        <f t="shared" si="449"/>
        <v>0</v>
      </c>
      <c r="C3597">
        <v>184</v>
      </c>
      <c r="D3597">
        <v>128</v>
      </c>
      <c r="E3597">
        <f t="shared" si="450"/>
        <v>-999</v>
      </c>
      <c r="F3597">
        <f>能力值计算器!G2</f>
        <v>0</v>
      </c>
      <c r="G3597">
        <f>ROUNDDOWN((能力值计算器!F4+能力值计算器!E4*2+ROUNDDOWN(C3597/4,0))*能力值计算器!C2/100+10+能力值计算器!C2,0)</f>
        <v>168</v>
      </c>
      <c r="H3597">
        <f>ROUNDDOWN(ROUNDDOWN(ROUNDDOWN(ROUNDDOWN(ROUNDDOWN((能力值计算器!F6+能力值计算器!E6*2+ROUNDDOWN(D3597/4,0))*能力值计算器!C2/100+5,0)*能力值计算器!H6,0)*能力值计算器!K6,0)*能力值计算器!L6,0)*VLOOKUP(能力值计算器!J6,能力变化对照表!A:B,2,0),0)</f>
        <v>101</v>
      </c>
      <c r="I3597">
        <f>ROUNDDOWN(ROUNDDOWN(ROUNDDOWN(ROUNDDOWN(ROUNDDOWN((能力值计算器!F8+能力值计算器!E8*2+ROUNDDOWN(E3597/4,0))*能力值计算器!C2/100+5,0)*能力值计算器!H8,0)*能力值计算器!K8,0)*能力值计算器!L8,0)*VLOOKUP(能力值计算器!J8,能力变化对照表!A:B,2,0),0)</f>
        <v>-39</v>
      </c>
      <c r="J3597">
        <f t="shared" si="451"/>
        <v>0</v>
      </c>
      <c r="K3597">
        <f t="shared" si="452"/>
        <v>-6552</v>
      </c>
      <c r="L3597">
        <f t="shared" si="453"/>
        <v>10416</v>
      </c>
      <c r="M3597">
        <f t="shared" si="454"/>
        <v>246.1</v>
      </c>
      <c r="N3597">
        <f t="shared" si="455"/>
        <v>1</v>
      </c>
    </row>
    <row r="3598" spans="1:14">
      <c r="A3598">
        <f t="shared" si="448"/>
        <v>0</v>
      </c>
      <c r="B3598">
        <f t="shared" si="449"/>
        <v>0</v>
      </c>
      <c r="C3598">
        <v>252</v>
      </c>
      <c r="D3598">
        <v>84</v>
      </c>
      <c r="E3598">
        <f t="shared" si="450"/>
        <v>-999</v>
      </c>
      <c r="F3598">
        <f>能力值计算器!G2</f>
        <v>0</v>
      </c>
      <c r="G3598">
        <f>ROUNDDOWN((能力值计算器!F4+能力值计算器!E4*2+ROUNDDOWN(C3598/4,0))*能力值计算器!C2/100+10+能力值计算器!C2,0)</f>
        <v>177</v>
      </c>
      <c r="H3598">
        <f>ROUNDDOWN(ROUNDDOWN(ROUNDDOWN(ROUNDDOWN(ROUNDDOWN((能力值计算器!F6+能力值计算器!E6*2+ROUNDDOWN(D3598/4,0))*能力值计算器!C2/100+5,0)*能力值计算器!H6,0)*能力值计算器!K6,0)*能力值计算器!L6,0)*VLOOKUP(能力值计算器!J6,能力变化对照表!A:B,2,0),0)</f>
        <v>96</v>
      </c>
      <c r="I3598">
        <f>ROUNDDOWN(ROUNDDOWN(ROUNDDOWN(ROUNDDOWN(ROUNDDOWN((能力值计算器!F8+能力值计算器!E8*2+ROUNDDOWN(E3598/4,0))*能力值计算器!C2/100+5,0)*能力值计算器!H8,0)*能力值计算器!K8,0)*能力值计算器!L8,0)*VLOOKUP(能力值计算器!J8,能力变化对照表!A:B,2,0),0)</f>
        <v>-39</v>
      </c>
      <c r="J3598">
        <f t="shared" si="451"/>
        <v>0</v>
      </c>
      <c r="K3598">
        <f t="shared" si="452"/>
        <v>-6903</v>
      </c>
      <c r="L3598">
        <f t="shared" si="453"/>
        <v>10089</v>
      </c>
      <c r="M3598">
        <f t="shared" si="454"/>
        <v>255.1</v>
      </c>
      <c r="N3598">
        <f t="shared" si="455"/>
        <v>1</v>
      </c>
    </row>
    <row r="3599" spans="1:14">
      <c r="A3599">
        <f t="shared" si="448"/>
        <v>0</v>
      </c>
      <c r="B3599">
        <f t="shared" si="449"/>
        <v>0</v>
      </c>
      <c r="C3599">
        <v>252</v>
      </c>
      <c r="D3599">
        <v>88</v>
      </c>
      <c r="E3599">
        <f t="shared" si="450"/>
        <v>-999</v>
      </c>
      <c r="F3599">
        <f>能力值计算器!G2</f>
        <v>0</v>
      </c>
      <c r="G3599">
        <f>ROUNDDOWN((能力值计算器!F4+能力值计算器!E4*2+ROUNDDOWN(C3599/4,0))*能力值计算器!C2/100+10+能力值计算器!C2,0)</f>
        <v>177</v>
      </c>
      <c r="H3599">
        <f>ROUNDDOWN(ROUNDDOWN(ROUNDDOWN(ROUNDDOWN(ROUNDDOWN((能力值计算器!F6+能力值计算器!E6*2+ROUNDDOWN(D3599/4,0))*能力值计算器!C2/100+5,0)*能力值计算器!H6,0)*能力值计算器!K6,0)*能力值计算器!L6,0)*VLOOKUP(能力值计算器!J6,能力变化对照表!A:B,2,0),0)</f>
        <v>96</v>
      </c>
      <c r="I3599">
        <f>ROUNDDOWN(ROUNDDOWN(ROUNDDOWN(ROUNDDOWN(ROUNDDOWN((能力值计算器!F8+能力值计算器!E8*2+ROUNDDOWN(E3599/4,0))*能力值计算器!C2/100+5,0)*能力值计算器!H8,0)*能力值计算器!K8,0)*能力值计算器!L8,0)*VLOOKUP(能力值计算器!J8,能力变化对照表!A:B,2,0),0)</f>
        <v>-39</v>
      </c>
      <c r="J3599">
        <f t="shared" si="451"/>
        <v>0</v>
      </c>
      <c r="K3599">
        <f t="shared" si="452"/>
        <v>-6903</v>
      </c>
      <c r="L3599">
        <f t="shared" si="453"/>
        <v>10089</v>
      </c>
      <c r="M3599">
        <f t="shared" si="454"/>
        <v>255.1</v>
      </c>
      <c r="N3599">
        <f t="shared" si="455"/>
        <v>1</v>
      </c>
    </row>
    <row r="3600" spans="1:14">
      <c r="A3600">
        <f t="shared" si="448"/>
        <v>0</v>
      </c>
      <c r="B3600">
        <f t="shared" si="449"/>
        <v>0</v>
      </c>
      <c r="C3600">
        <v>76</v>
      </c>
      <c r="D3600">
        <v>188</v>
      </c>
      <c r="E3600">
        <f t="shared" si="450"/>
        <v>-999</v>
      </c>
      <c r="F3600">
        <f>能力值计算器!G2</f>
        <v>0</v>
      </c>
      <c r="G3600">
        <f>ROUNDDOWN((能力值计算器!F4+能力值计算器!E4*2+ROUNDDOWN(C3600/4,0))*能力值计算器!C2/100+10+能力值计算器!C2,0)</f>
        <v>155</v>
      </c>
      <c r="H3600">
        <f>ROUNDDOWN(ROUNDDOWN(ROUNDDOWN(ROUNDDOWN(ROUNDDOWN((能力值计算器!F6+能力值计算器!E6*2+ROUNDDOWN(D3600/4,0))*能力值计算器!C2/100+5,0)*能力值计算器!H6,0)*能力值计算器!K6,0)*能力值计算器!L6,0)*VLOOKUP(能力值计算器!J6,能力变化对照表!A:B,2,0),0)</f>
        <v>109</v>
      </c>
      <c r="I3600">
        <f>ROUNDDOWN(ROUNDDOWN(ROUNDDOWN(ROUNDDOWN(ROUNDDOWN((能力值计算器!F8+能力值计算器!E8*2+ROUNDDOWN(E3600/4,0))*能力值计算器!C2/100+5,0)*能力值计算器!H8,0)*能力值计算器!K8,0)*能力值计算器!L8,0)*VLOOKUP(能力值计算器!J8,能力变化对照表!A:B,2,0),0)</f>
        <v>-39</v>
      </c>
      <c r="J3600">
        <f t="shared" si="451"/>
        <v>0</v>
      </c>
      <c r="K3600">
        <f t="shared" si="452"/>
        <v>-6045</v>
      </c>
      <c r="L3600">
        <f t="shared" si="453"/>
        <v>10850</v>
      </c>
      <c r="M3600">
        <f t="shared" si="454"/>
        <v>233.1</v>
      </c>
      <c r="N3600">
        <f t="shared" si="455"/>
        <v>1</v>
      </c>
    </row>
    <row r="3601" spans="1:14">
      <c r="A3601">
        <f t="shared" si="448"/>
        <v>0</v>
      </c>
      <c r="B3601">
        <f t="shared" si="449"/>
        <v>0</v>
      </c>
      <c r="C3601">
        <v>76</v>
      </c>
      <c r="D3601">
        <v>192</v>
      </c>
      <c r="E3601">
        <f t="shared" si="450"/>
        <v>-999</v>
      </c>
      <c r="F3601">
        <f>能力值计算器!G2</f>
        <v>0</v>
      </c>
      <c r="G3601">
        <f>ROUNDDOWN((能力值计算器!F4+能力值计算器!E4*2+ROUNDDOWN(C3601/4,0))*能力值计算器!C2/100+10+能力值计算器!C2,0)</f>
        <v>155</v>
      </c>
      <c r="H3601">
        <f>ROUNDDOWN(ROUNDDOWN(ROUNDDOWN(ROUNDDOWN(ROUNDDOWN((能力值计算器!F6+能力值计算器!E6*2+ROUNDDOWN(D3601/4,0))*能力值计算器!C2/100+5,0)*能力值计算器!H6,0)*能力值计算器!K6,0)*能力值计算器!L6,0)*VLOOKUP(能力值计算器!J6,能力变化对照表!A:B,2,0),0)</f>
        <v>109</v>
      </c>
      <c r="I3601">
        <f>ROUNDDOWN(ROUNDDOWN(ROUNDDOWN(ROUNDDOWN(ROUNDDOWN((能力值计算器!F8+能力值计算器!E8*2+ROUNDDOWN(E3601/4,0))*能力值计算器!C2/100+5,0)*能力值计算器!H8,0)*能力值计算器!K8,0)*能力值计算器!L8,0)*VLOOKUP(能力值计算器!J8,能力变化对照表!A:B,2,0),0)</f>
        <v>-39</v>
      </c>
      <c r="J3601">
        <f t="shared" si="451"/>
        <v>0</v>
      </c>
      <c r="K3601">
        <f t="shared" si="452"/>
        <v>-6045</v>
      </c>
      <c r="L3601">
        <f t="shared" si="453"/>
        <v>10850</v>
      </c>
      <c r="M3601">
        <f t="shared" si="454"/>
        <v>233.1</v>
      </c>
      <c r="N3601">
        <f t="shared" si="455"/>
        <v>1</v>
      </c>
    </row>
    <row r="3602" spans="1:14">
      <c r="A3602">
        <f t="shared" si="448"/>
        <v>0</v>
      </c>
      <c r="B3602">
        <f t="shared" si="449"/>
        <v>0</v>
      </c>
      <c r="C3602">
        <v>80</v>
      </c>
      <c r="D3602">
        <v>188</v>
      </c>
      <c r="E3602">
        <f t="shared" si="450"/>
        <v>-999</v>
      </c>
      <c r="F3602">
        <f>能力值计算器!G2</f>
        <v>0</v>
      </c>
      <c r="G3602">
        <f>ROUNDDOWN((能力值计算器!F4+能力值计算器!E4*2+ROUNDDOWN(C3602/4,0))*能力值计算器!C2/100+10+能力值计算器!C2,0)</f>
        <v>155</v>
      </c>
      <c r="H3602">
        <f>ROUNDDOWN(ROUNDDOWN(ROUNDDOWN(ROUNDDOWN(ROUNDDOWN((能力值计算器!F6+能力值计算器!E6*2+ROUNDDOWN(D3602/4,0))*能力值计算器!C2/100+5,0)*能力值计算器!H6,0)*能力值计算器!K6,0)*能力值计算器!L6,0)*VLOOKUP(能力值计算器!J6,能力变化对照表!A:B,2,0),0)</f>
        <v>109</v>
      </c>
      <c r="I3602">
        <f>ROUNDDOWN(ROUNDDOWN(ROUNDDOWN(ROUNDDOWN(ROUNDDOWN((能力值计算器!F8+能力值计算器!E8*2+ROUNDDOWN(E3602/4,0))*能力值计算器!C2/100+5,0)*能力值计算器!H8,0)*能力值计算器!K8,0)*能力值计算器!L8,0)*VLOOKUP(能力值计算器!J8,能力变化对照表!A:B,2,0),0)</f>
        <v>-39</v>
      </c>
      <c r="J3602">
        <f t="shared" si="451"/>
        <v>0</v>
      </c>
      <c r="K3602">
        <f t="shared" si="452"/>
        <v>-6045</v>
      </c>
      <c r="L3602">
        <f t="shared" si="453"/>
        <v>10850</v>
      </c>
      <c r="M3602">
        <f t="shared" si="454"/>
        <v>233.1</v>
      </c>
      <c r="N3602">
        <f t="shared" si="455"/>
        <v>1</v>
      </c>
    </row>
    <row r="3603" spans="1:14">
      <c r="A3603">
        <f t="shared" si="448"/>
        <v>0</v>
      </c>
      <c r="B3603">
        <f t="shared" si="449"/>
        <v>0</v>
      </c>
      <c r="C3603">
        <v>80</v>
      </c>
      <c r="D3603">
        <v>192</v>
      </c>
      <c r="E3603">
        <f t="shared" si="450"/>
        <v>-999</v>
      </c>
      <c r="F3603">
        <f>能力值计算器!G2</f>
        <v>0</v>
      </c>
      <c r="G3603">
        <f>ROUNDDOWN((能力值计算器!F4+能力值计算器!E4*2+ROUNDDOWN(C3603/4,0))*能力值计算器!C2/100+10+能力值计算器!C2,0)</f>
        <v>155</v>
      </c>
      <c r="H3603">
        <f>ROUNDDOWN(ROUNDDOWN(ROUNDDOWN(ROUNDDOWN(ROUNDDOWN((能力值计算器!F6+能力值计算器!E6*2+ROUNDDOWN(D3603/4,0))*能力值计算器!C2/100+5,0)*能力值计算器!H6,0)*能力值计算器!K6,0)*能力值计算器!L6,0)*VLOOKUP(能力值计算器!J6,能力变化对照表!A:B,2,0),0)</f>
        <v>109</v>
      </c>
      <c r="I3603">
        <f>ROUNDDOWN(ROUNDDOWN(ROUNDDOWN(ROUNDDOWN(ROUNDDOWN((能力值计算器!F8+能力值计算器!E8*2+ROUNDDOWN(E3603/4,0))*能力值计算器!C2/100+5,0)*能力值计算器!H8,0)*能力值计算器!K8,0)*能力值计算器!L8,0)*VLOOKUP(能力值计算器!J8,能力变化对照表!A:B,2,0),0)</f>
        <v>-39</v>
      </c>
      <c r="J3603">
        <f t="shared" si="451"/>
        <v>0</v>
      </c>
      <c r="K3603">
        <f t="shared" si="452"/>
        <v>-6045</v>
      </c>
      <c r="L3603">
        <f t="shared" si="453"/>
        <v>10850</v>
      </c>
      <c r="M3603">
        <f t="shared" si="454"/>
        <v>233.1</v>
      </c>
      <c r="N3603">
        <f t="shared" si="455"/>
        <v>1</v>
      </c>
    </row>
    <row r="3604" spans="1:14">
      <c r="A3604">
        <f t="shared" si="448"/>
        <v>0</v>
      </c>
      <c r="B3604">
        <f t="shared" si="449"/>
        <v>0</v>
      </c>
      <c r="C3604">
        <v>236</v>
      </c>
      <c r="D3604">
        <v>92</v>
      </c>
      <c r="E3604">
        <f t="shared" si="450"/>
        <v>-999</v>
      </c>
      <c r="F3604">
        <f>能力值计算器!G2</f>
        <v>0</v>
      </c>
      <c r="G3604">
        <f>ROUNDDOWN((能力值计算器!F4+能力值计算器!E4*2+ROUNDDOWN(C3604/4,0))*能力值计算器!C2/100+10+能力值计算器!C2,0)</f>
        <v>175</v>
      </c>
      <c r="H3604">
        <f>ROUNDDOWN(ROUNDDOWN(ROUNDDOWN(ROUNDDOWN(ROUNDDOWN((能力值计算器!F6+能力值计算器!E6*2+ROUNDDOWN(D3604/4,0))*能力值计算器!C2/100+5,0)*能力值计算器!H6,0)*能力值计算器!K6,0)*能力值计算器!L6,0)*VLOOKUP(能力值计算器!J6,能力变化对照表!A:B,2,0),0)</f>
        <v>97</v>
      </c>
      <c r="I3604">
        <f>ROUNDDOWN(ROUNDDOWN(ROUNDDOWN(ROUNDDOWN(ROUNDDOWN((能力值计算器!F8+能力值计算器!E8*2+ROUNDDOWN(E3604/4,0))*能力值计算器!C2/100+5,0)*能力值计算器!H8,0)*能力值计算器!K8,0)*能力值计算器!L8,0)*VLOOKUP(能力值计算器!J8,能力变化对照表!A:B,2,0),0)</f>
        <v>-39</v>
      </c>
      <c r="J3604">
        <f t="shared" si="451"/>
        <v>0</v>
      </c>
      <c r="K3604">
        <f t="shared" si="452"/>
        <v>-6825</v>
      </c>
      <c r="L3604">
        <f t="shared" si="453"/>
        <v>10150</v>
      </c>
      <c r="M3604">
        <f t="shared" si="454"/>
        <v>253.1</v>
      </c>
      <c r="N3604">
        <f t="shared" si="455"/>
        <v>1</v>
      </c>
    </row>
    <row r="3605" spans="1:14">
      <c r="A3605">
        <f t="shared" si="448"/>
        <v>0</v>
      </c>
      <c r="B3605">
        <f t="shared" si="449"/>
        <v>0</v>
      </c>
      <c r="C3605">
        <v>236</v>
      </c>
      <c r="D3605">
        <v>96</v>
      </c>
      <c r="E3605">
        <f t="shared" si="450"/>
        <v>-999</v>
      </c>
      <c r="F3605">
        <f>能力值计算器!G2</f>
        <v>0</v>
      </c>
      <c r="G3605">
        <f>ROUNDDOWN((能力值计算器!F4+能力值计算器!E4*2+ROUNDDOWN(C3605/4,0))*能力值计算器!C2/100+10+能力值计算器!C2,0)</f>
        <v>175</v>
      </c>
      <c r="H3605">
        <f>ROUNDDOWN(ROUNDDOWN(ROUNDDOWN(ROUNDDOWN(ROUNDDOWN((能力值计算器!F6+能力值计算器!E6*2+ROUNDDOWN(D3605/4,0))*能力值计算器!C2/100+5,0)*能力值计算器!H6,0)*能力值计算器!K6,0)*能力值计算器!L6,0)*VLOOKUP(能力值计算器!J6,能力变化对照表!A:B,2,0),0)</f>
        <v>97</v>
      </c>
      <c r="I3605">
        <f>ROUNDDOWN(ROUNDDOWN(ROUNDDOWN(ROUNDDOWN(ROUNDDOWN((能力值计算器!F8+能力值计算器!E8*2+ROUNDDOWN(E3605/4,0))*能力值计算器!C2/100+5,0)*能力值计算器!H8,0)*能力值计算器!K8,0)*能力值计算器!L8,0)*VLOOKUP(能力值计算器!J8,能力变化对照表!A:B,2,0),0)</f>
        <v>-39</v>
      </c>
      <c r="J3605">
        <f t="shared" si="451"/>
        <v>0</v>
      </c>
      <c r="K3605">
        <f t="shared" si="452"/>
        <v>-6825</v>
      </c>
      <c r="L3605">
        <f t="shared" si="453"/>
        <v>10150</v>
      </c>
      <c r="M3605">
        <f t="shared" si="454"/>
        <v>253.1</v>
      </c>
      <c r="N3605">
        <f t="shared" si="455"/>
        <v>1</v>
      </c>
    </row>
    <row r="3606" spans="1:14">
      <c r="A3606">
        <f t="shared" si="448"/>
        <v>0</v>
      </c>
      <c r="B3606">
        <f t="shared" si="449"/>
        <v>0</v>
      </c>
      <c r="C3606">
        <v>240</v>
      </c>
      <c r="D3606">
        <v>92</v>
      </c>
      <c r="E3606">
        <f t="shared" si="450"/>
        <v>-999</v>
      </c>
      <c r="F3606">
        <f>能力值计算器!G2</f>
        <v>0</v>
      </c>
      <c r="G3606">
        <f>ROUNDDOWN((能力值计算器!F4+能力值计算器!E4*2+ROUNDDOWN(C3606/4,0))*能力值计算器!C2/100+10+能力值计算器!C2,0)</f>
        <v>175</v>
      </c>
      <c r="H3606">
        <f>ROUNDDOWN(ROUNDDOWN(ROUNDDOWN(ROUNDDOWN(ROUNDDOWN((能力值计算器!F6+能力值计算器!E6*2+ROUNDDOWN(D3606/4,0))*能力值计算器!C2/100+5,0)*能力值计算器!H6,0)*能力值计算器!K6,0)*能力值计算器!L6,0)*VLOOKUP(能力值计算器!J6,能力变化对照表!A:B,2,0),0)</f>
        <v>97</v>
      </c>
      <c r="I3606">
        <f>ROUNDDOWN(ROUNDDOWN(ROUNDDOWN(ROUNDDOWN(ROUNDDOWN((能力值计算器!F8+能力值计算器!E8*2+ROUNDDOWN(E3606/4,0))*能力值计算器!C2/100+5,0)*能力值计算器!H8,0)*能力值计算器!K8,0)*能力值计算器!L8,0)*VLOOKUP(能力值计算器!J8,能力变化对照表!A:B,2,0),0)</f>
        <v>-39</v>
      </c>
      <c r="J3606">
        <f t="shared" si="451"/>
        <v>0</v>
      </c>
      <c r="K3606">
        <f t="shared" si="452"/>
        <v>-6825</v>
      </c>
      <c r="L3606">
        <f t="shared" si="453"/>
        <v>10150</v>
      </c>
      <c r="M3606">
        <f t="shared" si="454"/>
        <v>253.1</v>
      </c>
      <c r="N3606">
        <f t="shared" si="455"/>
        <v>1</v>
      </c>
    </row>
    <row r="3607" spans="1:14">
      <c r="A3607">
        <f t="shared" si="448"/>
        <v>0</v>
      </c>
      <c r="B3607">
        <f t="shared" si="449"/>
        <v>0</v>
      </c>
      <c r="C3607">
        <v>240</v>
      </c>
      <c r="D3607">
        <v>96</v>
      </c>
      <c r="E3607">
        <f t="shared" si="450"/>
        <v>-999</v>
      </c>
      <c r="F3607">
        <f>能力值计算器!G2</f>
        <v>0</v>
      </c>
      <c r="G3607">
        <f>ROUNDDOWN((能力值计算器!F4+能力值计算器!E4*2+ROUNDDOWN(C3607/4,0))*能力值计算器!C2/100+10+能力值计算器!C2,0)</f>
        <v>175</v>
      </c>
      <c r="H3607">
        <f>ROUNDDOWN(ROUNDDOWN(ROUNDDOWN(ROUNDDOWN(ROUNDDOWN((能力值计算器!F6+能力值计算器!E6*2+ROUNDDOWN(D3607/4,0))*能力值计算器!C2/100+5,0)*能力值计算器!H6,0)*能力值计算器!K6,0)*能力值计算器!L6,0)*VLOOKUP(能力值计算器!J6,能力变化对照表!A:B,2,0),0)</f>
        <v>97</v>
      </c>
      <c r="I3607">
        <f>ROUNDDOWN(ROUNDDOWN(ROUNDDOWN(ROUNDDOWN(ROUNDDOWN((能力值计算器!F8+能力值计算器!E8*2+ROUNDDOWN(E3607/4,0))*能力值计算器!C2/100+5,0)*能力值计算器!H8,0)*能力值计算器!K8,0)*能力值计算器!L8,0)*VLOOKUP(能力值计算器!J8,能力变化对照表!A:B,2,0),0)</f>
        <v>-39</v>
      </c>
      <c r="J3607">
        <f t="shared" si="451"/>
        <v>0</v>
      </c>
      <c r="K3607">
        <f t="shared" si="452"/>
        <v>-6825</v>
      </c>
      <c r="L3607">
        <f t="shared" si="453"/>
        <v>10150</v>
      </c>
      <c r="M3607">
        <f t="shared" si="454"/>
        <v>253.1</v>
      </c>
      <c r="N3607">
        <f t="shared" si="455"/>
        <v>1</v>
      </c>
    </row>
    <row r="3608" spans="1:14">
      <c r="A3608">
        <f t="shared" si="448"/>
        <v>0</v>
      </c>
      <c r="B3608">
        <f t="shared" si="449"/>
        <v>0</v>
      </c>
      <c r="C3608">
        <v>52</v>
      </c>
      <c r="D3608">
        <v>208</v>
      </c>
      <c r="E3608">
        <f t="shared" si="450"/>
        <v>-999</v>
      </c>
      <c r="F3608">
        <f>能力值计算器!G2</f>
        <v>0</v>
      </c>
      <c r="G3608">
        <f>ROUNDDOWN((能力值计算器!F4+能力值计算器!E4*2+ROUNDDOWN(C3608/4,0))*能力值计算器!C2/100+10+能力值计算器!C2,0)</f>
        <v>152</v>
      </c>
      <c r="H3608">
        <f>ROUNDDOWN(ROUNDDOWN(ROUNDDOWN(ROUNDDOWN(ROUNDDOWN((能力值计算器!F6+能力值计算器!E6*2+ROUNDDOWN(D3608/4,0))*能力值计算器!C2/100+5,0)*能力值计算器!H6,0)*能力值计算器!K6,0)*能力值计算器!L6,0)*VLOOKUP(能力值计算器!J6,能力变化对照表!A:B,2,0),0)</f>
        <v>111</v>
      </c>
      <c r="I3608">
        <f>ROUNDDOWN(ROUNDDOWN(ROUNDDOWN(ROUNDDOWN(ROUNDDOWN((能力值计算器!F8+能力值计算器!E8*2+ROUNDDOWN(E3608/4,0))*能力值计算器!C2/100+5,0)*能力值计算器!H8,0)*能力值计算器!K8,0)*能力值计算器!L8,0)*VLOOKUP(能力值计算器!J8,能力变化对照表!A:B,2,0),0)</f>
        <v>-39</v>
      </c>
      <c r="J3608">
        <f t="shared" si="451"/>
        <v>0</v>
      </c>
      <c r="K3608">
        <f t="shared" si="452"/>
        <v>-5928</v>
      </c>
      <c r="L3608">
        <f t="shared" si="453"/>
        <v>10944</v>
      </c>
      <c r="M3608">
        <f t="shared" si="454"/>
        <v>230.1</v>
      </c>
      <c r="N3608">
        <f t="shared" si="455"/>
        <v>1</v>
      </c>
    </row>
    <row r="3609" spans="1:14">
      <c r="A3609">
        <f t="shared" si="448"/>
        <v>0</v>
      </c>
      <c r="B3609">
        <f t="shared" si="449"/>
        <v>0</v>
      </c>
      <c r="C3609">
        <v>56</v>
      </c>
      <c r="D3609">
        <v>204</v>
      </c>
      <c r="E3609">
        <f t="shared" si="450"/>
        <v>-999</v>
      </c>
      <c r="F3609">
        <f>能力值计算器!G2</f>
        <v>0</v>
      </c>
      <c r="G3609">
        <f>ROUNDDOWN((能力值计算器!F4+能力值计算器!E4*2+ROUNDDOWN(C3609/4,0))*能力值计算器!C2/100+10+能力值计算器!C2,0)</f>
        <v>152</v>
      </c>
      <c r="H3609">
        <f>ROUNDDOWN(ROUNDDOWN(ROUNDDOWN(ROUNDDOWN(ROUNDDOWN((能力值计算器!F6+能力值计算器!E6*2+ROUNDDOWN(D3609/4,0))*能力值计算器!C2/100+5,0)*能力值计算器!H6,0)*能力值计算器!K6,0)*能力值计算器!L6,0)*VLOOKUP(能力值计算器!J6,能力变化对照表!A:B,2,0),0)</f>
        <v>111</v>
      </c>
      <c r="I3609">
        <f>ROUNDDOWN(ROUNDDOWN(ROUNDDOWN(ROUNDDOWN(ROUNDDOWN((能力值计算器!F8+能力值计算器!E8*2+ROUNDDOWN(E3609/4,0))*能力值计算器!C2/100+5,0)*能力值计算器!H8,0)*能力值计算器!K8,0)*能力值计算器!L8,0)*VLOOKUP(能力值计算器!J8,能力变化对照表!A:B,2,0),0)</f>
        <v>-39</v>
      </c>
      <c r="J3609">
        <f t="shared" si="451"/>
        <v>0</v>
      </c>
      <c r="K3609">
        <f t="shared" si="452"/>
        <v>-5928</v>
      </c>
      <c r="L3609">
        <f t="shared" si="453"/>
        <v>10944</v>
      </c>
      <c r="M3609">
        <f t="shared" si="454"/>
        <v>230.1</v>
      </c>
      <c r="N3609">
        <f t="shared" si="455"/>
        <v>1</v>
      </c>
    </row>
    <row r="3610" spans="1:14">
      <c r="A3610">
        <f t="shared" si="448"/>
        <v>0</v>
      </c>
      <c r="B3610">
        <f t="shared" si="449"/>
        <v>0</v>
      </c>
      <c r="C3610">
        <v>56</v>
      </c>
      <c r="D3610">
        <v>208</v>
      </c>
      <c r="E3610">
        <f t="shared" si="450"/>
        <v>-999</v>
      </c>
      <c r="F3610">
        <f>能力值计算器!G2</f>
        <v>0</v>
      </c>
      <c r="G3610">
        <f>ROUNDDOWN((能力值计算器!F4+能力值计算器!E4*2+ROUNDDOWN(C3610/4,0))*能力值计算器!C2/100+10+能力值计算器!C2,0)</f>
        <v>152</v>
      </c>
      <c r="H3610">
        <f>ROUNDDOWN(ROUNDDOWN(ROUNDDOWN(ROUNDDOWN(ROUNDDOWN((能力值计算器!F6+能力值计算器!E6*2+ROUNDDOWN(D3610/4,0))*能力值计算器!C2/100+5,0)*能力值计算器!H6,0)*能力值计算器!K6,0)*能力值计算器!L6,0)*VLOOKUP(能力值计算器!J6,能力变化对照表!A:B,2,0),0)</f>
        <v>111</v>
      </c>
      <c r="I3610">
        <f>ROUNDDOWN(ROUNDDOWN(ROUNDDOWN(ROUNDDOWN(ROUNDDOWN((能力值计算器!F8+能力值计算器!E8*2+ROUNDDOWN(E3610/4,0))*能力值计算器!C2/100+5,0)*能力值计算器!H8,0)*能力值计算器!K8,0)*能力值计算器!L8,0)*VLOOKUP(能力值计算器!J8,能力变化对照表!A:B,2,0),0)</f>
        <v>-39</v>
      </c>
      <c r="J3610">
        <f t="shared" si="451"/>
        <v>0</v>
      </c>
      <c r="K3610">
        <f t="shared" si="452"/>
        <v>-5928</v>
      </c>
      <c r="L3610">
        <f t="shared" si="453"/>
        <v>10944</v>
      </c>
      <c r="M3610">
        <f t="shared" si="454"/>
        <v>230.1</v>
      </c>
      <c r="N3610">
        <f t="shared" si="455"/>
        <v>1</v>
      </c>
    </row>
    <row r="3611" spans="1:14">
      <c r="A3611">
        <f t="shared" si="448"/>
        <v>0</v>
      </c>
      <c r="B3611">
        <f t="shared" si="449"/>
        <v>0</v>
      </c>
      <c r="C3611">
        <v>100</v>
      </c>
      <c r="D3611">
        <v>172</v>
      </c>
      <c r="E3611">
        <f t="shared" si="450"/>
        <v>-999</v>
      </c>
      <c r="F3611">
        <f>能力值计算器!G2</f>
        <v>0</v>
      </c>
      <c r="G3611">
        <f>ROUNDDOWN((能力值计算器!F4+能力值计算器!E4*2+ROUNDDOWN(C3611/4,0))*能力值计算器!C2/100+10+能力值计算器!C2,0)</f>
        <v>158</v>
      </c>
      <c r="H3611">
        <f>ROUNDDOWN(ROUNDDOWN(ROUNDDOWN(ROUNDDOWN(ROUNDDOWN((能力值计算器!F6+能力值计算器!E6*2+ROUNDDOWN(D3611/4,0))*能力值计算器!C2/100+5,0)*能力值计算器!H6,0)*能力值计算器!K6,0)*能力值计算器!L6,0)*VLOOKUP(能力值计算器!J6,能力变化对照表!A:B,2,0),0)</f>
        <v>107</v>
      </c>
      <c r="I3611">
        <f>ROUNDDOWN(ROUNDDOWN(ROUNDDOWN(ROUNDDOWN(ROUNDDOWN((能力值计算器!F8+能力值计算器!E8*2+ROUNDDOWN(E3611/4,0))*能力值计算器!C2/100+5,0)*能力值计算器!H8,0)*能力值计算器!K8,0)*能力值计算器!L8,0)*VLOOKUP(能力值计算器!J8,能力变化对照表!A:B,2,0),0)</f>
        <v>-39</v>
      </c>
      <c r="J3611">
        <f t="shared" si="451"/>
        <v>0</v>
      </c>
      <c r="K3611">
        <f t="shared" si="452"/>
        <v>-6162</v>
      </c>
      <c r="L3611">
        <f t="shared" si="453"/>
        <v>10744</v>
      </c>
      <c r="M3611">
        <f t="shared" si="454"/>
        <v>236.1</v>
      </c>
      <c r="N3611">
        <f t="shared" si="455"/>
        <v>1</v>
      </c>
    </row>
    <row r="3612" spans="1:14">
      <c r="A3612">
        <f t="shared" si="448"/>
        <v>0</v>
      </c>
      <c r="B3612">
        <f t="shared" si="449"/>
        <v>0</v>
      </c>
      <c r="C3612">
        <v>100</v>
      </c>
      <c r="D3612">
        <v>176</v>
      </c>
      <c r="E3612">
        <f t="shared" si="450"/>
        <v>-999</v>
      </c>
      <c r="F3612">
        <f>能力值计算器!G2</f>
        <v>0</v>
      </c>
      <c r="G3612">
        <f>ROUNDDOWN((能力值计算器!F4+能力值计算器!E4*2+ROUNDDOWN(C3612/4,0))*能力值计算器!C2/100+10+能力值计算器!C2,0)</f>
        <v>158</v>
      </c>
      <c r="H3612">
        <f>ROUNDDOWN(ROUNDDOWN(ROUNDDOWN(ROUNDDOWN(ROUNDDOWN((能力值计算器!F6+能力值计算器!E6*2+ROUNDDOWN(D3612/4,0))*能力值计算器!C2/100+5,0)*能力值计算器!H6,0)*能力值计算器!K6,0)*能力值计算器!L6,0)*VLOOKUP(能力值计算器!J6,能力变化对照表!A:B,2,0),0)</f>
        <v>107</v>
      </c>
      <c r="I3612">
        <f>ROUNDDOWN(ROUNDDOWN(ROUNDDOWN(ROUNDDOWN(ROUNDDOWN((能力值计算器!F8+能力值计算器!E8*2+ROUNDDOWN(E3612/4,0))*能力值计算器!C2/100+5,0)*能力值计算器!H8,0)*能力值计算器!K8,0)*能力值计算器!L8,0)*VLOOKUP(能力值计算器!J8,能力变化对照表!A:B,2,0),0)</f>
        <v>-39</v>
      </c>
      <c r="J3612">
        <f t="shared" si="451"/>
        <v>0</v>
      </c>
      <c r="K3612">
        <f t="shared" si="452"/>
        <v>-6162</v>
      </c>
      <c r="L3612">
        <f t="shared" si="453"/>
        <v>10744</v>
      </c>
      <c r="M3612">
        <f t="shared" si="454"/>
        <v>236.1</v>
      </c>
      <c r="N3612">
        <f t="shared" si="455"/>
        <v>1</v>
      </c>
    </row>
    <row r="3613" spans="1:14">
      <c r="A3613">
        <f t="shared" si="448"/>
        <v>0</v>
      </c>
      <c r="B3613">
        <f t="shared" si="449"/>
        <v>0</v>
      </c>
      <c r="C3613">
        <v>104</v>
      </c>
      <c r="D3613">
        <v>172</v>
      </c>
      <c r="E3613">
        <f t="shared" si="450"/>
        <v>-999</v>
      </c>
      <c r="F3613">
        <f>能力值计算器!G2</f>
        <v>0</v>
      </c>
      <c r="G3613">
        <f>ROUNDDOWN((能力值计算器!F4+能力值计算器!E4*2+ROUNDDOWN(C3613/4,0))*能力值计算器!C2/100+10+能力值计算器!C2,0)</f>
        <v>158</v>
      </c>
      <c r="H3613">
        <f>ROUNDDOWN(ROUNDDOWN(ROUNDDOWN(ROUNDDOWN(ROUNDDOWN((能力值计算器!F6+能力值计算器!E6*2+ROUNDDOWN(D3613/4,0))*能力值计算器!C2/100+5,0)*能力值计算器!H6,0)*能力值计算器!K6,0)*能力值计算器!L6,0)*VLOOKUP(能力值计算器!J6,能力变化对照表!A:B,2,0),0)</f>
        <v>107</v>
      </c>
      <c r="I3613">
        <f>ROUNDDOWN(ROUNDDOWN(ROUNDDOWN(ROUNDDOWN(ROUNDDOWN((能力值计算器!F8+能力值计算器!E8*2+ROUNDDOWN(E3613/4,0))*能力值计算器!C2/100+5,0)*能力值计算器!H8,0)*能力值计算器!K8,0)*能力值计算器!L8,0)*VLOOKUP(能力值计算器!J8,能力变化对照表!A:B,2,0),0)</f>
        <v>-39</v>
      </c>
      <c r="J3613">
        <f t="shared" si="451"/>
        <v>0</v>
      </c>
      <c r="K3613">
        <f t="shared" si="452"/>
        <v>-6162</v>
      </c>
      <c r="L3613">
        <f t="shared" si="453"/>
        <v>10744</v>
      </c>
      <c r="M3613">
        <f t="shared" si="454"/>
        <v>236.1</v>
      </c>
      <c r="N3613">
        <f t="shared" si="455"/>
        <v>1</v>
      </c>
    </row>
    <row r="3614" spans="1:14">
      <c r="A3614">
        <f t="shared" si="448"/>
        <v>0</v>
      </c>
      <c r="B3614">
        <f t="shared" si="449"/>
        <v>0</v>
      </c>
      <c r="C3614">
        <v>104</v>
      </c>
      <c r="D3614">
        <v>176</v>
      </c>
      <c r="E3614">
        <f t="shared" si="450"/>
        <v>-999</v>
      </c>
      <c r="F3614">
        <f>能力值计算器!G2</f>
        <v>0</v>
      </c>
      <c r="G3614">
        <f>ROUNDDOWN((能力值计算器!F4+能力值计算器!E4*2+ROUNDDOWN(C3614/4,0))*能力值计算器!C2/100+10+能力值计算器!C2,0)</f>
        <v>158</v>
      </c>
      <c r="H3614">
        <f>ROUNDDOWN(ROUNDDOWN(ROUNDDOWN(ROUNDDOWN(ROUNDDOWN((能力值计算器!F6+能力值计算器!E6*2+ROUNDDOWN(D3614/4,0))*能力值计算器!C2/100+5,0)*能力值计算器!H6,0)*能力值计算器!K6,0)*能力值计算器!L6,0)*VLOOKUP(能力值计算器!J6,能力变化对照表!A:B,2,0),0)</f>
        <v>107</v>
      </c>
      <c r="I3614">
        <f>ROUNDDOWN(ROUNDDOWN(ROUNDDOWN(ROUNDDOWN(ROUNDDOWN((能力值计算器!F8+能力值计算器!E8*2+ROUNDDOWN(E3614/4,0))*能力值计算器!C2/100+5,0)*能力值计算器!H8,0)*能力值计算器!K8,0)*能力值计算器!L8,0)*VLOOKUP(能力值计算器!J8,能力变化对照表!A:B,2,0),0)</f>
        <v>-39</v>
      </c>
      <c r="J3614">
        <f t="shared" si="451"/>
        <v>0</v>
      </c>
      <c r="K3614">
        <f t="shared" si="452"/>
        <v>-6162</v>
      </c>
      <c r="L3614">
        <f t="shared" si="453"/>
        <v>10744</v>
      </c>
      <c r="M3614">
        <f t="shared" si="454"/>
        <v>236.1</v>
      </c>
      <c r="N3614">
        <f t="shared" si="455"/>
        <v>1</v>
      </c>
    </row>
    <row r="3615" spans="1:14">
      <c r="A3615">
        <f t="shared" si="448"/>
        <v>0</v>
      </c>
      <c r="B3615">
        <f t="shared" si="449"/>
        <v>0</v>
      </c>
      <c r="C3615">
        <v>164</v>
      </c>
      <c r="D3615">
        <v>132</v>
      </c>
      <c r="E3615">
        <f t="shared" si="450"/>
        <v>-999</v>
      </c>
      <c r="F3615">
        <f>能力值计算器!G2</f>
        <v>0</v>
      </c>
      <c r="G3615">
        <f>ROUNDDOWN((能力值计算器!F4+能力值计算器!E4*2+ROUNDDOWN(C3615/4,0))*能力值计算器!C2/100+10+能力值计算器!C2,0)</f>
        <v>166</v>
      </c>
      <c r="H3615">
        <f>ROUNDDOWN(ROUNDDOWN(ROUNDDOWN(ROUNDDOWN(ROUNDDOWN((能力值计算器!F6+能力值计算器!E6*2+ROUNDDOWN(D3615/4,0))*能力值计算器!C2/100+5,0)*能力值计算器!H6,0)*能力值计算器!K6,0)*能力值计算器!L6,0)*VLOOKUP(能力值计算器!J6,能力变化对照表!A:B,2,0),0)</f>
        <v>102</v>
      </c>
      <c r="I3615">
        <f>ROUNDDOWN(ROUNDDOWN(ROUNDDOWN(ROUNDDOWN(ROUNDDOWN((能力值计算器!F8+能力值计算器!E8*2+ROUNDDOWN(E3615/4,0))*能力值计算器!C2/100+5,0)*能力值计算器!H8,0)*能力值计算器!K8,0)*能力值计算器!L8,0)*VLOOKUP(能力值计算器!J8,能力变化对照表!A:B,2,0),0)</f>
        <v>-39</v>
      </c>
      <c r="J3615">
        <f t="shared" si="451"/>
        <v>0</v>
      </c>
      <c r="K3615">
        <f t="shared" si="452"/>
        <v>-6474</v>
      </c>
      <c r="L3615">
        <f t="shared" si="453"/>
        <v>10458</v>
      </c>
      <c r="M3615">
        <f t="shared" si="454"/>
        <v>244.1</v>
      </c>
      <c r="N3615">
        <f t="shared" si="455"/>
        <v>1</v>
      </c>
    </row>
    <row r="3616" spans="1:14">
      <c r="A3616">
        <f t="shared" si="448"/>
        <v>0</v>
      </c>
      <c r="B3616">
        <f t="shared" si="449"/>
        <v>0</v>
      </c>
      <c r="C3616">
        <v>164</v>
      </c>
      <c r="D3616">
        <v>136</v>
      </c>
      <c r="E3616">
        <f t="shared" si="450"/>
        <v>-999</v>
      </c>
      <c r="F3616">
        <f>能力值计算器!G2</f>
        <v>0</v>
      </c>
      <c r="G3616">
        <f>ROUNDDOWN((能力值计算器!F4+能力值计算器!E4*2+ROUNDDOWN(C3616/4,0))*能力值计算器!C2/100+10+能力值计算器!C2,0)</f>
        <v>166</v>
      </c>
      <c r="H3616">
        <f>ROUNDDOWN(ROUNDDOWN(ROUNDDOWN(ROUNDDOWN(ROUNDDOWN((能力值计算器!F6+能力值计算器!E6*2+ROUNDDOWN(D3616/4,0))*能力值计算器!C2/100+5,0)*能力值计算器!H6,0)*能力值计算器!K6,0)*能力值计算器!L6,0)*VLOOKUP(能力值计算器!J6,能力变化对照表!A:B,2,0),0)</f>
        <v>102</v>
      </c>
      <c r="I3616">
        <f>ROUNDDOWN(ROUNDDOWN(ROUNDDOWN(ROUNDDOWN(ROUNDDOWN((能力值计算器!F8+能力值计算器!E8*2+ROUNDDOWN(E3616/4,0))*能力值计算器!C2/100+5,0)*能力值计算器!H8,0)*能力值计算器!K8,0)*能力值计算器!L8,0)*VLOOKUP(能力值计算器!J8,能力变化对照表!A:B,2,0),0)</f>
        <v>-39</v>
      </c>
      <c r="J3616">
        <f t="shared" si="451"/>
        <v>0</v>
      </c>
      <c r="K3616">
        <f t="shared" si="452"/>
        <v>-6474</v>
      </c>
      <c r="L3616">
        <f t="shared" si="453"/>
        <v>10458</v>
      </c>
      <c r="M3616">
        <f t="shared" si="454"/>
        <v>244.1</v>
      </c>
      <c r="N3616">
        <f t="shared" si="455"/>
        <v>1</v>
      </c>
    </row>
    <row r="3617" spans="1:14">
      <c r="A3617">
        <f t="shared" si="448"/>
        <v>0</v>
      </c>
      <c r="B3617">
        <f t="shared" si="449"/>
        <v>0</v>
      </c>
      <c r="C3617">
        <v>168</v>
      </c>
      <c r="D3617">
        <v>132</v>
      </c>
      <c r="E3617">
        <f t="shared" si="450"/>
        <v>-999</v>
      </c>
      <c r="F3617">
        <f>能力值计算器!G2</f>
        <v>0</v>
      </c>
      <c r="G3617">
        <f>ROUNDDOWN((能力值计算器!F4+能力值计算器!E4*2+ROUNDDOWN(C3617/4,0))*能力值计算器!C2/100+10+能力值计算器!C2,0)</f>
        <v>166</v>
      </c>
      <c r="H3617">
        <f>ROUNDDOWN(ROUNDDOWN(ROUNDDOWN(ROUNDDOWN(ROUNDDOWN((能力值计算器!F6+能力值计算器!E6*2+ROUNDDOWN(D3617/4,0))*能力值计算器!C2/100+5,0)*能力值计算器!H6,0)*能力值计算器!K6,0)*能力值计算器!L6,0)*VLOOKUP(能力值计算器!J6,能力变化对照表!A:B,2,0),0)</f>
        <v>102</v>
      </c>
      <c r="I3617">
        <f>ROUNDDOWN(ROUNDDOWN(ROUNDDOWN(ROUNDDOWN(ROUNDDOWN((能力值计算器!F8+能力值计算器!E8*2+ROUNDDOWN(E3617/4,0))*能力值计算器!C2/100+5,0)*能力值计算器!H8,0)*能力值计算器!K8,0)*能力值计算器!L8,0)*VLOOKUP(能力值计算器!J8,能力变化对照表!A:B,2,0),0)</f>
        <v>-39</v>
      </c>
      <c r="J3617">
        <f t="shared" si="451"/>
        <v>0</v>
      </c>
      <c r="K3617">
        <f t="shared" si="452"/>
        <v>-6474</v>
      </c>
      <c r="L3617">
        <f t="shared" si="453"/>
        <v>10458</v>
      </c>
      <c r="M3617">
        <f t="shared" si="454"/>
        <v>244.1</v>
      </c>
      <c r="N3617">
        <f t="shared" si="455"/>
        <v>1</v>
      </c>
    </row>
    <row r="3618" spans="1:14">
      <c r="A3618">
        <f t="shared" si="448"/>
        <v>0</v>
      </c>
      <c r="B3618">
        <f t="shared" si="449"/>
        <v>0</v>
      </c>
      <c r="C3618">
        <v>168</v>
      </c>
      <c r="D3618">
        <v>136</v>
      </c>
      <c r="E3618">
        <f t="shared" si="450"/>
        <v>-999</v>
      </c>
      <c r="F3618">
        <f>能力值计算器!G2</f>
        <v>0</v>
      </c>
      <c r="G3618">
        <f>ROUNDDOWN((能力值计算器!F4+能力值计算器!E4*2+ROUNDDOWN(C3618/4,0))*能力值计算器!C2/100+10+能力值计算器!C2,0)</f>
        <v>166</v>
      </c>
      <c r="H3618">
        <f>ROUNDDOWN(ROUNDDOWN(ROUNDDOWN(ROUNDDOWN(ROUNDDOWN((能力值计算器!F6+能力值计算器!E6*2+ROUNDDOWN(D3618/4,0))*能力值计算器!C2/100+5,0)*能力值计算器!H6,0)*能力值计算器!K6,0)*能力值计算器!L6,0)*VLOOKUP(能力值计算器!J6,能力变化对照表!A:B,2,0),0)</f>
        <v>102</v>
      </c>
      <c r="I3618">
        <f>ROUNDDOWN(ROUNDDOWN(ROUNDDOWN(ROUNDDOWN(ROUNDDOWN((能力值计算器!F8+能力值计算器!E8*2+ROUNDDOWN(E3618/4,0))*能力值计算器!C2/100+5,0)*能力值计算器!H8,0)*能力值计算器!K8,0)*能力值计算器!L8,0)*VLOOKUP(能力值计算器!J8,能力变化对照表!A:B,2,0),0)</f>
        <v>-39</v>
      </c>
      <c r="J3618">
        <f t="shared" si="451"/>
        <v>0</v>
      </c>
      <c r="K3618">
        <f t="shared" si="452"/>
        <v>-6474</v>
      </c>
      <c r="L3618">
        <f t="shared" si="453"/>
        <v>10458</v>
      </c>
      <c r="M3618">
        <f t="shared" si="454"/>
        <v>244.1</v>
      </c>
      <c r="N3618">
        <f t="shared" si="455"/>
        <v>1</v>
      </c>
    </row>
    <row r="3619" spans="1:14">
      <c r="A3619">
        <f t="shared" si="448"/>
        <v>0</v>
      </c>
      <c r="B3619">
        <f t="shared" si="449"/>
        <v>0</v>
      </c>
      <c r="C3619">
        <v>220</v>
      </c>
      <c r="D3619">
        <v>100</v>
      </c>
      <c r="E3619">
        <f t="shared" si="450"/>
        <v>-999</v>
      </c>
      <c r="F3619">
        <f>能力值计算器!G2</f>
        <v>0</v>
      </c>
      <c r="G3619">
        <f>ROUNDDOWN((能力值计算器!F4+能力值计算器!E4*2+ROUNDDOWN(C3619/4,0))*能力值计算器!C2/100+10+能力值计算器!C2,0)</f>
        <v>173</v>
      </c>
      <c r="H3619">
        <f>ROUNDDOWN(ROUNDDOWN(ROUNDDOWN(ROUNDDOWN(ROUNDDOWN((能力值计算器!F6+能力值计算器!E6*2+ROUNDDOWN(D3619/4,0))*能力值计算器!C2/100+5,0)*能力值计算器!H6,0)*能力值计算器!K6,0)*能力值计算器!L6,0)*VLOOKUP(能力值计算器!J6,能力变化对照表!A:B,2,0),0)</f>
        <v>98</v>
      </c>
      <c r="I3619">
        <f>ROUNDDOWN(ROUNDDOWN(ROUNDDOWN(ROUNDDOWN(ROUNDDOWN((能力值计算器!F8+能力值计算器!E8*2+ROUNDDOWN(E3619/4,0))*能力值计算器!C2/100+5,0)*能力值计算器!H8,0)*能力值计算器!K8,0)*能力值计算器!L8,0)*VLOOKUP(能力值计算器!J8,能力变化对照表!A:B,2,0),0)</f>
        <v>-39</v>
      </c>
      <c r="J3619">
        <f t="shared" si="451"/>
        <v>0</v>
      </c>
      <c r="K3619">
        <f t="shared" si="452"/>
        <v>-6747</v>
      </c>
      <c r="L3619">
        <f t="shared" si="453"/>
        <v>10207</v>
      </c>
      <c r="M3619">
        <f t="shared" si="454"/>
        <v>251.1</v>
      </c>
      <c r="N3619">
        <f t="shared" si="455"/>
        <v>1</v>
      </c>
    </row>
    <row r="3620" spans="1:14">
      <c r="A3620">
        <f t="shared" si="448"/>
        <v>0</v>
      </c>
      <c r="B3620">
        <f t="shared" si="449"/>
        <v>0</v>
      </c>
      <c r="C3620">
        <v>220</v>
      </c>
      <c r="D3620">
        <v>104</v>
      </c>
      <c r="E3620">
        <f t="shared" si="450"/>
        <v>-999</v>
      </c>
      <c r="F3620">
        <f>能力值计算器!G2</f>
        <v>0</v>
      </c>
      <c r="G3620">
        <f>ROUNDDOWN((能力值计算器!F4+能力值计算器!E4*2+ROUNDDOWN(C3620/4,0))*能力值计算器!C2/100+10+能力值计算器!C2,0)</f>
        <v>173</v>
      </c>
      <c r="H3620">
        <f>ROUNDDOWN(ROUNDDOWN(ROUNDDOWN(ROUNDDOWN(ROUNDDOWN((能力值计算器!F6+能力值计算器!E6*2+ROUNDDOWN(D3620/4,0))*能力值计算器!C2/100+5,0)*能力值计算器!H6,0)*能力值计算器!K6,0)*能力值计算器!L6,0)*VLOOKUP(能力值计算器!J6,能力变化对照表!A:B,2,0),0)</f>
        <v>98</v>
      </c>
      <c r="I3620">
        <f>ROUNDDOWN(ROUNDDOWN(ROUNDDOWN(ROUNDDOWN(ROUNDDOWN((能力值计算器!F8+能力值计算器!E8*2+ROUNDDOWN(E3620/4,0))*能力值计算器!C2/100+5,0)*能力值计算器!H8,0)*能力值计算器!K8,0)*能力值计算器!L8,0)*VLOOKUP(能力值计算器!J8,能力变化对照表!A:B,2,0),0)</f>
        <v>-39</v>
      </c>
      <c r="J3620">
        <f t="shared" si="451"/>
        <v>0</v>
      </c>
      <c r="K3620">
        <f t="shared" si="452"/>
        <v>-6747</v>
      </c>
      <c r="L3620">
        <f t="shared" si="453"/>
        <v>10207</v>
      </c>
      <c r="M3620">
        <f t="shared" si="454"/>
        <v>251.1</v>
      </c>
      <c r="N3620">
        <f t="shared" si="455"/>
        <v>1</v>
      </c>
    </row>
    <row r="3621" spans="1:14">
      <c r="A3621">
        <f t="shared" si="448"/>
        <v>0</v>
      </c>
      <c r="B3621">
        <f t="shared" si="449"/>
        <v>0</v>
      </c>
      <c r="C3621">
        <v>224</v>
      </c>
      <c r="D3621">
        <v>100</v>
      </c>
      <c r="E3621">
        <f t="shared" si="450"/>
        <v>-999</v>
      </c>
      <c r="F3621">
        <f>能力值计算器!G2</f>
        <v>0</v>
      </c>
      <c r="G3621">
        <f>ROUNDDOWN((能力值计算器!F4+能力值计算器!E4*2+ROUNDDOWN(C3621/4,0))*能力值计算器!C2/100+10+能力值计算器!C2,0)</f>
        <v>173</v>
      </c>
      <c r="H3621">
        <f>ROUNDDOWN(ROUNDDOWN(ROUNDDOWN(ROUNDDOWN(ROUNDDOWN((能力值计算器!F6+能力值计算器!E6*2+ROUNDDOWN(D3621/4,0))*能力值计算器!C2/100+5,0)*能力值计算器!H6,0)*能力值计算器!K6,0)*能力值计算器!L6,0)*VLOOKUP(能力值计算器!J6,能力变化对照表!A:B,2,0),0)</f>
        <v>98</v>
      </c>
      <c r="I3621">
        <f>ROUNDDOWN(ROUNDDOWN(ROUNDDOWN(ROUNDDOWN(ROUNDDOWN((能力值计算器!F8+能力值计算器!E8*2+ROUNDDOWN(E3621/4,0))*能力值计算器!C2/100+5,0)*能力值计算器!H8,0)*能力值计算器!K8,0)*能力值计算器!L8,0)*VLOOKUP(能力值计算器!J8,能力变化对照表!A:B,2,0),0)</f>
        <v>-39</v>
      </c>
      <c r="J3621">
        <f t="shared" si="451"/>
        <v>0</v>
      </c>
      <c r="K3621">
        <f t="shared" si="452"/>
        <v>-6747</v>
      </c>
      <c r="L3621">
        <f t="shared" si="453"/>
        <v>10207</v>
      </c>
      <c r="M3621">
        <f t="shared" si="454"/>
        <v>251.1</v>
      </c>
      <c r="N3621">
        <f t="shared" si="455"/>
        <v>1</v>
      </c>
    </row>
    <row r="3622" spans="1:14">
      <c r="A3622">
        <f t="shared" si="448"/>
        <v>0</v>
      </c>
      <c r="B3622">
        <f t="shared" si="449"/>
        <v>0</v>
      </c>
      <c r="C3622">
        <v>224</v>
      </c>
      <c r="D3622">
        <v>104</v>
      </c>
      <c r="E3622">
        <f t="shared" si="450"/>
        <v>-999</v>
      </c>
      <c r="F3622">
        <f>能力值计算器!G2</f>
        <v>0</v>
      </c>
      <c r="G3622">
        <f>ROUNDDOWN((能力值计算器!F4+能力值计算器!E4*2+ROUNDDOWN(C3622/4,0))*能力值计算器!C2/100+10+能力值计算器!C2,0)</f>
        <v>173</v>
      </c>
      <c r="H3622">
        <f>ROUNDDOWN(ROUNDDOWN(ROUNDDOWN(ROUNDDOWN(ROUNDDOWN((能力值计算器!F6+能力值计算器!E6*2+ROUNDDOWN(D3622/4,0))*能力值计算器!C2/100+5,0)*能力值计算器!H6,0)*能力值计算器!K6,0)*能力值计算器!L6,0)*VLOOKUP(能力值计算器!J6,能力变化对照表!A:B,2,0),0)</f>
        <v>98</v>
      </c>
      <c r="I3622">
        <f>ROUNDDOWN(ROUNDDOWN(ROUNDDOWN(ROUNDDOWN(ROUNDDOWN((能力值计算器!F8+能力值计算器!E8*2+ROUNDDOWN(E3622/4,0))*能力值计算器!C2/100+5,0)*能力值计算器!H8,0)*能力值计算器!K8,0)*能力值计算器!L8,0)*VLOOKUP(能力值计算器!J8,能力变化对照表!A:B,2,0),0)</f>
        <v>-39</v>
      </c>
      <c r="J3622">
        <f t="shared" si="451"/>
        <v>0</v>
      </c>
      <c r="K3622">
        <f t="shared" si="452"/>
        <v>-6747</v>
      </c>
      <c r="L3622">
        <f t="shared" si="453"/>
        <v>10207</v>
      </c>
      <c r="M3622">
        <f t="shared" si="454"/>
        <v>251.1</v>
      </c>
      <c r="N3622">
        <f t="shared" si="455"/>
        <v>1</v>
      </c>
    </row>
    <row r="3623" spans="1:14">
      <c r="A3623">
        <f t="shared" si="448"/>
        <v>0</v>
      </c>
      <c r="B3623">
        <f t="shared" si="449"/>
        <v>0</v>
      </c>
      <c r="C3623">
        <v>124</v>
      </c>
      <c r="D3623">
        <v>156</v>
      </c>
      <c r="E3623">
        <f t="shared" si="450"/>
        <v>-999</v>
      </c>
      <c r="F3623">
        <f>能力值计算器!G2</f>
        <v>0</v>
      </c>
      <c r="G3623">
        <f>ROUNDDOWN((能力值计算器!F4+能力值计算器!E4*2+ROUNDDOWN(C3623/4,0))*能力值计算器!C2/100+10+能力值计算器!C2,0)</f>
        <v>161</v>
      </c>
      <c r="H3623">
        <f>ROUNDDOWN(ROUNDDOWN(ROUNDDOWN(ROUNDDOWN(ROUNDDOWN((能力值计算器!F6+能力值计算器!E6*2+ROUNDDOWN(D3623/4,0))*能力值计算器!C2/100+5,0)*能力值计算器!H6,0)*能力值计算器!K6,0)*能力值计算器!L6,0)*VLOOKUP(能力值计算器!J6,能力变化对照表!A:B,2,0),0)</f>
        <v>105</v>
      </c>
      <c r="I3623">
        <f>ROUNDDOWN(ROUNDDOWN(ROUNDDOWN(ROUNDDOWN(ROUNDDOWN((能力值计算器!F8+能力值计算器!E8*2+ROUNDDOWN(E3623/4,0))*能力值计算器!C2/100+5,0)*能力值计算器!H8,0)*能力值计算器!K8,0)*能力值计算器!L8,0)*VLOOKUP(能力值计算器!J8,能力变化对照表!A:B,2,0),0)</f>
        <v>-39</v>
      </c>
      <c r="J3623">
        <f t="shared" si="451"/>
        <v>0</v>
      </c>
      <c r="K3623">
        <f t="shared" si="452"/>
        <v>-6279</v>
      </c>
      <c r="L3623">
        <f t="shared" si="453"/>
        <v>10626</v>
      </c>
      <c r="M3623">
        <f t="shared" si="454"/>
        <v>239.1</v>
      </c>
      <c r="N3623">
        <f t="shared" si="455"/>
        <v>1</v>
      </c>
    </row>
    <row r="3624" spans="1:14">
      <c r="A3624">
        <f t="shared" si="448"/>
        <v>0</v>
      </c>
      <c r="B3624">
        <f t="shared" si="449"/>
        <v>0</v>
      </c>
      <c r="C3624">
        <v>124</v>
      </c>
      <c r="D3624">
        <v>160</v>
      </c>
      <c r="E3624">
        <f t="shared" si="450"/>
        <v>-999</v>
      </c>
      <c r="F3624">
        <f>能力值计算器!G2</f>
        <v>0</v>
      </c>
      <c r="G3624">
        <f>ROUNDDOWN((能力值计算器!F4+能力值计算器!E4*2+ROUNDDOWN(C3624/4,0))*能力值计算器!C2/100+10+能力值计算器!C2,0)</f>
        <v>161</v>
      </c>
      <c r="H3624">
        <f>ROUNDDOWN(ROUNDDOWN(ROUNDDOWN(ROUNDDOWN(ROUNDDOWN((能力值计算器!F6+能力值计算器!E6*2+ROUNDDOWN(D3624/4,0))*能力值计算器!C2/100+5,0)*能力值计算器!H6,0)*能力值计算器!K6,0)*能力值计算器!L6,0)*VLOOKUP(能力值计算器!J6,能力变化对照表!A:B,2,0),0)</f>
        <v>105</v>
      </c>
      <c r="I3624">
        <f>ROUNDDOWN(ROUNDDOWN(ROUNDDOWN(ROUNDDOWN(ROUNDDOWN((能力值计算器!F8+能力值计算器!E8*2+ROUNDDOWN(E3624/4,0))*能力值计算器!C2/100+5,0)*能力值计算器!H8,0)*能力值计算器!K8,0)*能力值计算器!L8,0)*VLOOKUP(能力值计算器!J8,能力变化对照表!A:B,2,0),0)</f>
        <v>-39</v>
      </c>
      <c r="J3624">
        <f t="shared" si="451"/>
        <v>0</v>
      </c>
      <c r="K3624">
        <f t="shared" si="452"/>
        <v>-6279</v>
      </c>
      <c r="L3624">
        <f t="shared" si="453"/>
        <v>10626</v>
      </c>
      <c r="M3624">
        <f t="shared" si="454"/>
        <v>239.1</v>
      </c>
      <c r="N3624">
        <f t="shared" si="455"/>
        <v>1</v>
      </c>
    </row>
    <row r="3625" spans="1:14">
      <c r="A3625">
        <f t="shared" si="448"/>
        <v>0</v>
      </c>
      <c r="B3625">
        <f t="shared" si="449"/>
        <v>0</v>
      </c>
      <c r="C3625">
        <v>128</v>
      </c>
      <c r="D3625">
        <v>156</v>
      </c>
      <c r="E3625">
        <f t="shared" si="450"/>
        <v>-999</v>
      </c>
      <c r="F3625">
        <f>能力值计算器!G2</f>
        <v>0</v>
      </c>
      <c r="G3625">
        <f>ROUNDDOWN((能力值计算器!F4+能力值计算器!E4*2+ROUNDDOWN(C3625/4,0))*能力值计算器!C2/100+10+能力值计算器!C2,0)</f>
        <v>161</v>
      </c>
      <c r="H3625">
        <f>ROUNDDOWN(ROUNDDOWN(ROUNDDOWN(ROUNDDOWN(ROUNDDOWN((能力值计算器!F6+能力值计算器!E6*2+ROUNDDOWN(D3625/4,0))*能力值计算器!C2/100+5,0)*能力值计算器!H6,0)*能力值计算器!K6,0)*能力值计算器!L6,0)*VLOOKUP(能力值计算器!J6,能力变化对照表!A:B,2,0),0)</f>
        <v>105</v>
      </c>
      <c r="I3625">
        <f>ROUNDDOWN(ROUNDDOWN(ROUNDDOWN(ROUNDDOWN(ROUNDDOWN((能力值计算器!F8+能力值计算器!E8*2+ROUNDDOWN(E3625/4,0))*能力值计算器!C2/100+5,0)*能力值计算器!H8,0)*能力值计算器!K8,0)*能力值计算器!L8,0)*VLOOKUP(能力值计算器!J8,能力变化对照表!A:B,2,0),0)</f>
        <v>-39</v>
      </c>
      <c r="J3625">
        <f t="shared" si="451"/>
        <v>0</v>
      </c>
      <c r="K3625">
        <f t="shared" si="452"/>
        <v>-6279</v>
      </c>
      <c r="L3625">
        <f t="shared" si="453"/>
        <v>10626</v>
      </c>
      <c r="M3625">
        <f t="shared" si="454"/>
        <v>239.1</v>
      </c>
      <c r="N3625">
        <f t="shared" si="455"/>
        <v>1</v>
      </c>
    </row>
    <row r="3626" spans="1:14">
      <c r="A3626">
        <f t="shared" si="448"/>
        <v>0</v>
      </c>
      <c r="B3626">
        <f t="shared" si="449"/>
        <v>0</v>
      </c>
      <c r="C3626">
        <v>128</v>
      </c>
      <c r="D3626">
        <v>160</v>
      </c>
      <c r="E3626">
        <f t="shared" si="450"/>
        <v>-999</v>
      </c>
      <c r="F3626">
        <f>能力值计算器!G2</f>
        <v>0</v>
      </c>
      <c r="G3626">
        <f>ROUNDDOWN((能力值计算器!F4+能力值计算器!E4*2+ROUNDDOWN(C3626/4,0))*能力值计算器!C2/100+10+能力值计算器!C2,0)</f>
        <v>161</v>
      </c>
      <c r="H3626">
        <f>ROUNDDOWN(ROUNDDOWN(ROUNDDOWN(ROUNDDOWN(ROUNDDOWN((能力值计算器!F6+能力值计算器!E6*2+ROUNDDOWN(D3626/4,0))*能力值计算器!C2/100+5,0)*能力值计算器!H6,0)*能力值计算器!K6,0)*能力值计算器!L6,0)*VLOOKUP(能力值计算器!J6,能力变化对照表!A:B,2,0),0)</f>
        <v>105</v>
      </c>
      <c r="I3626">
        <f>ROUNDDOWN(ROUNDDOWN(ROUNDDOWN(ROUNDDOWN(ROUNDDOWN((能力值计算器!F8+能力值计算器!E8*2+ROUNDDOWN(E3626/4,0))*能力值计算器!C2/100+5,0)*能力值计算器!H8,0)*能力值计算器!K8,0)*能力值计算器!L8,0)*VLOOKUP(能力值计算器!J8,能力变化对照表!A:B,2,0),0)</f>
        <v>-39</v>
      </c>
      <c r="J3626">
        <f t="shared" si="451"/>
        <v>0</v>
      </c>
      <c r="K3626">
        <f t="shared" si="452"/>
        <v>-6279</v>
      </c>
      <c r="L3626">
        <f t="shared" si="453"/>
        <v>10626</v>
      </c>
      <c r="M3626">
        <f t="shared" si="454"/>
        <v>239.1</v>
      </c>
      <c r="N3626">
        <f t="shared" si="455"/>
        <v>1</v>
      </c>
    </row>
    <row r="3627" spans="1:14">
      <c r="A3627">
        <f t="shared" si="448"/>
        <v>0</v>
      </c>
      <c r="B3627">
        <f t="shared" si="449"/>
        <v>0</v>
      </c>
      <c r="C3627">
        <v>204</v>
      </c>
      <c r="D3627">
        <v>108</v>
      </c>
      <c r="E3627">
        <f t="shared" si="450"/>
        <v>-999</v>
      </c>
      <c r="F3627">
        <f>能力值计算器!G2</f>
        <v>0</v>
      </c>
      <c r="G3627">
        <f>ROUNDDOWN((能力值计算器!F4+能力值计算器!E4*2+ROUNDDOWN(C3627/4,0))*能力值计算器!C2/100+10+能力值计算器!C2,0)</f>
        <v>171</v>
      </c>
      <c r="H3627">
        <f>ROUNDDOWN(ROUNDDOWN(ROUNDDOWN(ROUNDDOWN(ROUNDDOWN((能力值计算器!F6+能力值计算器!E6*2+ROUNDDOWN(D3627/4,0))*能力值计算器!C2/100+5,0)*能力值计算器!H6,0)*能力值计算器!K6,0)*能力值计算器!L6,0)*VLOOKUP(能力值计算器!J6,能力变化对照表!A:B,2,0),0)</f>
        <v>99</v>
      </c>
      <c r="I3627">
        <f>ROUNDDOWN(ROUNDDOWN(ROUNDDOWN(ROUNDDOWN(ROUNDDOWN((能力值计算器!F8+能力值计算器!E8*2+ROUNDDOWN(E3627/4,0))*能力值计算器!C2/100+5,0)*能力值计算器!H8,0)*能力值计算器!K8,0)*能力值计算器!L8,0)*VLOOKUP(能力值计算器!J8,能力变化对照表!A:B,2,0),0)</f>
        <v>-39</v>
      </c>
      <c r="J3627">
        <f t="shared" si="451"/>
        <v>0</v>
      </c>
      <c r="K3627">
        <f t="shared" si="452"/>
        <v>-6669</v>
      </c>
      <c r="L3627">
        <f t="shared" si="453"/>
        <v>10260</v>
      </c>
      <c r="M3627">
        <f t="shared" si="454"/>
        <v>249.1</v>
      </c>
      <c r="N3627">
        <f t="shared" si="455"/>
        <v>1</v>
      </c>
    </row>
    <row r="3628" spans="1:14">
      <c r="A3628">
        <f t="shared" si="448"/>
        <v>0</v>
      </c>
      <c r="B3628">
        <f t="shared" si="449"/>
        <v>0</v>
      </c>
      <c r="C3628">
        <v>204</v>
      </c>
      <c r="D3628">
        <v>112</v>
      </c>
      <c r="E3628">
        <f t="shared" si="450"/>
        <v>-999</v>
      </c>
      <c r="F3628">
        <f>能力值计算器!G2</f>
        <v>0</v>
      </c>
      <c r="G3628">
        <f>ROUNDDOWN((能力值计算器!F4+能力值计算器!E4*2+ROUNDDOWN(C3628/4,0))*能力值计算器!C2/100+10+能力值计算器!C2,0)</f>
        <v>171</v>
      </c>
      <c r="H3628">
        <f>ROUNDDOWN(ROUNDDOWN(ROUNDDOWN(ROUNDDOWN(ROUNDDOWN((能力值计算器!F6+能力值计算器!E6*2+ROUNDDOWN(D3628/4,0))*能力值计算器!C2/100+5,0)*能力值计算器!H6,0)*能力值计算器!K6,0)*能力值计算器!L6,0)*VLOOKUP(能力值计算器!J6,能力变化对照表!A:B,2,0),0)</f>
        <v>99</v>
      </c>
      <c r="I3628">
        <f>ROUNDDOWN(ROUNDDOWN(ROUNDDOWN(ROUNDDOWN(ROUNDDOWN((能力值计算器!F8+能力值计算器!E8*2+ROUNDDOWN(E3628/4,0))*能力值计算器!C2/100+5,0)*能力值计算器!H8,0)*能力值计算器!K8,0)*能力值计算器!L8,0)*VLOOKUP(能力值计算器!J8,能力变化对照表!A:B,2,0),0)</f>
        <v>-39</v>
      </c>
      <c r="J3628">
        <f t="shared" si="451"/>
        <v>0</v>
      </c>
      <c r="K3628">
        <f t="shared" si="452"/>
        <v>-6669</v>
      </c>
      <c r="L3628">
        <f t="shared" si="453"/>
        <v>10260</v>
      </c>
      <c r="M3628">
        <f t="shared" si="454"/>
        <v>249.1</v>
      </c>
      <c r="N3628">
        <f t="shared" si="455"/>
        <v>1</v>
      </c>
    </row>
    <row r="3629" spans="1:14">
      <c r="A3629">
        <f t="shared" si="448"/>
        <v>0</v>
      </c>
      <c r="B3629">
        <f t="shared" si="449"/>
        <v>0</v>
      </c>
      <c r="C3629">
        <v>208</v>
      </c>
      <c r="D3629">
        <v>108</v>
      </c>
      <c r="E3629">
        <f t="shared" si="450"/>
        <v>-999</v>
      </c>
      <c r="F3629">
        <f>能力值计算器!G2</f>
        <v>0</v>
      </c>
      <c r="G3629">
        <f>ROUNDDOWN((能力值计算器!F4+能力值计算器!E4*2+ROUNDDOWN(C3629/4,0))*能力值计算器!C2/100+10+能力值计算器!C2,0)</f>
        <v>171</v>
      </c>
      <c r="H3629">
        <f>ROUNDDOWN(ROUNDDOWN(ROUNDDOWN(ROUNDDOWN(ROUNDDOWN((能力值计算器!F6+能力值计算器!E6*2+ROUNDDOWN(D3629/4,0))*能力值计算器!C2/100+5,0)*能力值计算器!H6,0)*能力值计算器!K6,0)*能力值计算器!L6,0)*VLOOKUP(能力值计算器!J6,能力变化对照表!A:B,2,0),0)</f>
        <v>99</v>
      </c>
      <c r="I3629">
        <f>ROUNDDOWN(ROUNDDOWN(ROUNDDOWN(ROUNDDOWN(ROUNDDOWN((能力值计算器!F8+能力值计算器!E8*2+ROUNDDOWN(E3629/4,0))*能力值计算器!C2/100+5,0)*能力值计算器!H8,0)*能力值计算器!K8,0)*能力值计算器!L8,0)*VLOOKUP(能力值计算器!J8,能力变化对照表!A:B,2,0),0)</f>
        <v>-39</v>
      </c>
      <c r="J3629">
        <f t="shared" si="451"/>
        <v>0</v>
      </c>
      <c r="K3629">
        <f t="shared" si="452"/>
        <v>-6669</v>
      </c>
      <c r="L3629">
        <f t="shared" si="453"/>
        <v>10260</v>
      </c>
      <c r="M3629">
        <f t="shared" si="454"/>
        <v>249.1</v>
      </c>
      <c r="N3629">
        <f t="shared" si="455"/>
        <v>1</v>
      </c>
    </row>
    <row r="3630" spans="1:14">
      <c r="A3630">
        <f t="shared" si="448"/>
        <v>0</v>
      </c>
      <c r="B3630">
        <f t="shared" si="449"/>
        <v>0</v>
      </c>
      <c r="C3630">
        <v>208</v>
      </c>
      <c r="D3630">
        <v>112</v>
      </c>
      <c r="E3630">
        <f t="shared" si="450"/>
        <v>-999</v>
      </c>
      <c r="F3630">
        <f>能力值计算器!G2</f>
        <v>0</v>
      </c>
      <c r="G3630">
        <f>ROUNDDOWN((能力值计算器!F4+能力值计算器!E4*2+ROUNDDOWN(C3630/4,0))*能力值计算器!C2/100+10+能力值计算器!C2,0)</f>
        <v>171</v>
      </c>
      <c r="H3630">
        <f>ROUNDDOWN(ROUNDDOWN(ROUNDDOWN(ROUNDDOWN(ROUNDDOWN((能力值计算器!F6+能力值计算器!E6*2+ROUNDDOWN(D3630/4,0))*能力值计算器!C2/100+5,0)*能力值计算器!H6,0)*能力值计算器!K6,0)*能力值计算器!L6,0)*VLOOKUP(能力值计算器!J6,能力变化对照表!A:B,2,0),0)</f>
        <v>99</v>
      </c>
      <c r="I3630">
        <f>ROUNDDOWN(ROUNDDOWN(ROUNDDOWN(ROUNDDOWN(ROUNDDOWN((能力值计算器!F8+能力值计算器!E8*2+ROUNDDOWN(E3630/4,0))*能力值计算器!C2/100+5,0)*能力值计算器!H8,0)*能力值计算器!K8,0)*能力值计算器!L8,0)*VLOOKUP(能力值计算器!J8,能力变化对照表!A:B,2,0),0)</f>
        <v>-39</v>
      </c>
      <c r="J3630">
        <f t="shared" si="451"/>
        <v>0</v>
      </c>
      <c r="K3630">
        <f t="shared" si="452"/>
        <v>-6669</v>
      </c>
      <c r="L3630">
        <f t="shared" si="453"/>
        <v>10260</v>
      </c>
      <c r="M3630">
        <f t="shared" si="454"/>
        <v>249.1</v>
      </c>
      <c r="N3630">
        <f t="shared" si="455"/>
        <v>1</v>
      </c>
    </row>
    <row r="3631" spans="1:14">
      <c r="A3631">
        <f t="shared" si="448"/>
        <v>0</v>
      </c>
      <c r="B3631">
        <f t="shared" si="449"/>
        <v>0</v>
      </c>
      <c r="C3631">
        <v>148</v>
      </c>
      <c r="D3631">
        <v>140</v>
      </c>
      <c r="E3631">
        <f t="shared" si="450"/>
        <v>-999</v>
      </c>
      <c r="F3631">
        <f>能力值计算器!G2</f>
        <v>0</v>
      </c>
      <c r="G3631">
        <f>ROUNDDOWN((能力值计算器!F4+能力值计算器!E4*2+ROUNDDOWN(C3631/4,0))*能力值计算器!C2/100+10+能力值计算器!C2,0)</f>
        <v>164</v>
      </c>
      <c r="H3631">
        <f>ROUNDDOWN(ROUNDDOWN(ROUNDDOWN(ROUNDDOWN(ROUNDDOWN((能力值计算器!F6+能力值计算器!E6*2+ROUNDDOWN(D3631/4,0))*能力值计算器!C2/100+5,0)*能力值计算器!H6,0)*能力值计算器!K6,0)*能力值计算器!L6,0)*VLOOKUP(能力值计算器!J6,能力变化对照表!A:B,2,0),0)</f>
        <v>103</v>
      </c>
      <c r="I3631">
        <f>ROUNDDOWN(ROUNDDOWN(ROUNDDOWN(ROUNDDOWN(ROUNDDOWN((能力值计算器!F8+能力值计算器!E8*2+ROUNDDOWN(E3631/4,0))*能力值计算器!C2/100+5,0)*能力值计算器!H8,0)*能力值计算器!K8,0)*能力值计算器!L8,0)*VLOOKUP(能力值计算器!J8,能力变化对照表!A:B,2,0),0)</f>
        <v>-39</v>
      </c>
      <c r="J3631">
        <f t="shared" si="451"/>
        <v>0</v>
      </c>
      <c r="K3631">
        <f t="shared" si="452"/>
        <v>-6396</v>
      </c>
      <c r="L3631">
        <f t="shared" si="453"/>
        <v>10496</v>
      </c>
      <c r="M3631">
        <f t="shared" si="454"/>
        <v>242.1</v>
      </c>
      <c r="N3631">
        <f t="shared" si="455"/>
        <v>1</v>
      </c>
    </row>
    <row r="3632" spans="1:14">
      <c r="A3632">
        <f t="shared" si="448"/>
        <v>0</v>
      </c>
      <c r="B3632">
        <f t="shared" si="449"/>
        <v>0</v>
      </c>
      <c r="C3632">
        <v>148</v>
      </c>
      <c r="D3632">
        <v>144</v>
      </c>
      <c r="E3632">
        <f t="shared" si="450"/>
        <v>-999</v>
      </c>
      <c r="F3632">
        <f>能力值计算器!G2</f>
        <v>0</v>
      </c>
      <c r="G3632">
        <f>ROUNDDOWN((能力值计算器!F4+能力值计算器!E4*2+ROUNDDOWN(C3632/4,0))*能力值计算器!C2/100+10+能力值计算器!C2,0)</f>
        <v>164</v>
      </c>
      <c r="H3632">
        <f>ROUNDDOWN(ROUNDDOWN(ROUNDDOWN(ROUNDDOWN(ROUNDDOWN((能力值计算器!F6+能力值计算器!E6*2+ROUNDDOWN(D3632/4,0))*能力值计算器!C2/100+5,0)*能力值计算器!H6,0)*能力值计算器!K6,0)*能力值计算器!L6,0)*VLOOKUP(能力值计算器!J6,能力变化对照表!A:B,2,0),0)</f>
        <v>103</v>
      </c>
      <c r="I3632">
        <f>ROUNDDOWN(ROUNDDOWN(ROUNDDOWN(ROUNDDOWN(ROUNDDOWN((能力值计算器!F8+能力值计算器!E8*2+ROUNDDOWN(E3632/4,0))*能力值计算器!C2/100+5,0)*能力值计算器!H8,0)*能力值计算器!K8,0)*能力值计算器!L8,0)*VLOOKUP(能力值计算器!J8,能力变化对照表!A:B,2,0),0)</f>
        <v>-39</v>
      </c>
      <c r="J3632">
        <f t="shared" si="451"/>
        <v>0</v>
      </c>
      <c r="K3632">
        <f t="shared" si="452"/>
        <v>-6396</v>
      </c>
      <c r="L3632">
        <f t="shared" si="453"/>
        <v>10496</v>
      </c>
      <c r="M3632">
        <f t="shared" si="454"/>
        <v>242.1</v>
      </c>
      <c r="N3632">
        <f t="shared" si="455"/>
        <v>1</v>
      </c>
    </row>
    <row r="3633" spans="1:14">
      <c r="A3633">
        <f t="shared" si="448"/>
        <v>0</v>
      </c>
      <c r="B3633">
        <f t="shared" si="449"/>
        <v>0</v>
      </c>
      <c r="C3633">
        <v>152</v>
      </c>
      <c r="D3633">
        <v>140</v>
      </c>
      <c r="E3633">
        <f t="shared" si="450"/>
        <v>-999</v>
      </c>
      <c r="F3633">
        <f>能力值计算器!G2</f>
        <v>0</v>
      </c>
      <c r="G3633">
        <f>ROUNDDOWN((能力值计算器!F4+能力值计算器!E4*2+ROUNDDOWN(C3633/4,0))*能力值计算器!C2/100+10+能力值计算器!C2,0)</f>
        <v>164</v>
      </c>
      <c r="H3633">
        <f>ROUNDDOWN(ROUNDDOWN(ROUNDDOWN(ROUNDDOWN(ROUNDDOWN((能力值计算器!F6+能力值计算器!E6*2+ROUNDDOWN(D3633/4,0))*能力值计算器!C2/100+5,0)*能力值计算器!H6,0)*能力值计算器!K6,0)*能力值计算器!L6,0)*VLOOKUP(能力值计算器!J6,能力变化对照表!A:B,2,0),0)</f>
        <v>103</v>
      </c>
      <c r="I3633">
        <f>ROUNDDOWN(ROUNDDOWN(ROUNDDOWN(ROUNDDOWN(ROUNDDOWN((能力值计算器!F8+能力值计算器!E8*2+ROUNDDOWN(E3633/4,0))*能力值计算器!C2/100+5,0)*能力值计算器!H8,0)*能力值计算器!K8,0)*能力值计算器!L8,0)*VLOOKUP(能力值计算器!J8,能力变化对照表!A:B,2,0),0)</f>
        <v>-39</v>
      </c>
      <c r="J3633">
        <f t="shared" si="451"/>
        <v>0</v>
      </c>
      <c r="K3633">
        <f t="shared" si="452"/>
        <v>-6396</v>
      </c>
      <c r="L3633">
        <f t="shared" si="453"/>
        <v>10496</v>
      </c>
      <c r="M3633">
        <f t="shared" si="454"/>
        <v>242.1</v>
      </c>
      <c r="N3633">
        <f t="shared" si="455"/>
        <v>1</v>
      </c>
    </row>
    <row r="3634" spans="1:14">
      <c r="A3634">
        <f t="shared" si="448"/>
        <v>0</v>
      </c>
      <c r="B3634">
        <f t="shared" si="449"/>
        <v>0</v>
      </c>
      <c r="C3634">
        <v>152</v>
      </c>
      <c r="D3634">
        <v>144</v>
      </c>
      <c r="E3634">
        <f t="shared" si="450"/>
        <v>-999</v>
      </c>
      <c r="F3634">
        <f>能力值计算器!G2</f>
        <v>0</v>
      </c>
      <c r="G3634">
        <f>ROUNDDOWN((能力值计算器!F4+能力值计算器!E4*2+ROUNDDOWN(C3634/4,0))*能力值计算器!C2/100+10+能力值计算器!C2,0)</f>
        <v>164</v>
      </c>
      <c r="H3634">
        <f>ROUNDDOWN(ROUNDDOWN(ROUNDDOWN(ROUNDDOWN(ROUNDDOWN((能力值计算器!F6+能力值计算器!E6*2+ROUNDDOWN(D3634/4,0))*能力值计算器!C2/100+5,0)*能力值计算器!H6,0)*能力值计算器!K6,0)*能力值计算器!L6,0)*VLOOKUP(能力值计算器!J6,能力变化对照表!A:B,2,0),0)</f>
        <v>103</v>
      </c>
      <c r="I3634">
        <f>ROUNDDOWN(ROUNDDOWN(ROUNDDOWN(ROUNDDOWN(ROUNDDOWN((能力值计算器!F8+能力值计算器!E8*2+ROUNDDOWN(E3634/4,0))*能力值计算器!C2/100+5,0)*能力值计算器!H8,0)*能力值计算器!K8,0)*能力值计算器!L8,0)*VLOOKUP(能力值计算器!J8,能力变化对照表!A:B,2,0),0)</f>
        <v>-39</v>
      </c>
      <c r="J3634">
        <f t="shared" si="451"/>
        <v>0</v>
      </c>
      <c r="K3634">
        <f t="shared" si="452"/>
        <v>-6396</v>
      </c>
      <c r="L3634">
        <f t="shared" si="453"/>
        <v>10496</v>
      </c>
      <c r="M3634">
        <f t="shared" si="454"/>
        <v>242.1</v>
      </c>
      <c r="N3634">
        <f t="shared" si="455"/>
        <v>1</v>
      </c>
    </row>
    <row r="3635" spans="1:14">
      <c r="A3635">
        <f t="shared" si="448"/>
        <v>0</v>
      </c>
      <c r="B3635">
        <f t="shared" si="449"/>
        <v>0</v>
      </c>
      <c r="C3635">
        <v>84</v>
      </c>
      <c r="D3635">
        <v>180</v>
      </c>
      <c r="E3635">
        <f t="shared" si="450"/>
        <v>-999</v>
      </c>
      <c r="F3635">
        <f>能力值计算器!G2</f>
        <v>0</v>
      </c>
      <c r="G3635">
        <f>ROUNDDOWN((能力值计算器!F4+能力值计算器!E4*2+ROUNDDOWN(C3635/4,0))*能力值计算器!C2/100+10+能力值计算器!C2,0)</f>
        <v>156</v>
      </c>
      <c r="H3635">
        <f>ROUNDDOWN(ROUNDDOWN(ROUNDDOWN(ROUNDDOWN(ROUNDDOWN((能力值计算器!F6+能力值计算器!E6*2+ROUNDDOWN(D3635/4,0))*能力值计算器!C2/100+5,0)*能力值计算器!H6,0)*能力值计算器!K6,0)*能力值计算器!L6,0)*VLOOKUP(能力值计算器!J6,能力变化对照表!A:B,2,0),0)</f>
        <v>108</v>
      </c>
      <c r="I3635">
        <f>ROUNDDOWN(ROUNDDOWN(ROUNDDOWN(ROUNDDOWN(ROUNDDOWN((能力值计算器!F8+能力值计算器!E8*2+ROUNDDOWN(E3635/4,0))*能力值计算器!C2/100+5,0)*能力值计算器!H8,0)*能力值计算器!K8,0)*能力值计算器!L8,0)*VLOOKUP(能力值计算器!J8,能力变化对照表!A:B,2,0),0)</f>
        <v>-39</v>
      </c>
      <c r="J3635">
        <f t="shared" si="451"/>
        <v>0</v>
      </c>
      <c r="K3635">
        <f t="shared" si="452"/>
        <v>-6084</v>
      </c>
      <c r="L3635">
        <f t="shared" si="453"/>
        <v>10764</v>
      </c>
      <c r="M3635">
        <f t="shared" si="454"/>
        <v>234.1</v>
      </c>
      <c r="N3635">
        <f t="shared" si="455"/>
        <v>1</v>
      </c>
    </row>
    <row r="3636" spans="1:14">
      <c r="A3636">
        <f t="shared" si="448"/>
        <v>0</v>
      </c>
      <c r="B3636">
        <f t="shared" si="449"/>
        <v>0</v>
      </c>
      <c r="C3636">
        <v>84</v>
      </c>
      <c r="D3636">
        <v>184</v>
      </c>
      <c r="E3636">
        <f t="shared" si="450"/>
        <v>-999</v>
      </c>
      <c r="F3636">
        <f>能力值计算器!G2</f>
        <v>0</v>
      </c>
      <c r="G3636">
        <f>ROUNDDOWN((能力值计算器!F4+能力值计算器!E4*2+ROUNDDOWN(C3636/4,0))*能力值计算器!C2/100+10+能力值计算器!C2,0)</f>
        <v>156</v>
      </c>
      <c r="H3636">
        <f>ROUNDDOWN(ROUNDDOWN(ROUNDDOWN(ROUNDDOWN(ROUNDDOWN((能力值计算器!F6+能力值计算器!E6*2+ROUNDDOWN(D3636/4,0))*能力值计算器!C2/100+5,0)*能力值计算器!H6,0)*能力值计算器!K6,0)*能力值计算器!L6,0)*VLOOKUP(能力值计算器!J6,能力变化对照表!A:B,2,0),0)</f>
        <v>108</v>
      </c>
      <c r="I3636">
        <f>ROUNDDOWN(ROUNDDOWN(ROUNDDOWN(ROUNDDOWN(ROUNDDOWN((能力值计算器!F8+能力值计算器!E8*2+ROUNDDOWN(E3636/4,0))*能力值计算器!C2/100+5,0)*能力值计算器!H8,0)*能力值计算器!K8,0)*能力值计算器!L8,0)*VLOOKUP(能力值计算器!J8,能力变化对照表!A:B,2,0),0)</f>
        <v>-39</v>
      </c>
      <c r="J3636">
        <f t="shared" si="451"/>
        <v>0</v>
      </c>
      <c r="K3636">
        <f t="shared" si="452"/>
        <v>-6084</v>
      </c>
      <c r="L3636">
        <f t="shared" si="453"/>
        <v>10764</v>
      </c>
      <c r="M3636">
        <f t="shared" si="454"/>
        <v>234.1</v>
      </c>
      <c r="N3636">
        <f t="shared" si="455"/>
        <v>1</v>
      </c>
    </row>
    <row r="3637" spans="1:14">
      <c r="A3637">
        <f t="shared" si="448"/>
        <v>0</v>
      </c>
      <c r="B3637">
        <f t="shared" si="449"/>
        <v>0</v>
      </c>
      <c r="C3637">
        <v>88</v>
      </c>
      <c r="D3637">
        <v>180</v>
      </c>
      <c r="E3637">
        <f t="shared" si="450"/>
        <v>-999</v>
      </c>
      <c r="F3637">
        <f>能力值计算器!G2</f>
        <v>0</v>
      </c>
      <c r="G3637">
        <f>ROUNDDOWN((能力值计算器!F4+能力值计算器!E4*2+ROUNDDOWN(C3637/4,0))*能力值计算器!C2/100+10+能力值计算器!C2,0)</f>
        <v>156</v>
      </c>
      <c r="H3637">
        <f>ROUNDDOWN(ROUNDDOWN(ROUNDDOWN(ROUNDDOWN(ROUNDDOWN((能力值计算器!F6+能力值计算器!E6*2+ROUNDDOWN(D3637/4,0))*能力值计算器!C2/100+5,0)*能力值计算器!H6,0)*能力值计算器!K6,0)*能力值计算器!L6,0)*VLOOKUP(能力值计算器!J6,能力变化对照表!A:B,2,0),0)</f>
        <v>108</v>
      </c>
      <c r="I3637">
        <f>ROUNDDOWN(ROUNDDOWN(ROUNDDOWN(ROUNDDOWN(ROUNDDOWN((能力值计算器!F8+能力值计算器!E8*2+ROUNDDOWN(E3637/4,0))*能力值计算器!C2/100+5,0)*能力值计算器!H8,0)*能力值计算器!K8,0)*能力值计算器!L8,0)*VLOOKUP(能力值计算器!J8,能力变化对照表!A:B,2,0),0)</f>
        <v>-39</v>
      </c>
      <c r="J3637">
        <f t="shared" si="451"/>
        <v>0</v>
      </c>
      <c r="K3637">
        <f t="shared" si="452"/>
        <v>-6084</v>
      </c>
      <c r="L3637">
        <f t="shared" si="453"/>
        <v>10764</v>
      </c>
      <c r="M3637">
        <f t="shared" si="454"/>
        <v>234.1</v>
      </c>
      <c r="N3637">
        <f t="shared" si="455"/>
        <v>1</v>
      </c>
    </row>
    <row r="3638" spans="1:14">
      <c r="A3638">
        <f t="shared" si="448"/>
        <v>0</v>
      </c>
      <c r="B3638">
        <f t="shared" si="449"/>
        <v>0</v>
      </c>
      <c r="C3638">
        <v>88</v>
      </c>
      <c r="D3638">
        <v>184</v>
      </c>
      <c r="E3638">
        <f t="shared" si="450"/>
        <v>-999</v>
      </c>
      <c r="F3638">
        <f>能力值计算器!G2</f>
        <v>0</v>
      </c>
      <c r="G3638">
        <f>ROUNDDOWN((能力值计算器!F4+能力值计算器!E4*2+ROUNDDOWN(C3638/4,0))*能力值计算器!C2/100+10+能力值计算器!C2,0)</f>
        <v>156</v>
      </c>
      <c r="H3638">
        <f>ROUNDDOWN(ROUNDDOWN(ROUNDDOWN(ROUNDDOWN(ROUNDDOWN((能力值计算器!F6+能力值计算器!E6*2+ROUNDDOWN(D3638/4,0))*能力值计算器!C2/100+5,0)*能力值计算器!H6,0)*能力值计算器!K6,0)*能力值计算器!L6,0)*VLOOKUP(能力值计算器!J6,能力变化对照表!A:B,2,0),0)</f>
        <v>108</v>
      </c>
      <c r="I3638">
        <f>ROUNDDOWN(ROUNDDOWN(ROUNDDOWN(ROUNDDOWN(ROUNDDOWN((能力值计算器!F8+能力值计算器!E8*2+ROUNDDOWN(E3638/4,0))*能力值计算器!C2/100+5,0)*能力值计算器!H8,0)*能力值计算器!K8,0)*能力值计算器!L8,0)*VLOOKUP(能力值计算器!J8,能力变化对照表!A:B,2,0),0)</f>
        <v>-39</v>
      </c>
      <c r="J3638">
        <f t="shared" si="451"/>
        <v>0</v>
      </c>
      <c r="K3638">
        <f t="shared" si="452"/>
        <v>-6084</v>
      </c>
      <c r="L3638">
        <f t="shared" si="453"/>
        <v>10764</v>
      </c>
      <c r="M3638">
        <f t="shared" si="454"/>
        <v>234.1</v>
      </c>
      <c r="N3638">
        <f t="shared" si="455"/>
        <v>1</v>
      </c>
    </row>
    <row r="3639" spans="1:14">
      <c r="A3639">
        <f t="shared" si="448"/>
        <v>0</v>
      </c>
      <c r="B3639">
        <f t="shared" si="449"/>
        <v>0</v>
      </c>
      <c r="C3639">
        <v>60</v>
      </c>
      <c r="D3639">
        <v>200</v>
      </c>
      <c r="E3639">
        <f t="shared" si="450"/>
        <v>-999</v>
      </c>
      <c r="F3639">
        <f>能力值计算器!G2</f>
        <v>0</v>
      </c>
      <c r="G3639">
        <f>ROUNDDOWN((能力值计算器!F4+能力值计算器!E4*2+ROUNDDOWN(C3639/4,0))*能力值计算器!C2/100+10+能力值计算器!C2,0)</f>
        <v>153</v>
      </c>
      <c r="H3639">
        <f>ROUNDDOWN(ROUNDDOWN(ROUNDDOWN(ROUNDDOWN(ROUNDDOWN((能力值计算器!F6+能力值计算器!E6*2+ROUNDDOWN(D3639/4,0))*能力值计算器!C2/100+5,0)*能力值计算器!H6,0)*能力值计算器!K6,0)*能力值计算器!L6,0)*VLOOKUP(能力值计算器!J6,能力变化对照表!A:B,2,0),0)</f>
        <v>110</v>
      </c>
      <c r="I3639">
        <f>ROUNDDOWN(ROUNDDOWN(ROUNDDOWN(ROUNDDOWN(ROUNDDOWN((能力值计算器!F8+能力值计算器!E8*2+ROUNDDOWN(E3639/4,0))*能力值计算器!C2/100+5,0)*能力值计算器!H8,0)*能力值计算器!K8,0)*能力值计算器!L8,0)*VLOOKUP(能力值计算器!J8,能力变化对照表!A:B,2,0),0)</f>
        <v>-39</v>
      </c>
      <c r="J3639">
        <f t="shared" si="451"/>
        <v>0</v>
      </c>
      <c r="K3639">
        <f t="shared" si="452"/>
        <v>-5967</v>
      </c>
      <c r="L3639">
        <f t="shared" si="453"/>
        <v>10863</v>
      </c>
      <c r="M3639">
        <f t="shared" si="454"/>
        <v>231.1</v>
      </c>
      <c r="N3639">
        <f t="shared" si="455"/>
        <v>1</v>
      </c>
    </row>
    <row r="3640" spans="1:14">
      <c r="A3640">
        <f t="shared" si="448"/>
        <v>0</v>
      </c>
      <c r="B3640">
        <f t="shared" si="449"/>
        <v>0</v>
      </c>
      <c r="C3640">
        <v>64</v>
      </c>
      <c r="D3640">
        <v>196</v>
      </c>
      <c r="E3640">
        <f t="shared" si="450"/>
        <v>-999</v>
      </c>
      <c r="F3640">
        <f>能力值计算器!G2</f>
        <v>0</v>
      </c>
      <c r="G3640">
        <f>ROUNDDOWN((能力值计算器!F4+能力值计算器!E4*2+ROUNDDOWN(C3640/4,0))*能力值计算器!C2/100+10+能力值计算器!C2,0)</f>
        <v>153</v>
      </c>
      <c r="H3640">
        <f>ROUNDDOWN(ROUNDDOWN(ROUNDDOWN(ROUNDDOWN(ROUNDDOWN((能力值计算器!F6+能力值计算器!E6*2+ROUNDDOWN(D3640/4,0))*能力值计算器!C2/100+5,0)*能力值计算器!H6,0)*能力值计算器!K6,0)*能力值计算器!L6,0)*VLOOKUP(能力值计算器!J6,能力变化对照表!A:B,2,0),0)</f>
        <v>110</v>
      </c>
      <c r="I3640">
        <f>ROUNDDOWN(ROUNDDOWN(ROUNDDOWN(ROUNDDOWN(ROUNDDOWN((能力值计算器!F8+能力值计算器!E8*2+ROUNDDOWN(E3640/4,0))*能力值计算器!C2/100+5,0)*能力值计算器!H8,0)*能力值计算器!K8,0)*能力值计算器!L8,0)*VLOOKUP(能力值计算器!J8,能力变化对照表!A:B,2,0),0)</f>
        <v>-39</v>
      </c>
      <c r="J3640">
        <f t="shared" si="451"/>
        <v>0</v>
      </c>
      <c r="K3640">
        <f t="shared" si="452"/>
        <v>-5967</v>
      </c>
      <c r="L3640">
        <f t="shared" si="453"/>
        <v>10863</v>
      </c>
      <c r="M3640">
        <f t="shared" si="454"/>
        <v>231.1</v>
      </c>
      <c r="N3640">
        <f t="shared" si="455"/>
        <v>1</v>
      </c>
    </row>
    <row r="3641" spans="1:14">
      <c r="A3641">
        <f t="shared" si="448"/>
        <v>0</v>
      </c>
      <c r="B3641">
        <f t="shared" si="449"/>
        <v>0</v>
      </c>
      <c r="C3641">
        <v>64</v>
      </c>
      <c r="D3641">
        <v>200</v>
      </c>
      <c r="E3641">
        <f t="shared" si="450"/>
        <v>-999</v>
      </c>
      <c r="F3641">
        <f>能力值计算器!G2</f>
        <v>0</v>
      </c>
      <c r="G3641">
        <f>ROUNDDOWN((能力值计算器!F4+能力值计算器!E4*2+ROUNDDOWN(C3641/4,0))*能力值计算器!C2/100+10+能力值计算器!C2,0)</f>
        <v>153</v>
      </c>
      <c r="H3641">
        <f>ROUNDDOWN(ROUNDDOWN(ROUNDDOWN(ROUNDDOWN(ROUNDDOWN((能力值计算器!F6+能力值计算器!E6*2+ROUNDDOWN(D3641/4,0))*能力值计算器!C2/100+5,0)*能力值计算器!H6,0)*能力值计算器!K6,0)*能力值计算器!L6,0)*VLOOKUP(能力值计算器!J6,能力变化对照表!A:B,2,0),0)</f>
        <v>110</v>
      </c>
      <c r="I3641">
        <f>ROUNDDOWN(ROUNDDOWN(ROUNDDOWN(ROUNDDOWN(ROUNDDOWN((能力值计算器!F8+能力值计算器!E8*2+ROUNDDOWN(E3641/4,0))*能力值计算器!C2/100+5,0)*能力值计算器!H8,0)*能力值计算器!K8,0)*能力值计算器!L8,0)*VLOOKUP(能力值计算器!J8,能力变化对照表!A:B,2,0),0)</f>
        <v>-39</v>
      </c>
      <c r="J3641">
        <f t="shared" si="451"/>
        <v>0</v>
      </c>
      <c r="K3641">
        <f t="shared" si="452"/>
        <v>-5967</v>
      </c>
      <c r="L3641">
        <f t="shared" si="453"/>
        <v>10863</v>
      </c>
      <c r="M3641">
        <f t="shared" si="454"/>
        <v>231.1</v>
      </c>
      <c r="N3641">
        <f t="shared" si="455"/>
        <v>1</v>
      </c>
    </row>
    <row r="3642" spans="1:14">
      <c r="A3642">
        <f t="shared" si="448"/>
        <v>0</v>
      </c>
      <c r="B3642">
        <f t="shared" si="449"/>
        <v>0</v>
      </c>
      <c r="C3642">
        <v>188</v>
      </c>
      <c r="D3642">
        <v>116</v>
      </c>
      <c r="E3642">
        <f t="shared" si="450"/>
        <v>-999</v>
      </c>
      <c r="F3642">
        <f>能力值计算器!G2</f>
        <v>0</v>
      </c>
      <c r="G3642">
        <f>ROUNDDOWN((能力值计算器!F4+能力值计算器!E4*2+ROUNDDOWN(C3642/4,0))*能力值计算器!C2/100+10+能力值计算器!C2,0)</f>
        <v>169</v>
      </c>
      <c r="H3642">
        <f>ROUNDDOWN(ROUNDDOWN(ROUNDDOWN(ROUNDDOWN(ROUNDDOWN((能力值计算器!F6+能力值计算器!E6*2+ROUNDDOWN(D3642/4,0))*能力值计算器!C2/100+5,0)*能力值计算器!H6,0)*能力值计算器!K6,0)*能力值计算器!L6,0)*VLOOKUP(能力值计算器!J6,能力变化对照表!A:B,2,0),0)</f>
        <v>100</v>
      </c>
      <c r="I3642">
        <f>ROUNDDOWN(ROUNDDOWN(ROUNDDOWN(ROUNDDOWN(ROUNDDOWN((能力值计算器!F8+能力值计算器!E8*2+ROUNDDOWN(E3642/4,0))*能力值计算器!C2/100+5,0)*能力值计算器!H8,0)*能力值计算器!K8,0)*能力值计算器!L8,0)*VLOOKUP(能力值计算器!J8,能力变化对照表!A:B,2,0),0)</f>
        <v>-39</v>
      </c>
      <c r="J3642">
        <f t="shared" si="451"/>
        <v>0</v>
      </c>
      <c r="K3642">
        <f t="shared" si="452"/>
        <v>-6591</v>
      </c>
      <c r="L3642">
        <f t="shared" si="453"/>
        <v>10309</v>
      </c>
      <c r="M3642">
        <f t="shared" si="454"/>
        <v>247.1</v>
      </c>
      <c r="N3642">
        <f t="shared" si="455"/>
        <v>1</v>
      </c>
    </row>
    <row r="3643" spans="1:14">
      <c r="A3643">
        <f t="shared" si="448"/>
        <v>0</v>
      </c>
      <c r="B3643">
        <f t="shared" si="449"/>
        <v>0</v>
      </c>
      <c r="C3643">
        <v>188</v>
      </c>
      <c r="D3643">
        <v>120</v>
      </c>
      <c r="E3643">
        <f t="shared" si="450"/>
        <v>-999</v>
      </c>
      <c r="F3643">
        <f>能力值计算器!G2</f>
        <v>0</v>
      </c>
      <c r="G3643">
        <f>ROUNDDOWN((能力值计算器!F4+能力值计算器!E4*2+ROUNDDOWN(C3643/4,0))*能力值计算器!C2/100+10+能力值计算器!C2,0)</f>
        <v>169</v>
      </c>
      <c r="H3643">
        <f>ROUNDDOWN(ROUNDDOWN(ROUNDDOWN(ROUNDDOWN(ROUNDDOWN((能力值计算器!F6+能力值计算器!E6*2+ROUNDDOWN(D3643/4,0))*能力值计算器!C2/100+5,0)*能力值计算器!H6,0)*能力值计算器!K6,0)*能力值计算器!L6,0)*VLOOKUP(能力值计算器!J6,能力变化对照表!A:B,2,0),0)</f>
        <v>100</v>
      </c>
      <c r="I3643">
        <f>ROUNDDOWN(ROUNDDOWN(ROUNDDOWN(ROUNDDOWN(ROUNDDOWN((能力值计算器!F8+能力值计算器!E8*2+ROUNDDOWN(E3643/4,0))*能力值计算器!C2/100+5,0)*能力值计算器!H8,0)*能力值计算器!K8,0)*能力值计算器!L8,0)*VLOOKUP(能力值计算器!J8,能力变化对照表!A:B,2,0),0)</f>
        <v>-39</v>
      </c>
      <c r="J3643">
        <f t="shared" si="451"/>
        <v>0</v>
      </c>
      <c r="K3643">
        <f t="shared" si="452"/>
        <v>-6591</v>
      </c>
      <c r="L3643">
        <f t="shared" si="453"/>
        <v>10309</v>
      </c>
      <c r="M3643">
        <f t="shared" si="454"/>
        <v>247.1</v>
      </c>
      <c r="N3643">
        <f t="shared" si="455"/>
        <v>1</v>
      </c>
    </row>
    <row r="3644" spans="1:14">
      <c r="A3644">
        <f t="shared" si="448"/>
        <v>0</v>
      </c>
      <c r="B3644">
        <f t="shared" si="449"/>
        <v>0</v>
      </c>
      <c r="C3644">
        <v>192</v>
      </c>
      <c r="D3644">
        <v>116</v>
      </c>
      <c r="E3644">
        <f t="shared" si="450"/>
        <v>-999</v>
      </c>
      <c r="F3644">
        <f>能力值计算器!G2</f>
        <v>0</v>
      </c>
      <c r="G3644">
        <f>ROUNDDOWN((能力值计算器!F4+能力值计算器!E4*2+ROUNDDOWN(C3644/4,0))*能力值计算器!C2/100+10+能力值计算器!C2,0)</f>
        <v>169</v>
      </c>
      <c r="H3644">
        <f>ROUNDDOWN(ROUNDDOWN(ROUNDDOWN(ROUNDDOWN(ROUNDDOWN((能力值计算器!F6+能力值计算器!E6*2+ROUNDDOWN(D3644/4,0))*能力值计算器!C2/100+5,0)*能力值计算器!H6,0)*能力值计算器!K6,0)*能力值计算器!L6,0)*VLOOKUP(能力值计算器!J6,能力变化对照表!A:B,2,0),0)</f>
        <v>100</v>
      </c>
      <c r="I3644">
        <f>ROUNDDOWN(ROUNDDOWN(ROUNDDOWN(ROUNDDOWN(ROUNDDOWN((能力值计算器!F8+能力值计算器!E8*2+ROUNDDOWN(E3644/4,0))*能力值计算器!C2/100+5,0)*能力值计算器!H8,0)*能力值计算器!K8,0)*能力值计算器!L8,0)*VLOOKUP(能力值计算器!J8,能力变化对照表!A:B,2,0),0)</f>
        <v>-39</v>
      </c>
      <c r="J3644">
        <f t="shared" si="451"/>
        <v>0</v>
      </c>
      <c r="K3644">
        <f t="shared" si="452"/>
        <v>-6591</v>
      </c>
      <c r="L3644">
        <f t="shared" si="453"/>
        <v>10309</v>
      </c>
      <c r="M3644">
        <f t="shared" si="454"/>
        <v>247.1</v>
      </c>
      <c r="N3644">
        <f t="shared" si="455"/>
        <v>1</v>
      </c>
    </row>
    <row r="3645" spans="1:14">
      <c r="A3645">
        <f t="shared" si="448"/>
        <v>0</v>
      </c>
      <c r="B3645">
        <f t="shared" si="449"/>
        <v>0</v>
      </c>
      <c r="C3645">
        <v>192</v>
      </c>
      <c r="D3645">
        <v>120</v>
      </c>
      <c r="E3645">
        <f t="shared" si="450"/>
        <v>-999</v>
      </c>
      <c r="F3645">
        <f>能力值计算器!G2</f>
        <v>0</v>
      </c>
      <c r="G3645">
        <f>ROUNDDOWN((能力值计算器!F4+能力值计算器!E4*2+ROUNDDOWN(C3645/4,0))*能力值计算器!C2/100+10+能力值计算器!C2,0)</f>
        <v>169</v>
      </c>
      <c r="H3645">
        <f>ROUNDDOWN(ROUNDDOWN(ROUNDDOWN(ROUNDDOWN(ROUNDDOWN((能力值计算器!F6+能力值计算器!E6*2+ROUNDDOWN(D3645/4,0))*能力值计算器!C2/100+5,0)*能力值计算器!H6,0)*能力值计算器!K6,0)*能力值计算器!L6,0)*VLOOKUP(能力值计算器!J6,能力变化对照表!A:B,2,0),0)</f>
        <v>100</v>
      </c>
      <c r="I3645">
        <f>ROUNDDOWN(ROUNDDOWN(ROUNDDOWN(ROUNDDOWN(ROUNDDOWN((能力值计算器!F8+能力值计算器!E8*2+ROUNDDOWN(E3645/4,0))*能力值计算器!C2/100+5,0)*能力值计算器!H8,0)*能力值计算器!K8,0)*能力值计算器!L8,0)*VLOOKUP(能力值计算器!J8,能力变化对照表!A:B,2,0),0)</f>
        <v>-39</v>
      </c>
      <c r="J3645">
        <f t="shared" si="451"/>
        <v>0</v>
      </c>
      <c r="K3645">
        <f t="shared" si="452"/>
        <v>-6591</v>
      </c>
      <c r="L3645">
        <f t="shared" si="453"/>
        <v>10309</v>
      </c>
      <c r="M3645">
        <f t="shared" si="454"/>
        <v>247.1</v>
      </c>
      <c r="N3645">
        <f t="shared" si="455"/>
        <v>1</v>
      </c>
    </row>
    <row r="3646" spans="1:14">
      <c r="A3646">
        <f t="shared" si="448"/>
        <v>0</v>
      </c>
      <c r="B3646">
        <f t="shared" si="449"/>
        <v>0</v>
      </c>
      <c r="C3646">
        <v>108</v>
      </c>
      <c r="D3646">
        <v>164</v>
      </c>
      <c r="E3646">
        <f t="shared" si="450"/>
        <v>-999</v>
      </c>
      <c r="F3646">
        <f>能力值计算器!G2</f>
        <v>0</v>
      </c>
      <c r="G3646">
        <f>ROUNDDOWN((能力值计算器!F4+能力值计算器!E4*2+ROUNDDOWN(C3646/4,0))*能力值计算器!C2/100+10+能力值计算器!C2,0)</f>
        <v>159</v>
      </c>
      <c r="H3646">
        <f>ROUNDDOWN(ROUNDDOWN(ROUNDDOWN(ROUNDDOWN(ROUNDDOWN((能力值计算器!F6+能力值计算器!E6*2+ROUNDDOWN(D3646/4,0))*能力值计算器!C2/100+5,0)*能力值计算器!H6,0)*能力值计算器!K6,0)*能力值计算器!L6,0)*VLOOKUP(能力值计算器!J6,能力变化对照表!A:B,2,0),0)</f>
        <v>106</v>
      </c>
      <c r="I3646">
        <f>ROUNDDOWN(ROUNDDOWN(ROUNDDOWN(ROUNDDOWN(ROUNDDOWN((能力值计算器!F8+能力值计算器!E8*2+ROUNDDOWN(E3646/4,0))*能力值计算器!C2/100+5,0)*能力值计算器!H8,0)*能力值计算器!K8,0)*能力值计算器!L8,0)*VLOOKUP(能力值计算器!J8,能力变化对照表!A:B,2,0),0)</f>
        <v>-39</v>
      </c>
      <c r="J3646">
        <f t="shared" si="451"/>
        <v>0</v>
      </c>
      <c r="K3646">
        <f t="shared" si="452"/>
        <v>-6201</v>
      </c>
      <c r="L3646">
        <f t="shared" si="453"/>
        <v>10653</v>
      </c>
      <c r="M3646">
        <f t="shared" si="454"/>
        <v>237.1</v>
      </c>
      <c r="N3646">
        <f t="shared" si="455"/>
        <v>1</v>
      </c>
    </row>
    <row r="3647" spans="1:14">
      <c r="A3647">
        <f t="shared" si="448"/>
        <v>0</v>
      </c>
      <c r="B3647">
        <f t="shared" si="449"/>
        <v>0</v>
      </c>
      <c r="C3647">
        <v>108</v>
      </c>
      <c r="D3647">
        <v>168</v>
      </c>
      <c r="E3647">
        <f t="shared" si="450"/>
        <v>-999</v>
      </c>
      <c r="F3647">
        <f>能力值计算器!G2</f>
        <v>0</v>
      </c>
      <c r="G3647">
        <f>ROUNDDOWN((能力值计算器!F4+能力值计算器!E4*2+ROUNDDOWN(C3647/4,0))*能力值计算器!C2/100+10+能力值计算器!C2,0)</f>
        <v>159</v>
      </c>
      <c r="H3647">
        <f>ROUNDDOWN(ROUNDDOWN(ROUNDDOWN(ROUNDDOWN(ROUNDDOWN((能力值计算器!F6+能力值计算器!E6*2+ROUNDDOWN(D3647/4,0))*能力值计算器!C2/100+5,0)*能力值计算器!H6,0)*能力值计算器!K6,0)*能力值计算器!L6,0)*VLOOKUP(能力值计算器!J6,能力变化对照表!A:B,2,0),0)</f>
        <v>106</v>
      </c>
      <c r="I3647">
        <f>ROUNDDOWN(ROUNDDOWN(ROUNDDOWN(ROUNDDOWN(ROUNDDOWN((能力值计算器!F8+能力值计算器!E8*2+ROUNDDOWN(E3647/4,0))*能力值计算器!C2/100+5,0)*能力值计算器!H8,0)*能力值计算器!K8,0)*能力值计算器!L8,0)*VLOOKUP(能力值计算器!J8,能力变化对照表!A:B,2,0),0)</f>
        <v>-39</v>
      </c>
      <c r="J3647">
        <f t="shared" si="451"/>
        <v>0</v>
      </c>
      <c r="K3647">
        <f t="shared" si="452"/>
        <v>-6201</v>
      </c>
      <c r="L3647">
        <f t="shared" si="453"/>
        <v>10653</v>
      </c>
      <c r="M3647">
        <f t="shared" si="454"/>
        <v>237.1</v>
      </c>
      <c r="N3647">
        <f t="shared" si="455"/>
        <v>1</v>
      </c>
    </row>
    <row r="3648" spans="1:14">
      <c r="A3648">
        <f t="shared" si="448"/>
        <v>0</v>
      </c>
      <c r="B3648">
        <f t="shared" si="449"/>
        <v>0</v>
      </c>
      <c r="C3648">
        <v>112</v>
      </c>
      <c r="D3648">
        <v>164</v>
      </c>
      <c r="E3648">
        <f t="shared" si="450"/>
        <v>-999</v>
      </c>
      <c r="F3648">
        <f>能力值计算器!G2</f>
        <v>0</v>
      </c>
      <c r="G3648">
        <f>ROUNDDOWN((能力值计算器!F4+能力值计算器!E4*2+ROUNDDOWN(C3648/4,0))*能力值计算器!C2/100+10+能力值计算器!C2,0)</f>
        <v>159</v>
      </c>
      <c r="H3648">
        <f>ROUNDDOWN(ROUNDDOWN(ROUNDDOWN(ROUNDDOWN(ROUNDDOWN((能力值计算器!F6+能力值计算器!E6*2+ROUNDDOWN(D3648/4,0))*能力值计算器!C2/100+5,0)*能力值计算器!H6,0)*能力值计算器!K6,0)*能力值计算器!L6,0)*VLOOKUP(能力值计算器!J6,能力变化对照表!A:B,2,0),0)</f>
        <v>106</v>
      </c>
      <c r="I3648">
        <f>ROUNDDOWN(ROUNDDOWN(ROUNDDOWN(ROUNDDOWN(ROUNDDOWN((能力值计算器!F8+能力值计算器!E8*2+ROUNDDOWN(E3648/4,0))*能力值计算器!C2/100+5,0)*能力值计算器!H8,0)*能力值计算器!K8,0)*能力值计算器!L8,0)*VLOOKUP(能力值计算器!J8,能力变化对照表!A:B,2,0),0)</f>
        <v>-39</v>
      </c>
      <c r="J3648">
        <f t="shared" si="451"/>
        <v>0</v>
      </c>
      <c r="K3648">
        <f t="shared" si="452"/>
        <v>-6201</v>
      </c>
      <c r="L3648">
        <f t="shared" si="453"/>
        <v>10653</v>
      </c>
      <c r="M3648">
        <f t="shared" si="454"/>
        <v>237.1</v>
      </c>
      <c r="N3648">
        <f t="shared" si="455"/>
        <v>1</v>
      </c>
    </row>
    <row r="3649" spans="1:14">
      <c r="A3649">
        <f t="shared" si="448"/>
        <v>0</v>
      </c>
      <c r="B3649">
        <f t="shared" si="449"/>
        <v>0</v>
      </c>
      <c r="C3649">
        <v>112</v>
      </c>
      <c r="D3649">
        <v>168</v>
      </c>
      <c r="E3649">
        <f t="shared" si="450"/>
        <v>-999</v>
      </c>
      <c r="F3649">
        <f>能力值计算器!G2</f>
        <v>0</v>
      </c>
      <c r="G3649">
        <f>ROUNDDOWN((能力值计算器!F4+能力值计算器!E4*2+ROUNDDOWN(C3649/4,0))*能力值计算器!C2/100+10+能力值计算器!C2,0)</f>
        <v>159</v>
      </c>
      <c r="H3649">
        <f>ROUNDDOWN(ROUNDDOWN(ROUNDDOWN(ROUNDDOWN(ROUNDDOWN((能力值计算器!F6+能力值计算器!E6*2+ROUNDDOWN(D3649/4,0))*能力值计算器!C2/100+5,0)*能力值计算器!H6,0)*能力值计算器!K6,0)*能力值计算器!L6,0)*VLOOKUP(能力值计算器!J6,能力变化对照表!A:B,2,0),0)</f>
        <v>106</v>
      </c>
      <c r="I3649">
        <f>ROUNDDOWN(ROUNDDOWN(ROUNDDOWN(ROUNDDOWN(ROUNDDOWN((能力值计算器!F8+能力值计算器!E8*2+ROUNDDOWN(E3649/4,0))*能力值计算器!C2/100+5,0)*能力值计算器!H8,0)*能力值计算器!K8,0)*能力值计算器!L8,0)*VLOOKUP(能力值计算器!J8,能力变化对照表!A:B,2,0),0)</f>
        <v>-39</v>
      </c>
      <c r="J3649">
        <f t="shared" si="451"/>
        <v>0</v>
      </c>
      <c r="K3649">
        <f t="shared" si="452"/>
        <v>-6201</v>
      </c>
      <c r="L3649">
        <f t="shared" si="453"/>
        <v>10653</v>
      </c>
      <c r="M3649">
        <f t="shared" si="454"/>
        <v>237.1</v>
      </c>
      <c r="N3649">
        <f t="shared" si="455"/>
        <v>1</v>
      </c>
    </row>
    <row r="3650" spans="1:14">
      <c r="A3650">
        <f t="shared" ref="A3650:A3713" si="456">IF(N3650=1,0,L3650+1/M3650)</f>
        <v>0</v>
      </c>
      <c r="B3650">
        <f t="shared" ref="B3650:B3713" si="457">IF(A3650=MAX(A:A),1,0)</f>
        <v>0</v>
      </c>
      <c r="C3650">
        <v>244</v>
      </c>
      <c r="D3650">
        <v>84</v>
      </c>
      <c r="E3650">
        <f t="shared" ref="E3650:E3713" si="458">IF(F3650-D3650-C3650&gt;253,-999,IF(F3650-D3650-C3650&lt;0,-999,F3650-D3650-C3650))</f>
        <v>-999</v>
      </c>
      <c r="F3650">
        <f>能力值计算器!G2</f>
        <v>0</v>
      </c>
      <c r="G3650">
        <f>ROUNDDOWN((能力值计算器!F4+能力值计算器!E4*2+ROUNDDOWN(C3650/4,0))*能力值计算器!C2/100+10+能力值计算器!C2,0)</f>
        <v>176</v>
      </c>
      <c r="H3650">
        <f>ROUNDDOWN(ROUNDDOWN(ROUNDDOWN(ROUNDDOWN(ROUNDDOWN((能力值计算器!F6+能力值计算器!E6*2+ROUNDDOWN(D3650/4,0))*能力值计算器!C2/100+5,0)*能力值计算器!H6,0)*能力值计算器!K6,0)*能力值计算器!L6,0)*VLOOKUP(能力值计算器!J6,能力变化对照表!A:B,2,0),0)</f>
        <v>96</v>
      </c>
      <c r="I3650">
        <f>ROUNDDOWN(ROUNDDOWN(ROUNDDOWN(ROUNDDOWN(ROUNDDOWN((能力值计算器!F8+能力值计算器!E8*2+ROUNDDOWN(E3650/4,0))*能力值计算器!C2/100+5,0)*能力值计算器!H8,0)*能力值计算器!K8,0)*能力值计算器!L8,0)*VLOOKUP(能力值计算器!J8,能力变化对照表!A:B,2,0),0)</f>
        <v>-39</v>
      </c>
      <c r="J3650">
        <f t="shared" ref="J3650:J3713" si="459">IF(E3650&lt;0,0,G3650*H3650)</f>
        <v>0</v>
      </c>
      <c r="K3650">
        <f t="shared" ref="K3650:K3713" si="460">G3650*I3650</f>
        <v>-6864</v>
      </c>
      <c r="L3650">
        <f t="shared" ref="L3650:L3713" si="461">(H3650+I3650)*G3650</f>
        <v>10032</v>
      </c>
      <c r="M3650">
        <f t="shared" ref="M3650:M3713" si="462">IF(H3650+I3650-G3650&lt;0,G3650-H3650-I3650,H3650+I3650-G3650)+IF(H3650-I3650&lt;0,I3650-H3650,H3650-I3650)+0.1</f>
        <v>254.1</v>
      </c>
      <c r="N3650">
        <f t="shared" ref="N3650:N3713" si="463">IF(E3650&lt;0,1,0)</f>
        <v>1</v>
      </c>
    </row>
    <row r="3651" spans="1:14">
      <c r="A3651">
        <f t="shared" si="456"/>
        <v>0</v>
      </c>
      <c r="B3651">
        <f t="shared" si="457"/>
        <v>0</v>
      </c>
      <c r="C3651">
        <v>244</v>
      </c>
      <c r="D3651">
        <v>88</v>
      </c>
      <c r="E3651">
        <f t="shared" si="458"/>
        <v>-999</v>
      </c>
      <c r="F3651">
        <f>能力值计算器!G2</f>
        <v>0</v>
      </c>
      <c r="G3651">
        <f>ROUNDDOWN((能力值计算器!F4+能力值计算器!E4*2+ROUNDDOWN(C3651/4,0))*能力值计算器!C2/100+10+能力值计算器!C2,0)</f>
        <v>176</v>
      </c>
      <c r="H3651">
        <f>ROUNDDOWN(ROUNDDOWN(ROUNDDOWN(ROUNDDOWN(ROUNDDOWN((能力值计算器!F6+能力值计算器!E6*2+ROUNDDOWN(D3651/4,0))*能力值计算器!C2/100+5,0)*能力值计算器!H6,0)*能力值计算器!K6,0)*能力值计算器!L6,0)*VLOOKUP(能力值计算器!J6,能力变化对照表!A:B,2,0),0)</f>
        <v>96</v>
      </c>
      <c r="I3651">
        <f>ROUNDDOWN(ROUNDDOWN(ROUNDDOWN(ROUNDDOWN(ROUNDDOWN((能力值计算器!F8+能力值计算器!E8*2+ROUNDDOWN(E3651/4,0))*能力值计算器!C2/100+5,0)*能力值计算器!H8,0)*能力值计算器!K8,0)*能力值计算器!L8,0)*VLOOKUP(能力值计算器!J8,能力变化对照表!A:B,2,0),0)</f>
        <v>-39</v>
      </c>
      <c r="J3651">
        <f t="shared" si="459"/>
        <v>0</v>
      </c>
      <c r="K3651">
        <f t="shared" si="460"/>
        <v>-6864</v>
      </c>
      <c r="L3651">
        <f t="shared" si="461"/>
        <v>10032</v>
      </c>
      <c r="M3651">
        <f t="shared" si="462"/>
        <v>254.1</v>
      </c>
      <c r="N3651">
        <f t="shared" si="463"/>
        <v>1</v>
      </c>
    </row>
    <row r="3652" spans="1:14">
      <c r="A3652">
        <f t="shared" si="456"/>
        <v>0</v>
      </c>
      <c r="B3652">
        <f t="shared" si="457"/>
        <v>0</v>
      </c>
      <c r="C3652">
        <v>248</v>
      </c>
      <c r="D3652">
        <v>84</v>
      </c>
      <c r="E3652">
        <f t="shared" si="458"/>
        <v>-999</v>
      </c>
      <c r="F3652">
        <f>能力值计算器!G2</f>
        <v>0</v>
      </c>
      <c r="G3652">
        <f>ROUNDDOWN((能力值计算器!F4+能力值计算器!E4*2+ROUNDDOWN(C3652/4,0))*能力值计算器!C2/100+10+能力值计算器!C2,0)</f>
        <v>176</v>
      </c>
      <c r="H3652">
        <f>ROUNDDOWN(ROUNDDOWN(ROUNDDOWN(ROUNDDOWN(ROUNDDOWN((能力值计算器!F6+能力值计算器!E6*2+ROUNDDOWN(D3652/4,0))*能力值计算器!C2/100+5,0)*能力值计算器!H6,0)*能力值计算器!K6,0)*能力值计算器!L6,0)*VLOOKUP(能力值计算器!J6,能力变化对照表!A:B,2,0),0)</f>
        <v>96</v>
      </c>
      <c r="I3652">
        <f>ROUNDDOWN(ROUNDDOWN(ROUNDDOWN(ROUNDDOWN(ROUNDDOWN((能力值计算器!F8+能力值计算器!E8*2+ROUNDDOWN(E3652/4,0))*能力值计算器!C2/100+5,0)*能力值计算器!H8,0)*能力值计算器!K8,0)*能力值计算器!L8,0)*VLOOKUP(能力值计算器!J8,能力变化对照表!A:B,2,0),0)</f>
        <v>-39</v>
      </c>
      <c r="J3652">
        <f t="shared" si="459"/>
        <v>0</v>
      </c>
      <c r="K3652">
        <f t="shared" si="460"/>
        <v>-6864</v>
      </c>
      <c r="L3652">
        <f t="shared" si="461"/>
        <v>10032</v>
      </c>
      <c r="M3652">
        <f t="shared" si="462"/>
        <v>254.1</v>
      </c>
      <c r="N3652">
        <f t="shared" si="463"/>
        <v>1</v>
      </c>
    </row>
    <row r="3653" spans="1:14">
      <c r="A3653">
        <f t="shared" si="456"/>
        <v>0</v>
      </c>
      <c r="B3653">
        <f t="shared" si="457"/>
        <v>0</v>
      </c>
      <c r="C3653">
        <v>248</v>
      </c>
      <c r="D3653">
        <v>88</v>
      </c>
      <c r="E3653">
        <f t="shared" si="458"/>
        <v>-999</v>
      </c>
      <c r="F3653">
        <f>能力值计算器!G2</f>
        <v>0</v>
      </c>
      <c r="G3653">
        <f>ROUNDDOWN((能力值计算器!F4+能力值计算器!E4*2+ROUNDDOWN(C3653/4,0))*能力值计算器!C2/100+10+能力值计算器!C2,0)</f>
        <v>176</v>
      </c>
      <c r="H3653">
        <f>ROUNDDOWN(ROUNDDOWN(ROUNDDOWN(ROUNDDOWN(ROUNDDOWN((能力值计算器!F6+能力值计算器!E6*2+ROUNDDOWN(D3653/4,0))*能力值计算器!C2/100+5,0)*能力值计算器!H6,0)*能力值计算器!K6,0)*能力值计算器!L6,0)*VLOOKUP(能力值计算器!J6,能力变化对照表!A:B,2,0),0)</f>
        <v>96</v>
      </c>
      <c r="I3653">
        <f>ROUNDDOWN(ROUNDDOWN(ROUNDDOWN(ROUNDDOWN(ROUNDDOWN((能力值计算器!F8+能力值计算器!E8*2+ROUNDDOWN(E3653/4,0))*能力值计算器!C2/100+5,0)*能力值计算器!H8,0)*能力值计算器!K8,0)*能力值计算器!L8,0)*VLOOKUP(能力值计算器!J8,能力变化对照表!A:B,2,0),0)</f>
        <v>-39</v>
      </c>
      <c r="J3653">
        <f t="shared" si="459"/>
        <v>0</v>
      </c>
      <c r="K3653">
        <f t="shared" si="460"/>
        <v>-6864</v>
      </c>
      <c r="L3653">
        <f t="shared" si="461"/>
        <v>10032</v>
      </c>
      <c r="M3653">
        <f t="shared" si="462"/>
        <v>254.1</v>
      </c>
      <c r="N3653">
        <f t="shared" si="463"/>
        <v>1</v>
      </c>
    </row>
    <row r="3654" spans="1:14">
      <c r="A3654">
        <f t="shared" si="456"/>
        <v>0</v>
      </c>
      <c r="B3654">
        <f t="shared" si="457"/>
        <v>0</v>
      </c>
      <c r="C3654">
        <v>132</v>
      </c>
      <c r="D3654">
        <v>148</v>
      </c>
      <c r="E3654">
        <f t="shared" si="458"/>
        <v>-999</v>
      </c>
      <c r="F3654">
        <f>能力值计算器!G2</f>
        <v>0</v>
      </c>
      <c r="G3654">
        <f>ROUNDDOWN((能力值计算器!F4+能力值计算器!E4*2+ROUNDDOWN(C3654/4,0))*能力值计算器!C2/100+10+能力值计算器!C2,0)</f>
        <v>162</v>
      </c>
      <c r="H3654">
        <f>ROUNDDOWN(ROUNDDOWN(ROUNDDOWN(ROUNDDOWN(ROUNDDOWN((能力值计算器!F6+能力值计算器!E6*2+ROUNDDOWN(D3654/4,0))*能力值计算器!C2/100+5,0)*能力值计算器!H6,0)*能力值计算器!K6,0)*能力值计算器!L6,0)*VLOOKUP(能力值计算器!J6,能力变化对照表!A:B,2,0),0)</f>
        <v>104</v>
      </c>
      <c r="I3654">
        <f>ROUNDDOWN(ROUNDDOWN(ROUNDDOWN(ROUNDDOWN(ROUNDDOWN((能力值计算器!F8+能力值计算器!E8*2+ROUNDDOWN(E3654/4,0))*能力值计算器!C2/100+5,0)*能力值计算器!H8,0)*能力值计算器!K8,0)*能力值计算器!L8,0)*VLOOKUP(能力值计算器!J8,能力变化对照表!A:B,2,0),0)</f>
        <v>-39</v>
      </c>
      <c r="J3654">
        <f t="shared" si="459"/>
        <v>0</v>
      </c>
      <c r="K3654">
        <f t="shared" si="460"/>
        <v>-6318</v>
      </c>
      <c r="L3654">
        <f t="shared" si="461"/>
        <v>10530</v>
      </c>
      <c r="M3654">
        <f t="shared" si="462"/>
        <v>240.1</v>
      </c>
      <c r="N3654">
        <f t="shared" si="463"/>
        <v>1</v>
      </c>
    </row>
    <row r="3655" spans="1:14">
      <c r="A3655">
        <f t="shared" si="456"/>
        <v>0</v>
      </c>
      <c r="B3655">
        <f t="shared" si="457"/>
        <v>0</v>
      </c>
      <c r="C3655">
        <v>132</v>
      </c>
      <c r="D3655">
        <v>152</v>
      </c>
      <c r="E3655">
        <f t="shared" si="458"/>
        <v>-999</v>
      </c>
      <c r="F3655">
        <f>能力值计算器!G2</f>
        <v>0</v>
      </c>
      <c r="G3655">
        <f>ROUNDDOWN((能力值计算器!F4+能力值计算器!E4*2+ROUNDDOWN(C3655/4,0))*能力值计算器!C2/100+10+能力值计算器!C2,0)</f>
        <v>162</v>
      </c>
      <c r="H3655">
        <f>ROUNDDOWN(ROUNDDOWN(ROUNDDOWN(ROUNDDOWN(ROUNDDOWN((能力值计算器!F6+能力值计算器!E6*2+ROUNDDOWN(D3655/4,0))*能力值计算器!C2/100+5,0)*能力值计算器!H6,0)*能力值计算器!K6,0)*能力值计算器!L6,0)*VLOOKUP(能力值计算器!J6,能力变化对照表!A:B,2,0),0)</f>
        <v>104</v>
      </c>
      <c r="I3655">
        <f>ROUNDDOWN(ROUNDDOWN(ROUNDDOWN(ROUNDDOWN(ROUNDDOWN((能力值计算器!F8+能力值计算器!E8*2+ROUNDDOWN(E3655/4,0))*能力值计算器!C2/100+5,0)*能力值计算器!H8,0)*能力值计算器!K8,0)*能力值计算器!L8,0)*VLOOKUP(能力值计算器!J8,能力变化对照表!A:B,2,0),0)</f>
        <v>-39</v>
      </c>
      <c r="J3655">
        <f t="shared" si="459"/>
        <v>0</v>
      </c>
      <c r="K3655">
        <f t="shared" si="460"/>
        <v>-6318</v>
      </c>
      <c r="L3655">
        <f t="shared" si="461"/>
        <v>10530</v>
      </c>
      <c r="M3655">
        <f t="shared" si="462"/>
        <v>240.1</v>
      </c>
      <c r="N3655">
        <f t="shared" si="463"/>
        <v>1</v>
      </c>
    </row>
    <row r="3656" spans="1:14">
      <c r="A3656">
        <f t="shared" si="456"/>
        <v>0</v>
      </c>
      <c r="B3656">
        <f t="shared" si="457"/>
        <v>0</v>
      </c>
      <c r="C3656">
        <v>136</v>
      </c>
      <c r="D3656">
        <v>148</v>
      </c>
      <c r="E3656">
        <f t="shared" si="458"/>
        <v>-999</v>
      </c>
      <c r="F3656">
        <f>能力值计算器!G2</f>
        <v>0</v>
      </c>
      <c r="G3656">
        <f>ROUNDDOWN((能力值计算器!F4+能力值计算器!E4*2+ROUNDDOWN(C3656/4,0))*能力值计算器!C2/100+10+能力值计算器!C2,0)</f>
        <v>162</v>
      </c>
      <c r="H3656">
        <f>ROUNDDOWN(ROUNDDOWN(ROUNDDOWN(ROUNDDOWN(ROUNDDOWN((能力值计算器!F6+能力值计算器!E6*2+ROUNDDOWN(D3656/4,0))*能力值计算器!C2/100+5,0)*能力值计算器!H6,0)*能力值计算器!K6,0)*能力值计算器!L6,0)*VLOOKUP(能力值计算器!J6,能力变化对照表!A:B,2,0),0)</f>
        <v>104</v>
      </c>
      <c r="I3656">
        <f>ROUNDDOWN(ROUNDDOWN(ROUNDDOWN(ROUNDDOWN(ROUNDDOWN((能力值计算器!F8+能力值计算器!E8*2+ROUNDDOWN(E3656/4,0))*能力值计算器!C2/100+5,0)*能力值计算器!H8,0)*能力值计算器!K8,0)*能力值计算器!L8,0)*VLOOKUP(能力值计算器!J8,能力变化对照表!A:B,2,0),0)</f>
        <v>-39</v>
      </c>
      <c r="J3656">
        <f t="shared" si="459"/>
        <v>0</v>
      </c>
      <c r="K3656">
        <f t="shared" si="460"/>
        <v>-6318</v>
      </c>
      <c r="L3656">
        <f t="shared" si="461"/>
        <v>10530</v>
      </c>
      <c r="M3656">
        <f t="shared" si="462"/>
        <v>240.1</v>
      </c>
      <c r="N3656">
        <f t="shared" si="463"/>
        <v>1</v>
      </c>
    </row>
    <row r="3657" spans="1:14">
      <c r="A3657">
        <f t="shared" si="456"/>
        <v>0</v>
      </c>
      <c r="B3657">
        <f t="shared" si="457"/>
        <v>0</v>
      </c>
      <c r="C3657">
        <v>136</v>
      </c>
      <c r="D3657">
        <v>152</v>
      </c>
      <c r="E3657">
        <f t="shared" si="458"/>
        <v>-999</v>
      </c>
      <c r="F3657">
        <f>能力值计算器!G2</f>
        <v>0</v>
      </c>
      <c r="G3657">
        <f>ROUNDDOWN((能力值计算器!F4+能力值计算器!E4*2+ROUNDDOWN(C3657/4,0))*能力值计算器!C2/100+10+能力值计算器!C2,0)</f>
        <v>162</v>
      </c>
      <c r="H3657">
        <f>ROUNDDOWN(ROUNDDOWN(ROUNDDOWN(ROUNDDOWN(ROUNDDOWN((能力值计算器!F6+能力值计算器!E6*2+ROUNDDOWN(D3657/4,0))*能力值计算器!C2/100+5,0)*能力值计算器!H6,0)*能力值计算器!K6,0)*能力值计算器!L6,0)*VLOOKUP(能力值计算器!J6,能力变化对照表!A:B,2,0),0)</f>
        <v>104</v>
      </c>
      <c r="I3657">
        <f>ROUNDDOWN(ROUNDDOWN(ROUNDDOWN(ROUNDDOWN(ROUNDDOWN((能力值计算器!F8+能力值计算器!E8*2+ROUNDDOWN(E3657/4,0))*能力值计算器!C2/100+5,0)*能力值计算器!H8,0)*能力值计算器!K8,0)*能力值计算器!L8,0)*VLOOKUP(能力值计算器!J8,能力变化对照表!A:B,2,0),0)</f>
        <v>-39</v>
      </c>
      <c r="J3657">
        <f t="shared" si="459"/>
        <v>0</v>
      </c>
      <c r="K3657">
        <f t="shared" si="460"/>
        <v>-6318</v>
      </c>
      <c r="L3657">
        <f t="shared" si="461"/>
        <v>10530</v>
      </c>
      <c r="M3657">
        <f t="shared" si="462"/>
        <v>240.1</v>
      </c>
      <c r="N3657">
        <f t="shared" si="463"/>
        <v>1</v>
      </c>
    </row>
    <row r="3658" spans="1:14">
      <c r="A3658">
        <f t="shared" si="456"/>
        <v>0</v>
      </c>
      <c r="B3658">
        <f t="shared" si="457"/>
        <v>0</v>
      </c>
      <c r="C3658">
        <v>172</v>
      </c>
      <c r="D3658">
        <v>124</v>
      </c>
      <c r="E3658">
        <f t="shared" si="458"/>
        <v>-999</v>
      </c>
      <c r="F3658">
        <f>能力值计算器!G2</f>
        <v>0</v>
      </c>
      <c r="G3658">
        <f>ROUNDDOWN((能力值计算器!F4+能力值计算器!E4*2+ROUNDDOWN(C3658/4,0))*能力值计算器!C2/100+10+能力值计算器!C2,0)</f>
        <v>167</v>
      </c>
      <c r="H3658">
        <f>ROUNDDOWN(ROUNDDOWN(ROUNDDOWN(ROUNDDOWN(ROUNDDOWN((能力值计算器!F6+能力值计算器!E6*2+ROUNDDOWN(D3658/4,0))*能力值计算器!C2/100+5,0)*能力值计算器!H6,0)*能力值计算器!K6,0)*能力值计算器!L6,0)*VLOOKUP(能力值计算器!J6,能力变化对照表!A:B,2,0),0)</f>
        <v>101</v>
      </c>
      <c r="I3658">
        <f>ROUNDDOWN(ROUNDDOWN(ROUNDDOWN(ROUNDDOWN(ROUNDDOWN((能力值计算器!F8+能力值计算器!E8*2+ROUNDDOWN(E3658/4,0))*能力值计算器!C2/100+5,0)*能力值计算器!H8,0)*能力值计算器!K8,0)*能力值计算器!L8,0)*VLOOKUP(能力值计算器!J8,能力变化对照表!A:B,2,0),0)</f>
        <v>-39</v>
      </c>
      <c r="J3658">
        <f t="shared" si="459"/>
        <v>0</v>
      </c>
      <c r="K3658">
        <f t="shared" si="460"/>
        <v>-6513</v>
      </c>
      <c r="L3658">
        <f t="shared" si="461"/>
        <v>10354</v>
      </c>
      <c r="M3658">
        <f t="shared" si="462"/>
        <v>245.1</v>
      </c>
      <c r="N3658">
        <f t="shared" si="463"/>
        <v>1</v>
      </c>
    </row>
    <row r="3659" spans="1:14">
      <c r="A3659">
        <f t="shared" si="456"/>
        <v>0</v>
      </c>
      <c r="B3659">
        <f t="shared" si="457"/>
        <v>0</v>
      </c>
      <c r="C3659">
        <v>172</v>
      </c>
      <c r="D3659">
        <v>128</v>
      </c>
      <c r="E3659">
        <f t="shared" si="458"/>
        <v>-999</v>
      </c>
      <c r="F3659">
        <f>能力值计算器!G2</f>
        <v>0</v>
      </c>
      <c r="G3659">
        <f>ROUNDDOWN((能力值计算器!F4+能力值计算器!E4*2+ROUNDDOWN(C3659/4,0))*能力值计算器!C2/100+10+能力值计算器!C2,0)</f>
        <v>167</v>
      </c>
      <c r="H3659">
        <f>ROUNDDOWN(ROUNDDOWN(ROUNDDOWN(ROUNDDOWN(ROUNDDOWN((能力值计算器!F6+能力值计算器!E6*2+ROUNDDOWN(D3659/4,0))*能力值计算器!C2/100+5,0)*能力值计算器!H6,0)*能力值计算器!K6,0)*能力值计算器!L6,0)*VLOOKUP(能力值计算器!J6,能力变化对照表!A:B,2,0),0)</f>
        <v>101</v>
      </c>
      <c r="I3659">
        <f>ROUNDDOWN(ROUNDDOWN(ROUNDDOWN(ROUNDDOWN(ROUNDDOWN((能力值计算器!F8+能力值计算器!E8*2+ROUNDDOWN(E3659/4,0))*能力值计算器!C2/100+5,0)*能力值计算器!H8,0)*能力值计算器!K8,0)*能力值计算器!L8,0)*VLOOKUP(能力值计算器!J8,能力变化对照表!A:B,2,0),0)</f>
        <v>-39</v>
      </c>
      <c r="J3659">
        <f t="shared" si="459"/>
        <v>0</v>
      </c>
      <c r="K3659">
        <f t="shared" si="460"/>
        <v>-6513</v>
      </c>
      <c r="L3659">
        <f t="shared" si="461"/>
        <v>10354</v>
      </c>
      <c r="M3659">
        <f t="shared" si="462"/>
        <v>245.1</v>
      </c>
      <c r="N3659">
        <f t="shared" si="463"/>
        <v>1</v>
      </c>
    </row>
    <row r="3660" spans="1:14">
      <c r="A3660">
        <f t="shared" si="456"/>
        <v>0</v>
      </c>
      <c r="B3660">
        <f t="shared" si="457"/>
        <v>0</v>
      </c>
      <c r="C3660">
        <v>176</v>
      </c>
      <c r="D3660">
        <v>124</v>
      </c>
      <c r="E3660">
        <f t="shared" si="458"/>
        <v>-999</v>
      </c>
      <c r="F3660">
        <f>能力值计算器!G2</f>
        <v>0</v>
      </c>
      <c r="G3660">
        <f>ROUNDDOWN((能力值计算器!F4+能力值计算器!E4*2+ROUNDDOWN(C3660/4,0))*能力值计算器!C2/100+10+能力值计算器!C2,0)</f>
        <v>167</v>
      </c>
      <c r="H3660">
        <f>ROUNDDOWN(ROUNDDOWN(ROUNDDOWN(ROUNDDOWN(ROUNDDOWN((能力值计算器!F6+能力值计算器!E6*2+ROUNDDOWN(D3660/4,0))*能力值计算器!C2/100+5,0)*能力值计算器!H6,0)*能力值计算器!K6,0)*能力值计算器!L6,0)*VLOOKUP(能力值计算器!J6,能力变化对照表!A:B,2,0),0)</f>
        <v>101</v>
      </c>
      <c r="I3660">
        <f>ROUNDDOWN(ROUNDDOWN(ROUNDDOWN(ROUNDDOWN(ROUNDDOWN((能力值计算器!F8+能力值计算器!E8*2+ROUNDDOWN(E3660/4,0))*能力值计算器!C2/100+5,0)*能力值计算器!H8,0)*能力值计算器!K8,0)*能力值计算器!L8,0)*VLOOKUP(能力值计算器!J8,能力变化对照表!A:B,2,0),0)</f>
        <v>-39</v>
      </c>
      <c r="J3660">
        <f t="shared" si="459"/>
        <v>0</v>
      </c>
      <c r="K3660">
        <f t="shared" si="460"/>
        <v>-6513</v>
      </c>
      <c r="L3660">
        <f t="shared" si="461"/>
        <v>10354</v>
      </c>
      <c r="M3660">
        <f t="shared" si="462"/>
        <v>245.1</v>
      </c>
      <c r="N3660">
        <f t="shared" si="463"/>
        <v>1</v>
      </c>
    </row>
    <row r="3661" spans="1:14">
      <c r="A3661">
        <f t="shared" si="456"/>
        <v>0</v>
      </c>
      <c r="B3661">
        <f t="shared" si="457"/>
        <v>0</v>
      </c>
      <c r="C3661">
        <v>176</v>
      </c>
      <c r="D3661">
        <v>128</v>
      </c>
      <c r="E3661">
        <f t="shared" si="458"/>
        <v>-999</v>
      </c>
      <c r="F3661">
        <f>能力值计算器!G2</f>
        <v>0</v>
      </c>
      <c r="G3661">
        <f>ROUNDDOWN((能力值计算器!F4+能力值计算器!E4*2+ROUNDDOWN(C3661/4,0))*能力值计算器!C2/100+10+能力值计算器!C2,0)</f>
        <v>167</v>
      </c>
      <c r="H3661">
        <f>ROUNDDOWN(ROUNDDOWN(ROUNDDOWN(ROUNDDOWN(ROUNDDOWN((能力值计算器!F6+能力值计算器!E6*2+ROUNDDOWN(D3661/4,0))*能力值计算器!C2/100+5,0)*能力值计算器!H6,0)*能力值计算器!K6,0)*能力值计算器!L6,0)*VLOOKUP(能力值计算器!J6,能力变化对照表!A:B,2,0),0)</f>
        <v>101</v>
      </c>
      <c r="I3661">
        <f>ROUNDDOWN(ROUNDDOWN(ROUNDDOWN(ROUNDDOWN(ROUNDDOWN((能力值计算器!F8+能力值计算器!E8*2+ROUNDDOWN(E3661/4,0))*能力值计算器!C2/100+5,0)*能力值计算器!H8,0)*能力值计算器!K8,0)*能力值计算器!L8,0)*VLOOKUP(能力值计算器!J8,能力变化对照表!A:B,2,0),0)</f>
        <v>-39</v>
      </c>
      <c r="J3661">
        <f t="shared" si="459"/>
        <v>0</v>
      </c>
      <c r="K3661">
        <f t="shared" si="460"/>
        <v>-6513</v>
      </c>
      <c r="L3661">
        <f t="shared" si="461"/>
        <v>10354</v>
      </c>
      <c r="M3661">
        <f t="shared" si="462"/>
        <v>245.1</v>
      </c>
      <c r="N3661">
        <f t="shared" si="463"/>
        <v>1</v>
      </c>
    </row>
    <row r="3662" spans="1:14">
      <c r="A3662">
        <f t="shared" si="456"/>
        <v>0</v>
      </c>
      <c r="B3662">
        <f t="shared" si="457"/>
        <v>0</v>
      </c>
      <c r="C3662">
        <v>228</v>
      </c>
      <c r="D3662">
        <v>92</v>
      </c>
      <c r="E3662">
        <f t="shared" si="458"/>
        <v>-999</v>
      </c>
      <c r="F3662">
        <f>能力值计算器!G2</f>
        <v>0</v>
      </c>
      <c r="G3662">
        <f>ROUNDDOWN((能力值计算器!F4+能力值计算器!E4*2+ROUNDDOWN(C3662/4,0))*能力值计算器!C2/100+10+能力值计算器!C2,0)</f>
        <v>174</v>
      </c>
      <c r="H3662">
        <f>ROUNDDOWN(ROUNDDOWN(ROUNDDOWN(ROUNDDOWN(ROUNDDOWN((能力值计算器!F6+能力值计算器!E6*2+ROUNDDOWN(D3662/4,0))*能力值计算器!C2/100+5,0)*能力值计算器!H6,0)*能力值计算器!K6,0)*能力值计算器!L6,0)*VLOOKUP(能力值计算器!J6,能力变化对照表!A:B,2,0),0)</f>
        <v>97</v>
      </c>
      <c r="I3662">
        <f>ROUNDDOWN(ROUNDDOWN(ROUNDDOWN(ROUNDDOWN(ROUNDDOWN((能力值计算器!F8+能力值计算器!E8*2+ROUNDDOWN(E3662/4,0))*能力值计算器!C2/100+5,0)*能力值计算器!H8,0)*能力值计算器!K8,0)*能力值计算器!L8,0)*VLOOKUP(能力值计算器!J8,能力变化对照表!A:B,2,0),0)</f>
        <v>-39</v>
      </c>
      <c r="J3662">
        <f t="shared" si="459"/>
        <v>0</v>
      </c>
      <c r="K3662">
        <f t="shared" si="460"/>
        <v>-6786</v>
      </c>
      <c r="L3662">
        <f t="shared" si="461"/>
        <v>10092</v>
      </c>
      <c r="M3662">
        <f t="shared" si="462"/>
        <v>252.1</v>
      </c>
      <c r="N3662">
        <f t="shared" si="463"/>
        <v>1</v>
      </c>
    </row>
    <row r="3663" spans="1:14">
      <c r="A3663">
        <f t="shared" si="456"/>
        <v>0</v>
      </c>
      <c r="B3663">
        <f t="shared" si="457"/>
        <v>0</v>
      </c>
      <c r="C3663">
        <v>228</v>
      </c>
      <c r="D3663">
        <v>96</v>
      </c>
      <c r="E3663">
        <f t="shared" si="458"/>
        <v>-999</v>
      </c>
      <c r="F3663">
        <f>能力值计算器!G2</f>
        <v>0</v>
      </c>
      <c r="G3663">
        <f>ROUNDDOWN((能力值计算器!F4+能力值计算器!E4*2+ROUNDDOWN(C3663/4,0))*能力值计算器!C2/100+10+能力值计算器!C2,0)</f>
        <v>174</v>
      </c>
      <c r="H3663">
        <f>ROUNDDOWN(ROUNDDOWN(ROUNDDOWN(ROUNDDOWN(ROUNDDOWN((能力值计算器!F6+能力值计算器!E6*2+ROUNDDOWN(D3663/4,0))*能力值计算器!C2/100+5,0)*能力值计算器!H6,0)*能力值计算器!K6,0)*能力值计算器!L6,0)*VLOOKUP(能力值计算器!J6,能力变化对照表!A:B,2,0),0)</f>
        <v>97</v>
      </c>
      <c r="I3663">
        <f>ROUNDDOWN(ROUNDDOWN(ROUNDDOWN(ROUNDDOWN(ROUNDDOWN((能力值计算器!F8+能力值计算器!E8*2+ROUNDDOWN(E3663/4,0))*能力值计算器!C2/100+5,0)*能力值计算器!H8,0)*能力值计算器!K8,0)*能力值计算器!L8,0)*VLOOKUP(能力值计算器!J8,能力变化对照表!A:B,2,0),0)</f>
        <v>-39</v>
      </c>
      <c r="J3663">
        <f t="shared" si="459"/>
        <v>0</v>
      </c>
      <c r="K3663">
        <f t="shared" si="460"/>
        <v>-6786</v>
      </c>
      <c r="L3663">
        <f t="shared" si="461"/>
        <v>10092</v>
      </c>
      <c r="M3663">
        <f t="shared" si="462"/>
        <v>252.1</v>
      </c>
      <c r="N3663">
        <f t="shared" si="463"/>
        <v>1</v>
      </c>
    </row>
    <row r="3664" spans="1:14">
      <c r="A3664">
        <f t="shared" si="456"/>
        <v>0</v>
      </c>
      <c r="B3664">
        <f t="shared" si="457"/>
        <v>0</v>
      </c>
      <c r="C3664">
        <v>232</v>
      </c>
      <c r="D3664">
        <v>92</v>
      </c>
      <c r="E3664">
        <f t="shared" si="458"/>
        <v>-999</v>
      </c>
      <c r="F3664">
        <f>能力值计算器!G2</f>
        <v>0</v>
      </c>
      <c r="G3664">
        <f>ROUNDDOWN((能力值计算器!F4+能力值计算器!E4*2+ROUNDDOWN(C3664/4,0))*能力值计算器!C2/100+10+能力值计算器!C2,0)</f>
        <v>174</v>
      </c>
      <c r="H3664">
        <f>ROUNDDOWN(ROUNDDOWN(ROUNDDOWN(ROUNDDOWN(ROUNDDOWN((能力值计算器!F6+能力值计算器!E6*2+ROUNDDOWN(D3664/4,0))*能力值计算器!C2/100+5,0)*能力值计算器!H6,0)*能力值计算器!K6,0)*能力值计算器!L6,0)*VLOOKUP(能力值计算器!J6,能力变化对照表!A:B,2,0),0)</f>
        <v>97</v>
      </c>
      <c r="I3664">
        <f>ROUNDDOWN(ROUNDDOWN(ROUNDDOWN(ROUNDDOWN(ROUNDDOWN((能力值计算器!F8+能力值计算器!E8*2+ROUNDDOWN(E3664/4,0))*能力值计算器!C2/100+5,0)*能力值计算器!H8,0)*能力值计算器!K8,0)*能力值计算器!L8,0)*VLOOKUP(能力值计算器!J8,能力变化对照表!A:B,2,0),0)</f>
        <v>-39</v>
      </c>
      <c r="J3664">
        <f t="shared" si="459"/>
        <v>0</v>
      </c>
      <c r="K3664">
        <f t="shared" si="460"/>
        <v>-6786</v>
      </c>
      <c r="L3664">
        <f t="shared" si="461"/>
        <v>10092</v>
      </c>
      <c r="M3664">
        <f t="shared" si="462"/>
        <v>252.1</v>
      </c>
      <c r="N3664">
        <f t="shared" si="463"/>
        <v>1</v>
      </c>
    </row>
    <row r="3665" spans="1:14">
      <c r="A3665">
        <f t="shared" si="456"/>
        <v>0</v>
      </c>
      <c r="B3665">
        <f t="shared" si="457"/>
        <v>0</v>
      </c>
      <c r="C3665">
        <v>232</v>
      </c>
      <c r="D3665">
        <v>96</v>
      </c>
      <c r="E3665">
        <f t="shared" si="458"/>
        <v>-999</v>
      </c>
      <c r="F3665">
        <f>能力值计算器!G2</f>
        <v>0</v>
      </c>
      <c r="G3665">
        <f>ROUNDDOWN((能力值计算器!F4+能力值计算器!E4*2+ROUNDDOWN(C3665/4,0))*能力值计算器!C2/100+10+能力值计算器!C2,0)</f>
        <v>174</v>
      </c>
      <c r="H3665">
        <f>ROUNDDOWN(ROUNDDOWN(ROUNDDOWN(ROUNDDOWN(ROUNDDOWN((能力值计算器!F6+能力值计算器!E6*2+ROUNDDOWN(D3665/4,0))*能力值计算器!C2/100+5,0)*能力值计算器!H6,0)*能力值计算器!K6,0)*能力值计算器!L6,0)*VLOOKUP(能力值计算器!J6,能力变化对照表!A:B,2,0),0)</f>
        <v>97</v>
      </c>
      <c r="I3665">
        <f>ROUNDDOWN(ROUNDDOWN(ROUNDDOWN(ROUNDDOWN(ROUNDDOWN((能力值计算器!F8+能力值计算器!E8*2+ROUNDDOWN(E3665/4,0))*能力值计算器!C2/100+5,0)*能力值计算器!H8,0)*能力值计算器!K8,0)*能力值计算器!L8,0)*VLOOKUP(能力值计算器!J8,能力变化对照表!A:B,2,0),0)</f>
        <v>-39</v>
      </c>
      <c r="J3665">
        <f t="shared" si="459"/>
        <v>0</v>
      </c>
      <c r="K3665">
        <f t="shared" si="460"/>
        <v>-6786</v>
      </c>
      <c r="L3665">
        <f t="shared" si="461"/>
        <v>10092</v>
      </c>
      <c r="M3665">
        <f t="shared" si="462"/>
        <v>252.1</v>
      </c>
      <c r="N3665">
        <f t="shared" si="463"/>
        <v>1</v>
      </c>
    </row>
    <row r="3666" spans="1:14">
      <c r="A3666">
        <f t="shared" si="456"/>
        <v>0</v>
      </c>
      <c r="B3666">
        <f t="shared" si="457"/>
        <v>0</v>
      </c>
      <c r="C3666">
        <v>68</v>
      </c>
      <c r="D3666">
        <v>192</v>
      </c>
      <c r="E3666">
        <f t="shared" si="458"/>
        <v>-999</v>
      </c>
      <c r="F3666">
        <f>能力值计算器!G2</f>
        <v>0</v>
      </c>
      <c r="G3666">
        <f>ROUNDDOWN((能力值计算器!F4+能力值计算器!E4*2+ROUNDDOWN(C3666/4,0))*能力值计算器!C2/100+10+能力值计算器!C2,0)</f>
        <v>154</v>
      </c>
      <c r="H3666">
        <f>ROUNDDOWN(ROUNDDOWN(ROUNDDOWN(ROUNDDOWN(ROUNDDOWN((能力值计算器!F6+能力值计算器!E6*2+ROUNDDOWN(D3666/4,0))*能力值计算器!C2/100+5,0)*能力值计算器!H6,0)*能力值计算器!K6,0)*能力值计算器!L6,0)*VLOOKUP(能力值计算器!J6,能力变化对照表!A:B,2,0),0)</f>
        <v>109</v>
      </c>
      <c r="I3666">
        <f>ROUNDDOWN(ROUNDDOWN(ROUNDDOWN(ROUNDDOWN(ROUNDDOWN((能力值计算器!F8+能力值计算器!E8*2+ROUNDDOWN(E3666/4,0))*能力值计算器!C2/100+5,0)*能力值计算器!H8,0)*能力值计算器!K8,0)*能力值计算器!L8,0)*VLOOKUP(能力值计算器!J8,能力变化对照表!A:B,2,0),0)</f>
        <v>-39</v>
      </c>
      <c r="J3666">
        <f t="shared" si="459"/>
        <v>0</v>
      </c>
      <c r="K3666">
        <f t="shared" si="460"/>
        <v>-6006</v>
      </c>
      <c r="L3666">
        <f t="shared" si="461"/>
        <v>10780</v>
      </c>
      <c r="M3666">
        <f t="shared" si="462"/>
        <v>232.1</v>
      </c>
      <c r="N3666">
        <f t="shared" si="463"/>
        <v>1</v>
      </c>
    </row>
    <row r="3667" spans="1:14">
      <c r="A3667">
        <f t="shared" si="456"/>
        <v>0</v>
      </c>
      <c r="B3667">
        <f t="shared" si="457"/>
        <v>0</v>
      </c>
      <c r="C3667">
        <v>72</v>
      </c>
      <c r="D3667">
        <v>188</v>
      </c>
      <c r="E3667">
        <f t="shared" si="458"/>
        <v>-999</v>
      </c>
      <c r="F3667">
        <f>能力值计算器!G2</f>
        <v>0</v>
      </c>
      <c r="G3667">
        <f>ROUNDDOWN((能力值计算器!F4+能力值计算器!E4*2+ROUNDDOWN(C3667/4,0))*能力值计算器!C2/100+10+能力值计算器!C2,0)</f>
        <v>154</v>
      </c>
      <c r="H3667">
        <f>ROUNDDOWN(ROUNDDOWN(ROUNDDOWN(ROUNDDOWN(ROUNDDOWN((能力值计算器!F6+能力值计算器!E6*2+ROUNDDOWN(D3667/4,0))*能力值计算器!C2/100+5,0)*能力值计算器!H6,0)*能力值计算器!K6,0)*能力值计算器!L6,0)*VLOOKUP(能力值计算器!J6,能力变化对照表!A:B,2,0),0)</f>
        <v>109</v>
      </c>
      <c r="I3667">
        <f>ROUNDDOWN(ROUNDDOWN(ROUNDDOWN(ROUNDDOWN(ROUNDDOWN((能力值计算器!F8+能力值计算器!E8*2+ROUNDDOWN(E3667/4,0))*能力值计算器!C2/100+5,0)*能力值计算器!H8,0)*能力值计算器!K8,0)*能力值计算器!L8,0)*VLOOKUP(能力值计算器!J8,能力变化对照表!A:B,2,0),0)</f>
        <v>-39</v>
      </c>
      <c r="J3667">
        <f t="shared" si="459"/>
        <v>0</v>
      </c>
      <c r="K3667">
        <f t="shared" si="460"/>
        <v>-6006</v>
      </c>
      <c r="L3667">
        <f t="shared" si="461"/>
        <v>10780</v>
      </c>
      <c r="M3667">
        <f t="shared" si="462"/>
        <v>232.1</v>
      </c>
      <c r="N3667">
        <f t="shared" si="463"/>
        <v>1</v>
      </c>
    </row>
    <row r="3668" spans="1:14">
      <c r="A3668">
        <f t="shared" si="456"/>
        <v>0</v>
      </c>
      <c r="B3668">
        <f t="shared" si="457"/>
        <v>0</v>
      </c>
      <c r="C3668">
        <v>72</v>
      </c>
      <c r="D3668">
        <v>192</v>
      </c>
      <c r="E3668">
        <f t="shared" si="458"/>
        <v>-999</v>
      </c>
      <c r="F3668">
        <f>能力值计算器!G2</f>
        <v>0</v>
      </c>
      <c r="G3668">
        <f>ROUNDDOWN((能力值计算器!F4+能力值计算器!E4*2+ROUNDDOWN(C3668/4,0))*能力值计算器!C2/100+10+能力值计算器!C2,0)</f>
        <v>154</v>
      </c>
      <c r="H3668">
        <f>ROUNDDOWN(ROUNDDOWN(ROUNDDOWN(ROUNDDOWN(ROUNDDOWN((能力值计算器!F6+能力值计算器!E6*2+ROUNDDOWN(D3668/4,0))*能力值计算器!C2/100+5,0)*能力值计算器!H6,0)*能力值计算器!K6,0)*能力值计算器!L6,0)*VLOOKUP(能力值计算器!J6,能力变化对照表!A:B,2,0),0)</f>
        <v>109</v>
      </c>
      <c r="I3668">
        <f>ROUNDDOWN(ROUNDDOWN(ROUNDDOWN(ROUNDDOWN(ROUNDDOWN((能力值计算器!F8+能力值计算器!E8*2+ROUNDDOWN(E3668/4,0))*能力值计算器!C2/100+5,0)*能力值计算器!H8,0)*能力值计算器!K8,0)*能力值计算器!L8,0)*VLOOKUP(能力值计算器!J8,能力变化对照表!A:B,2,0),0)</f>
        <v>-39</v>
      </c>
      <c r="J3668">
        <f t="shared" si="459"/>
        <v>0</v>
      </c>
      <c r="K3668">
        <f t="shared" si="460"/>
        <v>-6006</v>
      </c>
      <c r="L3668">
        <f t="shared" si="461"/>
        <v>10780</v>
      </c>
      <c r="M3668">
        <f t="shared" si="462"/>
        <v>232.1</v>
      </c>
      <c r="N3668">
        <f t="shared" si="463"/>
        <v>1</v>
      </c>
    </row>
    <row r="3669" spans="1:14">
      <c r="A3669">
        <f t="shared" si="456"/>
        <v>0</v>
      </c>
      <c r="B3669">
        <f t="shared" si="457"/>
        <v>0</v>
      </c>
      <c r="C3669">
        <v>92</v>
      </c>
      <c r="D3669">
        <v>172</v>
      </c>
      <c r="E3669">
        <f t="shared" si="458"/>
        <v>-999</v>
      </c>
      <c r="F3669">
        <f>能力值计算器!G2</f>
        <v>0</v>
      </c>
      <c r="G3669">
        <f>ROUNDDOWN((能力值计算器!F4+能力值计算器!E4*2+ROUNDDOWN(C3669/4,0))*能力值计算器!C2/100+10+能力值计算器!C2,0)</f>
        <v>157</v>
      </c>
      <c r="H3669">
        <f>ROUNDDOWN(ROUNDDOWN(ROUNDDOWN(ROUNDDOWN(ROUNDDOWN((能力值计算器!F6+能力值计算器!E6*2+ROUNDDOWN(D3669/4,0))*能力值计算器!C2/100+5,0)*能力值计算器!H6,0)*能力值计算器!K6,0)*能力值计算器!L6,0)*VLOOKUP(能力值计算器!J6,能力变化对照表!A:B,2,0),0)</f>
        <v>107</v>
      </c>
      <c r="I3669">
        <f>ROUNDDOWN(ROUNDDOWN(ROUNDDOWN(ROUNDDOWN(ROUNDDOWN((能力值计算器!F8+能力值计算器!E8*2+ROUNDDOWN(E3669/4,0))*能力值计算器!C2/100+5,0)*能力值计算器!H8,0)*能力值计算器!K8,0)*能力值计算器!L8,0)*VLOOKUP(能力值计算器!J8,能力变化对照表!A:B,2,0),0)</f>
        <v>-39</v>
      </c>
      <c r="J3669">
        <f t="shared" si="459"/>
        <v>0</v>
      </c>
      <c r="K3669">
        <f t="shared" si="460"/>
        <v>-6123</v>
      </c>
      <c r="L3669">
        <f t="shared" si="461"/>
        <v>10676</v>
      </c>
      <c r="M3669">
        <f t="shared" si="462"/>
        <v>235.1</v>
      </c>
      <c r="N3669">
        <f t="shared" si="463"/>
        <v>1</v>
      </c>
    </row>
    <row r="3670" spans="1:14">
      <c r="A3670">
        <f t="shared" si="456"/>
        <v>0</v>
      </c>
      <c r="B3670">
        <f t="shared" si="457"/>
        <v>0</v>
      </c>
      <c r="C3670">
        <v>92</v>
      </c>
      <c r="D3670">
        <v>176</v>
      </c>
      <c r="E3670">
        <f t="shared" si="458"/>
        <v>-999</v>
      </c>
      <c r="F3670">
        <f>能力值计算器!G2</f>
        <v>0</v>
      </c>
      <c r="G3670">
        <f>ROUNDDOWN((能力值计算器!F4+能力值计算器!E4*2+ROUNDDOWN(C3670/4,0))*能力值计算器!C2/100+10+能力值计算器!C2,0)</f>
        <v>157</v>
      </c>
      <c r="H3670">
        <f>ROUNDDOWN(ROUNDDOWN(ROUNDDOWN(ROUNDDOWN(ROUNDDOWN((能力值计算器!F6+能力值计算器!E6*2+ROUNDDOWN(D3670/4,0))*能力值计算器!C2/100+5,0)*能力值计算器!H6,0)*能力值计算器!K6,0)*能力值计算器!L6,0)*VLOOKUP(能力值计算器!J6,能力变化对照表!A:B,2,0),0)</f>
        <v>107</v>
      </c>
      <c r="I3670">
        <f>ROUNDDOWN(ROUNDDOWN(ROUNDDOWN(ROUNDDOWN(ROUNDDOWN((能力值计算器!F8+能力值计算器!E8*2+ROUNDDOWN(E3670/4,0))*能力值计算器!C2/100+5,0)*能力值计算器!H8,0)*能力值计算器!K8,0)*能力值计算器!L8,0)*VLOOKUP(能力值计算器!J8,能力变化对照表!A:B,2,0),0)</f>
        <v>-39</v>
      </c>
      <c r="J3670">
        <f t="shared" si="459"/>
        <v>0</v>
      </c>
      <c r="K3670">
        <f t="shared" si="460"/>
        <v>-6123</v>
      </c>
      <c r="L3670">
        <f t="shared" si="461"/>
        <v>10676</v>
      </c>
      <c r="M3670">
        <f t="shared" si="462"/>
        <v>235.1</v>
      </c>
      <c r="N3670">
        <f t="shared" si="463"/>
        <v>1</v>
      </c>
    </row>
    <row r="3671" spans="1:14">
      <c r="A3671">
        <f t="shared" si="456"/>
        <v>0</v>
      </c>
      <c r="B3671">
        <f t="shared" si="457"/>
        <v>0</v>
      </c>
      <c r="C3671">
        <v>96</v>
      </c>
      <c r="D3671">
        <v>172</v>
      </c>
      <c r="E3671">
        <f t="shared" si="458"/>
        <v>-999</v>
      </c>
      <c r="F3671">
        <f>能力值计算器!G2</f>
        <v>0</v>
      </c>
      <c r="G3671">
        <f>ROUNDDOWN((能力值计算器!F4+能力值计算器!E4*2+ROUNDDOWN(C3671/4,0))*能力值计算器!C2/100+10+能力值计算器!C2,0)</f>
        <v>157</v>
      </c>
      <c r="H3671">
        <f>ROUNDDOWN(ROUNDDOWN(ROUNDDOWN(ROUNDDOWN(ROUNDDOWN((能力值计算器!F6+能力值计算器!E6*2+ROUNDDOWN(D3671/4,0))*能力值计算器!C2/100+5,0)*能力值计算器!H6,0)*能力值计算器!K6,0)*能力值计算器!L6,0)*VLOOKUP(能力值计算器!J6,能力变化对照表!A:B,2,0),0)</f>
        <v>107</v>
      </c>
      <c r="I3671">
        <f>ROUNDDOWN(ROUNDDOWN(ROUNDDOWN(ROUNDDOWN(ROUNDDOWN((能力值计算器!F8+能力值计算器!E8*2+ROUNDDOWN(E3671/4,0))*能力值计算器!C2/100+5,0)*能力值计算器!H8,0)*能力值计算器!K8,0)*能力值计算器!L8,0)*VLOOKUP(能力值计算器!J8,能力变化对照表!A:B,2,0),0)</f>
        <v>-39</v>
      </c>
      <c r="J3671">
        <f t="shared" si="459"/>
        <v>0</v>
      </c>
      <c r="K3671">
        <f t="shared" si="460"/>
        <v>-6123</v>
      </c>
      <c r="L3671">
        <f t="shared" si="461"/>
        <v>10676</v>
      </c>
      <c r="M3671">
        <f t="shared" si="462"/>
        <v>235.1</v>
      </c>
      <c r="N3671">
        <f t="shared" si="463"/>
        <v>1</v>
      </c>
    </row>
    <row r="3672" spans="1:14">
      <c r="A3672">
        <f t="shared" si="456"/>
        <v>0</v>
      </c>
      <c r="B3672">
        <f t="shared" si="457"/>
        <v>0</v>
      </c>
      <c r="C3672">
        <v>96</v>
      </c>
      <c r="D3672">
        <v>176</v>
      </c>
      <c r="E3672">
        <f t="shared" si="458"/>
        <v>-999</v>
      </c>
      <c r="F3672">
        <f>能力值计算器!G2</f>
        <v>0</v>
      </c>
      <c r="G3672">
        <f>ROUNDDOWN((能力值计算器!F4+能力值计算器!E4*2+ROUNDDOWN(C3672/4,0))*能力值计算器!C2/100+10+能力值计算器!C2,0)</f>
        <v>157</v>
      </c>
      <c r="H3672">
        <f>ROUNDDOWN(ROUNDDOWN(ROUNDDOWN(ROUNDDOWN(ROUNDDOWN((能力值计算器!F6+能力值计算器!E6*2+ROUNDDOWN(D3672/4,0))*能力值计算器!C2/100+5,0)*能力值计算器!H6,0)*能力值计算器!K6,0)*能力值计算器!L6,0)*VLOOKUP(能力值计算器!J6,能力变化对照表!A:B,2,0),0)</f>
        <v>107</v>
      </c>
      <c r="I3672">
        <f>ROUNDDOWN(ROUNDDOWN(ROUNDDOWN(ROUNDDOWN(ROUNDDOWN((能力值计算器!F8+能力值计算器!E8*2+ROUNDDOWN(E3672/4,0))*能力值计算器!C2/100+5,0)*能力值计算器!H8,0)*能力值计算器!K8,0)*能力值计算器!L8,0)*VLOOKUP(能力值计算器!J8,能力变化对照表!A:B,2,0),0)</f>
        <v>-39</v>
      </c>
      <c r="J3672">
        <f t="shared" si="459"/>
        <v>0</v>
      </c>
      <c r="K3672">
        <f t="shared" si="460"/>
        <v>-6123</v>
      </c>
      <c r="L3672">
        <f t="shared" si="461"/>
        <v>10676</v>
      </c>
      <c r="M3672">
        <f t="shared" si="462"/>
        <v>235.1</v>
      </c>
      <c r="N3672">
        <f t="shared" si="463"/>
        <v>1</v>
      </c>
    </row>
    <row r="3673" spans="1:14">
      <c r="A3673">
        <f t="shared" si="456"/>
        <v>0</v>
      </c>
      <c r="B3673">
        <f t="shared" si="457"/>
        <v>0</v>
      </c>
      <c r="C3673">
        <v>212</v>
      </c>
      <c r="D3673">
        <v>100</v>
      </c>
      <c r="E3673">
        <f t="shared" si="458"/>
        <v>-999</v>
      </c>
      <c r="F3673">
        <f>能力值计算器!G2</f>
        <v>0</v>
      </c>
      <c r="G3673">
        <f>ROUNDDOWN((能力值计算器!F4+能力值计算器!E4*2+ROUNDDOWN(C3673/4,0))*能力值计算器!C2/100+10+能力值计算器!C2,0)</f>
        <v>172</v>
      </c>
      <c r="H3673">
        <f>ROUNDDOWN(ROUNDDOWN(ROUNDDOWN(ROUNDDOWN(ROUNDDOWN((能力值计算器!F6+能力值计算器!E6*2+ROUNDDOWN(D3673/4,0))*能力值计算器!C2/100+5,0)*能力值计算器!H6,0)*能力值计算器!K6,0)*能力值计算器!L6,0)*VLOOKUP(能力值计算器!J6,能力变化对照表!A:B,2,0),0)</f>
        <v>98</v>
      </c>
      <c r="I3673">
        <f>ROUNDDOWN(ROUNDDOWN(ROUNDDOWN(ROUNDDOWN(ROUNDDOWN((能力值计算器!F8+能力值计算器!E8*2+ROUNDDOWN(E3673/4,0))*能力值计算器!C2/100+5,0)*能力值计算器!H8,0)*能力值计算器!K8,0)*能力值计算器!L8,0)*VLOOKUP(能力值计算器!J8,能力变化对照表!A:B,2,0),0)</f>
        <v>-39</v>
      </c>
      <c r="J3673">
        <f t="shared" si="459"/>
        <v>0</v>
      </c>
      <c r="K3673">
        <f t="shared" si="460"/>
        <v>-6708</v>
      </c>
      <c r="L3673">
        <f t="shared" si="461"/>
        <v>10148</v>
      </c>
      <c r="M3673">
        <f t="shared" si="462"/>
        <v>250.1</v>
      </c>
      <c r="N3673">
        <f t="shared" si="463"/>
        <v>1</v>
      </c>
    </row>
    <row r="3674" spans="1:14">
      <c r="A3674">
        <f t="shared" si="456"/>
        <v>0</v>
      </c>
      <c r="B3674">
        <f t="shared" si="457"/>
        <v>0</v>
      </c>
      <c r="C3674">
        <v>212</v>
      </c>
      <c r="D3674">
        <v>104</v>
      </c>
      <c r="E3674">
        <f t="shared" si="458"/>
        <v>-999</v>
      </c>
      <c r="F3674">
        <f>能力值计算器!G2</f>
        <v>0</v>
      </c>
      <c r="G3674">
        <f>ROUNDDOWN((能力值计算器!F4+能力值计算器!E4*2+ROUNDDOWN(C3674/4,0))*能力值计算器!C2/100+10+能力值计算器!C2,0)</f>
        <v>172</v>
      </c>
      <c r="H3674">
        <f>ROUNDDOWN(ROUNDDOWN(ROUNDDOWN(ROUNDDOWN(ROUNDDOWN((能力值计算器!F6+能力值计算器!E6*2+ROUNDDOWN(D3674/4,0))*能力值计算器!C2/100+5,0)*能力值计算器!H6,0)*能力值计算器!K6,0)*能力值计算器!L6,0)*VLOOKUP(能力值计算器!J6,能力变化对照表!A:B,2,0),0)</f>
        <v>98</v>
      </c>
      <c r="I3674">
        <f>ROUNDDOWN(ROUNDDOWN(ROUNDDOWN(ROUNDDOWN(ROUNDDOWN((能力值计算器!F8+能力值计算器!E8*2+ROUNDDOWN(E3674/4,0))*能力值计算器!C2/100+5,0)*能力值计算器!H8,0)*能力值计算器!K8,0)*能力值计算器!L8,0)*VLOOKUP(能力值计算器!J8,能力变化对照表!A:B,2,0),0)</f>
        <v>-39</v>
      </c>
      <c r="J3674">
        <f t="shared" si="459"/>
        <v>0</v>
      </c>
      <c r="K3674">
        <f t="shared" si="460"/>
        <v>-6708</v>
      </c>
      <c r="L3674">
        <f t="shared" si="461"/>
        <v>10148</v>
      </c>
      <c r="M3674">
        <f t="shared" si="462"/>
        <v>250.1</v>
      </c>
      <c r="N3674">
        <f t="shared" si="463"/>
        <v>1</v>
      </c>
    </row>
    <row r="3675" spans="1:14">
      <c r="A3675">
        <f t="shared" si="456"/>
        <v>0</v>
      </c>
      <c r="B3675">
        <f t="shared" si="457"/>
        <v>0</v>
      </c>
      <c r="C3675">
        <v>216</v>
      </c>
      <c r="D3675">
        <v>100</v>
      </c>
      <c r="E3675">
        <f t="shared" si="458"/>
        <v>-999</v>
      </c>
      <c r="F3675">
        <f>能力值计算器!G2</f>
        <v>0</v>
      </c>
      <c r="G3675">
        <f>ROUNDDOWN((能力值计算器!F4+能力值计算器!E4*2+ROUNDDOWN(C3675/4,0))*能力值计算器!C2/100+10+能力值计算器!C2,0)</f>
        <v>172</v>
      </c>
      <c r="H3675">
        <f>ROUNDDOWN(ROUNDDOWN(ROUNDDOWN(ROUNDDOWN(ROUNDDOWN((能力值计算器!F6+能力值计算器!E6*2+ROUNDDOWN(D3675/4,0))*能力值计算器!C2/100+5,0)*能力值计算器!H6,0)*能力值计算器!K6,0)*能力值计算器!L6,0)*VLOOKUP(能力值计算器!J6,能力变化对照表!A:B,2,0),0)</f>
        <v>98</v>
      </c>
      <c r="I3675">
        <f>ROUNDDOWN(ROUNDDOWN(ROUNDDOWN(ROUNDDOWN(ROUNDDOWN((能力值计算器!F8+能力值计算器!E8*2+ROUNDDOWN(E3675/4,0))*能力值计算器!C2/100+5,0)*能力值计算器!H8,0)*能力值计算器!K8,0)*能力值计算器!L8,0)*VLOOKUP(能力值计算器!J8,能力变化对照表!A:B,2,0),0)</f>
        <v>-39</v>
      </c>
      <c r="J3675">
        <f t="shared" si="459"/>
        <v>0</v>
      </c>
      <c r="K3675">
        <f t="shared" si="460"/>
        <v>-6708</v>
      </c>
      <c r="L3675">
        <f t="shared" si="461"/>
        <v>10148</v>
      </c>
      <c r="M3675">
        <f t="shared" si="462"/>
        <v>250.1</v>
      </c>
      <c r="N3675">
        <f t="shared" si="463"/>
        <v>1</v>
      </c>
    </row>
    <row r="3676" spans="1:14">
      <c r="A3676">
        <f t="shared" si="456"/>
        <v>0</v>
      </c>
      <c r="B3676">
        <f t="shared" si="457"/>
        <v>0</v>
      </c>
      <c r="C3676">
        <v>216</v>
      </c>
      <c r="D3676">
        <v>104</v>
      </c>
      <c r="E3676">
        <f t="shared" si="458"/>
        <v>-999</v>
      </c>
      <c r="F3676">
        <f>能力值计算器!G2</f>
        <v>0</v>
      </c>
      <c r="G3676">
        <f>ROUNDDOWN((能力值计算器!F4+能力值计算器!E4*2+ROUNDDOWN(C3676/4,0))*能力值计算器!C2/100+10+能力值计算器!C2,0)</f>
        <v>172</v>
      </c>
      <c r="H3676">
        <f>ROUNDDOWN(ROUNDDOWN(ROUNDDOWN(ROUNDDOWN(ROUNDDOWN((能力值计算器!F6+能力值计算器!E6*2+ROUNDDOWN(D3676/4,0))*能力值计算器!C2/100+5,0)*能力值计算器!H6,0)*能力值计算器!K6,0)*能力值计算器!L6,0)*VLOOKUP(能力值计算器!J6,能力变化对照表!A:B,2,0),0)</f>
        <v>98</v>
      </c>
      <c r="I3676">
        <f>ROUNDDOWN(ROUNDDOWN(ROUNDDOWN(ROUNDDOWN(ROUNDDOWN((能力值计算器!F8+能力值计算器!E8*2+ROUNDDOWN(E3676/4,0))*能力值计算器!C2/100+5,0)*能力值计算器!H8,0)*能力值计算器!K8,0)*能力值计算器!L8,0)*VLOOKUP(能力值计算器!J8,能力变化对照表!A:B,2,0),0)</f>
        <v>-39</v>
      </c>
      <c r="J3676">
        <f t="shared" si="459"/>
        <v>0</v>
      </c>
      <c r="K3676">
        <f t="shared" si="460"/>
        <v>-6708</v>
      </c>
      <c r="L3676">
        <f t="shared" si="461"/>
        <v>10148</v>
      </c>
      <c r="M3676">
        <f t="shared" si="462"/>
        <v>250.1</v>
      </c>
      <c r="N3676">
        <f t="shared" si="463"/>
        <v>1</v>
      </c>
    </row>
    <row r="3677" spans="1:14">
      <c r="A3677">
        <f t="shared" si="456"/>
        <v>0</v>
      </c>
      <c r="B3677">
        <f t="shared" si="457"/>
        <v>0</v>
      </c>
      <c r="C3677">
        <v>156</v>
      </c>
      <c r="D3677">
        <v>132</v>
      </c>
      <c r="E3677">
        <f t="shared" si="458"/>
        <v>-999</v>
      </c>
      <c r="F3677">
        <f>能力值计算器!G2</f>
        <v>0</v>
      </c>
      <c r="G3677">
        <f>ROUNDDOWN((能力值计算器!F4+能力值计算器!E4*2+ROUNDDOWN(C3677/4,0))*能力值计算器!C2/100+10+能力值计算器!C2,0)</f>
        <v>165</v>
      </c>
      <c r="H3677">
        <f>ROUNDDOWN(ROUNDDOWN(ROUNDDOWN(ROUNDDOWN(ROUNDDOWN((能力值计算器!F6+能力值计算器!E6*2+ROUNDDOWN(D3677/4,0))*能力值计算器!C2/100+5,0)*能力值计算器!H6,0)*能力值计算器!K6,0)*能力值计算器!L6,0)*VLOOKUP(能力值计算器!J6,能力变化对照表!A:B,2,0),0)</f>
        <v>102</v>
      </c>
      <c r="I3677">
        <f>ROUNDDOWN(ROUNDDOWN(ROUNDDOWN(ROUNDDOWN(ROUNDDOWN((能力值计算器!F8+能力值计算器!E8*2+ROUNDDOWN(E3677/4,0))*能力值计算器!C2/100+5,0)*能力值计算器!H8,0)*能力值计算器!K8,0)*能力值计算器!L8,0)*VLOOKUP(能力值计算器!J8,能力变化对照表!A:B,2,0),0)</f>
        <v>-39</v>
      </c>
      <c r="J3677">
        <f t="shared" si="459"/>
        <v>0</v>
      </c>
      <c r="K3677">
        <f t="shared" si="460"/>
        <v>-6435</v>
      </c>
      <c r="L3677">
        <f t="shared" si="461"/>
        <v>10395</v>
      </c>
      <c r="M3677">
        <f t="shared" si="462"/>
        <v>243.1</v>
      </c>
      <c r="N3677">
        <f t="shared" si="463"/>
        <v>1</v>
      </c>
    </row>
    <row r="3678" spans="1:14">
      <c r="A3678">
        <f t="shared" si="456"/>
        <v>0</v>
      </c>
      <c r="B3678">
        <f t="shared" si="457"/>
        <v>0</v>
      </c>
      <c r="C3678">
        <v>156</v>
      </c>
      <c r="D3678">
        <v>136</v>
      </c>
      <c r="E3678">
        <f t="shared" si="458"/>
        <v>-999</v>
      </c>
      <c r="F3678">
        <f>能力值计算器!G2</f>
        <v>0</v>
      </c>
      <c r="G3678">
        <f>ROUNDDOWN((能力值计算器!F4+能力值计算器!E4*2+ROUNDDOWN(C3678/4,0))*能力值计算器!C2/100+10+能力值计算器!C2,0)</f>
        <v>165</v>
      </c>
      <c r="H3678">
        <f>ROUNDDOWN(ROUNDDOWN(ROUNDDOWN(ROUNDDOWN(ROUNDDOWN((能力值计算器!F6+能力值计算器!E6*2+ROUNDDOWN(D3678/4,0))*能力值计算器!C2/100+5,0)*能力值计算器!H6,0)*能力值计算器!K6,0)*能力值计算器!L6,0)*VLOOKUP(能力值计算器!J6,能力变化对照表!A:B,2,0),0)</f>
        <v>102</v>
      </c>
      <c r="I3678">
        <f>ROUNDDOWN(ROUNDDOWN(ROUNDDOWN(ROUNDDOWN(ROUNDDOWN((能力值计算器!F8+能力值计算器!E8*2+ROUNDDOWN(E3678/4,0))*能力值计算器!C2/100+5,0)*能力值计算器!H8,0)*能力值计算器!K8,0)*能力值计算器!L8,0)*VLOOKUP(能力值计算器!J8,能力变化对照表!A:B,2,0),0)</f>
        <v>-39</v>
      </c>
      <c r="J3678">
        <f t="shared" si="459"/>
        <v>0</v>
      </c>
      <c r="K3678">
        <f t="shared" si="460"/>
        <v>-6435</v>
      </c>
      <c r="L3678">
        <f t="shared" si="461"/>
        <v>10395</v>
      </c>
      <c r="M3678">
        <f t="shared" si="462"/>
        <v>243.1</v>
      </c>
      <c r="N3678">
        <f t="shared" si="463"/>
        <v>1</v>
      </c>
    </row>
    <row r="3679" spans="1:14">
      <c r="A3679">
        <f t="shared" si="456"/>
        <v>0</v>
      </c>
      <c r="B3679">
        <f t="shared" si="457"/>
        <v>0</v>
      </c>
      <c r="C3679">
        <v>160</v>
      </c>
      <c r="D3679">
        <v>132</v>
      </c>
      <c r="E3679">
        <f t="shared" si="458"/>
        <v>-999</v>
      </c>
      <c r="F3679">
        <f>能力值计算器!G2</f>
        <v>0</v>
      </c>
      <c r="G3679">
        <f>ROUNDDOWN((能力值计算器!F4+能力值计算器!E4*2+ROUNDDOWN(C3679/4,0))*能力值计算器!C2/100+10+能力值计算器!C2,0)</f>
        <v>165</v>
      </c>
      <c r="H3679">
        <f>ROUNDDOWN(ROUNDDOWN(ROUNDDOWN(ROUNDDOWN(ROUNDDOWN((能力值计算器!F6+能力值计算器!E6*2+ROUNDDOWN(D3679/4,0))*能力值计算器!C2/100+5,0)*能力值计算器!H6,0)*能力值计算器!K6,0)*能力值计算器!L6,0)*VLOOKUP(能力值计算器!J6,能力变化对照表!A:B,2,0),0)</f>
        <v>102</v>
      </c>
      <c r="I3679">
        <f>ROUNDDOWN(ROUNDDOWN(ROUNDDOWN(ROUNDDOWN(ROUNDDOWN((能力值计算器!F8+能力值计算器!E8*2+ROUNDDOWN(E3679/4,0))*能力值计算器!C2/100+5,0)*能力值计算器!H8,0)*能力值计算器!K8,0)*能力值计算器!L8,0)*VLOOKUP(能力值计算器!J8,能力变化对照表!A:B,2,0),0)</f>
        <v>-39</v>
      </c>
      <c r="J3679">
        <f t="shared" si="459"/>
        <v>0</v>
      </c>
      <c r="K3679">
        <f t="shared" si="460"/>
        <v>-6435</v>
      </c>
      <c r="L3679">
        <f t="shared" si="461"/>
        <v>10395</v>
      </c>
      <c r="M3679">
        <f t="shared" si="462"/>
        <v>243.1</v>
      </c>
      <c r="N3679">
        <f t="shared" si="463"/>
        <v>1</v>
      </c>
    </row>
    <row r="3680" spans="1:14">
      <c r="A3680">
        <f t="shared" si="456"/>
        <v>0</v>
      </c>
      <c r="B3680">
        <f t="shared" si="457"/>
        <v>0</v>
      </c>
      <c r="C3680">
        <v>160</v>
      </c>
      <c r="D3680">
        <v>136</v>
      </c>
      <c r="E3680">
        <f t="shared" si="458"/>
        <v>-999</v>
      </c>
      <c r="F3680">
        <f>能力值计算器!G2</f>
        <v>0</v>
      </c>
      <c r="G3680">
        <f>ROUNDDOWN((能力值计算器!F4+能力值计算器!E4*2+ROUNDDOWN(C3680/4,0))*能力值计算器!C2/100+10+能力值计算器!C2,0)</f>
        <v>165</v>
      </c>
      <c r="H3680">
        <f>ROUNDDOWN(ROUNDDOWN(ROUNDDOWN(ROUNDDOWN(ROUNDDOWN((能力值计算器!F6+能力值计算器!E6*2+ROUNDDOWN(D3680/4,0))*能力值计算器!C2/100+5,0)*能力值计算器!H6,0)*能力值计算器!K6,0)*能力值计算器!L6,0)*VLOOKUP(能力值计算器!J6,能力变化对照表!A:B,2,0),0)</f>
        <v>102</v>
      </c>
      <c r="I3680">
        <f>ROUNDDOWN(ROUNDDOWN(ROUNDDOWN(ROUNDDOWN(ROUNDDOWN((能力值计算器!F8+能力值计算器!E8*2+ROUNDDOWN(E3680/4,0))*能力值计算器!C2/100+5,0)*能力值计算器!H8,0)*能力值计算器!K8,0)*能力值计算器!L8,0)*VLOOKUP(能力值计算器!J8,能力变化对照表!A:B,2,0),0)</f>
        <v>-39</v>
      </c>
      <c r="J3680">
        <f t="shared" si="459"/>
        <v>0</v>
      </c>
      <c r="K3680">
        <f t="shared" si="460"/>
        <v>-6435</v>
      </c>
      <c r="L3680">
        <f t="shared" si="461"/>
        <v>10395</v>
      </c>
      <c r="M3680">
        <f t="shared" si="462"/>
        <v>243.1</v>
      </c>
      <c r="N3680">
        <f t="shared" si="463"/>
        <v>1</v>
      </c>
    </row>
    <row r="3681" spans="1:14">
      <c r="A3681">
        <f t="shared" si="456"/>
        <v>0</v>
      </c>
      <c r="B3681">
        <f t="shared" si="457"/>
        <v>0</v>
      </c>
      <c r="C3681">
        <v>116</v>
      </c>
      <c r="D3681">
        <v>156</v>
      </c>
      <c r="E3681">
        <f t="shared" si="458"/>
        <v>-999</v>
      </c>
      <c r="F3681">
        <f>能力值计算器!G2</f>
        <v>0</v>
      </c>
      <c r="G3681">
        <f>ROUNDDOWN((能力值计算器!F4+能力值计算器!E4*2+ROUNDDOWN(C3681/4,0))*能力值计算器!C2/100+10+能力值计算器!C2,0)</f>
        <v>160</v>
      </c>
      <c r="H3681">
        <f>ROUNDDOWN(ROUNDDOWN(ROUNDDOWN(ROUNDDOWN(ROUNDDOWN((能力值计算器!F6+能力值计算器!E6*2+ROUNDDOWN(D3681/4,0))*能力值计算器!C2/100+5,0)*能力值计算器!H6,0)*能力值计算器!K6,0)*能力值计算器!L6,0)*VLOOKUP(能力值计算器!J6,能力变化对照表!A:B,2,0),0)</f>
        <v>105</v>
      </c>
      <c r="I3681">
        <f>ROUNDDOWN(ROUNDDOWN(ROUNDDOWN(ROUNDDOWN(ROUNDDOWN((能力值计算器!F8+能力值计算器!E8*2+ROUNDDOWN(E3681/4,0))*能力值计算器!C2/100+5,0)*能力值计算器!H8,0)*能力值计算器!K8,0)*能力值计算器!L8,0)*VLOOKUP(能力值计算器!J8,能力变化对照表!A:B,2,0),0)</f>
        <v>-39</v>
      </c>
      <c r="J3681">
        <f t="shared" si="459"/>
        <v>0</v>
      </c>
      <c r="K3681">
        <f t="shared" si="460"/>
        <v>-6240</v>
      </c>
      <c r="L3681">
        <f t="shared" si="461"/>
        <v>10560</v>
      </c>
      <c r="M3681">
        <f t="shared" si="462"/>
        <v>238.1</v>
      </c>
      <c r="N3681">
        <f t="shared" si="463"/>
        <v>1</v>
      </c>
    </row>
    <row r="3682" spans="1:14">
      <c r="A3682">
        <f t="shared" si="456"/>
        <v>0</v>
      </c>
      <c r="B3682">
        <f t="shared" si="457"/>
        <v>0</v>
      </c>
      <c r="C3682">
        <v>116</v>
      </c>
      <c r="D3682">
        <v>160</v>
      </c>
      <c r="E3682">
        <f t="shared" si="458"/>
        <v>-999</v>
      </c>
      <c r="F3682">
        <f>能力值计算器!G2</f>
        <v>0</v>
      </c>
      <c r="G3682">
        <f>ROUNDDOWN((能力值计算器!F4+能力值计算器!E4*2+ROUNDDOWN(C3682/4,0))*能力值计算器!C2/100+10+能力值计算器!C2,0)</f>
        <v>160</v>
      </c>
      <c r="H3682">
        <f>ROUNDDOWN(ROUNDDOWN(ROUNDDOWN(ROUNDDOWN(ROUNDDOWN((能力值计算器!F6+能力值计算器!E6*2+ROUNDDOWN(D3682/4,0))*能力值计算器!C2/100+5,0)*能力值计算器!H6,0)*能力值计算器!K6,0)*能力值计算器!L6,0)*VLOOKUP(能力值计算器!J6,能力变化对照表!A:B,2,0),0)</f>
        <v>105</v>
      </c>
      <c r="I3682">
        <f>ROUNDDOWN(ROUNDDOWN(ROUNDDOWN(ROUNDDOWN(ROUNDDOWN((能力值计算器!F8+能力值计算器!E8*2+ROUNDDOWN(E3682/4,0))*能力值计算器!C2/100+5,0)*能力值计算器!H8,0)*能力值计算器!K8,0)*能力值计算器!L8,0)*VLOOKUP(能力值计算器!J8,能力变化对照表!A:B,2,0),0)</f>
        <v>-39</v>
      </c>
      <c r="J3682">
        <f t="shared" si="459"/>
        <v>0</v>
      </c>
      <c r="K3682">
        <f t="shared" si="460"/>
        <v>-6240</v>
      </c>
      <c r="L3682">
        <f t="shared" si="461"/>
        <v>10560</v>
      </c>
      <c r="M3682">
        <f t="shared" si="462"/>
        <v>238.1</v>
      </c>
      <c r="N3682">
        <f t="shared" si="463"/>
        <v>1</v>
      </c>
    </row>
    <row r="3683" spans="1:14">
      <c r="A3683">
        <f t="shared" si="456"/>
        <v>0</v>
      </c>
      <c r="B3683">
        <f t="shared" si="457"/>
        <v>0</v>
      </c>
      <c r="C3683">
        <v>120</v>
      </c>
      <c r="D3683">
        <v>156</v>
      </c>
      <c r="E3683">
        <f t="shared" si="458"/>
        <v>-999</v>
      </c>
      <c r="F3683">
        <f>能力值计算器!G2</f>
        <v>0</v>
      </c>
      <c r="G3683">
        <f>ROUNDDOWN((能力值计算器!F4+能力值计算器!E4*2+ROUNDDOWN(C3683/4,0))*能力值计算器!C2/100+10+能力值计算器!C2,0)</f>
        <v>160</v>
      </c>
      <c r="H3683">
        <f>ROUNDDOWN(ROUNDDOWN(ROUNDDOWN(ROUNDDOWN(ROUNDDOWN((能力值计算器!F6+能力值计算器!E6*2+ROUNDDOWN(D3683/4,0))*能力值计算器!C2/100+5,0)*能力值计算器!H6,0)*能力值计算器!K6,0)*能力值计算器!L6,0)*VLOOKUP(能力值计算器!J6,能力变化对照表!A:B,2,0),0)</f>
        <v>105</v>
      </c>
      <c r="I3683">
        <f>ROUNDDOWN(ROUNDDOWN(ROUNDDOWN(ROUNDDOWN(ROUNDDOWN((能力值计算器!F8+能力值计算器!E8*2+ROUNDDOWN(E3683/4,0))*能力值计算器!C2/100+5,0)*能力值计算器!H8,0)*能力值计算器!K8,0)*能力值计算器!L8,0)*VLOOKUP(能力值计算器!J8,能力变化对照表!A:B,2,0),0)</f>
        <v>-39</v>
      </c>
      <c r="J3683">
        <f t="shared" si="459"/>
        <v>0</v>
      </c>
      <c r="K3683">
        <f t="shared" si="460"/>
        <v>-6240</v>
      </c>
      <c r="L3683">
        <f t="shared" si="461"/>
        <v>10560</v>
      </c>
      <c r="M3683">
        <f t="shared" si="462"/>
        <v>238.1</v>
      </c>
      <c r="N3683">
        <f t="shared" si="463"/>
        <v>1</v>
      </c>
    </row>
    <row r="3684" spans="1:14">
      <c r="A3684">
        <f t="shared" si="456"/>
        <v>0</v>
      </c>
      <c r="B3684">
        <f t="shared" si="457"/>
        <v>0</v>
      </c>
      <c r="C3684">
        <v>120</v>
      </c>
      <c r="D3684">
        <v>160</v>
      </c>
      <c r="E3684">
        <f t="shared" si="458"/>
        <v>-999</v>
      </c>
      <c r="F3684">
        <f>能力值计算器!G2</f>
        <v>0</v>
      </c>
      <c r="G3684">
        <f>ROUNDDOWN((能力值计算器!F4+能力值计算器!E4*2+ROUNDDOWN(C3684/4,0))*能力值计算器!C2/100+10+能力值计算器!C2,0)</f>
        <v>160</v>
      </c>
      <c r="H3684">
        <f>ROUNDDOWN(ROUNDDOWN(ROUNDDOWN(ROUNDDOWN(ROUNDDOWN((能力值计算器!F6+能力值计算器!E6*2+ROUNDDOWN(D3684/4,0))*能力值计算器!C2/100+5,0)*能力值计算器!H6,0)*能力值计算器!K6,0)*能力值计算器!L6,0)*VLOOKUP(能力值计算器!J6,能力变化对照表!A:B,2,0),0)</f>
        <v>105</v>
      </c>
      <c r="I3684">
        <f>ROUNDDOWN(ROUNDDOWN(ROUNDDOWN(ROUNDDOWN(ROUNDDOWN((能力值计算器!F8+能力值计算器!E8*2+ROUNDDOWN(E3684/4,0))*能力值计算器!C2/100+5,0)*能力值计算器!H8,0)*能力值计算器!K8,0)*能力值计算器!L8,0)*VLOOKUP(能力值计算器!J8,能力变化对照表!A:B,2,0),0)</f>
        <v>-39</v>
      </c>
      <c r="J3684">
        <f t="shared" si="459"/>
        <v>0</v>
      </c>
      <c r="K3684">
        <f t="shared" si="460"/>
        <v>-6240</v>
      </c>
      <c r="L3684">
        <f t="shared" si="461"/>
        <v>10560</v>
      </c>
      <c r="M3684">
        <f t="shared" si="462"/>
        <v>238.1</v>
      </c>
      <c r="N3684">
        <f t="shared" si="463"/>
        <v>1</v>
      </c>
    </row>
    <row r="3685" spans="1:14">
      <c r="A3685">
        <f t="shared" si="456"/>
        <v>0</v>
      </c>
      <c r="B3685">
        <f t="shared" si="457"/>
        <v>0</v>
      </c>
      <c r="C3685">
        <v>196</v>
      </c>
      <c r="D3685">
        <v>108</v>
      </c>
      <c r="E3685">
        <f t="shared" si="458"/>
        <v>-999</v>
      </c>
      <c r="F3685">
        <f>能力值计算器!G2</f>
        <v>0</v>
      </c>
      <c r="G3685">
        <f>ROUNDDOWN((能力值计算器!F4+能力值计算器!E4*2+ROUNDDOWN(C3685/4,0))*能力值计算器!C2/100+10+能力值计算器!C2,0)</f>
        <v>170</v>
      </c>
      <c r="H3685">
        <f>ROUNDDOWN(ROUNDDOWN(ROUNDDOWN(ROUNDDOWN(ROUNDDOWN((能力值计算器!F6+能力值计算器!E6*2+ROUNDDOWN(D3685/4,0))*能力值计算器!C2/100+5,0)*能力值计算器!H6,0)*能力值计算器!K6,0)*能力值计算器!L6,0)*VLOOKUP(能力值计算器!J6,能力变化对照表!A:B,2,0),0)</f>
        <v>99</v>
      </c>
      <c r="I3685">
        <f>ROUNDDOWN(ROUNDDOWN(ROUNDDOWN(ROUNDDOWN(ROUNDDOWN((能力值计算器!F8+能力值计算器!E8*2+ROUNDDOWN(E3685/4,0))*能力值计算器!C2/100+5,0)*能力值计算器!H8,0)*能力值计算器!K8,0)*能力值计算器!L8,0)*VLOOKUP(能力值计算器!J8,能力变化对照表!A:B,2,0),0)</f>
        <v>-39</v>
      </c>
      <c r="J3685">
        <f t="shared" si="459"/>
        <v>0</v>
      </c>
      <c r="K3685">
        <f t="shared" si="460"/>
        <v>-6630</v>
      </c>
      <c r="L3685">
        <f t="shared" si="461"/>
        <v>10200</v>
      </c>
      <c r="M3685">
        <f t="shared" si="462"/>
        <v>248.1</v>
      </c>
      <c r="N3685">
        <f t="shared" si="463"/>
        <v>1</v>
      </c>
    </row>
    <row r="3686" spans="1:14">
      <c r="A3686">
        <f t="shared" si="456"/>
        <v>0</v>
      </c>
      <c r="B3686">
        <f t="shared" si="457"/>
        <v>0</v>
      </c>
      <c r="C3686">
        <v>196</v>
      </c>
      <c r="D3686">
        <v>112</v>
      </c>
      <c r="E3686">
        <f t="shared" si="458"/>
        <v>-999</v>
      </c>
      <c r="F3686">
        <f>能力值计算器!G2</f>
        <v>0</v>
      </c>
      <c r="G3686">
        <f>ROUNDDOWN((能力值计算器!F4+能力值计算器!E4*2+ROUNDDOWN(C3686/4,0))*能力值计算器!C2/100+10+能力值计算器!C2,0)</f>
        <v>170</v>
      </c>
      <c r="H3686">
        <f>ROUNDDOWN(ROUNDDOWN(ROUNDDOWN(ROUNDDOWN(ROUNDDOWN((能力值计算器!F6+能力值计算器!E6*2+ROUNDDOWN(D3686/4,0))*能力值计算器!C2/100+5,0)*能力值计算器!H6,0)*能力值计算器!K6,0)*能力值计算器!L6,0)*VLOOKUP(能力值计算器!J6,能力变化对照表!A:B,2,0),0)</f>
        <v>99</v>
      </c>
      <c r="I3686">
        <f>ROUNDDOWN(ROUNDDOWN(ROUNDDOWN(ROUNDDOWN(ROUNDDOWN((能力值计算器!F8+能力值计算器!E8*2+ROUNDDOWN(E3686/4,0))*能力值计算器!C2/100+5,0)*能力值计算器!H8,0)*能力值计算器!K8,0)*能力值计算器!L8,0)*VLOOKUP(能力值计算器!J8,能力变化对照表!A:B,2,0),0)</f>
        <v>-39</v>
      </c>
      <c r="J3686">
        <f t="shared" si="459"/>
        <v>0</v>
      </c>
      <c r="K3686">
        <f t="shared" si="460"/>
        <v>-6630</v>
      </c>
      <c r="L3686">
        <f t="shared" si="461"/>
        <v>10200</v>
      </c>
      <c r="M3686">
        <f t="shared" si="462"/>
        <v>248.1</v>
      </c>
      <c r="N3686">
        <f t="shared" si="463"/>
        <v>1</v>
      </c>
    </row>
    <row r="3687" spans="1:14">
      <c r="A3687">
        <f t="shared" si="456"/>
        <v>0</v>
      </c>
      <c r="B3687">
        <f t="shared" si="457"/>
        <v>0</v>
      </c>
      <c r="C3687">
        <v>200</v>
      </c>
      <c r="D3687">
        <v>108</v>
      </c>
      <c r="E3687">
        <f t="shared" si="458"/>
        <v>-999</v>
      </c>
      <c r="F3687">
        <f>能力值计算器!G2</f>
        <v>0</v>
      </c>
      <c r="G3687">
        <f>ROUNDDOWN((能力值计算器!F4+能力值计算器!E4*2+ROUNDDOWN(C3687/4,0))*能力值计算器!C2/100+10+能力值计算器!C2,0)</f>
        <v>170</v>
      </c>
      <c r="H3687">
        <f>ROUNDDOWN(ROUNDDOWN(ROUNDDOWN(ROUNDDOWN(ROUNDDOWN((能力值计算器!F6+能力值计算器!E6*2+ROUNDDOWN(D3687/4,0))*能力值计算器!C2/100+5,0)*能力值计算器!H6,0)*能力值计算器!K6,0)*能力值计算器!L6,0)*VLOOKUP(能力值计算器!J6,能力变化对照表!A:B,2,0),0)</f>
        <v>99</v>
      </c>
      <c r="I3687">
        <f>ROUNDDOWN(ROUNDDOWN(ROUNDDOWN(ROUNDDOWN(ROUNDDOWN((能力值计算器!F8+能力值计算器!E8*2+ROUNDDOWN(E3687/4,0))*能力值计算器!C2/100+5,0)*能力值计算器!H8,0)*能力值计算器!K8,0)*能力值计算器!L8,0)*VLOOKUP(能力值计算器!J8,能力变化对照表!A:B,2,0),0)</f>
        <v>-39</v>
      </c>
      <c r="J3687">
        <f t="shared" si="459"/>
        <v>0</v>
      </c>
      <c r="K3687">
        <f t="shared" si="460"/>
        <v>-6630</v>
      </c>
      <c r="L3687">
        <f t="shared" si="461"/>
        <v>10200</v>
      </c>
      <c r="M3687">
        <f t="shared" si="462"/>
        <v>248.1</v>
      </c>
      <c r="N3687">
        <f t="shared" si="463"/>
        <v>1</v>
      </c>
    </row>
    <row r="3688" spans="1:14">
      <c r="A3688">
        <f t="shared" si="456"/>
        <v>0</v>
      </c>
      <c r="B3688">
        <f t="shared" si="457"/>
        <v>0</v>
      </c>
      <c r="C3688">
        <v>200</v>
      </c>
      <c r="D3688">
        <v>112</v>
      </c>
      <c r="E3688">
        <f t="shared" si="458"/>
        <v>-999</v>
      </c>
      <c r="F3688">
        <f>能力值计算器!G2</f>
        <v>0</v>
      </c>
      <c r="G3688">
        <f>ROUNDDOWN((能力值计算器!F4+能力值计算器!E4*2+ROUNDDOWN(C3688/4,0))*能力值计算器!C2/100+10+能力值计算器!C2,0)</f>
        <v>170</v>
      </c>
      <c r="H3688">
        <f>ROUNDDOWN(ROUNDDOWN(ROUNDDOWN(ROUNDDOWN(ROUNDDOWN((能力值计算器!F6+能力值计算器!E6*2+ROUNDDOWN(D3688/4,0))*能力值计算器!C2/100+5,0)*能力值计算器!H6,0)*能力值计算器!K6,0)*能力值计算器!L6,0)*VLOOKUP(能力值计算器!J6,能力变化对照表!A:B,2,0),0)</f>
        <v>99</v>
      </c>
      <c r="I3688">
        <f>ROUNDDOWN(ROUNDDOWN(ROUNDDOWN(ROUNDDOWN(ROUNDDOWN((能力值计算器!F8+能力值计算器!E8*2+ROUNDDOWN(E3688/4,0))*能力值计算器!C2/100+5,0)*能力值计算器!H8,0)*能力值计算器!K8,0)*能力值计算器!L8,0)*VLOOKUP(能力值计算器!J8,能力变化对照表!A:B,2,0),0)</f>
        <v>-39</v>
      </c>
      <c r="J3688">
        <f t="shared" si="459"/>
        <v>0</v>
      </c>
      <c r="K3688">
        <f t="shared" si="460"/>
        <v>-6630</v>
      </c>
      <c r="L3688">
        <f t="shared" si="461"/>
        <v>10200</v>
      </c>
      <c r="M3688">
        <f t="shared" si="462"/>
        <v>248.1</v>
      </c>
      <c r="N3688">
        <f t="shared" si="463"/>
        <v>1</v>
      </c>
    </row>
    <row r="3689" spans="1:14">
      <c r="A3689">
        <f t="shared" si="456"/>
        <v>0</v>
      </c>
      <c r="B3689">
        <f t="shared" si="457"/>
        <v>0</v>
      </c>
      <c r="C3689">
        <v>140</v>
      </c>
      <c r="D3689">
        <v>140</v>
      </c>
      <c r="E3689">
        <f t="shared" si="458"/>
        <v>-999</v>
      </c>
      <c r="F3689">
        <f>能力值计算器!G2</f>
        <v>0</v>
      </c>
      <c r="G3689">
        <f>ROUNDDOWN((能力值计算器!F4+能力值计算器!E4*2+ROUNDDOWN(C3689/4,0))*能力值计算器!C2/100+10+能力值计算器!C2,0)</f>
        <v>163</v>
      </c>
      <c r="H3689">
        <f>ROUNDDOWN(ROUNDDOWN(ROUNDDOWN(ROUNDDOWN(ROUNDDOWN((能力值计算器!F6+能力值计算器!E6*2+ROUNDDOWN(D3689/4,0))*能力值计算器!C2/100+5,0)*能力值计算器!H6,0)*能力值计算器!K6,0)*能力值计算器!L6,0)*VLOOKUP(能力值计算器!J6,能力变化对照表!A:B,2,0),0)</f>
        <v>103</v>
      </c>
      <c r="I3689">
        <f>ROUNDDOWN(ROUNDDOWN(ROUNDDOWN(ROUNDDOWN(ROUNDDOWN((能力值计算器!F8+能力值计算器!E8*2+ROUNDDOWN(E3689/4,0))*能力值计算器!C2/100+5,0)*能力值计算器!H8,0)*能力值计算器!K8,0)*能力值计算器!L8,0)*VLOOKUP(能力值计算器!J8,能力变化对照表!A:B,2,0),0)</f>
        <v>-39</v>
      </c>
      <c r="J3689">
        <f t="shared" si="459"/>
        <v>0</v>
      </c>
      <c r="K3689">
        <f t="shared" si="460"/>
        <v>-6357</v>
      </c>
      <c r="L3689">
        <f t="shared" si="461"/>
        <v>10432</v>
      </c>
      <c r="M3689">
        <f t="shared" si="462"/>
        <v>241.1</v>
      </c>
      <c r="N3689">
        <f t="shared" si="463"/>
        <v>1</v>
      </c>
    </row>
    <row r="3690" spans="1:14">
      <c r="A3690">
        <f t="shared" si="456"/>
        <v>0</v>
      </c>
      <c r="B3690">
        <f t="shared" si="457"/>
        <v>0</v>
      </c>
      <c r="C3690">
        <v>140</v>
      </c>
      <c r="D3690">
        <v>144</v>
      </c>
      <c r="E3690">
        <f t="shared" si="458"/>
        <v>-999</v>
      </c>
      <c r="F3690">
        <f>能力值计算器!G2</f>
        <v>0</v>
      </c>
      <c r="G3690">
        <f>ROUNDDOWN((能力值计算器!F4+能力值计算器!E4*2+ROUNDDOWN(C3690/4,0))*能力值计算器!C2/100+10+能力值计算器!C2,0)</f>
        <v>163</v>
      </c>
      <c r="H3690">
        <f>ROUNDDOWN(ROUNDDOWN(ROUNDDOWN(ROUNDDOWN(ROUNDDOWN((能力值计算器!F6+能力值计算器!E6*2+ROUNDDOWN(D3690/4,0))*能力值计算器!C2/100+5,0)*能力值计算器!H6,0)*能力值计算器!K6,0)*能力值计算器!L6,0)*VLOOKUP(能力值计算器!J6,能力变化对照表!A:B,2,0),0)</f>
        <v>103</v>
      </c>
      <c r="I3690">
        <f>ROUNDDOWN(ROUNDDOWN(ROUNDDOWN(ROUNDDOWN(ROUNDDOWN((能力值计算器!F8+能力值计算器!E8*2+ROUNDDOWN(E3690/4,0))*能力值计算器!C2/100+5,0)*能力值计算器!H8,0)*能力值计算器!K8,0)*能力值计算器!L8,0)*VLOOKUP(能力值计算器!J8,能力变化对照表!A:B,2,0),0)</f>
        <v>-39</v>
      </c>
      <c r="J3690">
        <f t="shared" si="459"/>
        <v>0</v>
      </c>
      <c r="K3690">
        <f t="shared" si="460"/>
        <v>-6357</v>
      </c>
      <c r="L3690">
        <f t="shared" si="461"/>
        <v>10432</v>
      </c>
      <c r="M3690">
        <f t="shared" si="462"/>
        <v>241.1</v>
      </c>
      <c r="N3690">
        <f t="shared" si="463"/>
        <v>1</v>
      </c>
    </row>
    <row r="3691" spans="1:14">
      <c r="A3691">
        <f t="shared" si="456"/>
        <v>0</v>
      </c>
      <c r="B3691">
        <f t="shared" si="457"/>
        <v>0</v>
      </c>
      <c r="C3691">
        <v>144</v>
      </c>
      <c r="D3691">
        <v>140</v>
      </c>
      <c r="E3691">
        <f t="shared" si="458"/>
        <v>-999</v>
      </c>
      <c r="F3691">
        <f>能力值计算器!G2</f>
        <v>0</v>
      </c>
      <c r="G3691">
        <f>ROUNDDOWN((能力值计算器!F4+能力值计算器!E4*2+ROUNDDOWN(C3691/4,0))*能力值计算器!C2/100+10+能力值计算器!C2,0)</f>
        <v>163</v>
      </c>
      <c r="H3691">
        <f>ROUNDDOWN(ROUNDDOWN(ROUNDDOWN(ROUNDDOWN(ROUNDDOWN((能力值计算器!F6+能力值计算器!E6*2+ROUNDDOWN(D3691/4,0))*能力值计算器!C2/100+5,0)*能力值计算器!H6,0)*能力值计算器!K6,0)*能力值计算器!L6,0)*VLOOKUP(能力值计算器!J6,能力变化对照表!A:B,2,0),0)</f>
        <v>103</v>
      </c>
      <c r="I3691">
        <f>ROUNDDOWN(ROUNDDOWN(ROUNDDOWN(ROUNDDOWN(ROUNDDOWN((能力值计算器!F8+能力值计算器!E8*2+ROUNDDOWN(E3691/4,0))*能力值计算器!C2/100+5,0)*能力值计算器!H8,0)*能力值计算器!K8,0)*能力值计算器!L8,0)*VLOOKUP(能力值计算器!J8,能力变化对照表!A:B,2,0),0)</f>
        <v>-39</v>
      </c>
      <c r="J3691">
        <f t="shared" si="459"/>
        <v>0</v>
      </c>
      <c r="K3691">
        <f t="shared" si="460"/>
        <v>-6357</v>
      </c>
      <c r="L3691">
        <f t="shared" si="461"/>
        <v>10432</v>
      </c>
      <c r="M3691">
        <f t="shared" si="462"/>
        <v>241.1</v>
      </c>
      <c r="N3691">
        <f t="shared" si="463"/>
        <v>1</v>
      </c>
    </row>
    <row r="3692" spans="1:14">
      <c r="A3692">
        <f t="shared" si="456"/>
        <v>0</v>
      </c>
      <c r="B3692">
        <f t="shared" si="457"/>
        <v>0</v>
      </c>
      <c r="C3692">
        <v>144</v>
      </c>
      <c r="D3692">
        <v>144</v>
      </c>
      <c r="E3692">
        <f t="shared" si="458"/>
        <v>-999</v>
      </c>
      <c r="F3692">
        <f>能力值计算器!G2</f>
        <v>0</v>
      </c>
      <c r="G3692">
        <f>ROUNDDOWN((能力值计算器!F4+能力值计算器!E4*2+ROUNDDOWN(C3692/4,0))*能力值计算器!C2/100+10+能力值计算器!C2,0)</f>
        <v>163</v>
      </c>
      <c r="H3692">
        <f>ROUNDDOWN(ROUNDDOWN(ROUNDDOWN(ROUNDDOWN(ROUNDDOWN((能力值计算器!F6+能力值计算器!E6*2+ROUNDDOWN(D3692/4,0))*能力值计算器!C2/100+5,0)*能力值计算器!H6,0)*能力值计算器!K6,0)*能力值计算器!L6,0)*VLOOKUP(能力值计算器!J6,能力变化对照表!A:B,2,0),0)</f>
        <v>103</v>
      </c>
      <c r="I3692">
        <f>ROUNDDOWN(ROUNDDOWN(ROUNDDOWN(ROUNDDOWN(ROUNDDOWN((能力值计算器!F8+能力值计算器!E8*2+ROUNDDOWN(E3692/4,0))*能力值计算器!C2/100+5,0)*能力值计算器!H8,0)*能力值计算器!K8,0)*能力值计算器!L8,0)*VLOOKUP(能力值计算器!J8,能力变化对照表!A:B,2,0),0)</f>
        <v>-39</v>
      </c>
      <c r="J3692">
        <f t="shared" si="459"/>
        <v>0</v>
      </c>
      <c r="K3692">
        <f t="shared" si="460"/>
        <v>-6357</v>
      </c>
      <c r="L3692">
        <f t="shared" si="461"/>
        <v>10432</v>
      </c>
      <c r="M3692">
        <f t="shared" si="462"/>
        <v>241.1</v>
      </c>
      <c r="N3692">
        <f t="shared" si="463"/>
        <v>1</v>
      </c>
    </row>
    <row r="3693" spans="1:14">
      <c r="A3693">
        <f t="shared" si="456"/>
        <v>0</v>
      </c>
      <c r="B3693">
        <f t="shared" si="457"/>
        <v>0</v>
      </c>
      <c r="C3693">
        <v>180</v>
      </c>
      <c r="D3693">
        <v>116</v>
      </c>
      <c r="E3693">
        <f t="shared" si="458"/>
        <v>-999</v>
      </c>
      <c r="F3693">
        <f>能力值计算器!G2</f>
        <v>0</v>
      </c>
      <c r="G3693">
        <f>ROUNDDOWN((能力值计算器!F4+能力值计算器!E4*2+ROUNDDOWN(C3693/4,0))*能力值计算器!C2/100+10+能力值计算器!C2,0)</f>
        <v>168</v>
      </c>
      <c r="H3693">
        <f>ROUNDDOWN(ROUNDDOWN(ROUNDDOWN(ROUNDDOWN(ROUNDDOWN((能力值计算器!F6+能力值计算器!E6*2+ROUNDDOWN(D3693/4,0))*能力值计算器!C2/100+5,0)*能力值计算器!H6,0)*能力值计算器!K6,0)*能力值计算器!L6,0)*VLOOKUP(能力值计算器!J6,能力变化对照表!A:B,2,0),0)</f>
        <v>100</v>
      </c>
      <c r="I3693">
        <f>ROUNDDOWN(ROUNDDOWN(ROUNDDOWN(ROUNDDOWN(ROUNDDOWN((能力值计算器!F8+能力值计算器!E8*2+ROUNDDOWN(E3693/4,0))*能力值计算器!C2/100+5,0)*能力值计算器!H8,0)*能力值计算器!K8,0)*能力值计算器!L8,0)*VLOOKUP(能力值计算器!J8,能力变化对照表!A:B,2,0),0)</f>
        <v>-39</v>
      </c>
      <c r="J3693">
        <f t="shared" si="459"/>
        <v>0</v>
      </c>
      <c r="K3693">
        <f t="shared" si="460"/>
        <v>-6552</v>
      </c>
      <c r="L3693">
        <f t="shared" si="461"/>
        <v>10248</v>
      </c>
      <c r="M3693">
        <f t="shared" si="462"/>
        <v>246.1</v>
      </c>
      <c r="N3693">
        <f t="shared" si="463"/>
        <v>1</v>
      </c>
    </row>
    <row r="3694" spans="1:14">
      <c r="A3694">
        <f t="shared" si="456"/>
        <v>0</v>
      </c>
      <c r="B3694">
        <f t="shared" si="457"/>
        <v>0</v>
      </c>
      <c r="C3694">
        <v>180</v>
      </c>
      <c r="D3694">
        <v>120</v>
      </c>
      <c r="E3694">
        <f t="shared" si="458"/>
        <v>-999</v>
      </c>
      <c r="F3694">
        <f>能力值计算器!G2</f>
        <v>0</v>
      </c>
      <c r="G3694">
        <f>ROUNDDOWN((能力值计算器!F4+能力值计算器!E4*2+ROUNDDOWN(C3694/4,0))*能力值计算器!C2/100+10+能力值计算器!C2,0)</f>
        <v>168</v>
      </c>
      <c r="H3694">
        <f>ROUNDDOWN(ROUNDDOWN(ROUNDDOWN(ROUNDDOWN(ROUNDDOWN((能力值计算器!F6+能力值计算器!E6*2+ROUNDDOWN(D3694/4,0))*能力值计算器!C2/100+5,0)*能力值计算器!H6,0)*能力值计算器!K6,0)*能力值计算器!L6,0)*VLOOKUP(能力值计算器!J6,能力变化对照表!A:B,2,0),0)</f>
        <v>100</v>
      </c>
      <c r="I3694">
        <f>ROUNDDOWN(ROUNDDOWN(ROUNDDOWN(ROUNDDOWN(ROUNDDOWN((能力值计算器!F8+能力值计算器!E8*2+ROUNDDOWN(E3694/4,0))*能力值计算器!C2/100+5,0)*能力值计算器!H8,0)*能力值计算器!K8,0)*能力值计算器!L8,0)*VLOOKUP(能力值计算器!J8,能力变化对照表!A:B,2,0),0)</f>
        <v>-39</v>
      </c>
      <c r="J3694">
        <f t="shared" si="459"/>
        <v>0</v>
      </c>
      <c r="K3694">
        <f t="shared" si="460"/>
        <v>-6552</v>
      </c>
      <c r="L3694">
        <f t="shared" si="461"/>
        <v>10248</v>
      </c>
      <c r="M3694">
        <f t="shared" si="462"/>
        <v>246.1</v>
      </c>
      <c r="N3694">
        <f t="shared" si="463"/>
        <v>1</v>
      </c>
    </row>
    <row r="3695" spans="1:14">
      <c r="A3695">
        <f t="shared" si="456"/>
        <v>0</v>
      </c>
      <c r="B3695">
        <f t="shared" si="457"/>
        <v>0</v>
      </c>
      <c r="C3695">
        <v>184</v>
      </c>
      <c r="D3695">
        <v>116</v>
      </c>
      <c r="E3695">
        <f t="shared" si="458"/>
        <v>-999</v>
      </c>
      <c r="F3695">
        <f>能力值计算器!G2</f>
        <v>0</v>
      </c>
      <c r="G3695">
        <f>ROUNDDOWN((能力值计算器!F4+能力值计算器!E4*2+ROUNDDOWN(C3695/4,0))*能力值计算器!C2/100+10+能力值计算器!C2,0)</f>
        <v>168</v>
      </c>
      <c r="H3695">
        <f>ROUNDDOWN(ROUNDDOWN(ROUNDDOWN(ROUNDDOWN(ROUNDDOWN((能力值计算器!F6+能力值计算器!E6*2+ROUNDDOWN(D3695/4,0))*能力值计算器!C2/100+5,0)*能力值计算器!H6,0)*能力值计算器!K6,0)*能力值计算器!L6,0)*VLOOKUP(能力值计算器!J6,能力变化对照表!A:B,2,0),0)</f>
        <v>100</v>
      </c>
      <c r="I3695">
        <f>ROUNDDOWN(ROUNDDOWN(ROUNDDOWN(ROUNDDOWN(ROUNDDOWN((能力值计算器!F8+能力值计算器!E8*2+ROUNDDOWN(E3695/4,0))*能力值计算器!C2/100+5,0)*能力值计算器!H8,0)*能力值计算器!K8,0)*能力值计算器!L8,0)*VLOOKUP(能力值计算器!J8,能力变化对照表!A:B,2,0),0)</f>
        <v>-39</v>
      </c>
      <c r="J3695">
        <f t="shared" si="459"/>
        <v>0</v>
      </c>
      <c r="K3695">
        <f t="shared" si="460"/>
        <v>-6552</v>
      </c>
      <c r="L3695">
        <f t="shared" si="461"/>
        <v>10248</v>
      </c>
      <c r="M3695">
        <f t="shared" si="462"/>
        <v>246.1</v>
      </c>
      <c r="N3695">
        <f t="shared" si="463"/>
        <v>1</v>
      </c>
    </row>
    <row r="3696" spans="1:14">
      <c r="A3696">
        <f t="shared" si="456"/>
        <v>0</v>
      </c>
      <c r="B3696">
        <f t="shared" si="457"/>
        <v>0</v>
      </c>
      <c r="C3696">
        <v>184</v>
      </c>
      <c r="D3696">
        <v>120</v>
      </c>
      <c r="E3696">
        <f t="shared" si="458"/>
        <v>-999</v>
      </c>
      <c r="F3696">
        <f>能力值计算器!G2</f>
        <v>0</v>
      </c>
      <c r="G3696">
        <f>ROUNDDOWN((能力值计算器!F4+能力值计算器!E4*2+ROUNDDOWN(C3696/4,0))*能力值计算器!C2/100+10+能力值计算器!C2,0)</f>
        <v>168</v>
      </c>
      <c r="H3696">
        <f>ROUNDDOWN(ROUNDDOWN(ROUNDDOWN(ROUNDDOWN(ROUNDDOWN((能力值计算器!F6+能力值计算器!E6*2+ROUNDDOWN(D3696/4,0))*能力值计算器!C2/100+5,0)*能力值计算器!H6,0)*能力值计算器!K6,0)*能力值计算器!L6,0)*VLOOKUP(能力值计算器!J6,能力变化对照表!A:B,2,0),0)</f>
        <v>100</v>
      </c>
      <c r="I3696">
        <f>ROUNDDOWN(ROUNDDOWN(ROUNDDOWN(ROUNDDOWN(ROUNDDOWN((能力值计算器!F8+能力值计算器!E8*2+ROUNDDOWN(E3696/4,0))*能力值计算器!C2/100+5,0)*能力值计算器!H8,0)*能力值计算器!K8,0)*能力值计算器!L8,0)*VLOOKUP(能力值计算器!J8,能力变化对照表!A:B,2,0),0)</f>
        <v>-39</v>
      </c>
      <c r="J3696">
        <f t="shared" si="459"/>
        <v>0</v>
      </c>
      <c r="K3696">
        <f t="shared" si="460"/>
        <v>-6552</v>
      </c>
      <c r="L3696">
        <f t="shared" si="461"/>
        <v>10248</v>
      </c>
      <c r="M3696">
        <f t="shared" si="462"/>
        <v>246.1</v>
      </c>
      <c r="N3696">
        <f t="shared" si="463"/>
        <v>1</v>
      </c>
    </row>
    <row r="3697" spans="1:14">
      <c r="A3697">
        <f t="shared" si="456"/>
        <v>0</v>
      </c>
      <c r="B3697">
        <f t="shared" si="457"/>
        <v>0</v>
      </c>
      <c r="C3697">
        <v>76</v>
      </c>
      <c r="D3697">
        <v>184</v>
      </c>
      <c r="E3697">
        <f t="shared" si="458"/>
        <v>-999</v>
      </c>
      <c r="F3697">
        <f>能力值计算器!G2</f>
        <v>0</v>
      </c>
      <c r="G3697">
        <f>ROUNDDOWN((能力值计算器!F4+能力值计算器!E4*2+ROUNDDOWN(C3697/4,0))*能力值计算器!C2/100+10+能力值计算器!C2,0)</f>
        <v>155</v>
      </c>
      <c r="H3697">
        <f>ROUNDDOWN(ROUNDDOWN(ROUNDDOWN(ROUNDDOWN(ROUNDDOWN((能力值计算器!F6+能力值计算器!E6*2+ROUNDDOWN(D3697/4,0))*能力值计算器!C2/100+5,0)*能力值计算器!H6,0)*能力值计算器!K6,0)*能力值计算器!L6,0)*VLOOKUP(能力值计算器!J6,能力变化对照表!A:B,2,0),0)</f>
        <v>108</v>
      </c>
      <c r="I3697">
        <f>ROUNDDOWN(ROUNDDOWN(ROUNDDOWN(ROUNDDOWN(ROUNDDOWN((能力值计算器!F8+能力值计算器!E8*2+ROUNDDOWN(E3697/4,0))*能力值计算器!C2/100+5,0)*能力值计算器!H8,0)*能力值计算器!K8,0)*能力值计算器!L8,0)*VLOOKUP(能力值计算器!J8,能力变化对照表!A:B,2,0),0)</f>
        <v>-39</v>
      </c>
      <c r="J3697">
        <f t="shared" si="459"/>
        <v>0</v>
      </c>
      <c r="K3697">
        <f t="shared" si="460"/>
        <v>-6045</v>
      </c>
      <c r="L3697">
        <f t="shared" si="461"/>
        <v>10695</v>
      </c>
      <c r="M3697">
        <f t="shared" si="462"/>
        <v>233.1</v>
      </c>
      <c r="N3697">
        <f t="shared" si="463"/>
        <v>1</v>
      </c>
    </row>
    <row r="3698" spans="1:14">
      <c r="A3698">
        <f t="shared" si="456"/>
        <v>0</v>
      </c>
      <c r="B3698">
        <f t="shared" si="457"/>
        <v>0</v>
      </c>
      <c r="C3698">
        <v>80</v>
      </c>
      <c r="D3698">
        <v>180</v>
      </c>
      <c r="E3698">
        <f t="shared" si="458"/>
        <v>-999</v>
      </c>
      <c r="F3698">
        <f>能力值计算器!G2</f>
        <v>0</v>
      </c>
      <c r="G3698">
        <f>ROUNDDOWN((能力值计算器!F4+能力值计算器!E4*2+ROUNDDOWN(C3698/4,0))*能力值计算器!C2/100+10+能力值计算器!C2,0)</f>
        <v>155</v>
      </c>
      <c r="H3698">
        <f>ROUNDDOWN(ROUNDDOWN(ROUNDDOWN(ROUNDDOWN(ROUNDDOWN((能力值计算器!F6+能力值计算器!E6*2+ROUNDDOWN(D3698/4,0))*能力值计算器!C2/100+5,0)*能力值计算器!H6,0)*能力值计算器!K6,0)*能力值计算器!L6,0)*VLOOKUP(能力值计算器!J6,能力变化对照表!A:B,2,0),0)</f>
        <v>108</v>
      </c>
      <c r="I3698">
        <f>ROUNDDOWN(ROUNDDOWN(ROUNDDOWN(ROUNDDOWN(ROUNDDOWN((能力值计算器!F8+能力值计算器!E8*2+ROUNDDOWN(E3698/4,0))*能力值计算器!C2/100+5,0)*能力值计算器!H8,0)*能力值计算器!K8,0)*能力值计算器!L8,0)*VLOOKUP(能力值计算器!J8,能力变化对照表!A:B,2,0),0)</f>
        <v>-39</v>
      </c>
      <c r="J3698">
        <f t="shared" si="459"/>
        <v>0</v>
      </c>
      <c r="K3698">
        <f t="shared" si="460"/>
        <v>-6045</v>
      </c>
      <c r="L3698">
        <f t="shared" si="461"/>
        <v>10695</v>
      </c>
      <c r="M3698">
        <f t="shared" si="462"/>
        <v>233.1</v>
      </c>
      <c r="N3698">
        <f t="shared" si="463"/>
        <v>1</v>
      </c>
    </row>
    <row r="3699" spans="1:14">
      <c r="A3699">
        <f t="shared" si="456"/>
        <v>0</v>
      </c>
      <c r="B3699">
        <f t="shared" si="457"/>
        <v>0</v>
      </c>
      <c r="C3699">
        <v>80</v>
      </c>
      <c r="D3699">
        <v>184</v>
      </c>
      <c r="E3699">
        <f t="shared" si="458"/>
        <v>-999</v>
      </c>
      <c r="F3699">
        <f>能力值计算器!G2</f>
        <v>0</v>
      </c>
      <c r="G3699">
        <f>ROUNDDOWN((能力值计算器!F4+能力值计算器!E4*2+ROUNDDOWN(C3699/4,0))*能力值计算器!C2/100+10+能力值计算器!C2,0)</f>
        <v>155</v>
      </c>
      <c r="H3699">
        <f>ROUNDDOWN(ROUNDDOWN(ROUNDDOWN(ROUNDDOWN(ROUNDDOWN((能力值计算器!F6+能力值计算器!E6*2+ROUNDDOWN(D3699/4,0))*能力值计算器!C2/100+5,0)*能力值计算器!H6,0)*能力值计算器!K6,0)*能力值计算器!L6,0)*VLOOKUP(能力值计算器!J6,能力变化对照表!A:B,2,0),0)</f>
        <v>108</v>
      </c>
      <c r="I3699">
        <f>ROUNDDOWN(ROUNDDOWN(ROUNDDOWN(ROUNDDOWN(ROUNDDOWN((能力值计算器!F8+能力值计算器!E8*2+ROUNDDOWN(E3699/4,0))*能力值计算器!C2/100+5,0)*能力值计算器!H8,0)*能力值计算器!K8,0)*能力值计算器!L8,0)*VLOOKUP(能力值计算器!J8,能力变化对照表!A:B,2,0),0)</f>
        <v>-39</v>
      </c>
      <c r="J3699">
        <f t="shared" si="459"/>
        <v>0</v>
      </c>
      <c r="K3699">
        <f t="shared" si="460"/>
        <v>-6045</v>
      </c>
      <c r="L3699">
        <f t="shared" si="461"/>
        <v>10695</v>
      </c>
      <c r="M3699">
        <f t="shared" si="462"/>
        <v>233.1</v>
      </c>
      <c r="N3699">
        <f t="shared" si="463"/>
        <v>1</v>
      </c>
    </row>
    <row r="3700" spans="1:14">
      <c r="A3700">
        <f t="shared" si="456"/>
        <v>0</v>
      </c>
      <c r="B3700">
        <f t="shared" si="457"/>
        <v>0</v>
      </c>
      <c r="C3700">
        <v>252</v>
      </c>
      <c r="D3700">
        <v>76</v>
      </c>
      <c r="E3700">
        <f t="shared" si="458"/>
        <v>-999</v>
      </c>
      <c r="F3700">
        <f>能力值计算器!G2</f>
        <v>0</v>
      </c>
      <c r="G3700">
        <f>ROUNDDOWN((能力值计算器!F4+能力值计算器!E4*2+ROUNDDOWN(C3700/4,0))*能力值计算器!C2/100+10+能力值计算器!C2,0)</f>
        <v>177</v>
      </c>
      <c r="H3700">
        <f>ROUNDDOWN(ROUNDDOWN(ROUNDDOWN(ROUNDDOWN(ROUNDDOWN((能力值计算器!F6+能力值计算器!E6*2+ROUNDDOWN(D3700/4,0))*能力值计算器!C2/100+5,0)*能力值计算器!H6,0)*能力值计算器!K6,0)*能力值计算器!L6,0)*VLOOKUP(能力值计算器!J6,能力变化对照表!A:B,2,0),0)</f>
        <v>95</v>
      </c>
      <c r="I3700">
        <f>ROUNDDOWN(ROUNDDOWN(ROUNDDOWN(ROUNDDOWN(ROUNDDOWN((能力值计算器!F8+能力值计算器!E8*2+ROUNDDOWN(E3700/4,0))*能力值计算器!C2/100+5,0)*能力值计算器!H8,0)*能力值计算器!K8,0)*能力值计算器!L8,0)*VLOOKUP(能力值计算器!J8,能力变化对照表!A:B,2,0),0)</f>
        <v>-39</v>
      </c>
      <c r="J3700">
        <f t="shared" si="459"/>
        <v>0</v>
      </c>
      <c r="K3700">
        <f t="shared" si="460"/>
        <v>-6903</v>
      </c>
      <c r="L3700">
        <f t="shared" si="461"/>
        <v>9912</v>
      </c>
      <c r="M3700">
        <f t="shared" si="462"/>
        <v>255.1</v>
      </c>
      <c r="N3700">
        <f t="shared" si="463"/>
        <v>1</v>
      </c>
    </row>
    <row r="3701" spans="1:14">
      <c r="A3701">
        <f t="shared" si="456"/>
        <v>0</v>
      </c>
      <c r="B3701">
        <f t="shared" si="457"/>
        <v>0</v>
      </c>
      <c r="C3701">
        <v>252</v>
      </c>
      <c r="D3701">
        <v>80</v>
      </c>
      <c r="E3701">
        <f t="shared" si="458"/>
        <v>-999</v>
      </c>
      <c r="F3701">
        <f>能力值计算器!G2</f>
        <v>0</v>
      </c>
      <c r="G3701">
        <f>ROUNDDOWN((能力值计算器!F4+能力值计算器!E4*2+ROUNDDOWN(C3701/4,0))*能力值计算器!C2/100+10+能力值计算器!C2,0)</f>
        <v>177</v>
      </c>
      <c r="H3701">
        <f>ROUNDDOWN(ROUNDDOWN(ROUNDDOWN(ROUNDDOWN(ROUNDDOWN((能力值计算器!F6+能力值计算器!E6*2+ROUNDDOWN(D3701/4,0))*能力值计算器!C2/100+5,0)*能力值计算器!H6,0)*能力值计算器!K6,0)*能力值计算器!L6,0)*VLOOKUP(能力值计算器!J6,能力变化对照表!A:B,2,0),0)</f>
        <v>95</v>
      </c>
      <c r="I3701">
        <f>ROUNDDOWN(ROUNDDOWN(ROUNDDOWN(ROUNDDOWN(ROUNDDOWN((能力值计算器!F8+能力值计算器!E8*2+ROUNDDOWN(E3701/4,0))*能力值计算器!C2/100+5,0)*能力值计算器!H8,0)*能力值计算器!K8,0)*能力值计算器!L8,0)*VLOOKUP(能力值计算器!J8,能力变化对照表!A:B,2,0),0)</f>
        <v>-39</v>
      </c>
      <c r="J3701">
        <f t="shared" si="459"/>
        <v>0</v>
      </c>
      <c r="K3701">
        <f t="shared" si="460"/>
        <v>-6903</v>
      </c>
      <c r="L3701">
        <f t="shared" si="461"/>
        <v>9912</v>
      </c>
      <c r="M3701">
        <f t="shared" si="462"/>
        <v>255.1</v>
      </c>
      <c r="N3701">
        <f t="shared" si="463"/>
        <v>1</v>
      </c>
    </row>
    <row r="3702" spans="1:14">
      <c r="A3702">
        <f t="shared" si="456"/>
        <v>0</v>
      </c>
      <c r="B3702">
        <f t="shared" si="457"/>
        <v>0</v>
      </c>
      <c r="C3702">
        <v>100</v>
      </c>
      <c r="D3702">
        <v>164</v>
      </c>
      <c r="E3702">
        <f t="shared" si="458"/>
        <v>-999</v>
      </c>
      <c r="F3702">
        <f>能力值计算器!G2</f>
        <v>0</v>
      </c>
      <c r="G3702">
        <f>ROUNDDOWN((能力值计算器!F4+能力值计算器!E4*2+ROUNDDOWN(C3702/4,0))*能力值计算器!C2/100+10+能力值计算器!C2,0)</f>
        <v>158</v>
      </c>
      <c r="H3702">
        <f>ROUNDDOWN(ROUNDDOWN(ROUNDDOWN(ROUNDDOWN(ROUNDDOWN((能力值计算器!F6+能力值计算器!E6*2+ROUNDDOWN(D3702/4,0))*能力值计算器!C2/100+5,0)*能力值计算器!H6,0)*能力值计算器!K6,0)*能力值计算器!L6,0)*VLOOKUP(能力值计算器!J6,能力变化对照表!A:B,2,0),0)</f>
        <v>106</v>
      </c>
      <c r="I3702">
        <f>ROUNDDOWN(ROUNDDOWN(ROUNDDOWN(ROUNDDOWN(ROUNDDOWN((能力值计算器!F8+能力值计算器!E8*2+ROUNDDOWN(E3702/4,0))*能力值计算器!C2/100+5,0)*能力值计算器!H8,0)*能力值计算器!K8,0)*能力值计算器!L8,0)*VLOOKUP(能力值计算器!J8,能力变化对照表!A:B,2,0),0)</f>
        <v>-39</v>
      </c>
      <c r="J3702">
        <f t="shared" si="459"/>
        <v>0</v>
      </c>
      <c r="K3702">
        <f t="shared" si="460"/>
        <v>-6162</v>
      </c>
      <c r="L3702">
        <f t="shared" si="461"/>
        <v>10586</v>
      </c>
      <c r="M3702">
        <f t="shared" si="462"/>
        <v>236.1</v>
      </c>
      <c r="N3702">
        <f t="shared" si="463"/>
        <v>1</v>
      </c>
    </row>
    <row r="3703" spans="1:14">
      <c r="A3703">
        <f t="shared" si="456"/>
        <v>0</v>
      </c>
      <c r="B3703">
        <f t="shared" si="457"/>
        <v>0</v>
      </c>
      <c r="C3703">
        <v>100</v>
      </c>
      <c r="D3703">
        <v>168</v>
      </c>
      <c r="E3703">
        <f t="shared" si="458"/>
        <v>-999</v>
      </c>
      <c r="F3703">
        <f>能力值计算器!G2</f>
        <v>0</v>
      </c>
      <c r="G3703">
        <f>ROUNDDOWN((能力值计算器!F4+能力值计算器!E4*2+ROUNDDOWN(C3703/4,0))*能力值计算器!C2/100+10+能力值计算器!C2,0)</f>
        <v>158</v>
      </c>
      <c r="H3703">
        <f>ROUNDDOWN(ROUNDDOWN(ROUNDDOWN(ROUNDDOWN(ROUNDDOWN((能力值计算器!F6+能力值计算器!E6*2+ROUNDDOWN(D3703/4,0))*能力值计算器!C2/100+5,0)*能力值计算器!H6,0)*能力值计算器!K6,0)*能力值计算器!L6,0)*VLOOKUP(能力值计算器!J6,能力变化对照表!A:B,2,0),0)</f>
        <v>106</v>
      </c>
      <c r="I3703">
        <f>ROUNDDOWN(ROUNDDOWN(ROUNDDOWN(ROUNDDOWN(ROUNDDOWN((能力值计算器!F8+能力值计算器!E8*2+ROUNDDOWN(E3703/4,0))*能力值计算器!C2/100+5,0)*能力值计算器!H8,0)*能力值计算器!K8,0)*能力值计算器!L8,0)*VLOOKUP(能力值计算器!J8,能力变化对照表!A:B,2,0),0)</f>
        <v>-39</v>
      </c>
      <c r="J3703">
        <f t="shared" si="459"/>
        <v>0</v>
      </c>
      <c r="K3703">
        <f t="shared" si="460"/>
        <v>-6162</v>
      </c>
      <c r="L3703">
        <f t="shared" si="461"/>
        <v>10586</v>
      </c>
      <c r="M3703">
        <f t="shared" si="462"/>
        <v>236.1</v>
      </c>
      <c r="N3703">
        <f t="shared" si="463"/>
        <v>1</v>
      </c>
    </row>
    <row r="3704" spans="1:14">
      <c r="A3704">
        <f t="shared" si="456"/>
        <v>0</v>
      </c>
      <c r="B3704">
        <f t="shared" si="457"/>
        <v>0</v>
      </c>
      <c r="C3704">
        <v>104</v>
      </c>
      <c r="D3704">
        <v>164</v>
      </c>
      <c r="E3704">
        <f t="shared" si="458"/>
        <v>-999</v>
      </c>
      <c r="F3704">
        <f>能力值计算器!G2</f>
        <v>0</v>
      </c>
      <c r="G3704">
        <f>ROUNDDOWN((能力值计算器!F4+能力值计算器!E4*2+ROUNDDOWN(C3704/4,0))*能力值计算器!C2/100+10+能力值计算器!C2,0)</f>
        <v>158</v>
      </c>
      <c r="H3704">
        <f>ROUNDDOWN(ROUNDDOWN(ROUNDDOWN(ROUNDDOWN(ROUNDDOWN((能力值计算器!F6+能力值计算器!E6*2+ROUNDDOWN(D3704/4,0))*能力值计算器!C2/100+5,0)*能力值计算器!H6,0)*能力值计算器!K6,0)*能力值计算器!L6,0)*VLOOKUP(能力值计算器!J6,能力变化对照表!A:B,2,0),0)</f>
        <v>106</v>
      </c>
      <c r="I3704">
        <f>ROUNDDOWN(ROUNDDOWN(ROUNDDOWN(ROUNDDOWN(ROUNDDOWN((能力值计算器!F8+能力值计算器!E8*2+ROUNDDOWN(E3704/4,0))*能力值计算器!C2/100+5,0)*能力值计算器!H8,0)*能力值计算器!K8,0)*能力值计算器!L8,0)*VLOOKUP(能力值计算器!J8,能力变化对照表!A:B,2,0),0)</f>
        <v>-39</v>
      </c>
      <c r="J3704">
        <f t="shared" si="459"/>
        <v>0</v>
      </c>
      <c r="K3704">
        <f t="shared" si="460"/>
        <v>-6162</v>
      </c>
      <c r="L3704">
        <f t="shared" si="461"/>
        <v>10586</v>
      </c>
      <c r="M3704">
        <f t="shared" si="462"/>
        <v>236.1</v>
      </c>
      <c r="N3704">
        <f t="shared" si="463"/>
        <v>1</v>
      </c>
    </row>
    <row r="3705" spans="1:14">
      <c r="A3705">
        <f t="shared" si="456"/>
        <v>0</v>
      </c>
      <c r="B3705">
        <f t="shared" si="457"/>
        <v>0</v>
      </c>
      <c r="C3705">
        <v>104</v>
      </c>
      <c r="D3705">
        <v>168</v>
      </c>
      <c r="E3705">
        <f t="shared" si="458"/>
        <v>-999</v>
      </c>
      <c r="F3705">
        <f>能力值计算器!G2</f>
        <v>0</v>
      </c>
      <c r="G3705">
        <f>ROUNDDOWN((能力值计算器!F4+能力值计算器!E4*2+ROUNDDOWN(C3705/4,0))*能力值计算器!C2/100+10+能力值计算器!C2,0)</f>
        <v>158</v>
      </c>
      <c r="H3705">
        <f>ROUNDDOWN(ROUNDDOWN(ROUNDDOWN(ROUNDDOWN(ROUNDDOWN((能力值计算器!F6+能力值计算器!E6*2+ROUNDDOWN(D3705/4,0))*能力值计算器!C2/100+5,0)*能力值计算器!H6,0)*能力值计算器!K6,0)*能力值计算器!L6,0)*VLOOKUP(能力值计算器!J6,能力变化对照表!A:B,2,0),0)</f>
        <v>106</v>
      </c>
      <c r="I3705">
        <f>ROUNDDOWN(ROUNDDOWN(ROUNDDOWN(ROUNDDOWN(ROUNDDOWN((能力值计算器!F8+能力值计算器!E8*2+ROUNDDOWN(E3705/4,0))*能力值计算器!C2/100+5,0)*能力值计算器!H8,0)*能力值计算器!K8,0)*能力值计算器!L8,0)*VLOOKUP(能力值计算器!J8,能力变化对照表!A:B,2,0),0)</f>
        <v>-39</v>
      </c>
      <c r="J3705">
        <f t="shared" si="459"/>
        <v>0</v>
      </c>
      <c r="K3705">
        <f t="shared" si="460"/>
        <v>-6162</v>
      </c>
      <c r="L3705">
        <f t="shared" si="461"/>
        <v>10586</v>
      </c>
      <c r="M3705">
        <f t="shared" si="462"/>
        <v>236.1</v>
      </c>
      <c r="N3705">
        <f t="shared" si="463"/>
        <v>1</v>
      </c>
    </row>
    <row r="3706" spans="1:14">
      <c r="A3706">
        <f t="shared" si="456"/>
        <v>0</v>
      </c>
      <c r="B3706">
        <f t="shared" si="457"/>
        <v>0</v>
      </c>
      <c r="C3706">
        <v>236</v>
      </c>
      <c r="D3706">
        <v>84</v>
      </c>
      <c r="E3706">
        <f t="shared" si="458"/>
        <v>-999</v>
      </c>
      <c r="F3706">
        <f>能力值计算器!G2</f>
        <v>0</v>
      </c>
      <c r="G3706">
        <f>ROUNDDOWN((能力值计算器!F4+能力值计算器!E4*2+ROUNDDOWN(C3706/4,0))*能力值计算器!C2/100+10+能力值计算器!C2,0)</f>
        <v>175</v>
      </c>
      <c r="H3706">
        <f>ROUNDDOWN(ROUNDDOWN(ROUNDDOWN(ROUNDDOWN(ROUNDDOWN((能力值计算器!F6+能力值计算器!E6*2+ROUNDDOWN(D3706/4,0))*能力值计算器!C2/100+5,0)*能力值计算器!H6,0)*能力值计算器!K6,0)*能力值计算器!L6,0)*VLOOKUP(能力值计算器!J6,能力变化对照表!A:B,2,0),0)</f>
        <v>96</v>
      </c>
      <c r="I3706">
        <f>ROUNDDOWN(ROUNDDOWN(ROUNDDOWN(ROUNDDOWN(ROUNDDOWN((能力值计算器!F8+能力值计算器!E8*2+ROUNDDOWN(E3706/4,0))*能力值计算器!C2/100+5,0)*能力值计算器!H8,0)*能力值计算器!K8,0)*能力值计算器!L8,0)*VLOOKUP(能力值计算器!J8,能力变化对照表!A:B,2,0),0)</f>
        <v>-39</v>
      </c>
      <c r="J3706">
        <f t="shared" si="459"/>
        <v>0</v>
      </c>
      <c r="K3706">
        <f t="shared" si="460"/>
        <v>-6825</v>
      </c>
      <c r="L3706">
        <f t="shared" si="461"/>
        <v>9975</v>
      </c>
      <c r="M3706">
        <f t="shared" si="462"/>
        <v>253.1</v>
      </c>
      <c r="N3706">
        <f t="shared" si="463"/>
        <v>1</v>
      </c>
    </row>
    <row r="3707" spans="1:14">
      <c r="A3707">
        <f t="shared" si="456"/>
        <v>0</v>
      </c>
      <c r="B3707">
        <f t="shared" si="457"/>
        <v>0</v>
      </c>
      <c r="C3707">
        <v>236</v>
      </c>
      <c r="D3707">
        <v>88</v>
      </c>
      <c r="E3707">
        <f t="shared" si="458"/>
        <v>-999</v>
      </c>
      <c r="F3707">
        <f>能力值计算器!G2</f>
        <v>0</v>
      </c>
      <c r="G3707">
        <f>ROUNDDOWN((能力值计算器!F4+能力值计算器!E4*2+ROUNDDOWN(C3707/4,0))*能力值计算器!C2/100+10+能力值计算器!C2,0)</f>
        <v>175</v>
      </c>
      <c r="H3707">
        <f>ROUNDDOWN(ROUNDDOWN(ROUNDDOWN(ROUNDDOWN(ROUNDDOWN((能力值计算器!F6+能力值计算器!E6*2+ROUNDDOWN(D3707/4,0))*能力值计算器!C2/100+5,0)*能力值计算器!H6,0)*能力值计算器!K6,0)*能力值计算器!L6,0)*VLOOKUP(能力值计算器!J6,能力变化对照表!A:B,2,0),0)</f>
        <v>96</v>
      </c>
      <c r="I3707">
        <f>ROUNDDOWN(ROUNDDOWN(ROUNDDOWN(ROUNDDOWN(ROUNDDOWN((能力值计算器!F8+能力值计算器!E8*2+ROUNDDOWN(E3707/4,0))*能力值计算器!C2/100+5,0)*能力值计算器!H8,0)*能力值计算器!K8,0)*能力值计算器!L8,0)*VLOOKUP(能力值计算器!J8,能力变化对照表!A:B,2,0),0)</f>
        <v>-39</v>
      </c>
      <c r="J3707">
        <f t="shared" si="459"/>
        <v>0</v>
      </c>
      <c r="K3707">
        <f t="shared" si="460"/>
        <v>-6825</v>
      </c>
      <c r="L3707">
        <f t="shared" si="461"/>
        <v>9975</v>
      </c>
      <c r="M3707">
        <f t="shared" si="462"/>
        <v>253.1</v>
      </c>
      <c r="N3707">
        <f t="shared" si="463"/>
        <v>1</v>
      </c>
    </row>
    <row r="3708" spans="1:14">
      <c r="A3708">
        <f t="shared" si="456"/>
        <v>0</v>
      </c>
      <c r="B3708">
        <f t="shared" si="457"/>
        <v>0</v>
      </c>
      <c r="C3708">
        <v>240</v>
      </c>
      <c r="D3708">
        <v>84</v>
      </c>
      <c r="E3708">
        <f t="shared" si="458"/>
        <v>-999</v>
      </c>
      <c r="F3708">
        <f>能力值计算器!G2</f>
        <v>0</v>
      </c>
      <c r="G3708">
        <f>ROUNDDOWN((能力值计算器!F4+能力值计算器!E4*2+ROUNDDOWN(C3708/4,0))*能力值计算器!C2/100+10+能力值计算器!C2,0)</f>
        <v>175</v>
      </c>
      <c r="H3708">
        <f>ROUNDDOWN(ROUNDDOWN(ROUNDDOWN(ROUNDDOWN(ROUNDDOWN((能力值计算器!F6+能力值计算器!E6*2+ROUNDDOWN(D3708/4,0))*能力值计算器!C2/100+5,0)*能力值计算器!H6,0)*能力值计算器!K6,0)*能力值计算器!L6,0)*VLOOKUP(能力值计算器!J6,能力变化对照表!A:B,2,0),0)</f>
        <v>96</v>
      </c>
      <c r="I3708">
        <f>ROUNDDOWN(ROUNDDOWN(ROUNDDOWN(ROUNDDOWN(ROUNDDOWN((能力值计算器!F8+能力值计算器!E8*2+ROUNDDOWN(E3708/4,0))*能力值计算器!C2/100+5,0)*能力值计算器!H8,0)*能力值计算器!K8,0)*能力值计算器!L8,0)*VLOOKUP(能力值计算器!J8,能力变化对照表!A:B,2,0),0)</f>
        <v>-39</v>
      </c>
      <c r="J3708">
        <f t="shared" si="459"/>
        <v>0</v>
      </c>
      <c r="K3708">
        <f t="shared" si="460"/>
        <v>-6825</v>
      </c>
      <c r="L3708">
        <f t="shared" si="461"/>
        <v>9975</v>
      </c>
      <c r="M3708">
        <f t="shared" si="462"/>
        <v>253.1</v>
      </c>
      <c r="N3708">
        <f t="shared" si="463"/>
        <v>1</v>
      </c>
    </row>
    <row r="3709" spans="1:14">
      <c r="A3709">
        <f t="shared" si="456"/>
        <v>0</v>
      </c>
      <c r="B3709">
        <f t="shared" si="457"/>
        <v>0</v>
      </c>
      <c r="C3709">
        <v>240</v>
      </c>
      <c r="D3709">
        <v>88</v>
      </c>
      <c r="E3709">
        <f t="shared" si="458"/>
        <v>-999</v>
      </c>
      <c r="F3709">
        <f>能力值计算器!G2</f>
        <v>0</v>
      </c>
      <c r="G3709">
        <f>ROUNDDOWN((能力值计算器!F4+能力值计算器!E4*2+ROUNDDOWN(C3709/4,0))*能力值计算器!C2/100+10+能力值计算器!C2,0)</f>
        <v>175</v>
      </c>
      <c r="H3709">
        <f>ROUNDDOWN(ROUNDDOWN(ROUNDDOWN(ROUNDDOWN(ROUNDDOWN((能力值计算器!F6+能力值计算器!E6*2+ROUNDDOWN(D3709/4,0))*能力值计算器!C2/100+5,0)*能力值计算器!H6,0)*能力值计算器!K6,0)*能力值计算器!L6,0)*VLOOKUP(能力值计算器!J6,能力变化对照表!A:B,2,0),0)</f>
        <v>96</v>
      </c>
      <c r="I3709">
        <f>ROUNDDOWN(ROUNDDOWN(ROUNDDOWN(ROUNDDOWN(ROUNDDOWN((能力值计算器!F8+能力值计算器!E8*2+ROUNDDOWN(E3709/4,0))*能力值计算器!C2/100+5,0)*能力值计算器!H8,0)*能力值计算器!K8,0)*能力值计算器!L8,0)*VLOOKUP(能力值计算器!J8,能力变化对照表!A:B,2,0),0)</f>
        <v>-39</v>
      </c>
      <c r="J3709">
        <f t="shared" si="459"/>
        <v>0</v>
      </c>
      <c r="K3709">
        <f t="shared" si="460"/>
        <v>-6825</v>
      </c>
      <c r="L3709">
        <f t="shared" si="461"/>
        <v>9975</v>
      </c>
      <c r="M3709">
        <f t="shared" si="462"/>
        <v>253.1</v>
      </c>
      <c r="N3709">
        <f t="shared" si="463"/>
        <v>1</v>
      </c>
    </row>
    <row r="3710" spans="1:14">
      <c r="A3710">
        <f t="shared" si="456"/>
        <v>0</v>
      </c>
      <c r="B3710">
        <f t="shared" si="457"/>
        <v>0</v>
      </c>
      <c r="C3710">
        <v>164</v>
      </c>
      <c r="D3710">
        <v>124</v>
      </c>
      <c r="E3710">
        <f t="shared" si="458"/>
        <v>-999</v>
      </c>
      <c r="F3710">
        <f>能力值计算器!G2</f>
        <v>0</v>
      </c>
      <c r="G3710">
        <f>ROUNDDOWN((能力值计算器!F4+能力值计算器!E4*2+ROUNDDOWN(C3710/4,0))*能力值计算器!C2/100+10+能力值计算器!C2,0)</f>
        <v>166</v>
      </c>
      <c r="H3710">
        <f>ROUNDDOWN(ROUNDDOWN(ROUNDDOWN(ROUNDDOWN(ROUNDDOWN((能力值计算器!F6+能力值计算器!E6*2+ROUNDDOWN(D3710/4,0))*能力值计算器!C2/100+5,0)*能力值计算器!H6,0)*能力值计算器!K6,0)*能力值计算器!L6,0)*VLOOKUP(能力值计算器!J6,能力变化对照表!A:B,2,0),0)</f>
        <v>101</v>
      </c>
      <c r="I3710">
        <f>ROUNDDOWN(ROUNDDOWN(ROUNDDOWN(ROUNDDOWN(ROUNDDOWN((能力值计算器!F8+能力值计算器!E8*2+ROUNDDOWN(E3710/4,0))*能力值计算器!C2/100+5,0)*能力值计算器!H8,0)*能力值计算器!K8,0)*能力值计算器!L8,0)*VLOOKUP(能力值计算器!J8,能力变化对照表!A:B,2,0),0)</f>
        <v>-39</v>
      </c>
      <c r="J3710">
        <f t="shared" si="459"/>
        <v>0</v>
      </c>
      <c r="K3710">
        <f t="shared" si="460"/>
        <v>-6474</v>
      </c>
      <c r="L3710">
        <f t="shared" si="461"/>
        <v>10292</v>
      </c>
      <c r="M3710">
        <f t="shared" si="462"/>
        <v>244.1</v>
      </c>
      <c r="N3710">
        <f t="shared" si="463"/>
        <v>1</v>
      </c>
    </row>
    <row r="3711" spans="1:14">
      <c r="A3711">
        <f t="shared" si="456"/>
        <v>0</v>
      </c>
      <c r="B3711">
        <f t="shared" si="457"/>
        <v>0</v>
      </c>
      <c r="C3711">
        <v>164</v>
      </c>
      <c r="D3711">
        <v>128</v>
      </c>
      <c r="E3711">
        <f t="shared" si="458"/>
        <v>-999</v>
      </c>
      <c r="F3711">
        <f>能力值计算器!G2</f>
        <v>0</v>
      </c>
      <c r="G3711">
        <f>ROUNDDOWN((能力值计算器!F4+能力值计算器!E4*2+ROUNDDOWN(C3711/4,0))*能力值计算器!C2/100+10+能力值计算器!C2,0)</f>
        <v>166</v>
      </c>
      <c r="H3711">
        <f>ROUNDDOWN(ROUNDDOWN(ROUNDDOWN(ROUNDDOWN(ROUNDDOWN((能力值计算器!F6+能力值计算器!E6*2+ROUNDDOWN(D3711/4,0))*能力值计算器!C2/100+5,0)*能力值计算器!H6,0)*能力值计算器!K6,0)*能力值计算器!L6,0)*VLOOKUP(能力值计算器!J6,能力变化对照表!A:B,2,0),0)</f>
        <v>101</v>
      </c>
      <c r="I3711">
        <f>ROUNDDOWN(ROUNDDOWN(ROUNDDOWN(ROUNDDOWN(ROUNDDOWN((能力值计算器!F8+能力值计算器!E8*2+ROUNDDOWN(E3711/4,0))*能力值计算器!C2/100+5,0)*能力值计算器!H8,0)*能力值计算器!K8,0)*能力值计算器!L8,0)*VLOOKUP(能力值计算器!J8,能力变化对照表!A:B,2,0),0)</f>
        <v>-39</v>
      </c>
      <c r="J3711">
        <f t="shared" si="459"/>
        <v>0</v>
      </c>
      <c r="K3711">
        <f t="shared" si="460"/>
        <v>-6474</v>
      </c>
      <c r="L3711">
        <f t="shared" si="461"/>
        <v>10292</v>
      </c>
      <c r="M3711">
        <f t="shared" si="462"/>
        <v>244.1</v>
      </c>
      <c r="N3711">
        <f t="shared" si="463"/>
        <v>1</v>
      </c>
    </row>
    <row r="3712" spans="1:14">
      <c r="A3712">
        <f t="shared" si="456"/>
        <v>0</v>
      </c>
      <c r="B3712">
        <f t="shared" si="457"/>
        <v>0</v>
      </c>
      <c r="C3712">
        <v>168</v>
      </c>
      <c r="D3712">
        <v>124</v>
      </c>
      <c r="E3712">
        <f t="shared" si="458"/>
        <v>-999</v>
      </c>
      <c r="F3712">
        <f>能力值计算器!G2</f>
        <v>0</v>
      </c>
      <c r="G3712">
        <f>ROUNDDOWN((能力值计算器!F4+能力值计算器!E4*2+ROUNDDOWN(C3712/4,0))*能力值计算器!C2/100+10+能力值计算器!C2,0)</f>
        <v>166</v>
      </c>
      <c r="H3712">
        <f>ROUNDDOWN(ROUNDDOWN(ROUNDDOWN(ROUNDDOWN(ROUNDDOWN((能力值计算器!F6+能力值计算器!E6*2+ROUNDDOWN(D3712/4,0))*能力值计算器!C2/100+5,0)*能力值计算器!H6,0)*能力值计算器!K6,0)*能力值计算器!L6,0)*VLOOKUP(能力值计算器!J6,能力变化对照表!A:B,2,0),0)</f>
        <v>101</v>
      </c>
      <c r="I3712">
        <f>ROUNDDOWN(ROUNDDOWN(ROUNDDOWN(ROUNDDOWN(ROUNDDOWN((能力值计算器!F8+能力值计算器!E8*2+ROUNDDOWN(E3712/4,0))*能力值计算器!C2/100+5,0)*能力值计算器!H8,0)*能力值计算器!K8,0)*能力值计算器!L8,0)*VLOOKUP(能力值计算器!J8,能力变化对照表!A:B,2,0),0)</f>
        <v>-39</v>
      </c>
      <c r="J3712">
        <f t="shared" si="459"/>
        <v>0</v>
      </c>
      <c r="K3712">
        <f t="shared" si="460"/>
        <v>-6474</v>
      </c>
      <c r="L3712">
        <f t="shared" si="461"/>
        <v>10292</v>
      </c>
      <c r="M3712">
        <f t="shared" si="462"/>
        <v>244.1</v>
      </c>
      <c r="N3712">
        <f t="shared" si="463"/>
        <v>1</v>
      </c>
    </row>
    <row r="3713" spans="1:14">
      <c r="A3713">
        <f t="shared" si="456"/>
        <v>0</v>
      </c>
      <c r="B3713">
        <f t="shared" si="457"/>
        <v>0</v>
      </c>
      <c r="C3713">
        <v>168</v>
      </c>
      <c r="D3713">
        <v>128</v>
      </c>
      <c r="E3713">
        <f t="shared" si="458"/>
        <v>-999</v>
      </c>
      <c r="F3713">
        <f>能力值计算器!G2</f>
        <v>0</v>
      </c>
      <c r="G3713">
        <f>ROUNDDOWN((能力值计算器!F4+能力值计算器!E4*2+ROUNDDOWN(C3713/4,0))*能力值计算器!C2/100+10+能力值计算器!C2,0)</f>
        <v>166</v>
      </c>
      <c r="H3713">
        <f>ROUNDDOWN(ROUNDDOWN(ROUNDDOWN(ROUNDDOWN(ROUNDDOWN((能力值计算器!F6+能力值计算器!E6*2+ROUNDDOWN(D3713/4,0))*能力值计算器!C2/100+5,0)*能力值计算器!H6,0)*能力值计算器!K6,0)*能力值计算器!L6,0)*VLOOKUP(能力值计算器!J6,能力变化对照表!A:B,2,0),0)</f>
        <v>101</v>
      </c>
      <c r="I3713">
        <f>ROUNDDOWN(ROUNDDOWN(ROUNDDOWN(ROUNDDOWN(ROUNDDOWN((能力值计算器!F8+能力值计算器!E8*2+ROUNDDOWN(E3713/4,0))*能力值计算器!C2/100+5,0)*能力值计算器!H8,0)*能力值计算器!K8,0)*能力值计算器!L8,0)*VLOOKUP(能力值计算器!J8,能力变化对照表!A:B,2,0),0)</f>
        <v>-39</v>
      </c>
      <c r="J3713">
        <f t="shared" si="459"/>
        <v>0</v>
      </c>
      <c r="K3713">
        <f t="shared" si="460"/>
        <v>-6474</v>
      </c>
      <c r="L3713">
        <f t="shared" si="461"/>
        <v>10292</v>
      </c>
      <c r="M3713">
        <f t="shared" si="462"/>
        <v>244.1</v>
      </c>
      <c r="N3713">
        <f t="shared" si="463"/>
        <v>1</v>
      </c>
    </row>
    <row r="3714" spans="1:14">
      <c r="A3714">
        <f t="shared" ref="A3714:A3777" si="464">IF(N3714=1,0,L3714+1/M3714)</f>
        <v>0</v>
      </c>
      <c r="B3714">
        <f t="shared" ref="B3714:B3777" si="465">IF(A3714=MAX(A:A),1,0)</f>
        <v>0</v>
      </c>
      <c r="C3714">
        <v>124</v>
      </c>
      <c r="D3714">
        <v>148</v>
      </c>
      <c r="E3714">
        <f t="shared" ref="E3714:E3777" si="466">IF(F3714-D3714-C3714&gt;253,-999,IF(F3714-D3714-C3714&lt;0,-999,F3714-D3714-C3714))</f>
        <v>-999</v>
      </c>
      <c r="F3714">
        <f>能力值计算器!G2</f>
        <v>0</v>
      </c>
      <c r="G3714">
        <f>ROUNDDOWN((能力值计算器!F4+能力值计算器!E4*2+ROUNDDOWN(C3714/4,0))*能力值计算器!C2/100+10+能力值计算器!C2,0)</f>
        <v>161</v>
      </c>
      <c r="H3714">
        <f>ROUNDDOWN(ROUNDDOWN(ROUNDDOWN(ROUNDDOWN(ROUNDDOWN((能力值计算器!F6+能力值计算器!E6*2+ROUNDDOWN(D3714/4,0))*能力值计算器!C2/100+5,0)*能力值计算器!H6,0)*能力值计算器!K6,0)*能力值计算器!L6,0)*VLOOKUP(能力值计算器!J6,能力变化对照表!A:B,2,0),0)</f>
        <v>104</v>
      </c>
      <c r="I3714">
        <f>ROUNDDOWN(ROUNDDOWN(ROUNDDOWN(ROUNDDOWN(ROUNDDOWN((能力值计算器!F8+能力值计算器!E8*2+ROUNDDOWN(E3714/4,0))*能力值计算器!C2/100+5,0)*能力值计算器!H8,0)*能力值计算器!K8,0)*能力值计算器!L8,0)*VLOOKUP(能力值计算器!J8,能力变化对照表!A:B,2,0),0)</f>
        <v>-39</v>
      </c>
      <c r="J3714">
        <f t="shared" ref="J3714:J3777" si="467">IF(E3714&lt;0,0,G3714*H3714)</f>
        <v>0</v>
      </c>
      <c r="K3714">
        <f t="shared" ref="K3714:K3777" si="468">G3714*I3714</f>
        <v>-6279</v>
      </c>
      <c r="L3714">
        <f t="shared" ref="L3714:L3777" si="469">(H3714+I3714)*G3714</f>
        <v>10465</v>
      </c>
      <c r="M3714">
        <f t="shared" ref="M3714:M3777" si="470">IF(H3714+I3714-G3714&lt;0,G3714-H3714-I3714,H3714+I3714-G3714)+IF(H3714-I3714&lt;0,I3714-H3714,H3714-I3714)+0.1</f>
        <v>239.1</v>
      </c>
      <c r="N3714">
        <f t="shared" ref="N3714:N3777" si="471">IF(E3714&lt;0,1,0)</f>
        <v>1</v>
      </c>
    </row>
    <row r="3715" spans="1:14">
      <c r="A3715">
        <f t="shared" si="464"/>
        <v>0</v>
      </c>
      <c r="B3715">
        <f t="shared" si="465"/>
        <v>0</v>
      </c>
      <c r="C3715">
        <v>124</v>
      </c>
      <c r="D3715">
        <v>152</v>
      </c>
      <c r="E3715">
        <f t="shared" si="466"/>
        <v>-999</v>
      </c>
      <c r="F3715">
        <f>能力值计算器!G2</f>
        <v>0</v>
      </c>
      <c r="G3715">
        <f>ROUNDDOWN((能力值计算器!F4+能力值计算器!E4*2+ROUNDDOWN(C3715/4,0))*能力值计算器!C2/100+10+能力值计算器!C2,0)</f>
        <v>161</v>
      </c>
      <c r="H3715">
        <f>ROUNDDOWN(ROUNDDOWN(ROUNDDOWN(ROUNDDOWN(ROUNDDOWN((能力值计算器!F6+能力值计算器!E6*2+ROUNDDOWN(D3715/4,0))*能力值计算器!C2/100+5,0)*能力值计算器!H6,0)*能力值计算器!K6,0)*能力值计算器!L6,0)*VLOOKUP(能力值计算器!J6,能力变化对照表!A:B,2,0),0)</f>
        <v>104</v>
      </c>
      <c r="I3715">
        <f>ROUNDDOWN(ROUNDDOWN(ROUNDDOWN(ROUNDDOWN(ROUNDDOWN((能力值计算器!F8+能力值计算器!E8*2+ROUNDDOWN(E3715/4,0))*能力值计算器!C2/100+5,0)*能力值计算器!H8,0)*能力值计算器!K8,0)*能力值计算器!L8,0)*VLOOKUP(能力值计算器!J8,能力变化对照表!A:B,2,0),0)</f>
        <v>-39</v>
      </c>
      <c r="J3715">
        <f t="shared" si="467"/>
        <v>0</v>
      </c>
      <c r="K3715">
        <f t="shared" si="468"/>
        <v>-6279</v>
      </c>
      <c r="L3715">
        <f t="shared" si="469"/>
        <v>10465</v>
      </c>
      <c r="M3715">
        <f t="shared" si="470"/>
        <v>239.1</v>
      </c>
      <c r="N3715">
        <f t="shared" si="471"/>
        <v>1</v>
      </c>
    </row>
    <row r="3716" spans="1:14">
      <c r="A3716">
        <f t="shared" si="464"/>
        <v>0</v>
      </c>
      <c r="B3716">
        <f t="shared" si="465"/>
        <v>0</v>
      </c>
      <c r="C3716">
        <v>128</v>
      </c>
      <c r="D3716">
        <v>148</v>
      </c>
      <c r="E3716">
        <f t="shared" si="466"/>
        <v>-999</v>
      </c>
      <c r="F3716">
        <f>能力值计算器!G2</f>
        <v>0</v>
      </c>
      <c r="G3716">
        <f>ROUNDDOWN((能力值计算器!F4+能力值计算器!E4*2+ROUNDDOWN(C3716/4,0))*能力值计算器!C2/100+10+能力值计算器!C2,0)</f>
        <v>161</v>
      </c>
      <c r="H3716">
        <f>ROUNDDOWN(ROUNDDOWN(ROUNDDOWN(ROUNDDOWN(ROUNDDOWN((能力值计算器!F6+能力值计算器!E6*2+ROUNDDOWN(D3716/4,0))*能力值计算器!C2/100+5,0)*能力值计算器!H6,0)*能力值计算器!K6,0)*能力值计算器!L6,0)*VLOOKUP(能力值计算器!J6,能力变化对照表!A:B,2,0),0)</f>
        <v>104</v>
      </c>
      <c r="I3716">
        <f>ROUNDDOWN(ROUNDDOWN(ROUNDDOWN(ROUNDDOWN(ROUNDDOWN((能力值计算器!F8+能力值计算器!E8*2+ROUNDDOWN(E3716/4,0))*能力值计算器!C2/100+5,0)*能力值计算器!H8,0)*能力值计算器!K8,0)*能力值计算器!L8,0)*VLOOKUP(能力值计算器!J8,能力变化对照表!A:B,2,0),0)</f>
        <v>-39</v>
      </c>
      <c r="J3716">
        <f t="shared" si="467"/>
        <v>0</v>
      </c>
      <c r="K3716">
        <f t="shared" si="468"/>
        <v>-6279</v>
      </c>
      <c r="L3716">
        <f t="shared" si="469"/>
        <v>10465</v>
      </c>
      <c r="M3716">
        <f t="shared" si="470"/>
        <v>239.1</v>
      </c>
      <c r="N3716">
        <f t="shared" si="471"/>
        <v>1</v>
      </c>
    </row>
    <row r="3717" spans="1:14">
      <c r="A3717">
        <f t="shared" si="464"/>
        <v>0</v>
      </c>
      <c r="B3717">
        <f t="shared" si="465"/>
        <v>0</v>
      </c>
      <c r="C3717">
        <v>128</v>
      </c>
      <c r="D3717">
        <v>152</v>
      </c>
      <c r="E3717">
        <f t="shared" si="466"/>
        <v>-999</v>
      </c>
      <c r="F3717">
        <f>能力值计算器!G2</f>
        <v>0</v>
      </c>
      <c r="G3717">
        <f>ROUNDDOWN((能力值计算器!F4+能力值计算器!E4*2+ROUNDDOWN(C3717/4,0))*能力值计算器!C2/100+10+能力值计算器!C2,0)</f>
        <v>161</v>
      </c>
      <c r="H3717">
        <f>ROUNDDOWN(ROUNDDOWN(ROUNDDOWN(ROUNDDOWN(ROUNDDOWN((能力值计算器!F6+能力值计算器!E6*2+ROUNDDOWN(D3717/4,0))*能力值计算器!C2/100+5,0)*能力值计算器!H6,0)*能力值计算器!K6,0)*能力值计算器!L6,0)*VLOOKUP(能力值计算器!J6,能力变化对照表!A:B,2,0),0)</f>
        <v>104</v>
      </c>
      <c r="I3717">
        <f>ROUNDDOWN(ROUNDDOWN(ROUNDDOWN(ROUNDDOWN(ROUNDDOWN((能力值计算器!F8+能力值计算器!E8*2+ROUNDDOWN(E3717/4,0))*能力值计算器!C2/100+5,0)*能力值计算器!H8,0)*能力值计算器!K8,0)*能力值计算器!L8,0)*VLOOKUP(能力值计算器!J8,能力变化对照表!A:B,2,0),0)</f>
        <v>-39</v>
      </c>
      <c r="J3717">
        <f t="shared" si="467"/>
        <v>0</v>
      </c>
      <c r="K3717">
        <f t="shared" si="468"/>
        <v>-6279</v>
      </c>
      <c r="L3717">
        <f t="shared" si="469"/>
        <v>10465</v>
      </c>
      <c r="M3717">
        <f t="shared" si="470"/>
        <v>239.1</v>
      </c>
      <c r="N3717">
        <f t="shared" si="471"/>
        <v>1</v>
      </c>
    </row>
    <row r="3718" spans="1:14">
      <c r="A3718">
        <f t="shared" si="464"/>
        <v>0</v>
      </c>
      <c r="B3718">
        <f t="shared" si="465"/>
        <v>0</v>
      </c>
      <c r="C3718">
        <v>220</v>
      </c>
      <c r="D3718">
        <v>92</v>
      </c>
      <c r="E3718">
        <f t="shared" si="466"/>
        <v>-999</v>
      </c>
      <c r="F3718">
        <f>能力值计算器!G2</f>
        <v>0</v>
      </c>
      <c r="G3718">
        <f>ROUNDDOWN((能力值计算器!F4+能力值计算器!E4*2+ROUNDDOWN(C3718/4,0))*能力值计算器!C2/100+10+能力值计算器!C2,0)</f>
        <v>173</v>
      </c>
      <c r="H3718">
        <f>ROUNDDOWN(ROUNDDOWN(ROUNDDOWN(ROUNDDOWN(ROUNDDOWN((能力值计算器!F6+能力值计算器!E6*2+ROUNDDOWN(D3718/4,0))*能力值计算器!C2/100+5,0)*能力值计算器!H6,0)*能力值计算器!K6,0)*能力值计算器!L6,0)*VLOOKUP(能力值计算器!J6,能力变化对照表!A:B,2,0),0)</f>
        <v>97</v>
      </c>
      <c r="I3718">
        <f>ROUNDDOWN(ROUNDDOWN(ROUNDDOWN(ROUNDDOWN(ROUNDDOWN((能力值计算器!F8+能力值计算器!E8*2+ROUNDDOWN(E3718/4,0))*能力值计算器!C2/100+5,0)*能力值计算器!H8,0)*能力值计算器!K8,0)*能力值计算器!L8,0)*VLOOKUP(能力值计算器!J8,能力变化对照表!A:B,2,0),0)</f>
        <v>-39</v>
      </c>
      <c r="J3718">
        <f t="shared" si="467"/>
        <v>0</v>
      </c>
      <c r="K3718">
        <f t="shared" si="468"/>
        <v>-6747</v>
      </c>
      <c r="L3718">
        <f t="shared" si="469"/>
        <v>10034</v>
      </c>
      <c r="M3718">
        <f t="shared" si="470"/>
        <v>251.1</v>
      </c>
      <c r="N3718">
        <f t="shared" si="471"/>
        <v>1</v>
      </c>
    </row>
    <row r="3719" spans="1:14">
      <c r="A3719">
        <f t="shared" si="464"/>
        <v>0</v>
      </c>
      <c r="B3719">
        <f t="shared" si="465"/>
        <v>0</v>
      </c>
      <c r="C3719">
        <v>220</v>
      </c>
      <c r="D3719">
        <v>96</v>
      </c>
      <c r="E3719">
        <f t="shared" si="466"/>
        <v>-999</v>
      </c>
      <c r="F3719">
        <f>能力值计算器!G2</f>
        <v>0</v>
      </c>
      <c r="G3719">
        <f>ROUNDDOWN((能力值计算器!F4+能力值计算器!E4*2+ROUNDDOWN(C3719/4,0))*能力值计算器!C2/100+10+能力值计算器!C2,0)</f>
        <v>173</v>
      </c>
      <c r="H3719">
        <f>ROUNDDOWN(ROUNDDOWN(ROUNDDOWN(ROUNDDOWN(ROUNDDOWN((能力值计算器!F6+能力值计算器!E6*2+ROUNDDOWN(D3719/4,0))*能力值计算器!C2/100+5,0)*能力值计算器!H6,0)*能力值计算器!K6,0)*能力值计算器!L6,0)*VLOOKUP(能力值计算器!J6,能力变化对照表!A:B,2,0),0)</f>
        <v>97</v>
      </c>
      <c r="I3719">
        <f>ROUNDDOWN(ROUNDDOWN(ROUNDDOWN(ROUNDDOWN(ROUNDDOWN((能力值计算器!F8+能力值计算器!E8*2+ROUNDDOWN(E3719/4,0))*能力值计算器!C2/100+5,0)*能力值计算器!H8,0)*能力值计算器!K8,0)*能力值计算器!L8,0)*VLOOKUP(能力值计算器!J8,能力变化对照表!A:B,2,0),0)</f>
        <v>-39</v>
      </c>
      <c r="J3719">
        <f t="shared" si="467"/>
        <v>0</v>
      </c>
      <c r="K3719">
        <f t="shared" si="468"/>
        <v>-6747</v>
      </c>
      <c r="L3719">
        <f t="shared" si="469"/>
        <v>10034</v>
      </c>
      <c r="M3719">
        <f t="shared" si="470"/>
        <v>251.1</v>
      </c>
      <c r="N3719">
        <f t="shared" si="471"/>
        <v>1</v>
      </c>
    </row>
    <row r="3720" spans="1:14">
      <c r="A3720">
        <f t="shared" si="464"/>
        <v>0</v>
      </c>
      <c r="B3720">
        <f t="shared" si="465"/>
        <v>0</v>
      </c>
      <c r="C3720">
        <v>224</v>
      </c>
      <c r="D3720">
        <v>92</v>
      </c>
      <c r="E3720">
        <f t="shared" si="466"/>
        <v>-999</v>
      </c>
      <c r="F3720">
        <f>能力值计算器!G2</f>
        <v>0</v>
      </c>
      <c r="G3720">
        <f>ROUNDDOWN((能力值计算器!F4+能力值计算器!E4*2+ROUNDDOWN(C3720/4,0))*能力值计算器!C2/100+10+能力值计算器!C2,0)</f>
        <v>173</v>
      </c>
      <c r="H3720">
        <f>ROUNDDOWN(ROUNDDOWN(ROUNDDOWN(ROUNDDOWN(ROUNDDOWN((能力值计算器!F6+能力值计算器!E6*2+ROUNDDOWN(D3720/4,0))*能力值计算器!C2/100+5,0)*能力值计算器!H6,0)*能力值计算器!K6,0)*能力值计算器!L6,0)*VLOOKUP(能力值计算器!J6,能力变化对照表!A:B,2,0),0)</f>
        <v>97</v>
      </c>
      <c r="I3720">
        <f>ROUNDDOWN(ROUNDDOWN(ROUNDDOWN(ROUNDDOWN(ROUNDDOWN((能力值计算器!F8+能力值计算器!E8*2+ROUNDDOWN(E3720/4,0))*能力值计算器!C2/100+5,0)*能力值计算器!H8,0)*能力值计算器!K8,0)*能力值计算器!L8,0)*VLOOKUP(能力值计算器!J8,能力变化对照表!A:B,2,0),0)</f>
        <v>-39</v>
      </c>
      <c r="J3720">
        <f t="shared" si="467"/>
        <v>0</v>
      </c>
      <c r="K3720">
        <f t="shared" si="468"/>
        <v>-6747</v>
      </c>
      <c r="L3720">
        <f t="shared" si="469"/>
        <v>10034</v>
      </c>
      <c r="M3720">
        <f t="shared" si="470"/>
        <v>251.1</v>
      </c>
      <c r="N3720">
        <f t="shared" si="471"/>
        <v>1</v>
      </c>
    </row>
    <row r="3721" spans="1:14">
      <c r="A3721">
        <f t="shared" si="464"/>
        <v>0</v>
      </c>
      <c r="B3721">
        <f t="shared" si="465"/>
        <v>0</v>
      </c>
      <c r="C3721">
        <v>224</v>
      </c>
      <c r="D3721">
        <v>96</v>
      </c>
      <c r="E3721">
        <f t="shared" si="466"/>
        <v>-999</v>
      </c>
      <c r="F3721">
        <f>能力值计算器!G2</f>
        <v>0</v>
      </c>
      <c r="G3721">
        <f>ROUNDDOWN((能力值计算器!F4+能力值计算器!E4*2+ROUNDDOWN(C3721/4,0))*能力值计算器!C2/100+10+能力值计算器!C2,0)</f>
        <v>173</v>
      </c>
      <c r="H3721">
        <f>ROUNDDOWN(ROUNDDOWN(ROUNDDOWN(ROUNDDOWN(ROUNDDOWN((能力值计算器!F6+能力值计算器!E6*2+ROUNDDOWN(D3721/4,0))*能力值计算器!C2/100+5,0)*能力值计算器!H6,0)*能力值计算器!K6,0)*能力值计算器!L6,0)*VLOOKUP(能力值计算器!J6,能力变化对照表!A:B,2,0),0)</f>
        <v>97</v>
      </c>
      <c r="I3721">
        <f>ROUNDDOWN(ROUNDDOWN(ROUNDDOWN(ROUNDDOWN(ROUNDDOWN((能力值计算器!F8+能力值计算器!E8*2+ROUNDDOWN(E3721/4,0))*能力值计算器!C2/100+5,0)*能力值计算器!H8,0)*能力值计算器!K8,0)*能力值计算器!L8,0)*VLOOKUP(能力值计算器!J8,能力变化对照表!A:B,2,0),0)</f>
        <v>-39</v>
      </c>
      <c r="J3721">
        <f t="shared" si="467"/>
        <v>0</v>
      </c>
      <c r="K3721">
        <f t="shared" si="468"/>
        <v>-6747</v>
      </c>
      <c r="L3721">
        <f t="shared" si="469"/>
        <v>10034</v>
      </c>
      <c r="M3721">
        <f t="shared" si="470"/>
        <v>251.1</v>
      </c>
      <c r="N3721">
        <f t="shared" si="471"/>
        <v>1</v>
      </c>
    </row>
    <row r="3722" spans="1:14">
      <c r="A3722">
        <f t="shared" si="464"/>
        <v>0</v>
      </c>
      <c r="B3722">
        <f t="shared" si="465"/>
        <v>0</v>
      </c>
      <c r="C3722">
        <v>204</v>
      </c>
      <c r="D3722">
        <v>100</v>
      </c>
      <c r="E3722">
        <f t="shared" si="466"/>
        <v>-999</v>
      </c>
      <c r="F3722">
        <f>能力值计算器!G2</f>
        <v>0</v>
      </c>
      <c r="G3722">
        <f>ROUNDDOWN((能力值计算器!F4+能力值计算器!E4*2+ROUNDDOWN(C3722/4,0))*能力值计算器!C2/100+10+能力值计算器!C2,0)</f>
        <v>171</v>
      </c>
      <c r="H3722">
        <f>ROUNDDOWN(ROUNDDOWN(ROUNDDOWN(ROUNDDOWN(ROUNDDOWN((能力值计算器!F6+能力值计算器!E6*2+ROUNDDOWN(D3722/4,0))*能力值计算器!C2/100+5,0)*能力值计算器!H6,0)*能力值计算器!K6,0)*能力值计算器!L6,0)*VLOOKUP(能力值计算器!J6,能力变化对照表!A:B,2,0),0)</f>
        <v>98</v>
      </c>
      <c r="I3722">
        <f>ROUNDDOWN(ROUNDDOWN(ROUNDDOWN(ROUNDDOWN(ROUNDDOWN((能力值计算器!F8+能力值计算器!E8*2+ROUNDDOWN(E3722/4,0))*能力值计算器!C2/100+5,0)*能力值计算器!H8,0)*能力值计算器!K8,0)*能力值计算器!L8,0)*VLOOKUP(能力值计算器!J8,能力变化对照表!A:B,2,0),0)</f>
        <v>-39</v>
      </c>
      <c r="J3722">
        <f t="shared" si="467"/>
        <v>0</v>
      </c>
      <c r="K3722">
        <f t="shared" si="468"/>
        <v>-6669</v>
      </c>
      <c r="L3722">
        <f t="shared" si="469"/>
        <v>10089</v>
      </c>
      <c r="M3722">
        <f t="shared" si="470"/>
        <v>249.1</v>
      </c>
      <c r="N3722">
        <f t="shared" si="471"/>
        <v>1</v>
      </c>
    </row>
    <row r="3723" spans="1:14">
      <c r="A3723">
        <f t="shared" si="464"/>
        <v>0</v>
      </c>
      <c r="B3723">
        <f t="shared" si="465"/>
        <v>0</v>
      </c>
      <c r="C3723">
        <v>204</v>
      </c>
      <c r="D3723">
        <v>104</v>
      </c>
      <c r="E3723">
        <f t="shared" si="466"/>
        <v>-999</v>
      </c>
      <c r="F3723">
        <f>能力值计算器!G2</f>
        <v>0</v>
      </c>
      <c r="G3723">
        <f>ROUNDDOWN((能力值计算器!F4+能力值计算器!E4*2+ROUNDDOWN(C3723/4,0))*能力值计算器!C2/100+10+能力值计算器!C2,0)</f>
        <v>171</v>
      </c>
      <c r="H3723">
        <f>ROUNDDOWN(ROUNDDOWN(ROUNDDOWN(ROUNDDOWN(ROUNDDOWN((能力值计算器!F6+能力值计算器!E6*2+ROUNDDOWN(D3723/4,0))*能力值计算器!C2/100+5,0)*能力值计算器!H6,0)*能力值计算器!K6,0)*能力值计算器!L6,0)*VLOOKUP(能力值计算器!J6,能力变化对照表!A:B,2,0),0)</f>
        <v>98</v>
      </c>
      <c r="I3723">
        <f>ROUNDDOWN(ROUNDDOWN(ROUNDDOWN(ROUNDDOWN(ROUNDDOWN((能力值计算器!F8+能力值计算器!E8*2+ROUNDDOWN(E3723/4,0))*能力值计算器!C2/100+5,0)*能力值计算器!H8,0)*能力值计算器!K8,0)*能力值计算器!L8,0)*VLOOKUP(能力值计算器!J8,能力变化对照表!A:B,2,0),0)</f>
        <v>-39</v>
      </c>
      <c r="J3723">
        <f t="shared" si="467"/>
        <v>0</v>
      </c>
      <c r="K3723">
        <f t="shared" si="468"/>
        <v>-6669</v>
      </c>
      <c r="L3723">
        <f t="shared" si="469"/>
        <v>10089</v>
      </c>
      <c r="M3723">
        <f t="shared" si="470"/>
        <v>249.1</v>
      </c>
      <c r="N3723">
        <f t="shared" si="471"/>
        <v>1</v>
      </c>
    </row>
    <row r="3724" spans="1:14">
      <c r="A3724">
        <f t="shared" si="464"/>
        <v>0</v>
      </c>
      <c r="B3724">
        <f t="shared" si="465"/>
        <v>0</v>
      </c>
      <c r="C3724">
        <v>208</v>
      </c>
      <c r="D3724">
        <v>100</v>
      </c>
      <c r="E3724">
        <f t="shared" si="466"/>
        <v>-999</v>
      </c>
      <c r="F3724">
        <f>能力值计算器!G2</f>
        <v>0</v>
      </c>
      <c r="G3724">
        <f>ROUNDDOWN((能力值计算器!F4+能力值计算器!E4*2+ROUNDDOWN(C3724/4,0))*能力值计算器!C2/100+10+能力值计算器!C2,0)</f>
        <v>171</v>
      </c>
      <c r="H3724">
        <f>ROUNDDOWN(ROUNDDOWN(ROUNDDOWN(ROUNDDOWN(ROUNDDOWN((能力值计算器!F6+能力值计算器!E6*2+ROUNDDOWN(D3724/4,0))*能力值计算器!C2/100+5,0)*能力值计算器!H6,0)*能力值计算器!K6,0)*能力值计算器!L6,0)*VLOOKUP(能力值计算器!J6,能力变化对照表!A:B,2,0),0)</f>
        <v>98</v>
      </c>
      <c r="I3724">
        <f>ROUNDDOWN(ROUNDDOWN(ROUNDDOWN(ROUNDDOWN(ROUNDDOWN((能力值计算器!F8+能力值计算器!E8*2+ROUNDDOWN(E3724/4,0))*能力值计算器!C2/100+5,0)*能力值计算器!H8,0)*能力值计算器!K8,0)*能力值计算器!L8,0)*VLOOKUP(能力值计算器!J8,能力变化对照表!A:B,2,0),0)</f>
        <v>-39</v>
      </c>
      <c r="J3724">
        <f t="shared" si="467"/>
        <v>0</v>
      </c>
      <c r="K3724">
        <f t="shared" si="468"/>
        <v>-6669</v>
      </c>
      <c r="L3724">
        <f t="shared" si="469"/>
        <v>10089</v>
      </c>
      <c r="M3724">
        <f t="shared" si="470"/>
        <v>249.1</v>
      </c>
      <c r="N3724">
        <f t="shared" si="471"/>
        <v>1</v>
      </c>
    </row>
    <row r="3725" spans="1:14">
      <c r="A3725">
        <f t="shared" si="464"/>
        <v>0</v>
      </c>
      <c r="B3725">
        <f t="shared" si="465"/>
        <v>0</v>
      </c>
      <c r="C3725">
        <v>208</v>
      </c>
      <c r="D3725">
        <v>104</v>
      </c>
      <c r="E3725">
        <f t="shared" si="466"/>
        <v>-999</v>
      </c>
      <c r="F3725">
        <f>能力值计算器!G2</f>
        <v>0</v>
      </c>
      <c r="G3725">
        <f>ROUNDDOWN((能力值计算器!F4+能力值计算器!E4*2+ROUNDDOWN(C3725/4,0))*能力值计算器!C2/100+10+能力值计算器!C2,0)</f>
        <v>171</v>
      </c>
      <c r="H3725">
        <f>ROUNDDOWN(ROUNDDOWN(ROUNDDOWN(ROUNDDOWN(ROUNDDOWN((能力值计算器!F6+能力值计算器!E6*2+ROUNDDOWN(D3725/4,0))*能力值计算器!C2/100+5,0)*能力值计算器!H6,0)*能力值计算器!K6,0)*能力值计算器!L6,0)*VLOOKUP(能力值计算器!J6,能力变化对照表!A:B,2,0),0)</f>
        <v>98</v>
      </c>
      <c r="I3725">
        <f>ROUNDDOWN(ROUNDDOWN(ROUNDDOWN(ROUNDDOWN(ROUNDDOWN((能力值计算器!F8+能力值计算器!E8*2+ROUNDDOWN(E3725/4,0))*能力值计算器!C2/100+5,0)*能力值计算器!H8,0)*能力值计算器!K8,0)*能力值计算器!L8,0)*VLOOKUP(能力值计算器!J8,能力变化对照表!A:B,2,0),0)</f>
        <v>-39</v>
      </c>
      <c r="J3725">
        <f t="shared" si="467"/>
        <v>0</v>
      </c>
      <c r="K3725">
        <f t="shared" si="468"/>
        <v>-6669</v>
      </c>
      <c r="L3725">
        <f t="shared" si="469"/>
        <v>10089</v>
      </c>
      <c r="M3725">
        <f t="shared" si="470"/>
        <v>249.1</v>
      </c>
      <c r="N3725">
        <f t="shared" si="471"/>
        <v>1</v>
      </c>
    </row>
    <row r="3726" spans="1:14">
      <c r="A3726">
        <f t="shared" si="464"/>
        <v>0</v>
      </c>
      <c r="B3726">
        <f t="shared" si="465"/>
        <v>0</v>
      </c>
      <c r="C3726">
        <v>84</v>
      </c>
      <c r="D3726">
        <v>176</v>
      </c>
      <c r="E3726">
        <f t="shared" si="466"/>
        <v>-999</v>
      </c>
      <c r="F3726">
        <f>能力值计算器!G2</f>
        <v>0</v>
      </c>
      <c r="G3726">
        <f>ROUNDDOWN((能力值计算器!F4+能力值计算器!E4*2+ROUNDDOWN(C3726/4,0))*能力值计算器!C2/100+10+能力值计算器!C2,0)</f>
        <v>156</v>
      </c>
      <c r="H3726">
        <f>ROUNDDOWN(ROUNDDOWN(ROUNDDOWN(ROUNDDOWN(ROUNDDOWN((能力值计算器!F6+能力值计算器!E6*2+ROUNDDOWN(D3726/4,0))*能力值计算器!C2/100+5,0)*能力值计算器!H6,0)*能力值计算器!K6,0)*能力值计算器!L6,0)*VLOOKUP(能力值计算器!J6,能力变化对照表!A:B,2,0),0)</f>
        <v>107</v>
      </c>
      <c r="I3726">
        <f>ROUNDDOWN(ROUNDDOWN(ROUNDDOWN(ROUNDDOWN(ROUNDDOWN((能力值计算器!F8+能力值计算器!E8*2+ROUNDDOWN(E3726/4,0))*能力值计算器!C2/100+5,0)*能力值计算器!H8,0)*能力值计算器!K8,0)*能力值计算器!L8,0)*VLOOKUP(能力值计算器!J8,能力变化对照表!A:B,2,0),0)</f>
        <v>-39</v>
      </c>
      <c r="J3726">
        <f t="shared" si="467"/>
        <v>0</v>
      </c>
      <c r="K3726">
        <f t="shared" si="468"/>
        <v>-6084</v>
      </c>
      <c r="L3726">
        <f t="shared" si="469"/>
        <v>10608</v>
      </c>
      <c r="M3726">
        <f t="shared" si="470"/>
        <v>234.1</v>
      </c>
      <c r="N3726">
        <f t="shared" si="471"/>
        <v>1</v>
      </c>
    </row>
    <row r="3727" spans="1:14">
      <c r="A3727">
        <f t="shared" si="464"/>
        <v>0</v>
      </c>
      <c r="B3727">
        <f t="shared" si="465"/>
        <v>0</v>
      </c>
      <c r="C3727">
        <v>88</v>
      </c>
      <c r="D3727">
        <v>172</v>
      </c>
      <c r="E3727">
        <f t="shared" si="466"/>
        <v>-999</v>
      </c>
      <c r="F3727">
        <f>能力值计算器!G2</f>
        <v>0</v>
      </c>
      <c r="G3727">
        <f>ROUNDDOWN((能力值计算器!F4+能力值计算器!E4*2+ROUNDDOWN(C3727/4,0))*能力值计算器!C2/100+10+能力值计算器!C2,0)</f>
        <v>156</v>
      </c>
      <c r="H3727">
        <f>ROUNDDOWN(ROUNDDOWN(ROUNDDOWN(ROUNDDOWN(ROUNDDOWN((能力值计算器!F6+能力值计算器!E6*2+ROUNDDOWN(D3727/4,0))*能力值计算器!C2/100+5,0)*能力值计算器!H6,0)*能力值计算器!K6,0)*能力值计算器!L6,0)*VLOOKUP(能力值计算器!J6,能力变化对照表!A:B,2,0),0)</f>
        <v>107</v>
      </c>
      <c r="I3727">
        <f>ROUNDDOWN(ROUNDDOWN(ROUNDDOWN(ROUNDDOWN(ROUNDDOWN((能力值计算器!F8+能力值计算器!E8*2+ROUNDDOWN(E3727/4,0))*能力值计算器!C2/100+5,0)*能力值计算器!H8,0)*能力值计算器!K8,0)*能力值计算器!L8,0)*VLOOKUP(能力值计算器!J8,能力变化对照表!A:B,2,0),0)</f>
        <v>-39</v>
      </c>
      <c r="J3727">
        <f t="shared" si="467"/>
        <v>0</v>
      </c>
      <c r="K3727">
        <f t="shared" si="468"/>
        <v>-6084</v>
      </c>
      <c r="L3727">
        <f t="shared" si="469"/>
        <v>10608</v>
      </c>
      <c r="M3727">
        <f t="shared" si="470"/>
        <v>234.1</v>
      </c>
      <c r="N3727">
        <f t="shared" si="471"/>
        <v>1</v>
      </c>
    </row>
    <row r="3728" spans="1:14">
      <c r="A3728">
        <f t="shared" si="464"/>
        <v>0</v>
      </c>
      <c r="B3728">
        <f t="shared" si="465"/>
        <v>0</v>
      </c>
      <c r="C3728">
        <v>88</v>
      </c>
      <c r="D3728">
        <v>176</v>
      </c>
      <c r="E3728">
        <f t="shared" si="466"/>
        <v>-999</v>
      </c>
      <c r="F3728">
        <f>能力值计算器!G2</f>
        <v>0</v>
      </c>
      <c r="G3728">
        <f>ROUNDDOWN((能力值计算器!F4+能力值计算器!E4*2+ROUNDDOWN(C3728/4,0))*能力值计算器!C2/100+10+能力值计算器!C2,0)</f>
        <v>156</v>
      </c>
      <c r="H3728">
        <f>ROUNDDOWN(ROUNDDOWN(ROUNDDOWN(ROUNDDOWN(ROUNDDOWN((能力值计算器!F6+能力值计算器!E6*2+ROUNDDOWN(D3728/4,0))*能力值计算器!C2/100+5,0)*能力值计算器!H6,0)*能力值计算器!K6,0)*能力值计算器!L6,0)*VLOOKUP(能力值计算器!J6,能力变化对照表!A:B,2,0),0)</f>
        <v>107</v>
      </c>
      <c r="I3728">
        <f>ROUNDDOWN(ROUNDDOWN(ROUNDDOWN(ROUNDDOWN(ROUNDDOWN((能力值计算器!F8+能力值计算器!E8*2+ROUNDDOWN(E3728/4,0))*能力值计算器!C2/100+5,0)*能力值计算器!H8,0)*能力值计算器!K8,0)*能力值计算器!L8,0)*VLOOKUP(能力值计算器!J8,能力变化对照表!A:B,2,0),0)</f>
        <v>-39</v>
      </c>
      <c r="J3728">
        <f t="shared" si="467"/>
        <v>0</v>
      </c>
      <c r="K3728">
        <f t="shared" si="468"/>
        <v>-6084</v>
      </c>
      <c r="L3728">
        <f t="shared" si="469"/>
        <v>10608</v>
      </c>
      <c r="M3728">
        <f t="shared" si="470"/>
        <v>234.1</v>
      </c>
      <c r="N3728">
        <f t="shared" si="471"/>
        <v>1</v>
      </c>
    </row>
    <row r="3729" spans="1:14">
      <c r="A3729">
        <f t="shared" si="464"/>
        <v>0</v>
      </c>
      <c r="B3729">
        <f t="shared" si="465"/>
        <v>0</v>
      </c>
      <c r="C3729">
        <v>148</v>
      </c>
      <c r="D3729">
        <v>132</v>
      </c>
      <c r="E3729">
        <f t="shared" si="466"/>
        <v>-999</v>
      </c>
      <c r="F3729">
        <f>能力值计算器!G2</f>
        <v>0</v>
      </c>
      <c r="G3729">
        <f>ROUNDDOWN((能力值计算器!F4+能力值计算器!E4*2+ROUNDDOWN(C3729/4,0))*能力值计算器!C2/100+10+能力值计算器!C2,0)</f>
        <v>164</v>
      </c>
      <c r="H3729">
        <f>ROUNDDOWN(ROUNDDOWN(ROUNDDOWN(ROUNDDOWN(ROUNDDOWN((能力值计算器!F6+能力值计算器!E6*2+ROUNDDOWN(D3729/4,0))*能力值计算器!C2/100+5,0)*能力值计算器!H6,0)*能力值计算器!K6,0)*能力值计算器!L6,0)*VLOOKUP(能力值计算器!J6,能力变化对照表!A:B,2,0),0)</f>
        <v>102</v>
      </c>
      <c r="I3729">
        <f>ROUNDDOWN(ROUNDDOWN(ROUNDDOWN(ROUNDDOWN(ROUNDDOWN((能力值计算器!F8+能力值计算器!E8*2+ROUNDDOWN(E3729/4,0))*能力值计算器!C2/100+5,0)*能力值计算器!H8,0)*能力值计算器!K8,0)*能力值计算器!L8,0)*VLOOKUP(能力值计算器!J8,能力变化对照表!A:B,2,0),0)</f>
        <v>-39</v>
      </c>
      <c r="J3729">
        <f t="shared" si="467"/>
        <v>0</v>
      </c>
      <c r="K3729">
        <f t="shared" si="468"/>
        <v>-6396</v>
      </c>
      <c r="L3729">
        <f t="shared" si="469"/>
        <v>10332</v>
      </c>
      <c r="M3729">
        <f t="shared" si="470"/>
        <v>242.1</v>
      </c>
      <c r="N3729">
        <f t="shared" si="471"/>
        <v>1</v>
      </c>
    </row>
    <row r="3730" spans="1:14">
      <c r="A3730">
        <f t="shared" si="464"/>
        <v>0</v>
      </c>
      <c r="B3730">
        <f t="shared" si="465"/>
        <v>0</v>
      </c>
      <c r="C3730">
        <v>148</v>
      </c>
      <c r="D3730">
        <v>136</v>
      </c>
      <c r="E3730">
        <f t="shared" si="466"/>
        <v>-999</v>
      </c>
      <c r="F3730">
        <f>能力值计算器!G2</f>
        <v>0</v>
      </c>
      <c r="G3730">
        <f>ROUNDDOWN((能力值计算器!F4+能力值计算器!E4*2+ROUNDDOWN(C3730/4,0))*能力值计算器!C2/100+10+能力值计算器!C2,0)</f>
        <v>164</v>
      </c>
      <c r="H3730">
        <f>ROUNDDOWN(ROUNDDOWN(ROUNDDOWN(ROUNDDOWN(ROUNDDOWN((能力值计算器!F6+能力值计算器!E6*2+ROUNDDOWN(D3730/4,0))*能力值计算器!C2/100+5,0)*能力值计算器!H6,0)*能力值计算器!K6,0)*能力值计算器!L6,0)*VLOOKUP(能力值计算器!J6,能力变化对照表!A:B,2,0),0)</f>
        <v>102</v>
      </c>
      <c r="I3730">
        <f>ROUNDDOWN(ROUNDDOWN(ROUNDDOWN(ROUNDDOWN(ROUNDDOWN((能力值计算器!F8+能力值计算器!E8*2+ROUNDDOWN(E3730/4,0))*能力值计算器!C2/100+5,0)*能力值计算器!H8,0)*能力值计算器!K8,0)*能力值计算器!L8,0)*VLOOKUP(能力值计算器!J8,能力变化对照表!A:B,2,0),0)</f>
        <v>-39</v>
      </c>
      <c r="J3730">
        <f t="shared" si="467"/>
        <v>0</v>
      </c>
      <c r="K3730">
        <f t="shared" si="468"/>
        <v>-6396</v>
      </c>
      <c r="L3730">
        <f t="shared" si="469"/>
        <v>10332</v>
      </c>
      <c r="M3730">
        <f t="shared" si="470"/>
        <v>242.1</v>
      </c>
      <c r="N3730">
        <f t="shared" si="471"/>
        <v>1</v>
      </c>
    </row>
    <row r="3731" spans="1:14">
      <c r="A3731">
        <f t="shared" si="464"/>
        <v>0</v>
      </c>
      <c r="B3731">
        <f t="shared" si="465"/>
        <v>0</v>
      </c>
      <c r="C3731">
        <v>152</v>
      </c>
      <c r="D3731">
        <v>132</v>
      </c>
      <c r="E3731">
        <f t="shared" si="466"/>
        <v>-999</v>
      </c>
      <c r="F3731">
        <f>能力值计算器!G2</f>
        <v>0</v>
      </c>
      <c r="G3731">
        <f>ROUNDDOWN((能力值计算器!F4+能力值计算器!E4*2+ROUNDDOWN(C3731/4,0))*能力值计算器!C2/100+10+能力值计算器!C2,0)</f>
        <v>164</v>
      </c>
      <c r="H3731">
        <f>ROUNDDOWN(ROUNDDOWN(ROUNDDOWN(ROUNDDOWN(ROUNDDOWN((能力值计算器!F6+能力值计算器!E6*2+ROUNDDOWN(D3731/4,0))*能力值计算器!C2/100+5,0)*能力值计算器!H6,0)*能力值计算器!K6,0)*能力值计算器!L6,0)*VLOOKUP(能力值计算器!J6,能力变化对照表!A:B,2,0),0)</f>
        <v>102</v>
      </c>
      <c r="I3731">
        <f>ROUNDDOWN(ROUNDDOWN(ROUNDDOWN(ROUNDDOWN(ROUNDDOWN((能力值计算器!F8+能力值计算器!E8*2+ROUNDDOWN(E3731/4,0))*能力值计算器!C2/100+5,0)*能力值计算器!H8,0)*能力值计算器!K8,0)*能力值计算器!L8,0)*VLOOKUP(能力值计算器!J8,能力变化对照表!A:B,2,0),0)</f>
        <v>-39</v>
      </c>
      <c r="J3731">
        <f t="shared" si="467"/>
        <v>0</v>
      </c>
      <c r="K3731">
        <f t="shared" si="468"/>
        <v>-6396</v>
      </c>
      <c r="L3731">
        <f t="shared" si="469"/>
        <v>10332</v>
      </c>
      <c r="M3731">
        <f t="shared" si="470"/>
        <v>242.1</v>
      </c>
      <c r="N3731">
        <f t="shared" si="471"/>
        <v>1</v>
      </c>
    </row>
    <row r="3732" spans="1:14">
      <c r="A3732">
        <f t="shared" si="464"/>
        <v>0</v>
      </c>
      <c r="B3732">
        <f t="shared" si="465"/>
        <v>0</v>
      </c>
      <c r="C3732">
        <v>152</v>
      </c>
      <c r="D3732">
        <v>136</v>
      </c>
      <c r="E3732">
        <f t="shared" si="466"/>
        <v>-999</v>
      </c>
      <c r="F3732">
        <f>能力值计算器!G2</f>
        <v>0</v>
      </c>
      <c r="G3732">
        <f>ROUNDDOWN((能力值计算器!F4+能力值计算器!E4*2+ROUNDDOWN(C3732/4,0))*能力值计算器!C2/100+10+能力值计算器!C2,0)</f>
        <v>164</v>
      </c>
      <c r="H3732">
        <f>ROUNDDOWN(ROUNDDOWN(ROUNDDOWN(ROUNDDOWN(ROUNDDOWN((能力值计算器!F6+能力值计算器!E6*2+ROUNDDOWN(D3732/4,0))*能力值计算器!C2/100+5,0)*能力值计算器!H6,0)*能力值计算器!K6,0)*能力值计算器!L6,0)*VLOOKUP(能力值计算器!J6,能力变化对照表!A:B,2,0),0)</f>
        <v>102</v>
      </c>
      <c r="I3732">
        <f>ROUNDDOWN(ROUNDDOWN(ROUNDDOWN(ROUNDDOWN(ROUNDDOWN((能力值计算器!F8+能力值计算器!E8*2+ROUNDDOWN(E3732/4,0))*能力值计算器!C2/100+5,0)*能力值计算器!H8,0)*能力值计算器!K8,0)*能力值计算器!L8,0)*VLOOKUP(能力值计算器!J8,能力变化对照表!A:B,2,0),0)</f>
        <v>-39</v>
      </c>
      <c r="J3732">
        <f t="shared" si="467"/>
        <v>0</v>
      </c>
      <c r="K3732">
        <f t="shared" si="468"/>
        <v>-6396</v>
      </c>
      <c r="L3732">
        <f t="shared" si="469"/>
        <v>10332</v>
      </c>
      <c r="M3732">
        <f t="shared" si="470"/>
        <v>242.1</v>
      </c>
      <c r="N3732">
        <f t="shared" si="471"/>
        <v>1</v>
      </c>
    </row>
    <row r="3733" spans="1:14">
      <c r="A3733">
        <f t="shared" si="464"/>
        <v>0</v>
      </c>
      <c r="B3733">
        <f t="shared" si="465"/>
        <v>0</v>
      </c>
      <c r="C3733">
        <v>108</v>
      </c>
      <c r="D3733">
        <v>156</v>
      </c>
      <c r="E3733">
        <f t="shared" si="466"/>
        <v>-999</v>
      </c>
      <c r="F3733">
        <f>能力值计算器!G2</f>
        <v>0</v>
      </c>
      <c r="G3733">
        <f>ROUNDDOWN((能力值计算器!F4+能力值计算器!E4*2+ROUNDDOWN(C3733/4,0))*能力值计算器!C2/100+10+能力值计算器!C2,0)</f>
        <v>159</v>
      </c>
      <c r="H3733">
        <f>ROUNDDOWN(ROUNDDOWN(ROUNDDOWN(ROUNDDOWN(ROUNDDOWN((能力值计算器!F6+能力值计算器!E6*2+ROUNDDOWN(D3733/4,0))*能力值计算器!C2/100+5,0)*能力值计算器!H6,0)*能力值计算器!K6,0)*能力值计算器!L6,0)*VLOOKUP(能力值计算器!J6,能力变化对照表!A:B,2,0),0)</f>
        <v>105</v>
      </c>
      <c r="I3733">
        <f>ROUNDDOWN(ROUNDDOWN(ROUNDDOWN(ROUNDDOWN(ROUNDDOWN((能力值计算器!F8+能力值计算器!E8*2+ROUNDDOWN(E3733/4,0))*能力值计算器!C2/100+5,0)*能力值计算器!H8,0)*能力值计算器!K8,0)*能力值计算器!L8,0)*VLOOKUP(能力值计算器!J8,能力变化对照表!A:B,2,0),0)</f>
        <v>-39</v>
      </c>
      <c r="J3733">
        <f t="shared" si="467"/>
        <v>0</v>
      </c>
      <c r="K3733">
        <f t="shared" si="468"/>
        <v>-6201</v>
      </c>
      <c r="L3733">
        <f t="shared" si="469"/>
        <v>10494</v>
      </c>
      <c r="M3733">
        <f t="shared" si="470"/>
        <v>237.1</v>
      </c>
      <c r="N3733">
        <f t="shared" si="471"/>
        <v>1</v>
      </c>
    </row>
    <row r="3734" spans="1:14">
      <c r="A3734">
        <f t="shared" si="464"/>
        <v>0</v>
      </c>
      <c r="B3734">
        <f t="shared" si="465"/>
        <v>0</v>
      </c>
      <c r="C3734">
        <v>108</v>
      </c>
      <c r="D3734">
        <v>160</v>
      </c>
      <c r="E3734">
        <f t="shared" si="466"/>
        <v>-999</v>
      </c>
      <c r="F3734">
        <f>能力值计算器!G2</f>
        <v>0</v>
      </c>
      <c r="G3734">
        <f>ROUNDDOWN((能力值计算器!F4+能力值计算器!E4*2+ROUNDDOWN(C3734/4,0))*能力值计算器!C2/100+10+能力值计算器!C2,0)</f>
        <v>159</v>
      </c>
      <c r="H3734">
        <f>ROUNDDOWN(ROUNDDOWN(ROUNDDOWN(ROUNDDOWN(ROUNDDOWN((能力值计算器!F6+能力值计算器!E6*2+ROUNDDOWN(D3734/4,0))*能力值计算器!C2/100+5,0)*能力值计算器!H6,0)*能力值计算器!K6,0)*能力值计算器!L6,0)*VLOOKUP(能力值计算器!J6,能力变化对照表!A:B,2,0),0)</f>
        <v>105</v>
      </c>
      <c r="I3734">
        <f>ROUNDDOWN(ROUNDDOWN(ROUNDDOWN(ROUNDDOWN(ROUNDDOWN((能力值计算器!F8+能力值计算器!E8*2+ROUNDDOWN(E3734/4,0))*能力值计算器!C2/100+5,0)*能力值计算器!H8,0)*能力值计算器!K8,0)*能力值计算器!L8,0)*VLOOKUP(能力值计算器!J8,能力变化对照表!A:B,2,0),0)</f>
        <v>-39</v>
      </c>
      <c r="J3734">
        <f t="shared" si="467"/>
        <v>0</v>
      </c>
      <c r="K3734">
        <f t="shared" si="468"/>
        <v>-6201</v>
      </c>
      <c r="L3734">
        <f t="shared" si="469"/>
        <v>10494</v>
      </c>
      <c r="M3734">
        <f t="shared" si="470"/>
        <v>237.1</v>
      </c>
      <c r="N3734">
        <f t="shared" si="471"/>
        <v>1</v>
      </c>
    </row>
    <row r="3735" spans="1:14">
      <c r="A3735">
        <f t="shared" si="464"/>
        <v>0</v>
      </c>
      <c r="B3735">
        <f t="shared" si="465"/>
        <v>0</v>
      </c>
      <c r="C3735">
        <v>112</v>
      </c>
      <c r="D3735">
        <v>156</v>
      </c>
      <c r="E3735">
        <f t="shared" si="466"/>
        <v>-999</v>
      </c>
      <c r="F3735">
        <f>能力值计算器!G2</f>
        <v>0</v>
      </c>
      <c r="G3735">
        <f>ROUNDDOWN((能力值计算器!F4+能力值计算器!E4*2+ROUNDDOWN(C3735/4,0))*能力值计算器!C2/100+10+能力值计算器!C2,0)</f>
        <v>159</v>
      </c>
      <c r="H3735">
        <f>ROUNDDOWN(ROUNDDOWN(ROUNDDOWN(ROUNDDOWN(ROUNDDOWN((能力值计算器!F6+能力值计算器!E6*2+ROUNDDOWN(D3735/4,0))*能力值计算器!C2/100+5,0)*能力值计算器!H6,0)*能力值计算器!K6,0)*能力值计算器!L6,0)*VLOOKUP(能力值计算器!J6,能力变化对照表!A:B,2,0),0)</f>
        <v>105</v>
      </c>
      <c r="I3735">
        <f>ROUNDDOWN(ROUNDDOWN(ROUNDDOWN(ROUNDDOWN(ROUNDDOWN((能力值计算器!F8+能力值计算器!E8*2+ROUNDDOWN(E3735/4,0))*能力值计算器!C2/100+5,0)*能力值计算器!H8,0)*能力值计算器!K8,0)*能力值计算器!L8,0)*VLOOKUP(能力值计算器!J8,能力变化对照表!A:B,2,0),0)</f>
        <v>-39</v>
      </c>
      <c r="J3735">
        <f t="shared" si="467"/>
        <v>0</v>
      </c>
      <c r="K3735">
        <f t="shared" si="468"/>
        <v>-6201</v>
      </c>
      <c r="L3735">
        <f t="shared" si="469"/>
        <v>10494</v>
      </c>
      <c r="M3735">
        <f t="shared" si="470"/>
        <v>237.1</v>
      </c>
      <c r="N3735">
        <f t="shared" si="471"/>
        <v>1</v>
      </c>
    </row>
    <row r="3736" spans="1:14">
      <c r="A3736">
        <f t="shared" si="464"/>
        <v>0</v>
      </c>
      <c r="B3736">
        <f t="shared" si="465"/>
        <v>0</v>
      </c>
      <c r="C3736">
        <v>112</v>
      </c>
      <c r="D3736">
        <v>160</v>
      </c>
      <c r="E3736">
        <f t="shared" si="466"/>
        <v>-999</v>
      </c>
      <c r="F3736">
        <f>能力值计算器!G2</f>
        <v>0</v>
      </c>
      <c r="G3736">
        <f>ROUNDDOWN((能力值计算器!F4+能力值计算器!E4*2+ROUNDDOWN(C3736/4,0))*能力值计算器!C2/100+10+能力值计算器!C2,0)</f>
        <v>159</v>
      </c>
      <c r="H3736">
        <f>ROUNDDOWN(ROUNDDOWN(ROUNDDOWN(ROUNDDOWN(ROUNDDOWN((能力值计算器!F6+能力值计算器!E6*2+ROUNDDOWN(D3736/4,0))*能力值计算器!C2/100+5,0)*能力值计算器!H6,0)*能力值计算器!K6,0)*能力值计算器!L6,0)*VLOOKUP(能力值计算器!J6,能力变化对照表!A:B,2,0),0)</f>
        <v>105</v>
      </c>
      <c r="I3736">
        <f>ROUNDDOWN(ROUNDDOWN(ROUNDDOWN(ROUNDDOWN(ROUNDDOWN((能力值计算器!F8+能力值计算器!E8*2+ROUNDDOWN(E3736/4,0))*能力值计算器!C2/100+5,0)*能力值计算器!H8,0)*能力值计算器!K8,0)*能力值计算器!L8,0)*VLOOKUP(能力值计算器!J8,能力变化对照表!A:B,2,0),0)</f>
        <v>-39</v>
      </c>
      <c r="J3736">
        <f t="shared" si="467"/>
        <v>0</v>
      </c>
      <c r="K3736">
        <f t="shared" si="468"/>
        <v>-6201</v>
      </c>
      <c r="L3736">
        <f t="shared" si="469"/>
        <v>10494</v>
      </c>
      <c r="M3736">
        <f t="shared" si="470"/>
        <v>237.1</v>
      </c>
      <c r="N3736">
        <f t="shared" si="471"/>
        <v>1</v>
      </c>
    </row>
    <row r="3737" spans="1:14">
      <c r="A3737">
        <f t="shared" si="464"/>
        <v>0</v>
      </c>
      <c r="B3737">
        <f t="shared" si="465"/>
        <v>0</v>
      </c>
      <c r="C3737">
        <v>188</v>
      </c>
      <c r="D3737">
        <v>108</v>
      </c>
      <c r="E3737">
        <f t="shared" si="466"/>
        <v>-999</v>
      </c>
      <c r="F3737">
        <f>能力值计算器!G2</f>
        <v>0</v>
      </c>
      <c r="G3737">
        <f>ROUNDDOWN((能力值计算器!F4+能力值计算器!E4*2+ROUNDDOWN(C3737/4,0))*能力值计算器!C2/100+10+能力值计算器!C2,0)</f>
        <v>169</v>
      </c>
      <c r="H3737">
        <f>ROUNDDOWN(ROUNDDOWN(ROUNDDOWN(ROUNDDOWN(ROUNDDOWN((能力值计算器!F6+能力值计算器!E6*2+ROUNDDOWN(D3737/4,0))*能力值计算器!C2/100+5,0)*能力值计算器!H6,0)*能力值计算器!K6,0)*能力值计算器!L6,0)*VLOOKUP(能力值计算器!J6,能力变化对照表!A:B,2,0),0)</f>
        <v>99</v>
      </c>
      <c r="I3737">
        <f>ROUNDDOWN(ROUNDDOWN(ROUNDDOWN(ROUNDDOWN(ROUNDDOWN((能力值计算器!F8+能力值计算器!E8*2+ROUNDDOWN(E3737/4,0))*能力值计算器!C2/100+5,0)*能力值计算器!H8,0)*能力值计算器!K8,0)*能力值计算器!L8,0)*VLOOKUP(能力值计算器!J8,能力变化对照表!A:B,2,0),0)</f>
        <v>-39</v>
      </c>
      <c r="J3737">
        <f t="shared" si="467"/>
        <v>0</v>
      </c>
      <c r="K3737">
        <f t="shared" si="468"/>
        <v>-6591</v>
      </c>
      <c r="L3737">
        <f t="shared" si="469"/>
        <v>10140</v>
      </c>
      <c r="M3737">
        <f t="shared" si="470"/>
        <v>247.1</v>
      </c>
      <c r="N3737">
        <f t="shared" si="471"/>
        <v>1</v>
      </c>
    </row>
    <row r="3738" spans="1:14">
      <c r="A3738">
        <f t="shared" si="464"/>
        <v>0</v>
      </c>
      <c r="B3738">
        <f t="shared" si="465"/>
        <v>0</v>
      </c>
      <c r="C3738">
        <v>188</v>
      </c>
      <c r="D3738">
        <v>112</v>
      </c>
      <c r="E3738">
        <f t="shared" si="466"/>
        <v>-999</v>
      </c>
      <c r="F3738">
        <f>能力值计算器!G2</f>
        <v>0</v>
      </c>
      <c r="G3738">
        <f>ROUNDDOWN((能力值计算器!F4+能力值计算器!E4*2+ROUNDDOWN(C3738/4,0))*能力值计算器!C2/100+10+能力值计算器!C2,0)</f>
        <v>169</v>
      </c>
      <c r="H3738">
        <f>ROUNDDOWN(ROUNDDOWN(ROUNDDOWN(ROUNDDOWN(ROUNDDOWN((能力值计算器!F6+能力值计算器!E6*2+ROUNDDOWN(D3738/4,0))*能力值计算器!C2/100+5,0)*能力值计算器!H6,0)*能力值计算器!K6,0)*能力值计算器!L6,0)*VLOOKUP(能力值计算器!J6,能力变化对照表!A:B,2,0),0)</f>
        <v>99</v>
      </c>
      <c r="I3738">
        <f>ROUNDDOWN(ROUNDDOWN(ROUNDDOWN(ROUNDDOWN(ROUNDDOWN((能力值计算器!F8+能力值计算器!E8*2+ROUNDDOWN(E3738/4,0))*能力值计算器!C2/100+5,0)*能力值计算器!H8,0)*能力值计算器!K8,0)*能力值计算器!L8,0)*VLOOKUP(能力值计算器!J8,能力变化对照表!A:B,2,0),0)</f>
        <v>-39</v>
      </c>
      <c r="J3738">
        <f t="shared" si="467"/>
        <v>0</v>
      </c>
      <c r="K3738">
        <f t="shared" si="468"/>
        <v>-6591</v>
      </c>
      <c r="L3738">
        <f t="shared" si="469"/>
        <v>10140</v>
      </c>
      <c r="M3738">
        <f t="shared" si="470"/>
        <v>247.1</v>
      </c>
      <c r="N3738">
        <f t="shared" si="471"/>
        <v>1</v>
      </c>
    </row>
    <row r="3739" spans="1:14">
      <c r="A3739">
        <f t="shared" si="464"/>
        <v>0</v>
      </c>
      <c r="B3739">
        <f t="shared" si="465"/>
        <v>0</v>
      </c>
      <c r="C3739">
        <v>192</v>
      </c>
      <c r="D3739">
        <v>108</v>
      </c>
      <c r="E3739">
        <f t="shared" si="466"/>
        <v>-999</v>
      </c>
      <c r="F3739">
        <f>能力值计算器!G2</f>
        <v>0</v>
      </c>
      <c r="G3739">
        <f>ROUNDDOWN((能力值计算器!F4+能力值计算器!E4*2+ROUNDDOWN(C3739/4,0))*能力值计算器!C2/100+10+能力值计算器!C2,0)</f>
        <v>169</v>
      </c>
      <c r="H3739">
        <f>ROUNDDOWN(ROUNDDOWN(ROUNDDOWN(ROUNDDOWN(ROUNDDOWN((能力值计算器!F6+能力值计算器!E6*2+ROUNDDOWN(D3739/4,0))*能力值计算器!C2/100+5,0)*能力值计算器!H6,0)*能力值计算器!K6,0)*能力值计算器!L6,0)*VLOOKUP(能力值计算器!J6,能力变化对照表!A:B,2,0),0)</f>
        <v>99</v>
      </c>
      <c r="I3739">
        <f>ROUNDDOWN(ROUNDDOWN(ROUNDDOWN(ROUNDDOWN(ROUNDDOWN((能力值计算器!F8+能力值计算器!E8*2+ROUNDDOWN(E3739/4,0))*能力值计算器!C2/100+5,0)*能力值计算器!H8,0)*能力值计算器!K8,0)*能力值计算器!L8,0)*VLOOKUP(能力值计算器!J8,能力变化对照表!A:B,2,0),0)</f>
        <v>-39</v>
      </c>
      <c r="J3739">
        <f t="shared" si="467"/>
        <v>0</v>
      </c>
      <c r="K3739">
        <f t="shared" si="468"/>
        <v>-6591</v>
      </c>
      <c r="L3739">
        <f t="shared" si="469"/>
        <v>10140</v>
      </c>
      <c r="M3739">
        <f t="shared" si="470"/>
        <v>247.1</v>
      </c>
      <c r="N3739">
        <f t="shared" si="471"/>
        <v>1</v>
      </c>
    </row>
    <row r="3740" spans="1:14">
      <c r="A3740">
        <f t="shared" si="464"/>
        <v>0</v>
      </c>
      <c r="B3740">
        <f t="shared" si="465"/>
        <v>0</v>
      </c>
      <c r="C3740">
        <v>192</v>
      </c>
      <c r="D3740">
        <v>112</v>
      </c>
      <c r="E3740">
        <f t="shared" si="466"/>
        <v>-999</v>
      </c>
      <c r="F3740">
        <f>能力值计算器!G2</f>
        <v>0</v>
      </c>
      <c r="G3740">
        <f>ROUNDDOWN((能力值计算器!F4+能力值计算器!E4*2+ROUNDDOWN(C3740/4,0))*能力值计算器!C2/100+10+能力值计算器!C2,0)</f>
        <v>169</v>
      </c>
      <c r="H3740">
        <f>ROUNDDOWN(ROUNDDOWN(ROUNDDOWN(ROUNDDOWN(ROUNDDOWN((能力值计算器!F6+能力值计算器!E6*2+ROUNDDOWN(D3740/4,0))*能力值计算器!C2/100+5,0)*能力值计算器!H6,0)*能力值计算器!K6,0)*能力值计算器!L6,0)*VLOOKUP(能力值计算器!J6,能力变化对照表!A:B,2,0),0)</f>
        <v>99</v>
      </c>
      <c r="I3740">
        <f>ROUNDDOWN(ROUNDDOWN(ROUNDDOWN(ROUNDDOWN(ROUNDDOWN((能力值计算器!F8+能力值计算器!E8*2+ROUNDDOWN(E3740/4,0))*能力值计算器!C2/100+5,0)*能力值计算器!H8,0)*能力值计算器!K8,0)*能力值计算器!L8,0)*VLOOKUP(能力值计算器!J8,能力变化对照表!A:B,2,0),0)</f>
        <v>-39</v>
      </c>
      <c r="J3740">
        <f t="shared" si="467"/>
        <v>0</v>
      </c>
      <c r="K3740">
        <f t="shared" si="468"/>
        <v>-6591</v>
      </c>
      <c r="L3740">
        <f t="shared" si="469"/>
        <v>10140</v>
      </c>
      <c r="M3740">
        <f t="shared" si="470"/>
        <v>247.1</v>
      </c>
      <c r="N3740">
        <f t="shared" si="471"/>
        <v>1</v>
      </c>
    </row>
    <row r="3741" spans="1:14">
      <c r="A3741">
        <f t="shared" si="464"/>
        <v>0</v>
      </c>
      <c r="B3741">
        <f t="shared" si="465"/>
        <v>0</v>
      </c>
      <c r="C3741">
        <v>132</v>
      </c>
      <c r="D3741">
        <v>140</v>
      </c>
      <c r="E3741">
        <f t="shared" si="466"/>
        <v>-999</v>
      </c>
      <c r="F3741">
        <f>能力值计算器!G2</f>
        <v>0</v>
      </c>
      <c r="G3741">
        <f>ROUNDDOWN((能力值计算器!F4+能力值计算器!E4*2+ROUNDDOWN(C3741/4,0))*能力值计算器!C2/100+10+能力值计算器!C2,0)</f>
        <v>162</v>
      </c>
      <c r="H3741">
        <f>ROUNDDOWN(ROUNDDOWN(ROUNDDOWN(ROUNDDOWN(ROUNDDOWN((能力值计算器!F6+能力值计算器!E6*2+ROUNDDOWN(D3741/4,0))*能力值计算器!C2/100+5,0)*能力值计算器!H6,0)*能力值计算器!K6,0)*能力值计算器!L6,0)*VLOOKUP(能力值计算器!J6,能力变化对照表!A:B,2,0),0)</f>
        <v>103</v>
      </c>
      <c r="I3741">
        <f>ROUNDDOWN(ROUNDDOWN(ROUNDDOWN(ROUNDDOWN(ROUNDDOWN((能力值计算器!F8+能力值计算器!E8*2+ROUNDDOWN(E3741/4,0))*能力值计算器!C2/100+5,0)*能力值计算器!H8,0)*能力值计算器!K8,0)*能力值计算器!L8,0)*VLOOKUP(能力值计算器!J8,能力变化对照表!A:B,2,0),0)</f>
        <v>-39</v>
      </c>
      <c r="J3741">
        <f t="shared" si="467"/>
        <v>0</v>
      </c>
      <c r="K3741">
        <f t="shared" si="468"/>
        <v>-6318</v>
      </c>
      <c r="L3741">
        <f t="shared" si="469"/>
        <v>10368</v>
      </c>
      <c r="M3741">
        <f t="shared" si="470"/>
        <v>240.1</v>
      </c>
      <c r="N3741">
        <f t="shared" si="471"/>
        <v>1</v>
      </c>
    </row>
    <row r="3742" spans="1:14">
      <c r="A3742">
        <f t="shared" si="464"/>
        <v>0</v>
      </c>
      <c r="B3742">
        <f t="shared" si="465"/>
        <v>0</v>
      </c>
      <c r="C3742">
        <v>132</v>
      </c>
      <c r="D3742">
        <v>144</v>
      </c>
      <c r="E3742">
        <f t="shared" si="466"/>
        <v>-999</v>
      </c>
      <c r="F3742">
        <f>能力值计算器!G2</f>
        <v>0</v>
      </c>
      <c r="G3742">
        <f>ROUNDDOWN((能力值计算器!F4+能力值计算器!E4*2+ROUNDDOWN(C3742/4,0))*能力值计算器!C2/100+10+能力值计算器!C2,0)</f>
        <v>162</v>
      </c>
      <c r="H3742">
        <f>ROUNDDOWN(ROUNDDOWN(ROUNDDOWN(ROUNDDOWN(ROUNDDOWN((能力值计算器!F6+能力值计算器!E6*2+ROUNDDOWN(D3742/4,0))*能力值计算器!C2/100+5,0)*能力值计算器!H6,0)*能力值计算器!K6,0)*能力值计算器!L6,0)*VLOOKUP(能力值计算器!J6,能力变化对照表!A:B,2,0),0)</f>
        <v>103</v>
      </c>
      <c r="I3742">
        <f>ROUNDDOWN(ROUNDDOWN(ROUNDDOWN(ROUNDDOWN(ROUNDDOWN((能力值计算器!F8+能力值计算器!E8*2+ROUNDDOWN(E3742/4,0))*能力值计算器!C2/100+5,0)*能力值计算器!H8,0)*能力值计算器!K8,0)*能力值计算器!L8,0)*VLOOKUP(能力值计算器!J8,能力变化对照表!A:B,2,0),0)</f>
        <v>-39</v>
      </c>
      <c r="J3742">
        <f t="shared" si="467"/>
        <v>0</v>
      </c>
      <c r="K3742">
        <f t="shared" si="468"/>
        <v>-6318</v>
      </c>
      <c r="L3742">
        <f t="shared" si="469"/>
        <v>10368</v>
      </c>
      <c r="M3742">
        <f t="shared" si="470"/>
        <v>240.1</v>
      </c>
      <c r="N3742">
        <f t="shared" si="471"/>
        <v>1</v>
      </c>
    </row>
    <row r="3743" spans="1:14">
      <c r="A3743">
        <f t="shared" si="464"/>
        <v>0</v>
      </c>
      <c r="B3743">
        <f t="shared" si="465"/>
        <v>0</v>
      </c>
      <c r="C3743">
        <v>136</v>
      </c>
      <c r="D3743">
        <v>140</v>
      </c>
      <c r="E3743">
        <f t="shared" si="466"/>
        <v>-999</v>
      </c>
      <c r="F3743">
        <f>能力值计算器!G2</f>
        <v>0</v>
      </c>
      <c r="G3743">
        <f>ROUNDDOWN((能力值计算器!F4+能力值计算器!E4*2+ROUNDDOWN(C3743/4,0))*能力值计算器!C2/100+10+能力值计算器!C2,0)</f>
        <v>162</v>
      </c>
      <c r="H3743">
        <f>ROUNDDOWN(ROUNDDOWN(ROUNDDOWN(ROUNDDOWN(ROUNDDOWN((能力值计算器!F6+能力值计算器!E6*2+ROUNDDOWN(D3743/4,0))*能力值计算器!C2/100+5,0)*能力值计算器!H6,0)*能力值计算器!K6,0)*能力值计算器!L6,0)*VLOOKUP(能力值计算器!J6,能力变化对照表!A:B,2,0),0)</f>
        <v>103</v>
      </c>
      <c r="I3743">
        <f>ROUNDDOWN(ROUNDDOWN(ROUNDDOWN(ROUNDDOWN(ROUNDDOWN((能力值计算器!F8+能力值计算器!E8*2+ROUNDDOWN(E3743/4,0))*能力值计算器!C2/100+5,0)*能力值计算器!H8,0)*能力值计算器!K8,0)*能力值计算器!L8,0)*VLOOKUP(能力值计算器!J8,能力变化对照表!A:B,2,0),0)</f>
        <v>-39</v>
      </c>
      <c r="J3743">
        <f t="shared" si="467"/>
        <v>0</v>
      </c>
      <c r="K3743">
        <f t="shared" si="468"/>
        <v>-6318</v>
      </c>
      <c r="L3743">
        <f t="shared" si="469"/>
        <v>10368</v>
      </c>
      <c r="M3743">
        <f t="shared" si="470"/>
        <v>240.1</v>
      </c>
      <c r="N3743">
        <f t="shared" si="471"/>
        <v>1</v>
      </c>
    </row>
    <row r="3744" spans="1:14">
      <c r="A3744">
        <f t="shared" si="464"/>
        <v>0</v>
      </c>
      <c r="B3744">
        <f t="shared" si="465"/>
        <v>0</v>
      </c>
      <c r="C3744">
        <v>136</v>
      </c>
      <c r="D3744">
        <v>144</v>
      </c>
      <c r="E3744">
        <f t="shared" si="466"/>
        <v>-999</v>
      </c>
      <c r="F3744">
        <f>能力值计算器!G2</f>
        <v>0</v>
      </c>
      <c r="G3744">
        <f>ROUNDDOWN((能力值计算器!F4+能力值计算器!E4*2+ROUNDDOWN(C3744/4,0))*能力值计算器!C2/100+10+能力值计算器!C2,0)</f>
        <v>162</v>
      </c>
      <c r="H3744">
        <f>ROUNDDOWN(ROUNDDOWN(ROUNDDOWN(ROUNDDOWN(ROUNDDOWN((能力值计算器!F6+能力值计算器!E6*2+ROUNDDOWN(D3744/4,0))*能力值计算器!C2/100+5,0)*能力值计算器!H6,0)*能力值计算器!K6,0)*能力值计算器!L6,0)*VLOOKUP(能力值计算器!J6,能力变化对照表!A:B,2,0),0)</f>
        <v>103</v>
      </c>
      <c r="I3744">
        <f>ROUNDDOWN(ROUNDDOWN(ROUNDDOWN(ROUNDDOWN(ROUNDDOWN((能力值计算器!F8+能力值计算器!E8*2+ROUNDDOWN(E3744/4,0))*能力值计算器!C2/100+5,0)*能力值计算器!H8,0)*能力值计算器!K8,0)*能力值计算器!L8,0)*VLOOKUP(能力值计算器!J8,能力变化对照表!A:B,2,0),0)</f>
        <v>-39</v>
      </c>
      <c r="J3744">
        <f t="shared" si="467"/>
        <v>0</v>
      </c>
      <c r="K3744">
        <f t="shared" si="468"/>
        <v>-6318</v>
      </c>
      <c r="L3744">
        <f t="shared" si="469"/>
        <v>10368</v>
      </c>
      <c r="M3744">
        <f t="shared" si="470"/>
        <v>240.1</v>
      </c>
      <c r="N3744">
        <f t="shared" si="471"/>
        <v>1</v>
      </c>
    </row>
    <row r="3745" spans="1:14">
      <c r="A3745">
        <f t="shared" si="464"/>
        <v>0</v>
      </c>
      <c r="B3745">
        <f t="shared" si="465"/>
        <v>0</v>
      </c>
      <c r="C3745">
        <v>172</v>
      </c>
      <c r="D3745">
        <v>116</v>
      </c>
      <c r="E3745">
        <f t="shared" si="466"/>
        <v>-999</v>
      </c>
      <c r="F3745">
        <f>能力值计算器!G2</f>
        <v>0</v>
      </c>
      <c r="G3745">
        <f>ROUNDDOWN((能力值计算器!F4+能力值计算器!E4*2+ROUNDDOWN(C3745/4,0))*能力值计算器!C2/100+10+能力值计算器!C2,0)</f>
        <v>167</v>
      </c>
      <c r="H3745">
        <f>ROUNDDOWN(ROUNDDOWN(ROUNDDOWN(ROUNDDOWN(ROUNDDOWN((能力值计算器!F6+能力值计算器!E6*2+ROUNDDOWN(D3745/4,0))*能力值计算器!C2/100+5,0)*能力值计算器!H6,0)*能力值计算器!K6,0)*能力值计算器!L6,0)*VLOOKUP(能力值计算器!J6,能力变化对照表!A:B,2,0),0)</f>
        <v>100</v>
      </c>
      <c r="I3745">
        <f>ROUNDDOWN(ROUNDDOWN(ROUNDDOWN(ROUNDDOWN(ROUNDDOWN((能力值计算器!F8+能力值计算器!E8*2+ROUNDDOWN(E3745/4,0))*能力值计算器!C2/100+5,0)*能力值计算器!H8,0)*能力值计算器!K8,0)*能力值计算器!L8,0)*VLOOKUP(能力值计算器!J8,能力变化对照表!A:B,2,0),0)</f>
        <v>-39</v>
      </c>
      <c r="J3745">
        <f t="shared" si="467"/>
        <v>0</v>
      </c>
      <c r="K3745">
        <f t="shared" si="468"/>
        <v>-6513</v>
      </c>
      <c r="L3745">
        <f t="shared" si="469"/>
        <v>10187</v>
      </c>
      <c r="M3745">
        <f t="shared" si="470"/>
        <v>245.1</v>
      </c>
      <c r="N3745">
        <f t="shared" si="471"/>
        <v>1</v>
      </c>
    </row>
    <row r="3746" spans="1:14">
      <c r="A3746">
        <f t="shared" si="464"/>
        <v>0</v>
      </c>
      <c r="B3746">
        <f t="shared" si="465"/>
        <v>0</v>
      </c>
      <c r="C3746">
        <v>172</v>
      </c>
      <c r="D3746">
        <v>120</v>
      </c>
      <c r="E3746">
        <f t="shared" si="466"/>
        <v>-999</v>
      </c>
      <c r="F3746">
        <f>能力值计算器!G2</f>
        <v>0</v>
      </c>
      <c r="G3746">
        <f>ROUNDDOWN((能力值计算器!F4+能力值计算器!E4*2+ROUNDDOWN(C3746/4,0))*能力值计算器!C2/100+10+能力值计算器!C2,0)</f>
        <v>167</v>
      </c>
      <c r="H3746">
        <f>ROUNDDOWN(ROUNDDOWN(ROUNDDOWN(ROUNDDOWN(ROUNDDOWN((能力值计算器!F6+能力值计算器!E6*2+ROUNDDOWN(D3746/4,0))*能力值计算器!C2/100+5,0)*能力值计算器!H6,0)*能力值计算器!K6,0)*能力值计算器!L6,0)*VLOOKUP(能力值计算器!J6,能力变化对照表!A:B,2,0),0)</f>
        <v>100</v>
      </c>
      <c r="I3746">
        <f>ROUNDDOWN(ROUNDDOWN(ROUNDDOWN(ROUNDDOWN(ROUNDDOWN((能力值计算器!F8+能力值计算器!E8*2+ROUNDDOWN(E3746/4,0))*能力值计算器!C2/100+5,0)*能力值计算器!H8,0)*能力值计算器!K8,0)*能力值计算器!L8,0)*VLOOKUP(能力值计算器!J8,能力变化对照表!A:B,2,0),0)</f>
        <v>-39</v>
      </c>
      <c r="J3746">
        <f t="shared" si="467"/>
        <v>0</v>
      </c>
      <c r="K3746">
        <f t="shared" si="468"/>
        <v>-6513</v>
      </c>
      <c r="L3746">
        <f t="shared" si="469"/>
        <v>10187</v>
      </c>
      <c r="M3746">
        <f t="shared" si="470"/>
        <v>245.1</v>
      </c>
      <c r="N3746">
        <f t="shared" si="471"/>
        <v>1</v>
      </c>
    </row>
    <row r="3747" spans="1:14">
      <c r="A3747">
        <f t="shared" si="464"/>
        <v>0</v>
      </c>
      <c r="B3747">
        <f t="shared" si="465"/>
        <v>0</v>
      </c>
      <c r="C3747">
        <v>176</v>
      </c>
      <c r="D3747">
        <v>116</v>
      </c>
      <c r="E3747">
        <f t="shared" si="466"/>
        <v>-999</v>
      </c>
      <c r="F3747">
        <f>能力值计算器!G2</f>
        <v>0</v>
      </c>
      <c r="G3747">
        <f>ROUNDDOWN((能力值计算器!F4+能力值计算器!E4*2+ROUNDDOWN(C3747/4,0))*能力值计算器!C2/100+10+能力值计算器!C2,0)</f>
        <v>167</v>
      </c>
      <c r="H3747">
        <f>ROUNDDOWN(ROUNDDOWN(ROUNDDOWN(ROUNDDOWN(ROUNDDOWN((能力值计算器!F6+能力值计算器!E6*2+ROUNDDOWN(D3747/4,0))*能力值计算器!C2/100+5,0)*能力值计算器!H6,0)*能力值计算器!K6,0)*能力值计算器!L6,0)*VLOOKUP(能力值计算器!J6,能力变化对照表!A:B,2,0),0)</f>
        <v>100</v>
      </c>
      <c r="I3747">
        <f>ROUNDDOWN(ROUNDDOWN(ROUNDDOWN(ROUNDDOWN(ROUNDDOWN((能力值计算器!F8+能力值计算器!E8*2+ROUNDDOWN(E3747/4,0))*能力值计算器!C2/100+5,0)*能力值计算器!H8,0)*能力值计算器!K8,0)*能力值计算器!L8,0)*VLOOKUP(能力值计算器!J8,能力变化对照表!A:B,2,0),0)</f>
        <v>-39</v>
      </c>
      <c r="J3747">
        <f t="shared" si="467"/>
        <v>0</v>
      </c>
      <c r="K3747">
        <f t="shared" si="468"/>
        <v>-6513</v>
      </c>
      <c r="L3747">
        <f t="shared" si="469"/>
        <v>10187</v>
      </c>
      <c r="M3747">
        <f t="shared" si="470"/>
        <v>245.1</v>
      </c>
      <c r="N3747">
        <f t="shared" si="471"/>
        <v>1</v>
      </c>
    </row>
    <row r="3748" spans="1:14">
      <c r="A3748">
        <f t="shared" si="464"/>
        <v>0</v>
      </c>
      <c r="B3748">
        <f t="shared" si="465"/>
        <v>0</v>
      </c>
      <c r="C3748">
        <v>176</v>
      </c>
      <c r="D3748">
        <v>120</v>
      </c>
      <c r="E3748">
        <f t="shared" si="466"/>
        <v>-999</v>
      </c>
      <c r="F3748">
        <f>能力值计算器!G2</f>
        <v>0</v>
      </c>
      <c r="G3748">
        <f>ROUNDDOWN((能力值计算器!F4+能力值计算器!E4*2+ROUNDDOWN(C3748/4,0))*能力值计算器!C2/100+10+能力值计算器!C2,0)</f>
        <v>167</v>
      </c>
      <c r="H3748">
        <f>ROUNDDOWN(ROUNDDOWN(ROUNDDOWN(ROUNDDOWN(ROUNDDOWN((能力值计算器!F6+能力值计算器!E6*2+ROUNDDOWN(D3748/4,0))*能力值计算器!C2/100+5,0)*能力值计算器!H6,0)*能力值计算器!K6,0)*能力值计算器!L6,0)*VLOOKUP(能力值计算器!J6,能力变化对照表!A:B,2,0),0)</f>
        <v>100</v>
      </c>
      <c r="I3748">
        <f>ROUNDDOWN(ROUNDDOWN(ROUNDDOWN(ROUNDDOWN(ROUNDDOWN((能力值计算器!F8+能力值计算器!E8*2+ROUNDDOWN(E3748/4,0))*能力值计算器!C2/100+5,0)*能力值计算器!H8,0)*能力值计算器!K8,0)*能力值计算器!L8,0)*VLOOKUP(能力值计算器!J8,能力变化对照表!A:B,2,0),0)</f>
        <v>-39</v>
      </c>
      <c r="J3748">
        <f t="shared" si="467"/>
        <v>0</v>
      </c>
      <c r="K3748">
        <f t="shared" si="468"/>
        <v>-6513</v>
      </c>
      <c r="L3748">
        <f t="shared" si="469"/>
        <v>10187</v>
      </c>
      <c r="M3748">
        <f t="shared" si="470"/>
        <v>245.1</v>
      </c>
      <c r="N3748">
        <f t="shared" si="471"/>
        <v>1</v>
      </c>
    </row>
    <row r="3749" spans="1:14">
      <c r="A3749">
        <f t="shared" si="464"/>
        <v>0</v>
      </c>
      <c r="B3749">
        <f t="shared" si="465"/>
        <v>0</v>
      </c>
      <c r="C3749">
        <v>244</v>
      </c>
      <c r="D3749">
        <v>76</v>
      </c>
      <c r="E3749">
        <f t="shared" si="466"/>
        <v>-999</v>
      </c>
      <c r="F3749">
        <f>能力值计算器!G2</f>
        <v>0</v>
      </c>
      <c r="G3749">
        <f>ROUNDDOWN((能力值计算器!F4+能力值计算器!E4*2+ROUNDDOWN(C3749/4,0))*能力值计算器!C2/100+10+能力值计算器!C2,0)</f>
        <v>176</v>
      </c>
      <c r="H3749">
        <f>ROUNDDOWN(ROUNDDOWN(ROUNDDOWN(ROUNDDOWN(ROUNDDOWN((能力值计算器!F6+能力值计算器!E6*2+ROUNDDOWN(D3749/4,0))*能力值计算器!C2/100+5,0)*能力值计算器!H6,0)*能力值计算器!K6,0)*能力值计算器!L6,0)*VLOOKUP(能力值计算器!J6,能力变化对照表!A:B,2,0),0)</f>
        <v>95</v>
      </c>
      <c r="I3749">
        <f>ROUNDDOWN(ROUNDDOWN(ROUNDDOWN(ROUNDDOWN(ROUNDDOWN((能力值计算器!F8+能力值计算器!E8*2+ROUNDDOWN(E3749/4,0))*能力值计算器!C2/100+5,0)*能力值计算器!H8,0)*能力值计算器!K8,0)*能力值计算器!L8,0)*VLOOKUP(能力值计算器!J8,能力变化对照表!A:B,2,0),0)</f>
        <v>-39</v>
      </c>
      <c r="J3749">
        <f t="shared" si="467"/>
        <v>0</v>
      </c>
      <c r="K3749">
        <f t="shared" si="468"/>
        <v>-6864</v>
      </c>
      <c r="L3749">
        <f t="shared" si="469"/>
        <v>9856</v>
      </c>
      <c r="M3749">
        <f t="shared" si="470"/>
        <v>254.1</v>
      </c>
      <c r="N3749">
        <f t="shared" si="471"/>
        <v>1</v>
      </c>
    </row>
    <row r="3750" spans="1:14">
      <c r="A3750">
        <f t="shared" si="464"/>
        <v>0</v>
      </c>
      <c r="B3750">
        <f t="shared" si="465"/>
        <v>0</v>
      </c>
      <c r="C3750">
        <v>244</v>
      </c>
      <c r="D3750">
        <v>80</v>
      </c>
      <c r="E3750">
        <f t="shared" si="466"/>
        <v>-999</v>
      </c>
      <c r="F3750">
        <f>能力值计算器!G2</f>
        <v>0</v>
      </c>
      <c r="G3750">
        <f>ROUNDDOWN((能力值计算器!F4+能力值计算器!E4*2+ROUNDDOWN(C3750/4,0))*能力值计算器!C2/100+10+能力值计算器!C2,0)</f>
        <v>176</v>
      </c>
      <c r="H3750">
        <f>ROUNDDOWN(ROUNDDOWN(ROUNDDOWN(ROUNDDOWN(ROUNDDOWN((能力值计算器!F6+能力值计算器!E6*2+ROUNDDOWN(D3750/4,0))*能力值计算器!C2/100+5,0)*能力值计算器!H6,0)*能力值计算器!K6,0)*能力值计算器!L6,0)*VLOOKUP(能力值计算器!J6,能力变化对照表!A:B,2,0),0)</f>
        <v>95</v>
      </c>
      <c r="I3750">
        <f>ROUNDDOWN(ROUNDDOWN(ROUNDDOWN(ROUNDDOWN(ROUNDDOWN((能力值计算器!F8+能力值计算器!E8*2+ROUNDDOWN(E3750/4,0))*能力值计算器!C2/100+5,0)*能力值计算器!H8,0)*能力值计算器!K8,0)*能力值计算器!L8,0)*VLOOKUP(能力值计算器!J8,能力变化对照表!A:B,2,0),0)</f>
        <v>-39</v>
      </c>
      <c r="J3750">
        <f t="shared" si="467"/>
        <v>0</v>
      </c>
      <c r="K3750">
        <f t="shared" si="468"/>
        <v>-6864</v>
      </c>
      <c r="L3750">
        <f t="shared" si="469"/>
        <v>9856</v>
      </c>
      <c r="M3750">
        <f t="shared" si="470"/>
        <v>254.1</v>
      </c>
      <c r="N3750">
        <f t="shared" si="471"/>
        <v>1</v>
      </c>
    </row>
    <row r="3751" spans="1:14">
      <c r="A3751">
        <f t="shared" si="464"/>
        <v>0</v>
      </c>
      <c r="B3751">
        <f t="shared" si="465"/>
        <v>0</v>
      </c>
      <c r="C3751">
        <v>248</v>
      </c>
      <c r="D3751">
        <v>76</v>
      </c>
      <c r="E3751">
        <f t="shared" si="466"/>
        <v>-999</v>
      </c>
      <c r="F3751">
        <f>能力值计算器!G2</f>
        <v>0</v>
      </c>
      <c r="G3751">
        <f>ROUNDDOWN((能力值计算器!F4+能力值计算器!E4*2+ROUNDDOWN(C3751/4,0))*能力值计算器!C2/100+10+能力值计算器!C2,0)</f>
        <v>176</v>
      </c>
      <c r="H3751">
        <f>ROUNDDOWN(ROUNDDOWN(ROUNDDOWN(ROUNDDOWN(ROUNDDOWN((能力值计算器!F6+能力值计算器!E6*2+ROUNDDOWN(D3751/4,0))*能力值计算器!C2/100+5,0)*能力值计算器!H6,0)*能力值计算器!K6,0)*能力值计算器!L6,0)*VLOOKUP(能力值计算器!J6,能力变化对照表!A:B,2,0),0)</f>
        <v>95</v>
      </c>
      <c r="I3751">
        <f>ROUNDDOWN(ROUNDDOWN(ROUNDDOWN(ROUNDDOWN(ROUNDDOWN((能力值计算器!F8+能力值计算器!E8*2+ROUNDDOWN(E3751/4,0))*能力值计算器!C2/100+5,0)*能力值计算器!H8,0)*能力值计算器!K8,0)*能力值计算器!L8,0)*VLOOKUP(能力值计算器!J8,能力变化对照表!A:B,2,0),0)</f>
        <v>-39</v>
      </c>
      <c r="J3751">
        <f t="shared" si="467"/>
        <v>0</v>
      </c>
      <c r="K3751">
        <f t="shared" si="468"/>
        <v>-6864</v>
      </c>
      <c r="L3751">
        <f t="shared" si="469"/>
        <v>9856</v>
      </c>
      <c r="M3751">
        <f t="shared" si="470"/>
        <v>254.1</v>
      </c>
      <c r="N3751">
        <f t="shared" si="471"/>
        <v>1</v>
      </c>
    </row>
    <row r="3752" spans="1:14">
      <c r="A3752">
        <f t="shared" si="464"/>
        <v>0</v>
      </c>
      <c r="B3752">
        <f t="shared" si="465"/>
        <v>0</v>
      </c>
      <c r="C3752">
        <v>248</v>
      </c>
      <c r="D3752">
        <v>80</v>
      </c>
      <c r="E3752">
        <f t="shared" si="466"/>
        <v>-999</v>
      </c>
      <c r="F3752">
        <f>能力值计算器!G2</f>
        <v>0</v>
      </c>
      <c r="G3752">
        <f>ROUNDDOWN((能力值计算器!F4+能力值计算器!E4*2+ROUNDDOWN(C3752/4,0))*能力值计算器!C2/100+10+能力值计算器!C2,0)</f>
        <v>176</v>
      </c>
      <c r="H3752">
        <f>ROUNDDOWN(ROUNDDOWN(ROUNDDOWN(ROUNDDOWN(ROUNDDOWN((能力值计算器!F6+能力值计算器!E6*2+ROUNDDOWN(D3752/4,0))*能力值计算器!C2/100+5,0)*能力值计算器!H6,0)*能力值计算器!K6,0)*能力值计算器!L6,0)*VLOOKUP(能力值计算器!J6,能力变化对照表!A:B,2,0),0)</f>
        <v>95</v>
      </c>
      <c r="I3752">
        <f>ROUNDDOWN(ROUNDDOWN(ROUNDDOWN(ROUNDDOWN(ROUNDDOWN((能力值计算器!F8+能力值计算器!E8*2+ROUNDDOWN(E3752/4,0))*能力值计算器!C2/100+5,0)*能力值计算器!H8,0)*能力值计算器!K8,0)*能力值计算器!L8,0)*VLOOKUP(能力值计算器!J8,能力变化对照表!A:B,2,0),0)</f>
        <v>-39</v>
      </c>
      <c r="J3752">
        <f t="shared" si="467"/>
        <v>0</v>
      </c>
      <c r="K3752">
        <f t="shared" si="468"/>
        <v>-6864</v>
      </c>
      <c r="L3752">
        <f t="shared" si="469"/>
        <v>9856</v>
      </c>
      <c r="M3752">
        <f t="shared" si="470"/>
        <v>254.1</v>
      </c>
      <c r="N3752">
        <f t="shared" si="471"/>
        <v>1</v>
      </c>
    </row>
    <row r="3753" spans="1:14">
      <c r="A3753">
        <f t="shared" si="464"/>
        <v>0</v>
      </c>
      <c r="B3753">
        <f t="shared" si="465"/>
        <v>0</v>
      </c>
      <c r="C3753">
        <v>92</v>
      </c>
      <c r="D3753">
        <v>168</v>
      </c>
      <c r="E3753">
        <f t="shared" si="466"/>
        <v>-999</v>
      </c>
      <c r="F3753">
        <f>能力值计算器!G2</f>
        <v>0</v>
      </c>
      <c r="G3753">
        <f>ROUNDDOWN((能力值计算器!F4+能力值计算器!E4*2+ROUNDDOWN(C3753/4,0))*能力值计算器!C2/100+10+能力值计算器!C2,0)</f>
        <v>157</v>
      </c>
      <c r="H3753">
        <f>ROUNDDOWN(ROUNDDOWN(ROUNDDOWN(ROUNDDOWN(ROUNDDOWN((能力值计算器!F6+能力值计算器!E6*2+ROUNDDOWN(D3753/4,0))*能力值计算器!C2/100+5,0)*能力值计算器!H6,0)*能力值计算器!K6,0)*能力值计算器!L6,0)*VLOOKUP(能力值计算器!J6,能力变化对照表!A:B,2,0),0)</f>
        <v>106</v>
      </c>
      <c r="I3753">
        <f>ROUNDDOWN(ROUNDDOWN(ROUNDDOWN(ROUNDDOWN(ROUNDDOWN((能力值计算器!F8+能力值计算器!E8*2+ROUNDDOWN(E3753/4,0))*能力值计算器!C2/100+5,0)*能力值计算器!H8,0)*能力值计算器!K8,0)*能力值计算器!L8,0)*VLOOKUP(能力值计算器!J8,能力变化对照表!A:B,2,0),0)</f>
        <v>-39</v>
      </c>
      <c r="J3753">
        <f t="shared" si="467"/>
        <v>0</v>
      </c>
      <c r="K3753">
        <f t="shared" si="468"/>
        <v>-6123</v>
      </c>
      <c r="L3753">
        <f t="shared" si="469"/>
        <v>10519</v>
      </c>
      <c r="M3753">
        <f t="shared" si="470"/>
        <v>235.1</v>
      </c>
      <c r="N3753">
        <f t="shared" si="471"/>
        <v>1</v>
      </c>
    </row>
    <row r="3754" spans="1:14">
      <c r="A3754">
        <f t="shared" si="464"/>
        <v>0</v>
      </c>
      <c r="B3754">
        <f t="shared" si="465"/>
        <v>0</v>
      </c>
      <c r="C3754">
        <v>96</v>
      </c>
      <c r="D3754">
        <v>164</v>
      </c>
      <c r="E3754">
        <f t="shared" si="466"/>
        <v>-999</v>
      </c>
      <c r="F3754">
        <f>能力值计算器!G2</f>
        <v>0</v>
      </c>
      <c r="G3754">
        <f>ROUNDDOWN((能力值计算器!F4+能力值计算器!E4*2+ROUNDDOWN(C3754/4,0))*能力值计算器!C2/100+10+能力值计算器!C2,0)</f>
        <v>157</v>
      </c>
      <c r="H3754">
        <f>ROUNDDOWN(ROUNDDOWN(ROUNDDOWN(ROUNDDOWN(ROUNDDOWN((能力值计算器!F6+能力值计算器!E6*2+ROUNDDOWN(D3754/4,0))*能力值计算器!C2/100+5,0)*能力值计算器!H6,0)*能力值计算器!K6,0)*能力值计算器!L6,0)*VLOOKUP(能力值计算器!J6,能力变化对照表!A:B,2,0),0)</f>
        <v>106</v>
      </c>
      <c r="I3754">
        <f>ROUNDDOWN(ROUNDDOWN(ROUNDDOWN(ROUNDDOWN(ROUNDDOWN((能力值计算器!F8+能力值计算器!E8*2+ROUNDDOWN(E3754/4,0))*能力值计算器!C2/100+5,0)*能力值计算器!H8,0)*能力值计算器!K8,0)*能力值计算器!L8,0)*VLOOKUP(能力值计算器!J8,能力变化对照表!A:B,2,0),0)</f>
        <v>-39</v>
      </c>
      <c r="J3754">
        <f t="shared" si="467"/>
        <v>0</v>
      </c>
      <c r="K3754">
        <f t="shared" si="468"/>
        <v>-6123</v>
      </c>
      <c r="L3754">
        <f t="shared" si="469"/>
        <v>10519</v>
      </c>
      <c r="M3754">
        <f t="shared" si="470"/>
        <v>235.1</v>
      </c>
      <c r="N3754">
        <f t="shared" si="471"/>
        <v>1</v>
      </c>
    </row>
    <row r="3755" spans="1:14">
      <c r="A3755">
        <f t="shared" si="464"/>
        <v>0</v>
      </c>
      <c r="B3755">
        <f t="shared" si="465"/>
        <v>0</v>
      </c>
      <c r="C3755">
        <v>96</v>
      </c>
      <c r="D3755">
        <v>168</v>
      </c>
      <c r="E3755">
        <f t="shared" si="466"/>
        <v>-999</v>
      </c>
      <c r="F3755">
        <f>能力值计算器!G2</f>
        <v>0</v>
      </c>
      <c r="G3755">
        <f>ROUNDDOWN((能力值计算器!F4+能力值计算器!E4*2+ROUNDDOWN(C3755/4,0))*能力值计算器!C2/100+10+能力值计算器!C2,0)</f>
        <v>157</v>
      </c>
      <c r="H3755">
        <f>ROUNDDOWN(ROUNDDOWN(ROUNDDOWN(ROUNDDOWN(ROUNDDOWN((能力值计算器!F6+能力值计算器!E6*2+ROUNDDOWN(D3755/4,0))*能力值计算器!C2/100+5,0)*能力值计算器!H6,0)*能力值计算器!K6,0)*能力值计算器!L6,0)*VLOOKUP(能力值计算器!J6,能力变化对照表!A:B,2,0),0)</f>
        <v>106</v>
      </c>
      <c r="I3755">
        <f>ROUNDDOWN(ROUNDDOWN(ROUNDDOWN(ROUNDDOWN(ROUNDDOWN((能力值计算器!F8+能力值计算器!E8*2+ROUNDDOWN(E3755/4,0))*能力值计算器!C2/100+5,0)*能力值计算器!H8,0)*能力值计算器!K8,0)*能力值计算器!L8,0)*VLOOKUP(能力值计算器!J8,能力变化对照表!A:B,2,0),0)</f>
        <v>-39</v>
      </c>
      <c r="J3755">
        <f t="shared" si="467"/>
        <v>0</v>
      </c>
      <c r="K3755">
        <f t="shared" si="468"/>
        <v>-6123</v>
      </c>
      <c r="L3755">
        <f t="shared" si="469"/>
        <v>10519</v>
      </c>
      <c r="M3755">
        <f t="shared" si="470"/>
        <v>235.1</v>
      </c>
      <c r="N3755">
        <f t="shared" si="471"/>
        <v>1</v>
      </c>
    </row>
    <row r="3756" spans="1:14">
      <c r="A3756">
        <f t="shared" si="464"/>
        <v>0</v>
      </c>
      <c r="B3756">
        <f t="shared" si="465"/>
        <v>0</v>
      </c>
      <c r="C3756">
        <v>228</v>
      </c>
      <c r="D3756">
        <v>84</v>
      </c>
      <c r="E3756">
        <f t="shared" si="466"/>
        <v>-999</v>
      </c>
      <c r="F3756">
        <f>能力值计算器!G2</f>
        <v>0</v>
      </c>
      <c r="G3756">
        <f>ROUNDDOWN((能力值计算器!F4+能力值计算器!E4*2+ROUNDDOWN(C3756/4,0))*能力值计算器!C2/100+10+能力值计算器!C2,0)</f>
        <v>174</v>
      </c>
      <c r="H3756">
        <f>ROUNDDOWN(ROUNDDOWN(ROUNDDOWN(ROUNDDOWN(ROUNDDOWN((能力值计算器!F6+能力值计算器!E6*2+ROUNDDOWN(D3756/4,0))*能力值计算器!C2/100+5,0)*能力值计算器!H6,0)*能力值计算器!K6,0)*能力值计算器!L6,0)*VLOOKUP(能力值计算器!J6,能力变化对照表!A:B,2,0),0)</f>
        <v>96</v>
      </c>
      <c r="I3756">
        <f>ROUNDDOWN(ROUNDDOWN(ROUNDDOWN(ROUNDDOWN(ROUNDDOWN((能力值计算器!F8+能力值计算器!E8*2+ROUNDDOWN(E3756/4,0))*能力值计算器!C2/100+5,0)*能力值计算器!H8,0)*能力值计算器!K8,0)*能力值计算器!L8,0)*VLOOKUP(能力值计算器!J8,能力变化对照表!A:B,2,0),0)</f>
        <v>-39</v>
      </c>
      <c r="J3756">
        <f t="shared" si="467"/>
        <v>0</v>
      </c>
      <c r="K3756">
        <f t="shared" si="468"/>
        <v>-6786</v>
      </c>
      <c r="L3756">
        <f t="shared" si="469"/>
        <v>9918</v>
      </c>
      <c r="M3756">
        <f t="shared" si="470"/>
        <v>252.1</v>
      </c>
      <c r="N3756">
        <f t="shared" si="471"/>
        <v>1</v>
      </c>
    </row>
    <row r="3757" spans="1:14">
      <c r="A3757">
        <f t="shared" si="464"/>
        <v>0</v>
      </c>
      <c r="B3757">
        <f t="shared" si="465"/>
        <v>0</v>
      </c>
      <c r="C3757">
        <v>228</v>
      </c>
      <c r="D3757">
        <v>88</v>
      </c>
      <c r="E3757">
        <f t="shared" si="466"/>
        <v>-999</v>
      </c>
      <c r="F3757">
        <f>能力值计算器!G2</f>
        <v>0</v>
      </c>
      <c r="G3757">
        <f>ROUNDDOWN((能力值计算器!F4+能力值计算器!E4*2+ROUNDDOWN(C3757/4,0))*能力值计算器!C2/100+10+能力值计算器!C2,0)</f>
        <v>174</v>
      </c>
      <c r="H3757">
        <f>ROUNDDOWN(ROUNDDOWN(ROUNDDOWN(ROUNDDOWN(ROUNDDOWN((能力值计算器!F6+能力值计算器!E6*2+ROUNDDOWN(D3757/4,0))*能力值计算器!C2/100+5,0)*能力值计算器!H6,0)*能力值计算器!K6,0)*能力值计算器!L6,0)*VLOOKUP(能力值计算器!J6,能力变化对照表!A:B,2,0),0)</f>
        <v>96</v>
      </c>
      <c r="I3757">
        <f>ROUNDDOWN(ROUNDDOWN(ROUNDDOWN(ROUNDDOWN(ROUNDDOWN((能力值计算器!F8+能力值计算器!E8*2+ROUNDDOWN(E3757/4,0))*能力值计算器!C2/100+5,0)*能力值计算器!H8,0)*能力值计算器!K8,0)*能力值计算器!L8,0)*VLOOKUP(能力值计算器!J8,能力变化对照表!A:B,2,0),0)</f>
        <v>-39</v>
      </c>
      <c r="J3757">
        <f t="shared" si="467"/>
        <v>0</v>
      </c>
      <c r="K3757">
        <f t="shared" si="468"/>
        <v>-6786</v>
      </c>
      <c r="L3757">
        <f t="shared" si="469"/>
        <v>9918</v>
      </c>
      <c r="M3757">
        <f t="shared" si="470"/>
        <v>252.1</v>
      </c>
      <c r="N3757">
        <f t="shared" si="471"/>
        <v>1</v>
      </c>
    </row>
    <row r="3758" spans="1:14">
      <c r="A3758">
        <f t="shared" si="464"/>
        <v>0</v>
      </c>
      <c r="B3758">
        <f t="shared" si="465"/>
        <v>0</v>
      </c>
      <c r="C3758">
        <v>232</v>
      </c>
      <c r="D3758">
        <v>84</v>
      </c>
      <c r="E3758">
        <f t="shared" si="466"/>
        <v>-999</v>
      </c>
      <c r="F3758">
        <f>能力值计算器!G2</f>
        <v>0</v>
      </c>
      <c r="G3758">
        <f>ROUNDDOWN((能力值计算器!F4+能力值计算器!E4*2+ROUNDDOWN(C3758/4,0))*能力值计算器!C2/100+10+能力值计算器!C2,0)</f>
        <v>174</v>
      </c>
      <c r="H3758">
        <f>ROUNDDOWN(ROUNDDOWN(ROUNDDOWN(ROUNDDOWN(ROUNDDOWN((能力值计算器!F6+能力值计算器!E6*2+ROUNDDOWN(D3758/4,0))*能力值计算器!C2/100+5,0)*能力值计算器!H6,0)*能力值计算器!K6,0)*能力值计算器!L6,0)*VLOOKUP(能力值计算器!J6,能力变化对照表!A:B,2,0),0)</f>
        <v>96</v>
      </c>
      <c r="I3758">
        <f>ROUNDDOWN(ROUNDDOWN(ROUNDDOWN(ROUNDDOWN(ROUNDDOWN((能力值计算器!F8+能力值计算器!E8*2+ROUNDDOWN(E3758/4,0))*能力值计算器!C2/100+5,0)*能力值计算器!H8,0)*能力值计算器!K8,0)*能力值计算器!L8,0)*VLOOKUP(能力值计算器!J8,能力变化对照表!A:B,2,0),0)</f>
        <v>-39</v>
      </c>
      <c r="J3758">
        <f t="shared" si="467"/>
        <v>0</v>
      </c>
      <c r="K3758">
        <f t="shared" si="468"/>
        <v>-6786</v>
      </c>
      <c r="L3758">
        <f t="shared" si="469"/>
        <v>9918</v>
      </c>
      <c r="M3758">
        <f t="shared" si="470"/>
        <v>252.1</v>
      </c>
      <c r="N3758">
        <f t="shared" si="471"/>
        <v>1</v>
      </c>
    </row>
    <row r="3759" spans="1:14">
      <c r="A3759">
        <f t="shared" si="464"/>
        <v>0</v>
      </c>
      <c r="B3759">
        <f t="shared" si="465"/>
        <v>0</v>
      </c>
      <c r="C3759">
        <v>232</v>
      </c>
      <c r="D3759">
        <v>88</v>
      </c>
      <c r="E3759">
        <f t="shared" si="466"/>
        <v>-999</v>
      </c>
      <c r="F3759">
        <f>能力值计算器!G2</f>
        <v>0</v>
      </c>
      <c r="G3759">
        <f>ROUNDDOWN((能力值计算器!F4+能力值计算器!E4*2+ROUNDDOWN(C3759/4,0))*能力值计算器!C2/100+10+能力值计算器!C2,0)</f>
        <v>174</v>
      </c>
      <c r="H3759">
        <f>ROUNDDOWN(ROUNDDOWN(ROUNDDOWN(ROUNDDOWN(ROUNDDOWN((能力值计算器!F6+能力值计算器!E6*2+ROUNDDOWN(D3759/4,0))*能力值计算器!C2/100+5,0)*能力值计算器!H6,0)*能力值计算器!K6,0)*能力值计算器!L6,0)*VLOOKUP(能力值计算器!J6,能力变化对照表!A:B,2,0),0)</f>
        <v>96</v>
      </c>
      <c r="I3759">
        <f>ROUNDDOWN(ROUNDDOWN(ROUNDDOWN(ROUNDDOWN(ROUNDDOWN((能力值计算器!F8+能力值计算器!E8*2+ROUNDDOWN(E3759/4,0))*能力值计算器!C2/100+5,0)*能力值计算器!H8,0)*能力值计算器!K8,0)*能力值计算器!L8,0)*VLOOKUP(能力值计算器!J8,能力变化对照表!A:B,2,0),0)</f>
        <v>-39</v>
      </c>
      <c r="J3759">
        <f t="shared" si="467"/>
        <v>0</v>
      </c>
      <c r="K3759">
        <f t="shared" si="468"/>
        <v>-6786</v>
      </c>
      <c r="L3759">
        <f t="shared" si="469"/>
        <v>9918</v>
      </c>
      <c r="M3759">
        <f t="shared" si="470"/>
        <v>252.1</v>
      </c>
      <c r="N3759">
        <f t="shared" si="471"/>
        <v>1</v>
      </c>
    </row>
    <row r="3760" spans="1:14">
      <c r="A3760">
        <f t="shared" si="464"/>
        <v>0</v>
      </c>
      <c r="B3760">
        <f t="shared" si="465"/>
        <v>0</v>
      </c>
      <c r="C3760">
        <v>156</v>
      </c>
      <c r="D3760">
        <v>124</v>
      </c>
      <c r="E3760">
        <f t="shared" si="466"/>
        <v>-999</v>
      </c>
      <c r="F3760">
        <f>能力值计算器!G2</f>
        <v>0</v>
      </c>
      <c r="G3760">
        <f>ROUNDDOWN((能力值计算器!F4+能力值计算器!E4*2+ROUNDDOWN(C3760/4,0))*能力值计算器!C2/100+10+能力值计算器!C2,0)</f>
        <v>165</v>
      </c>
      <c r="H3760">
        <f>ROUNDDOWN(ROUNDDOWN(ROUNDDOWN(ROUNDDOWN(ROUNDDOWN((能力值计算器!F6+能力值计算器!E6*2+ROUNDDOWN(D3760/4,0))*能力值计算器!C2/100+5,0)*能力值计算器!H6,0)*能力值计算器!K6,0)*能力值计算器!L6,0)*VLOOKUP(能力值计算器!J6,能力变化对照表!A:B,2,0),0)</f>
        <v>101</v>
      </c>
      <c r="I3760">
        <f>ROUNDDOWN(ROUNDDOWN(ROUNDDOWN(ROUNDDOWN(ROUNDDOWN((能力值计算器!F8+能力值计算器!E8*2+ROUNDDOWN(E3760/4,0))*能力值计算器!C2/100+5,0)*能力值计算器!H8,0)*能力值计算器!K8,0)*能力值计算器!L8,0)*VLOOKUP(能力值计算器!J8,能力变化对照表!A:B,2,0),0)</f>
        <v>-39</v>
      </c>
      <c r="J3760">
        <f t="shared" si="467"/>
        <v>0</v>
      </c>
      <c r="K3760">
        <f t="shared" si="468"/>
        <v>-6435</v>
      </c>
      <c r="L3760">
        <f t="shared" si="469"/>
        <v>10230</v>
      </c>
      <c r="M3760">
        <f t="shared" si="470"/>
        <v>243.1</v>
      </c>
      <c r="N3760">
        <f t="shared" si="471"/>
        <v>1</v>
      </c>
    </row>
    <row r="3761" spans="1:14">
      <c r="A3761">
        <f t="shared" si="464"/>
        <v>0</v>
      </c>
      <c r="B3761">
        <f t="shared" si="465"/>
        <v>0</v>
      </c>
      <c r="C3761">
        <v>156</v>
      </c>
      <c r="D3761">
        <v>128</v>
      </c>
      <c r="E3761">
        <f t="shared" si="466"/>
        <v>-999</v>
      </c>
      <c r="F3761">
        <f>能力值计算器!G2</f>
        <v>0</v>
      </c>
      <c r="G3761">
        <f>ROUNDDOWN((能力值计算器!F4+能力值计算器!E4*2+ROUNDDOWN(C3761/4,0))*能力值计算器!C2/100+10+能力值计算器!C2,0)</f>
        <v>165</v>
      </c>
      <c r="H3761">
        <f>ROUNDDOWN(ROUNDDOWN(ROUNDDOWN(ROUNDDOWN(ROUNDDOWN((能力值计算器!F6+能力值计算器!E6*2+ROUNDDOWN(D3761/4,0))*能力值计算器!C2/100+5,0)*能力值计算器!H6,0)*能力值计算器!K6,0)*能力值计算器!L6,0)*VLOOKUP(能力值计算器!J6,能力变化对照表!A:B,2,0),0)</f>
        <v>101</v>
      </c>
      <c r="I3761">
        <f>ROUNDDOWN(ROUNDDOWN(ROUNDDOWN(ROUNDDOWN(ROUNDDOWN((能力值计算器!F8+能力值计算器!E8*2+ROUNDDOWN(E3761/4,0))*能力值计算器!C2/100+5,0)*能力值计算器!H8,0)*能力值计算器!K8,0)*能力值计算器!L8,0)*VLOOKUP(能力值计算器!J8,能力变化对照表!A:B,2,0),0)</f>
        <v>-39</v>
      </c>
      <c r="J3761">
        <f t="shared" si="467"/>
        <v>0</v>
      </c>
      <c r="K3761">
        <f t="shared" si="468"/>
        <v>-6435</v>
      </c>
      <c r="L3761">
        <f t="shared" si="469"/>
        <v>10230</v>
      </c>
      <c r="M3761">
        <f t="shared" si="470"/>
        <v>243.1</v>
      </c>
      <c r="N3761">
        <f t="shared" si="471"/>
        <v>1</v>
      </c>
    </row>
    <row r="3762" spans="1:14">
      <c r="A3762">
        <f t="shared" si="464"/>
        <v>0</v>
      </c>
      <c r="B3762">
        <f t="shared" si="465"/>
        <v>0</v>
      </c>
      <c r="C3762">
        <v>160</v>
      </c>
      <c r="D3762">
        <v>124</v>
      </c>
      <c r="E3762">
        <f t="shared" si="466"/>
        <v>-999</v>
      </c>
      <c r="F3762">
        <f>能力值计算器!G2</f>
        <v>0</v>
      </c>
      <c r="G3762">
        <f>ROUNDDOWN((能力值计算器!F4+能力值计算器!E4*2+ROUNDDOWN(C3762/4,0))*能力值计算器!C2/100+10+能力值计算器!C2,0)</f>
        <v>165</v>
      </c>
      <c r="H3762">
        <f>ROUNDDOWN(ROUNDDOWN(ROUNDDOWN(ROUNDDOWN(ROUNDDOWN((能力值计算器!F6+能力值计算器!E6*2+ROUNDDOWN(D3762/4,0))*能力值计算器!C2/100+5,0)*能力值计算器!H6,0)*能力值计算器!K6,0)*能力值计算器!L6,0)*VLOOKUP(能力值计算器!J6,能力变化对照表!A:B,2,0),0)</f>
        <v>101</v>
      </c>
      <c r="I3762">
        <f>ROUNDDOWN(ROUNDDOWN(ROUNDDOWN(ROUNDDOWN(ROUNDDOWN((能力值计算器!F8+能力值计算器!E8*2+ROUNDDOWN(E3762/4,0))*能力值计算器!C2/100+5,0)*能力值计算器!H8,0)*能力值计算器!K8,0)*能力值计算器!L8,0)*VLOOKUP(能力值计算器!J8,能力变化对照表!A:B,2,0),0)</f>
        <v>-39</v>
      </c>
      <c r="J3762">
        <f t="shared" si="467"/>
        <v>0</v>
      </c>
      <c r="K3762">
        <f t="shared" si="468"/>
        <v>-6435</v>
      </c>
      <c r="L3762">
        <f t="shared" si="469"/>
        <v>10230</v>
      </c>
      <c r="M3762">
        <f t="shared" si="470"/>
        <v>243.1</v>
      </c>
      <c r="N3762">
        <f t="shared" si="471"/>
        <v>1</v>
      </c>
    </row>
    <row r="3763" spans="1:14">
      <c r="A3763">
        <f t="shared" si="464"/>
        <v>0</v>
      </c>
      <c r="B3763">
        <f t="shared" si="465"/>
        <v>0</v>
      </c>
      <c r="C3763">
        <v>160</v>
      </c>
      <c r="D3763">
        <v>128</v>
      </c>
      <c r="E3763">
        <f t="shared" si="466"/>
        <v>-999</v>
      </c>
      <c r="F3763">
        <f>能力值计算器!G2</f>
        <v>0</v>
      </c>
      <c r="G3763">
        <f>ROUNDDOWN((能力值计算器!F4+能力值计算器!E4*2+ROUNDDOWN(C3763/4,0))*能力值计算器!C2/100+10+能力值计算器!C2,0)</f>
        <v>165</v>
      </c>
      <c r="H3763">
        <f>ROUNDDOWN(ROUNDDOWN(ROUNDDOWN(ROUNDDOWN(ROUNDDOWN((能力值计算器!F6+能力值计算器!E6*2+ROUNDDOWN(D3763/4,0))*能力值计算器!C2/100+5,0)*能力值计算器!H6,0)*能力值计算器!K6,0)*能力值计算器!L6,0)*VLOOKUP(能力值计算器!J6,能力变化对照表!A:B,2,0),0)</f>
        <v>101</v>
      </c>
      <c r="I3763">
        <f>ROUNDDOWN(ROUNDDOWN(ROUNDDOWN(ROUNDDOWN(ROUNDDOWN((能力值计算器!F8+能力值计算器!E8*2+ROUNDDOWN(E3763/4,0))*能力值计算器!C2/100+5,0)*能力值计算器!H8,0)*能力值计算器!K8,0)*能力值计算器!L8,0)*VLOOKUP(能力值计算器!J8,能力变化对照表!A:B,2,0),0)</f>
        <v>-39</v>
      </c>
      <c r="J3763">
        <f t="shared" si="467"/>
        <v>0</v>
      </c>
      <c r="K3763">
        <f t="shared" si="468"/>
        <v>-6435</v>
      </c>
      <c r="L3763">
        <f t="shared" si="469"/>
        <v>10230</v>
      </c>
      <c r="M3763">
        <f t="shared" si="470"/>
        <v>243.1</v>
      </c>
      <c r="N3763">
        <f t="shared" si="471"/>
        <v>1</v>
      </c>
    </row>
    <row r="3764" spans="1:14">
      <c r="A3764">
        <f t="shared" si="464"/>
        <v>0</v>
      </c>
      <c r="B3764">
        <f t="shared" si="465"/>
        <v>0</v>
      </c>
      <c r="C3764">
        <v>212</v>
      </c>
      <c r="D3764">
        <v>92</v>
      </c>
      <c r="E3764">
        <f t="shared" si="466"/>
        <v>-999</v>
      </c>
      <c r="F3764">
        <f>能力值计算器!G2</f>
        <v>0</v>
      </c>
      <c r="G3764">
        <f>ROUNDDOWN((能力值计算器!F4+能力值计算器!E4*2+ROUNDDOWN(C3764/4,0))*能力值计算器!C2/100+10+能力值计算器!C2,0)</f>
        <v>172</v>
      </c>
      <c r="H3764">
        <f>ROUNDDOWN(ROUNDDOWN(ROUNDDOWN(ROUNDDOWN(ROUNDDOWN((能力值计算器!F6+能力值计算器!E6*2+ROUNDDOWN(D3764/4,0))*能力值计算器!C2/100+5,0)*能力值计算器!H6,0)*能力值计算器!K6,0)*能力值计算器!L6,0)*VLOOKUP(能力值计算器!J6,能力变化对照表!A:B,2,0),0)</f>
        <v>97</v>
      </c>
      <c r="I3764">
        <f>ROUNDDOWN(ROUNDDOWN(ROUNDDOWN(ROUNDDOWN(ROUNDDOWN((能力值计算器!F8+能力值计算器!E8*2+ROUNDDOWN(E3764/4,0))*能力值计算器!C2/100+5,0)*能力值计算器!H8,0)*能力值计算器!K8,0)*能力值计算器!L8,0)*VLOOKUP(能力值计算器!J8,能力变化对照表!A:B,2,0),0)</f>
        <v>-39</v>
      </c>
      <c r="J3764">
        <f t="shared" si="467"/>
        <v>0</v>
      </c>
      <c r="K3764">
        <f t="shared" si="468"/>
        <v>-6708</v>
      </c>
      <c r="L3764">
        <f t="shared" si="469"/>
        <v>9976</v>
      </c>
      <c r="M3764">
        <f t="shared" si="470"/>
        <v>250.1</v>
      </c>
      <c r="N3764">
        <f t="shared" si="471"/>
        <v>1</v>
      </c>
    </row>
    <row r="3765" spans="1:14">
      <c r="A3765">
        <f t="shared" si="464"/>
        <v>0</v>
      </c>
      <c r="B3765">
        <f t="shared" si="465"/>
        <v>0</v>
      </c>
      <c r="C3765">
        <v>212</v>
      </c>
      <c r="D3765">
        <v>96</v>
      </c>
      <c r="E3765">
        <f t="shared" si="466"/>
        <v>-999</v>
      </c>
      <c r="F3765">
        <f>能力值计算器!G2</f>
        <v>0</v>
      </c>
      <c r="G3765">
        <f>ROUNDDOWN((能力值计算器!F4+能力值计算器!E4*2+ROUNDDOWN(C3765/4,0))*能力值计算器!C2/100+10+能力值计算器!C2,0)</f>
        <v>172</v>
      </c>
      <c r="H3765">
        <f>ROUNDDOWN(ROUNDDOWN(ROUNDDOWN(ROUNDDOWN(ROUNDDOWN((能力值计算器!F6+能力值计算器!E6*2+ROUNDDOWN(D3765/4,0))*能力值计算器!C2/100+5,0)*能力值计算器!H6,0)*能力值计算器!K6,0)*能力值计算器!L6,0)*VLOOKUP(能力值计算器!J6,能力变化对照表!A:B,2,0),0)</f>
        <v>97</v>
      </c>
      <c r="I3765">
        <f>ROUNDDOWN(ROUNDDOWN(ROUNDDOWN(ROUNDDOWN(ROUNDDOWN((能力值计算器!F8+能力值计算器!E8*2+ROUNDDOWN(E3765/4,0))*能力值计算器!C2/100+5,0)*能力值计算器!H8,0)*能力值计算器!K8,0)*能力值计算器!L8,0)*VLOOKUP(能力值计算器!J8,能力变化对照表!A:B,2,0),0)</f>
        <v>-39</v>
      </c>
      <c r="J3765">
        <f t="shared" si="467"/>
        <v>0</v>
      </c>
      <c r="K3765">
        <f t="shared" si="468"/>
        <v>-6708</v>
      </c>
      <c r="L3765">
        <f t="shared" si="469"/>
        <v>9976</v>
      </c>
      <c r="M3765">
        <f t="shared" si="470"/>
        <v>250.1</v>
      </c>
      <c r="N3765">
        <f t="shared" si="471"/>
        <v>1</v>
      </c>
    </row>
    <row r="3766" spans="1:14">
      <c r="A3766">
        <f t="shared" si="464"/>
        <v>0</v>
      </c>
      <c r="B3766">
        <f t="shared" si="465"/>
        <v>0</v>
      </c>
      <c r="C3766">
        <v>216</v>
      </c>
      <c r="D3766">
        <v>92</v>
      </c>
      <c r="E3766">
        <f t="shared" si="466"/>
        <v>-999</v>
      </c>
      <c r="F3766">
        <f>能力值计算器!G2</f>
        <v>0</v>
      </c>
      <c r="G3766">
        <f>ROUNDDOWN((能力值计算器!F4+能力值计算器!E4*2+ROUNDDOWN(C3766/4,0))*能力值计算器!C2/100+10+能力值计算器!C2,0)</f>
        <v>172</v>
      </c>
      <c r="H3766">
        <f>ROUNDDOWN(ROUNDDOWN(ROUNDDOWN(ROUNDDOWN(ROUNDDOWN((能力值计算器!F6+能力值计算器!E6*2+ROUNDDOWN(D3766/4,0))*能力值计算器!C2/100+5,0)*能力值计算器!H6,0)*能力值计算器!K6,0)*能力值计算器!L6,0)*VLOOKUP(能力值计算器!J6,能力变化对照表!A:B,2,0),0)</f>
        <v>97</v>
      </c>
      <c r="I3766">
        <f>ROUNDDOWN(ROUNDDOWN(ROUNDDOWN(ROUNDDOWN(ROUNDDOWN((能力值计算器!F8+能力值计算器!E8*2+ROUNDDOWN(E3766/4,0))*能力值计算器!C2/100+5,0)*能力值计算器!H8,0)*能力值计算器!K8,0)*能力值计算器!L8,0)*VLOOKUP(能力值计算器!J8,能力变化对照表!A:B,2,0),0)</f>
        <v>-39</v>
      </c>
      <c r="J3766">
        <f t="shared" si="467"/>
        <v>0</v>
      </c>
      <c r="K3766">
        <f t="shared" si="468"/>
        <v>-6708</v>
      </c>
      <c r="L3766">
        <f t="shared" si="469"/>
        <v>9976</v>
      </c>
      <c r="M3766">
        <f t="shared" si="470"/>
        <v>250.1</v>
      </c>
      <c r="N3766">
        <f t="shared" si="471"/>
        <v>1</v>
      </c>
    </row>
    <row r="3767" spans="1:14">
      <c r="A3767">
        <f t="shared" si="464"/>
        <v>0</v>
      </c>
      <c r="B3767">
        <f t="shared" si="465"/>
        <v>0</v>
      </c>
      <c r="C3767">
        <v>216</v>
      </c>
      <c r="D3767">
        <v>96</v>
      </c>
      <c r="E3767">
        <f t="shared" si="466"/>
        <v>-999</v>
      </c>
      <c r="F3767">
        <f>能力值计算器!G2</f>
        <v>0</v>
      </c>
      <c r="G3767">
        <f>ROUNDDOWN((能力值计算器!F4+能力值计算器!E4*2+ROUNDDOWN(C3767/4,0))*能力值计算器!C2/100+10+能力值计算器!C2,0)</f>
        <v>172</v>
      </c>
      <c r="H3767">
        <f>ROUNDDOWN(ROUNDDOWN(ROUNDDOWN(ROUNDDOWN(ROUNDDOWN((能力值计算器!F6+能力值计算器!E6*2+ROUNDDOWN(D3767/4,0))*能力值计算器!C2/100+5,0)*能力值计算器!H6,0)*能力值计算器!K6,0)*能力值计算器!L6,0)*VLOOKUP(能力值计算器!J6,能力变化对照表!A:B,2,0),0)</f>
        <v>97</v>
      </c>
      <c r="I3767">
        <f>ROUNDDOWN(ROUNDDOWN(ROUNDDOWN(ROUNDDOWN(ROUNDDOWN((能力值计算器!F8+能力值计算器!E8*2+ROUNDDOWN(E3767/4,0))*能力值计算器!C2/100+5,0)*能力值计算器!H8,0)*能力值计算器!K8,0)*能力值计算器!L8,0)*VLOOKUP(能力值计算器!J8,能力变化对照表!A:B,2,0),0)</f>
        <v>-39</v>
      </c>
      <c r="J3767">
        <f t="shared" si="467"/>
        <v>0</v>
      </c>
      <c r="K3767">
        <f t="shared" si="468"/>
        <v>-6708</v>
      </c>
      <c r="L3767">
        <f t="shared" si="469"/>
        <v>9976</v>
      </c>
      <c r="M3767">
        <f t="shared" si="470"/>
        <v>250.1</v>
      </c>
      <c r="N3767">
        <f t="shared" si="471"/>
        <v>1</v>
      </c>
    </row>
    <row r="3768" spans="1:14">
      <c r="A3768">
        <f t="shared" si="464"/>
        <v>0</v>
      </c>
      <c r="B3768">
        <f t="shared" si="465"/>
        <v>0</v>
      </c>
      <c r="C3768">
        <v>116</v>
      </c>
      <c r="D3768">
        <v>148</v>
      </c>
      <c r="E3768">
        <f t="shared" si="466"/>
        <v>-999</v>
      </c>
      <c r="F3768">
        <f>能力值计算器!G2</f>
        <v>0</v>
      </c>
      <c r="G3768">
        <f>ROUNDDOWN((能力值计算器!F4+能力值计算器!E4*2+ROUNDDOWN(C3768/4,0))*能力值计算器!C2/100+10+能力值计算器!C2,0)</f>
        <v>160</v>
      </c>
      <c r="H3768">
        <f>ROUNDDOWN(ROUNDDOWN(ROUNDDOWN(ROUNDDOWN(ROUNDDOWN((能力值计算器!F6+能力值计算器!E6*2+ROUNDDOWN(D3768/4,0))*能力值计算器!C2/100+5,0)*能力值计算器!H6,0)*能力值计算器!K6,0)*能力值计算器!L6,0)*VLOOKUP(能力值计算器!J6,能力变化对照表!A:B,2,0),0)</f>
        <v>104</v>
      </c>
      <c r="I3768">
        <f>ROUNDDOWN(ROUNDDOWN(ROUNDDOWN(ROUNDDOWN(ROUNDDOWN((能力值计算器!F8+能力值计算器!E8*2+ROUNDDOWN(E3768/4,0))*能力值计算器!C2/100+5,0)*能力值计算器!H8,0)*能力值计算器!K8,0)*能力值计算器!L8,0)*VLOOKUP(能力值计算器!J8,能力变化对照表!A:B,2,0),0)</f>
        <v>-39</v>
      </c>
      <c r="J3768">
        <f t="shared" si="467"/>
        <v>0</v>
      </c>
      <c r="K3768">
        <f t="shared" si="468"/>
        <v>-6240</v>
      </c>
      <c r="L3768">
        <f t="shared" si="469"/>
        <v>10400</v>
      </c>
      <c r="M3768">
        <f t="shared" si="470"/>
        <v>238.1</v>
      </c>
      <c r="N3768">
        <f t="shared" si="471"/>
        <v>1</v>
      </c>
    </row>
    <row r="3769" spans="1:14">
      <c r="A3769">
        <f t="shared" si="464"/>
        <v>0</v>
      </c>
      <c r="B3769">
        <f t="shared" si="465"/>
        <v>0</v>
      </c>
      <c r="C3769">
        <v>116</v>
      </c>
      <c r="D3769">
        <v>152</v>
      </c>
      <c r="E3769">
        <f t="shared" si="466"/>
        <v>-999</v>
      </c>
      <c r="F3769">
        <f>能力值计算器!G2</f>
        <v>0</v>
      </c>
      <c r="G3769">
        <f>ROUNDDOWN((能力值计算器!F4+能力值计算器!E4*2+ROUNDDOWN(C3769/4,0))*能力值计算器!C2/100+10+能力值计算器!C2,0)</f>
        <v>160</v>
      </c>
      <c r="H3769">
        <f>ROUNDDOWN(ROUNDDOWN(ROUNDDOWN(ROUNDDOWN(ROUNDDOWN((能力值计算器!F6+能力值计算器!E6*2+ROUNDDOWN(D3769/4,0))*能力值计算器!C2/100+5,0)*能力值计算器!H6,0)*能力值计算器!K6,0)*能力值计算器!L6,0)*VLOOKUP(能力值计算器!J6,能力变化对照表!A:B,2,0),0)</f>
        <v>104</v>
      </c>
      <c r="I3769">
        <f>ROUNDDOWN(ROUNDDOWN(ROUNDDOWN(ROUNDDOWN(ROUNDDOWN((能力值计算器!F8+能力值计算器!E8*2+ROUNDDOWN(E3769/4,0))*能力值计算器!C2/100+5,0)*能力值计算器!H8,0)*能力值计算器!K8,0)*能力值计算器!L8,0)*VLOOKUP(能力值计算器!J8,能力变化对照表!A:B,2,0),0)</f>
        <v>-39</v>
      </c>
      <c r="J3769">
        <f t="shared" si="467"/>
        <v>0</v>
      </c>
      <c r="K3769">
        <f t="shared" si="468"/>
        <v>-6240</v>
      </c>
      <c r="L3769">
        <f t="shared" si="469"/>
        <v>10400</v>
      </c>
      <c r="M3769">
        <f t="shared" si="470"/>
        <v>238.1</v>
      </c>
      <c r="N3769">
        <f t="shared" si="471"/>
        <v>1</v>
      </c>
    </row>
    <row r="3770" spans="1:14">
      <c r="A3770">
        <f t="shared" si="464"/>
        <v>0</v>
      </c>
      <c r="B3770">
        <f t="shared" si="465"/>
        <v>0</v>
      </c>
      <c r="C3770">
        <v>120</v>
      </c>
      <c r="D3770">
        <v>148</v>
      </c>
      <c r="E3770">
        <f t="shared" si="466"/>
        <v>-999</v>
      </c>
      <c r="F3770">
        <f>能力值计算器!G2</f>
        <v>0</v>
      </c>
      <c r="G3770">
        <f>ROUNDDOWN((能力值计算器!F4+能力值计算器!E4*2+ROUNDDOWN(C3770/4,0))*能力值计算器!C2/100+10+能力值计算器!C2,0)</f>
        <v>160</v>
      </c>
      <c r="H3770">
        <f>ROUNDDOWN(ROUNDDOWN(ROUNDDOWN(ROUNDDOWN(ROUNDDOWN((能力值计算器!F6+能力值计算器!E6*2+ROUNDDOWN(D3770/4,0))*能力值计算器!C2/100+5,0)*能力值计算器!H6,0)*能力值计算器!K6,0)*能力值计算器!L6,0)*VLOOKUP(能力值计算器!J6,能力变化对照表!A:B,2,0),0)</f>
        <v>104</v>
      </c>
      <c r="I3770">
        <f>ROUNDDOWN(ROUNDDOWN(ROUNDDOWN(ROUNDDOWN(ROUNDDOWN((能力值计算器!F8+能力值计算器!E8*2+ROUNDDOWN(E3770/4,0))*能力值计算器!C2/100+5,0)*能力值计算器!H8,0)*能力值计算器!K8,0)*能力值计算器!L8,0)*VLOOKUP(能力值计算器!J8,能力变化对照表!A:B,2,0),0)</f>
        <v>-39</v>
      </c>
      <c r="J3770">
        <f t="shared" si="467"/>
        <v>0</v>
      </c>
      <c r="K3770">
        <f t="shared" si="468"/>
        <v>-6240</v>
      </c>
      <c r="L3770">
        <f t="shared" si="469"/>
        <v>10400</v>
      </c>
      <c r="M3770">
        <f t="shared" si="470"/>
        <v>238.1</v>
      </c>
      <c r="N3770">
        <f t="shared" si="471"/>
        <v>1</v>
      </c>
    </row>
    <row r="3771" spans="1:14">
      <c r="A3771">
        <f t="shared" si="464"/>
        <v>0</v>
      </c>
      <c r="B3771">
        <f t="shared" si="465"/>
        <v>0</v>
      </c>
      <c r="C3771">
        <v>120</v>
      </c>
      <c r="D3771">
        <v>152</v>
      </c>
      <c r="E3771">
        <f t="shared" si="466"/>
        <v>-999</v>
      </c>
      <c r="F3771">
        <f>能力值计算器!G2</f>
        <v>0</v>
      </c>
      <c r="G3771">
        <f>ROUNDDOWN((能力值计算器!F4+能力值计算器!E4*2+ROUNDDOWN(C3771/4,0))*能力值计算器!C2/100+10+能力值计算器!C2,0)</f>
        <v>160</v>
      </c>
      <c r="H3771">
        <f>ROUNDDOWN(ROUNDDOWN(ROUNDDOWN(ROUNDDOWN(ROUNDDOWN((能力值计算器!F6+能力值计算器!E6*2+ROUNDDOWN(D3771/4,0))*能力值计算器!C2/100+5,0)*能力值计算器!H6,0)*能力值计算器!K6,0)*能力值计算器!L6,0)*VLOOKUP(能力值计算器!J6,能力变化对照表!A:B,2,0),0)</f>
        <v>104</v>
      </c>
      <c r="I3771">
        <f>ROUNDDOWN(ROUNDDOWN(ROUNDDOWN(ROUNDDOWN(ROUNDDOWN((能力值计算器!F8+能力值计算器!E8*2+ROUNDDOWN(E3771/4,0))*能力值计算器!C2/100+5,0)*能力值计算器!H8,0)*能力值计算器!K8,0)*能力值计算器!L8,0)*VLOOKUP(能力值计算器!J8,能力变化对照表!A:B,2,0),0)</f>
        <v>-39</v>
      </c>
      <c r="J3771">
        <f t="shared" si="467"/>
        <v>0</v>
      </c>
      <c r="K3771">
        <f t="shared" si="468"/>
        <v>-6240</v>
      </c>
      <c r="L3771">
        <f t="shared" si="469"/>
        <v>10400</v>
      </c>
      <c r="M3771">
        <f t="shared" si="470"/>
        <v>238.1</v>
      </c>
      <c r="N3771">
        <f t="shared" si="471"/>
        <v>1</v>
      </c>
    </row>
    <row r="3772" spans="1:14">
      <c r="A3772">
        <f t="shared" si="464"/>
        <v>0</v>
      </c>
      <c r="B3772">
        <f t="shared" si="465"/>
        <v>0</v>
      </c>
      <c r="C3772">
        <v>196</v>
      </c>
      <c r="D3772">
        <v>100</v>
      </c>
      <c r="E3772">
        <f t="shared" si="466"/>
        <v>-999</v>
      </c>
      <c r="F3772">
        <f>能力值计算器!G2</f>
        <v>0</v>
      </c>
      <c r="G3772">
        <f>ROUNDDOWN((能力值计算器!F4+能力值计算器!E4*2+ROUNDDOWN(C3772/4,0))*能力值计算器!C2/100+10+能力值计算器!C2,0)</f>
        <v>170</v>
      </c>
      <c r="H3772">
        <f>ROUNDDOWN(ROUNDDOWN(ROUNDDOWN(ROUNDDOWN(ROUNDDOWN((能力值计算器!F6+能力值计算器!E6*2+ROUNDDOWN(D3772/4,0))*能力值计算器!C2/100+5,0)*能力值计算器!H6,0)*能力值计算器!K6,0)*能力值计算器!L6,0)*VLOOKUP(能力值计算器!J6,能力变化对照表!A:B,2,0),0)</f>
        <v>98</v>
      </c>
      <c r="I3772">
        <f>ROUNDDOWN(ROUNDDOWN(ROUNDDOWN(ROUNDDOWN(ROUNDDOWN((能力值计算器!F8+能力值计算器!E8*2+ROUNDDOWN(E3772/4,0))*能力值计算器!C2/100+5,0)*能力值计算器!H8,0)*能力值计算器!K8,0)*能力值计算器!L8,0)*VLOOKUP(能力值计算器!J8,能力变化对照表!A:B,2,0),0)</f>
        <v>-39</v>
      </c>
      <c r="J3772">
        <f t="shared" si="467"/>
        <v>0</v>
      </c>
      <c r="K3772">
        <f t="shared" si="468"/>
        <v>-6630</v>
      </c>
      <c r="L3772">
        <f t="shared" si="469"/>
        <v>10030</v>
      </c>
      <c r="M3772">
        <f t="shared" si="470"/>
        <v>248.1</v>
      </c>
      <c r="N3772">
        <f t="shared" si="471"/>
        <v>1</v>
      </c>
    </row>
    <row r="3773" spans="1:14">
      <c r="A3773">
        <f t="shared" si="464"/>
        <v>0</v>
      </c>
      <c r="B3773">
        <f t="shared" si="465"/>
        <v>0</v>
      </c>
      <c r="C3773">
        <v>196</v>
      </c>
      <c r="D3773">
        <v>104</v>
      </c>
      <c r="E3773">
        <f t="shared" si="466"/>
        <v>-999</v>
      </c>
      <c r="F3773">
        <f>能力值计算器!G2</f>
        <v>0</v>
      </c>
      <c r="G3773">
        <f>ROUNDDOWN((能力值计算器!F4+能力值计算器!E4*2+ROUNDDOWN(C3773/4,0))*能力值计算器!C2/100+10+能力值计算器!C2,0)</f>
        <v>170</v>
      </c>
      <c r="H3773">
        <f>ROUNDDOWN(ROUNDDOWN(ROUNDDOWN(ROUNDDOWN(ROUNDDOWN((能力值计算器!F6+能力值计算器!E6*2+ROUNDDOWN(D3773/4,0))*能力值计算器!C2/100+5,0)*能力值计算器!H6,0)*能力值计算器!K6,0)*能力值计算器!L6,0)*VLOOKUP(能力值计算器!J6,能力变化对照表!A:B,2,0),0)</f>
        <v>98</v>
      </c>
      <c r="I3773">
        <f>ROUNDDOWN(ROUNDDOWN(ROUNDDOWN(ROUNDDOWN(ROUNDDOWN((能力值计算器!F8+能力值计算器!E8*2+ROUNDDOWN(E3773/4,0))*能力值计算器!C2/100+5,0)*能力值计算器!H8,0)*能力值计算器!K8,0)*能力值计算器!L8,0)*VLOOKUP(能力值计算器!J8,能力变化对照表!A:B,2,0),0)</f>
        <v>-39</v>
      </c>
      <c r="J3773">
        <f t="shared" si="467"/>
        <v>0</v>
      </c>
      <c r="K3773">
        <f t="shared" si="468"/>
        <v>-6630</v>
      </c>
      <c r="L3773">
        <f t="shared" si="469"/>
        <v>10030</v>
      </c>
      <c r="M3773">
        <f t="shared" si="470"/>
        <v>248.1</v>
      </c>
      <c r="N3773">
        <f t="shared" si="471"/>
        <v>1</v>
      </c>
    </row>
    <row r="3774" spans="1:14">
      <c r="A3774">
        <f t="shared" si="464"/>
        <v>0</v>
      </c>
      <c r="B3774">
        <f t="shared" si="465"/>
        <v>0</v>
      </c>
      <c r="C3774">
        <v>200</v>
      </c>
      <c r="D3774">
        <v>100</v>
      </c>
      <c r="E3774">
        <f t="shared" si="466"/>
        <v>-999</v>
      </c>
      <c r="F3774">
        <f>能力值计算器!G2</f>
        <v>0</v>
      </c>
      <c r="G3774">
        <f>ROUNDDOWN((能力值计算器!F4+能力值计算器!E4*2+ROUNDDOWN(C3774/4,0))*能力值计算器!C2/100+10+能力值计算器!C2,0)</f>
        <v>170</v>
      </c>
      <c r="H3774">
        <f>ROUNDDOWN(ROUNDDOWN(ROUNDDOWN(ROUNDDOWN(ROUNDDOWN((能力值计算器!F6+能力值计算器!E6*2+ROUNDDOWN(D3774/4,0))*能力值计算器!C2/100+5,0)*能力值计算器!H6,0)*能力值计算器!K6,0)*能力值计算器!L6,0)*VLOOKUP(能力值计算器!J6,能力变化对照表!A:B,2,0),0)</f>
        <v>98</v>
      </c>
      <c r="I3774">
        <f>ROUNDDOWN(ROUNDDOWN(ROUNDDOWN(ROUNDDOWN(ROUNDDOWN((能力值计算器!F8+能力值计算器!E8*2+ROUNDDOWN(E3774/4,0))*能力值计算器!C2/100+5,0)*能力值计算器!H8,0)*能力值计算器!K8,0)*能力值计算器!L8,0)*VLOOKUP(能力值计算器!J8,能力变化对照表!A:B,2,0),0)</f>
        <v>-39</v>
      </c>
      <c r="J3774">
        <f t="shared" si="467"/>
        <v>0</v>
      </c>
      <c r="K3774">
        <f t="shared" si="468"/>
        <v>-6630</v>
      </c>
      <c r="L3774">
        <f t="shared" si="469"/>
        <v>10030</v>
      </c>
      <c r="M3774">
        <f t="shared" si="470"/>
        <v>248.1</v>
      </c>
      <c r="N3774">
        <f t="shared" si="471"/>
        <v>1</v>
      </c>
    </row>
    <row r="3775" spans="1:14">
      <c r="A3775">
        <f t="shared" si="464"/>
        <v>0</v>
      </c>
      <c r="B3775">
        <f t="shared" si="465"/>
        <v>0</v>
      </c>
      <c r="C3775">
        <v>200</v>
      </c>
      <c r="D3775">
        <v>104</v>
      </c>
      <c r="E3775">
        <f t="shared" si="466"/>
        <v>-999</v>
      </c>
      <c r="F3775">
        <f>能力值计算器!G2</f>
        <v>0</v>
      </c>
      <c r="G3775">
        <f>ROUNDDOWN((能力值计算器!F4+能力值计算器!E4*2+ROUNDDOWN(C3775/4,0))*能力值计算器!C2/100+10+能力值计算器!C2,0)</f>
        <v>170</v>
      </c>
      <c r="H3775">
        <f>ROUNDDOWN(ROUNDDOWN(ROUNDDOWN(ROUNDDOWN(ROUNDDOWN((能力值计算器!F6+能力值计算器!E6*2+ROUNDDOWN(D3775/4,0))*能力值计算器!C2/100+5,0)*能力值计算器!H6,0)*能力值计算器!K6,0)*能力值计算器!L6,0)*VLOOKUP(能力值计算器!J6,能力变化对照表!A:B,2,0),0)</f>
        <v>98</v>
      </c>
      <c r="I3775">
        <f>ROUNDDOWN(ROUNDDOWN(ROUNDDOWN(ROUNDDOWN(ROUNDDOWN((能力值计算器!F8+能力值计算器!E8*2+ROUNDDOWN(E3775/4,0))*能力值计算器!C2/100+5,0)*能力值计算器!H8,0)*能力值计算器!K8,0)*能力值计算器!L8,0)*VLOOKUP(能力值计算器!J8,能力变化对照表!A:B,2,0),0)</f>
        <v>-39</v>
      </c>
      <c r="J3775">
        <f t="shared" si="467"/>
        <v>0</v>
      </c>
      <c r="K3775">
        <f t="shared" si="468"/>
        <v>-6630</v>
      </c>
      <c r="L3775">
        <f t="shared" si="469"/>
        <v>10030</v>
      </c>
      <c r="M3775">
        <f t="shared" si="470"/>
        <v>248.1</v>
      </c>
      <c r="N3775">
        <f t="shared" si="471"/>
        <v>1</v>
      </c>
    </row>
    <row r="3776" spans="1:14">
      <c r="A3776">
        <f t="shared" si="464"/>
        <v>0</v>
      </c>
      <c r="B3776">
        <f t="shared" si="465"/>
        <v>0</v>
      </c>
      <c r="C3776">
        <v>140</v>
      </c>
      <c r="D3776">
        <v>132</v>
      </c>
      <c r="E3776">
        <f t="shared" si="466"/>
        <v>-999</v>
      </c>
      <c r="F3776">
        <f>能力值计算器!G2</f>
        <v>0</v>
      </c>
      <c r="G3776">
        <f>ROUNDDOWN((能力值计算器!F4+能力值计算器!E4*2+ROUNDDOWN(C3776/4,0))*能力值计算器!C2/100+10+能力值计算器!C2,0)</f>
        <v>163</v>
      </c>
      <c r="H3776">
        <f>ROUNDDOWN(ROUNDDOWN(ROUNDDOWN(ROUNDDOWN(ROUNDDOWN((能力值计算器!F6+能力值计算器!E6*2+ROUNDDOWN(D3776/4,0))*能力值计算器!C2/100+5,0)*能力值计算器!H6,0)*能力值计算器!K6,0)*能力值计算器!L6,0)*VLOOKUP(能力值计算器!J6,能力变化对照表!A:B,2,0),0)</f>
        <v>102</v>
      </c>
      <c r="I3776">
        <f>ROUNDDOWN(ROUNDDOWN(ROUNDDOWN(ROUNDDOWN(ROUNDDOWN((能力值计算器!F8+能力值计算器!E8*2+ROUNDDOWN(E3776/4,0))*能力值计算器!C2/100+5,0)*能力值计算器!H8,0)*能力值计算器!K8,0)*能力值计算器!L8,0)*VLOOKUP(能力值计算器!J8,能力变化对照表!A:B,2,0),0)</f>
        <v>-39</v>
      </c>
      <c r="J3776">
        <f t="shared" si="467"/>
        <v>0</v>
      </c>
      <c r="K3776">
        <f t="shared" si="468"/>
        <v>-6357</v>
      </c>
      <c r="L3776">
        <f t="shared" si="469"/>
        <v>10269</v>
      </c>
      <c r="M3776">
        <f t="shared" si="470"/>
        <v>241.1</v>
      </c>
      <c r="N3776">
        <f t="shared" si="471"/>
        <v>1</v>
      </c>
    </row>
    <row r="3777" spans="1:14">
      <c r="A3777">
        <f t="shared" si="464"/>
        <v>0</v>
      </c>
      <c r="B3777">
        <f t="shared" si="465"/>
        <v>0</v>
      </c>
      <c r="C3777">
        <v>140</v>
      </c>
      <c r="D3777">
        <v>136</v>
      </c>
      <c r="E3777">
        <f t="shared" si="466"/>
        <v>-999</v>
      </c>
      <c r="F3777">
        <f>能力值计算器!G2</f>
        <v>0</v>
      </c>
      <c r="G3777">
        <f>ROUNDDOWN((能力值计算器!F4+能力值计算器!E4*2+ROUNDDOWN(C3777/4,0))*能力值计算器!C2/100+10+能力值计算器!C2,0)</f>
        <v>163</v>
      </c>
      <c r="H3777">
        <f>ROUNDDOWN(ROUNDDOWN(ROUNDDOWN(ROUNDDOWN(ROUNDDOWN((能力值计算器!F6+能力值计算器!E6*2+ROUNDDOWN(D3777/4,0))*能力值计算器!C2/100+5,0)*能力值计算器!H6,0)*能力值计算器!K6,0)*能力值计算器!L6,0)*VLOOKUP(能力值计算器!J6,能力变化对照表!A:B,2,0),0)</f>
        <v>102</v>
      </c>
      <c r="I3777">
        <f>ROUNDDOWN(ROUNDDOWN(ROUNDDOWN(ROUNDDOWN(ROUNDDOWN((能力值计算器!F8+能力值计算器!E8*2+ROUNDDOWN(E3777/4,0))*能力值计算器!C2/100+5,0)*能力值计算器!H8,0)*能力值计算器!K8,0)*能力值计算器!L8,0)*VLOOKUP(能力值计算器!J8,能力变化对照表!A:B,2,0),0)</f>
        <v>-39</v>
      </c>
      <c r="J3777">
        <f t="shared" si="467"/>
        <v>0</v>
      </c>
      <c r="K3777">
        <f t="shared" si="468"/>
        <v>-6357</v>
      </c>
      <c r="L3777">
        <f t="shared" si="469"/>
        <v>10269</v>
      </c>
      <c r="M3777">
        <f t="shared" si="470"/>
        <v>241.1</v>
      </c>
      <c r="N3777">
        <f t="shared" si="471"/>
        <v>1</v>
      </c>
    </row>
    <row r="3778" spans="1:14">
      <c r="A3778">
        <f t="shared" ref="A3778:A3841" si="472">IF(N3778=1,0,L3778+1/M3778)</f>
        <v>0</v>
      </c>
      <c r="B3778">
        <f t="shared" ref="B3778:B3841" si="473">IF(A3778=MAX(A:A),1,0)</f>
        <v>0</v>
      </c>
      <c r="C3778">
        <v>144</v>
      </c>
      <c r="D3778">
        <v>132</v>
      </c>
      <c r="E3778">
        <f t="shared" ref="E3778:E3841" si="474">IF(F3778-D3778-C3778&gt;253,-999,IF(F3778-D3778-C3778&lt;0,-999,F3778-D3778-C3778))</f>
        <v>-999</v>
      </c>
      <c r="F3778">
        <f>能力值计算器!G2</f>
        <v>0</v>
      </c>
      <c r="G3778">
        <f>ROUNDDOWN((能力值计算器!F4+能力值计算器!E4*2+ROUNDDOWN(C3778/4,0))*能力值计算器!C2/100+10+能力值计算器!C2,0)</f>
        <v>163</v>
      </c>
      <c r="H3778">
        <f>ROUNDDOWN(ROUNDDOWN(ROUNDDOWN(ROUNDDOWN(ROUNDDOWN((能力值计算器!F6+能力值计算器!E6*2+ROUNDDOWN(D3778/4,0))*能力值计算器!C2/100+5,0)*能力值计算器!H6,0)*能力值计算器!K6,0)*能力值计算器!L6,0)*VLOOKUP(能力值计算器!J6,能力变化对照表!A:B,2,0),0)</f>
        <v>102</v>
      </c>
      <c r="I3778">
        <f>ROUNDDOWN(ROUNDDOWN(ROUNDDOWN(ROUNDDOWN(ROUNDDOWN((能力值计算器!F8+能力值计算器!E8*2+ROUNDDOWN(E3778/4,0))*能力值计算器!C2/100+5,0)*能力值计算器!H8,0)*能力值计算器!K8,0)*能力值计算器!L8,0)*VLOOKUP(能力值计算器!J8,能力变化对照表!A:B,2,0),0)</f>
        <v>-39</v>
      </c>
      <c r="J3778">
        <f t="shared" ref="J3778:J3841" si="475">IF(E3778&lt;0,0,G3778*H3778)</f>
        <v>0</v>
      </c>
      <c r="K3778">
        <f t="shared" ref="K3778:K3841" si="476">G3778*I3778</f>
        <v>-6357</v>
      </c>
      <c r="L3778">
        <f t="shared" ref="L3778:L3841" si="477">(H3778+I3778)*G3778</f>
        <v>10269</v>
      </c>
      <c r="M3778">
        <f t="shared" ref="M3778:M3841" si="478">IF(H3778+I3778-G3778&lt;0,G3778-H3778-I3778,H3778+I3778-G3778)+IF(H3778-I3778&lt;0,I3778-H3778,H3778-I3778)+0.1</f>
        <v>241.1</v>
      </c>
      <c r="N3778">
        <f t="shared" ref="N3778:N3841" si="479">IF(E3778&lt;0,1,0)</f>
        <v>1</v>
      </c>
    </row>
    <row r="3779" spans="1:14">
      <c r="A3779">
        <f t="shared" si="472"/>
        <v>0</v>
      </c>
      <c r="B3779">
        <f t="shared" si="473"/>
        <v>0</v>
      </c>
      <c r="C3779">
        <v>144</v>
      </c>
      <c r="D3779">
        <v>136</v>
      </c>
      <c r="E3779">
        <f t="shared" si="474"/>
        <v>-999</v>
      </c>
      <c r="F3779">
        <f>能力值计算器!G2</f>
        <v>0</v>
      </c>
      <c r="G3779">
        <f>ROUNDDOWN((能力值计算器!F4+能力值计算器!E4*2+ROUNDDOWN(C3779/4,0))*能力值计算器!C2/100+10+能力值计算器!C2,0)</f>
        <v>163</v>
      </c>
      <c r="H3779">
        <f>ROUNDDOWN(ROUNDDOWN(ROUNDDOWN(ROUNDDOWN(ROUNDDOWN((能力值计算器!F6+能力值计算器!E6*2+ROUNDDOWN(D3779/4,0))*能力值计算器!C2/100+5,0)*能力值计算器!H6,0)*能力值计算器!K6,0)*能力值计算器!L6,0)*VLOOKUP(能力值计算器!J6,能力变化对照表!A:B,2,0),0)</f>
        <v>102</v>
      </c>
      <c r="I3779">
        <f>ROUNDDOWN(ROUNDDOWN(ROUNDDOWN(ROUNDDOWN(ROUNDDOWN((能力值计算器!F8+能力值计算器!E8*2+ROUNDDOWN(E3779/4,0))*能力值计算器!C2/100+5,0)*能力值计算器!H8,0)*能力值计算器!K8,0)*能力值计算器!L8,0)*VLOOKUP(能力值计算器!J8,能力变化对照表!A:B,2,0),0)</f>
        <v>-39</v>
      </c>
      <c r="J3779">
        <f t="shared" si="475"/>
        <v>0</v>
      </c>
      <c r="K3779">
        <f t="shared" si="476"/>
        <v>-6357</v>
      </c>
      <c r="L3779">
        <f t="shared" si="477"/>
        <v>10269</v>
      </c>
      <c r="M3779">
        <f t="shared" si="478"/>
        <v>241.1</v>
      </c>
      <c r="N3779">
        <f t="shared" si="479"/>
        <v>1</v>
      </c>
    </row>
    <row r="3780" spans="1:14">
      <c r="A3780">
        <f t="shared" si="472"/>
        <v>0</v>
      </c>
      <c r="B3780">
        <f t="shared" si="473"/>
        <v>0</v>
      </c>
      <c r="C3780">
        <v>180</v>
      </c>
      <c r="D3780">
        <v>108</v>
      </c>
      <c r="E3780">
        <f t="shared" si="474"/>
        <v>-999</v>
      </c>
      <c r="F3780">
        <f>能力值计算器!G2</f>
        <v>0</v>
      </c>
      <c r="G3780">
        <f>ROUNDDOWN((能力值计算器!F4+能力值计算器!E4*2+ROUNDDOWN(C3780/4,0))*能力值计算器!C2/100+10+能力值计算器!C2,0)</f>
        <v>168</v>
      </c>
      <c r="H3780">
        <f>ROUNDDOWN(ROUNDDOWN(ROUNDDOWN(ROUNDDOWN(ROUNDDOWN((能力值计算器!F6+能力值计算器!E6*2+ROUNDDOWN(D3780/4,0))*能力值计算器!C2/100+5,0)*能力值计算器!H6,0)*能力值计算器!K6,0)*能力值计算器!L6,0)*VLOOKUP(能力值计算器!J6,能力变化对照表!A:B,2,0),0)</f>
        <v>99</v>
      </c>
      <c r="I3780">
        <f>ROUNDDOWN(ROUNDDOWN(ROUNDDOWN(ROUNDDOWN(ROUNDDOWN((能力值计算器!F8+能力值计算器!E8*2+ROUNDDOWN(E3780/4,0))*能力值计算器!C2/100+5,0)*能力值计算器!H8,0)*能力值计算器!K8,0)*能力值计算器!L8,0)*VLOOKUP(能力值计算器!J8,能力变化对照表!A:B,2,0),0)</f>
        <v>-39</v>
      </c>
      <c r="J3780">
        <f t="shared" si="475"/>
        <v>0</v>
      </c>
      <c r="K3780">
        <f t="shared" si="476"/>
        <v>-6552</v>
      </c>
      <c r="L3780">
        <f t="shared" si="477"/>
        <v>10080</v>
      </c>
      <c r="M3780">
        <f t="shared" si="478"/>
        <v>246.1</v>
      </c>
      <c r="N3780">
        <f t="shared" si="479"/>
        <v>1</v>
      </c>
    </row>
    <row r="3781" spans="1:14">
      <c r="A3781">
        <f t="shared" si="472"/>
        <v>0</v>
      </c>
      <c r="B3781">
        <f t="shared" si="473"/>
        <v>0</v>
      </c>
      <c r="C3781">
        <v>180</v>
      </c>
      <c r="D3781">
        <v>112</v>
      </c>
      <c r="E3781">
        <f t="shared" si="474"/>
        <v>-999</v>
      </c>
      <c r="F3781">
        <f>能力值计算器!G2</f>
        <v>0</v>
      </c>
      <c r="G3781">
        <f>ROUNDDOWN((能力值计算器!F4+能力值计算器!E4*2+ROUNDDOWN(C3781/4,0))*能力值计算器!C2/100+10+能力值计算器!C2,0)</f>
        <v>168</v>
      </c>
      <c r="H3781">
        <f>ROUNDDOWN(ROUNDDOWN(ROUNDDOWN(ROUNDDOWN(ROUNDDOWN((能力值计算器!F6+能力值计算器!E6*2+ROUNDDOWN(D3781/4,0))*能力值计算器!C2/100+5,0)*能力值计算器!H6,0)*能力值计算器!K6,0)*能力值计算器!L6,0)*VLOOKUP(能力值计算器!J6,能力变化对照表!A:B,2,0),0)</f>
        <v>99</v>
      </c>
      <c r="I3781">
        <f>ROUNDDOWN(ROUNDDOWN(ROUNDDOWN(ROUNDDOWN(ROUNDDOWN((能力值计算器!F8+能力值计算器!E8*2+ROUNDDOWN(E3781/4,0))*能力值计算器!C2/100+5,0)*能力值计算器!H8,0)*能力值计算器!K8,0)*能力值计算器!L8,0)*VLOOKUP(能力值计算器!J8,能力变化对照表!A:B,2,0),0)</f>
        <v>-39</v>
      </c>
      <c r="J3781">
        <f t="shared" si="475"/>
        <v>0</v>
      </c>
      <c r="K3781">
        <f t="shared" si="476"/>
        <v>-6552</v>
      </c>
      <c r="L3781">
        <f t="shared" si="477"/>
        <v>10080</v>
      </c>
      <c r="M3781">
        <f t="shared" si="478"/>
        <v>246.1</v>
      </c>
      <c r="N3781">
        <f t="shared" si="479"/>
        <v>1</v>
      </c>
    </row>
    <row r="3782" spans="1:14">
      <c r="A3782">
        <f t="shared" si="472"/>
        <v>0</v>
      </c>
      <c r="B3782">
        <f t="shared" si="473"/>
        <v>0</v>
      </c>
      <c r="C3782">
        <v>184</v>
      </c>
      <c r="D3782">
        <v>108</v>
      </c>
      <c r="E3782">
        <f t="shared" si="474"/>
        <v>-999</v>
      </c>
      <c r="F3782">
        <f>能力值计算器!G2</f>
        <v>0</v>
      </c>
      <c r="G3782">
        <f>ROUNDDOWN((能力值计算器!F4+能力值计算器!E4*2+ROUNDDOWN(C3782/4,0))*能力值计算器!C2/100+10+能力值计算器!C2,0)</f>
        <v>168</v>
      </c>
      <c r="H3782">
        <f>ROUNDDOWN(ROUNDDOWN(ROUNDDOWN(ROUNDDOWN(ROUNDDOWN((能力值计算器!F6+能力值计算器!E6*2+ROUNDDOWN(D3782/4,0))*能力值计算器!C2/100+5,0)*能力值计算器!H6,0)*能力值计算器!K6,0)*能力值计算器!L6,0)*VLOOKUP(能力值计算器!J6,能力变化对照表!A:B,2,0),0)</f>
        <v>99</v>
      </c>
      <c r="I3782">
        <f>ROUNDDOWN(ROUNDDOWN(ROUNDDOWN(ROUNDDOWN(ROUNDDOWN((能力值计算器!F8+能力值计算器!E8*2+ROUNDDOWN(E3782/4,0))*能力值计算器!C2/100+5,0)*能力值计算器!H8,0)*能力值计算器!K8,0)*能力值计算器!L8,0)*VLOOKUP(能力值计算器!J8,能力变化对照表!A:B,2,0),0)</f>
        <v>-39</v>
      </c>
      <c r="J3782">
        <f t="shared" si="475"/>
        <v>0</v>
      </c>
      <c r="K3782">
        <f t="shared" si="476"/>
        <v>-6552</v>
      </c>
      <c r="L3782">
        <f t="shared" si="477"/>
        <v>10080</v>
      </c>
      <c r="M3782">
        <f t="shared" si="478"/>
        <v>246.1</v>
      </c>
      <c r="N3782">
        <f t="shared" si="479"/>
        <v>1</v>
      </c>
    </row>
    <row r="3783" spans="1:14">
      <c r="A3783">
        <f t="shared" si="472"/>
        <v>0</v>
      </c>
      <c r="B3783">
        <f t="shared" si="473"/>
        <v>0</v>
      </c>
      <c r="C3783">
        <v>184</v>
      </c>
      <c r="D3783">
        <v>112</v>
      </c>
      <c r="E3783">
        <f t="shared" si="474"/>
        <v>-999</v>
      </c>
      <c r="F3783">
        <f>能力值计算器!G2</f>
        <v>0</v>
      </c>
      <c r="G3783">
        <f>ROUNDDOWN((能力值计算器!F4+能力值计算器!E4*2+ROUNDDOWN(C3783/4,0))*能力值计算器!C2/100+10+能力值计算器!C2,0)</f>
        <v>168</v>
      </c>
      <c r="H3783">
        <f>ROUNDDOWN(ROUNDDOWN(ROUNDDOWN(ROUNDDOWN(ROUNDDOWN((能力值计算器!F6+能力值计算器!E6*2+ROUNDDOWN(D3783/4,0))*能力值计算器!C2/100+5,0)*能力值计算器!H6,0)*能力值计算器!K6,0)*能力值计算器!L6,0)*VLOOKUP(能力值计算器!J6,能力变化对照表!A:B,2,0),0)</f>
        <v>99</v>
      </c>
      <c r="I3783">
        <f>ROUNDDOWN(ROUNDDOWN(ROUNDDOWN(ROUNDDOWN(ROUNDDOWN((能力值计算器!F8+能力值计算器!E8*2+ROUNDDOWN(E3783/4,0))*能力值计算器!C2/100+5,0)*能力值计算器!H8,0)*能力值计算器!K8,0)*能力值计算器!L8,0)*VLOOKUP(能力值计算器!J8,能力变化对照表!A:B,2,0),0)</f>
        <v>-39</v>
      </c>
      <c r="J3783">
        <f t="shared" si="475"/>
        <v>0</v>
      </c>
      <c r="K3783">
        <f t="shared" si="476"/>
        <v>-6552</v>
      </c>
      <c r="L3783">
        <f t="shared" si="477"/>
        <v>10080</v>
      </c>
      <c r="M3783">
        <f t="shared" si="478"/>
        <v>246.1</v>
      </c>
      <c r="N3783">
        <f t="shared" si="479"/>
        <v>1</v>
      </c>
    </row>
    <row r="3784" spans="1:14">
      <c r="A3784">
        <f t="shared" si="472"/>
        <v>0</v>
      </c>
      <c r="B3784">
        <f t="shared" si="473"/>
        <v>0</v>
      </c>
      <c r="C3784">
        <v>100</v>
      </c>
      <c r="D3784">
        <v>160</v>
      </c>
      <c r="E3784">
        <f t="shared" si="474"/>
        <v>-999</v>
      </c>
      <c r="F3784">
        <f>能力值计算器!G2</f>
        <v>0</v>
      </c>
      <c r="G3784">
        <f>ROUNDDOWN((能力值计算器!F4+能力值计算器!E4*2+ROUNDDOWN(C3784/4,0))*能力值计算器!C2/100+10+能力值计算器!C2,0)</f>
        <v>158</v>
      </c>
      <c r="H3784">
        <f>ROUNDDOWN(ROUNDDOWN(ROUNDDOWN(ROUNDDOWN(ROUNDDOWN((能力值计算器!F6+能力值计算器!E6*2+ROUNDDOWN(D3784/4,0))*能力值计算器!C2/100+5,0)*能力值计算器!H6,0)*能力值计算器!K6,0)*能力值计算器!L6,0)*VLOOKUP(能力值计算器!J6,能力变化对照表!A:B,2,0),0)</f>
        <v>105</v>
      </c>
      <c r="I3784">
        <f>ROUNDDOWN(ROUNDDOWN(ROUNDDOWN(ROUNDDOWN(ROUNDDOWN((能力值计算器!F8+能力值计算器!E8*2+ROUNDDOWN(E3784/4,0))*能力值计算器!C2/100+5,0)*能力值计算器!H8,0)*能力值计算器!K8,0)*能力值计算器!L8,0)*VLOOKUP(能力值计算器!J8,能力变化对照表!A:B,2,0),0)</f>
        <v>-39</v>
      </c>
      <c r="J3784">
        <f t="shared" si="475"/>
        <v>0</v>
      </c>
      <c r="K3784">
        <f t="shared" si="476"/>
        <v>-6162</v>
      </c>
      <c r="L3784">
        <f t="shared" si="477"/>
        <v>10428</v>
      </c>
      <c r="M3784">
        <f t="shared" si="478"/>
        <v>236.1</v>
      </c>
      <c r="N3784">
        <f t="shared" si="479"/>
        <v>1</v>
      </c>
    </row>
    <row r="3785" spans="1:14">
      <c r="A3785">
        <f t="shared" si="472"/>
        <v>0</v>
      </c>
      <c r="B3785">
        <f t="shared" si="473"/>
        <v>0</v>
      </c>
      <c r="C3785">
        <v>104</v>
      </c>
      <c r="D3785">
        <v>156</v>
      </c>
      <c r="E3785">
        <f t="shared" si="474"/>
        <v>-999</v>
      </c>
      <c r="F3785">
        <f>能力值计算器!G2</f>
        <v>0</v>
      </c>
      <c r="G3785">
        <f>ROUNDDOWN((能力值计算器!F4+能力值计算器!E4*2+ROUNDDOWN(C3785/4,0))*能力值计算器!C2/100+10+能力值计算器!C2,0)</f>
        <v>158</v>
      </c>
      <c r="H3785">
        <f>ROUNDDOWN(ROUNDDOWN(ROUNDDOWN(ROUNDDOWN(ROUNDDOWN((能力值计算器!F6+能力值计算器!E6*2+ROUNDDOWN(D3785/4,0))*能力值计算器!C2/100+5,0)*能力值计算器!H6,0)*能力值计算器!K6,0)*能力值计算器!L6,0)*VLOOKUP(能力值计算器!J6,能力变化对照表!A:B,2,0),0)</f>
        <v>105</v>
      </c>
      <c r="I3785">
        <f>ROUNDDOWN(ROUNDDOWN(ROUNDDOWN(ROUNDDOWN(ROUNDDOWN((能力值计算器!F8+能力值计算器!E8*2+ROUNDDOWN(E3785/4,0))*能力值计算器!C2/100+5,0)*能力值计算器!H8,0)*能力值计算器!K8,0)*能力值计算器!L8,0)*VLOOKUP(能力值计算器!J8,能力变化对照表!A:B,2,0),0)</f>
        <v>-39</v>
      </c>
      <c r="J3785">
        <f t="shared" si="475"/>
        <v>0</v>
      </c>
      <c r="K3785">
        <f t="shared" si="476"/>
        <v>-6162</v>
      </c>
      <c r="L3785">
        <f t="shared" si="477"/>
        <v>10428</v>
      </c>
      <c r="M3785">
        <f t="shared" si="478"/>
        <v>236.1</v>
      </c>
      <c r="N3785">
        <f t="shared" si="479"/>
        <v>1</v>
      </c>
    </row>
    <row r="3786" spans="1:14">
      <c r="A3786">
        <f t="shared" si="472"/>
        <v>0</v>
      </c>
      <c r="B3786">
        <f t="shared" si="473"/>
        <v>0</v>
      </c>
      <c r="C3786">
        <v>104</v>
      </c>
      <c r="D3786">
        <v>160</v>
      </c>
      <c r="E3786">
        <f t="shared" si="474"/>
        <v>-999</v>
      </c>
      <c r="F3786">
        <f>能力值计算器!G2</f>
        <v>0</v>
      </c>
      <c r="G3786">
        <f>ROUNDDOWN((能力值计算器!F4+能力值计算器!E4*2+ROUNDDOWN(C3786/4,0))*能力值计算器!C2/100+10+能力值计算器!C2,0)</f>
        <v>158</v>
      </c>
      <c r="H3786">
        <f>ROUNDDOWN(ROUNDDOWN(ROUNDDOWN(ROUNDDOWN(ROUNDDOWN((能力值计算器!F6+能力值计算器!E6*2+ROUNDDOWN(D3786/4,0))*能力值计算器!C2/100+5,0)*能力值计算器!H6,0)*能力值计算器!K6,0)*能力值计算器!L6,0)*VLOOKUP(能力值计算器!J6,能力变化对照表!A:B,2,0),0)</f>
        <v>105</v>
      </c>
      <c r="I3786">
        <f>ROUNDDOWN(ROUNDDOWN(ROUNDDOWN(ROUNDDOWN(ROUNDDOWN((能力值计算器!F8+能力值计算器!E8*2+ROUNDDOWN(E3786/4,0))*能力值计算器!C2/100+5,0)*能力值计算器!H8,0)*能力值计算器!K8,0)*能力值计算器!L8,0)*VLOOKUP(能力值计算器!J8,能力变化对照表!A:B,2,0),0)</f>
        <v>-39</v>
      </c>
      <c r="J3786">
        <f t="shared" si="475"/>
        <v>0</v>
      </c>
      <c r="K3786">
        <f t="shared" si="476"/>
        <v>-6162</v>
      </c>
      <c r="L3786">
        <f t="shared" si="477"/>
        <v>10428</v>
      </c>
      <c r="M3786">
        <f t="shared" si="478"/>
        <v>236.1</v>
      </c>
      <c r="N3786">
        <f t="shared" si="479"/>
        <v>1</v>
      </c>
    </row>
    <row r="3787" spans="1:14">
      <c r="A3787">
        <f t="shared" si="472"/>
        <v>0</v>
      </c>
      <c r="B3787">
        <f t="shared" si="473"/>
        <v>0</v>
      </c>
      <c r="C3787">
        <v>252</v>
      </c>
      <c r="D3787">
        <v>68</v>
      </c>
      <c r="E3787">
        <f t="shared" si="474"/>
        <v>-999</v>
      </c>
      <c r="F3787">
        <f>能力值计算器!G2</f>
        <v>0</v>
      </c>
      <c r="G3787">
        <f>ROUNDDOWN((能力值计算器!F4+能力值计算器!E4*2+ROUNDDOWN(C3787/4,0))*能力值计算器!C2/100+10+能力值计算器!C2,0)</f>
        <v>177</v>
      </c>
      <c r="H3787">
        <f>ROUNDDOWN(ROUNDDOWN(ROUNDDOWN(ROUNDDOWN(ROUNDDOWN((能力值计算器!F6+能力值计算器!E6*2+ROUNDDOWN(D3787/4,0))*能力值计算器!C2/100+5,0)*能力值计算器!H6,0)*能力值计算器!K6,0)*能力值计算器!L6,0)*VLOOKUP(能力值计算器!J6,能力变化对照表!A:B,2,0),0)</f>
        <v>94</v>
      </c>
      <c r="I3787">
        <f>ROUNDDOWN(ROUNDDOWN(ROUNDDOWN(ROUNDDOWN(ROUNDDOWN((能力值计算器!F8+能力值计算器!E8*2+ROUNDDOWN(E3787/4,0))*能力值计算器!C2/100+5,0)*能力值计算器!H8,0)*能力值计算器!K8,0)*能力值计算器!L8,0)*VLOOKUP(能力值计算器!J8,能力变化对照表!A:B,2,0),0)</f>
        <v>-39</v>
      </c>
      <c r="J3787">
        <f t="shared" si="475"/>
        <v>0</v>
      </c>
      <c r="K3787">
        <f t="shared" si="476"/>
        <v>-6903</v>
      </c>
      <c r="L3787">
        <f t="shared" si="477"/>
        <v>9735</v>
      </c>
      <c r="M3787">
        <f t="shared" si="478"/>
        <v>255.1</v>
      </c>
      <c r="N3787">
        <f t="shared" si="479"/>
        <v>1</v>
      </c>
    </row>
    <row r="3788" spans="1:14">
      <c r="A3788">
        <f t="shared" si="472"/>
        <v>0</v>
      </c>
      <c r="B3788">
        <f t="shared" si="473"/>
        <v>0</v>
      </c>
      <c r="C3788">
        <v>252</v>
      </c>
      <c r="D3788">
        <v>72</v>
      </c>
      <c r="E3788">
        <f t="shared" si="474"/>
        <v>-999</v>
      </c>
      <c r="F3788">
        <f>能力值计算器!G2</f>
        <v>0</v>
      </c>
      <c r="G3788">
        <f>ROUNDDOWN((能力值计算器!F4+能力值计算器!E4*2+ROUNDDOWN(C3788/4,0))*能力值计算器!C2/100+10+能力值计算器!C2,0)</f>
        <v>177</v>
      </c>
      <c r="H3788">
        <f>ROUNDDOWN(ROUNDDOWN(ROUNDDOWN(ROUNDDOWN(ROUNDDOWN((能力值计算器!F6+能力值计算器!E6*2+ROUNDDOWN(D3788/4,0))*能力值计算器!C2/100+5,0)*能力值计算器!H6,0)*能力值计算器!K6,0)*能力值计算器!L6,0)*VLOOKUP(能力值计算器!J6,能力变化对照表!A:B,2,0),0)</f>
        <v>94</v>
      </c>
      <c r="I3788">
        <f>ROUNDDOWN(ROUNDDOWN(ROUNDDOWN(ROUNDDOWN(ROUNDDOWN((能力值计算器!F8+能力值计算器!E8*2+ROUNDDOWN(E3788/4,0))*能力值计算器!C2/100+5,0)*能力值计算器!H8,0)*能力值计算器!K8,0)*能力值计算器!L8,0)*VLOOKUP(能力值计算器!J8,能力变化对照表!A:B,2,0),0)</f>
        <v>-39</v>
      </c>
      <c r="J3788">
        <f t="shared" si="475"/>
        <v>0</v>
      </c>
      <c r="K3788">
        <f t="shared" si="476"/>
        <v>-6903</v>
      </c>
      <c r="L3788">
        <f t="shared" si="477"/>
        <v>9735</v>
      </c>
      <c r="M3788">
        <f t="shared" si="478"/>
        <v>255.1</v>
      </c>
      <c r="N3788">
        <f t="shared" si="479"/>
        <v>1</v>
      </c>
    </row>
    <row r="3789" spans="1:14">
      <c r="A3789">
        <f t="shared" si="472"/>
        <v>0</v>
      </c>
      <c r="B3789">
        <f t="shared" si="473"/>
        <v>0</v>
      </c>
      <c r="C3789">
        <v>124</v>
      </c>
      <c r="D3789">
        <v>140</v>
      </c>
      <c r="E3789">
        <f t="shared" si="474"/>
        <v>-999</v>
      </c>
      <c r="F3789">
        <f>能力值计算器!G2</f>
        <v>0</v>
      </c>
      <c r="G3789">
        <f>ROUNDDOWN((能力值计算器!F4+能力值计算器!E4*2+ROUNDDOWN(C3789/4,0))*能力值计算器!C2/100+10+能力值计算器!C2,0)</f>
        <v>161</v>
      </c>
      <c r="H3789">
        <f>ROUNDDOWN(ROUNDDOWN(ROUNDDOWN(ROUNDDOWN(ROUNDDOWN((能力值计算器!F6+能力值计算器!E6*2+ROUNDDOWN(D3789/4,0))*能力值计算器!C2/100+5,0)*能力值计算器!H6,0)*能力值计算器!K6,0)*能力值计算器!L6,0)*VLOOKUP(能力值计算器!J6,能力变化对照表!A:B,2,0),0)</f>
        <v>103</v>
      </c>
      <c r="I3789">
        <f>ROUNDDOWN(ROUNDDOWN(ROUNDDOWN(ROUNDDOWN(ROUNDDOWN((能力值计算器!F8+能力值计算器!E8*2+ROUNDDOWN(E3789/4,0))*能力值计算器!C2/100+5,0)*能力值计算器!H8,0)*能力值计算器!K8,0)*能力值计算器!L8,0)*VLOOKUP(能力值计算器!J8,能力变化对照表!A:B,2,0),0)</f>
        <v>-39</v>
      </c>
      <c r="J3789">
        <f t="shared" si="475"/>
        <v>0</v>
      </c>
      <c r="K3789">
        <f t="shared" si="476"/>
        <v>-6279</v>
      </c>
      <c r="L3789">
        <f t="shared" si="477"/>
        <v>10304</v>
      </c>
      <c r="M3789">
        <f t="shared" si="478"/>
        <v>239.1</v>
      </c>
      <c r="N3789">
        <f t="shared" si="479"/>
        <v>1</v>
      </c>
    </row>
    <row r="3790" spans="1:14">
      <c r="A3790">
        <f t="shared" si="472"/>
        <v>0</v>
      </c>
      <c r="B3790">
        <f t="shared" si="473"/>
        <v>0</v>
      </c>
      <c r="C3790">
        <v>124</v>
      </c>
      <c r="D3790">
        <v>144</v>
      </c>
      <c r="E3790">
        <f t="shared" si="474"/>
        <v>-999</v>
      </c>
      <c r="F3790">
        <f>能力值计算器!G2</f>
        <v>0</v>
      </c>
      <c r="G3790">
        <f>ROUNDDOWN((能力值计算器!F4+能力值计算器!E4*2+ROUNDDOWN(C3790/4,0))*能力值计算器!C2/100+10+能力值计算器!C2,0)</f>
        <v>161</v>
      </c>
      <c r="H3790">
        <f>ROUNDDOWN(ROUNDDOWN(ROUNDDOWN(ROUNDDOWN(ROUNDDOWN((能力值计算器!F6+能力值计算器!E6*2+ROUNDDOWN(D3790/4,0))*能力值计算器!C2/100+5,0)*能力值计算器!H6,0)*能力值计算器!K6,0)*能力值计算器!L6,0)*VLOOKUP(能力值计算器!J6,能力变化对照表!A:B,2,0),0)</f>
        <v>103</v>
      </c>
      <c r="I3790">
        <f>ROUNDDOWN(ROUNDDOWN(ROUNDDOWN(ROUNDDOWN(ROUNDDOWN((能力值计算器!F8+能力值计算器!E8*2+ROUNDDOWN(E3790/4,0))*能力值计算器!C2/100+5,0)*能力值计算器!H8,0)*能力值计算器!K8,0)*能力值计算器!L8,0)*VLOOKUP(能力值计算器!J8,能力变化对照表!A:B,2,0),0)</f>
        <v>-39</v>
      </c>
      <c r="J3790">
        <f t="shared" si="475"/>
        <v>0</v>
      </c>
      <c r="K3790">
        <f t="shared" si="476"/>
        <v>-6279</v>
      </c>
      <c r="L3790">
        <f t="shared" si="477"/>
        <v>10304</v>
      </c>
      <c r="M3790">
        <f t="shared" si="478"/>
        <v>239.1</v>
      </c>
      <c r="N3790">
        <f t="shared" si="479"/>
        <v>1</v>
      </c>
    </row>
    <row r="3791" spans="1:14">
      <c r="A3791">
        <f t="shared" si="472"/>
        <v>0</v>
      </c>
      <c r="B3791">
        <f t="shared" si="473"/>
        <v>0</v>
      </c>
      <c r="C3791">
        <v>128</v>
      </c>
      <c r="D3791">
        <v>140</v>
      </c>
      <c r="E3791">
        <f t="shared" si="474"/>
        <v>-999</v>
      </c>
      <c r="F3791">
        <f>能力值计算器!G2</f>
        <v>0</v>
      </c>
      <c r="G3791">
        <f>ROUNDDOWN((能力值计算器!F4+能力值计算器!E4*2+ROUNDDOWN(C3791/4,0))*能力值计算器!C2/100+10+能力值计算器!C2,0)</f>
        <v>161</v>
      </c>
      <c r="H3791">
        <f>ROUNDDOWN(ROUNDDOWN(ROUNDDOWN(ROUNDDOWN(ROUNDDOWN((能力值计算器!F6+能力值计算器!E6*2+ROUNDDOWN(D3791/4,0))*能力值计算器!C2/100+5,0)*能力值计算器!H6,0)*能力值计算器!K6,0)*能力值计算器!L6,0)*VLOOKUP(能力值计算器!J6,能力变化对照表!A:B,2,0),0)</f>
        <v>103</v>
      </c>
      <c r="I3791">
        <f>ROUNDDOWN(ROUNDDOWN(ROUNDDOWN(ROUNDDOWN(ROUNDDOWN((能力值计算器!F8+能力值计算器!E8*2+ROUNDDOWN(E3791/4,0))*能力值计算器!C2/100+5,0)*能力值计算器!H8,0)*能力值计算器!K8,0)*能力值计算器!L8,0)*VLOOKUP(能力值计算器!J8,能力变化对照表!A:B,2,0),0)</f>
        <v>-39</v>
      </c>
      <c r="J3791">
        <f t="shared" si="475"/>
        <v>0</v>
      </c>
      <c r="K3791">
        <f t="shared" si="476"/>
        <v>-6279</v>
      </c>
      <c r="L3791">
        <f t="shared" si="477"/>
        <v>10304</v>
      </c>
      <c r="M3791">
        <f t="shared" si="478"/>
        <v>239.1</v>
      </c>
      <c r="N3791">
        <f t="shared" si="479"/>
        <v>1</v>
      </c>
    </row>
    <row r="3792" spans="1:14">
      <c r="A3792">
        <f t="shared" si="472"/>
        <v>0</v>
      </c>
      <c r="B3792">
        <f t="shared" si="473"/>
        <v>0</v>
      </c>
      <c r="C3792">
        <v>128</v>
      </c>
      <c r="D3792">
        <v>144</v>
      </c>
      <c r="E3792">
        <f t="shared" si="474"/>
        <v>-999</v>
      </c>
      <c r="F3792">
        <f>能力值计算器!G2</f>
        <v>0</v>
      </c>
      <c r="G3792">
        <f>ROUNDDOWN((能力值计算器!F4+能力值计算器!E4*2+ROUNDDOWN(C3792/4,0))*能力值计算器!C2/100+10+能力值计算器!C2,0)</f>
        <v>161</v>
      </c>
      <c r="H3792">
        <f>ROUNDDOWN(ROUNDDOWN(ROUNDDOWN(ROUNDDOWN(ROUNDDOWN((能力值计算器!F6+能力值计算器!E6*2+ROUNDDOWN(D3792/4,0))*能力值计算器!C2/100+5,0)*能力值计算器!H6,0)*能力值计算器!K6,0)*能力值计算器!L6,0)*VLOOKUP(能力值计算器!J6,能力变化对照表!A:B,2,0),0)</f>
        <v>103</v>
      </c>
      <c r="I3792">
        <f>ROUNDDOWN(ROUNDDOWN(ROUNDDOWN(ROUNDDOWN(ROUNDDOWN((能力值计算器!F8+能力值计算器!E8*2+ROUNDDOWN(E3792/4,0))*能力值计算器!C2/100+5,0)*能力值计算器!H8,0)*能力值计算器!K8,0)*能力值计算器!L8,0)*VLOOKUP(能力值计算器!J8,能力变化对照表!A:B,2,0),0)</f>
        <v>-39</v>
      </c>
      <c r="J3792">
        <f t="shared" si="475"/>
        <v>0</v>
      </c>
      <c r="K3792">
        <f t="shared" si="476"/>
        <v>-6279</v>
      </c>
      <c r="L3792">
        <f t="shared" si="477"/>
        <v>10304</v>
      </c>
      <c r="M3792">
        <f t="shared" si="478"/>
        <v>239.1</v>
      </c>
      <c r="N3792">
        <f t="shared" si="479"/>
        <v>1</v>
      </c>
    </row>
    <row r="3793" spans="1:14">
      <c r="A3793">
        <f t="shared" si="472"/>
        <v>0</v>
      </c>
      <c r="B3793">
        <f t="shared" si="473"/>
        <v>0</v>
      </c>
      <c r="C3793">
        <v>164</v>
      </c>
      <c r="D3793">
        <v>116</v>
      </c>
      <c r="E3793">
        <f t="shared" si="474"/>
        <v>-999</v>
      </c>
      <c r="F3793">
        <f>能力值计算器!G2</f>
        <v>0</v>
      </c>
      <c r="G3793">
        <f>ROUNDDOWN((能力值计算器!F4+能力值计算器!E4*2+ROUNDDOWN(C3793/4,0))*能力值计算器!C2/100+10+能力值计算器!C2,0)</f>
        <v>166</v>
      </c>
      <c r="H3793">
        <f>ROUNDDOWN(ROUNDDOWN(ROUNDDOWN(ROUNDDOWN(ROUNDDOWN((能力值计算器!F6+能力值计算器!E6*2+ROUNDDOWN(D3793/4,0))*能力值计算器!C2/100+5,0)*能力值计算器!H6,0)*能力值计算器!K6,0)*能力值计算器!L6,0)*VLOOKUP(能力值计算器!J6,能力变化对照表!A:B,2,0),0)</f>
        <v>100</v>
      </c>
      <c r="I3793">
        <f>ROUNDDOWN(ROUNDDOWN(ROUNDDOWN(ROUNDDOWN(ROUNDDOWN((能力值计算器!F8+能力值计算器!E8*2+ROUNDDOWN(E3793/4,0))*能力值计算器!C2/100+5,0)*能力值计算器!H8,0)*能力值计算器!K8,0)*能力值计算器!L8,0)*VLOOKUP(能力值计算器!J8,能力变化对照表!A:B,2,0),0)</f>
        <v>-39</v>
      </c>
      <c r="J3793">
        <f t="shared" si="475"/>
        <v>0</v>
      </c>
      <c r="K3793">
        <f t="shared" si="476"/>
        <v>-6474</v>
      </c>
      <c r="L3793">
        <f t="shared" si="477"/>
        <v>10126</v>
      </c>
      <c r="M3793">
        <f t="shared" si="478"/>
        <v>244.1</v>
      </c>
      <c r="N3793">
        <f t="shared" si="479"/>
        <v>1</v>
      </c>
    </row>
    <row r="3794" spans="1:14">
      <c r="A3794">
        <f t="shared" si="472"/>
        <v>0</v>
      </c>
      <c r="B3794">
        <f t="shared" si="473"/>
        <v>0</v>
      </c>
      <c r="C3794">
        <v>164</v>
      </c>
      <c r="D3794">
        <v>120</v>
      </c>
      <c r="E3794">
        <f t="shared" si="474"/>
        <v>-999</v>
      </c>
      <c r="F3794">
        <f>能力值计算器!G2</f>
        <v>0</v>
      </c>
      <c r="G3794">
        <f>ROUNDDOWN((能力值计算器!F4+能力值计算器!E4*2+ROUNDDOWN(C3794/4,0))*能力值计算器!C2/100+10+能力值计算器!C2,0)</f>
        <v>166</v>
      </c>
      <c r="H3794">
        <f>ROUNDDOWN(ROUNDDOWN(ROUNDDOWN(ROUNDDOWN(ROUNDDOWN((能力值计算器!F6+能力值计算器!E6*2+ROUNDDOWN(D3794/4,0))*能力值计算器!C2/100+5,0)*能力值计算器!H6,0)*能力值计算器!K6,0)*能力值计算器!L6,0)*VLOOKUP(能力值计算器!J6,能力变化对照表!A:B,2,0),0)</f>
        <v>100</v>
      </c>
      <c r="I3794">
        <f>ROUNDDOWN(ROUNDDOWN(ROUNDDOWN(ROUNDDOWN(ROUNDDOWN((能力值计算器!F8+能力值计算器!E8*2+ROUNDDOWN(E3794/4,0))*能力值计算器!C2/100+5,0)*能力值计算器!H8,0)*能力值计算器!K8,0)*能力值计算器!L8,0)*VLOOKUP(能力值计算器!J8,能力变化对照表!A:B,2,0),0)</f>
        <v>-39</v>
      </c>
      <c r="J3794">
        <f t="shared" si="475"/>
        <v>0</v>
      </c>
      <c r="K3794">
        <f t="shared" si="476"/>
        <v>-6474</v>
      </c>
      <c r="L3794">
        <f t="shared" si="477"/>
        <v>10126</v>
      </c>
      <c r="M3794">
        <f t="shared" si="478"/>
        <v>244.1</v>
      </c>
      <c r="N3794">
        <f t="shared" si="479"/>
        <v>1</v>
      </c>
    </row>
    <row r="3795" spans="1:14">
      <c r="A3795">
        <f t="shared" si="472"/>
        <v>0</v>
      </c>
      <c r="B3795">
        <f t="shared" si="473"/>
        <v>0</v>
      </c>
      <c r="C3795">
        <v>168</v>
      </c>
      <c r="D3795">
        <v>116</v>
      </c>
      <c r="E3795">
        <f t="shared" si="474"/>
        <v>-999</v>
      </c>
      <c r="F3795">
        <f>能力值计算器!G2</f>
        <v>0</v>
      </c>
      <c r="G3795">
        <f>ROUNDDOWN((能力值计算器!F4+能力值计算器!E4*2+ROUNDDOWN(C3795/4,0))*能力值计算器!C2/100+10+能力值计算器!C2,0)</f>
        <v>166</v>
      </c>
      <c r="H3795">
        <f>ROUNDDOWN(ROUNDDOWN(ROUNDDOWN(ROUNDDOWN(ROUNDDOWN((能力值计算器!F6+能力值计算器!E6*2+ROUNDDOWN(D3795/4,0))*能力值计算器!C2/100+5,0)*能力值计算器!H6,0)*能力值计算器!K6,0)*能力值计算器!L6,0)*VLOOKUP(能力值计算器!J6,能力变化对照表!A:B,2,0),0)</f>
        <v>100</v>
      </c>
      <c r="I3795">
        <f>ROUNDDOWN(ROUNDDOWN(ROUNDDOWN(ROUNDDOWN(ROUNDDOWN((能力值计算器!F8+能力值计算器!E8*2+ROUNDDOWN(E3795/4,0))*能力值计算器!C2/100+5,0)*能力值计算器!H8,0)*能力值计算器!K8,0)*能力值计算器!L8,0)*VLOOKUP(能力值计算器!J8,能力变化对照表!A:B,2,0),0)</f>
        <v>-39</v>
      </c>
      <c r="J3795">
        <f t="shared" si="475"/>
        <v>0</v>
      </c>
      <c r="K3795">
        <f t="shared" si="476"/>
        <v>-6474</v>
      </c>
      <c r="L3795">
        <f t="shared" si="477"/>
        <v>10126</v>
      </c>
      <c r="M3795">
        <f t="shared" si="478"/>
        <v>244.1</v>
      </c>
      <c r="N3795">
        <f t="shared" si="479"/>
        <v>1</v>
      </c>
    </row>
    <row r="3796" spans="1:14">
      <c r="A3796">
        <f t="shared" si="472"/>
        <v>0</v>
      </c>
      <c r="B3796">
        <f t="shared" si="473"/>
        <v>0</v>
      </c>
      <c r="C3796">
        <v>168</v>
      </c>
      <c r="D3796">
        <v>120</v>
      </c>
      <c r="E3796">
        <f t="shared" si="474"/>
        <v>-999</v>
      </c>
      <c r="F3796">
        <f>能力值计算器!G2</f>
        <v>0</v>
      </c>
      <c r="G3796">
        <f>ROUNDDOWN((能力值计算器!F4+能力值计算器!E4*2+ROUNDDOWN(C3796/4,0))*能力值计算器!C2/100+10+能力值计算器!C2,0)</f>
        <v>166</v>
      </c>
      <c r="H3796">
        <f>ROUNDDOWN(ROUNDDOWN(ROUNDDOWN(ROUNDDOWN(ROUNDDOWN((能力值计算器!F6+能力值计算器!E6*2+ROUNDDOWN(D3796/4,0))*能力值计算器!C2/100+5,0)*能力值计算器!H6,0)*能力值计算器!K6,0)*能力值计算器!L6,0)*VLOOKUP(能力值计算器!J6,能力变化对照表!A:B,2,0),0)</f>
        <v>100</v>
      </c>
      <c r="I3796">
        <f>ROUNDDOWN(ROUNDDOWN(ROUNDDOWN(ROUNDDOWN(ROUNDDOWN((能力值计算器!F8+能力值计算器!E8*2+ROUNDDOWN(E3796/4,0))*能力值计算器!C2/100+5,0)*能力值计算器!H8,0)*能力值计算器!K8,0)*能力值计算器!L8,0)*VLOOKUP(能力值计算器!J8,能力变化对照表!A:B,2,0),0)</f>
        <v>-39</v>
      </c>
      <c r="J3796">
        <f t="shared" si="475"/>
        <v>0</v>
      </c>
      <c r="K3796">
        <f t="shared" si="476"/>
        <v>-6474</v>
      </c>
      <c r="L3796">
        <f t="shared" si="477"/>
        <v>10126</v>
      </c>
      <c r="M3796">
        <f t="shared" si="478"/>
        <v>244.1</v>
      </c>
      <c r="N3796">
        <f t="shared" si="479"/>
        <v>1</v>
      </c>
    </row>
    <row r="3797" spans="1:14">
      <c r="A3797">
        <f t="shared" si="472"/>
        <v>0</v>
      </c>
      <c r="B3797">
        <f t="shared" si="473"/>
        <v>0</v>
      </c>
      <c r="C3797">
        <v>236</v>
      </c>
      <c r="D3797">
        <v>76</v>
      </c>
      <c r="E3797">
        <f t="shared" si="474"/>
        <v>-999</v>
      </c>
      <c r="F3797">
        <f>能力值计算器!G2</f>
        <v>0</v>
      </c>
      <c r="G3797">
        <f>ROUNDDOWN((能力值计算器!F4+能力值计算器!E4*2+ROUNDDOWN(C3797/4,0))*能力值计算器!C2/100+10+能力值计算器!C2,0)</f>
        <v>175</v>
      </c>
      <c r="H3797">
        <f>ROUNDDOWN(ROUNDDOWN(ROUNDDOWN(ROUNDDOWN(ROUNDDOWN((能力值计算器!F6+能力值计算器!E6*2+ROUNDDOWN(D3797/4,0))*能力值计算器!C2/100+5,0)*能力值计算器!H6,0)*能力值计算器!K6,0)*能力值计算器!L6,0)*VLOOKUP(能力值计算器!J6,能力变化对照表!A:B,2,0),0)</f>
        <v>95</v>
      </c>
      <c r="I3797">
        <f>ROUNDDOWN(ROUNDDOWN(ROUNDDOWN(ROUNDDOWN(ROUNDDOWN((能力值计算器!F8+能力值计算器!E8*2+ROUNDDOWN(E3797/4,0))*能力值计算器!C2/100+5,0)*能力值计算器!H8,0)*能力值计算器!K8,0)*能力值计算器!L8,0)*VLOOKUP(能力值计算器!J8,能力变化对照表!A:B,2,0),0)</f>
        <v>-39</v>
      </c>
      <c r="J3797">
        <f t="shared" si="475"/>
        <v>0</v>
      </c>
      <c r="K3797">
        <f t="shared" si="476"/>
        <v>-6825</v>
      </c>
      <c r="L3797">
        <f t="shared" si="477"/>
        <v>9800</v>
      </c>
      <c r="M3797">
        <f t="shared" si="478"/>
        <v>253.1</v>
      </c>
      <c r="N3797">
        <f t="shared" si="479"/>
        <v>1</v>
      </c>
    </row>
    <row r="3798" spans="1:14">
      <c r="A3798">
        <f t="shared" si="472"/>
        <v>0</v>
      </c>
      <c r="B3798">
        <f t="shared" si="473"/>
        <v>0</v>
      </c>
      <c r="C3798">
        <v>236</v>
      </c>
      <c r="D3798">
        <v>80</v>
      </c>
      <c r="E3798">
        <f t="shared" si="474"/>
        <v>-999</v>
      </c>
      <c r="F3798">
        <f>能力值计算器!G2</f>
        <v>0</v>
      </c>
      <c r="G3798">
        <f>ROUNDDOWN((能力值计算器!F4+能力值计算器!E4*2+ROUNDDOWN(C3798/4,0))*能力值计算器!C2/100+10+能力值计算器!C2,0)</f>
        <v>175</v>
      </c>
      <c r="H3798">
        <f>ROUNDDOWN(ROUNDDOWN(ROUNDDOWN(ROUNDDOWN(ROUNDDOWN((能力值计算器!F6+能力值计算器!E6*2+ROUNDDOWN(D3798/4,0))*能力值计算器!C2/100+5,0)*能力值计算器!H6,0)*能力值计算器!K6,0)*能力值计算器!L6,0)*VLOOKUP(能力值计算器!J6,能力变化对照表!A:B,2,0),0)</f>
        <v>95</v>
      </c>
      <c r="I3798">
        <f>ROUNDDOWN(ROUNDDOWN(ROUNDDOWN(ROUNDDOWN(ROUNDDOWN((能力值计算器!F8+能力值计算器!E8*2+ROUNDDOWN(E3798/4,0))*能力值计算器!C2/100+5,0)*能力值计算器!H8,0)*能力值计算器!K8,0)*能力值计算器!L8,0)*VLOOKUP(能力值计算器!J8,能力变化对照表!A:B,2,0),0)</f>
        <v>-39</v>
      </c>
      <c r="J3798">
        <f t="shared" si="475"/>
        <v>0</v>
      </c>
      <c r="K3798">
        <f t="shared" si="476"/>
        <v>-6825</v>
      </c>
      <c r="L3798">
        <f t="shared" si="477"/>
        <v>9800</v>
      </c>
      <c r="M3798">
        <f t="shared" si="478"/>
        <v>253.1</v>
      </c>
      <c r="N3798">
        <f t="shared" si="479"/>
        <v>1</v>
      </c>
    </row>
    <row r="3799" spans="1:14">
      <c r="A3799">
        <f t="shared" si="472"/>
        <v>0</v>
      </c>
      <c r="B3799">
        <f t="shared" si="473"/>
        <v>0</v>
      </c>
      <c r="C3799">
        <v>240</v>
      </c>
      <c r="D3799">
        <v>76</v>
      </c>
      <c r="E3799">
        <f t="shared" si="474"/>
        <v>-999</v>
      </c>
      <c r="F3799">
        <f>能力值计算器!G2</f>
        <v>0</v>
      </c>
      <c r="G3799">
        <f>ROUNDDOWN((能力值计算器!F4+能力值计算器!E4*2+ROUNDDOWN(C3799/4,0))*能力值计算器!C2/100+10+能力值计算器!C2,0)</f>
        <v>175</v>
      </c>
      <c r="H3799">
        <f>ROUNDDOWN(ROUNDDOWN(ROUNDDOWN(ROUNDDOWN(ROUNDDOWN((能力值计算器!F6+能力值计算器!E6*2+ROUNDDOWN(D3799/4,0))*能力值计算器!C2/100+5,0)*能力值计算器!H6,0)*能力值计算器!K6,0)*能力值计算器!L6,0)*VLOOKUP(能力值计算器!J6,能力变化对照表!A:B,2,0),0)</f>
        <v>95</v>
      </c>
      <c r="I3799">
        <f>ROUNDDOWN(ROUNDDOWN(ROUNDDOWN(ROUNDDOWN(ROUNDDOWN((能力值计算器!F8+能力值计算器!E8*2+ROUNDDOWN(E3799/4,0))*能力值计算器!C2/100+5,0)*能力值计算器!H8,0)*能力值计算器!K8,0)*能力值计算器!L8,0)*VLOOKUP(能力值计算器!J8,能力变化对照表!A:B,2,0),0)</f>
        <v>-39</v>
      </c>
      <c r="J3799">
        <f t="shared" si="475"/>
        <v>0</v>
      </c>
      <c r="K3799">
        <f t="shared" si="476"/>
        <v>-6825</v>
      </c>
      <c r="L3799">
        <f t="shared" si="477"/>
        <v>9800</v>
      </c>
      <c r="M3799">
        <f t="shared" si="478"/>
        <v>253.1</v>
      </c>
      <c r="N3799">
        <f t="shared" si="479"/>
        <v>1</v>
      </c>
    </row>
    <row r="3800" spans="1:14">
      <c r="A3800">
        <f t="shared" si="472"/>
        <v>0</v>
      </c>
      <c r="B3800">
        <f t="shared" si="473"/>
        <v>0</v>
      </c>
      <c r="C3800">
        <v>240</v>
      </c>
      <c r="D3800">
        <v>80</v>
      </c>
      <c r="E3800">
        <f t="shared" si="474"/>
        <v>-999</v>
      </c>
      <c r="F3800">
        <f>能力值计算器!G2</f>
        <v>0</v>
      </c>
      <c r="G3800">
        <f>ROUNDDOWN((能力值计算器!F4+能力值计算器!E4*2+ROUNDDOWN(C3800/4,0))*能力值计算器!C2/100+10+能力值计算器!C2,0)</f>
        <v>175</v>
      </c>
      <c r="H3800">
        <f>ROUNDDOWN(ROUNDDOWN(ROUNDDOWN(ROUNDDOWN(ROUNDDOWN((能力值计算器!F6+能力值计算器!E6*2+ROUNDDOWN(D3800/4,0))*能力值计算器!C2/100+5,0)*能力值计算器!H6,0)*能力值计算器!K6,0)*能力值计算器!L6,0)*VLOOKUP(能力值计算器!J6,能力变化对照表!A:B,2,0),0)</f>
        <v>95</v>
      </c>
      <c r="I3800">
        <f>ROUNDDOWN(ROUNDDOWN(ROUNDDOWN(ROUNDDOWN(ROUNDDOWN((能力值计算器!F8+能力值计算器!E8*2+ROUNDDOWN(E3800/4,0))*能力值计算器!C2/100+5,0)*能力值计算器!H8,0)*能力值计算器!K8,0)*能力值计算器!L8,0)*VLOOKUP(能力值计算器!J8,能力变化对照表!A:B,2,0),0)</f>
        <v>-39</v>
      </c>
      <c r="J3800">
        <f t="shared" si="475"/>
        <v>0</v>
      </c>
      <c r="K3800">
        <f t="shared" si="476"/>
        <v>-6825</v>
      </c>
      <c r="L3800">
        <f t="shared" si="477"/>
        <v>9800</v>
      </c>
      <c r="M3800">
        <f t="shared" si="478"/>
        <v>253.1</v>
      </c>
      <c r="N3800">
        <f t="shared" si="479"/>
        <v>1</v>
      </c>
    </row>
    <row r="3801" spans="1:14">
      <c r="A3801">
        <f t="shared" si="472"/>
        <v>0</v>
      </c>
      <c r="B3801">
        <f t="shared" si="473"/>
        <v>0</v>
      </c>
      <c r="C3801">
        <v>220</v>
      </c>
      <c r="D3801">
        <v>84</v>
      </c>
      <c r="E3801">
        <f t="shared" si="474"/>
        <v>-999</v>
      </c>
      <c r="F3801">
        <f>能力值计算器!G2</f>
        <v>0</v>
      </c>
      <c r="G3801">
        <f>ROUNDDOWN((能力值计算器!F4+能力值计算器!E4*2+ROUNDDOWN(C3801/4,0))*能力值计算器!C2/100+10+能力值计算器!C2,0)</f>
        <v>173</v>
      </c>
      <c r="H3801">
        <f>ROUNDDOWN(ROUNDDOWN(ROUNDDOWN(ROUNDDOWN(ROUNDDOWN((能力值计算器!F6+能力值计算器!E6*2+ROUNDDOWN(D3801/4,0))*能力值计算器!C2/100+5,0)*能力值计算器!H6,0)*能力值计算器!K6,0)*能力值计算器!L6,0)*VLOOKUP(能力值计算器!J6,能力变化对照表!A:B,2,0),0)</f>
        <v>96</v>
      </c>
      <c r="I3801">
        <f>ROUNDDOWN(ROUNDDOWN(ROUNDDOWN(ROUNDDOWN(ROUNDDOWN((能力值计算器!F8+能力值计算器!E8*2+ROUNDDOWN(E3801/4,0))*能力值计算器!C2/100+5,0)*能力值计算器!H8,0)*能力值计算器!K8,0)*能力值计算器!L8,0)*VLOOKUP(能力值计算器!J8,能力变化对照表!A:B,2,0),0)</f>
        <v>-39</v>
      </c>
      <c r="J3801">
        <f t="shared" si="475"/>
        <v>0</v>
      </c>
      <c r="K3801">
        <f t="shared" si="476"/>
        <v>-6747</v>
      </c>
      <c r="L3801">
        <f t="shared" si="477"/>
        <v>9861</v>
      </c>
      <c r="M3801">
        <f t="shared" si="478"/>
        <v>251.1</v>
      </c>
      <c r="N3801">
        <f t="shared" si="479"/>
        <v>1</v>
      </c>
    </row>
    <row r="3802" spans="1:14">
      <c r="A3802">
        <f t="shared" si="472"/>
        <v>0</v>
      </c>
      <c r="B3802">
        <f t="shared" si="473"/>
        <v>0</v>
      </c>
      <c r="C3802">
        <v>220</v>
      </c>
      <c r="D3802">
        <v>88</v>
      </c>
      <c r="E3802">
        <f t="shared" si="474"/>
        <v>-999</v>
      </c>
      <c r="F3802">
        <f>能力值计算器!G2</f>
        <v>0</v>
      </c>
      <c r="G3802">
        <f>ROUNDDOWN((能力值计算器!F4+能力值计算器!E4*2+ROUNDDOWN(C3802/4,0))*能力值计算器!C2/100+10+能力值计算器!C2,0)</f>
        <v>173</v>
      </c>
      <c r="H3802">
        <f>ROUNDDOWN(ROUNDDOWN(ROUNDDOWN(ROUNDDOWN(ROUNDDOWN((能力值计算器!F6+能力值计算器!E6*2+ROUNDDOWN(D3802/4,0))*能力值计算器!C2/100+5,0)*能力值计算器!H6,0)*能力值计算器!K6,0)*能力值计算器!L6,0)*VLOOKUP(能力值计算器!J6,能力变化对照表!A:B,2,0),0)</f>
        <v>96</v>
      </c>
      <c r="I3802">
        <f>ROUNDDOWN(ROUNDDOWN(ROUNDDOWN(ROUNDDOWN(ROUNDDOWN((能力值计算器!F8+能力值计算器!E8*2+ROUNDDOWN(E3802/4,0))*能力值计算器!C2/100+5,0)*能力值计算器!H8,0)*能力值计算器!K8,0)*能力值计算器!L8,0)*VLOOKUP(能力值计算器!J8,能力变化对照表!A:B,2,0),0)</f>
        <v>-39</v>
      </c>
      <c r="J3802">
        <f t="shared" si="475"/>
        <v>0</v>
      </c>
      <c r="K3802">
        <f t="shared" si="476"/>
        <v>-6747</v>
      </c>
      <c r="L3802">
        <f t="shared" si="477"/>
        <v>9861</v>
      </c>
      <c r="M3802">
        <f t="shared" si="478"/>
        <v>251.1</v>
      </c>
      <c r="N3802">
        <f t="shared" si="479"/>
        <v>1</v>
      </c>
    </row>
    <row r="3803" spans="1:14">
      <c r="A3803">
        <f t="shared" si="472"/>
        <v>0</v>
      </c>
      <c r="B3803">
        <f t="shared" si="473"/>
        <v>0</v>
      </c>
      <c r="C3803">
        <v>224</v>
      </c>
      <c r="D3803">
        <v>84</v>
      </c>
      <c r="E3803">
        <f t="shared" si="474"/>
        <v>-999</v>
      </c>
      <c r="F3803">
        <f>能力值计算器!G2</f>
        <v>0</v>
      </c>
      <c r="G3803">
        <f>ROUNDDOWN((能力值计算器!F4+能力值计算器!E4*2+ROUNDDOWN(C3803/4,0))*能力值计算器!C2/100+10+能力值计算器!C2,0)</f>
        <v>173</v>
      </c>
      <c r="H3803">
        <f>ROUNDDOWN(ROUNDDOWN(ROUNDDOWN(ROUNDDOWN(ROUNDDOWN((能力值计算器!F6+能力值计算器!E6*2+ROUNDDOWN(D3803/4,0))*能力值计算器!C2/100+5,0)*能力值计算器!H6,0)*能力值计算器!K6,0)*能力值计算器!L6,0)*VLOOKUP(能力值计算器!J6,能力变化对照表!A:B,2,0),0)</f>
        <v>96</v>
      </c>
      <c r="I3803">
        <f>ROUNDDOWN(ROUNDDOWN(ROUNDDOWN(ROUNDDOWN(ROUNDDOWN((能力值计算器!F8+能力值计算器!E8*2+ROUNDDOWN(E3803/4,0))*能力值计算器!C2/100+5,0)*能力值计算器!H8,0)*能力值计算器!K8,0)*能力值计算器!L8,0)*VLOOKUP(能力值计算器!J8,能力变化对照表!A:B,2,0),0)</f>
        <v>-39</v>
      </c>
      <c r="J3803">
        <f t="shared" si="475"/>
        <v>0</v>
      </c>
      <c r="K3803">
        <f t="shared" si="476"/>
        <v>-6747</v>
      </c>
      <c r="L3803">
        <f t="shared" si="477"/>
        <v>9861</v>
      </c>
      <c r="M3803">
        <f t="shared" si="478"/>
        <v>251.1</v>
      </c>
      <c r="N3803">
        <f t="shared" si="479"/>
        <v>1</v>
      </c>
    </row>
    <row r="3804" spans="1:14">
      <c r="A3804">
        <f t="shared" si="472"/>
        <v>0</v>
      </c>
      <c r="B3804">
        <f t="shared" si="473"/>
        <v>0</v>
      </c>
      <c r="C3804">
        <v>224</v>
      </c>
      <c r="D3804">
        <v>88</v>
      </c>
      <c r="E3804">
        <f t="shared" si="474"/>
        <v>-999</v>
      </c>
      <c r="F3804">
        <f>能力值计算器!G2</f>
        <v>0</v>
      </c>
      <c r="G3804">
        <f>ROUNDDOWN((能力值计算器!F4+能力值计算器!E4*2+ROUNDDOWN(C3804/4,0))*能力值计算器!C2/100+10+能力值计算器!C2,0)</f>
        <v>173</v>
      </c>
      <c r="H3804">
        <f>ROUNDDOWN(ROUNDDOWN(ROUNDDOWN(ROUNDDOWN(ROUNDDOWN((能力值计算器!F6+能力值计算器!E6*2+ROUNDDOWN(D3804/4,0))*能力值计算器!C2/100+5,0)*能力值计算器!H6,0)*能力值计算器!K6,0)*能力值计算器!L6,0)*VLOOKUP(能力值计算器!J6,能力变化对照表!A:B,2,0),0)</f>
        <v>96</v>
      </c>
      <c r="I3804">
        <f>ROUNDDOWN(ROUNDDOWN(ROUNDDOWN(ROUNDDOWN(ROUNDDOWN((能力值计算器!F8+能力值计算器!E8*2+ROUNDDOWN(E3804/4,0))*能力值计算器!C2/100+5,0)*能力值计算器!H8,0)*能力值计算器!K8,0)*能力值计算器!L8,0)*VLOOKUP(能力值计算器!J8,能力变化对照表!A:B,2,0),0)</f>
        <v>-39</v>
      </c>
      <c r="J3804">
        <f t="shared" si="475"/>
        <v>0</v>
      </c>
      <c r="K3804">
        <f t="shared" si="476"/>
        <v>-6747</v>
      </c>
      <c r="L3804">
        <f t="shared" si="477"/>
        <v>9861</v>
      </c>
      <c r="M3804">
        <f t="shared" si="478"/>
        <v>251.1</v>
      </c>
      <c r="N3804">
        <f t="shared" si="479"/>
        <v>1</v>
      </c>
    </row>
    <row r="3805" spans="1:14">
      <c r="A3805">
        <f t="shared" si="472"/>
        <v>0</v>
      </c>
      <c r="B3805">
        <f t="shared" si="473"/>
        <v>0</v>
      </c>
      <c r="C3805">
        <v>148</v>
      </c>
      <c r="D3805">
        <v>124</v>
      </c>
      <c r="E3805">
        <f t="shared" si="474"/>
        <v>-999</v>
      </c>
      <c r="F3805">
        <f>能力值计算器!G2</f>
        <v>0</v>
      </c>
      <c r="G3805">
        <f>ROUNDDOWN((能力值计算器!F4+能力值计算器!E4*2+ROUNDDOWN(C3805/4,0))*能力值计算器!C2/100+10+能力值计算器!C2,0)</f>
        <v>164</v>
      </c>
      <c r="H3805">
        <f>ROUNDDOWN(ROUNDDOWN(ROUNDDOWN(ROUNDDOWN(ROUNDDOWN((能力值计算器!F6+能力值计算器!E6*2+ROUNDDOWN(D3805/4,0))*能力值计算器!C2/100+5,0)*能力值计算器!H6,0)*能力值计算器!K6,0)*能力值计算器!L6,0)*VLOOKUP(能力值计算器!J6,能力变化对照表!A:B,2,0),0)</f>
        <v>101</v>
      </c>
      <c r="I3805">
        <f>ROUNDDOWN(ROUNDDOWN(ROUNDDOWN(ROUNDDOWN(ROUNDDOWN((能力值计算器!F8+能力值计算器!E8*2+ROUNDDOWN(E3805/4,0))*能力值计算器!C2/100+5,0)*能力值计算器!H8,0)*能力值计算器!K8,0)*能力值计算器!L8,0)*VLOOKUP(能力值计算器!J8,能力变化对照表!A:B,2,0),0)</f>
        <v>-39</v>
      </c>
      <c r="J3805">
        <f t="shared" si="475"/>
        <v>0</v>
      </c>
      <c r="K3805">
        <f t="shared" si="476"/>
        <v>-6396</v>
      </c>
      <c r="L3805">
        <f t="shared" si="477"/>
        <v>10168</v>
      </c>
      <c r="M3805">
        <f t="shared" si="478"/>
        <v>242.1</v>
      </c>
      <c r="N3805">
        <f t="shared" si="479"/>
        <v>1</v>
      </c>
    </row>
    <row r="3806" spans="1:14">
      <c r="A3806">
        <f t="shared" si="472"/>
        <v>0</v>
      </c>
      <c r="B3806">
        <f t="shared" si="473"/>
        <v>0</v>
      </c>
      <c r="C3806">
        <v>148</v>
      </c>
      <c r="D3806">
        <v>128</v>
      </c>
      <c r="E3806">
        <f t="shared" si="474"/>
        <v>-999</v>
      </c>
      <c r="F3806">
        <f>能力值计算器!G2</f>
        <v>0</v>
      </c>
      <c r="G3806">
        <f>ROUNDDOWN((能力值计算器!F4+能力值计算器!E4*2+ROUNDDOWN(C3806/4,0))*能力值计算器!C2/100+10+能力值计算器!C2,0)</f>
        <v>164</v>
      </c>
      <c r="H3806">
        <f>ROUNDDOWN(ROUNDDOWN(ROUNDDOWN(ROUNDDOWN(ROUNDDOWN((能力值计算器!F6+能力值计算器!E6*2+ROUNDDOWN(D3806/4,0))*能力值计算器!C2/100+5,0)*能力值计算器!H6,0)*能力值计算器!K6,0)*能力值计算器!L6,0)*VLOOKUP(能力值计算器!J6,能力变化对照表!A:B,2,0),0)</f>
        <v>101</v>
      </c>
      <c r="I3806">
        <f>ROUNDDOWN(ROUNDDOWN(ROUNDDOWN(ROUNDDOWN(ROUNDDOWN((能力值计算器!F8+能力值计算器!E8*2+ROUNDDOWN(E3806/4,0))*能力值计算器!C2/100+5,0)*能力值计算器!H8,0)*能力值计算器!K8,0)*能力值计算器!L8,0)*VLOOKUP(能力值计算器!J8,能力变化对照表!A:B,2,0),0)</f>
        <v>-39</v>
      </c>
      <c r="J3806">
        <f t="shared" si="475"/>
        <v>0</v>
      </c>
      <c r="K3806">
        <f t="shared" si="476"/>
        <v>-6396</v>
      </c>
      <c r="L3806">
        <f t="shared" si="477"/>
        <v>10168</v>
      </c>
      <c r="M3806">
        <f t="shared" si="478"/>
        <v>242.1</v>
      </c>
      <c r="N3806">
        <f t="shared" si="479"/>
        <v>1</v>
      </c>
    </row>
    <row r="3807" spans="1:14">
      <c r="A3807">
        <f t="shared" si="472"/>
        <v>0</v>
      </c>
      <c r="B3807">
        <f t="shared" si="473"/>
        <v>0</v>
      </c>
      <c r="C3807">
        <v>152</v>
      </c>
      <c r="D3807">
        <v>124</v>
      </c>
      <c r="E3807">
        <f t="shared" si="474"/>
        <v>-999</v>
      </c>
      <c r="F3807">
        <f>能力值计算器!G2</f>
        <v>0</v>
      </c>
      <c r="G3807">
        <f>ROUNDDOWN((能力值计算器!F4+能力值计算器!E4*2+ROUNDDOWN(C3807/4,0))*能力值计算器!C2/100+10+能力值计算器!C2,0)</f>
        <v>164</v>
      </c>
      <c r="H3807">
        <f>ROUNDDOWN(ROUNDDOWN(ROUNDDOWN(ROUNDDOWN(ROUNDDOWN((能力值计算器!F6+能力值计算器!E6*2+ROUNDDOWN(D3807/4,0))*能力值计算器!C2/100+5,0)*能力值计算器!H6,0)*能力值计算器!K6,0)*能力值计算器!L6,0)*VLOOKUP(能力值计算器!J6,能力变化对照表!A:B,2,0),0)</f>
        <v>101</v>
      </c>
      <c r="I3807">
        <f>ROUNDDOWN(ROUNDDOWN(ROUNDDOWN(ROUNDDOWN(ROUNDDOWN((能力值计算器!F8+能力值计算器!E8*2+ROUNDDOWN(E3807/4,0))*能力值计算器!C2/100+5,0)*能力值计算器!H8,0)*能力值计算器!K8,0)*能力值计算器!L8,0)*VLOOKUP(能力值计算器!J8,能力变化对照表!A:B,2,0),0)</f>
        <v>-39</v>
      </c>
      <c r="J3807">
        <f t="shared" si="475"/>
        <v>0</v>
      </c>
      <c r="K3807">
        <f t="shared" si="476"/>
        <v>-6396</v>
      </c>
      <c r="L3807">
        <f t="shared" si="477"/>
        <v>10168</v>
      </c>
      <c r="M3807">
        <f t="shared" si="478"/>
        <v>242.1</v>
      </c>
      <c r="N3807">
        <f t="shared" si="479"/>
        <v>1</v>
      </c>
    </row>
    <row r="3808" spans="1:14">
      <c r="A3808">
        <f t="shared" si="472"/>
        <v>0</v>
      </c>
      <c r="B3808">
        <f t="shared" si="473"/>
        <v>0</v>
      </c>
      <c r="C3808">
        <v>152</v>
      </c>
      <c r="D3808">
        <v>128</v>
      </c>
      <c r="E3808">
        <f t="shared" si="474"/>
        <v>-999</v>
      </c>
      <c r="F3808">
        <f>能力值计算器!G2</f>
        <v>0</v>
      </c>
      <c r="G3808">
        <f>ROUNDDOWN((能力值计算器!F4+能力值计算器!E4*2+ROUNDDOWN(C3808/4,0))*能力值计算器!C2/100+10+能力值计算器!C2,0)</f>
        <v>164</v>
      </c>
      <c r="H3808">
        <f>ROUNDDOWN(ROUNDDOWN(ROUNDDOWN(ROUNDDOWN(ROUNDDOWN((能力值计算器!F6+能力值计算器!E6*2+ROUNDDOWN(D3808/4,0))*能力值计算器!C2/100+5,0)*能力值计算器!H6,0)*能力值计算器!K6,0)*能力值计算器!L6,0)*VLOOKUP(能力值计算器!J6,能力变化对照表!A:B,2,0),0)</f>
        <v>101</v>
      </c>
      <c r="I3808">
        <f>ROUNDDOWN(ROUNDDOWN(ROUNDDOWN(ROUNDDOWN(ROUNDDOWN((能力值计算器!F8+能力值计算器!E8*2+ROUNDDOWN(E3808/4,0))*能力值计算器!C2/100+5,0)*能力值计算器!H8,0)*能力值计算器!K8,0)*能力值计算器!L8,0)*VLOOKUP(能力值计算器!J8,能力变化对照表!A:B,2,0),0)</f>
        <v>-39</v>
      </c>
      <c r="J3808">
        <f t="shared" si="475"/>
        <v>0</v>
      </c>
      <c r="K3808">
        <f t="shared" si="476"/>
        <v>-6396</v>
      </c>
      <c r="L3808">
        <f t="shared" si="477"/>
        <v>10168</v>
      </c>
      <c r="M3808">
        <f t="shared" si="478"/>
        <v>242.1</v>
      </c>
      <c r="N3808">
        <f t="shared" si="479"/>
        <v>1</v>
      </c>
    </row>
    <row r="3809" spans="1:14">
      <c r="A3809">
        <f t="shared" si="472"/>
        <v>0</v>
      </c>
      <c r="B3809">
        <f t="shared" si="473"/>
        <v>0</v>
      </c>
      <c r="C3809">
        <v>204</v>
      </c>
      <c r="D3809">
        <v>92</v>
      </c>
      <c r="E3809">
        <f t="shared" si="474"/>
        <v>-999</v>
      </c>
      <c r="F3809">
        <f>能力值计算器!G2</f>
        <v>0</v>
      </c>
      <c r="G3809">
        <f>ROUNDDOWN((能力值计算器!F4+能力值计算器!E4*2+ROUNDDOWN(C3809/4,0))*能力值计算器!C2/100+10+能力值计算器!C2,0)</f>
        <v>171</v>
      </c>
      <c r="H3809">
        <f>ROUNDDOWN(ROUNDDOWN(ROUNDDOWN(ROUNDDOWN(ROUNDDOWN((能力值计算器!F6+能力值计算器!E6*2+ROUNDDOWN(D3809/4,0))*能力值计算器!C2/100+5,0)*能力值计算器!H6,0)*能力值计算器!K6,0)*能力值计算器!L6,0)*VLOOKUP(能力值计算器!J6,能力变化对照表!A:B,2,0),0)</f>
        <v>97</v>
      </c>
      <c r="I3809">
        <f>ROUNDDOWN(ROUNDDOWN(ROUNDDOWN(ROUNDDOWN(ROUNDDOWN((能力值计算器!F8+能力值计算器!E8*2+ROUNDDOWN(E3809/4,0))*能力值计算器!C2/100+5,0)*能力值计算器!H8,0)*能力值计算器!K8,0)*能力值计算器!L8,0)*VLOOKUP(能力值计算器!J8,能力变化对照表!A:B,2,0),0)</f>
        <v>-39</v>
      </c>
      <c r="J3809">
        <f t="shared" si="475"/>
        <v>0</v>
      </c>
      <c r="K3809">
        <f t="shared" si="476"/>
        <v>-6669</v>
      </c>
      <c r="L3809">
        <f t="shared" si="477"/>
        <v>9918</v>
      </c>
      <c r="M3809">
        <f t="shared" si="478"/>
        <v>249.1</v>
      </c>
      <c r="N3809">
        <f t="shared" si="479"/>
        <v>1</v>
      </c>
    </row>
    <row r="3810" spans="1:14">
      <c r="A3810">
        <f t="shared" si="472"/>
        <v>0</v>
      </c>
      <c r="B3810">
        <f t="shared" si="473"/>
        <v>0</v>
      </c>
      <c r="C3810">
        <v>204</v>
      </c>
      <c r="D3810">
        <v>96</v>
      </c>
      <c r="E3810">
        <f t="shared" si="474"/>
        <v>-999</v>
      </c>
      <c r="F3810">
        <f>能力值计算器!G2</f>
        <v>0</v>
      </c>
      <c r="G3810">
        <f>ROUNDDOWN((能力值计算器!F4+能力值计算器!E4*2+ROUNDDOWN(C3810/4,0))*能力值计算器!C2/100+10+能力值计算器!C2,0)</f>
        <v>171</v>
      </c>
      <c r="H3810">
        <f>ROUNDDOWN(ROUNDDOWN(ROUNDDOWN(ROUNDDOWN(ROUNDDOWN((能力值计算器!F6+能力值计算器!E6*2+ROUNDDOWN(D3810/4,0))*能力值计算器!C2/100+5,0)*能力值计算器!H6,0)*能力值计算器!K6,0)*能力值计算器!L6,0)*VLOOKUP(能力值计算器!J6,能力变化对照表!A:B,2,0),0)</f>
        <v>97</v>
      </c>
      <c r="I3810">
        <f>ROUNDDOWN(ROUNDDOWN(ROUNDDOWN(ROUNDDOWN(ROUNDDOWN((能力值计算器!F8+能力值计算器!E8*2+ROUNDDOWN(E3810/4,0))*能力值计算器!C2/100+5,0)*能力值计算器!H8,0)*能力值计算器!K8,0)*能力值计算器!L8,0)*VLOOKUP(能力值计算器!J8,能力变化对照表!A:B,2,0),0)</f>
        <v>-39</v>
      </c>
      <c r="J3810">
        <f t="shared" si="475"/>
        <v>0</v>
      </c>
      <c r="K3810">
        <f t="shared" si="476"/>
        <v>-6669</v>
      </c>
      <c r="L3810">
        <f t="shared" si="477"/>
        <v>9918</v>
      </c>
      <c r="M3810">
        <f t="shared" si="478"/>
        <v>249.1</v>
      </c>
      <c r="N3810">
        <f t="shared" si="479"/>
        <v>1</v>
      </c>
    </row>
    <row r="3811" spans="1:14">
      <c r="A3811">
        <f t="shared" si="472"/>
        <v>0</v>
      </c>
      <c r="B3811">
        <f t="shared" si="473"/>
        <v>0</v>
      </c>
      <c r="C3811">
        <v>208</v>
      </c>
      <c r="D3811">
        <v>92</v>
      </c>
      <c r="E3811">
        <f t="shared" si="474"/>
        <v>-999</v>
      </c>
      <c r="F3811">
        <f>能力值计算器!G2</f>
        <v>0</v>
      </c>
      <c r="G3811">
        <f>ROUNDDOWN((能力值计算器!F4+能力值计算器!E4*2+ROUNDDOWN(C3811/4,0))*能力值计算器!C2/100+10+能力值计算器!C2,0)</f>
        <v>171</v>
      </c>
      <c r="H3811">
        <f>ROUNDDOWN(ROUNDDOWN(ROUNDDOWN(ROUNDDOWN(ROUNDDOWN((能力值计算器!F6+能力值计算器!E6*2+ROUNDDOWN(D3811/4,0))*能力值计算器!C2/100+5,0)*能力值计算器!H6,0)*能力值计算器!K6,0)*能力值计算器!L6,0)*VLOOKUP(能力值计算器!J6,能力变化对照表!A:B,2,0),0)</f>
        <v>97</v>
      </c>
      <c r="I3811">
        <f>ROUNDDOWN(ROUNDDOWN(ROUNDDOWN(ROUNDDOWN(ROUNDDOWN((能力值计算器!F8+能力值计算器!E8*2+ROUNDDOWN(E3811/4,0))*能力值计算器!C2/100+5,0)*能力值计算器!H8,0)*能力值计算器!K8,0)*能力值计算器!L8,0)*VLOOKUP(能力值计算器!J8,能力变化对照表!A:B,2,0),0)</f>
        <v>-39</v>
      </c>
      <c r="J3811">
        <f t="shared" si="475"/>
        <v>0</v>
      </c>
      <c r="K3811">
        <f t="shared" si="476"/>
        <v>-6669</v>
      </c>
      <c r="L3811">
        <f t="shared" si="477"/>
        <v>9918</v>
      </c>
      <c r="M3811">
        <f t="shared" si="478"/>
        <v>249.1</v>
      </c>
      <c r="N3811">
        <f t="shared" si="479"/>
        <v>1</v>
      </c>
    </row>
    <row r="3812" spans="1:14">
      <c r="A3812">
        <f t="shared" si="472"/>
        <v>0</v>
      </c>
      <c r="B3812">
        <f t="shared" si="473"/>
        <v>0</v>
      </c>
      <c r="C3812">
        <v>208</v>
      </c>
      <c r="D3812">
        <v>96</v>
      </c>
      <c r="E3812">
        <f t="shared" si="474"/>
        <v>-999</v>
      </c>
      <c r="F3812">
        <f>能力值计算器!G2</f>
        <v>0</v>
      </c>
      <c r="G3812">
        <f>ROUNDDOWN((能力值计算器!F4+能力值计算器!E4*2+ROUNDDOWN(C3812/4,0))*能力值计算器!C2/100+10+能力值计算器!C2,0)</f>
        <v>171</v>
      </c>
      <c r="H3812">
        <f>ROUNDDOWN(ROUNDDOWN(ROUNDDOWN(ROUNDDOWN(ROUNDDOWN((能力值计算器!F6+能力值计算器!E6*2+ROUNDDOWN(D3812/4,0))*能力值计算器!C2/100+5,0)*能力值计算器!H6,0)*能力值计算器!K6,0)*能力值计算器!L6,0)*VLOOKUP(能力值计算器!J6,能力变化对照表!A:B,2,0),0)</f>
        <v>97</v>
      </c>
      <c r="I3812">
        <f>ROUNDDOWN(ROUNDDOWN(ROUNDDOWN(ROUNDDOWN(ROUNDDOWN((能力值计算器!F8+能力值计算器!E8*2+ROUNDDOWN(E3812/4,0))*能力值计算器!C2/100+5,0)*能力值计算器!H8,0)*能力值计算器!K8,0)*能力值计算器!L8,0)*VLOOKUP(能力值计算器!J8,能力变化对照表!A:B,2,0),0)</f>
        <v>-39</v>
      </c>
      <c r="J3812">
        <f t="shared" si="475"/>
        <v>0</v>
      </c>
      <c r="K3812">
        <f t="shared" si="476"/>
        <v>-6669</v>
      </c>
      <c r="L3812">
        <f t="shared" si="477"/>
        <v>9918</v>
      </c>
      <c r="M3812">
        <f t="shared" si="478"/>
        <v>249.1</v>
      </c>
      <c r="N3812">
        <f t="shared" si="479"/>
        <v>1</v>
      </c>
    </row>
    <row r="3813" spans="1:14">
      <c r="A3813">
        <f t="shared" si="472"/>
        <v>0</v>
      </c>
      <c r="B3813">
        <f t="shared" si="473"/>
        <v>0</v>
      </c>
      <c r="C3813">
        <v>108</v>
      </c>
      <c r="D3813">
        <v>152</v>
      </c>
      <c r="E3813">
        <f t="shared" si="474"/>
        <v>-999</v>
      </c>
      <c r="F3813">
        <f>能力值计算器!G2</f>
        <v>0</v>
      </c>
      <c r="G3813">
        <f>ROUNDDOWN((能力值计算器!F4+能力值计算器!E4*2+ROUNDDOWN(C3813/4,0))*能力值计算器!C2/100+10+能力值计算器!C2,0)</f>
        <v>159</v>
      </c>
      <c r="H3813">
        <f>ROUNDDOWN(ROUNDDOWN(ROUNDDOWN(ROUNDDOWN(ROUNDDOWN((能力值计算器!F6+能力值计算器!E6*2+ROUNDDOWN(D3813/4,0))*能力值计算器!C2/100+5,0)*能力值计算器!H6,0)*能力值计算器!K6,0)*能力值计算器!L6,0)*VLOOKUP(能力值计算器!J6,能力变化对照表!A:B,2,0),0)</f>
        <v>104</v>
      </c>
      <c r="I3813">
        <f>ROUNDDOWN(ROUNDDOWN(ROUNDDOWN(ROUNDDOWN(ROUNDDOWN((能力值计算器!F8+能力值计算器!E8*2+ROUNDDOWN(E3813/4,0))*能力值计算器!C2/100+5,0)*能力值计算器!H8,0)*能力值计算器!K8,0)*能力值计算器!L8,0)*VLOOKUP(能力值计算器!J8,能力变化对照表!A:B,2,0),0)</f>
        <v>-39</v>
      </c>
      <c r="J3813">
        <f t="shared" si="475"/>
        <v>0</v>
      </c>
      <c r="K3813">
        <f t="shared" si="476"/>
        <v>-6201</v>
      </c>
      <c r="L3813">
        <f t="shared" si="477"/>
        <v>10335</v>
      </c>
      <c r="M3813">
        <f t="shared" si="478"/>
        <v>237.1</v>
      </c>
      <c r="N3813">
        <f t="shared" si="479"/>
        <v>1</v>
      </c>
    </row>
    <row r="3814" spans="1:14">
      <c r="A3814">
        <f t="shared" si="472"/>
        <v>0</v>
      </c>
      <c r="B3814">
        <f t="shared" si="473"/>
        <v>0</v>
      </c>
      <c r="C3814">
        <v>112</v>
      </c>
      <c r="D3814">
        <v>148</v>
      </c>
      <c r="E3814">
        <f t="shared" si="474"/>
        <v>-999</v>
      </c>
      <c r="F3814">
        <f>能力值计算器!G2</f>
        <v>0</v>
      </c>
      <c r="G3814">
        <f>ROUNDDOWN((能力值计算器!F4+能力值计算器!E4*2+ROUNDDOWN(C3814/4,0))*能力值计算器!C2/100+10+能力值计算器!C2,0)</f>
        <v>159</v>
      </c>
      <c r="H3814">
        <f>ROUNDDOWN(ROUNDDOWN(ROUNDDOWN(ROUNDDOWN(ROUNDDOWN((能力值计算器!F6+能力值计算器!E6*2+ROUNDDOWN(D3814/4,0))*能力值计算器!C2/100+5,0)*能力值计算器!H6,0)*能力值计算器!K6,0)*能力值计算器!L6,0)*VLOOKUP(能力值计算器!J6,能力变化对照表!A:B,2,0),0)</f>
        <v>104</v>
      </c>
      <c r="I3814">
        <f>ROUNDDOWN(ROUNDDOWN(ROUNDDOWN(ROUNDDOWN(ROUNDDOWN((能力值计算器!F8+能力值计算器!E8*2+ROUNDDOWN(E3814/4,0))*能力值计算器!C2/100+5,0)*能力值计算器!H8,0)*能力值计算器!K8,0)*能力值计算器!L8,0)*VLOOKUP(能力值计算器!J8,能力变化对照表!A:B,2,0),0)</f>
        <v>-39</v>
      </c>
      <c r="J3814">
        <f t="shared" si="475"/>
        <v>0</v>
      </c>
      <c r="K3814">
        <f t="shared" si="476"/>
        <v>-6201</v>
      </c>
      <c r="L3814">
        <f t="shared" si="477"/>
        <v>10335</v>
      </c>
      <c r="M3814">
        <f t="shared" si="478"/>
        <v>237.1</v>
      </c>
      <c r="N3814">
        <f t="shared" si="479"/>
        <v>1</v>
      </c>
    </row>
    <row r="3815" spans="1:14">
      <c r="A3815">
        <f t="shared" si="472"/>
        <v>0</v>
      </c>
      <c r="B3815">
        <f t="shared" si="473"/>
        <v>0</v>
      </c>
      <c r="C3815">
        <v>112</v>
      </c>
      <c r="D3815">
        <v>152</v>
      </c>
      <c r="E3815">
        <f t="shared" si="474"/>
        <v>-999</v>
      </c>
      <c r="F3815">
        <f>能力值计算器!G2</f>
        <v>0</v>
      </c>
      <c r="G3815">
        <f>ROUNDDOWN((能力值计算器!F4+能力值计算器!E4*2+ROUNDDOWN(C3815/4,0))*能力值计算器!C2/100+10+能力值计算器!C2,0)</f>
        <v>159</v>
      </c>
      <c r="H3815">
        <f>ROUNDDOWN(ROUNDDOWN(ROUNDDOWN(ROUNDDOWN(ROUNDDOWN((能力值计算器!F6+能力值计算器!E6*2+ROUNDDOWN(D3815/4,0))*能力值计算器!C2/100+5,0)*能力值计算器!H6,0)*能力值计算器!K6,0)*能力值计算器!L6,0)*VLOOKUP(能力值计算器!J6,能力变化对照表!A:B,2,0),0)</f>
        <v>104</v>
      </c>
      <c r="I3815">
        <f>ROUNDDOWN(ROUNDDOWN(ROUNDDOWN(ROUNDDOWN(ROUNDDOWN((能力值计算器!F8+能力值计算器!E8*2+ROUNDDOWN(E3815/4,0))*能力值计算器!C2/100+5,0)*能力值计算器!H8,0)*能力值计算器!K8,0)*能力值计算器!L8,0)*VLOOKUP(能力值计算器!J8,能力变化对照表!A:B,2,0),0)</f>
        <v>-39</v>
      </c>
      <c r="J3815">
        <f t="shared" si="475"/>
        <v>0</v>
      </c>
      <c r="K3815">
        <f t="shared" si="476"/>
        <v>-6201</v>
      </c>
      <c r="L3815">
        <f t="shared" si="477"/>
        <v>10335</v>
      </c>
      <c r="M3815">
        <f t="shared" si="478"/>
        <v>237.1</v>
      </c>
      <c r="N3815">
        <f t="shared" si="479"/>
        <v>1</v>
      </c>
    </row>
    <row r="3816" spans="1:14">
      <c r="A3816">
        <f t="shared" si="472"/>
        <v>0</v>
      </c>
      <c r="B3816">
        <f t="shared" si="473"/>
        <v>0</v>
      </c>
      <c r="C3816">
        <v>188</v>
      </c>
      <c r="D3816">
        <v>100</v>
      </c>
      <c r="E3816">
        <f t="shared" si="474"/>
        <v>-999</v>
      </c>
      <c r="F3816">
        <f>能力值计算器!G2</f>
        <v>0</v>
      </c>
      <c r="G3816">
        <f>ROUNDDOWN((能力值计算器!F4+能力值计算器!E4*2+ROUNDDOWN(C3816/4,0))*能力值计算器!C2/100+10+能力值计算器!C2,0)</f>
        <v>169</v>
      </c>
      <c r="H3816">
        <f>ROUNDDOWN(ROUNDDOWN(ROUNDDOWN(ROUNDDOWN(ROUNDDOWN((能力值计算器!F6+能力值计算器!E6*2+ROUNDDOWN(D3816/4,0))*能力值计算器!C2/100+5,0)*能力值计算器!H6,0)*能力值计算器!K6,0)*能力值计算器!L6,0)*VLOOKUP(能力值计算器!J6,能力变化对照表!A:B,2,0),0)</f>
        <v>98</v>
      </c>
      <c r="I3816">
        <f>ROUNDDOWN(ROUNDDOWN(ROUNDDOWN(ROUNDDOWN(ROUNDDOWN((能力值计算器!F8+能力值计算器!E8*2+ROUNDDOWN(E3816/4,0))*能力值计算器!C2/100+5,0)*能力值计算器!H8,0)*能力值计算器!K8,0)*能力值计算器!L8,0)*VLOOKUP(能力值计算器!J8,能力变化对照表!A:B,2,0),0)</f>
        <v>-39</v>
      </c>
      <c r="J3816">
        <f t="shared" si="475"/>
        <v>0</v>
      </c>
      <c r="K3816">
        <f t="shared" si="476"/>
        <v>-6591</v>
      </c>
      <c r="L3816">
        <f t="shared" si="477"/>
        <v>9971</v>
      </c>
      <c r="M3816">
        <f t="shared" si="478"/>
        <v>247.1</v>
      </c>
      <c r="N3816">
        <f t="shared" si="479"/>
        <v>1</v>
      </c>
    </row>
    <row r="3817" spans="1:14">
      <c r="A3817">
        <f t="shared" si="472"/>
        <v>0</v>
      </c>
      <c r="B3817">
        <f t="shared" si="473"/>
        <v>0</v>
      </c>
      <c r="C3817">
        <v>188</v>
      </c>
      <c r="D3817">
        <v>104</v>
      </c>
      <c r="E3817">
        <f t="shared" si="474"/>
        <v>-999</v>
      </c>
      <c r="F3817">
        <f>能力值计算器!G2</f>
        <v>0</v>
      </c>
      <c r="G3817">
        <f>ROUNDDOWN((能力值计算器!F4+能力值计算器!E4*2+ROUNDDOWN(C3817/4,0))*能力值计算器!C2/100+10+能力值计算器!C2,0)</f>
        <v>169</v>
      </c>
      <c r="H3817">
        <f>ROUNDDOWN(ROUNDDOWN(ROUNDDOWN(ROUNDDOWN(ROUNDDOWN((能力值计算器!F6+能力值计算器!E6*2+ROUNDDOWN(D3817/4,0))*能力值计算器!C2/100+5,0)*能力值计算器!H6,0)*能力值计算器!K6,0)*能力值计算器!L6,0)*VLOOKUP(能力值计算器!J6,能力变化对照表!A:B,2,0),0)</f>
        <v>98</v>
      </c>
      <c r="I3817">
        <f>ROUNDDOWN(ROUNDDOWN(ROUNDDOWN(ROUNDDOWN(ROUNDDOWN((能力值计算器!F8+能力值计算器!E8*2+ROUNDDOWN(E3817/4,0))*能力值计算器!C2/100+5,0)*能力值计算器!H8,0)*能力值计算器!K8,0)*能力值计算器!L8,0)*VLOOKUP(能力值计算器!J8,能力变化对照表!A:B,2,0),0)</f>
        <v>-39</v>
      </c>
      <c r="J3817">
        <f t="shared" si="475"/>
        <v>0</v>
      </c>
      <c r="K3817">
        <f t="shared" si="476"/>
        <v>-6591</v>
      </c>
      <c r="L3817">
        <f t="shared" si="477"/>
        <v>9971</v>
      </c>
      <c r="M3817">
        <f t="shared" si="478"/>
        <v>247.1</v>
      </c>
      <c r="N3817">
        <f t="shared" si="479"/>
        <v>1</v>
      </c>
    </row>
    <row r="3818" spans="1:14">
      <c r="A3818">
        <f t="shared" si="472"/>
        <v>0</v>
      </c>
      <c r="B3818">
        <f t="shared" si="473"/>
        <v>0</v>
      </c>
      <c r="C3818">
        <v>192</v>
      </c>
      <c r="D3818">
        <v>100</v>
      </c>
      <c r="E3818">
        <f t="shared" si="474"/>
        <v>-999</v>
      </c>
      <c r="F3818">
        <f>能力值计算器!G2</f>
        <v>0</v>
      </c>
      <c r="G3818">
        <f>ROUNDDOWN((能力值计算器!F4+能力值计算器!E4*2+ROUNDDOWN(C3818/4,0))*能力值计算器!C2/100+10+能力值计算器!C2,0)</f>
        <v>169</v>
      </c>
      <c r="H3818">
        <f>ROUNDDOWN(ROUNDDOWN(ROUNDDOWN(ROUNDDOWN(ROUNDDOWN((能力值计算器!F6+能力值计算器!E6*2+ROUNDDOWN(D3818/4,0))*能力值计算器!C2/100+5,0)*能力值计算器!H6,0)*能力值计算器!K6,0)*能力值计算器!L6,0)*VLOOKUP(能力值计算器!J6,能力变化对照表!A:B,2,0),0)</f>
        <v>98</v>
      </c>
      <c r="I3818">
        <f>ROUNDDOWN(ROUNDDOWN(ROUNDDOWN(ROUNDDOWN(ROUNDDOWN((能力值计算器!F8+能力值计算器!E8*2+ROUNDDOWN(E3818/4,0))*能力值计算器!C2/100+5,0)*能力值计算器!H8,0)*能力值计算器!K8,0)*能力值计算器!L8,0)*VLOOKUP(能力值计算器!J8,能力变化对照表!A:B,2,0),0)</f>
        <v>-39</v>
      </c>
      <c r="J3818">
        <f t="shared" si="475"/>
        <v>0</v>
      </c>
      <c r="K3818">
        <f t="shared" si="476"/>
        <v>-6591</v>
      </c>
      <c r="L3818">
        <f t="shared" si="477"/>
        <v>9971</v>
      </c>
      <c r="M3818">
        <f t="shared" si="478"/>
        <v>247.1</v>
      </c>
      <c r="N3818">
        <f t="shared" si="479"/>
        <v>1</v>
      </c>
    </row>
    <row r="3819" spans="1:14">
      <c r="A3819">
        <f t="shared" si="472"/>
        <v>0</v>
      </c>
      <c r="B3819">
        <f t="shared" si="473"/>
        <v>0</v>
      </c>
      <c r="C3819">
        <v>192</v>
      </c>
      <c r="D3819">
        <v>104</v>
      </c>
      <c r="E3819">
        <f t="shared" si="474"/>
        <v>-999</v>
      </c>
      <c r="F3819">
        <f>能力值计算器!G2</f>
        <v>0</v>
      </c>
      <c r="G3819">
        <f>ROUNDDOWN((能力值计算器!F4+能力值计算器!E4*2+ROUNDDOWN(C3819/4,0))*能力值计算器!C2/100+10+能力值计算器!C2,0)</f>
        <v>169</v>
      </c>
      <c r="H3819">
        <f>ROUNDDOWN(ROUNDDOWN(ROUNDDOWN(ROUNDDOWN(ROUNDDOWN((能力值计算器!F6+能力值计算器!E6*2+ROUNDDOWN(D3819/4,0))*能力值计算器!C2/100+5,0)*能力值计算器!H6,0)*能力值计算器!K6,0)*能力值计算器!L6,0)*VLOOKUP(能力值计算器!J6,能力变化对照表!A:B,2,0),0)</f>
        <v>98</v>
      </c>
      <c r="I3819">
        <f>ROUNDDOWN(ROUNDDOWN(ROUNDDOWN(ROUNDDOWN(ROUNDDOWN((能力值计算器!F8+能力值计算器!E8*2+ROUNDDOWN(E3819/4,0))*能力值计算器!C2/100+5,0)*能力值计算器!H8,0)*能力值计算器!K8,0)*能力值计算器!L8,0)*VLOOKUP(能力值计算器!J8,能力变化对照表!A:B,2,0),0)</f>
        <v>-39</v>
      </c>
      <c r="J3819">
        <f t="shared" si="475"/>
        <v>0</v>
      </c>
      <c r="K3819">
        <f t="shared" si="476"/>
        <v>-6591</v>
      </c>
      <c r="L3819">
        <f t="shared" si="477"/>
        <v>9971</v>
      </c>
      <c r="M3819">
        <f t="shared" si="478"/>
        <v>247.1</v>
      </c>
      <c r="N3819">
        <f t="shared" si="479"/>
        <v>1</v>
      </c>
    </row>
    <row r="3820" spans="1:14">
      <c r="A3820">
        <f t="shared" si="472"/>
        <v>0</v>
      </c>
      <c r="B3820">
        <f t="shared" si="473"/>
        <v>0</v>
      </c>
      <c r="C3820">
        <v>132</v>
      </c>
      <c r="D3820">
        <v>132</v>
      </c>
      <c r="E3820">
        <f t="shared" si="474"/>
        <v>-999</v>
      </c>
      <c r="F3820">
        <f>能力值计算器!G2</f>
        <v>0</v>
      </c>
      <c r="G3820">
        <f>ROUNDDOWN((能力值计算器!F4+能力值计算器!E4*2+ROUNDDOWN(C3820/4,0))*能力值计算器!C2/100+10+能力值计算器!C2,0)</f>
        <v>162</v>
      </c>
      <c r="H3820">
        <f>ROUNDDOWN(ROUNDDOWN(ROUNDDOWN(ROUNDDOWN(ROUNDDOWN((能力值计算器!F6+能力值计算器!E6*2+ROUNDDOWN(D3820/4,0))*能力值计算器!C2/100+5,0)*能力值计算器!H6,0)*能力值计算器!K6,0)*能力值计算器!L6,0)*VLOOKUP(能力值计算器!J6,能力变化对照表!A:B,2,0),0)</f>
        <v>102</v>
      </c>
      <c r="I3820">
        <f>ROUNDDOWN(ROUNDDOWN(ROUNDDOWN(ROUNDDOWN(ROUNDDOWN((能力值计算器!F8+能力值计算器!E8*2+ROUNDDOWN(E3820/4,0))*能力值计算器!C2/100+5,0)*能力值计算器!H8,0)*能力值计算器!K8,0)*能力值计算器!L8,0)*VLOOKUP(能力值计算器!J8,能力变化对照表!A:B,2,0),0)</f>
        <v>-39</v>
      </c>
      <c r="J3820">
        <f t="shared" si="475"/>
        <v>0</v>
      </c>
      <c r="K3820">
        <f t="shared" si="476"/>
        <v>-6318</v>
      </c>
      <c r="L3820">
        <f t="shared" si="477"/>
        <v>10206</v>
      </c>
      <c r="M3820">
        <f t="shared" si="478"/>
        <v>240.1</v>
      </c>
      <c r="N3820">
        <f t="shared" si="479"/>
        <v>1</v>
      </c>
    </row>
    <row r="3821" spans="1:14">
      <c r="A3821">
        <f t="shared" si="472"/>
        <v>0</v>
      </c>
      <c r="B3821">
        <f t="shared" si="473"/>
        <v>0</v>
      </c>
      <c r="C3821">
        <v>132</v>
      </c>
      <c r="D3821">
        <v>136</v>
      </c>
      <c r="E3821">
        <f t="shared" si="474"/>
        <v>-999</v>
      </c>
      <c r="F3821">
        <f>能力值计算器!G2</f>
        <v>0</v>
      </c>
      <c r="G3821">
        <f>ROUNDDOWN((能力值计算器!F4+能力值计算器!E4*2+ROUNDDOWN(C3821/4,0))*能力值计算器!C2/100+10+能力值计算器!C2,0)</f>
        <v>162</v>
      </c>
      <c r="H3821">
        <f>ROUNDDOWN(ROUNDDOWN(ROUNDDOWN(ROUNDDOWN(ROUNDDOWN((能力值计算器!F6+能力值计算器!E6*2+ROUNDDOWN(D3821/4,0))*能力值计算器!C2/100+5,0)*能力值计算器!H6,0)*能力值计算器!K6,0)*能力值计算器!L6,0)*VLOOKUP(能力值计算器!J6,能力变化对照表!A:B,2,0),0)</f>
        <v>102</v>
      </c>
      <c r="I3821">
        <f>ROUNDDOWN(ROUNDDOWN(ROUNDDOWN(ROUNDDOWN(ROUNDDOWN((能力值计算器!F8+能力值计算器!E8*2+ROUNDDOWN(E3821/4,0))*能力值计算器!C2/100+5,0)*能力值计算器!H8,0)*能力值计算器!K8,0)*能力值计算器!L8,0)*VLOOKUP(能力值计算器!J8,能力变化对照表!A:B,2,0),0)</f>
        <v>-39</v>
      </c>
      <c r="J3821">
        <f t="shared" si="475"/>
        <v>0</v>
      </c>
      <c r="K3821">
        <f t="shared" si="476"/>
        <v>-6318</v>
      </c>
      <c r="L3821">
        <f t="shared" si="477"/>
        <v>10206</v>
      </c>
      <c r="M3821">
        <f t="shared" si="478"/>
        <v>240.1</v>
      </c>
      <c r="N3821">
        <f t="shared" si="479"/>
        <v>1</v>
      </c>
    </row>
    <row r="3822" spans="1:14">
      <c r="A3822">
        <f t="shared" si="472"/>
        <v>0</v>
      </c>
      <c r="B3822">
        <f t="shared" si="473"/>
        <v>0</v>
      </c>
      <c r="C3822">
        <v>136</v>
      </c>
      <c r="D3822">
        <v>132</v>
      </c>
      <c r="E3822">
        <f t="shared" si="474"/>
        <v>-999</v>
      </c>
      <c r="F3822">
        <f>能力值计算器!G2</f>
        <v>0</v>
      </c>
      <c r="G3822">
        <f>ROUNDDOWN((能力值计算器!F4+能力值计算器!E4*2+ROUNDDOWN(C3822/4,0))*能力值计算器!C2/100+10+能力值计算器!C2,0)</f>
        <v>162</v>
      </c>
      <c r="H3822">
        <f>ROUNDDOWN(ROUNDDOWN(ROUNDDOWN(ROUNDDOWN(ROUNDDOWN((能力值计算器!F6+能力值计算器!E6*2+ROUNDDOWN(D3822/4,0))*能力值计算器!C2/100+5,0)*能力值计算器!H6,0)*能力值计算器!K6,0)*能力值计算器!L6,0)*VLOOKUP(能力值计算器!J6,能力变化对照表!A:B,2,0),0)</f>
        <v>102</v>
      </c>
      <c r="I3822">
        <f>ROUNDDOWN(ROUNDDOWN(ROUNDDOWN(ROUNDDOWN(ROUNDDOWN((能力值计算器!F8+能力值计算器!E8*2+ROUNDDOWN(E3822/4,0))*能力值计算器!C2/100+5,0)*能力值计算器!H8,0)*能力值计算器!K8,0)*能力值计算器!L8,0)*VLOOKUP(能力值计算器!J8,能力变化对照表!A:B,2,0),0)</f>
        <v>-39</v>
      </c>
      <c r="J3822">
        <f t="shared" si="475"/>
        <v>0</v>
      </c>
      <c r="K3822">
        <f t="shared" si="476"/>
        <v>-6318</v>
      </c>
      <c r="L3822">
        <f t="shared" si="477"/>
        <v>10206</v>
      </c>
      <c r="M3822">
        <f t="shared" si="478"/>
        <v>240.1</v>
      </c>
      <c r="N3822">
        <f t="shared" si="479"/>
        <v>1</v>
      </c>
    </row>
    <row r="3823" spans="1:14">
      <c r="A3823">
        <f t="shared" si="472"/>
        <v>0</v>
      </c>
      <c r="B3823">
        <f t="shared" si="473"/>
        <v>0</v>
      </c>
      <c r="C3823">
        <v>136</v>
      </c>
      <c r="D3823">
        <v>136</v>
      </c>
      <c r="E3823">
        <f t="shared" si="474"/>
        <v>-999</v>
      </c>
      <c r="F3823">
        <f>能力值计算器!G2</f>
        <v>0</v>
      </c>
      <c r="G3823">
        <f>ROUNDDOWN((能力值计算器!F4+能力值计算器!E4*2+ROUNDDOWN(C3823/4,0))*能力值计算器!C2/100+10+能力值计算器!C2,0)</f>
        <v>162</v>
      </c>
      <c r="H3823">
        <f>ROUNDDOWN(ROUNDDOWN(ROUNDDOWN(ROUNDDOWN(ROUNDDOWN((能力值计算器!F6+能力值计算器!E6*2+ROUNDDOWN(D3823/4,0))*能力值计算器!C2/100+5,0)*能力值计算器!H6,0)*能力值计算器!K6,0)*能力值计算器!L6,0)*VLOOKUP(能力值计算器!J6,能力变化对照表!A:B,2,0),0)</f>
        <v>102</v>
      </c>
      <c r="I3823">
        <f>ROUNDDOWN(ROUNDDOWN(ROUNDDOWN(ROUNDDOWN(ROUNDDOWN((能力值计算器!F8+能力值计算器!E8*2+ROUNDDOWN(E3823/4,0))*能力值计算器!C2/100+5,0)*能力值计算器!H8,0)*能力值计算器!K8,0)*能力值计算器!L8,0)*VLOOKUP(能力值计算器!J8,能力变化对照表!A:B,2,0),0)</f>
        <v>-39</v>
      </c>
      <c r="J3823">
        <f t="shared" si="475"/>
        <v>0</v>
      </c>
      <c r="K3823">
        <f t="shared" si="476"/>
        <v>-6318</v>
      </c>
      <c r="L3823">
        <f t="shared" si="477"/>
        <v>10206</v>
      </c>
      <c r="M3823">
        <f t="shared" si="478"/>
        <v>240.1</v>
      </c>
      <c r="N3823">
        <f t="shared" si="479"/>
        <v>1</v>
      </c>
    </row>
    <row r="3824" spans="1:14">
      <c r="A3824">
        <f t="shared" si="472"/>
        <v>0</v>
      </c>
      <c r="B3824">
        <f t="shared" si="473"/>
        <v>0</v>
      </c>
      <c r="C3824">
        <v>172</v>
      </c>
      <c r="D3824">
        <v>108</v>
      </c>
      <c r="E3824">
        <f t="shared" si="474"/>
        <v>-999</v>
      </c>
      <c r="F3824">
        <f>能力值计算器!G2</f>
        <v>0</v>
      </c>
      <c r="G3824">
        <f>ROUNDDOWN((能力值计算器!F4+能力值计算器!E4*2+ROUNDDOWN(C3824/4,0))*能力值计算器!C2/100+10+能力值计算器!C2,0)</f>
        <v>167</v>
      </c>
      <c r="H3824">
        <f>ROUNDDOWN(ROUNDDOWN(ROUNDDOWN(ROUNDDOWN(ROUNDDOWN((能力值计算器!F6+能力值计算器!E6*2+ROUNDDOWN(D3824/4,0))*能力值计算器!C2/100+5,0)*能力值计算器!H6,0)*能力值计算器!K6,0)*能力值计算器!L6,0)*VLOOKUP(能力值计算器!J6,能力变化对照表!A:B,2,0),0)</f>
        <v>99</v>
      </c>
      <c r="I3824">
        <f>ROUNDDOWN(ROUNDDOWN(ROUNDDOWN(ROUNDDOWN(ROUNDDOWN((能力值计算器!F8+能力值计算器!E8*2+ROUNDDOWN(E3824/4,0))*能力值计算器!C2/100+5,0)*能力值计算器!H8,0)*能力值计算器!K8,0)*能力值计算器!L8,0)*VLOOKUP(能力值计算器!J8,能力变化对照表!A:B,2,0),0)</f>
        <v>-39</v>
      </c>
      <c r="J3824">
        <f t="shared" si="475"/>
        <v>0</v>
      </c>
      <c r="K3824">
        <f t="shared" si="476"/>
        <v>-6513</v>
      </c>
      <c r="L3824">
        <f t="shared" si="477"/>
        <v>10020</v>
      </c>
      <c r="M3824">
        <f t="shared" si="478"/>
        <v>245.1</v>
      </c>
      <c r="N3824">
        <f t="shared" si="479"/>
        <v>1</v>
      </c>
    </row>
    <row r="3825" spans="1:14">
      <c r="A3825">
        <f t="shared" si="472"/>
        <v>0</v>
      </c>
      <c r="B3825">
        <f t="shared" si="473"/>
        <v>0</v>
      </c>
      <c r="C3825">
        <v>172</v>
      </c>
      <c r="D3825">
        <v>112</v>
      </c>
      <c r="E3825">
        <f t="shared" si="474"/>
        <v>-999</v>
      </c>
      <c r="F3825">
        <f>能力值计算器!G2</f>
        <v>0</v>
      </c>
      <c r="G3825">
        <f>ROUNDDOWN((能力值计算器!F4+能力值计算器!E4*2+ROUNDDOWN(C3825/4,0))*能力值计算器!C2/100+10+能力值计算器!C2,0)</f>
        <v>167</v>
      </c>
      <c r="H3825">
        <f>ROUNDDOWN(ROUNDDOWN(ROUNDDOWN(ROUNDDOWN(ROUNDDOWN((能力值计算器!F6+能力值计算器!E6*2+ROUNDDOWN(D3825/4,0))*能力值计算器!C2/100+5,0)*能力值计算器!H6,0)*能力值计算器!K6,0)*能力值计算器!L6,0)*VLOOKUP(能力值计算器!J6,能力变化对照表!A:B,2,0),0)</f>
        <v>99</v>
      </c>
      <c r="I3825">
        <f>ROUNDDOWN(ROUNDDOWN(ROUNDDOWN(ROUNDDOWN(ROUNDDOWN((能力值计算器!F8+能力值计算器!E8*2+ROUNDDOWN(E3825/4,0))*能力值计算器!C2/100+5,0)*能力值计算器!H8,0)*能力值计算器!K8,0)*能力值计算器!L8,0)*VLOOKUP(能力值计算器!J8,能力变化对照表!A:B,2,0),0)</f>
        <v>-39</v>
      </c>
      <c r="J3825">
        <f t="shared" si="475"/>
        <v>0</v>
      </c>
      <c r="K3825">
        <f t="shared" si="476"/>
        <v>-6513</v>
      </c>
      <c r="L3825">
        <f t="shared" si="477"/>
        <v>10020</v>
      </c>
      <c r="M3825">
        <f t="shared" si="478"/>
        <v>245.1</v>
      </c>
      <c r="N3825">
        <f t="shared" si="479"/>
        <v>1</v>
      </c>
    </row>
    <row r="3826" spans="1:14">
      <c r="A3826">
        <f t="shared" si="472"/>
        <v>0</v>
      </c>
      <c r="B3826">
        <f t="shared" si="473"/>
        <v>0</v>
      </c>
      <c r="C3826">
        <v>176</v>
      </c>
      <c r="D3826">
        <v>108</v>
      </c>
      <c r="E3826">
        <f t="shared" si="474"/>
        <v>-999</v>
      </c>
      <c r="F3826">
        <f>能力值计算器!G2</f>
        <v>0</v>
      </c>
      <c r="G3826">
        <f>ROUNDDOWN((能力值计算器!F4+能力值计算器!E4*2+ROUNDDOWN(C3826/4,0))*能力值计算器!C2/100+10+能力值计算器!C2,0)</f>
        <v>167</v>
      </c>
      <c r="H3826">
        <f>ROUNDDOWN(ROUNDDOWN(ROUNDDOWN(ROUNDDOWN(ROUNDDOWN((能力值计算器!F6+能力值计算器!E6*2+ROUNDDOWN(D3826/4,0))*能力值计算器!C2/100+5,0)*能力值计算器!H6,0)*能力值计算器!K6,0)*能力值计算器!L6,0)*VLOOKUP(能力值计算器!J6,能力变化对照表!A:B,2,0),0)</f>
        <v>99</v>
      </c>
      <c r="I3826">
        <f>ROUNDDOWN(ROUNDDOWN(ROUNDDOWN(ROUNDDOWN(ROUNDDOWN((能力值计算器!F8+能力值计算器!E8*2+ROUNDDOWN(E3826/4,0))*能力值计算器!C2/100+5,0)*能力值计算器!H8,0)*能力值计算器!K8,0)*能力值计算器!L8,0)*VLOOKUP(能力值计算器!J8,能力变化对照表!A:B,2,0),0)</f>
        <v>-39</v>
      </c>
      <c r="J3826">
        <f t="shared" si="475"/>
        <v>0</v>
      </c>
      <c r="K3826">
        <f t="shared" si="476"/>
        <v>-6513</v>
      </c>
      <c r="L3826">
        <f t="shared" si="477"/>
        <v>10020</v>
      </c>
      <c r="M3826">
        <f t="shared" si="478"/>
        <v>245.1</v>
      </c>
      <c r="N3826">
        <f t="shared" si="479"/>
        <v>1</v>
      </c>
    </row>
    <row r="3827" spans="1:14">
      <c r="A3827">
        <f t="shared" si="472"/>
        <v>0</v>
      </c>
      <c r="B3827">
        <f t="shared" si="473"/>
        <v>0</v>
      </c>
      <c r="C3827">
        <v>176</v>
      </c>
      <c r="D3827">
        <v>112</v>
      </c>
      <c r="E3827">
        <f t="shared" si="474"/>
        <v>-999</v>
      </c>
      <c r="F3827">
        <f>能力值计算器!G2</f>
        <v>0</v>
      </c>
      <c r="G3827">
        <f>ROUNDDOWN((能力值计算器!F4+能力值计算器!E4*2+ROUNDDOWN(C3827/4,0))*能力值计算器!C2/100+10+能力值计算器!C2,0)</f>
        <v>167</v>
      </c>
      <c r="H3827">
        <f>ROUNDDOWN(ROUNDDOWN(ROUNDDOWN(ROUNDDOWN(ROUNDDOWN((能力值计算器!F6+能力值计算器!E6*2+ROUNDDOWN(D3827/4,0))*能力值计算器!C2/100+5,0)*能力值计算器!H6,0)*能力值计算器!K6,0)*能力值计算器!L6,0)*VLOOKUP(能力值计算器!J6,能力变化对照表!A:B,2,0),0)</f>
        <v>99</v>
      </c>
      <c r="I3827">
        <f>ROUNDDOWN(ROUNDDOWN(ROUNDDOWN(ROUNDDOWN(ROUNDDOWN((能力值计算器!F8+能力值计算器!E8*2+ROUNDDOWN(E3827/4,0))*能力值计算器!C2/100+5,0)*能力值计算器!H8,0)*能力值计算器!K8,0)*能力值计算器!L8,0)*VLOOKUP(能力值计算器!J8,能力变化对照表!A:B,2,0),0)</f>
        <v>-39</v>
      </c>
      <c r="J3827">
        <f t="shared" si="475"/>
        <v>0</v>
      </c>
      <c r="K3827">
        <f t="shared" si="476"/>
        <v>-6513</v>
      </c>
      <c r="L3827">
        <f t="shared" si="477"/>
        <v>10020</v>
      </c>
      <c r="M3827">
        <f t="shared" si="478"/>
        <v>245.1</v>
      </c>
      <c r="N3827">
        <f t="shared" si="479"/>
        <v>1</v>
      </c>
    </row>
    <row r="3828" spans="1:14">
      <c r="A3828">
        <f t="shared" si="472"/>
        <v>0</v>
      </c>
      <c r="B3828">
        <f t="shared" si="473"/>
        <v>0</v>
      </c>
      <c r="C3828">
        <v>244</v>
      </c>
      <c r="D3828">
        <v>68</v>
      </c>
      <c r="E3828">
        <f t="shared" si="474"/>
        <v>-999</v>
      </c>
      <c r="F3828">
        <f>能力值计算器!G2</f>
        <v>0</v>
      </c>
      <c r="G3828">
        <f>ROUNDDOWN((能力值计算器!F4+能力值计算器!E4*2+ROUNDDOWN(C3828/4,0))*能力值计算器!C2/100+10+能力值计算器!C2,0)</f>
        <v>176</v>
      </c>
      <c r="H3828">
        <f>ROUNDDOWN(ROUNDDOWN(ROUNDDOWN(ROUNDDOWN(ROUNDDOWN((能力值计算器!F6+能力值计算器!E6*2+ROUNDDOWN(D3828/4,0))*能力值计算器!C2/100+5,0)*能力值计算器!H6,0)*能力值计算器!K6,0)*能力值计算器!L6,0)*VLOOKUP(能力值计算器!J6,能力变化对照表!A:B,2,0),0)</f>
        <v>94</v>
      </c>
      <c r="I3828">
        <f>ROUNDDOWN(ROUNDDOWN(ROUNDDOWN(ROUNDDOWN(ROUNDDOWN((能力值计算器!F8+能力值计算器!E8*2+ROUNDDOWN(E3828/4,0))*能力值计算器!C2/100+5,0)*能力值计算器!H8,0)*能力值计算器!K8,0)*能力值计算器!L8,0)*VLOOKUP(能力值计算器!J8,能力变化对照表!A:B,2,0),0)</f>
        <v>-39</v>
      </c>
      <c r="J3828">
        <f t="shared" si="475"/>
        <v>0</v>
      </c>
      <c r="K3828">
        <f t="shared" si="476"/>
        <v>-6864</v>
      </c>
      <c r="L3828">
        <f t="shared" si="477"/>
        <v>9680</v>
      </c>
      <c r="M3828">
        <f t="shared" si="478"/>
        <v>254.1</v>
      </c>
      <c r="N3828">
        <f t="shared" si="479"/>
        <v>1</v>
      </c>
    </row>
    <row r="3829" spans="1:14">
      <c r="A3829">
        <f t="shared" si="472"/>
        <v>0</v>
      </c>
      <c r="B3829">
        <f t="shared" si="473"/>
        <v>0</v>
      </c>
      <c r="C3829">
        <v>244</v>
      </c>
      <c r="D3829">
        <v>72</v>
      </c>
      <c r="E3829">
        <f t="shared" si="474"/>
        <v>-999</v>
      </c>
      <c r="F3829">
        <f>能力值计算器!G2</f>
        <v>0</v>
      </c>
      <c r="G3829">
        <f>ROUNDDOWN((能力值计算器!F4+能力值计算器!E4*2+ROUNDDOWN(C3829/4,0))*能力值计算器!C2/100+10+能力值计算器!C2,0)</f>
        <v>176</v>
      </c>
      <c r="H3829">
        <f>ROUNDDOWN(ROUNDDOWN(ROUNDDOWN(ROUNDDOWN(ROUNDDOWN((能力值计算器!F6+能力值计算器!E6*2+ROUNDDOWN(D3829/4,0))*能力值计算器!C2/100+5,0)*能力值计算器!H6,0)*能力值计算器!K6,0)*能力值计算器!L6,0)*VLOOKUP(能力值计算器!J6,能力变化对照表!A:B,2,0),0)</f>
        <v>94</v>
      </c>
      <c r="I3829">
        <f>ROUNDDOWN(ROUNDDOWN(ROUNDDOWN(ROUNDDOWN(ROUNDDOWN((能力值计算器!F8+能力值计算器!E8*2+ROUNDDOWN(E3829/4,0))*能力值计算器!C2/100+5,0)*能力值计算器!H8,0)*能力值计算器!K8,0)*能力值计算器!L8,0)*VLOOKUP(能力值计算器!J8,能力变化对照表!A:B,2,0),0)</f>
        <v>-39</v>
      </c>
      <c r="J3829">
        <f t="shared" si="475"/>
        <v>0</v>
      </c>
      <c r="K3829">
        <f t="shared" si="476"/>
        <v>-6864</v>
      </c>
      <c r="L3829">
        <f t="shared" si="477"/>
        <v>9680</v>
      </c>
      <c r="M3829">
        <f t="shared" si="478"/>
        <v>254.1</v>
      </c>
      <c r="N3829">
        <f t="shared" si="479"/>
        <v>1</v>
      </c>
    </row>
    <row r="3830" spans="1:14">
      <c r="A3830">
        <f t="shared" si="472"/>
        <v>0</v>
      </c>
      <c r="B3830">
        <f t="shared" si="473"/>
        <v>0</v>
      </c>
      <c r="C3830">
        <v>248</v>
      </c>
      <c r="D3830">
        <v>68</v>
      </c>
      <c r="E3830">
        <f t="shared" si="474"/>
        <v>-999</v>
      </c>
      <c r="F3830">
        <f>能力值计算器!G2</f>
        <v>0</v>
      </c>
      <c r="G3830">
        <f>ROUNDDOWN((能力值计算器!F4+能力值计算器!E4*2+ROUNDDOWN(C3830/4,0))*能力值计算器!C2/100+10+能力值计算器!C2,0)</f>
        <v>176</v>
      </c>
      <c r="H3830">
        <f>ROUNDDOWN(ROUNDDOWN(ROUNDDOWN(ROUNDDOWN(ROUNDDOWN((能力值计算器!F6+能力值计算器!E6*2+ROUNDDOWN(D3830/4,0))*能力值计算器!C2/100+5,0)*能力值计算器!H6,0)*能力值计算器!K6,0)*能力值计算器!L6,0)*VLOOKUP(能力值计算器!J6,能力变化对照表!A:B,2,0),0)</f>
        <v>94</v>
      </c>
      <c r="I3830">
        <f>ROUNDDOWN(ROUNDDOWN(ROUNDDOWN(ROUNDDOWN(ROUNDDOWN((能力值计算器!F8+能力值计算器!E8*2+ROUNDDOWN(E3830/4,0))*能力值计算器!C2/100+5,0)*能力值计算器!H8,0)*能力值计算器!K8,0)*能力值计算器!L8,0)*VLOOKUP(能力值计算器!J8,能力变化对照表!A:B,2,0),0)</f>
        <v>-39</v>
      </c>
      <c r="J3830">
        <f t="shared" si="475"/>
        <v>0</v>
      </c>
      <c r="K3830">
        <f t="shared" si="476"/>
        <v>-6864</v>
      </c>
      <c r="L3830">
        <f t="shared" si="477"/>
        <v>9680</v>
      </c>
      <c r="M3830">
        <f t="shared" si="478"/>
        <v>254.1</v>
      </c>
      <c r="N3830">
        <f t="shared" si="479"/>
        <v>1</v>
      </c>
    </row>
    <row r="3831" spans="1:14">
      <c r="A3831">
        <f t="shared" si="472"/>
        <v>0</v>
      </c>
      <c r="B3831">
        <f t="shared" si="473"/>
        <v>0</v>
      </c>
      <c r="C3831">
        <v>248</v>
      </c>
      <c r="D3831">
        <v>72</v>
      </c>
      <c r="E3831">
        <f t="shared" si="474"/>
        <v>-999</v>
      </c>
      <c r="F3831">
        <f>能力值计算器!G2</f>
        <v>0</v>
      </c>
      <c r="G3831">
        <f>ROUNDDOWN((能力值计算器!F4+能力值计算器!E4*2+ROUNDDOWN(C3831/4,0))*能力值计算器!C2/100+10+能力值计算器!C2,0)</f>
        <v>176</v>
      </c>
      <c r="H3831">
        <f>ROUNDDOWN(ROUNDDOWN(ROUNDDOWN(ROUNDDOWN(ROUNDDOWN((能力值计算器!F6+能力值计算器!E6*2+ROUNDDOWN(D3831/4,0))*能力值计算器!C2/100+5,0)*能力值计算器!H6,0)*能力值计算器!K6,0)*能力值计算器!L6,0)*VLOOKUP(能力值计算器!J6,能力变化对照表!A:B,2,0),0)</f>
        <v>94</v>
      </c>
      <c r="I3831">
        <f>ROUNDDOWN(ROUNDDOWN(ROUNDDOWN(ROUNDDOWN(ROUNDDOWN((能力值计算器!F8+能力值计算器!E8*2+ROUNDDOWN(E3831/4,0))*能力值计算器!C2/100+5,0)*能力值计算器!H8,0)*能力值计算器!K8,0)*能力值计算器!L8,0)*VLOOKUP(能力值计算器!J8,能力变化对照表!A:B,2,0),0)</f>
        <v>-39</v>
      </c>
      <c r="J3831">
        <f t="shared" si="475"/>
        <v>0</v>
      </c>
      <c r="K3831">
        <f t="shared" si="476"/>
        <v>-6864</v>
      </c>
      <c r="L3831">
        <f t="shared" si="477"/>
        <v>9680</v>
      </c>
      <c r="M3831">
        <f t="shared" si="478"/>
        <v>254.1</v>
      </c>
      <c r="N3831">
        <f t="shared" si="479"/>
        <v>1</v>
      </c>
    </row>
    <row r="3832" spans="1:14">
      <c r="A3832">
        <f t="shared" si="472"/>
        <v>0</v>
      </c>
      <c r="B3832">
        <f t="shared" si="473"/>
        <v>0</v>
      </c>
      <c r="C3832">
        <v>228</v>
      </c>
      <c r="D3832">
        <v>76</v>
      </c>
      <c r="E3832">
        <f t="shared" si="474"/>
        <v>-999</v>
      </c>
      <c r="F3832">
        <f>能力值计算器!G2</f>
        <v>0</v>
      </c>
      <c r="G3832">
        <f>ROUNDDOWN((能力值计算器!F4+能力值计算器!E4*2+ROUNDDOWN(C3832/4,0))*能力值计算器!C2/100+10+能力值计算器!C2,0)</f>
        <v>174</v>
      </c>
      <c r="H3832">
        <f>ROUNDDOWN(ROUNDDOWN(ROUNDDOWN(ROUNDDOWN(ROUNDDOWN((能力值计算器!F6+能力值计算器!E6*2+ROUNDDOWN(D3832/4,0))*能力值计算器!C2/100+5,0)*能力值计算器!H6,0)*能力值计算器!K6,0)*能力值计算器!L6,0)*VLOOKUP(能力值计算器!J6,能力变化对照表!A:B,2,0),0)</f>
        <v>95</v>
      </c>
      <c r="I3832">
        <f>ROUNDDOWN(ROUNDDOWN(ROUNDDOWN(ROUNDDOWN(ROUNDDOWN((能力值计算器!F8+能力值计算器!E8*2+ROUNDDOWN(E3832/4,0))*能力值计算器!C2/100+5,0)*能力值计算器!H8,0)*能力值计算器!K8,0)*能力值计算器!L8,0)*VLOOKUP(能力值计算器!J8,能力变化对照表!A:B,2,0),0)</f>
        <v>-39</v>
      </c>
      <c r="J3832">
        <f t="shared" si="475"/>
        <v>0</v>
      </c>
      <c r="K3832">
        <f t="shared" si="476"/>
        <v>-6786</v>
      </c>
      <c r="L3832">
        <f t="shared" si="477"/>
        <v>9744</v>
      </c>
      <c r="M3832">
        <f t="shared" si="478"/>
        <v>252.1</v>
      </c>
      <c r="N3832">
        <f t="shared" si="479"/>
        <v>1</v>
      </c>
    </row>
    <row r="3833" spans="1:14">
      <c r="A3833">
        <f t="shared" si="472"/>
        <v>0</v>
      </c>
      <c r="B3833">
        <f t="shared" si="473"/>
        <v>0</v>
      </c>
      <c r="C3833">
        <v>228</v>
      </c>
      <c r="D3833">
        <v>80</v>
      </c>
      <c r="E3833">
        <f t="shared" si="474"/>
        <v>-999</v>
      </c>
      <c r="F3833">
        <f>能力值计算器!G2</f>
        <v>0</v>
      </c>
      <c r="G3833">
        <f>ROUNDDOWN((能力值计算器!F4+能力值计算器!E4*2+ROUNDDOWN(C3833/4,0))*能力值计算器!C2/100+10+能力值计算器!C2,0)</f>
        <v>174</v>
      </c>
      <c r="H3833">
        <f>ROUNDDOWN(ROUNDDOWN(ROUNDDOWN(ROUNDDOWN(ROUNDDOWN((能力值计算器!F6+能力值计算器!E6*2+ROUNDDOWN(D3833/4,0))*能力值计算器!C2/100+5,0)*能力值计算器!H6,0)*能力值计算器!K6,0)*能力值计算器!L6,0)*VLOOKUP(能力值计算器!J6,能力变化对照表!A:B,2,0),0)</f>
        <v>95</v>
      </c>
      <c r="I3833">
        <f>ROUNDDOWN(ROUNDDOWN(ROUNDDOWN(ROUNDDOWN(ROUNDDOWN((能力值计算器!F8+能力值计算器!E8*2+ROUNDDOWN(E3833/4,0))*能力值计算器!C2/100+5,0)*能力值计算器!H8,0)*能力值计算器!K8,0)*能力值计算器!L8,0)*VLOOKUP(能力值计算器!J8,能力变化对照表!A:B,2,0),0)</f>
        <v>-39</v>
      </c>
      <c r="J3833">
        <f t="shared" si="475"/>
        <v>0</v>
      </c>
      <c r="K3833">
        <f t="shared" si="476"/>
        <v>-6786</v>
      </c>
      <c r="L3833">
        <f t="shared" si="477"/>
        <v>9744</v>
      </c>
      <c r="M3833">
        <f t="shared" si="478"/>
        <v>252.1</v>
      </c>
      <c r="N3833">
        <f t="shared" si="479"/>
        <v>1</v>
      </c>
    </row>
    <row r="3834" spans="1:14">
      <c r="A3834">
        <f t="shared" si="472"/>
        <v>0</v>
      </c>
      <c r="B3834">
        <f t="shared" si="473"/>
        <v>0</v>
      </c>
      <c r="C3834">
        <v>232</v>
      </c>
      <c r="D3834">
        <v>76</v>
      </c>
      <c r="E3834">
        <f t="shared" si="474"/>
        <v>-999</v>
      </c>
      <c r="F3834">
        <f>能力值计算器!G2</f>
        <v>0</v>
      </c>
      <c r="G3834">
        <f>ROUNDDOWN((能力值计算器!F4+能力值计算器!E4*2+ROUNDDOWN(C3834/4,0))*能力值计算器!C2/100+10+能力值计算器!C2,0)</f>
        <v>174</v>
      </c>
      <c r="H3834">
        <f>ROUNDDOWN(ROUNDDOWN(ROUNDDOWN(ROUNDDOWN(ROUNDDOWN((能力值计算器!F6+能力值计算器!E6*2+ROUNDDOWN(D3834/4,0))*能力值计算器!C2/100+5,0)*能力值计算器!H6,0)*能力值计算器!K6,0)*能力值计算器!L6,0)*VLOOKUP(能力值计算器!J6,能力变化对照表!A:B,2,0),0)</f>
        <v>95</v>
      </c>
      <c r="I3834">
        <f>ROUNDDOWN(ROUNDDOWN(ROUNDDOWN(ROUNDDOWN(ROUNDDOWN((能力值计算器!F8+能力值计算器!E8*2+ROUNDDOWN(E3834/4,0))*能力值计算器!C2/100+5,0)*能力值计算器!H8,0)*能力值计算器!K8,0)*能力值计算器!L8,0)*VLOOKUP(能力值计算器!J8,能力变化对照表!A:B,2,0),0)</f>
        <v>-39</v>
      </c>
      <c r="J3834">
        <f t="shared" si="475"/>
        <v>0</v>
      </c>
      <c r="K3834">
        <f t="shared" si="476"/>
        <v>-6786</v>
      </c>
      <c r="L3834">
        <f t="shared" si="477"/>
        <v>9744</v>
      </c>
      <c r="M3834">
        <f t="shared" si="478"/>
        <v>252.1</v>
      </c>
      <c r="N3834">
        <f t="shared" si="479"/>
        <v>1</v>
      </c>
    </row>
    <row r="3835" spans="1:14">
      <c r="A3835">
        <f t="shared" si="472"/>
        <v>0</v>
      </c>
      <c r="B3835">
        <f t="shared" si="473"/>
        <v>0</v>
      </c>
      <c r="C3835">
        <v>232</v>
      </c>
      <c r="D3835">
        <v>80</v>
      </c>
      <c r="E3835">
        <f t="shared" si="474"/>
        <v>-999</v>
      </c>
      <c r="F3835">
        <f>能力值计算器!G2</f>
        <v>0</v>
      </c>
      <c r="G3835">
        <f>ROUNDDOWN((能力值计算器!F4+能力值计算器!E4*2+ROUNDDOWN(C3835/4,0))*能力值计算器!C2/100+10+能力值计算器!C2,0)</f>
        <v>174</v>
      </c>
      <c r="H3835">
        <f>ROUNDDOWN(ROUNDDOWN(ROUNDDOWN(ROUNDDOWN(ROUNDDOWN((能力值计算器!F6+能力值计算器!E6*2+ROUNDDOWN(D3835/4,0))*能力值计算器!C2/100+5,0)*能力值计算器!H6,0)*能力值计算器!K6,0)*能力值计算器!L6,0)*VLOOKUP(能力值计算器!J6,能力变化对照表!A:B,2,0),0)</f>
        <v>95</v>
      </c>
      <c r="I3835">
        <f>ROUNDDOWN(ROUNDDOWN(ROUNDDOWN(ROUNDDOWN(ROUNDDOWN((能力值计算器!F8+能力值计算器!E8*2+ROUNDDOWN(E3835/4,0))*能力值计算器!C2/100+5,0)*能力值计算器!H8,0)*能力值计算器!K8,0)*能力值计算器!L8,0)*VLOOKUP(能力值计算器!J8,能力变化对照表!A:B,2,0),0)</f>
        <v>-39</v>
      </c>
      <c r="J3835">
        <f t="shared" si="475"/>
        <v>0</v>
      </c>
      <c r="K3835">
        <f t="shared" si="476"/>
        <v>-6786</v>
      </c>
      <c r="L3835">
        <f t="shared" si="477"/>
        <v>9744</v>
      </c>
      <c r="M3835">
        <f t="shared" si="478"/>
        <v>252.1</v>
      </c>
      <c r="N3835">
        <f t="shared" si="479"/>
        <v>1</v>
      </c>
    </row>
    <row r="3836" spans="1:14">
      <c r="A3836">
        <f t="shared" si="472"/>
        <v>0</v>
      </c>
      <c r="B3836">
        <f t="shared" si="473"/>
        <v>0</v>
      </c>
      <c r="C3836">
        <v>116</v>
      </c>
      <c r="D3836">
        <v>144</v>
      </c>
      <c r="E3836">
        <f t="shared" si="474"/>
        <v>-999</v>
      </c>
      <c r="F3836">
        <f>能力值计算器!G2</f>
        <v>0</v>
      </c>
      <c r="G3836">
        <f>ROUNDDOWN((能力值计算器!F4+能力值计算器!E4*2+ROUNDDOWN(C3836/4,0))*能力值计算器!C2/100+10+能力值计算器!C2,0)</f>
        <v>160</v>
      </c>
      <c r="H3836">
        <f>ROUNDDOWN(ROUNDDOWN(ROUNDDOWN(ROUNDDOWN(ROUNDDOWN((能力值计算器!F6+能力值计算器!E6*2+ROUNDDOWN(D3836/4,0))*能力值计算器!C2/100+5,0)*能力值计算器!H6,0)*能力值计算器!K6,0)*能力值计算器!L6,0)*VLOOKUP(能力值计算器!J6,能力变化对照表!A:B,2,0),0)</f>
        <v>103</v>
      </c>
      <c r="I3836">
        <f>ROUNDDOWN(ROUNDDOWN(ROUNDDOWN(ROUNDDOWN(ROUNDDOWN((能力值计算器!F8+能力值计算器!E8*2+ROUNDDOWN(E3836/4,0))*能力值计算器!C2/100+5,0)*能力值计算器!H8,0)*能力值计算器!K8,0)*能力值计算器!L8,0)*VLOOKUP(能力值计算器!J8,能力变化对照表!A:B,2,0),0)</f>
        <v>-39</v>
      </c>
      <c r="J3836">
        <f t="shared" si="475"/>
        <v>0</v>
      </c>
      <c r="K3836">
        <f t="shared" si="476"/>
        <v>-6240</v>
      </c>
      <c r="L3836">
        <f t="shared" si="477"/>
        <v>10240</v>
      </c>
      <c r="M3836">
        <f t="shared" si="478"/>
        <v>238.1</v>
      </c>
      <c r="N3836">
        <f t="shared" si="479"/>
        <v>1</v>
      </c>
    </row>
    <row r="3837" spans="1:14">
      <c r="A3837">
        <f t="shared" si="472"/>
        <v>0</v>
      </c>
      <c r="B3837">
        <f t="shared" si="473"/>
        <v>0</v>
      </c>
      <c r="C3837">
        <v>120</v>
      </c>
      <c r="D3837">
        <v>140</v>
      </c>
      <c r="E3837">
        <f t="shared" si="474"/>
        <v>-999</v>
      </c>
      <c r="F3837">
        <f>能力值计算器!G2</f>
        <v>0</v>
      </c>
      <c r="G3837">
        <f>ROUNDDOWN((能力值计算器!F4+能力值计算器!E4*2+ROUNDDOWN(C3837/4,0))*能力值计算器!C2/100+10+能力值计算器!C2,0)</f>
        <v>160</v>
      </c>
      <c r="H3837">
        <f>ROUNDDOWN(ROUNDDOWN(ROUNDDOWN(ROUNDDOWN(ROUNDDOWN((能力值计算器!F6+能力值计算器!E6*2+ROUNDDOWN(D3837/4,0))*能力值计算器!C2/100+5,0)*能力值计算器!H6,0)*能力值计算器!K6,0)*能力值计算器!L6,0)*VLOOKUP(能力值计算器!J6,能力变化对照表!A:B,2,0),0)</f>
        <v>103</v>
      </c>
      <c r="I3837">
        <f>ROUNDDOWN(ROUNDDOWN(ROUNDDOWN(ROUNDDOWN(ROUNDDOWN((能力值计算器!F8+能力值计算器!E8*2+ROUNDDOWN(E3837/4,0))*能力值计算器!C2/100+5,0)*能力值计算器!H8,0)*能力值计算器!K8,0)*能力值计算器!L8,0)*VLOOKUP(能力值计算器!J8,能力变化对照表!A:B,2,0),0)</f>
        <v>-39</v>
      </c>
      <c r="J3837">
        <f t="shared" si="475"/>
        <v>0</v>
      </c>
      <c r="K3837">
        <f t="shared" si="476"/>
        <v>-6240</v>
      </c>
      <c r="L3837">
        <f t="shared" si="477"/>
        <v>10240</v>
      </c>
      <c r="M3837">
        <f t="shared" si="478"/>
        <v>238.1</v>
      </c>
      <c r="N3837">
        <f t="shared" si="479"/>
        <v>1</v>
      </c>
    </row>
    <row r="3838" spans="1:14">
      <c r="A3838">
        <f t="shared" si="472"/>
        <v>0</v>
      </c>
      <c r="B3838">
        <f t="shared" si="473"/>
        <v>0</v>
      </c>
      <c r="C3838">
        <v>120</v>
      </c>
      <c r="D3838">
        <v>144</v>
      </c>
      <c r="E3838">
        <f t="shared" si="474"/>
        <v>-999</v>
      </c>
      <c r="F3838">
        <f>能力值计算器!G2</f>
        <v>0</v>
      </c>
      <c r="G3838">
        <f>ROUNDDOWN((能力值计算器!F4+能力值计算器!E4*2+ROUNDDOWN(C3838/4,0))*能力值计算器!C2/100+10+能力值计算器!C2,0)</f>
        <v>160</v>
      </c>
      <c r="H3838">
        <f>ROUNDDOWN(ROUNDDOWN(ROUNDDOWN(ROUNDDOWN(ROUNDDOWN((能力值计算器!F6+能力值计算器!E6*2+ROUNDDOWN(D3838/4,0))*能力值计算器!C2/100+5,0)*能力值计算器!H6,0)*能力值计算器!K6,0)*能力值计算器!L6,0)*VLOOKUP(能力值计算器!J6,能力变化对照表!A:B,2,0),0)</f>
        <v>103</v>
      </c>
      <c r="I3838">
        <f>ROUNDDOWN(ROUNDDOWN(ROUNDDOWN(ROUNDDOWN(ROUNDDOWN((能力值计算器!F8+能力值计算器!E8*2+ROUNDDOWN(E3838/4,0))*能力值计算器!C2/100+5,0)*能力值计算器!H8,0)*能力值计算器!K8,0)*能力值计算器!L8,0)*VLOOKUP(能力值计算器!J8,能力变化对照表!A:B,2,0),0)</f>
        <v>-39</v>
      </c>
      <c r="J3838">
        <f t="shared" si="475"/>
        <v>0</v>
      </c>
      <c r="K3838">
        <f t="shared" si="476"/>
        <v>-6240</v>
      </c>
      <c r="L3838">
        <f t="shared" si="477"/>
        <v>10240</v>
      </c>
      <c r="M3838">
        <f t="shared" si="478"/>
        <v>238.1</v>
      </c>
      <c r="N3838">
        <f t="shared" si="479"/>
        <v>1</v>
      </c>
    </row>
    <row r="3839" spans="1:14">
      <c r="A3839">
        <f t="shared" si="472"/>
        <v>0</v>
      </c>
      <c r="B3839">
        <f t="shared" si="473"/>
        <v>0</v>
      </c>
      <c r="C3839">
        <v>156</v>
      </c>
      <c r="D3839">
        <v>116</v>
      </c>
      <c r="E3839">
        <f t="shared" si="474"/>
        <v>-999</v>
      </c>
      <c r="F3839">
        <f>能力值计算器!G2</f>
        <v>0</v>
      </c>
      <c r="G3839">
        <f>ROUNDDOWN((能力值计算器!F4+能力值计算器!E4*2+ROUNDDOWN(C3839/4,0))*能力值计算器!C2/100+10+能力值计算器!C2,0)</f>
        <v>165</v>
      </c>
      <c r="H3839">
        <f>ROUNDDOWN(ROUNDDOWN(ROUNDDOWN(ROUNDDOWN(ROUNDDOWN((能力值计算器!F6+能力值计算器!E6*2+ROUNDDOWN(D3839/4,0))*能力值计算器!C2/100+5,0)*能力值计算器!H6,0)*能力值计算器!K6,0)*能力值计算器!L6,0)*VLOOKUP(能力值计算器!J6,能力变化对照表!A:B,2,0),0)</f>
        <v>100</v>
      </c>
      <c r="I3839">
        <f>ROUNDDOWN(ROUNDDOWN(ROUNDDOWN(ROUNDDOWN(ROUNDDOWN((能力值计算器!F8+能力值计算器!E8*2+ROUNDDOWN(E3839/4,0))*能力值计算器!C2/100+5,0)*能力值计算器!H8,0)*能力值计算器!K8,0)*能力值计算器!L8,0)*VLOOKUP(能力值计算器!J8,能力变化对照表!A:B,2,0),0)</f>
        <v>-39</v>
      </c>
      <c r="J3839">
        <f t="shared" si="475"/>
        <v>0</v>
      </c>
      <c r="K3839">
        <f t="shared" si="476"/>
        <v>-6435</v>
      </c>
      <c r="L3839">
        <f t="shared" si="477"/>
        <v>10065</v>
      </c>
      <c r="M3839">
        <f t="shared" si="478"/>
        <v>243.1</v>
      </c>
      <c r="N3839">
        <f t="shared" si="479"/>
        <v>1</v>
      </c>
    </row>
    <row r="3840" spans="1:14">
      <c r="A3840">
        <f t="shared" si="472"/>
        <v>0</v>
      </c>
      <c r="B3840">
        <f t="shared" si="473"/>
        <v>0</v>
      </c>
      <c r="C3840">
        <v>156</v>
      </c>
      <c r="D3840">
        <v>120</v>
      </c>
      <c r="E3840">
        <f t="shared" si="474"/>
        <v>-999</v>
      </c>
      <c r="F3840">
        <f>能力值计算器!G2</f>
        <v>0</v>
      </c>
      <c r="G3840">
        <f>ROUNDDOWN((能力值计算器!F4+能力值计算器!E4*2+ROUNDDOWN(C3840/4,0))*能力值计算器!C2/100+10+能力值计算器!C2,0)</f>
        <v>165</v>
      </c>
      <c r="H3840">
        <f>ROUNDDOWN(ROUNDDOWN(ROUNDDOWN(ROUNDDOWN(ROUNDDOWN((能力值计算器!F6+能力值计算器!E6*2+ROUNDDOWN(D3840/4,0))*能力值计算器!C2/100+5,0)*能力值计算器!H6,0)*能力值计算器!K6,0)*能力值计算器!L6,0)*VLOOKUP(能力值计算器!J6,能力变化对照表!A:B,2,0),0)</f>
        <v>100</v>
      </c>
      <c r="I3840">
        <f>ROUNDDOWN(ROUNDDOWN(ROUNDDOWN(ROUNDDOWN(ROUNDDOWN((能力值计算器!F8+能力值计算器!E8*2+ROUNDDOWN(E3840/4,0))*能力值计算器!C2/100+5,0)*能力值计算器!H8,0)*能力值计算器!K8,0)*能力值计算器!L8,0)*VLOOKUP(能力值计算器!J8,能力变化对照表!A:B,2,0),0)</f>
        <v>-39</v>
      </c>
      <c r="J3840">
        <f t="shared" si="475"/>
        <v>0</v>
      </c>
      <c r="K3840">
        <f t="shared" si="476"/>
        <v>-6435</v>
      </c>
      <c r="L3840">
        <f t="shared" si="477"/>
        <v>10065</v>
      </c>
      <c r="M3840">
        <f t="shared" si="478"/>
        <v>243.1</v>
      </c>
      <c r="N3840">
        <f t="shared" si="479"/>
        <v>1</v>
      </c>
    </row>
    <row r="3841" spans="1:14">
      <c r="A3841">
        <f t="shared" si="472"/>
        <v>0</v>
      </c>
      <c r="B3841">
        <f t="shared" si="473"/>
        <v>0</v>
      </c>
      <c r="C3841">
        <v>160</v>
      </c>
      <c r="D3841">
        <v>116</v>
      </c>
      <c r="E3841">
        <f t="shared" si="474"/>
        <v>-999</v>
      </c>
      <c r="F3841">
        <f>能力值计算器!G2</f>
        <v>0</v>
      </c>
      <c r="G3841">
        <f>ROUNDDOWN((能力值计算器!F4+能力值计算器!E4*2+ROUNDDOWN(C3841/4,0))*能力值计算器!C2/100+10+能力值计算器!C2,0)</f>
        <v>165</v>
      </c>
      <c r="H3841">
        <f>ROUNDDOWN(ROUNDDOWN(ROUNDDOWN(ROUNDDOWN(ROUNDDOWN((能力值计算器!F6+能力值计算器!E6*2+ROUNDDOWN(D3841/4,0))*能力值计算器!C2/100+5,0)*能力值计算器!H6,0)*能力值计算器!K6,0)*能力值计算器!L6,0)*VLOOKUP(能力值计算器!J6,能力变化对照表!A:B,2,0),0)</f>
        <v>100</v>
      </c>
      <c r="I3841">
        <f>ROUNDDOWN(ROUNDDOWN(ROUNDDOWN(ROUNDDOWN(ROUNDDOWN((能力值计算器!F8+能力值计算器!E8*2+ROUNDDOWN(E3841/4,0))*能力值计算器!C2/100+5,0)*能力值计算器!H8,0)*能力值计算器!K8,0)*能力值计算器!L8,0)*VLOOKUP(能力值计算器!J8,能力变化对照表!A:B,2,0),0)</f>
        <v>-39</v>
      </c>
      <c r="J3841">
        <f t="shared" si="475"/>
        <v>0</v>
      </c>
      <c r="K3841">
        <f t="shared" si="476"/>
        <v>-6435</v>
      </c>
      <c r="L3841">
        <f t="shared" si="477"/>
        <v>10065</v>
      </c>
      <c r="M3841">
        <f t="shared" si="478"/>
        <v>243.1</v>
      </c>
      <c r="N3841">
        <f t="shared" si="479"/>
        <v>1</v>
      </c>
    </row>
    <row r="3842" spans="1:14">
      <c r="A3842">
        <f t="shared" ref="A3842:A3905" si="480">IF(N3842=1,0,L3842+1/M3842)</f>
        <v>0</v>
      </c>
      <c r="B3842">
        <f t="shared" ref="B3842:B3905" si="481">IF(A3842=MAX(A:A),1,0)</f>
        <v>0</v>
      </c>
      <c r="C3842">
        <v>160</v>
      </c>
      <c r="D3842">
        <v>120</v>
      </c>
      <c r="E3842">
        <f t="shared" ref="E3842:E3905" si="482">IF(F3842-D3842-C3842&gt;253,-999,IF(F3842-D3842-C3842&lt;0,-999,F3842-D3842-C3842))</f>
        <v>-999</v>
      </c>
      <c r="F3842">
        <f>能力值计算器!G2</f>
        <v>0</v>
      </c>
      <c r="G3842">
        <f>ROUNDDOWN((能力值计算器!F4+能力值计算器!E4*2+ROUNDDOWN(C3842/4,0))*能力值计算器!C2/100+10+能力值计算器!C2,0)</f>
        <v>165</v>
      </c>
      <c r="H3842">
        <f>ROUNDDOWN(ROUNDDOWN(ROUNDDOWN(ROUNDDOWN(ROUNDDOWN((能力值计算器!F6+能力值计算器!E6*2+ROUNDDOWN(D3842/4,0))*能力值计算器!C2/100+5,0)*能力值计算器!H6,0)*能力值计算器!K6,0)*能力值计算器!L6,0)*VLOOKUP(能力值计算器!J6,能力变化对照表!A:B,2,0),0)</f>
        <v>100</v>
      </c>
      <c r="I3842">
        <f>ROUNDDOWN(ROUNDDOWN(ROUNDDOWN(ROUNDDOWN(ROUNDDOWN((能力值计算器!F8+能力值计算器!E8*2+ROUNDDOWN(E3842/4,0))*能力值计算器!C2/100+5,0)*能力值计算器!H8,0)*能力值计算器!K8,0)*能力值计算器!L8,0)*VLOOKUP(能力值计算器!J8,能力变化对照表!A:B,2,0),0)</f>
        <v>-39</v>
      </c>
      <c r="J3842">
        <f t="shared" ref="J3842:J3905" si="483">IF(E3842&lt;0,0,G3842*H3842)</f>
        <v>0</v>
      </c>
      <c r="K3842">
        <f t="shared" ref="K3842:K3905" si="484">G3842*I3842</f>
        <v>-6435</v>
      </c>
      <c r="L3842">
        <f t="shared" ref="L3842:L3905" si="485">(H3842+I3842)*G3842</f>
        <v>10065</v>
      </c>
      <c r="M3842">
        <f t="shared" ref="M3842:M3905" si="486">IF(H3842+I3842-G3842&lt;0,G3842-H3842-I3842,H3842+I3842-G3842)+IF(H3842-I3842&lt;0,I3842-H3842,H3842-I3842)+0.1</f>
        <v>243.1</v>
      </c>
      <c r="N3842">
        <f t="shared" ref="N3842:N3905" si="487">IF(E3842&lt;0,1,0)</f>
        <v>1</v>
      </c>
    </row>
    <row r="3843" spans="1:14">
      <c r="A3843">
        <f t="shared" si="480"/>
        <v>0</v>
      </c>
      <c r="B3843">
        <f t="shared" si="481"/>
        <v>0</v>
      </c>
      <c r="C3843">
        <v>212</v>
      </c>
      <c r="D3843">
        <v>84</v>
      </c>
      <c r="E3843">
        <f t="shared" si="482"/>
        <v>-999</v>
      </c>
      <c r="F3843">
        <f>能力值计算器!G2</f>
        <v>0</v>
      </c>
      <c r="G3843">
        <f>ROUNDDOWN((能力值计算器!F4+能力值计算器!E4*2+ROUNDDOWN(C3843/4,0))*能力值计算器!C2/100+10+能力值计算器!C2,0)</f>
        <v>172</v>
      </c>
      <c r="H3843">
        <f>ROUNDDOWN(ROUNDDOWN(ROUNDDOWN(ROUNDDOWN(ROUNDDOWN((能力值计算器!F6+能力值计算器!E6*2+ROUNDDOWN(D3843/4,0))*能力值计算器!C2/100+5,0)*能力值计算器!H6,0)*能力值计算器!K6,0)*能力值计算器!L6,0)*VLOOKUP(能力值计算器!J6,能力变化对照表!A:B,2,0),0)</f>
        <v>96</v>
      </c>
      <c r="I3843">
        <f>ROUNDDOWN(ROUNDDOWN(ROUNDDOWN(ROUNDDOWN(ROUNDDOWN((能力值计算器!F8+能力值计算器!E8*2+ROUNDDOWN(E3843/4,0))*能力值计算器!C2/100+5,0)*能力值计算器!H8,0)*能力值计算器!K8,0)*能力值计算器!L8,0)*VLOOKUP(能力值计算器!J8,能力变化对照表!A:B,2,0),0)</f>
        <v>-39</v>
      </c>
      <c r="J3843">
        <f t="shared" si="483"/>
        <v>0</v>
      </c>
      <c r="K3843">
        <f t="shared" si="484"/>
        <v>-6708</v>
      </c>
      <c r="L3843">
        <f t="shared" si="485"/>
        <v>9804</v>
      </c>
      <c r="M3843">
        <f t="shared" si="486"/>
        <v>250.1</v>
      </c>
      <c r="N3843">
        <f t="shared" si="487"/>
        <v>1</v>
      </c>
    </row>
    <row r="3844" spans="1:14">
      <c r="A3844">
        <f t="shared" si="480"/>
        <v>0</v>
      </c>
      <c r="B3844">
        <f t="shared" si="481"/>
        <v>0</v>
      </c>
      <c r="C3844">
        <v>212</v>
      </c>
      <c r="D3844">
        <v>88</v>
      </c>
      <c r="E3844">
        <f t="shared" si="482"/>
        <v>-999</v>
      </c>
      <c r="F3844">
        <f>能力值计算器!G2</f>
        <v>0</v>
      </c>
      <c r="G3844">
        <f>ROUNDDOWN((能力值计算器!F4+能力值计算器!E4*2+ROUNDDOWN(C3844/4,0))*能力值计算器!C2/100+10+能力值计算器!C2,0)</f>
        <v>172</v>
      </c>
      <c r="H3844">
        <f>ROUNDDOWN(ROUNDDOWN(ROUNDDOWN(ROUNDDOWN(ROUNDDOWN((能力值计算器!F6+能力值计算器!E6*2+ROUNDDOWN(D3844/4,0))*能力值计算器!C2/100+5,0)*能力值计算器!H6,0)*能力值计算器!K6,0)*能力值计算器!L6,0)*VLOOKUP(能力值计算器!J6,能力变化对照表!A:B,2,0),0)</f>
        <v>96</v>
      </c>
      <c r="I3844">
        <f>ROUNDDOWN(ROUNDDOWN(ROUNDDOWN(ROUNDDOWN(ROUNDDOWN((能力值计算器!F8+能力值计算器!E8*2+ROUNDDOWN(E3844/4,0))*能力值计算器!C2/100+5,0)*能力值计算器!H8,0)*能力值计算器!K8,0)*能力值计算器!L8,0)*VLOOKUP(能力值计算器!J8,能力变化对照表!A:B,2,0),0)</f>
        <v>-39</v>
      </c>
      <c r="J3844">
        <f t="shared" si="483"/>
        <v>0</v>
      </c>
      <c r="K3844">
        <f t="shared" si="484"/>
        <v>-6708</v>
      </c>
      <c r="L3844">
        <f t="shared" si="485"/>
        <v>9804</v>
      </c>
      <c r="M3844">
        <f t="shared" si="486"/>
        <v>250.1</v>
      </c>
      <c r="N3844">
        <f t="shared" si="487"/>
        <v>1</v>
      </c>
    </row>
    <row r="3845" spans="1:14">
      <c r="A3845">
        <f t="shared" si="480"/>
        <v>0</v>
      </c>
      <c r="B3845">
        <f t="shared" si="481"/>
        <v>0</v>
      </c>
      <c r="C3845">
        <v>216</v>
      </c>
      <c r="D3845">
        <v>84</v>
      </c>
      <c r="E3845">
        <f t="shared" si="482"/>
        <v>-999</v>
      </c>
      <c r="F3845">
        <f>能力值计算器!G2</f>
        <v>0</v>
      </c>
      <c r="G3845">
        <f>ROUNDDOWN((能力值计算器!F4+能力值计算器!E4*2+ROUNDDOWN(C3845/4,0))*能力值计算器!C2/100+10+能力值计算器!C2,0)</f>
        <v>172</v>
      </c>
      <c r="H3845">
        <f>ROUNDDOWN(ROUNDDOWN(ROUNDDOWN(ROUNDDOWN(ROUNDDOWN((能力值计算器!F6+能力值计算器!E6*2+ROUNDDOWN(D3845/4,0))*能力值计算器!C2/100+5,0)*能力值计算器!H6,0)*能力值计算器!K6,0)*能力值计算器!L6,0)*VLOOKUP(能力值计算器!J6,能力变化对照表!A:B,2,0),0)</f>
        <v>96</v>
      </c>
      <c r="I3845">
        <f>ROUNDDOWN(ROUNDDOWN(ROUNDDOWN(ROUNDDOWN(ROUNDDOWN((能力值计算器!F8+能力值计算器!E8*2+ROUNDDOWN(E3845/4,0))*能力值计算器!C2/100+5,0)*能力值计算器!H8,0)*能力值计算器!K8,0)*能力值计算器!L8,0)*VLOOKUP(能力值计算器!J8,能力变化对照表!A:B,2,0),0)</f>
        <v>-39</v>
      </c>
      <c r="J3845">
        <f t="shared" si="483"/>
        <v>0</v>
      </c>
      <c r="K3845">
        <f t="shared" si="484"/>
        <v>-6708</v>
      </c>
      <c r="L3845">
        <f t="shared" si="485"/>
        <v>9804</v>
      </c>
      <c r="M3845">
        <f t="shared" si="486"/>
        <v>250.1</v>
      </c>
      <c r="N3845">
        <f t="shared" si="487"/>
        <v>1</v>
      </c>
    </row>
    <row r="3846" spans="1:14">
      <c r="A3846">
        <f t="shared" si="480"/>
        <v>0</v>
      </c>
      <c r="B3846">
        <f t="shared" si="481"/>
        <v>0</v>
      </c>
      <c r="C3846">
        <v>216</v>
      </c>
      <c r="D3846">
        <v>88</v>
      </c>
      <c r="E3846">
        <f t="shared" si="482"/>
        <v>-999</v>
      </c>
      <c r="F3846">
        <f>能力值计算器!G2</f>
        <v>0</v>
      </c>
      <c r="G3846">
        <f>ROUNDDOWN((能力值计算器!F4+能力值计算器!E4*2+ROUNDDOWN(C3846/4,0))*能力值计算器!C2/100+10+能力值计算器!C2,0)</f>
        <v>172</v>
      </c>
      <c r="H3846">
        <f>ROUNDDOWN(ROUNDDOWN(ROUNDDOWN(ROUNDDOWN(ROUNDDOWN((能力值计算器!F6+能力值计算器!E6*2+ROUNDDOWN(D3846/4,0))*能力值计算器!C2/100+5,0)*能力值计算器!H6,0)*能力值计算器!K6,0)*能力值计算器!L6,0)*VLOOKUP(能力值计算器!J6,能力变化对照表!A:B,2,0),0)</f>
        <v>96</v>
      </c>
      <c r="I3846">
        <f>ROUNDDOWN(ROUNDDOWN(ROUNDDOWN(ROUNDDOWN(ROUNDDOWN((能力值计算器!F8+能力值计算器!E8*2+ROUNDDOWN(E3846/4,0))*能力值计算器!C2/100+5,0)*能力值计算器!H8,0)*能力值计算器!K8,0)*能力值计算器!L8,0)*VLOOKUP(能力值计算器!J8,能力变化对照表!A:B,2,0),0)</f>
        <v>-39</v>
      </c>
      <c r="J3846">
        <f t="shared" si="483"/>
        <v>0</v>
      </c>
      <c r="K3846">
        <f t="shared" si="484"/>
        <v>-6708</v>
      </c>
      <c r="L3846">
        <f t="shared" si="485"/>
        <v>9804</v>
      </c>
      <c r="M3846">
        <f t="shared" si="486"/>
        <v>250.1</v>
      </c>
      <c r="N3846">
        <f t="shared" si="487"/>
        <v>1</v>
      </c>
    </row>
    <row r="3847" spans="1:14">
      <c r="A3847">
        <f t="shared" si="480"/>
        <v>0</v>
      </c>
      <c r="B3847">
        <f t="shared" si="481"/>
        <v>0</v>
      </c>
      <c r="C3847">
        <v>196</v>
      </c>
      <c r="D3847">
        <v>92</v>
      </c>
      <c r="E3847">
        <f t="shared" si="482"/>
        <v>-999</v>
      </c>
      <c r="F3847">
        <f>能力值计算器!G2</f>
        <v>0</v>
      </c>
      <c r="G3847">
        <f>ROUNDDOWN((能力值计算器!F4+能力值计算器!E4*2+ROUNDDOWN(C3847/4,0))*能力值计算器!C2/100+10+能力值计算器!C2,0)</f>
        <v>170</v>
      </c>
      <c r="H3847">
        <f>ROUNDDOWN(ROUNDDOWN(ROUNDDOWN(ROUNDDOWN(ROUNDDOWN((能力值计算器!F6+能力值计算器!E6*2+ROUNDDOWN(D3847/4,0))*能力值计算器!C2/100+5,0)*能力值计算器!H6,0)*能力值计算器!K6,0)*能力值计算器!L6,0)*VLOOKUP(能力值计算器!J6,能力变化对照表!A:B,2,0),0)</f>
        <v>97</v>
      </c>
      <c r="I3847">
        <f>ROUNDDOWN(ROUNDDOWN(ROUNDDOWN(ROUNDDOWN(ROUNDDOWN((能力值计算器!F8+能力值计算器!E8*2+ROUNDDOWN(E3847/4,0))*能力值计算器!C2/100+5,0)*能力值计算器!H8,0)*能力值计算器!K8,0)*能力值计算器!L8,0)*VLOOKUP(能力值计算器!J8,能力变化对照表!A:B,2,0),0)</f>
        <v>-39</v>
      </c>
      <c r="J3847">
        <f t="shared" si="483"/>
        <v>0</v>
      </c>
      <c r="K3847">
        <f t="shared" si="484"/>
        <v>-6630</v>
      </c>
      <c r="L3847">
        <f t="shared" si="485"/>
        <v>9860</v>
      </c>
      <c r="M3847">
        <f t="shared" si="486"/>
        <v>248.1</v>
      </c>
      <c r="N3847">
        <f t="shared" si="487"/>
        <v>1</v>
      </c>
    </row>
    <row r="3848" spans="1:14">
      <c r="A3848">
        <f t="shared" si="480"/>
        <v>0</v>
      </c>
      <c r="B3848">
        <f t="shared" si="481"/>
        <v>0</v>
      </c>
      <c r="C3848">
        <v>196</v>
      </c>
      <c r="D3848">
        <v>96</v>
      </c>
      <c r="E3848">
        <f t="shared" si="482"/>
        <v>-999</v>
      </c>
      <c r="F3848">
        <f>能力值计算器!G2</f>
        <v>0</v>
      </c>
      <c r="G3848">
        <f>ROUNDDOWN((能力值计算器!F4+能力值计算器!E4*2+ROUNDDOWN(C3848/4,0))*能力值计算器!C2/100+10+能力值计算器!C2,0)</f>
        <v>170</v>
      </c>
      <c r="H3848">
        <f>ROUNDDOWN(ROUNDDOWN(ROUNDDOWN(ROUNDDOWN(ROUNDDOWN((能力值计算器!F6+能力值计算器!E6*2+ROUNDDOWN(D3848/4,0))*能力值计算器!C2/100+5,0)*能力值计算器!H6,0)*能力值计算器!K6,0)*能力值计算器!L6,0)*VLOOKUP(能力值计算器!J6,能力变化对照表!A:B,2,0),0)</f>
        <v>97</v>
      </c>
      <c r="I3848">
        <f>ROUNDDOWN(ROUNDDOWN(ROUNDDOWN(ROUNDDOWN(ROUNDDOWN((能力值计算器!F8+能力值计算器!E8*2+ROUNDDOWN(E3848/4,0))*能力值计算器!C2/100+5,0)*能力值计算器!H8,0)*能力值计算器!K8,0)*能力值计算器!L8,0)*VLOOKUP(能力值计算器!J8,能力变化对照表!A:B,2,0),0)</f>
        <v>-39</v>
      </c>
      <c r="J3848">
        <f t="shared" si="483"/>
        <v>0</v>
      </c>
      <c r="K3848">
        <f t="shared" si="484"/>
        <v>-6630</v>
      </c>
      <c r="L3848">
        <f t="shared" si="485"/>
        <v>9860</v>
      </c>
      <c r="M3848">
        <f t="shared" si="486"/>
        <v>248.1</v>
      </c>
      <c r="N3848">
        <f t="shared" si="487"/>
        <v>1</v>
      </c>
    </row>
    <row r="3849" spans="1:14">
      <c r="A3849">
        <f t="shared" si="480"/>
        <v>0</v>
      </c>
      <c r="B3849">
        <f t="shared" si="481"/>
        <v>0</v>
      </c>
      <c r="C3849">
        <v>200</v>
      </c>
      <c r="D3849">
        <v>92</v>
      </c>
      <c r="E3849">
        <f t="shared" si="482"/>
        <v>-999</v>
      </c>
      <c r="F3849">
        <f>能力值计算器!G2</f>
        <v>0</v>
      </c>
      <c r="G3849">
        <f>ROUNDDOWN((能力值计算器!F4+能力值计算器!E4*2+ROUNDDOWN(C3849/4,0))*能力值计算器!C2/100+10+能力值计算器!C2,0)</f>
        <v>170</v>
      </c>
      <c r="H3849">
        <f>ROUNDDOWN(ROUNDDOWN(ROUNDDOWN(ROUNDDOWN(ROUNDDOWN((能力值计算器!F6+能力值计算器!E6*2+ROUNDDOWN(D3849/4,0))*能力值计算器!C2/100+5,0)*能力值计算器!H6,0)*能力值计算器!K6,0)*能力值计算器!L6,0)*VLOOKUP(能力值计算器!J6,能力变化对照表!A:B,2,0),0)</f>
        <v>97</v>
      </c>
      <c r="I3849">
        <f>ROUNDDOWN(ROUNDDOWN(ROUNDDOWN(ROUNDDOWN(ROUNDDOWN((能力值计算器!F8+能力值计算器!E8*2+ROUNDDOWN(E3849/4,0))*能力值计算器!C2/100+5,0)*能力值计算器!H8,0)*能力值计算器!K8,0)*能力值计算器!L8,0)*VLOOKUP(能力值计算器!J8,能力变化对照表!A:B,2,0),0)</f>
        <v>-39</v>
      </c>
      <c r="J3849">
        <f t="shared" si="483"/>
        <v>0</v>
      </c>
      <c r="K3849">
        <f t="shared" si="484"/>
        <v>-6630</v>
      </c>
      <c r="L3849">
        <f t="shared" si="485"/>
        <v>9860</v>
      </c>
      <c r="M3849">
        <f t="shared" si="486"/>
        <v>248.1</v>
      </c>
      <c r="N3849">
        <f t="shared" si="487"/>
        <v>1</v>
      </c>
    </row>
    <row r="3850" spans="1:14">
      <c r="A3850">
        <f t="shared" si="480"/>
        <v>0</v>
      </c>
      <c r="B3850">
        <f t="shared" si="481"/>
        <v>0</v>
      </c>
      <c r="C3850">
        <v>200</v>
      </c>
      <c r="D3850">
        <v>96</v>
      </c>
      <c r="E3850">
        <f t="shared" si="482"/>
        <v>-999</v>
      </c>
      <c r="F3850">
        <f>能力值计算器!G2</f>
        <v>0</v>
      </c>
      <c r="G3850">
        <f>ROUNDDOWN((能力值计算器!F4+能力值计算器!E4*2+ROUNDDOWN(C3850/4,0))*能力值计算器!C2/100+10+能力值计算器!C2,0)</f>
        <v>170</v>
      </c>
      <c r="H3850">
        <f>ROUNDDOWN(ROUNDDOWN(ROUNDDOWN(ROUNDDOWN(ROUNDDOWN((能力值计算器!F6+能力值计算器!E6*2+ROUNDDOWN(D3850/4,0))*能力值计算器!C2/100+5,0)*能力值计算器!H6,0)*能力值计算器!K6,0)*能力值计算器!L6,0)*VLOOKUP(能力值计算器!J6,能力变化对照表!A:B,2,0),0)</f>
        <v>97</v>
      </c>
      <c r="I3850">
        <f>ROUNDDOWN(ROUNDDOWN(ROUNDDOWN(ROUNDDOWN(ROUNDDOWN((能力值计算器!F8+能力值计算器!E8*2+ROUNDDOWN(E3850/4,0))*能力值计算器!C2/100+5,0)*能力值计算器!H8,0)*能力值计算器!K8,0)*能力值计算器!L8,0)*VLOOKUP(能力值计算器!J8,能力变化对照表!A:B,2,0),0)</f>
        <v>-39</v>
      </c>
      <c r="J3850">
        <f t="shared" si="483"/>
        <v>0</v>
      </c>
      <c r="K3850">
        <f t="shared" si="484"/>
        <v>-6630</v>
      </c>
      <c r="L3850">
        <f t="shared" si="485"/>
        <v>9860</v>
      </c>
      <c r="M3850">
        <f t="shared" si="486"/>
        <v>248.1</v>
      </c>
      <c r="N3850">
        <f t="shared" si="487"/>
        <v>1</v>
      </c>
    </row>
    <row r="3851" spans="1:14">
      <c r="A3851">
        <f t="shared" si="480"/>
        <v>0</v>
      </c>
      <c r="B3851">
        <f t="shared" si="481"/>
        <v>0</v>
      </c>
      <c r="C3851">
        <v>140</v>
      </c>
      <c r="D3851">
        <v>124</v>
      </c>
      <c r="E3851">
        <f t="shared" si="482"/>
        <v>-999</v>
      </c>
      <c r="F3851">
        <f>能力值计算器!G2</f>
        <v>0</v>
      </c>
      <c r="G3851">
        <f>ROUNDDOWN((能力值计算器!F4+能力值计算器!E4*2+ROUNDDOWN(C3851/4,0))*能力值计算器!C2/100+10+能力值计算器!C2,0)</f>
        <v>163</v>
      </c>
      <c r="H3851">
        <f>ROUNDDOWN(ROUNDDOWN(ROUNDDOWN(ROUNDDOWN(ROUNDDOWN((能力值计算器!F6+能力值计算器!E6*2+ROUNDDOWN(D3851/4,0))*能力值计算器!C2/100+5,0)*能力值计算器!H6,0)*能力值计算器!K6,0)*能力值计算器!L6,0)*VLOOKUP(能力值计算器!J6,能力变化对照表!A:B,2,0),0)</f>
        <v>101</v>
      </c>
      <c r="I3851">
        <f>ROUNDDOWN(ROUNDDOWN(ROUNDDOWN(ROUNDDOWN(ROUNDDOWN((能力值计算器!F8+能力值计算器!E8*2+ROUNDDOWN(E3851/4,0))*能力值计算器!C2/100+5,0)*能力值计算器!H8,0)*能力值计算器!K8,0)*能力值计算器!L8,0)*VLOOKUP(能力值计算器!J8,能力变化对照表!A:B,2,0),0)</f>
        <v>-39</v>
      </c>
      <c r="J3851">
        <f t="shared" si="483"/>
        <v>0</v>
      </c>
      <c r="K3851">
        <f t="shared" si="484"/>
        <v>-6357</v>
      </c>
      <c r="L3851">
        <f t="shared" si="485"/>
        <v>10106</v>
      </c>
      <c r="M3851">
        <f t="shared" si="486"/>
        <v>241.1</v>
      </c>
      <c r="N3851">
        <f t="shared" si="487"/>
        <v>1</v>
      </c>
    </row>
    <row r="3852" spans="1:14">
      <c r="A3852">
        <f t="shared" si="480"/>
        <v>0</v>
      </c>
      <c r="B3852">
        <f t="shared" si="481"/>
        <v>0</v>
      </c>
      <c r="C3852">
        <v>140</v>
      </c>
      <c r="D3852">
        <v>128</v>
      </c>
      <c r="E3852">
        <f t="shared" si="482"/>
        <v>-999</v>
      </c>
      <c r="F3852">
        <f>能力值计算器!G2</f>
        <v>0</v>
      </c>
      <c r="G3852">
        <f>ROUNDDOWN((能力值计算器!F4+能力值计算器!E4*2+ROUNDDOWN(C3852/4,0))*能力值计算器!C2/100+10+能力值计算器!C2,0)</f>
        <v>163</v>
      </c>
      <c r="H3852">
        <f>ROUNDDOWN(ROUNDDOWN(ROUNDDOWN(ROUNDDOWN(ROUNDDOWN((能力值计算器!F6+能力值计算器!E6*2+ROUNDDOWN(D3852/4,0))*能力值计算器!C2/100+5,0)*能力值计算器!H6,0)*能力值计算器!K6,0)*能力值计算器!L6,0)*VLOOKUP(能力值计算器!J6,能力变化对照表!A:B,2,0),0)</f>
        <v>101</v>
      </c>
      <c r="I3852">
        <f>ROUNDDOWN(ROUNDDOWN(ROUNDDOWN(ROUNDDOWN(ROUNDDOWN((能力值计算器!F8+能力值计算器!E8*2+ROUNDDOWN(E3852/4,0))*能力值计算器!C2/100+5,0)*能力值计算器!H8,0)*能力值计算器!K8,0)*能力值计算器!L8,0)*VLOOKUP(能力值计算器!J8,能力变化对照表!A:B,2,0),0)</f>
        <v>-39</v>
      </c>
      <c r="J3852">
        <f t="shared" si="483"/>
        <v>0</v>
      </c>
      <c r="K3852">
        <f t="shared" si="484"/>
        <v>-6357</v>
      </c>
      <c r="L3852">
        <f t="shared" si="485"/>
        <v>10106</v>
      </c>
      <c r="M3852">
        <f t="shared" si="486"/>
        <v>241.1</v>
      </c>
      <c r="N3852">
        <f t="shared" si="487"/>
        <v>1</v>
      </c>
    </row>
    <row r="3853" spans="1:14">
      <c r="A3853">
        <f t="shared" si="480"/>
        <v>0</v>
      </c>
      <c r="B3853">
        <f t="shared" si="481"/>
        <v>0</v>
      </c>
      <c r="C3853">
        <v>144</v>
      </c>
      <c r="D3853">
        <v>124</v>
      </c>
      <c r="E3853">
        <f t="shared" si="482"/>
        <v>-999</v>
      </c>
      <c r="F3853">
        <f>能力值计算器!G2</f>
        <v>0</v>
      </c>
      <c r="G3853">
        <f>ROUNDDOWN((能力值计算器!F4+能力值计算器!E4*2+ROUNDDOWN(C3853/4,0))*能力值计算器!C2/100+10+能力值计算器!C2,0)</f>
        <v>163</v>
      </c>
      <c r="H3853">
        <f>ROUNDDOWN(ROUNDDOWN(ROUNDDOWN(ROUNDDOWN(ROUNDDOWN((能力值计算器!F6+能力值计算器!E6*2+ROUNDDOWN(D3853/4,0))*能力值计算器!C2/100+5,0)*能力值计算器!H6,0)*能力值计算器!K6,0)*能力值计算器!L6,0)*VLOOKUP(能力值计算器!J6,能力变化对照表!A:B,2,0),0)</f>
        <v>101</v>
      </c>
      <c r="I3853">
        <f>ROUNDDOWN(ROUNDDOWN(ROUNDDOWN(ROUNDDOWN(ROUNDDOWN((能力值计算器!F8+能力值计算器!E8*2+ROUNDDOWN(E3853/4,0))*能力值计算器!C2/100+5,0)*能力值计算器!H8,0)*能力值计算器!K8,0)*能力值计算器!L8,0)*VLOOKUP(能力值计算器!J8,能力变化对照表!A:B,2,0),0)</f>
        <v>-39</v>
      </c>
      <c r="J3853">
        <f t="shared" si="483"/>
        <v>0</v>
      </c>
      <c r="K3853">
        <f t="shared" si="484"/>
        <v>-6357</v>
      </c>
      <c r="L3853">
        <f t="shared" si="485"/>
        <v>10106</v>
      </c>
      <c r="M3853">
        <f t="shared" si="486"/>
        <v>241.1</v>
      </c>
      <c r="N3853">
        <f t="shared" si="487"/>
        <v>1</v>
      </c>
    </row>
    <row r="3854" spans="1:14">
      <c r="A3854">
        <f t="shared" si="480"/>
        <v>0</v>
      </c>
      <c r="B3854">
        <f t="shared" si="481"/>
        <v>0</v>
      </c>
      <c r="C3854">
        <v>144</v>
      </c>
      <c r="D3854">
        <v>128</v>
      </c>
      <c r="E3854">
        <f t="shared" si="482"/>
        <v>-999</v>
      </c>
      <c r="F3854">
        <f>能力值计算器!G2</f>
        <v>0</v>
      </c>
      <c r="G3854">
        <f>ROUNDDOWN((能力值计算器!F4+能力值计算器!E4*2+ROUNDDOWN(C3854/4,0))*能力值计算器!C2/100+10+能力值计算器!C2,0)</f>
        <v>163</v>
      </c>
      <c r="H3854">
        <f>ROUNDDOWN(ROUNDDOWN(ROUNDDOWN(ROUNDDOWN(ROUNDDOWN((能力值计算器!F6+能力值计算器!E6*2+ROUNDDOWN(D3854/4,0))*能力值计算器!C2/100+5,0)*能力值计算器!H6,0)*能力值计算器!K6,0)*能力值计算器!L6,0)*VLOOKUP(能力值计算器!J6,能力变化对照表!A:B,2,0),0)</f>
        <v>101</v>
      </c>
      <c r="I3854">
        <f>ROUNDDOWN(ROUNDDOWN(ROUNDDOWN(ROUNDDOWN(ROUNDDOWN((能力值计算器!F8+能力值计算器!E8*2+ROUNDDOWN(E3854/4,0))*能力值计算器!C2/100+5,0)*能力值计算器!H8,0)*能力值计算器!K8,0)*能力值计算器!L8,0)*VLOOKUP(能力值计算器!J8,能力变化对照表!A:B,2,0),0)</f>
        <v>-39</v>
      </c>
      <c r="J3854">
        <f t="shared" si="483"/>
        <v>0</v>
      </c>
      <c r="K3854">
        <f t="shared" si="484"/>
        <v>-6357</v>
      </c>
      <c r="L3854">
        <f t="shared" si="485"/>
        <v>10106</v>
      </c>
      <c r="M3854">
        <f t="shared" si="486"/>
        <v>241.1</v>
      </c>
      <c r="N3854">
        <f t="shared" si="487"/>
        <v>1</v>
      </c>
    </row>
    <row r="3855" spans="1:14">
      <c r="A3855">
        <f t="shared" si="480"/>
        <v>0</v>
      </c>
      <c r="B3855">
        <f t="shared" si="481"/>
        <v>0</v>
      </c>
      <c r="C3855">
        <v>180</v>
      </c>
      <c r="D3855">
        <v>100</v>
      </c>
      <c r="E3855">
        <f t="shared" si="482"/>
        <v>-999</v>
      </c>
      <c r="F3855">
        <f>能力值计算器!G2</f>
        <v>0</v>
      </c>
      <c r="G3855">
        <f>ROUNDDOWN((能力值计算器!F4+能力值计算器!E4*2+ROUNDDOWN(C3855/4,0))*能力值计算器!C2/100+10+能力值计算器!C2,0)</f>
        <v>168</v>
      </c>
      <c r="H3855">
        <f>ROUNDDOWN(ROUNDDOWN(ROUNDDOWN(ROUNDDOWN(ROUNDDOWN((能力值计算器!F6+能力值计算器!E6*2+ROUNDDOWN(D3855/4,0))*能力值计算器!C2/100+5,0)*能力值计算器!H6,0)*能力值计算器!K6,0)*能力值计算器!L6,0)*VLOOKUP(能力值计算器!J6,能力变化对照表!A:B,2,0),0)</f>
        <v>98</v>
      </c>
      <c r="I3855">
        <f>ROUNDDOWN(ROUNDDOWN(ROUNDDOWN(ROUNDDOWN(ROUNDDOWN((能力值计算器!F8+能力值计算器!E8*2+ROUNDDOWN(E3855/4,0))*能力值计算器!C2/100+5,0)*能力值计算器!H8,0)*能力值计算器!K8,0)*能力值计算器!L8,0)*VLOOKUP(能力值计算器!J8,能力变化对照表!A:B,2,0),0)</f>
        <v>-39</v>
      </c>
      <c r="J3855">
        <f t="shared" si="483"/>
        <v>0</v>
      </c>
      <c r="K3855">
        <f t="shared" si="484"/>
        <v>-6552</v>
      </c>
      <c r="L3855">
        <f t="shared" si="485"/>
        <v>9912</v>
      </c>
      <c r="M3855">
        <f t="shared" si="486"/>
        <v>246.1</v>
      </c>
      <c r="N3855">
        <f t="shared" si="487"/>
        <v>1</v>
      </c>
    </row>
    <row r="3856" spans="1:14">
      <c r="A3856">
        <f t="shared" si="480"/>
        <v>0</v>
      </c>
      <c r="B3856">
        <f t="shared" si="481"/>
        <v>0</v>
      </c>
      <c r="C3856">
        <v>180</v>
      </c>
      <c r="D3856">
        <v>104</v>
      </c>
      <c r="E3856">
        <f t="shared" si="482"/>
        <v>-999</v>
      </c>
      <c r="F3856">
        <f>能力值计算器!G2</f>
        <v>0</v>
      </c>
      <c r="G3856">
        <f>ROUNDDOWN((能力值计算器!F4+能力值计算器!E4*2+ROUNDDOWN(C3856/4,0))*能力值计算器!C2/100+10+能力值计算器!C2,0)</f>
        <v>168</v>
      </c>
      <c r="H3856">
        <f>ROUNDDOWN(ROUNDDOWN(ROUNDDOWN(ROUNDDOWN(ROUNDDOWN((能力值计算器!F6+能力值计算器!E6*2+ROUNDDOWN(D3856/4,0))*能力值计算器!C2/100+5,0)*能力值计算器!H6,0)*能力值计算器!K6,0)*能力值计算器!L6,0)*VLOOKUP(能力值计算器!J6,能力变化对照表!A:B,2,0),0)</f>
        <v>98</v>
      </c>
      <c r="I3856">
        <f>ROUNDDOWN(ROUNDDOWN(ROUNDDOWN(ROUNDDOWN(ROUNDDOWN((能力值计算器!F8+能力值计算器!E8*2+ROUNDDOWN(E3856/4,0))*能力值计算器!C2/100+5,0)*能力值计算器!H8,0)*能力值计算器!K8,0)*能力值计算器!L8,0)*VLOOKUP(能力值计算器!J8,能力变化对照表!A:B,2,0),0)</f>
        <v>-39</v>
      </c>
      <c r="J3856">
        <f t="shared" si="483"/>
        <v>0</v>
      </c>
      <c r="K3856">
        <f t="shared" si="484"/>
        <v>-6552</v>
      </c>
      <c r="L3856">
        <f t="shared" si="485"/>
        <v>9912</v>
      </c>
      <c r="M3856">
        <f t="shared" si="486"/>
        <v>246.1</v>
      </c>
      <c r="N3856">
        <f t="shared" si="487"/>
        <v>1</v>
      </c>
    </row>
    <row r="3857" spans="1:14">
      <c r="A3857">
        <f t="shared" si="480"/>
        <v>0</v>
      </c>
      <c r="B3857">
        <f t="shared" si="481"/>
        <v>0</v>
      </c>
      <c r="C3857">
        <v>184</v>
      </c>
      <c r="D3857">
        <v>100</v>
      </c>
      <c r="E3857">
        <f t="shared" si="482"/>
        <v>-999</v>
      </c>
      <c r="F3857">
        <f>能力值计算器!G2</f>
        <v>0</v>
      </c>
      <c r="G3857">
        <f>ROUNDDOWN((能力值计算器!F4+能力值计算器!E4*2+ROUNDDOWN(C3857/4,0))*能力值计算器!C2/100+10+能力值计算器!C2,0)</f>
        <v>168</v>
      </c>
      <c r="H3857">
        <f>ROUNDDOWN(ROUNDDOWN(ROUNDDOWN(ROUNDDOWN(ROUNDDOWN((能力值计算器!F6+能力值计算器!E6*2+ROUNDDOWN(D3857/4,0))*能力值计算器!C2/100+5,0)*能力值计算器!H6,0)*能力值计算器!K6,0)*能力值计算器!L6,0)*VLOOKUP(能力值计算器!J6,能力变化对照表!A:B,2,0),0)</f>
        <v>98</v>
      </c>
      <c r="I3857">
        <f>ROUNDDOWN(ROUNDDOWN(ROUNDDOWN(ROUNDDOWN(ROUNDDOWN((能力值计算器!F8+能力值计算器!E8*2+ROUNDDOWN(E3857/4,0))*能力值计算器!C2/100+5,0)*能力值计算器!H8,0)*能力值计算器!K8,0)*能力值计算器!L8,0)*VLOOKUP(能力值计算器!J8,能力变化对照表!A:B,2,0),0)</f>
        <v>-39</v>
      </c>
      <c r="J3857">
        <f t="shared" si="483"/>
        <v>0</v>
      </c>
      <c r="K3857">
        <f t="shared" si="484"/>
        <v>-6552</v>
      </c>
      <c r="L3857">
        <f t="shared" si="485"/>
        <v>9912</v>
      </c>
      <c r="M3857">
        <f t="shared" si="486"/>
        <v>246.1</v>
      </c>
      <c r="N3857">
        <f t="shared" si="487"/>
        <v>1</v>
      </c>
    </row>
    <row r="3858" spans="1:14">
      <c r="A3858">
        <f t="shared" si="480"/>
        <v>0</v>
      </c>
      <c r="B3858">
        <f t="shared" si="481"/>
        <v>0</v>
      </c>
      <c r="C3858">
        <v>184</v>
      </c>
      <c r="D3858">
        <v>104</v>
      </c>
      <c r="E3858">
        <f t="shared" si="482"/>
        <v>-999</v>
      </c>
      <c r="F3858">
        <f>能力值计算器!G2</f>
        <v>0</v>
      </c>
      <c r="G3858">
        <f>ROUNDDOWN((能力值计算器!F4+能力值计算器!E4*2+ROUNDDOWN(C3858/4,0))*能力值计算器!C2/100+10+能力值计算器!C2,0)</f>
        <v>168</v>
      </c>
      <c r="H3858">
        <f>ROUNDDOWN(ROUNDDOWN(ROUNDDOWN(ROUNDDOWN(ROUNDDOWN((能力值计算器!F6+能力值计算器!E6*2+ROUNDDOWN(D3858/4,0))*能力值计算器!C2/100+5,0)*能力值计算器!H6,0)*能力值计算器!K6,0)*能力值计算器!L6,0)*VLOOKUP(能力值计算器!J6,能力变化对照表!A:B,2,0),0)</f>
        <v>98</v>
      </c>
      <c r="I3858">
        <f>ROUNDDOWN(ROUNDDOWN(ROUNDDOWN(ROUNDDOWN(ROUNDDOWN((能力值计算器!F8+能力值计算器!E8*2+ROUNDDOWN(E3858/4,0))*能力值计算器!C2/100+5,0)*能力值计算器!H8,0)*能力值计算器!K8,0)*能力值计算器!L8,0)*VLOOKUP(能力值计算器!J8,能力变化对照表!A:B,2,0),0)</f>
        <v>-39</v>
      </c>
      <c r="J3858">
        <f t="shared" si="483"/>
        <v>0</v>
      </c>
      <c r="K3858">
        <f t="shared" si="484"/>
        <v>-6552</v>
      </c>
      <c r="L3858">
        <f t="shared" si="485"/>
        <v>9912</v>
      </c>
      <c r="M3858">
        <f t="shared" si="486"/>
        <v>246.1</v>
      </c>
      <c r="N3858">
        <f t="shared" si="487"/>
        <v>1</v>
      </c>
    </row>
    <row r="3859" spans="1:14">
      <c r="A3859">
        <f t="shared" si="480"/>
        <v>0</v>
      </c>
      <c r="B3859">
        <f t="shared" si="481"/>
        <v>0</v>
      </c>
      <c r="C3859">
        <v>124</v>
      </c>
      <c r="D3859">
        <v>136</v>
      </c>
      <c r="E3859">
        <f t="shared" si="482"/>
        <v>-999</v>
      </c>
      <c r="F3859">
        <f>能力值计算器!G2</f>
        <v>0</v>
      </c>
      <c r="G3859">
        <f>ROUNDDOWN((能力值计算器!F4+能力值计算器!E4*2+ROUNDDOWN(C3859/4,0))*能力值计算器!C2/100+10+能力值计算器!C2,0)</f>
        <v>161</v>
      </c>
      <c r="H3859">
        <f>ROUNDDOWN(ROUNDDOWN(ROUNDDOWN(ROUNDDOWN(ROUNDDOWN((能力值计算器!F6+能力值计算器!E6*2+ROUNDDOWN(D3859/4,0))*能力值计算器!C2/100+5,0)*能力值计算器!H6,0)*能力值计算器!K6,0)*能力值计算器!L6,0)*VLOOKUP(能力值计算器!J6,能力变化对照表!A:B,2,0),0)</f>
        <v>102</v>
      </c>
      <c r="I3859">
        <f>ROUNDDOWN(ROUNDDOWN(ROUNDDOWN(ROUNDDOWN(ROUNDDOWN((能力值计算器!F8+能力值计算器!E8*2+ROUNDDOWN(E3859/4,0))*能力值计算器!C2/100+5,0)*能力值计算器!H8,0)*能力值计算器!K8,0)*能力值计算器!L8,0)*VLOOKUP(能力值计算器!J8,能力变化对照表!A:B,2,0),0)</f>
        <v>-39</v>
      </c>
      <c r="J3859">
        <f t="shared" si="483"/>
        <v>0</v>
      </c>
      <c r="K3859">
        <f t="shared" si="484"/>
        <v>-6279</v>
      </c>
      <c r="L3859">
        <f t="shared" si="485"/>
        <v>10143</v>
      </c>
      <c r="M3859">
        <f t="shared" si="486"/>
        <v>239.1</v>
      </c>
      <c r="N3859">
        <f t="shared" si="487"/>
        <v>1</v>
      </c>
    </row>
    <row r="3860" spans="1:14">
      <c r="A3860">
        <f t="shared" si="480"/>
        <v>0</v>
      </c>
      <c r="B3860">
        <f t="shared" si="481"/>
        <v>0</v>
      </c>
      <c r="C3860">
        <v>128</v>
      </c>
      <c r="D3860">
        <v>132</v>
      </c>
      <c r="E3860">
        <f t="shared" si="482"/>
        <v>-999</v>
      </c>
      <c r="F3860">
        <f>能力值计算器!G2</f>
        <v>0</v>
      </c>
      <c r="G3860">
        <f>ROUNDDOWN((能力值计算器!F4+能力值计算器!E4*2+ROUNDDOWN(C3860/4,0))*能力值计算器!C2/100+10+能力值计算器!C2,0)</f>
        <v>161</v>
      </c>
      <c r="H3860">
        <f>ROUNDDOWN(ROUNDDOWN(ROUNDDOWN(ROUNDDOWN(ROUNDDOWN((能力值计算器!F6+能力值计算器!E6*2+ROUNDDOWN(D3860/4,0))*能力值计算器!C2/100+5,0)*能力值计算器!H6,0)*能力值计算器!K6,0)*能力值计算器!L6,0)*VLOOKUP(能力值计算器!J6,能力变化对照表!A:B,2,0),0)</f>
        <v>102</v>
      </c>
      <c r="I3860">
        <f>ROUNDDOWN(ROUNDDOWN(ROUNDDOWN(ROUNDDOWN(ROUNDDOWN((能力值计算器!F8+能力值计算器!E8*2+ROUNDDOWN(E3860/4,0))*能力值计算器!C2/100+5,0)*能力值计算器!H8,0)*能力值计算器!K8,0)*能力值计算器!L8,0)*VLOOKUP(能力值计算器!J8,能力变化对照表!A:B,2,0),0)</f>
        <v>-39</v>
      </c>
      <c r="J3860">
        <f t="shared" si="483"/>
        <v>0</v>
      </c>
      <c r="K3860">
        <f t="shared" si="484"/>
        <v>-6279</v>
      </c>
      <c r="L3860">
        <f t="shared" si="485"/>
        <v>10143</v>
      </c>
      <c r="M3860">
        <f t="shared" si="486"/>
        <v>239.1</v>
      </c>
      <c r="N3860">
        <f t="shared" si="487"/>
        <v>1</v>
      </c>
    </row>
    <row r="3861" spans="1:14">
      <c r="A3861">
        <f t="shared" si="480"/>
        <v>0</v>
      </c>
      <c r="B3861">
        <f t="shared" si="481"/>
        <v>0</v>
      </c>
      <c r="C3861">
        <v>128</v>
      </c>
      <c r="D3861">
        <v>136</v>
      </c>
      <c r="E3861">
        <f t="shared" si="482"/>
        <v>-999</v>
      </c>
      <c r="F3861">
        <f>能力值计算器!G2</f>
        <v>0</v>
      </c>
      <c r="G3861">
        <f>ROUNDDOWN((能力值计算器!F4+能力值计算器!E4*2+ROUNDDOWN(C3861/4,0))*能力值计算器!C2/100+10+能力值计算器!C2,0)</f>
        <v>161</v>
      </c>
      <c r="H3861">
        <f>ROUNDDOWN(ROUNDDOWN(ROUNDDOWN(ROUNDDOWN(ROUNDDOWN((能力值计算器!F6+能力值计算器!E6*2+ROUNDDOWN(D3861/4,0))*能力值计算器!C2/100+5,0)*能力值计算器!H6,0)*能力值计算器!K6,0)*能力值计算器!L6,0)*VLOOKUP(能力值计算器!J6,能力变化对照表!A:B,2,0),0)</f>
        <v>102</v>
      </c>
      <c r="I3861">
        <f>ROUNDDOWN(ROUNDDOWN(ROUNDDOWN(ROUNDDOWN(ROUNDDOWN((能力值计算器!F8+能力值计算器!E8*2+ROUNDDOWN(E3861/4,0))*能力值计算器!C2/100+5,0)*能力值计算器!H8,0)*能力值计算器!K8,0)*能力值计算器!L8,0)*VLOOKUP(能力值计算器!J8,能力变化对照表!A:B,2,0),0)</f>
        <v>-39</v>
      </c>
      <c r="J3861">
        <f t="shared" si="483"/>
        <v>0</v>
      </c>
      <c r="K3861">
        <f t="shared" si="484"/>
        <v>-6279</v>
      </c>
      <c r="L3861">
        <f t="shared" si="485"/>
        <v>10143</v>
      </c>
      <c r="M3861">
        <f t="shared" si="486"/>
        <v>239.1</v>
      </c>
      <c r="N3861">
        <f t="shared" si="487"/>
        <v>1</v>
      </c>
    </row>
    <row r="3862" spans="1:14">
      <c r="A3862">
        <f t="shared" si="480"/>
        <v>0</v>
      </c>
      <c r="B3862">
        <f t="shared" si="481"/>
        <v>0</v>
      </c>
      <c r="C3862">
        <v>164</v>
      </c>
      <c r="D3862">
        <v>108</v>
      </c>
      <c r="E3862">
        <f t="shared" si="482"/>
        <v>-999</v>
      </c>
      <c r="F3862">
        <f>能力值计算器!G2</f>
        <v>0</v>
      </c>
      <c r="G3862">
        <f>ROUNDDOWN((能力值计算器!F4+能力值计算器!E4*2+ROUNDDOWN(C3862/4,0))*能力值计算器!C2/100+10+能力值计算器!C2,0)</f>
        <v>166</v>
      </c>
      <c r="H3862">
        <f>ROUNDDOWN(ROUNDDOWN(ROUNDDOWN(ROUNDDOWN(ROUNDDOWN((能力值计算器!F6+能力值计算器!E6*2+ROUNDDOWN(D3862/4,0))*能力值计算器!C2/100+5,0)*能力值计算器!H6,0)*能力值计算器!K6,0)*能力值计算器!L6,0)*VLOOKUP(能力值计算器!J6,能力变化对照表!A:B,2,0),0)</f>
        <v>99</v>
      </c>
      <c r="I3862">
        <f>ROUNDDOWN(ROUNDDOWN(ROUNDDOWN(ROUNDDOWN(ROUNDDOWN((能力值计算器!F8+能力值计算器!E8*2+ROUNDDOWN(E3862/4,0))*能力值计算器!C2/100+5,0)*能力值计算器!H8,0)*能力值计算器!K8,0)*能力值计算器!L8,0)*VLOOKUP(能力值计算器!J8,能力变化对照表!A:B,2,0),0)</f>
        <v>-39</v>
      </c>
      <c r="J3862">
        <f t="shared" si="483"/>
        <v>0</v>
      </c>
      <c r="K3862">
        <f t="shared" si="484"/>
        <v>-6474</v>
      </c>
      <c r="L3862">
        <f t="shared" si="485"/>
        <v>9960</v>
      </c>
      <c r="M3862">
        <f t="shared" si="486"/>
        <v>244.1</v>
      </c>
      <c r="N3862">
        <f t="shared" si="487"/>
        <v>1</v>
      </c>
    </row>
    <row r="3863" spans="1:14">
      <c r="A3863">
        <f t="shared" si="480"/>
        <v>0</v>
      </c>
      <c r="B3863">
        <f t="shared" si="481"/>
        <v>0</v>
      </c>
      <c r="C3863">
        <v>164</v>
      </c>
      <c r="D3863">
        <v>112</v>
      </c>
      <c r="E3863">
        <f t="shared" si="482"/>
        <v>-999</v>
      </c>
      <c r="F3863">
        <f>能力值计算器!G2</f>
        <v>0</v>
      </c>
      <c r="G3863">
        <f>ROUNDDOWN((能力值计算器!F4+能力值计算器!E4*2+ROUNDDOWN(C3863/4,0))*能力值计算器!C2/100+10+能力值计算器!C2,0)</f>
        <v>166</v>
      </c>
      <c r="H3863">
        <f>ROUNDDOWN(ROUNDDOWN(ROUNDDOWN(ROUNDDOWN(ROUNDDOWN((能力值计算器!F6+能力值计算器!E6*2+ROUNDDOWN(D3863/4,0))*能力值计算器!C2/100+5,0)*能力值计算器!H6,0)*能力值计算器!K6,0)*能力值计算器!L6,0)*VLOOKUP(能力值计算器!J6,能力变化对照表!A:B,2,0),0)</f>
        <v>99</v>
      </c>
      <c r="I3863">
        <f>ROUNDDOWN(ROUNDDOWN(ROUNDDOWN(ROUNDDOWN(ROUNDDOWN((能力值计算器!F8+能力值计算器!E8*2+ROUNDDOWN(E3863/4,0))*能力值计算器!C2/100+5,0)*能力值计算器!H8,0)*能力值计算器!K8,0)*能力值计算器!L8,0)*VLOOKUP(能力值计算器!J8,能力变化对照表!A:B,2,0),0)</f>
        <v>-39</v>
      </c>
      <c r="J3863">
        <f t="shared" si="483"/>
        <v>0</v>
      </c>
      <c r="K3863">
        <f t="shared" si="484"/>
        <v>-6474</v>
      </c>
      <c r="L3863">
        <f t="shared" si="485"/>
        <v>9960</v>
      </c>
      <c r="M3863">
        <f t="shared" si="486"/>
        <v>244.1</v>
      </c>
      <c r="N3863">
        <f t="shared" si="487"/>
        <v>1</v>
      </c>
    </row>
    <row r="3864" spans="1:14">
      <c r="A3864">
        <f t="shared" si="480"/>
        <v>0</v>
      </c>
      <c r="B3864">
        <f t="shared" si="481"/>
        <v>0</v>
      </c>
      <c r="C3864">
        <v>168</v>
      </c>
      <c r="D3864">
        <v>108</v>
      </c>
      <c r="E3864">
        <f t="shared" si="482"/>
        <v>-999</v>
      </c>
      <c r="F3864">
        <f>能力值计算器!G2</f>
        <v>0</v>
      </c>
      <c r="G3864">
        <f>ROUNDDOWN((能力值计算器!F4+能力值计算器!E4*2+ROUNDDOWN(C3864/4,0))*能力值计算器!C2/100+10+能力值计算器!C2,0)</f>
        <v>166</v>
      </c>
      <c r="H3864">
        <f>ROUNDDOWN(ROUNDDOWN(ROUNDDOWN(ROUNDDOWN(ROUNDDOWN((能力值计算器!F6+能力值计算器!E6*2+ROUNDDOWN(D3864/4,0))*能力值计算器!C2/100+5,0)*能力值计算器!H6,0)*能力值计算器!K6,0)*能力值计算器!L6,0)*VLOOKUP(能力值计算器!J6,能力变化对照表!A:B,2,0),0)</f>
        <v>99</v>
      </c>
      <c r="I3864">
        <f>ROUNDDOWN(ROUNDDOWN(ROUNDDOWN(ROUNDDOWN(ROUNDDOWN((能力值计算器!F8+能力值计算器!E8*2+ROUNDDOWN(E3864/4,0))*能力值计算器!C2/100+5,0)*能力值计算器!H8,0)*能力值计算器!K8,0)*能力值计算器!L8,0)*VLOOKUP(能力值计算器!J8,能力变化对照表!A:B,2,0),0)</f>
        <v>-39</v>
      </c>
      <c r="J3864">
        <f t="shared" si="483"/>
        <v>0</v>
      </c>
      <c r="K3864">
        <f t="shared" si="484"/>
        <v>-6474</v>
      </c>
      <c r="L3864">
        <f t="shared" si="485"/>
        <v>9960</v>
      </c>
      <c r="M3864">
        <f t="shared" si="486"/>
        <v>244.1</v>
      </c>
      <c r="N3864">
        <f t="shared" si="487"/>
        <v>1</v>
      </c>
    </row>
    <row r="3865" spans="1:14">
      <c r="A3865">
        <f t="shared" si="480"/>
        <v>0</v>
      </c>
      <c r="B3865">
        <f t="shared" si="481"/>
        <v>0</v>
      </c>
      <c r="C3865">
        <v>168</v>
      </c>
      <c r="D3865">
        <v>112</v>
      </c>
      <c r="E3865">
        <f t="shared" si="482"/>
        <v>-999</v>
      </c>
      <c r="F3865">
        <f>能力值计算器!G2</f>
        <v>0</v>
      </c>
      <c r="G3865">
        <f>ROUNDDOWN((能力值计算器!F4+能力值计算器!E4*2+ROUNDDOWN(C3865/4,0))*能力值计算器!C2/100+10+能力值计算器!C2,0)</f>
        <v>166</v>
      </c>
      <c r="H3865">
        <f>ROUNDDOWN(ROUNDDOWN(ROUNDDOWN(ROUNDDOWN(ROUNDDOWN((能力值计算器!F6+能力值计算器!E6*2+ROUNDDOWN(D3865/4,0))*能力值计算器!C2/100+5,0)*能力值计算器!H6,0)*能力值计算器!K6,0)*能力值计算器!L6,0)*VLOOKUP(能力值计算器!J6,能力变化对照表!A:B,2,0),0)</f>
        <v>99</v>
      </c>
      <c r="I3865">
        <f>ROUNDDOWN(ROUNDDOWN(ROUNDDOWN(ROUNDDOWN(ROUNDDOWN((能力值计算器!F8+能力值计算器!E8*2+ROUNDDOWN(E3865/4,0))*能力值计算器!C2/100+5,0)*能力值计算器!H8,0)*能力值计算器!K8,0)*能力值计算器!L8,0)*VLOOKUP(能力值计算器!J8,能力变化对照表!A:B,2,0),0)</f>
        <v>-39</v>
      </c>
      <c r="J3865">
        <f t="shared" si="483"/>
        <v>0</v>
      </c>
      <c r="K3865">
        <f t="shared" si="484"/>
        <v>-6474</v>
      </c>
      <c r="L3865">
        <f t="shared" si="485"/>
        <v>9960</v>
      </c>
      <c r="M3865">
        <f t="shared" si="486"/>
        <v>244.1</v>
      </c>
      <c r="N3865">
        <f t="shared" si="487"/>
        <v>1</v>
      </c>
    </row>
    <row r="3866" spans="1:14">
      <c r="A3866">
        <f t="shared" si="480"/>
        <v>0</v>
      </c>
      <c r="B3866">
        <f t="shared" si="481"/>
        <v>0</v>
      </c>
      <c r="C3866">
        <v>252</v>
      </c>
      <c r="D3866">
        <v>60</v>
      </c>
      <c r="E3866">
        <f t="shared" si="482"/>
        <v>-999</v>
      </c>
      <c r="F3866">
        <f>能力值计算器!G2</f>
        <v>0</v>
      </c>
      <c r="G3866">
        <f>ROUNDDOWN((能力值计算器!F4+能力值计算器!E4*2+ROUNDDOWN(C3866/4,0))*能力值计算器!C2/100+10+能力值计算器!C2,0)</f>
        <v>177</v>
      </c>
      <c r="H3866">
        <f>ROUNDDOWN(ROUNDDOWN(ROUNDDOWN(ROUNDDOWN(ROUNDDOWN((能力值计算器!F6+能力值计算器!E6*2+ROUNDDOWN(D3866/4,0))*能力值计算器!C2/100+5,0)*能力值计算器!H6,0)*能力值计算器!K6,0)*能力值计算器!L6,0)*VLOOKUP(能力值计算器!J6,能力变化对照表!A:B,2,0),0)</f>
        <v>93</v>
      </c>
      <c r="I3866">
        <f>ROUNDDOWN(ROUNDDOWN(ROUNDDOWN(ROUNDDOWN(ROUNDDOWN((能力值计算器!F8+能力值计算器!E8*2+ROUNDDOWN(E3866/4,0))*能力值计算器!C2/100+5,0)*能力值计算器!H8,0)*能力值计算器!K8,0)*能力值计算器!L8,0)*VLOOKUP(能力值计算器!J8,能力变化对照表!A:B,2,0),0)</f>
        <v>-39</v>
      </c>
      <c r="J3866">
        <f t="shared" si="483"/>
        <v>0</v>
      </c>
      <c r="K3866">
        <f t="shared" si="484"/>
        <v>-6903</v>
      </c>
      <c r="L3866">
        <f t="shared" si="485"/>
        <v>9558</v>
      </c>
      <c r="M3866">
        <f t="shared" si="486"/>
        <v>255.1</v>
      </c>
      <c r="N3866">
        <f t="shared" si="487"/>
        <v>1</v>
      </c>
    </row>
    <row r="3867" spans="1:14">
      <c r="A3867">
        <f t="shared" si="480"/>
        <v>0</v>
      </c>
      <c r="B3867">
        <f t="shared" si="481"/>
        <v>0</v>
      </c>
      <c r="C3867">
        <v>252</v>
      </c>
      <c r="D3867">
        <v>64</v>
      </c>
      <c r="E3867">
        <f t="shared" si="482"/>
        <v>-999</v>
      </c>
      <c r="F3867">
        <f>能力值计算器!G2</f>
        <v>0</v>
      </c>
      <c r="G3867">
        <f>ROUNDDOWN((能力值计算器!F4+能力值计算器!E4*2+ROUNDDOWN(C3867/4,0))*能力值计算器!C2/100+10+能力值计算器!C2,0)</f>
        <v>177</v>
      </c>
      <c r="H3867">
        <f>ROUNDDOWN(ROUNDDOWN(ROUNDDOWN(ROUNDDOWN(ROUNDDOWN((能力值计算器!F6+能力值计算器!E6*2+ROUNDDOWN(D3867/4,0))*能力值计算器!C2/100+5,0)*能力值计算器!H6,0)*能力值计算器!K6,0)*能力值计算器!L6,0)*VLOOKUP(能力值计算器!J6,能力变化对照表!A:B,2,0),0)</f>
        <v>93</v>
      </c>
      <c r="I3867">
        <f>ROUNDDOWN(ROUNDDOWN(ROUNDDOWN(ROUNDDOWN(ROUNDDOWN((能力值计算器!F8+能力值计算器!E8*2+ROUNDDOWN(E3867/4,0))*能力值计算器!C2/100+5,0)*能力值计算器!H8,0)*能力值计算器!K8,0)*能力值计算器!L8,0)*VLOOKUP(能力值计算器!J8,能力变化对照表!A:B,2,0),0)</f>
        <v>-39</v>
      </c>
      <c r="J3867">
        <f t="shared" si="483"/>
        <v>0</v>
      </c>
      <c r="K3867">
        <f t="shared" si="484"/>
        <v>-6903</v>
      </c>
      <c r="L3867">
        <f t="shared" si="485"/>
        <v>9558</v>
      </c>
      <c r="M3867">
        <f t="shared" si="486"/>
        <v>255.1</v>
      </c>
      <c r="N3867">
        <f t="shared" si="487"/>
        <v>1</v>
      </c>
    </row>
    <row r="3868" spans="1:14">
      <c r="A3868">
        <f t="shared" si="480"/>
        <v>0</v>
      </c>
      <c r="B3868">
        <f t="shared" si="481"/>
        <v>0</v>
      </c>
      <c r="C3868">
        <v>236</v>
      </c>
      <c r="D3868">
        <v>68</v>
      </c>
      <c r="E3868">
        <f t="shared" si="482"/>
        <v>-999</v>
      </c>
      <c r="F3868">
        <f>能力值计算器!G2</f>
        <v>0</v>
      </c>
      <c r="G3868">
        <f>ROUNDDOWN((能力值计算器!F4+能力值计算器!E4*2+ROUNDDOWN(C3868/4,0))*能力值计算器!C2/100+10+能力值计算器!C2,0)</f>
        <v>175</v>
      </c>
      <c r="H3868">
        <f>ROUNDDOWN(ROUNDDOWN(ROUNDDOWN(ROUNDDOWN(ROUNDDOWN((能力值计算器!F6+能力值计算器!E6*2+ROUNDDOWN(D3868/4,0))*能力值计算器!C2/100+5,0)*能力值计算器!H6,0)*能力值计算器!K6,0)*能力值计算器!L6,0)*VLOOKUP(能力值计算器!J6,能力变化对照表!A:B,2,0),0)</f>
        <v>94</v>
      </c>
      <c r="I3868">
        <f>ROUNDDOWN(ROUNDDOWN(ROUNDDOWN(ROUNDDOWN(ROUNDDOWN((能力值计算器!F8+能力值计算器!E8*2+ROUNDDOWN(E3868/4,0))*能力值计算器!C2/100+5,0)*能力值计算器!H8,0)*能力值计算器!K8,0)*能力值计算器!L8,0)*VLOOKUP(能力值计算器!J8,能力变化对照表!A:B,2,0),0)</f>
        <v>-39</v>
      </c>
      <c r="J3868">
        <f t="shared" si="483"/>
        <v>0</v>
      </c>
      <c r="K3868">
        <f t="shared" si="484"/>
        <v>-6825</v>
      </c>
      <c r="L3868">
        <f t="shared" si="485"/>
        <v>9625</v>
      </c>
      <c r="M3868">
        <f t="shared" si="486"/>
        <v>253.1</v>
      </c>
      <c r="N3868">
        <f t="shared" si="487"/>
        <v>1</v>
      </c>
    </row>
    <row r="3869" spans="1:14">
      <c r="A3869">
        <f t="shared" si="480"/>
        <v>0</v>
      </c>
      <c r="B3869">
        <f t="shared" si="481"/>
        <v>0</v>
      </c>
      <c r="C3869">
        <v>236</v>
      </c>
      <c r="D3869">
        <v>72</v>
      </c>
      <c r="E3869">
        <f t="shared" si="482"/>
        <v>-999</v>
      </c>
      <c r="F3869">
        <f>能力值计算器!G2</f>
        <v>0</v>
      </c>
      <c r="G3869">
        <f>ROUNDDOWN((能力值计算器!F4+能力值计算器!E4*2+ROUNDDOWN(C3869/4,0))*能力值计算器!C2/100+10+能力值计算器!C2,0)</f>
        <v>175</v>
      </c>
      <c r="H3869">
        <f>ROUNDDOWN(ROUNDDOWN(ROUNDDOWN(ROUNDDOWN(ROUNDDOWN((能力值计算器!F6+能力值计算器!E6*2+ROUNDDOWN(D3869/4,0))*能力值计算器!C2/100+5,0)*能力值计算器!H6,0)*能力值计算器!K6,0)*能力值计算器!L6,0)*VLOOKUP(能力值计算器!J6,能力变化对照表!A:B,2,0),0)</f>
        <v>94</v>
      </c>
      <c r="I3869">
        <f>ROUNDDOWN(ROUNDDOWN(ROUNDDOWN(ROUNDDOWN(ROUNDDOWN((能力值计算器!F8+能力值计算器!E8*2+ROUNDDOWN(E3869/4,0))*能力值计算器!C2/100+5,0)*能力值计算器!H8,0)*能力值计算器!K8,0)*能力值计算器!L8,0)*VLOOKUP(能力值计算器!J8,能力变化对照表!A:B,2,0),0)</f>
        <v>-39</v>
      </c>
      <c r="J3869">
        <f t="shared" si="483"/>
        <v>0</v>
      </c>
      <c r="K3869">
        <f t="shared" si="484"/>
        <v>-6825</v>
      </c>
      <c r="L3869">
        <f t="shared" si="485"/>
        <v>9625</v>
      </c>
      <c r="M3869">
        <f t="shared" si="486"/>
        <v>253.1</v>
      </c>
      <c r="N3869">
        <f t="shared" si="487"/>
        <v>1</v>
      </c>
    </row>
    <row r="3870" spans="1:14">
      <c r="A3870">
        <f t="shared" si="480"/>
        <v>0</v>
      </c>
      <c r="B3870">
        <f t="shared" si="481"/>
        <v>0</v>
      </c>
      <c r="C3870">
        <v>240</v>
      </c>
      <c r="D3870">
        <v>68</v>
      </c>
      <c r="E3870">
        <f t="shared" si="482"/>
        <v>-999</v>
      </c>
      <c r="F3870">
        <f>能力值计算器!G2</f>
        <v>0</v>
      </c>
      <c r="G3870">
        <f>ROUNDDOWN((能力值计算器!F4+能力值计算器!E4*2+ROUNDDOWN(C3870/4,0))*能力值计算器!C2/100+10+能力值计算器!C2,0)</f>
        <v>175</v>
      </c>
      <c r="H3870">
        <f>ROUNDDOWN(ROUNDDOWN(ROUNDDOWN(ROUNDDOWN(ROUNDDOWN((能力值计算器!F6+能力值计算器!E6*2+ROUNDDOWN(D3870/4,0))*能力值计算器!C2/100+5,0)*能力值计算器!H6,0)*能力值计算器!K6,0)*能力值计算器!L6,0)*VLOOKUP(能力值计算器!J6,能力变化对照表!A:B,2,0),0)</f>
        <v>94</v>
      </c>
      <c r="I3870">
        <f>ROUNDDOWN(ROUNDDOWN(ROUNDDOWN(ROUNDDOWN(ROUNDDOWN((能力值计算器!F8+能力值计算器!E8*2+ROUNDDOWN(E3870/4,0))*能力值计算器!C2/100+5,0)*能力值计算器!H8,0)*能力值计算器!K8,0)*能力值计算器!L8,0)*VLOOKUP(能力值计算器!J8,能力变化对照表!A:B,2,0),0)</f>
        <v>-39</v>
      </c>
      <c r="J3870">
        <f t="shared" si="483"/>
        <v>0</v>
      </c>
      <c r="K3870">
        <f t="shared" si="484"/>
        <v>-6825</v>
      </c>
      <c r="L3870">
        <f t="shared" si="485"/>
        <v>9625</v>
      </c>
      <c r="M3870">
        <f t="shared" si="486"/>
        <v>253.1</v>
      </c>
      <c r="N3870">
        <f t="shared" si="487"/>
        <v>1</v>
      </c>
    </row>
    <row r="3871" spans="1:14">
      <c r="A3871">
        <f t="shared" si="480"/>
        <v>0</v>
      </c>
      <c r="B3871">
        <f t="shared" si="481"/>
        <v>0</v>
      </c>
      <c r="C3871">
        <v>240</v>
      </c>
      <c r="D3871">
        <v>72</v>
      </c>
      <c r="E3871">
        <f t="shared" si="482"/>
        <v>-999</v>
      </c>
      <c r="F3871">
        <f>能力值计算器!G2</f>
        <v>0</v>
      </c>
      <c r="G3871">
        <f>ROUNDDOWN((能力值计算器!F4+能力值计算器!E4*2+ROUNDDOWN(C3871/4,0))*能力值计算器!C2/100+10+能力值计算器!C2,0)</f>
        <v>175</v>
      </c>
      <c r="H3871">
        <f>ROUNDDOWN(ROUNDDOWN(ROUNDDOWN(ROUNDDOWN(ROUNDDOWN((能力值计算器!F6+能力值计算器!E6*2+ROUNDDOWN(D3871/4,0))*能力值计算器!C2/100+5,0)*能力值计算器!H6,0)*能力值计算器!K6,0)*能力值计算器!L6,0)*VLOOKUP(能力值计算器!J6,能力变化对照表!A:B,2,0),0)</f>
        <v>94</v>
      </c>
      <c r="I3871">
        <f>ROUNDDOWN(ROUNDDOWN(ROUNDDOWN(ROUNDDOWN(ROUNDDOWN((能力值计算器!F8+能力值计算器!E8*2+ROUNDDOWN(E3871/4,0))*能力值计算器!C2/100+5,0)*能力值计算器!H8,0)*能力值计算器!K8,0)*能力值计算器!L8,0)*VLOOKUP(能力值计算器!J8,能力变化对照表!A:B,2,0),0)</f>
        <v>-39</v>
      </c>
      <c r="J3871">
        <f t="shared" si="483"/>
        <v>0</v>
      </c>
      <c r="K3871">
        <f t="shared" si="484"/>
        <v>-6825</v>
      </c>
      <c r="L3871">
        <f t="shared" si="485"/>
        <v>9625</v>
      </c>
      <c r="M3871">
        <f t="shared" si="486"/>
        <v>253.1</v>
      </c>
      <c r="N3871">
        <f t="shared" si="487"/>
        <v>1</v>
      </c>
    </row>
    <row r="3872" spans="1:14">
      <c r="A3872">
        <f t="shared" si="480"/>
        <v>0</v>
      </c>
      <c r="B3872">
        <f t="shared" si="481"/>
        <v>0</v>
      </c>
      <c r="C3872">
        <v>220</v>
      </c>
      <c r="D3872">
        <v>76</v>
      </c>
      <c r="E3872">
        <f t="shared" si="482"/>
        <v>-999</v>
      </c>
      <c r="F3872">
        <f>能力值计算器!G2</f>
        <v>0</v>
      </c>
      <c r="G3872">
        <f>ROUNDDOWN((能力值计算器!F4+能力值计算器!E4*2+ROUNDDOWN(C3872/4,0))*能力值计算器!C2/100+10+能力值计算器!C2,0)</f>
        <v>173</v>
      </c>
      <c r="H3872">
        <f>ROUNDDOWN(ROUNDDOWN(ROUNDDOWN(ROUNDDOWN(ROUNDDOWN((能力值计算器!F6+能力值计算器!E6*2+ROUNDDOWN(D3872/4,0))*能力值计算器!C2/100+5,0)*能力值计算器!H6,0)*能力值计算器!K6,0)*能力值计算器!L6,0)*VLOOKUP(能力值计算器!J6,能力变化对照表!A:B,2,0),0)</f>
        <v>95</v>
      </c>
      <c r="I3872">
        <f>ROUNDDOWN(ROUNDDOWN(ROUNDDOWN(ROUNDDOWN(ROUNDDOWN((能力值计算器!F8+能力值计算器!E8*2+ROUNDDOWN(E3872/4,0))*能力值计算器!C2/100+5,0)*能力值计算器!H8,0)*能力值计算器!K8,0)*能力值计算器!L8,0)*VLOOKUP(能力值计算器!J8,能力变化对照表!A:B,2,0),0)</f>
        <v>-39</v>
      </c>
      <c r="J3872">
        <f t="shared" si="483"/>
        <v>0</v>
      </c>
      <c r="K3872">
        <f t="shared" si="484"/>
        <v>-6747</v>
      </c>
      <c r="L3872">
        <f t="shared" si="485"/>
        <v>9688</v>
      </c>
      <c r="M3872">
        <f t="shared" si="486"/>
        <v>251.1</v>
      </c>
      <c r="N3872">
        <f t="shared" si="487"/>
        <v>1</v>
      </c>
    </row>
    <row r="3873" spans="1:14">
      <c r="A3873">
        <f t="shared" si="480"/>
        <v>0</v>
      </c>
      <c r="B3873">
        <f t="shared" si="481"/>
        <v>0</v>
      </c>
      <c r="C3873">
        <v>220</v>
      </c>
      <c r="D3873">
        <v>80</v>
      </c>
      <c r="E3873">
        <f t="shared" si="482"/>
        <v>-999</v>
      </c>
      <c r="F3873">
        <f>能力值计算器!G2</f>
        <v>0</v>
      </c>
      <c r="G3873">
        <f>ROUNDDOWN((能力值计算器!F4+能力值计算器!E4*2+ROUNDDOWN(C3873/4,0))*能力值计算器!C2/100+10+能力值计算器!C2,0)</f>
        <v>173</v>
      </c>
      <c r="H3873">
        <f>ROUNDDOWN(ROUNDDOWN(ROUNDDOWN(ROUNDDOWN(ROUNDDOWN((能力值计算器!F6+能力值计算器!E6*2+ROUNDDOWN(D3873/4,0))*能力值计算器!C2/100+5,0)*能力值计算器!H6,0)*能力值计算器!K6,0)*能力值计算器!L6,0)*VLOOKUP(能力值计算器!J6,能力变化对照表!A:B,2,0),0)</f>
        <v>95</v>
      </c>
      <c r="I3873">
        <f>ROUNDDOWN(ROUNDDOWN(ROUNDDOWN(ROUNDDOWN(ROUNDDOWN((能力值计算器!F8+能力值计算器!E8*2+ROUNDDOWN(E3873/4,0))*能力值计算器!C2/100+5,0)*能力值计算器!H8,0)*能力值计算器!K8,0)*能力值计算器!L8,0)*VLOOKUP(能力值计算器!J8,能力变化对照表!A:B,2,0),0)</f>
        <v>-39</v>
      </c>
      <c r="J3873">
        <f t="shared" si="483"/>
        <v>0</v>
      </c>
      <c r="K3873">
        <f t="shared" si="484"/>
        <v>-6747</v>
      </c>
      <c r="L3873">
        <f t="shared" si="485"/>
        <v>9688</v>
      </c>
      <c r="M3873">
        <f t="shared" si="486"/>
        <v>251.1</v>
      </c>
      <c r="N3873">
        <f t="shared" si="487"/>
        <v>1</v>
      </c>
    </row>
    <row r="3874" spans="1:14">
      <c r="A3874">
        <f t="shared" si="480"/>
        <v>0</v>
      </c>
      <c r="B3874">
        <f t="shared" si="481"/>
        <v>0</v>
      </c>
      <c r="C3874">
        <v>224</v>
      </c>
      <c r="D3874">
        <v>76</v>
      </c>
      <c r="E3874">
        <f t="shared" si="482"/>
        <v>-999</v>
      </c>
      <c r="F3874">
        <f>能力值计算器!G2</f>
        <v>0</v>
      </c>
      <c r="G3874">
        <f>ROUNDDOWN((能力值计算器!F4+能力值计算器!E4*2+ROUNDDOWN(C3874/4,0))*能力值计算器!C2/100+10+能力值计算器!C2,0)</f>
        <v>173</v>
      </c>
      <c r="H3874">
        <f>ROUNDDOWN(ROUNDDOWN(ROUNDDOWN(ROUNDDOWN(ROUNDDOWN((能力值计算器!F6+能力值计算器!E6*2+ROUNDDOWN(D3874/4,0))*能力值计算器!C2/100+5,0)*能力值计算器!H6,0)*能力值计算器!K6,0)*能力值计算器!L6,0)*VLOOKUP(能力值计算器!J6,能力变化对照表!A:B,2,0),0)</f>
        <v>95</v>
      </c>
      <c r="I3874">
        <f>ROUNDDOWN(ROUNDDOWN(ROUNDDOWN(ROUNDDOWN(ROUNDDOWN((能力值计算器!F8+能力值计算器!E8*2+ROUNDDOWN(E3874/4,0))*能力值计算器!C2/100+5,0)*能力值计算器!H8,0)*能力值计算器!K8,0)*能力值计算器!L8,0)*VLOOKUP(能力值计算器!J8,能力变化对照表!A:B,2,0),0)</f>
        <v>-39</v>
      </c>
      <c r="J3874">
        <f t="shared" si="483"/>
        <v>0</v>
      </c>
      <c r="K3874">
        <f t="shared" si="484"/>
        <v>-6747</v>
      </c>
      <c r="L3874">
        <f t="shared" si="485"/>
        <v>9688</v>
      </c>
      <c r="M3874">
        <f t="shared" si="486"/>
        <v>251.1</v>
      </c>
      <c r="N3874">
        <f t="shared" si="487"/>
        <v>1</v>
      </c>
    </row>
    <row r="3875" spans="1:14">
      <c r="A3875">
        <f t="shared" si="480"/>
        <v>0</v>
      </c>
      <c r="B3875">
        <f t="shared" si="481"/>
        <v>0</v>
      </c>
      <c r="C3875">
        <v>224</v>
      </c>
      <c r="D3875">
        <v>80</v>
      </c>
      <c r="E3875">
        <f t="shared" si="482"/>
        <v>-999</v>
      </c>
      <c r="F3875">
        <f>能力值计算器!G2</f>
        <v>0</v>
      </c>
      <c r="G3875">
        <f>ROUNDDOWN((能力值计算器!F4+能力值计算器!E4*2+ROUNDDOWN(C3875/4,0))*能力值计算器!C2/100+10+能力值计算器!C2,0)</f>
        <v>173</v>
      </c>
      <c r="H3875">
        <f>ROUNDDOWN(ROUNDDOWN(ROUNDDOWN(ROUNDDOWN(ROUNDDOWN((能力值计算器!F6+能力值计算器!E6*2+ROUNDDOWN(D3875/4,0))*能力值计算器!C2/100+5,0)*能力值计算器!H6,0)*能力值计算器!K6,0)*能力值计算器!L6,0)*VLOOKUP(能力值计算器!J6,能力变化对照表!A:B,2,0),0)</f>
        <v>95</v>
      </c>
      <c r="I3875">
        <f>ROUNDDOWN(ROUNDDOWN(ROUNDDOWN(ROUNDDOWN(ROUNDDOWN((能力值计算器!F8+能力值计算器!E8*2+ROUNDDOWN(E3875/4,0))*能力值计算器!C2/100+5,0)*能力值计算器!H8,0)*能力值计算器!K8,0)*能力值计算器!L8,0)*VLOOKUP(能力值计算器!J8,能力变化对照表!A:B,2,0),0)</f>
        <v>-39</v>
      </c>
      <c r="J3875">
        <f t="shared" si="483"/>
        <v>0</v>
      </c>
      <c r="K3875">
        <f t="shared" si="484"/>
        <v>-6747</v>
      </c>
      <c r="L3875">
        <f t="shared" si="485"/>
        <v>9688</v>
      </c>
      <c r="M3875">
        <f t="shared" si="486"/>
        <v>251.1</v>
      </c>
      <c r="N3875">
        <f t="shared" si="487"/>
        <v>1</v>
      </c>
    </row>
    <row r="3876" spans="1:14">
      <c r="A3876">
        <f t="shared" si="480"/>
        <v>0</v>
      </c>
      <c r="B3876">
        <f t="shared" si="481"/>
        <v>0</v>
      </c>
      <c r="C3876">
        <v>148</v>
      </c>
      <c r="D3876">
        <v>116</v>
      </c>
      <c r="E3876">
        <f t="shared" si="482"/>
        <v>-999</v>
      </c>
      <c r="F3876">
        <f>能力值计算器!G2</f>
        <v>0</v>
      </c>
      <c r="G3876">
        <f>ROUNDDOWN((能力值计算器!F4+能力值计算器!E4*2+ROUNDDOWN(C3876/4,0))*能力值计算器!C2/100+10+能力值计算器!C2,0)</f>
        <v>164</v>
      </c>
      <c r="H3876">
        <f>ROUNDDOWN(ROUNDDOWN(ROUNDDOWN(ROUNDDOWN(ROUNDDOWN((能力值计算器!F6+能力值计算器!E6*2+ROUNDDOWN(D3876/4,0))*能力值计算器!C2/100+5,0)*能力值计算器!H6,0)*能力值计算器!K6,0)*能力值计算器!L6,0)*VLOOKUP(能力值计算器!J6,能力变化对照表!A:B,2,0),0)</f>
        <v>100</v>
      </c>
      <c r="I3876">
        <f>ROUNDDOWN(ROUNDDOWN(ROUNDDOWN(ROUNDDOWN(ROUNDDOWN((能力值计算器!F8+能力值计算器!E8*2+ROUNDDOWN(E3876/4,0))*能力值计算器!C2/100+5,0)*能力值计算器!H8,0)*能力值计算器!K8,0)*能力值计算器!L8,0)*VLOOKUP(能力值计算器!J8,能力变化对照表!A:B,2,0),0)</f>
        <v>-39</v>
      </c>
      <c r="J3876">
        <f t="shared" si="483"/>
        <v>0</v>
      </c>
      <c r="K3876">
        <f t="shared" si="484"/>
        <v>-6396</v>
      </c>
      <c r="L3876">
        <f t="shared" si="485"/>
        <v>10004</v>
      </c>
      <c r="M3876">
        <f t="shared" si="486"/>
        <v>242.1</v>
      </c>
      <c r="N3876">
        <f t="shared" si="487"/>
        <v>1</v>
      </c>
    </row>
    <row r="3877" spans="1:14">
      <c r="A3877">
        <f t="shared" si="480"/>
        <v>0</v>
      </c>
      <c r="B3877">
        <f t="shared" si="481"/>
        <v>0</v>
      </c>
      <c r="C3877">
        <v>148</v>
      </c>
      <c r="D3877">
        <v>120</v>
      </c>
      <c r="E3877">
        <f t="shared" si="482"/>
        <v>-999</v>
      </c>
      <c r="F3877">
        <f>能力值计算器!G2</f>
        <v>0</v>
      </c>
      <c r="G3877">
        <f>ROUNDDOWN((能力值计算器!F4+能力值计算器!E4*2+ROUNDDOWN(C3877/4,0))*能力值计算器!C2/100+10+能力值计算器!C2,0)</f>
        <v>164</v>
      </c>
      <c r="H3877">
        <f>ROUNDDOWN(ROUNDDOWN(ROUNDDOWN(ROUNDDOWN(ROUNDDOWN((能力值计算器!F6+能力值计算器!E6*2+ROUNDDOWN(D3877/4,0))*能力值计算器!C2/100+5,0)*能力值计算器!H6,0)*能力值计算器!K6,0)*能力值计算器!L6,0)*VLOOKUP(能力值计算器!J6,能力变化对照表!A:B,2,0),0)</f>
        <v>100</v>
      </c>
      <c r="I3877">
        <f>ROUNDDOWN(ROUNDDOWN(ROUNDDOWN(ROUNDDOWN(ROUNDDOWN((能力值计算器!F8+能力值计算器!E8*2+ROUNDDOWN(E3877/4,0))*能力值计算器!C2/100+5,0)*能力值计算器!H8,0)*能力值计算器!K8,0)*能力值计算器!L8,0)*VLOOKUP(能力值计算器!J8,能力变化对照表!A:B,2,0),0)</f>
        <v>-39</v>
      </c>
      <c r="J3877">
        <f t="shared" si="483"/>
        <v>0</v>
      </c>
      <c r="K3877">
        <f t="shared" si="484"/>
        <v>-6396</v>
      </c>
      <c r="L3877">
        <f t="shared" si="485"/>
        <v>10004</v>
      </c>
      <c r="M3877">
        <f t="shared" si="486"/>
        <v>242.1</v>
      </c>
      <c r="N3877">
        <f t="shared" si="487"/>
        <v>1</v>
      </c>
    </row>
    <row r="3878" spans="1:14">
      <c r="A3878">
        <f t="shared" si="480"/>
        <v>0</v>
      </c>
      <c r="B3878">
        <f t="shared" si="481"/>
        <v>0</v>
      </c>
      <c r="C3878">
        <v>152</v>
      </c>
      <c r="D3878">
        <v>116</v>
      </c>
      <c r="E3878">
        <f t="shared" si="482"/>
        <v>-999</v>
      </c>
      <c r="F3878">
        <f>能力值计算器!G2</f>
        <v>0</v>
      </c>
      <c r="G3878">
        <f>ROUNDDOWN((能力值计算器!F4+能力值计算器!E4*2+ROUNDDOWN(C3878/4,0))*能力值计算器!C2/100+10+能力值计算器!C2,0)</f>
        <v>164</v>
      </c>
      <c r="H3878">
        <f>ROUNDDOWN(ROUNDDOWN(ROUNDDOWN(ROUNDDOWN(ROUNDDOWN((能力值计算器!F6+能力值计算器!E6*2+ROUNDDOWN(D3878/4,0))*能力值计算器!C2/100+5,0)*能力值计算器!H6,0)*能力值计算器!K6,0)*能力值计算器!L6,0)*VLOOKUP(能力值计算器!J6,能力变化对照表!A:B,2,0),0)</f>
        <v>100</v>
      </c>
      <c r="I3878">
        <f>ROUNDDOWN(ROUNDDOWN(ROUNDDOWN(ROUNDDOWN(ROUNDDOWN((能力值计算器!F8+能力值计算器!E8*2+ROUNDDOWN(E3878/4,0))*能力值计算器!C2/100+5,0)*能力值计算器!H8,0)*能力值计算器!K8,0)*能力值计算器!L8,0)*VLOOKUP(能力值计算器!J8,能力变化对照表!A:B,2,0),0)</f>
        <v>-39</v>
      </c>
      <c r="J3878">
        <f t="shared" si="483"/>
        <v>0</v>
      </c>
      <c r="K3878">
        <f t="shared" si="484"/>
        <v>-6396</v>
      </c>
      <c r="L3878">
        <f t="shared" si="485"/>
        <v>10004</v>
      </c>
      <c r="M3878">
        <f t="shared" si="486"/>
        <v>242.1</v>
      </c>
      <c r="N3878">
        <f t="shared" si="487"/>
        <v>1</v>
      </c>
    </row>
    <row r="3879" spans="1:14">
      <c r="A3879">
        <f t="shared" si="480"/>
        <v>0</v>
      </c>
      <c r="B3879">
        <f t="shared" si="481"/>
        <v>0</v>
      </c>
      <c r="C3879">
        <v>152</v>
      </c>
      <c r="D3879">
        <v>120</v>
      </c>
      <c r="E3879">
        <f t="shared" si="482"/>
        <v>-999</v>
      </c>
      <c r="F3879">
        <f>能力值计算器!G2</f>
        <v>0</v>
      </c>
      <c r="G3879">
        <f>ROUNDDOWN((能力值计算器!F4+能力值计算器!E4*2+ROUNDDOWN(C3879/4,0))*能力值计算器!C2/100+10+能力值计算器!C2,0)</f>
        <v>164</v>
      </c>
      <c r="H3879">
        <f>ROUNDDOWN(ROUNDDOWN(ROUNDDOWN(ROUNDDOWN(ROUNDDOWN((能力值计算器!F6+能力值计算器!E6*2+ROUNDDOWN(D3879/4,0))*能力值计算器!C2/100+5,0)*能力值计算器!H6,0)*能力值计算器!K6,0)*能力值计算器!L6,0)*VLOOKUP(能力值计算器!J6,能力变化对照表!A:B,2,0),0)</f>
        <v>100</v>
      </c>
      <c r="I3879">
        <f>ROUNDDOWN(ROUNDDOWN(ROUNDDOWN(ROUNDDOWN(ROUNDDOWN((能力值计算器!F8+能力值计算器!E8*2+ROUNDDOWN(E3879/4,0))*能力值计算器!C2/100+5,0)*能力值计算器!H8,0)*能力值计算器!K8,0)*能力值计算器!L8,0)*VLOOKUP(能力值计算器!J8,能力变化对照表!A:B,2,0),0)</f>
        <v>-39</v>
      </c>
      <c r="J3879">
        <f t="shared" si="483"/>
        <v>0</v>
      </c>
      <c r="K3879">
        <f t="shared" si="484"/>
        <v>-6396</v>
      </c>
      <c r="L3879">
        <f t="shared" si="485"/>
        <v>10004</v>
      </c>
      <c r="M3879">
        <f t="shared" si="486"/>
        <v>242.1</v>
      </c>
      <c r="N3879">
        <f t="shared" si="487"/>
        <v>1</v>
      </c>
    </row>
    <row r="3880" spans="1:14">
      <c r="A3880">
        <f t="shared" si="480"/>
        <v>0</v>
      </c>
      <c r="B3880">
        <f t="shared" si="481"/>
        <v>0</v>
      </c>
      <c r="C3880">
        <v>204</v>
      </c>
      <c r="D3880">
        <v>84</v>
      </c>
      <c r="E3880">
        <f t="shared" si="482"/>
        <v>-999</v>
      </c>
      <c r="F3880">
        <f>能力值计算器!G2</f>
        <v>0</v>
      </c>
      <c r="G3880">
        <f>ROUNDDOWN((能力值计算器!F4+能力值计算器!E4*2+ROUNDDOWN(C3880/4,0))*能力值计算器!C2/100+10+能力值计算器!C2,0)</f>
        <v>171</v>
      </c>
      <c r="H3880">
        <f>ROUNDDOWN(ROUNDDOWN(ROUNDDOWN(ROUNDDOWN(ROUNDDOWN((能力值计算器!F6+能力值计算器!E6*2+ROUNDDOWN(D3880/4,0))*能力值计算器!C2/100+5,0)*能力值计算器!H6,0)*能力值计算器!K6,0)*能力值计算器!L6,0)*VLOOKUP(能力值计算器!J6,能力变化对照表!A:B,2,0),0)</f>
        <v>96</v>
      </c>
      <c r="I3880">
        <f>ROUNDDOWN(ROUNDDOWN(ROUNDDOWN(ROUNDDOWN(ROUNDDOWN((能力值计算器!F8+能力值计算器!E8*2+ROUNDDOWN(E3880/4,0))*能力值计算器!C2/100+5,0)*能力值计算器!H8,0)*能力值计算器!K8,0)*能力值计算器!L8,0)*VLOOKUP(能力值计算器!J8,能力变化对照表!A:B,2,0),0)</f>
        <v>-39</v>
      </c>
      <c r="J3880">
        <f t="shared" si="483"/>
        <v>0</v>
      </c>
      <c r="K3880">
        <f t="shared" si="484"/>
        <v>-6669</v>
      </c>
      <c r="L3880">
        <f t="shared" si="485"/>
        <v>9747</v>
      </c>
      <c r="M3880">
        <f t="shared" si="486"/>
        <v>249.1</v>
      </c>
      <c r="N3880">
        <f t="shared" si="487"/>
        <v>1</v>
      </c>
    </row>
    <row r="3881" spans="1:14">
      <c r="A3881">
        <f t="shared" si="480"/>
        <v>0</v>
      </c>
      <c r="B3881">
        <f t="shared" si="481"/>
        <v>0</v>
      </c>
      <c r="C3881">
        <v>204</v>
      </c>
      <c r="D3881">
        <v>88</v>
      </c>
      <c r="E3881">
        <f t="shared" si="482"/>
        <v>-999</v>
      </c>
      <c r="F3881">
        <f>能力值计算器!G2</f>
        <v>0</v>
      </c>
      <c r="G3881">
        <f>ROUNDDOWN((能力值计算器!F4+能力值计算器!E4*2+ROUNDDOWN(C3881/4,0))*能力值计算器!C2/100+10+能力值计算器!C2,0)</f>
        <v>171</v>
      </c>
      <c r="H3881">
        <f>ROUNDDOWN(ROUNDDOWN(ROUNDDOWN(ROUNDDOWN(ROUNDDOWN((能力值计算器!F6+能力值计算器!E6*2+ROUNDDOWN(D3881/4,0))*能力值计算器!C2/100+5,0)*能力值计算器!H6,0)*能力值计算器!K6,0)*能力值计算器!L6,0)*VLOOKUP(能力值计算器!J6,能力变化对照表!A:B,2,0),0)</f>
        <v>96</v>
      </c>
      <c r="I3881">
        <f>ROUNDDOWN(ROUNDDOWN(ROUNDDOWN(ROUNDDOWN(ROUNDDOWN((能力值计算器!F8+能力值计算器!E8*2+ROUNDDOWN(E3881/4,0))*能力值计算器!C2/100+5,0)*能力值计算器!H8,0)*能力值计算器!K8,0)*能力值计算器!L8,0)*VLOOKUP(能力值计算器!J8,能力变化对照表!A:B,2,0),0)</f>
        <v>-39</v>
      </c>
      <c r="J3881">
        <f t="shared" si="483"/>
        <v>0</v>
      </c>
      <c r="K3881">
        <f t="shared" si="484"/>
        <v>-6669</v>
      </c>
      <c r="L3881">
        <f t="shared" si="485"/>
        <v>9747</v>
      </c>
      <c r="M3881">
        <f t="shared" si="486"/>
        <v>249.1</v>
      </c>
      <c r="N3881">
        <f t="shared" si="487"/>
        <v>1</v>
      </c>
    </row>
    <row r="3882" spans="1:14">
      <c r="A3882">
        <f t="shared" si="480"/>
        <v>0</v>
      </c>
      <c r="B3882">
        <f t="shared" si="481"/>
        <v>0</v>
      </c>
      <c r="C3882">
        <v>208</v>
      </c>
      <c r="D3882">
        <v>84</v>
      </c>
      <c r="E3882">
        <f t="shared" si="482"/>
        <v>-999</v>
      </c>
      <c r="F3882">
        <f>能力值计算器!G2</f>
        <v>0</v>
      </c>
      <c r="G3882">
        <f>ROUNDDOWN((能力值计算器!F4+能力值计算器!E4*2+ROUNDDOWN(C3882/4,0))*能力值计算器!C2/100+10+能力值计算器!C2,0)</f>
        <v>171</v>
      </c>
      <c r="H3882">
        <f>ROUNDDOWN(ROUNDDOWN(ROUNDDOWN(ROUNDDOWN(ROUNDDOWN((能力值计算器!F6+能力值计算器!E6*2+ROUNDDOWN(D3882/4,0))*能力值计算器!C2/100+5,0)*能力值计算器!H6,0)*能力值计算器!K6,0)*能力值计算器!L6,0)*VLOOKUP(能力值计算器!J6,能力变化对照表!A:B,2,0),0)</f>
        <v>96</v>
      </c>
      <c r="I3882">
        <f>ROUNDDOWN(ROUNDDOWN(ROUNDDOWN(ROUNDDOWN(ROUNDDOWN((能力值计算器!F8+能力值计算器!E8*2+ROUNDDOWN(E3882/4,0))*能力值计算器!C2/100+5,0)*能力值计算器!H8,0)*能力值计算器!K8,0)*能力值计算器!L8,0)*VLOOKUP(能力值计算器!J8,能力变化对照表!A:B,2,0),0)</f>
        <v>-39</v>
      </c>
      <c r="J3882">
        <f t="shared" si="483"/>
        <v>0</v>
      </c>
      <c r="K3882">
        <f t="shared" si="484"/>
        <v>-6669</v>
      </c>
      <c r="L3882">
        <f t="shared" si="485"/>
        <v>9747</v>
      </c>
      <c r="M3882">
        <f t="shared" si="486"/>
        <v>249.1</v>
      </c>
      <c r="N3882">
        <f t="shared" si="487"/>
        <v>1</v>
      </c>
    </row>
    <row r="3883" spans="1:14">
      <c r="A3883">
        <f t="shared" si="480"/>
        <v>0</v>
      </c>
      <c r="B3883">
        <f t="shared" si="481"/>
        <v>0</v>
      </c>
      <c r="C3883">
        <v>208</v>
      </c>
      <c r="D3883">
        <v>88</v>
      </c>
      <c r="E3883">
        <f t="shared" si="482"/>
        <v>-999</v>
      </c>
      <c r="F3883">
        <f>能力值计算器!G2</f>
        <v>0</v>
      </c>
      <c r="G3883">
        <f>ROUNDDOWN((能力值计算器!F4+能力值计算器!E4*2+ROUNDDOWN(C3883/4,0))*能力值计算器!C2/100+10+能力值计算器!C2,0)</f>
        <v>171</v>
      </c>
      <c r="H3883">
        <f>ROUNDDOWN(ROUNDDOWN(ROUNDDOWN(ROUNDDOWN(ROUNDDOWN((能力值计算器!F6+能力值计算器!E6*2+ROUNDDOWN(D3883/4,0))*能力值计算器!C2/100+5,0)*能力值计算器!H6,0)*能力值计算器!K6,0)*能力值计算器!L6,0)*VLOOKUP(能力值计算器!J6,能力变化对照表!A:B,2,0),0)</f>
        <v>96</v>
      </c>
      <c r="I3883">
        <f>ROUNDDOWN(ROUNDDOWN(ROUNDDOWN(ROUNDDOWN(ROUNDDOWN((能力值计算器!F8+能力值计算器!E8*2+ROUNDDOWN(E3883/4,0))*能力值计算器!C2/100+5,0)*能力值计算器!H8,0)*能力值计算器!K8,0)*能力值计算器!L8,0)*VLOOKUP(能力值计算器!J8,能力变化对照表!A:B,2,0),0)</f>
        <v>-39</v>
      </c>
      <c r="J3883">
        <f t="shared" si="483"/>
        <v>0</v>
      </c>
      <c r="K3883">
        <f t="shared" si="484"/>
        <v>-6669</v>
      </c>
      <c r="L3883">
        <f t="shared" si="485"/>
        <v>9747</v>
      </c>
      <c r="M3883">
        <f t="shared" si="486"/>
        <v>249.1</v>
      </c>
      <c r="N3883">
        <f t="shared" si="487"/>
        <v>1</v>
      </c>
    </row>
    <row r="3884" spans="1:14">
      <c r="A3884">
        <f t="shared" si="480"/>
        <v>0</v>
      </c>
      <c r="B3884">
        <f t="shared" si="481"/>
        <v>0</v>
      </c>
      <c r="C3884">
        <v>188</v>
      </c>
      <c r="D3884">
        <v>92</v>
      </c>
      <c r="E3884">
        <f t="shared" si="482"/>
        <v>-999</v>
      </c>
      <c r="F3884">
        <f>能力值计算器!G2</f>
        <v>0</v>
      </c>
      <c r="G3884">
        <f>ROUNDDOWN((能力值计算器!F4+能力值计算器!E4*2+ROUNDDOWN(C3884/4,0))*能力值计算器!C2/100+10+能力值计算器!C2,0)</f>
        <v>169</v>
      </c>
      <c r="H3884">
        <f>ROUNDDOWN(ROUNDDOWN(ROUNDDOWN(ROUNDDOWN(ROUNDDOWN((能力值计算器!F6+能力值计算器!E6*2+ROUNDDOWN(D3884/4,0))*能力值计算器!C2/100+5,0)*能力值计算器!H6,0)*能力值计算器!K6,0)*能力值计算器!L6,0)*VLOOKUP(能力值计算器!J6,能力变化对照表!A:B,2,0),0)</f>
        <v>97</v>
      </c>
      <c r="I3884">
        <f>ROUNDDOWN(ROUNDDOWN(ROUNDDOWN(ROUNDDOWN(ROUNDDOWN((能力值计算器!F8+能力值计算器!E8*2+ROUNDDOWN(E3884/4,0))*能力值计算器!C2/100+5,0)*能力值计算器!H8,0)*能力值计算器!K8,0)*能力值计算器!L8,0)*VLOOKUP(能力值计算器!J8,能力变化对照表!A:B,2,0),0)</f>
        <v>-39</v>
      </c>
      <c r="J3884">
        <f t="shared" si="483"/>
        <v>0</v>
      </c>
      <c r="K3884">
        <f t="shared" si="484"/>
        <v>-6591</v>
      </c>
      <c r="L3884">
        <f t="shared" si="485"/>
        <v>9802</v>
      </c>
      <c r="M3884">
        <f t="shared" si="486"/>
        <v>247.1</v>
      </c>
      <c r="N3884">
        <f t="shared" si="487"/>
        <v>1</v>
      </c>
    </row>
    <row r="3885" spans="1:14">
      <c r="A3885">
        <f t="shared" si="480"/>
        <v>0</v>
      </c>
      <c r="B3885">
        <f t="shared" si="481"/>
        <v>0</v>
      </c>
      <c r="C3885">
        <v>188</v>
      </c>
      <c r="D3885">
        <v>96</v>
      </c>
      <c r="E3885">
        <f t="shared" si="482"/>
        <v>-999</v>
      </c>
      <c r="F3885">
        <f>能力值计算器!G2</f>
        <v>0</v>
      </c>
      <c r="G3885">
        <f>ROUNDDOWN((能力值计算器!F4+能力值计算器!E4*2+ROUNDDOWN(C3885/4,0))*能力值计算器!C2/100+10+能力值计算器!C2,0)</f>
        <v>169</v>
      </c>
      <c r="H3885">
        <f>ROUNDDOWN(ROUNDDOWN(ROUNDDOWN(ROUNDDOWN(ROUNDDOWN((能力值计算器!F6+能力值计算器!E6*2+ROUNDDOWN(D3885/4,0))*能力值计算器!C2/100+5,0)*能力值计算器!H6,0)*能力值计算器!K6,0)*能力值计算器!L6,0)*VLOOKUP(能力值计算器!J6,能力变化对照表!A:B,2,0),0)</f>
        <v>97</v>
      </c>
      <c r="I3885">
        <f>ROUNDDOWN(ROUNDDOWN(ROUNDDOWN(ROUNDDOWN(ROUNDDOWN((能力值计算器!F8+能力值计算器!E8*2+ROUNDDOWN(E3885/4,0))*能力值计算器!C2/100+5,0)*能力值计算器!H8,0)*能力值计算器!K8,0)*能力值计算器!L8,0)*VLOOKUP(能力值计算器!J8,能力变化对照表!A:B,2,0),0)</f>
        <v>-39</v>
      </c>
      <c r="J3885">
        <f t="shared" si="483"/>
        <v>0</v>
      </c>
      <c r="K3885">
        <f t="shared" si="484"/>
        <v>-6591</v>
      </c>
      <c r="L3885">
        <f t="shared" si="485"/>
        <v>9802</v>
      </c>
      <c r="M3885">
        <f t="shared" si="486"/>
        <v>247.1</v>
      </c>
      <c r="N3885">
        <f t="shared" si="487"/>
        <v>1</v>
      </c>
    </row>
    <row r="3886" spans="1:14">
      <c r="A3886">
        <f t="shared" si="480"/>
        <v>0</v>
      </c>
      <c r="B3886">
        <f t="shared" si="481"/>
        <v>0</v>
      </c>
      <c r="C3886">
        <v>192</v>
      </c>
      <c r="D3886">
        <v>92</v>
      </c>
      <c r="E3886">
        <f t="shared" si="482"/>
        <v>-999</v>
      </c>
      <c r="F3886">
        <f>能力值计算器!G2</f>
        <v>0</v>
      </c>
      <c r="G3886">
        <f>ROUNDDOWN((能力值计算器!F4+能力值计算器!E4*2+ROUNDDOWN(C3886/4,0))*能力值计算器!C2/100+10+能力值计算器!C2,0)</f>
        <v>169</v>
      </c>
      <c r="H3886">
        <f>ROUNDDOWN(ROUNDDOWN(ROUNDDOWN(ROUNDDOWN(ROUNDDOWN((能力值计算器!F6+能力值计算器!E6*2+ROUNDDOWN(D3886/4,0))*能力值计算器!C2/100+5,0)*能力值计算器!H6,0)*能力值计算器!K6,0)*能力值计算器!L6,0)*VLOOKUP(能力值计算器!J6,能力变化对照表!A:B,2,0),0)</f>
        <v>97</v>
      </c>
      <c r="I3886">
        <f>ROUNDDOWN(ROUNDDOWN(ROUNDDOWN(ROUNDDOWN(ROUNDDOWN((能力值计算器!F8+能力值计算器!E8*2+ROUNDDOWN(E3886/4,0))*能力值计算器!C2/100+5,0)*能力值计算器!H8,0)*能力值计算器!K8,0)*能力值计算器!L8,0)*VLOOKUP(能力值计算器!J8,能力变化对照表!A:B,2,0),0)</f>
        <v>-39</v>
      </c>
      <c r="J3886">
        <f t="shared" si="483"/>
        <v>0</v>
      </c>
      <c r="K3886">
        <f t="shared" si="484"/>
        <v>-6591</v>
      </c>
      <c r="L3886">
        <f t="shared" si="485"/>
        <v>9802</v>
      </c>
      <c r="M3886">
        <f t="shared" si="486"/>
        <v>247.1</v>
      </c>
      <c r="N3886">
        <f t="shared" si="487"/>
        <v>1</v>
      </c>
    </row>
    <row r="3887" spans="1:14">
      <c r="A3887">
        <f t="shared" si="480"/>
        <v>0</v>
      </c>
      <c r="B3887">
        <f t="shared" si="481"/>
        <v>0</v>
      </c>
      <c r="C3887">
        <v>192</v>
      </c>
      <c r="D3887">
        <v>96</v>
      </c>
      <c r="E3887">
        <f t="shared" si="482"/>
        <v>-999</v>
      </c>
      <c r="F3887">
        <f>能力值计算器!G2</f>
        <v>0</v>
      </c>
      <c r="G3887">
        <f>ROUNDDOWN((能力值计算器!F4+能力值计算器!E4*2+ROUNDDOWN(C3887/4,0))*能力值计算器!C2/100+10+能力值计算器!C2,0)</f>
        <v>169</v>
      </c>
      <c r="H3887">
        <f>ROUNDDOWN(ROUNDDOWN(ROUNDDOWN(ROUNDDOWN(ROUNDDOWN((能力值计算器!F6+能力值计算器!E6*2+ROUNDDOWN(D3887/4,0))*能力值计算器!C2/100+5,0)*能力值计算器!H6,0)*能力值计算器!K6,0)*能力值计算器!L6,0)*VLOOKUP(能力值计算器!J6,能力变化对照表!A:B,2,0),0)</f>
        <v>97</v>
      </c>
      <c r="I3887">
        <f>ROUNDDOWN(ROUNDDOWN(ROUNDDOWN(ROUNDDOWN(ROUNDDOWN((能力值计算器!F8+能力值计算器!E8*2+ROUNDDOWN(E3887/4,0))*能力值计算器!C2/100+5,0)*能力值计算器!H8,0)*能力值计算器!K8,0)*能力值计算器!L8,0)*VLOOKUP(能力值计算器!J8,能力变化对照表!A:B,2,0),0)</f>
        <v>-39</v>
      </c>
      <c r="J3887">
        <f t="shared" si="483"/>
        <v>0</v>
      </c>
      <c r="K3887">
        <f t="shared" si="484"/>
        <v>-6591</v>
      </c>
      <c r="L3887">
        <f t="shared" si="485"/>
        <v>9802</v>
      </c>
      <c r="M3887">
        <f t="shared" si="486"/>
        <v>247.1</v>
      </c>
      <c r="N3887">
        <f t="shared" si="487"/>
        <v>1</v>
      </c>
    </row>
    <row r="3888" spans="1:14">
      <c r="A3888">
        <f t="shared" si="480"/>
        <v>0</v>
      </c>
      <c r="B3888">
        <f t="shared" si="481"/>
        <v>0</v>
      </c>
      <c r="C3888">
        <v>132</v>
      </c>
      <c r="D3888">
        <v>128</v>
      </c>
      <c r="E3888">
        <f t="shared" si="482"/>
        <v>-999</v>
      </c>
      <c r="F3888">
        <f>能力值计算器!G2</f>
        <v>0</v>
      </c>
      <c r="G3888">
        <f>ROUNDDOWN((能力值计算器!F4+能力值计算器!E4*2+ROUNDDOWN(C3888/4,0))*能力值计算器!C2/100+10+能力值计算器!C2,0)</f>
        <v>162</v>
      </c>
      <c r="H3888">
        <f>ROUNDDOWN(ROUNDDOWN(ROUNDDOWN(ROUNDDOWN(ROUNDDOWN((能力值计算器!F6+能力值计算器!E6*2+ROUNDDOWN(D3888/4,0))*能力值计算器!C2/100+5,0)*能力值计算器!H6,0)*能力值计算器!K6,0)*能力值计算器!L6,0)*VLOOKUP(能力值计算器!J6,能力变化对照表!A:B,2,0),0)</f>
        <v>101</v>
      </c>
      <c r="I3888">
        <f>ROUNDDOWN(ROUNDDOWN(ROUNDDOWN(ROUNDDOWN(ROUNDDOWN((能力值计算器!F8+能力值计算器!E8*2+ROUNDDOWN(E3888/4,0))*能力值计算器!C2/100+5,0)*能力值计算器!H8,0)*能力值计算器!K8,0)*能力值计算器!L8,0)*VLOOKUP(能力值计算器!J8,能力变化对照表!A:B,2,0),0)</f>
        <v>-39</v>
      </c>
      <c r="J3888">
        <f t="shared" si="483"/>
        <v>0</v>
      </c>
      <c r="K3888">
        <f t="shared" si="484"/>
        <v>-6318</v>
      </c>
      <c r="L3888">
        <f t="shared" si="485"/>
        <v>10044</v>
      </c>
      <c r="M3888">
        <f t="shared" si="486"/>
        <v>240.1</v>
      </c>
      <c r="N3888">
        <f t="shared" si="487"/>
        <v>1</v>
      </c>
    </row>
    <row r="3889" spans="1:14">
      <c r="A3889">
        <f t="shared" si="480"/>
        <v>0</v>
      </c>
      <c r="B3889">
        <f t="shared" si="481"/>
        <v>0</v>
      </c>
      <c r="C3889">
        <v>136</v>
      </c>
      <c r="D3889">
        <v>124</v>
      </c>
      <c r="E3889">
        <f t="shared" si="482"/>
        <v>-999</v>
      </c>
      <c r="F3889">
        <f>能力值计算器!G2</f>
        <v>0</v>
      </c>
      <c r="G3889">
        <f>ROUNDDOWN((能力值计算器!F4+能力值计算器!E4*2+ROUNDDOWN(C3889/4,0))*能力值计算器!C2/100+10+能力值计算器!C2,0)</f>
        <v>162</v>
      </c>
      <c r="H3889">
        <f>ROUNDDOWN(ROUNDDOWN(ROUNDDOWN(ROUNDDOWN(ROUNDDOWN((能力值计算器!F6+能力值计算器!E6*2+ROUNDDOWN(D3889/4,0))*能力值计算器!C2/100+5,0)*能力值计算器!H6,0)*能力值计算器!K6,0)*能力值计算器!L6,0)*VLOOKUP(能力值计算器!J6,能力变化对照表!A:B,2,0),0)</f>
        <v>101</v>
      </c>
      <c r="I3889">
        <f>ROUNDDOWN(ROUNDDOWN(ROUNDDOWN(ROUNDDOWN(ROUNDDOWN((能力值计算器!F8+能力值计算器!E8*2+ROUNDDOWN(E3889/4,0))*能力值计算器!C2/100+5,0)*能力值计算器!H8,0)*能力值计算器!K8,0)*能力值计算器!L8,0)*VLOOKUP(能力值计算器!J8,能力变化对照表!A:B,2,0),0)</f>
        <v>-39</v>
      </c>
      <c r="J3889">
        <f t="shared" si="483"/>
        <v>0</v>
      </c>
      <c r="K3889">
        <f t="shared" si="484"/>
        <v>-6318</v>
      </c>
      <c r="L3889">
        <f t="shared" si="485"/>
        <v>10044</v>
      </c>
      <c r="M3889">
        <f t="shared" si="486"/>
        <v>240.1</v>
      </c>
      <c r="N3889">
        <f t="shared" si="487"/>
        <v>1</v>
      </c>
    </row>
    <row r="3890" spans="1:14">
      <c r="A3890">
        <f t="shared" si="480"/>
        <v>0</v>
      </c>
      <c r="B3890">
        <f t="shared" si="481"/>
        <v>0</v>
      </c>
      <c r="C3890">
        <v>136</v>
      </c>
      <c r="D3890">
        <v>128</v>
      </c>
      <c r="E3890">
        <f t="shared" si="482"/>
        <v>-999</v>
      </c>
      <c r="F3890">
        <f>能力值计算器!G2</f>
        <v>0</v>
      </c>
      <c r="G3890">
        <f>ROUNDDOWN((能力值计算器!F4+能力值计算器!E4*2+ROUNDDOWN(C3890/4,0))*能力值计算器!C2/100+10+能力值计算器!C2,0)</f>
        <v>162</v>
      </c>
      <c r="H3890">
        <f>ROUNDDOWN(ROUNDDOWN(ROUNDDOWN(ROUNDDOWN(ROUNDDOWN((能力值计算器!F6+能力值计算器!E6*2+ROUNDDOWN(D3890/4,0))*能力值计算器!C2/100+5,0)*能力值计算器!H6,0)*能力值计算器!K6,0)*能力值计算器!L6,0)*VLOOKUP(能力值计算器!J6,能力变化对照表!A:B,2,0),0)</f>
        <v>101</v>
      </c>
      <c r="I3890">
        <f>ROUNDDOWN(ROUNDDOWN(ROUNDDOWN(ROUNDDOWN(ROUNDDOWN((能力值计算器!F8+能力值计算器!E8*2+ROUNDDOWN(E3890/4,0))*能力值计算器!C2/100+5,0)*能力值计算器!H8,0)*能力值计算器!K8,0)*能力值计算器!L8,0)*VLOOKUP(能力值计算器!J8,能力变化对照表!A:B,2,0),0)</f>
        <v>-39</v>
      </c>
      <c r="J3890">
        <f t="shared" si="483"/>
        <v>0</v>
      </c>
      <c r="K3890">
        <f t="shared" si="484"/>
        <v>-6318</v>
      </c>
      <c r="L3890">
        <f t="shared" si="485"/>
        <v>10044</v>
      </c>
      <c r="M3890">
        <f t="shared" si="486"/>
        <v>240.1</v>
      </c>
      <c r="N3890">
        <f t="shared" si="487"/>
        <v>1</v>
      </c>
    </row>
    <row r="3891" spans="1:14">
      <c r="A3891">
        <f t="shared" si="480"/>
        <v>0</v>
      </c>
      <c r="B3891">
        <f t="shared" si="481"/>
        <v>0</v>
      </c>
      <c r="C3891">
        <v>172</v>
      </c>
      <c r="D3891">
        <v>100</v>
      </c>
      <c r="E3891">
        <f t="shared" si="482"/>
        <v>-999</v>
      </c>
      <c r="F3891">
        <f>能力值计算器!G2</f>
        <v>0</v>
      </c>
      <c r="G3891">
        <f>ROUNDDOWN((能力值计算器!F4+能力值计算器!E4*2+ROUNDDOWN(C3891/4,0))*能力值计算器!C2/100+10+能力值计算器!C2,0)</f>
        <v>167</v>
      </c>
      <c r="H3891">
        <f>ROUNDDOWN(ROUNDDOWN(ROUNDDOWN(ROUNDDOWN(ROUNDDOWN((能力值计算器!F6+能力值计算器!E6*2+ROUNDDOWN(D3891/4,0))*能力值计算器!C2/100+5,0)*能力值计算器!H6,0)*能力值计算器!K6,0)*能力值计算器!L6,0)*VLOOKUP(能力值计算器!J6,能力变化对照表!A:B,2,0),0)</f>
        <v>98</v>
      </c>
      <c r="I3891">
        <f>ROUNDDOWN(ROUNDDOWN(ROUNDDOWN(ROUNDDOWN(ROUNDDOWN((能力值计算器!F8+能力值计算器!E8*2+ROUNDDOWN(E3891/4,0))*能力值计算器!C2/100+5,0)*能力值计算器!H8,0)*能力值计算器!K8,0)*能力值计算器!L8,0)*VLOOKUP(能力值计算器!J8,能力变化对照表!A:B,2,0),0)</f>
        <v>-39</v>
      </c>
      <c r="J3891">
        <f t="shared" si="483"/>
        <v>0</v>
      </c>
      <c r="K3891">
        <f t="shared" si="484"/>
        <v>-6513</v>
      </c>
      <c r="L3891">
        <f t="shared" si="485"/>
        <v>9853</v>
      </c>
      <c r="M3891">
        <f t="shared" si="486"/>
        <v>245.1</v>
      </c>
      <c r="N3891">
        <f t="shared" si="487"/>
        <v>1</v>
      </c>
    </row>
    <row r="3892" spans="1:14">
      <c r="A3892">
        <f t="shared" si="480"/>
        <v>0</v>
      </c>
      <c r="B3892">
        <f t="shared" si="481"/>
        <v>0</v>
      </c>
      <c r="C3892">
        <v>172</v>
      </c>
      <c r="D3892">
        <v>104</v>
      </c>
      <c r="E3892">
        <f t="shared" si="482"/>
        <v>-999</v>
      </c>
      <c r="F3892">
        <f>能力值计算器!G2</f>
        <v>0</v>
      </c>
      <c r="G3892">
        <f>ROUNDDOWN((能力值计算器!F4+能力值计算器!E4*2+ROUNDDOWN(C3892/4,0))*能力值计算器!C2/100+10+能力值计算器!C2,0)</f>
        <v>167</v>
      </c>
      <c r="H3892">
        <f>ROUNDDOWN(ROUNDDOWN(ROUNDDOWN(ROUNDDOWN(ROUNDDOWN((能力值计算器!F6+能力值计算器!E6*2+ROUNDDOWN(D3892/4,0))*能力值计算器!C2/100+5,0)*能力值计算器!H6,0)*能力值计算器!K6,0)*能力值计算器!L6,0)*VLOOKUP(能力值计算器!J6,能力变化对照表!A:B,2,0),0)</f>
        <v>98</v>
      </c>
      <c r="I3892">
        <f>ROUNDDOWN(ROUNDDOWN(ROUNDDOWN(ROUNDDOWN(ROUNDDOWN((能力值计算器!F8+能力值计算器!E8*2+ROUNDDOWN(E3892/4,0))*能力值计算器!C2/100+5,0)*能力值计算器!H8,0)*能力值计算器!K8,0)*能力值计算器!L8,0)*VLOOKUP(能力值计算器!J8,能力变化对照表!A:B,2,0),0)</f>
        <v>-39</v>
      </c>
      <c r="J3892">
        <f t="shared" si="483"/>
        <v>0</v>
      </c>
      <c r="K3892">
        <f t="shared" si="484"/>
        <v>-6513</v>
      </c>
      <c r="L3892">
        <f t="shared" si="485"/>
        <v>9853</v>
      </c>
      <c r="M3892">
        <f t="shared" si="486"/>
        <v>245.1</v>
      </c>
      <c r="N3892">
        <f t="shared" si="487"/>
        <v>1</v>
      </c>
    </row>
    <row r="3893" spans="1:14">
      <c r="A3893">
        <f t="shared" si="480"/>
        <v>0</v>
      </c>
      <c r="B3893">
        <f t="shared" si="481"/>
        <v>0</v>
      </c>
      <c r="C3893">
        <v>176</v>
      </c>
      <c r="D3893">
        <v>100</v>
      </c>
      <c r="E3893">
        <f t="shared" si="482"/>
        <v>-999</v>
      </c>
      <c r="F3893">
        <f>能力值计算器!G2</f>
        <v>0</v>
      </c>
      <c r="G3893">
        <f>ROUNDDOWN((能力值计算器!F4+能力值计算器!E4*2+ROUNDDOWN(C3893/4,0))*能力值计算器!C2/100+10+能力值计算器!C2,0)</f>
        <v>167</v>
      </c>
      <c r="H3893">
        <f>ROUNDDOWN(ROUNDDOWN(ROUNDDOWN(ROUNDDOWN(ROUNDDOWN((能力值计算器!F6+能力值计算器!E6*2+ROUNDDOWN(D3893/4,0))*能力值计算器!C2/100+5,0)*能力值计算器!H6,0)*能力值计算器!K6,0)*能力值计算器!L6,0)*VLOOKUP(能力值计算器!J6,能力变化对照表!A:B,2,0),0)</f>
        <v>98</v>
      </c>
      <c r="I3893">
        <f>ROUNDDOWN(ROUNDDOWN(ROUNDDOWN(ROUNDDOWN(ROUNDDOWN((能力值计算器!F8+能力值计算器!E8*2+ROUNDDOWN(E3893/4,0))*能力值计算器!C2/100+5,0)*能力值计算器!H8,0)*能力值计算器!K8,0)*能力值计算器!L8,0)*VLOOKUP(能力值计算器!J8,能力变化对照表!A:B,2,0),0)</f>
        <v>-39</v>
      </c>
      <c r="J3893">
        <f t="shared" si="483"/>
        <v>0</v>
      </c>
      <c r="K3893">
        <f t="shared" si="484"/>
        <v>-6513</v>
      </c>
      <c r="L3893">
        <f t="shared" si="485"/>
        <v>9853</v>
      </c>
      <c r="M3893">
        <f t="shared" si="486"/>
        <v>245.1</v>
      </c>
      <c r="N3893">
        <f t="shared" si="487"/>
        <v>1</v>
      </c>
    </row>
    <row r="3894" spans="1:14">
      <c r="A3894">
        <f t="shared" si="480"/>
        <v>0</v>
      </c>
      <c r="B3894">
        <f t="shared" si="481"/>
        <v>0</v>
      </c>
      <c r="C3894">
        <v>176</v>
      </c>
      <c r="D3894">
        <v>104</v>
      </c>
      <c r="E3894">
        <f t="shared" si="482"/>
        <v>-999</v>
      </c>
      <c r="F3894">
        <f>能力值计算器!G2</f>
        <v>0</v>
      </c>
      <c r="G3894">
        <f>ROUNDDOWN((能力值计算器!F4+能力值计算器!E4*2+ROUNDDOWN(C3894/4,0))*能力值计算器!C2/100+10+能力值计算器!C2,0)</f>
        <v>167</v>
      </c>
      <c r="H3894">
        <f>ROUNDDOWN(ROUNDDOWN(ROUNDDOWN(ROUNDDOWN(ROUNDDOWN((能力值计算器!F6+能力值计算器!E6*2+ROUNDDOWN(D3894/4,0))*能力值计算器!C2/100+5,0)*能力值计算器!H6,0)*能力值计算器!K6,0)*能力值计算器!L6,0)*VLOOKUP(能力值计算器!J6,能力变化对照表!A:B,2,0),0)</f>
        <v>98</v>
      </c>
      <c r="I3894">
        <f>ROUNDDOWN(ROUNDDOWN(ROUNDDOWN(ROUNDDOWN(ROUNDDOWN((能力值计算器!F8+能力值计算器!E8*2+ROUNDDOWN(E3894/4,0))*能力值计算器!C2/100+5,0)*能力值计算器!H8,0)*能力值计算器!K8,0)*能力值计算器!L8,0)*VLOOKUP(能力值计算器!J8,能力变化对照表!A:B,2,0),0)</f>
        <v>-39</v>
      </c>
      <c r="J3894">
        <f t="shared" si="483"/>
        <v>0</v>
      </c>
      <c r="K3894">
        <f t="shared" si="484"/>
        <v>-6513</v>
      </c>
      <c r="L3894">
        <f t="shared" si="485"/>
        <v>9853</v>
      </c>
      <c r="M3894">
        <f t="shared" si="486"/>
        <v>245.1</v>
      </c>
      <c r="N3894">
        <f t="shared" si="487"/>
        <v>1</v>
      </c>
    </row>
    <row r="3895" spans="1:14">
      <c r="A3895">
        <f t="shared" si="480"/>
        <v>0</v>
      </c>
      <c r="B3895">
        <f t="shared" si="481"/>
        <v>0</v>
      </c>
      <c r="C3895">
        <v>244</v>
      </c>
      <c r="D3895">
        <v>60</v>
      </c>
      <c r="E3895">
        <f t="shared" si="482"/>
        <v>-999</v>
      </c>
      <c r="F3895">
        <f>能力值计算器!G2</f>
        <v>0</v>
      </c>
      <c r="G3895">
        <f>ROUNDDOWN((能力值计算器!F4+能力值计算器!E4*2+ROUNDDOWN(C3895/4,0))*能力值计算器!C2/100+10+能力值计算器!C2,0)</f>
        <v>176</v>
      </c>
      <c r="H3895">
        <f>ROUNDDOWN(ROUNDDOWN(ROUNDDOWN(ROUNDDOWN(ROUNDDOWN((能力值计算器!F6+能力值计算器!E6*2+ROUNDDOWN(D3895/4,0))*能力值计算器!C2/100+5,0)*能力值计算器!H6,0)*能力值计算器!K6,0)*能力值计算器!L6,0)*VLOOKUP(能力值计算器!J6,能力变化对照表!A:B,2,0),0)</f>
        <v>93</v>
      </c>
      <c r="I3895">
        <f>ROUNDDOWN(ROUNDDOWN(ROUNDDOWN(ROUNDDOWN(ROUNDDOWN((能力值计算器!F8+能力值计算器!E8*2+ROUNDDOWN(E3895/4,0))*能力值计算器!C2/100+5,0)*能力值计算器!H8,0)*能力值计算器!K8,0)*能力值计算器!L8,0)*VLOOKUP(能力值计算器!J8,能力变化对照表!A:B,2,0),0)</f>
        <v>-39</v>
      </c>
      <c r="J3895">
        <f t="shared" si="483"/>
        <v>0</v>
      </c>
      <c r="K3895">
        <f t="shared" si="484"/>
        <v>-6864</v>
      </c>
      <c r="L3895">
        <f t="shared" si="485"/>
        <v>9504</v>
      </c>
      <c r="M3895">
        <f t="shared" si="486"/>
        <v>254.1</v>
      </c>
      <c r="N3895">
        <f t="shared" si="487"/>
        <v>1</v>
      </c>
    </row>
    <row r="3896" spans="1:14">
      <c r="A3896">
        <f t="shared" si="480"/>
        <v>0</v>
      </c>
      <c r="B3896">
        <f t="shared" si="481"/>
        <v>0</v>
      </c>
      <c r="C3896">
        <v>244</v>
      </c>
      <c r="D3896">
        <v>64</v>
      </c>
      <c r="E3896">
        <f t="shared" si="482"/>
        <v>-999</v>
      </c>
      <c r="F3896">
        <f>能力值计算器!G2</f>
        <v>0</v>
      </c>
      <c r="G3896">
        <f>ROUNDDOWN((能力值计算器!F4+能力值计算器!E4*2+ROUNDDOWN(C3896/4,0))*能力值计算器!C2/100+10+能力值计算器!C2,0)</f>
        <v>176</v>
      </c>
      <c r="H3896">
        <f>ROUNDDOWN(ROUNDDOWN(ROUNDDOWN(ROUNDDOWN(ROUNDDOWN((能力值计算器!F6+能力值计算器!E6*2+ROUNDDOWN(D3896/4,0))*能力值计算器!C2/100+5,0)*能力值计算器!H6,0)*能力值计算器!K6,0)*能力值计算器!L6,0)*VLOOKUP(能力值计算器!J6,能力变化对照表!A:B,2,0),0)</f>
        <v>93</v>
      </c>
      <c r="I3896">
        <f>ROUNDDOWN(ROUNDDOWN(ROUNDDOWN(ROUNDDOWN(ROUNDDOWN((能力值计算器!F8+能力值计算器!E8*2+ROUNDDOWN(E3896/4,0))*能力值计算器!C2/100+5,0)*能力值计算器!H8,0)*能力值计算器!K8,0)*能力值计算器!L8,0)*VLOOKUP(能力值计算器!J8,能力变化对照表!A:B,2,0),0)</f>
        <v>-39</v>
      </c>
      <c r="J3896">
        <f t="shared" si="483"/>
        <v>0</v>
      </c>
      <c r="K3896">
        <f t="shared" si="484"/>
        <v>-6864</v>
      </c>
      <c r="L3896">
        <f t="shared" si="485"/>
        <v>9504</v>
      </c>
      <c r="M3896">
        <f t="shared" si="486"/>
        <v>254.1</v>
      </c>
      <c r="N3896">
        <f t="shared" si="487"/>
        <v>1</v>
      </c>
    </row>
    <row r="3897" spans="1:14">
      <c r="A3897">
        <f t="shared" si="480"/>
        <v>0</v>
      </c>
      <c r="B3897">
        <f t="shared" si="481"/>
        <v>0</v>
      </c>
      <c r="C3897">
        <v>248</v>
      </c>
      <c r="D3897">
        <v>60</v>
      </c>
      <c r="E3897">
        <f t="shared" si="482"/>
        <v>-999</v>
      </c>
      <c r="F3897">
        <f>能力值计算器!G2</f>
        <v>0</v>
      </c>
      <c r="G3897">
        <f>ROUNDDOWN((能力值计算器!F4+能力值计算器!E4*2+ROUNDDOWN(C3897/4,0))*能力值计算器!C2/100+10+能力值计算器!C2,0)</f>
        <v>176</v>
      </c>
      <c r="H3897">
        <f>ROUNDDOWN(ROUNDDOWN(ROUNDDOWN(ROUNDDOWN(ROUNDDOWN((能力值计算器!F6+能力值计算器!E6*2+ROUNDDOWN(D3897/4,0))*能力值计算器!C2/100+5,0)*能力值计算器!H6,0)*能力值计算器!K6,0)*能力值计算器!L6,0)*VLOOKUP(能力值计算器!J6,能力变化对照表!A:B,2,0),0)</f>
        <v>93</v>
      </c>
      <c r="I3897">
        <f>ROUNDDOWN(ROUNDDOWN(ROUNDDOWN(ROUNDDOWN(ROUNDDOWN((能力值计算器!F8+能力值计算器!E8*2+ROUNDDOWN(E3897/4,0))*能力值计算器!C2/100+5,0)*能力值计算器!H8,0)*能力值计算器!K8,0)*能力值计算器!L8,0)*VLOOKUP(能力值计算器!J8,能力变化对照表!A:B,2,0),0)</f>
        <v>-39</v>
      </c>
      <c r="J3897">
        <f t="shared" si="483"/>
        <v>0</v>
      </c>
      <c r="K3897">
        <f t="shared" si="484"/>
        <v>-6864</v>
      </c>
      <c r="L3897">
        <f t="shared" si="485"/>
        <v>9504</v>
      </c>
      <c r="M3897">
        <f t="shared" si="486"/>
        <v>254.1</v>
      </c>
      <c r="N3897">
        <f t="shared" si="487"/>
        <v>1</v>
      </c>
    </row>
    <row r="3898" spans="1:14">
      <c r="A3898">
        <f t="shared" si="480"/>
        <v>0</v>
      </c>
      <c r="B3898">
        <f t="shared" si="481"/>
        <v>0</v>
      </c>
      <c r="C3898">
        <v>248</v>
      </c>
      <c r="D3898">
        <v>64</v>
      </c>
      <c r="E3898">
        <f t="shared" si="482"/>
        <v>-999</v>
      </c>
      <c r="F3898">
        <f>能力值计算器!G2</f>
        <v>0</v>
      </c>
      <c r="G3898">
        <f>ROUNDDOWN((能力值计算器!F4+能力值计算器!E4*2+ROUNDDOWN(C3898/4,0))*能力值计算器!C2/100+10+能力值计算器!C2,0)</f>
        <v>176</v>
      </c>
      <c r="H3898">
        <f>ROUNDDOWN(ROUNDDOWN(ROUNDDOWN(ROUNDDOWN(ROUNDDOWN((能力值计算器!F6+能力值计算器!E6*2+ROUNDDOWN(D3898/4,0))*能力值计算器!C2/100+5,0)*能力值计算器!H6,0)*能力值计算器!K6,0)*能力值计算器!L6,0)*VLOOKUP(能力值计算器!J6,能力变化对照表!A:B,2,0),0)</f>
        <v>93</v>
      </c>
      <c r="I3898">
        <f>ROUNDDOWN(ROUNDDOWN(ROUNDDOWN(ROUNDDOWN(ROUNDDOWN((能力值计算器!F8+能力值计算器!E8*2+ROUNDDOWN(E3898/4,0))*能力值计算器!C2/100+5,0)*能力值计算器!H8,0)*能力值计算器!K8,0)*能力值计算器!L8,0)*VLOOKUP(能力值计算器!J8,能力变化对照表!A:B,2,0),0)</f>
        <v>-39</v>
      </c>
      <c r="J3898">
        <f t="shared" si="483"/>
        <v>0</v>
      </c>
      <c r="K3898">
        <f t="shared" si="484"/>
        <v>-6864</v>
      </c>
      <c r="L3898">
        <f t="shared" si="485"/>
        <v>9504</v>
      </c>
      <c r="M3898">
        <f t="shared" si="486"/>
        <v>254.1</v>
      </c>
      <c r="N3898">
        <f t="shared" si="487"/>
        <v>1</v>
      </c>
    </row>
    <row r="3899" spans="1:14">
      <c r="A3899">
        <f t="shared" si="480"/>
        <v>0</v>
      </c>
      <c r="B3899">
        <f t="shared" si="481"/>
        <v>0</v>
      </c>
      <c r="C3899">
        <v>156</v>
      </c>
      <c r="D3899">
        <v>108</v>
      </c>
      <c r="E3899">
        <f t="shared" si="482"/>
        <v>-999</v>
      </c>
      <c r="F3899">
        <f>能力值计算器!G2</f>
        <v>0</v>
      </c>
      <c r="G3899">
        <f>ROUNDDOWN((能力值计算器!F4+能力值计算器!E4*2+ROUNDDOWN(C3899/4,0))*能力值计算器!C2/100+10+能力值计算器!C2,0)</f>
        <v>165</v>
      </c>
      <c r="H3899">
        <f>ROUNDDOWN(ROUNDDOWN(ROUNDDOWN(ROUNDDOWN(ROUNDDOWN((能力值计算器!F6+能力值计算器!E6*2+ROUNDDOWN(D3899/4,0))*能力值计算器!C2/100+5,0)*能力值计算器!H6,0)*能力值计算器!K6,0)*能力值计算器!L6,0)*VLOOKUP(能力值计算器!J6,能力变化对照表!A:B,2,0),0)</f>
        <v>99</v>
      </c>
      <c r="I3899">
        <f>ROUNDDOWN(ROUNDDOWN(ROUNDDOWN(ROUNDDOWN(ROUNDDOWN((能力值计算器!F8+能力值计算器!E8*2+ROUNDDOWN(E3899/4,0))*能力值计算器!C2/100+5,0)*能力值计算器!H8,0)*能力值计算器!K8,0)*能力值计算器!L8,0)*VLOOKUP(能力值计算器!J8,能力变化对照表!A:B,2,0),0)</f>
        <v>-39</v>
      </c>
      <c r="J3899">
        <f t="shared" si="483"/>
        <v>0</v>
      </c>
      <c r="K3899">
        <f t="shared" si="484"/>
        <v>-6435</v>
      </c>
      <c r="L3899">
        <f t="shared" si="485"/>
        <v>9900</v>
      </c>
      <c r="M3899">
        <f t="shared" si="486"/>
        <v>243.1</v>
      </c>
      <c r="N3899">
        <f t="shared" si="487"/>
        <v>1</v>
      </c>
    </row>
    <row r="3900" spans="1:14">
      <c r="A3900">
        <f t="shared" si="480"/>
        <v>0</v>
      </c>
      <c r="B3900">
        <f t="shared" si="481"/>
        <v>0</v>
      </c>
      <c r="C3900">
        <v>156</v>
      </c>
      <c r="D3900">
        <v>112</v>
      </c>
      <c r="E3900">
        <f t="shared" si="482"/>
        <v>-999</v>
      </c>
      <c r="F3900">
        <f>能力值计算器!G2</f>
        <v>0</v>
      </c>
      <c r="G3900">
        <f>ROUNDDOWN((能力值计算器!F4+能力值计算器!E4*2+ROUNDDOWN(C3900/4,0))*能力值计算器!C2/100+10+能力值计算器!C2,0)</f>
        <v>165</v>
      </c>
      <c r="H3900">
        <f>ROUNDDOWN(ROUNDDOWN(ROUNDDOWN(ROUNDDOWN(ROUNDDOWN((能力值计算器!F6+能力值计算器!E6*2+ROUNDDOWN(D3900/4,0))*能力值计算器!C2/100+5,0)*能力值计算器!H6,0)*能力值计算器!K6,0)*能力值计算器!L6,0)*VLOOKUP(能力值计算器!J6,能力变化对照表!A:B,2,0),0)</f>
        <v>99</v>
      </c>
      <c r="I3900">
        <f>ROUNDDOWN(ROUNDDOWN(ROUNDDOWN(ROUNDDOWN(ROUNDDOWN((能力值计算器!F8+能力值计算器!E8*2+ROUNDDOWN(E3900/4,0))*能力值计算器!C2/100+5,0)*能力值计算器!H8,0)*能力值计算器!K8,0)*能力值计算器!L8,0)*VLOOKUP(能力值计算器!J8,能力变化对照表!A:B,2,0),0)</f>
        <v>-39</v>
      </c>
      <c r="J3900">
        <f t="shared" si="483"/>
        <v>0</v>
      </c>
      <c r="K3900">
        <f t="shared" si="484"/>
        <v>-6435</v>
      </c>
      <c r="L3900">
        <f t="shared" si="485"/>
        <v>9900</v>
      </c>
      <c r="M3900">
        <f t="shared" si="486"/>
        <v>243.1</v>
      </c>
      <c r="N3900">
        <f t="shared" si="487"/>
        <v>1</v>
      </c>
    </row>
    <row r="3901" spans="1:14">
      <c r="A3901">
        <f t="shared" si="480"/>
        <v>0</v>
      </c>
      <c r="B3901">
        <f t="shared" si="481"/>
        <v>0</v>
      </c>
      <c r="C3901">
        <v>160</v>
      </c>
      <c r="D3901">
        <v>108</v>
      </c>
      <c r="E3901">
        <f t="shared" si="482"/>
        <v>-999</v>
      </c>
      <c r="F3901">
        <f>能力值计算器!G2</f>
        <v>0</v>
      </c>
      <c r="G3901">
        <f>ROUNDDOWN((能力值计算器!F4+能力值计算器!E4*2+ROUNDDOWN(C3901/4,0))*能力值计算器!C2/100+10+能力值计算器!C2,0)</f>
        <v>165</v>
      </c>
      <c r="H3901">
        <f>ROUNDDOWN(ROUNDDOWN(ROUNDDOWN(ROUNDDOWN(ROUNDDOWN((能力值计算器!F6+能力值计算器!E6*2+ROUNDDOWN(D3901/4,0))*能力值计算器!C2/100+5,0)*能力值计算器!H6,0)*能力值计算器!K6,0)*能力值计算器!L6,0)*VLOOKUP(能力值计算器!J6,能力变化对照表!A:B,2,0),0)</f>
        <v>99</v>
      </c>
      <c r="I3901">
        <f>ROUNDDOWN(ROUNDDOWN(ROUNDDOWN(ROUNDDOWN(ROUNDDOWN((能力值计算器!F8+能力值计算器!E8*2+ROUNDDOWN(E3901/4,0))*能力值计算器!C2/100+5,0)*能力值计算器!H8,0)*能力值计算器!K8,0)*能力值计算器!L8,0)*VLOOKUP(能力值计算器!J8,能力变化对照表!A:B,2,0),0)</f>
        <v>-39</v>
      </c>
      <c r="J3901">
        <f t="shared" si="483"/>
        <v>0</v>
      </c>
      <c r="K3901">
        <f t="shared" si="484"/>
        <v>-6435</v>
      </c>
      <c r="L3901">
        <f t="shared" si="485"/>
        <v>9900</v>
      </c>
      <c r="M3901">
        <f t="shared" si="486"/>
        <v>243.1</v>
      </c>
      <c r="N3901">
        <f t="shared" si="487"/>
        <v>1</v>
      </c>
    </row>
    <row r="3902" spans="1:14">
      <c r="A3902">
        <f t="shared" si="480"/>
        <v>0</v>
      </c>
      <c r="B3902">
        <f t="shared" si="481"/>
        <v>0</v>
      </c>
      <c r="C3902">
        <v>160</v>
      </c>
      <c r="D3902">
        <v>112</v>
      </c>
      <c r="E3902">
        <f t="shared" si="482"/>
        <v>-999</v>
      </c>
      <c r="F3902">
        <f>能力值计算器!G2</f>
        <v>0</v>
      </c>
      <c r="G3902">
        <f>ROUNDDOWN((能力值计算器!F4+能力值计算器!E4*2+ROUNDDOWN(C3902/4,0))*能力值计算器!C2/100+10+能力值计算器!C2,0)</f>
        <v>165</v>
      </c>
      <c r="H3902">
        <f>ROUNDDOWN(ROUNDDOWN(ROUNDDOWN(ROUNDDOWN(ROUNDDOWN((能力值计算器!F6+能力值计算器!E6*2+ROUNDDOWN(D3902/4,0))*能力值计算器!C2/100+5,0)*能力值计算器!H6,0)*能力值计算器!K6,0)*能力值计算器!L6,0)*VLOOKUP(能力值计算器!J6,能力变化对照表!A:B,2,0),0)</f>
        <v>99</v>
      </c>
      <c r="I3902">
        <f>ROUNDDOWN(ROUNDDOWN(ROUNDDOWN(ROUNDDOWN(ROUNDDOWN((能力值计算器!F8+能力值计算器!E8*2+ROUNDDOWN(E3902/4,0))*能力值计算器!C2/100+5,0)*能力值计算器!H8,0)*能力值计算器!K8,0)*能力值计算器!L8,0)*VLOOKUP(能力值计算器!J8,能力变化对照表!A:B,2,0),0)</f>
        <v>-39</v>
      </c>
      <c r="J3902">
        <f t="shared" si="483"/>
        <v>0</v>
      </c>
      <c r="K3902">
        <f t="shared" si="484"/>
        <v>-6435</v>
      </c>
      <c r="L3902">
        <f t="shared" si="485"/>
        <v>9900</v>
      </c>
      <c r="M3902">
        <f t="shared" si="486"/>
        <v>243.1</v>
      </c>
      <c r="N3902">
        <f t="shared" si="487"/>
        <v>1</v>
      </c>
    </row>
    <row r="3903" spans="1:14">
      <c r="A3903">
        <f t="shared" si="480"/>
        <v>0</v>
      </c>
      <c r="B3903">
        <f t="shared" si="481"/>
        <v>0</v>
      </c>
      <c r="C3903">
        <v>228</v>
      </c>
      <c r="D3903">
        <v>68</v>
      </c>
      <c r="E3903">
        <f t="shared" si="482"/>
        <v>-999</v>
      </c>
      <c r="F3903">
        <f>能力值计算器!G2</f>
        <v>0</v>
      </c>
      <c r="G3903">
        <f>ROUNDDOWN((能力值计算器!F4+能力值计算器!E4*2+ROUNDDOWN(C3903/4,0))*能力值计算器!C2/100+10+能力值计算器!C2,0)</f>
        <v>174</v>
      </c>
      <c r="H3903">
        <f>ROUNDDOWN(ROUNDDOWN(ROUNDDOWN(ROUNDDOWN(ROUNDDOWN((能力值计算器!F6+能力值计算器!E6*2+ROUNDDOWN(D3903/4,0))*能力值计算器!C2/100+5,0)*能力值计算器!H6,0)*能力值计算器!K6,0)*能力值计算器!L6,0)*VLOOKUP(能力值计算器!J6,能力变化对照表!A:B,2,0),0)</f>
        <v>94</v>
      </c>
      <c r="I3903">
        <f>ROUNDDOWN(ROUNDDOWN(ROUNDDOWN(ROUNDDOWN(ROUNDDOWN((能力值计算器!F8+能力值计算器!E8*2+ROUNDDOWN(E3903/4,0))*能力值计算器!C2/100+5,0)*能力值计算器!H8,0)*能力值计算器!K8,0)*能力值计算器!L8,0)*VLOOKUP(能力值计算器!J8,能力变化对照表!A:B,2,0),0)</f>
        <v>-39</v>
      </c>
      <c r="J3903">
        <f t="shared" si="483"/>
        <v>0</v>
      </c>
      <c r="K3903">
        <f t="shared" si="484"/>
        <v>-6786</v>
      </c>
      <c r="L3903">
        <f t="shared" si="485"/>
        <v>9570</v>
      </c>
      <c r="M3903">
        <f t="shared" si="486"/>
        <v>252.1</v>
      </c>
      <c r="N3903">
        <f t="shared" si="487"/>
        <v>1</v>
      </c>
    </row>
    <row r="3904" spans="1:14">
      <c r="A3904">
        <f t="shared" si="480"/>
        <v>0</v>
      </c>
      <c r="B3904">
        <f t="shared" si="481"/>
        <v>0</v>
      </c>
      <c r="C3904">
        <v>228</v>
      </c>
      <c r="D3904">
        <v>72</v>
      </c>
      <c r="E3904">
        <f t="shared" si="482"/>
        <v>-999</v>
      </c>
      <c r="F3904">
        <f>能力值计算器!G2</f>
        <v>0</v>
      </c>
      <c r="G3904">
        <f>ROUNDDOWN((能力值计算器!F4+能力值计算器!E4*2+ROUNDDOWN(C3904/4,0))*能力值计算器!C2/100+10+能力值计算器!C2,0)</f>
        <v>174</v>
      </c>
      <c r="H3904">
        <f>ROUNDDOWN(ROUNDDOWN(ROUNDDOWN(ROUNDDOWN(ROUNDDOWN((能力值计算器!F6+能力值计算器!E6*2+ROUNDDOWN(D3904/4,0))*能力值计算器!C2/100+5,0)*能力值计算器!H6,0)*能力值计算器!K6,0)*能力值计算器!L6,0)*VLOOKUP(能力值计算器!J6,能力变化对照表!A:B,2,0),0)</f>
        <v>94</v>
      </c>
      <c r="I3904">
        <f>ROUNDDOWN(ROUNDDOWN(ROUNDDOWN(ROUNDDOWN(ROUNDDOWN((能力值计算器!F8+能力值计算器!E8*2+ROUNDDOWN(E3904/4,0))*能力值计算器!C2/100+5,0)*能力值计算器!H8,0)*能力值计算器!K8,0)*能力值计算器!L8,0)*VLOOKUP(能力值计算器!J8,能力变化对照表!A:B,2,0),0)</f>
        <v>-39</v>
      </c>
      <c r="J3904">
        <f t="shared" si="483"/>
        <v>0</v>
      </c>
      <c r="K3904">
        <f t="shared" si="484"/>
        <v>-6786</v>
      </c>
      <c r="L3904">
        <f t="shared" si="485"/>
        <v>9570</v>
      </c>
      <c r="M3904">
        <f t="shared" si="486"/>
        <v>252.1</v>
      </c>
      <c r="N3904">
        <f t="shared" si="487"/>
        <v>1</v>
      </c>
    </row>
    <row r="3905" spans="1:14">
      <c r="A3905">
        <f t="shared" si="480"/>
        <v>0</v>
      </c>
      <c r="B3905">
        <f t="shared" si="481"/>
        <v>0</v>
      </c>
      <c r="C3905">
        <v>232</v>
      </c>
      <c r="D3905">
        <v>68</v>
      </c>
      <c r="E3905">
        <f t="shared" si="482"/>
        <v>-999</v>
      </c>
      <c r="F3905">
        <f>能力值计算器!G2</f>
        <v>0</v>
      </c>
      <c r="G3905">
        <f>ROUNDDOWN((能力值计算器!F4+能力值计算器!E4*2+ROUNDDOWN(C3905/4,0))*能力值计算器!C2/100+10+能力值计算器!C2,0)</f>
        <v>174</v>
      </c>
      <c r="H3905">
        <f>ROUNDDOWN(ROUNDDOWN(ROUNDDOWN(ROUNDDOWN(ROUNDDOWN((能力值计算器!F6+能力值计算器!E6*2+ROUNDDOWN(D3905/4,0))*能力值计算器!C2/100+5,0)*能力值计算器!H6,0)*能力值计算器!K6,0)*能力值计算器!L6,0)*VLOOKUP(能力值计算器!J6,能力变化对照表!A:B,2,0),0)</f>
        <v>94</v>
      </c>
      <c r="I3905">
        <f>ROUNDDOWN(ROUNDDOWN(ROUNDDOWN(ROUNDDOWN(ROUNDDOWN((能力值计算器!F8+能力值计算器!E8*2+ROUNDDOWN(E3905/4,0))*能力值计算器!C2/100+5,0)*能力值计算器!H8,0)*能力值计算器!K8,0)*能力值计算器!L8,0)*VLOOKUP(能力值计算器!J8,能力变化对照表!A:B,2,0),0)</f>
        <v>-39</v>
      </c>
      <c r="J3905">
        <f t="shared" si="483"/>
        <v>0</v>
      </c>
      <c r="K3905">
        <f t="shared" si="484"/>
        <v>-6786</v>
      </c>
      <c r="L3905">
        <f t="shared" si="485"/>
        <v>9570</v>
      </c>
      <c r="M3905">
        <f t="shared" si="486"/>
        <v>252.1</v>
      </c>
      <c r="N3905">
        <f t="shared" si="487"/>
        <v>1</v>
      </c>
    </row>
    <row r="3906" spans="1:14">
      <c r="A3906">
        <f t="shared" ref="A3906:A3969" si="488">IF(N3906=1,0,L3906+1/M3906)</f>
        <v>0</v>
      </c>
      <c r="B3906">
        <f t="shared" ref="B3906:B3969" si="489">IF(A3906=MAX(A:A),1,0)</f>
        <v>0</v>
      </c>
      <c r="C3906">
        <v>232</v>
      </c>
      <c r="D3906">
        <v>72</v>
      </c>
      <c r="E3906">
        <f t="shared" ref="E3906:E3969" si="490">IF(F3906-D3906-C3906&gt;253,-999,IF(F3906-D3906-C3906&lt;0,-999,F3906-D3906-C3906))</f>
        <v>-999</v>
      </c>
      <c r="F3906">
        <f>能力值计算器!G2</f>
        <v>0</v>
      </c>
      <c r="G3906">
        <f>ROUNDDOWN((能力值计算器!F4+能力值计算器!E4*2+ROUNDDOWN(C3906/4,0))*能力值计算器!C2/100+10+能力值计算器!C2,0)</f>
        <v>174</v>
      </c>
      <c r="H3906">
        <f>ROUNDDOWN(ROUNDDOWN(ROUNDDOWN(ROUNDDOWN(ROUNDDOWN((能力值计算器!F6+能力值计算器!E6*2+ROUNDDOWN(D3906/4,0))*能力值计算器!C2/100+5,0)*能力值计算器!H6,0)*能力值计算器!K6,0)*能力值计算器!L6,0)*VLOOKUP(能力值计算器!J6,能力变化对照表!A:B,2,0),0)</f>
        <v>94</v>
      </c>
      <c r="I3906">
        <f>ROUNDDOWN(ROUNDDOWN(ROUNDDOWN(ROUNDDOWN(ROUNDDOWN((能力值计算器!F8+能力值计算器!E8*2+ROUNDDOWN(E3906/4,0))*能力值计算器!C2/100+5,0)*能力值计算器!H8,0)*能力值计算器!K8,0)*能力值计算器!L8,0)*VLOOKUP(能力值计算器!J8,能力变化对照表!A:B,2,0),0)</f>
        <v>-39</v>
      </c>
      <c r="J3906">
        <f t="shared" ref="J3906:J3969" si="491">IF(E3906&lt;0,0,G3906*H3906)</f>
        <v>0</v>
      </c>
      <c r="K3906">
        <f t="shared" ref="K3906:K3969" si="492">G3906*I3906</f>
        <v>-6786</v>
      </c>
      <c r="L3906">
        <f t="shared" ref="L3906:L3969" si="493">(H3906+I3906)*G3906</f>
        <v>9570</v>
      </c>
      <c r="M3906">
        <f t="shared" ref="M3906:M3969" si="494">IF(H3906+I3906-G3906&lt;0,G3906-H3906-I3906,H3906+I3906-G3906)+IF(H3906-I3906&lt;0,I3906-H3906,H3906-I3906)+0.1</f>
        <v>252.1</v>
      </c>
      <c r="N3906">
        <f t="shared" ref="N3906:N3969" si="495">IF(E3906&lt;0,1,0)</f>
        <v>1</v>
      </c>
    </row>
    <row r="3907" spans="1:14">
      <c r="A3907">
        <f t="shared" si="488"/>
        <v>0</v>
      </c>
      <c r="B3907">
        <f t="shared" si="489"/>
        <v>0</v>
      </c>
      <c r="C3907">
        <v>212</v>
      </c>
      <c r="D3907">
        <v>76</v>
      </c>
      <c r="E3907">
        <f t="shared" si="490"/>
        <v>-999</v>
      </c>
      <c r="F3907">
        <f>能力值计算器!G2</f>
        <v>0</v>
      </c>
      <c r="G3907">
        <f>ROUNDDOWN((能力值计算器!F4+能力值计算器!E4*2+ROUNDDOWN(C3907/4,0))*能力值计算器!C2/100+10+能力值计算器!C2,0)</f>
        <v>172</v>
      </c>
      <c r="H3907">
        <f>ROUNDDOWN(ROUNDDOWN(ROUNDDOWN(ROUNDDOWN(ROUNDDOWN((能力值计算器!F6+能力值计算器!E6*2+ROUNDDOWN(D3907/4,0))*能力值计算器!C2/100+5,0)*能力值计算器!H6,0)*能力值计算器!K6,0)*能力值计算器!L6,0)*VLOOKUP(能力值计算器!J6,能力变化对照表!A:B,2,0),0)</f>
        <v>95</v>
      </c>
      <c r="I3907">
        <f>ROUNDDOWN(ROUNDDOWN(ROUNDDOWN(ROUNDDOWN(ROUNDDOWN((能力值计算器!F8+能力值计算器!E8*2+ROUNDDOWN(E3907/4,0))*能力值计算器!C2/100+5,0)*能力值计算器!H8,0)*能力值计算器!K8,0)*能力值计算器!L8,0)*VLOOKUP(能力值计算器!J8,能力变化对照表!A:B,2,0),0)</f>
        <v>-39</v>
      </c>
      <c r="J3907">
        <f t="shared" si="491"/>
        <v>0</v>
      </c>
      <c r="K3907">
        <f t="shared" si="492"/>
        <v>-6708</v>
      </c>
      <c r="L3907">
        <f t="shared" si="493"/>
        <v>9632</v>
      </c>
      <c r="M3907">
        <f t="shared" si="494"/>
        <v>250.1</v>
      </c>
      <c r="N3907">
        <f t="shared" si="495"/>
        <v>1</v>
      </c>
    </row>
    <row r="3908" spans="1:14">
      <c r="A3908">
        <f t="shared" si="488"/>
        <v>0</v>
      </c>
      <c r="B3908">
        <f t="shared" si="489"/>
        <v>0</v>
      </c>
      <c r="C3908">
        <v>212</v>
      </c>
      <c r="D3908">
        <v>80</v>
      </c>
      <c r="E3908">
        <f t="shared" si="490"/>
        <v>-999</v>
      </c>
      <c r="F3908">
        <f>能力值计算器!G2</f>
        <v>0</v>
      </c>
      <c r="G3908">
        <f>ROUNDDOWN((能力值计算器!F4+能力值计算器!E4*2+ROUNDDOWN(C3908/4,0))*能力值计算器!C2/100+10+能力值计算器!C2,0)</f>
        <v>172</v>
      </c>
      <c r="H3908">
        <f>ROUNDDOWN(ROUNDDOWN(ROUNDDOWN(ROUNDDOWN(ROUNDDOWN((能力值计算器!F6+能力值计算器!E6*2+ROUNDDOWN(D3908/4,0))*能力值计算器!C2/100+5,0)*能力值计算器!H6,0)*能力值计算器!K6,0)*能力值计算器!L6,0)*VLOOKUP(能力值计算器!J6,能力变化对照表!A:B,2,0),0)</f>
        <v>95</v>
      </c>
      <c r="I3908">
        <f>ROUNDDOWN(ROUNDDOWN(ROUNDDOWN(ROUNDDOWN(ROUNDDOWN((能力值计算器!F8+能力值计算器!E8*2+ROUNDDOWN(E3908/4,0))*能力值计算器!C2/100+5,0)*能力值计算器!H8,0)*能力值计算器!K8,0)*能力值计算器!L8,0)*VLOOKUP(能力值计算器!J8,能力变化对照表!A:B,2,0),0)</f>
        <v>-39</v>
      </c>
      <c r="J3908">
        <f t="shared" si="491"/>
        <v>0</v>
      </c>
      <c r="K3908">
        <f t="shared" si="492"/>
        <v>-6708</v>
      </c>
      <c r="L3908">
        <f t="shared" si="493"/>
        <v>9632</v>
      </c>
      <c r="M3908">
        <f t="shared" si="494"/>
        <v>250.1</v>
      </c>
      <c r="N3908">
        <f t="shared" si="495"/>
        <v>1</v>
      </c>
    </row>
    <row r="3909" spans="1:14">
      <c r="A3909">
        <f t="shared" si="488"/>
        <v>0</v>
      </c>
      <c r="B3909">
        <f t="shared" si="489"/>
        <v>0</v>
      </c>
      <c r="C3909">
        <v>216</v>
      </c>
      <c r="D3909">
        <v>76</v>
      </c>
      <c r="E3909">
        <f t="shared" si="490"/>
        <v>-999</v>
      </c>
      <c r="F3909">
        <f>能力值计算器!G2</f>
        <v>0</v>
      </c>
      <c r="G3909">
        <f>ROUNDDOWN((能力值计算器!F4+能力值计算器!E4*2+ROUNDDOWN(C3909/4,0))*能力值计算器!C2/100+10+能力值计算器!C2,0)</f>
        <v>172</v>
      </c>
      <c r="H3909">
        <f>ROUNDDOWN(ROUNDDOWN(ROUNDDOWN(ROUNDDOWN(ROUNDDOWN((能力值计算器!F6+能力值计算器!E6*2+ROUNDDOWN(D3909/4,0))*能力值计算器!C2/100+5,0)*能力值计算器!H6,0)*能力值计算器!K6,0)*能力值计算器!L6,0)*VLOOKUP(能力值计算器!J6,能力变化对照表!A:B,2,0),0)</f>
        <v>95</v>
      </c>
      <c r="I3909">
        <f>ROUNDDOWN(ROUNDDOWN(ROUNDDOWN(ROUNDDOWN(ROUNDDOWN((能力值计算器!F8+能力值计算器!E8*2+ROUNDDOWN(E3909/4,0))*能力值计算器!C2/100+5,0)*能力值计算器!H8,0)*能力值计算器!K8,0)*能力值计算器!L8,0)*VLOOKUP(能力值计算器!J8,能力变化对照表!A:B,2,0),0)</f>
        <v>-39</v>
      </c>
      <c r="J3909">
        <f t="shared" si="491"/>
        <v>0</v>
      </c>
      <c r="K3909">
        <f t="shared" si="492"/>
        <v>-6708</v>
      </c>
      <c r="L3909">
        <f t="shared" si="493"/>
        <v>9632</v>
      </c>
      <c r="M3909">
        <f t="shared" si="494"/>
        <v>250.1</v>
      </c>
      <c r="N3909">
        <f t="shared" si="495"/>
        <v>1</v>
      </c>
    </row>
    <row r="3910" spans="1:14">
      <c r="A3910">
        <f t="shared" si="488"/>
        <v>0</v>
      </c>
      <c r="B3910">
        <f t="shared" si="489"/>
        <v>0</v>
      </c>
      <c r="C3910">
        <v>216</v>
      </c>
      <c r="D3910">
        <v>80</v>
      </c>
      <c r="E3910">
        <f t="shared" si="490"/>
        <v>-999</v>
      </c>
      <c r="F3910">
        <f>能力值计算器!G2</f>
        <v>0</v>
      </c>
      <c r="G3910">
        <f>ROUNDDOWN((能力值计算器!F4+能力值计算器!E4*2+ROUNDDOWN(C3910/4,0))*能力值计算器!C2/100+10+能力值计算器!C2,0)</f>
        <v>172</v>
      </c>
      <c r="H3910">
        <f>ROUNDDOWN(ROUNDDOWN(ROUNDDOWN(ROUNDDOWN(ROUNDDOWN((能力值计算器!F6+能力值计算器!E6*2+ROUNDDOWN(D3910/4,0))*能力值计算器!C2/100+5,0)*能力值计算器!H6,0)*能力值计算器!K6,0)*能力值计算器!L6,0)*VLOOKUP(能力值计算器!J6,能力变化对照表!A:B,2,0),0)</f>
        <v>95</v>
      </c>
      <c r="I3910">
        <f>ROUNDDOWN(ROUNDDOWN(ROUNDDOWN(ROUNDDOWN(ROUNDDOWN((能力值计算器!F8+能力值计算器!E8*2+ROUNDDOWN(E3910/4,0))*能力值计算器!C2/100+5,0)*能力值计算器!H8,0)*能力值计算器!K8,0)*能力值计算器!L8,0)*VLOOKUP(能力值计算器!J8,能力变化对照表!A:B,2,0),0)</f>
        <v>-39</v>
      </c>
      <c r="J3910">
        <f t="shared" si="491"/>
        <v>0</v>
      </c>
      <c r="K3910">
        <f t="shared" si="492"/>
        <v>-6708</v>
      </c>
      <c r="L3910">
        <f t="shared" si="493"/>
        <v>9632</v>
      </c>
      <c r="M3910">
        <f t="shared" si="494"/>
        <v>250.1</v>
      </c>
      <c r="N3910">
        <f t="shared" si="495"/>
        <v>1</v>
      </c>
    </row>
    <row r="3911" spans="1:14">
      <c r="A3911">
        <f t="shared" si="488"/>
        <v>0</v>
      </c>
      <c r="B3911">
        <f t="shared" si="489"/>
        <v>0</v>
      </c>
      <c r="C3911">
        <v>140</v>
      </c>
      <c r="D3911">
        <v>120</v>
      </c>
      <c r="E3911">
        <f t="shared" si="490"/>
        <v>-999</v>
      </c>
      <c r="F3911">
        <f>能力值计算器!G2</f>
        <v>0</v>
      </c>
      <c r="G3911">
        <f>ROUNDDOWN((能力值计算器!F4+能力值计算器!E4*2+ROUNDDOWN(C3911/4,0))*能力值计算器!C2/100+10+能力值计算器!C2,0)</f>
        <v>163</v>
      </c>
      <c r="H3911">
        <f>ROUNDDOWN(ROUNDDOWN(ROUNDDOWN(ROUNDDOWN(ROUNDDOWN((能力值计算器!F6+能力值计算器!E6*2+ROUNDDOWN(D3911/4,0))*能力值计算器!C2/100+5,0)*能力值计算器!H6,0)*能力值计算器!K6,0)*能力值计算器!L6,0)*VLOOKUP(能力值计算器!J6,能力变化对照表!A:B,2,0),0)</f>
        <v>100</v>
      </c>
      <c r="I3911">
        <f>ROUNDDOWN(ROUNDDOWN(ROUNDDOWN(ROUNDDOWN(ROUNDDOWN((能力值计算器!F8+能力值计算器!E8*2+ROUNDDOWN(E3911/4,0))*能力值计算器!C2/100+5,0)*能力值计算器!H8,0)*能力值计算器!K8,0)*能力值计算器!L8,0)*VLOOKUP(能力值计算器!J8,能力变化对照表!A:B,2,0),0)</f>
        <v>-39</v>
      </c>
      <c r="J3911">
        <f t="shared" si="491"/>
        <v>0</v>
      </c>
      <c r="K3911">
        <f t="shared" si="492"/>
        <v>-6357</v>
      </c>
      <c r="L3911">
        <f t="shared" si="493"/>
        <v>9943</v>
      </c>
      <c r="M3911">
        <f t="shared" si="494"/>
        <v>241.1</v>
      </c>
      <c r="N3911">
        <f t="shared" si="495"/>
        <v>1</v>
      </c>
    </row>
    <row r="3912" spans="1:14">
      <c r="A3912">
        <f t="shared" si="488"/>
        <v>0</v>
      </c>
      <c r="B3912">
        <f t="shared" si="489"/>
        <v>0</v>
      </c>
      <c r="C3912">
        <v>144</v>
      </c>
      <c r="D3912">
        <v>116</v>
      </c>
      <c r="E3912">
        <f t="shared" si="490"/>
        <v>-999</v>
      </c>
      <c r="F3912">
        <f>能力值计算器!G2</f>
        <v>0</v>
      </c>
      <c r="G3912">
        <f>ROUNDDOWN((能力值计算器!F4+能力值计算器!E4*2+ROUNDDOWN(C3912/4,0))*能力值计算器!C2/100+10+能力值计算器!C2,0)</f>
        <v>163</v>
      </c>
      <c r="H3912">
        <f>ROUNDDOWN(ROUNDDOWN(ROUNDDOWN(ROUNDDOWN(ROUNDDOWN((能力值计算器!F6+能力值计算器!E6*2+ROUNDDOWN(D3912/4,0))*能力值计算器!C2/100+5,0)*能力值计算器!H6,0)*能力值计算器!K6,0)*能力值计算器!L6,0)*VLOOKUP(能力值计算器!J6,能力变化对照表!A:B,2,0),0)</f>
        <v>100</v>
      </c>
      <c r="I3912">
        <f>ROUNDDOWN(ROUNDDOWN(ROUNDDOWN(ROUNDDOWN(ROUNDDOWN((能力值计算器!F8+能力值计算器!E8*2+ROUNDDOWN(E3912/4,0))*能力值计算器!C2/100+5,0)*能力值计算器!H8,0)*能力值计算器!K8,0)*能力值计算器!L8,0)*VLOOKUP(能力值计算器!J8,能力变化对照表!A:B,2,0),0)</f>
        <v>-39</v>
      </c>
      <c r="J3912">
        <f t="shared" si="491"/>
        <v>0</v>
      </c>
      <c r="K3912">
        <f t="shared" si="492"/>
        <v>-6357</v>
      </c>
      <c r="L3912">
        <f t="shared" si="493"/>
        <v>9943</v>
      </c>
      <c r="M3912">
        <f t="shared" si="494"/>
        <v>241.1</v>
      </c>
      <c r="N3912">
        <f t="shared" si="495"/>
        <v>1</v>
      </c>
    </row>
    <row r="3913" spans="1:14">
      <c r="A3913">
        <f t="shared" si="488"/>
        <v>0</v>
      </c>
      <c r="B3913">
        <f t="shared" si="489"/>
        <v>0</v>
      </c>
      <c r="C3913">
        <v>144</v>
      </c>
      <c r="D3913">
        <v>120</v>
      </c>
      <c r="E3913">
        <f t="shared" si="490"/>
        <v>-999</v>
      </c>
      <c r="F3913">
        <f>能力值计算器!G2</f>
        <v>0</v>
      </c>
      <c r="G3913">
        <f>ROUNDDOWN((能力值计算器!F4+能力值计算器!E4*2+ROUNDDOWN(C3913/4,0))*能力值计算器!C2/100+10+能力值计算器!C2,0)</f>
        <v>163</v>
      </c>
      <c r="H3913">
        <f>ROUNDDOWN(ROUNDDOWN(ROUNDDOWN(ROUNDDOWN(ROUNDDOWN((能力值计算器!F6+能力值计算器!E6*2+ROUNDDOWN(D3913/4,0))*能力值计算器!C2/100+5,0)*能力值计算器!H6,0)*能力值计算器!K6,0)*能力值计算器!L6,0)*VLOOKUP(能力值计算器!J6,能力变化对照表!A:B,2,0),0)</f>
        <v>100</v>
      </c>
      <c r="I3913">
        <f>ROUNDDOWN(ROUNDDOWN(ROUNDDOWN(ROUNDDOWN(ROUNDDOWN((能力值计算器!F8+能力值计算器!E8*2+ROUNDDOWN(E3913/4,0))*能力值计算器!C2/100+5,0)*能力值计算器!H8,0)*能力值计算器!K8,0)*能力值计算器!L8,0)*VLOOKUP(能力值计算器!J8,能力变化对照表!A:B,2,0),0)</f>
        <v>-39</v>
      </c>
      <c r="J3913">
        <f t="shared" si="491"/>
        <v>0</v>
      </c>
      <c r="K3913">
        <f t="shared" si="492"/>
        <v>-6357</v>
      </c>
      <c r="L3913">
        <f t="shared" si="493"/>
        <v>9943</v>
      </c>
      <c r="M3913">
        <f t="shared" si="494"/>
        <v>241.1</v>
      </c>
      <c r="N3913">
        <f t="shared" si="495"/>
        <v>1</v>
      </c>
    </row>
    <row r="3914" spans="1:14">
      <c r="A3914">
        <f t="shared" si="488"/>
        <v>0</v>
      </c>
      <c r="B3914">
        <f t="shared" si="489"/>
        <v>0</v>
      </c>
      <c r="C3914">
        <v>196</v>
      </c>
      <c r="D3914">
        <v>84</v>
      </c>
      <c r="E3914">
        <f t="shared" si="490"/>
        <v>-999</v>
      </c>
      <c r="F3914">
        <f>能力值计算器!G2</f>
        <v>0</v>
      </c>
      <c r="G3914">
        <f>ROUNDDOWN((能力值计算器!F4+能力值计算器!E4*2+ROUNDDOWN(C3914/4,0))*能力值计算器!C2/100+10+能力值计算器!C2,0)</f>
        <v>170</v>
      </c>
      <c r="H3914">
        <f>ROUNDDOWN(ROUNDDOWN(ROUNDDOWN(ROUNDDOWN(ROUNDDOWN((能力值计算器!F6+能力值计算器!E6*2+ROUNDDOWN(D3914/4,0))*能力值计算器!C2/100+5,0)*能力值计算器!H6,0)*能力值计算器!K6,0)*能力值计算器!L6,0)*VLOOKUP(能力值计算器!J6,能力变化对照表!A:B,2,0),0)</f>
        <v>96</v>
      </c>
      <c r="I3914">
        <f>ROUNDDOWN(ROUNDDOWN(ROUNDDOWN(ROUNDDOWN(ROUNDDOWN((能力值计算器!F8+能力值计算器!E8*2+ROUNDDOWN(E3914/4,0))*能力值计算器!C2/100+5,0)*能力值计算器!H8,0)*能力值计算器!K8,0)*能力值计算器!L8,0)*VLOOKUP(能力值计算器!J8,能力变化对照表!A:B,2,0),0)</f>
        <v>-39</v>
      </c>
      <c r="J3914">
        <f t="shared" si="491"/>
        <v>0</v>
      </c>
      <c r="K3914">
        <f t="shared" si="492"/>
        <v>-6630</v>
      </c>
      <c r="L3914">
        <f t="shared" si="493"/>
        <v>9690</v>
      </c>
      <c r="M3914">
        <f t="shared" si="494"/>
        <v>248.1</v>
      </c>
      <c r="N3914">
        <f t="shared" si="495"/>
        <v>1</v>
      </c>
    </row>
    <row r="3915" spans="1:14">
      <c r="A3915">
        <f t="shared" si="488"/>
        <v>0</v>
      </c>
      <c r="B3915">
        <f t="shared" si="489"/>
        <v>0</v>
      </c>
      <c r="C3915">
        <v>196</v>
      </c>
      <c r="D3915">
        <v>88</v>
      </c>
      <c r="E3915">
        <f t="shared" si="490"/>
        <v>-999</v>
      </c>
      <c r="F3915">
        <f>能力值计算器!G2</f>
        <v>0</v>
      </c>
      <c r="G3915">
        <f>ROUNDDOWN((能力值计算器!F4+能力值计算器!E4*2+ROUNDDOWN(C3915/4,0))*能力值计算器!C2/100+10+能力值计算器!C2,0)</f>
        <v>170</v>
      </c>
      <c r="H3915">
        <f>ROUNDDOWN(ROUNDDOWN(ROUNDDOWN(ROUNDDOWN(ROUNDDOWN((能力值计算器!F6+能力值计算器!E6*2+ROUNDDOWN(D3915/4,0))*能力值计算器!C2/100+5,0)*能力值计算器!H6,0)*能力值计算器!K6,0)*能力值计算器!L6,0)*VLOOKUP(能力值计算器!J6,能力变化对照表!A:B,2,0),0)</f>
        <v>96</v>
      </c>
      <c r="I3915">
        <f>ROUNDDOWN(ROUNDDOWN(ROUNDDOWN(ROUNDDOWN(ROUNDDOWN((能力值计算器!F8+能力值计算器!E8*2+ROUNDDOWN(E3915/4,0))*能力值计算器!C2/100+5,0)*能力值计算器!H8,0)*能力值计算器!K8,0)*能力值计算器!L8,0)*VLOOKUP(能力值计算器!J8,能力变化对照表!A:B,2,0),0)</f>
        <v>-39</v>
      </c>
      <c r="J3915">
        <f t="shared" si="491"/>
        <v>0</v>
      </c>
      <c r="K3915">
        <f t="shared" si="492"/>
        <v>-6630</v>
      </c>
      <c r="L3915">
        <f t="shared" si="493"/>
        <v>9690</v>
      </c>
      <c r="M3915">
        <f t="shared" si="494"/>
        <v>248.1</v>
      </c>
      <c r="N3915">
        <f t="shared" si="495"/>
        <v>1</v>
      </c>
    </row>
    <row r="3916" spans="1:14">
      <c r="A3916">
        <f t="shared" si="488"/>
        <v>0</v>
      </c>
      <c r="B3916">
        <f t="shared" si="489"/>
        <v>0</v>
      </c>
      <c r="C3916">
        <v>200</v>
      </c>
      <c r="D3916">
        <v>84</v>
      </c>
      <c r="E3916">
        <f t="shared" si="490"/>
        <v>-999</v>
      </c>
      <c r="F3916">
        <f>能力值计算器!G2</f>
        <v>0</v>
      </c>
      <c r="G3916">
        <f>ROUNDDOWN((能力值计算器!F4+能力值计算器!E4*2+ROUNDDOWN(C3916/4,0))*能力值计算器!C2/100+10+能力值计算器!C2,0)</f>
        <v>170</v>
      </c>
      <c r="H3916">
        <f>ROUNDDOWN(ROUNDDOWN(ROUNDDOWN(ROUNDDOWN(ROUNDDOWN((能力值计算器!F6+能力值计算器!E6*2+ROUNDDOWN(D3916/4,0))*能力值计算器!C2/100+5,0)*能力值计算器!H6,0)*能力值计算器!K6,0)*能力值计算器!L6,0)*VLOOKUP(能力值计算器!J6,能力变化对照表!A:B,2,0),0)</f>
        <v>96</v>
      </c>
      <c r="I3916">
        <f>ROUNDDOWN(ROUNDDOWN(ROUNDDOWN(ROUNDDOWN(ROUNDDOWN((能力值计算器!F8+能力值计算器!E8*2+ROUNDDOWN(E3916/4,0))*能力值计算器!C2/100+5,0)*能力值计算器!H8,0)*能力值计算器!K8,0)*能力值计算器!L8,0)*VLOOKUP(能力值计算器!J8,能力变化对照表!A:B,2,0),0)</f>
        <v>-39</v>
      </c>
      <c r="J3916">
        <f t="shared" si="491"/>
        <v>0</v>
      </c>
      <c r="K3916">
        <f t="shared" si="492"/>
        <v>-6630</v>
      </c>
      <c r="L3916">
        <f t="shared" si="493"/>
        <v>9690</v>
      </c>
      <c r="M3916">
        <f t="shared" si="494"/>
        <v>248.1</v>
      </c>
      <c r="N3916">
        <f t="shared" si="495"/>
        <v>1</v>
      </c>
    </row>
    <row r="3917" spans="1:14">
      <c r="A3917">
        <f t="shared" si="488"/>
        <v>0</v>
      </c>
      <c r="B3917">
        <f t="shared" si="489"/>
        <v>0</v>
      </c>
      <c r="C3917">
        <v>200</v>
      </c>
      <c r="D3917">
        <v>88</v>
      </c>
      <c r="E3917">
        <f t="shared" si="490"/>
        <v>-999</v>
      </c>
      <c r="F3917">
        <f>能力值计算器!G2</f>
        <v>0</v>
      </c>
      <c r="G3917">
        <f>ROUNDDOWN((能力值计算器!F4+能力值计算器!E4*2+ROUNDDOWN(C3917/4,0))*能力值计算器!C2/100+10+能力值计算器!C2,0)</f>
        <v>170</v>
      </c>
      <c r="H3917">
        <f>ROUNDDOWN(ROUNDDOWN(ROUNDDOWN(ROUNDDOWN(ROUNDDOWN((能力值计算器!F6+能力值计算器!E6*2+ROUNDDOWN(D3917/4,0))*能力值计算器!C2/100+5,0)*能力值计算器!H6,0)*能力值计算器!K6,0)*能力值计算器!L6,0)*VLOOKUP(能力值计算器!J6,能力变化对照表!A:B,2,0),0)</f>
        <v>96</v>
      </c>
      <c r="I3917">
        <f>ROUNDDOWN(ROUNDDOWN(ROUNDDOWN(ROUNDDOWN(ROUNDDOWN((能力值计算器!F8+能力值计算器!E8*2+ROUNDDOWN(E3917/4,0))*能力值计算器!C2/100+5,0)*能力值计算器!H8,0)*能力值计算器!K8,0)*能力值计算器!L8,0)*VLOOKUP(能力值计算器!J8,能力变化对照表!A:B,2,0),0)</f>
        <v>-39</v>
      </c>
      <c r="J3917">
        <f t="shared" si="491"/>
        <v>0</v>
      </c>
      <c r="K3917">
        <f t="shared" si="492"/>
        <v>-6630</v>
      </c>
      <c r="L3917">
        <f t="shared" si="493"/>
        <v>9690</v>
      </c>
      <c r="M3917">
        <f t="shared" si="494"/>
        <v>248.1</v>
      </c>
      <c r="N3917">
        <f t="shared" si="495"/>
        <v>1</v>
      </c>
    </row>
    <row r="3918" spans="1:14">
      <c r="A3918">
        <f t="shared" si="488"/>
        <v>0</v>
      </c>
      <c r="B3918">
        <f t="shared" si="489"/>
        <v>0</v>
      </c>
      <c r="C3918">
        <v>180</v>
      </c>
      <c r="D3918">
        <v>92</v>
      </c>
      <c r="E3918">
        <f t="shared" si="490"/>
        <v>-999</v>
      </c>
      <c r="F3918">
        <f>能力值计算器!G2</f>
        <v>0</v>
      </c>
      <c r="G3918">
        <f>ROUNDDOWN((能力值计算器!F4+能力值计算器!E4*2+ROUNDDOWN(C3918/4,0))*能力值计算器!C2/100+10+能力值计算器!C2,0)</f>
        <v>168</v>
      </c>
      <c r="H3918">
        <f>ROUNDDOWN(ROUNDDOWN(ROUNDDOWN(ROUNDDOWN(ROUNDDOWN((能力值计算器!F6+能力值计算器!E6*2+ROUNDDOWN(D3918/4,0))*能力值计算器!C2/100+5,0)*能力值计算器!H6,0)*能力值计算器!K6,0)*能力值计算器!L6,0)*VLOOKUP(能力值计算器!J6,能力变化对照表!A:B,2,0),0)</f>
        <v>97</v>
      </c>
      <c r="I3918">
        <f>ROUNDDOWN(ROUNDDOWN(ROUNDDOWN(ROUNDDOWN(ROUNDDOWN((能力值计算器!F8+能力值计算器!E8*2+ROUNDDOWN(E3918/4,0))*能力值计算器!C2/100+5,0)*能力值计算器!H8,0)*能力值计算器!K8,0)*能力值计算器!L8,0)*VLOOKUP(能力值计算器!J8,能力变化对照表!A:B,2,0),0)</f>
        <v>-39</v>
      </c>
      <c r="J3918">
        <f t="shared" si="491"/>
        <v>0</v>
      </c>
      <c r="K3918">
        <f t="shared" si="492"/>
        <v>-6552</v>
      </c>
      <c r="L3918">
        <f t="shared" si="493"/>
        <v>9744</v>
      </c>
      <c r="M3918">
        <f t="shared" si="494"/>
        <v>246.1</v>
      </c>
      <c r="N3918">
        <f t="shared" si="495"/>
        <v>1</v>
      </c>
    </row>
    <row r="3919" spans="1:14">
      <c r="A3919">
        <f t="shared" si="488"/>
        <v>0</v>
      </c>
      <c r="B3919">
        <f t="shared" si="489"/>
        <v>0</v>
      </c>
      <c r="C3919">
        <v>180</v>
      </c>
      <c r="D3919">
        <v>96</v>
      </c>
      <c r="E3919">
        <f t="shared" si="490"/>
        <v>-999</v>
      </c>
      <c r="F3919">
        <f>能力值计算器!G2</f>
        <v>0</v>
      </c>
      <c r="G3919">
        <f>ROUNDDOWN((能力值计算器!F4+能力值计算器!E4*2+ROUNDDOWN(C3919/4,0))*能力值计算器!C2/100+10+能力值计算器!C2,0)</f>
        <v>168</v>
      </c>
      <c r="H3919">
        <f>ROUNDDOWN(ROUNDDOWN(ROUNDDOWN(ROUNDDOWN(ROUNDDOWN((能力值计算器!F6+能力值计算器!E6*2+ROUNDDOWN(D3919/4,0))*能力值计算器!C2/100+5,0)*能力值计算器!H6,0)*能力值计算器!K6,0)*能力值计算器!L6,0)*VLOOKUP(能力值计算器!J6,能力变化对照表!A:B,2,0),0)</f>
        <v>97</v>
      </c>
      <c r="I3919">
        <f>ROUNDDOWN(ROUNDDOWN(ROUNDDOWN(ROUNDDOWN(ROUNDDOWN((能力值计算器!F8+能力值计算器!E8*2+ROUNDDOWN(E3919/4,0))*能力值计算器!C2/100+5,0)*能力值计算器!H8,0)*能力值计算器!K8,0)*能力值计算器!L8,0)*VLOOKUP(能力值计算器!J8,能力变化对照表!A:B,2,0),0)</f>
        <v>-39</v>
      </c>
      <c r="J3919">
        <f t="shared" si="491"/>
        <v>0</v>
      </c>
      <c r="K3919">
        <f t="shared" si="492"/>
        <v>-6552</v>
      </c>
      <c r="L3919">
        <f t="shared" si="493"/>
        <v>9744</v>
      </c>
      <c r="M3919">
        <f t="shared" si="494"/>
        <v>246.1</v>
      </c>
      <c r="N3919">
        <f t="shared" si="495"/>
        <v>1</v>
      </c>
    </row>
    <row r="3920" spans="1:14">
      <c r="A3920">
        <f t="shared" si="488"/>
        <v>0</v>
      </c>
      <c r="B3920">
        <f t="shared" si="489"/>
        <v>0</v>
      </c>
      <c r="C3920">
        <v>184</v>
      </c>
      <c r="D3920">
        <v>92</v>
      </c>
      <c r="E3920">
        <f t="shared" si="490"/>
        <v>-999</v>
      </c>
      <c r="F3920">
        <f>能力值计算器!G2</f>
        <v>0</v>
      </c>
      <c r="G3920">
        <f>ROUNDDOWN((能力值计算器!F4+能力值计算器!E4*2+ROUNDDOWN(C3920/4,0))*能力值计算器!C2/100+10+能力值计算器!C2,0)</f>
        <v>168</v>
      </c>
      <c r="H3920">
        <f>ROUNDDOWN(ROUNDDOWN(ROUNDDOWN(ROUNDDOWN(ROUNDDOWN((能力值计算器!F6+能力值计算器!E6*2+ROUNDDOWN(D3920/4,0))*能力值计算器!C2/100+5,0)*能力值计算器!H6,0)*能力值计算器!K6,0)*能力值计算器!L6,0)*VLOOKUP(能力值计算器!J6,能力变化对照表!A:B,2,0),0)</f>
        <v>97</v>
      </c>
      <c r="I3920">
        <f>ROUNDDOWN(ROUNDDOWN(ROUNDDOWN(ROUNDDOWN(ROUNDDOWN((能力值计算器!F8+能力值计算器!E8*2+ROUNDDOWN(E3920/4,0))*能力值计算器!C2/100+5,0)*能力值计算器!H8,0)*能力值计算器!K8,0)*能力值计算器!L8,0)*VLOOKUP(能力值计算器!J8,能力变化对照表!A:B,2,0),0)</f>
        <v>-39</v>
      </c>
      <c r="J3920">
        <f t="shared" si="491"/>
        <v>0</v>
      </c>
      <c r="K3920">
        <f t="shared" si="492"/>
        <v>-6552</v>
      </c>
      <c r="L3920">
        <f t="shared" si="493"/>
        <v>9744</v>
      </c>
      <c r="M3920">
        <f t="shared" si="494"/>
        <v>246.1</v>
      </c>
      <c r="N3920">
        <f t="shared" si="495"/>
        <v>1</v>
      </c>
    </row>
    <row r="3921" spans="1:14">
      <c r="A3921">
        <f t="shared" si="488"/>
        <v>0</v>
      </c>
      <c r="B3921">
        <f t="shared" si="489"/>
        <v>0</v>
      </c>
      <c r="C3921">
        <v>184</v>
      </c>
      <c r="D3921">
        <v>96</v>
      </c>
      <c r="E3921">
        <f t="shared" si="490"/>
        <v>-999</v>
      </c>
      <c r="F3921">
        <f>能力值计算器!G2</f>
        <v>0</v>
      </c>
      <c r="G3921">
        <f>ROUNDDOWN((能力值计算器!F4+能力值计算器!E4*2+ROUNDDOWN(C3921/4,0))*能力值计算器!C2/100+10+能力值计算器!C2,0)</f>
        <v>168</v>
      </c>
      <c r="H3921">
        <f>ROUNDDOWN(ROUNDDOWN(ROUNDDOWN(ROUNDDOWN(ROUNDDOWN((能力值计算器!F6+能力值计算器!E6*2+ROUNDDOWN(D3921/4,0))*能力值计算器!C2/100+5,0)*能力值计算器!H6,0)*能力值计算器!K6,0)*能力值计算器!L6,0)*VLOOKUP(能力值计算器!J6,能力变化对照表!A:B,2,0),0)</f>
        <v>97</v>
      </c>
      <c r="I3921">
        <f>ROUNDDOWN(ROUNDDOWN(ROUNDDOWN(ROUNDDOWN(ROUNDDOWN((能力值计算器!F8+能力值计算器!E8*2+ROUNDDOWN(E3921/4,0))*能力值计算器!C2/100+5,0)*能力值计算器!H8,0)*能力值计算器!K8,0)*能力值计算器!L8,0)*VLOOKUP(能力值计算器!J8,能力变化对照表!A:B,2,0),0)</f>
        <v>-39</v>
      </c>
      <c r="J3921">
        <f t="shared" si="491"/>
        <v>0</v>
      </c>
      <c r="K3921">
        <f t="shared" si="492"/>
        <v>-6552</v>
      </c>
      <c r="L3921">
        <f t="shared" si="493"/>
        <v>9744</v>
      </c>
      <c r="M3921">
        <f t="shared" si="494"/>
        <v>246.1</v>
      </c>
      <c r="N3921">
        <f t="shared" si="495"/>
        <v>1</v>
      </c>
    </row>
    <row r="3922" spans="1:14">
      <c r="A3922">
        <f t="shared" si="488"/>
        <v>0</v>
      </c>
      <c r="B3922">
        <f t="shared" si="489"/>
        <v>0</v>
      </c>
      <c r="C3922">
        <v>164</v>
      </c>
      <c r="D3922">
        <v>100</v>
      </c>
      <c r="E3922">
        <f t="shared" si="490"/>
        <v>-999</v>
      </c>
      <c r="F3922">
        <f>能力值计算器!G2</f>
        <v>0</v>
      </c>
      <c r="G3922">
        <f>ROUNDDOWN((能力值计算器!F4+能力值计算器!E4*2+ROUNDDOWN(C3922/4,0))*能力值计算器!C2/100+10+能力值计算器!C2,0)</f>
        <v>166</v>
      </c>
      <c r="H3922">
        <f>ROUNDDOWN(ROUNDDOWN(ROUNDDOWN(ROUNDDOWN(ROUNDDOWN((能力值计算器!F6+能力值计算器!E6*2+ROUNDDOWN(D3922/4,0))*能力值计算器!C2/100+5,0)*能力值计算器!H6,0)*能力值计算器!K6,0)*能力值计算器!L6,0)*VLOOKUP(能力值计算器!J6,能力变化对照表!A:B,2,0),0)</f>
        <v>98</v>
      </c>
      <c r="I3922">
        <f>ROUNDDOWN(ROUNDDOWN(ROUNDDOWN(ROUNDDOWN(ROUNDDOWN((能力值计算器!F8+能力值计算器!E8*2+ROUNDDOWN(E3922/4,0))*能力值计算器!C2/100+5,0)*能力值计算器!H8,0)*能力值计算器!K8,0)*能力值计算器!L8,0)*VLOOKUP(能力值计算器!J8,能力变化对照表!A:B,2,0),0)</f>
        <v>-39</v>
      </c>
      <c r="J3922">
        <f t="shared" si="491"/>
        <v>0</v>
      </c>
      <c r="K3922">
        <f t="shared" si="492"/>
        <v>-6474</v>
      </c>
      <c r="L3922">
        <f t="shared" si="493"/>
        <v>9794</v>
      </c>
      <c r="M3922">
        <f t="shared" si="494"/>
        <v>244.1</v>
      </c>
      <c r="N3922">
        <f t="shared" si="495"/>
        <v>1</v>
      </c>
    </row>
    <row r="3923" spans="1:14">
      <c r="A3923">
        <f t="shared" si="488"/>
        <v>0</v>
      </c>
      <c r="B3923">
        <f t="shared" si="489"/>
        <v>0</v>
      </c>
      <c r="C3923">
        <v>164</v>
      </c>
      <c r="D3923">
        <v>104</v>
      </c>
      <c r="E3923">
        <f t="shared" si="490"/>
        <v>-999</v>
      </c>
      <c r="F3923">
        <f>能力值计算器!G2</f>
        <v>0</v>
      </c>
      <c r="G3923">
        <f>ROUNDDOWN((能力值计算器!F4+能力值计算器!E4*2+ROUNDDOWN(C3923/4,0))*能力值计算器!C2/100+10+能力值计算器!C2,0)</f>
        <v>166</v>
      </c>
      <c r="H3923">
        <f>ROUNDDOWN(ROUNDDOWN(ROUNDDOWN(ROUNDDOWN(ROUNDDOWN((能力值计算器!F6+能力值计算器!E6*2+ROUNDDOWN(D3923/4,0))*能力值计算器!C2/100+5,0)*能力值计算器!H6,0)*能力值计算器!K6,0)*能力值计算器!L6,0)*VLOOKUP(能力值计算器!J6,能力变化对照表!A:B,2,0),0)</f>
        <v>98</v>
      </c>
      <c r="I3923">
        <f>ROUNDDOWN(ROUNDDOWN(ROUNDDOWN(ROUNDDOWN(ROUNDDOWN((能力值计算器!F8+能力值计算器!E8*2+ROUNDDOWN(E3923/4,0))*能力值计算器!C2/100+5,0)*能力值计算器!H8,0)*能力值计算器!K8,0)*能力值计算器!L8,0)*VLOOKUP(能力值计算器!J8,能力变化对照表!A:B,2,0),0)</f>
        <v>-39</v>
      </c>
      <c r="J3923">
        <f t="shared" si="491"/>
        <v>0</v>
      </c>
      <c r="K3923">
        <f t="shared" si="492"/>
        <v>-6474</v>
      </c>
      <c r="L3923">
        <f t="shared" si="493"/>
        <v>9794</v>
      </c>
      <c r="M3923">
        <f t="shared" si="494"/>
        <v>244.1</v>
      </c>
      <c r="N3923">
        <f t="shared" si="495"/>
        <v>1</v>
      </c>
    </row>
    <row r="3924" spans="1:14">
      <c r="A3924">
        <f t="shared" si="488"/>
        <v>0</v>
      </c>
      <c r="B3924">
        <f t="shared" si="489"/>
        <v>0</v>
      </c>
      <c r="C3924">
        <v>168</v>
      </c>
      <c r="D3924">
        <v>100</v>
      </c>
      <c r="E3924">
        <f t="shared" si="490"/>
        <v>-999</v>
      </c>
      <c r="F3924">
        <f>能力值计算器!G2</f>
        <v>0</v>
      </c>
      <c r="G3924">
        <f>ROUNDDOWN((能力值计算器!F4+能力值计算器!E4*2+ROUNDDOWN(C3924/4,0))*能力值计算器!C2/100+10+能力值计算器!C2,0)</f>
        <v>166</v>
      </c>
      <c r="H3924">
        <f>ROUNDDOWN(ROUNDDOWN(ROUNDDOWN(ROUNDDOWN(ROUNDDOWN((能力值计算器!F6+能力值计算器!E6*2+ROUNDDOWN(D3924/4,0))*能力值计算器!C2/100+5,0)*能力值计算器!H6,0)*能力值计算器!K6,0)*能力值计算器!L6,0)*VLOOKUP(能力值计算器!J6,能力变化对照表!A:B,2,0),0)</f>
        <v>98</v>
      </c>
      <c r="I3924">
        <f>ROUNDDOWN(ROUNDDOWN(ROUNDDOWN(ROUNDDOWN(ROUNDDOWN((能力值计算器!F8+能力值计算器!E8*2+ROUNDDOWN(E3924/4,0))*能力值计算器!C2/100+5,0)*能力值计算器!H8,0)*能力值计算器!K8,0)*能力值计算器!L8,0)*VLOOKUP(能力值计算器!J8,能力变化对照表!A:B,2,0),0)</f>
        <v>-39</v>
      </c>
      <c r="J3924">
        <f t="shared" si="491"/>
        <v>0</v>
      </c>
      <c r="K3924">
        <f t="shared" si="492"/>
        <v>-6474</v>
      </c>
      <c r="L3924">
        <f t="shared" si="493"/>
        <v>9794</v>
      </c>
      <c r="M3924">
        <f t="shared" si="494"/>
        <v>244.1</v>
      </c>
      <c r="N3924">
        <f t="shared" si="495"/>
        <v>1</v>
      </c>
    </row>
    <row r="3925" spans="1:14">
      <c r="A3925">
        <f t="shared" si="488"/>
        <v>0</v>
      </c>
      <c r="B3925">
        <f t="shared" si="489"/>
        <v>0</v>
      </c>
      <c r="C3925">
        <v>168</v>
      </c>
      <c r="D3925">
        <v>104</v>
      </c>
      <c r="E3925">
        <f t="shared" si="490"/>
        <v>-999</v>
      </c>
      <c r="F3925">
        <f>能力值计算器!G2</f>
        <v>0</v>
      </c>
      <c r="G3925">
        <f>ROUNDDOWN((能力值计算器!F4+能力值计算器!E4*2+ROUNDDOWN(C3925/4,0))*能力值计算器!C2/100+10+能力值计算器!C2,0)</f>
        <v>166</v>
      </c>
      <c r="H3925">
        <f>ROUNDDOWN(ROUNDDOWN(ROUNDDOWN(ROUNDDOWN(ROUNDDOWN((能力值计算器!F6+能力值计算器!E6*2+ROUNDDOWN(D3925/4,0))*能力值计算器!C2/100+5,0)*能力值计算器!H6,0)*能力值计算器!K6,0)*能力值计算器!L6,0)*VLOOKUP(能力值计算器!J6,能力变化对照表!A:B,2,0),0)</f>
        <v>98</v>
      </c>
      <c r="I3925">
        <f>ROUNDDOWN(ROUNDDOWN(ROUNDDOWN(ROUNDDOWN(ROUNDDOWN((能力值计算器!F8+能力值计算器!E8*2+ROUNDDOWN(E3925/4,0))*能力值计算器!C2/100+5,0)*能力值计算器!H8,0)*能力值计算器!K8,0)*能力值计算器!L8,0)*VLOOKUP(能力值计算器!J8,能力变化对照表!A:B,2,0),0)</f>
        <v>-39</v>
      </c>
      <c r="J3925">
        <f t="shared" si="491"/>
        <v>0</v>
      </c>
      <c r="K3925">
        <f t="shared" si="492"/>
        <v>-6474</v>
      </c>
      <c r="L3925">
        <f t="shared" si="493"/>
        <v>9794</v>
      </c>
      <c r="M3925">
        <f t="shared" si="494"/>
        <v>244.1</v>
      </c>
      <c r="N3925">
        <f t="shared" si="495"/>
        <v>1</v>
      </c>
    </row>
    <row r="3926" spans="1:14">
      <c r="A3926">
        <f t="shared" si="488"/>
        <v>0</v>
      </c>
      <c r="B3926">
        <f t="shared" si="489"/>
        <v>0</v>
      </c>
      <c r="C3926">
        <v>252</v>
      </c>
      <c r="D3926">
        <v>52</v>
      </c>
      <c r="E3926">
        <f t="shared" si="490"/>
        <v>-999</v>
      </c>
      <c r="F3926">
        <f>能力值计算器!G2</f>
        <v>0</v>
      </c>
      <c r="G3926">
        <f>ROUNDDOWN((能力值计算器!F4+能力值计算器!E4*2+ROUNDDOWN(C3926/4,0))*能力值计算器!C2/100+10+能力值计算器!C2,0)</f>
        <v>177</v>
      </c>
      <c r="H3926">
        <f>ROUNDDOWN(ROUNDDOWN(ROUNDDOWN(ROUNDDOWN(ROUNDDOWN((能力值计算器!F6+能力值计算器!E6*2+ROUNDDOWN(D3926/4,0))*能力值计算器!C2/100+5,0)*能力值计算器!H6,0)*能力值计算器!K6,0)*能力值计算器!L6,0)*VLOOKUP(能力值计算器!J6,能力变化对照表!A:B,2,0),0)</f>
        <v>92</v>
      </c>
      <c r="I3926">
        <f>ROUNDDOWN(ROUNDDOWN(ROUNDDOWN(ROUNDDOWN(ROUNDDOWN((能力值计算器!F8+能力值计算器!E8*2+ROUNDDOWN(E3926/4,0))*能力值计算器!C2/100+5,0)*能力值计算器!H8,0)*能力值计算器!K8,0)*能力值计算器!L8,0)*VLOOKUP(能力值计算器!J8,能力变化对照表!A:B,2,0),0)</f>
        <v>-39</v>
      </c>
      <c r="J3926">
        <f t="shared" si="491"/>
        <v>0</v>
      </c>
      <c r="K3926">
        <f t="shared" si="492"/>
        <v>-6903</v>
      </c>
      <c r="L3926">
        <f t="shared" si="493"/>
        <v>9381</v>
      </c>
      <c r="M3926">
        <f t="shared" si="494"/>
        <v>255.1</v>
      </c>
      <c r="N3926">
        <f t="shared" si="495"/>
        <v>1</v>
      </c>
    </row>
    <row r="3927" spans="1:14">
      <c r="A3927">
        <f t="shared" si="488"/>
        <v>0</v>
      </c>
      <c r="B3927">
        <f t="shared" si="489"/>
        <v>0</v>
      </c>
      <c r="C3927">
        <v>252</v>
      </c>
      <c r="D3927">
        <v>56</v>
      </c>
      <c r="E3927">
        <f t="shared" si="490"/>
        <v>-999</v>
      </c>
      <c r="F3927">
        <f>能力值计算器!G2</f>
        <v>0</v>
      </c>
      <c r="G3927">
        <f>ROUNDDOWN((能力值计算器!F4+能力值计算器!E4*2+ROUNDDOWN(C3927/4,0))*能力值计算器!C2/100+10+能力值计算器!C2,0)</f>
        <v>177</v>
      </c>
      <c r="H3927">
        <f>ROUNDDOWN(ROUNDDOWN(ROUNDDOWN(ROUNDDOWN(ROUNDDOWN((能力值计算器!F6+能力值计算器!E6*2+ROUNDDOWN(D3927/4,0))*能力值计算器!C2/100+5,0)*能力值计算器!H6,0)*能力值计算器!K6,0)*能力值计算器!L6,0)*VLOOKUP(能力值计算器!J6,能力变化对照表!A:B,2,0),0)</f>
        <v>92</v>
      </c>
      <c r="I3927">
        <f>ROUNDDOWN(ROUNDDOWN(ROUNDDOWN(ROUNDDOWN(ROUNDDOWN((能力值计算器!F8+能力值计算器!E8*2+ROUNDDOWN(E3927/4,0))*能力值计算器!C2/100+5,0)*能力值计算器!H8,0)*能力值计算器!K8,0)*能力值计算器!L8,0)*VLOOKUP(能力值计算器!J8,能力变化对照表!A:B,2,0),0)</f>
        <v>-39</v>
      </c>
      <c r="J3927">
        <f t="shared" si="491"/>
        <v>0</v>
      </c>
      <c r="K3927">
        <f t="shared" si="492"/>
        <v>-6903</v>
      </c>
      <c r="L3927">
        <f t="shared" si="493"/>
        <v>9381</v>
      </c>
      <c r="M3927">
        <f t="shared" si="494"/>
        <v>255.1</v>
      </c>
      <c r="N3927">
        <f t="shared" si="495"/>
        <v>1</v>
      </c>
    </row>
    <row r="3928" spans="1:14">
      <c r="A3928">
        <f t="shared" si="488"/>
        <v>0</v>
      </c>
      <c r="B3928">
        <f t="shared" si="489"/>
        <v>0</v>
      </c>
      <c r="C3928">
        <v>236</v>
      </c>
      <c r="D3928">
        <v>60</v>
      </c>
      <c r="E3928">
        <f t="shared" si="490"/>
        <v>-999</v>
      </c>
      <c r="F3928">
        <f>能力值计算器!G2</f>
        <v>0</v>
      </c>
      <c r="G3928">
        <f>ROUNDDOWN((能力值计算器!F4+能力值计算器!E4*2+ROUNDDOWN(C3928/4,0))*能力值计算器!C2/100+10+能力值计算器!C2,0)</f>
        <v>175</v>
      </c>
      <c r="H3928">
        <f>ROUNDDOWN(ROUNDDOWN(ROUNDDOWN(ROUNDDOWN(ROUNDDOWN((能力值计算器!F6+能力值计算器!E6*2+ROUNDDOWN(D3928/4,0))*能力值计算器!C2/100+5,0)*能力值计算器!H6,0)*能力值计算器!K6,0)*能力值计算器!L6,0)*VLOOKUP(能力值计算器!J6,能力变化对照表!A:B,2,0),0)</f>
        <v>93</v>
      </c>
      <c r="I3928">
        <f>ROUNDDOWN(ROUNDDOWN(ROUNDDOWN(ROUNDDOWN(ROUNDDOWN((能力值计算器!F8+能力值计算器!E8*2+ROUNDDOWN(E3928/4,0))*能力值计算器!C2/100+5,0)*能力值计算器!H8,0)*能力值计算器!K8,0)*能力值计算器!L8,0)*VLOOKUP(能力值计算器!J8,能力变化对照表!A:B,2,0),0)</f>
        <v>-39</v>
      </c>
      <c r="J3928">
        <f t="shared" si="491"/>
        <v>0</v>
      </c>
      <c r="K3928">
        <f t="shared" si="492"/>
        <v>-6825</v>
      </c>
      <c r="L3928">
        <f t="shared" si="493"/>
        <v>9450</v>
      </c>
      <c r="M3928">
        <f t="shared" si="494"/>
        <v>253.1</v>
      </c>
      <c r="N3928">
        <f t="shared" si="495"/>
        <v>1</v>
      </c>
    </row>
    <row r="3929" spans="1:14">
      <c r="A3929">
        <f t="shared" si="488"/>
        <v>0</v>
      </c>
      <c r="B3929">
        <f t="shared" si="489"/>
        <v>0</v>
      </c>
      <c r="C3929">
        <v>236</v>
      </c>
      <c r="D3929">
        <v>64</v>
      </c>
      <c r="E3929">
        <f t="shared" si="490"/>
        <v>-999</v>
      </c>
      <c r="F3929">
        <f>能力值计算器!G2</f>
        <v>0</v>
      </c>
      <c r="G3929">
        <f>ROUNDDOWN((能力值计算器!F4+能力值计算器!E4*2+ROUNDDOWN(C3929/4,0))*能力值计算器!C2/100+10+能力值计算器!C2,0)</f>
        <v>175</v>
      </c>
      <c r="H3929">
        <f>ROUNDDOWN(ROUNDDOWN(ROUNDDOWN(ROUNDDOWN(ROUNDDOWN((能力值计算器!F6+能力值计算器!E6*2+ROUNDDOWN(D3929/4,0))*能力值计算器!C2/100+5,0)*能力值计算器!H6,0)*能力值计算器!K6,0)*能力值计算器!L6,0)*VLOOKUP(能力值计算器!J6,能力变化对照表!A:B,2,0),0)</f>
        <v>93</v>
      </c>
      <c r="I3929">
        <f>ROUNDDOWN(ROUNDDOWN(ROUNDDOWN(ROUNDDOWN(ROUNDDOWN((能力值计算器!F8+能力值计算器!E8*2+ROUNDDOWN(E3929/4,0))*能力值计算器!C2/100+5,0)*能力值计算器!H8,0)*能力值计算器!K8,0)*能力值计算器!L8,0)*VLOOKUP(能力值计算器!J8,能力变化对照表!A:B,2,0),0)</f>
        <v>-39</v>
      </c>
      <c r="J3929">
        <f t="shared" si="491"/>
        <v>0</v>
      </c>
      <c r="K3929">
        <f t="shared" si="492"/>
        <v>-6825</v>
      </c>
      <c r="L3929">
        <f t="shared" si="493"/>
        <v>9450</v>
      </c>
      <c r="M3929">
        <f t="shared" si="494"/>
        <v>253.1</v>
      </c>
      <c r="N3929">
        <f t="shared" si="495"/>
        <v>1</v>
      </c>
    </row>
    <row r="3930" spans="1:14">
      <c r="A3930">
        <f t="shared" si="488"/>
        <v>0</v>
      </c>
      <c r="B3930">
        <f t="shared" si="489"/>
        <v>0</v>
      </c>
      <c r="C3930">
        <v>240</v>
      </c>
      <c r="D3930">
        <v>60</v>
      </c>
      <c r="E3930">
        <f t="shared" si="490"/>
        <v>-999</v>
      </c>
      <c r="F3930">
        <f>能力值计算器!G2</f>
        <v>0</v>
      </c>
      <c r="G3930">
        <f>ROUNDDOWN((能力值计算器!F4+能力值计算器!E4*2+ROUNDDOWN(C3930/4,0))*能力值计算器!C2/100+10+能力值计算器!C2,0)</f>
        <v>175</v>
      </c>
      <c r="H3930">
        <f>ROUNDDOWN(ROUNDDOWN(ROUNDDOWN(ROUNDDOWN(ROUNDDOWN((能力值计算器!F6+能力值计算器!E6*2+ROUNDDOWN(D3930/4,0))*能力值计算器!C2/100+5,0)*能力值计算器!H6,0)*能力值计算器!K6,0)*能力值计算器!L6,0)*VLOOKUP(能力值计算器!J6,能力变化对照表!A:B,2,0),0)</f>
        <v>93</v>
      </c>
      <c r="I3930">
        <f>ROUNDDOWN(ROUNDDOWN(ROUNDDOWN(ROUNDDOWN(ROUNDDOWN((能力值计算器!F8+能力值计算器!E8*2+ROUNDDOWN(E3930/4,0))*能力值计算器!C2/100+5,0)*能力值计算器!H8,0)*能力值计算器!K8,0)*能力值计算器!L8,0)*VLOOKUP(能力值计算器!J8,能力变化对照表!A:B,2,0),0)</f>
        <v>-39</v>
      </c>
      <c r="J3930">
        <f t="shared" si="491"/>
        <v>0</v>
      </c>
      <c r="K3930">
        <f t="shared" si="492"/>
        <v>-6825</v>
      </c>
      <c r="L3930">
        <f t="shared" si="493"/>
        <v>9450</v>
      </c>
      <c r="M3930">
        <f t="shared" si="494"/>
        <v>253.1</v>
      </c>
      <c r="N3930">
        <f t="shared" si="495"/>
        <v>1</v>
      </c>
    </row>
    <row r="3931" spans="1:14">
      <c r="A3931">
        <f t="shared" si="488"/>
        <v>0</v>
      </c>
      <c r="B3931">
        <f t="shared" si="489"/>
        <v>0</v>
      </c>
      <c r="C3931">
        <v>240</v>
      </c>
      <c r="D3931">
        <v>64</v>
      </c>
      <c r="E3931">
        <f t="shared" si="490"/>
        <v>-999</v>
      </c>
      <c r="F3931">
        <f>能力值计算器!G2</f>
        <v>0</v>
      </c>
      <c r="G3931">
        <f>ROUNDDOWN((能力值计算器!F4+能力值计算器!E4*2+ROUNDDOWN(C3931/4,0))*能力值计算器!C2/100+10+能力值计算器!C2,0)</f>
        <v>175</v>
      </c>
      <c r="H3931">
        <f>ROUNDDOWN(ROUNDDOWN(ROUNDDOWN(ROUNDDOWN(ROUNDDOWN((能力值计算器!F6+能力值计算器!E6*2+ROUNDDOWN(D3931/4,0))*能力值计算器!C2/100+5,0)*能力值计算器!H6,0)*能力值计算器!K6,0)*能力值计算器!L6,0)*VLOOKUP(能力值计算器!J6,能力变化对照表!A:B,2,0),0)</f>
        <v>93</v>
      </c>
      <c r="I3931">
        <f>ROUNDDOWN(ROUNDDOWN(ROUNDDOWN(ROUNDDOWN(ROUNDDOWN((能力值计算器!F8+能力值计算器!E8*2+ROUNDDOWN(E3931/4,0))*能力值计算器!C2/100+5,0)*能力值计算器!H8,0)*能力值计算器!K8,0)*能力值计算器!L8,0)*VLOOKUP(能力值计算器!J8,能力变化对照表!A:B,2,0),0)</f>
        <v>-39</v>
      </c>
      <c r="J3931">
        <f t="shared" si="491"/>
        <v>0</v>
      </c>
      <c r="K3931">
        <f t="shared" si="492"/>
        <v>-6825</v>
      </c>
      <c r="L3931">
        <f t="shared" si="493"/>
        <v>9450</v>
      </c>
      <c r="M3931">
        <f t="shared" si="494"/>
        <v>253.1</v>
      </c>
      <c r="N3931">
        <f t="shared" si="495"/>
        <v>1</v>
      </c>
    </row>
    <row r="3932" spans="1:14">
      <c r="A3932">
        <f t="shared" si="488"/>
        <v>0</v>
      </c>
      <c r="B3932">
        <f t="shared" si="489"/>
        <v>0</v>
      </c>
      <c r="C3932">
        <v>148</v>
      </c>
      <c r="D3932">
        <v>112</v>
      </c>
      <c r="E3932">
        <f t="shared" si="490"/>
        <v>-999</v>
      </c>
      <c r="F3932">
        <f>能力值计算器!G2</f>
        <v>0</v>
      </c>
      <c r="G3932">
        <f>ROUNDDOWN((能力值计算器!F4+能力值计算器!E4*2+ROUNDDOWN(C3932/4,0))*能力值计算器!C2/100+10+能力值计算器!C2,0)</f>
        <v>164</v>
      </c>
      <c r="H3932">
        <f>ROUNDDOWN(ROUNDDOWN(ROUNDDOWN(ROUNDDOWN(ROUNDDOWN((能力值计算器!F6+能力值计算器!E6*2+ROUNDDOWN(D3932/4,0))*能力值计算器!C2/100+5,0)*能力值计算器!H6,0)*能力值计算器!K6,0)*能力值计算器!L6,0)*VLOOKUP(能力值计算器!J6,能力变化对照表!A:B,2,0),0)</f>
        <v>99</v>
      </c>
      <c r="I3932">
        <f>ROUNDDOWN(ROUNDDOWN(ROUNDDOWN(ROUNDDOWN(ROUNDDOWN((能力值计算器!F8+能力值计算器!E8*2+ROUNDDOWN(E3932/4,0))*能力值计算器!C2/100+5,0)*能力值计算器!H8,0)*能力值计算器!K8,0)*能力值计算器!L8,0)*VLOOKUP(能力值计算器!J8,能力变化对照表!A:B,2,0),0)</f>
        <v>-39</v>
      </c>
      <c r="J3932">
        <f t="shared" si="491"/>
        <v>0</v>
      </c>
      <c r="K3932">
        <f t="shared" si="492"/>
        <v>-6396</v>
      </c>
      <c r="L3932">
        <f t="shared" si="493"/>
        <v>9840</v>
      </c>
      <c r="M3932">
        <f t="shared" si="494"/>
        <v>242.1</v>
      </c>
      <c r="N3932">
        <f t="shared" si="495"/>
        <v>1</v>
      </c>
    </row>
    <row r="3933" spans="1:14">
      <c r="A3933">
        <f t="shared" si="488"/>
        <v>0</v>
      </c>
      <c r="B3933">
        <f t="shared" si="489"/>
        <v>0</v>
      </c>
      <c r="C3933">
        <v>152</v>
      </c>
      <c r="D3933">
        <v>108</v>
      </c>
      <c r="E3933">
        <f t="shared" si="490"/>
        <v>-999</v>
      </c>
      <c r="F3933">
        <f>能力值计算器!G2</f>
        <v>0</v>
      </c>
      <c r="G3933">
        <f>ROUNDDOWN((能力值计算器!F4+能力值计算器!E4*2+ROUNDDOWN(C3933/4,0))*能力值计算器!C2/100+10+能力值计算器!C2,0)</f>
        <v>164</v>
      </c>
      <c r="H3933">
        <f>ROUNDDOWN(ROUNDDOWN(ROUNDDOWN(ROUNDDOWN(ROUNDDOWN((能力值计算器!F6+能力值计算器!E6*2+ROUNDDOWN(D3933/4,0))*能力值计算器!C2/100+5,0)*能力值计算器!H6,0)*能力值计算器!K6,0)*能力值计算器!L6,0)*VLOOKUP(能力值计算器!J6,能力变化对照表!A:B,2,0),0)</f>
        <v>99</v>
      </c>
      <c r="I3933">
        <f>ROUNDDOWN(ROUNDDOWN(ROUNDDOWN(ROUNDDOWN(ROUNDDOWN((能力值计算器!F8+能力值计算器!E8*2+ROUNDDOWN(E3933/4,0))*能力值计算器!C2/100+5,0)*能力值计算器!H8,0)*能力值计算器!K8,0)*能力值计算器!L8,0)*VLOOKUP(能力值计算器!J8,能力变化对照表!A:B,2,0),0)</f>
        <v>-39</v>
      </c>
      <c r="J3933">
        <f t="shared" si="491"/>
        <v>0</v>
      </c>
      <c r="K3933">
        <f t="shared" si="492"/>
        <v>-6396</v>
      </c>
      <c r="L3933">
        <f t="shared" si="493"/>
        <v>9840</v>
      </c>
      <c r="M3933">
        <f t="shared" si="494"/>
        <v>242.1</v>
      </c>
      <c r="N3933">
        <f t="shared" si="495"/>
        <v>1</v>
      </c>
    </row>
    <row r="3934" spans="1:14">
      <c r="A3934">
        <f t="shared" si="488"/>
        <v>0</v>
      </c>
      <c r="B3934">
        <f t="shared" si="489"/>
        <v>0</v>
      </c>
      <c r="C3934">
        <v>152</v>
      </c>
      <c r="D3934">
        <v>112</v>
      </c>
      <c r="E3934">
        <f t="shared" si="490"/>
        <v>-999</v>
      </c>
      <c r="F3934">
        <f>能力值计算器!G2</f>
        <v>0</v>
      </c>
      <c r="G3934">
        <f>ROUNDDOWN((能力值计算器!F4+能力值计算器!E4*2+ROUNDDOWN(C3934/4,0))*能力值计算器!C2/100+10+能力值计算器!C2,0)</f>
        <v>164</v>
      </c>
      <c r="H3934">
        <f>ROUNDDOWN(ROUNDDOWN(ROUNDDOWN(ROUNDDOWN(ROUNDDOWN((能力值计算器!F6+能力值计算器!E6*2+ROUNDDOWN(D3934/4,0))*能力值计算器!C2/100+5,0)*能力值计算器!H6,0)*能力值计算器!K6,0)*能力值计算器!L6,0)*VLOOKUP(能力值计算器!J6,能力变化对照表!A:B,2,0),0)</f>
        <v>99</v>
      </c>
      <c r="I3934">
        <f>ROUNDDOWN(ROUNDDOWN(ROUNDDOWN(ROUNDDOWN(ROUNDDOWN((能力值计算器!F8+能力值计算器!E8*2+ROUNDDOWN(E3934/4,0))*能力值计算器!C2/100+5,0)*能力值计算器!H8,0)*能力值计算器!K8,0)*能力值计算器!L8,0)*VLOOKUP(能力值计算器!J8,能力变化对照表!A:B,2,0),0)</f>
        <v>-39</v>
      </c>
      <c r="J3934">
        <f t="shared" si="491"/>
        <v>0</v>
      </c>
      <c r="K3934">
        <f t="shared" si="492"/>
        <v>-6396</v>
      </c>
      <c r="L3934">
        <f t="shared" si="493"/>
        <v>9840</v>
      </c>
      <c r="M3934">
        <f t="shared" si="494"/>
        <v>242.1</v>
      </c>
      <c r="N3934">
        <f t="shared" si="495"/>
        <v>1</v>
      </c>
    </row>
    <row r="3935" spans="1:14">
      <c r="A3935">
        <f t="shared" si="488"/>
        <v>0</v>
      </c>
      <c r="B3935">
        <f t="shared" si="489"/>
        <v>0</v>
      </c>
      <c r="C3935">
        <v>220</v>
      </c>
      <c r="D3935">
        <v>68</v>
      </c>
      <c r="E3935">
        <f t="shared" si="490"/>
        <v>-999</v>
      </c>
      <c r="F3935">
        <f>能力值计算器!G2</f>
        <v>0</v>
      </c>
      <c r="G3935">
        <f>ROUNDDOWN((能力值计算器!F4+能力值计算器!E4*2+ROUNDDOWN(C3935/4,0))*能力值计算器!C2/100+10+能力值计算器!C2,0)</f>
        <v>173</v>
      </c>
      <c r="H3935">
        <f>ROUNDDOWN(ROUNDDOWN(ROUNDDOWN(ROUNDDOWN(ROUNDDOWN((能力值计算器!F6+能力值计算器!E6*2+ROUNDDOWN(D3935/4,0))*能力值计算器!C2/100+5,0)*能力值计算器!H6,0)*能力值计算器!K6,0)*能力值计算器!L6,0)*VLOOKUP(能力值计算器!J6,能力变化对照表!A:B,2,0),0)</f>
        <v>94</v>
      </c>
      <c r="I3935">
        <f>ROUNDDOWN(ROUNDDOWN(ROUNDDOWN(ROUNDDOWN(ROUNDDOWN((能力值计算器!F8+能力值计算器!E8*2+ROUNDDOWN(E3935/4,0))*能力值计算器!C2/100+5,0)*能力值计算器!H8,0)*能力值计算器!K8,0)*能力值计算器!L8,0)*VLOOKUP(能力值计算器!J8,能力变化对照表!A:B,2,0),0)</f>
        <v>-39</v>
      </c>
      <c r="J3935">
        <f t="shared" si="491"/>
        <v>0</v>
      </c>
      <c r="K3935">
        <f t="shared" si="492"/>
        <v>-6747</v>
      </c>
      <c r="L3935">
        <f t="shared" si="493"/>
        <v>9515</v>
      </c>
      <c r="M3935">
        <f t="shared" si="494"/>
        <v>251.1</v>
      </c>
      <c r="N3935">
        <f t="shared" si="495"/>
        <v>1</v>
      </c>
    </row>
    <row r="3936" spans="1:14">
      <c r="A3936">
        <f t="shared" si="488"/>
        <v>0</v>
      </c>
      <c r="B3936">
        <f t="shared" si="489"/>
        <v>0</v>
      </c>
      <c r="C3936">
        <v>220</v>
      </c>
      <c r="D3936">
        <v>72</v>
      </c>
      <c r="E3936">
        <f t="shared" si="490"/>
        <v>-999</v>
      </c>
      <c r="F3936">
        <f>能力值计算器!G2</f>
        <v>0</v>
      </c>
      <c r="G3936">
        <f>ROUNDDOWN((能力值计算器!F4+能力值计算器!E4*2+ROUNDDOWN(C3936/4,0))*能力值计算器!C2/100+10+能力值计算器!C2,0)</f>
        <v>173</v>
      </c>
      <c r="H3936">
        <f>ROUNDDOWN(ROUNDDOWN(ROUNDDOWN(ROUNDDOWN(ROUNDDOWN((能力值计算器!F6+能力值计算器!E6*2+ROUNDDOWN(D3936/4,0))*能力值计算器!C2/100+5,0)*能力值计算器!H6,0)*能力值计算器!K6,0)*能力值计算器!L6,0)*VLOOKUP(能力值计算器!J6,能力变化对照表!A:B,2,0),0)</f>
        <v>94</v>
      </c>
      <c r="I3936">
        <f>ROUNDDOWN(ROUNDDOWN(ROUNDDOWN(ROUNDDOWN(ROUNDDOWN((能力值计算器!F8+能力值计算器!E8*2+ROUNDDOWN(E3936/4,0))*能力值计算器!C2/100+5,0)*能力值计算器!H8,0)*能力值计算器!K8,0)*能力值计算器!L8,0)*VLOOKUP(能力值计算器!J8,能力变化对照表!A:B,2,0),0)</f>
        <v>-39</v>
      </c>
      <c r="J3936">
        <f t="shared" si="491"/>
        <v>0</v>
      </c>
      <c r="K3936">
        <f t="shared" si="492"/>
        <v>-6747</v>
      </c>
      <c r="L3936">
        <f t="shared" si="493"/>
        <v>9515</v>
      </c>
      <c r="M3936">
        <f t="shared" si="494"/>
        <v>251.1</v>
      </c>
      <c r="N3936">
        <f t="shared" si="495"/>
        <v>1</v>
      </c>
    </row>
    <row r="3937" spans="1:14">
      <c r="A3937">
        <f t="shared" si="488"/>
        <v>0</v>
      </c>
      <c r="B3937">
        <f t="shared" si="489"/>
        <v>0</v>
      </c>
      <c r="C3937">
        <v>224</v>
      </c>
      <c r="D3937">
        <v>68</v>
      </c>
      <c r="E3937">
        <f t="shared" si="490"/>
        <v>-999</v>
      </c>
      <c r="F3937">
        <f>能力值计算器!G2</f>
        <v>0</v>
      </c>
      <c r="G3937">
        <f>ROUNDDOWN((能力值计算器!F4+能力值计算器!E4*2+ROUNDDOWN(C3937/4,0))*能力值计算器!C2/100+10+能力值计算器!C2,0)</f>
        <v>173</v>
      </c>
      <c r="H3937">
        <f>ROUNDDOWN(ROUNDDOWN(ROUNDDOWN(ROUNDDOWN(ROUNDDOWN((能力值计算器!F6+能力值计算器!E6*2+ROUNDDOWN(D3937/4,0))*能力值计算器!C2/100+5,0)*能力值计算器!H6,0)*能力值计算器!K6,0)*能力值计算器!L6,0)*VLOOKUP(能力值计算器!J6,能力变化对照表!A:B,2,0),0)</f>
        <v>94</v>
      </c>
      <c r="I3937">
        <f>ROUNDDOWN(ROUNDDOWN(ROUNDDOWN(ROUNDDOWN(ROUNDDOWN((能力值计算器!F8+能力值计算器!E8*2+ROUNDDOWN(E3937/4,0))*能力值计算器!C2/100+5,0)*能力值计算器!H8,0)*能力值计算器!K8,0)*能力值计算器!L8,0)*VLOOKUP(能力值计算器!J8,能力变化对照表!A:B,2,0),0)</f>
        <v>-39</v>
      </c>
      <c r="J3937">
        <f t="shared" si="491"/>
        <v>0</v>
      </c>
      <c r="K3937">
        <f t="shared" si="492"/>
        <v>-6747</v>
      </c>
      <c r="L3937">
        <f t="shared" si="493"/>
        <v>9515</v>
      </c>
      <c r="M3937">
        <f t="shared" si="494"/>
        <v>251.1</v>
      </c>
      <c r="N3937">
        <f t="shared" si="495"/>
        <v>1</v>
      </c>
    </row>
    <row r="3938" spans="1:14">
      <c r="A3938">
        <f t="shared" si="488"/>
        <v>0</v>
      </c>
      <c r="B3938">
        <f t="shared" si="489"/>
        <v>0</v>
      </c>
      <c r="C3938">
        <v>224</v>
      </c>
      <c r="D3938">
        <v>72</v>
      </c>
      <c r="E3938">
        <f t="shared" si="490"/>
        <v>-999</v>
      </c>
      <c r="F3938">
        <f>能力值计算器!G2</f>
        <v>0</v>
      </c>
      <c r="G3938">
        <f>ROUNDDOWN((能力值计算器!F4+能力值计算器!E4*2+ROUNDDOWN(C3938/4,0))*能力值计算器!C2/100+10+能力值计算器!C2,0)</f>
        <v>173</v>
      </c>
      <c r="H3938">
        <f>ROUNDDOWN(ROUNDDOWN(ROUNDDOWN(ROUNDDOWN(ROUNDDOWN((能力值计算器!F6+能力值计算器!E6*2+ROUNDDOWN(D3938/4,0))*能力值计算器!C2/100+5,0)*能力值计算器!H6,0)*能力值计算器!K6,0)*能力值计算器!L6,0)*VLOOKUP(能力值计算器!J6,能力变化对照表!A:B,2,0),0)</f>
        <v>94</v>
      </c>
      <c r="I3938">
        <f>ROUNDDOWN(ROUNDDOWN(ROUNDDOWN(ROUNDDOWN(ROUNDDOWN((能力值计算器!F8+能力值计算器!E8*2+ROUNDDOWN(E3938/4,0))*能力值计算器!C2/100+5,0)*能力值计算器!H8,0)*能力值计算器!K8,0)*能力值计算器!L8,0)*VLOOKUP(能力值计算器!J8,能力变化对照表!A:B,2,0),0)</f>
        <v>-39</v>
      </c>
      <c r="J3938">
        <f t="shared" si="491"/>
        <v>0</v>
      </c>
      <c r="K3938">
        <f t="shared" si="492"/>
        <v>-6747</v>
      </c>
      <c r="L3938">
        <f t="shared" si="493"/>
        <v>9515</v>
      </c>
      <c r="M3938">
        <f t="shared" si="494"/>
        <v>251.1</v>
      </c>
      <c r="N3938">
        <f t="shared" si="495"/>
        <v>1</v>
      </c>
    </row>
    <row r="3939" spans="1:14">
      <c r="A3939">
        <f t="shared" si="488"/>
        <v>0</v>
      </c>
      <c r="B3939">
        <f t="shared" si="489"/>
        <v>0</v>
      </c>
      <c r="C3939">
        <v>204</v>
      </c>
      <c r="D3939">
        <v>76</v>
      </c>
      <c r="E3939">
        <f t="shared" si="490"/>
        <v>-999</v>
      </c>
      <c r="F3939">
        <f>能力值计算器!G2</f>
        <v>0</v>
      </c>
      <c r="G3939">
        <f>ROUNDDOWN((能力值计算器!F4+能力值计算器!E4*2+ROUNDDOWN(C3939/4,0))*能力值计算器!C2/100+10+能力值计算器!C2,0)</f>
        <v>171</v>
      </c>
      <c r="H3939">
        <f>ROUNDDOWN(ROUNDDOWN(ROUNDDOWN(ROUNDDOWN(ROUNDDOWN((能力值计算器!F6+能力值计算器!E6*2+ROUNDDOWN(D3939/4,0))*能力值计算器!C2/100+5,0)*能力值计算器!H6,0)*能力值计算器!K6,0)*能力值计算器!L6,0)*VLOOKUP(能力值计算器!J6,能力变化对照表!A:B,2,0),0)</f>
        <v>95</v>
      </c>
      <c r="I3939">
        <f>ROUNDDOWN(ROUNDDOWN(ROUNDDOWN(ROUNDDOWN(ROUNDDOWN((能力值计算器!F8+能力值计算器!E8*2+ROUNDDOWN(E3939/4,0))*能力值计算器!C2/100+5,0)*能力值计算器!H8,0)*能力值计算器!K8,0)*能力值计算器!L8,0)*VLOOKUP(能力值计算器!J8,能力变化对照表!A:B,2,0),0)</f>
        <v>-39</v>
      </c>
      <c r="J3939">
        <f t="shared" si="491"/>
        <v>0</v>
      </c>
      <c r="K3939">
        <f t="shared" si="492"/>
        <v>-6669</v>
      </c>
      <c r="L3939">
        <f t="shared" si="493"/>
        <v>9576</v>
      </c>
      <c r="M3939">
        <f t="shared" si="494"/>
        <v>249.1</v>
      </c>
      <c r="N3939">
        <f t="shared" si="495"/>
        <v>1</v>
      </c>
    </row>
    <row r="3940" spans="1:14">
      <c r="A3940">
        <f t="shared" si="488"/>
        <v>0</v>
      </c>
      <c r="B3940">
        <f t="shared" si="489"/>
        <v>0</v>
      </c>
      <c r="C3940">
        <v>204</v>
      </c>
      <c r="D3940">
        <v>80</v>
      </c>
      <c r="E3940">
        <f t="shared" si="490"/>
        <v>-999</v>
      </c>
      <c r="F3940">
        <f>能力值计算器!G2</f>
        <v>0</v>
      </c>
      <c r="G3940">
        <f>ROUNDDOWN((能力值计算器!F4+能力值计算器!E4*2+ROUNDDOWN(C3940/4,0))*能力值计算器!C2/100+10+能力值计算器!C2,0)</f>
        <v>171</v>
      </c>
      <c r="H3940">
        <f>ROUNDDOWN(ROUNDDOWN(ROUNDDOWN(ROUNDDOWN(ROUNDDOWN((能力值计算器!F6+能力值计算器!E6*2+ROUNDDOWN(D3940/4,0))*能力值计算器!C2/100+5,0)*能力值计算器!H6,0)*能力值计算器!K6,0)*能力值计算器!L6,0)*VLOOKUP(能力值计算器!J6,能力变化对照表!A:B,2,0),0)</f>
        <v>95</v>
      </c>
      <c r="I3940">
        <f>ROUNDDOWN(ROUNDDOWN(ROUNDDOWN(ROUNDDOWN(ROUNDDOWN((能力值计算器!F8+能力值计算器!E8*2+ROUNDDOWN(E3940/4,0))*能力值计算器!C2/100+5,0)*能力值计算器!H8,0)*能力值计算器!K8,0)*能力值计算器!L8,0)*VLOOKUP(能力值计算器!J8,能力变化对照表!A:B,2,0),0)</f>
        <v>-39</v>
      </c>
      <c r="J3940">
        <f t="shared" si="491"/>
        <v>0</v>
      </c>
      <c r="K3940">
        <f t="shared" si="492"/>
        <v>-6669</v>
      </c>
      <c r="L3940">
        <f t="shared" si="493"/>
        <v>9576</v>
      </c>
      <c r="M3940">
        <f t="shared" si="494"/>
        <v>249.1</v>
      </c>
      <c r="N3940">
        <f t="shared" si="495"/>
        <v>1</v>
      </c>
    </row>
    <row r="3941" spans="1:14">
      <c r="A3941">
        <f t="shared" si="488"/>
        <v>0</v>
      </c>
      <c r="B3941">
        <f t="shared" si="489"/>
        <v>0</v>
      </c>
      <c r="C3941">
        <v>208</v>
      </c>
      <c r="D3941">
        <v>76</v>
      </c>
      <c r="E3941">
        <f t="shared" si="490"/>
        <v>-999</v>
      </c>
      <c r="F3941">
        <f>能力值计算器!G2</f>
        <v>0</v>
      </c>
      <c r="G3941">
        <f>ROUNDDOWN((能力值计算器!F4+能力值计算器!E4*2+ROUNDDOWN(C3941/4,0))*能力值计算器!C2/100+10+能力值计算器!C2,0)</f>
        <v>171</v>
      </c>
      <c r="H3941">
        <f>ROUNDDOWN(ROUNDDOWN(ROUNDDOWN(ROUNDDOWN(ROUNDDOWN((能力值计算器!F6+能力值计算器!E6*2+ROUNDDOWN(D3941/4,0))*能力值计算器!C2/100+5,0)*能力值计算器!H6,0)*能力值计算器!K6,0)*能力值计算器!L6,0)*VLOOKUP(能力值计算器!J6,能力变化对照表!A:B,2,0),0)</f>
        <v>95</v>
      </c>
      <c r="I3941">
        <f>ROUNDDOWN(ROUNDDOWN(ROUNDDOWN(ROUNDDOWN(ROUNDDOWN((能力值计算器!F8+能力值计算器!E8*2+ROUNDDOWN(E3941/4,0))*能力值计算器!C2/100+5,0)*能力值计算器!H8,0)*能力值计算器!K8,0)*能力值计算器!L8,0)*VLOOKUP(能力值计算器!J8,能力变化对照表!A:B,2,0),0)</f>
        <v>-39</v>
      </c>
      <c r="J3941">
        <f t="shared" si="491"/>
        <v>0</v>
      </c>
      <c r="K3941">
        <f t="shared" si="492"/>
        <v>-6669</v>
      </c>
      <c r="L3941">
        <f t="shared" si="493"/>
        <v>9576</v>
      </c>
      <c r="M3941">
        <f t="shared" si="494"/>
        <v>249.1</v>
      </c>
      <c r="N3941">
        <f t="shared" si="495"/>
        <v>1</v>
      </c>
    </row>
    <row r="3942" spans="1:14">
      <c r="A3942">
        <f t="shared" si="488"/>
        <v>0</v>
      </c>
      <c r="B3942">
        <f t="shared" si="489"/>
        <v>0</v>
      </c>
      <c r="C3942">
        <v>208</v>
      </c>
      <c r="D3942">
        <v>80</v>
      </c>
      <c r="E3942">
        <f t="shared" si="490"/>
        <v>-999</v>
      </c>
      <c r="F3942">
        <f>能力值计算器!G2</f>
        <v>0</v>
      </c>
      <c r="G3942">
        <f>ROUNDDOWN((能力值计算器!F4+能力值计算器!E4*2+ROUNDDOWN(C3942/4,0))*能力值计算器!C2/100+10+能力值计算器!C2,0)</f>
        <v>171</v>
      </c>
      <c r="H3942">
        <f>ROUNDDOWN(ROUNDDOWN(ROUNDDOWN(ROUNDDOWN(ROUNDDOWN((能力值计算器!F6+能力值计算器!E6*2+ROUNDDOWN(D3942/4,0))*能力值计算器!C2/100+5,0)*能力值计算器!H6,0)*能力值计算器!K6,0)*能力值计算器!L6,0)*VLOOKUP(能力值计算器!J6,能力变化对照表!A:B,2,0),0)</f>
        <v>95</v>
      </c>
      <c r="I3942">
        <f>ROUNDDOWN(ROUNDDOWN(ROUNDDOWN(ROUNDDOWN(ROUNDDOWN((能力值计算器!F8+能力值计算器!E8*2+ROUNDDOWN(E3942/4,0))*能力值计算器!C2/100+5,0)*能力值计算器!H8,0)*能力值计算器!K8,0)*能力值计算器!L8,0)*VLOOKUP(能力值计算器!J8,能力变化对照表!A:B,2,0),0)</f>
        <v>-39</v>
      </c>
      <c r="J3942">
        <f t="shared" si="491"/>
        <v>0</v>
      </c>
      <c r="K3942">
        <f t="shared" si="492"/>
        <v>-6669</v>
      </c>
      <c r="L3942">
        <f t="shared" si="493"/>
        <v>9576</v>
      </c>
      <c r="M3942">
        <f t="shared" si="494"/>
        <v>249.1</v>
      </c>
      <c r="N3942">
        <f t="shared" si="495"/>
        <v>1</v>
      </c>
    </row>
    <row r="3943" spans="1:14">
      <c r="A3943">
        <f t="shared" si="488"/>
        <v>0</v>
      </c>
      <c r="B3943">
        <f t="shared" si="489"/>
        <v>0</v>
      </c>
      <c r="C3943">
        <v>188</v>
      </c>
      <c r="D3943">
        <v>84</v>
      </c>
      <c r="E3943">
        <f t="shared" si="490"/>
        <v>-999</v>
      </c>
      <c r="F3943">
        <f>能力值计算器!G2</f>
        <v>0</v>
      </c>
      <c r="G3943">
        <f>ROUNDDOWN((能力值计算器!F4+能力值计算器!E4*2+ROUNDDOWN(C3943/4,0))*能力值计算器!C2/100+10+能力值计算器!C2,0)</f>
        <v>169</v>
      </c>
      <c r="H3943">
        <f>ROUNDDOWN(ROUNDDOWN(ROUNDDOWN(ROUNDDOWN(ROUNDDOWN((能力值计算器!F6+能力值计算器!E6*2+ROUNDDOWN(D3943/4,0))*能力值计算器!C2/100+5,0)*能力值计算器!H6,0)*能力值计算器!K6,0)*能力值计算器!L6,0)*VLOOKUP(能力值计算器!J6,能力变化对照表!A:B,2,0),0)</f>
        <v>96</v>
      </c>
      <c r="I3943">
        <f>ROUNDDOWN(ROUNDDOWN(ROUNDDOWN(ROUNDDOWN(ROUNDDOWN((能力值计算器!F8+能力值计算器!E8*2+ROUNDDOWN(E3943/4,0))*能力值计算器!C2/100+5,0)*能力值计算器!H8,0)*能力值计算器!K8,0)*能力值计算器!L8,0)*VLOOKUP(能力值计算器!J8,能力变化对照表!A:B,2,0),0)</f>
        <v>-39</v>
      </c>
      <c r="J3943">
        <f t="shared" si="491"/>
        <v>0</v>
      </c>
      <c r="K3943">
        <f t="shared" si="492"/>
        <v>-6591</v>
      </c>
      <c r="L3943">
        <f t="shared" si="493"/>
        <v>9633</v>
      </c>
      <c r="M3943">
        <f t="shared" si="494"/>
        <v>247.1</v>
      </c>
      <c r="N3943">
        <f t="shared" si="495"/>
        <v>1</v>
      </c>
    </row>
    <row r="3944" spans="1:14">
      <c r="A3944">
        <f t="shared" si="488"/>
        <v>0</v>
      </c>
      <c r="B3944">
        <f t="shared" si="489"/>
        <v>0</v>
      </c>
      <c r="C3944">
        <v>188</v>
      </c>
      <c r="D3944">
        <v>88</v>
      </c>
      <c r="E3944">
        <f t="shared" si="490"/>
        <v>-999</v>
      </c>
      <c r="F3944">
        <f>能力值计算器!G2</f>
        <v>0</v>
      </c>
      <c r="G3944">
        <f>ROUNDDOWN((能力值计算器!F4+能力值计算器!E4*2+ROUNDDOWN(C3944/4,0))*能力值计算器!C2/100+10+能力值计算器!C2,0)</f>
        <v>169</v>
      </c>
      <c r="H3944">
        <f>ROUNDDOWN(ROUNDDOWN(ROUNDDOWN(ROUNDDOWN(ROUNDDOWN((能力值计算器!F6+能力值计算器!E6*2+ROUNDDOWN(D3944/4,0))*能力值计算器!C2/100+5,0)*能力值计算器!H6,0)*能力值计算器!K6,0)*能力值计算器!L6,0)*VLOOKUP(能力值计算器!J6,能力变化对照表!A:B,2,0),0)</f>
        <v>96</v>
      </c>
      <c r="I3944">
        <f>ROUNDDOWN(ROUNDDOWN(ROUNDDOWN(ROUNDDOWN(ROUNDDOWN((能力值计算器!F8+能力值计算器!E8*2+ROUNDDOWN(E3944/4,0))*能力值计算器!C2/100+5,0)*能力值计算器!H8,0)*能力值计算器!K8,0)*能力值计算器!L8,0)*VLOOKUP(能力值计算器!J8,能力变化对照表!A:B,2,0),0)</f>
        <v>-39</v>
      </c>
      <c r="J3944">
        <f t="shared" si="491"/>
        <v>0</v>
      </c>
      <c r="K3944">
        <f t="shared" si="492"/>
        <v>-6591</v>
      </c>
      <c r="L3944">
        <f t="shared" si="493"/>
        <v>9633</v>
      </c>
      <c r="M3944">
        <f t="shared" si="494"/>
        <v>247.1</v>
      </c>
      <c r="N3944">
        <f t="shared" si="495"/>
        <v>1</v>
      </c>
    </row>
    <row r="3945" spans="1:14">
      <c r="A3945">
        <f t="shared" si="488"/>
        <v>0</v>
      </c>
      <c r="B3945">
        <f t="shared" si="489"/>
        <v>0</v>
      </c>
      <c r="C3945">
        <v>192</v>
      </c>
      <c r="D3945">
        <v>84</v>
      </c>
      <c r="E3945">
        <f t="shared" si="490"/>
        <v>-999</v>
      </c>
      <c r="F3945">
        <f>能力值计算器!G2</f>
        <v>0</v>
      </c>
      <c r="G3945">
        <f>ROUNDDOWN((能力值计算器!F4+能力值计算器!E4*2+ROUNDDOWN(C3945/4,0))*能力值计算器!C2/100+10+能力值计算器!C2,0)</f>
        <v>169</v>
      </c>
      <c r="H3945">
        <f>ROUNDDOWN(ROUNDDOWN(ROUNDDOWN(ROUNDDOWN(ROUNDDOWN((能力值计算器!F6+能力值计算器!E6*2+ROUNDDOWN(D3945/4,0))*能力值计算器!C2/100+5,0)*能力值计算器!H6,0)*能力值计算器!K6,0)*能力值计算器!L6,0)*VLOOKUP(能力值计算器!J6,能力变化对照表!A:B,2,0),0)</f>
        <v>96</v>
      </c>
      <c r="I3945">
        <f>ROUNDDOWN(ROUNDDOWN(ROUNDDOWN(ROUNDDOWN(ROUNDDOWN((能力值计算器!F8+能力值计算器!E8*2+ROUNDDOWN(E3945/4,0))*能力值计算器!C2/100+5,0)*能力值计算器!H8,0)*能力值计算器!K8,0)*能力值计算器!L8,0)*VLOOKUP(能力值计算器!J8,能力变化对照表!A:B,2,0),0)</f>
        <v>-39</v>
      </c>
      <c r="J3945">
        <f t="shared" si="491"/>
        <v>0</v>
      </c>
      <c r="K3945">
        <f t="shared" si="492"/>
        <v>-6591</v>
      </c>
      <c r="L3945">
        <f t="shared" si="493"/>
        <v>9633</v>
      </c>
      <c r="M3945">
        <f t="shared" si="494"/>
        <v>247.1</v>
      </c>
      <c r="N3945">
        <f t="shared" si="495"/>
        <v>1</v>
      </c>
    </row>
    <row r="3946" spans="1:14">
      <c r="A3946">
        <f t="shared" si="488"/>
        <v>0</v>
      </c>
      <c r="B3946">
        <f t="shared" si="489"/>
        <v>0</v>
      </c>
      <c r="C3946">
        <v>192</v>
      </c>
      <c r="D3946">
        <v>88</v>
      </c>
      <c r="E3946">
        <f t="shared" si="490"/>
        <v>-999</v>
      </c>
      <c r="F3946">
        <f>能力值计算器!G2</f>
        <v>0</v>
      </c>
      <c r="G3946">
        <f>ROUNDDOWN((能力值计算器!F4+能力值计算器!E4*2+ROUNDDOWN(C3946/4,0))*能力值计算器!C2/100+10+能力值计算器!C2,0)</f>
        <v>169</v>
      </c>
      <c r="H3946">
        <f>ROUNDDOWN(ROUNDDOWN(ROUNDDOWN(ROUNDDOWN(ROUNDDOWN((能力值计算器!F6+能力值计算器!E6*2+ROUNDDOWN(D3946/4,0))*能力值计算器!C2/100+5,0)*能力值计算器!H6,0)*能力值计算器!K6,0)*能力值计算器!L6,0)*VLOOKUP(能力值计算器!J6,能力变化对照表!A:B,2,0),0)</f>
        <v>96</v>
      </c>
      <c r="I3946">
        <f>ROUNDDOWN(ROUNDDOWN(ROUNDDOWN(ROUNDDOWN(ROUNDDOWN((能力值计算器!F8+能力值计算器!E8*2+ROUNDDOWN(E3946/4,0))*能力值计算器!C2/100+5,0)*能力值计算器!H8,0)*能力值计算器!K8,0)*能力值计算器!L8,0)*VLOOKUP(能力值计算器!J8,能力变化对照表!A:B,2,0),0)</f>
        <v>-39</v>
      </c>
      <c r="J3946">
        <f t="shared" si="491"/>
        <v>0</v>
      </c>
      <c r="K3946">
        <f t="shared" si="492"/>
        <v>-6591</v>
      </c>
      <c r="L3946">
        <f t="shared" si="493"/>
        <v>9633</v>
      </c>
      <c r="M3946">
        <f t="shared" si="494"/>
        <v>247.1</v>
      </c>
      <c r="N3946">
        <f t="shared" si="495"/>
        <v>1</v>
      </c>
    </row>
    <row r="3947" spans="1:14">
      <c r="A3947">
        <f t="shared" si="488"/>
        <v>0</v>
      </c>
      <c r="B3947">
        <f t="shared" si="489"/>
        <v>0</v>
      </c>
      <c r="C3947">
        <v>172</v>
      </c>
      <c r="D3947">
        <v>92</v>
      </c>
      <c r="E3947">
        <f t="shared" si="490"/>
        <v>-999</v>
      </c>
      <c r="F3947">
        <f>能力值计算器!G2</f>
        <v>0</v>
      </c>
      <c r="G3947">
        <f>ROUNDDOWN((能力值计算器!F4+能力值计算器!E4*2+ROUNDDOWN(C3947/4,0))*能力值计算器!C2/100+10+能力值计算器!C2,0)</f>
        <v>167</v>
      </c>
      <c r="H3947">
        <f>ROUNDDOWN(ROUNDDOWN(ROUNDDOWN(ROUNDDOWN(ROUNDDOWN((能力值计算器!F6+能力值计算器!E6*2+ROUNDDOWN(D3947/4,0))*能力值计算器!C2/100+5,0)*能力值计算器!H6,0)*能力值计算器!K6,0)*能力值计算器!L6,0)*VLOOKUP(能力值计算器!J6,能力变化对照表!A:B,2,0),0)</f>
        <v>97</v>
      </c>
      <c r="I3947">
        <f>ROUNDDOWN(ROUNDDOWN(ROUNDDOWN(ROUNDDOWN(ROUNDDOWN((能力值计算器!F8+能力值计算器!E8*2+ROUNDDOWN(E3947/4,0))*能力值计算器!C2/100+5,0)*能力值计算器!H8,0)*能力值计算器!K8,0)*能力值计算器!L8,0)*VLOOKUP(能力值计算器!J8,能力变化对照表!A:B,2,0),0)</f>
        <v>-39</v>
      </c>
      <c r="J3947">
        <f t="shared" si="491"/>
        <v>0</v>
      </c>
      <c r="K3947">
        <f t="shared" si="492"/>
        <v>-6513</v>
      </c>
      <c r="L3947">
        <f t="shared" si="493"/>
        <v>9686</v>
      </c>
      <c r="M3947">
        <f t="shared" si="494"/>
        <v>245.1</v>
      </c>
      <c r="N3947">
        <f t="shared" si="495"/>
        <v>1</v>
      </c>
    </row>
    <row r="3948" spans="1:14">
      <c r="A3948">
        <f t="shared" si="488"/>
        <v>0</v>
      </c>
      <c r="B3948">
        <f t="shared" si="489"/>
        <v>0</v>
      </c>
      <c r="C3948">
        <v>172</v>
      </c>
      <c r="D3948">
        <v>96</v>
      </c>
      <c r="E3948">
        <f t="shared" si="490"/>
        <v>-999</v>
      </c>
      <c r="F3948">
        <f>能力值计算器!G2</f>
        <v>0</v>
      </c>
      <c r="G3948">
        <f>ROUNDDOWN((能力值计算器!F4+能力值计算器!E4*2+ROUNDDOWN(C3948/4,0))*能力值计算器!C2/100+10+能力值计算器!C2,0)</f>
        <v>167</v>
      </c>
      <c r="H3948">
        <f>ROUNDDOWN(ROUNDDOWN(ROUNDDOWN(ROUNDDOWN(ROUNDDOWN((能力值计算器!F6+能力值计算器!E6*2+ROUNDDOWN(D3948/4,0))*能力值计算器!C2/100+5,0)*能力值计算器!H6,0)*能力值计算器!K6,0)*能力值计算器!L6,0)*VLOOKUP(能力值计算器!J6,能力变化对照表!A:B,2,0),0)</f>
        <v>97</v>
      </c>
      <c r="I3948">
        <f>ROUNDDOWN(ROUNDDOWN(ROUNDDOWN(ROUNDDOWN(ROUNDDOWN((能力值计算器!F8+能力值计算器!E8*2+ROUNDDOWN(E3948/4,0))*能力值计算器!C2/100+5,0)*能力值计算器!H8,0)*能力值计算器!K8,0)*能力值计算器!L8,0)*VLOOKUP(能力值计算器!J8,能力变化对照表!A:B,2,0),0)</f>
        <v>-39</v>
      </c>
      <c r="J3948">
        <f t="shared" si="491"/>
        <v>0</v>
      </c>
      <c r="K3948">
        <f t="shared" si="492"/>
        <v>-6513</v>
      </c>
      <c r="L3948">
        <f t="shared" si="493"/>
        <v>9686</v>
      </c>
      <c r="M3948">
        <f t="shared" si="494"/>
        <v>245.1</v>
      </c>
      <c r="N3948">
        <f t="shared" si="495"/>
        <v>1</v>
      </c>
    </row>
    <row r="3949" spans="1:14">
      <c r="A3949">
        <f t="shared" si="488"/>
        <v>0</v>
      </c>
      <c r="B3949">
        <f t="shared" si="489"/>
        <v>0</v>
      </c>
      <c r="C3949">
        <v>176</v>
      </c>
      <c r="D3949">
        <v>92</v>
      </c>
      <c r="E3949">
        <f t="shared" si="490"/>
        <v>-999</v>
      </c>
      <c r="F3949">
        <f>能力值计算器!G2</f>
        <v>0</v>
      </c>
      <c r="G3949">
        <f>ROUNDDOWN((能力值计算器!F4+能力值计算器!E4*2+ROUNDDOWN(C3949/4,0))*能力值计算器!C2/100+10+能力值计算器!C2,0)</f>
        <v>167</v>
      </c>
      <c r="H3949">
        <f>ROUNDDOWN(ROUNDDOWN(ROUNDDOWN(ROUNDDOWN(ROUNDDOWN((能力值计算器!F6+能力值计算器!E6*2+ROUNDDOWN(D3949/4,0))*能力值计算器!C2/100+5,0)*能力值计算器!H6,0)*能力值计算器!K6,0)*能力值计算器!L6,0)*VLOOKUP(能力值计算器!J6,能力变化对照表!A:B,2,0),0)</f>
        <v>97</v>
      </c>
      <c r="I3949">
        <f>ROUNDDOWN(ROUNDDOWN(ROUNDDOWN(ROUNDDOWN(ROUNDDOWN((能力值计算器!F8+能力值计算器!E8*2+ROUNDDOWN(E3949/4,0))*能力值计算器!C2/100+5,0)*能力值计算器!H8,0)*能力值计算器!K8,0)*能力值计算器!L8,0)*VLOOKUP(能力值计算器!J8,能力变化对照表!A:B,2,0),0)</f>
        <v>-39</v>
      </c>
      <c r="J3949">
        <f t="shared" si="491"/>
        <v>0</v>
      </c>
      <c r="K3949">
        <f t="shared" si="492"/>
        <v>-6513</v>
      </c>
      <c r="L3949">
        <f t="shared" si="493"/>
        <v>9686</v>
      </c>
      <c r="M3949">
        <f t="shared" si="494"/>
        <v>245.1</v>
      </c>
      <c r="N3949">
        <f t="shared" si="495"/>
        <v>1</v>
      </c>
    </row>
    <row r="3950" spans="1:14">
      <c r="A3950">
        <f t="shared" si="488"/>
        <v>0</v>
      </c>
      <c r="B3950">
        <f t="shared" si="489"/>
        <v>0</v>
      </c>
      <c r="C3950">
        <v>176</v>
      </c>
      <c r="D3950">
        <v>96</v>
      </c>
      <c r="E3950">
        <f t="shared" si="490"/>
        <v>-999</v>
      </c>
      <c r="F3950">
        <f>能力值计算器!G2</f>
        <v>0</v>
      </c>
      <c r="G3950">
        <f>ROUNDDOWN((能力值计算器!F4+能力值计算器!E4*2+ROUNDDOWN(C3950/4,0))*能力值计算器!C2/100+10+能力值计算器!C2,0)</f>
        <v>167</v>
      </c>
      <c r="H3950">
        <f>ROUNDDOWN(ROUNDDOWN(ROUNDDOWN(ROUNDDOWN(ROUNDDOWN((能力值计算器!F6+能力值计算器!E6*2+ROUNDDOWN(D3950/4,0))*能力值计算器!C2/100+5,0)*能力值计算器!H6,0)*能力值计算器!K6,0)*能力值计算器!L6,0)*VLOOKUP(能力值计算器!J6,能力变化对照表!A:B,2,0),0)</f>
        <v>97</v>
      </c>
      <c r="I3950">
        <f>ROUNDDOWN(ROUNDDOWN(ROUNDDOWN(ROUNDDOWN(ROUNDDOWN((能力值计算器!F8+能力值计算器!E8*2+ROUNDDOWN(E3950/4,0))*能力值计算器!C2/100+5,0)*能力值计算器!H8,0)*能力值计算器!K8,0)*能力值计算器!L8,0)*VLOOKUP(能力值计算器!J8,能力变化对照表!A:B,2,0),0)</f>
        <v>-39</v>
      </c>
      <c r="J3950">
        <f t="shared" si="491"/>
        <v>0</v>
      </c>
      <c r="K3950">
        <f t="shared" si="492"/>
        <v>-6513</v>
      </c>
      <c r="L3950">
        <f t="shared" si="493"/>
        <v>9686</v>
      </c>
      <c r="M3950">
        <f t="shared" si="494"/>
        <v>245.1</v>
      </c>
      <c r="N3950">
        <f t="shared" si="495"/>
        <v>1</v>
      </c>
    </row>
    <row r="3951" spans="1:14">
      <c r="A3951">
        <f t="shared" si="488"/>
        <v>0</v>
      </c>
      <c r="B3951">
        <f t="shared" si="489"/>
        <v>0</v>
      </c>
      <c r="C3951">
        <v>156</v>
      </c>
      <c r="D3951">
        <v>104</v>
      </c>
      <c r="E3951">
        <f t="shared" si="490"/>
        <v>-999</v>
      </c>
      <c r="F3951">
        <f>能力值计算器!G2</f>
        <v>0</v>
      </c>
      <c r="G3951">
        <f>ROUNDDOWN((能力值计算器!F4+能力值计算器!E4*2+ROUNDDOWN(C3951/4,0))*能力值计算器!C2/100+10+能力值计算器!C2,0)</f>
        <v>165</v>
      </c>
      <c r="H3951">
        <f>ROUNDDOWN(ROUNDDOWN(ROUNDDOWN(ROUNDDOWN(ROUNDDOWN((能力值计算器!F6+能力值计算器!E6*2+ROUNDDOWN(D3951/4,0))*能力值计算器!C2/100+5,0)*能力值计算器!H6,0)*能力值计算器!K6,0)*能力值计算器!L6,0)*VLOOKUP(能力值计算器!J6,能力变化对照表!A:B,2,0),0)</f>
        <v>98</v>
      </c>
      <c r="I3951">
        <f>ROUNDDOWN(ROUNDDOWN(ROUNDDOWN(ROUNDDOWN(ROUNDDOWN((能力值计算器!F8+能力值计算器!E8*2+ROUNDDOWN(E3951/4,0))*能力值计算器!C2/100+5,0)*能力值计算器!H8,0)*能力值计算器!K8,0)*能力值计算器!L8,0)*VLOOKUP(能力值计算器!J8,能力变化对照表!A:B,2,0),0)</f>
        <v>-39</v>
      </c>
      <c r="J3951">
        <f t="shared" si="491"/>
        <v>0</v>
      </c>
      <c r="K3951">
        <f t="shared" si="492"/>
        <v>-6435</v>
      </c>
      <c r="L3951">
        <f t="shared" si="493"/>
        <v>9735</v>
      </c>
      <c r="M3951">
        <f t="shared" si="494"/>
        <v>243.1</v>
      </c>
      <c r="N3951">
        <f t="shared" si="495"/>
        <v>1</v>
      </c>
    </row>
    <row r="3952" spans="1:14">
      <c r="A3952">
        <f t="shared" si="488"/>
        <v>0</v>
      </c>
      <c r="B3952">
        <f t="shared" si="489"/>
        <v>0</v>
      </c>
      <c r="C3952">
        <v>160</v>
      </c>
      <c r="D3952">
        <v>100</v>
      </c>
      <c r="E3952">
        <f t="shared" si="490"/>
        <v>-999</v>
      </c>
      <c r="F3952">
        <f>能力值计算器!G2</f>
        <v>0</v>
      </c>
      <c r="G3952">
        <f>ROUNDDOWN((能力值计算器!F4+能力值计算器!E4*2+ROUNDDOWN(C3952/4,0))*能力值计算器!C2/100+10+能力值计算器!C2,0)</f>
        <v>165</v>
      </c>
      <c r="H3952">
        <f>ROUNDDOWN(ROUNDDOWN(ROUNDDOWN(ROUNDDOWN(ROUNDDOWN((能力值计算器!F6+能力值计算器!E6*2+ROUNDDOWN(D3952/4,0))*能力值计算器!C2/100+5,0)*能力值计算器!H6,0)*能力值计算器!K6,0)*能力值计算器!L6,0)*VLOOKUP(能力值计算器!J6,能力变化对照表!A:B,2,0),0)</f>
        <v>98</v>
      </c>
      <c r="I3952">
        <f>ROUNDDOWN(ROUNDDOWN(ROUNDDOWN(ROUNDDOWN(ROUNDDOWN((能力值计算器!F8+能力值计算器!E8*2+ROUNDDOWN(E3952/4,0))*能力值计算器!C2/100+5,0)*能力值计算器!H8,0)*能力值计算器!K8,0)*能力值计算器!L8,0)*VLOOKUP(能力值计算器!J8,能力变化对照表!A:B,2,0),0)</f>
        <v>-39</v>
      </c>
      <c r="J3952">
        <f t="shared" si="491"/>
        <v>0</v>
      </c>
      <c r="K3952">
        <f t="shared" si="492"/>
        <v>-6435</v>
      </c>
      <c r="L3952">
        <f t="shared" si="493"/>
        <v>9735</v>
      </c>
      <c r="M3952">
        <f t="shared" si="494"/>
        <v>243.1</v>
      </c>
      <c r="N3952">
        <f t="shared" si="495"/>
        <v>1</v>
      </c>
    </row>
    <row r="3953" spans="1:14">
      <c r="A3953">
        <f t="shared" si="488"/>
        <v>0</v>
      </c>
      <c r="B3953">
        <f t="shared" si="489"/>
        <v>0</v>
      </c>
      <c r="C3953">
        <v>160</v>
      </c>
      <c r="D3953">
        <v>104</v>
      </c>
      <c r="E3953">
        <f t="shared" si="490"/>
        <v>-999</v>
      </c>
      <c r="F3953">
        <f>能力值计算器!G2</f>
        <v>0</v>
      </c>
      <c r="G3953">
        <f>ROUNDDOWN((能力值计算器!F4+能力值计算器!E4*2+ROUNDDOWN(C3953/4,0))*能力值计算器!C2/100+10+能力值计算器!C2,0)</f>
        <v>165</v>
      </c>
      <c r="H3953">
        <f>ROUNDDOWN(ROUNDDOWN(ROUNDDOWN(ROUNDDOWN(ROUNDDOWN((能力值计算器!F6+能力值计算器!E6*2+ROUNDDOWN(D3953/4,0))*能力值计算器!C2/100+5,0)*能力值计算器!H6,0)*能力值计算器!K6,0)*能力值计算器!L6,0)*VLOOKUP(能力值计算器!J6,能力变化对照表!A:B,2,0),0)</f>
        <v>98</v>
      </c>
      <c r="I3953">
        <f>ROUNDDOWN(ROUNDDOWN(ROUNDDOWN(ROUNDDOWN(ROUNDDOWN((能力值计算器!F8+能力值计算器!E8*2+ROUNDDOWN(E3953/4,0))*能力值计算器!C2/100+5,0)*能力值计算器!H8,0)*能力值计算器!K8,0)*能力值计算器!L8,0)*VLOOKUP(能力值计算器!J8,能力变化对照表!A:B,2,0),0)</f>
        <v>-39</v>
      </c>
      <c r="J3953">
        <f t="shared" si="491"/>
        <v>0</v>
      </c>
      <c r="K3953">
        <f t="shared" si="492"/>
        <v>-6435</v>
      </c>
      <c r="L3953">
        <f t="shared" si="493"/>
        <v>9735</v>
      </c>
      <c r="M3953">
        <f t="shared" si="494"/>
        <v>243.1</v>
      </c>
      <c r="N3953">
        <f t="shared" si="495"/>
        <v>1</v>
      </c>
    </row>
    <row r="3954" spans="1:14">
      <c r="A3954">
        <f t="shared" si="488"/>
        <v>0</v>
      </c>
      <c r="B3954">
        <f t="shared" si="489"/>
        <v>0</v>
      </c>
      <c r="C3954">
        <v>244</v>
      </c>
      <c r="D3954">
        <v>52</v>
      </c>
      <c r="E3954">
        <f t="shared" si="490"/>
        <v>-999</v>
      </c>
      <c r="F3954">
        <f>能力值计算器!G2</f>
        <v>0</v>
      </c>
      <c r="G3954">
        <f>ROUNDDOWN((能力值计算器!F4+能力值计算器!E4*2+ROUNDDOWN(C3954/4,0))*能力值计算器!C2/100+10+能力值计算器!C2,0)</f>
        <v>176</v>
      </c>
      <c r="H3954">
        <f>ROUNDDOWN(ROUNDDOWN(ROUNDDOWN(ROUNDDOWN(ROUNDDOWN((能力值计算器!F6+能力值计算器!E6*2+ROUNDDOWN(D3954/4,0))*能力值计算器!C2/100+5,0)*能力值计算器!H6,0)*能力值计算器!K6,0)*能力值计算器!L6,0)*VLOOKUP(能力值计算器!J6,能力变化对照表!A:B,2,0),0)</f>
        <v>92</v>
      </c>
      <c r="I3954">
        <f>ROUNDDOWN(ROUNDDOWN(ROUNDDOWN(ROUNDDOWN(ROUNDDOWN((能力值计算器!F8+能力值计算器!E8*2+ROUNDDOWN(E3954/4,0))*能力值计算器!C2/100+5,0)*能力值计算器!H8,0)*能力值计算器!K8,0)*能力值计算器!L8,0)*VLOOKUP(能力值计算器!J8,能力变化对照表!A:B,2,0),0)</f>
        <v>-39</v>
      </c>
      <c r="J3954">
        <f t="shared" si="491"/>
        <v>0</v>
      </c>
      <c r="K3954">
        <f t="shared" si="492"/>
        <v>-6864</v>
      </c>
      <c r="L3954">
        <f t="shared" si="493"/>
        <v>9328</v>
      </c>
      <c r="M3954">
        <f t="shared" si="494"/>
        <v>254.1</v>
      </c>
      <c r="N3954">
        <f t="shared" si="495"/>
        <v>1</v>
      </c>
    </row>
    <row r="3955" spans="1:14">
      <c r="A3955">
        <f t="shared" si="488"/>
        <v>0</v>
      </c>
      <c r="B3955">
        <f t="shared" si="489"/>
        <v>0</v>
      </c>
      <c r="C3955">
        <v>244</v>
      </c>
      <c r="D3955">
        <v>56</v>
      </c>
      <c r="E3955">
        <f t="shared" si="490"/>
        <v>-999</v>
      </c>
      <c r="F3955">
        <f>能力值计算器!G2</f>
        <v>0</v>
      </c>
      <c r="G3955">
        <f>ROUNDDOWN((能力值计算器!F4+能力值计算器!E4*2+ROUNDDOWN(C3955/4,0))*能力值计算器!C2/100+10+能力值计算器!C2,0)</f>
        <v>176</v>
      </c>
      <c r="H3955">
        <f>ROUNDDOWN(ROUNDDOWN(ROUNDDOWN(ROUNDDOWN(ROUNDDOWN((能力值计算器!F6+能力值计算器!E6*2+ROUNDDOWN(D3955/4,0))*能力值计算器!C2/100+5,0)*能力值计算器!H6,0)*能力值计算器!K6,0)*能力值计算器!L6,0)*VLOOKUP(能力值计算器!J6,能力变化对照表!A:B,2,0),0)</f>
        <v>92</v>
      </c>
      <c r="I3955">
        <f>ROUNDDOWN(ROUNDDOWN(ROUNDDOWN(ROUNDDOWN(ROUNDDOWN((能力值计算器!F8+能力值计算器!E8*2+ROUNDDOWN(E3955/4,0))*能力值计算器!C2/100+5,0)*能力值计算器!H8,0)*能力值计算器!K8,0)*能力值计算器!L8,0)*VLOOKUP(能力值计算器!J8,能力变化对照表!A:B,2,0),0)</f>
        <v>-39</v>
      </c>
      <c r="J3955">
        <f t="shared" si="491"/>
        <v>0</v>
      </c>
      <c r="K3955">
        <f t="shared" si="492"/>
        <v>-6864</v>
      </c>
      <c r="L3955">
        <f t="shared" si="493"/>
        <v>9328</v>
      </c>
      <c r="M3955">
        <f t="shared" si="494"/>
        <v>254.1</v>
      </c>
      <c r="N3955">
        <f t="shared" si="495"/>
        <v>1</v>
      </c>
    </row>
    <row r="3956" spans="1:14">
      <c r="A3956">
        <f t="shared" si="488"/>
        <v>0</v>
      </c>
      <c r="B3956">
        <f t="shared" si="489"/>
        <v>0</v>
      </c>
      <c r="C3956">
        <v>248</v>
      </c>
      <c r="D3956">
        <v>52</v>
      </c>
      <c r="E3956">
        <f t="shared" si="490"/>
        <v>-999</v>
      </c>
      <c r="F3956">
        <f>能力值计算器!G2</f>
        <v>0</v>
      </c>
      <c r="G3956">
        <f>ROUNDDOWN((能力值计算器!F4+能力值计算器!E4*2+ROUNDDOWN(C3956/4,0))*能力值计算器!C2/100+10+能力值计算器!C2,0)</f>
        <v>176</v>
      </c>
      <c r="H3956">
        <f>ROUNDDOWN(ROUNDDOWN(ROUNDDOWN(ROUNDDOWN(ROUNDDOWN((能力值计算器!F6+能力值计算器!E6*2+ROUNDDOWN(D3956/4,0))*能力值计算器!C2/100+5,0)*能力值计算器!H6,0)*能力值计算器!K6,0)*能力值计算器!L6,0)*VLOOKUP(能力值计算器!J6,能力变化对照表!A:B,2,0),0)</f>
        <v>92</v>
      </c>
      <c r="I3956">
        <f>ROUNDDOWN(ROUNDDOWN(ROUNDDOWN(ROUNDDOWN(ROUNDDOWN((能力值计算器!F8+能力值计算器!E8*2+ROUNDDOWN(E3956/4,0))*能力值计算器!C2/100+5,0)*能力值计算器!H8,0)*能力值计算器!K8,0)*能力值计算器!L8,0)*VLOOKUP(能力值计算器!J8,能力变化对照表!A:B,2,0),0)</f>
        <v>-39</v>
      </c>
      <c r="J3956">
        <f t="shared" si="491"/>
        <v>0</v>
      </c>
      <c r="K3956">
        <f t="shared" si="492"/>
        <v>-6864</v>
      </c>
      <c r="L3956">
        <f t="shared" si="493"/>
        <v>9328</v>
      </c>
      <c r="M3956">
        <f t="shared" si="494"/>
        <v>254.1</v>
      </c>
      <c r="N3956">
        <f t="shared" si="495"/>
        <v>1</v>
      </c>
    </row>
    <row r="3957" spans="1:14">
      <c r="A3957">
        <f t="shared" si="488"/>
        <v>0</v>
      </c>
      <c r="B3957">
        <f t="shared" si="489"/>
        <v>0</v>
      </c>
      <c r="C3957">
        <v>248</v>
      </c>
      <c r="D3957">
        <v>56</v>
      </c>
      <c r="E3957">
        <f t="shared" si="490"/>
        <v>-999</v>
      </c>
      <c r="F3957">
        <f>能力值计算器!G2</f>
        <v>0</v>
      </c>
      <c r="G3957">
        <f>ROUNDDOWN((能力值计算器!F4+能力值计算器!E4*2+ROUNDDOWN(C3957/4,0))*能力值计算器!C2/100+10+能力值计算器!C2,0)</f>
        <v>176</v>
      </c>
      <c r="H3957">
        <f>ROUNDDOWN(ROUNDDOWN(ROUNDDOWN(ROUNDDOWN(ROUNDDOWN((能力值计算器!F6+能力值计算器!E6*2+ROUNDDOWN(D3957/4,0))*能力值计算器!C2/100+5,0)*能力值计算器!H6,0)*能力值计算器!K6,0)*能力值计算器!L6,0)*VLOOKUP(能力值计算器!J6,能力变化对照表!A:B,2,0),0)</f>
        <v>92</v>
      </c>
      <c r="I3957">
        <f>ROUNDDOWN(ROUNDDOWN(ROUNDDOWN(ROUNDDOWN(ROUNDDOWN((能力值计算器!F8+能力值计算器!E8*2+ROUNDDOWN(E3957/4,0))*能力值计算器!C2/100+5,0)*能力值计算器!H8,0)*能力值计算器!K8,0)*能力值计算器!L8,0)*VLOOKUP(能力值计算器!J8,能力变化对照表!A:B,2,0),0)</f>
        <v>-39</v>
      </c>
      <c r="J3957">
        <f t="shared" si="491"/>
        <v>0</v>
      </c>
      <c r="K3957">
        <f t="shared" si="492"/>
        <v>-6864</v>
      </c>
      <c r="L3957">
        <f t="shared" si="493"/>
        <v>9328</v>
      </c>
      <c r="M3957">
        <f t="shared" si="494"/>
        <v>254.1</v>
      </c>
      <c r="N3957">
        <f t="shared" si="495"/>
        <v>1</v>
      </c>
    </row>
    <row r="3958" spans="1:14">
      <c r="A3958">
        <f t="shared" si="488"/>
        <v>0</v>
      </c>
      <c r="B3958">
        <f t="shared" si="489"/>
        <v>0</v>
      </c>
      <c r="C3958">
        <v>228</v>
      </c>
      <c r="D3958">
        <v>60</v>
      </c>
      <c r="E3958">
        <f t="shared" si="490"/>
        <v>-999</v>
      </c>
      <c r="F3958">
        <f>能力值计算器!G2</f>
        <v>0</v>
      </c>
      <c r="G3958">
        <f>ROUNDDOWN((能力值计算器!F4+能力值计算器!E4*2+ROUNDDOWN(C3958/4,0))*能力值计算器!C2/100+10+能力值计算器!C2,0)</f>
        <v>174</v>
      </c>
      <c r="H3958">
        <f>ROUNDDOWN(ROUNDDOWN(ROUNDDOWN(ROUNDDOWN(ROUNDDOWN((能力值计算器!F6+能力值计算器!E6*2+ROUNDDOWN(D3958/4,0))*能力值计算器!C2/100+5,0)*能力值计算器!H6,0)*能力值计算器!K6,0)*能力值计算器!L6,0)*VLOOKUP(能力值计算器!J6,能力变化对照表!A:B,2,0),0)</f>
        <v>93</v>
      </c>
      <c r="I3958">
        <f>ROUNDDOWN(ROUNDDOWN(ROUNDDOWN(ROUNDDOWN(ROUNDDOWN((能力值计算器!F8+能力值计算器!E8*2+ROUNDDOWN(E3958/4,0))*能力值计算器!C2/100+5,0)*能力值计算器!H8,0)*能力值计算器!K8,0)*能力值计算器!L8,0)*VLOOKUP(能力值计算器!J8,能力变化对照表!A:B,2,0),0)</f>
        <v>-39</v>
      </c>
      <c r="J3958">
        <f t="shared" si="491"/>
        <v>0</v>
      </c>
      <c r="K3958">
        <f t="shared" si="492"/>
        <v>-6786</v>
      </c>
      <c r="L3958">
        <f t="shared" si="493"/>
        <v>9396</v>
      </c>
      <c r="M3958">
        <f t="shared" si="494"/>
        <v>252.1</v>
      </c>
      <c r="N3958">
        <f t="shared" si="495"/>
        <v>1</v>
      </c>
    </row>
    <row r="3959" spans="1:14">
      <c r="A3959">
        <f t="shared" si="488"/>
        <v>0</v>
      </c>
      <c r="B3959">
        <f t="shared" si="489"/>
        <v>0</v>
      </c>
      <c r="C3959">
        <v>228</v>
      </c>
      <c r="D3959">
        <v>64</v>
      </c>
      <c r="E3959">
        <f t="shared" si="490"/>
        <v>-999</v>
      </c>
      <c r="F3959">
        <f>能力值计算器!G2</f>
        <v>0</v>
      </c>
      <c r="G3959">
        <f>ROUNDDOWN((能力值计算器!F4+能力值计算器!E4*2+ROUNDDOWN(C3959/4,0))*能力值计算器!C2/100+10+能力值计算器!C2,0)</f>
        <v>174</v>
      </c>
      <c r="H3959">
        <f>ROUNDDOWN(ROUNDDOWN(ROUNDDOWN(ROUNDDOWN(ROUNDDOWN((能力值计算器!F6+能力值计算器!E6*2+ROUNDDOWN(D3959/4,0))*能力值计算器!C2/100+5,0)*能力值计算器!H6,0)*能力值计算器!K6,0)*能力值计算器!L6,0)*VLOOKUP(能力值计算器!J6,能力变化对照表!A:B,2,0),0)</f>
        <v>93</v>
      </c>
      <c r="I3959">
        <f>ROUNDDOWN(ROUNDDOWN(ROUNDDOWN(ROUNDDOWN(ROUNDDOWN((能力值计算器!F8+能力值计算器!E8*2+ROUNDDOWN(E3959/4,0))*能力值计算器!C2/100+5,0)*能力值计算器!H8,0)*能力值计算器!K8,0)*能力值计算器!L8,0)*VLOOKUP(能力值计算器!J8,能力变化对照表!A:B,2,0),0)</f>
        <v>-39</v>
      </c>
      <c r="J3959">
        <f t="shared" si="491"/>
        <v>0</v>
      </c>
      <c r="K3959">
        <f t="shared" si="492"/>
        <v>-6786</v>
      </c>
      <c r="L3959">
        <f t="shared" si="493"/>
        <v>9396</v>
      </c>
      <c r="M3959">
        <f t="shared" si="494"/>
        <v>252.1</v>
      </c>
      <c r="N3959">
        <f t="shared" si="495"/>
        <v>1</v>
      </c>
    </row>
    <row r="3960" spans="1:14">
      <c r="A3960">
        <f t="shared" si="488"/>
        <v>0</v>
      </c>
      <c r="B3960">
        <f t="shared" si="489"/>
        <v>0</v>
      </c>
      <c r="C3960">
        <v>232</v>
      </c>
      <c r="D3960">
        <v>60</v>
      </c>
      <c r="E3960">
        <f t="shared" si="490"/>
        <v>-999</v>
      </c>
      <c r="F3960">
        <f>能力值计算器!G2</f>
        <v>0</v>
      </c>
      <c r="G3960">
        <f>ROUNDDOWN((能力值计算器!F4+能力值计算器!E4*2+ROUNDDOWN(C3960/4,0))*能力值计算器!C2/100+10+能力值计算器!C2,0)</f>
        <v>174</v>
      </c>
      <c r="H3960">
        <f>ROUNDDOWN(ROUNDDOWN(ROUNDDOWN(ROUNDDOWN(ROUNDDOWN((能力值计算器!F6+能力值计算器!E6*2+ROUNDDOWN(D3960/4,0))*能力值计算器!C2/100+5,0)*能力值计算器!H6,0)*能力值计算器!K6,0)*能力值计算器!L6,0)*VLOOKUP(能力值计算器!J6,能力变化对照表!A:B,2,0),0)</f>
        <v>93</v>
      </c>
      <c r="I3960">
        <f>ROUNDDOWN(ROUNDDOWN(ROUNDDOWN(ROUNDDOWN(ROUNDDOWN((能力值计算器!F8+能力值计算器!E8*2+ROUNDDOWN(E3960/4,0))*能力值计算器!C2/100+5,0)*能力值计算器!H8,0)*能力值计算器!K8,0)*能力值计算器!L8,0)*VLOOKUP(能力值计算器!J8,能力变化对照表!A:B,2,0),0)</f>
        <v>-39</v>
      </c>
      <c r="J3960">
        <f t="shared" si="491"/>
        <v>0</v>
      </c>
      <c r="K3960">
        <f t="shared" si="492"/>
        <v>-6786</v>
      </c>
      <c r="L3960">
        <f t="shared" si="493"/>
        <v>9396</v>
      </c>
      <c r="M3960">
        <f t="shared" si="494"/>
        <v>252.1</v>
      </c>
      <c r="N3960">
        <f t="shared" si="495"/>
        <v>1</v>
      </c>
    </row>
    <row r="3961" spans="1:14">
      <c r="A3961">
        <f t="shared" si="488"/>
        <v>0</v>
      </c>
      <c r="B3961">
        <f t="shared" si="489"/>
        <v>0</v>
      </c>
      <c r="C3961">
        <v>232</v>
      </c>
      <c r="D3961">
        <v>64</v>
      </c>
      <c r="E3961">
        <f t="shared" si="490"/>
        <v>-999</v>
      </c>
      <c r="F3961">
        <f>能力值计算器!G2</f>
        <v>0</v>
      </c>
      <c r="G3961">
        <f>ROUNDDOWN((能力值计算器!F4+能力值计算器!E4*2+ROUNDDOWN(C3961/4,0))*能力值计算器!C2/100+10+能力值计算器!C2,0)</f>
        <v>174</v>
      </c>
      <c r="H3961">
        <f>ROUNDDOWN(ROUNDDOWN(ROUNDDOWN(ROUNDDOWN(ROUNDDOWN((能力值计算器!F6+能力值计算器!E6*2+ROUNDDOWN(D3961/4,0))*能力值计算器!C2/100+5,0)*能力值计算器!H6,0)*能力值计算器!K6,0)*能力值计算器!L6,0)*VLOOKUP(能力值计算器!J6,能力变化对照表!A:B,2,0),0)</f>
        <v>93</v>
      </c>
      <c r="I3961">
        <f>ROUNDDOWN(ROUNDDOWN(ROUNDDOWN(ROUNDDOWN(ROUNDDOWN((能力值计算器!F8+能力值计算器!E8*2+ROUNDDOWN(E3961/4,0))*能力值计算器!C2/100+5,0)*能力值计算器!H8,0)*能力值计算器!K8,0)*能力值计算器!L8,0)*VLOOKUP(能力值计算器!J8,能力变化对照表!A:B,2,0),0)</f>
        <v>-39</v>
      </c>
      <c r="J3961">
        <f t="shared" si="491"/>
        <v>0</v>
      </c>
      <c r="K3961">
        <f t="shared" si="492"/>
        <v>-6786</v>
      </c>
      <c r="L3961">
        <f t="shared" si="493"/>
        <v>9396</v>
      </c>
      <c r="M3961">
        <f t="shared" si="494"/>
        <v>252.1</v>
      </c>
      <c r="N3961">
        <f t="shared" si="495"/>
        <v>1</v>
      </c>
    </row>
    <row r="3962" spans="1:14">
      <c r="A3962">
        <f t="shared" si="488"/>
        <v>0</v>
      </c>
      <c r="B3962">
        <f t="shared" si="489"/>
        <v>0</v>
      </c>
      <c r="C3962">
        <v>212</v>
      </c>
      <c r="D3962">
        <v>68</v>
      </c>
      <c r="E3962">
        <f t="shared" si="490"/>
        <v>-999</v>
      </c>
      <c r="F3962">
        <f>能力值计算器!G2</f>
        <v>0</v>
      </c>
      <c r="G3962">
        <f>ROUNDDOWN((能力值计算器!F4+能力值计算器!E4*2+ROUNDDOWN(C3962/4,0))*能力值计算器!C2/100+10+能力值计算器!C2,0)</f>
        <v>172</v>
      </c>
      <c r="H3962">
        <f>ROUNDDOWN(ROUNDDOWN(ROUNDDOWN(ROUNDDOWN(ROUNDDOWN((能力值计算器!F6+能力值计算器!E6*2+ROUNDDOWN(D3962/4,0))*能力值计算器!C2/100+5,0)*能力值计算器!H6,0)*能力值计算器!K6,0)*能力值计算器!L6,0)*VLOOKUP(能力值计算器!J6,能力变化对照表!A:B,2,0),0)</f>
        <v>94</v>
      </c>
      <c r="I3962">
        <f>ROUNDDOWN(ROUNDDOWN(ROUNDDOWN(ROUNDDOWN(ROUNDDOWN((能力值计算器!F8+能力值计算器!E8*2+ROUNDDOWN(E3962/4,0))*能力值计算器!C2/100+5,0)*能力值计算器!H8,0)*能力值计算器!K8,0)*能力值计算器!L8,0)*VLOOKUP(能力值计算器!J8,能力变化对照表!A:B,2,0),0)</f>
        <v>-39</v>
      </c>
      <c r="J3962">
        <f t="shared" si="491"/>
        <v>0</v>
      </c>
      <c r="K3962">
        <f t="shared" si="492"/>
        <v>-6708</v>
      </c>
      <c r="L3962">
        <f t="shared" si="493"/>
        <v>9460</v>
      </c>
      <c r="M3962">
        <f t="shared" si="494"/>
        <v>250.1</v>
      </c>
      <c r="N3962">
        <f t="shared" si="495"/>
        <v>1</v>
      </c>
    </row>
    <row r="3963" spans="1:14">
      <c r="A3963">
        <f t="shared" si="488"/>
        <v>0</v>
      </c>
      <c r="B3963">
        <f t="shared" si="489"/>
        <v>0</v>
      </c>
      <c r="C3963">
        <v>212</v>
      </c>
      <c r="D3963">
        <v>72</v>
      </c>
      <c r="E3963">
        <f t="shared" si="490"/>
        <v>-999</v>
      </c>
      <c r="F3963">
        <f>能力值计算器!G2</f>
        <v>0</v>
      </c>
      <c r="G3963">
        <f>ROUNDDOWN((能力值计算器!F4+能力值计算器!E4*2+ROUNDDOWN(C3963/4,0))*能力值计算器!C2/100+10+能力值计算器!C2,0)</f>
        <v>172</v>
      </c>
      <c r="H3963">
        <f>ROUNDDOWN(ROUNDDOWN(ROUNDDOWN(ROUNDDOWN(ROUNDDOWN((能力值计算器!F6+能力值计算器!E6*2+ROUNDDOWN(D3963/4,0))*能力值计算器!C2/100+5,0)*能力值计算器!H6,0)*能力值计算器!K6,0)*能力值计算器!L6,0)*VLOOKUP(能力值计算器!J6,能力变化对照表!A:B,2,0),0)</f>
        <v>94</v>
      </c>
      <c r="I3963">
        <f>ROUNDDOWN(ROUNDDOWN(ROUNDDOWN(ROUNDDOWN(ROUNDDOWN((能力值计算器!F8+能力值计算器!E8*2+ROUNDDOWN(E3963/4,0))*能力值计算器!C2/100+5,0)*能力值计算器!H8,0)*能力值计算器!K8,0)*能力值计算器!L8,0)*VLOOKUP(能力值计算器!J8,能力变化对照表!A:B,2,0),0)</f>
        <v>-39</v>
      </c>
      <c r="J3963">
        <f t="shared" si="491"/>
        <v>0</v>
      </c>
      <c r="K3963">
        <f t="shared" si="492"/>
        <v>-6708</v>
      </c>
      <c r="L3963">
        <f t="shared" si="493"/>
        <v>9460</v>
      </c>
      <c r="M3963">
        <f t="shared" si="494"/>
        <v>250.1</v>
      </c>
      <c r="N3963">
        <f t="shared" si="495"/>
        <v>1</v>
      </c>
    </row>
    <row r="3964" spans="1:14">
      <c r="A3964">
        <f t="shared" si="488"/>
        <v>0</v>
      </c>
      <c r="B3964">
        <f t="shared" si="489"/>
        <v>0</v>
      </c>
      <c r="C3964">
        <v>216</v>
      </c>
      <c r="D3964">
        <v>68</v>
      </c>
      <c r="E3964">
        <f t="shared" si="490"/>
        <v>-999</v>
      </c>
      <c r="F3964">
        <f>能力值计算器!G2</f>
        <v>0</v>
      </c>
      <c r="G3964">
        <f>ROUNDDOWN((能力值计算器!F4+能力值计算器!E4*2+ROUNDDOWN(C3964/4,0))*能力值计算器!C2/100+10+能力值计算器!C2,0)</f>
        <v>172</v>
      </c>
      <c r="H3964">
        <f>ROUNDDOWN(ROUNDDOWN(ROUNDDOWN(ROUNDDOWN(ROUNDDOWN((能力值计算器!F6+能力值计算器!E6*2+ROUNDDOWN(D3964/4,0))*能力值计算器!C2/100+5,0)*能力值计算器!H6,0)*能力值计算器!K6,0)*能力值计算器!L6,0)*VLOOKUP(能力值计算器!J6,能力变化对照表!A:B,2,0),0)</f>
        <v>94</v>
      </c>
      <c r="I3964">
        <f>ROUNDDOWN(ROUNDDOWN(ROUNDDOWN(ROUNDDOWN(ROUNDDOWN((能力值计算器!F8+能力值计算器!E8*2+ROUNDDOWN(E3964/4,0))*能力值计算器!C2/100+5,0)*能力值计算器!H8,0)*能力值计算器!K8,0)*能力值计算器!L8,0)*VLOOKUP(能力值计算器!J8,能力变化对照表!A:B,2,0),0)</f>
        <v>-39</v>
      </c>
      <c r="J3964">
        <f t="shared" si="491"/>
        <v>0</v>
      </c>
      <c r="K3964">
        <f t="shared" si="492"/>
        <v>-6708</v>
      </c>
      <c r="L3964">
        <f t="shared" si="493"/>
        <v>9460</v>
      </c>
      <c r="M3964">
        <f t="shared" si="494"/>
        <v>250.1</v>
      </c>
      <c r="N3964">
        <f t="shared" si="495"/>
        <v>1</v>
      </c>
    </row>
    <row r="3965" spans="1:14">
      <c r="A3965">
        <f t="shared" si="488"/>
        <v>0</v>
      </c>
      <c r="B3965">
        <f t="shared" si="489"/>
        <v>0</v>
      </c>
      <c r="C3965">
        <v>216</v>
      </c>
      <c r="D3965">
        <v>72</v>
      </c>
      <c r="E3965">
        <f t="shared" si="490"/>
        <v>-999</v>
      </c>
      <c r="F3965">
        <f>能力值计算器!G2</f>
        <v>0</v>
      </c>
      <c r="G3965">
        <f>ROUNDDOWN((能力值计算器!F4+能力值计算器!E4*2+ROUNDDOWN(C3965/4,0))*能力值计算器!C2/100+10+能力值计算器!C2,0)</f>
        <v>172</v>
      </c>
      <c r="H3965">
        <f>ROUNDDOWN(ROUNDDOWN(ROUNDDOWN(ROUNDDOWN(ROUNDDOWN((能力值计算器!F6+能力值计算器!E6*2+ROUNDDOWN(D3965/4,0))*能力值计算器!C2/100+5,0)*能力值计算器!H6,0)*能力值计算器!K6,0)*能力值计算器!L6,0)*VLOOKUP(能力值计算器!J6,能力变化对照表!A:B,2,0),0)</f>
        <v>94</v>
      </c>
      <c r="I3965">
        <f>ROUNDDOWN(ROUNDDOWN(ROUNDDOWN(ROUNDDOWN(ROUNDDOWN((能力值计算器!F8+能力值计算器!E8*2+ROUNDDOWN(E3965/4,0))*能力值计算器!C2/100+5,0)*能力值计算器!H8,0)*能力值计算器!K8,0)*能力值计算器!L8,0)*VLOOKUP(能力值计算器!J8,能力变化对照表!A:B,2,0),0)</f>
        <v>-39</v>
      </c>
      <c r="J3965">
        <f t="shared" si="491"/>
        <v>0</v>
      </c>
      <c r="K3965">
        <f t="shared" si="492"/>
        <v>-6708</v>
      </c>
      <c r="L3965">
        <f t="shared" si="493"/>
        <v>9460</v>
      </c>
      <c r="M3965">
        <f t="shared" si="494"/>
        <v>250.1</v>
      </c>
      <c r="N3965">
        <f t="shared" si="495"/>
        <v>1</v>
      </c>
    </row>
    <row r="3966" spans="1:14">
      <c r="A3966">
        <f t="shared" si="488"/>
        <v>0</v>
      </c>
      <c r="B3966">
        <f t="shared" si="489"/>
        <v>0</v>
      </c>
      <c r="C3966">
        <v>196</v>
      </c>
      <c r="D3966">
        <v>76</v>
      </c>
      <c r="E3966">
        <f t="shared" si="490"/>
        <v>-999</v>
      </c>
      <c r="F3966">
        <f>能力值计算器!G2</f>
        <v>0</v>
      </c>
      <c r="G3966">
        <f>ROUNDDOWN((能力值计算器!F4+能力值计算器!E4*2+ROUNDDOWN(C3966/4,0))*能力值计算器!C2/100+10+能力值计算器!C2,0)</f>
        <v>170</v>
      </c>
      <c r="H3966">
        <f>ROUNDDOWN(ROUNDDOWN(ROUNDDOWN(ROUNDDOWN(ROUNDDOWN((能力值计算器!F6+能力值计算器!E6*2+ROUNDDOWN(D3966/4,0))*能力值计算器!C2/100+5,0)*能力值计算器!H6,0)*能力值计算器!K6,0)*能力值计算器!L6,0)*VLOOKUP(能力值计算器!J6,能力变化对照表!A:B,2,0),0)</f>
        <v>95</v>
      </c>
      <c r="I3966">
        <f>ROUNDDOWN(ROUNDDOWN(ROUNDDOWN(ROUNDDOWN(ROUNDDOWN((能力值计算器!F8+能力值计算器!E8*2+ROUNDDOWN(E3966/4,0))*能力值计算器!C2/100+5,0)*能力值计算器!H8,0)*能力值计算器!K8,0)*能力值计算器!L8,0)*VLOOKUP(能力值计算器!J8,能力变化对照表!A:B,2,0),0)</f>
        <v>-39</v>
      </c>
      <c r="J3966">
        <f t="shared" si="491"/>
        <v>0</v>
      </c>
      <c r="K3966">
        <f t="shared" si="492"/>
        <v>-6630</v>
      </c>
      <c r="L3966">
        <f t="shared" si="493"/>
        <v>9520</v>
      </c>
      <c r="M3966">
        <f t="shared" si="494"/>
        <v>248.1</v>
      </c>
      <c r="N3966">
        <f t="shared" si="495"/>
        <v>1</v>
      </c>
    </row>
    <row r="3967" spans="1:14">
      <c r="A3967">
        <f t="shared" si="488"/>
        <v>0</v>
      </c>
      <c r="B3967">
        <f t="shared" si="489"/>
        <v>0</v>
      </c>
      <c r="C3967">
        <v>196</v>
      </c>
      <c r="D3967">
        <v>80</v>
      </c>
      <c r="E3967">
        <f t="shared" si="490"/>
        <v>-999</v>
      </c>
      <c r="F3967">
        <f>能力值计算器!G2</f>
        <v>0</v>
      </c>
      <c r="G3967">
        <f>ROUNDDOWN((能力值计算器!F4+能力值计算器!E4*2+ROUNDDOWN(C3967/4,0))*能力值计算器!C2/100+10+能力值计算器!C2,0)</f>
        <v>170</v>
      </c>
      <c r="H3967">
        <f>ROUNDDOWN(ROUNDDOWN(ROUNDDOWN(ROUNDDOWN(ROUNDDOWN((能力值计算器!F6+能力值计算器!E6*2+ROUNDDOWN(D3967/4,0))*能力值计算器!C2/100+5,0)*能力值计算器!H6,0)*能力值计算器!K6,0)*能力值计算器!L6,0)*VLOOKUP(能力值计算器!J6,能力变化对照表!A:B,2,0),0)</f>
        <v>95</v>
      </c>
      <c r="I3967">
        <f>ROUNDDOWN(ROUNDDOWN(ROUNDDOWN(ROUNDDOWN(ROUNDDOWN((能力值计算器!F8+能力值计算器!E8*2+ROUNDDOWN(E3967/4,0))*能力值计算器!C2/100+5,0)*能力值计算器!H8,0)*能力值计算器!K8,0)*能力值计算器!L8,0)*VLOOKUP(能力值计算器!J8,能力变化对照表!A:B,2,0),0)</f>
        <v>-39</v>
      </c>
      <c r="J3967">
        <f t="shared" si="491"/>
        <v>0</v>
      </c>
      <c r="K3967">
        <f t="shared" si="492"/>
        <v>-6630</v>
      </c>
      <c r="L3967">
        <f t="shared" si="493"/>
        <v>9520</v>
      </c>
      <c r="M3967">
        <f t="shared" si="494"/>
        <v>248.1</v>
      </c>
      <c r="N3967">
        <f t="shared" si="495"/>
        <v>1</v>
      </c>
    </row>
    <row r="3968" spans="1:14">
      <c r="A3968">
        <f t="shared" si="488"/>
        <v>0</v>
      </c>
      <c r="B3968">
        <f t="shared" si="489"/>
        <v>0</v>
      </c>
      <c r="C3968">
        <v>200</v>
      </c>
      <c r="D3968">
        <v>76</v>
      </c>
      <c r="E3968">
        <f t="shared" si="490"/>
        <v>-999</v>
      </c>
      <c r="F3968">
        <f>能力值计算器!G2</f>
        <v>0</v>
      </c>
      <c r="G3968">
        <f>ROUNDDOWN((能力值计算器!F4+能力值计算器!E4*2+ROUNDDOWN(C3968/4,0))*能力值计算器!C2/100+10+能力值计算器!C2,0)</f>
        <v>170</v>
      </c>
      <c r="H3968">
        <f>ROUNDDOWN(ROUNDDOWN(ROUNDDOWN(ROUNDDOWN(ROUNDDOWN((能力值计算器!F6+能力值计算器!E6*2+ROUNDDOWN(D3968/4,0))*能力值计算器!C2/100+5,0)*能力值计算器!H6,0)*能力值计算器!K6,0)*能力值计算器!L6,0)*VLOOKUP(能力值计算器!J6,能力变化对照表!A:B,2,0),0)</f>
        <v>95</v>
      </c>
      <c r="I3968">
        <f>ROUNDDOWN(ROUNDDOWN(ROUNDDOWN(ROUNDDOWN(ROUNDDOWN((能力值计算器!F8+能力值计算器!E8*2+ROUNDDOWN(E3968/4,0))*能力值计算器!C2/100+5,0)*能力值计算器!H8,0)*能力值计算器!K8,0)*能力值计算器!L8,0)*VLOOKUP(能力值计算器!J8,能力变化对照表!A:B,2,0),0)</f>
        <v>-39</v>
      </c>
      <c r="J3968">
        <f t="shared" si="491"/>
        <v>0</v>
      </c>
      <c r="K3968">
        <f t="shared" si="492"/>
        <v>-6630</v>
      </c>
      <c r="L3968">
        <f t="shared" si="493"/>
        <v>9520</v>
      </c>
      <c r="M3968">
        <f t="shared" si="494"/>
        <v>248.1</v>
      </c>
      <c r="N3968">
        <f t="shared" si="495"/>
        <v>1</v>
      </c>
    </row>
    <row r="3969" spans="1:14">
      <c r="A3969">
        <f t="shared" si="488"/>
        <v>0</v>
      </c>
      <c r="B3969">
        <f t="shared" si="489"/>
        <v>0</v>
      </c>
      <c r="C3969">
        <v>200</v>
      </c>
      <c r="D3969">
        <v>80</v>
      </c>
      <c r="E3969">
        <f t="shared" si="490"/>
        <v>-999</v>
      </c>
      <c r="F3969">
        <f>能力值计算器!G2</f>
        <v>0</v>
      </c>
      <c r="G3969">
        <f>ROUNDDOWN((能力值计算器!F4+能力值计算器!E4*2+ROUNDDOWN(C3969/4,0))*能力值计算器!C2/100+10+能力值计算器!C2,0)</f>
        <v>170</v>
      </c>
      <c r="H3969">
        <f>ROUNDDOWN(ROUNDDOWN(ROUNDDOWN(ROUNDDOWN(ROUNDDOWN((能力值计算器!F6+能力值计算器!E6*2+ROUNDDOWN(D3969/4,0))*能力值计算器!C2/100+5,0)*能力值计算器!H6,0)*能力值计算器!K6,0)*能力值计算器!L6,0)*VLOOKUP(能力值计算器!J6,能力变化对照表!A:B,2,0),0)</f>
        <v>95</v>
      </c>
      <c r="I3969">
        <f>ROUNDDOWN(ROUNDDOWN(ROUNDDOWN(ROUNDDOWN(ROUNDDOWN((能力值计算器!F8+能力值计算器!E8*2+ROUNDDOWN(E3969/4,0))*能力值计算器!C2/100+5,0)*能力值计算器!H8,0)*能力值计算器!K8,0)*能力值计算器!L8,0)*VLOOKUP(能力值计算器!J8,能力变化对照表!A:B,2,0),0)</f>
        <v>-39</v>
      </c>
      <c r="J3969">
        <f t="shared" si="491"/>
        <v>0</v>
      </c>
      <c r="K3969">
        <f t="shared" si="492"/>
        <v>-6630</v>
      </c>
      <c r="L3969">
        <f t="shared" si="493"/>
        <v>9520</v>
      </c>
      <c r="M3969">
        <f t="shared" si="494"/>
        <v>248.1</v>
      </c>
      <c r="N3969">
        <f t="shared" si="495"/>
        <v>1</v>
      </c>
    </row>
    <row r="3970" spans="1:14">
      <c r="A3970">
        <f t="shared" ref="A3970:A4033" si="496">IF(N3970=1,0,L3970+1/M3970)</f>
        <v>0</v>
      </c>
      <c r="B3970">
        <f t="shared" ref="B3970:B4033" si="497">IF(A3970=MAX(A:A),1,0)</f>
        <v>0</v>
      </c>
      <c r="C3970">
        <v>180</v>
      </c>
      <c r="D3970">
        <v>84</v>
      </c>
      <c r="E3970">
        <f t="shared" ref="E3970:E4033" si="498">IF(F3970-D3970-C3970&gt;253,-999,IF(F3970-D3970-C3970&lt;0,-999,F3970-D3970-C3970))</f>
        <v>-999</v>
      </c>
      <c r="F3970">
        <f>能力值计算器!G2</f>
        <v>0</v>
      </c>
      <c r="G3970">
        <f>ROUNDDOWN((能力值计算器!F4+能力值计算器!E4*2+ROUNDDOWN(C3970/4,0))*能力值计算器!C2/100+10+能力值计算器!C2,0)</f>
        <v>168</v>
      </c>
      <c r="H3970">
        <f>ROUNDDOWN(ROUNDDOWN(ROUNDDOWN(ROUNDDOWN(ROUNDDOWN((能力值计算器!F6+能力值计算器!E6*2+ROUNDDOWN(D3970/4,0))*能力值计算器!C2/100+5,0)*能力值计算器!H6,0)*能力值计算器!K6,0)*能力值计算器!L6,0)*VLOOKUP(能力值计算器!J6,能力变化对照表!A:B,2,0),0)</f>
        <v>96</v>
      </c>
      <c r="I3970">
        <f>ROUNDDOWN(ROUNDDOWN(ROUNDDOWN(ROUNDDOWN(ROUNDDOWN((能力值计算器!F8+能力值计算器!E8*2+ROUNDDOWN(E3970/4,0))*能力值计算器!C2/100+5,0)*能力值计算器!H8,0)*能力值计算器!K8,0)*能力值计算器!L8,0)*VLOOKUP(能力值计算器!J8,能力变化对照表!A:B,2,0),0)</f>
        <v>-39</v>
      </c>
      <c r="J3970">
        <f t="shared" ref="J3970:J4033" si="499">IF(E3970&lt;0,0,G3970*H3970)</f>
        <v>0</v>
      </c>
      <c r="K3970">
        <f t="shared" ref="K3970:K4033" si="500">G3970*I3970</f>
        <v>-6552</v>
      </c>
      <c r="L3970">
        <f t="shared" ref="L3970:L4033" si="501">(H3970+I3970)*G3970</f>
        <v>9576</v>
      </c>
      <c r="M3970">
        <f t="shared" ref="M3970:M4033" si="502">IF(H3970+I3970-G3970&lt;0,G3970-H3970-I3970,H3970+I3970-G3970)+IF(H3970-I3970&lt;0,I3970-H3970,H3970-I3970)+0.1</f>
        <v>246.1</v>
      </c>
      <c r="N3970">
        <f t="shared" ref="N3970:N4033" si="503">IF(E3970&lt;0,1,0)</f>
        <v>1</v>
      </c>
    </row>
    <row r="3971" spans="1:14">
      <c r="A3971">
        <f t="shared" si="496"/>
        <v>0</v>
      </c>
      <c r="B3971">
        <f t="shared" si="497"/>
        <v>0</v>
      </c>
      <c r="C3971">
        <v>180</v>
      </c>
      <c r="D3971">
        <v>88</v>
      </c>
      <c r="E3971">
        <f t="shared" si="498"/>
        <v>-999</v>
      </c>
      <c r="F3971">
        <f>能力值计算器!G2</f>
        <v>0</v>
      </c>
      <c r="G3971">
        <f>ROUNDDOWN((能力值计算器!F4+能力值计算器!E4*2+ROUNDDOWN(C3971/4,0))*能力值计算器!C2/100+10+能力值计算器!C2,0)</f>
        <v>168</v>
      </c>
      <c r="H3971">
        <f>ROUNDDOWN(ROUNDDOWN(ROUNDDOWN(ROUNDDOWN(ROUNDDOWN((能力值计算器!F6+能力值计算器!E6*2+ROUNDDOWN(D3971/4,0))*能力值计算器!C2/100+5,0)*能力值计算器!H6,0)*能力值计算器!K6,0)*能力值计算器!L6,0)*VLOOKUP(能力值计算器!J6,能力变化对照表!A:B,2,0),0)</f>
        <v>96</v>
      </c>
      <c r="I3971">
        <f>ROUNDDOWN(ROUNDDOWN(ROUNDDOWN(ROUNDDOWN(ROUNDDOWN((能力值计算器!F8+能力值计算器!E8*2+ROUNDDOWN(E3971/4,0))*能力值计算器!C2/100+5,0)*能力值计算器!H8,0)*能力值计算器!K8,0)*能力值计算器!L8,0)*VLOOKUP(能力值计算器!J8,能力变化对照表!A:B,2,0),0)</f>
        <v>-39</v>
      </c>
      <c r="J3971">
        <f t="shared" si="499"/>
        <v>0</v>
      </c>
      <c r="K3971">
        <f t="shared" si="500"/>
        <v>-6552</v>
      </c>
      <c r="L3971">
        <f t="shared" si="501"/>
        <v>9576</v>
      </c>
      <c r="M3971">
        <f t="shared" si="502"/>
        <v>246.1</v>
      </c>
      <c r="N3971">
        <f t="shared" si="503"/>
        <v>1</v>
      </c>
    </row>
    <row r="3972" spans="1:14">
      <c r="A3972">
        <f t="shared" si="496"/>
        <v>0</v>
      </c>
      <c r="B3972">
        <f t="shared" si="497"/>
        <v>0</v>
      </c>
      <c r="C3972">
        <v>184</v>
      </c>
      <c r="D3972">
        <v>84</v>
      </c>
      <c r="E3972">
        <f t="shared" si="498"/>
        <v>-999</v>
      </c>
      <c r="F3972">
        <f>能力值计算器!G2</f>
        <v>0</v>
      </c>
      <c r="G3972">
        <f>ROUNDDOWN((能力值计算器!F4+能力值计算器!E4*2+ROUNDDOWN(C3972/4,0))*能力值计算器!C2/100+10+能力值计算器!C2,0)</f>
        <v>168</v>
      </c>
      <c r="H3972">
        <f>ROUNDDOWN(ROUNDDOWN(ROUNDDOWN(ROUNDDOWN(ROUNDDOWN((能力值计算器!F6+能力值计算器!E6*2+ROUNDDOWN(D3972/4,0))*能力值计算器!C2/100+5,0)*能力值计算器!H6,0)*能力值计算器!K6,0)*能力值计算器!L6,0)*VLOOKUP(能力值计算器!J6,能力变化对照表!A:B,2,0),0)</f>
        <v>96</v>
      </c>
      <c r="I3972">
        <f>ROUNDDOWN(ROUNDDOWN(ROUNDDOWN(ROUNDDOWN(ROUNDDOWN((能力值计算器!F8+能力值计算器!E8*2+ROUNDDOWN(E3972/4,0))*能力值计算器!C2/100+5,0)*能力值计算器!H8,0)*能力值计算器!K8,0)*能力值计算器!L8,0)*VLOOKUP(能力值计算器!J8,能力变化对照表!A:B,2,0),0)</f>
        <v>-39</v>
      </c>
      <c r="J3972">
        <f t="shared" si="499"/>
        <v>0</v>
      </c>
      <c r="K3972">
        <f t="shared" si="500"/>
        <v>-6552</v>
      </c>
      <c r="L3972">
        <f t="shared" si="501"/>
        <v>9576</v>
      </c>
      <c r="M3972">
        <f t="shared" si="502"/>
        <v>246.1</v>
      </c>
      <c r="N3972">
        <f t="shared" si="503"/>
        <v>1</v>
      </c>
    </row>
    <row r="3973" spans="1:14">
      <c r="A3973">
        <f t="shared" si="496"/>
        <v>0</v>
      </c>
      <c r="B3973">
        <f t="shared" si="497"/>
        <v>0</v>
      </c>
      <c r="C3973">
        <v>184</v>
      </c>
      <c r="D3973">
        <v>88</v>
      </c>
      <c r="E3973">
        <f t="shared" si="498"/>
        <v>-999</v>
      </c>
      <c r="F3973">
        <f>能力值计算器!G2</f>
        <v>0</v>
      </c>
      <c r="G3973">
        <f>ROUNDDOWN((能力值计算器!F4+能力值计算器!E4*2+ROUNDDOWN(C3973/4,0))*能力值计算器!C2/100+10+能力值计算器!C2,0)</f>
        <v>168</v>
      </c>
      <c r="H3973">
        <f>ROUNDDOWN(ROUNDDOWN(ROUNDDOWN(ROUNDDOWN(ROUNDDOWN((能力值计算器!F6+能力值计算器!E6*2+ROUNDDOWN(D3973/4,0))*能力值计算器!C2/100+5,0)*能力值计算器!H6,0)*能力值计算器!K6,0)*能力值计算器!L6,0)*VLOOKUP(能力值计算器!J6,能力变化对照表!A:B,2,0),0)</f>
        <v>96</v>
      </c>
      <c r="I3973">
        <f>ROUNDDOWN(ROUNDDOWN(ROUNDDOWN(ROUNDDOWN(ROUNDDOWN((能力值计算器!F8+能力值计算器!E8*2+ROUNDDOWN(E3973/4,0))*能力值计算器!C2/100+5,0)*能力值计算器!H8,0)*能力值计算器!K8,0)*能力值计算器!L8,0)*VLOOKUP(能力值计算器!J8,能力变化对照表!A:B,2,0),0)</f>
        <v>-39</v>
      </c>
      <c r="J3973">
        <f t="shared" si="499"/>
        <v>0</v>
      </c>
      <c r="K3973">
        <f t="shared" si="500"/>
        <v>-6552</v>
      </c>
      <c r="L3973">
        <f t="shared" si="501"/>
        <v>9576</v>
      </c>
      <c r="M3973">
        <f t="shared" si="502"/>
        <v>246.1</v>
      </c>
      <c r="N3973">
        <f t="shared" si="503"/>
        <v>1</v>
      </c>
    </row>
    <row r="3974" spans="1:14">
      <c r="A3974">
        <f t="shared" si="496"/>
        <v>0</v>
      </c>
      <c r="B3974">
        <f t="shared" si="497"/>
        <v>0</v>
      </c>
      <c r="C3974">
        <v>164</v>
      </c>
      <c r="D3974">
        <v>96</v>
      </c>
      <c r="E3974">
        <f t="shared" si="498"/>
        <v>-999</v>
      </c>
      <c r="F3974">
        <f>能力值计算器!G2</f>
        <v>0</v>
      </c>
      <c r="G3974">
        <f>ROUNDDOWN((能力值计算器!F4+能力值计算器!E4*2+ROUNDDOWN(C3974/4,0))*能力值计算器!C2/100+10+能力值计算器!C2,0)</f>
        <v>166</v>
      </c>
      <c r="H3974">
        <f>ROUNDDOWN(ROUNDDOWN(ROUNDDOWN(ROUNDDOWN(ROUNDDOWN((能力值计算器!F6+能力值计算器!E6*2+ROUNDDOWN(D3974/4,0))*能力值计算器!C2/100+5,0)*能力值计算器!H6,0)*能力值计算器!K6,0)*能力值计算器!L6,0)*VLOOKUP(能力值计算器!J6,能力变化对照表!A:B,2,0),0)</f>
        <v>97</v>
      </c>
      <c r="I3974">
        <f>ROUNDDOWN(ROUNDDOWN(ROUNDDOWN(ROUNDDOWN(ROUNDDOWN((能力值计算器!F8+能力值计算器!E8*2+ROUNDDOWN(E3974/4,0))*能力值计算器!C2/100+5,0)*能力值计算器!H8,0)*能力值计算器!K8,0)*能力值计算器!L8,0)*VLOOKUP(能力值计算器!J8,能力变化对照表!A:B,2,0),0)</f>
        <v>-39</v>
      </c>
      <c r="J3974">
        <f t="shared" si="499"/>
        <v>0</v>
      </c>
      <c r="K3974">
        <f t="shared" si="500"/>
        <v>-6474</v>
      </c>
      <c r="L3974">
        <f t="shared" si="501"/>
        <v>9628</v>
      </c>
      <c r="M3974">
        <f t="shared" si="502"/>
        <v>244.1</v>
      </c>
      <c r="N3974">
        <f t="shared" si="503"/>
        <v>1</v>
      </c>
    </row>
    <row r="3975" spans="1:14">
      <c r="A3975">
        <f t="shared" si="496"/>
        <v>0</v>
      </c>
      <c r="B3975">
        <f t="shared" si="497"/>
        <v>0</v>
      </c>
      <c r="C3975">
        <v>168</v>
      </c>
      <c r="D3975">
        <v>92</v>
      </c>
      <c r="E3975">
        <f t="shared" si="498"/>
        <v>-999</v>
      </c>
      <c r="F3975">
        <f>能力值计算器!G2</f>
        <v>0</v>
      </c>
      <c r="G3975">
        <f>ROUNDDOWN((能力值计算器!F4+能力值计算器!E4*2+ROUNDDOWN(C3975/4,0))*能力值计算器!C2/100+10+能力值计算器!C2,0)</f>
        <v>166</v>
      </c>
      <c r="H3975">
        <f>ROUNDDOWN(ROUNDDOWN(ROUNDDOWN(ROUNDDOWN(ROUNDDOWN((能力值计算器!F6+能力值计算器!E6*2+ROUNDDOWN(D3975/4,0))*能力值计算器!C2/100+5,0)*能力值计算器!H6,0)*能力值计算器!K6,0)*能力值计算器!L6,0)*VLOOKUP(能力值计算器!J6,能力变化对照表!A:B,2,0),0)</f>
        <v>97</v>
      </c>
      <c r="I3975">
        <f>ROUNDDOWN(ROUNDDOWN(ROUNDDOWN(ROUNDDOWN(ROUNDDOWN((能力值计算器!F8+能力值计算器!E8*2+ROUNDDOWN(E3975/4,0))*能力值计算器!C2/100+5,0)*能力值计算器!H8,0)*能力值计算器!K8,0)*能力值计算器!L8,0)*VLOOKUP(能力值计算器!J8,能力变化对照表!A:B,2,0),0)</f>
        <v>-39</v>
      </c>
      <c r="J3975">
        <f t="shared" si="499"/>
        <v>0</v>
      </c>
      <c r="K3975">
        <f t="shared" si="500"/>
        <v>-6474</v>
      </c>
      <c r="L3975">
        <f t="shared" si="501"/>
        <v>9628</v>
      </c>
      <c r="M3975">
        <f t="shared" si="502"/>
        <v>244.1</v>
      </c>
      <c r="N3975">
        <f t="shared" si="503"/>
        <v>1</v>
      </c>
    </row>
    <row r="3976" spans="1:14">
      <c r="A3976">
        <f t="shared" si="496"/>
        <v>0</v>
      </c>
      <c r="B3976">
        <f t="shared" si="497"/>
        <v>0</v>
      </c>
      <c r="C3976">
        <v>168</v>
      </c>
      <c r="D3976">
        <v>96</v>
      </c>
      <c r="E3976">
        <f t="shared" si="498"/>
        <v>-999</v>
      </c>
      <c r="F3976">
        <f>能力值计算器!G2</f>
        <v>0</v>
      </c>
      <c r="G3976">
        <f>ROUNDDOWN((能力值计算器!F4+能力值计算器!E4*2+ROUNDDOWN(C3976/4,0))*能力值计算器!C2/100+10+能力值计算器!C2,0)</f>
        <v>166</v>
      </c>
      <c r="H3976">
        <f>ROUNDDOWN(ROUNDDOWN(ROUNDDOWN(ROUNDDOWN(ROUNDDOWN((能力值计算器!F6+能力值计算器!E6*2+ROUNDDOWN(D3976/4,0))*能力值计算器!C2/100+5,0)*能力值计算器!H6,0)*能力值计算器!K6,0)*能力值计算器!L6,0)*VLOOKUP(能力值计算器!J6,能力变化对照表!A:B,2,0),0)</f>
        <v>97</v>
      </c>
      <c r="I3976">
        <f>ROUNDDOWN(ROUNDDOWN(ROUNDDOWN(ROUNDDOWN(ROUNDDOWN((能力值计算器!F8+能力值计算器!E8*2+ROUNDDOWN(E3976/4,0))*能力值计算器!C2/100+5,0)*能力值计算器!H8,0)*能力值计算器!K8,0)*能力值计算器!L8,0)*VLOOKUP(能力值计算器!J8,能力变化对照表!A:B,2,0),0)</f>
        <v>-39</v>
      </c>
      <c r="J3976">
        <f t="shared" si="499"/>
        <v>0</v>
      </c>
      <c r="K3976">
        <f t="shared" si="500"/>
        <v>-6474</v>
      </c>
      <c r="L3976">
        <f t="shared" si="501"/>
        <v>9628</v>
      </c>
      <c r="M3976">
        <f t="shared" si="502"/>
        <v>244.1</v>
      </c>
      <c r="N3976">
        <f t="shared" si="503"/>
        <v>1</v>
      </c>
    </row>
    <row r="3977" spans="1:14">
      <c r="A3977">
        <f t="shared" si="496"/>
        <v>0</v>
      </c>
      <c r="B3977">
        <f t="shared" si="497"/>
        <v>0</v>
      </c>
      <c r="C3977">
        <v>252</v>
      </c>
      <c r="D3977">
        <v>44</v>
      </c>
      <c r="E3977">
        <f t="shared" si="498"/>
        <v>-999</v>
      </c>
      <c r="F3977">
        <f>能力值计算器!G2</f>
        <v>0</v>
      </c>
      <c r="G3977">
        <f>ROUNDDOWN((能力值计算器!F4+能力值计算器!E4*2+ROUNDDOWN(C3977/4,0))*能力值计算器!C2/100+10+能力值计算器!C2,0)</f>
        <v>177</v>
      </c>
      <c r="H3977">
        <f>ROUNDDOWN(ROUNDDOWN(ROUNDDOWN(ROUNDDOWN(ROUNDDOWN((能力值计算器!F6+能力值计算器!E6*2+ROUNDDOWN(D3977/4,0))*能力值计算器!C2/100+5,0)*能力值计算器!H6,0)*能力值计算器!K6,0)*能力值计算器!L6,0)*VLOOKUP(能力值计算器!J6,能力变化对照表!A:B,2,0),0)</f>
        <v>91</v>
      </c>
      <c r="I3977">
        <f>ROUNDDOWN(ROUNDDOWN(ROUNDDOWN(ROUNDDOWN(ROUNDDOWN((能力值计算器!F8+能力值计算器!E8*2+ROUNDDOWN(E3977/4,0))*能力值计算器!C2/100+5,0)*能力值计算器!H8,0)*能力值计算器!K8,0)*能力值计算器!L8,0)*VLOOKUP(能力值计算器!J8,能力变化对照表!A:B,2,0),0)</f>
        <v>-39</v>
      </c>
      <c r="J3977">
        <f t="shared" si="499"/>
        <v>0</v>
      </c>
      <c r="K3977">
        <f t="shared" si="500"/>
        <v>-6903</v>
      </c>
      <c r="L3977">
        <f t="shared" si="501"/>
        <v>9204</v>
      </c>
      <c r="M3977">
        <f t="shared" si="502"/>
        <v>255.1</v>
      </c>
      <c r="N3977">
        <f t="shared" si="503"/>
        <v>1</v>
      </c>
    </row>
    <row r="3978" spans="1:14">
      <c r="A3978">
        <f t="shared" si="496"/>
        <v>0</v>
      </c>
      <c r="B3978">
        <f t="shared" si="497"/>
        <v>0</v>
      </c>
      <c r="C3978">
        <v>252</v>
      </c>
      <c r="D3978">
        <v>48</v>
      </c>
      <c r="E3978">
        <f t="shared" si="498"/>
        <v>-999</v>
      </c>
      <c r="F3978">
        <f>能力值计算器!G2</f>
        <v>0</v>
      </c>
      <c r="G3978">
        <f>ROUNDDOWN((能力值计算器!F4+能力值计算器!E4*2+ROUNDDOWN(C3978/4,0))*能力值计算器!C2/100+10+能力值计算器!C2,0)</f>
        <v>177</v>
      </c>
      <c r="H3978">
        <f>ROUNDDOWN(ROUNDDOWN(ROUNDDOWN(ROUNDDOWN(ROUNDDOWN((能力值计算器!F6+能力值计算器!E6*2+ROUNDDOWN(D3978/4,0))*能力值计算器!C2/100+5,0)*能力值计算器!H6,0)*能力值计算器!K6,0)*能力值计算器!L6,0)*VLOOKUP(能力值计算器!J6,能力变化对照表!A:B,2,0),0)</f>
        <v>91</v>
      </c>
      <c r="I3978">
        <f>ROUNDDOWN(ROUNDDOWN(ROUNDDOWN(ROUNDDOWN(ROUNDDOWN((能力值计算器!F8+能力值计算器!E8*2+ROUNDDOWN(E3978/4,0))*能力值计算器!C2/100+5,0)*能力值计算器!H8,0)*能力值计算器!K8,0)*能力值计算器!L8,0)*VLOOKUP(能力值计算器!J8,能力变化对照表!A:B,2,0),0)</f>
        <v>-39</v>
      </c>
      <c r="J3978">
        <f t="shared" si="499"/>
        <v>0</v>
      </c>
      <c r="K3978">
        <f t="shared" si="500"/>
        <v>-6903</v>
      </c>
      <c r="L3978">
        <f t="shared" si="501"/>
        <v>9204</v>
      </c>
      <c r="M3978">
        <f t="shared" si="502"/>
        <v>255.1</v>
      </c>
      <c r="N3978">
        <f t="shared" si="503"/>
        <v>1</v>
      </c>
    </row>
    <row r="3979" spans="1:14">
      <c r="A3979">
        <f t="shared" si="496"/>
        <v>0</v>
      </c>
      <c r="B3979">
        <f t="shared" si="497"/>
        <v>0</v>
      </c>
      <c r="C3979">
        <v>236</v>
      </c>
      <c r="D3979">
        <v>52</v>
      </c>
      <c r="E3979">
        <f t="shared" si="498"/>
        <v>-999</v>
      </c>
      <c r="F3979">
        <f>能力值计算器!G2</f>
        <v>0</v>
      </c>
      <c r="G3979">
        <f>ROUNDDOWN((能力值计算器!F4+能力值计算器!E4*2+ROUNDDOWN(C3979/4,0))*能力值计算器!C2/100+10+能力值计算器!C2,0)</f>
        <v>175</v>
      </c>
      <c r="H3979">
        <f>ROUNDDOWN(ROUNDDOWN(ROUNDDOWN(ROUNDDOWN(ROUNDDOWN((能力值计算器!F6+能力值计算器!E6*2+ROUNDDOWN(D3979/4,0))*能力值计算器!C2/100+5,0)*能力值计算器!H6,0)*能力值计算器!K6,0)*能力值计算器!L6,0)*VLOOKUP(能力值计算器!J6,能力变化对照表!A:B,2,0),0)</f>
        <v>92</v>
      </c>
      <c r="I3979">
        <f>ROUNDDOWN(ROUNDDOWN(ROUNDDOWN(ROUNDDOWN(ROUNDDOWN((能力值计算器!F8+能力值计算器!E8*2+ROUNDDOWN(E3979/4,0))*能力值计算器!C2/100+5,0)*能力值计算器!H8,0)*能力值计算器!K8,0)*能力值计算器!L8,0)*VLOOKUP(能力值计算器!J8,能力变化对照表!A:B,2,0),0)</f>
        <v>-39</v>
      </c>
      <c r="J3979">
        <f t="shared" si="499"/>
        <v>0</v>
      </c>
      <c r="K3979">
        <f t="shared" si="500"/>
        <v>-6825</v>
      </c>
      <c r="L3979">
        <f t="shared" si="501"/>
        <v>9275</v>
      </c>
      <c r="M3979">
        <f t="shared" si="502"/>
        <v>253.1</v>
      </c>
      <c r="N3979">
        <f t="shared" si="503"/>
        <v>1</v>
      </c>
    </row>
    <row r="3980" spans="1:14">
      <c r="A3980">
        <f t="shared" si="496"/>
        <v>0</v>
      </c>
      <c r="B3980">
        <f t="shared" si="497"/>
        <v>0</v>
      </c>
      <c r="C3980">
        <v>236</v>
      </c>
      <c r="D3980">
        <v>56</v>
      </c>
      <c r="E3980">
        <f t="shared" si="498"/>
        <v>-999</v>
      </c>
      <c r="F3980">
        <f>能力值计算器!G2</f>
        <v>0</v>
      </c>
      <c r="G3980">
        <f>ROUNDDOWN((能力值计算器!F4+能力值计算器!E4*2+ROUNDDOWN(C3980/4,0))*能力值计算器!C2/100+10+能力值计算器!C2,0)</f>
        <v>175</v>
      </c>
      <c r="H3980">
        <f>ROUNDDOWN(ROUNDDOWN(ROUNDDOWN(ROUNDDOWN(ROUNDDOWN((能力值计算器!F6+能力值计算器!E6*2+ROUNDDOWN(D3980/4,0))*能力值计算器!C2/100+5,0)*能力值计算器!H6,0)*能力值计算器!K6,0)*能力值计算器!L6,0)*VLOOKUP(能力值计算器!J6,能力变化对照表!A:B,2,0),0)</f>
        <v>92</v>
      </c>
      <c r="I3980">
        <f>ROUNDDOWN(ROUNDDOWN(ROUNDDOWN(ROUNDDOWN(ROUNDDOWN((能力值计算器!F8+能力值计算器!E8*2+ROUNDDOWN(E3980/4,0))*能力值计算器!C2/100+5,0)*能力值计算器!H8,0)*能力值计算器!K8,0)*能力值计算器!L8,0)*VLOOKUP(能力值计算器!J8,能力变化对照表!A:B,2,0),0)</f>
        <v>-39</v>
      </c>
      <c r="J3980">
        <f t="shared" si="499"/>
        <v>0</v>
      </c>
      <c r="K3980">
        <f t="shared" si="500"/>
        <v>-6825</v>
      </c>
      <c r="L3980">
        <f t="shared" si="501"/>
        <v>9275</v>
      </c>
      <c r="M3980">
        <f t="shared" si="502"/>
        <v>253.1</v>
      </c>
      <c r="N3980">
        <f t="shared" si="503"/>
        <v>1</v>
      </c>
    </row>
    <row r="3981" spans="1:14">
      <c r="A3981">
        <f t="shared" si="496"/>
        <v>0</v>
      </c>
      <c r="B3981">
        <f t="shared" si="497"/>
        <v>0</v>
      </c>
      <c r="C3981">
        <v>240</v>
      </c>
      <c r="D3981">
        <v>52</v>
      </c>
      <c r="E3981">
        <f t="shared" si="498"/>
        <v>-999</v>
      </c>
      <c r="F3981">
        <f>能力值计算器!G2</f>
        <v>0</v>
      </c>
      <c r="G3981">
        <f>ROUNDDOWN((能力值计算器!F4+能力值计算器!E4*2+ROUNDDOWN(C3981/4,0))*能力值计算器!C2/100+10+能力值计算器!C2,0)</f>
        <v>175</v>
      </c>
      <c r="H3981">
        <f>ROUNDDOWN(ROUNDDOWN(ROUNDDOWN(ROUNDDOWN(ROUNDDOWN((能力值计算器!F6+能力值计算器!E6*2+ROUNDDOWN(D3981/4,0))*能力值计算器!C2/100+5,0)*能力值计算器!H6,0)*能力值计算器!K6,0)*能力值计算器!L6,0)*VLOOKUP(能力值计算器!J6,能力变化对照表!A:B,2,0),0)</f>
        <v>92</v>
      </c>
      <c r="I3981">
        <f>ROUNDDOWN(ROUNDDOWN(ROUNDDOWN(ROUNDDOWN(ROUNDDOWN((能力值计算器!F8+能力值计算器!E8*2+ROUNDDOWN(E3981/4,0))*能力值计算器!C2/100+5,0)*能力值计算器!H8,0)*能力值计算器!K8,0)*能力值计算器!L8,0)*VLOOKUP(能力值计算器!J8,能力变化对照表!A:B,2,0),0)</f>
        <v>-39</v>
      </c>
      <c r="J3981">
        <f t="shared" si="499"/>
        <v>0</v>
      </c>
      <c r="K3981">
        <f t="shared" si="500"/>
        <v>-6825</v>
      </c>
      <c r="L3981">
        <f t="shared" si="501"/>
        <v>9275</v>
      </c>
      <c r="M3981">
        <f t="shared" si="502"/>
        <v>253.1</v>
      </c>
      <c r="N3981">
        <f t="shared" si="503"/>
        <v>1</v>
      </c>
    </row>
    <row r="3982" spans="1:14">
      <c r="A3982">
        <f t="shared" si="496"/>
        <v>0</v>
      </c>
      <c r="B3982">
        <f t="shared" si="497"/>
        <v>0</v>
      </c>
      <c r="C3982">
        <v>240</v>
      </c>
      <c r="D3982">
        <v>56</v>
      </c>
      <c r="E3982">
        <f t="shared" si="498"/>
        <v>-999</v>
      </c>
      <c r="F3982">
        <f>能力值计算器!G2</f>
        <v>0</v>
      </c>
      <c r="G3982">
        <f>ROUNDDOWN((能力值计算器!F4+能力值计算器!E4*2+ROUNDDOWN(C3982/4,0))*能力值计算器!C2/100+10+能力值计算器!C2,0)</f>
        <v>175</v>
      </c>
      <c r="H3982">
        <f>ROUNDDOWN(ROUNDDOWN(ROUNDDOWN(ROUNDDOWN(ROUNDDOWN((能力值计算器!F6+能力值计算器!E6*2+ROUNDDOWN(D3982/4,0))*能力值计算器!C2/100+5,0)*能力值计算器!H6,0)*能力值计算器!K6,0)*能力值计算器!L6,0)*VLOOKUP(能力值计算器!J6,能力变化对照表!A:B,2,0),0)</f>
        <v>92</v>
      </c>
      <c r="I3982">
        <f>ROUNDDOWN(ROUNDDOWN(ROUNDDOWN(ROUNDDOWN(ROUNDDOWN((能力值计算器!F8+能力值计算器!E8*2+ROUNDDOWN(E3982/4,0))*能力值计算器!C2/100+5,0)*能力值计算器!H8,0)*能力值计算器!K8,0)*能力值计算器!L8,0)*VLOOKUP(能力值计算器!J8,能力变化对照表!A:B,2,0),0)</f>
        <v>-39</v>
      </c>
      <c r="J3982">
        <f t="shared" si="499"/>
        <v>0</v>
      </c>
      <c r="K3982">
        <f t="shared" si="500"/>
        <v>-6825</v>
      </c>
      <c r="L3982">
        <f t="shared" si="501"/>
        <v>9275</v>
      </c>
      <c r="M3982">
        <f t="shared" si="502"/>
        <v>253.1</v>
      </c>
      <c r="N3982">
        <f t="shared" si="503"/>
        <v>1</v>
      </c>
    </row>
    <row r="3983" spans="1:14">
      <c r="A3983">
        <f t="shared" si="496"/>
        <v>0</v>
      </c>
      <c r="B3983">
        <f t="shared" si="497"/>
        <v>0</v>
      </c>
      <c r="C3983">
        <v>220</v>
      </c>
      <c r="D3983">
        <v>60</v>
      </c>
      <c r="E3983">
        <f t="shared" si="498"/>
        <v>-999</v>
      </c>
      <c r="F3983">
        <f>能力值计算器!G2</f>
        <v>0</v>
      </c>
      <c r="G3983">
        <f>ROUNDDOWN((能力值计算器!F4+能力值计算器!E4*2+ROUNDDOWN(C3983/4,0))*能力值计算器!C2/100+10+能力值计算器!C2,0)</f>
        <v>173</v>
      </c>
      <c r="H3983">
        <f>ROUNDDOWN(ROUNDDOWN(ROUNDDOWN(ROUNDDOWN(ROUNDDOWN((能力值计算器!F6+能力值计算器!E6*2+ROUNDDOWN(D3983/4,0))*能力值计算器!C2/100+5,0)*能力值计算器!H6,0)*能力值计算器!K6,0)*能力值计算器!L6,0)*VLOOKUP(能力值计算器!J6,能力变化对照表!A:B,2,0),0)</f>
        <v>93</v>
      </c>
      <c r="I3983">
        <f>ROUNDDOWN(ROUNDDOWN(ROUNDDOWN(ROUNDDOWN(ROUNDDOWN((能力值计算器!F8+能力值计算器!E8*2+ROUNDDOWN(E3983/4,0))*能力值计算器!C2/100+5,0)*能力值计算器!H8,0)*能力值计算器!K8,0)*能力值计算器!L8,0)*VLOOKUP(能力值计算器!J8,能力变化对照表!A:B,2,0),0)</f>
        <v>-39</v>
      </c>
      <c r="J3983">
        <f t="shared" si="499"/>
        <v>0</v>
      </c>
      <c r="K3983">
        <f t="shared" si="500"/>
        <v>-6747</v>
      </c>
      <c r="L3983">
        <f t="shared" si="501"/>
        <v>9342</v>
      </c>
      <c r="M3983">
        <f t="shared" si="502"/>
        <v>251.1</v>
      </c>
      <c r="N3983">
        <f t="shared" si="503"/>
        <v>1</v>
      </c>
    </row>
    <row r="3984" spans="1:14">
      <c r="A3984">
        <f t="shared" si="496"/>
        <v>0</v>
      </c>
      <c r="B3984">
        <f t="shared" si="497"/>
        <v>0</v>
      </c>
      <c r="C3984">
        <v>220</v>
      </c>
      <c r="D3984">
        <v>64</v>
      </c>
      <c r="E3984">
        <f t="shared" si="498"/>
        <v>-999</v>
      </c>
      <c r="F3984">
        <f>能力值计算器!G2</f>
        <v>0</v>
      </c>
      <c r="G3984">
        <f>ROUNDDOWN((能力值计算器!F4+能力值计算器!E4*2+ROUNDDOWN(C3984/4,0))*能力值计算器!C2/100+10+能力值计算器!C2,0)</f>
        <v>173</v>
      </c>
      <c r="H3984">
        <f>ROUNDDOWN(ROUNDDOWN(ROUNDDOWN(ROUNDDOWN(ROUNDDOWN((能力值计算器!F6+能力值计算器!E6*2+ROUNDDOWN(D3984/4,0))*能力值计算器!C2/100+5,0)*能力值计算器!H6,0)*能力值计算器!K6,0)*能力值计算器!L6,0)*VLOOKUP(能力值计算器!J6,能力变化对照表!A:B,2,0),0)</f>
        <v>93</v>
      </c>
      <c r="I3984">
        <f>ROUNDDOWN(ROUNDDOWN(ROUNDDOWN(ROUNDDOWN(ROUNDDOWN((能力值计算器!F8+能力值计算器!E8*2+ROUNDDOWN(E3984/4,0))*能力值计算器!C2/100+5,0)*能力值计算器!H8,0)*能力值计算器!K8,0)*能力值计算器!L8,0)*VLOOKUP(能力值计算器!J8,能力变化对照表!A:B,2,0),0)</f>
        <v>-39</v>
      </c>
      <c r="J3984">
        <f t="shared" si="499"/>
        <v>0</v>
      </c>
      <c r="K3984">
        <f t="shared" si="500"/>
        <v>-6747</v>
      </c>
      <c r="L3984">
        <f t="shared" si="501"/>
        <v>9342</v>
      </c>
      <c r="M3984">
        <f t="shared" si="502"/>
        <v>251.1</v>
      </c>
      <c r="N3984">
        <f t="shared" si="503"/>
        <v>1</v>
      </c>
    </row>
    <row r="3985" spans="1:14">
      <c r="A3985">
        <f t="shared" si="496"/>
        <v>0</v>
      </c>
      <c r="B3985">
        <f t="shared" si="497"/>
        <v>0</v>
      </c>
      <c r="C3985">
        <v>224</v>
      </c>
      <c r="D3985">
        <v>60</v>
      </c>
      <c r="E3985">
        <f t="shared" si="498"/>
        <v>-999</v>
      </c>
      <c r="F3985">
        <f>能力值计算器!G2</f>
        <v>0</v>
      </c>
      <c r="G3985">
        <f>ROUNDDOWN((能力值计算器!F4+能力值计算器!E4*2+ROUNDDOWN(C3985/4,0))*能力值计算器!C2/100+10+能力值计算器!C2,0)</f>
        <v>173</v>
      </c>
      <c r="H3985">
        <f>ROUNDDOWN(ROUNDDOWN(ROUNDDOWN(ROUNDDOWN(ROUNDDOWN((能力值计算器!F6+能力值计算器!E6*2+ROUNDDOWN(D3985/4,0))*能力值计算器!C2/100+5,0)*能力值计算器!H6,0)*能力值计算器!K6,0)*能力值计算器!L6,0)*VLOOKUP(能力值计算器!J6,能力变化对照表!A:B,2,0),0)</f>
        <v>93</v>
      </c>
      <c r="I3985">
        <f>ROUNDDOWN(ROUNDDOWN(ROUNDDOWN(ROUNDDOWN(ROUNDDOWN((能力值计算器!F8+能力值计算器!E8*2+ROUNDDOWN(E3985/4,0))*能力值计算器!C2/100+5,0)*能力值计算器!H8,0)*能力值计算器!K8,0)*能力值计算器!L8,0)*VLOOKUP(能力值计算器!J8,能力变化对照表!A:B,2,0),0)</f>
        <v>-39</v>
      </c>
      <c r="J3985">
        <f t="shared" si="499"/>
        <v>0</v>
      </c>
      <c r="K3985">
        <f t="shared" si="500"/>
        <v>-6747</v>
      </c>
      <c r="L3985">
        <f t="shared" si="501"/>
        <v>9342</v>
      </c>
      <c r="M3985">
        <f t="shared" si="502"/>
        <v>251.1</v>
      </c>
      <c r="N3985">
        <f t="shared" si="503"/>
        <v>1</v>
      </c>
    </row>
    <row r="3986" spans="1:14">
      <c r="A3986">
        <f t="shared" si="496"/>
        <v>0</v>
      </c>
      <c r="B3986">
        <f t="shared" si="497"/>
        <v>0</v>
      </c>
      <c r="C3986">
        <v>224</v>
      </c>
      <c r="D3986">
        <v>64</v>
      </c>
      <c r="E3986">
        <f t="shared" si="498"/>
        <v>-999</v>
      </c>
      <c r="F3986">
        <f>能力值计算器!G2</f>
        <v>0</v>
      </c>
      <c r="G3986">
        <f>ROUNDDOWN((能力值计算器!F4+能力值计算器!E4*2+ROUNDDOWN(C3986/4,0))*能力值计算器!C2/100+10+能力值计算器!C2,0)</f>
        <v>173</v>
      </c>
      <c r="H3986">
        <f>ROUNDDOWN(ROUNDDOWN(ROUNDDOWN(ROUNDDOWN(ROUNDDOWN((能力值计算器!F6+能力值计算器!E6*2+ROUNDDOWN(D3986/4,0))*能力值计算器!C2/100+5,0)*能力值计算器!H6,0)*能力值计算器!K6,0)*能力值计算器!L6,0)*VLOOKUP(能力值计算器!J6,能力变化对照表!A:B,2,0),0)</f>
        <v>93</v>
      </c>
      <c r="I3986">
        <f>ROUNDDOWN(ROUNDDOWN(ROUNDDOWN(ROUNDDOWN(ROUNDDOWN((能力值计算器!F8+能力值计算器!E8*2+ROUNDDOWN(E3986/4,0))*能力值计算器!C2/100+5,0)*能力值计算器!H8,0)*能力值计算器!K8,0)*能力值计算器!L8,0)*VLOOKUP(能力值计算器!J8,能力变化对照表!A:B,2,0),0)</f>
        <v>-39</v>
      </c>
      <c r="J3986">
        <f t="shared" si="499"/>
        <v>0</v>
      </c>
      <c r="K3986">
        <f t="shared" si="500"/>
        <v>-6747</v>
      </c>
      <c r="L3986">
        <f t="shared" si="501"/>
        <v>9342</v>
      </c>
      <c r="M3986">
        <f t="shared" si="502"/>
        <v>251.1</v>
      </c>
      <c r="N3986">
        <f t="shared" si="503"/>
        <v>1</v>
      </c>
    </row>
    <row r="3987" spans="1:14">
      <c r="A3987">
        <f t="shared" si="496"/>
        <v>0</v>
      </c>
      <c r="B3987">
        <f t="shared" si="497"/>
        <v>0</v>
      </c>
      <c r="C3987">
        <v>204</v>
      </c>
      <c r="D3987">
        <v>68</v>
      </c>
      <c r="E3987">
        <f t="shared" si="498"/>
        <v>-999</v>
      </c>
      <c r="F3987">
        <f>能力值计算器!G2</f>
        <v>0</v>
      </c>
      <c r="G3987">
        <f>ROUNDDOWN((能力值计算器!F4+能力值计算器!E4*2+ROUNDDOWN(C3987/4,0))*能力值计算器!C2/100+10+能力值计算器!C2,0)</f>
        <v>171</v>
      </c>
      <c r="H3987">
        <f>ROUNDDOWN(ROUNDDOWN(ROUNDDOWN(ROUNDDOWN(ROUNDDOWN((能力值计算器!F6+能力值计算器!E6*2+ROUNDDOWN(D3987/4,0))*能力值计算器!C2/100+5,0)*能力值计算器!H6,0)*能力值计算器!K6,0)*能力值计算器!L6,0)*VLOOKUP(能力值计算器!J6,能力变化对照表!A:B,2,0),0)</f>
        <v>94</v>
      </c>
      <c r="I3987">
        <f>ROUNDDOWN(ROUNDDOWN(ROUNDDOWN(ROUNDDOWN(ROUNDDOWN((能力值计算器!F8+能力值计算器!E8*2+ROUNDDOWN(E3987/4,0))*能力值计算器!C2/100+5,0)*能力值计算器!H8,0)*能力值计算器!K8,0)*能力值计算器!L8,0)*VLOOKUP(能力值计算器!J8,能力变化对照表!A:B,2,0),0)</f>
        <v>-39</v>
      </c>
      <c r="J3987">
        <f t="shared" si="499"/>
        <v>0</v>
      </c>
      <c r="K3987">
        <f t="shared" si="500"/>
        <v>-6669</v>
      </c>
      <c r="L3987">
        <f t="shared" si="501"/>
        <v>9405</v>
      </c>
      <c r="M3987">
        <f t="shared" si="502"/>
        <v>249.1</v>
      </c>
      <c r="N3987">
        <f t="shared" si="503"/>
        <v>1</v>
      </c>
    </row>
    <row r="3988" spans="1:14">
      <c r="A3988">
        <f t="shared" si="496"/>
        <v>0</v>
      </c>
      <c r="B3988">
        <f t="shared" si="497"/>
        <v>0</v>
      </c>
      <c r="C3988">
        <v>204</v>
      </c>
      <c r="D3988">
        <v>72</v>
      </c>
      <c r="E3988">
        <f t="shared" si="498"/>
        <v>-999</v>
      </c>
      <c r="F3988">
        <f>能力值计算器!G2</f>
        <v>0</v>
      </c>
      <c r="G3988">
        <f>ROUNDDOWN((能力值计算器!F4+能力值计算器!E4*2+ROUNDDOWN(C3988/4,0))*能力值计算器!C2/100+10+能力值计算器!C2,0)</f>
        <v>171</v>
      </c>
      <c r="H3988">
        <f>ROUNDDOWN(ROUNDDOWN(ROUNDDOWN(ROUNDDOWN(ROUNDDOWN((能力值计算器!F6+能力值计算器!E6*2+ROUNDDOWN(D3988/4,0))*能力值计算器!C2/100+5,0)*能力值计算器!H6,0)*能力值计算器!K6,0)*能力值计算器!L6,0)*VLOOKUP(能力值计算器!J6,能力变化对照表!A:B,2,0),0)</f>
        <v>94</v>
      </c>
      <c r="I3988">
        <f>ROUNDDOWN(ROUNDDOWN(ROUNDDOWN(ROUNDDOWN(ROUNDDOWN((能力值计算器!F8+能力值计算器!E8*2+ROUNDDOWN(E3988/4,0))*能力值计算器!C2/100+5,0)*能力值计算器!H8,0)*能力值计算器!K8,0)*能力值计算器!L8,0)*VLOOKUP(能力值计算器!J8,能力变化对照表!A:B,2,0),0)</f>
        <v>-39</v>
      </c>
      <c r="J3988">
        <f t="shared" si="499"/>
        <v>0</v>
      </c>
      <c r="K3988">
        <f t="shared" si="500"/>
        <v>-6669</v>
      </c>
      <c r="L3988">
        <f t="shared" si="501"/>
        <v>9405</v>
      </c>
      <c r="M3988">
        <f t="shared" si="502"/>
        <v>249.1</v>
      </c>
      <c r="N3988">
        <f t="shared" si="503"/>
        <v>1</v>
      </c>
    </row>
    <row r="3989" spans="1:14">
      <c r="A3989">
        <f t="shared" si="496"/>
        <v>0</v>
      </c>
      <c r="B3989">
        <f t="shared" si="497"/>
        <v>0</v>
      </c>
      <c r="C3989">
        <v>208</v>
      </c>
      <c r="D3989">
        <v>68</v>
      </c>
      <c r="E3989">
        <f t="shared" si="498"/>
        <v>-999</v>
      </c>
      <c r="F3989">
        <f>能力值计算器!G2</f>
        <v>0</v>
      </c>
      <c r="G3989">
        <f>ROUNDDOWN((能力值计算器!F4+能力值计算器!E4*2+ROUNDDOWN(C3989/4,0))*能力值计算器!C2/100+10+能力值计算器!C2,0)</f>
        <v>171</v>
      </c>
      <c r="H3989">
        <f>ROUNDDOWN(ROUNDDOWN(ROUNDDOWN(ROUNDDOWN(ROUNDDOWN((能力值计算器!F6+能力值计算器!E6*2+ROUNDDOWN(D3989/4,0))*能力值计算器!C2/100+5,0)*能力值计算器!H6,0)*能力值计算器!K6,0)*能力值计算器!L6,0)*VLOOKUP(能力值计算器!J6,能力变化对照表!A:B,2,0),0)</f>
        <v>94</v>
      </c>
      <c r="I3989">
        <f>ROUNDDOWN(ROUNDDOWN(ROUNDDOWN(ROUNDDOWN(ROUNDDOWN((能力值计算器!F8+能力值计算器!E8*2+ROUNDDOWN(E3989/4,0))*能力值计算器!C2/100+5,0)*能力值计算器!H8,0)*能力值计算器!K8,0)*能力值计算器!L8,0)*VLOOKUP(能力值计算器!J8,能力变化对照表!A:B,2,0),0)</f>
        <v>-39</v>
      </c>
      <c r="J3989">
        <f t="shared" si="499"/>
        <v>0</v>
      </c>
      <c r="K3989">
        <f t="shared" si="500"/>
        <v>-6669</v>
      </c>
      <c r="L3989">
        <f t="shared" si="501"/>
        <v>9405</v>
      </c>
      <c r="M3989">
        <f t="shared" si="502"/>
        <v>249.1</v>
      </c>
      <c r="N3989">
        <f t="shared" si="503"/>
        <v>1</v>
      </c>
    </row>
    <row r="3990" spans="1:14">
      <c r="A3990">
        <f t="shared" si="496"/>
        <v>0</v>
      </c>
      <c r="B3990">
        <f t="shared" si="497"/>
        <v>0</v>
      </c>
      <c r="C3990">
        <v>208</v>
      </c>
      <c r="D3990">
        <v>72</v>
      </c>
      <c r="E3990">
        <f t="shared" si="498"/>
        <v>-999</v>
      </c>
      <c r="F3990">
        <f>能力值计算器!G2</f>
        <v>0</v>
      </c>
      <c r="G3990">
        <f>ROUNDDOWN((能力值计算器!F4+能力值计算器!E4*2+ROUNDDOWN(C3990/4,0))*能力值计算器!C2/100+10+能力值计算器!C2,0)</f>
        <v>171</v>
      </c>
      <c r="H3990">
        <f>ROUNDDOWN(ROUNDDOWN(ROUNDDOWN(ROUNDDOWN(ROUNDDOWN((能力值计算器!F6+能力值计算器!E6*2+ROUNDDOWN(D3990/4,0))*能力值计算器!C2/100+5,0)*能力值计算器!H6,0)*能力值计算器!K6,0)*能力值计算器!L6,0)*VLOOKUP(能力值计算器!J6,能力变化对照表!A:B,2,0),0)</f>
        <v>94</v>
      </c>
      <c r="I3990">
        <f>ROUNDDOWN(ROUNDDOWN(ROUNDDOWN(ROUNDDOWN(ROUNDDOWN((能力值计算器!F8+能力值计算器!E8*2+ROUNDDOWN(E3990/4,0))*能力值计算器!C2/100+5,0)*能力值计算器!H8,0)*能力值计算器!K8,0)*能力值计算器!L8,0)*VLOOKUP(能力值计算器!J8,能力变化对照表!A:B,2,0),0)</f>
        <v>-39</v>
      </c>
      <c r="J3990">
        <f t="shared" si="499"/>
        <v>0</v>
      </c>
      <c r="K3990">
        <f t="shared" si="500"/>
        <v>-6669</v>
      </c>
      <c r="L3990">
        <f t="shared" si="501"/>
        <v>9405</v>
      </c>
      <c r="M3990">
        <f t="shared" si="502"/>
        <v>249.1</v>
      </c>
      <c r="N3990">
        <f t="shared" si="503"/>
        <v>1</v>
      </c>
    </row>
    <row r="3991" spans="1:14">
      <c r="A3991">
        <f t="shared" si="496"/>
        <v>0</v>
      </c>
      <c r="B3991">
        <f t="shared" si="497"/>
        <v>0</v>
      </c>
      <c r="C3991">
        <v>188</v>
      </c>
      <c r="D3991">
        <v>76</v>
      </c>
      <c r="E3991">
        <f t="shared" si="498"/>
        <v>-999</v>
      </c>
      <c r="F3991">
        <f>能力值计算器!G2</f>
        <v>0</v>
      </c>
      <c r="G3991">
        <f>ROUNDDOWN((能力值计算器!F4+能力值计算器!E4*2+ROUNDDOWN(C3991/4,0))*能力值计算器!C2/100+10+能力值计算器!C2,0)</f>
        <v>169</v>
      </c>
      <c r="H3991">
        <f>ROUNDDOWN(ROUNDDOWN(ROUNDDOWN(ROUNDDOWN(ROUNDDOWN((能力值计算器!F6+能力值计算器!E6*2+ROUNDDOWN(D3991/4,0))*能力值计算器!C2/100+5,0)*能力值计算器!H6,0)*能力值计算器!K6,0)*能力值计算器!L6,0)*VLOOKUP(能力值计算器!J6,能力变化对照表!A:B,2,0),0)</f>
        <v>95</v>
      </c>
      <c r="I3991">
        <f>ROUNDDOWN(ROUNDDOWN(ROUNDDOWN(ROUNDDOWN(ROUNDDOWN((能力值计算器!F8+能力值计算器!E8*2+ROUNDDOWN(E3991/4,0))*能力值计算器!C2/100+5,0)*能力值计算器!H8,0)*能力值计算器!K8,0)*能力值计算器!L8,0)*VLOOKUP(能力值计算器!J8,能力变化对照表!A:B,2,0),0)</f>
        <v>-39</v>
      </c>
      <c r="J3991">
        <f t="shared" si="499"/>
        <v>0</v>
      </c>
      <c r="K3991">
        <f t="shared" si="500"/>
        <v>-6591</v>
      </c>
      <c r="L3991">
        <f t="shared" si="501"/>
        <v>9464</v>
      </c>
      <c r="M3991">
        <f t="shared" si="502"/>
        <v>247.1</v>
      </c>
      <c r="N3991">
        <f t="shared" si="503"/>
        <v>1</v>
      </c>
    </row>
    <row r="3992" spans="1:14">
      <c r="A3992">
        <f t="shared" si="496"/>
        <v>0</v>
      </c>
      <c r="B3992">
        <f t="shared" si="497"/>
        <v>0</v>
      </c>
      <c r="C3992">
        <v>188</v>
      </c>
      <c r="D3992">
        <v>80</v>
      </c>
      <c r="E3992">
        <f t="shared" si="498"/>
        <v>-999</v>
      </c>
      <c r="F3992">
        <f>能力值计算器!G2</f>
        <v>0</v>
      </c>
      <c r="G3992">
        <f>ROUNDDOWN((能力值计算器!F4+能力值计算器!E4*2+ROUNDDOWN(C3992/4,0))*能力值计算器!C2/100+10+能力值计算器!C2,0)</f>
        <v>169</v>
      </c>
      <c r="H3992">
        <f>ROUNDDOWN(ROUNDDOWN(ROUNDDOWN(ROUNDDOWN(ROUNDDOWN((能力值计算器!F6+能力值计算器!E6*2+ROUNDDOWN(D3992/4,0))*能力值计算器!C2/100+5,0)*能力值计算器!H6,0)*能力值计算器!K6,0)*能力值计算器!L6,0)*VLOOKUP(能力值计算器!J6,能力变化对照表!A:B,2,0),0)</f>
        <v>95</v>
      </c>
      <c r="I3992">
        <f>ROUNDDOWN(ROUNDDOWN(ROUNDDOWN(ROUNDDOWN(ROUNDDOWN((能力值计算器!F8+能力值计算器!E8*2+ROUNDDOWN(E3992/4,0))*能力值计算器!C2/100+5,0)*能力值计算器!H8,0)*能力值计算器!K8,0)*能力值计算器!L8,0)*VLOOKUP(能力值计算器!J8,能力变化对照表!A:B,2,0),0)</f>
        <v>-39</v>
      </c>
      <c r="J3992">
        <f t="shared" si="499"/>
        <v>0</v>
      </c>
      <c r="K3992">
        <f t="shared" si="500"/>
        <v>-6591</v>
      </c>
      <c r="L3992">
        <f t="shared" si="501"/>
        <v>9464</v>
      </c>
      <c r="M3992">
        <f t="shared" si="502"/>
        <v>247.1</v>
      </c>
      <c r="N3992">
        <f t="shared" si="503"/>
        <v>1</v>
      </c>
    </row>
    <row r="3993" spans="1:14">
      <c r="A3993">
        <f t="shared" si="496"/>
        <v>0</v>
      </c>
      <c r="B3993">
        <f t="shared" si="497"/>
        <v>0</v>
      </c>
      <c r="C3993">
        <v>192</v>
      </c>
      <c r="D3993">
        <v>76</v>
      </c>
      <c r="E3993">
        <f t="shared" si="498"/>
        <v>-999</v>
      </c>
      <c r="F3993">
        <f>能力值计算器!G2</f>
        <v>0</v>
      </c>
      <c r="G3993">
        <f>ROUNDDOWN((能力值计算器!F4+能力值计算器!E4*2+ROUNDDOWN(C3993/4,0))*能力值计算器!C2/100+10+能力值计算器!C2,0)</f>
        <v>169</v>
      </c>
      <c r="H3993">
        <f>ROUNDDOWN(ROUNDDOWN(ROUNDDOWN(ROUNDDOWN(ROUNDDOWN((能力值计算器!F6+能力值计算器!E6*2+ROUNDDOWN(D3993/4,0))*能力值计算器!C2/100+5,0)*能力值计算器!H6,0)*能力值计算器!K6,0)*能力值计算器!L6,0)*VLOOKUP(能力值计算器!J6,能力变化对照表!A:B,2,0),0)</f>
        <v>95</v>
      </c>
      <c r="I3993">
        <f>ROUNDDOWN(ROUNDDOWN(ROUNDDOWN(ROUNDDOWN(ROUNDDOWN((能力值计算器!F8+能力值计算器!E8*2+ROUNDDOWN(E3993/4,0))*能力值计算器!C2/100+5,0)*能力值计算器!H8,0)*能力值计算器!K8,0)*能力值计算器!L8,0)*VLOOKUP(能力值计算器!J8,能力变化对照表!A:B,2,0),0)</f>
        <v>-39</v>
      </c>
      <c r="J3993">
        <f t="shared" si="499"/>
        <v>0</v>
      </c>
      <c r="K3993">
        <f t="shared" si="500"/>
        <v>-6591</v>
      </c>
      <c r="L3993">
        <f t="shared" si="501"/>
        <v>9464</v>
      </c>
      <c r="M3993">
        <f t="shared" si="502"/>
        <v>247.1</v>
      </c>
      <c r="N3993">
        <f t="shared" si="503"/>
        <v>1</v>
      </c>
    </row>
    <row r="3994" spans="1:14">
      <c r="A3994">
        <f t="shared" si="496"/>
        <v>0</v>
      </c>
      <c r="B3994">
        <f t="shared" si="497"/>
        <v>0</v>
      </c>
      <c r="C3994">
        <v>192</v>
      </c>
      <c r="D3994">
        <v>80</v>
      </c>
      <c r="E3994">
        <f t="shared" si="498"/>
        <v>-999</v>
      </c>
      <c r="F3994">
        <f>能力值计算器!G2</f>
        <v>0</v>
      </c>
      <c r="G3994">
        <f>ROUNDDOWN((能力值计算器!F4+能力值计算器!E4*2+ROUNDDOWN(C3994/4,0))*能力值计算器!C2/100+10+能力值计算器!C2,0)</f>
        <v>169</v>
      </c>
      <c r="H3994">
        <f>ROUNDDOWN(ROUNDDOWN(ROUNDDOWN(ROUNDDOWN(ROUNDDOWN((能力值计算器!F6+能力值计算器!E6*2+ROUNDDOWN(D3994/4,0))*能力值计算器!C2/100+5,0)*能力值计算器!H6,0)*能力值计算器!K6,0)*能力值计算器!L6,0)*VLOOKUP(能力值计算器!J6,能力变化对照表!A:B,2,0),0)</f>
        <v>95</v>
      </c>
      <c r="I3994">
        <f>ROUNDDOWN(ROUNDDOWN(ROUNDDOWN(ROUNDDOWN(ROUNDDOWN((能力值计算器!F8+能力值计算器!E8*2+ROUNDDOWN(E3994/4,0))*能力值计算器!C2/100+5,0)*能力值计算器!H8,0)*能力值计算器!K8,0)*能力值计算器!L8,0)*VLOOKUP(能力值计算器!J8,能力变化对照表!A:B,2,0),0)</f>
        <v>-39</v>
      </c>
      <c r="J3994">
        <f t="shared" si="499"/>
        <v>0</v>
      </c>
      <c r="K3994">
        <f t="shared" si="500"/>
        <v>-6591</v>
      </c>
      <c r="L3994">
        <f t="shared" si="501"/>
        <v>9464</v>
      </c>
      <c r="M3994">
        <f t="shared" si="502"/>
        <v>247.1</v>
      </c>
      <c r="N3994">
        <f t="shared" si="503"/>
        <v>1</v>
      </c>
    </row>
    <row r="3995" spans="1:14">
      <c r="A3995">
        <f t="shared" si="496"/>
        <v>0</v>
      </c>
      <c r="B3995">
        <f t="shared" si="497"/>
        <v>0</v>
      </c>
      <c r="C3995">
        <v>172</v>
      </c>
      <c r="D3995">
        <v>88</v>
      </c>
      <c r="E3995">
        <f t="shared" si="498"/>
        <v>-999</v>
      </c>
      <c r="F3995">
        <f>能力值计算器!G2</f>
        <v>0</v>
      </c>
      <c r="G3995">
        <f>ROUNDDOWN((能力值计算器!F4+能力值计算器!E4*2+ROUNDDOWN(C3995/4,0))*能力值计算器!C2/100+10+能力值计算器!C2,0)</f>
        <v>167</v>
      </c>
      <c r="H3995">
        <f>ROUNDDOWN(ROUNDDOWN(ROUNDDOWN(ROUNDDOWN(ROUNDDOWN((能力值计算器!F6+能力值计算器!E6*2+ROUNDDOWN(D3995/4,0))*能力值计算器!C2/100+5,0)*能力值计算器!H6,0)*能力值计算器!K6,0)*能力值计算器!L6,0)*VLOOKUP(能力值计算器!J6,能力变化对照表!A:B,2,0),0)</f>
        <v>96</v>
      </c>
      <c r="I3995">
        <f>ROUNDDOWN(ROUNDDOWN(ROUNDDOWN(ROUNDDOWN(ROUNDDOWN((能力值计算器!F8+能力值计算器!E8*2+ROUNDDOWN(E3995/4,0))*能力值计算器!C2/100+5,0)*能力值计算器!H8,0)*能力值计算器!K8,0)*能力值计算器!L8,0)*VLOOKUP(能力值计算器!J8,能力变化对照表!A:B,2,0),0)</f>
        <v>-39</v>
      </c>
      <c r="J3995">
        <f t="shared" si="499"/>
        <v>0</v>
      </c>
      <c r="K3995">
        <f t="shared" si="500"/>
        <v>-6513</v>
      </c>
      <c r="L3995">
        <f t="shared" si="501"/>
        <v>9519</v>
      </c>
      <c r="M3995">
        <f t="shared" si="502"/>
        <v>245.1</v>
      </c>
      <c r="N3995">
        <f t="shared" si="503"/>
        <v>1</v>
      </c>
    </row>
    <row r="3996" spans="1:14">
      <c r="A3996">
        <f t="shared" si="496"/>
        <v>0</v>
      </c>
      <c r="B3996">
        <f t="shared" si="497"/>
        <v>0</v>
      </c>
      <c r="C3996">
        <v>176</v>
      </c>
      <c r="D3996">
        <v>84</v>
      </c>
      <c r="E3996">
        <f t="shared" si="498"/>
        <v>-999</v>
      </c>
      <c r="F3996">
        <f>能力值计算器!G2</f>
        <v>0</v>
      </c>
      <c r="G3996">
        <f>ROUNDDOWN((能力值计算器!F4+能力值计算器!E4*2+ROUNDDOWN(C3996/4,0))*能力值计算器!C2/100+10+能力值计算器!C2,0)</f>
        <v>167</v>
      </c>
      <c r="H3996">
        <f>ROUNDDOWN(ROUNDDOWN(ROUNDDOWN(ROUNDDOWN(ROUNDDOWN((能力值计算器!F6+能力值计算器!E6*2+ROUNDDOWN(D3996/4,0))*能力值计算器!C2/100+5,0)*能力值计算器!H6,0)*能力值计算器!K6,0)*能力值计算器!L6,0)*VLOOKUP(能力值计算器!J6,能力变化对照表!A:B,2,0),0)</f>
        <v>96</v>
      </c>
      <c r="I3996">
        <f>ROUNDDOWN(ROUNDDOWN(ROUNDDOWN(ROUNDDOWN(ROUNDDOWN((能力值计算器!F8+能力值计算器!E8*2+ROUNDDOWN(E3996/4,0))*能力值计算器!C2/100+5,0)*能力值计算器!H8,0)*能力值计算器!K8,0)*能力值计算器!L8,0)*VLOOKUP(能力值计算器!J8,能力变化对照表!A:B,2,0),0)</f>
        <v>-39</v>
      </c>
      <c r="J3996">
        <f t="shared" si="499"/>
        <v>0</v>
      </c>
      <c r="K3996">
        <f t="shared" si="500"/>
        <v>-6513</v>
      </c>
      <c r="L3996">
        <f t="shared" si="501"/>
        <v>9519</v>
      </c>
      <c r="M3996">
        <f t="shared" si="502"/>
        <v>245.1</v>
      </c>
      <c r="N3996">
        <f t="shared" si="503"/>
        <v>1</v>
      </c>
    </row>
    <row r="3997" spans="1:14">
      <c r="A3997">
        <f t="shared" si="496"/>
        <v>0</v>
      </c>
      <c r="B3997">
        <f t="shared" si="497"/>
        <v>0</v>
      </c>
      <c r="C3997">
        <v>176</v>
      </c>
      <c r="D3997">
        <v>88</v>
      </c>
      <c r="E3997">
        <f t="shared" si="498"/>
        <v>-999</v>
      </c>
      <c r="F3997">
        <f>能力值计算器!G2</f>
        <v>0</v>
      </c>
      <c r="G3997">
        <f>ROUNDDOWN((能力值计算器!F4+能力值计算器!E4*2+ROUNDDOWN(C3997/4,0))*能力值计算器!C2/100+10+能力值计算器!C2,0)</f>
        <v>167</v>
      </c>
      <c r="H3997">
        <f>ROUNDDOWN(ROUNDDOWN(ROUNDDOWN(ROUNDDOWN(ROUNDDOWN((能力值计算器!F6+能力值计算器!E6*2+ROUNDDOWN(D3997/4,0))*能力值计算器!C2/100+5,0)*能力值计算器!H6,0)*能力值计算器!K6,0)*能力值计算器!L6,0)*VLOOKUP(能力值计算器!J6,能力变化对照表!A:B,2,0),0)</f>
        <v>96</v>
      </c>
      <c r="I3997">
        <f>ROUNDDOWN(ROUNDDOWN(ROUNDDOWN(ROUNDDOWN(ROUNDDOWN((能力值计算器!F8+能力值计算器!E8*2+ROUNDDOWN(E3997/4,0))*能力值计算器!C2/100+5,0)*能力值计算器!H8,0)*能力值计算器!K8,0)*能力值计算器!L8,0)*VLOOKUP(能力值计算器!J8,能力变化对照表!A:B,2,0),0)</f>
        <v>-39</v>
      </c>
      <c r="J3997">
        <f t="shared" si="499"/>
        <v>0</v>
      </c>
      <c r="K3997">
        <f t="shared" si="500"/>
        <v>-6513</v>
      </c>
      <c r="L3997">
        <f t="shared" si="501"/>
        <v>9519</v>
      </c>
      <c r="M3997">
        <f t="shared" si="502"/>
        <v>245.1</v>
      </c>
      <c r="N3997">
        <f t="shared" si="503"/>
        <v>1</v>
      </c>
    </row>
    <row r="3998" spans="1:14">
      <c r="A3998">
        <f t="shared" si="496"/>
        <v>0</v>
      </c>
      <c r="B3998">
        <f t="shared" si="497"/>
        <v>0</v>
      </c>
      <c r="C3998">
        <v>244</v>
      </c>
      <c r="D3998">
        <v>44</v>
      </c>
      <c r="E3998">
        <f t="shared" si="498"/>
        <v>-999</v>
      </c>
      <c r="F3998">
        <f>能力值计算器!G2</f>
        <v>0</v>
      </c>
      <c r="G3998">
        <f>ROUNDDOWN((能力值计算器!F4+能力值计算器!E4*2+ROUNDDOWN(C3998/4,0))*能力值计算器!C2/100+10+能力值计算器!C2,0)</f>
        <v>176</v>
      </c>
      <c r="H3998">
        <f>ROUNDDOWN(ROUNDDOWN(ROUNDDOWN(ROUNDDOWN(ROUNDDOWN((能力值计算器!F6+能力值计算器!E6*2+ROUNDDOWN(D3998/4,0))*能力值计算器!C2/100+5,0)*能力值计算器!H6,0)*能力值计算器!K6,0)*能力值计算器!L6,0)*VLOOKUP(能力值计算器!J6,能力变化对照表!A:B,2,0),0)</f>
        <v>91</v>
      </c>
      <c r="I3998">
        <f>ROUNDDOWN(ROUNDDOWN(ROUNDDOWN(ROUNDDOWN(ROUNDDOWN((能力值计算器!F8+能力值计算器!E8*2+ROUNDDOWN(E3998/4,0))*能力值计算器!C2/100+5,0)*能力值计算器!H8,0)*能力值计算器!K8,0)*能力值计算器!L8,0)*VLOOKUP(能力值计算器!J8,能力变化对照表!A:B,2,0),0)</f>
        <v>-39</v>
      </c>
      <c r="J3998">
        <f t="shared" si="499"/>
        <v>0</v>
      </c>
      <c r="K3998">
        <f t="shared" si="500"/>
        <v>-6864</v>
      </c>
      <c r="L3998">
        <f t="shared" si="501"/>
        <v>9152</v>
      </c>
      <c r="M3998">
        <f t="shared" si="502"/>
        <v>254.1</v>
      </c>
      <c r="N3998">
        <f t="shared" si="503"/>
        <v>1</v>
      </c>
    </row>
    <row r="3999" spans="1:14">
      <c r="A3999">
        <f t="shared" si="496"/>
        <v>0</v>
      </c>
      <c r="B3999">
        <f t="shared" si="497"/>
        <v>0</v>
      </c>
      <c r="C3999">
        <v>244</v>
      </c>
      <c r="D3999">
        <v>48</v>
      </c>
      <c r="E3999">
        <f t="shared" si="498"/>
        <v>-999</v>
      </c>
      <c r="F3999">
        <f>能力值计算器!G2</f>
        <v>0</v>
      </c>
      <c r="G3999">
        <f>ROUNDDOWN((能力值计算器!F4+能力值计算器!E4*2+ROUNDDOWN(C3999/4,0))*能力值计算器!C2/100+10+能力值计算器!C2,0)</f>
        <v>176</v>
      </c>
      <c r="H3999">
        <f>ROUNDDOWN(ROUNDDOWN(ROUNDDOWN(ROUNDDOWN(ROUNDDOWN((能力值计算器!F6+能力值计算器!E6*2+ROUNDDOWN(D3999/4,0))*能力值计算器!C2/100+5,0)*能力值计算器!H6,0)*能力值计算器!K6,0)*能力值计算器!L6,0)*VLOOKUP(能力值计算器!J6,能力变化对照表!A:B,2,0),0)</f>
        <v>91</v>
      </c>
      <c r="I3999">
        <f>ROUNDDOWN(ROUNDDOWN(ROUNDDOWN(ROUNDDOWN(ROUNDDOWN((能力值计算器!F8+能力值计算器!E8*2+ROUNDDOWN(E3999/4,0))*能力值计算器!C2/100+5,0)*能力值计算器!H8,0)*能力值计算器!K8,0)*能力值计算器!L8,0)*VLOOKUP(能力值计算器!J8,能力变化对照表!A:B,2,0),0)</f>
        <v>-39</v>
      </c>
      <c r="J3999">
        <f t="shared" si="499"/>
        <v>0</v>
      </c>
      <c r="K3999">
        <f t="shared" si="500"/>
        <v>-6864</v>
      </c>
      <c r="L3999">
        <f t="shared" si="501"/>
        <v>9152</v>
      </c>
      <c r="M3999">
        <f t="shared" si="502"/>
        <v>254.1</v>
      </c>
      <c r="N3999">
        <f t="shared" si="503"/>
        <v>1</v>
      </c>
    </row>
    <row r="4000" spans="1:14">
      <c r="A4000">
        <f t="shared" si="496"/>
        <v>0</v>
      </c>
      <c r="B4000">
        <f t="shared" si="497"/>
        <v>0</v>
      </c>
      <c r="C4000">
        <v>248</v>
      </c>
      <c r="D4000">
        <v>44</v>
      </c>
      <c r="E4000">
        <f t="shared" si="498"/>
        <v>-999</v>
      </c>
      <c r="F4000">
        <f>能力值计算器!G2</f>
        <v>0</v>
      </c>
      <c r="G4000">
        <f>ROUNDDOWN((能力值计算器!F4+能力值计算器!E4*2+ROUNDDOWN(C4000/4,0))*能力值计算器!C2/100+10+能力值计算器!C2,0)</f>
        <v>176</v>
      </c>
      <c r="H4000">
        <f>ROUNDDOWN(ROUNDDOWN(ROUNDDOWN(ROUNDDOWN(ROUNDDOWN((能力值计算器!F6+能力值计算器!E6*2+ROUNDDOWN(D4000/4,0))*能力值计算器!C2/100+5,0)*能力值计算器!H6,0)*能力值计算器!K6,0)*能力值计算器!L6,0)*VLOOKUP(能力值计算器!J6,能力变化对照表!A:B,2,0),0)</f>
        <v>91</v>
      </c>
      <c r="I4000">
        <f>ROUNDDOWN(ROUNDDOWN(ROUNDDOWN(ROUNDDOWN(ROUNDDOWN((能力值计算器!F8+能力值计算器!E8*2+ROUNDDOWN(E4000/4,0))*能力值计算器!C2/100+5,0)*能力值计算器!H8,0)*能力值计算器!K8,0)*能力值计算器!L8,0)*VLOOKUP(能力值计算器!J8,能力变化对照表!A:B,2,0),0)</f>
        <v>-39</v>
      </c>
      <c r="J4000">
        <f t="shared" si="499"/>
        <v>0</v>
      </c>
      <c r="K4000">
        <f t="shared" si="500"/>
        <v>-6864</v>
      </c>
      <c r="L4000">
        <f t="shared" si="501"/>
        <v>9152</v>
      </c>
      <c r="M4000">
        <f t="shared" si="502"/>
        <v>254.1</v>
      </c>
      <c r="N4000">
        <f t="shared" si="503"/>
        <v>1</v>
      </c>
    </row>
    <row r="4001" spans="1:14">
      <c r="A4001">
        <f t="shared" si="496"/>
        <v>0</v>
      </c>
      <c r="B4001">
        <f t="shared" si="497"/>
        <v>0</v>
      </c>
      <c r="C4001">
        <v>248</v>
      </c>
      <c r="D4001">
        <v>48</v>
      </c>
      <c r="E4001">
        <f t="shared" si="498"/>
        <v>-999</v>
      </c>
      <c r="F4001">
        <f>能力值计算器!G2</f>
        <v>0</v>
      </c>
      <c r="G4001">
        <f>ROUNDDOWN((能力值计算器!F4+能力值计算器!E4*2+ROUNDDOWN(C4001/4,0))*能力值计算器!C2/100+10+能力值计算器!C2,0)</f>
        <v>176</v>
      </c>
      <c r="H4001">
        <f>ROUNDDOWN(ROUNDDOWN(ROUNDDOWN(ROUNDDOWN(ROUNDDOWN((能力值计算器!F6+能力值计算器!E6*2+ROUNDDOWN(D4001/4,0))*能力值计算器!C2/100+5,0)*能力值计算器!H6,0)*能力值计算器!K6,0)*能力值计算器!L6,0)*VLOOKUP(能力值计算器!J6,能力变化对照表!A:B,2,0),0)</f>
        <v>91</v>
      </c>
      <c r="I4001">
        <f>ROUNDDOWN(ROUNDDOWN(ROUNDDOWN(ROUNDDOWN(ROUNDDOWN((能力值计算器!F8+能力值计算器!E8*2+ROUNDDOWN(E4001/4,0))*能力值计算器!C2/100+5,0)*能力值计算器!H8,0)*能力值计算器!K8,0)*能力值计算器!L8,0)*VLOOKUP(能力值计算器!J8,能力变化对照表!A:B,2,0),0)</f>
        <v>-39</v>
      </c>
      <c r="J4001">
        <f t="shared" si="499"/>
        <v>0</v>
      </c>
      <c r="K4001">
        <f t="shared" si="500"/>
        <v>-6864</v>
      </c>
      <c r="L4001">
        <f t="shared" si="501"/>
        <v>9152</v>
      </c>
      <c r="M4001">
        <f t="shared" si="502"/>
        <v>254.1</v>
      </c>
      <c r="N4001">
        <f t="shared" si="503"/>
        <v>1</v>
      </c>
    </row>
    <row r="4002" spans="1:14">
      <c r="A4002">
        <f t="shared" si="496"/>
        <v>0</v>
      </c>
      <c r="B4002">
        <f t="shared" si="497"/>
        <v>0</v>
      </c>
      <c r="C4002">
        <v>228</v>
      </c>
      <c r="D4002">
        <v>52</v>
      </c>
      <c r="E4002">
        <f t="shared" si="498"/>
        <v>-999</v>
      </c>
      <c r="F4002">
        <f>能力值计算器!G2</f>
        <v>0</v>
      </c>
      <c r="G4002">
        <f>ROUNDDOWN((能力值计算器!F4+能力值计算器!E4*2+ROUNDDOWN(C4002/4,0))*能力值计算器!C2/100+10+能力值计算器!C2,0)</f>
        <v>174</v>
      </c>
      <c r="H4002">
        <f>ROUNDDOWN(ROUNDDOWN(ROUNDDOWN(ROUNDDOWN(ROUNDDOWN((能力值计算器!F6+能力值计算器!E6*2+ROUNDDOWN(D4002/4,0))*能力值计算器!C2/100+5,0)*能力值计算器!H6,0)*能力值计算器!K6,0)*能力值计算器!L6,0)*VLOOKUP(能力值计算器!J6,能力变化对照表!A:B,2,0),0)</f>
        <v>92</v>
      </c>
      <c r="I4002">
        <f>ROUNDDOWN(ROUNDDOWN(ROUNDDOWN(ROUNDDOWN(ROUNDDOWN((能力值计算器!F8+能力值计算器!E8*2+ROUNDDOWN(E4002/4,0))*能力值计算器!C2/100+5,0)*能力值计算器!H8,0)*能力值计算器!K8,0)*能力值计算器!L8,0)*VLOOKUP(能力值计算器!J8,能力变化对照表!A:B,2,0),0)</f>
        <v>-39</v>
      </c>
      <c r="J4002">
        <f t="shared" si="499"/>
        <v>0</v>
      </c>
      <c r="K4002">
        <f t="shared" si="500"/>
        <v>-6786</v>
      </c>
      <c r="L4002">
        <f t="shared" si="501"/>
        <v>9222</v>
      </c>
      <c r="M4002">
        <f t="shared" si="502"/>
        <v>252.1</v>
      </c>
      <c r="N4002">
        <f t="shared" si="503"/>
        <v>1</v>
      </c>
    </row>
    <row r="4003" spans="1:14">
      <c r="A4003">
        <f t="shared" si="496"/>
        <v>0</v>
      </c>
      <c r="B4003">
        <f t="shared" si="497"/>
        <v>0</v>
      </c>
      <c r="C4003">
        <v>228</v>
      </c>
      <c r="D4003">
        <v>56</v>
      </c>
      <c r="E4003">
        <f t="shared" si="498"/>
        <v>-999</v>
      </c>
      <c r="F4003">
        <f>能力值计算器!G2</f>
        <v>0</v>
      </c>
      <c r="G4003">
        <f>ROUNDDOWN((能力值计算器!F4+能力值计算器!E4*2+ROUNDDOWN(C4003/4,0))*能力值计算器!C2/100+10+能力值计算器!C2,0)</f>
        <v>174</v>
      </c>
      <c r="H4003">
        <f>ROUNDDOWN(ROUNDDOWN(ROUNDDOWN(ROUNDDOWN(ROUNDDOWN((能力值计算器!F6+能力值计算器!E6*2+ROUNDDOWN(D4003/4,0))*能力值计算器!C2/100+5,0)*能力值计算器!H6,0)*能力值计算器!K6,0)*能力值计算器!L6,0)*VLOOKUP(能力值计算器!J6,能力变化对照表!A:B,2,0),0)</f>
        <v>92</v>
      </c>
      <c r="I4003">
        <f>ROUNDDOWN(ROUNDDOWN(ROUNDDOWN(ROUNDDOWN(ROUNDDOWN((能力值计算器!F8+能力值计算器!E8*2+ROUNDDOWN(E4003/4,0))*能力值计算器!C2/100+5,0)*能力值计算器!H8,0)*能力值计算器!K8,0)*能力值计算器!L8,0)*VLOOKUP(能力值计算器!J8,能力变化对照表!A:B,2,0),0)</f>
        <v>-39</v>
      </c>
      <c r="J4003">
        <f t="shared" si="499"/>
        <v>0</v>
      </c>
      <c r="K4003">
        <f t="shared" si="500"/>
        <v>-6786</v>
      </c>
      <c r="L4003">
        <f t="shared" si="501"/>
        <v>9222</v>
      </c>
      <c r="M4003">
        <f t="shared" si="502"/>
        <v>252.1</v>
      </c>
      <c r="N4003">
        <f t="shared" si="503"/>
        <v>1</v>
      </c>
    </row>
    <row r="4004" spans="1:14">
      <c r="A4004">
        <f t="shared" si="496"/>
        <v>0</v>
      </c>
      <c r="B4004">
        <f t="shared" si="497"/>
        <v>0</v>
      </c>
      <c r="C4004">
        <v>232</v>
      </c>
      <c r="D4004">
        <v>52</v>
      </c>
      <c r="E4004">
        <f t="shared" si="498"/>
        <v>-999</v>
      </c>
      <c r="F4004">
        <f>能力值计算器!G2</f>
        <v>0</v>
      </c>
      <c r="G4004">
        <f>ROUNDDOWN((能力值计算器!F4+能力值计算器!E4*2+ROUNDDOWN(C4004/4,0))*能力值计算器!C2/100+10+能力值计算器!C2,0)</f>
        <v>174</v>
      </c>
      <c r="H4004">
        <f>ROUNDDOWN(ROUNDDOWN(ROUNDDOWN(ROUNDDOWN(ROUNDDOWN((能力值计算器!F6+能力值计算器!E6*2+ROUNDDOWN(D4004/4,0))*能力值计算器!C2/100+5,0)*能力值计算器!H6,0)*能力值计算器!K6,0)*能力值计算器!L6,0)*VLOOKUP(能力值计算器!J6,能力变化对照表!A:B,2,0),0)</f>
        <v>92</v>
      </c>
      <c r="I4004">
        <f>ROUNDDOWN(ROUNDDOWN(ROUNDDOWN(ROUNDDOWN(ROUNDDOWN((能力值计算器!F8+能力值计算器!E8*2+ROUNDDOWN(E4004/4,0))*能力值计算器!C2/100+5,0)*能力值计算器!H8,0)*能力值计算器!K8,0)*能力值计算器!L8,0)*VLOOKUP(能力值计算器!J8,能力变化对照表!A:B,2,0),0)</f>
        <v>-39</v>
      </c>
      <c r="J4004">
        <f t="shared" si="499"/>
        <v>0</v>
      </c>
      <c r="K4004">
        <f t="shared" si="500"/>
        <v>-6786</v>
      </c>
      <c r="L4004">
        <f t="shared" si="501"/>
        <v>9222</v>
      </c>
      <c r="M4004">
        <f t="shared" si="502"/>
        <v>252.1</v>
      </c>
      <c r="N4004">
        <f t="shared" si="503"/>
        <v>1</v>
      </c>
    </row>
    <row r="4005" spans="1:14">
      <c r="A4005">
        <f t="shared" si="496"/>
        <v>0</v>
      </c>
      <c r="B4005">
        <f t="shared" si="497"/>
        <v>0</v>
      </c>
      <c r="C4005">
        <v>232</v>
      </c>
      <c r="D4005">
        <v>56</v>
      </c>
      <c r="E4005">
        <f t="shared" si="498"/>
        <v>-999</v>
      </c>
      <c r="F4005">
        <f>能力值计算器!G2</f>
        <v>0</v>
      </c>
      <c r="G4005">
        <f>ROUNDDOWN((能力值计算器!F4+能力值计算器!E4*2+ROUNDDOWN(C4005/4,0))*能力值计算器!C2/100+10+能力值计算器!C2,0)</f>
        <v>174</v>
      </c>
      <c r="H4005">
        <f>ROUNDDOWN(ROUNDDOWN(ROUNDDOWN(ROUNDDOWN(ROUNDDOWN((能力值计算器!F6+能力值计算器!E6*2+ROUNDDOWN(D4005/4,0))*能力值计算器!C2/100+5,0)*能力值计算器!H6,0)*能力值计算器!K6,0)*能力值计算器!L6,0)*VLOOKUP(能力值计算器!J6,能力变化对照表!A:B,2,0),0)</f>
        <v>92</v>
      </c>
      <c r="I4005">
        <f>ROUNDDOWN(ROUNDDOWN(ROUNDDOWN(ROUNDDOWN(ROUNDDOWN((能力值计算器!F8+能力值计算器!E8*2+ROUNDDOWN(E4005/4,0))*能力值计算器!C2/100+5,0)*能力值计算器!H8,0)*能力值计算器!K8,0)*能力值计算器!L8,0)*VLOOKUP(能力值计算器!J8,能力变化对照表!A:B,2,0),0)</f>
        <v>-39</v>
      </c>
      <c r="J4005">
        <f t="shared" si="499"/>
        <v>0</v>
      </c>
      <c r="K4005">
        <f t="shared" si="500"/>
        <v>-6786</v>
      </c>
      <c r="L4005">
        <f t="shared" si="501"/>
        <v>9222</v>
      </c>
      <c r="M4005">
        <f t="shared" si="502"/>
        <v>252.1</v>
      </c>
      <c r="N4005">
        <f t="shared" si="503"/>
        <v>1</v>
      </c>
    </row>
    <row r="4006" spans="1:14">
      <c r="A4006">
        <f t="shared" si="496"/>
        <v>0</v>
      </c>
      <c r="B4006">
        <f t="shared" si="497"/>
        <v>0</v>
      </c>
      <c r="C4006">
        <v>212</v>
      </c>
      <c r="D4006">
        <v>60</v>
      </c>
      <c r="E4006">
        <f t="shared" si="498"/>
        <v>-999</v>
      </c>
      <c r="F4006">
        <f>能力值计算器!G2</f>
        <v>0</v>
      </c>
      <c r="G4006">
        <f>ROUNDDOWN((能力值计算器!F4+能力值计算器!E4*2+ROUNDDOWN(C4006/4,0))*能力值计算器!C2/100+10+能力值计算器!C2,0)</f>
        <v>172</v>
      </c>
      <c r="H4006">
        <f>ROUNDDOWN(ROUNDDOWN(ROUNDDOWN(ROUNDDOWN(ROUNDDOWN((能力值计算器!F6+能力值计算器!E6*2+ROUNDDOWN(D4006/4,0))*能力值计算器!C2/100+5,0)*能力值计算器!H6,0)*能力值计算器!K6,0)*能力值计算器!L6,0)*VLOOKUP(能力值计算器!J6,能力变化对照表!A:B,2,0),0)</f>
        <v>93</v>
      </c>
      <c r="I4006">
        <f>ROUNDDOWN(ROUNDDOWN(ROUNDDOWN(ROUNDDOWN(ROUNDDOWN((能力值计算器!F8+能力值计算器!E8*2+ROUNDDOWN(E4006/4,0))*能力值计算器!C2/100+5,0)*能力值计算器!H8,0)*能力值计算器!K8,0)*能力值计算器!L8,0)*VLOOKUP(能力值计算器!J8,能力变化对照表!A:B,2,0),0)</f>
        <v>-39</v>
      </c>
      <c r="J4006">
        <f t="shared" si="499"/>
        <v>0</v>
      </c>
      <c r="K4006">
        <f t="shared" si="500"/>
        <v>-6708</v>
      </c>
      <c r="L4006">
        <f t="shared" si="501"/>
        <v>9288</v>
      </c>
      <c r="M4006">
        <f t="shared" si="502"/>
        <v>250.1</v>
      </c>
      <c r="N4006">
        <f t="shared" si="503"/>
        <v>1</v>
      </c>
    </row>
    <row r="4007" spans="1:14">
      <c r="A4007">
        <f t="shared" si="496"/>
        <v>0</v>
      </c>
      <c r="B4007">
        <f t="shared" si="497"/>
        <v>0</v>
      </c>
      <c r="C4007">
        <v>212</v>
      </c>
      <c r="D4007">
        <v>64</v>
      </c>
      <c r="E4007">
        <f t="shared" si="498"/>
        <v>-999</v>
      </c>
      <c r="F4007">
        <f>能力值计算器!G2</f>
        <v>0</v>
      </c>
      <c r="G4007">
        <f>ROUNDDOWN((能力值计算器!F4+能力值计算器!E4*2+ROUNDDOWN(C4007/4,0))*能力值计算器!C2/100+10+能力值计算器!C2,0)</f>
        <v>172</v>
      </c>
      <c r="H4007">
        <f>ROUNDDOWN(ROUNDDOWN(ROUNDDOWN(ROUNDDOWN(ROUNDDOWN((能力值计算器!F6+能力值计算器!E6*2+ROUNDDOWN(D4007/4,0))*能力值计算器!C2/100+5,0)*能力值计算器!H6,0)*能力值计算器!K6,0)*能力值计算器!L6,0)*VLOOKUP(能力值计算器!J6,能力变化对照表!A:B,2,0),0)</f>
        <v>93</v>
      </c>
      <c r="I4007">
        <f>ROUNDDOWN(ROUNDDOWN(ROUNDDOWN(ROUNDDOWN(ROUNDDOWN((能力值计算器!F8+能力值计算器!E8*2+ROUNDDOWN(E4007/4,0))*能力值计算器!C2/100+5,0)*能力值计算器!H8,0)*能力值计算器!K8,0)*能力值计算器!L8,0)*VLOOKUP(能力值计算器!J8,能力变化对照表!A:B,2,0),0)</f>
        <v>-39</v>
      </c>
      <c r="J4007">
        <f t="shared" si="499"/>
        <v>0</v>
      </c>
      <c r="K4007">
        <f t="shared" si="500"/>
        <v>-6708</v>
      </c>
      <c r="L4007">
        <f t="shared" si="501"/>
        <v>9288</v>
      </c>
      <c r="M4007">
        <f t="shared" si="502"/>
        <v>250.1</v>
      </c>
      <c r="N4007">
        <f t="shared" si="503"/>
        <v>1</v>
      </c>
    </row>
    <row r="4008" spans="1:14">
      <c r="A4008">
        <f t="shared" si="496"/>
        <v>0</v>
      </c>
      <c r="B4008">
        <f t="shared" si="497"/>
        <v>0</v>
      </c>
      <c r="C4008">
        <v>216</v>
      </c>
      <c r="D4008">
        <v>60</v>
      </c>
      <c r="E4008">
        <f t="shared" si="498"/>
        <v>-999</v>
      </c>
      <c r="F4008">
        <f>能力值计算器!G2</f>
        <v>0</v>
      </c>
      <c r="G4008">
        <f>ROUNDDOWN((能力值计算器!F4+能力值计算器!E4*2+ROUNDDOWN(C4008/4,0))*能力值计算器!C2/100+10+能力值计算器!C2,0)</f>
        <v>172</v>
      </c>
      <c r="H4008">
        <f>ROUNDDOWN(ROUNDDOWN(ROUNDDOWN(ROUNDDOWN(ROUNDDOWN((能力值计算器!F6+能力值计算器!E6*2+ROUNDDOWN(D4008/4,0))*能力值计算器!C2/100+5,0)*能力值计算器!H6,0)*能力值计算器!K6,0)*能力值计算器!L6,0)*VLOOKUP(能力值计算器!J6,能力变化对照表!A:B,2,0),0)</f>
        <v>93</v>
      </c>
      <c r="I4008">
        <f>ROUNDDOWN(ROUNDDOWN(ROUNDDOWN(ROUNDDOWN(ROUNDDOWN((能力值计算器!F8+能力值计算器!E8*2+ROUNDDOWN(E4008/4,0))*能力值计算器!C2/100+5,0)*能力值计算器!H8,0)*能力值计算器!K8,0)*能力值计算器!L8,0)*VLOOKUP(能力值计算器!J8,能力变化对照表!A:B,2,0),0)</f>
        <v>-39</v>
      </c>
      <c r="J4008">
        <f t="shared" si="499"/>
        <v>0</v>
      </c>
      <c r="K4008">
        <f t="shared" si="500"/>
        <v>-6708</v>
      </c>
      <c r="L4008">
        <f t="shared" si="501"/>
        <v>9288</v>
      </c>
      <c r="M4008">
        <f t="shared" si="502"/>
        <v>250.1</v>
      </c>
      <c r="N4008">
        <f t="shared" si="503"/>
        <v>1</v>
      </c>
    </row>
    <row r="4009" spans="1:14">
      <c r="A4009">
        <f t="shared" si="496"/>
        <v>0</v>
      </c>
      <c r="B4009">
        <f t="shared" si="497"/>
        <v>0</v>
      </c>
      <c r="C4009">
        <v>216</v>
      </c>
      <c r="D4009">
        <v>64</v>
      </c>
      <c r="E4009">
        <f t="shared" si="498"/>
        <v>-999</v>
      </c>
      <c r="F4009">
        <f>能力值计算器!G2</f>
        <v>0</v>
      </c>
      <c r="G4009">
        <f>ROUNDDOWN((能力值计算器!F4+能力值计算器!E4*2+ROUNDDOWN(C4009/4,0))*能力值计算器!C2/100+10+能力值计算器!C2,0)</f>
        <v>172</v>
      </c>
      <c r="H4009">
        <f>ROUNDDOWN(ROUNDDOWN(ROUNDDOWN(ROUNDDOWN(ROUNDDOWN((能力值计算器!F6+能力值计算器!E6*2+ROUNDDOWN(D4009/4,0))*能力值计算器!C2/100+5,0)*能力值计算器!H6,0)*能力值计算器!K6,0)*能力值计算器!L6,0)*VLOOKUP(能力值计算器!J6,能力变化对照表!A:B,2,0),0)</f>
        <v>93</v>
      </c>
      <c r="I4009">
        <f>ROUNDDOWN(ROUNDDOWN(ROUNDDOWN(ROUNDDOWN(ROUNDDOWN((能力值计算器!F8+能力值计算器!E8*2+ROUNDDOWN(E4009/4,0))*能力值计算器!C2/100+5,0)*能力值计算器!H8,0)*能力值计算器!K8,0)*能力值计算器!L8,0)*VLOOKUP(能力值计算器!J8,能力变化对照表!A:B,2,0),0)</f>
        <v>-39</v>
      </c>
      <c r="J4009">
        <f t="shared" si="499"/>
        <v>0</v>
      </c>
      <c r="K4009">
        <f t="shared" si="500"/>
        <v>-6708</v>
      </c>
      <c r="L4009">
        <f t="shared" si="501"/>
        <v>9288</v>
      </c>
      <c r="M4009">
        <f t="shared" si="502"/>
        <v>250.1</v>
      </c>
      <c r="N4009">
        <f t="shared" si="503"/>
        <v>1</v>
      </c>
    </row>
    <row r="4010" spans="1:14">
      <c r="A4010">
        <f t="shared" si="496"/>
        <v>0</v>
      </c>
      <c r="B4010">
        <f t="shared" si="497"/>
        <v>0</v>
      </c>
      <c r="C4010">
        <v>196</v>
      </c>
      <c r="D4010">
        <v>68</v>
      </c>
      <c r="E4010">
        <f t="shared" si="498"/>
        <v>-999</v>
      </c>
      <c r="F4010">
        <f>能力值计算器!G2</f>
        <v>0</v>
      </c>
      <c r="G4010">
        <f>ROUNDDOWN((能力值计算器!F4+能力值计算器!E4*2+ROUNDDOWN(C4010/4,0))*能力值计算器!C2/100+10+能力值计算器!C2,0)</f>
        <v>170</v>
      </c>
      <c r="H4010">
        <f>ROUNDDOWN(ROUNDDOWN(ROUNDDOWN(ROUNDDOWN(ROUNDDOWN((能力值计算器!F6+能力值计算器!E6*2+ROUNDDOWN(D4010/4,0))*能力值计算器!C2/100+5,0)*能力值计算器!H6,0)*能力值计算器!K6,0)*能力值计算器!L6,0)*VLOOKUP(能力值计算器!J6,能力变化对照表!A:B,2,0),0)</f>
        <v>94</v>
      </c>
      <c r="I4010">
        <f>ROUNDDOWN(ROUNDDOWN(ROUNDDOWN(ROUNDDOWN(ROUNDDOWN((能力值计算器!F8+能力值计算器!E8*2+ROUNDDOWN(E4010/4,0))*能力值计算器!C2/100+5,0)*能力值计算器!H8,0)*能力值计算器!K8,0)*能力值计算器!L8,0)*VLOOKUP(能力值计算器!J8,能力变化对照表!A:B,2,0),0)</f>
        <v>-39</v>
      </c>
      <c r="J4010">
        <f t="shared" si="499"/>
        <v>0</v>
      </c>
      <c r="K4010">
        <f t="shared" si="500"/>
        <v>-6630</v>
      </c>
      <c r="L4010">
        <f t="shared" si="501"/>
        <v>9350</v>
      </c>
      <c r="M4010">
        <f t="shared" si="502"/>
        <v>248.1</v>
      </c>
      <c r="N4010">
        <f t="shared" si="503"/>
        <v>1</v>
      </c>
    </row>
    <row r="4011" spans="1:14">
      <c r="A4011">
        <f t="shared" si="496"/>
        <v>0</v>
      </c>
      <c r="B4011">
        <f t="shared" si="497"/>
        <v>0</v>
      </c>
      <c r="C4011">
        <v>196</v>
      </c>
      <c r="D4011">
        <v>72</v>
      </c>
      <c r="E4011">
        <f t="shared" si="498"/>
        <v>-999</v>
      </c>
      <c r="F4011">
        <f>能力值计算器!G2</f>
        <v>0</v>
      </c>
      <c r="G4011">
        <f>ROUNDDOWN((能力值计算器!F4+能力值计算器!E4*2+ROUNDDOWN(C4011/4,0))*能力值计算器!C2/100+10+能力值计算器!C2,0)</f>
        <v>170</v>
      </c>
      <c r="H4011">
        <f>ROUNDDOWN(ROUNDDOWN(ROUNDDOWN(ROUNDDOWN(ROUNDDOWN((能力值计算器!F6+能力值计算器!E6*2+ROUNDDOWN(D4011/4,0))*能力值计算器!C2/100+5,0)*能力值计算器!H6,0)*能力值计算器!K6,0)*能力值计算器!L6,0)*VLOOKUP(能力值计算器!J6,能力变化对照表!A:B,2,0),0)</f>
        <v>94</v>
      </c>
      <c r="I4011">
        <f>ROUNDDOWN(ROUNDDOWN(ROUNDDOWN(ROUNDDOWN(ROUNDDOWN((能力值计算器!F8+能力值计算器!E8*2+ROUNDDOWN(E4011/4,0))*能力值计算器!C2/100+5,0)*能力值计算器!H8,0)*能力值计算器!K8,0)*能力值计算器!L8,0)*VLOOKUP(能力值计算器!J8,能力变化对照表!A:B,2,0),0)</f>
        <v>-39</v>
      </c>
      <c r="J4011">
        <f t="shared" si="499"/>
        <v>0</v>
      </c>
      <c r="K4011">
        <f t="shared" si="500"/>
        <v>-6630</v>
      </c>
      <c r="L4011">
        <f t="shared" si="501"/>
        <v>9350</v>
      </c>
      <c r="M4011">
        <f t="shared" si="502"/>
        <v>248.1</v>
      </c>
      <c r="N4011">
        <f t="shared" si="503"/>
        <v>1</v>
      </c>
    </row>
    <row r="4012" spans="1:14">
      <c r="A4012">
        <f t="shared" si="496"/>
        <v>0</v>
      </c>
      <c r="B4012">
        <f t="shared" si="497"/>
        <v>0</v>
      </c>
      <c r="C4012">
        <v>200</v>
      </c>
      <c r="D4012">
        <v>68</v>
      </c>
      <c r="E4012">
        <f t="shared" si="498"/>
        <v>-999</v>
      </c>
      <c r="F4012">
        <f>能力值计算器!G2</f>
        <v>0</v>
      </c>
      <c r="G4012">
        <f>ROUNDDOWN((能力值计算器!F4+能力值计算器!E4*2+ROUNDDOWN(C4012/4,0))*能力值计算器!C2/100+10+能力值计算器!C2,0)</f>
        <v>170</v>
      </c>
      <c r="H4012">
        <f>ROUNDDOWN(ROUNDDOWN(ROUNDDOWN(ROUNDDOWN(ROUNDDOWN((能力值计算器!F6+能力值计算器!E6*2+ROUNDDOWN(D4012/4,0))*能力值计算器!C2/100+5,0)*能力值计算器!H6,0)*能力值计算器!K6,0)*能力值计算器!L6,0)*VLOOKUP(能力值计算器!J6,能力变化对照表!A:B,2,0),0)</f>
        <v>94</v>
      </c>
      <c r="I4012">
        <f>ROUNDDOWN(ROUNDDOWN(ROUNDDOWN(ROUNDDOWN(ROUNDDOWN((能力值计算器!F8+能力值计算器!E8*2+ROUNDDOWN(E4012/4,0))*能力值计算器!C2/100+5,0)*能力值计算器!H8,0)*能力值计算器!K8,0)*能力值计算器!L8,0)*VLOOKUP(能力值计算器!J8,能力变化对照表!A:B,2,0),0)</f>
        <v>-39</v>
      </c>
      <c r="J4012">
        <f t="shared" si="499"/>
        <v>0</v>
      </c>
      <c r="K4012">
        <f t="shared" si="500"/>
        <v>-6630</v>
      </c>
      <c r="L4012">
        <f t="shared" si="501"/>
        <v>9350</v>
      </c>
      <c r="M4012">
        <f t="shared" si="502"/>
        <v>248.1</v>
      </c>
      <c r="N4012">
        <f t="shared" si="503"/>
        <v>1</v>
      </c>
    </row>
    <row r="4013" spans="1:14">
      <c r="A4013">
        <f t="shared" si="496"/>
        <v>0</v>
      </c>
      <c r="B4013">
        <f t="shared" si="497"/>
        <v>0</v>
      </c>
      <c r="C4013">
        <v>200</v>
      </c>
      <c r="D4013">
        <v>72</v>
      </c>
      <c r="E4013">
        <f t="shared" si="498"/>
        <v>-999</v>
      </c>
      <c r="F4013">
        <f>能力值计算器!G2</f>
        <v>0</v>
      </c>
      <c r="G4013">
        <f>ROUNDDOWN((能力值计算器!F4+能力值计算器!E4*2+ROUNDDOWN(C4013/4,0))*能力值计算器!C2/100+10+能力值计算器!C2,0)</f>
        <v>170</v>
      </c>
      <c r="H4013">
        <f>ROUNDDOWN(ROUNDDOWN(ROUNDDOWN(ROUNDDOWN(ROUNDDOWN((能力值计算器!F6+能力值计算器!E6*2+ROUNDDOWN(D4013/4,0))*能力值计算器!C2/100+5,0)*能力值计算器!H6,0)*能力值计算器!K6,0)*能力值计算器!L6,0)*VLOOKUP(能力值计算器!J6,能力变化对照表!A:B,2,0),0)</f>
        <v>94</v>
      </c>
      <c r="I4013">
        <f>ROUNDDOWN(ROUNDDOWN(ROUNDDOWN(ROUNDDOWN(ROUNDDOWN((能力值计算器!F8+能力值计算器!E8*2+ROUNDDOWN(E4013/4,0))*能力值计算器!C2/100+5,0)*能力值计算器!H8,0)*能力值计算器!K8,0)*能力值计算器!L8,0)*VLOOKUP(能力值计算器!J8,能力变化对照表!A:B,2,0),0)</f>
        <v>-39</v>
      </c>
      <c r="J4013">
        <f t="shared" si="499"/>
        <v>0</v>
      </c>
      <c r="K4013">
        <f t="shared" si="500"/>
        <v>-6630</v>
      </c>
      <c r="L4013">
        <f t="shared" si="501"/>
        <v>9350</v>
      </c>
      <c r="M4013">
        <f t="shared" si="502"/>
        <v>248.1</v>
      </c>
      <c r="N4013">
        <f t="shared" si="503"/>
        <v>1</v>
      </c>
    </row>
    <row r="4014" spans="1:14">
      <c r="A4014">
        <f t="shared" si="496"/>
        <v>0</v>
      </c>
      <c r="B4014">
        <f t="shared" si="497"/>
        <v>0</v>
      </c>
      <c r="C4014">
        <v>180</v>
      </c>
      <c r="D4014">
        <v>80</v>
      </c>
      <c r="E4014">
        <f t="shared" si="498"/>
        <v>-999</v>
      </c>
      <c r="F4014">
        <f>能力值计算器!G2</f>
        <v>0</v>
      </c>
      <c r="G4014">
        <f>ROUNDDOWN((能力值计算器!F4+能力值计算器!E4*2+ROUNDDOWN(C4014/4,0))*能力值计算器!C2/100+10+能力值计算器!C2,0)</f>
        <v>168</v>
      </c>
      <c r="H4014">
        <f>ROUNDDOWN(ROUNDDOWN(ROUNDDOWN(ROUNDDOWN(ROUNDDOWN((能力值计算器!F6+能力值计算器!E6*2+ROUNDDOWN(D4014/4,0))*能力值计算器!C2/100+5,0)*能力值计算器!H6,0)*能力值计算器!K6,0)*能力值计算器!L6,0)*VLOOKUP(能力值计算器!J6,能力变化对照表!A:B,2,0),0)</f>
        <v>95</v>
      </c>
      <c r="I4014">
        <f>ROUNDDOWN(ROUNDDOWN(ROUNDDOWN(ROUNDDOWN(ROUNDDOWN((能力值计算器!F8+能力值计算器!E8*2+ROUNDDOWN(E4014/4,0))*能力值计算器!C2/100+5,0)*能力值计算器!H8,0)*能力值计算器!K8,0)*能力值计算器!L8,0)*VLOOKUP(能力值计算器!J8,能力变化对照表!A:B,2,0),0)</f>
        <v>-39</v>
      </c>
      <c r="J4014">
        <f t="shared" si="499"/>
        <v>0</v>
      </c>
      <c r="K4014">
        <f t="shared" si="500"/>
        <v>-6552</v>
      </c>
      <c r="L4014">
        <f t="shared" si="501"/>
        <v>9408</v>
      </c>
      <c r="M4014">
        <f t="shared" si="502"/>
        <v>246.1</v>
      </c>
      <c r="N4014">
        <f t="shared" si="503"/>
        <v>1</v>
      </c>
    </row>
    <row r="4015" spans="1:14">
      <c r="A4015">
        <f t="shared" si="496"/>
        <v>0</v>
      </c>
      <c r="B4015">
        <f t="shared" si="497"/>
        <v>0</v>
      </c>
      <c r="C4015">
        <v>184</v>
      </c>
      <c r="D4015">
        <v>76</v>
      </c>
      <c r="E4015">
        <f t="shared" si="498"/>
        <v>-999</v>
      </c>
      <c r="F4015">
        <f>能力值计算器!G2</f>
        <v>0</v>
      </c>
      <c r="G4015">
        <f>ROUNDDOWN((能力值计算器!F4+能力值计算器!E4*2+ROUNDDOWN(C4015/4,0))*能力值计算器!C2/100+10+能力值计算器!C2,0)</f>
        <v>168</v>
      </c>
      <c r="H4015">
        <f>ROUNDDOWN(ROUNDDOWN(ROUNDDOWN(ROUNDDOWN(ROUNDDOWN((能力值计算器!F6+能力值计算器!E6*2+ROUNDDOWN(D4015/4,0))*能力值计算器!C2/100+5,0)*能力值计算器!H6,0)*能力值计算器!K6,0)*能力值计算器!L6,0)*VLOOKUP(能力值计算器!J6,能力变化对照表!A:B,2,0),0)</f>
        <v>95</v>
      </c>
      <c r="I4015">
        <f>ROUNDDOWN(ROUNDDOWN(ROUNDDOWN(ROUNDDOWN(ROUNDDOWN((能力值计算器!F8+能力值计算器!E8*2+ROUNDDOWN(E4015/4,0))*能力值计算器!C2/100+5,0)*能力值计算器!H8,0)*能力值计算器!K8,0)*能力值计算器!L8,0)*VLOOKUP(能力值计算器!J8,能力变化对照表!A:B,2,0),0)</f>
        <v>-39</v>
      </c>
      <c r="J4015">
        <f t="shared" si="499"/>
        <v>0</v>
      </c>
      <c r="K4015">
        <f t="shared" si="500"/>
        <v>-6552</v>
      </c>
      <c r="L4015">
        <f t="shared" si="501"/>
        <v>9408</v>
      </c>
      <c r="M4015">
        <f t="shared" si="502"/>
        <v>246.1</v>
      </c>
      <c r="N4015">
        <f t="shared" si="503"/>
        <v>1</v>
      </c>
    </row>
    <row r="4016" spans="1:14">
      <c r="A4016">
        <f t="shared" si="496"/>
        <v>0</v>
      </c>
      <c r="B4016">
        <f t="shared" si="497"/>
        <v>0</v>
      </c>
      <c r="C4016">
        <v>184</v>
      </c>
      <c r="D4016">
        <v>80</v>
      </c>
      <c r="E4016">
        <f t="shared" si="498"/>
        <v>-999</v>
      </c>
      <c r="F4016">
        <f>能力值计算器!G2</f>
        <v>0</v>
      </c>
      <c r="G4016">
        <f>ROUNDDOWN((能力值计算器!F4+能力值计算器!E4*2+ROUNDDOWN(C4016/4,0))*能力值计算器!C2/100+10+能力值计算器!C2,0)</f>
        <v>168</v>
      </c>
      <c r="H4016">
        <f>ROUNDDOWN(ROUNDDOWN(ROUNDDOWN(ROUNDDOWN(ROUNDDOWN((能力值计算器!F6+能力值计算器!E6*2+ROUNDDOWN(D4016/4,0))*能力值计算器!C2/100+5,0)*能力值计算器!H6,0)*能力值计算器!K6,0)*能力值计算器!L6,0)*VLOOKUP(能力值计算器!J6,能力变化对照表!A:B,2,0),0)</f>
        <v>95</v>
      </c>
      <c r="I4016">
        <f>ROUNDDOWN(ROUNDDOWN(ROUNDDOWN(ROUNDDOWN(ROUNDDOWN((能力值计算器!F8+能力值计算器!E8*2+ROUNDDOWN(E4016/4,0))*能力值计算器!C2/100+5,0)*能力值计算器!H8,0)*能力值计算器!K8,0)*能力值计算器!L8,0)*VLOOKUP(能力值计算器!J8,能力变化对照表!A:B,2,0),0)</f>
        <v>-39</v>
      </c>
      <c r="J4016">
        <f t="shared" si="499"/>
        <v>0</v>
      </c>
      <c r="K4016">
        <f t="shared" si="500"/>
        <v>-6552</v>
      </c>
      <c r="L4016">
        <f t="shared" si="501"/>
        <v>9408</v>
      </c>
      <c r="M4016">
        <f t="shared" si="502"/>
        <v>246.1</v>
      </c>
      <c r="N4016">
        <f t="shared" si="503"/>
        <v>1</v>
      </c>
    </row>
    <row r="4017" spans="1:14">
      <c r="A4017">
        <f t="shared" si="496"/>
        <v>0</v>
      </c>
      <c r="B4017">
        <f t="shared" si="497"/>
        <v>0</v>
      </c>
      <c r="C4017">
        <v>252</v>
      </c>
      <c r="D4017">
        <v>36</v>
      </c>
      <c r="E4017">
        <f t="shared" si="498"/>
        <v>-999</v>
      </c>
      <c r="F4017">
        <f>能力值计算器!G2</f>
        <v>0</v>
      </c>
      <c r="G4017">
        <f>ROUNDDOWN((能力值计算器!F4+能力值计算器!E4*2+ROUNDDOWN(C4017/4,0))*能力值计算器!C2/100+10+能力值计算器!C2,0)</f>
        <v>177</v>
      </c>
      <c r="H4017">
        <f>ROUNDDOWN(ROUNDDOWN(ROUNDDOWN(ROUNDDOWN(ROUNDDOWN((能力值计算器!F6+能力值计算器!E6*2+ROUNDDOWN(D4017/4,0))*能力值计算器!C2/100+5,0)*能力值计算器!H6,0)*能力值计算器!K6,0)*能力值计算器!L6,0)*VLOOKUP(能力值计算器!J6,能力变化对照表!A:B,2,0),0)</f>
        <v>90</v>
      </c>
      <c r="I4017">
        <f>ROUNDDOWN(ROUNDDOWN(ROUNDDOWN(ROUNDDOWN(ROUNDDOWN((能力值计算器!F8+能力值计算器!E8*2+ROUNDDOWN(E4017/4,0))*能力值计算器!C2/100+5,0)*能力值计算器!H8,0)*能力值计算器!K8,0)*能力值计算器!L8,0)*VLOOKUP(能力值计算器!J8,能力变化对照表!A:B,2,0),0)</f>
        <v>-39</v>
      </c>
      <c r="J4017">
        <f t="shared" si="499"/>
        <v>0</v>
      </c>
      <c r="K4017">
        <f t="shared" si="500"/>
        <v>-6903</v>
      </c>
      <c r="L4017">
        <f t="shared" si="501"/>
        <v>9027</v>
      </c>
      <c r="M4017">
        <f t="shared" si="502"/>
        <v>255.1</v>
      </c>
      <c r="N4017">
        <f t="shared" si="503"/>
        <v>1</v>
      </c>
    </row>
    <row r="4018" spans="1:14">
      <c r="A4018">
        <f t="shared" si="496"/>
        <v>0</v>
      </c>
      <c r="B4018">
        <f t="shared" si="497"/>
        <v>0</v>
      </c>
      <c r="C4018">
        <v>252</v>
      </c>
      <c r="D4018">
        <v>40</v>
      </c>
      <c r="E4018">
        <f t="shared" si="498"/>
        <v>-999</v>
      </c>
      <c r="F4018">
        <f>能力值计算器!G2</f>
        <v>0</v>
      </c>
      <c r="G4018">
        <f>ROUNDDOWN((能力值计算器!F4+能力值计算器!E4*2+ROUNDDOWN(C4018/4,0))*能力值计算器!C2/100+10+能力值计算器!C2,0)</f>
        <v>177</v>
      </c>
      <c r="H4018">
        <f>ROUNDDOWN(ROUNDDOWN(ROUNDDOWN(ROUNDDOWN(ROUNDDOWN((能力值计算器!F6+能力值计算器!E6*2+ROUNDDOWN(D4018/4,0))*能力值计算器!C2/100+5,0)*能力值计算器!H6,0)*能力值计算器!K6,0)*能力值计算器!L6,0)*VLOOKUP(能力值计算器!J6,能力变化对照表!A:B,2,0),0)</f>
        <v>90</v>
      </c>
      <c r="I4018">
        <f>ROUNDDOWN(ROUNDDOWN(ROUNDDOWN(ROUNDDOWN(ROUNDDOWN((能力值计算器!F8+能力值计算器!E8*2+ROUNDDOWN(E4018/4,0))*能力值计算器!C2/100+5,0)*能力值计算器!H8,0)*能力值计算器!K8,0)*能力值计算器!L8,0)*VLOOKUP(能力值计算器!J8,能力变化对照表!A:B,2,0),0)</f>
        <v>-39</v>
      </c>
      <c r="J4018">
        <f t="shared" si="499"/>
        <v>0</v>
      </c>
      <c r="K4018">
        <f t="shared" si="500"/>
        <v>-6903</v>
      </c>
      <c r="L4018">
        <f t="shared" si="501"/>
        <v>9027</v>
      </c>
      <c r="M4018">
        <f t="shared" si="502"/>
        <v>255.1</v>
      </c>
      <c r="N4018">
        <f t="shared" si="503"/>
        <v>1</v>
      </c>
    </row>
    <row r="4019" spans="1:14">
      <c r="A4019">
        <f t="shared" si="496"/>
        <v>0</v>
      </c>
      <c r="B4019">
        <f t="shared" si="497"/>
        <v>0</v>
      </c>
      <c r="C4019">
        <v>236</v>
      </c>
      <c r="D4019">
        <v>44</v>
      </c>
      <c r="E4019">
        <f t="shared" si="498"/>
        <v>-999</v>
      </c>
      <c r="F4019">
        <f>能力值计算器!G2</f>
        <v>0</v>
      </c>
      <c r="G4019">
        <f>ROUNDDOWN((能力值计算器!F4+能力值计算器!E4*2+ROUNDDOWN(C4019/4,0))*能力值计算器!C2/100+10+能力值计算器!C2,0)</f>
        <v>175</v>
      </c>
      <c r="H4019">
        <f>ROUNDDOWN(ROUNDDOWN(ROUNDDOWN(ROUNDDOWN(ROUNDDOWN((能力值计算器!F6+能力值计算器!E6*2+ROUNDDOWN(D4019/4,0))*能力值计算器!C2/100+5,0)*能力值计算器!H6,0)*能力值计算器!K6,0)*能力值计算器!L6,0)*VLOOKUP(能力值计算器!J6,能力变化对照表!A:B,2,0),0)</f>
        <v>91</v>
      </c>
      <c r="I4019">
        <f>ROUNDDOWN(ROUNDDOWN(ROUNDDOWN(ROUNDDOWN(ROUNDDOWN((能力值计算器!F8+能力值计算器!E8*2+ROUNDDOWN(E4019/4,0))*能力值计算器!C2/100+5,0)*能力值计算器!H8,0)*能力值计算器!K8,0)*能力值计算器!L8,0)*VLOOKUP(能力值计算器!J8,能力变化对照表!A:B,2,0),0)</f>
        <v>-39</v>
      </c>
      <c r="J4019">
        <f t="shared" si="499"/>
        <v>0</v>
      </c>
      <c r="K4019">
        <f t="shared" si="500"/>
        <v>-6825</v>
      </c>
      <c r="L4019">
        <f t="shared" si="501"/>
        <v>9100</v>
      </c>
      <c r="M4019">
        <f t="shared" si="502"/>
        <v>253.1</v>
      </c>
      <c r="N4019">
        <f t="shared" si="503"/>
        <v>1</v>
      </c>
    </row>
    <row r="4020" spans="1:14">
      <c r="A4020">
        <f t="shared" si="496"/>
        <v>0</v>
      </c>
      <c r="B4020">
        <f t="shared" si="497"/>
        <v>0</v>
      </c>
      <c r="C4020">
        <v>236</v>
      </c>
      <c r="D4020">
        <v>48</v>
      </c>
      <c r="E4020">
        <f t="shared" si="498"/>
        <v>-999</v>
      </c>
      <c r="F4020">
        <f>能力值计算器!G2</f>
        <v>0</v>
      </c>
      <c r="G4020">
        <f>ROUNDDOWN((能力值计算器!F4+能力值计算器!E4*2+ROUNDDOWN(C4020/4,0))*能力值计算器!C2/100+10+能力值计算器!C2,0)</f>
        <v>175</v>
      </c>
      <c r="H4020">
        <f>ROUNDDOWN(ROUNDDOWN(ROUNDDOWN(ROUNDDOWN(ROUNDDOWN((能力值计算器!F6+能力值计算器!E6*2+ROUNDDOWN(D4020/4,0))*能力值计算器!C2/100+5,0)*能力值计算器!H6,0)*能力值计算器!K6,0)*能力值计算器!L6,0)*VLOOKUP(能力值计算器!J6,能力变化对照表!A:B,2,0),0)</f>
        <v>91</v>
      </c>
      <c r="I4020">
        <f>ROUNDDOWN(ROUNDDOWN(ROUNDDOWN(ROUNDDOWN(ROUNDDOWN((能力值计算器!F8+能力值计算器!E8*2+ROUNDDOWN(E4020/4,0))*能力值计算器!C2/100+5,0)*能力值计算器!H8,0)*能力值计算器!K8,0)*能力值计算器!L8,0)*VLOOKUP(能力值计算器!J8,能力变化对照表!A:B,2,0),0)</f>
        <v>-39</v>
      </c>
      <c r="J4020">
        <f t="shared" si="499"/>
        <v>0</v>
      </c>
      <c r="K4020">
        <f t="shared" si="500"/>
        <v>-6825</v>
      </c>
      <c r="L4020">
        <f t="shared" si="501"/>
        <v>9100</v>
      </c>
      <c r="M4020">
        <f t="shared" si="502"/>
        <v>253.1</v>
      </c>
      <c r="N4020">
        <f t="shared" si="503"/>
        <v>1</v>
      </c>
    </row>
    <row r="4021" spans="1:14">
      <c r="A4021">
        <f t="shared" si="496"/>
        <v>0</v>
      </c>
      <c r="B4021">
        <f t="shared" si="497"/>
        <v>0</v>
      </c>
      <c r="C4021">
        <v>240</v>
      </c>
      <c r="D4021">
        <v>44</v>
      </c>
      <c r="E4021">
        <f t="shared" si="498"/>
        <v>-999</v>
      </c>
      <c r="F4021">
        <f>能力值计算器!G2</f>
        <v>0</v>
      </c>
      <c r="G4021">
        <f>ROUNDDOWN((能力值计算器!F4+能力值计算器!E4*2+ROUNDDOWN(C4021/4,0))*能力值计算器!C2/100+10+能力值计算器!C2,0)</f>
        <v>175</v>
      </c>
      <c r="H4021">
        <f>ROUNDDOWN(ROUNDDOWN(ROUNDDOWN(ROUNDDOWN(ROUNDDOWN((能力值计算器!F6+能力值计算器!E6*2+ROUNDDOWN(D4021/4,0))*能力值计算器!C2/100+5,0)*能力值计算器!H6,0)*能力值计算器!K6,0)*能力值计算器!L6,0)*VLOOKUP(能力值计算器!J6,能力变化对照表!A:B,2,0),0)</f>
        <v>91</v>
      </c>
      <c r="I4021">
        <f>ROUNDDOWN(ROUNDDOWN(ROUNDDOWN(ROUNDDOWN(ROUNDDOWN((能力值计算器!F8+能力值计算器!E8*2+ROUNDDOWN(E4021/4,0))*能力值计算器!C2/100+5,0)*能力值计算器!H8,0)*能力值计算器!K8,0)*能力值计算器!L8,0)*VLOOKUP(能力值计算器!J8,能力变化对照表!A:B,2,0),0)</f>
        <v>-39</v>
      </c>
      <c r="J4021">
        <f t="shared" si="499"/>
        <v>0</v>
      </c>
      <c r="K4021">
        <f t="shared" si="500"/>
        <v>-6825</v>
      </c>
      <c r="L4021">
        <f t="shared" si="501"/>
        <v>9100</v>
      </c>
      <c r="M4021">
        <f t="shared" si="502"/>
        <v>253.1</v>
      </c>
      <c r="N4021">
        <f t="shared" si="503"/>
        <v>1</v>
      </c>
    </row>
    <row r="4022" spans="1:14">
      <c r="A4022">
        <f t="shared" si="496"/>
        <v>0</v>
      </c>
      <c r="B4022">
        <f t="shared" si="497"/>
        <v>0</v>
      </c>
      <c r="C4022">
        <v>240</v>
      </c>
      <c r="D4022">
        <v>48</v>
      </c>
      <c r="E4022">
        <f t="shared" si="498"/>
        <v>-999</v>
      </c>
      <c r="F4022">
        <f>能力值计算器!G2</f>
        <v>0</v>
      </c>
      <c r="G4022">
        <f>ROUNDDOWN((能力值计算器!F4+能力值计算器!E4*2+ROUNDDOWN(C4022/4,0))*能力值计算器!C2/100+10+能力值计算器!C2,0)</f>
        <v>175</v>
      </c>
      <c r="H4022">
        <f>ROUNDDOWN(ROUNDDOWN(ROUNDDOWN(ROUNDDOWN(ROUNDDOWN((能力值计算器!F6+能力值计算器!E6*2+ROUNDDOWN(D4022/4,0))*能力值计算器!C2/100+5,0)*能力值计算器!H6,0)*能力值计算器!K6,0)*能力值计算器!L6,0)*VLOOKUP(能力值计算器!J6,能力变化对照表!A:B,2,0),0)</f>
        <v>91</v>
      </c>
      <c r="I4022">
        <f>ROUNDDOWN(ROUNDDOWN(ROUNDDOWN(ROUNDDOWN(ROUNDDOWN((能力值计算器!F8+能力值计算器!E8*2+ROUNDDOWN(E4022/4,0))*能力值计算器!C2/100+5,0)*能力值计算器!H8,0)*能力值计算器!K8,0)*能力值计算器!L8,0)*VLOOKUP(能力值计算器!J8,能力变化对照表!A:B,2,0),0)</f>
        <v>-39</v>
      </c>
      <c r="J4022">
        <f t="shared" si="499"/>
        <v>0</v>
      </c>
      <c r="K4022">
        <f t="shared" si="500"/>
        <v>-6825</v>
      </c>
      <c r="L4022">
        <f t="shared" si="501"/>
        <v>9100</v>
      </c>
      <c r="M4022">
        <f t="shared" si="502"/>
        <v>253.1</v>
      </c>
      <c r="N4022">
        <f t="shared" si="503"/>
        <v>1</v>
      </c>
    </row>
    <row r="4023" spans="1:14">
      <c r="A4023">
        <f t="shared" si="496"/>
        <v>0</v>
      </c>
      <c r="B4023">
        <f t="shared" si="497"/>
        <v>0</v>
      </c>
      <c r="C4023">
        <v>220</v>
      </c>
      <c r="D4023">
        <v>52</v>
      </c>
      <c r="E4023">
        <f t="shared" si="498"/>
        <v>-999</v>
      </c>
      <c r="F4023">
        <f>能力值计算器!G2</f>
        <v>0</v>
      </c>
      <c r="G4023">
        <f>ROUNDDOWN((能力值计算器!F4+能力值计算器!E4*2+ROUNDDOWN(C4023/4,0))*能力值计算器!C2/100+10+能力值计算器!C2,0)</f>
        <v>173</v>
      </c>
      <c r="H4023">
        <f>ROUNDDOWN(ROUNDDOWN(ROUNDDOWN(ROUNDDOWN(ROUNDDOWN((能力值计算器!F6+能力值计算器!E6*2+ROUNDDOWN(D4023/4,0))*能力值计算器!C2/100+5,0)*能力值计算器!H6,0)*能力值计算器!K6,0)*能力值计算器!L6,0)*VLOOKUP(能力值计算器!J6,能力变化对照表!A:B,2,0),0)</f>
        <v>92</v>
      </c>
      <c r="I4023">
        <f>ROUNDDOWN(ROUNDDOWN(ROUNDDOWN(ROUNDDOWN(ROUNDDOWN((能力值计算器!F8+能力值计算器!E8*2+ROUNDDOWN(E4023/4,0))*能力值计算器!C2/100+5,0)*能力值计算器!H8,0)*能力值计算器!K8,0)*能力值计算器!L8,0)*VLOOKUP(能力值计算器!J8,能力变化对照表!A:B,2,0),0)</f>
        <v>-39</v>
      </c>
      <c r="J4023">
        <f t="shared" si="499"/>
        <v>0</v>
      </c>
      <c r="K4023">
        <f t="shared" si="500"/>
        <v>-6747</v>
      </c>
      <c r="L4023">
        <f t="shared" si="501"/>
        <v>9169</v>
      </c>
      <c r="M4023">
        <f t="shared" si="502"/>
        <v>251.1</v>
      </c>
      <c r="N4023">
        <f t="shared" si="503"/>
        <v>1</v>
      </c>
    </row>
    <row r="4024" spans="1:14">
      <c r="A4024">
        <f t="shared" si="496"/>
        <v>0</v>
      </c>
      <c r="B4024">
        <f t="shared" si="497"/>
        <v>0</v>
      </c>
      <c r="C4024">
        <v>220</v>
      </c>
      <c r="D4024">
        <v>56</v>
      </c>
      <c r="E4024">
        <f t="shared" si="498"/>
        <v>-999</v>
      </c>
      <c r="F4024">
        <f>能力值计算器!G2</f>
        <v>0</v>
      </c>
      <c r="G4024">
        <f>ROUNDDOWN((能力值计算器!F4+能力值计算器!E4*2+ROUNDDOWN(C4024/4,0))*能力值计算器!C2/100+10+能力值计算器!C2,0)</f>
        <v>173</v>
      </c>
      <c r="H4024">
        <f>ROUNDDOWN(ROUNDDOWN(ROUNDDOWN(ROUNDDOWN(ROUNDDOWN((能力值计算器!F6+能力值计算器!E6*2+ROUNDDOWN(D4024/4,0))*能力值计算器!C2/100+5,0)*能力值计算器!H6,0)*能力值计算器!K6,0)*能力值计算器!L6,0)*VLOOKUP(能力值计算器!J6,能力变化对照表!A:B,2,0),0)</f>
        <v>92</v>
      </c>
      <c r="I4024">
        <f>ROUNDDOWN(ROUNDDOWN(ROUNDDOWN(ROUNDDOWN(ROUNDDOWN((能力值计算器!F8+能力值计算器!E8*2+ROUNDDOWN(E4024/4,0))*能力值计算器!C2/100+5,0)*能力值计算器!H8,0)*能力值计算器!K8,0)*能力值计算器!L8,0)*VLOOKUP(能力值计算器!J8,能力变化对照表!A:B,2,0),0)</f>
        <v>-39</v>
      </c>
      <c r="J4024">
        <f t="shared" si="499"/>
        <v>0</v>
      </c>
      <c r="K4024">
        <f t="shared" si="500"/>
        <v>-6747</v>
      </c>
      <c r="L4024">
        <f t="shared" si="501"/>
        <v>9169</v>
      </c>
      <c r="M4024">
        <f t="shared" si="502"/>
        <v>251.1</v>
      </c>
      <c r="N4024">
        <f t="shared" si="503"/>
        <v>1</v>
      </c>
    </row>
    <row r="4025" spans="1:14">
      <c r="A4025">
        <f t="shared" si="496"/>
        <v>0</v>
      </c>
      <c r="B4025">
        <f t="shared" si="497"/>
        <v>0</v>
      </c>
      <c r="C4025">
        <v>224</v>
      </c>
      <c r="D4025">
        <v>52</v>
      </c>
      <c r="E4025">
        <f t="shared" si="498"/>
        <v>-999</v>
      </c>
      <c r="F4025">
        <f>能力值计算器!G2</f>
        <v>0</v>
      </c>
      <c r="G4025">
        <f>ROUNDDOWN((能力值计算器!F4+能力值计算器!E4*2+ROUNDDOWN(C4025/4,0))*能力值计算器!C2/100+10+能力值计算器!C2,0)</f>
        <v>173</v>
      </c>
      <c r="H4025">
        <f>ROUNDDOWN(ROUNDDOWN(ROUNDDOWN(ROUNDDOWN(ROUNDDOWN((能力值计算器!F6+能力值计算器!E6*2+ROUNDDOWN(D4025/4,0))*能力值计算器!C2/100+5,0)*能力值计算器!H6,0)*能力值计算器!K6,0)*能力值计算器!L6,0)*VLOOKUP(能力值计算器!J6,能力变化对照表!A:B,2,0),0)</f>
        <v>92</v>
      </c>
      <c r="I4025">
        <f>ROUNDDOWN(ROUNDDOWN(ROUNDDOWN(ROUNDDOWN(ROUNDDOWN((能力值计算器!F8+能力值计算器!E8*2+ROUNDDOWN(E4025/4,0))*能力值计算器!C2/100+5,0)*能力值计算器!H8,0)*能力值计算器!K8,0)*能力值计算器!L8,0)*VLOOKUP(能力值计算器!J8,能力变化对照表!A:B,2,0),0)</f>
        <v>-39</v>
      </c>
      <c r="J4025">
        <f t="shared" si="499"/>
        <v>0</v>
      </c>
      <c r="K4025">
        <f t="shared" si="500"/>
        <v>-6747</v>
      </c>
      <c r="L4025">
        <f t="shared" si="501"/>
        <v>9169</v>
      </c>
      <c r="M4025">
        <f t="shared" si="502"/>
        <v>251.1</v>
      </c>
      <c r="N4025">
        <f t="shared" si="503"/>
        <v>1</v>
      </c>
    </row>
    <row r="4026" spans="1:14">
      <c r="A4026">
        <f t="shared" si="496"/>
        <v>0</v>
      </c>
      <c r="B4026">
        <f t="shared" si="497"/>
        <v>0</v>
      </c>
      <c r="C4026">
        <v>224</v>
      </c>
      <c r="D4026">
        <v>56</v>
      </c>
      <c r="E4026">
        <f t="shared" si="498"/>
        <v>-999</v>
      </c>
      <c r="F4026">
        <f>能力值计算器!G2</f>
        <v>0</v>
      </c>
      <c r="G4026">
        <f>ROUNDDOWN((能力值计算器!F4+能力值计算器!E4*2+ROUNDDOWN(C4026/4,0))*能力值计算器!C2/100+10+能力值计算器!C2,0)</f>
        <v>173</v>
      </c>
      <c r="H4026">
        <f>ROUNDDOWN(ROUNDDOWN(ROUNDDOWN(ROUNDDOWN(ROUNDDOWN((能力值计算器!F6+能力值计算器!E6*2+ROUNDDOWN(D4026/4,0))*能力值计算器!C2/100+5,0)*能力值计算器!H6,0)*能力值计算器!K6,0)*能力值计算器!L6,0)*VLOOKUP(能力值计算器!J6,能力变化对照表!A:B,2,0),0)</f>
        <v>92</v>
      </c>
      <c r="I4026">
        <f>ROUNDDOWN(ROUNDDOWN(ROUNDDOWN(ROUNDDOWN(ROUNDDOWN((能力值计算器!F8+能力值计算器!E8*2+ROUNDDOWN(E4026/4,0))*能力值计算器!C2/100+5,0)*能力值计算器!H8,0)*能力值计算器!K8,0)*能力值计算器!L8,0)*VLOOKUP(能力值计算器!J8,能力变化对照表!A:B,2,0),0)</f>
        <v>-39</v>
      </c>
      <c r="J4026">
        <f t="shared" si="499"/>
        <v>0</v>
      </c>
      <c r="K4026">
        <f t="shared" si="500"/>
        <v>-6747</v>
      </c>
      <c r="L4026">
        <f t="shared" si="501"/>
        <v>9169</v>
      </c>
      <c r="M4026">
        <f t="shared" si="502"/>
        <v>251.1</v>
      </c>
      <c r="N4026">
        <f t="shared" si="503"/>
        <v>1</v>
      </c>
    </row>
    <row r="4027" spans="1:14">
      <c r="A4027">
        <f t="shared" si="496"/>
        <v>0</v>
      </c>
      <c r="B4027">
        <f t="shared" si="497"/>
        <v>0</v>
      </c>
      <c r="C4027">
        <v>204</v>
      </c>
      <c r="D4027">
        <v>60</v>
      </c>
      <c r="E4027">
        <f t="shared" si="498"/>
        <v>-999</v>
      </c>
      <c r="F4027">
        <f>能力值计算器!G2</f>
        <v>0</v>
      </c>
      <c r="G4027">
        <f>ROUNDDOWN((能力值计算器!F4+能力值计算器!E4*2+ROUNDDOWN(C4027/4,0))*能力值计算器!C2/100+10+能力值计算器!C2,0)</f>
        <v>171</v>
      </c>
      <c r="H4027">
        <f>ROUNDDOWN(ROUNDDOWN(ROUNDDOWN(ROUNDDOWN(ROUNDDOWN((能力值计算器!F6+能力值计算器!E6*2+ROUNDDOWN(D4027/4,0))*能力值计算器!C2/100+5,0)*能力值计算器!H6,0)*能力值计算器!K6,0)*能力值计算器!L6,0)*VLOOKUP(能力值计算器!J6,能力变化对照表!A:B,2,0),0)</f>
        <v>93</v>
      </c>
      <c r="I4027">
        <f>ROUNDDOWN(ROUNDDOWN(ROUNDDOWN(ROUNDDOWN(ROUNDDOWN((能力值计算器!F8+能力值计算器!E8*2+ROUNDDOWN(E4027/4,0))*能力值计算器!C2/100+5,0)*能力值计算器!H8,0)*能力值计算器!K8,0)*能力值计算器!L8,0)*VLOOKUP(能力值计算器!J8,能力变化对照表!A:B,2,0),0)</f>
        <v>-39</v>
      </c>
      <c r="J4027">
        <f t="shared" si="499"/>
        <v>0</v>
      </c>
      <c r="K4027">
        <f t="shared" si="500"/>
        <v>-6669</v>
      </c>
      <c r="L4027">
        <f t="shared" si="501"/>
        <v>9234</v>
      </c>
      <c r="M4027">
        <f t="shared" si="502"/>
        <v>249.1</v>
      </c>
      <c r="N4027">
        <f t="shared" si="503"/>
        <v>1</v>
      </c>
    </row>
    <row r="4028" spans="1:14">
      <c r="A4028">
        <f t="shared" si="496"/>
        <v>0</v>
      </c>
      <c r="B4028">
        <f t="shared" si="497"/>
        <v>0</v>
      </c>
      <c r="C4028">
        <v>204</v>
      </c>
      <c r="D4028">
        <v>64</v>
      </c>
      <c r="E4028">
        <f t="shared" si="498"/>
        <v>-999</v>
      </c>
      <c r="F4028">
        <f>能力值计算器!G2</f>
        <v>0</v>
      </c>
      <c r="G4028">
        <f>ROUNDDOWN((能力值计算器!F4+能力值计算器!E4*2+ROUNDDOWN(C4028/4,0))*能力值计算器!C2/100+10+能力值计算器!C2,0)</f>
        <v>171</v>
      </c>
      <c r="H4028">
        <f>ROUNDDOWN(ROUNDDOWN(ROUNDDOWN(ROUNDDOWN(ROUNDDOWN((能力值计算器!F6+能力值计算器!E6*2+ROUNDDOWN(D4028/4,0))*能力值计算器!C2/100+5,0)*能力值计算器!H6,0)*能力值计算器!K6,0)*能力值计算器!L6,0)*VLOOKUP(能力值计算器!J6,能力变化对照表!A:B,2,0),0)</f>
        <v>93</v>
      </c>
      <c r="I4028">
        <f>ROUNDDOWN(ROUNDDOWN(ROUNDDOWN(ROUNDDOWN(ROUNDDOWN((能力值计算器!F8+能力值计算器!E8*2+ROUNDDOWN(E4028/4,0))*能力值计算器!C2/100+5,0)*能力值计算器!H8,0)*能力值计算器!K8,0)*能力值计算器!L8,0)*VLOOKUP(能力值计算器!J8,能力变化对照表!A:B,2,0),0)</f>
        <v>-39</v>
      </c>
      <c r="J4028">
        <f t="shared" si="499"/>
        <v>0</v>
      </c>
      <c r="K4028">
        <f t="shared" si="500"/>
        <v>-6669</v>
      </c>
      <c r="L4028">
        <f t="shared" si="501"/>
        <v>9234</v>
      </c>
      <c r="M4028">
        <f t="shared" si="502"/>
        <v>249.1</v>
      </c>
      <c r="N4028">
        <f t="shared" si="503"/>
        <v>1</v>
      </c>
    </row>
    <row r="4029" spans="1:14">
      <c r="A4029">
        <f t="shared" si="496"/>
        <v>0</v>
      </c>
      <c r="B4029">
        <f t="shared" si="497"/>
        <v>0</v>
      </c>
      <c r="C4029">
        <v>208</v>
      </c>
      <c r="D4029">
        <v>60</v>
      </c>
      <c r="E4029">
        <f t="shared" si="498"/>
        <v>-999</v>
      </c>
      <c r="F4029">
        <f>能力值计算器!G2</f>
        <v>0</v>
      </c>
      <c r="G4029">
        <f>ROUNDDOWN((能力值计算器!F4+能力值计算器!E4*2+ROUNDDOWN(C4029/4,0))*能力值计算器!C2/100+10+能力值计算器!C2,0)</f>
        <v>171</v>
      </c>
      <c r="H4029">
        <f>ROUNDDOWN(ROUNDDOWN(ROUNDDOWN(ROUNDDOWN(ROUNDDOWN((能力值计算器!F6+能力值计算器!E6*2+ROUNDDOWN(D4029/4,0))*能力值计算器!C2/100+5,0)*能力值计算器!H6,0)*能力值计算器!K6,0)*能力值计算器!L6,0)*VLOOKUP(能力值计算器!J6,能力变化对照表!A:B,2,0),0)</f>
        <v>93</v>
      </c>
      <c r="I4029">
        <f>ROUNDDOWN(ROUNDDOWN(ROUNDDOWN(ROUNDDOWN(ROUNDDOWN((能力值计算器!F8+能力值计算器!E8*2+ROUNDDOWN(E4029/4,0))*能力值计算器!C2/100+5,0)*能力值计算器!H8,0)*能力值计算器!K8,0)*能力值计算器!L8,0)*VLOOKUP(能力值计算器!J8,能力变化对照表!A:B,2,0),0)</f>
        <v>-39</v>
      </c>
      <c r="J4029">
        <f t="shared" si="499"/>
        <v>0</v>
      </c>
      <c r="K4029">
        <f t="shared" si="500"/>
        <v>-6669</v>
      </c>
      <c r="L4029">
        <f t="shared" si="501"/>
        <v>9234</v>
      </c>
      <c r="M4029">
        <f t="shared" si="502"/>
        <v>249.1</v>
      </c>
      <c r="N4029">
        <f t="shared" si="503"/>
        <v>1</v>
      </c>
    </row>
    <row r="4030" spans="1:14">
      <c r="A4030">
        <f t="shared" si="496"/>
        <v>0</v>
      </c>
      <c r="B4030">
        <f t="shared" si="497"/>
        <v>0</v>
      </c>
      <c r="C4030">
        <v>208</v>
      </c>
      <c r="D4030">
        <v>64</v>
      </c>
      <c r="E4030">
        <f t="shared" si="498"/>
        <v>-999</v>
      </c>
      <c r="F4030">
        <f>能力值计算器!G2</f>
        <v>0</v>
      </c>
      <c r="G4030">
        <f>ROUNDDOWN((能力值计算器!F4+能力值计算器!E4*2+ROUNDDOWN(C4030/4,0))*能力值计算器!C2/100+10+能力值计算器!C2,0)</f>
        <v>171</v>
      </c>
      <c r="H4030">
        <f>ROUNDDOWN(ROUNDDOWN(ROUNDDOWN(ROUNDDOWN(ROUNDDOWN((能力值计算器!F6+能力值计算器!E6*2+ROUNDDOWN(D4030/4,0))*能力值计算器!C2/100+5,0)*能力值计算器!H6,0)*能力值计算器!K6,0)*能力值计算器!L6,0)*VLOOKUP(能力值计算器!J6,能力变化对照表!A:B,2,0),0)</f>
        <v>93</v>
      </c>
      <c r="I4030">
        <f>ROUNDDOWN(ROUNDDOWN(ROUNDDOWN(ROUNDDOWN(ROUNDDOWN((能力值计算器!F8+能力值计算器!E8*2+ROUNDDOWN(E4030/4,0))*能力值计算器!C2/100+5,0)*能力值计算器!H8,0)*能力值计算器!K8,0)*能力值计算器!L8,0)*VLOOKUP(能力值计算器!J8,能力变化对照表!A:B,2,0),0)</f>
        <v>-39</v>
      </c>
      <c r="J4030">
        <f t="shared" si="499"/>
        <v>0</v>
      </c>
      <c r="K4030">
        <f t="shared" si="500"/>
        <v>-6669</v>
      </c>
      <c r="L4030">
        <f t="shared" si="501"/>
        <v>9234</v>
      </c>
      <c r="M4030">
        <f t="shared" si="502"/>
        <v>249.1</v>
      </c>
      <c r="N4030">
        <f t="shared" si="503"/>
        <v>1</v>
      </c>
    </row>
    <row r="4031" spans="1:14">
      <c r="A4031">
        <f t="shared" si="496"/>
        <v>0</v>
      </c>
      <c r="B4031">
        <f t="shared" si="497"/>
        <v>0</v>
      </c>
      <c r="C4031">
        <v>188</v>
      </c>
      <c r="D4031">
        <v>72</v>
      </c>
      <c r="E4031">
        <f t="shared" si="498"/>
        <v>-999</v>
      </c>
      <c r="F4031">
        <f>能力值计算器!G2</f>
        <v>0</v>
      </c>
      <c r="G4031">
        <f>ROUNDDOWN((能力值计算器!F4+能力值计算器!E4*2+ROUNDDOWN(C4031/4,0))*能力值计算器!C2/100+10+能力值计算器!C2,0)</f>
        <v>169</v>
      </c>
      <c r="H4031">
        <f>ROUNDDOWN(ROUNDDOWN(ROUNDDOWN(ROUNDDOWN(ROUNDDOWN((能力值计算器!F6+能力值计算器!E6*2+ROUNDDOWN(D4031/4,0))*能力值计算器!C2/100+5,0)*能力值计算器!H6,0)*能力值计算器!K6,0)*能力值计算器!L6,0)*VLOOKUP(能力值计算器!J6,能力变化对照表!A:B,2,0),0)</f>
        <v>94</v>
      </c>
      <c r="I4031">
        <f>ROUNDDOWN(ROUNDDOWN(ROUNDDOWN(ROUNDDOWN(ROUNDDOWN((能力值计算器!F8+能力值计算器!E8*2+ROUNDDOWN(E4031/4,0))*能力值计算器!C2/100+5,0)*能力值计算器!H8,0)*能力值计算器!K8,0)*能力值计算器!L8,0)*VLOOKUP(能力值计算器!J8,能力变化对照表!A:B,2,0),0)</f>
        <v>-39</v>
      </c>
      <c r="J4031">
        <f t="shared" si="499"/>
        <v>0</v>
      </c>
      <c r="K4031">
        <f t="shared" si="500"/>
        <v>-6591</v>
      </c>
      <c r="L4031">
        <f t="shared" si="501"/>
        <v>9295</v>
      </c>
      <c r="M4031">
        <f t="shared" si="502"/>
        <v>247.1</v>
      </c>
      <c r="N4031">
        <f t="shared" si="503"/>
        <v>1</v>
      </c>
    </row>
    <row r="4032" spans="1:14">
      <c r="A4032">
        <f t="shared" si="496"/>
        <v>0</v>
      </c>
      <c r="B4032">
        <f t="shared" si="497"/>
        <v>0</v>
      </c>
      <c r="C4032">
        <v>192</v>
      </c>
      <c r="D4032">
        <v>68</v>
      </c>
      <c r="E4032">
        <f t="shared" si="498"/>
        <v>-999</v>
      </c>
      <c r="F4032">
        <f>能力值计算器!G2</f>
        <v>0</v>
      </c>
      <c r="G4032">
        <f>ROUNDDOWN((能力值计算器!F4+能力值计算器!E4*2+ROUNDDOWN(C4032/4,0))*能力值计算器!C2/100+10+能力值计算器!C2,0)</f>
        <v>169</v>
      </c>
      <c r="H4032">
        <f>ROUNDDOWN(ROUNDDOWN(ROUNDDOWN(ROUNDDOWN(ROUNDDOWN((能力值计算器!F6+能力值计算器!E6*2+ROUNDDOWN(D4032/4,0))*能力值计算器!C2/100+5,0)*能力值计算器!H6,0)*能力值计算器!K6,0)*能力值计算器!L6,0)*VLOOKUP(能力值计算器!J6,能力变化对照表!A:B,2,0),0)</f>
        <v>94</v>
      </c>
      <c r="I4032">
        <f>ROUNDDOWN(ROUNDDOWN(ROUNDDOWN(ROUNDDOWN(ROUNDDOWN((能力值计算器!F8+能力值计算器!E8*2+ROUNDDOWN(E4032/4,0))*能力值计算器!C2/100+5,0)*能力值计算器!H8,0)*能力值计算器!K8,0)*能力值计算器!L8,0)*VLOOKUP(能力值计算器!J8,能力变化对照表!A:B,2,0),0)</f>
        <v>-39</v>
      </c>
      <c r="J4032">
        <f t="shared" si="499"/>
        <v>0</v>
      </c>
      <c r="K4032">
        <f t="shared" si="500"/>
        <v>-6591</v>
      </c>
      <c r="L4032">
        <f t="shared" si="501"/>
        <v>9295</v>
      </c>
      <c r="M4032">
        <f t="shared" si="502"/>
        <v>247.1</v>
      </c>
      <c r="N4032">
        <f t="shared" si="503"/>
        <v>1</v>
      </c>
    </row>
    <row r="4033" spans="1:14">
      <c r="A4033">
        <f t="shared" si="496"/>
        <v>0</v>
      </c>
      <c r="B4033">
        <f t="shared" si="497"/>
        <v>0</v>
      </c>
      <c r="C4033">
        <v>192</v>
      </c>
      <c r="D4033">
        <v>72</v>
      </c>
      <c r="E4033">
        <f t="shared" si="498"/>
        <v>-999</v>
      </c>
      <c r="F4033">
        <f>能力值计算器!G2</f>
        <v>0</v>
      </c>
      <c r="G4033">
        <f>ROUNDDOWN((能力值计算器!F4+能力值计算器!E4*2+ROUNDDOWN(C4033/4,0))*能力值计算器!C2/100+10+能力值计算器!C2,0)</f>
        <v>169</v>
      </c>
      <c r="H4033">
        <f>ROUNDDOWN(ROUNDDOWN(ROUNDDOWN(ROUNDDOWN(ROUNDDOWN((能力值计算器!F6+能力值计算器!E6*2+ROUNDDOWN(D4033/4,0))*能力值计算器!C2/100+5,0)*能力值计算器!H6,0)*能力值计算器!K6,0)*能力值计算器!L6,0)*VLOOKUP(能力值计算器!J6,能力变化对照表!A:B,2,0),0)</f>
        <v>94</v>
      </c>
      <c r="I4033">
        <f>ROUNDDOWN(ROUNDDOWN(ROUNDDOWN(ROUNDDOWN(ROUNDDOWN((能力值计算器!F8+能力值计算器!E8*2+ROUNDDOWN(E4033/4,0))*能力值计算器!C2/100+5,0)*能力值计算器!H8,0)*能力值计算器!K8,0)*能力值计算器!L8,0)*VLOOKUP(能力值计算器!J8,能力变化对照表!A:B,2,0),0)</f>
        <v>-39</v>
      </c>
      <c r="J4033">
        <f t="shared" si="499"/>
        <v>0</v>
      </c>
      <c r="K4033">
        <f t="shared" si="500"/>
        <v>-6591</v>
      </c>
      <c r="L4033">
        <f t="shared" si="501"/>
        <v>9295</v>
      </c>
      <c r="M4033">
        <f t="shared" si="502"/>
        <v>247.1</v>
      </c>
      <c r="N4033">
        <f t="shared" si="503"/>
        <v>1</v>
      </c>
    </row>
    <row r="4034" spans="1:14">
      <c r="A4034">
        <f t="shared" ref="A4034:A4097" si="504">IF(N4034=1,0,L4034+1/M4034)</f>
        <v>0</v>
      </c>
      <c r="B4034">
        <f t="shared" ref="B4034:B4097" si="505">IF(A4034=MAX(A:A),1,0)</f>
        <v>0</v>
      </c>
      <c r="C4034">
        <v>244</v>
      </c>
      <c r="D4034">
        <v>36</v>
      </c>
      <c r="E4034">
        <f t="shared" ref="E4034:E4097" si="506">IF(F4034-D4034-C4034&gt;253,-999,IF(F4034-D4034-C4034&lt;0,-999,F4034-D4034-C4034))</f>
        <v>-999</v>
      </c>
      <c r="F4034">
        <f>能力值计算器!G2</f>
        <v>0</v>
      </c>
      <c r="G4034">
        <f>ROUNDDOWN((能力值计算器!F4+能力值计算器!E4*2+ROUNDDOWN(C4034/4,0))*能力值计算器!C2/100+10+能力值计算器!C2,0)</f>
        <v>176</v>
      </c>
      <c r="H4034">
        <f>ROUNDDOWN(ROUNDDOWN(ROUNDDOWN(ROUNDDOWN(ROUNDDOWN((能力值计算器!F6+能力值计算器!E6*2+ROUNDDOWN(D4034/4,0))*能力值计算器!C2/100+5,0)*能力值计算器!H6,0)*能力值计算器!K6,0)*能力值计算器!L6,0)*VLOOKUP(能力值计算器!J6,能力变化对照表!A:B,2,0),0)</f>
        <v>90</v>
      </c>
      <c r="I4034">
        <f>ROUNDDOWN(ROUNDDOWN(ROUNDDOWN(ROUNDDOWN(ROUNDDOWN((能力值计算器!F8+能力值计算器!E8*2+ROUNDDOWN(E4034/4,0))*能力值计算器!C2/100+5,0)*能力值计算器!H8,0)*能力值计算器!K8,0)*能力值计算器!L8,0)*VLOOKUP(能力值计算器!J8,能力变化对照表!A:B,2,0),0)</f>
        <v>-39</v>
      </c>
      <c r="J4034">
        <f t="shared" ref="J4034:J4097" si="507">IF(E4034&lt;0,0,G4034*H4034)</f>
        <v>0</v>
      </c>
      <c r="K4034">
        <f t="shared" ref="K4034:K4097" si="508">G4034*I4034</f>
        <v>-6864</v>
      </c>
      <c r="L4034">
        <f t="shared" ref="L4034:L4097" si="509">(H4034+I4034)*G4034</f>
        <v>8976</v>
      </c>
      <c r="M4034">
        <f t="shared" ref="M4034:M4097" si="510">IF(H4034+I4034-G4034&lt;0,G4034-H4034-I4034,H4034+I4034-G4034)+IF(H4034-I4034&lt;0,I4034-H4034,H4034-I4034)+0.1</f>
        <v>254.1</v>
      </c>
      <c r="N4034">
        <f t="shared" ref="N4034:N4097" si="511">IF(E4034&lt;0,1,0)</f>
        <v>1</v>
      </c>
    </row>
    <row r="4035" spans="1:14">
      <c r="A4035">
        <f t="shared" si="504"/>
        <v>0</v>
      </c>
      <c r="B4035">
        <f t="shared" si="505"/>
        <v>0</v>
      </c>
      <c r="C4035">
        <v>244</v>
      </c>
      <c r="D4035">
        <v>40</v>
      </c>
      <c r="E4035">
        <f t="shared" si="506"/>
        <v>-999</v>
      </c>
      <c r="F4035">
        <f>能力值计算器!G2</f>
        <v>0</v>
      </c>
      <c r="G4035">
        <f>ROUNDDOWN((能力值计算器!F4+能力值计算器!E4*2+ROUNDDOWN(C4035/4,0))*能力值计算器!C2/100+10+能力值计算器!C2,0)</f>
        <v>176</v>
      </c>
      <c r="H4035">
        <f>ROUNDDOWN(ROUNDDOWN(ROUNDDOWN(ROUNDDOWN(ROUNDDOWN((能力值计算器!F6+能力值计算器!E6*2+ROUNDDOWN(D4035/4,0))*能力值计算器!C2/100+5,0)*能力值计算器!H6,0)*能力值计算器!K6,0)*能力值计算器!L6,0)*VLOOKUP(能力值计算器!J6,能力变化对照表!A:B,2,0),0)</f>
        <v>90</v>
      </c>
      <c r="I4035">
        <f>ROUNDDOWN(ROUNDDOWN(ROUNDDOWN(ROUNDDOWN(ROUNDDOWN((能力值计算器!F8+能力值计算器!E8*2+ROUNDDOWN(E4035/4,0))*能力值计算器!C2/100+5,0)*能力值计算器!H8,0)*能力值计算器!K8,0)*能力值计算器!L8,0)*VLOOKUP(能力值计算器!J8,能力变化对照表!A:B,2,0),0)</f>
        <v>-39</v>
      </c>
      <c r="J4035">
        <f t="shared" si="507"/>
        <v>0</v>
      </c>
      <c r="K4035">
        <f t="shared" si="508"/>
        <v>-6864</v>
      </c>
      <c r="L4035">
        <f t="shared" si="509"/>
        <v>8976</v>
      </c>
      <c r="M4035">
        <f t="shared" si="510"/>
        <v>254.1</v>
      </c>
      <c r="N4035">
        <f t="shared" si="511"/>
        <v>1</v>
      </c>
    </row>
    <row r="4036" spans="1:14">
      <c r="A4036">
        <f t="shared" si="504"/>
        <v>0</v>
      </c>
      <c r="B4036">
        <f t="shared" si="505"/>
        <v>0</v>
      </c>
      <c r="C4036">
        <v>248</v>
      </c>
      <c r="D4036">
        <v>36</v>
      </c>
      <c r="E4036">
        <f t="shared" si="506"/>
        <v>-999</v>
      </c>
      <c r="F4036">
        <f>能力值计算器!G2</f>
        <v>0</v>
      </c>
      <c r="G4036">
        <f>ROUNDDOWN((能力值计算器!F4+能力值计算器!E4*2+ROUNDDOWN(C4036/4,0))*能力值计算器!C2/100+10+能力值计算器!C2,0)</f>
        <v>176</v>
      </c>
      <c r="H4036">
        <f>ROUNDDOWN(ROUNDDOWN(ROUNDDOWN(ROUNDDOWN(ROUNDDOWN((能力值计算器!F6+能力值计算器!E6*2+ROUNDDOWN(D4036/4,0))*能力值计算器!C2/100+5,0)*能力值计算器!H6,0)*能力值计算器!K6,0)*能力值计算器!L6,0)*VLOOKUP(能力值计算器!J6,能力变化对照表!A:B,2,0),0)</f>
        <v>90</v>
      </c>
      <c r="I4036">
        <f>ROUNDDOWN(ROUNDDOWN(ROUNDDOWN(ROUNDDOWN(ROUNDDOWN((能力值计算器!F8+能力值计算器!E8*2+ROUNDDOWN(E4036/4,0))*能力值计算器!C2/100+5,0)*能力值计算器!H8,0)*能力值计算器!K8,0)*能力值计算器!L8,0)*VLOOKUP(能力值计算器!J8,能力变化对照表!A:B,2,0),0)</f>
        <v>-39</v>
      </c>
      <c r="J4036">
        <f t="shared" si="507"/>
        <v>0</v>
      </c>
      <c r="K4036">
        <f t="shared" si="508"/>
        <v>-6864</v>
      </c>
      <c r="L4036">
        <f t="shared" si="509"/>
        <v>8976</v>
      </c>
      <c r="M4036">
        <f t="shared" si="510"/>
        <v>254.1</v>
      </c>
      <c r="N4036">
        <f t="shared" si="511"/>
        <v>1</v>
      </c>
    </row>
    <row r="4037" spans="1:14">
      <c r="A4037">
        <f t="shared" si="504"/>
        <v>0</v>
      </c>
      <c r="B4037">
        <f t="shared" si="505"/>
        <v>0</v>
      </c>
      <c r="C4037">
        <v>248</v>
      </c>
      <c r="D4037">
        <v>40</v>
      </c>
      <c r="E4037">
        <f t="shared" si="506"/>
        <v>-999</v>
      </c>
      <c r="F4037">
        <f>能力值计算器!G2</f>
        <v>0</v>
      </c>
      <c r="G4037">
        <f>ROUNDDOWN((能力值计算器!F4+能力值计算器!E4*2+ROUNDDOWN(C4037/4,0))*能力值计算器!C2/100+10+能力值计算器!C2,0)</f>
        <v>176</v>
      </c>
      <c r="H4037">
        <f>ROUNDDOWN(ROUNDDOWN(ROUNDDOWN(ROUNDDOWN(ROUNDDOWN((能力值计算器!F6+能力值计算器!E6*2+ROUNDDOWN(D4037/4,0))*能力值计算器!C2/100+5,0)*能力值计算器!H6,0)*能力值计算器!K6,0)*能力值计算器!L6,0)*VLOOKUP(能力值计算器!J6,能力变化对照表!A:B,2,0),0)</f>
        <v>90</v>
      </c>
      <c r="I4037">
        <f>ROUNDDOWN(ROUNDDOWN(ROUNDDOWN(ROUNDDOWN(ROUNDDOWN((能力值计算器!F8+能力值计算器!E8*2+ROUNDDOWN(E4037/4,0))*能力值计算器!C2/100+5,0)*能力值计算器!H8,0)*能力值计算器!K8,0)*能力值计算器!L8,0)*VLOOKUP(能力值计算器!J8,能力变化对照表!A:B,2,0),0)</f>
        <v>-39</v>
      </c>
      <c r="J4037">
        <f t="shared" si="507"/>
        <v>0</v>
      </c>
      <c r="K4037">
        <f t="shared" si="508"/>
        <v>-6864</v>
      </c>
      <c r="L4037">
        <f t="shared" si="509"/>
        <v>8976</v>
      </c>
      <c r="M4037">
        <f t="shared" si="510"/>
        <v>254.1</v>
      </c>
      <c r="N4037">
        <f t="shared" si="511"/>
        <v>1</v>
      </c>
    </row>
    <row r="4038" spans="1:14">
      <c r="A4038">
        <f t="shared" si="504"/>
        <v>0</v>
      </c>
      <c r="B4038">
        <f t="shared" si="505"/>
        <v>0</v>
      </c>
      <c r="C4038">
        <v>228</v>
      </c>
      <c r="D4038">
        <v>44</v>
      </c>
      <c r="E4038">
        <f t="shared" si="506"/>
        <v>-999</v>
      </c>
      <c r="F4038">
        <f>能力值计算器!G2</f>
        <v>0</v>
      </c>
      <c r="G4038">
        <f>ROUNDDOWN((能力值计算器!F4+能力值计算器!E4*2+ROUNDDOWN(C4038/4,0))*能力值计算器!C2/100+10+能力值计算器!C2,0)</f>
        <v>174</v>
      </c>
      <c r="H4038">
        <f>ROUNDDOWN(ROUNDDOWN(ROUNDDOWN(ROUNDDOWN(ROUNDDOWN((能力值计算器!F6+能力值计算器!E6*2+ROUNDDOWN(D4038/4,0))*能力值计算器!C2/100+5,0)*能力值计算器!H6,0)*能力值计算器!K6,0)*能力值计算器!L6,0)*VLOOKUP(能力值计算器!J6,能力变化对照表!A:B,2,0),0)</f>
        <v>91</v>
      </c>
      <c r="I4038">
        <f>ROUNDDOWN(ROUNDDOWN(ROUNDDOWN(ROUNDDOWN(ROUNDDOWN((能力值计算器!F8+能力值计算器!E8*2+ROUNDDOWN(E4038/4,0))*能力值计算器!C2/100+5,0)*能力值计算器!H8,0)*能力值计算器!K8,0)*能力值计算器!L8,0)*VLOOKUP(能力值计算器!J8,能力变化对照表!A:B,2,0),0)</f>
        <v>-39</v>
      </c>
      <c r="J4038">
        <f t="shared" si="507"/>
        <v>0</v>
      </c>
      <c r="K4038">
        <f t="shared" si="508"/>
        <v>-6786</v>
      </c>
      <c r="L4038">
        <f t="shared" si="509"/>
        <v>9048</v>
      </c>
      <c r="M4038">
        <f t="shared" si="510"/>
        <v>252.1</v>
      </c>
      <c r="N4038">
        <f t="shared" si="511"/>
        <v>1</v>
      </c>
    </row>
    <row r="4039" spans="1:14">
      <c r="A4039">
        <f t="shared" si="504"/>
        <v>0</v>
      </c>
      <c r="B4039">
        <f t="shared" si="505"/>
        <v>0</v>
      </c>
      <c r="C4039">
        <v>228</v>
      </c>
      <c r="D4039">
        <v>48</v>
      </c>
      <c r="E4039">
        <f t="shared" si="506"/>
        <v>-999</v>
      </c>
      <c r="F4039">
        <f>能力值计算器!G2</f>
        <v>0</v>
      </c>
      <c r="G4039">
        <f>ROUNDDOWN((能力值计算器!F4+能力值计算器!E4*2+ROUNDDOWN(C4039/4,0))*能力值计算器!C2/100+10+能力值计算器!C2,0)</f>
        <v>174</v>
      </c>
      <c r="H4039">
        <f>ROUNDDOWN(ROUNDDOWN(ROUNDDOWN(ROUNDDOWN(ROUNDDOWN((能力值计算器!F6+能力值计算器!E6*2+ROUNDDOWN(D4039/4,0))*能力值计算器!C2/100+5,0)*能力值计算器!H6,0)*能力值计算器!K6,0)*能力值计算器!L6,0)*VLOOKUP(能力值计算器!J6,能力变化对照表!A:B,2,0),0)</f>
        <v>91</v>
      </c>
      <c r="I4039">
        <f>ROUNDDOWN(ROUNDDOWN(ROUNDDOWN(ROUNDDOWN(ROUNDDOWN((能力值计算器!F8+能力值计算器!E8*2+ROUNDDOWN(E4039/4,0))*能力值计算器!C2/100+5,0)*能力值计算器!H8,0)*能力值计算器!K8,0)*能力值计算器!L8,0)*VLOOKUP(能力值计算器!J8,能力变化对照表!A:B,2,0),0)</f>
        <v>-39</v>
      </c>
      <c r="J4039">
        <f t="shared" si="507"/>
        <v>0</v>
      </c>
      <c r="K4039">
        <f t="shared" si="508"/>
        <v>-6786</v>
      </c>
      <c r="L4039">
        <f t="shared" si="509"/>
        <v>9048</v>
      </c>
      <c r="M4039">
        <f t="shared" si="510"/>
        <v>252.1</v>
      </c>
      <c r="N4039">
        <f t="shared" si="511"/>
        <v>1</v>
      </c>
    </row>
    <row r="4040" spans="1:14">
      <c r="A4040">
        <f t="shared" si="504"/>
        <v>0</v>
      </c>
      <c r="B4040">
        <f t="shared" si="505"/>
        <v>0</v>
      </c>
      <c r="C4040">
        <v>232</v>
      </c>
      <c r="D4040">
        <v>44</v>
      </c>
      <c r="E4040">
        <f t="shared" si="506"/>
        <v>-999</v>
      </c>
      <c r="F4040">
        <f>能力值计算器!G2</f>
        <v>0</v>
      </c>
      <c r="G4040">
        <f>ROUNDDOWN((能力值计算器!F4+能力值计算器!E4*2+ROUNDDOWN(C4040/4,0))*能力值计算器!C2/100+10+能力值计算器!C2,0)</f>
        <v>174</v>
      </c>
      <c r="H4040">
        <f>ROUNDDOWN(ROUNDDOWN(ROUNDDOWN(ROUNDDOWN(ROUNDDOWN((能力值计算器!F6+能力值计算器!E6*2+ROUNDDOWN(D4040/4,0))*能力值计算器!C2/100+5,0)*能力值计算器!H6,0)*能力值计算器!K6,0)*能力值计算器!L6,0)*VLOOKUP(能力值计算器!J6,能力变化对照表!A:B,2,0),0)</f>
        <v>91</v>
      </c>
      <c r="I4040">
        <f>ROUNDDOWN(ROUNDDOWN(ROUNDDOWN(ROUNDDOWN(ROUNDDOWN((能力值计算器!F8+能力值计算器!E8*2+ROUNDDOWN(E4040/4,0))*能力值计算器!C2/100+5,0)*能力值计算器!H8,0)*能力值计算器!K8,0)*能力值计算器!L8,0)*VLOOKUP(能力值计算器!J8,能力变化对照表!A:B,2,0),0)</f>
        <v>-39</v>
      </c>
      <c r="J4040">
        <f t="shared" si="507"/>
        <v>0</v>
      </c>
      <c r="K4040">
        <f t="shared" si="508"/>
        <v>-6786</v>
      </c>
      <c r="L4040">
        <f t="shared" si="509"/>
        <v>9048</v>
      </c>
      <c r="M4040">
        <f t="shared" si="510"/>
        <v>252.1</v>
      </c>
      <c r="N4040">
        <f t="shared" si="511"/>
        <v>1</v>
      </c>
    </row>
    <row r="4041" spans="1:14">
      <c r="A4041">
        <f t="shared" si="504"/>
        <v>0</v>
      </c>
      <c r="B4041">
        <f t="shared" si="505"/>
        <v>0</v>
      </c>
      <c r="C4041">
        <v>232</v>
      </c>
      <c r="D4041">
        <v>48</v>
      </c>
      <c r="E4041">
        <f t="shared" si="506"/>
        <v>-999</v>
      </c>
      <c r="F4041">
        <f>能力值计算器!G2</f>
        <v>0</v>
      </c>
      <c r="G4041">
        <f>ROUNDDOWN((能力值计算器!F4+能力值计算器!E4*2+ROUNDDOWN(C4041/4,0))*能力值计算器!C2/100+10+能力值计算器!C2,0)</f>
        <v>174</v>
      </c>
      <c r="H4041">
        <f>ROUNDDOWN(ROUNDDOWN(ROUNDDOWN(ROUNDDOWN(ROUNDDOWN((能力值计算器!F6+能力值计算器!E6*2+ROUNDDOWN(D4041/4,0))*能力值计算器!C2/100+5,0)*能力值计算器!H6,0)*能力值计算器!K6,0)*能力值计算器!L6,0)*VLOOKUP(能力值计算器!J6,能力变化对照表!A:B,2,0),0)</f>
        <v>91</v>
      </c>
      <c r="I4041">
        <f>ROUNDDOWN(ROUNDDOWN(ROUNDDOWN(ROUNDDOWN(ROUNDDOWN((能力值计算器!F8+能力值计算器!E8*2+ROUNDDOWN(E4041/4,0))*能力值计算器!C2/100+5,0)*能力值计算器!H8,0)*能力值计算器!K8,0)*能力值计算器!L8,0)*VLOOKUP(能力值计算器!J8,能力变化对照表!A:B,2,0),0)</f>
        <v>-39</v>
      </c>
      <c r="J4041">
        <f t="shared" si="507"/>
        <v>0</v>
      </c>
      <c r="K4041">
        <f t="shared" si="508"/>
        <v>-6786</v>
      </c>
      <c r="L4041">
        <f t="shared" si="509"/>
        <v>9048</v>
      </c>
      <c r="M4041">
        <f t="shared" si="510"/>
        <v>252.1</v>
      </c>
      <c r="N4041">
        <f t="shared" si="511"/>
        <v>1</v>
      </c>
    </row>
    <row r="4042" spans="1:14">
      <c r="A4042">
        <f t="shared" si="504"/>
        <v>0</v>
      </c>
      <c r="B4042">
        <f t="shared" si="505"/>
        <v>0</v>
      </c>
      <c r="C4042">
        <v>212</v>
      </c>
      <c r="D4042">
        <v>52</v>
      </c>
      <c r="E4042">
        <f t="shared" si="506"/>
        <v>-999</v>
      </c>
      <c r="F4042">
        <f>能力值计算器!G2</f>
        <v>0</v>
      </c>
      <c r="G4042">
        <f>ROUNDDOWN((能力值计算器!F4+能力值计算器!E4*2+ROUNDDOWN(C4042/4,0))*能力值计算器!C2/100+10+能力值计算器!C2,0)</f>
        <v>172</v>
      </c>
      <c r="H4042">
        <f>ROUNDDOWN(ROUNDDOWN(ROUNDDOWN(ROUNDDOWN(ROUNDDOWN((能力值计算器!F6+能力值计算器!E6*2+ROUNDDOWN(D4042/4,0))*能力值计算器!C2/100+5,0)*能力值计算器!H6,0)*能力值计算器!K6,0)*能力值计算器!L6,0)*VLOOKUP(能力值计算器!J6,能力变化对照表!A:B,2,0),0)</f>
        <v>92</v>
      </c>
      <c r="I4042">
        <f>ROUNDDOWN(ROUNDDOWN(ROUNDDOWN(ROUNDDOWN(ROUNDDOWN((能力值计算器!F8+能力值计算器!E8*2+ROUNDDOWN(E4042/4,0))*能力值计算器!C2/100+5,0)*能力值计算器!H8,0)*能力值计算器!K8,0)*能力值计算器!L8,0)*VLOOKUP(能力值计算器!J8,能力变化对照表!A:B,2,0),0)</f>
        <v>-39</v>
      </c>
      <c r="J4042">
        <f t="shared" si="507"/>
        <v>0</v>
      </c>
      <c r="K4042">
        <f t="shared" si="508"/>
        <v>-6708</v>
      </c>
      <c r="L4042">
        <f t="shared" si="509"/>
        <v>9116</v>
      </c>
      <c r="M4042">
        <f t="shared" si="510"/>
        <v>250.1</v>
      </c>
      <c r="N4042">
        <f t="shared" si="511"/>
        <v>1</v>
      </c>
    </row>
    <row r="4043" spans="1:14">
      <c r="A4043">
        <f t="shared" si="504"/>
        <v>0</v>
      </c>
      <c r="B4043">
        <f t="shared" si="505"/>
        <v>0</v>
      </c>
      <c r="C4043">
        <v>212</v>
      </c>
      <c r="D4043">
        <v>56</v>
      </c>
      <c r="E4043">
        <f t="shared" si="506"/>
        <v>-999</v>
      </c>
      <c r="F4043">
        <f>能力值计算器!G2</f>
        <v>0</v>
      </c>
      <c r="G4043">
        <f>ROUNDDOWN((能力值计算器!F4+能力值计算器!E4*2+ROUNDDOWN(C4043/4,0))*能力值计算器!C2/100+10+能力值计算器!C2,0)</f>
        <v>172</v>
      </c>
      <c r="H4043">
        <f>ROUNDDOWN(ROUNDDOWN(ROUNDDOWN(ROUNDDOWN(ROUNDDOWN((能力值计算器!F6+能力值计算器!E6*2+ROUNDDOWN(D4043/4,0))*能力值计算器!C2/100+5,0)*能力值计算器!H6,0)*能力值计算器!K6,0)*能力值计算器!L6,0)*VLOOKUP(能力值计算器!J6,能力变化对照表!A:B,2,0),0)</f>
        <v>92</v>
      </c>
      <c r="I4043">
        <f>ROUNDDOWN(ROUNDDOWN(ROUNDDOWN(ROUNDDOWN(ROUNDDOWN((能力值计算器!F8+能力值计算器!E8*2+ROUNDDOWN(E4043/4,0))*能力值计算器!C2/100+5,0)*能力值计算器!H8,0)*能力值计算器!K8,0)*能力值计算器!L8,0)*VLOOKUP(能力值计算器!J8,能力变化对照表!A:B,2,0),0)</f>
        <v>-39</v>
      </c>
      <c r="J4043">
        <f t="shared" si="507"/>
        <v>0</v>
      </c>
      <c r="K4043">
        <f t="shared" si="508"/>
        <v>-6708</v>
      </c>
      <c r="L4043">
        <f t="shared" si="509"/>
        <v>9116</v>
      </c>
      <c r="M4043">
        <f t="shared" si="510"/>
        <v>250.1</v>
      </c>
      <c r="N4043">
        <f t="shared" si="511"/>
        <v>1</v>
      </c>
    </row>
    <row r="4044" spans="1:14">
      <c r="A4044">
        <f t="shared" si="504"/>
        <v>0</v>
      </c>
      <c r="B4044">
        <f t="shared" si="505"/>
        <v>0</v>
      </c>
      <c r="C4044">
        <v>216</v>
      </c>
      <c r="D4044">
        <v>52</v>
      </c>
      <c r="E4044">
        <f t="shared" si="506"/>
        <v>-999</v>
      </c>
      <c r="F4044">
        <f>能力值计算器!G2</f>
        <v>0</v>
      </c>
      <c r="G4044">
        <f>ROUNDDOWN((能力值计算器!F4+能力值计算器!E4*2+ROUNDDOWN(C4044/4,0))*能力值计算器!C2/100+10+能力值计算器!C2,0)</f>
        <v>172</v>
      </c>
      <c r="H4044">
        <f>ROUNDDOWN(ROUNDDOWN(ROUNDDOWN(ROUNDDOWN(ROUNDDOWN((能力值计算器!F6+能力值计算器!E6*2+ROUNDDOWN(D4044/4,0))*能力值计算器!C2/100+5,0)*能力值计算器!H6,0)*能力值计算器!K6,0)*能力值计算器!L6,0)*VLOOKUP(能力值计算器!J6,能力变化对照表!A:B,2,0),0)</f>
        <v>92</v>
      </c>
      <c r="I4044">
        <f>ROUNDDOWN(ROUNDDOWN(ROUNDDOWN(ROUNDDOWN(ROUNDDOWN((能力值计算器!F8+能力值计算器!E8*2+ROUNDDOWN(E4044/4,0))*能力值计算器!C2/100+5,0)*能力值计算器!H8,0)*能力值计算器!K8,0)*能力值计算器!L8,0)*VLOOKUP(能力值计算器!J8,能力变化对照表!A:B,2,0),0)</f>
        <v>-39</v>
      </c>
      <c r="J4044">
        <f t="shared" si="507"/>
        <v>0</v>
      </c>
      <c r="K4044">
        <f t="shared" si="508"/>
        <v>-6708</v>
      </c>
      <c r="L4044">
        <f t="shared" si="509"/>
        <v>9116</v>
      </c>
      <c r="M4044">
        <f t="shared" si="510"/>
        <v>250.1</v>
      </c>
      <c r="N4044">
        <f t="shared" si="511"/>
        <v>1</v>
      </c>
    </row>
    <row r="4045" spans="1:14">
      <c r="A4045">
        <f t="shared" si="504"/>
        <v>0</v>
      </c>
      <c r="B4045">
        <f t="shared" si="505"/>
        <v>0</v>
      </c>
      <c r="C4045">
        <v>216</v>
      </c>
      <c r="D4045">
        <v>56</v>
      </c>
      <c r="E4045">
        <f t="shared" si="506"/>
        <v>-999</v>
      </c>
      <c r="F4045">
        <f>能力值计算器!G2</f>
        <v>0</v>
      </c>
      <c r="G4045">
        <f>ROUNDDOWN((能力值计算器!F4+能力值计算器!E4*2+ROUNDDOWN(C4045/4,0))*能力值计算器!C2/100+10+能力值计算器!C2,0)</f>
        <v>172</v>
      </c>
      <c r="H4045">
        <f>ROUNDDOWN(ROUNDDOWN(ROUNDDOWN(ROUNDDOWN(ROUNDDOWN((能力值计算器!F6+能力值计算器!E6*2+ROUNDDOWN(D4045/4,0))*能力值计算器!C2/100+5,0)*能力值计算器!H6,0)*能力值计算器!K6,0)*能力值计算器!L6,0)*VLOOKUP(能力值计算器!J6,能力变化对照表!A:B,2,0),0)</f>
        <v>92</v>
      </c>
      <c r="I4045">
        <f>ROUNDDOWN(ROUNDDOWN(ROUNDDOWN(ROUNDDOWN(ROUNDDOWN((能力值计算器!F8+能力值计算器!E8*2+ROUNDDOWN(E4045/4,0))*能力值计算器!C2/100+5,0)*能力值计算器!H8,0)*能力值计算器!K8,0)*能力值计算器!L8,0)*VLOOKUP(能力值计算器!J8,能力变化对照表!A:B,2,0),0)</f>
        <v>-39</v>
      </c>
      <c r="J4045">
        <f t="shared" si="507"/>
        <v>0</v>
      </c>
      <c r="K4045">
        <f t="shared" si="508"/>
        <v>-6708</v>
      </c>
      <c r="L4045">
        <f t="shared" si="509"/>
        <v>9116</v>
      </c>
      <c r="M4045">
        <f t="shared" si="510"/>
        <v>250.1</v>
      </c>
      <c r="N4045">
        <f t="shared" si="511"/>
        <v>1</v>
      </c>
    </row>
    <row r="4046" spans="1:14">
      <c r="A4046">
        <f t="shared" si="504"/>
        <v>0</v>
      </c>
      <c r="B4046">
        <f t="shared" si="505"/>
        <v>0</v>
      </c>
      <c r="C4046">
        <v>196</v>
      </c>
      <c r="D4046">
        <v>64</v>
      </c>
      <c r="E4046">
        <f t="shared" si="506"/>
        <v>-999</v>
      </c>
      <c r="F4046">
        <f>能力值计算器!G2</f>
        <v>0</v>
      </c>
      <c r="G4046">
        <f>ROUNDDOWN((能力值计算器!F4+能力值计算器!E4*2+ROUNDDOWN(C4046/4,0))*能力值计算器!C2/100+10+能力值计算器!C2,0)</f>
        <v>170</v>
      </c>
      <c r="H4046">
        <f>ROUNDDOWN(ROUNDDOWN(ROUNDDOWN(ROUNDDOWN(ROUNDDOWN((能力值计算器!F6+能力值计算器!E6*2+ROUNDDOWN(D4046/4,0))*能力值计算器!C2/100+5,0)*能力值计算器!H6,0)*能力值计算器!K6,0)*能力值计算器!L6,0)*VLOOKUP(能力值计算器!J6,能力变化对照表!A:B,2,0),0)</f>
        <v>93</v>
      </c>
      <c r="I4046">
        <f>ROUNDDOWN(ROUNDDOWN(ROUNDDOWN(ROUNDDOWN(ROUNDDOWN((能力值计算器!F8+能力值计算器!E8*2+ROUNDDOWN(E4046/4,0))*能力值计算器!C2/100+5,0)*能力值计算器!H8,0)*能力值计算器!K8,0)*能力值计算器!L8,0)*VLOOKUP(能力值计算器!J8,能力变化对照表!A:B,2,0),0)</f>
        <v>-39</v>
      </c>
      <c r="J4046">
        <f t="shared" si="507"/>
        <v>0</v>
      </c>
      <c r="K4046">
        <f t="shared" si="508"/>
        <v>-6630</v>
      </c>
      <c r="L4046">
        <f t="shared" si="509"/>
        <v>9180</v>
      </c>
      <c r="M4046">
        <f t="shared" si="510"/>
        <v>248.1</v>
      </c>
      <c r="N4046">
        <f t="shared" si="511"/>
        <v>1</v>
      </c>
    </row>
    <row r="4047" spans="1:14">
      <c r="A4047">
        <f t="shared" si="504"/>
        <v>0</v>
      </c>
      <c r="B4047">
        <f t="shared" si="505"/>
        <v>0</v>
      </c>
      <c r="C4047">
        <v>200</v>
      </c>
      <c r="D4047">
        <v>60</v>
      </c>
      <c r="E4047">
        <f t="shared" si="506"/>
        <v>-999</v>
      </c>
      <c r="F4047">
        <f>能力值计算器!G2</f>
        <v>0</v>
      </c>
      <c r="G4047">
        <f>ROUNDDOWN((能力值计算器!F4+能力值计算器!E4*2+ROUNDDOWN(C4047/4,0))*能力值计算器!C2/100+10+能力值计算器!C2,0)</f>
        <v>170</v>
      </c>
      <c r="H4047">
        <f>ROUNDDOWN(ROUNDDOWN(ROUNDDOWN(ROUNDDOWN(ROUNDDOWN((能力值计算器!F6+能力值计算器!E6*2+ROUNDDOWN(D4047/4,0))*能力值计算器!C2/100+5,0)*能力值计算器!H6,0)*能力值计算器!K6,0)*能力值计算器!L6,0)*VLOOKUP(能力值计算器!J6,能力变化对照表!A:B,2,0),0)</f>
        <v>93</v>
      </c>
      <c r="I4047">
        <f>ROUNDDOWN(ROUNDDOWN(ROUNDDOWN(ROUNDDOWN(ROUNDDOWN((能力值计算器!F8+能力值计算器!E8*2+ROUNDDOWN(E4047/4,0))*能力值计算器!C2/100+5,0)*能力值计算器!H8,0)*能力值计算器!K8,0)*能力值计算器!L8,0)*VLOOKUP(能力值计算器!J8,能力变化对照表!A:B,2,0),0)</f>
        <v>-39</v>
      </c>
      <c r="J4047">
        <f t="shared" si="507"/>
        <v>0</v>
      </c>
      <c r="K4047">
        <f t="shared" si="508"/>
        <v>-6630</v>
      </c>
      <c r="L4047">
        <f t="shared" si="509"/>
        <v>9180</v>
      </c>
      <c r="M4047">
        <f t="shared" si="510"/>
        <v>248.1</v>
      </c>
      <c r="N4047">
        <f t="shared" si="511"/>
        <v>1</v>
      </c>
    </row>
    <row r="4048" spans="1:14">
      <c r="A4048">
        <f t="shared" si="504"/>
        <v>0</v>
      </c>
      <c r="B4048">
        <f t="shared" si="505"/>
        <v>0</v>
      </c>
      <c r="C4048">
        <v>200</v>
      </c>
      <c r="D4048">
        <v>64</v>
      </c>
      <c r="E4048">
        <f t="shared" si="506"/>
        <v>-999</v>
      </c>
      <c r="F4048">
        <f>能力值计算器!G2</f>
        <v>0</v>
      </c>
      <c r="G4048">
        <f>ROUNDDOWN((能力值计算器!F4+能力值计算器!E4*2+ROUNDDOWN(C4048/4,0))*能力值计算器!C2/100+10+能力值计算器!C2,0)</f>
        <v>170</v>
      </c>
      <c r="H4048">
        <f>ROUNDDOWN(ROUNDDOWN(ROUNDDOWN(ROUNDDOWN(ROUNDDOWN((能力值计算器!F6+能力值计算器!E6*2+ROUNDDOWN(D4048/4,0))*能力值计算器!C2/100+5,0)*能力值计算器!H6,0)*能力值计算器!K6,0)*能力值计算器!L6,0)*VLOOKUP(能力值计算器!J6,能力变化对照表!A:B,2,0),0)</f>
        <v>93</v>
      </c>
      <c r="I4048">
        <f>ROUNDDOWN(ROUNDDOWN(ROUNDDOWN(ROUNDDOWN(ROUNDDOWN((能力值计算器!F8+能力值计算器!E8*2+ROUNDDOWN(E4048/4,0))*能力值计算器!C2/100+5,0)*能力值计算器!H8,0)*能力值计算器!K8,0)*能力值计算器!L8,0)*VLOOKUP(能力值计算器!J8,能力变化对照表!A:B,2,0),0)</f>
        <v>-39</v>
      </c>
      <c r="J4048">
        <f t="shared" si="507"/>
        <v>0</v>
      </c>
      <c r="K4048">
        <f t="shared" si="508"/>
        <v>-6630</v>
      </c>
      <c r="L4048">
        <f t="shared" si="509"/>
        <v>9180</v>
      </c>
      <c r="M4048">
        <f t="shared" si="510"/>
        <v>248.1</v>
      </c>
      <c r="N4048">
        <f t="shared" si="511"/>
        <v>1</v>
      </c>
    </row>
    <row r="4049" spans="1:14">
      <c r="A4049">
        <f t="shared" si="504"/>
        <v>0</v>
      </c>
      <c r="B4049">
        <f t="shared" si="505"/>
        <v>0</v>
      </c>
      <c r="C4049">
        <v>236</v>
      </c>
      <c r="D4049">
        <v>36</v>
      </c>
      <c r="E4049">
        <f t="shared" si="506"/>
        <v>-999</v>
      </c>
      <c r="F4049">
        <f>能力值计算器!G2</f>
        <v>0</v>
      </c>
      <c r="G4049">
        <f>ROUNDDOWN((能力值计算器!F4+能力值计算器!E4*2+ROUNDDOWN(C4049/4,0))*能力值计算器!C2/100+10+能力值计算器!C2,0)</f>
        <v>175</v>
      </c>
      <c r="H4049">
        <f>ROUNDDOWN(ROUNDDOWN(ROUNDDOWN(ROUNDDOWN(ROUNDDOWN((能力值计算器!F6+能力值计算器!E6*2+ROUNDDOWN(D4049/4,0))*能力值计算器!C2/100+5,0)*能力值计算器!H6,0)*能力值计算器!K6,0)*能力值计算器!L6,0)*VLOOKUP(能力值计算器!J6,能力变化对照表!A:B,2,0),0)</f>
        <v>90</v>
      </c>
      <c r="I4049">
        <f>ROUNDDOWN(ROUNDDOWN(ROUNDDOWN(ROUNDDOWN(ROUNDDOWN((能力值计算器!F8+能力值计算器!E8*2+ROUNDDOWN(E4049/4,0))*能力值计算器!C2/100+5,0)*能力值计算器!H8,0)*能力值计算器!K8,0)*能力值计算器!L8,0)*VLOOKUP(能力值计算器!J8,能力变化对照表!A:B,2,0),0)</f>
        <v>-39</v>
      </c>
      <c r="J4049">
        <f t="shared" si="507"/>
        <v>0</v>
      </c>
      <c r="K4049">
        <f t="shared" si="508"/>
        <v>-6825</v>
      </c>
      <c r="L4049">
        <f t="shared" si="509"/>
        <v>8925</v>
      </c>
      <c r="M4049">
        <f t="shared" si="510"/>
        <v>253.1</v>
      </c>
      <c r="N4049">
        <f t="shared" si="511"/>
        <v>1</v>
      </c>
    </row>
    <row r="4050" spans="1:14">
      <c r="A4050">
        <f t="shared" si="504"/>
        <v>0</v>
      </c>
      <c r="B4050">
        <f t="shared" si="505"/>
        <v>0</v>
      </c>
      <c r="C4050">
        <v>236</v>
      </c>
      <c r="D4050">
        <v>40</v>
      </c>
      <c r="E4050">
        <f t="shared" si="506"/>
        <v>-999</v>
      </c>
      <c r="F4050">
        <f>能力值计算器!G2</f>
        <v>0</v>
      </c>
      <c r="G4050">
        <f>ROUNDDOWN((能力值计算器!F4+能力值计算器!E4*2+ROUNDDOWN(C4050/4,0))*能力值计算器!C2/100+10+能力值计算器!C2,0)</f>
        <v>175</v>
      </c>
      <c r="H4050">
        <f>ROUNDDOWN(ROUNDDOWN(ROUNDDOWN(ROUNDDOWN(ROUNDDOWN((能力值计算器!F6+能力值计算器!E6*2+ROUNDDOWN(D4050/4,0))*能力值计算器!C2/100+5,0)*能力值计算器!H6,0)*能力值计算器!K6,0)*能力值计算器!L6,0)*VLOOKUP(能力值计算器!J6,能力变化对照表!A:B,2,0),0)</f>
        <v>90</v>
      </c>
      <c r="I4050">
        <f>ROUNDDOWN(ROUNDDOWN(ROUNDDOWN(ROUNDDOWN(ROUNDDOWN((能力值计算器!F8+能力值计算器!E8*2+ROUNDDOWN(E4050/4,0))*能力值计算器!C2/100+5,0)*能力值计算器!H8,0)*能力值计算器!K8,0)*能力值计算器!L8,0)*VLOOKUP(能力值计算器!J8,能力变化对照表!A:B,2,0),0)</f>
        <v>-39</v>
      </c>
      <c r="J4050">
        <f t="shared" si="507"/>
        <v>0</v>
      </c>
      <c r="K4050">
        <f t="shared" si="508"/>
        <v>-6825</v>
      </c>
      <c r="L4050">
        <f t="shared" si="509"/>
        <v>8925</v>
      </c>
      <c r="M4050">
        <f t="shared" si="510"/>
        <v>253.1</v>
      </c>
      <c r="N4050">
        <f t="shared" si="511"/>
        <v>1</v>
      </c>
    </row>
    <row r="4051" spans="1:14">
      <c r="A4051">
        <f t="shared" si="504"/>
        <v>0</v>
      </c>
      <c r="B4051">
        <f t="shared" si="505"/>
        <v>0</v>
      </c>
      <c r="C4051">
        <v>240</v>
      </c>
      <c r="D4051">
        <v>36</v>
      </c>
      <c r="E4051">
        <f t="shared" si="506"/>
        <v>-999</v>
      </c>
      <c r="F4051">
        <f>能力值计算器!G2</f>
        <v>0</v>
      </c>
      <c r="G4051">
        <f>ROUNDDOWN((能力值计算器!F4+能力值计算器!E4*2+ROUNDDOWN(C4051/4,0))*能力值计算器!C2/100+10+能力值计算器!C2,0)</f>
        <v>175</v>
      </c>
      <c r="H4051">
        <f>ROUNDDOWN(ROUNDDOWN(ROUNDDOWN(ROUNDDOWN(ROUNDDOWN((能力值计算器!F6+能力值计算器!E6*2+ROUNDDOWN(D4051/4,0))*能力值计算器!C2/100+5,0)*能力值计算器!H6,0)*能力值计算器!K6,0)*能力值计算器!L6,0)*VLOOKUP(能力值计算器!J6,能力变化对照表!A:B,2,0),0)</f>
        <v>90</v>
      </c>
      <c r="I4051">
        <f>ROUNDDOWN(ROUNDDOWN(ROUNDDOWN(ROUNDDOWN(ROUNDDOWN((能力值计算器!F8+能力值计算器!E8*2+ROUNDDOWN(E4051/4,0))*能力值计算器!C2/100+5,0)*能力值计算器!H8,0)*能力值计算器!K8,0)*能力值计算器!L8,0)*VLOOKUP(能力值计算器!J8,能力变化对照表!A:B,2,0),0)</f>
        <v>-39</v>
      </c>
      <c r="J4051">
        <f t="shared" si="507"/>
        <v>0</v>
      </c>
      <c r="K4051">
        <f t="shared" si="508"/>
        <v>-6825</v>
      </c>
      <c r="L4051">
        <f t="shared" si="509"/>
        <v>8925</v>
      </c>
      <c r="M4051">
        <f t="shared" si="510"/>
        <v>253.1</v>
      </c>
      <c r="N4051">
        <f t="shared" si="511"/>
        <v>1</v>
      </c>
    </row>
    <row r="4052" spans="1:14">
      <c r="A4052">
        <f t="shared" si="504"/>
        <v>0</v>
      </c>
      <c r="B4052">
        <f t="shared" si="505"/>
        <v>0</v>
      </c>
      <c r="C4052">
        <v>240</v>
      </c>
      <c r="D4052">
        <v>40</v>
      </c>
      <c r="E4052">
        <f t="shared" si="506"/>
        <v>-999</v>
      </c>
      <c r="F4052">
        <f>能力值计算器!G2</f>
        <v>0</v>
      </c>
      <c r="G4052">
        <f>ROUNDDOWN((能力值计算器!F4+能力值计算器!E4*2+ROUNDDOWN(C4052/4,0))*能力值计算器!C2/100+10+能力值计算器!C2,0)</f>
        <v>175</v>
      </c>
      <c r="H4052">
        <f>ROUNDDOWN(ROUNDDOWN(ROUNDDOWN(ROUNDDOWN(ROUNDDOWN((能力值计算器!F6+能力值计算器!E6*2+ROUNDDOWN(D4052/4,0))*能力值计算器!C2/100+5,0)*能力值计算器!H6,0)*能力值计算器!K6,0)*能力值计算器!L6,0)*VLOOKUP(能力值计算器!J6,能力变化对照表!A:B,2,0),0)</f>
        <v>90</v>
      </c>
      <c r="I4052">
        <f>ROUNDDOWN(ROUNDDOWN(ROUNDDOWN(ROUNDDOWN(ROUNDDOWN((能力值计算器!F8+能力值计算器!E8*2+ROUNDDOWN(E4052/4,0))*能力值计算器!C2/100+5,0)*能力值计算器!H8,0)*能力值计算器!K8,0)*能力值计算器!L8,0)*VLOOKUP(能力值计算器!J8,能力变化对照表!A:B,2,0),0)</f>
        <v>-39</v>
      </c>
      <c r="J4052">
        <f t="shared" si="507"/>
        <v>0</v>
      </c>
      <c r="K4052">
        <f t="shared" si="508"/>
        <v>-6825</v>
      </c>
      <c r="L4052">
        <f t="shared" si="509"/>
        <v>8925</v>
      </c>
      <c r="M4052">
        <f t="shared" si="510"/>
        <v>253.1</v>
      </c>
      <c r="N4052">
        <f t="shared" si="511"/>
        <v>1</v>
      </c>
    </row>
    <row r="4053" spans="1:14">
      <c r="A4053">
        <f t="shared" si="504"/>
        <v>0</v>
      </c>
      <c r="B4053">
        <f t="shared" si="505"/>
        <v>0</v>
      </c>
      <c r="C4053">
        <v>252</v>
      </c>
      <c r="D4053">
        <v>28</v>
      </c>
      <c r="E4053">
        <f t="shared" si="506"/>
        <v>-999</v>
      </c>
      <c r="F4053">
        <f>能力值计算器!G2</f>
        <v>0</v>
      </c>
      <c r="G4053">
        <f>ROUNDDOWN((能力值计算器!F4+能力值计算器!E4*2+ROUNDDOWN(C4053/4,0))*能力值计算器!C2/100+10+能力值计算器!C2,0)</f>
        <v>177</v>
      </c>
      <c r="H4053">
        <f>ROUNDDOWN(ROUNDDOWN(ROUNDDOWN(ROUNDDOWN(ROUNDDOWN((能力值计算器!F6+能力值计算器!E6*2+ROUNDDOWN(D4053/4,0))*能力值计算器!C2/100+5,0)*能力值计算器!H6,0)*能力值计算器!K6,0)*能力值计算器!L6,0)*VLOOKUP(能力值计算器!J6,能力变化对照表!A:B,2,0),0)</f>
        <v>89</v>
      </c>
      <c r="I4053">
        <f>ROUNDDOWN(ROUNDDOWN(ROUNDDOWN(ROUNDDOWN(ROUNDDOWN((能力值计算器!F8+能力值计算器!E8*2+ROUNDDOWN(E4053/4,0))*能力值计算器!C2/100+5,0)*能力值计算器!H8,0)*能力值计算器!K8,0)*能力值计算器!L8,0)*VLOOKUP(能力值计算器!J8,能力变化对照表!A:B,2,0),0)</f>
        <v>-39</v>
      </c>
      <c r="J4053">
        <f t="shared" si="507"/>
        <v>0</v>
      </c>
      <c r="K4053">
        <f t="shared" si="508"/>
        <v>-6903</v>
      </c>
      <c r="L4053">
        <f t="shared" si="509"/>
        <v>8850</v>
      </c>
      <c r="M4053">
        <f t="shared" si="510"/>
        <v>255.1</v>
      </c>
      <c r="N4053">
        <f t="shared" si="511"/>
        <v>1</v>
      </c>
    </row>
    <row r="4054" spans="1:14">
      <c r="A4054">
        <f t="shared" si="504"/>
        <v>0</v>
      </c>
      <c r="B4054">
        <f t="shared" si="505"/>
        <v>0</v>
      </c>
      <c r="C4054">
        <v>252</v>
      </c>
      <c r="D4054">
        <v>32</v>
      </c>
      <c r="E4054">
        <f t="shared" si="506"/>
        <v>-999</v>
      </c>
      <c r="F4054">
        <f>能力值计算器!G2</f>
        <v>0</v>
      </c>
      <c r="G4054">
        <f>ROUNDDOWN((能力值计算器!F4+能力值计算器!E4*2+ROUNDDOWN(C4054/4,0))*能力值计算器!C2/100+10+能力值计算器!C2,0)</f>
        <v>177</v>
      </c>
      <c r="H4054">
        <f>ROUNDDOWN(ROUNDDOWN(ROUNDDOWN(ROUNDDOWN(ROUNDDOWN((能力值计算器!F6+能力值计算器!E6*2+ROUNDDOWN(D4054/4,0))*能力值计算器!C2/100+5,0)*能力值计算器!H6,0)*能力值计算器!K6,0)*能力值计算器!L6,0)*VLOOKUP(能力值计算器!J6,能力变化对照表!A:B,2,0),0)</f>
        <v>89</v>
      </c>
      <c r="I4054">
        <f>ROUNDDOWN(ROUNDDOWN(ROUNDDOWN(ROUNDDOWN(ROUNDDOWN((能力值计算器!F8+能力值计算器!E8*2+ROUNDDOWN(E4054/4,0))*能力值计算器!C2/100+5,0)*能力值计算器!H8,0)*能力值计算器!K8,0)*能力值计算器!L8,0)*VLOOKUP(能力值计算器!J8,能力变化对照表!A:B,2,0),0)</f>
        <v>-39</v>
      </c>
      <c r="J4054">
        <f t="shared" si="507"/>
        <v>0</v>
      </c>
      <c r="K4054">
        <f t="shared" si="508"/>
        <v>-6903</v>
      </c>
      <c r="L4054">
        <f t="shared" si="509"/>
        <v>8850</v>
      </c>
      <c r="M4054">
        <f t="shared" si="510"/>
        <v>255.1</v>
      </c>
      <c r="N4054">
        <f t="shared" si="511"/>
        <v>1</v>
      </c>
    </row>
    <row r="4055" spans="1:14">
      <c r="A4055">
        <f t="shared" si="504"/>
        <v>0</v>
      </c>
      <c r="B4055">
        <f t="shared" si="505"/>
        <v>0</v>
      </c>
      <c r="C4055">
        <v>220</v>
      </c>
      <c r="D4055">
        <v>44</v>
      </c>
      <c r="E4055">
        <f t="shared" si="506"/>
        <v>-999</v>
      </c>
      <c r="F4055">
        <f>能力值计算器!G2</f>
        <v>0</v>
      </c>
      <c r="G4055">
        <f>ROUNDDOWN((能力值计算器!F4+能力值计算器!E4*2+ROUNDDOWN(C4055/4,0))*能力值计算器!C2/100+10+能力值计算器!C2,0)</f>
        <v>173</v>
      </c>
      <c r="H4055">
        <f>ROUNDDOWN(ROUNDDOWN(ROUNDDOWN(ROUNDDOWN(ROUNDDOWN((能力值计算器!F6+能力值计算器!E6*2+ROUNDDOWN(D4055/4,0))*能力值计算器!C2/100+5,0)*能力值计算器!H6,0)*能力值计算器!K6,0)*能力值计算器!L6,0)*VLOOKUP(能力值计算器!J6,能力变化对照表!A:B,2,0),0)</f>
        <v>91</v>
      </c>
      <c r="I4055">
        <f>ROUNDDOWN(ROUNDDOWN(ROUNDDOWN(ROUNDDOWN(ROUNDDOWN((能力值计算器!F8+能力值计算器!E8*2+ROUNDDOWN(E4055/4,0))*能力值计算器!C2/100+5,0)*能力值计算器!H8,0)*能力值计算器!K8,0)*能力值计算器!L8,0)*VLOOKUP(能力值计算器!J8,能力变化对照表!A:B,2,0),0)</f>
        <v>-39</v>
      </c>
      <c r="J4055">
        <f t="shared" si="507"/>
        <v>0</v>
      </c>
      <c r="K4055">
        <f t="shared" si="508"/>
        <v>-6747</v>
      </c>
      <c r="L4055">
        <f t="shared" si="509"/>
        <v>8996</v>
      </c>
      <c r="M4055">
        <f t="shared" si="510"/>
        <v>251.1</v>
      </c>
      <c r="N4055">
        <f t="shared" si="511"/>
        <v>1</v>
      </c>
    </row>
    <row r="4056" spans="1:14">
      <c r="A4056">
        <f t="shared" si="504"/>
        <v>0</v>
      </c>
      <c r="B4056">
        <f t="shared" si="505"/>
        <v>0</v>
      </c>
      <c r="C4056">
        <v>220</v>
      </c>
      <c r="D4056">
        <v>48</v>
      </c>
      <c r="E4056">
        <f t="shared" si="506"/>
        <v>-999</v>
      </c>
      <c r="F4056">
        <f>能力值计算器!G2</f>
        <v>0</v>
      </c>
      <c r="G4056">
        <f>ROUNDDOWN((能力值计算器!F4+能力值计算器!E4*2+ROUNDDOWN(C4056/4,0))*能力值计算器!C2/100+10+能力值计算器!C2,0)</f>
        <v>173</v>
      </c>
      <c r="H4056">
        <f>ROUNDDOWN(ROUNDDOWN(ROUNDDOWN(ROUNDDOWN(ROUNDDOWN((能力值计算器!F6+能力值计算器!E6*2+ROUNDDOWN(D4056/4,0))*能力值计算器!C2/100+5,0)*能力值计算器!H6,0)*能力值计算器!K6,0)*能力值计算器!L6,0)*VLOOKUP(能力值计算器!J6,能力变化对照表!A:B,2,0),0)</f>
        <v>91</v>
      </c>
      <c r="I4056">
        <f>ROUNDDOWN(ROUNDDOWN(ROUNDDOWN(ROUNDDOWN(ROUNDDOWN((能力值计算器!F8+能力值计算器!E8*2+ROUNDDOWN(E4056/4,0))*能力值计算器!C2/100+5,0)*能力值计算器!H8,0)*能力值计算器!K8,0)*能力值计算器!L8,0)*VLOOKUP(能力值计算器!J8,能力变化对照表!A:B,2,0),0)</f>
        <v>-39</v>
      </c>
      <c r="J4056">
        <f t="shared" si="507"/>
        <v>0</v>
      </c>
      <c r="K4056">
        <f t="shared" si="508"/>
        <v>-6747</v>
      </c>
      <c r="L4056">
        <f t="shared" si="509"/>
        <v>8996</v>
      </c>
      <c r="M4056">
        <f t="shared" si="510"/>
        <v>251.1</v>
      </c>
      <c r="N4056">
        <f t="shared" si="511"/>
        <v>1</v>
      </c>
    </row>
    <row r="4057" spans="1:14">
      <c r="A4057">
        <f t="shared" si="504"/>
        <v>0</v>
      </c>
      <c r="B4057">
        <f t="shared" si="505"/>
        <v>0</v>
      </c>
      <c r="C4057">
        <v>224</v>
      </c>
      <c r="D4057">
        <v>44</v>
      </c>
      <c r="E4057">
        <f t="shared" si="506"/>
        <v>-999</v>
      </c>
      <c r="F4057">
        <f>能力值计算器!G2</f>
        <v>0</v>
      </c>
      <c r="G4057">
        <f>ROUNDDOWN((能力值计算器!F4+能力值计算器!E4*2+ROUNDDOWN(C4057/4,0))*能力值计算器!C2/100+10+能力值计算器!C2,0)</f>
        <v>173</v>
      </c>
      <c r="H4057">
        <f>ROUNDDOWN(ROUNDDOWN(ROUNDDOWN(ROUNDDOWN(ROUNDDOWN((能力值计算器!F6+能力值计算器!E6*2+ROUNDDOWN(D4057/4,0))*能力值计算器!C2/100+5,0)*能力值计算器!H6,0)*能力值计算器!K6,0)*能力值计算器!L6,0)*VLOOKUP(能力值计算器!J6,能力变化对照表!A:B,2,0),0)</f>
        <v>91</v>
      </c>
      <c r="I4057">
        <f>ROUNDDOWN(ROUNDDOWN(ROUNDDOWN(ROUNDDOWN(ROUNDDOWN((能力值计算器!F8+能力值计算器!E8*2+ROUNDDOWN(E4057/4,0))*能力值计算器!C2/100+5,0)*能力值计算器!H8,0)*能力值计算器!K8,0)*能力值计算器!L8,0)*VLOOKUP(能力值计算器!J8,能力变化对照表!A:B,2,0),0)</f>
        <v>-39</v>
      </c>
      <c r="J4057">
        <f t="shared" si="507"/>
        <v>0</v>
      </c>
      <c r="K4057">
        <f t="shared" si="508"/>
        <v>-6747</v>
      </c>
      <c r="L4057">
        <f t="shared" si="509"/>
        <v>8996</v>
      </c>
      <c r="M4057">
        <f t="shared" si="510"/>
        <v>251.1</v>
      </c>
      <c r="N4057">
        <f t="shared" si="511"/>
        <v>1</v>
      </c>
    </row>
    <row r="4058" spans="1:14">
      <c r="A4058">
        <f t="shared" si="504"/>
        <v>0</v>
      </c>
      <c r="B4058">
        <f t="shared" si="505"/>
        <v>0</v>
      </c>
      <c r="C4058">
        <v>224</v>
      </c>
      <c r="D4058">
        <v>48</v>
      </c>
      <c r="E4058">
        <f t="shared" si="506"/>
        <v>-999</v>
      </c>
      <c r="F4058">
        <f>能力值计算器!G2</f>
        <v>0</v>
      </c>
      <c r="G4058">
        <f>ROUNDDOWN((能力值计算器!F4+能力值计算器!E4*2+ROUNDDOWN(C4058/4,0))*能力值计算器!C2/100+10+能力值计算器!C2,0)</f>
        <v>173</v>
      </c>
      <c r="H4058">
        <f>ROUNDDOWN(ROUNDDOWN(ROUNDDOWN(ROUNDDOWN(ROUNDDOWN((能力值计算器!F6+能力值计算器!E6*2+ROUNDDOWN(D4058/4,0))*能力值计算器!C2/100+5,0)*能力值计算器!H6,0)*能力值计算器!K6,0)*能力值计算器!L6,0)*VLOOKUP(能力值计算器!J6,能力变化对照表!A:B,2,0),0)</f>
        <v>91</v>
      </c>
      <c r="I4058">
        <f>ROUNDDOWN(ROUNDDOWN(ROUNDDOWN(ROUNDDOWN(ROUNDDOWN((能力值计算器!F8+能力值计算器!E8*2+ROUNDDOWN(E4058/4,0))*能力值计算器!C2/100+5,0)*能力值计算器!H8,0)*能力值计算器!K8,0)*能力值计算器!L8,0)*VLOOKUP(能力值计算器!J8,能力变化对照表!A:B,2,0),0)</f>
        <v>-39</v>
      </c>
      <c r="J4058">
        <f t="shared" si="507"/>
        <v>0</v>
      </c>
      <c r="K4058">
        <f t="shared" si="508"/>
        <v>-6747</v>
      </c>
      <c r="L4058">
        <f t="shared" si="509"/>
        <v>8996</v>
      </c>
      <c r="M4058">
        <f t="shared" si="510"/>
        <v>251.1</v>
      </c>
      <c r="N4058">
        <f t="shared" si="511"/>
        <v>1</v>
      </c>
    </row>
    <row r="4059" spans="1:14">
      <c r="A4059">
        <f t="shared" si="504"/>
        <v>0</v>
      </c>
      <c r="B4059">
        <f t="shared" si="505"/>
        <v>0</v>
      </c>
      <c r="C4059">
        <v>204</v>
      </c>
      <c r="D4059">
        <v>56</v>
      </c>
      <c r="E4059">
        <f t="shared" si="506"/>
        <v>-999</v>
      </c>
      <c r="F4059">
        <f>能力值计算器!G2</f>
        <v>0</v>
      </c>
      <c r="G4059">
        <f>ROUNDDOWN((能力值计算器!F4+能力值计算器!E4*2+ROUNDDOWN(C4059/4,0))*能力值计算器!C2/100+10+能力值计算器!C2,0)</f>
        <v>171</v>
      </c>
      <c r="H4059">
        <f>ROUNDDOWN(ROUNDDOWN(ROUNDDOWN(ROUNDDOWN(ROUNDDOWN((能力值计算器!F6+能力值计算器!E6*2+ROUNDDOWN(D4059/4,0))*能力值计算器!C2/100+5,0)*能力值计算器!H6,0)*能力值计算器!K6,0)*能力值计算器!L6,0)*VLOOKUP(能力值计算器!J6,能力变化对照表!A:B,2,0),0)</f>
        <v>92</v>
      </c>
      <c r="I4059">
        <f>ROUNDDOWN(ROUNDDOWN(ROUNDDOWN(ROUNDDOWN(ROUNDDOWN((能力值计算器!F8+能力值计算器!E8*2+ROUNDDOWN(E4059/4,0))*能力值计算器!C2/100+5,0)*能力值计算器!H8,0)*能力值计算器!K8,0)*能力值计算器!L8,0)*VLOOKUP(能力值计算器!J8,能力变化对照表!A:B,2,0),0)</f>
        <v>-39</v>
      </c>
      <c r="J4059">
        <f t="shared" si="507"/>
        <v>0</v>
      </c>
      <c r="K4059">
        <f t="shared" si="508"/>
        <v>-6669</v>
      </c>
      <c r="L4059">
        <f t="shared" si="509"/>
        <v>9063</v>
      </c>
      <c r="M4059">
        <f t="shared" si="510"/>
        <v>249.1</v>
      </c>
      <c r="N4059">
        <f t="shared" si="511"/>
        <v>1</v>
      </c>
    </row>
    <row r="4060" spans="1:14">
      <c r="A4060">
        <f t="shared" si="504"/>
        <v>0</v>
      </c>
      <c r="B4060">
        <f t="shared" si="505"/>
        <v>0</v>
      </c>
      <c r="C4060">
        <v>208</v>
      </c>
      <c r="D4060">
        <v>52</v>
      </c>
      <c r="E4060">
        <f t="shared" si="506"/>
        <v>-999</v>
      </c>
      <c r="F4060">
        <f>能力值计算器!G2</f>
        <v>0</v>
      </c>
      <c r="G4060">
        <f>ROUNDDOWN((能力值计算器!F4+能力值计算器!E4*2+ROUNDDOWN(C4060/4,0))*能力值计算器!C2/100+10+能力值计算器!C2,0)</f>
        <v>171</v>
      </c>
      <c r="H4060">
        <f>ROUNDDOWN(ROUNDDOWN(ROUNDDOWN(ROUNDDOWN(ROUNDDOWN((能力值计算器!F6+能力值计算器!E6*2+ROUNDDOWN(D4060/4,0))*能力值计算器!C2/100+5,0)*能力值计算器!H6,0)*能力值计算器!K6,0)*能力值计算器!L6,0)*VLOOKUP(能力值计算器!J6,能力变化对照表!A:B,2,0),0)</f>
        <v>92</v>
      </c>
      <c r="I4060">
        <f>ROUNDDOWN(ROUNDDOWN(ROUNDDOWN(ROUNDDOWN(ROUNDDOWN((能力值计算器!F8+能力值计算器!E8*2+ROUNDDOWN(E4060/4,0))*能力值计算器!C2/100+5,0)*能力值计算器!H8,0)*能力值计算器!K8,0)*能力值计算器!L8,0)*VLOOKUP(能力值计算器!J8,能力变化对照表!A:B,2,0),0)</f>
        <v>-39</v>
      </c>
      <c r="J4060">
        <f t="shared" si="507"/>
        <v>0</v>
      </c>
      <c r="K4060">
        <f t="shared" si="508"/>
        <v>-6669</v>
      </c>
      <c r="L4060">
        <f t="shared" si="509"/>
        <v>9063</v>
      </c>
      <c r="M4060">
        <f t="shared" si="510"/>
        <v>249.1</v>
      </c>
      <c r="N4060">
        <f t="shared" si="511"/>
        <v>1</v>
      </c>
    </row>
    <row r="4061" spans="1:14">
      <c r="A4061">
        <f t="shared" si="504"/>
        <v>0</v>
      </c>
      <c r="B4061">
        <f t="shared" si="505"/>
        <v>0</v>
      </c>
      <c r="C4061">
        <v>208</v>
      </c>
      <c r="D4061">
        <v>56</v>
      </c>
      <c r="E4061">
        <f t="shared" si="506"/>
        <v>-999</v>
      </c>
      <c r="F4061">
        <f>能力值计算器!G2</f>
        <v>0</v>
      </c>
      <c r="G4061">
        <f>ROUNDDOWN((能力值计算器!F4+能力值计算器!E4*2+ROUNDDOWN(C4061/4,0))*能力值计算器!C2/100+10+能力值计算器!C2,0)</f>
        <v>171</v>
      </c>
      <c r="H4061">
        <f>ROUNDDOWN(ROUNDDOWN(ROUNDDOWN(ROUNDDOWN(ROUNDDOWN((能力值计算器!F6+能力值计算器!E6*2+ROUNDDOWN(D4061/4,0))*能力值计算器!C2/100+5,0)*能力值计算器!H6,0)*能力值计算器!K6,0)*能力值计算器!L6,0)*VLOOKUP(能力值计算器!J6,能力变化对照表!A:B,2,0),0)</f>
        <v>92</v>
      </c>
      <c r="I4061">
        <f>ROUNDDOWN(ROUNDDOWN(ROUNDDOWN(ROUNDDOWN(ROUNDDOWN((能力值计算器!F8+能力值计算器!E8*2+ROUNDDOWN(E4061/4,0))*能力值计算器!C2/100+5,0)*能力值计算器!H8,0)*能力值计算器!K8,0)*能力值计算器!L8,0)*VLOOKUP(能力值计算器!J8,能力变化对照表!A:B,2,0),0)</f>
        <v>-39</v>
      </c>
      <c r="J4061">
        <f t="shared" si="507"/>
        <v>0</v>
      </c>
      <c r="K4061">
        <f t="shared" si="508"/>
        <v>-6669</v>
      </c>
      <c r="L4061">
        <f t="shared" si="509"/>
        <v>9063</v>
      </c>
      <c r="M4061">
        <f t="shared" si="510"/>
        <v>249.1</v>
      </c>
      <c r="N4061">
        <f t="shared" si="511"/>
        <v>1</v>
      </c>
    </row>
    <row r="4062" spans="1:14">
      <c r="A4062">
        <f t="shared" si="504"/>
        <v>0</v>
      </c>
      <c r="B4062">
        <f t="shared" si="505"/>
        <v>0</v>
      </c>
      <c r="C4062">
        <v>244</v>
      </c>
      <c r="D4062">
        <v>28</v>
      </c>
      <c r="E4062">
        <f t="shared" si="506"/>
        <v>-999</v>
      </c>
      <c r="F4062">
        <f>能力值计算器!G2</f>
        <v>0</v>
      </c>
      <c r="G4062">
        <f>ROUNDDOWN((能力值计算器!F4+能力值计算器!E4*2+ROUNDDOWN(C4062/4,0))*能力值计算器!C2/100+10+能力值计算器!C2,0)</f>
        <v>176</v>
      </c>
      <c r="H4062">
        <f>ROUNDDOWN(ROUNDDOWN(ROUNDDOWN(ROUNDDOWN(ROUNDDOWN((能力值计算器!F6+能力值计算器!E6*2+ROUNDDOWN(D4062/4,0))*能力值计算器!C2/100+5,0)*能力值计算器!H6,0)*能力值计算器!K6,0)*能力值计算器!L6,0)*VLOOKUP(能力值计算器!J6,能力变化对照表!A:B,2,0),0)</f>
        <v>89</v>
      </c>
      <c r="I4062">
        <f>ROUNDDOWN(ROUNDDOWN(ROUNDDOWN(ROUNDDOWN(ROUNDDOWN((能力值计算器!F8+能力值计算器!E8*2+ROUNDDOWN(E4062/4,0))*能力值计算器!C2/100+5,0)*能力值计算器!H8,0)*能力值计算器!K8,0)*能力值计算器!L8,0)*VLOOKUP(能力值计算器!J8,能力变化对照表!A:B,2,0),0)</f>
        <v>-39</v>
      </c>
      <c r="J4062">
        <f t="shared" si="507"/>
        <v>0</v>
      </c>
      <c r="K4062">
        <f t="shared" si="508"/>
        <v>-6864</v>
      </c>
      <c r="L4062">
        <f t="shared" si="509"/>
        <v>8800</v>
      </c>
      <c r="M4062">
        <f t="shared" si="510"/>
        <v>254.1</v>
      </c>
      <c r="N4062">
        <f t="shared" si="511"/>
        <v>1</v>
      </c>
    </row>
    <row r="4063" spans="1:14">
      <c r="A4063">
        <f t="shared" si="504"/>
        <v>0</v>
      </c>
      <c r="B4063">
        <f t="shared" si="505"/>
        <v>0</v>
      </c>
      <c r="C4063">
        <v>244</v>
      </c>
      <c r="D4063">
        <v>32</v>
      </c>
      <c r="E4063">
        <f t="shared" si="506"/>
        <v>-999</v>
      </c>
      <c r="F4063">
        <f>能力值计算器!G2</f>
        <v>0</v>
      </c>
      <c r="G4063">
        <f>ROUNDDOWN((能力值计算器!F4+能力值计算器!E4*2+ROUNDDOWN(C4063/4,0))*能力值计算器!C2/100+10+能力值计算器!C2,0)</f>
        <v>176</v>
      </c>
      <c r="H4063">
        <f>ROUNDDOWN(ROUNDDOWN(ROUNDDOWN(ROUNDDOWN(ROUNDDOWN((能力值计算器!F6+能力值计算器!E6*2+ROUNDDOWN(D4063/4,0))*能力值计算器!C2/100+5,0)*能力值计算器!H6,0)*能力值计算器!K6,0)*能力值计算器!L6,0)*VLOOKUP(能力值计算器!J6,能力变化对照表!A:B,2,0),0)</f>
        <v>89</v>
      </c>
      <c r="I4063">
        <f>ROUNDDOWN(ROUNDDOWN(ROUNDDOWN(ROUNDDOWN(ROUNDDOWN((能力值计算器!F8+能力值计算器!E8*2+ROUNDDOWN(E4063/4,0))*能力值计算器!C2/100+5,0)*能力值计算器!H8,0)*能力值计算器!K8,0)*能力值计算器!L8,0)*VLOOKUP(能力值计算器!J8,能力变化对照表!A:B,2,0),0)</f>
        <v>-39</v>
      </c>
      <c r="J4063">
        <f t="shared" si="507"/>
        <v>0</v>
      </c>
      <c r="K4063">
        <f t="shared" si="508"/>
        <v>-6864</v>
      </c>
      <c r="L4063">
        <f t="shared" si="509"/>
        <v>8800</v>
      </c>
      <c r="M4063">
        <f t="shared" si="510"/>
        <v>254.1</v>
      </c>
      <c r="N4063">
        <f t="shared" si="511"/>
        <v>1</v>
      </c>
    </row>
    <row r="4064" spans="1:14">
      <c r="A4064">
        <f t="shared" si="504"/>
        <v>0</v>
      </c>
      <c r="B4064">
        <f t="shared" si="505"/>
        <v>0</v>
      </c>
      <c r="C4064">
        <v>248</v>
      </c>
      <c r="D4064">
        <v>28</v>
      </c>
      <c r="E4064">
        <f t="shared" si="506"/>
        <v>-999</v>
      </c>
      <c r="F4064">
        <f>能力值计算器!G2</f>
        <v>0</v>
      </c>
      <c r="G4064">
        <f>ROUNDDOWN((能力值计算器!F4+能力值计算器!E4*2+ROUNDDOWN(C4064/4,0))*能力值计算器!C2/100+10+能力值计算器!C2,0)</f>
        <v>176</v>
      </c>
      <c r="H4064">
        <f>ROUNDDOWN(ROUNDDOWN(ROUNDDOWN(ROUNDDOWN(ROUNDDOWN((能力值计算器!F6+能力值计算器!E6*2+ROUNDDOWN(D4064/4,0))*能力值计算器!C2/100+5,0)*能力值计算器!H6,0)*能力值计算器!K6,0)*能力值计算器!L6,0)*VLOOKUP(能力值计算器!J6,能力变化对照表!A:B,2,0),0)</f>
        <v>89</v>
      </c>
      <c r="I4064">
        <f>ROUNDDOWN(ROUNDDOWN(ROUNDDOWN(ROUNDDOWN(ROUNDDOWN((能力值计算器!F8+能力值计算器!E8*2+ROUNDDOWN(E4064/4,0))*能力值计算器!C2/100+5,0)*能力值计算器!H8,0)*能力值计算器!K8,0)*能力值计算器!L8,0)*VLOOKUP(能力值计算器!J8,能力变化对照表!A:B,2,0),0)</f>
        <v>-39</v>
      </c>
      <c r="J4064">
        <f t="shared" si="507"/>
        <v>0</v>
      </c>
      <c r="K4064">
        <f t="shared" si="508"/>
        <v>-6864</v>
      </c>
      <c r="L4064">
        <f t="shared" si="509"/>
        <v>8800</v>
      </c>
      <c r="M4064">
        <f t="shared" si="510"/>
        <v>254.1</v>
      </c>
      <c r="N4064">
        <f t="shared" si="511"/>
        <v>1</v>
      </c>
    </row>
    <row r="4065" spans="1:14">
      <c r="A4065">
        <f t="shared" si="504"/>
        <v>0</v>
      </c>
      <c r="B4065">
        <f t="shared" si="505"/>
        <v>0</v>
      </c>
      <c r="C4065">
        <v>248</v>
      </c>
      <c r="D4065">
        <v>32</v>
      </c>
      <c r="E4065">
        <f t="shared" si="506"/>
        <v>-999</v>
      </c>
      <c r="F4065">
        <f>能力值计算器!G2</f>
        <v>0</v>
      </c>
      <c r="G4065">
        <f>ROUNDDOWN((能力值计算器!F4+能力值计算器!E4*2+ROUNDDOWN(C4065/4,0))*能力值计算器!C2/100+10+能力值计算器!C2,0)</f>
        <v>176</v>
      </c>
      <c r="H4065">
        <f>ROUNDDOWN(ROUNDDOWN(ROUNDDOWN(ROUNDDOWN(ROUNDDOWN((能力值计算器!F6+能力值计算器!E6*2+ROUNDDOWN(D4065/4,0))*能力值计算器!C2/100+5,0)*能力值计算器!H6,0)*能力值计算器!K6,0)*能力值计算器!L6,0)*VLOOKUP(能力值计算器!J6,能力变化对照表!A:B,2,0),0)</f>
        <v>89</v>
      </c>
      <c r="I4065">
        <f>ROUNDDOWN(ROUNDDOWN(ROUNDDOWN(ROUNDDOWN(ROUNDDOWN((能力值计算器!F8+能力值计算器!E8*2+ROUNDDOWN(E4065/4,0))*能力值计算器!C2/100+5,0)*能力值计算器!H8,0)*能力值计算器!K8,0)*能力值计算器!L8,0)*VLOOKUP(能力值计算器!J8,能力变化对照表!A:B,2,0),0)</f>
        <v>-39</v>
      </c>
      <c r="J4065">
        <f t="shared" si="507"/>
        <v>0</v>
      </c>
      <c r="K4065">
        <f t="shared" si="508"/>
        <v>-6864</v>
      </c>
      <c r="L4065">
        <f t="shared" si="509"/>
        <v>8800</v>
      </c>
      <c r="M4065">
        <f t="shared" si="510"/>
        <v>254.1</v>
      </c>
      <c r="N4065">
        <f t="shared" si="511"/>
        <v>1</v>
      </c>
    </row>
    <row r="4066" spans="1:14">
      <c r="A4066">
        <f t="shared" si="504"/>
        <v>0</v>
      </c>
      <c r="B4066">
        <f t="shared" si="505"/>
        <v>0</v>
      </c>
      <c r="C4066">
        <v>228</v>
      </c>
      <c r="D4066">
        <v>36</v>
      </c>
      <c r="E4066">
        <f t="shared" si="506"/>
        <v>-999</v>
      </c>
      <c r="F4066">
        <f>能力值计算器!G2</f>
        <v>0</v>
      </c>
      <c r="G4066">
        <f>ROUNDDOWN((能力值计算器!F4+能力值计算器!E4*2+ROUNDDOWN(C4066/4,0))*能力值计算器!C2/100+10+能力值计算器!C2,0)</f>
        <v>174</v>
      </c>
      <c r="H4066">
        <f>ROUNDDOWN(ROUNDDOWN(ROUNDDOWN(ROUNDDOWN(ROUNDDOWN((能力值计算器!F6+能力值计算器!E6*2+ROUNDDOWN(D4066/4,0))*能力值计算器!C2/100+5,0)*能力值计算器!H6,0)*能力值计算器!K6,0)*能力值计算器!L6,0)*VLOOKUP(能力值计算器!J6,能力变化对照表!A:B,2,0),0)</f>
        <v>90</v>
      </c>
      <c r="I4066">
        <f>ROUNDDOWN(ROUNDDOWN(ROUNDDOWN(ROUNDDOWN(ROUNDDOWN((能力值计算器!F8+能力值计算器!E8*2+ROUNDDOWN(E4066/4,0))*能力值计算器!C2/100+5,0)*能力值计算器!H8,0)*能力值计算器!K8,0)*能力值计算器!L8,0)*VLOOKUP(能力值计算器!J8,能力变化对照表!A:B,2,0),0)</f>
        <v>-39</v>
      </c>
      <c r="J4066">
        <f t="shared" si="507"/>
        <v>0</v>
      </c>
      <c r="K4066">
        <f t="shared" si="508"/>
        <v>-6786</v>
      </c>
      <c r="L4066">
        <f t="shared" si="509"/>
        <v>8874</v>
      </c>
      <c r="M4066">
        <f t="shared" si="510"/>
        <v>252.1</v>
      </c>
      <c r="N4066">
        <f t="shared" si="511"/>
        <v>1</v>
      </c>
    </row>
    <row r="4067" spans="1:14">
      <c r="A4067">
        <f t="shared" si="504"/>
        <v>0</v>
      </c>
      <c r="B4067">
        <f t="shared" si="505"/>
        <v>0</v>
      </c>
      <c r="C4067">
        <v>228</v>
      </c>
      <c r="D4067">
        <v>40</v>
      </c>
      <c r="E4067">
        <f t="shared" si="506"/>
        <v>-999</v>
      </c>
      <c r="F4067">
        <f>能力值计算器!G2</f>
        <v>0</v>
      </c>
      <c r="G4067">
        <f>ROUNDDOWN((能力值计算器!F4+能力值计算器!E4*2+ROUNDDOWN(C4067/4,0))*能力值计算器!C2/100+10+能力值计算器!C2,0)</f>
        <v>174</v>
      </c>
      <c r="H4067">
        <f>ROUNDDOWN(ROUNDDOWN(ROUNDDOWN(ROUNDDOWN(ROUNDDOWN((能力值计算器!F6+能力值计算器!E6*2+ROUNDDOWN(D4067/4,0))*能力值计算器!C2/100+5,0)*能力值计算器!H6,0)*能力值计算器!K6,0)*能力值计算器!L6,0)*VLOOKUP(能力值计算器!J6,能力变化对照表!A:B,2,0),0)</f>
        <v>90</v>
      </c>
      <c r="I4067">
        <f>ROUNDDOWN(ROUNDDOWN(ROUNDDOWN(ROUNDDOWN(ROUNDDOWN((能力值计算器!F8+能力值计算器!E8*2+ROUNDDOWN(E4067/4,0))*能力值计算器!C2/100+5,0)*能力值计算器!H8,0)*能力值计算器!K8,0)*能力值计算器!L8,0)*VLOOKUP(能力值计算器!J8,能力变化对照表!A:B,2,0),0)</f>
        <v>-39</v>
      </c>
      <c r="J4067">
        <f t="shared" si="507"/>
        <v>0</v>
      </c>
      <c r="K4067">
        <f t="shared" si="508"/>
        <v>-6786</v>
      </c>
      <c r="L4067">
        <f t="shared" si="509"/>
        <v>8874</v>
      </c>
      <c r="M4067">
        <f t="shared" si="510"/>
        <v>252.1</v>
      </c>
      <c r="N4067">
        <f t="shared" si="511"/>
        <v>1</v>
      </c>
    </row>
    <row r="4068" spans="1:14">
      <c r="A4068">
        <f t="shared" si="504"/>
        <v>0</v>
      </c>
      <c r="B4068">
        <f t="shared" si="505"/>
        <v>0</v>
      </c>
      <c r="C4068">
        <v>232</v>
      </c>
      <c r="D4068">
        <v>36</v>
      </c>
      <c r="E4068">
        <f t="shared" si="506"/>
        <v>-999</v>
      </c>
      <c r="F4068">
        <f>能力值计算器!G2</f>
        <v>0</v>
      </c>
      <c r="G4068">
        <f>ROUNDDOWN((能力值计算器!F4+能力值计算器!E4*2+ROUNDDOWN(C4068/4,0))*能力值计算器!C2/100+10+能力值计算器!C2,0)</f>
        <v>174</v>
      </c>
      <c r="H4068">
        <f>ROUNDDOWN(ROUNDDOWN(ROUNDDOWN(ROUNDDOWN(ROUNDDOWN((能力值计算器!F6+能力值计算器!E6*2+ROUNDDOWN(D4068/4,0))*能力值计算器!C2/100+5,0)*能力值计算器!H6,0)*能力值计算器!K6,0)*能力值计算器!L6,0)*VLOOKUP(能力值计算器!J6,能力变化对照表!A:B,2,0),0)</f>
        <v>90</v>
      </c>
      <c r="I4068">
        <f>ROUNDDOWN(ROUNDDOWN(ROUNDDOWN(ROUNDDOWN(ROUNDDOWN((能力值计算器!F8+能力值计算器!E8*2+ROUNDDOWN(E4068/4,0))*能力值计算器!C2/100+5,0)*能力值计算器!H8,0)*能力值计算器!K8,0)*能力值计算器!L8,0)*VLOOKUP(能力值计算器!J8,能力变化对照表!A:B,2,0),0)</f>
        <v>-39</v>
      </c>
      <c r="J4068">
        <f t="shared" si="507"/>
        <v>0</v>
      </c>
      <c r="K4068">
        <f t="shared" si="508"/>
        <v>-6786</v>
      </c>
      <c r="L4068">
        <f t="shared" si="509"/>
        <v>8874</v>
      </c>
      <c r="M4068">
        <f t="shared" si="510"/>
        <v>252.1</v>
      </c>
      <c r="N4068">
        <f t="shared" si="511"/>
        <v>1</v>
      </c>
    </row>
    <row r="4069" spans="1:14">
      <c r="A4069">
        <f t="shared" si="504"/>
        <v>0</v>
      </c>
      <c r="B4069">
        <f t="shared" si="505"/>
        <v>0</v>
      </c>
      <c r="C4069">
        <v>232</v>
      </c>
      <c r="D4069">
        <v>40</v>
      </c>
      <c r="E4069">
        <f t="shared" si="506"/>
        <v>-999</v>
      </c>
      <c r="F4069">
        <f>能力值计算器!G2</f>
        <v>0</v>
      </c>
      <c r="G4069">
        <f>ROUNDDOWN((能力值计算器!F4+能力值计算器!E4*2+ROUNDDOWN(C4069/4,0))*能力值计算器!C2/100+10+能力值计算器!C2,0)</f>
        <v>174</v>
      </c>
      <c r="H4069">
        <f>ROUNDDOWN(ROUNDDOWN(ROUNDDOWN(ROUNDDOWN(ROUNDDOWN((能力值计算器!F6+能力值计算器!E6*2+ROUNDDOWN(D4069/4,0))*能力值计算器!C2/100+5,0)*能力值计算器!H6,0)*能力值计算器!K6,0)*能力值计算器!L6,0)*VLOOKUP(能力值计算器!J6,能力变化对照表!A:B,2,0),0)</f>
        <v>90</v>
      </c>
      <c r="I4069">
        <f>ROUNDDOWN(ROUNDDOWN(ROUNDDOWN(ROUNDDOWN(ROUNDDOWN((能力值计算器!F8+能力值计算器!E8*2+ROUNDDOWN(E4069/4,0))*能力值计算器!C2/100+5,0)*能力值计算器!H8,0)*能力值计算器!K8,0)*能力值计算器!L8,0)*VLOOKUP(能力值计算器!J8,能力变化对照表!A:B,2,0),0)</f>
        <v>-39</v>
      </c>
      <c r="J4069">
        <f t="shared" si="507"/>
        <v>0</v>
      </c>
      <c r="K4069">
        <f t="shared" si="508"/>
        <v>-6786</v>
      </c>
      <c r="L4069">
        <f t="shared" si="509"/>
        <v>8874</v>
      </c>
      <c r="M4069">
        <f t="shared" si="510"/>
        <v>252.1</v>
      </c>
      <c r="N4069">
        <f t="shared" si="511"/>
        <v>1</v>
      </c>
    </row>
    <row r="4070" spans="1:14">
      <c r="A4070">
        <f t="shared" si="504"/>
        <v>0</v>
      </c>
      <c r="B4070">
        <f t="shared" si="505"/>
        <v>0</v>
      </c>
      <c r="C4070">
        <v>212</v>
      </c>
      <c r="D4070">
        <v>48</v>
      </c>
      <c r="E4070">
        <f t="shared" si="506"/>
        <v>-999</v>
      </c>
      <c r="F4070">
        <f>能力值计算器!G2</f>
        <v>0</v>
      </c>
      <c r="G4070">
        <f>ROUNDDOWN((能力值计算器!F4+能力值计算器!E4*2+ROUNDDOWN(C4070/4,0))*能力值计算器!C2/100+10+能力值计算器!C2,0)</f>
        <v>172</v>
      </c>
      <c r="H4070">
        <f>ROUNDDOWN(ROUNDDOWN(ROUNDDOWN(ROUNDDOWN(ROUNDDOWN((能力值计算器!F6+能力值计算器!E6*2+ROUNDDOWN(D4070/4,0))*能力值计算器!C2/100+5,0)*能力值计算器!H6,0)*能力值计算器!K6,0)*能力值计算器!L6,0)*VLOOKUP(能力值计算器!J6,能力变化对照表!A:B,2,0),0)</f>
        <v>91</v>
      </c>
      <c r="I4070">
        <f>ROUNDDOWN(ROUNDDOWN(ROUNDDOWN(ROUNDDOWN(ROUNDDOWN((能力值计算器!F8+能力值计算器!E8*2+ROUNDDOWN(E4070/4,0))*能力值计算器!C2/100+5,0)*能力值计算器!H8,0)*能力值计算器!K8,0)*能力值计算器!L8,0)*VLOOKUP(能力值计算器!J8,能力变化对照表!A:B,2,0),0)</f>
        <v>-39</v>
      </c>
      <c r="J4070">
        <f t="shared" si="507"/>
        <v>0</v>
      </c>
      <c r="K4070">
        <f t="shared" si="508"/>
        <v>-6708</v>
      </c>
      <c r="L4070">
        <f t="shared" si="509"/>
        <v>8944</v>
      </c>
      <c r="M4070">
        <f t="shared" si="510"/>
        <v>250.1</v>
      </c>
      <c r="N4070">
        <f t="shared" si="511"/>
        <v>1</v>
      </c>
    </row>
    <row r="4071" spans="1:14">
      <c r="A4071">
        <f t="shared" si="504"/>
        <v>0</v>
      </c>
      <c r="B4071">
        <f t="shared" si="505"/>
        <v>0</v>
      </c>
      <c r="C4071">
        <v>216</v>
      </c>
      <c r="D4071">
        <v>44</v>
      </c>
      <c r="E4071">
        <f t="shared" si="506"/>
        <v>-999</v>
      </c>
      <c r="F4071">
        <f>能力值计算器!G2</f>
        <v>0</v>
      </c>
      <c r="G4071">
        <f>ROUNDDOWN((能力值计算器!F4+能力值计算器!E4*2+ROUNDDOWN(C4071/4,0))*能力值计算器!C2/100+10+能力值计算器!C2,0)</f>
        <v>172</v>
      </c>
      <c r="H4071">
        <f>ROUNDDOWN(ROUNDDOWN(ROUNDDOWN(ROUNDDOWN(ROUNDDOWN((能力值计算器!F6+能力值计算器!E6*2+ROUNDDOWN(D4071/4,0))*能力值计算器!C2/100+5,0)*能力值计算器!H6,0)*能力值计算器!K6,0)*能力值计算器!L6,0)*VLOOKUP(能力值计算器!J6,能力变化对照表!A:B,2,0),0)</f>
        <v>91</v>
      </c>
      <c r="I4071">
        <f>ROUNDDOWN(ROUNDDOWN(ROUNDDOWN(ROUNDDOWN(ROUNDDOWN((能力值计算器!F8+能力值计算器!E8*2+ROUNDDOWN(E4071/4,0))*能力值计算器!C2/100+5,0)*能力值计算器!H8,0)*能力值计算器!K8,0)*能力值计算器!L8,0)*VLOOKUP(能力值计算器!J8,能力变化对照表!A:B,2,0),0)</f>
        <v>-39</v>
      </c>
      <c r="J4071">
        <f t="shared" si="507"/>
        <v>0</v>
      </c>
      <c r="K4071">
        <f t="shared" si="508"/>
        <v>-6708</v>
      </c>
      <c r="L4071">
        <f t="shared" si="509"/>
        <v>8944</v>
      </c>
      <c r="M4071">
        <f t="shared" si="510"/>
        <v>250.1</v>
      </c>
      <c r="N4071">
        <f t="shared" si="511"/>
        <v>1</v>
      </c>
    </row>
    <row r="4072" spans="1:14">
      <c r="A4072">
        <f t="shared" si="504"/>
        <v>0</v>
      </c>
      <c r="B4072">
        <f t="shared" si="505"/>
        <v>0</v>
      </c>
      <c r="C4072">
        <v>216</v>
      </c>
      <c r="D4072">
        <v>48</v>
      </c>
      <c r="E4072">
        <f t="shared" si="506"/>
        <v>-999</v>
      </c>
      <c r="F4072">
        <f>能力值计算器!G2</f>
        <v>0</v>
      </c>
      <c r="G4072">
        <f>ROUNDDOWN((能力值计算器!F4+能力值计算器!E4*2+ROUNDDOWN(C4072/4,0))*能力值计算器!C2/100+10+能力值计算器!C2,0)</f>
        <v>172</v>
      </c>
      <c r="H4072">
        <f>ROUNDDOWN(ROUNDDOWN(ROUNDDOWN(ROUNDDOWN(ROUNDDOWN((能力值计算器!F6+能力值计算器!E6*2+ROUNDDOWN(D4072/4,0))*能力值计算器!C2/100+5,0)*能力值计算器!H6,0)*能力值计算器!K6,0)*能力值计算器!L6,0)*VLOOKUP(能力值计算器!J6,能力变化对照表!A:B,2,0),0)</f>
        <v>91</v>
      </c>
      <c r="I4072">
        <f>ROUNDDOWN(ROUNDDOWN(ROUNDDOWN(ROUNDDOWN(ROUNDDOWN((能力值计算器!F8+能力值计算器!E8*2+ROUNDDOWN(E4072/4,0))*能力值计算器!C2/100+5,0)*能力值计算器!H8,0)*能力值计算器!K8,0)*能力值计算器!L8,0)*VLOOKUP(能力值计算器!J8,能力变化对照表!A:B,2,0),0)</f>
        <v>-39</v>
      </c>
      <c r="J4072">
        <f t="shared" si="507"/>
        <v>0</v>
      </c>
      <c r="K4072">
        <f t="shared" si="508"/>
        <v>-6708</v>
      </c>
      <c r="L4072">
        <f t="shared" si="509"/>
        <v>8944</v>
      </c>
      <c r="M4072">
        <f t="shared" si="510"/>
        <v>250.1</v>
      </c>
      <c r="N4072">
        <f t="shared" si="511"/>
        <v>1</v>
      </c>
    </row>
    <row r="4073" spans="1:14">
      <c r="A4073">
        <f t="shared" si="504"/>
        <v>0</v>
      </c>
      <c r="B4073">
        <f t="shared" si="505"/>
        <v>0</v>
      </c>
      <c r="C4073">
        <v>236</v>
      </c>
      <c r="D4073">
        <v>28</v>
      </c>
      <c r="E4073">
        <f t="shared" si="506"/>
        <v>-999</v>
      </c>
      <c r="F4073">
        <f>能力值计算器!G2</f>
        <v>0</v>
      </c>
      <c r="G4073">
        <f>ROUNDDOWN((能力值计算器!F4+能力值计算器!E4*2+ROUNDDOWN(C4073/4,0))*能力值计算器!C2/100+10+能力值计算器!C2,0)</f>
        <v>175</v>
      </c>
      <c r="H4073">
        <f>ROUNDDOWN(ROUNDDOWN(ROUNDDOWN(ROUNDDOWN(ROUNDDOWN((能力值计算器!F6+能力值计算器!E6*2+ROUNDDOWN(D4073/4,0))*能力值计算器!C2/100+5,0)*能力值计算器!H6,0)*能力值计算器!K6,0)*能力值计算器!L6,0)*VLOOKUP(能力值计算器!J6,能力变化对照表!A:B,2,0),0)</f>
        <v>89</v>
      </c>
      <c r="I4073">
        <f>ROUNDDOWN(ROUNDDOWN(ROUNDDOWN(ROUNDDOWN(ROUNDDOWN((能力值计算器!F8+能力值计算器!E8*2+ROUNDDOWN(E4073/4,0))*能力值计算器!C2/100+5,0)*能力值计算器!H8,0)*能力值计算器!K8,0)*能力值计算器!L8,0)*VLOOKUP(能力值计算器!J8,能力变化对照表!A:B,2,0),0)</f>
        <v>-39</v>
      </c>
      <c r="J4073">
        <f t="shared" si="507"/>
        <v>0</v>
      </c>
      <c r="K4073">
        <f t="shared" si="508"/>
        <v>-6825</v>
      </c>
      <c r="L4073">
        <f t="shared" si="509"/>
        <v>8750</v>
      </c>
      <c r="M4073">
        <f t="shared" si="510"/>
        <v>253.1</v>
      </c>
      <c r="N4073">
        <f t="shared" si="511"/>
        <v>1</v>
      </c>
    </row>
    <row r="4074" spans="1:14">
      <c r="A4074">
        <f t="shared" si="504"/>
        <v>0</v>
      </c>
      <c r="B4074">
        <f t="shared" si="505"/>
        <v>0</v>
      </c>
      <c r="C4074">
        <v>236</v>
      </c>
      <c r="D4074">
        <v>32</v>
      </c>
      <c r="E4074">
        <f t="shared" si="506"/>
        <v>-999</v>
      </c>
      <c r="F4074">
        <f>能力值计算器!G2</f>
        <v>0</v>
      </c>
      <c r="G4074">
        <f>ROUNDDOWN((能力值计算器!F4+能力值计算器!E4*2+ROUNDDOWN(C4074/4,0))*能力值计算器!C2/100+10+能力值计算器!C2,0)</f>
        <v>175</v>
      </c>
      <c r="H4074">
        <f>ROUNDDOWN(ROUNDDOWN(ROUNDDOWN(ROUNDDOWN(ROUNDDOWN((能力值计算器!F6+能力值计算器!E6*2+ROUNDDOWN(D4074/4,0))*能力值计算器!C2/100+5,0)*能力值计算器!H6,0)*能力值计算器!K6,0)*能力值计算器!L6,0)*VLOOKUP(能力值计算器!J6,能力变化对照表!A:B,2,0),0)</f>
        <v>89</v>
      </c>
      <c r="I4074">
        <f>ROUNDDOWN(ROUNDDOWN(ROUNDDOWN(ROUNDDOWN(ROUNDDOWN((能力值计算器!F8+能力值计算器!E8*2+ROUNDDOWN(E4074/4,0))*能力值计算器!C2/100+5,0)*能力值计算器!H8,0)*能力值计算器!K8,0)*能力值计算器!L8,0)*VLOOKUP(能力值计算器!J8,能力变化对照表!A:B,2,0),0)</f>
        <v>-39</v>
      </c>
      <c r="J4074">
        <f t="shared" si="507"/>
        <v>0</v>
      </c>
      <c r="K4074">
        <f t="shared" si="508"/>
        <v>-6825</v>
      </c>
      <c r="L4074">
        <f t="shared" si="509"/>
        <v>8750</v>
      </c>
      <c r="M4074">
        <f t="shared" si="510"/>
        <v>253.1</v>
      </c>
      <c r="N4074">
        <f t="shared" si="511"/>
        <v>1</v>
      </c>
    </row>
    <row r="4075" spans="1:14">
      <c r="A4075">
        <f t="shared" si="504"/>
        <v>0</v>
      </c>
      <c r="B4075">
        <f t="shared" si="505"/>
        <v>0</v>
      </c>
      <c r="C4075">
        <v>240</v>
      </c>
      <c r="D4075">
        <v>28</v>
      </c>
      <c r="E4075">
        <f t="shared" si="506"/>
        <v>-999</v>
      </c>
      <c r="F4075">
        <f>能力值计算器!G2</f>
        <v>0</v>
      </c>
      <c r="G4075">
        <f>ROUNDDOWN((能力值计算器!F4+能力值计算器!E4*2+ROUNDDOWN(C4075/4,0))*能力值计算器!C2/100+10+能力值计算器!C2,0)</f>
        <v>175</v>
      </c>
      <c r="H4075">
        <f>ROUNDDOWN(ROUNDDOWN(ROUNDDOWN(ROUNDDOWN(ROUNDDOWN((能力值计算器!F6+能力值计算器!E6*2+ROUNDDOWN(D4075/4,0))*能力值计算器!C2/100+5,0)*能力值计算器!H6,0)*能力值计算器!K6,0)*能力值计算器!L6,0)*VLOOKUP(能力值计算器!J6,能力变化对照表!A:B,2,0),0)</f>
        <v>89</v>
      </c>
      <c r="I4075">
        <f>ROUNDDOWN(ROUNDDOWN(ROUNDDOWN(ROUNDDOWN(ROUNDDOWN((能力值计算器!F8+能力值计算器!E8*2+ROUNDDOWN(E4075/4,0))*能力值计算器!C2/100+5,0)*能力值计算器!H8,0)*能力值计算器!K8,0)*能力值计算器!L8,0)*VLOOKUP(能力值计算器!J8,能力变化对照表!A:B,2,0),0)</f>
        <v>-39</v>
      </c>
      <c r="J4075">
        <f t="shared" si="507"/>
        <v>0</v>
      </c>
      <c r="K4075">
        <f t="shared" si="508"/>
        <v>-6825</v>
      </c>
      <c r="L4075">
        <f t="shared" si="509"/>
        <v>8750</v>
      </c>
      <c r="M4075">
        <f t="shared" si="510"/>
        <v>253.1</v>
      </c>
      <c r="N4075">
        <f t="shared" si="511"/>
        <v>1</v>
      </c>
    </row>
    <row r="4076" spans="1:14">
      <c r="A4076">
        <f t="shared" si="504"/>
        <v>0</v>
      </c>
      <c r="B4076">
        <f t="shared" si="505"/>
        <v>0</v>
      </c>
      <c r="C4076">
        <v>240</v>
      </c>
      <c r="D4076">
        <v>32</v>
      </c>
      <c r="E4076">
        <f t="shared" si="506"/>
        <v>-999</v>
      </c>
      <c r="F4076">
        <f>能力值计算器!G2</f>
        <v>0</v>
      </c>
      <c r="G4076">
        <f>ROUNDDOWN((能力值计算器!F4+能力值计算器!E4*2+ROUNDDOWN(C4076/4,0))*能力值计算器!C2/100+10+能力值计算器!C2,0)</f>
        <v>175</v>
      </c>
      <c r="H4076">
        <f>ROUNDDOWN(ROUNDDOWN(ROUNDDOWN(ROUNDDOWN(ROUNDDOWN((能力值计算器!F6+能力值计算器!E6*2+ROUNDDOWN(D4076/4,0))*能力值计算器!C2/100+5,0)*能力值计算器!H6,0)*能力值计算器!K6,0)*能力值计算器!L6,0)*VLOOKUP(能力值计算器!J6,能力变化对照表!A:B,2,0),0)</f>
        <v>89</v>
      </c>
      <c r="I4076">
        <f>ROUNDDOWN(ROUNDDOWN(ROUNDDOWN(ROUNDDOWN(ROUNDDOWN((能力值计算器!F8+能力值计算器!E8*2+ROUNDDOWN(E4076/4,0))*能力值计算器!C2/100+5,0)*能力值计算器!H8,0)*能力值计算器!K8,0)*能力值计算器!L8,0)*VLOOKUP(能力值计算器!J8,能力变化对照表!A:B,2,0),0)</f>
        <v>-39</v>
      </c>
      <c r="J4076">
        <f t="shared" si="507"/>
        <v>0</v>
      </c>
      <c r="K4076">
        <f t="shared" si="508"/>
        <v>-6825</v>
      </c>
      <c r="L4076">
        <f t="shared" si="509"/>
        <v>8750</v>
      </c>
      <c r="M4076">
        <f t="shared" si="510"/>
        <v>253.1</v>
      </c>
      <c r="N4076">
        <f t="shared" si="511"/>
        <v>1</v>
      </c>
    </row>
    <row r="4077" spans="1:14">
      <c r="A4077">
        <f t="shared" si="504"/>
        <v>0</v>
      </c>
      <c r="B4077">
        <f t="shared" si="505"/>
        <v>0</v>
      </c>
      <c r="C4077">
        <v>220</v>
      </c>
      <c r="D4077">
        <v>40</v>
      </c>
      <c r="E4077">
        <f t="shared" si="506"/>
        <v>-999</v>
      </c>
      <c r="F4077">
        <f>能力值计算器!G2</f>
        <v>0</v>
      </c>
      <c r="G4077">
        <f>ROUNDDOWN((能力值计算器!F4+能力值计算器!E4*2+ROUNDDOWN(C4077/4,0))*能力值计算器!C2/100+10+能力值计算器!C2,0)</f>
        <v>173</v>
      </c>
      <c r="H4077">
        <f>ROUNDDOWN(ROUNDDOWN(ROUNDDOWN(ROUNDDOWN(ROUNDDOWN((能力值计算器!F6+能力值计算器!E6*2+ROUNDDOWN(D4077/4,0))*能力值计算器!C2/100+5,0)*能力值计算器!H6,0)*能力值计算器!K6,0)*能力值计算器!L6,0)*VLOOKUP(能力值计算器!J6,能力变化对照表!A:B,2,0),0)</f>
        <v>90</v>
      </c>
      <c r="I4077">
        <f>ROUNDDOWN(ROUNDDOWN(ROUNDDOWN(ROUNDDOWN(ROUNDDOWN((能力值计算器!F8+能力值计算器!E8*2+ROUNDDOWN(E4077/4,0))*能力值计算器!C2/100+5,0)*能力值计算器!H8,0)*能力值计算器!K8,0)*能力值计算器!L8,0)*VLOOKUP(能力值计算器!J8,能力变化对照表!A:B,2,0),0)</f>
        <v>-39</v>
      </c>
      <c r="J4077">
        <f t="shared" si="507"/>
        <v>0</v>
      </c>
      <c r="K4077">
        <f t="shared" si="508"/>
        <v>-6747</v>
      </c>
      <c r="L4077">
        <f t="shared" si="509"/>
        <v>8823</v>
      </c>
      <c r="M4077">
        <f t="shared" si="510"/>
        <v>251.1</v>
      </c>
      <c r="N4077">
        <f t="shared" si="511"/>
        <v>1</v>
      </c>
    </row>
    <row r="4078" spans="1:14">
      <c r="A4078">
        <f t="shared" si="504"/>
        <v>0</v>
      </c>
      <c r="B4078">
        <f t="shared" si="505"/>
        <v>0</v>
      </c>
      <c r="C4078">
        <v>224</v>
      </c>
      <c r="D4078">
        <v>36</v>
      </c>
      <c r="E4078">
        <f t="shared" si="506"/>
        <v>-999</v>
      </c>
      <c r="F4078">
        <f>能力值计算器!G2</f>
        <v>0</v>
      </c>
      <c r="G4078">
        <f>ROUNDDOWN((能力值计算器!F4+能力值计算器!E4*2+ROUNDDOWN(C4078/4,0))*能力值计算器!C2/100+10+能力值计算器!C2,0)</f>
        <v>173</v>
      </c>
      <c r="H4078">
        <f>ROUNDDOWN(ROUNDDOWN(ROUNDDOWN(ROUNDDOWN(ROUNDDOWN((能力值计算器!F6+能力值计算器!E6*2+ROUNDDOWN(D4078/4,0))*能力值计算器!C2/100+5,0)*能力值计算器!H6,0)*能力值计算器!K6,0)*能力值计算器!L6,0)*VLOOKUP(能力值计算器!J6,能力变化对照表!A:B,2,0),0)</f>
        <v>90</v>
      </c>
      <c r="I4078">
        <f>ROUNDDOWN(ROUNDDOWN(ROUNDDOWN(ROUNDDOWN(ROUNDDOWN((能力值计算器!F8+能力值计算器!E8*2+ROUNDDOWN(E4078/4,0))*能力值计算器!C2/100+5,0)*能力值计算器!H8,0)*能力值计算器!K8,0)*能力值计算器!L8,0)*VLOOKUP(能力值计算器!J8,能力变化对照表!A:B,2,0),0)</f>
        <v>-39</v>
      </c>
      <c r="J4078">
        <f t="shared" si="507"/>
        <v>0</v>
      </c>
      <c r="K4078">
        <f t="shared" si="508"/>
        <v>-6747</v>
      </c>
      <c r="L4078">
        <f t="shared" si="509"/>
        <v>8823</v>
      </c>
      <c r="M4078">
        <f t="shared" si="510"/>
        <v>251.1</v>
      </c>
      <c r="N4078">
        <f t="shared" si="511"/>
        <v>1</v>
      </c>
    </row>
    <row r="4079" spans="1:14">
      <c r="A4079">
        <f t="shared" si="504"/>
        <v>0</v>
      </c>
      <c r="B4079">
        <f t="shared" si="505"/>
        <v>0</v>
      </c>
      <c r="C4079">
        <v>224</v>
      </c>
      <c r="D4079">
        <v>40</v>
      </c>
      <c r="E4079">
        <f t="shared" si="506"/>
        <v>-999</v>
      </c>
      <c r="F4079">
        <f>能力值计算器!G2</f>
        <v>0</v>
      </c>
      <c r="G4079">
        <f>ROUNDDOWN((能力值计算器!F4+能力值计算器!E4*2+ROUNDDOWN(C4079/4,0))*能力值计算器!C2/100+10+能力值计算器!C2,0)</f>
        <v>173</v>
      </c>
      <c r="H4079">
        <f>ROUNDDOWN(ROUNDDOWN(ROUNDDOWN(ROUNDDOWN(ROUNDDOWN((能力值计算器!F6+能力值计算器!E6*2+ROUNDDOWN(D4079/4,0))*能力值计算器!C2/100+5,0)*能力值计算器!H6,0)*能力值计算器!K6,0)*能力值计算器!L6,0)*VLOOKUP(能力值计算器!J6,能力变化对照表!A:B,2,0),0)</f>
        <v>90</v>
      </c>
      <c r="I4079">
        <f>ROUNDDOWN(ROUNDDOWN(ROUNDDOWN(ROUNDDOWN(ROUNDDOWN((能力值计算器!F8+能力值计算器!E8*2+ROUNDDOWN(E4079/4,0))*能力值计算器!C2/100+5,0)*能力值计算器!H8,0)*能力值计算器!K8,0)*能力值计算器!L8,0)*VLOOKUP(能力值计算器!J8,能力变化对照表!A:B,2,0),0)</f>
        <v>-39</v>
      </c>
      <c r="J4079">
        <f t="shared" si="507"/>
        <v>0</v>
      </c>
      <c r="K4079">
        <f t="shared" si="508"/>
        <v>-6747</v>
      </c>
      <c r="L4079">
        <f t="shared" si="509"/>
        <v>8823</v>
      </c>
      <c r="M4079">
        <f t="shared" si="510"/>
        <v>251.1</v>
      </c>
      <c r="N4079">
        <f t="shared" si="511"/>
        <v>1</v>
      </c>
    </row>
    <row r="4080" spans="1:14">
      <c r="A4080">
        <f t="shared" si="504"/>
        <v>0</v>
      </c>
      <c r="B4080">
        <f t="shared" si="505"/>
        <v>0</v>
      </c>
      <c r="C4080">
        <v>252</v>
      </c>
      <c r="D4080">
        <v>20</v>
      </c>
      <c r="E4080">
        <f t="shared" si="506"/>
        <v>-999</v>
      </c>
      <c r="F4080">
        <f>能力值计算器!G2</f>
        <v>0</v>
      </c>
      <c r="G4080">
        <f>ROUNDDOWN((能力值计算器!F4+能力值计算器!E4*2+ROUNDDOWN(C4080/4,0))*能力值计算器!C2/100+10+能力值计算器!C2,0)</f>
        <v>177</v>
      </c>
      <c r="H4080">
        <f>ROUNDDOWN(ROUNDDOWN(ROUNDDOWN(ROUNDDOWN(ROUNDDOWN((能力值计算器!F6+能力值计算器!E6*2+ROUNDDOWN(D4080/4,0))*能力值计算器!C2/100+5,0)*能力值计算器!H6,0)*能力值计算器!K6,0)*能力值计算器!L6,0)*VLOOKUP(能力值计算器!J6,能力变化对照表!A:B,2,0),0)</f>
        <v>88</v>
      </c>
      <c r="I4080">
        <f>ROUNDDOWN(ROUNDDOWN(ROUNDDOWN(ROUNDDOWN(ROUNDDOWN((能力值计算器!F8+能力值计算器!E8*2+ROUNDDOWN(E4080/4,0))*能力值计算器!C2/100+5,0)*能力值计算器!H8,0)*能力值计算器!K8,0)*能力值计算器!L8,0)*VLOOKUP(能力值计算器!J8,能力变化对照表!A:B,2,0),0)</f>
        <v>-39</v>
      </c>
      <c r="J4080">
        <f t="shared" si="507"/>
        <v>0</v>
      </c>
      <c r="K4080">
        <f t="shared" si="508"/>
        <v>-6903</v>
      </c>
      <c r="L4080">
        <f t="shared" si="509"/>
        <v>8673</v>
      </c>
      <c r="M4080">
        <f t="shared" si="510"/>
        <v>255.1</v>
      </c>
      <c r="N4080">
        <f t="shared" si="511"/>
        <v>1</v>
      </c>
    </row>
    <row r="4081" spans="1:14">
      <c r="A4081">
        <f t="shared" si="504"/>
        <v>0</v>
      </c>
      <c r="B4081">
        <f t="shared" si="505"/>
        <v>0</v>
      </c>
      <c r="C4081">
        <v>252</v>
      </c>
      <c r="D4081">
        <v>24</v>
      </c>
      <c r="E4081">
        <f t="shared" si="506"/>
        <v>-999</v>
      </c>
      <c r="F4081">
        <f>能力值计算器!G2</f>
        <v>0</v>
      </c>
      <c r="G4081">
        <f>ROUNDDOWN((能力值计算器!F4+能力值计算器!E4*2+ROUNDDOWN(C4081/4,0))*能力值计算器!C2/100+10+能力值计算器!C2,0)</f>
        <v>177</v>
      </c>
      <c r="H4081">
        <f>ROUNDDOWN(ROUNDDOWN(ROUNDDOWN(ROUNDDOWN(ROUNDDOWN((能力值计算器!F6+能力值计算器!E6*2+ROUNDDOWN(D4081/4,0))*能力值计算器!C2/100+5,0)*能力值计算器!H6,0)*能力值计算器!K6,0)*能力值计算器!L6,0)*VLOOKUP(能力值计算器!J6,能力变化对照表!A:B,2,0),0)</f>
        <v>88</v>
      </c>
      <c r="I4081">
        <f>ROUNDDOWN(ROUNDDOWN(ROUNDDOWN(ROUNDDOWN(ROUNDDOWN((能力值计算器!F8+能力值计算器!E8*2+ROUNDDOWN(E4081/4,0))*能力值计算器!C2/100+5,0)*能力值计算器!H8,0)*能力值计算器!K8,0)*能力值计算器!L8,0)*VLOOKUP(能力值计算器!J8,能力变化对照表!A:B,2,0),0)</f>
        <v>-39</v>
      </c>
      <c r="J4081">
        <f t="shared" si="507"/>
        <v>0</v>
      </c>
      <c r="K4081">
        <f t="shared" si="508"/>
        <v>-6903</v>
      </c>
      <c r="L4081">
        <f t="shared" si="509"/>
        <v>8673</v>
      </c>
      <c r="M4081">
        <f t="shared" si="510"/>
        <v>255.1</v>
      </c>
      <c r="N4081">
        <f t="shared" si="511"/>
        <v>1</v>
      </c>
    </row>
    <row r="4082" spans="1:14">
      <c r="A4082">
        <f t="shared" si="504"/>
        <v>0</v>
      </c>
      <c r="B4082">
        <f t="shared" si="505"/>
        <v>0</v>
      </c>
      <c r="C4082">
        <v>228</v>
      </c>
      <c r="D4082">
        <v>32</v>
      </c>
      <c r="E4082">
        <f t="shared" si="506"/>
        <v>-999</v>
      </c>
      <c r="F4082">
        <f>能力值计算器!G2</f>
        <v>0</v>
      </c>
      <c r="G4082">
        <f>ROUNDDOWN((能力值计算器!F4+能力值计算器!E4*2+ROUNDDOWN(C4082/4,0))*能力值计算器!C2/100+10+能力值计算器!C2,0)</f>
        <v>174</v>
      </c>
      <c r="H4082">
        <f>ROUNDDOWN(ROUNDDOWN(ROUNDDOWN(ROUNDDOWN(ROUNDDOWN((能力值计算器!F6+能力值计算器!E6*2+ROUNDDOWN(D4082/4,0))*能力值计算器!C2/100+5,0)*能力值计算器!H6,0)*能力值计算器!K6,0)*能力值计算器!L6,0)*VLOOKUP(能力值计算器!J6,能力变化对照表!A:B,2,0),0)</f>
        <v>89</v>
      </c>
      <c r="I4082">
        <f>ROUNDDOWN(ROUNDDOWN(ROUNDDOWN(ROUNDDOWN(ROUNDDOWN((能力值计算器!F8+能力值计算器!E8*2+ROUNDDOWN(E4082/4,0))*能力值计算器!C2/100+5,0)*能力值计算器!H8,0)*能力值计算器!K8,0)*能力值计算器!L8,0)*VLOOKUP(能力值计算器!J8,能力变化对照表!A:B,2,0),0)</f>
        <v>-39</v>
      </c>
      <c r="J4082">
        <f t="shared" si="507"/>
        <v>0</v>
      </c>
      <c r="K4082">
        <f t="shared" si="508"/>
        <v>-6786</v>
      </c>
      <c r="L4082">
        <f t="shared" si="509"/>
        <v>8700</v>
      </c>
      <c r="M4082">
        <f t="shared" si="510"/>
        <v>252.1</v>
      </c>
      <c r="N4082">
        <f t="shared" si="511"/>
        <v>1</v>
      </c>
    </row>
    <row r="4083" spans="1:14">
      <c r="A4083">
        <f t="shared" si="504"/>
        <v>0</v>
      </c>
      <c r="B4083">
        <f t="shared" si="505"/>
        <v>0</v>
      </c>
      <c r="C4083">
        <v>232</v>
      </c>
      <c r="D4083">
        <v>28</v>
      </c>
      <c r="E4083">
        <f t="shared" si="506"/>
        <v>-999</v>
      </c>
      <c r="F4083">
        <f>能力值计算器!G2</f>
        <v>0</v>
      </c>
      <c r="G4083">
        <f>ROUNDDOWN((能力值计算器!F4+能力值计算器!E4*2+ROUNDDOWN(C4083/4,0))*能力值计算器!C2/100+10+能力值计算器!C2,0)</f>
        <v>174</v>
      </c>
      <c r="H4083">
        <f>ROUNDDOWN(ROUNDDOWN(ROUNDDOWN(ROUNDDOWN(ROUNDDOWN((能力值计算器!F6+能力值计算器!E6*2+ROUNDDOWN(D4083/4,0))*能力值计算器!C2/100+5,0)*能力值计算器!H6,0)*能力值计算器!K6,0)*能力值计算器!L6,0)*VLOOKUP(能力值计算器!J6,能力变化对照表!A:B,2,0),0)</f>
        <v>89</v>
      </c>
      <c r="I4083">
        <f>ROUNDDOWN(ROUNDDOWN(ROUNDDOWN(ROUNDDOWN(ROUNDDOWN((能力值计算器!F8+能力值计算器!E8*2+ROUNDDOWN(E4083/4,0))*能力值计算器!C2/100+5,0)*能力值计算器!H8,0)*能力值计算器!K8,0)*能力值计算器!L8,0)*VLOOKUP(能力值计算器!J8,能力变化对照表!A:B,2,0),0)</f>
        <v>-39</v>
      </c>
      <c r="J4083">
        <f t="shared" si="507"/>
        <v>0</v>
      </c>
      <c r="K4083">
        <f t="shared" si="508"/>
        <v>-6786</v>
      </c>
      <c r="L4083">
        <f t="shared" si="509"/>
        <v>8700</v>
      </c>
      <c r="M4083">
        <f t="shared" si="510"/>
        <v>252.1</v>
      </c>
      <c r="N4083">
        <f t="shared" si="511"/>
        <v>1</v>
      </c>
    </row>
    <row r="4084" spans="1:14">
      <c r="A4084">
        <f t="shared" si="504"/>
        <v>0</v>
      </c>
      <c r="B4084">
        <f t="shared" si="505"/>
        <v>0</v>
      </c>
      <c r="C4084">
        <v>232</v>
      </c>
      <c r="D4084">
        <v>32</v>
      </c>
      <c r="E4084">
        <f t="shared" si="506"/>
        <v>-999</v>
      </c>
      <c r="F4084">
        <f>能力值计算器!G2</f>
        <v>0</v>
      </c>
      <c r="G4084">
        <f>ROUNDDOWN((能力值计算器!F4+能力值计算器!E4*2+ROUNDDOWN(C4084/4,0))*能力值计算器!C2/100+10+能力值计算器!C2,0)</f>
        <v>174</v>
      </c>
      <c r="H4084">
        <f>ROUNDDOWN(ROUNDDOWN(ROUNDDOWN(ROUNDDOWN(ROUNDDOWN((能力值计算器!F6+能力值计算器!E6*2+ROUNDDOWN(D4084/4,0))*能力值计算器!C2/100+5,0)*能力值计算器!H6,0)*能力值计算器!K6,0)*能力值计算器!L6,0)*VLOOKUP(能力值计算器!J6,能力变化对照表!A:B,2,0),0)</f>
        <v>89</v>
      </c>
      <c r="I4084">
        <f>ROUNDDOWN(ROUNDDOWN(ROUNDDOWN(ROUNDDOWN(ROUNDDOWN((能力值计算器!F8+能力值计算器!E8*2+ROUNDDOWN(E4084/4,0))*能力值计算器!C2/100+5,0)*能力值计算器!H8,0)*能力值计算器!K8,0)*能力值计算器!L8,0)*VLOOKUP(能力值计算器!J8,能力变化对照表!A:B,2,0),0)</f>
        <v>-39</v>
      </c>
      <c r="J4084">
        <f t="shared" si="507"/>
        <v>0</v>
      </c>
      <c r="K4084">
        <f t="shared" si="508"/>
        <v>-6786</v>
      </c>
      <c r="L4084">
        <f t="shared" si="509"/>
        <v>8700</v>
      </c>
      <c r="M4084">
        <f t="shared" si="510"/>
        <v>252.1</v>
      </c>
      <c r="N4084">
        <f t="shared" si="511"/>
        <v>1</v>
      </c>
    </row>
    <row r="4085" spans="1:14">
      <c r="A4085">
        <f t="shared" si="504"/>
        <v>0</v>
      </c>
      <c r="B4085">
        <f t="shared" si="505"/>
        <v>0</v>
      </c>
      <c r="C4085">
        <v>244</v>
      </c>
      <c r="D4085">
        <v>20</v>
      </c>
      <c r="E4085">
        <f t="shared" si="506"/>
        <v>-999</v>
      </c>
      <c r="F4085">
        <f>能力值计算器!G2</f>
        <v>0</v>
      </c>
      <c r="G4085">
        <f>ROUNDDOWN((能力值计算器!F4+能力值计算器!E4*2+ROUNDDOWN(C4085/4,0))*能力值计算器!C2/100+10+能力值计算器!C2,0)</f>
        <v>176</v>
      </c>
      <c r="H4085">
        <f>ROUNDDOWN(ROUNDDOWN(ROUNDDOWN(ROUNDDOWN(ROUNDDOWN((能力值计算器!F6+能力值计算器!E6*2+ROUNDDOWN(D4085/4,0))*能力值计算器!C2/100+5,0)*能力值计算器!H6,0)*能力值计算器!K6,0)*能力值计算器!L6,0)*VLOOKUP(能力值计算器!J6,能力变化对照表!A:B,2,0),0)</f>
        <v>88</v>
      </c>
      <c r="I4085">
        <f>ROUNDDOWN(ROUNDDOWN(ROUNDDOWN(ROUNDDOWN(ROUNDDOWN((能力值计算器!F8+能力值计算器!E8*2+ROUNDDOWN(E4085/4,0))*能力值计算器!C2/100+5,0)*能力值计算器!H8,0)*能力值计算器!K8,0)*能力值计算器!L8,0)*VLOOKUP(能力值计算器!J8,能力变化对照表!A:B,2,0),0)</f>
        <v>-39</v>
      </c>
      <c r="J4085">
        <f t="shared" si="507"/>
        <v>0</v>
      </c>
      <c r="K4085">
        <f t="shared" si="508"/>
        <v>-6864</v>
      </c>
      <c r="L4085">
        <f t="shared" si="509"/>
        <v>8624</v>
      </c>
      <c r="M4085">
        <f t="shared" si="510"/>
        <v>254.1</v>
      </c>
      <c r="N4085">
        <f t="shared" si="511"/>
        <v>1</v>
      </c>
    </row>
    <row r="4086" spans="1:14">
      <c r="A4086">
        <f t="shared" si="504"/>
        <v>0</v>
      </c>
      <c r="B4086">
        <f t="shared" si="505"/>
        <v>0</v>
      </c>
      <c r="C4086">
        <v>244</v>
      </c>
      <c r="D4086">
        <v>24</v>
      </c>
      <c r="E4086">
        <f t="shared" si="506"/>
        <v>-999</v>
      </c>
      <c r="F4086">
        <f>能力值计算器!G2</f>
        <v>0</v>
      </c>
      <c r="G4086">
        <f>ROUNDDOWN((能力值计算器!F4+能力值计算器!E4*2+ROUNDDOWN(C4086/4,0))*能力值计算器!C2/100+10+能力值计算器!C2,0)</f>
        <v>176</v>
      </c>
      <c r="H4086">
        <f>ROUNDDOWN(ROUNDDOWN(ROUNDDOWN(ROUNDDOWN(ROUNDDOWN((能力值计算器!F6+能力值计算器!E6*2+ROUNDDOWN(D4086/4,0))*能力值计算器!C2/100+5,0)*能力值计算器!H6,0)*能力值计算器!K6,0)*能力值计算器!L6,0)*VLOOKUP(能力值计算器!J6,能力变化对照表!A:B,2,0),0)</f>
        <v>88</v>
      </c>
      <c r="I4086">
        <f>ROUNDDOWN(ROUNDDOWN(ROUNDDOWN(ROUNDDOWN(ROUNDDOWN((能力值计算器!F8+能力值计算器!E8*2+ROUNDDOWN(E4086/4,0))*能力值计算器!C2/100+5,0)*能力值计算器!H8,0)*能力值计算器!K8,0)*能力值计算器!L8,0)*VLOOKUP(能力值计算器!J8,能力变化对照表!A:B,2,0),0)</f>
        <v>-39</v>
      </c>
      <c r="J4086">
        <f t="shared" si="507"/>
        <v>0</v>
      </c>
      <c r="K4086">
        <f t="shared" si="508"/>
        <v>-6864</v>
      </c>
      <c r="L4086">
        <f t="shared" si="509"/>
        <v>8624</v>
      </c>
      <c r="M4086">
        <f t="shared" si="510"/>
        <v>254.1</v>
      </c>
      <c r="N4086">
        <f t="shared" si="511"/>
        <v>1</v>
      </c>
    </row>
    <row r="4087" spans="1:14">
      <c r="A4087">
        <f t="shared" si="504"/>
        <v>0</v>
      </c>
      <c r="B4087">
        <f t="shared" si="505"/>
        <v>0</v>
      </c>
      <c r="C4087">
        <v>248</v>
      </c>
      <c r="D4087">
        <v>20</v>
      </c>
      <c r="E4087">
        <f t="shared" si="506"/>
        <v>-999</v>
      </c>
      <c r="F4087">
        <f>能力值计算器!G2</f>
        <v>0</v>
      </c>
      <c r="G4087">
        <f>ROUNDDOWN((能力值计算器!F4+能力值计算器!E4*2+ROUNDDOWN(C4087/4,0))*能力值计算器!C2/100+10+能力值计算器!C2,0)</f>
        <v>176</v>
      </c>
      <c r="H4087">
        <f>ROUNDDOWN(ROUNDDOWN(ROUNDDOWN(ROUNDDOWN(ROUNDDOWN((能力值计算器!F6+能力值计算器!E6*2+ROUNDDOWN(D4087/4,0))*能力值计算器!C2/100+5,0)*能力值计算器!H6,0)*能力值计算器!K6,0)*能力值计算器!L6,0)*VLOOKUP(能力值计算器!J6,能力变化对照表!A:B,2,0),0)</f>
        <v>88</v>
      </c>
      <c r="I4087">
        <f>ROUNDDOWN(ROUNDDOWN(ROUNDDOWN(ROUNDDOWN(ROUNDDOWN((能力值计算器!F8+能力值计算器!E8*2+ROUNDDOWN(E4087/4,0))*能力值计算器!C2/100+5,0)*能力值计算器!H8,0)*能力值计算器!K8,0)*能力值计算器!L8,0)*VLOOKUP(能力值计算器!J8,能力变化对照表!A:B,2,0),0)</f>
        <v>-39</v>
      </c>
      <c r="J4087">
        <f t="shared" si="507"/>
        <v>0</v>
      </c>
      <c r="K4087">
        <f t="shared" si="508"/>
        <v>-6864</v>
      </c>
      <c r="L4087">
        <f t="shared" si="509"/>
        <v>8624</v>
      </c>
      <c r="M4087">
        <f t="shared" si="510"/>
        <v>254.1</v>
      </c>
      <c r="N4087">
        <f t="shared" si="511"/>
        <v>1</v>
      </c>
    </row>
    <row r="4088" spans="1:14">
      <c r="A4088">
        <f t="shared" si="504"/>
        <v>0</v>
      </c>
      <c r="B4088">
        <f t="shared" si="505"/>
        <v>0</v>
      </c>
      <c r="C4088">
        <v>248</v>
      </c>
      <c r="D4088">
        <v>24</v>
      </c>
      <c r="E4088">
        <f t="shared" si="506"/>
        <v>-999</v>
      </c>
      <c r="F4088">
        <f>能力值计算器!G2</f>
        <v>0</v>
      </c>
      <c r="G4088">
        <f>ROUNDDOWN((能力值计算器!F4+能力值计算器!E4*2+ROUNDDOWN(C4088/4,0))*能力值计算器!C2/100+10+能力值计算器!C2,0)</f>
        <v>176</v>
      </c>
      <c r="H4088">
        <f>ROUNDDOWN(ROUNDDOWN(ROUNDDOWN(ROUNDDOWN(ROUNDDOWN((能力值计算器!F6+能力值计算器!E6*2+ROUNDDOWN(D4088/4,0))*能力值计算器!C2/100+5,0)*能力值计算器!H6,0)*能力值计算器!K6,0)*能力值计算器!L6,0)*VLOOKUP(能力值计算器!J6,能力变化对照表!A:B,2,0),0)</f>
        <v>88</v>
      </c>
      <c r="I4088">
        <f>ROUNDDOWN(ROUNDDOWN(ROUNDDOWN(ROUNDDOWN(ROUNDDOWN((能力值计算器!F8+能力值计算器!E8*2+ROUNDDOWN(E4088/4,0))*能力值计算器!C2/100+5,0)*能力值计算器!H8,0)*能力值计算器!K8,0)*能力值计算器!L8,0)*VLOOKUP(能力值计算器!J8,能力变化对照表!A:B,2,0),0)</f>
        <v>-39</v>
      </c>
      <c r="J4088">
        <f t="shared" si="507"/>
        <v>0</v>
      </c>
      <c r="K4088">
        <f t="shared" si="508"/>
        <v>-6864</v>
      </c>
      <c r="L4088">
        <f t="shared" si="509"/>
        <v>8624</v>
      </c>
      <c r="M4088">
        <f t="shared" si="510"/>
        <v>254.1</v>
      </c>
      <c r="N4088">
        <f t="shared" si="511"/>
        <v>1</v>
      </c>
    </row>
    <row r="4089" spans="1:14">
      <c r="A4089">
        <f t="shared" si="504"/>
        <v>0</v>
      </c>
      <c r="B4089">
        <f t="shared" si="505"/>
        <v>0</v>
      </c>
      <c r="C4089">
        <v>236</v>
      </c>
      <c r="D4089">
        <v>24</v>
      </c>
      <c r="E4089">
        <f t="shared" si="506"/>
        <v>-999</v>
      </c>
      <c r="F4089">
        <f>能力值计算器!G2</f>
        <v>0</v>
      </c>
      <c r="G4089">
        <f>ROUNDDOWN((能力值计算器!F4+能力值计算器!E4*2+ROUNDDOWN(C4089/4,0))*能力值计算器!C2/100+10+能力值计算器!C2,0)</f>
        <v>175</v>
      </c>
      <c r="H4089">
        <f>ROUNDDOWN(ROUNDDOWN(ROUNDDOWN(ROUNDDOWN(ROUNDDOWN((能力值计算器!F6+能力值计算器!E6*2+ROUNDDOWN(D4089/4,0))*能力值计算器!C2/100+5,0)*能力值计算器!H6,0)*能力值计算器!K6,0)*能力值计算器!L6,0)*VLOOKUP(能力值计算器!J6,能力变化对照表!A:B,2,0),0)</f>
        <v>88</v>
      </c>
      <c r="I4089">
        <f>ROUNDDOWN(ROUNDDOWN(ROUNDDOWN(ROUNDDOWN(ROUNDDOWN((能力值计算器!F8+能力值计算器!E8*2+ROUNDDOWN(E4089/4,0))*能力值计算器!C2/100+5,0)*能力值计算器!H8,0)*能力值计算器!K8,0)*能力值计算器!L8,0)*VLOOKUP(能力值计算器!J8,能力变化对照表!A:B,2,0),0)</f>
        <v>-39</v>
      </c>
      <c r="J4089">
        <f t="shared" si="507"/>
        <v>0</v>
      </c>
      <c r="K4089">
        <f t="shared" si="508"/>
        <v>-6825</v>
      </c>
      <c r="L4089">
        <f t="shared" si="509"/>
        <v>8575</v>
      </c>
      <c r="M4089">
        <f t="shared" si="510"/>
        <v>253.1</v>
      </c>
      <c r="N4089">
        <f t="shared" si="511"/>
        <v>1</v>
      </c>
    </row>
    <row r="4090" spans="1:14">
      <c r="A4090">
        <f t="shared" si="504"/>
        <v>0</v>
      </c>
      <c r="B4090">
        <f t="shared" si="505"/>
        <v>0</v>
      </c>
      <c r="C4090">
        <v>240</v>
      </c>
      <c r="D4090">
        <v>20</v>
      </c>
      <c r="E4090">
        <f t="shared" si="506"/>
        <v>-999</v>
      </c>
      <c r="F4090">
        <f>能力值计算器!G2</f>
        <v>0</v>
      </c>
      <c r="G4090">
        <f>ROUNDDOWN((能力值计算器!F4+能力值计算器!E4*2+ROUNDDOWN(C4090/4,0))*能力值计算器!C2/100+10+能力值计算器!C2,0)</f>
        <v>175</v>
      </c>
      <c r="H4090">
        <f>ROUNDDOWN(ROUNDDOWN(ROUNDDOWN(ROUNDDOWN(ROUNDDOWN((能力值计算器!F6+能力值计算器!E6*2+ROUNDDOWN(D4090/4,0))*能力值计算器!C2/100+5,0)*能力值计算器!H6,0)*能力值计算器!K6,0)*能力值计算器!L6,0)*VLOOKUP(能力值计算器!J6,能力变化对照表!A:B,2,0),0)</f>
        <v>88</v>
      </c>
      <c r="I4090">
        <f>ROUNDDOWN(ROUNDDOWN(ROUNDDOWN(ROUNDDOWN(ROUNDDOWN((能力值计算器!F8+能力值计算器!E8*2+ROUNDDOWN(E4090/4,0))*能力值计算器!C2/100+5,0)*能力值计算器!H8,0)*能力值计算器!K8,0)*能力值计算器!L8,0)*VLOOKUP(能力值计算器!J8,能力变化对照表!A:B,2,0),0)</f>
        <v>-39</v>
      </c>
      <c r="J4090">
        <f t="shared" si="507"/>
        <v>0</v>
      </c>
      <c r="K4090">
        <f t="shared" si="508"/>
        <v>-6825</v>
      </c>
      <c r="L4090">
        <f t="shared" si="509"/>
        <v>8575</v>
      </c>
      <c r="M4090">
        <f t="shared" si="510"/>
        <v>253.1</v>
      </c>
      <c r="N4090">
        <f t="shared" si="511"/>
        <v>1</v>
      </c>
    </row>
    <row r="4091" spans="1:14">
      <c r="A4091">
        <f t="shared" si="504"/>
        <v>0</v>
      </c>
      <c r="B4091">
        <f t="shared" si="505"/>
        <v>0</v>
      </c>
      <c r="C4091">
        <v>240</v>
      </c>
      <c r="D4091">
        <v>24</v>
      </c>
      <c r="E4091">
        <f t="shared" si="506"/>
        <v>-999</v>
      </c>
      <c r="F4091">
        <f>能力值计算器!G2</f>
        <v>0</v>
      </c>
      <c r="G4091">
        <f>ROUNDDOWN((能力值计算器!F4+能力值计算器!E4*2+ROUNDDOWN(C4091/4,0))*能力值计算器!C2/100+10+能力值计算器!C2,0)</f>
        <v>175</v>
      </c>
      <c r="H4091">
        <f>ROUNDDOWN(ROUNDDOWN(ROUNDDOWN(ROUNDDOWN(ROUNDDOWN((能力值计算器!F6+能力值计算器!E6*2+ROUNDDOWN(D4091/4,0))*能力值计算器!C2/100+5,0)*能力值计算器!H6,0)*能力值计算器!K6,0)*能力值计算器!L6,0)*VLOOKUP(能力值计算器!J6,能力变化对照表!A:B,2,0),0)</f>
        <v>88</v>
      </c>
      <c r="I4091">
        <f>ROUNDDOWN(ROUNDDOWN(ROUNDDOWN(ROUNDDOWN(ROUNDDOWN((能力值计算器!F8+能力值计算器!E8*2+ROUNDDOWN(E4091/4,0))*能力值计算器!C2/100+5,0)*能力值计算器!H8,0)*能力值计算器!K8,0)*能力值计算器!L8,0)*VLOOKUP(能力值计算器!J8,能力变化对照表!A:B,2,0),0)</f>
        <v>-39</v>
      </c>
      <c r="J4091">
        <f t="shared" si="507"/>
        <v>0</v>
      </c>
      <c r="K4091">
        <f t="shared" si="508"/>
        <v>-6825</v>
      </c>
      <c r="L4091">
        <f t="shared" si="509"/>
        <v>8575</v>
      </c>
      <c r="M4091">
        <f t="shared" si="510"/>
        <v>253.1</v>
      </c>
      <c r="N4091">
        <f t="shared" si="511"/>
        <v>1</v>
      </c>
    </row>
    <row r="4092" spans="1:14">
      <c r="A4092">
        <f t="shared" si="504"/>
        <v>0</v>
      </c>
      <c r="B4092">
        <f t="shared" si="505"/>
        <v>0</v>
      </c>
      <c r="C4092">
        <v>252</v>
      </c>
      <c r="D4092">
        <v>12</v>
      </c>
      <c r="E4092">
        <f t="shared" si="506"/>
        <v>-999</v>
      </c>
      <c r="F4092">
        <f>能力值计算器!G2</f>
        <v>0</v>
      </c>
      <c r="G4092">
        <f>ROUNDDOWN((能力值计算器!F4+能力值计算器!E4*2+ROUNDDOWN(C4092/4,0))*能力值计算器!C2/100+10+能力值计算器!C2,0)</f>
        <v>177</v>
      </c>
      <c r="H4092">
        <f>ROUNDDOWN(ROUNDDOWN(ROUNDDOWN(ROUNDDOWN(ROUNDDOWN((能力值计算器!F6+能力值计算器!E6*2+ROUNDDOWN(D4092/4,0))*能力值计算器!C2/100+5,0)*能力值计算器!H6,0)*能力值计算器!K6,0)*能力值计算器!L6,0)*VLOOKUP(能力值计算器!J6,能力变化对照表!A:B,2,0),0)</f>
        <v>87</v>
      </c>
      <c r="I4092">
        <f>ROUNDDOWN(ROUNDDOWN(ROUNDDOWN(ROUNDDOWN(ROUNDDOWN((能力值计算器!F8+能力值计算器!E8*2+ROUNDDOWN(E4092/4,0))*能力值计算器!C2/100+5,0)*能力值计算器!H8,0)*能力值计算器!K8,0)*能力值计算器!L8,0)*VLOOKUP(能力值计算器!J8,能力变化对照表!A:B,2,0),0)</f>
        <v>-39</v>
      </c>
      <c r="J4092">
        <f t="shared" si="507"/>
        <v>0</v>
      </c>
      <c r="K4092">
        <f t="shared" si="508"/>
        <v>-6903</v>
      </c>
      <c r="L4092">
        <f t="shared" si="509"/>
        <v>8496</v>
      </c>
      <c r="M4092">
        <f t="shared" si="510"/>
        <v>255.1</v>
      </c>
      <c r="N4092">
        <f t="shared" si="511"/>
        <v>1</v>
      </c>
    </row>
    <row r="4093" spans="1:14">
      <c r="A4093">
        <f t="shared" si="504"/>
        <v>0</v>
      </c>
      <c r="B4093">
        <f t="shared" si="505"/>
        <v>0</v>
      </c>
      <c r="C4093">
        <v>252</v>
      </c>
      <c r="D4093">
        <v>16</v>
      </c>
      <c r="E4093">
        <f t="shared" si="506"/>
        <v>-999</v>
      </c>
      <c r="F4093">
        <f>能力值计算器!G2</f>
        <v>0</v>
      </c>
      <c r="G4093">
        <f>ROUNDDOWN((能力值计算器!F4+能力值计算器!E4*2+ROUNDDOWN(C4093/4,0))*能力值计算器!C2/100+10+能力值计算器!C2,0)</f>
        <v>177</v>
      </c>
      <c r="H4093">
        <f>ROUNDDOWN(ROUNDDOWN(ROUNDDOWN(ROUNDDOWN(ROUNDDOWN((能力值计算器!F6+能力值计算器!E6*2+ROUNDDOWN(D4093/4,0))*能力值计算器!C2/100+5,0)*能力值计算器!H6,0)*能力值计算器!K6,0)*能力值计算器!L6,0)*VLOOKUP(能力值计算器!J6,能力变化对照表!A:B,2,0),0)</f>
        <v>87</v>
      </c>
      <c r="I4093">
        <f>ROUNDDOWN(ROUNDDOWN(ROUNDDOWN(ROUNDDOWN(ROUNDDOWN((能力值计算器!F8+能力值计算器!E8*2+ROUNDDOWN(E4093/4,0))*能力值计算器!C2/100+5,0)*能力值计算器!H8,0)*能力值计算器!K8,0)*能力值计算器!L8,0)*VLOOKUP(能力值计算器!J8,能力变化对照表!A:B,2,0),0)</f>
        <v>-39</v>
      </c>
      <c r="J4093">
        <f t="shared" si="507"/>
        <v>0</v>
      </c>
      <c r="K4093">
        <f t="shared" si="508"/>
        <v>-6903</v>
      </c>
      <c r="L4093">
        <f t="shared" si="509"/>
        <v>8496</v>
      </c>
      <c r="M4093">
        <f t="shared" si="510"/>
        <v>255.1</v>
      </c>
      <c r="N4093">
        <f t="shared" si="511"/>
        <v>1</v>
      </c>
    </row>
    <row r="4094" spans="1:14">
      <c r="A4094">
        <f t="shared" si="504"/>
        <v>0</v>
      </c>
      <c r="B4094">
        <f t="shared" si="505"/>
        <v>0</v>
      </c>
      <c r="C4094">
        <v>244</v>
      </c>
      <c r="D4094">
        <v>16</v>
      </c>
      <c r="E4094">
        <f t="shared" si="506"/>
        <v>-999</v>
      </c>
      <c r="F4094">
        <f>能力值计算器!G2</f>
        <v>0</v>
      </c>
      <c r="G4094">
        <f>ROUNDDOWN((能力值计算器!F4+能力值计算器!E4*2+ROUNDDOWN(C4094/4,0))*能力值计算器!C2/100+10+能力值计算器!C2,0)</f>
        <v>176</v>
      </c>
      <c r="H4094">
        <f>ROUNDDOWN(ROUNDDOWN(ROUNDDOWN(ROUNDDOWN(ROUNDDOWN((能力值计算器!F6+能力值计算器!E6*2+ROUNDDOWN(D4094/4,0))*能力值计算器!C2/100+5,0)*能力值计算器!H6,0)*能力值计算器!K6,0)*能力值计算器!L6,0)*VLOOKUP(能力值计算器!J6,能力变化对照表!A:B,2,0),0)</f>
        <v>87</v>
      </c>
      <c r="I4094">
        <f>ROUNDDOWN(ROUNDDOWN(ROUNDDOWN(ROUNDDOWN(ROUNDDOWN((能力值计算器!F8+能力值计算器!E8*2+ROUNDDOWN(E4094/4,0))*能力值计算器!C2/100+5,0)*能力值计算器!H8,0)*能力值计算器!K8,0)*能力值计算器!L8,0)*VLOOKUP(能力值计算器!J8,能力变化对照表!A:B,2,0),0)</f>
        <v>-39</v>
      </c>
      <c r="J4094">
        <f t="shared" si="507"/>
        <v>0</v>
      </c>
      <c r="K4094">
        <f t="shared" si="508"/>
        <v>-6864</v>
      </c>
      <c r="L4094">
        <f t="shared" si="509"/>
        <v>8448</v>
      </c>
      <c r="M4094">
        <f t="shared" si="510"/>
        <v>254.1</v>
      </c>
      <c r="N4094">
        <f t="shared" si="511"/>
        <v>1</v>
      </c>
    </row>
    <row r="4095" spans="1:14">
      <c r="A4095">
        <f t="shared" si="504"/>
        <v>0</v>
      </c>
      <c r="B4095">
        <f t="shared" si="505"/>
        <v>0</v>
      </c>
      <c r="C4095">
        <v>248</v>
      </c>
      <c r="D4095">
        <v>12</v>
      </c>
      <c r="E4095">
        <f t="shared" si="506"/>
        <v>-999</v>
      </c>
      <c r="F4095">
        <f>能力值计算器!G2</f>
        <v>0</v>
      </c>
      <c r="G4095">
        <f>ROUNDDOWN((能力值计算器!F4+能力值计算器!E4*2+ROUNDDOWN(C4095/4,0))*能力值计算器!C2/100+10+能力值计算器!C2,0)</f>
        <v>176</v>
      </c>
      <c r="H4095">
        <f>ROUNDDOWN(ROUNDDOWN(ROUNDDOWN(ROUNDDOWN(ROUNDDOWN((能力值计算器!F6+能力值计算器!E6*2+ROUNDDOWN(D4095/4,0))*能力值计算器!C2/100+5,0)*能力值计算器!H6,0)*能力值计算器!K6,0)*能力值计算器!L6,0)*VLOOKUP(能力值计算器!J6,能力变化对照表!A:B,2,0),0)</f>
        <v>87</v>
      </c>
      <c r="I4095">
        <f>ROUNDDOWN(ROUNDDOWN(ROUNDDOWN(ROUNDDOWN(ROUNDDOWN((能力值计算器!F8+能力值计算器!E8*2+ROUNDDOWN(E4095/4,0))*能力值计算器!C2/100+5,0)*能力值计算器!H8,0)*能力值计算器!K8,0)*能力值计算器!L8,0)*VLOOKUP(能力值计算器!J8,能力变化对照表!A:B,2,0),0)</f>
        <v>-39</v>
      </c>
      <c r="J4095">
        <f t="shared" si="507"/>
        <v>0</v>
      </c>
      <c r="K4095">
        <f t="shared" si="508"/>
        <v>-6864</v>
      </c>
      <c r="L4095">
        <f t="shared" si="509"/>
        <v>8448</v>
      </c>
      <c r="M4095">
        <f t="shared" si="510"/>
        <v>254.1</v>
      </c>
      <c r="N4095">
        <f t="shared" si="511"/>
        <v>1</v>
      </c>
    </row>
    <row r="4096" spans="1:14">
      <c r="A4096">
        <f t="shared" si="504"/>
        <v>0</v>
      </c>
      <c r="B4096">
        <f t="shared" si="505"/>
        <v>0</v>
      </c>
      <c r="C4096">
        <v>248</v>
      </c>
      <c r="D4096">
        <v>16</v>
      </c>
      <c r="E4096">
        <f t="shared" si="506"/>
        <v>-999</v>
      </c>
      <c r="F4096">
        <f>能力值计算器!G2</f>
        <v>0</v>
      </c>
      <c r="G4096">
        <f>ROUNDDOWN((能力值计算器!F4+能力值计算器!E4*2+ROUNDDOWN(C4096/4,0))*能力值计算器!C2/100+10+能力值计算器!C2,0)</f>
        <v>176</v>
      </c>
      <c r="H4096">
        <f>ROUNDDOWN(ROUNDDOWN(ROUNDDOWN(ROUNDDOWN(ROUNDDOWN((能力值计算器!F6+能力值计算器!E6*2+ROUNDDOWN(D4096/4,0))*能力值计算器!C2/100+5,0)*能力值计算器!H6,0)*能力值计算器!K6,0)*能力值计算器!L6,0)*VLOOKUP(能力值计算器!J6,能力变化对照表!A:B,2,0),0)</f>
        <v>87</v>
      </c>
      <c r="I4096">
        <f>ROUNDDOWN(ROUNDDOWN(ROUNDDOWN(ROUNDDOWN(ROUNDDOWN((能力值计算器!F8+能力值计算器!E8*2+ROUNDDOWN(E4096/4,0))*能力值计算器!C2/100+5,0)*能力值计算器!H8,0)*能力值计算器!K8,0)*能力值计算器!L8,0)*VLOOKUP(能力值计算器!J8,能力变化对照表!A:B,2,0),0)</f>
        <v>-39</v>
      </c>
      <c r="J4096">
        <f t="shared" si="507"/>
        <v>0</v>
      </c>
      <c r="K4096">
        <f t="shared" si="508"/>
        <v>-6864</v>
      </c>
      <c r="L4096">
        <f t="shared" si="509"/>
        <v>8448</v>
      </c>
      <c r="M4096">
        <f t="shared" si="510"/>
        <v>254.1</v>
      </c>
      <c r="N4096">
        <f t="shared" si="511"/>
        <v>1</v>
      </c>
    </row>
    <row r="4097" spans="1:14">
      <c r="A4097">
        <f t="shared" si="504"/>
        <v>0</v>
      </c>
      <c r="B4097">
        <f t="shared" si="505"/>
        <v>0</v>
      </c>
      <c r="C4097">
        <v>252</v>
      </c>
      <c r="D4097">
        <v>8</v>
      </c>
      <c r="E4097">
        <f t="shared" si="506"/>
        <v>-999</v>
      </c>
      <c r="F4097">
        <f>能力值计算器!G2</f>
        <v>0</v>
      </c>
      <c r="G4097">
        <f>ROUNDDOWN((能力值计算器!F4+能力值计算器!E4*2+ROUNDDOWN(C4097/4,0))*能力值计算器!C2/100+10+能力值计算器!C2,0)</f>
        <v>177</v>
      </c>
      <c r="H4097">
        <f>ROUNDDOWN(ROUNDDOWN(ROUNDDOWN(ROUNDDOWN(ROUNDDOWN((能力值计算器!F6+能力值计算器!E6*2+ROUNDDOWN(D4097/4,0))*能力值计算器!C2/100+5,0)*能力值计算器!H6,0)*能力值计算器!K6,0)*能力值计算器!L6,0)*VLOOKUP(能力值计算器!J6,能力变化对照表!A:B,2,0),0)</f>
        <v>86</v>
      </c>
      <c r="I4097">
        <f>ROUNDDOWN(ROUNDDOWN(ROUNDDOWN(ROUNDDOWN(ROUNDDOWN((能力值计算器!F8+能力值计算器!E8*2+ROUNDDOWN(E4097/4,0))*能力值计算器!C2/100+5,0)*能力值计算器!H8,0)*能力值计算器!K8,0)*能力值计算器!L8,0)*VLOOKUP(能力值计算器!J8,能力变化对照表!A:B,2,0),0)</f>
        <v>-39</v>
      </c>
      <c r="J4097">
        <f t="shared" si="507"/>
        <v>0</v>
      </c>
      <c r="K4097">
        <f t="shared" si="508"/>
        <v>-6903</v>
      </c>
      <c r="L4097">
        <f t="shared" si="509"/>
        <v>8319</v>
      </c>
      <c r="M4097">
        <f t="shared" si="510"/>
        <v>255.1</v>
      </c>
      <c r="N4097">
        <f t="shared" si="511"/>
        <v>1</v>
      </c>
    </row>
  </sheetData>
  <sheetProtection password="F16F" sheet="1" objects="1" scenarios="1"/>
  <autoFilter ref="C1:M4097"/>
  <sortState ref="A2:N4097">
    <sortCondition descending="1" ref="A5"/>
  </sortState>
  <phoneticPr fontId="10" type="noConversion"/>
  <pageMargins left="0.69930555555555596" right="0.69930555555555596"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48620"/>
  <sheetViews>
    <sheetView workbookViewId="0">
      <selection activeCell="C42" sqref="C42"/>
    </sheetView>
  </sheetViews>
  <sheetFormatPr defaultColWidth="9" defaultRowHeight="14.4"/>
  <cols>
    <col min="1" max="1" width="11" customWidth="1"/>
    <col min="2" max="2" width="15" customWidth="1"/>
    <col min="3" max="3" width="20.77734375" customWidth="1"/>
    <col min="4" max="4" width="13" customWidth="1"/>
    <col min="5" max="5" width="20.77734375" customWidth="1"/>
    <col min="6" max="6" width="14.109375" customWidth="1"/>
    <col min="7" max="7" width="11" customWidth="1"/>
  </cols>
  <sheetData>
    <row r="1" spans="1:5">
      <c r="A1" t="s">
        <v>709</v>
      </c>
      <c r="B1" t="s">
        <v>710</v>
      </c>
      <c r="C1" t="s">
        <v>711</v>
      </c>
      <c r="D1" t="s">
        <v>42</v>
      </c>
    </row>
    <row r="2" spans="1:5" ht="13.5" customHeight="1">
      <c r="A2" t="s">
        <v>4299</v>
      </c>
      <c r="B2" t="str">
        <f>A2&amp;"---"&amp;E2</f>
        <v>F-1---1</v>
      </c>
      <c r="C2" t="s">
        <v>4216</v>
      </c>
      <c r="D2" t="s">
        <v>713</v>
      </c>
      <c r="E2">
        <v>1</v>
      </c>
    </row>
    <row r="3" spans="1:5" ht="13.5" customHeight="1">
      <c r="A3" t="s">
        <v>4299</v>
      </c>
      <c r="B3" t="str">
        <f t="shared" ref="B3:B66" si="0">A3&amp;"---"&amp;E3</f>
        <v>F-1---2</v>
      </c>
      <c r="C3" t="s">
        <v>4216</v>
      </c>
      <c r="D3" t="s">
        <v>714</v>
      </c>
      <c r="E3">
        <v>2</v>
      </c>
    </row>
    <row r="4" spans="1:5" ht="13.5" customHeight="1">
      <c r="A4" t="s">
        <v>4299</v>
      </c>
      <c r="B4" t="str">
        <f t="shared" si="0"/>
        <v>F-1---3</v>
      </c>
      <c r="C4" t="s">
        <v>4217</v>
      </c>
      <c r="D4" t="s">
        <v>715</v>
      </c>
      <c r="E4">
        <v>3</v>
      </c>
    </row>
    <row r="5" spans="1:5" ht="13.5" customHeight="1">
      <c r="A5" t="s">
        <v>4299</v>
      </c>
      <c r="B5" t="str">
        <f t="shared" si="0"/>
        <v>F-1---4</v>
      </c>
      <c r="C5" t="s">
        <v>4279</v>
      </c>
      <c r="D5" t="s">
        <v>721</v>
      </c>
      <c r="E5">
        <v>4</v>
      </c>
    </row>
    <row r="6" spans="1:5" ht="13.5" customHeight="1">
      <c r="A6" t="s">
        <v>4299</v>
      </c>
      <c r="B6" t="str">
        <f t="shared" si="0"/>
        <v>F-1---5</v>
      </c>
      <c r="C6" t="s">
        <v>4219</v>
      </c>
      <c r="D6" t="s">
        <v>792</v>
      </c>
      <c r="E6">
        <v>5</v>
      </c>
    </row>
    <row r="7" spans="1:5" ht="13.5" customHeight="1">
      <c r="A7" t="s">
        <v>4299</v>
      </c>
      <c r="B7" t="str">
        <f t="shared" si="0"/>
        <v>F-1---6</v>
      </c>
      <c r="C7" t="s">
        <v>4271</v>
      </c>
      <c r="D7" t="s">
        <v>719</v>
      </c>
      <c r="E7">
        <v>6</v>
      </c>
    </row>
    <row r="8" spans="1:5" ht="13.5" customHeight="1">
      <c r="A8" t="s">
        <v>4299</v>
      </c>
      <c r="B8" t="str">
        <f t="shared" si="0"/>
        <v>F-1---7</v>
      </c>
      <c r="C8" t="s">
        <v>4220</v>
      </c>
      <c r="D8" t="s">
        <v>716</v>
      </c>
      <c r="E8">
        <v>7</v>
      </c>
    </row>
    <row r="9" spans="1:5" ht="13.5" customHeight="1">
      <c r="A9" t="s">
        <v>4299</v>
      </c>
      <c r="B9" t="str">
        <f t="shared" si="0"/>
        <v>F-1---8</v>
      </c>
      <c r="C9" t="s">
        <v>4220</v>
      </c>
      <c r="D9" t="s">
        <v>717</v>
      </c>
      <c r="E9">
        <v>8</v>
      </c>
    </row>
    <row r="10" spans="1:5" ht="13.5" customHeight="1">
      <c r="A10" t="s">
        <v>4299</v>
      </c>
      <c r="B10" t="str">
        <f t="shared" si="0"/>
        <v>F-1---9</v>
      </c>
      <c r="C10" t="s">
        <v>4270</v>
      </c>
      <c r="D10" t="s">
        <v>725</v>
      </c>
      <c r="E10">
        <v>9</v>
      </c>
    </row>
    <row r="11" spans="1:5" ht="13.5" customHeight="1">
      <c r="A11" t="s">
        <v>4299</v>
      </c>
      <c r="B11" t="str">
        <f t="shared" si="0"/>
        <v>F-1---10</v>
      </c>
      <c r="C11" t="s">
        <v>4222</v>
      </c>
      <c r="D11" t="s">
        <v>718</v>
      </c>
      <c r="E11">
        <v>10</v>
      </c>
    </row>
    <row r="12" spans="1:5" ht="13.5" customHeight="1">
      <c r="A12" t="s">
        <v>4299</v>
      </c>
      <c r="B12" t="str">
        <f t="shared" si="0"/>
        <v>F-1---11</v>
      </c>
      <c r="C12" t="s">
        <v>4268</v>
      </c>
      <c r="D12" t="s">
        <v>720</v>
      </c>
      <c r="E12">
        <v>11</v>
      </c>
    </row>
    <row r="13" spans="1:5" ht="13.5" customHeight="1">
      <c r="A13" t="s">
        <v>4299</v>
      </c>
      <c r="B13" t="str">
        <f t="shared" si="0"/>
        <v>F-1---12</v>
      </c>
      <c r="C13" t="s">
        <v>4224</v>
      </c>
      <c r="D13" t="s">
        <v>724</v>
      </c>
      <c r="E13">
        <v>12</v>
      </c>
    </row>
    <row r="14" spans="1:5" ht="13.5" customHeight="1">
      <c r="A14" t="s">
        <v>4299</v>
      </c>
      <c r="B14" t="str">
        <f t="shared" si="0"/>
        <v>F-1---13</v>
      </c>
      <c r="C14" t="s">
        <v>4276</v>
      </c>
      <c r="D14" t="s">
        <v>723</v>
      </c>
      <c r="E14">
        <v>13</v>
      </c>
    </row>
    <row r="15" spans="1:5" ht="13.5" customHeight="1">
      <c r="A15" t="s">
        <v>4299</v>
      </c>
      <c r="B15" t="str">
        <f t="shared" si="0"/>
        <v>F-1---14</v>
      </c>
      <c r="C15" t="s">
        <v>4226</v>
      </c>
      <c r="D15" t="s">
        <v>722</v>
      </c>
      <c r="E15">
        <v>14</v>
      </c>
    </row>
    <row r="16" spans="1:5" ht="13.5" customHeight="1">
      <c r="A16" t="s">
        <v>4299</v>
      </c>
      <c r="B16" t="str">
        <f t="shared" si="0"/>
        <v>F-1---15</v>
      </c>
      <c r="C16" t="s">
        <v>4231</v>
      </c>
      <c r="D16" t="s">
        <v>744</v>
      </c>
      <c r="E16">
        <v>15</v>
      </c>
    </row>
    <row r="17" spans="1:5" ht="13.5" customHeight="1">
      <c r="A17" t="s">
        <v>4299</v>
      </c>
      <c r="B17" t="str">
        <f t="shared" si="0"/>
        <v>F-1---16</v>
      </c>
      <c r="C17" t="s">
        <v>5911</v>
      </c>
      <c r="D17" t="s">
        <v>778</v>
      </c>
      <c r="E17">
        <v>16</v>
      </c>
    </row>
    <row r="18" spans="1:5" ht="13.5" customHeight="1">
      <c r="A18" t="s">
        <v>4299</v>
      </c>
      <c r="B18" t="str">
        <f t="shared" si="0"/>
        <v>F-1---17</v>
      </c>
      <c r="C18" t="s">
        <v>5911</v>
      </c>
      <c r="D18" t="s">
        <v>780</v>
      </c>
      <c r="E18">
        <v>17</v>
      </c>
    </row>
    <row r="19" spans="1:5" ht="13.5" customHeight="1">
      <c r="A19" t="s">
        <v>4299</v>
      </c>
      <c r="B19" t="str">
        <f t="shared" si="0"/>
        <v>F-1---18</v>
      </c>
      <c r="C19" t="s">
        <v>5911</v>
      </c>
      <c r="D19" t="s">
        <v>783</v>
      </c>
      <c r="E19">
        <v>18</v>
      </c>
    </row>
    <row r="20" spans="1:5" ht="13.5" customHeight="1">
      <c r="A20" t="s">
        <v>4299</v>
      </c>
      <c r="B20" t="str">
        <f t="shared" si="0"/>
        <v>F-1---19</v>
      </c>
      <c r="C20" t="s">
        <v>5911</v>
      </c>
      <c r="D20" t="s">
        <v>784</v>
      </c>
      <c r="E20">
        <v>19</v>
      </c>
    </row>
    <row r="21" spans="1:5" ht="13.5" customHeight="1">
      <c r="A21" t="s">
        <v>4299</v>
      </c>
      <c r="B21" t="str">
        <f t="shared" si="0"/>
        <v>F-1---20</v>
      </c>
      <c r="C21" t="s">
        <v>5911</v>
      </c>
      <c r="D21" t="s">
        <v>774</v>
      </c>
      <c r="E21">
        <v>20</v>
      </c>
    </row>
    <row r="22" spans="1:5" ht="13.5" customHeight="1">
      <c r="A22" t="s">
        <v>4299</v>
      </c>
      <c r="B22" t="str">
        <f t="shared" si="0"/>
        <v>F-1---21</v>
      </c>
      <c r="C22" t="s">
        <v>5911</v>
      </c>
      <c r="D22" t="s">
        <v>728</v>
      </c>
      <c r="E22">
        <v>21</v>
      </c>
    </row>
    <row r="23" spans="1:5" ht="13.5" customHeight="1">
      <c r="A23" t="s">
        <v>4299</v>
      </c>
      <c r="B23" t="str">
        <f t="shared" si="0"/>
        <v>F-1---22</v>
      </c>
      <c r="C23" t="s">
        <v>733</v>
      </c>
      <c r="D23" t="s">
        <v>781</v>
      </c>
      <c r="E23">
        <v>22</v>
      </c>
    </row>
    <row r="24" spans="1:5" ht="13.5" customHeight="1">
      <c r="A24" t="s">
        <v>4299</v>
      </c>
      <c r="B24" t="str">
        <f t="shared" si="0"/>
        <v>F-1---23</v>
      </c>
      <c r="C24" t="s">
        <v>735</v>
      </c>
      <c r="D24" t="s">
        <v>744</v>
      </c>
      <c r="E24">
        <v>23</v>
      </c>
    </row>
    <row r="25" spans="1:5" ht="13.5" customHeight="1">
      <c r="A25" t="s">
        <v>4299</v>
      </c>
      <c r="B25" t="str">
        <f t="shared" si="0"/>
        <v>F-1---24</v>
      </c>
      <c r="C25" t="s">
        <v>739</v>
      </c>
      <c r="D25" t="s">
        <v>736</v>
      </c>
      <c r="E25">
        <v>24</v>
      </c>
    </row>
    <row r="26" spans="1:5" ht="13.5" customHeight="1">
      <c r="A26" t="s">
        <v>4299</v>
      </c>
      <c r="B26" t="str">
        <f t="shared" si="0"/>
        <v>F-1---25</v>
      </c>
      <c r="C26" t="s">
        <v>858</v>
      </c>
      <c r="D26" t="s">
        <v>740</v>
      </c>
      <c r="E26">
        <v>25</v>
      </c>
    </row>
    <row r="27" spans="1:5" ht="13.5" customHeight="1">
      <c r="A27" t="s">
        <v>4299</v>
      </c>
      <c r="B27" t="str">
        <f t="shared" si="0"/>
        <v>F-1---26</v>
      </c>
      <c r="C27" t="s">
        <v>743</v>
      </c>
      <c r="D27" t="s">
        <v>754</v>
      </c>
      <c r="E27">
        <v>26</v>
      </c>
    </row>
    <row r="28" spans="1:5" ht="13.5" customHeight="1">
      <c r="A28" t="s">
        <v>4299</v>
      </c>
      <c r="B28" t="str">
        <f t="shared" si="0"/>
        <v>F-1---27</v>
      </c>
      <c r="C28" t="s">
        <v>987</v>
      </c>
      <c r="D28" t="s">
        <v>1263</v>
      </c>
      <c r="E28">
        <v>27</v>
      </c>
    </row>
    <row r="29" spans="1:5" ht="13.5" customHeight="1">
      <c r="A29" t="s">
        <v>4299</v>
      </c>
      <c r="B29" t="str">
        <f t="shared" si="0"/>
        <v>F-1---28</v>
      </c>
      <c r="C29" t="s">
        <v>989</v>
      </c>
      <c r="D29" t="s">
        <v>738</v>
      </c>
      <c r="E29">
        <v>28</v>
      </c>
    </row>
    <row r="30" spans="1:5" ht="13.5" customHeight="1">
      <c r="A30" t="s">
        <v>4299</v>
      </c>
      <c r="B30" t="str">
        <f t="shared" si="0"/>
        <v>F-1---29</v>
      </c>
      <c r="C30" t="s">
        <v>1094</v>
      </c>
      <c r="D30" t="s">
        <v>790</v>
      </c>
      <c r="E30">
        <v>29</v>
      </c>
    </row>
    <row r="31" spans="1:5" ht="13.5" customHeight="1">
      <c r="A31" t="s">
        <v>4299</v>
      </c>
      <c r="B31" t="str">
        <f t="shared" si="0"/>
        <v>F-1---30</v>
      </c>
      <c r="C31" t="s">
        <v>936</v>
      </c>
      <c r="D31" t="s">
        <v>779</v>
      </c>
      <c r="E31">
        <v>30</v>
      </c>
    </row>
    <row r="32" spans="1:5" ht="13.5" customHeight="1">
      <c r="A32" t="s">
        <v>4299</v>
      </c>
      <c r="B32" t="str">
        <f t="shared" si="0"/>
        <v>F-1---31</v>
      </c>
      <c r="C32" t="s">
        <v>819</v>
      </c>
      <c r="D32" t="s">
        <v>756</v>
      </c>
      <c r="E32">
        <v>31</v>
      </c>
    </row>
    <row r="33" spans="1:5" ht="13.5" customHeight="1">
      <c r="A33" t="s">
        <v>4299</v>
      </c>
      <c r="B33" t="str">
        <f t="shared" si="0"/>
        <v>F-1---32</v>
      </c>
      <c r="C33" t="s">
        <v>1019</v>
      </c>
      <c r="D33" t="s">
        <v>734</v>
      </c>
      <c r="E33">
        <v>32</v>
      </c>
    </row>
    <row r="34" spans="1:5" ht="13.5" customHeight="1">
      <c r="A34" t="s">
        <v>4299</v>
      </c>
      <c r="B34" t="str">
        <f t="shared" si="0"/>
        <v>F-1---33</v>
      </c>
      <c r="C34" t="s">
        <v>824</v>
      </c>
      <c r="D34" t="s">
        <v>752</v>
      </c>
      <c r="E34">
        <v>33</v>
      </c>
    </row>
    <row r="35" spans="1:5" ht="13.5" customHeight="1">
      <c r="A35" t="s">
        <v>4299</v>
      </c>
      <c r="B35" t="str">
        <f t="shared" si="0"/>
        <v>F-1---34</v>
      </c>
      <c r="C35" t="s">
        <v>1005</v>
      </c>
      <c r="D35" t="s">
        <v>1105</v>
      </c>
      <c r="E35">
        <v>34</v>
      </c>
    </row>
    <row r="36" spans="1:5" ht="13.5" customHeight="1">
      <c r="A36" t="s">
        <v>4299</v>
      </c>
      <c r="B36" t="str">
        <f t="shared" si="0"/>
        <v>F-1---35</v>
      </c>
      <c r="C36" t="s">
        <v>940</v>
      </c>
      <c r="D36" t="s">
        <v>1239</v>
      </c>
      <c r="E36">
        <v>35</v>
      </c>
    </row>
    <row r="37" spans="1:5" ht="13.5" customHeight="1">
      <c r="A37" t="s">
        <v>4299</v>
      </c>
      <c r="B37" t="str">
        <f t="shared" si="0"/>
        <v>F-1---36</v>
      </c>
      <c r="C37" t="s">
        <v>830</v>
      </c>
      <c r="D37" t="s">
        <v>1240</v>
      </c>
      <c r="E37">
        <v>36</v>
      </c>
    </row>
    <row r="38" spans="1:5" ht="13.5" customHeight="1">
      <c r="A38" t="s">
        <v>4299</v>
      </c>
      <c r="B38" t="str">
        <f t="shared" si="0"/>
        <v>F-1---37</v>
      </c>
      <c r="C38" t="s">
        <v>892</v>
      </c>
      <c r="D38" t="s">
        <v>730</v>
      </c>
      <c r="E38">
        <v>37</v>
      </c>
    </row>
    <row r="39" spans="1:5" ht="13.5" customHeight="1">
      <c r="A39" t="s">
        <v>4299</v>
      </c>
      <c r="B39" t="str">
        <f t="shared" si="0"/>
        <v>F-1---38</v>
      </c>
      <c r="C39" t="s">
        <v>868</v>
      </c>
      <c r="D39" t="s">
        <v>758</v>
      </c>
      <c r="E39">
        <v>38</v>
      </c>
    </row>
    <row r="40" spans="1:5" ht="13.5" customHeight="1">
      <c r="A40" t="s">
        <v>4299</v>
      </c>
      <c r="B40" t="str">
        <f t="shared" si="0"/>
        <v>F-1---39</v>
      </c>
      <c r="C40" t="s">
        <v>771</v>
      </c>
      <c r="D40" t="s">
        <v>791</v>
      </c>
      <c r="E40">
        <v>39</v>
      </c>
    </row>
    <row r="41" spans="1:5" ht="13.5" customHeight="1">
      <c r="A41" t="s">
        <v>4299</v>
      </c>
      <c r="B41" t="str">
        <f t="shared" si="0"/>
        <v>F-1---40</v>
      </c>
      <c r="C41" t="s">
        <v>894</v>
      </c>
      <c r="D41" t="s">
        <v>964</v>
      </c>
      <c r="E41">
        <v>40</v>
      </c>
    </row>
    <row r="42" spans="1:5" ht="13.5" customHeight="1">
      <c r="A42" t="s">
        <v>4299</v>
      </c>
      <c r="B42" t="str">
        <f t="shared" si="0"/>
        <v>F-1---41</v>
      </c>
      <c r="C42" t="s">
        <v>5912</v>
      </c>
      <c r="D42" t="s">
        <v>764</v>
      </c>
      <c r="E42">
        <v>41</v>
      </c>
    </row>
    <row r="43" spans="1:5">
      <c r="A43" t="s">
        <v>4299</v>
      </c>
      <c r="B43" t="str">
        <f t="shared" si="0"/>
        <v>F-1---42</v>
      </c>
      <c r="C43" t="s">
        <v>5913</v>
      </c>
      <c r="D43" t="s">
        <v>1114</v>
      </c>
      <c r="E43">
        <v>42</v>
      </c>
    </row>
    <row r="44" spans="1:5" ht="13.5" customHeight="1">
      <c r="A44" t="s">
        <v>4299</v>
      </c>
      <c r="B44" t="str">
        <f t="shared" si="0"/>
        <v>F-1---43</v>
      </c>
      <c r="C44" t="s">
        <v>5914</v>
      </c>
      <c r="D44" t="s">
        <v>785</v>
      </c>
      <c r="E44">
        <v>43</v>
      </c>
    </row>
    <row r="45" spans="1:5" ht="13.5" customHeight="1">
      <c r="A45" t="s">
        <v>4299</v>
      </c>
      <c r="B45" t="str">
        <f t="shared" si="0"/>
        <v>F-1---44</v>
      </c>
      <c r="C45" t="s">
        <v>5915</v>
      </c>
      <c r="D45" t="s">
        <v>772</v>
      </c>
      <c r="E45">
        <v>44</v>
      </c>
    </row>
    <row r="46" spans="1:5" ht="13.5" customHeight="1">
      <c r="A46" t="s">
        <v>4299</v>
      </c>
      <c r="B46" t="str">
        <f t="shared" si="0"/>
        <v>F-1---45</v>
      </c>
      <c r="C46" t="s">
        <v>5916</v>
      </c>
      <c r="D46" t="s">
        <v>750</v>
      </c>
      <c r="E46">
        <v>45</v>
      </c>
    </row>
    <row r="47" spans="1:5" ht="13.5" customHeight="1">
      <c r="A47" t="s">
        <v>4299</v>
      </c>
      <c r="B47" t="str">
        <f t="shared" si="0"/>
        <v>F-1---46</v>
      </c>
      <c r="C47" t="s">
        <v>5917</v>
      </c>
      <c r="D47" t="s">
        <v>789</v>
      </c>
      <c r="E47">
        <v>46</v>
      </c>
    </row>
    <row r="48" spans="1:5" ht="13.5" customHeight="1">
      <c r="A48" t="s">
        <v>4299</v>
      </c>
      <c r="B48" t="str">
        <f t="shared" si="0"/>
        <v>F-1---47</v>
      </c>
      <c r="C48" t="s">
        <v>5918</v>
      </c>
      <c r="D48" t="s">
        <v>770</v>
      </c>
      <c r="E48">
        <v>47</v>
      </c>
    </row>
    <row r="49" spans="1:5" ht="13.5" customHeight="1">
      <c r="A49" t="s">
        <v>4299</v>
      </c>
      <c r="B49" t="str">
        <f t="shared" si="0"/>
        <v>F-1---48</v>
      </c>
      <c r="C49" t="s">
        <v>5919</v>
      </c>
      <c r="D49" t="s">
        <v>725</v>
      </c>
      <c r="E49">
        <v>48</v>
      </c>
    </row>
    <row r="50" spans="1:5" ht="13.5" customHeight="1">
      <c r="A50" t="s">
        <v>4299</v>
      </c>
      <c r="B50" t="str">
        <f t="shared" si="0"/>
        <v>F-1---49</v>
      </c>
      <c r="C50" t="s">
        <v>5920</v>
      </c>
      <c r="D50" t="s">
        <v>762</v>
      </c>
      <c r="E50">
        <v>49</v>
      </c>
    </row>
    <row r="51" spans="1:5" ht="13.5" customHeight="1">
      <c r="A51" t="s">
        <v>4299</v>
      </c>
      <c r="B51" t="str">
        <f t="shared" si="0"/>
        <v>F-1---50</v>
      </c>
      <c r="C51" t="s">
        <v>5921</v>
      </c>
      <c r="D51" t="s">
        <v>786</v>
      </c>
      <c r="E51">
        <v>50</v>
      </c>
    </row>
    <row r="52" spans="1:5" ht="13.5" customHeight="1">
      <c r="A52" t="s">
        <v>4299</v>
      </c>
      <c r="B52" t="str">
        <f t="shared" si="0"/>
        <v>F-1---51</v>
      </c>
      <c r="C52" t="s">
        <v>5922</v>
      </c>
      <c r="D52" t="s">
        <v>787</v>
      </c>
      <c r="E52">
        <v>51</v>
      </c>
    </row>
    <row r="53" spans="1:5" ht="13.5" customHeight="1">
      <c r="A53" t="s">
        <v>4299</v>
      </c>
      <c r="B53" t="str">
        <f t="shared" si="0"/>
        <v>F-1---52</v>
      </c>
      <c r="C53" t="s">
        <v>5923</v>
      </c>
      <c r="D53" t="s">
        <v>766</v>
      </c>
      <c r="E53">
        <v>52</v>
      </c>
    </row>
    <row r="54" spans="1:5" ht="13.5" customHeight="1">
      <c r="A54" t="s">
        <v>4299</v>
      </c>
      <c r="B54" t="str">
        <f t="shared" si="0"/>
        <v>F-1---53</v>
      </c>
      <c r="C54" t="s">
        <v>5924</v>
      </c>
      <c r="D54" t="s">
        <v>726</v>
      </c>
      <c r="E54">
        <v>53</v>
      </c>
    </row>
    <row r="55" spans="1:5" ht="13.5" customHeight="1">
      <c r="A55" t="s">
        <v>4300</v>
      </c>
      <c r="B55" t="str">
        <f t="shared" si="0"/>
        <v>F-2---1</v>
      </c>
      <c r="C55" t="s">
        <v>4216</v>
      </c>
      <c r="D55" t="s">
        <v>713</v>
      </c>
      <c r="E55">
        <v>1</v>
      </c>
    </row>
    <row r="56" spans="1:5" ht="13.5" customHeight="1">
      <c r="A56" t="s">
        <v>4300</v>
      </c>
      <c r="B56" t="str">
        <f t="shared" si="0"/>
        <v>F-2---2</v>
      </c>
      <c r="C56" t="s">
        <v>4216</v>
      </c>
      <c r="D56" t="s">
        <v>714</v>
      </c>
      <c r="E56">
        <v>2</v>
      </c>
    </row>
    <row r="57" spans="1:5" ht="13.5" customHeight="1">
      <c r="A57" t="s">
        <v>4300</v>
      </c>
      <c r="B57" t="str">
        <f t="shared" si="0"/>
        <v>F-2---3</v>
      </c>
      <c r="C57" t="s">
        <v>4216</v>
      </c>
      <c r="D57" t="s">
        <v>715</v>
      </c>
      <c r="E57">
        <v>3</v>
      </c>
    </row>
    <row r="58" spans="1:5" ht="13.5" customHeight="1">
      <c r="A58" t="s">
        <v>4300</v>
      </c>
      <c r="B58" t="str">
        <f t="shared" si="0"/>
        <v>F-2---4</v>
      </c>
      <c r="C58" t="s">
        <v>4216</v>
      </c>
      <c r="D58" t="s">
        <v>721</v>
      </c>
      <c r="E58">
        <v>4</v>
      </c>
    </row>
    <row r="59" spans="1:5" ht="13.5" customHeight="1">
      <c r="A59" t="s">
        <v>4300</v>
      </c>
      <c r="B59" t="str">
        <f t="shared" si="0"/>
        <v>F-2---5</v>
      </c>
      <c r="C59" t="s">
        <v>4219</v>
      </c>
      <c r="D59" t="s">
        <v>792</v>
      </c>
      <c r="E59">
        <v>5</v>
      </c>
    </row>
    <row r="60" spans="1:5" ht="13.5" customHeight="1">
      <c r="A60" t="s">
        <v>4300</v>
      </c>
      <c r="B60" t="str">
        <f t="shared" si="0"/>
        <v>F-2---6</v>
      </c>
      <c r="C60" t="s">
        <v>4271</v>
      </c>
      <c r="D60" t="s">
        <v>719</v>
      </c>
      <c r="E60">
        <v>6</v>
      </c>
    </row>
    <row r="61" spans="1:5" ht="13.5" customHeight="1">
      <c r="A61" t="s">
        <v>4300</v>
      </c>
      <c r="B61" t="str">
        <f t="shared" si="0"/>
        <v>F-2---7</v>
      </c>
      <c r="C61" t="s">
        <v>4220</v>
      </c>
      <c r="D61" t="s">
        <v>716</v>
      </c>
      <c r="E61">
        <v>7</v>
      </c>
    </row>
    <row r="62" spans="1:5" ht="13.5" customHeight="1">
      <c r="A62" t="s">
        <v>4300</v>
      </c>
      <c r="B62" t="str">
        <f t="shared" si="0"/>
        <v>F-2---8</v>
      </c>
      <c r="C62" t="s">
        <v>4220</v>
      </c>
      <c r="D62" t="s">
        <v>717</v>
      </c>
      <c r="E62">
        <v>8</v>
      </c>
    </row>
    <row r="63" spans="1:5" ht="13.5" customHeight="1">
      <c r="A63" t="s">
        <v>4300</v>
      </c>
      <c r="B63" t="str">
        <f t="shared" si="0"/>
        <v>F-2---9</v>
      </c>
      <c r="C63" t="s">
        <v>4228</v>
      </c>
      <c r="D63" t="s">
        <v>725</v>
      </c>
      <c r="E63">
        <v>9</v>
      </c>
    </row>
    <row r="64" spans="1:5" ht="13.5" customHeight="1">
      <c r="A64" t="s">
        <v>4300</v>
      </c>
      <c r="B64" t="str">
        <f t="shared" si="0"/>
        <v>F-2---10</v>
      </c>
      <c r="C64" t="s">
        <v>4223</v>
      </c>
      <c r="D64" t="s">
        <v>718</v>
      </c>
      <c r="E64">
        <v>10</v>
      </c>
    </row>
    <row r="65" spans="1:5" ht="13.5" customHeight="1">
      <c r="A65" t="s">
        <v>4300</v>
      </c>
      <c r="B65" t="str">
        <f t="shared" si="0"/>
        <v>F-2---11</v>
      </c>
      <c r="C65" t="s">
        <v>4276</v>
      </c>
      <c r="D65" t="s">
        <v>720</v>
      </c>
      <c r="E65">
        <v>11</v>
      </c>
    </row>
    <row r="66" spans="1:5" ht="13.5" customHeight="1">
      <c r="A66" t="s">
        <v>4300</v>
      </c>
      <c r="B66" t="str">
        <f t="shared" si="0"/>
        <v>F-2---12</v>
      </c>
      <c r="C66" t="s">
        <v>4259</v>
      </c>
      <c r="D66" t="s">
        <v>724</v>
      </c>
      <c r="E66">
        <v>12</v>
      </c>
    </row>
    <row r="67" spans="1:5" ht="13.5" customHeight="1">
      <c r="A67" t="s">
        <v>4300</v>
      </c>
      <c r="B67" t="str">
        <f t="shared" ref="B67:B130" si="1">A67&amp;"---"&amp;E67</f>
        <v>F-2---13</v>
      </c>
      <c r="C67" t="s">
        <v>4254</v>
      </c>
      <c r="D67" t="s">
        <v>723</v>
      </c>
      <c r="E67">
        <v>13</v>
      </c>
    </row>
    <row r="68" spans="1:5" ht="13.5" customHeight="1">
      <c r="A68" t="s">
        <v>4300</v>
      </c>
      <c r="B68" t="str">
        <f t="shared" si="1"/>
        <v>F-2---14</v>
      </c>
      <c r="C68" t="s">
        <v>4235</v>
      </c>
      <c r="D68" t="s">
        <v>722</v>
      </c>
      <c r="E68">
        <v>14</v>
      </c>
    </row>
    <row r="69" spans="1:5" ht="13.5" customHeight="1">
      <c r="A69" t="s">
        <v>4300</v>
      </c>
      <c r="B69" t="str">
        <f t="shared" si="1"/>
        <v>F-2---15</v>
      </c>
      <c r="C69" t="s">
        <v>4236</v>
      </c>
      <c r="D69" t="s">
        <v>744</v>
      </c>
      <c r="E69">
        <v>15</v>
      </c>
    </row>
    <row r="70" spans="1:5" ht="13.5" customHeight="1">
      <c r="A70" t="s">
        <v>4300</v>
      </c>
      <c r="B70" t="str">
        <f t="shared" si="1"/>
        <v>F-2---16</v>
      </c>
      <c r="C70" t="s">
        <v>733</v>
      </c>
      <c r="D70" t="s">
        <v>781</v>
      </c>
      <c r="E70">
        <v>16</v>
      </c>
    </row>
    <row r="71" spans="1:5" ht="13.5" customHeight="1">
      <c r="A71" t="s">
        <v>4300</v>
      </c>
      <c r="B71" t="str">
        <f t="shared" si="1"/>
        <v>F-2---17</v>
      </c>
      <c r="C71" t="s">
        <v>735</v>
      </c>
      <c r="D71" t="s">
        <v>744</v>
      </c>
      <c r="E71">
        <v>17</v>
      </c>
    </row>
    <row r="72" spans="1:5" ht="13.5" customHeight="1">
      <c r="A72" t="s">
        <v>4300</v>
      </c>
      <c r="B72" t="str">
        <f t="shared" si="1"/>
        <v>F-2---18</v>
      </c>
      <c r="C72" t="s">
        <v>739</v>
      </c>
      <c r="D72" t="s">
        <v>736</v>
      </c>
      <c r="E72">
        <v>18</v>
      </c>
    </row>
    <row r="73" spans="1:5" ht="13.5" customHeight="1">
      <c r="A73" t="s">
        <v>4300</v>
      </c>
      <c r="B73" t="str">
        <f t="shared" si="1"/>
        <v>F-2---19</v>
      </c>
      <c r="C73" t="s">
        <v>858</v>
      </c>
      <c r="D73" t="s">
        <v>740</v>
      </c>
      <c r="E73">
        <v>19</v>
      </c>
    </row>
    <row r="74" spans="1:5" ht="13.5" customHeight="1">
      <c r="A74" t="s">
        <v>4300</v>
      </c>
      <c r="B74" t="str">
        <f t="shared" si="1"/>
        <v>F-2---20</v>
      </c>
      <c r="C74" t="s">
        <v>743</v>
      </c>
      <c r="D74" t="s">
        <v>754</v>
      </c>
      <c r="E74">
        <v>20</v>
      </c>
    </row>
    <row r="75" spans="1:5" ht="13.5" customHeight="1">
      <c r="A75" t="s">
        <v>4300</v>
      </c>
      <c r="B75" t="str">
        <f t="shared" si="1"/>
        <v>F-2---21</v>
      </c>
      <c r="C75" t="s">
        <v>987</v>
      </c>
      <c r="D75" t="s">
        <v>1263</v>
      </c>
      <c r="E75">
        <v>21</v>
      </c>
    </row>
    <row r="76" spans="1:5" ht="13.5" customHeight="1">
      <c r="A76" t="s">
        <v>4300</v>
      </c>
      <c r="B76" t="str">
        <f t="shared" si="1"/>
        <v>F-2---22</v>
      </c>
      <c r="C76" t="s">
        <v>989</v>
      </c>
      <c r="D76" t="s">
        <v>738</v>
      </c>
      <c r="E76">
        <v>22</v>
      </c>
    </row>
    <row r="77" spans="1:5" ht="13.5" customHeight="1">
      <c r="A77" t="s">
        <v>4300</v>
      </c>
      <c r="B77" t="str">
        <f t="shared" si="1"/>
        <v>F-2---23</v>
      </c>
      <c r="C77" t="s">
        <v>1094</v>
      </c>
      <c r="D77" t="s">
        <v>790</v>
      </c>
      <c r="E77">
        <v>23</v>
      </c>
    </row>
    <row r="78" spans="1:5" ht="13.5" customHeight="1">
      <c r="A78" t="s">
        <v>4300</v>
      </c>
      <c r="B78" t="str">
        <f t="shared" si="1"/>
        <v>F-2---24</v>
      </c>
      <c r="C78" t="s">
        <v>936</v>
      </c>
      <c r="D78" t="s">
        <v>779</v>
      </c>
      <c r="E78">
        <v>24</v>
      </c>
    </row>
    <row r="79" spans="1:5" ht="13.5" customHeight="1">
      <c r="A79" t="s">
        <v>4300</v>
      </c>
      <c r="B79" t="str">
        <f t="shared" si="1"/>
        <v>F-2---25</v>
      </c>
      <c r="C79" t="s">
        <v>819</v>
      </c>
      <c r="D79" t="s">
        <v>756</v>
      </c>
      <c r="E79">
        <v>25</v>
      </c>
    </row>
    <row r="80" spans="1:5" ht="13.5" customHeight="1">
      <c r="A80" t="s">
        <v>4300</v>
      </c>
      <c r="B80" t="str">
        <f t="shared" si="1"/>
        <v>F-2---26</v>
      </c>
      <c r="C80" t="s">
        <v>1019</v>
      </c>
      <c r="D80" t="s">
        <v>734</v>
      </c>
      <c r="E80">
        <v>26</v>
      </c>
    </row>
    <row r="81" spans="1:5" ht="13.5" customHeight="1">
      <c r="A81" t="s">
        <v>4300</v>
      </c>
      <c r="B81" t="str">
        <f t="shared" si="1"/>
        <v>F-2---27</v>
      </c>
      <c r="C81" t="s">
        <v>824</v>
      </c>
      <c r="D81" t="s">
        <v>752</v>
      </c>
      <c r="E81">
        <v>27</v>
      </c>
    </row>
    <row r="82" spans="1:5" ht="13.5" customHeight="1">
      <c r="A82" t="s">
        <v>4300</v>
      </c>
      <c r="B82" t="str">
        <f t="shared" si="1"/>
        <v>F-2---28</v>
      </c>
      <c r="C82" t="s">
        <v>1005</v>
      </c>
      <c r="D82" t="s">
        <v>1105</v>
      </c>
      <c r="E82">
        <v>28</v>
      </c>
    </row>
    <row r="83" spans="1:5" ht="13.5" customHeight="1">
      <c r="A83" t="s">
        <v>4300</v>
      </c>
      <c r="B83" t="str">
        <f t="shared" si="1"/>
        <v>F-2---29</v>
      </c>
      <c r="C83" t="s">
        <v>940</v>
      </c>
      <c r="D83" t="s">
        <v>1239</v>
      </c>
      <c r="E83">
        <v>29</v>
      </c>
    </row>
    <row r="84" spans="1:5" ht="13.5" customHeight="1">
      <c r="A84" t="s">
        <v>4300</v>
      </c>
      <c r="B84" t="str">
        <f t="shared" si="1"/>
        <v>F-2---30</v>
      </c>
      <c r="C84" t="s">
        <v>830</v>
      </c>
      <c r="D84" t="s">
        <v>1240</v>
      </c>
      <c r="E84">
        <v>30</v>
      </c>
    </row>
    <row r="85" spans="1:5" ht="13.5" customHeight="1">
      <c r="A85" t="s">
        <v>4300</v>
      </c>
      <c r="B85" t="str">
        <f t="shared" si="1"/>
        <v>F-2---31</v>
      </c>
      <c r="C85" t="s">
        <v>892</v>
      </c>
      <c r="D85" t="s">
        <v>730</v>
      </c>
      <c r="E85">
        <v>31</v>
      </c>
    </row>
    <row r="86" spans="1:5" ht="13.5" customHeight="1">
      <c r="A86" t="s">
        <v>4300</v>
      </c>
      <c r="B86" t="str">
        <f t="shared" si="1"/>
        <v>F-2---32</v>
      </c>
      <c r="C86" t="s">
        <v>868</v>
      </c>
      <c r="D86" t="s">
        <v>758</v>
      </c>
      <c r="E86">
        <v>32</v>
      </c>
    </row>
    <row r="87" spans="1:5" ht="13.5" customHeight="1">
      <c r="A87" t="s">
        <v>4300</v>
      </c>
      <c r="B87" t="str">
        <f t="shared" si="1"/>
        <v>F-2---33</v>
      </c>
      <c r="C87" t="s">
        <v>771</v>
      </c>
      <c r="D87" t="s">
        <v>791</v>
      </c>
      <c r="E87">
        <v>33</v>
      </c>
    </row>
    <row r="88" spans="1:5" ht="13.5" customHeight="1">
      <c r="A88" t="s">
        <v>4300</v>
      </c>
      <c r="B88" t="str">
        <f t="shared" si="1"/>
        <v>F-2---34</v>
      </c>
      <c r="C88" t="s">
        <v>894</v>
      </c>
      <c r="D88" t="s">
        <v>964</v>
      </c>
      <c r="E88">
        <v>34</v>
      </c>
    </row>
    <row r="89" spans="1:5" ht="13.5" customHeight="1">
      <c r="A89" t="s">
        <v>4300</v>
      </c>
      <c r="B89" t="str">
        <f t="shared" si="1"/>
        <v>F-2---35</v>
      </c>
      <c r="C89" t="s">
        <v>5912</v>
      </c>
      <c r="D89" t="s">
        <v>764</v>
      </c>
      <c r="E89">
        <v>35</v>
      </c>
    </row>
    <row r="90" spans="1:5" ht="13.5" customHeight="1">
      <c r="A90" t="s">
        <v>4300</v>
      </c>
      <c r="B90" t="str">
        <f t="shared" si="1"/>
        <v>F-2---36</v>
      </c>
      <c r="C90" t="s">
        <v>5913</v>
      </c>
      <c r="D90" t="s">
        <v>1114</v>
      </c>
      <c r="E90">
        <v>36</v>
      </c>
    </row>
    <row r="91" spans="1:5" ht="13.5" customHeight="1">
      <c r="A91" t="s">
        <v>4300</v>
      </c>
      <c r="B91" t="str">
        <f t="shared" si="1"/>
        <v>F-2---37</v>
      </c>
      <c r="C91" t="s">
        <v>5914</v>
      </c>
      <c r="D91" t="s">
        <v>785</v>
      </c>
      <c r="E91">
        <v>37</v>
      </c>
    </row>
    <row r="92" spans="1:5" ht="13.5" customHeight="1">
      <c r="A92" t="s">
        <v>4300</v>
      </c>
      <c r="B92" t="str">
        <f t="shared" si="1"/>
        <v>F-2---38</v>
      </c>
      <c r="C92" t="s">
        <v>5915</v>
      </c>
      <c r="D92" t="s">
        <v>772</v>
      </c>
      <c r="E92">
        <v>38</v>
      </c>
    </row>
    <row r="93" spans="1:5" ht="13.5" customHeight="1">
      <c r="A93" t="s">
        <v>4300</v>
      </c>
      <c r="B93" t="str">
        <f t="shared" si="1"/>
        <v>F-2---39</v>
      </c>
      <c r="C93" t="s">
        <v>5916</v>
      </c>
      <c r="D93" t="s">
        <v>750</v>
      </c>
      <c r="E93">
        <v>39</v>
      </c>
    </row>
    <row r="94" spans="1:5" ht="13.5" customHeight="1">
      <c r="A94" t="s">
        <v>4300</v>
      </c>
      <c r="B94" t="str">
        <f t="shared" si="1"/>
        <v>F-2---40</v>
      </c>
      <c r="C94" t="s">
        <v>5917</v>
      </c>
      <c r="D94" t="s">
        <v>789</v>
      </c>
      <c r="E94">
        <v>40</v>
      </c>
    </row>
    <row r="95" spans="1:5" ht="13.5" customHeight="1">
      <c r="A95" t="s">
        <v>4300</v>
      </c>
      <c r="B95" t="str">
        <f t="shared" si="1"/>
        <v>F-2---41</v>
      </c>
      <c r="C95" t="s">
        <v>5918</v>
      </c>
      <c r="D95" t="s">
        <v>770</v>
      </c>
      <c r="E95">
        <v>41</v>
      </c>
    </row>
    <row r="96" spans="1:5" ht="13.5" customHeight="1">
      <c r="A96" t="s">
        <v>4300</v>
      </c>
      <c r="B96" t="str">
        <f t="shared" si="1"/>
        <v>F-2---42</v>
      </c>
      <c r="C96" t="s">
        <v>5919</v>
      </c>
      <c r="D96" t="s">
        <v>725</v>
      </c>
      <c r="E96">
        <v>42</v>
      </c>
    </row>
    <row r="97" spans="1:5" ht="13.5" customHeight="1">
      <c r="A97" t="s">
        <v>4300</v>
      </c>
      <c r="B97" t="str">
        <f t="shared" si="1"/>
        <v>F-2---43</v>
      </c>
      <c r="C97" t="s">
        <v>5920</v>
      </c>
      <c r="D97" t="s">
        <v>762</v>
      </c>
      <c r="E97">
        <v>43</v>
      </c>
    </row>
    <row r="98" spans="1:5" ht="13.5" customHeight="1">
      <c r="A98" t="s">
        <v>4300</v>
      </c>
      <c r="B98" t="str">
        <f t="shared" si="1"/>
        <v>F-2---44</v>
      </c>
      <c r="C98" t="s">
        <v>5921</v>
      </c>
      <c r="D98" t="s">
        <v>786</v>
      </c>
      <c r="E98">
        <v>44</v>
      </c>
    </row>
    <row r="99" spans="1:5" ht="13.5" customHeight="1">
      <c r="A99" t="s">
        <v>4300</v>
      </c>
      <c r="B99" t="str">
        <f t="shared" si="1"/>
        <v>F-2---45</v>
      </c>
      <c r="C99" t="s">
        <v>5922</v>
      </c>
      <c r="D99" t="s">
        <v>787</v>
      </c>
      <c r="E99">
        <v>45</v>
      </c>
    </row>
    <row r="100" spans="1:5" ht="13.5" customHeight="1">
      <c r="A100" t="s">
        <v>4300</v>
      </c>
      <c r="B100" t="str">
        <f t="shared" si="1"/>
        <v>F-2---46</v>
      </c>
      <c r="C100" t="s">
        <v>5923</v>
      </c>
      <c r="D100" t="s">
        <v>766</v>
      </c>
      <c r="E100">
        <v>46</v>
      </c>
    </row>
    <row r="101" spans="1:5" ht="13.5" customHeight="1">
      <c r="A101" t="s">
        <v>4300</v>
      </c>
      <c r="B101" t="str">
        <f t="shared" si="1"/>
        <v>F-2---47</v>
      </c>
      <c r="C101" t="s">
        <v>5924</v>
      </c>
      <c r="D101" t="s">
        <v>726</v>
      </c>
      <c r="E101">
        <v>47</v>
      </c>
    </row>
    <row r="102" spans="1:5">
      <c r="A102" t="s">
        <v>4301</v>
      </c>
      <c r="B102" t="str">
        <f t="shared" si="1"/>
        <v>F-3---1</v>
      </c>
      <c r="C102" t="s">
        <v>4234</v>
      </c>
      <c r="D102" t="s">
        <v>793</v>
      </c>
      <c r="E102">
        <v>1</v>
      </c>
    </row>
    <row r="103" spans="1:5" ht="13.5" customHeight="1">
      <c r="A103" t="s">
        <v>4301</v>
      </c>
      <c r="B103" t="str">
        <f t="shared" si="1"/>
        <v>F-3---2</v>
      </c>
      <c r="C103" t="s">
        <v>4216</v>
      </c>
      <c r="D103" t="s">
        <v>793</v>
      </c>
      <c r="E103">
        <v>2</v>
      </c>
    </row>
    <row r="104" spans="1:5" ht="13.5" customHeight="1">
      <c r="A104" t="s">
        <v>4301</v>
      </c>
      <c r="B104" t="str">
        <f t="shared" si="1"/>
        <v>F-3---3</v>
      </c>
      <c r="C104" t="s">
        <v>4216</v>
      </c>
      <c r="D104" t="s">
        <v>780</v>
      </c>
      <c r="E104">
        <v>3</v>
      </c>
    </row>
    <row r="105" spans="1:5" ht="13.5" customHeight="1">
      <c r="A105" t="s">
        <v>4301</v>
      </c>
      <c r="B105" t="str">
        <f t="shared" si="1"/>
        <v>F-3---4</v>
      </c>
      <c r="C105" t="s">
        <v>4216</v>
      </c>
      <c r="D105" t="s">
        <v>713</v>
      </c>
      <c r="E105">
        <v>4</v>
      </c>
    </row>
    <row r="106" spans="1:5" ht="13.5" customHeight="1">
      <c r="A106" t="s">
        <v>4301</v>
      </c>
      <c r="B106" t="str">
        <f t="shared" si="1"/>
        <v>F-3---5</v>
      </c>
      <c r="C106" t="s">
        <v>4216</v>
      </c>
      <c r="D106" t="s">
        <v>714</v>
      </c>
      <c r="E106">
        <v>5</v>
      </c>
    </row>
    <row r="107" spans="1:5" ht="13.5" customHeight="1">
      <c r="A107" t="s">
        <v>4301</v>
      </c>
      <c r="B107" t="str">
        <f t="shared" si="1"/>
        <v>F-3---6</v>
      </c>
      <c r="C107" t="s">
        <v>4216</v>
      </c>
      <c r="D107" t="s">
        <v>715</v>
      </c>
      <c r="E107">
        <v>6</v>
      </c>
    </row>
    <row r="108" spans="1:5" ht="13.5" customHeight="1">
      <c r="A108" t="s">
        <v>4301</v>
      </c>
      <c r="B108" t="str">
        <f t="shared" si="1"/>
        <v>F-3---7</v>
      </c>
      <c r="C108" t="s">
        <v>4216</v>
      </c>
      <c r="D108" t="s">
        <v>721</v>
      </c>
      <c r="E108">
        <v>7</v>
      </c>
    </row>
    <row r="109" spans="1:5" ht="13.5" customHeight="1">
      <c r="A109" t="s">
        <v>4301</v>
      </c>
      <c r="B109" t="str">
        <f t="shared" si="1"/>
        <v>F-3---8</v>
      </c>
      <c r="C109" t="s">
        <v>4219</v>
      </c>
      <c r="D109" t="s">
        <v>792</v>
      </c>
      <c r="E109">
        <v>8</v>
      </c>
    </row>
    <row r="110" spans="1:5" ht="13.5" customHeight="1">
      <c r="A110" t="s">
        <v>4301</v>
      </c>
      <c r="B110" t="str">
        <f t="shared" si="1"/>
        <v>F-3---9</v>
      </c>
      <c r="C110" t="s">
        <v>4271</v>
      </c>
      <c r="D110" t="s">
        <v>719</v>
      </c>
      <c r="E110">
        <v>9</v>
      </c>
    </row>
    <row r="111" spans="1:5" ht="13.5" customHeight="1">
      <c r="A111" t="s">
        <v>4301</v>
      </c>
      <c r="B111" t="str">
        <f t="shared" si="1"/>
        <v>F-3---10</v>
      </c>
      <c r="C111" t="s">
        <v>4220</v>
      </c>
      <c r="D111" t="s">
        <v>716</v>
      </c>
      <c r="E111">
        <v>10</v>
      </c>
    </row>
    <row r="112" spans="1:5" ht="13.5" customHeight="1">
      <c r="A112" t="s">
        <v>4301</v>
      </c>
      <c r="B112" t="str">
        <f t="shared" si="1"/>
        <v>F-3---11</v>
      </c>
      <c r="C112" t="s">
        <v>4220</v>
      </c>
      <c r="D112" t="s">
        <v>717</v>
      </c>
      <c r="E112">
        <v>11</v>
      </c>
    </row>
    <row r="113" spans="1:5" ht="13.5" customHeight="1">
      <c r="A113" t="s">
        <v>4301</v>
      </c>
      <c r="B113" t="str">
        <f t="shared" si="1"/>
        <v>F-3---12</v>
      </c>
      <c r="C113" t="s">
        <v>4228</v>
      </c>
      <c r="D113" t="s">
        <v>725</v>
      </c>
      <c r="E113">
        <v>12</v>
      </c>
    </row>
    <row r="114" spans="1:5" ht="13.5" customHeight="1">
      <c r="A114" t="s">
        <v>4301</v>
      </c>
      <c r="B114" t="str">
        <f t="shared" si="1"/>
        <v>F-3---13</v>
      </c>
      <c r="C114" t="s">
        <v>4223</v>
      </c>
      <c r="D114" t="s">
        <v>718</v>
      </c>
      <c r="E114">
        <v>13</v>
      </c>
    </row>
    <row r="115" spans="1:5" ht="13.5" customHeight="1">
      <c r="A115" t="s">
        <v>4301</v>
      </c>
      <c r="B115" t="str">
        <f t="shared" si="1"/>
        <v>F-3---14</v>
      </c>
      <c r="C115" t="s">
        <v>4276</v>
      </c>
      <c r="D115" t="s">
        <v>720</v>
      </c>
      <c r="E115">
        <v>14</v>
      </c>
    </row>
    <row r="116" spans="1:5" ht="13.5" customHeight="1">
      <c r="A116" t="s">
        <v>4301</v>
      </c>
      <c r="B116" t="str">
        <f t="shared" si="1"/>
        <v>F-3---15</v>
      </c>
      <c r="C116" t="s">
        <v>4227</v>
      </c>
      <c r="D116" t="s">
        <v>724</v>
      </c>
      <c r="E116">
        <v>15</v>
      </c>
    </row>
    <row r="117" spans="1:5" ht="13.5" customHeight="1">
      <c r="A117" t="s">
        <v>4301</v>
      </c>
      <c r="B117" t="str">
        <f t="shared" si="1"/>
        <v>F-3---16</v>
      </c>
      <c r="C117" t="s">
        <v>4233</v>
      </c>
      <c r="D117" t="s">
        <v>723</v>
      </c>
      <c r="E117">
        <v>16</v>
      </c>
    </row>
    <row r="118" spans="1:5" ht="13.5" customHeight="1">
      <c r="A118" t="s">
        <v>4301</v>
      </c>
      <c r="B118" t="str">
        <f t="shared" si="1"/>
        <v>F-3---17</v>
      </c>
      <c r="C118" t="s">
        <v>4273</v>
      </c>
      <c r="D118" t="s">
        <v>722</v>
      </c>
      <c r="E118">
        <v>17</v>
      </c>
    </row>
    <row r="119" spans="1:5" ht="13.5" customHeight="1">
      <c r="A119" t="s">
        <v>4301</v>
      </c>
      <c r="B119" t="str">
        <f t="shared" si="1"/>
        <v>F-3---18</v>
      </c>
      <c r="C119" t="s">
        <v>4275</v>
      </c>
      <c r="D119" t="s">
        <v>744</v>
      </c>
      <c r="E119">
        <v>18</v>
      </c>
    </row>
    <row r="120" spans="1:5" ht="13.5" customHeight="1">
      <c r="A120" t="s">
        <v>4301</v>
      </c>
      <c r="B120" t="str">
        <f t="shared" si="1"/>
        <v>F-3---19</v>
      </c>
      <c r="C120" t="s">
        <v>1017</v>
      </c>
      <c r="D120" t="s">
        <v>796</v>
      </c>
      <c r="E120">
        <v>19</v>
      </c>
    </row>
    <row r="121" spans="1:5" ht="13.5" customHeight="1">
      <c r="A121" t="s">
        <v>4301</v>
      </c>
      <c r="B121" t="str">
        <f t="shared" si="1"/>
        <v>F-3---20</v>
      </c>
      <c r="C121" t="s">
        <v>731</v>
      </c>
      <c r="D121" t="s">
        <v>800</v>
      </c>
      <c r="E121">
        <v>20</v>
      </c>
    </row>
    <row r="122" spans="1:5" ht="13.5" customHeight="1">
      <c r="A122" t="s">
        <v>4301</v>
      </c>
      <c r="B122" t="str">
        <f t="shared" si="1"/>
        <v>F-3---21</v>
      </c>
      <c r="C122" t="s">
        <v>733</v>
      </c>
      <c r="D122" t="s">
        <v>781</v>
      </c>
      <c r="E122">
        <v>21</v>
      </c>
    </row>
    <row r="123" spans="1:5" ht="13.5" customHeight="1">
      <c r="A123" t="s">
        <v>4301</v>
      </c>
      <c r="B123" t="str">
        <f t="shared" si="1"/>
        <v>F-3---22</v>
      </c>
      <c r="C123" t="s">
        <v>735</v>
      </c>
      <c r="D123" t="s">
        <v>744</v>
      </c>
      <c r="E123">
        <v>22</v>
      </c>
    </row>
    <row r="124" spans="1:5" ht="13.5" customHeight="1">
      <c r="A124" t="s">
        <v>4301</v>
      </c>
      <c r="B124" t="str">
        <f t="shared" si="1"/>
        <v>F-3---23</v>
      </c>
      <c r="C124" t="s">
        <v>739</v>
      </c>
      <c r="D124" t="s">
        <v>736</v>
      </c>
      <c r="E124">
        <v>23</v>
      </c>
    </row>
    <row r="125" spans="1:5" ht="13.5" customHeight="1">
      <c r="A125" t="s">
        <v>4301</v>
      </c>
      <c r="B125" t="str">
        <f t="shared" si="1"/>
        <v>F-3---24</v>
      </c>
      <c r="C125" t="s">
        <v>858</v>
      </c>
      <c r="D125" t="s">
        <v>740</v>
      </c>
      <c r="E125">
        <v>24</v>
      </c>
    </row>
    <row r="126" spans="1:5" ht="13.5" customHeight="1">
      <c r="A126" t="s">
        <v>4301</v>
      </c>
      <c r="B126" t="str">
        <f t="shared" si="1"/>
        <v>F-3---25</v>
      </c>
      <c r="C126" t="s">
        <v>743</v>
      </c>
      <c r="D126" t="s">
        <v>754</v>
      </c>
      <c r="E126">
        <v>25</v>
      </c>
    </row>
    <row r="127" spans="1:5" ht="13.5" customHeight="1">
      <c r="A127" t="s">
        <v>4301</v>
      </c>
      <c r="B127" t="str">
        <f t="shared" si="1"/>
        <v>F-3---26</v>
      </c>
      <c r="C127" t="s">
        <v>987</v>
      </c>
      <c r="D127" t="s">
        <v>1263</v>
      </c>
      <c r="E127">
        <v>26</v>
      </c>
    </row>
    <row r="128" spans="1:5" ht="13.5" customHeight="1">
      <c r="A128" t="s">
        <v>4301</v>
      </c>
      <c r="B128" t="str">
        <f t="shared" si="1"/>
        <v>F-3---27</v>
      </c>
      <c r="C128" t="s">
        <v>989</v>
      </c>
      <c r="D128" t="s">
        <v>738</v>
      </c>
      <c r="E128">
        <v>27</v>
      </c>
    </row>
    <row r="129" spans="1:5" ht="13.5" customHeight="1">
      <c r="A129" t="s">
        <v>4301</v>
      </c>
      <c r="B129" t="str">
        <f t="shared" si="1"/>
        <v>F-3---28</v>
      </c>
      <c r="C129" t="s">
        <v>1094</v>
      </c>
      <c r="D129" t="s">
        <v>790</v>
      </c>
      <c r="E129">
        <v>28</v>
      </c>
    </row>
    <row r="130" spans="1:5" ht="13.5" customHeight="1">
      <c r="A130" t="s">
        <v>4301</v>
      </c>
      <c r="B130" t="str">
        <f t="shared" si="1"/>
        <v>F-3---29</v>
      </c>
      <c r="C130" t="s">
        <v>936</v>
      </c>
      <c r="D130" t="s">
        <v>779</v>
      </c>
      <c r="E130">
        <v>29</v>
      </c>
    </row>
    <row r="131" spans="1:5" ht="13.5" customHeight="1">
      <c r="A131" t="s">
        <v>4301</v>
      </c>
      <c r="B131" t="str">
        <f t="shared" ref="B131:B194" si="2">A131&amp;"---"&amp;E131</f>
        <v>F-3---30</v>
      </c>
      <c r="C131" t="s">
        <v>819</v>
      </c>
      <c r="D131" t="s">
        <v>756</v>
      </c>
      <c r="E131">
        <v>30</v>
      </c>
    </row>
    <row r="132" spans="1:5" ht="13.5" customHeight="1">
      <c r="A132" t="s">
        <v>4301</v>
      </c>
      <c r="B132" t="str">
        <f t="shared" si="2"/>
        <v>F-3---31</v>
      </c>
      <c r="C132" t="s">
        <v>1019</v>
      </c>
      <c r="D132" t="s">
        <v>734</v>
      </c>
      <c r="E132">
        <v>31</v>
      </c>
    </row>
    <row r="133" spans="1:5" ht="13.5" customHeight="1">
      <c r="A133" t="s">
        <v>4301</v>
      </c>
      <c r="B133" t="str">
        <f t="shared" si="2"/>
        <v>F-3---32</v>
      </c>
      <c r="C133" t="s">
        <v>824</v>
      </c>
      <c r="D133" t="s">
        <v>752</v>
      </c>
      <c r="E133">
        <v>32</v>
      </c>
    </row>
    <row r="134" spans="1:5" ht="13.5" customHeight="1">
      <c r="A134" t="s">
        <v>4301</v>
      </c>
      <c r="B134" t="str">
        <f t="shared" si="2"/>
        <v>F-3---33</v>
      </c>
      <c r="C134" t="s">
        <v>1005</v>
      </c>
      <c r="D134" t="s">
        <v>1105</v>
      </c>
      <c r="E134">
        <v>33</v>
      </c>
    </row>
    <row r="135" spans="1:5" ht="13.5" customHeight="1">
      <c r="A135" t="s">
        <v>4301</v>
      </c>
      <c r="B135" t="str">
        <f t="shared" si="2"/>
        <v>F-3---34</v>
      </c>
      <c r="C135" t="s">
        <v>940</v>
      </c>
      <c r="D135" t="s">
        <v>1239</v>
      </c>
      <c r="E135">
        <v>34</v>
      </c>
    </row>
    <row r="136" spans="1:5" ht="13.5" customHeight="1">
      <c r="A136" t="s">
        <v>4301</v>
      </c>
      <c r="B136" t="str">
        <f t="shared" si="2"/>
        <v>F-3---35</v>
      </c>
      <c r="C136" t="s">
        <v>830</v>
      </c>
      <c r="D136" t="s">
        <v>1240</v>
      </c>
      <c r="E136">
        <v>35</v>
      </c>
    </row>
    <row r="137" spans="1:5" ht="13.5" customHeight="1">
      <c r="A137" t="s">
        <v>4301</v>
      </c>
      <c r="B137" t="str">
        <f t="shared" si="2"/>
        <v>F-3---36</v>
      </c>
      <c r="C137" t="s">
        <v>892</v>
      </c>
      <c r="D137" t="s">
        <v>730</v>
      </c>
      <c r="E137">
        <v>36</v>
      </c>
    </row>
    <row r="138" spans="1:5" ht="13.5" customHeight="1">
      <c r="A138" t="s">
        <v>4301</v>
      </c>
      <c r="B138" t="str">
        <f t="shared" si="2"/>
        <v>F-3---37</v>
      </c>
      <c r="C138" t="s">
        <v>868</v>
      </c>
      <c r="D138" t="s">
        <v>758</v>
      </c>
      <c r="E138">
        <v>37</v>
      </c>
    </row>
    <row r="139" spans="1:5" ht="13.5" customHeight="1">
      <c r="A139" t="s">
        <v>4301</v>
      </c>
      <c r="B139" t="str">
        <f t="shared" si="2"/>
        <v>F-3---38</v>
      </c>
      <c r="C139" t="s">
        <v>969</v>
      </c>
      <c r="D139" t="s">
        <v>802</v>
      </c>
      <c r="E139">
        <v>38</v>
      </c>
    </row>
    <row r="140" spans="1:5" ht="13.5" customHeight="1">
      <c r="A140" t="s">
        <v>4301</v>
      </c>
      <c r="B140" t="str">
        <f t="shared" si="2"/>
        <v>F-3---39</v>
      </c>
      <c r="C140" t="s">
        <v>771</v>
      </c>
      <c r="D140" t="s">
        <v>791</v>
      </c>
      <c r="E140">
        <v>39</v>
      </c>
    </row>
    <row r="141" spans="1:5" ht="13.5" customHeight="1">
      <c r="A141" t="s">
        <v>4301</v>
      </c>
      <c r="B141" t="str">
        <f t="shared" si="2"/>
        <v>F-3---40</v>
      </c>
      <c r="C141" t="s">
        <v>894</v>
      </c>
      <c r="D141" t="s">
        <v>964</v>
      </c>
      <c r="E141">
        <v>40</v>
      </c>
    </row>
    <row r="142" spans="1:5" ht="13.5" customHeight="1">
      <c r="A142" t="s">
        <v>4301</v>
      </c>
      <c r="B142" t="str">
        <f t="shared" si="2"/>
        <v>F-3---41</v>
      </c>
      <c r="C142" t="s">
        <v>896</v>
      </c>
      <c r="D142" t="s">
        <v>1202</v>
      </c>
      <c r="E142">
        <v>41</v>
      </c>
    </row>
    <row r="143" spans="1:5" ht="13.5" customHeight="1">
      <c r="A143" t="s">
        <v>4301</v>
      </c>
      <c r="B143" t="str">
        <f t="shared" si="2"/>
        <v>F-3---42</v>
      </c>
      <c r="C143" t="s">
        <v>5912</v>
      </c>
      <c r="D143" t="s">
        <v>764</v>
      </c>
      <c r="E143">
        <v>42</v>
      </c>
    </row>
    <row r="144" spans="1:5" ht="13.5" customHeight="1">
      <c r="A144" t="s">
        <v>4301</v>
      </c>
      <c r="B144" t="str">
        <f t="shared" si="2"/>
        <v>F-3---43</v>
      </c>
      <c r="C144" t="s">
        <v>5913</v>
      </c>
      <c r="D144" t="s">
        <v>1114</v>
      </c>
      <c r="E144">
        <v>43</v>
      </c>
    </row>
    <row r="145" spans="1:5" ht="13.5" customHeight="1">
      <c r="A145" t="s">
        <v>4301</v>
      </c>
      <c r="B145" t="str">
        <f t="shared" si="2"/>
        <v>F-3---44</v>
      </c>
      <c r="C145" t="s">
        <v>5925</v>
      </c>
      <c r="D145" t="s">
        <v>798</v>
      </c>
      <c r="E145">
        <v>44</v>
      </c>
    </row>
    <row r="146" spans="1:5" ht="13.5" customHeight="1">
      <c r="A146" t="s">
        <v>4301</v>
      </c>
      <c r="B146" t="str">
        <f t="shared" si="2"/>
        <v>F-3---45</v>
      </c>
      <c r="C146" t="s">
        <v>5914</v>
      </c>
      <c r="D146" t="s">
        <v>785</v>
      </c>
      <c r="E146">
        <v>45</v>
      </c>
    </row>
    <row r="147" spans="1:5" ht="13.5" customHeight="1">
      <c r="A147" t="s">
        <v>4301</v>
      </c>
      <c r="B147" t="str">
        <f t="shared" si="2"/>
        <v>F-3---46</v>
      </c>
      <c r="C147" t="s">
        <v>5915</v>
      </c>
      <c r="D147" t="s">
        <v>772</v>
      </c>
      <c r="E147">
        <v>46</v>
      </c>
    </row>
    <row r="148" spans="1:5" ht="13.5" customHeight="1">
      <c r="A148" t="s">
        <v>4301</v>
      </c>
      <c r="B148" t="str">
        <f t="shared" si="2"/>
        <v>F-3---47</v>
      </c>
      <c r="C148" t="s">
        <v>5916</v>
      </c>
      <c r="D148" t="s">
        <v>750</v>
      </c>
      <c r="E148">
        <v>47</v>
      </c>
    </row>
    <row r="149" spans="1:5" ht="13.5" customHeight="1">
      <c r="A149" t="s">
        <v>4301</v>
      </c>
      <c r="B149" t="str">
        <f t="shared" si="2"/>
        <v>F-3---48</v>
      </c>
      <c r="C149" t="s">
        <v>5926</v>
      </c>
      <c r="D149" t="s">
        <v>843</v>
      </c>
      <c r="E149">
        <v>48</v>
      </c>
    </row>
    <row r="150" spans="1:5" ht="13.5" customHeight="1">
      <c r="A150" t="s">
        <v>4301</v>
      </c>
      <c r="B150" t="str">
        <f t="shared" si="2"/>
        <v>F-3---49</v>
      </c>
      <c r="C150" t="s">
        <v>5917</v>
      </c>
      <c r="D150" t="s">
        <v>789</v>
      </c>
      <c r="E150">
        <v>49</v>
      </c>
    </row>
    <row r="151" spans="1:5" ht="13.5" customHeight="1">
      <c r="A151" t="s">
        <v>4301</v>
      </c>
      <c r="B151" t="str">
        <f t="shared" si="2"/>
        <v>F-3---50</v>
      </c>
      <c r="C151" t="s">
        <v>5918</v>
      </c>
      <c r="D151" t="s">
        <v>770</v>
      </c>
      <c r="E151">
        <v>50</v>
      </c>
    </row>
    <row r="152" spans="1:5" ht="13.5" customHeight="1">
      <c r="A152" t="s">
        <v>4301</v>
      </c>
      <c r="B152" t="str">
        <f t="shared" si="2"/>
        <v>F-3---51</v>
      </c>
      <c r="C152" t="s">
        <v>5919</v>
      </c>
      <c r="D152" t="s">
        <v>725</v>
      </c>
      <c r="E152">
        <v>51</v>
      </c>
    </row>
    <row r="153" spans="1:5" ht="13.5" customHeight="1">
      <c r="A153" t="s">
        <v>4301</v>
      </c>
      <c r="B153" t="str">
        <f t="shared" si="2"/>
        <v>F-3---52</v>
      </c>
      <c r="C153" t="s">
        <v>5920</v>
      </c>
      <c r="D153" t="s">
        <v>762</v>
      </c>
      <c r="E153">
        <v>52</v>
      </c>
    </row>
    <row r="154" spans="1:5" ht="13.5" customHeight="1">
      <c r="A154" t="s">
        <v>4301</v>
      </c>
      <c r="B154" t="str">
        <f t="shared" si="2"/>
        <v>F-3---53</v>
      </c>
      <c r="C154" t="s">
        <v>5927</v>
      </c>
      <c r="D154" t="s">
        <v>1115</v>
      </c>
      <c r="E154">
        <v>53</v>
      </c>
    </row>
    <row r="155" spans="1:5" ht="13.5" customHeight="1">
      <c r="A155" t="s">
        <v>4301</v>
      </c>
      <c r="B155" t="str">
        <f t="shared" si="2"/>
        <v>F-3---54</v>
      </c>
      <c r="C155" t="s">
        <v>5921</v>
      </c>
      <c r="D155" t="s">
        <v>786</v>
      </c>
      <c r="E155">
        <v>54</v>
      </c>
    </row>
    <row r="156" spans="1:5" ht="13.5" customHeight="1">
      <c r="A156" t="s">
        <v>4301</v>
      </c>
      <c r="B156" t="str">
        <f t="shared" si="2"/>
        <v>F-3---55</v>
      </c>
      <c r="C156" t="s">
        <v>5922</v>
      </c>
      <c r="D156" t="s">
        <v>787</v>
      </c>
      <c r="E156">
        <v>55</v>
      </c>
    </row>
    <row r="157" spans="1:5" ht="13.5" customHeight="1">
      <c r="A157" t="s">
        <v>4301</v>
      </c>
      <c r="B157" t="str">
        <f t="shared" si="2"/>
        <v>F-3---56</v>
      </c>
      <c r="C157" t="s">
        <v>5923</v>
      </c>
      <c r="D157" t="s">
        <v>766</v>
      </c>
      <c r="E157">
        <v>56</v>
      </c>
    </row>
    <row r="158" spans="1:5" ht="13.5" customHeight="1">
      <c r="A158" t="s">
        <v>4301</v>
      </c>
      <c r="B158" t="str">
        <f t="shared" si="2"/>
        <v>F-3---57</v>
      </c>
      <c r="C158" t="s">
        <v>5924</v>
      </c>
      <c r="D158" t="s">
        <v>726</v>
      </c>
      <c r="E158">
        <v>57</v>
      </c>
    </row>
    <row r="159" spans="1:5" ht="13.5" customHeight="1">
      <c r="A159">
        <v>378</v>
      </c>
      <c r="B159" t="str">
        <f t="shared" si="2"/>
        <v>378---1</v>
      </c>
      <c r="C159" t="s">
        <v>4216</v>
      </c>
      <c r="D159" t="s">
        <v>805</v>
      </c>
      <c r="E159">
        <v>1</v>
      </c>
    </row>
    <row r="160" spans="1:5" ht="13.5" customHeight="1">
      <c r="A160">
        <v>378</v>
      </c>
      <c r="B160" t="str">
        <f t="shared" si="2"/>
        <v>378---2</v>
      </c>
      <c r="C160" t="s">
        <v>4216</v>
      </c>
      <c r="D160" t="s">
        <v>714</v>
      </c>
      <c r="E160">
        <v>2</v>
      </c>
    </row>
    <row r="161" spans="1:5" ht="13.5" customHeight="1">
      <c r="A161">
        <v>378</v>
      </c>
      <c r="B161" t="str">
        <f t="shared" si="2"/>
        <v>378---3</v>
      </c>
      <c r="C161" t="s">
        <v>4252</v>
      </c>
      <c r="D161" t="s">
        <v>806</v>
      </c>
      <c r="E161">
        <v>3</v>
      </c>
    </row>
    <row r="162" spans="1:5" ht="13.5" customHeight="1">
      <c r="A162">
        <v>378</v>
      </c>
      <c r="B162" t="str">
        <f t="shared" si="2"/>
        <v>378---4</v>
      </c>
      <c r="C162" t="s">
        <v>4269</v>
      </c>
      <c r="D162" t="s">
        <v>807</v>
      </c>
      <c r="E162">
        <v>4</v>
      </c>
    </row>
    <row r="163" spans="1:5" ht="13.5" customHeight="1">
      <c r="A163">
        <v>378</v>
      </c>
      <c r="B163" t="str">
        <f t="shared" si="2"/>
        <v>378---5</v>
      </c>
      <c r="C163" t="s">
        <v>4271</v>
      </c>
      <c r="D163" t="s">
        <v>1292</v>
      </c>
      <c r="E163">
        <v>5</v>
      </c>
    </row>
    <row r="164" spans="1:5" ht="13.5" customHeight="1">
      <c r="A164">
        <v>378</v>
      </c>
      <c r="B164" t="str">
        <f t="shared" si="2"/>
        <v>378---6</v>
      </c>
      <c r="C164" t="s">
        <v>4243</v>
      </c>
      <c r="D164" t="s">
        <v>810</v>
      </c>
      <c r="E164">
        <v>6</v>
      </c>
    </row>
    <row r="165" spans="1:5" ht="13.5" customHeight="1">
      <c r="A165">
        <v>378</v>
      </c>
      <c r="B165" t="str">
        <f t="shared" si="2"/>
        <v>378---7</v>
      </c>
      <c r="C165" t="s">
        <v>4228</v>
      </c>
      <c r="D165" t="s">
        <v>812</v>
      </c>
      <c r="E165">
        <v>7</v>
      </c>
    </row>
    <row r="166" spans="1:5" ht="13.5" customHeight="1">
      <c r="A166">
        <v>378</v>
      </c>
      <c r="B166" t="str">
        <f t="shared" si="2"/>
        <v>378---8</v>
      </c>
      <c r="C166" t="s">
        <v>4268</v>
      </c>
      <c r="D166" t="s">
        <v>813</v>
      </c>
      <c r="E166">
        <v>8</v>
      </c>
    </row>
    <row r="167" spans="1:5" ht="13.5" customHeight="1">
      <c r="A167">
        <v>378</v>
      </c>
      <c r="B167" t="str">
        <f t="shared" si="2"/>
        <v>378---9</v>
      </c>
      <c r="C167" t="s">
        <v>4230</v>
      </c>
      <c r="D167" t="s">
        <v>809</v>
      </c>
      <c r="E167">
        <v>9</v>
      </c>
    </row>
    <row r="168" spans="1:5" ht="13.5" customHeight="1">
      <c r="A168">
        <v>378</v>
      </c>
      <c r="B168" t="str">
        <f t="shared" si="2"/>
        <v>378---10</v>
      </c>
      <c r="C168" t="s">
        <v>4244</v>
      </c>
      <c r="D168" t="s">
        <v>814</v>
      </c>
      <c r="E168">
        <v>10</v>
      </c>
    </row>
    <row r="169" spans="1:5" ht="13.5" customHeight="1">
      <c r="A169">
        <v>378</v>
      </c>
      <c r="B169" t="str">
        <f t="shared" si="2"/>
        <v>378---11</v>
      </c>
      <c r="C169" t="s">
        <v>4231</v>
      </c>
      <c r="D169" t="s">
        <v>815</v>
      </c>
      <c r="E169">
        <v>11</v>
      </c>
    </row>
    <row r="170" spans="1:5">
      <c r="A170">
        <v>378</v>
      </c>
      <c r="B170" t="str">
        <f t="shared" si="2"/>
        <v>378---12</v>
      </c>
      <c r="C170" t="s">
        <v>4254</v>
      </c>
      <c r="D170" t="s">
        <v>849</v>
      </c>
      <c r="E170">
        <v>12</v>
      </c>
    </row>
    <row r="171" spans="1:5">
      <c r="A171">
        <v>378</v>
      </c>
      <c r="B171" t="str">
        <f t="shared" si="2"/>
        <v>378---13</v>
      </c>
      <c r="C171" t="s">
        <v>5911</v>
      </c>
      <c r="D171" t="s">
        <v>840</v>
      </c>
      <c r="E171">
        <v>13</v>
      </c>
    </row>
    <row r="172" spans="1:5" ht="13.5" customHeight="1">
      <c r="A172">
        <v>378</v>
      </c>
      <c r="B172" t="str">
        <f t="shared" si="2"/>
        <v>378---14</v>
      </c>
      <c r="C172" t="s">
        <v>5911</v>
      </c>
      <c r="D172" t="s">
        <v>841</v>
      </c>
      <c r="E172">
        <v>14</v>
      </c>
    </row>
    <row r="173" spans="1:5" ht="13.5" customHeight="1">
      <c r="A173">
        <v>378</v>
      </c>
      <c r="B173" t="str">
        <f t="shared" si="2"/>
        <v>378---15</v>
      </c>
      <c r="C173" t="s">
        <v>5911</v>
      </c>
      <c r="D173" t="s">
        <v>842</v>
      </c>
      <c r="E173">
        <v>15</v>
      </c>
    </row>
    <row r="174" spans="1:5" ht="13.5" customHeight="1">
      <c r="A174">
        <v>378</v>
      </c>
      <c r="B174" t="str">
        <f t="shared" si="2"/>
        <v>378---16</v>
      </c>
      <c r="C174" t="s">
        <v>5911</v>
      </c>
      <c r="D174" t="s">
        <v>847</v>
      </c>
      <c r="E174">
        <v>16</v>
      </c>
    </row>
    <row r="175" spans="1:5" ht="13.5" customHeight="1">
      <c r="A175">
        <v>378</v>
      </c>
      <c r="B175" t="str">
        <f t="shared" si="2"/>
        <v>378---17</v>
      </c>
      <c r="C175" t="s">
        <v>5911</v>
      </c>
      <c r="D175" t="s">
        <v>848</v>
      </c>
      <c r="E175">
        <v>17</v>
      </c>
    </row>
    <row r="176" spans="1:5" ht="13.5" customHeight="1">
      <c r="A176">
        <v>378</v>
      </c>
      <c r="B176" t="str">
        <f t="shared" si="2"/>
        <v>378---18</v>
      </c>
      <c r="C176" t="s">
        <v>5911</v>
      </c>
      <c r="D176" t="s">
        <v>850</v>
      </c>
      <c r="E176">
        <v>18</v>
      </c>
    </row>
    <row r="177" spans="1:5" ht="13.5" customHeight="1">
      <c r="A177">
        <v>378</v>
      </c>
      <c r="B177" t="str">
        <f t="shared" si="2"/>
        <v>378---19</v>
      </c>
      <c r="C177" t="s">
        <v>5911</v>
      </c>
      <c r="D177" t="s">
        <v>854</v>
      </c>
      <c r="E177">
        <v>19</v>
      </c>
    </row>
    <row r="178" spans="1:5" ht="13.5" customHeight="1">
      <c r="A178">
        <v>378</v>
      </c>
      <c r="B178" t="str">
        <f t="shared" si="2"/>
        <v>378---20</v>
      </c>
      <c r="C178" t="s">
        <v>5911</v>
      </c>
      <c r="D178" t="s">
        <v>869</v>
      </c>
      <c r="E178">
        <v>20</v>
      </c>
    </row>
    <row r="179" spans="1:5" ht="13.5" customHeight="1">
      <c r="A179">
        <v>378</v>
      </c>
      <c r="B179" t="str">
        <f t="shared" si="2"/>
        <v>378---21</v>
      </c>
      <c r="C179" t="s">
        <v>5928</v>
      </c>
      <c r="D179" t="s">
        <v>1254</v>
      </c>
      <c r="E179">
        <v>21</v>
      </c>
    </row>
    <row r="180" spans="1:5" ht="13.5" customHeight="1">
      <c r="A180">
        <v>378</v>
      </c>
      <c r="B180" t="str">
        <f t="shared" si="2"/>
        <v>378---22</v>
      </c>
      <c r="C180" t="s">
        <v>727</v>
      </c>
      <c r="D180" t="s">
        <v>1308</v>
      </c>
      <c r="E180">
        <v>22</v>
      </c>
    </row>
    <row r="181" spans="1:5" ht="13.5" customHeight="1">
      <c r="A181">
        <v>378</v>
      </c>
      <c r="B181" t="str">
        <f t="shared" si="2"/>
        <v>378---23</v>
      </c>
      <c r="C181" t="s">
        <v>1070</v>
      </c>
      <c r="D181" t="s">
        <v>1219</v>
      </c>
      <c r="E181">
        <v>23</v>
      </c>
    </row>
    <row r="182" spans="1:5" ht="13.5" customHeight="1">
      <c r="A182">
        <v>378</v>
      </c>
      <c r="B182" t="str">
        <f t="shared" si="2"/>
        <v>378---24</v>
      </c>
      <c r="C182" t="s">
        <v>795</v>
      </c>
      <c r="D182" t="s">
        <v>1062</v>
      </c>
      <c r="E182">
        <v>24</v>
      </c>
    </row>
    <row r="183" spans="1:5" ht="13.5" customHeight="1">
      <c r="A183">
        <v>378</v>
      </c>
      <c r="B183" t="str">
        <f t="shared" si="2"/>
        <v>378---25</v>
      </c>
      <c r="C183" t="s">
        <v>885</v>
      </c>
      <c r="D183" t="s">
        <v>814</v>
      </c>
      <c r="E183">
        <v>25</v>
      </c>
    </row>
    <row r="184" spans="1:5" ht="13.5" customHeight="1">
      <c r="A184">
        <v>378</v>
      </c>
      <c r="B184" t="str">
        <f t="shared" si="2"/>
        <v>378---26</v>
      </c>
      <c r="C184" t="s">
        <v>797</v>
      </c>
      <c r="D184" t="s">
        <v>1081</v>
      </c>
      <c r="E184">
        <v>26</v>
      </c>
    </row>
    <row r="185" spans="1:5" ht="13.5" customHeight="1">
      <c r="A185">
        <v>378</v>
      </c>
      <c r="B185" t="str">
        <f t="shared" si="2"/>
        <v>378---27</v>
      </c>
      <c r="C185" t="s">
        <v>743</v>
      </c>
      <c r="D185" t="s">
        <v>754</v>
      </c>
      <c r="E185">
        <v>27</v>
      </c>
    </row>
    <row r="186" spans="1:5" ht="13.5" customHeight="1">
      <c r="A186">
        <v>378</v>
      </c>
      <c r="B186" t="str">
        <f t="shared" si="2"/>
        <v>378---28</v>
      </c>
      <c r="C186" t="s">
        <v>745</v>
      </c>
      <c r="D186" t="s">
        <v>837</v>
      </c>
      <c r="E186">
        <v>28</v>
      </c>
    </row>
    <row r="187" spans="1:5" ht="13.5" customHeight="1">
      <c r="A187">
        <v>378</v>
      </c>
      <c r="B187" t="str">
        <f t="shared" si="2"/>
        <v>378---29</v>
      </c>
      <c r="C187" t="s">
        <v>987</v>
      </c>
      <c r="D187" t="s">
        <v>1263</v>
      </c>
      <c r="E187">
        <v>29</v>
      </c>
    </row>
    <row r="188" spans="1:5" ht="13.5" customHeight="1">
      <c r="A188">
        <v>378</v>
      </c>
      <c r="B188" t="str">
        <f t="shared" si="2"/>
        <v>378---30</v>
      </c>
      <c r="C188" t="s">
        <v>989</v>
      </c>
      <c r="D188" t="s">
        <v>738</v>
      </c>
      <c r="E188">
        <v>30</v>
      </c>
    </row>
    <row r="189" spans="1:5" ht="13.5" customHeight="1">
      <c r="A189">
        <v>378</v>
      </c>
      <c r="B189" t="str">
        <f t="shared" si="2"/>
        <v>378---31</v>
      </c>
      <c r="C189" t="s">
        <v>799</v>
      </c>
      <c r="D189" t="s">
        <v>809</v>
      </c>
      <c r="E189">
        <v>31</v>
      </c>
    </row>
    <row r="190" spans="1:5" ht="13.5" customHeight="1">
      <c r="A190">
        <v>378</v>
      </c>
      <c r="B190" t="str">
        <f t="shared" si="2"/>
        <v>378---32</v>
      </c>
      <c r="C190" t="s">
        <v>819</v>
      </c>
      <c r="D190" t="s">
        <v>756</v>
      </c>
      <c r="E190">
        <v>32</v>
      </c>
    </row>
    <row r="191" spans="1:5" ht="13.5" customHeight="1">
      <c r="A191">
        <v>378</v>
      </c>
      <c r="B191" t="str">
        <f t="shared" si="2"/>
        <v>378---33</v>
      </c>
      <c r="C191" t="s">
        <v>1019</v>
      </c>
      <c r="D191" t="s">
        <v>734</v>
      </c>
      <c r="E191">
        <v>33</v>
      </c>
    </row>
    <row r="192" spans="1:5" ht="13.5" customHeight="1">
      <c r="A192">
        <v>378</v>
      </c>
      <c r="B192" t="str">
        <f t="shared" si="2"/>
        <v>378---34</v>
      </c>
      <c r="C192" t="s">
        <v>1083</v>
      </c>
      <c r="D192" t="s">
        <v>844</v>
      </c>
      <c r="E192">
        <v>34</v>
      </c>
    </row>
    <row r="193" spans="1:5" ht="13.5" customHeight="1">
      <c r="A193">
        <v>378</v>
      </c>
      <c r="B193" t="str">
        <f t="shared" si="2"/>
        <v>378---35</v>
      </c>
      <c r="C193" t="s">
        <v>822</v>
      </c>
      <c r="D193" t="s">
        <v>833</v>
      </c>
      <c r="E193">
        <v>35</v>
      </c>
    </row>
    <row r="194" spans="1:5" ht="13.5" customHeight="1">
      <c r="A194">
        <v>378</v>
      </c>
      <c r="B194" t="str">
        <f t="shared" si="2"/>
        <v>378---36</v>
      </c>
      <c r="C194" t="s">
        <v>824</v>
      </c>
      <c r="D194" t="s">
        <v>752</v>
      </c>
      <c r="E194">
        <v>36</v>
      </c>
    </row>
    <row r="195" spans="1:5" ht="13.5" customHeight="1">
      <c r="A195">
        <v>378</v>
      </c>
      <c r="B195" t="str">
        <f t="shared" ref="B195:B258" si="3">A195&amp;"---"&amp;E195</f>
        <v>378---37</v>
      </c>
      <c r="C195" t="s">
        <v>826</v>
      </c>
      <c r="D195" t="s">
        <v>1079</v>
      </c>
      <c r="E195">
        <v>37</v>
      </c>
    </row>
    <row r="196" spans="1:5" ht="13.5" customHeight="1">
      <c r="A196">
        <v>378</v>
      </c>
      <c r="B196" t="str">
        <f t="shared" si="3"/>
        <v>378---38</v>
      </c>
      <c r="C196" t="s">
        <v>1005</v>
      </c>
      <c r="D196" t="s">
        <v>1105</v>
      </c>
      <c r="E196">
        <v>38</v>
      </c>
    </row>
    <row r="197" spans="1:5" ht="13.5" customHeight="1">
      <c r="A197">
        <v>378</v>
      </c>
      <c r="B197" t="str">
        <f t="shared" si="3"/>
        <v>378---39</v>
      </c>
      <c r="C197" t="s">
        <v>828</v>
      </c>
      <c r="D197" t="s">
        <v>818</v>
      </c>
      <c r="E197">
        <v>39</v>
      </c>
    </row>
    <row r="198" spans="1:5" ht="13.5" customHeight="1">
      <c r="A198">
        <v>378</v>
      </c>
      <c r="B198" t="str">
        <f t="shared" si="3"/>
        <v>378---40</v>
      </c>
      <c r="C198" t="s">
        <v>940</v>
      </c>
      <c r="D198" t="s">
        <v>1239</v>
      </c>
      <c r="E198">
        <v>40</v>
      </c>
    </row>
    <row r="199" spans="1:5" ht="13.5" customHeight="1">
      <c r="A199">
        <v>378</v>
      </c>
      <c r="B199" t="str">
        <f t="shared" si="3"/>
        <v>378---41</v>
      </c>
      <c r="C199" t="s">
        <v>759</v>
      </c>
      <c r="D199" t="s">
        <v>823</v>
      </c>
      <c r="E199">
        <v>41</v>
      </c>
    </row>
    <row r="200" spans="1:5" ht="13.5" customHeight="1">
      <c r="A200">
        <v>378</v>
      </c>
      <c r="B200" t="str">
        <f t="shared" si="3"/>
        <v>378---42</v>
      </c>
      <c r="C200" t="s">
        <v>866</v>
      </c>
      <c r="D200" t="s">
        <v>831</v>
      </c>
      <c r="E200">
        <v>42</v>
      </c>
    </row>
    <row r="201" spans="1:5" ht="13.5" customHeight="1">
      <c r="A201">
        <v>378</v>
      </c>
      <c r="B201" t="str">
        <f t="shared" si="3"/>
        <v>378---43</v>
      </c>
      <c r="C201" t="s">
        <v>836</v>
      </c>
      <c r="D201" t="s">
        <v>835</v>
      </c>
      <c r="E201">
        <v>43</v>
      </c>
    </row>
    <row r="202" spans="1:5" ht="13.5" customHeight="1">
      <c r="A202">
        <v>378</v>
      </c>
      <c r="B202" t="str">
        <f t="shared" si="3"/>
        <v>378---44</v>
      </c>
      <c r="C202" t="s">
        <v>801</v>
      </c>
      <c r="D202" t="s">
        <v>810</v>
      </c>
      <c r="E202">
        <v>44</v>
      </c>
    </row>
    <row r="203" spans="1:5" ht="13.5" customHeight="1">
      <c r="A203">
        <v>378</v>
      </c>
      <c r="B203" t="str">
        <f t="shared" si="3"/>
        <v>378---45</v>
      </c>
      <c r="C203" t="s">
        <v>868</v>
      </c>
      <c r="D203" t="s">
        <v>758</v>
      </c>
      <c r="E203">
        <v>45</v>
      </c>
    </row>
    <row r="204" spans="1:5" ht="13.5" customHeight="1">
      <c r="A204">
        <v>378</v>
      </c>
      <c r="B204" t="str">
        <f t="shared" si="3"/>
        <v>378---46</v>
      </c>
      <c r="C204" t="s">
        <v>803</v>
      </c>
      <c r="D204" t="s">
        <v>941</v>
      </c>
      <c r="E204">
        <v>46</v>
      </c>
    </row>
    <row r="205" spans="1:5" ht="13.5" customHeight="1">
      <c r="A205">
        <v>378</v>
      </c>
      <c r="B205" t="str">
        <f t="shared" si="3"/>
        <v>378---47</v>
      </c>
      <c r="C205" t="s">
        <v>894</v>
      </c>
      <c r="D205" t="s">
        <v>964</v>
      </c>
      <c r="E205">
        <v>47</v>
      </c>
    </row>
    <row r="206" spans="1:5" ht="13.5" customHeight="1">
      <c r="A206">
        <v>378</v>
      </c>
      <c r="B206" t="str">
        <f t="shared" si="3"/>
        <v>378---48</v>
      </c>
      <c r="C206" t="s">
        <v>5912</v>
      </c>
      <c r="D206" t="s">
        <v>764</v>
      </c>
      <c r="E206">
        <v>48</v>
      </c>
    </row>
    <row r="207" spans="1:5" ht="13.5" customHeight="1">
      <c r="A207">
        <v>378</v>
      </c>
      <c r="B207" t="str">
        <f t="shared" si="3"/>
        <v>378---49</v>
      </c>
      <c r="C207" t="s">
        <v>5913</v>
      </c>
      <c r="D207" t="s">
        <v>1114</v>
      </c>
      <c r="E207">
        <v>49</v>
      </c>
    </row>
    <row r="208" spans="1:5" ht="13.5" customHeight="1">
      <c r="A208">
        <v>378</v>
      </c>
      <c r="B208" t="str">
        <f t="shared" si="3"/>
        <v>378---50</v>
      </c>
      <c r="C208" t="s">
        <v>5929</v>
      </c>
      <c r="D208" t="s">
        <v>813</v>
      </c>
      <c r="E208">
        <v>50</v>
      </c>
    </row>
    <row r="209" spans="1:5" ht="13.5" customHeight="1">
      <c r="A209">
        <v>378</v>
      </c>
      <c r="B209" t="str">
        <f t="shared" si="3"/>
        <v>378---51</v>
      </c>
      <c r="C209" t="s">
        <v>5930</v>
      </c>
      <c r="D209" t="s">
        <v>821</v>
      </c>
      <c r="E209">
        <v>51</v>
      </c>
    </row>
    <row r="210" spans="1:5" ht="13.5" customHeight="1">
      <c r="A210">
        <v>378</v>
      </c>
      <c r="B210" t="str">
        <f t="shared" si="3"/>
        <v>378---52</v>
      </c>
      <c r="C210" t="s">
        <v>5915</v>
      </c>
      <c r="D210" t="s">
        <v>772</v>
      </c>
      <c r="E210">
        <v>52</v>
      </c>
    </row>
    <row r="211" spans="1:5" ht="13.5" customHeight="1">
      <c r="A211">
        <v>378</v>
      </c>
      <c r="B211" t="str">
        <f t="shared" si="3"/>
        <v>378---53</v>
      </c>
      <c r="C211" t="s">
        <v>5926</v>
      </c>
      <c r="D211" t="s">
        <v>843</v>
      </c>
      <c r="E211">
        <v>53</v>
      </c>
    </row>
    <row r="212" spans="1:5" ht="13.5" customHeight="1">
      <c r="A212">
        <v>378</v>
      </c>
      <c r="B212" t="str">
        <f t="shared" si="3"/>
        <v>378---54</v>
      </c>
      <c r="C212" t="s">
        <v>5917</v>
      </c>
      <c r="D212" t="s">
        <v>789</v>
      </c>
      <c r="E212">
        <v>54</v>
      </c>
    </row>
    <row r="213" spans="1:5" ht="13.5" customHeight="1">
      <c r="A213">
        <v>378</v>
      </c>
      <c r="B213" t="str">
        <f t="shared" si="3"/>
        <v>378---55</v>
      </c>
      <c r="C213" t="s">
        <v>5918</v>
      </c>
      <c r="D213" t="s">
        <v>770</v>
      </c>
      <c r="E213">
        <v>55</v>
      </c>
    </row>
    <row r="214" spans="1:5" ht="13.5" customHeight="1">
      <c r="A214">
        <v>378</v>
      </c>
      <c r="B214" t="str">
        <f t="shared" si="3"/>
        <v>378---56</v>
      </c>
      <c r="C214" t="s">
        <v>5931</v>
      </c>
      <c r="D214" t="s">
        <v>1044</v>
      </c>
      <c r="E214">
        <v>56</v>
      </c>
    </row>
    <row r="215" spans="1:5" ht="13.5" customHeight="1">
      <c r="A215">
        <v>378</v>
      </c>
      <c r="B215" t="str">
        <f t="shared" si="3"/>
        <v>378---57</v>
      </c>
      <c r="C215" t="s">
        <v>5932</v>
      </c>
      <c r="D215" t="s">
        <v>846</v>
      </c>
      <c r="E215">
        <v>57</v>
      </c>
    </row>
    <row r="216" spans="1:5" ht="13.5" customHeight="1">
      <c r="A216">
        <v>378</v>
      </c>
      <c r="B216" t="str">
        <f t="shared" si="3"/>
        <v>378---58</v>
      </c>
      <c r="C216" t="s">
        <v>5933</v>
      </c>
      <c r="D216" t="s">
        <v>855</v>
      </c>
      <c r="E216">
        <v>58</v>
      </c>
    </row>
    <row r="217" spans="1:5" ht="13.5" customHeight="1">
      <c r="A217">
        <v>378</v>
      </c>
      <c r="B217" t="str">
        <f t="shared" si="3"/>
        <v>378---59</v>
      </c>
      <c r="C217" t="s">
        <v>5934</v>
      </c>
      <c r="D217" t="s">
        <v>829</v>
      </c>
      <c r="E217">
        <v>59</v>
      </c>
    </row>
    <row r="218" spans="1:5" ht="13.5" customHeight="1">
      <c r="A218">
        <v>378</v>
      </c>
      <c r="B218" t="str">
        <f t="shared" si="3"/>
        <v>378---60</v>
      </c>
      <c r="C218" t="s">
        <v>5935</v>
      </c>
      <c r="D218" t="s">
        <v>816</v>
      </c>
      <c r="E218">
        <v>60</v>
      </c>
    </row>
    <row r="219" spans="1:5" ht="13.5" customHeight="1">
      <c r="A219">
        <v>378</v>
      </c>
      <c r="B219" t="str">
        <f t="shared" si="3"/>
        <v>378---61</v>
      </c>
      <c r="C219" t="s">
        <v>5936</v>
      </c>
      <c r="D219" t="s">
        <v>845</v>
      </c>
      <c r="E219">
        <v>61</v>
      </c>
    </row>
    <row r="220" spans="1:5" ht="13.5" customHeight="1">
      <c r="A220">
        <v>378</v>
      </c>
      <c r="B220" t="str">
        <f t="shared" si="3"/>
        <v>378---62</v>
      </c>
      <c r="C220" t="s">
        <v>5937</v>
      </c>
      <c r="D220" t="s">
        <v>849</v>
      </c>
      <c r="E220">
        <v>62</v>
      </c>
    </row>
    <row r="221" spans="1:5" ht="13.5" customHeight="1">
      <c r="A221">
        <v>378</v>
      </c>
      <c r="B221" t="str">
        <f t="shared" si="3"/>
        <v>378---63</v>
      </c>
      <c r="C221" t="s">
        <v>5938</v>
      </c>
      <c r="D221" t="s">
        <v>851</v>
      </c>
      <c r="E221">
        <v>63</v>
      </c>
    </row>
    <row r="222" spans="1:5" ht="13.5" customHeight="1">
      <c r="A222">
        <v>378</v>
      </c>
      <c r="B222" t="str">
        <f t="shared" si="3"/>
        <v>378---64</v>
      </c>
      <c r="C222" t="s">
        <v>5924</v>
      </c>
      <c r="D222" t="s">
        <v>726</v>
      </c>
      <c r="E222">
        <v>64</v>
      </c>
    </row>
    <row r="223" spans="1:5" ht="13.5" customHeight="1">
      <c r="A223">
        <v>379</v>
      </c>
      <c r="B223" t="str">
        <f t="shared" si="3"/>
        <v>379---1</v>
      </c>
      <c r="C223" t="s">
        <v>4216</v>
      </c>
      <c r="D223" t="s">
        <v>805</v>
      </c>
      <c r="E223">
        <v>1</v>
      </c>
    </row>
    <row r="224" spans="1:5" ht="13.5" customHeight="1">
      <c r="A224">
        <v>379</v>
      </c>
      <c r="B224" t="str">
        <f t="shared" si="3"/>
        <v>379---2</v>
      </c>
      <c r="C224" t="s">
        <v>4216</v>
      </c>
      <c r="D224" t="s">
        <v>714</v>
      </c>
      <c r="E224">
        <v>2</v>
      </c>
    </row>
    <row r="225" spans="1:5" ht="13.5" customHeight="1">
      <c r="A225">
        <v>379</v>
      </c>
      <c r="B225" t="str">
        <f t="shared" si="3"/>
        <v>379---3</v>
      </c>
      <c r="C225" t="s">
        <v>4216</v>
      </c>
      <c r="D225" t="s">
        <v>806</v>
      </c>
      <c r="E225">
        <v>3</v>
      </c>
    </row>
    <row r="226" spans="1:5" ht="13.5" customHeight="1">
      <c r="A226">
        <v>379</v>
      </c>
      <c r="B226" t="str">
        <f t="shared" si="3"/>
        <v>379---4</v>
      </c>
      <c r="C226" t="s">
        <v>4216</v>
      </c>
      <c r="D226" t="s">
        <v>807</v>
      </c>
      <c r="E226">
        <v>4</v>
      </c>
    </row>
    <row r="227" spans="1:5" ht="13.5" customHeight="1">
      <c r="A227">
        <v>379</v>
      </c>
      <c r="B227" t="str">
        <f t="shared" si="3"/>
        <v>379---5</v>
      </c>
      <c r="C227" t="s">
        <v>4271</v>
      </c>
      <c r="D227" t="s">
        <v>1292</v>
      </c>
      <c r="E227">
        <v>5</v>
      </c>
    </row>
    <row r="228" spans="1:5" ht="13.5" customHeight="1">
      <c r="A228">
        <v>379</v>
      </c>
      <c r="B228" t="str">
        <f t="shared" si="3"/>
        <v>379---6</v>
      </c>
      <c r="C228" t="s">
        <v>4221</v>
      </c>
      <c r="D228" t="s">
        <v>810</v>
      </c>
      <c r="E228">
        <v>6</v>
      </c>
    </row>
    <row r="229" spans="1:5" ht="13.5" customHeight="1">
      <c r="A229">
        <v>379</v>
      </c>
      <c r="B229" t="str">
        <f t="shared" si="3"/>
        <v>379---7</v>
      </c>
      <c r="C229" t="s">
        <v>4268</v>
      </c>
      <c r="D229" t="s">
        <v>812</v>
      </c>
      <c r="E229">
        <v>7</v>
      </c>
    </row>
    <row r="230" spans="1:5">
      <c r="A230">
        <v>379</v>
      </c>
      <c r="B230" t="str">
        <f t="shared" si="3"/>
        <v>379---8</v>
      </c>
      <c r="C230" t="s">
        <v>4276</v>
      </c>
      <c r="D230" t="s">
        <v>813</v>
      </c>
      <c r="E230">
        <v>8</v>
      </c>
    </row>
    <row r="231" spans="1:5" ht="13.5" customHeight="1">
      <c r="A231">
        <v>379</v>
      </c>
      <c r="B231" t="str">
        <f t="shared" si="3"/>
        <v>379---9</v>
      </c>
      <c r="C231" t="s">
        <v>4227</v>
      </c>
      <c r="D231" t="s">
        <v>809</v>
      </c>
      <c r="E231">
        <v>9</v>
      </c>
    </row>
    <row r="232" spans="1:5" ht="13.5" customHeight="1">
      <c r="A232">
        <v>379</v>
      </c>
      <c r="B232" t="str">
        <f t="shared" si="3"/>
        <v>379---10</v>
      </c>
      <c r="C232" t="s">
        <v>4264</v>
      </c>
      <c r="D232" t="s">
        <v>814</v>
      </c>
      <c r="E232">
        <v>10</v>
      </c>
    </row>
    <row r="233" spans="1:5" ht="13.5" customHeight="1">
      <c r="A233">
        <v>379</v>
      </c>
      <c r="B233" t="str">
        <f t="shared" si="3"/>
        <v>379---11</v>
      </c>
      <c r="C233" t="s">
        <v>4272</v>
      </c>
      <c r="D233" t="s">
        <v>815</v>
      </c>
      <c r="E233">
        <v>11</v>
      </c>
    </row>
    <row r="234" spans="1:5" ht="13.5" customHeight="1">
      <c r="A234">
        <v>379</v>
      </c>
      <c r="B234" t="str">
        <f t="shared" si="3"/>
        <v>379---12</v>
      </c>
      <c r="C234" t="s">
        <v>4245</v>
      </c>
      <c r="D234" t="s">
        <v>849</v>
      </c>
      <c r="E234">
        <v>12</v>
      </c>
    </row>
    <row r="235" spans="1:5" ht="13.5" customHeight="1">
      <c r="A235">
        <v>379</v>
      </c>
      <c r="B235" t="str">
        <f t="shared" si="3"/>
        <v>379---13</v>
      </c>
      <c r="C235" t="s">
        <v>5928</v>
      </c>
      <c r="D235" t="s">
        <v>1254</v>
      </c>
      <c r="E235">
        <v>13</v>
      </c>
    </row>
    <row r="236" spans="1:5" ht="13.5" customHeight="1">
      <c r="A236">
        <v>379</v>
      </c>
      <c r="B236" t="str">
        <f t="shared" si="3"/>
        <v>379---14</v>
      </c>
      <c r="C236" t="s">
        <v>727</v>
      </c>
      <c r="D236" t="s">
        <v>1308</v>
      </c>
      <c r="E236">
        <v>14</v>
      </c>
    </row>
    <row r="237" spans="1:5" ht="13.5" customHeight="1">
      <c r="A237">
        <v>379</v>
      </c>
      <c r="B237" t="str">
        <f t="shared" si="3"/>
        <v>379---15</v>
      </c>
      <c r="C237" t="s">
        <v>1070</v>
      </c>
      <c r="D237" t="s">
        <v>1219</v>
      </c>
      <c r="E237">
        <v>15</v>
      </c>
    </row>
    <row r="238" spans="1:5" ht="13.5" customHeight="1">
      <c r="A238">
        <v>379</v>
      </c>
      <c r="B238" t="str">
        <f t="shared" si="3"/>
        <v>379---16</v>
      </c>
      <c r="C238" t="s">
        <v>795</v>
      </c>
      <c r="D238" t="s">
        <v>1062</v>
      </c>
      <c r="E238">
        <v>16</v>
      </c>
    </row>
    <row r="239" spans="1:5" ht="13.5" customHeight="1">
      <c r="A239">
        <v>379</v>
      </c>
      <c r="B239" t="str">
        <f t="shared" si="3"/>
        <v>379---17</v>
      </c>
      <c r="C239" t="s">
        <v>885</v>
      </c>
      <c r="D239" t="s">
        <v>814</v>
      </c>
      <c r="E239">
        <v>17</v>
      </c>
    </row>
    <row r="240" spans="1:5" ht="13.5" customHeight="1">
      <c r="A240">
        <v>379</v>
      </c>
      <c r="B240" t="str">
        <f t="shared" si="3"/>
        <v>379---18</v>
      </c>
      <c r="C240" t="s">
        <v>797</v>
      </c>
      <c r="D240" t="s">
        <v>1081</v>
      </c>
      <c r="E240">
        <v>18</v>
      </c>
    </row>
    <row r="241" spans="1:5" ht="13.5" customHeight="1">
      <c r="A241">
        <v>379</v>
      </c>
      <c r="B241" t="str">
        <f t="shared" si="3"/>
        <v>379---19</v>
      </c>
      <c r="C241" t="s">
        <v>743</v>
      </c>
      <c r="D241" t="s">
        <v>754</v>
      </c>
      <c r="E241">
        <v>19</v>
      </c>
    </row>
    <row r="242" spans="1:5" ht="13.5" customHeight="1">
      <c r="A242">
        <v>379</v>
      </c>
      <c r="B242" t="str">
        <f t="shared" si="3"/>
        <v>379---20</v>
      </c>
      <c r="C242" t="s">
        <v>745</v>
      </c>
      <c r="D242" t="s">
        <v>837</v>
      </c>
      <c r="E242">
        <v>20</v>
      </c>
    </row>
    <row r="243" spans="1:5" ht="13.5" customHeight="1">
      <c r="A243">
        <v>379</v>
      </c>
      <c r="B243" t="str">
        <f t="shared" si="3"/>
        <v>379---21</v>
      </c>
      <c r="C243" t="s">
        <v>987</v>
      </c>
      <c r="D243" t="s">
        <v>1263</v>
      </c>
      <c r="E243">
        <v>21</v>
      </c>
    </row>
    <row r="244" spans="1:5" ht="13.5" customHeight="1">
      <c r="A244">
        <v>379</v>
      </c>
      <c r="B244" t="str">
        <f t="shared" si="3"/>
        <v>379---22</v>
      </c>
      <c r="C244" t="s">
        <v>989</v>
      </c>
      <c r="D244" t="s">
        <v>738</v>
      </c>
      <c r="E244">
        <v>22</v>
      </c>
    </row>
    <row r="245" spans="1:5" ht="13.5" customHeight="1">
      <c r="A245">
        <v>379</v>
      </c>
      <c r="B245" t="str">
        <f t="shared" si="3"/>
        <v>379---23</v>
      </c>
      <c r="C245" t="s">
        <v>799</v>
      </c>
      <c r="D245" t="s">
        <v>809</v>
      </c>
      <c r="E245">
        <v>23</v>
      </c>
    </row>
    <row r="246" spans="1:5" ht="13.5" customHeight="1">
      <c r="A246">
        <v>379</v>
      </c>
      <c r="B246" t="str">
        <f t="shared" si="3"/>
        <v>379---24</v>
      </c>
      <c r="C246" t="s">
        <v>819</v>
      </c>
      <c r="D246" t="s">
        <v>756</v>
      </c>
      <c r="E246">
        <v>24</v>
      </c>
    </row>
    <row r="247" spans="1:5" ht="13.5" customHeight="1">
      <c r="A247">
        <v>379</v>
      </c>
      <c r="B247" t="str">
        <f t="shared" si="3"/>
        <v>379---25</v>
      </c>
      <c r="C247" t="s">
        <v>1019</v>
      </c>
      <c r="D247" t="s">
        <v>734</v>
      </c>
      <c r="E247">
        <v>25</v>
      </c>
    </row>
    <row r="248" spans="1:5" ht="13.5" customHeight="1">
      <c r="A248">
        <v>379</v>
      </c>
      <c r="B248" t="str">
        <f t="shared" si="3"/>
        <v>379---26</v>
      </c>
      <c r="C248" t="s">
        <v>1083</v>
      </c>
      <c r="D248" t="s">
        <v>844</v>
      </c>
      <c r="E248">
        <v>26</v>
      </c>
    </row>
    <row r="249" spans="1:5" ht="13.5" customHeight="1">
      <c r="A249">
        <v>379</v>
      </c>
      <c r="B249" t="str">
        <f t="shared" si="3"/>
        <v>379---27</v>
      </c>
      <c r="C249" t="s">
        <v>822</v>
      </c>
      <c r="D249" t="s">
        <v>833</v>
      </c>
      <c r="E249">
        <v>27</v>
      </c>
    </row>
    <row r="250" spans="1:5" ht="13.5" customHeight="1">
      <c r="A250">
        <v>379</v>
      </c>
      <c r="B250" t="str">
        <f t="shared" si="3"/>
        <v>379---28</v>
      </c>
      <c r="C250" t="s">
        <v>824</v>
      </c>
      <c r="D250" t="s">
        <v>752</v>
      </c>
      <c r="E250">
        <v>28</v>
      </c>
    </row>
    <row r="251" spans="1:5" ht="13.5" customHeight="1">
      <c r="A251">
        <v>379</v>
      </c>
      <c r="B251" t="str">
        <f t="shared" si="3"/>
        <v>379---29</v>
      </c>
      <c r="C251" t="s">
        <v>826</v>
      </c>
      <c r="D251" t="s">
        <v>1079</v>
      </c>
      <c r="E251">
        <v>29</v>
      </c>
    </row>
    <row r="252" spans="1:5" ht="13.5" customHeight="1">
      <c r="A252">
        <v>379</v>
      </c>
      <c r="B252" t="str">
        <f t="shared" si="3"/>
        <v>379---30</v>
      </c>
      <c r="C252" t="s">
        <v>1005</v>
      </c>
      <c r="D252" t="s">
        <v>1105</v>
      </c>
      <c r="E252">
        <v>30</v>
      </c>
    </row>
    <row r="253" spans="1:5" ht="13.5" customHeight="1">
      <c r="A253">
        <v>379</v>
      </c>
      <c r="B253" t="str">
        <f t="shared" si="3"/>
        <v>379---31</v>
      </c>
      <c r="C253" t="s">
        <v>828</v>
      </c>
      <c r="D253" t="s">
        <v>818</v>
      </c>
      <c r="E253">
        <v>31</v>
      </c>
    </row>
    <row r="254" spans="1:5" ht="13.5" customHeight="1">
      <c r="A254">
        <v>379</v>
      </c>
      <c r="B254" t="str">
        <f t="shared" si="3"/>
        <v>379---32</v>
      </c>
      <c r="C254" t="s">
        <v>940</v>
      </c>
      <c r="D254" t="s">
        <v>1239</v>
      </c>
      <c r="E254">
        <v>32</v>
      </c>
    </row>
    <row r="255" spans="1:5" ht="13.5" customHeight="1">
      <c r="A255">
        <v>379</v>
      </c>
      <c r="B255" t="str">
        <f t="shared" si="3"/>
        <v>379---33</v>
      </c>
      <c r="C255" t="s">
        <v>759</v>
      </c>
      <c r="D255" t="s">
        <v>823</v>
      </c>
      <c r="E255">
        <v>33</v>
      </c>
    </row>
    <row r="256" spans="1:5" ht="13.5" customHeight="1">
      <c r="A256">
        <v>379</v>
      </c>
      <c r="B256" t="str">
        <f t="shared" si="3"/>
        <v>379---34</v>
      </c>
      <c r="C256" t="s">
        <v>866</v>
      </c>
      <c r="D256" t="s">
        <v>831</v>
      </c>
      <c r="E256">
        <v>34</v>
      </c>
    </row>
    <row r="257" spans="1:5" ht="13.5" customHeight="1">
      <c r="A257">
        <v>379</v>
      </c>
      <c r="B257" t="str">
        <f t="shared" si="3"/>
        <v>379---35</v>
      </c>
      <c r="C257" t="s">
        <v>836</v>
      </c>
      <c r="D257" t="s">
        <v>835</v>
      </c>
      <c r="E257">
        <v>35</v>
      </c>
    </row>
    <row r="258" spans="1:5" ht="13.5" customHeight="1">
      <c r="A258">
        <v>379</v>
      </c>
      <c r="B258" t="str">
        <f t="shared" si="3"/>
        <v>379---36</v>
      </c>
      <c r="C258" t="s">
        <v>801</v>
      </c>
      <c r="D258" t="s">
        <v>810</v>
      </c>
      <c r="E258">
        <v>36</v>
      </c>
    </row>
    <row r="259" spans="1:5" ht="13.5" customHeight="1">
      <c r="A259">
        <v>379</v>
      </c>
      <c r="B259" t="str">
        <f t="shared" ref="B259:B322" si="4">A259&amp;"---"&amp;E259</f>
        <v>379---37</v>
      </c>
      <c r="C259" t="s">
        <v>868</v>
      </c>
      <c r="D259" t="s">
        <v>758</v>
      </c>
      <c r="E259">
        <v>37</v>
      </c>
    </row>
    <row r="260" spans="1:5" ht="13.5" customHeight="1">
      <c r="A260">
        <v>379</v>
      </c>
      <c r="B260" t="str">
        <f t="shared" si="4"/>
        <v>379---38</v>
      </c>
      <c r="C260" t="s">
        <v>803</v>
      </c>
      <c r="D260" t="s">
        <v>941</v>
      </c>
      <c r="E260">
        <v>38</v>
      </c>
    </row>
    <row r="261" spans="1:5" ht="13.5" customHeight="1">
      <c r="A261">
        <v>379</v>
      </c>
      <c r="B261" t="str">
        <f t="shared" si="4"/>
        <v>379---39</v>
      </c>
      <c r="C261" t="s">
        <v>894</v>
      </c>
      <c r="D261" t="s">
        <v>964</v>
      </c>
      <c r="E261">
        <v>39</v>
      </c>
    </row>
    <row r="262" spans="1:5" ht="13.5" customHeight="1">
      <c r="A262">
        <v>379</v>
      </c>
      <c r="B262" t="str">
        <f t="shared" si="4"/>
        <v>379---40</v>
      </c>
      <c r="C262" t="s">
        <v>5912</v>
      </c>
      <c r="D262" t="s">
        <v>764</v>
      </c>
      <c r="E262">
        <v>40</v>
      </c>
    </row>
    <row r="263" spans="1:5" ht="13.5" customHeight="1">
      <c r="A263">
        <v>379</v>
      </c>
      <c r="B263" t="str">
        <f t="shared" si="4"/>
        <v>379---41</v>
      </c>
      <c r="C263" t="s">
        <v>5913</v>
      </c>
      <c r="D263" t="s">
        <v>1114</v>
      </c>
      <c r="E263">
        <v>41</v>
      </c>
    </row>
    <row r="264" spans="1:5" ht="13.5" customHeight="1">
      <c r="A264">
        <v>379</v>
      </c>
      <c r="B264" t="str">
        <f t="shared" si="4"/>
        <v>379---42</v>
      </c>
      <c r="C264" t="s">
        <v>5929</v>
      </c>
      <c r="D264" t="s">
        <v>813</v>
      </c>
      <c r="E264">
        <v>42</v>
      </c>
    </row>
    <row r="265" spans="1:5" ht="13.5" customHeight="1">
      <c r="A265">
        <v>379</v>
      </c>
      <c r="B265" t="str">
        <f t="shared" si="4"/>
        <v>379---43</v>
      </c>
      <c r="C265" t="s">
        <v>5930</v>
      </c>
      <c r="D265" t="s">
        <v>821</v>
      </c>
      <c r="E265">
        <v>43</v>
      </c>
    </row>
    <row r="266" spans="1:5" ht="13.5" customHeight="1">
      <c r="A266">
        <v>379</v>
      </c>
      <c r="B266" t="str">
        <f t="shared" si="4"/>
        <v>379---44</v>
      </c>
      <c r="C266" t="s">
        <v>5915</v>
      </c>
      <c r="D266" t="s">
        <v>772</v>
      </c>
      <c r="E266">
        <v>44</v>
      </c>
    </row>
    <row r="267" spans="1:5" ht="13.5" customHeight="1">
      <c r="A267">
        <v>379</v>
      </c>
      <c r="B267" t="str">
        <f t="shared" si="4"/>
        <v>379---45</v>
      </c>
      <c r="C267" t="s">
        <v>5926</v>
      </c>
      <c r="D267" t="s">
        <v>843</v>
      </c>
      <c r="E267">
        <v>45</v>
      </c>
    </row>
    <row r="268" spans="1:5" ht="13.5" customHeight="1">
      <c r="A268">
        <v>379</v>
      </c>
      <c r="B268" t="str">
        <f t="shared" si="4"/>
        <v>379---46</v>
      </c>
      <c r="C268" t="s">
        <v>5917</v>
      </c>
      <c r="D268" t="s">
        <v>789</v>
      </c>
      <c r="E268">
        <v>46</v>
      </c>
    </row>
    <row r="269" spans="1:5" ht="13.5" customHeight="1">
      <c r="A269">
        <v>379</v>
      </c>
      <c r="B269" t="str">
        <f t="shared" si="4"/>
        <v>379---47</v>
      </c>
      <c r="C269" t="s">
        <v>5918</v>
      </c>
      <c r="D269" t="s">
        <v>770</v>
      </c>
      <c r="E269">
        <v>47</v>
      </c>
    </row>
    <row r="270" spans="1:5" ht="13.5" customHeight="1">
      <c r="A270">
        <v>379</v>
      </c>
      <c r="B270" t="str">
        <f t="shared" si="4"/>
        <v>379---48</v>
      </c>
      <c r="C270" t="s">
        <v>5931</v>
      </c>
      <c r="D270" t="s">
        <v>1044</v>
      </c>
      <c r="E270">
        <v>48</v>
      </c>
    </row>
    <row r="271" spans="1:5" ht="13.5" customHeight="1">
      <c r="A271">
        <v>379</v>
      </c>
      <c r="B271" t="str">
        <f t="shared" si="4"/>
        <v>379---49</v>
      </c>
      <c r="C271" t="s">
        <v>5932</v>
      </c>
      <c r="D271" t="s">
        <v>846</v>
      </c>
      <c r="E271">
        <v>49</v>
      </c>
    </row>
    <row r="272" spans="1:5" ht="13.5" customHeight="1">
      <c r="A272">
        <v>379</v>
      </c>
      <c r="B272" t="str">
        <f t="shared" si="4"/>
        <v>379---50</v>
      </c>
      <c r="C272" t="s">
        <v>5933</v>
      </c>
      <c r="D272" t="s">
        <v>855</v>
      </c>
      <c r="E272">
        <v>50</v>
      </c>
    </row>
    <row r="273" spans="1:5" ht="13.5" customHeight="1">
      <c r="A273">
        <v>379</v>
      </c>
      <c r="B273" t="str">
        <f t="shared" si="4"/>
        <v>379---51</v>
      </c>
      <c r="C273" t="s">
        <v>5934</v>
      </c>
      <c r="D273" t="s">
        <v>829</v>
      </c>
      <c r="E273">
        <v>51</v>
      </c>
    </row>
    <row r="274" spans="1:5" ht="13.5" customHeight="1">
      <c r="A274">
        <v>379</v>
      </c>
      <c r="B274" t="str">
        <f t="shared" si="4"/>
        <v>379---52</v>
      </c>
      <c r="C274" t="s">
        <v>5935</v>
      </c>
      <c r="D274" t="s">
        <v>816</v>
      </c>
      <c r="E274">
        <v>52</v>
      </c>
    </row>
    <row r="275" spans="1:5" ht="13.5" customHeight="1">
      <c r="A275">
        <v>379</v>
      </c>
      <c r="B275" t="str">
        <f t="shared" si="4"/>
        <v>379---53</v>
      </c>
      <c r="C275" t="s">
        <v>5936</v>
      </c>
      <c r="D275" t="s">
        <v>845</v>
      </c>
      <c r="E275">
        <v>53</v>
      </c>
    </row>
    <row r="276" spans="1:5" ht="13.5" customHeight="1">
      <c r="A276">
        <v>379</v>
      </c>
      <c r="B276" t="str">
        <f t="shared" si="4"/>
        <v>379---54</v>
      </c>
      <c r="C276" t="s">
        <v>5937</v>
      </c>
      <c r="D276" t="s">
        <v>849</v>
      </c>
      <c r="E276">
        <v>54</v>
      </c>
    </row>
    <row r="277" spans="1:5" ht="13.5" customHeight="1">
      <c r="A277">
        <v>379</v>
      </c>
      <c r="B277" t="str">
        <f t="shared" si="4"/>
        <v>379---55</v>
      </c>
      <c r="C277" t="s">
        <v>5938</v>
      </c>
      <c r="D277" t="s">
        <v>851</v>
      </c>
      <c r="E277">
        <v>55</v>
      </c>
    </row>
    <row r="278" spans="1:5" ht="13.5" customHeight="1">
      <c r="A278">
        <v>379</v>
      </c>
      <c r="B278" t="str">
        <f t="shared" si="4"/>
        <v>379---56</v>
      </c>
      <c r="C278" t="s">
        <v>5924</v>
      </c>
      <c r="D278" t="s">
        <v>726</v>
      </c>
      <c r="E278">
        <v>56</v>
      </c>
    </row>
    <row r="279" spans="1:5" ht="13.5" customHeight="1">
      <c r="A279">
        <v>380</v>
      </c>
      <c r="B279" t="str">
        <f t="shared" si="4"/>
        <v>380---1</v>
      </c>
      <c r="C279" t="s">
        <v>4234</v>
      </c>
      <c r="D279" t="s">
        <v>856</v>
      </c>
      <c r="E279">
        <v>1</v>
      </c>
    </row>
    <row r="280" spans="1:5" ht="13.5" customHeight="1">
      <c r="A280">
        <v>380</v>
      </c>
      <c r="B280" t="str">
        <f t="shared" si="4"/>
        <v>380---2</v>
      </c>
      <c r="C280" t="s">
        <v>4216</v>
      </c>
      <c r="D280" t="s">
        <v>856</v>
      </c>
      <c r="E280">
        <v>2</v>
      </c>
    </row>
    <row r="281" spans="1:5" ht="13.5" customHeight="1">
      <c r="A281">
        <v>380</v>
      </c>
      <c r="B281" t="str">
        <f t="shared" si="4"/>
        <v>380---3</v>
      </c>
      <c r="C281" t="s">
        <v>4216</v>
      </c>
      <c r="D281" t="s">
        <v>816</v>
      </c>
      <c r="E281">
        <v>3</v>
      </c>
    </row>
    <row r="282" spans="1:5" ht="13.5" customHeight="1">
      <c r="A282">
        <v>380</v>
      </c>
      <c r="B282" t="str">
        <f t="shared" si="4"/>
        <v>380---4</v>
      </c>
      <c r="C282" t="s">
        <v>4216</v>
      </c>
      <c r="D282" t="s">
        <v>855</v>
      </c>
      <c r="E282">
        <v>4</v>
      </c>
    </row>
    <row r="283" spans="1:5" ht="13.5" customHeight="1">
      <c r="A283">
        <v>380</v>
      </c>
      <c r="B283" t="str">
        <f t="shared" si="4"/>
        <v>380---5</v>
      </c>
      <c r="C283" t="s">
        <v>4216</v>
      </c>
      <c r="D283" t="s">
        <v>805</v>
      </c>
      <c r="E283">
        <v>5</v>
      </c>
    </row>
    <row r="284" spans="1:5" ht="13.5" customHeight="1">
      <c r="A284">
        <v>380</v>
      </c>
      <c r="B284" t="str">
        <f t="shared" si="4"/>
        <v>380---6</v>
      </c>
      <c r="C284" t="s">
        <v>4216</v>
      </c>
      <c r="D284" t="s">
        <v>714</v>
      </c>
      <c r="E284">
        <v>6</v>
      </c>
    </row>
    <row r="285" spans="1:5" ht="13.5" customHeight="1">
      <c r="A285">
        <v>380</v>
      </c>
      <c r="B285" t="str">
        <f t="shared" si="4"/>
        <v>380---7</v>
      </c>
      <c r="C285" t="s">
        <v>4216</v>
      </c>
      <c r="D285" t="s">
        <v>806</v>
      </c>
      <c r="E285">
        <v>7</v>
      </c>
    </row>
    <row r="286" spans="1:5" ht="13.5" customHeight="1">
      <c r="A286">
        <v>380</v>
      </c>
      <c r="B286" t="str">
        <f t="shared" si="4"/>
        <v>380---8</v>
      </c>
      <c r="C286" t="s">
        <v>4216</v>
      </c>
      <c r="D286" t="s">
        <v>807</v>
      </c>
      <c r="E286">
        <v>8</v>
      </c>
    </row>
    <row r="287" spans="1:5" ht="13.5" customHeight="1">
      <c r="A287">
        <v>380</v>
      </c>
      <c r="B287" t="str">
        <f t="shared" si="4"/>
        <v>380---9</v>
      </c>
      <c r="C287" t="s">
        <v>4271</v>
      </c>
      <c r="D287" t="s">
        <v>1292</v>
      </c>
      <c r="E287">
        <v>9</v>
      </c>
    </row>
    <row r="288" spans="1:5" ht="13.5" customHeight="1">
      <c r="A288">
        <v>380</v>
      </c>
      <c r="B288" t="str">
        <f t="shared" si="4"/>
        <v>380---10</v>
      </c>
      <c r="C288" t="s">
        <v>4221</v>
      </c>
      <c r="D288" t="s">
        <v>810</v>
      </c>
      <c r="E288">
        <v>10</v>
      </c>
    </row>
    <row r="289" spans="1:5">
      <c r="A289">
        <v>380</v>
      </c>
      <c r="B289" t="str">
        <f t="shared" si="4"/>
        <v>380---11</v>
      </c>
      <c r="C289" t="s">
        <v>4268</v>
      </c>
      <c r="D289" t="s">
        <v>812</v>
      </c>
      <c r="E289">
        <v>11</v>
      </c>
    </row>
    <row r="290" spans="1:5" ht="13.5" customHeight="1">
      <c r="A290">
        <v>380</v>
      </c>
      <c r="B290" t="str">
        <f t="shared" si="4"/>
        <v>380---12</v>
      </c>
      <c r="C290" t="s">
        <v>4276</v>
      </c>
      <c r="D290" t="s">
        <v>813</v>
      </c>
      <c r="E290">
        <v>12</v>
      </c>
    </row>
    <row r="291" spans="1:5" ht="13.5" customHeight="1">
      <c r="A291">
        <v>380</v>
      </c>
      <c r="B291" t="str">
        <f t="shared" si="4"/>
        <v>380---13</v>
      </c>
      <c r="C291" t="s">
        <v>4232</v>
      </c>
      <c r="D291" t="s">
        <v>809</v>
      </c>
      <c r="E291">
        <v>13</v>
      </c>
    </row>
    <row r="292" spans="1:5" ht="13.5" customHeight="1">
      <c r="A292">
        <v>380</v>
      </c>
      <c r="B292" t="str">
        <f t="shared" si="4"/>
        <v>380---14</v>
      </c>
      <c r="C292" t="s">
        <v>4242</v>
      </c>
      <c r="D292" t="s">
        <v>814</v>
      </c>
      <c r="E292">
        <v>14</v>
      </c>
    </row>
    <row r="293" spans="1:5" ht="13.5" customHeight="1">
      <c r="A293">
        <v>380</v>
      </c>
      <c r="B293" t="str">
        <f t="shared" si="4"/>
        <v>380---15</v>
      </c>
      <c r="C293" t="s">
        <v>4245</v>
      </c>
      <c r="D293" t="s">
        <v>815</v>
      </c>
      <c r="E293">
        <v>15</v>
      </c>
    </row>
    <row r="294" spans="1:5" ht="13.5" customHeight="1">
      <c r="A294">
        <v>380</v>
      </c>
      <c r="B294" t="str">
        <f t="shared" si="4"/>
        <v>380---16</v>
      </c>
      <c r="C294" t="s">
        <v>4249</v>
      </c>
      <c r="D294" t="s">
        <v>849</v>
      </c>
      <c r="E294">
        <v>16</v>
      </c>
    </row>
    <row r="295" spans="1:5" ht="13.5" customHeight="1">
      <c r="A295">
        <v>380</v>
      </c>
      <c r="B295" t="str">
        <f t="shared" si="4"/>
        <v>380---17</v>
      </c>
      <c r="C295" t="s">
        <v>5928</v>
      </c>
      <c r="D295" t="s">
        <v>1254</v>
      </c>
      <c r="E295">
        <v>17</v>
      </c>
    </row>
    <row r="296" spans="1:5" ht="13.5" customHeight="1">
      <c r="A296">
        <v>380</v>
      </c>
      <c r="B296" t="str">
        <f t="shared" si="4"/>
        <v>380---18</v>
      </c>
      <c r="C296" t="s">
        <v>727</v>
      </c>
      <c r="D296" t="s">
        <v>1308</v>
      </c>
      <c r="E296">
        <v>18</v>
      </c>
    </row>
    <row r="297" spans="1:5" ht="13.5" customHeight="1">
      <c r="A297">
        <v>380</v>
      </c>
      <c r="B297" t="str">
        <f t="shared" si="4"/>
        <v>380---19</v>
      </c>
      <c r="C297" t="s">
        <v>1070</v>
      </c>
      <c r="D297" t="s">
        <v>1219</v>
      </c>
      <c r="E297">
        <v>19</v>
      </c>
    </row>
    <row r="298" spans="1:5" ht="13.5" customHeight="1">
      <c r="A298">
        <v>380</v>
      </c>
      <c r="B298" t="str">
        <f t="shared" si="4"/>
        <v>380---20</v>
      </c>
      <c r="C298" t="s">
        <v>795</v>
      </c>
      <c r="D298" t="s">
        <v>1062</v>
      </c>
      <c r="E298">
        <v>20</v>
      </c>
    </row>
    <row r="299" spans="1:5" ht="13.5" customHeight="1">
      <c r="A299">
        <v>380</v>
      </c>
      <c r="B299" t="str">
        <f t="shared" si="4"/>
        <v>380---21</v>
      </c>
      <c r="C299" t="s">
        <v>729</v>
      </c>
      <c r="D299" t="s">
        <v>867</v>
      </c>
      <c r="E299">
        <v>21</v>
      </c>
    </row>
    <row r="300" spans="1:5" ht="13.5" customHeight="1">
      <c r="A300">
        <v>380</v>
      </c>
      <c r="B300" t="str">
        <f t="shared" si="4"/>
        <v>380---22</v>
      </c>
      <c r="C300" t="s">
        <v>1017</v>
      </c>
      <c r="D300" t="s">
        <v>796</v>
      </c>
      <c r="E300">
        <v>22</v>
      </c>
    </row>
    <row r="301" spans="1:5" ht="13.5" customHeight="1">
      <c r="A301">
        <v>380</v>
      </c>
      <c r="B301" t="str">
        <f t="shared" si="4"/>
        <v>380---23</v>
      </c>
      <c r="C301" t="s">
        <v>731</v>
      </c>
      <c r="D301" t="s">
        <v>800</v>
      </c>
      <c r="E301">
        <v>23</v>
      </c>
    </row>
    <row r="302" spans="1:5" ht="13.5" customHeight="1">
      <c r="A302">
        <v>380</v>
      </c>
      <c r="B302" t="str">
        <f t="shared" si="4"/>
        <v>380---24</v>
      </c>
      <c r="C302" t="s">
        <v>735</v>
      </c>
      <c r="D302" t="s">
        <v>744</v>
      </c>
      <c r="E302">
        <v>24</v>
      </c>
    </row>
    <row r="303" spans="1:5" ht="13.5" customHeight="1">
      <c r="A303">
        <v>380</v>
      </c>
      <c r="B303" t="str">
        <f t="shared" si="4"/>
        <v>380---25</v>
      </c>
      <c r="C303" t="s">
        <v>885</v>
      </c>
      <c r="D303" t="s">
        <v>814</v>
      </c>
      <c r="E303">
        <v>25</v>
      </c>
    </row>
    <row r="304" spans="1:5" ht="13.5" customHeight="1">
      <c r="A304">
        <v>380</v>
      </c>
      <c r="B304" t="str">
        <f t="shared" si="4"/>
        <v>380---26</v>
      </c>
      <c r="C304" t="s">
        <v>797</v>
      </c>
      <c r="D304" t="s">
        <v>1081</v>
      </c>
      <c r="E304">
        <v>26</v>
      </c>
    </row>
    <row r="305" spans="1:5" ht="13.5" customHeight="1">
      <c r="A305">
        <v>380</v>
      </c>
      <c r="B305" t="str">
        <f t="shared" si="4"/>
        <v>380---27</v>
      </c>
      <c r="C305" t="s">
        <v>743</v>
      </c>
      <c r="D305" t="s">
        <v>754</v>
      </c>
      <c r="E305">
        <v>27</v>
      </c>
    </row>
    <row r="306" spans="1:5" ht="13.5" customHeight="1">
      <c r="A306">
        <v>380</v>
      </c>
      <c r="B306" t="str">
        <f t="shared" si="4"/>
        <v>380---28</v>
      </c>
      <c r="C306" t="s">
        <v>745</v>
      </c>
      <c r="D306" t="s">
        <v>837</v>
      </c>
      <c r="E306">
        <v>28</v>
      </c>
    </row>
    <row r="307" spans="1:5" ht="13.5" customHeight="1">
      <c r="A307">
        <v>380</v>
      </c>
      <c r="B307" t="str">
        <f t="shared" si="4"/>
        <v>380---29</v>
      </c>
      <c r="C307" t="s">
        <v>987</v>
      </c>
      <c r="D307" t="s">
        <v>1263</v>
      </c>
      <c r="E307">
        <v>29</v>
      </c>
    </row>
    <row r="308" spans="1:5" ht="13.5" customHeight="1">
      <c r="A308">
        <v>380</v>
      </c>
      <c r="B308" t="str">
        <f t="shared" si="4"/>
        <v>380---30</v>
      </c>
      <c r="C308" t="s">
        <v>989</v>
      </c>
      <c r="D308" t="s">
        <v>738</v>
      </c>
      <c r="E308">
        <v>30</v>
      </c>
    </row>
    <row r="309" spans="1:5" ht="13.5" customHeight="1">
      <c r="A309">
        <v>380</v>
      </c>
      <c r="B309" t="str">
        <f t="shared" si="4"/>
        <v>380---31</v>
      </c>
      <c r="C309" t="s">
        <v>799</v>
      </c>
      <c r="D309" t="s">
        <v>809</v>
      </c>
      <c r="E309">
        <v>31</v>
      </c>
    </row>
    <row r="310" spans="1:5" ht="13.5" customHeight="1">
      <c r="A310">
        <v>380</v>
      </c>
      <c r="B310" t="str">
        <f t="shared" si="4"/>
        <v>380---32</v>
      </c>
      <c r="C310" t="s">
        <v>938</v>
      </c>
      <c r="D310" t="s">
        <v>859</v>
      </c>
      <c r="E310">
        <v>32</v>
      </c>
    </row>
    <row r="311" spans="1:5" ht="13.5" customHeight="1">
      <c r="A311">
        <v>380</v>
      </c>
      <c r="B311" t="str">
        <f t="shared" si="4"/>
        <v>380---33</v>
      </c>
      <c r="C311" t="s">
        <v>819</v>
      </c>
      <c r="D311" t="s">
        <v>756</v>
      </c>
      <c r="E311">
        <v>33</v>
      </c>
    </row>
    <row r="312" spans="1:5" ht="13.5" customHeight="1">
      <c r="A312">
        <v>380</v>
      </c>
      <c r="B312" t="str">
        <f t="shared" si="4"/>
        <v>380---34</v>
      </c>
      <c r="C312" t="s">
        <v>1019</v>
      </c>
      <c r="D312" t="s">
        <v>734</v>
      </c>
      <c r="E312">
        <v>34</v>
      </c>
    </row>
    <row r="313" spans="1:5" ht="13.5" customHeight="1">
      <c r="A313">
        <v>380</v>
      </c>
      <c r="B313" t="str">
        <f t="shared" si="4"/>
        <v>380---35</v>
      </c>
      <c r="C313" t="s">
        <v>1083</v>
      </c>
      <c r="D313" t="s">
        <v>844</v>
      </c>
      <c r="E313">
        <v>35</v>
      </c>
    </row>
    <row r="314" spans="1:5" ht="13.5" customHeight="1">
      <c r="A314">
        <v>380</v>
      </c>
      <c r="B314" t="str">
        <f t="shared" si="4"/>
        <v>380---36</v>
      </c>
      <c r="C314" t="s">
        <v>822</v>
      </c>
      <c r="D314" t="s">
        <v>833</v>
      </c>
      <c r="E314">
        <v>36</v>
      </c>
    </row>
    <row r="315" spans="1:5" ht="13.5" customHeight="1">
      <c r="A315">
        <v>380</v>
      </c>
      <c r="B315" t="str">
        <f t="shared" si="4"/>
        <v>380---37</v>
      </c>
      <c r="C315" t="s">
        <v>824</v>
      </c>
      <c r="D315" t="s">
        <v>752</v>
      </c>
      <c r="E315">
        <v>37</v>
      </c>
    </row>
    <row r="316" spans="1:5" ht="13.5" customHeight="1">
      <c r="A316">
        <v>380</v>
      </c>
      <c r="B316" t="str">
        <f t="shared" si="4"/>
        <v>380---38</v>
      </c>
      <c r="C316" t="s">
        <v>826</v>
      </c>
      <c r="D316" t="s">
        <v>1079</v>
      </c>
      <c r="E316">
        <v>38</v>
      </c>
    </row>
    <row r="317" spans="1:5" ht="13.5" customHeight="1">
      <c r="A317">
        <v>380</v>
      </c>
      <c r="B317" t="str">
        <f t="shared" si="4"/>
        <v>380---39</v>
      </c>
      <c r="C317" t="s">
        <v>1005</v>
      </c>
      <c r="D317" t="s">
        <v>1105</v>
      </c>
      <c r="E317">
        <v>39</v>
      </c>
    </row>
    <row r="318" spans="1:5" ht="13.5" customHeight="1">
      <c r="A318">
        <v>380</v>
      </c>
      <c r="B318" t="str">
        <f t="shared" si="4"/>
        <v>380---40</v>
      </c>
      <c r="C318" t="s">
        <v>828</v>
      </c>
      <c r="D318" t="s">
        <v>818</v>
      </c>
      <c r="E318">
        <v>40</v>
      </c>
    </row>
    <row r="319" spans="1:5" ht="13.5" customHeight="1">
      <c r="A319">
        <v>380</v>
      </c>
      <c r="B319" t="str">
        <f t="shared" si="4"/>
        <v>380---41</v>
      </c>
      <c r="C319" t="s">
        <v>940</v>
      </c>
      <c r="D319" t="s">
        <v>1239</v>
      </c>
      <c r="E319">
        <v>41</v>
      </c>
    </row>
    <row r="320" spans="1:5" ht="13.5" customHeight="1">
      <c r="A320">
        <v>380</v>
      </c>
      <c r="B320" t="str">
        <f t="shared" si="4"/>
        <v>380---42</v>
      </c>
      <c r="C320" t="s">
        <v>759</v>
      </c>
      <c r="D320" t="s">
        <v>823</v>
      </c>
      <c r="E320">
        <v>42</v>
      </c>
    </row>
    <row r="321" spans="1:5" ht="13.5" customHeight="1">
      <c r="A321">
        <v>380</v>
      </c>
      <c r="B321" t="str">
        <f t="shared" si="4"/>
        <v>380---43</v>
      </c>
      <c r="C321" t="s">
        <v>866</v>
      </c>
      <c r="D321" t="s">
        <v>831</v>
      </c>
      <c r="E321">
        <v>43</v>
      </c>
    </row>
    <row r="322" spans="1:5" ht="13.5" customHeight="1">
      <c r="A322">
        <v>380</v>
      </c>
      <c r="B322" t="str">
        <f t="shared" si="4"/>
        <v>380---44</v>
      </c>
      <c r="C322" t="s">
        <v>836</v>
      </c>
      <c r="D322" t="s">
        <v>835</v>
      </c>
      <c r="E322">
        <v>44</v>
      </c>
    </row>
    <row r="323" spans="1:5" ht="13.5" customHeight="1">
      <c r="A323">
        <v>380</v>
      </c>
      <c r="B323" t="str">
        <f t="shared" ref="B323:B386" si="5">A323&amp;"---"&amp;E323</f>
        <v>380---45</v>
      </c>
      <c r="C323" t="s">
        <v>801</v>
      </c>
      <c r="D323" t="s">
        <v>810</v>
      </c>
      <c r="E323">
        <v>45</v>
      </c>
    </row>
    <row r="324" spans="1:5" ht="13.5" customHeight="1">
      <c r="A324">
        <v>380</v>
      </c>
      <c r="B324" t="str">
        <f t="shared" si="5"/>
        <v>380---46</v>
      </c>
      <c r="C324" t="s">
        <v>868</v>
      </c>
      <c r="D324" t="s">
        <v>758</v>
      </c>
      <c r="E324">
        <v>46</v>
      </c>
    </row>
    <row r="325" spans="1:5" ht="13.5" customHeight="1">
      <c r="A325">
        <v>380</v>
      </c>
      <c r="B325" t="str">
        <f t="shared" si="5"/>
        <v>380---47</v>
      </c>
      <c r="C325" t="s">
        <v>803</v>
      </c>
      <c r="D325" t="s">
        <v>941</v>
      </c>
      <c r="E325">
        <v>47</v>
      </c>
    </row>
    <row r="326" spans="1:5" ht="13.5" customHeight="1">
      <c r="A326">
        <v>380</v>
      </c>
      <c r="B326" t="str">
        <f t="shared" si="5"/>
        <v>380---48</v>
      </c>
      <c r="C326" t="s">
        <v>969</v>
      </c>
      <c r="D326" t="s">
        <v>802</v>
      </c>
      <c r="E326">
        <v>48</v>
      </c>
    </row>
    <row r="327" spans="1:5" ht="13.5" customHeight="1">
      <c r="A327">
        <v>380</v>
      </c>
      <c r="B327" t="str">
        <f t="shared" si="5"/>
        <v>380---49</v>
      </c>
      <c r="C327" t="s">
        <v>1216</v>
      </c>
      <c r="D327" t="s">
        <v>1385</v>
      </c>
      <c r="E327">
        <v>49</v>
      </c>
    </row>
    <row r="328" spans="1:5" ht="13.5" customHeight="1">
      <c r="A328">
        <v>380</v>
      </c>
      <c r="B328" t="str">
        <f t="shared" si="5"/>
        <v>380---50</v>
      </c>
      <c r="C328" t="s">
        <v>894</v>
      </c>
      <c r="D328" t="s">
        <v>964</v>
      </c>
      <c r="E328">
        <v>50</v>
      </c>
    </row>
    <row r="329" spans="1:5" ht="13.5" customHeight="1">
      <c r="A329">
        <v>380</v>
      </c>
      <c r="B329" t="str">
        <f t="shared" si="5"/>
        <v>380---51</v>
      </c>
      <c r="C329" t="s">
        <v>1011</v>
      </c>
      <c r="D329" t="s">
        <v>856</v>
      </c>
      <c r="E329">
        <v>51</v>
      </c>
    </row>
    <row r="330" spans="1:5" ht="13.5" customHeight="1">
      <c r="A330">
        <v>380</v>
      </c>
      <c r="B330" t="str">
        <f t="shared" si="5"/>
        <v>380---52</v>
      </c>
      <c r="C330" t="s">
        <v>918</v>
      </c>
      <c r="D330" t="s">
        <v>865</v>
      </c>
      <c r="E330">
        <v>52</v>
      </c>
    </row>
    <row r="331" spans="1:5" ht="13.5" customHeight="1">
      <c r="A331">
        <v>380</v>
      </c>
      <c r="B331" t="str">
        <f t="shared" si="5"/>
        <v>380---53</v>
      </c>
      <c r="C331" t="s">
        <v>1134</v>
      </c>
      <c r="D331" t="s">
        <v>6232</v>
      </c>
      <c r="E331">
        <v>53</v>
      </c>
    </row>
    <row r="332" spans="1:5" ht="13.5" customHeight="1">
      <c r="A332">
        <v>380</v>
      </c>
      <c r="B332" t="str">
        <f t="shared" si="5"/>
        <v>380---54</v>
      </c>
      <c r="C332" t="s">
        <v>5912</v>
      </c>
      <c r="D332" t="s">
        <v>764</v>
      </c>
      <c r="E332">
        <v>54</v>
      </c>
    </row>
    <row r="333" spans="1:5" ht="13.5" customHeight="1">
      <c r="A333">
        <v>380</v>
      </c>
      <c r="B333" t="str">
        <f t="shared" si="5"/>
        <v>380---55</v>
      </c>
      <c r="C333" t="s">
        <v>5913</v>
      </c>
      <c r="D333" t="s">
        <v>1114</v>
      </c>
      <c r="E333">
        <v>55</v>
      </c>
    </row>
    <row r="334" spans="1:5" ht="13.5" customHeight="1">
      <c r="A334">
        <v>380</v>
      </c>
      <c r="B334" t="str">
        <f t="shared" si="5"/>
        <v>380---56</v>
      </c>
      <c r="C334" t="s">
        <v>5929</v>
      </c>
      <c r="D334" t="s">
        <v>813</v>
      </c>
      <c r="E334">
        <v>56</v>
      </c>
    </row>
    <row r="335" spans="1:5" ht="13.5" customHeight="1">
      <c r="A335">
        <v>380</v>
      </c>
      <c r="B335" t="str">
        <f t="shared" si="5"/>
        <v>380---57</v>
      </c>
      <c r="C335" t="s">
        <v>5925</v>
      </c>
      <c r="D335" t="s">
        <v>798</v>
      </c>
      <c r="E335">
        <v>57</v>
      </c>
    </row>
    <row r="336" spans="1:5" ht="13.5" customHeight="1">
      <c r="A336">
        <v>380</v>
      </c>
      <c r="B336" t="str">
        <f t="shared" si="5"/>
        <v>380---58</v>
      </c>
      <c r="C336" t="s">
        <v>5930</v>
      </c>
      <c r="D336" t="s">
        <v>821</v>
      </c>
      <c r="E336">
        <v>58</v>
      </c>
    </row>
    <row r="337" spans="1:5" ht="13.5" customHeight="1">
      <c r="A337">
        <v>380</v>
      </c>
      <c r="B337" t="str">
        <f t="shared" si="5"/>
        <v>380---59</v>
      </c>
      <c r="C337" t="s">
        <v>5915</v>
      </c>
      <c r="D337" t="s">
        <v>772</v>
      </c>
      <c r="E337">
        <v>59</v>
      </c>
    </row>
    <row r="338" spans="1:5" ht="13.5" customHeight="1">
      <c r="A338">
        <v>380</v>
      </c>
      <c r="B338" t="str">
        <f t="shared" si="5"/>
        <v>380---60</v>
      </c>
      <c r="C338" t="s">
        <v>5926</v>
      </c>
      <c r="D338" t="s">
        <v>843</v>
      </c>
      <c r="E338">
        <v>60</v>
      </c>
    </row>
    <row r="339" spans="1:5" ht="13.5" customHeight="1">
      <c r="A339">
        <v>380</v>
      </c>
      <c r="B339" t="str">
        <f t="shared" si="5"/>
        <v>380---61</v>
      </c>
      <c r="C339" t="s">
        <v>5917</v>
      </c>
      <c r="D339" t="s">
        <v>789</v>
      </c>
      <c r="E339">
        <v>61</v>
      </c>
    </row>
    <row r="340" spans="1:5" ht="13.5" customHeight="1">
      <c r="A340">
        <v>380</v>
      </c>
      <c r="B340" t="str">
        <f t="shared" si="5"/>
        <v>380---62</v>
      </c>
      <c r="C340" t="s">
        <v>5918</v>
      </c>
      <c r="D340" t="s">
        <v>770</v>
      </c>
      <c r="E340">
        <v>62</v>
      </c>
    </row>
    <row r="341" spans="1:5" ht="13.5" customHeight="1">
      <c r="A341">
        <v>380</v>
      </c>
      <c r="B341" t="str">
        <f t="shared" si="5"/>
        <v>380---63</v>
      </c>
      <c r="C341" t="s">
        <v>5931</v>
      </c>
      <c r="D341" t="s">
        <v>1044</v>
      </c>
      <c r="E341">
        <v>63</v>
      </c>
    </row>
    <row r="342" spans="1:5" ht="13.5" customHeight="1">
      <c r="A342">
        <v>380</v>
      </c>
      <c r="B342" t="str">
        <f t="shared" si="5"/>
        <v>380---64</v>
      </c>
      <c r="C342" t="s">
        <v>5932</v>
      </c>
      <c r="D342" t="s">
        <v>846</v>
      </c>
      <c r="E342">
        <v>64</v>
      </c>
    </row>
    <row r="343" spans="1:5" ht="13.5" customHeight="1">
      <c r="A343">
        <v>380</v>
      </c>
      <c r="B343" t="str">
        <f t="shared" si="5"/>
        <v>380---65</v>
      </c>
      <c r="C343" t="s">
        <v>5933</v>
      </c>
      <c r="D343" t="s">
        <v>855</v>
      </c>
      <c r="E343">
        <v>65</v>
      </c>
    </row>
    <row r="344" spans="1:5" ht="13.5" customHeight="1">
      <c r="A344">
        <v>380</v>
      </c>
      <c r="B344" t="str">
        <f t="shared" si="5"/>
        <v>380---66</v>
      </c>
      <c r="C344" t="s">
        <v>5940</v>
      </c>
      <c r="D344" t="s">
        <v>1310</v>
      </c>
      <c r="E344">
        <v>66</v>
      </c>
    </row>
    <row r="345" spans="1:5" ht="13.5" customHeight="1">
      <c r="A345">
        <v>380</v>
      </c>
      <c r="B345" t="str">
        <f t="shared" si="5"/>
        <v>380---67</v>
      </c>
      <c r="C345" t="s">
        <v>5934</v>
      </c>
      <c r="D345" t="s">
        <v>829</v>
      </c>
      <c r="E345">
        <v>67</v>
      </c>
    </row>
    <row r="346" spans="1:5" ht="13.5" customHeight="1">
      <c r="A346">
        <v>380</v>
      </c>
      <c r="B346" t="str">
        <f t="shared" si="5"/>
        <v>380---68</v>
      </c>
      <c r="C346" t="s">
        <v>5935</v>
      </c>
      <c r="D346" t="s">
        <v>816</v>
      </c>
      <c r="E346">
        <v>68</v>
      </c>
    </row>
    <row r="347" spans="1:5" ht="13.5" customHeight="1">
      <c r="A347">
        <v>380</v>
      </c>
      <c r="B347" t="str">
        <f t="shared" si="5"/>
        <v>380---69</v>
      </c>
      <c r="C347" t="s">
        <v>5936</v>
      </c>
      <c r="D347" t="s">
        <v>845</v>
      </c>
      <c r="E347">
        <v>69</v>
      </c>
    </row>
    <row r="348" spans="1:5" ht="13.5" customHeight="1">
      <c r="A348">
        <v>380</v>
      </c>
      <c r="B348" t="str">
        <f t="shared" si="5"/>
        <v>380---70</v>
      </c>
      <c r="C348" t="s">
        <v>5937</v>
      </c>
      <c r="D348" t="s">
        <v>849</v>
      </c>
      <c r="E348">
        <v>70</v>
      </c>
    </row>
    <row r="349" spans="1:5" ht="13.5" customHeight="1">
      <c r="A349">
        <v>380</v>
      </c>
      <c r="B349" t="str">
        <f t="shared" si="5"/>
        <v>380---71</v>
      </c>
      <c r="C349" t="s">
        <v>5938</v>
      </c>
      <c r="D349" t="s">
        <v>851</v>
      </c>
      <c r="E349">
        <v>71</v>
      </c>
    </row>
    <row r="350" spans="1:5" ht="13.5" customHeight="1">
      <c r="A350">
        <v>380</v>
      </c>
      <c r="B350" t="str">
        <f t="shared" si="5"/>
        <v>380---72</v>
      </c>
      <c r="C350" t="s">
        <v>5941</v>
      </c>
      <c r="D350" t="s">
        <v>861</v>
      </c>
      <c r="E350">
        <v>72</v>
      </c>
    </row>
    <row r="351" spans="1:5" ht="13.5" customHeight="1">
      <c r="A351">
        <v>380</v>
      </c>
      <c r="B351" t="str">
        <f t="shared" si="5"/>
        <v>380---73</v>
      </c>
      <c r="C351" t="s">
        <v>5924</v>
      </c>
      <c r="D351" t="s">
        <v>726</v>
      </c>
      <c r="E351">
        <v>73</v>
      </c>
    </row>
    <row r="352" spans="1:5" ht="13.5" customHeight="1">
      <c r="A352">
        <v>380</v>
      </c>
      <c r="B352" t="str">
        <f t="shared" si="5"/>
        <v>380---74</v>
      </c>
      <c r="C352" t="s">
        <v>5942</v>
      </c>
      <c r="D352" t="s">
        <v>1400</v>
      </c>
      <c r="E352">
        <v>74</v>
      </c>
    </row>
    <row r="353" spans="1:5" ht="13.5" customHeight="1">
      <c r="A353">
        <v>380</v>
      </c>
      <c r="B353" t="str">
        <f t="shared" si="5"/>
        <v>380---75</v>
      </c>
      <c r="C353" t="s">
        <v>5943</v>
      </c>
      <c r="D353" t="s">
        <v>976</v>
      </c>
      <c r="E353">
        <v>75</v>
      </c>
    </row>
    <row r="354" spans="1:5" ht="13.5" customHeight="1">
      <c r="A354" t="s">
        <v>4302</v>
      </c>
      <c r="B354" t="str">
        <f t="shared" si="5"/>
        <v>F-4---1</v>
      </c>
      <c r="C354" t="s">
        <v>4216</v>
      </c>
      <c r="D354" t="s">
        <v>713</v>
      </c>
      <c r="E354">
        <v>1</v>
      </c>
    </row>
    <row r="355" spans="1:5" ht="13.5" customHeight="1">
      <c r="A355" t="s">
        <v>4302</v>
      </c>
      <c r="B355" t="str">
        <f t="shared" si="5"/>
        <v>F-4---2</v>
      </c>
      <c r="C355" t="s">
        <v>4216</v>
      </c>
      <c r="D355" t="s">
        <v>872</v>
      </c>
      <c r="E355">
        <v>2</v>
      </c>
    </row>
    <row r="356" spans="1:5" ht="13.5" customHeight="1">
      <c r="A356" t="s">
        <v>4302</v>
      </c>
      <c r="B356" t="str">
        <f t="shared" si="5"/>
        <v>F-4---3</v>
      </c>
      <c r="C356" t="s">
        <v>4217</v>
      </c>
      <c r="D356" t="s">
        <v>873</v>
      </c>
      <c r="E356">
        <v>3</v>
      </c>
    </row>
    <row r="357" spans="1:5" ht="13.5" customHeight="1">
      <c r="A357" t="s">
        <v>4302</v>
      </c>
      <c r="B357" t="str">
        <f t="shared" si="5"/>
        <v>F-4---4</v>
      </c>
      <c r="C357" t="s">
        <v>4279</v>
      </c>
      <c r="D357" t="s">
        <v>874</v>
      </c>
      <c r="E357">
        <v>4</v>
      </c>
    </row>
    <row r="358" spans="1:5" ht="13.5" customHeight="1">
      <c r="A358" t="s">
        <v>4302</v>
      </c>
      <c r="B358" t="str">
        <f t="shared" si="5"/>
        <v>F-4---5</v>
      </c>
      <c r="C358" t="s">
        <v>4219</v>
      </c>
      <c r="D358" t="s">
        <v>876</v>
      </c>
      <c r="E358">
        <v>5</v>
      </c>
    </row>
    <row r="359" spans="1:5" ht="13.5" customHeight="1">
      <c r="A359" t="s">
        <v>4302</v>
      </c>
      <c r="B359" t="str">
        <f t="shared" si="5"/>
        <v>F-4---6</v>
      </c>
      <c r="C359" t="s">
        <v>4271</v>
      </c>
      <c r="D359" t="s">
        <v>842</v>
      </c>
      <c r="E359">
        <v>6</v>
      </c>
    </row>
    <row r="360" spans="1:5" ht="13.5" customHeight="1">
      <c r="A360" t="s">
        <v>4302</v>
      </c>
      <c r="B360" t="str">
        <f t="shared" si="5"/>
        <v>F-4---7</v>
      </c>
      <c r="C360" t="s">
        <v>4220</v>
      </c>
      <c r="D360" t="s">
        <v>877</v>
      </c>
      <c r="E360">
        <v>7</v>
      </c>
    </row>
    <row r="361" spans="1:5" ht="13.5" customHeight="1">
      <c r="A361" t="s">
        <v>4302</v>
      </c>
      <c r="B361" t="str">
        <f t="shared" si="5"/>
        <v>F-4---8</v>
      </c>
      <c r="C361" t="s">
        <v>4270</v>
      </c>
      <c r="D361" t="s">
        <v>738</v>
      </c>
      <c r="E361">
        <v>8</v>
      </c>
    </row>
    <row r="362" spans="1:5" ht="13.5" customHeight="1">
      <c r="A362" t="s">
        <v>4302</v>
      </c>
      <c r="B362" t="str">
        <f t="shared" si="5"/>
        <v>F-4---9</v>
      </c>
      <c r="C362" t="s">
        <v>4222</v>
      </c>
      <c r="D362" t="s">
        <v>880</v>
      </c>
      <c r="E362">
        <v>9</v>
      </c>
    </row>
    <row r="363" spans="1:5" ht="13.5" customHeight="1">
      <c r="A363" t="s">
        <v>4302</v>
      </c>
      <c r="B363" t="str">
        <f t="shared" si="5"/>
        <v>F-4---10</v>
      </c>
      <c r="C363" t="s">
        <v>4268</v>
      </c>
      <c r="D363" t="s">
        <v>878</v>
      </c>
      <c r="E363">
        <v>10</v>
      </c>
    </row>
    <row r="364" spans="1:5" ht="13.5" customHeight="1">
      <c r="A364" t="s">
        <v>4302</v>
      </c>
      <c r="B364" t="str">
        <f t="shared" si="5"/>
        <v>F-4---11</v>
      </c>
      <c r="C364" t="s">
        <v>4224</v>
      </c>
      <c r="D364" t="s">
        <v>1282</v>
      </c>
      <c r="E364">
        <v>11</v>
      </c>
    </row>
    <row r="365" spans="1:5" ht="13.5" customHeight="1">
      <c r="A365" t="s">
        <v>4302</v>
      </c>
      <c r="B365" t="str">
        <f t="shared" si="5"/>
        <v>F-4---12</v>
      </c>
      <c r="C365" t="s">
        <v>4276</v>
      </c>
      <c r="D365" t="s">
        <v>879</v>
      </c>
      <c r="E365">
        <v>12</v>
      </c>
    </row>
    <row r="366" spans="1:5" ht="13.5" customHeight="1">
      <c r="A366" t="s">
        <v>4302</v>
      </c>
      <c r="B366" t="str">
        <f t="shared" si="5"/>
        <v>F-4---13</v>
      </c>
      <c r="C366" t="s">
        <v>4226</v>
      </c>
      <c r="D366" t="s">
        <v>881</v>
      </c>
      <c r="E366">
        <v>13</v>
      </c>
    </row>
    <row r="367" spans="1:5" ht="13.5" customHeight="1">
      <c r="A367" t="s">
        <v>4302</v>
      </c>
      <c r="B367" t="str">
        <f t="shared" si="5"/>
        <v>F-4---14</v>
      </c>
      <c r="C367" t="s">
        <v>4231</v>
      </c>
      <c r="D367" t="s">
        <v>778</v>
      </c>
      <c r="E367">
        <v>14</v>
      </c>
    </row>
    <row r="368" spans="1:5" ht="13.5" customHeight="1">
      <c r="A368" t="s">
        <v>4302</v>
      </c>
      <c r="B368" t="str">
        <f t="shared" si="5"/>
        <v>F-4---15</v>
      </c>
      <c r="C368" t="s">
        <v>5911</v>
      </c>
      <c r="D368" t="s">
        <v>898</v>
      </c>
      <c r="E368">
        <v>15</v>
      </c>
    </row>
    <row r="369" spans="1:5" ht="13.5" customHeight="1">
      <c r="A369" t="s">
        <v>4302</v>
      </c>
      <c r="B369" t="str">
        <f t="shared" si="5"/>
        <v>F-4---16</v>
      </c>
      <c r="C369" t="s">
        <v>5911</v>
      </c>
      <c r="D369" t="s">
        <v>899</v>
      </c>
      <c r="E369">
        <v>16</v>
      </c>
    </row>
    <row r="370" spans="1:5">
      <c r="A370" t="s">
        <v>4302</v>
      </c>
      <c r="B370" t="str">
        <f t="shared" si="5"/>
        <v>F-4---17</v>
      </c>
      <c r="C370" t="s">
        <v>5911</v>
      </c>
      <c r="D370" t="s">
        <v>900</v>
      </c>
      <c r="E370">
        <v>17</v>
      </c>
    </row>
    <row r="371" spans="1:5">
      <c r="A371" t="s">
        <v>4302</v>
      </c>
      <c r="B371" t="str">
        <f t="shared" si="5"/>
        <v>F-4---18</v>
      </c>
      <c r="C371" t="s">
        <v>5911</v>
      </c>
      <c r="D371" t="s">
        <v>902</v>
      </c>
      <c r="E371">
        <v>18</v>
      </c>
    </row>
    <row r="372" spans="1:5" ht="13.5" customHeight="1">
      <c r="A372" t="s">
        <v>4302</v>
      </c>
      <c r="B372" t="str">
        <f t="shared" si="5"/>
        <v>F-4---19</v>
      </c>
      <c r="C372" t="s">
        <v>5911</v>
      </c>
      <c r="D372" t="s">
        <v>905</v>
      </c>
      <c r="E372">
        <v>19</v>
      </c>
    </row>
    <row r="373" spans="1:5" ht="13.5" customHeight="1">
      <c r="A373" t="s">
        <v>4302</v>
      </c>
      <c r="B373" t="str">
        <f t="shared" si="5"/>
        <v>F-4---20</v>
      </c>
      <c r="C373" t="s">
        <v>5911</v>
      </c>
      <c r="D373" t="s">
        <v>907</v>
      </c>
      <c r="E373">
        <v>20</v>
      </c>
    </row>
    <row r="374" spans="1:5" ht="13.5" customHeight="1">
      <c r="A374" t="s">
        <v>4302</v>
      </c>
      <c r="B374" t="str">
        <f t="shared" si="5"/>
        <v>F-4---21</v>
      </c>
      <c r="C374" t="s">
        <v>5911</v>
      </c>
      <c r="D374" t="s">
        <v>908</v>
      </c>
      <c r="E374">
        <v>21</v>
      </c>
    </row>
    <row r="375" spans="1:5" ht="13.5" customHeight="1">
      <c r="A375" t="s">
        <v>4302</v>
      </c>
      <c r="B375" t="str">
        <f t="shared" si="5"/>
        <v>F-4---22</v>
      </c>
      <c r="C375" t="s">
        <v>5911</v>
      </c>
      <c r="D375" t="s">
        <v>909</v>
      </c>
      <c r="E375">
        <v>22</v>
      </c>
    </row>
    <row r="376" spans="1:5" ht="13.5" customHeight="1">
      <c r="A376" t="s">
        <v>4302</v>
      </c>
      <c r="B376" t="str">
        <f t="shared" si="5"/>
        <v>F-4---23</v>
      </c>
      <c r="C376" t="s">
        <v>5911</v>
      </c>
      <c r="D376" t="s">
        <v>910</v>
      </c>
      <c r="E376">
        <v>23</v>
      </c>
    </row>
    <row r="377" spans="1:5" ht="13.5" customHeight="1">
      <c r="A377" t="s">
        <v>4302</v>
      </c>
      <c r="B377" t="str">
        <f t="shared" si="5"/>
        <v>F-4---24</v>
      </c>
      <c r="C377" t="s">
        <v>5911</v>
      </c>
      <c r="D377" t="s">
        <v>6239</v>
      </c>
      <c r="E377">
        <v>24</v>
      </c>
    </row>
    <row r="378" spans="1:5" ht="13.5" customHeight="1">
      <c r="A378" t="s">
        <v>4302</v>
      </c>
      <c r="B378" t="str">
        <f t="shared" si="5"/>
        <v>F-4---25</v>
      </c>
      <c r="C378" t="s">
        <v>5928</v>
      </c>
      <c r="D378" t="s">
        <v>1254</v>
      </c>
      <c r="E378">
        <v>25</v>
      </c>
    </row>
    <row r="379" spans="1:5" ht="13.5" customHeight="1">
      <c r="A379" t="s">
        <v>4302</v>
      </c>
      <c r="B379" t="str">
        <f t="shared" si="5"/>
        <v>F-4---26</v>
      </c>
      <c r="C379" t="s">
        <v>727</v>
      </c>
      <c r="D379" t="s">
        <v>1308</v>
      </c>
      <c r="E379">
        <v>26</v>
      </c>
    </row>
    <row r="380" spans="1:5" ht="13.5" customHeight="1">
      <c r="A380" t="s">
        <v>4302</v>
      </c>
      <c r="B380" t="str">
        <f t="shared" si="5"/>
        <v>F-4---27</v>
      </c>
      <c r="C380" t="s">
        <v>1072</v>
      </c>
      <c r="D380" t="s">
        <v>1220</v>
      </c>
      <c r="E380">
        <v>27</v>
      </c>
    </row>
    <row r="381" spans="1:5" ht="13.5" customHeight="1">
      <c r="A381" t="s">
        <v>4302</v>
      </c>
      <c r="B381" t="str">
        <f t="shared" si="5"/>
        <v>F-4---28</v>
      </c>
      <c r="C381" t="s">
        <v>797</v>
      </c>
      <c r="D381" t="s">
        <v>1081</v>
      </c>
      <c r="E381">
        <v>28</v>
      </c>
    </row>
    <row r="382" spans="1:5" ht="13.5" customHeight="1">
      <c r="A382" t="s">
        <v>4302</v>
      </c>
      <c r="B382" t="str">
        <f t="shared" si="5"/>
        <v>F-4---29</v>
      </c>
      <c r="C382" t="s">
        <v>743</v>
      </c>
      <c r="D382" t="s">
        <v>754</v>
      </c>
      <c r="E382">
        <v>29</v>
      </c>
    </row>
    <row r="383" spans="1:5" ht="13.5" customHeight="1">
      <c r="A383" t="s">
        <v>4302</v>
      </c>
      <c r="B383" t="str">
        <f t="shared" si="5"/>
        <v>F-4---30</v>
      </c>
      <c r="C383" t="s">
        <v>987</v>
      </c>
      <c r="D383" t="s">
        <v>1263</v>
      </c>
      <c r="E383">
        <v>30</v>
      </c>
    </row>
    <row r="384" spans="1:5" ht="13.5" customHeight="1">
      <c r="A384" t="s">
        <v>4302</v>
      </c>
      <c r="B384" t="str">
        <f t="shared" si="5"/>
        <v>F-4---31</v>
      </c>
      <c r="C384" t="s">
        <v>989</v>
      </c>
      <c r="D384" t="s">
        <v>738</v>
      </c>
      <c r="E384">
        <v>31</v>
      </c>
    </row>
    <row r="385" spans="1:5" ht="13.5" customHeight="1">
      <c r="A385" t="s">
        <v>4302</v>
      </c>
      <c r="B385" t="str">
        <f t="shared" si="5"/>
        <v>F-4---32</v>
      </c>
      <c r="C385" t="s">
        <v>747</v>
      </c>
      <c r="D385" t="s">
        <v>1154</v>
      </c>
      <c r="E385">
        <v>32</v>
      </c>
    </row>
    <row r="386" spans="1:5" ht="13.5" customHeight="1">
      <c r="A386" t="s">
        <v>4302</v>
      </c>
      <c r="B386" t="str">
        <f t="shared" si="5"/>
        <v>F-4---33</v>
      </c>
      <c r="C386" t="s">
        <v>819</v>
      </c>
      <c r="D386" t="s">
        <v>756</v>
      </c>
      <c r="E386">
        <v>33</v>
      </c>
    </row>
    <row r="387" spans="1:5" ht="13.5" customHeight="1">
      <c r="A387" t="s">
        <v>4302</v>
      </c>
      <c r="B387" t="str">
        <f t="shared" ref="B387:B450" si="6">A387&amp;"---"&amp;E387</f>
        <v>F-4---34</v>
      </c>
      <c r="C387" t="s">
        <v>1074</v>
      </c>
      <c r="D387" t="s">
        <v>880</v>
      </c>
      <c r="E387">
        <v>34</v>
      </c>
    </row>
    <row r="388" spans="1:5" ht="13.5" customHeight="1">
      <c r="A388" t="s">
        <v>4302</v>
      </c>
      <c r="B388" t="str">
        <f t="shared" si="6"/>
        <v>F-4---35</v>
      </c>
      <c r="C388" t="s">
        <v>820</v>
      </c>
      <c r="D388" t="s">
        <v>882</v>
      </c>
      <c r="E388">
        <v>35</v>
      </c>
    </row>
    <row r="389" spans="1:5" ht="13.5" customHeight="1">
      <c r="A389" t="s">
        <v>4302</v>
      </c>
      <c r="B389" t="str">
        <f t="shared" si="6"/>
        <v>F-4---36</v>
      </c>
      <c r="C389" t="s">
        <v>751</v>
      </c>
      <c r="D389" t="s">
        <v>1281</v>
      </c>
      <c r="E389">
        <v>36</v>
      </c>
    </row>
    <row r="390" spans="1:5" ht="13.5" customHeight="1">
      <c r="A390" t="s">
        <v>4302</v>
      </c>
      <c r="B390" t="str">
        <f t="shared" si="6"/>
        <v>F-4---37</v>
      </c>
      <c r="C390" t="s">
        <v>824</v>
      </c>
      <c r="D390" t="s">
        <v>752</v>
      </c>
      <c r="E390">
        <v>37</v>
      </c>
    </row>
    <row r="391" spans="1:5" ht="13.5" customHeight="1">
      <c r="A391" t="s">
        <v>4302</v>
      </c>
      <c r="B391" t="str">
        <f t="shared" si="6"/>
        <v>F-4---38</v>
      </c>
      <c r="C391" t="s">
        <v>1005</v>
      </c>
      <c r="D391" t="s">
        <v>1105</v>
      </c>
      <c r="E391">
        <v>38</v>
      </c>
    </row>
    <row r="392" spans="1:5" ht="13.5" customHeight="1">
      <c r="A392" t="s">
        <v>4302</v>
      </c>
      <c r="B392" t="str">
        <f t="shared" si="6"/>
        <v>F-4---39</v>
      </c>
      <c r="C392" t="s">
        <v>828</v>
      </c>
      <c r="D392" t="s">
        <v>818</v>
      </c>
      <c r="E392">
        <v>39</v>
      </c>
    </row>
    <row r="393" spans="1:5" ht="13.5" customHeight="1">
      <c r="A393" t="s">
        <v>4302</v>
      </c>
      <c r="B393" t="str">
        <f t="shared" si="6"/>
        <v>F-4---40</v>
      </c>
      <c r="C393" t="s">
        <v>757</v>
      </c>
      <c r="D393" t="s">
        <v>1272</v>
      </c>
      <c r="E393">
        <v>40</v>
      </c>
    </row>
    <row r="394" spans="1:5" ht="13.5" customHeight="1">
      <c r="A394" t="s">
        <v>4302</v>
      </c>
      <c r="B394" t="str">
        <f t="shared" si="6"/>
        <v>F-4---41</v>
      </c>
      <c r="C394" t="s">
        <v>940</v>
      </c>
      <c r="D394" t="s">
        <v>1239</v>
      </c>
      <c r="E394">
        <v>41</v>
      </c>
    </row>
    <row r="395" spans="1:5" ht="13.5" customHeight="1">
      <c r="A395" t="s">
        <v>4302</v>
      </c>
      <c r="B395" t="str">
        <f t="shared" si="6"/>
        <v>F-4---42</v>
      </c>
      <c r="C395" t="s">
        <v>759</v>
      </c>
      <c r="D395" t="s">
        <v>823</v>
      </c>
      <c r="E395">
        <v>42</v>
      </c>
    </row>
    <row r="396" spans="1:5" ht="13.5" customHeight="1">
      <c r="A396" t="s">
        <v>4302</v>
      </c>
      <c r="B396" t="str">
        <f t="shared" si="6"/>
        <v>F-4---43</v>
      </c>
      <c r="C396" t="s">
        <v>890</v>
      </c>
      <c r="D396" t="s">
        <v>911</v>
      </c>
      <c r="E396">
        <v>43</v>
      </c>
    </row>
    <row r="397" spans="1:5" ht="13.5" customHeight="1">
      <c r="A397" t="s">
        <v>4302</v>
      </c>
      <c r="B397" t="str">
        <f t="shared" si="6"/>
        <v>F-4---44</v>
      </c>
      <c r="C397" t="s">
        <v>866</v>
      </c>
      <c r="D397" t="s">
        <v>831</v>
      </c>
      <c r="E397">
        <v>44</v>
      </c>
    </row>
    <row r="398" spans="1:5" ht="13.5" customHeight="1">
      <c r="A398" t="s">
        <v>4302</v>
      </c>
      <c r="B398" t="str">
        <f t="shared" si="6"/>
        <v>F-4---45</v>
      </c>
      <c r="C398" t="s">
        <v>868</v>
      </c>
      <c r="D398" t="s">
        <v>758</v>
      </c>
      <c r="E398">
        <v>45</v>
      </c>
    </row>
    <row r="399" spans="1:5" ht="13.5" customHeight="1">
      <c r="A399" t="s">
        <v>4302</v>
      </c>
      <c r="B399" t="str">
        <f t="shared" si="6"/>
        <v>F-4---46</v>
      </c>
      <c r="C399" t="s">
        <v>894</v>
      </c>
      <c r="D399" t="s">
        <v>964</v>
      </c>
      <c r="E399">
        <v>46</v>
      </c>
    </row>
    <row r="400" spans="1:5" ht="13.5" customHeight="1">
      <c r="A400" t="s">
        <v>4302</v>
      </c>
      <c r="B400" t="str">
        <f t="shared" si="6"/>
        <v>F-4---47</v>
      </c>
      <c r="C400" t="s">
        <v>5913</v>
      </c>
      <c r="D400" t="s">
        <v>1114</v>
      </c>
      <c r="E400">
        <v>47</v>
      </c>
    </row>
    <row r="401" spans="1:5" ht="13.5" customHeight="1">
      <c r="A401" t="s">
        <v>4302</v>
      </c>
      <c r="B401" t="str">
        <f t="shared" si="6"/>
        <v>F-4---48</v>
      </c>
      <c r="C401" t="s">
        <v>5945</v>
      </c>
      <c r="D401" t="s">
        <v>881</v>
      </c>
      <c r="E401">
        <v>48</v>
      </c>
    </row>
    <row r="402" spans="1:5" ht="13.5" customHeight="1">
      <c r="A402" t="s">
        <v>4302</v>
      </c>
      <c r="B402" t="str">
        <f t="shared" si="6"/>
        <v>F-4---49</v>
      </c>
      <c r="C402" t="s">
        <v>5946</v>
      </c>
      <c r="D402" t="s">
        <v>893</v>
      </c>
      <c r="E402">
        <v>49</v>
      </c>
    </row>
    <row r="403" spans="1:5" ht="13.5" customHeight="1">
      <c r="A403" t="s">
        <v>4302</v>
      </c>
      <c r="B403" t="str">
        <f t="shared" si="6"/>
        <v>F-4---50</v>
      </c>
      <c r="C403" t="s">
        <v>5947</v>
      </c>
      <c r="D403" t="s">
        <v>884</v>
      </c>
      <c r="E403">
        <v>50</v>
      </c>
    </row>
    <row r="404" spans="1:5" ht="13.5" customHeight="1">
      <c r="A404" t="s">
        <v>4302</v>
      </c>
      <c r="B404" t="str">
        <f t="shared" si="6"/>
        <v>F-4---51</v>
      </c>
      <c r="C404" t="s">
        <v>5948</v>
      </c>
      <c r="D404" t="s">
        <v>886</v>
      </c>
      <c r="E404">
        <v>51</v>
      </c>
    </row>
    <row r="405" spans="1:5" ht="13.5" customHeight="1">
      <c r="A405" t="s">
        <v>4302</v>
      </c>
      <c r="B405" t="str">
        <f t="shared" si="6"/>
        <v>F-4---52</v>
      </c>
      <c r="C405" t="s">
        <v>5949</v>
      </c>
      <c r="D405" t="s">
        <v>895</v>
      </c>
      <c r="E405">
        <v>52</v>
      </c>
    </row>
    <row r="406" spans="1:5" ht="13.5" customHeight="1">
      <c r="A406" t="s">
        <v>4302</v>
      </c>
      <c r="B406" t="str">
        <f t="shared" si="6"/>
        <v>F-4---53</v>
      </c>
      <c r="C406" t="s">
        <v>5915</v>
      </c>
      <c r="D406" t="s">
        <v>772</v>
      </c>
      <c r="E406">
        <v>53</v>
      </c>
    </row>
    <row r="407" spans="1:5" ht="13.5" customHeight="1">
      <c r="A407" t="s">
        <v>4302</v>
      </c>
      <c r="B407" t="str">
        <f t="shared" si="6"/>
        <v>F-4---54</v>
      </c>
      <c r="C407" t="s">
        <v>5917</v>
      </c>
      <c r="D407" t="s">
        <v>789</v>
      </c>
      <c r="E407">
        <v>54</v>
      </c>
    </row>
    <row r="408" spans="1:5" ht="13.5" customHeight="1">
      <c r="A408" t="s">
        <v>4302</v>
      </c>
      <c r="B408" t="str">
        <f t="shared" si="6"/>
        <v>F-4---55</v>
      </c>
      <c r="C408" t="s">
        <v>5918</v>
      </c>
      <c r="D408" t="s">
        <v>770</v>
      </c>
      <c r="E408">
        <v>55</v>
      </c>
    </row>
    <row r="409" spans="1:5" ht="13.5" customHeight="1">
      <c r="A409" t="s">
        <v>4302</v>
      </c>
      <c r="B409" t="str">
        <f t="shared" si="6"/>
        <v>F-4---56</v>
      </c>
      <c r="C409" t="s">
        <v>5931</v>
      </c>
      <c r="D409" t="s">
        <v>1044</v>
      </c>
      <c r="E409">
        <v>56</v>
      </c>
    </row>
    <row r="410" spans="1:5" ht="13.5" customHeight="1">
      <c r="A410" t="s">
        <v>4302</v>
      </c>
      <c r="B410" t="str">
        <f t="shared" si="6"/>
        <v>F-4---57</v>
      </c>
      <c r="C410" t="s">
        <v>5950</v>
      </c>
      <c r="D410" t="s">
        <v>906</v>
      </c>
      <c r="E410">
        <v>57</v>
      </c>
    </row>
    <row r="411" spans="1:5" ht="13.5" customHeight="1">
      <c r="A411" t="s">
        <v>4302</v>
      </c>
      <c r="B411" t="str">
        <f t="shared" si="6"/>
        <v>F-4---58</v>
      </c>
      <c r="C411" t="s">
        <v>5951</v>
      </c>
      <c r="D411" t="s">
        <v>879</v>
      </c>
      <c r="E411">
        <v>58</v>
      </c>
    </row>
    <row r="412" spans="1:5" ht="13.5" customHeight="1">
      <c r="A412" t="s">
        <v>4302</v>
      </c>
      <c r="B412" t="str">
        <f t="shared" si="6"/>
        <v>F-4---59</v>
      </c>
      <c r="C412" t="s">
        <v>5952</v>
      </c>
      <c r="D412" t="s">
        <v>891</v>
      </c>
      <c r="E412">
        <v>59</v>
      </c>
    </row>
    <row r="413" spans="1:5" ht="13.5" customHeight="1">
      <c r="A413" t="s">
        <v>4302</v>
      </c>
      <c r="B413" t="str">
        <f t="shared" si="6"/>
        <v>F-4---60</v>
      </c>
      <c r="C413" t="s">
        <v>5953</v>
      </c>
      <c r="D413" t="s">
        <v>912</v>
      </c>
      <c r="E413">
        <v>60</v>
      </c>
    </row>
    <row r="414" spans="1:5" ht="13.5" customHeight="1">
      <c r="A414" t="s">
        <v>4302</v>
      </c>
      <c r="B414" t="str">
        <f t="shared" si="6"/>
        <v>F-4---61</v>
      </c>
      <c r="C414" t="s">
        <v>5938</v>
      </c>
      <c r="D414" t="s">
        <v>851</v>
      </c>
      <c r="E414">
        <v>61</v>
      </c>
    </row>
    <row r="415" spans="1:5" ht="13.5" customHeight="1">
      <c r="A415" t="s">
        <v>4302</v>
      </c>
      <c r="B415" t="str">
        <f t="shared" si="6"/>
        <v>F-4---62</v>
      </c>
      <c r="C415" t="s">
        <v>5954</v>
      </c>
      <c r="D415" t="s">
        <v>1166</v>
      </c>
      <c r="E415">
        <v>62</v>
      </c>
    </row>
    <row r="416" spans="1:5" ht="13.5" customHeight="1">
      <c r="A416" t="s">
        <v>4302</v>
      </c>
      <c r="B416" t="str">
        <f t="shared" si="6"/>
        <v>F-4---63</v>
      </c>
      <c r="C416" t="s">
        <v>5955</v>
      </c>
      <c r="D416" t="s">
        <v>889</v>
      </c>
      <c r="E416">
        <v>63</v>
      </c>
    </row>
    <row r="417" spans="1:5" ht="13.5" customHeight="1">
      <c r="A417" t="s">
        <v>4302</v>
      </c>
      <c r="B417" t="str">
        <f t="shared" si="6"/>
        <v>F-4---64</v>
      </c>
      <c r="C417" t="s">
        <v>5924</v>
      </c>
      <c r="D417" t="s">
        <v>726</v>
      </c>
      <c r="E417">
        <v>64</v>
      </c>
    </row>
    <row r="418" spans="1:5" ht="13.5" customHeight="1">
      <c r="A418" t="s">
        <v>4303</v>
      </c>
      <c r="B418" t="str">
        <f t="shared" si="6"/>
        <v>F-5---1</v>
      </c>
      <c r="C418" t="s">
        <v>4216</v>
      </c>
      <c r="D418" t="s">
        <v>713</v>
      </c>
      <c r="E418">
        <v>1</v>
      </c>
    </row>
    <row r="419" spans="1:5" ht="13.5" customHeight="1">
      <c r="A419" t="s">
        <v>4303</v>
      </c>
      <c r="B419" t="str">
        <f t="shared" si="6"/>
        <v>F-5---2</v>
      </c>
      <c r="C419" t="s">
        <v>4216</v>
      </c>
      <c r="D419" t="s">
        <v>872</v>
      </c>
      <c r="E419">
        <v>2</v>
      </c>
    </row>
    <row r="420" spans="1:5" ht="13.5" customHeight="1">
      <c r="A420" t="s">
        <v>4303</v>
      </c>
      <c r="B420" t="str">
        <f t="shared" si="6"/>
        <v>F-5---3</v>
      </c>
      <c r="C420" t="s">
        <v>4216</v>
      </c>
      <c r="D420" t="s">
        <v>873</v>
      </c>
      <c r="E420">
        <v>3</v>
      </c>
    </row>
    <row r="421" spans="1:5" ht="13.5" customHeight="1">
      <c r="A421" t="s">
        <v>4303</v>
      </c>
      <c r="B421" t="str">
        <f t="shared" si="6"/>
        <v>F-5---4</v>
      </c>
      <c r="C421" t="s">
        <v>4216</v>
      </c>
      <c r="D421" t="s">
        <v>874</v>
      </c>
      <c r="E421">
        <v>4</v>
      </c>
    </row>
    <row r="422" spans="1:5" ht="13.5" customHeight="1">
      <c r="A422" t="s">
        <v>4303</v>
      </c>
      <c r="B422" t="str">
        <f t="shared" si="6"/>
        <v>F-5---5</v>
      </c>
      <c r="C422" t="s">
        <v>4219</v>
      </c>
      <c r="D422" t="s">
        <v>876</v>
      </c>
      <c r="E422">
        <v>5</v>
      </c>
    </row>
    <row r="423" spans="1:5" ht="13.5" customHeight="1">
      <c r="A423" t="s">
        <v>4303</v>
      </c>
      <c r="B423" t="str">
        <f t="shared" si="6"/>
        <v>F-5---6</v>
      </c>
      <c r="C423" t="s">
        <v>4271</v>
      </c>
      <c r="D423" t="s">
        <v>842</v>
      </c>
      <c r="E423">
        <v>6</v>
      </c>
    </row>
    <row r="424" spans="1:5" ht="13.5" customHeight="1">
      <c r="A424" t="s">
        <v>4303</v>
      </c>
      <c r="B424" t="str">
        <f t="shared" si="6"/>
        <v>F-5---7</v>
      </c>
      <c r="C424" t="s">
        <v>4220</v>
      </c>
      <c r="D424" t="s">
        <v>877</v>
      </c>
      <c r="E424">
        <v>7</v>
      </c>
    </row>
    <row r="425" spans="1:5" ht="13.5" customHeight="1">
      <c r="A425" t="s">
        <v>4303</v>
      </c>
      <c r="B425" t="str">
        <f t="shared" si="6"/>
        <v>F-5---8</v>
      </c>
      <c r="C425" t="s">
        <v>4228</v>
      </c>
      <c r="D425" t="s">
        <v>738</v>
      </c>
      <c r="E425">
        <v>8</v>
      </c>
    </row>
    <row r="426" spans="1:5" ht="13.5" customHeight="1">
      <c r="A426" t="s">
        <v>4303</v>
      </c>
      <c r="B426" t="str">
        <f t="shared" si="6"/>
        <v>F-5---9</v>
      </c>
      <c r="C426" t="s">
        <v>4223</v>
      </c>
      <c r="D426" t="s">
        <v>880</v>
      </c>
      <c r="E426">
        <v>9</v>
      </c>
    </row>
    <row r="427" spans="1:5">
      <c r="A427" t="s">
        <v>4303</v>
      </c>
      <c r="B427" t="str">
        <f t="shared" si="6"/>
        <v>F-5---10</v>
      </c>
      <c r="C427" t="s">
        <v>4276</v>
      </c>
      <c r="D427" t="s">
        <v>878</v>
      </c>
      <c r="E427">
        <v>10</v>
      </c>
    </row>
    <row r="428" spans="1:5" ht="13.5" customHeight="1">
      <c r="A428" t="s">
        <v>4303</v>
      </c>
      <c r="B428" t="str">
        <f t="shared" si="6"/>
        <v>F-5---11</v>
      </c>
      <c r="C428" t="s">
        <v>4259</v>
      </c>
      <c r="D428" t="s">
        <v>1282</v>
      </c>
      <c r="E428">
        <v>11</v>
      </c>
    </row>
    <row r="429" spans="1:5" ht="13.5" customHeight="1">
      <c r="A429" t="s">
        <v>4303</v>
      </c>
      <c r="B429" t="str">
        <f t="shared" si="6"/>
        <v>F-5---12</v>
      </c>
      <c r="C429" t="s">
        <v>4254</v>
      </c>
      <c r="D429" t="s">
        <v>879</v>
      </c>
      <c r="E429">
        <v>12</v>
      </c>
    </row>
    <row r="430" spans="1:5" ht="13.5" customHeight="1">
      <c r="A430" t="s">
        <v>4303</v>
      </c>
      <c r="B430" t="str">
        <f t="shared" si="6"/>
        <v>F-5---13</v>
      </c>
      <c r="C430" t="s">
        <v>4235</v>
      </c>
      <c r="D430" t="s">
        <v>881</v>
      </c>
      <c r="E430">
        <v>13</v>
      </c>
    </row>
    <row r="431" spans="1:5" ht="13.5" customHeight="1">
      <c r="A431" t="s">
        <v>4303</v>
      </c>
      <c r="B431" t="str">
        <f t="shared" si="6"/>
        <v>F-5---14</v>
      </c>
      <c r="C431" t="s">
        <v>4236</v>
      </c>
      <c r="D431" t="s">
        <v>778</v>
      </c>
      <c r="E431">
        <v>14</v>
      </c>
    </row>
    <row r="432" spans="1:5" ht="13.5" customHeight="1">
      <c r="A432" t="s">
        <v>4303</v>
      </c>
      <c r="B432" t="str">
        <f t="shared" si="6"/>
        <v>F-5---15</v>
      </c>
      <c r="C432" t="s">
        <v>5928</v>
      </c>
      <c r="D432" t="s">
        <v>1254</v>
      </c>
      <c r="E432">
        <v>15</v>
      </c>
    </row>
    <row r="433" spans="1:5" ht="13.5" customHeight="1">
      <c r="A433" t="s">
        <v>4303</v>
      </c>
      <c r="B433" t="str">
        <f t="shared" si="6"/>
        <v>F-5---16</v>
      </c>
      <c r="C433" t="s">
        <v>727</v>
      </c>
      <c r="D433" t="s">
        <v>1308</v>
      </c>
      <c r="E433">
        <v>16</v>
      </c>
    </row>
    <row r="434" spans="1:5" ht="13.5" customHeight="1">
      <c r="A434" t="s">
        <v>4303</v>
      </c>
      <c r="B434" t="str">
        <f t="shared" si="6"/>
        <v>F-5---17</v>
      </c>
      <c r="C434" t="s">
        <v>1072</v>
      </c>
      <c r="D434" t="s">
        <v>1220</v>
      </c>
      <c r="E434">
        <v>17</v>
      </c>
    </row>
    <row r="435" spans="1:5" ht="13.5" customHeight="1">
      <c r="A435" t="s">
        <v>4303</v>
      </c>
      <c r="B435" t="str">
        <f t="shared" si="6"/>
        <v>F-5---18</v>
      </c>
      <c r="C435" t="s">
        <v>797</v>
      </c>
      <c r="D435" t="s">
        <v>1081</v>
      </c>
      <c r="E435">
        <v>18</v>
      </c>
    </row>
    <row r="436" spans="1:5" ht="13.5" customHeight="1">
      <c r="A436" t="s">
        <v>4303</v>
      </c>
      <c r="B436" t="str">
        <f t="shared" si="6"/>
        <v>F-5---19</v>
      </c>
      <c r="C436" t="s">
        <v>743</v>
      </c>
      <c r="D436" t="s">
        <v>754</v>
      </c>
      <c r="E436">
        <v>19</v>
      </c>
    </row>
    <row r="437" spans="1:5" ht="13.5" customHeight="1">
      <c r="A437" t="s">
        <v>4303</v>
      </c>
      <c r="B437" t="str">
        <f t="shared" si="6"/>
        <v>F-5---20</v>
      </c>
      <c r="C437" t="s">
        <v>987</v>
      </c>
      <c r="D437" t="s">
        <v>1263</v>
      </c>
      <c r="E437">
        <v>20</v>
      </c>
    </row>
    <row r="438" spans="1:5" ht="13.5" customHeight="1">
      <c r="A438" t="s">
        <v>4303</v>
      </c>
      <c r="B438" t="str">
        <f t="shared" si="6"/>
        <v>F-5---21</v>
      </c>
      <c r="C438" t="s">
        <v>989</v>
      </c>
      <c r="D438" t="s">
        <v>738</v>
      </c>
      <c r="E438">
        <v>21</v>
      </c>
    </row>
    <row r="439" spans="1:5" ht="13.5" customHeight="1">
      <c r="A439" t="s">
        <v>4303</v>
      </c>
      <c r="B439" t="str">
        <f t="shared" si="6"/>
        <v>F-5---22</v>
      </c>
      <c r="C439" t="s">
        <v>747</v>
      </c>
      <c r="D439" t="s">
        <v>1154</v>
      </c>
      <c r="E439">
        <v>22</v>
      </c>
    </row>
    <row r="440" spans="1:5" ht="13.5" customHeight="1">
      <c r="A440" t="s">
        <v>4303</v>
      </c>
      <c r="B440" t="str">
        <f t="shared" si="6"/>
        <v>F-5---23</v>
      </c>
      <c r="C440" t="s">
        <v>819</v>
      </c>
      <c r="D440" t="s">
        <v>756</v>
      </c>
      <c r="E440">
        <v>23</v>
      </c>
    </row>
    <row r="441" spans="1:5" ht="13.5" customHeight="1">
      <c r="A441" t="s">
        <v>4303</v>
      </c>
      <c r="B441" t="str">
        <f t="shared" si="6"/>
        <v>F-5---24</v>
      </c>
      <c r="C441" t="s">
        <v>1074</v>
      </c>
      <c r="D441" t="s">
        <v>880</v>
      </c>
      <c r="E441">
        <v>24</v>
      </c>
    </row>
    <row r="442" spans="1:5" ht="13.5" customHeight="1">
      <c r="A442" t="s">
        <v>4303</v>
      </c>
      <c r="B442" t="str">
        <f t="shared" si="6"/>
        <v>F-5---25</v>
      </c>
      <c r="C442" t="s">
        <v>820</v>
      </c>
      <c r="D442" t="s">
        <v>882</v>
      </c>
      <c r="E442">
        <v>25</v>
      </c>
    </row>
    <row r="443" spans="1:5" ht="13.5" customHeight="1">
      <c r="A443" t="s">
        <v>4303</v>
      </c>
      <c r="B443" t="str">
        <f t="shared" si="6"/>
        <v>F-5---26</v>
      </c>
      <c r="C443" t="s">
        <v>751</v>
      </c>
      <c r="D443" t="s">
        <v>1281</v>
      </c>
      <c r="E443">
        <v>26</v>
      </c>
    </row>
    <row r="444" spans="1:5" ht="13.5" customHeight="1">
      <c r="A444" t="s">
        <v>4303</v>
      </c>
      <c r="B444" t="str">
        <f t="shared" si="6"/>
        <v>F-5---27</v>
      </c>
      <c r="C444" t="s">
        <v>824</v>
      </c>
      <c r="D444" t="s">
        <v>752</v>
      </c>
      <c r="E444">
        <v>27</v>
      </c>
    </row>
    <row r="445" spans="1:5" ht="13.5" customHeight="1">
      <c r="A445" t="s">
        <v>4303</v>
      </c>
      <c r="B445" t="str">
        <f t="shared" si="6"/>
        <v>F-5---28</v>
      </c>
      <c r="C445" t="s">
        <v>1005</v>
      </c>
      <c r="D445" t="s">
        <v>1105</v>
      </c>
      <c r="E445">
        <v>28</v>
      </c>
    </row>
    <row r="446" spans="1:5" ht="13.5" customHeight="1">
      <c r="A446" t="s">
        <v>4303</v>
      </c>
      <c r="B446" t="str">
        <f t="shared" si="6"/>
        <v>F-5---29</v>
      </c>
      <c r="C446" t="s">
        <v>828</v>
      </c>
      <c r="D446" t="s">
        <v>818</v>
      </c>
      <c r="E446">
        <v>29</v>
      </c>
    </row>
    <row r="447" spans="1:5" ht="13.5" customHeight="1">
      <c r="A447" t="s">
        <v>4303</v>
      </c>
      <c r="B447" t="str">
        <f t="shared" si="6"/>
        <v>F-5---30</v>
      </c>
      <c r="C447" t="s">
        <v>757</v>
      </c>
      <c r="D447" t="s">
        <v>1272</v>
      </c>
      <c r="E447">
        <v>30</v>
      </c>
    </row>
    <row r="448" spans="1:5" ht="13.5" customHeight="1">
      <c r="A448" t="s">
        <v>4303</v>
      </c>
      <c r="B448" t="str">
        <f t="shared" si="6"/>
        <v>F-5---31</v>
      </c>
      <c r="C448" t="s">
        <v>940</v>
      </c>
      <c r="D448" t="s">
        <v>1239</v>
      </c>
      <c r="E448">
        <v>31</v>
      </c>
    </row>
    <row r="449" spans="1:5" ht="13.5" customHeight="1">
      <c r="A449" t="s">
        <v>4303</v>
      </c>
      <c r="B449" t="str">
        <f t="shared" si="6"/>
        <v>F-5---32</v>
      </c>
      <c r="C449" t="s">
        <v>759</v>
      </c>
      <c r="D449" t="s">
        <v>823</v>
      </c>
      <c r="E449">
        <v>32</v>
      </c>
    </row>
    <row r="450" spans="1:5" ht="13.5" customHeight="1">
      <c r="A450" t="s">
        <v>4303</v>
      </c>
      <c r="B450" t="str">
        <f t="shared" si="6"/>
        <v>F-5---33</v>
      </c>
      <c r="C450" t="s">
        <v>890</v>
      </c>
      <c r="D450" t="s">
        <v>911</v>
      </c>
      <c r="E450">
        <v>33</v>
      </c>
    </row>
    <row r="451" spans="1:5" ht="13.5" customHeight="1">
      <c r="A451" t="s">
        <v>4303</v>
      </c>
      <c r="B451" t="str">
        <f t="shared" ref="B451:B514" si="7">A451&amp;"---"&amp;E451</f>
        <v>F-5---34</v>
      </c>
      <c r="C451" t="s">
        <v>866</v>
      </c>
      <c r="D451" t="s">
        <v>831</v>
      </c>
      <c r="E451">
        <v>34</v>
      </c>
    </row>
    <row r="452" spans="1:5" ht="13.5" customHeight="1">
      <c r="A452" t="s">
        <v>4303</v>
      </c>
      <c r="B452" t="str">
        <f t="shared" si="7"/>
        <v>F-5---35</v>
      </c>
      <c r="C452" t="s">
        <v>868</v>
      </c>
      <c r="D452" t="s">
        <v>758</v>
      </c>
      <c r="E452">
        <v>35</v>
      </c>
    </row>
    <row r="453" spans="1:5" ht="13.5" customHeight="1">
      <c r="A453" t="s">
        <v>4303</v>
      </c>
      <c r="B453" t="str">
        <f t="shared" si="7"/>
        <v>F-5---36</v>
      </c>
      <c r="C453" t="s">
        <v>894</v>
      </c>
      <c r="D453" t="s">
        <v>964</v>
      </c>
      <c r="E453">
        <v>36</v>
      </c>
    </row>
    <row r="454" spans="1:5" ht="13.5" customHeight="1">
      <c r="A454" t="s">
        <v>4303</v>
      </c>
      <c r="B454" t="str">
        <f t="shared" si="7"/>
        <v>F-5---37</v>
      </c>
      <c r="C454" t="s">
        <v>5913</v>
      </c>
      <c r="D454" t="s">
        <v>1114</v>
      </c>
      <c r="E454">
        <v>37</v>
      </c>
    </row>
    <row r="455" spans="1:5" ht="13.5" customHeight="1">
      <c r="A455" t="s">
        <v>4303</v>
      </c>
      <c r="B455" t="str">
        <f t="shared" si="7"/>
        <v>F-5---38</v>
      </c>
      <c r="C455" t="s">
        <v>5945</v>
      </c>
      <c r="D455" t="s">
        <v>881</v>
      </c>
      <c r="E455">
        <v>38</v>
      </c>
    </row>
    <row r="456" spans="1:5" ht="13.5" customHeight="1">
      <c r="A456" t="s">
        <v>4303</v>
      </c>
      <c r="B456" t="str">
        <f t="shared" si="7"/>
        <v>F-5---39</v>
      </c>
      <c r="C456" t="s">
        <v>5946</v>
      </c>
      <c r="D456" t="s">
        <v>893</v>
      </c>
      <c r="E456">
        <v>39</v>
      </c>
    </row>
    <row r="457" spans="1:5" ht="13.5" customHeight="1">
      <c r="A457" t="s">
        <v>4303</v>
      </c>
      <c r="B457" t="str">
        <f t="shared" si="7"/>
        <v>F-5---40</v>
      </c>
      <c r="C457" t="s">
        <v>5947</v>
      </c>
      <c r="D457" t="s">
        <v>884</v>
      </c>
      <c r="E457">
        <v>40</v>
      </c>
    </row>
    <row r="458" spans="1:5" ht="13.5" customHeight="1">
      <c r="A458" t="s">
        <v>4303</v>
      </c>
      <c r="B458" t="str">
        <f t="shared" si="7"/>
        <v>F-5---41</v>
      </c>
      <c r="C458" t="s">
        <v>5948</v>
      </c>
      <c r="D458" t="s">
        <v>886</v>
      </c>
      <c r="E458">
        <v>41</v>
      </c>
    </row>
    <row r="459" spans="1:5" ht="13.5" customHeight="1">
      <c r="A459" t="s">
        <v>4303</v>
      </c>
      <c r="B459" t="str">
        <f t="shared" si="7"/>
        <v>F-5---42</v>
      </c>
      <c r="C459" t="s">
        <v>5949</v>
      </c>
      <c r="D459" t="s">
        <v>895</v>
      </c>
      <c r="E459">
        <v>42</v>
      </c>
    </row>
    <row r="460" spans="1:5" ht="13.5" customHeight="1">
      <c r="A460" t="s">
        <v>4303</v>
      </c>
      <c r="B460" t="str">
        <f t="shared" si="7"/>
        <v>F-5---43</v>
      </c>
      <c r="C460" t="s">
        <v>5915</v>
      </c>
      <c r="D460" t="s">
        <v>772</v>
      </c>
      <c r="E460">
        <v>43</v>
      </c>
    </row>
    <row r="461" spans="1:5" ht="13.5" customHeight="1">
      <c r="A461" t="s">
        <v>4303</v>
      </c>
      <c r="B461" t="str">
        <f t="shared" si="7"/>
        <v>F-5---44</v>
      </c>
      <c r="C461" t="s">
        <v>5917</v>
      </c>
      <c r="D461" t="s">
        <v>789</v>
      </c>
      <c r="E461">
        <v>44</v>
      </c>
    </row>
    <row r="462" spans="1:5" ht="13.5" customHeight="1">
      <c r="A462" t="s">
        <v>4303</v>
      </c>
      <c r="B462" t="str">
        <f t="shared" si="7"/>
        <v>F-5---45</v>
      </c>
      <c r="C462" t="s">
        <v>5918</v>
      </c>
      <c r="D462" t="s">
        <v>770</v>
      </c>
      <c r="E462">
        <v>45</v>
      </c>
    </row>
    <row r="463" spans="1:5" ht="13.5" customHeight="1">
      <c r="A463" t="s">
        <v>4303</v>
      </c>
      <c r="B463" t="str">
        <f t="shared" si="7"/>
        <v>F-5---46</v>
      </c>
      <c r="C463" t="s">
        <v>5931</v>
      </c>
      <c r="D463" t="s">
        <v>1044</v>
      </c>
      <c r="E463">
        <v>46</v>
      </c>
    </row>
    <row r="464" spans="1:5" ht="13.5" customHeight="1">
      <c r="A464" t="s">
        <v>4303</v>
      </c>
      <c r="B464" t="str">
        <f t="shared" si="7"/>
        <v>F-5---47</v>
      </c>
      <c r="C464" t="s">
        <v>5950</v>
      </c>
      <c r="D464" t="s">
        <v>906</v>
      </c>
      <c r="E464">
        <v>47</v>
      </c>
    </row>
    <row r="465" spans="1:5" ht="13.5" customHeight="1">
      <c r="A465" t="s">
        <v>4303</v>
      </c>
      <c r="B465" t="str">
        <f t="shared" si="7"/>
        <v>F-5---48</v>
      </c>
      <c r="C465" t="s">
        <v>5951</v>
      </c>
      <c r="D465" t="s">
        <v>879</v>
      </c>
      <c r="E465">
        <v>48</v>
      </c>
    </row>
    <row r="466" spans="1:5" ht="13.5" customHeight="1">
      <c r="A466" t="s">
        <v>4303</v>
      </c>
      <c r="B466" t="str">
        <f t="shared" si="7"/>
        <v>F-5---49</v>
      </c>
      <c r="C466" t="s">
        <v>5952</v>
      </c>
      <c r="D466" t="s">
        <v>891</v>
      </c>
      <c r="E466">
        <v>49</v>
      </c>
    </row>
    <row r="467" spans="1:5" ht="13.5" customHeight="1">
      <c r="A467" t="s">
        <v>4303</v>
      </c>
      <c r="B467" t="str">
        <f t="shared" si="7"/>
        <v>F-5---50</v>
      </c>
      <c r="C467" t="s">
        <v>5953</v>
      </c>
      <c r="D467" t="s">
        <v>912</v>
      </c>
      <c r="E467">
        <v>50</v>
      </c>
    </row>
    <row r="468" spans="1:5" ht="13.5" customHeight="1">
      <c r="A468" t="s">
        <v>4303</v>
      </c>
      <c r="B468" t="str">
        <f t="shared" si="7"/>
        <v>F-5---51</v>
      </c>
      <c r="C468" t="s">
        <v>5938</v>
      </c>
      <c r="D468" t="s">
        <v>851</v>
      </c>
      <c r="E468">
        <v>51</v>
      </c>
    </row>
    <row r="469" spans="1:5" ht="13.5" customHeight="1">
      <c r="A469" t="s">
        <v>4303</v>
      </c>
      <c r="B469" t="str">
        <f t="shared" si="7"/>
        <v>F-5---52</v>
      </c>
      <c r="C469" t="s">
        <v>5954</v>
      </c>
      <c r="D469" t="s">
        <v>1166</v>
      </c>
      <c r="E469">
        <v>52</v>
      </c>
    </row>
    <row r="470" spans="1:5" ht="13.5" customHeight="1">
      <c r="A470" t="s">
        <v>4303</v>
      </c>
      <c r="B470" t="str">
        <f t="shared" si="7"/>
        <v>F-5---53</v>
      </c>
      <c r="C470" t="s">
        <v>5955</v>
      </c>
      <c r="D470" t="s">
        <v>889</v>
      </c>
      <c r="E470">
        <v>53</v>
      </c>
    </row>
    <row r="471" spans="1:5" ht="13.5" customHeight="1">
      <c r="A471" t="s">
        <v>4303</v>
      </c>
      <c r="B471" t="str">
        <f t="shared" si="7"/>
        <v>F-5---54</v>
      </c>
      <c r="C471" t="s">
        <v>5924</v>
      </c>
      <c r="D471" t="s">
        <v>726</v>
      </c>
      <c r="E471">
        <v>54</v>
      </c>
    </row>
    <row r="472" spans="1:5" ht="13.5" customHeight="1">
      <c r="A472" t="s">
        <v>4304</v>
      </c>
      <c r="B472" t="str">
        <f t="shared" si="7"/>
        <v>F-6---1</v>
      </c>
      <c r="C472" t="s">
        <v>4234</v>
      </c>
      <c r="D472" t="s">
        <v>913</v>
      </c>
      <c r="E472">
        <v>1</v>
      </c>
    </row>
    <row r="473" spans="1:5" ht="13.5" customHeight="1">
      <c r="A473" t="s">
        <v>4304</v>
      </c>
      <c r="B473" t="str">
        <f t="shared" si="7"/>
        <v>F-6---2</v>
      </c>
      <c r="C473" t="s">
        <v>4216</v>
      </c>
      <c r="D473" t="s">
        <v>913</v>
      </c>
      <c r="E473">
        <v>2</v>
      </c>
    </row>
    <row r="474" spans="1:5" ht="13.5" customHeight="1">
      <c r="A474" t="s">
        <v>4304</v>
      </c>
      <c r="B474" t="str">
        <f t="shared" si="7"/>
        <v>F-6---3</v>
      </c>
      <c r="C474" t="s">
        <v>4216</v>
      </c>
      <c r="D474" t="s">
        <v>713</v>
      </c>
      <c r="E474">
        <v>3</v>
      </c>
    </row>
    <row r="475" spans="1:5" ht="13.5" customHeight="1">
      <c r="A475" t="s">
        <v>4304</v>
      </c>
      <c r="B475" t="str">
        <f t="shared" si="7"/>
        <v>F-6---4</v>
      </c>
      <c r="C475" t="s">
        <v>4216</v>
      </c>
      <c r="D475" t="s">
        <v>872</v>
      </c>
      <c r="E475">
        <v>4</v>
      </c>
    </row>
    <row r="476" spans="1:5" ht="13.5" customHeight="1">
      <c r="A476" t="s">
        <v>4304</v>
      </c>
      <c r="B476" t="str">
        <f t="shared" si="7"/>
        <v>F-6---5</v>
      </c>
      <c r="C476" t="s">
        <v>4216</v>
      </c>
      <c r="D476" t="s">
        <v>873</v>
      </c>
      <c r="E476">
        <v>5</v>
      </c>
    </row>
    <row r="477" spans="1:5" ht="13.5" customHeight="1">
      <c r="A477" t="s">
        <v>4304</v>
      </c>
      <c r="B477" t="str">
        <f t="shared" si="7"/>
        <v>F-6---6</v>
      </c>
      <c r="C477" t="s">
        <v>4216</v>
      </c>
      <c r="D477" t="s">
        <v>874</v>
      </c>
      <c r="E477">
        <v>6</v>
      </c>
    </row>
    <row r="478" spans="1:5" ht="13.5" customHeight="1">
      <c r="A478" t="s">
        <v>4304</v>
      </c>
      <c r="B478" t="str">
        <f t="shared" si="7"/>
        <v>F-6---7</v>
      </c>
      <c r="C478" t="s">
        <v>4219</v>
      </c>
      <c r="D478" t="s">
        <v>876</v>
      </c>
      <c r="E478">
        <v>7</v>
      </c>
    </row>
    <row r="479" spans="1:5" ht="13.5" customHeight="1">
      <c r="A479" t="s">
        <v>4304</v>
      </c>
      <c r="B479" t="str">
        <f t="shared" si="7"/>
        <v>F-6---8</v>
      </c>
      <c r="C479" t="s">
        <v>4271</v>
      </c>
      <c r="D479" t="s">
        <v>842</v>
      </c>
      <c r="E479">
        <v>8</v>
      </c>
    </row>
    <row r="480" spans="1:5" ht="13.5" customHeight="1">
      <c r="A480" t="s">
        <v>4304</v>
      </c>
      <c r="B480" t="str">
        <f t="shared" si="7"/>
        <v>F-6---9</v>
      </c>
      <c r="C480" t="s">
        <v>4220</v>
      </c>
      <c r="D480" t="s">
        <v>877</v>
      </c>
      <c r="E480">
        <v>9</v>
      </c>
    </row>
    <row r="481" spans="1:5" ht="13.5" customHeight="1">
      <c r="A481" t="s">
        <v>4304</v>
      </c>
      <c r="B481" t="str">
        <f t="shared" si="7"/>
        <v>F-6---10</v>
      </c>
      <c r="C481" t="s">
        <v>4228</v>
      </c>
      <c r="D481" t="s">
        <v>738</v>
      </c>
      <c r="E481">
        <v>10</v>
      </c>
    </row>
    <row r="482" spans="1:5" ht="13.5" customHeight="1">
      <c r="A482" t="s">
        <v>4304</v>
      </c>
      <c r="B482" t="str">
        <f t="shared" si="7"/>
        <v>F-6---11</v>
      </c>
      <c r="C482" t="s">
        <v>4223</v>
      </c>
      <c r="D482" t="s">
        <v>880</v>
      </c>
      <c r="E482">
        <v>11</v>
      </c>
    </row>
    <row r="483" spans="1:5" ht="13.5" customHeight="1">
      <c r="A483" t="s">
        <v>4304</v>
      </c>
      <c r="B483" t="str">
        <f t="shared" si="7"/>
        <v>F-6---12</v>
      </c>
      <c r="C483" t="s">
        <v>4276</v>
      </c>
      <c r="D483" t="s">
        <v>878</v>
      </c>
      <c r="E483">
        <v>12</v>
      </c>
    </row>
    <row r="484" spans="1:5" ht="13.5" customHeight="1">
      <c r="A484" t="s">
        <v>4304</v>
      </c>
      <c r="B484" t="str">
        <f t="shared" si="7"/>
        <v>F-6---13</v>
      </c>
      <c r="C484" t="s">
        <v>4259</v>
      </c>
      <c r="D484" t="s">
        <v>1282</v>
      </c>
      <c r="E484">
        <v>13</v>
      </c>
    </row>
    <row r="485" spans="1:5" ht="13.5" customHeight="1">
      <c r="A485" t="s">
        <v>4304</v>
      </c>
      <c r="B485" t="str">
        <f t="shared" si="7"/>
        <v>F-6---14</v>
      </c>
      <c r="C485" t="s">
        <v>4264</v>
      </c>
      <c r="D485" t="s">
        <v>879</v>
      </c>
      <c r="E485">
        <v>14</v>
      </c>
    </row>
    <row r="486" spans="1:5" ht="13.5" customHeight="1">
      <c r="A486" t="s">
        <v>4304</v>
      </c>
      <c r="B486" t="str">
        <f t="shared" si="7"/>
        <v>F-6---15</v>
      </c>
      <c r="C486" t="s">
        <v>4256</v>
      </c>
      <c r="D486" t="s">
        <v>881</v>
      </c>
      <c r="E486">
        <v>15</v>
      </c>
    </row>
    <row r="487" spans="1:5">
      <c r="A487" t="s">
        <v>4304</v>
      </c>
      <c r="B487" t="str">
        <f t="shared" si="7"/>
        <v>F-6---16</v>
      </c>
      <c r="C487" t="s">
        <v>4248</v>
      </c>
      <c r="D487" t="s">
        <v>778</v>
      </c>
      <c r="E487">
        <v>16</v>
      </c>
    </row>
    <row r="488" spans="1:5" ht="13.5" customHeight="1">
      <c r="A488" t="s">
        <v>4304</v>
      </c>
      <c r="B488" t="str">
        <f t="shared" si="7"/>
        <v>F-6---17</v>
      </c>
      <c r="C488" t="s">
        <v>5928</v>
      </c>
      <c r="D488" t="s">
        <v>1254</v>
      </c>
      <c r="E488">
        <v>17</v>
      </c>
    </row>
    <row r="489" spans="1:5" ht="13.5" customHeight="1">
      <c r="A489" t="s">
        <v>4304</v>
      </c>
      <c r="B489" t="str">
        <f t="shared" si="7"/>
        <v>F-6---18</v>
      </c>
      <c r="C489" t="s">
        <v>727</v>
      </c>
      <c r="D489" t="s">
        <v>1308</v>
      </c>
      <c r="E489">
        <v>18</v>
      </c>
    </row>
    <row r="490" spans="1:5" ht="13.5" customHeight="1">
      <c r="A490" t="s">
        <v>4304</v>
      </c>
      <c r="B490" t="str">
        <f t="shared" si="7"/>
        <v>F-6---19</v>
      </c>
      <c r="C490" t="s">
        <v>1072</v>
      </c>
      <c r="D490" t="s">
        <v>1220</v>
      </c>
      <c r="E490">
        <v>19</v>
      </c>
    </row>
    <row r="491" spans="1:5" ht="13.5" customHeight="1">
      <c r="A491" t="s">
        <v>4304</v>
      </c>
      <c r="B491" t="str">
        <f t="shared" si="7"/>
        <v>F-6---20</v>
      </c>
      <c r="C491" t="s">
        <v>1017</v>
      </c>
      <c r="D491" t="s">
        <v>796</v>
      </c>
      <c r="E491">
        <v>20</v>
      </c>
    </row>
    <row r="492" spans="1:5" ht="13.5" customHeight="1">
      <c r="A492" t="s">
        <v>4304</v>
      </c>
      <c r="B492" t="str">
        <f t="shared" si="7"/>
        <v>F-6---21</v>
      </c>
      <c r="C492" t="s">
        <v>731</v>
      </c>
      <c r="D492" t="s">
        <v>800</v>
      </c>
      <c r="E492">
        <v>21</v>
      </c>
    </row>
    <row r="493" spans="1:5" ht="13.5" customHeight="1">
      <c r="A493" t="s">
        <v>4304</v>
      </c>
      <c r="B493" t="str">
        <f t="shared" si="7"/>
        <v>F-6---22</v>
      </c>
      <c r="C493" t="s">
        <v>797</v>
      </c>
      <c r="D493" t="s">
        <v>1081</v>
      </c>
      <c r="E493">
        <v>22</v>
      </c>
    </row>
    <row r="494" spans="1:5" ht="13.5" customHeight="1">
      <c r="A494" t="s">
        <v>4304</v>
      </c>
      <c r="B494" t="str">
        <f t="shared" si="7"/>
        <v>F-6---23</v>
      </c>
      <c r="C494" t="s">
        <v>743</v>
      </c>
      <c r="D494" t="s">
        <v>754</v>
      </c>
      <c r="E494">
        <v>23</v>
      </c>
    </row>
    <row r="495" spans="1:5" ht="13.5" customHeight="1">
      <c r="A495" t="s">
        <v>4304</v>
      </c>
      <c r="B495" t="str">
        <f t="shared" si="7"/>
        <v>F-6---24</v>
      </c>
      <c r="C495" t="s">
        <v>745</v>
      </c>
      <c r="D495" t="s">
        <v>837</v>
      </c>
      <c r="E495">
        <v>24</v>
      </c>
    </row>
    <row r="496" spans="1:5" ht="13.5" customHeight="1">
      <c r="A496" t="s">
        <v>4304</v>
      </c>
      <c r="B496" t="str">
        <f t="shared" si="7"/>
        <v>F-6---25</v>
      </c>
      <c r="C496" t="s">
        <v>987</v>
      </c>
      <c r="D496" t="s">
        <v>1263</v>
      </c>
      <c r="E496">
        <v>25</v>
      </c>
    </row>
    <row r="497" spans="1:5" ht="13.5" customHeight="1">
      <c r="A497" t="s">
        <v>4304</v>
      </c>
      <c r="B497" t="str">
        <f t="shared" si="7"/>
        <v>F-6---26</v>
      </c>
      <c r="C497" t="s">
        <v>989</v>
      </c>
      <c r="D497" t="s">
        <v>738</v>
      </c>
      <c r="E497">
        <v>26</v>
      </c>
    </row>
    <row r="498" spans="1:5" ht="13.5" customHeight="1">
      <c r="A498" t="s">
        <v>4304</v>
      </c>
      <c r="B498" t="str">
        <f t="shared" si="7"/>
        <v>F-6---27</v>
      </c>
      <c r="C498" t="s">
        <v>747</v>
      </c>
      <c r="D498" t="s">
        <v>1154</v>
      </c>
      <c r="E498">
        <v>27</v>
      </c>
    </row>
    <row r="499" spans="1:5" ht="13.5" customHeight="1">
      <c r="A499" t="s">
        <v>4304</v>
      </c>
      <c r="B499" t="str">
        <f t="shared" si="7"/>
        <v>F-6---28</v>
      </c>
      <c r="C499" t="s">
        <v>819</v>
      </c>
      <c r="D499" t="s">
        <v>756</v>
      </c>
      <c r="E499">
        <v>28</v>
      </c>
    </row>
    <row r="500" spans="1:5" ht="13.5" customHeight="1">
      <c r="A500" t="s">
        <v>4304</v>
      </c>
      <c r="B500" t="str">
        <f t="shared" si="7"/>
        <v>F-6---29</v>
      </c>
      <c r="C500" t="s">
        <v>1074</v>
      </c>
      <c r="D500" t="s">
        <v>880</v>
      </c>
      <c r="E500">
        <v>29</v>
      </c>
    </row>
    <row r="501" spans="1:5" ht="13.5" customHeight="1">
      <c r="A501" t="s">
        <v>4304</v>
      </c>
      <c r="B501" t="str">
        <f t="shared" si="7"/>
        <v>F-6---30</v>
      </c>
      <c r="C501" t="s">
        <v>820</v>
      </c>
      <c r="D501" t="s">
        <v>882</v>
      </c>
      <c r="E501">
        <v>30</v>
      </c>
    </row>
    <row r="502" spans="1:5" ht="13.5" customHeight="1">
      <c r="A502" t="s">
        <v>4304</v>
      </c>
      <c r="B502" t="str">
        <f t="shared" si="7"/>
        <v>F-6---31</v>
      </c>
      <c r="C502" t="s">
        <v>751</v>
      </c>
      <c r="D502" t="s">
        <v>1281</v>
      </c>
      <c r="E502">
        <v>31</v>
      </c>
    </row>
    <row r="503" spans="1:5" ht="13.5" customHeight="1">
      <c r="A503" t="s">
        <v>4304</v>
      </c>
      <c r="B503" t="str">
        <f t="shared" si="7"/>
        <v>F-6---32</v>
      </c>
      <c r="C503" t="s">
        <v>824</v>
      </c>
      <c r="D503" t="s">
        <v>752</v>
      </c>
      <c r="E503">
        <v>32</v>
      </c>
    </row>
    <row r="504" spans="1:5" ht="13.5" customHeight="1">
      <c r="A504" t="s">
        <v>4304</v>
      </c>
      <c r="B504" t="str">
        <f t="shared" si="7"/>
        <v>F-6---33</v>
      </c>
      <c r="C504" t="s">
        <v>1005</v>
      </c>
      <c r="D504" t="s">
        <v>1105</v>
      </c>
      <c r="E504">
        <v>33</v>
      </c>
    </row>
    <row r="505" spans="1:5" ht="13.5" customHeight="1">
      <c r="A505" t="s">
        <v>4304</v>
      </c>
      <c r="B505" t="str">
        <f t="shared" si="7"/>
        <v>F-6---34</v>
      </c>
      <c r="C505" t="s">
        <v>828</v>
      </c>
      <c r="D505" t="s">
        <v>818</v>
      </c>
      <c r="E505">
        <v>34</v>
      </c>
    </row>
    <row r="506" spans="1:5" ht="13.5" customHeight="1">
      <c r="A506" t="s">
        <v>4304</v>
      </c>
      <c r="B506" t="str">
        <f t="shared" si="7"/>
        <v>F-6---35</v>
      </c>
      <c r="C506" t="s">
        <v>757</v>
      </c>
      <c r="D506" t="s">
        <v>1272</v>
      </c>
      <c r="E506">
        <v>35</v>
      </c>
    </row>
    <row r="507" spans="1:5" ht="13.5" customHeight="1">
      <c r="A507" t="s">
        <v>4304</v>
      </c>
      <c r="B507" t="str">
        <f t="shared" si="7"/>
        <v>F-6---36</v>
      </c>
      <c r="C507" t="s">
        <v>940</v>
      </c>
      <c r="D507" t="s">
        <v>1239</v>
      </c>
      <c r="E507">
        <v>36</v>
      </c>
    </row>
    <row r="508" spans="1:5" ht="13.5" customHeight="1">
      <c r="A508" t="s">
        <v>4304</v>
      </c>
      <c r="B508" t="str">
        <f t="shared" si="7"/>
        <v>F-6---37</v>
      </c>
      <c r="C508" t="s">
        <v>759</v>
      </c>
      <c r="D508" t="s">
        <v>823</v>
      </c>
      <c r="E508">
        <v>37</v>
      </c>
    </row>
    <row r="509" spans="1:5" ht="13.5" customHeight="1">
      <c r="A509" t="s">
        <v>4304</v>
      </c>
      <c r="B509" t="str">
        <f t="shared" si="7"/>
        <v>F-6---38</v>
      </c>
      <c r="C509" t="s">
        <v>890</v>
      </c>
      <c r="D509" t="s">
        <v>911</v>
      </c>
      <c r="E509">
        <v>38</v>
      </c>
    </row>
    <row r="510" spans="1:5" ht="13.5" customHeight="1">
      <c r="A510" t="s">
        <v>4304</v>
      </c>
      <c r="B510" t="str">
        <f t="shared" si="7"/>
        <v>F-6---39</v>
      </c>
      <c r="C510" t="s">
        <v>866</v>
      </c>
      <c r="D510" t="s">
        <v>831</v>
      </c>
      <c r="E510">
        <v>39</v>
      </c>
    </row>
    <row r="511" spans="1:5" ht="13.5" customHeight="1">
      <c r="A511" t="s">
        <v>4304</v>
      </c>
      <c r="B511" t="str">
        <f t="shared" si="7"/>
        <v>F-6---40</v>
      </c>
      <c r="C511" t="s">
        <v>1252</v>
      </c>
      <c r="D511" t="s">
        <v>1283</v>
      </c>
      <c r="E511">
        <v>40</v>
      </c>
    </row>
    <row r="512" spans="1:5" ht="13.5" customHeight="1">
      <c r="A512" t="s">
        <v>4304</v>
      </c>
      <c r="B512" t="str">
        <f t="shared" si="7"/>
        <v>F-6---41</v>
      </c>
      <c r="C512" t="s">
        <v>868</v>
      </c>
      <c r="D512" t="s">
        <v>758</v>
      </c>
      <c r="E512">
        <v>41</v>
      </c>
    </row>
    <row r="513" spans="1:5" ht="13.5" customHeight="1">
      <c r="A513" t="s">
        <v>4304</v>
      </c>
      <c r="B513" t="str">
        <f t="shared" si="7"/>
        <v>F-6---42</v>
      </c>
      <c r="C513" t="s">
        <v>969</v>
      </c>
      <c r="D513" t="s">
        <v>802</v>
      </c>
      <c r="E513">
        <v>42</v>
      </c>
    </row>
    <row r="514" spans="1:5" ht="13.5" customHeight="1">
      <c r="A514" t="s">
        <v>4304</v>
      </c>
      <c r="B514" t="str">
        <f t="shared" si="7"/>
        <v>F-6---43</v>
      </c>
      <c r="C514" t="s">
        <v>894</v>
      </c>
      <c r="D514" t="s">
        <v>964</v>
      </c>
      <c r="E514">
        <v>43</v>
      </c>
    </row>
    <row r="515" spans="1:5" ht="13.5" customHeight="1">
      <c r="A515" t="s">
        <v>4304</v>
      </c>
      <c r="B515" t="str">
        <f t="shared" ref="B515:B578" si="8">A515&amp;"---"&amp;E515</f>
        <v>F-6---44</v>
      </c>
      <c r="C515" t="s">
        <v>5913</v>
      </c>
      <c r="D515" t="s">
        <v>1114</v>
      </c>
      <c r="E515">
        <v>44</v>
      </c>
    </row>
    <row r="516" spans="1:5" ht="13.5" customHeight="1">
      <c r="A516" t="s">
        <v>4304</v>
      </c>
      <c r="B516" t="str">
        <f t="shared" si="8"/>
        <v>F-6---45</v>
      </c>
      <c r="C516" t="s">
        <v>5945</v>
      </c>
      <c r="D516" t="s">
        <v>881</v>
      </c>
      <c r="E516">
        <v>45</v>
      </c>
    </row>
    <row r="517" spans="1:5" ht="13.5" customHeight="1">
      <c r="A517" t="s">
        <v>4304</v>
      </c>
      <c r="B517" t="str">
        <f t="shared" si="8"/>
        <v>F-6---46</v>
      </c>
      <c r="C517" t="s">
        <v>5946</v>
      </c>
      <c r="D517" t="s">
        <v>893</v>
      </c>
      <c r="E517">
        <v>46</v>
      </c>
    </row>
    <row r="518" spans="1:5" ht="13.5" customHeight="1">
      <c r="A518" t="s">
        <v>4304</v>
      </c>
      <c r="B518" t="str">
        <f t="shared" si="8"/>
        <v>F-6---47</v>
      </c>
      <c r="C518" t="s">
        <v>5947</v>
      </c>
      <c r="D518" t="s">
        <v>884</v>
      </c>
      <c r="E518">
        <v>47</v>
      </c>
    </row>
    <row r="519" spans="1:5" ht="13.5" customHeight="1">
      <c r="A519" t="s">
        <v>4304</v>
      </c>
      <c r="B519" t="str">
        <f t="shared" si="8"/>
        <v>F-6---48</v>
      </c>
      <c r="C519" t="s">
        <v>5948</v>
      </c>
      <c r="D519" t="s">
        <v>886</v>
      </c>
      <c r="E519">
        <v>48</v>
      </c>
    </row>
    <row r="520" spans="1:5" ht="13.5" customHeight="1">
      <c r="A520" t="s">
        <v>4304</v>
      </c>
      <c r="B520" t="str">
        <f t="shared" si="8"/>
        <v>F-6---49</v>
      </c>
      <c r="C520" t="s">
        <v>5925</v>
      </c>
      <c r="D520" t="s">
        <v>798</v>
      </c>
      <c r="E520">
        <v>49</v>
      </c>
    </row>
    <row r="521" spans="1:5" ht="13.5" customHeight="1">
      <c r="A521" t="s">
        <v>4304</v>
      </c>
      <c r="B521" t="str">
        <f t="shared" si="8"/>
        <v>F-6---50</v>
      </c>
      <c r="C521" t="s">
        <v>5949</v>
      </c>
      <c r="D521" t="s">
        <v>895</v>
      </c>
      <c r="E521">
        <v>50</v>
      </c>
    </row>
    <row r="522" spans="1:5" ht="13.5" customHeight="1">
      <c r="A522" t="s">
        <v>4304</v>
      </c>
      <c r="B522" t="str">
        <f t="shared" si="8"/>
        <v>F-6---51</v>
      </c>
      <c r="C522" t="s">
        <v>5915</v>
      </c>
      <c r="D522" t="s">
        <v>772</v>
      </c>
      <c r="E522">
        <v>51</v>
      </c>
    </row>
    <row r="523" spans="1:5" ht="13.5" customHeight="1">
      <c r="A523" t="s">
        <v>4304</v>
      </c>
      <c r="B523" t="str">
        <f t="shared" si="8"/>
        <v>F-6---52</v>
      </c>
      <c r="C523" t="s">
        <v>5926</v>
      </c>
      <c r="D523" t="s">
        <v>843</v>
      </c>
      <c r="E523">
        <v>52</v>
      </c>
    </row>
    <row r="524" spans="1:5" ht="13.5" customHeight="1">
      <c r="A524" t="s">
        <v>4304</v>
      </c>
      <c r="B524" t="str">
        <f t="shared" si="8"/>
        <v>F-6---53</v>
      </c>
      <c r="C524" t="s">
        <v>5917</v>
      </c>
      <c r="D524" t="s">
        <v>789</v>
      </c>
      <c r="E524">
        <v>53</v>
      </c>
    </row>
    <row r="525" spans="1:5" ht="13.5" customHeight="1">
      <c r="A525" t="s">
        <v>4304</v>
      </c>
      <c r="B525" t="str">
        <f t="shared" si="8"/>
        <v>F-6---54</v>
      </c>
      <c r="C525" t="s">
        <v>5918</v>
      </c>
      <c r="D525" t="s">
        <v>770</v>
      </c>
      <c r="E525">
        <v>54</v>
      </c>
    </row>
    <row r="526" spans="1:5" ht="13.5" customHeight="1">
      <c r="A526" t="s">
        <v>4304</v>
      </c>
      <c r="B526" t="str">
        <f t="shared" si="8"/>
        <v>F-6---55</v>
      </c>
      <c r="C526" t="s">
        <v>5931</v>
      </c>
      <c r="D526" t="s">
        <v>1044</v>
      </c>
      <c r="E526">
        <v>55</v>
      </c>
    </row>
    <row r="527" spans="1:5" ht="13.5" customHeight="1">
      <c r="A527" t="s">
        <v>4304</v>
      </c>
      <c r="B527" t="str">
        <f t="shared" si="8"/>
        <v>F-6---56</v>
      </c>
      <c r="C527" t="s">
        <v>5932</v>
      </c>
      <c r="D527" t="s">
        <v>846</v>
      </c>
      <c r="E527">
        <v>56</v>
      </c>
    </row>
    <row r="528" spans="1:5" ht="13.5" customHeight="1">
      <c r="A528" t="s">
        <v>4304</v>
      </c>
      <c r="B528" t="str">
        <f t="shared" si="8"/>
        <v>F-6---57</v>
      </c>
      <c r="C528" t="s">
        <v>5950</v>
      </c>
      <c r="D528" t="s">
        <v>906</v>
      </c>
      <c r="E528">
        <v>57</v>
      </c>
    </row>
    <row r="529" spans="1:5" ht="13.5" customHeight="1">
      <c r="A529" t="s">
        <v>4304</v>
      </c>
      <c r="B529" t="str">
        <f t="shared" si="8"/>
        <v>F-6---58</v>
      </c>
      <c r="C529" t="s">
        <v>5951</v>
      </c>
      <c r="D529" t="s">
        <v>879</v>
      </c>
      <c r="E529">
        <v>58</v>
      </c>
    </row>
    <row r="530" spans="1:5" ht="13.5" customHeight="1">
      <c r="A530" t="s">
        <v>4304</v>
      </c>
      <c r="B530" t="str">
        <f t="shared" si="8"/>
        <v>F-6---59</v>
      </c>
      <c r="C530" t="s">
        <v>5952</v>
      </c>
      <c r="D530" t="s">
        <v>891</v>
      </c>
      <c r="E530">
        <v>59</v>
      </c>
    </row>
    <row r="531" spans="1:5" ht="13.5" customHeight="1">
      <c r="A531" t="s">
        <v>4304</v>
      </c>
      <c r="B531" t="str">
        <f t="shared" si="8"/>
        <v>F-6---60</v>
      </c>
      <c r="C531" t="s">
        <v>5953</v>
      </c>
      <c r="D531" t="s">
        <v>912</v>
      </c>
      <c r="E531">
        <v>60</v>
      </c>
    </row>
    <row r="532" spans="1:5" ht="13.5" customHeight="1">
      <c r="A532" t="s">
        <v>4304</v>
      </c>
      <c r="B532" t="str">
        <f t="shared" si="8"/>
        <v>F-6---61</v>
      </c>
      <c r="C532" t="s">
        <v>5956</v>
      </c>
      <c r="D532" t="s">
        <v>917</v>
      </c>
      <c r="E532">
        <v>61</v>
      </c>
    </row>
    <row r="533" spans="1:5" ht="13.5" customHeight="1">
      <c r="A533" t="s">
        <v>4304</v>
      </c>
      <c r="B533" t="str">
        <f t="shared" si="8"/>
        <v>F-6---62</v>
      </c>
      <c r="C533" t="s">
        <v>5938</v>
      </c>
      <c r="D533" t="s">
        <v>851</v>
      </c>
      <c r="E533">
        <v>62</v>
      </c>
    </row>
    <row r="534" spans="1:5" ht="13.5" customHeight="1">
      <c r="A534" t="s">
        <v>4304</v>
      </c>
      <c r="B534" t="str">
        <f t="shared" si="8"/>
        <v>F-6---63</v>
      </c>
      <c r="C534" t="s">
        <v>5941</v>
      </c>
      <c r="D534" t="s">
        <v>861</v>
      </c>
      <c r="E534">
        <v>63</v>
      </c>
    </row>
    <row r="535" spans="1:5" ht="13.5" customHeight="1">
      <c r="A535" t="s">
        <v>4304</v>
      </c>
      <c r="B535" t="str">
        <f t="shared" si="8"/>
        <v>F-6---64</v>
      </c>
      <c r="C535" t="s">
        <v>5954</v>
      </c>
      <c r="D535" t="s">
        <v>1166</v>
      </c>
      <c r="E535">
        <v>64</v>
      </c>
    </row>
    <row r="536" spans="1:5" ht="13.5" customHeight="1">
      <c r="A536" t="s">
        <v>4304</v>
      </c>
      <c r="B536" t="str">
        <f t="shared" si="8"/>
        <v>F-6---65</v>
      </c>
      <c r="C536" t="s">
        <v>5957</v>
      </c>
      <c r="D536" t="s">
        <v>913</v>
      </c>
      <c r="E536">
        <v>65</v>
      </c>
    </row>
    <row r="537" spans="1:5" ht="13.5" customHeight="1">
      <c r="A537" t="s">
        <v>4304</v>
      </c>
      <c r="B537" t="str">
        <f t="shared" si="8"/>
        <v>F-6---66</v>
      </c>
      <c r="C537" t="s">
        <v>5955</v>
      </c>
      <c r="D537" t="s">
        <v>889</v>
      </c>
      <c r="E537">
        <v>66</v>
      </c>
    </row>
    <row r="538" spans="1:5" ht="13.5" customHeight="1">
      <c r="A538" t="s">
        <v>4304</v>
      </c>
      <c r="B538" t="str">
        <f t="shared" si="8"/>
        <v>F-6---67</v>
      </c>
      <c r="C538" t="s">
        <v>5924</v>
      </c>
      <c r="D538" t="s">
        <v>726</v>
      </c>
      <c r="E538">
        <v>67</v>
      </c>
    </row>
    <row r="539" spans="1:5" ht="13.5" customHeight="1">
      <c r="A539" t="s">
        <v>4304</v>
      </c>
      <c r="B539" t="str">
        <f t="shared" si="8"/>
        <v>F-6---68</v>
      </c>
      <c r="C539" t="s">
        <v>5958</v>
      </c>
      <c r="D539" t="s">
        <v>1358</v>
      </c>
      <c r="E539">
        <v>68</v>
      </c>
    </row>
    <row r="540" spans="1:5" ht="13.5" customHeight="1">
      <c r="A540" t="s">
        <v>4304</v>
      </c>
      <c r="B540" t="str">
        <f t="shared" si="8"/>
        <v>F-6---69</v>
      </c>
      <c r="C540" t="s">
        <v>5959</v>
      </c>
      <c r="D540" t="s">
        <v>6222</v>
      </c>
      <c r="E540">
        <v>69</v>
      </c>
    </row>
    <row r="541" spans="1:5" ht="13.5" customHeight="1">
      <c r="A541">
        <v>13</v>
      </c>
      <c r="B541" t="str">
        <f t="shared" si="8"/>
        <v>13---1</v>
      </c>
      <c r="C541" t="s">
        <v>4216</v>
      </c>
      <c r="D541" t="s">
        <v>713</v>
      </c>
      <c r="E541">
        <v>1</v>
      </c>
    </row>
    <row r="542" spans="1:5" ht="13.5" customHeight="1">
      <c r="A542">
        <v>13</v>
      </c>
      <c r="B542" t="str">
        <f t="shared" si="8"/>
        <v>13---2</v>
      </c>
      <c r="C542" t="s">
        <v>4216</v>
      </c>
      <c r="D542" t="s">
        <v>920</v>
      </c>
      <c r="E542">
        <v>2</v>
      </c>
    </row>
    <row r="543" spans="1:5" ht="13.5" customHeight="1">
      <c r="A543">
        <v>13</v>
      </c>
      <c r="B543" t="str">
        <f t="shared" si="8"/>
        <v>13---3</v>
      </c>
      <c r="C543" t="s">
        <v>4219</v>
      </c>
      <c r="D543" t="s">
        <v>921</v>
      </c>
      <c r="E543">
        <v>3</v>
      </c>
    </row>
    <row r="544" spans="1:5" ht="13.5" customHeight="1">
      <c r="A544">
        <v>13</v>
      </c>
      <c r="B544" t="str">
        <f t="shared" si="8"/>
        <v>13---4</v>
      </c>
      <c r="C544" t="s">
        <v>870</v>
      </c>
      <c r="D544" t="s">
        <v>1344</v>
      </c>
      <c r="E544">
        <v>4</v>
      </c>
    </row>
    <row r="545" spans="1:5" ht="13.5" customHeight="1">
      <c r="A545">
        <v>14</v>
      </c>
      <c r="B545" t="str">
        <f t="shared" si="8"/>
        <v>14---1</v>
      </c>
      <c r="C545" t="s">
        <v>4234</v>
      </c>
      <c r="D545" t="s">
        <v>922</v>
      </c>
      <c r="E545">
        <v>1</v>
      </c>
    </row>
    <row r="546" spans="1:5" ht="13.5" customHeight="1">
      <c r="A546">
        <v>14</v>
      </c>
      <c r="B546" t="str">
        <f t="shared" si="8"/>
        <v>14---2</v>
      </c>
      <c r="C546" t="s">
        <v>4216</v>
      </c>
      <c r="D546" t="s">
        <v>922</v>
      </c>
      <c r="E546">
        <v>2</v>
      </c>
    </row>
    <row r="547" spans="1:5" ht="13.5" customHeight="1">
      <c r="A547">
        <v>14</v>
      </c>
      <c r="B547" t="str">
        <f t="shared" si="8"/>
        <v>14---3</v>
      </c>
      <c r="C547" t="s">
        <v>870</v>
      </c>
      <c r="D547" t="s">
        <v>1344</v>
      </c>
      <c r="E547">
        <v>3</v>
      </c>
    </row>
    <row r="548" spans="1:5" ht="13.5" customHeight="1">
      <c r="A548">
        <v>14</v>
      </c>
      <c r="B548" t="str">
        <f t="shared" si="8"/>
        <v>14---4</v>
      </c>
      <c r="C548" t="s">
        <v>5951</v>
      </c>
      <c r="D548" t="s">
        <v>879</v>
      </c>
      <c r="E548">
        <v>4</v>
      </c>
    </row>
    <row r="549" spans="1:5" ht="13.5" customHeight="1">
      <c r="A549">
        <v>15</v>
      </c>
      <c r="B549" t="str">
        <f t="shared" si="8"/>
        <v>15---1</v>
      </c>
      <c r="C549" t="s">
        <v>4234</v>
      </c>
      <c r="D549" t="s">
        <v>923</v>
      </c>
      <c r="E549">
        <v>1</v>
      </c>
    </row>
    <row r="550" spans="1:5" ht="13.5" customHeight="1">
      <c r="A550">
        <v>15</v>
      </c>
      <c r="B550" t="str">
        <f t="shared" si="8"/>
        <v>15---2</v>
      </c>
      <c r="C550" t="s">
        <v>4216</v>
      </c>
      <c r="D550" t="s">
        <v>923</v>
      </c>
      <c r="E550">
        <v>2</v>
      </c>
    </row>
    <row r="551" spans="1:5" ht="13.5" customHeight="1">
      <c r="A551">
        <v>15</v>
      </c>
      <c r="B551" t="str">
        <f t="shared" si="8"/>
        <v>15---3</v>
      </c>
      <c r="C551" t="s">
        <v>4216</v>
      </c>
      <c r="D551" t="s">
        <v>922</v>
      </c>
      <c r="E551">
        <v>3</v>
      </c>
    </row>
    <row r="552" spans="1:5" ht="13.5" customHeight="1">
      <c r="A552">
        <v>15</v>
      </c>
      <c r="B552" t="str">
        <f t="shared" si="8"/>
        <v>15---4</v>
      </c>
      <c r="C552" t="s">
        <v>4216</v>
      </c>
      <c r="D552" t="s">
        <v>713</v>
      </c>
      <c r="E552">
        <v>4</v>
      </c>
    </row>
    <row r="553" spans="1:5" ht="13.5" customHeight="1">
      <c r="A553">
        <v>15</v>
      </c>
      <c r="B553" t="str">
        <f t="shared" si="8"/>
        <v>15---5</v>
      </c>
      <c r="C553" t="s">
        <v>4216</v>
      </c>
      <c r="D553" t="s">
        <v>920</v>
      </c>
      <c r="E553">
        <v>5</v>
      </c>
    </row>
    <row r="554" spans="1:5" ht="13.5" customHeight="1">
      <c r="A554">
        <v>15</v>
      </c>
      <c r="B554" t="str">
        <f t="shared" si="8"/>
        <v>15---6</v>
      </c>
      <c r="C554" t="s">
        <v>4216</v>
      </c>
      <c r="D554" t="s">
        <v>921</v>
      </c>
      <c r="E554">
        <v>6</v>
      </c>
    </row>
    <row r="555" spans="1:5" ht="13.5" customHeight="1">
      <c r="A555">
        <v>15</v>
      </c>
      <c r="B555" t="str">
        <f t="shared" si="8"/>
        <v>15---7</v>
      </c>
      <c r="C555" t="s">
        <v>4252</v>
      </c>
      <c r="D555" t="s">
        <v>928</v>
      </c>
      <c r="E555">
        <v>7</v>
      </c>
    </row>
    <row r="556" spans="1:5" ht="13.5" customHeight="1">
      <c r="A556">
        <v>15</v>
      </c>
      <c r="B556" t="str">
        <f t="shared" si="8"/>
        <v>15---8</v>
      </c>
      <c r="C556" t="s">
        <v>4269</v>
      </c>
      <c r="D556" t="s">
        <v>924</v>
      </c>
      <c r="E556">
        <v>8</v>
      </c>
    </row>
    <row r="557" spans="1:5" ht="13.5" customHeight="1">
      <c r="A557">
        <v>15</v>
      </c>
      <c r="B557" t="str">
        <f t="shared" si="8"/>
        <v>15---9</v>
      </c>
      <c r="C557" t="s">
        <v>4271</v>
      </c>
      <c r="D557" t="s">
        <v>716</v>
      </c>
      <c r="E557">
        <v>9</v>
      </c>
    </row>
    <row r="558" spans="1:5" ht="13.5" customHeight="1">
      <c r="A558">
        <v>15</v>
      </c>
      <c r="B558" t="str">
        <f t="shared" si="8"/>
        <v>15---10</v>
      </c>
      <c r="C558" t="s">
        <v>4271</v>
      </c>
      <c r="D558" t="s">
        <v>925</v>
      </c>
      <c r="E558">
        <v>10</v>
      </c>
    </row>
    <row r="559" spans="1:5" ht="13.5" customHeight="1">
      <c r="A559">
        <v>15</v>
      </c>
      <c r="B559" t="str">
        <f t="shared" si="8"/>
        <v>15---11</v>
      </c>
      <c r="C559" t="s">
        <v>4271</v>
      </c>
      <c r="D559" t="s">
        <v>717</v>
      </c>
      <c r="E559">
        <v>11</v>
      </c>
    </row>
    <row r="560" spans="1:5">
      <c r="A560">
        <v>15</v>
      </c>
      <c r="B560" t="str">
        <f t="shared" si="8"/>
        <v>15---12</v>
      </c>
      <c r="C560" t="s">
        <v>4239</v>
      </c>
      <c r="D560" t="s">
        <v>926</v>
      </c>
      <c r="E560">
        <v>12</v>
      </c>
    </row>
    <row r="561" spans="1:5">
      <c r="A561">
        <v>15</v>
      </c>
      <c r="B561" t="str">
        <f t="shared" si="8"/>
        <v>15---13</v>
      </c>
      <c r="C561" t="s">
        <v>4228</v>
      </c>
      <c r="D561" t="s">
        <v>929</v>
      </c>
      <c r="E561">
        <v>13</v>
      </c>
    </row>
    <row r="562" spans="1:5" ht="13.5" customHeight="1">
      <c r="A562">
        <v>15</v>
      </c>
      <c r="B562" t="str">
        <f t="shared" si="8"/>
        <v>15---14</v>
      </c>
      <c r="C562" t="s">
        <v>4268</v>
      </c>
      <c r="D562" t="s">
        <v>856</v>
      </c>
      <c r="E562">
        <v>14</v>
      </c>
    </row>
    <row r="563" spans="1:5" ht="13.5" customHeight="1">
      <c r="A563">
        <v>15</v>
      </c>
      <c r="B563" t="str">
        <f t="shared" si="8"/>
        <v>15---15</v>
      </c>
      <c r="C563" t="s">
        <v>4230</v>
      </c>
      <c r="D563" t="s">
        <v>740</v>
      </c>
      <c r="E563">
        <v>15</v>
      </c>
    </row>
    <row r="564" spans="1:5" ht="13.5" customHeight="1">
      <c r="A564">
        <v>15</v>
      </c>
      <c r="B564" t="str">
        <f t="shared" si="8"/>
        <v>15---16</v>
      </c>
      <c r="C564" t="s">
        <v>4244</v>
      </c>
      <c r="D564" t="s">
        <v>930</v>
      </c>
      <c r="E564">
        <v>16</v>
      </c>
    </row>
    <row r="565" spans="1:5" ht="13.5" customHeight="1">
      <c r="A565">
        <v>15</v>
      </c>
      <c r="B565" t="str">
        <f t="shared" si="8"/>
        <v>15---17</v>
      </c>
      <c r="C565" t="s">
        <v>4231</v>
      </c>
      <c r="D565" t="s">
        <v>933</v>
      </c>
      <c r="E565">
        <v>17</v>
      </c>
    </row>
    <row r="566" spans="1:5" ht="13.5" customHeight="1">
      <c r="A566">
        <v>15</v>
      </c>
      <c r="B566" t="str">
        <f t="shared" si="8"/>
        <v>15---18</v>
      </c>
      <c r="C566" t="s">
        <v>4254</v>
      </c>
      <c r="D566" t="s">
        <v>931</v>
      </c>
      <c r="E566">
        <v>18</v>
      </c>
    </row>
    <row r="567" spans="1:5" ht="13.5" customHeight="1">
      <c r="A567">
        <v>15</v>
      </c>
      <c r="B567" t="str">
        <f t="shared" si="8"/>
        <v>15---19</v>
      </c>
      <c r="C567" t="s">
        <v>4233</v>
      </c>
      <c r="D567" t="s">
        <v>934</v>
      </c>
      <c r="E567">
        <v>19</v>
      </c>
    </row>
    <row r="568" spans="1:5" ht="13.5" customHeight="1">
      <c r="A568">
        <v>15</v>
      </c>
      <c r="B568" t="str">
        <f t="shared" si="8"/>
        <v>15---20</v>
      </c>
      <c r="C568" t="s">
        <v>1017</v>
      </c>
      <c r="D568" t="s">
        <v>796</v>
      </c>
      <c r="E568">
        <v>20</v>
      </c>
    </row>
    <row r="569" spans="1:5" ht="13.5" customHeight="1">
      <c r="A569">
        <v>15</v>
      </c>
      <c r="B569" t="str">
        <f t="shared" si="8"/>
        <v>15---21</v>
      </c>
      <c r="C569" t="s">
        <v>731</v>
      </c>
      <c r="D569" t="s">
        <v>800</v>
      </c>
      <c r="E569">
        <v>21</v>
      </c>
    </row>
    <row r="570" spans="1:5" ht="13.5" customHeight="1">
      <c r="A570">
        <v>15</v>
      </c>
      <c r="B570" t="str">
        <f t="shared" si="8"/>
        <v>15---22</v>
      </c>
      <c r="C570" t="s">
        <v>735</v>
      </c>
      <c r="D570" t="s">
        <v>744</v>
      </c>
      <c r="E570">
        <v>22</v>
      </c>
    </row>
    <row r="571" spans="1:5" ht="13.5" customHeight="1">
      <c r="A571">
        <v>15</v>
      </c>
      <c r="B571" t="str">
        <f t="shared" si="8"/>
        <v>15---23</v>
      </c>
      <c r="C571" t="s">
        <v>858</v>
      </c>
      <c r="D571" t="s">
        <v>740</v>
      </c>
      <c r="E571">
        <v>23</v>
      </c>
    </row>
    <row r="572" spans="1:5" ht="13.5" customHeight="1">
      <c r="A572">
        <v>15</v>
      </c>
      <c r="B572" t="str">
        <f t="shared" si="8"/>
        <v>15---24</v>
      </c>
      <c r="C572" t="s">
        <v>743</v>
      </c>
      <c r="D572" t="s">
        <v>754</v>
      </c>
      <c r="E572">
        <v>24</v>
      </c>
    </row>
    <row r="573" spans="1:5" ht="13.5" customHeight="1">
      <c r="A573">
        <v>15</v>
      </c>
      <c r="B573" t="str">
        <f t="shared" si="8"/>
        <v>15---25</v>
      </c>
      <c r="C573" t="s">
        <v>915</v>
      </c>
      <c r="D573" t="s">
        <v>939</v>
      </c>
      <c r="E573">
        <v>25</v>
      </c>
    </row>
    <row r="574" spans="1:5" ht="13.5" customHeight="1">
      <c r="A574">
        <v>15</v>
      </c>
      <c r="B574" t="str">
        <f t="shared" si="8"/>
        <v>15---26</v>
      </c>
      <c r="C574" t="s">
        <v>987</v>
      </c>
      <c r="D574" t="s">
        <v>1263</v>
      </c>
      <c r="E574">
        <v>26</v>
      </c>
    </row>
    <row r="575" spans="1:5" ht="13.5" customHeight="1">
      <c r="A575">
        <v>15</v>
      </c>
      <c r="B575" t="str">
        <f t="shared" si="8"/>
        <v>15---27</v>
      </c>
      <c r="C575" t="s">
        <v>989</v>
      </c>
      <c r="D575" t="s">
        <v>738</v>
      </c>
      <c r="E575">
        <v>27</v>
      </c>
    </row>
    <row r="576" spans="1:5" ht="13.5" customHeight="1">
      <c r="A576">
        <v>15</v>
      </c>
      <c r="B576" t="str">
        <f t="shared" si="8"/>
        <v>15---28</v>
      </c>
      <c r="C576" t="s">
        <v>1094</v>
      </c>
      <c r="D576" t="s">
        <v>790</v>
      </c>
      <c r="E576">
        <v>28</v>
      </c>
    </row>
    <row r="577" spans="1:5" ht="13.5" customHeight="1">
      <c r="A577">
        <v>15</v>
      </c>
      <c r="B577" t="str">
        <f t="shared" si="8"/>
        <v>15---29</v>
      </c>
      <c r="C577" t="s">
        <v>819</v>
      </c>
      <c r="D577" t="s">
        <v>756</v>
      </c>
      <c r="E577">
        <v>29</v>
      </c>
    </row>
    <row r="578" spans="1:5" ht="13.5" customHeight="1">
      <c r="A578">
        <v>15</v>
      </c>
      <c r="B578" t="str">
        <f t="shared" si="8"/>
        <v>15---30</v>
      </c>
      <c r="C578" t="s">
        <v>1074</v>
      </c>
      <c r="D578" t="s">
        <v>880</v>
      </c>
      <c r="E578">
        <v>30</v>
      </c>
    </row>
    <row r="579" spans="1:5" ht="13.5" customHeight="1">
      <c r="A579">
        <v>15</v>
      </c>
      <c r="B579" t="str">
        <f t="shared" ref="B579:B642" si="9">A579&amp;"---"&amp;E579</f>
        <v>15---31</v>
      </c>
      <c r="C579" t="s">
        <v>1019</v>
      </c>
      <c r="D579" t="s">
        <v>734</v>
      </c>
      <c r="E579">
        <v>31</v>
      </c>
    </row>
    <row r="580" spans="1:5" ht="13.5" customHeight="1">
      <c r="A580">
        <v>15</v>
      </c>
      <c r="B580" t="str">
        <f t="shared" si="9"/>
        <v>15---32</v>
      </c>
      <c r="C580" t="s">
        <v>824</v>
      </c>
      <c r="D580" t="s">
        <v>752</v>
      </c>
      <c r="E580">
        <v>32</v>
      </c>
    </row>
    <row r="581" spans="1:5" ht="13.5" customHeight="1">
      <c r="A581">
        <v>15</v>
      </c>
      <c r="B581" t="str">
        <f t="shared" si="9"/>
        <v>15---33</v>
      </c>
      <c r="C581" t="s">
        <v>826</v>
      </c>
      <c r="D581" t="s">
        <v>1079</v>
      </c>
      <c r="E581">
        <v>33</v>
      </c>
    </row>
    <row r="582" spans="1:5" ht="13.5" customHeight="1">
      <c r="A582">
        <v>15</v>
      </c>
      <c r="B582" t="str">
        <f t="shared" si="9"/>
        <v>15---34</v>
      </c>
      <c r="C582" t="s">
        <v>832</v>
      </c>
      <c r="D582" t="s">
        <v>949</v>
      </c>
      <c r="E582">
        <v>34</v>
      </c>
    </row>
    <row r="583" spans="1:5" ht="13.5" customHeight="1">
      <c r="A583">
        <v>15</v>
      </c>
      <c r="B583" t="str">
        <f t="shared" si="9"/>
        <v>15---35</v>
      </c>
      <c r="C583" t="s">
        <v>892</v>
      </c>
      <c r="D583" t="s">
        <v>730</v>
      </c>
      <c r="E583">
        <v>35</v>
      </c>
    </row>
    <row r="584" spans="1:5" ht="13.5" customHeight="1">
      <c r="A584">
        <v>15</v>
      </c>
      <c r="B584" t="str">
        <f t="shared" si="9"/>
        <v>15---36</v>
      </c>
      <c r="C584" t="s">
        <v>868</v>
      </c>
      <c r="D584" t="s">
        <v>758</v>
      </c>
      <c r="E584">
        <v>36</v>
      </c>
    </row>
    <row r="585" spans="1:5" ht="13.5" customHeight="1">
      <c r="A585">
        <v>15</v>
      </c>
      <c r="B585" t="str">
        <f t="shared" si="9"/>
        <v>15---37</v>
      </c>
      <c r="C585" t="s">
        <v>803</v>
      </c>
      <c r="D585" t="s">
        <v>941</v>
      </c>
      <c r="E585">
        <v>37</v>
      </c>
    </row>
    <row r="586" spans="1:5" ht="13.5" customHeight="1">
      <c r="A586">
        <v>15</v>
      </c>
      <c r="B586" t="str">
        <f t="shared" si="9"/>
        <v>15---38</v>
      </c>
      <c r="C586" t="s">
        <v>870</v>
      </c>
      <c r="D586" t="s">
        <v>1344</v>
      </c>
      <c r="E586">
        <v>38</v>
      </c>
    </row>
    <row r="587" spans="1:5" ht="13.5" customHeight="1">
      <c r="A587">
        <v>15</v>
      </c>
      <c r="B587" t="str">
        <f t="shared" si="9"/>
        <v>15---39</v>
      </c>
      <c r="C587" t="s">
        <v>769</v>
      </c>
      <c r="D587" t="s">
        <v>1325</v>
      </c>
      <c r="E587">
        <v>39</v>
      </c>
    </row>
    <row r="588" spans="1:5" ht="13.5" customHeight="1">
      <c r="A588">
        <v>15</v>
      </c>
      <c r="B588" t="str">
        <f t="shared" si="9"/>
        <v>15---40</v>
      </c>
      <c r="C588" t="s">
        <v>1011</v>
      </c>
      <c r="D588" t="s">
        <v>856</v>
      </c>
      <c r="E588">
        <v>40</v>
      </c>
    </row>
    <row r="589" spans="1:5" ht="13.5" customHeight="1">
      <c r="A589">
        <v>15</v>
      </c>
      <c r="B589" t="str">
        <f t="shared" si="9"/>
        <v>15---41</v>
      </c>
      <c r="C589" t="s">
        <v>5961</v>
      </c>
      <c r="D589" t="s">
        <v>935</v>
      </c>
      <c r="E589">
        <v>41</v>
      </c>
    </row>
    <row r="590" spans="1:5" ht="13.5" customHeight="1">
      <c r="A590">
        <v>15</v>
      </c>
      <c r="B590" t="str">
        <f t="shared" si="9"/>
        <v>15---42</v>
      </c>
      <c r="C590" t="s">
        <v>5915</v>
      </c>
      <c r="D590" t="s">
        <v>772</v>
      </c>
      <c r="E590">
        <v>42</v>
      </c>
    </row>
    <row r="591" spans="1:5" ht="13.5" customHeight="1">
      <c r="A591">
        <v>15</v>
      </c>
      <c r="B591" t="str">
        <f t="shared" si="9"/>
        <v>15---43</v>
      </c>
      <c r="C591" t="s">
        <v>5917</v>
      </c>
      <c r="D591" t="s">
        <v>789</v>
      </c>
      <c r="E591">
        <v>43</v>
      </c>
    </row>
    <row r="592" spans="1:5" ht="13.5" customHeight="1">
      <c r="A592">
        <v>15</v>
      </c>
      <c r="B592" t="str">
        <f t="shared" si="9"/>
        <v>15---44</v>
      </c>
      <c r="C592" t="s">
        <v>5918</v>
      </c>
      <c r="D592" t="s">
        <v>770</v>
      </c>
      <c r="E592">
        <v>44</v>
      </c>
    </row>
    <row r="593" spans="1:5" ht="13.5" customHeight="1">
      <c r="A593">
        <v>15</v>
      </c>
      <c r="B593" t="str">
        <f t="shared" si="9"/>
        <v>15---45</v>
      </c>
      <c r="C593" t="s">
        <v>5962</v>
      </c>
      <c r="D593" t="s">
        <v>1174</v>
      </c>
      <c r="E593">
        <v>45</v>
      </c>
    </row>
    <row r="594" spans="1:5" ht="13.5" customHeight="1">
      <c r="A594">
        <v>15</v>
      </c>
      <c r="B594" t="str">
        <f t="shared" si="9"/>
        <v>15---46</v>
      </c>
      <c r="C594" t="s">
        <v>5963</v>
      </c>
      <c r="D594" t="s">
        <v>937</v>
      </c>
      <c r="E594">
        <v>46</v>
      </c>
    </row>
    <row r="595" spans="1:5" ht="13.5" customHeight="1">
      <c r="A595">
        <v>15</v>
      </c>
      <c r="B595" t="str">
        <f t="shared" si="9"/>
        <v>15---47</v>
      </c>
      <c r="C595" t="s">
        <v>5964</v>
      </c>
      <c r="D595" t="s">
        <v>1176</v>
      </c>
      <c r="E595">
        <v>47</v>
      </c>
    </row>
    <row r="596" spans="1:5" ht="13.5" customHeight="1">
      <c r="A596">
        <v>15</v>
      </c>
      <c r="B596" t="str">
        <f t="shared" si="9"/>
        <v>15---48</v>
      </c>
      <c r="C596" t="s">
        <v>5951</v>
      </c>
      <c r="D596" t="s">
        <v>879</v>
      </c>
      <c r="E596">
        <v>48</v>
      </c>
    </row>
    <row r="597" spans="1:5" ht="13.5" customHeight="1">
      <c r="A597">
        <v>15</v>
      </c>
      <c r="B597" t="str">
        <f t="shared" si="9"/>
        <v>15---49</v>
      </c>
      <c r="C597" t="s">
        <v>5965</v>
      </c>
      <c r="D597" t="s">
        <v>930</v>
      </c>
      <c r="E597">
        <v>49</v>
      </c>
    </row>
    <row r="598" spans="1:5" ht="13.5" customHeight="1">
      <c r="A598">
        <v>15</v>
      </c>
      <c r="B598" t="str">
        <f t="shared" si="9"/>
        <v>15---50</v>
      </c>
      <c r="C598" t="s">
        <v>5920</v>
      </c>
      <c r="D598" t="s">
        <v>762</v>
      </c>
      <c r="E598">
        <v>50</v>
      </c>
    </row>
    <row r="599" spans="1:5" ht="13.5" customHeight="1">
      <c r="A599">
        <v>15</v>
      </c>
      <c r="B599" t="str">
        <f t="shared" si="9"/>
        <v>15---51</v>
      </c>
      <c r="C599" t="s">
        <v>5943</v>
      </c>
      <c r="D599" t="s">
        <v>976</v>
      </c>
      <c r="E599">
        <v>51</v>
      </c>
    </row>
    <row r="600" spans="1:5" ht="13.5" customHeight="1">
      <c r="A600">
        <v>15</v>
      </c>
      <c r="B600" t="str">
        <f t="shared" si="9"/>
        <v>15---52</v>
      </c>
      <c r="C600" t="s">
        <v>5966</v>
      </c>
      <c r="D600" t="s">
        <v>1446</v>
      </c>
      <c r="E600">
        <v>52</v>
      </c>
    </row>
    <row r="601" spans="1:5" ht="13.5" customHeight="1">
      <c r="A601">
        <v>194</v>
      </c>
      <c r="B601" t="str">
        <f t="shared" si="9"/>
        <v>194---1</v>
      </c>
      <c r="C601" t="s">
        <v>4216</v>
      </c>
      <c r="D601" t="s">
        <v>1048</v>
      </c>
      <c r="E601">
        <v>1</v>
      </c>
    </row>
    <row r="602" spans="1:5" ht="13.5" customHeight="1">
      <c r="A602">
        <v>194</v>
      </c>
      <c r="B602" t="str">
        <f t="shared" si="9"/>
        <v>194---2</v>
      </c>
      <c r="C602" t="s">
        <v>4216</v>
      </c>
      <c r="D602" t="s">
        <v>1346</v>
      </c>
      <c r="E602">
        <v>2</v>
      </c>
    </row>
    <row r="603" spans="1:5" ht="13.5" customHeight="1">
      <c r="A603">
        <v>194</v>
      </c>
      <c r="B603" t="str">
        <f t="shared" si="9"/>
        <v>194---3</v>
      </c>
      <c r="C603" t="s">
        <v>4216</v>
      </c>
      <c r="D603" t="s">
        <v>1052</v>
      </c>
      <c r="E603">
        <v>3</v>
      </c>
    </row>
    <row r="604" spans="1:5" ht="13.5" customHeight="1">
      <c r="A604">
        <v>194</v>
      </c>
      <c r="B604" t="str">
        <f t="shared" si="9"/>
        <v>194---4</v>
      </c>
      <c r="C604" t="s">
        <v>4216</v>
      </c>
      <c r="D604" t="s">
        <v>1158</v>
      </c>
      <c r="E604">
        <v>4</v>
      </c>
    </row>
    <row r="605" spans="1:5" ht="13.5" customHeight="1">
      <c r="A605">
        <v>194</v>
      </c>
      <c r="B605" t="str">
        <f t="shared" si="9"/>
        <v>194---5</v>
      </c>
      <c r="C605" t="s">
        <v>4216</v>
      </c>
      <c r="D605" t="s">
        <v>779</v>
      </c>
      <c r="E605">
        <v>5</v>
      </c>
    </row>
    <row r="606" spans="1:5" ht="13.5" customHeight="1">
      <c r="A606">
        <v>194</v>
      </c>
      <c r="B606" t="str">
        <f t="shared" si="9"/>
        <v>194---6</v>
      </c>
      <c r="C606" t="s">
        <v>4216</v>
      </c>
      <c r="D606" t="s">
        <v>1047</v>
      </c>
      <c r="E606">
        <v>6</v>
      </c>
    </row>
    <row r="607" spans="1:5" ht="13.5" customHeight="1">
      <c r="A607">
        <v>194</v>
      </c>
      <c r="B607" t="str">
        <f t="shared" si="9"/>
        <v>194---7</v>
      </c>
      <c r="C607" t="s">
        <v>4216</v>
      </c>
      <c r="D607" t="s">
        <v>872</v>
      </c>
      <c r="E607">
        <v>7</v>
      </c>
    </row>
    <row r="608" spans="1:5" ht="13.5" customHeight="1">
      <c r="A608">
        <v>194</v>
      </c>
      <c r="B608" t="str">
        <f t="shared" si="9"/>
        <v>194---8</v>
      </c>
      <c r="C608" t="s">
        <v>4216</v>
      </c>
      <c r="D608" t="s">
        <v>714</v>
      </c>
      <c r="E608">
        <v>8</v>
      </c>
    </row>
    <row r="609" spans="1:5" ht="13.5" customHeight="1">
      <c r="A609">
        <v>194</v>
      </c>
      <c r="B609" t="str">
        <f t="shared" si="9"/>
        <v>194---9</v>
      </c>
      <c r="C609" t="s">
        <v>4216</v>
      </c>
      <c r="D609" t="s">
        <v>972</v>
      </c>
      <c r="E609">
        <v>9</v>
      </c>
    </row>
    <row r="610" spans="1:5" ht="13.5" customHeight="1">
      <c r="A610">
        <v>194</v>
      </c>
      <c r="B610" t="str">
        <f t="shared" si="9"/>
        <v>194---10</v>
      </c>
      <c r="C610" t="s">
        <v>4252</v>
      </c>
      <c r="D610" t="s">
        <v>992</v>
      </c>
      <c r="E610">
        <v>10</v>
      </c>
    </row>
    <row r="611" spans="1:5" ht="13.5" customHeight="1">
      <c r="A611">
        <v>194</v>
      </c>
      <c r="B611" t="str">
        <f t="shared" si="9"/>
        <v>194---11</v>
      </c>
      <c r="C611" t="s">
        <v>4269</v>
      </c>
      <c r="D611" t="s">
        <v>748</v>
      </c>
      <c r="E611">
        <v>11</v>
      </c>
    </row>
    <row r="612" spans="1:5" ht="13.5" customHeight="1">
      <c r="A612">
        <v>194</v>
      </c>
      <c r="B612" t="str">
        <f t="shared" si="9"/>
        <v>194---12</v>
      </c>
      <c r="C612" t="s">
        <v>4271</v>
      </c>
      <c r="D612" t="s">
        <v>1049</v>
      </c>
      <c r="E612">
        <v>12</v>
      </c>
    </row>
    <row r="613" spans="1:5" ht="13.5" customHeight="1">
      <c r="A613">
        <v>194</v>
      </c>
      <c r="B613" t="str">
        <f t="shared" si="9"/>
        <v>194---13</v>
      </c>
      <c r="C613" t="s">
        <v>4239</v>
      </c>
      <c r="D613" t="s">
        <v>1050</v>
      </c>
      <c r="E613">
        <v>13</v>
      </c>
    </row>
    <row r="614" spans="1:5" ht="13.5" customHeight="1">
      <c r="A614">
        <v>194</v>
      </c>
      <c r="B614" t="str">
        <f t="shared" si="9"/>
        <v>194---14</v>
      </c>
      <c r="C614" t="s">
        <v>4228</v>
      </c>
      <c r="D614" t="s">
        <v>1051</v>
      </c>
      <c r="E614">
        <v>14</v>
      </c>
    </row>
    <row r="615" spans="1:5" ht="13.5" customHeight="1">
      <c r="A615">
        <v>194</v>
      </c>
      <c r="B615" t="str">
        <f t="shared" si="9"/>
        <v>194---15</v>
      </c>
      <c r="C615" t="s">
        <v>4268</v>
      </c>
      <c r="D615" t="s">
        <v>961</v>
      </c>
      <c r="E615">
        <v>15</v>
      </c>
    </row>
    <row r="616" spans="1:5" ht="13.5" customHeight="1">
      <c r="A616">
        <v>194</v>
      </c>
      <c r="B616" t="str">
        <f t="shared" si="9"/>
        <v>194---16</v>
      </c>
      <c r="C616" t="s">
        <v>4230</v>
      </c>
      <c r="D616" t="s">
        <v>1039</v>
      </c>
      <c r="E616">
        <v>16</v>
      </c>
    </row>
    <row r="617" spans="1:5" ht="13.5" customHeight="1">
      <c r="A617">
        <v>194</v>
      </c>
      <c r="B617" t="str">
        <f t="shared" si="9"/>
        <v>194---17</v>
      </c>
      <c r="C617" t="s">
        <v>4244</v>
      </c>
      <c r="D617" t="s">
        <v>1053</v>
      </c>
      <c r="E617">
        <v>17</v>
      </c>
    </row>
    <row r="618" spans="1:5" ht="13.5" customHeight="1">
      <c r="A618">
        <v>194</v>
      </c>
      <c r="B618" t="str">
        <f t="shared" si="9"/>
        <v>194---18</v>
      </c>
      <c r="C618" t="s">
        <v>4231</v>
      </c>
      <c r="D618" t="s">
        <v>986</v>
      </c>
      <c r="E618">
        <v>18</v>
      </c>
    </row>
    <row r="619" spans="1:5" ht="13.5" customHeight="1">
      <c r="A619">
        <v>194</v>
      </c>
      <c r="B619" t="str">
        <f t="shared" si="9"/>
        <v>194---19</v>
      </c>
      <c r="C619" t="s">
        <v>4254</v>
      </c>
      <c r="D619" t="s">
        <v>736</v>
      </c>
      <c r="E619">
        <v>19</v>
      </c>
    </row>
    <row r="620" spans="1:5" ht="13.5" customHeight="1">
      <c r="A620">
        <v>194</v>
      </c>
      <c r="B620" t="str">
        <f t="shared" si="9"/>
        <v>194---20</v>
      </c>
      <c r="C620" t="s">
        <v>4233</v>
      </c>
      <c r="D620" t="s">
        <v>988</v>
      </c>
      <c r="E620">
        <v>20</v>
      </c>
    </row>
    <row r="621" spans="1:5" ht="13.5" customHeight="1">
      <c r="A621">
        <v>194</v>
      </c>
      <c r="B621" t="str">
        <f t="shared" si="9"/>
        <v>194---21</v>
      </c>
      <c r="C621" t="s">
        <v>5928</v>
      </c>
      <c r="D621" t="s">
        <v>1254</v>
      </c>
      <c r="E621">
        <v>21</v>
      </c>
    </row>
    <row r="622" spans="1:5" ht="13.5" customHeight="1">
      <c r="A622">
        <v>194</v>
      </c>
      <c r="B622" t="str">
        <f t="shared" si="9"/>
        <v>194---22</v>
      </c>
      <c r="C622" t="s">
        <v>727</v>
      </c>
      <c r="D622" t="s">
        <v>1308</v>
      </c>
      <c r="E622">
        <v>22</v>
      </c>
    </row>
    <row r="623" spans="1:5" ht="13.5" customHeight="1">
      <c r="A623">
        <v>194</v>
      </c>
      <c r="B623" t="str">
        <f t="shared" si="9"/>
        <v>194---23</v>
      </c>
      <c r="C623" t="s">
        <v>817</v>
      </c>
      <c r="D623" t="s">
        <v>1182</v>
      </c>
      <c r="E623">
        <v>23</v>
      </c>
    </row>
    <row r="624" spans="1:5" ht="13.5" customHeight="1">
      <c r="A624">
        <v>194</v>
      </c>
      <c r="B624" t="str">
        <f t="shared" si="9"/>
        <v>194---24</v>
      </c>
      <c r="C624" t="s">
        <v>795</v>
      </c>
      <c r="D624" t="s">
        <v>1062</v>
      </c>
      <c r="E624">
        <v>24</v>
      </c>
    </row>
    <row r="625" spans="1:5" ht="13.5" customHeight="1">
      <c r="A625">
        <v>194</v>
      </c>
      <c r="B625" t="str">
        <f t="shared" si="9"/>
        <v>194---25</v>
      </c>
      <c r="C625" t="s">
        <v>887</v>
      </c>
      <c r="D625" t="s">
        <v>992</v>
      </c>
      <c r="E625">
        <v>25</v>
      </c>
    </row>
    <row r="626" spans="1:5" ht="13.5" customHeight="1">
      <c r="A626">
        <v>194</v>
      </c>
      <c r="B626" t="str">
        <f t="shared" si="9"/>
        <v>194---26</v>
      </c>
      <c r="C626" t="s">
        <v>797</v>
      </c>
      <c r="D626" t="s">
        <v>1081</v>
      </c>
      <c r="E626">
        <v>26</v>
      </c>
    </row>
    <row r="627" spans="1:5" ht="13.5" customHeight="1">
      <c r="A627">
        <v>194</v>
      </c>
      <c r="B627" t="str">
        <f t="shared" si="9"/>
        <v>194---27</v>
      </c>
      <c r="C627" t="s">
        <v>739</v>
      </c>
      <c r="D627" t="s">
        <v>736</v>
      </c>
      <c r="E627">
        <v>27</v>
      </c>
    </row>
    <row r="628" spans="1:5" ht="13.5" customHeight="1">
      <c r="A628">
        <v>194</v>
      </c>
      <c r="B628" t="str">
        <f t="shared" si="9"/>
        <v>194---28</v>
      </c>
      <c r="C628" t="s">
        <v>888</v>
      </c>
      <c r="D628" t="s">
        <v>1073</v>
      </c>
      <c r="E628">
        <v>28</v>
      </c>
    </row>
    <row r="629" spans="1:5" ht="13.5" customHeight="1">
      <c r="A629">
        <v>194</v>
      </c>
      <c r="B629" t="str">
        <f t="shared" si="9"/>
        <v>194---29</v>
      </c>
      <c r="C629" t="s">
        <v>743</v>
      </c>
      <c r="D629" t="s">
        <v>754</v>
      </c>
      <c r="E629">
        <v>29</v>
      </c>
    </row>
    <row r="630" spans="1:5" ht="13.5" customHeight="1">
      <c r="A630">
        <v>194</v>
      </c>
      <c r="B630" t="str">
        <f t="shared" si="9"/>
        <v>194---30</v>
      </c>
      <c r="C630" t="s">
        <v>915</v>
      </c>
      <c r="D630" t="s">
        <v>939</v>
      </c>
      <c r="E630">
        <v>30</v>
      </c>
    </row>
    <row r="631" spans="1:5" ht="13.5" customHeight="1">
      <c r="A631">
        <v>194</v>
      </c>
      <c r="B631" t="str">
        <f t="shared" si="9"/>
        <v>194---31</v>
      </c>
      <c r="C631" t="s">
        <v>987</v>
      </c>
      <c r="D631" t="s">
        <v>1263</v>
      </c>
      <c r="E631">
        <v>31</v>
      </c>
    </row>
    <row r="632" spans="1:5" ht="13.5" customHeight="1">
      <c r="A632">
        <v>194</v>
      </c>
      <c r="B632" t="str">
        <f t="shared" si="9"/>
        <v>194---32</v>
      </c>
      <c r="C632" t="s">
        <v>989</v>
      </c>
      <c r="D632" t="s">
        <v>738</v>
      </c>
      <c r="E632">
        <v>32</v>
      </c>
    </row>
    <row r="633" spans="1:5" ht="13.5" customHeight="1">
      <c r="A633">
        <v>194</v>
      </c>
      <c r="B633" t="str">
        <f t="shared" si="9"/>
        <v>194---33</v>
      </c>
      <c r="C633" t="s">
        <v>936</v>
      </c>
      <c r="D633" t="s">
        <v>779</v>
      </c>
      <c r="E633">
        <v>33</v>
      </c>
    </row>
    <row r="634" spans="1:5" ht="13.5" customHeight="1">
      <c r="A634">
        <v>194</v>
      </c>
      <c r="B634" t="str">
        <f t="shared" si="9"/>
        <v>194---34</v>
      </c>
      <c r="C634" t="s">
        <v>819</v>
      </c>
      <c r="D634" t="s">
        <v>756</v>
      </c>
      <c r="E634">
        <v>34</v>
      </c>
    </row>
    <row r="635" spans="1:5" ht="13.5" customHeight="1">
      <c r="A635">
        <v>194</v>
      </c>
      <c r="B635" t="str">
        <f t="shared" si="9"/>
        <v>194---35</v>
      </c>
      <c r="C635" t="s">
        <v>1074</v>
      </c>
      <c r="D635" t="s">
        <v>880</v>
      </c>
      <c r="E635">
        <v>35</v>
      </c>
    </row>
    <row r="636" spans="1:5" ht="13.5" customHeight="1">
      <c r="A636">
        <v>194</v>
      </c>
      <c r="B636" t="str">
        <f t="shared" si="9"/>
        <v>194---36</v>
      </c>
      <c r="C636" t="s">
        <v>824</v>
      </c>
      <c r="D636" t="s">
        <v>752</v>
      </c>
      <c r="E636">
        <v>36</v>
      </c>
    </row>
    <row r="637" spans="1:5" ht="13.5" customHeight="1">
      <c r="A637">
        <v>194</v>
      </c>
      <c r="B637" t="str">
        <f t="shared" si="9"/>
        <v>194---37</v>
      </c>
      <c r="C637" t="s">
        <v>826</v>
      </c>
      <c r="D637" t="s">
        <v>1079</v>
      </c>
      <c r="E637">
        <v>37</v>
      </c>
    </row>
    <row r="638" spans="1:5" ht="13.5" customHeight="1">
      <c r="A638">
        <v>194</v>
      </c>
      <c r="B638" t="str">
        <f t="shared" si="9"/>
        <v>194---38</v>
      </c>
      <c r="C638" t="s">
        <v>1005</v>
      </c>
      <c r="D638" t="s">
        <v>1105</v>
      </c>
      <c r="E638">
        <v>38</v>
      </c>
    </row>
    <row r="639" spans="1:5" ht="13.5" customHeight="1">
      <c r="A639">
        <v>194</v>
      </c>
      <c r="B639" t="str">
        <f t="shared" si="9"/>
        <v>194---39</v>
      </c>
      <c r="C639" t="s">
        <v>828</v>
      </c>
      <c r="D639" t="s">
        <v>818</v>
      </c>
      <c r="E639">
        <v>39</v>
      </c>
    </row>
    <row r="640" spans="1:5" ht="13.5" customHeight="1">
      <c r="A640">
        <v>194</v>
      </c>
      <c r="B640" t="str">
        <f t="shared" si="9"/>
        <v>194---40</v>
      </c>
      <c r="C640" t="s">
        <v>866</v>
      </c>
      <c r="D640" t="s">
        <v>831</v>
      </c>
      <c r="E640">
        <v>40</v>
      </c>
    </row>
    <row r="641" spans="1:5" ht="13.5" customHeight="1">
      <c r="A641">
        <v>194</v>
      </c>
      <c r="B641" t="str">
        <f t="shared" si="9"/>
        <v>194---41</v>
      </c>
      <c r="C641" t="s">
        <v>868</v>
      </c>
      <c r="D641" t="s">
        <v>758</v>
      </c>
      <c r="E641">
        <v>41</v>
      </c>
    </row>
    <row r="642" spans="1:5" ht="13.5" customHeight="1">
      <c r="A642">
        <v>194</v>
      </c>
      <c r="B642" t="str">
        <f t="shared" si="9"/>
        <v>194---42</v>
      </c>
      <c r="C642" t="s">
        <v>838</v>
      </c>
      <c r="D642" t="s">
        <v>1054</v>
      </c>
      <c r="E642">
        <v>42</v>
      </c>
    </row>
    <row r="643" spans="1:5" ht="13.5" customHeight="1">
      <c r="A643">
        <v>194</v>
      </c>
      <c r="B643" t="str">
        <f t="shared" ref="B643:B706" si="10">A643&amp;"---"&amp;E643</f>
        <v>194---43</v>
      </c>
      <c r="C643" t="s">
        <v>870</v>
      </c>
      <c r="D643" t="s">
        <v>1344</v>
      </c>
      <c r="E643">
        <v>43</v>
      </c>
    </row>
    <row r="644" spans="1:5" ht="13.5" customHeight="1">
      <c r="A644">
        <v>194</v>
      </c>
      <c r="B644" t="str">
        <f t="shared" si="10"/>
        <v>194---44</v>
      </c>
      <c r="C644" t="s">
        <v>769</v>
      </c>
      <c r="D644" t="s">
        <v>1325</v>
      </c>
      <c r="E644">
        <v>44</v>
      </c>
    </row>
    <row r="645" spans="1:5" ht="13.5" customHeight="1">
      <c r="A645">
        <v>194</v>
      </c>
      <c r="B645" t="str">
        <f t="shared" si="10"/>
        <v>194---45</v>
      </c>
      <c r="C645" t="s">
        <v>773</v>
      </c>
      <c r="D645" t="s">
        <v>1067</v>
      </c>
      <c r="E645">
        <v>45</v>
      </c>
    </row>
    <row r="646" spans="1:5" ht="13.5" customHeight="1">
      <c r="A646">
        <v>194</v>
      </c>
      <c r="B646" t="str">
        <f t="shared" si="10"/>
        <v>194---46</v>
      </c>
      <c r="C646" t="s">
        <v>5913</v>
      </c>
      <c r="D646" t="s">
        <v>1114</v>
      </c>
      <c r="E646">
        <v>46</v>
      </c>
    </row>
    <row r="647" spans="1:5" ht="13.5" customHeight="1">
      <c r="A647">
        <v>194</v>
      </c>
      <c r="B647" t="str">
        <f t="shared" si="10"/>
        <v>194---47</v>
      </c>
      <c r="C647" t="s">
        <v>5946</v>
      </c>
      <c r="D647" t="s">
        <v>893</v>
      </c>
      <c r="E647">
        <v>47</v>
      </c>
    </row>
    <row r="648" spans="1:5" ht="13.5" customHeight="1">
      <c r="A648">
        <v>194</v>
      </c>
      <c r="B648" t="str">
        <f t="shared" si="10"/>
        <v>194---48</v>
      </c>
      <c r="C648" t="s">
        <v>5967</v>
      </c>
      <c r="D648" t="s">
        <v>986</v>
      </c>
      <c r="E648">
        <v>48</v>
      </c>
    </row>
    <row r="649" spans="1:5" ht="13.5" customHeight="1">
      <c r="A649">
        <v>194</v>
      </c>
      <c r="B649" t="str">
        <f t="shared" si="10"/>
        <v>194---49</v>
      </c>
      <c r="C649" t="s">
        <v>5968</v>
      </c>
      <c r="D649" t="s">
        <v>988</v>
      </c>
      <c r="E649">
        <v>49</v>
      </c>
    </row>
    <row r="650" spans="1:5" ht="13.5" customHeight="1">
      <c r="A650">
        <v>194</v>
      </c>
      <c r="B650" t="str">
        <f t="shared" si="10"/>
        <v>194---50</v>
      </c>
      <c r="C650" t="s">
        <v>5969</v>
      </c>
      <c r="D650" t="s">
        <v>961</v>
      </c>
      <c r="E650">
        <v>50</v>
      </c>
    </row>
    <row r="651" spans="1:5" ht="13.5" customHeight="1">
      <c r="A651">
        <v>194</v>
      </c>
      <c r="B651" t="str">
        <f t="shared" si="10"/>
        <v>194---51</v>
      </c>
      <c r="C651" t="s">
        <v>5915</v>
      </c>
      <c r="D651" t="s">
        <v>772</v>
      </c>
      <c r="E651">
        <v>51</v>
      </c>
    </row>
    <row r="652" spans="1:5" ht="13.5" customHeight="1">
      <c r="A652">
        <v>194</v>
      </c>
      <c r="B652" t="str">
        <f t="shared" si="10"/>
        <v>194---52</v>
      </c>
      <c r="C652" t="s">
        <v>5970</v>
      </c>
      <c r="D652" t="s">
        <v>999</v>
      </c>
      <c r="E652">
        <v>52</v>
      </c>
    </row>
    <row r="653" spans="1:5" ht="13.5" customHeight="1">
      <c r="A653">
        <v>194</v>
      </c>
      <c r="B653" t="str">
        <f t="shared" si="10"/>
        <v>194---53</v>
      </c>
      <c r="C653" t="s">
        <v>5917</v>
      </c>
      <c r="D653" t="s">
        <v>789</v>
      </c>
      <c r="E653">
        <v>53</v>
      </c>
    </row>
    <row r="654" spans="1:5" ht="13.5" customHeight="1">
      <c r="A654">
        <v>194</v>
      </c>
      <c r="B654" t="str">
        <f t="shared" si="10"/>
        <v>194---54</v>
      </c>
      <c r="C654" t="s">
        <v>5918</v>
      </c>
      <c r="D654" t="s">
        <v>770</v>
      </c>
      <c r="E654">
        <v>54</v>
      </c>
    </row>
    <row r="655" spans="1:5" ht="13.5" customHeight="1">
      <c r="A655">
        <v>194</v>
      </c>
      <c r="B655" t="str">
        <f t="shared" si="10"/>
        <v>194---55</v>
      </c>
      <c r="C655" t="s">
        <v>5971</v>
      </c>
      <c r="D655" t="s">
        <v>1058</v>
      </c>
      <c r="E655">
        <v>55</v>
      </c>
    </row>
    <row r="656" spans="1:5" ht="13.5" customHeight="1">
      <c r="A656">
        <v>194</v>
      </c>
      <c r="B656" t="str">
        <f t="shared" si="10"/>
        <v>194---56</v>
      </c>
      <c r="C656" t="s">
        <v>5931</v>
      </c>
      <c r="D656" t="s">
        <v>1044</v>
      </c>
      <c r="E656">
        <v>56</v>
      </c>
    </row>
    <row r="657" spans="1:5" ht="13.5" customHeight="1">
      <c r="A657">
        <v>194</v>
      </c>
      <c r="B657" t="str">
        <f t="shared" si="10"/>
        <v>194---57</v>
      </c>
      <c r="C657" t="s">
        <v>5972</v>
      </c>
      <c r="D657" t="s">
        <v>979</v>
      </c>
      <c r="E657">
        <v>57</v>
      </c>
    </row>
    <row r="658" spans="1:5" ht="13.5" customHeight="1">
      <c r="A658">
        <v>194</v>
      </c>
      <c r="B658" t="str">
        <f t="shared" si="10"/>
        <v>194---58</v>
      </c>
      <c r="C658" t="s">
        <v>5973</v>
      </c>
      <c r="D658" t="s">
        <v>1158</v>
      </c>
      <c r="E658">
        <v>58</v>
      </c>
    </row>
    <row r="659" spans="1:5" ht="13.5" customHeight="1">
      <c r="A659">
        <v>194</v>
      </c>
      <c r="B659" t="str">
        <f t="shared" si="10"/>
        <v>194---59</v>
      </c>
      <c r="C659" t="s">
        <v>5923</v>
      </c>
      <c r="D659" t="s">
        <v>766</v>
      </c>
      <c r="E659">
        <v>59</v>
      </c>
    </row>
    <row r="660" spans="1:5" ht="13.5" customHeight="1">
      <c r="A660">
        <v>194</v>
      </c>
      <c r="B660" t="str">
        <f t="shared" si="10"/>
        <v>194---60</v>
      </c>
      <c r="C660" t="s">
        <v>5974</v>
      </c>
      <c r="D660" t="s">
        <v>1049</v>
      </c>
      <c r="E660">
        <v>60</v>
      </c>
    </row>
    <row r="661" spans="1:5" ht="13.5" customHeight="1">
      <c r="A661">
        <v>194</v>
      </c>
      <c r="B661" t="str">
        <f t="shared" si="10"/>
        <v>194---61</v>
      </c>
      <c r="C661" t="s">
        <v>5975</v>
      </c>
      <c r="D661" t="s">
        <v>994</v>
      </c>
      <c r="E661">
        <v>61</v>
      </c>
    </row>
    <row r="662" spans="1:5" ht="13.5" customHeight="1">
      <c r="A662">
        <v>194</v>
      </c>
      <c r="B662" t="str">
        <f t="shared" si="10"/>
        <v>194---62</v>
      </c>
      <c r="C662" t="s">
        <v>5976</v>
      </c>
      <c r="D662" t="s">
        <v>1162</v>
      </c>
      <c r="E662">
        <v>62</v>
      </c>
    </row>
    <row r="663" spans="1:5" ht="13.5" customHeight="1">
      <c r="A663">
        <v>194.1</v>
      </c>
      <c r="B663" t="str">
        <f t="shared" si="10"/>
        <v>194.1---1</v>
      </c>
      <c r="C663" t="s">
        <v>4216</v>
      </c>
      <c r="D663" t="s">
        <v>1048</v>
      </c>
      <c r="E663">
        <v>1</v>
      </c>
    </row>
    <row r="664" spans="1:5" ht="13.5" customHeight="1">
      <c r="A664">
        <v>194.1</v>
      </c>
      <c r="B664" t="str">
        <f t="shared" si="10"/>
        <v>194.1---2</v>
      </c>
      <c r="C664" t="s">
        <v>4216</v>
      </c>
      <c r="D664" t="s">
        <v>1346</v>
      </c>
      <c r="E664">
        <v>2</v>
      </c>
    </row>
    <row r="665" spans="1:5" ht="13.5" customHeight="1">
      <c r="A665">
        <v>194.1</v>
      </c>
      <c r="B665" t="str">
        <f t="shared" si="10"/>
        <v>194.1---3</v>
      </c>
      <c r="C665" t="s">
        <v>4216</v>
      </c>
      <c r="D665" t="s">
        <v>1052</v>
      </c>
      <c r="E665">
        <v>3</v>
      </c>
    </row>
    <row r="666" spans="1:5" ht="13.5" customHeight="1">
      <c r="A666">
        <v>194.1</v>
      </c>
      <c r="B666" t="str">
        <f t="shared" si="10"/>
        <v>194.1---4</v>
      </c>
      <c r="C666" t="s">
        <v>4216</v>
      </c>
      <c r="D666" t="s">
        <v>1158</v>
      </c>
      <c r="E666">
        <v>4</v>
      </c>
    </row>
    <row r="667" spans="1:5" ht="13.5" customHeight="1">
      <c r="A667">
        <v>194.1</v>
      </c>
      <c r="B667" t="str">
        <f t="shared" si="10"/>
        <v>194.1---5</v>
      </c>
      <c r="C667" t="s">
        <v>4216</v>
      </c>
      <c r="D667" t="s">
        <v>779</v>
      </c>
      <c r="E667">
        <v>5</v>
      </c>
    </row>
    <row r="668" spans="1:5" ht="13.5" customHeight="1">
      <c r="A668">
        <v>194.1</v>
      </c>
      <c r="B668" t="str">
        <f t="shared" si="10"/>
        <v>194.1---6</v>
      </c>
      <c r="C668" t="s">
        <v>4216</v>
      </c>
      <c r="D668" t="s">
        <v>1047</v>
      </c>
      <c r="E668">
        <v>6</v>
      </c>
    </row>
    <row r="669" spans="1:5" ht="13.5" customHeight="1">
      <c r="A669">
        <v>194.1</v>
      </c>
      <c r="B669" t="str">
        <f t="shared" si="10"/>
        <v>194.1---7</v>
      </c>
      <c r="C669" t="s">
        <v>4216</v>
      </c>
      <c r="D669" t="s">
        <v>872</v>
      </c>
      <c r="E669">
        <v>7</v>
      </c>
    </row>
    <row r="670" spans="1:5" ht="13.5" customHeight="1">
      <c r="A670">
        <v>194.1</v>
      </c>
      <c r="B670" t="str">
        <f t="shared" si="10"/>
        <v>194.1---8</v>
      </c>
      <c r="C670" t="s">
        <v>4216</v>
      </c>
      <c r="D670" t="s">
        <v>714</v>
      </c>
      <c r="E670">
        <v>8</v>
      </c>
    </row>
    <row r="671" spans="1:5" ht="13.5" customHeight="1">
      <c r="A671">
        <v>194.1</v>
      </c>
      <c r="B671" t="str">
        <f t="shared" si="10"/>
        <v>194.1---9</v>
      </c>
      <c r="C671" t="s">
        <v>4216</v>
      </c>
      <c r="D671" t="s">
        <v>972</v>
      </c>
      <c r="E671">
        <v>9</v>
      </c>
    </row>
    <row r="672" spans="1:5" ht="13.5" customHeight="1">
      <c r="A672">
        <v>194.1</v>
      </c>
      <c r="B672" t="str">
        <f t="shared" si="10"/>
        <v>194.1---10</v>
      </c>
      <c r="C672" t="s">
        <v>4252</v>
      </c>
      <c r="D672" t="s">
        <v>992</v>
      </c>
      <c r="E672">
        <v>10</v>
      </c>
    </row>
    <row r="673" spans="1:5" ht="13.5" customHeight="1">
      <c r="A673">
        <v>194.1</v>
      </c>
      <c r="B673" t="str">
        <f t="shared" si="10"/>
        <v>194.1---11</v>
      </c>
      <c r="C673" t="s">
        <v>4269</v>
      </c>
      <c r="D673" t="s">
        <v>748</v>
      </c>
      <c r="E673">
        <v>11</v>
      </c>
    </row>
    <row r="674" spans="1:5" ht="13.5" customHeight="1">
      <c r="A674">
        <v>194.1</v>
      </c>
      <c r="B674" t="str">
        <f t="shared" si="10"/>
        <v>194.1---12</v>
      </c>
      <c r="C674" t="s">
        <v>4271</v>
      </c>
      <c r="D674" t="s">
        <v>1049</v>
      </c>
      <c r="E674">
        <v>12</v>
      </c>
    </row>
    <row r="675" spans="1:5" ht="13.5" customHeight="1">
      <c r="A675">
        <v>194.1</v>
      </c>
      <c r="B675" t="str">
        <f t="shared" si="10"/>
        <v>194.1---13</v>
      </c>
      <c r="C675" t="s">
        <v>4239</v>
      </c>
      <c r="D675" t="s">
        <v>1050</v>
      </c>
      <c r="E675">
        <v>13</v>
      </c>
    </row>
    <row r="676" spans="1:5" ht="13.5" customHeight="1">
      <c r="A676">
        <v>194.1</v>
      </c>
      <c r="B676" t="str">
        <f t="shared" si="10"/>
        <v>194.1---14</v>
      </c>
      <c r="C676" t="s">
        <v>4228</v>
      </c>
      <c r="D676" t="s">
        <v>1051</v>
      </c>
      <c r="E676">
        <v>14</v>
      </c>
    </row>
    <row r="677" spans="1:5" ht="13.5" customHeight="1">
      <c r="A677">
        <v>194.1</v>
      </c>
      <c r="B677" t="str">
        <f t="shared" si="10"/>
        <v>194.1---15</v>
      </c>
      <c r="C677" t="s">
        <v>4268</v>
      </c>
      <c r="D677" t="s">
        <v>961</v>
      </c>
      <c r="E677">
        <v>15</v>
      </c>
    </row>
    <row r="678" spans="1:5" ht="13.5" customHeight="1">
      <c r="A678">
        <v>194.1</v>
      </c>
      <c r="B678" t="str">
        <f t="shared" si="10"/>
        <v>194.1---16</v>
      </c>
      <c r="C678" t="s">
        <v>4230</v>
      </c>
      <c r="D678" t="s">
        <v>1039</v>
      </c>
      <c r="E678">
        <v>16</v>
      </c>
    </row>
    <row r="679" spans="1:5" ht="13.5" customHeight="1">
      <c r="A679">
        <v>194.1</v>
      </c>
      <c r="B679" t="str">
        <f t="shared" si="10"/>
        <v>194.1---17</v>
      </c>
      <c r="C679" t="s">
        <v>4244</v>
      </c>
      <c r="D679" t="s">
        <v>1053</v>
      </c>
      <c r="E679">
        <v>17</v>
      </c>
    </row>
    <row r="680" spans="1:5" ht="13.5" customHeight="1">
      <c r="A680">
        <v>194.1</v>
      </c>
      <c r="B680" t="str">
        <f t="shared" si="10"/>
        <v>194.1---18</v>
      </c>
      <c r="C680" t="s">
        <v>4231</v>
      </c>
      <c r="D680" t="s">
        <v>986</v>
      </c>
      <c r="E680">
        <v>18</v>
      </c>
    </row>
    <row r="681" spans="1:5" ht="13.5" customHeight="1">
      <c r="A681">
        <v>194.1</v>
      </c>
      <c r="B681" t="str">
        <f t="shared" si="10"/>
        <v>194.1---19</v>
      </c>
      <c r="C681" t="s">
        <v>4254</v>
      </c>
      <c r="D681" t="s">
        <v>736</v>
      </c>
      <c r="E681">
        <v>19</v>
      </c>
    </row>
    <row r="682" spans="1:5" ht="13.5" customHeight="1">
      <c r="A682">
        <v>194.1</v>
      </c>
      <c r="B682" t="str">
        <f t="shared" si="10"/>
        <v>194.1---20</v>
      </c>
      <c r="C682" t="s">
        <v>4233</v>
      </c>
      <c r="D682" t="s">
        <v>988</v>
      </c>
      <c r="E682">
        <v>20</v>
      </c>
    </row>
    <row r="683" spans="1:5" ht="13.5" customHeight="1">
      <c r="A683">
        <v>194.1</v>
      </c>
      <c r="B683" t="str">
        <f t="shared" si="10"/>
        <v>194.1---21</v>
      </c>
      <c r="C683" t="s">
        <v>5928</v>
      </c>
      <c r="D683" t="s">
        <v>1254</v>
      </c>
      <c r="E683">
        <v>21</v>
      </c>
    </row>
    <row r="684" spans="1:5" ht="13.5" customHeight="1">
      <c r="A684">
        <v>194.1</v>
      </c>
      <c r="B684" t="str">
        <f t="shared" si="10"/>
        <v>194.1---22</v>
      </c>
      <c r="C684" t="s">
        <v>727</v>
      </c>
      <c r="D684" t="s">
        <v>1308</v>
      </c>
      <c r="E684">
        <v>22</v>
      </c>
    </row>
    <row r="685" spans="1:5" ht="13.5" customHeight="1">
      <c r="A685">
        <v>194.1</v>
      </c>
      <c r="B685" t="str">
        <f t="shared" si="10"/>
        <v>194.1---23</v>
      </c>
      <c r="C685" t="s">
        <v>817</v>
      </c>
      <c r="D685" t="s">
        <v>1182</v>
      </c>
      <c r="E685">
        <v>23</v>
      </c>
    </row>
    <row r="686" spans="1:5" ht="13.5" customHeight="1">
      <c r="A686">
        <v>194.1</v>
      </c>
      <c r="B686" t="str">
        <f t="shared" si="10"/>
        <v>194.1---24</v>
      </c>
      <c r="C686" t="s">
        <v>795</v>
      </c>
      <c r="D686" t="s">
        <v>1062</v>
      </c>
      <c r="E686">
        <v>24</v>
      </c>
    </row>
    <row r="687" spans="1:5" ht="13.5" customHeight="1">
      <c r="A687">
        <v>194.1</v>
      </c>
      <c r="B687" t="str">
        <f t="shared" si="10"/>
        <v>194.1---25</v>
      </c>
      <c r="C687" t="s">
        <v>887</v>
      </c>
      <c r="D687" t="s">
        <v>992</v>
      </c>
      <c r="E687">
        <v>25</v>
      </c>
    </row>
    <row r="688" spans="1:5" ht="13.5" customHeight="1">
      <c r="A688">
        <v>194.1</v>
      </c>
      <c r="B688" t="str">
        <f t="shared" si="10"/>
        <v>194.1---26</v>
      </c>
      <c r="C688" t="s">
        <v>797</v>
      </c>
      <c r="D688" t="s">
        <v>1081</v>
      </c>
      <c r="E688">
        <v>26</v>
      </c>
    </row>
    <row r="689" spans="1:5" ht="13.5" customHeight="1">
      <c r="A689">
        <v>194.1</v>
      </c>
      <c r="B689" t="str">
        <f t="shared" si="10"/>
        <v>194.1---27</v>
      </c>
      <c r="C689" t="s">
        <v>739</v>
      </c>
      <c r="D689" t="s">
        <v>736</v>
      </c>
      <c r="E689">
        <v>27</v>
      </c>
    </row>
    <row r="690" spans="1:5" ht="13.5" customHeight="1">
      <c r="A690">
        <v>194.1</v>
      </c>
      <c r="B690" t="str">
        <f t="shared" si="10"/>
        <v>194.1---28</v>
      </c>
      <c r="C690" t="s">
        <v>888</v>
      </c>
      <c r="D690" t="s">
        <v>1073</v>
      </c>
      <c r="E690">
        <v>28</v>
      </c>
    </row>
    <row r="691" spans="1:5" ht="13.5" customHeight="1">
      <c r="A691">
        <v>194.1</v>
      </c>
      <c r="B691" t="str">
        <f t="shared" si="10"/>
        <v>194.1---29</v>
      </c>
      <c r="C691" t="s">
        <v>743</v>
      </c>
      <c r="D691" t="s">
        <v>754</v>
      </c>
      <c r="E691">
        <v>29</v>
      </c>
    </row>
    <row r="692" spans="1:5" ht="13.5" customHeight="1">
      <c r="A692">
        <v>194.1</v>
      </c>
      <c r="B692" t="str">
        <f t="shared" si="10"/>
        <v>194.1---30</v>
      </c>
      <c r="C692" t="s">
        <v>915</v>
      </c>
      <c r="D692" t="s">
        <v>939</v>
      </c>
      <c r="E692">
        <v>30</v>
      </c>
    </row>
    <row r="693" spans="1:5" ht="13.5" customHeight="1">
      <c r="A693">
        <v>194.1</v>
      </c>
      <c r="B693" t="str">
        <f t="shared" si="10"/>
        <v>194.1---31</v>
      </c>
      <c r="C693" t="s">
        <v>987</v>
      </c>
      <c r="D693" t="s">
        <v>1263</v>
      </c>
      <c r="E693">
        <v>31</v>
      </c>
    </row>
    <row r="694" spans="1:5" ht="13.5" customHeight="1">
      <c r="A694">
        <v>194.1</v>
      </c>
      <c r="B694" t="str">
        <f t="shared" si="10"/>
        <v>194.1---32</v>
      </c>
      <c r="C694" t="s">
        <v>989</v>
      </c>
      <c r="D694" t="s">
        <v>738</v>
      </c>
      <c r="E694">
        <v>32</v>
      </c>
    </row>
    <row r="695" spans="1:5" ht="13.5" customHeight="1">
      <c r="A695">
        <v>194.1</v>
      </c>
      <c r="B695" t="str">
        <f t="shared" si="10"/>
        <v>194.1---33</v>
      </c>
      <c r="C695" t="s">
        <v>936</v>
      </c>
      <c r="D695" t="s">
        <v>779</v>
      </c>
      <c r="E695">
        <v>33</v>
      </c>
    </row>
    <row r="696" spans="1:5" ht="13.5" customHeight="1">
      <c r="A696">
        <v>194.1</v>
      </c>
      <c r="B696" t="str">
        <f t="shared" si="10"/>
        <v>194.1---34</v>
      </c>
      <c r="C696" t="s">
        <v>819</v>
      </c>
      <c r="D696" t="s">
        <v>756</v>
      </c>
      <c r="E696">
        <v>34</v>
      </c>
    </row>
    <row r="697" spans="1:5" ht="13.5" customHeight="1">
      <c r="A697">
        <v>194.1</v>
      </c>
      <c r="B697" t="str">
        <f t="shared" si="10"/>
        <v>194.1---35</v>
      </c>
      <c r="C697" t="s">
        <v>1074</v>
      </c>
      <c r="D697" t="s">
        <v>880</v>
      </c>
      <c r="E697">
        <v>35</v>
      </c>
    </row>
    <row r="698" spans="1:5" ht="13.5" customHeight="1">
      <c r="A698">
        <v>194.1</v>
      </c>
      <c r="B698" t="str">
        <f t="shared" si="10"/>
        <v>194.1---36</v>
      </c>
      <c r="C698" t="s">
        <v>824</v>
      </c>
      <c r="D698" t="s">
        <v>752</v>
      </c>
      <c r="E698">
        <v>36</v>
      </c>
    </row>
    <row r="699" spans="1:5" ht="13.5" customHeight="1">
      <c r="A699">
        <v>194.1</v>
      </c>
      <c r="B699" t="str">
        <f t="shared" si="10"/>
        <v>194.1---37</v>
      </c>
      <c r="C699" t="s">
        <v>826</v>
      </c>
      <c r="D699" t="s">
        <v>1079</v>
      </c>
      <c r="E699">
        <v>37</v>
      </c>
    </row>
    <row r="700" spans="1:5" ht="13.5" customHeight="1">
      <c r="A700">
        <v>194.1</v>
      </c>
      <c r="B700" t="str">
        <f t="shared" si="10"/>
        <v>194.1---38</v>
      </c>
      <c r="C700" t="s">
        <v>1005</v>
      </c>
      <c r="D700" t="s">
        <v>1105</v>
      </c>
      <c r="E700">
        <v>38</v>
      </c>
    </row>
    <row r="701" spans="1:5" ht="13.5" customHeight="1">
      <c r="A701">
        <v>194.1</v>
      </c>
      <c r="B701" t="str">
        <f t="shared" si="10"/>
        <v>194.1---39</v>
      </c>
      <c r="C701" t="s">
        <v>828</v>
      </c>
      <c r="D701" t="s">
        <v>818</v>
      </c>
      <c r="E701">
        <v>39</v>
      </c>
    </row>
    <row r="702" spans="1:5" ht="13.5" customHeight="1">
      <c r="A702">
        <v>194.1</v>
      </c>
      <c r="B702" t="str">
        <f t="shared" si="10"/>
        <v>194.1---40</v>
      </c>
      <c r="C702" t="s">
        <v>866</v>
      </c>
      <c r="D702" t="s">
        <v>831</v>
      </c>
      <c r="E702">
        <v>40</v>
      </c>
    </row>
    <row r="703" spans="1:5" ht="13.5" customHeight="1">
      <c r="A703">
        <v>194.1</v>
      </c>
      <c r="B703" t="str">
        <f t="shared" si="10"/>
        <v>194.1---41</v>
      </c>
      <c r="C703" t="s">
        <v>868</v>
      </c>
      <c r="D703" t="s">
        <v>758</v>
      </c>
      <c r="E703">
        <v>41</v>
      </c>
    </row>
    <row r="704" spans="1:5" ht="13.5" customHeight="1">
      <c r="A704">
        <v>194.1</v>
      </c>
      <c r="B704" t="str">
        <f t="shared" si="10"/>
        <v>194.1---42</v>
      </c>
      <c r="C704" t="s">
        <v>838</v>
      </c>
      <c r="D704" t="s">
        <v>1054</v>
      </c>
      <c r="E704">
        <v>42</v>
      </c>
    </row>
    <row r="705" spans="1:5" ht="13.5" customHeight="1">
      <c r="A705">
        <v>194.1</v>
      </c>
      <c r="B705" t="str">
        <f t="shared" si="10"/>
        <v>194.1---43</v>
      </c>
      <c r="C705" t="s">
        <v>870</v>
      </c>
      <c r="D705" t="s">
        <v>1344</v>
      </c>
      <c r="E705">
        <v>43</v>
      </c>
    </row>
    <row r="706" spans="1:5" ht="13.5" customHeight="1">
      <c r="A706">
        <v>194.1</v>
      </c>
      <c r="B706" t="str">
        <f t="shared" si="10"/>
        <v>194.1---44</v>
      </c>
      <c r="C706" t="s">
        <v>769</v>
      </c>
      <c r="D706" t="s">
        <v>1325</v>
      </c>
      <c r="E706">
        <v>44</v>
      </c>
    </row>
    <row r="707" spans="1:5" ht="13.5" customHeight="1">
      <c r="A707">
        <v>194.1</v>
      </c>
      <c r="B707" t="str">
        <f t="shared" ref="B707:B770" si="11">A707&amp;"---"&amp;E707</f>
        <v>194.1---45</v>
      </c>
      <c r="C707" t="s">
        <v>773</v>
      </c>
      <c r="D707" t="s">
        <v>1067</v>
      </c>
      <c r="E707">
        <v>45</v>
      </c>
    </row>
    <row r="708" spans="1:5" ht="13.5" customHeight="1">
      <c r="A708">
        <v>194.1</v>
      </c>
      <c r="B708" t="str">
        <f t="shared" si="11"/>
        <v>194.1---46</v>
      </c>
      <c r="C708" t="s">
        <v>5913</v>
      </c>
      <c r="D708" t="s">
        <v>1114</v>
      </c>
      <c r="E708">
        <v>46</v>
      </c>
    </row>
    <row r="709" spans="1:5" ht="13.5" customHeight="1">
      <c r="A709">
        <v>194.1</v>
      </c>
      <c r="B709" t="str">
        <f t="shared" si="11"/>
        <v>194.1---47</v>
      </c>
      <c r="C709" t="s">
        <v>5946</v>
      </c>
      <c r="D709" t="s">
        <v>893</v>
      </c>
      <c r="E709">
        <v>47</v>
      </c>
    </row>
    <row r="710" spans="1:5" ht="13.5" customHeight="1">
      <c r="A710">
        <v>194.1</v>
      </c>
      <c r="B710" t="str">
        <f t="shared" si="11"/>
        <v>194.1---48</v>
      </c>
      <c r="C710" t="s">
        <v>5967</v>
      </c>
      <c r="D710" t="s">
        <v>986</v>
      </c>
      <c r="E710">
        <v>48</v>
      </c>
    </row>
    <row r="711" spans="1:5" ht="13.5" customHeight="1">
      <c r="A711">
        <v>194.1</v>
      </c>
      <c r="B711" t="str">
        <f t="shared" si="11"/>
        <v>194.1---49</v>
      </c>
      <c r="C711" t="s">
        <v>5968</v>
      </c>
      <c r="D711" t="s">
        <v>988</v>
      </c>
      <c r="E711">
        <v>49</v>
      </c>
    </row>
    <row r="712" spans="1:5" ht="13.5" customHeight="1">
      <c r="A712">
        <v>194.1</v>
      </c>
      <c r="B712" t="str">
        <f t="shared" si="11"/>
        <v>194.1---50</v>
      </c>
      <c r="C712" t="s">
        <v>5969</v>
      </c>
      <c r="D712" t="s">
        <v>961</v>
      </c>
      <c r="E712">
        <v>50</v>
      </c>
    </row>
    <row r="713" spans="1:5" ht="13.5" customHeight="1">
      <c r="A713">
        <v>194.1</v>
      </c>
      <c r="B713" t="str">
        <f t="shared" si="11"/>
        <v>194.1---51</v>
      </c>
      <c r="C713" t="s">
        <v>5915</v>
      </c>
      <c r="D713" t="s">
        <v>772</v>
      </c>
      <c r="E713">
        <v>51</v>
      </c>
    </row>
    <row r="714" spans="1:5" ht="13.5" customHeight="1">
      <c r="A714">
        <v>194.1</v>
      </c>
      <c r="B714" t="str">
        <f t="shared" si="11"/>
        <v>194.1---52</v>
      </c>
      <c r="C714" t="s">
        <v>5970</v>
      </c>
      <c r="D714" t="s">
        <v>999</v>
      </c>
      <c r="E714">
        <v>52</v>
      </c>
    </row>
    <row r="715" spans="1:5" ht="13.5" customHeight="1">
      <c r="A715">
        <v>194.1</v>
      </c>
      <c r="B715" t="str">
        <f t="shared" si="11"/>
        <v>194.1---53</v>
      </c>
      <c r="C715" t="s">
        <v>5917</v>
      </c>
      <c r="D715" t="s">
        <v>789</v>
      </c>
      <c r="E715">
        <v>53</v>
      </c>
    </row>
    <row r="716" spans="1:5" ht="13.5" customHeight="1">
      <c r="A716">
        <v>194.1</v>
      </c>
      <c r="B716" t="str">
        <f t="shared" si="11"/>
        <v>194.1---54</v>
      </c>
      <c r="C716" t="s">
        <v>5918</v>
      </c>
      <c r="D716" t="s">
        <v>770</v>
      </c>
      <c r="E716">
        <v>54</v>
      </c>
    </row>
    <row r="717" spans="1:5" ht="13.5" customHeight="1">
      <c r="A717">
        <v>194.1</v>
      </c>
      <c r="B717" t="str">
        <f t="shared" si="11"/>
        <v>194.1---55</v>
      </c>
      <c r="C717" t="s">
        <v>5971</v>
      </c>
      <c r="D717" t="s">
        <v>1058</v>
      </c>
      <c r="E717">
        <v>55</v>
      </c>
    </row>
    <row r="718" spans="1:5" ht="13.5" customHeight="1">
      <c r="A718">
        <v>194.1</v>
      </c>
      <c r="B718" t="str">
        <f t="shared" si="11"/>
        <v>194.1---56</v>
      </c>
      <c r="C718" t="s">
        <v>5931</v>
      </c>
      <c r="D718" t="s">
        <v>1044</v>
      </c>
      <c r="E718">
        <v>56</v>
      </c>
    </row>
    <row r="719" spans="1:5" ht="13.5" customHeight="1">
      <c r="A719">
        <v>194.1</v>
      </c>
      <c r="B719" t="str">
        <f t="shared" si="11"/>
        <v>194.1---57</v>
      </c>
      <c r="C719" t="s">
        <v>5972</v>
      </c>
      <c r="D719" t="s">
        <v>979</v>
      </c>
      <c r="E719">
        <v>57</v>
      </c>
    </row>
    <row r="720" spans="1:5" ht="13.5" customHeight="1">
      <c r="A720">
        <v>194.1</v>
      </c>
      <c r="B720" t="str">
        <f t="shared" si="11"/>
        <v>194.1---58</v>
      </c>
      <c r="C720" t="s">
        <v>5973</v>
      </c>
      <c r="D720" t="s">
        <v>1158</v>
      </c>
      <c r="E720">
        <v>58</v>
      </c>
    </row>
    <row r="721" spans="1:5" ht="13.5" customHeight="1">
      <c r="A721">
        <v>194.1</v>
      </c>
      <c r="B721" t="str">
        <f t="shared" si="11"/>
        <v>194.1---59</v>
      </c>
      <c r="C721" t="s">
        <v>5923</v>
      </c>
      <c r="D721" t="s">
        <v>766</v>
      </c>
      <c r="E721">
        <v>59</v>
      </c>
    </row>
    <row r="722" spans="1:5" ht="13.5" customHeight="1">
      <c r="A722">
        <v>194.1</v>
      </c>
      <c r="B722" t="str">
        <f t="shared" si="11"/>
        <v>194.1---60</v>
      </c>
      <c r="C722" t="s">
        <v>5974</v>
      </c>
      <c r="D722" t="s">
        <v>1049</v>
      </c>
      <c r="E722">
        <v>60</v>
      </c>
    </row>
    <row r="723" spans="1:5" ht="13.5" customHeight="1">
      <c r="A723">
        <v>194.1</v>
      </c>
      <c r="B723" t="str">
        <f t="shared" si="11"/>
        <v>194.1---61</v>
      </c>
      <c r="C723" t="s">
        <v>5975</v>
      </c>
      <c r="D723" t="s">
        <v>994</v>
      </c>
      <c r="E723">
        <v>61</v>
      </c>
    </row>
    <row r="724" spans="1:5" ht="13.5" customHeight="1">
      <c r="A724">
        <v>194.1</v>
      </c>
      <c r="B724" t="str">
        <f t="shared" si="11"/>
        <v>194.1---62</v>
      </c>
      <c r="C724" t="s">
        <v>5976</v>
      </c>
      <c r="D724" t="s">
        <v>1162</v>
      </c>
      <c r="E724">
        <v>62</v>
      </c>
    </row>
    <row r="725" spans="1:5" ht="13.5" customHeight="1">
      <c r="A725">
        <v>194.2</v>
      </c>
      <c r="B725" t="str">
        <f t="shared" si="11"/>
        <v>194.2---1</v>
      </c>
      <c r="C725" t="s">
        <v>4216</v>
      </c>
      <c r="D725" t="s">
        <v>1048</v>
      </c>
      <c r="E725">
        <v>1</v>
      </c>
    </row>
    <row r="726" spans="1:5" ht="13.5" customHeight="1">
      <c r="A726">
        <v>194.2</v>
      </c>
      <c r="B726" t="str">
        <f t="shared" si="11"/>
        <v>194.2---2</v>
      </c>
      <c r="C726" t="s">
        <v>4216</v>
      </c>
      <c r="D726" t="s">
        <v>1346</v>
      </c>
      <c r="E726">
        <v>2</v>
      </c>
    </row>
    <row r="727" spans="1:5" ht="13.5" customHeight="1">
      <c r="A727">
        <v>194.2</v>
      </c>
      <c r="B727" t="str">
        <f t="shared" si="11"/>
        <v>194.2---3</v>
      </c>
      <c r="C727" t="s">
        <v>4216</v>
      </c>
      <c r="D727" t="s">
        <v>1052</v>
      </c>
      <c r="E727">
        <v>3</v>
      </c>
    </row>
    <row r="728" spans="1:5" ht="13.5" customHeight="1">
      <c r="A728">
        <v>194.2</v>
      </c>
      <c r="B728" t="str">
        <f t="shared" si="11"/>
        <v>194.2---4</v>
      </c>
      <c r="C728" t="s">
        <v>4216</v>
      </c>
      <c r="D728" t="s">
        <v>1158</v>
      </c>
      <c r="E728">
        <v>4</v>
      </c>
    </row>
    <row r="729" spans="1:5" ht="13.5" customHeight="1">
      <c r="A729">
        <v>194.2</v>
      </c>
      <c r="B729" t="str">
        <f t="shared" si="11"/>
        <v>194.2---5</v>
      </c>
      <c r="C729" t="s">
        <v>4216</v>
      </c>
      <c r="D729" t="s">
        <v>779</v>
      </c>
      <c r="E729">
        <v>5</v>
      </c>
    </row>
    <row r="730" spans="1:5" ht="13.5" customHeight="1">
      <c r="A730">
        <v>194.2</v>
      </c>
      <c r="B730" t="str">
        <f t="shared" si="11"/>
        <v>194.2---6</v>
      </c>
      <c r="C730" t="s">
        <v>4216</v>
      </c>
      <c r="D730" t="s">
        <v>1047</v>
      </c>
      <c r="E730">
        <v>6</v>
      </c>
    </row>
    <row r="731" spans="1:5" ht="13.5" customHeight="1">
      <c r="A731">
        <v>194.2</v>
      </c>
      <c r="B731" t="str">
        <f t="shared" si="11"/>
        <v>194.2---7</v>
      </c>
      <c r="C731" t="s">
        <v>4216</v>
      </c>
      <c r="D731" t="s">
        <v>872</v>
      </c>
      <c r="E731">
        <v>7</v>
      </c>
    </row>
    <row r="732" spans="1:5" ht="13.5" customHeight="1">
      <c r="A732">
        <v>194.2</v>
      </c>
      <c r="B732" t="str">
        <f t="shared" si="11"/>
        <v>194.2---8</v>
      </c>
      <c r="C732" t="s">
        <v>4216</v>
      </c>
      <c r="D732" t="s">
        <v>714</v>
      </c>
      <c r="E732">
        <v>8</v>
      </c>
    </row>
    <row r="733" spans="1:5" ht="13.5" customHeight="1">
      <c r="A733">
        <v>194.2</v>
      </c>
      <c r="B733" t="str">
        <f t="shared" si="11"/>
        <v>194.2---9</v>
      </c>
      <c r="C733" t="s">
        <v>4216</v>
      </c>
      <c r="D733" t="s">
        <v>972</v>
      </c>
      <c r="E733">
        <v>9</v>
      </c>
    </row>
    <row r="734" spans="1:5" ht="13.5" customHeight="1">
      <c r="A734">
        <v>194.2</v>
      </c>
      <c r="B734" t="str">
        <f t="shared" si="11"/>
        <v>194.2---10</v>
      </c>
      <c r="C734" t="s">
        <v>4252</v>
      </c>
      <c r="D734" t="s">
        <v>992</v>
      </c>
      <c r="E734">
        <v>10</v>
      </c>
    </row>
    <row r="735" spans="1:5" ht="13.5" customHeight="1">
      <c r="A735">
        <v>194.2</v>
      </c>
      <c r="B735" t="str">
        <f t="shared" si="11"/>
        <v>194.2---11</v>
      </c>
      <c r="C735" t="s">
        <v>4269</v>
      </c>
      <c r="D735" t="s">
        <v>748</v>
      </c>
      <c r="E735">
        <v>11</v>
      </c>
    </row>
    <row r="736" spans="1:5" ht="13.5" customHeight="1">
      <c r="A736">
        <v>194.2</v>
      </c>
      <c r="B736" t="str">
        <f t="shared" si="11"/>
        <v>194.2---12</v>
      </c>
      <c r="C736" t="s">
        <v>4271</v>
      </c>
      <c r="D736" t="s">
        <v>1049</v>
      </c>
      <c r="E736">
        <v>12</v>
      </c>
    </row>
    <row r="737" spans="1:5" ht="13.5" customHeight="1">
      <c r="A737">
        <v>194.2</v>
      </c>
      <c r="B737" t="str">
        <f t="shared" si="11"/>
        <v>194.2---13</v>
      </c>
      <c r="C737" t="s">
        <v>4239</v>
      </c>
      <c r="D737" t="s">
        <v>1050</v>
      </c>
      <c r="E737">
        <v>13</v>
      </c>
    </row>
    <row r="738" spans="1:5" ht="13.5" customHeight="1">
      <c r="A738">
        <v>194.2</v>
      </c>
      <c r="B738" t="str">
        <f t="shared" si="11"/>
        <v>194.2---14</v>
      </c>
      <c r="C738" t="s">
        <v>4228</v>
      </c>
      <c r="D738" t="s">
        <v>1051</v>
      </c>
      <c r="E738">
        <v>14</v>
      </c>
    </row>
    <row r="739" spans="1:5" ht="13.5" customHeight="1">
      <c r="A739">
        <v>194.2</v>
      </c>
      <c r="B739" t="str">
        <f t="shared" si="11"/>
        <v>194.2---15</v>
      </c>
      <c r="C739" t="s">
        <v>4268</v>
      </c>
      <c r="D739" t="s">
        <v>961</v>
      </c>
      <c r="E739">
        <v>15</v>
      </c>
    </row>
    <row r="740" spans="1:5" ht="13.5" customHeight="1">
      <c r="A740">
        <v>194.2</v>
      </c>
      <c r="B740" t="str">
        <f t="shared" si="11"/>
        <v>194.2---16</v>
      </c>
      <c r="C740" t="s">
        <v>4230</v>
      </c>
      <c r="D740" t="s">
        <v>1039</v>
      </c>
      <c r="E740">
        <v>16</v>
      </c>
    </row>
    <row r="741" spans="1:5" ht="13.5" customHeight="1">
      <c r="A741">
        <v>194.2</v>
      </c>
      <c r="B741" t="str">
        <f t="shared" si="11"/>
        <v>194.2---17</v>
      </c>
      <c r="C741" t="s">
        <v>4244</v>
      </c>
      <c r="D741" t="s">
        <v>1053</v>
      </c>
      <c r="E741">
        <v>17</v>
      </c>
    </row>
    <row r="742" spans="1:5" ht="13.5" customHeight="1">
      <c r="A742">
        <v>194.2</v>
      </c>
      <c r="B742" t="str">
        <f t="shared" si="11"/>
        <v>194.2---18</v>
      </c>
      <c r="C742" t="s">
        <v>4231</v>
      </c>
      <c r="D742" t="s">
        <v>986</v>
      </c>
      <c r="E742">
        <v>18</v>
      </c>
    </row>
    <row r="743" spans="1:5" ht="13.5" customHeight="1">
      <c r="A743">
        <v>194.2</v>
      </c>
      <c r="B743" t="str">
        <f t="shared" si="11"/>
        <v>194.2---19</v>
      </c>
      <c r="C743" t="s">
        <v>4254</v>
      </c>
      <c r="D743" t="s">
        <v>736</v>
      </c>
      <c r="E743">
        <v>19</v>
      </c>
    </row>
    <row r="744" spans="1:5" ht="13.5" customHeight="1">
      <c r="A744">
        <v>194.2</v>
      </c>
      <c r="B744" t="str">
        <f t="shared" si="11"/>
        <v>194.2---20</v>
      </c>
      <c r="C744" t="s">
        <v>4233</v>
      </c>
      <c r="D744" t="s">
        <v>988</v>
      </c>
      <c r="E744">
        <v>20</v>
      </c>
    </row>
    <row r="745" spans="1:5" ht="13.5" customHeight="1">
      <c r="A745">
        <v>194.2</v>
      </c>
      <c r="B745" t="str">
        <f t="shared" si="11"/>
        <v>194.2---21</v>
      </c>
      <c r="C745" t="s">
        <v>5928</v>
      </c>
      <c r="D745" t="s">
        <v>1254</v>
      </c>
      <c r="E745">
        <v>21</v>
      </c>
    </row>
    <row r="746" spans="1:5" ht="13.5" customHeight="1">
      <c r="A746">
        <v>194.2</v>
      </c>
      <c r="B746" t="str">
        <f t="shared" si="11"/>
        <v>194.2---22</v>
      </c>
      <c r="C746" t="s">
        <v>727</v>
      </c>
      <c r="D746" t="s">
        <v>1308</v>
      </c>
      <c r="E746">
        <v>22</v>
      </c>
    </row>
    <row r="747" spans="1:5" ht="13.5" customHeight="1">
      <c r="A747">
        <v>194.2</v>
      </c>
      <c r="B747" t="str">
        <f t="shared" si="11"/>
        <v>194.2---23</v>
      </c>
      <c r="C747" t="s">
        <v>817</v>
      </c>
      <c r="D747" t="s">
        <v>1182</v>
      </c>
      <c r="E747">
        <v>23</v>
      </c>
    </row>
    <row r="748" spans="1:5" ht="13.5" customHeight="1">
      <c r="A748">
        <v>194.2</v>
      </c>
      <c r="B748" t="str">
        <f t="shared" si="11"/>
        <v>194.2---24</v>
      </c>
      <c r="C748" t="s">
        <v>795</v>
      </c>
      <c r="D748" t="s">
        <v>1062</v>
      </c>
      <c r="E748">
        <v>24</v>
      </c>
    </row>
    <row r="749" spans="1:5" ht="13.5" customHeight="1">
      <c r="A749">
        <v>194.2</v>
      </c>
      <c r="B749" t="str">
        <f t="shared" si="11"/>
        <v>194.2---25</v>
      </c>
      <c r="C749" t="s">
        <v>887</v>
      </c>
      <c r="D749" t="s">
        <v>992</v>
      </c>
      <c r="E749">
        <v>25</v>
      </c>
    </row>
    <row r="750" spans="1:5" ht="13.5" customHeight="1">
      <c r="A750">
        <v>194.2</v>
      </c>
      <c r="B750" t="str">
        <f t="shared" si="11"/>
        <v>194.2---26</v>
      </c>
      <c r="C750" t="s">
        <v>797</v>
      </c>
      <c r="D750" t="s">
        <v>1081</v>
      </c>
      <c r="E750">
        <v>26</v>
      </c>
    </row>
    <row r="751" spans="1:5" ht="13.5" customHeight="1">
      <c r="A751">
        <v>194.2</v>
      </c>
      <c r="B751" t="str">
        <f t="shared" si="11"/>
        <v>194.2---27</v>
      </c>
      <c r="C751" t="s">
        <v>739</v>
      </c>
      <c r="D751" t="s">
        <v>736</v>
      </c>
      <c r="E751">
        <v>27</v>
      </c>
    </row>
    <row r="752" spans="1:5" ht="13.5" customHeight="1">
      <c r="A752">
        <v>194.2</v>
      </c>
      <c r="B752" t="str">
        <f t="shared" si="11"/>
        <v>194.2---28</v>
      </c>
      <c r="C752" t="s">
        <v>888</v>
      </c>
      <c r="D752" t="s">
        <v>1073</v>
      </c>
      <c r="E752">
        <v>28</v>
      </c>
    </row>
    <row r="753" spans="1:5" ht="13.5" customHeight="1">
      <c r="A753">
        <v>194.2</v>
      </c>
      <c r="B753" t="str">
        <f t="shared" si="11"/>
        <v>194.2---29</v>
      </c>
      <c r="C753" t="s">
        <v>743</v>
      </c>
      <c r="D753" t="s">
        <v>754</v>
      </c>
      <c r="E753">
        <v>29</v>
      </c>
    </row>
    <row r="754" spans="1:5" ht="13.5" customHeight="1">
      <c r="A754">
        <v>194.2</v>
      </c>
      <c r="B754" t="str">
        <f t="shared" si="11"/>
        <v>194.2---30</v>
      </c>
      <c r="C754" t="s">
        <v>915</v>
      </c>
      <c r="D754" t="s">
        <v>939</v>
      </c>
      <c r="E754">
        <v>30</v>
      </c>
    </row>
    <row r="755" spans="1:5" ht="13.5" customHeight="1">
      <c r="A755">
        <v>194.2</v>
      </c>
      <c r="B755" t="str">
        <f t="shared" si="11"/>
        <v>194.2---31</v>
      </c>
      <c r="C755" t="s">
        <v>987</v>
      </c>
      <c r="D755" t="s">
        <v>1263</v>
      </c>
      <c r="E755">
        <v>31</v>
      </c>
    </row>
    <row r="756" spans="1:5" ht="13.5" customHeight="1">
      <c r="A756">
        <v>194.2</v>
      </c>
      <c r="B756" t="str">
        <f t="shared" si="11"/>
        <v>194.2---32</v>
      </c>
      <c r="C756" t="s">
        <v>989</v>
      </c>
      <c r="D756" t="s">
        <v>738</v>
      </c>
      <c r="E756">
        <v>32</v>
      </c>
    </row>
    <row r="757" spans="1:5" ht="13.5" customHeight="1">
      <c r="A757">
        <v>194.2</v>
      </c>
      <c r="B757" t="str">
        <f t="shared" si="11"/>
        <v>194.2---33</v>
      </c>
      <c r="C757" t="s">
        <v>936</v>
      </c>
      <c r="D757" t="s">
        <v>779</v>
      </c>
      <c r="E757">
        <v>33</v>
      </c>
    </row>
    <row r="758" spans="1:5" ht="13.5" customHeight="1">
      <c r="A758">
        <v>194.2</v>
      </c>
      <c r="B758" t="str">
        <f t="shared" si="11"/>
        <v>194.2---34</v>
      </c>
      <c r="C758" t="s">
        <v>819</v>
      </c>
      <c r="D758" t="s">
        <v>756</v>
      </c>
      <c r="E758">
        <v>34</v>
      </c>
    </row>
    <row r="759" spans="1:5" ht="13.5" customHeight="1">
      <c r="A759">
        <v>194.2</v>
      </c>
      <c r="B759" t="str">
        <f t="shared" si="11"/>
        <v>194.2---35</v>
      </c>
      <c r="C759" t="s">
        <v>1074</v>
      </c>
      <c r="D759" t="s">
        <v>880</v>
      </c>
      <c r="E759">
        <v>35</v>
      </c>
    </row>
    <row r="760" spans="1:5" ht="13.5" customHeight="1">
      <c r="A760">
        <v>194.2</v>
      </c>
      <c r="B760" t="str">
        <f t="shared" si="11"/>
        <v>194.2---36</v>
      </c>
      <c r="C760" t="s">
        <v>824</v>
      </c>
      <c r="D760" t="s">
        <v>752</v>
      </c>
      <c r="E760">
        <v>36</v>
      </c>
    </row>
    <row r="761" spans="1:5" ht="13.5" customHeight="1">
      <c r="A761">
        <v>194.2</v>
      </c>
      <c r="B761" t="str">
        <f t="shared" si="11"/>
        <v>194.2---37</v>
      </c>
      <c r="C761" t="s">
        <v>826</v>
      </c>
      <c r="D761" t="s">
        <v>1079</v>
      </c>
      <c r="E761">
        <v>37</v>
      </c>
    </row>
    <row r="762" spans="1:5" ht="13.5" customHeight="1">
      <c r="A762">
        <v>194.2</v>
      </c>
      <c r="B762" t="str">
        <f t="shared" si="11"/>
        <v>194.2---38</v>
      </c>
      <c r="C762" t="s">
        <v>1005</v>
      </c>
      <c r="D762" t="s">
        <v>1105</v>
      </c>
      <c r="E762">
        <v>38</v>
      </c>
    </row>
    <row r="763" spans="1:5" ht="13.5" customHeight="1">
      <c r="A763">
        <v>194.2</v>
      </c>
      <c r="B763" t="str">
        <f t="shared" si="11"/>
        <v>194.2---39</v>
      </c>
      <c r="C763" t="s">
        <v>828</v>
      </c>
      <c r="D763" t="s">
        <v>818</v>
      </c>
      <c r="E763">
        <v>39</v>
      </c>
    </row>
    <row r="764" spans="1:5" ht="13.5" customHeight="1">
      <c r="A764">
        <v>194.2</v>
      </c>
      <c r="B764" t="str">
        <f t="shared" si="11"/>
        <v>194.2---40</v>
      </c>
      <c r="C764" t="s">
        <v>866</v>
      </c>
      <c r="D764" t="s">
        <v>831</v>
      </c>
      <c r="E764">
        <v>40</v>
      </c>
    </row>
    <row r="765" spans="1:5" ht="13.5" customHeight="1">
      <c r="A765">
        <v>194.2</v>
      </c>
      <c r="B765" t="str">
        <f t="shared" si="11"/>
        <v>194.2---41</v>
      </c>
      <c r="C765" t="s">
        <v>868</v>
      </c>
      <c r="D765" t="s">
        <v>758</v>
      </c>
      <c r="E765">
        <v>41</v>
      </c>
    </row>
    <row r="766" spans="1:5" ht="13.5" customHeight="1">
      <c r="A766">
        <v>194.2</v>
      </c>
      <c r="B766" t="str">
        <f t="shared" si="11"/>
        <v>194.2---42</v>
      </c>
      <c r="C766" t="s">
        <v>838</v>
      </c>
      <c r="D766" t="s">
        <v>1054</v>
      </c>
      <c r="E766">
        <v>42</v>
      </c>
    </row>
    <row r="767" spans="1:5" ht="13.5" customHeight="1">
      <c r="A767">
        <v>194.2</v>
      </c>
      <c r="B767" t="str">
        <f t="shared" si="11"/>
        <v>194.2---43</v>
      </c>
      <c r="C767" t="s">
        <v>870</v>
      </c>
      <c r="D767" t="s">
        <v>1344</v>
      </c>
      <c r="E767">
        <v>43</v>
      </c>
    </row>
    <row r="768" spans="1:5" ht="13.5" customHeight="1">
      <c r="A768">
        <v>194.2</v>
      </c>
      <c r="B768" t="str">
        <f t="shared" si="11"/>
        <v>194.2---44</v>
      </c>
      <c r="C768" t="s">
        <v>769</v>
      </c>
      <c r="D768" t="s">
        <v>1325</v>
      </c>
      <c r="E768">
        <v>44</v>
      </c>
    </row>
    <row r="769" spans="1:5" ht="13.5" customHeight="1">
      <c r="A769">
        <v>194.2</v>
      </c>
      <c r="B769" t="str">
        <f t="shared" si="11"/>
        <v>194.2---45</v>
      </c>
      <c r="C769" t="s">
        <v>773</v>
      </c>
      <c r="D769" t="s">
        <v>1067</v>
      </c>
      <c r="E769">
        <v>45</v>
      </c>
    </row>
    <row r="770" spans="1:5" ht="13.5" customHeight="1">
      <c r="A770">
        <v>194.2</v>
      </c>
      <c r="B770" t="str">
        <f t="shared" si="11"/>
        <v>194.2---46</v>
      </c>
      <c r="C770" t="s">
        <v>5913</v>
      </c>
      <c r="D770" t="s">
        <v>1114</v>
      </c>
      <c r="E770">
        <v>46</v>
      </c>
    </row>
    <row r="771" spans="1:5" ht="13.5" customHeight="1">
      <c r="A771">
        <v>194.2</v>
      </c>
      <c r="B771" t="str">
        <f t="shared" ref="B771:B834" si="12">A771&amp;"---"&amp;E771</f>
        <v>194.2---47</v>
      </c>
      <c r="C771" t="s">
        <v>5946</v>
      </c>
      <c r="D771" t="s">
        <v>893</v>
      </c>
      <c r="E771">
        <v>47</v>
      </c>
    </row>
    <row r="772" spans="1:5" ht="13.5" customHeight="1">
      <c r="A772">
        <v>194.2</v>
      </c>
      <c r="B772" t="str">
        <f t="shared" si="12"/>
        <v>194.2---48</v>
      </c>
      <c r="C772" t="s">
        <v>5967</v>
      </c>
      <c r="D772" t="s">
        <v>986</v>
      </c>
      <c r="E772">
        <v>48</v>
      </c>
    </row>
    <row r="773" spans="1:5" ht="13.5" customHeight="1">
      <c r="A773">
        <v>194.2</v>
      </c>
      <c r="B773" t="str">
        <f t="shared" si="12"/>
        <v>194.2---49</v>
      </c>
      <c r="C773" t="s">
        <v>5968</v>
      </c>
      <c r="D773" t="s">
        <v>988</v>
      </c>
      <c r="E773">
        <v>49</v>
      </c>
    </row>
    <row r="774" spans="1:5" ht="13.5" customHeight="1">
      <c r="A774">
        <v>194.2</v>
      </c>
      <c r="B774" t="str">
        <f t="shared" si="12"/>
        <v>194.2---50</v>
      </c>
      <c r="C774" t="s">
        <v>5969</v>
      </c>
      <c r="D774" t="s">
        <v>961</v>
      </c>
      <c r="E774">
        <v>50</v>
      </c>
    </row>
    <row r="775" spans="1:5" ht="13.5" customHeight="1">
      <c r="A775">
        <v>194.2</v>
      </c>
      <c r="B775" t="str">
        <f t="shared" si="12"/>
        <v>194.2---51</v>
      </c>
      <c r="C775" t="s">
        <v>5915</v>
      </c>
      <c r="D775" t="s">
        <v>772</v>
      </c>
      <c r="E775">
        <v>51</v>
      </c>
    </row>
    <row r="776" spans="1:5" ht="13.5" customHeight="1">
      <c r="A776">
        <v>194.2</v>
      </c>
      <c r="B776" t="str">
        <f t="shared" si="12"/>
        <v>194.2---52</v>
      </c>
      <c r="C776" t="s">
        <v>5970</v>
      </c>
      <c r="D776" t="s">
        <v>999</v>
      </c>
      <c r="E776">
        <v>52</v>
      </c>
    </row>
    <row r="777" spans="1:5" ht="13.5" customHeight="1">
      <c r="A777">
        <v>194.2</v>
      </c>
      <c r="B777" t="str">
        <f t="shared" si="12"/>
        <v>194.2---53</v>
      </c>
      <c r="C777" t="s">
        <v>5917</v>
      </c>
      <c r="D777" t="s">
        <v>789</v>
      </c>
      <c r="E777">
        <v>53</v>
      </c>
    </row>
    <row r="778" spans="1:5" ht="13.5" customHeight="1">
      <c r="A778">
        <v>194.2</v>
      </c>
      <c r="B778" t="str">
        <f t="shared" si="12"/>
        <v>194.2---54</v>
      </c>
      <c r="C778" t="s">
        <v>5918</v>
      </c>
      <c r="D778" t="s">
        <v>770</v>
      </c>
      <c r="E778">
        <v>54</v>
      </c>
    </row>
    <row r="779" spans="1:5" ht="13.5" customHeight="1">
      <c r="A779">
        <v>194.2</v>
      </c>
      <c r="B779" t="str">
        <f t="shared" si="12"/>
        <v>194.2---55</v>
      </c>
      <c r="C779" t="s">
        <v>5971</v>
      </c>
      <c r="D779" t="s">
        <v>1058</v>
      </c>
      <c r="E779">
        <v>55</v>
      </c>
    </row>
    <row r="780" spans="1:5" ht="13.5" customHeight="1">
      <c r="A780">
        <v>194.2</v>
      </c>
      <c r="B780" t="str">
        <f t="shared" si="12"/>
        <v>194.2---56</v>
      </c>
      <c r="C780" t="s">
        <v>5931</v>
      </c>
      <c r="D780" t="s">
        <v>1044</v>
      </c>
      <c r="E780">
        <v>56</v>
      </c>
    </row>
    <row r="781" spans="1:5" ht="13.5" customHeight="1">
      <c r="A781">
        <v>194.2</v>
      </c>
      <c r="B781" t="str">
        <f t="shared" si="12"/>
        <v>194.2---57</v>
      </c>
      <c r="C781" t="s">
        <v>5972</v>
      </c>
      <c r="D781" t="s">
        <v>979</v>
      </c>
      <c r="E781">
        <v>57</v>
      </c>
    </row>
    <row r="782" spans="1:5" ht="13.5" customHeight="1">
      <c r="A782">
        <v>194.2</v>
      </c>
      <c r="B782" t="str">
        <f t="shared" si="12"/>
        <v>194.2---58</v>
      </c>
      <c r="C782" t="s">
        <v>5973</v>
      </c>
      <c r="D782" t="s">
        <v>1158</v>
      </c>
      <c r="E782">
        <v>58</v>
      </c>
    </row>
    <row r="783" spans="1:5" ht="13.5" customHeight="1">
      <c r="A783">
        <v>194.2</v>
      </c>
      <c r="B783" t="str">
        <f t="shared" si="12"/>
        <v>194.2---59</v>
      </c>
      <c r="C783" t="s">
        <v>5923</v>
      </c>
      <c r="D783" t="s">
        <v>766</v>
      </c>
      <c r="E783">
        <v>59</v>
      </c>
    </row>
    <row r="784" spans="1:5" ht="13.5" customHeight="1">
      <c r="A784">
        <v>194.2</v>
      </c>
      <c r="B784" t="str">
        <f t="shared" si="12"/>
        <v>194.2---60</v>
      </c>
      <c r="C784" t="s">
        <v>5974</v>
      </c>
      <c r="D784" t="s">
        <v>1049</v>
      </c>
      <c r="E784">
        <v>60</v>
      </c>
    </row>
    <row r="785" spans="1:5" ht="13.5" customHeight="1">
      <c r="A785">
        <v>194.2</v>
      </c>
      <c r="B785" t="str">
        <f t="shared" si="12"/>
        <v>194.2---61</v>
      </c>
      <c r="C785" t="s">
        <v>5975</v>
      </c>
      <c r="D785" t="s">
        <v>994</v>
      </c>
      <c r="E785">
        <v>61</v>
      </c>
    </row>
    <row r="786" spans="1:5" ht="13.5" customHeight="1">
      <c r="A786">
        <v>194.2</v>
      </c>
      <c r="B786" t="str">
        <f t="shared" si="12"/>
        <v>194.2---62</v>
      </c>
      <c r="C786" t="s">
        <v>5976</v>
      </c>
      <c r="D786" t="s">
        <v>1162</v>
      </c>
      <c r="E786">
        <v>62</v>
      </c>
    </row>
    <row r="787" spans="1:5" ht="13.5" customHeight="1">
      <c r="A787">
        <v>194.3</v>
      </c>
      <c r="B787" t="str">
        <f t="shared" si="12"/>
        <v>194.3---1</v>
      </c>
      <c r="C787" t="s">
        <v>4216</v>
      </c>
      <c r="D787" t="s">
        <v>1048</v>
      </c>
      <c r="E787">
        <v>1</v>
      </c>
    </row>
    <row r="788" spans="1:5" ht="13.5" customHeight="1">
      <c r="A788">
        <v>194.3</v>
      </c>
      <c r="B788" t="str">
        <f t="shared" si="12"/>
        <v>194.3---2</v>
      </c>
      <c r="C788" t="s">
        <v>4216</v>
      </c>
      <c r="D788" t="s">
        <v>1346</v>
      </c>
      <c r="E788">
        <v>2</v>
      </c>
    </row>
    <row r="789" spans="1:5" ht="13.5" customHeight="1">
      <c r="A789">
        <v>194.3</v>
      </c>
      <c r="B789" t="str">
        <f t="shared" si="12"/>
        <v>194.3---3</v>
      </c>
      <c r="C789" t="s">
        <v>4216</v>
      </c>
      <c r="D789" t="s">
        <v>1052</v>
      </c>
      <c r="E789">
        <v>3</v>
      </c>
    </row>
    <row r="790" spans="1:5" ht="13.5" customHeight="1">
      <c r="A790">
        <v>194.3</v>
      </c>
      <c r="B790" t="str">
        <f t="shared" si="12"/>
        <v>194.3---4</v>
      </c>
      <c r="C790" t="s">
        <v>4216</v>
      </c>
      <c r="D790" t="s">
        <v>1158</v>
      </c>
      <c r="E790">
        <v>4</v>
      </c>
    </row>
    <row r="791" spans="1:5" ht="13.5" customHeight="1">
      <c r="A791">
        <v>194.3</v>
      </c>
      <c r="B791" t="str">
        <f t="shared" si="12"/>
        <v>194.3---5</v>
      </c>
      <c r="C791" t="s">
        <v>4216</v>
      </c>
      <c r="D791" t="s">
        <v>779</v>
      </c>
      <c r="E791">
        <v>5</v>
      </c>
    </row>
    <row r="792" spans="1:5" ht="13.5" customHeight="1">
      <c r="A792">
        <v>194.3</v>
      </c>
      <c r="B792" t="str">
        <f t="shared" si="12"/>
        <v>194.3---6</v>
      </c>
      <c r="C792" t="s">
        <v>4216</v>
      </c>
      <c r="D792" t="s">
        <v>1047</v>
      </c>
      <c r="E792">
        <v>6</v>
      </c>
    </row>
    <row r="793" spans="1:5" ht="13.5" customHeight="1">
      <c r="A793">
        <v>194.3</v>
      </c>
      <c r="B793" t="str">
        <f t="shared" si="12"/>
        <v>194.3---7</v>
      </c>
      <c r="C793" t="s">
        <v>4216</v>
      </c>
      <c r="D793" t="s">
        <v>872</v>
      </c>
      <c r="E793">
        <v>7</v>
      </c>
    </row>
    <row r="794" spans="1:5" ht="13.5" customHeight="1">
      <c r="A794">
        <v>194.3</v>
      </c>
      <c r="B794" t="str">
        <f t="shared" si="12"/>
        <v>194.3---8</v>
      </c>
      <c r="C794" t="s">
        <v>4216</v>
      </c>
      <c r="D794" t="s">
        <v>714</v>
      </c>
      <c r="E794">
        <v>8</v>
      </c>
    </row>
    <row r="795" spans="1:5" ht="13.5" customHeight="1">
      <c r="A795">
        <v>194.3</v>
      </c>
      <c r="B795" t="str">
        <f t="shared" si="12"/>
        <v>194.3---9</v>
      </c>
      <c r="C795" t="s">
        <v>4216</v>
      </c>
      <c r="D795" t="s">
        <v>972</v>
      </c>
      <c r="E795">
        <v>9</v>
      </c>
    </row>
    <row r="796" spans="1:5" ht="13.5" customHeight="1">
      <c r="A796">
        <v>194.3</v>
      </c>
      <c r="B796" t="str">
        <f t="shared" si="12"/>
        <v>194.3---10</v>
      </c>
      <c r="C796" t="s">
        <v>4252</v>
      </c>
      <c r="D796" t="s">
        <v>992</v>
      </c>
      <c r="E796">
        <v>10</v>
      </c>
    </row>
    <row r="797" spans="1:5" ht="13.5" customHeight="1">
      <c r="A797">
        <v>194.3</v>
      </c>
      <c r="B797" t="str">
        <f t="shared" si="12"/>
        <v>194.3---11</v>
      </c>
      <c r="C797" t="s">
        <v>4269</v>
      </c>
      <c r="D797" t="s">
        <v>748</v>
      </c>
      <c r="E797">
        <v>11</v>
      </c>
    </row>
    <row r="798" spans="1:5" ht="13.5" customHeight="1">
      <c r="A798">
        <v>194.3</v>
      </c>
      <c r="B798" t="str">
        <f t="shared" si="12"/>
        <v>194.3---12</v>
      </c>
      <c r="C798" t="s">
        <v>4271</v>
      </c>
      <c r="D798" t="s">
        <v>1049</v>
      </c>
      <c r="E798">
        <v>12</v>
      </c>
    </row>
    <row r="799" spans="1:5" ht="13.5" customHeight="1">
      <c r="A799">
        <v>194.3</v>
      </c>
      <c r="B799" t="str">
        <f t="shared" si="12"/>
        <v>194.3---13</v>
      </c>
      <c r="C799" t="s">
        <v>4239</v>
      </c>
      <c r="D799" t="s">
        <v>1050</v>
      </c>
      <c r="E799">
        <v>13</v>
      </c>
    </row>
    <row r="800" spans="1:5" ht="13.5" customHeight="1">
      <c r="A800">
        <v>194.3</v>
      </c>
      <c r="B800" t="str">
        <f t="shared" si="12"/>
        <v>194.3---14</v>
      </c>
      <c r="C800" t="s">
        <v>4228</v>
      </c>
      <c r="D800" t="s">
        <v>1051</v>
      </c>
      <c r="E800">
        <v>14</v>
      </c>
    </row>
    <row r="801" spans="1:5" ht="13.5" customHeight="1">
      <c r="A801">
        <v>194.3</v>
      </c>
      <c r="B801" t="str">
        <f t="shared" si="12"/>
        <v>194.3---15</v>
      </c>
      <c r="C801" t="s">
        <v>4268</v>
      </c>
      <c r="D801" t="s">
        <v>961</v>
      </c>
      <c r="E801">
        <v>15</v>
      </c>
    </row>
    <row r="802" spans="1:5" ht="13.5" customHeight="1">
      <c r="A802">
        <v>194.3</v>
      </c>
      <c r="B802" t="str">
        <f t="shared" si="12"/>
        <v>194.3---16</v>
      </c>
      <c r="C802" t="s">
        <v>4230</v>
      </c>
      <c r="D802" t="s">
        <v>1039</v>
      </c>
      <c r="E802">
        <v>16</v>
      </c>
    </row>
    <row r="803" spans="1:5" ht="13.5" customHeight="1">
      <c r="A803">
        <v>194.3</v>
      </c>
      <c r="B803" t="str">
        <f t="shared" si="12"/>
        <v>194.3---17</v>
      </c>
      <c r="C803" t="s">
        <v>4244</v>
      </c>
      <c r="D803" t="s">
        <v>1053</v>
      </c>
      <c r="E803">
        <v>17</v>
      </c>
    </row>
    <row r="804" spans="1:5" ht="13.5" customHeight="1">
      <c r="A804">
        <v>194.3</v>
      </c>
      <c r="B804" t="str">
        <f t="shared" si="12"/>
        <v>194.3---18</v>
      </c>
      <c r="C804" t="s">
        <v>4231</v>
      </c>
      <c r="D804" t="s">
        <v>986</v>
      </c>
      <c r="E804">
        <v>18</v>
      </c>
    </row>
    <row r="805" spans="1:5" ht="13.5" customHeight="1">
      <c r="A805">
        <v>194.3</v>
      </c>
      <c r="B805" t="str">
        <f t="shared" si="12"/>
        <v>194.3---19</v>
      </c>
      <c r="C805" t="s">
        <v>4254</v>
      </c>
      <c r="D805" t="s">
        <v>736</v>
      </c>
      <c r="E805">
        <v>19</v>
      </c>
    </row>
    <row r="806" spans="1:5" ht="13.5" customHeight="1">
      <c r="A806">
        <v>194.3</v>
      </c>
      <c r="B806" t="str">
        <f t="shared" si="12"/>
        <v>194.3---20</v>
      </c>
      <c r="C806" t="s">
        <v>4233</v>
      </c>
      <c r="D806" t="s">
        <v>988</v>
      </c>
      <c r="E806">
        <v>20</v>
      </c>
    </row>
    <row r="807" spans="1:5" ht="13.5" customHeight="1">
      <c r="A807">
        <v>194.3</v>
      </c>
      <c r="B807" t="str">
        <f t="shared" si="12"/>
        <v>194.3---21</v>
      </c>
      <c r="C807" t="s">
        <v>5928</v>
      </c>
      <c r="D807" t="s">
        <v>1254</v>
      </c>
      <c r="E807">
        <v>21</v>
      </c>
    </row>
    <row r="808" spans="1:5" ht="13.5" customHeight="1">
      <c r="A808">
        <v>194.3</v>
      </c>
      <c r="B808" t="str">
        <f t="shared" si="12"/>
        <v>194.3---22</v>
      </c>
      <c r="C808" t="s">
        <v>727</v>
      </c>
      <c r="D808" t="s">
        <v>1308</v>
      </c>
      <c r="E808">
        <v>22</v>
      </c>
    </row>
    <row r="809" spans="1:5" ht="13.5" customHeight="1">
      <c r="A809">
        <v>194.3</v>
      </c>
      <c r="B809" t="str">
        <f t="shared" si="12"/>
        <v>194.3---23</v>
      </c>
      <c r="C809" t="s">
        <v>817</v>
      </c>
      <c r="D809" t="s">
        <v>1182</v>
      </c>
      <c r="E809">
        <v>23</v>
      </c>
    </row>
    <row r="810" spans="1:5" ht="13.5" customHeight="1">
      <c r="A810">
        <v>194.3</v>
      </c>
      <c r="B810" t="str">
        <f t="shared" si="12"/>
        <v>194.3---24</v>
      </c>
      <c r="C810" t="s">
        <v>795</v>
      </c>
      <c r="D810" t="s">
        <v>1062</v>
      </c>
      <c r="E810">
        <v>24</v>
      </c>
    </row>
    <row r="811" spans="1:5" ht="13.5" customHeight="1">
      <c r="A811">
        <v>194.3</v>
      </c>
      <c r="B811" t="str">
        <f t="shared" si="12"/>
        <v>194.3---25</v>
      </c>
      <c r="C811" t="s">
        <v>887</v>
      </c>
      <c r="D811" t="s">
        <v>992</v>
      </c>
      <c r="E811">
        <v>25</v>
      </c>
    </row>
    <row r="812" spans="1:5" ht="13.5" customHeight="1">
      <c r="A812">
        <v>194.3</v>
      </c>
      <c r="B812" t="str">
        <f t="shared" si="12"/>
        <v>194.3---26</v>
      </c>
      <c r="C812" t="s">
        <v>797</v>
      </c>
      <c r="D812" t="s">
        <v>1081</v>
      </c>
      <c r="E812">
        <v>26</v>
      </c>
    </row>
    <row r="813" spans="1:5" ht="13.5" customHeight="1">
      <c r="A813">
        <v>194.3</v>
      </c>
      <c r="B813" t="str">
        <f t="shared" si="12"/>
        <v>194.3---27</v>
      </c>
      <c r="C813" t="s">
        <v>739</v>
      </c>
      <c r="D813" t="s">
        <v>736</v>
      </c>
      <c r="E813">
        <v>27</v>
      </c>
    </row>
    <row r="814" spans="1:5" ht="13.5" customHeight="1">
      <c r="A814">
        <v>194.3</v>
      </c>
      <c r="B814" t="str">
        <f t="shared" si="12"/>
        <v>194.3---28</v>
      </c>
      <c r="C814" t="s">
        <v>888</v>
      </c>
      <c r="D814" t="s">
        <v>1073</v>
      </c>
      <c r="E814">
        <v>28</v>
      </c>
    </row>
    <row r="815" spans="1:5" ht="13.5" customHeight="1">
      <c r="A815">
        <v>194.3</v>
      </c>
      <c r="B815" t="str">
        <f t="shared" si="12"/>
        <v>194.3---29</v>
      </c>
      <c r="C815" t="s">
        <v>743</v>
      </c>
      <c r="D815" t="s">
        <v>754</v>
      </c>
      <c r="E815">
        <v>29</v>
      </c>
    </row>
    <row r="816" spans="1:5" ht="13.5" customHeight="1">
      <c r="A816">
        <v>194.3</v>
      </c>
      <c r="B816" t="str">
        <f t="shared" si="12"/>
        <v>194.3---30</v>
      </c>
      <c r="C816" t="s">
        <v>915</v>
      </c>
      <c r="D816" t="s">
        <v>939</v>
      </c>
      <c r="E816">
        <v>30</v>
      </c>
    </row>
    <row r="817" spans="1:5" ht="13.5" customHeight="1">
      <c r="A817">
        <v>194.3</v>
      </c>
      <c r="B817" t="str">
        <f t="shared" si="12"/>
        <v>194.3---31</v>
      </c>
      <c r="C817" t="s">
        <v>987</v>
      </c>
      <c r="D817" t="s">
        <v>1263</v>
      </c>
      <c r="E817">
        <v>31</v>
      </c>
    </row>
    <row r="818" spans="1:5" ht="13.5" customHeight="1">
      <c r="A818">
        <v>194.3</v>
      </c>
      <c r="B818" t="str">
        <f t="shared" si="12"/>
        <v>194.3---32</v>
      </c>
      <c r="C818" t="s">
        <v>989</v>
      </c>
      <c r="D818" t="s">
        <v>738</v>
      </c>
      <c r="E818">
        <v>32</v>
      </c>
    </row>
    <row r="819" spans="1:5" ht="13.5" customHeight="1">
      <c r="A819">
        <v>194.3</v>
      </c>
      <c r="B819" t="str">
        <f t="shared" si="12"/>
        <v>194.3---33</v>
      </c>
      <c r="C819" t="s">
        <v>936</v>
      </c>
      <c r="D819" t="s">
        <v>779</v>
      </c>
      <c r="E819">
        <v>33</v>
      </c>
    </row>
    <row r="820" spans="1:5" ht="13.5" customHeight="1">
      <c r="A820">
        <v>194.3</v>
      </c>
      <c r="B820" t="str">
        <f t="shared" si="12"/>
        <v>194.3---34</v>
      </c>
      <c r="C820" t="s">
        <v>819</v>
      </c>
      <c r="D820" t="s">
        <v>756</v>
      </c>
      <c r="E820">
        <v>34</v>
      </c>
    </row>
    <row r="821" spans="1:5" ht="13.5" customHeight="1">
      <c r="A821">
        <v>194.3</v>
      </c>
      <c r="B821" t="str">
        <f t="shared" si="12"/>
        <v>194.3---35</v>
      </c>
      <c r="C821" t="s">
        <v>1074</v>
      </c>
      <c r="D821" t="s">
        <v>880</v>
      </c>
      <c r="E821">
        <v>35</v>
      </c>
    </row>
    <row r="822" spans="1:5" ht="13.5" customHeight="1">
      <c r="A822">
        <v>194.3</v>
      </c>
      <c r="B822" t="str">
        <f t="shared" si="12"/>
        <v>194.3---36</v>
      </c>
      <c r="C822" t="s">
        <v>824</v>
      </c>
      <c r="D822" t="s">
        <v>752</v>
      </c>
      <c r="E822">
        <v>36</v>
      </c>
    </row>
    <row r="823" spans="1:5" ht="13.5" customHeight="1">
      <c r="A823">
        <v>194.3</v>
      </c>
      <c r="B823" t="str">
        <f t="shared" si="12"/>
        <v>194.3---37</v>
      </c>
      <c r="C823" t="s">
        <v>826</v>
      </c>
      <c r="D823" t="s">
        <v>1079</v>
      </c>
      <c r="E823">
        <v>37</v>
      </c>
    </row>
    <row r="824" spans="1:5" ht="13.5" customHeight="1">
      <c r="A824">
        <v>194.3</v>
      </c>
      <c r="B824" t="str">
        <f t="shared" si="12"/>
        <v>194.3---38</v>
      </c>
      <c r="C824" t="s">
        <v>1005</v>
      </c>
      <c r="D824" t="s">
        <v>1105</v>
      </c>
      <c r="E824">
        <v>38</v>
      </c>
    </row>
    <row r="825" spans="1:5" ht="13.5" customHeight="1">
      <c r="A825">
        <v>194.3</v>
      </c>
      <c r="B825" t="str">
        <f t="shared" si="12"/>
        <v>194.3---39</v>
      </c>
      <c r="C825" t="s">
        <v>828</v>
      </c>
      <c r="D825" t="s">
        <v>818</v>
      </c>
      <c r="E825">
        <v>39</v>
      </c>
    </row>
    <row r="826" spans="1:5" ht="13.5" customHeight="1">
      <c r="A826">
        <v>194.3</v>
      </c>
      <c r="B826" t="str">
        <f t="shared" si="12"/>
        <v>194.3---40</v>
      </c>
      <c r="C826" t="s">
        <v>866</v>
      </c>
      <c r="D826" t="s">
        <v>831</v>
      </c>
      <c r="E826">
        <v>40</v>
      </c>
    </row>
    <row r="827" spans="1:5" ht="13.5" customHeight="1">
      <c r="A827">
        <v>194.3</v>
      </c>
      <c r="B827" t="str">
        <f t="shared" si="12"/>
        <v>194.3---41</v>
      </c>
      <c r="C827" t="s">
        <v>868</v>
      </c>
      <c r="D827" t="s">
        <v>758</v>
      </c>
      <c r="E827">
        <v>41</v>
      </c>
    </row>
    <row r="828" spans="1:5" ht="13.5" customHeight="1">
      <c r="A828">
        <v>194.3</v>
      </c>
      <c r="B828" t="str">
        <f t="shared" si="12"/>
        <v>194.3---42</v>
      </c>
      <c r="C828" t="s">
        <v>838</v>
      </c>
      <c r="D828" t="s">
        <v>1054</v>
      </c>
      <c r="E828">
        <v>42</v>
      </c>
    </row>
    <row r="829" spans="1:5" ht="13.5" customHeight="1">
      <c r="A829">
        <v>194.3</v>
      </c>
      <c r="B829" t="str">
        <f t="shared" si="12"/>
        <v>194.3---43</v>
      </c>
      <c r="C829" t="s">
        <v>870</v>
      </c>
      <c r="D829" t="s">
        <v>1344</v>
      </c>
      <c r="E829">
        <v>43</v>
      </c>
    </row>
    <row r="830" spans="1:5" ht="13.5" customHeight="1">
      <c r="A830">
        <v>194.3</v>
      </c>
      <c r="B830" t="str">
        <f t="shared" si="12"/>
        <v>194.3---44</v>
      </c>
      <c r="C830" t="s">
        <v>769</v>
      </c>
      <c r="D830" t="s">
        <v>1325</v>
      </c>
      <c r="E830">
        <v>44</v>
      </c>
    </row>
    <row r="831" spans="1:5" ht="13.5" customHeight="1">
      <c r="A831">
        <v>194.3</v>
      </c>
      <c r="B831" t="str">
        <f t="shared" si="12"/>
        <v>194.3---45</v>
      </c>
      <c r="C831" t="s">
        <v>773</v>
      </c>
      <c r="D831" t="s">
        <v>1067</v>
      </c>
      <c r="E831">
        <v>45</v>
      </c>
    </row>
    <row r="832" spans="1:5" ht="13.5" customHeight="1">
      <c r="A832">
        <v>194.3</v>
      </c>
      <c r="B832" t="str">
        <f t="shared" si="12"/>
        <v>194.3---46</v>
      </c>
      <c r="C832" t="s">
        <v>5913</v>
      </c>
      <c r="D832" t="s">
        <v>1114</v>
      </c>
      <c r="E832">
        <v>46</v>
      </c>
    </row>
    <row r="833" spans="1:5" ht="13.5" customHeight="1">
      <c r="A833">
        <v>194.3</v>
      </c>
      <c r="B833" t="str">
        <f t="shared" si="12"/>
        <v>194.3---47</v>
      </c>
      <c r="C833" t="s">
        <v>5946</v>
      </c>
      <c r="D833" t="s">
        <v>893</v>
      </c>
      <c r="E833">
        <v>47</v>
      </c>
    </row>
    <row r="834" spans="1:5" ht="13.5" customHeight="1">
      <c r="A834">
        <v>194.3</v>
      </c>
      <c r="B834" t="str">
        <f t="shared" si="12"/>
        <v>194.3---48</v>
      </c>
      <c r="C834" t="s">
        <v>5967</v>
      </c>
      <c r="D834" t="s">
        <v>986</v>
      </c>
      <c r="E834">
        <v>48</v>
      </c>
    </row>
    <row r="835" spans="1:5" ht="13.5" customHeight="1">
      <c r="A835">
        <v>194.3</v>
      </c>
      <c r="B835" t="str">
        <f t="shared" ref="B835:B898" si="13">A835&amp;"---"&amp;E835</f>
        <v>194.3---49</v>
      </c>
      <c r="C835" t="s">
        <v>5968</v>
      </c>
      <c r="D835" t="s">
        <v>988</v>
      </c>
      <c r="E835">
        <v>49</v>
      </c>
    </row>
    <row r="836" spans="1:5" ht="13.5" customHeight="1">
      <c r="A836">
        <v>194.3</v>
      </c>
      <c r="B836" t="str">
        <f t="shared" si="13"/>
        <v>194.3---50</v>
      </c>
      <c r="C836" t="s">
        <v>5969</v>
      </c>
      <c r="D836" t="s">
        <v>961</v>
      </c>
      <c r="E836">
        <v>50</v>
      </c>
    </row>
    <row r="837" spans="1:5" ht="13.5" customHeight="1">
      <c r="A837">
        <v>194.3</v>
      </c>
      <c r="B837" t="str">
        <f t="shared" si="13"/>
        <v>194.3---51</v>
      </c>
      <c r="C837" t="s">
        <v>5915</v>
      </c>
      <c r="D837" t="s">
        <v>772</v>
      </c>
      <c r="E837">
        <v>51</v>
      </c>
    </row>
    <row r="838" spans="1:5" ht="13.5" customHeight="1">
      <c r="A838">
        <v>194.3</v>
      </c>
      <c r="B838" t="str">
        <f t="shared" si="13"/>
        <v>194.3---52</v>
      </c>
      <c r="C838" t="s">
        <v>5970</v>
      </c>
      <c r="D838" t="s">
        <v>999</v>
      </c>
      <c r="E838">
        <v>52</v>
      </c>
    </row>
    <row r="839" spans="1:5" ht="13.5" customHeight="1">
      <c r="A839">
        <v>194.3</v>
      </c>
      <c r="B839" t="str">
        <f t="shared" si="13"/>
        <v>194.3---53</v>
      </c>
      <c r="C839" t="s">
        <v>5917</v>
      </c>
      <c r="D839" t="s">
        <v>789</v>
      </c>
      <c r="E839">
        <v>53</v>
      </c>
    </row>
    <row r="840" spans="1:5" ht="13.5" customHeight="1">
      <c r="A840">
        <v>194.3</v>
      </c>
      <c r="B840" t="str">
        <f t="shared" si="13"/>
        <v>194.3---54</v>
      </c>
      <c r="C840" t="s">
        <v>5918</v>
      </c>
      <c r="D840" t="s">
        <v>770</v>
      </c>
      <c r="E840">
        <v>54</v>
      </c>
    </row>
    <row r="841" spans="1:5" ht="13.5" customHeight="1">
      <c r="A841">
        <v>194.3</v>
      </c>
      <c r="B841" t="str">
        <f t="shared" si="13"/>
        <v>194.3---55</v>
      </c>
      <c r="C841" t="s">
        <v>5971</v>
      </c>
      <c r="D841" t="s">
        <v>1058</v>
      </c>
      <c r="E841">
        <v>55</v>
      </c>
    </row>
    <row r="842" spans="1:5" ht="13.5" customHeight="1">
      <c r="A842">
        <v>194.3</v>
      </c>
      <c r="B842" t="str">
        <f t="shared" si="13"/>
        <v>194.3---56</v>
      </c>
      <c r="C842" t="s">
        <v>5931</v>
      </c>
      <c r="D842" t="s">
        <v>1044</v>
      </c>
      <c r="E842">
        <v>56</v>
      </c>
    </row>
    <row r="843" spans="1:5" ht="13.5" customHeight="1">
      <c r="A843">
        <v>194.3</v>
      </c>
      <c r="B843" t="str">
        <f t="shared" si="13"/>
        <v>194.3---57</v>
      </c>
      <c r="C843" t="s">
        <v>5972</v>
      </c>
      <c r="D843" t="s">
        <v>979</v>
      </c>
      <c r="E843">
        <v>57</v>
      </c>
    </row>
    <row r="844" spans="1:5" ht="13.5" customHeight="1">
      <c r="A844">
        <v>194.3</v>
      </c>
      <c r="B844" t="str">
        <f t="shared" si="13"/>
        <v>194.3---58</v>
      </c>
      <c r="C844" t="s">
        <v>5973</v>
      </c>
      <c r="D844" t="s">
        <v>1158</v>
      </c>
      <c r="E844">
        <v>58</v>
      </c>
    </row>
    <row r="845" spans="1:5" ht="13.5" customHeight="1">
      <c r="A845">
        <v>194.3</v>
      </c>
      <c r="B845" t="str">
        <f t="shared" si="13"/>
        <v>194.3---59</v>
      </c>
      <c r="C845" t="s">
        <v>5923</v>
      </c>
      <c r="D845" t="s">
        <v>766</v>
      </c>
      <c r="E845">
        <v>59</v>
      </c>
    </row>
    <row r="846" spans="1:5" ht="13.5" customHeight="1">
      <c r="A846">
        <v>194.3</v>
      </c>
      <c r="B846" t="str">
        <f t="shared" si="13"/>
        <v>194.3---60</v>
      </c>
      <c r="C846" t="s">
        <v>5974</v>
      </c>
      <c r="D846" t="s">
        <v>1049</v>
      </c>
      <c r="E846">
        <v>60</v>
      </c>
    </row>
    <row r="847" spans="1:5" ht="13.5" customHeight="1">
      <c r="A847">
        <v>194.3</v>
      </c>
      <c r="B847" t="str">
        <f t="shared" si="13"/>
        <v>194.3---61</v>
      </c>
      <c r="C847" t="s">
        <v>5975</v>
      </c>
      <c r="D847" t="s">
        <v>994</v>
      </c>
      <c r="E847">
        <v>61</v>
      </c>
    </row>
    <row r="848" spans="1:5" ht="13.5" customHeight="1">
      <c r="A848">
        <v>194.3</v>
      </c>
      <c r="B848" t="str">
        <f t="shared" si="13"/>
        <v>194.3---62</v>
      </c>
      <c r="C848" t="s">
        <v>5976</v>
      </c>
      <c r="D848" t="s">
        <v>1162</v>
      </c>
      <c r="E848">
        <v>62</v>
      </c>
    </row>
    <row r="849" spans="1:5" ht="13.5" customHeight="1">
      <c r="A849">
        <v>194.4</v>
      </c>
      <c r="B849" t="str">
        <f t="shared" si="13"/>
        <v>194.4---1</v>
      </c>
      <c r="C849" t="s">
        <v>4216</v>
      </c>
      <c r="D849" t="s">
        <v>1048</v>
      </c>
      <c r="E849">
        <v>1</v>
      </c>
    </row>
    <row r="850" spans="1:5" ht="13.5" customHeight="1">
      <c r="A850">
        <v>194.4</v>
      </c>
      <c r="B850" t="str">
        <f t="shared" si="13"/>
        <v>194.4---2</v>
      </c>
      <c r="C850" t="s">
        <v>4216</v>
      </c>
      <c r="D850" t="s">
        <v>1346</v>
      </c>
      <c r="E850">
        <v>2</v>
      </c>
    </row>
    <row r="851" spans="1:5" ht="13.5" customHeight="1">
      <c r="A851">
        <v>194.4</v>
      </c>
      <c r="B851" t="str">
        <f t="shared" si="13"/>
        <v>194.4---3</v>
      </c>
      <c r="C851" t="s">
        <v>4216</v>
      </c>
      <c r="D851" t="s">
        <v>1052</v>
      </c>
      <c r="E851">
        <v>3</v>
      </c>
    </row>
    <row r="852" spans="1:5" ht="13.5" customHeight="1">
      <c r="A852">
        <v>194.4</v>
      </c>
      <c r="B852" t="str">
        <f t="shared" si="13"/>
        <v>194.4---4</v>
      </c>
      <c r="C852" t="s">
        <v>4216</v>
      </c>
      <c r="D852" t="s">
        <v>1158</v>
      </c>
      <c r="E852">
        <v>4</v>
      </c>
    </row>
    <row r="853" spans="1:5" ht="13.5" customHeight="1">
      <c r="A853">
        <v>194.4</v>
      </c>
      <c r="B853" t="str">
        <f t="shared" si="13"/>
        <v>194.4---5</v>
      </c>
      <c r="C853" t="s">
        <v>4216</v>
      </c>
      <c r="D853" t="s">
        <v>779</v>
      </c>
      <c r="E853">
        <v>5</v>
      </c>
    </row>
    <row r="854" spans="1:5" ht="13.5" customHeight="1">
      <c r="A854">
        <v>194.4</v>
      </c>
      <c r="B854" t="str">
        <f t="shared" si="13"/>
        <v>194.4---6</v>
      </c>
      <c r="C854" t="s">
        <v>4216</v>
      </c>
      <c r="D854" t="s">
        <v>1047</v>
      </c>
      <c r="E854">
        <v>6</v>
      </c>
    </row>
    <row r="855" spans="1:5" ht="13.5" customHeight="1">
      <c r="A855">
        <v>194.4</v>
      </c>
      <c r="B855" t="str">
        <f t="shared" si="13"/>
        <v>194.4---7</v>
      </c>
      <c r="C855" t="s">
        <v>4216</v>
      </c>
      <c r="D855" t="s">
        <v>872</v>
      </c>
      <c r="E855">
        <v>7</v>
      </c>
    </row>
    <row r="856" spans="1:5" ht="13.5" customHeight="1">
      <c r="A856">
        <v>194.4</v>
      </c>
      <c r="B856" t="str">
        <f t="shared" si="13"/>
        <v>194.4---8</v>
      </c>
      <c r="C856" t="s">
        <v>4216</v>
      </c>
      <c r="D856" t="s">
        <v>714</v>
      </c>
      <c r="E856">
        <v>8</v>
      </c>
    </row>
    <row r="857" spans="1:5" ht="13.5" customHeight="1">
      <c r="A857">
        <v>194.4</v>
      </c>
      <c r="B857" t="str">
        <f t="shared" si="13"/>
        <v>194.4---9</v>
      </c>
      <c r="C857" t="s">
        <v>4216</v>
      </c>
      <c r="D857" t="s">
        <v>972</v>
      </c>
      <c r="E857">
        <v>9</v>
      </c>
    </row>
    <row r="858" spans="1:5" ht="13.5" customHeight="1">
      <c r="A858">
        <v>194.4</v>
      </c>
      <c r="B858" t="str">
        <f t="shared" si="13"/>
        <v>194.4---10</v>
      </c>
      <c r="C858" t="s">
        <v>4252</v>
      </c>
      <c r="D858" t="s">
        <v>992</v>
      </c>
      <c r="E858">
        <v>10</v>
      </c>
    </row>
    <row r="859" spans="1:5" ht="13.5" customHeight="1">
      <c r="A859">
        <v>194.4</v>
      </c>
      <c r="B859" t="str">
        <f t="shared" si="13"/>
        <v>194.4---11</v>
      </c>
      <c r="C859" t="s">
        <v>4269</v>
      </c>
      <c r="D859" t="s">
        <v>748</v>
      </c>
      <c r="E859">
        <v>11</v>
      </c>
    </row>
    <row r="860" spans="1:5" ht="13.5" customHeight="1">
      <c r="A860">
        <v>194.4</v>
      </c>
      <c r="B860" t="str">
        <f t="shared" si="13"/>
        <v>194.4---12</v>
      </c>
      <c r="C860" t="s">
        <v>4271</v>
      </c>
      <c r="D860" t="s">
        <v>1049</v>
      </c>
      <c r="E860">
        <v>12</v>
      </c>
    </row>
    <row r="861" spans="1:5" ht="13.5" customHeight="1">
      <c r="A861">
        <v>194.4</v>
      </c>
      <c r="B861" t="str">
        <f t="shared" si="13"/>
        <v>194.4---13</v>
      </c>
      <c r="C861" t="s">
        <v>4239</v>
      </c>
      <c r="D861" t="s">
        <v>1050</v>
      </c>
      <c r="E861">
        <v>13</v>
      </c>
    </row>
    <row r="862" spans="1:5" ht="13.5" customHeight="1">
      <c r="A862">
        <v>194.4</v>
      </c>
      <c r="B862" t="str">
        <f t="shared" si="13"/>
        <v>194.4---14</v>
      </c>
      <c r="C862" t="s">
        <v>4228</v>
      </c>
      <c r="D862" t="s">
        <v>1051</v>
      </c>
      <c r="E862">
        <v>14</v>
      </c>
    </row>
    <row r="863" spans="1:5" ht="13.5" customHeight="1">
      <c r="A863">
        <v>194.4</v>
      </c>
      <c r="B863" t="str">
        <f t="shared" si="13"/>
        <v>194.4---15</v>
      </c>
      <c r="C863" t="s">
        <v>4268</v>
      </c>
      <c r="D863" t="s">
        <v>961</v>
      </c>
      <c r="E863">
        <v>15</v>
      </c>
    </row>
    <row r="864" spans="1:5" ht="13.5" customHeight="1">
      <c r="A864">
        <v>194.4</v>
      </c>
      <c r="B864" t="str">
        <f t="shared" si="13"/>
        <v>194.4---16</v>
      </c>
      <c r="C864" t="s">
        <v>4230</v>
      </c>
      <c r="D864" t="s">
        <v>1039</v>
      </c>
      <c r="E864">
        <v>16</v>
      </c>
    </row>
    <row r="865" spans="1:5" ht="13.5" customHeight="1">
      <c r="A865">
        <v>194.4</v>
      </c>
      <c r="B865" t="str">
        <f t="shared" si="13"/>
        <v>194.4---17</v>
      </c>
      <c r="C865" t="s">
        <v>4244</v>
      </c>
      <c r="D865" t="s">
        <v>1053</v>
      </c>
      <c r="E865">
        <v>17</v>
      </c>
    </row>
    <row r="866" spans="1:5" ht="13.5" customHeight="1">
      <c r="A866">
        <v>194.4</v>
      </c>
      <c r="B866" t="str">
        <f t="shared" si="13"/>
        <v>194.4---18</v>
      </c>
      <c r="C866" t="s">
        <v>4231</v>
      </c>
      <c r="D866" t="s">
        <v>986</v>
      </c>
      <c r="E866">
        <v>18</v>
      </c>
    </row>
    <row r="867" spans="1:5" ht="13.5" customHeight="1">
      <c r="A867">
        <v>194.4</v>
      </c>
      <c r="B867" t="str">
        <f t="shared" si="13"/>
        <v>194.4---19</v>
      </c>
      <c r="C867" t="s">
        <v>4254</v>
      </c>
      <c r="D867" t="s">
        <v>736</v>
      </c>
      <c r="E867">
        <v>19</v>
      </c>
    </row>
    <row r="868" spans="1:5" ht="13.5" customHeight="1">
      <c r="A868">
        <v>194.4</v>
      </c>
      <c r="B868" t="str">
        <f t="shared" si="13"/>
        <v>194.4---20</v>
      </c>
      <c r="C868" t="s">
        <v>4233</v>
      </c>
      <c r="D868" t="s">
        <v>988</v>
      </c>
      <c r="E868">
        <v>20</v>
      </c>
    </row>
    <row r="869" spans="1:5" ht="13.5" customHeight="1">
      <c r="A869">
        <v>194.4</v>
      </c>
      <c r="B869" t="str">
        <f t="shared" si="13"/>
        <v>194.4---21</v>
      </c>
      <c r="C869" t="s">
        <v>5928</v>
      </c>
      <c r="D869" t="s">
        <v>1254</v>
      </c>
      <c r="E869">
        <v>21</v>
      </c>
    </row>
    <row r="870" spans="1:5" ht="13.5" customHeight="1">
      <c r="A870">
        <v>194.4</v>
      </c>
      <c r="B870" t="str">
        <f t="shared" si="13"/>
        <v>194.4---22</v>
      </c>
      <c r="C870" t="s">
        <v>727</v>
      </c>
      <c r="D870" t="s">
        <v>1308</v>
      </c>
      <c r="E870">
        <v>22</v>
      </c>
    </row>
    <row r="871" spans="1:5" ht="13.5" customHeight="1">
      <c r="A871">
        <v>194.4</v>
      </c>
      <c r="B871" t="str">
        <f t="shared" si="13"/>
        <v>194.4---23</v>
      </c>
      <c r="C871" t="s">
        <v>817</v>
      </c>
      <c r="D871" t="s">
        <v>1182</v>
      </c>
      <c r="E871">
        <v>23</v>
      </c>
    </row>
    <row r="872" spans="1:5" ht="13.5" customHeight="1">
      <c r="A872">
        <v>194.4</v>
      </c>
      <c r="B872" t="str">
        <f t="shared" si="13"/>
        <v>194.4---24</v>
      </c>
      <c r="C872" t="s">
        <v>795</v>
      </c>
      <c r="D872" t="s">
        <v>1062</v>
      </c>
      <c r="E872">
        <v>24</v>
      </c>
    </row>
    <row r="873" spans="1:5" ht="13.5" customHeight="1">
      <c r="A873">
        <v>194.4</v>
      </c>
      <c r="B873" t="str">
        <f t="shared" si="13"/>
        <v>194.4---25</v>
      </c>
      <c r="C873" t="s">
        <v>887</v>
      </c>
      <c r="D873" t="s">
        <v>992</v>
      </c>
      <c r="E873">
        <v>25</v>
      </c>
    </row>
    <row r="874" spans="1:5" ht="13.5" customHeight="1">
      <c r="A874">
        <v>194.4</v>
      </c>
      <c r="B874" t="str">
        <f t="shared" si="13"/>
        <v>194.4---26</v>
      </c>
      <c r="C874" t="s">
        <v>797</v>
      </c>
      <c r="D874" t="s">
        <v>1081</v>
      </c>
      <c r="E874">
        <v>26</v>
      </c>
    </row>
    <row r="875" spans="1:5" ht="13.5" customHeight="1">
      <c r="A875">
        <v>194.4</v>
      </c>
      <c r="B875" t="str">
        <f t="shared" si="13"/>
        <v>194.4---27</v>
      </c>
      <c r="C875" t="s">
        <v>739</v>
      </c>
      <c r="D875" t="s">
        <v>736</v>
      </c>
      <c r="E875">
        <v>27</v>
      </c>
    </row>
    <row r="876" spans="1:5" ht="13.5" customHeight="1">
      <c r="A876">
        <v>194.4</v>
      </c>
      <c r="B876" t="str">
        <f t="shared" si="13"/>
        <v>194.4---28</v>
      </c>
      <c r="C876" t="s">
        <v>888</v>
      </c>
      <c r="D876" t="s">
        <v>1073</v>
      </c>
      <c r="E876">
        <v>28</v>
      </c>
    </row>
    <row r="877" spans="1:5" ht="13.5" customHeight="1">
      <c r="A877">
        <v>194.4</v>
      </c>
      <c r="B877" t="str">
        <f t="shared" si="13"/>
        <v>194.4---29</v>
      </c>
      <c r="C877" t="s">
        <v>743</v>
      </c>
      <c r="D877" t="s">
        <v>754</v>
      </c>
      <c r="E877">
        <v>29</v>
      </c>
    </row>
    <row r="878" spans="1:5" ht="13.5" customHeight="1">
      <c r="A878">
        <v>194.4</v>
      </c>
      <c r="B878" t="str">
        <f t="shared" si="13"/>
        <v>194.4---30</v>
      </c>
      <c r="C878" t="s">
        <v>915</v>
      </c>
      <c r="D878" t="s">
        <v>939</v>
      </c>
      <c r="E878">
        <v>30</v>
      </c>
    </row>
    <row r="879" spans="1:5" ht="13.5" customHeight="1">
      <c r="A879">
        <v>194.4</v>
      </c>
      <c r="B879" t="str">
        <f t="shared" si="13"/>
        <v>194.4---31</v>
      </c>
      <c r="C879" t="s">
        <v>987</v>
      </c>
      <c r="D879" t="s">
        <v>1263</v>
      </c>
      <c r="E879">
        <v>31</v>
      </c>
    </row>
    <row r="880" spans="1:5" ht="13.5" customHeight="1">
      <c r="A880">
        <v>194.4</v>
      </c>
      <c r="B880" t="str">
        <f t="shared" si="13"/>
        <v>194.4---32</v>
      </c>
      <c r="C880" t="s">
        <v>989</v>
      </c>
      <c r="D880" t="s">
        <v>738</v>
      </c>
      <c r="E880">
        <v>32</v>
      </c>
    </row>
    <row r="881" spans="1:5" ht="13.5" customHeight="1">
      <c r="A881">
        <v>194.4</v>
      </c>
      <c r="B881" t="str">
        <f t="shared" si="13"/>
        <v>194.4---33</v>
      </c>
      <c r="C881" t="s">
        <v>936</v>
      </c>
      <c r="D881" t="s">
        <v>779</v>
      </c>
      <c r="E881">
        <v>33</v>
      </c>
    </row>
    <row r="882" spans="1:5" ht="13.5" customHeight="1">
      <c r="A882">
        <v>194.4</v>
      </c>
      <c r="B882" t="str">
        <f t="shared" si="13"/>
        <v>194.4---34</v>
      </c>
      <c r="C882" t="s">
        <v>819</v>
      </c>
      <c r="D882" t="s">
        <v>756</v>
      </c>
      <c r="E882">
        <v>34</v>
      </c>
    </row>
    <row r="883" spans="1:5" ht="13.5" customHeight="1">
      <c r="A883">
        <v>194.4</v>
      </c>
      <c r="B883" t="str">
        <f t="shared" si="13"/>
        <v>194.4---35</v>
      </c>
      <c r="C883" t="s">
        <v>1074</v>
      </c>
      <c r="D883" t="s">
        <v>880</v>
      </c>
      <c r="E883">
        <v>35</v>
      </c>
    </row>
    <row r="884" spans="1:5" ht="13.5" customHeight="1">
      <c r="A884">
        <v>194.4</v>
      </c>
      <c r="B884" t="str">
        <f t="shared" si="13"/>
        <v>194.4---36</v>
      </c>
      <c r="C884" t="s">
        <v>824</v>
      </c>
      <c r="D884" t="s">
        <v>752</v>
      </c>
      <c r="E884">
        <v>36</v>
      </c>
    </row>
    <row r="885" spans="1:5" ht="13.5" customHeight="1">
      <c r="A885">
        <v>194.4</v>
      </c>
      <c r="B885" t="str">
        <f t="shared" si="13"/>
        <v>194.4---37</v>
      </c>
      <c r="C885" t="s">
        <v>826</v>
      </c>
      <c r="D885" t="s">
        <v>1079</v>
      </c>
      <c r="E885">
        <v>37</v>
      </c>
    </row>
    <row r="886" spans="1:5" ht="13.5" customHeight="1">
      <c r="A886">
        <v>194.4</v>
      </c>
      <c r="B886" t="str">
        <f t="shared" si="13"/>
        <v>194.4---38</v>
      </c>
      <c r="C886" t="s">
        <v>1005</v>
      </c>
      <c r="D886" t="s">
        <v>1105</v>
      </c>
      <c r="E886">
        <v>38</v>
      </c>
    </row>
    <row r="887" spans="1:5" ht="13.5" customHeight="1">
      <c r="A887">
        <v>194.4</v>
      </c>
      <c r="B887" t="str">
        <f t="shared" si="13"/>
        <v>194.4---39</v>
      </c>
      <c r="C887" t="s">
        <v>828</v>
      </c>
      <c r="D887" t="s">
        <v>818</v>
      </c>
      <c r="E887">
        <v>39</v>
      </c>
    </row>
    <row r="888" spans="1:5" ht="13.5" customHeight="1">
      <c r="A888">
        <v>194.4</v>
      </c>
      <c r="B888" t="str">
        <f t="shared" si="13"/>
        <v>194.4---40</v>
      </c>
      <c r="C888" t="s">
        <v>866</v>
      </c>
      <c r="D888" t="s">
        <v>831</v>
      </c>
      <c r="E888">
        <v>40</v>
      </c>
    </row>
    <row r="889" spans="1:5" ht="13.5" customHeight="1">
      <c r="A889">
        <v>194.4</v>
      </c>
      <c r="B889" t="str">
        <f t="shared" si="13"/>
        <v>194.4---41</v>
      </c>
      <c r="C889" t="s">
        <v>868</v>
      </c>
      <c r="D889" t="s">
        <v>758</v>
      </c>
      <c r="E889">
        <v>41</v>
      </c>
    </row>
    <row r="890" spans="1:5" ht="13.5" customHeight="1">
      <c r="A890">
        <v>194.4</v>
      </c>
      <c r="B890" t="str">
        <f t="shared" si="13"/>
        <v>194.4---42</v>
      </c>
      <c r="C890" t="s">
        <v>838</v>
      </c>
      <c r="D890" t="s">
        <v>1054</v>
      </c>
      <c r="E890">
        <v>42</v>
      </c>
    </row>
    <row r="891" spans="1:5" ht="13.5" customHeight="1">
      <c r="A891">
        <v>194.4</v>
      </c>
      <c r="B891" t="str">
        <f t="shared" si="13"/>
        <v>194.4---43</v>
      </c>
      <c r="C891" t="s">
        <v>870</v>
      </c>
      <c r="D891" t="s">
        <v>1344</v>
      </c>
      <c r="E891">
        <v>43</v>
      </c>
    </row>
    <row r="892" spans="1:5" ht="13.5" customHeight="1">
      <c r="A892">
        <v>194.4</v>
      </c>
      <c r="B892" t="str">
        <f t="shared" si="13"/>
        <v>194.4---44</v>
      </c>
      <c r="C892" t="s">
        <v>769</v>
      </c>
      <c r="D892" t="s">
        <v>1325</v>
      </c>
      <c r="E892">
        <v>44</v>
      </c>
    </row>
    <row r="893" spans="1:5" ht="13.5" customHeight="1">
      <c r="A893">
        <v>194.4</v>
      </c>
      <c r="B893" t="str">
        <f t="shared" si="13"/>
        <v>194.4---45</v>
      </c>
      <c r="C893" t="s">
        <v>773</v>
      </c>
      <c r="D893" t="s">
        <v>1067</v>
      </c>
      <c r="E893">
        <v>45</v>
      </c>
    </row>
    <row r="894" spans="1:5" ht="13.5" customHeight="1">
      <c r="A894">
        <v>194.4</v>
      </c>
      <c r="B894" t="str">
        <f t="shared" si="13"/>
        <v>194.4---46</v>
      </c>
      <c r="C894" t="s">
        <v>5913</v>
      </c>
      <c r="D894" t="s">
        <v>1114</v>
      </c>
      <c r="E894">
        <v>46</v>
      </c>
    </row>
    <row r="895" spans="1:5" ht="13.5" customHeight="1">
      <c r="A895">
        <v>194.4</v>
      </c>
      <c r="B895" t="str">
        <f t="shared" si="13"/>
        <v>194.4---47</v>
      </c>
      <c r="C895" t="s">
        <v>5946</v>
      </c>
      <c r="D895" t="s">
        <v>893</v>
      </c>
      <c r="E895">
        <v>47</v>
      </c>
    </row>
    <row r="896" spans="1:5" ht="13.5" customHeight="1">
      <c r="A896">
        <v>194.4</v>
      </c>
      <c r="B896" t="str">
        <f t="shared" si="13"/>
        <v>194.4---48</v>
      </c>
      <c r="C896" t="s">
        <v>5967</v>
      </c>
      <c r="D896" t="s">
        <v>986</v>
      </c>
      <c r="E896">
        <v>48</v>
      </c>
    </row>
    <row r="897" spans="1:5" ht="13.5" customHeight="1">
      <c r="A897">
        <v>194.4</v>
      </c>
      <c r="B897" t="str">
        <f t="shared" si="13"/>
        <v>194.4---49</v>
      </c>
      <c r="C897" t="s">
        <v>5968</v>
      </c>
      <c r="D897" t="s">
        <v>988</v>
      </c>
      <c r="E897">
        <v>49</v>
      </c>
    </row>
    <row r="898" spans="1:5" ht="13.5" customHeight="1">
      <c r="A898">
        <v>194.4</v>
      </c>
      <c r="B898" t="str">
        <f t="shared" si="13"/>
        <v>194.4---50</v>
      </c>
      <c r="C898" t="s">
        <v>5969</v>
      </c>
      <c r="D898" t="s">
        <v>961</v>
      </c>
      <c r="E898">
        <v>50</v>
      </c>
    </row>
    <row r="899" spans="1:5" ht="13.5" customHeight="1">
      <c r="A899">
        <v>194.4</v>
      </c>
      <c r="B899" t="str">
        <f t="shared" ref="B899:B962" si="14">A899&amp;"---"&amp;E899</f>
        <v>194.4---51</v>
      </c>
      <c r="C899" t="s">
        <v>5915</v>
      </c>
      <c r="D899" t="s">
        <v>772</v>
      </c>
      <c r="E899">
        <v>51</v>
      </c>
    </row>
    <row r="900" spans="1:5" ht="13.5" customHeight="1">
      <c r="A900">
        <v>194.4</v>
      </c>
      <c r="B900" t="str">
        <f t="shared" si="14"/>
        <v>194.4---52</v>
      </c>
      <c r="C900" t="s">
        <v>5970</v>
      </c>
      <c r="D900" t="s">
        <v>999</v>
      </c>
      <c r="E900">
        <v>52</v>
      </c>
    </row>
    <row r="901" spans="1:5" ht="13.5" customHeight="1">
      <c r="A901">
        <v>194.4</v>
      </c>
      <c r="B901" t="str">
        <f t="shared" si="14"/>
        <v>194.4---53</v>
      </c>
      <c r="C901" t="s">
        <v>5917</v>
      </c>
      <c r="D901" t="s">
        <v>789</v>
      </c>
      <c r="E901">
        <v>53</v>
      </c>
    </row>
    <row r="902" spans="1:5" ht="13.5" customHeight="1">
      <c r="A902">
        <v>194.4</v>
      </c>
      <c r="B902" t="str">
        <f t="shared" si="14"/>
        <v>194.4---54</v>
      </c>
      <c r="C902" t="s">
        <v>5918</v>
      </c>
      <c r="D902" t="s">
        <v>770</v>
      </c>
      <c r="E902">
        <v>54</v>
      </c>
    </row>
    <row r="903" spans="1:5" ht="13.5" customHeight="1">
      <c r="A903">
        <v>194.4</v>
      </c>
      <c r="B903" t="str">
        <f t="shared" si="14"/>
        <v>194.4---55</v>
      </c>
      <c r="C903" t="s">
        <v>5971</v>
      </c>
      <c r="D903" t="s">
        <v>1058</v>
      </c>
      <c r="E903">
        <v>55</v>
      </c>
    </row>
    <row r="904" spans="1:5" ht="13.5" customHeight="1">
      <c r="A904">
        <v>194.4</v>
      </c>
      <c r="B904" t="str">
        <f t="shared" si="14"/>
        <v>194.4---56</v>
      </c>
      <c r="C904" t="s">
        <v>5931</v>
      </c>
      <c r="D904" t="s">
        <v>1044</v>
      </c>
      <c r="E904">
        <v>56</v>
      </c>
    </row>
    <row r="905" spans="1:5" ht="13.5" customHeight="1">
      <c r="A905">
        <v>194.4</v>
      </c>
      <c r="B905" t="str">
        <f t="shared" si="14"/>
        <v>194.4---57</v>
      </c>
      <c r="C905" t="s">
        <v>5972</v>
      </c>
      <c r="D905" t="s">
        <v>979</v>
      </c>
      <c r="E905">
        <v>57</v>
      </c>
    </row>
    <row r="906" spans="1:5" ht="13.5" customHeight="1">
      <c r="A906">
        <v>194.4</v>
      </c>
      <c r="B906" t="str">
        <f t="shared" si="14"/>
        <v>194.4---58</v>
      </c>
      <c r="C906" t="s">
        <v>5973</v>
      </c>
      <c r="D906" t="s">
        <v>1158</v>
      </c>
      <c r="E906">
        <v>58</v>
      </c>
    </row>
    <row r="907" spans="1:5" ht="13.5" customHeight="1">
      <c r="A907">
        <v>194.4</v>
      </c>
      <c r="B907" t="str">
        <f t="shared" si="14"/>
        <v>194.4---59</v>
      </c>
      <c r="C907" t="s">
        <v>5923</v>
      </c>
      <c r="D907" t="s">
        <v>766</v>
      </c>
      <c r="E907">
        <v>59</v>
      </c>
    </row>
    <row r="908" spans="1:5" ht="13.5" customHeight="1">
      <c r="A908">
        <v>194.4</v>
      </c>
      <c r="B908" t="str">
        <f t="shared" si="14"/>
        <v>194.4---60</v>
      </c>
      <c r="C908" t="s">
        <v>5974</v>
      </c>
      <c r="D908" t="s">
        <v>1049</v>
      </c>
      <c r="E908">
        <v>60</v>
      </c>
    </row>
    <row r="909" spans="1:5" ht="13.5" customHeight="1">
      <c r="A909">
        <v>194.4</v>
      </c>
      <c r="B909" t="str">
        <f t="shared" si="14"/>
        <v>194.4---61</v>
      </c>
      <c r="C909" t="s">
        <v>5975</v>
      </c>
      <c r="D909" t="s">
        <v>994</v>
      </c>
      <c r="E909">
        <v>61</v>
      </c>
    </row>
    <row r="910" spans="1:5" ht="13.5" customHeight="1">
      <c r="A910">
        <v>194.4</v>
      </c>
      <c r="B910" t="str">
        <f t="shared" si="14"/>
        <v>194.4---62</v>
      </c>
      <c r="C910" t="s">
        <v>5976</v>
      </c>
      <c r="D910" t="s">
        <v>1162</v>
      </c>
      <c r="E910">
        <v>62</v>
      </c>
    </row>
    <row r="911" spans="1:5" ht="13.5" customHeight="1">
      <c r="A911">
        <v>194.5</v>
      </c>
      <c r="B911" t="str">
        <f t="shared" si="14"/>
        <v>194.5---1</v>
      </c>
      <c r="C911" t="s">
        <v>4216</v>
      </c>
      <c r="D911" t="s">
        <v>1048</v>
      </c>
      <c r="E911">
        <v>1</v>
      </c>
    </row>
    <row r="912" spans="1:5" ht="13.5" customHeight="1">
      <c r="A912">
        <v>194.5</v>
      </c>
      <c r="B912" t="str">
        <f t="shared" si="14"/>
        <v>194.5---2</v>
      </c>
      <c r="C912" t="s">
        <v>4216</v>
      </c>
      <c r="D912" t="s">
        <v>1346</v>
      </c>
      <c r="E912">
        <v>2</v>
      </c>
    </row>
    <row r="913" spans="1:5" ht="13.5" customHeight="1">
      <c r="A913">
        <v>194.5</v>
      </c>
      <c r="B913" t="str">
        <f t="shared" si="14"/>
        <v>194.5---3</v>
      </c>
      <c r="C913" t="s">
        <v>4216</v>
      </c>
      <c r="D913" t="s">
        <v>1052</v>
      </c>
      <c r="E913">
        <v>3</v>
      </c>
    </row>
    <row r="914" spans="1:5" ht="13.5" customHeight="1">
      <c r="A914">
        <v>194.5</v>
      </c>
      <c r="B914" t="str">
        <f t="shared" si="14"/>
        <v>194.5---4</v>
      </c>
      <c r="C914" t="s">
        <v>4216</v>
      </c>
      <c r="D914" t="s">
        <v>1158</v>
      </c>
      <c r="E914">
        <v>4</v>
      </c>
    </row>
    <row r="915" spans="1:5" ht="13.5" customHeight="1">
      <c r="A915">
        <v>194.5</v>
      </c>
      <c r="B915" t="str">
        <f t="shared" si="14"/>
        <v>194.5---5</v>
      </c>
      <c r="C915" t="s">
        <v>4216</v>
      </c>
      <c r="D915" t="s">
        <v>779</v>
      </c>
      <c r="E915">
        <v>5</v>
      </c>
    </row>
    <row r="916" spans="1:5" ht="13.5" customHeight="1">
      <c r="A916">
        <v>194.5</v>
      </c>
      <c r="B916" t="str">
        <f t="shared" si="14"/>
        <v>194.5---6</v>
      </c>
      <c r="C916" t="s">
        <v>4216</v>
      </c>
      <c r="D916" t="s">
        <v>1047</v>
      </c>
      <c r="E916">
        <v>6</v>
      </c>
    </row>
    <row r="917" spans="1:5" ht="13.5" customHeight="1">
      <c r="A917">
        <v>194.5</v>
      </c>
      <c r="B917" t="str">
        <f t="shared" si="14"/>
        <v>194.5---7</v>
      </c>
      <c r="C917" t="s">
        <v>4216</v>
      </c>
      <c r="D917" t="s">
        <v>872</v>
      </c>
      <c r="E917">
        <v>7</v>
      </c>
    </row>
    <row r="918" spans="1:5" ht="13.5" customHeight="1">
      <c r="A918">
        <v>194.5</v>
      </c>
      <c r="B918" t="str">
        <f t="shared" si="14"/>
        <v>194.5---8</v>
      </c>
      <c r="C918" t="s">
        <v>4216</v>
      </c>
      <c r="D918" t="s">
        <v>714</v>
      </c>
      <c r="E918">
        <v>8</v>
      </c>
    </row>
    <row r="919" spans="1:5" ht="13.5" customHeight="1">
      <c r="A919">
        <v>194.5</v>
      </c>
      <c r="B919" t="str">
        <f t="shared" si="14"/>
        <v>194.5---9</v>
      </c>
      <c r="C919" t="s">
        <v>4216</v>
      </c>
      <c r="D919" t="s">
        <v>972</v>
      </c>
      <c r="E919">
        <v>9</v>
      </c>
    </row>
    <row r="920" spans="1:5" ht="13.5" customHeight="1">
      <c r="A920">
        <v>194.5</v>
      </c>
      <c r="B920" t="str">
        <f t="shared" si="14"/>
        <v>194.5---10</v>
      </c>
      <c r="C920" t="s">
        <v>4252</v>
      </c>
      <c r="D920" t="s">
        <v>992</v>
      </c>
      <c r="E920">
        <v>10</v>
      </c>
    </row>
    <row r="921" spans="1:5" ht="13.5" customHeight="1">
      <c r="A921">
        <v>194.5</v>
      </c>
      <c r="B921" t="str">
        <f t="shared" si="14"/>
        <v>194.5---11</v>
      </c>
      <c r="C921" t="s">
        <v>4269</v>
      </c>
      <c r="D921" t="s">
        <v>748</v>
      </c>
      <c r="E921">
        <v>11</v>
      </c>
    </row>
    <row r="922" spans="1:5" ht="13.5" customHeight="1">
      <c r="A922">
        <v>194.5</v>
      </c>
      <c r="B922" t="str">
        <f t="shared" si="14"/>
        <v>194.5---12</v>
      </c>
      <c r="C922" t="s">
        <v>4271</v>
      </c>
      <c r="D922" t="s">
        <v>1049</v>
      </c>
      <c r="E922">
        <v>12</v>
      </c>
    </row>
    <row r="923" spans="1:5" ht="13.5" customHeight="1">
      <c r="A923">
        <v>194.5</v>
      </c>
      <c r="B923" t="str">
        <f t="shared" si="14"/>
        <v>194.5---13</v>
      </c>
      <c r="C923" t="s">
        <v>4239</v>
      </c>
      <c r="D923" t="s">
        <v>1050</v>
      </c>
      <c r="E923">
        <v>13</v>
      </c>
    </row>
    <row r="924" spans="1:5" ht="13.5" customHeight="1">
      <c r="A924">
        <v>194.5</v>
      </c>
      <c r="B924" t="str">
        <f t="shared" si="14"/>
        <v>194.5---14</v>
      </c>
      <c r="C924" t="s">
        <v>4228</v>
      </c>
      <c r="D924" t="s">
        <v>1051</v>
      </c>
      <c r="E924">
        <v>14</v>
      </c>
    </row>
    <row r="925" spans="1:5" ht="13.5" customHeight="1">
      <c r="A925">
        <v>194.5</v>
      </c>
      <c r="B925" t="str">
        <f t="shared" si="14"/>
        <v>194.5---15</v>
      </c>
      <c r="C925" t="s">
        <v>4268</v>
      </c>
      <c r="D925" t="s">
        <v>961</v>
      </c>
      <c r="E925">
        <v>15</v>
      </c>
    </row>
    <row r="926" spans="1:5" ht="13.5" customHeight="1">
      <c r="A926">
        <v>194.5</v>
      </c>
      <c r="B926" t="str">
        <f t="shared" si="14"/>
        <v>194.5---16</v>
      </c>
      <c r="C926" t="s">
        <v>4230</v>
      </c>
      <c r="D926" t="s">
        <v>1039</v>
      </c>
      <c r="E926">
        <v>16</v>
      </c>
    </row>
    <row r="927" spans="1:5" ht="13.5" customHeight="1">
      <c r="A927">
        <v>194.5</v>
      </c>
      <c r="B927" t="str">
        <f t="shared" si="14"/>
        <v>194.5---17</v>
      </c>
      <c r="C927" t="s">
        <v>4244</v>
      </c>
      <c r="D927" t="s">
        <v>1053</v>
      </c>
      <c r="E927">
        <v>17</v>
      </c>
    </row>
    <row r="928" spans="1:5" ht="13.5" customHeight="1">
      <c r="A928">
        <v>194.5</v>
      </c>
      <c r="B928" t="str">
        <f t="shared" si="14"/>
        <v>194.5---18</v>
      </c>
      <c r="C928" t="s">
        <v>4231</v>
      </c>
      <c r="D928" t="s">
        <v>986</v>
      </c>
      <c r="E928">
        <v>18</v>
      </c>
    </row>
    <row r="929" spans="1:5" ht="13.5" customHeight="1">
      <c r="A929">
        <v>194.5</v>
      </c>
      <c r="B929" t="str">
        <f t="shared" si="14"/>
        <v>194.5---19</v>
      </c>
      <c r="C929" t="s">
        <v>4254</v>
      </c>
      <c r="D929" t="s">
        <v>736</v>
      </c>
      <c r="E929">
        <v>19</v>
      </c>
    </row>
    <row r="930" spans="1:5" ht="13.5" customHeight="1">
      <c r="A930">
        <v>194.5</v>
      </c>
      <c r="B930" t="str">
        <f t="shared" si="14"/>
        <v>194.5---20</v>
      </c>
      <c r="C930" t="s">
        <v>4233</v>
      </c>
      <c r="D930" t="s">
        <v>988</v>
      </c>
      <c r="E930">
        <v>20</v>
      </c>
    </row>
    <row r="931" spans="1:5" ht="13.5" customHeight="1">
      <c r="A931">
        <v>194.5</v>
      </c>
      <c r="B931" t="str">
        <f t="shared" si="14"/>
        <v>194.5---21</v>
      </c>
      <c r="C931" t="s">
        <v>5928</v>
      </c>
      <c r="D931" t="s">
        <v>1254</v>
      </c>
      <c r="E931">
        <v>21</v>
      </c>
    </row>
    <row r="932" spans="1:5" ht="13.5" customHeight="1">
      <c r="A932">
        <v>194.5</v>
      </c>
      <c r="B932" t="str">
        <f t="shared" si="14"/>
        <v>194.5---22</v>
      </c>
      <c r="C932" t="s">
        <v>727</v>
      </c>
      <c r="D932" t="s">
        <v>1308</v>
      </c>
      <c r="E932">
        <v>22</v>
      </c>
    </row>
    <row r="933" spans="1:5" ht="13.5" customHeight="1">
      <c r="A933">
        <v>194.5</v>
      </c>
      <c r="B933" t="str">
        <f t="shared" si="14"/>
        <v>194.5---23</v>
      </c>
      <c r="C933" t="s">
        <v>817</v>
      </c>
      <c r="D933" t="s">
        <v>1182</v>
      </c>
      <c r="E933">
        <v>23</v>
      </c>
    </row>
    <row r="934" spans="1:5" ht="13.5" customHeight="1">
      <c r="A934">
        <v>194.5</v>
      </c>
      <c r="B934" t="str">
        <f t="shared" si="14"/>
        <v>194.5---24</v>
      </c>
      <c r="C934" t="s">
        <v>795</v>
      </c>
      <c r="D934" t="s">
        <v>1062</v>
      </c>
      <c r="E934">
        <v>24</v>
      </c>
    </row>
    <row r="935" spans="1:5" ht="13.5" customHeight="1">
      <c r="A935">
        <v>194.5</v>
      </c>
      <c r="B935" t="str">
        <f t="shared" si="14"/>
        <v>194.5---25</v>
      </c>
      <c r="C935" t="s">
        <v>887</v>
      </c>
      <c r="D935" t="s">
        <v>992</v>
      </c>
      <c r="E935">
        <v>25</v>
      </c>
    </row>
    <row r="936" spans="1:5" ht="13.5" customHeight="1">
      <c r="A936">
        <v>194.5</v>
      </c>
      <c r="B936" t="str">
        <f t="shared" si="14"/>
        <v>194.5---26</v>
      </c>
      <c r="C936" t="s">
        <v>797</v>
      </c>
      <c r="D936" t="s">
        <v>1081</v>
      </c>
      <c r="E936">
        <v>26</v>
      </c>
    </row>
    <row r="937" spans="1:5" ht="13.5" customHeight="1">
      <c r="A937">
        <v>194.5</v>
      </c>
      <c r="B937" t="str">
        <f t="shared" si="14"/>
        <v>194.5---27</v>
      </c>
      <c r="C937" t="s">
        <v>739</v>
      </c>
      <c r="D937" t="s">
        <v>736</v>
      </c>
      <c r="E937">
        <v>27</v>
      </c>
    </row>
    <row r="938" spans="1:5" ht="13.5" customHeight="1">
      <c r="A938">
        <v>194.5</v>
      </c>
      <c r="B938" t="str">
        <f t="shared" si="14"/>
        <v>194.5---28</v>
      </c>
      <c r="C938" t="s">
        <v>888</v>
      </c>
      <c r="D938" t="s">
        <v>1073</v>
      </c>
      <c r="E938">
        <v>28</v>
      </c>
    </row>
    <row r="939" spans="1:5" ht="13.5" customHeight="1">
      <c r="A939">
        <v>194.5</v>
      </c>
      <c r="B939" t="str">
        <f t="shared" si="14"/>
        <v>194.5---29</v>
      </c>
      <c r="C939" t="s">
        <v>743</v>
      </c>
      <c r="D939" t="s">
        <v>754</v>
      </c>
      <c r="E939">
        <v>29</v>
      </c>
    </row>
    <row r="940" spans="1:5" ht="13.5" customHeight="1">
      <c r="A940">
        <v>194.5</v>
      </c>
      <c r="B940" t="str">
        <f t="shared" si="14"/>
        <v>194.5---30</v>
      </c>
      <c r="C940" t="s">
        <v>915</v>
      </c>
      <c r="D940" t="s">
        <v>939</v>
      </c>
      <c r="E940">
        <v>30</v>
      </c>
    </row>
    <row r="941" spans="1:5" ht="13.5" customHeight="1">
      <c r="A941">
        <v>194.5</v>
      </c>
      <c r="B941" t="str">
        <f t="shared" si="14"/>
        <v>194.5---31</v>
      </c>
      <c r="C941" t="s">
        <v>987</v>
      </c>
      <c r="D941" t="s">
        <v>1263</v>
      </c>
      <c r="E941">
        <v>31</v>
      </c>
    </row>
    <row r="942" spans="1:5" ht="13.5" customHeight="1">
      <c r="A942">
        <v>194.5</v>
      </c>
      <c r="B942" t="str">
        <f t="shared" si="14"/>
        <v>194.5---32</v>
      </c>
      <c r="C942" t="s">
        <v>989</v>
      </c>
      <c r="D942" t="s">
        <v>738</v>
      </c>
      <c r="E942">
        <v>32</v>
      </c>
    </row>
    <row r="943" spans="1:5" ht="13.5" customHeight="1">
      <c r="A943">
        <v>194.5</v>
      </c>
      <c r="B943" t="str">
        <f t="shared" si="14"/>
        <v>194.5---33</v>
      </c>
      <c r="C943" t="s">
        <v>936</v>
      </c>
      <c r="D943" t="s">
        <v>779</v>
      </c>
      <c r="E943">
        <v>33</v>
      </c>
    </row>
    <row r="944" spans="1:5" ht="13.5" customHeight="1">
      <c r="A944">
        <v>194.5</v>
      </c>
      <c r="B944" t="str">
        <f t="shared" si="14"/>
        <v>194.5---34</v>
      </c>
      <c r="C944" t="s">
        <v>819</v>
      </c>
      <c r="D944" t="s">
        <v>756</v>
      </c>
      <c r="E944">
        <v>34</v>
      </c>
    </row>
    <row r="945" spans="1:5" ht="13.5" customHeight="1">
      <c r="A945">
        <v>194.5</v>
      </c>
      <c r="B945" t="str">
        <f t="shared" si="14"/>
        <v>194.5---35</v>
      </c>
      <c r="C945" t="s">
        <v>1074</v>
      </c>
      <c r="D945" t="s">
        <v>880</v>
      </c>
      <c r="E945">
        <v>35</v>
      </c>
    </row>
    <row r="946" spans="1:5" ht="13.5" customHeight="1">
      <c r="A946">
        <v>194.5</v>
      </c>
      <c r="B946" t="str">
        <f t="shared" si="14"/>
        <v>194.5---36</v>
      </c>
      <c r="C946" t="s">
        <v>824</v>
      </c>
      <c r="D946" t="s">
        <v>752</v>
      </c>
      <c r="E946">
        <v>36</v>
      </c>
    </row>
    <row r="947" spans="1:5" ht="13.5" customHeight="1">
      <c r="A947">
        <v>194.5</v>
      </c>
      <c r="B947" t="str">
        <f t="shared" si="14"/>
        <v>194.5---37</v>
      </c>
      <c r="C947" t="s">
        <v>826</v>
      </c>
      <c r="D947" t="s">
        <v>1079</v>
      </c>
      <c r="E947">
        <v>37</v>
      </c>
    </row>
    <row r="948" spans="1:5" ht="13.5" customHeight="1">
      <c r="A948">
        <v>194.5</v>
      </c>
      <c r="B948" t="str">
        <f t="shared" si="14"/>
        <v>194.5---38</v>
      </c>
      <c r="C948" t="s">
        <v>1005</v>
      </c>
      <c r="D948" t="s">
        <v>1105</v>
      </c>
      <c r="E948">
        <v>38</v>
      </c>
    </row>
    <row r="949" spans="1:5" ht="13.5" customHeight="1">
      <c r="A949">
        <v>194.5</v>
      </c>
      <c r="B949" t="str">
        <f t="shared" si="14"/>
        <v>194.5---39</v>
      </c>
      <c r="C949" t="s">
        <v>828</v>
      </c>
      <c r="D949" t="s">
        <v>818</v>
      </c>
      <c r="E949">
        <v>39</v>
      </c>
    </row>
    <row r="950" spans="1:5" ht="13.5" customHeight="1">
      <c r="A950">
        <v>194.5</v>
      </c>
      <c r="B950" t="str">
        <f t="shared" si="14"/>
        <v>194.5---40</v>
      </c>
      <c r="C950" t="s">
        <v>866</v>
      </c>
      <c r="D950" t="s">
        <v>831</v>
      </c>
      <c r="E950">
        <v>40</v>
      </c>
    </row>
    <row r="951" spans="1:5" ht="13.5" customHeight="1">
      <c r="A951">
        <v>194.5</v>
      </c>
      <c r="B951" t="str">
        <f t="shared" si="14"/>
        <v>194.5---41</v>
      </c>
      <c r="C951" t="s">
        <v>868</v>
      </c>
      <c r="D951" t="s">
        <v>758</v>
      </c>
      <c r="E951">
        <v>41</v>
      </c>
    </row>
    <row r="952" spans="1:5" ht="13.5" customHeight="1">
      <c r="A952">
        <v>194.5</v>
      </c>
      <c r="B952" t="str">
        <f t="shared" si="14"/>
        <v>194.5---42</v>
      </c>
      <c r="C952" t="s">
        <v>838</v>
      </c>
      <c r="D952" t="s">
        <v>1054</v>
      </c>
      <c r="E952">
        <v>42</v>
      </c>
    </row>
    <row r="953" spans="1:5" ht="13.5" customHeight="1">
      <c r="A953">
        <v>194.5</v>
      </c>
      <c r="B953" t="str">
        <f t="shared" si="14"/>
        <v>194.5---43</v>
      </c>
      <c r="C953" t="s">
        <v>870</v>
      </c>
      <c r="D953" t="s">
        <v>1344</v>
      </c>
      <c r="E953">
        <v>43</v>
      </c>
    </row>
    <row r="954" spans="1:5" ht="13.5" customHeight="1">
      <c r="A954">
        <v>194.5</v>
      </c>
      <c r="B954" t="str">
        <f t="shared" si="14"/>
        <v>194.5---44</v>
      </c>
      <c r="C954" t="s">
        <v>769</v>
      </c>
      <c r="D954" t="s">
        <v>1325</v>
      </c>
      <c r="E954">
        <v>44</v>
      </c>
    </row>
    <row r="955" spans="1:5" ht="13.5" customHeight="1">
      <c r="A955">
        <v>194.5</v>
      </c>
      <c r="B955" t="str">
        <f t="shared" si="14"/>
        <v>194.5---45</v>
      </c>
      <c r="C955" t="s">
        <v>773</v>
      </c>
      <c r="D955" t="s">
        <v>1067</v>
      </c>
      <c r="E955">
        <v>45</v>
      </c>
    </row>
    <row r="956" spans="1:5" ht="13.5" customHeight="1">
      <c r="A956">
        <v>194.5</v>
      </c>
      <c r="B956" t="str">
        <f t="shared" si="14"/>
        <v>194.5---46</v>
      </c>
      <c r="C956" t="s">
        <v>5913</v>
      </c>
      <c r="D956" t="s">
        <v>1114</v>
      </c>
      <c r="E956">
        <v>46</v>
      </c>
    </row>
    <row r="957" spans="1:5" ht="13.5" customHeight="1">
      <c r="A957">
        <v>194.5</v>
      </c>
      <c r="B957" t="str">
        <f t="shared" si="14"/>
        <v>194.5---47</v>
      </c>
      <c r="C957" t="s">
        <v>5946</v>
      </c>
      <c r="D957" t="s">
        <v>893</v>
      </c>
      <c r="E957">
        <v>47</v>
      </c>
    </row>
    <row r="958" spans="1:5" ht="13.5" customHeight="1">
      <c r="A958">
        <v>194.5</v>
      </c>
      <c r="B958" t="str">
        <f t="shared" si="14"/>
        <v>194.5---48</v>
      </c>
      <c r="C958" t="s">
        <v>5967</v>
      </c>
      <c r="D958" t="s">
        <v>986</v>
      </c>
      <c r="E958">
        <v>48</v>
      </c>
    </row>
    <row r="959" spans="1:5" ht="13.5" customHeight="1">
      <c r="A959">
        <v>194.5</v>
      </c>
      <c r="B959" t="str">
        <f t="shared" si="14"/>
        <v>194.5---49</v>
      </c>
      <c r="C959" t="s">
        <v>5968</v>
      </c>
      <c r="D959" t="s">
        <v>988</v>
      </c>
      <c r="E959">
        <v>49</v>
      </c>
    </row>
    <row r="960" spans="1:5" ht="13.5" customHeight="1">
      <c r="A960">
        <v>194.5</v>
      </c>
      <c r="B960" t="str">
        <f t="shared" si="14"/>
        <v>194.5---50</v>
      </c>
      <c r="C960" t="s">
        <v>5969</v>
      </c>
      <c r="D960" t="s">
        <v>961</v>
      </c>
      <c r="E960">
        <v>50</v>
      </c>
    </row>
    <row r="961" spans="1:5" ht="13.5" customHeight="1">
      <c r="A961">
        <v>194.5</v>
      </c>
      <c r="B961" t="str">
        <f t="shared" si="14"/>
        <v>194.5---51</v>
      </c>
      <c r="C961" t="s">
        <v>5915</v>
      </c>
      <c r="D961" t="s">
        <v>772</v>
      </c>
      <c r="E961">
        <v>51</v>
      </c>
    </row>
    <row r="962" spans="1:5" ht="13.5" customHeight="1">
      <c r="A962">
        <v>194.5</v>
      </c>
      <c r="B962" t="str">
        <f t="shared" si="14"/>
        <v>194.5---52</v>
      </c>
      <c r="C962" t="s">
        <v>5970</v>
      </c>
      <c r="D962" t="s">
        <v>999</v>
      </c>
      <c r="E962">
        <v>52</v>
      </c>
    </row>
    <row r="963" spans="1:5" ht="13.5" customHeight="1">
      <c r="A963">
        <v>194.5</v>
      </c>
      <c r="B963" t="str">
        <f t="shared" ref="B963:B1026" si="15">A963&amp;"---"&amp;E963</f>
        <v>194.5---53</v>
      </c>
      <c r="C963" t="s">
        <v>5917</v>
      </c>
      <c r="D963" t="s">
        <v>789</v>
      </c>
      <c r="E963">
        <v>53</v>
      </c>
    </row>
    <row r="964" spans="1:5" ht="13.5" customHeight="1">
      <c r="A964">
        <v>194.5</v>
      </c>
      <c r="B964" t="str">
        <f t="shared" si="15"/>
        <v>194.5---54</v>
      </c>
      <c r="C964" t="s">
        <v>5918</v>
      </c>
      <c r="D964" t="s">
        <v>770</v>
      </c>
      <c r="E964">
        <v>54</v>
      </c>
    </row>
    <row r="965" spans="1:5" ht="13.5" customHeight="1">
      <c r="A965">
        <v>194.5</v>
      </c>
      <c r="B965" t="str">
        <f t="shared" si="15"/>
        <v>194.5---55</v>
      </c>
      <c r="C965" t="s">
        <v>5971</v>
      </c>
      <c r="D965" t="s">
        <v>1058</v>
      </c>
      <c r="E965">
        <v>55</v>
      </c>
    </row>
    <row r="966" spans="1:5" ht="13.5" customHeight="1">
      <c r="A966">
        <v>194.5</v>
      </c>
      <c r="B966" t="str">
        <f t="shared" si="15"/>
        <v>194.5---56</v>
      </c>
      <c r="C966" t="s">
        <v>5931</v>
      </c>
      <c r="D966" t="s">
        <v>1044</v>
      </c>
      <c r="E966">
        <v>56</v>
      </c>
    </row>
    <row r="967" spans="1:5" ht="13.5" customHeight="1">
      <c r="A967">
        <v>194.5</v>
      </c>
      <c r="B967" t="str">
        <f t="shared" si="15"/>
        <v>194.5---57</v>
      </c>
      <c r="C967" t="s">
        <v>5972</v>
      </c>
      <c r="D967" t="s">
        <v>979</v>
      </c>
      <c r="E967">
        <v>57</v>
      </c>
    </row>
    <row r="968" spans="1:5" ht="13.5" customHeight="1">
      <c r="A968">
        <v>194.5</v>
      </c>
      <c r="B968" t="str">
        <f t="shared" si="15"/>
        <v>194.5---58</v>
      </c>
      <c r="C968" t="s">
        <v>5973</v>
      </c>
      <c r="D968" t="s">
        <v>1158</v>
      </c>
      <c r="E968">
        <v>58</v>
      </c>
    </row>
    <row r="969" spans="1:5" ht="13.5" customHeight="1">
      <c r="A969">
        <v>194.5</v>
      </c>
      <c r="B969" t="str">
        <f t="shared" si="15"/>
        <v>194.5---59</v>
      </c>
      <c r="C969" t="s">
        <v>5923</v>
      </c>
      <c r="D969" t="s">
        <v>766</v>
      </c>
      <c r="E969">
        <v>59</v>
      </c>
    </row>
    <row r="970" spans="1:5" ht="13.5" customHeight="1">
      <c r="A970">
        <v>194.5</v>
      </c>
      <c r="B970" t="str">
        <f t="shared" si="15"/>
        <v>194.5---60</v>
      </c>
      <c r="C970" t="s">
        <v>5974</v>
      </c>
      <c r="D970" t="s">
        <v>1049</v>
      </c>
      <c r="E970">
        <v>60</v>
      </c>
    </row>
    <row r="971" spans="1:5" ht="13.5" customHeight="1">
      <c r="A971">
        <v>194.5</v>
      </c>
      <c r="B971" t="str">
        <f t="shared" si="15"/>
        <v>194.5---61</v>
      </c>
      <c r="C971" t="s">
        <v>5975</v>
      </c>
      <c r="D971" t="s">
        <v>994</v>
      </c>
      <c r="E971">
        <v>61</v>
      </c>
    </row>
    <row r="972" spans="1:5" ht="13.5" customHeight="1">
      <c r="A972">
        <v>194.5</v>
      </c>
      <c r="B972" t="str">
        <f t="shared" si="15"/>
        <v>194.5---62</v>
      </c>
      <c r="C972" t="s">
        <v>5976</v>
      </c>
      <c r="D972" t="s">
        <v>1162</v>
      </c>
      <c r="E972">
        <v>62</v>
      </c>
    </row>
    <row r="973" spans="1:5" ht="13.5" customHeight="1">
      <c r="A973">
        <v>194.6</v>
      </c>
      <c r="B973" t="str">
        <f t="shared" si="15"/>
        <v>194.6---1</v>
      </c>
      <c r="C973" t="s">
        <v>4216</v>
      </c>
      <c r="D973" t="s">
        <v>1048</v>
      </c>
      <c r="E973">
        <v>1</v>
      </c>
    </row>
    <row r="974" spans="1:5" ht="13.5" customHeight="1">
      <c r="A974">
        <v>194.6</v>
      </c>
      <c r="B974" t="str">
        <f t="shared" si="15"/>
        <v>194.6---2</v>
      </c>
      <c r="C974" t="s">
        <v>4216</v>
      </c>
      <c r="D974" t="s">
        <v>1346</v>
      </c>
      <c r="E974">
        <v>2</v>
      </c>
    </row>
    <row r="975" spans="1:5" ht="13.5" customHeight="1">
      <c r="A975">
        <v>194.6</v>
      </c>
      <c r="B975" t="str">
        <f t="shared" si="15"/>
        <v>194.6---3</v>
      </c>
      <c r="C975" t="s">
        <v>4216</v>
      </c>
      <c r="D975" t="s">
        <v>1052</v>
      </c>
      <c r="E975">
        <v>3</v>
      </c>
    </row>
    <row r="976" spans="1:5" ht="13.5" customHeight="1">
      <c r="A976">
        <v>194.6</v>
      </c>
      <c r="B976" t="str">
        <f t="shared" si="15"/>
        <v>194.6---4</v>
      </c>
      <c r="C976" t="s">
        <v>4216</v>
      </c>
      <c r="D976" t="s">
        <v>1158</v>
      </c>
      <c r="E976">
        <v>4</v>
      </c>
    </row>
    <row r="977" spans="1:5" ht="13.5" customHeight="1">
      <c r="A977">
        <v>194.6</v>
      </c>
      <c r="B977" t="str">
        <f t="shared" si="15"/>
        <v>194.6---5</v>
      </c>
      <c r="C977" t="s">
        <v>4216</v>
      </c>
      <c r="D977" t="s">
        <v>779</v>
      </c>
      <c r="E977">
        <v>5</v>
      </c>
    </row>
    <row r="978" spans="1:5" ht="13.5" customHeight="1">
      <c r="A978">
        <v>194.6</v>
      </c>
      <c r="B978" t="str">
        <f t="shared" si="15"/>
        <v>194.6---6</v>
      </c>
      <c r="C978" t="s">
        <v>4216</v>
      </c>
      <c r="D978" t="s">
        <v>1047</v>
      </c>
      <c r="E978">
        <v>6</v>
      </c>
    </row>
    <row r="979" spans="1:5" ht="13.5" customHeight="1">
      <c r="A979">
        <v>194.6</v>
      </c>
      <c r="B979" t="str">
        <f t="shared" si="15"/>
        <v>194.6---7</v>
      </c>
      <c r="C979" t="s">
        <v>4216</v>
      </c>
      <c r="D979" t="s">
        <v>872</v>
      </c>
      <c r="E979">
        <v>7</v>
      </c>
    </row>
    <row r="980" spans="1:5" ht="13.5" customHeight="1">
      <c r="A980">
        <v>194.6</v>
      </c>
      <c r="B980" t="str">
        <f t="shared" si="15"/>
        <v>194.6---8</v>
      </c>
      <c r="C980" t="s">
        <v>4216</v>
      </c>
      <c r="D980" t="s">
        <v>714</v>
      </c>
      <c r="E980">
        <v>8</v>
      </c>
    </row>
    <row r="981" spans="1:5" ht="13.5" customHeight="1">
      <c r="A981">
        <v>194.6</v>
      </c>
      <c r="B981" t="str">
        <f t="shared" si="15"/>
        <v>194.6---9</v>
      </c>
      <c r="C981" t="s">
        <v>4216</v>
      </c>
      <c r="D981" t="s">
        <v>972</v>
      </c>
      <c r="E981">
        <v>9</v>
      </c>
    </row>
    <row r="982" spans="1:5" ht="13.5" customHeight="1">
      <c r="A982">
        <v>194.6</v>
      </c>
      <c r="B982" t="str">
        <f t="shared" si="15"/>
        <v>194.6---10</v>
      </c>
      <c r="C982" t="s">
        <v>4252</v>
      </c>
      <c r="D982" t="s">
        <v>992</v>
      </c>
      <c r="E982">
        <v>10</v>
      </c>
    </row>
    <row r="983" spans="1:5" ht="13.5" customHeight="1">
      <c r="A983">
        <v>194.6</v>
      </c>
      <c r="B983" t="str">
        <f t="shared" si="15"/>
        <v>194.6---11</v>
      </c>
      <c r="C983" t="s">
        <v>4269</v>
      </c>
      <c r="D983" t="s">
        <v>748</v>
      </c>
      <c r="E983">
        <v>11</v>
      </c>
    </row>
    <row r="984" spans="1:5" ht="13.5" customHeight="1">
      <c r="A984">
        <v>194.6</v>
      </c>
      <c r="B984" t="str">
        <f t="shared" si="15"/>
        <v>194.6---12</v>
      </c>
      <c r="C984" t="s">
        <v>4271</v>
      </c>
      <c r="D984" t="s">
        <v>1049</v>
      </c>
      <c r="E984">
        <v>12</v>
      </c>
    </row>
    <row r="985" spans="1:5" ht="13.5" customHeight="1">
      <c r="A985">
        <v>194.6</v>
      </c>
      <c r="B985" t="str">
        <f t="shared" si="15"/>
        <v>194.6---13</v>
      </c>
      <c r="C985" t="s">
        <v>4239</v>
      </c>
      <c r="D985" t="s">
        <v>1050</v>
      </c>
      <c r="E985">
        <v>13</v>
      </c>
    </row>
    <row r="986" spans="1:5" ht="13.5" customHeight="1">
      <c r="A986">
        <v>194.6</v>
      </c>
      <c r="B986" t="str">
        <f t="shared" si="15"/>
        <v>194.6---14</v>
      </c>
      <c r="C986" t="s">
        <v>4228</v>
      </c>
      <c r="D986" t="s">
        <v>1051</v>
      </c>
      <c r="E986">
        <v>14</v>
      </c>
    </row>
    <row r="987" spans="1:5" ht="13.5" customHeight="1">
      <c r="A987">
        <v>194.6</v>
      </c>
      <c r="B987" t="str">
        <f t="shared" si="15"/>
        <v>194.6---15</v>
      </c>
      <c r="C987" t="s">
        <v>4268</v>
      </c>
      <c r="D987" t="s">
        <v>961</v>
      </c>
      <c r="E987">
        <v>15</v>
      </c>
    </row>
    <row r="988" spans="1:5" ht="13.5" customHeight="1">
      <c r="A988">
        <v>194.6</v>
      </c>
      <c r="B988" t="str">
        <f t="shared" si="15"/>
        <v>194.6---16</v>
      </c>
      <c r="C988" t="s">
        <v>4230</v>
      </c>
      <c r="D988" t="s">
        <v>1039</v>
      </c>
      <c r="E988">
        <v>16</v>
      </c>
    </row>
    <row r="989" spans="1:5" ht="13.5" customHeight="1">
      <c r="A989">
        <v>194.6</v>
      </c>
      <c r="B989" t="str">
        <f t="shared" si="15"/>
        <v>194.6---17</v>
      </c>
      <c r="C989" t="s">
        <v>4244</v>
      </c>
      <c r="D989" t="s">
        <v>1053</v>
      </c>
      <c r="E989">
        <v>17</v>
      </c>
    </row>
    <row r="990" spans="1:5" ht="13.5" customHeight="1">
      <c r="A990">
        <v>194.6</v>
      </c>
      <c r="B990" t="str">
        <f t="shared" si="15"/>
        <v>194.6---18</v>
      </c>
      <c r="C990" t="s">
        <v>4231</v>
      </c>
      <c r="D990" t="s">
        <v>986</v>
      </c>
      <c r="E990">
        <v>18</v>
      </c>
    </row>
    <row r="991" spans="1:5" ht="13.5" customHeight="1">
      <c r="A991">
        <v>194.6</v>
      </c>
      <c r="B991" t="str">
        <f t="shared" si="15"/>
        <v>194.6---19</v>
      </c>
      <c r="C991" t="s">
        <v>4254</v>
      </c>
      <c r="D991" t="s">
        <v>736</v>
      </c>
      <c r="E991">
        <v>19</v>
      </c>
    </row>
    <row r="992" spans="1:5" ht="13.5" customHeight="1">
      <c r="A992">
        <v>194.6</v>
      </c>
      <c r="B992" t="str">
        <f t="shared" si="15"/>
        <v>194.6---20</v>
      </c>
      <c r="C992" t="s">
        <v>4233</v>
      </c>
      <c r="D992" t="s">
        <v>988</v>
      </c>
      <c r="E992">
        <v>20</v>
      </c>
    </row>
    <row r="993" spans="1:5" ht="13.5" customHeight="1">
      <c r="A993">
        <v>194.6</v>
      </c>
      <c r="B993" t="str">
        <f t="shared" si="15"/>
        <v>194.6---21</v>
      </c>
      <c r="C993" t="s">
        <v>5928</v>
      </c>
      <c r="D993" t="s">
        <v>1254</v>
      </c>
      <c r="E993">
        <v>21</v>
      </c>
    </row>
    <row r="994" spans="1:5" ht="13.5" customHeight="1">
      <c r="A994">
        <v>194.6</v>
      </c>
      <c r="B994" t="str">
        <f t="shared" si="15"/>
        <v>194.6---22</v>
      </c>
      <c r="C994" t="s">
        <v>727</v>
      </c>
      <c r="D994" t="s">
        <v>1308</v>
      </c>
      <c r="E994">
        <v>22</v>
      </c>
    </row>
    <row r="995" spans="1:5" ht="13.5" customHeight="1">
      <c r="A995">
        <v>194.6</v>
      </c>
      <c r="B995" t="str">
        <f t="shared" si="15"/>
        <v>194.6---23</v>
      </c>
      <c r="C995" t="s">
        <v>817</v>
      </c>
      <c r="D995" t="s">
        <v>1182</v>
      </c>
      <c r="E995">
        <v>23</v>
      </c>
    </row>
    <row r="996" spans="1:5" ht="13.5" customHeight="1">
      <c r="A996">
        <v>194.6</v>
      </c>
      <c r="B996" t="str">
        <f t="shared" si="15"/>
        <v>194.6---24</v>
      </c>
      <c r="C996" t="s">
        <v>795</v>
      </c>
      <c r="D996" t="s">
        <v>1062</v>
      </c>
      <c r="E996">
        <v>24</v>
      </c>
    </row>
    <row r="997" spans="1:5" ht="13.5" customHeight="1">
      <c r="A997">
        <v>194.6</v>
      </c>
      <c r="B997" t="str">
        <f t="shared" si="15"/>
        <v>194.6---25</v>
      </c>
      <c r="C997" t="s">
        <v>887</v>
      </c>
      <c r="D997" t="s">
        <v>992</v>
      </c>
      <c r="E997">
        <v>25</v>
      </c>
    </row>
    <row r="998" spans="1:5" ht="13.5" customHeight="1">
      <c r="A998">
        <v>194.6</v>
      </c>
      <c r="B998" t="str">
        <f t="shared" si="15"/>
        <v>194.6---26</v>
      </c>
      <c r="C998" t="s">
        <v>797</v>
      </c>
      <c r="D998" t="s">
        <v>1081</v>
      </c>
      <c r="E998">
        <v>26</v>
      </c>
    </row>
    <row r="999" spans="1:5" ht="13.5" customHeight="1">
      <c r="A999">
        <v>194.6</v>
      </c>
      <c r="B999" t="str">
        <f t="shared" si="15"/>
        <v>194.6---27</v>
      </c>
      <c r="C999" t="s">
        <v>739</v>
      </c>
      <c r="D999" t="s">
        <v>736</v>
      </c>
      <c r="E999">
        <v>27</v>
      </c>
    </row>
    <row r="1000" spans="1:5" ht="13.5" customHeight="1">
      <c r="A1000">
        <v>194.6</v>
      </c>
      <c r="B1000" t="str">
        <f t="shared" si="15"/>
        <v>194.6---28</v>
      </c>
      <c r="C1000" t="s">
        <v>888</v>
      </c>
      <c r="D1000" t="s">
        <v>1073</v>
      </c>
      <c r="E1000">
        <v>28</v>
      </c>
    </row>
    <row r="1001" spans="1:5" ht="13.5" customHeight="1">
      <c r="A1001">
        <v>194.6</v>
      </c>
      <c r="B1001" t="str">
        <f t="shared" si="15"/>
        <v>194.6---29</v>
      </c>
      <c r="C1001" t="s">
        <v>743</v>
      </c>
      <c r="D1001" t="s">
        <v>754</v>
      </c>
      <c r="E1001">
        <v>29</v>
      </c>
    </row>
    <row r="1002" spans="1:5" ht="13.5" customHeight="1">
      <c r="A1002">
        <v>194.6</v>
      </c>
      <c r="B1002" t="str">
        <f t="shared" si="15"/>
        <v>194.6---30</v>
      </c>
      <c r="C1002" t="s">
        <v>915</v>
      </c>
      <c r="D1002" t="s">
        <v>939</v>
      </c>
      <c r="E1002">
        <v>30</v>
      </c>
    </row>
    <row r="1003" spans="1:5" ht="13.5" customHeight="1">
      <c r="A1003">
        <v>194.6</v>
      </c>
      <c r="B1003" t="str">
        <f t="shared" si="15"/>
        <v>194.6---31</v>
      </c>
      <c r="C1003" t="s">
        <v>987</v>
      </c>
      <c r="D1003" t="s">
        <v>1263</v>
      </c>
      <c r="E1003">
        <v>31</v>
      </c>
    </row>
    <row r="1004" spans="1:5" ht="13.5" customHeight="1">
      <c r="A1004">
        <v>194.6</v>
      </c>
      <c r="B1004" t="str">
        <f t="shared" si="15"/>
        <v>194.6---32</v>
      </c>
      <c r="C1004" t="s">
        <v>989</v>
      </c>
      <c r="D1004" t="s">
        <v>738</v>
      </c>
      <c r="E1004">
        <v>32</v>
      </c>
    </row>
    <row r="1005" spans="1:5" ht="13.5" customHeight="1">
      <c r="A1005">
        <v>194.6</v>
      </c>
      <c r="B1005" t="str">
        <f t="shared" si="15"/>
        <v>194.6---33</v>
      </c>
      <c r="C1005" t="s">
        <v>936</v>
      </c>
      <c r="D1005" t="s">
        <v>779</v>
      </c>
      <c r="E1005">
        <v>33</v>
      </c>
    </row>
    <row r="1006" spans="1:5" ht="13.5" customHeight="1">
      <c r="A1006">
        <v>194.6</v>
      </c>
      <c r="B1006" t="str">
        <f t="shared" si="15"/>
        <v>194.6---34</v>
      </c>
      <c r="C1006" t="s">
        <v>819</v>
      </c>
      <c r="D1006" t="s">
        <v>756</v>
      </c>
      <c r="E1006">
        <v>34</v>
      </c>
    </row>
    <row r="1007" spans="1:5" ht="13.5" customHeight="1">
      <c r="A1007">
        <v>194.6</v>
      </c>
      <c r="B1007" t="str">
        <f t="shared" si="15"/>
        <v>194.6---35</v>
      </c>
      <c r="C1007" t="s">
        <v>1074</v>
      </c>
      <c r="D1007" t="s">
        <v>880</v>
      </c>
      <c r="E1007">
        <v>35</v>
      </c>
    </row>
    <row r="1008" spans="1:5" ht="13.5" customHeight="1">
      <c r="A1008">
        <v>194.6</v>
      </c>
      <c r="B1008" t="str">
        <f t="shared" si="15"/>
        <v>194.6---36</v>
      </c>
      <c r="C1008" t="s">
        <v>824</v>
      </c>
      <c r="D1008" t="s">
        <v>752</v>
      </c>
      <c r="E1008">
        <v>36</v>
      </c>
    </row>
    <row r="1009" spans="1:5" ht="13.5" customHeight="1">
      <c r="A1009">
        <v>194.6</v>
      </c>
      <c r="B1009" t="str">
        <f t="shared" si="15"/>
        <v>194.6---37</v>
      </c>
      <c r="C1009" t="s">
        <v>826</v>
      </c>
      <c r="D1009" t="s">
        <v>1079</v>
      </c>
      <c r="E1009">
        <v>37</v>
      </c>
    </row>
    <row r="1010" spans="1:5" ht="13.5" customHeight="1">
      <c r="A1010">
        <v>194.6</v>
      </c>
      <c r="B1010" t="str">
        <f t="shared" si="15"/>
        <v>194.6---38</v>
      </c>
      <c r="C1010" t="s">
        <v>1005</v>
      </c>
      <c r="D1010" t="s">
        <v>1105</v>
      </c>
      <c r="E1010">
        <v>38</v>
      </c>
    </row>
    <row r="1011" spans="1:5" ht="13.5" customHeight="1">
      <c r="A1011">
        <v>194.6</v>
      </c>
      <c r="B1011" t="str">
        <f t="shared" si="15"/>
        <v>194.6---39</v>
      </c>
      <c r="C1011" t="s">
        <v>828</v>
      </c>
      <c r="D1011" t="s">
        <v>818</v>
      </c>
      <c r="E1011">
        <v>39</v>
      </c>
    </row>
    <row r="1012" spans="1:5" ht="13.5" customHeight="1">
      <c r="A1012">
        <v>194.6</v>
      </c>
      <c r="B1012" t="str">
        <f t="shared" si="15"/>
        <v>194.6---40</v>
      </c>
      <c r="C1012" t="s">
        <v>866</v>
      </c>
      <c r="D1012" t="s">
        <v>831</v>
      </c>
      <c r="E1012">
        <v>40</v>
      </c>
    </row>
    <row r="1013" spans="1:5" ht="13.5" customHeight="1">
      <c r="A1013">
        <v>194.6</v>
      </c>
      <c r="B1013" t="str">
        <f t="shared" si="15"/>
        <v>194.6---41</v>
      </c>
      <c r="C1013" t="s">
        <v>868</v>
      </c>
      <c r="D1013" t="s">
        <v>758</v>
      </c>
      <c r="E1013">
        <v>41</v>
      </c>
    </row>
    <row r="1014" spans="1:5" ht="13.5" customHeight="1">
      <c r="A1014">
        <v>194.6</v>
      </c>
      <c r="B1014" t="str">
        <f t="shared" si="15"/>
        <v>194.6---42</v>
      </c>
      <c r="C1014" t="s">
        <v>838</v>
      </c>
      <c r="D1014" t="s">
        <v>1054</v>
      </c>
      <c r="E1014">
        <v>42</v>
      </c>
    </row>
    <row r="1015" spans="1:5" ht="13.5" customHeight="1">
      <c r="A1015">
        <v>194.6</v>
      </c>
      <c r="B1015" t="str">
        <f t="shared" si="15"/>
        <v>194.6---43</v>
      </c>
      <c r="C1015" t="s">
        <v>870</v>
      </c>
      <c r="D1015" t="s">
        <v>1344</v>
      </c>
      <c r="E1015">
        <v>43</v>
      </c>
    </row>
    <row r="1016" spans="1:5" ht="13.5" customHeight="1">
      <c r="A1016">
        <v>194.6</v>
      </c>
      <c r="B1016" t="str">
        <f t="shared" si="15"/>
        <v>194.6---44</v>
      </c>
      <c r="C1016" t="s">
        <v>769</v>
      </c>
      <c r="D1016" t="s">
        <v>1325</v>
      </c>
      <c r="E1016">
        <v>44</v>
      </c>
    </row>
    <row r="1017" spans="1:5" ht="13.5" customHeight="1">
      <c r="A1017">
        <v>194.6</v>
      </c>
      <c r="B1017" t="str">
        <f t="shared" si="15"/>
        <v>194.6---45</v>
      </c>
      <c r="C1017" t="s">
        <v>773</v>
      </c>
      <c r="D1017" t="s">
        <v>1067</v>
      </c>
      <c r="E1017">
        <v>45</v>
      </c>
    </row>
    <row r="1018" spans="1:5" ht="13.5" customHeight="1">
      <c r="A1018">
        <v>194.6</v>
      </c>
      <c r="B1018" t="str">
        <f t="shared" si="15"/>
        <v>194.6---46</v>
      </c>
      <c r="C1018" t="s">
        <v>5913</v>
      </c>
      <c r="D1018" t="s">
        <v>1114</v>
      </c>
      <c r="E1018">
        <v>46</v>
      </c>
    </row>
    <row r="1019" spans="1:5" ht="13.5" customHeight="1">
      <c r="A1019">
        <v>194.6</v>
      </c>
      <c r="B1019" t="str">
        <f t="shared" si="15"/>
        <v>194.6---47</v>
      </c>
      <c r="C1019" t="s">
        <v>5946</v>
      </c>
      <c r="D1019" t="s">
        <v>893</v>
      </c>
      <c r="E1019">
        <v>47</v>
      </c>
    </row>
    <row r="1020" spans="1:5" ht="13.5" customHeight="1">
      <c r="A1020">
        <v>194.6</v>
      </c>
      <c r="B1020" t="str">
        <f t="shared" si="15"/>
        <v>194.6---48</v>
      </c>
      <c r="C1020" t="s">
        <v>5967</v>
      </c>
      <c r="D1020" t="s">
        <v>986</v>
      </c>
      <c r="E1020">
        <v>48</v>
      </c>
    </row>
    <row r="1021" spans="1:5" ht="13.5" customHeight="1">
      <c r="A1021">
        <v>194.6</v>
      </c>
      <c r="B1021" t="str">
        <f t="shared" si="15"/>
        <v>194.6---49</v>
      </c>
      <c r="C1021" t="s">
        <v>5968</v>
      </c>
      <c r="D1021" t="s">
        <v>988</v>
      </c>
      <c r="E1021">
        <v>49</v>
      </c>
    </row>
    <row r="1022" spans="1:5" ht="13.5" customHeight="1">
      <c r="A1022">
        <v>194.6</v>
      </c>
      <c r="B1022" t="str">
        <f t="shared" si="15"/>
        <v>194.6---50</v>
      </c>
      <c r="C1022" t="s">
        <v>5969</v>
      </c>
      <c r="D1022" t="s">
        <v>961</v>
      </c>
      <c r="E1022">
        <v>50</v>
      </c>
    </row>
    <row r="1023" spans="1:5" ht="13.5" customHeight="1">
      <c r="A1023">
        <v>194.6</v>
      </c>
      <c r="B1023" t="str">
        <f t="shared" si="15"/>
        <v>194.6---51</v>
      </c>
      <c r="C1023" t="s">
        <v>5915</v>
      </c>
      <c r="D1023" t="s">
        <v>772</v>
      </c>
      <c r="E1023">
        <v>51</v>
      </c>
    </row>
    <row r="1024" spans="1:5" ht="13.5" customHeight="1">
      <c r="A1024">
        <v>194.6</v>
      </c>
      <c r="B1024" t="str">
        <f t="shared" si="15"/>
        <v>194.6---52</v>
      </c>
      <c r="C1024" t="s">
        <v>5970</v>
      </c>
      <c r="D1024" t="s">
        <v>999</v>
      </c>
      <c r="E1024">
        <v>52</v>
      </c>
    </row>
    <row r="1025" spans="1:5" ht="13.5" customHeight="1">
      <c r="A1025">
        <v>194.6</v>
      </c>
      <c r="B1025" t="str">
        <f t="shared" si="15"/>
        <v>194.6---53</v>
      </c>
      <c r="C1025" t="s">
        <v>5917</v>
      </c>
      <c r="D1025" t="s">
        <v>789</v>
      </c>
      <c r="E1025">
        <v>53</v>
      </c>
    </row>
    <row r="1026" spans="1:5" ht="13.5" customHeight="1">
      <c r="A1026">
        <v>194.6</v>
      </c>
      <c r="B1026" t="str">
        <f t="shared" si="15"/>
        <v>194.6---54</v>
      </c>
      <c r="C1026" t="s">
        <v>5918</v>
      </c>
      <c r="D1026" t="s">
        <v>770</v>
      </c>
      <c r="E1026">
        <v>54</v>
      </c>
    </row>
    <row r="1027" spans="1:5" ht="13.5" customHeight="1">
      <c r="A1027">
        <v>194.6</v>
      </c>
      <c r="B1027" t="str">
        <f t="shared" ref="B1027:B1090" si="16">A1027&amp;"---"&amp;E1027</f>
        <v>194.6---55</v>
      </c>
      <c r="C1027" t="s">
        <v>5971</v>
      </c>
      <c r="D1027" t="s">
        <v>1058</v>
      </c>
      <c r="E1027">
        <v>55</v>
      </c>
    </row>
    <row r="1028" spans="1:5" ht="13.5" customHeight="1">
      <c r="A1028">
        <v>194.6</v>
      </c>
      <c r="B1028" t="str">
        <f t="shared" si="16"/>
        <v>194.6---56</v>
      </c>
      <c r="C1028" t="s">
        <v>5931</v>
      </c>
      <c r="D1028" t="s">
        <v>1044</v>
      </c>
      <c r="E1028">
        <v>56</v>
      </c>
    </row>
    <row r="1029" spans="1:5" ht="13.5" customHeight="1">
      <c r="A1029">
        <v>194.6</v>
      </c>
      <c r="B1029" t="str">
        <f t="shared" si="16"/>
        <v>194.6---57</v>
      </c>
      <c r="C1029" t="s">
        <v>5972</v>
      </c>
      <c r="D1029" t="s">
        <v>979</v>
      </c>
      <c r="E1029">
        <v>57</v>
      </c>
    </row>
    <row r="1030" spans="1:5" ht="13.5" customHeight="1">
      <c r="A1030">
        <v>194.6</v>
      </c>
      <c r="B1030" t="str">
        <f t="shared" si="16"/>
        <v>194.6---58</v>
      </c>
      <c r="C1030" t="s">
        <v>5973</v>
      </c>
      <c r="D1030" t="s">
        <v>1158</v>
      </c>
      <c r="E1030">
        <v>58</v>
      </c>
    </row>
    <row r="1031" spans="1:5" ht="13.5" customHeight="1">
      <c r="A1031">
        <v>194.6</v>
      </c>
      <c r="B1031" t="str">
        <f t="shared" si="16"/>
        <v>194.6---59</v>
      </c>
      <c r="C1031" t="s">
        <v>5923</v>
      </c>
      <c r="D1031" t="s">
        <v>766</v>
      </c>
      <c r="E1031">
        <v>59</v>
      </c>
    </row>
    <row r="1032" spans="1:5" ht="13.5" customHeight="1">
      <c r="A1032">
        <v>194.6</v>
      </c>
      <c r="B1032" t="str">
        <f t="shared" si="16"/>
        <v>194.6---60</v>
      </c>
      <c r="C1032" t="s">
        <v>5974</v>
      </c>
      <c r="D1032" t="s">
        <v>1049</v>
      </c>
      <c r="E1032">
        <v>60</v>
      </c>
    </row>
    <row r="1033" spans="1:5" ht="13.5" customHeight="1">
      <c r="A1033">
        <v>194.6</v>
      </c>
      <c r="B1033" t="str">
        <f t="shared" si="16"/>
        <v>194.6---61</v>
      </c>
      <c r="C1033" t="s">
        <v>5975</v>
      </c>
      <c r="D1033" t="s">
        <v>994</v>
      </c>
      <c r="E1033">
        <v>61</v>
      </c>
    </row>
    <row r="1034" spans="1:5" ht="13.5" customHeight="1">
      <c r="A1034">
        <v>194.6</v>
      </c>
      <c r="B1034" t="str">
        <f t="shared" si="16"/>
        <v>194.6---62</v>
      </c>
      <c r="C1034" t="s">
        <v>5976</v>
      </c>
      <c r="D1034" t="s">
        <v>1162</v>
      </c>
      <c r="E1034">
        <v>62</v>
      </c>
    </row>
    <row r="1035" spans="1:5" ht="13.5" customHeight="1">
      <c r="A1035">
        <v>194.7</v>
      </c>
      <c r="B1035" t="str">
        <f t="shared" si="16"/>
        <v>194.7---1</v>
      </c>
      <c r="C1035" t="s">
        <v>4216</v>
      </c>
      <c r="D1035" t="s">
        <v>1048</v>
      </c>
      <c r="E1035">
        <v>1</v>
      </c>
    </row>
    <row r="1036" spans="1:5" ht="13.5" customHeight="1">
      <c r="A1036">
        <v>194.7</v>
      </c>
      <c r="B1036" t="str">
        <f t="shared" si="16"/>
        <v>194.7---2</v>
      </c>
      <c r="C1036" t="s">
        <v>4216</v>
      </c>
      <c r="D1036" t="s">
        <v>1346</v>
      </c>
      <c r="E1036">
        <v>2</v>
      </c>
    </row>
    <row r="1037" spans="1:5" ht="13.5" customHeight="1">
      <c r="A1037">
        <v>194.7</v>
      </c>
      <c r="B1037" t="str">
        <f t="shared" si="16"/>
        <v>194.7---3</v>
      </c>
      <c r="C1037" t="s">
        <v>4216</v>
      </c>
      <c r="D1037" t="s">
        <v>1052</v>
      </c>
      <c r="E1037">
        <v>3</v>
      </c>
    </row>
    <row r="1038" spans="1:5" ht="13.5" customHeight="1">
      <c r="A1038">
        <v>194.7</v>
      </c>
      <c r="B1038" t="str">
        <f t="shared" si="16"/>
        <v>194.7---4</v>
      </c>
      <c r="C1038" t="s">
        <v>4216</v>
      </c>
      <c r="D1038" t="s">
        <v>1158</v>
      </c>
      <c r="E1038">
        <v>4</v>
      </c>
    </row>
    <row r="1039" spans="1:5" ht="13.5" customHeight="1">
      <c r="A1039">
        <v>194.7</v>
      </c>
      <c r="B1039" t="str">
        <f t="shared" si="16"/>
        <v>194.7---5</v>
      </c>
      <c r="C1039" t="s">
        <v>4216</v>
      </c>
      <c r="D1039" t="s">
        <v>779</v>
      </c>
      <c r="E1039">
        <v>5</v>
      </c>
    </row>
    <row r="1040" spans="1:5" ht="13.5" customHeight="1">
      <c r="A1040">
        <v>194.7</v>
      </c>
      <c r="B1040" t="str">
        <f t="shared" si="16"/>
        <v>194.7---6</v>
      </c>
      <c r="C1040" t="s">
        <v>4216</v>
      </c>
      <c r="D1040" t="s">
        <v>1047</v>
      </c>
      <c r="E1040">
        <v>6</v>
      </c>
    </row>
    <row r="1041" spans="1:5" ht="13.5" customHeight="1">
      <c r="A1041">
        <v>194.7</v>
      </c>
      <c r="B1041" t="str">
        <f t="shared" si="16"/>
        <v>194.7---7</v>
      </c>
      <c r="C1041" t="s">
        <v>4216</v>
      </c>
      <c r="D1041" t="s">
        <v>872</v>
      </c>
      <c r="E1041">
        <v>7</v>
      </c>
    </row>
    <row r="1042" spans="1:5" ht="13.5" customHeight="1">
      <c r="A1042">
        <v>194.7</v>
      </c>
      <c r="B1042" t="str">
        <f t="shared" si="16"/>
        <v>194.7---8</v>
      </c>
      <c r="C1042" t="s">
        <v>4216</v>
      </c>
      <c r="D1042" t="s">
        <v>714</v>
      </c>
      <c r="E1042">
        <v>8</v>
      </c>
    </row>
    <row r="1043" spans="1:5" ht="13.5" customHeight="1">
      <c r="A1043">
        <v>194.7</v>
      </c>
      <c r="B1043" t="str">
        <f t="shared" si="16"/>
        <v>194.7---9</v>
      </c>
      <c r="C1043" t="s">
        <v>4216</v>
      </c>
      <c r="D1043" t="s">
        <v>972</v>
      </c>
      <c r="E1043">
        <v>9</v>
      </c>
    </row>
    <row r="1044" spans="1:5" ht="13.5" customHeight="1">
      <c r="A1044">
        <v>194.7</v>
      </c>
      <c r="B1044" t="str">
        <f t="shared" si="16"/>
        <v>194.7---10</v>
      </c>
      <c r="C1044" t="s">
        <v>4252</v>
      </c>
      <c r="D1044" t="s">
        <v>992</v>
      </c>
      <c r="E1044">
        <v>10</v>
      </c>
    </row>
    <row r="1045" spans="1:5" ht="13.5" customHeight="1">
      <c r="A1045">
        <v>194.7</v>
      </c>
      <c r="B1045" t="str">
        <f t="shared" si="16"/>
        <v>194.7---11</v>
      </c>
      <c r="C1045" t="s">
        <v>4269</v>
      </c>
      <c r="D1045" t="s">
        <v>748</v>
      </c>
      <c r="E1045">
        <v>11</v>
      </c>
    </row>
    <row r="1046" spans="1:5" ht="13.5" customHeight="1">
      <c r="A1046">
        <v>194.7</v>
      </c>
      <c r="B1046" t="str">
        <f t="shared" si="16"/>
        <v>194.7---12</v>
      </c>
      <c r="C1046" t="s">
        <v>4271</v>
      </c>
      <c r="D1046" t="s">
        <v>1049</v>
      </c>
      <c r="E1046">
        <v>12</v>
      </c>
    </row>
    <row r="1047" spans="1:5" ht="13.5" customHeight="1">
      <c r="A1047">
        <v>194.7</v>
      </c>
      <c r="B1047" t="str">
        <f t="shared" si="16"/>
        <v>194.7---13</v>
      </c>
      <c r="C1047" t="s">
        <v>4239</v>
      </c>
      <c r="D1047" t="s">
        <v>1050</v>
      </c>
      <c r="E1047">
        <v>13</v>
      </c>
    </row>
    <row r="1048" spans="1:5" ht="13.5" customHeight="1">
      <c r="A1048">
        <v>194.7</v>
      </c>
      <c r="B1048" t="str">
        <f t="shared" si="16"/>
        <v>194.7---14</v>
      </c>
      <c r="C1048" t="s">
        <v>4228</v>
      </c>
      <c r="D1048" t="s">
        <v>1051</v>
      </c>
      <c r="E1048">
        <v>14</v>
      </c>
    </row>
    <row r="1049" spans="1:5" ht="13.5" customHeight="1">
      <c r="A1049">
        <v>194.7</v>
      </c>
      <c r="B1049" t="str">
        <f t="shared" si="16"/>
        <v>194.7---15</v>
      </c>
      <c r="C1049" t="s">
        <v>4268</v>
      </c>
      <c r="D1049" t="s">
        <v>961</v>
      </c>
      <c r="E1049">
        <v>15</v>
      </c>
    </row>
    <row r="1050" spans="1:5" ht="13.5" customHeight="1">
      <c r="A1050">
        <v>194.7</v>
      </c>
      <c r="B1050" t="str">
        <f t="shared" si="16"/>
        <v>194.7---16</v>
      </c>
      <c r="C1050" t="s">
        <v>4230</v>
      </c>
      <c r="D1050" t="s">
        <v>1039</v>
      </c>
      <c r="E1050">
        <v>16</v>
      </c>
    </row>
    <row r="1051" spans="1:5" ht="13.5" customHeight="1">
      <c r="A1051">
        <v>194.7</v>
      </c>
      <c r="B1051" t="str">
        <f t="shared" si="16"/>
        <v>194.7---17</v>
      </c>
      <c r="C1051" t="s">
        <v>4244</v>
      </c>
      <c r="D1051" t="s">
        <v>1053</v>
      </c>
      <c r="E1051">
        <v>17</v>
      </c>
    </row>
    <row r="1052" spans="1:5" ht="13.5" customHeight="1">
      <c r="A1052">
        <v>194.7</v>
      </c>
      <c r="B1052" t="str">
        <f t="shared" si="16"/>
        <v>194.7---18</v>
      </c>
      <c r="C1052" t="s">
        <v>4231</v>
      </c>
      <c r="D1052" t="s">
        <v>986</v>
      </c>
      <c r="E1052">
        <v>18</v>
      </c>
    </row>
    <row r="1053" spans="1:5" ht="13.5" customHeight="1">
      <c r="A1053">
        <v>194.7</v>
      </c>
      <c r="B1053" t="str">
        <f t="shared" si="16"/>
        <v>194.7---19</v>
      </c>
      <c r="C1053" t="s">
        <v>4254</v>
      </c>
      <c r="D1053" t="s">
        <v>736</v>
      </c>
      <c r="E1053">
        <v>19</v>
      </c>
    </row>
    <row r="1054" spans="1:5" ht="13.5" customHeight="1">
      <c r="A1054">
        <v>194.7</v>
      </c>
      <c r="B1054" t="str">
        <f t="shared" si="16"/>
        <v>194.7---20</v>
      </c>
      <c r="C1054" t="s">
        <v>4233</v>
      </c>
      <c r="D1054" t="s">
        <v>988</v>
      </c>
      <c r="E1054">
        <v>20</v>
      </c>
    </row>
    <row r="1055" spans="1:5" ht="13.5" customHeight="1">
      <c r="A1055">
        <v>194.7</v>
      </c>
      <c r="B1055" t="str">
        <f t="shared" si="16"/>
        <v>194.7---21</v>
      </c>
      <c r="C1055" t="s">
        <v>5928</v>
      </c>
      <c r="D1055" t="s">
        <v>1254</v>
      </c>
      <c r="E1055">
        <v>21</v>
      </c>
    </row>
    <row r="1056" spans="1:5" ht="13.5" customHeight="1">
      <c r="A1056">
        <v>194.7</v>
      </c>
      <c r="B1056" t="str">
        <f t="shared" si="16"/>
        <v>194.7---22</v>
      </c>
      <c r="C1056" t="s">
        <v>727</v>
      </c>
      <c r="D1056" t="s">
        <v>1308</v>
      </c>
      <c r="E1056">
        <v>22</v>
      </c>
    </row>
    <row r="1057" spans="1:5" ht="13.5" customHeight="1">
      <c r="A1057">
        <v>194.7</v>
      </c>
      <c r="B1057" t="str">
        <f t="shared" si="16"/>
        <v>194.7---23</v>
      </c>
      <c r="C1057" t="s">
        <v>817</v>
      </c>
      <c r="D1057" t="s">
        <v>1182</v>
      </c>
      <c r="E1057">
        <v>23</v>
      </c>
    </row>
    <row r="1058" spans="1:5" ht="13.5" customHeight="1">
      <c r="A1058">
        <v>194.7</v>
      </c>
      <c r="B1058" t="str">
        <f t="shared" si="16"/>
        <v>194.7---24</v>
      </c>
      <c r="C1058" t="s">
        <v>795</v>
      </c>
      <c r="D1058" t="s">
        <v>1062</v>
      </c>
      <c r="E1058">
        <v>24</v>
      </c>
    </row>
    <row r="1059" spans="1:5" ht="13.5" customHeight="1">
      <c r="A1059">
        <v>194.7</v>
      </c>
      <c r="B1059" t="str">
        <f t="shared" si="16"/>
        <v>194.7---25</v>
      </c>
      <c r="C1059" t="s">
        <v>887</v>
      </c>
      <c r="D1059" t="s">
        <v>992</v>
      </c>
      <c r="E1059">
        <v>25</v>
      </c>
    </row>
    <row r="1060" spans="1:5" ht="13.5" customHeight="1">
      <c r="A1060">
        <v>194.7</v>
      </c>
      <c r="B1060" t="str">
        <f t="shared" si="16"/>
        <v>194.7---26</v>
      </c>
      <c r="C1060" t="s">
        <v>797</v>
      </c>
      <c r="D1060" t="s">
        <v>1081</v>
      </c>
      <c r="E1060">
        <v>26</v>
      </c>
    </row>
    <row r="1061" spans="1:5" ht="13.5" customHeight="1">
      <c r="A1061">
        <v>194.7</v>
      </c>
      <c r="B1061" t="str">
        <f t="shared" si="16"/>
        <v>194.7---27</v>
      </c>
      <c r="C1061" t="s">
        <v>739</v>
      </c>
      <c r="D1061" t="s">
        <v>736</v>
      </c>
      <c r="E1061">
        <v>27</v>
      </c>
    </row>
    <row r="1062" spans="1:5" ht="13.5" customHeight="1">
      <c r="A1062">
        <v>194.7</v>
      </c>
      <c r="B1062" t="str">
        <f t="shared" si="16"/>
        <v>194.7---28</v>
      </c>
      <c r="C1062" t="s">
        <v>888</v>
      </c>
      <c r="D1062" t="s">
        <v>1073</v>
      </c>
      <c r="E1062">
        <v>28</v>
      </c>
    </row>
    <row r="1063" spans="1:5" ht="13.5" customHeight="1">
      <c r="A1063">
        <v>194.7</v>
      </c>
      <c r="B1063" t="str">
        <f t="shared" si="16"/>
        <v>194.7---29</v>
      </c>
      <c r="C1063" t="s">
        <v>743</v>
      </c>
      <c r="D1063" t="s">
        <v>754</v>
      </c>
      <c r="E1063">
        <v>29</v>
      </c>
    </row>
    <row r="1064" spans="1:5" ht="13.5" customHeight="1">
      <c r="A1064">
        <v>194.7</v>
      </c>
      <c r="B1064" t="str">
        <f t="shared" si="16"/>
        <v>194.7---30</v>
      </c>
      <c r="C1064" t="s">
        <v>915</v>
      </c>
      <c r="D1064" t="s">
        <v>939</v>
      </c>
      <c r="E1064">
        <v>30</v>
      </c>
    </row>
    <row r="1065" spans="1:5" ht="13.5" customHeight="1">
      <c r="A1065">
        <v>194.7</v>
      </c>
      <c r="B1065" t="str">
        <f t="shared" si="16"/>
        <v>194.7---31</v>
      </c>
      <c r="C1065" t="s">
        <v>987</v>
      </c>
      <c r="D1065" t="s">
        <v>1263</v>
      </c>
      <c r="E1065">
        <v>31</v>
      </c>
    </row>
    <row r="1066" spans="1:5" ht="13.5" customHeight="1">
      <c r="A1066">
        <v>194.7</v>
      </c>
      <c r="B1066" t="str">
        <f t="shared" si="16"/>
        <v>194.7---32</v>
      </c>
      <c r="C1066" t="s">
        <v>989</v>
      </c>
      <c r="D1066" t="s">
        <v>738</v>
      </c>
      <c r="E1066">
        <v>32</v>
      </c>
    </row>
    <row r="1067" spans="1:5" ht="13.5" customHeight="1">
      <c r="A1067">
        <v>194.7</v>
      </c>
      <c r="B1067" t="str">
        <f t="shared" si="16"/>
        <v>194.7---33</v>
      </c>
      <c r="C1067" t="s">
        <v>936</v>
      </c>
      <c r="D1067" t="s">
        <v>779</v>
      </c>
      <c r="E1067">
        <v>33</v>
      </c>
    </row>
    <row r="1068" spans="1:5" ht="13.5" customHeight="1">
      <c r="A1068">
        <v>194.7</v>
      </c>
      <c r="B1068" t="str">
        <f t="shared" si="16"/>
        <v>194.7---34</v>
      </c>
      <c r="C1068" t="s">
        <v>819</v>
      </c>
      <c r="D1068" t="s">
        <v>756</v>
      </c>
      <c r="E1068">
        <v>34</v>
      </c>
    </row>
    <row r="1069" spans="1:5" ht="13.5" customHeight="1">
      <c r="A1069">
        <v>194.7</v>
      </c>
      <c r="B1069" t="str">
        <f t="shared" si="16"/>
        <v>194.7---35</v>
      </c>
      <c r="C1069" t="s">
        <v>1074</v>
      </c>
      <c r="D1069" t="s">
        <v>880</v>
      </c>
      <c r="E1069">
        <v>35</v>
      </c>
    </row>
    <row r="1070" spans="1:5" ht="13.5" customHeight="1">
      <c r="A1070">
        <v>194.7</v>
      </c>
      <c r="B1070" t="str">
        <f t="shared" si="16"/>
        <v>194.7---36</v>
      </c>
      <c r="C1070" t="s">
        <v>824</v>
      </c>
      <c r="D1070" t="s">
        <v>752</v>
      </c>
      <c r="E1070">
        <v>36</v>
      </c>
    </row>
    <row r="1071" spans="1:5" ht="13.5" customHeight="1">
      <c r="A1071">
        <v>194.7</v>
      </c>
      <c r="B1071" t="str">
        <f t="shared" si="16"/>
        <v>194.7---37</v>
      </c>
      <c r="C1071" t="s">
        <v>826</v>
      </c>
      <c r="D1071" t="s">
        <v>1079</v>
      </c>
      <c r="E1071">
        <v>37</v>
      </c>
    </row>
    <row r="1072" spans="1:5" ht="13.5" customHeight="1">
      <c r="A1072">
        <v>194.7</v>
      </c>
      <c r="B1072" t="str">
        <f t="shared" si="16"/>
        <v>194.7---38</v>
      </c>
      <c r="C1072" t="s">
        <v>1005</v>
      </c>
      <c r="D1072" t="s">
        <v>1105</v>
      </c>
      <c r="E1072">
        <v>38</v>
      </c>
    </row>
    <row r="1073" spans="1:5" ht="13.5" customHeight="1">
      <c r="A1073">
        <v>194.7</v>
      </c>
      <c r="B1073" t="str">
        <f t="shared" si="16"/>
        <v>194.7---39</v>
      </c>
      <c r="C1073" t="s">
        <v>828</v>
      </c>
      <c r="D1073" t="s">
        <v>818</v>
      </c>
      <c r="E1073">
        <v>39</v>
      </c>
    </row>
    <row r="1074" spans="1:5" ht="13.5" customHeight="1">
      <c r="A1074">
        <v>194.7</v>
      </c>
      <c r="B1074" t="str">
        <f t="shared" si="16"/>
        <v>194.7---40</v>
      </c>
      <c r="C1074" t="s">
        <v>866</v>
      </c>
      <c r="D1074" t="s">
        <v>831</v>
      </c>
      <c r="E1074">
        <v>40</v>
      </c>
    </row>
    <row r="1075" spans="1:5" ht="13.5" customHeight="1">
      <c r="A1075">
        <v>194.7</v>
      </c>
      <c r="B1075" t="str">
        <f t="shared" si="16"/>
        <v>194.7---41</v>
      </c>
      <c r="C1075" t="s">
        <v>868</v>
      </c>
      <c r="D1075" t="s">
        <v>758</v>
      </c>
      <c r="E1075">
        <v>41</v>
      </c>
    </row>
    <row r="1076" spans="1:5" ht="13.5" customHeight="1">
      <c r="A1076">
        <v>194.7</v>
      </c>
      <c r="B1076" t="str">
        <f t="shared" si="16"/>
        <v>194.7---42</v>
      </c>
      <c r="C1076" t="s">
        <v>838</v>
      </c>
      <c r="D1076" t="s">
        <v>1054</v>
      </c>
      <c r="E1076">
        <v>42</v>
      </c>
    </row>
    <row r="1077" spans="1:5" ht="13.5" customHeight="1">
      <c r="A1077">
        <v>194.7</v>
      </c>
      <c r="B1077" t="str">
        <f t="shared" si="16"/>
        <v>194.7---43</v>
      </c>
      <c r="C1077" t="s">
        <v>870</v>
      </c>
      <c r="D1077" t="s">
        <v>1344</v>
      </c>
      <c r="E1077">
        <v>43</v>
      </c>
    </row>
    <row r="1078" spans="1:5" ht="13.5" customHeight="1">
      <c r="A1078">
        <v>194.7</v>
      </c>
      <c r="B1078" t="str">
        <f t="shared" si="16"/>
        <v>194.7---44</v>
      </c>
      <c r="C1078" t="s">
        <v>769</v>
      </c>
      <c r="D1078" t="s">
        <v>1325</v>
      </c>
      <c r="E1078">
        <v>44</v>
      </c>
    </row>
    <row r="1079" spans="1:5" ht="13.5" customHeight="1">
      <c r="A1079">
        <v>194.7</v>
      </c>
      <c r="B1079" t="str">
        <f t="shared" si="16"/>
        <v>194.7---45</v>
      </c>
      <c r="C1079" t="s">
        <v>773</v>
      </c>
      <c r="D1079" t="s">
        <v>1067</v>
      </c>
      <c r="E1079">
        <v>45</v>
      </c>
    </row>
    <row r="1080" spans="1:5" ht="13.5" customHeight="1">
      <c r="A1080">
        <v>194.7</v>
      </c>
      <c r="B1080" t="str">
        <f t="shared" si="16"/>
        <v>194.7---46</v>
      </c>
      <c r="C1080" t="s">
        <v>5913</v>
      </c>
      <c r="D1080" t="s">
        <v>1114</v>
      </c>
      <c r="E1080">
        <v>46</v>
      </c>
    </row>
    <row r="1081" spans="1:5" ht="13.5" customHeight="1">
      <c r="A1081">
        <v>194.7</v>
      </c>
      <c r="B1081" t="str">
        <f t="shared" si="16"/>
        <v>194.7---47</v>
      </c>
      <c r="C1081" t="s">
        <v>5946</v>
      </c>
      <c r="D1081" t="s">
        <v>893</v>
      </c>
      <c r="E1081">
        <v>47</v>
      </c>
    </row>
    <row r="1082" spans="1:5" ht="13.5" customHeight="1">
      <c r="A1082">
        <v>194.7</v>
      </c>
      <c r="B1082" t="str">
        <f t="shared" si="16"/>
        <v>194.7---48</v>
      </c>
      <c r="C1082" t="s">
        <v>5967</v>
      </c>
      <c r="D1082" t="s">
        <v>986</v>
      </c>
      <c r="E1082">
        <v>48</v>
      </c>
    </row>
    <row r="1083" spans="1:5" ht="13.5" customHeight="1">
      <c r="A1083">
        <v>194.7</v>
      </c>
      <c r="B1083" t="str">
        <f t="shared" si="16"/>
        <v>194.7---49</v>
      </c>
      <c r="C1083" t="s">
        <v>5968</v>
      </c>
      <c r="D1083" t="s">
        <v>988</v>
      </c>
      <c r="E1083">
        <v>49</v>
      </c>
    </row>
    <row r="1084" spans="1:5" ht="13.5" customHeight="1">
      <c r="A1084">
        <v>194.7</v>
      </c>
      <c r="B1084" t="str">
        <f t="shared" si="16"/>
        <v>194.7---50</v>
      </c>
      <c r="C1084" t="s">
        <v>5969</v>
      </c>
      <c r="D1084" t="s">
        <v>961</v>
      </c>
      <c r="E1084">
        <v>50</v>
      </c>
    </row>
    <row r="1085" spans="1:5" ht="13.5" customHeight="1">
      <c r="A1085">
        <v>194.7</v>
      </c>
      <c r="B1085" t="str">
        <f t="shared" si="16"/>
        <v>194.7---51</v>
      </c>
      <c r="C1085" t="s">
        <v>5915</v>
      </c>
      <c r="D1085" t="s">
        <v>772</v>
      </c>
      <c r="E1085">
        <v>51</v>
      </c>
    </row>
    <row r="1086" spans="1:5" ht="13.5" customHeight="1">
      <c r="A1086">
        <v>194.7</v>
      </c>
      <c r="B1086" t="str">
        <f t="shared" si="16"/>
        <v>194.7---52</v>
      </c>
      <c r="C1086" t="s">
        <v>5970</v>
      </c>
      <c r="D1086" t="s">
        <v>999</v>
      </c>
      <c r="E1086">
        <v>52</v>
      </c>
    </row>
    <row r="1087" spans="1:5" ht="13.5" customHeight="1">
      <c r="A1087">
        <v>194.7</v>
      </c>
      <c r="B1087" t="str">
        <f t="shared" si="16"/>
        <v>194.7---53</v>
      </c>
      <c r="C1087" t="s">
        <v>5917</v>
      </c>
      <c r="D1087" t="s">
        <v>789</v>
      </c>
      <c r="E1087">
        <v>53</v>
      </c>
    </row>
    <row r="1088" spans="1:5" ht="13.5" customHeight="1">
      <c r="A1088">
        <v>194.7</v>
      </c>
      <c r="B1088" t="str">
        <f t="shared" si="16"/>
        <v>194.7---54</v>
      </c>
      <c r="C1088" t="s">
        <v>5918</v>
      </c>
      <c r="D1088" t="s">
        <v>770</v>
      </c>
      <c r="E1088">
        <v>54</v>
      </c>
    </row>
    <row r="1089" spans="1:5" ht="13.5" customHeight="1">
      <c r="A1089">
        <v>194.7</v>
      </c>
      <c r="B1089" t="str">
        <f t="shared" si="16"/>
        <v>194.7---55</v>
      </c>
      <c r="C1089" t="s">
        <v>5971</v>
      </c>
      <c r="D1089" t="s">
        <v>1058</v>
      </c>
      <c r="E1089">
        <v>55</v>
      </c>
    </row>
    <row r="1090" spans="1:5" ht="13.5" customHeight="1">
      <c r="A1090">
        <v>194.7</v>
      </c>
      <c r="B1090" t="str">
        <f t="shared" si="16"/>
        <v>194.7---56</v>
      </c>
      <c r="C1090" t="s">
        <v>5931</v>
      </c>
      <c r="D1090" t="s">
        <v>1044</v>
      </c>
      <c r="E1090">
        <v>56</v>
      </c>
    </row>
    <row r="1091" spans="1:5" ht="13.5" customHeight="1">
      <c r="A1091">
        <v>194.7</v>
      </c>
      <c r="B1091" t="str">
        <f t="shared" ref="B1091:B1154" si="17">A1091&amp;"---"&amp;E1091</f>
        <v>194.7---57</v>
      </c>
      <c r="C1091" t="s">
        <v>5972</v>
      </c>
      <c r="D1091" t="s">
        <v>979</v>
      </c>
      <c r="E1091">
        <v>57</v>
      </c>
    </row>
    <row r="1092" spans="1:5" ht="13.5" customHeight="1">
      <c r="A1092">
        <v>194.7</v>
      </c>
      <c r="B1092" t="str">
        <f t="shared" si="17"/>
        <v>194.7---58</v>
      </c>
      <c r="C1092" t="s">
        <v>5973</v>
      </c>
      <c r="D1092" t="s">
        <v>1158</v>
      </c>
      <c r="E1092">
        <v>58</v>
      </c>
    </row>
    <row r="1093" spans="1:5" ht="13.5" customHeight="1">
      <c r="A1093">
        <v>194.7</v>
      </c>
      <c r="B1093" t="str">
        <f t="shared" si="17"/>
        <v>194.7---59</v>
      </c>
      <c r="C1093" t="s">
        <v>5923</v>
      </c>
      <c r="D1093" t="s">
        <v>766</v>
      </c>
      <c r="E1093">
        <v>59</v>
      </c>
    </row>
    <row r="1094" spans="1:5" ht="13.5" customHeight="1">
      <c r="A1094">
        <v>194.7</v>
      </c>
      <c r="B1094" t="str">
        <f t="shared" si="17"/>
        <v>194.7---60</v>
      </c>
      <c r="C1094" t="s">
        <v>5974</v>
      </c>
      <c r="D1094" t="s">
        <v>1049</v>
      </c>
      <c r="E1094">
        <v>60</v>
      </c>
    </row>
    <row r="1095" spans="1:5" ht="13.5" customHeight="1">
      <c r="A1095">
        <v>194.7</v>
      </c>
      <c r="B1095" t="str">
        <f t="shared" si="17"/>
        <v>194.7---61</v>
      </c>
      <c r="C1095" t="s">
        <v>5975</v>
      </c>
      <c r="D1095" t="s">
        <v>994</v>
      </c>
      <c r="E1095">
        <v>61</v>
      </c>
    </row>
    <row r="1096" spans="1:5" ht="13.5" customHeight="1">
      <c r="A1096">
        <v>194.7</v>
      </c>
      <c r="B1096" t="str">
        <f t="shared" si="17"/>
        <v>194.7---62</v>
      </c>
      <c r="C1096" t="s">
        <v>5976</v>
      </c>
      <c r="D1096" t="s">
        <v>1162</v>
      </c>
      <c r="E1096">
        <v>62</v>
      </c>
    </row>
    <row r="1097" spans="1:5" ht="13.5" customHeight="1">
      <c r="A1097">
        <v>195</v>
      </c>
      <c r="B1097" t="str">
        <f t="shared" si="17"/>
        <v>195---1</v>
      </c>
      <c r="C1097" t="s">
        <v>4234</v>
      </c>
      <c r="D1097" t="s">
        <v>1062</v>
      </c>
      <c r="E1097">
        <v>1</v>
      </c>
    </row>
    <row r="1098" spans="1:5" ht="13.5" customHeight="1">
      <c r="A1098">
        <v>195</v>
      </c>
      <c r="B1098" t="str">
        <f t="shared" si="17"/>
        <v>195---2</v>
      </c>
      <c r="C1098" t="s">
        <v>4216</v>
      </c>
      <c r="D1098" t="s">
        <v>1062</v>
      </c>
      <c r="E1098">
        <v>2</v>
      </c>
    </row>
    <row r="1099" spans="1:5" ht="13.5" customHeight="1">
      <c r="A1099">
        <v>195</v>
      </c>
      <c r="B1099" t="str">
        <f t="shared" si="17"/>
        <v>195---3</v>
      </c>
      <c r="C1099" t="s">
        <v>4216</v>
      </c>
      <c r="D1099" t="s">
        <v>1048</v>
      </c>
      <c r="E1099">
        <v>3</v>
      </c>
    </row>
    <row r="1100" spans="1:5" ht="13.5" customHeight="1">
      <c r="A1100">
        <v>195</v>
      </c>
      <c r="B1100" t="str">
        <f t="shared" si="17"/>
        <v>195---4</v>
      </c>
      <c r="C1100" t="s">
        <v>4216</v>
      </c>
      <c r="D1100" t="s">
        <v>1346</v>
      </c>
      <c r="E1100">
        <v>4</v>
      </c>
    </row>
    <row r="1101" spans="1:5" ht="13.5" customHeight="1">
      <c r="A1101">
        <v>195</v>
      </c>
      <c r="B1101" t="str">
        <f t="shared" si="17"/>
        <v>195---5</v>
      </c>
      <c r="C1101" t="s">
        <v>4216</v>
      </c>
      <c r="D1101" t="s">
        <v>1052</v>
      </c>
      <c r="E1101">
        <v>5</v>
      </c>
    </row>
    <row r="1102" spans="1:5" ht="13.5" customHeight="1">
      <c r="A1102">
        <v>195</v>
      </c>
      <c r="B1102" t="str">
        <f t="shared" si="17"/>
        <v>195---6</v>
      </c>
      <c r="C1102" t="s">
        <v>4216</v>
      </c>
      <c r="D1102" t="s">
        <v>1158</v>
      </c>
      <c r="E1102">
        <v>6</v>
      </c>
    </row>
    <row r="1103" spans="1:5" ht="13.5" customHeight="1">
      <c r="A1103">
        <v>195</v>
      </c>
      <c r="B1103" t="str">
        <f t="shared" si="17"/>
        <v>195---7</v>
      </c>
      <c r="C1103" t="s">
        <v>4216</v>
      </c>
      <c r="D1103" t="s">
        <v>779</v>
      </c>
      <c r="E1103">
        <v>7</v>
      </c>
    </row>
    <row r="1104" spans="1:5" ht="13.5" customHeight="1">
      <c r="A1104">
        <v>195</v>
      </c>
      <c r="B1104" t="str">
        <f t="shared" si="17"/>
        <v>195---8</v>
      </c>
      <c r="C1104" t="s">
        <v>4216</v>
      </c>
      <c r="D1104" t="s">
        <v>992</v>
      </c>
      <c r="E1104">
        <v>8</v>
      </c>
    </row>
    <row r="1105" spans="1:5" ht="13.5" customHeight="1">
      <c r="A1105">
        <v>195</v>
      </c>
      <c r="B1105" t="str">
        <f t="shared" si="17"/>
        <v>195---9</v>
      </c>
      <c r="C1105" t="s">
        <v>4216</v>
      </c>
      <c r="D1105" t="s">
        <v>748</v>
      </c>
      <c r="E1105">
        <v>9</v>
      </c>
    </row>
    <row r="1106" spans="1:5" ht="13.5" customHeight="1">
      <c r="A1106">
        <v>195</v>
      </c>
      <c r="B1106" t="str">
        <f t="shared" si="17"/>
        <v>195---10</v>
      </c>
      <c r="C1106" t="s">
        <v>4216</v>
      </c>
      <c r="D1106" t="s">
        <v>1049</v>
      </c>
      <c r="E1106">
        <v>10</v>
      </c>
    </row>
    <row r="1107" spans="1:5" ht="13.5" customHeight="1">
      <c r="A1107">
        <v>195</v>
      </c>
      <c r="B1107" t="str">
        <f t="shared" si="17"/>
        <v>195---11</v>
      </c>
      <c r="C1107" t="s">
        <v>4216</v>
      </c>
      <c r="D1107" t="s">
        <v>1050</v>
      </c>
      <c r="E1107">
        <v>11</v>
      </c>
    </row>
    <row r="1108" spans="1:5" ht="13.5" customHeight="1">
      <c r="A1108">
        <v>195</v>
      </c>
      <c r="B1108" t="str">
        <f t="shared" si="17"/>
        <v>195---12</v>
      </c>
      <c r="C1108" t="s">
        <v>4216</v>
      </c>
      <c r="D1108" t="s">
        <v>1051</v>
      </c>
      <c r="E1108">
        <v>12</v>
      </c>
    </row>
    <row r="1109" spans="1:5" ht="13.5" customHeight="1">
      <c r="A1109">
        <v>195</v>
      </c>
      <c r="B1109" t="str">
        <f t="shared" si="17"/>
        <v>195---13</v>
      </c>
      <c r="C1109" t="s">
        <v>4216</v>
      </c>
      <c r="D1109" t="s">
        <v>961</v>
      </c>
      <c r="E1109">
        <v>13</v>
      </c>
    </row>
    <row r="1110" spans="1:5" ht="13.5" customHeight="1">
      <c r="A1110">
        <v>195</v>
      </c>
      <c r="B1110" t="str">
        <f t="shared" si="17"/>
        <v>195---14</v>
      </c>
      <c r="C1110" t="s">
        <v>4216</v>
      </c>
      <c r="D1110" t="s">
        <v>1039</v>
      </c>
      <c r="E1110">
        <v>14</v>
      </c>
    </row>
    <row r="1111" spans="1:5" ht="13.5" customHeight="1">
      <c r="A1111">
        <v>195</v>
      </c>
      <c r="B1111" t="str">
        <f t="shared" si="17"/>
        <v>195---15</v>
      </c>
      <c r="C1111" t="s">
        <v>4216</v>
      </c>
      <c r="D1111" t="s">
        <v>1053</v>
      </c>
      <c r="E1111">
        <v>15</v>
      </c>
    </row>
    <row r="1112" spans="1:5" ht="13.5" customHeight="1">
      <c r="A1112">
        <v>195</v>
      </c>
      <c r="B1112" t="str">
        <f t="shared" si="17"/>
        <v>195---16</v>
      </c>
      <c r="C1112" t="s">
        <v>4216</v>
      </c>
      <c r="D1112" t="s">
        <v>986</v>
      </c>
      <c r="E1112">
        <v>16</v>
      </c>
    </row>
    <row r="1113" spans="1:5" ht="13.5" customHeight="1">
      <c r="A1113">
        <v>195</v>
      </c>
      <c r="B1113" t="str">
        <f t="shared" si="17"/>
        <v>195---17</v>
      </c>
      <c r="C1113" t="s">
        <v>4216</v>
      </c>
      <c r="D1113" t="s">
        <v>736</v>
      </c>
      <c r="E1113">
        <v>17</v>
      </c>
    </row>
    <row r="1114" spans="1:5" ht="13.5" customHeight="1">
      <c r="A1114">
        <v>195</v>
      </c>
      <c r="B1114" t="str">
        <f t="shared" si="17"/>
        <v>195---18</v>
      </c>
      <c r="C1114" t="s">
        <v>4216</v>
      </c>
      <c r="D1114" t="s">
        <v>988</v>
      </c>
      <c r="E1114">
        <v>18</v>
      </c>
    </row>
    <row r="1115" spans="1:5" ht="13.5" customHeight="1">
      <c r="A1115">
        <v>195</v>
      </c>
      <c r="B1115" t="str">
        <f t="shared" si="17"/>
        <v>195---19</v>
      </c>
      <c r="C1115" t="s">
        <v>4216</v>
      </c>
      <c r="D1115" t="s">
        <v>1047</v>
      </c>
      <c r="E1115">
        <v>19</v>
      </c>
    </row>
    <row r="1116" spans="1:5" ht="13.5" customHeight="1">
      <c r="A1116">
        <v>195</v>
      </c>
      <c r="B1116" t="str">
        <f t="shared" si="17"/>
        <v>195---20</v>
      </c>
      <c r="C1116" t="s">
        <v>4216</v>
      </c>
      <c r="D1116" t="s">
        <v>872</v>
      </c>
      <c r="E1116">
        <v>20</v>
      </c>
    </row>
    <row r="1117" spans="1:5" ht="13.5" customHeight="1">
      <c r="A1117">
        <v>195</v>
      </c>
      <c r="B1117" t="str">
        <f t="shared" si="17"/>
        <v>195---21</v>
      </c>
      <c r="C1117" t="s">
        <v>4216</v>
      </c>
      <c r="D1117" t="s">
        <v>714</v>
      </c>
      <c r="E1117">
        <v>21</v>
      </c>
    </row>
    <row r="1118" spans="1:5" ht="13.5" customHeight="1">
      <c r="A1118">
        <v>195</v>
      </c>
      <c r="B1118" t="str">
        <f t="shared" si="17"/>
        <v>195---22</v>
      </c>
      <c r="C1118" t="s">
        <v>4216</v>
      </c>
      <c r="D1118" t="s">
        <v>972</v>
      </c>
      <c r="E1118">
        <v>22</v>
      </c>
    </row>
    <row r="1119" spans="1:5" ht="13.5" customHeight="1">
      <c r="A1119">
        <v>195</v>
      </c>
      <c r="B1119" t="str">
        <f t="shared" si="17"/>
        <v>195---23</v>
      </c>
      <c r="C1119" t="s">
        <v>5928</v>
      </c>
      <c r="D1119" t="s">
        <v>1254</v>
      </c>
      <c r="E1119">
        <v>23</v>
      </c>
    </row>
    <row r="1120" spans="1:5" ht="13.5" customHeight="1">
      <c r="A1120">
        <v>195</v>
      </c>
      <c r="B1120" t="str">
        <f t="shared" si="17"/>
        <v>195---24</v>
      </c>
      <c r="C1120" t="s">
        <v>727</v>
      </c>
      <c r="D1120" t="s">
        <v>1308</v>
      </c>
      <c r="E1120">
        <v>24</v>
      </c>
    </row>
    <row r="1121" spans="1:5" ht="13.5" customHeight="1">
      <c r="A1121">
        <v>195</v>
      </c>
      <c r="B1121" t="str">
        <f t="shared" si="17"/>
        <v>195---25</v>
      </c>
      <c r="C1121" t="s">
        <v>817</v>
      </c>
      <c r="D1121" t="s">
        <v>1182</v>
      </c>
      <c r="E1121">
        <v>25</v>
      </c>
    </row>
    <row r="1122" spans="1:5" ht="13.5" customHeight="1">
      <c r="A1122">
        <v>195</v>
      </c>
      <c r="B1122" t="str">
        <f t="shared" si="17"/>
        <v>195---26</v>
      </c>
      <c r="C1122" t="s">
        <v>795</v>
      </c>
      <c r="D1122" t="s">
        <v>1062</v>
      </c>
      <c r="E1122">
        <v>26</v>
      </c>
    </row>
    <row r="1123" spans="1:5" ht="13.5" customHeight="1">
      <c r="A1123">
        <v>195</v>
      </c>
      <c r="B1123" t="str">
        <f t="shared" si="17"/>
        <v>195---27</v>
      </c>
      <c r="C1123" t="s">
        <v>1017</v>
      </c>
      <c r="D1123" t="s">
        <v>796</v>
      </c>
      <c r="E1123">
        <v>27</v>
      </c>
    </row>
    <row r="1124" spans="1:5" ht="13.5" customHeight="1">
      <c r="A1124">
        <v>195</v>
      </c>
      <c r="B1124" t="str">
        <f t="shared" si="17"/>
        <v>195---28</v>
      </c>
      <c r="C1124" t="s">
        <v>731</v>
      </c>
      <c r="D1124" t="s">
        <v>800</v>
      </c>
      <c r="E1124">
        <v>28</v>
      </c>
    </row>
    <row r="1125" spans="1:5" ht="13.5" customHeight="1">
      <c r="A1125">
        <v>195</v>
      </c>
      <c r="B1125" t="str">
        <f t="shared" si="17"/>
        <v>195---29</v>
      </c>
      <c r="C1125" t="s">
        <v>887</v>
      </c>
      <c r="D1125" t="s">
        <v>992</v>
      </c>
      <c r="E1125">
        <v>29</v>
      </c>
    </row>
    <row r="1126" spans="1:5" ht="13.5" customHeight="1">
      <c r="A1126">
        <v>195</v>
      </c>
      <c r="B1126" t="str">
        <f t="shared" si="17"/>
        <v>195---30</v>
      </c>
      <c r="C1126" t="s">
        <v>797</v>
      </c>
      <c r="D1126" t="s">
        <v>1081</v>
      </c>
      <c r="E1126">
        <v>30</v>
      </c>
    </row>
    <row r="1127" spans="1:5" ht="13.5" customHeight="1">
      <c r="A1127">
        <v>195</v>
      </c>
      <c r="B1127" t="str">
        <f t="shared" si="17"/>
        <v>195---31</v>
      </c>
      <c r="C1127" t="s">
        <v>739</v>
      </c>
      <c r="D1127" t="s">
        <v>736</v>
      </c>
      <c r="E1127">
        <v>31</v>
      </c>
    </row>
    <row r="1128" spans="1:5" ht="13.5" customHeight="1">
      <c r="A1128">
        <v>195</v>
      </c>
      <c r="B1128" t="str">
        <f t="shared" si="17"/>
        <v>195---32</v>
      </c>
      <c r="C1128" t="s">
        <v>888</v>
      </c>
      <c r="D1128" t="s">
        <v>1073</v>
      </c>
      <c r="E1128">
        <v>32</v>
      </c>
    </row>
    <row r="1129" spans="1:5" ht="13.5" customHeight="1">
      <c r="A1129">
        <v>195</v>
      </c>
      <c r="B1129" t="str">
        <f t="shared" si="17"/>
        <v>195---33</v>
      </c>
      <c r="C1129" t="s">
        <v>858</v>
      </c>
      <c r="D1129" t="s">
        <v>740</v>
      </c>
      <c r="E1129">
        <v>33</v>
      </c>
    </row>
    <row r="1130" spans="1:5" ht="13.5" customHeight="1">
      <c r="A1130">
        <v>195</v>
      </c>
      <c r="B1130" t="str">
        <f t="shared" si="17"/>
        <v>195---34</v>
      </c>
      <c r="C1130" t="s">
        <v>743</v>
      </c>
      <c r="D1130" t="s">
        <v>754</v>
      </c>
      <c r="E1130">
        <v>34</v>
      </c>
    </row>
    <row r="1131" spans="1:5" ht="13.5" customHeight="1">
      <c r="A1131">
        <v>195</v>
      </c>
      <c r="B1131" t="str">
        <f t="shared" si="17"/>
        <v>195---35</v>
      </c>
      <c r="C1131" t="s">
        <v>915</v>
      </c>
      <c r="D1131" t="s">
        <v>939</v>
      </c>
      <c r="E1131">
        <v>35</v>
      </c>
    </row>
    <row r="1132" spans="1:5" ht="13.5" customHeight="1">
      <c r="A1132">
        <v>195</v>
      </c>
      <c r="B1132" t="str">
        <f t="shared" si="17"/>
        <v>195---36</v>
      </c>
      <c r="C1132" t="s">
        <v>987</v>
      </c>
      <c r="D1132" t="s">
        <v>1263</v>
      </c>
      <c r="E1132">
        <v>36</v>
      </c>
    </row>
    <row r="1133" spans="1:5" ht="13.5" customHeight="1">
      <c r="A1133">
        <v>195</v>
      </c>
      <c r="B1133" t="str">
        <f t="shared" si="17"/>
        <v>195---37</v>
      </c>
      <c r="C1133" t="s">
        <v>989</v>
      </c>
      <c r="D1133" t="s">
        <v>738</v>
      </c>
      <c r="E1133">
        <v>37</v>
      </c>
    </row>
    <row r="1134" spans="1:5" ht="13.5" customHeight="1">
      <c r="A1134">
        <v>195</v>
      </c>
      <c r="B1134" t="str">
        <f t="shared" si="17"/>
        <v>195---38</v>
      </c>
      <c r="C1134" t="s">
        <v>936</v>
      </c>
      <c r="D1134" t="s">
        <v>779</v>
      </c>
      <c r="E1134">
        <v>38</v>
      </c>
    </row>
    <row r="1135" spans="1:5" ht="13.5" customHeight="1">
      <c r="A1135">
        <v>195</v>
      </c>
      <c r="B1135" t="str">
        <f t="shared" si="17"/>
        <v>195---39</v>
      </c>
      <c r="C1135" t="s">
        <v>819</v>
      </c>
      <c r="D1135" t="s">
        <v>756</v>
      </c>
      <c r="E1135">
        <v>39</v>
      </c>
    </row>
    <row r="1136" spans="1:5" ht="13.5" customHeight="1">
      <c r="A1136">
        <v>195</v>
      </c>
      <c r="B1136" t="str">
        <f t="shared" si="17"/>
        <v>195---40</v>
      </c>
      <c r="C1136" t="s">
        <v>1074</v>
      </c>
      <c r="D1136" t="s">
        <v>880</v>
      </c>
      <c r="E1136">
        <v>40</v>
      </c>
    </row>
    <row r="1137" spans="1:5" ht="13.5" customHeight="1">
      <c r="A1137">
        <v>195</v>
      </c>
      <c r="B1137" t="str">
        <f t="shared" si="17"/>
        <v>195---41</v>
      </c>
      <c r="C1137" t="s">
        <v>824</v>
      </c>
      <c r="D1137" t="s">
        <v>752</v>
      </c>
      <c r="E1137">
        <v>41</v>
      </c>
    </row>
    <row r="1138" spans="1:5" ht="13.5" customHeight="1">
      <c r="A1138">
        <v>195</v>
      </c>
      <c r="B1138" t="str">
        <f t="shared" si="17"/>
        <v>195---42</v>
      </c>
      <c r="C1138" t="s">
        <v>826</v>
      </c>
      <c r="D1138" t="s">
        <v>1079</v>
      </c>
      <c r="E1138">
        <v>42</v>
      </c>
    </row>
    <row r="1139" spans="1:5" ht="13.5" customHeight="1">
      <c r="A1139">
        <v>195</v>
      </c>
      <c r="B1139" t="str">
        <f t="shared" si="17"/>
        <v>195---43</v>
      </c>
      <c r="C1139" t="s">
        <v>1005</v>
      </c>
      <c r="D1139" t="s">
        <v>1105</v>
      </c>
      <c r="E1139">
        <v>43</v>
      </c>
    </row>
    <row r="1140" spans="1:5" ht="13.5" customHeight="1">
      <c r="A1140">
        <v>195</v>
      </c>
      <c r="B1140" t="str">
        <f t="shared" si="17"/>
        <v>195---44</v>
      </c>
      <c r="C1140" t="s">
        <v>828</v>
      </c>
      <c r="D1140" t="s">
        <v>818</v>
      </c>
      <c r="E1140">
        <v>44</v>
      </c>
    </row>
    <row r="1141" spans="1:5" ht="13.5" customHeight="1">
      <c r="A1141">
        <v>195</v>
      </c>
      <c r="B1141" t="str">
        <f t="shared" si="17"/>
        <v>195---45</v>
      </c>
      <c r="C1141" t="s">
        <v>866</v>
      </c>
      <c r="D1141" t="s">
        <v>831</v>
      </c>
      <c r="E1141">
        <v>45</v>
      </c>
    </row>
    <row r="1142" spans="1:5" ht="13.5" customHeight="1">
      <c r="A1142">
        <v>195</v>
      </c>
      <c r="B1142" t="str">
        <f t="shared" si="17"/>
        <v>195---46</v>
      </c>
      <c r="C1142" t="s">
        <v>942</v>
      </c>
      <c r="D1142" t="s">
        <v>1068</v>
      </c>
      <c r="E1142">
        <v>46</v>
      </c>
    </row>
    <row r="1143" spans="1:5" ht="13.5" customHeight="1">
      <c r="A1143">
        <v>195</v>
      </c>
      <c r="B1143" t="str">
        <f t="shared" si="17"/>
        <v>195---47</v>
      </c>
      <c r="C1143" t="s">
        <v>868</v>
      </c>
      <c r="D1143" t="s">
        <v>758</v>
      </c>
      <c r="E1143">
        <v>47</v>
      </c>
    </row>
    <row r="1144" spans="1:5" ht="13.5" customHeight="1">
      <c r="A1144">
        <v>195</v>
      </c>
      <c r="B1144" t="str">
        <f t="shared" si="17"/>
        <v>195---48</v>
      </c>
      <c r="C1144" t="s">
        <v>838</v>
      </c>
      <c r="D1144" t="s">
        <v>1054</v>
      </c>
      <c r="E1144">
        <v>48</v>
      </c>
    </row>
    <row r="1145" spans="1:5" ht="13.5" customHeight="1">
      <c r="A1145">
        <v>195</v>
      </c>
      <c r="B1145" t="str">
        <f t="shared" si="17"/>
        <v>195---49</v>
      </c>
      <c r="C1145" t="s">
        <v>870</v>
      </c>
      <c r="D1145" t="s">
        <v>1344</v>
      </c>
      <c r="E1145">
        <v>49</v>
      </c>
    </row>
    <row r="1146" spans="1:5" ht="13.5" customHeight="1">
      <c r="A1146">
        <v>195</v>
      </c>
      <c r="B1146" t="str">
        <f t="shared" si="17"/>
        <v>195---50</v>
      </c>
      <c r="C1146" t="s">
        <v>769</v>
      </c>
      <c r="D1146" t="s">
        <v>1325</v>
      </c>
      <c r="E1146">
        <v>50</v>
      </c>
    </row>
    <row r="1147" spans="1:5" ht="13.5" customHeight="1">
      <c r="A1147">
        <v>195</v>
      </c>
      <c r="B1147" t="str">
        <f t="shared" si="17"/>
        <v>195---51</v>
      </c>
      <c r="C1147" t="s">
        <v>773</v>
      </c>
      <c r="D1147" t="s">
        <v>1067</v>
      </c>
      <c r="E1147">
        <v>51</v>
      </c>
    </row>
    <row r="1148" spans="1:5" ht="13.5" customHeight="1">
      <c r="A1148">
        <v>195</v>
      </c>
      <c r="B1148" t="str">
        <f t="shared" si="17"/>
        <v>195---52</v>
      </c>
      <c r="C1148" t="s">
        <v>995</v>
      </c>
      <c r="D1148" t="s">
        <v>1296</v>
      </c>
      <c r="E1148">
        <v>52</v>
      </c>
    </row>
    <row r="1149" spans="1:5" ht="13.5" customHeight="1">
      <c r="A1149">
        <v>195</v>
      </c>
      <c r="B1149" t="str">
        <f t="shared" si="17"/>
        <v>195---53</v>
      </c>
      <c r="C1149" t="s">
        <v>918</v>
      </c>
      <c r="D1149" t="s">
        <v>865</v>
      </c>
      <c r="E1149">
        <v>53</v>
      </c>
    </row>
    <row r="1150" spans="1:5" ht="13.5" customHeight="1">
      <c r="A1150">
        <v>195</v>
      </c>
      <c r="B1150" t="str">
        <f t="shared" si="17"/>
        <v>195---54</v>
      </c>
      <c r="C1150" t="s">
        <v>5913</v>
      </c>
      <c r="D1150" t="s">
        <v>1114</v>
      </c>
      <c r="E1150">
        <v>54</v>
      </c>
    </row>
    <row r="1151" spans="1:5" ht="13.5" customHeight="1">
      <c r="A1151">
        <v>195</v>
      </c>
      <c r="B1151" t="str">
        <f t="shared" si="17"/>
        <v>195---55</v>
      </c>
      <c r="C1151" t="s">
        <v>5946</v>
      </c>
      <c r="D1151" t="s">
        <v>893</v>
      </c>
      <c r="E1151">
        <v>55</v>
      </c>
    </row>
    <row r="1152" spans="1:5" ht="13.5" customHeight="1">
      <c r="A1152">
        <v>195</v>
      </c>
      <c r="B1152" t="str">
        <f t="shared" si="17"/>
        <v>195---56</v>
      </c>
      <c r="C1152" t="s">
        <v>5967</v>
      </c>
      <c r="D1152" t="s">
        <v>986</v>
      </c>
      <c r="E1152">
        <v>56</v>
      </c>
    </row>
    <row r="1153" spans="1:5" ht="13.5" customHeight="1">
      <c r="A1153">
        <v>195</v>
      </c>
      <c r="B1153" t="str">
        <f t="shared" si="17"/>
        <v>195---57</v>
      </c>
      <c r="C1153" t="s">
        <v>5968</v>
      </c>
      <c r="D1153" t="s">
        <v>988</v>
      </c>
      <c r="E1153">
        <v>57</v>
      </c>
    </row>
    <row r="1154" spans="1:5" ht="13.5" customHeight="1">
      <c r="A1154">
        <v>195</v>
      </c>
      <c r="B1154" t="str">
        <f t="shared" si="17"/>
        <v>195---58</v>
      </c>
      <c r="C1154" t="s">
        <v>5969</v>
      </c>
      <c r="D1154" t="s">
        <v>961</v>
      </c>
      <c r="E1154">
        <v>58</v>
      </c>
    </row>
    <row r="1155" spans="1:5" ht="13.5" customHeight="1">
      <c r="A1155">
        <v>195</v>
      </c>
      <c r="B1155" t="str">
        <f t="shared" ref="B1155:B1218" si="18">A1155&amp;"---"&amp;E1155</f>
        <v>195---59</v>
      </c>
      <c r="C1155" t="s">
        <v>5915</v>
      </c>
      <c r="D1155" t="s">
        <v>772</v>
      </c>
      <c r="E1155">
        <v>59</v>
      </c>
    </row>
    <row r="1156" spans="1:5" ht="13.5" customHeight="1">
      <c r="A1156">
        <v>195</v>
      </c>
      <c r="B1156" t="str">
        <f t="shared" si="18"/>
        <v>195---60</v>
      </c>
      <c r="C1156" t="s">
        <v>5970</v>
      </c>
      <c r="D1156" t="s">
        <v>999</v>
      </c>
      <c r="E1156">
        <v>60</v>
      </c>
    </row>
    <row r="1157" spans="1:5" ht="13.5" customHeight="1">
      <c r="A1157">
        <v>195</v>
      </c>
      <c r="B1157" t="str">
        <f t="shared" si="18"/>
        <v>195---61</v>
      </c>
      <c r="C1157" t="s">
        <v>5917</v>
      </c>
      <c r="D1157" t="s">
        <v>789</v>
      </c>
      <c r="E1157">
        <v>61</v>
      </c>
    </row>
    <row r="1158" spans="1:5" ht="13.5" customHeight="1">
      <c r="A1158">
        <v>195</v>
      </c>
      <c r="B1158" t="str">
        <f t="shared" si="18"/>
        <v>195---62</v>
      </c>
      <c r="C1158" t="s">
        <v>5918</v>
      </c>
      <c r="D1158" t="s">
        <v>770</v>
      </c>
      <c r="E1158">
        <v>62</v>
      </c>
    </row>
    <row r="1159" spans="1:5" ht="13.5" customHeight="1">
      <c r="A1159">
        <v>195</v>
      </c>
      <c r="B1159" t="str">
        <f t="shared" si="18"/>
        <v>195---63</v>
      </c>
      <c r="C1159" t="s">
        <v>5971</v>
      </c>
      <c r="D1159" t="s">
        <v>1058</v>
      </c>
      <c r="E1159">
        <v>63</v>
      </c>
    </row>
    <row r="1160" spans="1:5" ht="13.5" customHeight="1">
      <c r="A1160">
        <v>195</v>
      </c>
      <c r="B1160" t="str">
        <f t="shared" si="18"/>
        <v>195---64</v>
      </c>
      <c r="C1160" t="s">
        <v>5931</v>
      </c>
      <c r="D1160" t="s">
        <v>1044</v>
      </c>
      <c r="E1160">
        <v>64</v>
      </c>
    </row>
    <row r="1161" spans="1:5" ht="13.5" customHeight="1">
      <c r="A1161">
        <v>195</v>
      </c>
      <c r="B1161" t="str">
        <f t="shared" si="18"/>
        <v>195---65</v>
      </c>
      <c r="C1161" t="s">
        <v>5972</v>
      </c>
      <c r="D1161" t="s">
        <v>979</v>
      </c>
      <c r="E1161">
        <v>65</v>
      </c>
    </row>
    <row r="1162" spans="1:5" ht="13.5" customHeight="1">
      <c r="A1162">
        <v>195</v>
      </c>
      <c r="B1162" t="str">
        <f t="shared" si="18"/>
        <v>195---66</v>
      </c>
      <c r="C1162" t="s">
        <v>5941</v>
      </c>
      <c r="D1162" t="s">
        <v>861</v>
      </c>
      <c r="E1162">
        <v>66</v>
      </c>
    </row>
    <row r="1163" spans="1:5" ht="13.5" customHeight="1">
      <c r="A1163">
        <v>195</v>
      </c>
      <c r="B1163" t="str">
        <f t="shared" si="18"/>
        <v>195---67</v>
      </c>
      <c r="C1163" t="s">
        <v>5973</v>
      </c>
      <c r="D1163" t="s">
        <v>1158</v>
      </c>
      <c r="E1163">
        <v>67</v>
      </c>
    </row>
    <row r="1164" spans="1:5" ht="13.5" customHeight="1">
      <c r="A1164">
        <v>195</v>
      </c>
      <c r="B1164" t="str">
        <f t="shared" si="18"/>
        <v>195---68</v>
      </c>
      <c r="C1164" t="s">
        <v>5923</v>
      </c>
      <c r="D1164" t="s">
        <v>766</v>
      </c>
      <c r="E1164">
        <v>68</v>
      </c>
    </row>
    <row r="1165" spans="1:5" ht="13.5" customHeight="1">
      <c r="A1165">
        <v>195</v>
      </c>
      <c r="B1165" t="str">
        <f t="shared" si="18"/>
        <v>195---69</v>
      </c>
      <c r="C1165" t="s">
        <v>5974</v>
      </c>
      <c r="D1165" t="s">
        <v>1049</v>
      </c>
      <c r="E1165">
        <v>69</v>
      </c>
    </row>
    <row r="1166" spans="1:5" ht="13.5" customHeight="1">
      <c r="A1166">
        <v>195</v>
      </c>
      <c r="B1166" t="str">
        <f t="shared" si="18"/>
        <v>195---70</v>
      </c>
      <c r="C1166" t="s">
        <v>5975</v>
      </c>
      <c r="D1166" t="s">
        <v>994</v>
      </c>
      <c r="E1166">
        <v>70</v>
      </c>
    </row>
    <row r="1167" spans="1:5" ht="13.5" customHeight="1">
      <c r="A1167">
        <v>195</v>
      </c>
      <c r="B1167" t="str">
        <f t="shared" si="18"/>
        <v>195---71</v>
      </c>
      <c r="C1167" t="s">
        <v>5976</v>
      </c>
      <c r="D1167" t="s">
        <v>1162</v>
      </c>
      <c r="E1167">
        <v>71</v>
      </c>
    </row>
    <row r="1168" spans="1:5" ht="13.5" customHeight="1">
      <c r="A1168">
        <v>195.1</v>
      </c>
      <c r="B1168" t="str">
        <f t="shared" si="18"/>
        <v>195.1---1</v>
      </c>
      <c r="C1168" t="s">
        <v>4234</v>
      </c>
      <c r="D1168" t="s">
        <v>935</v>
      </c>
      <c r="E1168">
        <v>1</v>
      </c>
    </row>
    <row r="1169" spans="1:5" ht="13.5" customHeight="1">
      <c r="A1169">
        <v>195.1</v>
      </c>
      <c r="B1169" t="str">
        <f t="shared" si="18"/>
        <v>195.1---2</v>
      </c>
      <c r="C1169" t="s">
        <v>4216</v>
      </c>
      <c r="D1169" t="s">
        <v>935</v>
      </c>
      <c r="E1169">
        <v>2</v>
      </c>
    </row>
    <row r="1170" spans="1:5" ht="13.5" customHeight="1">
      <c r="A1170">
        <v>195.1</v>
      </c>
      <c r="B1170" t="str">
        <f t="shared" si="18"/>
        <v>195.1---3</v>
      </c>
      <c r="C1170" t="s">
        <v>4216</v>
      </c>
      <c r="D1170" t="s">
        <v>1048</v>
      </c>
      <c r="E1170">
        <v>3</v>
      </c>
    </row>
    <row r="1171" spans="1:5" ht="13.5" customHeight="1">
      <c r="A1171">
        <v>195.1</v>
      </c>
      <c r="B1171" t="str">
        <f t="shared" si="18"/>
        <v>195.1---4</v>
      </c>
      <c r="C1171" t="s">
        <v>4216</v>
      </c>
      <c r="D1171" t="s">
        <v>1346</v>
      </c>
      <c r="E1171">
        <v>4</v>
      </c>
    </row>
    <row r="1172" spans="1:5" ht="13.5" customHeight="1">
      <c r="A1172">
        <v>195.1</v>
      </c>
      <c r="B1172" t="str">
        <f t="shared" si="18"/>
        <v>195.1---5</v>
      </c>
      <c r="C1172" t="s">
        <v>4216</v>
      </c>
      <c r="D1172" t="s">
        <v>1052</v>
      </c>
      <c r="E1172">
        <v>5</v>
      </c>
    </row>
    <row r="1173" spans="1:5" ht="13.5" customHeight="1">
      <c r="A1173">
        <v>195.1</v>
      </c>
      <c r="B1173" t="str">
        <f t="shared" si="18"/>
        <v>195.1---6</v>
      </c>
      <c r="C1173" t="s">
        <v>4216</v>
      </c>
      <c r="D1173" t="s">
        <v>1158</v>
      </c>
      <c r="E1173">
        <v>6</v>
      </c>
    </row>
    <row r="1174" spans="1:5" ht="13.5" customHeight="1">
      <c r="A1174">
        <v>195.1</v>
      </c>
      <c r="B1174" t="str">
        <f t="shared" si="18"/>
        <v>195.1---7</v>
      </c>
      <c r="C1174" t="s">
        <v>4216</v>
      </c>
      <c r="D1174" t="s">
        <v>779</v>
      </c>
      <c r="E1174">
        <v>7</v>
      </c>
    </row>
    <row r="1175" spans="1:5" ht="13.5" customHeight="1">
      <c r="A1175">
        <v>195.1</v>
      </c>
      <c r="B1175" t="str">
        <f t="shared" si="18"/>
        <v>195.1---8</v>
      </c>
      <c r="C1175" t="s">
        <v>4216</v>
      </c>
      <c r="D1175" t="s">
        <v>992</v>
      </c>
      <c r="E1175">
        <v>8</v>
      </c>
    </row>
    <row r="1176" spans="1:5" ht="13.5" customHeight="1">
      <c r="A1176">
        <v>195.1</v>
      </c>
      <c r="B1176" t="str">
        <f t="shared" si="18"/>
        <v>195.1---9</v>
      </c>
      <c r="C1176" t="s">
        <v>4216</v>
      </c>
      <c r="D1176" t="s">
        <v>748</v>
      </c>
      <c r="E1176">
        <v>9</v>
      </c>
    </row>
    <row r="1177" spans="1:5" ht="13.5" customHeight="1">
      <c r="A1177">
        <v>195.1</v>
      </c>
      <c r="B1177" t="str">
        <f t="shared" si="18"/>
        <v>195.1---10</v>
      </c>
      <c r="C1177" t="s">
        <v>4216</v>
      </c>
      <c r="D1177" t="s">
        <v>1049</v>
      </c>
      <c r="E1177">
        <v>10</v>
      </c>
    </row>
    <row r="1178" spans="1:5" ht="13.5" customHeight="1">
      <c r="A1178">
        <v>195.1</v>
      </c>
      <c r="B1178" t="str">
        <f t="shared" si="18"/>
        <v>195.1---11</v>
      </c>
      <c r="C1178" t="s">
        <v>4216</v>
      </c>
      <c r="D1178" t="s">
        <v>1050</v>
      </c>
      <c r="E1178">
        <v>11</v>
      </c>
    </row>
    <row r="1179" spans="1:5" ht="13.5" customHeight="1">
      <c r="A1179">
        <v>195.1</v>
      </c>
      <c r="B1179" t="str">
        <f t="shared" si="18"/>
        <v>195.1---12</v>
      </c>
      <c r="C1179" t="s">
        <v>4216</v>
      </c>
      <c r="D1179" t="s">
        <v>1051</v>
      </c>
      <c r="E1179">
        <v>12</v>
      </c>
    </row>
    <row r="1180" spans="1:5" ht="13.5" customHeight="1">
      <c r="A1180">
        <v>195.1</v>
      </c>
      <c r="B1180" t="str">
        <f t="shared" si="18"/>
        <v>195.1---13</v>
      </c>
      <c r="C1180" t="s">
        <v>4216</v>
      </c>
      <c r="D1180" t="s">
        <v>961</v>
      </c>
      <c r="E1180">
        <v>13</v>
      </c>
    </row>
    <row r="1181" spans="1:5" ht="13.5" customHeight="1">
      <c r="A1181">
        <v>195.1</v>
      </c>
      <c r="B1181" t="str">
        <f t="shared" si="18"/>
        <v>195.1---14</v>
      </c>
      <c r="C1181" t="s">
        <v>4216</v>
      </c>
      <c r="D1181" t="s">
        <v>1039</v>
      </c>
      <c r="E1181">
        <v>14</v>
      </c>
    </row>
    <row r="1182" spans="1:5" ht="13.5" customHeight="1">
      <c r="A1182">
        <v>195.1</v>
      </c>
      <c r="B1182" t="str">
        <f t="shared" si="18"/>
        <v>195.1---15</v>
      </c>
      <c r="C1182" t="s">
        <v>4216</v>
      </c>
      <c r="D1182" t="s">
        <v>1053</v>
      </c>
      <c r="E1182">
        <v>15</v>
      </c>
    </row>
    <row r="1183" spans="1:5" ht="13.5" customHeight="1">
      <c r="A1183">
        <v>195.1</v>
      </c>
      <c r="B1183" t="str">
        <f t="shared" si="18"/>
        <v>195.1---16</v>
      </c>
      <c r="C1183" t="s">
        <v>4216</v>
      </c>
      <c r="D1183" t="s">
        <v>986</v>
      </c>
      <c r="E1183">
        <v>16</v>
      </c>
    </row>
    <row r="1184" spans="1:5" ht="13.5" customHeight="1">
      <c r="A1184">
        <v>195.1</v>
      </c>
      <c r="B1184" t="str">
        <f t="shared" si="18"/>
        <v>195.1---17</v>
      </c>
      <c r="C1184" t="s">
        <v>4216</v>
      </c>
      <c r="D1184" t="s">
        <v>736</v>
      </c>
      <c r="E1184">
        <v>17</v>
      </c>
    </row>
    <row r="1185" spans="1:5" ht="13.5" customHeight="1">
      <c r="A1185">
        <v>195.1</v>
      </c>
      <c r="B1185" t="str">
        <f t="shared" si="18"/>
        <v>195.1---18</v>
      </c>
      <c r="C1185" t="s">
        <v>4216</v>
      </c>
      <c r="D1185" t="s">
        <v>988</v>
      </c>
      <c r="E1185">
        <v>18</v>
      </c>
    </row>
    <row r="1186" spans="1:5" ht="13.5" customHeight="1">
      <c r="A1186">
        <v>195.1</v>
      </c>
      <c r="B1186" t="str">
        <f t="shared" si="18"/>
        <v>195.1---19</v>
      </c>
      <c r="C1186" t="s">
        <v>4216</v>
      </c>
      <c r="D1186" t="s">
        <v>1047</v>
      </c>
      <c r="E1186">
        <v>19</v>
      </c>
    </row>
    <row r="1187" spans="1:5" ht="13.5" customHeight="1">
      <c r="A1187">
        <v>195.1</v>
      </c>
      <c r="B1187" t="str">
        <f t="shared" si="18"/>
        <v>195.1---20</v>
      </c>
      <c r="C1187" t="s">
        <v>4216</v>
      </c>
      <c r="D1187" t="s">
        <v>872</v>
      </c>
      <c r="E1187">
        <v>20</v>
      </c>
    </row>
    <row r="1188" spans="1:5" ht="13.5" customHeight="1">
      <c r="A1188">
        <v>195.1</v>
      </c>
      <c r="B1188" t="str">
        <f t="shared" si="18"/>
        <v>195.1---21</v>
      </c>
      <c r="C1188" t="s">
        <v>4216</v>
      </c>
      <c r="D1188" t="s">
        <v>714</v>
      </c>
      <c r="E1188">
        <v>21</v>
      </c>
    </row>
    <row r="1189" spans="1:5" ht="13.5" customHeight="1">
      <c r="A1189">
        <v>195.1</v>
      </c>
      <c r="B1189" t="str">
        <f t="shared" si="18"/>
        <v>195.1---22</v>
      </c>
      <c r="C1189" t="s">
        <v>4216</v>
      </c>
      <c r="D1189" t="s">
        <v>972</v>
      </c>
      <c r="E1189">
        <v>22</v>
      </c>
    </row>
    <row r="1190" spans="1:5" ht="13.5" customHeight="1">
      <c r="A1190">
        <v>195.1</v>
      </c>
      <c r="B1190" t="str">
        <f t="shared" si="18"/>
        <v>195.1---23</v>
      </c>
      <c r="C1190" t="s">
        <v>5928</v>
      </c>
      <c r="D1190" t="s">
        <v>1254</v>
      </c>
      <c r="E1190">
        <v>23</v>
      </c>
    </row>
    <row r="1191" spans="1:5" ht="13.5" customHeight="1">
      <c r="A1191">
        <v>195.1</v>
      </c>
      <c r="B1191" t="str">
        <f t="shared" si="18"/>
        <v>195.1---24</v>
      </c>
      <c r="C1191" t="s">
        <v>727</v>
      </c>
      <c r="D1191" t="s">
        <v>1308</v>
      </c>
      <c r="E1191">
        <v>24</v>
      </c>
    </row>
    <row r="1192" spans="1:5" ht="13.5" customHeight="1">
      <c r="A1192">
        <v>195.1</v>
      </c>
      <c r="B1192" t="str">
        <f t="shared" si="18"/>
        <v>195.1---25</v>
      </c>
      <c r="C1192" t="s">
        <v>817</v>
      </c>
      <c r="D1192" t="s">
        <v>1182</v>
      </c>
      <c r="E1192">
        <v>25</v>
      </c>
    </row>
    <row r="1193" spans="1:5" ht="13.5" customHeight="1">
      <c r="A1193">
        <v>195.1</v>
      </c>
      <c r="B1193" t="str">
        <f t="shared" si="18"/>
        <v>195.1---26</v>
      </c>
      <c r="C1193" t="s">
        <v>795</v>
      </c>
      <c r="D1193" t="s">
        <v>1062</v>
      </c>
      <c r="E1193">
        <v>26</v>
      </c>
    </row>
    <row r="1194" spans="1:5" ht="13.5" customHeight="1">
      <c r="A1194">
        <v>195.1</v>
      </c>
      <c r="B1194" t="str">
        <f t="shared" si="18"/>
        <v>195.1---27</v>
      </c>
      <c r="C1194" t="s">
        <v>1017</v>
      </c>
      <c r="D1194" t="s">
        <v>796</v>
      </c>
      <c r="E1194">
        <v>27</v>
      </c>
    </row>
    <row r="1195" spans="1:5" ht="13.5" customHeight="1">
      <c r="A1195">
        <v>195.1</v>
      </c>
      <c r="B1195" t="str">
        <f t="shared" si="18"/>
        <v>195.1---28</v>
      </c>
      <c r="C1195" t="s">
        <v>731</v>
      </c>
      <c r="D1195" t="s">
        <v>800</v>
      </c>
      <c r="E1195">
        <v>28</v>
      </c>
    </row>
    <row r="1196" spans="1:5" ht="13.5" customHeight="1">
      <c r="A1196">
        <v>195.1</v>
      </c>
      <c r="B1196" t="str">
        <f t="shared" si="18"/>
        <v>195.1---29</v>
      </c>
      <c r="C1196" t="s">
        <v>887</v>
      </c>
      <c r="D1196" t="s">
        <v>992</v>
      </c>
      <c r="E1196">
        <v>29</v>
      </c>
    </row>
    <row r="1197" spans="1:5" ht="13.5" customHeight="1">
      <c r="A1197">
        <v>195.1</v>
      </c>
      <c r="B1197" t="str">
        <f t="shared" si="18"/>
        <v>195.1---30</v>
      </c>
      <c r="C1197" t="s">
        <v>797</v>
      </c>
      <c r="D1197" t="s">
        <v>1081</v>
      </c>
      <c r="E1197">
        <v>30</v>
      </c>
    </row>
    <row r="1198" spans="1:5" ht="13.5" customHeight="1">
      <c r="A1198">
        <v>195.1</v>
      </c>
      <c r="B1198" t="str">
        <f t="shared" si="18"/>
        <v>195.1---31</v>
      </c>
      <c r="C1198" t="s">
        <v>739</v>
      </c>
      <c r="D1198" t="s">
        <v>736</v>
      </c>
      <c r="E1198">
        <v>31</v>
      </c>
    </row>
    <row r="1199" spans="1:5" ht="13.5" customHeight="1">
      <c r="A1199">
        <v>195.1</v>
      </c>
      <c r="B1199" t="str">
        <f t="shared" si="18"/>
        <v>195.1---32</v>
      </c>
      <c r="C1199" t="s">
        <v>888</v>
      </c>
      <c r="D1199" t="s">
        <v>1073</v>
      </c>
      <c r="E1199">
        <v>32</v>
      </c>
    </row>
    <row r="1200" spans="1:5" ht="13.5" customHeight="1">
      <c r="A1200">
        <v>195.1</v>
      </c>
      <c r="B1200" t="str">
        <f t="shared" si="18"/>
        <v>195.1---33</v>
      </c>
      <c r="C1200" t="s">
        <v>858</v>
      </c>
      <c r="D1200" t="s">
        <v>740</v>
      </c>
      <c r="E1200">
        <v>33</v>
      </c>
    </row>
    <row r="1201" spans="1:5" ht="13.5" customHeight="1">
      <c r="A1201">
        <v>195.1</v>
      </c>
      <c r="B1201" t="str">
        <f t="shared" si="18"/>
        <v>195.1---34</v>
      </c>
      <c r="C1201" t="s">
        <v>743</v>
      </c>
      <c r="D1201" t="s">
        <v>754</v>
      </c>
      <c r="E1201">
        <v>34</v>
      </c>
    </row>
    <row r="1202" spans="1:5" ht="13.5" customHeight="1">
      <c r="A1202">
        <v>195.1</v>
      </c>
      <c r="B1202" t="str">
        <f t="shared" si="18"/>
        <v>195.1---35</v>
      </c>
      <c r="C1202" t="s">
        <v>915</v>
      </c>
      <c r="D1202" t="s">
        <v>939</v>
      </c>
      <c r="E1202">
        <v>35</v>
      </c>
    </row>
    <row r="1203" spans="1:5" ht="13.5" customHeight="1">
      <c r="A1203">
        <v>195.1</v>
      </c>
      <c r="B1203" t="str">
        <f t="shared" si="18"/>
        <v>195.1---36</v>
      </c>
      <c r="C1203" t="s">
        <v>987</v>
      </c>
      <c r="D1203" t="s">
        <v>1263</v>
      </c>
      <c r="E1203">
        <v>36</v>
      </c>
    </row>
    <row r="1204" spans="1:5" ht="13.5" customHeight="1">
      <c r="A1204">
        <v>195.1</v>
      </c>
      <c r="B1204" t="str">
        <f t="shared" si="18"/>
        <v>195.1---37</v>
      </c>
      <c r="C1204" t="s">
        <v>989</v>
      </c>
      <c r="D1204" t="s">
        <v>738</v>
      </c>
      <c r="E1204">
        <v>37</v>
      </c>
    </row>
    <row r="1205" spans="1:5" ht="13.5" customHeight="1">
      <c r="A1205">
        <v>195.1</v>
      </c>
      <c r="B1205" t="str">
        <f t="shared" si="18"/>
        <v>195.1---38</v>
      </c>
      <c r="C1205" t="s">
        <v>936</v>
      </c>
      <c r="D1205" t="s">
        <v>779</v>
      </c>
      <c r="E1205">
        <v>38</v>
      </c>
    </row>
    <row r="1206" spans="1:5" ht="13.5" customHeight="1">
      <c r="A1206">
        <v>195.1</v>
      </c>
      <c r="B1206" t="str">
        <f t="shared" si="18"/>
        <v>195.1---39</v>
      </c>
      <c r="C1206" t="s">
        <v>819</v>
      </c>
      <c r="D1206" t="s">
        <v>756</v>
      </c>
      <c r="E1206">
        <v>39</v>
      </c>
    </row>
    <row r="1207" spans="1:5" ht="13.5" customHeight="1">
      <c r="A1207">
        <v>195.1</v>
      </c>
      <c r="B1207" t="str">
        <f t="shared" si="18"/>
        <v>195.1---40</v>
      </c>
      <c r="C1207" t="s">
        <v>1074</v>
      </c>
      <c r="D1207" t="s">
        <v>880</v>
      </c>
      <c r="E1207">
        <v>40</v>
      </c>
    </row>
    <row r="1208" spans="1:5" ht="13.5" customHeight="1">
      <c r="A1208">
        <v>195.1</v>
      </c>
      <c r="B1208" t="str">
        <f t="shared" si="18"/>
        <v>195.1---41</v>
      </c>
      <c r="C1208" t="s">
        <v>824</v>
      </c>
      <c r="D1208" t="s">
        <v>752</v>
      </c>
      <c r="E1208">
        <v>41</v>
      </c>
    </row>
    <row r="1209" spans="1:5" ht="13.5" customHeight="1">
      <c r="A1209">
        <v>195.1</v>
      </c>
      <c r="B1209" t="str">
        <f t="shared" si="18"/>
        <v>195.1---42</v>
      </c>
      <c r="C1209" t="s">
        <v>826</v>
      </c>
      <c r="D1209" t="s">
        <v>1079</v>
      </c>
      <c r="E1209">
        <v>42</v>
      </c>
    </row>
    <row r="1210" spans="1:5" ht="13.5" customHeight="1">
      <c r="A1210">
        <v>195.1</v>
      </c>
      <c r="B1210" t="str">
        <f t="shared" si="18"/>
        <v>195.1---43</v>
      </c>
      <c r="C1210" t="s">
        <v>1005</v>
      </c>
      <c r="D1210" t="s">
        <v>1105</v>
      </c>
      <c r="E1210">
        <v>43</v>
      </c>
    </row>
    <row r="1211" spans="1:5" ht="13.5" customHeight="1">
      <c r="A1211">
        <v>195.1</v>
      </c>
      <c r="B1211" t="str">
        <f t="shared" si="18"/>
        <v>195.1---44</v>
      </c>
      <c r="C1211" t="s">
        <v>828</v>
      </c>
      <c r="D1211" t="s">
        <v>818</v>
      </c>
      <c r="E1211">
        <v>44</v>
      </c>
    </row>
    <row r="1212" spans="1:5" ht="13.5" customHeight="1">
      <c r="A1212">
        <v>195.1</v>
      </c>
      <c r="B1212" t="str">
        <f t="shared" si="18"/>
        <v>195.1---45</v>
      </c>
      <c r="C1212" t="s">
        <v>866</v>
      </c>
      <c r="D1212" t="s">
        <v>831</v>
      </c>
      <c r="E1212">
        <v>45</v>
      </c>
    </row>
    <row r="1213" spans="1:5" ht="13.5" customHeight="1">
      <c r="A1213">
        <v>195.1</v>
      </c>
      <c r="B1213" t="str">
        <f t="shared" si="18"/>
        <v>195.1---46</v>
      </c>
      <c r="C1213" t="s">
        <v>942</v>
      </c>
      <c r="D1213" t="s">
        <v>1068</v>
      </c>
      <c r="E1213">
        <v>46</v>
      </c>
    </row>
    <row r="1214" spans="1:5" ht="13.5" customHeight="1">
      <c r="A1214">
        <v>195.1</v>
      </c>
      <c r="B1214" t="str">
        <f t="shared" si="18"/>
        <v>195.1---47</v>
      </c>
      <c r="C1214" t="s">
        <v>1055</v>
      </c>
      <c r="D1214" t="s">
        <v>1324</v>
      </c>
      <c r="E1214">
        <v>47</v>
      </c>
    </row>
    <row r="1215" spans="1:5" ht="13.5" customHeight="1">
      <c r="A1215">
        <v>195.1</v>
      </c>
      <c r="B1215" t="str">
        <f t="shared" si="18"/>
        <v>195.1---48</v>
      </c>
      <c r="C1215" t="s">
        <v>868</v>
      </c>
      <c r="D1215" t="s">
        <v>758</v>
      </c>
      <c r="E1215">
        <v>48</v>
      </c>
    </row>
    <row r="1216" spans="1:5" ht="13.5" customHeight="1">
      <c r="A1216">
        <v>195.1</v>
      </c>
      <c r="B1216" t="str">
        <f t="shared" si="18"/>
        <v>195.1---49</v>
      </c>
      <c r="C1216" t="s">
        <v>838</v>
      </c>
      <c r="D1216" t="s">
        <v>1054</v>
      </c>
      <c r="E1216">
        <v>49</v>
      </c>
    </row>
    <row r="1217" spans="1:5" ht="13.5" customHeight="1">
      <c r="A1217">
        <v>195.1</v>
      </c>
      <c r="B1217" t="str">
        <f t="shared" si="18"/>
        <v>195.1---50</v>
      </c>
      <c r="C1217" t="s">
        <v>870</v>
      </c>
      <c r="D1217" t="s">
        <v>1344</v>
      </c>
      <c r="E1217">
        <v>50</v>
      </c>
    </row>
    <row r="1218" spans="1:5" ht="13.5" customHeight="1">
      <c r="A1218">
        <v>195.1</v>
      </c>
      <c r="B1218" t="str">
        <f t="shared" si="18"/>
        <v>195.1---51</v>
      </c>
      <c r="C1218" t="s">
        <v>769</v>
      </c>
      <c r="D1218" t="s">
        <v>1325</v>
      </c>
      <c r="E1218">
        <v>51</v>
      </c>
    </row>
    <row r="1219" spans="1:5" ht="13.5" customHeight="1">
      <c r="A1219">
        <v>195.1</v>
      </c>
      <c r="B1219" t="str">
        <f t="shared" ref="B1219:B1282" si="19">A1219&amp;"---"&amp;E1219</f>
        <v>195.1---52</v>
      </c>
      <c r="C1219" t="s">
        <v>773</v>
      </c>
      <c r="D1219" t="s">
        <v>1067</v>
      </c>
      <c r="E1219">
        <v>52</v>
      </c>
    </row>
    <row r="1220" spans="1:5" ht="13.5" customHeight="1">
      <c r="A1220">
        <v>195.1</v>
      </c>
      <c r="B1220" t="str">
        <f t="shared" si="19"/>
        <v>195.1---53</v>
      </c>
      <c r="C1220" t="s">
        <v>5913</v>
      </c>
      <c r="D1220" t="s">
        <v>1114</v>
      </c>
      <c r="E1220">
        <v>53</v>
      </c>
    </row>
    <row r="1221" spans="1:5" ht="13.5" customHeight="1">
      <c r="A1221">
        <v>195.1</v>
      </c>
      <c r="B1221" t="str">
        <f t="shared" si="19"/>
        <v>195.1---54</v>
      </c>
      <c r="C1221" t="s">
        <v>5946</v>
      </c>
      <c r="D1221" t="s">
        <v>893</v>
      </c>
      <c r="E1221">
        <v>54</v>
      </c>
    </row>
    <row r="1222" spans="1:5" ht="13.5" customHeight="1">
      <c r="A1222">
        <v>195.1</v>
      </c>
      <c r="B1222" t="str">
        <f t="shared" si="19"/>
        <v>195.1---55</v>
      </c>
      <c r="C1222" t="s">
        <v>5967</v>
      </c>
      <c r="D1222" t="s">
        <v>986</v>
      </c>
      <c r="E1222">
        <v>55</v>
      </c>
    </row>
    <row r="1223" spans="1:5" ht="13.5" customHeight="1">
      <c r="A1223">
        <v>195.1</v>
      </c>
      <c r="B1223" t="str">
        <f t="shared" si="19"/>
        <v>195.1---56</v>
      </c>
      <c r="C1223" t="s">
        <v>5968</v>
      </c>
      <c r="D1223" t="s">
        <v>988</v>
      </c>
      <c r="E1223">
        <v>56</v>
      </c>
    </row>
    <row r="1224" spans="1:5" ht="13.5" customHeight="1">
      <c r="A1224">
        <v>195.1</v>
      </c>
      <c r="B1224" t="str">
        <f t="shared" si="19"/>
        <v>195.1---57</v>
      </c>
      <c r="C1224" t="s">
        <v>5961</v>
      </c>
      <c r="D1224" t="s">
        <v>935</v>
      </c>
      <c r="E1224">
        <v>57</v>
      </c>
    </row>
    <row r="1225" spans="1:5" ht="13.5" customHeight="1">
      <c r="A1225">
        <v>195.1</v>
      </c>
      <c r="B1225" t="str">
        <f t="shared" si="19"/>
        <v>195.1---58</v>
      </c>
      <c r="C1225" t="s">
        <v>5969</v>
      </c>
      <c r="D1225" t="s">
        <v>961</v>
      </c>
      <c r="E1225">
        <v>58</v>
      </c>
    </row>
    <row r="1226" spans="1:5" ht="13.5" customHeight="1">
      <c r="A1226">
        <v>195.1</v>
      </c>
      <c r="B1226" t="str">
        <f t="shared" si="19"/>
        <v>195.1---59</v>
      </c>
      <c r="C1226" t="s">
        <v>5915</v>
      </c>
      <c r="D1226" t="s">
        <v>772</v>
      </c>
      <c r="E1226">
        <v>59</v>
      </c>
    </row>
    <row r="1227" spans="1:5" ht="13.5" customHeight="1">
      <c r="A1227">
        <v>195.1</v>
      </c>
      <c r="B1227" t="str">
        <f t="shared" si="19"/>
        <v>195.1---60</v>
      </c>
      <c r="C1227" t="s">
        <v>5970</v>
      </c>
      <c r="D1227" t="s">
        <v>999</v>
      </c>
      <c r="E1227">
        <v>60</v>
      </c>
    </row>
    <row r="1228" spans="1:5" ht="13.5" customHeight="1">
      <c r="A1228">
        <v>195.1</v>
      </c>
      <c r="B1228" t="str">
        <f t="shared" si="19"/>
        <v>195.1---61</v>
      </c>
      <c r="C1228" t="s">
        <v>5977</v>
      </c>
      <c r="D1228" t="s">
        <v>1069</v>
      </c>
      <c r="E1228">
        <v>61</v>
      </c>
    </row>
    <row r="1229" spans="1:5" ht="13.5" customHeight="1">
      <c r="A1229">
        <v>195.1</v>
      </c>
      <c r="B1229" t="str">
        <f t="shared" si="19"/>
        <v>195.1---62</v>
      </c>
      <c r="C1229" t="s">
        <v>5917</v>
      </c>
      <c r="D1229" t="s">
        <v>789</v>
      </c>
      <c r="E1229">
        <v>62</v>
      </c>
    </row>
    <row r="1230" spans="1:5" ht="13.5" customHeight="1">
      <c r="A1230">
        <v>195.1</v>
      </c>
      <c r="B1230" t="str">
        <f t="shared" si="19"/>
        <v>195.1---63</v>
      </c>
      <c r="C1230" t="s">
        <v>5918</v>
      </c>
      <c r="D1230" t="s">
        <v>770</v>
      </c>
      <c r="E1230">
        <v>63</v>
      </c>
    </row>
    <row r="1231" spans="1:5" ht="13.5" customHeight="1">
      <c r="A1231">
        <v>195.1</v>
      </c>
      <c r="B1231" t="str">
        <f t="shared" si="19"/>
        <v>195.1---64</v>
      </c>
      <c r="C1231" t="s">
        <v>5971</v>
      </c>
      <c r="D1231" t="s">
        <v>1058</v>
      </c>
      <c r="E1231">
        <v>64</v>
      </c>
    </row>
    <row r="1232" spans="1:5" ht="13.5" customHeight="1">
      <c r="A1232">
        <v>195.1</v>
      </c>
      <c r="B1232" t="str">
        <f t="shared" si="19"/>
        <v>195.1---65</v>
      </c>
      <c r="C1232" t="s">
        <v>5931</v>
      </c>
      <c r="D1232" t="s">
        <v>1044</v>
      </c>
      <c r="E1232">
        <v>65</v>
      </c>
    </row>
    <row r="1233" spans="1:5" ht="13.5" customHeight="1">
      <c r="A1233">
        <v>195.1</v>
      </c>
      <c r="B1233" t="str">
        <f t="shared" si="19"/>
        <v>195.1---66</v>
      </c>
      <c r="C1233" t="s">
        <v>5978</v>
      </c>
      <c r="D1233" t="s">
        <v>1191</v>
      </c>
      <c r="E1233">
        <v>66</v>
      </c>
    </row>
    <row r="1234" spans="1:5" ht="13.5" customHeight="1">
      <c r="A1234">
        <v>195.1</v>
      </c>
      <c r="B1234" t="str">
        <f t="shared" si="19"/>
        <v>195.1---67</v>
      </c>
      <c r="C1234" t="s">
        <v>5972</v>
      </c>
      <c r="D1234" t="s">
        <v>979</v>
      </c>
      <c r="E1234">
        <v>67</v>
      </c>
    </row>
    <row r="1235" spans="1:5" ht="13.5" customHeight="1">
      <c r="A1235">
        <v>195.1</v>
      </c>
      <c r="B1235" t="str">
        <f t="shared" si="19"/>
        <v>195.1---68</v>
      </c>
      <c r="C1235" t="s">
        <v>5979</v>
      </c>
      <c r="D1235" t="s">
        <v>1071</v>
      </c>
      <c r="E1235">
        <v>68</v>
      </c>
    </row>
    <row r="1236" spans="1:5" ht="13.5" customHeight="1">
      <c r="A1236">
        <v>195.1</v>
      </c>
      <c r="B1236" t="str">
        <f t="shared" si="19"/>
        <v>195.1---69</v>
      </c>
      <c r="C1236" t="s">
        <v>5941</v>
      </c>
      <c r="D1236" t="s">
        <v>861</v>
      </c>
      <c r="E1236">
        <v>69</v>
      </c>
    </row>
    <row r="1237" spans="1:5" ht="13.5" customHeight="1">
      <c r="A1237">
        <v>195.1</v>
      </c>
      <c r="B1237" t="str">
        <f t="shared" si="19"/>
        <v>195.1---70</v>
      </c>
      <c r="C1237" t="s">
        <v>5973</v>
      </c>
      <c r="D1237" t="s">
        <v>1158</v>
      </c>
      <c r="E1237">
        <v>70</v>
      </c>
    </row>
    <row r="1238" spans="1:5" ht="13.5" customHeight="1">
      <c r="A1238">
        <v>195.1</v>
      </c>
      <c r="B1238" t="str">
        <f t="shared" si="19"/>
        <v>195.1---71</v>
      </c>
      <c r="C1238" t="s">
        <v>5923</v>
      </c>
      <c r="D1238" t="s">
        <v>766</v>
      </c>
      <c r="E1238">
        <v>71</v>
      </c>
    </row>
    <row r="1239" spans="1:5" ht="13.5" customHeight="1">
      <c r="A1239">
        <v>195.1</v>
      </c>
      <c r="B1239" t="str">
        <f t="shared" si="19"/>
        <v>195.1---72</v>
      </c>
      <c r="C1239" t="s">
        <v>5974</v>
      </c>
      <c r="D1239" t="s">
        <v>1049</v>
      </c>
      <c r="E1239">
        <v>72</v>
      </c>
    </row>
    <row r="1240" spans="1:5" ht="13.5" customHeight="1">
      <c r="A1240">
        <v>195.1</v>
      </c>
      <c r="B1240" t="str">
        <f t="shared" si="19"/>
        <v>195.1---73</v>
      </c>
      <c r="C1240" t="s">
        <v>5980</v>
      </c>
      <c r="D1240" t="s">
        <v>1124</v>
      </c>
      <c r="E1240">
        <v>73</v>
      </c>
    </row>
    <row r="1241" spans="1:5" ht="13.5" customHeight="1">
      <c r="A1241">
        <v>195.1</v>
      </c>
      <c r="B1241" t="str">
        <f t="shared" si="19"/>
        <v>195.1---74</v>
      </c>
      <c r="C1241" t="s">
        <v>5981</v>
      </c>
      <c r="D1241" t="s">
        <v>1225</v>
      </c>
      <c r="E1241">
        <v>74</v>
      </c>
    </row>
    <row r="1242" spans="1:5" ht="13.5" customHeight="1">
      <c r="A1242">
        <v>195.1</v>
      </c>
      <c r="B1242" t="str">
        <f t="shared" si="19"/>
        <v>195.1---75</v>
      </c>
      <c r="C1242" t="s">
        <v>5975</v>
      </c>
      <c r="D1242" t="s">
        <v>994</v>
      </c>
      <c r="E1242">
        <v>75</v>
      </c>
    </row>
    <row r="1243" spans="1:5" ht="13.5" customHeight="1">
      <c r="A1243">
        <v>195.1</v>
      </c>
      <c r="B1243" t="str">
        <f t="shared" si="19"/>
        <v>195.1---76</v>
      </c>
      <c r="C1243" t="s">
        <v>5976</v>
      </c>
      <c r="D1243" t="s">
        <v>1162</v>
      </c>
      <c r="E1243">
        <v>76</v>
      </c>
    </row>
    <row r="1244" spans="1:5" ht="13.5" customHeight="1">
      <c r="A1244">
        <v>255</v>
      </c>
      <c r="B1244" t="str">
        <f t="shared" si="19"/>
        <v>255---1</v>
      </c>
      <c r="C1244" t="s">
        <v>4216</v>
      </c>
      <c r="D1244" t="s">
        <v>1120</v>
      </c>
      <c r="E1244">
        <v>1</v>
      </c>
    </row>
    <row r="1245" spans="1:5" ht="13.5" customHeight="1">
      <c r="A1245">
        <v>255</v>
      </c>
      <c r="B1245" t="str">
        <f t="shared" si="19"/>
        <v>255---2</v>
      </c>
      <c r="C1245" t="s">
        <v>4216</v>
      </c>
      <c r="D1245" t="s">
        <v>1346</v>
      </c>
      <c r="E1245">
        <v>2</v>
      </c>
    </row>
    <row r="1246" spans="1:5" ht="13.5" customHeight="1">
      <c r="A1246">
        <v>255</v>
      </c>
      <c r="B1246" t="str">
        <f t="shared" si="19"/>
        <v>255---3</v>
      </c>
      <c r="C1246" t="s">
        <v>4216</v>
      </c>
      <c r="D1246" t="s">
        <v>1066</v>
      </c>
      <c r="E1246">
        <v>3</v>
      </c>
    </row>
    <row r="1247" spans="1:5" ht="13.5" customHeight="1">
      <c r="A1247">
        <v>255</v>
      </c>
      <c r="B1247" t="str">
        <f t="shared" si="19"/>
        <v>255---4</v>
      </c>
      <c r="C1247" t="s">
        <v>4216</v>
      </c>
      <c r="D1247" t="s">
        <v>1058</v>
      </c>
      <c r="E1247">
        <v>4</v>
      </c>
    </row>
    <row r="1248" spans="1:5" ht="13.5" customHeight="1">
      <c r="A1248">
        <v>255</v>
      </c>
      <c r="B1248" t="str">
        <f t="shared" si="19"/>
        <v>255---5</v>
      </c>
      <c r="C1248" t="s">
        <v>4216</v>
      </c>
      <c r="D1248" t="s">
        <v>779</v>
      </c>
      <c r="E1248">
        <v>5</v>
      </c>
    </row>
    <row r="1249" spans="1:5" ht="13.5" customHeight="1">
      <c r="A1249">
        <v>255</v>
      </c>
      <c r="B1249" t="str">
        <f t="shared" si="19"/>
        <v>255---6</v>
      </c>
      <c r="C1249" t="s">
        <v>4216</v>
      </c>
      <c r="D1249" t="s">
        <v>1135</v>
      </c>
      <c r="E1249">
        <v>6</v>
      </c>
    </row>
    <row r="1250" spans="1:5" ht="13.5" customHeight="1">
      <c r="A1250">
        <v>255</v>
      </c>
      <c r="B1250" t="str">
        <f t="shared" si="19"/>
        <v>255---7</v>
      </c>
      <c r="C1250" t="s">
        <v>4216</v>
      </c>
      <c r="D1250" t="s">
        <v>1119</v>
      </c>
      <c r="E1250">
        <v>7</v>
      </c>
    </row>
    <row r="1251" spans="1:5" ht="13.5" customHeight="1">
      <c r="A1251">
        <v>255</v>
      </c>
      <c r="B1251" t="str">
        <f t="shared" si="19"/>
        <v>255---8</v>
      </c>
      <c r="C1251" t="s">
        <v>4216</v>
      </c>
      <c r="D1251" t="s">
        <v>1321</v>
      </c>
      <c r="E1251">
        <v>8</v>
      </c>
    </row>
    <row r="1252" spans="1:5" ht="13.5" customHeight="1">
      <c r="A1252">
        <v>255</v>
      </c>
      <c r="B1252" t="str">
        <f t="shared" si="19"/>
        <v>255---9</v>
      </c>
      <c r="C1252" t="s">
        <v>4216</v>
      </c>
      <c r="D1252" t="s">
        <v>714</v>
      </c>
      <c r="E1252">
        <v>9</v>
      </c>
    </row>
    <row r="1253" spans="1:5" ht="13.5" customHeight="1">
      <c r="A1253">
        <v>255</v>
      </c>
      <c r="B1253" t="str">
        <f t="shared" si="19"/>
        <v>255---10</v>
      </c>
      <c r="C1253" t="s">
        <v>4216</v>
      </c>
      <c r="D1253" t="s">
        <v>1075</v>
      </c>
      <c r="E1253">
        <v>10</v>
      </c>
    </row>
    <row r="1254" spans="1:5" ht="13.5" customHeight="1">
      <c r="A1254">
        <v>255</v>
      </c>
      <c r="B1254" t="str">
        <f t="shared" si="19"/>
        <v>255---11</v>
      </c>
      <c r="C1254" t="s">
        <v>4252</v>
      </c>
      <c r="D1254" t="s">
        <v>1124</v>
      </c>
      <c r="E1254">
        <v>11</v>
      </c>
    </row>
    <row r="1255" spans="1:5" ht="13.5" customHeight="1">
      <c r="A1255">
        <v>255</v>
      </c>
      <c r="B1255" t="str">
        <f t="shared" si="19"/>
        <v>255---12</v>
      </c>
      <c r="C1255" t="s">
        <v>4269</v>
      </c>
      <c r="D1255" t="s">
        <v>1123</v>
      </c>
      <c r="E1255">
        <v>12</v>
      </c>
    </row>
    <row r="1256" spans="1:5" ht="13.5" customHeight="1">
      <c r="A1256">
        <v>255</v>
      </c>
      <c r="B1256" t="str">
        <f t="shared" si="19"/>
        <v>255---13</v>
      </c>
      <c r="C1256" t="s">
        <v>4271</v>
      </c>
      <c r="D1256" t="s">
        <v>1132</v>
      </c>
      <c r="E1256">
        <v>13</v>
      </c>
    </row>
    <row r="1257" spans="1:5" ht="13.5" customHeight="1">
      <c r="A1257">
        <v>255</v>
      </c>
      <c r="B1257" t="str">
        <f t="shared" si="19"/>
        <v>255---14</v>
      </c>
      <c r="C1257" t="s">
        <v>4239</v>
      </c>
      <c r="D1257" t="s">
        <v>6239</v>
      </c>
      <c r="E1257">
        <v>14</v>
      </c>
    </row>
    <row r="1258" spans="1:5" ht="13.5" customHeight="1">
      <c r="A1258">
        <v>255</v>
      </c>
      <c r="B1258" t="str">
        <f t="shared" si="19"/>
        <v>255---15</v>
      </c>
      <c r="C1258" t="s">
        <v>4228</v>
      </c>
      <c r="D1258" t="s">
        <v>1125</v>
      </c>
      <c r="E1258">
        <v>15</v>
      </c>
    </row>
    <row r="1259" spans="1:5" ht="13.5" customHeight="1">
      <c r="A1259">
        <v>255</v>
      </c>
      <c r="B1259" t="str">
        <f t="shared" si="19"/>
        <v>255---16</v>
      </c>
      <c r="C1259" t="s">
        <v>4268</v>
      </c>
      <c r="D1259" t="s">
        <v>1127</v>
      </c>
      <c r="E1259">
        <v>16</v>
      </c>
    </row>
    <row r="1260" spans="1:5" ht="13.5" customHeight="1">
      <c r="A1260">
        <v>255</v>
      </c>
      <c r="B1260" t="str">
        <f t="shared" si="19"/>
        <v>255---17</v>
      </c>
      <c r="C1260" t="s">
        <v>4230</v>
      </c>
      <c r="D1260" t="s">
        <v>1129</v>
      </c>
      <c r="E1260">
        <v>17</v>
      </c>
    </row>
    <row r="1261" spans="1:5" ht="13.5" customHeight="1">
      <c r="A1261">
        <v>255</v>
      </c>
      <c r="B1261" t="str">
        <f t="shared" si="19"/>
        <v>255---18</v>
      </c>
      <c r="C1261" t="s">
        <v>4244</v>
      </c>
      <c r="D1261" t="s">
        <v>1130</v>
      </c>
      <c r="E1261">
        <v>18</v>
      </c>
    </row>
    <row r="1262" spans="1:5" ht="13.5" customHeight="1">
      <c r="A1262">
        <v>255</v>
      </c>
      <c r="B1262" t="str">
        <f t="shared" si="19"/>
        <v>255---19</v>
      </c>
      <c r="C1262" t="s">
        <v>4231</v>
      </c>
      <c r="D1262" t="s">
        <v>1121</v>
      </c>
      <c r="E1262">
        <v>19</v>
      </c>
    </row>
    <row r="1263" spans="1:5" ht="13.5" customHeight="1">
      <c r="A1263">
        <v>255</v>
      </c>
      <c r="B1263" t="str">
        <f t="shared" si="19"/>
        <v>255---20</v>
      </c>
      <c r="C1263" t="s">
        <v>4254</v>
      </c>
      <c r="D1263" t="s">
        <v>1126</v>
      </c>
      <c r="E1263">
        <v>20</v>
      </c>
    </row>
    <row r="1264" spans="1:5" ht="13.5" customHeight="1">
      <c r="A1264">
        <v>255</v>
      </c>
      <c r="B1264" t="str">
        <f t="shared" si="19"/>
        <v>255---21</v>
      </c>
      <c r="C1264" t="s">
        <v>4233</v>
      </c>
      <c r="D1264" t="s">
        <v>1128</v>
      </c>
      <c r="E1264">
        <v>21</v>
      </c>
    </row>
    <row r="1265" spans="1:5" ht="13.5" customHeight="1">
      <c r="A1265">
        <v>255</v>
      </c>
      <c r="B1265" t="str">
        <f t="shared" si="19"/>
        <v>255---22</v>
      </c>
      <c r="C1265" t="s">
        <v>4272</v>
      </c>
      <c r="D1265" t="s">
        <v>1131</v>
      </c>
      <c r="E1265">
        <v>22</v>
      </c>
    </row>
    <row r="1266" spans="1:5" ht="13.5" customHeight="1">
      <c r="A1266">
        <v>255</v>
      </c>
      <c r="B1266" t="str">
        <f t="shared" si="19"/>
        <v>255---23</v>
      </c>
      <c r="C1266" t="s">
        <v>5928</v>
      </c>
      <c r="D1266" t="s">
        <v>1254</v>
      </c>
      <c r="E1266">
        <v>23</v>
      </c>
    </row>
    <row r="1267" spans="1:5" ht="13.5" customHeight="1">
      <c r="A1267">
        <v>255</v>
      </c>
      <c r="B1267" t="str">
        <f t="shared" si="19"/>
        <v>255---24</v>
      </c>
      <c r="C1267" t="s">
        <v>727</v>
      </c>
      <c r="D1267" t="s">
        <v>1308</v>
      </c>
      <c r="E1267">
        <v>24</v>
      </c>
    </row>
    <row r="1268" spans="1:5" ht="13.5" customHeight="1">
      <c r="A1268">
        <v>255</v>
      </c>
      <c r="B1268" t="str">
        <f t="shared" si="19"/>
        <v>255---25</v>
      </c>
      <c r="C1268" t="s">
        <v>1070</v>
      </c>
      <c r="D1268" t="s">
        <v>1219</v>
      </c>
      <c r="E1268">
        <v>25</v>
      </c>
    </row>
    <row r="1269" spans="1:5" ht="13.5" customHeight="1">
      <c r="A1269">
        <v>255</v>
      </c>
      <c r="B1269" t="str">
        <f t="shared" si="19"/>
        <v>255---26</v>
      </c>
      <c r="C1269" t="s">
        <v>1072</v>
      </c>
      <c r="D1269" t="s">
        <v>1220</v>
      </c>
      <c r="E1269">
        <v>26</v>
      </c>
    </row>
    <row r="1270" spans="1:5" ht="13.5" customHeight="1">
      <c r="A1270">
        <v>255</v>
      </c>
      <c r="B1270" t="str">
        <f t="shared" si="19"/>
        <v>255---27</v>
      </c>
      <c r="C1270" t="s">
        <v>795</v>
      </c>
      <c r="D1270" t="s">
        <v>1062</v>
      </c>
      <c r="E1270">
        <v>27</v>
      </c>
    </row>
    <row r="1271" spans="1:5" ht="13.5" customHeight="1">
      <c r="A1271">
        <v>255</v>
      </c>
      <c r="B1271" t="str">
        <f t="shared" si="19"/>
        <v>255---28</v>
      </c>
      <c r="C1271" t="s">
        <v>733</v>
      </c>
      <c r="D1271" t="s">
        <v>781</v>
      </c>
      <c r="E1271">
        <v>28</v>
      </c>
    </row>
    <row r="1272" spans="1:5" ht="13.5" customHeight="1">
      <c r="A1272">
        <v>255</v>
      </c>
      <c r="B1272" t="str">
        <f t="shared" si="19"/>
        <v>255---29</v>
      </c>
      <c r="C1272" t="s">
        <v>735</v>
      </c>
      <c r="D1272" t="s">
        <v>744</v>
      </c>
      <c r="E1272">
        <v>29</v>
      </c>
    </row>
    <row r="1273" spans="1:5" ht="13.5" customHeight="1">
      <c r="A1273">
        <v>255</v>
      </c>
      <c r="B1273" t="str">
        <f t="shared" si="19"/>
        <v>255---30</v>
      </c>
      <c r="C1273" t="s">
        <v>887</v>
      </c>
      <c r="D1273" t="s">
        <v>992</v>
      </c>
      <c r="E1273">
        <v>30</v>
      </c>
    </row>
    <row r="1274" spans="1:5" ht="13.5" customHeight="1">
      <c r="A1274">
        <v>255</v>
      </c>
      <c r="B1274" t="str">
        <f t="shared" si="19"/>
        <v>255---31</v>
      </c>
      <c r="C1274" t="s">
        <v>797</v>
      </c>
      <c r="D1274" t="s">
        <v>1081</v>
      </c>
      <c r="E1274">
        <v>31</v>
      </c>
    </row>
    <row r="1275" spans="1:5" ht="13.5" customHeight="1">
      <c r="A1275">
        <v>255</v>
      </c>
      <c r="B1275" t="str">
        <f t="shared" si="19"/>
        <v>255---32</v>
      </c>
      <c r="C1275" t="s">
        <v>739</v>
      </c>
      <c r="D1275" t="s">
        <v>736</v>
      </c>
      <c r="E1275">
        <v>32</v>
      </c>
    </row>
    <row r="1276" spans="1:5" ht="13.5" customHeight="1">
      <c r="A1276">
        <v>255</v>
      </c>
      <c r="B1276" t="str">
        <f t="shared" si="19"/>
        <v>255---33</v>
      </c>
      <c r="C1276" t="s">
        <v>888</v>
      </c>
      <c r="D1276" t="s">
        <v>1073</v>
      </c>
      <c r="E1276">
        <v>33</v>
      </c>
    </row>
    <row r="1277" spans="1:5" ht="13.5" customHeight="1">
      <c r="A1277">
        <v>255</v>
      </c>
      <c r="B1277" t="str">
        <f t="shared" si="19"/>
        <v>255---34</v>
      </c>
      <c r="C1277" t="s">
        <v>858</v>
      </c>
      <c r="D1277" t="s">
        <v>740</v>
      </c>
      <c r="E1277">
        <v>34</v>
      </c>
    </row>
    <row r="1278" spans="1:5" ht="13.5" customHeight="1">
      <c r="A1278">
        <v>255</v>
      </c>
      <c r="B1278" t="str">
        <f t="shared" si="19"/>
        <v>255---35</v>
      </c>
      <c r="C1278" t="s">
        <v>743</v>
      </c>
      <c r="D1278" t="s">
        <v>754</v>
      </c>
      <c r="E1278">
        <v>35</v>
      </c>
    </row>
    <row r="1279" spans="1:5" ht="13.5" customHeight="1">
      <c r="A1279">
        <v>255</v>
      </c>
      <c r="B1279" t="str">
        <f t="shared" si="19"/>
        <v>255---36</v>
      </c>
      <c r="C1279" t="s">
        <v>987</v>
      </c>
      <c r="D1279" t="s">
        <v>1263</v>
      </c>
      <c r="E1279">
        <v>36</v>
      </c>
    </row>
    <row r="1280" spans="1:5" ht="13.5" customHeight="1">
      <c r="A1280">
        <v>255</v>
      </c>
      <c r="B1280" t="str">
        <f t="shared" si="19"/>
        <v>255---37</v>
      </c>
      <c r="C1280" t="s">
        <v>989</v>
      </c>
      <c r="D1280" t="s">
        <v>738</v>
      </c>
      <c r="E1280">
        <v>37</v>
      </c>
    </row>
    <row r="1281" spans="1:5" ht="13.5" customHeight="1">
      <c r="A1281">
        <v>255</v>
      </c>
      <c r="B1281" t="str">
        <f t="shared" si="19"/>
        <v>255---38</v>
      </c>
      <c r="C1281" t="s">
        <v>747</v>
      </c>
      <c r="D1281" t="s">
        <v>1154</v>
      </c>
      <c r="E1281">
        <v>38</v>
      </c>
    </row>
    <row r="1282" spans="1:5" ht="13.5" customHeight="1">
      <c r="A1282">
        <v>255</v>
      </c>
      <c r="B1282" t="str">
        <f t="shared" si="19"/>
        <v>255---39</v>
      </c>
      <c r="C1282" t="s">
        <v>936</v>
      </c>
      <c r="D1282" t="s">
        <v>779</v>
      </c>
      <c r="E1282">
        <v>39</v>
      </c>
    </row>
    <row r="1283" spans="1:5" ht="13.5" customHeight="1">
      <c r="A1283">
        <v>255</v>
      </c>
      <c r="B1283" t="str">
        <f t="shared" ref="B1283:B1346" si="20">A1283&amp;"---"&amp;E1283</f>
        <v>255---40</v>
      </c>
      <c r="C1283" t="s">
        <v>819</v>
      </c>
      <c r="D1283" t="s">
        <v>756</v>
      </c>
      <c r="E1283">
        <v>40</v>
      </c>
    </row>
    <row r="1284" spans="1:5" ht="13.5" customHeight="1">
      <c r="A1284">
        <v>255</v>
      </c>
      <c r="B1284" t="str">
        <f t="shared" si="20"/>
        <v>255---41</v>
      </c>
      <c r="C1284" t="s">
        <v>1074</v>
      </c>
      <c r="D1284" t="s">
        <v>880</v>
      </c>
      <c r="E1284">
        <v>41</v>
      </c>
    </row>
    <row r="1285" spans="1:5" ht="13.5" customHeight="1">
      <c r="A1285">
        <v>255</v>
      </c>
      <c r="B1285" t="str">
        <f t="shared" si="20"/>
        <v>255---42</v>
      </c>
      <c r="C1285" t="s">
        <v>1019</v>
      </c>
      <c r="D1285" t="s">
        <v>734</v>
      </c>
      <c r="E1285">
        <v>42</v>
      </c>
    </row>
    <row r="1286" spans="1:5" ht="13.5" customHeight="1">
      <c r="A1286">
        <v>255</v>
      </c>
      <c r="B1286" t="str">
        <f t="shared" si="20"/>
        <v>255---43</v>
      </c>
      <c r="C1286" t="s">
        <v>824</v>
      </c>
      <c r="D1286" t="s">
        <v>752</v>
      </c>
      <c r="E1286">
        <v>43</v>
      </c>
    </row>
    <row r="1287" spans="1:5" ht="13.5" customHeight="1">
      <c r="A1287">
        <v>255</v>
      </c>
      <c r="B1287" t="str">
        <f t="shared" si="20"/>
        <v>255---44</v>
      </c>
      <c r="C1287" t="s">
        <v>1005</v>
      </c>
      <c r="D1287" t="s">
        <v>1105</v>
      </c>
      <c r="E1287">
        <v>44</v>
      </c>
    </row>
    <row r="1288" spans="1:5" ht="13.5" customHeight="1">
      <c r="A1288">
        <v>255</v>
      </c>
      <c r="B1288" t="str">
        <f t="shared" si="20"/>
        <v>255---45</v>
      </c>
      <c r="C1288" t="s">
        <v>828</v>
      </c>
      <c r="D1288" t="s">
        <v>818</v>
      </c>
      <c r="E1288">
        <v>45</v>
      </c>
    </row>
    <row r="1289" spans="1:5" ht="13.5" customHeight="1">
      <c r="A1289">
        <v>255</v>
      </c>
      <c r="B1289" t="str">
        <f t="shared" si="20"/>
        <v>255---46</v>
      </c>
      <c r="C1289" t="s">
        <v>755</v>
      </c>
      <c r="D1289" t="s">
        <v>1146</v>
      </c>
      <c r="E1289">
        <v>46</v>
      </c>
    </row>
    <row r="1290" spans="1:5" ht="13.5" customHeight="1">
      <c r="A1290">
        <v>255</v>
      </c>
      <c r="B1290" t="str">
        <f t="shared" si="20"/>
        <v>255---47</v>
      </c>
      <c r="C1290" t="s">
        <v>1197</v>
      </c>
      <c r="D1290" t="s">
        <v>1137</v>
      </c>
      <c r="E1290">
        <v>47</v>
      </c>
    </row>
    <row r="1291" spans="1:5" ht="13.5" customHeight="1">
      <c r="A1291">
        <v>255</v>
      </c>
      <c r="B1291" t="str">
        <f t="shared" si="20"/>
        <v>255---48</v>
      </c>
      <c r="C1291" t="s">
        <v>862</v>
      </c>
      <c r="D1291" t="s">
        <v>1261</v>
      </c>
      <c r="E1291">
        <v>48</v>
      </c>
    </row>
    <row r="1292" spans="1:5" ht="13.5" customHeight="1">
      <c r="A1292">
        <v>255</v>
      </c>
      <c r="B1292" t="str">
        <f t="shared" si="20"/>
        <v>255---49</v>
      </c>
      <c r="C1292" t="s">
        <v>866</v>
      </c>
      <c r="D1292" t="s">
        <v>831</v>
      </c>
      <c r="E1292">
        <v>49</v>
      </c>
    </row>
    <row r="1293" spans="1:5" ht="13.5" customHeight="1">
      <c r="A1293">
        <v>255</v>
      </c>
      <c r="B1293" t="str">
        <f t="shared" si="20"/>
        <v>255---50</v>
      </c>
      <c r="C1293" t="s">
        <v>1009</v>
      </c>
      <c r="D1293" t="s">
        <v>1340</v>
      </c>
      <c r="E1293">
        <v>50</v>
      </c>
    </row>
    <row r="1294" spans="1:5" ht="13.5" customHeight="1">
      <c r="A1294">
        <v>255</v>
      </c>
      <c r="B1294" t="str">
        <f t="shared" si="20"/>
        <v>255---51</v>
      </c>
      <c r="C1294" t="s">
        <v>1102</v>
      </c>
      <c r="D1294" t="s">
        <v>1190</v>
      </c>
      <c r="E1294">
        <v>51</v>
      </c>
    </row>
    <row r="1295" spans="1:5" ht="13.5" customHeight="1">
      <c r="A1295">
        <v>255</v>
      </c>
      <c r="B1295" t="str">
        <f t="shared" si="20"/>
        <v>255---52</v>
      </c>
      <c r="C1295" t="s">
        <v>868</v>
      </c>
      <c r="D1295" t="s">
        <v>758</v>
      </c>
      <c r="E1295">
        <v>52</v>
      </c>
    </row>
    <row r="1296" spans="1:5" ht="13.5" customHeight="1">
      <c r="A1296">
        <v>255</v>
      </c>
      <c r="B1296" t="str">
        <f t="shared" si="20"/>
        <v>255---53</v>
      </c>
      <c r="C1296" t="s">
        <v>1098</v>
      </c>
      <c r="D1296" t="s">
        <v>1206</v>
      </c>
      <c r="E1296">
        <v>53</v>
      </c>
    </row>
    <row r="1297" spans="1:5" ht="13.5" customHeight="1">
      <c r="A1297">
        <v>255</v>
      </c>
      <c r="B1297" t="str">
        <f t="shared" si="20"/>
        <v>255---54</v>
      </c>
      <c r="C1297" t="s">
        <v>769</v>
      </c>
      <c r="D1297" t="s">
        <v>1325</v>
      </c>
      <c r="E1297">
        <v>54</v>
      </c>
    </row>
    <row r="1298" spans="1:5" ht="13.5" customHeight="1">
      <c r="A1298">
        <v>255</v>
      </c>
      <c r="B1298" t="str">
        <f t="shared" si="20"/>
        <v>255---55</v>
      </c>
      <c r="C1298" t="s">
        <v>950</v>
      </c>
      <c r="D1298" t="s">
        <v>1140</v>
      </c>
      <c r="E1298">
        <v>55</v>
      </c>
    </row>
    <row r="1299" spans="1:5" ht="13.5" customHeight="1">
      <c r="A1299">
        <v>255</v>
      </c>
      <c r="B1299" t="str">
        <f t="shared" si="20"/>
        <v>255---56</v>
      </c>
      <c r="C1299" t="s">
        <v>1216</v>
      </c>
      <c r="D1299" t="s">
        <v>1385</v>
      </c>
      <c r="E1299">
        <v>56</v>
      </c>
    </row>
    <row r="1300" spans="1:5" ht="13.5" customHeight="1">
      <c r="A1300">
        <v>255</v>
      </c>
      <c r="B1300" t="str">
        <f t="shared" si="20"/>
        <v>255---57</v>
      </c>
      <c r="C1300" t="s">
        <v>5913</v>
      </c>
      <c r="D1300" t="s">
        <v>1114</v>
      </c>
      <c r="E1300">
        <v>57</v>
      </c>
    </row>
    <row r="1301" spans="1:5" ht="13.5" customHeight="1">
      <c r="A1301">
        <v>255</v>
      </c>
      <c r="B1301" t="str">
        <f t="shared" si="20"/>
        <v>255---58</v>
      </c>
      <c r="C1301" t="s">
        <v>5929</v>
      </c>
      <c r="D1301" t="s">
        <v>813</v>
      </c>
      <c r="E1301">
        <v>58</v>
      </c>
    </row>
    <row r="1302" spans="1:5" ht="13.5" customHeight="1">
      <c r="A1302">
        <v>255</v>
      </c>
      <c r="B1302" t="str">
        <f t="shared" si="20"/>
        <v>255---59</v>
      </c>
      <c r="C1302" t="s">
        <v>5947</v>
      </c>
      <c r="D1302" t="s">
        <v>884</v>
      </c>
      <c r="E1302">
        <v>59</v>
      </c>
    </row>
    <row r="1303" spans="1:5" ht="13.5" customHeight="1">
      <c r="A1303">
        <v>255</v>
      </c>
      <c r="B1303" t="str">
        <f t="shared" si="20"/>
        <v>255---60</v>
      </c>
      <c r="C1303" t="s">
        <v>5948</v>
      </c>
      <c r="D1303" t="s">
        <v>886</v>
      </c>
      <c r="E1303">
        <v>60</v>
      </c>
    </row>
    <row r="1304" spans="1:5" ht="13.5" customHeight="1">
      <c r="A1304">
        <v>255</v>
      </c>
      <c r="B1304" t="str">
        <f t="shared" si="20"/>
        <v>255---61</v>
      </c>
      <c r="C1304" t="s">
        <v>5967</v>
      </c>
      <c r="D1304" t="s">
        <v>986</v>
      </c>
      <c r="E1304">
        <v>61</v>
      </c>
    </row>
    <row r="1305" spans="1:5" ht="13.5" customHeight="1">
      <c r="A1305">
        <v>255</v>
      </c>
      <c r="B1305" t="str">
        <f t="shared" si="20"/>
        <v>255---62</v>
      </c>
      <c r="C1305" t="s">
        <v>5968</v>
      </c>
      <c r="D1305" t="s">
        <v>988</v>
      </c>
      <c r="E1305">
        <v>62</v>
      </c>
    </row>
    <row r="1306" spans="1:5" ht="13.5" customHeight="1">
      <c r="A1306">
        <v>255</v>
      </c>
      <c r="B1306" t="str">
        <f t="shared" si="20"/>
        <v>255---63</v>
      </c>
      <c r="C1306" t="s">
        <v>5961</v>
      </c>
      <c r="D1306" t="s">
        <v>935</v>
      </c>
      <c r="E1306">
        <v>63</v>
      </c>
    </row>
    <row r="1307" spans="1:5" ht="13.5" customHeight="1">
      <c r="A1307">
        <v>255</v>
      </c>
      <c r="B1307" t="str">
        <f t="shared" si="20"/>
        <v>255---64</v>
      </c>
      <c r="C1307" t="s">
        <v>5982</v>
      </c>
      <c r="D1307" t="s">
        <v>1125</v>
      </c>
      <c r="E1307">
        <v>64</v>
      </c>
    </row>
    <row r="1308" spans="1:5" ht="13.5" customHeight="1">
      <c r="A1308">
        <v>255</v>
      </c>
      <c r="B1308" t="str">
        <f t="shared" si="20"/>
        <v>255---65</v>
      </c>
      <c r="C1308" t="s">
        <v>5930</v>
      </c>
      <c r="D1308" t="s">
        <v>821</v>
      </c>
      <c r="E1308">
        <v>65</v>
      </c>
    </row>
    <row r="1309" spans="1:5" ht="13.5" customHeight="1">
      <c r="A1309">
        <v>255</v>
      </c>
      <c r="B1309" t="str">
        <f t="shared" si="20"/>
        <v>255---66</v>
      </c>
      <c r="C1309" t="s">
        <v>5914</v>
      </c>
      <c r="D1309" t="s">
        <v>785</v>
      </c>
      <c r="E1309">
        <v>66</v>
      </c>
    </row>
    <row r="1310" spans="1:5" ht="13.5" customHeight="1">
      <c r="A1310">
        <v>255</v>
      </c>
      <c r="B1310" t="str">
        <f t="shared" si="20"/>
        <v>255---67</v>
      </c>
      <c r="C1310" t="s">
        <v>5983</v>
      </c>
      <c r="D1310" t="s">
        <v>1023</v>
      </c>
      <c r="E1310">
        <v>67</v>
      </c>
    </row>
    <row r="1311" spans="1:5" ht="13.5" customHeight="1">
      <c r="A1311">
        <v>255</v>
      </c>
      <c r="B1311" t="str">
        <f t="shared" si="20"/>
        <v>255---68</v>
      </c>
      <c r="C1311" t="s">
        <v>5915</v>
      </c>
      <c r="D1311" t="s">
        <v>772</v>
      </c>
      <c r="E1311">
        <v>68</v>
      </c>
    </row>
    <row r="1312" spans="1:5" ht="13.5" customHeight="1">
      <c r="A1312">
        <v>255</v>
      </c>
      <c r="B1312" t="str">
        <f t="shared" si="20"/>
        <v>255---69</v>
      </c>
      <c r="C1312" t="s">
        <v>5977</v>
      </c>
      <c r="D1312" t="s">
        <v>1069</v>
      </c>
      <c r="E1312">
        <v>69</v>
      </c>
    </row>
    <row r="1313" spans="1:5" ht="13.5" customHeight="1">
      <c r="A1313">
        <v>255</v>
      </c>
      <c r="B1313" t="str">
        <f t="shared" si="20"/>
        <v>255---70</v>
      </c>
      <c r="C1313" t="s">
        <v>5917</v>
      </c>
      <c r="D1313" t="s">
        <v>789</v>
      </c>
      <c r="E1313">
        <v>70</v>
      </c>
    </row>
    <row r="1314" spans="1:5" ht="13.5" customHeight="1">
      <c r="A1314">
        <v>255</v>
      </c>
      <c r="B1314" t="str">
        <f t="shared" si="20"/>
        <v>255---71</v>
      </c>
      <c r="C1314" t="s">
        <v>5918</v>
      </c>
      <c r="D1314" t="s">
        <v>770</v>
      </c>
      <c r="E1314">
        <v>71</v>
      </c>
    </row>
    <row r="1315" spans="1:5" ht="13.5" customHeight="1">
      <c r="A1315">
        <v>255</v>
      </c>
      <c r="B1315" t="str">
        <f t="shared" si="20"/>
        <v>255---72</v>
      </c>
      <c r="C1315" t="s">
        <v>5962</v>
      </c>
      <c r="D1315" t="s">
        <v>1174</v>
      </c>
      <c r="E1315">
        <v>72</v>
      </c>
    </row>
    <row r="1316" spans="1:5" ht="13.5" customHeight="1">
      <c r="A1316">
        <v>255</v>
      </c>
      <c r="B1316" t="str">
        <f t="shared" si="20"/>
        <v>255---73</v>
      </c>
      <c r="C1316" t="s">
        <v>5971</v>
      </c>
      <c r="D1316" t="s">
        <v>1058</v>
      </c>
      <c r="E1316">
        <v>73</v>
      </c>
    </row>
    <row r="1317" spans="1:5" ht="13.5" customHeight="1">
      <c r="A1317">
        <v>255</v>
      </c>
      <c r="B1317" t="str">
        <f t="shared" si="20"/>
        <v>255---74</v>
      </c>
      <c r="C1317" t="s">
        <v>5931</v>
      </c>
      <c r="D1317" t="s">
        <v>1044</v>
      </c>
      <c r="E1317">
        <v>74</v>
      </c>
    </row>
    <row r="1318" spans="1:5" ht="13.5" customHeight="1">
      <c r="A1318">
        <v>255</v>
      </c>
      <c r="B1318" t="str">
        <f t="shared" si="20"/>
        <v>255---75</v>
      </c>
      <c r="C1318" t="s">
        <v>5963</v>
      </c>
      <c r="D1318" t="s">
        <v>937</v>
      </c>
      <c r="E1318">
        <v>75</v>
      </c>
    </row>
    <row r="1319" spans="1:5" ht="13.5" customHeight="1">
      <c r="A1319">
        <v>255</v>
      </c>
      <c r="B1319" t="str">
        <f t="shared" si="20"/>
        <v>255---76</v>
      </c>
      <c r="C1319" t="s">
        <v>5972</v>
      </c>
      <c r="D1319" t="s">
        <v>979</v>
      </c>
      <c r="E1319">
        <v>76</v>
      </c>
    </row>
    <row r="1320" spans="1:5" ht="13.5" customHeight="1">
      <c r="A1320">
        <v>255</v>
      </c>
      <c r="B1320" t="str">
        <f t="shared" si="20"/>
        <v>255---77</v>
      </c>
      <c r="C1320" t="s">
        <v>5984</v>
      </c>
      <c r="D1320" t="s">
        <v>1232</v>
      </c>
      <c r="E1320">
        <v>77</v>
      </c>
    </row>
    <row r="1321" spans="1:5" ht="13.5" customHeight="1">
      <c r="A1321">
        <v>255</v>
      </c>
      <c r="B1321" t="str">
        <f t="shared" si="20"/>
        <v>255---78</v>
      </c>
      <c r="C1321" t="s">
        <v>5985</v>
      </c>
      <c r="D1321" t="s">
        <v>1159</v>
      </c>
      <c r="E1321">
        <v>78</v>
      </c>
    </row>
    <row r="1322" spans="1:5" ht="13.5" customHeight="1">
      <c r="A1322">
        <v>255</v>
      </c>
      <c r="B1322" t="str">
        <f t="shared" si="20"/>
        <v>255---79</v>
      </c>
      <c r="C1322" t="s">
        <v>5986</v>
      </c>
      <c r="D1322" t="s">
        <v>1126</v>
      </c>
      <c r="E1322">
        <v>79</v>
      </c>
    </row>
    <row r="1323" spans="1:5" ht="13.5" customHeight="1">
      <c r="A1323">
        <v>255</v>
      </c>
      <c r="B1323" t="str">
        <f t="shared" si="20"/>
        <v>255---80</v>
      </c>
      <c r="C1323" t="s">
        <v>5979</v>
      </c>
      <c r="D1323" t="s">
        <v>1071</v>
      </c>
      <c r="E1323">
        <v>80</v>
      </c>
    </row>
    <row r="1324" spans="1:5" ht="13.5" customHeight="1">
      <c r="A1324">
        <v>255</v>
      </c>
      <c r="B1324" t="str">
        <f t="shared" si="20"/>
        <v>255---81</v>
      </c>
      <c r="C1324" t="s">
        <v>5954</v>
      </c>
      <c r="D1324" t="s">
        <v>1166</v>
      </c>
      <c r="E1324">
        <v>81</v>
      </c>
    </row>
    <row r="1325" spans="1:5" ht="13.5" customHeight="1">
      <c r="A1325">
        <v>255</v>
      </c>
      <c r="B1325" t="str">
        <f t="shared" si="20"/>
        <v>255---82</v>
      </c>
      <c r="C1325" t="s">
        <v>5987</v>
      </c>
      <c r="D1325" t="s">
        <v>1249</v>
      </c>
      <c r="E1325">
        <v>82</v>
      </c>
    </row>
    <row r="1326" spans="1:5" ht="13.5" customHeight="1">
      <c r="A1326">
        <v>255</v>
      </c>
      <c r="B1326" t="str">
        <f t="shared" si="20"/>
        <v>255---83</v>
      </c>
      <c r="C1326" t="s">
        <v>5923</v>
      </c>
      <c r="D1326" t="s">
        <v>766</v>
      </c>
      <c r="E1326">
        <v>83</v>
      </c>
    </row>
    <row r="1327" spans="1:5" ht="13.5" customHeight="1">
      <c r="A1327">
        <v>255</v>
      </c>
      <c r="B1327" t="str">
        <f t="shared" si="20"/>
        <v>255---84</v>
      </c>
      <c r="C1327" t="s">
        <v>5980</v>
      </c>
      <c r="D1327" t="s">
        <v>1124</v>
      </c>
      <c r="E1327">
        <v>84</v>
      </c>
    </row>
    <row r="1328" spans="1:5" ht="13.5" customHeight="1">
      <c r="A1328">
        <v>255</v>
      </c>
      <c r="B1328" t="str">
        <f t="shared" si="20"/>
        <v>255---85</v>
      </c>
      <c r="C1328" t="s">
        <v>5981</v>
      </c>
      <c r="D1328" t="s">
        <v>1225</v>
      </c>
      <c r="E1328">
        <v>85</v>
      </c>
    </row>
    <row r="1329" spans="1:5" ht="13.5" customHeight="1">
      <c r="A1329">
        <v>255</v>
      </c>
      <c r="B1329" t="str">
        <f t="shared" si="20"/>
        <v>255---86</v>
      </c>
      <c r="C1329" t="s">
        <v>5924</v>
      </c>
      <c r="D1329" t="s">
        <v>726</v>
      </c>
      <c r="E1329">
        <v>86</v>
      </c>
    </row>
    <row r="1330" spans="1:5" ht="13.5" customHeight="1">
      <c r="A1330">
        <v>255</v>
      </c>
      <c r="B1330" t="str">
        <f t="shared" si="20"/>
        <v>255---87</v>
      </c>
      <c r="C1330" t="s">
        <v>5976</v>
      </c>
      <c r="D1330" t="s">
        <v>1162</v>
      </c>
      <c r="E1330">
        <v>87</v>
      </c>
    </row>
    <row r="1331" spans="1:5" ht="13.5" customHeight="1">
      <c r="A1331">
        <v>255</v>
      </c>
      <c r="B1331" t="str">
        <f t="shared" si="20"/>
        <v>255---88</v>
      </c>
      <c r="C1331" t="s">
        <v>5988</v>
      </c>
      <c r="D1331" t="s">
        <v>1133</v>
      </c>
      <c r="E1331">
        <v>88</v>
      </c>
    </row>
    <row r="1332" spans="1:5" ht="13.5" customHeight="1">
      <c r="A1332">
        <v>256</v>
      </c>
      <c r="B1332" t="str">
        <f t="shared" si="20"/>
        <v>256---1</v>
      </c>
      <c r="C1332" t="s">
        <v>4216</v>
      </c>
      <c r="D1332" t="s">
        <v>1120</v>
      </c>
      <c r="E1332">
        <v>1</v>
      </c>
    </row>
    <row r="1333" spans="1:5" ht="13.5" customHeight="1">
      <c r="A1333">
        <v>256</v>
      </c>
      <c r="B1333" t="str">
        <f t="shared" si="20"/>
        <v>256---2</v>
      </c>
      <c r="C1333" t="s">
        <v>4216</v>
      </c>
      <c r="D1333" t="s">
        <v>1346</v>
      </c>
      <c r="E1333">
        <v>2</v>
      </c>
    </row>
    <row r="1334" spans="1:5" ht="13.5" customHeight="1">
      <c r="A1334">
        <v>256</v>
      </c>
      <c r="B1334" t="str">
        <f t="shared" si="20"/>
        <v>256---3</v>
      </c>
      <c r="C1334" t="s">
        <v>4216</v>
      </c>
      <c r="D1334" t="s">
        <v>1066</v>
      </c>
      <c r="E1334">
        <v>3</v>
      </c>
    </row>
    <row r="1335" spans="1:5" ht="13.5" customHeight="1">
      <c r="A1335">
        <v>256</v>
      </c>
      <c r="B1335" t="str">
        <f t="shared" si="20"/>
        <v>256---4</v>
      </c>
      <c r="C1335" t="s">
        <v>4216</v>
      </c>
      <c r="D1335" t="s">
        <v>1058</v>
      </c>
      <c r="E1335">
        <v>4</v>
      </c>
    </row>
    <row r="1336" spans="1:5" ht="13.5" customHeight="1">
      <c r="A1336">
        <v>256</v>
      </c>
      <c r="B1336" t="str">
        <f t="shared" si="20"/>
        <v>256---5</v>
      </c>
      <c r="C1336" t="s">
        <v>4216</v>
      </c>
      <c r="D1336" t="s">
        <v>779</v>
      </c>
      <c r="E1336">
        <v>5</v>
      </c>
    </row>
    <row r="1337" spans="1:5" ht="13.5" customHeight="1">
      <c r="A1337">
        <v>256</v>
      </c>
      <c r="B1337" t="str">
        <f t="shared" si="20"/>
        <v>256---6</v>
      </c>
      <c r="C1337" t="s">
        <v>4216</v>
      </c>
      <c r="D1337" t="s">
        <v>1124</v>
      </c>
      <c r="E1337">
        <v>6</v>
      </c>
    </row>
    <row r="1338" spans="1:5" ht="13.5" customHeight="1">
      <c r="A1338">
        <v>256</v>
      </c>
      <c r="B1338" t="str">
        <f t="shared" si="20"/>
        <v>256---7</v>
      </c>
      <c r="C1338" t="s">
        <v>4216</v>
      </c>
      <c r="D1338" t="s">
        <v>1123</v>
      </c>
      <c r="E1338">
        <v>7</v>
      </c>
    </row>
    <row r="1339" spans="1:5" ht="13.5" customHeight="1">
      <c r="A1339">
        <v>256</v>
      </c>
      <c r="B1339" t="str">
        <f t="shared" si="20"/>
        <v>256---8</v>
      </c>
      <c r="C1339" t="s">
        <v>4216</v>
      </c>
      <c r="D1339" t="s">
        <v>1132</v>
      </c>
      <c r="E1339">
        <v>8</v>
      </c>
    </row>
    <row r="1340" spans="1:5" ht="13.5" customHeight="1">
      <c r="A1340">
        <v>256</v>
      </c>
      <c r="B1340" t="str">
        <f t="shared" si="20"/>
        <v>256---9</v>
      </c>
      <c r="C1340" t="s">
        <v>4216</v>
      </c>
      <c r="D1340" t="s">
        <v>6239</v>
      </c>
      <c r="E1340">
        <v>9</v>
      </c>
    </row>
    <row r="1341" spans="1:5" ht="13.5" customHeight="1">
      <c r="A1341">
        <v>256</v>
      </c>
      <c r="B1341" t="str">
        <f t="shared" si="20"/>
        <v>256---10</v>
      </c>
      <c r="C1341" t="s">
        <v>4216</v>
      </c>
      <c r="D1341" t="s">
        <v>1125</v>
      </c>
      <c r="E1341">
        <v>10</v>
      </c>
    </row>
    <row r="1342" spans="1:5" ht="13.5" customHeight="1">
      <c r="A1342">
        <v>256</v>
      </c>
      <c r="B1342" t="str">
        <f t="shared" si="20"/>
        <v>256---11</v>
      </c>
      <c r="C1342" t="s">
        <v>4216</v>
      </c>
      <c r="D1342" t="s">
        <v>1127</v>
      </c>
      <c r="E1342">
        <v>11</v>
      </c>
    </row>
    <row r="1343" spans="1:5" ht="13.5" customHeight="1">
      <c r="A1343">
        <v>256</v>
      </c>
      <c r="B1343" t="str">
        <f t="shared" si="20"/>
        <v>256---12</v>
      </c>
      <c r="C1343" t="s">
        <v>4216</v>
      </c>
      <c r="D1343" t="s">
        <v>1129</v>
      </c>
      <c r="E1343">
        <v>12</v>
      </c>
    </row>
    <row r="1344" spans="1:5" ht="13.5" customHeight="1">
      <c r="A1344">
        <v>256</v>
      </c>
      <c r="B1344" t="str">
        <f t="shared" si="20"/>
        <v>256---13</v>
      </c>
      <c r="C1344" t="s">
        <v>4216</v>
      </c>
      <c r="D1344" t="s">
        <v>1130</v>
      </c>
      <c r="E1344">
        <v>13</v>
      </c>
    </row>
    <row r="1345" spans="1:5" ht="13.5" customHeight="1">
      <c r="A1345">
        <v>256</v>
      </c>
      <c r="B1345" t="str">
        <f t="shared" si="20"/>
        <v>256---14</v>
      </c>
      <c r="C1345" t="s">
        <v>4216</v>
      </c>
      <c r="D1345" t="s">
        <v>1121</v>
      </c>
      <c r="E1345">
        <v>14</v>
      </c>
    </row>
    <row r="1346" spans="1:5" ht="13.5" customHeight="1">
      <c r="A1346">
        <v>256</v>
      </c>
      <c r="B1346" t="str">
        <f t="shared" si="20"/>
        <v>256---15</v>
      </c>
      <c r="C1346" t="s">
        <v>4216</v>
      </c>
      <c r="D1346" t="s">
        <v>1126</v>
      </c>
      <c r="E1346">
        <v>15</v>
      </c>
    </row>
    <row r="1347" spans="1:5" ht="13.5" customHeight="1">
      <c r="A1347">
        <v>256</v>
      </c>
      <c r="B1347" t="str">
        <f t="shared" ref="B1347:B1410" si="21">A1347&amp;"---"&amp;E1347</f>
        <v>256---16</v>
      </c>
      <c r="C1347" t="s">
        <v>4216</v>
      </c>
      <c r="D1347" t="s">
        <v>1128</v>
      </c>
      <c r="E1347">
        <v>16</v>
      </c>
    </row>
    <row r="1348" spans="1:5" ht="13.5" customHeight="1">
      <c r="A1348">
        <v>256</v>
      </c>
      <c r="B1348" t="str">
        <f t="shared" si="21"/>
        <v>256---17</v>
      </c>
      <c r="C1348" t="s">
        <v>4216</v>
      </c>
      <c r="D1348" t="s">
        <v>1131</v>
      </c>
      <c r="E1348">
        <v>17</v>
      </c>
    </row>
    <row r="1349" spans="1:5" ht="13.5" customHeight="1">
      <c r="A1349">
        <v>256</v>
      </c>
      <c r="B1349" t="str">
        <f t="shared" si="21"/>
        <v>256---18</v>
      </c>
      <c r="C1349" t="s">
        <v>4216</v>
      </c>
      <c r="D1349" t="s">
        <v>1135</v>
      </c>
      <c r="E1349">
        <v>18</v>
      </c>
    </row>
    <row r="1350" spans="1:5" ht="13.5" customHeight="1">
      <c r="A1350">
        <v>256</v>
      </c>
      <c r="B1350" t="str">
        <f t="shared" si="21"/>
        <v>256---19</v>
      </c>
      <c r="C1350" t="s">
        <v>4216</v>
      </c>
      <c r="D1350" t="s">
        <v>1119</v>
      </c>
      <c r="E1350">
        <v>19</v>
      </c>
    </row>
    <row r="1351" spans="1:5" ht="13.5" customHeight="1">
      <c r="A1351">
        <v>256</v>
      </c>
      <c r="B1351" t="str">
        <f t="shared" si="21"/>
        <v>256---20</v>
      </c>
      <c r="C1351" t="s">
        <v>4216</v>
      </c>
      <c r="D1351" t="s">
        <v>1321</v>
      </c>
      <c r="E1351">
        <v>20</v>
      </c>
    </row>
    <row r="1352" spans="1:5" ht="13.5" customHeight="1">
      <c r="A1352">
        <v>256</v>
      </c>
      <c r="B1352" t="str">
        <f t="shared" si="21"/>
        <v>256---21</v>
      </c>
      <c r="C1352" t="s">
        <v>4216</v>
      </c>
      <c r="D1352" t="s">
        <v>714</v>
      </c>
      <c r="E1352">
        <v>21</v>
      </c>
    </row>
    <row r="1353" spans="1:5" ht="13.5" customHeight="1">
      <c r="A1353">
        <v>256</v>
      </c>
      <c r="B1353" t="str">
        <f t="shared" si="21"/>
        <v>256---22</v>
      </c>
      <c r="C1353" t="s">
        <v>4216</v>
      </c>
      <c r="D1353" t="s">
        <v>1075</v>
      </c>
      <c r="E1353">
        <v>22</v>
      </c>
    </row>
    <row r="1354" spans="1:5" ht="13.5" customHeight="1">
      <c r="A1354">
        <v>256</v>
      </c>
      <c r="B1354" t="str">
        <f t="shared" si="21"/>
        <v>256---23</v>
      </c>
      <c r="C1354" t="s">
        <v>5928</v>
      </c>
      <c r="D1354" t="s">
        <v>1254</v>
      </c>
      <c r="E1354">
        <v>23</v>
      </c>
    </row>
    <row r="1355" spans="1:5" ht="13.5" customHeight="1">
      <c r="A1355">
        <v>256</v>
      </c>
      <c r="B1355" t="str">
        <f t="shared" si="21"/>
        <v>256---24</v>
      </c>
      <c r="C1355" t="s">
        <v>727</v>
      </c>
      <c r="D1355" t="s">
        <v>1308</v>
      </c>
      <c r="E1355">
        <v>24</v>
      </c>
    </row>
    <row r="1356" spans="1:5" ht="13.5" customHeight="1">
      <c r="A1356">
        <v>256</v>
      </c>
      <c r="B1356" t="str">
        <f t="shared" si="21"/>
        <v>256---25</v>
      </c>
      <c r="C1356" t="s">
        <v>1070</v>
      </c>
      <c r="D1356" t="s">
        <v>1219</v>
      </c>
      <c r="E1356">
        <v>25</v>
      </c>
    </row>
    <row r="1357" spans="1:5" ht="13.5" customHeight="1">
      <c r="A1357">
        <v>256</v>
      </c>
      <c r="B1357" t="str">
        <f t="shared" si="21"/>
        <v>256---26</v>
      </c>
      <c r="C1357" t="s">
        <v>1072</v>
      </c>
      <c r="D1357" t="s">
        <v>1220</v>
      </c>
      <c r="E1357">
        <v>26</v>
      </c>
    </row>
    <row r="1358" spans="1:5" ht="13.5" customHeight="1">
      <c r="A1358">
        <v>256</v>
      </c>
      <c r="B1358" t="str">
        <f t="shared" si="21"/>
        <v>256---27</v>
      </c>
      <c r="C1358" t="s">
        <v>795</v>
      </c>
      <c r="D1358" t="s">
        <v>1062</v>
      </c>
      <c r="E1358">
        <v>27</v>
      </c>
    </row>
    <row r="1359" spans="1:5" ht="13.5" customHeight="1">
      <c r="A1359">
        <v>256</v>
      </c>
      <c r="B1359" t="str">
        <f t="shared" si="21"/>
        <v>256---28</v>
      </c>
      <c r="C1359" t="s">
        <v>1017</v>
      </c>
      <c r="D1359" t="s">
        <v>796</v>
      </c>
      <c r="E1359">
        <v>28</v>
      </c>
    </row>
    <row r="1360" spans="1:5" ht="13.5" customHeight="1">
      <c r="A1360">
        <v>256</v>
      </c>
      <c r="B1360" t="str">
        <f t="shared" si="21"/>
        <v>256---29</v>
      </c>
      <c r="C1360" t="s">
        <v>731</v>
      </c>
      <c r="D1360" t="s">
        <v>800</v>
      </c>
      <c r="E1360">
        <v>29</v>
      </c>
    </row>
    <row r="1361" spans="1:5" ht="13.5" customHeight="1">
      <c r="A1361">
        <v>256</v>
      </c>
      <c r="B1361" t="str">
        <f t="shared" si="21"/>
        <v>256---30</v>
      </c>
      <c r="C1361" t="s">
        <v>733</v>
      </c>
      <c r="D1361" t="s">
        <v>781</v>
      </c>
      <c r="E1361">
        <v>30</v>
      </c>
    </row>
    <row r="1362" spans="1:5" ht="13.5" customHeight="1">
      <c r="A1362">
        <v>256</v>
      </c>
      <c r="B1362" t="str">
        <f t="shared" si="21"/>
        <v>256---31</v>
      </c>
      <c r="C1362" t="s">
        <v>735</v>
      </c>
      <c r="D1362" t="s">
        <v>744</v>
      </c>
      <c r="E1362">
        <v>31</v>
      </c>
    </row>
    <row r="1363" spans="1:5" ht="13.5" customHeight="1">
      <c r="A1363">
        <v>256</v>
      </c>
      <c r="B1363" t="str">
        <f t="shared" si="21"/>
        <v>256---32</v>
      </c>
      <c r="C1363" t="s">
        <v>887</v>
      </c>
      <c r="D1363" t="s">
        <v>992</v>
      </c>
      <c r="E1363">
        <v>32</v>
      </c>
    </row>
    <row r="1364" spans="1:5" ht="13.5" customHeight="1">
      <c r="A1364">
        <v>256</v>
      </c>
      <c r="B1364" t="str">
        <f t="shared" si="21"/>
        <v>256---33</v>
      </c>
      <c r="C1364" t="s">
        <v>797</v>
      </c>
      <c r="D1364" t="s">
        <v>1081</v>
      </c>
      <c r="E1364">
        <v>33</v>
      </c>
    </row>
    <row r="1365" spans="1:5" ht="13.5" customHeight="1">
      <c r="A1365">
        <v>256</v>
      </c>
      <c r="B1365" t="str">
        <f t="shared" si="21"/>
        <v>256---34</v>
      </c>
      <c r="C1365" t="s">
        <v>739</v>
      </c>
      <c r="D1365" t="s">
        <v>736</v>
      </c>
      <c r="E1365">
        <v>34</v>
      </c>
    </row>
    <row r="1366" spans="1:5" ht="13.5" customHeight="1">
      <c r="A1366">
        <v>256</v>
      </c>
      <c r="B1366" t="str">
        <f t="shared" si="21"/>
        <v>256---35</v>
      </c>
      <c r="C1366" t="s">
        <v>888</v>
      </c>
      <c r="D1366" t="s">
        <v>1073</v>
      </c>
      <c r="E1366">
        <v>35</v>
      </c>
    </row>
    <row r="1367" spans="1:5" ht="13.5" customHeight="1">
      <c r="A1367">
        <v>256</v>
      </c>
      <c r="B1367" t="str">
        <f t="shared" si="21"/>
        <v>256---36</v>
      </c>
      <c r="C1367" t="s">
        <v>858</v>
      </c>
      <c r="D1367" t="s">
        <v>740</v>
      </c>
      <c r="E1367">
        <v>36</v>
      </c>
    </row>
    <row r="1368" spans="1:5" ht="13.5" customHeight="1">
      <c r="A1368">
        <v>256</v>
      </c>
      <c r="B1368" t="str">
        <f t="shared" si="21"/>
        <v>256---37</v>
      </c>
      <c r="C1368" t="s">
        <v>743</v>
      </c>
      <c r="D1368" t="s">
        <v>754</v>
      </c>
      <c r="E1368">
        <v>37</v>
      </c>
    </row>
    <row r="1369" spans="1:5" ht="13.5" customHeight="1">
      <c r="A1369">
        <v>256</v>
      </c>
      <c r="B1369" t="str">
        <f t="shared" si="21"/>
        <v>256---38</v>
      </c>
      <c r="C1369" t="s">
        <v>987</v>
      </c>
      <c r="D1369" t="s">
        <v>1263</v>
      </c>
      <c r="E1369">
        <v>38</v>
      </c>
    </row>
    <row r="1370" spans="1:5" ht="13.5" customHeight="1">
      <c r="A1370">
        <v>256</v>
      </c>
      <c r="B1370" t="str">
        <f t="shared" si="21"/>
        <v>256---39</v>
      </c>
      <c r="C1370" t="s">
        <v>989</v>
      </c>
      <c r="D1370" t="s">
        <v>738</v>
      </c>
      <c r="E1370">
        <v>39</v>
      </c>
    </row>
    <row r="1371" spans="1:5" ht="13.5" customHeight="1">
      <c r="A1371">
        <v>256</v>
      </c>
      <c r="B1371" t="str">
        <f t="shared" si="21"/>
        <v>256---40</v>
      </c>
      <c r="C1371" t="s">
        <v>747</v>
      </c>
      <c r="D1371" t="s">
        <v>1154</v>
      </c>
      <c r="E1371">
        <v>40</v>
      </c>
    </row>
    <row r="1372" spans="1:5" ht="13.5" customHeight="1">
      <c r="A1372">
        <v>256</v>
      </c>
      <c r="B1372" t="str">
        <f t="shared" si="21"/>
        <v>256---41</v>
      </c>
      <c r="C1372" t="s">
        <v>936</v>
      </c>
      <c r="D1372" t="s">
        <v>779</v>
      </c>
      <c r="E1372">
        <v>41</v>
      </c>
    </row>
    <row r="1373" spans="1:5" ht="13.5" customHeight="1">
      <c r="A1373">
        <v>256</v>
      </c>
      <c r="B1373" t="str">
        <f t="shared" si="21"/>
        <v>256---42</v>
      </c>
      <c r="C1373" t="s">
        <v>819</v>
      </c>
      <c r="D1373" t="s">
        <v>756</v>
      </c>
      <c r="E1373">
        <v>42</v>
      </c>
    </row>
    <row r="1374" spans="1:5" ht="13.5" customHeight="1">
      <c r="A1374">
        <v>256</v>
      </c>
      <c r="B1374" t="str">
        <f t="shared" si="21"/>
        <v>256---43</v>
      </c>
      <c r="C1374" t="s">
        <v>1074</v>
      </c>
      <c r="D1374" t="s">
        <v>880</v>
      </c>
      <c r="E1374">
        <v>43</v>
      </c>
    </row>
    <row r="1375" spans="1:5" ht="13.5" customHeight="1">
      <c r="A1375">
        <v>256</v>
      </c>
      <c r="B1375" t="str">
        <f t="shared" si="21"/>
        <v>256---44</v>
      </c>
      <c r="C1375" t="s">
        <v>1019</v>
      </c>
      <c r="D1375" t="s">
        <v>734</v>
      </c>
      <c r="E1375">
        <v>44</v>
      </c>
    </row>
    <row r="1376" spans="1:5" ht="13.5" customHeight="1">
      <c r="A1376">
        <v>256</v>
      </c>
      <c r="B1376" t="str">
        <f t="shared" si="21"/>
        <v>256---45</v>
      </c>
      <c r="C1376" t="s">
        <v>824</v>
      </c>
      <c r="D1376" t="s">
        <v>752</v>
      </c>
      <c r="E1376">
        <v>45</v>
      </c>
    </row>
    <row r="1377" spans="1:5" ht="13.5" customHeight="1">
      <c r="A1377">
        <v>256</v>
      </c>
      <c r="B1377" t="str">
        <f t="shared" si="21"/>
        <v>256---46</v>
      </c>
      <c r="C1377" t="s">
        <v>1005</v>
      </c>
      <c r="D1377" t="s">
        <v>1105</v>
      </c>
      <c r="E1377">
        <v>46</v>
      </c>
    </row>
    <row r="1378" spans="1:5" ht="13.5" customHeight="1">
      <c r="A1378">
        <v>256</v>
      </c>
      <c r="B1378" t="str">
        <f t="shared" si="21"/>
        <v>256---47</v>
      </c>
      <c r="C1378" t="s">
        <v>828</v>
      </c>
      <c r="D1378" t="s">
        <v>818</v>
      </c>
      <c r="E1378">
        <v>47</v>
      </c>
    </row>
    <row r="1379" spans="1:5" ht="13.5" customHeight="1">
      <c r="A1379">
        <v>256</v>
      </c>
      <c r="B1379" t="str">
        <f t="shared" si="21"/>
        <v>256---48</v>
      </c>
      <c r="C1379" t="s">
        <v>755</v>
      </c>
      <c r="D1379" t="s">
        <v>1146</v>
      </c>
      <c r="E1379">
        <v>48</v>
      </c>
    </row>
    <row r="1380" spans="1:5" ht="13.5" customHeight="1">
      <c r="A1380">
        <v>256</v>
      </c>
      <c r="B1380" t="str">
        <f t="shared" si="21"/>
        <v>256---49</v>
      </c>
      <c r="C1380" t="s">
        <v>1197</v>
      </c>
      <c r="D1380" t="s">
        <v>1137</v>
      </c>
      <c r="E1380">
        <v>49</v>
      </c>
    </row>
    <row r="1381" spans="1:5" ht="13.5" customHeight="1">
      <c r="A1381">
        <v>256</v>
      </c>
      <c r="B1381" t="str">
        <f t="shared" si="21"/>
        <v>256---50</v>
      </c>
      <c r="C1381" t="s">
        <v>862</v>
      </c>
      <c r="D1381" t="s">
        <v>1261</v>
      </c>
      <c r="E1381">
        <v>50</v>
      </c>
    </row>
    <row r="1382" spans="1:5" ht="13.5" customHeight="1">
      <c r="A1382">
        <v>256</v>
      </c>
      <c r="B1382" t="str">
        <f t="shared" si="21"/>
        <v>256---51</v>
      </c>
      <c r="C1382" t="s">
        <v>866</v>
      </c>
      <c r="D1382" t="s">
        <v>831</v>
      </c>
      <c r="E1382">
        <v>51</v>
      </c>
    </row>
    <row r="1383" spans="1:5" ht="13.5" customHeight="1">
      <c r="A1383">
        <v>256</v>
      </c>
      <c r="B1383" t="str">
        <f t="shared" si="21"/>
        <v>256---52</v>
      </c>
      <c r="C1383" t="s">
        <v>1009</v>
      </c>
      <c r="D1383" t="s">
        <v>1340</v>
      </c>
      <c r="E1383">
        <v>52</v>
      </c>
    </row>
    <row r="1384" spans="1:5" ht="13.5" customHeight="1">
      <c r="A1384">
        <v>256</v>
      </c>
      <c r="B1384" t="str">
        <f t="shared" si="21"/>
        <v>256---53</v>
      </c>
      <c r="C1384" t="s">
        <v>1102</v>
      </c>
      <c r="D1384" t="s">
        <v>1190</v>
      </c>
      <c r="E1384">
        <v>53</v>
      </c>
    </row>
    <row r="1385" spans="1:5" ht="13.5" customHeight="1">
      <c r="A1385">
        <v>256</v>
      </c>
      <c r="B1385" t="str">
        <f t="shared" si="21"/>
        <v>256---54</v>
      </c>
      <c r="C1385" t="s">
        <v>868</v>
      </c>
      <c r="D1385" t="s">
        <v>758</v>
      </c>
      <c r="E1385">
        <v>54</v>
      </c>
    </row>
    <row r="1386" spans="1:5" ht="13.5" customHeight="1">
      <c r="A1386">
        <v>256</v>
      </c>
      <c r="B1386" t="str">
        <f t="shared" si="21"/>
        <v>256---55</v>
      </c>
      <c r="C1386" t="s">
        <v>1098</v>
      </c>
      <c r="D1386" t="s">
        <v>1206</v>
      </c>
      <c r="E1386">
        <v>55</v>
      </c>
    </row>
    <row r="1387" spans="1:5" ht="13.5" customHeight="1">
      <c r="A1387">
        <v>256</v>
      </c>
      <c r="B1387" t="str">
        <f t="shared" si="21"/>
        <v>256---56</v>
      </c>
      <c r="C1387" t="s">
        <v>769</v>
      </c>
      <c r="D1387" t="s">
        <v>1325</v>
      </c>
      <c r="E1387">
        <v>56</v>
      </c>
    </row>
    <row r="1388" spans="1:5" ht="13.5" customHeight="1">
      <c r="A1388">
        <v>256</v>
      </c>
      <c r="B1388" t="str">
        <f t="shared" si="21"/>
        <v>256---57</v>
      </c>
      <c r="C1388" t="s">
        <v>950</v>
      </c>
      <c r="D1388" t="s">
        <v>1140</v>
      </c>
      <c r="E1388">
        <v>57</v>
      </c>
    </row>
    <row r="1389" spans="1:5" ht="13.5" customHeight="1">
      <c r="A1389">
        <v>256</v>
      </c>
      <c r="B1389" t="str">
        <f t="shared" si="21"/>
        <v>256---58</v>
      </c>
      <c r="C1389" t="s">
        <v>1216</v>
      </c>
      <c r="D1389" t="s">
        <v>1385</v>
      </c>
      <c r="E1389">
        <v>58</v>
      </c>
    </row>
    <row r="1390" spans="1:5" ht="13.5" customHeight="1">
      <c r="A1390">
        <v>256</v>
      </c>
      <c r="B1390" t="str">
        <f t="shared" si="21"/>
        <v>256---59</v>
      </c>
      <c r="C1390" t="s">
        <v>5913</v>
      </c>
      <c r="D1390" t="s">
        <v>1114</v>
      </c>
      <c r="E1390">
        <v>59</v>
      </c>
    </row>
    <row r="1391" spans="1:5" ht="13.5" customHeight="1">
      <c r="A1391">
        <v>256</v>
      </c>
      <c r="B1391" t="str">
        <f t="shared" si="21"/>
        <v>256---60</v>
      </c>
      <c r="C1391" t="s">
        <v>5929</v>
      </c>
      <c r="D1391" t="s">
        <v>813</v>
      </c>
      <c r="E1391">
        <v>60</v>
      </c>
    </row>
    <row r="1392" spans="1:5" ht="13.5" customHeight="1">
      <c r="A1392">
        <v>256</v>
      </c>
      <c r="B1392" t="str">
        <f t="shared" si="21"/>
        <v>256---61</v>
      </c>
      <c r="C1392" t="s">
        <v>5947</v>
      </c>
      <c r="D1392" t="s">
        <v>884</v>
      </c>
      <c r="E1392">
        <v>61</v>
      </c>
    </row>
    <row r="1393" spans="1:5" ht="13.5" customHeight="1">
      <c r="A1393">
        <v>256</v>
      </c>
      <c r="B1393" t="str">
        <f t="shared" si="21"/>
        <v>256---62</v>
      </c>
      <c r="C1393" t="s">
        <v>5948</v>
      </c>
      <c r="D1393" t="s">
        <v>886</v>
      </c>
      <c r="E1393">
        <v>62</v>
      </c>
    </row>
    <row r="1394" spans="1:5" ht="13.5" customHeight="1">
      <c r="A1394">
        <v>256</v>
      </c>
      <c r="B1394" t="str">
        <f t="shared" si="21"/>
        <v>256---63</v>
      </c>
      <c r="C1394" t="s">
        <v>5967</v>
      </c>
      <c r="D1394" t="s">
        <v>986</v>
      </c>
      <c r="E1394">
        <v>63</v>
      </c>
    </row>
    <row r="1395" spans="1:5" ht="13.5" customHeight="1">
      <c r="A1395">
        <v>256</v>
      </c>
      <c r="B1395" t="str">
        <f t="shared" si="21"/>
        <v>256---64</v>
      </c>
      <c r="C1395" t="s">
        <v>5968</v>
      </c>
      <c r="D1395" t="s">
        <v>988</v>
      </c>
      <c r="E1395">
        <v>64</v>
      </c>
    </row>
    <row r="1396" spans="1:5" ht="13.5" customHeight="1">
      <c r="A1396">
        <v>256</v>
      </c>
      <c r="B1396" t="str">
        <f t="shared" si="21"/>
        <v>256---65</v>
      </c>
      <c r="C1396" t="s">
        <v>5961</v>
      </c>
      <c r="D1396" t="s">
        <v>935</v>
      </c>
      <c r="E1396">
        <v>65</v>
      </c>
    </row>
    <row r="1397" spans="1:5" ht="13.5" customHeight="1">
      <c r="A1397">
        <v>256</v>
      </c>
      <c r="B1397" t="str">
        <f t="shared" si="21"/>
        <v>256---66</v>
      </c>
      <c r="C1397" t="s">
        <v>5982</v>
      </c>
      <c r="D1397" t="s">
        <v>1125</v>
      </c>
      <c r="E1397">
        <v>66</v>
      </c>
    </row>
    <row r="1398" spans="1:5" ht="13.5" customHeight="1">
      <c r="A1398">
        <v>256</v>
      </c>
      <c r="B1398" t="str">
        <f t="shared" si="21"/>
        <v>256---67</v>
      </c>
      <c r="C1398" t="s">
        <v>5930</v>
      </c>
      <c r="D1398" t="s">
        <v>821</v>
      </c>
      <c r="E1398">
        <v>67</v>
      </c>
    </row>
    <row r="1399" spans="1:5" ht="13.5" customHeight="1">
      <c r="A1399">
        <v>256</v>
      </c>
      <c r="B1399" t="str">
        <f t="shared" si="21"/>
        <v>256---68</v>
      </c>
      <c r="C1399" t="s">
        <v>5914</v>
      </c>
      <c r="D1399" t="s">
        <v>785</v>
      </c>
      <c r="E1399">
        <v>68</v>
      </c>
    </row>
    <row r="1400" spans="1:5" ht="13.5" customHeight="1">
      <c r="A1400">
        <v>256</v>
      </c>
      <c r="B1400" t="str">
        <f t="shared" si="21"/>
        <v>256---69</v>
      </c>
      <c r="C1400" t="s">
        <v>5983</v>
      </c>
      <c r="D1400" t="s">
        <v>1023</v>
      </c>
      <c r="E1400">
        <v>69</v>
      </c>
    </row>
    <row r="1401" spans="1:5" ht="13.5" customHeight="1">
      <c r="A1401">
        <v>256</v>
      </c>
      <c r="B1401" t="str">
        <f t="shared" si="21"/>
        <v>256---70</v>
      </c>
      <c r="C1401" t="s">
        <v>5915</v>
      </c>
      <c r="D1401" t="s">
        <v>772</v>
      </c>
      <c r="E1401">
        <v>70</v>
      </c>
    </row>
    <row r="1402" spans="1:5" ht="13.5" customHeight="1">
      <c r="A1402">
        <v>256</v>
      </c>
      <c r="B1402" t="str">
        <f t="shared" si="21"/>
        <v>256---71</v>
      </c>
      <c r="C1402" t="s">
        <v>5977</v>
      </c>
      <c r="D1402" t="s">
        <v>1069</v>
      </c>
      <c r="E1402">
        <v>71</v>
      </c>
    </row>
    <row r="1403" spans="1:5" ht="13.5" customHeight="1">
      <c r="A1403">
        <v>256</v>
      </c>
      <c r="B1403" t="str">
        <f t="shared" si="21"/>
        <v>256---72</v>
      </c>
      <c r="C1403" t="s">
        <v>5917</v>
      </c>
      <c r="D1403" t="s">
        <v>789</v>
      </c>
      <c r="E1403">
        <v>72</v>
      </c>
    </row>
    <row r="1404" spans="1:5" ht="13.5" customHeight="1">
      <c r="A1404">
        <v>256</v>
      </c>
      <c r="B1404" t="str">
        <f t="shared" si="21"/>
        <v>256---73</v>
      </c>
      <c r="C1404" t="s">
        <v>5918</v>
      </c>
      <c r="D1404" t="s">
        <v>770</v>
      </c>
      <c r="E1404">
        <v>73</v>
      </c>
    </row>
    <row r="1405" spans="1:5" ht="13.5" customHeight="1">
      <c r="A1405">
        <v>256</v>
      </c>
      <c r="B1405" t="str">
        <f t="shared" si="21"/>
        <v>256---74</v>
      </c>
      <c r="C1405" t="s">
        <v>5962</v>
      </c>
      <c r="D1405" t="s">
        <v>1174</v>
      </c>
      <c r="E1405">
        <v>74</v>
      </c>
    </row>
    <row r="1406" spans="1:5" ht="13.5" customHeight="1">
      <c r="A1406">
        <v>256</v>
      </c>
      <c r="B1406" t="str">
        <f t="shared" si="21"/>
        <v>256---75</v>
      </c>
      <c r="C1406" t="s">
        <v>5971</v>
      </c>
      <c r="D1406" t="s">
        <v>1058</v>
      </c>
      <c r="E1406">
        <v>75</v>
      </c>
    </row>
    <row r="1407" spans="1:5" ht="13.5" customHeight="1">
      <c r="A1407">
        <v>256</v>
      </c>
      <c r="B1407" t="str">
        <f t="shared" si="21"/>
        <v>256---76</v>
      </c>
      <c r="C1407" t="s">
        <v>5931</v>
      </c>
      <c r="D1407" t="s">
        <v>1044</v>
      </c>
      <c r="E1407">
        <v>76</v>
      </c>
    </row>
    <row r="1408" spans="1:5" ht="13.5" customHeight="1">
      <c r="A1408">
        <v>256</v>
      </c>
      <c r="B1408" t="str">
        <f t="shared" si="21"/>
        <v>256---77</v>
      </c>
      <c r="C1408" t="s">
        <v>5963</v>
      </c>
      <c r="D1408" t="s">
        <v>937</v>
      </c>
      <c r="E1408">
        <v>77</v>
      </c>
    </row>
    <row r="1409" spans="1:5" ht="13.5" customHeight="1">
      <c r="A1409">
        <v>256</v>
      </c>
      <c r="B1409" t="str">
        <f t="shared" si="21"/>
        <v>256---78</v>
      </c>
      <c r="C1409" t="s">
        <v>5972</v>
      </c>
      <c r="D1409" t="s">
        <v>979</v>
      </c>
      <c r="E1409">
        <v>78</v>
      </c>
    </row>
    <row r="1410" spans="1:5" ht="13.5" customHeight="1">
      <c r="A1410">
        <v>256</v>
      </c>
      <c r="B1410" t="str">
        <f t="shared" si="21"/>
        <v>256---79</v>
      </c>
      <c r="C1410" t="s">
        <v>5984</v>
      </c>
      <c r="D1410" t="s">
        <v>1232</v>
      </c>
      <c r="E1410">
        <v>79</v>
      </c>
    </row>
    <row r="1411" spans="1:5" ht="13.5" customHeight="1">
      <c r="A1411">
        <v>256</v>
      </c>
      <c r="B1411" t="str">
        <f t="shared" ref="B1411:B1474" si="22">A1411&amp;"---"&amp;E1411</f>
        <v>256---80</v>
      </c>
      <c r="C1411" t="s">
        <v>5985</v>
      </c>
      <c r="D1411" t="s">
        <v>1159</v>
      </c>
      <c r="E1411">
        <v>80</v>
      </c>
    </row>
    <row r="1412" spans="1:5" ht="13.5" customHeight="1">
      <c r="A1412">
        <v>256</v>
      </c>
      <c r="B1412" t="str">
        <f t="shared" si="22"/>
        <v>256---81</v>
      </c>
      <c r="C1412" t="s">
        <v>5986</v>
      </c>
      <c r="D1412" t="s">
        <v>1126</v>
      </c>
      <c r="E1412">
        <v>81</v>
      </c>
    </row>
    <row r="1413" spans="1:5" ht="13.5" customHeight="1">
      <c r="A1413">
        <v>256</v>
      </c>
      <c r="B1413" t="str">
        <f t="shared" si="22"/>
        <v>256---82</v>
      </c>
      <c r="C1413" t="s">
        <v>5979</v>
      </c>
      <c r="D1413" t="s">
        <v>1071</v>
      </c>
      <c r="E1413">
        <v>82</v>
      </c>
    </row>
    <row r="1414" spans="1:5" ht="13.5" customHeight="1">
      <c r="A1414">
        <v>256</v>
      </c>
      <c r="B1414" t="str">
        <f t="shared" si="22"/>
        <v>256---83</v>
      </c>
      <c r="C1414" t="s">
        <v>5941</v>
      </c>
      <c r="D1414" t="s">
        <v>861</v>
      </c>
      <c r="E1414">
        <v>83</v>
      </c>
    </row>
    <row r="1415" spans="1:5" ht="13.5" customHeight="1">
      <c r="A1415">
        <v>256</v>
      </c>
      <c r="B1415" t="str">
        <f t="shared" si="22"/>
        <v>256---84</v>
      </c>
      <c r="C1415" t="s">
        <v>5954</v>
      </c>
      <c r="D1415" t="s">
        <v>1166</v>
      </c>
      <c r="E1415">
        <v>84</v>
      </c>
    </row>
    <row r="1416" spans="1:5" ht="13.5" customHeight="1">
      <c r="A1416">
        <v>256</v>
      </c>
      <c r="B1416" t="str">
        <f t="shared" si="22"/>
        <v>256---85</v>
      </c>
      <c r="C1416" t="s">
        <v>5987</v>
      </c>
      <c r="D1416" t="s">
        <v>1249</v>
      </c>
      <c r="E1416">
        <v>85</v>
      </c>
    </row>
    <row r="1417" spans="1:5" ht="13.5" customHeight="1">
      <c r="A1417">
        <v>256</v>
      </c>
      <c r="B1417" t="str">
        <f t="shared" si="22"/>
        <v>256---86</v>
      </c>
      <c r="C1417" t="s">
        <v>5923</v>
      </c>
      <c r="D1417" t="s">
        <v>766</v>
      </c>
      <c r="E1417">
        <v>86</v>
      </c>
    </row>
    <row r="1418" spans="1:5" ht="13.5" customHeight="1">
      <c r="A1418">
        <v>256</v>
      </c>
      <c r="B1418" t="str">
        <f t="shared" si="22"/>
        <v>256---87</v>
      </c>
      <c r="C1418" t="s">
        <v>5980</v>
      </c>
      <c r="D1418" t="s">
        <v>1124</v>
      </c>
      <c r="E1418">
        <v>87</v>
      </c>
    </row>
    <row r="1419" spans="1:5" ht="13.5" customHeight="1">
      <c r="A1419">
        <v>256</v>
      </c>
      <c r="B1419" t="str">
        <f t="shared" si="22"/>
        <v>256---88</v>
      </c>
      <c r="C1419" t="s">
        <v>5981</v>
      </c>
      <c r="D1419" t="s">
        <v>1225</v>
      </c>
      <c r="E1419">
        <v>88</v>
      </c>
    </row>
    <row r="1420" spans="1:5" ht="13.5" customHeight="1">
      <c r="A1420">
        <v>256</v>
      </c>
      <c r="B1420" t="str">
        <f t="shared" si="22"/>
        <v>256---89</v>
      </c>
      <c r="C1420" t="s">
        <v>5924</v>
      </c>
      <c r="D1420" t="s">
        <v>726</v>
      </c>
      <c r="E1420">
        <v>89</v>
      </c>
    </row>
    <row r="1421" spans="1:5" ht="13.5" customHeight="1">
      <c r="A1421">
        <v>256</v>
      </c>
      <c r="B1421" t="str">
        <f t="shared" si="22"/>
        <v>256---90</v>
      </c>
      <c r="C1421" t="s">
        <v>5976</v>
      </c>
      <c r="D1421" t="s">
        <v>1162</v>
      </c>
      <c r="E1421">
        <v>90</v>
      </c>
    </row>
    <row r="1422" spans="1:5" ht="13.5" customHeight="1">
      <c r="A1422">
        <v>256</v>
      </c>
      <c r="B1422" t="str">
        <f t="shared" si="22"/>
        <v>256---91</v>
      </c>
      <c r="C1422" t="s">
        <v>5988</v>
      </c>
      <c r="D1422" t="s">
        <v>1133</v>
      </c>
      <c r="E1422">
        <v>91</v>
      </c>
    </row>
    <row r="1423" spans="1:5" ht="13.5" customHeight="1">
      <c r="A1423">
        <v>68</v>
      </c>
      <c r="B1423" t="str">
        <f t="shared" si="22"/>
        <v>68---1</v>
      </c>
      <c r="C1423" t="s">
        <v>4216</v>
      </c>
      <c r="D1423" t="s">
        <v>806</v>
      </c>
      <c r="E1423">
        <v>1</v>
      </c>
    </row>
    <row r="1424" spans="1:5" ht="13.5" customHeight="1">
      <c r="A1424">
        <v>68</v>
      </c>
      <c r="B1424" t="str">
        <f t="shared" si="22"/>
        <v>68---2</v>
      </c>
      <c r="C1424" t="s">
        <v>4216</v>
      </c>
      <c r="D1424" t="s">
        <v>872</v>
      </c>
      <c r="E1424">
        <v>2</v>
      </c>
    </row>
    <row r="1425" spans="1:5" ht="13.5" customHeight="1">
      <c r="A1425">
        <v>68</v>
      </c>
      <c r="B1425" t="str">
        <f t="shared" si="22"/>
        <v>68---3</v>
      </c>
      <c r="C1425" t="s">
        <v>4252</v>
      </c>
      <c r="D1425" t="s">
        <v>1043</v>
      </c>
      <c r="E1425">
        <v>3</v>
      </c>
    </row>
    <row r="1426" spans="1:5" ht="13.5" customHeight="1">
      <c r="A1426">
        <v>68</v>
      </c>
      <c r="B1426" t="str">
        <f t="shared" si="22"/>
        <v>68---4</v>
      </c>
      <c r="C1426" t="s">
        <v>4269</v>
      </c>
      <c r="D1426" t="s">
        <v>972</v>
      </c>
      <c r="E1426">
        <v>4</v>
      </c>
    </row>
    <row r="1427" spans="1:5" ht="13.5" customHeight="1">
      <c r="A1427">
        <v>68</v>
      </c>
      <c r="B1427" t="str">
        <f t="shared" si="22"/>
        <v>68---5</v>
      </c>
      <c r="C1427" t="s">
        <v>4271</v>
      </c>
      <c r="D1427" t="s">
        <v>1040</v>
      </c>
      <c r="E1427">
        <v>5</v>
      </c>
    </row>
    <row r="1428" spans="1:5" ht="13.5" customHeight="1">
      <c r="A1428">
        <v>68</v>
      </c>
      <c r="B1428" t="str">
        <f t="shared" si="22"/>
        <v>68---6</v>
      </c>
      <c r="C1428" t="s">
        <v>4239</v>
      </c>
      <c r="D1428" t="s">
        <v>1357</v>
      </c>
      <c r="E1428">
        <v>6</v>
      </c>
    </row>
    <row r="1429" spans="1:5" ht="13.5" customHeight="1">
      <c r="A1429">
        <v>68</v>
      </c>
      <c r="B1429" t="str">
        <f t="shared" si="22"/>
        <v>68---7</v>
      </c>
      <c r="C1429" t="s">
        <v>4228</v>
      </c>
      <c r="D1429" t="s">
        <v>1143</v>
      </c>
      <c r="E1429">
        <v>7</v>
      </c>
    </row>
    <row r="1430" spans="1:5" ht="13.5" customHeight="1">
      <c r="A1430">
        <v>68</v>
      </c>
      <c r="B1430" t="str">
        <f t="shared" si="22"/>
        <v>68---8</v>
      </c>
      <c r="C1430" t="s">
        <v>4268</v>
      </c>
      <c r="D1430" t="s">
        <v>833</v>
      </c>
      <c r="E1430">
        <v>8</v>
      </c>
    </row>
    <row r="1431" spans="1:5" ht="13.5" customHeight="1">
      <c r="A1431">
        <v>68</v>
      </c>
      <c r="B1431" t="str">
        <f t="shared" si="22"/>
        <v>68---9</v>
      </c>
      <c r="C1431" t="s">
        <v>4230</v>
      </c>
      <c r="D1431" t="s">
        <v>1145</v>
      </c>
      <c r="E1431">
        <v>9</v>
      </c>
    </row>
    <row r="1432" spans="1:5" ht="13.5" customHeight="1">
      <c r="A1432">
        <v>68</v>
      </c>
      <c r="B1432" t="str">
        <f t="shared" si="22"/>
        <v>68---10</v>
      </c>
      <c r="C1432" t="s">
        <v>4244</v>
      </c>
      <c r="D1432" t="s">
        <v>813</v>
      </c>
      <c r="E1432">
        <v>10</v>
      </c>
    </row>
    <row r="1433" spans="1:5" ht="13.5" customHeight="1">
      <c r="A1433">
        <v>68</v>
      </c>
      <c r="B1433" t="str">
        <f t="shared" si="22"/>
        <v>68---11</v>
      </c>
      <c r="C1433" t="s">
        <v>4231</v>
      </c>
      <c r="D1433" t="s">
        <v>1146</v>
      </c>
      <c r="E1433">
        <v>11</v>
      </c>
    </row>
    <row r="1434" spans="1:5" ht="13.5" customHeight="1">
      <c r="A1434">
        <v>68</v>
      </c>
      <c r="B1434" t="str">
        <f t="shared" si="22"/>
        <v>68---12</v>
      </c>
      <c r="C1434" t="s">
        <v>4254</v>
      </c>
      <c r="D1434" t="s">
        <v>814</v>
      </c>
      <c r="E1434">
        <v>12</v>
      </c>
    </row>
    <row r="1435" spans="1:5" ht="13.5" customHeight="1">
      <c r="A1435">
        <v>68</v>
      </c>
      <c r="B1435" t="str">
        <f t="shared" si="22"/>
        <v>68---13</v>
      </c>
      <c r="C1435" t="s">
        <v>4233</v>
      </c>
      <c r="D1435" t="s">
        <v>740</v>
      </c>
      <c r="E1435">
        <v>13</v>
      </c>
    </row>
    <row r="1436" spans="1:5" ht="13.5" customHeight="1">
      <c r="A1436">
        <v>68</v>
      </c>
      <c r="B1436" t="str">
        <f t="shared" si="22"/>
        <v>68---14</v>
      </c>
      <c r="C1436" t="s">
        <v>4272</v>
      </c>
      <c r="D1436" t="s">
        <v>815</v>
      </c>
      <c r="E1436">
        <v>14</v>
      </c>
    </row>
    <row r="1437" spans="1:5" ht="13.5" customHeight="1">
      <c r="A1437">
        <v>68</v>
      </c>
      <c r="B1437" t="str">
        <f t="shared" si="22"/>
        <v>68---15</v>
      </c>
      <c r="C1437" t="s">
        <v>4265</v>
      </c>
      <c r="D1437" t="s">
        <v>1147</v>
      </c>
      <c r="E1437">
        <v>15</v>
      </c>
    </row>
    <row r="1438" spans="1:5" ht="13.5" customHeight="1">
      <c r="A1438">
        <v>68</v>
      </c>
      <c r="B1438" t="str">
        <f t="shared" si="22"/>
        <v>68---16</v>
      </c>
      <c r="C1438" t="s">
        <v>4248</v>
      </c>
      <c r="D1438" t="s">
        <v>821</v>
      </c>
      <c r="E1438">
        <v>16</v>
      </c>
    </row>
    <row r="1439" spans="1:5" ht="13.5" customHeight="1">
      <c r="A1439">
        <v>68</v>
      </c>
      <c r="B1439" t="str">
        <f t="shared" si="22"/>
        <v>68---17</v>
      </c>
      <c r="C1439" t="s">
        <v>5911</v>
      </c>
      <c r="D1439" t="s">
        <v>1148</v>
      </c>
      <c r="E1439">
        <v>17</v>
      </c>
    </row>
    <row r="1440" spans="1:5" ht="13.5" customHeight="1">
      <c r="A1440">
        <v>68</v>
      </c>
      <c r="B1440" t="str">
        <f t="shared" si="22"/>
        <v>68---18</v>
      </c>
      <c r="C1440" t="s">
        <v>5911</v>
      </c>
      <c r="D1440" t="s">
        <v>902</v>
      </c>
      <c r="E1440">
        <v>18</v>
      </c>
    </row>
    <row r="1441" spans="1:5" ht="13.5" customHeight="1">
      <c r="A1441">
        <v>68</v>
      </c>
      <c r="B1441" t="str">
        <f t="shared" si="22"/>
        <v>68---19</v>
      </c>
      <c r="C1441" t="s">
        <v>5911</v>
      </c>
      <c r="D1441" t="s">
        <v>1149</v>
      </c>
      <c r="E1441">
        <v>19</v>
      </c>
    </row>
    <row r="1442" spans="1:5" ht="13.5" customHeight="1">
      <c r="A1442">
        <v>68</v>
      </c>
      <c r="B1442" t="str">
        <f t="shared" si="22"/>
        <v>68---20</v>
      </c>
      <c r="C1442" t="s">
        <v>5911</v>
      </c>
      <c r="D1442" t="s">
        <v>1180</v>
      </c>
      <c r="E1442">
        <v>20</v>
      </c>
    </row>
    <row r="1443" spans="1:5" ht="13.5" customHeight="1">
      <c r="A1443">
        <v>68</v>
      </c>
      <c r="B1443" t="str">
        <f t="shared" si="22"/>
        <v>68---21</v>
      </c>
      <c r="C1443" t="s">
        <v>5911</v>
      </c>
      <c r="D1443" t="s">
        <v>1142</v>
      </c>
      <c r="E1443">
        <v>21</v>
      </c>
    </row>
    <row r="1444" spans="1:5" ht="13.5" customHeight="1">
      <c r="A1444">
        <v>68</v>
      </c>
      <c r="B1444" t="str">
        <f t="shared" si="22"/>
        <v>68---22</v>
      </c>
      <c r="C1444" t="s">
        <v>5911</v>
      </c>
      <c r="D1444" t="s">
        <v>794</v>
      </c>
      <c r="E1444">
        <v>22</v>
      </c>
    </row>
    <row r="1445" spans="1:5" ht="13.5" customHeight="1">
      <c r="A1445">
        <v>68</v>
      </c>
      <c r="B1445" t="str">
        <f t="shared" si="22"/>
        <v>68---23</v>
      </c>
      <c r="C1445" t="s">
        <v>5911</v>
      </c>
      <c r="D1445" t="s">
        <v>827</v>
      </c>
      <c r="E1445">
        <v>23</v>
      </c>
    </row>
    <row r="1446" spans="1:5" ht="13.5" customHeight="1">
      <c r="A1446">
        <v>68</v>
      </c>
      <c r="B1446" t="str">
        <f t="shared" si="22"/>
        <v>68---24</v>
      </c>
      <c r="C1446" t="s">
        <v>885</v>
      </c>
      <c r="D1446" t="s">
        <v>814</v>
      </c>
      <c r="E1446">
        <v>24</v>
      </c>
    </row>
    <row r="1447" spans="1:5" ht="13.5" customHeight="1">
      <c r="A1447">
        <v>68</v>
      </c>
      <c r="B1447" t="str">
        <f t="shared" si="22"/>
        <v>68---25</v>
      </c>
      <c r="C1447" t="s">
        <v>797</v>
      </c>
      <c r="D1447" t="s">
        <v>1081</v>
      </c>
      <c r="E1447">
        <v>25</v>
      </c>
    </row>
    <row r="1448" spans="1:5" ht="13.5" customHeight="1">
      <c r="A1448">
        <v>68</v>
      </c>
      <c r="B1448" t="str">
        <f t="shared" si="22"/>
        <v>68---26</v>
      </c>
      <c r="C1448" t="s">
        <v>858</v>
      </c>
      <c r="D1448" t="s">
        <v>740</v>
      </c>
      <c r="E1448">
        <v>26</v>
      </c>
    </row>
    <row r="1449" spans="1:5" ht="13.5" customHeight="1">
      <c r="A1449">
        <v>68</v>
      </c>
      <c r="B1449" t="str">
        <f t="shared" si="22"/>
        <v>68---27</v>
      </c>
      <c r="C1449" t="s">
        <v>743</v>
      </c>
      <c r="D1449" t="s">
        <v>754</v>
      </c>
      <c r="E1449">
        <v>27</v>
      </c>
    </row>
    <row r="1450" spans="1:5" ht="13.5" customHeight="1">
      <c r="A1450">
        <v>68</v>
      </c>
      <c r="B1450" t="str">
        <f t="shared" si="22"/>
        <v>68---28</v>
      </c>
      <c r="C1450" t="s">
        <v>987</v>
      </c>
      <c r="D1450" t="s">
        <v>1263</v>
      </c>
      <c r="E1450">
        <v>28</v>
      </c>
    </row>
    <row r="1451" spans="1:5" ht="13.5" customHeight="1">
      <c r="A1451">
        <v>68</v>
      </c>
      <c r="B1451" t="str">
        <f t="shared" si="22"/>
        <v>68---29</v>
      </c>
      <c r="C1451" t="s">
        <v>989</v>
      </c>
      <c r="D1451" t="s">
        <v>738</v>
      </c>
      <c r="E1451">
        <v>29</v>
      </c>
    </row>
    <row r="1452" spans="1:5" ht="13.5" customHeight="1">
      <c r="A1452">
        <v>68</v>
      </c>
      <c r="B1452" t="str">
        <f t="shared" si="22"/>
        <v>68---30</v>
      </c>
      <c r="C1452" t="s">
        <v>819</v>
      </c>
      <c r="D1452" t="s">
        <v>756</v>
      </c>
      <c r="E1452">
        <v>30</v>
      </c>
    </row>
    <row r="1453" spans="1:5" ht="13.5" customHeight="1">
      <c r="A1453">
        <v>68</v>
      </c>
      <c r="B1453" t="str">
        <f t="shared" si="22"/>
        <v>68---31</v>
      </c>
      <c r="C1453" t="s">
        <v>1019</v>
      </c>
      <c r="D1453" t="s">
        <v>734</v>
      </c>
      <c r="E1453">
        <v>31</v>
      </c>
    </row>
    <row r="1454" spans="1:5" ht="13.5" customHeight="1">
      <c r="A1454">
        <v>68</v>
      </c>
      <c r="B1454" t="str">
        <f t="shared" si="22"/>
        <v>68---32</v>
      </c>
      <c r="C1454" t="s">
        <v>822</v>
      </c>
      <c r="D1454" t="s">
        <v>833</v>
      </c>
      <c r="E1454">
        <v>32</v>
      </c>
    </row>
    <row r="1455" spans="1:5" ht="13.5" customHeight="1">
      <c r="A1455">
        <v>68</v>
      </c>
      <c r="B1455" t="str">
        <f t="shared" si="22"/>
        <v>68---33</v>
      </c>
      <c r="C1455" t="s">
        <v>824</v>
      </c>
      <c r="D1455" t="s">
        <v>752</v>
      </c>
      <c r="E1455">
        <v>33</v>
      </c>
    </row>
    <row r="1456" spans="1:5" ht="13.5" customHeight="1">
      <c r="A1456">
        <v>68</v>
      </c>
      <c r="B1456" t="str">
        <f t="shared" si="22"/>
        <v>68---34</v>
      </c>
      <c r="C1456" t="s">
        <v>826</v>
      </c>
      <c r="D1456" t="s">
        <v>1079</v>
      </c>
      <c r="E1456">
        <v>34</v>
      </c>
    </row>
    <row r="1457" spans="1:5" ht="13.5" customHeight="1">
      <c r="A1457">
        <v>68</v>
      </c>
      <c r="B1457" t="str">
        <f t="shared" si="22"/>
        <v>68---35</v>
      </c>
      <c r="C1457" t="s">
        <v>755</v>
      </c>
      <c r="D1457" t="s">
        <v>1146</v>
      </c>
      <c r="E1457">
        <v>35</v>
      </c>
    </row>
    <row r="1458" spans="1:5" ht="13.5" customHeight="1">
      <c r="A1458">
        <v>68</v>
      </c>
      <c r="B1458" t="str">
        <f t="shared" si="22"/>
        <v>68---36</v>
      </c>
      <c r="C1458" t="s">
        <v>940</v>
      </c>
      <c r="D1458" t="s">
        <v>1239</v>
      </c>
      <c r="E1458">
        <v>36</v>
      </c>
    </row>
    <row r="1459" spans="1:5" ht="13.5" customHeight="1">
      <c r="A1459">
        <v>68</v>
      </c>
      <c r="B1459" t="str">
        <f t="shared" si="22"/>
        <v>68---37</v>
      </c>
      <c r="C1459" t="s">
        <v>991</v>
      </c>
      <c r="D1459" t="s">
        <v>966</v>
      </c>
      <c r="E1459">
        <v>37</v>
      </c>
    </row>
    <row r="1460" spans="1:5" ht="13.5" customHeight="1">
      <c r="A1460">
        <v>68</v>
      </c>
      <c r="B1460" t="str">
        <f t="shared" si="22"/>
        <v>68---38</v>
      </c>
      <c r="C1460" t="s">
        <v>1007</v>
      </c>
      <c r="D1460" t="s">
        <v>1150</v>
      </c>
      <c r="E1460">
        <v>38</v>
      </c>
    </row>
    <row r="1461" spans="1:5" ht="13.5" customHeight="1">
      <c r="A1461">
        <v>68</v>
      </c>
      <c r="B1461" t="str">
        <f t="shared" si="22"/>
        <v>68---39</v>
      </c>
      <c r="C1461" t="s">
        <v>868</v>
      </c>
      <c r="D1461" t="s">
        <v>758</v>
      </c>
      <c r="E1461">
        <v>39</v>
      </c>
    </row>
    <row r="1462" spans="1:5" ht="13.5" customHeight="1">
      <c r="A1462">
        <v>68</v>
      </c>
      <c r="B1462" t="str">
        <f t="shared" si="22"/>
        <v>68---40</v>
      </c>
      <c r="C1462" t="s">
        <v>944</v>
      </c>
      <c r="D1462" t="s">
        <v>1144</v>
      </c>
      <c r="E1462">
        <v>40</v>
      </c>
    </row>
    <row r="1463" spans="1:5" ht="13.5" customHeight="1">
      <c r="A1463">
        <v>68</v>
      </c>
      <c r="B1463" t="str">
        <f t="shared" si="22"/>
        <v>68---41</v>
      </c>
      <c r="C1463" t="s">
        <v>970</v>
      </c>
      <c r="D1463" t="s">
        <v>1152</v>
      </c>
      <c r="E1463">
        <v>41</v>
      </c>
    </row>
    <row r="1464" spans="1:5" ht="13.5" customHeight="1">
      <c r="A1464">
        <v>68</v>
      </c>
      <c r="B1464" t="str">
        <f t="shared" si="22"/>
        <v>68---42</v>
      </c>
      <c r="C1464" t="s">
        <v>1216</v>
      </c>
      <c r="D1464" t="s">
        <v>1385</v>
      </c>
      <c r="E1464">
        <v>42</v>
      </c>
    </row>
    <row r="1465" spans="1:5" ht="13.5" customHeight="1">
      <c r="A1465">
        <v>68</v>
      </c>
      <c r="B1465" t="str">
        <f t="shared" si="22"/>
        <v>68---43</v>
      </c>
      <c r="C1465" t="s">
        <v>5913</v>
      </c>
      <c r="D1465" t="s">
        <v>1114</v>
      </c>
      <c r="E1465">
        <v>43</v>
      </c>
    </row>
    <row r="1466" spans="1:5" ht="13.5" customHeight="1">
      <c r="A1466">
        <v>68</v>
      </c>
      <c r="B1466" t="str">
        <f t="shared" si="22"/>
        <v>68---44</v>
      </c>
      <c r="C1466" t="s">
        <v>5929</v>
      </c>
      <c r="D1466" t="s">
        <v>813</v>
      </c>
      <c r="E1466">
        <v>44</v>
      </c>
    </row>
    <row r="1467" spans="1:5" ht="13.5" customHeight="1">
      <c r="A1467">
        <v>68</v>
      </c>
      <c r="B1467" t="str">
        <f t="shared" si="22"/>
        <v>68---45</v>
      </c>
      <c r="C1467" t="s">
        <v>5969</v>
      </c>
      <c r="D1467" t="s">
        <v>961</v>
      </c>
      <c r="E1467">
        <v>45</v>
      </c>
    </row>
    <row r="1468" spans="1:5" ht="13.5" customHeight="1">
      <c r="A1468">
        <v>68</v>
      </c>
      <c r="B1468" t="str">
        <f t="shared" si="22"/>
        <v>68---46</v>
      </c>
      <c r="C1468" t="s">
        <v>5930</v>
      </c>
      <c r="D1468" t="s">
        <v>821</v>
      </c>
      <c r="E1468">
        <v>46</v>
      </c>
    </row>
    <row r="1469" spans="1:5" ht="13.5" customHeight="1">
      <c r="A1469">
        <v>68</v>
      </c>
      <c r="B1469" t="str">
        <f t="shared" si="22"/>
        <v>68---47</v>
      </c>
      <c r="C1469" t="s">
        <v>5915</v>
      </c>
      <c r="D1469" t="s">
        <v>772</v>
      </c>
      <c r="E1469">
        <v>47</v>
      </c>
    </row>
    <row r="1470" spans="1:5" ht="13.5" customHeight="1">
      <c r="A1470">
        <v>68</v>
      </c>
      <c r="B1470" t="str">
        <f t="shared" si="22"/>
        <v>68---48</v>
      </c>
      <c r="C1470" t="s">
        <v>5917</v>
      </c>
      <c r="D1470" t="s">
        <v>789</v>
      </c>
      <c r="E1470">
        <v>48</v>
      </c>
    </row>
    <row r="1471" spans="1:5" ht="13.5" customHeight="1">
      <c r="A1471">
        <v>68</v>
      </c>
      <c r="B1471" t="str">
        <f t="shared" si="22"/>
        <v>68---49</v>
      </c>
      <c r="C1471" t="s">
        <v>5918</v>
      </c>
      <c r="D1471" t="s">
        <v>770</v>
      </c>
      <c r="E1471">
        <v>49</v>
      </c>
    </row>
    <row r="1472" spans="1:5" ht="13.5" customHeight="1">
      <c r="A1472">
        <v>68</v>
      </c>
      <c r="B1472" t="str">
        <f t="shared" si="22"/>
        <v>68---50</v>
      </c>
      <c r="C1472" t="s">
        <v>5971</v>
      </c>
      <c r="D1472" t="s">
        <v>1058</v>
      </c>
      <c r="E1472">
        <v>50</v>
      </c>
    </row>
    <row r="1473" spans="1:5" ht="13.5" customHeight="1">
      <c r="A1473">
        <v>68</v>
      </c>
      <c r="B1473" t="str">
        <f t="shared" si="22"/>
        <v>68---51</v>
      </c>
      <c r="C1473" t="s">
        <v>5931</v>
      </c>
      <c r="D1473" t="s">
        <v>1044</v>
      </c>
      <c r="E1473">
        <v>51</v>
      </c>
    </row>
    <row r="1474" spans="1:5" ht="13.5" customHeight="1">
      <c r="A1474">
        <v>68</v>
      </c>
      <c r="B1474" t="str">
        <f t="shared" si="22"/>
        <v>68---52</v>
      </c>
      <c r="C1474" t="s">
        <v>5933</v>
      </c>
      <c r="D1474" t="s">
        <v>855</v>
      </c>
      <c r="E1474">
        <v>52</v>
      </c>
    </row>
    <row r="1475" spans="1:5" ht="13.5" customHeight="1">
      <c r="A1475">
        <v>68</v>
      </c>
      <c r="B1475" t="str">
        <f t="shared" ref="B1475:B1538" si="23">A1475&amp;"---"&amp;E1475</f>
        <v>68---53</v>
      </c>
      <c r="C1475" t="s">
        <v>5934</v>
      </c>
      <c r="D1475" t="s">
        <v>829</v>
      </c>
      <c r="E1475">
        <v>53</v>
      </c>
    </row>
    <row r="1476" spans="1:5" ht="13.5" customHeight="1">
      <c r="A1476">
        <v>68</v>
      </c>
      <c r="B1476" t="str">
        <f t="shared" si="23"/>
        <v>68---54</v>
      </c>
      <c r="C1476" t="s">
        <v>5937</v>
      </c>
      <c r="D1476" t="s">
        <v>849</v>
      </c>
      <c r="E1476">
        <v>54</v>
      </c>
    </row>
    <row r="1477" spans="1:5" ht="13.5" customHeight="1">
      <c r="A1477">
        <v>68</v>
      </c>
      <c r="B1477" t="str">
        <f t="shared" si="23"/>
        <v>68---55</v>
      </c>
      <c r="C1477" t="s">
        <v>5956</v>
      </c>
      <c r="D1477" t="s">
        <v>917</v>
      </c>
      <c r="E1477">
        <v>55</v>
      </c>
    </row>
    <row r="1478" spans="1:5" ht="13.5" customHeight="1">
      <c r="A1478">
        <v>68</v>
      </c>
      <c r="B1478" t="str">
        <f t="shared" si="23"/>
        <v>68---56</v>
      </c>
      <c r="C1478" t="s">
        <v>5920</v>
      </c>
      <c r="D1478" t="s">
        <v>762</v>
      </c>
      <c r="E1478">
        <v>56</v>
      </c>
    </row>
    <row r="1479" spans="1:5" ht="13.5" customHeight="1">
      <c r="A1479">
        <v>68</v>
      </c>
      <c r="B1479" t="str">
        <f t="shared" si="23"/>
        <v>68---57</v>
      </c>
      <c r="C1479" t="s">
        <v>5954</v>
      </c>
      <c r="D1479" t="s">
        <v>1166</v>
      </c>
      <c r="E1479">
        <v>57</v>
      </c>
    </row>
    <row r="1480" spans="1:5" ht="13.5" customHeight="1">
      <c r="A1480">
        <v>68</v>
      </c>
      <c r="B1480" t="str">
        <f t="shared" si="23"/>
        <v>68---58</v>
      </c>
      <c r="C1480" t="s">
        <v>5989</v>
      </c>
      <c r="D1480" t="s">
        <v>1185</v>
      </c>
      <c r="E1480">
        <v>58</v>
      </c>
    </row>
    <row r="1481" spans="1:5" ht="13.5" customHeight="1">
      <c r="A1481">
        <v>68.099999999999994</v>
      </c>
      <c r="B1481" t="str">
        <f t="shared" si="23"/>
        <v>68.1---1</v>
      </c>
      <c r="C1481" t="s">
        <v>4216</v>
      </c>
      <c r="D1481" t="s">
        <v>1090</v>
      </c>
      <c r="E1481">
        <v>1</v>
      </c>
    </row>
    <row r="1482" spans="1:5" ht="13.5" customHeight="1">
      <c r="A1482">
        <v>68.099999999999994</v>
      </c>
      <c r="B1482" t="str">
        <f t="shared" si="23"/>
        <v>68.1---2</v>
      </c>
      <c r="C1482" t="s">
        <v>4216</v>
      </c>
      <c r="D1482" t="s">
        <v>872</v>
      </c>
      <c r="E1482">
        <v>2</v>
      </c>
    </row>
    <row r="1483" spans="1:5" ht="13.5" customHeight="1">
      <c r="A1483">
        <v>68.099999999999994</v>
      </c>
      <c r="B1483" t="str">
        <f t="shared" si="23"/>
        <v>68.1---3</v>
      </c>
      <c r="C1483" t="s">
        <v>4252</v>
      </c>
      <c r="D1483" t="s">
        <v>1043</v>
      </c>
      <c r="E1483">
        <v>3</v>
      </c>
    </row>
    <row r="1484" spans="1:5" ht="13.5" customHeight="1">
      <c r="A1484">
        <v>68.099999999999994</v>
      </c>
      <c r="B1484" t="str">
        <f t="shared" si="23"/>
        <v>68.1---4</v>
      </c>
      <c r="C1484" t="s">
        <v>4269</v>
      </c>
      <c r="D1484" t="s">
        <v>1153</v>
      </c>
      <c r="E1484">
        <v>4</v>
      </c>
    </row>
    <row r="1485" spans="1:5" ht="13.5" customHeight="1">
      <c r="A1485">
        <v>68.099999999999994</v>
      </c>
      <c r="B1485" t="str">
        <f t="shared" si="23"/>
        <v>68.1---5</v>
      </c>
      <c r="C1485" t="s">
        <v>4271</v>
      </c>
      <c r="D1485" t="s">
        <v>1040</v>
      </c>
      <c r="E1485">
        <v>5</v>
      </c>
    </row>
    <row r="1486" spans="1:5" ht="13.5" customHeight="1">
      <c r="A1486">
        <v>68.099999999999994</v>
      </c>
      <c r="B1486" t="str">
        <f t="shared" si="23"/>
        <v>68.1---6</v>
      </c>
      <c r="C1486" t="s">
        <v>4239</v>
      </c>
      <c r="D1486" t="s">
        <v>1154</v>
      </c>
      <c r="E1486">
        <v>6</v>
      </c>
    </row>
    <row r="1487" spans="1:5" ht="13.5" customHeight="1">
      <c r="A1487">
        <v>68.099999999999994</v>
      </c>
      <c r="B1487" t="str">
        <f t="shared" si="23"/>
        <v>68.1---7</v>
      </c>
      <c r="C1487" t="s">
        <v>4228</v>
      </c>
      <c r="D1487" t="s">
        <v>1143</v>
      </c>
      <c r="E1487">
        <v>7</v>
      </c>
    </row>
    <row r="1488" spans="1:5" ht="13.5" customHeight="1">
      <c r="A1488">
        <v>68.099999999999994</v>
      </c>
      <c r="B1488" t="str">
        <f t="shared" si="23"/>
        <v>68.1---8</v>
      </c>
      <c r="C1488" t="s">
        <v>4268</v>
      </c>
      <c r="D1488" t="s">
        <v>1155</v>
      </c>
      <c r="E1488">
        <v>8</v>
      </c>
    </row>
    <row r="1489" spans="1:5" ht="13.5" customHeight="1">
      <c r="A1489">
        <v>68.099999999999994</v>
      </c>
      <c r="B1489" t="str">
        <f t="shared" si="23"/>
        <v>68.1---9</v>
      </c>
      <c r="C1489" t="s">
        <v>4230</v>
      </c>
      <c r="D1489" t="s">
        <v>1145</v>
      </c>
      <c r="E1489">
        <v>9</v>
      </c>
    </row>
    <row r="1490" spans="1:5" ht="13.5" customHeight="1">
      <c r="A1490">
        <v>68.099999999999994</v>
      </c>
      <c r="B1490" t="str">
        <f t="shared" si="23"/>
        <v>68.1---10</v>
      </c>
      <c r="C1490" t="s">
        <v>4244</v>
      </c>
      <c r="D1490" t="s">
        <v>884</v>
      </c>
      <c r="E1490">
        <v>10</v>
      </c>
    </row>
    <row r="1491" spans="1:5" ht="13.5" customHeight="1">
      <c r="A1491">
        <v>68.099999999999994</v>
      </c>
      <c r="B1491" t="str">
        <f t="shared" si="23"/>
        <v>68.1---11</v>
      </c>
      <c r="C1491" t="s">
        <v>4231</v>
      </c>
      <c r="D1491" t="s">
        <v>1146</v>
      </c>
      <c r="E1491">
        <v>11</v>
      </c>
    </row>
    <row r="1492" spans="1:5" ht="13.5" customHeight="1">
      <c r="A1492">
        <v>68.099999999999994</v>
      </c>
      <c r="B1492" t="str">
        <f t="shared" si="23"/>
        <v>68.1---12</v>
      </c>
      <c r="C1492" t="s">
        <v>4254</v>
      </c>
      <c r="D1492" t="s">
        <v>900</v>
      </c>
      <c r="E1492">
        <v>12</v>
      </c>
    </row>
    <row r="1493" spans="1:5" ht="13.5" customHeight="1">
      <c r="A1493">
        <v>68.099999999999994</v>
      </c>
      <c r="B1493" t="str">
        <f t="shared" si="23"/>
        <v>68.1---13</v>
      </c>
      <c r="C1493" t="s">
        <v>4233</v>
      </c>
      <c r="D1493" t="s">
        <v>1095</v>
      </c>
      <c r="E1493">
        <v>13</v>
      </c>
    </row>
    <row r="1494" spans="1:5" ht="13.5" customHeight="1">
      <c r="A1494">
        <v>68.099999999999994</v>
      </c>
      <c r="B1494" t="str">
        <f t="shared" si="23"/>
        <v>68.1---14</v>
      </c>
      <c r="C1494" t="s">
        <v>4272</v>
      </c>
      <c r="D1494" t="s">
        <v>1156</v>
      </c>
      <c r="E1494">
        <v>14</v>
      </c>
    </row>
    <row r="1495" spans="1:5" ht="13.5" customHeight="1">
      <c r="A1495">
        <v>68.099999999999994</v>
      </c>
      <c r="B1495" t="str">
        <f t="shared" si="23"/>
        <v>68.1---15</v>
      </c>
      <c r="C1495" t="s">
        <v>4265</v>
      </c>
      <c r="D1495" t="s">
        <v>1147</v>
      </c>
      <c r="E1495">
        <v>15</v>
      </c>
    </row>
    <row r="1496" spans="1:5" ht="13.5" customHeight="1">
      <c r="A1496">
        <v>68.099999999999994</v>
      </c>
      <c r="B1496" t="str">
        <f t="shared" si="23"/>
        <v>68.1---16</v>
      </c>
      <c r="C1496" t="s">
        <v>4248</v>
      </c>
      <c r="D1496" t="s">
        <v>886</v>
      </c>
      <c r="E1496">
        <v>16</v>
      </c>
    </row>
    <row r="1497" spans="1:5" ht="13.5" customHeight="1">
      <c r="A1497">
        <v>68.099999999999994</v>
      </c>
      <c r="B1497" t="str">
        <f t="shared" si="23"/>
        <v>68.1---17</v>
      </c>
      <c r="C1497" t="s">
        <v>5911</v>
      </c>
      <c r="D1497" t="s">
        <v>1157</v>
      </c>
      <c r="E1497">
        <v>17</v>
      </c>
    </row>
    <row r="1498" spans="1:5" ht="13.5" customHeight="1">
      <c r="A1498">
        <v>68.099999999999994</v>
      </c>
      <c r="B1498" t="str">
        <f t="shared" si="23"/>
        <v>68.1---18</v>
      </c>
      <c r="C1498" t="s">
        <v>5911</v>
      </c>
      <c r="D1498" t="s">
        <v>1148</v>
      </c>
      <c r="E1498">
        <v>18</v>
      </c>
    </row>
    <row r="1499" spans="1:5" ht="13.5" customHeight="1">
      <c r="A1499">
        <v>68.099999999999994</v>
      </c>
      <c r="B1499" t="str">
        <f t="shared" si="23"/>
        <v>68.1---19</v>
      </c>
      <c r="C1499" t="s">
        <v>5911</v>
      </c>
      <c r="D1499" t="s">
        <v>902</v>
      </c>
      <c r="E1499">
        <v>19</v>
      </c>
    </row>
    <row r="1500" spans="1:5" ht="13.5" customHeight="1">
      <c r="A1500">
        <v>68.099999999999994</v>
      </c>
      <c r="B1500" t="str">
        <f t="shared" si="23"/>
        <v>68.1---20</v>
      </c>
      <c r="C1500" t="s">
        <v>5911</v>
      </c>
      <c r="D1500" t="s">
        <v>1149</v>
      </c>
      <c r="E1500">
        <v>20</v>
      </c>
    </row>
    <row r="1501" spans="1:5" ht="13.5" customHeight="1">
      <c r="A1501">
        <v>68.099999999999994</v>
      </c>
      <c r="B1501" t="str">
        <f t="shared" si="23"/>
        <v>68.1---21</v>
      </c>
      <c r="C1501" t="s">
        <v>5911</v>
      </c>
      <c r="D1501" t="s">
        <v>1128</v>
      </c>
      <c r="E1501">
        <v>21</v>
      </c>
    </row>
    <row r="1502" spans="1:5" ht="13.5" customHeight="1">
      <c r="A1502">
        <v>68.099999999999994</v>
      </c>
      <c r="B1502" t="str">
        <f t="shared" si="23"/>
        <v>68.1---22</v>
      </c>
      <c r="C1502" t="s">
        <v>5911</v>
      </c>
      <c r="D1502" t="s">
        <v>1142</v>
      </c>
      <c r="E1502">
        <v>22</v>
      </c>
    </row>
    <row r="1503" spans="1:5" ht="13.5" customHeight="1">
      <c r="A1503">
        <v>68.099999999999994</v>
      </c>
      <c r="B1503" t="str">
        <f t="shared" si="23"/>
        <v>68.1---23</v>
      </c>
      <c r="C1503" t="s">
        <v>5911</v>
      </c>
      <c r="D1503" t="s">
        <v>794</v>
      </c>
      <c r="E1503">
        <v>23</v>
      </c>
    </row>
    <row r="1504" spans="1:5" ht="13.5" customHeight="1">
      <c r="A1504">
        <v>68.099999999999994</v>
      </c>
      <c r="B1504" t="str">
        <f t="shared" si="23"/>
        <v>68.1---24</v>
      </c>
      <c r="C1504" t="s">
        <v>797</v>
      </c>
      <c r="D1504" t="s">
        <v>1081</v>
      </c>
      <c r="E1504">
        <v>24</v>
      </c>
    </row>
    <row r="1505" spans="1:5" ht="13.5" customHeight="1">
      <c r="A1505">
        <v>68.099999999999994</v>
      </c>
      <c r="B1505" t="str">
        <f t="shared" si="23"/>
        <v>68.1---25</v>
      </c>
      <c r="C1505" t="s">
        <v>858</v>
      </c>
      <c r="D1505" t="s">
        <v>740</v>
      </c>
      <c r="E1505">
        <v>25</v>
      </c>
    </row>
    <row r="1506" spans="1:5" ht="13.5" customHeight="1">
      <c r="A1506">
        <v>68.099999999999994</v>
      </c>
      <c r="B1506" t="str">
        <f t="shared" si="23"/>
        <v>68.1---26</v>
      </c>
      <c r="C1506" t="s">
        <v>743</v>
      </c>
      <c r="D1506" t="s">
        <v>754</v>
      </c>
      <c r="E1506">
        <v>26</v>
      </c>
    </row>
    <row r="1507" spans="1:5" ht="13.5" customHeight="1">
      <c r="A1507">
        <v>68.099999999999994</v>
      </c>
      <c r="B1507" t="str">
        <f t="shared" si="23"/>
        <v>68.1---27</v>
      </c>
      <c r="C1507" t="s">
        <v>987</v>
      </c>
      <c r="D1507" t="s">
        <v>1263</v>
      </c>
      <c r="E1507">
        <v>27</v>
      </c>
    </row>
    <row r="1508" spans="1:5" ht="13.5" customHeight="1">
      <c r="A1508">
        <v>68.099999999999994</v>
      </c>
      <c r="B1508" t="str">
        <f t="shared" si="23"/>
        <v>68.1---28</v>
      </c>
      <c r="C1508" t="s">
        <v>989</v>
      </c>
      <c r="D1508" t="s">
        <v>738</v>
      </c>
      <c r="E1508">
        <v>28</v>
      </c>
    </row>
    <row r="1509" spans="1:5" ht="13.5" customHeight="1">
      <c r="A1509">
        <v>68.099999999999994</v>
      </c>
      <c r="B1509" t="str">
        <f t="shared" si="23"/>
        <v>68.1---29</v>
      </c>
      <c r="C1509" t="s">
        <v>747</v>
      </c>
      <c r="D1509" t="s">
        <v>1154</v>
      </c>
      <c r="E1509">
        <v>29</v>
      </c>
    </row>
    <row r="1510" spans="1:5" ht="13.5" customHeight="1">
      <c r="A1510">
        <v>68.099999999999994</v>
      </c>
      <c r="B1510" t="str">
        <f t="shared" si="23"/>
        <v>68.1---30</v>
      </c>
      <c r="C1510" t="s">
        <v>936</v>
      </c>
      <c r="D1510" t="s">
        <v>779</v>
      </c>
      <c r="E1510">
        <v>30</v>
      </c>
    </row>
    <row r="1511" spans="1:5" ht="13.5" customHeight="1">
      <c r="A1511">
        <v>68.099999999999994</v>
      </c>
      <c r="B1511" t="str">
        <f t="shared" si="23"/>
        <v>68.1---31</v>
      </c>
      <c r="C1511" t="s">
        <v>819</v>
      </c>
      <c r="D1511" t="s">
        <v>756</v>
      </c>
      <c r="E1511">
        <v>31</v>
      </c>
    </row>
    <row r="1512" spans="1:5" ht="13.5" customHeight="1">
      <c r="A1512">
        <v>68.099999999999994</v>
      </c>
      <c r="B1512" t="str">
        <f t="shared" si="23"/>
        <v>68.1---32</v>
      </c>
      <c r="C1512" t="s">
        <v>1074</v>
      </c>
      <c r="D1512" t="s">
        <v>880</v>
      </c>
      <c r="E1512">
        <v>32</v>
      </c>
    </row>
    <row r="1513" spans="1:5" ht="13.5" customHeight="1">
      <c r="A1513">
        <v>68.099999999999994</v>
      </c>
      <c r="B1513" t="str">
        <f t="shared" si="23"/>
        <v>68.1---33</v>
      </c>
      <c r="C1513" t="s">
        <v>820</v>
      </c>
      <c r="D1513" t="s">
        <v>882</v>
      </c>
      <c r="E1513">
        <v>33</v>
      </c>
    </row>
    <row r="1514" spans="1:5" ht="13.5" customHeight="1">
      <c r="A1514">
        <v>68.099999999999994</v>
      </c>
      <c r="B1514" t="str">
        <f t="shared" si="23"/>
        <v>68.1---34</v>
      </c>
      <c r="C1514" t="s">
        <v>824</v>
      </c>
      <c r="D1514" t="s">
        <v>752</v>
      </c>
      <c r="E1514">
        <v>34</v>
      </c>
    </row>
    <row r="1515" spans="1:5" ht="13.5" customHeight="1">
      <c r="A1515">
        <v>68.099999999999994</v>
      </c>
      <c r="B1515" t="str">
        <f t="shared" si="23"/>
        <v>68.1---35</v>
      </c>
      <c r="C1515" t="s">
        <v>826</v>
      </c>
      <c r="D1515" t="s">
        <v>1079</v>
      </c>
      <c r="E1515">
        <v>35</v>
      </c>
    </row>
    <row r="1516" spans="1:5" ht="13.5" customHeight="1">
      <c r="A1516">
        <v>68.099999999999994</v>
      </c>
      <c r="B1516" t="str">
        <f t="shared" si="23"/>
        <v>68.1---36</v>
      </c>
      <c r="C1516" t="s">
        <v>755</v>
      </c>
      <c r="D1516" t="s">
        <v>1146</v>
      </c>
      <c r="E1516">
        <v>36</v>
      </c>
    </row>
    <row r="1517" spans="1:5" ht="13.5" customHeight="1">
      <c r="A1517">
        <v>68.099999999999994</v>
      </c>
      <c r="B1517" t="str">
        <f t="shared" si="23"/>
        <v>68.1---37</v>
      </c>
      <c r="C1517" t="s">
        <v>940</v>
      </c>
      <c r="D1517" t="s">
        <v>1239</v>
      </c>
      <c r="E1517">
        <v>37</v>
      </c>
    </row>
    <row r="1518" spans="1:5" ht="13.5" customHeight="1">
      <c r="A1518">
        <v>68.099999999999994</v>
      </c>
      <c r="B1518" t="str">
        <f t="shared" si="23"/>
        <v>68.1---38</v>
      </c>
      <c r="C1518" t="s">
        <v>991</v>
      </c>
      <c r="D1518" t="s">
        <v>966</v>
      </c>
      <c r="E1518">
        <v>38</v>
      </c>
    </row>
    <row r="1519" spans="1:5" ht="13.5" customHeight="1">
      <c r="A1519">
        <v>68.099999999999994</v>
      </c>
      <c r="B1519" t="str">
        <f t="shared" si="23"/>
        <v>68.1---39</v>
      </c>
      <c r="C1519" t="s">
        <v>1007</v>
      </c>
      <c r="D1519" t="s">
        <v>1150</v>
      </c>
      <c r="E1519">
        <v>39</v>
      </c>
    </row>
    <row r="1520" spans="1:5" ht="13.5" customHeight="1">
      <c r="A1520">
        <v>68.099999999999994</v>
      </c>
      <c r="B1520" t="str">
        <f t="shared" si="23"/>
        <v>68.1---40</v>
      </c>
      <c r="C1520" t="s">
        <v>868</v>
      </c>
      <c r="D1520" t="s">
        <v>758</v>
      </c>
      <c r="E1520">
        <v>40</v>
      </c>
    </row>
    <row r="1521" spans="1:5" ht="13.5" customHeight="1">
      <c r="A1521">
        <v>68.099999999999994</v>
      </c>
      <c r="B1521" t="str">
        <f t="shared" si="23"/>
        <v>68.1---41</v>
      </c>
      <c r="C1521" t="s">
        <v>944</v>
      </c>
      <c r="D1521" t="s">
        <v>1144</v>
      </c>
      <c r="E1521">
        <v>41</v>
      </c>
    </row>
    <row r="1522" spans="1:5" ht="13.5" customHeight="1">
      <c r="A1522">
        <v>68.099999999999994</v>
      </c>
      <c r="B1522" t="str">
        <f t="shared" si="23"/>
        <v>68.1---42</v>
      </c>
      <c r="C1522" t="s">
        <v>970</v>
      </c>
      <c r="D1522" t="s">
        <v>1152</v>
      </c>
      <c r="E1522">
        <v>42</v>
      </c>
    </row>
    <row r="1523" spans="1:5" ht="13.5" customHeight="1">
      <c r="A1523">
        <v>68.099999999999994</v>
      </c>
      <c r="B1523" t="str">
        <f t="shared" si="23"/>
        <v>68.1---43</v>
      </c>
      <c r="C1523" t="s">
        <v>769</v>
      </c>
      <c r="D1523" t="s">
        <v>1325</v>
      </c>
      <c r="E1523">
        <v>43</v>
      </c>
    </row>
    <row r="1524" spans="1:5" ht="13.5" customHeight="1">
      <c r="A1524">
        <v>68.099999999999994</v>
      </c>
      <c r="B1524" t="str">
        <f t="shared" si="23"/>
        <v>68.1---44</v>
      </c>
      <c r="C1524" t="s">
        <v>5913</v>
      </c>
      <c r="D1524" t="s">
        <v>1114</v>
      </c>
      <c r="E1524">
        <v>44</v>
      </c>
    </row>
    <row r="1525" spans="1:5" ht="13.5" customHeight="1">
      <c r="A1525">
        <v>68.099999999999994</v>
      </c>
      <c r="B1525" t="str">
        <f t="shared" si="23"/>
        <v>68.1---45</v>
      </c>
      <c r="C1525" t="s">
        <v>5947</v>
      </c>
      <c r="D1525" t="s">
        <v>884</v>
      </c>
      <c r="E1525">
        <v>45</v>
      </c>
    </row>
    <row r="1526" spans="1:5" ht="13.5" customHeight="1">
      <c r="A1526">
        <v>68.099999999999994</v>
      </c>
      <c r="B1526" t="str">
        <f t="shared" si="23"/>
        <v>68.1---46</v>
      </c>
      <c r="C1526" t="s">
        <v>5948</v>
      </c>
      <c r="D1526" t="s">
        <v>886</v>
      </c>
      <c r="E1526">
        <v>46</v>
      </c>
    </row>
    <row r="1527" spans="1:5" ht="13.5" customHeight="1">
      <c r="A1527">
        <v>68.099999999999994</v>
      </c>
      <c r="B1527" t="str">
        <f t="shared" si="23"/>
        <v>68.1---47</v>
      </c>
      <c r="C1527" t="s">
        <v>5969</v>
      </c>
      <c r="D1527" t="s">
        <v>961</v>
      </c>
      <c r="E1527">
        <v>47</v>
      </c>
    </row>
    <row r="1528" spans="1:5" ht="13.5" customHeight="1">
      <c r="A1528">
        <v>68.099999999999994</v>
      </c>
      <c r="B1528" t="str">
        <f t="shared" si="23"/>
        <v>68.1---48</v>
      </c>
      <c r="C1528" t="s">
        <v>5915</v>
      </c>
      <c r="D1528" t="s">
        <v>772</v>
      </c>
      <c r="E1528">
        <v>48</v>
      </c>
    </row>
    <row r="1529" spans="1:5" ht="13.5" customHeight="1">
      <c r="A1529">
        <v>68.099999999999994</v>
      </c>
      <c r="B1529" t="str">
        <f t="shared" si="23"/>
        <v>68.1---49</v>
      </c>
      <c r="C1529" t="s">
        <v>5917</v>
      </c>
      <c r="D1529" t="s">
        <v>789</v>
      </c>
      <c r="E1529">
        <v>49</v>
      </c>
    </row>
    <row r="1530" spans="1:5" ht="13.5" customHeight="1">
      <c r="A1530">
        <v>68.099999999999994</v>
      </c>
      <c r="B1530" t="str">
        <f t="shared" si="23"/>
        <v>68.1---50</v>
      </c>
      <c r="C1530" t="s">
        <v>5918</v>
      </c>
      <c r="D1530" t="s">
        <v>770</v>
      </c>
      <c r="E1530">
        <v>50</v>
      </c>
    </row>
    <row r="1531" spans="1:5" ht="13.5" customHeight="1">
      <c r="A1531">
        <v>68.099999999999994</v>
      </c>
      <c r="B1531" t="str">
        <f t="shared" si="23"/>
        <v>68.1---51</v>
      </c>
      <c r="C1531" t="s">
        <v>5971</v>
      </c>
      <c r="D1531" t="s">
        <v>1058</v>
      </c>
      <c r="E1531">
        <v>51</v>
      </c>
    </row>
    <row r="1532" spans="1:5" ht="13.5" customHeight="1">
      <c r="A1532">
        <v>68.099999999999994</v>
      </c>
      <c r="B1532" t="str">
        <f t="shared" si="23"/>
        <v>68.1---52</v>
      </c>
      <c r="C1532" t="s">
        <v>5931</v>
      </c>
      <c r="D1532" t="s">
        <v>1044</v>
      </c>
      <c r="E1532">
        <v>52</v>
      </c>
    </row>
    <row r="1533" spans="1:5" ht="13.5" customHeight="1">
      <c r="A1533">
        <v>68.099999999999994</v>
      </c>
      <c r="B1533" t="str">
        <f t="shared" si="23"/>
        <v>68.1---53</v>
      </c>
      <c r="C1533" t="s">
        <v>5956</v>
      </c>
      <c r="D1533" t="s">
        <v>917</v>
      </c>
      <c r="E1533">
        <v>53</v>
      </c>
    </row>
    <row r="1534" spans="1:5" ht="13.5" customHeight="1">
      <c r="A1534">
        <v>68.099999999999994</v>
      </c>
      <c r="B1534" t="str">
        <f t="shared" si="23"/>
        <v>68.1---54</v>
      </c>
      <c r="C1534" t="s">
        <v>5954</v>
      </c>
      <c r="D1534" t="s">
        <v>1166</v>
      </c>
      <c r="E1534">
        <v>54</v>
      </c>
    </row>
    <row r="1535" spans="1:5" ht="13.5" customHeight="1">
      <c r="A1535">
        <v>68.099999999999994</v>
      </c>
      <c r="B1535" t="str">
        <f t="shared" si="23"/>
        <v>68.1---55</v>
      </c>
      <c r="C1535" t="s">
        <v>5989</v>
      </c>
      <c r="D1535" t="s">
        <v>1185</v>
      </c>
      <c r="E1535">
        <v>55</v>
      </c>
    </row>
    <row r="1536" spans="1:5" ht="13.5" customHeight="1">
      <c r="A1536">
        <v>69</v>
      </c>
      <c r="B1536" t="str">
        <f t="shared" si="23"/>
        <v>69---1</v>
      </c>
      <c r="C1536" t="s">
        <v>4216</v>
      </c>
      <c r="D1536" t="s">
        <v>1158</v>
      </c>
      <c r="E1536">
        <v>1</v>
      </c>
    </row>
    <row r="1537" spans="1:5" ht="13.5" customHeight="1">
      <c r="A1537">
        <v>69</v>
      </c>
      <c r="B1537" t="str">
        <f t="shared" si="23"/>
        <v>69---2</v>
      </c>
      <c r="C1537" t="s">
        <v>4216</v>
      </c>
      <c r="D1537" t="s">
        <v>1357</v>
      </c>
      <c r="E1537">
        <v>2</v>
      </c>
    </row>
    <row r="1538" spans="1:5" ht="13.5" customHeight="1">
      <c r="A1538">
        <v>69</v>
      </c>
      <c r="B1538" t="str">
        <f t="shared" si="23"/>
        <v>69---3</v>
      </c>
      <c r="C1538" t="s">
        <v>4216</v>
      </c>
      <c r="D1538" t="s">
        <v>1040</v>
      </c>
      <c r="E1538">
        <v>3</v>
      </c>
    </row>
    <row r="1539" spans="1:5" ht="13.5" customHeight="1">
      <c r="A1539">
        <v>69</v>
      </c>
      <c r="B1539" t="str">
        <f t="shared" ref="B1539:B1602" si="24">A1539&amp;"---"&amp;E1539</f>
        <v>69---4</v>
      </c>
      <c r="C1539" t="s">
        <v>4216</v>
      </c>
      <c r="D1539" t="s">
        <v>1357</v>
      </c>
      <c r="E1539">
        <v>4</v>
      </c>
    </row>
    <row r="1540" spans="1:5" ht="13.5" customHeight="1">
      <c r="A1540">
        <v>69</v>
      </c>
      <c r="B1540" t="str">
        <f t="shared" si="24"/>
        <v>69---5</v>
      </c>
      <c r="C1540" t="s">
        <v>4216</v>
      </c>
      <c r="D1540" t="s">
        <v>1143</v>
      </c>
      <c r="E1540">
        <v>5</v>
      </c>
    </row>
    <row r="1541" spans="1:5" ht="13.5" customHeight="1">
      <c r="A1541">
        <v>69</v>
      </c>
      <c r="B1541" t="str">
        <f t="shared" si="24"/>
        <v>69---6</v>
      </c>
      <c r="C1541" t="s">
        <v>4216</v>
      </c>
      <c r="D1541" t="s">
        <v>833</v>
      </c>
      <c r="E1541">
        <v>6</v>
      </c>
    </row>
    <row r="1542" spans="1:5" ht="13.5" customHeight="1">
      <c r="A1542">
        <v>69</v>
      </c>
      <c r="B1542" t="str">
        <f t="shared" si="24"/>
        <v>69---7</v>
      </c>
      <c r="C1542" t="s">
        <v>4216</v>
      </c>
      <c r="D1542" t="s">
        <v>1145</v>
      </c>
      <c r="E1542">
        <v>7</v>
      </c>
    </row>
    <row r="1543" spans="1:5" ht="13.5" customHeight="1">
      <c r="A1543">
        <v>69</v>
      </c>
      <c r="B1543" t="str">
        <f t="shared" si="24"/>
        <v>69---8</v>
      </c>
      <c r="C1543" t="s">
        <v>4216</v>
      </c>
      <c r="D1543" t="s">
        <v>813</v>
      </c>
      <c r="E1543">
        <v>8</v>
      </c>
    </row>
    <row r="1544" spans="1:5" ht="13.5" customHeight="1">
      <c r="A1544">
        <v>69</v>
      </c>
      <c r="B1544" t="str">
        <f t="shared" si="24"/>
        <v>69---9</v>
      </c>
      <c r="C1544" t="s">
        <v>4216</v>
      </c>
      <c r="D1544" t="s">
        <v>1146</v>
      </c>
      <c r="E1544">
        <v>9</v>
      </c>
    </row>
    <row r="1545" spans="1:5" ht="13.5" customHeight="1">
      <c r="A1545">
        <v>69</v>
      </c>
      <c r="B1545" t="str">
        <f t="shared" si="24"/>
        <v>69---10</v>
      </c>
      <c r="C1545" t="s">
        <v>4216</v>
      </c>
      <c r="D1545" t="s">
        <v>814</v>
      </c>
      <c r="E1545">
        <v>10</v>
      </c>
    </row>
    <row r="1546" spans="1:5" ht="13.5" customHeight="1">
      <c r="A1546">
        <v>69</v>
      </c>
      <c r="B1546" t="str">
        <f t="shared" si="24"/>
        <v>69---11</v>
      </c>
      <c r="C1546" t="s">
        <v>4216</v>
      </c>
      <c r="D1546" t="s">
        <v>740</v>
      </c>
      <c r="E1546">
        <v>11</v>
      </c>
    </row>
    <row r="1547" spans="1:5" ht="13.5" customHeight="1">
      <c r="A1547">
        <v>69</v>
      </c>
      <c r="B1547" t="str">
        <f t="shared" si="24"/>
        <v>69---12</v>
      </c>
      <c r="C1547" t="s">
        <v>4216</v>
      </c>
      <c r="D1547" t="s">
        <v>815</v>
      </c>
      <c r="E1547">
        <v>12</v>
      </c>
    </row>
    <row r="1548" spans="1:5" ht="13.5" customHeight="1">
      <c r="A1548">
        <v>69</v>
      </c>
      <c r="B1548" t="str">
        <f t="shared" si="24"/>
        <v>69---13</v>
      </c>
      <c r="C1548" t="s">
        <v>4216</v>
      </c>
      <c r="D1548" t="s">
        <v>1147</v>
      </c>
      <c r="E1548">
        <v>13</v>
      </c>
    </row>
    <row r="1549" spans="1:5" ht="13.5" customHeight="1">
      <c r="A1549">
        <v>69</v>
      </c>
      <c r="B1549" t="str">
        <f t="shared" si="24"/>
        <v>69---14</v>
      </c>
      <c r="C1549" t="s">
        <v>4216</v>
      </c>
      <c r="D1549" t="s">
        <v>821</v>
      </c>
      <c r="E1549">
        <v>14</v>
      </c>
    </row>
    <row r="1550" spans="1:5" ht="13.5" customHeight="1">
      <c r="A1550">
        <v>69</v>
      </c>
      <c r="B1550" t="str">
        <f t="shared" si="24"/>
        <v>69---15</v>
      </c>
      <c r="C1550" t="s">
        <v>4216</v>
      </c>
      <c r="D1550" t="s">
        <v>806</v>
      </c>
      <c r="E1550">
        <v>15</v>
      </c>
    </row>
    <row r="1551" spans="1:5" ht="13.5" customHeight="1">
      <c r="A1551">
        <v>69</v>
      </c>
      <c r="B1551" t="str">
        <f t="shared" si="24"/>
        <v>69---16</v>
      </c>
      <c r="C1551" t="s">
        <v>4216</v>
      </c>
      <c r="D1551" t="s">
        <v>872</v>
      </c>
      <c r="E1551">
        <v>16</v>
      </c>
    </row>
    <row r="1552" spans="1:5" ht="13.5" customHeight="1">
      <c r="A1552">
        <v>69</v>
      </c>
      <c r="B1552" t="str">
        <f t="shared" si="24"/>
        <v>69---17</v>
      </c>
      <c r="C1552" t="s">
        <v>4216</v>
      </c>
      <c r="D1552" t="s">
        <v>1043</v>
      </c>
      <c r="E1552">
        <v>17</v>
      </c>
    </row>
    <row r="1553" spans="1:5" ht="13.5" customHeight="1">
      <c r="A1553">
        <v>69</v>
      </c>
      <c r="B1553" t="str">
        <f t="shared" si="24"/>
        <v>69---18</v>
      </c>
      <c r="C1553" t="s">
        <v>4216</v>
      </c>
      <c r="D1553" t="s">
        <v>972</v>
      </c>
      <c r="E1553">
        <v>18</v>
      </c>
    </row>
    <row r="1554" spans="1:5" ht="13.5" customHeight="1">
      <c r="A1554">
        <v>69</v>
      </c>
      <c r="B1554" t="str">
        <f t="shared" si="24"/>
        <v>69---19</v>
      </c>
      <c r="C1554" t="s">
        <v>1017</v>
      </c>
      <c r="D1554" t="s">
        <v>796</v>
      </c>
      <c r="E1554">
        <v>19</v>
      </c>
    </row>
    <row r="1555" spans="1:5" ht="13.5" customHeight="1">
      <c r="A1555">
        <v>69</v>
      </c>
      <c r="B1555" t="str">
        <f t="shared" si="24"/>
        <v>69---20</v>
      </c>
      <c r="C1555" t="s">
        <v>731</v>
      </c>
      <c r="D1555" t="s">
        <v>800</v>
      </c>
      <c r="E1555">
        <v>20</v>
      </c>
    </row>
    <row r="1556" spans="1:5" ht="13.5" customHeight="1">
      <c r="A1556">
        <v>69</v>
      </c>
      <c r="B1556" t="str">
        <f t="shared" si="24"/>
        <v>69---21</v>
      </c>
      <c r="C1556" t="s">
        <v>735</v>
      </c>
      <c r="D1556" t="s">
        <v>744</v>
      </c>
      <c r="E1556">
        <v>21</v>
      </c>
    </row>
    <row r="1557" spans="1:5" ht="13.5" customHeight="1">
      <c r="A1557">
        <v>69</v>
      </c>
      <c r="B1557" t="str">
        <f t="shared" si="24"/>
        <v>69---22</v>
      </c>
      <c r="C1557" t="s">
        <v>885</v>
      </c>
      <c r="D1557" t="s">
        <v>814</v>
      </c>
      <c r="E1557">
        <v>22</v>
      </c>
    </row>
    <row r="1558" spans="1:5" ht="13.5" customHeight="1">
      <c r="A1558">
        <v>69</v>
      </c>
      <c r="B1558" t="str">
        <f t="shared" si="24"/>
        <v>69---23</v>
      </c>
      <c r="C1558" t="s">
        <v>797</v>
      </c>
      <c r="D1558" t="s">
        <v>1081</v>
      </c>
      <c r="E1558">
        <v>23</v>
      </c>
    </row>
    <row r="1559" spans="1:5" ht="13.5" customHeight="1">
      <c r="A1559">
        <v>69</v>
      </c>
      <c r="B1559" t="str">
        <f t="shared" si="24"/>
        <v>69---24</v>
      </c>
      <c r="C1559" t="s">
        <v>858</v>
      </c>
      <c r="D1559" t="s">
        <v>740</v>
      </c>
      <c r="E1559">
        <v>24</v>
      </c>
    </row>
    <row r="1560" spans="1:5" ht="13.5" customHeight="1">
      <c r="A1560">
        <v>69</v>
      </c>
      <c r="B1560" t="str">
        <f t="shared" si="24"/>
        <v>69---25</v>
      </c>
      <c r="C1560" t="s">
        <v>743</v>
      </c>
      <c r="D1560" t="s">
        <v>754</v>
      </c>
      <c r="E1560">
        <v>25</v>
      </c>
    </row>
    <row r="1561" spans="1:5" ht="13.5" customHeight="1">
      <c r="A1561">
        <v>69</v>
      </c>
      <c r="B1561" t="str">
        <f t="shared" si="24"/>
        <v>69---26</v>
      </c>
      <c r="C1561" t="s">
        <v>987</v>
      </c>
      <c r="D1561" t="s">
        <v>1263</v>
      </c>
      <c r="E1561">
        <v>26</v>
      </c>
    </row>
    <row r="1562" spans="1:5" ht="13.5" customHeight="1">
      <c r="A1562">
        <v>69</v>
      </c>
      <c r="B1562" t="str">
        <f t="shared" si="24"/>
        <v>69---27</v>
      </c>
      <c r="C1562" t="s">
        <v>989</v>
      </c>
      <c r="D1562" t="s">
        <v>738</v>
      </c>
      <c r="E1562">
        <v>27</v>
      </c>
    </row>
    <row r="1563" spans="1:5" ht="13.5" customHeight="1">
      <c r="A1563">
        <v>69</v>
      </c>
      <c r="B1563" t="str">
        <f t="shared" si="24"/>
        <v>69---28</v>
      </c>
      <c r="C1563" t="s">
        <v>819</v>
      </c>
      <c r="D1563" t="s">
        <v>756</v>
      </c>
      <c r="E1563">
        <v>28</v>
      </c>
    </row>
    <row r="1564" spans="1:5" ht="13.5" customHeight="1">
      <c r="A1564">
        <v>69</v>
      </c>
      <c r="B1564" t="str">
        <f t="shared" si="24"/>
        <v>69---29</v>
      </c>
      <c r="C1564" t="s">
        <v>1019</v>
      </c>
      <c r="D1564" t="s">
        <v>734</v>
      </c>
      <c r="E1564">
        <v>29</v>
      </c>
    </row>
    <row r="1565" spans="1:5" ht="13.5" customHeight="1">
      <c r="A1565">
        <v>69</v>
      </c>
      <c r="B1565" t="str">
        <f t="shared" si="24"/>
        <v>69---30</v>
      </c>
      <c r="C1565" t="s">
        <v>822</v>
      </c>
      <c r="D1565" t="s">
        <v>833</v>
      </c>
      <c r="E1565">
        <v>30</v>
      </c>
    </row>
    <row r="1566" spans="1:5" ht="13.5" customHeight="1">
      <c r="A1566">
        <v>69</v>
      </c>
      <c r="B1566" t="str">
        <f t="shared" si="24"/>
        <v>69---31</v>
      </c>
      <c r="C1566" t="s">
        <v>824</v>
      </c>
      <c r="D1566" t="s">
        <v>752</v>
      </c>
      <c r="E1566">
        <v>31</v>
      </c>
    </row>
    <row r="1567" spans="1:5" ht="13.5" customHeight="1">
      <c r="A1567">
        <v>69</v>
      </c>
      <c r="B1567" t="str">
        <f t="shared" si="24"/>
        <v>69---32</v>
      </c>
      <c r="C1567" t="s">
        <v>826</v>
      </c>
      <c r="D1567" t="s">
        <v>1079</v>
      </c>
      <c r="E1567">
        <v>32</v>
      </c>
    </row>
    <row r="1568" spans="1:5" ht="13.5" customHeight="1">
      <c r="A1568">
        <v>69</v>
      </c>
      <c r="B1568" t="str">
        <f t="shared" si="24"/>
        <v>69---33</v>
      </c>
      <c r="C1568" t="s">
        <v>755</v>
      </c>
      <c r="D1568" t="s">
        <v>1146</v>
      </c>
      <c r="E1568">
        <v>33</v>
      </c>
    </row>
    <row r="1569" spans="1:5" ht="13.5" customHeight="1">
      <c r="A1569">
        <v>69</v>
      </c>
      <c r="B1569" t="str">
        <f t="shared" si="24"/>
        <v>69---34</v>
      </c>
      <c r="C1569" t="s">
        <v>940</v>
      </c>
      <c r="D1569" t="s">
        <v>1239</v>
      </c>
      <c r="E1569">
        <v>34</v>
      </c>
    </row>
    <row r="1570" spans="1:5" ht="13.5" customHeight="1">
      <c r="A1570">
        <v>69</v>
      </c>
      <c r="B1570" t="str">
        <f t="shared" si="24"/>
        <v>69---35</v>
      </c>
      <c r="C1570" t="s">
        <v>1197</v>
      </c>
      <c r="D1570" t="s">
        <v>1137</v>
      </c>
      <c r="E1570">
        <v>35</v>
      </c>
    </row>
    <row r="1571" spans="1:5" ht="13.5" customHeight="1">
      <c r="A1571">
        <v>69</v>
      </c>
      <c r="B1571" t="str">
        <f t="shared" si="24"/>
        <v>69---36</v>
      </c>
      <c r="C1571" t="s">
        <v>991</v>
      </c>
      <c r="D1571" t="s">
        <v>966</v>
      </c>
      <c r="E1571">
        <v>36</v>
      </c>
    </row>
    <row r="1572" spans="1:5" ht="13.5" customHeight="1">
      <c r="A1572">
        <v>69</v>
      </c>
      <c r="B1572" t="str">
        <f t="shared" si="24"/>
        <v>69---37</v>
      </c>
      <c r="C1572" t="s">
        <v>1007</v>
      </c>
      <c r="D1572" t="s">
        <v>1150</v>
      </c>
      <c r="E1572">
        <v>37</v>
      </c>
    </row>
    <row r="1573" spans="1:5" ht="13.5" customHeight="1">
      <c r="A1573">
        <v>69</v>
      </c>
      <c r="B1573" t="str">
        <f t="shared" si="24"/>
        <v>69---38</v>
      </c>
      <c r="C1573" t="s">
        <v>868</v>
      </c>
      <c r="D1573" t="s">
        <v>758</v>
      </c>
      <c r="E1573">
        <v>38</v>
      </c>
    </row>
    <row r="1574" spans="1:5" ht="13.5" customHeight="1">
      <c r="A1574">
        <v>69</v>
      </c>
      <c r="B1574" t="str">
        <f t="shared" si="24"/>
        <v>69---39</v>
      </c>
      <c r="C1574" t="s">
        <v>944</v>
      </c>
      <c r="D1574" t="s">
        <v>1144</v>
      </c>
      <c r="E1574">
        <v>39</v>
      </c>
    </row>
    <row r="1575" spans="1:5" ht="13.5" customHeight="1">
      <c r="A1575">
        <v>69</v>
      </c>
      <c r="B1575" t="str">
        <f t="shared" si="24"/>
        <v>69---40</v>
      </c>
      <c r="C1575" t="s">
        <v>970</v>
      </c>
      <c r="D1575" t="s">
        <v>1152</v>
      </c>
      <c r="E1575">
        <v>40</v>
      </c>
    </row>
    <row r="1576" spans="1:5" ht="13.5" customHeight="1">
      <c r="A1576">
        <v>69</v>
      </c>
      <c r="B1576" t="str">
        <f t="shared" si="24"/>
        <v>69---41</v>
      </c>
      <c r="C1576" t="s">
        <v>1216</v>
      </c>
      <c r="D1576" t="s">
        <v>1385</v>
      </c>
      <c r="E1576">
        <v>41</v>
      </c>
    </row>
    <row r="1577" spans="1:5" ht="13.5" customHeight="1">
      <c r="A1577">
        <v>69</v>
      </c>
      <c r="B1577" t="str">
        <f t="shared" si="24"/>
        <v>69---42</v>
      </c>
      <c r="C1577" t="s">
        <v>5913</v>
      </c>
      <c r="D1577" t="s">
        <v>1114</v>
      </c>
      <c r="E1577">
        <v>42</v>
      </c>
    </row>
    <row r="1578" spans="1:5" ht="13.5" customHeight="1">
      <c r="A1578">
        <v>69</v>
      </c>
      <c r="B1578" t="str">
        <f t="shared" si="24"/>
        <v>69---43</v>
      </c>
      <c r="C1578" t="s">
        <v>5929</v>
      </c>
      <c r="D1578" t="s">
        <v>813</v>
      </c>
      <c r="E1578">
        <v>43</v>
      </c>
    </row>
    <row r="1579" spans="1:5" ht="13.5" customHeight="1">
      <c r="A1579">
        <v>69</v>
      </c>
      <c r="B1579" t="str">
        <f t="shared" si="24"/>
        <v>69---44</v>
      </c>
      <c r="C1579" t="s">
        <v>5969</v>
      </c>
      <c r="D1579" t="s">
        <v>961</v>
      </c>
      <c r="E1579">
        <v>44</v>
      </c>
    </row>
    <row r="1580" spans="1:5" ht="13.5" customHeight="1">
      <c r="A1580">
        <v>69</v>
      </c>
      <c r="B1580" t="str">
        <f t="shared" si="24"/>
        <v>69---45</v>
      </c>
      <c r="C1580" t="s">
        <v>5930</v>
      </c>
      <c r="D1580" t="s">
        <v>821</v>
      </c>
      <c r="E1580">
        <v>45</v>
      </c>
    </row>
    <row r="1581" spans="1:5" ht="13.5" customHeight="1">
      <c r="A1581">
        <v>69</v>
      </c>
      <c r="B1581" t="str">
        <f t="shared" si="24"/>
        <v>69---46</v>
      </c>
      <c r="C1581" t="s">
        <v>5915</v>
      </c>
      <c r="D1581" t="s">
        <v>772</v>
      </c>
      <c r="E1581">
        <v>46</v>
      </c>
    </row>
    <row r="1582" spans="1:5" ht="13.5" customHeight="1">
      <c r="A1582">
        <v>69</v>
      </c>
      <c r="B1582" t="str">
        <f t="shared" si="24"/>
        <v>69---47</v>
      </c>
      <c r="C1582" t="s">
        <v>5977</v>
      </c>
      <c r="D1582" t="s">
        <v>1069</v>
      </c>
      <c r="E1582">
        <v>47</v>
      </c>
    </row>
    <row r="1583" spans="1:5" ht="13.5" customHeight="1">
      <c r="A1583">
        <v>69</v>
      </c>
      <c r="B1583" t="str">
        <f t="shared" si="24"/>
        <v>69---48</v>
      </c>
      <c r="C1583" t="s">
        <v>5917</v>
      </c>
      <c r="D1583" t="s">
        <v>789</v>
      </c>
      <c r="E1583">
        <v>48</v>
      </c>
    </row>
    <row r="1584" spans="1:5" ht="13.5" customHeight="1">
      <c r="A1584">
        <v>69</v>
      </c>
      <c r="B1584" t="str">
        <f t="shared" si="24"/>
        <v>69---49</v>
      </c>
      <c r="C1584" t="s">
        <v>5918</v>
      </c>
      <c r="D1584" t="s">
        <v>770</v>
      </c>
      <c r="E1584">
        <v>49</v>
      </c>
    </row>
    <row r="1585" spans="1:5" ht="13.5" customHeight="1">
      <c r="A1585">
        <v>69</v>
      </c>
      <c r="B1585" t="str">
        <f t="shared" si="24"/>
        <v>69---50</v>
      </c>
      <c r="C1585" t="s">
        <v>5971</v>
      </c>
      <c r="D1585" t="s">
        <v>1058</v>
      </c>
      <c r="E1585">
        <v>50</v>
      </c>
    </row>
    <row r="1586" spans="1:5" ht="13.5" customHeight="1">
      <c r="A1586">
        <v>69</v>
      </c>
      <c r="B1586" t="str">
        <f t="shared" si="24"/>
        <v>69---51</v>
      </c>
      <c r="C1586" t="s">
        <v>5931</v>
      </c>
      <c r="D1586" t="s">
        <v>1044</v>
      </c>
      <c r="E1586">
        <v>51</v>
      </c>
    </row>
    <row r="1587" spans="1:5" ht="13.5" customHeight="1">
      <c r="A1587">
        <v>69</v>
      </c>
      <c r="B1587" t="str">
        <f t="shared" si="24"/>
        <v>69---52</v>
      </c>
      <c r="C1587" t="s">
        <v>5963</v>
      </c>
      <c r="D1587" t="s">
        <v>937</v>
      </c>
      <c r="E1587">
        <v>52</v>
      </c>
    </row>
    <row r="1588" spans="1:5" ht="13.5" customHeight="1">
      <c r="A1588">
        <v>69</v>
      </c>
      <c r="B1588" t="str">
        <f t="shared" si="24"/>
        <v>69---53</v>
      </c>
      <c r="C1588" t="s">
        <v>5933</v>
      </c>
      <c r="D1588" t="s">
        <v>855</v>
      </c>
      <c r="E1588">
        <v>53</v>
      </c>
    </row>
    <row r="1589" spans="1:5" ht="13.5" customHeight="1">
      <c r="A1589">
        <v>69</v>
      </c>
      <c r="B1589" t="str">
        <f t="shared" si="24"/>
        <v>69---54</v>
      </c>
      <c r="C1589" t="s">
        <v>5934</v>
      </c>
      <c r="D1589" t="s">
        <v>829</v>
      </c>
      <c r="E1589">
        <v>54</v>
      </c>
    </row>
    <row r="1590" spans="1:5" ht="13.5" customHeight="1">
      <c r="A1590">
        <v>69</v>
      </c>
      <c r="B1590" t="str">
        <f t="shared" si="24"/>
        <v>69---55</v>
      </c>
      <c r="C1590" t="s">
        <v>5979</v>
      </c>
      <c r="D1590" t="s">
        <v>1071</v>
      </c>
      <c r="E1590">
        <v>55</v>
      </c>
    </row>
    <row r="1591" spans="1:5" ht="13.5" customHeight="1">
      <c r="A1591">
        <v>69</v>
      </c>
      <c r="B1591" t="str">
        <f t="shared" si="24"/>
        <v>69---56</v>
      </c>
      <c r="C1591" t="s">
        <v>5937</v>
      </c>
      <c r="D1591" t="s">
        <v>849</v>
      </c>
      <c r="E1591">
        <v>56</v>
      </c>
    </row>
    <row r="1592" spans="1:5" ht="13.5" customHeight="1">
      <c r="A1592">
        <v>69</v>
      </c>
      <c r="B1592" t="str">
        <f t="shared" si="24"/>
        <v>69---57</v>
      </c>
      <c r="C1592" t="s">
        <v>5956</v>
      </c>
      <c r="D1592" t="s">
        <v>917</v>
      </c>
      <c r="E1592">
        <v>57</v>
      </c>
    </row>
    <row r="1593" spans="1:5" ht="13.5" customHeight="1">
      <c r="A1593">
        <v>69</v>
      </c>
      <c r="B1593" t="str">
        <f t="shared" si="24"/>
        <v>69---58</v>
      </c>
      <c r="C1593" t="s">
        <v>5920</v>
      </c>
      <c r="D1593" t="s">
        <v>762</v>
      </c>
      <c r="E1593">
        <v>58</v>
      </c>
    </row>
    <row r="1594" spans="1:5" ht="13.5" customHeight="1">
      <c r="A1594">
        <v>69</v>
      </c>
      <c r="B1594" t="str">
        <f t="shared" si="24"/>
        <v>69---59</v>
      </c>
      <c r="C1594" t="s">
        <v>5973</v>
      </c>
      <c r="D1594" t="s">
        <v>1158</v>
      </c>
      <c r="E1594">
        <v>59</v>
      </c>
    </row>
    <row r="1595" spans="1:5" ht="13.5" customHeight="1">
      <c r="A1595">
        <v>69</v>
      </c>
      <c r="B1595" t="str">
        <f t="shared" si="24"/>
        <v>69---60</v>
      </c>
      <c r="C1595" t="s">
        <v>5954</v>
      </c>
      <c r="D1595" t="s">
        <v>1166</v>
      </c>
      <c r="E1595">
        <v>60</v>
      </c>
    </row>
    <row r="1596" spans="1:5" ht="13.5" customHeight="1">
      <c r="A1596">
        <v>69</v>
      </c>
      <c r="B1596" t="str">
        <f t="shared" si="24"/>
        <v>69---61</v>
      </c>
      <c r="C1596" t="s">
        <v>5989</v>
      </c>
      <c r="D1596" t="s">
        <v>1185</v>
      </c>
      <c r="E1596">
        <v>61</v>
      </c>
    </row>
    <row r="1597" spans="1:5" ht="13.5" customHeight="1">
      <c r="A1597">
        <v>69</v>
      </c>
      <c r="B1597" t="str">
        <f t="shared" si="24"/>
        <v>69---62</v>
      </c>
      <c r="C1597" t="s">
        <v>5980</v>
      </c>
      <c r="D1597" t="s">
        <v>1124</v>
      </c>
      <c r="E1597">
        <v>62</v>
      </c>
    </row>
    <row r="1598" spans="1:5" ht="13.5" customHeight="1">
      <c r="A1598">
        <v>69.099999999999994</v>
      </c>
      <c r="B1598" t="str">
        <f t="shared" si="24"/>
        <v>69.1---1</v>
      </c>
      <c r="C1598" t="s">
        <v>4234</v>
      </c>
      <c r="D1598" t="s">
        <v>1133</v>
      </c>
      <c r="E1598">
        <v>1</v>
      </c>
    </row>
    <row r="1599" spans="1:5" ht="13.5" customHeight="1">
      <c r="A1599">
        <v>69.099999999999994</v>
      </c>
      <c r="B1599" t="str">
        <f t="shared" si="24"/>
        <v>69.1---2</v>
      </c>
      <c r="C1599" t="s">
        <v>4216</v>
      </c>
      <c r="D1599" t="s">
        <v>1133</v>
      </c>
      <c r="E1599">
        <v>2</v>
      </c>
    </row>
    <row r="1600" spans="1:5" ht="13.5" customHeight="1">
      <c r="A1600">
        <v>69.099999999999994</v>
      </c>
      <c r="B1600" t="str">
        <f t="shared" si="24"/>
        <v>69.1---3</v>
      </c>
      <c r="C1600" t="s">
        <v>4216</v>
      </c>
      <c r="D1600" t="s">
        <v>1158</v>
      </c>
      <c r="E1600">
        <v>3</v>
      </c>
    </row>
    <row r="1601" spans="1:5" ht="13.5" customHeight="1">
      <c r="A1601">
        <v>69.099999999999994</v>
      </c>
      <c r="B1601" t="str">
        <f t="shared" si="24"/>
        <v>69.1---4</v>
      </c>
      <c r="C1601" t="s">
        <v>4216</v>
      </c>
      <c r="D1601" t="s">
        <v>1040</v>
      </c>
      <c r="E1601">
        <v>4</v>
      </c>
    </row>
    <row r="1602" spans="1:5" ht="13.5" customHeight="1">
      <c r="A1602">
        <v>69.099999999999994</v>
      </c>
      <c r="B1602" t="str">
        <f t="shared" si="24"/>
        <v>69.1---5</v>
      </c>
      <c r="C1602" t="s">
        <v>4216</v>
      </c>
      <c r="D1602" t="s">
        <v>1154</v>
      </c>
      <c r="E1602">
        <v>5</v>
      </c>
    </row>
    <row r="1603" spans="1:5" ht="13.5" customHeight="1">
      <c r="A1603">
        <v>69.099999999999994</v>
      </c>
      <c r="B1603" t="str">
        <f t="shared" ref="B1603:B1666" si="25">A1603&amp;"---"&amp;E1603</f>
        <v>69.1---6</v>
      </c>
      <c r="C1603" t="s">
        <v>4216</v>
      </c>
      <c r="D1603" t="s">
        <v>1143</v>
      </c>
      <c r="E1603">
        <v>6</v>
      </c>
    </row>
    <row r="1604" spans="1:5" ht="13.5" customHeight="1">
      <c r="A1604">
        <v>69.099999999999994</v>
      </c>
      <c r="B1604" t="str">
        <f t="shared" si="25"/>
        <v>69.1---7</v>
      </c>
      <c r="C1604" t="s">
        <v>4216</v>
      </c>
      <c r="D1604" t="s">
        <v>1155</v>
      </c>
      <c r="E1604">
        <v>7</v>
      </c>
    </row>
    <row r="1605" spans="1:5" ht="13.5" customHeight="1">
      <c r="A1605">
        <v>69.099999999999994</v>
      </c>
      <c r="B1605" t="str">
        <f t="shared" si="25"/>
        <v>69.1---8</v>
      </c>
      <c r="C1605" t="s">
        <v>4216</v>
      </c>
      <c r="D1605" t="s">
        <v>1145</v>
      </c>
      <c r="E1605">
        <v>8</v>
      </c>
    </row>
    <row r="1606" spans="1:5" ht="13.5" customHeight="1">
      <c r="A1606">
        <v>69.099999999999994</v>
      </c>
      <c r="B1606" t="str">
        <f t="shared" si="25"/>
        <v>69.1---9</v>
      </c>
      <c r="C1606" t="s">
        <v>4216</v>
      </c>
      <c r="D1606" t="s">
        <v>884</v>
      </c>
      <c r="E1606">
        <v>9</v>
      </c>
    </row>
    <row r="1607" spans="1:5" ht="13.5" customHeight="1">
      <c r="A1607">
        <v>69.099999999999994</v>
      </c>
      <c r="B1607" t="str">
        <f t="shared" si="25"/>
        <v>69.1---10</v>
      </c>
      <c r="C1607" t="s">
        <v>4216</v>
      </c>
      <c r="D1607" t="s">
        <v>1146</v>
      </c>
      <c r="E1607">
        <v>10</v>
      </c>
    </row>
    <row r="1608" spans="1:5" ht="13.5" customHeight="1">
      <c r="A1608">
        <v>69.099999999999994</v>
      </c>
      <c r="B1608" t="str">
        <f t="shared" si="25"/>
        <v>69.1---11</v>
      </c>
      <c r="C1608" t="s">
        <v>4216</v>
      </c>
      <c r="D1608" t="s">
        <v>900</v>
      </c>
      <c r="E1608">
        <v>11</v>
      </c>
    </row>
    <row r="1609" spans="1:5" ht="13.5" customHeight="1">
      <c r="A1609">
        <v>69.099999999999994</v>
      </c>
      <c r="B1609" t="str">
        <f t="shared" si="25"/>
        <v>69.1---12</v>
      </c>
      <c r="C1609" t="s">
        <v>4216</v>
      </c>
      <c r="D1609" t="s">
        <v>1095</v>
      </c>
      <c r="E1609">
        <v>12</v>
      </c>
    </row>
    <row r="1610" spans="1:5" ht="13.5" customHeight="1">
      <c r="A1610">
        <v>69.099999999999994</v>
      </c>
      <c r="B1610" t="str">
        <f t="shared" si="25"/>
        <v>69.1---13</v>
      </c>
      <c r="C1610" t="s">
        <v>4216</v>
      </c>
      <c r="D1610" t="s">
        <v>1156</v>
      </c>
      <c r="E1610">
        <v>13</v>
      </c>
    </row>
    <row r="1611" spans="1:5" ht="13.5" customHeight="1">
      <c r="A1611">
        <v>69.099999999999994</v>
      </c>
      <c r="B1611" t="str">
        <f t="shared" si="25"/>
        <v>69.1---14</v>
      </c>
      <c r="C1611" t="s">
        <v>4216</v>
      </c>
      <c r="D1611" t="s">
        <v>1147</v>
      </c>
      <c r="E1611">
        <v>14</v>
      </c>
    </row>
    <row r="1612" spans="1:5" ht="13.5" customHeight="1">
      <c r="A1612">
        <v>69.099999999999994</v>
      </c>
      <c r="B1612" t="str">
        <f t="shared" si="25"/>
        <v>69.1---15</v>
      </c>
      <c r="C1612" t="s">
        <v>4216</v>
      </c>
      <c r="D1612" t="s">
        <v>886</v>
      </c>
      <c r="E1612">
        <v>15</v>
      </c>
    </row>
    <row r="1613" spans="1:5" ht="13.5" customHeight="1">
      <c r="A1613">
        <v>69.099999999999994</v>
      </c>
      <c r="B1613" t="str">
        <f t="shared" si="25"/>
        <v>69.1---16</v>
      </c>
      <c r="C1613" t="s">
        <v>4216</v>
      </c>
      <c r="D1613" t="s">
        <v>1090</v>
      </c>
      <c r="E1613">
        <v>16</v>
      </c>
    </row>
    <row r="1614" spans="1:5" ht="13.5" customHeight="1">
      <c r="A1614">
        <v>69.099999999999994</v>
      </c>
      <c r="B1614" t="str">
        <f t="shared" si="25"/>
        <v>69.1---17</v>
      </c>
      <c r="C1614" t="s">
        <v>4216</v>
      </c>
      <c r="D1614" t="s">
        <v>872</v>
      </c>
      <c r="E1614">
        <v>17</v>
      </c>
    </row>
    <row r="1615" spans="1:5" ht="13.5" customHeight="1">
      <c r="A1615">
        <v>69.099999999999994</v>
      </c>
      <c r="B1615" t="str">
        <f t="shared" si="25"/>
        <v>69.1---18</v>
      </c>
      <c r="C1615" t="s">
        <v>4216</v>
      </c>
      <c r="D1615" t="s">
        <v>1043</v>
      </c>
      <c r="E1615">
        <v>18</v>
      </c>
    </row>
    <row r="1616" spans="1:5" ht="13.5" customHeight="1">
      <c r="A1616">
        <v>69.099999999999994</v>
      </c>
      <c r="B1616" t="str">
        <f t="shared" si="25"/>
        <v>69.1---19</v>
      </c>
      <c r="C1616" t="s">
        <v>4216</v>
      </c>
      <c r="D1616" t="s">
        <v>1153</v>
      </c>
      <c r="E1616">
        <v>19</v>
      </c>
    </row>
    <row r="1617" spans="1:5" ht="13.5" customHeight="1">
      <c r="A1617">
        <v>69.099999999999994</v>
      </c>
      <c r="B1617" t="str">
        <f t="shared" si="25"/>
        <v>69.1---20</v>
      </c>
      <c r="C1617" t="s">
        <v>1017</v>
      </c>
      <c r="D1617" t="s">
        <v>796</v>
      </c>
      <c r="E1617">
        <v>20</v>
      </c>
    </row>
    <row r="1618" spans="1:5" ht="13.5" customHeight="1">
      <c r="A1618">
        <v>69.099999999999994</v>
      </c>
      <c r="B1618" t="str">
        <f t="shared" si="25"/>
        <v>69.1---21</v>
      </c>
      <c r="C1618" t="s">
        <v>731</v>
      </c>
      <c r="D1618" t="s">
        <v>800</v>
      </c>
      <c r="E1618">
        <v>21</v>
      </c>
    </row>
    <row r="1619" spans="1:5" ht="13.5" customHeight="1">
      <c r="A1619">
        <v>69.099999999999994</v>
      </c>
      <c r="B1619" t="str">
        <f t="shared" si="25"/>
        <v>69.1---22</v>
      </c>
      <c r="C1619" t="s">
        <v>735</v>
      </c>
      <c r="D1619" t="s">
        <v>744</v>
      </c>
      <c r="E1619">
        <v>22</v>
      </c>
    </row>
    <row r="1620" spans="1:5" ht="13.5" customHeight="1">
      <c r="A1620">
        <v>69.099999999999994</v>
      </c>
      <c r="B1620" t="str">
        <f t="shared" si="25"/>
        <v>69.1---23</v>
      </c>
      <c r="C1620" t="s">
        <v>797</v>
      </c>
      <c r="D1620" t="s">
        <v>1081</v>
      </c>
      <c r="E1620">
        <v>23</v>
      </c>
    </row>
    <row r="1621" spans="1:5" ht="13.5" customHeight="1">
      <c r="A1621">
        <v>69.099999999999994</v>
      </c>
      <c r="B1621" t="str">
        <f t="shared" si="25"/>
        <v>69.1---24</v>
      </c>
      <c r="C1621" t="s">
        <v>858</v>
      </c>
      <c r="D1621" t="s">
        <v>740</v>
      </c>
      <c r="E1621">
        <v>24</v>
      </c>
    </row>
    <row r="1622" spans="1:5" ht="13.5" customHeight="1">
      <c r="A1622">
        <v>69.099999999999994</v>
      </c>
      <c r="B1622" t="str">
        <f t="shared" si="25"/>
        <v>69.1---25</v>
      </c>
      <c r="C1622" t="s">
        <v>743</v>
      </c>
      <c r="D1622" t="s">
        <v>754</v>
      </c>
      <c r="E1622">
        <v>25</v>
      </c>
    </row>
    <row r="1623" spans="1:5" ht="13.5" customHeight="1">
      <c r="A1623">
        <v>69.099999999999994</v>
      </c>
      <c r="B1623" t="str">
        <f t="shared" si="25"/>
        <v>69.1---26</v>
      </c>
      <c r="C1623" t="s">
        <v>987</v>
      </c>
      <c r="D1623" t="s">
        <v>1263</v>
      </c>
      <c r="E1623">
        <v>26</v>
      </c>
    </row>
    <row r="1624" spans="1:5" ht="13.5" customHeight="1">
      <c r="A1624">
        <v>69.099999999999994</v>
      </c>
      <c r="B1624" t="str">
        <f t="shared" si="25"/>
        <v>69.1---27</v>
      </c>
      <c r="C1624" t="s">
        <v>989</v>
      </c>
      <c r="D1624" t="s">
        <v>738</v>
      </c>
      <c r="E1624">
        <v>27</v>
      </c>
    </row>
    <row r="1625" spans="1:5" ht="13.5" customHeight="1">
      <c r="A1625">
        <v>69.099999999999994</v>
      </c>
      <c r="B1625" t="str">
        <f t="shared" si="25"/>
        <v>69.1---28</v>
      </c>
      <c r="C1625" t="s">
        <v>747</v>
      </c>
      <c r="D1625" t="s">
        <v>1154</v>
      </c>
      <c r="E1625">
        <v>28</v>
      </c>
    </row>
    <row r="1626" spans="1:5" ht="13.5" customHeight="1">
      <c r="A1626">
        <v>69.099999999999994</v>
      </c>
      <c r="B1626" t="str">
        <f t="shared" si="25"/>
        <v>69.1---29</v>
      </c>
      <c r="C1626" t="s">
        <v>936</v>
      </c>
      <c r="D1626" t="s">
        <v>779</v>
      </c>
      <c r="E1626">
        <v>29</v>
      </c>
    </row>
    <row r="1627" spans="1:5" ht="13.5" customHeight="1">
      <c r="A1627">
        <v>69.099999999999994</v>
      </c>
      <c r="B1627" t="str">
        <f t="shared" si="25"/>
        <v>69.1---30</v>
      </c>
      <c r="C1627" t="s">
        <v>819</v>
      </c>
      <c r="D1627" t="s">
        <v>756</v>
      </c>
      <c r="E1627">
        <v>30</v>
      </c>
    </row>
    <row r="1628" spans="1:5" ht="13.5" customHeight="1">
      <c r="A1628">
        <v>69.099999999999994</v>
      </c>
      <c r="B1628" t="str">
        <f t="shared" si="25"/>
        <v>69.1---31</v>
      </c>
      <c r="C1628" t="s">
        <v>1074</v>
      </c>
      <c r="D1628" t="s">
        <v>880</v>
      </c>
      <c r="E1628">
        <v>31</v>
      </c>
    </row>
    <row r="1629" spans="1:5" ht="13.5" customHeight="1">
      <c r="A1629">
        <v>69.099999999999994</v>
      </c>
      <c r="B1629" t="str">
        <f t="shared" si="25"/>
        <v>69.1---32</v>
      </c>
      <c r="C1629" t="s">
        <v>820</v>
      </c>
      <c r="D1629" t="s">
        <v>882</v>
      </c>
      <c r="E1629">
        <v>32</v>
      </c>
    </row>
    <row r="1630" spans="1:5" ht="13.5" customHeight="1">
      <c r="A1630">
        <v>69.099999999999994</v>
      </c>
      <c r="B1630" t="str">
        <f t="shared" si="25"/>
        <v>69.1---33</v>
      </c>
      <c r="C1630" t="s">
        <v>824</v>
      </c>
      <c r="D1630" t="s">
        <v>752</v>
      </c>
      <c r="E1630">
        <v>33</v>
      </c>
    </row>
    <row r="1631" spans="1:5" ht="13.5" customHeight="1">
      <c r="A1631">
        <v>69.099999999999994</v>
      </c>
      <c r="B1631" t="str">
        <f t="shared" si="25"/>
        <v>69.1---34</v>
      </c>
      <c r="C1631" t="s">
        <v>826</v>
      </c>
      <c r="D1631" t="s">
        <v>1079</v>
      </c>
      <c r="E1631">
        <v>34</v>
      </c>
    </row>
    <row r="1632" spans="1:5" ht="13.5" customHeight="1">
      <c r="A1632">
        <v>69.099999999999994</v>
      </c>
      <c r="B1632" t="str">
        <f t="shared" si="25"/>
        <v>69.1---35</v>
      </c>
      <c r="C1632" t="s">
        <v>755</v>
      </c>
      <c r="D1632" t="s">
        <v>1146</v>
      </c>
      <c r="E1632">
        <v>35</v>
      </c>
    </row>
    <row r="1633" spans="1:5" ht="13.5" customHeight="1">
      <c r="A1633">
        <v>69.099999999999994</v>
      </c>
      <c r="B1633" t="str">
        <f t="shared" si="25"/>
        <v>69.1---36</v>
      </c>
      <c r="C1633" t="s">
        <v>940</v>
      </c>
      <c r="D1633" t="s">
        <v>1239</v>
      </c>
      <c r="E1633">
        <v>36</v>
      </c>
    </row>
    <row r="1634" spans="1:5" ht="13.5" customHeight="1">
      <c r="A1634">
        <v>69.099999999999994</v>
      </c>
      <c r="B1634" t="str">
        <f t="shared" si="25"/>
        <v>69.1---37</v>
      </c>
      <c r="C1634" t="s">
        <v>1197</v>
      </c>
      <c r="D1634" t="s">
        <v>1137</v>
      </c>
      <c r="E1634">
        <v>37</v>
      </c>
    </row>
    <row r="1635" spans="1:5" ht="13.5" customHeight="1">
      <c r="A1635">
        <v>69.099999999999994</v>
      </c>
      <c r="B1635" t="str">
        <f t="shared" si="25"/>
        <v>69.1---38</v>
      </c>
      <c r="C1635" t="s">
        <v>991</v>
      </c>
      <c r="D1635" t="s">
        <v>966</v>
      </c>
      <c r="E1635">
        <v>38</v>
      </c>
    </row>
    <row r="1636" spans="1:5" ht="13.5" customHeight="1">
      <c r="A1636">
        <v>69.099999999999994</v>
      </c>
      <c r="B1636" t="str">
        <f t="shared" si="25"/>
        <v>69.1---39</v>
      </c>
      <c r="C1636" t="s">
        <v>1007</v>
      </c>
      <c r="D1636" t="s">
        <v>1150</v>
      </c>
      <c r="E1636">
        <v>39</v>
      </c>
    </row>
    <row r="1637" spans="1:5" ht="13.5" customHeight="1">
      <c r="A1637">
        <v>69.099999999999994</v>
      </c>
      <c r="B1637" t="str">
        <f t="shared" si="25"/>
        <v>69.1---40</v>
      </c>
      <c r="C1637" t="s">
        <v>1252</v>
      </c>
      <c r="D1637" t="s">
        <v>1283</v>
      </c>
      <c r="E1637">
        <v>40</v>
      </c>
    </row>
    <row r="1638" spans="1:5" ht="13.5" customHeight="1">
      <c r="A1638">
        <v>69.099999999999994</v>
      </c>
      <c r="B1638" t="str">
        <f t="shared" si="25"/>
        <v>69.1---41</v>
      </c>
      <c r="C1638" t="s">
        <v>1102</v>
      </c>
      <c r="D1638" t="s">
        <v>1190</v>
      </c>
      <c r="E1638">
        <v>41</v>
      </c>
    </row>
    <row r="1639" spans="1:5" ht="13.5" customHeight="1">
      <c r="A1639">
        <v>69.099999999999994</v>
      </c>
      <c r="B1639" t="str">
        <f t="shared" si="25"/>
        <v>69.1---42</v>
      </c>
      <c r="C1639" t="s">
        <v>868</v>
      </c>
      <c r="D1639" t="s">
        <v>758</v>
      </c>
      <c r="E1639">
        <v>42</v>
      </c>
    </row>
    <row r="1640" spans="1:5" ht="13.5" customHeight="1">
      <c r="A1640">
        <v>69.099999999999994</v>
      </c>
      <c r="B1640" t="str">
        <f t="shared" si="25"/>
        <v>69.1---43</v>
      </c>
      <c r="C1640" t="s">
        <v>944</v>
      </c>
      <c r="D1640" t="s">
        <v>1144</v>
      </c>
      <c r="E1640">
        <v>43</v>
      </c>
    </row>
    <row r="1641" spans="1:5" ht="13.5" customHeight="1">
      <c r="A1641">
        <v>69.099999999999994</v>
      </c>
      <c r="B1641" t="str">
        <f t="shared" si="25"/>
        <v>69.1---44</v>
      </c>
      <c r="C1641" t="s">
        <v>970</v>
      </c>
      <c r="D1641" t="s">
        <v>1152</v>
      </c>
      <c r="E1641">
        <v>44</v>
      </c>
    </row>
    <row r="1642" spans="1:5" ht="13.5" customHeight="1">
      <c r="A1642">
        <v>69.099999999999994</v>
      </c>
      <c r="B1642" t="str">
        <f t="shared" si="25"/>
        <v>69.1---45</v>
      </c>
      <c r="C1642" t="s">
        <v>769</v>
      </c>
      <c r="D1642" t="s">
        <v>1325</v>
      </c>
      <c r="E1642">
        <v>45</v>
      </c>
    </row>
    <row r="1643" spans="1:5" ht="13.5" customHeight="1">
      <c r="A1643">
        <v>69.099999999999994</v>
      </c>
      <c r="B1643" t="str">
        <f t="shared" si="25"/>
        <v>69.1---46</v>
      </c>
      <c r="C1643" t="s">
        <v>950</v>
      </c>
      <c r="D1643" t="s">
        <v>1140</v>
      </c>
      <c r="E1643">
        <v>46</v>
      </c>
    </row>
    <row r="1644" spans="1:5" ht="13.5" customHeight="1">
      <c r="A1644">
        <v>69.099999999999994</v>
      </c>
      <c r="B1644" t="str">
        <f t="shared" si="25"/>
        <v>69.1---47</v>
      </c>
      <c r="C1644" t="s">
        <v>5913</v>
      </c>
      <c r="D1644" t="s">
        <v>1114</v>
      </c>
      <c r="E1644">
        <v>47</v>
      </c>
    </row>
    <row r="1645" spans="1:5" ht="13.5" customHeight="1">
      <c r="A1645">
        <v>69.099999999999994</v>
      </c>
      <c r="B1645" t="str">
        <f t="shared" si="25"/>
        <v>69.1---48</v>
      </c>
      <c r="C1645" t="s">
        <v>5947</v>
      </c>
      <c r="D1645" t="s">
        <v>884</v>
      </c>
      <c r="E1645">
        <v>48</v>
      </c>
    </row>
    <row r="1646" spans="1:5" ht="13.5" customHeight="1">
      <c r="A1646">
        <v>69.099999999999994</v>
      </c>
      <c r="B1646" t="str">
        <f t="shared" si="25"/>
        <v>69.1---49</v>
      </c>
      <c r="C1646" t="s">
        <v>5948</v>
      </c>
      <c r="D1646" t="s">
        <v>886</v>
      </c>
      <c r="E1646">
        <v>49</v>
      </c>
    </row>
    <row r="1647" spans="1:5" ht="13.5" customHeight="1">
      <c r="A1647">
        <v>69.099999999999994</v>
      </c>
      <c r="B1647" t="str">
        <f t="shared" si="25"/>
        <v>69.1---50</v>
      </c>
      <c r="C1647" t="s">
        <v>5969</v>
      </c>
      <c r="D1647" t="s">
        <v>961</v>
      </c>
      <c r="E1647">
        <v>50</v>
      </c>
    </row>
    <row r="1648" spans="1:5" ht="13.5" customHeight="1">
      <c r="A1648">
        <v>69.099999999999994</v>
      </c>
      <c r="B1648" t="str">
        <f t="shared" si="25"/>
        <v>69.1---51</v>
      </c>
      <c r="C1648" t="s">
        <v>5915</v>
      </c>
      <c r="D1648" t="s">
        <v>772</v>
      </c>
      <c r="E1648">
        <v>51</v>
      </c>
    </row>
    <row r="1649" spans="1:5" ht="13.5" customHeight="1">
      <c r="A1649">
        <v>69.099999999999994</v>
      </c>
      <c r="B1649" t="str">
        <f t="shared" si="25"/>
        <v>69.1---52</v>
      </c>
      <c r="C1649" t="s">
        <v>5977</v>
      </c>
      <c r="D1649" t="s">
        <v>1069</v>
      </c>
      <c r="E1649">
        <v>52</v>
      </c>
    </row>
    <row r="1650" spans="1:5" ht="13.5" customHeight="1">
      <c r="A1650">
        <v>69.099999999999994</v>
      </c>
      <c r="B1650" t="str">
        <f t="shared" si="25"/>
        <v>69.1---53</v>
      </c>
      <c r="C1650" t="s">
        <v>5917</v>
      </c>
      <c r="D1650" t="s">
        <v>789</v>
      </c>
      <c r="E1650">
        <v>53</v>
      </c>
    </row>
    <row r="1651" spans="1:5" ht="13.5" customHeight="1">
      <c r="A1651">
        <v>69.099999999999994</v>
      </c>
      <c r="B1651" t="str">
        <f t="shared" si="25"/>
        <v>69.1---54</v>
      </c>
      <c r="C1651" t="s">
        <v>5918</v>
      </c>
      <c r="D1651" t="s">
        <v>770</v>
      </c>
      <c r="E1651">
        <v>54</v>
      </c>
    </row>
    <row r="1652" spans="1:5" ht="13.5" customHeight="1">
      <c r="A1652">
        <v>69.099999999999994</v>
      </c>
      <c r="B1652" t="str">
        <f t="shared" si="25"/>
        <v>69.1---55</v>
      </c>
      <c r="C1652" t="s">
        <v>5971</v>
      </c>
      <c r="D1652" t="s">
        <v>1058</v>
      </c>
      <c r="E1652">
        <v>55</v>
      </c>
    </row>
    <row r="1653" spans="1:5" ht="13.5" customHeight="1">
      <c r="A1653">
        <v>69.099999999999994</v>
      </c>
      <c r="B1653" t="str">
        <f t="shared" si="25"/>
        <v>69.1---56</v>
      </c>
      <c r="C1653" t="s">
        <v>5931</v>
      </c>
      <c r="D1653" t="s">
        <v>1044</v>
      </c>
      <c r="E1653">
        <v>56</v>
      </c>
    </row>
    <row r="1654" spans="1:5" ht="13.5" customHeight="1">
      <c r="A1654">
        <v>69.099999999999994</v>
      </c>
      <c r="B1654" t="str">
        <f t="shared" si="25"/>
        <v>69.1---57</v>
      </c>
      <c r="C1654" t="s">
        <v>5979</v>
      </c>
      <c r="D1654" t="s">
        <v>1071</v>
      </c>
      <c r="E1654">
        <v>57</v>
      </c>
    </row>
    <row r="1655" spans="1:5" ht="13.5" customHeight="1">
      <c r="A1655">
        <v>69.099999999999994</v>
      </c>
      <c r="B1655" t="str">
        <f t="shared" si="25"/>
        <v>69.1---58</v>
      </c>
      <c r="C1655" t="s">
        <v>5956</v>
      </c>
      <c r="D1655" t="s">
        <v>917</v>
      </c>
      <c r="E1655">
        <v>58</v>
      </c>
    </row>
    <row r="1656" spans="1:5" ht="13.5" customHeight="1">
      <c r="A1656">
        <v>69.099999999999994</v>
      </c>
      <c r="B1656" t="str">
        <f t="shared" si="25"/>
        <v>69.1---59</v>
      </c>
      <c r="C1656" t="s">
        <v>5973</v>
      </c>
      <c r="D1656" t="s">
        <v>1158</v>
      </c>
      <c r="E1656">
        <v>59</v>
      </c>
    </row>
    <row r="1657" spans="1:5" ht="13.5" customHeight="1">
      <c r="A1657">
        <v>69.099999999999994</v>
      </c>
      <c r="B1657" t="str">
        <f t="shared" si="25"/>
        <v>69.1---60</v>
      </c>
      <c r="C1657" t="s">
        <v>5954</v>
      </c>
      <c r="D1657" t="s">
        <v>1166</v>
      </c>
      <c r="E1657">
        <v>60</v>
      </c>
    </row>
    <row r="1658" spans="1:5" ht="13.5" customHeight="1">
      <c r="A1658">
        <v>69.099999999999994</v>
      </c>
      <c r="B1658" t="str">
        <f t="shared" si="25"/>
        <v>69.1---61</v>
      </c>
      <c r="C1658" t="s">
        <v>5989</v>
      </c>
      <c r="D1658" t="s">
        <v>1185</v>
      </c>
      <c r="E1658">
        <v>61</v>
      </c>
    </row>
    <row r="1659" spans="1:5" ht="13.5" customHeight="1">
      <c r="A1659">
        <v>69.099999999999994</v>
      </c>
      <c r="B1659" t="str">
        <f t="shared" si="25"/>
        <v>69.1---62</v>
      </c>
      <c r="C1659" t="s">
        <v>5980</v>
      </c>
      <c r="D1659" t="s">
        <v>1124</v>
      </c>
      <c r="E1659">
        <v>62</v>
      </c>
    </row>
    <row r="1660" spans="1:5" ht="13.5" customHeight="1">
      <c r="A1660">
        <v>69.099999999999994</v>
      </c>
      <c r="B1660" t="str">
        <f t="shared" si="25"/>
        <v>69.1---63</v>
      </c>
      <c r="C1660" t="s">
        <v>5988</v>
      </c>
      <c r="D1660" t="s">
        <v>1133</v>
      </c>
      <c r="E1660">
        <v>63</v>
      </c>
    </row>
    <row r="1661" spans="1:5" ht="13.5" customHeight="1">
      <c r="A1661">
        <v>55</v>
      </c>
      <c r="B1661" t="str">
        <f t="shared" si="25"/>
        <v>55---1</v>
      </c>
      <c r="C1661" t="s">
        <v>4216</v>
      </c>
      <c r="D1661" t="s">
        <v>1163</v>
      </c>
      <c r="E1661">
        <v>1</v>
      </c>
    </row>
    <row r="1662" spans="1:5" ht="13.5" customHeight="1">
      <c r="A1662">
        <v>55</v>
      </c>
      <c r="B1662" t="str">
        <f t="shared" si="25"/>
        <v>55---2</v>
      </c>
      <c r="C1662" t="s">
        <v>4216</v>
      </c>
      <c r="D1662" t="s">
        <v>721</v>
      </c>
      <c r="E1662">
        <v>2</v>
      </c>
    </row>
    <row r="1663" spans="1:5" ht="13.5" customHeight="1">
      <c r="A1663">
        <v>55</v>
      </c>
      <c r="B1663" t="str">
        <f t="shared" si="25"/>
        <v>55---3</v>
      </c>
      <c r="C1663" t="s">
        <v>4252</v>
      </c>
      <c r="D1663" t="s">
        <v>1031</v>
      </c>
      <c r="E1663">
        <v>3</v>
      </c>
    </row>
    <row r="1664" spans="1:5" ht="13.5" customHeight="1">
      <c r="A1664">
        <v>55</v>
      </c>
      <c r="B1664" t="str">
        <f t="shared" si="25"/>
        <v>55---4</v>
      </c>
      <c r="C1664" t="s">
        <v>4269</v>
      </c>
      <c r="D1664" t="s">
        <v>720</v>
      </c>
      <c r="E1664">
        <v>4</v>
      </c>
    </row>
    <row r="1665" spans="1:5" ht="13.5" customHeight="1">
      <c r="A1665">
        <v>55</v>
      </c>
      <c r="B1665" t="str">
        <f t="shared" si="25"/>
        <v>55---5</v>
      </c>
      <c r="C1665" t="s">
        <v>4271</v>
      </c>
      <c r="D1665" t="s">
        <v>1167</v>
      </c>
      <c r="E1665">
        <v>5</v>
      </c>
    </row>
    <row r="1666" spans="1:5" ht="13.5" customHeight="1">
      <c r="A1666">
        <v>55</v>
      </c>
      <c r="B1666" t="str">
        <f t="shared" si="25"/>
        <v>55---6</v>
      </c>
      <c r="C1666" t="s">
        <v>4260</v>
      </c>
      <c r="D1666" t="s">
        <v>716</v>
      </c>
      <c r="E1666">
        <v>6</v>
      </c>
    </row>
    <row r="1667" spans="1:5" ht="13.5" customHeight="1">
      <c r="A1667">
        <v>55</v>
      </c>
      <c r="B1667" t="str">
        <f t="shared" ref="B1667:B1730" si="26">A1667&amp;"---"&amp;E1667</f>
        <v>55---7</v>
      </c>
      <c r="C1667" t="s">
        <v>4239</v>
      </c>
      <c r="D1667" t="s">
        <v>925</v>
      </c>
      <c r="E1667">
        <v>7</v>
      </c>
    </row>
    <row r="1668" spans="1:5" ht="13.5" customHeight="1">
      <c r="A1668">
        <v>55</v>
      </c>
      <c r="B1668" t="str">
        <f t="shared" si="26"/>
        <v>55---8</v>
      </c>
      <c r="C1668" t="s">
        <v>4270</v>
      </c>
      <c r="D1668" t="s">
        <v>717</v>
      </c>
      <c r="E1668">
        <v>8</v>
      </c>
    </row>
    <row r="1669" spans="1:5" ht="13.5" customHeight="1">
      <c r="A1669">
        <v>55</v>
      </c>
      <c r="B1669" t="str">
        <f t="shared" si="26"/>
        <v>55---9</v>
      </c>
      <c r="C1669" t="s">
        <v>4228</v>
      </c>
      <c r="D1669" t="s">
        <v>790</v>
      </c>
      <c r="E1669">
        <v>9</v>
      </c>
    </row>
    <row r="1670" spans="1:5" ht="13.5" customHeight="1">
      <c r="A1670">
        <v>55</v>
      </c>
      <c r="B1670" t="str">
        <f t="shared" si="26"/>
        <v>55---10</v>
      </c>
      <c r="C1670" t="s">
        <v>4268</v>
      </c>
      <c r="D1670" t="s">
        <v>728</v>
      </c>
      <c r="E1670">
        <v>10</v>
      </c>
    </row>
    <row r="1671" spans="1:5" ht="13.5" customHeight="1">
      <c r="A1671">
        <v>55</v>
      </c>
      <c r="B1671" t="str">
        <f t="shared" si="26"/>
        <v>55---11</v>
      </c>
      <c r="C1671" t="s">
        <v>4230</v>
      </c>
      <c r="D1671" t="s">
        <v>1128</v>
      </c>
      <c r="E1671">
        <v>11</v>
      </c>
    </row>
    <row r="1672" spans="1:5" ht="13.5" customHeight="1">
      <c r="A1672">
        <v>55</v>
      </c>
      <c r="B1672" t="str">
        <f t="shared" si="26"/>
        <v>55---12</v>
      </c>
      <c r="C1672" t="s">
        <v>4244</v>
      </c>
      <c r="D1672" t="s">
        <v>791</v>
      </c>
      <c r="E1672">
        <v>12</v>
      </c>
    </row>
    <row r="1673" spans="1:5" ht="13.5" customHeight="1">
      <c r="A1673">
        <v>55</v>
      </c>
      <c r="B1673" t="str">
        <f t="shared" si="26"/>
        <v>55---13</v>
      </c>
      <c r="C1673" t="s">
        <v>4231</v>
      </c>
      <c r="D1673" t="s">
        <v>1127</v>
      </c>
      <c r="E1673">
        <v>13</v>
      </c>
    </row>
    <row r="1674" spans="1:5" ht="13.5" customHeight="1">
      <c r="A1674">
        <v>55</v>
      </c>
      <c r="B1674" t="str">
        <f t="shared" si="26"/>
        <v>55---14</v>
      </c>
      <c r="C1674" t="s">
        <v>4254</v>
      </c>
      <c r="D1674" t="s">
        <v>780</v>
      </c>
      <c r="E1674">
        <v>14</v>
      </c>
    </row>
    <row r="1675" spans="1:5" ht="13.5" customHeight="1">
      <c r="A1675">
        <v>55</v>
      </c>
      <c r="B1675" t="str">
        <f t="shared" si="26"/>
        <v>55---15</v>
      </c>
      <c r="C1675" t="s">
        <v>5911</v>
      </c>
      <c r="D1675" t="s">
        <v>719</v>
      </c>
      <c r="E1675">
        <v>15</v>
      </c>
    </row>
    <row r="1676" spans="1:5" ht="13.5" customHeight="1">
      <c r="A1676">
        <v>55</v>
      </c>
      <c r="B1676" t="str">
        <f t="shared" si="26"/>
        <v>55---16</v>
      </c>
      <c r="C1676" t="s">
        <v>5911</v>
      </c>
      <c r="D1676" t="s">
        <v>902</v>
      </c>
      <c r="E1676">
        <v>16</v>
      </c>
    </row>
    <row r="1677" spans="1:5" ht="13.5" customHeight="1">
      <c r="A1677">
        <v>55</v>
      </c>
      <c r="B1677" t="str">
        <f t="shared" si="26"/>
        <v>55---17</v>
      </c>
      <c r="C1677" t="s">
        <v>5911</v>
      </c>
      <c r="D1677" t="s">
        <v>724</v>
      </c>
      <c r="E1677">
        <v>17</v>
      </c>
    </row>
    <row r="1678" spans="1:5" ht="13.5" customHeight="1">
      <c r="A1678">
        <v>55</v>
      </c>
      <c r="B1678" t="str">
        <f t="shared" si="26"/>
        <v>55---18</v>
      </c>
      <c r="C1678" t="s">
        <v>5911</v>
      </c>
      <c r="D1678" t="s">
        <v>784</v>
      </c>
      <c r="E1678">
        <v>18</v>
      </c>
    </row>
    <row r="1679" spans="1:5" ht="13.5" customHeight="1">
      <c r="A1679">
        <v>55</v>
      </c>
      <c r="B1679" t="str">
        <f t="shared" si="26"/>
        <v>55---19</v>
      </c>
      <c r="C1679" t="s">
        <v>5911</v>
      </c>
      <c r="D1679" t="s">
        <v>1063</v>
      </c>
      <c r="E1679">
        <v>19</v>
      </c>
    </row>
    <row r="1680" spans="1:5" ht="13.5" customHeight="1">
      <c r="A1680">
        <v>55</v>
      </c>
      <c r="B1680" t="str">
        <f t="shared" si="26"/>
        <v>55---20</v>
      </c>
      <c r="C1680" t="s">
        <v>5911</v>
      </c>
      <c r="D1680" t="s">
        <v>1169</v>
      </c>
      <c r="E1680">
        <v>20</v>
      </c>
    </row>
    <row r="1681" spans="1:5" ht="13.5" customHeight="1">
      <c r="A1681">
        <v>55</v>
      </c>
      <c r="B1681" t="str">
        <f t="shared" si="26"/>
        <v>55---21</v>
      </c>
      <c r="C1681" t="s">
        <v>5911</v>
      </c>
      <c r="D1681" t="s">
        <v>774</v>
      </c>
      <c r="E1681">
        <v>21</v>
      </c>
    </row>
    <row r="1682" spans="1:5" ht="13.5" customHeight="1">
      <c r="A1682">
        <v>55</v>
      </c>
      <c r="B1682" t="str">
        <f t="shared" si="26"/>
        <v>55---22</v>
      </c>
      <c r="C1682" t="s">
        <v>5911</v>
      </c>
      <c r="D1682" t="s">
        <v>1132</v>
      </c>
      <c r="E1682">
        <v>22</v>
      </c>
    </row>
    <row r="1683" spans="1:5" ht="13.5" customHeight="1">
      <c r="A1683">
        <v>55</v>
      </c>
      <c r="B1683" t="str">
        <f t="shared" si="26"/>
        <v>55---23</v>
      </c>
      <c r="C1683" t="s">
        <v>5911</v>
      </c>
      <c r="D1683" t="s">
        <v>1450</v>
      </c>
      <c r="E1683">
        <v>23</v>
      </c>
    </row>
    <row r="1684" spans="1:5" ht="13.5" customHeight="1">
      <c r="A1684">
        <v>55</v>
      </c>
      <c r="B1684" t="str">
        <f t="shared" si="26"/>
        <v>55---24</v>
      </c>
      <c r="C1684" t="s">
        <v>5911</v>
      </c>
      <c r="D1684" t="s">
        <v>792</v>
      </c>
      <c r="E1684">
        <v>24</v>
      </c>
    </row>
    <row r="1685" spans="1:5" ht="13.5" customHeight="1">
      <c r="A1685">
        <v>55</v>
      </c>
      <c r="B1685" t="str">
        <f t="shared" si="26"/>
        <v>55---25</v>
      </c>
      <c r="C1685" t="s">
        <v>735</v>
      </c>
      <c r="D1685" t="s">
        <v>744</v>
      </c>
      <c r="E1685">
        <v>25</v>
      </c>
    </row>
    <row r="1686" spans="1:5" ht="13.5" customHeight="1">
      <c r="A1686">
        <v>55</v>
      </c>
      <c r="B1686" t="str">
        <f t="shared" si="26"/>
        <v>55---26</v>
      </c>
      <c r="C1686" t="s">
        <v>743</v>
      </c>
      <c r="D1686" t="s">
        <v>754</v>
      </c>
      <c r="E1686">
        <v>26</v>
      </c>
    </row>
    <row r="1687" spans="1:5" ht="13.5" customHeight="1">
      <c r="A1687">
        <v>55</v>
      </c>
      <c r="B1687" t="str">
        <f t="shared" si="26"/>
        <v>55---27</v>
      </c>
      <c r="C1687" t="s">
        <v>987</v>
      </c>
      <c r="D1687" t="s">
        <v>1263</v>
      </c>
      <c r="E1687">
        <v>27</v>
      </c>
    </row>
    <row r="1688" spans="1:5" ht="13.5" customHeight="1">
      <c r="A1688">
        <v>55</v>
      </c>
      <c r="B1688" t="str">
        <f t="shared" si="26"/>
        <v>55---28</v>
      </c>
      <c r="C1688" t="s">
        <v>989</v>
      </c>
      <c r="D1688" t="s">
        <v>738</v>
      </c>
      <c r="E1688">
        <v>28</v>
      </c>
    </row>
    <row r="1689" spans="1:5" ht="13.5" customHeight="1">
      <c r="A1689">
        <v>55</v>
      </c>
      <c r="B1689" t="str">
        <f t="shared" si="26"/>
        <v>55---29</v>
      </c>
      <c r="C1689" t="s">
        <v>1094</v>
      </c>
      <c r="D1689" t="s">
        <v>790</v>
      </c>
      <c r="E1689">
        <v>29</v>
      </c>
    </row>
    <row r="1690" spans="1:5" ht="13.5" customHeight="1">
      <c r="A1690">
        <v>55</v>
      </c>
      <c r="B1690" t="str">
        <f t="shared" si="26"/>
        <v>55---30</v>
      </c>
      <c r="C1690" t="s">
        <v>936</v>
      </c>
      <c r="D1690" t="s">
        <v>779</v>
      </c>
      <c r="E1690">
        <v>30</v>
      </c>
    </row>
    <row r="1691" spans="1:5" ht="13.5" customHeight="1">
      <c r="A1691">
        <v>55</v>
      </c>
      <c r="B1691" t="str">
        <f t="shared" si="26"/>
        <v>55---31</v>
      </c>
      <c r="C1691" t="s">
        <v>819</v>
      </c>
      <c r="D1691" t="s">
        <v>756</v>
      </c>
      <c r="E1691">
        <v>31</v>
      </c>
    </row>
    <row r="1692" spans="1:5" ht="13.5" customHeight="1">
      <c r="A1692">
        <v>55</v>
      </c>
      <c r="B1692" t="str">
        <f t="shared" si="26"/>
        <v>55---32</v>
      </c>
      <c r="C1692" t="s">
        <v>1019</v>
      </c>
      <c r="D1692" t="s">
        <v>734</v>
      </c>
      <c r="E1692">
        <v>32</v>
      </c>
    </row>
    <row r="1693" spans="1:5" ht="13.5" customHeight="1">
      <c r="A1693">
        <v>55</v>
      </c>
      <c r="B1693" t="str">
        <f t="shared" si="26"/>
        <v>55---33</v>
      </c>
      <c r="C1693" t="s">
        <v>824</v>
      </c>
      <c r="D1693" t="s">
        <v>752</v>
      </c>
      <c r="E1693">
        <v>33</v>
      </c>
    </row>
    <row r="1694" spans="1:5" ht="13.5" customHeight="1">
      <c r="A1694">
        <v>55</v>
      </c>
      <c r="B1694" t="str">
        <f t="shared" si="26"/>
        <v>55---34</v>
      </c>
      <c r="C1694" t="s">
        <v>830</v>
      </c>
      <c r="D1694" t="s">
        <v>1240</v>
      </c>
      <c r="E1694">
        <v>34</v>
      </c>
    </row>
    <row r="1695" spans="1:5" ht="13.5" customHeight="1">
      <c r="A1695">
        <v>55</v>
      </c>
      <c r="B1695" t="str">
        <f t="shared" si="26"/>
        <v>55---35</v>
      </c>
      <c r="C1695" t="s">
        <v>892</v>
      </c>
      <c r="D1695" t="s">
        <v>730</v>
      </c>
      <c r="E1695">
        <v>35</v>
      </c>
    </row>
    <row r="1696" spans="1:5" ht="13.5" customHeight="1">
      <c r="A1696">
        <v>55</v>
      </c>
      <c r="B1696" t="str">
        <f t="shared" si="26"/>
        <v>55---36</v>
      </c>
      <c r="C1696" t="s">
        <v>868</v>
      </c>
      <c r="D1696" t="s">
        <v>758</v>
      </c>
      <c r="E1696">
        <v>36</v>
      </c>
    </row>
    <row r="1697" spans="1:5" ht="13.5" customHeight="1">
      <c r="A1697">
        <v>55</v>
      </c>
      <c r="B1697" t="str">
        <f t="shared" si="26"/>
        <v>55---37</v>
      </c>
      <c r="C1697" t="s">
        <v>771</v>
      </c>
      <c r="D1697" t="s">
        <v>791</v>
      </c>
      <c r="E1697">
        <v>37</v>
      </c>
    </row>
    <row r="1698" spans="1:5" ht="13.5" customHeight="1">
      <c r="A1698">
        <v>55</v>
      </c>
      <c r="B1698" t="str">
        <f t="shared" si="26"/>
        <v>55---38</v>
      </c>
      <c r="C1698" t="s">
        <v>5912</v>
      </c>
      <c r="D1698" t="s">
        <v>764</v>
      </c>
      <c r="E1698">
        <v>38</v>
      </c>
    </row>
    <row r="1699" spans="1:5" ht="13.5" customHeight="1">
      <c r="A1699">
        <v>55</v>
      </c>
      <c r="B1699" t="str">
        <f t="shared" si="26"/>
        <v>55---39</v>
      </c>
      <c r="C1699" t="s">
        <v>5915</v>
      </c>
      <c r="D1699" t="s">
        <v>772</v>
      </c>
      <c r="E1699">
        <v>39</v>
      </c>
    </row>
    <row r="1700" spans="1:5" ht="13.5" customHeight="1">
      <c r="A1700">
        <v>55</v>
      </c>
      <c r="B1700" t="str">
        <f t="shared" si="26"/>
        <v>55---40</v>
      </c>
      <c r="C1700" t="s">
        <v>5916</v>
      </c>
      <c r="D1700" t="s">
        <v>750</v>
      </c>
      <c r="E1700">
        <v>40</v>
      </c>
    </row>
    <row r="1701" spans="1:5" ht="13.5" customHeight="1">
      <c r="A1701">
        <v>55</v>
      </c>
      <c r="B1701" t="str">
        <f t="shared" si="26"/>
        <v>55---41</v>
      </c>
      <c r="C1701" t="s">
        <v>5917</v>
      </c>
      <c r="D1701" t="s">
        <v>789</v>
      </c>
      <c r="E1701">
        <v>41</v>
      </c>
    </row>
    <row r="1702" spans="1:5" ht="13.5" customHeight="1">
      <c r="A1702">
        <v>55</v>
      </c>
      <c r="B1702" t="str">
        <f t="shared" si="26"/>
        <v>55---42</v>
      </c>
      <c r="C1702" t="s">
        <v>5918</v>
      </c>
      <c r="D1702" t="s">
        <v>770</v>
      </c>
      <c r="E1702">
        <v>42</v>
      </c>
    </row>
    <row r="1703" spans="1:5" ht="13.5" customHeight="1">
      <c r="A1703">
        <v>55</v>
      </c>
      <c r="B1703" t="str">
        <f t="shared" si="26"/>
        <v>55---43</v>
      </c>
      <c r="C1703" t="s">
        <v>5919</v>
      </c>
      <c r="D1703" t="s">
        <v>725</v>
      </c>
      <c r="E1703">
        <v>43</v>
      </c>
    </row>
    <row r="1704" spans="1:5" ht="13.5" customHeight="1">
      <c r="A1704">
        <v>55</v>
      </c>
      <c r="B1704" t="str">
        <f t="shared" si="26"/>
        <v>55---44</v>
      </c>
      <c r="C1704" t="s">
        <v>5920</v>
      </c>
      <c r="D1704" t="s">
        <v>762</v>
      </c>
      <c r="E1704">
        <v>44</v>
      </c>
    </row>
    <row r="1705" spans="1:5" ht="13.5" customHeight="1">
      <c r="A1705">
        <v>55</v>
      </c>
      <c r="B1705" t="str">
        <f t="shared" si="26"/>
        <v>55---45</v>
      </c>
      <c r="C1705" t="s">
        <v>5923</v>
      </c>
      <c r="D1705" t="s">
        <v>766</v>
      </c>
      <c r="E1705">
        <v>45</v>
      </c>
    </row>
    <row r="1706" spans="1:5" ht="13.5" customHeight="1">
      <c r="A1706">
        <v>55</v>
      </c>
      <c r="B1706" t="str">
        <f t="shared" si="26"/>
        <v>55---46</v>
      </c>
      <c r="C1706" t="s">
        <v>5988</v>
      </c>
      <c r="D1706" t="s">
        <v>1133</v>
      </c>
      <c r="E1706">
        <v>46</v>
      </c>
    </row>
    <row r="1707" spans="1:5" ht="13.5" customHeight="1">
      <c r="A1707">
        <v>56</v>
      </c>
      <c r="B1707" t="str">
        <f t="shared" si="26"/>
        <v>56---1</v>
      </c>
      <c r="C1707" t="s">
        <v>4216</v>
      </c>
      <c r="D1707" t="s">
        <v>1163</v>
      </c>
      <c r="E1707">
        <v>1</v>
      </c>
    </row>
    <row r="1708" spans="1:5" ht="13.5" customHeight="1">
      <c r="A1708">
        <v>56</v>
      </c>
      <c r="B1708" t="str">
        <f t="shared" si="26"/>
        <v>56---2</v>
      </c>
      <c r="C1708" t="s">
        <v>4216</v>
      </c>
      <c r="D1708" t="s">
        <v>721</v>
      </c>
      <c r="E1708">
        <v>2</v>
      </c>
    </row>
    <row r="1709" spans="1:5" ht="13.5" customHeight="1">
      <c r="A1709">
        <v>56</v>
      </c>
      <c r="B1709" t="str">
        <f t="shared" si="26"/>
        <v>56---3</v>
      </c>
      <c r="C1709" t="s">
        <v>4216</v>
      </c>
      <c r="D1709" t="s">
        <v>1031</v>
      </c>
      <c r="E1709">
        <v>3</v>
      </c>
    </row>
    <row r="1710" spans="1:5" ht="13.5" customHeight="1">
      <c r="A1710">
        <v>56</v>
      </c>
      <c r="B1710" t="str">
        <f t="shared" si="26"/>
        <v>56---4</v>
      </c>
      <c r="C1710" t="s">
        <v>4216</v>
      </c>
      <c r="D1710" t="s">
        <v>720</v>
      </c>
      <c r="E1710">
        <v>4</v>
      </c>
    </row>
    <row r="1711" spans="1:5" ht="13.5" customHeight="1">
      <c r="A1711">
        <v>56</v>
      </c>
      <c r="B1711" t="str">
        <f t="shared" si="26"/>
        <v>56---5</v>
      </c>
      <c r="C1711" t="s">
        <v>4271</v>
      </c>
      <c r="D1711" t="s">
        <v>1167</v>
      </c>
      <c r="E1711">
        <v>5</v>
      </c>
    </row>
    <row r="1712" spans="1:5" ht="13.5" customHeight="1">
      <c r="A1712">
        <v>56</v>
      </c>
      <c r="B1712" t="str">
        <f t="shared" si="26"/>
        <v>56---6</v>
      </c>
      <c r="C1712" t="s">
        <v>4260</v>
      </c>
      <c r="D1712" t="s">
        <v>716</v>
      </c>
      <c r="E1712">
        <v>6</v>
      </c>
    </row>
    <row r="1713" spans="1:5" ht="13.5" customHeight="1">
      <c r="A1713">
        <v>56</v>
      </c>
      <c r="B1713" t="str">
        <f t="shared" si="26"/>
        <v>56---7</v>
      </c>
      <c r="C1713" t="s">
        <v>4239</v>
      </c>
      <c r="D1713" t="s">
        <v>925</v>
      </c>
      <c r="E1713">
        <v>7</v>
      </c>
    </row>
    <row r="1714" spans="1:5" ht="13.5" customHeight="1">
      <c r="A1714">
        <v>56</v>
      </c>
      <c r="B1714" t="str">
        <f t="shared" si="26"/>
        <v>56---8</v>
      </c>
      <c r="C1714" t="s">
        <v>4270</v>
      </c>
      <c r="D1714" t="s">
        <v>717</v>
      </c>
      <c r="E1714">
        <v>8</v>
      </c>
    </row>
    <row r="1715" spans="1:5" ht="13.5" customHeight="1">
      <c r="A1715">
        <v>56</v>
      </c>
      <c r="B1715" t="str">
        <f t="shared" si="26"/>
        <v>56---9</v>
      </c>
      <c r="C1715" t="s">
        <v>4228</v>
      </c>
      <c r="D1715" t="s">
        <v>790</v>
      </c>
      <c r="E1715">
        <v>9</v>
      </c>
    </row>
    <row r="1716" spans="1:5" ht="13.5" customHeight="1">
      <c r="A1716">
        <v>56</v>
      </c>
      <c r="B1716" t="str">
        <f t="shared" si="26"/>
        <v>56---10</v>
      </c>
      <c r="C1716" t="s">
        <v>4261</v>
      </c>
      <c r="D1716" t="s">
        <v>728</v>
      </c>
      <c r="E1716">
        <v>10</v>
      </c>
    </row>
    <row r="1717" spans="1:5" ht="13.5" customHeight="1">
      <c r="A1717">
        <v>56</v>
      </c>
      <c r="B1717" t="str">
        <f t="shared" si="26"/>
        <v>56---11</v>
      </c>
      <c r="C1717" t="s">
        <v>4244</v>
      </c>
      <c r="D1717" t="s">
        <v>1128</v>
      </c>
      <c r="E1717">
        <v>11</v>
      </c>
    </row>
    <row r="1718" spans="1:5" ht="13.5" customHeight="1">
      <c r="A1718">
        <v>56</v>
      </c>
      <c r="B1718" t="str">
        <f t="shared" si="26"/>
        <v>56---12</v>
      </c>
      <c r="C1718" t="s">
        <v>4262</v>
      </c>
      <c r="D1718" t="s">
        <v>791</v>
      </c>
      <c r="E1718">
        <v>12</v>
      </c>
    </row>
    <row r="1719" spans="1:5" ht="13.5" customHeight="1">
      <c r="A1719">
        <v>56</v>
      </c>
      <c r="B1719" t="str">
        <f t="shared" si="26"/>
        <v>56---13</v>
      </c>
      <c r="C1719" t="s">
        <v>4233</v>
      </c>
      <c r="D1719" t="s">
        <v>1127</v>
      </c>
      <c r="E1719">
        <v>13</v>
      </c>
    </row>
    <row r="1720" spans="1:5" ht="13.5" customHeight="1">
      <c r="A1720">
        <v>56</v>
      </c>
      <c r="B1720" t="str">
        <f t="shared" si="26"/>
        <v>56---14</v>
      </c>
      <c r="C1720" t="s">
        <v>4236</v>
      </c>
      <c r="D1720" t="s">
        <v>780</v>
      </c>
      <c r="E1720">
        <v>14</v>
      </c>
    </row>
    <row r="1721" spans="1:5" ht="13.5" customHeight="1">
      <c r="A1721">
        <v>56</v>
      </c>
      <c r="B1721" t="str">
        <f t="shared" si="26"/>
        <v>56---15</v>
      </c>
      <c r="C1721" t="s">
        <v>735</v>
      </c>
      <c r="D1721" t="s">
        <v>744</v>
      </c>
      <c r="E1721">
        <v>15</v>
      </c>
    </row>
    <row r="1722" spans="1:5" ht="13.5" customHeight="1">
      <c r="A1722">
        <v>56</v>
      </c>
      <c r="B1722" t="str">
        <f t="shared" si="26"/>
        <v>56---16</v>
      </c>
      <c r="C1722" t="s">
        <v>743</v>
      </c>
      <c r="D1722" t="s">
        <v>754</v>
      </c>
      <c r="E1722">
        <v>16</v>
      </c>
    </row>
    <row r="1723" spans="1:5" ht="13.5" customHeight="1">
      <c r="A1723">
        <v>56</v>
      </c>
      <c r="B1723" t="str">
        <f t="shared" si="26"/>
        <v>56---17</v>
      </c>
      <c r="C1723" t="s">
        <v>987</v>
      </c>
      <c r="D1723" t="s">
        <v>1263</v>
      </c>
      <c r="E1723">
        <v>17</v>
      </c>
    </row>
    <row r="1724" spans="1:5" ht="13.5" customHeight="1">
      <c r="A1724">
        <v>56</v>
      </c>
      <c r="B1724" t="str">
        <f t="shared" si="26"/>
        <v>56---18</v>
      </c>
      <c r="C1724" t="s">
        <v>989</v>
      </c>
      <c r="D1724" t="s">
        <v>738</v>
      </c>
      <c r="E1724">
        <v>18</v>
      </c>
    </row>
    <row r="1725" spans="1:5" ht="13.5" customHeight="1">
      <c r="A1725">
        <v>56</v>
      </c>
      <c r="B1725" t="str">
        <f t="shared" si="26"/>
        <v>56---19</v>
      </c>
      <c r="C1725" t="s">
        <v>1094</v>
      </c>
      <c r="D1725" t="s">
        <v>790</v>
      </c>
      <c r="E1725">
        <v>19</v>
      </c>
    </row>
    <row r="1726" spans="1:5" ht="13.5" customHeight="1">
      <c r="A1726">
        <v>56</v>
      </c>
      <c r="B1726" t="str">
        <f t="shared" si="26"/>
        <v>56---20</v>
      </c>
      <c r="C1726" t="s">
        <v>936</v>
      </c>
      <c r="D1726" t="s">
        <v>779</v>
      </c>
      <c r="E1726">
        <v>20</v>
      </c>
    </row>
    <row r="1727" spans="1:5" ht="13.5" customHeight="1">
      <c r="A1727">
        <v>56</v>
      </c>
      <c r="B1727" t="str">
        <f t="shared" si="26"/>
        <v>56---21</v>
      </c>
      <c r="C1727" t="s">
        <v>819</v>
      </c>
      <c r="D1727" t="s">
        <v>756</v>
      </c>
      <c r="E1727">
        <v>21</v>
      </c>
    </row>
    <row r="1728" spans="1:5" ht="13.5" customHeight="1">
      <c r="A1728">
        <v>56</v>
      </c>
      <c r="B1728" t="str">
        <f t="shared" si="26"/>
        <v>56---22</v>
      </c>
      <c r="C1728" t="s">
        <v>1019</v>
      </c>
      <c r="D1728" t="s">
        <v>734</v>
      </c>
      <c r="E1728">
        <v>22</v>
      </c>
    </row>
    <row r="1729" spans="1:5" ht="13.5" customHeight="1">
      <c r="A1729">
        <v>56</v>
      </c>
      <c r="B1729" t="str">
        <f t="shared" si="26"/>
        <v>56---23</v>
      </c>
      <c r="C1729" t="s">
        <v>824</v>
      </c>
      <c r="D1729" t="s">
        <v>752</v>
      </c>
      <c r="E1729">
        <v>23</v>
      </c>
    </row>
    <row r="1730" spans="1:5" ht="13.5" customHeight="1">
      <c r="A1730">
        <v>56</v>
      </c>
      <c r="B1730" t="str">
        <f t="shared" si="26"/>
        <v>56---24</v>
      </c>
      <c r="C1730" t="s">
        <v>830</v>
      </c>
      <c r="D1730" t="s">
        <v>1240</v>
      </c>
      <c r="E1730">
        <v>24</v>
      </c>
    </row>
    <row r="1731" spans="1:5" ht="13.5" customHeight="1">
      <c r="A1731">
        <v>56</v>
      </c>
      <c r="B1731" t="str">
        <f t="shared" ref="B1731:B1794" si="27">A1731&amp;"---"&amp;E1731</f>
        <v>56---25</v>
      </c>
      <c r="C1731" t="s">
        <v>866</v>
      </c>
      <c r="D1731" t="s">
        <v>831</v>
      </c>
      <c r="E1731">
        <v>25</v>
      </c>
    </row>
    <row r="1732" spans="1:5" ht="13.5" customHeight="1">
      <c r="A1732">
        <v>56</v>
      </c>
      <c r="B1732" t="str">
        <f t="shared" si="27"/>
        <v>56---26</v>
      </c>
      <c r="C1732" t="s">
        <v>1009</v>
      </c>
      <c r="D1732" t="s">
        <v>1340</v>
      </c>
      <c r="E1732">
        <v>26</v>
      </c>
    </row>
    <row r="1733" spans="1:5" ht="13.5" customHeight="1">
      <c r="A1733">
        <v>56</v>
      </c>
      <c r="B1733" t="str">
        <f t="shared" si="27"/>
        <v>56---27</v>
      </c>
      <c r="C1733" t="s">
        <v>892</v>
      </c>
      <c r="D1733" t="s">
        <v>730</v>
      </c>
      <c r="E1733">
        <v>27</v>
      </c>
    </row>
    <row r="1734" spans="1:5" ht="13.5" customHeight="1">
      <c r="A1734">
        <v>56</v>
      </c>
      <c r="B1734" t="str">
        <f t="shared" si="27"/>
        <v>56---28</v>
      </c>
      <c r="C1734" t="s">
        <v>868</v>
      </c>
      <c r="D1734" t="s">
        <v>758</v>
      </c>
      <c r="E1734">
        <v>28</v>
      </c>
    </row>
    <row r="1735" spans="1:5" ht="13.5" customHeight="1">
      <c r="A1735">
        <v>56</v>
      </c>
      <c r="B1735" t="str">
        <f t="shared" si="27"/>
        <v>56---29</v>
      </c>
      <c r="C1735" t="s">
        <v>771</v>
      </c>
      <c r="D1735" t="s">
        <v>791</v>
      </c>
      <c r="E1735">
        <v>29</v>
      </c>
    </row>
    <row r="1736" spans="1:5" ht="13.5" customHeight="1">
      <c r="A1736">
        <v>56</v>
      </c>
      <c r="B1736" t="str">
        <f t="shared" si="27"/>
        <v>56---30</v>
      </c>
      <c r="C1736" t="s">
        <v>5912</v>
      </c>
      <c r="D1736" t="s">
        <v>764</v>
      </c>
      <c r="E1736">
        <v>30</v>
      </c>
    </row>
    <row r="1737" spans="1:5" ht="13.5" customHeight="1">
      <c r="A1737">
        <v>56</v>
      </c>
      <c r="B1737" t="str">
        <f t="shared" si="27"/>
        <v>56---31</v>
      </c>
      <c r="C1737" t="s">
        <v>5915</v>
      </c>
      <c r="D1737" t="s">
        <v>772</v>
      </c>
      <c r="E1737">
        <v>31</v>
      </c>
    </row>
    <row r="1738" spans="1:5" ht="13.5" customHeight="1">
      <c r="A1738">
        <v>56</v>
      </c>
      <c r="B1738" t="str">
        <f t="shared" si="27"/>
        <v>56---32</v>
      </c>
      <c r="C1738" t="s">
        <v>5916</v>
      </c>
      <c r="D1738" t="s">
        <v>750</v>
      </c>
      <c r="E1738">
        <v>32</v>
      </c>
    </row>
    <row r="1739" spans="1:5" ht="13.5" customHeight="1">
      <c r="A1739">
        <v>56</v>
      </c>
      <c r="B1739" t="str">
        <f t="shared" si="27"/>
        <v>56---33</v>
      </c>
      <c r="C1739" t="s">
        <v>5917</v>
      </c>
      <c r="D1739" t="s">
        <v>789</v>
      </c>
      <c r="E1739">
        <v>33</v>
      </c>
    </row>
    <row r="1740" spans="1:5" ht="13.5" customHeight="1">
      <c r="A1740">
        <v>56</v>
      </c>
      <c r="B1740" t="str">
        <f t="shared" si="27"/>
        <v>56---34</v>
      </c>
      <c r="C1740" t="s">
        <v>5918</v>
      </c>
      <c r="D1740" t="s">
        <v>770</v>
      </c>
      <c r="E1740">
        <v>34</v>
      </c>
    </row>
    <row r="1741" spans="1:5" ht="13.5" customHeight="1">
      <c r="A1741">
        <v>56</v>
      </c>
      <c r="B1741" t="str">
        <f t="shared" si="27"/>
        <v>56---35</v>
      </c>
      <c r="C1741" t="s">
        <v>5919</v>
      </c>
      <c r="D1741" t="s">
        <v>725</v>
      </c>
      <c r="E1741">
        <v>35</v>
      </c>
    </row>
    <row r="1742" spans="1:5" ht="13.5" customHeight="1">
      <c r="A1742">
        <v>56</v>
      </c>
      <c r="B1742" t="str">
        <f t="shared" si="27"/>
        <v>56---36</v>
      </c>
      <c r="C1742" t="s">
        <v>5920</v>
      </c>
      <c r="D1742" t="s">
        <v>762</v>
      </c>
      <c r="E1742">
        <v>36</v>
      </c>
    </row>
    <row r="1743" spans="1:5" ht="13.5" customHeight="1">
      <c r="A1743">
        <v>56</v>
      </c>
      <c r="B1743" t="str">
        <f t="shared" si="27"/>
        <v>56---37</v>
      </c>
      <c r="C1743" t="s">
        <v>5923</v>
      </c>
      <c r="D1743" t="s">
        <v>766</v>
      </c>
      <c r="E1743">
        <v>37</v>
      </c>
    </row>
    <row r="1744" spans="1:5" ht="13.5" customHeight="1">
      <c r="A1744">
        <v>56</v>
      </c>
      <c r="B1744" t="str">
        <f t="shared" si="27"/>
        <v>56---38</v>
      </c>
      <c r="C1744" t="s">
        <v>5988</v>
      </c>
      <c r="D1744" t="s">
        <v>1133</v>
      </c>
      <c r="E1744">
        <v>38</v>
      </c>
    </row>
    <row r="1745" spans="1:5" ht="13.5" customHeight="1">
      <c r="A1745">
        <v>57</v>
      </c>
      <c r="B1745" t="str">
        <f t="shared" si="27"/>
        <v>57---1</v>
      </c>
      <c r="C1745" t="s">
        <v>4234</v>
      </c>
      <c r="D1745" t="s">
        <v>793</v>
      </c>
      <c r="E1745">
        <v>1</v>
      </c>
    </row>
    <row r="1746" spans="1:5" ht="13.5" customHeight="1">
      <c r="A1746">
        <v>57</v>
      </c>
      <c r="B1746" t="str">
        <f t="shared" si="27"/>
        <v>57---2</v>
      </c>
      <c r="C1746" t="s">
        <v>4216</v>
      </c>
      <c r="D1746" t="s">
        <v>793</v>
      </c>
      <c r="E1746">
        <v>2</v>
      </c>
    </row>
    <row r="1747" spans="1:5" ht="13.5" customHeight="1">
      <c r="A1747">
        <v>57</v>
      </c>
      <c r="B1747" t="str">
        <f t="shared" si="27"/>
        <v>57---3</v>
      </c>
      <c r="C1747" t="s">
        <v>4216</v>
      </c>
      <c r="D1747" t="s">
        <v>1139</v>
      </c>
      <c r="E1747">
        <v>3</v>
      </c>
    </row>
    <row r="1748" spans="1:5" ht="13.5" customHeight="1">
      <c r="A1748">
        <v>57</v>
      </c>
      <c r="B1748" t="str">
        <f t="shared" si="27"/>
        <v>57---4</v>
      </c>
      <c r="C1748" t="s">
        <v>4216</v>
      </c>
      <c r="D1748" t="s">
        <v>1167</v>
      </c>
      <c r="E1748">
        <v>4</v>
      </c>
    </row>
    <row r="1749" spans="1:5" ht="13.5" customHeight="1">
      <c r="A1749">
        <v>57</v>
      </c>
      <c r="B1749" t="str">
        <f t="shared" si="27"/>
        <v>57---5</v>
      </c>
      <c r="C1749" t="s">
        <v>4216</v>
      </c>
      <c r="D1749" t="s">
        <v>716</v>
      </c>
      <c r="E1749">
        <v>5</v>
      </c>
    </row>
    <row r="1750" spans="1:5" ht="13.5" customHeight="1">
      <c r="A1750">
        <v>57</v>
      </c>
      <c r="B1750" t="str">
        <f t="shared" si="27"/>
        <v>57---6</v>
      </c>
      <c r="C1750" t="s">
        <v>4216</v>
      </c>
      <c r="D1750" t="s">
        <v>925</v>
      </c>
      <c r="E1750">
        <v>6</v>
      </c>
    </row>
    <row r="1751" spans="1:5" ht="13.5" customHeight="1">
      <c r="A1751">
        <v>57</v>
      </c>
      <c r="B1751" t="str">
        <f t="shared" si="27"/>
        <v>57---7</v>
      </c>
      <c r="C1751" t="s">
        <v>4216</v>
      </c>
      <c r="D1751" t="s">
        <v>717</v>
      </c>
      <c r="E1751">
        <v>7</v>
      </c>
    </row>
    <row r="1752" spans="1:5" ht="13.5" customHeight="1">
      <c r="A1752">
        <v>57</v>
      </c>
      <c r="B1752" t="str">
        <f t="shared" si="27"/>
        <v>57---8</v>
      </c>
      <c r="C1752" t="s">
        <v>4216</v>
      </c>
      <c r="D1752" t="s">
        <v>790</v>
      </c>
      <c r="E1752">
        <v>8</v>
      </c>
    </row>
    <row r="1753" spans="1:5" ht="13.5" customHeight="1">
      <c r="A1753">
        <v>57</v>
      </c>
      <c r="B1753" t="str">
        <f t="shared" si="27"/>
        <v>57---9</v>
      </c>
      <c r="C1753" t="s">
        <v>4216</v>
      </c>
      <c r="D1753" t="s">
        <v>728</v>
      </c>
      <c r="E1753">
        <v>9</v>
      </c>
    </row>
    <row r="1754" spans="1:5" ht="13.5" customHeight="1">
      <c r="A1754">
        <v>57</v>
      </c>
      <c r="B1754" t="str">
        <f t="shared" si="27"/>
        <v>57---10</v>
      </c>
      <c r="C1754" t="s">
        <v>4216</v>
      </c>
      <c r="D1754" t="s">
        <v>1128</v>
      </c>
      <c r="E1754">
        <v>10</v>
      </c>
    </row>
    <row r="1755" spans="1:5" ht="13.5" customHeight="1">
      <c r="A1755">
        <v>57</v>
      </c>
      <c r="B1755" t="str">
        <f t="shared" si="27"/>
        <v>57---11</v>
      </c>
      <c r="C1755" t="s">
        <v>4216</v>
      </c>
      <c r="D1755" t="s">
        <v>791</v>
      </c>
      <c r="E1755">
        <v>11</v>
      </c>
    </row>
    <row r="1756" spans="1:5" ht="13.5" customHeight="1">
      <c r="A1756">
        <v>57</v>
      </c>
      <c r="B1756" t="str">
        <f t="shared" si="27"/>
        <v>57---12</v>
      </c>
      <c r="C1756" t="s">
        <v>4216</v>
      </c>
      <c r="D1756" t="s">
        <v>1127</v>
      </c>
      <c r="E1756">
        <v>12</v>
      </c>
    </row>
    <row r="1757" spans="1:5" ht="13.5" customHeight="1">
      <c r="A1757">
        <v>57</v>
      </c>
      <c r="B1757" t="str">
        <f t="shared" si="27"/>
        <v>57---13</v>
      </c>
      <c r="C1757" t="s">
        <v>4216</v>
      </c>
      <c r="D1757" t="s">
        <v>780</v>
      </c>
      <c r="E1757">
        <v>13</v>
      </c>
    </row>
    <row r="1758" spans="1:5" ht="13.5" customHeight="1">
      <c r="A1758">
        <v>57</v>
      </c>
      <c r="B1758" t="str">
        <f t="shared" si="27"/>
        <v>57---14</v>
      </c>
      <c r="C1758" t="s">
        <v>4216</v>
      </c>
      <c r="D1758" t="s">
        <v>1163</v>
      </c>
      <c r="E1758">
        <v>14</v>
      </c>
    </row>
    <row r="1759" spans="1:5" ht="13.5" customHeight="1">
      <c r="A1759">
        <v>57</v>
      </c>
      <c r="B1759" t="str">
        <f t="shared" si="27"/>
        <v>57---15</v>
      </c>
      <c r="C1759" t="s">
        <v>4216</v>
      </c>
      <c r="D1759" t="s">
        <v>721</v>
      </c>
      <c r="E1759">
        <v>15</v>
      </c>
    </row>
    <row r="1760" spans="1:5" ht="13.5" customHeight="1">
      <c r="A1760">
        <v>57</v>
      </c>
      <c r="B1760" t="str">
        <f t="shared" si="27"/>
        <v>57---16</v>
      </c>
      <c r="C1760" t="s">
        <v>4216</v>
      </c>
      <c r="D1760" t="s">
        <v>1031</v>
      </c>
      <c r="E1760">
        <v>16</v>
      </c>
    </row>
    <row r="1761" spans="1:5" ht="13.5" customHeight="1">
      <c r="A1761">
        <v>57</v>
      </c>
      <c r="B1761" t="str">
        <f t="shared" si="27"/>
        <v>57---17</v>
      </c>
      <c r="C1761" t="s">
        <v>4216</v>
      </c>
      <c r="D1761" t="s">
        <v>720</v>
      </c>
      <c r="E1761">
        <v>17</v>
      </c>
    </row>
    <row r="1762" spans="1:5" ht="13.5" customHeight="1">
      <c r="A1762">
        <v>57</v>
      </c>
      <c r="B1762" t="str">
        <f t="shared" si="27"/>
        <v>57---18</v>
      </c>
      <c r="C1762" t="s">
        <v>1017</v>
      </c>
      <c r="D1762" t="s">
        <v>796</v>
      </c>
      <c r="E1762">
        <v>18</v>
      </c>
    </row>
    <row r="1763" spans="1:5" ht="13.5" customHeight="1">
      <c r="A1763">
        <v>57</v>
      </c>
      <c r="B1763" t="str">
        <f t="shared" si="27"/>
        <v>57---19</v>
      </c>
      <c r="C1763" t="s">
        <v>731</v>
      </c>
      <c r="D1763" t="s">
        <v>800</v>
      </c>
      <c r="E1763">
        <v>19</v>
      </c>
    </row>
    <row r="1764" spans="1:5" ht="13.5" customHeight="1">
      <c r="A1764">
        <v>57</v>
      </c>
      <c r="B1764" t="str">
        <f t="shared" si="27"/>
        <v>57---20</v>
      </c>
      <c r="C1764" t="s">
        <v>735</v>
      </c>
      <c r="D1764" t="s">
        <v>744</v>
      </c>
      <c r="E1764">
        <v>20</v>
      </c>
    </row>
    <row r="1765" spans="1:5" ht="13.5" customHeight="1">
      <c r="A1765">
        <v>57</v>
      </c>
      <c r="B1765" t="str">
        <f t="shared" si="27"/>
        <v>57---21</v>
      </c>
      <c r="C1765" t="s">
        <v>858</v>
      </c>
      <c r="D1765" t="s">
        <v>740</v>
      </c>
      <c r="E1765">
        <v>21</v>
      </c>
    </row>
    <row r="1766" spans="1:5" ht="13.5" customHeight="1">
      <c r="A1766">
        <v>57</v>
      </c>
      <c r="B1766" t="str">
        <f t="shared" si="27"/>
        <v>57---22</v>
      </c>
      <c r="C1766" t="s">
        <v>743</v>
      </c>
      <c r="D1766" t="s">
        <v>754</v>
      </c>
      <c r="E1766">
        <v>22</v>
      </c>
    </row>
    <row r="1767" spans="1:5" ht="13.5" customHeight="1">
      <c r="A1767">
        <v>57</v>
      </c>
      <c r="B1767" t="str">
        <f t="shared" si="27"/>
        <v>57---23</v>
      </c>
      <c r="C1767" t="s">
        <v>987</v>
      </c>
      <c r="D1767" t="s">
        <v>1263</v>
      </c>
      <c r="E1767">
        <v>23</v>
      </c>
    </row>
    <row r="1768" spans="1:5" ht="13.5" customHeight="1">
      <c r="A1768">
        <v>57</v>
      </c>
      <c r="B1768" t="str">
        <f t="shared" si="27"/>
        <v>57---24</v>
      </c>
      <c r="C1768" t="s">
        <v>989</v>
      </c>
      <c r="D1768" t="s">
        <v>738</v>
      </c>
      <c r="E1768">
        <v>24</v>
      </c>
    </row>
    <row r="1769" spans="1:5" ht="13.5" customHeight="1">
      <c r="A1769">
        <v>57</v>
      </c>
      <c r="B1769" t="str">
        <f t="shared" si="27"/>
        <v>57---25</v>
      </c>
      <c r="C1769" t="s">
        <v>1094</v>
      </c>
      <c r="D1769" t="s">
        <v>790</v>
      </c>
      <c r="E1769">
        <v>25</v>
      </c>
    </row>
    <row r="1770" spans="1:5" ht="13.5" customHeight="1">
      <c r="A1770">
        <v>57</v>
      </c>
      <c r="B1770" t="str">
        <f t="shared" si="27"/>
        <v>57---26</v>
      </c>
      <c r="C1770" t="s">
        <v>936</v>
      </c>
      <c r="D1770" t="s">
        <v>779</v>
      </c>
      <c r="E1770">
        <v>26</v>
      </c>
    </row>
    <row r="1771" spans="1:5" ht="13.5" customHeight="1">
      <c r="A1771">
        <v>57</v>
      </c>
      <c r="B1771" t="str">
        <f t="shared" si="27"/>
        <v>57---27</v>
      </c>
      <c r="C1771" t="s">
        <v>819</v>
      </c>
      <c r="D1771" t="s">
        <v>756</v>
      </c>
      <c r="E1771">
        <v>27</v>
      </c>
    </row>
    <row r="1772" spans="1:5" ht="13.5" customHeight="1">
      <c r="A1772">
        <v>57</v>
      </c>
      <c r="B1772" t="str">
        <f t="shared" si="27"/>
        <v>57---28</v>
      </c>
      <c r="C1772" t="s">
        <v>1019</v>
      </c>
      <c r="D1772" t="s">
        <v>734</v>
      </c>
      <c r="E1772">
        <v>28</v>
      </c>
    </row>
    <row r="1773" spans="1:5" ht="13.5" customHeight="1">
      <c r="A1773">
        <v>57</v>
      </c>
      <c r="B1773" t="str">
        <f t="shared" si="27"/>
        <v>57---29</v>
      </c>
      <c r="C1773" t="s">
        <v>824</v>
      </c>
      <c r="D1773" t="s">
        <v>752</v>
      </c>
      <c r="E1773">
        <v>29</v>
      </c>
    </row>
    <row r="1774" spans="1:5" ht="13.5" customHeight="1">
      <c r="A1774">
        <v>57</v>
      </c>
      <c r="B1774" t="str">
        <f t="shared" si="27"/>
        <v>57---30</v>
      </c>
      <c r="C1774" t="s">
        <v>830</v>
      </c>
      <c r="D1774" t="s">
        <v>1240</v>
      </c>
      <c r="E1774">
        <v>30</v>
      </c>
    </row>
    <row r="1775" spans="1:5" ht="13.5" customHeight="1">
      <c r="A1775">
        <v>57</v>
      </c>
      <c r="B1775" t="str">
        <f t="shared" si="27"/>
        <v>57---31</v>
      </c>
      <c r="C1775" t="s">
        <v>866</v>
      </c>
      <c r="D1775" t="s">
        <v>831</v>
      </c>
      <c r="E1775">
        <v>31</v>
      </c>
    </row>
    <row r="1776" spans="1:5" ht="13.5" customHeight="1">
      <c r="A1776">
        <v>57</v>
      </c>
      <c r="B1776" t="str">
        <f t="shared" si="27"/>
        <v>57---32</v>
      </c>
      <c r="C1776" t="s">
        <v>1009</v>
      </c>
      <c r="D1776" t="s">
        <v>1340</v>
      </c>
      <c r="E1776">
        <v>32</v>
      </c>
    </row>
    <row r="1777" spans="1:5" ht="13.5" customHeight="1">
      <c r="A1777">
        <v>57</v>
      </c>
      <c r="B1777" t="str">
        <f t="shared" si="27"/>
        <v>57---33</v>
      </c>
      <c r="C1777" t="s">
        <v>892</v>
      </c>
      <c r="D1777" t="s">
        <v>730</v>
      </c>
      <c r="E1777">
        <v>33</v>
      </c>
    </row>
    <row r="1778" spans="1:5" ht="13.5" customHeight="1">
      <c r="A1778">
        <v>57</v>
      </c>
      <c r="B1778" t="str">
        <f t="shared" si="27"/>
        <v>57---34</v>
      </c>
      <c r="C1778" t="s">
        <v>868</v>
      </c>
      <c r="D1778" t="s">
        <v>758</v>
      </c>
      <c r="E1778">
        <v>34</v>
      </c>
    </row>
    <row r="1779" spans="1:5" ht="13.5" customHeight="1">
      <c r="A1779">
        <v>57</v>
      </c>
      <c r="B1779" t="str">
        <f t="shared" si="27"/>
        <v>57---35</v>
      </c>
      <c r="C1779" t="s">
        <v>771</v>
      </c>
      <c r="D1779" t="s">
        <v>791</v>
      </c>
      <c r="E1779">
        <v>35</v>
      </c>
    </row>
    <row r="1780" spans="1:5" ht="13.5" customHeight="1">
      <c r="A1780">
        <v>57</v>
      </c>
      <c r="B1780" t="str">
        <f t="shared" si="27"/>
        <v>57---36</v>
      </c>
      <c r="C1780" t="s">
        <v>5912</v>
      </c>
      <c r="D1780" t="s">
        <v>764</v>
      </c>
      <c r="E1780">
        <v>36</v>
      </c>
    </row>
    <row r="1781" spans="1:5" ht="13.5" customHeight="1">
      <c r="A1781">
        <v>57</v>
      </c>
      <c r="B1781" t="str">
        <f t="shared" si="27"/>
        <v>57---37</v>
      </c>
      <c r="C1781" t="s">
        <v>5913</v>
      </c>
      <c r="D1781" t="s">
        <v>1114</v>
      </c>
      <c r="E1781">
        <v>37</v>
      </c>
    </row>
    <row r="1782" spans="1:5" ht="13.5" customHeight="1">
      <c r="A1782">
        <v>57</v>
      </c>
      <c r="B1782" t="str">
        <f t="shared" si="27"/>
        <v>57---38</v>
      </c>
      <c r="C1782" t="s">
        <v>5915</v>
      </c>
      <c r="D1782" t="s">
        <v>772</v>
      </c>
      <c r="E1782">
        <v>38</v>
      </c>
    </row>
    <row r="1783" spans="1:5" ht="13.5" customHeight="1">
      <c r="A1783">
        <v>57</v>
      </c>
      <c r="B1783" t="str">
        <f t="shared" si="27"/>
        <v>57---39</v>
      </c>
      <c r="C1783" t="s">
        <v>5916</v>
      </c>
      <c r="D1783" t="s">
        <v>750</v>
      </c>
      <c r="E1783">
        <v>39</v>
      </c>
    </row>
    <row r="1784" spans="1:5" ht="13.5" customHeight="1">
      <c r="A1784">
        <v>57</v>
      </c>
      <c r="B1784" t="str">
        <f t="shared" si="27"/>
        <v>57---40</v>
      </c>
      <c r="C1784" t="s">
        <v>5917</v>
      </c>
      <c r="D1784" t="s">
        <v>789</v>
      </c>
      <c r="E1784">
        <v>40</v>
      </c>
    </row>
    <row r="1785" spans="1:5" ht="13.5" customHeight="1">
      <c r="A1785">
        <v>57</v>
      </c>
      <c r="B1785" t="str">
        <f t="shared" si="27"/>
        <v>57---41</v>
      </c>
      <c r="C1785" t="s">
        <v>5918</v>
      </c>
      <c r="D1785" t="s">
        <v>770</v>
      </c>
      <c r="E1785">
        <v>41</v>
      </c>
    </row>
    <row r="1786" spans="1:5" ht="13.5" customHeight="1">
      <c r="A1786">
        <v>57</v>
      </c>
      <c r="B1786" t="str">
        <f t="shared" si="27"/>
        <v>57---42</v>
      </c>
      <c r="C1786" t="s">
        <v>5919</v>
      </c>
      <c r="D1786" t="s">
        <v>725</v>
      </c>
      <c r="E1786">
        <v>42</v>
      </c>
    </row>
    <row r="1787" spans="1:5" ht="13.5" customHeight="1">
      <c r="A1787">
        <v>57</v>
      </c>
      <c r="B1787" t="str">
        <f t="shared" si="27"/>
        <v>57---43</v>
      </c>
      <c r="C1787" t="s">
        <v>5920</v>
      </c>
      <c r="D1787" t="s">
        <v>762</v>
      </c>
      <c r="E1787">
        <v>43</v>
      </c>
    </row>
    <row r="1788" spans="1:5" ht="13.5" customHeight="1">
      <c r="A1788">
        <v>57</v>
      </c>
      <c r="B1788" t="str">
        <f t="shared" si="27"/>
        <v>57---44</v>
      </c>
      <c r="C1788" t="s">
        <v>5923</v>
      </c>
      <c r="D1788" t="s">
        <v>766</v>
      </c>
      <c r="E1788">
        <v>44</v>
      </c>
    </row>
    <row r="1789" spans="1:5" ht="13.5" customHeight="1">
      <c r="A1789">
        <v>57</v>
      </c>
      <c r="B1789" t="str">
        <f t="shared" si="27"/>
        <v>57---45</v>
      </c>
      <c r="C1789" t="s">
        <v>5990</v>
      </c>
      <c r="D1789" t="s">
        <v>1018</v>
      </c>
      <c r="E1789">
        <v>45</v>
      </c>
    </row>
    <row r="1790" spans="1:5" ht="13.5" customHeight="1">
      <c r="A1790">
        <v>57</v>
      </c>
      <c r="B1790" t="str">
        <f t="shared" si="27"/>
        <v>57---46</v>
      </c>
      <c r="C1790" t="s">
        <v>5988</v>
      </c>
      <c r="D1790" t="s">
        <v>1133</v>
      </c>
      <c r="E1790">
        <v>46</v>
      </c>
    </row>
    <row r="1791" spans="1:5" ht="13.5" customHeight="1">
      <c r="A1791">
        <v>57</v>
      </c>
      <c r="B1791" t="str">
        <f t="shared" si="27"/>
        <v>57---47</v>
      </c>
      <c r="C1791" t="s">
        <v>5966</v>
      </c>
      <c r="D1791" t="s">
        <v>1446</v>
      </c>
      <c r="E1791">
        <v>47</v>
      </c>
    </row>
    <row r="1792" spans="1:5" ht="13.5" customHeight="1">
      <c r="A1792">
        <v>164</v>
      </c>
      <c r="B1792" t="str">
        <f t="shared" si="27"/>
        <v>164---1</v>
      </c>
      <c r="C1792" t="s">
        <v>4216</v>
      </c>
      <c r="D1792" t="s">
        <v>971</v>
      </c>
      <c r="E1792">
        <v>1</v>
      </c>
    </row>
    <row r="1793" spans="1:5" ht="13.5" customHeight="1">
      <c r="A1793">
        <v>164</v>
      </c>
      <c r="B1793" t="str">
        <f t="shared" si="27"/>
        <v>164---2</v>
      </c>
      <c r="C1793" t="s">
        <v>4216</v>
      </c>
      <c r="D1793" t="s">
        <v>805</v>
      </c>
      <c r="E1793">
        <v>2</v>
      </c>
    </row>
    <row r="1794" spans="1:5" ht="13.5" customHeight="1">
      <c r="A1794">
        <v>164</v>
      </c>
      <c r="B1794" t="str">
        <f t="shared" si="27"/>
        <v>164---3</v>
      </c>
      <c r="C1794" t="s">
        <v>4252</v>
      </c>
      <c r="D1794" t="s">
        <v>714</v>
      </c>
      <c r="E1794">
        <v>3</v>
      </c>
    </row>
    <row r="1795" spans="1:5" ht="13.5" customHeight="1">
      <c r="A1795">
        <v>164</v>
      </c>
      <c r="B1795" t="str">
        <f t="shared" ref="B1795:B1858" si="28">A1795&amp;"---"&amp;E1795</f>
        <v>164---4</v>
      </c>
      <c r="C1795" t="s">
        <v>4269</v>
      </c>
      <c r="D1795" t="s">
        <v>1024</v>
      </c>
      <c r="E1795">
        <v>4</v>
      </c>
    </row>
    <row r="1796" spans="1:5" ht="13.5" customHeight="1">
      <c r="A1796">
        <v>164</v>
      </c>
      <c r="B1796" t="str">
        <f t="shared" si="28"/>
        <v>164---5</v>
      </c>
      <c r="C1796" t="s">
        <v>4271</v>
      </c>
      <c r="D1796" t="s">
        <v>1177</v>
      </c>
      <c r="E1796">
        <v>5</v>
      </c>
    </row>
    <row r="1797" spans="1:5" ht="13.5" customHeight="1">
      <c r="A1797">
        <v>164</v>
      </c>
      <c r="B1797" t="str">
        <f t="shared" si="28"/>
        <v>164---6</v>
      </c>
      <c r="C1797" t="s">
        <v>4239</v>
      </c>
      <c r="D1797" t="s">
        <v>802</v>
      </c>
      <c r="E1797">
        <v>6</v>
      </c>
    </row>
    <row r="1798" spans="1:5" ht="13.5" customHeight="1">
      <c r="A1798">
        <v>164</v>
      </c>
      <c r="B1798" t="str">
        <f t="shared" si="28"/>
        <v>164---7</v>
      </c>
      <c r="C1798" t="s">
        <v>4228</v>
      </c>
      <c r="D1798" t="s">
        <v>982</v>
      </c>
      <c r="E1798">
        <v>7</v>
      </c>
    </row>
    <row r="1799" spans="1:5" ht="13.5" customHeight="1">
      <c r="A1799">
        <v>164</v>
      </c>
      <c r="B1799" t="str">
        <f t="shared" si="28"/>
        <v>164---8</v>
      </c>
      <c r="C1799" t="s">
        <v>4268</v>
      </c>
      <c r="D1799" t="s">
        <v>812</v>
      </c>
      <c r="E1799">
        <v>8</v>
      </c>
    </row>
    <row r="1800" spans="1:5" ht="13.5" customHeight="1">
      <c r="A1800">
        <v>164</v>
      </c>
      <c r="B1800" t="str">
        <f t="shared" si="28"/>
        <v>164---9</v>
      </c>
      <c r="C1800" t="s">
        <v>4230</v>
      </c>
      <c r="D1800" t="s">
        <v>1082</v>
      </c>
      <c r="E1800">
        <v>9</v>
      </c>
    </row>
    <row r="1801" spans="1:5" ht="13.5" customHeight="1">
      <c r="A1801">
        <v>164</v>
      </c>
      <c r="B1801" t="str">
        <f t="shared" si="28"/>
        <v>164---10</v>
      </c>
      <c r="C1801" t="s">
        <v>4244</v>
      </c>
      <c r="D1801" t="s">
        <v>1081</v>
      </c>
      <c r="E1801">
        <v>10</v>
      </c>
    </row>
    <row r="1802" spans="1:5" ht="13.5" customHeight="1">
      <c r="A1802">
        <v>164</v>
      </c>
      <c r="B1802" t="str">
        <f t="shared" si="28"/>
        <v>164---11</v>
      </c>
      <c r="C1802" t="s">
        <v>4231</v>
      </c>
      <c r="D1802" t="s">
        <v>1115</v>
      </c>
      <c r="E1802">
        <v>11</v>
      </c>
    </row>
    <row r="1803" spans="1:5" ht="13.5" customHeight="1">
      <c r="A1803">
        <v>164</v>
      </c>
      <c r="B1803" t="str">
        <f t="shared" si="28"/>
        <v>164---12</v>
      </c>
      <c r="C1803" t="s">
        <v>4254</v>
      </c>
      <c r="D1803" t="s">
        <v>798</v>
      </c>
      <c r="E1803">
        <v>12</v>
      </c>
    </row>
    <row r="1804" spans="1:5" ht="13.5" customHeight="1">
      <c r="A1804">
        <v>164</v>
      </c>
      <c r="B1804" t="str">
        <f t="shared" si="28"/>
        <v>164---13</v>
      </c>
      <c r="C1804" t="s">
        <v>4233</v>
      </c>
      <c r="D1804" t="s">
        <v>1178</v>
      </c>
      <c r="E1804">
        <v>13</v>
      </c>
    </row>
    <row r="1805" spans="1:5" ht="13.5" customHeight="1">
      <c r="A1805">
        <v>164</v>
      </c>
      <c r="B1805" t="str">
        <f t="shared" si="28"/>
        <v>164---14</v>
      </c>
      <c r="C1805" t="s">
        <v>5911</v>
      </c>
      <c r="D1805" t="s">
        <v>841</v>
      </c>
      <c r="E1805">
        <v>14</v>
      </c>
    </row>
    <row r="1806" spans="1:5" ht="13.5" customHeight="1">
      <c r="A1806">
        <v>164</v>
      </c>
      <c r="B1806" t="str">
        <f t="shared" si="28"/>
        <v>164---15</v>
      </c>
      <c r="C1806" t="s">
        <v>5911</v>
      </c>
      <c r="D1806" t="s">
        <v>1179</v>
      </c>
      <c r="E1806">
        <v>15</v>
      </c>
    </row>
    <row r="1807" spans="1:5" ht="13.5" customHeight="1">
      <c r="A1807">
        <v>164</v>
      </c>
      <c r="B1807" t="str">
        <f t="shared" si="28"/>
        <v>164---16</v>
      </c>
      <c r="C1807" t="s">
        <v>5911</v>
      </c>
      <c r="D1807" t="s">
        <v>1003</v>
      </c>
      <c r="E1807">
        <v>16</v>
      </c>
    </row>
    <row r="1808" spans="1:5" ht="13.5" customHeight="1">
      <c r="A1808">
        <v>164</v>
      </c>
      <c r="B1808" t="str">
        <f t="shared" si="28"/>
        <v>164---17</v>
      </c>
      <c r="C1808" t="s">
        <v>5911</v>
      </c>
      <c r="D1808" t="s">
        <v>1180</v>
      </c>
      <c r="E1808">
        <v>17</v>
      </c>
    </row>
    <row r="1809" spans="1:5" ht="13.5" customHeight="1">
      <c r="A1809">
        <v>164</v>
      </c>
      <c r="B1809" t="str">
        <f t="shared" si="28"/>
        <v>164---18</v>
      </c>
      <c r="C1809" t="s">
        <v>5911</v>
      </c>
      <c r="D1809" t="s">
        <v>1355</v>
      </c>
      <c r="E1809">
        <v>18</v>
      </c>
    </row>
    <row r="1810" spans="1:5" ht="13.5" customHeight="1">
      <c r="A1810">
        <v>164</v>
      </c>
      <c r="B1810" t="str">
        <f t="shared" si="28"/>
        <v>164---19</v>
      </c>
      <c r="C1810" t="s">
        <v>797</v>
      </c>
      <c r="D1810" t="s">
        <v>1081</v>
      </c>
      <c r="E1810">
        <v>19</v>
      </c>
    </row>
    <row r="1811" spans="1:5" ht="13.5" customHeight="1">
      <c r="A1811">
        <v>164</v>
      </c>
      <c r="B1811" t="str">
        <f t="shared" si="28"/>
        <v>164---20</v>
      </c>
      <c r="C1811" t="s">
        <v>737</v>
      </c>
      <c r="D1811" t="s">
        <v>996</v>
      </c>
      <c r="E1811">
        <v>20</v>
      </c>
    </row>
    <row r="1812" spans="1:5" ht="13.5" customHeight="1">
      <c r="A1812">
        <v>164</v>
      </c>
      <c r="B1812" t="str">
        <f t="shared" si="28"/>
        <v>164---21</v>
      </c>
      <c r="C1812" t="s">
        <v>743</v>
      </c>
      <c r="D1812" t="s">
        <v>754</v>
      </c>
      <c r="E1812">
        <v>21</v>
      </c>
    </row>
    <row r="1813" spans="1:5" ht="13.5" customHeight="1">
      <c r="A1813">
        <v>164</v>
      </c>
      <c r="B1813" t="str">
        <f t="shared" si="28"/>
        <v>164---22</v>
      </c>
      <c r="C1813" t="s">
        <v>745</v>
      </c>
      <c r="D1813" t="s">
        <v>837</v>
      </c>
      <c r="E1813">
        <v>22</v>
      </c>
    </row>
    <row r="1814" spans="1:5" ht="13.5" customHeight="1">
      <c r="A1814">
        <v>164</v>
      </c>
      <c r="B1814" t="str">
        <f t="shared" si="28"/>
        <v>164---23</v>
      </c>
      <c r="C1814" t="s">
        <v>915</v>
      </c>
      <c r="D1814" t="s">
        <v>939</v>
      </c>
      <c r="E1814">
        <v>23</v>
      </c>
    </row>
    <row r="1815" spans="1:5" ht="13.5" customHeight="1">
      <c r="A1815">
        <v>164</v>
      </c>
      <c r="B1815" t="str">
        <f t="shared" si="28"/>
        <v>164---24</v>
      </c>
      <c r="C1815" t="s">
        <v>987</v>
      </c>
      <c r="D1815" t="s">
        <v>1263</v>
      </c>
      <c r="E1815">
        <v>24</v>
      </c>
    </row>
    <row r="1816" spans="1:5" ht="13.5" customHeight="1">
      <c r="A1816">
        <v>164</v>
      </c>
      <c r="B1816" t="str">
        <f t="shared" si="28"/>
        <v>164---25</v>
      </c>
      <c r="C1816" t="s">
        <v>989</v>
      </c>
      <c r="D1816" t="s">
        <v>738</v>
      </c>
      <c r="E1816">
        <v>25</v>
      </c>
    </row>
    <row r="1817" spans="1:5" ht="13.5" customHeight="1">
      <c r="A1817">
        <v>164</v>
      </c>
      <c r="B1817" t="str">
        <f t="shared" si="28"/>
        <v>164---26</v>
      </c>
      <c r="C1817" t="s">
        <v>819</v>
      </c>
      <c r="D1817" t="s">
        <v>756</v>
      </c>
      <c r="E1817">
        <v>26</v>
      </c>
    </row>
    <row r="1818" spans="1:5" ht="13.5" customHeight="1">
      <c r="A1818">
        <v>164</v>
      </c>
      <c r="B1818" t="str">
        <f t="shared" si="28"/>
        <v>164---27</v>
      </c>
      <c r="C1818" t="s">
        <v>749</v>
      </c>
      <c r="D1818" t="s">
        <v>1082</v>
      </c>
      <c r="E1818">
        <v>27</v>
      </c>
    </row>
    <row r="1819" spans="1:5" ht="13.5" customHeight="1">
      <c r="A1819">
        <v>164</v>
      </c>
      <c r="B1819" t="str">
        <f t="shared" si="28"/>
        <v>164---28</v>
      </c>
      <c r="C1819" t="s">
        <v>1019</v>
      </c>
      <c r="D1819" t="s">
        <v>734</v>
      </c>
      <c r="E1819">
        <v>28</v>
      </c>
    </row>
    <row r="1820" spans="1:5" ht="13.5" customHeight="1">
      <c r="A1820">
        <v>164</v>
      </c>
      <c r="B1820" t="str">
        <f t="shared" si="28"/>
        <v>164---29</v>
      </c>
      <c r="C1820" t="s">
        <v>1083</v>
      </c>
      <c r="D1820" t="s">
        <v>844</v>
      </c>
      <c r="E1820">
        <v>29</v>
      </c>
    </row>
    <row r="1821" spans="1:5" ht="13.5" customHeight="1">
      <c r="A1821">
        <v>164</v>
      </c>
      <c r="B1821" t="str">
        <f t="shared" si="28"/>
        <v>164---30</v>
      </c>
      <c r="C1821" t="s">
        <v>824</v>
      </c>
      <c r="D1821" t="s">
        <v>752</v>
      </c>
      <c r="E1821">
        <v>30</v>
      </c>
    </row>
    <row r="1822" spans="1:5" ht="13.5" customHeight="1">
      <c r="A1822">
        <v>164</v>
      </c>
      <c r="B1822" t="str">
        <f t="shared" si="28"/>
        <v>164---31</v>
      </c>
      <c r="C1822" t="s">
        <v>759</v>
      </c>
      <c r="D1822" t="s">
        <v>823</v>
      </c>
      <c r="E1822">
        <v>31</v>
      </c>
    </row>
    <row r="1823" spans="1:5" ht="13.5" customHeight="1">
      <c r="A1823">
        <v>164</v>
      </c>
      <c r="B1823" t="str">
        <f t="shared" si="28"/>
        <v>164---32</v>
      </c>
      <c r="C1823" t="s">
        <v>864</v>
      </c>
      <c r="D1823" t="s">
        <v>957</v>
      </c>
      <c r="E1823">
        <v>32</v>
      </c>
    </row>
    <row r="1824" spans="1:5" ht="13.5" customHeight="1">
      <c r="A1824">
        <v>164</v>
      </c>
      <c r="B1824" t="str">
        <f t="shared" si="28"/>
        <v>164---33</v>
      </c>
      <c r="C1824" t="s">
        <v>836</v>
      </c>
      <c r="D1824" t="s">
        <v>835</v>
      </c>
      <c r="E1824">
        <v>33</v>
      </c>
    </row>
    <row r="1825" spans="1:5" ht="13.5" customHeight="1">
      <c r="A1825">
        <v>164</v>
      </c>
      <c r="B1825" t="str">
        <f t="shared" si="28"/>
        <v>164---34</v>
      </c>
      <c r="C1825" t="s">
        <v>868</v>
      </c>
      <c r="D1825" t="s">
        <v>758</v>
      </c>
      <c r="E1825">
        <v>34</v>
      </c>
    </row>
    <row r="1826" spans="1:5" ht="13.5" customHeight="1">
      <c r="A1826">
        <v>164</v>
      </c>
      <c r="B1826" t="str">
        <f t="shared" si="28"/>
        <v>164---35</v>
      </c>
      <c r="C1826" t="s">
        <v>969</v>
      </c>
      <c r="D1826" t="s">
        <v>802</v>
      </c>
      <c r="E1826">
        <v>35</v>
      </c>
    </row>
    <row r="1827" spans="1:5" ht="13.5" customHeight="1">
      <c r="A1827">
        <v>164</v>
      </c>
      <c r="B1827" t="str">
        <f t="shared" si="28"/>
        <v>164---36</v>
      </c>
      <c r="C1827" t="s">
        <v>896</v>
      </c>
      <c r="D1827" t="s">
        <v>1202</v>
      </c>
      <c r="E1827">
        <v>36</v>
      </c>
    </row>
    <row r="1828" spans="1:5" ht="13.5" customHeight="1">
      <c r="A1828">
        <v>164</v>
      </c>
      <c r="B1828" t="str">
        <f t="shared" si="28"/>
        <v>164---37</v>
      </c>
      <c r="C1828" t="s">
        <v>5913</v>
      </c>
      <c r="D1828" t="s">
        <v>1114</v>
      </c>
      <c r="E1828">
        <v>37</v>
      </c>
    </row>
    <row r="1829" spans="1:5" ht="13.5" customHeight="1">
      <c r="A1829">
        <v>164</v>
      </c>
      <c r="B1829" t="str">
        <f t="shared" si="28"/>
        <v>164---38</v>
      </c>
      <c r="C1829" t="s">
        <v>5925</v>
      </c>
      <c r="D1829" t="s">
        <v>798</v>
      </c>
      <c r="E1829">
        <v>38</v>
      </c>
    </row>
    <row r="1830" spans="1:5" ht="13.5" customHeight="1">
      <c r="A1830">
        <v>164</v>
      </c>
      <c r="B1830" t="str">
        <f t="shared" si="28"/>
        <v>164---39</v>
      </c>
      <c r="C1830" t="s">
        <v>5969</v>
      </c>
      <c r="D1830" t="s">
        <v>961</v>
      </c>
      <c r="E1830">
        <v>39</v>
      </c>
    </row>
    <row r="1831" spans="1:5" ht="13.5" customHeight="1">
      <c r="A1831">
        <v>164</v>
      </c>
      <c r="B1831" t="str">
        <f t="shared" si="28"/>
        <v>164---40</v>
      </c>
      <c r="C1831" t="s">
        <v>5915</v>
      </c>
      <c r="D1831" t="s">
        <v>772</v>
      </c>
      <c r="E1831">
        <v>40</v>
      </c>
    </row>
    <row r="1832" spans="1:5" ht="13.5" customHeight="1">
      <c r="A1832">
        <v>164</v>
      </c>
      <c r="B1832" t="str">
        <f t="shared" si="28"/>
        <v>164---41</v>
      </c>
      <c r="C1832" t="s">
        <v>5970</v>
      </c>
      <c r="D1832" t="s">
        <v>999</v>
      </c>
      <c r="E1832">
        <v>41</v>
      </c>
    </row>
    <row r="1833" spans="1:5" ht="13.5" customHeight="1">
      <c r="A1833">
        <v>164</v>
      </c>
      <c r="B1833" t="str">
        <f t="shared" si="28"/>
        <v>164---42</v>
      </c>
      <c r="C1833" t="s">
        <v>5916</v>
      </c>
      <c r="D1833" t="s">
        <v>750</v>
      </c>
      <c r="E1833">
        <v>42</v>
      </c>
    </row>
    <row r="1834" spans="1:5" ht="13.5" customHeight="1">
      <c r="A1834">
        <v>164</v>
      </c>
      <c r="B1834" t="str">
        <f t="shared" si="28"/>
        <v>164---43</v>
      </c>
      <c r="C1834" t="s">
        <v>5917</v>
      </c>
      <c r="D1834" t="s">
        <v>789</v>
      </c>
      <c r="E1834">
        <v>43</v>
      </c>
    </row>
    <row r="1835" spans="1:5" ht="13.5" customHeight="1">
      <c r="A1835">
        <v>164</v>
      </c>
      <c r="B1835" t="str">
        <f t="shared" si="28"/>
        <v>164---44</v>
      </c>
      <c r="C1835" t="s">
        <v>5918</v>
      </c>
      <c r="D1835" t="s">
        <v>770</v>
      </c>
      <c r="E1835">
        <v>44</v>
      </c>
    </row>
    <row r="1836" spans="1:5" ht="13.5" customHeight="1">
      <c r="A1836">
        <v>164</v>
      </c>
      <c r="B1836" t="str">
        <f t="shared" si="28"/>
        <v>164---45</v>
      </c>
      <c r="C1836" t="s">
        <v>5972</v>
      </c>
      <c r="D1836" t="s">
        <v>979</v>
      </c>
      <c r="E1836">
        <v>45</v>
      </c>
    </row>
    <row r="1837" spans="1:5" ht="13.5" customHeight="1">
      <c r="A1837">
        <v>164</v>
      </c>
      <c r="B1837" t="str">
        <f t="shared" si="28"/>
        <v>164---46</v>
      </c>
      <c r="C1837" t="s">
        <v>5927</v>
      </c>
      <c r="D1837" t="s">
        <v>1115</v>
      </c>
      <c r="E1837">
        <v>46</v>
      </c>
    </row>
    <row r="1838" spans="1:5" ht="13.5" customHeight="1">
      <c r="A1838">
        <v>164</v>
      </c>
      <c r="B1838" t="str">
        <f t="shared" si="28"/>
        <v>164---47</v>
      </c>
      <c r="C1838" t="s">
        <v>5987</v>
      </c>
      <c r="D1838" t="s">
        <v>1249</v>
      </c>
      <c r="E1838">
        <v>47</v>
      </c>
    </row>
    <row r="1839" spans="1:5" ht="13.5" customHeight="1">
      <c r="A1839">
        <v>164</v>
      </c>
      <c r="B1839" t="str">
        <f t="shared" si="28"/>
        <v>164---48</v>
      </c>
      <c r="C1839" t="s">
        <v>5981</v>
      </c>
      <c r="D1839" t="s">
        <v>1225</v>
      </c>
      <c r="E1839">
        <v>48</v>
      </c>
    </row>
    <row r="1840" spans="1:5" ht="13.5" customHeight="1">
      <c r="A1840">
        <v>164</v>
      </c>
      <c r="B1840" t="str">
        <f t="shared" si="28"/>
        <v>164---49</v>
      </c>
      <c r="C1840" t="s">
        <v>5924</v>
      </c>
      <c r="D1840" t="s">
        <v>726</v>
      </c>
      <c r="E1840">
        <v>49</v>
      </c>
    </row>
    <row r="1841" spans="1:5" ht="13.5" customHeight="1">
      <c r="A1841">
        <v>164.1</v>
      </c>
      <c r="B1841" t="str">
        <f t="shared" si="28"/>
        <v>164.1---1</v>
      </c>
      <c r="C1841" t="s">
        <v>4216</v>
      </c>
      <c r="D1841" t="s">
        <v>971</v>
      </c>
      <c r="E1841">
        <v>1</v>
      </c>
    </row>
    <row r="1842" spans="1:5" ht="13.5" customHeight="1">
      <c r="A1842">
        <v>164.1</v>
      </c>
      <c r="B1842" t="str">
        <f t="shared" si="28"/>
        <v>164.1---2</v>
      </c>
      <c r="C1842" t="s">
        <v>4216</v>
      </c>
      <c r="D1842" t="s">
        <v>848</v>
      </c>
      <c r="E1842">
        <v>2</v>
      </c>
    </row>
    <row r="1843" spans="1:5" ht="13.5" customHeight="1">
      <c r="A1843">
        <v>164.1</v>
      </c>
      <c r="B1843" t="str">
        <f t="shared" si="28"/>
        <v>164.1---3</v>
      </c>
      <c r="C1843" t="s">
        <v>4252</v>
      </c>
      <c r="D1843" t="s">
        <v>714</v>
      </c>
      <c r="E1843">
        <v>3</v>
      </c>
    </row>
    <row r="1844" spans="1:5" ht="13.5" customHeight="1">
      <c r="A1844">
        <v>164.1</v>
      </c>
      <c r="B1844" t="str">
        <f t="shared" si="28"/>
        <v>164.1---4</v>
      </c>
      <c r="C1844" t="s">
        <v>4269</v>
      </c>
      <c r="D1844" t="s">
        <v>1024</v>
      </c>
      <c r="E1844">
        <v>4</v>
      </c>
    </row>
    <row r="1845" spans="1:5" ht="13.5" customHeight="1">
      <c r="A1845">
        <v>164.1</v>
      </c>
      <c r="B1845" t="str">
        <f t="shared" si="28"/>
        <v>164.1---5</v>
      </c>
      <c r="C1845" t="s">
        <v>4271</v>
      </c>
      <c r="D1845" t="s">
        <v>1177</v>
      </c>
      <c r="E1845">
        <v>5</v>
      </c>
    </row>
    <row r="1846" spans="1:5" ht="13.5" customHeight="1">
      <c r="A1846">
        <v>164.1</v>
      </c>
      <c r="B1846" t="str">
        <f t="shared" si="28"/>
        <v>164.1---6</v>
      </c>
      <c r="C1846" t="s">
        <v>4239</v>
      </c>
      <c r="D1846" t="s">
        <v>802</v>
      </c>
      <c r="E1846">
        <v>6</v>
      </c>
    </row>
    <row r="1847" spans="1:5" ht="13.5" customHeight="1">
      <c r="A1847">
        <v>164.1</v>
      </c>
      <c r="B1847" t="str">
        <f t="shared" si="28"/>
        <v>164.1---7</v>
      </c>
      <c r="C1847" t="s">
        <v>4228</v>
      </c>
      <c r="D1847" t="s">
        <v>982</v>
      </c>
      <c r="E1847">
        <v>7</v>
      </c>
    </row>
    <row r="1848" spans="1:5" ht="13.5" customHeight="1">
      <c r="A1848">
        <v>164.1</v>
      </c>
      <c r="B1848" t="str">
        <f t="shared" si="28"/>
        <v>164.1---8</v>
      </c>
      <c r="C1848" t="s">
        <v>4268</v>
      </c>
      <c r="D1848" t="s">
        <v>1092</v>
      </c>
      <c r="E1848">
        <v>8</v>
      </c>
    </row>
    <row r="1849" spans="1:5" ht="13.5" customHeight="1">
      <c r="A1849">
        <v>164.1</v>
      </c>
      <c r="B1849" t="str">
        <f t="shared" si="28"/>
        <v>164.1---9</v>
      </c>
      <c r="C1849" t="s">
        <v>4230</v>
      </c>
      <c r="D1849" t="s">
        <v>1082</v>
      </c>
      <c r="E1849">
        <v>9</v>
      </c>
    </row>
    <row r="1850" spans="1:5" ht="13.5" customHeight="1">
      <c r="A1850">
        <v>164.1</v>
      </c>
      <c r="B1850" t="str">
        <f t="shared" si="28"/>
        <v>164.1---10</v>
      </c>
      <c r="C1850" t="s">
        <v>4244</v>
      </c>
      <c r="D1850" t="s">
        <v>1081</v>
      </c>
      <c r="E1850">
        <v>10</v>
      </c>
    </row>
    <row r="1851" spans="1:5" ht="13.5" customHeight="1">
      <c r="A1851">
        <v>164.1</v>
      </c>
      <c r="B1851" t="str">
        <f t="shared" si="28"/>
        <v>164.1---11</v>
      </c>
      <c r="C1851" t="s">
        <v>4231</v>
      </c>
      <c r="D1851" t="s">
        <v>1115</v>
      </c>
      <c r="E1851">
        <v>11</v>
      </c>
    </row>
    <row r="1852" spans="1:5" ht="13.5" customHeight="1">
      <c r="A1852">
        <v>164.1</v>
      </c>
      <c r="B1852" t="str">
        <f t="shared" si="28"/>
        <v>164.1---12</v>
      </c>
      <c r="C1852" t="s">
        <v>4254</v>
      </c>
      <c r="D1852" t="s">
        <v>798</v>
      </c>
      <c r="E1852">
        <v>12</v>
      </c>
    </row>
    <row r="1853" spans="1:5" ht="13.5" customHeight="1">
      <c r="A1853">
        <v>164.1</v>
      </c>
      <c r="B1853" t="str">
        <f t="shared" si="28"/>
        <v>164.1---13</v>
      </c>
      <c r="C1853" t="s">
        <v>4233</v>
      </c>
      <c r="D1853" t="s">
        <v>1178</v>
      </c>
      <c r="E1853">
        <v>13</v>
      </c>
    </row>
    <row r="1854" spans="1:5" ht="13.5" customHeight="1">
      <c r="A1854">
        <v>164.1</v>
      </c>
      <c r="B1854" t="str">
        <f t="shared" si="28"/>
        <v>164.1---14</v>
      </c>
      <c r="C1854" t="s">
        <v>5911</v>
      </c>
      <c r="D1854" t="s">
        <v>1181</v>
      </c>
      <c r="E1854">
        <v>14</v>
      </c>
    </row>
    <row r="1855" spans="1:5" ht="13.5" customHeight="1">
      <c r="A1855">
        <v>164.1</v>
      </c>
      <c r="B1855" t="str">
        <f t="shared" si="28"/>
        <v>164.1---15</v>
      </c>
      <c r="C1855" t="s">
        <v>5911</v>
      </c>
      <c r="D1855" t="s">
        <v>841</v>
      </c>
      <c r="E1855">
        <v>15</v>
      </c>
    </row>
    <row r="1856" spans="1:5" ht="13.5" customHeight="1">
      <c r="A1856">
        <v>164.1</v>
      </c>
      <c r="B1856" t="str">
        <f t="shared" si="28"/>
        <v>164.1---16</v>
      </c>
      <c r="C1856" t="s">
        <v>5911</v>
      </c>
      <c r="D1856" t="s">
        <v>1117</v>
      </c>
      <c r="E1856">
        <v>16</v>
      </c>
    </row>
    <row r="1857" spans="1:5" ht="13.5" customHeight="1">
      <c r="A1857">
        <v>164.1</v>
      </c>
      <c r="B1857" t="str">
        <f t="shared" si="28"/>
        <v>164.1---17</v>
      </c>
      <c r="C1857" t="s">
        <v>5911</v>
      </c>
      <c r="D1857" t="s">
        <v>1179</v>
      </c>
      <c r="E1857">
        <v>17</v>
      </c>
    </row>
    <row r="1858" spans="1:5" ht="13.5" customHeight="1">
      <c r="A1858">
        <v>164.1</v>
      </c>
      <c r="B1858" t="str">
        <f t="shared" si="28"/>
        <v>164.1---18</v>
      </c>
      <c r="C1858" t="s">
        <v>5911</v>
      </c>
      <c r="D1858" t="s">
        <v>1003</v>
      </c>
      <c r="E1858">
        <v>18</v>
      </c>
    </row>
    <row r="1859" spans="1:5" ht="13.5" customHeight="1">
      <c r="A1859">
        <v>164.1</v>
      </c>
      <c r="B1859" t="str">
        <f t="shared" ref="B1859:B1922" si="29">A1859&amp;"---"&amp;E1859</f>
        <v>164.1---19</v>
      </c>
      <c r="C1859" t="s">
        <v>5911</v>
      </c>
      <c r="D1859" t="s">
        <v>1180</v>
      </c>
      <c r="E1859">
        <v>19</v>
      </c>
    </row>
    <row r="1860" spans="1:5" ht="13.5" customHeight="1">
      <c r="A1860">
        <v>164.1</v>
      </c>
      <c r="B1860" t="str">
        <f t="shared" si="29"/>
        <v>164.1---20</v>
      </c>
      <c r="C1860" t="s">
        <v>5911</v>
      </c>
      <c r="D1860" t="s">
        <v>1355</v>
      </c>
      <c r="E1860">
        <v>20</v>
      </c>
    </row>
    <row r="1861" spans="1:5" ht="13.5" customHeight="1">
      <c r="A1861">
        <v>164.1</v>
      </c>
      <c r="B1861" t="str">
        <f t="shared" si="29"/>
        <v>164.1---21</v>
      </c>
      <c r="C1861" t="s">
        <v>797</v>
      </c>
      <c r="D1861" t="s">
        <v>1081</v>
      </c>
      <c r="E1861">
        <v>21</v>
      </c>
    </row>
    <row r="1862" spans="1:5" ht="13.5" customHeight="1">
      <c r="A1862">
        <v>164.1</v>
      </c>
      <c r="B1862" t="str">
        <f t="shared" si="29"/>
        <v>164.1---22</v>
      </c>
      <c r="C1862" t="s">
        <v>737</v>
      </c>
      <c r="D1862" t="s">
        <v>996</v>
      </c>
      <c r="E1862">
        <v>22</v>
      </c>
    </row>
    <row r="1863" spans="1:5" ht="13.5" customHeight="1">
      <c r="A1863">
        <v>164.1</v>
      </c>
      <c r="B1863" t="str">
        <f t="shared" si="29"/>
        <v>164.1---23</v>
      </c>
      <c r="C1863" t="s">
        <v>743</v>
      </c>
      <c r="D1863" t="s">
        <v>754</v>
      </c>
      <c r="E1863">
        <v>23</v>
      </c>
    </row>
    <row r="1864" spans="1:5" ht="13.5" customHeight="1">
      <c r="A1864">
        <v>164.1</v>
      </c>
      <c r="B1864" t="str">
        <f t="shared" si="29"/>
        <v>164.1---24</v>
      </c>
      <c r="C1864" t="s">
        <v>745</v>
      </c>
      <c r="D1864" t="s">
        <v>837</v>
      </c>
      <c r="E1864">
        <v>24</v>
      </c>
    </row>
    <row r="1865" spans="1:5" ht="13.5" customHeight="1">
      <c r="A1865">
        <v>164.1</v>
      </c>
      <c r="B1865" t="str">
        <f t="shared" si="29"/>
        <v>164.1---25</v>
      </c>
      <c r="C1865" t="s">
        <v>915</v>
      </c>
      <c r="D1865" t="s">
        <v>939</v>
      </c>
      <c r="E1865">
        <v>25</v>
      </c>
    </row>
    <row r="1866" spans="1:5" ht="13.5" customHeight="1">
      <c r="A1866">
        <v>164.1</v>
      </c>
      <c r="B1866" t="str">
        <f t="shared" si="29"/>
        <v>164.1---26</v>
      </c>
      <c r="C1866" t="s">
        <v>987</v>
      </c>
      <c r="D1866" t="s">
        <v>1263</v>
      </c>
      <c r="E1866">
        <v>26</v>
      </c>
    </row>
    <row r="1867" spans="1:5" ht="13.5" customHeight="1">
      <c r="A1867">
        <v>164.1</v>
      </c>
      <c r="B1867" t="str">
        <f t="shared" si="29"/>
        <v>164.1---27</v>
      </c>
      <c r="C1867" t="s">
        <v>989</v>
      </c>
      <c r="D1867" t="s">
        <v>738</v>
      </c>
      <c r="E1867">
        <v>27</v>
      </c>
    </row>
    <row r="1868" spans="1:5" ht="13.5" customHeight="1">
      <c r="A1868">
        <v>164.1</v>
      </c>
      <c r="B1868" t="str">
        <f t="shared" si="29"/>
        <v>164.1---28</v>
      </c>
      <c r="C1868" t="s">
        <v>819</v>
      </c>
      <c r="D1868" t="s">
        <v>756</v>
      </c>
      <c r="E1868">
        <v>28</v>
      </c>
    </row>
    <row r="1869" spans="1:5" ht="13.5" customHeight="1">
      <c r="A1869">
        <v>164.1</v>
      </c>
      <c r="B1869" t="str">
        <f t="shared" si="29"/>
        <v>164.1---29</v>
      </c>
      <c r="C1869" t="s">
        <v>749</v>
      </c>
      <c r="D1869" t="s">
        <v>1082</v>
      </c>
      <c r="E1869">
        <v>29</v>
      </c>
    </row>
    <row r="1870" spans="1:5" ht="13.5" customHeight="1">
      <c r="A1870">
        <v>164.1</v>
      </c>
      <c r="B1870" t="str">
        <f t="shared" si="29"/>
        <v>164.1---30</v>
      </c>
      <c r="C1870" t="s">
        <v>1019</v>
      </c>
      <c r="D1870" t="s">
        <v>734</v>
      </c>
      <c r="E1870">
        <v>30</v>
      </c>
    </row>
    <row r="1871" spans="1:5" ht="13.5" customHeight="1">
      <c r="A1871">
        <v>164.1</v>
      </c>
      <c r="B1871" t="str">
        <f t="shared" si="29"/>
        <v>164.1---31</v>
      </c>
      <c r="C1871" t="s">
        <v>1083</v>
      </c>
      <c r="D1871" t="s">
        <v>844</v>
      </c>
      <c r="E1871">
        <v>31</v>
      </c>
    </row>
    <row r="1872" spans="1:5" ht="13.5" customHeight="1">
      <c r="A1872">
        <v>164.1</v>
      </c>
      <c r="B1872" t="str">
        <f t="shared" si="29"/>
        <v>164.1---32</v>
      </c>
      <c r="C1872" t="s">
        <v>824</v>
      </c>
      <c r="D1872" t="s">
        <v>752</v>
      </c>
      <c r="E1872">
        <v>32</v>
      </c>
    </row>
    <row r="1873" spans="1:5" ht="13.5" customHeight="1">
      <c r="A1873">
        <v>164.1</v>
      </c>
      <c r="B1873" t="str">
        <f t="shared" si="29"/>
        <v>164.1---33</v>
      </c>
      <c r="C1873" t="s">
        <v>759</v>
      </c>
      <c r="D1873" t="s">
        <v>823</v>
      </c>
      <c r="E1873">
        <v>33</v>
      </c>
    </row>
    <row r="1874" spans="1:5" ht="13.5" customHeight="1">
      <c r="A1874">
        <v>164.1</v>
      </c>
      <c r="B1874" t="str">
        <f t="shared" si="29"/>
        <v>164.1---34</v>
      </c>
      <c r="C1874" t="s">
        <v>864</v>
      </c>
      <c r="D1874" t="s">
        <v>957</v>
      </c>
      <c r="E1874">
        <v>34</v>
      </c>
    </row>
    <row r="1875" spans="1:5" ht="13.5" customHeight="1">
      <c r="A1875">
        <v>164.1</v>
      </c>
      <c r="B1875" t="str">
        <f t="shared" si="29"/>
        <v>164.1---35</v>
      </c>
      <c r="C1875" t="s">
        <v>836</v>
      </c>
      <c r="D1875" t="s">
        <v>835</v>
      </c>
      <c r="E1875">
        <v>35</v>
      </c>
    </row>
    <row r="1876" spans="1:5" ht="13.5" customHeight="1">
      <c r="A1876">
        <v>164.1</v>
      </c>
      <c r="B1876" t="str">
        <f t="shared" si="29"/>
        <v>164.1---36</v>
      </c>
      <c r="C1876" t="s">
        <v>868</v>
      </c>
      <c r="D1876" t="s">
        <v>758</v>
      </c>
      <c r="E1876">
        <v>36</v>
      </c>
    </row>
    <row r="1877" spans="1:5" ht="13.5" customHeight="1">
      <c r="A1877">
        <v>164.1</v>
      </c>
      <c r="B1877" t="str">
        <f t="shared" si="29"/>
        <v>164.1---37</v>
      </c>
      <c r="C1877" t="s">
        <v>969</v>
      </c>
      <c r="D1877" t="s">
        <v>802</v>
      </c>
      <c r="E1877">
        <v>37</v>
      </c>
    </row>
    <row r="1878" spans="1:5" ht="13.5" customHeight="1">
      <c r="A1878">
        <v>164.1</v>
      </c>
      <c r="B1878" t="str">
        <f t="shared" si="29"/>
        <v>164.1---38</v>
      </c>
      <c r="C1878" t="s">
        <v>896</v>
      </c>
      <c r="D1878" t="s">
        <v>1202</v>
      </c>
      <c r="E1878">
        <v>38</v>
      </c>
    </row>
    <row r="1879" spans="1:5" ht="13.5" customHeight="1">
      <c r="A1879">
        <v>164.1</v>
      </c>
      <c r="B1879" t="str">
        <f t="shared" si="29"/>
        <v>164.1---39</v>
      </c>
      <c r="C1879" t="s">
        <v>5913</v>
      </c>
      <c r="D1879" t="s">
        <v>1114</v>
      </c>
      <c r="E1879">
        <v>39</v>
      </c>
    </row>
    <row r="1880" spans="1:5" ht="13.5" customHeight="1">
      <c r="A1880">
        <v>164.1</v>
      </c>
      <c r="B1880" t="str">
        <f t="shared" si="29"/>
        <v>164.1---40</v>
      </c>
      <c r="C1880" t="s">
        <v>5925</v>
      </c>
      <c r="D1880" t="s">
        <v>798</v>
      </c>
      <c r="E1880">
        <v>40</v>
      </c>
    </row>
    <row r="1881" spans="1:5" ht="13.5" customHeight="1">
      <c r="A1881">
        <v>164.1</v>
      </c>
      <c r="B1881" t="str">
        <f t="shared" si="29"/>
        <v>164.1---41</v>
      </c>
      <c r="C1881" t="s">
        <v>5969</v>
      </c>
      <c r="D1881" t="s">
        <v>961</v>
      </c>
      <c r="E1881">
        <v>41</v>
      </c>
    </row>
    <row r="1882" spans="1:5" ht="13.5" customHeight="1">
      <c r="A1882">
        <v>164.1</v>
      </c>
      <c r="B1882" t="str">
        <f t="shared" si="29"/>
        <v>164.1---42</v>
      </c>
      <c r="C1882" t="s">
        <v>5915</v>
      </c>
      <c r="D1882" t="s">
        <v>772</v>
      </c>
      <c r="E1882">
        <v>42</v>
      </c>
    </row>
    <row r="1883" spans="1:5" ht="13.5" customHeight="1">
      <c r="A1883">
        <v>164.1</v>
      </c>
      <c r="B1883" t="str">
        <f t="shared" si="29"/>
        <v>164.1---43</v>
      </c>
      <c r="C1883" t="s">
        <v>5970</v>
      </c>
      <c r="D1883" t="s">
        <v>999</v>
      </c>
      <c r="E1883">
        <v>43</v>
      </c>
    </row>
    <row r="1884" spans="1:5" ht="13.5" customHeight="1">
      <c r="A1884">
        <v>164.1</v>
      </c>
      <c r="B1884" t="str">
        <f t="shared" si="29"/>
        <v>164.1---44</v>
      </c>
      <c r="C1884" t="s">
        <v>5916</v>
      </c>
      <c r="D1884" t="s">
        <v>750</v>
      </c>
      <c r="E1884">
        <v>44</v>
      </c>
    </row>
    <row r="1885" spans="1:5" ht="13.5" customHeight="1">
      <c r="A1885">
        <v>164.1</v>
      </c>
      <c r="B1885" t="str">
        <f t="shared" si="29"/>
        <v>164.1---45</v>
      </c>
      <c r="C1885" t="s">
        <v>5917</v>
      </c>
      <c r="D1885" t="s">
        <v>789</v>
      </c>
      <c r="E1885">
        <v>45</v>
      </c>
    </row>
    <row r="1886" spans="1:5" ht="13.5" customHeight="1">
      <c r="A1886">
        <v>164.1</v>
      </c>
      <c r="B1886" t="str">
        <f t="shared" si="29"/>
        <v>164.1---46</v>
      </c>
      <c r="C1886" t="s">
        <v>5918</v>
      </c>
      <c r="D1886" t="s">
        <v>770</v>
      </c>
      <c r="E1886">
        <v>46</v>
      </c>
    </row>
    <row r="1887" spans="1:5" ht="13.5" customHeight="1">
      <c r="A1887">
        <v>164.1</v>
      </c>
      <c r="B1887" t="str">
        <f t="shared" si="29"/>
        <v>164.1---47</v>
      </c>
      <c r="C1887" t="s">
        <v>5972</v>
      </c>
      <c r="D1887" t="s">
        <v>979</v>
      </c>
      <c r="E1887">
        <v>47</v>
      </c>
    </row>
    <row r="1888" spans="1:5" ht="13.5" customHeight="1">
      <c r="A1888">
        <v>164.1</v>
      </c>
      <c r="B1888" t="str">
        <f t="shared" si="29"/>
        <v>164.1---48</v>
      </c>
      <c r="C1888" t="s">
        <v>5951</v>
      </c>
      <c r="D1888" t="s">
        <v>879</v>
      </c>
      <c r="E1888">
        <v>48</v>
      </c>
    </row>
    <row r="1889" spans="1:5" ht="13.5" customHeight="1">
      <c r="A1889">
        <v>164.1</v>
      </c>
      <c r="B1889" t="str">
        <f t="shared" si="29"/>
        <v>164.1---49</v>
      </c>
      <c r="C1889" t="s">
        <v>5927</v>
      </c>
      <c r="D1889" t="s">
        <v>1115</v>
      </c>
      <c r="E1889">
        <v>49</v>
      </c>
    </row>
    <row r="1890" spans="1:5" ht="13.5" customHeight="1">
      <c r="A1890">
        <v>164.1</v>
      </c>
      <c r="B1890" t="str">
        <f t="shared" si="29"/>
        <v>164.1---50</v>
      </c>
      <c r="C1890" t="s">
        <v>5957</v>
      </c>
      <c r="D1890" t="s">
        <v>913</v>
      </c>
      <c r="E1890">
        <v>50</v>
      </c>
    </row>
    <row r="1891" spans="1:5" ht="13.5" customHeight="1">
      <c r="A1891">
        <v>164.1</v>
      </c>
      <c r="B1891" t="str">
        <f t="shared" si="29"/>
        <v>164.1---51</v>
      </c>
      <c r="C1891" t="s">
        <v>5991</v>
      </c>
      <c r="D1891" t="s">
        <v>1092</v>
      </c>
      <c r="E1891">
        <v>51</v>
      </c>
    </row>
    <row r="1892" spans="1:5" ht="13.5" customHeight="1">
      <c r="A1892">
        <v>164.1</v>
      </c>
      <c r="B1892" t="str">
        <f t="shared" si="29"/>
        <v>164.1---52</v>
      </c>
      <c r="C1892" t="s">
        <v>5981</v>
      </c>
      <c r="D1892" t="s">
        <v>1225</v>
      </c>
      <c r="E1892">
        <v>52</v>
      </c>
    </row>
    <row r="1893" spans="1:5" ht="13.5" customHeight="1">
      <c r="A1893">
        <v>164.1</v>
      </c>
      <c r="B1893" t="str">
        <f t="shared" si="29"/>
        <v>164.1---53</v>
      </c>
      <c r="C1893" t="s">
        <v>5924</v>
      </c>
      <c r="D1893" t="s">
        <v>726</v>
      </c>
      <c r="E1893">
        <v>53</v>
      </c>
    </row>
    <row r="1894" spans="1:5" ht="13.5" customHeight="1">
      <c r="A1894">
        <v>165</v>
      </c>
      <c r="B1894" t="str">
        <f t="shared" si="29"/>
        <v>165---1</v>
      </c>
      <c r="C1894" t="s">
        <v>4234</v>
      </c>
      <c r="D1894" t="s">
        <v>1080</v>
      </c>
      <c r="E1894">
        <v>1</v>
      </c>
    </row>
    <row r="1895" spans="1:5" ht="13.5" customHeight="1">
      <c r="A1895">
        <v>165</v>
      </c>
      <c r="B1895" t="str">
        <f t="shared" si="29"/>
        <v>165---2</v>
      </c>
      <c r="C1895" t="s">
        <v>4216</v>
      </c>
      <c r="D1895" t="s">
        <v>1080</v>
      </c>
      <c r="E1895">
        <v>2</v>
      </c>
    </row>
    <row r="1896" spans="1:5" ht="13.5" customHeight="1">
      <c r="A1896">
        <v>165</v>
      </c>
      <c r="B1896" t="str">
        <f t="shared" si="29"/>
        <v>165---3</v>
      </c>
      <c r="C1896" t="s">
        <v>4216</v>
      </c>
      <c r="D1896" t="s">
        <v>1085</v>
      </c>
      <c r="E1896">
        <v>3</v>
      </c>
    </row>
    <row r="1897" spans="1:5" ht="13.5" customHeight="1">
      <c r="A1897">
        <v>165</v>
      </c>
      <c r="B1897" t="str">
        <f t="shared" si="29"/>
        <v>165---4</v>
      </c>
      <c r="C1897" t="s">
        <v>4216</v>
      </c>
      <c r="D1897" t="s">
        <v>1023</v>
      </c>
      <c r="E1897">
        <v>4</v>
      </c>
    </row>
    <row r="1898" spans="1:5" ht="13.5" customHeight="1">
      <c r="A1898">
        <v>165</v>
      </c>
      <c r="B1898" t="str">
        <f t="shared" si="29"/>
        <v>165---5</v>
      </c>
      <c r="C1898" t="s">
        <v>4216</v>
      </c>
      <c r="D1898" t="s">
        <v>971</v>
      </c>
      <c r="E1898">
        <v>5</v>
      </c>
    </row>
    <row r="1899" spans="1:5" ht="13.5" customHeight="1">
      <c r="A1899">
        <v>165</v>
      </c>
      <c r="B1899" t="str">
        <f t="shared" si="29"/>
        <v>165---6</v>
      </c>
      <c r="C1899" t="s">
        <v>4216</v>
      </c>
      <c r="D1899" t="s">
        <v>805</v>
      </c>
      <c r="E1899">
        <v>6</v>
      </c>
    </row>
    <row r="1900" spans="1:5" ht="13.5" customHeight="1">
      <c r="A1900">
        <v>165</v>
      </c>
      <c r="B1900" t="str">
        <f t="shared" si="29"/>
        <v>165---7</v>
      </c>
      <c r="C1900" t="s">
        <v>4216</v>
      </c>
      <c r="D1900" t="s">
        <v>714</v>
      </c>
      <c r="E1900">
        <v>7</v>
      </c>
    </row>
    <row r="1901" spans="1:5" ht="13.5" customHeight="1">
      <c r="A1901">
        <v>165</v>
      </c>
      <c r="B1901" t="str">
        <f t="shared" si="29"/>
        <v>165---8</v>
      </c>
      <c r="C1901" t="s">
        <v>4216</v>
      </c>
      <c r="D1901" t="s">
        <v>1024</v>
      </c>
      <c r="E1901">
        <v>8</v>
      </c>
    </row>
    <row r="1902" spans="1:5" ht="13.5" customHeight="1">
      <c r="A1902">
        <v>165</v>
      </c>
      <c r="B1902" t="str">
        <f t="shared" si="29"/>
        <v>165---9</v>
      </c>
      <c r="C1902" t="s">
        <v>4271</v>
      </c>
      <c r="D1902" t="s">
        <v>1177</v>
      </c>
      <c r="E1902">
        <v>9</v>
      </c>
    </row>
    <row r="1903" spans="1:5" ht="13.5" customHeight="1">
      <c r="A1903">
        <v>165</v>
      </c>
      <c r="B1903" t="str">
        <f t="shared" si="29"/>
        <v>165---10</v>
      </c>
      <c r="C1903" t="s">
        <v>4239</v>
      </c>
      <c r="D1903" t="s">
        <v>802</v>
      </c>
      <c r="E1903">
        <v>10</v>
      </c>
    </row>
    <row r="1904" spans="1:5" ht="13.5" customHeight="1">
      <c r="A1904">
        <v>165</v>
      </c>
      <c r="B1904" t="str">
        <f t="shared" si="29"/>
        <v>165---11</v>
      </c>
      <c r="C1904" t="s">
        <v>4228</v>
      </c>
      <c r="D1904" t="s">
        <v>982</v>
      </c>
      <c r="E1904">
        <v>11</v>
      </c>
    </row>
    <row r="1905" spans="1:5" ht="13.5" customHeight="1">
      <c r="A1905">
        <v>165</v>
      </c>
      <c r="B1905" t="str">
        <f t="shared" si="29"/>
        <v>165---12</v>
      </c>
      <c r="C1905" t="s">
        <v>4268</v>
      </c>
      <c r="D1905" t="s">
        <v>812</v>
      </c>
      <c r="E1905">
        <v>12</v>
      </c>
    </row>
    <row r="1906" spans="1:5" ht="13.5" customHeight="1">
      <c r="A1906">
        <v>165</v>
      </c>
      <c r="B1906" t="str">
        <f t="shared" si="29"/>
        <v>165---13</v>
      </c>
      <c r="C1906" t="s">
        <v>4276</v>
      </c>
      <c r="D1906" t="s">
        <v>1082</v>
      </c>
      <c r="E1906">
        <v>13</v>
      </c>
    </row>
    <row r="1907" spans="1:5" ht="13.5" customHeight="1">
      <c r="A1907">
        <v>165</v>
      </c>
      <c r="B1907" t="str">
        <f t="shared" si="29"/>
        <v>165---14</v>
      </c>
      <c r="C1907" t="s">
        <v>4231</v>
      </c>
      <c r="D1907" t="s">
        <v>1081</v>
      </c>
      <c r="E1907">
        <v>14</v>
      </c>
    </row>
    <row r="1908" spans="1:5" ht="13.5" customHeight="1">
      <c r="A1908">
        <v>165</v>
      </c>
      <c r="B1908" t="str">
        <f t="shared" si="29"/>
        <v>165---15</v>
      </c>
      <c r="C1908" t="s">
        <v>4264</v>
      </c>
      <c r="D1908" t="s">
        <v>1115</v>
      </c>
      <c r="E1908">
        <v>15</v>
      </c>
    </row>
    <row r="1909" spans="1:5" ht="13.5" customHeight="1">
      <c r="A1909">
        <v>165</v>
      </c>
      <c r="B1909" t="str">
        <f t="shared" si="29"/>
        <v>165---16</v>
      </c>
      <c r="C1909" t="s">
        <v>4272</v>
      </c>
      <c r="D1909" t="s">
        <v>798</v>
      </c>
      <c r="E1909">
        <v>16</v>
      </c>
    </row>
    <row r="1910" spans="1:5" ht="13.5" customHeight="1">
      <c r="A1910">
        <v>165</v>
      </c>
      <c r="B1910" t="str">
        <f t="shared" si="29"/>
        <v>165---17</v>
      </c>
      <c r="C1910" t="s">
        <v>4245</v>
      </c>
      <c r="D1910" t="s">
        <v>1178</v>
      </c>
      <c r="E1910">
        <v>17</v>
      </c>
    </row>
    <row r="1911" spans="1:5" ht="13.5" customHeight="1">
      <c r="A1911">
        <v>165</v>
      </c>
      <c r="B1911" t="str">
        <f t="shared" si="29"/>
        <v>165---18</v>
      </c>
      <c r="C1911" t="s">
        <v>1017</v>
      </c>
      <c r="D1911" t="s">
        <v>796</v>
      </c>
      <c r="E1911">
        <v>18</v>
      </c>
    </row>
    <row r="1912" spans="1:5" ht="13.5" customHeight="1">
      <c r="A1912">
        <v>165</v>
      </c>
      <c r="B1912" t="str">
        <f t="shared" si="29"/>
        <v>165---19</v>
      </c>
      <c r="C1912" t="s">
        <v>731</v>
      </c>
      <c r="D1912" t="s">
        <v>800</v>
      </c>
      <c r="E1912">
        <v>19</v>
      </c>
    </row>
    <row r="1913" spans="1:5" ht="13.5" customHeight="1">
      <c r="A1913">
        <v>165</v>
      </c>
      <c r="B1913" t="str">
        <f t="shared" si="29"/>
        <v>165---20</v>
      </c>
      <c r="C1913" t="s">
        <v>797</v>
      </c>
      <c r="D1913" t="s">
        <v>1081</v>
      </c>
      <c r="E1913">
        <v>20</v>
      </c>
    </row>
    <row r="1914" spans="1:5" ht="13.5" customHeight="1">
      <c r="A1914">
        <v>165</v>
      </c>
      <c r="B1914" t="str">
        <f t="shared" si="29"/>
        <v>165---21</v>
      </c>
      <c r="C1914" t="s">
        <v>737</v>
      </c>
      <c r="D1914" t="s">
        <v>996</v>
      </c>
      <c r="E1914">
        <v>21</v>
      </c>
    </row>
    <row r="1915" spans="1:5" ht="13.5" customHeight="1">
      <c r="A1915">
        <v>165</v>
      </c>
      <c r="B1915" t="str">
        <f t="shared" si="29"/>
        <v>165---22</v>
      </c>
      <c r="C1915" t="s">
        <v>743</v>
      </c>
      <c r="D1915" t="s">
        <v>754</v>
      </c>
      <c r="E1915">
        <v>22</v>
      </c>
    </row>
    <row r="1916" spans="1:5" ht="13.5" customHeight="1">
      <c r="A1916">
        <v>165</v>
      </c>
      <c r="B1916" t="str">
        <f t="shared" si="29"/>
        <v>165---23</v>
      </c>
      <c r="C1916" t="s">
        <v>745</v>
      </c>
      <c r="D1916" t="s">
        <v>837</v>
      </c>
      <c r="E1916">
        <v>23</v>
      </c>
    </row>
    <row r="1917" spans="1:5" ht="13.5" customHeight="1">
      <c r="A1917">
        <v>165</v>
      </c>
      <c r="B1917" t="str">
        <f t="shared" si="29"/>
        <v>165---24</v>
      </c>
      <c r="C1917" t="s">
        <v>915</v>
      </c>
      <c r="D1917" t="s">
        <v>939</v>
      </c>
      <c r="E1917">
        <v>24</v>
      </c>
    </row>
    <row r="1918" spans="1:5" ht="13.5" customHeight="1">
      <c r="A1918">
        <v>165</v>
      </c>
      <c r="B1918" t="str">
        <f t="shared" si="29"/>
        <v>165---25</v>
      </c>
      <c r="C1918" t="s">
        <v>987</v>
      </c>
      <c r="D1918" t="s">
        <v>1263</v>
      </c>
      <c r="E1918">
        <v>25</v>
      </c>
    </row>
    <row r="1919" spans="1:5" ht="13.5" customHeight="1">
      <c r="A1919">
        <v>165</v>
      </c>
      <c r="B1919" t="str">
        <f t="shared" si="29"/>
        <v>165---26</v>
      </c>
      <c r="C1919" t="s">
        <v>989</v>
      </c>
      <c r="D1919" t="s">
        <v>738</v>
      </c>
      <c r="E1919">
        <v>26</v>
      </c>
    </row>
    <row r="1920" spans="1:5" ht="13.5" customHeight="1">
      <c r="A1920">
        <v>165</v>
      </c>
      <c r="B1920" t="str">
        <f t="shared" si="29"/>
        <v>165---27</v>
      </c>
      <c r="C1920" t="s">
        <v>819</v>
      </c>
      <c r="D1920" t="s">
        <v>756</v>
      </c>
      <c r="E1920">
        <v>27</v>
      </c>
    </row>
    <row r="1921" spans="1:5" ht="13.5" customHeight="1">
      <c r="A1921">
        <v>165</v>
      </c>
      <c r="B1921" t="str">
        <f t="shared" si="29"/>
        <v>165---28</v>
      </c>
      <c r="C1921" t="s">
        <v>749</v>
      </c>
      <c r="D1921" t="s">
        <v>1082</v>
      </c>
      <c r="E1921">
        <v>28</v>
      </c>
    </row>
    <row r="1922" spans="1:5" ht="13.5" customHeight="1">
      <c r="A1922">
        <v>165</v>
      </c>
      <c r="B1922" t="str">
        <f t="shared" si="29"/>
        <v>165---29</v>
      </c>
      <c r="C1922" t="s">
        <v>1019</v>
      </c>
      <c r="D1922" t="s">
        <v>734</v>
      </c>
      <c r="E1922">
        <v>29</v>
      </c>
    </row>
    <row r="1923" spans="1:5" ht="13.5" customHeight="1">
      <c r="A1923">
        <v>165</v>
      </c>
      <c r="B1923" t="str">
        <f t="shared" ref="B1923:B1986" si="30">A1923&amp;"---"&amp;E1923</f>
        <v>165---30</v>
      </c>
      <c r="C1923" t="s">
        <v>1083</v>
      </c>
      <c r="D1923" t="s">
        <v>844</v>
      </c>
      <c r="E1923">
        <v>30</v>
      </c>
    </row>
    <row r="1924" spans="1:5" ht="13.5" customHeight="1">
      <c r="A1924">
        <v>165</v>
      </c>
      <c r="B1924" t="str">
        <f t="shared" si="30"/>
        <v>165---31</v>
      </c>
      <c r="C1924" t="s">
        <v>824</v>
      </c>
      <c r="D1924" t="s">
        <v>752</v>
      </c>
      <c r="E1924">
        <v>31</v>
      </c>
    </row>
    <row r="1925" spans="1:5" ht="13.5" customHeight="1">
      <c r="A1925">
        <v>165</v>
      </c>
      <c r="B1925" t="str">
        <f t="shared" si="30"/>
        <v>165---32</v>
      </c>
      <c r="C1925" t="s">
        <v>759</v>
      </c>
      <c r="D1925" t="s">
        <v>823</v>
      </c>
      <c r="E1925">
        <v>32</v>
      </c>
    </row>
    <row r="1926" spans="1:5" ht="13.5" customHeight="1">
      <c r="A1926">
        <v>165</v>
      </c>
      <c r="B1926" t="str">
        <f t="shared" si="30"/>
        <v>165---33</v>
      </c>
      <c r="C1926" t="s">
        <v>761</v>
      </c>
      <c r="D1926" t="s">
        <v>1080</v>
      </c>
      <c r="E1926">
        <v>33</v>
      </c>
    </row>
    <row r="1927" spans="1:5" ht="13.5" customHeight="1">
      <c r="A1927">
        <v>165</v>
      </c>
      <c r="B1927" t="str">
        <f t="shared" si="30"/>
        <v>165---34</v>
      </c>
      <c r="C1927" t="s">
        <v>864</v>
      </c>
      <c r="D1927" t="s">
        <v>957</v>
      </c>
      <c r="E1927">
        <v>34</v>
      </c>
    </row>
    <row r="1928" spans="1:5" ht="13.5" customHeight="1">
      <c r="A1928">
        <v>165</v>
      </c>
      <c r="B1928" t="str">
        <f t="shared" si="30"/>
        <v>165---35</v>
      </c>
      <c r="C1928" t="s">
        <v>836</v>
      </c>
      <c r="D1928" t="s">
        <v>835</v>
      </c>
      <c r="E1928">
        <v>35</v>
      </c>
    </row>
    <row r="1929" spans="1:5" ht="13.5" customHeight="1">
      <c r="A1929">
        <v>165</v>
      </c>
      <c r="B1929" t="str">
        <f t="shared" si="30"/>
        <v>165---36</v>
      </c>
      <c r="C1929" t="s">
        <v>868</v>
      </c>
      <c r="D1929" t="s">
        <v>758</v>
      </c>
      <c r="E1929">
        <v>36</v>
      </c>
    </row>
    <row r="1930" spans="1:5" ht="13.5" customHeight="1">
      <c r="A1930">
        <v>165</v>
      </c>
      <c r="B1930" t="str">
        <f t="shared" si="30"/>
        <v>165---37</v>
      </c>
      <c r="C1930" t="s">
        <v>969</v>
      </c>
      <c r="D1930" t="s">
        <v>802</v>
      </c>
      <c r="E1930">
        <v>37</v>
      </c>
    </row>
    <row r="1931" spans="1:5" ht="13.5" customHeight="1">
      <c r="A1931">
        <v>165</v>
      </c>
      <c r="B1931" t="str">
        <f t="shared" si="30"/>
        <v>165---38</v>
      </c>
      <c r="C1931" t="s">
        <v>896</v>
      </c>
      <c r="D1931" t="s">
        <v>1202</v>
      </c>
      <c r="E1931">
        <v>38</v>
      </c>
    </row>
    <row r="1932" spans="1:5" ht="13.5" customHeight="1">
      <c r="A1932">
        <v>165</v>
      </c>
      <c r="B1932" t="str">
        <f t="shared" si="30"/>
        <v>165---39</v>
      </c>
      <c r="C1932" t="s">
        <v>5913</v>
      </c>
      <c r="D1932" t="s">
        <v>1114</v>
      </c>
      <c r="E1932">
        <v>39</v>
      </c>
    </row>
    <row r="1933" spans="1:5" ht="13.5" customHeight="1">
      <c r="A1933">
        <v>165</v>
      </c>
      <c r="B1933" t="str">
        <f t="shared" si="30"/>
        <v>165---40</v>
      </c>
      <c r="C1933" t="s">
        <v>5925</v>
      </c>
      <c r="D1933" t="s">
        <v>798</v>
      </c>
      <c r="E1933">
        <v>40</v>
      </c>
    </row>
    <row r="1934" spans="1:5" ht="13.5" customHeight="1">
      <c r="A1934">
        <v>165</v>
      </c>
      <c r="B1934" t="str">
        <f t="shared" si="30"/>
        <v>165---41</v>
      </c>
      <c r="C1934" t="s">
        <v>5969</v>
      </c>
      <c r="D1934" t="s">
        <v>961</v>
      </c>
      <c r="E1934">
        <v>41</v>
      </c>
    </row>
    <row r="1935" spans="1:5" ht="13.5" customHeight="1">
      <c r="A1935">
        <v>165</v>
      </c>
      <c r="B1935" t="str">
        <f t="shared" si="30"/>
        <v>165---42</v>
      </c>
      <c r="C1935" t="s">
        <v>5983</v>
      </c>
      <c r="D1935" t="s">
        <v>1023</v>
      </c>
      <c r="E1935">
        <v>42</v>
      </c>
    </row>
    <row r="1936" spans="1:5" ht="13.5" customHeight="1">
      <c r="A1936">
        <v>165</v>
      </c>
      <c r="B1936" t="str">
        <f t="shared" si="30"/>
        <v>165---43</v>
      </c>
      <c r="C1936" t="s">
        <v>5915</v>
      </c>
      <c r="D1936" t="s">
        <v>772</v>
      </c>
      <c r="E1936">
        <v>43</v>
      </c>
    </row>
    <row r="1937" spans="1:5" ht="13.5" customHeight="1">
      <c r="A1937">
        <v>165</v>
      </c>
      <c r="B1937" t="str">
        <f t="shared" si="30"/>
        <v>165---44</v>
      </c>
      <c r="C1937" t="s">
        <v>5970</v>
      </c>
      <c r="D1937" t="s">
        <v>999</v>
      </c>
      <c r="E1937">
        <v>44</v>
      </c>
    </row>
    <row r="1938" spans="1:5" ht="13.5" customHeight="1">
      <c r="A1938">
        <v>165</v>
      </c>
      <c r="B1938" t="str">
        <f t="shared" si="30"/>
        <v>165---45</v>
      </c>
      <c r="C1938" t="s">
        <v>5916</v>
      </c>
      <c r="D1938" t="s">
        <v>750</v>
      </c>
      <c r="E1938">
        <v>45</v>
      </c>
    </row>
    <row r="1939" spans="1:5" ht="13.5" customHeight="1">
      <c r="A1939">
        <v>165</v>
      </c>
      <c r="B1939" t="str">
        <f t="shared" si="30"/>
        <v>165---46</v>
      </c>
      <c r="C1939" t="s">
        <v>5917</v>
      </c>
      <c r="D1939" t="s">
        <v>789</v>
      </c>
      <c r="E1939">
        <v>46</v>
      </c>
    </row>
    <row r="1940" spans="1:5" ht="13.5" customHeight="1">
      <c r="A1940">
        <v>165</v>
      </c>
      <c r="B1940" t="str">
        <f t="shared" si="30"/>
        <v>165---47</v>
      </c>
      <c r="C1940" t="s">
        <v>5918</v>
      </c>
      <c r="D1940" t="s">
        <v>770</v>
      </c>
      <c r="E1940">
        <v>47</v>
      </c>
    </row>
    <row r="1941" spans="1:5" ht="13.5" customHeight="1">
      <c r="A1941">
        <v>165</v>
      </c>
      <c r="B1941" t="str">
        <f t="shared" si="30"/>
        <v>165---48</v>
      </c>
      <c r="C1941" t="s">
        <v>5972</v>
      </c>
      <c r="D1941" t="s">
        <v>979</v>
      </c>
      <c r="E1941">
        <v>48</v>
      </c>
    </row>
    <row r="1942" spans="1:5" ht="13.5" customHeight="1">
      <c r="A1942">
        <v>165</v>
      </c>
      <c r="B1942" t="str">
        <f t="shared" si="30"/>
        <v>165---49</v>
      </c>
      <c r="C1942" t="s">
        <v>5927</v>
      </c>
      <c r="D1942" t="s">
        <v>1115</v>
      </c>
      <c r="E1942">
        <v>49</v>
      </c>
    </row>
    <row r="1943" spans="1:5" ht="13.5" customHeight="1">
      <c r="A1943">
        <v>165</v>
      </c>
      <c r="B1943" t="str">
        <f t="shared" si="30"/>
        <v>165---50</v>
      </c>
      <c r="C1943" t="s">
        <v>5992</v>
      </c>
      <c r="D1943" t="s">
        <v>1101</v>
      </c>
      <c r="E1943">
        <v>50</v>
      </c>
    </row>
    <row r="1944" spans="1:5" ht="13.5" customHeight="1">
      <c r="A1944">
        <v>165</v>
      </c>
      <c r="B1944" t="str">
        <f t="shared" si="30"/>
        <v>165---51</v>
      </c>
      <c r="C1944" t="s">
        <v>5987</v>
      </c>
      <c r="D1944" t="s">
        <v>1249</v>
      </c>
      <c r="E1944">
        <v>51</v>
      </c>
    </row>
    <row r="1945" spans="1:5" ht="13.5" customHeight="1">
      <c r="A1945">
        <v>165</v>
      </c>
      <c r="B1945" t="str">
        <f t="shared" si="30"/>
        <v>165---52</v>
      </c>
      <c r="C1945" t="s">
        <v>5990</v>
      </c>
      <c r="D1945" t="s">
        <v>1018</v>
      </c>
      <c r="E1945">
        <v>52</v>
      </c>
    </row>
    <row r="1946" spans="1:5" ht="13.5" customHeight="1">
      <c r="A1946">
        <v>165</v>
      </c>
      <c r="B1946" t="str">
        <f t="shared" si="30"/>
        <v>165---53</v>
      </c>
      <c r="C1946" t="s">
        <v>5981</v>
      </c>
      <c r="D1946" t="s">
        <v>1225</v>
      </c>
      <c r="E1946">
        <v>53</v>
      </c>
    </row>
    <row r="1947" spans="1:5" ht="13.5" customHeight="1">
      <c r="A1947">
        <v>165</v>
      </c>
      <c r="B1947" t="str">
        <f t="shared" si="30"/>
        <v>165---54</v>
      </c>
      <c r="C1947" t="s">
        <v>5924</v>
      </c>
      <c r="D1947" t="s">
        <v>726</v>
      </c>
      <c r="E1947">
        <v>54</v>
      </c>
    </row>
    <row r="1948" spans="1:5" ht="13.5" customHeight="1">
      <c r="A1948">
        <v>165</v>
      </c>
      <c r="B1948" t="str">
        <f t="shared" si="30"/>
        <v>165---55</v>
      </c>
      <c r="C1948" t="s">
        <v>5993</v>
      </c>
      <c r="D1948" t="s">
        <v>1336</v>
      </c>
      <c r="E1948">
        <v>55</v>
      </c>
    </row>
    <row r="1949" spans="1:5" ht="13.5" customHeight="1">
      <c r="A1949">
        <v>165.1</v>
      </c>
      <c r="B1949" t="str">
        <f t="shared" si="30"/>
        <v>165.1---1</v>
      </c>
      <c r="C1949" t="s">
        <v>4234</v>
      </c>
      <c r="D1949" t="s">
        <v>1080</v>
      </c>
      <c r="E1949">
        <v>1</v>
      </c>
    </row>
    <row r="1950" spans="1:5" ht="13.5" customHeight="1">
      <c r="A1950">
        <v>165.1</v>
      </c>
      <c r="B1950" t="str">
        <f t="shared" si="30"/>
        <v>165.1---2</v>
      </c>
      <c r="C1950" t="s">
        <v>4216</v>
      </c>
      <c r="D1950" t="s">
        <v>1080</v>
      </c>
      <c r="E1950">
        <v>2</v>
      </c>
    </row>
    <row r="1951" spans="1:5" ht="13.5" customHeight="1">
      <c r="A1951">
        <v>165.1</v>
      </c>
      <c r="B1951" t="str">
        <f t="shared" si="30"/>
        <v>165.1---3</v>
      </c>
      <c r="C1951" t="s">
        <v>4216</v>
      </c>
      <c r="D1951" t="s">
        <v>1085</v>
      </c>
      <c r="E1951">
        <v>3</v>
      </c>
    </row>
    <row r="1952" spans="1:5" ht="13.5" customHeight="1">
      <c r="A1952">
        <v>165.1</v>
      </c>
      <c r="B1952" t="str">
        <f t="shared" si="30"/>
        <v>165.1---4</v>
      </c>
      <c r="C1952" t="s">
        <v>4216</v>
      </c>
      <c r="D1952" t="s">
        <v>1023</v>
      </c>
      <c r="E1952">
        <v>4</v>
      </c>
    </row>
    <row r="1953" spans="1:5" ht="13.5" customHeight="1">
      <c r="A1953">
        <v>165.1</v>
      </c>
      <c r="B1953" t="str">
        <f t="shared" si="30"/>
        <v>165.1---5</v>
      </c>
      <c r="C1953" t="s">
        <v>4216</v>
      </c>
      <c r="D1953" t="s">
        <v>971</v>
      </c>
      <c r="E1953">
        <v>5</v>
      </c>
    </row>
    <row r="1954" spans="1:5" ht="13.5" customHeight="1">
      <c r="A1954">
        <v>165.1</v>
      </c>
      <c r="B1954" t="str">
        <f t="shared" si="30"/>
        <v>165.1---6</v>
      </c>
      <c r="C1954" t="s">
        <v>4216</v>
      </c>
      <c r="D1954" t="s">
        <v>848</v>
      </c>
      <c r="E1954">
        <v>6</v>
      </c>
    </row>
    <row r="1955" spans="1:5" ht="13.5" customHeight="1">
      <c r="A1955">
        <v>165.1</v>
      </c>
      <c r="B1955" t="str">
        <f t="shared" si="30"/>
        <v>165.1---7</v>
      </c>
      <c r="C1955" t="s">
        <v>4216</v>
      </c>
      <c r="D1955" t="s">
        <v>714</v>
      </c>
      <c r="E1955">
        <v>7</v>
      </c>
    </row>
    <row r="1956" spans="1:5" ht="13.5" customHeight="1">
      <c r="A1956">
        <v>165.1</v>
      </c>
      <c r="B1956" t="str">
        <f t="shared" si="30"/>
        <v>165.1---8</v>
      </c>
      <c r="C1956" t="s">
        <v>4216</v>
      </c>
      <c r="D1956" t="s">
        <v>1024</v>
      </c>
      <c r="E1956">
        <v>8</v>
      </c>
    </row>
    <row r="1957" spans="1:5" ht="13.5" customHeight="1">
      <c r="A1957">
        <v>165.1</v>
      </c>
      <c r="B1957" t="str">
        <f t="shared" si="30"/>
        <v>165.1---9</v>
      </c>
      <c r="C1957" t="s">
        <v>4271</v>
      </c>
      <c r="D1957" t="s">
        <v>1177</v>
      </c>
      <c r="E1957">
        <v>9</v>
      </c>
    </row>
    <row r="1958" spans="1:5" ht="13.5" customHeight="1">
      <c r="A1958">
        <v>165.1</v>
      </c>
      <c r="B1958" t="str">
        <f t="shared" si="30"/>
        <v>165.1---10</v>
      </c>
      <c r="C1958" t="s">
        <v>4239</v>
      </c>
      <c r="D1958" t="s">
        <v>802</v>
      </c>
      <c r="E1958">
        <v>10</v>
      </c>
    </row>
    <row r="1959" spans="1:5" ht="13.5" customHeight="1">
      <c r="A1959">
        <v>165.1</v>
      </c>
      <c r="B1959" t="str">
        <f t="shared" si="30"/>
        <v>165.1---11</v>
      </c>
      <c r="C1959" t="s">
        <v>4228</v>
      </c>
      <c r="D1959" t="s">
        <v>982</v>
      </c>
      <c r="E1959">
        <v>11</v>
      </c>
    </row>
    <row r="1960" spans="1:5" ht="13.5" customHeight="1">
      <c r="A1960">
        <v>165.1</v>
      </c>
      <c r="B1960" t="str">
        <f t="shared" si="30"/>
        <v>165.1---12</v>
      </c>
      <c r="C1960" t="s">
        <v>4268</v>
      </c>
      <c r="D1960" t="s">
        <v>1092</v>
      </c>
      <c r="E1960">
        <v>12</v>
      </c>
    </row>
    <row r="1961" spans="1:5" ht="13.5" customHeight="1">
      <c r="A1961">
        <v>165.1</v>
      </c>
      <c r="B1961" t="str">
        <f t="shared" si="30"/>
        <v>165.1---13</v>
      </c>
      <c r="C1961" t="s">
        <v>4276</v>
      </c>
      <c r="D1961" t="s">
        <v>1082</v>
      </c>
      <c r="E1961">
        <v>13</v>
      </c>
    </row>
    <row r="1962" spans="1:5" ht="13.5" customHeight="1">
      <c r="A1962">
        <v>165.1</v>
      </c>
      <c r="B1962" t="str">
        <f t="shared" si="30"/>
        <v>165.1---14</v>
      </c>
      <c r="C1962" t="s">
        <v>4231</v>
      </c>
      <c r="D1962" t="s">
        <v>1081</v>
      </c>
      <c r="E1962">
        <v>14</v>
      </c>
    </row>
    <row r="1963" spans="1:5" ht="13.5" customHeight="1">
      <c r="A1963">
        <v>165.1</v>
      </c>
      <c r="B1963" t="str">
        <f t="shared" si="30"/>
        <v>165.1---15</v>
      </c>
      <c r="C1963" t="s">
        <v>4264</v>
      </c>
      <c r="D1963" t="s">
        <v>1115</v>
      </c>
      <c r="E1963">
        <v>15</v>
      </c>
    </row>
    <row r="1964" spans="1:5" ht="13.5" customHeight="1">
      <c r="A1964">
        <v>165.1</v>
      </c>
      <c r="B1964" t="str">
        <f t="shared" si="30"/>
        <v>165.1---16</v>
      </c>
      <c r="C1964" t="s">
        <v>4272</v>
      </c>
      <c r="D1964" t="s">
        <v>798</v>
      </c>
      <c r="E1964">
        <v>16</v>
      </c>
    </row>
    <row r="1965" spans="1:5" ht="13.5" customHeight="1">
      <c r="A1965">
        <v>165.1</v>
      </c>
      <c r="B1965" t="str">
        <f t="shared" si="30"/>
        <v>165.1---17</v>
      </c>
      <c r="C1965" t="s">
        <v>4245</v>
      </c>
      <c r="D1965" t="s">
        <v>1178</v>
      </c>
      <c r="E1965">
        <v>17</v>
      </c>
    </row>
    <row r="1966" spans="1:5" ht="13.5" customHeight="1">
      <c r="A1966">
        <v>165.1</v>
      </c>
      <c r="B1966" t="str">
        <f t="shared" si="30"/>
        <v>165.1---18</v>
      </c>
      <c r="C1966" t="s">
        <v>1017</v>
      </c>
      <c r="D1966" t="s">
        <v>796</v>
      </c>
      <c r="E1966">
        <v>18</v>
      </c>
    </row>
    <row r="1967" spans="1:5" ht="13.5" customHeight="1">
      <c r="A1967">
        <v>165.1</v>
      </c>
      <c r="B1967" t="str">
        <f t="shared" si="30"/>
        <v>165.1---19</v>
      </c>
      <c r="C1967" t="s">
        <v>731</v>
      </c>
      <c r="D1967" t="s">
        <v>800</v>
      </c>
      <c r="E1967">
        <v>19</v>
      </c>
    </row>
    <row r="1968" spans="1:5" ht="13.5" customHeight="1">
      <c r="A1968">
        <v>165.1</v>
      </c>
      <c r="B1968" t="str">
        <f t="shared" si="30"/>
        <v>165.1---20</v>
      </c>
      <c r="C1968" t="s">
        <v>797</v>
      </c>
      <c r="D1968" t="s">
        <v>1081</v>
      </c>
      <c r="E1968">
        <v>20</v>
      </c>
    </row>
    <row r="1969" spans="1:5" ht="13.5" customHeight="1">
      <c r="A1969">
        <v>165.1</v>
      </c>
      <c r="B1969" t="str">
        <f t="shared" si="30"/>
        <v>165.1---21</v>
      </c>
      <c r="C1969" t="s">
        <v>737</v>
      </c>
      <c r="D1969" t="s">
        <v>996</v>
      </c>
      <c r="E1969">
        <v>21</v>
      </c>
    </row>
    <row r="1970" spans="1:5" ht="13.5" customHeight="1">
      <c r="A1970">
        <v>165.1</v>
      </c>
      <c r="B1970" t="str">
        <f t="shared" si="30"/>
        <v>165.1---22</v>
      </c>
      <c r="C1970" t="s">
        <v>743</v>
      </c>
      <c r="D1970" t="s">
        <v>754</v>
      </c>
      <c r="E1970">
        <v>22</v>
      </c>
    </row>
    <row r="1971" spans="1:5" ht="13.5" customHeight="1">
      <c r="A1971">
        <v>165.1</v>
      </c>
      <c r="B1971" t="str">
        <f t="shared" si="30"/>
        <v>165.1---23</v>
      </c>
      <c r="C1971" t="s">
        <v>745</v>
      </c>
      <c r="D1971" t="s">
        <v>837</v>
      </c>
      <c r="E1971">
        <v>23</v>
      </c>
    </row>
    <row r="1972" spans="1:5" ht="13.5" customHeight="1">
      <c r="A1972">
        <v>165.1</v>
      </c>
      <c r="B1972" t="str">
        <f t="shared" si="30"/>
        <v>165.1---24</v>
      </c>
      <c r="C1972" t="s">
        <v>915</v>
      </c>
      <c r="D1972" t="s">
        <v>939</v>
      </c>
      <c r="E1972">
        <v>24</v>
      </c>
    </row>
    <row r="1973" spans="1:5" ht="13.5" customHeight="1">
      <c r="A1973">
        <v>165.1</v>
      </c>
      <c r="B1973" t="str">
        <f t="shared" si="30"/>
        <v>165.1---25</v>
      </c>
      <c r="C1973" t="s">
        <v>987</v>
      </c>
      <c r="D1973" t="s">
        <v>1263</v>
      </c>
      <c r="E1973">
        <v>25</v>
      </c>
    </row>
    <row r="1974" spans="1:5" ht="13.5" customHeight="1">
      <c r="A1974">
        <v>165.1</v>
      </c>
      <c r="B1974" t="str">
        <f t="shared" si="30"/>
        <v>165.1---26</v>
      </c>
      <c r="C1974" t="s">
        <v>989</v>
      </c>
      <c r="D1974" t="s">
        <v>738</v>
      </c>
      <c r="E1974">
        <v>26</v>
      </c>
    </row>
    <row r="1975" spans="1:5" ht="13.5" customHeight="1">
      <c r="A1975">
        <v>165.1</v>
      </c>
      <c r="B1975" t="str">
        <f t="shared" si="30"/>
        <v>165.1---27</v>
      </c>
      <c r="C1975" t="s">
        <v>819</v>
      </c>
      <c r="D1975" t="s">
        <v>756</v>
      </c>
      <c r="E1975">
        <v>27</v>
      </c>
    </row>
    <row r="1976" spans="1:5" ht="13.5" customHeight="1">
      <c r="A1976">
        <v>165.1</v>
      </c>
      <c r="B1976" t="str">
        <f t="shared" si="30"/>
        <v>165.1---28</v>
      </c>
      <c r="C1976" t="s">
        <v>749</v>
      </c>
      <c r="D1976" t="s">
        <v>1082</v>
      </c>
      <c r="E1976">
        <v>28</v>
      </c>
    </row>
    <row r="1977" spans="1:5" ht="13.5" customHeight="1">
      <c r="A1977">
        <v>165.1</v>
      </c>
      <c r="B1977" t="str">
        <f t="shared" si="30"/>
        <v>165.1---29</v>
      </c>
      <c r="C1977" t="s">
        <v>1019</v>
      </c>
      <c r="D1977" t="s">
        <v>734</v>
      </c>
      <c r="E1977">
        <v>29</v>
      </c>
    </row>
    <row r="1978" spans="1:5" ht="13.5" customHeight="1">
      <c r="A1978">
        <v>165.1</v>
      </c>
      <c r="B1978" t="str">
        <f t="shared" si="30"/>
        <v>165.1---30</v>
      </c>
      <c r="C1978" t="s">
        <v>1083</v>
      </c>
      <c r="D1978" t="s">
        <v>844</v>
      </c>
      <c r="E1978">
        <v>30</v>
      </c>
    </row>
    <row r="1979" spans="1:5" ht="13.5" customHeight="1">
      <c r="A1979">
        <v>165.1</v>
      </c>
      <c r="B1979" t="str">
        <f t="shared" si="30"/>
        <v>165.1---31</v>
      </c>
      <c r="C1979" t="s">
        <v>824</v>
      </c>
      <c r="D1979" t="s">
        <v>752</v>
      </c>
      <c r="E1979">
        <v>31</v>
      </c>
    </row>
    <row r="1980" spans="1:5" ht="13.5" customHeight="1">
      <c r="A1980">
        <v>165.1</v>
      </c>
      <c r="B1980" t="str">
        <f t="shared" si="30"/>
        <v>165.1---32</v>
      </c>
      <c r="C1980" t="s">
        <v>759</v>
      </c>
      <c r="D1980" t="s">
        <v>823</v>
      </c>
      <c r="E1980">
        <v>32</v>
      </c>
    </row>
    <row r="1981" spans="1:5" ht="13.5" customHeight="1">
      <c r="A1981">
        <v>165.1</v>
      </c>
      <c r="B1981" t="str">
        <f t="shared" si="30"/>
        <v>165.1---33</v>
      </c>
      <c r="C1981" t="s">
        <v>761</v>
      </c>
      <c r="D1981" t="s">
        <v>1080</v>
      </c>
      <c r="E1981">
        <v>33</v>
      </c>
    </row>
    <row r="1982" spans="1:5" ht="13.5" customHeight="1">
      <c r="A1982">
        <v>165.1</v>
      </c>
      <c r="B1982" t="str">
        <f t="shared" si="30"/>
        <v>165.1---34</v>
      </c>
      <c r="C1982" t="s">
        <v>864</v>
      </c>
      <c r="D1982" t="s">
        <v>957</v>
      </c>
      <c r="E1982">
        <v>34</v>
      </c>
    </row>
    <row r="1983" spans="1:5" ht="13.5" customHeight="1">
      <c r="A1983">
        <v>165.1</v>
      </c>
      <c r="B1983" t="str">
        <f t="shared" si="30"/>
        <v>165.1---35</v>
      </c>
      <c r="C1983" t="s">
        <v>836</v>
      </c>
      <c r="D1983" t="s">
        <v>835</v>
      </c>
      <c r="E1983">
        <v>35</v>
      </c>
    </row>
    <row r="1984" spans="1:5" ht="13.5" customHeight="1">
      <c r="A1984">
        <v>165.1</v>
      </c>
      <c r="B1984" t="str">
        <f t="shared" si="30"/>
        <v>165.1---36</v>
      </c>
      <c r="C1984" t="s">
        <v>868</v>
      </c>
      <c r="D1984" t="s">
        <v>758</v>
      </c>
      <c r="E1984">
        <v>36</v>
      </c>
    </row>
    <row r="1985" spans="1:5" ht="13.5" customHeight="1">
      <c r="A1985">
        <v>165.1</v>
      </c>
      <c r="B1985" t="str">
        <f t="shared" si="30"/>
        <v>165.1---37</v>
      </c>
      <c r="C1985" t="s">
        <v>969</v>
      </c>
      <c r="D1985" t="s">
        <v>802</v>
      </c>
      <c r="E1985">
        <v>37</v>
      </c>
    </row>
    <row r="1986" spans="1:5" ht="13.5" customHeight="1">
      <c r="A1986">
        <v>165.1</v>
      </c>
      <c r="B1986" t="str">
        <f t="shared" si="30"/>
        <v>165.1---38</v>
      </c>
      <c r="C1986" t="s">
        <v>896</v>
      </c>
      <c r="D1986" t="s">
        <v>1202</v>
      </c>
      <c r="E1986">
        <v>38</v>
      </c>
    </row>
    <row r="1987" spans="1:5" ht="13.5" customHeight="1">
      <c r="A1987">
        <v>165.1</v>
      </c>
      <c r="B1987" t="str">
        <f t="shared" ref="B1987:B2050" si="31">A1987&amp;"---"&amp;E1987</f>
        <v>165.1---39</v>
      </c>
      <c r="C1987" t="s">
        <v>5913</v>
      </c>
      <c r="D1987" t="s">
        <v>1114</v>
      </c>
      <c r="E1987">
        <v>39</v>
      </c>
    </row>
    <row r="1988" spans="1:5" ht="13.5" customHeight="1">
      <c r="A1988">
        <v>165.1</v>
      </c>
      <c r="B1988" t="str">
        <f t="shared" si="31"/>
        <v>165.1---40</v>
      </c>
      <c r="C1988" t="s">
        <v>5925</v>
      </c>
      <c r="D1988" t="s">
        <v>798</v>
      </c>
      <c r="E1988">
        <v>40</v>
      </c>
    </row>
    <row r="1989" spans="1:5" ht="13.5" customHeight="1">
      <c r="A1989">
        <v>165.1</v>
      </c>
      <c r="B1989" t="str">
        <f t="shared" si="31"/>
        <v>165.1---41</v>
      </c>
      <c r="C1989" t="s">
        <v>5969</v>
      </c>
      <c r="D1989" t="s">
        <v>961</v>
      </c>
      <c r="E1989">
        <v>41</v>
      </c>
    </row>
    <row r="1990" spans="1:5" ht="13.5" customHeight="1">
      <c r="A1990">
        <v>165.1</v>
      </c>
      <c r="B1990" t="str">
        <f t="shared" si="31"/>
        <v>165.1---42</v>
      </c>
      <c r="C1990" t="s">
        <v>5983</v>
      </c>
      <c r="D1990" t="s">
        <v>1023</v>
      </c>
      <c r="E1990">
        <v>42</v>
      </c>
    </row>
    <row r="1991" spans="1:5" ht="13.5" customHeight="1">
      <c r="A1991">
        <v>165.1</v>
      </c>
      <c r="B1991" t="str">
        <f t="shared" si="31"/>
        <v>165.1---43</v>
      </c>
      <c r="C1991" t="s">
        <v>5915</v>
      </c>
      <c r="D1991" t="s">
        <v>772</v>
      </c>
      <c r="E1991">
        <v>43</v>
      </c>
    </row>
    <row r="1992" spans="1:5" ht="13.5" customHeight="1">
      <c r="A1992">
        <v>165.1</v>
      </c>
      <c r="B1992" t="str">
        <f t="shared" si="31"/>
        <v>165.1---44</v>
      </c>
      <c r="C1992" t="s">
        <v>5970</v>
      </c>
      <c r="D1992" t="s">
        <v>999</v>
      </c>
      <c r="E1992">
        <v>44</v>
      </c>
    </row>
    <row r="1993" spans="1:5" ht="13.5" customHeight="1">
      <c r="A1993">
        <v>165.1</v>
      </c>
      <c r="B1993" t="str">
        <f t="shared" si="31"/>
        <v>165.1---45</v>
      </c>
      <c r="C1993" t="s">
        <v>5916</v>
      </c>
      <c r="D1993" t="s">
        <v>750</v>
      </c>
      <c r="E1993">
        <v>45</v>
      </c>
    </row>
    <row r="1994" spans="1:5" ht="13.5" customHeight="1">
      <c r="A1994">
        <v>165.1</v>
      </c>
      <c r="B1994" t="str">
        <f t="shared" si="31"/>
        <v>165.1---46</v>
      </c>
      <c r="C1994" t="s">
        <v>5917</v>
      </c>
      <c r="D1994" t="s">
        <v>789</v>
      </c>
      <c r="E1994">
        <v>46</v>
      </c>
    </row>
    <row r="1995" spans="1:5" ht="13.5" customHeight="1">
      <c r="A1995">
        <v>165.1</v>
      </c>
      <c r="B1995" t="str">
        <f t="shared" si="31"/>
        <v>165.1---47</v>
      </c>
      <c r="C1995" t="s">
        <v>5918</v>
      </c>
      <c r="D1995" t="s">
        <v>770</v>
      </c>
      <c r="E1995">
        <v>47</v>
      </c>
    </row>
    <row r="1996" spans="1:5" ht="13.5" customHeight="1">
      <c r="A1996">
        <v>165.1</v>
      </c>
      <c r="B1996" t="str">
        <f t="shared" si="31"/>
        <v>165.1---48</v>
      </c>
      <c r="C1996" t="s">
        <v>5972</v>
      </c>
      <c r="D1996" t="s">
        <v>979</v>
      </c>
      <c r="E1996">
        <v>48</v>
      </c>
    </row>
    <row r="1997" spans="1:5" ht="13.5" customHeight="1">
      <c r="A1997">
        <v>165.1</v>
      </c>
      <c r="B1997" t="str">
        <f t="shared" si="31"/>
        <v>165.1---49</v>
      </c>
      <c r="C1997" t="s">
        <v>5951</v>
      </c>
      <c r="D1997" t="s">
        <v>879</v>
      </c>
      <c r="E1997">
        <v>49</v>
      </c>
    </row>
    <row r="1998" spans="1:5" ht="13.5" customHeight="1">
      <c r="A1998">
        <v>165.1</v>
      </c>
      <c r="B1998" t="str">
        <f t="shared" si="31"/>
        <v>165.1---50</v>
      </c>
      <c r="C1998" t="s">
        <v>5927</v>
      </c>
      <c r="D1998" t="s">
        <v>1115</v>
      </c>
      <c r="E1998">
        <v>50</v>
      </c>
    </row>
    <row r="1999" spans="1:5" ht="13.5" customHeight="1">
      <c r="A1999">
        <v>165.1</v>
      </c>
      <c r="B1999" t="str">
        <f t="shared" si="31"/>
        <v>165.1---51</v>
      </c>
      <c r="C1999" t="s">
        <v>5957</v>
      </c>
      <c r="D1999" t="s">
        <v>913</v>
      </c>
      <c r="E1999">
        <v>51</v>
      </c>
    </row>
    <row r="2000" spans="1:5" ht="13.5" customHeight="1">
      <c r="A2000">
        <v>165.1</v>
      </c>
      <c r="B2000" t="str">
        <f t="shared" si="31"/>
        <v>165.1---52</v>
      </c>
      <c r="C2000" t="s">
        <v>5991</v>
      </c>
      <c r="D2000" t="s">
        <v>1092</v>
      </c>
      <c r="E2000">
        <v>52</v>
      </c>
    </row>
    <row r="2001" spans="1:5" ht="13.5" customHeight="1">
      <c r="A2001">
        <v>165.1</v>
      </c>
      <c r="B2001" t="str">
        <f t="shared" si="31"/>
        <v>165.1---53</v>
      </c>
      <c r="C2001" t="s">
        <v>5992</v>
      </c>
      <c r="D2001" t="s">
        <v>1101</v>
      </c>
      <c r="E2001">
        <v>53</v>
      </c>
    </row>
    <row r="2002" spans="1:5" ht="13.5" customHeight="1">
      <c r="A2002">
        <v>165.1</v>
      </c>
      <c r="B2002" t="str">
        <f t="shared" si="31"/>
        <v>165.1---54</v>
      </c>
      <c r="C2002" t="s">
        <v>5990</v>
      </c>
      <c r="D2002" t="s">
        <v>1018</v>
      </c>
      <c r="E2002">
        <v>54</v>
      </c>
    </row>
    <row r="2003" spans="1:5" ht="13.5" customHeight="1">
      <c r="A2003">
        <v>165.1</v>
      </c>
      <c r="B2003" t="str">
        <f t="shared" si="31"/>
        <v>165.1---55</v>
      </c>
      <c r="C2003" t="s">
        <v>5981</v>
      </c>
      <c r="D2003" t="s">
        <v>1225</v>
      </c>
      <c r="E2003">
        <v>55</v>
      </c>
    </row>
    <row r="2004" spans="1:5" ht="13.5" customHeight="1">
      <c r="A2004">
        <v>165.1</v>
      </c>
      <c r="B2004" t="str">
        <f t="shared" si="31"/>
        <v>165.1---56</v>
      </c>
      <c r="C2004" t="s">
        <v>5924</v>
      </c>
      <c r="D2004" t="s">
        <v>726</v>
      </c>
      <c r="E2004">
        <v>56</v>
      </c>
    </row>
    <row r="2005" spans="1:5" ht="13.5" customHeight="1">
      <c r="A2005">
        <v>165.1</v>
      </c>
      <c r="B2005" t="str">
        <f t="shared" si="31"/>
        <v>165.1---57</v>
      </c>
      <c r="C2005" t="s">
        <v>5993</v>
      </c>
      <c r="D2005" t="s">
        <v>1336</v>
      </c>
      <c r="E2005">
        <v>57</v>
      </c>
    </row>
    <row r="2006" spans="1:5" ht="13.5" customHeight="1">
      <c r="A2006">
        <v>182</v>
      </c>
      <c r="B2006" t="str">
        <f t="shared" si="31"/>
        <v>182---1</v>
      </c>
      <c r="C2006" t="s">
        <v>4216</v>
      </c>
      <c r="D2006" t="s">
        <v>907</v>
      </c>
      <c r="E2006">
        <v>1</v>
      </c>
    </row>
    <row r="2007" spans="1:5" ht="13.5" customHeight="1">
      <c r="A2007">
        <v>182</v>
      </c>
      <c r="B2007" t="str">
        <f t="shared" si="31"/>
        <v>182---2</v>
      </c>
      <c r="C2007" t="s">
        <v>4216</v>
      </c>
      <c r="D2007" t="s">
        <v>714</v>
      </c>
      <c r="E2007">
        <v>2</v>
      </c>
    </row>
    <row r="2008" spans="1:5" ht="13.5" customHeight="1">
      <c r="A2008">
        <v>182</v>
      </c>
      <c r="B2008" t="str">
        <f t="shared" si="31"/>
        <v>182---3</v>
      </c>
      <c r="C2008" t="s">
        <v>4252</v>
      </c>
      <c r="D2008" t="s">
        <v>1050</v>
      </c>
      <c r="E2008">
        <v>3</v>
      </c>
    </row>
    <row r="2009" spans="1:5" ht="13.5" customHeight="1">
      <c r="A2009">
        <v>182</v>
      </c>
      <c r="B2009" t="str">
        <f t="shared" si="31"/>
        <v>182---4</v>
      </c>
      <c r="C2009" t="s">
        <v>4269</v>
      </c>
      <c r="D2009" t="s">
        <v>805</v>
      </c>
      <c r="E2009">
        <v>4</v>
      </c>
    </row>
    <row r="2010" spans="1:5" ht="13.5" customHeight="1">
      <c r="A2010">
        <v>182</v>
      </c>
      <c r="B2010" t="str">
        <f t="shared" si="31"/>
        <v>182---5</v>
      </c>
      <c r="C2010" t="s">
        <v>4271</v>
      </c>
      <c r="D2010" t="s">
        <v>1182</v>
      </c>
      <c r="E2010">
        <v>5</v>
      </c>
    </row>
    <row r="2011" spans="1:5" ht="13.5" customHeight="1">
      <c r="A2011">
        <v>182</v>
      </c>
      <c r="B2011" t="str">
        <f t="shared" si="31"/>
        <v>182---6</v>
      </c>
      <c r="C2011" t="s">
        <v>4239</v>
      </c>
      <c r="D2011" t="s">
        <v>842</v>
      </c>
      <c r="E2011">
        <v>6</v>
      </c>
    </row>
    <row r="2012" spans="1:5" ht="13.5" customHeight="1">
      <c r="A2012">
        <v>182</v>
      </c>
      <c r="B2012" t="str">
        <f t="shared" si="31"/>
        <v>182---7</v>
      </c>
      <c r="C2012" t="s">
        <v>4228</v>
      </c>
      <c r="D2012" t="s">
        <v>984</v>
      </c>
      <c r="E2012">
        <v>7</v>
      </c>
    </row>
    <row r="2013" spans="1:5" ht="13.5" customHeight="1">
      <c r="A2013">
        <v>182</v>
      </c>
      <c r="B2013" t="str">
        <f t="shared" si="31"/>
        <v>182---8</v>
      </c>
      <c r="C2013" t="s">
        <v>4268</v>
      </c>
      <c r="D2013" t="s">
        <v>957</v>
      </c>
      <c r="E2013">
        <v>8</v>
      </c>
    </row>
    <row r="2014" spans="1:5" ht="13.5" customHeight="1">
      <c r="A2014">
        <v>182</v>
      </c>
      <c r="B2014" t="str">
        <f t="shared" si="31"/>
        <v>182---9</v>
      </c>
      <c r="C2014" t="s">
        <v>4255</v>
      </c>
      <c r="D2014" t="s">
        <v>998</v>
      </c>
      <c r="E2014">
        <v>9</v>
      </c>
    </row>
    <row r="2015" spans="1:5" ht="13.5" customHeight="1">
      <c r="A2015">
        <v>182</v>
      </c>
      <c r="B2015" t="str">
        <f t="shared" si="31"/>
        <v>182---10</v>
      </c>
      <c r="C2015" t="s">
        <v>4244</v>
      </c>
      <c r="D2015" t="s">
        <v>996</v>
      </c>
      <c r="E2015">
        <v>10</v>
      </c>
    </row>
    <row r="2016" spans="1:5" ht="13.5" customHeight="1">
      <c r="A2016">
        <v>182</v>
      </c>
      <c r="B2016" t="str">
        <f t="shared" si="31"/>
        <v>182---11</v>
      </c>
      <c r="C2016" t="s">
        <v>4231</v>
      </c>
      <c r="D2016" t="s">
        <v>812</v>
      </c>
      <c r="E2016">
        <v>11</v>
      </c>
    </row>
    <row r="2017" spans="1:5" ht="13.5" customHeight="1">
      <c r="A2017">
        <v>182</v>
      </c>
      <c r="B2017" t="str">
        <f t="shared" si="31"/>
        <v>182---12</v>
      </c>
      <c r="C2017" t="s">
        <v>4254</v>
      </c>
      <c r="D2017" t="s">
        <v>1158</v>
      </c>
      <c r="E2017">
        <v>12</v>
      </c>
    </row>
    <row r="2018" spans="1:5" ht="13.5" customHeight="1">
      <c r="A2018">
        <v>182</v>
      </c>
      <c r="B2018" t="str">
        <f t="shared" si="31"/>
        <v>182---13</v>
      </c>
      <c r="C2018" t="s">
        <v>4233</v>
      </c>
      <c r="D2018" t="s">
        <v>1162</v>
      </c>
      <c r="E2018">
        <v>13</v>
      </c>
    </row>
    <row r="2019" spans="1:5" ht="13.5" customHeight="1">
      <c r="A2019">
        <v>182</v>
      </c>
      <c r="B2019" t="str">
        <f t="shared" si="31"/>
        <v>182---14</v>
      </c>
      <c r="C2019" t="s">
        <v>5911</v>
      </c>
      <c r="D2019" t="s">
        <v>1040</v>
      </c>
      <c r="E2019">
        <v>14</v>
      </c>
    </row>
    <row r="2020" spans="1:5" ht="13.5" customHeight="1">
      <c r="A2020">
        <v>182</v>
      </c>
      <c r="B2020" t="str">
        <f t="shared" si="31"/>
        <v>182---15</v>
      </c>
      <c r="C2020" t="s">
        <v>5911</v>
      </c>
      <c r="D2020" t="s">
        <v>1148</v>
      </c>
      <c r="E2020">
        <v>15</v>
      </c>
    </row>
    <row r="2021" spans="1:5" ht="13.5" customHeight="1">
      <c r="A2021">
        <v>182</v>
      </c>
      <c r="B2021" t="str">
        <f t="shared" si="31"/>
        <v>182---16</v>
      </c>
      <c r="C2021" t="s">
        <v>5911</v>
      </c>
      <c r="D2021" t="s">
        <v>1000</v>
      </c>
      <c r="E2021">
        <v>16</v>
      </c>
    </row>
    <row r="2022" spans="1:5" ht="13.5" customHeight="1">
      <c r="A2022">
        <v>182</v>
      </c>
      <c r="B2022" t="str">
        <f t="shared" si="31"/>
        <v>182---17</v>
      </c>
      <c r="C2022" t="s">
        <v>5911</v>
      </c>
      <c r="D2022" t="s">
        <v>902</v>
      </c>
      <c r="E2022">
        <v>17</v>
      </c>
    </row>
    <row r="2023" spans="1:5" ht="13.5" customHeight="1">
      <c r="A2023">
        <v>182</v>
      </c>
      <c r="B2023" t="str">
        <f t="shared" si="31"/>
        <v>182---18</v>
      </c>
      <c r="C2023" t="s">
        <v>5911</v>
      </c>
      <c r="D2023" t="s">
        <v>872</v>
      </c>
      <c r="E2023">
        <v>18</v>
      </c>
    </row>
    <row r="2024" spans="1:5" ht="13.5" customHeight="1">
      <c r="A2024">
        <v>182</v>
      </c>
      <c r="B2024" t="str">
        <f t="shared" si="31"/>
        <v>182---19</v>
      </c>
      <c r="C2024" t="s">
        <v>5911</v>
      </c>
      <c r="D2024" t="s">
        <v>1138</v>
      </c>
      <c r="E2024">
        <v>19</v>
      </c>
    </row>
    <row r="2025" spans="1:5" ht="13.5" customHeight="1">
      <c r="A2025">
        <v>182</v>
      </c>
      <c r="B2025" t="str">
        <f t="shared" si="31"/>
        <v>182---20</v>
      </c>
      <c r="C2025" t="s">
        <v>817</v>
      </c>
      <c r="D2025" t="s">
        <v>1182</v>
      </c>
      <c r="E2025">
        <v>20</v>
      </c>
    </row>
    <row r="2026" spans="1:5" ht="13.5" customHeight="1">
      <c r="A2026">
        <v>182</v>
      </c>
      <c r="B2026" t="str">
        <f t="shared" si="31"/>
        <v>182---21</v>
      </c>
      <c r="C2026" t="s">
        <v>797</v>
      </c>
      <c r="D2026" t="s">
        <v>1081</v>
      </c>
      <c r="E2026">
        <v>21</v>
      </c>
    </row>
    <row r="2027" spans="1:5" ht="13.5" customHeight="1">
      <c r="A2027">
        <v>182</v>
      </c>
      <c r="B2027" t="str">
        <f t="shared" si="31"/>
        <v>182---22</v>
      </c>
      <c r="C2027" t="s">
        <v>737</v>
      </c>
      <c r="D2027" t="s">
        <v>996</v>
      </c>
      <c r="E2027">
        <v>22</v>
      </c>
    </row>
    <row r="2028" spans="1:5" ht="13.5" customHeight="1">
      <c r="A2028">
        <v>182</v>
      </c>
      <c r="B2028" t="str">
        <f t="shared" si="31"/>
        <v>182---23</v>
      </c>
      <c r="C2028" t="s">
        <v>743</v>
      </c>
      <c r="D2028" t="s">
        <v>754</v>
      </c>
      <c r="E2028">
        <v>23</v>
      </c>
    </row>
    <row r="2029" spans="1:5" ht="13.5" customHeight="1">
      <c r="A2029">
        <v>182</v>
      </c>
      <c r="B2029" t="str">
        <f t="shared" si="31"/>
        <v>182---24</v>
      </c>
      <c r="C2029" t="s">
        <v>915</v>
      </c>
      <c r="D2029" t="s">
        <v>939</v>
      </c>
      <c r="E2029">
        <v>24</v>
      </c>
    </row>
    <row r="2030" spans="1:5" ht="13.5" customHeight="1">
      <c r="A2030">
        <v>182</v>
      </c>
      <c r="B2030" t="str">
        <f t="shared" si="31"/>
        <v>182---25</v>
      </c>
      <c r="C2030" t="s">
        <v>987</v>
      </c>
      <c r="D2030" t="s">
        <v>1263</v>
      </c>
      <c r="E2030">
        <v>25</v>
      </c>
    </row>
    <row r="2031" spans="1:5" ht="13.5" customHeight="1">
      <c r="A2031">
        <v>182</v>
      </c>
      <c r="B2031" t="str">
        <f t="shared" si="31"/>
        <v>182---26</v>
      </c>
      <c r="C2031" t="s">
        <v>989</v>
      </c>
      <c r="D2031" t="s">
        <v>738</v>
      </c>
      <c r="E2031">
        <v>26</v>
      </c>
    </row>
    <row r="2032" spans="1:5" ht="13.5" customHeight="1">
      <c r="A2032">
        <v>182</v>
      </c>
      <c r="B2032" t="str">
        <f t="shared" si="31"/>
        <v>182---27</v>
      </c>
      <c r="C2032" t="s">
        <v>747</v>
      </c>
      <c r="D2032" t="s">
        <v>1154</v>
      </c>
      <c r="E2032">
        <v>27</v>
      </c>
    </row>
    <row r="2033" spans="1:5" ht="13.5" customHeight="1">
      <c r="A2033">
        <v>182</v>
      </c>
      <c r="B2033" t="str">
        <f t="shared" si="31"/>
        <v>182---28</v>
      </c>
      <c r="C2033" t="s">
        <v>936</v>
      </c>
      <c r="D2033" t="s">
        <v>779</v>
      </c>
      <c r="E2033">
        <v>28</v>
      </c>
    </row>
    <row r="2034" spans="1:5" ht="13.5" customHeight="1">
      <c r="A2034">
        <v>182</v>
      </c>
      <c r="B2034" t="str">
        <f t="shared" si="31"/>
        <v>182---29</v>
      </c>
      <c r="C2034" t="s">
        <v>819</v>
      </c>
      <c r="D2034" t="s">
        <v>756</v>
      </c>
      <c r="E2034">
        <v>29</v>
      </c>
    </row>
    <row r="2035" spans="1:5" ht="13.5" customHeight="1">
      <c r="A2035">
        <v>182</v>
      </c>
      <c r="B2035" t="str">
        <f t="shared" si="31"/>
        <v>182---30</v>
      </c>
      <c r="C2035" t="s">
        <v>1074</v>
      </c>
      <c r="D2035" t="s">
        <v>880</v>
      </c>
      <c r="E2035">
        <v>30</v>
      </c>
    </row>
    <row r="2036" spans="1:5" ht="13.5" customHeight="1">
      <c r="A2036">
        <v>182</v>
      </c>
      <c r="B2036" t="str">
        <f t="shared" si="31"/>
        <v>182---31</v>
      </c>
      <c r="C2036" t="s">
        <v>1019</v>
      </c>
      <c r="D2036" t="s">
        <v>734</v>
      </c>
      <c r="E2036">
        <v>31</v>
      </c>
    </row>
    <row r="2037" spans="1:5" ht="13.5" customHeight="1">
      <c r="A2037">
        <v>182</v>
      </c>
      <c r="B2037" t="str">
        <f t="shared" si="31"/>
        <v>182---32</v>
      </c>
      <c r="C2037" t="s">
        <v>824</v>
      </c>
      <c r="D2037" t="s">
        <v>752</v>
      </c>
      <c r="E2037">
        <v>32</v>
      </c>
    </row>
    <row r="2038" spans="1:5" ht="13.5" customHeight="1">
      <c r="A2038">
        <v>182</v>
      </c>
      <c r="B2038" t="str">
        <f t="shared" si="31"/>
        <v>182---33</v>
      </c>
      <c r="C2038" t="s">
        <v>826</v>
      </c>
      <c r="D2038" t="s">
        <v>1079</v>
      </c>
      <c r="E2038">
        <v>33</v>
      </c>
    </row>
    <row r="2039" spans="1:5" ht="13.5" customHeight="1">
      <c r="A2039">
        <v>182</v>
      </c>
      <c r="B2039" t="str">
        <f t="shared" si="31"/>
        <v>182---34</v>
      </c>
      <c r="C2039" t="s">
        <v>832</v>
      </c>
      <c r="D2039" t="s">
        <v>949</v>
      </c>
      <c r="E2039">
        <v>34</v>
      </c>
    </row>
    <row r="2040" spans="1:5" ht="13.5" customHeight="1">
      <c r="A2040">
        <v>182</v>
      </c>
      <c r="B2040" t="str">
        <f t="shared" si="31"/>
        <v>182---35</v>
      </c>
      <c r="C2040" t="s">
        <v>991</v>
      </c>
      <c r="D2040" t="s">
        <v>966</v>
      </c>
      <c r="E2040">
        <v>35</v>
      </c>
    </row>
    <row r="2041" spans="1:5" ht="13.5" customHeight="1">
      <c r="A2041">
        <v>182</v>
      </c>
      <c r="B2041" t="str">
        <f t="shared" si="31"/>
        <v>182---36</v>
      </c>
      <c r="C2041" t="s">
        <v>864</v>
      </c>
      <c r="D2041" t="s">
        <v>957</v>
      </c>
      <c r="E2041">
        <v>36</v>
      </c>
    </row>
    <row r="2042" spans="1:5" ht="13.5" customHeight="1">
      <c r="A2042">
        <v>182</v>
      </c>
      <c r="B2042" t="str">
        <f t="shared" si="31"/>
        <v>182---37</v>
      </c>
      <c r="C2042" t="s">
        <v>836</v>
      </c>
      <c r="D2042" t="s">
        <v>835</v>
      </c>
      <c r="E2042">
        <v>37</v>
      </c>
    </row>
    <row r="2043" spans="1:5" ht="13.5" customHeight="1">
      <c r="A2043">
        <v>182</v>
      </c>
      <c r="B2043" t="str">
        <f t="shared" si="31"/>
        <v>182---38</v>
      </c>
      <c r="C2043" t="s">
        <v>868</v>
      </c>
      <c r="D2043" t="s">
        <v>758</v>
      </c>
      <c r="E2043">
        <v>38</v>
      </c>
    </row>
    <row r="2044" spans="1:5" ht="13.5" customHeight="1">
      <c r="A2044">
        <v>182</v>
      </c>
      <c r="B2044" t="str">
        <f t="shared" si="31"/>
        <v>182---39</v>
      </c>
      <c r="C2044" t="s">
        <v>1098</v>
      </c>
      <c r="D2044" t="s">
        <v>1206</v>
      </c>
      <c r="E2044">
        <v>39</v>
      </c>
    </row>
    <row r="2045" spans="1:5" ht="13.5" customHeight="1">
      <c r="A2045">
        <v>182</v>
      </c>
      <c r="B2045" t="str">
        <f t="shared" si="31"/>
        <v>182---40</v>
      </c>
      <c r="C2045" t="s">
        <v>5913</v>
      </c>
      <c r="D2045" t="s">
        <v>1114</v>
      </c>
      <c r="E2045">
        <v>40</v>
      </c>
    </row>
    <row r="2046" spans="1:5" ht="13.5" customHeight="1">
      <c r="A2046">
        <v>182</v>
      </c>
      <c r="B2046" t="str">
        <f t="shared" si="31"/>
        <v>182---41</v>
      </c>
      <c r="C2046" t="s">
        <v>5967</v>
      </c>
      <c r="D2046" t="s">
        <v>986</v>
      </c>
      <c r="E2046">
        <v>41</v>
      </c>
    </row>
    <row r="2047" spans="1:5" ht="13.5" customHeight="1">
      <c r="A2047">
        <v>182</v>
      </c>
      <c r="B2047" t="str">
        <f t="shared" si="31"/>
        <v>182---42</v>
      </c>
      <c r="C2047" t="s">
        <v>5968</v>
      </c>
      <c r="D2047" t="s">
        <v>988</v>
      </c>
      <c r="E2047">
        <v>42</v>
      </c>
    </row>
    <row r="2048" spans="1:5" ht="13.5" customHeight="1">
      <c r="A2048">
        <v>182</v>
      </c>
      <c r="B2048" t="str">
        <f t="shared" si="31"/>
        <v>182---43</v>
      </c>
      <c r="C2048" t="s">
        <v>5914</v>
      </c>
      <c r="D2048" t="s">
        <v>785</v>
      </c>
      <c r="E2048">
        <v>43</v>
      </c>
    </row>
    <row r="2049" spans="1:5" ht="13.5" customHeight="1">
      <c r="A2049">
        <v>182</v>
      </c>
      <c r="B2049" t="str">
        <f t="shared" si="31"/>
        <v>182---44</v>
      </c>
      <c r="C2049" t="s">
        <v>5915</v>
      </c>
      <c r="D2049" t="s">
        <v>772</v>
      </c>
      <c r="E2049">
        <v>44</v>
      </c>
    </row>
    <row r="2050" spans="1:5" ht="13.5" customHeight="1">
      <c r="A2050">
        <v>182</v>
      </c>
      <c r="B2050" t="str">
        <f t="shared" si="31"/>
        <v>182---45</v>
      </c>
      <c r="C2050" t="s">
        <v>5917</v>
      </c>
      <c r="D2050" t="s">
        <v>789</v>
      </c>
      <c r="E2050">
        <v>45</v>
      </c>
    </row>
    <row r="2051" spans="1:5" ht="13.5" customHeight="1">
      <c r="A2051">
        <v>182</v>
      </c>
      <c r="B2051" t="str">
        <f t="shared" ref="B2051:B2114" si="32">A2051&amp;"---"&amp;E2051</f>
        <v>182---46</v>
      </c>
      <c r="C2051" t="s">
        <v>5918</v>
      </c>
      <c r="D2051" t="s">
        <v>770</v>
      </c>
      <c r="E2051">
        <v>46</v>
      </c>
    </row>
    <row r="2052" spans="1:5" ht="13.5" customHeight="1">
      <c r="A2052">
        <v>182</v>
      </c>
      <c r="B2052" t="str">
        <f t="shared" si="32"/>
        <v>182---47</v>
      </c>
      <c r="C2052" t="s">
        <v>5931</v>
      </c>
      <c r="D2052" t="s">
        <v>1044</v>
      </c>
      <c r="E2052">
        <v>47</v>
      </c>
    </row>
    <row r="2053" spans="1:5" ht="13.5" customHeight="1">
      <c r="A2053">
        <v>182</v>
      </c>
      <c r="B2053" t="str">
        <f t="shared" si="32"/>
        <v>182---48</v>
      </c>
      <c r="C2053" t="s">
        <v>5963</v>
      </c>
      <c r="D2053" t="s">
        <v>937</v>
      </c>
      <c r="E2053">
        <v>48</v>
      </c>
    </row>
    <row r="2054" spans="1:5" ht="13.5" customHeight="1">
      <c r="A2054">
        <v>182</v>
      </c>
      <c r="B2054" t="str">
        <f t="shared" si="32"/>
        <v>182---49</v>
      </c>
      <c r="C2054" t="s">
        <v>5972</v>
      </c>
      <c r="D2054" t="s">
        <v>979</v>
      </c>
      <c r="E2054">
        <v>49</v>
      </c>
    </row>
    <row r="2055" spans="1:5" ht="13.5" customHeight="1">
      <c r="A2055">
        <v>182</v>
      </c>
      <c r="B2055" t="str">
        <f t="shared" si="32"/>
        <v>182---50</v>
      </c>
      <c r="C2055" t="s">
        <v>5994</v>
      </c>
      <c r="D2055" t="s">
        <v>984</v>
      </c>
      <c r="E2055">
        <v>50</v>
      </c>
    </row>
    <row r="2056" spans="1:5" ht="13.5" customHeight="1">
      <c r="A2056">
        <v>182</v>
      </c>
      <c r="B2056" t="str">
        <f t="shared" si="32"/>
        <v>182---51</v>
      </c>
      <c r="C2056" t="s">
        <v>5985</v>
      </c>
      <c r="D2056" t="s">
        <v>1159</v>
      </c>
      <c r="E2056">
        <v>51</v>
      </c>
    </row>
    <row r="2057" spans="1:5" ht="13.5" customHeight="1">
      <c r="A2057">
        <v>182</v>
      </c>
      <c r="B2057" t="str">
        <f t="shared" si="32"/>
        <v>182---52</v>
      </c>
      <c r="C2057" t="s">
        <v>5956</v>
      </c>
      <c r="D2057" t="s">
        <v>917</v>
      </c>
      <c r="E2057">
        <v>52</v>
      </c>
    </row>
    <row r="2058" spans="1:5" ht="13.5" customHeight="1">
      <c r="A2058">
        <v>182</v>
      </c>
      <c r="B2058" t="str">
        <f t="shared" si="32"/>
        <v>182---53</v>
      </c>
      <c r="C2058" t="s">
        <v>5919</v>
      </c>
      <c r="D2058" t="s">
        <v>725</v>
      </c>
      <c r="E2058">
        <v>53</v>
      </c>
    </row>
    <row r="2059" spans="1:5" ht="13.5" customHeight="1">
      <c r="A2059">
        <v>182</v>
      </c>
      <c r="B2059" t="str">
        <f t="shared" si="32"/>
        <v>182---54</v>
      </c>
      <c r="C2059" t="s">
        <v>5973</v>
      </c>
      <c r="D2059" t="s">
        <v>1158</v>
      </c>
      <c r="E2059">
        <v>54</v>
      </c>
    </row>
    <row r="2060" spans="1:5" ht="13.5" customHeight="1">
      <c r="A2060">
        <v>182</v>
      </c>
      <c r="B2060" t="str">
        <f t="shared" si="32"/>
        <v>182---55</v>
      </c>
      <c r="C2060" t="s">
        <v>5995</v>
      </c>
      <c r="D2060" t="s">
        <v>1038</v>
      </c>
      <c r="E2060">
        <v>55</v>
      </c>
    </row>
    <row r="2061" spans="1:5" ht="13.5" customHeight="1">
      <c r="A2061">
        <v>182</v>
      </c>
      <c r="B2061" t="str">
        <f t="shared" si="32"/>
        <v>182---56</v>
      </c>
      <c r="C2061" t="s">
        <v>5989</v>
      </c>
      <c r="D2061" t="s">
        <v>1185</v>
      </c>
      <c r="E2061">
        <v>56</v>
      </c>
    </row>
    <row r="2062" spans="1:5" ht="13.5" customHeight="1">
      <c r="A2062">
        <v>182</v>
      </c>
      <c r="B2062" t="str">
        <f t="shared" si="32"/>
        <v>182---57</v>
      </c>
      <c r="C2062" t="s">
        <v>5924</v>
      </c>
      <c r="D2062" t="s">
        <v>726</v>
      </c>
      <c r="E2062">
        <v>57</v>
      </c>
    </row>
    <row r="2063" spans="1:5" ht="13.5" customHeight="1">
      <c r="A2063">
        <v>182</v>
      </c>
      <c r="B2063" t="str">
        <f t="shared" si="32"/>
        <v>182---58</v>
      </c>
      <c r="C2063" t="s">
        <v>5976</v>
      </c>
      <c r="D2063" t="s">
        <v>1162</v>
      </c>
      <c r="E2063">
        <v>58</v>
      </c>
    </row>
    <row r="2064" spans="1:5" ht="13.5" customHeight="1">
      <c r="A2064">
        <v>182</v>
      </c>
      <c r="B2064" t="str">
        <f t="shared" si="32"/>
        <v>182---59</v>
      </c>
      <c r="C2064" t="s">
        <v>5996</v>
      </c>
      <c r="D2064" t="s">
        <v>1356</v>
      </c>
      <c r="E2064">
        <v>59</v>
      </c>
    </row>
    <row r="2065" spans="1:5" ht="13.5" customHeight="1">
      <c r="A2065">
        <v>182.1</v>
      </c>
      <c r="B2065" t="str">
        <f t="shared" si="32"/>
        <v>182.1---1</v>
      </c>
      <c r="C2065" t="s">
        <v>4216</v>
      </c>
      <c r="D2065" t="s">
        <v>907</v>
      </c>
      <c r="E2065">
        <v>1</v>
      </c>
    </row>
    <row r="2066" spans="1:5" ht="13.5" customHeight="1">
      <c r="A2066">
        <v>182.1</v>
      </c>
      <c r="B2066" t="str">
        <f t="shared" si="32"/>
        <v>182.1---2</v>
      </c>
      <c r="C2066" t="s">
        <v>4216</v>
      </c>
      <c r="D2066" t="s">
        <v>714</v>
      </c>
      <c r="E2066">
        <v>2</v>
      </c>
    </row>
    <row r="2067" spans="1:5" ht="13.5" customHeight="1">
      <c r="A2067">
        <v>182.1</v>
      </c>
      <c r="B2067" t="str">
        <f t="shared" si="32"/>
        <v>182.1---3</v>
      </c>
      <c r="C2067" t="s">
        <v>4252</v>
      </c>
      <c r="D2067" t="s">
        <v>1050</v>
      </c>
      <c r="E2067">
        <v>3</v>
      </c>
    </row>
    <row r="2068" spans="1:5" ht="13.5" customHeight="1">
      <c r="A2068">
        <v>182.1</v>
      </c>
      <c r="B2068" t="str">
        <f t="shared" si="32"/>
        <v>182.1---4</v>
      </c>
      <c r="C2068" t="s">
        <v>4269</v>
      </c>
      <c r="D2068" t="s">
        <v>805</v>
      </c>
      <c r="E2068">
        <v>4</v>
      </c>
    </row>
    <row r="2069" spans="1:5" ht="13.5" customHeight="1">
      <c r="A2069">
        <v>182.1</v>
      </c>
      <c r="B2069" t="str">
        <f t="shared" si="32"/>
        <v>182.1---5</v>
      </c>
      <c r="C2069" t="s">
        <v>4271</v>
      </c>
      <c r="D2069" t="s">
        <v>1182</v>
      </c>
      <c r="E2069">
        <v>5</v>
      </c>
    </row>
    <row r="2070" spans="1:5" ht="13.5" customHeight="1">
      <c r="A2070">
        <v>182.1</v>
      </c>
      <c r="B2070" t="str">
        <f t="shared" si="32"/>
        <v>182.1---6</v>
      </c>
      <c r="C2070" t="s">
        <v>4239</v>
      </c>
      <c r="D2070" t="s">
        <v>842</v>
      </c>
      <c r="E2070">
        <v>6</v>
      </c>
    </row>
    <row r="2071" spans="1:5" ht="13.5" customHeight="1">
      <c r="A2071">
        <v>182.1</v>
      </c>
      <c r="B2071" t="str">
        <f t="shared" si="32"/>
        <v>182.1---7</v>
      </c>
      <c r="C2071" t="s">
        <v>4228</v>
      </c>
      <c r="D2071" t="s">
        <v>984</v>
      </c>
      <c r="E2071">
        <v>7</v>
      </c>
    </row>
    <row r="2072" spans="1:5" ht="13.5" customHeight="1">
      <c r="A2072">
        <v>182.1</v>
      </c>
      <c r="B2072" t="str">
        <f t="shared" si="32"/>
        <v>182.1---8</v>
      </c>
      <c r="C2072" t="s">
        <v>4268</v>
      </c>
      <c r="D2072" t="s">
        <v>957</v>
      </c>
      <c r="E2072">
        <v>8</v>
      </c>
    </row>
    <row r="2073" spans="1:5" ht="13.5" customHeight="1">
      <c r="A2073">
        <v>182.1</v>
      </c>
      <c r="B2073" t="str">
        <f t="shared" si="32"/>
        <v>182.1---9</v>
      </c>
      <c r="C2073" t="s">
        <v>4255</v>
      </c>
      <c r="D2073" t="s">
        <v>998</v>
      </c>
      <c r="E2073">
        <v>9</v>
      </c>
    </row>
    <row r="2074" spans="1:5" ht="13.5" customHeight="1">
      <c r="A2074">
        <v>182.1</v>
      </c>
      <c r="B2074" t="str">
        <f t="shared" si="32"/>
        <v>182.1---10</v>
      </c>
      <c r="C2074" t="s">
        <v>4244</v>
      </c>
      <c r="D2074" t="s">
        <v>996</v>
      </c>
      <c r="E2074">
        <v>10</v>
      </c>
    </row>
    <row r="2075" spans="1:5" ht="13.5" customHeight="1">
      <c r="A2075">
        <v>182.1</v>
      </c>
      <c r="B2075" t="str">
        <f t="shared" si="32"/>
        <v>182.1---11</v>
      </c>
      <c r="C2075" t="s">
        <v>4231</v>
      </c>
      <c r="D2075" t="s">
        <v>1085</v>
      </c>
      <c r="E2075">
        <v>11</v>
      </c>
    </row>
    <row r="2076" spans="1:5" ht="13.5" customHeight="1">
      <c r="A2076">
        <v>182.1</v>
      </c>
      <c r="B2076" t="str">
        <f t="shared" si="32"/>
        <v>182.1---12</v>
      </c>
      <c r="C2076" t="s">
        <v>4254</v>
      </c>
      <c r="D2076" t="s">
        <v>1158</v>
      </c>
      <c r="E2076">
        <v>12</v>
      </c>
    </row>
    <row r="2077" spans="1:5" ht="13.5" customHeight="1">
      <c r="A2077">
        <v>182.1</v>
      </c>
      <c r="B2077" t="str">
        <f t="shared" si="32"/>
        <v>182.1---13</v>
      </c>
      <c r="C2077" t="s">
        <v>4233</v>
      </c>
      <c r="D2077" t="s">
        <v>1162</v>
      </c>
      <c r="E2077">
        <v>13</v>
      </c>
    </row>
    <row r="2078" spans="1:5" ht="13.5" customHeight="1">
      <c r="A2078">
        <v>182.1</v>
      </c>
      <c r="B2078" t="str">
        <f t="shared" si="32"/>
        <v>182.1---14</v>
      </c>
      <c r="C2078" t="s">
        <v>5911</v>
      </c>
      <c r="D2078" t="s">
        <v>1040</v>
      </c>
      <c r="E2078">
        <v>14</v>
      </c>
    </row>
    <row r="2079" spans="1:5" ht="13.5" customHeight="1">
      <c r="A2079">
        <v>182.1</v>
      </c>
      <c r="B2079" t="str">
        <f t="shared" si="32"/>
        <v>182.1---15</v>
      </c>
      <c r="C2079" t="s">
        <v>5911</v>
      </c>
      <c r="D2079" t="s">
        <v>1148</v>
      </c>
      <c r="E2079">
        <v>15</v>
      </c>
    </row>
    <row r="2080" spans="1:5" ht="13.5" customHeight="1">
      <c r="A2080">
        <v>182.1</v>
      </c>
      <c r="B2080" t="str">
        <f t="shared" si="32"/>
        <v>182.1---16</v>
      </c>
      <c r="C2080" t="s">
        <v>5911</v>
      </c>
      <c r="D2080" t="s">
        <v>1186</v>
      </c>
      <c r="E2080">
        <v>16</v>
      </c>
    </row>
    <row r="2081" spans="1:5" ht="13.5" customHeight="1">
      <c r="A2081">
        <v>182.1</v>
      </c>
      <c r="B2081" t="str">
        <f t="shared" si="32"/>
        <v>182.1---17</v>
      </c>
      <c r="C2081" t="s">
        <v>5911</v>
      </c>
      <c r="D2081" t="s">
        <v>902</v>
      </c>
      <c r="E2081">
        <v>17</v>
      </c>
    </row>
    <row r="2082" spans="1:5" ht="13.5" customHeight="1">
      <c r="A2082">
        <v>182.1</v>
      </c>
      <c r="B2082" t="str">
        <f t="shared" si="32"/>
        <v>182.1---18</v>
      </c>
      <c r="C2082" t="s">
        <v>5911</v>
      </c>
      <c r="D2082" t="s">
        <v>1106</v>
      </c>
      <c r="E2082">
        <v>18</v>
      </c>
    </row>
    <row r="2083" spans="1:5" ht="13.5" customHeight="1">
      <c r="A2083">
        <v>182.1</v>
      </c>
      <c r="B2083" t="str">
        <f t="shared" si="32"/>
        <v>182.1---19</v>
      </c>
      <c r="C2083" t="s">
        <v>5911</v>
      </c>
      <c r="D2083" t="s">
        <v>1138</v>
      </c>
      <c r="E2083">
        <v>19</v>
      </c>
    </row>
    <row r="2084" spans="1:5" ht="13.5" customHeight="1">
      <c r="A2084">
        <v>182.1</v>
      </c>
      <c r="B2084" t="str">
        <f t="shared" si="32"/>
        <v>182.1---20</v>
      </c>
      <c r="C2084" t="s">
        <v>817</v>
      </c>
      <c r="D2084" t="s">
        <v>1182</v>
      </c>
      <c r="E2084">
        <v>20</v>
      </c>
    </row>
    <row r="2085" spans="1:5" ht="13.5" customHeight="1">
      <c r="A2085">
        <v>182.1</v>
      </c>
      <c r="B2085" t="str">
        <f t="shared" si="32"/>
        <v>182.1---21</v>
      </c>
      <c r="C2085" t="s">
        <v>797</v>
      </c>
      <c r="D2085" t="s">
        <v>1081</v>
      </c>
      <c r="E2085">
        <v>21</v>
      </c>
    </row>
    <row r="2086" spans="1:5" ht="13.5" customHeight="1">
      <c r="A2086">
        <v>182.1</v>
      </c>
      <c r="B2086" t="str">
        <f t="shared" si="32"/>
        <v>182.1---22</v>
      </c>
      <c r="C2086" t="s">
        <v>737</v>
      </c>
      <c r="D2086" t="s">
        <v>996</v>
      </c>
      <c r="E2086">
        <v>22</v>
      </c>
    </row>
    <row r="2087" spans="1:5" ht="13.5" customHeight="1">
      <c r="A2087">
        <v>182.1</v>
      </c>
      <c r="B2087" t="str">
        <f t="shared" si="32"/>
        <v>182.1---23</v>
      </c>
      <c r="C2087" t="s">
        <v>743</v>
      </c>
      <c r="D2087" t="s">
        <v>754</v>
      </c>
      <c r="E2087">
        <v>23</v>
      </c>
    </row>
    <row r="2088" spans="1:5" ht="13.5" customHeight="1">
      <c r="A2088">
        <v>182.1</v>
      </c>
      <c r="B2088" t="str">
        <f t="shared" si="32"/>
        <v>182.1---24</v>
      </c>
      <c r="C2088" t="s">
        <v>915</v>
      </c>
      <c r="D2088" t="s">
        <v>939</v>
      </c>
      <c r="E2088">
        <v>24</v>
      </c>
    </row>
    <row r="2089" spans="1:5" ht="13.5" customHeight="1">
      <c r="A2089">
        <v>182.1</v>
      </c>
      <c r="B2089" t="str">
        <f t="shared" si="32"/>
        <v>182.1---25</v>
      </c>
      <c r="C2089" t="s">
        <v>987</v>
      </c>
      <c r="D2089" t="s">
        <v>1263</v>
      </c>
      <c r="E2089">
        <v>25</v>
      </c>
    </row>
    <row r="2090" spans="1:5" ht="13.5" customHeight="1">
      <c r="A2090">
        <v>182.1</v>
      </c>
      <c r="B2090" t="str">
        <f t="shared" si="32"/>
        <v>182.1---26</v>
      </c>
      <c r="C2090" t="s">
        <v>989</v>
      </c>
      <c r="D2090" t="s">
        <v>738</v>
      </c>
      <c r="E2090">
        <v>26</v>
      </c>
    </row>
    <row r="2091" spans="1:5" ht="13.5" customHeight="1">
      <c r="A2091">
        <v>182.1</v>
      </c>
      <c r="B2091" t="str">
        <f t="shared" si="32"/>
        <v>182.1---27</v>
      </c>
      <c r="C2091" t="s">
        <v>747</v>
      </c>
      <c r="D2091" t="s">
        <v>1154</v>
      </c>
      <c r="E2091">
        <v>27</v>
      </c>
    </row>
    <row r="2092" spans="1:5" ht="13.5" customHeight="1">
      <c r="A2092">
        <v>182.1</v>
      </c>
      <c r="B2092" t="str">
        <f t="shared" si="32"/>
        <v>182.1---28</v>
      </c>
      <c r="C2092" t="s">
        <v>936</v>
      </c>
      <c r="D2092" t="s">
        <v>779</v>
      </c>
      <c r="E2092">
        <v>28</v>
      </c>
    </row>
    <row r="2093" spans="1:5" ht="13.5" customHeight="1">
      <c r="A2093">
        <v>182.1</v>
      </c>
      <c r="B2093" t="str">
        <f t="shared" si="32"/>
        <v>182.1---29</v>
      </c>
      <c r="C2093" t="s">
        <v>819</v>
      </c>
      <c r="D2093" t="s">
        <v>756</v>
      </c>
      <c r="E2093">
        <v>29</v>
      </c>
    </row>
    <row r="2094" spans="1:5" ht="13.5" customHeight="1">
      <c r="A2094">
        <v>182.1</v>
      </c>
      <c r="B2094" t="str">
        <f t="shared" si="32"/>
        <v>182.1---30</v>
      </c>
      <c r="C2094" t="s">
        <v>1074</v>
      </c>
      <c r="D2094" t="s">
        <v>880</v>
      </c>
      <c r="E2094">
        <v>30</v>
      </c>
    </row>
    <row r="2095" spans="1:5" ht="13.5" customHeight="1">
      <c r="A2095">
        <v>182.1</v>
      </c>
      <c r="B2095" t="str">
        <f t="shared" si="32"/>
        <v>182.1---31</v>
      </c>
      <c r="C2095" t="s">
        <v>1019</v>
      </c>
      <c r="D2095" t="s">
        <v>734</v>
      </c>
      <c r="E2095">
        <v>31</v>
      </c>
    </row>
    <row r="2096" spans="1:5" ht="13.5" customHeight="1">
      <c r="A2096">
        <v>182.1</v>
      </c>
      <c r="B2096" t="str">
        <f t="shared" si="32"/>
        <v>182.1---32</v>
      </c>
      <c r="C2096" t="s">
        <v>824</v>
      </c>
      <c r="D2096" t="s">
        <v>752</v>
      </c>
      <c r="E2096">
        <v>32</v>
      </c>
    </row>
    <row r="2097" spans="1:5" ht="13.5" customHeight="1">
      <c r="A2097">
        <v>182.1</v>
      </c>
      <c r="B2097" t="str">
        <f t="shared" si="32"/>
        <v>182.1---33</v>
      </c>
      <c r="C2097" t="s">
        <v>826</v>
      </c>
      <c r="D2097" t="s">
        <v>1079</v>
      </c>
      <c r="E2097">
        <v>33</v>
      </c>
    </row>
    <row r="2098" spans="1:5" ht="13.5" customHeight="1">
      <c r="A2098">
        <v>182.1</v>
      </c>
      <c r="B2098" t="str">
        <f t="shared" si="32"/>
        <v>182.1---34</v>
      </c>
      <c r="C2098" t="s">
        <v>832</v>
      </c>
      <c r="D2098" t="s">
        <v>949</v>
      </c>
      <c r="E2098">
        <v>34</v>
      </c>
    </row>
    <row r="2099" spans="1:5" ht="13.5" customHeight="1">
      <c r="A2099">
        <v>182.1</v>
      </c>
      <c r="B2099" t="str">
        <f t="shared" si="32"/>
        <v>182.1---35</v>
      </c>
      <c r="C2099" t="s">
        <v>991</v>
      </c>
      <c r="D2099" t="s">
        <v>966</v>
      </c>
      <c r="E2099">
        <v>35</v>
      </c>
    </row>
    <row r="2100" spans="1:5" ht="13.5" customHeight="1">
      <c r="A2100">
        <v>182.1</v>
      </c>
      <c r="B2100" t="str">
        <f t="shared" si="32"/>
        <v>182.1---36</v>
      </c>
      <c r="C2100" t="s">
        <v>864</v>
      </c>
      <c r="D2100" t="s">
        <v>957</v>
      </c>
      <c r="E2100">
        <v>36</v>
      </c>
    </row>
    <row r="2101" spans="1:5" ht="13.5" customHeight="1">
      <c r="A2101">
        <v>182.1</v>
      </c>
      <c r="B2101" t="str">
        <f t="shared" si="32"/>
        <v>182.1---37</v>
      </c>
      <c r="C2101" t="s">
        <v>836</v>
      </c>
      <c r="D2101" t="s">
        <v>835</v>
      </c>
      <c r="E2101">
        <v>37</v>
      </c>
    </row>
    <row r="2102" spans="1:5" ht="13.5" customHeight="1">
      <c r="A2102">
        <v>182.1</v>
      </c>
      <c r="B2102" t="str">
        <f t="shared" si="32"/>
        <v>182.1---38</v>
      </c>
      <c r="C2102" t="s">
        <v>868</v>
      </c>
      <c r="D2102" t="s">
        <v>758</v>
      </c>
      <c r="E2102">
        <v>38</v>
      </c>
    </row>
    <row r="2103" spans="1:5" ht="13.5" customHeight="1">
      <c r="A2103">
        <v>182.1</v>
      </c>
      <c r="B2103" t="str">
        <f t="shared" si="32"/>
        <v>182.1---39</v>
      </c>
      <c r="C2103" t="s">
        <v>1098</v>
      </c>
      <c r="D2103" t="s">
        <v>1206</v>
      </c>
      <c r="E2103">
        <v>39</v>
      </c>
    </row>
    <row r="2104" spans="1:5" ht="13.5" customHeight="1">
      <c r="A2104">
        <v>182.1</v>
      </c>
      <c r="B2104" t="str">
        <f t="shared" si="32"/>
        <v>182.1---40</v>
      </c>
      <c r="C2104" t="s">
        <v>5913</v>
      </c>
      <c r="D2104" t="s">
        <v>1114</v>
      </c>
      <c r="E2104">
        <v>40</v>
      </c>
    </row>
    <row r="2105" spans="1:5" ht="13.5" customHeight="1">
      <c r="A2105">
        <v>182.1</v>
      </c>
      <c r="B2105" t="str">
        <f t="shared" si="32"/>
        <v>182.1---41</v>
      </c>
      <c r="C2105" t="s">
        <v>5967</v>
      </c>
      <c r="D2105" t="s">
        <v>986</v>
      </c>
      <c r="E2105">
        <v>41</v>
      </c>
    </row>
    <row r="2106" spans="1:5" ht="13.5" customHeight="1">
      <c r="A2106">
        <v>182.1</v>
      </c>
      <c r="B2106" t="str">
        <f t="shared" si="32"/>
        <v>182.1---42</v>
      </c>
      <c r="C2106" t="s">
        <v>5968</v>
      </c>
      <c r="D2106" t="s">
        <v>988</v>
      </c>
      <c r="E2106">
        <v>42</v>
      </c>
    </row>
    <row r="2107" spans="1:5" ht="13.5" customHeight="1">
      <c r="A2107">
        <v>182.1</v>
      </c>
      <c r="B2107" t="str">
        <f t="shared" si="32"/>
        <v>182.1---43</v>
      </c>
      <c r="C2107" t="s">
        <v>5914</v>
      </c>
      <c r="D2107" t="s">
        <v>785</v>
      </c>
      <c r="E2107">
        <v>43</v>
      </c>
    </row>
    <row r="2108" spans="1:5" ht="13.5" customHeight="1">
      <c r="A2108">
        <v>182.1</v>
      </c>
      <c r="B2108" t="str">
        <f t="shared" si="32"/>
        <v>182.1---44</v>
      </c>
      <c r="C2108" t="s">
        <v>5915</v>
      </c>
      <c r="D2108" t="s">
        <v>772</v>
      </c>
      <c r="E2108">
        <v>44</v>
      </c>
    </row>
    <row r="2109" spans="1:5" ht="13.5" customHeight="1">
      <c r="A2109">
        <v>182.1</v>
      </c>
      <c r="B2109" t="str">
        <f t="shared" si="32"/>
        <v>182.1---45</v>
      </c>
      <c r="C2109" t="s">
        <v>5917</v>
      </c>
      <c r="D2109" t="s">
        <v>789</v>
      </c>
      <c r="E2109">
        <v>45</v>
      </c>
    </row>
    <row r="2110" spans="1:5" ht="13.5" customHeight="1">
      <c r="A2110">
        <v>182.1</v>
      </c>
      <c r="B2110" t="str">
        <f t="shared" si="32"/>
        <v>182.1---46</v>
      </c>
      <c r="C2110" t="s">
        <v>5918</v>
      </c>
      <c r="D2110" t="s">
        <v>770</v>
      </c>
      <c r="E2110">
        <v>46</v>
      </c>
    </row>
    <row r="2111" spans="1:5" ht="13.5" customHeight="1">
      <c r="A2111">
        <v>182.1</v>
      </c>
      <c r="B2111" t="str">
        <f t="shared" si="32"/>
        <v>182.1---47</v>
      </c>
      <c r="C2111" t="s">
        <v>5931</v>
      </c>
      <c r="D2111" t="s">
        <v>1044</v>
      </c>
      <c r="E2111">
        <v>47</v>
      </c>
    </row>
    <row r="2112" spans="1:5" ht="13.5" customHeight="1">
      <c r="A2112">
        <v>182.1</v>
      </c>
      <c r="B2112" t="str">
        <f t="shared" si="32"/>
        <v>182.1---48</v>
      </c>
      <c r="C2112" t="s">
        <v>5963</v>
      </c>
      <c r="D2112" t="s">
        <v>937</v>
      </c>
      <c r="E2112">
        <v>48</v>
      </c>
    </row>
    <row r="2113" spans="1:5" ht="13.5" customHeight="1">
      <c r="A2113">
        <v>182.1</v>
      </c>
      <c r="B2113" t="str">
        <f t="shared" si="32"/>
        <v>182.1---49</v>
      </c>
      <c r="C2113" t="s">
        <v>5972</v>
      </c>
      <c r="D2113" t="s">
        <v>979</v>
      </c>
      <c r="E2113">
        <v>49</v>
      </c>
    </row>
    <row r="2114" spans="1:5" ht="13.5" customHeight="1">
      <c r="A2114">
        <v>182.1</v>
      </c>
      <c r="B2114" t="str">
        <f t="shared" si="32"/>
        <v>182.1---50</v>
      </c>
      <c r="C2114" t="s">
        <v>5994</v>
      </c>
      <c r="D2114" t="s">
        <v>984</v>
      </c>
      <c r="E2114">
        <v>50</v>
      </c>
    </row>
    <row r="2115" spans="1:5" ht="13.5" customHeight="1">
      <c r="A2115">
        <v>182.1</v>
      </c>
      <c r="B2115" t="str">
        <f t="shared" ref="B2115:B2178" si="33">A2115&amp;"---"&amp;E2115</f>
        <v>182.1---51</v>
      </c>
      <c r="C2115" t="s">
        <v>5985</v>
      </c>
      <c r="D2115" t="s">
        <v>1159</v>
      </c>
      <c r="E2115">
        <v>51</v>
      </c>
    </row>
    <row r="2116" spans="1:5" ht="13.5" customHeight="1">
      <c r="A2116">
        <v>182.1</v>
      </c>
      <c r="B2116" t="str">
        <f t="shared" si="33"/>
        <v>182.1---52</v>
      </c>
      <c r="C2116" t="s">
        <v>5956</v>
      </c>
      <c r="D2116" t="s">
        <v>917</v>
      </c>
      <c r="E2116">
        <v>52</v>
      </c>
    </row>
    <row r="2117" spans="1:5" ht="13.5" customHeight="1">
      <c r="A2117">
        <v>182.1</v>
      </c>
      <c r="B2117" t="str">
        <f t="shared" si="33"/>
        <v>182.1---53</v>
      </c>
      <c r="C2117" t="s">
        <v>5919</v>
      </c>
      <c r="D2117" t="s">
        <v>725</v>
      </c>
      <c r="E2117">
        <v>53</v>
      </c>
    </row>
    <row r="2118" spans="1:5" ht="13.5" customHeight="1">
      <c r="A2118">
        <v>182.1</v>
      </c>
      <c r="B2118" t="str">
        <f t="shared" si="33"/>
        <v>182.1---54</v>
      </c>
      <c r="C2118" t="s">
        <v>5973</v>
      </c>
      <c r="D2118" t="s">
        <v>1158</v>
      </c>
      <c r="E2118">
        <v>54</v>
      </c>
    </row>
    <row r="2119" spans="1:5" ht="13.5" customHeight="1">
      <c r="A2119">
        <v>182.1</v>
      </c>
      <c r="B2119" t="str">
        <f t="shared" si="33"/>
        <v>182.1---55</v>
      </c>
      <c r="C2119" t="s">
        <v>5995</v>
      </c>
      <c r="D2119" t="s">
        <v>1038</v>
      </c>
      <c r="E2119">
        <v>55</v>
      </c>
    </row>
    <row r="2120" spans="1:5" ht="13.5" customHeight="1">
      <c r="A2120">
        <v>182.1</v>
      </c>
      <c r="B2120" t="str">
        <f t="shared" si="33"/>
        <v>182.1---56</v>
      </c>
      <c r="C2120" t="s">
        <v>5989</v>
      </c>
      <c r="D2120" t="s">
        <v>1185</v>
      </c>
      <c r="E2120">
        <v>56</v>
      </c>
    </row>
    <row r="2121" spans="1:5" ht="13.5" customHeight="1">
      <c r="A2121">
        <v>182.1</v>
      </c>
      <c r="B2121" t="str">
        <f t="shared" si="33"/>
        <v>182.1---57</v>
      </c>
      <c r="C2121" t="s">
        <v>5924</v>
      </c>
      <c r="D2121" t="s">
        <v>726</v>
      </c>
      <c r="E2121">
        <v>57</v>
      </c>
    </row>
    <row r="2122" spans="1:5" ht="13.5" customHeight="1">
      <c r="A2122">
        <v>182.1</v>
      </c>
      <c r="B2122" t="str">
        <f t="shared" si="33"/>
        <v>182.1---58</v>
      </c>
      <c r="C2122" t="s">
        <v>5976</v>
      </c>
      <c r="D2122" t="s">
        <v>1162</v>
      </c>
      <c r="E2122">
        <v>58</v>
      </c>
    </row>
    <row r="2123" spans="1:5" ht="13.5" customHeight="1">
      <c r="A2123">
        <v>182.1</v>
      </c>
      <c r="B2123" t="str">
        <f t="shared" si="33"/>
        <v>182.1---59</v>
      </c>
      <c r="C2123" t="s">
        <v>5996</v>
      </c>
      <c r="D2123" t="s">
        <v>1356</v>
      </c>
      <c r="E2123">
        <v>59</v>
      </c>
    </row>
    <row r="2124" spans="1:5" ht="13.5" customHeight="1">
      <c r="A2124">
        <v>182.2</v>
      </c>
      <c r="B2124" t="str">
        <f t="shared" si="33"/>
        <v>182.2---1</v>
      </c>
      <c r="C2124" t="s">
        <v>4216</v>
      </c>
      <c r="D2124" t="s">
        <v>907</v>
      </c>
      <c r="E2124">
        <v>1</v>
      </c>
    </row>
    <row r="2125" spans="1:5" ht="13.5" customHeight="1">
      <c r="A2125">
        <v>182.2</v>
      </c>
      <c r="B2125" t="str">
        <f t="shared" si="33"/>
        <v>182.2---2</v>
      </c>
      <c r="C2125" t="s">
        <v>4216</v>
      </c>
      <c r="D2125" t="s">
        <v>714</v>
      </c>
      <c r="E2125">
        <v>2</v>
      </c>
    </row>
    <row r="2126" spans="1:5" ht="13.5" customHeight="1">
      <c r="A2126">
        <v>182.2</v>
      </c>
      <c r="B2126" t="str">
        <f t="shared" si="33"/>
        <v>182.2---3</v>
      </c>
      <c r="C2126" t="s">
        <v>4252</v>
      </c>
      <c r="D2126" t="s">
        <v>1355</v>
      </c>
      <c r="E2126">
        <v>3</v>
      </c>
    </row>
    <row r="2127" spans="1:5" ht="13.5" customHeight="1">
      <c r="A2127">
        <v>182.2</v>
      </c>
      <c r="B2127" t="str">
        <f t="shared" si="33"/>
        <v>182.2---4</v>
      </c>
      <c r="C2127" t="s">
        <v>4269</v>
      </c>
      <c r="D2127" t="s">
        <v>805</v>
      </c>
      <c r="E2127">
        <v>4</v>
      </c>
    </row>
    <row r="2128" spans="1:5" ht="13.5" customHeight="1">
      <c r="A2128">
        <v>182.2</v>
      </c>
      <c r="B2128" t="str">
        <f t="shared" si="33"/>
        <v>182.2---5</v>
      </c>
      <c r="C2128" t="s">
        <v>4271</v>
      </c>
      <c r="D2128" t="s">
        <v>1182</v>
      </c>
      <c r="E2128">
        <v>5</v>
      </c>
    </row>
    <row r="2129" spans="1:5" ht="13.5" customHeight="1">
      <c r="A2129">
        <v>182.2</v>
      </c>
      <c r="B2129" t="str">
        <f t="shared" si="33"/>
        <v>182.2---6</v>
      </c>
      <c r="C2129" t="s">
        <v>4239</v>
      </c>
      <c r="D2129" t="s">
        <v>848</v>
      </c>
      <c r="E2129">
        <v>6</v>
      </c>
    </row>
    <row r="2130" spans="1:5" ht="13.5" customHeight="1">
      <c r="A2130">
        <v>182.2</v>
      </c>
      <c r="B2130" t="str">
        <f t="shared" si="33"/>
        <v>182.2---7</v>
      </c>
      <c r="C2130" t="s">
        <v>4228</v>
      </c>
      <c r="D2130" t="s">
        <v>984</v>
      </c>
      <c r="E2130">
        <v>7</v>
      </c>
    </row>
    <row r="2131" spans="1:5" ht="13.5" customHeight="1">
      <c r="A2131">
        <v>182.2</v>
      </c>
      <c r="B2131" t="str">
        <f t="shared" si="33"/>
        <v>182.2---8</v>
      </c>
      <c r="C2131" t="s">
        <v>4268</v>
      </c>
      <c r="D2131" t="s">
        <v>768</v>
      </c>
      <c r="E2131">
        <v>8</v>
      </c>
    </row>
    <row r="2132" spans="1:5" ht="13.5" customHeight="1">
      <c r="A2132">
        <v>182.2</v>
      </c>
      <c r="B2132" t="str">
        <f t="shared" si="33"/>
        <v>182.2---9</v>
      </c>
      <c r="C2132" t="s">
        <v>4255</v>
      </c>
      <c r="D2132" t="s">
        <v>998</v>
      </c>
      <c r="E2132">
        <v>9</v>
      </c>
    </row>
    <row r="2133" spans="1:5" ht="13.5" customHeight="1">
      <c r="A2133">
        <v>182.2</v>
      </c>
      <c r="B2133" t="str">
        <f t="shared" si="33"/>
        <v>182.2---10</v>
      </c>
      <c r="C2133" t="s">
        <v>4244</v>
      </c>
      <c r="D2133" t="s">
        <v>996</v>
      </c>
      <c r="E2133">
        <v>10</v>
      </c>
    </row>
    <row r="2134" spans="1:5" ht="13.5" customHeight="1">
      <c r="A2134">
        <v>182.2</v>
      </c>
      <c r="B2134" t="str">
        <f t="shared" si="33"/>
        <v>182.2---11</v>
      </c>
      <c r="C2134" t="s">
        <v>4231</v>
      </c>
      <c r="D2134" t="s">
        <v>812</v>
      </c>
      <c r="E2134">
        <v>11</v>
      </c>
    </row>
    <row r="2135" spans="1:5" ht="13.5" customHeight="1">
      <c r="A2135">
        <v>182.2</v>
      </c>
      <c r="B2135" t="str">
        <f t="shared" si="33"/>
        <v>182.2---12</v>
      </c>
      <c r="C2135" t="s">
        <v>4254</v>
      </c>
      <c r="D2135" t="s">
        <v>1181</v>
      </c>
      <c r="E2135">
        <v>12</v>
      </c>
    </row>
    <row r="2136" spans="1:5" ht="13.5" customHeight="1">
      <c r="A2136">
        <v>182.2</v>
      </c>
      <c r="B2136" t="str">
        <f t="shared" si="33"/>
        <v>182.2---13</v>
      </c>
      <c r="C2136" t="s">
        <v>4233</v>
      </c>
      <c r="D2136" t="s">
        <v>1117</v>
      </c>
      <c r="E2136">
        <v>13</v>
      </c>
    </row>
    <row r="2137" spans="1:5" ht="13.5" customHeight="1">
      <c r="A2137">
        <v>182.2</v>
      </c>
      <c r="B2137" t="str">
        <f t="shared" si="33"/>
        <v>182.2---14</v>
      </c>
      <c r="C2137" t="s">
        <v>5911</v>
      </c>
      <c r="D2137" t="s">
        <v>1040</v>
      </c>
      <c r="E2137">
        <v>14</v>
      </c>
    </row>
    <row r="2138" spans="1:5" ht="13.5" customHeight="1">
      <c r="A2138">
        <v>182.2</v>
      </c>
      <c r="B2138" t="str">
        <f t="shared" si="33"/>
        <v>182.2---15</v>
      </c>
      <c r="C2138" t="s">
        <v>5911</v>
      </c>
      <c r="D2138" t="s">
        <v>722</v>
      </c>
      <c r="E2138">
        <v>15</v>
      </c>
    </row>
    <row r="2139" spans="1:5" ht="13.5" customHeight="1">
      <c r="A2139">
        <v>182.2</v>
      </c>
      <c r="B2139" t="str">
        <f t="shared" si="33"/>
        <v>182.2---16</v>
      </c>
      <c r="C2139" t="s">
        <v>5911</v>
      </c>
      <c r="D2139" t="s">
        <v>783</v>
      </c>
      <c r="E2139">
        <v>16</v>
      </c>
    </row>
    <row r="2140" spans="1:5" ht="13.5" customHeight="1">
      <c r="A2140">
        <v>182.2</v>
      </c>
      <c r="B2140" t="str">
        <f t="shared" si="33"/>
        <v>182.2---17</v>
      </c>
      <c r="C2140" t="s">
        <v>5911</v>
      </c>
      <c r="D2140" t="s">
        <v>902</v>
      </c>
      <c r="E2140">
        <v>17</v>
      </c>
    </row>
    <row r="2141" spans="1:5" ht="13.5" customHeight="1">
      <c r="A2141">
        <v>182.2</v>
      </c>
      <c r="B2141" t="str">
        <f t="shared" si="33"/>
        <v>182.2---18</v>
      </c>
      <c r="C2141" t="s">
        <v>5911</v>
      </c>
      <c r="D2141" t="s">
        <v>1085</v>
      </c>
      <c r="E2141">
        <v>18</v>
      </c>
    </row>
    <row r="2142" spans="1:5" ht="13.5" customHeight="1">
      <c r="A2142">
        <v>182.2</v>
      </c>
      <c r="B2142" t="str">
        <f t="shared" si="33"/>
        <v>182.2---19</v>
      </c>
      <c r="C2142" t="s">
        <v>5911</v>
      </c>
      <c r="D2142" t="s">
        <v>1138</v>
      </c>
      <c r="E2142">
        <v>19</v>
      </c>
    </row>
    <row r="2143" spans="1:5" ht="13.5" customHeight="1">
      <c r="A2143">
        <v>182.2</v>
      </c>
      <c r="B2143" t="str">
        <f t="shared" si="33"/>
        <v>182.2---20</v>
      </c>
      <c r="C2143" t="s">
        <v>817</v>
      </c>
      <c r="D2143" t="s">
        <v>1182</v>
      </c>
      <c r="E2143">
        <v>20</v>
      </c>
    </row>
    <row r="2144" spans="1:5" ht="13.5" customHeight="1">
      <c r="A2144">
        <v>182.2</v>
      </c>
      <c r="B2144" t="str">
        <f t="shared" si="33"/>
        <v>182.2---21</v>
      </c>
      <c r="C2144" t="s">
        <v>797</v>
      </c>
      <c r="D2144" t="s">
        <v>1081</v>
      </c>
      <c r="E2144">
        <v>21</v>
      </c>
    </row>
    <row r="2145" spans="1:5" ht="13.5" customHeight="1">
      <c r="A2145">
        <v>182.2</v>
      </c>
      <c r="B2145" t="str">
        <f t="shared" si="33"/>
        <v>182.2---22</v>
      </c>
      <c r="C2145" t="s">
        <v>737</v>
      </c>
      <c r="D2145" t="s">
        <v>996</v>
      </c>
      <c r="E2145">
        <v>22</v>
      </c>
    </row>
    <row r="2146" spans="1:5" ht="13.5" customHeight="1">
      <c r="A2146">
        <v>182.2</v>
      </c>
      <c r="B2146" t="str">
        <f t="shared" si="33"/>
        <v>182.2---23</v>
      </c>
      <c r="C2146" t="s">
        <v>743</v>
      </c>
      <c r="D2146" t="s">
        <v>754</v>
      </c>
      <c r="E2146">
        <v>23</v>
      </c>
    </row>
    <row r="2147" spans="1:5" ht="13.5" customHeight="1">
      <c r="A2147">
        <v>182.2</v>
      </c>
      <c r="B2147" t="str">
        <f t="shared" si="33"/>
        <v>182.2---24</v>
      </c>
      <c r="C2147" t="s">
        <v>915</v>
      </c>
      <c r="D2147" t="s">
        <v>939</v>
      </c>
      <c r="E2147">
        <v>24</v>
      </c>
    </row>
    <row r="2148" spans="1:5" ht="13.5" customHeight="1">
      <c r="A2148">
        <v>182.2</v>
      </c>
      <c r="B2148" t="str">
        <f t="shared" si="33"/>
        <v>182.2---25</v>
      </c>
      <c r="C2148" t="s">
        <v>987</v>
      </c>
      <c r="D2148" t="s">
        <v>1263</v>
      </c>
      <c r="E2148">
        <v>25</v>
      </c>
    </row>
    <row r="2149" spans="1:5" ht="13.5" customHeight="1">
      <c r="A2149">
        <v>182.2</v>
      </c>
      <c r="B2149" t="str">
        <f t="shared" si="33"/>
        <v>182.2---26</v>
      </c>
      <c r="C2149" t="s">
        <v>989</v>
      </c>
      <c r="D2149" t="s">
        <v>738</v>
      </c>
      <c r="E2149">
        <v>26</v>
      </c>
    </row>
    <row r="2150" spans="1:5" ht="13.5" customHeight="1">
      <c r="A2150">
        <v>182.2</v>
      </c>
      <c r="B2150" t="str">
        <f t="shared" si="33"/>
        <v>182.2---27</v>
      </c>
      <c r="C2150" t="s">
        <v>819</v>
      </c>
      <c r="D2150" t="s">
        <v>756</v>
      </c>
      <c r="E2150">
        <v>27</v>
      </c>
    </row>
    <row r="2151" spans="1:5" ht="13.5" customHeight="1">
      <c r="A2151">
        <v>182.2</v>
      </c>
      <c r="B2151" t="str">
        <f t="shared" si="33"/>
        <v>182.2---28</v>
      </c>
      <c r="C2151" t="s">
        <v>1074</v>
      </c>
      <c r="D2151" t="s">
        <v>880</v>
      </c>
      <c r="E2151">
        <v>28</v>
      </c>
    </row>
    <row r="2152" spans="1:5" ht="13.5" customHeight="1">
      <c r="A2152">
        <v>182.2</v>
      </c>
      <c r="B2152" t="str">
        <f t="shared" si="33"/>
        <v>182.2---29</v>
      </c>
      <c r="C2152" t="s">
        <v>1019</v>
      </c>
      <c r="D2152" t="s">
        <v>734</v>
      </c>
      <c r="E2152">
        <v>29</v>
      </c>
    </row>
    <row r="2153" spans="1:5" ht="13.5" customHeight="1">
      <c r="A2153">
        <v>182.2</v>
      </c>
      <c r="B2153" t="str">
        <f t="shared" si="33"/>
        <v>182.2---30</v>
      </c>
      <c r="C2153" t="s">
        <v>824</v>
      </c>
      <c r="D2153" t="s">
        <v>752</v>
      </c>
      <c r="E2153">
        <v>30</v>
      </c>
    </row>
    <row r="2154" spans="1:5" ht="13.5" customHeight="1">
      <c r="A2154">
        <v>182.2</v>
      </c>
      <c r="B2154" t="str">
        <f t="shared" si="33"/>
        <v>182.2---31</v>
      </c>
      <c r="C2154" t="s">
        <v>832</v>
      </c>
      <c r="D2154" t="s">
        <v>949</v>
      </c>
      <c r="E2154">
        <v>31</v>
      </c>
    </row>
    <row r="2155" spans="1:5" ht="13.5" customHeight="1">
      <c r="A2155">
        <v>182.2</v>
      </c>
      <c r="B2155" t="str">
        <f t="shared" si="33"/>
        <v>182.2---32</v>
      </c>
      <c r="C2155" t="s">
        <v>991</v>
      </c>
      <c r="D2155" t="s">
        <v>966</v>
      </c>
      <c r="E2155">
        <v>32</v>
      </c>
    </row>
    <row r="2156" spans="1:5" ht="13.5" customHeight="1">
      <c r="A2156">
        <v>182.2</v>
      </c>
      <c r="B2156" t="str">
        <f t="shared" si="33"/>
        <v>182.2---33</v>
      </c>
      <c r="C2156" t="s">
        <v>864</v>
      </c>
      <c r="D2156" t="s">
        <v>957</v>
      </c>
      <c r="E2156">
        <v>33</v>
      </c>
    </row>
    <row r="2157" spans="1:5" ht="13.5" customHeight="1">
      <c r="A2157">
        <v>182.2</v>
      </c>
      <c r="B2157" t="str">
        <f t="shared" si="33"/>
        <v>182.2---34</v>
      </c>
      <c r="C2157" t="s">
        <v>836</v>
      </c>
      <c r="D2157" t="s">
        <v>835</v>
      </c>
      <c r="E2157">
        <v>34</v>
      </c>
    </row>
    <row r="2158" spans="1:5" ht="13.5" customHeight="1">
      <c r="A2158">
        <v>182.2</v>
      </c>
      <c r="B2158" t="str">
        <f t="shared" si="33"/>
        <v>182.2---35</v>
      </c>
      <c r="C2158" t="s">
        <v>868</v>
      </c>
      <c r="D2158" t="s">
        <v>758</v>
      </c>
      <c r="E2158">
        <v>35</v>
      </c>
    </row>
    <row r="2159" spans="1:5" ht="13.5" customHeight="1">
      <c r="A2159">
        <v>182.2</v>
      </c>
      <c r="B2159" t="str">
        <f t="shared" si="33"/>
        <v>182.2---36</v>
      </c>
      <c r="C2159" t="s">
        <v>1098</v>
      </c>
      <c r="D2159" t="s">
        <v>1206</v>
      </c>
      <c r="E2159">
        <v>36</v>
      </c>
    </row>
    <row r="2160" spans="1:5" ht="13.5" customHeight="1">
      <c r="A2160">
        <v>182.2</v>
      </c>
      <c r="B2160" t="str">
        <f t="shared" si="33"/>
        <v>182.2---37</v>
      </c>
      <c r="C2160" t="s">
        <v>5912</v>
      </c>
      <c r="D2160" t="s">
        <v>764</v>
      </c>
      <c r="E2160">
        <v>37</v>
      </c>
    </row>
    <row r="2161" spans="1:5" ht="13.5" customHeight="1">
      <c r="A2161">
        <v>182.2</v>
      </c>
      <c r="B2161" t="str">
        <f t="shared" si="33"/>
        <v>182.2---38</v>
      </c>
      <c r="C2161" t="s">
        <v>5913</v>
      </c>
      <c r="D2161" t="s">
        <v>1114</v>
      </c>
      <c r="E2161">
        <v>38</v>
      </c>
    </row>
    <row r="2162" spans="1:5" ht="13.5" customHeight="1">
      <c r="A2162">
        <v>182.2</v>
      </c>
      <c r="B2162" t="str">
        <f t="shared" si="33"/>
        <v>182.2---39</v>
      </c>
      <c r="C2162" t="s">
        <v>5967</v>
      </c>
      <c r="D2162" t="s">
        <v>986</v>
      </c>
      <c r="E2162">
        <v>39</v>
      </c>
    </row>
    <row r="2163" spans="1:5" ht="13.5" customHeight="1">
      <c r="A2163">
        <v>182.2</v>
      </c>
      <c r="B2163" t="str">
        <f t="shared" si="33"/>
        <v>182.2---40</v>
      </c>
      <c r="C2163" t="s">
        <v>5968</v>
      </c>
      <c r="D2163" t="s">
        <v>988</v>
      </c>
      <c r="E2163">
        <v>40</v>
      </c>
    </row>
    <row r="2164" spans="1:5" ht="13.5" customHeight="1">
      <c r="A2164">
        <v>182.2</v>
      </c>
      <c r="B2164" t="str">
        <f t="shared" si="33"/>
        <v>182.2---41</v>
      </c>
      <c r="C2164" t="s">
        <v>5914</v>
      </c>
      <c r="D2164" t="s">
        <v>785</v>
      </c>
      <c r="E2164">
        <v>41</v>
      </c>
    </row>
    <row r="2165" spans="1:5" ht="13.5" customHeight="1">
      <c r="A2165">
        <v>182.2</v>
      </c>
      <c r="B2165" t="str">
        <f t="shared" si="33"/>
        <v>182.2---42</v>
      </c>
      <c r="C2165" t="s">
        <v>5915</v>
      </c>
      <c r="D2165" t="s">
        <v>772</v>
      </c>
      <c r="E2165">
        <v>42</v>
      </c>
    </row>
    <row r="2166" spans="1:5" ht="13.5" customHeight="1">
      <c r="A2166">
        <v>182.2</v>
      </c>
      <c r="B2166" t="str">
        <f t="shared" si="33"/>
        <v>182.2---43</v>
      </c>
      <c r="C2166" t="s">
        <v>5917</v>
      </c>
      <c r="D2166" t="s">
        <v>789</v>
      </c>
      <c r="E2166">
        <v>43</v>
      </c>
    </row>
    <row r="2167" spans="1:5" ht="13.5" customHeight="1">
      <c r="A2167">
        <v>182.2</v>
      </c>
      <c r="B2167" t="str">
        <f t="shared" si="33"/>
        <v>182.2---44</v>
      </c>
      <c r="C2167" t="s">
        <v>5918</v>
      </c>
      <c r="D2167" t="s">
        <v>770</v>
      </c>
      <c r="E2167">
        <v>44</v>
      </c>
    </row>
    <row r="2168" spans="1:5" ht="13.5" customHeight="1">
      <c r="A2168">
        <v>182.2</v>
      </c>
      <c r="B2168" t="str">
        <f t="shared" si="33"/>
        <v>182.2---45</v>
      </c>
      <c r="C2168" t="s">
        <v>5931</v>
      </c>
      <c r="D2168" t="s">
        <v>1044</v>
      </c>
      <c r="E2168">
        <v>45</v>
      </c>
    </row>
    <row r="2169" spans="1:5" ht="13.5" customHeight="1">
      <c r="A2169">
        <v>182.2</v>
      </c>
      <c r="B2169" t="str">
        <f t="shared" si="33"/>
        <v>182.2---46</v>
      </c>
      <c r="C2169" t="s">
        <v>5932</v>
      </c>
      <c r="D2169" t="s">
        <v>846</v>
      </c>
      <c r="E2169">
        <v>46</v>
      </c>
    </row>
    <row r="2170" spans="1:5" ht="13.5" customHeight="1">
      <c r="A2170">
        <v>182.2</v>
      </c>
      <c r="B2170" t="str">
        <f t="shared" si="33"/>
        <v>182.2---47</v>
      </c>
      <c r="C2170" t="s">
        <v>5963</v>
      </c>
      <c r="D2170" t="s">
        <v>937</v>
      </c>
      <c r="E2170">
        <v>47</v>
      </c>
    </row>
    <row r="2171" spans="1:5" ht="13.5" customHeight="1">
      <c r="A2171">
        <v>182.2</v>
      </c>
      <c r="B2171" t="str">
        <f t="shared" si="33"/>
        <v>182.2---48</v>
      </c>
      <c r="C2171" t="s">
        <v>5972</v>
      </c>
      <c r="D2171" t="s">
        <v>979</v>
      </c>
      <c r="E2171">
        <v>48</v>
      </c>
    </row>
    <row r="2172" spans="1:5" ht="13.5" customHeight="1">
      <c r="A2172">
        <v>182.2</v>
      </c>
      <c r="B2172" t="str">
        <f t="shared" si="33"/>
        <v>182.2---49</v>
      </c>
      <c r="C2172" t="s">
        <v>5994</v>
      </c>
      <c r="D2172" t="s">
        <v>984</v>
      </c>
      <c r="E2172">
        <v>49</v>
      </c>
    </row>
    <row r="2173" spans="1:5" ht="13.5" customHeight="1">
      <c r="A2173">
        <v>182.2</v>
      </c>
      <c r="B2173" t="str">
        <f t="shared" si="33"/>
        <v>182.2---50</v>
      </c>
      <c r="C2173" t="s">
        <v>5985</v>
      </c>
      <c r="D2173" t="s">
        <v>1159</v>
      </c>
      <c r="E2173">
        <v>50</v>
      </c>
    </row>
    <row r="2174" spans="1:5" ht="13.5" customHeight="1">
      <c r="A2174">
        <v>182.2</v>
      </c>
      <c r="B2174" t="str">
        <f t="shared" si="33"/>
        <v>182.2---51</v>
      </c>
      <c r="C2174" t="s">
        <v>5951</v>
      </c>
      <c r="D2174" t="s">
        <v>879</v>
      </c>
      <c r="E2174">
        <v>51</v>
      </c>
    </row>
    <row r="2175" spans="1:5" ht="13.5" customHeight="1">
      <c r="A2175">
        <v>182.2</v>
      </c>
      <c r="B2175" t="str">
        <f t="shared" si="33"/>
        <v>182.2---52</v>
      </c>
      <c r="C2175" t="s">
        <v>5952</v>
      </c>
      <c r="D2175" t="s">
        <v>891</v>
      </c>
      <c r="E2175">
        <v>52</v>
      </c>
    </row>
    <row r="2176" spans="1:5" ht="13.5" customHeight="1">
      <c r="A2176">
        <v>182.2</v>
      </c>
      <c r="B2176" t="str">
        <f t="shared" si="33"/>
        <v>182.2---53</v>
      </c>
      <c r="C2176" t="s">
        <v>5956</v>
      </c>
      <c r="D2176" t="s">
        <v>917</v>
      </c>
      <c r="E2176">
        <v>53</v>
      </c>
    </row>
    <row r="2177" spans="1:5" ht="13.5" customHeight="1">
      <c r="A2177">
        <v>182.2</v>
      </c>
      <c r="B2177" t="str">
        <f t="shared" si="33"/>
        <v>182.2---54</v>
      </c>
      <c r="C2177" t="s">
        <v>5919</v>
      </c>
      <c r="D2177" t="s">
        <v>725</v>
      </c>
      <c r="E2177">
        <v>54</v>
      </c>
    </row>
    <row r="2178" spans="1:5" ht="13.5" customHeight="1">
      <c r="A2178">
        <v>182.2</v>
      </c>
      <c r="B2178" t="str">
        <f t="shared" si="33"/>
        <v>182.2---55</v>
      </c>
      <c r="C2178" t="s">
        <v>5973</v>
      </c>
      <c r="D2178" t="s">
        <v>1158</v>
      </c>
      <c r="E2178">
        <v>55</v>
      </c>
    </row>
    <row r="2179" spans="1:5" ht="13.5" customHeight="1">
      <c r="A2179">
        <v>182.2</v>
      </c>
      <c r="B2179" t="str">
        <f t="shared" ref="B2179:B2242" si="34">A2179&amp;"---"&amp;E2179</f>
        <v>182.2---56</v>
      </c>
      <c r="C2179" t="s">
        <v>5995</v>
      </c>
      <c r="D2179" t="s">
        <v>1038</v>
      </c>
      <c r="E2179">
        <v>56</v>
      </c>
    </row>
    <row r="2180" spans="1:5" ht="13.5" customHeight="1">
      <c r="A2180">
        <v>182.2</v>
      </c>
      <c r="B2180" t="str">
        <f t="shared" si="34"/>
        <v>182.2---57</v>
      </c>
      <c r="C2180" t="s">
        <v>5991</v>
      </c>
      <c r="D2180" t="s">
        <v>1092</v>
      </c>
      <c r="E2180">
        <v>57</v>
      </c>
    </row>
    <row r="2181" spans="1:5" ht="13.5" customHeight="1">
      <c r="A2181">
        <v>182.2</v>
      </c>
      <c r="B2181" t="str">
        <f t="shared" si="34"/>
        <v>182.2---58</v>
      </c>
      <c r="C2181" t="s">
        <v>5989</v>
      </c>
      <c r="D2181" t="s">
        <v>1185</v>
      </c>
      <c r="E2181">
        <v>58</v>
      </c>
    </row>
    <row r="2182" spans="1:5" ht="13.5" customHeight="1">
      <c r="A2182">
        <v>182.2</v>
      </c>
      <c r="B2182" t="str">
        <f t="shared" si="34"/>
        <v>182.2---59</v>
      </c>
      <c r="C2182" t="s">
        <v>5924</v>
      </c>
      <c r="D2182" t="s">
        <v>726</v>
      </c>
      <c r="E2182">
        <v>59</v>
      </c>
    </row>
    <row r="2183" spans="1:5" ht="13.5" customHeight="1">
      <c r="A2183">
        <v>182.2</v>
      </c>
      <c r="B2183" t="str">
        <f t="shared" si="34"/>
        <v>182.2---60</v>
      </c>
      <c r="C2183" t="s">
        <v>5976</v>
      </c>
      <c r="D2183" t="s">
        <v>1162</v>
      </c>
      <c r="E2183">
        <v>60</v>
      </c>
    </row>
    <row r="2184" spans="1:5" ht="13.5" customHeight="1">
      <c r="A2184">
        <v>182.2</v>
      </c>
      <c r="B2184" t="str">
        <f t="shared" si="34"/>
        <v>182.2---61</v>
      </c>
      <c r="C2184" t="s">
        <v>5996</v>
      </c>
      <c r="D2184" t="s">
        <v>1356</v>
      </c>
      <c r="E2184">
        <v>61</v>
      </c>
    </row>
    <row r="2185" spans="1:5" ht="13.5" customHeight="1">
      <c r="A2185">
        <v>184</v>
      </c>
      <c r="B2185" t="str">
        <f t="shared" si="34"/>
        <v>184---1</v>
      </c>
      <c r="C2185" t="s">
        <v>4234</v>
      </c>
      <c r="D2185" t="s">
        <v>1187</v>
      </c>
      <c r="E2185">
        <v>1</v>
      </c>
    </row>
    <row r="2186" spans="1:5" ht="13.5" customHeight="1">
      <c r="A2186">
        <v>184</v>
      </c>
      <c r="B2186" t="str">
        <f t="shared" si="34"/>
        <v>184---2</v>
      </c>
      <c r="C2186" t="s">
        <v>4216</v>
      </c>
      <c r="D2186" t="s">
        <v>1187</v>
      </c>
      <c r="E2186">
        <v>2</v>
      </c>
    </row>
    <row r="2187" spans="1:5" ht="13.5" customHeight="1">
      <c r="A2187">
        <v>184</v>
      </c>
      <c r="B2187" t="str">
        <f t="shared" si="34"/>
        <v>184---3</v>
      </c>
      <c r="C2187" t="s">
        <v>4216</v>
      </c>
      <c r="D2187" t="s">
        <v>1014</v>
      </c>
      <c r="E2187">
        <v>3</v>
      </c>
    </row>
    <row r="2188" spans="1:5" ht="13.5" customHeight="1">
      <c r="A2188">
        <v>184</v>
      </c>
      <c r="B2188" t="str">
        <f t="shared" si="34"/>
        <v>184---4</v>
      </c>
      <c r="C2188" t="s">
        <v>4216</v>
      </c>
      <c r="D2188" t="s">
        <v>907</v>
      </c>
      <c r="E2188">
        <v>4</v>
      </c>
    </row>
    <row r="2189" spans="1:5" ht="13.5" customHeight="1">
      <c r="A2189">
        <v>184</v>
      </c>
      <c r="B2189" t="str">
        <f t="shared" si="34"/>
        <v>184---5</v>
      </c>
      <c r="C2189" t="s">
        <v>4216</v>
      </c>
      <c r="D2189" t="s">
        <v>714</v>
      </c>
      <c r="E2189">
        <v>5</v>
      </c>
    </row>
    <row r="2190" spans="1:5" ht="13.5" customHeight="1">
      <c r="A2190">
        <v>184</v>
      </c>
      <c r="B2190" t="str">
        <f t="shared" si="34"/>
        <v>184---6</v>
      </c>
      <c r="C2190" t="s">
        <v>4216</v>
      </c>
      <c r="D2190" t="s">
        <v>1050</v>
      </c>
      <c r="E2190">
        <v>6</v>
      </c>
    </row>
    <row r="2191" spans="1:5" ht="13.5" customHeight="1">
      <c r="A2191">
        <v>184</v>
      </c>
      <c r="B2191" t="str">
        <f t="shared" si="34"/>
        <v>184---7</v>
      </c>
      <c r="C2191" t="s">
        <v>4216</v>
      </c>
      <c r="D2191" t="s">
        <v>805</v>
      </c>
      <c r="E2191">
        <v>7</v>
      </c>
    </row>
    <row r="2192" spans="1:5" ht="13.5" customHeight="1">
      <c r="A2192">
        <v>184</v>
      </c>
      <c r="B2192" t="str">
        <f t="shared" si="34"/>
        <v>184---8</v>
      </c>
      <c r="C2192" t="s">
        <v>4271</v>
      </c>
      <c r="D2192" t="s">
        <v>1182</v>
      </c>
      <c r="E2192">
        <v>8</v>
      </c>
    </row>
    <row r="2193" spans="1:5" ht="13.5" customHeight="1">
      <c r="A2193">
        <v>184</v>
      </c>
      <c r="B2193" t="str">
        <f t="shared" si="34"/>
        <v>184---9</v>
      </c>
      <c r="C2193" t="s">
        <v>4239</v>
      </c>
      <c r="D2193" t="s">
        <v>842</v>
      </c>
      <c r="E2193">
        <v>9</v>
      </c>
    </row>
    <row r="2194" spans="1:5" ht="13.5" customHeight="1">
      <c r="A2194">
        <v>184</v>
      </c>
      <c r="B2194" t="str">
        <f t="shared" si="34"/>
        <v>184---10</v>
      </c>
      <c r="C2194" t="s">
        <v>4228</v>
      </c>
      <c r="D2194" t="s">
        <v>984</v>
      </c>
      <c r="E2194">
        <v>10</v>
      </c>
    </row>
    <row r="2195" spans="1:5" ht="13.5" customHeight="1">
      <c r="A2195">
        <v>184</v>
      </c>
      <c r="B2195" t="str">
        <f t="shared" si="34"/>
        <v>184---11</v>
      </c>
      <c r="C2195" t="s">
        <v>4268</v>
      </c>
      <c r="D2195" t="s">
        <v>957</v>
      </c>
      <c r="E2195">
        <v>11</v>
      </c>
    </row>
    <row r="2196" spans="1:5" ht="13.5" customHeight="1">
      <c r="A2196">
        <v>184</v>
      </c>
      <c r="B2196" t="str">
        <f t="shared" si="34"/>
        <v>184---12</v>
      </c>
      <c r="C2196" t="s">
        <v>4225</v>
      </c>
      <c r="D2196" t="s">
        <v>998</v>
      </c>
      <c r="E2196">
        <v>12</v>
      </c>
    </row>
    <row r="2197" spans="1:5" ht="13.5" customHeight="1">
      <c r="A2197">
        <v>184</v>
      </c>
      <c r="B2197" t="str">
        <f t="shared" si="34"/>
        <v>184---13</v>
      </c>
      <c r="C2197" t="s">
        <v>4231</v>
      </c>
      <c r="D2197" t="s">
        <v>996</v>
      </c>
      <c r="E2197">
        <v>13</v>
      </c>
    </row>
    <row r="2198" spans="1:5" ht="13.5" customHeight="1">
      <c r="A2198">
        <v>184</v>
      </c>
      <c r="B2198" t="str">
        <f t="shared" si="34"/>
        <v>184---14</v>
      </c>
      <c r="C2198" t="s">
        <v>4264</v>
      </c>
      <c r="D2198" t="s">
        <v>812</v>
      </c>
      <c r="E2198">
        <v>14</v>
      </c>
    </row>
    <row r="2199" spans="1:5" ht="13.5" customHeight="1">
      <c r="A2199">
        <v>184</v>
      </c>
      <c r="B2199" t="str">
        <f t="shared" si="34"/>
        <v>184---15</v>
      </c>
      <c r="C2199" t="s">
        <v>4272</v>
      </c>
      <c r="D2199" t="s">
        <v>1158</v>
      </c>
      <c r="E2199">
        <v>15</v>
      </c>
    </row>
    <row r="2200" spans="1:5" ht="13.5" customHeight="1">
      <c r="A2200">
        <v>184</v>
      </c>
      <c r="B2200" t="str">
        <f t="shared" si="34"/>
        <v>184---16</v>
      </c>
      <c r="C2200" t="s">
        <v>4245</v>
      </c>
      <c r="D2200" t="s">
        <v>1162</v>
      </c>
      <c r="E2200">
        <v>16</v>
      </c>
    </row>
    <row r="2201" spans="1:5" ht="13.5" customHeight="1">
      <c r="A2201">
        <v>184</v>
      </c>
      <c r="B2201" t="str">
        <f t="shared" si="34"/>
        <v>184---17</v>
      </c>
      <c r="C2201" t="s">
        <v>817</v>
      </c>
      <c r="D2201" t="s">
        <v>1182</v>
      </c>
      <c r="E2201">
        <v>17</v>
      </c>
    </row>
    <row r="2202" spans="1:5" ht="13.5" customHeight="1">
      <c r="A2202">
        <v>184</v>
      </c>
      <c r="B2202" t="str">
        <f t="shared" si="34"/>
        <v>184---18</v>
      </c>
      <c r="C2202" t="s">
        <v>1017</v>
      </c>
      <c r="D2202" t="s">
        <v>796</v>
      </c>
      <c r="E2202">
        <v>18</v>
      </c>
    </row>
    <row r="2203" spans="1:5" ht="13.5" customHeight="1">
      <c r="A2203">
        <v>184</v>
      </c>
      <c r="B2203" t="str">
        <f t="shared" si="34"/>
        <v>184---19</v>
      </c>
      <c r="C2203" t="s">
        <v>731</v>
      </c>
      <c r="D2203" t="s">
        <v>800</v>
      </c>
      <c r="E2203">
        <v>19</v>
      </c>
    </row>
    <row r="2204" spans="1:5" ht="13.5" customHeight="1">
      <c r="A2204">
        <v>184</v>
      </c>
      <c r="B2204" t="str">
        <f t="shared" si="34"/>
        <v>184---20</v>
      </c>
      <c r="C2204" t="s">
        <v>797</v>
      </c>
      <c r="D2204" t="s">
        <v>1081</v>
      </c>
      <c r="E2204">
        <v>20</v>
      </c>
    </row>
    <row r="2205" spans="1:5" ht="13.5" customHeight="1">
      <c r="A2205">
        <v>184</v>
      </c>
      <c r="B2205" t="str">
        <f t="shared" si="34"/>
        <v>184---21</v>
      </c>
      <c r="C2205" t="s">
        <v>737</v>
      </c>
      <c r="D2205" t="s">
        <v>996</v>
      </c>
      <c r="E2205">
        <v>21</v>
      </c>
    </row>
    <row r="2206" spans="1:5" ht="13.5" customHeight="1">
      <c r="A2206">
        <v>184</v>
      </c>
      <c r="B2206" t="str">
        <f t="shared" si="34"/>
        <v>184---22</v>
      </c>
      <c r="C2206" t="s">
        <v>743</v>
      </c>
      <c r="D2206" t="s">
        <v>754</v>
      </c>
      <c r="E2206">
        <v>22</v>
      </c>
    </row>
    <row r="2207" spans="1:5" ht="13.5" customHeight="1">
      <c r="A2207">
        <v>184</v>
      </c>
      <c r="B2207" t="str">
        <f t="shared" si="34"/>
        <v>184---23</v>
      </c>
      <c r="C2207" t="s">
        <v>915</v>
      </c>
      <c r="D2207" t="s">
        <v>939</v>
      </c>
      <c r="E2207">
        <v>23</v>
      </c>
    </row>
    <row r="2208" spans="1:5" ht="13.5" customHeight="1">
      <c r="A2208">
        <v>184</v>
      </c>
      <c r="B2208" t="str">
        <f t="shared" si="34"/>
        <v>184---24</v>
      </c>
      <c r="C2208" t="s">
        <v>987</v>
      </c>
      <c r="D2208" t="s">
        <v>1263</v>
      </c>
      <c r="E2208">
        <v>24</v>
      </c>
    </row>
    <row r="2209" spans="1:5" ht="13.5" customHeight="1">
      <c r="A2209">
        <v>184</v>
      </c>
      <c r="B2209" t="str">
        <f t="shared" si="34"/>
        <v>184---25</v>
      </c>
      <c r="C2209" t="s">
        <v>989</v>
      </c>
      <c r="D2209" t="s">
        <v>738</v>
      </c>
      <c r="E2209">
        <v>25</v>
      </c>
    </row>
    <row r="2210" spans="1:5" ht="13.5" customHeight="1">
      <c r="A2210">
        <v>184</v>
      </c>
      <c r="B2210" t="str">
        <f t="shared" si="34"/>
        <v>184---26</v>
      </c>
      <c r="C2210" t="s">
        <v>747</v>
      </c>
      <c r="D2210" t="s">
        <v>1154</v>
      </c>
      <c r="E2210">
        <v>26</v>
      </c>
    </row>
    <row r="2211" spans="1:5" ht="13.5" customHeight="1">
      <c r="A2211">
        <v>184</v>
      </c>
      <c r="B2211" t="str">
        <f t="shared" si="34"/>
        <v>184---27</v>
      </c>
      <c r="C2211" t="s">
        <v>936</v>
      </c>
      <c r="D2211" t="s">
        <v>779</v>
      </c>
      <c r="E2211">
        <v>27</v>
      </c>
    </row>
    <row r="2212" spans="1:5" ht="13.5" customHeight="1">
      <c r="A2212">
        <v>184</v>
      </c>
      <c r="B2212" t="str">
        <f t="shared" si="34"/>
        <v>184---28</v>
      </c>
      <c r="C2212" t="s">
        <v>819</v>
      </c>
      <c r="D2212" t="s">
        <v>756</v>
      </c>
      <c r="E2212">
        <v>28</v>
      </c>
    </row>
    <row r="2213" spans="1:5" ht="13.5" customHeight="1">
      <c r="A2213">
        <v>184</v>
      </c>
      <c r="B2213" t="str">
        <f t="shared" si="34"/>
        <v>184---29</v>
      </c>
      <c r="C2213" t="s">
        <v>1074</v>
      </c>
      <c r="D2213" t="s">
        <v>880</v>
      </c>
      <c r="E2213">
        <v>29</v>
      </c>
    </row>
    <row r="2214" spans="1:5" ht="13.5" customHeight="1">
      <c r="A2214">
        <v>184</v>
      </c>
      <c r="B2214" t="str">
        <f t="shared" si="34"/>
        <v>184---30</v>
      </c>
      <c r="C2214" t="s">
        <v>1019</v>
      </c>
      <c r="D2214" t="s">
        <v>734</v>
      </c>
      <c r="E2214">
        <v>30</v>
      </c>
    </row>
    <row r="2215" spans="1:5" ht="13.5" customHeight="1">
      <c r="A2215">
        <v>184</v>
      </c>
      <c r="B2215" t="str">
        <f t="shared" si="34"/>
        <v>184---31</v>
      </c>
      <c r="C2215" t="s">
        <v>824</v>
      </c>
      <c r="D2215" t="s">
        <v>752</v>
      </c>
      <c r="E2215">
        <v>31</v>
      </c>
    </row>
    <row r="2216" spans="1:5" ht="13.5" customHeight="1">
      <c r="A2216">
        <v>184</v>
      </c>
      <c r="B2216" t="str">
        <f t="shared" si="34"/>
        <v>184---32</v>
      </c>
      <c r="C2216" t="s">
        <v>826</v>
      </c>
      <c r="D2216" t="s">
        <v>1079</v>
      </c>
      <c r="E2216">
        <v>32</v>
      </c>
    </row>
    <row r="2217" spans="1:5" ht="13.5" customHeight="1">
      <c r="A2217">
        <v>184</v>
      </c>
      <c r="B2217" t="str">
        <f t="shared" si="34"/>
        <v>184---33</v>
      </c>
      <c r="C2217" t="s">
        <v>832</v>
      </c>
      <c r="D2217" t="s">
        <v>949</v>
      </c>
      <c r="E2217">
        <v>33</v>
      </c>
    </row>
    <row r="2218" spans="1:5" ht="13.5" customHeight="1">
      <c r="A2218">
        <v>184</v>
      </c>
      <c r="B2218" t="str">
        <f t="shared" si="34"/>
        <v>184---34</v>
      </c>
      <c r="C2218" t="s">
        <v>991</v>
      </c>
      <c r="D2218" t="s">
        <v>966</v>
      </c>
      <c r="E2218">
        <v>34</v>
      </c>
    </row>
    <row r="2219" spans="1:5" ht="13.5" customHeight="1">
      <c r="A2219">
        <v>184</v>
      </c>
      <c r="B2219" t="str">
        <f t="shared" si="34"/>
        <v>184---35</v>
      </c>
      <c r="C2219" t="s">
        <v>864</v>
      </c>
      <c r="D2219" t="s">
        <v>957</v>
      </c>
      <c r="E2219">
        <v>35</v>
      </c>
    </row>
    <row r="2220" spans="1:5" ht="13.5" customHeight="1">
      <c r="A2220">
        <v>184</v>
      </c>
      <c r="B2220" t="str">
        <f t="shared" si="34"/>
        <v>184---36</v>
      </c>
      <c r="C2220" t="s">
        <v>836</v>
      </c>
      <c r="D2220" t="s">
        <v>835</v>
      </c>
      <c r="E2220">
        <v>36</v>
      </c>
    </row>
    <row r="2221" spans="1:5" ht="13.5" customHeight="1">
      <c r="A2221">
        <v>184</v>
      </c>
      <c r="B2221" t="str">
        <f t="shared" si="34"/>
        <v>184---37</v>
      </c>
      <c r="C2221" t="s">
        <v>868</v>
      </c>
      <c r="D2221" t="s">
        <v>758</v>
      </c>
      <c r="E2221">
        <v>37</v>
      </c>
    </row>
    <row r="2222" spans="1:5" ht="13.5" customHeight="1">
      <c r="A2222">
        <v>184</v>
      </c>
      <c r="B2222" t="str">
        <f t="shared" si="34"/>
        <v>184---38</v>
      </c>
      <c r="C2222" t="s">
        <v>1098</v>
      </c>
      <c r="D2222" t="s">
        <v>1206</v>
      </c>
      <c r="E2222">
        <v>38</v>
      </c>
    </row>
    <row r="2223" spans="1:5" ht="13.5" customHeight="1">
      <c r="A2223">
        <v>184</v>
      </c>
      <c r="B2223" t="str">
        <f t="shared" si="34"/>
        <v>184---39</v>
      </c>
      <c r="C2223" t="s">
        <v>5913</v>
      </c>
      <c r="D2223" t="s">
        <v>1114</v>
      </c>
      <c r="E2223">
        <v>39</v>
      </c>
    </row>
    <row r="2224" spans="1:5" ht="13.5" customHeight="1">
      <c r="A2224">
        <v>184</v>
      </c>
      <c r="B2224" t="str">
        <f t="shared" si="34"/>
        <v>184---40</v>
      </c>
      <c r="C2224" t="s">
        <v>5967</v>
      </c>
      <c r="D2224" t="s">
        <v>986</v>
      </c>
      <c r="E2224">
        <v>40</v>
      </c>
    </row>
    <row r="2225" spans="1:5" ht="13.5" customHeight="1">
      <c r="A2225">
        <v>184</v>
      </c>
      <c r="B2225" t="str">
        <f t="shared" si="34"/>
        <v>184---41</v>
      </c>
      <c r="C2225" t="s">
        <v>5968</v>
      </c>
      <c r="D2225" t="s">
        <v>988</v>
      </c>
      <c r="E2225">
        <v>41</v>
      </c>
    </row>
    <row r="2226" spans="1:5" ht="13.5" customHeight="1">
      <c r="A2226">
        <v>184</v>
      </c>
      <c r="B2226" t="str">
        <f t="shared" si="34"/>
        <v>184---42</v>
      </c>
      <c r="C2226" t="s">
        <v>5914</v>
      </c>
      <c r="D2226" t="s">
        <v>785</v>
      </c>
      <c r="E2226">
        <v>42</v>
      </c>
    </row>
    <row r="2227" spans="1:5" ht="13.5" customHeight="1">
      <c r="A2227">
        <v>184</v>
      </c>
      <c r="B2227" t="str">
        <f t="shared" si="34"/>
        <v>184---43</v>
      </c>
      <c r="C2227" t="s">
        <v>5915</v>
      </c>
      <c r="D2227" t="s">
        <v>772</v>
      </c>
      <c r="E2227">
        <v>43</v>
      </c>
    </row>
    <row r="2228" spans="1:5" ht="13.5" customHeight="1">
      <c r="A2228">
        <v>184</v>
      </c>
      <c r="B2228" t="str">
        <f t="shared" si="34"/>
        <v>184---44</v>
      </c>
      <c r="C2228" t="s">
        <v>5917</v>
      </c>
      <c r="D2228" t="s">
        <v>789</v>
      </c>
      <c r="E2228">
        <v>44</v>
      </c>
    </row>
    <row r="2229" spans="1:5" ht="13.5" customHeight="1">
      <c r="A2229">
        <v>184</v>
      </c>
      <c r="B2229" t="str">
        <f t="shared" si="34"/>
        <v>184---45</v>
      </c>
      <c r="C2229" t="s">
        <v>5918</v>
      </c>
      <c r="D2229" t="s">
        <v>770</v>
      </c>
      <c r="E2229">
        <v>45</v>
      </c>
    </row>
    <row r="2230" spans="1:5" ht="13.5" customHeight="1">
      <c r="A2230">
        <v>184</v>
      </c>
      <c r="B2230" t="str">
        <f t="shared" si="34"/>
        <v>184---46</v>
      </c>
      <c r="C2230" t="s">
        <v>5931</v>
      </c>
      <c r="D2230" t="s">
        <v>1044</v>
      </c>
      <c r="E2230">
        <v>46</v>
      </c>
    </row>
    <row r="2231" spans="1:5" ht="13.5" customHeight="1">
      <c r="A2231">
        <v>184</v>
      </c>
      <c r="B2231" t="str">
        <f t="shared" si="34"/>
        <v>184---47</v>
      </c>
      <c r="C2231" t="s">
        <v>5963</v>
      </c>
      <c r="D2231" t="s">
        <v>937</v>
      </c>
      <c r="E2231">
        <v>47</v>
      </c>
    </row>
    <row r="2232" spans="1:5" ht="13.5" customHeight="1">
      <c r="A2232">
        <v>184</v>
      </c>
      <c r="B2232" t="str">
        <f t="shared" si="34"/>
        <v>184---48</v>
      </c>
      <c r="C2232" t="s">
        <v>5972</v>
      </c>
      <c r="D2232" t="s">
        <v>979</v>
      </c>
      <c r="E2232">
        <v>48</v>
      </c>
    </row>
    <row r="2233" spans="1:5" ht="13.5" customHeight="1">
      <c r="A2233">
        <v>184</v>
      </c>
      <c r="B2233" t="str">
        <f t="shared" si="34"/>
        <v>184---49</v>
      </c>
      <c r="C2233" t="s">
        <v>5994</v>
      </c>
      <c r="D2233" t="s">
        <v>984</v>
      </c>
      <c r="E2233">
        <v>49</v>
      </c>
    </row>
    <row r="2234" spans="1:5" ht="13.5" customHeight="1">
      <c r="A2234">
        <v>184</v>
      </c>
      <c r="B2234" t="str">
        <f t="shared" si="34"/>
        <v>184---50</v>
      </c>
      <c r="C2234" t="s">
        <v>5985</v>
      </c>
      <c r="D2234" t="s">
        <v>1159</v>
      </c>
      <c r="E2234">
        <v>50</v>
      </c>
    </row>
    <row r="2235" spans="1:5" ht="13.5" customHeight="1">
      <c r="A2235">
        <v>184</v>
      </c>
      <c r="B2235" t="str">
        <f t="shared" si="34"/>
        <v>184---51</v>
      </c>
      <c r="C2235" t="s">
        <v>5956</v>
      </c>
      <c r="D2235" t="s">
        <v>917</v>
      </c>
      <c r="E2235">
        <v>51</v>
      </c>
    </row>
    <row r="2236" spans="1:5" ht="13.5" customHeight="1">
      <c r="A2236">
        <v>184</v>
      </c>
      <c r="B2236" t="str">
        <f t="shared" si="34"/>
        <v>184---52</v>
      </c>
      <c r="C2236" t="s">
        <v>5919</v>
      </c>
      <c r="D2236" t="s">
        <v>725</v>
      </c>
      <c r="E2236">
        <v>52</v>
      </c>
    </row>
    <row r="2237" spans="1:5" ht="13.5" customHeight="1">
      <c r="A2237">
        <v>184</v>
      </c>
      <c r="B2237" t="str">
        <f t="shared" si="34"/>
        <v>184---53</v>
      </c>
      <c r="C2237" t="s">
        <v>5997</v>
      </c>
      <c r="D2237" t="s">
        <v>1187</v>
      </c>
      <c r="E2237">
        <v>53</v>
      </c>
    </row>
    <row r="2238" spans="1:5" ht="13.5" customHeight="1">
      <c r="A2238">
        <v>184</v>
      </c>
      <c r="B2238" t="str">
        <f t="shared" si="34"/>
        <v>184---54</v>
      </c>
      <c r="C2238" t="s">
        <v>5973</v>
      </c>
      <c r="D2238" t="s">
        <v>1158</v>
      </c>
      <c r="E2238">
        <v>54</v>
      </c>
    </row>
    <row r="2239" spans="1:5" ht="13.5" customHeight="1">
      <c r="A2239">
        <v>184</v>
      </c>
      <c r="B2239" t="str">
        <f t="shared" si="34"/>
        <v>184---55</v>
      </c>
      <c r="C2239" t="s">
        <v>5995</v>
      </c>
      <c r="D2239" t="s">
        <v>1038</v>
      </c>
      <c r="E2239">
        <v>55</v>
      </c>
    </row>
    <row r="2240" spans="1:5" ht="13.5" customHeight="1">
      <c r="A2240">
        <v>184</v>
      </c>
      <c r="B2240" t="str">
        <f t="shared" si="34"/>
        <v>184---56</v>
      </c>
      <c r="C2240" t="s">
        <v>5989</v>
      </c>
      <c r="D2240" t="s">
        <v>1185</v>
      </c>
      <c r="E2240">
        <v>56</v>
      </c>
    </row>
    <row r="2241" spans="1:5" ht="13.5" customHeight="1">
      <c r="A2241">
        <v>184</v>
      </c>
      <c r="B2241" t="str">
        <f t="shared" si="34"/>
        <v>184---57</v>
      </c>
      <c r="C2241" t="s">
        <v>5924</v>
      </c>
      <c r="D2241" t="s">
        <v>726</v>
      </c>
      <c r="E2241">
        <v>57</v>
      </c>
    </row>
    <row r="2242" spans="1:5" ht="13.5" customHeight="1">
      <c r="A2242">
        <v>184</v>
      </c>
      <c r="B2242" t="str">
        <f t="shared" si="34"/>
        <v>184---58</v>
      </c>
      <c r="C2242" t="s">
        <v>5976</v>
      </c>
      <c r="D2242" t="s">
        <v>1162</v>
      </c>
      <c r="E2242">
        <v>58</v>
      </c>
    </row>
    <row r="2243" spans="1:5" ht="13.5" customHeight="1">
      <c r="A2243">
        <v>184</v>
      </c>
      <c r="B2243" t="str">
        <f t="shared" ref="B2243:B2306" si="35">A2243&amp;"---"&amp;E2243</f>
        <v>184---59</v>
      </c>
      <c r="C2243" t="s">
        <v>5996</v>
      </c>
      <c r="D2243" t="s">
        <v>1356</v>
      </c>
      <c r="E2243">
        <v>59</v>
      </c>
    </row>
    <row r="2244" spans="1:5" ht="13.5" customHeight="1">
      <c r="A2244">
        <v>184.1</v>
      </c>
      <c r="B2244" t="str">
        <f t="shared" si="35"/>
        <v>184.1---1</v>
      </c>
      <c r="C2244" t="s">
        <v>4234</v>
      </c>
      <c r="D2244" t="s">
        <v>1187</v>
      </c>
      <c r="E2244">
        <v>1</v>
      </c>
    </row>
    <row r="2245" spans="1:5" ht="13.5" customHeight="1">
      <c r="A2245">
        <v>184.1</v>
      </c>
      <c r="B2245" t="str">
        <f t="shared" si="35"/>
        <v>184.1---2</v>
      </c>
      <c r="C2245" t="s">
        <v>4216</v>
      </c>
      <c r="D2245" t="s">
        <v>1187</v>
      </c>
      <c r="E2245">
        <v>2</v>
      </c>
    </row>
    <row r="2246" spans="1:5" ht="13.5" customHeight="1">
      <c r="A2246">
        <v>184.1</v>
      </c>
      <c r="B2246" t="str">
        <f t="shared" si="35"/>
        <v>184.1---3</v>
      </c>
      <c r="C2246" t="s">
        <v>4216</v>
      </c>
      <c r="D2246" t="s">
        <v>1006</v>
      </c>
      <c r="E2246">
        <v>3</v>
      </c>
    </row>
    <row r="2247" spans="1:5" ht="13.5" customHeight="1">
      <c r="A2247">
        <v>184.1</v>
      </c>
      <c r="B2247" t="str">
        <f t="shared" si="35"/>
        <v>184.1---4</v>
      </c>
      <c r="C2247" t="s">
        <v>4216</v>
      </c>
      <c r="D2247" t="s">
        <v>1014</v>
      </c>
      <c r="E2247">
        <v>4</v>
      </c>
    </row>
    <row r="2248" spans="1:5" ht="13.5" customHeight="1">
      <c r="A2248">
        <v>184.1</v>
      </c>
      <c r="B2248" t="str">
        <f t="shared" si="35"/>
        <v>184.1---5</v>
      </c>
      <c r="C2248" t="s">
        <v>4216</v>
      </c>
      <c r="D2248" t="s">
        <v>907</v>
      </c>
      <c r="E2248">
        <v>5</v>
      </c>
    </row>
    <row r="2249" spans="1:5" ht="13.5" customHeight="1">
      <c r="A2249">
        <v>184.1</v>
      </c>
      <c r="B2249" t="str">
        <f t="shared" si="35"/>
        <v>184.1---6</v>
      </c>
      <c r="C2249" t="s">
        <v>4216</v>
      </c>
      <c r="D2249" t="s">
        <v>714</v>
      </c>
      <c r="E2249">
        <v>6</v>
      </c>
    </row>
    <row r="2250" spans="1:5" ht="13.5" customHeight="1">
      <c r="A2250">
        <v>184.1</v>
      </c>
      <c r="B2250" t="str">
        <f t="shared" si="35"/>
        <v>184.1---7</v>
      </c>
      <c r="C2250" t="s">
        <v>4216</v>
      </c>
      <c r="D2250" t="s">
        <v>1050</v>
      </c>
      <c r="E2250">
        <v>7</v>
      </c>
    </row>
    <row r="2251" spans="1:5" ht="13.5" customHeight="1">
      <c r="A2251">
        <v>184.1</v>
      </c>
      <c r="B2251" t="str">
        <f t="shared" si="35"/>
        <v>184.1---8</v>
      </c>
      <c r="C2251" t="s">
        <v>4216</v>
      </c>
      <c r="D2251" t="s">
        <v>805</v>
      </c>
      <c r="E2251">
        <v>8</v>
      </c>
    </row>
    <row r="2252" spans="1:5" ht="13.5" customHeight="1">
      <c r="A2252">
        <v>184.1</v>
      </c>
      <c r="B2252" t="str">
        <f t="shared" si="35"/>
        <v>184.1---9</v>
      </c>
      <c r="C2252" t="s">
        <v>4271</v>
      </c>
      <c r="D2252" t="s">
        <v>1182</v>
      </c>
      <c r="E2252">
        <v>9</v>
      </c>
    </row>
    <row r="2253" spans="1:5" ht="13.5" customHeight="1">
      <c r="A2253">
        <v>184.1</v>
      </c>
      <c r="B2253" t="str">
        <f t="shared" si="35"/>
        <v>184.1---10</v>
      </c>
      <c r="C2253" t="s">
        <v>4239</v>
      </c>
      <c r="D2253" t="s">
        <v>842</v>
      </c>
      <c r="E2253">
        <v>10</v>
      </c>
    </row>
    <row r="2254" spans="1:5" ht="13.5" customHeight="1">
      <c r="A2254">
        <v>184.1</v>
      </c>
      <c r="B2254" t="str">
        <f t="shared" si="35"/>
        <v>184.1---11</v>
      </c>
      <c r="C2254" t="s">
        <v>4228</v>
      </c>
      <c r="D2254" t="s">
        <v>984</v>
      </c>
      <c r="E2254">
        <v>11</v>
      </c>
    </row>
    <row r="2255" spans="1:5" ht="13.5" customHeight="1">
      <c r="A2255">
        <v>184.1</v>
      </c>
      <c r="B2255" t="str">
        <f t="shared" si="35"/>
        <v>184.1---12</v>
      </c>
      <c r="C2255" t="s">
        <v>4268</v>
      </c>
      <c r="D2255" t="s">
        <v>957</v>
      </c>
      <c r="E2255">
        <v>12</v>
      </c>
    </row>
    <row r="2256" spans="1:5" ht="13.5" customHeight="1">
      <c r="A2256">
        <v>184.1</v>
      </c>
      <c r="B2256" t="str">
        <f t="shared" si="35"/>
        <v>184.1---13</v>
      </c>
      <c r="C2256" t="s">
        <v>4225</v>
      </c>
      <c r="D2256" t="s">
        <v>998</v>
      </c>
      <c r="E2256">
        <v>13</v>
      </c>
    </row>
    <row r="2257" spans="1:5" ht="13.5" customHeight="1">
      <c r="A2257">
        <v>184.1</v>
      </c>
      <c r="B2257" t="str">
        <f t="shared" si="35"/>
        <v>184.1---14</v>
      </c>
      <c r="C2257" t="s">
        <v>4231</v>
      </c>
      <c r="D2257" t="s">
        <v>996</v>
      </c>
      <c r="E2257">
        <v>14</v>
      </c>
    </row>
    <row r="2258" spans="1:5" ht="13.5" customHeight="1">
      <c r="A2258">
        <v>184.1</v>
      </c>
      <c r="B2258" t="str">
        <f t="shared" si="35"/>
        <v>184.1---15</v>
      </c>
      <c r="C2258" t="s">
        <v>4264</v>
      </c>
      <c r="D2258" t="s">
        <v>1085</v>
      </c>
      <c r="E2258">
        <v>15</v>
      </c>
    </row>
    <row r="2259" spans="1:5" ht="13.5" customHeight="1">
      <c r="A2259">
        <v>184.1</v>
      </c>
      <c r="B2259" t="str">
        <f t="shared" si="35"/>
        <v>184.1---16</v>
      </c>
      <c r="C2259" t="s">
        <v>4272</v>
      </c>
      <c r="D2259" t="s">
        <v>1158</v>
      </c>
      <c r="E2259">
        <v>16</v>
      </c>
    </row>
    <row r="2260" spans="1:5" ht="13.5" customHeight="1">
      <c r="A2260">
        <v>184.1</v>
      </c>
      <c r="B2260" t="str">
        <f t="shared" si="35"/>
        <v>184.1---17</v>
      </c>
      <c r="C2260" t="s">
        <v>4245</v>
      </c>
      <c r="D2260" t="s">
        <v>1162</v>
      </c>
      <c r="E2260">
        <v>17</v>
      </c>
    </row>
    <row r="2261" spans="1:5" ht="13.5" customHeight="1">
      <c r="A2261">
        <v>184.1</v>
      </c>
      <c r="B2261" t="str">
        <f t="shared" si="35"/>
        <v>184.1---18</v>
      </c>
      <c r="C2261" t="s">
        <v>817</v>
      </c>
      <c r="D2261" t="s">
        <v>1182</v>
      </c>
      <c r="E2261">
        <v>18</v>
      </c>
    </row>
    <row r="2262" spans="1:5" ht="13.5" customHeight="1">
      <c r="A2262">
        <v>184.1</v>
      </c>
      <c r="B2262" t="str">
        <f t="shared" si="35"/>
        <v>184.1---19</v>
      </c>
      <c r="C2262" t="s">
        <v>1017</v>
      </c>
      <c r="D2262" t="s">
        <v>796</v>
      </c>
      <c r="E2262">
        <v>19</v>
      </c>
    </row>
    <row r="2263" spans="1:5" ht="13.5" customHeight="1">
      <c r="A2263">
        <v>184.1</v>
      </c>
      <c r="B2263" t="str">
        <f t="shared" si="35"/>
        <v>184.1---20</v>
      </c>
      <c r="C2263" t="s">
        <v>731</v>
      </c>
      <c r="D2263" t="s">
        <v>800</v>
      </c>
      <c r="E2263">
        <v>20</v>
      </c>
    </row>
    <row r="2264" spans="1:5" ht="13.5" customHeight="1">
      <c r="A2264">
        <v>184.1</v>
      </c>
      <c r="B2264" t="str">
        <f t="shared" si="35"/>
        <v>184.1---21</v>
      </c>
      <c r="C2264" t="s">
        <v>797</v>
      </c>
      <c r="D2264" t="s">
        <v>1081</v>
      </c>
      <c r="E2264">
        <v>21</v>
      </c>
    </row>
    <row r="2265" spans="1:5" ht="13.5" customHeight="1">
      <c r="A2265">
        <v>184.1</v>
      </c>
      <c r="B2265" t="str">
        <f t="shared" si="35"/>
        <v>184.1---22</v>
      </c>
      <c r="C2265" t="s">
        <v>737</v>
      </c>
      <c r="D2265" t="s">
        <v>996</v>
      </c>
      <c r="E2265">
        <v>22</v>
      </c>
    </row>
    <row r="2266" spans="1:5" ht="13.5" customHeight="1">
      <c r="A2266">
        <v>184.1</v>
      </c>
      <c r="B2266" t="str">
        <f t="shared" si="35"/>
        <v>184.1---23</v>
      </c>
      <c r="C2266" t="s">
        <v>743</v>
      </c>
      <c r="D2266" t="s">
        <v>754</v>
      </c>
      <c r="E2266">
        <v>23</v>
      </c>
    </row>
    <row r="2267" spans="1:5" ht="13.5" customHeight="1">
      <c r="A2267">
        <v>184.1</v>
      </c>
      <c r="B2267" t="str">
        <f t="shared" si="35"/>
        <v>184.1---24</v>
      </c>
      <c r="C2267" t="s">
        <v>915</v>
      </c>
      <c r="D2267" t="s">
        <v>939</v>
      </c>
      <c r="E2267">
        <v>24</v>
      </c>
    </row>
    <row r="2268" spans="1:5" ht="13.5" customHeight="1">
      <c r="A2268">
        <v>184.1</v>
      </c>
      <c r="B2268" t="str">
        <f t="shared" si="35"/>
        <v>184.1---25</v>
      </c>
      <c r="C2268" t="s">
        <v>987</v>
      </c>
      <c r="D2268" t="s">
        <v>1263</v>
      </c>
      <c r="E2268">
        <v>25</v>
      </c>
    </row>
    <row r="2269" spans="1:5" ht="13.5" customHeight="1">
      <c r="A2269">
        <v>184.1</v>
      </c>
      <c r="B2269" t="str">
        <f t="shared" si="35"/>
        <v>184.1---26</v>
      </c>
      <c r="C2269" t="s">
        <v>989</v>
      </c>
      <c r="D2269" t="s">
        <v>738</v>
      </c>
      <c r="E2269">
        <v>26</v>
      </c>
    </row>
    <row r="2270" spans="1:5" ht="13.5" customHeight="1">
      <c r="A2270">
        <v>184.1</v>
      </c>
      <c r="B2270" t="str">
        <f t="shared" si="35"/>
        <v>184.1---27</v>
      </c>
      <c r="C2270" t="s">
        <v>747</v>
      </c>
      <c r="D2270" t="s">
        <v>1154</v>
      </c>
      <c r="E2270">
        <v>27</v>
      </c>
    </row>
    <row r="2271" spans="1:5" ht="13.5" customHeight="1">
      <c r="A2271">
        <v>184.1</v>
      </c>
      <c r="B2271" t="str">
        <f t="shared" si="35"/>
        <v>184.1---28</v>
      </c>
      <c r="C2271" t="s">
        <v>936</v>
      </c>
      <c r="D2271" t="s">
        <v>779</v>
      </c>
      <c r="E2271">
        <v>28</v>
      </c>
    </row>
    <row r="2272" spans="1:5" ht="13.5" customHeight="1">
      <c r="A2272">
        <v>184.1</v>
      </c>
      <c r="B2272" t="str">
        <f t="shared" si="35"/>
        <v>184.1---29</v>
      </c>
      <c r="C2272" t="s">
        <v>819</v>
      </c>
      <c r="D2272" t="s">
        <v>756</v>
      </c>
      <c r="E2272">
        <v>29</v>
      </c>
    </row>
    <row r="2273" spans="1:5" ht="13.5" customHeight="1">
      <c r="A2273">
        <v>184.1</v>
      </c>
      <c r="B2273" t="str">
        <f t="shared" si="35"/>
        <v>184.1---30</v>
      </c>
      <c r="C2273" t="s">
        <v>1074</v>
      </c>
      <c r="D2273" t="s">
        <v>880</v>
      </c>
      <c r="E2273">
        <v>30</v>
      </c>
    </row>
    <row r="2274" spans="1:5" ht="13.5" customHeight="1">
      <c r="A2274">
        <v>184.1</v>
      </c>
      <c r="B2274" t="str">
        <f t="shared" si="35"/>
        <v>184.1---31</v>
      </c>
      <c r="C2274" t="s">
        <v>1019</v>
      </c>
      <c r="D2274" t="s">
        <v>734</v>
      </c>
      <c r="E2274">
        <v>31</v>
      </c>
    </row>
    <row r="2275" spans="1:5" ht="13.5" customHeight="1">
      <c r="A2275">
        <v>184.1</v>
      </c>
      <c r="B2275" t="str">
        <f t="shared" si="35"/>
        <v>184.1---32</v>
      </c>
      <c r="C2275" t="s">
        <v>1083</v>
      </c>
      <c r="D2275" t="s">
        <v>844</v>
      </c>
      <c r="E2275">
        <v>32</v>
      </c>
    </row>
    <row r="2276" spans="1:5" ht="13.5" customHeight="1">
      <c r="A2276">
        <v>184.1</v>
      </c>
      <c r="B2276" t="str">
        <f t="shared" si="35"/>
        <v>184.1---33</v>
      </c>
      <c r="C2276" t="s">
        <v>824</v>
      </c>
      <c r="D2276" t="s">
        <v>752</v>
      </c>
      <c r="E2276">
        <v>33</v>
      </c>
    </row>
    <row r="2277" spans="1:5" ht="13.5" customHeight="1">
      <c r="A2277">
        <v>184.1</v>
      </c>
      <c r="B2277" t="str">
        <f t="shared" si="35"/>
        <v>184.1---34</v>
      </c>
      <c r="C2277" t="s">
        <v>826</v>
      </c>
      <c r="D2277" t="s">
        <v>1079</v>
      </c>
      <c r="E2277">
        <v>34</v>
      </c>
    </row>
    <row r="2278" spans="1:5" ht="13.5" customHeight="1">
      <c r="A2278">
        <v>184.1</v>
      </c>
      <c r="B2278" t="str">
        <f t="shared" si="35"/>
        <v>184.1---35</v>
      </c>
      <c r="C2278" t="s">
        <v>1197</v>
      </c>
      <c r="D2278" t="s">
        <v>1137</v>
      </c>
      <c r="E2278">
        <v>35</v>
      </c>
    </row>
    <row r="2279" spans="1:5" ht="13.5" customHeight="1">
      <c r="A2279">
        <v>184.1</v>
      </c>
      <c r="B2279" t="str">
        <f t="shared" si="35"/>
        <v>184.1---36</v>
      </c>
      <c r="C2279" t="s">
        <v>832</v>
      </c>
      <c r="D2279" t="s">
        <v>949</v>
      </c>
      <c r="E2279">
        <v>36</v>
      </c>
    </row>
    <row r="2280" spans="1:5" ht="13.5" customHeight="1">
      <c r="A2280">
        <v>184.1</v>
      </c>
      <c r="B2280" t="str">
        <f t="shared" si="35"/>
        <v>184.1---37</v>
      </c>
      <c r="C2280" t="s">
        <v>991</v>
      </c>
      <c r="D2280" t="s">
        <v>966</v>
      </c>
      <c r="E2280">
        <v>37</v>
      </c>
    </row>
    <row r="2281" spans="1:5" ht="13.5" customHeight="1">
      <c r="A2281">
        <v>184.1</v>
      </c>
      <c r="B2281" t="str">
        <f t="shared" si="35"/>
        <v>184.1---38</v>
      </c>
      <c r="C2281" t="s">
        <v>864</v>
      </c>
      <c r="D2281" t="s">
        <v>957</v>
      </c>
      <c r="E2281">
        <v>38</v>
      </c>
    </row>
    <row r="2282" spans="1:5" ht="13.5" customHeight="1">
      <c r="A2282">
        <v>184.1</v>
      </c>
      <c r="B2282" t="str">
        <f t="shared" si="35"/>
        <v>184.1---39</v>
      </c>
      <c r="C2282" t="s">
        <v>836</v>
      </c>
      <c r="D2282" t="s">
        <v>835</v>
      </c>
      <c r="E2282">
        <v>39</v>
      </c>
    </row>
    <row r="2283" spans="1:5" ht="13.5" customHeight="1">
      <c r="A2283">
        <v>184.1</v>
      </c>
      <c r="B2283" t="str">
        <f t="shared" si="35"/>
        <v>184.1---40</v>
      </c>
      <c r="C2283" t="s">
        <v>868</v>
      </c>
      <c r="D2283" t="s">
        <v>758</v>
      </c>
      <c r="E2283">
        <v>40</v>
      </c>
    </row>
    <row r="2284" spans="1:5" ht="13.5" customHeight="1">
      <c r="A2284">
        <v>184.1</v>
      </c>
      <c r="B2284" t="str">
        <f t="shared" si="35"/>
        <v>184.1---41</v>
      </c>
      <c r="C2284" t="s">
        <v>1098</v>
      </c>
      <c r="D2284" t="s">
        <v>1206</v>
      </c>
      <c r="E2284">
        <v>41</v>
      </c>
    </row>
    <row r="2285" spans="1:5" ht="13.5" customHeight="1">
      <c r="A2285">
        <v>184.1</v>
      </c>
      <c r="B2285" t="str">
        <f t="shared" si="35"/>
        <v>184.1---42</v>
      </c>
      <c r="C2285" t="s">
        <v>948</v>
      </c>
      <c r="D2285" t="s">
        <v>1010</v>
      </c>
      <c r="E2285">
        <v>42</v>
      </c>
    </row>
    <row r="2286" spans="1:5" ht="13.5" customHeight="1">
      <c r="A2286">
        <v>184.1</v>
      </c>
      <c r="B2286" t="str">
        <f t="shared" si="35"/>
        <v>184.1---43</v>
      </c>
      <c r="C2286" t="s">
        <v>5913</v>
      </c>
      <c r="D2286" t="s">
        <v>1114</v>
      </c>
      <c r="E2286">
        <v>43</v>
      </c>
    </row>
    <row r="2287" spans="1:5" ht="13.5" customHeight="1">
      <c r="A2287">
        <v>184.1</v>
      </c>
      <c r="B2287" t="str">
        <f t="shared" si="35"/>
        <v>184.1---44</v>
      </c>
      <c r="C2287" t="s">
        <v>5967</v>
      </c>
      <c r="D2287" t="s">
        <v>986</v>
      </c>
      <c r="E2287">
        <v>44</v>
      </c>
    </row>
    <row r="2288" spans="1:5" ht="13.5" customHeight="1">
      <c r="A2288">
        <v>184.1</v>
      </c>
      <c r="B2288" t="str">
        <f t="shared" si="35"/>
        <v>184.1---45</v>
      </c>
      <c r="C2288" t="s">
        <v>5968</v>
      </c>
      <c r="D2288" t="s">
        <v>988</v>
      </c>
      <c r="E2288">
        <v>45</v>
      </c>
    </row>
    <row r="2289" spans="1:5" ht="13.5" customHeight="1">
      <c r="A2289">
        <v>184.1</v>
      </c>
      <c r="B2289" t="str">
        <f t="shared" si="35"/>
        <v>184.1---46</v>
      </c>
      <c r="C2289" t="s">
        <v>5914</v>
      </c>
      <c r="D2289" t="s">
        <v>785</v>
      </c>
      <c r="E2289">
        <v>46</v>
      </c>
    </row>
    <row r="2290" spans="1:5" ht="13.5" customHeight="1">
      <c r="A2290">
        <v>184.1</v>
      </c>
      <c r="B2290" t="str">
        <f t="shared" si="35"/>
        <v>184.1---47</v>
      </c>
      <c r="C2290" t="s">
        <v>5915</v>
      </c>
      <c r="D2290" t="s">
        <v>772</v>
      </c>
      <c r="E2290">
        <v>47</v>
      </c>
    </row>
    <row r="2291" spans="1:5" ht="13.5" customHeight="1">
      <c r="A2291">
        <v>184.1</v>
      </c>
      <c r="B2291" t="str">
        <f t="shared" si="35"/>
        <v>184.1---48</v>
      </c>
      <c r="C2291" t="s">
        <v>5917</v>
      </c>
      <c r="D2291" t="s">
        <v>789</v>
      </c>
      <c r="E2291">
        <v>48</v>
      </c>
    </row>
    <row r="2292" spans="1:5" ht="13.5" customHeight="1">
      <c r="A2292">
        <v>184.1</v>
      </c>
      <c r="B2292" t="str">
        <f t="shared" si="35"/>
        <v>184.1---49</v>
      </c>
      <c r="C2292" t="s">
        <v>5918</v>
      </c>
      <c r="D2292" t="s">
        <v>770</v>
      </c>
      <c r="E2292">
        <v>49</v>
      </c>
    </row>
    <row r="2293" spans="1:5" ht="13.5" customHeight="1">
      <c r="A2293">
        <v>184.1</v>
      </c>
      <c r="B2293" t="str">
        <f t="shared" si="35"/>
        <v>184.1---50</v>
      </c>
      <c r="C2293" t="s">
        <v>5931</v>
      </c>
      <c r="D2293" t="s">
        <v>1044</v>
      </c>
      <c r="E2293">
        <v>50</v>
      </c>
    </row>
    <row r="2294" spans="1:5" ht="13.5" customHeight="1">
      <c r="A2294">
        <v>184.1</v>
      </c>
      <c r="B2294" t="str">
        <f t="shared" si="35"/>
        <v>184.1---51</v>
      </c>
      <c r="C2294" t="s">
        <v>5963</v>
      </c>
      <c r="D2294" t="s">
        <v>937</v>
      </c>
      <c r="E2294">
        <v>51</v>
      </c>
    </row>
    <row r="2295" spans="1:5" ht="13.5" customHeight="1">
      <c r="A2295">
        <v>184.1</v>
      </c>
      <c r="B2295" t="str">
        <f t="shared" si="35"/>
        <v>184.1---52</v>
      </c>
      <c r="C2295" t="s">
        <v>5972</v>
      </c>
      <c r="D2295" t="s">
        <v>979</v>
      </c>
      <c r="E2295">
        <v>52</v>
      </c>
    </row>
    <row r="2296" spans="1:5" ht="13.5" customHeight="1">
      <c r="A2296">
        <v>184.1</v>
      </c>
      <c r="B2296" t="str">
        <f t="shared" si="35"/>
        <v>184.1---53</v>
      </c>
      <c r="C2296" t="s">
        <v>5994</v>
      </c>
      <c r="D2296" t="s">
        <v>984</v>
      </c>
      <c r="E2296">
        <v>53</v>
      </c>
    </row>
    <row r="2297" spans="1:5" ht="13.5" customHeight="1">
      <c r="A2297">
        <v>184.1</v>
      </c>
      <c r="B2297" t="str">
        <f t="shared" si="35"/>
        <v>184.1---54</v>
      </c>
      <c r="C2297" t="s">
        <v>5985</v>
      </c>
      <c r="D2297" t="s">
        <v>1159</v>
      </c>
      <c r="E2297">
        <v>54</v>
      </c>
    </row>
    <row r="2298" spans="1:5" ht="13.5" customHeight="1">
      <c r="A2298">
        <v>184.1</v>
      </c>
      <c r="B2298" t="str">
        <f t="shared" si="35"/>
        <v>184.1---55</v>
      </c>
      <c r="C2298" t="s">
        <v>5956</v>
      </c>
      <c r="D2298" t="s">
        <v>917</v>
      </c>
      <c r="E2298">
        <v>55</v>
      </c>
    </row>
    <row r="2299" spans="1:5" ht="13.5" customHeight="1">
      <c r="A2299">
        <v>184.1</v>
      </c>
      <c r="B2299" t="str">
        <f t="shared" si="35"/>
        <v>184.1---56</v>
      </c>
      <c r="C2299" t="s">
        <v>5919</v>
      </c>
      <c r="D2299" t="s">
        <v>725</v>
      </c>
      <c r="E2299">
        <v>56</v>
      </c>
    </row>
    <row r="2300" spans="1:5" ht="13.5" customHeight="1">
      <c r="A2300">
        <v>184.1</v>
      </c>
      <c r="B2300" t="str">
        <f t="shared" si="35"/>
        <v>184.1---57</v>
      </c>
      <c r="C2300" t="s">
        <v>5997</v>
      </c>
      <c r="D2300" t="s">
        <v>1187</v>
      </c>
      <c r="E2300">
        <v>57</v>
      </c>
    </row>
    <row r="2301" spans="1:5" ht="13.5" customHeight="1">
      <c r="A2301">
        <v>184.1</v>
      </c>
      <c r="B2301" t="str">
        <f t="shared" si="35"/>
        <v>184.1---58</v>
      </c>
      <c r="C2301" t="s">
        <v>5973</v>
      </c>
      <c r="D2301" t="s">
        <v>1158</v>
      </c>
      <c r="E2301">
        <v>58</v>
      </c>
    </row>
    <row r="2302" spans="1:5" ht="13.5" customHeight="1">
      <c r="A2302">
        <v>184.1</v>
      </c>
      <c r="B2302" t="str">
        <f t="shared" si="35"/>
        <v>184.1---59</v>
      </c>
      <c r="C2302" t="s">
        <v>5995</v>
      </c>
      <c r="D2302" t="s">
        <v>1038</v>
      </c>
      <c r="E2302">
        <v>59</v>
      </c>
    </row>
    <row r="2303" spans="1:5" ht="13.5" customHeight="1">
      <c r="A2303">
        <v>184.1</v>
      </c>
      <c r="B2303" t="str">
        <f t="shared" si="35"/>
        <v>184.1---60</v>
      </c>
      <c r="C2303" t="s">
        <v>5989</v>
      </c>
      <c r="D2303" t="s">
        <v>1185</v>
      </c>
      <c r="E2303">
        <v>60</v>
      </c>
    </row>
    <row r="2304" spans="1:5" ht="13.5" customHeight="1">
      <c r="A2304">
        <v>184.1</v>
      </c>
      <c r="B2304" t="str">
        <f t="shared" si="35"/>
        <v>184.1---61</v>
      </c>
      <c r="C2304" t="s">
        <v>5924</v>
      </c>
      <c r="D2304" t="s">
        <v>726</v>
      </c>
      <c r="E2304">
        <v>61</v>
      </c>
    </row>
    <row r="2305" spans="1:5" ht="13.5" customHeight="1">
      <c r="A2305">
        <v>184.1</v>
      </c>
      <c r="B2305" t="str">
        <f t="shared" si="35"/>
        <v>184.1---62</v>
      </c>
      <c r="C2305" t="s">
        <v>5976</v>
      </c>
      <c r="D2305" t="s">
        <v>1162</v>
      </c>
      <c r="E2305">
        <v>62</v>
      </c>
    </row>
    <row r="2306" spans="1:5" ht="13.5" customHeight="1">
      <c r="A2306">
        <v>184.1</v>
      </c>
      <c r="B2306" t="str">
        <f t="shared" si="35"/>
        <v>184.1---63</v>
      </c>
      <c r="C2306" t="s">
        <v>5996</v>
      </c>
      <c r="D2306" t="s">
        <v>1356</v>
      </c>
      <c r="E2306">
        <v>63</v>
      </c>
    </row>
    <row r="2307" spans="1:5" ht="13.5" customHeight="1">
      <c r="A2307">
        <v>70</v>
      </c>
      <c r="B2307" t="str">
        <f t="shared" ref="B2307:B2370" si="36">A2307&amp;"---"&amp;E2307</f>
        <v>70---1</v>
      </c>
      <c r="C2307" t="s">
        <v>4216</v>
      </c>
      <c r="D2307" t="s">
        <v>806</v>
      </c>
      <c r="E2307">
        <v>1</v>
      </c>
    </row>
    <row r="2308" spans="1:5" ht="13.5" customHeight="1">
      <c r="A2308">
        <v>70</v>
      </c>
      <c r="B2308" t="str">
        <f t="shared" si="36"/>
        <v>70---2</v>
      </c>
      <c r="C2308" t="s">
        <v>4216</v>
      </c>
      <c r="D2308" t="s">
        <v>1021</v>
      </c>
      <c r="E2308">
        <v>2</v>
      </c>
    </row>
    <row r="2309" spans="1:5" ht="13.5" customHeight="1">
      <c r="A2309">
        <v>70</v>
      </c>
      <c r="B2309" t="str">
        <f t="shared" si="36"/>
        <v>70---3</v>
      </c>
      <c r="C2309" t="s">
        <v>4252</v>
      </c>
      <c r="D2309" t="s">
        <v>1149</v>
      </c>
      <c r="E2309">
        <v>3</v>
      </c>
    </row>
    <row r="2310" spans="1:5" ht="13.5" customHeight="1">
      <c r="A2310">
        <v>70</v>
      </c>
      <c r="B2310" t="str">
        <f t="shared" si="36"/>
        <v>70---4</v>
      </c>
      <c r="C2310" t="s">
        <v>4269</v>
      </c>
      <c r="D2310" t="s">
        <v>842</v>
      </c>
      <c r="E2310">
        <v>4</v>
      </c>
    </row>
    <row r="2311" spans="1:5" ht="13.5" customHeight="1">
      <c r="A2311">
        <v>70</v>
      </c>
      <c r="B2311" t="str">
        <f t="shared" si="36"/>
        <v>70---5</v>
      </c>
      <c r="C2311" t="s">
        <v>4271</v>
      </c>
      <c r="D2311" t="s">
        <v>997</v>
      </c>
      <c r="E2311">
        <v>5</v>
      </c>
    </row>
    <row r="2312" spans="1:5" ht="13.5" customHeight="1">
      <c r="A2312">
        <v>70</v>
      </c>
      <c r="B2312" t="str">
        <f t="shared" si="36"/>
        <v>70---6</v>
      </c>
      <c r="C2312" t="s">
        <v>4239</v>
      </c>
      <c r="D2312" t="s">
        <v>1105</v>
      </c>
      <c r="E2312">
        <v>6</v>
      </c>
    </row>
    <row r="2313" spans="1:5" ht="13.5" customHeight="1">
      <c r="A2313">
        <v>70</v>
      </c>
      <c r="B2313" t="str">
        <f t="shared" si="36"/>
        <v>70---7</v>
      </c>
      <c r="C2313" t="s">
        <v>4228</v>
      </c>
      <c r="D2313" t="s">
        <v>961</v>
      </c>
      <c r="E2313">
        <v>7</v>
      </c>
    </row>
    <row r="2314" spans="1:5" ht="13.5" customHeight="1">
      <c r="A2314">
        <v>70</v>
      </c>
      <c r="B2314" t="str">
        <f t="shared" si="36"/>
        <v>70---8</v>
      </c>
      <c r="C2314" t="s">
        <v>4268</v>
      </c>
      <c r="D2314" t="s">
        <v>810</v>
      </c>
      <c r="E2314">
        <v>8</v>
      </c>
    </row>
    <row r="2315" spans="1:5" ht="13.5" customHeight="1">
      <c r="A2315">
        <v>70</v>
      </c>
      <c r="B2315" t="str">
        <f t="shared" si="36"/>
        <v>70---9</v>
      </c>
      <c r="C2315" t="s">
        <v>4230</v>
      </c>
      <c r="D2315" t="s">
        <v>1206</v>
      </c>
      <c r="E2315">
        <v>9</v>
      </c>
    </row>
    <row r="2316" spans="1:5" ht="13.5" customHeight="1">
      <c r="A2316">
        <v>70</v>
      </c>
      <c r="B2316" t="str">
        <f t="shared" si="36"/>
        <v>70---10</v>
      </c>
      <c r="C2316" t="s">
        <v>4244</v>
      </c>
      <c r="D2316" t="s">
        <v>846</v>
      </c>
      <c r="E2316">
        <v>10</v>
      </c>
    </row>
    <row r="2317" spans="1:5" ht="13.5" customHeight="1">
      <c r="A2317">
        <v>70</v>
      </c>
      <c r="B2317" t="str">
        <f t="shared" si="36"/>
        <v>70---11</v>
      </c>
      <c r="C2317" t="s">
        <v>4231</v>
      </c>
      <c r="D2317" t="s">
        <v>718</v>
      </c>
      <c r="E2317">
        <v>11</v>
      </c>
    </row>
    <row r="2318" spans="1:5" ht="13.5" customHeight="1">
      <c r="A2318">
        <v>70</v>
      </c>
      <c r="B2318" t="str">
        <f t="shared" si="36"/>
        <v>70---12</v>
      </c>
      <c r="C2318" t="s">
        <v>4254</v>
      </c>
      <c r="D2318" t="s">
        <v>813</v>
      </c>
      <c r="E2318">
        <v>12</v>
      </c>
    </row>
    <row r="2319" spans="1:5" ht="13.5" customHeight="1">
      <c r="A2319">
        <v>70</v>
      </c>
      <c r="B2319" t="str">
        <f t="shared" si="36"/>
        <v>70---13</v>
      </c>
      <c r="C2319" t="s">
        <v>4233</v>
      </c>
      <c r="D2319" t="s">
        <v>794</v>
      </c>
      <c r="E2319">
        <v>13</v>
      </c>
    </row>
    <row r="2320" spans="1:5" ht="13.5" customHeight="1">
      <c r="A2320">
        <v>70</v>
      </c>
      <c r="B2320" t="str">
        <f t="shared" si="36"/>
        <v>70---14</v>
      </c>
      <c r="C2320" t="s">
        <v>4272</v>
      </c>
      <c r="D2320" t="s">
        <v>1162</v>
      </c>
      <c r="E2320">
        <v>14</v>
      </c>
    </row>
    <row r="2321" spans="1:5" ht="13.5" customHeight="1">
      <c r="A2321">
        <v>70</v>
      </c>
      <c r="B2321" t="str">
        <f t="shared" si="36"/>
        <v>70---15</v>
      </c>
      <c r="C2321" t="s">
        <v>4265</v>
      </c>
      <c r="D2321" t="s">
        <v>999</v>
      </c>
      <c r="E2321">
        <v>15</v>
      </c>
    </row>
    <row r="2322" spans="1:5" ht="13.5" customHeight="1">
      <c r="A2322">
        <v>70</v>
      </c>
      <c r="B2322" t="str">
        <f t="shared" si="36"/>
        <v>70---16</v>
      </c>
      <c r="C2322" t="s">
        <v>4248</v>
      </c>
      <c r="D2322" t="s">
        <v>849</v>
      </c>
      <c r="E2322">
        <v>16</v>
      </c>
    </row>
    <row r="2323" spans="1:5" ht="13.5" customHeight="1">
      <c r="A2323">
        <v>70</v>
      </c>
      <c r="B2323" t="str">
        <f t="shared" si="36"/>
        <v>70---17</v>
      </c>
      <c r="C2323" t="s">
        <v>5911</v>
      </c>
      <c r="D2323" t="s">
        <v>1117</v>
      </c>
      <c r="E2323">
        <v>17</v>
      </c>
    </row>
    <row r="2324" spans="1:5" ht="13.5" customHeight="1">
      <c r="A2324">
        <v>70</v>
      </c>
      <c r="B2324" t="str">
        <f t="shared" si="36"/>
        <v>70---18</v>
      </c>
      <c r="C2324" t="s">
        <v>5911</v>
      </c>
      <c r="D2324" t="s">
        <v>722</v>
      </c>
      <c r="E2324">
        <v>18</v>
      </c>
    </row>
    <row r="2325" spans="1:5" ht="13.5" customHeight="1">
      <c r="A2325">
        <v>70</v>
      </c>
      <c r="B2325" t="str">
        <f t="shared" si="36"/>
        <v>70---19</v>
      </c>
      <c r="C2325" t="s">
        <v>5911</v>
      </c>
      <c r="D2325" t="s">
        <v>1175</v>
      </c>
      <c r="E2325">
        <v>19</v>
      </c>
    </row>
    <row r="2326" spans="1:5" ht="13.5" customHeight="1">
      <c r="A2326">
        <v>70</v>
      </c>
      <c r="B2326" t="str">
        <f t="shared" si="36"/>
        <v>70---20</v>
      </c>
      <c r="C2326" t="s">
        <v>5911</v>
      </c>
      <c r="D2326" t="s">
        <v>1138</v>
      </c>
      <c r="E2326">
        <v>20</v>
      </c>
    </row>
    <row r="2327" spans="1:5" ht="13.5" customHeight="1">
      <c r="A2327">
        <v>70</v>
      </c>
      <c r="B2327" t="str">
        <f t="shared" si="36"/>
        <v>70---21</v>
      </c>
      <c r="C2327" t="s">
        <v>5911</v>
      </c>
      <c r="D2327" t="s">
        <v>1104</v>
      </c>
      <c r="E2327">
        <v>21</v>
      </c>
    </row>
    <row r="2328" spans="1:5" ht="13.5" customHeight="1">
      <c r="A2328">
        <v>70</v>
      </c>
      <c r="B2328" t="str">
        <f t="shared" si="36"/>
        <v>70---22</v>
      </c>
      <c r="C2328" t="s">
        <v>885</v>
      </c>
      <c r="D2328" t="s">
        <v>814</v>
      </c>
      <c r="E2328">
        <v>22</v>
      </c>
    </row>
    <row r="2329" spans="1:5" ht="13.5" customHeight="1">
      <c r="A2329">
        <v>70</v>
      </c>
      <c r="B2329" t="str">
        <f t="shared" si="36"/>
        <v>70---23</v>
      </c>
      <c r="C2329" t="s">
        <v>797</v>
      </c>
      <c r="D2329" t="s">
        <v>1081</v>
      </c>
      <c r="E2329">
        <v>23</v>
      </c>
    </row>
    <row r="2330" spans="1:5" ht="13.5" customHeight="1">
      <c r="A2330">
        <v>70</v>
      </c>
      <c r="B2330" t="str">
        <f t="shared" si="36"/>
        <v>70---24</v>
      </c>
      <c r="C2330" t="s">
        <v>858</v>
      </c>
      <c r="D2330" t="s">
        <v>740</v>
      </c>
      <c r="E2330">
        <v>24</v>
      </c>
    </row>
    <row r="2331" spans="1:5" ht="13.5" customHeight="1">
      <c r="A2331">
        <v>70</v>
      </c>
      <c r="B2331" t="str">
        <f t="shared" si="36"/>
        <v>70---25</v>
      </c>
      <c r="C2331" t="s">
        <v>743</v>
      </c>
      <c r="D2331" t="s">
        <v>754</v>
      </c>
      <c r="E2331">
        <v>25</v>
      </c>
    </row>
    <row r="2332" spans="1:5" ht="13.5" customHeight="1">
      <c r="A2332">
        <v>70</v>
      </c>
      <c r="B2332" t="str">
        <f t="shared" si="36"/>
        <v>70---26</v>
      </c>
      <c r="C2332" t="s">
        <v>915</v>
      </c>
      <c r="D2332" t="s">
        <v>939</v>
      </c>
      <c r="E2332">
        <v>26</v>
      </c>
    </row>
    <row r="2333" spans="1:5" ht="13.5" customHeight="1">
      <c r="A2333">
        <v>70</v>
      </c>
      <c r="B2333" t="str">
        <f t="shared" si="36"/>
        <v>70---27</v>
      </c>
      <c r="C2333" t="s">
        <v>987</v>
      </c>
      <c r="D2333" t="s">
        <v>1263</v>
      </c>
      <c r="E2333">
        <v>27</v>
      </c>
    </row>
    <row r="2334" spans="1:5" ht="13.5" customHeight="1">
      <c r="A2334">
        <v>70</v>
      </c>
      <c r="B2334" t="str">
        <f t="shared" si="36"/>
        <v>70---28</v>
      </c>
      <c r="C2334" t="s">
        <v>989</v>
      </c>
      <c r="D2334" t="s">
        <v>738</v>
      </c>
      <c r="E2334">
        <v>28</v>
      </c>
    </row>
    <row r="2335" spans="1:5" ht="13.5" customHeight="1">
      <c r="A2335">
        <v>70</v>
      </c>
      <c r="B2335" t="str">
        <f t="shared" si="36"/>
        <v>70---29</v>
      </c>
      <c r="C2335" t="s">
        <v>819</v>
      </c>
      <c r="D2335" t="s">
        <v>756</v>
      </c>
      <c r="E2335">
        <v>29</v>
      </c>
    </row>
    <row r="2336" spans="1:5" ht="13.5" customHeight="1">
      <c r="A2336">
        <v>70</v>
      </c>
      <c r="B2336" t="str">
        <f t="shared" si="36"/>
        <v>70---30</v>
      </c>
      <c r="C2336" t="s">
        <v>1019</v>
      </c>
      <c r="D2336" t="s">
        <v>734</v>
      </c>
      <c r="E2336">
        <v>30</v>
      </c>
    </row>
    <row r="2337" spans="1:5" ht="13.5" customHeight="1">
      <c r="A2337">
        <v>70</v>
      </c>
      <c r="B2337" t="str">
        <f t="shared" si="36"/>
        <v>70---31</v>
      </c>
      <c r="C2337" t="s">
        <v>822</v>
      </c>
      <c r="D2337" t="s">
        <v>833</v>
      </c>
      <c r="E2337">
        <v>31</v>
      </c>
    </row>
    <row r="2338" spans="1:5" ht="13.5" customHeight="1">
      <c r="A2338">
        <v>70</v>
      </c>
      <c r="B2338" t="str">
        <f t="shared" si="36"/>
        <v>70---32</v>
      </c>
      <c r="C2338" t="s">
        <v>824</v>
      </c>
      <c r="D2338" t="s">
        <v>752</v>
      </c>
      <c r="E2338">
        <v>32</v>
      </c>
    </row>
    <row r="2339" spans="1:5" ht="13.5" customHeight="1">
      <c r="A2339">
        <v>70</v>
      </c>
      <c r="B2339" t="str">
        <f t="shared" si="36"/>
        <v>70---33</v>
      </c>
      <c r="C2339" t="s">
        <v>826</v>
      </c>
      <c r="D2339" t="s">
        <v>1079</v>
      </c>
      <c r="E2339">
        <v>33</v>
      </c>
    </row>
    <row r="2340" spans="1:5" ht="13.5" customHeight="1">
      <c r="A2340">
        <v>70</v>
      </c>
      <c r="B2340" t="str">
        <f t="shared" si="36"/>
        <v>70---34</v>
      </c>
      <c r="C2340" t="s">
        <v>1005</v>
      </c>
      <c r="D2340" t="s">
        <v>1105</v>
      </c>
      <c r="E2340">
        <v>34</v>
      </c>
    </row>
    <row r="2341" spans="1:5" ht="13.5" customHeight="1">
      <c r="A2341">
        <v>70</v>
      </c>
      <c r="B2341" t="str">
        <f t="shared" si="36"/>
        <v>70---35</v>
      </c>
      <c r="C2341" t="s">
        <v>801</v>
      </c>
      <c r="D2341" t="s">
        <v>810</v>
      </c>
      <c r="E2341">
        <v>35</v>
      </c>
    </row>
    <row r="2342" spans="1:5" ht="13.5" customHeight="1">
      <c r="A2342">
        <v>70</v>
      </c>
      <c r="B2342" t="str">
        <f t="shared" si="36"/>
        <v>70---36</v>
      </c>
      <c r="C2342" t="s">
        <v>868</v>
      </c>
      <c r="D2342" t="s">
        <v>758</v>
      </c>
      <c r="E2342">
        <v>36</v>
      </c>
    </row>
    <row r="2343" spans="1:5" ht="13.5" customHeight="1">
      <c r="A2343">
        <v>70</v>
      </c>
      <c r="B2343" t="str">
        <f t="shared" si="36"/>
        <v>70---37</v>
      </c>
      <c r="C2343" t="s">
        <v>1098</v>
      </c>
      <c r="D2343" t="s">
        <v>1206</v>
      </c>
      <c r="E2343">
        <v>37</v>
      </c>
    </row>
    <row r="2344" spans="1:5" ht="13.5" customHeight="1">
      <c r="A2344">
        <v>70</v>
      </c>
      <c r="B2344" t="str">
        <f t="shared" si="36"/>
        <v>70---38</v>
      </c>
      <c r="C2344" t="s">
        <v>948</v>
      </c>
      <c r="D2344" t="s">
        <v>1010</v>
      </c>
      <c r="E2344">
        <v>38</v>
      </c>
    </row>
    <row r="2345" spans="1:5" ht="13.5" customHeight="1">
      <c r="A2345">
        <v>70</v>
      </c>
      <c r="B2345" t="str">
        <f t="shared" si="36"/>
        <v>70---39</v>
      </c>
      <c r="C2345" t="s">
        <v>5913</v>
      </c>
      <c r="D2345" t="s">
        <v>1114</v>
      </c>
      <c r="E2345">
        <v>39</v>
      </c>
    </row>
    <row r="2346" spans="1:5" ht="13.5" customHeight="1">
      <c r="A2346">
        <v>70</v>
      </c>
      <c r="B2346" t="str">
        <f t="shared" si="36"/>
        <v>70---40</v>
      </c>
      <c r="C2346" t="s">
        <v>5929</v>
      </c>
      <c r="D2346" t="s">
        <v>813</v>
      </c>
      <c r="E2346">
        <v>40</v>
      </c>
    </row>
    <row r="2347" spans="1:5" ht="13.5" customHeight="1">
      <c r="A2347">
        <v>70</v>
      </c>
      <c r="B2347" t="str">
        <f t="shared" si="36"/>
        <v>70---41</v>
      </c>
      <c r="C2347" t="s">
        <v>5969</v>
      </c>
      <c r="D2347" t="s">
        <v>961</v>
      </c>
      <c r="E2347">
        <v>41</v>
      </c>
    </row>
    <row r="2348" spans="1:5" ht="13.5" customHeight="1">
      <c r="A2348">
        <v>70</v>
      </c>
      <c r="B2348" t="str">
        <f t="shared" si="36"/>
        <v>70---42</v>
      </c>
      <c r="C2348" t="s">
        <v>5930</v>
      </c>
      <c r="D2348" t="s">
        <v>821</v>
      </c>
      <c r="E2348">
        <v>42</v>
      </c>
    </row>
    <row r="2349" spans="1:5" ht="13.5" customHeight="1">
      <c r="A2349">
        <v>70</v>
      </c>
      <c r="B2349" t="str">
        <f t="shared" si="36"/>
        <v>70---43</v>
      </c>
      <c r="C2349" t="s">
        <v>5915</v>
      </c>
      <c r="D2349" t="s">
        <v>772</v>
      </c>
      <c r="E2349">
        <v>43</v>
      </c>
    </row>
    <row r="2350" spans="1:5" ht="13.5" customHeight="1">
      <c r="A2350">
        <v>70</v>
      </c>
      <c r="B2350" t="str">
        <f t="shared" si="36"/>
        <v>70---44</v>
      </c>
      <c r="C2350" t="s">
        <v>5970</v>
      </c>
      <c r="D2350" t="s">
        <v>999</v>
      </c>
      <c r="E2350">
        <v>44</v>
      </c>
    </row>
    <row r="2351" spans="1:5" ht="13.5" customHeight="1">
      <c r="A2351">
        <v>70</v>
      </c>
      <c r="B2351" t="str">
        <f t="shared" si="36"/>
        <v>70---45</v>
      </c>
      <c r="C2351" t="s">
        <v>5926</v>
      </c>
      <c r="D2351" t="s">
        <v>843</v>
      </c>
      <c r="E2351">
        <v>45</v>
      </c>
    </row>
    <row r="2352" spans="1:5" ht="13.5" customHeight="1">
      <c r="A2352">
        <v>70</v>
      </c>
      <c r="B2352" t="str">
        <f t="shared" si="36"/>
        <v>70---46</v>
      </c>
      <c r="C2352" t="s">
        <v>5917</v>
      </c>
      <c r="D2352" t="s">
        <v>789</v>
      </c>
      <c r="E2352">
        <v>46</v>
      </c>
    </row>
    <row r="2353" spans="1:5" ht="13.5" customHeight="1">
      <c r="A2353">
        <v>70</v>
      </c>
      <c r="B2353" t="str">
        <f t="shared" si="36"/>
        <v>70---47</v>
      </c>
      <c r="C2353" t="s">
        <v>5918</v>
      </c>
      <c r="D2353" t="s">
        <v>770</v>
      </c>
      <c r="E2353">
        <v>47</v>
      </c>
    </row>
    <row r="2354" spans="1:5" ht="13.5" customHeight="1">
      <c r="A2354">
        <v>70</v>
      </c>
      <c r="B2354" t="str">
        <f t="shared" si="36"/>
        <v>70---48</v>
      </c>
      <c r="C2354" t="s">
        <v>5931</v>
      </c>
      <c r="D2354" t="s">
        <v>1044</v>
      </c>
      <c r="E2354">
        <v>48</v>
      </c>
    </row>
    <row r="2355" spans="1:5" ht="13.5" customHeight="1">
      <c r="A2355">
        <v>70</v>
      </c>
      <c r="B2355" t="str">
        <f t="shared" si="36"/>
        <v>70---49</v>
      </c>
      <c r="C2355" t="s">
        <v>5932</v>
      </c>
      <c r="D2355" t="s">
        <v>846</v>
      </c>
      <c r="E2355">
        <v>49</v>
      </c>
    </row>
    <row r="2356" spans="1:5" ht="13.5" customHeight="1">
      <c r="A2356">
        <v>70</v>
      </c>
      <c r="B2356" t="str">
        <f t="shared" si="36"/>
        <v>70---50</v>
      </c>
      <c r="C2356" t="s">
        <v>5933</v>
      </c>
      <c r="D2356" t="s">
        <v>855</v>
      </c>
      <c r="E2356">
        <v>50</v>
      </c>
    </row>
    <row r="2357" spans="1:5" ht="13.5" customHeight="1">
      <c r="A2357">
        <v>70</v>
      </c>
      <c r="B2357" t="str">
        <f t="shared" si="36"/>
        <v>70---51</v>
      </c>
      <c r="C2357" t="s">
        <v>5934</v>
      </c>
      <c r="D2357" t="s">
        <v>829</v>
      </c>
      <c r="E2357">
        <v>51</v>
      </c>
    </row>
    <row r="2358" spans="1:5" ht="13.5" customHeight="1">
      <c r="A2358">
        <v>70</v>
      </c>
      <c r="B2358" t="str">
        <f t="shared" si="36"/>
        <v>70---52</v>
      </c>
      <c r="C2358" t="s">
        <v>5998</v>
      </c>
      <c r="D2358" t="s">
        <v>1201</v>
      </c>
      <c r="E2358">
        <v>52</v>
      </c>
    </row>
    <row r="2359" spans="1:5" ht="13.5" customHeight="1">
      <c r="A2359">
        <v>70</v>
      </c>
      <c r="B2359" t="str">
        <f t="shared" si="36"/>
        <v>70---53</v>
      </c>
      <c r="C2359" t="s">
        <v>5937</v>
      </c>
      <c r="D2359" t="s">
        <v>849</v>
      </c>
      <c r="E2359">
        <v>53</v>
      </c>
    </row>
    <row r="2360" spans="1:5" ht="13.5" customHeight="1">
      <c r="A2360">
        <v>70</v>
      </c>
      <c r="B2360" t="str">
        <f t="shared" si="36"/>
        <v>70---54</v>
      </c>
      <c r="C2360" t="s">
        <v>5975</v>
      </c>
      <c r="D2360" t="s">
        <v>994</v>
      </c>
      <c r="E2360">
        <v>54</v>
      </c>
    </row>
    <row r="2361" spans="1:5" ht="13.5" customHeight="1">
      <c r="A2361">
        <v>70</v>
      </c>
      <c r="B2361" t="str">
        <f t="shared" si="36"/>
        <v>70---55</v>
      </c>
      <c r="C2361" t="s">
        <v>5976</v>
      </c>
      <c r="D2361" t="s">
        <v>1162</v>
      </c>
      <c r="E2361">
        <v>55</v>
      </c>
    </row>
    <row r="2362" spans="1:5" ht="13.5" customHeight="1">
      <c r="A2362">
        <v>70</v>
      </c>
      <c r="B2362" t="str">
        <f t="shared" si="36"/>
        <v>70---56</v>
      </c>
      <c r="C2362" t="s">
        <v>5999</v>
      </c>
      <c r="D2362" t="s">
        <v>1371</v>
      </c>
      <c r="E2362">
        <v>56</v>
      </c>
    </row>
    <row r="2363" spans="1:5" ht="13.5" customHeight="1">
      <c r="A2363">
        <v>71</v>
      </c>
      <c r="B2363" t="str">
        <f t="shared" si="36"/>
        <v>71---1</v>
      </c>
      <c r="C2363" t="s">
        <v>4234</v>
      </c>
      <c r="D2363" t="s">
        <v>1208</v>
      </c>
      <c r="E2363">
        <v>1</v>
      </c>
    </row>
    <row r="2364" spans="1:5" ht="13.5" customHeight="1">
      <c r="A2364">
        <v>71</v>
      </c>
      <c r="B2364" t="str">
        <f t="shared" si="36"/>
        <v>71---2</v>
      </c>
      <c r="C2364" t="s">
        <v>4216</v>
      </c>
      <c r="D2364" t="s">
        <v>1208</v>
      </c>
      <c r="E2364">
        <v>2</v>
      </c>
    </row>
    <row r="2365" spans="1:5" ht="13.5" customHeight="1">
      <c r="A2365">
        <v>71</v>
      </c>
      <c r="B2365" t="str">
        <f t="shared" si="36"/>
        <v>71---3</v>
      </c>
      <c r="C2365" t="s">
        <v>4216</v>
      </c>
      <c r="D2365" t="s">
        <v>1207</v>
      </c>
      <c r="E2365">
        <v>3</v>
      </c>
    </row>
    <row r="2366" spans="1:5" ht="13.5" customHeight="1">
      <c r="A2366">
        <v>71</v>
      </c>
      <c r="B2366" t="str">
        <f t="shared" si="36"/>
        <v>71---4</v>
      </c>
      <c r="C2366" t="s">
        <v>4216</v>
      </c>
      <c r="D2366" t="s">
        <v>997</v>
      </c>
      <c r="E2366">
        <v>4</v>
      </c>
    </row>
    <row r="2367" spans="1:5" ht="13.5" customHeight="1">
      <c r="A2367">
        <v>71</v>
      </c>
      <c r="B2367" t="str">
        <f t="shared" si="36"/>
        <v>71---5</v>
      </c>
      <c r="C2367" t="s">
        <v>4216</v>
      </c>
      <c r="D2367" t="s">
        <v>1105</v>
      </c>
      <c r="E2367">
        <v>5</v>
      </c>
    </row>
    <row r="2368" spans="1:5" ht="13.5" customHeight="1">
      <c r="A2368">
        <v>71</v>
      </c>
      <c r="B2368" t="str">
        <f t="shared" si="36"/>
        <v>71---6</v>
      </c>
      <c r="C2368" t="s">
        <v>4216</v>
      </c>
      <c r="D2368" t="s">
        <v>961</v>
      </c>
      <c r="E2368">
        <v>6</v>
      </c>
    </row>
    <row r="2369" spans="1:5" ht="13.5" customHeight="1">
      <c r="A2369">
        <v>71</v>
      </c>
      <c r="B2369" t="str">
        <f t="shared" si="36"/>
        <v>71---7</v>
      </c>
      <c r="C2369" t="s">
        <v>4216</v>
      </c>
      <c r="D2369" t="s">
        <v>810</v>
      </c>
      <c r="E2369">
        <v>7</v>
      </c>
    </row>
    <row r="2370" spans="1:5" ht="13.5" customHeight="1">
      <c r="A2370">
        <v>71</v>
      </c>
      <c r="B2370" t="str">
        <f t="shared" si="36"/>
        <v>71---8</v>
      </c>
      <c r="C2370" t="s">
        <v>4216</v>
      </c>
      <c r="D2370" t="s">
        <v>1206</v>
      </c>
      <c r="E2370">
        <v>8</v>
      </c>
    </row>
    <row r="2371" spans="1:5" ht="13.5" customHeight="1">
      <c r="A2371">
        <v>71</v>
      </c>
      <c r="B2371" t="str">
        <f t="shared" ref="B2371:B2434" si="37">A2371&amp;"---"&amp;E2371</f>
        <v>71---9</v>
      </c>
      <c r="C2371" t="s">
        <v>4216</v>
      </c>
      <c r="D2371" t="s">
        <v>846</v>
      </c>
      <c r="E2371">
        <v>9</v>
      </c>
    </row>
    <row r="2372" spans="1:5" ht="13.5" customHeight="1">
      <c r="A2372">
        <v>71</v>
      </c>
      <c r="B2372" t="str">
        <f t="shared" si="37"/>
        <v>71---10</v>
      </c>
      <c r="C2372" t="s">
        <v>4216</v>
      </c>
      <c r="D2372" t="s">
        <v>718</v>
      </c>
      <c r="E2372">
        <v>10</v>
      </c>
    </row>
    <row r="2373" spans="1:5" ht="13.5" customHeight="1">
      <c r="A2373">
        <v>71</v>
      </c>
      <c r="B2373" t="str">
        <f t="shared" si="37"/>
        <v>71---11</v>
      </c>
      <c r="C2373" t="s">
        <v>4216</v>
      </c>
      <c r="D2373" t="s">
        <v>813</v>
      </c>
      <c r="E2373">
        <v>11</v>
      </c>
    </row>
    <row r="2374" spans="1:5" ht="13.5" customHeight="1">
      <c r="A2374">
        <v>71</v>
      </c>
      <c r="B2374" t="str">
        <f t="shared" si="37"/>
        <v>71---12</v>
      </c>
      <c r="C2374" t="s">
        <v>4216</v>
      </c>
      <c r="D2374" t="s">
        <v>794</v>
      </c>
      <c r="E2374">
        <v>12</v>
      </c>
    </row>
    <row r="2375" spans="1:5" ht="13.5" customHeight="1">
      <c r="A2375">
        <v>71</v>
      </c>
      <c r="B2375" t="str">
        <f t="shared" si="37"/>
        <v>71---13</v>
      </c>
      <c r="C2375" t="s">
        <v>4216</v>
      </c>
      <c r="D2375" t="s">
        <v>1162</v>
      </c>
      <c r="E2375">
        <v>13</v>
      </c>
    </row>
    <row r="2376" spans="1:5" ht="13.5" customHeight="1">
      <c r="A2376">
        <v>71</v>
      </c>
      <c r="B2376" t="str">
        <f t="shared" si="37"/>
        <v>71---14</v>
      </c>
      <c r="C2376" t="s">
        <v>4216</v>
      </c>
      <c r="D2376" t="s">
        <v>999</v>
      </c>
      <c r="E2376">
        <v>14</v>
      </c>
    </row>
    <row r="2377" spans="1:5" ht="13.5" customHeight="1">
      <c r="A2377">
        <v>71</v>
      </c>
      <c r="B2377" t="str">
        <f t="shared" si="37"/>
        <v>71---15</v>
      </c>
      <c r="C2377" t="s">
        <v>4216</v>
      </c>
      <c r="D2377" t="s">
        <v>849</v>
      </c>
      <c r="E2377">
        <v>15</v>
      </c>
    </row>
    <row r="2378" spans="1:5" ht="13.5" customHeight="1">
      <c r="A2378">
        <v>71</v>
      </c>
      <c r="B2378" t="str">
        <f t="shared" si="37"/>
        <v>71---16</v>
      </c>
      <c r="C2378" t="s">
        <v>4216</v>
      </c>
      <c r="D2378" t="s">
        <v>806</v>
      </c>
      <c r="E2378">
        <v>16</v>
      </c>
    </row>
    <row r="2379" spans="1:5" ht="13.5" customHeight="1">
      <c r="A2379">
        <v>71</v>
      </c>
      <c r="B2379" t="str">
        <f t="shared" si="37"/>
        <v>71---17</v>
      </c>
      <c r="C2379" t="s">
        <v>4216</v>
      </c>
      <c r="D2379" t="s">
        <v>1021</v>
      </c>
      <c r="E2379">
        <v>17</v>
      </c>
    </row>
    <row r="2380" spans="1:5" ht="13.5" customHeight="1">
      <c r="A2380">
        <v>71</v>
      </c>
      <c r="B2380" t="str">
        <f t="shared" si="37"/>
        <v>71---18</v>
      </c>
      <c r="C2380" t="s">
        <v>4216</v>
      </c>
      <c r="D2380" t="s">
        <v>1149</v>
      </c>
      <c r="E2380">
        <v>18</v>
      </c>
    </row>
    <row r="2381" spans="1:5" ht="13.5" customHeight="1">
      <c r="A2381">
        <v>71</v>
      </c>
      <c r="B2381" t="str">
        <f t="shared" si="37"/>
        <v>71---19</v>
      </c>
      <c r="C2381" t="s">
        <v>4216</v>
      </c>
      <c r="D2381" t="s">
        <v>842</v>
      </c>
      <c r="E2381">
        <v>19</v>
      </c>
    </row>
    <row r="2382" spans="1:5" ht="13.5" customHeight="1">
      <c r="A2382">
        <v>71</v>
      </c>
      <c r="B2382" t="str">
        <f t="shared" si="37"/>
        <v>71---20</v>
      </c>
      <c r="C2382" t="s">
        <v>1017</v>
      </c>
      <c r="D2382" t="s">
        <v>796</v>
      </c>
      <c r="E2382">
        <v>20</v>
      </c>
    </row>
    <row r="2383" spans="1:5" ht="13.5" customHeight="1">
      <c r="A2383">
        <v>71</v>
      </c>
      <c r="B2383" t="str">
        <f t="shared" si="37"/>
        <v>71---21</v>
      </c>
      <c r="C2383" t="s">
        <v>731</v>
      </c>
      <c r="D2383" t="s">
        <v>800</v>
      </c>
      <c r="E2383">
        <v>21</v>
      </c>
    </row>
    <row r="2384" spans="1:5" ht="13.5" customHeight="1">
      <c r="A2384">
        <v>71</v>
      </c>
      <c r="B2384" t="str">
        <f t="shared" si="37"/>
        <v>71---22</v>
      </c>
      <c r="C2384" t="s">
        <v>735</v>
      </c>
      <c r="D2384" t="s">
        <v>744</v>
      </c>
      <c r="E2384">
        <v>22</v>
      </c>
    </row>
    <row r="2385" spans="1:5" ht="13.5" customHeight="1">
      <c r="A2385">
        <v>71</v>
      </c>
      <c r="B2385" t="str">
        <f t="shared" si="37"/>
        <v>71---23</v>
      </c>
      <c r="C2385" t="s">
        <v>885</v>
      </c>
      <c r="D2385" t="s">
        <v>814</v>
      </c>
      <c r="E2385">
        <v>23</v>
      </c>
    </row>
    <row r="2386" spans="1:5" ht="13.5" customHeight="1">
      <c r="A2386">
        <v>71</v>
      </c>
      <c r="B2386" t="str">
        <f t="shared" si="37"/>
        <v>71---24</v>
      </c>
      <c r="C2386" t="s">
        <v>797</v>
      </c>
      <c r="D2386" t="s">
        <v>1081</v>
      </c>
      <c r="E2386">
        <v>24</v>
      </c>
    </row>
    <row r="2387" spans="1:5" ht="13.5" customHeight="1">
      <c r="A2387">
        <v>71</v>
      </c>
      <c r="B2387" t="str">
        <f t="shared" si="37"/>
        <v>71---25</v>
      </c>
      <c r="C2387" t="s">
        <v>858</v>
      </c>
      <c r="D2387" t="s">
        <v>740</v>
      </c>
      <c r="E2387">
        <v>25</v>
      </c>
    </row>
    <row r="2388" spans="1:5" ht="13.5" customHeight="1">
      <c r="A2388">
        <v>71</v>
      </c>
      <c r="B2388" t="str">
        <f t="shared" si="37"/>
        <v>71---26</v>
      </c>
      <c r="C2388" t="s">
        <v>743</v>
      </c>
      <c r="D2388" t="s">
        <v>754</v>
      </c>
      <c r="E2388">
        <v>26</v>
      </c>
    </row>
    <row r="2389" spans="1:5" ht="13.5" customHeight="1">
      <c r="A2389">
        <v>71</v>
      </c>
      <c r="B2389" t="str">
        <f t="shared" si="37"/>
        <v>71---27</v>
      </c>
      <c r="C2389" t="s">
        <v>915</v>
      </c>
      <c r="D2389" t="s">
        <v>939</v>
      </c>
      <c r="E2389">
        <v>27</v>
      </c>
    </row>
    <row r="2390" spans="1:5" ht="13.5" customHeight="1">
      <c r="A2390">
        <v>71</v>
      </c>
      <c r="B2390" t="str">
        <f t="shared" si="37"/>
        <v>71---28</v>
      </c>
      <c r="C2390" t="s">
        <v>987</v>
      </c>
      <c r="D2390" t="s">
        <v>1263</v>
      </c>
      <c r="E2390">
        <v>28</v>
      </c>
    </row>
    <row r="2391" spans="1:5" ht="13.5" customHeight="1">
      <c r="A2391">
        <v>71</v>
      </c>
      <c r="B2391" t="str">
        <f t="shared" si="37"/>
        <v>71---29</v>
      </c>
      <c r="C2391" t="s">
        <v>989</v>
      </c>
      <c r="D2391" t="s">
        <v>738</v>
      </c>
      <c r="E2391">
        <v>29</v>
      </c>
    </row>
    <row r="2392" spans="1:5" ht="13.5" customHeight="1">
      <c r="A2392">
        <v>71</v>
      </c>
      <c r="B2392" t="str">
        <f t="shared" si="37"/>
        <v>71---30</v>
      </c>
      <c r="C2392" t="s">
        <v>799</v>
      </c>
      <c r="D2392" t="s">
        <v>809</v>
      </c>
      <c r="E2392">
        <v>30</v>
      </c>
    </row>
    <row r="2393" spans="1:5" ht="13.5" customHeight="1">
      <c r="A2393">
        <v>71</v>
      </c>
      <c r="B2393" t="str">
        <f t="shared" si="37"/>
        <v>71---31</v>
      </c>
      <c r="C2393" t="s">
        <v>819</v>
      </c>
      <c r="D2393" t="s">
        <v>756</v>
      </c>
      <c r="E2393">
        <v>31</v>
      </c>
    </row>
    <row r="2394" spans="1:5" ht="13.5" customHeight="1">
      <c r="A2394">
        <v>71</v>
      </c>
      <c r="B2394" t="str">
        <f t="shared" si="37"/>
        <v>71---32</v>
      </c>
      <c r="C2394" t="s">
        <v>1019</v>
      </c>
      <c r="D2394" t="s">
        <v>734</v>
      </c>
      <c r="E2394">
        <v>32</v>
      </c>
    </row>
    <row r="2395" spans="1:5" ht="13.5" customHeight="1">
      <c r="A2395">
        <v>71</v>
      </c>
      <c r="B2395" t="str">
        <f t="shared" si="37"/>
        <v>71---33</v>
      </c>
      <c r="C2395" t="s">
        <v>822</v>
      </c>
      <c r="D2395" t="s">
        <v>833</v>
      </c>
      <c r="E2395">
        <v>33</v>
      </c>
    </row>
    <row r="2396" spans="1:5" ht="13.5" customHeight="1">
      <c r="A2396">
        <v>71</v>
      </c>
      <c r="B2396" t="str">
        <f t="shared" si="37"/>
        <v>71---34</v>
      </c>
      <c r="C2396" t="s">
        <v>824</v>
      </c>
      <c r="D2396" t="s">
        <v>752</v>
      </c>
      <c r="E2396">
        <v>34</v>
      </c>
    </row>
    <row r="2397" spans="1:5" ht="13.5" customHeight="1">
      <c r="A2397">
        <v>71</v>
      </c>
      <c r="B2397" t="str">
        <f t="shared" si="37"/>
        <v>71---35</v>
      </c>
      <c r="C2397" t="s">
        <v>826</v>
      </c>
      <c r="D2397" t="s">
        <v>1079</v>
      </c>
      <c r="E2397">
        <v>35</v>
      </c>
    </row>
    <row r="2398" spans="1:5" ht="13.5" customHeight="1">
      <c r="A2398">
        <v>71</v>
      </c>
      <c r="B2398" t="str">
        <f t="shared" si="37"/>
        <v>71---36</v>
      </c>
      <c r="C2398" t="s">
        <v>1005</v>
      </c>
      <c r="D2398" t="s">
        <v>1105</v>
      </c>
      <c r="E2398">
        <v>36</v>
      </c>
    </row>
    <row r="2399" spans="1:5" ht="13.5" customHeight="1">
      <c r="A2399">
        <v>71</v>
      </c>
      <c r="B2399" t="str">
        <f t="shared" si="37"/>
        <v>71---37</v>
      </c>
      <c r="C2399" t="s">
        <v>967</v>
      </c>
      <c r="D2399" t="s">
        <v>1046</v>
      </c>
      <c r="E2399">
        <v>37</v>
      </c>
    </row>
    <row r="2400" spans="1:5" ht="13.5" customHeight="1">
      <c r="A2400">
        <v>71</v>
      </c>
      <c r="B2400" t="str">
        <f t="shared" si="37"/>
        <v>71---38</v>
      </c>
      <c r="C2400" t="s">
        <v>801</v>
      </c>
      <c r="D2400" t="s">
        <v>810</v>
      </c>
      <c r="E2400">
        <v>38</v>
      </c>
    </row>
    <row r="2401" spans="1:5" ht="13.5" customHeight="1">
      <c r="A2401">
        <v>71</v>
      </c>
      <c r="B2401" t="str">
        <f t="shared" si="37"/>
        <v>71---39</v>
      </c>
      <c r="C2401" t="s">
        <v>868</v>
      </c>
      <c r="D2401" t="s">
        <v>758</v>
      </c>
      <c r="E2401">
        <v>39</v>
      </c>
    </row>
    <row r="2402" spans="1:5" ht="13.5" customHeight="1">
      <c r="A2402">
        <v>71</v>
      </c>
      <c r="B2402" t="str">
        <f t="shared" si="37"/>
        <v>71---40</v>
      </c>
      <c r="C2402" t="s">
        <v>1098</v>
      </c>
      <c r="D2402" t="s">
        <v>1206</v>
      </c>
      <c r="E2402">
        <v>40</v>
      </c>
    </row>
    <row r="2403" spans="1:5" ht="13.5" customHeight="1">
      <c r="A2403">
        <v>71</v>
      </c>
      <c r="B2403" t="str">
        <f t="shared" si="37"/>
        <v>71---41</v>
      </c>
      <c r="C2403" t="s">
        <v>969</v>
      </c>
      <c r="D2403" t="s">
        <v>802</v>
      </c>
      <c r="E2403">
        <v>41</v>
      </c>
    </row>
    <row r="2404" spans="1:5" ht="13.5" customHeight="1">
      <c r="A2404">
        <v>71</v>
      </c>
      <c r="B2404" t="str">
        <f t="shared" si="37"/>
        <v>71---42</v>
      </c>
      <c r="C2404" t="s">
        <v>948</v>
      </c>
      <c r="D2404" t="s">
        <v>1010</v>
      </c>
      <c r="E2404">
        <v>42</v>
      </c>
    </row>
    <row r="2405" spans="1:5" ht="13.5" customHeight="1">
      <c r="A2405">
        <v>71</v>
      </c>
      <c r="B2405" t="str">
        <f t="shared" si="37"/>
        <v>71---43</v>
      </c>
      <c r="C2405" t="s">
        <v>5913</v>
      </c>
      <c r="D2405" t="s">
        <v>1114</v>
      </c>
      <c r="E2405">
        <v>43</v>
      </c>
    </row>
    <row r="2406" spans="1:5" ht="13.5" customHeight="1">
      <c r="A2406">
        <v>71</v>
      </c>
      <c r="B2406" t="str">
        <f t="shared" si="37"/>
        <v>71---44</v>
      </c>
      <c r="C2406" t="s">
        <v>5929</v>
      </c>
      <c r="D2406" t="s">
        <v>813</v>
      </c>
      <c r="E2406">
        <v>44</v>
      </c>
    </row>
    <row r="2407" spans="1:5" ht="13.5" customHeight="1">
      <c r="A2407">
        <v>71</v>
      </c>
      <c r="B2407" t="str">
        <f t="shared" si="37"/>
        <v>71---45</v>
      </c>
      <c r="C2407" t="s">
        <v>5969</v>
      </c>
      <c r="D2407" t="s">
        <v>961</v>
      </c>
      <c r="E2407">
        <v>45</v>
      </c>
    </row>
    <row r="2408" spans="1:5" ht="13.5" customHeight="1">
      <c r="A2408">
        <v>71</v>
      </c>
      <c r="B2408" t="str">
        <f t="shared" si="37"/>
        <v>71---46</v>
      </c>
      <c r="C2408" t="s">
        <v>5930</v>
      </c>
      <c r="D2408" t="s">
        <v>821</v>
      </c>
      <c r="E2408">
        <v>46</v>
      </c>
    </row>
    <row r="2409" spans="1:5" ht="13.5" customHeight="1">
      <c r="A2409">
        <v>71</v>
      </c>
      <c r="B2409" t="str">
        <f t="shared" si="37"/>
        <v>71---47</v>
      </c>
      <c r="C2409" t="s">
        <v>5915</v>
      </c>
      <c r="D2409" t="s">
        <v>772</v>
      </c>
      <c r="E2409">
        <v>47</v>
      </c>
    </row>
    <row r="2410" spans="1:5" ht="13.5" customHeight="1">
      <c r="A2410">
        <v>71</v>
      </c>
      <c r="B2410" t="str">
        <f t="shared" si="37"/>
        <v>71---48</v>
      </c>
      <c r="C2410" t="s">
        <v>5970</v>
      </c>
      <c r="D2410" t="s">
        <v>999</v>
      </c>
      <c r="E2410">
        <v>48</v>
      </c>
    </row>
    <row r="2411" spans="1:5" ht="13.5" customHeight="1">
      <c r="A2411">
        <v>71</v>
      </c>
      <c r="B2411" t="str">
        <f t="shared" si="37"/>
        <v>71---49</v>
      </c>
      <c r="C2411" t="s">
        <v>5926</v>
      </c>
      <c r="D2411" t="s">
        <v>843</v>
      </c>
      <c r="E2411">
        <v>49</v>
      </c>
    </row>
    <row r="2412" spans="1:5" ht="13.5" customHeight="1">
      <c r="A2412">
        <v>71</v>
      </c>
      <c r="B2412" t="str">
        <f t="shared" si="37"/>
        <v>71---50</v>
      </c>
      <c r="C2412" t="s">
        <v>5917</v>
      </c>
      <c r="D2412" t="s">
        <v>789</v>
      </c>
      <c r="E2412">
        <v>50</v>
      </c>
    </row>
    <row r="2413" spans="1:5" ht="13.5" customHeight="1">
      <c r="A2413">
        <v>71</v>
      </c>
      <c r="B2413" t="str">
        <f t="shared" si="37"/>
        <v>71---51</v>
      </c>
      <c r="C2413" t="s">
        <v>5918</v>
      </c>
      <c r="D2413" t="s">
        <v>770</v>
      </c>
      <c r="E2413">
        <v>51</v>
      </c>
    </row>
    <row r="2414" spans="1:5" ht="13.5" customHeight="1">
      <c r="A2414">
        <v>71</v>
      </c>
      <c r="B2414" t="str">
        <f t="shared" si="37"/>
        <v>71---52</v>
      </c>
      <c r="C2414" t="s">
        <v>5931</v>
      </c>
      <c r="D2414" t="s">
        <v>1044</v>
      </c>
      <c r="E2414">
        <v>52</v>
      </c>
    </row>
    <row r="2415" spans="1:5" ht="13.5" customHeight="1">
      <c r="A2415">
        <v>71</v>
      </c>
      <c r="B2415" t="str">
        <f t="shared" si="37"/>
        <v>71---53</v>
      </c>
      <c r="C2415" t="s">
        <v>5932</v>
      </c>
      <c r="D2415" t="s">
        <v>846</v>
      </c>
      <c r="E2415">
        <v>53</v>
      </c>
    </row>
    <row r="2416" spans="1:5" ht="13.5" customHeight="1">
      <c r="A2416">
        <v>71</v>
      </c>
      <c r="B2416" t="str">
        <f t="shared" si="37"/>
        <v>71---54</v>
      </c>
      <c r="C2416" t="s">
        <v>5933</v>
      </c>
      <c r="D2416" t="s">
        <v>855</v>
      </c>
      <c r="E2416">
        <v>54</v>
      </c>
    </row>
    <row r="2417" spans="1:5" ht="13.5" customHeight="1">
      <c r="A2417">
        <v>71</v>
      </c>
      <c r="B2417" t="str">
        <f t="shared" si="37"/>
        <v>71---55</v>
      </c>
      <c r="C2417" t="s">
        <v>5985</v>
      </c>
      <c r="D2417" t="s">
        <v>1159</v>
      </c>
      <c r="E2417">
        <v>55</v>
      </c>
    </row>
    <row r="2418" spans="1:5" ht="13.5" customHeight="1">
      <c r="A2418">
        <v>71</v>
      </c>
      <c r="B2418" t="str">
        <f t="shared" si="37"/>
        <v>71---56</v>
      </c>
      <c r="C2418" t="s">
        <v>5934</v>
      </c>
      <c r="D2418" t="s">
        <v>829</v>
      </c>
      <c r="E2418">
        <v>56</v>
      </c>
    </row>
    <row r="2419" spans="1:5" ht="13.5" customHeight="1">
      <c r="A2419">
        <v>71</v>
      </c>
      <c r="B2419" t="str">
        <f t="shared" si="37"/>
        <v>71---57</v>
      </c>
      <c r="C2419" t="s">
        <v>5998</v>
      </c>
      <c r="D2419" t="s">
        <v>1201</v>
      </c>
      <c r="E2419">
        <v>57</v>
      </c>
    </row>
    <row r="2420" spans="1:5" ht="13.5" customHeight="1">
      <c r="A2420">
        <v>71</v>
      </c>
      <c r="B2420" t="str">
        <f t="shared" si="37"/>
        <v>71---58</v>
      </c>
      <c r="C2420" t="s">
        <v>5937</v>
      </c>
      <c r="D2420" t="s">
        <v>849</v>
      </c>
      <c r="E2420">
        <v>58</v>
      </c>
    </row>
    <row r="2421" spans="1:5" ht="13.5" customHeight="1">
      <c r="A2421">
        <v>71</v>
      </c>
      <c r="B2421" t="str">
        <f t="shared" si="37"/>
        <v>71---59</v>
      </c>
      <c r="C2421" t="s">
        <v>5938</v>
      </c>
      <c r="D2421" t="s">
        <v>851</v>
      </c>
      <c r="E2421">
        <v>59</v>
      </c>
    </row>
    <row r="2422" spans="1:5" ht="13.5" customHeight="1">
      <c r="A2422">
        <v>71</v>
      </c>
      <c r="B2422" t="str">
        <f t="shared" si="37"/>
        <v>71---60</v>
      </c>
      <c r="C2422" t="s">
        <v>5991</v>
      </c>
      <c r="D2422" t="s">
        <v>1092</v>
      </c>
      <c r="E2422">
        <v>60</v>
      </c>
    </row>
    <row r="2423" spans="1:5" ht="13.5" customHeight="1">
      <c r="A2423">
        <v>71</v>
      </c>
      <c r="B2423" t="str">
        <f t="shared" si="37"/>
        <v>71---61</v>
      </c>
      <c r="C2423" t="s">
        <v>5975</v>
      </c>
      <c r="D2423" t="s">
        <v>994</v>
      </c>
      <c r="E2423">
        <v>61</v>
      </c>
    </row>
    <row r="2424" spans="1:5" ht="13.5" customHeight="1">
      <c r="A2424">
        <v>71</v>
      </c>
      <c r="B2424" t="str">
        <f t="shared" si="37"/>
        <v>71---62</v>
      </c>
      <c r="C2424" t="s">
        <v>5976</v>
      </c>
      <c r="D2424" t="s">
        <v>1162</v>
      </c>
      <c r="E2424">
        <v>62</v>
      </c>
    </row>
    <row r="2425" spans="1:5" ht="13.5" customHeight="1">
      <c r="A2425">
        <v>71</v>
      </c>
      <c r="B2425" t="str">
        <f t="shared" si="37"/>
        <v>71---63</v>
      </c>
      <c r="C2425" t="s">
        <v>5999</v>
      </c>
      <c r="D2425" t="s">
        <v>1371</v>
      </c>
      <c r="E2425">
        <v>63</v>
      </c>
    </row>
    <row r="2426" spans="1:5" ht="13.5" customHeight="1">
      <c r="A2426">
        <v>138</v>
      </c>
      <c r="B2426" t="str">
        <f t="shared" si="37"/>
        <v>138---1</v>
      </c>
      <c r="C2426" t="s">
        <v>4216</v>
      </c>
      <c r="D2426" t="s">
        <v>1198</v>
      </c>
      <c r="E2426">
        <v>1</v>
      </c>
    </row>
    <row r="2427" spans="1:5" ht="13.5" customHeight="1">
      <c r="A2427">
        <v>138</v>
      </c>
      <c r="B2427" t="str">
        <f t="shared" si="37"/>
        <v>138---2</v>
      </c>
      <c r="C2427" t="s">
        <v>4216</v>
      </c>
      <c r="D2427" t="s">
        <v>1021</v>
      </c>
      <c r="E2427">
        <v>2</v>
      </c>
    </row>
    <row r="2428" spans="1:5" ht="13.5" customHeight="1">
      <c r="A2428">
        <v>138</v>
      </c>
      <c r="B2428" t="str">
        <f t="shared" si="37"/>
        <v>138---3</v>
      </c>
      <c r="C2428" t="s">
        <v>4252</v>
      </c>
      <c r="D2428" t="s">
        <v>956</v>
      </c>
      <c r="E2428">
        <v>3</v>
      </c>
    </row>
    <row r="2429" spans="1:5" ht="13.5" customHeight="1">
      <c r="A2429">
        <v>138</v>
      </c>
      <c r="B2429" t="str">
        <f t="shared" si="37"/>
        <v>138---4</v>
      </c>
      <c r="C2429" t="s">
        <v>4269</v>
      </c>
      <c r="D2429" t="s">
        <v>1002</v>
      </c>
      <c r="E2429">
        <v>4</v>
      </c>
    </row>
    <row r="2430" spans="1:5" ht="13.5" customHeight="1">
      <c r="A2430">
        <v>138</v>
      </c>
      <c r="B2430" t="str">
        <f t="shared" si="37"/>
        <v>138---5</v>
      </c>
      <c r="C2430" t="s">
        <v>4271</v>
      </c>
      <c r="D2430" t="s">
        <v>1196</v>
      </c>
      <c r="E2430">
        <v>5</v>
      </c>
    </row>
    <row r="2431" spans="1:5" ht="13.5" customHeight="1">
      <c r="A2431">
        <v>138</v>
      </c>
      <c r="B2431" t="str">
        <f t="shared" si="37"/>
        <v>138---6</v>
      </c>
      <c r="C2431" t="s">
        <v>4239</v>
      </c>
      <c r="D2431" t="s">
        <v>1218</v>
      </c>
      <c r="E2431">
        <v>6</v>
      </c>
    </row>
    <row r="2432" spans="1:5" ht="13.5" customHeight="1">
      <c r="A2432">
        <v>138</v>
      </c>
      <c r="B2432" t="str">
        <f t="shared" si="37"/>
        <v>138---7</v>
      </c>
      <c r="C2432" t="s">
        <v>4228</v>
      </c>
      <c r="D2432" t="s">
        <v>809</v>
      </c>
      <c r="E2432">
        <v>7</v>
      </c>
    </row>
    <row r="2433" spans="1:5" ht="13.5" customHeight="1">
      <c r="A2433">
        <v>138</v>
      </c>
      <c r="B2433" t="str">
        <f t="shared" si="37"/>
        <v>138---8</v>
      </c>
      <c r="C2433" t="s">
        <v>4268</v>
      </c>
      <c r="D2433" t="s">
        <v>1233</v>
      </c>
      <c r="E2433">
        <v>8</v>
      </c>
    </row>
    <row r="2434" spans="1:5" ht="13.5" customHeight="1">
      <c r="A2434">
        <v>138</v>
      </c>
      <c r="B2434" t="str">
        <f t="shared" si="37"/>
        <v>138---9</v>
      </c>
      <c r="C2434" t="s">
        <v>4255</v>
      </c>
      <c r="D2434" t="s">
        <v>204</v>
      </c>
      <c r="E2434">
        <v>9</v>
      </c>
    </row>
    <row r="2435" spans="1:5" ht="13.5" customHeight="1">
      <c r="A2435">
        <v>138</v>
      </c>
      <c r="B2435" t="str">
        <f t="shared" ref="B2435:B2498" si="38">A2435&amp;"---"&amp;E2435</f>
        <v>138---10</v>
      </c>
      <c r="C2435" t="s">
        <v>4244</v>
      </c>
      <c r="D2435" t="s">
        <v>1234</v>
      </c>
      <c r="E2435">
        <v>10</v>
      </c>
    </row>
    <row r="2436" spans="1:5" ht="13.5" customHeight="1">
      <c r="A2436">
        <v>138</v>
      </c>
      <c r="B2436" t="str">
        <f t="shared" si="38"/>
        <v>138---11</v>
      </c>
      <c r="C2436" t="s">
        <v>4231</v>
      </c>
      <c r="D2436" t="s">
        <v>1016</v>
      </c>
      <c r="E2436">
        <v>11</v>
      </c>
    </row>
    <row r="2437" spans="1:5" ht="13.5" customHeight="1">
      <c r="A2437">
        <v>138</v>
      </c>
      <c r="B2437" t="str">
        <f t="shared" si="38"/>
        <v>138---12</v>
      </c>
      <c r="C2437" t="s">
        <v>4254</v>
      </c>
      <c r="D2437" t="s">
        <v>1200</v>
      </c>
      <c r="E2437">
        <v>12</v>
      </c>
    </row>
    <row r="2438" spans="1:5" ht="13.5" customHeight="1">
      <c r="A2438">
        <v>138</v>
      </c>
      <c r="B2438" t="str">
        <f t="shared" si="38"/>
        <v>138---13</v>
      </c>
      <c r="C2438" t="s">
        <v>4233</v>
      </c>
      <c r="D2438" t="s">
        <v>1213</v>
      </c>
      <c r="E2438">
        <v>13</v>
      </c>
    </row>
    <row r="2439" spans="1:5" ht="13.5" customHeight="1">
      <c r="A2439">
        <v>138</v>
      </c>
      <c r="B2439" t="str">
        <f t="shared" si="38"/>
        <v>138---14</v>
      </c>
      <c r="C2439" t="s">
        <v>4272</v>
      </c>
      <c r="D2439" t="s">
        <v>1192</v>
      </c>
      <c r="E2439">
        <v>14</v>
      </c>
    </row>
    <row r="2440" spans="1:5" ht="13.5" customHeight="1">
      <c r="A2440">
        <v>138</v>
      </c>
      <c r="B2440" t="str">
        <f t="shared" si="38"/>
        <v>138---15</v>
      </c>
      <c r="C2440" t="s">
        <v>4265</v>
      </c>
      <c r="D2440" t="s">
        <v>722</v>
      </c>
      <c r="E2440">
        <v>15</v>
      </c>
    </row>
    <row r="2441" spans="1:5" ht="13.5" customHeight="1">
      <c r="A2441">
        <v>138</v>
      </c>
      <c r="B2441" t="str">
        <f t="shared" si="38"/>
        <v>138---16</v>
      </c>
      <c r="C2441" t="s">
        <v>5911</v>
      </c>
      <c r="D2441" t="s">
        <v>850</v>
      </c>
      <c r="E2441">
        <v>16</v>
      </c>
    </row>
    <row r="2442" spans="1:5" ht="13.5" customHeight="1">
      <c r="A2442">
        <v>138</v>
      </c>
      <c r="B2442" t="str">
        <f t="shared" si="38"/>
        <v>138---17</v>
      </c>
      <c r="C2442" t="s">
        <v>5911</v>
      </c>
      <c r="D2442" t="s">
        <v>1236</v>
      </c>
      <c r="E2442">
        <v>17</v>
      </c>
    </row>
    <row r="2443" spans="1:5" ht="13.5" customHeight="1">
      <c r="A2443">
        <v>138</v>
      </c>
      <c r="B2443" t="str">
        <f t="shared" si="38"/>
        <v>138---18</v>
      </c>
      <c r="C2443" t="s">
        <v>5911</v>
      </c>
      <c r="D2443" t="s">
        <v>1063</v>
      </c>
      <c r="E2443">
        <v>18</v>
      </c>
    </row>
    <row r="2444" spans="1:5" ht="13.5" customHeight="1">
      <c r="A2444">
        <v>138</v>
      </c>
      <c r="B2444" t="str">
        <f t="shared" si="38"/>
        <v>138---19</v>
      </c>
      <c r="C2444" t="s">
        <v>5911</v>
      </c>
      <c r="D2444" t="s">
        <v>1165</v>
      </c>
      <c r="E2444">
        <v>19</v>
      </c>
    </row>
    <row r="2445" spans="1:5" ht="13.5" customHeight="1">
      <c r="A2445">
        <v>138</v>
      </c>
      <c r="B2445" t="str">
        <f t="shared" si="38"/>
        <v>138---20</v>
      </c>
      <c r="C2445" t="s">
        <v>5911</v>
      </c>
      <c r="D2445" t="s">
        <v>1211</v>
      </c>
      <c r="E2445">
        <v>20</v>
      </c>
    </row>
    <row r="2446" spans="1:5" ht="13.5" customHeight="1">
      <c r="A2446">
        <v>138</v>
      </c>
      <c r="B2446" t="str">
        <f t="shared" si="38"/>
        <v>138---21</v>
      </c>
      <c r="C2446" t="s">
        <v>5928</v>
      </c>
      <c r="D2446" t="s">
        <v>1254</v>
      </c>
      <c r="E2446">
        <v>21</v>
      </c>
    </row>
    <row r="2447" spans="1:5" ht="13.5" customHeight="1">
      <c r="A2447">
        <v>138</v>
      </c>
      <c r="B2447" t="str">
        <f t="shared" si="38"/>
        <v>138---22</v>
      </c>
      <c r="C2447" t="s">
        <v>727</v>
      </c>
      <c r="D2447" t="s">
        <v>1308</v>
      </c>
      <c r="E2447">
        <v>22</v>
      </c>
    </row>
    <row r="2448" spans="1:5" ht="13.5" customHeight="1">
      <c r="A2448">
        <v>138</v>
      </c>
      <c r="B2448" t="str">
        <f t="shared" si="38"/>
        <v>138---23</v>
      </c>
      <c r="C2448" t="s">
        <v>1070</v>
      </c>
      <c r="D2448" t="s">
        <v>1219</v>
      </c>
      <c r="E2448">
        <v>23</v>
      </c>
    </row>
    <row r="2449" spans="1:5" ht="13.5" customHeight="1">
      <c r="A2449">
        <v>138</v>
      </c>
      <c r="B2449" t="str">
        <f t="shared" si="38"/>
        <v>138---24</v>
      </c>
      <c r="C2449" t="s">
        <v>1072</v>
      </c>
      <c r="D2449" t="s">
        <v>1220</v>
      </c>
      <c r="E2449">
        <v>24</v>
      </c>
    </row>
    <row r="2450" spans="1:5" ht="13.5" customHeight="1">
      <c r="A2450">
        <v>138</v>
      </c>
      <c r="B2450" t="str">
        <f t="shared" si="38"/>
        <v>138---25</v>
      </c>
      <c r="C2450" t="s">
        <v>795</v>
      </c>
      <c r="D2450" t="s">
        <v>1062</v>
      </c>
      <c r="E2450">
        <v>25</v>
      </c>
    </row>
    <row r="2451" spans="1:5" ht="13.5" customHeight="1">
      <c r="A2451">
        <v>138</v>
      </c>
      <c r="B2451" t="str">
        <f t="shared" si="38"/>
        <v>138---26</v>
      </c>
      <c r="C2451" t="s">
        <v>797</v>
      </c>
      <c r="D2451" t="s">
        <v>1081</v>
      </c>
      <c r="E2451">
        <v>26</v>
      </c>
    </row>
    <row r="2452" spans="1:5" ht="13.5" customHeight="1">
      <c r="A2452">
        <v>138</v>
      </c>
      <c r="B2452" t="str">
        <f t="shared" si="38"/>
        <v>138---27</v>
      </c>
      <c r="C2452" t="s">
        <v>739</v>
      </c>
      <c r="D2452" t="s">
        <v>736</v>
      </c>
      <c r="E2452">
        <v>27</v>
      </c>
    </row>
    <row r="2453" spans="1:5" ht="13.5" customHeight="1">
      <c r="A2453">
        <v>138</v>
      </c>
      <c r="B2453" t="str">
        <f t="shared" si="38"/>
        <v>138---28</v>
      </c>
      <c r="C2453" t="s">
        <v>743</v>
      </c>
      <c r="D2453" t="s">
        <v>754</v>
      </c>
      <c r="E2453">
        <v>28</v>
      </c>
    </row>
    <row r="2454" spans="1:5" ht="13.5" customHeight="1">
      <c r="A2454">
        <v>138</v>
      </c>
      <c r="B2454" t="str">
        <f t="shared" si="38"/>
        <v>138---29</v>
      </c>
      <c r="C2454" t="s">
        <v>745</v>
      </c>
      <c r="D2454" t="s">
        <v>837</v>
      </c>
      <c r="E2454">
        <v>29</v>
      </c>
    </row>
    <row r="2455" spans="1:5" ht="13.5" customHeight="1">
      <c r="A2455">
        <v>138</v>
      </c>
      <c r="B2455" t="str">
        <f t="shared" si="38"/>
        <v>138---30</v>
      </c>
      <c r="C2455" t="s">
        <v>915</v>
      </c>
      <c r="D2455" t="s">
        <v>939</v>
      </c>
      <c r="E2455">
        <v>30</v>
      </c>
    </row>
    <row r="2456" spans="1:5" ht="13.5" customHeight="1">
      <c r="A2456">
        <v>138</v>
      </c>
      <c r="B2456" t="str">
        <f t="shared" si="38"/>
        <v>138---31</v>
      </c>
      <c r="C2456" t="s">
        <v>987</v>
      </c>
      <c r="D2456" t="s">
        <v>1263</v>
      </c>
      <c r="E2456">
        <v>31</v>
      </c>
    </row>
    <row r="2457" spans="1:5" ht="13.5" customHeight="1">
      <c r="A2457">
        <v>138</v>
      </c>
      <c r="B2457" t="str">
        <f t="shared" si="38"/>
        <v>138---32</v>
      </c>
      <c r="C2457" t="s">
        <v>989</v>
      </c>
      <c r="D2457" t="s">
        <v>738</v>
      </c>
      <c r="E2457">
        <v>32</v>
      </c>
    </row>
    <row r="2458" spans="1:5" ht="13.5" customHeight="1">
      <c r="A2458">
        <v>138</v>
      </c>
      <c r="B2458" t="str">
        <f t="shared" si="38"/>
        <v>138---33</v>
      </c>
      <c r="C2458" t="s">
        <v>799</v>
      </c>
      <c r="D2458" t="s">
        <v>809</v>
      </c>
      <c r="E2458">
        <v>33</v>
      </c>
    </row>
    <row r="2459" spans="1:5" ht="13.5" customHeight="1">
      <c r="A2459">
        <v>138</v>
      </c>
      <c r="B2459" t="str">
        <f t="shared" si="38"/>
        <v>138---34</v>
      </c>
      <c r="C2459" t="s">
        <v>819</v>
      </c>
      <c r="D2459" t="s">
        <v>756</v>
      </c>
      <c r="E2459">
        <v>34</v>
      </c>
    </row>
    <row r="2460" spans="1:5" ht="13.5" customHeight="1">
      <c r="A2460">
        <v>138</v>
      </c>
      <c r="B2460" t="str">
        <f t="shared" si="38"/>
        <v>138---35</v>
      </c>
      <c r="C2460" t="s">
        <v>1074</v>
      </c>
      <c r="D2460" t="s">
        <v>880</v>
      </c>
      <c r="E2460">
        <v>35</v>
      </c>
    </row>
    <row r="2461" spans="1:5" ht="13.5" customHeight="1">
      <c r="A2461">
        <v>138</v>
      </c>
      <c r="B2461" t="str">
        <f t="shared" si="38"/>
        <v>138---36</v>
      </c>
      <c r="C2461" t="s">
        <v>1019</v>
      </c>
      <c r="D2461" t="s">
        <v>734</v>
      </c>
      <c r="E2461">
        <v>36</v>
      </c>
    </row>
    <row r="2462" spans="1:5" ht="13.5" customHeight="1">
      <c r="A2462">
        <v>138</v>
      </c>
      <c r="B2462" t="str">
        <f t="shared" si="38"/>
        <v>138---37</v>
      </c>
      <c r="C2462" t="s">
        <v>824</v>
      </c>
      <c r="D2462" t="s">
        <v>752</v>
      </c>
      <c r="E2462">
        <v>37</v>
      </c>
    </row>
    <row r="2463" spans="1:5" ht="13.5" customHeight="1">
      <c r="A2463">
        <v>138</v>
      </c>
      <c r="B2463" t="str">
        <f t="shared" si="38"/>
        <v>138---38</v>
      </c>
      <c r="C2463" t="s">
        <v>1005</v>
      </c>
      <c r="D2463" t="s">
        <v>1105</v>
      </c>
      <c r="E2463">
        <v>38</v>
      </c>
    </row>
    <row r="2464" spans="1:5" ht="13.5" customHeight="1">
      <c r="A2464">
        <v>138</v>
      </c>
      <c r="B2464" t="str">
        <f t="shared" si="38"/>
        <v>138---39</v>
      </c>
      <c r="C2464" t="s">
        <v>753</v>
      </c>
      <c r="D2464" t="s">
        <v>1002</v>
      </c>
      <c r="E2464">
        <v>39</v>
      </c>
    </row>
    <row r="2465" spans="1:5" ht="13.5" customHeight="1">
      <c r="A2465">
        <v>138</v>
      </c>
      <c r="B2465" t="str">
        <f t="shared" si="38"/>
        <v>138---40</v>
      </c>
      <c r="C2465" t="s">
        <v>828</v>
      </c>
      <c r="D2465" t="s">
        <v>818</v>
      </c>
      <c r="E2465">
        <v>40</v>
      </c>
    </row>
    <row r="2466" spans="1:5" ht="13.5" customHeight="1">
      <c r="A2466">
        <v>138</v>
      </c>
      <c r="B2466" t="str">
        <f t="shared" si="38"/>
        <v>138---41</v>
      </c>
      <c r="C2466" t="s">
        <v>759</v>
      </c>
      <c r="D2466" t="s">
        <v>823</v>
      </c>
      <c r="E2466">
        <v>41</v>
      </c>
    </row>
    <row r="2467" spans="1:5" ht="13.5" customHeight="1">
      <c r="A2467">
        <v>138</v>
      </c>
      <c r="B2467" t="str">
        <f t="shared" si="38"/>
        <v>138---42</v>
      </c>
      <c r="C2467" t="s">
        <v>991</v>
      </c>
      <c r="D2467" t="s">
        <v>966</v>
      </c>
      <c r="E2467">
        <v>42</v>
      </c>
    </row>
    <row r="2468" spans="1:5" ht="13.5" customHeight="1">
      <c r="A2468">
        <v>138</v>
      </c>
      <c r="B2468" t="str">
        <f t="shared" si="38"/>
        <v>138---43</v>
      </c>
      <c r="C2468" t="s">
        <v>866</v>
      </c>
      <c r="D2468" t="s">
        <v>831</v>
      </c>
      <c r="E2468">
        <v>43</v>
      </c>
    </row>
    <row r="2469" spans="1:5" ht="13.5" customHeight="1">
      <c r="A2469">
        <v>138</v>
      </c>
      <c r="B2469" t="str">
        <f t="shared" si="38"/>
        <v>138---44</v>
      </c>
      <c r="C2469" t="s">
        <v>765</v>
      </c>
      <c r="D2469" t="s">
        <v>1196</v>
      </c>
      <c r="E2469">
        <v>44</v>
      </c>
    </row>
    <row r="2470" spans="1:5" ht="13.5" customHeight="1">
      <c r="A2470">
        <v>138</v>
      </c>
      <c r="B2470" t="str">
        <f t="shared" si="38"/>
        <v>138---45</v>
      </c>
      <c r="C2470" t="s">
        <v>868</v>
      </c>
      <c r="D2470" t="s">
        <v>758</v>
      </c>
      <c r="E2470">
        <v>45</v>
      </c>
    </row>
    <row r="2471" spans="1:5" ht="13.5" customHeight="1">
      <c r="A2471">
        <v>138</v>
      </c>
      <c r="B2471" t="str">
        <f t="shared" si="38"/>
        <v>138---46</v>
      </c>
      <c r="C2471" t="s">
        <v>1098</v>
      </c>
      <c r="D2471" t="s">
        <v>1206</v>
      </c>
      <c r="E2471">
        <v>46</v>
      </c>
    </row>
    <row r="2472" spans="1:5" ht="13.5" customHeight="1">
      <c r="A2472">
        <v>138</v>
      </c>
      <c r="B2472" t="str">
        <f t="shared" si="38"/>
        <v>138---47</v>
      </c>
      <c r="C2472" t="s">
        <v>969</v>
      </c>
      <c r="D2472" t="s">
        <v>802</v>
      </c>
      <c r="E2472">
        <v>47</v>
      </c>
    </row>
    <row r="2473" spans="1:5" ht="13.5" customHeight="1">
      <c r="A2473">
        <v>138</v>
      </c>
      <c r="B2473" t="str">
        <f t="shared" si="38"/>
        <v>138---48</v>
      </c>
      <c r="C2473" t="s">
        <v>5913</v>
      </c>
      <c r="D2473" t="s">
        <v>1114</v>
      </c>
      <c r="E2473">
        <v>48</v>
      </c>
    </row>
    <row r="2474" spans="1:5" ht="13.5" customHeight="1">
      <c r="A2474">
        <v>138</v>
      </c>
      <c r="B2474" t="str">
        <f t="shared" si="38"/>
        <v>138---49</v>
      </c>
      <c r="C2474" t="s">
        <v>5929</v>
      </c>
      <c r="D2474" t="s">
        <v>813</v>
      </c>
      <c r="E2474">
        <v>49</v>
      </c>
    </row>
    <row r="2475" spans="1:5" ht="13.5" customHeight="1">
      <c r="A2475">
        <v>138</v>
      </c>
      <c r="B2475" t="str">
        <f t="shared" si="38"/>
        <v>138---50</v>
      </c>
      <c r="C2475" t="s">
        <v>6000</v>
      </c>
      <c r="D2475" t="s">
        <v>1198</v>
      </c>
      <c r="E2475">
        <v>50</v>
      </c>
    </row>
    <row r="2476" spans="1:5" ht="13.5" customHeight="1">
      <c r="A2476">
        <v>138</v>
      </c>
      <c r="B2476" t="str">
        <f t="shared" si="38"/>
        <v>138---51</v>
      </c>
      <c r="C2476" t="s">
        <v>5925</v>
      </c>
      <c r="D2476" t="s">
        <v>798</v>
      </c>
      <c r="E2476">
        <v>51</v>
      </c>
    </row>
    <row r="2477" spans="1:5" ht="13.5" customHeight="1">
      <c r="A2477">
        <v>138</v>
      </c>
      <c r="B2477" t="str">
        <f t="shared" si="38"/>
        <v>138---52</v>
      </c>
      <c r="C2477" t="s">
        <v>6001</v>
      </c>
      <c r="D2477" t="s">
        <v>956</v>
      </c>
      <c r="E2477">
        <v>52</v>
      </c>
    </row>
    <row r="2478" spans="1:5" ht="13.5" customHeight="1">
      <c r="A2478">
        <v>138</v>
      </c>
      <c r="B2478" t="str">
        <f t="shared" si="38"/>
        <v>138---53</v>
      </c>
      <c r="C2478" t="s">
        <v>5982</v>
      </c>
      <c r="D2478" t="s">
        <v>1125</v>
      </c>
      <c r="E2478">
        <v>53</v>
      </c>
    </row>
    <row r="2479" spans="1:5" ht="13.5" customHeight="1">
      <c r="A2479">
        <v>138</v>
      </c>
      <c r="B2479" t="str">
        <f t="shared" si="38"/>
        <v>138---54</v>
      </c>
      <c r="C2479" t="s">
        <v>5930</v>
      </c>
      <c r="D2479" t="s">
        <v>821</v>
      </c>
      <c r="E2479">
        <v>54</v>
      </c>
    </row>
    <row r="2480" spans="1:5" ht="13.5" customHeight="1">
      <c r="A2480">
        <v>138</v>
      </c>
      <c r="B2480" t="str">
        <f t="shared" si="38"/>
        <v>138---55</v>
      </c>
      <c r="C2480" t="s">
        <v>5915</v>
      </c>
      <c r="D2480" t="s">
        <v>772</v>
      </c>
      <c r="E2480">
        <v>55</v>
      </c>
    </row>
    <row r="2481" spans="1:5" ht="13.5" customHeight="1">
      <c r="A2481">
        <v>138</v>
      </c>
      <c r="B2481" t="str">
        <f t="shared" si="38"/>
        <v>138---56</v>
      </c>
      <c r="C2481" t="s">
        <v>5970</v>
      </c>
      <c r="D2481" t="s">
        <v>999</v>
      </c>
      <c r="E2481">
        <v>56</v>
      </c>
    </row>
    <row r="2482" spans="1:5" ht="13.5" customHeight="1">
      <c r="A2482">
        <v>138</v>
      </c>
      <c r="B2482" t="str">
        <f t="shared" si="38"/>
        <v>138---57</v>
      </c>
      <c r="C2482" t="s">
        <v>5917</v>
      </c>
      <c r="D2482" t="s">
        <v>789</v>
      </c>
      <c r="E2482">
        <v>57</v>
      </c>
    </row>
    <row r="2483" spans="1:5" ht="13.5" customHeight="1">
      <c r="A2483">
        <v>138</v>
      </c>
      <c r="B2483" t="str">
        <f t="shared" si="38"/>
        <v>138---58</v>
      </c>
      <c r="C2483" t="s">
        <v>5918</v>
      </c>
      <c r="D2483" t="s">
        <v>770</v>
      </c>
      <c r="E2483">
        <v>58</v>
      </c>
    </row>
    <row r="2484" spans="1:5" ht="13.5" customHeight="1">
      <c r="A2484">
        <v>138</v>
      </c>
      <c r="B2484" t="str">
        <f t="shared" si="38"/>
        <v>138---59</v>
      </c>
      <c r="C2484" t="s">
        <v>5971</v>
      </c>
      <c r="D2484" t="s">
        <v>1058</v>
      </c>
      <c r="E2484">
        <v>59</v>
      </c>
    </row>
    <row r="2485" spans="1:5" ht="13.5" customHeight="1">
      <c r="A2485">
        <v>138</v>
      </c>
      <c r="B2485" t="str">
        <f t="shared" si="38"/>
        <v>138---60</v>
      </c>
      <c r="C2485" t="s">
        <v>6002</v>
      </c>
      <c r="D2485" t="s">
        <v>1113</v>
      </c>
      <c r="E2485">
        <v>60</v>
      </c>
    </row>
    <row r="2486" spans="1:5" ht="13.5" customHeight="1">
      <c r="A2486">
        <v>138</v>
      </c>
      <c r="B2486" t="str">
        <f t="shared" si="38"/>
        <v>138---61</v>
      </c>
      <c r="C2486" t="s">
        <v>6003</v>
      </c>
      <c r="D2486" t="s">
        <v>1016</v>
      </c>
      <c r="E2486">
        <v>61</v>
      </c>
    </row>
    <row r="2487" spans="1:5" ht="13.5" customHeight="1">
      <c r="A2487">
        <v>138</v>
      </c>
      <c r="B2487" t="str">
        <f t="shared" si="38"/>
        <v>138---62</v>
      </c>
      <c r="C2487" t="s">
        <v>5998</v>
      </c>
      <c r="D2487" t="s">
        <v>1201</v>
      </c>
      <c r="E2487">
        <v>62</v>
      </c>
    </row>
    <row r="2488" spans="1:5" ht="13.5" customHeight="1">
      <c r="A2488">
        <v>138</v>
      </c>
      <c r="B2488" t="str">
        <f t="shared" si="38"/>
        <v>138---63</v>
      </c>
      <c r="C2488" t="s">
        <v>6004</v>
      </c>
      <c r="D2488" t="s">
        <v>960</v>
      </c>
      <c r="E2488">
        <v>63</v>
      </c>
    </row>
    <row r="2489" spans="1:5" ht="13.5" customHeight="1">
      <c r="A2489">
        <v>138</v>
      </c>
      <c r="B2489" t="str">
        <f t="shared" si="38"/>
        <v>138---64</v>
      </c>
      <c r="C2489" t="s">
        <v>5941</v>
      </c>
      <c r="D2489" t="s">
        <v>861</v>
      </c>
      <c r="E2489">
        <v>64</v>
      </c>
    </row>
    <row r="2490" spans="1:5" ht="13.5" customHeight="1">
      <c r="A2490">
        <v>138</v>
      </c>
      <c r="B2490" t="str">
        <f t="shared" si="38"/>
        <v>138---65</v>
      </c>
      <c r="C2490" t="s">
        <v>6005</v>
      </c>
      <c r="D2490" t="s">
        <v>1237</v>
      </c>
      <c r="E2490">
        <v>65</v>
      </c>
    </row>
    <row r="2491" spans="1:5" ht="13.5" customHeight="1">
      <c r="A2491">
        <v>138</v>
      </c>
      <c r="B2491" t="str">
        <f t="shared" si="38"/>
        <v>138---66</v>
      </c>
      <c r="C2491" t="s">
        <v>5924</v>
      </c>
      <c r="D2491" t="s">
        <v>726</v>
      </c>
      <c r="E2491">
        <v>66</v>
      </c>
    </row>
    <row r="2492" spans="1:5" ht="13.5" customHeight="1">
      <c r="A2492">
        <v>139</v>
      </c>
      <c r="B2492" t="str">
        <f t="shared" si="38"/>
        <v>139---1</v>
      </c>
      <c r="C2492" t="s">
        <v>4216</v>
      </c>
      <c r="D2492" t="s">
        <v>1198</v>
      </c>
      <c r="E2492">
        <v>1</v>
      </c>
    </row>
    <row r="2493" spans="1:5" ht="13.5" customHeight="1">
      <c r="A2493">
        <v>139</v>
      </c>
      <c r="B2493" t="str">
        <f t="shared" si="38"/>
        <v>139---2</v>
      </c>
      <c r="C2493" t="s">
        <v>4216</v>
      </c>
      <c r="D2493" t="s">
        <v>1021</v>
      </c>
      <c r="E2493">
        <v>2</v>
      </c>
    </row>
    <row r="2494" spans="1:5" ht="13.5" customHeight="1">
      <c r="A2494">
        <v>139</v>
      </c>
      <c r="B2494" t="str">
        <f t="shared" si="38"/>
        <v>139---3</v>
      </c>
      <c r="C2494" t="s">
        <v>4216</v>
      </c>
      <c r="D2494" t="s">
        <v>956</v>
      </c>
      <c r="E2494">
        <v>3</v>
      </c>
    </row>
    <row r="2495" spans="1:5" ht="13.5" customHeight="1">
      <c r="A2495">
        <v>139</v>
      </c>
      <c r="B2495" t="str">
        <f t="shared" si="38"/>
        <v>139---4</v>
      </c>
      <c r="C2495" t="s">
        <v>4216</v>
      </c>
      <c r="D2495" t="s">
        <v>1002</v>
      </c>
      <c r="E2495">
        <v>4</v>
      </c>
    </row>
    <row r="2496" spans="1:5" ht="13.5" customHeight="1">
      <c r="A2496">
        <v>139</v>
      </c>
      <c r="B2496" t="str">
        <f t="shared" si="38"/>
        <v>139---5</v>
      </c>
      <c r="C2496" t="s">
        <v>4271</v>
      </c>
      <c r="D2496" t="s">
        <v>1196</v>
      </c>
      <c r="E2496">
        <v>5</v>
      </c>
    </row>
    <row r="2497" spans="1:5" ht="13.5" customHeight="1">
      <c r="A2497">
        <v>139</v>
      </c>
      <c r="B2497" t="str">
        <f t="shared" si="38"/>
        <v>139---6</v>
      </c>
      <c r="C2497" t="s">
        <v>4239</v>
      </c>
      <c r="D2497" t="s">
        <v>1218</v>
      </c>
      <c r="E2497">
        <v>6</v>
      </c>
    </row>
    <row r="2498" spans="1:5" ht="13.5" customHeight="1">
      <c r="A2498">
        <v>139</v>
      </c>
      <c r="B2498" t="str">
        <f t="shared" si="38"/>
        <v>139---7</v>
      </c>
      <c r="C2498" t="s">
        <v>4228</v>
      </c>
      <c r="D2498" t="s">
        <v>809</v>
      </c>
      <c r="E2498">
        <v>7</v>
      </c>
    </row>
    <row r="2499" spans="1:5" ht="13.5" customHeight="1">
      <c r="A2499">
        <v>139</v>
      </c>
      <c r="B2499" t="str">
        <f t="shared" ref="B2499:B2562" si="39">A2499&amp;"---"&amp;E2499</f>
        <v>139---8</v>
      </c>
      <c r="C2499" t="s">
        <v>4268</v>
      </c>
      <c r="D2499" t="s">
        <v>1233</v>
      </c>
      <c r="E2499">
        <v>8</v>
      </c>
    </row>
    <row r="2500" spans="1:5" ht="13.5" customHeight="1">
      <c r="A2500">
        <v>139</v>
      </c>
      <c r="B2500" t="str">
        <f t="shared" si="39"/>
        <v>139---9</v>
      </c>
      <c r="C2500" t="s">
        <v>4225</v>
      </c>
      <c r="D2500" t="s">
        <v>204</v>
      </c>
      <c r="E2500">
        <v>9</v>
      </c>
    </row>
    <row r="2501" spans="1:5" ht="13.5" customHeight="1">
      <c r="A2501">
        <v>139</v>
      </c>
      <c r="B2501" t="str">
        <f t="shared" si="39"/>
        <v>139---10</v>
      </c>
      <c r="C2501" t="s">
        <v>4231</v>
      </c>
      <c r="D2501" t="s">
        <v>1234</v>
      </c>
      <c r="E2501">
        <v>10</v>
      </c>
    </row>
    <row r="2502" spans="1:5" ht="13.5" customHeight="1">
      <c r="A2502">
        <v>139</v>
      </c>
      <c r="B2502" t="str">
        <f t="shared" si="39"/>
        <v>139---11</v>
      </c>
      <c r="C2502" t="s">
        <v>4264</v>
      </c>
      <c r="D2502" t="s">
        <v>1016</v>
      </c>
      <c r="E2502">
        <v>11</v>
      </c>
    </row>
    <row r="2503" spans="1:5" ht="13.5" customHeight="1">
      <c r="A2503">
        <v>139</v>
      </c>
      <c r="B2503" t="str">
        <f t="shared" si="39"/>
        <v>139---12</v>
      </c>
      <c r="C2503" t="s">
        <v>4272</v>
      </c>
      <c r="D2503" t="s">
        <v>1200</v>
      </c>
      <c r="E2503">
        <v>12</v>
      </c>
    </row>
    <row r="2504" spans="1:5" ht="13.5" customHeight="1">
      <c r="A2504">
        <v>139</v>
      </c>
      <c r="B2504" t="str">
        <f t="shared" si="39"/>
        <v>139---13</v>
      </c>
      <c r="C2504" t="s">
        <v>4245</v>
      </c>
      <c r="D2504" t="s">
        <v>1213</v>
      </c>
      <c r="E2504">
        <v>13</v>
      </c>
    </row>
    <row r="2505" spans="1:5" ht="13.5" customHeight="1">
      <c r="A2505">
        <v>139</v>
      </c>
      <c r="B2505" t="str">
        <f t="shared" si="39"/>
        <v>139---14</v>
      </c>
      <c r="C2505" t="s">
        <v>4257</v>
      </c>
      <c r="D2505" t="s">
        <v>1192</v>
      </c>
      <c r="E2505">
        <v>14</v>
      </c>
    </row>
    <row r="2506" spans="1:5" ht="13.5" customHeight="1">
      <c r="A2506">
        <v>139</v>
      </c>
      <c r="B2506" t="str">
        <f t="shared" si="39"/>
        <v>139---15</v>
      </c>
      <c r="C2506" t="s">
        <v>4280</v>
      </c>
      <c r="D2506" t="s">
        <v>722</v>
      </c>
      <c r="E2506">
        <v>15</v>
      </c>
    </row>
    <row r="2507" spans="1:5" ht="13.5" customHeight="1">
      <c r="A2507">
        <v>139</v>
      </c>
      <c r="B2507" t="str">
        <f t="shared" si="39"/>
        <v>139---16</v>
      </c>
      <c r="C2507" t="s">
        <v>5928</v>
      </c>
      <c r="D2507" t="s">
        <v>1254</v>
      </c>
      <c r="E2507">
        <v>16</v>
      </c>
    </row>
    <row r="2508" spans="1:5" ht="13.5" customHeight="1">
      <c r="A2508">
        <v>139</v>
      </c>
      <c r="B2508" t="str">
        <f t="shared" si="39"/>
        <v>139---17</v>
      </c>
      <c r="C2508" t="s">
        <v>727</v>
      </c>
      <c r="D2508" t="s">
        <v>1308</v>
      </c>
      <c r="E2508">
        <v>17</v>
      </c>
    </row>
    <row r="2509" spans="1:5" ht="13.5" customHeight="1">
      <c r="A2509">
        <v>139</v>
      </c>
      <c r="B2509" t="str">
        <f t="shared" si="39"/>
        <v>139---18</v>
      </c>
      <c r="C2509" t="s">
        <v>1070</v>
      </c>
      <c r="D2509" t="s">
        <v>1219</v>
      </c>
      <c r="E2509">
        <v>18</v>
      </c>
    </row>
    <row r="2510" spans="1:5" ht="13.5" customHeight="1">
      <c r="A2510">
        <v>139</v>
      </c>
      <c r="B2510" t="str">
        <f t="shared" si="39"/>
        <v>139---19</v>
      </c>
      <c r="C2510" t="s">
        <v>1072</v>
      </c>
      <c r="D2510" t="s">
        <v>1220</v>
      </c>
      <c r="E2510">
        <v>19</v>
      </c>
    </row>
    <row r="2511" spans="1:5" ht="13.5" customHeight="1">
      <c r="A2511">
        <v>139</v>
      </c>
      <c r="B2511" t="str">
        <f t="shared" si="39"/>
        <v>139---20</v>
      </c>
      <c r="C2511" t="s">
        <v>795</v>
      </c>
      <c r="D2511" t="s">
        <v>1062</v>
      </c>
      <c r="E2511">
        <v>20</v>
      </c>
    </row>
    <row r="2512" spans="1:5" ht="13.5" customHeight="1">
      <c r="A2512">
        <v>139</v>
      </c>
      <c r="B2512" t="str">
        <f t="shared" si="39"/>
        <v>139---21</v>
      </c>
      <c r="C2512" t="s">
        <v>797</v>
      </c>
      <c r="D2512" t="s">
        <v>1081</v>
      </c>
      <c r="E2512">
        <v>21</v>
      </c>
    </row>
    <row r="2513" spans="1:5" ht="13.5" customHeight="1">
      <c r="A2513">
        <v>139</v>
      </c>
      <c r="B2513" t="str">
        <f t="shared" si="39"/>
        <v>139---22</v>
      </c>
      <c r="C2513" t="s">
        <v>739</v>
      </c>
      <c r="D2513" t="s">
        <v>736</v>
      </c>
      <c r="E2513">
        <v>22</v>
      </c>
    </row>
    <row r="2514" spans="1:5" ht="13.5" customHeight="1">
      <c r="A2514">
        <v>139</v>
      </c>
      <c r="B2514" t="str">
        <f t="shared" si="39"/>
        <v>139---23</v>
      </c>
      <c r="C2514" t="s">
        <v>743</v>
      </c>
      <c r="D2514" t="s">
        <v>754</v>
      </c>
      <c r="E2514">
        <v>23</v>
      </c>
    </row>
    <row r="2515" spans="1:5" ht="13.5" customHeight="1">
      <c r="A2515">
        <v>139</v>
      </c>
      <c r="B2515" t="str">
        <f t="shared" si="39"/>
        <v>139---24</v>
      </c>
      <c r="C2515" t="s">
        <v>745</v>
      </c>
      <c r="D2515" t="s">
        <v>837</v>
      </c>
      <c r="E2515">
        <v>24</v>
      </c>
    </row>
    <row r="2516" spans="1:5" ht="13.5" customHeight="1">
      <c r="A2516">
        <v>139</v>
      </c>
      <c r="B2516" t="str">
        <f t="shared" si="39"/>
        <v>139---25</v>
      </c>
      <c r="C2516" t="s">
        <v>915</v>
      </c>
      <c r="D2516" t="s">
        <v>939</v>
      </c>
      <c r="E2516">
        <v>25</v>
      </c>
    </row>
    <row r="2517" spans="1:5" ht="13.5" customHeight="1">
      <c r="A2517">
        <v>139</v>
      </c>
      <c r="B2517" t="str">
        <f t="shared" si="39"/>
        <v>139---26</v>
      </c>
      <c r="C2517" t="s">
        <v>987</v>
      </c>
      <c r="D2517" t="s">
        <v>1263</v>
      </c>
      <c r="E2517">
        <v>26</v>
      </c>
    </row>
    <row r="2518" spans="1:5" ht="13.5" customHeight="1">
      <c r="A2518">
        <v>139</v>
      </c>
      <c r="B2518" t="str">
        <f t="shared" si="39"/>
        <v>139---27</v>
      </c>
      <c r="C2518" t="s">
        <v>989</v>
      </c>
      <c r="D2518" t="s">
        <v>738</v>
      </c>
      <c r="E2518">
        <v>27</v>
      </c>
    </row>
    <row r="2519" spans="1:5" ht="13.5" customHeight="1">
      <c r="A2519">
        <v>139</v>
      </c>
      <c r="B2519" t="str">
        <f t="shared" si="39"/>
        <v>139---28</v>
      </c>
      <c r="C2519" t="s">
        <v>799</v>
      </c>
      <c r="D2519" t="s">
        <v>809</v>
      </c>
      <c r="E2519">
        <v>28</v>
      </c>
    </row>
    <row r="2520" spans="1:5" ht="13.5" customHeight="1">
      <c r="A2520">
        <v>139</v>
      </c>
      <c r="B2520" t="str">
        <f t="shared" si="39"/>
        <v>139---29</v>
      </c>
      <c r="C2520" t="s">
        <v>819</v>
      </c>
      <c r="D2520" t="s">
        <v>756</v>
      </c>
      <c r="E2520">
        <v>29</v>
      </c>
    </row>
    <row r="2521" spans="1:5" ht="13.5" customHeight="1">
      <c r="A2521">
        <v>139</v>
      </c>
      <c r="B2521" t="str">
        <f t="shared" si="39"/>
        <v>139---30</v>
      </c>
      <c r="C2521" t="s">
        <v>1074</v>
      </c>
      <c r="D2521" t="s">
        <v>880</v>
      </c>
      <c r="E2521">
        <v>30</v>
      </c>
    </row>
    <row r="2522" spans="1:5" ht="13.5" customHeight="1">
      <c r="A2522">
        <v>139</v>
      </c>
      <c r="B2522" t="str">
        <f t="shared" si="39"/>
        <v>139---31</v>
      </c>
      <c r="C2522" t="s">
        <v>1019</v>
      </c>
      <c r="D2522" t="s">
        <v>734</v>
      </c>
      <c r="E2522">
        <v>31</v>
      </c>
    </row>
    <row r="2523" spans="1:5" ht="13.5" customHeight="1">
      <c r="A2523">
        <v>139</v>
      </c>
      <c r="B2523" t="str">
        <f t="shared" si="39"/>
        <v>139---32</v>
      </c>
      <c r="C2523" t="s">
        <v>824</v>
      </c>
      <c r="D2523" t="s">
        <v>752</v>
      </c>
      <c r="E2523">
        <v>32</v>
      </c>
    </row>
    <row r="2524" spans="1:5" ht="13.5" customHeight="1">
      <c r="A2524">
        <v>139</v>
      </c>
      <c r="B2524" t="str">
        <f t="shared" si="39"/>
        <v>139---33</v>
      </c>
      <c r="C2524" t="s">
        <v>1005</v>
      </c>
      <c r="D2524" t="s">
        <v>1105</v>
      </c>
      <c r="E2524">
        <v>33</v>
      </c>
    </row>
    <row r="2525" spans="1:5" ht="13.5" customHeight="1">
      <c r="A2525">
        <v>139</v>
      </c>
      <c r="B2525" t="str">
        <f t="shared" si="39"/>
        <v>139---34</v>
      </c>
      <c r="C2525" t="s">
        <v>753</v>
      </c>
      <c r="D2525" t="s">
        <v>1002</v>
      </c>
      <c r="E2525">
        <v>34</v>
      </c>
    </row>
    <row r="2526" spans="1:5" ht="13.5" customHeight="1">
      <c r="A2526">
        <v>139</v>
      </c>
      <c r="B2526" t="str">
        <f t="shared" si="39"/>
        <v>139---35</v>
      </c>
      <c r="C2526" t="s">
        <v>828</v>
      </c>
      <c r="D2526" t="s">
        <v>818</v>
      </c>
      <c r="E2526">
        <v>35</v>
      </c>
    </row>
    <row r="2527" spans="1:5" ht="13.5" customHeight="1">
      <c r="A2527">
        <v>139</v>
      </c>
      <c r="B2527" t="str">
        <f t="shared" si="39"/>
        <v>139---36</v>
      </c>
      <c r="C2527" t="s">
        <v>759</v>
      </c>
      <c r="D2527" t="s">
        <v>823</v>
      </c>
      <c r="E2527">
        <v>36</v>
      </c>
    </row>
    <row r="2528" spans="1:5" ht="13.5" customHeight="1">
      <c r="A2528">
        <v>139</v>
      </c>
      <c r="B2528" t="str">
        <f t="shared" si="39"/>
        <v>139---37</v>
      </c>
      <c r="C2528" t="s">
        <v>991</v>
      </c>
      <c r="D2528" t="s">
        <v>966</v>
      </c>
      <c r="E2528">
        <v>37</v>
      </c>
    </row>
    <row r="2529" spans="1:5" ht="13.5" customHeight="1">
      <c r="A2529">
        <v>139</v>
      </c>
      <c r="B2529" t="str">
        <f t="shared" si="39"/>
        <v>139---38</v>
      </c>
      <c r="C2529" t="s">
        <v>866</v>
      </c>
      <c r="D2529" t="s">
        <v>831</v>
      </c>
      <c r="E2529">
        <v>38</v>
      </c>
    </row>
    <row r="2530" spans="1:5" ht="13.5" customHeight="1">
      <c r="A2530">
        <v>139</v>
      </c>
      <c r="B2530" t="str">
        <f t="shared" si="39"/>
        <v>139---39</v>
      </c>
      <c r="C2530" t="s">
        <v>765</v>
      </c>
      <c r="D2530" t="s">
        <v>1196</v>
      </c>
      <c r="E2530">
        <v>39</v>
      </c>
    </row>
    <row r="2531" spans="1:5" ht="13.5" customHeight="1">
      <c r="A2531">
        <v>139</v>
      </c>
      <c r="B2531" t="str">
        <f t="shared" si="39"/>
        <v>139---40</v>
      </c>
      <c r="C2531" t="s">
        <v>868</v>
      </c>
      <c r="D2531" t="s">
        <v>758</v>
      </c>
      <c r="E2531">
        <v>40</v>
      </c>
    </row>
    <row r="2532" spans="1:5" ht="13.5" customHeight="1">
      <c r="A2532">
        <v>139</v>
      </c>
      <c r="B2532" t="str">
        <f t="shared" si="39"/>
        <v>139---41</v>
      </c>
      <c r="C2532" t="s">
        <v>1098</v>
      </c>
      <c r="D2532" t="s">
        <v>1206</v>
      </c>
      <c r="E2532">
        <v>41</v>
      </c>
    </row>
    <row r="2533" spans="1:5" ht="13.5" customHeight="1">
      <c r="A2533">
        <v>139</v>
      </c>
      <c r="B2533" t="str">
        <f t="shared" si="39"/>
        <v>139---42</v>
      </c>
      <c r="C2533" t="s">
        <v>969</v>
      </c>
      <c r="D2533" t="s">
        <v>802</v>
      </c>
      <c r="E2533">
        <v>42</v>
      </c>
    </row>
    <row r="2534" spans="1:5" ht="13.5" customHeight="1">
      <c r="A2534">
        <v>139</v>
      </c>
      <c r="B2534" t="str">
        <f t="shared" si="39"/>
        <v>139---43</v>
      </c>
      <c r="C2534" t="s">
        <v>896</v>
      </c>
      <c r="D2534" t="s">
        <v>1202</v>
      </c>
      <c r="E2534">
        <v>43</v>
      </c>
    </row>
    <row r="2535" spans="1:5" ht="13.5" customHeight="1">
      <c r="A2535">
        <v>139</v>
      </c>
      <c r="B2535" t="str">
        <f t="shared" si="39"/>
        <v>139---44</v>
      </c>
      <c r="C2535" t="s">
        <v>5913</v>
      </c>
      <c r="D2535" t="s">
        <v>1114</v>
      </c>
      <c r="E2535">
        <v>44</v>
      </c>
    </row>
    <row r="2536" spans="1:5" ht="13.5" customHeight="1">
      <c r="A2536">
        <v>139</v>
      </c>
      <c r="B2536" t="str">
        <f t="shared" si="39"/>
        <v>139---45</v>
      </c>
      <c r="C2536" t="s">
        <v>5929</v>
      </c>
      <c r="D2536" t="s">
        <v>813</v>
      </c>
      <c r="E2536">
        <v>45</v>
      </c>
    </row>
    <row r="2537" spans="1:5" ht="13.5" customHeight="1">
      <c r="A2537">
        <v>139</v>
      </c>
      <c r="B2537" t="str">
        <f t="shared" si="39"/>
        <v>139---46</v>
      </c>
      <c r="C2537" t="s">
        <v>6000</v>
      </c>
      <c r="D2537" t="s">
        <v>1198</v>
      </c>
      <c r="E2537">
        <v>46</v>
      </c>
    </row>
    <row r="2538" spans="1:5" ht="13.5" customHeight="1">
      <c r="A2538">
        <v>139</v>
      </c>
      <c r="B2538" t="str">
        <f t="shared" si="39"/>
        <v>139---47</v>
      </c>
      <c r="C2538" t="s">
        <v>5925</v>
      </c>
      <c r="D2538" t="s">
        <v>798</v>
      </c>
      <c r="E2538">
        <v>47</v>
      </c>
    </row>
    <row r="2539" spans="1:5" ht="13.5" customHeight="1">
      <c r="A2539">
        <v>139</v>
      </c>
      <c r="B2539" t="str">
        <f t="shared" si="39"/>
        <v>139---48</v>
      </c>
      <c r="C2539" t="s">
        <v>6001</v>
      </c>
      <c r="D2539" t="s">
        <v>956</v>
      </c>
      <c r="E2539">
        <v>48</v>
      </c>
    </row>
    <row r="2540" spans="1:5" ht="13.5" customHeight="1">
      <c r="A2540">
        <v>139</v>
      </c>
      <c r="B2540" t="str">
        <f t="shared" si="39"/>
        <v>139---49</v>
      </c>
      <c r="C2540" t="s">
        <v>5982</v>
      </c>
      <c r="D2540" t="s">
        <v>1125</v>
      </c>
      <c r="E2540">
        <v>49</v>
      </c>
    </row>
    <row r="2541" spans="1:5" ht="13.5" customHeight="1">
      <c r="A2541">
        <v>139</v>
      </c>
      <c r="B2541" t="str">
        <f t="shared" si="39"/>
        <v>139---50</v>
      </c>
      <c r="C2541" t="s">
        <v>5930</v>
      </c>
      <c r="D2541" t="s">
        <v>821</v>
      </c>
      <c r="E2541">
        <v>50</v>
      </c>
    </row>
    <row r="2542" spans="1:5" ht="13.5" customHeight="1">
      <c r="A2542">
        <v>139</v>
      </c>
      <c r="B2542" t="str">
        <f t="shared" si="39"/>
        <v>139---51</v>
      </c>
      <c r="C2542" t="s">
        <v>5915</v>
      </c>
      <c r="D2542" t="s">
        <v>772</v>
      </c>
      <c r="E2542">
        <v>51</v>
      </c>
    </row>
    <row r="2543" spans="1:5" ht="13.5" customHeight="1">
      <c r="A2543">
        <v>139</v>
      </c>
      <c r="B2543" t="str">
        <f t="shared" si="39"/>
        <v>139---52</v>
      </c>
      <c r="C2543" t="s">
        <v>5970</v>
      </c>
      <c r="D2543" t="s">
        <v>999</v>
      </c>
      <c r="E2543">
        <v>52</v>
      </c>
    </row>
    <row r="2544" spans="1:5" ht="13.5" customHeight="1">
      <c r="A2544">
        <v>139</v>
      </c>
      <c r="B2544" t="str">
        <f t="shared" si="39"/>
        <v>139---53</v>
      </c>
      <c r="C2544" t="s">
        <v>5917</v>
      </c>
      <c r="D2544" t="s">
        <v>789</v>
      </c>
      <c r="E2544">
        <v>53</v>
      </c>
    </row>
    <row r="2545" spans="1:5" ht="13.5" customHeight="1">
      <c r="A2545">
        <v>139</v>
      </c>
      <c r="B2545" t="str">
        <f t="shared" si="39"/>
        <v>139---54</v>
      </c>
      <c r="C2545" t="s">
        <v>5918</v>
      </c>
      <c r="D2545" t="s">
        <v>770</v>
      </c>
      <c r="E2545">
        <v>54</v>
      </c>
    </row>
    <row r="2546" spans="1:5" ht="13.5" customHeight="1">
      <c r="A2546">
        <v>139</v>
      </c>
      <c r="B2546" t="str">
        <f t="shared" si="39"/>
        <v>139---55</v>
      </c>
      <c r="C2546" t="s">
        <v>5971</v>
      </c>
      <c r="D2546" t="s">
        <v>1058</v>
      </c>
      <c r="E2546">
        <v>55</v>
      </c>
    </row>
    <row r="2547" spans="1:5" ht="13.5" customHeight="1">
      <c r="A2547">
        <v>139</v>
      </c>
      <c r="B2547" t="str">
        <f t="shared" si="39"/>
        <v>139---56</v>
      </c>
      <c r="C2547" t="s">
        <v>6002</v>
      </c>
      <c r="D2547" t="s">
        <v>1113</v>
      </c>
      <c r="E2547">
        <v>56</v>
      </c>
    </row>
    <row r="2548" spans="1:5" ht="13.5" customHeight="1">
      <c r="A2548">
        <v>139</v>
      </c>
      <c r="B2548" t="str">
        <f t="shared" si="39"/>
        <v>139---57</v>
      </c>
      <c r="C2548" t="s">
        <v>6003</v>
      </c>
      <c r="D2548" t="s">
        <v>1016</v>
      </c>
      <c r="E2548">
        <v>57</v>
      </c>
    </row>
    <row r="2549" spans="1:5" ht="13.5" customHeight="1">
      <c r="A2549">
        <v>139</v>
      </c>
      <c r="B2549" t="str">
        <f t="shared" si="39"/>
        <v>139---58</v>
      </c>
      <c r="C2549" t="s">
        <v>5998</v>
      </c>
      <c r="D2549" t="s">
        <v>1201</v>
      </c>
      <c r="E2549">
        <v>58</v>
      </c>
    </row>
    <row r="2550" spans="1:5" ht="13.5" customHeight="1">
      <c r="A2550">
        <v>139</v>
      </c>
      <c r="B2550" t="str">
        <f t="shared" si="39"/>
        <v>139---59</v>
      </c>
      <c r="C2550" t="s">
        <v>6004</v>
      </c>
      <c r="D2550" t="s">
        <v>960</v>
      </c>
      <c r="E2550">
        <v>59</v>
      </c>
    </row>
    <row r="2551" spans="1:5" ht="13.5" customHeight="1">
      <c r="A2551">
        <v>139</v>
      </c>
      <c r="B2551" t="str">
        <f t="shared" si="39"/>
        <v>139---60</v>
      </c>
      <c r="C2551" t="s">
        <v>5941</v>
      </c>
      <c r="D2551" t="s">
        <v>861</v>
      </c>
      <c r="E2551">
        <v>60</v>
      </c>
    </row>
    <row r="2552" spans="1:5" ht="13.5" customHeight="1">
      <c r="A2552">
        <v>139</v>
      </c>
      <c r="B2552" t="str">
        <f t="shared" si="39"/>
        <v>139---61</v>
      </c>
      <c r="C2552" t="s">
        <v>6005</v>
      </c>
      <c r="D2552" t="s">
        <v>1237</v>
      </c>
      <c r="E2552">
        <v>61</v>
      </c>
    </row>
    <row r="2553" spans="1:5" ht="13.5" customHeight="1">
      <c r="A2553">
        <v>139</v>
      </c>
      <c r="B2553" t="str">
        <f t="shared" si="39"/>
        <v>139---62</v>
      </c>
      <c r="C2553" t="s">
        <v>5924</v>
      </c>
      <c r="D2553" t="s">
        <v>726</v>
      </c>
      <c r="E2553">
        <v>62</v>
      </c>
    </row>
    <row r="2554" spans="1:5" ht="13.5" customHeight="1">
      <c r="A2554">
        <v>140</v>
      </c>
      <c r="B2554" t="str">
        <f t="shared" si="39"/>
        <v>140---1</v>
      </c>
      <c r="C2554" t="s">
        <v>4216</v>
      </c>
      <c r="D2554" t="s">
        <v>1172</v>
      </c>
      <c r="E2554">
        <v>1</v>
      </c>
    </row>
    <row r="2555" spans="1:5" ht="13.5" customHeight="1">
      <c r="A2555">
        <v>140</v>
      </c>
      <c r="B2555" t="str">
        <f t="shared" si="39"/>
        <v>140---2</v>
      </c>
      <c r="C2555" t="s">
        <v>4216</v>
      </c>
      <c r="D2555" t="s">
        <v>1198</v>
      </c>
      <c r="E2555">
        <v>2</v>
      </c>
    </row>
    <row r="2556" spans="1:5" ht="13.5" customHeight="1">
      <c r="A2556">
        <v>140</v>
      </c>
      <c r="B2556" t="str">
        <f t="shared" si="39"/>
        <v>140---3</v>
      </c>
      <c r="C2556" t="s">
        <v>4216</v>
      </c>
      <c r="D2556" t="s">
        <v>1021</v>
      </c>
      <c r="E2556">
        <v>3</v>
      </c>
    </row>
    <row r="2557" spans="1:5" ht="13.5" customHeight="1">
      <c r="A2557">
        <v>140</v>
      </c>
      <c r="B2557" t="str">
        <f t="shared" si="39"/>
        <v>140---4</v>
      </c>
      <c r="C2557" t="s">
        <v>4216</v>
      </c>
      <c r="D2557" t="s">
        <v>956</v>
      </c>
      <c r="E2557">
        <v>4</v>
      </c>
    </row>
    <row r="2558" spans="1:5" ht="13.5" customHeight="1">
      <c r="A2558">
        <v>140</v>
      </c>
      <c r="B2558" t="str">
        <f t="shared" si="39"/>
        <v>140---5</v>
      </c>
      <c r="C2558" t="s">
        <v>4216</v>
      </c>
      <c r="D2558" t="s">
        <v>1002</v>
      </c>
      <c r="E2558">
        <v>5</v>
      </c>
    </row>
    <row r="2559" spans="1:5" ht="13.5" customHeight="1">
      <c r="A2559">
        <v>140</v>
      </c>
      <c r="B2559" t="str">
        <f t="shared" si="39"/>
        <v>140---6</v>
      </c>
      <c r="C2559" t="s">
        <v>4271</v>
      </c>
      <c r="D2559" t="s">
        <v>1196</v>
      </c>
      <c r="E2559">
        <v>6</v>
      </c>
    </row>
    <row r="2560" spans="1:5" ht="13.5" customHeight="1">
      <c r="A2560">
        <v>140</v>
      </c>
      <c r="B2560" t="str">
        <f t="shared" si="39"/>
        <v>140---7</v>
      </c>
      <c r="C2560" t="s">
        <v>4239</v>
      </c>
      <c r="D2560" t="s">
        <v>1218</v>
      </c>
      <c r="E2560">
        <v>7</v>
      </c>
    </row>
    <row r="2561" spans="1:5" ht="13.5" customHeight="1">
      <c r="A2561">
        <v>140</v>
      </c>
      <c r="B2561" t="str">
        <f t="shared" si="39"/>
        <v>140---8</v>
      </c>
      <c r="C2561" t="s">
        <v>4228</v>
      </c>
      <c r="D2561" t="s">
        <v>809</v>
      </c>
      <c r="E2561">
        <v>8</v>
      </c>
    </row>
    <row r="2562" spans="1:5" ht="13.5" customHeight="1">
      <c r="A2562">
        <v>140</v>
      </c>
      <c r="B2562" t="str">
        <f t="shared" si="39"/>
        <v>140---9</v>
      </c>
      <c r="C2562" t="s">
        <v>4268</v>
      </c>
      <c r="D2562" t="s">
        <v>1233</v>
      </c>
      <c r="E2562">
        <v>9</v>
      </c>
    </row>
    <row r="2563" spans="1:5" ht="13.5" customHeight="1">
      <c r="A2563">
        <v>140</v>
      </c>
      <c r="B2563" t="str">
        <f t="shared" ref="B2563:B2626" si="40">A2563&amp;"---"&amp;E2563</f>
        <v>140---10</v>
      </c>
      <c r="C2563" t="s">
        <v>4225</v>
      </c>
      <c r="D2563" t="s">
        <v>204</v>
      </c>
      <c r="E2563">
        <v>10</v>
      </c>
    </row>
    <row r="2564" spans="1:5" ht="13.5" customHeight="1">
      <c r="A2564">
        <v>140</v>
      </c>
      <c r="B2564" t="str">
        <f t="shared" si="40"/>
        <v>140---11</v>
      </c>
      <c r="C2564" t="s">
        <v>4231</v>
      </c>
      <c r="D2564" t="s">
        <v>1234</v>
      </c>
      <c r="E2564">
        <v>11</v>
      </c>
    </row>
    <row r="2565" spans="1:5" ht="13.5" customHeight="1">
      <c r="A2565">
        <v>140</v>
      </c>
      <c r="B2565" t="str">
        <f t="shared" si="40"/>
        <v>140---12</v>
      </c>
      <c r="C2565" t="s">
        <v>4264</v>
      </c>
      <c r="D2565" t="s">
        <v>1016</v>
      </c>
      <c r="E2565">
        <v>12</v>
      </c>
    </row>
    <row r="2566" spans="1:5" ht="13.5" customHeight="1">
      <c r="A2566">
        <v>140</v>
      </c>
      <c r="B2566" t="str">
        <f t="shared" si="40"/>
        <v>140---13</v>
      </c>
      <c r="C2566" t="s">
        <v>4272</v>
      </c>
      <c r="D2566" t="s">
        <v>1200</v>
      </c>
      <c r="E2566">
        <v>13</v>
      </c>
    </row>
    <row r="2567" spans="1:5" ht="13.5" customHeight="1">
      <c r="A2567">
        <v>140</v>
      </c>
      <c r="B2567" t="str">
        <f t="shared" si="40"/>
        <v>140---14</v>
      </c>
      <c r="C2567" t="s">
        <v>4245</v>
      </c>
      <c r="D2567" t="s">
        <v>1213</v>
      </c>
      <c r="E2567">
        <v>14</v>
      </c>
    </row>
    <row r="2568" spans="1:5" ht="13.5" customHeight="1">
      <c r="A2568">
        <v>140</v>
      </c>
      <c r="B2568" t="str">
        <f t="shared" si="40"/>
        <v>140---15</v>
      </c>
      <c r="C2568" t="s">
        <v>4257</v>
      </c>
      <c r="D2568" t="s">
        <v>1192</v>
      </c>
      <c r="E2568">
        <v>15</v>
      </c>
    </row>
    <row r="2569" spans="1:5" ht="13.5" customHeight="1">
      <c r="A2569">
        <v>140</v>
      </c>
      <c r="B2569" t="str">
        <f t="shared" si="40"/>
        <v>140---16</v>
      </c>
      <c r="C2569" t="s">
        <v>4280</v>
      </c>
      <c r="D2569" t="s">
        <v>722</v>
      </c>
      <c r="E2569">
        <v>16</v>
      </c>
    </row>
    <row r="2570" spans="1:5" ht="13.5" customHeight="1">
      <c r="A2570">
        <v>140</v>
      </c>
      <c r="B2570" t="str">
        <f t="shared" si="40"/>
        <v>140---17</v>
      </c>
      <c r="C2570" t="s">
        <v>5928</v>
      </c>
      <c r="D2570" t="s">
        <v>1254</v>
      </c>
      <c r="E2570">
        <v>17</v>
      </c>
    </row>
    <row r="2571" spans="1:5" ht="13.5" customHeight="1">
      <c r="A2571">
        <v>140</v>
      </c>
      <c r="B2571" t="str">
        <f t="shared" si="40"/>
        <v>140---18</v>
      </c>
      <c r="C2571" t="s">
        <v>727</v>
      </c>
      <c r="D2571" t="s">
        <v>1308</v>
      </c>
      <c r="E2571">
        <v>18</v>
      </c>
    </row>
    <row r="2572" spans="1:5" ht="13.5" customHeight="1">
      <c r="A2572">
        <v>140</v>
      </c>
      <c r="B2572" t="str">
        <f t="shared" si="40"/>
        <v>140---19</v>
      </c>
      <c r="C2572" t="s">
        <v>1070</v>
      </c>
      <c r="D2572" t="s">
        <v>1219</v>
      </c>
      <c r="E2572">
        <v>19</v>
      </c>
    </row>
    <row r="2573" spans="1:5" ht="13.5" customHeight="1">
      <c r="A2573">
        <v>140</v>
      </c>
      <c r="B2573" t="str">
        <f t="shared" si="40"/>
        <v>140---20</v>
      </c>
      <c r="C2573" t="s">
        <v>1072</v>
      </c>
      <c r="D2573" t="s">
        <v>1220</v>
      </c>
      <c r="E2573">
        <v>20</v>
      </c>
    </row>
    <row r="2574" spans="1:5" ht="13.5" customHeight="1">
      <c r="A2574">
        <v>140</v>
      </c>
      <c r="B2574" t="str">
        <f t="shared" si="40"/>
        <v>140---21</v>
      </c>
      <c r="C2574" t="s">
        <v>795</v>
      </c>
      <c r="D2574" t="s">
        <v>1062</v>
      </c>
      <c r="E2574">
        <v>21</v>
      </c>
    </row>
    <row r="2575" spans="1:5" ht="13.5" customHeight="1">
      <c r="A2575">
        <v>140</v>
      </c>
      <c r="B2575" t="str">
        <f t="shared" si="40"/>
        <v>140---22</v>
      </c>
      <c r="C2575" t="s">
        <v>1017</v>
      </c>
      <c r="D2575" t="s">
        <v>796</v>
      </c>
      <c r="E2575">
        <v>22</v>
      </c>
    </row>
    <row r="2576" spans="1:5" ht="13.5" customHeight="1">
      <c r="A2576">
        <v>140</v>
      </c>
      <c r="B2576" t="str">
        <f t="shared" si="40"/>
        <v>140---23</v>
      </c>
      <c r="C2576" t="s">
        <v>731</v>
      </c>
      <c r="D2576" t="s">
        <v>800</v>
      </c>
      <c r="E2576">
        <v>23</v>
      </c>
    </row>
    <row r="2577" spans="1:5" ht="13.5" customHeight="1">
      <c r="A2577">
        <v>140</v>
      </c>
      <c r="B2577" t="str">
        <f t="shared" si="40"/>
        <v>140---24</v>
      </c>
      <c r="C2577" t="s">
        <v>797</v>
      </c>
      <c r="D2577" t="s">
        <v>1081</v>
      </c>
      <c r="E2577">
        <v>24</v>
      </c>
    </row>
    <row r="2578" spans="1:5" ht="13.5" customHeight="1">
      <c r="A2578">
        <v>140</v>
      </c>
      <c r="B2578" t="str">
        <f t="shared" si="40"/>
        <v>140---25</v>
      </c>
      <c r="C2578" t="s">
        <v>739</v>
      </c>
      <c r="D2578" t="s">
        <v>736</v>
      </c>
      <c r="E2578">
        <v>25</v>
      </c>
    </row>
    <row r="2579" spans="1:5" ht="13.5" customHeight="1">
      <c r="A2579">
        <v>140</v>
      </c>
      <c r="B2579" t="str">
        <f t="shared" si="40"/>
        <v>140---26</v>
      </c>
      <c r="C2579" t="s">
        <v>743</v>
      </c>
      <c r="D2579" t="s">
        <v>754</v>
      </c>
      <c r="E2579">
        <v>26</v>
      </c>
    </row>
    <row r="2580" spans="1:5" ht="13.5" customHeight="1">
      <c r="A2580">
        <v>140</v>
      </c>
      <c r="B2580" t="str">
        <f t="shared" si="40"/>
        <v>140---27</v>
      </c>
      <c r="C2580" t="s">
        <v>745</v>
      </c>
      <c r="D2580" t="s">
        <v>837</v>
      </c>
      <c r="E2580">
        <v>27</v>
      </c>
    </row>
    <row r="2581" spans="1:5" ht="13.5" customHeight="1">
      <c r="A2581">
        <v>140</v>
      </c>
      <c r="B2581" t="str">
        <f t="shared" si="40"/>
        <v>140---28</v>
      </c>
      <c r="C2581" t="s">
        <v>915</v>
      </c>
      <c r="D2581" t="s">
        <v>939</v>
      </c>
      <c r="E2581">
        <v>28</v>
      </c>
    </row>
    <row r="2582" spans="1:5" ht="13.5" customHeight="1">
      <c r="A2582">
        <v>140</v>
      </c>
      <c r="B2582" t="str">
        <f t="shared" si="40"/>
        <v>140---29</v>
      </c>
      <c r="C2582" t="s">
        <v>987</v>
      </c>
      <c r="D2582" t="s">
        <v>1263</v>
      </c>
      <c r="E2582">
        <v>29</v>
      </c>
    </row>
    <row r="2583" spans="1:5" ht="13.5" customHeight="1">
      <c r="A2583">
        <v>140</v>
      </c>
      <c r="B2583" t="str">
        <f t="shared" si="40"/>
        <v>140---30</v>
      </c>
      <c r="C2583" t="s">
        <v>989</v>
      </c>
      <c r="D2583" t="s">
        <v>738</v>
      </c>
      <c r="E2583">
        <v>30</v>
      </c>
    </row>
    <row r="2584" spans="1:5" ht="13.5" customHeight="1">
      <c r="A2584">
        <v>140</v>
      </c>
      <c r="B2584" t="str">
        <f t="shared" si="40"/>
        <v>140---31</v>
      </c>
      <c r="C2584" t="s">
        <v>799</v>
      </c>
      <c r="D2584" t="s">
        <v>809</v>
      </c>
      <c r="E2584">
        <v>31</v>
      </c>
    </row>
    <row r="2585" spans="1:5" ht="13.5" customHeight="1">
      <c r="A2585">
        <v>140</v>
      </c>
      <c r="B2585" t="str">
        <f t="shared" si="40"/>
        <v>140---32</v>
      </c>
      <c r="C2585" t="s">
        <v>819</v>
      </c>
      <c r="D2585" t="s">
        <v>756</v>
      </c>
      <c r="E2585">
        <v>32</v>
      </c>
    </row>
    <row r="2586" spans="1:5" ht="13.5" customHeight="1">
      <c r="A2586">
        <v>140</v>
      </c>
      <c r="B2586" t="str">
        <f t="shared" si="40"/>
        <v>140---33</v>
      </c>
      <c r="C2586" t="s">
        <v>1074</v>
      </c>
      <c r="D2586" t="s">
        <v>880</v>
      </c>
      <c r="E2586">
        <v>33</v>
      </c>
    </row>
    <row r="2587" spans="1:5" ht="13.5" customHeight="1">
      <c r="A2587">
        <v>140</v>
      </c>
      <c r="B2587" t="str">
        <f t="shared" si="40"/>
        <v>140---34</v>
      </c>
      <c r="C2587" t="s">
        <v>1019</v>
      </c>
      <c r="D2587" t="s">
        <v>734</v>
      </c>
      <c r="E2587">
        <v>34</v>
      </c>
    </row>
    <row r="2588" spans="1:5" ht="13.5" customHeight="1">
      <c r="A2588">
        <v>140</v>
      </c>
      <c r="B2588" t="str">
        <f t="shared" si="40"/>
        <v>140---35</v>
      </c>
      <c r="C2588" t="s">
        <v>824</v>
      </c>
      <c r="D2588" t="s">
        <v>752</v>
      </c>
      <c r="E2588">
        <v>35</v>
      </c>
    </row>
    <row r="2589" spans="1:5" ht="13.5" customHeight="1">
      <c r="A2589">
        <v>140</v>
      </c>
      <c r="B2589" t="str">
        <f t="shared" si="40"/>
        <v>140---36</v>
      </c>
      <c r="C2589" t="s">
        <v>1005</v>
      </c>
      <c r="D2589" t="s">
        <v>1105</v>
      </c>
      <c r="E2589">
        <v>36</v>
      </c>
    </row>
    <row r="2590" spans="1:5" ht="13.5" customHeight="1">
      <c r="A2590">
        <v>140</v>
      </c>
      <c r="B2590" t="str">
        <f t="shared" si="40"/>
        <v>140---37</v>
      </c>
      <c r="C2590" t="s">
        <v>753</v>
      </c>
      <c r="D2590" t="s">
        <v>1002</v>
      </c>
      <c r="E2590">
        <v>37</v>
      </c>
    </row>
    <row r="2591" spans="1:5" ht="13.5" customHeight="1">
      <c r="A2591">
        <v>140</v>
      </c>
      <c r="B2591" t="str">
        <f t="shared" si="40"/>
        <v>140---38</v>
      </c>
      <c r="C2591" t="s">
        <v>828</v>
      </c>
      <c r="D2591" t="s">
        <v>818</v>
      </c>
      <c r="E2591">
        <v>38</v>
      </c>
    </row>
    <row r="2592" spans="1:5" ht="13.5" customHeight="1">
      <c r="A2592">
        <v>140</v>
      </c>
      <c r="B2592" t="str">
        <f t="shared" si="40"/>
        <v>140---39</v>
      </c>
      <c r="C2592" t="s">
        <v>759</v>
      </c>
      <c r="D2592" t="s">
        <v>823</v>
      </c>
      <c r="E2592">
        <v>39</v>
      </c>
    </row>
    <row r="2593" spans="1:5" ht="13.5" customHeight="1">
      <c r="A2593">
        <v>140</v>
      </c>
      <c r="B2593" t="str">
        <f t="shared" si="40"/>
        <v>140---40</v>
      </c>
      <c r="C2593" t="s">
        <v>965</v>
      </c>
      <c r="D2593" t="s">
        <v>1250</v>
      </c>
      <c r="E2593">
        <v>40</v>
      </c>
    </row>
    <row r="2594" spans="1:5" ht="13.5" customHeight="1">
      <c r="A2594">
        <v>140</v>
      </c>
      <c r="B2594" t="str">
        <f t="shared" si="40"/>
        <v>140---41</v>
      </c>
      <c r="C2594" t="s">
        <v>991</v>
      </c>
      <c r="D2594" t="s">
        <v>966</v>
      </c>
      <c r="E2594">
        <v>41</v>
      </c>
    </row>
    <row r="2595" spans="1:5" ht="13.5" customHeight="1">
      <c r="A2595">
        <v>140</v>
      </c>
      <c r="B2595" t="str">
        <f t="shared" si="40"/>
        <v>140---42</v>
      </c>
      <c r="C2595" t="s">
        <v>864</v>
      </c>
      <c r="D2595" t="s">
        <v>957</v>
      </c>
      <c r="E2595">
        <v>42</v>
      </c>
    </row>
    <row r="2596" spans="1:5" ht="13.5" customHeight="1">
      <c r="A2596">
        <v>140</v>
      </c>
      <c r="B2596" t="str">
        <f t="shared" si="40"/>
        <v>140---43</v>
      </c>
      <c r="C2596" t="s">
        <v>866</v>
      </c>
      <c r="D2596" t="s">
        <v>831</v>
      </c>
      <c r="E2596">
        <v>43</v>
      </c>
    </row>
    <row r="2597" spans="1:5" ht="13.5" customHeight="1">
      <c r="A2597">
        <v>140</v>
      </c>
      <c r="B2597" t="str">
        <f t="shared" si="40"/>
        <v>140---44</v>
      </c>
      <c r="C2597" t="s">
        <v>993</v>
      </c>
      <c r="D2597" t="s">
        <v>1171</v>
      </c>
      <c r="E2597">
        <v>44</v>
      </c>
    </row>
    <row r="2598" spans="1:5" ht="13.5" customHeight="1">
      <c r="A2598">
        <v>140</v>
      </c>
      <c r="B2598" t="str">
        <f t="shared" si="40"/>
        <v>140---45</v>
      </c>
      <c r="C2598" t="s">
        <v>765</v>
      </c>
      <c r="D2598" t="s">
        <v>1196</v>
      </c>
      <c r="E2598">
        <v>45</v>
      </c>
    </row>
    <row r="2599" spans="1:5" ht="13.5" customHeight="1">
      <c r="A2599">
        <v>140</v>
      </c>
      <c r="B2599" t="str">
        <f t="shared" si="40"/>
        <v>140---46</v>
      </c>
      <c r="C2599" t="s">
        <v>868</v>
      </c>
      <c r="D2599" t="s">
        <v>758</v>
      </c>
      <c r="E2599">
        <v>46</v>
      </c>
    </row>
    <row r="2600" spans="1:5" ht="13.5" customHeight="1">
      <c r="A2600">
        <v>140</v>
      </c>
      <c r="B2600" t="str">
        <f t="shared" si="40"/>
        <v>140---47</v>
      </c>
      <c r="C2600" t="s">
        <v>1098</v>
      </c>
      <c r="D2600" t="s">
        <v>1206</v>
      </c>
      <c r="E2600">
        <v>47</v>
      </c>
    </row>
    <row r="2601" spans="1:5" ht="13.5" customHeight="1">
      <c r="A2601">
        <v>140</v>
      </c>
      <c r="B2601" t="str">
        <f t="shared" si="40"/>
        <v>140---48</v>
      </c>
      <c r="C2601" t="s">
        <v>969</v>
      </c>
      <c r="D2601" t="s">
        <v>802</v>
      </c>
      <c r="E2601">
        <v>48</v>
      </c>
    </row>
    <row r="2602" spans="1:5" ht="13.5" customHeight="1">
      <c r="A2602">
        <v>140</v>
      </c>
      <c r="B2602" t="str">
        <f t="shared" si="40"/>
        <v>140---49</v>
      </c>
      <c r="C2602" t="s">
        <v>896</v>
      </c>
      <c r="D2602" t="s">
        <v>1202</v>
      </c>
      <c r="E2602">
        <v>49</v>
      </c>
    </row>
    <row r="2603" spans="1:5" ht="13.5" customHeight="1">
      <c r="A2603">
        <v>140</v>
      </c>
      <c r="B2603" t="str">
        <f t="shared" si="40"/>
        <v>140---50</v>
      </c>
      <c r="C2603" t="s">
        <v>5913</v>
      </c>
      <c r="D2603" t="s">
        <v>1114</v>
      </c>
      <c r="E2603">
        <v>50</v>
      </c>
    </row>
    <row r="2604" spans="1:5" ht="13.5" customHeight="1">
      <c r="A2604">
        <v>140</v>
      </c>
      <c r="B2604" t="str">
        <f t="shared" si="40"/>
        <v>140---51</v>
      </c>
      <c r="C2604" t="s">
        <v>5929</v>
      </c>
      <c r="D2604" t="s">
        <v>813</v>
      </c>
      <c r="E2604">
        <v>51</v>
      </c>
    </row>
    <row r="2605" spans="1:5" ht="13.5" customHeight="1">
      <c r="A2605">
        <v>140</v>
      </c>
      <c r="B2605" t="str">
        <f t="shared" si="40"/>
        <v>140---52</v>
      </c>
      <c r="C2605" t="s">
        <v>6000</v>
      </c>
      <c r="D2605" t="s">
        <v>1198</v>
      </c>
      <c r="E2605">
        <v>52</v>
      </c>
    </row>
    <row r="2606" spans="1:5" ht="13.5" customHeight="1">
      <c r="A2606">
        <v>140</v>
      </c>
      <c r="B2606" t="str">
        <f t="shared" si="40"/>
        <v>140---53</v>
      </c>
      <c r="C2606" t="s">
        <v>5925</v>
      </c>
      <c r="D2606" t="s">
        <v>798</v>
      </c>
      <c r="E2606">
        <v>53</v>
      </c>
    </row>
    <row r="2607" spans="1:5" ht="13.5" customHeight="1">
      <c r="A2607">
        <v>140</v>
      </c>
      <c r="B2607" t="str">
        <f t="shared" si="40"/>
        <v>140---54</v>
      </c>
      <c r="C2607" t="s">
        <v>6001</v>
      </c>
      <c r="D2607" t="s">
        <v>956</v>
      </c>
      <c r="E2607">
        <v>54</v>
      </c>
    </row>
    <row r="2608" spans="1:5" ht="13.5" customHeight="1">
      <c r="A2608">
        <v>140</v>
      </c>
      <c r="B2608" t="str">
        <f t="shared" si="40"/>
        <v>140---55</v>
      </c>
      <c r="C2608" t="s">
        <v>5982</v>
      </c>
      <c r="D2608" t="s">
        <v>1125</v>
      </c>
      <c r="E2608">
        <v>55</v>
      </c>
    </row>
    <row r="2609" spans="1:5" ht="13.5" customHeight="1">
      <c r="A2609">
        <v>140</v>
      </c>
      <c r="B2609" t="str">
        <f t="shared" si="40"/>
        <v>140---56</v>
      </c>
      <c r="C2609" t="s">
        <v>5930</v>
      </c>
      <c r="D2609" t="s">
        <v>821</v>
      </c>
      <c r="E2609">
        <v>56</v>
      </c>
    </row>
    <row r="2610" spans="1:5" ht="13.5" customHeight="1">
      <c r="A2610">
        <v>140</v>
      </c>
      <c r="B2610" t="str">
        <f t="shared" si="40"/>
        <v>140---57</v>
      </c>
      <c r="C2610" t="s">
        <v>5915</v>
      </c>
      <c r="D2610" t="s">
        <v>772</v>
      </c>
      <c r="E2610">
        <v>57</v>
      </c>
    </row>
    <row r="2611" spans="1:5" ht="13.5" customHeight="1">
      <c r="A2611">
        <v>140</v>
      </c>
      <c r="B2611" t="str">
        <f t="shared" si="40"/>
        <v>140---58</v>
      </c>
      <c r="C2611" t="s">
        <v>5970</v>
      </c>
      <c r="D2611" t="s">
        <v>999</v>
      </c>
      <c r="E2611">
        <v>58</v>
      </c>
    </row>
    <row r="2612" spans="1:5" ht="13.5" customHeight="1">
      <c r="A2612">
        <v>140</v>
      </c>
      <c r="B2612" t="str">
        <f t="shared" si="40"/>
        <v>140---59</v>
      </c>
      <c r="C2612" t="s">
        <v>5917</v>
      </c>
      <c r="D2612" t="s">
        <v>789</v>
      </c>
      <c r="E2612">
        <v>59</v>
      </c>
    </row>
    <row r="2613" spans="1:5" ht="13.5" customHeight="1">
      <c r="A2613">
        <v>140</v>
      </c>
      <c r="B2613" t="str">
        <f t="shared" si="40"/>
        <v>140---60</v>
      </c>
      <c r="C2613" t="s">
        <v>5918</v>
      </c>
      <c r="D2613" t="s">
        <v>770</v>
      </c>
      <c r="E2613">
        <v>60</v>
      </c>
    </row>
    <row r="2614" spans="1:5" ht="13.5" customHeight="1">
      <c r="A2614">
        <v>140</v>
      </c>
      <c r="B2614" t="str">
        <f t="shared" si="40"/>
        <v>140---61</v>
      </c>
      <c r="C2614" t="s">
        <v>5971</v>
      </c>
      <c r="D2614" t="s">
        <v>1058</v>
      </c>
      <c r="E2614">
        <v>61</v>
      </c>
    </row>
    <row r="2615" spans="1:5" ht="13.5" customHeight="1">
      <c r="A2615">
        <v>140</v>
      </c>
      <c r="B2615" t="str">
        <f t="shared" si="40"/>
        <v>140---62</v>
      </c>
      <c r="C2615" t="s">
        <v>6002</v>
      </c>
      <c r="D2615" t="s">
        <v>1113</v>
      </c>
      <c r="E2615">
        <v>62</v>
      </c>
    </row>
    <row r="2616" spans="1:5" ht="13.5" customHeight="1">
      <c r="A2616">
        <v>140</v>
      </c>
      <c r="B2616" t="str">
        <f t="shared" si="40"/>
        <v>140---63</v>
      </c>
      <c r="C2616" t="s">
        <v>6003</v>
      </c>
      <c r="D2616" t="s">
        <v>1016</v>
      </c>
      <c r="E2616">
        <v>63</v>
      </c>
    </row>
    <row r="2617" spans="1:5" ht="13.5" customHeight="1">
      <c r="A2617">
        <v>140</v>
      </c>
      <c r="B2617" t="str">
        <f t="shared" si="40"/>
        <v>140---64</v>
      </c>
      <c r="C2617" t="s">
        <v>5998</v>
      </c>
      <c r="D2617" t="s">
        <v>1201</v>
      </c>
      <c r="E2617">
        <v>64</v>
      </c>
    </row>
    <row r="2618" spans="1:5" ht="13.5" customHeight="1">
      <c r="A2618">
        <v>140</v>
      </c>
      <c r="B2618" t="str">
        <f t="shared" si="40"/>
        <v>140---65</v>
      </c>
      <c r="C2618" t="s">
        <v>6004</v>
      </c>
      <c r="D2618" t="s">
        <v>960</v>
      </c>
      <c r="E2618">
        <v>65</v>
      </c>
    </row>
    <row r="2619" spans="1:5" ht="13.5" customHeight="1">
      <c r="A2619">
        <v>140</v>
      </c>
      <c r="B2619" t="str">
        <f t="shared" si="40"/>
        <v>140---66</v>
      </c>
      <c r="C2619" t="s">
        <v>5941</v>
      </c>
      <c r="D2619" t="s">
        <v>861</v>
      </c>
      <c r="E2619">
        <v>66</v>
      </c>
    </row>
    <row r="2620" spans="1:5" ht="13.5" customHeight="1">
      <c r="A2620">
        <v>140</v>
      </c>
      <c r="B2620" t="str">
        <f t="shared" si="40"/>
        <v>140---67</v>
      </c>
      <c r="C2620" t="s">
        <v>5992</v>
      </c>
      <c r="D2620" t="s">
        <v>1101</v>
      </c>
      <c r="E2620">
        <v>67</v>
      </c>
    </row>
    <row r="2621" spans="1:5" ht="13.5" customHeight="1">
      <c r="A2621">
        <v>140</v>
      </c>
      <c r="B2621" t="str">
        <f t="shared" si="40"/>
        <v>140---68</v>
      </c>
      <c r="C2621" t="s">
        <v>6005</v>
      </c>
      <c r="D2621" t="s">
        <v>1237</v>
      </c>
      <c r="E2621">
        <v>68</v>
      </c>
    </row>
    <row r="2622" spans="1:5" ht="13.5" customHeight="1">
      <c r="A2622">
        <v>140</v>
      </c>
      <c r="B2622" t="str">
        <f t="shared" si="40"/>
        <v>140---69</v>
      </c>
      <c r="C2622" t="s">
        <v>5924</v>
      </c>
      <c r="D2622" t="s">
        <v>726</v>
      </c>
      <c r="E2622">
        <v>69</v>
      </c>
    </row>
    <row r="2623" spans="1:5" ht="13.5" customHeight="1">
      <c r="A2623">
        <v>140</v>
      </c>
      <c r="B2623" t="str">
        <f t="shared" si="40"/>
        <v>140---70</v>
      </c>
      <c r="C2623" t="s">
        <v>6006</v>
      </c>
      <c r="D2623" t="s">
        <v>1441</v>
      </c>
      <c r="E2623">
        <v>70</v>
      </c>
    </row>
    <row r="2624" spans="1:5" ht="13.5" customHeight="1">
      <c r="A2624">
        <v>140</v>
      </c>
      <c r="B2624" t="str">
        <f t="shared" si="40"/>
        <v>140---71</v>
      </c>
      <c r="C2624" t="s">
        <v>5993</v>
      </c>
      <c r="D2624" t="s">
        <v>1336</v>
      </c>
      <c r="E2624">
        <v>71</v>
      </c>
    </row>
    <row r="2625" spans="1:5" ht="13.5" customHeight="1">
      <c r="A2625">
        <v>140</v>
      </c>
      <c r="B2625" t="str">
        <f t="shared" si="40"/>
        <v>140---72</v>
      </c>
      <c r="C2625" t="s">
        <v>5996</v>
      </c>
      <c r="D2625" t="s">
        <v>1356</v>
      </c>
      <c r="E2625">
        <v>72</v>
      </c>
    </row>
    <row r="2626" spans="1:5" ht="13.5" customHeight="1">
      <c r="A2626">
        <v>333</v>
      </c>
      <c r="B2626" t="str">
        <f t="shared" si="40"/>
        <v>333---1</v>
      </c>
      <c r="C2626" t="s">
        <v>4216</v>
      </c>
      <c r="D2626" t="s">
        <v>713</v>
      </c>
      <c r="E2626">
        <v>1</v>
      </c>
    </row>
    <row r="2627" spans="1:5" ht="13.5" customHeight="1">
      <c r="A2627">
        <v>333</v>
      </c>
      <c r="B2627" t="str">
        <f t="shared" ref="B2627:B2690" si="41">A2627&amp;"---"&amp;E2627</f>
        <v>333---2</v>
      </c>
      <c r="C2627" t="s">
        <v>4216</v>
      </c>
      <c r="D2627" t="s">
        <v>714</v>
      </c>
      <c r="E2627">
        <v>2</v>
      </c>
    </row>
    <row r="2628" spans="1:5" ht="13.5" customHeight="1">
      <c r="A2628">
        <v>333</v>
      </c>
      <c r="B2628" t="str">
        <f t="shared" si="41"/>
        <v>333---3</v>
      </c>
      <c r="C2628" t="s">
        <v>4263</v>
      </c>
      <c r="D2628" t="s">
        <v>872</v>
      </c>
      <c r="E2628">
        <v>3</v>
      </c>
    </row>
    <row r="2629" spans="1:5" ht="13.5" customHeight="1">
      <c r="A2629">
        <v>333</v>
      </c>
      <c r="B2629" t="str">
        <f t="shared" si="41"/>
        <v>333---4</v>
      </c>
      <c r="C2629" t="s">
        <v>4238</v>
      </c>
      <c r="D2629" t="s">
        <v>806</v>
      </c>
      <c r="E2629">
        <v>4</v>
      </c>
    </row>
    <row r="2630" spans="1:5" ht="13.5" customHeight="1">
      <c r="A2630">
        <v>333</v>
      </c>
      <c r="B2630" t="str">
        <f t="shared" si="41"/>
        <v>333---5</v>
      </c>
      <c r="C2630" t="s">
        <v>4220</v>
      </c>
      <c r="D2630" t="s">
        <v>827</v>
      </c>
      <c r="E2630">
        <v>5</v>
      </c>
    </row>
    <row r="2631" spans="1:5" ht="13.5" customHeight="1">
      <c r="A2631">
        <v>333</v>
      </c>
      <c r="B2631" t="str">
        <f t="shared" si="41"/>
        <v>333---6</v>
      </c>
      <c r="C2631" t="s">
        <v>4228</v>
      </c>
      <c r="D2631" t="s">
        <v>961</v>
      </c>
      <c r="E2631">
        <v>6</v>
      </c>
    </row>
    <row r="2632" spans="1:5" ht="13.5" customHeight="1">
      <c r="A2632">
        <v>333</v>
      </c>
      <c r="B2632" t="str">
        <f t="shared" si="41"/>
        <v>333---7</v>
      </c>
      <c r="C2632" t="s">
        <v>4223</v>
      </c>
      <c r="D2632" t="s">
        <v>997</v>
      </c>
      <c r="E2632">
        <v>7</v>
      </c>
    </row>
    <row r="2633" spans="1:5" ht="13.5" customHeight="1">
      <c r="A2633">
        <v>333</v>
      </c>
      <c r="B2633" t="str">
        <f t="shared" si="41"/>
        <v>333---8</v>
      </c>
      <c r="C2633" t="s">
        <v>4276</v>
      </c>
      <c r="D2633" t="s">
        <v>1260</v>
      </c>
      <c r="E2633">
        <v>8</v>
      </c>
    </row>
    <row r="2634" spans="1:5" ht="13.5" customHeight="1">
      <c r="A2634">
        <v>333</v>
      </c>
      <c r="B2634" t="str">
        <f t="shared" si="41"/>
        <v>333---9</v>
      </c>
      <c r="C2634" t="s">
        <v>4259</v>
      </c>
      <c r="D2634" t="s">
        <v>814</v>
      </c>
      <c r="E2634">
        <v>9</v>
      </c>
    </row>
    <row r="2635" spans="1:5" ht="13.5" customHeight="1">
      <c r="A2635">
        <v>333</v>
      </c>
      <c r="B2635" t="str">
        <f t="shared" si="41"/>
        <v>333---10</v>
      </c>
      <c r="C2635" t="s">
        <v>4246</v>
      </c>
      <c r="D2635" t="s">
        <v>718</v>
      </c>
      <c r="E2635">
        <v>10</v>
      </c>
    </row>
    <row r="2636" spans="1:5" ht="13.5" customHeight="1">
      <c r="A2636">
        <v>333</v>
      </c>
      <c r="B2636" t="str">
        <f t="shared" si="41"/>
        <v>333---11</v>
      </c>
      <c r="C2636" t="s">
        <v>4235</v>
      </c>
      <c r="D2636" t="s">
        <v>815</v>
      </c>
      <c r="E2636">
        <v>11</v>
      </c>
    </row>
    <row r="2637" spans="1:5" ht="13.5" customHeight="1">
      <c r="A2637">
        <v>333</v>
      </c>
      <c r="B2637" t="str">
        <f t="shared" si="41"/>
        <v>333---12</v>
      </c>
      <c r="C2637" t="s">
        <v>4236</v>
      </c>
      <c r="D2637" t="s">
        <v>821</v>
      </c>
      <c r="E2637">
        <v>12</v>
      </c>
    </row>
    <row r="2638" spans="1:5" ht="13.5" customHeight="1">
      <c r="A2638">
        <v>333</v>
      </c>
      <c r="B2638" t="str">
        <f t="shared" si="41"/>
        <v>333---13</v>
      </c>
      <c r="C2638" t="s">
        <v>4277</v>
      </c>
      <c r="D2638" t="s">
        <v>849</v>
      </c>
      <c r="E2638">
        <v>13</v>
      </c>
    </row>
    <row r="2639" spans="1:5" ht="13.5" customHeight="1">
      <c r="A2639">
        <v>333</v>
      </c>
      <c r="B2639" t="str">
        <f t="shared" si="41"/>
        <v>333---14</v>
      </c>
      <c r="C2639" t="s">
        <v>5911</v>
      </c>
      <c r="D2639" t="s">
        <v>1117</v>
      </c>
      <c r="E2639">
        <v>14</v>
      </c>
    </row>
    <row r="2640" spans="1:5" ht="13.5" customHeight="1">
      <c r="A2640">
        <v>333</v>
      </c>
      <c r="B2640" t="str">
        <f t="shared" si="41"/>
        <v>333---15</v>
      </c>
      <c r="C2640" t="s">
        <v>5911</v>
      </c>
      <c r="D2640" t="s">
        <v>1104</v>
      </c>
      <c r="E2640">
        <v>15</v>
      </c>
    </row>
    <row r="2641" spans="1:5" ht="13.5" customHeight="1">
      <c r="A2641">
        <v>333</v>
      </c>
      <c r="B2641" t="str">
        <f t="shared" si="41"/>
        <v>333---16</v>
      </c>
      <c r="C2641" t="s">
        <v>5911</v>
      </c>
      <c r="D2641" t="s">
        <v>1148</v>
      </c>
      <c r="E2641">
        <v>16</v>
      </c>
    </row>
    <row r="2642" spans="1:5" ht="13.5" customHeight="1">
      <c r="A2642">
        <v>333</v>
      </c>
      <c r="B2642" t="str">
        <f t="shared" si="41"/>
        <v>333---17</v>
      </c>
      <c r="C2642" t="s">
        <v>5911</v>
      </c>
      <c r="D2642" t="s">
        <v>722</v>
      </c>
      <c r="E2642">
        <v>17</v>
      </c>
    </row>
    <row r="2643" spans="1:5" ht="13.5" customHeight="1">
      <c r="A2643">
        <v>333</v>
      </c>
      <c r="B2643" t="str">
        <f t="shared" si="41"/>
        <v>333---18</v>
      </c>
      <c r="C2643" t="s">
        <v>5911</v>
      </c>
      <c r="D2643" t="s">
        <v>1109</v>
      </c>
      <c r="E2643">
        <v>18</v>
      </c>
    </row>
    <row r="2644" spans="1:5" ht="13.5" customHeight="1">
      <c r="A2644">
        <v>333</v>
      </c>
      <c r="B2644" t="str">
        <f t="shared" si="41"/>
        <v>333---19</v>
      </c>
      <c r="C2644" t="s">
        <v>5911</v>
      </c>
      <c r="D2644" t="s">
        <v>1175</v>
      </c>
      <c r="E2644">
        <v>19</v>
      </c>
    </row>
    <row r="2645" spans="1:5" ht="13.5" customHeight="1">
      <c r="A2645">
        <v>333</v>
      </c>
      <c r="B2645" t="str">
        <f t="shared" si="41"/>
        <v>333---20</v>
      </c>
      <c r="C2645" t="s">
        <v>735</v>
      </c>
      <c r="D2645" t="s">
        <v>744</v>
      </c>
      <c r="E2645">
        <v>20</v>
      </c>
    </row>
    <row r="2646" spans="1:5" ht="13.5" customHeight="1">
      <c r="A2646">
        <v>333</v>
      </c>
      <c r="B2646" t="str">
        <f t="shared" si="41"/>
        <v>333---21</v>
      </c>
      <c r="C2646" t="s">
        <v>985</v>
      </c>
      <c r="D2646" t="s">
        <v>1449</v>
      </c>
      <c r="E2646">
        <v>21</v>
      </c>
    </row>
    <row r="2647" spans="1:5" ht="13.5" customHeight="1">
      <c r="A2647">
        <v>333</v>
      </c>
      <c r="B2647" t="str">
        <f t="shared" si="41"/>
        <v>333---22</v>
      </c>
      <c r="C2647" t="s">
        <v>885</v>
      </c>
      <c r="D2647" t="s">
        <v>814</v>
      </c>
      <c r="E2647">
        <v>22</v>
      </c>
    </row>
    <row r="2648" spans="1:5" ht="13.5" customHeight="1">
      <c r="A2648">
        <v>333</v>
      </c>
      <c r="B2648" t="str">
        <f t="shared" si="41"/>
        <v>333---23</v>
      </c>
      <c r="C2648" t="s">
        <v>743</v>
      </c>
      <c r="D2648" t="s">
        <v>754</v>
      </c>
      <c r="E2648">
        <v>23</v>
      </c>
    </row>
    <row r="2649" spans="1:5" ht="13.5" customHeight="1">
      <c r="A2649">
        <v>333</v>
      </c>
      <c r="B2649" t="str">
        <f t="shared" si="41"/>
        <v>333---24</v>
      </c>
      <c r="C2649" t="s">
        <v>987</v>
      </c>
      <c r="D2649" t="s">
        <v>1263</v>
      </c>
      <c r="E2649">
        <v>24</v>
      </c>
    </row>
    <row r="2650" spans="1:5" ht="13.5" customHeight="1">
      <c r="A2650">
        <v>333</v>
      </c>
      <c r="B2650" t="str">
        <f t="shared" si="41"/>
        <v>333---25</v>
      </c>
      <c r="C2650" t="s">
        <v>989</v>
      </c>
      <c r="D2650" t="s">
        <v>738</v>
      </c>
      <c r="E2650">
        <v>25</v>
      </c>
    </row>
    <row r="2651" spans="1:5" ht="13.5" customHeight="1">
      <c r="A2651">
        <v>333</v>
      </c>
      <c r="B2651" t="str">
        <f t="shared" si="41"/>
        <v>333---26</v>
      </c>
      <c r="C2651" t="s">
        <v>936</v>
      </c>
      <c r="D2651" t="s">
        <v>779</v>
      </c>
      <c r="E2651">
        <v>26</v>
      </c>
    </row>
    <row r="2652" spans="1:5" ht="13.5" customHeight="1">
      <c r="A2652">
        <v>333</v>
      </c>
      <c r="B2652" t="str">
        <f t="shared" si="41"/>
        <v>333---27</v>
      </c>
      <c r="C2652" t="s">
        <v>819</v>
      </c>
      <c r="D2652" t="s">
        <v>756</v>
      </c>
      <c r="E2652">
        <v>27</v>
      </c>
    </row>
    <row r="2653" spans="1:5" ht="13.5" customHeight="1">
      <c r="A2653">
        <v>333</v>
      </c>
      <c r="B2653" t="str">
        <f t="shared" si="41"/>
        <v>333---28</v>
      </c>
      <c r="C2653" t="s">
        <v>1019</v>
      </c>
      <c r="D2653" t="s">
        <v>734</v>
      </c>
      <c r="E2653">
        <v>28</v>
      </c>
    </row>
    <row r="2654" spans="1:5" ht="13.5" customHeight="1">
      <c r="A2654">
        <v>333</v>
      </c>
      <c r="B2654" t="str">
        <f t="shared" si="41"/>
        <v>333---29</v>
      </c>
      <c r="C2654" t="s">
        <v>822</v>
      </c>
      <c r="D2654" t="s">
        <v>833</v>
      </c>
      <c r="E2654">
        <v>29</v>
      </c>
    </row>
    <row r="2655" spans="1:5" ht="13.5" customHeight="1">
      <c r="A2655">
        <v>333</v>
      </c>
      <c r="B2655" t="str">
        <f t="shared" si="41"/>
        <v>333---30</v>
      </c>
      <c r="C2655" t="s">
        <v>824</v>
      </c>
      <c r="D2655" t="s">
        <v>752</v>
      </c>
      <c r="E2655">
        <v>30</v>
      </c>
    </row>
    <row r="2656" spans="1:5" ht="13.5" customHeight="1">
      <c r="A2656">
        <v>333</v>
      </c>
      <c r="B2656" t="str">
        <f t="shared" si="41"/>
        <v>333---31</v>
      </c>
      <c r="C2656" t="s">
        <v>826</v>
      </c>
      <c r="D2656" t="s">
        <v>1079</v>
      </c>
      <c r="E2656">
        <v>31</v>
      </c>
    </row>
    <row r="2657" spans="1:5" ht="13.5" customHeight="1">
      <c r="A2657">
        <v>333</v>
      </c>
      <c r="B2657" t="str">
        <f t="shared" si="41"/>
        <v>333---32</v>
      </c>
      <c r="C2657" t="s">
        <v>862</v>
      </c>
      <c r="D2657" t="s">
        <v>1261</v>
      </c>
      <c r="E2657">
        <v>32</v>
      </c>
    </row>
    <row r="2658" spans="1:5" ht="13.5" customHeight="1">
      <c r="A2658">
        <v>333</v>
      </c>
      <c r="B2658" t="str">
        <f t="shared" si="41"/>
        <v>333---33</v>
      </c>
      <c r="C2658" t="s">
        <v>868</v>
      </c>
      <c r="D2658" t="s">
        <v>758</v>
      </c>
      <c r="E2658">
        <v>33</v>
      </c>
    </row>
    <row r="2659" spans="1:5" ht="13.5" customHeight="1">
      <c r="A2659">
        <v>333</v>
      </c>
      <c r="B2659" t="str">
        <f t="shared" si="41"/>
        <v>333---34</v>
      </c>
      <c r="C2659" t="s">
        <v>1216</v>
      </c>
      <c r="D2659" t="s">
        <v>1385</v>
      </c>
      <c r="E2659">
        <v>34</v>
      </c>
    </row>
    <row r="2660" spans="1:5" ht="13.5" customHeight="1">
      <c r="A2660">
        <v>333</v>
      </c>
      <c r="B2660" t="str">
        <f t="shared" si="41"/>
        <v>333---35</v>
      </c>
      <c r="C2660" t="s">
        <v>5913</v>
      </c>
      <c r="D2660" t="s">
        <v>1114</v>
      </c>
      <c r="E2660">
        <v>35</v>
      </c>
    </row>
    <row r="2661" spans="1:5" ht="13.5" customHeight="1">
      <c r="A2661">
        <v>333</v>
      </c>
      <c r="B2661" t="str">
        <f t="shared" si="41"/>
        <v>333---36</v>
      </c>
      <c r="C2661" t="s">
        <v>5929</v>
      </c>
      <c r="D2661" t="s">
        <v>813</v>
      </c>
      <c r="E2661">
        <v>36</v>
      </c>
    </row>
    <row r="2662" spans="1:5" ht="13.5" customHeight="1">
      <c r="A2662">
        <v>333</v>
      </c>
      <c r="B2662" t="str">
        <f t="shared" si="41"/>
        <v>333---37</v>
      </c>
      <c r="C2662" t="s">
        <v>6000</v>
      </c>
      <c r="D2662" t="s">
        <v>1198</v>
      </c>
      <c r="E2662">
        <v>37</v>
      </c>
    </row>
    <row r="2663" spans="1:5" ht="13.5" customHeight="1">
      <c r="A2663">
        <v>333</v>
      </c>
      <c r="B2663" t="str">
        <f t="shared" si="41"/>
        <v>333---38</v>
      </c>
      <c r="C2663" t="s">
        <v>5969</v>
      </c>
      <c r="D2663" t="s">
        <v>961</v>
      </c>
      <c r="E2663">
        <v>38</v>
      </c>
    </row>
    <row r="2664" spans="1:5" ht="13.5" customHeight="1">
      <c r="A2664">
        <v>333</v>
      </c>
      <c r="B2664" t="str">
        <f t="shared" si="41"/>
        <v>333---39</v>
      </c>
      <c r="C2664" t="s">
        <v>5930</v>
      </c>
      <c r="D2664" t="s">
        <v>821</v>
      </c>
      <c r="E2664">
        <v>39</v>
      </c>
    </row>
    <row r="2665" spans="1:5" ht="13.5" customHeight="1">
      <c r="A2665">
        <v>333</v>
      </c>
      <c r="B2665" t="str">
        <f t="shared" si="41"/>
        <v>333---40</v>
      </c>
      <c r="C2665" t="s">
        <v>5915</v>
      </c>
      <c r="D2665" t="s">
        <v>772</v>
      </c>
      <c r="E2665">
        <v>40</v>
      </c>
    </row>
    <row r="2666" spans="1:5" ht="13.5" customHeight="1">
      <c r="A2666">
        <v>333</v>
      </c>
      <c r="B2666" t="str">
        <f t="shared" si="41"/>
        <v>333---41</v>
      </c>
      <c r="C2666" t="s">
        <v>5917</v>
      </c>
      <c r="D2666" t="s">
        <v>789</v>
      </c>
      <c r="E2666">
        <v>41</v>
      </c>
    </row>
    <row r="2667" spans="1:5" ht="13.5" customHeight="1">
      <c r="A2667">
        <v>333</v>
      </c>
      <c r="B2667" t="str">
        <f t="shared" si="41"/>
        <v>333---42</v>
      </c>
      <c r="C2667" t="s">
        <v>5918</v>
      </c>
      <c r="D2667" t="s">
        <v>770</v>
      </c>
      <c r="E2667">
        <v>42</v>
      </c>
    </row>
    <row r="2668" spans="1:5" ht="13.5" customHeight="1">
      <c r="A2668">
        <v>333</v>
      </c>
      <c r="B2668" t="str">
        <f t="shared" si="41"/>
        <v>333---43</v>
      </c>
      <c r="C2668" t="s">
        <v>5931</v>
      </c>
      <c r="D2668" t="s">
        <v>1044</v>
      </c>
      <c r="E2668">
        <v>43</v>
      </c>
    </row>
    <row r="2669" spans="1:5" ht="13.5" customHeight="1">
      <c r="A2669">
        <v>333</v>
      </c>
      <c r="B2669" t="str">
        <f t="shared" si="41"/>
        <v>333---44</v>
      </c>
      <c r="C2669" t="s">
        <v>5933</v>
      </c>
      <c r="D2669" t="s">
        <v>855</v>
      </c>
      <c r="E2669">
        <v>44</v>
      </c>
    </row>
    <row r="2670" spans="1:5" ht="13.5" customHeight="1">
      <c r="A2670">
        <v>333</v>
      </c>
      <c r="B2670" t="str">
        <f t="shared" si="41"/>
        <v>333---45</v>
      </c>
      <c r="C2670" t="s">
        <v>5934</v>
      </c>
      <c r="D2670" t="s">
        <v>829</v>
      </c>
      <c r="E2670">
        <v>45</v>
      </c>
    </row>
    <row r="2671" spans="1:5" ht="13.5" customHeight="1">
      <c r="A2671">
        <v>333</v>
      </c>
      <c r="B2671" t="str">
        <f t="shared" si="41"/>
        <v>333---46</v>
      </c>
      <c r="C2671" t="s">
        <v>5937</v>
      </c>
      <c r="D2671" t="s">
        <v>849</v>
      </c>
      <c r="E2671">
        <v>46</v>
      </c>
    </row>
    <row r="2672" spans="1:5" ht="13.5" customHeight="1">
      <c r="A2672">
        <v>333</v>
      </c>
      <c r="B2672" t="str">
        <f t="shared" si="41"/>
        <v>333---47</v>
      </c>
      <c r="C2672" t="s">
        <v>5981</v>
      </c>
      <c r="D2672" t="s">
        <v>1225</v>
      </c>
      <c r="E2672">
        <v>47</v>
      </c>
    </row>
    <row r="2673" spans="1:5" ht="13.5" customHeight="1">
      <c r="A2673">
        <v>333</v>
      </c>
      <c r="B2673" t="str">
        <f t="shared" si="41"/>
        <v>333---48</v>
      </c>
      <c r="C2673" t="s">
        <v>5975</v>
      </c>
      <c r="D2673" t="s">
        <v>994</v>
      </c>
      <c r="E2673">
        <v>48</v>
      </c>
    </row>
    <row r="2674" spans="1:5" ht="13.5" customHeight="1">
      <c r="A2674">
        <v>333</v>
      </c>
      <c r="B2674" t="str">
        <f t="shared" si="41"/>
        <v>333---49</v>
      </c>
      <c r="C2674" t="s">
        <v>5976</v>
      </c>
      <c r="D2674" t="s">
        <v>1162</v>
      </c>
      <c r="E2674">
        <v>49</v>
      </c>
    </row>
    <row r="2675" spans="1:5" ht="13.5" customHeight="1">
      <c r="A2675">
        <v>333</v>
      </c>
      <c r="B2675" t="str">
        <f t="shared" si="41"/>
        <v>333---50</v>
      </c>
      <c r="C2675" t="s">
        <v>5993</v>
      </c>
      <c r="D2675" t="s">
        <v>1336</v>
      </c>
      <c r="E2675">
        <v>50</v>
      </c>
    </row>
    <row r="2676" spans="1:5" ht="13.5" customHeight="1">
      <c r="A2676">
        <v>333.1</v>
      </c>
      <c r="B2676" t="str">
        <f t="shared" si="41"/>
        <v>333.1---1</v>
      </c>
      <c r="C2676" t="s">
        <v>4216</v>
      </c>
      <c r="D2676" t="s">
        <v>713</v>
      </c>
      <c r="E2676">
        <v>1</v>
      </c>
    </row>
    <row r="2677" spans="1:5" ht="13.5" customHeight="1">
      <c r="A2677">
        <v>333.1</v>
      </c>
      <c r="B2677" t="str">
        <f t="shared" si="41"/>
        <v>333.1---2</v>
      </c>
      <c r="C2677" t="s">
        <v>4216</v>
      </c>
      <c r="D2677" t="s">
        <v>714</v>
      </c>
      <c r="E2677">
        <v>2</v>
      </c>
    </row>
    <row r="2678" spans="1:5" ht="13.5" customHeight="1">
      <c r="A2678">
        <v>333.1</v>
      </c>
      <c r="B2678" t="str">
        <f t="shared" si="41"/>
        <v>333.1---3</v>
      </c>
      <c r="C2678" t="s">
        <v>4263</v>
      </c>
      <c r="D2678" t="s">
        <v>872</v>
      </c>
      <c r="E2678">
        <v>3</v>
      </c>
    </row>
    <row r="2679" spans="1:5" ht="13.5" customHeight="1">
      <c r="A2679">
        <v>333.1</v>
      </c>
      <c r="B2679" t="str">
        <f t="shared" si="41"/>
        <v>333.1---4</v>
      </c>
      <c r="C2679" t="s">
        <v>4238</v>
      </c>
      <c r="D2679" t="s">
        <v>924</v>
      </c>
      <c r="E2679">
        <v>4</v>
      </c>
    </row>
    <row r="2680" spans="1:5" ht="13.5" customHeight="1">
      <c r="A2680">
        <v>333.1</v>
      </c>
      <c r="B2680" t="str">
        <f t="shared" si="41"/>
        <v>333.1---5</v>
      </c>
      <c r="C2680" t="s">
        <v>4220</v>
      </c>
      <c r="D2680" t="s">
        <v>1347</v>
      </c>
      <c r="E2680">
        <v>5</v>
      </c>
    </row>
    <row r="2681" spans="1:5" ht="13.5" customHeight="1">
      <c r="A2681">
        <v>333.1</v>
      </c>
      <c r="B2681" t="str">
        <f t="shared" si="41"/>
        <v>333.1---6</v>
      </c>
      <c r="C2681" t="s">
        <v>4228</v>
      </c>
      <c r="D2681" t="s">
        <v>961</v>
      </c>
      <c r="E2681">
        <v>6</v>
      </c>
    </row>
    <row r="2682" spans="1:5" ht="13.5" customHeight="1">
      <c r="A2682">
        <v>333.1</v>
      </c>
      <c r="B2682" t="str">
        <f t="shared" si="41"/>
        <v>333.1---7</v>
      </c>
      <c r="C2682" t="s">
        <v>4223</v>
      </c>
      <c r="D2682" t="s">
        <v>926</v>
      </c>
      <c r="E2682">
        <v>7</v>
      </c>
    </row>
    <row r="2683" spans="1:5" ht="13.5" customHeight="1">
      <c r="A2683">
        <v>333.1</v>
      </c>
      <c r="B2683" t="str">
        <f t="shared" si="41"/>
        <v>333.1---8</v>
      </c>
      <c r="C2683" t="s">
        <v>4276</v>
      </c>
      <c r="D2683" t="s">
        <v>1260</v>
      </c>
      <c r="E2683">
        <v>8</v>
      </c>
    </row>
    <row r="2684" spans="1:5" ht="13.5" customHeight="1">
      <c r="A2684">
        <v>333.1</v>
      </c>
      <c r="B2684" t="str">
        <f t="shared" si="41"/>
        <v>333.1---9</v>
      </c>
      <c r="C2684" t="s">
        <v>4259</v>
      </c>
      <c r="D2684" t="s">
        <v>1141</v>
      </c>
      <c r="E2684">
        <v>9</v>
      </c>
    </row>
    <row r="2685" spans="1:5" ht="13.5" customHeight="1">
      <c r="A2685">
        <v>333.1</v>
      </c>
      <c r="B2685" t="str">
        <f t="shared" si="41"/>
        <v>333.1---10</v>
      </c>
      <c r="C2685" t="s">
        <v>4246</v>
      </c>
      <c r="D2685" t="s">
        <v>718</v>
      </c>
      <c r="E2685">
        <v>10</v>
      </c>
    </row>
    <row r="2686" spans="1:5" ht="13.5" customHeight="1">
      <c r="A2686">
        <v>333.1</v>
      </c>
      <c r="B2686" t="str">
        <f t="shared" si="41"/>
        <v>333.1---11</v>
      </c>
      <c r="C2686" t="s">
        <v>4235</v>
      </c>
      <c r="D2686" t="s">
        <v>1133</v>
      </c>
      <c r="E2686">
        <v>11</v>
      </c>
    </row>
    <row r="2687" spans="1:5" ht="13.5" customHeight="1">
      <c r="A2687">
        <v>333.1</v>
      </c>
      <c r="B2687" t="str">
        <f t="shared" si="41"/>
        <v>333.1---12</v>
      </c>
      <c r="C2687" t="s">
        <v>4236</v>
      </c>
      <c r="D2687" t="s">
        <v>935</v>
      </c>
      <c r="E2687">
        <v>12</v>
      </c>
    </row>
    <row r="2688" spans="1:5" ht="13.5" customHeight="1">
      <c r="A2688">
        <v>333.1</v>
      </c>
      <c r="B2688" t="str">
        <f t="shared" si="41"/>
        <v>333.1---13</v>
      </c>
      <c r="C2688" t="s">
        <v>4277</v>
      </c>
      <c r="D2688" t="s">
        <v>1131</v>
      </c>
      <c r="E2688">
        <v>13</v>
      </c>
    </row>
    <row r="2689" spans="1:5" ht="13.5" customHeight="1">
      <c r="A2689">
        <v>333.1</v>
      </c>
      <c r="B2689" t="str">
        <f t="shared" si="41"/>
        <v>333.1---14</v>
      </c>
      <c r="C2689" t="s">
        <v>5911</v>
      </c>
      <c r="D2689" t="s">
        <v>1117</v>
      </c>
      <c r="E2689">
        <v>14</v>
      </c>
    </row>
    <row r="2690" spans="1:5" ht="13.5" customHeight="1">
      <c r="A2690">
        <v>333.1</v>
      </c>
      <c r="B2690" t="str">
        <f t="shared" si="41"/>
        <v>333.1---15</v>
      </c>
      <c r="C2690" t="s">
        <v>5911</v>
      </c>
      <c r="D2690" t="s">
        <v>1104</v>
      </c>
      <c r="E2690">
        <v>15</v>
      </c>
    </row>
    <row r="2691" spans="1:5" ht="13.5" customHeight="1">
      <c r="A2691">
        <v>333.1</v>
      </c>
      <c r="B2691" t="str">
        <f t="shared" ref="B2691:B2754" si="42">A2691&amp;"---"&amp;E2691</f>
        <v>333.1---16</v>
      </c>
      <c r="C2691" t="s">
        <v>5911</v>
      </c>
      <c r="D2691" t="s">
        <v>1148</v>
      </c>
      <c r="E2691">
        <v>16</v>
      </c>
    </row>
    <row r="2692" spans="1:5" ht="13.5" customHeight="1">
      <c r="A2692">
        <v>333.1</v>
      </c>
      <c r="B2692" t="str">
        <f t="shared" si="42"/>
        <v>333.1---17</v>
      </c>
      <c r="C2692" t="s">
        <v>5911</v>
      </c>
      <c r="D2692" t="s">
        <v>722</v>
      </c>
      <c r="E2692">
        <v>17</v>
      </c>
    </row>
    <row r="2693" spans="1:5" ht="13.5" customHeight="1">
      <c r="A2693">
        <v>333.1</v>
      </c>
      <c r="B2693" t="str">
        <f t="shared" si="42"/>
        <v>333.1---18</v>
      </c>
      <c r="C2693" t="s">
        <v>5911</v>
      </c>
      <c r="D2693" t="s">
        <v>1109</v>
      </c>
      <c r="E2693">
        <v>18</v>
      </c>
    </row>
    <row r="2694" spans="1:5" ht="13.5" customHeight="1">
      <c r="A2694">
        <v>333.1</v>
      </c>
      <c r="B2694" t="str">
        <f t="shared" si="42"/>
        <v>333.1---19</v>
      </c>
      <c r="C2694" t="s">
        <v>5911</v>
      </c>
      <c r="D2694" t="s">
        <v>1175</v>
      </c>
      <c r="E2694">
        <v>19</v>
      </c>
    </row>
    <row r="2695" spans="1:5" ht="13.5" customHeight="1">
      <c r="A2695">
        <v>333.1</v>
      </c>
      <c r="B2695" t="str">
        <f t="shared" si="42"/>
        <v>333.1---20</v>
      </c>
      <c r="C2695" t="s">
        <v>743</v>
      </c>
      <c r="D2695" t="s">
        <v>754</v>
      </c>
      <c r="E2695">
        <v>20</v>
      </c>
    </row>
    <row r="2696" spans="1:5" ht="13.5" customHeight="1">
      <c r="A2696">
        <v>333.1</v>
      </c>
      <c r="B2696" t="str">
        <f t="shared" si="42"/>
        <v>333.1---21</v>
      </c>
      <c r="C2696" t="s">
        <v>987</v>
      </c>
      <c r="D2696" t="s">
        <v>1263</v>
      </c>
      <c r="E2696">
        <v>21</v>
      </c>
    </row>
    <row r="2697" spans="1:5" ht="13.5" customHeight="1">
      <c r="A2697">
        <v>333.1</v>
      </c>
      <c r="B2697" t="str">
        <f t="shared" si="42"/>
        <v>333.1---22</v>
      </c>
      <c r="C2697" t="s">
        <v>989</v>
      </c>
      <c r="D2697" t="s">
        <v>738</v>
      </c>
      <c r="E2697">
        <v>22</v>
      </c>
    </row>
    <row r="2698" spans="1:5" ht="13.5" customHeight="1">
      <c r="A2698">
        <v>333.1</v>
      </c>
      <c r="B2698" t="str">
        <f t="shared" si="42"/>
        <v>333.1---23</v>
      </c>
      <c r="C2698" t="s">
        <v>936</v>
      </c>
      <c r="D2698" t="s">
        <v>779</v>
      </c>
      <c r="E2698">
        <v>23</v>
      </c>
    </row>
    <row r="2699" spans="1:5" ht="13.5" customHeight="1">
      <c r="A2699">
        <v>333.1</v>
      </c>
      <c r="B2699" t="str">
        <f t="shared" si="42"/>
        <v>333.1---24</v>
      </c>
      <c r="C2699" t="s">
        <v>819</v>
      </c>
      <c r="D2699" t="s">
        <v>756</v>
      </c>
      <c r="E2699">
        <v>24</v>
      </c>
    </row>
    <row r="2700" spans="1:5" ht="13.5" customHeight="1">
      <c r="A2700">
        <v>333.1</v>
      </c>
      <c r="B2700" t="str">
        <f t="shared" si="42"/>
        <v>333.1---25</v>
      </c>
      <c r="C2700" t="s">
        <v>824</v>
      </c>
      <c r="D2700" t="s">
        <v>752</v>
      </c>
      <c r="E2700">
        <v>25</v>
      </c>
    </row>
    <row r="2701" spans="1:5" ht="13.5" customHeight="1">
      <c r="A2701">
        <v>333.1</v>
      </c>
      <c r="B2701" t="str">
        <f t="shared" si="42"/>
        <v>333.1---26</v>
      </c>
      <c r="C2701" t="s">
        <v>826</v>
      </c>
      <c r="D2701" t="s">
        <v>1079</v>
      </c>
      <c r="E2701">
        <v>26</v>
      </c>
    </row>
    <row r="2702" spans="1:5" ht="13.5" customHeight="1">
      <c r="A2702">
        <v>333.1</v>
      </c>
      <c r="B2702" t="str">
        <f t="shared" si="42"/>
        <v>333.1---27</v>
      </c>
      <c r="C2702" t="s">
        <v>755</v>
      </c>
      <c r="D2702" t="s">
        <v>1146</v>
      </c>
      <c r="E2702">
        <v>27</v>
      </c>
    </row>
    <row r="2703" spans="1:5" ht="13.5" customHeight="1">
      <c r="A2703">
        <v>333.1</v>
      </c>
      <c r="B2703" t="str">
        <f t="shared" si="42"/>
        <v>333.1---28</v>
      </c>
      <c r="C2703" t="s">
        <v>862</v>
      </c>
      <c r="D2703" t="s">
        <v>1261</v>
      </c>
      <c r="E2703">
        <v>28</v>
      </c>
    </row>
    <row r="2704" spans="1:5" ht="13.5" customHeight="1">
      <c r="A2704">
        <v>333.1</v>
      </c>
      <c r="B2704" t="str">
        <f t="shared" si="42"/>
        <v>333.1---29</v>
      </c>
      <c r="C2704" t="s">
        <v>868</v>
      </c>
      <c r="D2704" t="s">
        <v>758</v>
      </c>
      <c r="E2704">
        <v>29</v>
      </c>
    </row>
    <row r="2705" spans="1:5" ht="13.5" customHeight="1">
      <c r="A2705">
        <v>333.1</v>
      </c>
      <c r="B2705" t="str">
        <f t="shared" si="42"/>
        <v>333.1---30</v>
      </c>
      <c r="C2705" t="s">
        <v>1216</v>
      </c>
      <c r="D2705" t="s">
        <v>1385</v>
      </c>
      <c r="E2705">
        <v>30</v>
      </c>
    </row>
    <row r="2706" spans="1:5" ht="13.5" customHeight="1">
      <c r="A2706">
        <v>333.1</v>
      </c>
      <c r="B2706" t="str">
        <f t="shared" si="42"/>
        <v>333.1---31</v>
      </c>
      <c r="C2706" t="s">
        <v>5913</v>
      </c>
      <c r="D2706" t="s">
        <v>1114</v>
      </c>
      <c r="E2706">
        <v>31</v>
      </c>
    </row>
    <row r="2707" spans="1:5" ht="13.5" customHeight="1">
      <c r="A2707">
        <v>333.1</v>
      </c>
      <c r="B2707" t="str">
        <f t="shared" si="42"/>
        <v>333.1---32</v>
      </c>
      <c r="C2707" t="s">
        <v>6000</v>
      </c>
      <c r="D2707" t="s">
        <v>1198</v>
      </c>
      <c r="E2707">
        <v>32</v>
      </c>
    </row>
    <row r="2708" spans="1:5" ht="13.5" customHeight="1">
      <c r="A2708">
        <v>333.1</v>
      </c>
      <c r="B2708" t="str">
        <f t="shared" si="42"/>
        <v>333.1---33</v>
      </c>
      <c r="C2708" t="s">
        <v>5961</v>
      </c>
      <c r="D2708" t="s">
        <v>935</v>
      </c>
      <c r="E2708">
        <v>33</v>
      </c>
    </row>
    <row r="2709" spans="1:5" ht="13.5" customHeight="1">
      <c r="A2709">
        <v>333.1</v>
      </c>
      <c r="B2709" t="str">
        <f t="shared" si="42"/>
        <v>333.1---34</v>
      </c>
      <c r="C2709" t="s">
        <v>5969</v>
      </c>
      <c r="D2709" t="s">
        <v>961</v>
      </c>
      <c r="E2709">
        <v>34</v>
      </c>
    </row>
    <row r="2710" spans="1:5" ht="13.5" customHeight="1">
      <c r="A2710">
        <v>333.1</v>
      </c>
      <c r="B2710" t="str">
        <f t="shared" si="42"/>
        <v>333.1---35</v>
      </c>
      <c r="C2710" t="s">
        <v>5915</v>
      </c>
      <c r="D2710" t="s">
        <v>772</v>
      </c>
      <c r="E2710">
        <v>35</v>
      </c>
    </row>
    <row r="2711" spans="1:5" ht="13.5" customHeight="1">
      <c r="A2711">
        <v>333.1</v>
      </c>
      <c r="B2711" t="str">
        <f t="shared" si="42"/>
        <v>333.1---36</v>
      </c>
      <c r="C2711" t="s">
        <v>5917</v>
      </c>
      <c r="D2711" t="s">
        <v>789</v>
      </c>
      <c r="E2711">
        <v>36</v>
      </c>
    </row>
    <row r="2712" spans="1:5" ht="13.5" customHeight="1">
      <c r="A2712">
        <v>333.1</v>
      </c>
      <c r="B2712" t="str">
        <f t="shared" si="42"/>
        <v>333.1---37</v>
      </c>
      <c r="C2712" t="s">
        <v>5918</v>
      </c>
      <c r="D2712" t="s">
        <v>770</v>
      </c>
      <c r="E2712">
        <v>37</v>
      </c>
    </row>
    <row r="2713" spans="1:5" ht="13.5" customHeight="1">
      <c r="A2713">
        <v>333.1</v>
      </c>
      <c r="B2713" t="str">
        <f t="shared" si="42"/>
        <v>333.1---38</v>
      </c>
      <c r="C2713" t="s">
        <v>5931</v>
      </c>
      <c r="D2713" t="s">
        <v>1044</v>
      </c>
      <c r="E2713">
        <v>38</v>
      </c>
    </row>
    <row r="2714" spans="1:5" ht="13.5" customHeight="1">
      <c r="A2714">
        <v>333.1</v>
      </c>
      <c r="B2714" t="str">
        <f t="shared" si="42"/>
        <v>333.1---39</v>
      </c>
      <c r="C2714" t="s">
        <v>5978</v>
      </c>
      <c r="D2714" t="s">
        <v>1191</v>
      </c>
      <c r="E2714">
        <v>39</v>
      </c>
    </row>
    <row r="2715" spans="1:5" ht="13.5" customHeight="1">
      <c r="A2715">
        <v>333.1</v>
      </c>
      <c r="B2715" t="str">
        <f t="shared" si="42"/>
        <v>333.1---40</v>
      </c>
      <c r="C2715" t="s">
        <v>5979</v>
      </c>
      <c r="D2715" t="s">
        <v>1071</v>
      </c>
      <c r="E2715">
        <v>40</v>
      </c>
    </row>
    <row r="2716" spans="1:5" ht="13.5" customHeight="1">
      <c r="A2716">
        <v>333.1</v>
      </c>
      <c r="B2716" t="str">
        <f t="shared" si="42"/>
        <v>333.1---41</v>
      </c>
      <c r="C2716" t="s">
        <v>5954</v>
      </c>
      <c r="D2716" t="s">
        <v>1166</v>
      </c>
      <c r="E2716">
        <v>41</v>
      </c>
    </row>
    <row r="2717" spans="1:5" ht="13.5" customHeight="1">
      <c r="A2717">
        <v>333.1</v>
      </c>
      <c r="B2717" t="str">
        <f t="shared" si="42"/>
        <v>333.1---42</v>
      </c>
      <c r="C2717" t="s">
        <v>5980</v>
      </c>
      <c r="D2717" t="s">
        <v>1124</v>
      </c>
      <c r="E2717">
        <v>42</v>
      </c>
    </row>
    <row r="2718" spans="1:5" ht="13.5" customHeight="1">
      <c r="A2718">
        <v>333.1</v>
      </c>
      <c r="B2718" t="str">
        <f t="shared" si="42"/>
        <v>333.1---43</v>
      </c>
      <c r="C2718" t="s">
        <v>5981</v>
      </c>
      <c r="D2718" t="s">
        <v>1225</v>
      </c>
      <c r="E2718">
        <v>43</v>
      </c>
    </row>
    <row r="2719" spans="1:5" ht="13.5" customHeight="1">
      <c r="A2719">
        <v>333.1</v>
      </c>
      <c r="B2719" t="str">
        <f t="shared" si="42"/>
        <v>333.1---44</v>
      </c>
      <c r="C2719" t="s">
        <v>5975</v>
      </c>
      <c r="D2719" t="s">
        <v>994</v>
      </c>
      <c r="E2719">
        <v>44</v>
      </c>
    </row>
    <row r="2720" spans="1:5" ht="13.5" customHeight="1">
      <c r="A2720">
        <v>333.1</v>
      </c>
      <c r="B2720" t="str">
        <f t="shared" si="42"/>
        <v>333.1---45</v>
      </c>
      <c r="C2720" t="s">
        <v>5976</v>
      </c>
      <c r="D2720" t="s">
        <v>1162</v>
      </c>
      <c r="E2720">
        <v>45</v>
      </c>
    </row>
    <row r="2721" spans="1:5" ht="13.5" customHeight="1">
      <c r="A2721">
        <v>333.1</v>
      </c>
      <c r="B2721" t="str">
        <f t="shared" si="42"/>
        <v>333.1---46</v>
      </c>
      <c r="C2721" t="s">
        <v>5988</v>
      </c>
      <c r="D2721" t="s">
        <v>1133</v>
      </c>
      <c r="E2721">
        <v>46</v>
      </c>
    </row>
    <row r="2722" spans="1:5" ht="13.5" customHeight="1">
      <c r="A2722">
        <v>333.1</v>
      </c>
      <c r="B2722" t="str">
        <f t="shared" si="42"/>
        <v>333.1---47</v>
      </c>
      <c r="C2722" t="s">
        <v>5993</v>
      </c>
      <c r="D2722" t="s">
        <v>1336</v>
      </c>
      <c r="E2722">
        <v>47</v>
      </c>
    </row>
    <row r="2723" spans="1:5" ht="13.5" customHeight="1">
      <c r="A2723">
        <v>334</v>
      </c>
      <c r="B2723" t="str">
        <f t="shared" si="42"/>
        <v>334---1</v>
      </c>
      <c r="C2723" t="s">
        <v>4234</v>
      </c>
      <c r="D2723" t="s">
        <v>1110</v>
      </c>
      <c r="E2723">
        <v>1</v>
      </c>
    </row>
    <row r="2724" spans="1:5" ht="13.5" customHeight="1">
      <c r="A2724">
        <v>334</v>
      </c>
      <c r="B2724" t="str">
        <f t="shared" si="42"/>
        <v>334---2</v>
      </c>
      <c r="C2724" t="s">
        <v>4216</v>
      </c>
      <c r="D2724" t="s">
        <v>1110</v>
      </c>
      <c r="E2724">
        <v>2</v>
      </c>
    </row>
    <row r="2725" spans="1:5" ht="13.5" customHeight="1">
      <c r="A2725">
        <v>334</v>
      </c>
      <c r="B2725" t="str">
        <f t="shared" si="42"/>
        <v>334---3</v>
      </c>
      <c r="C2725" t="s">
        <v>4216</v>
      </c>
      <c r="D2725" t="s">
        <v>1116</v>
      </c>
      <c r="E2725">
        <v>3</v>
      </c>
    </row>
    <row r="2726" spans="1:5" ht="13.5" customHeight="1">
      <c r="A2726">
        <v>334</v>
      </c>
      <c r="B2726" t="str">
        <f t="shared" si="42"/>
        <v>334---4</v>
      </c>
      <c r="C2726" t="s">
        <v>4216</v>
      </c>
      <c r="D2726" t="s">
        <v>960</v>
      </c>
      <c r="E2726">
        <v>4</v>
      </c>
    </row>
    <row r="2727" spans="1:5" ht="13.5" customHeight="1">
      <c r="A2727">
        <v>334</v>
      </c>
      <c r="B2727" t="str">
        <f t="shared" si="42"/>
        <v>334---5</v>
      </c>
      <c r="C2727" t="s">
        <v>4216</v>
      </c>
      <c r="D2727" t="s">
        <v>713</v>
      </c>
      <c r="E2727">
        <v>5</v>
      </c>
    </row>
    <row r="2728" spans="1:5" ht="13.5" customHeight="1">
      <c r="A2728">
        <v>334</v>
      </c>
      <c r="B2728" t="str">
        <f t="shared" si="42"/>
        <v>334---6</v>
      </c>
      <c r="C2728" t="s">
        <v>4216</v>
      </c>
      <c r="D2728" t="s">
        <v>972</v>
      </c>
      <c r="E2728">
        <v>6</v>
      </c>
    </row>
    <row r="2729" spans="1:5" ht="13.5" customHeight="1">
      <c r="A2729">
        <v>334</v>
      </c>
      <c r="B2729" t="str">
        <f t="shared" si="42"/>
        <v>334---7</v>
      </c>
      <c r="C2729" t="s">
        <v>4216</v>
      </c>
      <c r="D2729" t="s">
        <v>714</v>
      </c>
      <c r="E2729">
        <v>7</v>
      </c>
    </row>
    <row r="2730" spans="1:5" ht="13.5" customHeight="1">
      <c r="A2730">
        <v>334</v>
      </c>
      <c r="B2730" t="str">
        <f t="shared" si="42"/>
        <v>334---8</v>
      </c>
      <c r="C2730" t="s">
        <v>4216</v>
      </c>
      <c r="D2730" t="s">
        <v>872</v>
      </c>
      <c r="E2730">
        <v>8</v>
      </c>
    </row>
    <row r="2731" spans="1:5" ht="13.5" customHeight="1">
      <c r="A2731">
        <v>334</v>
      </c>
      <c r="B2731" t="str">
        <f t="shared" si="42"/>
        <v>334---9</v>
      </c>
      <c r="C2731" t="s">
        <v>4216</v>
      </c>
      <c r="D2731" t="s">
        <v>806</v>
      </c>
      <c r="E2731">
        <v>9</v>
      </c>
    </row>
    <row r="2732" spans="1:5" ht="13.5" customHeight="1">
      <c r="A2732">
        <v>334</v>
      </c>
      <c r="B2732" t="str">
        <f t="shared" si="42"/>
        <v>334---10</v>
      </c>
      <c r="C2732" t="s">
        <v>4220</v>
      </c>
      <c r="D2732" t="s">
        <v>827</v>
      </c>
      <c r="E2732">
        <v>10</v>
      </c>
    </row>
    <row r="2733" spans="1:5" ht="13.5" customHeight="1">
      <c r="A2733">
        <v>334</v>
      </c>
      <c r="B2733" t="str">
        <f t="shared" si="42"/>
        <v>334---11</v>
      </c>
      <c r="C2733" t="s">
        <v>4228</v>
      </c>
      <c r="D2733" t="s">
        <v>961</v>
      </c>
      <c r="E2733">
        <v>11</v>
      </c>
    </row>
    <row r="2734" spans="1:5" ht="13.5" customHeight="1">
      <c r="A2734">
        <v>334</v>
      </c>
      <c r="B2734" t="str">
        <f t="shared" si="42"/>
        <v>334---12</v>
      </c>
      <c r="C2734" t="s">
        <v>4223</v>
      </c>
      <c r="D2734" t="s">
        <v>997</v>
      </c>
      <c r="E2734">
        <v>12</v>
      </c>
    </row>
    <row r="2735" spans="1:5" ht="13.5" customHeight="1">
      <c r="A2735">
        <v>334</v>
      </c>
      <c r="B2735" t="str">
        <f t="shared" si="42"/>
        <v>334---13</v>
      </c>
      <c r="C2735" t="s">
        <v>4276</v>
      </c>
      <c r="D2735" t="s">
        <v>1260</v>
      </c>
      <c r="E2735">
        <v>13</v>
      </c>
    </row>
    <row r="2736" spans="1:5" ht="13.5" customHeight="1">
      <c r="A2736">
        <v>334</v>
      </c>
      <c r="B2736" t="str">
        <f t="shared" si="42"/>
        <v>334---14</v>
      </c>
      <c r="C2736" t="s">
        <v>4259</v>
      </c>
      <c r="D2736" t="s">
        <v>814</v>
      </c>
      <c r="E2736">
        <v>14</v>
      </c>
    </row>
    <row r="2737" spans="1:5" ht="13.5" customHeight="1">
      <c r="A2737">
        <v>334</v>
      </c>
      <c r="B2737" t="str">
        <f t="shared" si="42"/>
        <v>334---15</v>
      </c>
      <c r="C2737" t="s">
        <v>4241</v>
      </c>
      <c r="D2737" t="s">
        <v>718</v>
      </c>
      <c r="E2737">
        <v>15</v>
      </c>
    </row>
    <row r="2738" spans="1:5" ht="13.5" customHeight="1">
      <c r="A2738">
        <v>334</v>
      </c>
      <c r="B2738" t="str">
        <f t="shared" si="42"/>
        <v>334---16</v>
      </c>
      <c r="C2738" t="s">
        <v>4256</v>
      </c>
      <c r="D2738" t="s">
        <v>815</v>
      </c>
      <c r="E2738">
        <v>16</v>
      </c>
    </row>
    <row r="2739" spans="1:5" ht="13.5" customHeight="1">
      <c r="A2739">
        <v>334</v>
      </c>
      <c r="B2739" t="str">
        <f t="shared" si="42"/>
        <v>334---17</v>
      </c>
      <c r="C2739" t="s">
        <v>4248</v>
      </c>
      <c r="D2739" t="s">
        <v>821</v>
      </c>
      <c r="E2739">
        <v>17</v>
      </c>
    </row>
    <row r="2740" spans="1:5" ht="13.5" customHeight="1">
      <c r="A2740">
        <v>334</v>
      </c>
      <c r="B2740" t="str">
        <f t="shared" si="42"/>
        <v>334---18</v>
      </c>
      <c r="C2740" t="s">
        <v>4274</v>
      </c>
      <c r="D2740" t="s">
        <v>849</v>
      </c>
      <c r="E2740">
        <v>18</v>
      </c>
    </row>
    <row r="2741" spans="1:5" ht="13.5" customHeight="1">
      <c r="A2741">
        <v>334</v>
      </c>
      <c r="B2741" t="str">
        <f t="shared" si="42"/>
        <v>334---19</v>
      </c>
      <c r="C2741" t="s">
        <v>817</v>
      </c>
      <c r="D2741" t="s">
        <v>1182</v>
      </c>
      <c r="E2741">
        <v>19</v>
      </c>
    </row>
    <row r="2742" spans="1:5" ht="13.5" customHeight="1">
      <c r="A2742">
        <v>334</v>
      </c>
      <c r="B2742" t="str">
        <f t="shared" si="42"/>
        <v>334---20</v>
      </c>
      <c r="C2742" t="s">
        <v>1017</v>
      </c>
      <c r="D2742" t="s">
        <v>796</v>
      </c>
      <c r="E2742">
        <v>20</v>
      </c>
    </row>
    <row r="2743" spans="1:5" ht="13.5" customHeight="1">
      <c r="A2743">
        <v>334</v>
      </c>
      <c r="B2743" t="str">
        <f t="shared" si="42"/>
        <v>334---21</v>
      </c>
      <c r="C2743" t="s">
        <v>731</v>
      </c>
      <c r="D2743" t="s">
        <v>800</v>
      </c>
      <c r="E2743">
        <v>21</v>
      </c>
    </row>
    <row r="2744" spans="1:5" ht="13.5" customHeight="1">
      <c r="A2744">
        <v>334</v>
      </c>
      <c r="B2744" t="str">
        <f t="shared" si="42"/>
        <v>334---22</v>
      </c>
      <c r="C2744" t="s">
        <v>735</v>
      </c>
      <c r="D2744" t="s">
        <v>744</v>
      </c>
      <c r="E2744">
        <v>22</v>
      </c>
    </row>
    <row r="2745" spans="1:5" ht="13.5" customHeight="1">
      <c r="A2745">
        <v>334</v>
      </c>
      <c r="B2745" t="str">
        <f t="shared" si="42"/>
        <v>334---23</v>
      </c>
      <c r="C2745" t="s">
        <v>985</v>
      </c>
      <c r="D2745" t="s">
        <v>1449</v>
      </c>
      <c r="E2745">
        <v>23</v>
      </c>
    </row>
    <row r="2746" spans="1:5" ht="13.5" customHeight="1">
      <c r="A2746">
        <v>334</v>
      </c>
      <c r="B2746" t="str">
        <f t="shared" si="42"/>
        <v>334---24</v>
      </c>
      <c r="C2746" t="s">
        <v>885</v>
      </c>
      <c r="D2746" t="s">
        <v>814</v>
      </c>
      <c r="E2746">
        <v>24</v>
      </c>
    </row>
    <row r="2747" spans="1:5" ht="13.5" customHeight="1">
      <c r="A2747">
        <v>334</v>
      </c>
      <c r="B2747" t="str">
        <f t="shared" si="42"/>
        <v>334---25</v>
      </c>
      <c r="C2747" t="s">
        <v>743</v>
      </c>
      <c r="D2747" t="s">
        <v>754</v>
      </c>
      <c r="E2747">
        <v>25</v>
      </c>
    </row>
    <row r="2748" spans="1:5" ht="13.5" customHeight="1">
      <c r="A2748">
        <v>334</v>
      </c>
      <c r="B2748" t="str">
        <f t="shared" si="42"/>
        <v>334---26</v>
      </c>
      <c r="C2748" t="s">
        <v>987</v>
      </c>
      <c r="D2748" t="s">
        <v>1263</v>
      </c>
      <c r="E2748">
        <v>26</v>
      </c>
    </row>
    <row r="2749" spans="1:5" ht="13.5" customHeight="1">
      <c r="A2749">
        <v>334</v>
      </c>
      <c r="B2749" t="str">
        <f t="shared" si="42"/>
        <v>334---27</v>
      </c>
      <c r="C2749" t="s">
        <v>989</v>
      </c>
      <c r="D2749" t="s">
        <v>738</v>
      </c>
      <c r="E2749">
        <v>27</v>
      </c>
    </row>
    <row r="2750" spans="1:5" ht="13.5" customHeight="1">
      <c r="A2750">
        <v>334</v>
      </c>
      <c r="B2750" t="str">
        <f t="shared" si="42"/>
        <v>334---28</v>
      </c>
      <c r="C2750" t="s">
        <v>936</v>
      </c>
      <c r="D2750" t="s">
        <v>779</v>
      </c>
      <c r="E2750">
        <v>28</v>
      </c>
    </row>
    <row r="2751" spans="1:5" ht="13.5" customHeight="1">
      <c r="A2751">
        <v>334</v>
      </c>
      <c r="B2751" t="str">
        <f t="shared" si="42"/>
        <v>334---29</v>
      </c>
      <c r="C2751" t="s">
        <v>819</v>
      </c>
      <c r="D2751" t="s">
        <v>756</v>
      </c>
      <c r="E2751">
        <v>29</v>
      </c>
    </row>
    <row r="2752" spans="1:5" ht="13.5" customHeight="1">
      <c r="A2752">
        <v>334</v>
      </c>
      <c r="B2752" t="str">
        <f t="shared" si="42"/>
        <v>334---30</v>
      </c>
      <c r="C2752" t="s">
        <v>1019</v>
      </c>
      <c r="D2752" t="s">
        <v>734</v>
      </c>
      <c r="E2752">
        <v>30</v>
      </c>
    </row>
    <row r="2753" spans="1:5" ht="13.5" customHeight="1">
      <c r="A2753">
        <v>334</v>
      </c>
      <c r="B2753" t="str">
        <f t="shared" si="42"/>
        <v>334---31</v>
      </c>
      <c r="C2753" t="s">
        <v>822</v>
      </c>
      <c r="D2753" t="s">
        <v>833</v>
      </c>
      <c r="E2753">
        <v>31</v>
      </c>
    </row>
    <row r="2754" spans="1:5" ht="13.5" customHeight="1">
      <c r="A2754">
        <v>334</v>
      </c>
      <c r="B2754" t="str">
        <f t="shared" si="42"/>
        <v>334---32</v>
      </c>
      <c r="C2754" t="s">
        <v>824</v>
      </c>
      <c r="D2754" t="s">
        <v>752</v>
      </c>
      <c r="E2754">
        <v>32</v>
      </c>
    </row>
    <row r="2755" spans="1:5" ht="13.5" customHeight="1">
      <c r="A2755">
        <v>334</v>
      </c>
      <c r="B2755" t="str">
        <f t="shared" ref="B2755:B2818" si="43">A2755&amp;"---"&amp;E2755</f>
        <v>334---33</v>
      </c>
      <c r="C2755" t="s">
        <v>826</v>
      </c>
      <c r="D2755" t="s">
        <v>1079</v>
      </c>
      <c r="E2755">
        <v>33</v>
      </c>
    </row>
    <row r="2756" spans="1:5" ht="13.5" customHeight="1">
      <c r="A2756">
        <v>334</v>
      </c>
      <c r="B2756" t="str">
        <f t="shared" si="43"/>
        <v>334---34</v>
      </c>
      <c r="C2756" t="s">
        <v>862</v>
      </c>
      <c r="D2756" t="s">
        <v>1261</v>
      </c>
      <c r="E2756">
        <v>34</v>
      </c>
    </row>
    <row r="2757" spans="1:5" ht="13.5" customHeight="1">
      <c r="A2757">
        <v>334</v>
      </c>
      <c r="B2757" t="str">
        <f t="shared" si="43"/>
        <v>334---35</v>
      </c>
      <c r="C2757" t="s">
        <v>868</v>
      </c>
      <c r="D2757" t="s">
        <v>758</v>
      </c>
      <c r="E2757">
        <v>35</v>
      </c>
    </row>
    <row r="2758" spans="1:5" ht="13.5" customHeight="1">
      <c r="A2758">
        <v>334</v>
      </c>
      <c r="B2758" t="str">
        <f t="shared" si="43"/>
        <v>334---36</v>
      </c>
      <c r="C2758" t="s">
        <v>1216</v>
      </c>
      <c r="D2758" t="s">
        <v>1385</v>
      </c>
      <c r="E2758">
        <v>36</v>
      </c>
    </row>
    <row r="2759" spans="1:5" ht="13.5" customHeight="1">
      <c r="A2759">
        <v>334</v>
      </c>
      <c r="B2759" t="str">
        <f t="shared" si="43"/>
        <v>334---37</v>
      </c>
      <c r="C2759" t="s">
        <v>775</v>
      </c>
      <c r="D2759" t="s">
        <v>1110</v>
      </c>
      <c r="E2759">
        <v>37</v>
      </c>
    </row>
    <row r="2760" spans="1:5" ht="13.5" customHeight="1">
      <c r="A2760">
        <v>334</v>
      </c>
      <c r="B2760" t="str">
        <f t="shared" si="43"/>
        <v>334---38</v>
      </c>
      <c r="C2760" t="s">
        <v>5912</v>
      </c>
      <c r="D2760" t="s">
        <v>764</v>
      </c>
      <c r="E2760">
        <v>38</v>
      </c>
    </row>
    <row r="2761" spans="1:5" ht="13.5" customHeight="1">
      <c r="A2761">
        <v>334</v>
      </c>
      <c r="B2761" t="str">
        <f t="shared" si="43"/>
        <v>334---39</v>
      </c>
      <c r="C2761" t="s">
        <v>5913</v>
      </c>
      <c r="D2761" t="s">
        <v>1114</v>
      </c>
      <c r="E2761">
        <v>39</v>
      </c>
    </row>
    <row r="2762" spans="1:5" ht="13.5" customHeight="1">
      <c r="A2762">
        <v>334</v>
      </c>
      <c r="B2762" t="str">
        <f t="shared" si="43"/>
        <v>334---40</v>
      </c>
      <c r="C2762" t="s">
        <v>5929</v>
      </c>
      <c r="D2762" t="s">
        <v>813</v>
      </c>
      <c r="E2762">
        <v>40</v>
      </c>
    </row>
    <row r="2763" spans="1:5" ht="13.5" customHeight="1">
      <c r="A2763">
        <v>334</v>
      </c>
      <c r="B2763" t="str">
        <f t="shared" si="43"/>
        <v>334---41</v>
      </c>
      <c r="C2763" t="s">
        <v>6000</v>
      </c>
      <c r="D2763" t="s">
        <v>1198</v>
      </c>
      <c r="E2763">
        <v>41</v>
      </c>
    </row>
    <row r="2764" spans="1:5" ht="13.5" customHeight="1">
      <c r="A2764">
        <v>334</v>
      </c>
      <c r="B2764" t="str">
        <f t="shared" si="43"/>
        <v>334---42</v>
      </c>
      <c r="C2764" t="s">
        <v>5969</v>
      </c>
      <c r="D2764" t="s">
        <v>961</v>
      </c>
      <c r="E2764">
        <v>42</v>
      </c>
    </row>
    <row r="2765" spans="1:5" ht="13.5" customHeight="1">
      <c r="A2765">
        <v>334</v>
      </c>
      <c r="B2765" t="str">
        <f t="shared" si="43"/>
        <v>334---43</v>
      </c>
      <c r="C2765" t="s">
        <v>5930</v>
      </c>
      <c r="D2765" t="s">
        <v>821</v>
      </c>
      <c r="E2765">
        <v>43</v>
      </c>
    </row>
    <row r="2766" spans="1:5" ht="13.5" customHeight="1">
      <c r="A2766">
        <v>334</v>
      </c>
      <c r="B2766" t="str">
        <f t="shared" si="43"/>
        <v>334---44</v>
      </c>
      <c r="C2766" t="s">
        <v>5915</v>
      </c>
      <c r="D2766" t="s">
        <v>772</v>
      </c>
      <c r="E2766">
        <v>44</v>
      </c>
    </row>
    <row r="2767" spans="1:5" ht="13.5" customHeight="1">
      <c r="A2767">
        <v>334</v>
      </c>
      <c r="B2767" t="str">
        <f t="shared" si="43"/>
        <v>334---45</v>
      </c>
      <c r="C2767" t="s">
        <v>5917</v>
      </c>
      <c r="D2767" t="s">
        <v>789</v>
      </c>
      <c r="E2767">
        <v>45</v>
      </c>
    </row>
    <row r="2768" spans="1:5" ht="13.5" customHeight="1">
      <c r="A2768">
        <v>334</v>
      </c>
      <c r="B2768" t="str">
        <f t="shared" si="43"/>
        <v>334---46</v>
      </c>
      <c r="C2768" t="s">
        <v>5918</v>
      </c>
      <c r="D2768" t="s">
        <v>770</v>
      </c>
      <c r="E2768">
        <v>46</v>
      </c>
    </row>
    <row r="2769" spans="1:5" ht="13.5" customHeight="1">
      <c r="A2769">
        <v>334</v>
      </c>
      <c r="B2769" t="str">
        <f t="shared" si="43"/>
        <v>334---47</v>
      </c>
      <c r="C2769" t="s">
        <v>6007</v>
      </c>
      <c r="D2769" t="s">
        <v>1116</v>
      </c>
      <c r="E2769">
        <v>47</v>
      </c>
    </row>
    <row r="2770" spans="1:5" ht="13.5" customHeight="1">
      <c r="A2770">
        <v>334</v>
      </c>
      <c r="B2770" t="str">
        <f t="shared" si="43"/>
        <v>334---48</v>
      </c>
      <c r="C2770" t="s">
        <v>5962</v>
      </c>
      <c r="D2770" t="s">
        <v>1174</v>
      </c>
      <c r="E2770">
        <v>48</v>
      </c>
    </row>
    <row r="2771" spans="1:5" ht="13.5" customHeight="1">
      <c r="A2771">
        <v>334</v>
      </c>
      <c r="B2771" t="str">
        <f t="shared" si="43"/>
        <v>334---49</v>
      </c>
      <c r="C2771" t="s">
        <v>5931</v>
      </c>
      <c r="D2771" t="s">
        <v>1044</v>
      </c>
      <c r="E2771">
        <v>49</v>
      </c>
    </row>
    <row r="2772" spans="1:5" ht="13.5" customHeight="1">
      <c r="A2772">
        <v>334</v>
      </c>
      <c r="B2772" t="str">
        <f t="shared" si="43"/>
        <v>334---50</v>
      </c>
      <c r="C2772" t="s">
        <v>5933</v>
      </c>
      <c r="D2772" t="s">
        <v>855</v>
      </c>
      <c r="E2772">
        <v>50</v>
      </c>
    </row>
    <row r="2773" spans="1:5" ht="13.5" customHeight="1">
      <c r="A2773">
        <v>334</v>
      </c>
      <c r="B2773" t="str">
        <f t="shared" si="43"/>
        <v>334---51</v>
      </c>
      <c r="C2773" t="s">
        <v>5934</v>
      </c>
      <c r="D2773" t="s">
        <v>829</v>
      </c>
      <c r="E2773">
        <v>51</v>
      </c>
    </row>
    <row r="2774" spans="1:5" ht="13.5" customHeight="1">
      <c r="A2774">
        <v>334</v>
      </c>
      <c r="B2774" t="str">
        <f t="shared" si="43"/>
        <v>334---52</v>
      </c>
      <c r="C2774" t="s">
        <v>5937</v>
      </c>
      <c r="D2774" t="s">
        <v>849</v>
      </c>
      <c r="E2774">
        <v>52</v>
      </c>
    </row>
    <row r="2775" spans="1:5" ht="13.5" customHeight="1">
      <c r="A2775">
        <v>334</v>
      </c>
      <c r="B2775" t="str">
        <f t="shared" si="43"/>
        <v>334---53</v>
      </c>
      <c r="C2775" t="s">
        <v>6004</v>
      </c>
      <c r="D2775" t="s">
        <v>960</v>
      </c>
      <c r="E2775">
        <v>53</v>
      </c>
    </row>
    <row r="2776" spans="1:5" ht="13.5" customHeight="1">
      <c r="A2776">
        <v>334</v>
      </c>
      <c r="B2776" t="str">
        <f t="shared" si="43"/>
        <v>334---54</v>
      </c>
      <c r="C2776" t="s">
        <v>5981</v>
      </c>
      <c r="D2776" t="s">
        <v>1225</v>
      </c>
      <c r="E2776">
        <v>54</v>
      </c>
    </row>
    <row r="2777" spans="1:5" ht="13.5" customHeight="1">
      <c r="A2777">
        <v>334</v>
      </c>
      <c r="B2777" t="str">
        <f t="shared" si="43"/>
        <v>334---55</v>
      </c>
      <c r="C2777" t="s">
        <v>5975</v>
      </c>
      <c r="D2777" t="s">
        <v>994</v>
      </c>
      <c r="E2777">
        <v>55</v>
      </c>
    </row>
    <row r="2778" spans="1:5" ht="13.5" customHeight="1">
      <c r="A2778">
        <v>334</v>
      </c>
      <c r="B2778" t="str">
        <f t="shared" si="43"/>
        <v>334---56</v>
      </c>
      <c r="C2778" t="s">
        <v>6008</v>
      </c>
      <c r="D2778" t="s">
        <v>1027</v>
      </c>
      <c r="E2778">
        <v>56</v>
      </c>
    </row>
    <row r="2779" spans="1:5" ht="13.5" customHeight="1">
      <c r="A2779">
        <v>334</v>
      </c>
      <c r="B2779" t="str">
        <f t="shared" si="43"/>
        <v>334---57</v>
      </c>
      <c r="C2779" t="s">
        <v>5976</v>
      </c>
      <c r="D2779" t="s">
        <v>1162</v>
      </c>
      <c r="E2779">
        <v>57</v>
      </c>
    </row>
    <row r="2780" spans="1:5" ht="13.5" customHeight="1">
      <c r="A2780">
        <v>334</v>
      </c>
      <c r="B2780" t="str">
        <f t="shared" si="43"/>
        <v>334---58</v>
      </c>
      <c r="C2780" t="s">
        <v>5993</v>
      </c>
      <c r="D2780" t="s">
        <v>1336</v>
      </c>
      <c r="E2780">
        <v>58</v>
      </c>
    </row>
    <row r="2781" spans="1:5" ht="13.5" customHeight="1">
      <c r="A2781">
        <v>334</v>
      </c>
      <c r="B2781" t="str">
        <f t="shared" si="43"/>
        <v>334---59</v>
      </c>
      <c r="C2781" t="s">
        <v>5996</v>
      </c>
      <c r="D2781" t="s">
        <v>1356</v>
      </c>
      <c r="E2781">
        <v>59</v>
      </c>
    </row>
    <row r="2782" spans="1:5" ht="13.5" customHeight="1">
      <c r="A2782">
        <v>334.1</v>
      </c>
      <c r="B2782" t="str">
        <f t="shared" si="43"/>
        <v>334.1---1</v>
      </c>
      <c r="C2782" t="s">
        <v>4234</v>
      </c>
      <c r="D2782" t="s">
        <v>1228</v>
      </c>
      <c r="E2782">
        <v>1</v>
      </c>
    </row>
    <row r="2783" spans="1:5" ht="13.5" customHeight="1">
      <c r="A2783">
        <v>334.1</v>
      </c>
      <c r="B2783" t="str">
        <f t="shared" si="43"/>
        <v>334.1---2</v>
      </c>
      <c r="C2783" t="s">
        <v>4216</v>
      </c>
      <c r="D2783" t="s">
        <v>1228</v>
      </c>
      <c r="E2783">
        <v>2</v>
      </c>
    </row>
    <row r="2784" spans="1:5" ht="13.5" customHeight="1">
      <c r="A2784">
        <v>334.1</v>
      </c>
      <c r="B2784" t="str">
        <f t="shared" si="43"/>
        <v>334.1---3</v>
      </c>
      <c r="C2784" t="s">
        <v>4216</v>
      </c>
      <c r="D2784" t="s">
        <v>1116</v>
      </c>
      <c r="E2784">
        <v>3</v>
      </c>
    </row>
    <row r="2785" spans="1:5" ht="13.5" customHeight="1">
      <c r="A2785">
        <v>334.1</v>
      </c>
      <c r="B2785" t="str">
        <f t="shared" si="43"/>
        <v>334.1---4</v>
      </c>
      <c r="C2785" t="s">
        <v>4216</v>
      </c>
      <c r="D2785" t="s">
        <v>713</v>
      </c>
      <c r="E2785">
        <v>4</v>
      </c>
    </row>
    <row r="2786" spans="1:5" ht="13.5" customHeight="1">
      <c r="A2786">
        <v>334.1</v>
      </c>
      <c r="B2786" t="str">
        <f t="shared" si="43"/>
        <v>334.1---5</v>
      </c>
      <c r="C2786" t="s">
        <v>4216</v>
      </c>
      <c r="D2786" t="s">
        <v>972</v>
      </c>
      <c r="E2786">
        <v>5</v>
      </c>
    </row>
    <row r="2787" spans="1:5" ht="13.5" customHeight="1">
      <c r="A2787">
        <v>334.1</v>
      </c>
      <c r="B2787" t="str">
        <f t="shared" si="43"/>
        <v>334.1---6</v>
      </c>
      <c r="C2787" t="s">
        <v>4216</v>
      </c>
      <c r="D2787" t="s">
        <v>714</v>
      </c>
      <c r="E2787">
        <v>6</v>
      </c>
    </row>
    <row r="2788" spans="1:5" ht="13.5" customHeight="1">
      <c r="A2788">
        <v>334.1</v>
      </c>
      <c r="B2788" t="str">
        <f t="shared" si="43"/>
        <v>334.1---7</v>
      </c>
      <c r="C2788" t="s">
        <v>4216</v>
      </c>
      <c r="D2788" t="s">
        <v>872</v>
      </c>
      <c r="E2788">
        <v>7</v>
      </c>
    </row>
    <row r="2789" spans="1:5" ht="13.5" customHeight="1">
      <c r="A2789">
        <v>334.1</v>
      </c>
      <c r="B2789" t="str">
        <f t="shared" si="43"/>
        <v>334.1---8</v>
      </c>
      <c r="C2789" t="s">
        <v>4216</v>
      </c>
      <c r="D2789" t="s">
        <v>924</v>
      </c>
      <c r="E2789">
        <v>8</v>
      </c>
    </row>
    <row r="2790" spans="1:5" ht="13.5" customHeight="1">
      <c r="A2790">
        <v>334.1</v>
      </c>
      <c r="B2790" t="str">
        <f t="shared" si="43"/>
        <v>334.1---9</v>
      </c>
      <c r="C2790" t="s">
        <v>4220</v>
      </c>
      <c r="D2790" t="s">
        <v>1347</v>
      </c>
      <c r="E2790">
        <v>9</v>
      </c>
    </row>
    <row r="2791" spans="1:5" ht="13.5" customHeight="1">
      <c r="A2791">
        <v>334.1</v>
      </c>
      <c r="B2791" t="str">
        <f t="shared" si="43"/>
        <v>334.1---10</v>
      </c>
      <c r="C2791" t="s">
        <v>4228</v>
      </c>
      <c r="D2791" t="s">
        <v>961</v>
      </c>
      <c r="E2791">
        <v>10</v>
      </c>
    </row>
    <row r="2792" spans="1:5" ht="13.5" customHeight="1">
      <c r="A2792">
        <v>334.1</v>
      </c>
      <c r="B2792" t="str">
        <f t="shared" si="43"/>
        <v>334.1---11</v>
      </c>
      <c r="C2792" t="s">
        <v>4223</v>
      </c>
      <c r="D2792" t="s">
        <v>926</v>
      </c>
      <c r="E2792">
        <v>11</v>
      </c>
    </row>
    <row r="2793" spans="1:5" ht="13.5" customHeight="1">
      <c r="A2793">
        <v>334.1</v>
      </c>
      <c r="B2793" t="str">
        <f t="shared" si="43"/>
        <v>334.1---12</v>
      </c>
      <c r="C2793" t="s">
        <v>4276</v>
      </c>
      <c r="D2793" t="s">
        <v>1260</v>
      </c>
      <c r="E2793">
        <v>12</v>
      </c>
    </row>
    <row r="2794" spans="1:5" ht="13.5" customHeight="1">
      <c r="A2794">
        <v>334.1</v>
      </c>
      <c r="B2794" t="str">
        <f t="shared" si="43"/>
        <v>334.1---13</v>
      </c>
      <c r="C2794" t="s">
        <v>4259</v>
      </c>
      <c r="D2794" t="s">
        <v>1141</v>
      </c>
      <c r="E2794">
        <v>13</v>
      </c>
    </row>
    <row r="2795" spans="1:5" ht="13.5" customHeight="1">
      <c r="A2795">
        <v>334.1</v>
      </c>
      <c r="B2795" t="str">
        <f t="shared" si="43"/>
        <v>334.1---14</v>
      </c>
      <c r="C2795" t="s">
        <v>4241</v>
      </c>
      <c r="D2795" t="s">
        <v>718</v>
      </c>
      <c r="E2795">
        <v>14</v>
      </c>
    </row>
    <row r="2796" spans="1:5" ht="13.5" customHeight="1">
      <c r="A2796">
        <v>334.1</v>
      </c>
      <c r="B2796" t="str">
        <f t="shared" si="43"/>
        <v>334.1---15</v>
      </c>
      <c r="C2796" t="s">
        <v>4256</v>
      </c>
      <c r="D2796" t="s">
        <v>1133</v>
      </c>
      <c r="E2796">
        <v>15</v>
      </c>
    </row>
    <row r="2797" spans="1:5" ht="13.5" customHeight="1">
      <c r="A2797">
        <v>334.1</v>
      </c>
      <c r="B2797" t="str">
        <f t="shared" si="43"/>
        <v>334.1---16</v>
      </c>
      <c r="C2797" t="s">
        <v>4248</v>
      </c>
      <c r="D2797" t="s">
        <v>935</v>
      </c>
      <c r="E2797">
        <v>16</v>
      </c>
    </row>
    <row r="2798" spans="1:5" ht="13.5" customHeight="1">
      <c r="A2798">
        <v>334.1</v>
      </c>
      <c r="B2798" t="str">
        <f t="shared" si="43"/>
        <v>334.1---17</v>
      </c>
      <c r="C2798" t="s">
        <v>4274</v>
      </c>
      <c r="D2798" t="s">
        <v>1131</v>
      </c>
      <c r="E2798">
        <v>17</v>
      </c>
    </row>
    <row r="2799" spans="1:5" ht="13.5" customHeight="1">
      <c r="A2799">
        <v>334.1</v>
      </c>
      <c r="B2799" t="str">
        <f t="shared" si="43"/>
        <v>334.1---18</v>
      </c>
      <c r="C2799" t="s">
        <v>817</v>
      </c>
      <c r="D2799" t="s">
        <v>1182</v>
      </c>
      <c r="E2799">
        <v>18</v>
      </c>
    </row>
    <row r="2800" spans="1:5" ht="13.5" customHeight="1">
      <c r="A2800">
        <v>334.1</v>
      </c>
      <c r="B2800" t="str">
        <f t="shared" si="43"/>
        <v>334.1---19</v>
      </c>
      <c r="C2800" t="s">
        <v>1017</v>
      </c>
      <c r="D2800" t="s">
        <v>796</v>
      </c>
      <c r="E2800">
        <v>19</v>
      </c>
    </row>
    <row r="2801" spans="1:5" ht="13.5" customHeight="1">
      <c r="A2801">
        <v>334.1</v>
      </c>
      <c r="B2801" t="str">
        <f t="shared" si="43"/>
        <v>334.1---20</v>
      </c>
      <c r="C2801" t="s">
        <v>731</v>
      </c>
      <c r="D2801" t="s">
        <v>800</v>
      </c>
      <c r="E2801">
        <v>20</v>
      </c>
    </row>
    <row r="2802" spans="1:5" ht="13.5" customHeight="1">
      <c r="A2802">
        <v>334.1</v>
      </c>
      <c r="B2802" t="str">
        <f t="shared" si="43"/>
        <v>334.1---21</v>
      </c>
      <c r="C2802" t="s">
        <v>743</v>
      </c>
      <c r="D2802" t="s">
        <v>754</v>
      </c>
      <c r="E2802">
        <v>21</v>
      </c>
    </row>
    <row r="2803" spans="1:5" ht="13.5" customHeight="1">
      <c r="A2803">
        <v>334.1</v>
      </c>
      <c r="B2803" t="str">
        <f t="shared" si="43"/>
        <v>334.1---22</v>
      </c>
      <c r="C2803" t="s">
        <v>987</v>
      </c>
      <c r="D2803" t="s">
        <v>1263</v>
      </c>
      <c r="E2803">
        <v>22</v>
      </c>
    </row>
    <row r="2804" spans="1:5" ht="13.5" customHeight="1">
      <c r="A2804">
        <v>334.1</v>
      </c>
      <c r="B2804" t="str">
        <f t="shared" si="43"/>
        <v>334.1---23</v>
      </c>
      <c r="C2804" t="s">
        <v>989</v>
      </c>
      <c r="D2804" t="s">
        <v>738</v>
      </c>
      <c r="E2804">
        <v>23</v>
      </c>
    </row>
    <row r="2805" spans="1:5" ht="13.5" customHeight="1">
      <c r="A2805">
        <v>334.1</v>
      </c>
      <c r="B2805" t="str">
        <f t="shared" si="43"/>
        <v>334.1---24</v>
      </c>
      <c r="C2805" t="s">
        <v>936</v>
      </c>
      <c r="D2805" t="s">
        <v>779</v>
      </c>
      <c r="E2805">
        <v>24</v>
      </c>
    </row>
    <row r="2806" spans="1:5" ht="13.5" customHeight="1">
      <c r="A2806">
        <v>334.1</v>
      </c>
      <c r="B2806" t="str">
        <f t="shared" si="43"/>
        <v>334.1---25</v>
      </c>
      <c r="C2806" t="s">
        <v>819</v>
      </c>
      <c r="D2806" t="s">
        <v>756</v>
      </c>
      <c r="E2806">
        <v>25</v>
      </c>
    </row>
    <row r="2807" spans="1:5" ht="13.5" customHeight="1">
      <c r="A2807">
        <v>334.1</v>
      </c>
      <c r="B2807" t="str">
        <f t="shared" si="43"/>
        <v>334.1---26</v>
      </c>
      <c r="C2807" t="s">
        <v>824</v>
      </c>
      <c r="D2807" t="s">
        <v>752</v>
      </c>
      <c r="E2807">
        <v>26</v>
      </c>
    </row>
    <row r="2808" spans="1:5" ht="13.5" customHeight="1">
      <c r="A2808">
        <v>334.1</v>
      </c>
      <c r="B2808" t="str">
        <f t="shared" si="43"/>
        <v>334.1---27</v>
      </c>
      <c r="C2808" t="s">
        <v>826</v>
      </c>
      <c r="D2808" t="s">
        <v>1079</v>
      </c>
      <c r="E2808">
        <v>27</v>
      </c>
    </row>
    <row r="2809" spans="1:5" ht="13.5" customHeight="1">
      <c r="A2809">
        <v>334.1</v>
      </c>
      <c r="B2809" t="str">
        <f t="shared" si="43"/>
        <v>334.1---28</v>
      </c>
      <c r="C2809" t="s">
        <v>755</v>
      </c>
      <c r="D2809" t="s">
        <v>1146</v>
      </c>
      <c r="E2809">
        <v>28</v>
      </c>
    </row>
    <row r="2810" spans="1:5" ht="13.5" customHeight="1">
      <c r="A2810">
        <v>334.1</v>
      </c>
      <c r="B2810" t="str">
        <f t="shared" si="43"/>
        <v>334.1---29</v>
      </c>
      <c r="C2810" t="s">
        <v>862</v>
      </c>
      <c r="D2810" t="s">
        <v>1261</v>
      </c>
      <c r="E2810">
        <v>29</v>
      </c>
    </row>
    <row r="2811" spans="1:5" ht="13.5" customHeight="1">
      <c r="A2811">
        <v>334.1</v>
      </c>
      <c r="B2811" t="str">
        <f t="shared" si="43"/>
        <v>334.1---30</v>
      </c>
      <c r="C2811" t="s">
        <v>1253</v>
      </c>
      <c r="D2811" t="s">
        <v>1228</v>
      </c>
      <c r="E2811">
        <v>30</v>
      </c>
    </row>
    <row r="2812" spans="1:5" ht="13.5" customHeight="1">
      <c r="A2812">
        <v>334.1</v>
      </c>
      <c r="B2812" t="str">
        <f t="shared" si="43"/>
        <v>334.1---31</v>
      </c>
      <c r="C2812" t="s">
        <v>1096</v>
      </c>
      <c r="D2812" t="s">
        <v>1215</v>
      </c>
      <c r="E2812">
        <v>31</v>
      </c>
    </row>
    <row r="2813" spans="1:5" ht="13.5" customHeight="1">
      <c r="A2813">
        <v>334.1</v>
      </c>
      <c r="B2813" t="str">
        <f t="shared" si="43"/>
        <v>334.1---32</v>
      </c>
      <c r="C2813" t="s">
        <v>1102</v>
      </c>
      <c r="D2813" t="s">
        <v>1190</v>
      </c>
      <c r="E2813">
        <v>32</v>
      </c>
    </row>
    <row r="2814" spans="1:5" ht="13.5" customHeight="1">
      <c r="A2814">
        <v>334.1</v>
      </c>
      <c r="B2814" t="str">
        <f t="shared" si="43"/>
        <v>334.1---33</v>
      </c>
      <c r="C2814" t="s">
        <v>1055</v>
      </c>
      <c r="D2814" t="s">
        <v>1324</v>
      </c>
      <c r="E2814">
        <v>33</v>
      </c>
    </row>
    <row r="2815" spans="1:5" ht="13.5" customHeight="1">
      <c r="A2815">
        <v>334.1</v>
      </c>
      <c r="B2815" t="str">
        <f t="shared" si="43"/>
        <v>334.1---34</v>
      </c>
      <c r="C2815" t="s">
        <v>868</v>
      </c>
      <c r="D2815" t="s">
        <v>758</v>
      </c>
      <c r="E2815">
        <v>34</v>
      </c>
    </row>
    <row r="2816" spans="1:5" ht="13.5" customHeight="1">
      <c r="A2816">
        <v>334.1</v>
      </c>
      <c r="B2816" t="str">
        <f t="shared" si="43"/>
        <v>334.1---35</v>
      </c>
      <c r="C2816" t="s">
        <v>950</v>
      </c>
      <c r="D2816" t="s">
        <v>1140</v>
      </c>
      <c r="E2816">
        <v>35</v>
      </c>
    </row>
    <row r="2817" spans="1:5" ht="13.5" customHeight="1">
      <c r="A2817">
        <v>334.1</v>
      </c>
      <c r="B2817" t="str">
        <f t="shared" si="43"/>
        <v>334.1---36</v>
      </c>
      <c r="C2817" t="s">
        <v>916</v>
      </c>
      <c r="D2817" t="s">
        <v>1401</v>
      </c>
      <c r="E2817">
        <v>36</v>
      </c>
    </row>
    <row r="2818" spans="1:5" ht="13.5" customHeight="1">
      <c r="A2818">
        <v>334.1</v>
      </c>
      <c r="B2818" t="str">
        <f t="shared" si="43"/>
        <v>334.1---37</v>
      </c>
      <c r="C2818" t="s">
        <v>1216</v>
      </c>
      <c r="D2818" t="s">
        <v>1385</v>
      </c>
      <c r="E2818">
        <v>37</v>
      </c>
    </row>
    <row r="2819" spans="1:5" ht="13.5" customHeight="1">
      <c r="A2819">
        <v>334.1</v>
      </c>
      <c r="B2819" t="str">
        <f t="shared" ref="B2819:B2882" si="44">A2819&amp;"---"&amp;E2819</f>
        <v>334.1---38</v>
      </c>
      <c r="C2819" t="s">
        <v>775</v>
      </c>
      <c r="D2819" t="s">
        <v>1110</v>
      </c>
      <c r="E2819">
        <v>38</v>
      </c>
    </row>
    <row r="2820" spans="1:5" ht="13.5" customHeight="1">
      <c r="A2820">
        <v>334.1</v>
      </c>
      <c r="B2820" t="str">
        <f t="shared" si="44"/>
        <v>334.1---39</v>
      </c>
      <c r="C2820" t="s">
        <v>5912</v>
      </c>
      <c r="D2820" t="s">
        <v>764</v>
      </c>
      <c r="E2820">
        <v>39</v>
      </c>
    </row>
    <row r="2821" spans="1:5" ht="13.5" customHeight="1">
      <c r="A2821">
        <v>334.1</v>
      </c>
      <c r="B2821" t="str">
        <f t="shared" si="44"/>
        <v>334.1---40</v>
      </c>
      <c r="C2821" t="s">
        <v>5913</v>
      </c>
      <c r="D2821" t="s">
        <v>1114</v>
      </c>
      <c r="E2821">
        <v>40</v>
      </c>
    </row>
    <row r="2822" spans="1:5" ht="13.5" customHeight="1">
      <c r="A2822">
        <v>334.1</v>
      </c>
      <c r="B2822" t="str">
        <f t="shared" si="44"/>
        <v>334.1---41</v>
      </c>
      <c r="C2822" t="s">
        <v>6000</v>
      </c>
      <c r="D2822" t="s">
        <v>1198</v>
      </c>
      <c r="E2822">
        <v>41</v>
      </c>
    </row>
    <row r="2823" spans="1:5" ht="13.5" customHeight="1">
      <c r="A2823">
        <v>334.1</v>
      </c>
      <c r="B2823" t="str">
        <f t="shared" si="44"/>
        <v>334.1---42</v>
      </c>
      <c r="C2823" t="s">
        <v>5961</v>
      </c>
      <c r="D2823" t="s">
        <v>935</v>
      </c>
      <c r="E2823">
        <v>42</v>
      </c>
    </row>
    <row r="2824" spans="1:5" ht="13.5" customHeight="1">
      <c r="A2824">
        <v>334.1</v>
      </c>
      <c r="B2824" t="str">
        <f t="shared" si="44"/>
        <v>334.1---43</v>
      </c>
      <c r="C2824" t="s">
        <v>5969</v>
      </c>
      <c r="D2824" t="s">
        <v>961</v>
      </c>
      <c r="E2824">
        <v>43</v>
      </c>
    </row>
    <row r="2825" spans="1:5" ht="13.5" customHeight="1">
      <c r="A2825">
        <v>334.1</v>
      </c>
      <c r="B2825" t="str">
        <f t="shared" si="44"/>
        <v>334.1---44</v>
      </c>
      <c r="C2825" t="s">
        <v>5915</v>
      </c>
      <c r="D2825" t="s">
        <v>772</v>
      </c>
      <c r="E2825">
        <v>44</v>
      </c>
    </row>
    <row r="2826" spans="1:5" ht="13.5" customHeight="1">
      <c r="A2826">
        <v>334.1</v>
      </c>
      <c r="B2826" t="str">
        <f t="shared" si="44"/>
        <v>334.1---45</v>
      </c>
      <c r="C2826" t="s">
        <v>5917</v>
      </c>
      <c r="D2826" t="s">
        <v>789</v>
      </c>
      <c r="E2826">
        <v>45</v>
      </c>
    </row>
    <row r="2827" spans="1:5" ht="13.5" customHeight="1">
      <c r="A2827">
        <v>334.1</v>
      </c>
      <c r="B2827" t="str">
        <f t="shared" si="44"/>
        <v>334.1---46</v>
      </c>
      <c r="C2827" t="s">
        <v>5918</v>
      </c>
      <c r="D2827" t="s">
        <v>770</v>
      </c>
      <c r="E2827">
        <v>46</v>
      </c>
    </row>
    <row r="2828" spans="1:5" ht="13.5" customHeight="1">
      <c r="A2828">
        <v>334.1</v>
      </c>
      <c r="B2828" t="str">
        <f t="shared" si="44"/>
        <v>334.1---47</v>
      </c>
      <c r="C2828" t="s">
        <v>6007</v>
      </c>
      <c r="D2828" t="s">
        <v>1116</v>
      </c>
      <c r="E2828">
        <v>47</v>
      </c>
    </row>
    <row r="2829" spans="1:5" ht="13.5" customHeight="1">
      <c r="A2829">
        <v>334.1</v>
      </c>
      <c r="B2829" t="str">
        <f t="shared" si="44"/>
        <v>334.1---48</v>
      </c>
      <c r="C2829" t="s">
        <v>5962</v>
      </c>
      <c r="D2829" t="s">
        <v>1174</v>
      </c>
      <c r="E2829">
        <v>48</v>
      </c>
    </row>
    <row r="2830" spans="1:5" ht="13.5" customHeight="1">
      <c r="A2830">
        <v>334.1</v>
      </c>
      <c r="B2830" t="str">
        <f t="shared" si="44"/>
        <v>334.1---49</v>
      </c>
      <c r="C2830" t="s">
        <v>5931</v>
      </c>
      <c r="D2830" t="s">
        <v>1044</v>
      </c>
      <c r="E2830">
        <v>49</v>
      </c>
    </row>
    <row r="2831" spans="1:5" ht="13.5" customHeight="1">
      <c r="A2831">
        <v>334.1</v>
      </c>
      <c r="B2831" t="str">
        <f t="shared" si="44"/>
        <v>334.1---50</v>
      </c>
      <c r="C2831" t="s">
        <v>5978</v>
      </c>
      <c r="D2831" t="s">
        <v>1191</v>
      </c>
      <c r="E2831">
        <v>50</v>
      </c>
    </row>
    <row r="2832" spans="1:5" ht="13.5" customHeight="1">
      <c r="A2832">
        <v>334.1</v>
      </c>
      <c r="B2832" t="str">
        <f t="shared" si="44"/>
        <v>334.1---51</v>
      </c>
      <c r="C2832" t="s">
        <v>5979</v>
      </c>
      <c r="D2832" t="s">
        <v>1071</v>
      </c>
      <c r="E2832">
        <v>51</v>
      </c>
    </row>
    <row r="2833" spans="1:5" ht="13.5" customHeight="1">
      <c r="A2833">
        <v>334.1</v>
      </c>
      <c r="B2833" t="str">
        <f t="shared" si="44"/>
        <v>334.1---52</v>
      </c>
      <c r="C2833" t="s">
        <v>5954</v>
      </c>
      <c r="D2833" t="s">
        <v>1166</v>
      </c>
      <c r="E2833">
        <v>52</v>
      </c>
    </row>
    <row r="2834" spans="1:5" ht="13.5" customHeight="1">
      <c r="A2834">
        <v>334.1</v>
      </c>
      <c r="B2834" t="str">
        <f t="shared" si="44"/>
        <v>334.1---53</v>
      </c>
      <c r="C2834" t="s">
        <v>5980</v>
      </c>
      <c r="D2834" t="s">
        <v>1124</v>
      </c>
      <c r="E2834">
        <v>53</v>
      </c>
    </row>
    <row r="2835" spans="1:5" ht="13.5" customHeight="1">
      <c r="A2835">
        <v>334.1</v>
      </c>
      <c r="B2835" t="str">
        <f t="shared" si="44"/>
        <v>334.1---54</v>
      </c>
      <c r="C2835" t="s">
        <v>5981</v>
      </c>
      <c r="D2835" t="s">
        <v>1225</v>
      </c>
      <c r="E2835">
        <v>54</v>
      </c>
    </row>
    <row r="2836" spans="1:5" ht="13.5" customHeight="1">
      <c r="A2836">
        <v>334.1</v>
      </c>
      <c r="B2836" t="str">
        <f t="shared" si="44"/>
        <v>334.1---55</v>
      </c>
      <c r="C2836" t="s">
        <v>5975</v>
      </c>
      <c r="D2836" t="s">
        <v>994</v>
      </c>
      <c r="E2836">
        <v>55</v>
      </c>
    </row>
    <row r="2837" spans="1:5" ht="13.5" customHeight="1">
      <c r="A2837">
        <v>334.1</v>
      </c>
      <c r="B2837" t="str">
        <f t="shared" si="44"/>
        <v>334.1---56</v>
      </c>
      <c r="C2837" t="s">
        <v>6008</v>
      </c>
      <c r="D2837" t="s">
        <v>1027</v>
      </c>
      <c r="E2837">
        <v>56</v>
      </c>
    </row>
    <row r="2838" spans="1:5" ht="13.5" customHeight="1">
      <c r="A2838">
        <v>334.1</v>
      </c>
      <c r="B2838" t="str">
        <f t="shared" si="44"/>
        <v>334.1---57</v>
      </c>
      <c r="C2838" t="s">
        <v>5976</v>
      </c>
      <c r="D2838" t="s">
        <v>1162</v>
      </c>
      <c r="E2838">
        <v>57</v>
      </c>
    </row>
    <row r="2839" spans="1:5" ht="13.5" customHeight="1">
      <c r="A2839">
        <v>334.1</v>
      </c>
      <c r="B2839" t="str">
        <f t="shared" si="44"/>
        <v>334.1---58</v>
      </c>
      <c r="C2839" t="s">
        <v>5988</v>
      </c>
      <c r="D2839" t="s">
        <v>1133</v>
      </c>
      <c r="E2839">
        <v>58</v>
      </c>
    </row>
    <row r="2840" spans="1:5" ht="13.5" customHeight="1">
      <c r="A2840">
        <v>334.1</v>
      </c>
      <c r="B2840" t="str">
        <f t="shared" si="44"/>
        <v>334.1---59</v>
      </c>
      <c r="C2840" t="s">
        <v>5993</v>
      </c>
      <c r="D2840" t="s">
        <v>1336</v>
      </c>
      <c r="E2840">
        <v>59</v>
      </c>
    </row>
    <row r="2841" spans="1:5" ht="13.5" customHeight="1">
      <c r="A2841">
        <v>334.1</v>
      </c>
      <c r="B2841" t="str">
        <f t="shared" si="44"/>
        <v>334.1---60</v>
      </c>
      <c r="C2841" t="s">
        <v>5996</v>
      </c>
      <c r="D2841" t="s">
        <v>1356</v>
      </c>
      <c r="E2841">
        <v>60</v>
      </c>
    </row>
    <row r="2842" spans="1:5" ht="13.5" customHeight="1">
      <c r="A2842">
        <v>218</v>
      </c>
      <c r="B2842" t="str">
        <f t="shared" si="44"/>
        <v>218---1</v>
      </c>
      <c r="C2842" t="s">
        <v>4216</v>
      </c>
      <c r="D2842" t="s">
        <v>1020</v>
      </c>
      <c r="E2842">
        <v>1</v>
      </c>
    </row>
    <row r="2843" spans="1:5" ht="13.5" customHeight="1">
      <c r="A2843">
        <v>218</v>
      </c>
      <c r="B2843" t="str">
        <f t="shared" si="44"/>
        <v>218---2</v>
      </c>
      <c r="C2843" t="s">
        <v>4216</v>
      </c>
      <c r="D2843" t="s">
        <v>971</v>
      </c>
      <c r="E2843">
        <v>2</v>
      </c>
    </row>
    <row r="2844" spans="1:5" ht="13.5" customHeight="1">
      <c r="A2844">
        <v>218</v>
      </c>
      <c r="B2844" t="str">
        <f t="shared" si="44"/>
        <v>218---3</v>
      </c>
      <c r="C2844" t="s">
        <v>4263</v>
      </c>
      <c r="D2844" t="s">
        <v>1021</v>
      </c>
      <c r="E2844">
        <v>3</v>
      </c>
    </row>
    <row r="2845" spans="1:5" ht="13.5" customHeight="1">
      <c r="A2845">
        <v>218</v>
      </c>
      <c r="B2845" t="str">
        <f t="shared" si="44"/>
        <v>218---4</v>
      </c>
      <c r="C2845" t="s">
        <v>4238</v>
      </c>
      <c r="D2845" t="s">
        <v>1077</v>
      </c>
      <c r="E2845">
        <v>4</v>
      </c>
    </row>
    <row r="2846" spans="1:5" ht="13.5" customHeight="1">
      <c r="A2846">
        <v>218</v>
      </c>
      <c r="B2846" t="str">
        <f t="shared" si="44"/>
        <v>218---5</v>
      </c>
      <c r="C2846" t="s">
        <v>4220</v>
      </c>
      <c r="D2846" t="s">
        <v>1465</v>
      </c>
      <c r="E2846">
        <v>5</v>
      </c>
    </row>
    <row r="2847" spans="1:5" ht="13.5" customHeight="1">
      <c r="A2847">
        <v>218</v>
      </c>
      <c r="B2847" t="str">
        <f t="shared" si="44"/>
        <v>218---6</v>
      </c>
      <c r="C2847" t="s">
        <v>4228</v>
      </c>
      <c r="D2847" t="s">
        <v>825</v>
      </c>
      <c r="E2847">
        <v>6</v>
      </c>
    </row>
    <row r="2848" spans="1:5" ht="13.5" customHeight="1">
      <c r="A2848">
        <v>218</v>
      </c>
      <c r="B2848" t="str">
        <f t="shared" si="44"/>
        <v>218---7</v>
      </c>
      <c r="C2848" t="s">
        <v>4223</v>
      </c>
      <c r="D2848" t="s">
        <v>853</v>
      </c>
      <c r="E2848">
        <v>7</v>
      </c>
    </row>
    <row r="2849" spans="1:5" ht="13.5" customHeight="1">
      <c r="A2849">
        <v>218</v>
      </c>
      <c r="B2849" t="str">
        <f t="shared" si="44"/>
        <v>218---8</v>
      </c>
      <c r="C2849" t="s">
        <v>4276</v>
      </c>
      <c r="D2849" t="s">
        <v>1218</v>
      </c>
      <c r="E2849">
        <v>8</v>
      </c>
    </row>
    <row r="2850" spans="1:5" ht="13.5" customHeight="1">
      <c r="A2850">
        <v>218</v>
      </c>
      <c r="B2850" t="str">
        <f t="shared" si="44"/>
        <v>218---9</v>
      </c>
      <c r="C2850" t="s">
        <v>4259</v>
      </c>
      <c r="D2850" t="s">
        <v>964</v>
      </c>
      <c r="E2850">
        <v>9</v>
      </c>
    </row>
    <row r="2851" spans="1:5" ht="13.5" customHeight="1">
      <c r="A2851">
        <v>218</v>
      </c>
      <c r="B2851" t="str">
        <f t="shared" si="44"/>
        <v>218---10</v>
      </c>
      <c r="C2851" t="s">
        <v>4254</v>
      </c>
      <c r="D2851" t="s">
        <v>812</v>
      </c>
      <c r="E2851">
        <v>10</v>
      </c>
    </row>
    <row r="2852" spans="1:5" ht="13.5" customHeight="1">
      <c r="A2852">
        <v>218</v>
      </c>
      <c r="B2852" t="str">
        <f t="shared" si="44"/>
        <v>218---11</v>
      </c>
      <c r="C2852" t="s">
        <v>4235</v>
      </c>
      <c r="D2852" t="s">
        <v>764</v>
      </c>
      <c r="E2852">
        <v>11</v>
      </c>
    </row>
    <row r="2853" spans="1:5" ht="13.5" customHeight="1">
      <c r="A2853">
        <v>218</v>
      </c>
      <c r="B2853" t="str">
        <f t="shared" si="44"/>
        <v>218---12</v>
      </c>
      <c r="C2853" t="s">
        <v>4236</v>
      </c>
      <c r="D2853" t="s">
        <v>856</v>
      </c>
      <c r="E2853">
        <v>12</v>
      </c>
    </row>
    <row r="2854" spans="1:5" ht="13.5" customHeight="1">
      <c r="A2854">
        <v>218</v>
      </c>
      <c r="B2854" t="str">
        <f t="shared" si="44"/>
        <v>218---13</v>
      </c>
      <c r="C2854" t="s">
        <v>4277</v>
      </c>
      <c r="D2854" t="s">
        <v>1242</v>
      </c>
      <c r="E2854">
        <v>13</v>
      </c>
    </row>
    <row r="2855" spans="1:5" ht="13.5" customHeight="1">
      <c r="A2855">
        <v>218</v>
      </c>
      <c r="B2855" t="str">
        <f t="shared" si="44"/>
        <v>218---14</v>
      </c>
      <c r="C2855" t="s">
        <v>4257</v>
      </c>
      <c r="D2855" t="s">
        <v>961</v>
      </c>
      <c r="E2855">
        <v>14</v>
      </c>
    </row>
    <row r="2856" spans="1:5" ht="13.5" customHeight="1">
      <c r="A2856">
        <v>218</v>
      </c>
      <c r="B2856" t="str">
        <f t="shared" si="44"/>
        <v>218---15</v>
      </c>
      <c r="C2856" t="s">
        <v>4282</v>
      </c>
      <c r="D2856" t="s">
        <v>978</v>
      </c>
      <c r="E2856">
        <v>15</v>
      </c>
    </row>
    <row r="2857" spans="1:5" ht="13.5" customHeight="1">
      <c r="A2857">
        <v>218</v>
      </c>
      <c r="B2857" t="str">
        <f t="shared" si="44"/>
        <v>218---16</v>
      </c>
      <c r="C2857" t="s">
        <v>5911</v>
      </c>
      <c r="D2857" t="s">
        <v>923</v>
      </c>
      <c r="E2857">
        <v>16</v>
      </c>
    </row>
    <row r="2858" spans="1:5" ht="13.5" customHeight="1">
      <c r="A2858">
        <v>218</v>
      </c>
      <c r="B2858" t="str">
        <f t="shared" si="44"/>
        <v>218---17</v>
      </c>
      <c r="C2858" t="s">
        <v>5911</v>
      </c>
      <c r="D2858" t="s">
        <v>972</v>
      </c>
      <c r="E2858">
        <v>17</v>
      </c>
    </row>
    <row r="2859" spans="1:5" ht="13.5" customHeight="1">
      <c r="A2859">
        <v>218</v>
      </c>
      <c r="B2859" t="str">
        <f t="shared" si="44"/>
        <v>218---18</v>
      </c>
      <c r="C2859" t="s">
        <v>5911</v>
      </c>
      <c r="D2859" t="s">
        <v>902</v>
      </c>
      <c r="E2859">
        <v>18</v>
      </c>
    </row>
    <row r="2860" spans="1:5" ht="13.5" customHeight="1">
      <c r="A2860">
        <v>218</v>
      </c>
      <c r="B2860" t="str">
        <f t="shared" si="44"/>
        <v>218---19</v>
      </c>
      <c r="C2860" t="s">
        <v>5911</v>
      </c>
      <c r="D2860" t="s">
        <v>974</v>
      </c>
      <c r="E2860">
        <v>19</v>
      </c>
    </row>
    <row r="2861" spans="1:5" ht="13.5" customHeight="1">
      <c r="A2861">
        <v>218</v>
      </c>
      <c r="B2861" t="str">
        <f t="shared" si="44"/>
        <v>218---20</v>
      </c>
      <c r="C2861" t="s">
        <v>5911</v>
      </c>
      <c r="D2861" t="s">
        <v>783</v>
      </c>
      <c r="E2861">
        <v>20</v>
      </c>
    </row>
    <row r="2862" spans="1:5" ht="13.5" customHeight="1">
      <c r="A2862">
        <v>218</v>
      </c>
      <c r="B2862" t="str">
        <f t="shared" si="44"/>
        <v>218---21</v>
      </c>
      <c r="C2862" t="s">
        <v>5911</v>
      </c>
      <c r="D2862" t="s">
        <v>1138</v>
      </c>
      <c r="E2862">
        <v>21</v>
      </c>
    </row>
    <row r="2863" spans="1:5" ht="13.5" customHeight="1">
      <c r="A2863">
        <v>218</v>
      </c>
      <c r="B2863" t="str">
        <f t="shared" si="44"/>
        <v>218---22</v>
      </c>
      <c r="C2863" t="s">
        <v>5911</v>
      </c>
      <c r="D2863" t="s">
        <v>1085</v>
      </c>
      <c r="E2863">
        <v>22</v>
      </c>
    </row>
    <row r="2864" spans="1:5" ht="13.5" customHeight="1">
      <c r="A2864">
        <v>218</v>
      </c>
      <c r="B2864" t="str">
        <f t="shared" si="44"/>
        <v>218---23</v>
      </c>
      <c r="C2864" t="s">
        <v>5911</v>
      </c>
      <c r="D2864" t="s">
        <v>857</v>
      </c>
      <c r="E2864">
        <v>23</v>
      </c>
    </row>
    <row r="2865" spans="1:5" ht="13.5" customHeight="1">
      <c r="A2865">
        <v>218</v>
      </c>
      <c r="B2865" t="str">
        <f t="shared" si="44"/>
        <v>218---24</v>
      </c>
      <c r="C2865" t="s">
        <v>5911</v>
      </c>
      <c r="D2865" t="s">
        <v>1194</v>
      </c>
      <c r="E2865">
        <v>24</v>
      </c>
    </row>
    <row r="2866" spans="1:5" ht="13.5" customHeight="1">
      <c r="A2866">
        <v>218</v>
      </c>
      <c r="B2866" t="str">
        <f t="shared" si="44"/>
        <v>218---25</v>
      </c>
      <c r="C2866" t="s">
        <v>5911</v>
      </c>
      <c r="D2866" t="s">
        <v>1454</v>
      </c>
      <c r="E2866">
        <v>25</v>
      </c>
    </row>
    <row r="2867" spans="1:5" ht="13.5" customHeight="1">
      <c r="A2867">
        <v>218</v>
      </c>
      <c r="B2867" t="str">
        <f t="shared" si="44"/>
        <v>218---26</v>
      </c>
      <c r="C2867" t="s">
        <v>5911</v>
      </c>
      <c r="D2867" t="s">
        <v>1003</v>
      </c>
      <c r="E2867">
        <v>26</v>
      </c>
    </row>
    <row r="2868" spans="1:5" ht="13.5" customHeight="1">
      <c r="A2868">
        <v>218</v>
      </c>
      <c r="B2868" t="str">
        <f t="shared" si="44"/>
        <v>218---27</v>
      </c>
      <c r="C2868" t="s">
        <v>5911</v>
      </c>
      <c r="D2868" t="s">
        <v>1050</v>
      </c>
      <c r="E2868">
        <v>27</v>
      </c>
    </row>
    <row r="2869" spans="1:5" ht="13.5" customHeight="1">
      <c r="A2869">
        <v>218</v>
      </c>
      <c r="B2869" t="str">
        <f t="shared" si="44"/>
        <v>218---28</v>
      </c>
      <c r="C2869" t="s">
        <v>5911</v>
      </c>
      <c r="D2869" t="s">
        <v>1025</v>
      </c>
      <c r="E2869">
        <v>28</v>
      </c>
    </row>
    <row r="2870" spans="1:5" ht="13.5" customHeight="1">
      <c r="A2870">
        <v>218</v>
      </c>
      <c r="B2870" t="str">
        <f t="shared" si="44"/>
        <v>218---29</v>
      </c>
      <c r="C2870" t="s">
        <v>729</v>
      </c>
      <c r="D2870" t="s">
        <v>867</v>
      </c>
      <c r="E2870">
        <v>29</v>
      </c>
    </row>
    <row r="2871" spans="1:5" ht="13.5" customHeight="1">
      <c r="A2871">
        <v>218</v>
      </c>
      <c r="B2871" t="str">
        <f t="shared" si="44"/>
        <v>218---30</v>
      </c>
      <c r="C2871" t="s">
        <v>985</v>
      </c>
      <c r="D2871" t="s">
        <v>1449</v>
      </c>
      <c r="E2871">
        <v>30</v>
      </c>
    </row>
    <row r="2872" spans="1:5" ht="13.5" customHeight="1">
      <c r="A2872">
        <v>218</v>
      </c>
      <c r="B2872" t="str">
        <f t="shared" si="44"/>
        <v>218---31</v>
      </c>
      <c r="C2872" t="s">
        <v>743</v>
      </c>
      <c r="D2872" t="s">
        <v>754</v>
      </c>
      <c r="E2872">
        <v>31</v>
      </c>
    </row>
    <row r="2873" spans="1:5" ht="13.5" customHeight="1">
      <c r="A2873">
        <v>218</v>
      </c>
      <c r="B2873" t="str">
        <f t="shared" si="44"/>
        <v>218---32</v>
      </c>
      <c r="C2873" t="s">
        <v>915</v>
      </c>
      <c r="D2873" t="s">
        <v>939</v>
      </c>
      <c r="E2873">
        <v>32</v>
      </c>
    </row>
    <row r="2874" spans="1:5" ht="13.5" customHeight="1">
      <c r="A2874">
        <v>218</v>
      </c>
      <c r="B2874" t="str">
        <f t="shared" si="44"/>
        <v>218---33</v>
      </c>
      <c r="C2874" t="s">
        <v>987</v>
      </c>
      <c r="D2874" t="s">
        <v>1263</v>
      </c>
      <c r="E2874">
        <v>33</v>
      </c>
    </row>
    <row r="2875" spans="1:5" ht="13.5" customHeight="1">
      <c r="A2875">
        <v>218</v>
      </c>
      <c r="B2875" t="str">
        <f t="shared" si="44"/>
        <v>218---34</v>
      </c>
      <c r="C2875" t="s">
        <v>989</v>
      </c>
      <c r="D2875" t="s">
        <v>738</v>
      </c>
      <c r="E2875">
        <v>34</v>
      </c>
    </row>
    <row r="2876" spans="1:5" ht="13.5" customHeight="1">
      <c r="A2876">
        <v>218</v>
      </c>
      <c r="B2876" t="str">
        <f t="shared" si="44"/>
        <v>218---35</v>
      </c>
      <c r="C2876" t="s">
        <v>938</v>
      </c>
      <c r="D2876" t="s">
        <v>859</v>
      </c>
      <c r="E2876">
        <v>35</v>
      </c>
    </row>
    <row r="2877" spans="1:5" ht="13.5" customHeight="1">
      <c r="A2877">
        <v>218</v>
      </c>
      <c r="B2877" t="str">
        <f t="shared" si="44"/>
        <v>218---36</v>
      </c>
      <c r="C2877" t="s">
        <v>819</v>
      </c>
      <c r="D2877" t="s">
        <v>756</v>
      </c>
      <c r="E2877">
        <v>36</v>
      </c>
    </row>
    <row r="2878" spans="1:5" ht="13.5" customHeight="1">
      <c r="A2878">
        <v>218</v>
      </c>
      <c r="B2878" t="str">
        <f t="shared" si="44"/>
        <v>218---37</v>
      </c>
      <c r="C2878" t="s">
        <v>1019</v>
      </c>
      <c r="D2878" t="s">
        <v>734</v>
      </c>
      <c r="E2878">
        <v>37</v>
      </c>
    </row>
    <row r="2879" spans="1:5" ht="13.5" customHeight="1">
      <c r="A2879">
        <v>218</v>
      </c>
      <c r="B2879" t="str">
        <f t="shared" si="44"/>
        <v>218---38</v>
      </c>
      <c r="C2879" t="s">
        <v>824</v>
      </c>
      <c r="D2879" t="s">
        <v>752</v>
      </c>
      <c r="E2879">
        <v>38</v>
      </c>
    </row>
    <row r="2880" spans="1:5" ht="13.5" customHeight="1">
      <c r="A2880">
        <v>218</v>
      </c>
      <c r="B2880" t="str">
        <f t="shared" si="44"/>
        <v>218---39</v>
      </c>
      <c r="C2880" t="s">
        <v>826</v>
      </c>
      <c r="D2880" t="s">
        <v>1079</v>
      </c>
      <c r="E2880">
        <v>39</v>
      </c>
    </row>
    <row r="2881" spans="1:5" ht="13.5" customHeight="1">
      <c r="A2881">
        <v>218</v>
      </c>
      <c r="B2881" t="str">
        <f t="shared" si="44"/>
        <v>218---40</v>
      </c>
      <c r="C2881" t="s">
        <v>1005</v>
      </c>
      <c r="D2881" t="s">
        <v>1105</v>
      </c>
      <c r="E2881">
        <v>40</v>
      </c>
    </row>
    <row r="2882" spans="1:5" ht="13.5" customHeight="1">
      <c r="A2882">
        <v>218</v>
      </c>
      <c r="B2882" t="str">
        <f t="shared" si="44"/>
        <v>218---41</v>
      </c>
      <c r="C2882" t="s">
        <v>753</v>
      </c>
      <c r="D2882" t="s">
        <v>1002</v>
      </c>
      <c r="E2882">
        <v>41</v>
      </c>
    </row>
    <row r="2883" spans="1:5" ht="13.5" customHeight="1">
      <c r="A2883">
        <v>218</v>
      </c>
      <c r="B2883" t="str">
        <f t="shared" ref="B2883:B2946" si="45">A2883&amp;"---"&amp;E2883</f>
        <v>218---42</v>
      </c>
      <c r="C2883" t="s">
        <v>832</v>
      </c>
      <c r="D2883" t="s">
        <v>949</v>
      </c>
      <c r="E2883">
        <v>42</v>
      </c>
    </row>
    <row r="2884" spans="1:5" ht="13.5" customHeight="1">
      <c r="A2884">
        <v>218</v>
      </c>
      <c r="B2884" t="str">
        <f t="shared" si="45"/>
        <v>218---43</v>
      </c>
      <c r="C2884" t="s">
        <v>868</v>
      </c>
      <c r="D2884" t="s">
        <v>758</v>
      </c>
      <c r="E2884">
        <v>43</v>
      </c>
    </row>
    <row r="2885" spans="1:5" ht="13.5" customHeight="1">
      <c r="A2885">
        <v>218</v>
      </c>
      <c r="B2885" t="str">
        <f t="shared" si="45"/>
        <v>218---44</v>
      </c>
      <c r="C2885" t="s">
        <v>803</v>
      </c>
      <c r="D2885" t="s">
        <v>941</v>
      </c>
      <c r="E2885">
        <v>44</v>
      </c>
    </row>
    <row r="2886" spans="1:5" ht="13.5" customHeight="1">
      <c r="A2886">
        <v>218</v>
      </c>
      <c r="B2886" t="str">
        <f t="shared" si="45"/>
        <v>218---45</v>
      </c>
      <c r="C2886" t="s">
        <v>1098</v>
      </c>
      <c r="D2886" t="s">
        <v>1206</v>
      </c>
      <c r="E2886">
        <v>45</v>
      </c>
    </row>
    <row r="2887" spans="1:5" ht="13.5" customHeight="1">
      <c r="A2887">
        <v>218</v>
      </c>
      <c r="B2887" t="str">
        <f t="shared" si="45"/>
        <v>218---46</v>
      </c>
      <c r="C2887" t="s">
        <v>894</v>
      </c>
      <c r="D2887" t="s">
        <v>964</v>
      </c>
      <c r="E2887">
        <v>46</v>
      </c>
    </row>
    <row r="2888" spans="1:5" ht="13.5" customHeight="1">
      <c r="A2888">
        <v>218</v>
      </c>
      <c r="B2888" t="str">
        <f t="shared" si="45"/>
        <v>218---47</v>
      </c>
      <c r="C2888" t="s">
        <v>1011</v>
      </c>
      <c r="D2888" t="s">
        <v>856</v>
      </c>
      <c r="E2888">
        <v>47</v>
      </c>
    </row>
    <row r="2889" spans="1:5" ht="13.5" customHeight="1">
      <c r="A2889">
        <v>218</v>
      </c>
      <c r="B2889" t="str">
        <f t="shared" si="45"/>
        <v>218---48</v>
      </c>
      <c r="C2889" t="s">
        <v>918</v>
      </c>
      <c r="D2889" t="s">
        <v>865</v>
      </c>
      <c r="E2889">
        <v>48</v>
      </c>
    </row>
    <row r="2890" spans="1:5" ht="13.5" customHeight="1">
      <c r="A2890">
        <v>218</v>
      </c>
      <c r="B2890" t="str">
        <f t="shared" si="45"/>
        <v>218---49</v>
      </c>
      <c r="C2890" t="s">
        <v>5912</v>
      </c>
      <c r="D2890" t="s">
        <v>764</v>
      </c>
      <c r="E2890">
        <v>49</v>
      </c>
    </row>
    <row r="2891" spans="1:5" ht="13.5" customHeight="1">
      <c r="A2891">
        <v>218</v>
      </c>
      <c r="B2891" t="str">
        <f t="shared" si="45"/>
        <v>218---50</v>
      </c>
      <c r="C2891" t="s">
        <v>5913</v>
      </c>
      <c r="D2891" t="s">
        <v>1114</v>
      </c>
      <c r="E2891">
        <v>50</v>
      </c>
    </row>
    <row r="2892" spans="1:5" ht="13.5" customHeight="1">
      <c r="A2892">
        <v>218</v>
      </c>
      <c r="B2892" t="str">
        <f t="shared" si="45"/>
        <v>218---51</v>
      </c>
      <c r="C2892" t="s">
        <v>5969</v>
      </c>
      <c r="D2892" t="s">
        <v>961</v>
      </c>
      <c r="E2892">
        <v>51</v>
      </c>
    </row>
    <row r="2893" spans="1:5" ht="13.5" customHeight="1">
      <c r="A2893">
        <v>218</v>
      </c>
      <c r="B2893" t="str">
        <f t="shared" si="45"/>
        <v>218---52</v>
      </c>
      <c r="C2893" t="s">
        <v>6001</v>
      </c>
      <c r="D2893" t="s">
        <v>956</v>
      </c>
      <c r="E2893">
        <v>52</v>
      </c>
    </row>
    <row r="2894" spans="1:5" ht="13.5" customHeight="1">
      <c r="A2894">
        <v>218</v>
      </c>
      <c r="B2894" t="str">
        <f t="shared" si="45"/>
        <v>218---53</v>
      </c>
      <c r="C2894" t="s">
        <v>5915</v>
      </c>
      <c r="D2894" t="s">
        <v>772</v>
      </c>
      <c r="E2894">
        <v>53</v>
      </c>
    </row>
    <row r="2895" spans="1:5" ht="13.5" customHeight="1">
      <c r="A2895">
        <v>218</v>
      </c>
      <c r="B2895" t="str">
        <f t="shared" si="45"/>
        <v>218---54</v>
      </c>
      <c r="C2895" t="s">
        <v>5917</v>
      </c>
      <c r="D2895" t="s">
        <v>789</v>
      </c>
      <c r="E2895">
        <v>54</v>
      </c>
    </row>
    <row r="2896" spans="1:5" ht="13.5" customHeight="1">
      <c r="A2896">
        <v>218</v>
      </c>
      <c r="B2896" t="str">
        <f t="shared" si="45"/>
        <v>218---55</v>
      </c>
      <c r="C2896" t="s">
        <v>5918</v>
      </c>
      <c r="D2896" t="s">
        <v>770</v>
      </c>
      <c r="E2896">
        <v>55</v>
      </c>
    </row>
    <row r="2897" spans="1:5" ht="13.5" customHeight="1">
      <c r="A2897">
        <v>218</v>
      </c>
      <c r="B2897" t="str">
        <f t="shared" si="45"/>
        <v>218---56</v>
      </c>
      <c r="C2897" t="s">
        <v>5962</v>
      </c>
      <c r="D2897" t="s">
        <v>1174</v>
      </c>
      <c r="E2897">
        <v>56</v>
      </c>
    </row>
    <row r="2898" spans="1:5" ht="13.5" customHeight="1">
      <c r="A2898">
        <v>218</v>
      </c>
      <c r="B2898" t="str">
        <f t="shared" si="45"/>
        <v>218---57</v>
      </c>
      <c r="C2898" t="s">
        <v>5931</v>
      </c>
      <c r="D2898" t="s">
        <v>1044</v>
      </c>
      <c r="E2898">
        <v>57</v>
      </c>
    </row>
    <row r="2899" spans="1:5" ht="13.5" customHeight="1">
      <c r="A2899">
        <v>218</v>
      </c>
      <c r="B2899" t="str">
        <f t="shared" si="45"/>
        <v>218---58</v>
      </c>
      <c r="C2899" t="s">
        <v>5972</v>
      </c>
      <c r="D2899" t="s">
        <v>979</v>
      </c>
      <c r="E2899">
        <v>58</v>
      </c>
    </row>
    <row r="2900" spans="1:5" ht="13.5" customHeight="1">
      <c r="A2900">
        <v>218</v>
      </c>
      <c r="B2900" t="str">
        <f t="shared" si="45"/>
        <v>218---59</v>
      </c>
      <c r="C2900" t="s">
        <v>5933</v>
      </c>
      <c r="D2900" t="s">
        <v>855</v>
      </c>
      <c r="E2900">
        <v>59</v>
      </c>
    </row>
    <row r="2901" spans="1:5" ht="13.5" customHeight="1">
      <c r="A2901">
        <v>218</v>
      </c>
      <c r="B2901" t="str">
        <f t="shared" si="45"/>
        <v>218---60</v>
      </c>
      <c r="C2901" t="s">
        <v>6009</v>
      </c>
      <c r="D2901" t="s">
        <v>1242</v>
      </c>
      <c r="E2901">
        <v>60</v>
      </c>
    </row>
    <row r="2902" spans="1:5" ht="13.5" customHeight="1">
      <c r="A2902">
        <v>218</v>
      </c>
      <c r="B2902" t="str">
        <f t="shared" si="45"/>
        <v>218---61</v>
      </c>
      <c r="C2902" t="s">
        <v>5998</v>
      </c>
      <c r="D2902" t="s">
        <v>1201</v>
      </c>
      <c r="E2902">
        <v>61</v>
      </c>
    </row>
    <row r="2903" spans="1:5" ht="13.5" customHeight="1">
      <c r="A2903">
        <v>218</v>
      </c>
      <c r="B2903" t="str">
        <f t="shared" si="45"/>
        <v>218---62</v>
      </c>
      <c r="C2903" t="s">
        <v>6004</v>
      </c>
      <c r="D2903" t="s">
        <v>960</v>
      </c>
      <c r="E2903">
        <v>62</v>
      </c>
    </row>
    <row r="2904" spans="1:5" ht="13.5" customHeight="1">
      <c r="A2904">
        <v>218</v>
      </c>
      <c r="B2904" t="str">
        <f t="shared" si="45"/>
        <v>218---63</v>
      </c>
      <c r="C2904" t="s">
        <v>6010</v>
      </c>
      <c r="D2904" t="s">
        <v>978</v>
      </c>
      <c r="E2904">
        <v>63</v>
      </c>
    </row>
    <row r="2905" spans="1:5" ht="13.5" customHeight="1">
      <c r="A2905">
        <v>218</v>
      </c>
      <c r="B2905" t="str">
        <f t="shared" si="45"/>
        <v>218---64</v>
      </c>
      <c r="C2905" t="s">
        <v>5924</v>
      </c>
      <c r="D2905" t="s">
        <v>726</v>
      </c>
      <c r="E2905">
        <v>64</v>
      </c>
    </row>
    <row r="2906" spans="1:5" ht="13.5" customHeight="1">
      <c r="A2906">
        <v>218</v>
      </c>
      <c r="B2906" t="str">
        <f t="shared" si="45"/>
        <v>218---65</v>
      </c>
      <c r="C2906" t="s">
        <v>5996</v>
      </c>
      <c r="D2906" t="s">
        <v>1356</v>
      </c>
      <c r="E2906">
        <v>65</v>
      </c>
    </row>
    <row r="2907" spans="1:5" ht="13.5" customHeight="1">
      <c r="A2907">
        <v>218.1</v>
      </c>
      <c r="B2907" t="str">
        <f t="shared" si="45"/>
        <v>218.1---1</v>
      </c>
      <c r="C2907" t="s">
        <v>4216</v>
      </c>
      <c r="D2907" t="s">
        <v>1020</v>
      </c>
      <c r="E2907">
        <v>1</v>
      </c>
    </row>
    <row r="2908" spans="1:5" ht="13.5" customHeight="1">
      <c r="A2908">
        <v>218.1</v>
      </c>
      <c r="B2908" t="str">
        <f t="shared" si="45"/>
        <v>218.1---2</v>
      </c>
      <c r="C2908" t="s">
        <v>4216</v>
      </c>
      <c r="D2908" t="s">
        <v>971</v>
      </c>
      <c r="E2908">
        <v>2</v>
      </c>
    </row>
    <row r="2909" spans="1:5" ht="13.5" customHeight="1">
      <c r="A2909">
        <v>218.1</v>
      </c>
      <c r="B2909" t="str">
        <f t="shared" si="45"/>
        <v>218.1---3</v>
      </c>
      <c r="C2909" t="s">
        <v>4263</v>
      </c>
      <c r="D2909" t="s">
        <v>1021</v>
      </c>
      <c r="E2909">
        <v>3</v>
      </c>
    </row>
    <row r="2910" spans="1:5" ht="13.5" customHeight="1">
      <c r="A2910">
        <v>218.1</v>
      </c>
      <c r="B2910" t="str">
        <f t="shared" si="45"/>
        <v>218.1---4</v>
      </c>
      <c r="C2910" t="s">
        <v>4238</v>
      </c>
      <c r="D2910" t="s">
        <v>1077</v>
      </c>
      <c r="E2910">
        <v>4</v>
      </c>
    </row>
    <row r="2911" spans="1:5" ht="13.5" customHeight="1">
      <c r="A2911">
        <v>218.1</v>
      </c>
      <c r="B2911" t="str">
        <f t="shared" si="45"/>
        <v>218.1---5</v>
      </c>
      <c r="C2911" t="s">
        <v>4220</v>
      </c>
      <c r="D2911" t="s">
        <v>1403</v>
      </c>
      <c r="E2911">
        <v>5</v>
      </c>
    </row>
    <row r="2912" spans="1:5" ht="13.5" customHeight="1">
      <c r="A2912">
        <v>218.1</v>
      </c>
      <c r="B2912" t="str">
        <f t="shared" si="45"/>
        <v>218.1---6</v>
      </c>
      <c r="C2912" t="s">
        <v>4228</v>
      </c>
      <c r="D2912" t="s">
        <v>865</v>
      </c>
      <c r="E2912">
        <v>6</v>
      </c>
    </row>
    <row r="2913" spans="1:5" ht="13.5" customHeight="1">
      <c r="A2913">
        <v>218.1</v>
      </c>
      <c r="B2913" t="str">
        <f t="shared" si="45"/>
        <v>218.1---7</v>
      </c>
      <c r="C2913" t="s">
        <v>4223</v>
      </c>
      <c r="D2913" t="s">
        <v>1306</v>
      </c>
      <c r="E2913">
        <v>7</v>
      </c>
    </row>
    <row r="2914" spans="1:5" ht="13.5" customHeight="1">
      <c r="A2914">
        <v>218.1</v>
      </c>
      <c r="B2914" t="str">
        <f t="shared" si="45"/>
        <v>218.1---8</v>
      </c>
      <c r="C2914" t="s">
        <v>4276</v>
      </c>
      <c r="D2914" t="s">
        <v>1218</v>
      </c>
      <c r="E2914">
        <v>8</v>
      </c>
    </row>
    <row r="2915" spans="1:5" ht="13.5" customHeight="1">
      <c r="A2915">
        <v>218.1</v>
      </c>
      <c r="B2915" t="str">
        <f t="shared" si="45"/>
        <v>218.1---9</v>
      </c>
      <c r="C2915" t="s">
        <v>4259</v>
      </c>
      <c r="D2915" t="s">
        <v>980</v>
      </c>
      <c r="E2915">
        <v>9</v>
      </c>
    </row>
    <row r="2916" spans="1:5" ht="13.5" customHeight="1">
      <c r="A2916">
        <v>218.1</v>
      </c>
      <c r="B2916" t="str">
        <f t="shared" si="45"/>
        <v>218.1---10</v>
      </c>
      <c r="C2916" t="s">
        <v>4254</v>
      </c>
      <c r="D2916" t="s">
        <v>818</v>
      </c>
      <c r="E2916">
        <v>10</v>
      </c>
    </row>
    <row r="2917" spans="1:5" ht="13.5" customHeight="1">
      <c r="A2917">
        <v>218.1</v>
      </c>
      <c r="B2917" t="str">
        <f t="shared" si="45"/>
        <v>218.1---11</v>
      </c>
      <c r="C2917" t="s">
        <v>4235</v>
      </c>
      <c r="D2917" t="s">
        <v>764</v>
      </c>
      <c r="E2917">
        <v>11</v>
      </c>
    </row>
    <row r="2918" spans="1:5" ht="13.5" customHeight="1">
      <c r="A2918">
        <v>218.1</v>
      </c>
      <c r="B2918" t="str">
        <f t="shared" si="45"/>
        <v>218.1---12</v>
      </c>
      <c r="C2918" t="s">
        <v>4236</v>
      </c>
      <c r="D2918" t="s">
        <v>1039</v>
      </c>
      <c r="E2918">
        <v>12</v>
      </c>
    </row>
    <row r="2919" spans="1:5" ht="13.5" customHeight="1">
      <c r="A2919">
        <v>218.1</v>
      </c>
      <c r="B2919" t="str">
        <f t="shared" si="45"/>
        <v>218.1---13</v>
      </c>
      <c r="C2919" t="s">
        <v>4277</v>
      </c>
      <c r="D2919" t="s">
        <v>1242</v>
      </c>
      <c r="E2919">
        <v>13</v>
      </c>
    </row>
    <row r="2920" spans="1:5" ht="13.5" customHeight="1">
      <c r="A2920">
        <v>218.1</v>
      </c>
      <c r="B2920" t="str">
        <f t="shared" si="45"/>
        <v>218.1---14</v>
      </c>
      <c r="C2920" t="s">
        <v>4257</v>
      </c>
      <c r="D2920" t="s">
        <v>1003</v>
      </c>
      <c r="E2920">
        <v>14</v>
      </c>
    </row>
    <row r="2921" spans="1:5" ht="13.5" customHeight="1">
      <c r="A2921">
        <v>218.1</v>
      </c>
      <c r="B2921" t="str">
        <f t="shared" si="45"/>
        <v>218.1---15</v>
      </c>
      <c r="C2921" t="s">
        <v>4282</v>
      </c>
      <c r="D2921" t="s">
        <v>978</v>
      </c>
      <c r="E2921">
        <v>15</v>
      </c>
    </row>
    <row r="2922" spans="1:5" ht="13.5" customHeight="1">
      <c r="A2922">
        <v>218.1</v>
      </c>
      <c r="B2922" t="str">
        <f t="shared" si="45"/>
        <v>218.1---16</v>
      </c>
      <c r="C2922" t="s">
        <v>5911</v>
      </c>
      <c r="D2922" t="s">
        <v>850</v>
      </c>
      <c r="E2922">
        <v>16</v>
      </c>
    </row>
    <row r="2923" spans="1:5" ht="13.5" customHeight="1">
      <c r="A2923">
        <v>218.1</v>
      </c>
      <c r="B2923" t="str">
        <f t="shared" si="45"/>
        <v>218.1---17</v>
      </c>
      <c r="C2923" t="s">
        <v>5911</v>
      </c>
      <c r="D2923" t="s">
        <v>972</v>
      </c>
      <c r="E2923">
        <v>17</v>
      </c>
    </row>
    <row r="2924" spans="1:5" ht="13.5" customHeight="1">
      <c r="A2924">
        <v>218.1</v>
      </c>
      <c r="B2924" t="str">
        <f t="shared" si="45"/>
        <v>218.1---18</v>
      </c>
      <c r="C2924" t="s">
        <v>5911</v>
      </c>
      <c r="D2924" t="s">
        <v>902</v>
      </c>
      <c r="E2924">
        <v>18</v>
      </c>
    </row>
    <row r="2925" spans="1:5" ht="13.5" customHeight="1">
      <c r="A2925">
        <v>218.1</v>
      </c>
      <c r="B2925" t="str">
        <f t="shared" si="45"/>
        <v>218.1---19</v>
      </c>
      <c r="C2925" t="s">
        <v>5911</v>
      </c>
      <c r="D2925" t="s">
        <v>1165</v>
      </c>
      <c r="E2925">
        <v>19</v>
      </c>
    </row>
    <row r="2926" spans="1:5" ht="13.5" customHeight="1">
      <c r="A2926">
        <v>218.1</v>
      </c>
      <c r="B2926" t="str">
        <f t="shared" si="45"/>
        <v>218.1---20</v>
      </c>
      <c r="C2926" t="s">
        <v>5911</v>
      </c>
      <c r="D2926" t="s">
        <v>783</v>
      </c>
      <c r="E2926">
        <v>20</v>
      </c>
    </row>
    <row r="2927" spans="1:5" ht="13.5" customHeight="1">
      <c r="A2927">
        <v>218.1</v>
      </c>
      <c r="B2927" t="str">
        <f t="shared" si="45"/>
        <v>218.1---21</v>
      </c>
      <c r="C2927" t="s">
        <v>5911</v>
      </c>
      <c r="D2927" t="s">
        <v>1138</v>
      </c>
      <c r="E2927">
        <v>21</v>
      </c>
    </row>
    <row r="2928" spans="1:5" ht="13.5" customHeight="1">
      <c r="A2928">
        <v>218.1</v>
      </c>
      <c r="B2928" t="str">
        <f t="shared" si="45"/>
        <v>218.1---22</v>
      </c>
      <c r="C2928" t="s">
        <v>5911</v>
      </c>
      <c r="D2928" t="s">
        <v>1085</v>
      </c>
      <c r="E2928">
        <v>22</v>
      </c>
    </row>
    <row r="2929" spans="1:5" ht="13.5" customHeight="1">
      <c r="A2929">
        <v>218.1</v>
      </c>
      <c r="B2929" t="str">
        <f t="shared" si="45"/>
        <v>218.1---23</v>
      </c>
      <c r="C2929" t="s">
        <v>5911</v>
      </c>
      <c r="D2929" t="s">
        <v>1194</v>
      </c>
      <c r="E2929">
        <v>23</v>
      </c>
    </row>
    <row r="2930" spans="1:5" ht="13.5" customHeight="1">
      <c r="A2930">
        <v>218.1</v>
      </c>
      <c r="B2930" t="str">
        <f t="shared" si="45"/>
        <v>218.1---24</v>
      </c>
      <c r="C2930" t="s">
        <v>5911</v>
      </c>
      <c r="D2930" t="s">
        <v>722</v>
      </c>
      <c r="E2930">
        <v>24</v>
      </c>
    </row>
    <row r="2931" spans="1:5" ht="13.5" customHeight="1">
      <c r="A2931">
        <v>218.1</v>
      </c>
      <c r="B2931" t="str">
        <f t="shared" si="45"/>
        <v>218.1---25</v>
      </c>
      <c r="C2931" t="s">
        <v>5911</v>
      </c>
      <c r="D2931" t="s">
        <v>1050</v>
      </c>
      <c r="E2931">
        <v>25</v>
      </c>
    </row>
    <row r="2932" spans="1:5" ht="13.5" customHeight="1">
      <c r="A2932">
        <v>218.1</v>
      </c>
      <c r="B2932" t="str">
        <f t="shared" si="45"/>
        <v>218.1---26</v>
      </c>
      <c r="C2932" t="s">
        <v>5911</v>
      </c>
      <c r="D2932" t="s">
        <v>1025</v>
      </c>
      <c r="E2932">
        <v>26</v>
      </c>
    </row>
    <row r="2933" spans="1:5" ht="13.5" customHeight="1">
      <c r="A2933">
        <v>218.1</v>
      </c>
      <c r="B2933" t="str">
        <f t="shared" si="45"/>
        <v>218.1---27</v>
      </c>
      <c r="C2933" t="s">
        <v>985</v>
      </c>
      <c r="D2933" t="s">
        <v>1449</v>
      </c>
      <c r="E2933">
        <v>27</v>
      </c>
    </row>
    <row r="2934" spans="1:5" ht="13.5" customHeight="1">
      <c r="A2934">
        <v>218.1</v>
      </c>
      <c r="B2934" t="str">
        <f t="shared" si="45"/>
        <v>218.1---28</v>
      </c>
      <c r="C2934" t="s">
        <v>743</v>
      </c>
      <c r="D2934" t="s">
        <v>754</v>
      </c>
      <c r="E2934">
        <v>28</v>
      </c>
    </row>
    <row r="2935" spans="1:5" ht="13.5" customHeight="1">
      <c r="A2935">
        <v>218.1</v>
      </c>
      <c r="B2935" t="str">
        <f t="shared" si="45"/>
        <v>218.1---29</v>
      </c>
      <c r="C2935" t="s">
        <v>987</v>
      </c>
      <c r="D2935" t="s">
        <v>1263</v>
      </c>
      <c r="E2935">
        <v>29</v>
      </c>
    </row>
    <row r="2936" spans="1:5" ht="13.5" customHeight="1">
      <c r="A2936">
        <v>218.1</v>
      </c>
      <c r="B2936" t="str">
        <f t="shared" si="45"/>
        <v>218.1---30</v>
      </c>
      <c r="C2936" t="s">
        <v>989</v>
      </c>
      <c r="D2936" t="s">
        <v>738</v>
      </c>
      <c r="E2936">
        <v>30</v>
      </c>
    </row>
    <row r="2937" spans="1:5" ht="13.5" customHeight="1">
      <c r="A2937">
        <v>218.1</v>
      </c>
      <c r="B2937" t="str">
        <f t="shared" si="45"/>
        <v>218.1---31</v>
      </c>
      <c r="C2937" t="s">
        <v>938</v>
      </c>
      <c r="D2937" t="s">
        <v>859</v>
      </c>
      <c r="E2937">
        <v>31</v>
      </c>
    </row>
    <row r="2938" spans="1:5" ht="13.5" customHeight="1">
      <c r="A2938">
        <v>218.1</v>
      </c>
      <c r="B2938" t="str">
        <f t="shared" si="45"/>
        <v>218.1---32</v>
      </c>
      <c r="C2938" t="s">
        <v>819</v>
      </c>
      <c r="D2938" t="s">
        <v>756</v>
      </c>
      <c r="E2938">
        <v>32</v>
      </c>
    </row>
    <row r="2939" spans="1:5" ht="13.5" customHeight="1">
      <c r="A2939">
        <v>218.1</v>
      </c>
      <c r="B2939" t="str">
        <f t="shared" si="45"/>
        <v>218.1---33</v>
      </c>
      <c r="C2939" t="s">
        <v>1019</v>
      </c>
      <c r="D2939" t="s">
        <v>734</v>
      </c>
      <c r="E2939">
        <v>33</v>
      </c>
    </row>
    <row r="2940" spans="1:5" ht="13.5" customHeight="1">
      <c r="A2940">
        <v>218.1</v>
      </c>
      <c r="B2940" t="str">
        <f t="shared" si="45"/>
        <v>218.1---34</v>
      </c>
      <c r="C2940" t="s">
        <v>824</v>
      </c>
      <c r="D2940" t="s">
        <v>752</v>
      </c>
      <c r="E2940">
        <v>34</v>
      </c>
    </row>
    <row r="2941" spans="1:5" ht="13.5" customHeight="1">
      <c r="A2941">
        <v>218.1</v>
      </c>
      <c r="B2941" t="str">
        <f t="shared" si="45"/>
        <v>218.1---35</v>
      </c>
      <c r="C2941" t="s">
        <v>1005</v>
      </c>
      <c r="D2941" t="s">
        <v>1105</v>
      </c>
      <c r="E2941">
        <v>35</v>
      </c>
    </row>
    <row r="2942" spans="1:5" ht="13.5" customHeight="1">
      <c r="A2942">
        <v>218.1</v>
      </c>
      <c r="B2942" t="str">
        <f t="shared" si="45"/>
        <v>218.1---36</v>
      </c>
      <c r="C2942" t="s">
        <v>753</v>
      </c>
      <c r="D2942" t="s">
        <v>1002</v>
      </c>
      <c r="E2942">
        <v>36</v>
      </c>
    </row>
    <row r="2943" spans="1:5" ht="13.5" customHeight="1">
      <c r="A2943">
        <v>218.1</v>
      </c>
      <c r="B2943" t="str">
        <f t="shared" si="45"/>
        <v>218.1---37</v>
      </c>
      <c r="C2943" t="s">
        <v>828</v>
      </c>
      <c r="D2943" t="s">
        <v>818</v>
      </c>
      <c r="E2943">
        <v>37</v>
      </c>
    </row>
    <row r="2944" spans="1:5" ht="13.5" customHeight="1">
      <c r="A2944">
        <v>218.1</v>
      </c>
      <c r="B2944" t="str">
        <f t="shared" si="45"/>
        <v>218.1---38</v>
      </c>
      <c r="C2944" t="s">
        <v>864</v>
      </c>
      <c r="D2944" t="s">
        <v>957</v>
      </c>
      <c r="E2944">
        <v>38</v>
      </c>
    </row>
    <row r="2945" spans="1:5" ht="13.5" customHeight="1">
      <c r="A2945">
        <v>218.1</v>
      </c>
      <c r="B2945" t="str">
        <f t="shared" si="45"/>
        <v>218.1---39</v>
      </c>
      <c r="C2945" t="s">
        <v>868</v>
      </c>
      <c r="D2945" t="s">
        <v>758</v>
      </c>
      <c r="E2945">
        <v>39</v>
      </c>
    </row>
    <row r="2946" spans="1:5" ht="13.5" customHeight="1">
      <c r="A2946">
        <v>218.1</v>
      </c>
      <c r="B2946" t="str">
        <f t="shared" si="45"/>
        <v>218.1---40</v>
      </c>
      <c r="C2946" t="s">
        <v>1098</v>
      </c>
      <c r="D2946" t="s">
        <v>1206</v>
      </c>
      <c r="E2946">
        <v>40</v>
      </c>
    </row>
    <row r="2947" spans="1:5" ht="13.5" customHeight="1">
      <c r="A2947">
        <v>218.1</v>
      </c>
      <c r="B2947" t="str">
        <f t="shared" ref="B2947:B3010" si="46">A2947&amp;"---"&amp;E2947</f>
        <v>218.1---41</v>
      </c>
      <c r="C2947" t="s">
        <v>918</v>
      </c>
      <c r="D2947" t="s">
        <v>865</v>
      </c>
      <c r="E2947">
        <v>41</v>
      </c>
    </row>
    <row r="2948" spans="1:5" ht="13.5" customHeight="1">
      <c r="A2948">
        <v>218.1</v>
      </c>
      <c r="B2948" t="str">
        <f t="shared" si="46"/>
        <v>218.1---42</v>
      </c>
      <c r="C2948" t="s">
        <v>5912</v>
      </c>
      <c r="D2948" t="s">
        <v>764</v>
      </c>
      <c r="E2948">
        <v>42</v>
      </c>
    </row>
    <row r="2949" spans="1:5" ht="13.5" customHeight="1">
      <c r="A2949">
        <v>218.1</v>
      </c>
      <c r="B2949" t="str">
        <f t="shared" si="46"/>
        <v>218.1---43</v>
      </c>
      <c r="C2949" t="s">
        <v>5913</v>
      </c>
      <c r="D2949" t="s">
        <v>1114</v>
      </c>
      <c r="E2949">
        <v>43</v>
      </c>
    </row>
    <row r="2950" spans="1:5" ht="13.5" customHeight="1">
      <c r="A2950">
        <v>218.1</v>
      </c>
      <c r="B2950" t="str">
        <f t="shared" si="46"/>
        <v>218.1---44</v>
      </c>
      <c r="C2950" t="s">
        <v>6001</v>
      </c>
      <c r="D2950" t="s">
        <v>956</v>
      </c>
      <c r="E2950">
        <v>44</v>
      </c>
    </row>
    <row r="2951" spans="1:5" ht="13.5" customHeight="1">
      <c r="A2951">
        <v>218.1</v>
      </c>
      <c r="B2951" t="str">
        <f t="shared" si="46"/>
        <v>218.1---45</v>
      </c>
      <c r="C2951" t="s">
        <v>5915</v>
      </c>
      <c r="D2951" t="s">
        <v>772</v>
      </c>
      <c r="E2951">
        <v>45</v>
      </c>
    </row>
    <row r="2952" spans="1:5" ht="13.5" customHeight="1">
      <c r="A2952">
        <v>218.1</v>
      </c>
      <c r="B2952" t="str">
        <f t="shared" si="46"/>
        <v>218.1---46</v>
      </c>
      <c r="C2952" t="s">
        <v>5917</v>
      </c>
      <c r="D2952" t="s">
        <v>789</v>
      </c>
      <c r="E2952">
        <v>46</v>
      </c>
    </row>
    <row r="2953" spans="1:5" ht="13.5" customHeight="1">
      <c r="A2953">
        <v>218.1</v>
      </c>
      <c r="B2953" t="str">
        <f t="shared" si="46"/>
        <v>218.1---47</v>
      </c>
      <c r="C2953" t="s">
        <v>5918</v>
      </c>
      <c r="D2953" t="s">
        <v>770</v>
      </c>
      <c r="E2953">
        <v>47</v>
      </c>
    </row>
    <row r="2954" spans="1:5" ht="13.5" customHeight="1">
      <c r="A2954">
        <v>218.1</v>
      </c>
      <c r="B2954" t="str">
        <f t="shared" si="46"/>
        <v>218.1---48</v>
      </c>
      <c r="C2954" t="s">
        <v>6002</v>
      </c>
      <c r="D2954" t="s">
        <v>1113</v>
      </c>
      <c r="E2954">
        <v>48</v>
      </c>
    </row>
    <row r="2955" spans="1:5" ht="13.5" customHeight="1">
      <c r="A2955">
        <v>218.1</v>
      </c>
      <c r="B2955" t="str">
        <f t="shared" si="46"/>
        <v>218.1---49</v>
      </c>
      <c r="C2955" t="s">
        <v>6009</v>
      </c>
      <c r="D2955" t="s">
        <v>1242</v>
      </c>
      <c r="E2955">
        <v>49</v>
      </c>
    </row>
    <row r="2956" spans="1:5" ht="13.5" customHeight="1">
      <c r="A2956">
        <v>218.1</v>
      </c>
      <c r="B2956" t="str">
        <f t="shared" si="46"/>
        <v>218.1---50</v>
      </c>
      <c r="C2956" t="s">
        <v>5998</v>
      </c>
      <c r="D2956" t="s">
        <v>1201</v>
      </c>
      <c r="E2956">
        <v>50</v>
      </c>
    </row>
    <row r="2957" spans="1:5" ht="13.5" customHeight="1">
      <c r="A2957">
        <v>218.1</v>
      </c>
      <c r="B2957" t="str">
        <f t="shared" si="46"/>
        <v>218.1---51</v>
      </c>
      <c r="C2957" t="s">
        <v>6004</v>
      </c>
      <c r="D2957" t="s">
        <v>960</v>
      </c>
      <c r="E2957">
        <v>51</v>
      </c>
    </row>
    <row r="2958" spans="1:5" ht="13.5" customHeight="1">
      <c r="A2958">
        <v>218.1</v>
      </c>
      <c r="B2958" t="str">
        <f t="shared" si="46"/>
        <v>218.1---52</v>
      </c>
      <c r="C2958" t="s">
        <v>6010</v>
      </c>
      <c r="D2958" t="s">
        <v>978</v>
      </c>
      <c r="E2958">
        <v>52</v>
      </c>
    </row>
    <row r="2959" spans="1:5" ht="13.5" customHeight="1">
      <c r="A2959">
        <v>218.1</v>
      </c>
      <c r="B2959" t="str">
        <f t="shared" si="46"/>
        <v>218.1---53</v>
      </c>
      <c r="C2959" t="s">
        <v>5924</v>
      </c>
      <c r="D2959" t="s">
        <v>726</v>
      </c>
      <c r="E2959">
        <v>53</v>
      </c>
    </row>
    <row r="2960" spans="1:5" ht="13.5" customHeight="1">
      <c r="A2960">
        <v>218.1</v>
      </c>
      <c r="B2960" t="str">
        <f t="shared" si="46"/>
        <v>218.1---54</v>
      </c>
      <c r="C2960" t="s">
        <v>5996</v>
      </c>
      <c r="D2960" t="s">
        <v>1356</v>
      </c>
      <c r="E2960">
        <v>54</v>
      </c>
    </row>
    <row r="2961" spans="1:5" ht="13.5" customHeight="1">
      <c r="A2961">
        <v>150</v>
      </c>
      <c r="B2961" t="str">
        <f t="shared" si="46"/>
        <v>150---1</v>
      </c>
      <c r="C2961" t="s">
        <v>4216</v>
      </c>
      <c r="D2961" t="s">
        <v>713</v>
      </c>
      <c r="E2961">
        <v>1</v>
      </c>
    </row>
    <row r="2962" spans="1:5" ht="13.5" customHeight="1">
      <c r="A2962">
        <v>150</v>
      </c>
      <c r="B2962" t="str">
        <f t="shared" si="46"/>
        <v>150---2</v>
      </c>
      <c r="C2962" t="s">
        <v>4216</v>
      </c>
      <c r="D2962" t="s">
        <v>873</v>
      </c>
      <c r="E2962">
        <v>2</v>
      </c>
    </row>
    <row r="2963" spans="1:5" ht="13.5" customHeight="1">
      <c r="A2963">
        <v>150</v>
      </c>
      <c r="B2963" t="str">
        <f t="shared" si="46"/>
        <v>150---3</v>
      </c>
      <c r="C2963" t="s">
        <v>4252</v>
      </c>
      <c r="D2963" t="s">
        <v>874</v>
      </c>
      <c r="E2963">
        <v>3</v>
      </c>
    </row>
    <row r="2964" spans="1:5" ht="13.5" customHeight="1">
      <c r="A2964">
        <v>150</v>
      </c>
      <c r="B2964" t="str">
        <f t="shared" si="46"/>
        <v>150---4</v>
      </c>
      <c r="C2964" t="s">
        <v>4269</v>
      </c>
      <c r="D2964" t="s">
        <v>1153</v>
      </c>
      <c r="E2964">
        <v>4</v>
      </c>
    </row>
    <row r="2965" spans="1:5" ht="13.5" customHeight="1">
      <c r="A2965">
        <v>150</v>
      </c>
      <c r="B2965" t="str">
        <f t="shared" si="46"/>
        <v>150---5</v>
      </c>
      <c r="C2965" t="s">
        <v>4271</v>
      </c>
      <c r="D2965" t="s">
        <v>1021</v>
      </c>
      <c r="E2965">
        <v>5</v>
      </c>
    </row>
    <row r="2966" spans="1:5" ht="13.5" customHeight="1">
      <c r="A2966">
        <v>150</v>
      </c>
      <c r="B2966" t="str">
        <f t="shared" si="46"/>
        <v>150---6</v>
      </c>
      <c r="C2966" t="s">
        <v>4239</v>
      </c>
      <c r="D2966" t="s">
        <v>1281</v>
      </c>
      <c r="E2966">
        <v>6</v>
      </c>
    </row>
    <row r="2967" spans="1:5" ht="13.5" customHeight="1">
      <c r="A2967">
        <v>150</v>
      </c>
      <c r="B2967" t="str">
        <f t="shared" si="46"/>
        <v>150---7</v>
      </c>
      <c r="C2967" t="s">
        <v>4228</v>
      </c>
      <c r="D2967" t="s">
        <v>928</v>
      </c>
      <c r="E2967">
        <v>7</v>
      </c>
    </row>
    <row r="2968" spans="1:5" ht="13.5" customHeight="1">
      <c r="A2968">
        <v>150</v>
      </c>
      <c r="B2968" t="str">
        <f t="shared" si="46"/>
        <v>150---8</v>
      </c>
      <c r="C2968" t="s">
        <v>4268</v>
      </c>
      <c r="D2968" t="s">
        <v>1155</v>
      </c>
      <c r="E2968">
        <v>8</v>
      </c>
    </row>
    <row r="2969" spans="1:5" ht="13.5" customHeight="1">
      <c r="A2969">
        <v>150</v>
      </c>
      <c r="B2969" t="str">
        <f t="shared" si="46"/>
        <v>150---9</v>
      </c>
      <c r="C2969" t="s">
        <v>4230</v>
      </c>
      <c r="D2969" t="s">
        <v>738</v>
      </c>
      <c r="E2969">
        <v>9</v>
      </c>
    </row>
    <row r="2970" spans="1:5" ht="13.5" customHeight="1">
      <c r="A2970">
        <v>150</v>
      </c>
      <c r="B2970" t="str">
        <f t="shared" si="46"/>
        <v>150---10</v>
      </c>
      <c r="C2970" t="s">
        <v>4244</v>
      </c>
      <c r="D2970" t="s">
        <v>1280</v>
      </c>
      <c r="E2970">
        <v>10</v>
      </c>
    </row>
    <row r="2971" spans="1:5" ht="13.5" customHeight="1">
      <c r="A2971">
        <v>150</v>
      </c>
      <c r="B2971" t="str">
        <f t="shared" si="46"/>
        <v>150---11</v>
      </c>
      <c r="C2971" t="s">
        <v>4231</v>
      </c>
      <c r="D2971" t="s">
        <v>879</v>
      </c>
      <c r="E2971">
        <v>11</v>
      </c>
    </row>
    <row r="2972" spans="1:5" ht="13.5" customHeight="1">
      <c r="A2972">
        <v>150</v>
      </c>
      <c r="B2972" t="str">
        <f t="shared" si="46"/>
        <v>150---12</v>
      </c>
      <c r="C2972" t="s">
        <v>4254</v>
      </c>
      <c r="D2972" t="s">
        <v>884</v>
      </c>
      <c r="E2972">
        <v>12</v>
      </c>
    </row>
    <row r="2973" spans="1:5" ht="13.5" customHeight="1">
      <c r="A2973">
        <v>150</v>
      </c>
      <c r="B2973" t="str">
        <f t="shared" si="46"/>
        <v>150---13</v>
      </c>
      <c r="C2973" t="s">
        <v>4233</v>
      </c>
      <c r="D2973" t="s">
        <v>1282</v>
      </c>
      <c r="E2973">
        <v>13</v>
      </c>
    </row>
    <row r="2974" spans="1:5" ht="13.5" customHeight="1">
      <c r="A2974">
        <v>150</v>
      </c>
      <c r="B2974" t="str">
        <f t="shared" si="46"/>
        <v>150---14</v>
      </c>
      <c r="C2974" t="s">
        <v>4272</v>
      </c>
      <c r="D2974" t="s">
        <v>881</v>
      </c>
      <c r="E2974">
        <v>14</v>
      </c>
    </row>
    <row r="2975" spans="1:5" ht="13.5" customHeight="1">
      <c r="A2975">
        <v>150</v>
      </c>
      <c r="B2975" t="str">
        <f t="shared" si="46"/>
        <v>150---15</v>
      </c>
      <c r="C2975" t="s">
        <v>5911</v>
      </c>
      <c r="D2975" t="s">
        <v>1209</v>
      </c>
      <c r="E2975">
        <v>15</v>
      </c>
    </row>
    <row r="2976" spans="1:5" ht="13.5" customHeight="1">
      <c r="A2976">
        <v>150</v>
      </c>
      <c r="B2976" t="str">
        <f t="shared" si="46"/>
        <v>150---16</v>
      </c>
      <c r="C2976" t="s">
        <v>5911</v>
      </c>
      <c r="D2976" t="s">
        <v>877</v>
      </c>
      <c r="E2976">
        <v>16</v>
      </c>
    </row>
    <row r="2977" spans="1:5" ht="13.5" customHeight="1">
      <c r="A2977">
        <v>150</v>
      </c>
      <c r="B2977" t="str">
        <f t="shared" si="46"/>
        <v>150---17</v>
      </c>
      <c r="C2977" t="s">
        <v>5911</v>
      </c>
      <c r="D2977" t="s">
        <v>908</v>
      </c>
      <c r="E2977">
        <v>17</v>
      </c>
    </row>
    <row r="2978" spans="1:5" ht="13.5" customHeight="1">
      <c r="A2978">
        <v>150</v>
      </c>
      <c r="B2978" t="str">
        <f t="shared" si="46"/>
        <v>150---18</v>
      </c>
      <c r="C2978" t="s">
        <v>5911</v>
      </c>
      <c r="D2978" t="s">
        <v>6239</v>
      </c>
      <c r="E2978">
        <v>18</v>
      </c>
    </row>
    <row r="2979" spans="1:5" ht="13.5" customHeight="1">
      <c r="A2979">
        <v>150</v>
      </c>
      <c r="B2979" t="str">
        <f t="shared" si="46"/>
        <v>150---19</v>
      </c>
      <c r="C2979" t="s">
        <v>737</v>
      </c>
      <c r="D2979" t="s">
        <v>996</v>
      </c>
      <c r="E2979">
        <v>19</v>
      </c>
    </row>
    <row r="2980" spans="1:5" ht="13.5" customHeight="1">
      <c r="A2980">
        <v>150</v>
      </c>
      <c r="B2980" t="str">
        <f t="shared" si="46"/>
        <v>150---20</v>
      </c>
      <c r="C2980" t="s">
        <v>741</v>
      </c>
      <c r="D2980" t="s">
        <v>1248</v>
      </c>
      <c r="E2980">
        <v>20</v>
      </c>
    </row>
    <row r="2981" spans="1:5" ht="13.5" customHeight="1">
      <c r="A2981">
        <v>150</v>
      </c>
      <c r="B2981" t="str">
        <f t="shared" si="46"/>
        <v>150---21</v>
      </c>
      <c r="C2981" t="s">
        <v>743</v>
      </c>
      <c r="D2981" t="s">
        <v>754</v>
      </c>
      <c r="E2981">
        <v>21</v>
      </c>
    </row>
    <row r="2982" spans="1:5" ht="13.5" customHeight="1">
      <c r="A2982">
        <v>150</v>
      </c>
      <c r="B2982" t="str">
        <f t="shared" si="46"/>
        <v>150---22</v>
      </c>
      <c r="C2982" t="s">
        <v>987</v>
      </c>
      <c r="D2982" t="s">
        <v>1263</v>
      </c>
      <c r="E2982">
        <v>22</v>
      </c>
    </row>
    <row r="2983" spans="1:5" ht="13.5" customHeight="1">
      <c r="A2983">
        <v>150</v>
      </c>
      <c r="B2983" t="str">
        <f t="shared" si="46"/>
        <v>150---23</v>
      </c>
      <c r="C2983" t="s">
        <v>989</v>
      </c>
      <c r="D2983" t="s">
        <v>738</v>
      </c>
      <c r="E2983">
        <v>23</v>
      </c>
    </row>
    <row r="2984" spans="1:5" ht="13.5" customHeight="1">
      <c r="A2984">
        <v>150</v>
      </c>
      <c r="B2984" t="str">
        <f t="shared" si="46"/>
        <v>150---24</v>
      </c>
      <c r="C2984" t="s">
        <v>747</v>
      </c>
      <c r="D2984" t="s">
        <v>1154</v>
      </c>
      <c r="E2984">
        <v>24</v>
      </c>
    </row>
    <row r="2985" spans="1:5" ht="13.5" customHeight="1">
      <c r="A2985">
        <v>150</v>
      </c>
      <c r="B2985" t="str">
        <f t="shared" si="46"/>
        <v>150---25</v>
      </c>
      <c r="C2985" t="s">
        <v>819</v>
      </c>
      <c r="D2985" t="s">
        <v>756</v>
      </c>
      <c r="E2985">
        <v>25</v>
      </c>
    </row>
    <row r="2986" spans="1:5" ht="13.5" customHeight="1">
      <c r="A2986">
        <v>150</v>
      </c>
      <c r="B2986" t="str">
        <f t="shared" si="46"/>
        <v>150---26</v>
      </c>
      <c r="C2986" t="s">
        <v>1074</v>
      </c>
      <c r="D2986" t="s">
        <v>880</v>
      </c>
      <c r="E2986">
        <v>26</v>
      </c>
    </row>
    <row r="2987" spans="1:5" ht="13.5" customHeight="1">
      <c r="A2987">
        <v>150</v>
      </c>
      <c r="B2987" t="str">
        <f t="shared" si="46"/>
        <v>150---27</v>
      </c>
      <c r="C2987" t="s">
        <v>820</v>
      </c>
      <c r="D2987" t="s">
        <v>882</v>
      </c>
      <c r="E2987">
        <v>27</v>
      </c>
    </row>
    <row r="2988" spans="1:5" ht="13.5" customHeight="1">
      <c r="A2988">
        <v>150</v>
      </c>
      <c r="B2988" t="str">
        <f t="shared" si="46"/>
        <v>150---28</v>
      </c>
      <c r="C2988" t="s">
        <v>751</v>
      </c>
      <c r="D2988" t="s">
        <v>1281</v>
      </c>
      <c r="E2988">
        <v>28</v>
      </c>
    </row>
    <row r="2989" spans="1:5" ht="13.5" customHeight="1">
      <c r="A2989">
        <v>150</v>
      </c>
      <c r="B2989" t="str">
        <f t="shared" si="46"/>
        <v>150---29</v>
      </c>
      <c r="C2989" t="s">
        <v>824</v>
      </c>
      <c r="D2989" t="s">
        <v>752</v>
      </c>
      <c r="E2989">
        <v>29</v>
      </c>
    </row>
    <row r="2990" spans="1:5" ht="13.5" customHeight="1">
      <c r="A2990">
        <v>150</v>
      </c>
      <c r="B2990" t="str">
        <f t="shared" si="46"/>
        <v>150---30</v>
      </c>
      <c r="C2990" t="s">
        <v>826</v>
      </c>
      <c r="D2990" t="s">
        <v>1079</v>
      </c>
      <c r="E2990">
        <v>30</v>
      </c>
    </row>
    <row r="2991" spans="1:5" ht="13.5" customHeight="1">
      <c r="A2991">
        <v>150</v>
      </c>
      <c r="B2991" t="str">
        <f t="shared" si="46"/>
        <v>150---31</v>
      </c>
      <c r="C2991" t="s">
        <v>757</v>
      </c>
      <c r="D2991" t="s">
        <v>1272</v>
      </c>
      <c r="E2991">
        <v>31</v>
      </c>
    </row>
    <row r="2992" spans="1:5" ht="13.5" customHeight="1">
      <c r="A2992">
        <v>150</v>
      </c>
      <c r="B2992" t="str">
        <f t="shared" si="46"/>
        <v>150---32</v>
      </c>
      <c r="C2992" t="s">
        <v>860</v>
      </c>
      <c r="D2992" t="s">
        <v>1099</v>
      </c>
      <c r="E2992">
        <v>32</v>
      </c>
    </row>
    <row r="2993" spans="1:5" ht="13.5" customHeight="1">
      <c r="A2993">
        <v>150</v>
      </c>
      <c r="B2993" t="str">
        <f t="shared" si="46"/>
        <v>150---33</v>
      </c>
      <c r="C2993" t="s">
        <v>763</v>
      </c>
      <c r="D2993" t="s">
        <v>1086</v>
      </c>
      <c r="E2993">
        <v>33</v>
      </c>
    </row>
    <row r="2994" spans="1:5" ht="13.5" customHeight="1">
      <c r="A2994">
        <v>150</v>
      </c>
      <c r="B2994" t="str">
        <f t="shared" si="46"/>
        <v>150---34</v>
      </c>
      <c r="C2994" t="s">
        <v>965</v>
      </c>
      <c r="D2994" t="s">
        <v>1250</v>
      </c>
      <c r="E2994">
        <v>34</v>
      </c>
    </row>
    <row r="2995" spans="1:5" ht="13.5" customHeight="1">
      <c r="A2995">
        <v>150</v>
      </c>
      <c r="B2995" t="str">
        <f t="shared" si="46"/>
        <v>150---35</v>
      </c>
      <c r="C2995" t="s">
        <v>890</v>
      </c>
      <c r="D2995" t="s">
        <v>911</v>
      </c>
      <c r="E2995">
        <v>35</v>
      </c>
    </row>
    <row r="2996" spans="1:5" ht="13.5" customHeight="1">
      <c r="A2996">
        <v>150</v>
      </c>
      <c r="B2996" t="str">
        <f t="shared" si="46"/>
        <v>150---36</v>
      </c>
      <c r="C2996" t="s">
        <v>991</v>
      </c>
      <c r="D2996" t="s">
        <v>966</v>
      </c>
      <c r="E2996">
        <v>36</v>
      </c>
    </row>
    <row r="2997" spans="1:5" ht="13.5" customHeight="1">
      <c r="A2997">
        <v>150</v>
      </c>
      <c r="B2997" t="str">
        <f t="shared" si="46"/>
        <v>150---37</v>
      </c>
      <c r="C2997" t="s">
        <v>1252</v>
      </c>
      <c r="D2997" t="s">
        <v>1283</v>
      </c>
      <c r="E2997">
        <v>37</v>
      </c>
    </row>
    <row r="2998" spans="1:5" ht="13.5" customHeight="1">
      <c r="A2998">
        <v>150</v>
      </c>
      <c r="B2998" t="str">
        <f t="shared" si="46"/>
        <v>150---38</v>
      </c>
      <c r="C2998" t="s">
        <v>868</v>
      </c>
      <c r="D2998" t="s">
        <v>758</v>
      </c>
      <c r="E2998">
        <v>38</v>
      </c>
    </row>
    <row r="2999" spans="1:5" ht="13.5" customHeight="1">
      <c r="A2999">
        <v>150</v>
      </c>
      <c r="B2999" t="str">
        <f t="shared" si="46"/>
        <v>150---39</v>
      </c>
      <c r="C2999" t="s">
        <v>946</v>
      </c>
      <c r="D2999" t="s">
        <v>1280</v>
      </c>
      <c r="E2999">
        <v>39</v>
      </c>
    </row>
    <row r="3000" spans="1:5" ht="13.5" customHeight="1">
      <c r="A3000">
        <v>150</v>
      </c>
      <c r="B3000" t="str">
        <f t="shared" si="46"/>
        <v>150---40</v>
      </c>
      <c r="C3000" t="s">
        <v>5945</v>
      </c>
      <c r="D3000" t="s">
        <v>881</v>
      </c>
      <c r="E3000">
        <v>40</v>
      </c>
    </row>
    <row r="3001" spans="1:5" ht="13.5" customHeight="1">
      <c r="A3001">
        <v>150</v>
      </c>
      <c r="B3001" t="str">
        <f t="shared" si="46"/>
        <v>150---41</v>
      </c>
      <c r="C3001" t="s">
        <v>5946</v>
      </c>
      <c r="D3001" t="s">
        <v>893</v>
      </c>
      <c r="E3001">
        <v>41</v>
      </c>
    </row>
    <row r="3002" spans="1:5" ht="13.5" customHeight="1">
      <c r="A3002">
        <v>150</v>
      </c>
      <c r="B3002" t="str">
        <f t="shared" si="46"/>
        <v>150---42</v>
      </c>
      <c r="C3002" t="s">
        <v>5947</v>
      </c>
      <c r="D3002" t="s">
        <v>884</v>
      </c>
      <c r="E3002">
        <v>42</v>
      </c>
    </row>
    <row r="3003" spans="1:5" ht="13.5" customHeight="1">
      <c r="A3003">
        <v>150</v>
      </c>
      <c r="B3003" t="str">
        <f t="shared" si="46"/>
        <v>150---43</v>
      </c>
      <c r="C3003" t="s">
        <v>5948</v>
      </c>
      <c r="D3003" t="s">
        <v>886</v>
      </c>
      <c r="E3003">
        <v>43</v>
      </c>
    </row>
    <row r="3004" spans="1:5" ht="13.5" customHeight="1">
      <c r="A3004">
        <v>150</v>
      </c>
      <c r="B3004" t="str">
        <f t="shared" si="46"/>
        <v>150---44</v>
      </c>
      <c r="C3004" t="s">
        <v>5983</v>
      </c>
      <c r="D3004" t="s">
        <v>1023</v>
      </c>
      <c r="E3004">
        <v>44</v>
      </c>
    </row>
    <row r="3005" spans="1:5" ht="13.5" customHeight="1">
      <c r="A3005">
        <v>150</v>
      </c>
      <c r="B3005" t="str">
        <f t="shared" si="46"/>
        <v>150---45</v>
      </c>
      <c r="C3005" t="s">
        <v>5915</v>
      </c>
      <c r="D3005" t="s">
        <v>772</v>
      </c>
      <c r="E3005">
        <v>45</v>
      </c>
    </row>
    <row r="3006" spans="1:5" ht="13.5" customHeight="1">
      <c r="A3006">
        <v>150</v>
      </c>
      <c r="B3006" t="str">
        <f t="shared" si="46"/>
        <v>150---46</v>
      </c>
      <c r="C3006" t="s">
        <v>5917</v>
      </c>
      <c r="D3006" t="s">
        <v>789</v>
      </c>
      <c r="E3006">
        <v>46</v>
      </c>
    </row>
    <row r="3007" spans="1:5" ht="13.5" customHeight="1">
      <c r="A3007">
        <v>150</v>
      </c>
      <c r="B3007" t="str">
        <f t="shared" si="46"/>
        <v>150---47</v>
      </c>
      <c r="C3007" t="s">
        <v>5918</v>
      </c>
      <c r="D3007" t="s">
        <v>770</v>
      </c>
      <c r="E3007">
        <v>47</v>
      </c>
    </row>
    <row r="3008" spans="1:5" ht="13.5" customHeight="1">
      <c r="A3008">
        <v>150</v>
      </c>
      <c r="B3008" t="str">
        <f t="shared" si="46"/>
        <v>150---48</v>
      </c>
      <c r="C3008" t="s">
        <v>5951</v>
      </c>
      <c r="D3008" t="s">
        <v>879</v>
      </c>
      <c r="E3008">
        <v>48</v>
      </c>
    </row>
    <row r="3009" spans="1:5" ht="13.5" customHeight="1">
      <c r="A3009">
        <v>150</v>
      </c>
      <c r="B3009" t="str">
        <f t="shared" si="46"/>
        <v>150---49</v>
      </c>
      <c r="C3009" t="s">
        <v>5958</v>
      </c>
      <c r="D3009" t="s">
        <v>1358</v>
      </c>
      <c r="E3009">
        <v>49</v>
      </c>
    </row>
    <row r="3010" spans="1:5" ht="13.5" customHeight="1">
      <c r="A3010">
        <v>151</v>
      </c>
      <c r="B3010" t="str">
        <f t="shared" si="46"/>
        <v>151---1</v>
      </c>
      <c r="C3010" t="s">
        <v>4234</v>
      </c>
      <c r="D3010" t="s">
        <v>1099</v>
      </c>
      <c r="E3010">
        <v>1</v>
      </c>
    </row>
    <row r="3011" spans="1:5" ht="13.5" customHeight="1">
      <c r="A3011">
        <v>151</v>
      </c>
      <c r="B3011" t="str">
        <f t="shared" ref="B3011:B3074" si="47">A3011&amp;"---"&amp;E3011</f>
        <v>151---2</v>
      </c>
      <c r="C3011" t="s">
        <v>4216</v>
      </c>
      <c r="D3011" t="s">
        <v>1099</v>
      </c>
      <c r="E3011">
        <v>2</v>
      </c>
    </row>
    <row r="3012" spans="1:5" ht="13.5" customHeight="1">
      <c r="A3012">
        <v>151</v>
      </c>
      <c r="B3012" t="str">
        <f t="shared" si="47"/>
        <v>151---3</v>
      </c>
      <c r="C3012" t="s">
        <v>4216</v>
      </c>
      <c r="D3012" t="s">
        <v>1100</v>
      </c>
      <c r="E3012">
        <v>3</v>
      </c>
    </row>
    <row r="3013" spans="1:5" ht="13.5" customHeight="1">
      <c r="A3013">
        <v>151</v>
      </c>
      <c r="B3013" t="str">
        <f t="shared" si="47"/>
        <v>151---4</v>
      </c>
      <c r="C3013" t="s">
        <v>4216</v>
      </c>
      <c r="D3013" t="s">
        <v>958</v>
      </c>
      <c r="E3013">
        <v>4</v>
      </c>
    </row>
    <row r="3014" spans="1:5" ht="13.5" customHeight="1">
      <c r="A3014">
        <v>151</v>
      </c>
      <c r="B3014" t="str">
        <f t="shared" si="47"/>
        <v>151---5</v>
      </c>
      <c r="C3014" t="s">
        <v>4216</v>
      </c>
      <c r="D3014" t="s">
        <v>1285</v>
      </c>
      <c r="E3014">
        <v>5</v>
      </c>
    </row>
    <row r="3015" spans="1:5" ht="13.5" customHeight="1">
      <c r="A3015">
        <v>151</v>
      </c>
      <c r="B3015" t="str">
        <f t="shared" si="47"/>
        <v>151---6</v>
      </c>
      <c r="C3015" t="s">
        <v>4216</v>
      </c>
      <c r="D3015" t="s">
        <v>1021</v>
      </c>
      <c r="E3015">
        <v>6</v>
      </c>
    </row>
    <row r="3016" spans="1:5" ht="13.5" customHeight="1">
      <c r="A3016">
        <v>151</v>
      </c>
      <c r="B3016" t="str">
        <f t="shared" si="47"/>
        <v>151---7</v>
      </c>
      <c r="C3016" t="s">
        <v>4216</v>
      </c>
      <c r="D3016" t="s">
        <v>1281</v>
      </c>
      <c r="E3016">
        <v>7</v>
      </c>
    </row>
    <row r="3017" spans="1:5" ht="13.5" customHeight="1">
      <c r="A3017">
        <v>151</v>
      </c>
      <c r="B3017" t="str">
        <f t="shared" si="47"/>
        <v>151---8</v>
      </c>
      <c r="C3017" t="s">
        <v>4216</v>
      </c>
      <c r="D3017" t="s">
        <v>928</v>
      </c>
      <c r="E3017">
        <v>8</v>
      </c>
    </row>
    <row r="3018" spans="1:5" ht="13.5" customHeight="1">
      <c r="A3018">
        <v>151</v>
      </c>
      <c r="B3018" t="str">
        <f t="shared" si="47"/>
        <v>151---9</v>
      </c>
      <c r="C3018" t="s">
        <v>4216</v>
      </c>
      <c r="D3018" t="s">
        <v>1155</v>
      </c>
      <c r="E3018">
        <v>9</v>
      </c>
    </row>
    <row r="3019" spans="1:5" ht="13.5" customHeight="1">
      <c r="A3019">
        <v>151</v>
      </c>
      <c r="B3019" t="str">
        <f t="shared" si="47"/>
        <v>151---10</v>
      </c>
      <c r="C3019" t="s">
        <v>4216</v>
      </c>
      <c r="D3019" t="s">
        <v>738</v>
      </c>
      <c r="E3019">
        <v>10</v>
      </c>
    </row>
    <row r="3020" spans="1:5" ht="13.5" customHeight="1">
      <c r="A3020">
        <v>151</v>
      </c>
      <c r="B3020" t="str">
        <f t="shared" si="47"/>
        <v>151---11</v>
      </c>
      <c r="C3020" t="s">
        <v>4216</v>
      </c>
      <c r="D3020" t="s">
        <v>1280</v>
      </c>
      <c r="E3020">
        <v>11</v>
      </c>
    </row>
    <row r="3021" spans="1:5" ht="13.5" customHeight="1">
      <c r="A3021">
        <v>151</v>
      </c>
      <c r="B3021" t="str">
        <f t="shared" si="47"/>
        <v>151---12</v>
      </c>
      <c r="C3021" t="s">
        <v>4216</v>
      </c>
      <c r="D3021" t="s">
        <v>879</v>
      </c>
      <c r="E3021">
        <v>12</v>
      </c>
    </row>
    <row r="3022" spans="1:5" ht="13.5" customHeight="1">
      <c r="A3022">
        <v>151</v>
      </c>
      <c r="B3022" t="str">
        <f t="shared" si="47"/>
        <v>151---13</v>
      </c>
      <c r="C3022" t="s">
        <v>4216</v>
      </c>
      <c r="D3022" t="s">
        <v>884</v>
      </c>
      <c r="E3022">
        <v>13</v>
      </c>
    </row>
    <row r="3023" spans="1:5" ht="13.5" customHeight="1">
      <c r="A3023">
        <v>151</v>
      </c>
      <c r="B3023" t="str">
        <f t="shared" si="47"/>
        <v>151---14</v>
      </c>
      <c r="C3023" t="s">
        <v>4216</v>
      </c>
      <c r="D3023" t="s">
        <v>1282</v>
      </c>
      <c r="E3023">
        <v>14</v>
      </c>
    </row>
    <row r="3024" spans="1:5" ht="13.5" customHeight="1">
      <c r="A3024">
        <v>151</v>
      </c>
      <c r="B3024" t="str">
        <f t="shared" si="47"/>
        <v>151---15</v>
      </c>
      <c r="C3024" t="s">
        <v>4216</v>
      </c>
      <c r="D3024" t="s">
        <v>881</v>
      </c>
      <c r="E3024">
        <v>15</v>
      </c>
    </row>
    <row r="3025" spans="1:5" ht="13.5" customHeight="1">
      <c r="A3025">
        <v>151</v>
      </c>
      <c r="B3025" t="str">
        <f t="shared" si="47"/>
        <v>151---16</v>
      </c>
      <c r="C3025" t="s">
        <v>4216</v>
      </c>
      <c r="D3025" t="s">
        <v>713</v>
      </c>
      <c r="E3025">
        <v>16</v>
      </c>
    </row>
    <row r="3026" spans="1:5" ht="13.5" customHeight="1">
      <c r="A3026">
        <v>151</v>
      </c>
      <c r="B3026" t="str">
        <f t="shared" si="47"/>
        <v>151---17</v>
      </c>
      <c r="C3026" t="s">
        <v>4216</v>
      </c>
      <c r="D3026" t="s">
        <v>873</v>
      </c>
      <c r="E3026">
        <v>17</v>
      </c>
    </row>
    <row r="3027" spans="1:5" ht="13.5" customHeight="1">
      <c r="A3027">
        <v>151</v>
      </c>
      <c r="B3027" t="str">
        <f t="shared" si="47"/>
        <v>151---18</v>
      </c>
      <c r="C3027" t="s">
        <v>4216</v>
      </c>
      <c r="D3027" t="s">
        <v>874</v>
      </c>
      <c r="E3027">
        <v>18</v>
      </c>
    </row>
    <row r="3028" spans="1:5" ht="13.5" customHeight="1">
      <c r="A3028">
        <v>151</v>
      </c>
      <c r="B3028" t="str">
        <f t="shared" si="47"/>
        <v>151---19</v>
      </c>
      <c r="C3028" t="s">
        <v>4216</v>
      </c>
      <c r="D3028" t="s">
        <v>1153</v>
      </c>
      <c r="E3028">
        <v>19</v>
      </c>
    </row>
    <row r="3029" spans="1:5" ht="13.5" customHeight="1">
      <c r="A3029">
        <v>151</v>
      </c>
      <c r="B3029" t="str">
        <f t="shared" si="47"/>
        <v>151---20</v>
      </c>
      <c r="C3029" t="s">
        <v>883</v>
      </c>
      <c r="D3029" t="s">
        <v>959</v>
      </c>
      <c r="E3029">
        <v>20</v>
      </c>
    </row>
    <row r="3030" spans="1:5" ht="13.5" customHeight="1">
      <c r="A3030">
        <v>151</v>
      </c>
      <c r="B3030" t="str">
        <f t="shared" si="47"/>
        <v>151---21</v>
      </c>
      <c r="C3030" t="s">
        <v>1017</v>
      </c>
      <c r="D3030" t="s">
        <v>796</v>
      </c>
      <c r="E3030">
        <v>21</v>
      </c>
    </row>
    <row r="3031" spans="1:5" ht="13.5" customHeight="1">
      <c r="A3031">
        <v>151</v>
      </c>
      <c r="B3031" t="str">
        <f t="shared" si="47"/>
        <v>151---22</v>
      </c>
      <c r="C3031" t="s">
        <v>731</v>
      </c>
      <c r="D3031" t="s">
        <v>800</v>
      </c>
      <c r="E3031">
        <v>22</v>
      </c>
    </row>
    <row r="3032" spans="1:5" ht="13.5" customHeight="1">
      <c r="A3032">
        <v>151</v>
      </c>
      <c r="B3032" t="str">
        <f t="shared" si="47"/>
        <v>151---23</v>
      </c>
      <c r="C3032" t="s">
        <v>737</v>
      </c>
      <c r="D3032" t="s">
        <v>996</v>
      </c>
      <c r="E3032">
        <v>23</v>
      </c>
    </row>
    <row r="3033" spans="1:5" ht="13.5" customHeight="1">
      <c r="A3033">
        <v>151</v>
      </c>
      <c r="B3033" t="str">
        <f t="shared" si="47"/>
        <v>151---24</v>
      </c>
      <c r="C3033" t="s">
        <v>739</v>
      </c>
      <c r="D3033" t="s">
        <v>736</v>
      </c>
      <c r="E3033">
        <v>24</v>
      </c>
    </row>
    <row r="3034" spans="1:5" ht="13.5" customHeight="1">
      <c r="A3034">
        <v>151</v>
      </c>
      <c r="B3034" t="str">
        <f t="shared" si="47"/>
        <v>151---25</v>
      </c>
      <c r="C3034" t="s">
        <v>741</v>
      </c>
      <c r="D3034" t="s">
        <v>1248</v>
      </c>
      <c r="E3034">
        <v>25</v>
      </c>
    </row>
    <row r="3035" spans="1:5" ht="13.5" customHeight="1">
      <c r="A3035">
        <v>151</v>
      </c>
      <c r="B3035" t="str">
        <f t="shared" si="47"/>
        <v>151---26</v>
      </c>
      <c r="C3035" t="s">
        <v>743</v>
      </c>
      <c r="D3035" t="s">
        <v>754</v>
      </c>
      <c r="E3035">
        <v>26</v>
      </c>
    </row>
    <row r="3036" spans="1:5" ht="13.5" customHeight="1">
      <c r="A3036">
        <v>151</v>
      </c>
      <c r="B3036" t="str">
        <f t="shared" si="47"/>
        <v>151---27</v>
      </c>
      <c r="C3036" t="s">
        <v>987</v>
      </c>
      <c r="D3036" t="s">
        <v>1263</v>
      </c>
      <c r="E3036">
        <v>27</v>
      </c>
    </row>
    <row r="3037" spans="1:5" ht="13.5" customHeight="1">
      <c r="A3037">
        <v>151</v>
      </c>
      <c r="B3037" t="str">
        <f t="shared" si="47"/>
        <v>151---28</v>
      </c>
      <c r="C3037" t="s">
        <v>989</v>
      </c>
      <c r="D3037" t="s">
        <v>738</v>
      </c>
      <c r="E3037">
        <v>28</v>
      </c>
    </row>
    <row r="3038" spans="1:5" ht="13.5" customHeight="1">
      <c r="A3038">
        <v>151</v>
      </c>
      <c r="B3038" t="str">
        <f t="shared" si="47"/>
        <v>151---29</v>
      </c>
      <c r="C3038" t="s">
        <v>747</v>
      </c>
      <c r="D3038" t="s">
        <v>1154</v>
      </c>
      <c r="E3038">
        <v>29</v>
      </c>
    </row>
    <row r="3039" spans="1:5" ht="13.5" customHeight="1">
      <c r="A3039">
        <v>151</v>
      </c>
      <c r="B3039" t="str">
        <f t="shared" si="47"/>
        <v>151---30</v>
      </c>
      <c r="C3039" t="s">
        <v>819</v>
      </c>
      <c r="D3039" t="s">
        <v>756</v>
      </c>
      <c r="E3039">
        <v>30</v>
      </c>
    </row>
    <row r="3040" spans="1:5" ht="13.5" customHeight="1">
      <c r="A3040">
        <v>151</v>
      </c>
      <c r="B3040" t="str">
        <f t="shared" si="47"/>
        <v>151---31</v>
      </c>
      <c r="C3040" t="s">
        <v>1074</v>
      </c>
      <c r="D3040" t="s">
        <v>880</v>
      </c>
      <c r="E3040">
        <v>31</v>
      </c>
    </row>
    <row r="3041" spans="1:5" ht="13.5" customHeight="1">
      <c r="A3041">
        <v>151</v>
      </c>
      <c r="B3041" t="str">
        <f t="shared" si="47"/>
        <v>151---32</v>
      </c>
      <c r="C3041" t="s">
        <v>820</v>
      </c>
      <c r="D3041" t="s">
        <v>882</v>
      </c>
      <c r="E3041">
        <v>32</v>
      </c>
    </row>
    <row r="3042" spans="1:5" ht="13.5" customHeight="1">
      <c r="A3042">
        <v>151</v>
      </c>
      <c r="B3042" t="str">
        <f t="shared" si="47"/>
        <v>151---33</v>
      </c>
      <c r="C3042" t="s">
        <v>751</v>
      </c>
      <c r="D3042" t="s">
        <v>1281</v>
      </c>
      <c r="E3042">
        <v>33</v>
      </c>
    </row>
    <row r="3043" spans="1:5" ht="13.5" customHeight="1">
      <c r="A3043">
        <v>151</v>
      </c>
      <c r="B3043" t="str">
        <f t="shared" si="47"/>
        <v>151---34</v>
      </c>
      <c r="C3043" t="s">
        <v>824</v>
      </c>
      <c r="D3043" t="s">
        <v>752</v>
      </c>
      <c r="E3043">
        <v>34</v>
      </c>
    </row>
    <row r="3044" spans="1:5" ht="13.5" customHeight="1">
      <c r="A3044">
        <v>151</v>
      </c>
      <c r="B3044" t="str">
        <f t="shared" si="47"/>
        <v>151---35</v>
      </c>
      <c r="C3044" t="s">
        <v>826</v>
      </c>
      <c r="D3044" t="s">
        <v>1079</v>
      </c>
      <c r="E3044">
        <v>35</v>
      </c>
    </row>
    <row r="3045" spans="1:5" ht="13.5" customHeight="1">
      <c r="A3045">
        <v>151</v>
      </c>
      <c r="B3045" t="str">
        <f t="shared" si="47"/>
        <v>151---36</v>
      </c>
      <c r="C3045" t="s">
        <v>757</v>
      </c>
      <c r="D3045" t="s">
        <v>1272</v>
      </c>
      <c r="E3045">
        <v>36</v>
      </c>
    </row>
    <row r="3046" spans="1:5" ht="13.5" customHeight="1">
      <c r="A3046">
        <v>151</v>
      </c>
      <c r="B3046" t="str">
        <f t="shared" si="47"/>
        <v>151---37</v>
      </c>
      <c r="C3046" t="s">
        <v>940</v>
      </c>
      <c r="D3046" t="s">
        <v>1239</v>
      </c>
      <c r="E3046">
        <v>37</v>
      </c>
    </row>
    <row r="3047" spans="1:5" ht="13.5" customHeight="1">
      <c r="A3047">
        <v>151</v>
      </c>
      <c r="B3047" t="str">
        <f t="shared" si="47"/>
        <v>151---38</v>
      </c>
      <c r="C3047" t="s">
        <v>860</v>
      </c>
      <c r="D3047" t="s">
        <v>1099</v>
      </c>
      <c r="E3047">
        <v>38</v>
      </c>
    </row>
    <row r="3048" spans="1:5" ht="13.5" customHeight="1">
      <c r="A3048">
        <v>151</v>
      </c>
      <c r="B3048" t="str">
        <f t="shared" si="47"/>
        <v>151---39</v>
      </c>
      <c r="C3048" t="s">
        <v>763</v>
      </c>
      <c r="D3048" t="s">
        <v>1086</v>
      </c>
      <c r="E3048">
        <v>39</v>
      </c>
    </row>
    <row r="3049" spans="1:5" ht="13.5" customHeight="1">
      <c r="A3049">
        <v>151</v>
      </c>
      <c r="B3049" t="str">
        <f t="shared" si="47"/>
        <v>151---40</v>
      </c>
      <c r="C3049" t="s">
        <v>965</v>
      </c>
      <c r="D3049" t="s">
        <v>1250</v>
      </c>
      <c r="E3049">
        <v>40</v>
      </c>
    </row>
    <row r="3050" spans="1:5" ht="13.5" customHeight="1">
      <c r="A3050">
        <v>151</v>
      </c>
      <c r="B3050" t="str">
        <f t="shared" si="47"/>
        <v>151---41</v>
      </c>
      <c r="C3050" t="s">
        <v>890</v>
      </c>
      <c r="D3050" t="s">
        <v>911</v>
      </c>
      <c r="E3050">
        <v>41</v>
      </c>
    </row>
    <row r="3051" spans="1:5" ht="13.5" customHeight="1">
      <c r="A3051">
        <v>151</v>
      </c>
      <c r="B3051" t="str">
        <f t="shared" si="47"/>
        <v>151---42</v>
      </c>
      <c r="C3051" t="s">
        <v>991</v>
      </c>
      <c r="D3051" t="s">
        <v>966</v>
      </c>
      <c r="E3051">
        <v>42</v>
      </c>
    </row>
    <row r="3052" spans="1:5" ht="13.5" customHeight="1">
      <c r="A3052">
        <v>151</v>
      </c>
      <c r="B3052" t="str">
        <f t="shared" si="47"/>
        <v>151---43</v>
      </c>
      <c r="C3052" t="s">
        <v>1252</v>
      </c>
      <c r="D3052" t="s">
        <v>1283</v>
      </c>
      <c r="E3052">
        <v>43</v>
      </c>
    </row>
    <row r="3053" spans="1:5" ht="13.5" customHeight="1">
      <c r="A3053">
        <v>151</v>
      </c>
      <c r="B3053" t="str">
        <f t="shared" si="47"/>
        <v>151---44</v>
      </c>
      <c r="C3053" t="s">
        <v>868</v>
      </c>
      <c r="D3053" t="s">
        <v>758</v>
      </c>
      <c r="E3053">
        <v>44</v>
      </c>
    </row>
    <row r="3054" spans="1:5" ht="13.5" customHeight="1">
      <c r="A3054">
        <v>151</v>
      </c>
      <c r="B3054" t="str">
        <f t="shared" si="47"/>
        <v>151---45</v>
      </c>
      <c r="C3054" t="s">
        <v>946</v>
      </c>
      <c r="D3054" t="s">
        <v>1280</v>
      </c>
      <c r="E3054">
        <v>45</v>
      </c>
    </row>
    <row r="3055" spans="1:5" ht="13.5" customHeight="1">
      <c r="A3055">
        <v>151</v>
      </c>
      <c r="B3055" t="str">
        <f t="shared" si="47"/>
        <v>151---46</v>
      </c>
      <c r="C3055" t="s">
        <v>775</v>
      </c>
      <c r="D3055" t="s">
        <v>1110</v>
      </c>
      <c r="E3055">
        <v>46</v>
      </c>
    </row>
    <row r="3056" spans="1:5" ht="13.5" customHeight="1">
      <c r="A3056">
        <v>151</v>
      </c>
      <c r="B3056" t="str">
        <f t="shared" si="47"/>
        <v>151---47</v>
      </c>
      <c r="C3056" t="s">
        <v>5945</v>
      </c>
      <c r="D3056" t="s">
        <v>881</v>
      </c>
      <c r="E3056">
        <v>47</v>
      </c>
    </row>
    <row r="3057" spans="1:5" ht="13.5" customHeight="1">
      <c r="A3057">
        <v>151</v>
      </c>
      <c r="B3057" t="str">
        <f t="shared" si="47"/>
        <v>151---48</v>
      </c>
      <c r="C3057" t="s">
        <v>5946</v>
      </c>
      <c r="D3057" t="s">
        <v>893</v>
      </c>
      <c r="E3057">
        <v>48</v>
      </c>
    </row>
    <row r="3058" spans="1:5" ht="13.5" customHeight="1">
      <c r="A3058">
        <v>151</v>
      </c>
      <c r="B3058" t="str">
        <f t="shared" si="47"/>
        <v>151---49</v>
      </c>
      <c r="C3058" t="s">
        <v>5947</v>
      </c>
      <c r="D3058" t="s">
        <v>884</v>
      </c>
      <c r="E3058">
        <v>49</v>
      </c>
    </row>
    <row r="3059" spans="1:5" ht="13.5" customHeight="1">
      <c r="A3059">
        <v>151</v>
      </c>
      <c r="B3059" t="str">
        <f t="shared" si="47"/>
        <v>151---50</v>
      </c>
      <c r="C3059" t="s">
        <v>5948</v>
      </c>
      <c r="D3059" t="s">
        <v>886</v>
      </c>
      <c r="E3059">
        <v>50</v>
      </c>
    </row>
    <row r="3060" spans="1:5" ht="13.5" customHeight="1">
      <c r="A3060">
        <v>151</v>
      </c>
      <c r="B3060" t="str">
        <f t="shared" si="47"/>
        <v>151---51</v>
      </c>
      <c r="C3060" t="s">
        <v>5983</v>
      </c>
      <c r="D3060" t="s">
        <v>1023</v>
      </c>
      <c r="E3060">
        <v>51</v>
      </c>
    </row>
    <row r="3061" spans="1:5" ht="13.5" customHeight="1">
      <c r="A3061">
        <v>151</v>
      </c>
      <c r="B3061" t="str">
        <f t="shared" si="47"/>
        <v>151---52</v>
      </c>
      <c r="C3061" t="s">
        <v>5915</v>
      </c>
      <c r="D3061" t="s">
        <v>772</v>
      </c>
      <c r="E3061">
        <v>52</v>
      </c>
    </row>
    <row r="3062" spans="1:5" ht="13.5" customHeight="1">
      <c r="A3062">
        <v>151</v>
      </c>
      <c r="B3062" t="str">
        <f t="shared" si="47"/>
        <v>151---53</v>
      </c>
      <c r="C3062" t="s">
        <v>6011</v>
      </c>
      <c r="D3062" t="s">
        <v>1285</v>
      </c>
      <c r="E3062">
        <v>53</v>
      </c>
    </row>
    <row r="3063" spans="1:5" ht="13.5" customHeight="1">
      <c r="A3063">
        <v>151</v>
      </c>
      <c r="B3063" t="str">
        <f t="shared" si="47"/>
        <v>151---54</v>
      </c>
      <c r="C3063" t="s">
        <v>5917</v>
      </c>
      <c r="D3063" t="s">
        <v>789</v>
      </c>
      <c r="E3063">
        <v>54</v>
      </c>
    </row>
    <row r="3064" spans="1:5" ht="13.5" customHeight="1">
      <c r="A3064">
        <v>151</v>
      </c>
      <c r="B3064" t="str">
        <f t="shared" si="47"/>
        <v>151---55</v>
      </c>
      <c r="C3064" t="s">
        <v>5918</v>
      </c>
      <c r="D3064" t="s">
        <v>770</v>
      </c>
      <c r="E3064">
        <v>55</v>
      </c>
    </row>
    <row r="3065" spans="1:5" ht="13.5" customHeight="1">
      <c r="A3065">
        <v>151</v>
      </c>
      <c r="B3065" t="str">
        <f t="shared" si="47"/>
        <v>151---56</v>
      </c>
      <c r="C3065" t="s">
        <v>5951</v>
      </c>
      <c r="D3065" t="s">
        <v>879</v>
      </c>
      <c r="E3065">
        <v>56</v>
      </c>
    </row>
    <row r="3066" spans="1:5" ht="13.5" customHeight="1">
      <c r="A3066">
        <v>151</v>
      </c>
      <c r="B3066" t="str">
        <f t="shared" si="47"/>
        <v>151---57</v>
      </c>
      <c r="C3066" t="s">
        <v>6012</v>
      </c>
      <c r="D3066" t="s">
        <v>958</v>
      </c>
      <c r="E3066">
        <v>57</v>
      </c>
    </row>
    <row r="3067" spans="1:5" ht="13.5" customHeight="1">
      <c r="A3067">
        <v>151</v>
      </c>
      <c r="B3067" t="str">
        <f t="shared" si="47"/>
        <v>151---58</v>
      </c>
      <c r="C3067" t="s">
        <v>6004</v>
      </c>
      <c r="D3067" t="s">
        <v>960</v>
      </c>
      <c r="E3067">
        <v>58</v>
      </c>
    </row>
    <row r="3068" spans="1:5" ht="13.5" customHeight="1">
      <c r="A3068">
        <v>151</v>
      </c>
      <c r="B3068" t="str">
        <f t="shared" si="47"/>
        <v>151---59</v>
      </c>
      <c r="C3068" t="s">
        <v>5958</v>
      </c>
      <c r="D3068" t="s">
        <v>1358</v>
      </c>
      <c r="E3068">
        <v>59</v>
      </c>
    </row>
    <row r="3069" spans="1:5" ht="13.5" customHeight="1">
      <c r="A3069">
        <v>141</v>
      </c>
      <c r="B3069" t="str">
        <f t="shared" si="47"/>
        <v>141---1</v>
      </c>
      <c r="C3069" t="s">
        <v>4216</v>
      </c>
      <c r="D3069" t="s">
        <v>1273</v>
      </c>
      <c r="E3069">
        <v>1</v>
      </c>
    </row>
    <row r="3070" spans="1:5" ht="13.5" customHeight="1">
      <c r="A3070">
        <v>141</v>
      </c>
      <c r="B3070" t="str">
        <f t="shared" si="47"/>
        <v>141---2</v>
      </c>
      <c r="C3070" t="s">
        <v>4216</v>
      </c>
      <c r="D3070" t="s">
        <v>1143</v>
      </c>
      <c r="E3070">
        <v>2</v>
      </c>
    </row>
    <row r="3071" spans="1:5" ht="13.5" customHeight="1">
      <c r="A3071">
        <v>141</v>
      </c>
      <c r="B3071" t="str">
        <f t="shared" si="47"/>
        <v>141---3</v>
      </c>
      <c r="C3071" t="s">
        <v>4252</v>
      </c>
      <c r="D3071" t="s">
        <v>1148</v>
      </c>
      <c r="E3071">
        <v>3</v>
      </c>
    </row>
    <row r="3072" spans="1:5" ht="13.5" customHeight="1">
      <c r="A3072">
        <v>141</v>
      </c>
      <c r="B3072" t="str">
        <f t="shared" si="47"/>
        <v>141---4</v>
      </c>
      <c r="C3072" t="s">
        <v>4269</v>
      </c>
      <c r="D3072" t="s">
        <v>1164</v>
      </c>
      <c r="E3072">
        <v>4</v>
      </c>
    </row>
    <row r="3073" spans="1:5" ht="13.5" customHeight="1">
      <c r="A3073">
        <v>141</v>
      </c>
      <c r="B3073" t="str">
        <f t="shared" si="47"/>
        <v>141---5</v>
      </c>
      <c r="C3073" t="s">
        <v>4271</v>
      </c>
      <c r="D3073" t="s">
        <v>966</v>
      </c>
      <c r="E3073">
        <v>5</v>
      </c>
    </row>
    <row r="3074" spans="1:5" ht="13.5" customHeight="1">
      <c r="A3074">
        <v>141</v>
      </c>
      <c r="B3074" t="str">
        <f t="shared" si="47"/>
        <v>141---6</v>
      </c>
      <c r="C3074" t="s">
        <v>4239</v>
      </c>
      <c r="D3074" t="s">
        <v>1040</v>
      </c>
      <c r="E3074">
        <v>6</v>
      </c>
    </row>
    <row r="3075" spans="1:5" ht="13.5" customHeight="1">
      <c r="A3075">
        <v>141</v>
      </c>
      <c r="B3075" t="str">
        <f t="shared" ref="B3075:B3138" si="48">A3075&amp;"---"&amp;E3075</f>
        <v>141---7</v>
      </c>
      <c r="C3075" t="s">
        <v>4228</v>
      </c>
      <c r="D3075" t="s">
        <v>783</v>
      </c>
      <c r="E3075">
        <v>7</v>
      </c>
    </row>
    <row r="3076" spans="1:5" ht="13.5" customHeight="1">
      <c r="A3076">
        <v>141</v>
      </c>
      <c r="B3076" t="str">
        <f t="shared" si="48"/>
        <v>141---8</v>
      </c>
      <c r="C3076" t="s">
        <v>4268</v>
      </c>
      <c r="D3076" t="s">
        <v>1144</v>
      </c>
      <c r="E3076">
        <v>8</v>
      </c>
    </row>
    <row r="3077" spans="1:5" ht="13.5" customHeight="1">
      <c r="A3077">
        <v>141</v>
      </c>
      <c r="B3077" t="str">
        <f t="shared" si="48"/>
        <v>141---9</v>
      </c>
      <c r="C3077" t="s">
        <v>4230</v>
      </c>
      <c r="D3077" t="s">
        <v>1286</v>
      </c>
      <c r="E3077">
        <v>9</v>
      </c>
    </row>
    <row r="3078" spans="1:5" ht="13.5" customHeight="1">
      <c r="A3078">
        <v>141</v>
      </c>
      <c r="B3078" t="str">
        <f t="shared" si="48"/>
        <v>141---10</v>
      </c>
      <c r="C3078" t="s">
        <v>4244</v>
      </c>
      <c r="D3078" t="s">
        <v>982</v>
      </c>
      <c r="E3078">
        <v>10</v>
      </c>
    </row>
    <row r="3079" spans="1:5" ht="13.5" customHeight="1">
      <c r="A3079">
        <v>141</v>
      </c>
      <c r="B3079" t="str">
        <f t="shared" si="48"/>
        <v>141---11</v>
      </c>
      <c r="C3079" t="s">
        <v>4231</v>
      </c>
      <c r="D3079" t="s">
        <v>917</v>
      </c>
      <c r="E3079">
        <v>11</v>
      </c>
    </row>
    <row r="3080" spans="1:5" ht="13.5" customHeight="1">
      <c r="A3080">
        <v>141</v>
      </c>
      <c r="B3080" t="str">
        <f t="shared" si="48"/>
        <v>141---12</v>
      </c>
      <c r="C3080" t="s">
        <v>4254</v>
      </c>
      <c r="D3080" t="s">
        <v>937</v>
      </c>
      <c r="E3080">
        <v>12</v>
      </c>
    </row>
    <row r="3081" spans="1:5" ht="13.5" customHeight="1">
      <c r="A3081">
        <v>141</v>
      </c>
      <c r="B3081" t="str">
        <f t="shared" si="48"/>
        <v>141---13</v>
      </c>
      <c r="C3081" t="s">
        <v>4233</v>
      </c>
      <c r="D3081" t="s">
        <v>1287</v>
      </c>
      <c r="E3081">
        <v>13</v>
      </c>
    </row>
    <row r="3082" spans="1:5" ht="13.5" customHeight="1">
      <c r="A3082">
        <v>141</v>
      </c>
      <c r="B3082" t="str">
        <f t="shared" si="48"/>
        <v>141---14</v>
      </c>
      <c r="C3082" t="s">
        <v>4272</v>
      </c>
      <c r="D3082" t="s">
        <v>947</v>
      </c>
      <c r="E3082">
        <v>14</v>
      </c>
    </row>
    <row r="3083" spans="1:5" ht="13.5" customHeight="1">
      <c r="A3083">
        <v>141</v>
      </c>
      <c r="B3083" t="str">
        <f t="shared" si="48"/>
        <v>141---15</v>
      </c>
      <c r="C3083" t="s">
        <v>5911</v>
      </c>
      <c r="D3083" t="s">
        <v>1160</v>
      </c>
      <c r="E3083">
        <v>15</v>
      </c>
    </row>
    <row r="3084" spans="1:5" ht="13.5" customHeight="1">
      <c r="A3084">
        <v>141</v>
      </c>
      <c r="B3084" t="str">
        <f t="shared" si="48"/>
        <v>141---16</v>
      </c>
      <c r="C3084" t="s">
        <v>5911</v>
      </c>
      <c r="D3084" t="s">
        <v>899</v>
      </c>
      <c r="E3084">
        <v>16</v>
      </c>
    </row>
    <row r="3085" spans="1:5" ht="13.5" customHeight="1">
      <c r="A3085">
        <v>141</v>
      </c>
      <c r="B3085" t="str">
        <f t="shared" si="48"/>
        <v>141---17</v>
      </c>
      <c r="C3085" t="s">
        <v>5911</v>
      </c>
      <c r="D3085" t="s">
        <v>1024</v>
      </c>
      <c r="E3085">
        <v>17</v>
      </c>
    </row>
    <row r="3086" spans="1:5" ht="13.5" customHeight="1">
      <c r="A3086">
        <v>141</v>
      </c>
      <c r="B3086" t="str">
        <f t="shared" si="48"/>
        <v>141---18</v>
      </c>
      <c r="C3086" t="s">
        <v>5911</v>
      </c>
      <c r="D3086" t="s">
        <v>1147</v>
      </c>
      <c r="E3086">
        <v>18</v>
      </c>
    </row>
    <row r="3087" spans="1:5" ht="13.5" customHeight="1">
      <c r="A3087">
        <v>141</v>
      </c>
      <c r="B3087" t="str">
        <f t="shared" si="48"/>
        <v>141---19</v>
      </c>
      <c r="C3087" t="s">
        <v>5911</v>
      </c>
      <c r="D3087" t="s">
        <v>1043</v>
      </c>
      <c r="E3087">
        <v>19</v>
      </c>
    </row>
    <row r="3088" spans="1:5" ht="13.5" customHeight="1">
      <c r="A3088">
        <v>141</v>
      </c>
      <c r="B3088" t="str">
        <f t="shared" si="48"/>
        <v>141---20</v>
      </c>
      <c r="C3088" t="s">
        <v>5911</v>
      </c>
      <c r="D3088" t="s">
        <v>1195</v>
      </c>
      <c r="E3088">
        <v>20</v>
      </c>
    </row>
    <row r="3089" spans="1:5" ht="13.5" customHeight="1">
      <c r="A3089">
        <v>141</v>
      </c>
      <c r="B3089" t="str">
        <f t="shared" si="48"/>
        <v>141---21</v>
      </c>
      <c r="C3089" t="s">
        <v>5911</v>
      </c>
      <c r="D3089" t="s">
        <v>1290</v>
      </c>
      <c r="E3089">
        <v>21</v>
      </c>
    </row>
    <row r="3090" spans="1:5" ht="13.5" customHeight="1">
      <c r="A3090">
        <v>141</v>
      </c>
      <c r="B3090" t="str">
        <f t="shared" si="48"/>
        <v>141---22</v>
      </c>
      <c r="C3090" t="s">
        <v>5911</v>
      </c>
      <c r="D3090" t="s">
        <v>1245</v>
      </c>
      <c r="E3090">
        <v>22</v>
      </c>
    </row>
    <row r="3091" spans="1:5" ht="13.5" customHeight="1">
      <c r="A3091">
        <v>141</v>
      </c>
      <c r="B3091" t="str">
        <f t="shared" si="48"/>
        <v>141---23</v>
      </c>
      <c r="C3091" t="s">
        <v>5911</v>
      </c>
      <c r="D3091" t="s">
        <v>728</v>
      </c>
      <c r="E3091">
        <v>23</v>
      </c>
    </row>
    <row r="3092" spans="1:5" ht="13.5" customHeight="1">
      <c r="A3092">
        <v>141</v>
      </c>
      <c r="B3092" t="str">
        <f t="shared" si="48"/>
        <v>141---24</v>
      </c>
      <c r="C3092" t="s">
        <v>1070</v>
      </c>
      <c r="D3092" t="s">
        <v>1219</v>
      </c>
      <c r="E3092">
        <v>24</v>
      </c>
    </row>
    <row r="3093" spans="1:5" ht="13.5" customHeight="1">
      <c r="A3093">
        <v>141</v>
      </c>
      <c r="B3093" t="str">
        <f t="shared" si="48"/>
        <v>141---25</v>
      </c>
      <c r="C3093" t="s">
        <v>1072</v>
      </c>
      <c r="D3093" t="s">
        <v>1220</v>
      </c>
      <c r="E3093">
        <v>25</v>
      </c>
    </row>
    <row r="3094" spans="1:5" ht="13.5" customHeight="1">
      <c r="A3094">
        <v>141</v>
      </c>
      <c r="B3094" t="str">
        <f t="shared" si="48"/>
        <v>141---26</v>
      </c>
      <c r="C3094" t="s">
        <v>795</v>
      </c>
      <c r="D3094" t="s">
        <v>1062</v>
      </c>
      <c r="E3094">
        <v>26</v>
      </c>
    </row>
    <row r="3095" spans="1:5" ht="13.5" customHeight="1">
      <c r="A3095">
        <v>141</v>
      </c>
      <c r="B3095" t="str">
        <f t="shared" si="48"/>
        <v>141---27</v>
      </c>
      <c r="C3095" t="s">
        <v>741</v>
      </c>
      <c r="D3095" t="s">
        <v>1248</v>
      </c>
      <c r="E3095">
        <v>27</v>
      </c>
    </row>
    <row r="3096" spans="1:5" ht="13.5" customHeight="1">
      <c r="A3096">
        <v>141</v>
      </c>
      <c r="B3096" t="str">
        <f t="shared" si="48"/>
        <v>141---28</v>
      </c>
      <c r="C3096" t="s">
        <v>743</v>
      </c>
      <c r="D3096" t="s">
        <v>754</v>
      </c>
      <c r="E3096">
        <v>28</v>
      </c>
    </row>
    <row r="3097" spans="1:5" ht="13.5" customHeight="1">
      <c r="A3097">
        <v>141</v>
      </c>
      <c r="B3097" t="str">
        <f t="shared" si="48"/>
        <v>141---29</v>
      </c>
      <c r="C3097" t="s">
        <v>915</v>
      </c>
      <c r="D3097" t="s">
        <v>939</v>
      </c>
      <c r="E3097">
        <v>29</v>
      </c>
    </row>
    <row r="3098" spans="1:5" ht="13.5" customHeight="1">
      <c r="A3098">
        <v>141</v>
      </c>
      <c r="B3098" t="str">
        <f t="shared" si="48"/>
        <v>141---30</v>
      </c>
      <c r="C3098" t="s">
        <v>987</v>
      </c>
      <c r="D3098" t="s">
        <v>1263</v>
      </c>
      <c r="E3098">
        <v>30</v>
      </c>
    </row>
    <row r="3099" spans="1:5" ht="13.5" customHeight="1">
      <c r="A3099">
        <v>141</v>
      </c>
      <c r="B3099" t="str">
        <f t="shared" si="48"/>
        <v>141---31</v>
      </c>
      <c r="C3099" t="s">
        <v>989</v>
      </c>
      <c r="D3099" t="s">
        <v>738</v>
      </c>
      <c r="E3099">
        <v>31</v>
      </c>
    </row>
    <row r="3100" spans="1:5" ht="13.5" customHeight="1">
      <c r="A3100">
        <v>141</v>
      </c>
      <c r="B3100" t="str">
        <f t="shared" si="48"/>
        <v>141---32</v>
      </c>
      <c r="C3100" t="s">
        <v>799</v>
      </c>
      <c r="D3100" t="s">
        <v>809</v>
      </c>
      <c r="E3100">
        <v>32</v>
      </c>
    </row>
    <row r="3101" spans="1:5" ht="13.5" customHeight="1">
      <c r="A3101">
        <v>141</v>
      </c>
      <c r="B3101" t="str">
        <f t="shared" si="48"/>
        <v>141---33</v>
      </c>
      <c r="C3101" t="s">
        <v>747</v>
      </c>
      <c r="D3101" t="s">
        <v>1154</v>
      </c>
      <c r="E3101">
        <v>33</v>
      </c>
    </row>
    <row r="3102" spans="1:5" ht="13.5" customHeight="1">
      <c r="A3102">
        <v>141</v>
      </c>
      <c r="B3102" t="str">
        <f t="shared" si="48"/>
        <v>141---34</v>
      </c>
      <c r="C3102" t="s">
        <v>1094</v>
      </c>
      <c r="D3102" t="s">
        <v>790</v>
      </c>
      <c r="E3102">
        <v>34</v>
      </c>
    </row>
    <row r="3103" spans="1:5" ht="13.5" customHeight="1">
      <c r="A3103">
        <v>141</v>
      </c>
      <c r="B3103" t="str">
        <f t="shared" si="48"/>
        <v>141---35</v>
      </c>
      <c r="C3103" t="s">
        <v>819</v>
      </c>
      <c r="D3103" t="s">
        <v>756</v>
      </c>
      <c r="E3103">
        <v>35</v>
      </c>
    </row>
    <row r="3104" spans="1:5" ht="13.5" customHeight="1">
      <c r="A3104">
        <v>141</v>
      </c>
      <c r="B3104" t="str">
        <f t="shared" si="48"/>
        <v>141---36</v>
      </c>
      <c r="C3104" t="s">
        <v>1074</v>
      </c>
      <c r="D3104" t="s">
        <v>880</v>
      </c>
      <c r="E3104">
        <v>36</v>
      </c>
    </row>
    <row r="3105" spans="1:5" ht="13.5" customHeight="1">
      <c r="A3105">
        <v>141</v>
      </c>
      <c r="B3105" t="str">
        <f t="shared" si="48"/>
        <v>141---37</v>
      </c>
      <c r="C3105" t="s">
        <v>1019</v>
      </c>
      <c r="D3105" t="s">
        <v>734</v>
      </c>
      <c r="E3105">
        <v>37</v>
      </c>
    </row>
    <row r="3106" spans="1:5" ht="13.5" customHeight="1">
      <c r="A3106">
        <v>141</v>
      </c>
      <c r="B3106" t="str">
        <f t="shared" si="48"/>
        <v>141---38</v>
      </c>
      <c r="C3106" t="s">
        <v>822</v>
      </c>
      <c r="D3106" t="s">
        <v>833</v>
      </c>
      <c r="E3106">
        <v>38</v>
      </c>
    </row>
    <row r="3107" spans="1:5" ht="13.5" customHeight="1">
      <c r="A3107">
        <v>141</v>
      </c>
      <c r="B3107" t="str">
        <f t="shared" si="48"/>
        <v>141---39</v>
      </c>
      <c r="C3107" t="s">
        <v>824</v>
      </c>
      <c r="D3107" t="s">
        <v>752</v>
      </c>
      <c r="E3107">
        <v>39</v>
      </c>
    </row>
    <row r="3108" spans="1:5" ht="13.5" customHeight="1">
      <c r="A3108">
        <v>141</v>
      </c>
      <c r="B3108" t="str">
        <f t="shared" si="48"/>
        <v>141---40</v>
      </c>
      <c r="C3108" t="s">
        <v>991</v>
      </c>
      <c r="D3108" t="s">
        <v>966</v>
      </c>
      <c r="E3108">
        <v>40</v>
      </c>
    </row>
    <row r="3109" spans="1:5" ht="13.5" customHeight="1">
      <c r="A3109">
        <v>141</v>
      </c>
      <c r="B3109" t="str">
        <f t="shared" si="48"/>
        <v>141---41</v>
      </c>
      <c r="C3109" t="s">
        <v>1096</v>
      </c>
      <c r="D3109" t="s">
        <v>1215</v>
      </c>
      <c r="E3109">
        <v>41</v>
      </c>
    </row>
    <row r="3110" spans="1:5" ht="13.5" customHeight="1">
      <c r="A3110">
        <v>141</v>
      </c>
      <c r="B3110" t="str">
        <f t="shared" si="48"/>
        <v>141---42</v>
      </c>
      <c r="C3110" t="s">
        <v>1102</v>
      </c>
      <c r="D3110" t="s">
        <v>1190</v>
      </c>
      <c r="E3110">
        <v>42</v>
      </c>
    </row>
    <row r="3111" spans="1:5" ht="13.5" customHeight="1">
      <c r="A3111">
        <v>141</v>
      </c>
      <c r="B3111" t="str">
        <f t="shared" si="48"/>
        <v>141---43</v>
      </c>
      <c r="C3111" t="s">
        <v>892</v>
      </c>
      <c r="D3111" t="s">
        <v>730</v>
      </c>
      <c r="E3111">
        <v>43</v>
      </c>
    </row>
    <row r="3112" spans="1:5" ht="13.5" customHeight="1">
      <c r="A3112">
        <v>141</v>
      </c>
      <c r="B3112" t="str">
        <f t="shared" si="48"/>
        <v>141---44</v>
      </c>
      <c r="C3112" t="s">
        <v>868</v>
      </c>
      <c r="D3112" t="s">
        <v>758</v>
      </c>
      <c r="E3112">
        <v>44</v>
      </c>
    </row>
    <row r="3113" spans="1:5" ht="13.5" customHeight="1">
      <c r="A3113">
        <v>141</v>
      </c>
      <c r="B3113" t="str">
        <f t="shared" si="48"/>
        <v>141---45</v>
      </c>
      <c r="C3113" t="s">
        <v>944</v>
      </c>
      <c r="D3113" t="s">
        <v>1144</v>
      </c>
      <c r="E3113">
        <v>45</v>
      </c>
    </row>
    <row r="3114" spans="1:5" ht="13.5" customHeight="1">
      <c r="A3114">
        <v>141</v>
      </c>
      <c r="B3114" t="str">
        <f t="shared" si="48"/>
        <v>141---46</v>
      </c>
      <c r="C3114" t="s">
        <v>5967</v>
      </c>
      <c r="D3114" t="s">
        <v>986</v>
      </c>
      <c r="E3114">
        <v>46</v>
      </c>
    </row>
    <row r="3115" spans="1:5" ht="13.5" customHeight="1">
      <c r="A3115">
        <v>141</v>
      </c>
      <c r="B3115" t="str">
        <f t="shared" si="48"/>
        <v>141---47</v>
      </c>
      <c r="C3115" t="s">
        <v>5961</v>
      </c>
      <c r="D3115" t="s">
        <v>935</v>
      </c>
      <c r="E3115">
        <v>47</v>
      </c>
    </row>
    <row r="3116" spans="1:5" ht="13.5" customHeight="1">
      <c r="A3116">
        <v>141</v>
      </c>
      <c r="B3116" t="str">
        <f t="shared" si="48"/>
        <v>141---48</v>
      </c>
      <c r="C3116" t="s">
        <v>5915</v>
      </c>
      <c r="D3116" t="s">
        <v>772</v>
      </c>
      <c r="E3116">
        <v>48</v>
      </c>
    </row>
    <row r="3117" spans="1:5" ht="13.5" customHeight="1">
      <c r="A3117">
        <v>141</v>
      </c>
      <c r="B3117" t="str">
        <f t="shared" si="48"/>
        <v>141---49</v>
      </c>
      <c r="C3117" t="s">
        <v>5916</v>
      </c>
      <c r="D3117" t="s">
        <v>750</v>
      </c>
      <c r="E3117">
        <v>49</v>
      </c>
    </row>
    <row r="3118" spans="1:5" ht="13.5" customHeight="1">
      <c r="A3118">
        <v>141</v>
      </c>
      <c r="B3118" t="str">
        <f t="shared" si="48"/>
        <v>141---50</v>
      </c>
      <c r="C3118" t="s">
        <v>5917</v>
      </c>
      <c r="D3118" t="s">
        <v>789</v>
      </c>
      <c r="E3118">
        <v>50</v>
      </c>
    </row>
    <row r="3119" spans="1:5" ht="13.5" customHeight="1">
      <c r="A3119">
        <v>141</v>
      </c>
      <c r="B3119" t="str">
        <f t="shared" si="48"/>
        <v>141---51</v>
      </c>
      <c r="C3119" t="s">
        <v>5918</v>
      </c>
      <c r="D3119" t="s">
        <v>770</v>
      </c>
      <c r="E3119">
        <v>51</v>
      </c>
    </row>
    <row r="3120" spans="1:5" ht="13.5" customHeight="1">
      <c r="A3120">
        <v>141</v>
      </c>
      <c r="B3120" t="str">
        <f t="shared" si="48"/>
        <v>141---52</v>
      </c>
      <c r="C3120" t="s">
        <v>5963</v>
      </c>
      <c r="D3120" t="s">
        <v>937</v>
      </c>
      <c r="E3120">
        <v>52</v>
      </c>
    </row>
    <row r="3121" spans="1:5" ht="13.5" customHeight="1">
      <c r="A3121">
        <v>141</v>
      </c>
      <c r="B3121" t="str">
        <f t="shared" si="48"/>
        <v>141---53</v>
      </c>
      <c r="C3121" t="s">
        <v>5972</v>
      </c>
      <c r="D3121" t="s">
        <v>979</v>
      </c>
      <c r="E3121">
        <v>53</v>
      </c>
    </row>
    <row r="3122" spans="1:5" ht="13.5" customHeight="1">
      <c r="A3122">
        <v>141</v>
      </c>
      <c r="B3122" t="str">
        <f t="shared" si="48"/>
        <v>141---54</v>
      </c>
      <c r="C3122" t="s">
        <v>5994</v>
      </c>
      <c r="D3122" t="s">
        <v>984</v>
      </c>
      <c r="E3122">
        <v>54</v>
      </c>
    </row>
    <row r="3123" spans="1:5" ht="13.5" customHeight="1">
      <c r="A3123">
        <v>141</v>
      </c>
      <c r="B3123" t="str">
        <f t="shared" si="48"/>
        <v>141---55</v>
      </c>
      <c r="C3123" t="s">
        <v>5984</v>
      </c>
      <c r="D3123" t="s">
        <v>1232</v>
      </c>
      <c r="E3123">
        <v>55</v>
      </c>
    </row>
    <row r="3124" spans="1:5" ht="13.5" customHeight="1">
      <c r="A3124">
        <v>141</v>
      </c>
      <c r="B3124" t="str">
        <f t="shared" si="48"/>
        <v>141---56</v>
      </c>
      <c r="C3124" t="s">
        <v>5964</v>
      </c>
      <c r="D3124" t="s">
        <v>1176</v>
      </c>
      <c r="E3124">
        <v>56</v>
      </c>
    </row>
    <row r="3125" spans="1:5" ht="13.5" customHeight="1">
      <c r="A3125">
        <v>141</v>
      </c>
      <c r="B3125" t="str">
        <f t="shared" si="48"/>
        <v>141---57</v>
      </c>
      <c r="C3125" t="s">
        <v>6004</v>
      </c>
      <c r="D3125" t="s">
        <v>960</v>
      </c>
      <c r="E3125">
        <v>57</v>
      </c>
    </row>
    <row r="3126" spans="1:5" ht="13.5" customHeight="1">
      <c r="A3126">
        <v>141</v>
      </c>
      <c r="B3126" t="str">
        <f t="shared" si="48"/>
        <v>141---58</v>
      </c>
      <c r="C3126" t="s">
        <v>5956</v>
      </c>
      <c r="D3126" t="s">
        <v>917</v>
      </c>
      <c r="E3126">
        <v>58</v>
      </c>
    </row>
    <row r="3127" spans="1:5" ht="13.5" customHeight="1">
      <c r="A3127">
        <v>141</v>
      </c>
      <c r="B3127" t="str">
        <f t="shared" si="48"/>
        <v>141---59</v>
      </c>
      <c r="C3127" t="s">
        <v>5920</v>
      </c>
      <c r="D3127" t="s">
        <v>762</v>
      </c>
      <c r="E3127">
        <v>59</v>
      </c>
    </row>
    <row r="3128" spans="1:5" ht="13.5" customHeight="1">
      <c r="A3128">
        <v>141</v>
      </c>
      <c r="B3128" t="str">
        <f t="shared" si="48"/>
        <v>141---60</v>
      </c>
      <c r="C3128" t="s">
        <v>5990</v>
      </c>
      <c r="D3128" t="s">
        <v>1018</v>
      </c>
      <c r="E3128">
        <v>60</v>
      </c>
    </row>
    <row r="3129" spans="1:5" ht="13.5" customHeight="1">
      <c r="A3129">
        <v>141</v>
      </c>
      <c r="B3129" t="str">
        <f t="shared" si="48"/>
        <v>141---61</v>
      </c>
      <c r="C3129" t="s">
        <v>5989</v>
      </c>
      <c r="D3129" t="s">
        <v>1185</v>
      </c>
      <c r="E3129">
        <v>61</v>
      </c>
    </row>
    <row r="3130" spans="1:5" ht="13.5" customHeight="1">
      <c r="A3130">
        <v>141</v>
      </c>
      <c r="B3130" t="str">
        <f t="shared" si="48"/>
        <v>141---62</v>
      </c>
      <c r="C3130" t="s">
        <v>5981</v>
      </c>
      <c r="D3130" t="s">
        <v>1225</v>
      </c>
      <c r="E3130">
        <v>62</v>
      </c>
    </row>
    <row r="3131" spans="1:5" ht="13.5" customHeight="1">
      <c r="A3131">
        <v>141</v>
      </c>
      <c r="B3131" t="str">
        <f t="shared" si="48"/>
        <v>141---63</v>
      </c>
      <c r="C3131" t="s">
        <v>5988</v>
      </c>
      <c r="D3131" t="s">
        <v>1133</v>
      </c>
      <c r="E3131">
        <v>63</v>
      </c>
    </row>
    <row r="3132" spans="1:5" ht="13.5" customHeight="1">
      <c r="A3132">
        <v>142</v>
      </c>
      <c r="B3132" t="str">
        <f t="shared" si="48"/>
        <v>142---1</v>
      </c>
      <c r="C3132" t="s">
        <v>4234</v>
      </c>
      <c r="D3132" t="s">
        <v>1277</v>
      </c>
      <c r="E3132">
        <v>1</v>
      </c>
    </row>
    <row r="3133" spans="1:5" ht="13.5" customHeight="1">
      <c r="A3133">
        <v>142</v>
      </c>
      <c r="B3133" t="str">
        <f t="shared" si="48"/>
        <v>142---2</v>
      </c>
      <c r="C3133" t="s">
        <v>4216</v>
      </c>
      <c r="D3133" t="s">
        <v>1277</v>
      </c>
      <c r="E3133">
        <v>2</v>
      </c>
    </row>
    <row r="3134" spans="1:5" ht="13.5" customHeight="1">
      <c r="A3134">
        <v>142</v>
      </c>
      <c r="B3134" t="str">
        <f t="shared" si="48"/>
        <v>142---3</v>
      </c>
      <c r="C3134" t="s">
        <v>4216</v>
      </c>
      <c r="D3134" t="s">
        <v>1273</v>
      </c>
      <c r="E3134">
        <v>3</v>
      </c>
    </row>
    <row r="3135" spans="1:5" ht="13.5" customHeight="1">
      <c r="A3135">
        <v>142</v>
      </c>
      <c r="B3135" t="str">
        <f t="shared" si="48"/>
        <v>142---4</v>
      </c>
      <c r="C3135" t="s">
        <v>4216</v>
      </c>
      <c r="D3135" t="s">
        <v>1143</v>
      </c>
      <c r="E3135">
        <v>4</v>
      </c>
    </row>
    <row r="3136" spans="1:5" ht="13.5" customHeight="1">
      <c r="A3136">
        <v>142</v>
      </c>
      <c r="B3136" t="str">
        <f t="shared" si="48"/>
        <v>142---5</v>
      </c>
      <c r="C3136" t="s">
        <v>4216</v>
      </c>
      <c r="D3136" t="s">
        <v>1148</v>
      </c>
      <c r="E3136">
        <v>5</v>
      </c>
    </row>
    <row r="3137" spans="1:5" ht="13.5" customHeight="1">
      <c r="A3137">
        <v>142</v>
      </c>
      <c r="B3137" t="str">
        <f t="shared" si="48"/>
        <v>142---6</v>
      </c>
      <c r="C3137" t="s">
        <v>4216</v>
      </c>
      <c r="D3137" t="s">
        <v>1164</v>
      </c>
      <c r="E3137">
        <v>6</v>
      </c>
    </row>
    <row r="3138" spans="1:5" ht="13.5" customHeight="1">
      <c r="A3138">
        <v>142</v>
      </c>
      <c r="B3138" t="str">
        <f t="shared" si="48"/>
        <v>142---7</v>
      </c>
      <c r="C3138" t="s">
        <v>4271</v>
      </c>
      <c r="D3138" t="s">
        <v>966</v>
      </c>
      <c r="E3138">
        <v>7</v>
      </c>
    </row>
    <row r="3139" spans="1:5" ht="13.5" customHeight="1">
      <c r="A3139">
        <v>142</v>
      </c>
      <c r="B3139" t="str">
        <f t="shared" ref="B3139:B3202" si="49">A3139&amp;"---"&amp;E3139</f>
        <v>142---8</v>
      </c>
      <c r="C3139" t="s">
        <v>4239</v>
      </c>
      <c r="D3139" t="s">
        <v>1040</v>
      </c>
      <c r="E3139">
        <v>8</v>
      </c>
    </row>
    <row r="3140" spans="1:5" ht="13.5" customHeight="1">
      <c r="A3140">
        <v>142</v>
      </c>
      <c r="B3140" t="str">
        <f t="shared" si="49"/>
        <v>142---9</v>
      </c>
      <c r="C3140" t="s">
        <v>4228</v>
      </c>
      <c r="D3140" t="s">
        <v>783</v>
      </c>
      <c r="E3140">
        <v>9</v>
      </c>
    </row>
    <row r="3141" spans="1:5" ht="13.5" customHeight="1">
      <c r="A3141">
        <v>142</v>
      </c>
      <c r="B3141" t="str">
        <f t="shared" si="49"/>
        <v>142---10</v>
      </c>
      <c r="C3141" t="s">
        <v>4268</v>
      </c>
      <c r="D3141" t="s">
        <v>1144</v>
      </c>
      <c r="E3141">
        <v>10</v>
      </c>
    </row>
    <row r="3142" spans="1:5" ht="13.5" customHeight="1">
      <c r="A3142">
        <v>142</v>
      </c>
      <c r="B3142" t="str">
        <f t="shared" si="49"/>
        <v>142---11</v>
      </c>
      <c r="C3142" t="s">
        <v>4276</v>
      </c>
      <c r="D3142" t="s">
        <v>1286</v>
      </c>
      <c r="E3142">
        <v>11</v>
      </c>
    </row>
    <row r="3143" spans="1:5" ht="13.5" customHeight="1">
      <c r="A3143">
        <v>142</v>
      </c>
      <c r="B3143" t="str">
        <f t="shared" si="49"/>
        <v>142---12</v>
      </c>
      <c r="C3143" t="s">
        <v>4231</v>
      </c>
      <c r="D3143" t="s">
        <v>982</v>
      </c>
      <c r="E3143">
        <v>12</v>
      </c>
    </row>
    <row r="3144" spans="1:5" ht="13.5" customHeight="1">
      <c r="A3144">
        <v>142</v>
      </c>
      <c r="B3144" t="str">
        <f t="shared" si="49"/>
        <v>142---13</v>
      </c>
      <c r="C3144" t="s">
        <v>4264</v>
      </c>
      <c r="D3144" t="s">
        <v>917</v>
      </c>
      <c r="E3144">
        <v>13</v>
      </c>
    </row>
    <row r="3145" spans="1:5" ht="13.5" customHeight="1">
      <c r="A3145">
        <v>142</v>
      </c>
      <c r="B3145" t="str">
        <f t="shared" si="49"/>
        <v>142---14</v>
      </c>
      <c r="C3145" t="s">
        <v>4272</v>
      </c>
      <c r="D3145" t="s">
        <v>937</v>
      </c>
      <c r="E3145">
        <v>14</v>
      </c>
    </row>
    <row r="3146" spans="1:5" ht="13.5" customHeight="1">
      <c r="A3146">
        <v>142</v>
      </c>
      <c r="B3146" t="str">
        <f t="shared" si="49"/>
        <v>142---15</v>
      </c>
      <c r="C3146" t="s">
        <v>4245</v>
      </c>
      <c r="D3146" t="s">
        <v>1287</v>
      </c>
      <c r="E3146">
        <v>15</v>
      </c>
    </row>
    <row r="3147" spans="1:5" ht="13.5" customHeight="1">
      <c r="A3147">
        <v>142</v>
      </c>
      <c r="B3147" t="str">
        <f t="shared" si="49"/>
        <v>142---16</v>
      </c>
      <c r="C3147" t="s">
        <v>4257</v>
      </c>
      <c r="D3147" t="s">
        <v>947</v>
      </c>
      <c r="E3147">
        <v>16</v>
      </c>
    </row>
    <row r="3148" spans="1:5" ht="13.5" customHeight="1">
      <c r="A3148">
        <v>142</v>
      </c>
      <c r="B3148" t="str">
        <f t="shared" si="49"/>
        <v>142---17</v>
      </c>
      <c r="C3148" t="s">
        <v>1070</v>
      </c>
      <c r="D3148" t="s">
        <v>1219</v>
      </c>
      <c r="E3148">
        <v>17</v>
      </c>
    </row>
    <row r="3149" spans="1:5" ht="13.5" customHeight="1">
      <c r="A3149">
        <v>142</v>
      </c>
      <c r="B3149" t="str">
        <f t="shared" si="49"/>
        <v>142---18</v>
      </c>
      <c r="C3149" t="s">
        <v>1072</v>
      </c>
      <c r="D3149" t="s">
        <v>1220</v>
      </c>
      <c r="E3149">
        <v>18</v>
      </c>
    </row>
    <row r="3150" spans="1:5" ht="13.5" customHeight="1">
      <c r="A3150">
        <v>142</v>
      </c>
      <c r="B3150" t="str">
        <f t="shared" si="49"/>
        <v>142---19</v>
      </c>
      <c r="C3150" t="s">
        <v>795</v>
      </c>
      <c r="D3150" t="s">
        <v>1062</v>
      </c>
      <c r="E3150">
        <v>19</v>
      </c>
    </row>
    <row r="3151" spans="1:5" ht="13.5" customHeight="1">
      <c r="A3151">
        <v>142</v>
      </c>
      <c r="B3151" t="str">
        <f t="shared" si="49"/>
        <v>142---20</v>
      </c>
      <c r="C3151" t="s">
        <v>741</v>
      </c>
      <c r="D3151" t="s">
        <v>1248</v>
      </c>
      <c r="E3151">
        <v>20</v>
      </c>
    </row>
    <row r="3152" spans="1:5" ht="13.5" customHeight="1">
      <c r="A3152">
        <v>142</v>
      </c>
      <c r="B3152" t="str">
        <f t="shared" si="49"/>
        <v>142---21</v>
      </c>
      <c r="C3152" t="s">
        <v>743</v>
      </c>
      <c r="D3152" t="s">
        <v>754</v>
      </c>
      <c r="E3152">
        <v>21</v>
      </c>
    </row>
    <row r="3153" spans="1:5" ht="13.5" customHeight="1">
      <c r="A3153">
        <v>142</v>
      </c>
      <c r="B3153" t="str">
        <f t="shared" si="49"/>
        <v>142---22</v>
      </c>
      <c r="C3153" t="s">
        <v>915</v>
      </c>
      <c r="D3153" t="s">
        <v>939</v>
      </c>
      <c r="E3153">
        <v>22</v>
      </c>
    </row>
    <row r="3154" spans="1:5" ht="13.5" customHeight="1">
      <c r="A3154">
        <v>142</v>
      </c>
      <c r="B3154" t="str">
        <f t="shared" si="49"/>
        <v>142---23</v>
      </c>
      <c r="C3154" t="s">
        <v>987</v>
      </c>
      <c r="D3154" t="s">
        <v>1263</v>
      </c>
      <c r="E3154">
        <v>23</v>
      </c>
    </row>
    <row r="3155" spans="1:5" ht="13.5" customHeight="1">
      <c r="A3155">
        <v>142</v>
      </c>
      <c r="B3155" t="str">
        <f t="shared" si="49"/>
        <v>142---24</v>
      </c>
      <c r="C3155" t="s">
        <v>989</v>
      </c>
      <c r="D3155" t="s">
        <v>738</v>
      </c>
      <c r="E3155">
        <v>24</v>
      </c>
    </row>
    <row r="3156" spans="1:5" ht="13.5" customHeight="1">
      <c r="A3156">
        <v>142</v>
      </c>
      <c r="B3156" t="str">
        <f t="shared" si="49"/>
        <v>142---25</v>
      </c>
      <c r="C3156" t="s">
        <v>799</v>
      </c>
      <c r="D3156" t="s">
        <v>809</v>
      </c>
      <c r="E3156">
        <v>25</v>
      </c>
    </row>
    <row r="3157" spans="1:5" ht="13.5" customHeight="1">
      <c r="A3157">
        <v>142</v>
      </c>
      <c r="B3157" t="str">
        <f t="shared" si="49"/>
        <v>142---26</v>
      </c>
      <c r="C3157" t="s">
        <v>747</v>
      </c>
      <c r="D3157" t="s">
        <v>1154</v>
      </c>
      <c r="E3157">
        <v>26</v>
      </c>
    </row>
    <row r="3158" spans="1:5" ht="13.5" customHeight="1">
      <c r="A3158">
        <v>142</v>
      </c>
      <c r="B3158" t="str">
        <f t="shared" si="49"/>
        <v>142---27</v>
      </c>
      <c r="C3158" t="s">
        <v>1094</v>
      </c>
      <c r="D3158" t="s">
        <v>790</v>
      </c>
      <c r="E3158">
        <v>27</v>
      </c>
    </row>
    <row r="3159" spans="1:5" ht="13.5" customHeight="1">
      <c r="A3159">
        <v>142</v>
      </c>
      <c r="B3159" t="str">
        <f t="shared" si="49"/>
        <v>142---28</v>
      </c>
      <c r="C3159" t="s">
        <v>819</v>
      </c>
      <c r="D3159" t="s">
        <v>756</v>
      </c>
      <c r="E3159">
        <v>28</v>
      </c>
    </row>
    <row r="3160" spans="1:5" ht="13.5" customHeight="1">
      <c r="A3160">
        <v>142</v>
      </c>
      <c r="B3160" t="str">
        <f t="shared" si="49"/>
        <v>142---29</v>
      </c>
      <c r="C3160" t="s">
        <v>1074</v>
      </c>
      <c r="D3160" t="s">
        <v>880</v>
      </c>
      <c r="E3160">
        <v>29</v>
      </c>
    </row>
    <row r="3161" spans="1:5" ht="13.5" customHeight="1">
      <c r="A3161">
        <v>142</v>
      </c>
      <c r="B3161" t="str">
        <f t="shared" si="49"/>
        <v>142---30</v>
      </c>
      <c r="C3161" t="s">
        <v>1019</v>
      </c>
      <c r="D3161" t="s">
        <v>734</v>
      </c>
      <c r="E3161">
        <v>30</v>
      </c>
    </row>
    <row r="3162" spans="1:5" ht="13.5" customHeight="1">
      <c r="A3162">
        <v>142</v>
      </c>
      <c r="B3162" t="str">
        <f t="shared" si="49"/>
        <v>142---31</v>
      </c>
      <c r="C3162" t="s">
        <v>822</v>
      </c>
      <c r="D3162" t="s">
        <v>833</v>
      </c>
      <c r="E3162">
        <v>31</v>
      </c>
    </row>
    <row r="3163" spans="1:5" ht="13.5" customHeight="1">
      <c r="A3163">
        <v>142</v>
      </c>
      <c r="B3163" t="str">
        <f t="shared" si="49"/>
        <v>142---32</v>
      </c>
      <c r="C3163" t="s">
        <v>824</v>
      </c>
      <c r="D3163" t="s">
        <v>752</v>
      </c>
      <c r="E3163">
        <v>32</v>
      </c>
    </row>
    <row r="3164" spans="1:5" ht="13.5" customHeight="1">
      <c r="A3164">
        <v>142</v>
      </c>
      <c r="B3164" t="str">
        <f t="shared" si="49"/>
        <v>142---33</v>
      </c>
      <c r="C3164" t="s">
        <v>991</v>
      </c>
      <c r="D3164" t="s">
        <v>966</v>
      </c>
      <c r="E3164">
        <v>33</v>
      </c>
    </row>
    <row r="3165" spans="1:5" ht="13.5" customHeight="1">
      <c r="A3165">
        <v>142</v>
      </c>
      <c r="B3165" t="str">
        <f t="shared" si="49"/>
        <v>142---34</v>
      </c>
      <c r="C3165" t="s">
        <v>866</v>
      </c>
      <c r="D3165" t="s">
        <v>831</v>
      </c>
      <c r="E3165">
        <v>34</v>
      </c>
    </row>
    <row r="3166" spans="1:5" ht="13.5" customHeight="1">
      <c r="A3166">
        <v>142</v>
      </c>
      <c r="B3166" t="str">
        <f t="shared" si="49"/>
        <v>142---35</v>
      </c>
      <c r="C3166" t="s">
        <v>836</v>
      </c>
      <c r="D3166" t="s">
        <v>835</v>
      </c>
      <c r="E3166">
        <v>35</v>
      </c>
    </row>
    <row r="3167" spans="1:5" ht="13.5" customHeight="1">
      <c r="A3167">
        <v>142</v>
      </c>
      <c r="B3167" t="str">
        <f t="shared" si="49"/>
        <v>142---36</v>
      </c>
      <c r="C3167" t="s">
        <v>1096</v>
      </c>
      <c r="D3167" t="s">
        <v>1215</v>
      </c>
      <c r="E3167">
        <v>36</v>
      </c>
    </row>
    <row r="3168" spans="1:5" ht="13.5" customHeight="1">
      <c r="A3168">
        <v>142</v>
      </c>
      <c r="B3168" t="str">
        <f t="shared" si="49"/>
        <v>142---37</v>
      </c>
      <c r="C3168" t="s">
        <v>1102</v>
      </c>
      <c r="D3168" t="s">
        <v>1190</v>
      </c>
      <c r="E3168">
        <v>37</v>
      </c>
    </row>
    <row r="3169" spans="1:5" ht="13.5" customHeight="1">
      <c r="A3169">
        <v>142</v>
      </c>
      <c r="B3169" t="str">
        <f t="shared" si="49"/>
        <v>142---38</v>
      </c>
      <c r="C3169" t="s">
        <v>892</v>
      </c>
      <c r="D3169" t="s">
        <v>730</v>
      </c>
      <c r="E3169">
        <v>38</v>
      </c>
    </row>
    <row r="3170" spans="1:5" ht="13.5" customHeight="1">
      <c r="A3170">
        <v>142</v>
      </c>
      <c r="B3170" t="str">
        <f t="shared" si="49"/>
        <v>142---39</v>
      </c>
      <c r="C3170" t="s">
        <v>868</v>
      </c>
      <c r="D3170" t="s">
        <v>758</v>
      </c>
      <c r="E3170">
        <v>39</v>
      </c>
    </row>
    <row r="3171" spans="1:5" ht="13.5" customHeight="1">
      <c r="A3171">
        <v>142</v>
      </c>
      <c r="B3171" t="str">
        <f t="shared" si="49"/>
        <v>142---40</v>
      </c>
      <c r="C3171" t="s">
        <v>944</v>
      </c>
      <c r="D3171" t="s">
        <v>1144</v>
      </c>
      <c r="E3171">
        <v>40</v>
      </c>
    </row>
    <row r="3172" spans="1:5" ht="13.5" customHeight="1">
      <c r="A3172">
        <v>142</v>
      </c>
      <c r="B3172" t="str">
        <f t="shared" si="49"/>
        <v>142---41</v>
      </c>
      <c r="C3172" t="s">
        <v>5967</v>
      </c>
      <c r="D3172" t="s">
        <v>986</v>
      </c>
      <c r="E3172">
        <v>41</v>
      </c>
    </row>
    <row r="3173" spans="1:5" ht="13.5" customHeight="1">
      <c r="A3173">
        <v>142</v>
      </c>
      <c r="B3173" t="str">
        <f t="shared" si="49"/>
        <v>142---42</v>
      </c>
      <c r="C3173" t="s">
        <v>5961</v>
      </c>
      <c r="D3173" t="s">
        <v>935</v>
      </c>
      <c r="E3173">
        <v>42</v>
      </c>
    </row>
    <row r="3174" spans="1:5" ht="13.5" customHeight="1">
      <c r="A3174">
        <v>142</v>
      </c>
      <c r="B3174" t="str">
        <f t="shared" si="49"/>
        <v>142---43</v>
      </c>
      <c r="C3174" t="s">
        <v>5915</v>
      </c>
      <c r="D3174" t="s">
        <v>772</v>
      </c>
      <c r="E3174">
        <v>43</v>
      </c>
    </row>
    <row r="3175" spans="1:5" ht="13.5" customHeight="1">
      <c r="A3175">
        <v>142</v>
      </c>
      <c r="B3175" t="str">
        <f t="shared" si="49"/>
        <v>142---44</v>
      </c>
      <c r="C3175" t="s">
        <v>5916</v>
      </c>
      <c r="D3175" t="s">
        <v>750</v>
      </c>
      <c r="E3175">
        <v>44</v>
      </c>
    </row>
    <row r="3176" spans="1:5" ht="13.5" customHeight="1">
      <c r="A3176">
        <v>142</v>
      </c>
      <c r="B3176" t="str">
        <f t="shared" si="49"/>
        <v>142---45</v>
      </c>
      <c r="C3176" t="s">
        <v>5917</v>
      </c>
      <c r="D3176" t="s">
        <v>789</v>
      </c>
      <c r="E3176">
        <v>45</v>
      </c>
    </row>
    <row r="3177" spans="1:5" ht="13.5" customHeight="1">
      <c r="A3177">
        <v>142</v>
      </c>
      <c r="B3177" t="str">
        <f t="shared" si="49"/>
        <v>142---46</v>
      </c>
      <c r="C3177" t="s">
        <v>5918</v>
      </c>
      <c r="D3177" t="s">
        <v>770</v>
      </c>
      <c r="E3177">
        <v>46</v>
      </c>
    </row>
    <row r="3178" spans="1:5" ht="13.5" customHeight="1">
      <c r="A3178">
        <v>142</v>
      </c>
      <c r="B3178" t="str">
        <f t="shared" si="49"/>
        <v>142---47</v>
      </c>
      <c r="C3178" t="s">
        <v>5971</v>
      </c>
      <c r="D3178" t="s">
        <v>1058</v>
      </c>
      <c r="E3178">
        <v>47</v>
      </c>
    </row>
    <row r="3179" spans="1:5" ht="13.5" customHeight="1">
      <c r="A3179">
        <v>142</v>
      </c>
      <c r="B3179" t="str">
        <f t="shared" si="49"/>
        <v>142---48</v>
      </c>
      <c r="C3179" t="s">
        <v>5963</v>
      </c>
      <c r="D3179" t="s">
        <v>937</v>
      </c>
      <c r="E3179">
        <v>48</v>
      </c>
    </row>
    <row r="3180" spans="1:5" ht="13.5" customHeight="1">
      <c r="A3180">
        <v>142</v>
      </c>
      <c r="B3180" t="str">
        <f t="shared" si="49"/>
        <v>142---49</v>
      </c>
      <c r="C3180" t="s">
        <v>5972</v>
      </c>
      <c r="D3180" t="s">
        <v>979</v>
      </c>
      <c r="E3180">
        <v>49</v>
      </c>
    </row>
    <row r="3181" spans="1:5" ht="13.5" customHeight="1">
      <c r="A3181">
        <v>142</v>
      </c>
      <c r="B3181" t="str">
        <f t="shared" si="49"/>
        <v>142---50</v>
      </c>
      <c r="C3181" t="s">
        <v>5994</v>
      </c>
      <c r="D3181" t="s">
        <v>984</v>
      </c>
      <c r="E3181">
        <v>50</v>
      </c>
    </row>
    <row r="3182" spans="1:5" ht="13.5" customHeight="1">
      <c r="A3182">
        <v>142</v>
      </c>
      <c r="B3182" t="str">
        <f t="shared" si="49"/>
        <v>142---51</v>
      </c>
      <c r="C3182" t="s">
        <v>5984</v>
      </c>
      <c r="D3182" t="s">
        <v>1232</v>
      </c>
      <c r="E3182">
        <v>51</v>
      </c>
    </row>
    <row r="3183" spans="1:5" ht="13.5" customHeight="1">
      <c r="A3183">
        <v>142</v>
      </c>
      <c r="B3183" t="str">
        <f t="shared" si="49"/>
        <v>142---52</v>
      </c>
      <c r="C3183" t="s">
        <v>5964</v>
      </c>
      <c r="D3183" t="s">
        <v>1176</v>
      </c>
      <c r="E3183">
        <v>52</v>
      </c>
    </row>
    <row r="3184" spans="1:5" ht="13.5" customHeight="1">
      <c r="A3184">
        <v>142</v>
      </c>
      <c r="B3184" t="str">
        <f t="shared" si="49"/>
        <v>142---53</v>
      </c>
      <c r="C3184" t="s">
        <v>6004</v>
      </c>
      <c r="D3184" t="s">
        <v>960</v>
      </c>
      <c r="E3184">
        <v>53</v>
      </c>
    </row>
    <row r="3185" spans="1:5" ht="13.5" customHeight="1">
      <c r="A3185">
        <v>142</v>
      </c>
      <c r="B3185" t="str">
        <f t="shared" si="49"/>
        <v>142---54</v>
      </c>
      <c r="C3185" t="s">
        <v>5956</v>
      </c>
      <c r="D3185" t="s">
        <v>917</v>
      </c>
      <c r="E3185">
        <v>54</v>
      </c>
    </row>
    <row r="3186" spans="1:5" ht="13.5" customHeight="1">
      <c r="A3186">
        <v>142</v>
      </c>
      <c r="B3186" t="str">
        <f t="shared" si="49"/>
        <v>142---55</v>
      </c>
      <c r="C3186" t="s">
        <v>5920</v>
      </c>
      <c r="D3186" t="s">
        <v>762</v>
      </c>
      <c r="E3186">
        <v>55</v>
      </c>
    </row>
    <row r="3187" spans="1:5" ht="13.5" customHeight="1">
      <c r="A3187">
        <v>142</v>
      </c>
      <c r="B3187" t="str">
        <f t="shared" si="49"/>
        <v>142---56</v>
      </c>
      <c r="C3187" t="s">
        <v>5990</v>
      </c>
      <c r="D3187" t="s">
        <v>1018</v>
      </c>
      <c r="E3187">
        <v>56</v>
      </c>
    </row>
    <row r="3188" spans="1:5" ht="13.5" customHeight="1">
      <c r="A3188">
        <v>142</v>
      </c>
      <c r="B3188" t="str">
        <f t="shared" si="49"/>
        <v>142---57</v>
      </c>
      <c r="C3188" t="s">
        <v>5989</v>
      </c>
      <c r="D3188" t="s">
        <v>1185</v>
      </c>
      <c r="E3188">
        <v>57</v>
      </c>
    </row>
    <row r="3189" spans="1:5" ht="13.5" customHeight="1">
      <c r="A3189">
        <v>142</v>
      </c>
      <c r="B3189" t="str">
        <f t="shared" si="49"/>
        <v>142---58</v>
      </c>
      <c r="C3189" t="s">
        <v>5981</v>
      </c>
      <c r="D3189" t="s">
        <v>1225</v>
      </c>
      <c r="E3189">
        <v>58</v>
      </c>
    </row>
    <row r="3190" spans="1:5" ht="13.5" customHeight="1">
      <c r="A3190">
        <v>142</v>
      </c>
      <c r="B3190" t="str">
        <f t="shared" si="49"/>
        <v>142---59</v>
      </c>
      <c r="C3190" t="s">
        <v>5988</v>
      </c>
      <c r="D3190" t="s">
        <v>1133</v>
      </c>
      <c r="E3190">
        <v>59</v>
      </c>
    </row>
    <row r="3191" spans="1:5" ht="13.5" customHeight="1">
      <c r="A3191">
        <v>143</v>
      </c>
      <c r="B3191" t="str">
        <f t="shared" si="49"/>
        <v>143---1</v>
      </c>
      <c r="C3191" t="s">
        <v>4216</v>
      </c>
      <c r="D3191" t="s">
        <v>1277</v>
      </c>
      <c r="E3191">
        <v>1</v>
      </c>
    </row>
    <row r="3192" spans="1:5" ht="13.5" customHeight="1">
      <c r="A3192">
        <v>143</v>
      </c>
      <c r="B3192" t="str">
        <f t="shared" si="49"/>
        <v>143---2</v>
      </c>
      <c r="C3192" t="s">
        <v>4216</v>
      </c>
      <c r="D3192" t="s">
        <v>1160</v>
      </c>
      <c r="E3192">
        <v>2</v>
      </c>
    </row>
    <row r="3193" spans="1:5" ht="13.5" customHeight="1">
      <c r="A3193">
        <v>143</v>
      </c>
      <c r="B3193" t="str">
        <f t="shared" si="49"/>
        <v>143---3</v>
      </c>
      <c r="C3193" t="s">
        <v>4216</v>
      </c>
      <c r="D3193" t="s">
        <v>1245</v>
      </c>
      <c r="E3193">
        <v>3</v>
      </c>
    </row>
    <row r="3194" spans="1:5" ht="13.5" customHeight="1">
      <c r="A3194">
        <v>143</v>
      </c>
      <c r="B3194" t="str">
        <f t="shared" si="49"/>
        <v>143---4</v>
      </c>
      <c r="C3194" t="s">
        <v>4216</v>
      </c>
      <c r="D3194" t="s">
        <v>1273</v>
      </c>
      <c r="E3194">
        <v>4</v>
      </c>
    </row>
    <row r="3195" spans="1:5" ht="13.5" customHeight="1">
      <c r="A3195">
        <v>143</v>
      </c>
      <c r="B3195" t="str">
        <f t="shared" si="49"/>
        <v>143---5</v>
      </c>
      <c r="C3195" t="s">
        <v>4216</v>
      </c>
      <c r="D3195" t="s">
        <v>1143</v>
      </c>
      <c r="E3195">
        <v>5</v>
      </c>
    </row>
    <row r="3196" spans="1:5" ht="13.5" customHeight="1">
      <c r="A3196">
        <v>143</v>
      </c>
      <c r="B3196" t="str">
        <f t="shared" si="49"/>
        <v>143---6</v>
      </c>
      <c r="C3196" t="s">
        <v>4216</v>
      </c>
      <c r="D3196" t="s">
        <v>1148</v>
      </c>
      <c r="E3196">
        <v>6</v>
      </c>
    </row>
    <row r="3197" spans="1:5" ht="13.5" customHeight="1">
      <c r="A3197">
        <v>143</v>
      </c>
      <c r="B3197" t="str">
        <f t="shared" si="49"/>
        <v>143---7</v>
      </c>
      <c r="C3197" t="s">
        <v>4216</v>
      </c>
      <c r="D3197" t="s">
        <v>1164</v>
      </c>
      <c r="E3197">
        <v>7</v>
      </c>
    </row>
    <row r="3198" spans="1:5" ht="13.5" customHeight="1">
      <c r="A3198">
        <v>143</v>
      </c>
      <c r="B3198" t="str">
        <f t="shared" si="49"/>
        <v>143---8</v>
      </c>
      <c r="C3198" t="s">
        <v>4271</v>
      </c>
      <c r="D3198" t="s">
        <v>966</v>
      </c>
      <c r="E3198">
        <v>8</v>
      </c>
    </row>
    <row r="3199" spans="1:5" ht="13.5" customHeight="1">
      <c r="A3199">
        <v>143</v>
      </c>
      <c r="B3199" t="str">
        <f t="shared" si="49"/>
        <v>143---9</v>
      </c>
      <c r="C3199" t="s">
        <v>4239</v>
      </c>
      <c r="D3199" t="s">
        <v>1040</v>
      </c>
      <c r="E3199">
        <v>9</v>
      </c>
    </row>
    <row r="3200" spans="1:5" ht="13.5" customHeight="1">
      <c r="A3200">
        <v>143</v>
      </c>
      <c r="B3200" t="str">
        <f t="shared" si="49"/>
        <v>143---10</v>
      </c>
      <c r="C3200" t="s">
        <v>4228</v>
      </c>
      <c r="D3200" t="s">
        <v>783</v>
      </c>
      <c r="E3200">
        <v>10</v>
      </c>
    </row>
    <row r="3201" spans="1:5" ht="13.5" customHeight="1">
      <c r="A3201">
        <v>143</v>
      </c>
      <c r="B3201" t="str">
        <f t="shared" si="49"/>
        <v>143---11</v>
      </c>
      <c r="C3201" t="s">
        <v>4268</v>
      </c>
      <c r="D3201" t="s">
        <v>1144</v>
      </c>
      <c r="E3201">
        <v>11</v>
      </c>
    </row>
    <row r="3202" spans="1:5" ht="13.5" customHeight="1">
      <c r="A3202">
        <v>143</v>
      </c>
      <c r="B3202" t="str">
        <f t="shared" si="49"/>
        <v>143---12</v>
      </c>
      <c r="C3202" t="s">
        <v>4276</v>
      </c>
      <c r="D3202" t="s">
        <v>1286</v>
      </c>
      <c r="E3202">
        <v>12</v>
      </c>
    </row>
    <row r="3203" spans="1:5" ht="13.5" customHeight="1">
      <c r="A3203">
        <v>143</v>
      </c>
      <c r="B3203" t="str">
        <f t="shared" ref="B3203:B3266" si="50">A3203&amp;"---"&amp;E3203</f>
        <v>143---13</v>
      </c>
      <c r="C3203" t="s">
        <v>4231</v>
      </c>
      <c r="D3203" t="s">
        <v>982</v>
      </c>
      <c r="E3203">
        <v>13</v>
      </c>
    </row>
    <row r="3204" spans="1:5" ht="13.5" customHeight="1">
      <c r="A3204">
        <v>143</v>
      </c>
      <c r="B3204" t="str">
        <f t="shared" si="50"/>
        <v>143---14</v>
      </c>
      <c r="C3204" t="s">
        <v>4264</v>
      </c>
      <c r="D3204" t="s">
        <v>917</v>
      </c>
      <c r="E3204">
        <v>14</v>
      </c>
    </row>
    <row r="3205" spans="1:5" ht="13.5" customHeight="1">
      <c r="A3205">
        <v>143</v>
      </c>
      <c r="B3205" t="str">
        <f t="shared" si="50"/>
        <v>143---15</v>
      </c>
      <c r="C3205" t="s">
        <v>4272</v>
      </c>
      <c r="D3205" t="s">
        <v>937</v>
      </c>
      <c r="E3205">
        <v>15</v>
      </c>
    </row>
    <row r="3206" spans="1:5" ht="13.5" customHeight="1">
      <c r="A3206">
        <v>143</v>
      </c>
      <c r="B3206" t="str">
        <f t="shared" si="50"/>
        <v>143---16</v>
      </c>
      <c r="C3206" t="s">
        <v>4245</v>
      </c>
      <c r="D3206" t="s">
        <v>1287</v>
      </c>
      <c r="E3206">
        <v>16</v>
      </c>
    </row>
    <row r="3207" spans="1:5" ht="13.5" customHeight="1">
      <c r="A3207">
        <v>143</v>
      </c>
      <c r="B3207" t="str">
        <f t="shared" si="50"/>
        <v>143---17</v>
      </c>
      <c r="C3207" t="s">
        <v>4257</v>
      </c>
      <c r="D3207" t="s">
        <v>947</v>
      </c>
      <c r="E3207">
        <v>17</v>
      </c>
    </row>
    <row r="3208" spans="1:5" ht="13.5" customHeight="1">
      <c r="A3208">
        <v>143</v>
      </c>
      <c r="B3208" t="str">
        <f t="shared" si="50"/>
        <v>143---18</v>
      </c>
      <c r="C3208" t="s">
        <v>5928</v>
      </c>
      <c r="D3208" t="s">
        <v>1254</v>
      </c>
      <c r="E3208">
        <v>18</v>
      </c>
    </row>
    <row r="3209" spans="1:5" ht="13.5" customHeight="1">
      <c r="A3209">
        <v>143</v>
      </c>
      <c r="B3209" t="str">
        <f t="shared" si="50"/>
        <v>143---19</v>
      </c>
      <c r="C3209" t="s">
        <v>727</v>
      </c>
      <c r="D3209" t="s">
        <v>1308</v>
      </c>
      <c r="E3209">
        <v>19</v>
      </c>
    </row>
    <row r="3210" spans="1:5" ht="13.5" customHeight="1">
      <c r="A3210">
        <v>143</v>
      </c>
      <c r="B3210" t="str">
        <f t="shared" si="50"/>
        <v>143---20</v>
      </c>
      <c r="C3210" t="s">
        <v>1070</v>
      </c>
      <c r="D3210" t="s">
        <v>1219</v>
      </c>
      <c r="E3210">
        <v>20</v>
      </c>
    </row>
    <row r="3211" spans="1:5" ht="13.5" customHeight="1">
      <c r="A3211">
        <v>143</v>
      </c>
      <c r="B3211" t="str">
        <f t="shared" si="50"/>
        <v>143---21</v>
      </c>
      <c r="C3211" t="s">
        <v>1072</v>
      </c>
      <c r="D3211" t="s">
        <v>1220</v>
      </c>
      <c r="E3211">
        <v>21</v>
      </c>
    </row>
    <row r="3212" spans="1:5" ht="13.5" customHeight="1">
      <c r="A3212">
        <v>143</v>
      </c>
      <c r="B3212" t="str">
        <f t="shared" si="50"/>
        <v>143---22</v>
      </c>
      <c r="C3212" t="s">
        <v>795</v>
      </c>
      <c r="D3212" t="s">
        <v>1062</v>
      </c>
      <c r="E3212">
        <v>22</v>
      </c>
    </row>
    <row r="3213" spans="1:5" ht="13.5" customHeight="1">
      <c r="A3213">
        <v>143</v>
      </c>
      <c r="B3213" t="str">
        <f t="shared" si="50"/>
        <v>143---23</v>
      </c>
      <c r="C3213" t="s">
        <v>1017</v>
      </c>
      <c r="D3213" t="s">
        <v>796</v>
      </c>
      <c r="E3213">
        <v>23</v>
      </c>
    </row>
    <row r="3214" spans="1:5" ht="13.5" customHeight="1">
      <c r="A3214">
        <v>143</v>
      </c>
      <c r="B3214" t="str">
        <f t="shared" si="50"/>
        <v>143---24</v>
      </c>
      <c r="C3214" t="s">
        <v>731</v>
      </c>
      <c r="D3214" t="s">
        <v>800</v>
      </c>
      <c r="E3214">
        <v>24</v>
      </c>
    </row>
    <row r="3215" spans="1:5" ht="13.5" customHeight="1">
      <c r="A3215">
        <v>143</v>
      </c>
      <c r="B3215" t="str">
        <f t="shared" si="50"/>
        <v>143---25</v>
      </c>
      <c r="C3215" t="s">
        <v>741</v>
      </c>
      <c r="D3215" t="s">
        <v>1248</v>
      </c>
      <c r="E3215">
        <v>25</v>
      </c>
    </row>
    <row r="3216" spans="1:5" ht="13.5" customHeight="1">
      <c r="A3216">
        <v>143</v>
      </c>
      <c r="B3216" t="str">
        <f t="shared" si="50"/>
        <v>143---26</v>
      </c>
      <c r="C3216" t="s">
        <v>743</v>
      </c>
      <c r="D3216" t="s">
        <v>754</v>
      </c>
      <c r="E3216">
        <v>26</v>
      </c>
    </row>
    <row r="3217" spans="1:5" ht="13.5" customHeight="1">
      <c r="A3217">
        <v>143</v>
      </c>
      <c r="B3217" t="str">
        <f t="shared" si="50"/>
        <v>143---27</v>
      </c>
      <c r="C3217" t="s">
        <v>915</v>
      </c>
      <c r="D3217" t="s">
        <v>939</v>
      </c>
      <c r="E3217">
        <v>27</v>
      </c>
    </row>
    <row r="3218" spans="1:5" ht="13.5" customHeight="1">
      <c r="A3218">
        <v>143</v>
      </c>
      <c r="B3218" t="str">
        <f t="shared" si="50"/>
        <v>143---28</v>
      </c>
      <c r="C3218" t="s">
        <v>987</v>
      </c>
      <c r="D3218" t="s">
        <v>1263</v>
      </c>
      <c r="E3218">
        <v>28</v>
      </c>
    </row>
    <row r="3219" spans="1:5" ht="13.5" customHeight="1">
      <c r="A3219">
        <v>143</v>
      </c>
      <c r="B3219" t="str">
        <f t="shared" si="50"/>
        <v>143---29</v>
      </c>
      <c r="C3219" t="s">
        <v>989</v>
      </c>
      <c r="D3219" t="s">
        <v>738</v>
      </c>
      <c r="E3219">
        <v>29</v>
      </c>
    </row>
    <row r="3220" spans="1:5" ht="13.5" customHeight="1">
      <c r="A3220">
        <v>143</v>
      </c>
      <c r="B3220" t="str">
        <f t="shared" si="50"/>
        <v>143---30</v>
      </c>
      <c r="C3220" t="s">
        <v>799</v>
      </c>
      <c r="D3220" t="s">
        <v>809</v>
      </c>
      <c r="E3220">
        <v>30</v>
      </c>
    </row>
    <row r="3221" spans="1:5" ht="13.5" customHeight="1">
      <c r="A3221">
        <v>143</v>
      </c>
      <c r="B3221" t="str">
        <f t="shared" si="50"/>
        <v>143---31</v>
      </c>
      <c r="C3221" t="s">
        <v>747</v>
      </c>
      <c r="D3221" t="s">
        <v>1154</v>
      </c>
      <c r="E3221">
        <v>31</v>
      </c>
    </row>
    <row r="3222" spans="1:5" ht="13.5" customHeight="1">
      <c r="A3222">
        <v>143</v>
      </c>
      <c r="B3222" t="str">
        <f t="shared" si="50"/>
        <v>143---32</v>
      </c>
      <c r="C3222" t="s">
        <v>1094</v>
      </c>
      <c r="D3222" t="s">
        <v>790</v>
      </c>
      <c r="E3222">
        <v>32</v>
      </c>
    </row>
    <row r="3223" spans="1:5" ht="13.5" customHeight="1">
      <c r="A3223">
        <v>143</v>
      </c>
      <c r="B3223" t="str">
        <f t="shared" si="50"/>
        <v>143---33</v>
      </c>
      <c r="C3223" t="s">
        <v>819</v>
      </c>
      <c r="D3223" t="s">
        <v>756</v>
      </c>
      <c r="E3223">
        <v>33</v>
      </c>
    </row>
    <row r="3224" spans="1:5" ht="13.5" customHeight="1">
      <c r="A3224">
        <v>143</v>
      </c>
      <c r="B3224" t="str">
        <f t="shared" si="50"/>
        <v>143---34</v>
      </c>
      <c r="C3224" t="s">
        <v>1074</v>
      </c>
      <c r="D3224" t="s">
        <v>880</v>
      </c>
      <c r="E3224">
        <v>34</v>
      </c>
    </row>
    <row r="3225" spans="1:5" ht="13.5" customHeight="1">
      <c r="A3225">
        <v>143</v>
      </c>
      <c r="B3225" t="str">
        <f t="shared" si="50"/>
        <v>143---35</v>
      </c>
      <c r="C3225" t="s">
        <v>1019</v>
      </c>
      <c r="D3225" t="s">
        <v>734</v>
      </c>
      <c r="E3225">
        <v>35</v>
      </c>
    </row>
    <row r="3226" spans="1:5" ht="13.5" customHeight="1">
      <c r="A3226">
        <v>143</v>
      </c>
      <c r="B3226" t="str">
        <f t="shared" si="50"/>
        <v>143---36</v>
      </c>
      <c r="C3226" t="s">
        <v>822</v>
      </c>
      <c r="D3226" t="s">
        <v>833</v>
      </c>
      <c r="E3226">
        <v>36</v>
      </c>
    </row>
    <row r="3227" spans="1:5" ht="13.5" customHeight="1">
      <c r="A3227">
        <v>143</v>
      </c>
      <c r="B3227" t="str">
        <f t="shared" si="50"/>
        <v>143---37</v>
      </c>
      <c r="C3227" t="s">
        <v>824</v>
      </c>
      <c r="D3227" t="s">
        <v>752</v>
      </c>
      <c r="E3227">
        <v>37</v>
      </c>
    </row>
    <row r="3228" spans="1:5" ht="13.5" customHeight="1">
      <c r="A3228">
        <v>143</v>
      </c>
      <c r="B3228" t="str">
        <f t="shared" si="50"/>
        <v>143---38</v>
      </c>
      <c r="C3228" t="s">
        <v>828</v>
      </c>
      <c r="D3228" t="s">
        <v>818</v>
      </c>
      <c r="E3228">
        <v>38</v>
      </c>
    </row>
    <row r="3229" spans="1:5" ht="13.5" customHeight="1">
      <c r="A3229">
        <v>143</v>
      </c>
      <c r="B3229" t="str">
        <f t="shared" si="50"/>
        <v>143---39</v>
      </c>
      <c r="C3229" t="s">
        <v>755</v>
      </c>
      <c r="D3229" t="s">
        <v>1146</v>
      </c>
      <c r="E3229">
        <v>39</v>
      </c>
    </row>
    <row r="3230" spans="1:5" ht="13.5" customHeight="1">
      <c r="A3230">
        <v>143</v>
      </c>
      <c r="B3230" t="str">
        <f t="shared" si="50"/>
        <v>143---40</v>
      </c>
      <c r="C3230" t="s">
        <v>991</v>
      </c>
      <c r="D3230" t="s">
        <v>966</v>
      </c>
      <c r="E3230">
        <v>40</v>
      </c>
    </row>
    <row r="3231" spans="1:5" ht="13.5" customHeight="1">
      <c r="A3231">
        <v>143</v>
      </c>
      <c r="B3231" t="str">
        <f t="shared" si="50"/>
        <v>143---41</v>
      </c>
      <c r="C3231" t="s">
        <v>866</v>
      </c>
      <c r="D3231" t="s">
        <v>831</v>
      </c>
      <c r="E3231">
        <v>41</v>
      </c>
    </row>
    <row r="3232" spans="1:5" ht="13.5" customHeight="1">
      <c r="A3232">
        <v>143</v>
      </c>
      <c r="B3232" t="str">
        <f t="shared" si="50"/>
        <v>143---42</v>
      </c>
      <c r="C3232" t="s">
        <v>1009</v>
      </c>
      <c r="D3232" t="s">
        <v>1340</v>
      </c>
      <c r="E3232">
        <v>42</v>
      </c>
    </row>
    <row r="3233" spans="1:5" ht="13.5" customHeight="1">
      <c r="A3233">
        <v>143</v>
      </c>
      <c r="B3233" t="str">
        <f t="shared" si="50"/>
        <v>143---43</v>
      </c>
      <c r="C3233" t="s">
        <v>836</v>
      </c>
      <c r="D3233" t="s">
        <v>835</v>
      </c>
      <c r="E3233">
        <v>43</v>
      </c>
    </row>
    <row r="3234" spans="1:5" ht="13.5" customHeight="1">
      <c r="A3234">
        <v>143</v>
      </c>
      <c r="B3234" t="str">
        <f t="shared" si="50"/>
        <v>143---44</v>
      </c>
      <c r="C3234" t="s">
        <v>1096</v>
      </c>
      <c r="D3234" t="s">
        <v>1215</v>
      </c>
      <c r="E3234">
        <v>44</v>
      </c>
    </row>
    <row r="3235" spans="1:5" ht="13.5" customHeight="1">
      <c r="A3235">
        <v>143</v>
      </c>
      <c r="B3235" t="str">
        <f t="shared" si="50"/>
        <v>143---45</v>
      </c>
      <c r="C3235" t="s">
        <v>1102</v>
      </c>
      <c r="D3235" t="s">
        <v>1190</v>
      </c>
      <c r="E3235">
        <v>45</v>
      </c>
    </row>
    <row r="3236" spans="1:5" ht="13.5" customHeight="1">
      <c r="A3236">
        <v>143</v>
      </c>
      <c r="B3236" t="str">
        <f t="shared" si="50"/>
        <v>143---46</v>
      </c>
      <c r="C3236" t="s">
        <v>892</v>
      </c>
      <c r="D3236" t="s">
        <v>730</v>
      </c>
      <c r="E3236">
        <v>46</v>
      </c>
    </row>
    <row r="3237" spans="1:5" ht="13.5" customHeight="1">
      <c r="A3237">
        <v>143</v>
      </c>
      <c r="B3237" t="str">
        <f t="shared" si="50"/>
        <v>143---47</v>
      </c>
      <c r="C3237" t="s">
        <v>868</v>
      </c>
      <c r="D3237" t="s">
        <v>758</v>
      </c>
      <c r="E3237">
        <v>47</v>
      </c>
    </row>
    <row r="3238" spans="1:5" ht="13.5" customHeight="1">
      <c r="A3238">
        <v>143</v>
      </c>
      <c r="B3238" t="str">
        <f t="shared" si="50"/>
        <v>143---48</v>
      </c>
      <c r="C3238" t="s">
        <v>944</v>
      </c>
      <c r="D3238" t="s">
        <v>1144</v>
      </c>
      <c r="E3238">
        <v>48</v>
      </c>
    </row>
    <row r="3239" spans="1:5" ht="13.5" customHeight="1">
      <c r="A3239">
        <v>143</v>
      </c>
      <c r="B3239" t="str">
        <f t="shared" si="50"/>
        <v>143---49</v>
      </c>
      <c r="C3239" t="s">
        <v>767</v>
      </c>
      <c r="D3239" t="s">
        <v>1368</v>
      </c>
      <c r="E3239">
        <v>49</v>
      </c>
    </row>
    <row r="3240" spans="1:5" ht="13.5" customHeight="1">
      <c r="A3240">
        <v>143</v>
      </c>
      <c r="B3240" t="str">
        <f t="shared" si="50"/>
        <v>143---50</v>
      </c>
      <c r="C3240" t="s">
        <v>5913</v>
      </c>
      <c r="D3240" t="s">
        <v>1114</v>
      </c>
      <c r="E3240">
        <v>50</v>
      </c>
    </row>
    <row r="3241" spans="1:5" ht="13.5" customHeight="1">
      <c r="A3241">
        <v>143</v>
      </c>
      <c r="B3241" t="str">
        <f t="shared" si="50"/>
        <v>143---51</v>
      </c>
      <c r="C3241" t="s">
        <v>5967</v>
      </c>
      <c r="D3241" t="s">
        <v>986</v>
      </c>
      <c r="E3241">
        <v>51</v>
      </c>
    </row>
    <row r="3242" spans="1:5" ht="13.5" customHeight="1">
      <c r="A3242">
        <v>143</v>
      </c>
      <c r="B3242" t="str">
        <f t="shared" si="50"/>
        <v>143---52</v>
      </c>
      <c r="C3242" t="s">
        <v>5968</v>
      </c>
      <c r="D3242" t="s">
        <v>988</v>
      </c>
      <c r="E3242">
        <v>52</v>
      </c>
    </row>
    <row r="3243" spans="1:5" ht="13.5" customHeight="1">
      <c r="A3243">
        <v>143</v>
      </c>
      <c r="B3243" t="str">
        <f t="shared" si="50"/>
        <v>143---53</v>
      </c>
      <c r="C3243" t="s">
        <v>5961</v>
      </c>
      <c r="D3243" t="s">
        <v>935</v>
      </c>
      <c r="E3243">
        <v>53</v>
      </c>
    </row>
    <row r="3244" spans="1:5" ht="13.5" customHeight="1">
      <c r="A3244">
        <v>143</v>
      </c>
      <c r="B3244" t="str">
        <f t="shared" si="50"/>
        <v>143---54</v>
      </c>
      <c r="C3244" t="s">
        <v>5982</v>
      </c>
      <c r="D3244" t="s">
        <v>1125</v>
      </c>
      <c r="E3244">
        <v>54</v>
      </c>
    </row>
    <row r="3245" spans="1:5" ht="13.5" customHeight="1">
      <c r="A3245">
        <v>143</v>
      </c>
      <c r="B3245" t="str">
        <f t="shared" si="50"/>
        <v>143---55</v>
      </c>
      <c r="C3245" t="s">
        <v>5915</v>
      </c>
      <c r="D3245" t="s">
        <v>772</v>
      </c>
      <c r="E3245">
        <v>55</v>
      </c>
    </row>
    <row r="3246" spans="1:5" ht="13.5" customHeight="1">
      <c r="A3246">
        <v>143</v>
      </c>
      <c r="B3246" t="str">
        <f t="shared" si="50"/>
        <v>143---56</v>
      </c>
      <c r="C3246" t="s">
        <v>5916</v>
      </c>
      <c r="D3246" t="s">
        <v>750</v>
      </c>
      <c r="E3246">
        <v>56</v>
      </c>
    </row>
    <row r="3247" spans="1:5" ht="13.5" customHeight="1">
      <c r="A3247">
        <v>143</v>
      </c>
      <c r="B3247" t="str">
        <f t="shared" si="50"/>
        <v>143---57</v>
      </c>
      <c r="C3247" t="s">
        <v>5917</v>
      </c>
      <c r="D3247" t="s">
        <v>789</v>
      </c>
      <c r="E3247">
        <v>57</v>
      </c>
    </row>
    <row r="3248" spans="1:5" ht="13.5" customHeight="1">
      <c r="A3248">
        <v>143</v>
      </c>
      <c r="B3248" t="str">
        <f t="shared" si="50"/>
        <v>143---58</v>
      </c>
      <c r="C3248" t="s">
        <v>5918</v>
      </c>
      <c r="D3248" t="s">
        <v>770</v>
      </c>
      <c r="E3248">
        <v>58</v>
      </c>
    </row>
    <row r="3249" spans="1:5" ht="13.5" customHeight="1">
      <c r="A3249">
        <v>143</v>
      </c>
      <c r="B3249" t="str">
        <f t="shared" si="50"/>
        <v>143---59</v>
      </c>
      <c r="C3249" t="s">
        <v>5971</v>
      </c>
      <c r="D3249" t="s">
        <v>1058</v>
      </c>
      <c r="E3249">
        <v>59</v>
      </c>
    </row>
    <row r="3250" spans="1:5" ht="13.5" customHeight="1">
      <c r="A3250">
        <v>143</v>
      </c>
      <c r="B3250" t="str">
        <f t="shared" si="50"/>
        <v>143---60</v>
      </c>
      <c r="C3250" t="s">
        <v>5963</v>
      </c>
      <c r="D3250" t="s">
        <v>937</v>
      </c>
      <c r="E3250">
        <v>60</v>
      </c>
    </row>
    <row r="3251" spans="1:5" ht="13.5" customHeight="1">
      <c r="A3251">
        <v>143</v>
      </c>
      <c r="B3251" t="str">
        <f t="shared" si="50"/>
        <v>143---61</v>
      </c>
      <c r="C3251" t="s">
        <v>5972</v>
      </c>
      <c r="D3251" t="s">
        <v>979</v>
      </c>
      <c r="E3251">
        <v>61</v>
      </c>
    </row>
    <row r="3252" spans="1:5" ht="13.5" customHeight="1">
      <c r="A3252">
        <v>143</v>
      </c>
      <c r="B3252" t="str">
        <f t="shared" si="50"/>
        <v>143---62</v>
      </c>
      <c r="C3252" t="s">
        <v>5994</v>
      </c>
      <c r="D3252" t="s">
        <v>984</v>
      </c>
      <c r="E3252">
        <v>62</v>
      </c>
    </row>
    <row r="3253" spans="1:5" ht="13.5" customHeight="1">
      <c r="A3253">
        <v>143</v>
      </c>
      <c r="B3253" t="str">
        <f t="shared" si="50"/>
        <v>143---63</v>
      </c>
      <c r="C3253" t="s">
        <v>5984</v>
      </c>
      <c r="D3253" t="s">
        <v>1232</v>
      </c>
      <c r="E3253">
        <v>63</v>
      </c>
    </row>
    <row r="3254" spans="1:5" ht="13.5" customHeight="1">
      <c r="A3254">
        <v>143</v>
      </c>
      <c r="B3254" t="str">
        <f t="shared" si="50"/>
        <v>143---64</v>
      </c>
      <c r="C3254" t="s">
        <v>5964</v>
      </c>
      <c r="D3254" t="s">
        <v>1176</v>
      </c>
      <c r="E3254">
        <v>64</v>
      </c>
    </row>
    <row r="3255" spans="1:5" ht="13.5" customHeight="1">
      <c r="A3255">
        <v>143</v>
      </c>
      <c r="B3255" t="str">
        <f t="shared" si="50"/>
        <v>143---65</v>
      </c>
      <c r="C3255" t="s">
        <v>6004</v>
      </c>
      <c r="D3255" t="s">
        <v>960</v>
      </c>
      <c r="E3255">
        <v>65</v>
      </c>
    </row>
    <row r="3256" spans="1:5" ht="13.5" customHeight="1">
      <c r="A3256">
        <v>143</v>
      </c>
      <c r="B3256" t="str">
        <f t="shared" si="50"/>
        <v>143---66</v>
      </c>
      <c r="C3256" t="s">
        <v>5956</v>
      </c>
      <c r="D3256" t="s">
        <v>917</v>
      </c>
      <c r="E3256">
        <v>66</v>
      </c>
    </row>
    <row r="3257" spans="1:5" ht="13.5" customHeight="1">
      <c r="A3257">
        <v>143</v>
      </c>
      <c r="B3257" t="str">
        <f t="shared" si="50"/>
        <v>143---67</v>
      </c>
      <c r="C3257" t="s">
        <v>5941</v>
      </c>
      <c r="D3257" t="s">
        <v>861</v>
      </c>
      <c r="E3257">
        <v>67</v>
      </c>
    </row>
    <row r="3258" spans="1:5" ht="13.5" customHeight="1">
      <c r="A3258">
        <v>143</v>
      </c>
      <c r="B3258" t="str">
        <f t="shared" si="50"/>
        <v>143---68</v>
      </c>
      <c r="C3258" t="s">
        <v>5920</v>
      </c>
      <c r="D3258" t="s">
        <v>762</v>
      </c>
      <c r="E3258">
        <v>68</v>
      </c>
    </row>
    <row r="3259" spans="1:5" ht="13.5" customHeight="1">
      <c r="A3259">
        <v>143</v>
      </c>
      <c r="B3259" t="str">
        <f t="shared" si="50"/>
        <v>143---69</v>
      </c>
      <c r="C3259" t="s">
        <v>5973</v>
      </c>
      <c r="D3259" t="s">
        <v>1158</v>
      </c>
      <c r="E3259">
        <v>69</v>
      </c>
    </row>
    <row r="3260" spans="1:5" ht="13.5" customHeight="1">
      <c r="A3260">
        <v>143</v>
      </c>
      <c r="B3260" t="str">
        <f t="shared" si="50"/>
        <v>143---70</v>
      </c>
      <c r="C3260" t="s">
        <v>5990</v>
      </c>
      <c r="D3260" t="s">
        <v>1018</v>
      </c>
      <c r="E3260">
        <v>70</v>
      </c>
    </row>
    <row r="3261" spans="1:5" ht="13.5" customHeight="1">
      <c r="A3261">
        <v>143</v>
      </c>
      <c r="B3261" t="str">
        <f t="shared" si="50"/>
        <v>143---71</v>
      </c>
      <c r="C3261" t="s">
        <v>5989</v>
      </c>
      <c r="D3261" t="s">
        <v>1185</v>
      </c>
      <c r="E3261">
        <v>71</v>
      </c>
    </row>
    <row r="3262" spans="1:5" ht="13.5" customHeight="1">
      <c r="A3262">
        <v>143</v>
      </c>
      <c r="B3262" t="str">
        <f t="shared" si="50"/>
        <v>143---72</v>
      </c>
      <c r="C3262" t="s">
        <v>5981</v>
      </c>
      <c r="D3262" t="s">
        <v>1225</v>
      </c>
      <c r="E3262">
        <v>72</v>
      </c>
    </row>
    <row r="3263" spans="1:5" ht="13.5" customHeight="1">
      <c r="A3263">
        <v>143</v>
      </c>
      <c r="B3263" t="str">
        <f t="shared" si="50"/>
        <v>143---73</v>
      </c>
      <c r="C3263" t="s">
        <v>5988</v>
      </c>
      <c r="D3263" t="s">
        <v>1133</v>
      </c>
      <c r="E3263">
        <v>73</v>
      </c>
    </row>
    <row r="3264" spans="1:5" ht="13.5" customHeight="1">
      <c r="A3264">
        <v>178</v>
      </c>
      <c r="B3264" t="str">
        <f t="shared" si="50"/>
        <v>178---1</v>
      </c>
      <c r="C3264" t="s">
        <v>4216</v>
      </c>
      <c r="D3264" t="s">
        <v>713</v>
      </c>
      <c r="E3264">
        <v>1</v>
      </c>
    </row>
    <row r="3265" spans="1:5" ht="13.5" customHeight="1">
      <c r="A3265">
        <v>178</v>
      </c>
      <c r="B3265" t="str">
        <f t="shared" si="50"/>
        <v>178---2</v>
      </c>
      <c r="C3265" t="s">
        <v>4216</v>
      </c>
      <c r="D3265" t="s">
        <v>922</v>
      </c>
      <c r="E3265">
        <v>2</v>
      </c>
    </row>
    <row r="3266" spans="1:5" ht="13.5" customHeight="1">
      <c r="A3266">
        <v>178</v>
      </c>
      <c r="B3266" t="str">
        <f t="shared" si="50"/>
        <v>178---3</v>
      </c>
      <c r="C3266" t="s">
        <v>4216</v>
      </c>
      <c r="D3266" t="s">
        <v>1291</v>
      </c>
      <c r="E3266">
        <v>3</v>
      </c>
    </row>
    <row r="3267" spans="1:5" ht="13.5" customHeight="1">
      <c r="A3267">
        <v>178</v>
      </c>
      <c r="B3267" t="str">
        <f t="shared" ref="B3267:B3330" si="51">A3267&amp;"---"&amp;E3267</f>
        <v>178---4</v>
      </c>
      <c r="C3267" t="s">
        <v>4216</v>
      </c>
      <c r="D3267" t="s">
        <v>1247</v>
      </c>
      <c r="E3267">
        <v>4</v>
      </c>
    </row>
    <row r="3268" spans="1:5" ht="13.5" customHeight="1">
      <c r="A3268">
        <v>178</v>
      </c>
      <c r="B3268" t="str">
        <f t="shared" si="51"/>
        <v>178---5</v>
      </c>
      <c r="C3268" t="s">
        <v>4252</v>
      </c>
      <c r="D3268" t="s">
        <v>914</v>
      </c>
      <c r="E3268">
        <v>5</v>
      </c>
    </row>
    <row r="3269" spans="1:5" ht="13.5" customHeight="1">
      <c r="A3269">
        <v>178</v>
      </c>
      <c r="B3269" t="str">
        <f t="shared" si="51"/>
        <v>178---6</v>
      </c>
      <c r="C3269" t="s">
        <v>4269</v>
      </c>
      <c r="D3269" t="s">
        <v>1246</v>
      </c>
      <c r="E3269">
        <v>6</v>
      </c>
    </row>
    <row r="3270" spans="1:5" ht="13.5" customHeight="1">
      <c r="A3270">
        <v>178</v>
      </c>
      <c r="B3270" t="str">
        <f t="shared" si="51"/>
        <v>178---7</v>
      </c>
      <c r="C3270" t="s">
        <v>4271</v>
      </c>
      <c r="D3270" t="s">
        <v>1292</v>
      </c>
      <c r="E3270">
        <v>7</v>
      </c>
    </row>
    <row r="3271" spans="1:5" ht="13.5" customHeight="1">
      <c r="A3271">
        <v>178</v>
      </c>
      <c r="B3271" t="str">
        <f t="shared" si="51"/>
        <v>178---8</v>
      </c>
      <c r="C3271" t="s">
        <v>4239</v>
      </c>
      <c r="D3271" t="s">
        <v>783</v>
      </c>
      <c r="E3271">
        <v>8</v>
      </c>
    </row>
    <row r="3272" spans="1:5" ht="13.5" customHeight="1">
      <c r="A3272">
        <v>178</v>
      </c>
      <c r="B3272" t="str">
        <f t="shared" si="51"/>
        <v>178---9</v>
      </c>
      <c r="C3272" t="s">
        <v>4228</v>
      </c>
      <c r="D3272" t="s">
        <v>837</v>
      </c>
      <c r="E3272">
        <v>9</v>
      </c>
    </row>
    <row r="3273" spans="1:5" ht="13.5" customHeight="1">
      <c r="A3273">
        <v>178</v>
      </c>
      <c r="B3273" t="str">
        <f t="shared" si="51"/>
        <v>178---10</v>
      </c>
      <c r="C3273" t="s">
        <v>4268</v>
      </c>
      <c r="D3273" t="s">
        <v>996</v>
      </c>
      <c r="E3273">
        <v>10</v>
      </c>
    </row>
    <row r="3274" spans="1:5" ht="13.5" customHeight="1">
      <c r="A3274">
        <v>178</v>
      </c>
      <c r="B3274" t="str">
        <f t="shared" si="51"/>
        <v>178---11</v>
      </c>
      <c r="C3274" t="s">
        <v>4230</v>
      </c>
      <c r="D3274" t="s">
        <v>1080</v>
      </c>
      <c r="E3274">
        <v>11</v>
      </c>
    </row>
    <row r="3275" spans="1:5" ht="13.5" customHeight="1">
      <c r="A3275">
        <v>178</v>
      </c>
      <c r="B3275" t="str">
        <f t="shared" si="51"/>
        <v>178---12</v>
      </c>
      <c r="C3275" t="s">
        <v>4244</v>
      </c>
      <c r="D3275" t="s">
        <v>1249</v>
      </c>
      <c r="E3275">
        <v>12</v>
      </c>
    </row>
    <row r="3276" spans="1:5" ht="13.5" customHeight="1">
      <c r="A3276">
        <v>178</v>
      </c>
      <c r="B3276" t="str">
        <f t="shared" si="51"/>
        <v>178---13</v>
      </c>
      <c r="C3276" t="s">
        <v>4231</v>
      </c>
      <c r="D3276" t="s">
        <v>1039</v>
      </c>
      <c r="E3276">
        <v>13</v>
      </c>
    </row>
    <row r="3277" spans="1:5" ht="13.5" customHeight="1">
      <c r="A3277">
        <v>178</v>
      </c>
      <c r="B3277" t="str">
        <f t="shared" si="51"/>
        <v>178---14</v>
      </c>
      <c r="C3277" t="s">
        <v>4254</v>
      </c>
      <c r="D3277" t="s">
        <v>1082</v>
      </c>
      <c r="E3277">
        <v>14</v>
      </c>
    </row>
    <row r="3278" spans="1:5" ht="13.5" customHeight="1">
      <c r="A3278">
        <v>178</v>
      </c>
      <c r="B3278" t="str">
        <f t="shared" si="51"/>
        <v>178---15</v>
      </c>
      <c r="C3278" t="s">
        <v>4233</v>
      </c>
      <c r="D3278" t="s">
        <v>1081</v>
      </c>
      <c r="E3278">
        <v>15</v>
      </c>
    </row>
    <row r="3279" spans="1:5" ht="13.5" customHeight="1">
      <c r="A3279">
        <v>178</v>
      </c>
      <c r="B3279" t="str">
        <f t="shared" si="51"/>
        <v>178---16</v>
      </c>
      <c r="C3279" t="s">
        <v>4272</v>
      </c>
      <c r="D3279" t="s">
        <v>1044</v>
      </c>
      <c r="E3279">
        <v>16</v>
      </c>
    </row>
    <row r="3280" spans="1:5" ht="13.5" customHeight="1">
      <c r="A3280">
        <v>178</v>
      </c>
      <c r="B3280" t="str">
        <f t="shared" si="51"/>
        <v>178---17</v>
      </c>
      <c r="C3280" t="s">
        <v>4265</v>
      </c>
      <c r="D3280" t="s">
        <v>1101</v>
      </c>
      <c r="E3280">
        <v>17</v>
      </c>
    </row>
    <row r="3281" spans="1:5" ht="13.5" customHeight="1">
      <c r="A3281">
        <v>178</v>
      </c>
      <c r="B3281" t="str">
        <f t="shared" si="51"/>
        <v>178---18</v>
      </c>
      <c r="C3281" t="s">
        <v>4248</v>
      </c>
      <c r="D3281" t="s">
        <v>722</v>
      </c>
      <c r="E3281">
        <v>18</v>
      </c>
    </row>
    <row r="3282" spans="1:5" ht="13.5" customHeight="1">
      <c r="A3282">
        <v>178</v>
      </c>
      <c r="B3282" t="str">
        <f t="shared" si="51"/>
        <v>178---19</v>
      </c>
      <c r="C3282" t="s">
        <v>5911</v>
      </c>
      <c r="D3282" t="s">
        <v>902</v>
      </c>
      <c r="E3282">
        <v>19</v>
      </c>
    </row>
    <row r="3283" spans="1:5" ht="13.5" customHeight="1">
      <c r="A3283">
        <v>178</v>
      </c>
      <c r="B3283" t="str">
        <f t="shared" si="51"/>
        <v>178---20</v>
      </c>
      <c r="C3283" t="s">
        <v>5911</v>
      </c>
      <c r="D3283" t="s">
        <v>1255</v>
      </c>
      <c r="E3283">
        <v>20</v>
      </c>
    </row>
    <row r="3284" spans="1:5" ht="13.5" customHeight="1">
      <c r="A3284">
        <v>178</v>
      </c>
      <c r="B3284" t="str">
        <f t="shared" si="51"/>
        <v>178---21</v>
      </c>
      <c r="C3284" t="s">
        <v>5911</v>
      </c>
      <c r="D3284" t="s">
        <v>1075</v>
      </c>
      <c r="E3284">
        <v>21</v>
      </c>
    </row>
    <row r="3285" spans="1:5" ht="13.5" customHeight="1">
      <c r="A3285">
        <v>178</v>
      </c>
      <c r="B3285" t="str">
        <f t="shared" si="51"/>
        <v>178---22</v>
      </c>
      <c r="C3285" t="s">
        <v>5911</v>
      </c>
      <c r="D3285" t="s">
        <v>1172</v>
      </c>
      <c r="E3285">
        <v>22</v>
      </c>
    </row>
    <row r="3286" spans="1:5" ht="13.5" customHeight="1">
      <c r="A3286">
        <v>178</v>
      </c>
      <c r="B3286" t="str">
        <f t="shared" si="51"/>
        <v>178---23</v>
      </c>
      <c r="C3286" t="s">
        <v>5911</v>
      </c>
      <c r="D3286" t="s">
        <v>1076</v>
      </c>
      <c r="E3286">
        <v>23</v>
      </c>
    </row>
    <row r="3287" spans="1:5" ht="13.5" customHeight="1">
      <c r="A3287">
        <v>178</v>
      </c>
      <c r="B3287" t="str">
        <f t="shared" si="51"/>
        <v>178---24</v>
      </c>
      <c r="C3287" t="s">
        <v>5911</v>
      </c>
      <c r="D3287" t="s">
        <v>869</v>
      </c>
      <c r="E3287">
        <v>24</v>
      </c>
    </row>
    <row r="3288" spans="1:5" ht="13.5" customHeight="1">
      <c r="A3288">
        <v>178</v>
      </c>
      <c r="B3288" t="str">
        <f t="shared" si="51"/>
        <v>178---25</v>
      </c>
      <c r="C3288" t="s">
        <v>5911</v>
      </c>
      <c r="D3288" t="s">
        <v>1112</v>
      </c>
      <c r="E3288">
        <v>25</v>
      </c>
    </row>
    <row r="3289" spans="1:5" ht="13.5" customHeight="1">
      <c r="A3289">
        <v>178</v>
      </c>
      <c r="B3289" t="str">
        <f t="shared" si="51"/>
        <v>178---26</v>
      </c>
      <c r="C3289" t="s">
        <v>797</v>
      </c>
      <c r="D3289" t="s">
        <v>1081</v>
      </c>
      <c r="E3289">
        <v>26</v>
      </c>
    </row>
    <row r="3290" spans="1:5" ht="13.5" customHeight="1">
      <c r="A3290">
        <v>178</v>
      </c>
      <c r="B3290" t="str">
        <f t="shared" si="51"/>
        <v>178---27</v>
      </c>
      <c r="C3290" t="s">
        <v>737</v>
      </c>
      <c r="D3290" t="s">
        <v>996</v>
      </c>
      <c r="E3290">
        <v>27</v>
      </c>
    </row>
    <row r="3291" spans="1:5" ht="13.5" customHeight="1">
      <c r="A3291">
        <v>178</v>
      </c>
      <c r="B3291" t="str">
        <f t="shared" si="51"/>
        <v>178---28</v>
      </c>
      <c r="C3291" t="s">
        <v>741</v>
      </c>
      <c r="D3291" t="s">
        <v>1248</v>
      </c>
      <c r="E3291">
        <v>28</v>
      </c>
    </row>
    <row r="3292" spans="1:5" ht="13.5" customHeight="1">
      <c r="A3292">
        <v>178</v>
      </c>
      <c r="B3292" t="str">
        <f t="shared" si="51"/>
        <v>178---29</v>
      </c>
      <c r="C3292" t="s">
        <v>743</v>
      </c>
      <c r="D3292" t="s">
        <v>754</v>
      </c>
      <c r="E3292">
        <v>29</v>
      </c>
    </row>
    <row r="3293" spans="1:5" ht="13.5" customHeight="1">
      <c r="A3293">
        <v>178</v>
      </c>
      <c r="B3293" t="str">
        <f t="shared" si="51"/>
        <v>178---30</v>
      </c>
      <c r="C3293" t="s">
        <v>745</v>
      </c>
      <c r="D3293" t="s">
        <v>837</v>
      </c>
      <c r="E3293">
        <v>30</v>
      </c>
    </row>
    <row r="3294" spans="1:5" ht="13.5" customHeight="1">
      <c r="A3294">
        <v>178</v>
      </c>
      <c r="B3294" t="str">
        <f t="shared" si="51"/>
        <v>178---31</v>
      </c>
      <c r="C3294" t="s">
        <v>987</v>
      </c>
      <c r="D3294" t="s">
        <v>1263</v>
      </c>
      <c r="E3294">
        <v>31</v>
      </c>
    </row>
    <row r="3295" spans="1:5" ht="13.5" customHeight="1">
      <c r="A3295">
        <v>178</v>
      </c>
      <c r="B3295" t="str">
        <f t="shared" si="51"/>
        <v>178---32</v>
      </c>
      <c r="C3295" t="s">
        <v>989</v>
      </c>
      <c r="D3295" t="s">
        <v>738</v>
      </c>
      <c r="E3295">
        <v>32</v>
      </c>
    </row>
    <row r="3296" spans="1:5" ht="13.5" customHeight="1">
      <c r="A3296">
        <v>178</v>
      </c>
      <c r="B3296" t="str">
        <f t="shared" si="51"/>
        <v>178---33</v>
      </c>
      <c r="C3296" t="s">
        <v>799</v>
      </c>
      <c r="D3296" t="s">
        <v>809</v>
      </c>
      <c r="E3296">
        <v>33</v>
      </c>
    </row>
    <row r="3297" spans="1:5" ht="13.5" customHeight="1">
      <c r="A3297">
        <v>178</v>
      </c>
      <c r="B3297" t="str">
        <f t="shared" si="51"/>
        <v>178---34</v>
      </c>
      <c r="C3297" t="s">
        <v>819</v>
      </c>
      <c r="D3297" t="s">
        <v>756</v>
      </c>
      <c r="E3297">
        <v>34</v>
      </c>
    </row>
    <row r="3298" spans="1:5" ht="13.5" customHeight="1">
      <c r="A3298">
        <v>178</v>
      </c>
      <c r="B3298" t="str">
        <f t="shared" si="51"/>
        <v>178---35</v>
      </c>
      <c r="C3298" t="s">
        <v>749</v>
      </c>
      <c r="D3298" t="s">
        <v>1082</v>
      </c>
      <c r="E3298">
        <v>35</v>
      </c>
    </row>
    <row r="3299" spans="1:5" ht="13.5" customHeight="1">
      <c r="A3299">
        <v>178</v>
      </c>
      <c r="B3299" t="str">
        <f t="shared" si="51"/>
        <v>178---36</v>
      </c>
      <c r="C3299" t="s">
        <v>1019</v>
      </c>
      <c r="D3299" t="s">
        <v>734</v>
      </c>
      <c r="E3299">
        <v>36</v>
      </c>
    </row>
    <row r="3300" spans="1:5" ht="13.5" customHeight="1">
      <c r="A3300">
        <v>178</v>
      </c>
      <c r="B3300" t="str">
        <f t="shared" si="51"/>
        <v>178---37</v>
      </c>
      <c r="C3300" t="s">
        <v>824</v>
      </c>
      <c r="D3300" t="s">
        <v>752</v>
      </c>
      <c r="E3300">
        <v>37</v>
      </c>
    </row>
    <row r="3301" spans="1:5" ht="13.5" customHeight="1">
      <c r="A3301">
        <v>178</v>
      </c>
      <c r="B3301" t="str">
        <f t="shared" si="51"/>
        <v>178---38</v>
      </c>
      <c r="C3301" t="s">
        <v>759</v>
      </c>
      <c r="D3301" t="s">
        <v>823</v>
      </c>
      <c r="E3301">
        <v>38</v>
      </c>
    </row>
    <row r="3302" spans="1:5" ht="13.5" customHeight="1">
      <c r="A3302">
        <v>178</v>
      </c>
      <c r="B3302" t="str">
        <f t="shared" si="51"/>
        <v>178---39</v>
      </c>
      <c r="C3302" t="s">
        <v>761</v>
      </c>
      <c r="D3302" t="s">
        <v>1080</v>
      </c>
      <c r="E3302">
        <v>39</v>
      </c>
    </row>
    <row r="3303" spans="1:5" ht="13.5" customHeight="1">
      <c r="A3303">
        <v>178</v>
      </c>
      <c r="B3303" t="str">
        <f t="shared" si="51"/>
        <v>178---40</v>
      </c>
      <c r="C3303" t="s">
        <v>965</v>
      </c>
      <c r="D3303" t="s">
        <v>1250</v>
      </c>
      <c r="E3303">
        <v>40</v>
      </c>
    </row>
    <row r="3304" spans="1:5" ht="13.5" customHeight="1">
      <c r="A3304">
        <v>178</v>
      </c>
      <c r="B3304" t="str">
        <f t="shared" si="51"/>
        <v>178---41</v>
      </c>
      <c r="C3304" t="s">
        <v>991</v>
      </c>
      <c r="D3304" t="s">
        <v>966</v>
      </c>
      <c r="E3304">
        <v>41</v>
      </c>
    </row>
    <row r="3305" spans="1:5" ht="13.5" customHeight="1">
      <c r="A3305">
        <v>178</v>
      </c>
      <c r="B3305" t="str">
        <f t="shared" si="51"/>
        <v>178---42</v>
      </c>
      <c r="C3305" t="s">
        <v>868</v>
      </c>
      <c r="D3305" t="s">
        <v>758</v>
      </c>
      <c r="E3305">
        <v>42</v>
      </c>
    </row>
    <row r="3306" spans="1:5" ht="13.5" customHeight="1">
      <c r="A3306">
        <v>178</v>
      </c>
      <c r="B3306" t="str">
        <f t="shared" si="51"/>
        <v>178---43</v>
      </c>
      <c r="C3306" t="s">
        <v>969</v>
      </c>
      <c r="D3306" t="s">
        <v>802</v>
      </c>
      <c r="E3306">
        <v>43</v>
      </c>
    </row>
    <row r="3307" spans="1:5" ht="13.5" customHeight="1">
      <c r="A3307">
        <v>178</v>
      </c>
      <c r="B3307" t="str">
        <f t="shared" si="51"/>
        <v>178---44</v>
      </c>
      <c r="C3307" t="s">
        <v>918</v>
      </c>
      <c r="D3307" t="s">
        <v>865</v>
      </c>
      <c r="E3307">
        <v>44</v>
      </c>
    </row>
    <row r="3308" spans="1:5" ht="13.5" customHeight="1">
      <c r="A3308">
        <v>178</v>
      </c>
      <c r="B3308" t="str">
        <f t="shared" si="51"/>
        <v>178---45</v>
      </c>
      <c r="C3308" t="s">
        <v>896</v>
      </c>
      <c r="D3308" t="s">
        <v>1202</v>
      </c>
      <c r="E3308">
        <v>45</v>
      </c>
    </row>
    <row r="3309" spans="1:5" ht="13.5" customHeight="1">
      <c r="A3309">
        <v>178</v>
      </c>
      <c r="B3309" t="str">
        <f t="shared" si="51"/>
        <v>178---46</v>
      </c>
      <c r="C3309" t="s">
        <v>1134</v>
      </c>
      <c r="D3309" t="s">
        <v>6232</v>
      </c>
      <c r="E3309">
        <v>46</v>
      </c>
    </row>
    <row r="3310" spans="1:5" ht="13.5" customHeight="1">
      <c r="A3310">
        <v>178</v>
      </c>
      <c r="B3310" t="str">
        <f t="shared" si="51"/>
        <v>178---47</v>
      </c>
      <c r="C3310" t="s">
        <v>5913</v>
      </c>
      <c r="D3310" t="s">
        <v>1114</v>
      </c>
      <c r="E3310">
        <v>47</v>
      </c>
    </row>
    <row r="3311" spans="1:5" ht="13.5" customHeight="1">
      <c r="A3311">
        <v>178</v>
      </c>
      <c r="B3311" t="str">
        <f t="shared" si="51"/>
        <v>178---48</v>
      </c>
      <c r="C3311" t="s">
        <v>5925</v>
      </c>
      <c r="D3311" t="s">
        <v>798</v>
      </c>
      <c r="E3311">
        <v>48</v>
      </c>
    </row>
    <row r="3312" spans="1:5" ht="13.5" customHeight="1">
      <c r="A3312">
        <v>178</v>
      </c>
      <c r="B3312" t="str">
        <f t="shared" si="51"/>
        <v>178---49</v>
      </c>
      <c r="C3312" t="s">
        <v>5915</v>
      </c>
      <c r="D3312" t="s">
        <v>772</v>
      </c>
      <c r="E3312">
        <v>49</v>
      </c>
    </row>
    <row r="3313" spans="1:5" ht="13.5" customHeight="1">
      <c r="A3313">
        <v>178</v>
      </c>
      <c r="B3313" t="str">
        <f t="shared" si="51"/>
        <v>178---50</v>
      </c>
      <c r="C3313" t="s">
        <v>5917</v>
      </c>
      <c r="D3313" t="s">
        <v>789</v>
      </c>
      <c r="E3313">
        <v>50</v>
      </c>
    </row>
    <row r="3314" spans="1:5" ht="13.5" customHeight="1">
      <c r="A3314">
        <v>178</v>
      </c>
      <c r="B3314" t="str">
        <f t="shared" si="51"/>
        <v>178---51</v>
      </c>
      <c r="C3314" t="s">
        <v>5918</v>
      </c>
      <c r="D3314" t="s">
        <v>770</v>
      </c>
      <c r="E3314">
        <v>51</v>
      </c>
    </row>
    <row r="3315" spans="1:5" ht="13.5" customHeight="1">
      <c r="A3315">
        <v>178</v>
      </c>
      <c r="B3315" t="str">
        <f t="shared" si="51"/>
        <v>178---52</v>
      </c>
      <c r="C3315" t="s">
        <v>5931</v>
      </c>
      <c r="D3315" t="s">
        <v>1044</v>
      </c>
      <c r="E3315">
        <v>52</v>
      </c>
    </row>
    <row r="3316" spans="1:5" ht="13.5" customHeight="1">
      <c r="A3316">
        <v>178</v>
      </c>
      <c r="B3316" t="str">
        <f t="shared" si="51"/>
        <v>178---53</v>
      </c>
      <c r="C3316" t="s">
        <v>5994</v>
      </c>
      <c r="D3316" t="s">
        <v>984</v>
      </c>
      <c r="E3316">
        <v>53</v>
      </c>
    </row>
    <row r="3317" spans="1:5" ht="13.5" customHeight="1">
      <c r="A3317">
        <v>178</v>
      </c>
      <c r="B3317" t="str">
        <f t="shared" si="51"/>
        <v>178---54</v>
      </c>
      <c r="C3317" t="s">
        <v>5936</v>
      </c>
      <c r="D3317" t="s">
        <v>845</v>
      </c>
      <c r="E3317">
        <v>54</v>
      </c>
    </row>
    <row r="3318" spans="1:5" ht="13.5" customHeight="1">
      <c r="A3318">
        <v>178</v>
      </c>
      <c r="B3318" t="str">
        <f t="shared" si="51"/>
        <v>178---55</v>
      </c>
      <c r="C3318" t="s">
        <v>5952</v>
      </c>
      <c r="D3318" t="s">
        <v>891</v>
      </c>
      <c r="E3318">
        <v>55</v>
      </c>
    </row>
    <row r="3319" spans="1:5" ht="13.5" customHeight="1">
      <c r="A3319">
        <v>178</v>
      </c>
      <c r="B3319" t="str">
        <f t="shared" si="51"/>
        <v>178---56</v>
      </c>
      <c r="C3319" t="s">
        <v>5938</v>
      </c>
      <c r="D3319" t="s">
        <v>851</v>
      </c>
      <c r="E3319">
        <v>56</v>
      </c>
    </row>
    <row r="3320" spans="1:5" ht="13.5" customHeight="1">
      <c r="A3320">
        <v>178</v>
      </c>
      <c r="B3320" t="str">
        <f t="shared" si="51"/>
        <v>178---57</v>
      </c>
      <c r="C3320" t="s">
        <v>5927</v>
      </c>
      <c r="D3320" t="s">
        <v>1115</v>
      </c>
      <c r="E3320">
        <v>57</v>
      </c>
    </row>
    <row r="3321" spans="1:5" ht="13.5" customHeight="1">
      <c r="A3321">
        <v>178</v>
      </c>
      <c r="B3321" t="str">
        <f t="shared" si="51"/>
        <v>178---58</v>
      </c>
      <c r="C3321" t="s">
        <v>5957</v>
      </c>
      <c r="D3321" t="s">
        <v>913</v>
      </c>
      <c r="E3321">
        <v>58</v>
      </c>
    </row>
    <row r="3322" spans="1:5" ht="13.5" customHeight="1">
      <c r="A3322">
        <v>178</v>
      </c>
      <c r="B3322" t="str">
        <f t="shared" si="51"/>
        <v>178---59</v>
      </c>
      <c r="C3322" t="s">
        <v>5991</v>
      </c>
      <c r="D3322" t="s">
        <v>1092</v>
      </c>
      <c r="E3322">
        <v>59</v>
      </c>
    </row>
    <row r="3323" spans="1:5" ht="13.5" customHeight="1">
      <c r="A3323">
        <v>178</v>
      </c>
      <c r="B3323" t="str">
        <f t="shared" si="51"/>
        <v>178---60</v>
      </c>
      <c r="C3323" t="s">
        <v>5992</v>
      </c>
      <c r="D3323" t="s">
        <v>1101</v>
      </c>
      <c r="E3323">
        <v>60</v>
      </c>
    </row>
    <row r="3324" spans="1:5" ht="13.5" customHeight="1">
      <c r="A3324">
        <v>178</v>
      </c>
      <c r="B3324" t="str">
        <f t="shared" si="51"/>
        <v>178---61</v>
      </c>
      <c r="C3324" t="s">
        <v>5987</v>
      </c>
      <c r="D3324" t="s">
        <v>1249</v>
      </c>
      <c r="E3324">
        <v>61</v>
      </c>
    </row>
    <row r="3325" spans="1:5" ht="13.5" customHeight="1">
      <c r="A3325">
        <v>178</v>
      </c>
      <c r="B3325" t="str">
        <f t="shared" si="51"/>
        <v>178---62</v>
      </c>
      <c r="C3325" t="s">
        <v>6005</v>
      </c>
      <c r="D3325" t="s">
        <v>1237</v>
      </c>
      <c r="E3325">
        <v>62</v>
      </c>
    </row>
    <row r="3326" spans="1:5" ht="13.5" customHeight="1">
      <c r="A3326">
        <v>178</v>
      </c>
      <c r="B3326" t="str">
        <f t="shared" si="51"/>
        <v>178---63</v>
      </c>
      <c r="C3326" t="s">
        <v>6008</v>
      </c>
      <c r="D3326" t="s">
        <v>1027</v>
      </c>
      <c r="E3326">
        <v>63</v>
      </c>
    </row>
    <row r="3327" spans="1:5" ht="13.5" customHeight="1">
      <c r="A3327">
        <v>178</v>
      </c>
      <c r="B3327" t="str">
        <f t="shared" si="51"/>
        <v>178---64</v>
      </c>
      <c r="C3327" t="s">
        <v>5993</v>
      </c>
      <c r="D3327" t="s">
        <v>1336</v>
      </c>
      <c r="E3327">
        <v>64</v>
      </c>
    </row>
    <row r="3328" spans="1:5" ht="13.5" customHeight="1">
      <c r="A3328">
        <v>178</v>
      </c>
      <c r="B3328" t="str">
        <f t="shared" si="51"/>
        <v>178---65</v>
      </c>
      <c r="C3328" t="s">
        <v>5959</v>
      </c>
      <c r="D3328" t="s">
        <v>6222</v>
      </c>
      <c r="E3328">
        <v>65</v>
      </c>
    </row>
    <row r="3329" spans="1:5" ht="13.5" customHeight="1">
      <c r="A3329">
        <v>98</v>
      </c>
      <c r="B3329" t="str">
        <f t="shared" si="51"/>
        <v>98---1</v>
      </c>
      <c r="C3329" t="s">
        <v>4216</v>
      </c>
      <c r="D3329" t="s">
        <v>873</v>
      </c>
      <c r="E3329">
        <v>1</v>
      </c>
    </row>
    <row r="3330" spans="1:5" ht="13.5" customHeight="1">
      <c r="A3330">
        <v>98</v>
      </c>
      <c r="B3330" t="str">
        <f t="shared" si="51"/>
        <v>98---2</v>
      </c>
      <c r="C3330" t="s">
        <v>4216</v>
      </c>
      <c r="D3330" t="s">
        <v>1021</v>
      </c>
      <c r="E3330">
        <v>2</v>
      </c>
    </row>
    <row r="3331" spans="1:5" ht="13.5" customHeight="1">
      <c r="A3331">
        <v>98</v>
      </c>
      <c r="B3331" t="str">
        <f t="shared" ref="B3331:B3394" si="52">A3331&amp;"---"&amp;E3331</f>
        <v>98---3</v>
      </c>
      <c r="C3331" t="s">
        <v>4252</v>
      </c>
      <c r="D3331" t="s">
        <v>922</v>
      </c>
      <c r="E3331">
        <v>3</v>
      </c>
    </row>
    <row r="3332" spans="1:5" ht="13.5" customHeight="1">
      <c r="A3332">
        <v>98</v>
      </c>
      <c r="B3332" t="str">
        <f t="shared" si="52"/>
        <v>98---4</v>
      </c>
      <c r="C3332" t="s">
        <v>4269</v>
      </c>
      <c r="D3332" t="s">
        <v>848</v>
      </c>
      <c r="E3332">
        <v>4</v>
      </c>
    </row>
    <row r="3333" spans="1:5" ht="13.5" customHeight="1">
      <c r="A3333">
        <v>98</v>
      </c>
      <c r="B3333" t="str">
        <f t="shared" si="52"/>
        <v>98---5</v>
      </c>
      <c r="C3333" t="s">
        <v>4271</v>
      </c>
      <c r="D3333" t="s">
        <v>1086</v>
      </c>
      <c r="E3333">
        <v>5</v>
      </c>
    </row>
    <row r="3334" spans="1:5" ht="13.5" customHeight="1">
      <c r="A3334">
        <v>98</v>
      </c>
      <c r="B3334" t="str">
        <f t="shared" si="52"/>
        <v>98---6</v>
      </c>
      <c r="C3334" t="s">
        <v>4239</v>
      </c>
      <c r="D3334" t="s">
        <v>738</v>
      </c>
      <c r="E3334">
        <v>6</v>
      </c>
    </row>
    <row r="3335" spans="1:5" ht="13.5" customHeight="1">
      <c r="A3335">
        <v>98</v>
      </c>
      <c r="B3335" t="str">
        <f t="shared" si="52"/>
        <v>98---7</v>
      </c>
      <c r="C3335" t="s">
        <v>4228</v>
      </c>
      <c r="D3335" t="s">
        <v>1209</v>
      </c>
      <c r="E3335">
        <v>7</v>
      </c>
    </row>
    <row r="3336" spans="1:5" ht="13.5" customHeight="1">
      <c r="A3336">
        <v>98</v>
      </c>
      <c r="B3336" t="str">
        <f t="shared" si="52"/>
        <v>98---8</v>
      </c>
      <c r="C3336" t="s">
        <v>4268</v>
      </c>
      <c r="D3336" t="s">
        <v>1260</v>
      </c>
      <c r="E3336">
        <v>8</v>
      </c>
    </row>
    <row r="3337" spans="1:5" ht="13.5" customHeight="1">
      <c r="A3337">
        <v>98</v>
      </c>
      <c r="B3337" t="str">
        <f t="shared" si="52"/>
        <v>98---9</v>
      </c>
      <c r="C3337" t="s">
        <v>4255</v>
      </c>
      <c r="D3337" t="s">
        <v>902</v>
      </c>
      <c r="E3337">
        <v>9</v>
      </c>
    </row>
    <row r="3338" spans="1:5" ht="13.5" customHeight="1">
      <c r="A3338">
        <v>98</v>
      </c>
      <c r="B3338" t="str">
        <f t="shared" si="52"/>
        <v>98---10</v>
      </c>
      <c r="C3338" t="s">
        <v>4244</v>
      </c>
      <c r="D3338" t="s">
        <v>1280</v>
      </c>
      <c r="E3338">
        <v>10</v>
      </c>
    </row>
    <row r="3339" spans="1:5" ht="13.5" customHeight="1">
      <c r="A3339">
        <v>98</v>
      </c>
      <c r="B3339" t="str">
        <f t="shared" si="52"/>
        <v>98---11</v>
      </c>
      <c r="C3339" t="s">
        <v>4231</v>
      </c>
      <c r="D3339" t="s">
        <v>1039</v>
      </c>
      <c r="E3339">
        <v>11</v>
      </c>
    </row>
    <row r="3340" spans="1:5" ht="13.5" customHeight="1">
      <c r="A3340">
        <v>98</v>
      </c>
      <c r="B3340" t="str">
        <f t="shared" si="52"/>
        <v>98---12</v>
      </c>
      <c r="C3340" t="s">
        <v>4254</v>
      </c>
      <c r="D3340" t="s">
        <v>764</v>
      </c>
      <c r="E3340">
        <v>12</v>
      </c>
    </row>
    <row r="3341" spans="1:5" ht="13.5" customHeight="1">
      <c r="A3341">
        <v>98</v>
      </c>
      <c r="B3341" t="str">
        <f t="shared" si="52"/>
        <v>98---13</v>
      </c>
      <c r="C3341" t="s">
        <v>4233</v>
      </c>
      <c r="D3341" t="s">
        <v>1295</v>
      </c>
      <c r="E3341">
        <v>13</v>
      </c>
    </row>
    <row r="3342" spans="1:5" ht="13.5" customHeight="1">
      <c r="A3342">
        <v>98</v>
      </c>
      <c r="B3342" t="str">
        <f t="shared" si="52"/>
        <v>98---14</v>
      </c>
      <c r="C3342" t="s">
        <v>4272</v>
      </c>
      <c r="D3342" t="s">
        <v>1294</v>
      </c>
      <c r="E3342">
        <v>14</v>
      </c>
    </row>
    <row r="3343" spans="1:5" ht="13.5" customHeight="1">
      <c r="A3343">
        <v>98</v>
      </c>
      <c r="B3343" t="str">
        <f t="shared" si="52"/>
        <v>98---15</v>
      </c>
      <c r="C3343" t="s">
        <v>5911</v>
      </c>
      <c r="D3343" t="s">
        <v>1218</v>
      </c>
      <c r="E3343">
        <v>15</v>
      </c>
    </row>
    <row r="3344" spans="1:5" ht="13.5" customHeight="1">
      <c r="A3344">
        <v>98</v>
      </c>
      <c r="B3344" t="str">
        <f t="shared" si="52"/>
        <v>98---16</v>
      </c>
      <c r="C3344" t="s">
        <v>5911</v>
      </c>
      <c r="D3344" t="s">
        <v>841</v>
      </c>
      <c r="E3344">
        <v>16</v>
      </c>
    </row>
    <row r="3345" spans="1:5" ht="13.5" customHeight="1">
      <c r="A3345">
        <v>98</v>
      </c>
      <c r="B3345" t="str">
        <f t="shared" si="52"/>
        <v>98---17</v>
      </c>
      <c r="C3345" t="s">
        <v>5911</v>
      </c>
      <c r="D3345" t="s">
        <v>1256</v>
      </c>
      <c r="E3345">
        <v>17</v>
      </c>
    </row>
    <row r="3346" spans="1:5" ht="13.5" customHeight="1">
      <c r="A3346">
        <v>98</v>
      </c>
      <c r="B3346" t="str">
        <f t="shared" si="52"/>
        <v>98---18</v>
      </c>
      <c r="C3346" t="s">
        <v>5911</v>
      </c>
      <c r="D3346" t="s">
        <v>812</v>
      </c>
      <c r="E3346">
        <v>18</v>
      </c>
    </row>
    <row r="3347" spans="1:5" ht="13.5" customHeight="1">
      <c r="A3347">
        <v>98</v>
      </c>
      <c r="B3347" t="str">
        <f t="shared" si="52"/>
        <v>98---19</v>
      </c>
      <c r="C3347" t="s">
        <v>5911</v>
      </c>
      <c r="D3347" t="s">
        <v>1085</v>
      </c>
      <c r="E3347">
        <v>19</v>
      </c>
    </row>
    <row r="3348" spans="1:5" ht="13.5" customHeight="1">
      <c r="A3348">
        <v>98</v>
      </c>
      <c r="B3348" t="str">
        <f t="shared" si="52"/>
        <v>98---20</v>
      </c>
      <c r="C3348" t="s">
        <v>797</v>
      </c>
      <c r="D3348" t="s">
        <v>1081</v>
      </c>
      <c r="E3348">
        <v>20</v>
      </c>
    </row>
    <row r="3349" spans="1:5" ht="13.5" customHeight="1">
      <c r="A3349">
        <v>98</v>
      </c>
      <c r="B3349" t="str">
        <f t="shared" si="52"/>
        <v>98---21</v>
      </c>
      <c r="C3349" t="s">
        <v>743</v>
      </c>
      <c r="D3349" t="s">
        <v>754</v>
      </c>
      <c r="E3349">
        <v>21</v>
      </c>
    </row>
    <row r="3350" spans="1:5" ht="13.5" customHeight="1">
      <c r="A3350">
        <v>98</v>
      </c>
      <c r="B3350" t="str">
        <f t="shared" si="52"/>
        <v>98---22</v>
      </c>
      <c r="C3350" t="s">
        <v>745</v>
      </c>
      <c r="D3350" t="s">
        <v>837</v>
      </c>
      <c r="E3350">
        <v>22</v>
      </c>
    </row>
    <row r="3351" spans="1:5" ht="13.5" customHeight="1">
      <c r="A3351">
        <v>98</v>
      </c>
      <c r="B3351" t="str">
        <f t="shared" si="52"/>
        <v>98---23</v>
      </c>
      <c r="C3351" t="s">
        <v>915</v>
      </c>
      <c r="D3351" t="s">
        <v>939</v>
      </c>
      <c r="E3351">
        <v>23</v>
      </c>
    </row>
    <row r="3352" spans="1:5" ht="13.5" customHeight="1">
      <c r="A3352">
        <v>98</v>
      </c>
      <c r="B3352" t="str">
        <f t="shared" si="52"/>
        <v>98---24</v>
      </c>
      <c r="C3352" t="s">
        <v>987</v>
      </c>
      <c r="D3352" t="s">
        <v>1263</v>
      </c>
      <c r="E3352">
        <v>24</v>
      </c>
    </row>
    <row r="3353" spans="1:5" ht="13.5" customHeight="1">
      <c r="A3353">
        <v>98</v>
      </c>
      <c r="B3353" t="str">
        <f t="shared" si="52"/>
        <v>98---25</v>
      </c>
      <c r="C3353" t="s">
        <v>989</v>
      </c>
      <c r="D3353" t="s">
        <v>738</v>
      </c>
      <c r="E3353">
        <v>25</v>
      </c>
    </row>
    <row r="3354" spans="1:5" ht="13.5" customHeight="1">
      <c r="A3354">
        <v>98</v>
      </c>
      <c r="B3354" t="str">
        <f t="shared" si="52"/>
        <v>98---26</v>
      </c>
      <c r="C3354" t="s">
        <v>747</v>
      </c>
      <c r="D3354" t="s">
        <v>1154</v>
      </c>
      <c r="E3354">
        <v>26</v>
      </c>
    </row>
    <row r="3355" spans="1:5" ht="13.5" customHeight="1">
      <c r="A3355">
        <v>98</v>
      </c>
      <c r="B3355" t="str">
        <f t="shared" si="52"/>
        <v>98---27</v>
      </c>
      <c r="C3355" t="s">
        <v>819</v>
      </c>
      <c r="D3355" t="s">
        <v>756</v>
      </c>
      <c r="E3355">
        <v>27</v>
      </c>
    </row>
    <row r="3356" spans="1:5" ht="13.5" customHeight="1">
      <c r="A3356">
        <v>98</v>
      </c>
      <c r="B3356" t="str">
        <f t="shared" si="52"/>
        <v>98---28</v>
      </c>
      <c r="C3356" t="s">
        <v>1074</v>
      </c>
      <c r="D3356" t="s">
        <v>880</v>
      </c>
      <c r="E3356">
        <v>28</v>
      </c>
    </row>
    <row r="3357" spans="1:5" ht="13.5" customHeight="1">
      <c r="A3357">
        <v>98</v>
      </c>
      <c r="B3357" t="str">
        <f t="shared" si="52"/>
        <v>98---29</v>
      </c>
      <c r="C3357" t="s">
        <v>820</v>
      </c>
      <c r="D3357" t="s">
        <v>882</v>
      </c>
      <c r="E3357">
        <v>29</v>
      </c>
    </row>
    <row r="3358" spans="1:5" ht="13.5" customHeight="1">
      <c r="A3358">
        <v>98</v>
      </c>
      <c r="B3358" t="str">
        <f t="shared" si="52"/>
        <v>98---30</v>
      </c>
      <c r="C3358" t="s">
        <v>751</v>
      </c>
      <c r="D3358" t="s">
        <v>1281</v>
      </c>
      <c r="E3358">
        <v>30</v>
      </c>
    </row>
    <row r="3359" spans="1:5" ht="13.5" customHeight="1">
      <c r="A3359">
        <v>98</v>
      </c>
      <c r="B3359" t="str">
        <f t="shared" si="52"/>
        <v>98---31</v>
      </c>
      <c r="C3359" t="s">
        <v>824</v>
      </c>
      <c r="D3359" t="s">
        <v>752</v>
      </c>
      <c r="E3359">
        <v>31</v>
      </c>
    </row>
    <row r="3360" spans="1:5" ht="13.5" customHeight="1">
      <c r="A3360">
        <v>98</v>
      </c>
      <c r="B3360" t="str">
        <f t="shared" si="52"/>
        <v>98---32</v>
      </c>
      <c r="C3360" t="s">
        <v>828</v>
      </c>
      <c r="D3360" t="s">
        <v>818</v>
      </c>
      <c r="E3360">
        <v>32</v>
      </c>
    </row>
    <row r="3361" spans="1:5" ht="13.5" customHeight="1">
      <c r="A3361">
        <v>98</v>
      </c>
      <c r="B3361" t="str">
        <f t="shared" si="52"/>
        <v>98---33</v>
      </c>
      <c r="C3361" t="s">
        <v>757</v>
      </c>
      <c r="D3361" t="s">
        <v>1272</v>
      </c>
      <c r="E3361">
        <v>33</v>
      </c>
    </row>
    <row r="3362" spans="1:5" ht="13.5" customHeight="1">
      <c r="A3362">
        <v>98</v>
      </c>
      <c r="B3362" t="str">
        <f t="shared" si="52"/>
        <v>98---34</v>
      </c>
      <c r="C3362" t="s">
        <v>759</v>
      </c>
      <c r="D3362" t="s">
        <v>823</v>
      </c>
      <c r="E3362">
        <v>34</v>
      </c>
    </row>
    <row r="3363" spans="1:5" ht="13.5" customHeight="1">
      <c r="A3363">
        <v>98</v>
      </c>
      <c r="B3363" t="str">
        <f t="shared" si="52"/>
        <v>98---35</v>
      </c>
      <c r="C3363" t="s">
        <v>763</v>
      </c>
      <c r="D3363" t="s">
        <v>1086</v>
      </c>
      <c r="E3363">
        <v>35</v>
      </c>
    </row>
    <row r="3364" spans="1:5" ht="13.5" customHeight="1">
      <c r="A3364">
        <v>98</v>
      </c>
      <c r="B3364" t="str">
        <f t="shared" si="52"/>
        <v>98---36</v>
      </c>
      <c r="C3364" t="s">
        <v>890</v>
      </c>
      <c r="D3364" t="s">
        <v>911</v>
      </c>
      <c r="E3364">
        <v>36</v>
      </c>
    </row>
    <row r="3365" spans="1:5" ht="13.5" customHeight="1">
      <c r="A3365">
        <v>98</v>
      </c>
      <c r="B3365" t="str">
        <f t="shared" si="52"/>
        <v>98---37</v>
      </c>
      <c r="C3365" t="s">
        <v>866</v>
      </c>
      <c r="D3365" t="s">
        <v>831</v>
      </c>
      <c r="E3365">
        <v>37</v>
      </c>
    </row>
    <row r="3366" spans="1:5" ht="13.5" customHeight="1">
      <c r="A3366">
        <v>98</v>
      </c>
      <c r="B3366" t="str">
        <f t="shared" si="52"/>
        <v>98---38</v>
      </c>
      <c r="C3366" t="s">
        <v>868</v>
      </c>
      <c r="D3366" t="s">
        <v>758</v>
      </c>
      <c r="E3366">
        <v>38</v>
      </c>
    </row>
    <row r="3367" spans="1:5" ht="13.5" customHeight="1">
      <c r="A3367">
        <v>98</v>
      </c>
      <c r="B3367" t="str">
        <f t="shared" si="52"/>
        <v>98---39</v>
      </c>
      <c r="C3367" t="s">
        <v>946</v>
      </c>
      <c r="D3367" t="s">
        <v>1280</v>
      </c>
      <c r="E3367">
        <v>39</v>
      </c>
    </row>
    <row r="3368" spans="1:5" ht="13.5" customHeight="1">
      <c r="A3368">
        <v>98</v>
      </c>
      <c r="B3368" t="str">
        <f t="shared" si="52"/>
        <v>98---40</v>
      </c>
      <c r="C3368" t="s">
        <v>894</v>
      </c>
      <c r="D3368" t="s">
        <v>964</v>
      </c>
      <c r="E3368">
        <v>40</v>
      </c>
    </row>
    <row r="3369" spans="1:5" ht="13.5" customHeight="1">
      <c r="A3369">
        <v>98</v>
      </c>
      <c r="B3369" t="str">
        <f t="shared" si="52"/>
        <v>98---41</v>
      </c>
      <c r="C3369" t="s">
        <v>5912</v>
      </c>
      <c r="D3369" t="s">
        <v>764</v>
      </c>
      <c r="E3369">
        <v>41</v>
      </c>
    </row>
    <row r="3370" spans="1:5" ht="13.5" customHeight="1">
      <c r="A3370">
        <v>98</v>
      </c>
      <c r="B3370" t="str">
        <f t="shared" si="52"/>
        <v>98---42</v>
      </c>
      <c r="C3370" t="s">
        <v>5913</v>
      </c>
      <c r="D3370" t="s">
        <v>1114</v>
      </c>
      <c r="E3370">
        <v>42</v>
      </c>
    </row>
    <row r="3371" spans="1:5" ht="13.5" customHeight="1">
      <c r="A3371">
        <v>98</v>
      </c>
      <c r="B3371" t="str">
        <f t="shared" si="52"/>
        <v>98---43</v>
      </c>
      <c r="C3371" t="s">
        <v>5946</v>
      </c>
      <c r="D3371" t="s">
        <v>893</v>
      </c>
      <c r="E3371">
        <v>43</v>
      </c>
    </row>
    <row r="3372" spans="1:5" ht="13.5" customHeight="1">
      <c r="A3372">
        <v>98</v>
      </c>
      <c r="B3372" t="str">
        <f t="shared" si="52"/>
        <v>98---44</v>
      </c>
      <c r="C3372" t="s">
        <v>5947</v>
      </c>
      <c r="D3372" t="s">
        <v>884</v>
      </c>
      <c r="E3372">
        <v>44</v>
      </c>
    </row>
    <row r="3373" spans="1:5" ht="13.5" customHeight="1">
      <c r="A3373">
        <v>98</v>
      </c>
      <c r="B3373" t="str">
        <f t="shared" si="52"/>
        <v>98---45</v>
      </c>
      <c r="C3373" t="s">
        <v>5948</v>
      </c>
      <c r="D3373" t="s">
        <v>886</v>
      </c>
      <c r="E3373">
        <v>45</v>
      </c>
    </row>
    <row r="3374" spans="1:5" ht="13.5" customHeight="1">
      <c r="A3374">
        <v>98</v>
      </c>
      <c r="B3374" t="str">
        <f t="shared" si="52"/>
        <v>98---46</v>
      </c>
      <c r="C3374" t="s">
        <v>5969</v>
      </c>
      <c r="D3374" t="s">
        <v>961</v>
      </c>
      <c r="E3374">
        <v>46</v>
      </c>
    </row>
    <row r="3375" spans="1:5" ht="13.5" customHeight="1">
      <c r="A3375">
        <v>98</v>
      </c>
      <c r="B3375" t="str">
        <f t="shared" si="52"/>
        <v>98---47</v>
      </c>
      <c r="C3375" t="s">
        <v>5914</v>
      </c>
      <c r="D3375" t="s">
        <v>785</v>
      </c>
      <c r="E3375">
        <v>47</v>
      </c>
    </row>
    <row r="3376" spans="1:5" ht="13.5" customHeight="1">
      <c r="A3376">
        <v>98</v>
      </c>
      <c r="B3376" t="str">
        <f t="shared" si="52"/>
        <v>98---48</v>
      </c>
      <c r="C3376" t="s">
        <v>5915</v>
      </c>
      <c r="D3376" t="s">
        <v>772</v>
      </c>
      <c r="E3376">
        <v>48</v>
      </c>
    </row>
    <row r="3377" spans="1:5" ht="13.5" customHeight="1">
      <c r="A3377">
        <v>98</v>
      </c>
      <c r="B3377" t="str">
        <f t="shared" si="52"/>
        <v>98---49</v>
      </c>
      <c r="C3377" t="s">
        <v>5917</v>
      </c>
      <c r="D3377" t="s">
        <v>789</v>
      </c>
      <c r="E3377">
        <v>49</v>
      </c>
    </row>
    <row r="3378" spans="1:5" ht="13.5" customHeight="1">
      <c r="A3378">
        <v>98</v>
      </c>
      <c r="B3378" t="str">
        <f t="shared" si="52"/>
        <v>98---50</v>
      </c>
      <c r="C3378" t="s">
        <v>5918</v>
      </c>
      <c r="D3378" t="s">
        <v>770</v>
      </c>
      <c r="E3378">
        <v>50</v>
      </c>
    </row>
    <row r="3379" spans="1:5" ht="13.5" customHeight="1">
      <c r="A3379">
        <v>98</v>
      </c>
      <c r="B3379" t="str">
        <f t="shared" si="52"/>
        <v>98---51</v>
      </c>
      <c r="C3379" t="s">
        <v>6002</v>
      </c>
      <c r="D3379" t="s">
        <v>1113</v>
      </c>
      <c r="E3379">
        <v>51</v>
      </c>
    </row>
    <row r="3380" spans="1:5" ht="13.5" customHeight="1">
      <c r="A3380">
        <v>98</v>
      </c>
      <c r="B3380" t="str">
        <f t="shared" si="52"/>
        <v>98---52</v>
      </c>
      <c r="C3380" t="s">
        <v>5951</v>
      </c>
      <c r="D3380" t="s">
        <v>879</v>
      </c>
      <c r="E3380">
        <v>52</v>
      </c>
    </row>
    <row r="3381" spans="1:5" ht="13.5" customHeight="1">
      <c r="A3381">
        <v>98</v>
      </c>
      <c r="B3381" t="str">
        <f t="shared" si="52"/>
        <v>98---53</v>
      </c>
      <c r="C3381" t="s">
        <v>6013</v>
      </c>
      <c r="D3381" t="s">
        <v>968</v>
      </c>
      <c r="E3381">
        <v>53</v>
      </c>
    </row>
    <row r="3382" spans="1:5" ht="13.5" customHeight="1">
      <c r="A3382">
        <v>98</v>
      </c>
      <c r="B3382" t="str">
        <f t="shared" si="52"/>
        <v>98---54</v>
      </c>
      <c r="C3382" t="s">
        <v>5981</v>
      </c>
      <c r="D3382" t="s">
        <v>1225</v>
      </c>
      <c r="E3382">
        <v>54</v>
      </c>
    </row>
    <row r="3383" spans="1:5" ht="13.5" customHeight="1">
      <c r="A3383">
        <v>98</v>
      </c>
      <c r="B3383" t="str">
        <f t="shared" si="52"/>
        <v>98---55</v>
      </c>
      <c r="C3383" t="s">
        <v>5955</v>
      </c>
      <c r="D3383" t="s">
        <v>889</v>
      </c>
      <c r="E3383">
        <v>55</v>
      </c>
    </row>
    <row r="3384" spans="1:5" ht="13.5" customHeight="1">
      <c r="A3384">
        <v>98</v>
      </c>
      <c r="B3384" t="str">
        <f t="shared" si="52"/>
        <v>98---56</v>
      </c>
      <c r="C3384" t="s">
        <v>5958</v>
      </c>
      <c r="D3384" t="s">
        <v>1358</v>
      </c>
      <c r="E3384">
        <v>56</v>
      </c>
    </row>
    <row r="3385" spans="1:5" ht="13.5" customHeight="1">
      <c r="A3385">
        <v>99</v>
      </c>
      <c r="B3385" t="str">
        <f t="shared" si="52"/>
        <v>99---1</v>
      </c>
      <c r="C3385" t="s">
        <v>4216</v>
      </c>
      <c r="D3385" t="s">
        <v>1172</v>
      </c>
      <c r="E3385">
        <v>1</v>
      </c>
    </row>
    <row r="3386" spans="1:5" ht="13.5" customHeight="1">
      <c r="A3386">
        <v>99</v>
      </c>
      <c r="B3386" t="str">
        <f t="shared" si="52"/>
        <v>99---2</v>
      </c>
      <c r="C3386" t="s">
        <v>4216</v>
      </c>
      <c r="D3386" t="s">
        <v>1256</v>
      </c>
      <c r="E3386">
        <v>2</v>
      </c>
    </row>
    <row r="3387" spans="1:5" ht="13.5" customHeight="1">
      <c r="A3387">
        <v>99</v>
      </c>
      <c r="B3387" t="str">
        <f t="shared" si="52"/>
        <v>99---3</v>
      </c>
      <c r="C3387" t="s">
        <v>4216</v>
      </c>
      <c r="D3387" t="s">
        <v>873</v>
      </c>
      <c r="E3387">
        <v>3</v>
      </c>
    </row>
    <row r="3388" spans="1:5" ht="13.5" customHeight="1">
      <c r="A3388">
        <v>99</v>
      </c>
      <c r="B3388" t="str">
        <f t="shared" si="52"/>
        <v>99---4</v>
      </c>
      <c r="C3388" t="s">
        <v>4216</v>
      </c>
      <c r="D3388" t="s">
        <v>1021</v>
      </c>
      <c r="E3388">
        <v>4</v>
      </c>
    </row>
    <row r="3389" spans="1:5" ht="13.5" customHeight="1">
      <c r="A3389">
        <v>99</v>
      </c>
      <c r="B3389" t="str">
        <f t="shared" si="52"/>
        <v>99---5</v>
      </c>
      <c r="C3389" t="s">
        <v>4216</v>
      </c>
      <c r="D3389" t="s">
        <v>922</v>
      </c>
      <c r="E3389">
        <v>5</v>
      </c>
    </row>
    <row r="3390" spans="1:5" ht="13.5" customHeight="1">
      <c r="A3390">
        <v>99</v>
      </c>
      <c r="B3390" t="str">
        <f t="shared" si="52"/>
        <v>99---6</v>
      </c>
      <c r="C3390" t="s">
        <v>4216</v>
      </c>
      <c r="D3390" t="s">
        <v>848</v>
      </c>
      <c r="E3390">
        <v>6</v>
      </c>
    </row>
    <row r="3391" spans="1:5" ht="13.5" customHeight="1">
      <c r="A3391">
        <v>99</v>
      </c>
      <c r="B3391" t="str">
        <f t="shared" si="52"/>
        <v>99---7</v>
      </c>
      <c r="C3391" t="s">
        <v>4271</v>
      </c>
      <c r="D3391" t="s">
        <v>1086</v>
      </c>
      <c r="E3391">
        <v>7</v>
      </c>
    </row>
    <row r="3392" spans="1:5" ht="13.5" customHeight="1">
      <c r="A3392">
        <v>99</v>
      </c>
      <c r="B3392" t="str">
        <f t="shared" si="52"/>
        <v>99---8</v>
      </c>
      <c r="C3392" t="s">
        <v>4239</v>
      </c>
      <c r="D3392" t="s">
        <v>738</v>
      </c>
      <c r="E3392">
        <v>8</v>
      </c>
    </row>
    <row r="3393" spans="1:5" ht="13.5" customHeight="1">
      <c r="A3393">
        <v>99</v>
      </c>
      <c r="B3393" t="str">
        <f t="shared" si="52"/>
        <v>99---9</v>
      </c>
      <c r="C3393" t="s">
        <v>4228</v>
      </c>
      <c r="D3393" t="s">
        <v>1209</v>
      </c>
      <c r="E3393">
        <v>9</v>
      </c>
    </row>
    <row r="3394" spans="1:5" ht="13.5" customHeight="1">
      <c r="A3394">
        <v>99</v>
      </c>
      <c r="B3394" t="str">
        <f t="shared" si="52"/>
        <v>99---10</v>
      </c>
      <c r="C3394" t="s">
        <v>4268</v>
      </c>
      <c r="D3394" t="s">
        <v>1260</v>
      </c>
      <c r="E3394">
        <v>10</v>
      </c>
    </row>
    <row r="3395" spans="1:5" ht="13.5" customHeight="1">
      <c r="A3395">
        <v>99</v>
      </c>
      <c r="B3395" t="str">
        <f t="shared" ref="B3395:B3458" si="53">A3395&amp;"---"&amp;E3395</f>
        <v>99---11</v>
      </c>
      <c r="C3395" t="s">
        <v>4225</v>
      </c>
      <c r="D3395" t="s">
        <v>902</v>
      </c>
      <c r="E3395">
        <v>11</v>
      </c>
    </row>
    <row r="3396" spans="1:5" ht="13.5" customHeight="1">
      <c r="A3396">
        <v>99</v>
      </c>
      <c r="B3396" t="str">
        <f t="shared" si="53"/>
        <v>99---12</v>
      </c>
      <c r="C3396" t="s">
        <v>4231</v>
      </c>
      <c r="D3396" t="s">
        <v>1280</v>
      </c>
      <c r="E3396">
        <v>12</v>
      </c>
    </row>
    <row r="3397" spans="1:5" ht="13.5" customHeight="1">
      <c r="A3397">
        <v>99</v>
      </c>
      <c r="B3397" t="str">
        <f t="shared" si="53"/>
        <v>99---13</v>
      </c>
      <c r="C3397" t="s">
        <v>4264</v>
      </c>
      <c r="D3397" t="s">
        <v>1039</v>
      </c>
      <c r="E3397">
        <v>13</v>
      </c>
    </row>
    <row r="3398" spans="1:5" ht="13.5" customHeight="1">
      <c r="A3398">
        <v>99</v>
      </c>
      <c r="B3398" t="str">
        <f t="shared" si="53"/>
        <v>99---14</v>
      </c>
      <c r="C3398" t="s">
        <v>4272</v>
      </c>
      <c r="D3398" t="s">
        <v>764</v>
      </c>
      <c r="E3398">
        <v>14</v>
      </c>
    </row>
    <row r="3399" spans="1:5" ht="13.5" customHeight="1">
      <c r="A3399">
        <v>99</v>
      </c>
      <c r="B3399" t="str">
        <f t="shared" si="53"/>
        <v>99---15</v>
      </c>
      <c r="C3399" t="s">
        <v>4245</v>
      </c>
      <c r="D3399" t="s">
        <v>1295</v>
      </c>
      <c r="E3399">
        <v>15</v>
      </c>
    </row>
    <row r="3400" spans="1:5" ht="13.5" customHeight="1">
      <c r="A3400">
        <v>99</v>
      </c>
      <c r="B3400" t="str">
        <f t="shared" si="53"/>
        <v>99---16</v>
      </c>
      <c r="C3400" t="s">
        <v>4257</v>
      </c>
      <c r="D3400" t="s">
        <v>1294</v>
      </c>
      <c r="E3400">
        <v>16</v>
      </c>
    </row>
    <row r="3401" spans="1:5" ht="13.5" customHeight="1">
      <c r="A3401">
        <v>99</v>
      </c>
      <c r="B3401" t="str">
        <f t="shared" si="53"/>
        <v>99---17</v>
      </c>
      <c r="C3401" t="s">
        <v>1017</v>
      </c>
      <c r="D3401" t="s">
        <v>796</v>
      </c>
      <c r="E3401">
        <v>17</v>
      </c>
    </row>
    <row r="3402" spans="1:5" ht="13.5" customHeight="1">
      <c r="A3402">
        <v>99</v>
      </c>
      <c r="B3402" t="str">
        <f t="shared" si="53"/>
        <v>99---18</v>
      </c>
      <c r="C3402" t="s">
        <v>731</v>
      </c>
      <c r="D3402" t="s">
        <v>800</v>
      </c>
      <c r="E3402">
        <v>18</v>
      </c>
    </row>
    <row r="3403" spans="1:5" ht="13.5" customHeight="1">
      <c r="A3403">
        <v>99</v>
      </c>
      <c r="B3403" t="str">
        <f t="shared" si="53"/>
        <v>99---19</v>
      </c>
      <c r="C3403" t="s">
        <v>797</v>
      </c>
      <c r="D3403" t="s">
        <v>1081</v>
      </c>
      <c r="E3403">
        <v>19</v>
      </c>
    </row>
    <row r="3404" spans="1:5" ht="13.5" customHeight="1">
      <c r="A3404">
        <v>99</v>
      </c>
      <c r="B3404" t="str">
        <f t="shared" si="53"/>
        <v>99---20</v>
      </c>
      <c r="C3404" t="s">
        <v>743</v>
      </c>
      <c r="D3404" t="s">
        <v>754</v>
      </c>
      <c r="E3404">
        <v>20</v>
      </c>
    </row>
    <row r="3405" spans="1:5" ht="13.5" customHeight="1">
      <c r="A3405">
        <v>99</v>
      </c>
      <c r="B3405" t="str">
        <f t="shared" si="53"/>
        <v>99---21</v>
      </c>
      <c r="C3405" t="s">
        <v>745</v>
      </c>
      <c r="D3405" t="s">
        <v>837</v>
      </c>
      <c r="E3405">
        <v>21</v>
      </c>
    </row>
    <row r="3406" spans="1:5" ht="13.5" customHeight="1">
      <c r="A3406">
        <v>99</v>
      </c>
      <c r="B3406" t="str">
        <f t="shared" si="53"/>
        <v>99---22</v>
      </c>
      <c r="C3406" t="s">
        <v>915</v>
      </c>
      <c r="D3406" t="s">
        <v>939</v>
      </c>
      <c r="E3406">
        <v>22</v>
      </c>
    </row>
    <row r="3407" spans="1:5" ht="13.5" customHeight="1">
      <c r="A3407">
        <v>99</v>
      </c>
      <c r="B3407" t="str">
        <f t="shared" si="53"/>
        <v>99---23</v>
      </c>
      <c r="C3407" t="s">
        <v>987</v>
      </c>
      <c r="D3407" t="s">
        <v>1263</v>
      </c>
      <c r="E3407">
        <v>23</v>
      </c>
    </row>
    <row r="3408" spans="1:5" ht="13.5" customHeight="1">
      <c r="A3408">
        <v>99</v>
      </c>
      <c r="B3408" t="str">
        <f t="shared" si="53"/>
        <v>99---24</v>
      </c>
      <c r="C3408" t="s">
        <v>989</v>
      </c>
      <c r="D3408" t="s">
        <v>738</v>
      </c>
      <c r="E3408">
        <v>24</v>
      </c>
    </row>
    <row r="3409" spans="1:5" ht="13.5" customHeight="1">
      <c r="A3409">
        <v>99</v>
      </c>
      <c r="B3409" t="str">
        <f t="shared" si="53"/>
        <v>99---25</v>
      </c>
      <c r="C3409" t="s">
        <v>747</v>
      </c>
      <c r="D3409" t="s">
        <v>1154</v>
      </c>
      <c r="E3409">
        <v>25</v>
      </c>
    </row>
    <row r="3410" spans="1:5" ht="13.5" customHeight="1">
      <c r="A3410">
        <v>99</v>
      </c>
      <c r="B3410" t="str">
        <f t="shared" si="53"/>
        <v>99---26</v>
      </c>
      <c r="C3410" t="s">
        <v>819</v>
      </c>
      <c r="D3410" t="s">
        <v>756</v>
      </c>
      <c r="E3410">
        <v>26</v>
      </c>
    </row>
    <row r="3411" spans="1:5" ht="13.5" customHeight="1">
      <c r="A3411">
        <v>99</v>
      </c>
      <c r="B3411" t="str">
        <f t="shared" si="53"/>
        <v>99---27</v>
      </c>
      <c r="C3411" t="s">
        <v>1074</v>
      </c>
      <c r="D3411" t="s">
        <v>880</v>
      </c>
      <c r="E3411">
        <v>27</v>
      </c>
    </row>
    <row r="3412" spans="1:5" ht="13.5" customHeight="1">
      <c r="A3412">
        <v>99</v>
      </c>
      <c r="B3412" t="str">
        <f t="shared" si="53"/>
        <v>99---28</v>
      </c>
      <c r="C3412" t="s">
        <v>820</v>
      </c>
      <c r="D3412" t="s">
        <v>882</v>
      </c>
      <c r="E3412">
        <v>28</v>
      </c>
    </row>
    <row r="3413" spans="1:5" ht="13.5" customHeight="1">
      <c r="A3413">
        <v>99</v>
      </c>
      <c r="B3413" t="str">
        <f t="shared" si="53"/>
        <v>99---29</v>
      </c>
      <c r="C3413" t="s">
        <v>751</v>
      </c>
      <c r="D3413" t="s">
        <v>1281</v>
      </c>
      <c r="E3413">
        <v>29</v>
      </c>
    </row>
    <row r="3414" spans="1:5" ht="13.5" customHeight="1">
      <c r="A3414">
        <v>99</v>
      </c>
      <c r="B3414" t="str">
        <f t="shared" si="53"/>
        <v>99---30</v>
      </c>
      <c r="C3414" t="s">
        <v>824</v>
      </c>
      <c r="D3414" t="s">
        <v>752</v>
      </c>
      <c r="E3414">
        <v>30</v>
      </c>
    </row>
    <row r="3415" spans="1:5" ht="13.5" customHeight="1">
      <c r="A3415">
        <v>99</v>
      </c>
      <c r="B3415" t="str">
        <f t="shared" si="53"/>
        <v>99---31</v>
      </c>
      <c r="C3415" t="s">
        <v>828</v>
      </c>
      <c r="D3415" t="s">
        <v>818</v>
      </c>
      <c r="E3415">
        <v>31</v>
      </c>
    </row>
    <row r="3416" spans="1:5" ht="13.5" customHeight="1">
      <c r="A3416">
        <v>99</v>
      </c>
      <c r="B3416" t="str">
        <f t="shared" si="53"/>
        <v>99---32</v>
      </c>
      <c r="C3416" t="s">
        <v>757</v>
      </c>
      <c r="D3416" t="s">
        <v>1272</v>
      </c>
      <c r="E3416">
        <v>32</v>
      </c>
    </row>
    <row r="3417" spans="1:5" ht="13.5" customHeight="1">
      <c r="A3417">
        <v>99</v>
      </c>
      <c r="B3417" t="str">
        <f t="shared" si="53"/>
        <v>99---33</v>
      </c>
      <c r="C3417" t="s">
        <v>759</v>
      </c>
      <c r="D3417" t="s">
        <v>823</v>
      </c>
      <c r="E3417">
        <v>33</v>
      </c>
    </row>
    <row r="3418" spans="1:5" ht="13.5" customHeight="1">
      <c r="A3418">
        <v>99</v>
      </c>
      <c r="B3418" t="str">
        <f t="shared" si="53"/>
        <v>99---34</v>
      </c>
      <c r="C3418" t="s">
        <v>763</v>
      </c>
      <c r="D3418" t="s">
        <v>1086</v>
      </c>
      <c r="E3418">
        <v>34</v>
      </c>
    </row>
    <row r="3419" spans="1:5" ht="13.5" customHeight="1">
      <c r="A3419">
        <v>99</v>
      </c>
      <c r="B3419" t="str">
        <f t="shared" si="53"/>
        <v>99---35</v>
      </c>
      <c r="C3419" t="s">
        <v>890</v>
      </c>
      <c r="D3419" t="s">
        <v>911</v>
      </c>
      <c r="E3419">
        <v>35</v>
      </c>
    </row>
    <row r="3420" spans="1:5" ht="13.5" customHeight="1">
      <c r="A3420">
        <v>99</v>
      </c>
      <c r="B3420" t="str">
        <f t="shared" si="53"/>
        <v>99---36</v>
      </c>
      <c r="C3420" t="s">
        <v>866</v>
      </c>
      <c r="D3420" t="s">
        <v>831</v>
      </c>
      <c r="E3420">
        <v>36</v>
      </c>
    </row>
    <row r="3421" spans="1:5" ht="13.5" customHeight="1">
      <c r="A3421">
        <v>99</v>
      </c>
      <c r="B3421" t="str">
        <f t="shared" si="53"/>
        <v>99---37</v>
      </c>
      <c r="C3421" t="s">
        <v>868</v>
      </c>
      <c r="D3421" t="s">
        <v>758</v>
      </c>
      <c r="E3421">
        <v>37</v>
      </c>
    </row>
    <row r="3422" spans="1:5" ht="13.5" customHeight="1">
      <c r="A3422">
        <v>99</v>
      </c>
      <c r="B3422" t="str">
        <f t="shared" si="53"/>
        <v>99---38</v>
      </c>
      <c r="C3422" t="s">
        <v>946</v>
      </c>
      <c r="D3422" t="s">
        <v>1280</v>
      </c>
      <c r="E3422">
        <v>38</v>
      </c>
    </row>
    <row r="3423" spans="1:5" ht="13.5" customHeight="1">
      <c r="A3423">
        <v>99</v>
      </c>
      <c r="B3423" t="str">
        <f t="shared" si="53"/>
        <v>99---39</v>
      </c>
      <c r="C3423" t="s">
        <v>894</v>
      </c>
      <c r="D3423" t="s">
        <v>964</v>
      </c>
      <c r="E3423">
        <v>39</v>
      </c>
    </row>
    <row r="3424" spans="1:5" ht="13.5" customHeight="1">
      <c r="A3424">
        <v>99</v>
      </c>
      <c r="B3424" t="str">
        <f t="shared" si="53"/>
        <v>99---40</v>
      </c>
      <c r="C3424" t="s">
        <v>918</v>
      </c>
      <c r="D3424" t="s">
        <v>865</v>
      </c>
      <c r="E3424">
        <v>40</v>
      </c>
    </row>
    <row r="3425" spans="1:5" ht="13.5" customHeight="1">
      <c r="A3425">
        <v>99</v>
      </c>
      <c r="B3425" t="str">
        <f t="shared" si="53"/>
        <v>99---41</v>
      </c>
      <c r="C3425" t="s">
        <v>896</v>
      </c>
      <c r="D3425" t="s">
        <v>1202</v>
      </c>
      <c r="E3425">
        <v>41</v>
      </c>
    </row>
    <row r="3426" spans="1:5" ht="13.5" customHeight="1">
      <c r="A3426">
        <v>99</v>
      </c>
      <c r="B3426" t="str">
        <f t="shared" si="53"/>
        <v>99---42</v>
      </c>
      <c r="C3426" t="s">
        <v>5912</v>
      </c>
      <c r="D3426" t="s">
        <v>764</v>
      </c>
      <c r="E3426">
        <v>42</v>
      </c>
    </row>
    <row r="3427" spans="1:5" ht="13.5" customHeight="1">
      <c r="A3427">
        <v>99</v>
      </c>
      <c r="B3427" t="str">
        <f t="shared" si="53"/>
        <v>99---43</v>
      </c>
      <c r="C3427" t="s">
        <v>5913</v>
      </c>
      <c r="D3427" t="s">
        <v>1114</v>
      </c>
      <c r="E3427">
        <v>43</v>
      </c>
    </row>
    <row r="3428" spans="1:5" ht="13.5" customHeight="1">
      <c r="A3428">
        <v>99</v>
      </c>
      <c r="B3428" t="str">
        <f t="shared" si="53"/>
        <v>99---44</v>
      </c>
      <c r="C3428" t="s">
        <v>5945</v>
      </c>
      <c r="D3428" t="s">
        <v>881</v>
      </c>
      <c r="E3428">
        <v>44</v>
      </c>
    </row>
    <row r="3429" spans="1:5" ht="13.5" customHeight="1">
      <c r="A3429">
        <v>99</v>
      </c>
      <c r="B3429" t="str">
        <f t="shared" si="53"/>
        <v>99---45</v>
      </c>
      <c r="C3429" t="s">
        <v>5946</v>
      </c>
      <c r="D3429" t="s">
        <v>893</v>
      </c>
      <c r="E3429">
        <v>45</v>
      </c>
    </row>
    <row r="3430" spans="1:5" ht="13.5" customHeight="1">
      <c r="A3430">
        <v>99</v>
      </c>
      <c r="B3430" t="str">
        <f t="shared" si="53"/>
        <v>99---46</v>
      </c>
      <c r="C3430" t="s">
        <v>5947</v>
      </c>
      <c r="D3430" t="s">
        <v>884</v>
      </c>
      <c r="E3430">
        <v>46</v>
      </c>
    </row>
    <row r="3431" spans="1:5" ht="13.5" customHeight="1">
      <c r="A3431">
        <v>99</v>
      </c>
      <c r="B3431" t="str">
        <f t="shared" si="53"/>
        <v>99---47</v>
      </c>
      <c r="C3431" t="s">
        <v>5948</v>
      </c>
      <c r="D3431" t="s">
        <v>886</v>
      </c>
      <c r="E3431">
        <v>47</v>
      </c>
    </row>
    <row r="3432" spans="1:5" ht="13.5" customHeight="1">
      <c r="A3432">
        <v>99</v>
      </c>
      <c r="B3432" t="str">
        <f t="shared" si="53"/>
        <v>99---48</v>
      </c>
      <c r="C3432" t="s">
        <v>5969</v>
      </c>
      <c r="D3432" t="s">
        <v>961</v>
      </c>
      <c r="E3432">
        <v>48</v>
      </c>
    </row>
    <row r="3433" spans="1:5" ht="13.5" customHeight="1">
      <c r="A3433">
        <v>99</v>
      </c>
      <c r="B3433" t="str">
        <f t="shared" si="53"/>
        <v>99---49</v>
      </c>
      <c r="C3433" t="s">
        <v>5914</v>
      </c>
      <c r="D3433" t="s">
        <v>785</v>
      </c>
      <c r="E3433">
        <v>49</v>
      </c>
    </row>
    <row r="3434" spans="1:5" ht="13.5" customHeight="1">
      <c r="A3434">
        <v>99</v>
      </c>
      <c r="B3434" t="str">
        <f t="shared" si="53"/>
        <v>99---50</v>
      </c>
      <c r="C3434" t="s">
        <v>5915</v>
      </c>
      <c r="D3434" t="s">
        <v>772</v>
      </c>
      <c r="E3434">
        <v>50</v>
      </c>
    </row>
    <row r="3435" spans="1:5" ht="13.5" customHeight="1">
      <c r="A3435">
        <v>99</v>
      </c>
      <c r="B3435" t="str">
        <f t="shared" si="53"/>
        <v>99---51</v>
      </c>
      <c r="C3435" t="s">
        <v>5917</v>
      </c>
      <c r="D3435" t="s">
        <v>789</v>
      </c>
      <c r="E3435">
        <v>51</v>
      </c>
    </row>
    <row r="3436" spans="1:5" ht="13.5" customHeight="1">
      <c r="A3436">
        <v>99</v>
      </c>
      <c r="B3436" t="str">
        <f t="shared" si="53"/>
        <v>99---52</v>
      </c>
      <c r="C3436" t="s">
        <v>5918</v>
      </c>
      <c r="D3436" t="s">
        <v>770</v>
      </c>
      <c r="E3436">
        <v>52</v>
      </c>
    </row>
    <row r="3437" spans="1:5" ht="13.5" customHeight="1">
      <c r="A3437">
        <v>99</v>
      </c>
      <c r="B3437" t="str">
        <f t="shared" si="53"/>
        <v>99---53</v>
      </c>
      <c r="C3437" t="s">
        <v>6002</v>
      </c>
      <c r="D3437" t="s">
        <v>1113</v>
      </c>
      <c r="E3437">
        <v>53</v>
      </c>
    </row>
    <row r="3438" spans="1:5" ht="13.5" customHeight="1">
      <c r="A3438">
        <v>99</v>
      </c>
      <c r="B3438" t="str">
        <f t="shared" si="53"/>
        <v>99---54</v>
      </c>
      <c r="C3438" t="s">
        <v>5951</v>
      </c>
      <c r="D3438" t="s">
        <v>879</v>
      </c>
      <c r="E3438">
        <v>54</v>
      </c>
    </row>
    <row r="3439" spans="1:5" ht="13.5" customHeight="1">
      <c r="A3439">
        <v>99</v>
      </c>
      <c r="B3439" t="str">
        <f t="shared" si="53"/>
        <v>99---55</v>
      </c>
      <c r="C3439" t="s">
        <v>6013</v>
      </c>
      <c r="D3439" t="s">
        <v>968</v>
      </c>
      <c r="E3439">
        <v>55</v>
      </c>
    </row>
    <row r="3440" spans="1:5" ht="13.5" customHeight="1">
      <c r="A3440">
        <v>99</v>
      </c>
      <c r="B3440" t="str">
        <f t="shared" si="53"/>
        <v>99---56</v>
      </c>
      <c r="C3440" t="s">
        <v>5981</v>
      </c>
      <c r="D3440" t="s">
        <v>1225</v>
      </c>
      <c r="E3440">
        <v>56</v>
      </c>
    </row>
    <row r="3441" spans="1:5" ht="13.5" customHeight="1">
      <c r="A3441">
        <v>99</v>
      </c>
      <c r="B3441" t="str">
        <f t="shared" si="53"/>
        <v>99---57</v>
      </c>
      <c r="C3441" t="s">
        <v>5955</v>
      </c>
      <c r="D3441" t="s">
        <v>889</v>
      </c>
      <c r="E3441">
        <v>57</v>
      </c>
    </row>
    <row r="3442" spans="1:5" ht="13.5" customHeight="1">
      <c r="A3442">
        <v>99</v>
      </c>
      <c r="B3442" t="str">
        <f t="shared" si="53"/>
        <v>99---58</v>
      </c>
      <c r="C3442" t="s">
        <v>5993</v>
      </c>
      <c r="D3442" t="s">
        <v>1336</v>
      </c>
      <c r="E3442">
        <v>58</v>
      </c>
    </row>
    <row r="3443" spans="1:5" ht="13.5" customHeight="1">
      <c r="A3443">
        <v>99</v>
      </c>
      <c r="B3443" t="str">
        <f t="shared" si="53"/>
        <v>99---59</v>
      </c>
      <c r="C3443" t="s">
        <v>5958</v>
      </c>
      <c r="D3443" t="s">
        <v>1358</v>
      </c>
      <c r="E3443">
        <v>59</v>
      </c>
    </row>
    <row r="3444" spans="1:5" ht="13.5" customHeight="1">
      <c r="A3444">
        <v>108</v>
      </c>
      <c r="B3444" t="str">
        <f t="shared" si="53"/>
        <v>108---1</v>
      </c>
      <c r="C3444" t="s">
        <v>4234</v>
      </c>
      <c r="D3444" t="s">
        <v>818</v>
      </c>
      <c r="E3444">
        <v>1</v>
      </c>
    </row>
    <row r="3445" spans="1:5" ht="13.5" customHeight="1">
      <c r="A3445">
        <v>108</v>
      </c>
      <c r="B3445" t="str">
        <f t="shared" si="53"/>
        <v>108---2</v>
      </c>
      <c r="C3445" t="s">
        <v>4216</v>
      </c>
      <c r="D3445" t="s">
        <v>818</v>
      </c>
      <c r="E3445">
        <v>2</v>
      </c>
    </row>
    <row r="3446" spans="1:5" ht="13.5" customHeight="1">
      <c r="A3446">
        <v>108</v>
      </c>
      <c r="B3446" t="str">
        <f t="shared" si="53"/>
        <v>108---3</v>
      </c>
      <c r="C3446" t="s">
        <v>4216</v>
      </c>
      <c r="D3446" t="s">
        <v>1050</v>
      </c>
      <c r="E3446">
        <v>3</v>
      </c>
    </row>
    <row r="3447" spans="1:5" ht="13.5" customHeight="1">
      <c r="A3447">
        <v>108</v>
      </c>
      <c r="B3447" t="str">
        <f t="shared" si="53"/>
        <v>108---4</v>
      </c>
      <c r="C3447" t="s">
        <v>4216</v>
      </c>
      <c r="D3447" t="s">
        <v>1196</v>
      </c>
      <c r="E3447">
        <v>4</v>
      </c>
    </row>
    <row r="3448" spans="1:5" ht="13.5" customHeight="1">
      <c r="A3448">
        <v>108</v>
      </c>
      <c r="B3448" t="str">
        <f t="shared" si="53"/>
        <v>108---5</v>
      </c>
      <c r="C3448" t="s">
        <v>4216</v>
      </c>
      <c r="D3448" t="s">
        <v>713</v>
      </c>
      <c r="E3448">
        <v>5</v>
      </c>
    </row>
    <row r="3449" spans="1:5" ht="13.5" customHeight="1">
      <c r="A3449">
        <v>108</v>
      </c>
      <c r="B3449" t="str">
        <f t="shared" si="53"/>
        <v>108---6</v>
      </c>
      <c r="C3449" t="s">
        <v>4216</v>
      </c>
      <c r="D3449" t="s">
        <v>1105</v>
      </c>
      <c r="E3449">
        <v>6</v>
      </c>
    </row>
    <row r="3450" spans="1:5" ht="13.5" customHeight="1">
      <c r="A3450">
        <v>108</v>
      </c>
      <c r="B3450" t="str">
        <f t="shared" si="53"/>
        <v>108---7</v>
      </c>
      <c r="C3450" t="s">
        <v>4216</v>
      </c>
      <c r="D3450" t="s">
        <v>907</v>
      </c>
      <c r="E3450">
        <v>7</v>
      </c>
    </row>
    <row r="3451" spans="1:5" ht="13.5" customHeight="1">
      <c r="A3451">
        <v>108</v>
      </c>
      <c r="B3451" t="str">
        <f t="shared" si="53"/>
        <v>108---8</v>
      </c>
      <c r="C3451" t="s">
        <v>4216</v>
      </c>
      <c r="D3451" t="s">
        <v>956</v>
      </c>
      <c r="E3451">
        <v>8</v>
      </c>
    </row>
    <row r="3452" spans="1:5" ht="13.5" customHeight="1">
      <c r="A3452">
        <v>108</v>
      </c>
      <c r="B3452" t="str">
        <f t="shared" si="53"/>
        <v>108---9</v>
      </c>
      <c r="C3452" t="s">
        <v>4252</v>
      </c>
      <c r="D3452" t="s">
        <v>1104</v>
      </c>
      <c r="E3452">
        <v>9</v>
      </c>
    </row>
    <row r="3453" spans="1:5" ht="13.5" customHeight="1">
      <c r="A3453">
        <v>108</v>
      </c>
      <c r="B3453" t="str">
        <f t="shared" si="53"/>
        <v>108---10</v>
      </c>
      <c r="C3453" t="s">
        <v>4269</v>
      </c>
      <c r="D3453" t="s">
        <v>1198</v>
      </c>
      <c r="E3453">
        <v>10</v>
      </c>
    </row>
    <row r="3454" spans="1:5" ht="13.5" customHeight="1">
      <c r="A3454">
        <v>108</v>
      </c>
      <c r="B3454" t="str">
        <f t="shared" si="53"/>
        <v>108---11</v>
      </c>
      <c r="C3454" t="s">
        <v>4271</v>
      </c>
      <c r="D3454" t="s">
        <v>789</v>
      </c>
      <c r="E3454">
        <v>11</v>
      </c>
    </row>
    <row r="3455" spans="1:5" ht="13.5" customHeight="1">
      <c r="A3455">
        <v>108</v>
      </c>
      <c r="B3455" t="str">
        <f t="shared" si="53"/>
        <v>108---12</v>
      </c>
      <c r="C3455" t="s">
        <v>4239</v>
      </c>
      <c r="D3455" t="s">
        <v>1002</v>
      </c>
      <c r="E3455">
        <v>12</v>
      </c>
    </row>
    <row r="3456" spans="1:5" ht="13.5" customHeight="1">
      <c r="A3456">
        <v>108</v>
      </c>
      <c r="B3456" t="str">
        <f t="shared" si="53"/>
        <v>108---13</v>
      </c>
      <c r="C3456" t="s">
        <v>4222</v>
      </c>
      <c r="D3456" t="s">
        <v>1172</v>
      </c>
      <c r="E3456">
        <v>13</v>
      </c>
    </row>
    <row r="3457" spans="1:5" ht="13.5" customHeight="1">
      <c r="A3457">
        <v>108</v>
      </c>
      <c r="B3457" t="str">
        <f t="shared" si="53"/>
        <v>108---14</v>
      </c>
      <c r="C3457" t="s">
        <v>4268</v>
      </c>
      <c r="D3457" t="s">
        <v>1310</v>
      </c>
      <c r="E3457">
        <v>14</v>
      </c>
    </row>
    <row r="3458" spans="1:5" ht="13.5" customHeight="1">
      <c r="A3458">
        <v>108</v>
      </c>
      <c r="B3458" t="str">
        <f t="shared" si="53"/>
        <v>108---15</v>
      </c>
      <c r="C3458" t="s">
        <v>4230</v>
      </c>
      <c r="D3458" t="s">
        <v>1210</v>
      </c>
      <c r="E3458">
        <v>15</v>
      </c>
    </row>
    <row r="3459" spans="1:5" ht="13.5" customHeight="1">
      <c r="A3459">
        <v>108</v>
      </c>
      <c r="B3459" t="str">
        <f t="shared" ref="B3459:B3522" si="54">A3459&amp;"---"&amp;E3459</f>
        <v>108---16</v>
      </c>
      <c r="C3459" t="s">
        <v>4244</v>
      </c>
      <c r="D3459" t="s">
        <v>1308</v>
      </c>
      <c r="E3459">
        <v>16</v>
      </c>
    </row>
    <row r="3460" spans="1:5" ht="13.5" customHeight="1">
      <c r="A3460">
        <v>108</v>
      </c>
      <c r="B3460" t="str">
        <f t="shared" si="54"/>
        <v>108---17</v>
      </c>
      <c r="C3460" t="s">
        <v>4231</v>
      </c>
      <c r="D3460" t="s">
        <v>1201</v>
      </c>
      <c r="E3460">
        <v>17</v>
      </c>
    </row>
    <row r="3461" spans="1:5" ht="13.5" customHeight="1">
      <c r="A3461">
        <v>108</v>
      </c>
      <c r="B3461" t="str">
        <f t="shared" si="54"/>
        <v>108---18</v>
      </c>
      <c r="C3461" t="s">
        <v>4254</v>
      </c>
      <c r="D3461" t="s">
        <v>999</v>
      </c>
      <c r="E3461">
        <v>18</v>
      </c>
    </row>
    <row r="3462" spans="1:5" ht="13.5" customHeight="1">
      <c r="A3462">
        <v>108</v>
      </c>
      <c r="B3462" t="str">
        <f t="shared" si="54"/>
        <v>108---19</v>
      </c>
      <c r="C3462" t="s">
        <v>4233</v>
      </c>
      <c r="D3462" t="s">
        <v>1309</v>
      </c>
      <c r="E3462">
        <v>19</v>
      </c>
    </row>
    <row r="3463" spans="1:5" ht="13.5" customHeight="1">
      <c r="A3463">
        <v>108</v>
      </c>
      <c r="B3463" t="str">
        <f t="shared" si="54"/>
        <v>108---20</v>
      </c>
      <c r="C3463" t="s">
        <v>5928</v>
      </c>
      <c r="D3463" t="s">
        <v>1254</v>
      </c>
      <c r="E3463">
        <v>20</v>
      </c>
    </row>
    <row r="3464" spans="1:5" ht="13.5" customHeight="1">
      <c r="A3464">
        <v>108</v>
      </c>
      <c r="B3464" t="str">
        <f t="shared" si="54"/>
        <v>108---21</v>
      </c>
      <c r="C3464" t="s">
        <v>727</v>
      </c>
      <c r="D3464" t="s">
        <v>1308</v>
      </c>
      <c r="E3464">
        <v>21</v>
      </c>
    </row>
    <row r="3465" spans="1:5" ht="13.5" customHeight="1">
      <c r="A3465">
        <v>108</v>
      </c>
      <c r="B3465" t="str">
        <f t="shared" si="54"/>
        <v>108---22</v>
      </c>
      <c r="C3465" t="s">
        <v>743</v>
      </c>
      <c r="D3465" t="s">
        <v>754</v>
      </c>
      <c r="E3465">
        <v>22</v>
      </c>
    </row>
    <row r="3466" spans="1:5" ht="13.5" customHeight="1">
      <c r="A3466">
        <v>108</v>
      </c>
      <c r="B3466" t="str">
        <f t="shared" si="54"/>
        <v>108---23</v>
      </c>
      <c r="C3466" t="s">
        <v>745</v>
      </c>
      <c r="D3466" t="s">
        <v>837</v>
      </c>
      <c r="E3466">
        <v>23</v>
      </c>
    </row>
    <row r="3467" spans="1:5" ht="13.5" customHeight="1">
      <c r="A3467">
        <v>108</v>
      </c>
      <c r="B3467" t="str">
        <f t="shared" si="54"/>
        <v>108---24</v>
      </c>
      <c r="C3467" t="s">
        <v>915</v>
      </c>
      <c r="D3467" t="s">
        <v>939</v>
      </c>
      <c r="E3467">
        <v>24</v>
      </c>
    </row>
    <row r="3468" spans="1:5" ht="13.5" customHeight="1">
      <c r="A3468">
        <v>108</v>
      </c>
      <c r="B3468" t="str">
        <f t="shared" si="54"/>
        <v>108---25</v>
      </c>
      <c r="C3468" t="s">
        <v>987</v>
      </c>
      <c r="D3468" t="s">
        <v>1263</v>
      </c>
      <c r="E3468">
        <v>25</v>
      </c>
    </row>
    <row r="3469" spans="1:5" ht="13.5" customHeight="1">
      <c r="A3469">
        <v>108</v>
      </c>
      <c r="B3469" t="str">
        <f t="shared" si="54"/>
        <v>108---26</v>
      </c>
      <c r="C3469" t="s">
        <v>989</v>
      </c>
      <c r="D3469" t="s">
        <v>738</v>
      </c>
      <c r="E3469">
        <v>26</v>
      </c>
    </row>
    <row r="3470" spans="1:5" ht="13.5" customHeight="1">
      <c r="A3470">
        <v>108</v>
      </c>
      <c r="B3470" t="str">
        <f t="shared" si="54"/>
        <v>108---27</v>
      </c>
      <c r="C3470" t="s">
        <v>819</v>
      </c>
      <c r="D3470" t="s">
        <v>756</v>
      </c>
      <c r="E3470">
        <v>27</v>
      </c>
    </row>
    <row r="3471" spans="1:5" ht="13.5" customHeight="1">
      <c r="A3471">
        <v>108</v>
      </c>
      <c r="B3471" t="str">
        <f t="shared" si="54"/>
        <v>108---28</v>
      </c>
      <c r="C3471" t="s">
        <v>1074</v>
      </c>
      <c r="D3471" t="s">
        <v>880</v>
      </c>
      <c r="E3471">
        <v>28</v>
      </c>
    </row>
    <row r="3472" spans="1:5" ht="13.5" customHeight="1">
      <c r="A3472">
        <v>108</v>
      </c>
      <c r="B3472" t="str">
        <f t="shared" si="54"/>
        <v>108---29</v>
      </c>
      <c r="C3472" t="s">
        <v>1019</v>
      </c>
      <c r="D3472" t="s">
        <v>734</v>
      </c>
      <c r="E3472">
        <v>29</v>
      </c>
    </row>
    <row r="3473" spans="1:5" ht="13.5" customHeight="1">
      <c r="A3473">
        <v>108</v>
      </c>
      <c r="B3473" t="str">
        <f t="shared" si="54"/>
        <v>108---30</v>
      </c>
      <c r="C3473" t="s">
        <v>824</v>
      </c>
      <c r="D3473" t="s">
        <v>752</v>
      </c>
      <c r="E3473">
        <v>30</v>
      </c>
    </row>
    <row r="3474" spans="1:5" ht="13.5" customHeight="1">
      <c r="A3474">
        <v>108</v>
      </c>
      <c r="B3474" t="str">
        <f t="shared" si="54"/>
        <v>108---31</v>
      </c>
      <c r="C3474" t="s">
        <v>826</v>
      </c>
      <c r="D3474" t="s">
        <v>1079</v>
      </c>
      <c r="E3474">
        <v>31</v>
      </c>
    </row>
    <row r="3475" spans="1:5" ht="13.5" customHeight="1">
      <c r="A3475">
        <v>108</v>
      </c>
      <c r="B3475" t="str">
        <f t="shared" si="54"/>
        <v>108---32</v>
      </c>
      <c r="C3475" t="s">
        <v>1005</v>
      </c>
      <c r="D3475" t="s">
        <v>1105</v>
      </c>
      <c r="E3475">
        <v>32</v>
      </c>
    </row>
    <row r="3476" spans="1:5" ht="13.5" customHeight="1">
      <c r="A3476">
        <v>108</v>
      </c>
      <c r="B3476" t="str">
        <f t="shared" si="54"/>
        <v>108---33</v>
      </c>
      <c r="C3476" t="s">
        <v>753</v>
      </c>
      <c r="D3476" t="s">
        <v>1002</v>
      </c>
      <c r="E3476">
        <v>33</v>
      </c>
    </row>
    <row r="3477" spans="1:5" ht="13.5" customHeight="1">
      <c r="A3477">
        <v>108</v>
      </c>
      <c r="B3477" t="str">
        <f t="shared" si="54"/>
        <v>108---34</v>
      </c>
      <c r="C3477" t="s">
        <v>828</v>
      </c>
      <c r="D3477" t="s">
        <v>818</v>
      </c>
      <c r="E3477">
        <v>34</v>
      </c>
    </row>
    <row r="3478" spans="1:5" ht="13.5" customHeight="1">
      <c r="A3478">
        <v>108</v>
      </c>
      <c r="B3478" t="str">
        <f t="shared" si="54"/>
        <v>108---35</v>
      </c>
      <c r="C3478" t="s">
        <v>759</v>
      </c>
      <c r="D3478" t="s">
        <v>823</v>
      </c>
      <c r="E3478">
        <v>35</v>
      </c>
    </row>
    <row r="3479" spans="1:5" ht="13.5" customHeight="1">
      <c r="A3479">
        <v>108</v>
      </c>
      <c r="B3479" t="str">
        <f t="shared" si="54"/>
        <v>108---36</v>
      </c>
      <c r="C3479" t="s">
        <v>862</v>
      </c>
      <c r="D3479" t="s">
        <v>1261</v>
      </c>
      <c r="E3479">
        <v>36</v>
      </c>
    </row>
    <row r="3480" spans="1:5" ht="13.5" customHeight="1">
      <c r="A3480">
        <v>108</v>
      </c>
      <c r="B3480" t="str">
        <f t="shared" si="54"/>
        <v>108---37</v>
      </c>
      <c r="C3480" t="s">
        <v>866</v>
      </c>
      <c r="D3480" t="s">
        <v>831</v>
      </c>
      <c r="E3480">
        <v>37</v>
      </c>
    </row>
    <row r="3481" spans="1:5" ht="13.5" customHeight="1">
      <c r="A3481">
        <v>108</v>
      </c>
      <c r="B3481" t="str">
        <f t="shared" si="54"/>
        <v>108---38</v>
      </c>
      <c r="C3481" t="s">
        <v>765</v>
      </c>
      <c r="D3481" t="s">
        <v>1196</v>
      </c>
      <c r="E3481">
        <v>38</v>
      </c>
    </row>
    <row r="3482" spans="1:5" ht="13.5" customHeight="1">
      <c r="A3482">
        <v>108</v>
      </c>
      <c r="B3482" t="str">
        <f t="shared" si="54"/>
        <v>108---39</v>
      </c>
      <c r="C3482" t="s">
        <v>868</v>
      </c>
      <c r="D3482" t="s">
        <v>758</v>
      </c>
      <c r="E3482">
        <v>39</v>
      </c>
    </row>
    <row r="3483" spans="1:5" ht="13.5" customHeight="1">
      <c r="A3483">
        <v>108</v>
      </c>
      <c r="B3483" t="str">
        <f t="shared" si="54"/>
        <v>108---40</v>
      </c>
      <c r="C3483" t="s">
        <v>1098</v>
      </c>
      <c r="D3483" t="s">
        <v>1206</v>
      </c>
      <c r="E3483">
        <v>40</v>
      </c>
    </row>
    <row r="3484" spans="1:5" ht="13.5" customHeight="1">
      <c r="A3484">
        <v>108</v>
      </c>
      <c r="B3484" t="str">
        <f t="shared" si="54"/>
        <v>108---41</v>
      </c>
      <c r="C3484" t="s">
        <v>969</v>
      </c>
      <c r="D3484" t="s">
        <v>802</v>
      </c>
      <c r="E3484">
        <v>41</v>
      </c>
    </row>
    <row r="3485" spans="1:5" ht="13.5" customHeight="1">
      <c r="A3485">
        <v>108</v>
      </c>
      <c r="B3485" t="str">
        <f t="shared" si="54"/>
        <v>108---42</v>
      </c>
      <c r="C3485" t="s">
        <v>896</v>
      </c>
      <c r="D3485" t="s">
        <v>1202</v>
      </c>
      <c r="E3485">
        <v>42</v>
      </c>
    </row>
    <row r="3486" spans="1:5" ht="13.5" customHeight="1">
      <c r="A3486">
        <v>108</v>
      </c>
      <c r="B3486" t="str">
        <f t="shared" si="54"/>
        <v>108---43</v>
      </c>
      <c r="C3486" t="s">
        <v>5913</v>
      </c>
      <c r="D3486" t="s">
        <v>1114</v>
      </c>
      <c r="E3486">
        <v>43</v>
      </c>
    </row>
    <row r="3487" spans="1:5" ht="13.5" customHeight="1">
      <c r="A3487">
        <v>108</v>
      </c>
      <c r="B3487" t="str">
        <f t="shared" si="54"/>
        <v>108---44</v>
      </c>
      <c r="C3487" t="s">
        <v>6000</v>
      </c>
      <c r="D3487" t="s">
        <v>1198</v>
      </c>
      <c r="E3487">
        <v>44</v>
      </c>
    </row>
    <row r="3488" spans="1:5" ht="13.5" customHeight="1">
      <c r="A3488">
        <v>108</v>
      </c>
      <c r="B3488" t="str">
        <f t="shared" si="54"/>
        <v>108---45</v>
      </c>
      <c r="C3488" t="s">
        <v>5925</v>
      </c>
      <c r="D3488" t="s">
        <v>798</v>
      </c>
      <c r="E3488">
        <v>45</v>
      </c>
    </row>
    <row r="3489" spans="1:5" ht="13.5" customHeight="1">
      <c r="A3489">
        <v>108</v>
      </c>
      <c r="B3489" t="str">
        <f t="shared" si="54"/>
        <v>108---46</v>
      </c>
      <c r="C3489" t="s">
        <v>6001</v>
      </c>
      <c r="D3489" t="s">
        <v>956</v>
      </c>
      <c r="E3489">
        <v>46</v>
      </c>
    </row>
    <row r="3490" spans="1:5" ht="13.5" customHeight="1">
      <c r="A3490">
        <v>108</v>
      </c>
      <c r="B3490" t="str">
        <f t="shared" si="54"/>
        <v>108---47</v>
      </c>
      <c r="C3490" t="s">
        <v>5982</v>
      </c>
      <c r="D3490" t="s">
        <v>1125</v>
      </c>
      <c r="E3490">
        <v>47</v>
      </c>
    </row>
    <row r="3491" spans="1:5" ht="13.5" customHeight="1">
      <c r="A3491">
        <v>108</v>
      </c>
      <c r="B3491" t="str">
        <f t="shared" si="54"/>
        <v>108---48</v>
      </c>
      <c r="C3491" t="s">
        <v>5915</v>
      </c>
      <c r="D3491" t="s">
        <v>772</v>
      </c>
      <c r="E3491">
        <v>48</v>
      </c>
    </row>
    <row r="3492" spans="1:5" ht="13.5" customHeight="1">
      <c r="A3492">
        <v>108</v>
      </c>
      <c r="B3492" t="str">
        <f t="shared" si="54"/>
        <v>108---49</v>
      </c>
      <c r="C3492" t="s">
        <v>5970</v>
      </c>
      <c r="D3492" t="s">
        <v>999</v>
      </c>
      <c r="E3492">
        <v>49</v>
      </c>
    </row>
    <row r="3493" spans="1:5" ht="13.5" customHeight="1">
      <c r="A3493">
        <v>108</v>
      </c>
      <c r="B3493" t="str">
        <f t="shared" si="54"/>
        <v>108---50</v>
      </c>
      <c r="C3493" t="s">
        <v>5917</v>
      </c>
      <c r="D3493" t="s">
        <v>789</v>
      </c>
      <c r="E3493">
        <v>50</v>
      </c>
    </row>
    <row r="3494" spans="1:5" ht="13.5" customHeight="1">
      <c r="A3494">
        <v>108</v>
      </c>
      <c r="B3494" t="str">
        <f t="shared" si="54"/>
        <v>108---51</v>
      </c>
      <c r="C3494" t="s">
        <v>5918</v>
      </c>
      <c r="D3494" t="s">
        <v>770</v>
      </c>
      <c r="E3494">
        <v>51</v>
      </c>
    </row>
    <row r="3495" spans="1:5" ht="13.5" customHeight="1">
      <c r="A3495">
        <v>108</v>
      </c>
      <c r="B3495" t="str">
        <f t="shared" si="54"/>
        <v>108---52</v>
      </c>
      <c r="C3495" t="s">
        <v>5972</v>
      </c>
      <c r="D3495" t="s">
        <v>979</v>
      </c>
      <c r="E3495">
        <v>52</v>
      </c>
    </row>
    <row r="3496" spans="1:5" ht="13.5" customHeight="1">
      <c r="A3496">
        <v>108</v>
      </c>
      <c r="B3496" t="str">
        <f t="shared" si="54"/>
        <v>108---53</v>
      </c>
      <c r="C3496" t="s">
        <v>6002</v>
      </c>
      <c r="D3496" t="s">
        <v>1113</v>
      </c>
      <c r="E3496">
        <v>53</v>
      </c>
    </row>
    <row r="3497" spans="1:5" ht="13.5" customHeight="1">
      <c r="A3497">
        <v>108</v>
      </c>
      <c r="B3497" t="str">
        <f t="shared" si="54"/>
        <v>108---54</v>
      </c>
      <c r="C3497" t="s">
        <v>5940</v>
      </c>
      <c r="D3497" t="s">
        <v>1310</v>
      </c>
      <c r="E3497">
        <v>54</v>
      </c>
    </row>
    <row r="3498" spans="1:5" ht="13.5" customHeight="1">
      <c r="A3498">
        <v>108</v>
      </c>
      <c r="B3498" t="str">
        <f t="shared" si="54"/>
        <v>108---55</v>
      </c>
      <c r="C3498" t="s">
        <v>6003</v>
      </c>
      <c r="D3498" t="s">
        <v>1016</v>
      </c>
      <c r="E3498">
        <v>55</v>
      </c>
    </row>
    <row r="3499" spans="1:5" ht="13.5" customHeight="1">
      <c r="A3499">
        <v>108</v>
      </c>
      <c r="B3499" t="str">
        <f t="shared" si="54"/>
        <v>108---56</v>
      </c>
      <c r="C3499" t="s">
        <v>5998</v>
      </c>
      <c r="D3499" t="s">
        <v>1201</v>
      </c>
      <c r="E3499">
        <v>56</v>
      </c>
    </row>
    <row r="3500" spans="1:5" ht="13.5" customHeight="1">
      <c r="A3500">
        <v>108</v>
      </c>
      <c r="B3500" t="str">
        <f t="shared" si="54"/>
        <v>108---57</v>
      </c>
      <c r="C3500" t="s">
        <v>5953</v>
      </c>
      <c r="D3500" t="s">
        <v>912</v>
      </c>
      <c r="E3500">
        <v>57</v>
      </c>
    </row>
    <row r="3501" spans="1:5" ht="13.5" customHeight="1">
      <c r="A3501">
        <v>108</v>
      </c>
      <c r="B3501" t="str">
        <f t="shared" si="54"/>
        <v>108---58</v>
      </c>
      <c r="C3501" t="s">
        <v>6004</v>
      </c>
      <c r="D3501" t="s">
        <v>960</v>
      </c>
      <c r="E3501">
        <v>58</v>
      </c>
    </row>
    <row r="3502" spans="1:5" ht="13.5" customHeight="1">
      <c r="A3502">
        <v>108</v>
      </c>
      <c r="B3502" t="str">
        <f t="shared" si="54"/>
        <v>108---59</v>
      </c>
      <c r="C3502" t="s">
        <v>5941</v>
      </c>
      <c r="D3502" t="s">
        <v>861</v>
      </c>
      <c r="E3502">
        <v>59</v>
      </c>
    </row>
    <row r="3503" spans="1:5" ht="13.5" customHeight="1">
      <c r="A3503">
        <v>108</v>
      </c>
      <c r="B3503" t="str">
        <f t="shared" si="54"/>
        <v>108---60</v>
      </c>
      <c r="C3503" t="s">
        <v>5992</v>
      </c>
      <c r="D3503" t="s">
        <v>1101</v>
      </c>
      <c r="E3503">
        <v>60</v>
      </c>
    </row>
    <row r="3504" spans="1:5" ht="13.5" customHeight="1">
      <c r="A3504">
        <v>108</v>
      </c>
      <c r="B3504" t="str">
        <f t="shared" si="54"/>
        <v>108---61</v>
      </c>
      <c r="C3504" t="s">
        <v>5924</v>
      </c>
      <c r="D3504" t="s">
        <v>726</v>
      </c>
      <c r="E3504">
        <v>61</v>
      </c>
    </row>
    <row r="3505" spans="1:5" ht="13.5" customHeight="1">
      <c r="A3505">
        <v>108</v>
      </c>
      <c r="B3505" t="str">
        <f t="shared" si="54"/>
        <v>108---62</v>
      </c>
      <c r="C3505" t="s">
        <v>5996</v>
      </c>
      <c r="D3505" t="s">
        <v>1356</v>
      </c>
      <c r="E3505">
        <v>62</v>
      </c>
    </row>
    <row r="3506" spans="1:5" ht="13.5" customHeight="1">
      <c r="A3506">
        <v>109</v>
      </c>
      <c r="B3506" t="str">
        <f t="shared" si="54"/>
        <v>109---1</v>
      </c>
      <c r="C3506" t="s">
        <v>4234</v>
      </c>
      <c r="D3506" t="s">
        <v>1340</v>
      </c>
      <c r="E3506">
        <v>1</v>
      </c>
    </row>
    <row r="3507" spans="1:5" ht="13.5" customHeight="1">
      <c r="A3507">
        <v>109</v>
      </c>
      <c r="B3507" t="str">
        <f t="shared" si="54"/>
        <v>109---2</v>
      </c>
      <c r="C3507" t="s">
        <v>4216</v>
      </c>
      <c r="D3507" t="s">
        <v>1340</v>
      </c>
      <c r="E3507">
        <v>2</v>
      </c>
    </row>
    <row r="3508" spans="1:5" ht="13.5" customHeight="1">
      <c r="A3508">
        <v>109</v>
      </c>
      <c r="B3508" t="str">
        <f t="shared" si="54"/>
        <v>109---3</v>
      </c>
      <c r="C3508" t="s">
        <v>4216</v>
      </c>
      <c r="D3508" t="s">
        <v>1050</v>
      </c>
      <c r="E3508">
        <v>3</v>
      </c>
    </row>
    <row r="3509" spans="1:5" ht="13.5" customHeight="1">
      <c r="A3509">
        <v>109</v>
      </c>
      <c r="B3509" t="str">
        <f t="shared" si="54"/>
        <v>109---4</v>
      </c>
      <c r="C3509" t="s">
        <v>4216</v>
      </c>
      <c r="D3509" t="s">
        <v>1312</v>
      </c>
      <c r="E3509">
        <v>4</v>
      </c>
    </row>
    <row r="3510" spans="1:5" ht="13.5" customHeight="1">
      <c r="A3510">
        <v>109</v>
      </c>
      <c r="B3510" t="str">
        <f t="shared" si="54"/>
        <v>109---5</v>
      </c>
      <c r="C3510" t="s">
        <v>4216</v>
      </c>
      <c r="D3510" t="s">
        <v>1236</v>
      </c>
      <c r="E3510">
        <v>5</v>
      </c>
    </row>
    <row r="3511" spans="1:5" ht="13.5" customHeight="1">
      <c r="A3511">
        <v>109</v>
      </c>
      <c r="B3511" t="str">
        <f t="shared" si="54"/>
        <v>109---6</v>
      </c>
      <c r="C3511" t="s">
        <v>4216</v>
      </c>
      <c r="D3511" t="s">
        <v>713</v>
      </c>
      <c r="E3511">
        <v>6</v>
      </c>
    </row>
    <row r="3512" spans="1:5" ht="13.5" customHeight="1">
      <c r="A3512">
        <v>109</v>
      </c>
      <c r="B3512" t="str">
        <f t="shared" si="54"/>
        <v>109---7</v>
      </c>
      <c r="C3512" t="s">
        <v>4216</v>
      </c>
      <c r="D3512" t="s">
        <v>1105</v>
      </c>
      <c r="E3512">
        <v>7</v>
      </c>
    </row>
    <row r="3513" spans="1:5" ht="13.5" customHeight="1">
      <c r="A3513">
        <v>109</v>
      </c>
      <c r="B3513" t="str">
        <f t="shared" si="54"/>
        <v>109---8</v>
      </c>
      <c r="C3513" t="s">
        <v>4216</v>
      </c>
      <c r="D3513" t="s">
        <v>907</v>
      </c>
      <c r="E3513">
        <v>8</v>
      </c>
    </row>
    <row r="3514" spans="1:5" ht="13.5" customHeight="1">
      <c r="A3514">
        <v>109</v>
      </c>
      <c r="B3514" t="str">
        <f t="shared" si="54"/>
        <v>109---9</v>
      </c>
      <c r="C3514" t="s">
        <v>4216</v>
      </c>
      <c r="D3514" t="s">
        <v>956</v>
      </c>
      <c r="E3514">
        <v>9</v>
      </c>
    </row>
    <row r="3515" spans="1:5" ht="13.5" customHeight="1">
      <c r="A3515">
        <v>109</v>
      </c>
      <c r="B3515" t="str">
        <f t="shared" si="54"/>
        <v>109---10</v>
      </c>
      <c r="C3515" t="s">
        <v>4252</v>
      </c>
      <c r="D3515" t="s">
        <v>1311</v>
      </c>
      <c r="E3515">
        <v>10</v>
      </c>
    </row>
    <row r="3516" spans="1:5" ht="13.5" customHeight="1">
      <c r="A3516">
        <v>109</v>
      </c>
      <c r="B3516" t="str">
        <f t="shared" si="54"/>
        <v>109---11</v>
      </c>
      <c r="C3516" t="s">
        <v>4269</v>
      </c>
      <c r="D3516" t="s">
        <v>1387</v>
      </c>
      <c r="E3516">
        <v>11</v>
      </c>
    </row>
    <row r="3517" spans="1:5" ht="13.5" customHeight="1">
      <c r="A3517">
        <v>109</v>
      </c>
      <c r="B3517" t="str">
        <f t="shared" si="54"/>
        <v>109---12</v>
      </c>
      <c r="C3517" t="s">
        <v>4271</v>
      </c>
      <c r="D3517" t="s">
        <v>1306</v>
      </c>
      <c r="E3517">
        <v>12</v>
      </c>
    </row>
    <row r="3518" spans="1:5" ht="13.5" customHeight="1">
      <c r="A3518">
        <v>109</v>
      </c>
      <c r="B3518" t="str">
        <f t="shared" si="54"/>
        <v>109---13</v>
      </c>
      <c r="C3518" t="s">
        <v>4239</v>
      </c>
      <c r="D3518" t="s">
        <v>1002</v>
      </c>
      <c r="E3518">
        <v>13</v>
      </c>
    </row>
    <row r="3519" spans="1:5" ht="13.5" customHeight="1">
      <c r="A3519">
        <v>109</v>
      </c>
      <c r="B3519" t="str">
        <f t="shared" si="54"/>
        <v>109---14</v>
      </c>
      <c r="C3519" t="s">
        <v>4222</v>
      </c>
      <c r="D3519" t="s">
        <v>1165</v>
      </c>
      <c r="E3519">
        <v>14</v>
      </c>
    </row>
    <row r="3520" spans="1:5" ht="13.5" customHeight="1">
      <c r="A3520">
        <v>109</v>
      </c>
      <c r="B3520" t="str">
        <f t="shared" si="54"/>
        <v>109---15</v>
      </c>
      <c r="C3520" t="s">
        <v>4268</v>
      </c>
      <c r="D3520" t="s">
        <v>1062</v>
      </c>
      <c r="E3520">
        <v>15</v>
      </c>
    </row>
    <row r="3521" spans="1:5" ht="13.5" customHeight="1">
      <c r="A3521">
        <v>109</v>
      </c>
      <c r="B3521" t="str">
        <f t="shared" si="54"/>
        <v>109---16</v>
      </c>
      <c r="C3521" t="s">
        <v>4268</v>
      </c>
      <c r="D3521" t="s">
        <v>1220</v>
      </c>
      <c r="E3521">
        <v>16</v>
      </c>
    </row>
    <row r="3522" spans="1:5" ht="13.5" customHeight="1">
      <c r="A3522">
        <v>109</v>
      </c>
      <c r="B3522" t="str">
        <f t="shared" si="54"/>
        <v>109---17</v>
      </c>
      <c r="C3522" t="s">
        <v>4268</v>
      </c>
      <c r="D3522" t="s">
        <v>1219</v>
      </c>
      <c r="E3522">
        <v>17</v>
      </c>
    </row>
    <row r="3523" spans="1:5" ht="13.5" customHeight="1">
      <c r="A3523">
        <v>109</v>
      </c>
      <c r="B3523" t="str">
        <f t="shared" ref="B3523:B3586" si="55">A3523&amp;"---"&amp;E3523</f>
        <v>109---18</v>
      </c>
      <c r="C3523" t="s">
        <v>4230</v>
      </c>
      <c r="D3523" t="s">
        <v>961</v>
      </c>
      <c r="E3523">
        <v>18</v>
      </c>
    </row>
    <row r="3524" spans="1:5" ht="13.5" customHeight="1">
      <c r="A3524">
        <v>109</v>
      </c>
      <c r="B3524" t="str">
        <f t="shared" si="55"/>
        <v>109---19</v>
      </c>
      <c r="C3524" t="s">
        <v>4244</v>
      </c>
      <c r="D3524" t="s">
        <v>1254</v>
      </c>
      <c r="E3524">
        <v>19</v>
      </c>
    </row>
    <row r="3525" spans="1:5" ht="13.5" customHeight="1">
      <c r="A3525">
        <v>109</v>
      </c>
      <c r="B3525" t="str">
        <f t="shared" si="55"/>
        <v>109---20</v>
      </c>
      <c r="C3525" t="s">
        <v>4231</v>
      </c>
      <c r="D3525" t="s">
        <v>1201</v>
      </c>
      <c r="E3525">
        <v>20</v>
      </c>
    </row>
    <row r="3526" spans="1:5" ht="13.5" customHeight="1">
      <c r="A3526">
        <v>109</v>
      </c>
      <c r="B3526" t="str">
        <f t="shared" si="55"/>
        <v>109---21</v>
      </c>
      <c r="C3526" t="s">
        <v>4254</v>
      </c>
      <c r="D3526" t="s">
        <v>850</v>
      </c>
      <c r="E3526">
        <v>21</v>
      </c>
    </row>
    <row r="3527" spans="1:5" ht="13.5" customHeight="1">
      <c r="A3527">
        <v>109</v>
      </c>
      <c r="B3527" t="str">
        <f t="shared" si="55"/>
        <v>109---22</v>
      </c>
      <c r="C3527" t="s">
        <v>4233</v>
      </c>
      <c r="D3527" t="s">
        <v>852</v>
      </c>
      <c r="E3527">
        <v>22</v>
      </c>
    </row>
    <row r="3528" spans="1:5" ht="13.5" customHeight="1">
      <c r="A3528">
        <v>109</v>
      </c>
      <c r="B3528" t="str">
        <f t="shared" si="55"/>
        <v>109---23</v>
      </c>
      <c r="C3528" t="s">
        <v>5928</v>
      </c>
      <c r="D3528" t="s">
        <v>1254</v>
      </c>
      <c r="E3528">
        <v>23</v>
      </c>
    </row>
    <row r="3529" spans="1:5" ht="13.5" customHeight="1">
      <c r="A3529">
        <v>109</v>
      </c>
      <c r="B3529" t="str">
        <f t="shared" si="55"/>
        <v>109---24</v>
      </c>
      <c r="C3529" t="s">
        <v>727</v>
      </c>
      <c r="D3529" t="s">
        <v>1308</v>
      </c>
      <c r="E3529">
        <v>24</v>
      </c>
    </row>
    <row r="3530" spans="1:5" ht="13.5" customHeight="1">
      <c r="A3530">
        <v>109</v>
      </c>
      <c r="B3530" t="str">
        <f t="shared" si="55"/>
        <v>109---25</v>
      </c>
      <c r="C3530" t="s">
        <v>1070</v>
      </c>
      <c r="D3530" t="s">
        <v>1219</v>
      </c>
      <c r="E3530">
        <v>25</v>
      </c>
    </row>
    <row r="3531" spans="1:5" ht="13.5" customHeight="1">
      <c r="A3531">
        <v>109</v>
      </c>
      <c r="B3531" t="str">
        <f t="shared" si="55"/>
        <v>109---26</v>
      </c>
      <c r="C3531" t="s">
        <v>1072</v>
      </c>
      <c r="D3531" t="s">
        <v>1220</v>
      </c>
      <c r="E3531">
        <v>26</v>
      </c>
    </row>
    <row r="3532" spans="1:5" ht="13.5" customHeight="1">
      <c r="A3532">
        <v>109</v>
      </c>
      <c r="B3532" t="str">
        <f t="shared" si="55"/>
        <v>109---27</v>
      </c>
      <c r="C3532" t="s">
        <v>795</v>
      </c>
      <c r="D3532" t="s">
        <v>1062</v>
      </c>
      <c r="E3532">
        <v>27</v>
      </c>
    </row>
    <row r="3533" spans="1:5" ht="13.5" customHeight="1">
      <c r="A3533">
        <v>109</v>
      </c>
      <c r="B3533" t="str">
        <f t="shared" si="55"/>
        <v>109---28</v>
      </c>
      <c r="C3533" t="s">
        <v>743</v>
      </c>
      <c r="D3533" t="s">
        <v>754</v>
      </c>
      <c r="E3533">
        <v>28</v>
      </c>
    </row>
    <row r="3534" spans="1:5" ht="13.5" customHeight="1">
      <c r="A3534">
        <v>109</v>
      </c>
      <c r="B3534" t="str">
        <f t="shared" si="55"/>
        <v>109---29</v>
      </c>
      <c r="C3534" t="s">
        <v>745</v>
      </c>
      <c r="D3534" t="s">
        <v>837</v>
      </c>
      <c r="E3534">
        <v>29</v>
      </c>
    </row>
    <row r="3535" spans="1:5" ht="13.5" customHeight="1">
      <c r="A3535">
        <v>109</v>
      </c>
      <c r="B3535" t="str">
        <f t="shared" si="55"/>
        <v>109---30</v>
      </c>
      <c r="C3535" t="s">
        <v>915</v>
      </c>
      <c r="D3535" t="s">
        <v>939</v>
      </c>
      <c r="E3535">
        <v>30</v>
      </c>
    </row>
    <row r="3536" spans="1:5" ht="13.5" customHeight="1">
      <c r="A3536">
        <v>109</v>
      </c>
      <c r="B3536" t="str">
        <f t="shared" si="55"/>
        <v>109---31</v>
      </c>
      <c r="C3536" t="s">
        <v>987</v>
      </c>
      <c r="D3536" t="s">
        <v>1263</v>
      </c>
      <c r="E3536">
        <v>31</v>
      </c>
    </row>
    <row r="3537" spans="1:5" ht="13.5" customHeight="1">
      <c r="A3537">
        <v>109</v>
      </c>
      <c r="B3537" t="str">
        <f t="shared" si="55"/>
        <v>109---32</v>
      </c>
      <c r="C3537" t="s">
        <v>989</v>
      </c>
      <c r="D3537" t="s">
        <v>738</v>
      </c>
      <c r="E3537">
        <v>32</v>
      </c>
    </row>
    <row r="3538" spans="1:5" ht="13.5" customHeight="1">
      <c r="A3538">
        <v>109</v>
      </c>
      <c r="B3538" t="str">
        <f t="shared" si="55"/>
        <v>109---33</v>
      </c>
      <c r="C3538" t="s">
        <v>819</v>
      </c>
      <c r="D3538" t="s">
        <v>756</v>
      </c>
      <c r="E3538">
        <v>33</v>
      </c>
    </row>
    <row r="3539" spans="1:5" ht="13.5" customHeight="1">
      <c r="A3539">
        <v>109</v>
      </c>
      <c r="B3539" t="str">
        <f t="shared" si="55"/>
        <v>109---34</v>
      </c>
      <c r="C3539" t="s">
        <v>1074</v>
      </c>
      <c r="D3539" t="s">
        <v>880</v>
      </c>
      <c r="E3539">
        <v>34</v>
      </c>
    </row>
    <row r="3540" spans="1:5" ht="13.5" customHeight="1">
      <c r="A3540">
        <v>109</v>
      </c>
      <c r="B3540" t="str">
        <f t="shared" si="55"/>
        <v>109---35</v>
      </c>
      <c r="C3540" t="s">
        <v>1019</v>
      </c>
      <c r="D3540" t="s">
        <v>734</v>
      </c>
      <c r="E3540">
        <v>35</v>
      </c>
    </row>
    <row r="3541" spans="1:5" ht="13.5" customHeight="1">
      <c r="A3541">
        <v>109</v>
      </c>
      <c r="B3541" t="str">
        <f t="shared" si="55"/>
        <v>109---36</v>
      </c>
      <c r="C3541" t="s">
        <v>824</v>
      </c>
      <c r="D3541" t="s">
        <v>752</v>
      </c>
      <c r="E3541">
        <v>36</v>
      </c>
    </row>
    <row r="3542" spans="1:5" ht="13.5" customHeight="1">
      <c r="A3542">
        <v>109</v>
      </c>
      <c r="B3542" t="str">
        <f t="shared" si="55"/>
        <v>109---37</v>
      </c>
      <c r="C3542" t="s">
        <v>826</v>
      </c>
      <c r="D3542" t="s">
        <v>1079</v>
      </c>
      <c r="E3542">
        <v>37</v>
      </c>
    </row>
    <row r="3543" spans="1:5" ht="13.5" customHeight="1">
      <c r="A3543">
        <v>109</v>
      </c>
      <c r="B3543" t="str">
        <f t="shared" si="55"/>
        <v>109---38</v>
      </c>
      <c r="C3543" t="s">
        <v>1005</v>
      </c>
      <c r="D3543" t="s">
        <v>1105</v>
      </c>
      <c r="E3543">
        <v>38</v>
      </c>
    </row>
    <row r="3544" spans="1:5" ht="13.5" customHeight="1">
      <c r="A3544">
        <v>109</v>
      </c>
      <c r="B3544" t="str">
        <f t="shared" si="55"/>
        <v>109---39</v>
      </c>
      <c r="C3544" t="s">
        <v>753</v>
      </c>
      <c r="D3544" t="s">
        <v>1002</v>
      </c>
      <c r="E3544">
        <v>39</v>
      </c>
    </row>
    <row r="3545" spans="1:5" ht="13.5" customHeight="1">
      <c r="A3545">
        <v>109</v>
      </c>
      <c r="B3545" t="str">
        <f t="shared" si="55"/>
        <v>109---40</v>
      </c>
      <c r="C3545" t="s">
        <v>828</v>
      </c>
      <c r="D3545" t="s">
        <v>818</v>
      </c>
      <c r="E3545">
        <v>40</v>
      </c>
    </row>
    <row r="3546" spans="1:5" ht="13.5" customHeight="1">
      <c r="A3546">
        <v>109</v>
      </c>
      <c r="B3546" t="str">
        <f t="shared" si="55"/>
        <v>109---41</v>
      </c>
      <c r="C3546" t="s">
        <v>759</v>
      </c>
      <c r="D3546" t="s">
        <v>823</v>
      </c>
      <c r="E3546">
        <v>41</v>
      </c>
    </row>
    <row r="3547" spans="1:5" ht="13.5" customHeight="1">
      <c r="A3547">
        <v>109</v>
      </c>
      <c r="B3547" t="str">
        <f t="shared" si="55"/>
        <v>109---42</v>
      </c>
      <c r="C3547" t="s">
        <v>866</v>
      </c>
      <c r="D3547" t="s">
        <v>831</v>
      </c>
      <c r="E3547">
        <v>42</v>
      </c>
    </row>
    <row r="3548" spans="1:5" ht="13.5" customHeight="1">
      <c r="A3548">
        <v>109</v>
      </c>
      <c r="B3548" t="str">
        <f t="shared" si="55"/>
        <v>109---43</v>
      </c>
      <c r="C3548" t="s">
        <v>1009</v>
      </c>
      <c r="D3548" t="s">
        <v>1340</v>
      </c>
      <c r="E3548">
        <v>43</v>
      </c>
    </row>
    <row r="3549" spans="1:5" ht="13.5" customHeight="1">
      <c r="A3549">
        <v>109</v>
      </c>
      <c r="B3549" t="str">
        <f t="shared" si="55"/>
        <v>109---44</v>
      </c>
      <c r="C3549" t="s">
        <v>765</v>
      </c>
      <c r="D3549" t="s">
        <v>1196</v>
      </c>
      <c r="E3549">
        <v>44</v>
      </c>
    </row>
    <row r="3550" spans="1:5" ht="13.5" customHeight="1">
      <c r="A3550">
        <v>109</v>
      </c>
      <c r="B3550" t="str">
        <f t="shared" si="55"/>
        <v>109---45</v>
      </c>
      <c r="C3550" t="s">
        <v>868</v>
      </c>
      <c r="D3550" t="s">
        <v>758</v>
      </c>
      <c r="E3550">
        <v>45</v>
      </c>
    </row>
    <row r="3551" spans="1:5" ht="13.5" customHeight="1">
      <c r="A3551">
        <v>109</v>
      </c>
      <c r="B3551" t="str">
        <f t="shared" si="55"/>
        <v>109---46</v>
      </c>
      <c r="C3551" t="s">
        <v>1098</v>
      </c>
      <c r="D3551" t="s">
        <v>1206</v>
      </c>
      <c r="E3551">
        <v>46</v>
      </c>
    </row>
    <row r="3552" spans="1:5" ht="13.5" customHeight="1">
      <c r="A3552">
        <v>109</v>
      </c>
      <c r="B3552" t="str">
        <f t="shared" si="55"/>
        <v>109---47</v>
      </c>
      <c r="C3552" t="s">
        <v>969</v>
      </c>
      <c r="D3552" t="s">
        <v>802</v>
      </c>
      <c r="E3552">
        <v>47</v>
      </c>
    </row>
    <row r="3553" spans="1:5" ht="13.5" customHeight="1">
      <c r="A3553">
        <v>109</v>
      </c>
      <c r="B3553" t="str">
        <f t="shared" si="55"/>
        <v>109---48</v>
      </c>
      <c r="C3553" t="s">
        <v>5913</v>
      </c>
      <c r="D3553" t="s">
        <v>1114</v>
      </c>
      <c r="E3553">
        <v>48</v>
      </c>
    </row>
    <row r="3554" spans="1:5" ht="13.5" customHeight="1">
      <c r="A3554">
        <v>109</v>
      </c>
      <c r="B3554" t="str">
        <f t="shared" si="55"/>
        <v>109---49</v>
      </c>
      <c r="C3554" t="s">
        <v>6000</v>
      </c>
      <c r="D3554" t="s">
        <v>1198</v>
      </c>
      <c r="E3554">
        <v>49</v>
      </c>
    </row>
    <row r="3555" spans="1:5" ht="13.5" customHeight="1">
      <c r="A3555">
        <v>109</v>
      </c>
      <c r="B3555" t="str">
        <f t="shared" si="55"/>
        <v>109---50</v>
      </c>
      <c r="C3555" t="s">
        <v>5925</v>
      </c>
      <c r="D3555" t="s">
        <v>798</v>
      </c>
      <c r="E3555">
        <v>50</v>
      </c>
    </row>
    <row r="3556" spans="1:5" ht="13.5" customHeight="1">
      <c r="A3556">
        <v>109</v>
      </c>
      <c r="B3556" t="str">
        <f t="shared" si="55"/>
        <v>109---51</v>
      </c>
      <c r="C3556" t="s">
        <v>5969</v>
      </c>
      <c r="D3556" t="s">
        <v>961</v>
      </c>
      <c r="E3556">
        <v>51</v>
      </c>
    </row>
    <row r="3557" spans="1:5" ht="13.5" customHeight="1">
      <c r="A3557">
        <v>109</v>
      </c>
      <c r="B3557" t="str">
        <f t="shared" si="55"/>
        <v>109---52</v>
      </c>
      <c r="C3557" t="s">
        <v>6001</v>
      </c>
      <c r="D3557" t="s">
        <v>956</v>
      </c>
      <c r="E3557">
        <v>52</v>
      </c>
    </row>
    <row r="3558" spans="1:5" ht="13.5" customHeight="1">
      <c r="A3558">
        <v>109</v>
      </c>
      <c r="B3558" t="str">
        <f t="shared" si="55"/>
        <v>109---53</v>
      </c>
      <c r="C3558" t="s">
        <v>5982</v>
      </c>
      <c r="D3558" t="s">
        <v>1125</v>
      </c>
      <c r="E3558">
        <v>53</v>
      </c>
    </row>
    <row r="3559" spans="1:5" ht="13.5" customHeight="1">
      <c r="A3559">
        <v>109</v>
      </c>
      <c r="B3559" t="str">
        <f t="shared" si="55"/>
        <v>109---54</v>
      </c>
      <c r="C3559" t="s">
        <v>5915</v>
      </c>
      <c r="D3559" t="s">
        <v>772</v>
      </c>
      <c r="E3559">
        <v>54</v>
      </c>
    </row>
    <row r="3560" spans="1:5" ht="13.5" customHeight="1">
      <c r="A3560">
        <v>109</v>
      </c>
      <c r="B3560" t="str">
        <f t="shared" si="55"/>
        <v>109---55</v>
      </c>
      <c r="C3560" t="s">
        <v>5917</v>
      </c>
      <c r="D3560" t="s">
        <v>789</v>
      </c>
      <c r="E3560">
        <v>55</v>
      </c>
    </row>
    <row r="3561" spans="1:5" ht="13.5" customHeight="1">
      <c r="A3561">
        <v>109</v>
      </c>
      <c r="B3561" t="str">
        <f t="shared" si="55"/>
        <v>109---56</v>
      </c>
      <c r="C3561" t="s">
        <v>5918</v>
      </c>
      <c r="D3561" t="s">
        <v>770</v>
      </c>
      <c r="E3561">
        <v>56</v>
      </c>
    </row>
    <row r="3562" spans="1:5" ht="13.5" customHeight="1">
      <c r="A3562">
        <v>109</v>
      </c>
      <c r="B3562" t="str">
        <f t="shared" si="55"/>
        <v>109---57</v>
      </c>
      <c r="C3562" t="s">
        <v>5972</v>
      </c>
      <c r="D3562" t="s">
        <v>979</v>
      </c>
      <c r="E3562">
        <v>57</v>
      </c>
    </row>
    <row r="3563" spans="1:5" ht="13.5" customHeight="1">
      <c r="A3563">
        <v>109</v>
      </c>
      <c r="B3563" t="str">
        <f t="shared" si="55"/>
        <v>109---58</v>
      </c>
      <c r="C3563" t="s">
        <v>6003</v>
      </c>
      <c r="D3563" t="s">
        <v>1016</v>
      </c>
      <c r="E3563">
        <v>58</v>
      </c>
    </row>
    <row r="3564" spans="1:5" ht="13.5" customHeight="1">
      <c r="A3564">
        <v>109</v>
      </c>
      <c r="B3564" t="str">
        <f t="shared" si="55"/>
        <v>109---59</v>
      </c>
      <c r="C3564" t="s">
        <v>5998</v>
      </c>
      <c r="D3564" t="s">
        <v>1201</v>
      </c>
      <c r="E3564">
        <v>59</v>
      </c>
    </row>
    <row r="3565" spans="1:5" ht="13.5" customHeight="1">
      <c r="A3565">
        <v>109</v>
      </c>
      <c r="B3565" t="str">
        <f t="shared" si="55"/>
        <v>109---60</v>
      </c>
      <c r="C3565" t="s">
        <v>5953</v>
      </c>
      <c r="D3565" t="s">
        <v>912</v>
      </c>
      <c r="E3565">
        <v>60</v>
      </c>
    </row>
    <row r="3566" spans="1:5" ht="13.5" customHeight="1">
      <c r="A3566">
        <v>109</v>
      </c>
      <c r="B3566" t="str">
        <f t="shared" si="55"/>
        <v>109---61</v>
      </c>
      <c r="C3566" t="s">
        <v>5941</v>
      </c>
      <c r="D3566" t="s">
        <v>861</v>
      </c>
      <c r="E3566">
        <v>61</v>
      </c>
    </row>
    <row r="3567" spans="1:5" ht="13.5" customHeight="1">
      <c r="A3567">
        <v>109</v>
      </c>
      <c r="B3567" t="str">
        <f t="shared" si="55"/>
        <v>109---62</v>
      </c>
      <c r="C3567" t="s">
        <v>5992</v>
      </c>
      <c r="D3567" t="s">
        <v>1101</v>
      </c>
      <c r="E3567">
        <v>62</v>
      </c>
    </row>
    <row r="3568" spans="1:5" ht="13.5" customHeight="1">
      <c r="A3568">
        <v>109</v>
      </c>
      <c r="B3568" t="str">
        <f t="shared" si="55"/>
        <v>109---63</v>
      </c>
      <c r="C3568" t="s">
        <v>5924</v>
      </c>
      <c r="D3568" t="s">
        <v>726</v>
      </c>
      <c r="E3568">
        <v>63</v>
      </c>
    </row>
    <row r="3569" spans="1:5" ht="13.5" customHeight="1">
      <c r="A3569">
        <v>109</v>
      </c>
      <c r="B3569" t="str">
        <f t="shared" si="55"/>
        <v>109---64</v>
      </c>
      <c r="C3569" t="s">
        <v>5996</v>
      </c>
      <c r="D3569" t="s">
        <v>1356</v>
      </c>
      <c r="E3569">
        <v>64</v>
      </c>
    </row>
    <row r="3570" spans="1:5" ht="13.5" customHeight="1">
      <c r="A3570">
        <v>250</v>
      </c>
      <c r="B3570" t="str">
        <f t="shared" si="55"/>
        <v>250---1</v>
      </c>
      <c r="C3570" t="s">
        <v>4216</v>
      </c>
      <c r="D3570" t="s">
        <v>1275</v>
      </c>
      <c r="E3570">
        <v>1</v>
      </c>
    </row>
    <row r="3571" spans="1:5" ht="13.5" customHeight="1">
      <c r="A3571">
        <v>250</v>
      </c>
      <c r="B3571" t="str">
        <f t="shared" si="55"/>
        <v>250---2</v>
      </c>
      <c r="C3571" t="s">
        <v>4216</v>
      </c>
      <c r="D3571" t="s">
        <v>713</v>
      </c>
      <c r="E3571">
        <v>2</v>
      </c>
    </row>
    <row r="3572" spans="1:5" ht="13.5" customHeight="1">
      <c r="A3572">
        <v>250</v>
      </c>
      <c r="B3572" t="str">
        <f t="shared" si="55"/>
        <v>250---3</v>
      </c>
      <c r="C3572" t="s">
        <v>4252</v>
      </c>
      <c r="D3572" t="s">
        <v>1290</v>
      </c>
      <c r="E3572">
        <v>3</v>
      </c>
    </row>
    <row r="3573" spans="1:5" ht="13.5" customHeight="1">
      <c r="A3573">
        <v>250</v>
      </c>
      <c r="B3573" t="str">
        <f t="shared" si="55"/>
        <v>250---4</v>
      </c>
      <c r="C3573" t="s">
        <v>4269</v>
      </c>
      <c r="D3573" t="s">
        <v>807</v>
      </c>
      <c r="E3573">
        <v>4</v>
      </c>
    </row>
    <row r="3574" spans="1:5" ht="13.5" customHeight="1">
      <c r="A3574">
        <v>250</v>
      </c>
      <c r="B3574" t="str">
        <f t="shared" si="55"/>
        <v>250---5</v>
      </c>
      <c r="C3574" t="s">
        <v>4271</v>
      </c>
      <c r="D3574" t="s">
        <v>1195</v>
      </c>
      <c r="E3574">
        <v>5</v>
      </c>
    </row>
    <row r="3575" spans="1:5" ht="13.5" customHeight="1">
      <c r="A3575">
        <v>250</v>
      </c>
      <c r="B3575" t="str">
        <f t="shared" si="55"/>
        <v>250---6</v>
      </c>
      <c r="C3575" t="s">
        <v>4239</v>
      </c>
      <c r="D3575" t="s">
        <v>957</v>
      </c>
      <c r="E3575">
        <v>6</v>
      </c>
    </row>
    <row r="3576" spans="1:5" ht="13.5" customHeight="1">
      <c r="A3576">
        <v>250</v>
      </c>
      <c r="B3576" t="str">
        <f t="shared" si="55"/>
        <v>250---7</v>
      </c>
      <c r="C3576" t="s">
        <v>4228</v>
      </c>
      <c r="D3576" t="s">
        <v>788</v>
      </c>
      <c r="E3576">
        <v>7</v>
      </c>
    </row>
    <row r="3577" spans="1:5" ht="13.5" customHeight="1">
      <c r="A3577">
        <v>250</v>
      </c>
      <c r="B3577" t="str">
        <f t="shared" si="55"/>
        <v>250---8</v>
      </c>
      <c r="C3577" t="s">
        <v>4268</v>
      </c>
      <c r="D3577" t="s">
        <v>899</v>
      </c>
      <c r="E3577">
        <v>8</v>
      </c>
    </row>
    <row r="3578" spans="1:5" ht="13.5" customHeight="1">
      <c r="A3578">
        <v>250</v>
      </c>
      <c r="B3578" t="str">
        <f t="shared" si="55"/>
        <v>250---9</v>
      </c>
      <c r="C3578" t="s">
        <v>4230</v>
      </c>
      <c r="D3578" t="s">
        <v>1248</v>
      </c>
      <c r="E3578">
        <v>9</v>
      </c>
    </row>
    <row r="3579" spans="1:5" ht="13.5" customHeight="1">
      <c r="A3579">
        <v>250</v>
      </c>
      <c r="B3579" t="str">
        <f t="shared" si="55"/>
        <v>250---10</v>
      </c>
      <c r="C3579" t="s">
        <v>4244</v>
      </c>
      <c r="D3579" t="s">
        <v>750</v>
      </c>
      <c r="E3579">
        <v>10</v>
      </c>
    </row>
    <row r="3580" spans="1:5" ht="13.5" customHeight="1">
      <c r="A3580">
        <v>250</v>
      </c>
      <c r="B3580" t="str">
        <f t="shared" si="55"/>
        <v>250---11</v>
      </c>
      <c r="C3580" t="s">
        <v>4231</v>
      </c>
      <c r="D3580" t="s">
        <v>728</v>
      </c>
      <c r="E3580">
        <v>11</v>
      </c>
    </row>
    <row r="3581" spans="1:5" ht="13.5" customHeight="1">
      <c r="A3581">
        <v>250</v>
      </c>
      <c r="B3581" t="str">
        <f t="shared" si="55"/>
        <v>250---12</v>
      </c>
      <c r="C3581" t="s">
        <v>4254</v>
      </c>
      <c r="D3581" t="s">
        <v>1036</v>
      </c>
      <c r="E3581">
        <v>12</v>
      </c>
    </row>
    <row r="3582" spans="1:5" ht="13.5" customHeight="1">
      <c r="A3582">
        <v>250</v>
      </c>
      <c r="B3582" t="str">
        <f t="shared" si="55"/>
        <v>250---13</v>
      </c>
      <c r="C3582" t="s">
        <v>4233</v>
      </c>
      <c r="D3582" t="s">
        <v>1251</v>
      </c>
      <c r="E3582">
        <v>13</v>
      </c>
    </row>
    <row r="3583" spans="1:5" ht="13.5" customHeight="1">
      <c r="A3583">
        <v>250</v>
      </c>
      <c r="B3583" t="str">
        <f t="shared" si="55"/>
        <v>250---14</v>
      </c>
      <c r="C3583" t="s">
        <v>4272</v>
      </c>
      <c r="D3583" t="s">
        <v>1180</v>
      </c>
      <c r="E3583">
        <v>14</v>
      </c>
    </row>
    <row r="3584" spans="1:5" ht="13.5" customHeight="1">
      <c r="A3584">
        <v>250</v>
      </c>
      <c r="B3584" t="str">
        <f t="shared" si="55"/>
        <v>250---15</v>
      </c>
      <c r="C3584" t="s">
        <v>4265</v>
      </c>
      <c r="D3584" t="s">
        <v>1287</v>
      </c>
      <c r="E3584">
        <v>15</v>
      </c>
    </row>
    <row r="3585" spans="1:5" ht="13.5" customHeight="1">
      <c r="A3585">
        <v>250</v>
      </c>
      <c r="B3585" t="str">
        <f t="shared" si="55"/>
        <v>250---16</v>
      </c>
      <c r="C3585" t="s">
        <v>5911</v>
      </c>
      <c r="D3585" t="s">
        <v>926</v>
      </c>
      <c r="E3585">
        <v>16</v>
      </c>
    </row>
    <row r="3586" spans="1:5" ht="13.5" customHeight="1">
      <c r="A3586">
        <v>250</v>
      </c>
      <c r="B3586" t="str">
        <f t="shared" si="55"/>
        <v>250---17</v>
      </c>
      <c r="C3586" t="s">
        <v>5911</v>
      </c>
      <c r="D3586" t="s">
        <v>1315</v>
      </c>
      <c r="E3586">
        <v>17</v>
      </c>
    </row>
    <row r="3587" spans="1:5" ht="13.5" customHeight="1">
      <c r="A3587">
        <v>250</v>
      </c>
      <c r="B3587" t="str">
        <f t="shared" ref="B3587:B3650" si="56">A3587&amp;"---"&amp;E3587</f>
        <v>250---18</v>
      </c>
      <c r="C3587" t="s">
        <v>5911</v>
      </c>
      <c r="D3587" t="s">
        <v>1147</v>
      </c>
      <c r="E3587">
        <v>18</v>
      </c>
    </row>
    <row r="3588" spans="1:5" ht="13.5" customHeight="1">
      <c r="A3588">
        <v>250</v>
      </c>
      <c r="B3588" t="str">
        <f t="shared" si="56"/>
        <v>250---19</v>
      </c>
      <c r="C3588" t="s">
        <v>5911</v>
      </c>
      <c r="D3588" t="s">
        <v>1040</v>
      </c>
      <c r="E3588">
        <v>19</v>
      </c>
    </row>
    <row r="3589" spans="1:5" ht="13.5" customHeight="1">
      <c r="A3589">
        <v>250</v>
      </c>
      <c r="B3589" t="str">
        <f t="shared" si="56"/>
        <v>250---20</v>
      </c>
      <c r="C3589" t="s">
        <v>5911</v>
      </c>
      <c r="D3589" t="s">
        <v>783</v>
      </c>
      <c r="E3589">
        <v>20</v>
      </c>
    </row>
    <row r="3590" spans="1:5" ht="13.5" customHeight="1">
      <c r="A3590">
        <v>250</v>
      </c>
      <c r="B3590" t="str">
        <f t="shared" si="56"/>
        <v>250---21</v>
      </c>
      <c r="C3590" t="s">
        <v>5911</v>
      </c>
      <c r="D3590" t="s">
        <v>1013</v>
      </c>
      <c r="E3590">
        <v>21</v>
      </c>
    </row>
    <row r="3591" spans="1:5" ht="13.5" customHeight="1">
      <c r="A3591">
        <v>250</v>
      </c>
      <c r="B3591" t="str">
        <f t="shared" si="56"/>
        <v>250---22</v>
      </c>
      <c r="C3591" t="s">
        <v>5911</v>
      </c>
      <c r="D3591" t="s">
        <v>1015</v>
      </c>
      <c r="E3591">
        <v>22</v>
      </c>
    </row>
    <row r="3592" spans="1:5" ht="13.5" customHeight="1">
      <c r="A3592">
        <v>250</v>
      </c>
      <c r="B3592" t="str">
        <f t="shared" si="56"/>
        <v>250---23</v>
      </c>
      <c r="C3592" t="s">
        <v>5911</v>
      </c>
      <c r="D3592" t="s">
        <v>1032</v>
      </c>
      <c r="E3592">
        <v>23</v>
      </c>
    </row>
    <row r="3593" spans="1:5" ht="13.5" customHeight="1">
      <c r="A3593">
        <v>250</v>
      </c>
      <c r="B3593" t="str">
        <f t="shared" si="56"/>
        <v>250---24</v>
      </c>
      <c r="C3593" t="s">
        <v>737</v>
      </c>
      <c r="D3593" t="s">
        <v>996</v>
      </c>
      <c r="E3593">
        <v>24</v>
      </c>
    </row>
    <row r="3594" spans="1:5" ht="13.5" customHeight="1">
      <c r="A3594">
        <v>250</v>
      </c>
      <c r="B3594" t="str">
        <f t="shared" si="56"/>
        <v>250---25</v>
      </c>
      <c r="C3594" t="s">
        <v>741</v>
      </c>
      <c r="D3594" t="s">
        <v>1248</v>
      </c>
      <c r="E3594">
        <v>25</v>
      </c>
    </row>
    <row r="3595" spans="1:5" ht="13.5" customHeight="1">
      <c r="A3595">
        <v>250</v>
      </c>
      <c r="B3595" t="str">
        <f t="shared" si="56"/>
        <v>250---26</v>
      </c>
      <c r="C3595" t="s">
        <v>743</v>
      </c>
      <c r="D3595" t="s">
        <v>754</v>
      </c>
      <c r="E3595">
        <v>26</v>
      </c>
    </row>
    <row r="3596" spans="1:5" ht="13.5" customHeight="1">
      <c r="A3596">
        <v>250</v>
      </c>
      <c r="B3596" t="str">
        <f t="shared" si="56"/>
        <v>250---27</v>
      </c>
      <c r="C3596" t="s">
        <v>915</v>
      </c>
      <c r="D3596" t="s">
        <v>939</v>
      </c>
      <c r="E3596">
        <v>27</v>
      </c>
    </row>
    <row r="3597" spans="1:5" ht="13.5" customHeight="1">
      <c r="A3597">
        <v>250</v>
      </c>
      <c r="B3597" t="str">
        <f t="shared" si="56"/>
        <v>250---28</v>
      </c>
      <c r="C3597" t="s">
        <v>987</v>
      </c>
      <c r="D3597" t="s">
        <v>1263</v>
      </c>
      <c r="E3597">
        <v>28</v>
      </c>
    </row>
    <row r="3598" spans="1:5" ht="13.5" customHeight="1">
      <c r="A3598">
        <v>250</v>
      </c>
      <c r="B3598" t="str">
        <f t="shared" si="56"/>
        <v>250---29</v>
      </c>
      <c r="C3598" t="s">
        <v>989</v>
      </c>
      <c r="D3598" t="s">
        <v>738</v>
      </c>
      <c r="E3598">
        <v>29</v>
      </c>
    </row>
    <row r="3599" spans="1:5" ht="13.5" customHeight="1">
      <c r="A3599">
        <v>250</v>
      </c>
      <c r="B3599" t="str">
        <f t="shared" si="56"/>
        <v>250---30</v>
      </c>
      <c r="C3599" t="s">
        <v>819</v>
      </c>
      <c r="D3599" t="s">
        <v>756</v>
      </c>
      <c r="E3599">
        <v>30</v>
      </c>
    </row>
    <row r="3600" spans="1:5" ht="13.5" customHeight="1">
      <c r="A3600">
        <v>250</v>
      </c>
      <c r="B3600" t="str">
        <f t="shared" si="56"/>
        <v>250---31</v>
      </c>
      <c r="C3600" t="s">
        <v>1074</v>
      </c>
      <c r="D3600" t="s">
        <v>880</v>
      </c>
      <c r="E3600">
        <v>31</v>
      </c>
    </row>
    <row r="3601" spans="1:5" ht="13.5" customHeight="1">
      <c r="A3601">
        <v>250</v>
      </c>
      <c r="B3601" t="str">
        <f t="shared" si="56"/>
        <v>250---32</v>
      </c>
      <c r="C3601" t="s">
        <v>1019</v>
      </c>
      <c r="D3601" t="s">
        <v>734</v>
      </c>
      <c r="E3601">
        <v>32</v>
      </c>
    </row>
    <row r="3602" spans="1:5" ht="13.5" customHeight="1">
      <c r="A3602">
        <v>250</v>
      </c>
      <c r="B3602" t="str">
        <f t="shared" si="56"/>
        <v>250---33</v>
      </c>
      <c r="C3602" t="s">
        <v>822</v>
      </c>
      <c r="D3602" t="s">
        <v>833</v>
      </c>
      <c r="E3602">
        <v>33</v>
      </c>
    </row>
    <row r="3603" spans="1:5" ht="13.5" customHeight="1">
      <c r="A3603">
        <v>250</v>
      </c>
      <c r="B3603" t="str">
        <f t="shared" si="56"/>
        <v>250---34</v>
      </c>
      <c r="C3603" t="s">
        <v>824</v>
      </c>
      <c r="D3603" t="s">
        <v>752</v>
      </c>
      <c r="E3603">
        <v>34</v>
      </c>
    </row>
    <row r="3604" spans="1:5" ht="13.5" customHeight="1">
      <c r="A3604">
        <v>250</v>
      </c>
      <c r="B3604" t="str">
        <f t="shared" si="56"/>
        <v>250---35</v>
      </c>
      <c r="C3604" t="s">
        <v>991</v>
      </c>
      <c r="D3604" t="s">
        <v>966</v>
      </c>
      <c r="E3604">
        <v>35</v>
      </c>
    </row>
    <row r="3605" spans="1:5" ht="13.5" customHeight="1">
      <c r="A3605">
        <v>250</v>
      </c>
      <c r="B3605" t="str">
        <f t="shared" si="56"/>
        <v>250---36</v>
      </c>
      <c r="C3605" t="s">
        <v>864</v>
      </c>
      <c r="D3605" t="s">
        <v>957</v>
      </c>
      <c r="E3605">
        <v>36</v>
      </c>
    </row>
    <row r="3606" spans="1:5" ht="13.5" customHeight="1">
      <c r="A3606">
        <v>250</v>
      </c>
      <c r="B3606" t="str">
        <f t="shared" si="56"/>
        <v>250---37</v>
      </c>
      <c r="C3606" t="s">
        <v>892</v>
      </c>
      <c r="D3606" t="s">
        <v>730</v>
      </c>
      <c r="E3606">
        <v>37</v>
      </c>
    </row>
    <row r="3607" spans="1:5" ht="13.5" customHeight="1">
      <c r="A3607">
        <v>250</v>
      </c>
      <c r="B3607" t="str">
        <f t="shared" si="56"/>
        <v>250---38</v>
      </c>
      <c r="C3607" t="s">
        <v>868</v>
      </c>
      <c r="D3607" t="s">
        <v>758</v>
      </c>
      <c r="E3607">
        <v>38</v>
      </c>
    </row>
    <row r="3608" spans="1:5" ht="13.5" customHeight="1">
      <c r="A3608">
        <v>250</v>
      </c>
      <c r="B3608" t="str">
        <f t="shared" si="56"/>
        <v>250---39</v>
      </c>
      <c r="C3608" t="s">
        <v>5929</v>
      </c>
      <c r="D3608" t="s">
        <v>813</v>
      </c>
      <c r="E3608">
        <v>39</v>
      </c>
    </row>
    <row r="3609" spans="1:5" ht="13.5" customHeight="1">
      <c r="A3609">
        <v>250</v>
      </c>
      <c r="B3609" t="str">
        <f t="shared" si="56"/>
        <v>250---40</v>
      </c>
      <c r="C3609" t="s">
        <v>5967</v>
      </c>
      <c r="D3609" t="s">
        <v>986</v>
      </c>
      <c r="E3609">
        <v>40</v>
      </c>
    </row>
    <row r="3610" spans="1:5" ht="13.5" customHeight="1">
      <c r="A3610">
        <v>250</v>
      </c>
      <c r="B3610" t="str">
        <f t="shared" si="56"/>
        <v>250---41</v>
      </c>
      <c r="C3610" t="s">
        <v>5968</v>
      </c>
      <c r="D3610" t="s">
        <v>988</v>
      </c>
      <c r="E3610">
        <v>41</v>
      </c>
    </row>
    <row r="3611" spans="1:5" ht="13.5" customHeight="1">
      <c r="A3611">
        <v>250</v>
      </c>
      <c r="B3611" t="str">
        <f t="shared" si="56"/>
        <v>250---42</v>
      </c>
      <c r="C3611" t="s">
        <v>5930</v>
      </c>
      <c r="D3611" t="s">
        <v>821</v>
      </c>
      <c r="E3611">
        <v>42</v>
      </c>
    </row>
    <row r="3612" spans="1:5" ht="13.5" customHeight="1">
      <c r="A3612">
        <v>250</v>
      </c>
      <c r="B3612" t="str">
        <f t="shared" si="56"/>
        <v>250---43</v>
      </c>
      <c r="C3612" t="s">
        <v>5915</v>
      </c>
      <c r="D3612" t="s">
        <v>772</v>
      </c>
      <c r="E3612">
        <v>43</v>
      </c>
    </row>
    <row r="3613" spans="1:5" ht="13.5" customHeight="1">
      <c r="A3613">
        <v>250</v>
      </c>
      <c r="B3613" t="str">
        <f t="shared" si="56"/>
        <v>250---44</v>
      </c>
      <c r="C3613" t="s">
        <v>5916</v>
      </c>
      <c r="D3613" t="s">
        <v>750</v>
      </c>
      <c r="E3613">
        <v>44</v>
      </c>
    </row>
    <row r="3614" spans="1:5" ht="13.5" customHeight="1">
      <c r="A3614">
        <v>250</v>
      </c>
      <c r="B3614" t="str">
        <f t="shared" si="56"/>
        <v>250---45</v>
      </c>
      <c r="C3614" t="s">
        <v>5917</v>
      </c>
      <c r="D3614" t="s">
        <v>789</v>
      </c>
      <c r="E3614">
        <v>45</v>
      </c>
    </row>
    <row r="3615" spans="1:5" ht="13.5" customHeight="1">
      <c r="A3615">
        <v>250</v>
      </c>
      <c r="B3615" t="str">
        <f t="shared" si="56"/>
        <v>250---46</v>
      </c>
      <c r="C3615" t="s">
        <v>5918</v>
      </c>
      <c r="D3615" t="s">
        <v>770</v>
      </c>
      <c r="E3615">
        <v>46</v>
      </c>
    </row>
    <row r="3616" spans="1:5" ht="13.5" customHeight="1">
      <c r="A3616">
        <v>250</v>
      </c>
      <c r="B3616" t="str">
        <f t="shared" si="56"/>
        <v>250---47</v>
      </c>
      <c r="C3616" t="s">
        <v>5963</v>
      </c>
      <c r="D3616" t="s">
        <v>937</v>
      </c>
      <c r="E3616">
        <v>47</v>
      </c>
    </row>
    <row r="3617" spans="1:5" ht="13.5" customHeight="1">
      <c r="A3617">
        <v>250</v>
      </c>
      <c r="B3617" t="str">
        <f t="shared" si="56"/>
        <v>250---48</v>
      </c>
      <c r="C3617" t="s">
        <v>5972</v>
      </c>
      <c r="D3617" t="s">
        <v>979</v>
      </c>
      <c r="E3617">
        <v>48</v>
      </c>
    </row>
    <row r="3618" spans="1:5" ht="13.5" customHeight="1">
      <c r="A3618">
        <v>250</v>
      </c>
      <c r="B3618" t="str">
        <f t="shared" si="56"/>
        <v>250---49</v>
      </c>
      <c r="C3618" t="s">
        <v>5994</v>
      </c>
      <c r="D3618" t="s">
        <v>984</v>
      </c>
      <c r="E3618">
        <v>49</v>
      </c>
    </row>
    <row r="3619" spans="1:5" ht="13.5" customHeight="1">
      <c r="A3619">
        <v>250</v>
      </c>
      <c r="B3619" t="str">
        <f t="shared" si="56"/>
        <v>250---50</v>
      </c>
      <c r="C3619" t="s">
        <v>5952</v>
      </c>
      <c r="D3619" t="s">
        <v>891</v>
      </c>
      <c r="E3619">
        <v>50</v>
      </c>
    </row>
    <row r="3620" spans="1:5" ht="13.5" customHeight="1">
      <c r="A3620">
        <v>250</v>
      </c>
      <c r="B3620" t="str">
        <f t="shared" si="56"/>
        <v>250---51</v>
      </c>
      <c r="C3620" t="s">
        <v>6012</v>
      </c>
      <c r="D3620" t="s">
        <v>958</v>
      </c>
      <c r="E3620">
        <v>51</v>
      </c>
    </row>
    <row r="3621" spans="1:5" ht="13.5" customHeight="1">
      <c r="A3621">
        <v>250</v>
      </c>
      <c r="B3621" t="str">
        <f t="shared" si="56"/>
        <v>250---52</v>
      </c>
      <c r="C3621" t="s">
        <v>5956</v>
      </c>
      <c r="D3621" t="s">
        <v>917</v>
      </c>
      <c r="E3621">
        <v>52</v>
      </c>
    </row>
    <row r="3622" spans="1:5" ht="13.5" customHeight="1">
      <c r="A3622">
        <v>250</v>
      </c>
      <c r="B3622" t="str">
        <f t="shared" si="56"/>
        <v>250---53</v>
      </c>
      <c r="C3622" t="s">
        <v>5990</v>
      </c>
      <c r="D3622" t="s">
        <v>1018</v>
      </c>
      <c r="E3622">
        <v>53</v>
      </c>
    </row>
    <row r="3623" spans="1:5" ht="13.5" customHeight="1">
      <c r="A3623">
        <v>250</v>
      </c>
      <c r="B3623" t="str">
        <f t="shared" si="56"/>
        <v>250---54</v>
      </c>
      <c r="C3623" t="s">
        <v>6014</v>
      </c>
      <c r="D3623" t="s">
        <v>1107</v>
      </c>
      <c r="E3623">
        <v>54</v>
      </c>
    </row>
    <row r="3624" spans="1:5" ht="13.5" customHeight="1">
      <c r="A3624">
        <v>251</v>
      </c>
      <c r="B3624" t="str">
        <f t="shared" si="56"/>
        <v>251---1</v>
      </c>
      <c r="C3624" t="s">
        <v>4234</v>
      </c>
      <c r="D3624" t="s">
        <v>1270</v>
      </c>
      <c r="E3624">
        <v>1</v>
      </c>
    </row>
    <row r="3625" spans="1:5" ht="13.5" customHeight="1">
      <c r="A3625">
        <v>251</v>
      </c>
      <c r="B3625" t="str">
        <f t="shared" si="56"/>
        <v>251---2</v>
      </c>
      <c r="C3625" t="s">
        <v>4216</v>
      </c>
      <c r="D3625" t="s">
        <v>1270</v>
      </c>
      <c r="E3625">
        <v>2</v>
      </c>
    </row>
    <row r="3626" spans="1:5" ht="13.5" customHeight="1">
      <c r="A3626">
        <v>251</v>
      </c>
      <c r="B3626" t="str">
        <f t="shared" si="56"/>
        <v>251---3</v>
      </c>
      <c r="C3626" t="s">
        <v>4216</v>
      </c>
      <c r="D3626" t="s">
        <v>855</v>
      </c>
      <c r="E3626">
        <v>3</v>
      </c>
    </row>
    <row r="3627" spans="1:5" ht="13.5" customHeight="1">
      <c r="A3627">
        <v>251</v>
      </c>
      <c r="B3627" t="str">
        <f t="shared" si="56"/>
        <v>251---4</v>
      </c>
      <c r="C3627" t="s">
        <v>4216</v>
      </c>
      <c r="D3627" t="s">
        <v>1275</v>
      </c>
      <c r="E3627">
        <v>4</v>
      </c>
    </row>
    <row r="3628" spans="1:5" ht="13.5" customHeight="1">
      <c r="A3628">
        <v>251</v>
      </c>
      <c r="B3628" t="str">
        <f t="shared" si="56"/>
        <v>251---5</v>
      </c>
      <c r="C3628" t="s">
        <v>4216</v>
      </c>
      <c r="D3628" t="s">
        <v>713</v>
      </c>
      <c r="E3628">
        <v>5</v>
      </c>
    </row>
    <row r="3629" spans="1:5" ht="13.5" customHeight="1">
      <c r="A3629">
        <v>251</v>
      </c>
      <c r="B3629" t="str">
        <f t="shared" si="56"/>
        <v>251---6</v>
      </c>
      <c r="C3629" t="s">
        <v>4216</v>
      </c>
      <c r="D3629" t="s">
        <v>1290</v>
      </c>
      <c r="E3629">
        <v>6</v>
      </c>
    </row>
    <row r="3630" spans="1:5" ht="13.5" customHeight="1">
      <c r="A3630">
        <v>251</v>
      </c>
      <c r="B3630" t="str">
        <f t="shared" si="56"/>
        <v>251---7</v>
      </c>
      <c r="C3630" t="s">
        <v>4216</v>
      </c>
      <c r="D3630" t="s">
        <v>807</v>
      </c>
      <c r="E3630">
        <v>7</v>
      </c>
    </row>
    <row r="3631" spans="1:5" ht="13.5" customHeight="1">
      <c r="A3631">
        <v>251</v>
      </c>
      <c r="B3631" t="str">
        <f t="shared" si="56"/>
        <v>251---8</v>
      </c>
      <c r="C3631" t="s">
        <v>4271</v>
      </c>
      <c r="D3631" t="s">
        <v>1195</v>
      </c>
      <c r="E3631">
        <v>8</v>
      </c>
    </row>
    <row r="3632" spans="1:5" ht="13.5" customHeight="1">
      <c r="A3632">
        <v>251</v>
      </c>
      <c r="B3632" t="str">
        <f t="shared" si="56"/>
        <v>251---9</v>
      </c>
      <c r="C3632" t="s">
        <v>4239</v>
      </c>
      <c r="D3632" t="s">
        <v>957</v>
      </c>
      <c r="E3632">
        <v>9</v>
      </c>
    </row>
    <row r="3633" spans="1:5" ht="13.5" customHeight="1">
      <c r="A3633">
        <v>251</v>
      </c>
      <c r="B3633" t="str">
        <f t="shared" si="56"/>
        <v>251---10</v>
      </c>
      <c r="C3633" t="s">
        <v>4228</v>
      </c>
      <c r="D3633" t="s">
        <v>788</v>
      </c>
      <c r="E3633">
        <v>10</v>
      </c>
    </row>
    <row r="3634" spans="1:5" ht="13.5" customHeight="1">
      <c r="A3634">
        <v>251</v>
      </c>
      <c r="B3634" t="str">
        <f t="shared" si="56"/>
        <v>251---11</v>
      </c>
      <c r="C3634" t="s">
        <v>4268</v>
      </c>
      <c r="D3634" t="s">
        <v>899</v>
      </c>
      <c r="E3634">
        <v>11</v>
      </c>
    </row>
    <row r="3635" spans="1:5" ht="13.5" customHeight="1">
      <c r="A3635">
        <v>251</v>
      </c>
      <c r="B3635" t="str">
        <f t="shared" si="56"/>
        <v>251---12</v>
      </c>
      <c r="C3635" t="s">
        <v>4230</v>
      </c>
      <c r="D3635" t="s">
        <v>1248</v>
      </c>
      <c r="E3635">
        <v>12</v>
      </c>
    </row>
    <row r="3636" spans="1:5" ht="13.5" customHeight="1">
      <c r="A3636">
        <v>251</v>
      </c>
      <c r="B3636" t="str">
        <f t="shared" si="56"/>
        <v>251---13</v>
      </c>
      <c r="C3636" t="s">
        <v>4244</v>
      </c>
      <c r="D3636" t="s">
        <v>750</v>
      </c>
      <c r="E3636">
        <v>13</v>
      </c>
    </row>
    <row r="3637" spans="1:5" ht="13.5" customHeight="1">
      <c r="A3637">
        <v>251</v>
      </c>
      <c r="B3637" t="str">
        <f t="shared" si="56"/>
        <v>251---14</v>
      </c>
      <c r="C3637" t="s">
        <v>4262</v>
      </c>
      <c r="D3637" t="s">
        <v>728</v>
      </c>
      <c r="E3637">
        <v>14</v>
      </c>
    </row>
    <row r="3638" spans="1:5" ht="13.5" customHeight="1">
      <c r="A3638">
        <v>251</v>
      </c>
      <c r="B3638" t="str">
        <f t="shared" si="56"/>
        <v>251---15</v>
      </c>
      <c r="C3638" t="s">
        <v>4233</v>
      </c>
      <c r="D3638" t="s">
        <v>1036</v>
      </c>
      <c r="E3638">
        <v>15</v>
      </c>
    </row>
    <row r="3639" spans="1:5" ht="13.5" customHeight="1">
      <c r="A3639">
        <v>251</v>
      </c>
      <c r="B3639" t="str">
        <f t="shared" si="56"/>
        <v>251---16</v>
      </c>
      <c r="C3639" t="s">
        <v>4236</v>
      </c>
      <c r="D3639" t="s">
        <v>1251</v>
      </c>
      <c r="E3639">
        <v>16</v>
      </c>
    </row>
    <row r="3640" spans="1:5" ht="13.5" customHeight="1">
      <c r="A3640">
        <v>251</v>
      </c>
      <c r="B3640" t="str">
        <f t="shared" si="56"/>
        <v>251---17</v>
      </c>
      <c r="C3640" t="s">
        <v>4248</v>
      </c>
      <c r="D3640" t="s">
        <v>1180</v>
      </c>
      <c r="E3640">
        <v>17</v>
      </c>
    </row>
    <row r="3641" spans="1:5" ht="13.5" customHeight="1">
      <c r="A3641">
        <v>251</v>
      </c>
      <c r="B3641" t="str">
        <f t="shared" si="56"/>
        <v>251---18</v>
      </c>
      <c r="C3641" t="s">
        <v>4249</v>
      </c>
      <c r="D3641" t="s">
        <v>1287</v>
      </c>
      <c r="E3641">
        <v>18</v>
      </c>
    </row>
    <row r="3642" spans="1:5" ht="13.5" customHeight="1">
      <c r="A3642">
        <v>251</v>
      </c>
      <c r="B3642" t="str">
        <f t="shared" si="56"/>
        <v>251---19</v>
      </c>
      <c r="C3642" t="s">
        <v>1017</v>
      </c>
      <c r="D3642" t="s">
        <v>796</v>
      </c>
      <c r="E3642">
        <v>19</v>
      </c>
    </row>
    <row r="3643" spans="1:5" ht="13.5" customHeight="1">
      <c r="A3643">
        <v>251</v>
      </c>
      <c r="B3643" t="str">
        <f t="shared" si="56"/>
        <v>251---20</v>
      </c>
      <c r="C3643" t="s">
        <v>731</v>
      </c>
      <c r="D3643" t="s">
        <v>800</v>
      </c>
      <c r="E3643">
        <v>20</v>
      </c>
    </row>
    <row r="3644" spans="1:5" ht="13.5" customHeight="1">
      <c r="A3644">
        <v>251</v>
      </c>
      <c r="B3644" t="str">
        <f t="shared" si="56"/>
        <v>251---21</v>
      </c>
      <c r="C3644" t="s">
        <v>737</v>
      </c>
      <c r="D3644" t="s">
        <v>996</v>
      </c>
      <c r="E3644">
        <v>21</v>
      </c>
    </row>
    <row r="3645" spans="1:5" ht="13.5" customHeight="1">
      <c r="A3645">
        <v>251</v>
      </c>
      <c r="B3645" t="str">
        <f t="shared" si="56"/>
        <v>251---22</v>
      </c>
      <c r="C3645" t="s">
        <v>741</v>
      </c>
      <c r="D3645" t="s">
        <v>1248</v>
      </c>
      <c r="E3645">
        <v>22</v>
      </c>
    </row>
    <row r="3646" spans="1:5" ht="13.5" customHeight="1">
      <c r="A3646">
        <v>251</v>
      </c>
      <c r="B3646" t="str">
        <f t="shared" si="56"/>
        <v>251---23</v>
      </c>
      <c r="C3646" t="s">
        <v>743</v>
      </c>
      <c r="D3646" t="s">
        <v>754</v>
      </c>
      <c r="E3646">
        <v>23</v>
      </c>
    </row>
    <row r="3647" spans="1:5" ht="13.5" customHeight="1">
      <c r="A3647">
        <v>251</v>
      </c>
      <c r="B3647" t="str">
        <f t="shared" si="56"/>
        <v>251---24</v>
      </c>
      <c r="C3647" t="s">
        <v>915</v>
      </c>
      <c r="D3647" t="s">
        <v>939</v>
      </c>
      <c r="E3647">
        <v>24</v>
      </c>
    </row>
    <row r="3648" spans="1:5" ht="13.5" customHeight="1">
      <c r="A3648">
        <v>251</v>
      </c>
      <c r="B3648" t="str">
        <f t="shared" si="56"/>
        <v>251---25</v>
      </c>
      <c r="C3648" t="s">
        <v>987</v>
      </c>
      <c r="D3648" t="s">
        <v>1263</v>
      </c>
      <c r="E3648">
        <v>25</v>
      </c>
    </row>
    <row r="3649" spans="1:5" ht="13.5" customHeight="1">
      <c r="A3649">
        <v>251</v>
      </c>
      <c r="B3649" t="str">
        <f t="shared" si="56"/>
        <v>251---26</v>
      </c>
      <c r="C3649" t="s">
        <v>989</v>
      </c>
      <c r="D3649" t="s">
        <v>738</v>
      </c>
      <c r="E3649">
        <v>26</v>
      </c>
    </row>
    <row r="3650" spans="1:5" ht="13.5" customHeight="1">
      <c r="A3650">
        <v>251</v>
      </c>
      <c r="B3650" t="str">
        <f t="shared" si="56"/>
        <v>251---27</v>
      </c>
      <c r="C3650" t="s">
        <v>819</v>
      </c>
      <c r="D3650" t="s">
        <v>756</v>
      </c>
      <c r="E3650">
        <v>27</v>
      </c>
    </row>
    <row r="3651" spans="1:5" ht="13.5" customHeight="1">
      <c r="A3651">
        <v>251</v>
      </c>
      <c r="B3651" t="str">
        <f t="shared" ref="B3651:B3714" si="57">A3651&amp;"---"&amp;E3651</f>
        <v>251---28</v>
      </c>
      <c r="C3651" t="s">
        <v>1074</v>
      </c>
      <c r="D3651" t="s">
        <v>880</v>
      </c>
      <c r="E3651">
        <v>28</v>
      </c>
    </row>
    <row r="3652" spans="1:5" ht="13.5" customHeight="1">
      <c r="A3652">
        <v>251</v>
      </c>
      <c r="B3652" t="str">
        <f t="shared" si="57"/>
        <v>251---29</v>
      </c>
      <c r="C3652" t="s">
        <v>1019</v>
      </c>
      <c r="D3652" t="s">
        <v>734</v>
      </c>
      <c r="E3652">
        <v>29</v>
      </c>
    </row>
    <row r="3653" spans="1:5" ht="13.5" customHeight="1">
      <c r="A3653">
        <v>251</v>
      </c>
      <c r="B3653" t="str">
        <f t="shared" si="57"/>
        <v>251---30</v>
      </c>
      <c r="C3653" t="s">
        <v>822</v>
      </c>
      <c r="D3653" t="s">
        <v>833</v>
      </c>
      <c r="E3653">
        <v>30</v>
      </c>
    </row>
    <row r="3654" spans="1:5" ht="13.5" customHeight="1">
      <c r="A3654">
        <v>251</v>
      </c>
      <c r="B3654" t="str">
        <f t="shared" si="57"/>
        <v>251---31</v>
      </c>
      <c r="C3654" t="s">
        <v>824</v>
      </c>
      <c r="D3654" t="s">
        <v>752</v>
      </c>
      <c r="E3654">
        <v>31</v>
      </c>
    </row>
    <row r="3655" spans="1:5" ht="13.5" customHeight="1">
      <c r="A3655">
        <v>251</v>
      </c>
      <c r="B3655" t="str">
        <f t="shared" si="57"/>
        <v>251---32</v>
      </c>
      <c r="C3655" t="s">
        <v>991</v>
      </c>
      <c r="D3655" t="s">
        <v>966</v>
      </c>
      <c r="E3655">
        <v>32</v>
      </c>
    </row>
    <row r="3656" spans="1:5" ht="13.5" customHeight="1">
      <c r="A3656">
        <v>251</v>
      </c>
      <c r="B3656" t="str">
        <f t="shared" si="57"/>
        <v>251---33</v>
      </c>
      <c r="C3656" t="s">
        <v>864</v>
      </c>
      <c r="D3656" t="s">
        <v>957</v>
      </c>
      <c r="E3656">
        <v>33</v>
      </c>
    </row>
    <row r="3657" spans="1:5" ht="13.5" customHeight="1">
      <c r="A3657">
        <v>251</v>
      </c>
      <c r="B3657" t="str">
        <f t="shared" si="57"/>
        <v>251---34</v>
      </c>
      <c r="C3657" t="s">
        <v>892</v>
      </c>
      <c r="D3657" t="s">
        <v>730</v>
      </c>
      <c r="E3657">
        <v>34</v>
      </c>
    </row>
    <row r="3658" spans="1:5" ht="13.5" customHeight="1">
      <c r="A3658">
        <v>251</v>
      </c>
      <c r="B3658" t="str">
        <f t="shared" si="57"/>
        <v>251---35</v>
      </c>
      <c r="C3658" t="s">
        <v>868</v>
      </c>
      <c r="D3658" t="s">
        <v>758</v>
      </c>
      <c r="E3658">
        <v>35</v>
      </c>
    </row>
    <row r="3659" spans="1:5" ht="13.5" customHeight="1">
      <c r="A3659">
        <v>251</v>
      </c>
      <c r="B3659" t="str">
        <f t="shared" si="57"/>
        <v>251---36</v>
      </c>
      <c r="C3659" t="s">
        <v>5929</v>
      </c>
      <c r="D3659" t="s">
        <v>813</v>
      </c>
      <c r="E3659">
        <v>36</v>
      </c>
    </row>
    <row r="3660" spans="1:5" ht="13.5" customHeight="1">
      <c r="A3660">
        <v>251</v>
      </c>
      <c r="B3660" t="str">
        <f t="shared" si="57"/>
        <v>251---37</v>
      </c>
      <c r="C3660" t="s">
        <v>5967</v>
      </c>
      <c r="D3660" t="s">
        <v>986</v>
      </c>
      <c r="E3660">
        <v>37</v>
      </c>
    </row>
    <row r="3661" spans="1:5" ht="13.5" customHeight="1">
      <c r="A3661">
        <v>251</v>
      </c>
      <c r="B3661" t="str">
        <f t="shared" si="57"/>
        <v>251---38</v>
      </c>
      <c r="C3661" t="s">
        <v>5968</v>
      </c>
      <c r="D3661" t="s">
        <v>988</v>
      </c>
      <c r="E3661">
        <v>38</v>
      </c>
    </row>
    <row r="3662" spans="1:5" ht="13.5" customHeight="1">
      <c r="A3662">
        <v>251</v>
      </c>
      <c r="B3662" t="str">
        <f t="shared" si="57"/>
        <v>251---39</v>
      </c>
      <c r="C3662" t="s">
        <v>5930</v>
      </c>
      <c r="D3662" t="s">
        <v>821</v>
      </c>
      <c r="E3662">
        <v>39</v>
      </c>
    </row>
    <row r="3663" spans="1:5" ht="13.5" customHeight="1">
      <c r="A3663">
        <v>251</v>
      </c>
      <c r="B3663" t="str">
        <f t="shared" si="57"/>
        <v>251---40</v>
      </c>
      <c r="C3663" t="s">
        <v>5915</v>
      </c>
      <c r="D3663" t="s">
        <v>772</v>
      </c>
      <c r="E3663">
        <v>40</v>
      </c>
    </row>
    <row r="3664" spans="1:5" ht="13.5" customHeight="1">
      <c r="A3664">
        <v>251</v>
      </c>
      <c r="B3664" t="str">
        <f t="shared" si="57"/>
        <v>251---41</v>
      </c>
      <c r="C3664" t="s">
        <v>5916</v>
      </c>
      <c r="D3664" t="s">
        <v>750</v>
      </c>
      <c r="E3664">
        <v>41</v>
      </c>
    </row>
    <row r="3665" spans="1:5" ht="13.5" customHeight="1">
      <c r="A3665">
        <v>251</v>
      </c>
      <c r="B3665" t="str">
        <f t="shared" si="57"/>
        <v>251---42</v>
      </c>
      <c r="C3665" t="s">
        <v>5917</v>
      </c>
      <c r="D3665" t="s">
        <v>789</v>
      </c>
      <c r="E3665">
        <v>42</v>
      </c>
    </row>
    <row r="3666" spans="1:5" ht="13.5" customHeight="1">
      <c r="A3666">
        <v>251</v>
      </c>
      <c r="B3666" t="str">
        <f t="shared" si="57"/>
        <v>251---43</v>
      </c>
      <c r="C3666" t="s">
        <v>5918</v>
      </c>
      <c r="D3666" t="s">
        <v>770</v>
      </c>
      <c r="E3666">
        <v>43</v>
      </c>
    </row>
    <row r="3667" spans="1:5" ht="13.5" customHeight="1">
      <c r="A3667">
        <v>251</v>
      </c>
      <c r="B3667" t="str">
        <f t="shared" si="57"/>
        <v>251---44</v>
      </c>
      <c r="C3667" t="s">
        <v>5963</v>
      </c>
      <c r="D3667" t="s">
        <v>937</v>
      </c>
      <c r="E3667">
        <v>44</v>
      </c>
    </row>
    <row r="3668" spans="1:5" ht="13.5" customHeight="1">
      <c r="A3668">
        <v>251</v>
      </c>
      <c r="B3668" t="str">
        <f t="shared" si="57"/>
        <v>251---45</v>
      </c>
      <c r="C3668" t="s">
        <v>5972</v>
      </c>
      <c r="D3668" t="s">
        <v>979</v>
      </c>
      <c r="E3668">
        <v>45</v>
      </c>
    </row>
    <row r="3669" spans="1:5" ht="13.5" customHeight="1">
      <c r="A3669">
        <v>251</v>
      </c>
      <c r="B3669" t="str">
        <f t="shared" si="57"/>
        <v>251---46</v>
      </c>
      <c r="C3669" t="s">
        <v>5933</v>
      </c>
      <c r="D3669" t="s">
        <v>855</v>
      </c>
      <c r="E3669">
        <v>46</v>
      </c>
    </row>
    <row r="3670" spans="1:5" ht="13.5" customHeight="1">
      <c r="A3670">
        <v>251</v>
      </c>
      <c r="B3670" t="str">
        <f t="shared" si="57"/>
        <v>251---47</v>
      </c>
      <c r="C3670" t="s">
        <v>5994</v>
      </c>
      <c r="D3670" t="s">
        <v>984</v>
      </c>
      <c r="E3670">
        <v>47</v>
      </c>
    </row>
    <row r="3671" spans="1:5" ht="13.5" customHeight="1">
      <c r="A3671">
        <v>251</v>
      </c>
      <c r="B3671" t="str">
        <f t="shared" si="57"/>
        <v>251---48</v>
      </c>
      <c r="C3671" t="s">
        <v>5952</v>
      </c>
      <c r="D3671" t="s">
        <v>891</v>
      </c>
      <c r="E3671">
        <v>48</v>
      </c>
    </row>
    <row r="3672" spans="1:5" ht="13.5" customHeight="1">
      <c r="A3672">
        <v>251</v>
      </c>
      <c r="B3672" t="str">
        <f t="shared" si="57"/>
        <v>251---49</v>
      </c>
      <c r="C3672" t="s">
        <v>6012</v>
      </c>
      <c r="D3672" t="s">
        <v>958</v>
      </c>
      <c r="E3672">
        <v>49</v>
      </c>
    </row>
    <row r="3673" spans="1:5" ht="13.5" customHeight="1">
      <c r="A3673">
        <v>251</v>
      </c>
      <c r="B3673" t="str">
        <f t="shared" si="57"/>
        <v>251---50</v>
      </c>
      <c r="C3673" t="s">
        <v>5956</v>
      </c>
      <c r="D3673" t="s">
        <v>917</v>
      </c>
      <c r="E3673">
        <v>50</v>
      </c>
    </row>
    <row r="3674" spans="1:5" ht="13.5" customHeight="1">
      <c r="A3674">
        <v>251</v>
      </c>
      <c r="B3674" t="str">
        <f t="shared" si="57"/>
        <v>251---51</v>
      </c>
      <c r="C3674" t="s">
        <v>5990</v>
      </c>
      <c r="D3674" t="s">
        <v>1018</v>
      </c>
      <c r="E3674">
        <v>51</v>
      </c>
    </row>
    <row r="3675" spans="1:5" ht="13.5" customHeight="1">
      <c r="A3675">
        <v>251</v>
      </c>
      <c r="B3675" t="str">
        <f t="shared" si="57"/>
        <v>251---52</v>
      </c>
      <c r="C3675" t="s">
        <v>6014</v>
      </c>
      <c r="D3675" t="s">
        <v>1107</v>
      </c>
      <c r="E3675">
        <v>52</v>
      </c>
    </row>
    <row r="3676" spans="1:5" ht="13.5" customHeight="1">
      <c r="A3676">
        <v>251.1</v>
      </c>
      <c r="B3676" t="str">
        <f t="shared" si="57"/>
        <v>251.1---1</v>
      </c>
      <c r="C3676" t="s">
        <v>4234</v>
      </c>
      <c r="D3676" t="s">
        <v>1270</v>
      </c>
      <c r="E3676">
        <v>1</v>
      </c>
    </row>
    <row r="3677" spans="1:5" ht="13.5" customHeight="1">
      <c r="A3677">
        <v>251.1</v>
      </c>
      <c r="B3677" t="str">
        <f t="shared" si="57"/>
        <v>251.1---2</v>
      </c>
      <c r="C3677" t="s">
        <v>4216</v>
      </c>
      <c r="D3677" t="s">
        <v>1270</v>
      </c>
      <c r="E3677">
        <v>2</v>
      </c>
    </row>
    <row r="3678" spans="1:5" ht="13.5" customHeight="1">
      <c r="A3678">
        <v>251.1</v>
      </c>
      <c r="B3678" t="str">
        <f t="shared" si="57"/>
        <v>251.1---3</v>
      </c>
      <c r="C3678" t="s">
        <v>4216</v>
      </c>
      <c r="D3678" t="s">
        <v>6238</v>
      </c>
      <c r="E3678">
        <v>3</v>
      </c>
    </row>
    <row r="3679" spans="1:5" ht="13.5" customHeight="1">
      <c r="A3679">
        <v>251.1</v>
      </c>
      <c r="B3679" t="str">
        <f t="shared" si="57"/>
        <v>251.1---4</v>
      </c>
      <c r="C3679" t="s">
        <v>4216</v>
      </c>
      <c r="D3679" t="s">
        <v>980</v>
      </c>
      <c r="E3679">
        <v>4</v>
      </c>
    </row>
    <row r="3680" spans="1:5" ht="13.5" customHeight="1">
      <c r="A3680">
        <v>251.1</v>
      </c>
      <c r="B3680" t="str">
        <f t="shared" si="57"/>
        <v>251.1---5</v>
      </c>
      <c r="C3680" t="s">
        <v>4216</v>
      </c>
      <c r="D3680" t="s">
        <v>855</v>
      </c>
      <c r="E3680">
        <v>5</v>
      </c>
    </row>
    <row r="3681" spans="1:5" ht="13.5" customHeight="1">
      <c r="A3681">
        <v>251.1</v>
      </c>
      <c r="B3681" t="str">
        <f t="shared" si="57"/>
        <v>251.1---6</v>
      </c>
      <c r="C3681" t="s">
        <v>4216</v>
      </c>
      <c r="D3681" t="s">
        <v>1290</v>
      </c>
      <c r="E3681">
        <v>6</v>
      </c>
    </row>
    <row r="3682" spans="1:5" ht="13.5" customHeight="1">
      <c r="A3682">
        <v>251.1</v>
      </c>
      <c r="B3682" t="str">
        <f t="shared" si="57"/>
        <v>251.1---7</v>
      </c>
      <c r="C3682" t="s">
        <v>4216</v>
      </c>
      <c r="D3682" t="s">
        <v>807</v>
      </c>
      <c r="E3682">
        <v>7</v>
      </c>
    </row>
    <row r="3683" spans="1:5" ht="13.5" customHeight="1">
      <c r="A3683">
        <v>251.1</v>
      </c>
      <c r="B3683" t="str">
        <f t="shared" si="57"/>
        <v>251.1---8</v>
      </c>
      <c r="C3683" t="s">
        <v>4216</v>
      </c>
      <c r="D3683" t="s">
        <v>899</v>
      </c>
      <c r="E3683">
        <v>8</v>
      </c>
    </row>
    <row r="3684" spans="1:5" ht="13.5" customHeight="1">
      <c r="A3684">
        <v>251.1</v>
      </c>
      <c r="B3684" t="str">
        <f t="shared" si="57"/>
        <v>251.1---9</v>
      </c>
      <c r="C3684" t="s">
        <v>4216</v>
      </c>
      <c r="D3684" t="s">
        <v>1275</v>
      </c>
      <c r="E3684">
        <v>9</v>
      </c>
    </row>
    <row r="3685" spans="1:5" ht="13.5" customHeight="1">
      <c r="A3685">
        <v>251.1</v>
      </c>
      <c r="B3685" t="str">
        <f t="shared" si="57"/>
        <v>251.1---10</v>
      </c>
      <c r="C3685" t="s">
        <v>4216</v>
      </c>
      <c r="D3685" t="s">
        <v>713</v>
      </c>
      <c r="E3685">
        <v>10</v>
      </c>
    </row>
    <row r="3686" spans="1:5" ht="13.5" customHeight="1">
      <c r="A3686">
        <v>251.1</v>
      </c>
      <c r="B3686" t="str">
        <f t="shared" si="57"/>
        <v>251.1---11</v>
      </c>
      <c r="C3686" t="s">
        <v>4216</v>
      </c>
      <c r="D3686" t="s">
        <v>1347</v>
      </c>
      <c r="E3686">
        <v>11</v>
      </c>
    </row>
    <row r="3687" spans="1:5" ht="13.5" customHeight="1">
      <c r="A3687">
        <v>251.1</v>
      </c>
      <c r="B3687" t="str">
        <f t="shared" si="57"/>
        <v>251.1---12</v>
      </c>
      <c r="C3687" t="s">
        <v>4216</v>
      </c>
      <c r="D3687" t="s">
        <v>1423</v>
      </c>
      <c r="E3687">
        <v>12</v>
      </c>
    </row>
    <row r="3688" spans="1:5" ht="13.5" customHeight="1">
      <c r="A3688">
        <v>251.1</v>
      </c>
      <c r="B3688" t="str">
        <f t="shared" si="57"/>
        <v>251.1---13</v>
      </c>
      <c r="C3688" t="s">
        <v>4271</v>
      </c>
      <c r="D3688" t="s">
        <v>1195</v>
      </c>
      <c r="E3688">
        <v>13</v>
      </c>
    </row>
    <row r="3689" spans="1:5" ht="13.5" customHeight="1">
      <c r="A3689">
        <v>251.1</v>
      </c>
      <c r="B3689" t="str">
        <f t="shared" si="57"/>
        <v>251.1---14</v>
      </c>
      <c r="C3689" t="s">
        <v>4239</v>
      </c>
      <c r="D3689" t="s">
        <v>957</v>
      </c>
      <c r="E3689">
        <v>14</v>
      </c>
    </row>
    <row r="3690" spans="1:5" ht="13.5" customHeight="1">
      <c r="A3690">
        <v>251.1</v>
      </c>
      <c r="B3690" t="str">
        <f t="shared" si="57"/>
        <v>251.1---15</v>
      </c>
      <c r="C3690" t="s">
        <v>4228</v>
      </c>
      <c r="D3690" t="s">
        <v>788</v>
      </c>
      <c r="E3690">
        <v>15</v>
      </c>
    </row>
    <row r="3691" spans="1:5" ht="13.5" customHeight="1">
      <c r="A3691">
        <v>251.1</v>
      </c>
      <c r="B3691" t="str">
        <f t="shared" si="57"/>
        <v>251.1---16</v>
      </c>
      <c r="C3691" t="s">
        <v>4268</v>
      </c>
      <c r="D3691" t="s">
        <v>1139</v>
      </c>
      <c r="E3691">
        <v>16</v>
      </c>
    </row>
    <row r="3692" spans="1:5" ht="13.5" customHeight="1">
      <c r="A3692">
        <v>251.1</v>
      </c>
      <c r="B3692" t="str">
        <f t="shared" si="57"/>
        <v>251.1---17</v>
      </c>
      <c r="C3692" t="s">
        <v>4230</v>
      </c>
      <c r="D3692" t="s">
        <v>1248</v>
      </c>
      <c r="E3692">
        <v>17</v>
      </c>
    </row>
    <row r="3693" spans="1:5" ht="13.5" customHeight="1">
      <c r="A3693">
        <v>251.1</v>
      </c>
      <c r="B3693" t="str">
        <f t="shared" si="57"/>
        <v>251.1---18</v>
      </c>
      <c r="C3693" t="s">
        <v>4244</v>
      </c>
      <c r="D3693" t="s">
        <v>750</v>
      </c>
      <c r="E3693">
        <v>18</v>
      </c>
    </row>
    <row r="3694" spans="1:5" ht="13.5" customHeight="1">
      <c r="A3694">
        <v>251.1</v>
      </c>
      <c r="B3694" t="str">
        <f t="shared" si="57"/>
        <v>251.1---19</v>
      </c>
      <c r="C3694" t="s">
        <v>4262</v>
      </c>
      <c r="D3694" t="s">
        <v>728</v>
      </c>
      <c r="E3694">
        <v>19</v>
      </c>
    </row>
    <row r="3695" spans="1:5" ht="13.5" customHeight="1">
      <c r="A3695">
        <v>251.1</v>
      </c>
      <c r="B3695" t="str">
        <f t="shared" si="57"/>
        <v>251.1---20</v>
      </c>
      <c r="C3695" t="s">
        <v>4233</v>
      </c>
      <c r="D3695" t="s">
        <v>1036</v>
      </c>
      <c r="E3695">
        <v>20</v>
      </c>
    </row>
    <row r="3696" spans="1:5" ht="13.5" customHeight="1">
      <c r="A3696">
        <v>251.1</v>
      </c>
      <c r="B3696" t="str">
        <f t="shared" si="57"/>
        <v>251.1---21</v>
      </c>
      <c r="C3696" t="s">
        <v>4236</v>
      </c>
      <c r="D3696" t="s">
        <v>1251</v>
      </c>
      <c r="E3696">
        <v>21</v>
      </c>
    </row>
    <row r="3697" spans="1:5" ht="13.5" customHeight="1">
      <c r="A3697">
        <v>251.1</v>
      </c>
      <c r="B3697" t="str">
        <f t="shared" si="57"/>
        <v>251.1---22</v>
      </c>
      <c r="C3697" t="s">
        <v>4248</v>
      </c>
      <c r="D3697" t="s">
        <v>1180</v>
      </c>
      <c r="E3697">
        <v>22</v>
      </c>
    </row>
    <row r="3698" spans="1:5" ht="13.5" customHeight="1">
      <c r="A3698">
        <v>251.1</v>
      </c>
      <c r="B3698" t="str">
        <f t="shared" si="57"/>
        <v>251.1---23</v>
      </c>
      <c r="C3698" t="s">
        <v>4249</v>
      </c>
      <c r="D3698" t="s">
        <v>1287</v>
      </c>
      <c r="E3698">
        <v>23</v>
      </c>
    </row>
    <row r="3699" spans="1:5" ht="13.5" customHeight="1">
      <c r="A3699">
        <v>251.1</v>
      </c>
      <c r="B3699" t="str">
        <f t="shared" si="57"/>
        <v>251.1---24</v>
      </c>
      <c r="C3699" t="s">
        <v>4267</v>
      </c>
      <c r="D3699" t="s">
        <v>1140</v>
      </c>
      <c r="E3699">
        <v>24</v>
      </c>
    </row>
    <row r="3700" spans="1:5" ht="13.5" customHeight="1">
      <c r="A3700">
        <v>251.1</v>
      </c>
      <c r="B3700" t="str">
        <f t="shared" si="57"/>
        <v>251.1---25</v>
      </c>
      <c r="C3700" t="s">
        <v>1017</v>
      </c>
      <c r="D3700" t="s">
        <v>796</v>
      </c>
      <c r="E3700">
        <v>25</v>
      </c>
    </row>
    <row r="3701" spans="1:5" ht="13.5" customHeight="1">
      <c r="A3701">
        <v>251.1</v>
      </c>
      <c r="B3701" t="str">
        <f t="shared" si="57"/>
        <v>251.1---26</v>
      </c>
      <c r="C3701" t="s">
        <v>731</v>
      </c>
      <c r="D3701" t="s">
        <v>800</v>
      </c>
      <c r="E3701">
        <v>26</v>
      </c>
    </row>
    <row r="3702" spans="1:5" ht="13.5" customHeight="1">
      <c r="A3702">
        <v>251.1</v>
      </c>
      <c r="B3702" t="str">
        <f t="shared" si="57"/>
        <v>251.1---27</v>
      </c>
      <c r="C3702" t="s">
        <v>737</v>
      </c>
      <c r="D3702" t="s">
        <v>996</v>
      </c>
      <c r="E3702">
        <v>27</v>
      </c>
    </row>
    <row r="3703" spans="1:5" ht="13.5" customHeight="1">
      <c r="A3703">
        <v>251.1</v>
      </c>
      <c r="B3703" t="str">
        <f t="shared" si="57"/>
        <v>251.1---28</v>
      </c>
      <c r="C3703" t="s">
        <v>741</v>
      </c>
      <c r="D3703" t="s">
        <v>1248</v>
      </c>
      <c r="E3703">
        <v>28</v>
      </c>
    </row>
    <row r="3704" spans="1:5" ht="13.5" customHeight="1">
      <c r="A3704">
        <v>251.1</v>
      </c>
      <c r="B3704" t="str">
        <f t="shared" si="57"/>
        <v>251.1---29</v>
      </c>
      <c r="C3704" t="s">
        <v>743</v>
      </c>
      <c r="D3704" t="s">
        <v>754</v>
      </c>
      <c r="E3704">
        <v>29</v>
      </c>
    </row>
    <row r="3705" spans="1:5" ht="13.5" customHeight="1">
      <c r="A3705">
        <v>251.1</v>
      </c>
      <c r="B3705" t="str">
        <f t="shared" si="57"/>
        <v>251.1---30</v>
      </c>
      <c r="C3705" t="s">
        <v>915</v>
      </c>
      <c r="D3705" t="s">
        <v>939</v>
      </c>
      <c r="E3705">
        <v>30</v>
      </c>
    </row>
    <row r="3706" spans="1:5" ht="13.5" customHeight="1">
      <c r="A3706">
        <v>251.1</v>
      </c>
      <c r="B3706" t="str">
        <f t="shared" si="57"/>
        <v>251.1---31</v>
      </c>
      <c r="C3706" t="s">
        <v>987</v>
      </c>
      <c r="D3706" t="s">
        <v>1263</v>
      </c>
      <c r="E3706">
        <v>31</v>
      </c>
    </row>
    <row r="3707" spans="1:5" ht="13.5" customHeight="1">
      <c r="A3707">
        <v>251.1</v>
      </c>
      <c r="B3707" t="str">
        <f t="shared" si="57"/>
        <v>251.1---32</v>
      </c>
      <c r="C3707" t="s">
        <v>989</v>
      </c>
      <c r="D3707" t="s">
        <v>738</v>
      </c>
      <c r="E3707">
        <v>32</v>
      </c>
    </row>
    <row r="3708" spans="1:5" ht="13.5" customHeight="1">
      <c r="A3708">
        <v>251.1</v>
      </c>
      <c r="B3708" t="str">
        <f t="shared" si="57"/>
        <v>251.1---33</v>
      </c>
      <c r="C3708" t="s">
        <v>819</v>
      </c>
      <c r="D3708" t="s">
        <v>756</v>
      </c>
      <c r="E3708">
        <v>33</v>
      </c>
    </row>
    <row r="3709" spans="1:5" ht="13.5" customHeight="1">
      <c r="A3709">
        <v>251.1</v>
      </c>
      <c r="B3709" t="str">
        <f t="shared" si="57"/>
        <v>251.1---34</v>
      </c>
      <c r="C3709" t="s">
        <v>1074</v>
      </c>
      <c r="D3709" t="s">
        <v>880</v>
      </c>
      <c r="E3709">
        <v>34</v>
      </c>
    </row>
    <row r="3710" spans="1:5" ht="13.5" customHeight="1">
      <c r="A3710">
        <v>251.1</v>
      </c>
      <c r="B3710" t="str">
        <f t="shared" si="57"/>
        <v>251.1---35</v>
      </c>
      <c r="C3710" t="s">
        <v>1019</v>
      </c>
      <c r="D3710" t="s">
        <v>734</v>
      </c>
      <c r="E3710">
        <v>35</v>
      </c>
    </row>
    <row r="3711" spans="1:5" ht="13.5" customHeight="1">
      <c r="A3711">
        <v>251.1</v>
      </c>
      <c r="B3711" t="str">
        <f t="shared" si="57"/>
        <v>251.1---36</v>
      </c>
      <c r="C3711" t="s">
        <v>822</v>
      </c>
      <c r="D3711" t="s">
        <v>833</v>
      </c>
      <c r="E3711">
        <v>36</v>
      </c>
    </row>
    <row r="3712" spans="1:5" ht="13.5" customHeight="1">
      <c r="A3712">
        <v>251.1</v>
      </c>
      <c r="B3712" t="str">
        <f t="shared" si="57"/>
        <v>251.1---37</v>
      </c>
      <c r="C3712" t="s">
        <v>824</v>
      </c>
      <c r="D3712" t="s">
        <v>752</v>
      </c>
      <c r="E3712">
        <v>37</v>
      </c>
    </row>
    <row r="3713" spans="1:5" ht="13.5" customHeight="1">
      <c r="A3713">
        <v>251.1</v>
      </c>
      <c r="B3713" t="str">
        <f t="shared" si="57"/>
        <v>251.1---38</v>
      </c>
      <c r="C3713" t="s">
        <v>991</v>
      </c>
      <c r="D3713" t="s">
        <v>966</v>
      </c>
      <c r="E3713">
        <v>38</v>
      </c>
    </row>
    <row r="3714" spans="1:5" ht="13.5" customHeight="1">
      <c r="A3714">
        <v>251.1</v>
      </c>
      <c r="B3714" t="str">
        <f t="shared" si="57"/>
        <v>251.1---39</v>
      </c>
      <c r="C3714" t="s">
        <v>864</v>
      </c>
      <c r="D3714" t="s">
        <v>957</v>
      </c>
      <c r="E3714">
        <v>39</v>
      </c>
    </row>
    <row r="3715" spans="1:5" ht="13.5" customHeight="1">
      <c r="A3715">
        <v>251.1</v>
      </c>
      <c r="B3715" t="str">
        <f t="shared" ref="B3715:B3778" si="58">A3715&amp;"---"&amp;E3715</f>
        <v>251.1---40</v>
      </c>
      <c r="C3715" t="s">
        <v>1102</v>
      </c>
      <c r="D3715" t="s">
        <v>1190</v>
      </c>
      <c r="E3715">
        <v>40</v>
      </c>
    </row>
    <row r="3716" spans="1:5" ht="13.5" customHeight="1">
      <c r="A3716">
        <v>251.1</v>
      </c>
      <c r="B3716" t="str">
        <f t="shared" si="58"/>
        <v>251.1---41</v>
      </c>
      <c r="C3716" t="s">
        <v>892</v>
      </c>
      <c r="D3716" t="s">
        <v>730</v>
      </c>
      <c r="E3716">
        <v>41</v>
      </c>
    </row>
    <row r="3717" spans="1:5" ht="13.5" customHeight="1">
      <c r="A3717">
        <v>251.1</v>
      </c>
      <c r="B3717" t="str">
        <f t="shared" si="58"/>
        <v>251.1---42</v>
      </c>
      <c r="C3717" t="s">
        <v>868</v>
      </c>
      <c r="D3717" t="s">
        <v>758</v>
      </c>
      <c r="E3717">
        <v>42</v>
      </c>
    </row>
    <row r="3718" spans="1:5" ht="13.5" customHeight="1">
      <c r="A3718">
        <v>251.1</v>
      </c>
      <c r="B3718" t="str">
        <f t="shared" si="58"/>
        <v>251.1---43</v>
      </c>
      <c r="C3718" t="s">
        <v>950</v>
      </c>
      <c r="D3718" t="s">
        <v>1140</v>
      </c>
      <c r="E3718">
        <v>43</v>
      </c>
    </row>
    <row r="3719" spans="1:5" ht="13.5" customHeight="1">
      <c r="A3719">
        <v>251.1</v>
      </c>
      <c r="B3719" t="str">
        <f t="shared" si="58"/>
        <v>251.1---44</v>
      </c>
      <c r="C3719" t="s">
        <v>918</v>
      </c>
      <c r="D3719" t="s">
        <v>865</v>
      </c>
      <c r="E3719">
        <v>44</v>
      </c>
    </row>
    <row r="3720" spans="1:5" ht="13.5" customHeight="1">
      <c r="A3720">
        <v>251.1</v>
      </c>
      <c r="B3720" t="str">
        <f t="shared" si="58"/>
        <v>251.1---45</v>
      </c>
      <c r="C3720" t="s">
        <v>5929</v>
      </c>
      <c r="D3720" t="s">
        <v>813</v>
      </c>
      <c r="E3720">
        <v>45</v>
      </c>
    </row>
    <row r="3721" spans="1:5" ht="13.5" customHeight="1">
      <c r="A3721">
        <v>251.1</v>
      </c>
      <c r="B3721" t="str">
        <f t="shared" si="58"/>
        <v>251.1---46</v>
      </c>
      <c r="C3721" t="s">
        <v>5967</v>
      </c>
      <c r="D3721" t="s">
        <v>986</v>
      </c>
      <c r="E3721">
        <v>46</v>
      </c>
    </row>
    <row r="3722" spans="1:5" ht="13.5" customHeight="1">
      <c r="A3722">
        <v>251.1</v>
      </c>
      <c r="B3722" t="str">
        <f t="shared" si="58"/>
        <v>251.1---47</v>
      </c>
      <c r="C3722" t="s">
        <v>5968</v>
      </c>
      <c r="D3722" t="s">
        <v>988</v>
      </c>
      <c r="E3722">
        <v>47</v>
      </c>
    </row>
    <row r="3723" spans="1:5" ht="13.5" customHeight="1">
      <c r="A3723">
        <v>251.1</v>
      </c>
      <c r="B3723" t="str">
        <f t="shared" si="58"/>
        <v>251.1---48</v>
      </c>
      <c r="C3723" t="s">
        <v>5930</v>
      </c>
      <c r="D3723" t="s">
        <v>821</v>
      </c>
      <c r="E3723">
        <v>48</v>
      </c>
    </row>
    <row r="3724" spans="1:5" ht="13.5" customHeight="1">
      <c r="A3724">
        <v>251.1</v>
      </c>
      <c r="B3724" t="str">
        <f t="shared" si="58"/>
        <v>251.1---49</v>
      </c>
      <c r="C3724" t="s">
        <v>5915</v>
      </c>
      <c r="D3724" t="s">
        <v>772</v>
      </c>
      <c r="E3724">
        <v>49</v>
      </c>
    </row>
    <row r="3725" spans="1:5" ht="13.5" customHeight="1">
      <c r="A3725">
        <v>251.1</v>
      </c>
      <c r="B3725" t="str">
        <f t="shared" si="58"/>
        <v>251.1---50</v>
      </c>
      <c r="C3725" t="s">
        <v>5916</v>
      </c>
      <c r="D3725" t="s">
        <v>750</v>
      </c>
      <c r="E3725">
        <v>50</v>
      </c>
    </row>
    <row r="3726" spans="1:5" ht="13.5" customHeight="1">
      <c r="A3726">
        <v>251.1</v>
      </c>
      <c r="B3726" t="str">
        <f t="shared" si="58"/>
        <v>251.1---51</v>
      </c>
      <c r="C3726" t="s">
        <v>5917</v>
      </c>
      <c r="D3726" t="s">
        <v>789</v>
      </c>
      <c r="E3726">
        <v>51</v>
      </c>
    </row>
    <row r="3727" spans="1:5" ht="13.5" customHeight="1">
      <c r="A3727">
        <v>251.1</v>
      </c>
      <c r="B3727" t="str">
        <f t="shared" si="58"/>
        <v>251.1---52</v>
      </c>
      <c r="C3727" t="s">
        <v>5918</v>
      </c>
      <c r="D3727" t="s">
        <v>770</v>
      </c>
      <c r="E3727">
        <v>52</v>
      </c>
    </row>
    <row r="3728" spans="1:5" ht="13.5" customHeight="1">
      <c r="A3728">
        <v>251.1</v>
      </c>
      <c r="B3728" t="str">
        <f t="shared" si="58"/>
        <v>251.1---53</v>
      </c>
      <c r="C3728" t="s">
        <v>5963</v>
      </c>
      <c r="D3728" t="s">
        <v>937</v>
      </c>
      <c r="E3728">
        <v>53</v>
      </c>
    </row>
    <row r="3729" spans="1:5" ht="13.5" customHeight="1">
      <c r="A3729">
        <v>251.1</v>
      </c>
      <c r="B3729" t="str">
        <f t="shared" si="58"/>
        <v>251.1---54</v>
      </c>
      <c r="C3729" t="s">
        <v>5972</v>
      </c>
      <c r="D3729" t="s">
        <v>979</v>
      </c>
      <c r="E3729">
        <v>54</v>
      </c>
    </row>
    <row r="3730" spans="1:5" ht="13.5" customHeight="1">
      <c r="A3730">
        <v>251.1</v>
      </c>
      <c r="B3730" t="str">
        <f t="shared" si="58"/>
        <v>251.1---55</v>
      </c>
      <c r="C3730" t="s">
        <v>5933</v>
      </c>
      <c r="D3730" t="s">
        <v>855</v>
      </c>
      <c r="E3730">
        <v>55</v>
      </c>
    </row>
    <row r="3731" spans="1:5" ht="13.5" customHeight="1">
      <c r="A3731">
        <v>251.1</v>
      </c>
      <c r="B3731" t="str">
        <f t="shared" si="58"/>
        <v>251.1---56</v>
      </c>
      <c r="C3731" t="s">
        <v>5994</v>
      </c>
      <c r="D3731" t="s">
        <v>984</v>
      </c>
      <c r="E3731">
        <v>56</v>
      </c>
    </row>
    <row r="3732" spans="1:5" ht="13.5" customHeight="1">
      <c r="A3732">
        <v>251.1</v>
      </c>
      <c r="B3732" t="str">
        <f t="shared" si="58"/>
        <v>251.1---57</v>
      </c>
      <c r="C3732" t="s">
        <v>5934</v>
      </c>
      <c r="D3732" t="s">
        <v>829</v>
      </c>
      <c r="E3732">
        <v>57</v>
      </c>
    </row>
    <row r="3733" spans="1:5" ht="13.5" customHeight="1">
      <c r="A3733">
        <v>251.1</v>
      </c>
      <c r="B3733" t="str">
        <f t="shared" si="58"/>
        <v>251.1---58</v>
      </c>
      <c r="C3733" t="s">
        <v>5952</v>
      </c>
      <c r="D3733" t="s">
        <v>891</v>
      </c>
      <c r="E3733">
        <v>58</v>
      </c>
    </row>
    <row r="3734" spans="1:5" ht="13.5" customHeight="1">
      <c r="A3734">
        <v>251.1</v>
      </c>
      <c r="B3734" t="str">
        <f t="shared" si="58"/>
        <v>251.1---59</v>
      </c>
      <c r="C3734" t="s">
        <v>6012</v>
      </c>
      <c r="D3734" t="s">
        <v>958</v>
      </c>
      <c r="E3734">
        <v>59</v>
      </c>
    </row>
    <row r="3735" spans="1:5" ht="13.5" customHeight="1">
      <c r="A3735">
        <v>251.1</v>
      </c>
      <c r="B3735" t="str">
        <f t="shared" si="58"/>
        <v>251.1---60</v>
      </c>
      <c r="C3735" t="s">
        <v>5956</v>
      </c>
      <c r="D3735" t="s">
        <v>917</v>
      </c>
      <c r="E3735">
        <v>60</v>
      </c>
    </row>
    <row r="3736" spans="1:5" ht="13.5" customHeight="1">
      <c r="A3736">
        <v>251.1</v>
      </c>
      <c r="B3736" t="str">
        <f t="shared" si="58"/>
        <v>251.1---61</v>
      </c>
      <c r="C3736" t="s">
        <v>5990</v>
      </c>
      <c r="D3736" t="s">
        <v>1018</v>
      </c>
      <c r="E3736">
        <v>61</v>
      </c>
    </row>
    <row r="3737" spans="1:5" ht="13.5" customHeight="1">
      <c r="A3737">
        <v>251.1</v>
      </c>
      <c r="B3737" t="str">
        <f t="shared" si="58"/>
        <v>251.1---62</v>
      </c>
      <c r="C3737" t="s">
        <v>5976</v>
      </c>
      <c r="D3737" t="s">
        <v>1162</v>
      </c>
      <c r="E3737">
        <v>62</v>
      </c>
    </row>
    <row r="3738" spans="1:5" ht="13.5" customHeight="1">
      <c r="A3738">
        <v>251.1</v>
      </c>
      <c r="B3738" t="str">
        <f t="shared" si="58"/>
        <v>251.1---63</v>
      </c>
      <c r="C3738" t="s">
        <v>6014</v>
      </c>
      <c r="D3738" t="s">
        <v>1107</v>
      </c>
      <c r="E3738">
        <v>63</v>
      </c>
    </row>
    <row r="3739" spans="1:5" ht="13.5" customHeight="1">
      <c r="A3739">
        <v>251.1</v>
      </c>
      <c r="B3739" t="str">
        <f t="shared" si="58"/>
        <v>251.1---64</v>
      </c>
      <c r="C3739" t="s">
        <v>5988</v>
      </c>
      <c r="D3739" t="s">
        <v>1133</v>
      </c>
      <c r="E3739">
        <v>64</v>
      </c>
    </row>
    <row r="3740" spans="1:5" ht="13.5" customHeight="1">
      <c r="A3740">
        <v>264</v>
      </c>
      <c r="B3740" t="str">
        <f t="shared" si="58"/>
        <v>264---1</v>
      </c>
      <c r="C3740" t="s">
        <v>4216</v>
      </c>
      <c r="D3740" t="s">
        <v>713</v>
      </c>
      <c r="E3740">
        <v>1</v>
      </c>
    </row>
    <row r="3741" spans="1:5" ht="13.5" customHeight="1">
      <c r="A3741">
        <v>264</v>
      </c>
      <c r="B3741" t="str">
        <f t="shared" si="58"/>
        <v>264---2</v>
      </c>
      <c r="C3741" t="s">
        <v>4216</v>
      </c>
      <c r="D3741" t="s">
        <v>872</v>
      </c>
      <c r="E3741">
        <v>2</v>
      </c>
    </row>
    <row r="3742" spans="1:5" ht="13.5" customHeight="1">
      <c r="A3742">
        <v>264</v>
      </c>
      <c r="B3742" t="str">
        <f t="shared" si="58"/>
        <v>264---3</v>
      </c>
      <c r="C3742" t="s">
        <v>4263</v>
      </c>
      <c r="D3742" t="s">
        <v>914</v>
      </c>
      <c r="E3742">
        <v>3</v>
      </c>
    </row>
    <row r="3743" spans="1:5" ht="13.5" customHeight="1">
      <c r="A3743">
        <v>264</v>
      </c>
      <c r="B3743" t="str">
        <f t="shared" si="58"/>
        <v>264---4</v>
      </c>
      <c r="C3743" t="s">
        <v>4238</v>
      </c>
      <c r="D3743" t="s">
        <v>802</v>
      </c>
      <c r="E3743">
        <v>4</v>
      </c>
    </row>
    <row r="3744" spans="1:5" ht="13.5" customHeight="1">
      <c r="A3744">
        <v>264</v>
      </c>
      <c r="B3744" t="str">
        <f t="shared" si="58"/>
        <v>264---5</v>
      </c>
      <c r="C3744" t="s">
        <v>4220</v>
      </c>
      <c r="D3744" t="s">
        <v>1108</v>
      </c>
      <c r="E3744">
        <v>5</v>
      </c>
    </row>
    <row r="3745" spans="1:5" ht="13.5" customHeight="1">
      <c r="A3745">
        <v>264</v>
      </c>
      <c r="B3745" t="str">
        <f t="shared" si="58"/>
        <v>264---6</v>
      </c>
      <c r="C3745" t="s">
        <v>4228</v>
      </c>
      <c r="D3745" t="s">
        <v>809</v>
      </c>
      <c r="E3745">
        <v>6</v>
      </c>
    </row>
    <row r="3746" spans="1:5" ht="13.5" customHeight="1">
      <c r="A3746">
        <v>264</v>
      </c>
      <c r="B3746" t="str">
        <f t="shared" si="58"/>
        <v>264---7</v>
      </c>
      <c r="C3746" t="s">
        <v>4223</v>
      </c>
      <c r="D3746" t="s">
        <v>1260</v>
      </c>
      <c r="E3746">
        <v>7</v>
      </c>
    </row>
    <row r="3747" spans="1:5" ht="13.5" customHeight="1">
      <c r="A3747">
        <v>264</v>
      </c>
      <c r="B3747" t="str">
        <f t="shared" si="58"/>
        <v>264---8</v>
      </c>
      <c r="C3747" t="s">
        <v>4276</v>
      </c>
      <c r="D3747" t="s">
        <v>1250</v>
      </c>
      <c r="E3747">
        <v>8</v>
      </c>
    </row>
    <row r="3748" spans="1:5" ht="13.5" customHeight="1">
      <c r="A3748">
        <v>264</v>
      </c>
      <c r="B3748" t="str">
        <f t="shared" si="58"/>
        <v>264---9</v>
      </c>
      <c r="C3748" t="s">
        <v>4259</v>
      </c>
      <c r="D3748" t="s">
        <v>1027</v>
      </c>
      <c r="E3748">
        <v>9</v>
      </c>
    </row>
    <row r="3749" spans="1:5" ht="13.5" customHeight="1">
      <c r="A3749">
        <v>264</v>
      </c>
      <c r="B3749" t="str">
        <f t="shared" si="58"/>
        <v>264---10</v>
      </c>
      <c r="C3749" t="s">
        <v>4254</v>
      </c>
      <c r="D3749" t="s">
        <v>718</v>
      </c>
      <c r="E3749">
        <v>10</v>
      </c>
    </row>
    <row r="3750" spans="1:5" ht="13.5" customHeight="1">
      <c r="A3750">
        <v>264</v>
      </c>
      <c r="B3750" t="str">
        <f t="shared" si="58"/>
        <v>264---11</v>
      </c>
      <c r="C3750" t="s">
        <v>4235</v>
      </c>
      <c r="D3750" t="s">
        <v>798</v>
      </c>
      <c r="E3750">
        <v>11</v>
      </c>
    </row>
    <row r="3751" spans="1:5" ht="13.5" customHeight="1">
      <c r="A3751">
        <v>264</v>
      </c>
      <c r="B3751" t="str">
        <f t="shared" si="58"/>
        <v>264---12</v>
      </c>
      <c r="C3751" t="s">
        <v>4236</v>
      </c>
      <c r="D3751" t="s">
        <v>1101</v>
      </c>
      <c r="E3751">
        <v>12</v>
      </c>
    </row>
    <row r="3752" spans="1:5" ht="13.5" customHeight="1">
      <c r="A3752">
        <v>264</v>
      </c>
      <c r="B3752" t="str">
        <f t="shared" si="58"/>
        <v>264---13</v>
      </c>
      <c r="C3752" t="s">
        <v>4277</v>
      </c>
      <c r="D3752" t="s">
        <v>1116</v>
      </c>
      <c r="E3752">
        <v>13</v>
      </c>
    </row>
    <row r="3753" spans="1:5" ht="13.5" customHeight="1">
      <c r="A3753">
        <v>264</v>
      </c>
      <c r="B3753" t="str">
        <f t="shared" si="58"/>
        <v>264---14</v>
      </c>
      <c r="C3753" t="s">
        <v>4257</v>
      </c>
      <c r="D3753" t="s">
        <v>1109</v>
      </c>
      <c r="E3753">
        <v>14</v>
      </c>
    </row>
    <row r="3754" spans="1:5" ht="13.5" customHeight="1">
      <c r="A3754">
        <v>264</v>
      </c>
      <c r="B3754" t="str">
        <f t="shared" si="58"/>
        <v>264---15</v>
      </c>
      <c r="C3754" t="s">
        <v>5911</v>
      </c>
      <c r="D3754" t="s">
        <v>850</v>
      </c>
      <c r="E3754">
        <v>15</v>
      </c>
    </row>
    <row r="3755" spans="1:5" ht="13.5" customHeight="1">
      <c r="A3755">
        <v>264</v>
      </c>
      <c r="B3755" t="str">
        <f t="shared" si="58"/>
        <v>264---16</v>
      </c>
      <c r="C3755" t="s">
        <v>5911</v>
      </c>
      <c r="D3755" t="s">
        <v>783</v>
      </c>
      <c r="E3755">
        <v>16</v>
      </c>
    </row>
    <row r="3756" spans="1:5" ht="13.5" customHeight="1">
      <c r="A3756">
        <v>264</v>
      </c>
      <c r="B3756" t="str">
        <f t="shared" si="58"/>
        <v>264---17</v>
      </c>
      <c r="C3756" t="s">
        <v>5911</v>
      </c>
      <c r="D3756" t="s">
        <v>847</v>
      </c>
      <c r="E3756">
        <v>17</v>
      </c>
    </row>
    <row r="3757" spans="1:5" ht="13.5" customHeight="1">
      <c r="A3757">
        <v>264</v>
      </c>
      <c r="B3757" t="str">
        <f t="shared" si="58"/>
        <v>264---18</v>
      </c>
      <c r="C3757" t="s">
        <v>5911</v>
      </c>
      <c r="D3757" t="s">
        <v>778</v>
      </c>
      <c r="E3757">
        <v>18</v>
      </c>
    </row>
    <row r="3758" spans="1:5" ht="13.5" customHeight="1">
      <c r="A3758">
        <v>264</v>
      </c>
      <c r="B3758" t="str">
        <f t="shared" si="58"/>
        <v>264---19</v>
      </c>
      <c r="C3758" t="s">
        <v>5911</v>
      </c>
      <c r="D3758" t="s">
        <v>1103</v>
      </c>
      <c r="E3758">
        <v>19</v>
      </c>
    </row>
    <row r="3759" spans="1:5" ht="13.5" customHeight="1">
      <c r="A3759">
        <v>264</v>
      </c>
      <c r="B3759" t="str">
        <f t="shared" si="58"/>
        <v>264---20</v>
      </c>
      <c r="C3759" t="s">
        <v>5911</v>
      </c>
      <c r="D3759" t="s">
        <v>1223</v>
      </c>
      <c r="E3759">
        <v>20</v>
      </c>
    </row>
    <row r="3760" spans="1:5" ht="13.5" customHeight="1">
      <c r="A3760">
        <v>264</v>
      </c>
      <c r="B3760" t="str">
        <f t="shared" si="58"/>
        <v>264---21</v>
      </c>
      <c r="C3760" t="s">
        <v>5911</v>
      </c>
      <c r="D3760" t="s">
        <v>1246</v>
      </c>
      <c r="E3760">
        <v>21</v>
      </c>
    </row>
    <row r="3761" spans="1:5" ht="13.5" customHeight="1">
      <c r="A3761">
        <v>264</v>
      </c>
      <c r="B3761" t="str">
        <f t="shared" si="58"/>
        <v>264---22</v>
      </c>
      <c r="C3761" t="s">
        <v>797</v>
      </c>
      <c r="D3761" t="s">
        <v>1081</v>
      </c>
      <c r="E3761">
        <v>22</v>
      </c>
    </row>
    <row r="3762" spans="1:5" ht="13.5" customHeight="1">
      <c r="A3762">
        <v>264</v>
      </c>
      <c r="B3762" t="str">
        <f t="shared" si="58"/>
        <v>264---23</v>
      </c>
      <c r="C3762" t="s">
        <v>743</v>
      </c>
      <c r="D3762" t="s">
        <v>754</v>
      </c>
      <c r="E3762">
        <v>23</v>
      </c>
    </row>
    <row r="3763" spans="1:5" ht="13.5" customHeight="1">
      <c r="A3763">
        <v>264</v>
      </c>
      <c r="B3763" t="str">
        <f t="shared" si="58"/>
        <v>264---24</v>
      </c>
      <c r="C3763" t="s">
        <v>745</v>
      </c>
      <c r="D3763" t="s">
        <v>837</v>
      </c>
      <c r="E3763">
        <v>24</v>
      </c>
    </row>
    <row r="3764" spans="1:5" ht="13.5" customHeight="1">
      <c r="A3764">
        <v>264</v>
      </c>
      <c r="B3764" t="str">
        <f t="shared" si="58"/>
        <v>264---25</v>
      </c>
      <c r="C3764" t="s">
        <v>915</v>
      </c>
      <c r="D3764" t="s">
        <v>939</v>
      </c>
      <c r="E3764">
        <v>25</v>
      </c>
    </row>
    <row r="3765" spans="1:5" ht="13.5" customHeight="1">
      <c r="A3765">
        <v>264</v>
      </c>
      <c r="B3765" t="str">
        <f t="shared" si="58"/>
        <v>264---26</v>
      </c>
      <c r="C3765" t="s">
        <v>987</v>
      </c>
      <c r="D3765" t="s">
        <v>1263</v>
      </c>
      <c r="E3765">
        <v>26</v>
      </c>
    </row>
    <row r="3766" spans="1:5" ht="13.5" customHeight="1">
      <c r="A3766">
        <v>264</v>
      </c>
      <c r="B3766" t="str">
        <f t="shared" si="58"/>
        <v>264---27</v>
      </c>
      <c r="C3766" t="s">
        <v>989</v>
      </c>
      <c r="D3766" t="s">
        <v>738</v>
      </c>
      <c r="E3766">
        <v>27</v>
      </c>
    </row>
    <row r="3767" spans="1:5" ht="13.5" customHeight="1">
      <c r="A3767">
        <v>264</v>
      </c>
      <c r="B3767" t="str">
        <f t="shared" si="58"/>
        <v>264---28</v>
      </c>
      <c r="C3767" t="s">
        <v>799</v>
      </c>
      <c r="D3767" t="s">
        <v>809</v>
      </c>
      <c r="E3767">
        <v>28</v>
      </c>
    </row>
    <row r="3768" spans="1:5" ht="13.5" customHeight="1">
      <c r="A3768">
        <v>264</v>
      </c>
      <c r="B3768" t="str">
        <f t="shared" si="58"/>
        <v>264---29</v>
      </c>
      <c r="C3768" t="s">
        <v>747</v>
      </c>
      <c r="D3768" t="s">
        <v>1154</v>
      </c>
      <c r="E3768">
        <v>29</v>
      </c>
    </row>
    <row r="3769" spans="1:5" ht="13.5" customHeight="1">
      <c r="A3769">
        <v>264</v>
      </c>
      <c r="B3769" t="str">
        <f t="shared" si="58"/>
        <v>264---30</v>
      </c>
      <c r="C3769" t="s">
        <v>819</v>
      </c>
      <c r="D3769" t="s">
        <v>756</v>
      </c>
      <c r="E3769">
        <v>30</v>
      </c>
    </row>
    <row r="3770" spans="1:5" ht="13.5" customHeight="1">
      <c r="A3770">
        <v>264</v>
      </c>
      <c r="B3770" t="str">
        <f t="shared" si="58"/>
        <v>264---31</v>
      </c>
      <c r="C3770" t="s">
        <v>749</v>
      </c>
      <c r="D3770" t="s">
        <v>1082</v>
      </c>
      <c r="E3770">
        <v>31</v>
      </c>
    </row>
    <row r="3771" spans="1:5" ht="13.5" customHeight="1">
      <c r="A3771">
        <v>264</v>
      </c>
      <c r="B3771" t="str">
        <f t="shared" si="58"/>
        <v>264---32</v>
      </c>
      <c r="C3771" t="s">
        <v>1074</v>
      </c>
      <c r="D3771" t="s">
        <v>880</v>
      </c>
      <c r="E3771">
        <v>32</v>
      </c>
    </row>
    <row r="3772" spans="1:5" ht="13.5" customHeight="1">
      <c r="A3772">
        <v>264</v>
      </c>
      <c r="B3772" t="str">
        <f t="shared" si="58"/>
        <v>264---33</v>
      </c>
      <c r="C3772" t="s">
        <v>1019</v>
      </c>
      <c r="D3772" t="s">
        <v>734</v>
      </c>
      <c r="E3772">
        <v>33</v>
      </c>
    </row>
    <row r="3773" spans="1:5" ht="13.5" customHeight="1">
      <c r="A3773">
        <v>264</v>
      </c>
      <c r="B3773" t="str">
        <f t="shared" si="58"/>
        <v>264---34</v>
      </c>
      <c r="C3773" t="s">
        <v>824</v>
      </c>
      <c r="D3773" t="s">
        <v>752</v>
      </c>
      <c r="E3773">
        <v>34</v>
      </c>
    </row>
    <row r="3774" spans="1:5" ht="13.5" customHeight="1">
      <c r="A3774">
        <v>264</v>
      </c>
      <c r="B3774" t="str">
        <f t="shared" si="58"/>
        <v>264---35</v>
      </c>
      <c r="C3774" t="s">
        <v>759</v>
      </c>
      <c r="D3774" t="s">
        <v>823</v>
      </c>
      <c r="E3774">
        <v>35</v>
      </c>
    </row>
    <row r="3775" spans="1:5" ht="13.5" customHeight="1">
      <c r="A3775">
        <v>264</v>
      </c>
      <c r="B3775" t="str">
        <f t="shared" si="58"/>
        <v>264---36</v>
      </c>
      <c r="C3775" t="s">
        <v>763</v>
      </c>
      <c r="D3775" t="s">
        <v>1086</v>
      </c>
      <c r="E3775">
        <v>36</v>
      </c>
    </row>
    <row r="3776" spans="1:5" ht="13.5" customHeight="1">
      <c r="A3776">
        <v>264</v>
      </c>
      <c r="B3776" t="str">
        <f t="shared" si="58"/>
        <v>264---37</v>
      </c>
      <c r="C3776" t="s">
        <v>965</v>
      </c>
      <c r="D3776" t="s">
        <v>1250</v>
      </c>
      <c r="E3776">
        <v>37</v>
      </c>
    </row>
    <row r="3777" spans="1:5" ht="13.5" customHeight="1">
      <c r="A3777">
        <v>264</v>
      </c>
      <c r="B3777" t="str">
        <f t="shared" si="58"/>
        <v>264---38</v>
      </c>
      <c r="C3777" t="s">
        <v>991</v>
      </c>
      <c r="D3777" t="s">
        <v>966</v>
      </c>
      <c r="E3777">
        <v>38</v>
      </c>
    </row>
    <row r="3778" spans="1:5" ht="13.5" customHeight="1">
      <c r="A3778">
        <v>264</v>
      </c>
      <c r="B3778" t="str">
        <f t="shared" si="58"/>
        <v>264---39</v>
      </c>
      <c r="C3778" t="s">
        <v>967</v>
      </c>
      <c r="D3778" t="s">
        <v>1046</v>
      </c>
      <c r="E3778">
        <v>39</v>
      </c>
    </row>
    <row r="3779" spans="1:5" ht="13.5" customHeight="1">
      <c r="A3779">
        <v>264</v>
      </c>
      <c r="B3779" t="str">
        <f t="shared" ref="B3779:B3842" si="59">A3779&amp;"---"&amp;E3779</f>
        <v>264---40</v>
      </c>
      <c r="C3779" t="s">
        <v>1111</v>
      </c>
      <c r="D3779" t="s">
        <v>1045</v>
      </c>
      <c r="E3779">
        <v>40</v>
      </c>
    </row>
    <row r="3780" spans="1:5" ht="13.5" customHeight="1">
      <c r="A3780">
        <v>264</v>
      </c>
      <c r="B3780" t="str">
        <f t="shared" si="59"/>
        <v>264---41</v>
      </c>
      <c r="C3780" t="s">
        <v>801</v>
      </c>
      <c r="D3780" t="s">
        <v>810</v>
      </c>
      <c r="E3780">
        <v>41</v>
      </c>
    </row>
    <row r="3781" spans="1:5" ht="13.5" customHeight="1">
      <c r="A3781">
        <v>264</v>
      </c>
      <c r="B3781" t="str">
        <f t="shared" si="59"/>
        <v>264---42</v>
      </c>
      <c r="C3781" t="s">
        <v>868</v>
      </c>
      <c r="D3781" t="s">
        <v>758</v>
      </c>
      <c r="E3781">
        <v>42</v>
      </c>
    </row>
    <row r="3782" spans="1:5" ht="13.5" customHeight="1">
      <c r="A3782">
        <v>264</v>
      </c>
      <c r="B3782" t="str">
        <f t="shared" si="59"/>
        <v>264---43</v>
      </c>
      <c r="C3782" t="s">
        <v>969</v>
      </c>
      <c r="D3782" t="s">
        <v>802</v>
      </c>
      <c r="E3782">
        <v>43</v>
      </c>
    </row>
    <row r="3783" spans="1:5" ht="13.5" customHeight="1">
      <c r="A3783">
        <v>264</v>
      </c>
      <c r="B3783" t="str">
        <f t="shared" si="59"/>
        <v>264---44</v>
      </c>
      <c r="C3783" t="s">
        <v>775</v>
      </c>
      <c r="D3783" t="s">
        <v>1110</v>
      </c>
      <c r="E3783">
        <v>44</v>
      </c>
    </row>
    <row r="3784" spans="1:5" ht="13.5" customHeight="1">
      <c r="A3784">
        <v>264</v>
      </c>
      <c r="B3784" t="str">
        <f t="shared" si="59"/>
        <v>264---45</v>
      </c>
      <c r="C3784" t="s">
        <v>896</v>
      </c>
      <c r="D3784" t="s">
        <v>1202</v>
      </c>
      <c r="E3784">
        <v>45</v>
      </c>
    </row>
    <row r="3785" spans="1:5" ht="13.5" customHeight="1">
      <c r="A3785">
        <v>264</v>
      </c>
      <c r="B3785" t="str">
        <f t="shared" si="59"/>
        <v>264---46</v>
      </c>
      <c r="C3785" t="s">
        <v>5912</v>
      </c>
      <c r="D3785" t="s">
        <v>764</v>
      </c>
      <c r="E3785">
        <v>46</v>
      </c>
    </row>
    <row r="3786" spans="1:5" ht="13.5" customHeight="1">
      <c r="A3786">
        <v>264</v>
      </c>
      <c r="B3786" t="str">
        <f t="shared" si="59"/>
        <v>264---47</v>
      </c>
      <c r="C3786" t="s">
        <v>5913</v>
      </c>
      <c r="D3786" t="s">
        <v>1114</v>
      </c>
      <c r="E3786">
        <v>47</v>
      </c>
    </row>
    <row r="3787" spans="1:5" ht="13.5" customHeight="1">
      <c r="A3787">
        <v>264</v>
      </c>
      <c r="B3787" t="str">
        <f t="shared" si="59"/>
        <v>264---48</v>
      </c>
      <c r="C3787" t="s">
        <v>5929</v>
      </c>
      <c r="D3787" t="s">
        <v>813</v>
      </c>
      <c r="E3787">
        <v>48</v>
      </c>
    </row>
    <row r="3788" spans="1:5" ht="13.5" customHeight="1">
      <c r="A3788">
        <v>264</v>
      </c>
      <c r="B3788" t="str">
        <f t="shared" si="59"/>
        <v>264---49</v>
      </c>
      <c r="C3788" t="s">
        <v>5947</v>
      </c>
      <c r="D3788" t="s">
        <v>884</v>
      </c>
      <c r="E3788">
        <v>49</v>
      </c>
    </row>
    <row r="3789" spans="1:5" ht="13.5" customHeight="1">
      <c r="A3789">
        <v>264</v>
      </c>
      <c r="B3789" t="str">
        <f t="shared" si="59"/>
        <v>264---50</v>
      </c>
      <c r="C3789" t="s">
        <v>5948</v>
      </c>
      <c r="D3789" t="s">
        <v>886</v>
      </c>
      <c r="E3789">
        <v>50</v>
      </c>
    </row>
    <row r="3790" spans="1:5" ht="13.5" customHeight="1">
      <c r="A3790">
        <v>264</v>
      </c>
      <c r="B3790" t="str">
        <f t="shared" si="59"/>
        <v>264---51</v>
      </c>
      <c r="C3790" t="s">
        <v>5967</v>
      </c>
      <c r="D3790" t="s">
        <v>986</v>
      </c>
      <c r="E3790">
        <v>51</v>
      </c>
    </row>
    <row r="3791" spans="1:5" ht="13.5" customHeight="1">
      <c r="A3791">
        <v>264</v>
      </c>
      <c r="B3791" t="str">
        <f t="shared" si="59"/>
        <v>264---52</v>
      </c>
      <c r="C3791" t="s">
        <v>5968</v>
      </c>
      <c r="D3791" t="s">
        <v>988</v>
      </c>
      <c r="E3791">
        <v>52</v>
      </c>
    </row>
    <row r="3792" spans="1:5" ht="13.5" customHeight="1">
      <c r="A3792">
        <v>264</v>
      </c>
      <c r="B3792" t="str">
        <f t="shared" si="59"/>
        <v>264---53</v>
      </c>
      <c r="C3792" t="s">
        <v>5925</v>
      </c>
      <c r="D3792" t="s">
        <v>798</v>
      </c>
      <c r="E3792">
        <v>53</v>
      </c>
    </row>
    <row r="3793" spans="1:5" ht="13.5" customHeight="1">
      <c r="A3793">
        <v>264</v>
      </c>
      <c r="B3793" t="str">
        <f t="shared" si="59"/>
        <v>264---54</v>
      </c>
      <c r="C3793" t="s">
        <v>5930</v>
      </c>
      <c r="D3793" t="s">
        <v>821</v>
      </c>
      <c r="E3793">
        <v>54</v>
      </c>
    </row>
    <row r="3794" spans="1:5" ht="13.5" customHeight="1">
      <c r="A3794">
        <v>264</v>
      </c>
      <c r="B3794" t="str">
        <f t="shared" si="59"/>
        <v>264---55</v>
      </c>
      <c r="C3794" t="s">
        <v>5915</v>
      </c>
      <c r="D3794" t="s">
        <v>772</v>
      </c>
      <c r="E3794">
        <v>55</v>
      </c>
    </row>
    <row r="3795" spans="1:5" ht="13.5" customHeight="1">
      <c r="A3795">
        <v>264</v>
      </c>
      <c r="B3795" t="str">
        <f t="shared" si="59"/>
        <v>264---56</v>
      </c>
      <c r="C3795" t="s">
        <v>5970</v>
      </c>
      <c r="D3795" t="s">
        <v>999</v>
      </c>
      <c r="E3795">
        <v>56</v>
      </c>
    </row>
    <row r="3796" spans="1:5" ht="13.5" customHeight="1">
      <c r="A3796">
        <v>264</v>
      </c>
      <c r="B3796" t="str">
        <f t="shared" si="59"/>
        <v>264---57</v>
      </c>
      <c r="C3796" t="s">
        <v>5917</v>
      </c>
      <c r="D3796" t="s">
        <v>789</v>
      </c>
      <c r="E3796">
        <v>57</v>
      </c>
    </row>
    <row r="3797" spans="1:5" ht="13.5" customHeight="1">
      <c r="A3797">
        <v>264</v>
      </c>
      <c r="B3797" t="str">
        <f t="shared" si="59"/>
        <v>264---58</v>
      </c>
      <c r="C3797" t="s">
        <v>5918</v>
      </c>
      <c r="D3797" t="s">
        <v>770</v>
      </c>
      <c r="E3797">
        <v>58</v>
      </c>
    </row>
    <row r="3798" spans="1:5" ht="13.5" customHeight="1">
      <c r="A3798">
        <v>264</v>
      </c>
      <c r="B3798" t="str">
        <f t="shared" si="59"/>
        <v>264---59</v>
      </c>
      <c r="C3798" t="s">
        <v>6007</v>
      </c>
      <c r="D3798" t="s">
        <v>1116</v>
      </c>
      <c r="E3798">
        <v>59</v>
      </c>
    </row>
    <row r="3799" spans="1:5" ht="13.5" customHeight="1">
      <c r="A3799">
        <v>264</v>
      </c>
      <c r="B3799" t="str">
        <f t="shared" si="59"/>
        <v>264---60</v>
      </c>
      <c r="C3799" t="s">
        <v>5931</v>
      </c>
      <c r="D3799" t="s">
        <v>1044</v>
      </c>
      <c r="E3799">
        <v>60</v>
      </c>
    </row>
    <row r="3800" spans="1:5" ht="13.5" customHeight="1">
      <c r="A3800">
        <v>264</v>
      </c>
      <c r="B3800" t="str">
        <f t="shared" si="59"/>
        <v>264---61</v>
      </c>
      <c r="C3800" t="s">
        <v>5932</v>
      </c>
      <c r="D3800" t="s">
        <v>846</v>
      </c>
      <c r="E3800">
        <v>61</v>
      </c>
    </row>
    <row r="3801" spans="1:5" ht="13.5" customHeight="1">
      <c r="A3801">
        <v>264</v>
      </c>
      <c r="B3801" t="str">
        <f t="shared" si="59"/>
        <v>264---62</v>
      </c>
      <c r="C3801" t="s">
        <v>5972</v>
      </c>
      <c r="D3801" t="s">
        <v>979</v>
      </c>
      <c r="E3801">
        <v>62</v>
      </c>
    </row>
    <row r="3802" spans="1:5" ht="13.5" customHeight="1">
      <c r="A3802">
        <v>264</v>
      </c>
      <c r="B3802" t="str">
        <f t="shared" si="59"/>
        <v>264---63</v>
      </c>
      <c r="C3802" t="s">
        <v>6002</v>
      </c>
      <c r="D3802" t="s">
        <v>1113</v>
      </c>
      <c r="E3802">
        <v>63</v>
      </c>
    </row>
    <row r="3803" spans="1:5" ht="13.5" customHeight="1">
      <c r="A3803">
        <v>264</v>
      </c>
      <c r="B3803" t="str">
        <f t="shared" si="59"/>
        <v>264---64</v>
      </c>
      <c r="C3803" t="s">
        <v>6004</v>
      </c>
      <c r="D3803" t="s">
        <v>960</v>
      </c>
      <c r="E3803">
        <v>64</v>
      </c>
    </row>
    <row r="3804" spans="1:5" ht="13.5" customHeight="1">
      <c r="A3804">
        <v>264</v>
      </c>
      <c r="B3804" t="str">
        <f t="shared" si="59"/>
        <v>264---65</v>
      </c>
      <c r="C3804" t="s">
        <v>5938</v>
      </c>
      <c r="D3804" t="s">
        <v>851</v>
      </c>
      <c r="E3804">
        <v>65</v>
      </c>
    </row>
    <row r="3805" spans="1:5" ht="13.5" customHeight="1">
      <c r="A3805">
        <v>264</v>
      </c>
      <c r="B3805" t="str">
        <f t="shared" si="59"/>
        <v>264---66</v>
      </c>
      <c r="C3805" t="s">
        <v>5927</v>
      </c>
      <c r="D3805" t="s">
        <v>1115</v>
      </c>
      <c r="E3805">
        <v>66</v>
      </c>
    </row>
    <row r="3806" spans="1:5" ht="13.5" customHeight="1">
      <c r="A3806">
        <v>264</v>
      </c>
      <c r="B3806" t="str">
        <f t="shared" si="59"/>
        <v>264---67</v>
      </c>
      <c r="C3806" t="s">
        <v>5992</v>
      </c>
      <c r="D3806" t="s">
        <v>1101</v>
      </c>
      <c r="E3806">
        <v>67</v>
      </c>
    </row>
    <row r="3807" spans="1:5" ht="13.5" customHeight="1">
      <c r="A3807">
        <v>264</v>
      </c>
      <c r="B3807" t="str">
        <f t="shared" si="59"/>
        <v>264---68</v>
      </c>
      <c r="C3807" t="s">
        <v>5987</v>
      </c>
      <c r="D3807" t="s">
        <v>1249</v>
      </c>
      <c r="E3807">
        <v>68</v>
      </c>
    </row>
    <row r="3808" spans="1:5" ht="13.5" customHeight="1">
      <c r="A3808">
        <v>264</v>
      </c>
      <c r="B3808" t="str">
        <f t="shared" si="59"/>
        <v>264---69</v>
      </c>
      <c r="C3808" t="s">
        <v>6008</v>
      </c>
      <c r="D3808" t="s">
        <v>1027</v>
      </c>
      <c r="E3808">
        <v>69</v>
      </c>
    </row>
    <row r="3809" spans="1:5" ht="13.5" customHeight="1">
      <c r="A3809">
        <v>264</v>
      </c>
      <c r="B3809" t="str">
        <f t="shared" si="59"/>
        <v>264---70</v>
      </c>
      <c r="C3809" t="s">
        <v>5993</v>
      </c>
      <c r="D3809" t="s">
        <v>1336</v>
      </c>
      <c r="E3809">
        <v>70</v>
      </c>
    </row>
    <row r="3810" spans="1:5" ht="13.5" customHeight="1">
      <c r="A3810">
        <v>265</v>
      </c>
      <c r="B3810" t="str">
        <f t="shared" si="59"/>
        <v>265---1</v>
      </c>
      <c r="C3810" t="s">
        <v>4234</v>
      </c>
      <c r="D3810" t="s">
        <v>1256</v>
      </c>
      <c r="E3810">
        <v>1</v>
      </c>
    </row>
    <row r="3811" spans="1:5" ht="13.5" customHeight="1">
      <c r="A3811">
        <v>265</v>
      </c>
      <c r="B3811" t="str">
        <f t="shared" si="59"/>
        <v>265---2</v>
      </c>
      <c r="C3811" t="s">
        <v>4216</v>
      </c>
      <c r="D3811" t="s">
        <v>1256</v>
      </c>
      <c r="E3811">
        <v>2</v>
      </c>
    </row>
    <row r="3812" spans="1:5" ht="13.5" customHeight="1">
      <c r="A3812">
        <v>265</v>
      </c>
      <c r="B3812" t="str">
        <f t="shared" si="59"/>
        <v>265---3</v>
      </c>
      <c r="C3812" t="s">
        <v>4216</v>
      </c>
      <c r="D3812" t="s">
        <v>713</v>
      </c>
      <c r="E3812">
        <v>3</v>
      </c>
    </row>
    <row r="3813" spans="1:5" ht="13.5" customHeight="1">
      <c r="A3813">
        <v>265</v>
      </c>
      <c r="B3813" t="str">
        <f t="shared" si="59"/>
        <v>265---4</v>
      </c>
      <c r="C3813" t="s">
        <v>4216</v>
      </c>
      <c r="D3813" t="s">
        <v>872</v>
      </c>
      <c r="E3813">
        <v>4</v>
      </c>
    </row>
    <row r="3814" spans="1:5" ht="13.5" customHeight="1">
      <c r="A3814">
        <v>265</v>
      </c>
      <c r="B3814" t="str">
        <f t="shared" si="59"/>
        <v>265---5</v>
      </c>
      <c r="C3814" t="s">
        <v>4216</v>
      </c>
      <c r="D3814" t="s">
        <v>914</v>
      </c>
      <c r="E3814">
        <v>5</v>
      </c>
    </row>
    <row r="3815" spans="1:5" ht="13.5" customHeight="1">
      <c r="A3815">
        <v>265</v>
      </c>
      <c r="B3815" t="str">
        <f t="shared" si="59"/>
        <v>265---6</v>
      </c>
      <c r="C3815" t="s">
        <v>4216</v>
      </c>
      <c r="D3815" t="s">
        <v>802</v>
      </c>
      <c r="E3815">
        <v>6</v>
      </c>
    </row>
    <row r="3816" spans="1:5" ht="13.5" customHeight="1">
      <c r="A3816">
        <v>265</v>
      </c>
      <c r="B3816" t="str">
        <f t="shared" si="59"/>
        <v>265---7</v>
      </c>
      <c r="C3816" t="s">
        <v>4220</v>
      </c>
      <c r="D3816" t="s">
        <v>1108</v>
      </c>
      <c r="E3816">
        <v>7</v>
      </c>
    </row>
    <row r="3817" spans="1:5" ht="13.5" customHeight="1">
      <c r="A3817">
        <v>265</v>
      </c>
      <c r="B3817" t="str">
        <f t="shared" si="59"/>
        <v>265---8</v>
      </c>
      <c r="C3817" t="s">
        <v>4228</v>
      </c>
      <c r="D3817" t="s">
        <v>809</v>
      </c>
      <c r="E3817">
        <v>8</v>
      </c>
    </row>
    <row r="3818" spans="1:5" ht="13.5" customHeight="1">
      <c r="A3818">
        <v>265</v>
      </c>
      <c r="B3818" t="str">
        <f t="shared" si="59"/>
        <v>265---9</v>
      </c>
      <c r="C3818" t="s">
        <v>4223</v>
      </c>
      <c r="D3818" t="s">
        <v>1260</v>
      </c>
      <c r="E3818">
        <v>9</v>
      </c>
    </row>
    <row r="3819" spans="1:5" ht="13.5" customHeight="1">
      <c r="A3819">
        <v>265</v>
      </c>
      <c r="B3819" t="str">
        <f t="shared" si="59"/>
        <v>265---10</v>
      </c>
      <c r="C3819" t="s">
        <v>4276</v>
      </c>
      <c r="D3819" t="s">
        <v>1250</v>
      </c>
      <c r="E3819">
        <v>10</v>
      </c>
    </row>
    <row r="3820" spans="1:5" ht="13.5" customHeight="1">
      <c r="A3820">
        <v>265</v>
      </c>
      <c r="B3820" t="str">
        <f t="shared" si="59"/>
        <v>265---11</v>
      </c>
      <c r="C3820" t="s">
        <v>4259</v>
      </c>
      <c r="D3820" t="s">
        <v>1027</v>
      </c>
      <c r="E3820">
        <v>11</v>
      </c>
    </row>
    <row r="3821" spans="1:5" ht="13.5" customHeight="1">
      <c r="A3821">
        <v>265</v>
      </c>
      <c r="B3821" t="str">
        <f t="shared" si="59"/>
        <v>265---12</v>
      </c>
      <c r="C3821" t="s">
        <v>4254</v>
      </c>
      <c r="D3821" t="s">
        <v>718</v>
      </c>
      <c r="E3821">
        <v>12</v>
      </c>
    </row>
    <row r="3822" spans="1:5" ht="13.5" customHeight="1">
      <c r="A3822">
        <v>265</v>
      </c>
      <c r="B3822" t="str">
        <f t="shared" si="59"/>
        <v>265---13</v>
      </c>
      <c r="C3822" t="s">
        <v>4247</v>
      </c>
      <c r="D3822" t="s">
        <v>798</v>
      </c>
      <c r="E3822">
        <v>13</v>
      </c>
    </row>
    <row r="3823" spans="1:5" ht="13.5" customHeight="1">
      <c r="A3823">
        <v>265</v>
      </c>
      <c r="B3823" t="str">
        <f t="shared" si="59"/>
        <v>265---14</v>
      </c>
      <c r="C3823" t="s">
        <v>4245</v>
      </c>
      <c r="D3823" t="s">
        <v>1101</v>
      </c>
      <c r="E3823">
        <v>14</v>
      </c>
    </row>
    <row r="3824" spans="1:5" ht="13.5" customHeight="1">
      <c r="A3824">
        <v>265</v>
      </c>
      <c r="B3824" t="str">
        <f t="shared" si="59"/>
        <v>265---15</v>
      </c>
      <c r="C3824" t="s">
        <v>4281</v>
      </c>
      <c r="D3824" t="s">
        <v>1116</v>
      </c>
      <c r="E3824">
        <v>15</v>
      </c>
    </row>
    <row r="3825" spans="1:5" ht="13.5" customHeight="1">
      <c r="A3825">
        <v>265</v>
      </c>
      <c r="B3825" t="str">
        <f t="shared" si="59"/>
        <v>265---16</v>
      </c>
      <c r="C3825" t="s">
        <v>4267</v>
      </c>
      <c r="D3825" t="s">
        <v>1109</v>
      </c>
      <c r="E3825">
        <v>16</v>
      </c>
    </row>
    <row r="3826" spans="1:5" ht="13.5" customHeight="1">
      <c r="A3826">
        <v>265</v>
      </c>
      <c r="B3826" t="str">
        <f t="shared" si="59"/>
        <v>265---17</v>
      </c>
      <c r="C3826" t="s">
        <v>5928</v>
      </c>
      <c r="D3826" t="s">
        <v>1254</v>
      </c>
      <c r="E3826">
        <v>17</v>
      </c>
    </row>
    <row r="3827" spans="1:5" ht="13.5" customHeight="1">
      <c r="A3827">
        <v>265</v>
      </c>
      <c r="B3827" t="str">
        <f t="shared" si="59"/>
        <v>265---18</v>
      </c>
      <c r="C3827" t="s">
        <v>727</v>
      </c>
      <c r="D3827" t="s">
        <v>1308</v>
      </c>
      <c r="E3827">
        <v>18</v>
      </c>
    </row>
    <row r="3828" spans="1:5" ht="13.5" customHeight="1">
      <c r="A3828">
        <v>265</v>
      </c>
      <c r="B3828" t="str">
        <f t="shared" si="59"/>
        <v>265---19</v>
      </c>
      <c r="C3828" t="s">
        <v>817</v>
      </c>
      <c r="D3828" t="s">
        <v>1182</v>
      </c>
      <c r="E3828">
        <v>19</v>
      </c>
    </row>
    <row r="3829" spans="1:5" ht="13.5" customHeight="1">
      <c r="A3829">
        <v>265</v>
      </c>
      <c r="B3829" t="str">
        <f t="shared" si="59"/>
        <v>265---20</v>
      </c>
      <c r="C3829" t="s">
        <v>1070</v>
      </c>
      <c r="D3829" t="s">
        <v>1219</v>
      </c>
      <c r="E3829">
        <v>20</v>
      </c>
    </row>
    <row r="3830" spans="1:5" ht="13.5" customHeight="1">
      <c r="A3830">
        <v>265</v>
      </c>
      <c r="B3830" t="str">
        <f t="shared" si="59"/>
        <v>265---21</v>
      </c>
      <c r="C3830" t="s">
        <v>1072</v>
      </c>
      <c r="D3830" t="s">
        <v>1220</v>
      </c>
      <c r="E3830">
        <v>21</v>
      </c>
    </row>
    <row r="3831" spans="1:5" ht="13.5" customHeight="1">
      <c r="A3831">
        <v>265</v>
      </c>
      <c r="B3831" t="str">
        <f t="shared" si="59"/>
        <v>265---22</v>
      </c>
      <c r="C3831" t="s">
        <v>795</v>
      </c>
      <c r="D3831" t="s">
        <v>1062</v>
      </c>
      <c r="E3831">
        <v>22</v>
      </c>
    </row>
    <row r="3832" spans="1:5" ht="13.5" customHeight="1">
      <c r="A3832">
        <v>265</v>
      </c>
      <c r="B3832" t="str">
        <f t="shared" si="59"/>
        <v>265---23</v>
      </c>
      <c r="C3832" t="s">
        <v>1017</v>
      </c>
      <c r="D3832" t="s">
        <v>796</v>
      </c>
      <c r="E3832">
        <v>23</v>
      </c>
    </row>
    <row r="3833" spans="1:5" ht="13.5" customHeight="1">
      <c r="A3833">
        <v>265</v>
      </c>
      <c r="B3833" t="str">
        <f t="shared" si="59"/>
        <v>265---24</v>
      </c>
      <c r="C3833" t="s">
        <v>731</v>
      </c>
      <c r="D3833" t="s">
        <v>800</v>
      </c>
      <c r="E3833">
        <v>24</v>
      </c>
    </row>
    <row r="3834" spans="1:5" ht="13.5" customHeight="1">
      <c r="A3834">
        <v>265</v>
      </c>
      <c r="B3834" t="str">
        <f t="shared" si="59"/>
        <v>265---25</v>
      </c>
      <c r="C3834" t="s">
        <v>797</v>
      </c>
      <c r="D3834" t="s">
        <v>1081</v>
      </c>
      <c r="E3834">
        <v>25</v>
      </c>
    </row>
    <row r="3835" spans="1:5" ht="13.5" customHeight="1">
      <c r="A3835">
        <v>265</v>
      </c>
      <c r="B3835" t="str">
        <f t="shared" si="59"/>
        <v>265---26</v>
      </c>
      <c r="C3835" t="s">
        <v>743</v>
      </c>
      <c r="D3835" t="s">
        <v>754</v>
      </c>
      <c r="E3835">
        <v>26</v>
      </c>
    </row>
    <row r="3836" spans="1:5" ht="13.5" customHeight="1">
      <c r="A3836">
        <v>265</v>
      </c>
      <c r="B3836" t="str">
        <f t="shared" si="59"/>
        <v>265---27</v>
      </c>
      <c r="C3836" t="s">
        <v>745</v>
      </c>
      <c r="D3836" t="s">
        <v>837</v>
      </c>
      <c r="E3836">
        <v>27</v>
      </c>
    </row>
    <row r="3837" spans="1:5" ht="13.5" customHeight="1">
      <c r="A3837">
        <v>265</v>
      </c>
      <c r="B3837" t="str">
        <f t="shared" si="59"/>
        <v>265---28</v>
      </c>
      <c r="C3837" t="s">
        <v>915</v>
      </c>
      <c r="D3837" t="s">
        <v>939</v>
      </c>
      <c r="E3837">
        <v>28</v>
      </c>
    </row>
    <row r="3838" spans="1:5" ht="13.5" customHeight="1">
      <c r="A3838">
        <v>265</v>
      </c>
      <c r="B3838" t="str">
        <f t="shared" si="59"/>
        <v>265---29</v>
      </c>
      <c r="C3838" t="s">
        <v>987</v>
      </c>
      <c r="D3838" t="s">
        <v>1263</v>
      </c>
      <c r="E3838">
        <v>29</v>
      </c>
    </row>
    <row r="3839" spans="1:5" ht="13.5" customHeight="1">
      <c r="A3839">
        <v>265</v>
      </c>
      <c r="B3839" t="str">
        <f t="shared" si="59"/>
        <v>265---30</v>
      </c>
      <c r="C3839" t="s">
        <v>989</v>
      </c>
      <c r="D3839" t="s">
        <v>738</v>
      </c>
      <c r="E3839">
        <v>30</v>
      </c>
    </row>
    <row r="3840" spans="1:5" ht="13.5" customHeight="1">
      <c r="A3840">
        <v>265</v>
      </c>
      <c r="B3840" t="str">
        <f t="shared" si="59"/>
        <v>265---31</v>
      </c>
      <c r="C3840" t="s">
        <v>799</v>
      </c>
      <c r="D3840" t="s">
        <v>809</v>
      </c>
      <c r="E3840">
        <v>31</v>
      </c>
    </row>
    <row r="3841" spans="1:5" ht="13.5" customHeight="1">
      <c r="A3841">
        <v>265</v>
      </c>
      <c r="B3841" t="str">
        <f t="shared" si="59"/>
        <v>265---32</v>
      </c>
      <c r="C3841" t="s">
        <v>747</v>
      </c>
      <c r="D3841" t="s">
        <v>1154</v>
      </c>
      <c r="E3841">
        <v>32</v>
      </c>
    </row>
    <row r="3842" spans="1:5" ht="13.5" customHeight="1">
      <c r="A3842">
        <v>265</v>
      </c>
      <c r="B3842" t="str">
        <f t="shared" si="59"/>
        <v>265---33</v>
      </c>
      <c r="C3842" t="s">
        <v>819</v>
      </c>
      <c r="D3842" t="s">
        <v>756</v>
      </c>
      <c r="E3842">
        <v>33</v>
      </c>
    </row>
    <row r="3843" spans="1:5" ht="13.5" customHeight="1">
      <c r="A3843">
        <v>265</v>
      </c>
      <c r="B3843" t="str">
        <f t="shared" ref="B3843:B3906" si="60">A3843&amp;"---"&amp;E3843</f>
        <v>265---34</v>
      </c>
      <c r="C3843" t="s">
        <v>749</v>
      </c>
      <c r="D3843" t="s">
        <v>1082</v>
      </c>
      <c r="E3843">
        <v>34</v>
      </c>
    </row>
    <row r="3844" spans="1:5" ht="13.5" customHeight="1">
      <c r="A3844">
        <v>265</v>
      </c>
      <c r="B3844" t="str">
        <f t="shared" si="60"/>
        <v>265---35</v>
      </c>
      <c r="C3844" t="s">
        <v>1074</v>
      </c>
      <c r="D3844" t="s">
        <v>880</v>
      </c>
      <c r="E3844">
        <v>35</v>
      </c>
    </row>
    <row r="3845" spans="1:5" ht="13.5" customHeight="1">
      <c r="A3845">
        <v>265</v>
      </c>
      <c r="B3845" t="str">
        <f t="shared" si="60"/>
        <v>265---36</v>
      </c>
      <c r="C3845" t="s">
        <v>1019</v>
      </c>
      <c r="D3845" t="s">
        <v>734</v>
      </c>
      <c r="E3845">
        <v>36</v>
      </c>
    </row>
    <row r="3846" spans="1:5" ht="13.5" customHeight="1">
      <c r="A3846">
        <v>265</v>
      </c>
      <c r="B3846" t="str">
        <f t="shared" si="60"/>
        <v>265---37</v>
      </c>
      <c r="C3846" t="s">
        <v>751</v>
      </c>
      <c r="D3846" t="s">
        <v>1281</v>
      </c>
      <c r="E3846">
        <v>37</v>
      </c>
    </row>
    <row r="3847" spans="1:5" ht="13.5" customHeight="1">
      <c r="A3847">
        <v>265</v>
      </c>
      <c r="B3847" t="str">
        <f t="shared" si="60"/>
        <v>265---38</v>
      </c>
      <c r="C3847" t="s">
        <v>824</v>
      </c>
      <c r="D3847" t="s">
        <v>752</v>
      </c>
      <c r="E3847">
        <v>38</v>
      </c>
    </row>
    <row r="3848" spans="1:5" ht="13.5" customHeight="1">
      <c r="A3848">
        <v>265</v>
      </c>
      <c r="B3848" t="str">
        <f t="shared" si="60"/>
        <v>265---39</v>
      </c>
      <c r="C3848" t="s">
        <v>1005</v>
      </c>
      <c r="D3848" t="s">
        <v>1105</v>
      </c>
      <c r="E3848">
        <v>39</v>
      </c>
    </row>
    <row r="3849" spans="1:5" ht="13.5" customHeight="1">
      <c r="A3849">
        <v>265</v>
      </c>
      <c r="B3849" t="str">
        <f t="shared" si="60"/>
        <v>265---40</v>
      </c>
      <c r="C3849" t="s">
        <v>828</v>
      </c>
      <c r="D3849" t="s">
        <v>818</v>
      </c>
      <c r="E3849">
        <v>40</v>
      </c>
    </row>
    <row r="3850" spans="1:5" ht="13.5" customHeight="1">
      <c r="A3850">
        <v>265</v>
      </c>
      <c r="B3850" t="str">
        <f t="shared" si="60"/>
        <v>265---41</v>
      </c>
      <c r="C3850" t="s">
        <v>759</v>
      </c>
      <c r="D3850" t="s">
        <v>823</v>
      </c>
      <c r="E3850">
        <v>41</v>
      </c>
    </row>
    <row r="3851" spans="1:5" ht="13.5" customHeight="1">
      <c r="A3851">
        <v>265</v>
      </c>
      <c r="B3851" t="str">
        <f t="shared" si="60"/>
        <v>265---42</v>
      </c>
      <c r="C3851" t="s">
        <v>763</v>
      </c>
      <c r="D3851" t="s">
        <v>1086</v>
      </c>
      <c r="E3851">
        <v>42</v>
      </c>
    </row>
    <row r="3852" spans="1:5" ht="13.5" customHeight="1">
      <c r="A3852">
        <v>265</v>
      </c>
      <c r="B3852" t="str">
        <f t="shared" si="60"/>
        <v>265---43</v>
      </c>
      <c r="C3852" t="s">
        <v>965</v>
      </c>
      <c r="D3852" t="s">
        <v>1250</v>
      </c>
      <c r="E3852">
        <v>43</v>
      </c>
    </row>
    <row r="3853" spans="1:5" ht="13.5" customHeight="1">
      <c r="A3853">
        <v>265</v>
      </c>
      <c r="B3853" t="str">
        <f t="shared" si="60"/>
        <v>265---44</v>
      </c>
      <c r="C3853" t="s">
        <v>991</v>
      </c>
      <c r="D3853" t="s">
        <v>966</v>
      </c>
      <c r="E3853">
        <v>44</v>
      </c>
    </row>
    <row r="3854" spans="1:5" ht="13.5" customHeight="1">
      <c r="A3854">
        <v>265</v>
      </c>
      <c r="B3854" t="str">
        <f t="shared" si="60"/>
        <v>265---45</v>
      </c>
      <c r="C3854" t="s">
        <v>866</v>
      </c>
      <c r="D3854" t="s">
        <v>831</v>
      </c>
      <c r="E3854">
        <v>45</v>
      </c>
    </row>
    <row r="3855" spans="1:5" ht="13.5" customHeight="1">
      <c r="A3855">
        <v>265</v>
      </c>
      <c r="B3855" t="str">
        <f t="shared" si="60"/>
        <v>265---46</v>
      </c>
      <c r="C3855" t="s">
        <v>1252</v>
      </c>
      <c r="D3855" t="s">
        <v>1283</v>
      </c>
      <c r="E3855">
        <v>46</v>
      </c>
    </row>
    <row r="3856" spans="1:5" ht="13.5" customHeight="1">
      <c r="A3856">
        <v>265</v>
      </c>
      <c r="B3856" t="str">
        <f t="shared" si="60"/>
        <v>265---47</v>
      </c>
      <c r="C3856" t="s">
        <v>836</v>
      </c>
      <c r="D3856" t="s">
        <v>835</v>
      </c>
      <c r="E3856">
        <v>47</v>
      </c>
    </row>
    <row r="3857" spans="1:5" ht="13.5" customHeight="1">
      <c r="A3857">
        <v>265</v>
      </c>
      <c r="B3857" t="str">
        <f t="shared" si="60"/>
        <v>265---48</v>
      </c>
      <c r="C3857" t="s">
        <v>967</v>
      </c>
      <c r="D3857" t="s">
        <v>1046</v>
      </c>
      <c r="E3857">
        <v>48</v>
      </c>
    </row>
    <row r="3858" spans="1:5" ht="13.5" customHeight="1">
      <c r="A3858">
        <v>265</v>
      </c>
      <c r="B3858" t="str">
        <f t="shared" si="60"/>
        <v>265---49</v>
      </c>
      <c r="C3858" t="s">
        <v>1111</v>
      </c>
      <c r="D3858" t="s">
        <v>1045</v>
      </c>
      <c r="E3858">
        <v>49</v>
      </c>
    </row>
    <row r="3859" spans="1:5" ht="13.5" customHeight="1">
      <c r="A3859">
        <v>265</v>
      </c>
      <c r="B3859" t="str">
        <f t="shared" si="60"/>
        <v>265---50</v>
      </c>
      <c r="C3859" t="s">
        <v>801</v>
      </c>
      <c r="D3859" t="s">
        <v>810</v>
      </c>
      <c r="E3859">
        <v>50</v>
      </c>
    </row>
    <row r="3860" spans="1:5" ht="13.5" customHeight="1">
      <c r="A3860">
        <v>265</v>
      </c>
      <c r="B3860" t="str">
        <f t="shared" si="60"/>
        <v>265---51</v>
      </c>
      <c r="C3860" t="s">
        <v>868</v>
      </c>
      <c r="D3860" t="s">
        <v>758</v>
      </c>
      <c r="E3860">
        <v>51</v>
      </c>
    </row>
    <row r="3861" spans="1:5" ht="13.5" customHeight="1">
      <c r="A3861">
        <v>265</v>
      </c>
      <c r="B3861" t="str">
        <f t="shared" si="60"/>
        <v>265---52</v>
      </c>
      <c r="C3861" t="s">
        <v>969</v>
      </c>
      <c r="D3861" t="s">
        <v>802</v>
      </c>
      <c r="E3861">
        <v>52</v>
      </c>
    </row>
    <row r="3862" spans="1:5" ht="13.5" customHeight="1">
      <c r="A3862">
        <v>265</v>
      </c>
      <c r="B3862" t="str">
        <f t="shared" si="60"/>
        <v>265---53</v>
      </c>
      <c r="C3862" t="s">
        <v>775</v>
      </c>
      <c r="D3862" t="s">
        <v>1110</v>
      </c>
      <c r="E3862">
        <v>53</v>
      </c>
    </row>
    <row r="3863" spans="1:5" ht="13.5" customHeight="1">
      <c r="A3863">
        <v>265</v>
      </c>
      <c r="B3863" t="str">
        <f t="shared" si="60"/>
        <v>265---54</v>
      </c>
      <c r="C3863" t="s">
        <v>918</v>
      </c>
      <c r="D3863" t="s">
        <v>865</v>
      </c>
      <c r="E3863">
        <v>54</v>
      </c>
    </row>
    <row r="3864" spans="1:5" ht="13.5" customHeight="1">
      <c r="A3864">
        <v>265</v>
      </c>
      <c r="B3864" t="str">
        <f t="shared" si="60"/>
        <v>265---55</v>
      </c>
      <c r="C3864" t="s">
        <v>896</v>
      </c>
      <c r="D3864" t="s">
        <v>1202</v>
      </c>
      <c r="E3864">
        <v>55</v>
      </c>
    </row>
    <row r="3865" spans="1:5" ht="13.5" customHeight="1">
      <c r="A3865">
        <v>265</v>
      </c>
      <c r="B3865" t="str">
        <f t="shared" si="60"/>
        <v>265---56</v>
      </c>
      <c r="C3865" t="s">
        <v>1134</v>
      </c>
      <c r="D3865" t="s">
        <v>6232</v>
      </c>
      <c r="E3865">
        <v>56</v>
      </c>
    </row>
    <row r="3866" spans="1:5" ht="13.5" customHeight="1">
      <c r="A3866">
        <v>265</v>
      </c>
      <c r="B3866" t="str">
        <f t="shared" si="60"/>
        <v>265---57</v>
      </c>
      <c r="C3866" t="s">
        <v>5912</v>
      </c>
      <c r="D3866" t="s">
        <v>764</v>
      </c>
      <c r="E3866">
        <v>57</v>
      </c>
    </row>
    <row r="3867" spans="1:5" ht="13.5" customHeight="1">
      <c r="A3867">
        <v>265</v>
      </c>
      <c r="B3867" t="str">
        <f t="shared" si="60"/>
        <v>265---58</v>
      </c>
      <c r="C3867" t="s">
        <v>5913</v>
      </c>
      <c r="D3867" t="s">
        <v>1114</v>
      </c>
      <c r="E3867">
        <v>58</v>
      </c>
    </row>
    <row r="3868" spans="1:5" ht="13.5" customHeight="1">
      <c r="A3868">
        <v>265</v>
      </c>
      <c r="B3868" t="str">
        <f t="shared" si="60"/>
        <v>265---59</v>
      </c>
      <c r="C3868" t="s">
        <v>5929</v>
      </c>
      <c r="D3868" t="s">
        <v>813</v>
      </c>
      <c r="E3868">
        <v>59</v>
      </c>
    </row>
    <row r="3869" spans="1:5" ht="13.5" customHeight="1">
      <c r="A3869">
        <v>265</v>
      </c>
      <c r="B3869" t="str">
        <f t="shared" si="60"/>
        <v>265---60</v>
      </c>
      <c r="C3869" t="s">
        <v>5945</v>
      </c>
      <c r="D3869" t="s">
        <v>881</v>
      </c>
      <c r="E3869">
        <v>60</v>
      </c>
    </row>
    <row r="3870" spans="1:5" ht="13.5" customHeight="1">
      <c r="A3870">
        <v>265</v>
      </c>
      <c r="B3870" t="str">
        <f t="shared" si="60"/>
        <v>265---61</v>
      </c>
      <c r="C3870" t="s">
        <v>5946</v>
      </c>
      <c r="D3870" t="s">
        <v>893</v>
      </c>
      <c r="E3870">
        <v>61</v>
      </c>
    </row>
    <row r="3871" spans="1:5" ht="13.5" customHeight="1">
      <c r="A3871">
        <v>265</v>
      </c>
      <c r="B3871" t="str">
        <f t="shared" si="60"/>
        <v>265---62</v>
      </c>
      <c r="C3871" t="s">
        <v>5947</v>
      </c>
      <c r="D3871" t="s">
        <v>884</v>
      </c>
      <c r="E3871">
        <v>62</v>
      </c>
    </row>
    <row r="3872" spans="1:5" ht="13.5" customHeight="1">
      <c r="A3872">
        <v>265</v>
      </c>
      <c r="B3872" t="str">
        <f t="shared" si="60"/>
        <v>265---63</v>
      </c>
      <c r="C3872" t="s">
        <v>5948</v>
      </c>
      <c r="D3872" t="s">
        <v>886</v>
      </c>
      <c r="E3872">
        <v>63</v>
      </c>
    </row>
    <row r="3873" spans="1:5" ht="13.5" customHeight="1">
      <c r="A3873">
        <v>265</v>
      </c>
      <c r="B3873" t="str">
        <f t="shared" si="60"/>
        <v>265---64</v>
      </c>
      <c r="C3873" t="s">
        <v>5967</v>
      </c>
      <c r="D3873" t="s">
        <v>986</v>
      </c>
      <c r="E3873">
        <v>64</v>
      </c>
    </row>
    <row r="3874" spans="1:5" ht="13.5" customHeight="1">
      <c r="A3874">
        <v>265</v>
      </c>
      <c r="B3874" t="str">
        <f t="shared" si="60"/>
        <v>265---65</v>
      </c>
      <c r="C3874" t="s">
        <v>5968</v>
      </c>
      <c r="D3874" t="s">
        <v>988</v>
      </c>
      <c r="E3874">
        <v>65</v>
      </c>
    </row>
    <row r="3875" spans="1:5" ht="13.5" customHeight="1">
      <c r="A3875">
        <v>265</v>
      </c>
      <c r="B3875" t="str">
        <f t="shared" si="60"/>
        <v>265---66</v>
      </c>
      <c r="C3875" t="s">
        <v>5925</v>
      </c>
      <c r="D3875" t="s">
        <v>798</v>
      </c>
      <c r="E3875">
        <v>66</v>
      </c>
    </row>
    <row r="3876" spans="1:5" ht="13.5" customHeight="1">
      <c r="A3876">
        <v>265</v>
      </c>
      <c r="B3876" t="str">
        <f t="shared" si="60"/>
        <v>265---67</v>
      </c>
      <c r="C3876" t="s">
        <v>5930</v>
      </c>
      <c r="D3876" t="s">
        <v>821</v>
      </c>
      <c r="E3876">
        <v>67</v>
      </c>
    </row>
    <row r="3877" spans="1:5" ht="13.5" customHeight="1">
      <c r="A3877">
        <v>265</v>
      </c>
      <c r="B3877" t="str">
        <f t="shared" si="60"/>
        <v>265---68</v>
      </c>
      <c r="C3877" t="s">
        <v>5915</v>
      </c>
      <c r="D3877" t="s">
        <v>772</v>
      </c>
      <c r="E3877">
        <v>68</v>
      </c>
    </row>
    <row r="3878" spans="1:5" ht="13.5" customHeight="1">
      <c r="A3878">
        <v>265</v>
      </c>
      <c r="B3878" t="str">
        <f t="shared" si="60"/>
        <v>265---69</v>
      </c>
      <c r="C3878" t="s">
        <v>5970</v>
      </c>
      <c r="D3878" t="s">
        <v>999</v>
      </c>
      <c r="E3878">
        <v>69</v>
      </c>
    </row>
    <row r="3879" spans="1:5" ht="13.5" customHeight="1">
      <c r="A3879">
        <v>265</v>
      </c>
      <c r="B3879" t="str">
        <f t="shared" si="60"/>
        <v>265---70</v>
      </c>
      <c r="C3879" t="s">
        <v>5926</v>
      </c>
      <c r="D3879" t="s">
        <v>843</v>
      </c>
      <c r="E3879">
        <v>70</v>
      </c>
    </row>
    <row r="3880" spans="1:5" ht="13.5" customHeight="1">
      <c r="A3880">
        <v>265</v>
      </c>
      <c r="B3880" t="str">
        <f t="shared" si="60"/>
        <v>265---71</v>
      </c>
      <c r="C3880" t="s">
        <v>5917</v>
      </c>
      <c r="D3880" t="s">
        <v>789</v>
      </c>
      <c r="E3880">
        <v>71</v>
      </c>
    </row>
    <row r="3881" spans="1:5" ht="13.5" customHeight="1">
      <c r="A3881">
        <v>265</v>
      </c>
      <c r="B3881" t="str">
        <f t="shared" si="60"/>
        <v>265---72</v>
      </c>
      <c r="C3881" t="s">
        <v>5918</v>
      </c>
      <c r="D3881" t="s">
        <v>770</v>
      </c>
      <c r="E3881">
        <v>72</v>
      </c>
    </row>
    <row r="3882" spans="1:5" ht="13.5" customHeight="1">
      <c r="A3882">
        <v>265</v>
      </c>
      <c r="B3882" t="str">
        <f t="shared" si="60"/>
        <v>265---73</v>
      </c>
      <c r="C3882" t="s">
        <v>6007</v>
      </c>
      <c r="D3882" t="s">
        <v>1116</v>
      </c>
      <c r="E3882">
        <v>73</v>
      </c>
    </row>
    <row r="3883" spans="1:5" ht="13.5" customHeight="1">
      <c r="A3883">
        <v>265</v>
      </c>
      <c r="B3883" t="str">
        <f t="shared" si="60"/>
        <v>265---74</v>
      </c>
      <c r="C3883" t="s">
        <v>5931</v>
      </c>
      <c r="D3883" t="s">
        <v>1044</v>
      </c>
      <c r="E3883">
        <v>74</v>
      </c>
    </row>
    <row r="3884" spans="1:5" ht="13.5" customHeight="1">
      <c r="A3884">
        <v>265</v>
      </c>
      <c r="B3884" t="str">
        <f t="shared" si="60"/>
        <v>265---75</v>
      </c>
      <c r="C3884" t="s">
        <v>5932</v>
      </c>
      <c r="D3884" t="s">
        <v>846</v>
      </c>
      <c r="E3884">
        <v>75</v>
      </c>
    </row>
    <row r="3885" spans="1:5" ht="13.5" customHeight="1">
      <c r="A3885">
        <v>265</v>
      </c>
      <c r="B3885" t="str">
        <f t="shared" si="60"/>
        <v>265---76</v>
      </c>
      <c r="C3885" t="s">
        <v>5972</v>
      </c>
      <c r="D3885" t="s">
        <v>979</v>
      </c>
      <c r="E3885">
        <v>76</v>
      </c>
    </row>
    <row r="3886" spans="1:5" ht="13.5" customHeight="1">
      <c r="A3886">
        <v>265</v>
      </c>
      <c r="B3886" t="str">
        <f t="shared" si="60"/>
        <v>265---77</v>
      </c>
      <c r="C3886" t="s">
        <v>6002</v>
      </c>
      <c r="D3886" t="s">
        <v>1113</v>
      </c>
      <c r="E3886">
        <v>77</v>
      </c>
    </row>
    <row r="3887" spans="1:5" ht="13.5" customHeight="1">
      <c r="A3887">
        <v>265</v>
      </c>
      <c r="B3887" t="str">
        <f t="shared" si="60"/>
        <v>265---78</v>
      </c>
      <c r="C3887" t="s">
        <v>5951</v>
      </c>
      <c r="D3887" t="s">
        <v>879</v>
      </c>
      <c r="E3887">
        <v>78</v>
      </c>
    </row>
    <row r="3888" spans="1:5" ht="13.5" customHeight="1">
      <c r="A3888">
        <v>265</v>
      </c>
      <c r="B3888" t="str">
        <f t="shared" si="60"/>
        <v>265---79</v>
      </c>
      <c r="C3888" t="s">
        <v>6004</v>
      </c>
      <c r="D3888" t="s">
        <v>960</v>
      </c>
      <c r="E3888">
        <v>79</v>
      </c>
    </row>
    <row r="3889" spans="1:5" ht="13.5" customHeight="1">
      <c r="A3889">
        <v>265</v>
      </c>
      <c r="B3889" t="str">
        <f t="shared" si="60"/>
        <v>265---80</v>
      </c>
      <c r="C3889" t="s">
        <v>5938</v>
      </c>
      <c r="D3889" t="s">
        <v>851</v>
      </c>
      <c r="E3889">
        <v>80</v>
      </c>
    </row>
    <row r="3890" spans="1:5" ht="13.5" customHeight="1">
      <c r="A3890">
        <v>265</v>
      </c>
      <c r="B3890" t="str">
        <f t="shared" si="60"/>
        <v>265---81</v>
      </c>
      <c r="C3890" t="s">
        <v>5941</v>
      </c>
      <c r="D3890" t="s">
        <v>861</v>
      </c>
      <c r="E3890">
        <v>81</v>
      </c>
    </row>
    <row r="3891" spans="1:5" ht="13.5" customHeight="1">
      <c r="A3891">
        <v>265</v>
      </c>
      <c r="B3891" t="str">
        <f t="shared" si="60"/>
        <v>265---82</v>
      </c>
      <c r="C3891" t="s">
        <v>5927</v>
      </c>
      <c r="D3891" t="s">
        <v>1115</v>
      </c>
      <c r="E3891">
        <v>82</v>
      </c>
    </row>
    <row r="3892" spans="1:5" ht="13.5" customHeight="1">
      <c r="A3892">
        <v>265</v>
      </c>
      <c r="B3892" t="str">
        <f t="shared" si="60"/>
        <v>265---83</v>
      </c>
      <c r="C3892" t="s">
        <v>5992</v>
      </c>
      <c r="D3892" t="s">
        <v>1101</v>
      </c>
      <c r="E3892">
        <v>83</v>
      </c>
    </row>
    <row r="3893" spans="1:5" ht="13.5" customHeight="1">
      <c r="A3893">
        <v>265</v>
      </c>
      <c r="B3893" t="str">
        <f t="shared" si="60"/>
        <v>265---84</v>
      </c>
      <c r="C3893" t="s">
        <v>5987</v>
      </c>
      <c r="D3893" t="s">
        <v>1249</v>
      </c>
      <c r="E3893">
        <v>84</v>
      </c>
    </row>
    <row r="3894" spans="1:5" ht="13.5" customHeight="1">
      <c r="A3894">
        <v>265</v>
      </c>
      <c r="B3894" t="str">
        <f t="shared" si="60"/>
        <v>265---85</v>
      </c>
      <c r="C3894" t="s">
        <v>6005</v>
      </c>
      <c r="D3894" t="s">
        <v>1237</v>
      </c>
      <c r="E3894">
        <v>85</v>
      </c>
    </row>
    <row r="3895" spans="1:5" ht="13.5" customHeight="1">
      <c r="A3895">
        <v>265</v>
      </c>
      <c r="B3895" t="str">
        <f t="shared" si="60"/>
        <v>265---86</v>
      </c>
      <c r="C3895" t="s">
        <v>6008</v>
      </c>
      <c r="D3895" t="s">
        <v>1027</v>
      </c>
      <c r="E3895">
        <v>86</v>
      </c>
    </row>
    <row r="3896" spans="1:5" ht="13.5" customHeight="1">
      <c r="A3896">
        <v>265</v>
      </c>
      <c r="B3896" t="str">
        <f t="shared" si="60"/>
        <v>265---87</v>
      </c>
      <c r="C3896" t="s">
        <v>5942</v>
      </c>
      <c r="D3896" t="s">
        <v>1400</v>
      </c>
      <c r="E3896">
        <v>87</v>
      </c>
    </row>
    <row r="3897" spans="1:5" ht="13.5" customHeight="1">
      <c r="A3897">
        <v>265</v>
      </c>
      <c r="B3897" t="str">
        <f t="shared" si="60"/>
        <v>265---88</v>
      </c>
      <c r="C3897" t="s">
        <v>5993</v>
      </c>
      <c r="D3897" t="s">
        <v>1336</v>
      </c>
      <c r="E3897">
        <v>88</v>
      </c>
    </row>
    <row r="3898" spans="1:5" ht="13.5" customHeight="1">
      <c r="A3898">
        <v>265</v>
      </c>
      <c r="B3898" t="str">
        <f t="shared" si="60"/>
        <v>265---89</v>
      </c>
      <c r="C3898" t="s">
        <v>5959</v>
      </c>
      <c r="D3898" t="s">
        <v>6222</v>
      </c>
      <c r="E3898">
        <v>89</v>
      </c>
    </row>
    <row r="3899" spans="1:5" ht="13.5" customHeight="1">
      <c r="A3899">
        <v>146</v>
      </c>
      <c r="B3899" t="str">
        <f t="shared" si="60"/>
        <v>146---1</v>
      </c>
      <c r="C3899" t="s">
        <v>4216</v>
      </c>
      <c r="D3899" t="s">
        <v>1020</v>
      </c>
      <c r="E3899">
        <v>1</v>
      </c>
    </row>
    <row r="3900" spans="1:5" ht="13.5" customHeight="1">
      <c r="A3900">
        <v>146</v>
      </c>
      <c r="B3900" t="str">
        <f t="shared" si="60"/>
        <v>146---2</v>
      </c>
      <c r="C3900" t="s">
        <v>4216</v>
      </c>
      <c r="D3900" t="s">
        <v>872</v>
      </c>
      <c r="E3900">
        <v>2</v>
      </c>
    </row>
    <row r="3901" spans="1:5" ht="13.5" customHeight="1">
      <c r="A3901">
        <v>146</v>
      </c>
      <c r="B3901" t="str">
        <f t="shared" si="60"/>
        <v>146---3</v>
      </c>
      <c r="C3901" t="s">
        <v>4263</v>
      </c>
      <c r="D3901" t="s">
        <v>928</v>
      </c>
      <c r="E3901">
        <v>3</v>
      </c>
    </row>
    <row r="3902" spans="1:5" ht="13.5" customHeight="1">
      <c r="A3902">
        <v>146</v>
      </c>
      <c r="B3902" t="str">
        <f t="shared" si="60"/>
        <v>146---4</v>
      </c>
      <c r="C3902" t="s">
        <v>4238</v>
      </c>
      <c r="D3902" t="s">
        <v>877</v>
      </c>
      <c r="E3902">
        <v>4</v>
      </c>
    </row>
    <row r="3903" spans="1:5" ht="13.5" customHeight="1">
      <c r="A3903">
        <v>146</v>
      </c>
      <c r="B3903" t="str">
        <f t="shared" si="60"/>
        <v>146---5</v>
      </c>
      <c r="C3903" t="s">
        <v>4220</v>
      </c>
      <c r="D3903" t="s">
        <v>1108</v>
      </c>
      <c r="E3903">
        <v>5</v>
      </c>
    </row>
    <row r="3904" spans="1:5" ht="13.5" customHeight="1">
      <c r="A3904">
        <v>146</v>
      </c>
      <c r="B3904" t="str">
        <f t="shared" si="60"/>
        <v>146---6</v>
      </c>
      <c r="C3904" t="s">
        <v>4228</v>
      </c>
      <c r="D3904" t="s">
        <v>961</v>
      </c>
      <c r="E3904">
        <v>6</v>
      </c>
    </row>
    <row r="3905" spans="1:5" ht="13.5" customHeight="1">
      <c r="A3905">
        <v>146</v>
      </c>
      <c r="B3905" t="str">
        <f t="shared" si="60"/>
        <v>146---7</v>
      </c>
      <c r="C3905" t="s">
        <v>4223</v>
      </c>
      <c r="D3905" t="s">
        <v>908</v>
      </c>
      <c r="E3905">
        <v>7</v>
      </c>
    </row>
    <row r="3906" spans="1:5" ht="13.5" customHeight="1">
      <c r="A3906">
        <v>146</v>
      </c>
      <c r="B3906" t="str">
        <f t="shared" si="60"/>
        <v>146---8</v>
      </c>
      <c r="C3906" t="s">
        <v>4276</v>
      </c>
      <c r="D3906" t="s">
        <v>902</v>
      </c>
      <c r="E3906">
        <v>8</v>
      </c>
    </row>
    <row r="3907" spans="1:5" ht="13.5" customHeight="1">
      <c r="A3907">
        <v>146</v>
      </c>
      <c r="B3907" t="str">
        <f t="shared" ref="B3907:B3970" si="61">A3907&amp;"---"&amp;E3907</f>
        <v>146---9</v>
      </c>
      <c r="C3907" t="s">
        <v>4259</v>
      </c>
      <c r="D3907" t="s">
        <v>895</v>
      </c>
      <c r="E3907">
        <v>9</v>
      </c>
    </row>
    <row r="3908" spans="1:5" ht="13.5" customHeight="1">
      <c r="A3908">
        <v>146</v>
      </c>
      <c r="B3908" t="str">
        <f t="shared" si="61"/>
        <v>146---10</v>
      </c>
      <c r="C3908" t="s">
        <v>4254</v>
      </c>
      <c r="D3908" t="s">
        <v>1189</v>
      </c>
      <c r="E3908">
        <v>10</v>
      </c>
    </row>
    <row r="3909" spans="1:5" ht="13.5" customHeight="1">
      <c r="A3909">
        <v>146</v>
      </c>
      <c r="B3909" t="str">
        <f t="shared" si="61"/>
        <v>146---11</v>
      </c>
      <c r="C3909" t="s">
        <v>4235</v>
      </c>
      <c r="D3909" t="s">
        <v>1116</v>
      </c>
      <c r="E3909">
        <v>11</v>
      </c>
    </row>
    <row r="3910" spans="1:5" ht="13.5" customHeight="1">
      <c r="A3910">
        <v>146</v>
      </c>
      <c r="B3910" t="str">
        <f t="shared" si="61"/>
        <v>146---12</v>
      </c>
      <c r="C3910" t="s">
        <v>4236</v>
      </c>
      <c r="D3910" t="s">
        <v>1109</v>
      </c>
      <c r="E3910">
        <v>12</v>
      </c>
    </row>
    <row r="3911" spans="1:5" ht="13.5" customHeight="1">
      <c r="A3911">
        <v>146</v>
      </c>
      <c r="B3911" t="str">
        <f t="shared" si="61"/>
        <v>146---13</v>
      </c>
      <c r="C3911" t="s">
        <v>5911</v>
      </c>
      <c r="D3911" t="s">
        <v>926</v>
      </c>
      <c r="E3911">
        <v>13</v>
      </c>
    </row>
    <row r="3912" spans="1:5" ht="13.5" customHeight="1">
      <c r="A3912">
        <v>146</v>
      </c>
      <c r="B3912" t="str">
        <f t="shared" si="61"/>
        <v>146---14</v>
      </c>
      <c r="C3912" t="s">
        <v>5911</v>
      </c>
      <c r="D3912" t="s">
        <v>899</v>
      </c>
      <c r="E3912">
        <v>14</v>
      </c>
    </row>
    <row r="3913" spans="1:5" ht="13.5" customHeight="1">
      <c r="A3913">
        <v>146</v>
      </c>
      <c r="B3913" t="str">
        <f t="shared" si="61"/>
        <v>146---15</v>
      </c>
      <c r="C3913" t="s">
        <v>5911</v>
      </c>
      <c r="D3913" t="s">
        <v>878</v>
      </c>
      <c r="E3913">
        <v>15</v>
      </c>
    </row>
    <row r="3914" spans="1:5" ht="13.5" customHeight="1">
      <c r="A3914">
        <v>146</v>
      </c>
      <c r="B3914" t="str">
        <f t="shared" si="61"/>
        <v>146---16</v>
      </c>
      <c r="C3914" t="s">
        <v>5911</v>
      </c>
      <c r="D3914" t="s">
        <v>1244</v>
      </c>
      <c r="E3914">
        <v>16</v>
      </c>
    </row>
    <row r="3915" spans="1:5" ht="13.5" customHeight="1">
      <c r="A3915">
        <v>146</v>
      </c>
      <c r="B3915" t="str">
        <f t="shared" si="61"/>
        <v>146---17</v>
      </c>
      <c r="C3915" t="s">
        <v>5911</v>
      </c>
      <c r="D3915" t="s">
        <v>1177</v>
      </c>
      <c r="E3915">
        <v>17</v>
      </c>
    </row>
    <row r="3916" spans="1:5" ht="13.5" customHeight="1">
      <c r="A3916">
        <v>146</v>
      </c>
      <c r="B3916" t="str">
        <f t="shared" si="61"/>
        <v>146---18</v>
      </c>
      <c r="C3916" t="s">
        <v>743</v>
      </c>
      <c r="D3916" t="s">
        <v>754</v>
      </c>
      <c r="E3916">
        <v>18</v>
      </c>
    </row>
    <row r="3917" spans="1:5" ht="13.5" customHeight="1">
      <c r="A3917">
        <v>146</v>
      </c>
      <c r="B3917" t="str">
        <f t="shared" si="61"/>
        <v>146---19</v>
      </c>
      <c r="C3917" t="s">
        <v>987</v>
      </c>
      <c r="D3917" t="s">
        <v>1263</v>
      </c>
      <c r="E3917">
        <v>19</v>
      </c>
    </row>
    <row r="3918" spans="1:5" ht="13.5" customHeight="1">
      <c r="A3918">
        <v>146</v>
      </c>
      <c r="B3918" t="str">
        <f t="shared" si="61"/>
        <v>146---20</v>
      </c>
      <c r="C3918" t="s">
        <v>989</v>
      </c>
      <c r="D3918" t="s">
        <v>738</v>
      </c>
      <c r="E3918">
        <v>20</v>
      </c>
    </row>
    <row r="3919" spans="1:5" ht="13.5" customHeight="1">
      <c r="A3919">
        <v>146</v>
      </c>
      <c r="B3919" t="str">
        <f t="shared" si="61"/>
        <v>146---21</v>
      </c>
      <c r="C3919" t="s">
        <v>747</v>
      </c>
      <c r="D3919" t="s">
        <v>1154</v>
      </c>
      <c r="E3919">
        <v>21</v>
      </c>
    </row>
    <row r="3920" spans="1:5" ht="13.5" customHeight="1">
      <c r="A3920">
        <v>146</v>
      </c>
      <c r="B3920" t="str">
        <f t="shared" si="61"/>
        <v>146---22</v>
      </c>
      <c r="C3920" t="s">
        <v>819</v>
      </c>
      <c r="D3920" t="s">
        <v>756</v>
      </c>
      <c r="E3920">
        <v>22</v>
      </c>
    </row>
    <row r="3921" spans="1:5" ht="13.5" customHeight="1">
      <c r="A3921">
        <v>146</v>
      </c>
      <c r="B3921" t="str">
        <f t="shared" si="61"/>
        <v>146---23</v>
      </c>
      <c r="C3921" t="s">
        <v>1074</v>
      </c>
      <c r="D3921" t="s">
        <v>880</v>
      </c>
      <c r="E3921">
        <v>23</v>
      </c>
    </row>
    <row r="3922" spans="1:5" ht="13.5" customHeight="1">
      <c r="A3922">
        <v>146</v>
      </c>
      <c r="B3922" t="str">
        <f t="shared" si="61"/>
        <v>146---24</v>
      </c>
      <c r="C3922" t="s">
        <v>820</v>
      </c>
      <c r="D3922" t="s">
        <v>882</v>
      </c>
      <c r="E3922">
        <v>24</v>
      </c>
    </row>
    <row r="3923" spans="1:5" ht="13.5" customHeight="1">
      <c r="A3923">
        <v>146</v>
      </c>
      <c r="B3923" t="str">
        <f t="shared" si="61"/>
        <v>146---25</v>
      </c>
      <c r="C3923" t="s">
        <v>751</v>
      </c>
      <c r="D3923" t="s">
        <v>1281</v>
      </c>
      <c r="E3923">
        <v>25</v>
      </c>
    </row>
    <row r="3924" spans="1:5" ht="13.5" customHeight="1">
      <c r="A3924">
        <v>146</v>
      </c>
      <c r="B3924" t="str">
        <f t="shared" si="61"/>
        <v>146---26</v>
      </c>
      <c r="C3924" t="s">
        <v>824</v>
      </c>
      <c r="D3924" t="s">
        <v>752</v>
      </c>
      <c r="E3924">
        <v>26</v>
      </c>
    </row>
    <row r="3925" spans="1:5" ht="13.5" customHeight="1">
      <c r="A3925">
        <v>146</v>
      </c>
      <c r="B3925" t="str">
        <f t="shared" si="61"/>
        <v>146---27</v>
      </c>
      <c r="C3925" t="s">
        <v>826</v>
      </c>
      <c r="D3925" t="s">
        <v>1079</v>
      </c>
      <c r="E3925">
        <v>27</v>
      </c>
    </row>
    <row r="3926" spans="1:5" ht="13.5" customHeight="1">
      <c r="A3926">
        <v>146</v>
      </c>
      <c r="B3926" t="str">
        <f t="shared" si="61"/>
        <v>146---28</v>
      </c>
      <c r="C3926" t="s">
        <v>757</v>
      </c>
      <c r="D3926" t="s">
        <v>1272</v>
      </c>
      <c r="E3926">
        <v>28</v>
      </c>
    </row>
    <row r="3927" spans="1:5" ht="13.5" customHeight="1">
      <c r="A3927">
        <v>146</v>
      </c>
      <c r="B3927" t="str">
        <f t="shared" si="61"/>
        <v>146---29</v>
      </c>
      <c r="C3927" t="s">
        <v>862</v>
      </c>
      <c r="D3927" t="s">
        <v>1261</v>
      </c>
      <c r="E3927">
        <v>29</v>
      </c>
    </row>
    <row r="3928" spans="1:5" ht="13.5" customHeight="1">
      <c r="A3928">
        <v>146</v>
      </c>
      <c r="B3928" t="str">
        <f t="shared" si="61"/>
        <v>146---30</v>
      </c>
      <c r="C3928" t="s">
        <v>763</v>
      </c>
      <c r="D3928" t="s">
        <v>1086</v>
      </c>
      <c r="E3928">
        <v>30</v>
      </c>
    </row>
    <row r="3929" spans="1:5" ht="13.5" customHeight="1">
      <c r="A3929">
        <v>146</v>
      </c>
      <c r="B3929" t="str">
        <f t="shared" si="61"/>
        <v>146---31</v>
      </c>
      <c r="C3929" t="s">
        <v>868</v>
      </c>
      <c r="D3929" t="s">
        <v>758</v>
      </c>
      <c r="E3929">
        <v>31</v>
      </c>
    </row>
    <row r="3930" spans="1:5" ht="13.5" customHeight="1">
      <c r="A3930">
        <v>146</v>
      </c>
      <c r="B3930" t="str">
        <f t="shared" si="61"/>
        <v>146---32</v>
      </c>
      <c r="C3930" t="s">
        <v>775</v>
      </c>
      <c r="D3930" t="s">
        <v>1110</v>
      </c>
      <c r="E3930">
        <v>32</v>
      </c>
    </row>
    <row r="3931" spans="1:5" ht="13.5" customHeight="1">
      <c r="A3931">
        <v>146</v>
      </c>
      <c r="B3931" t="str">
        <f t="shared" si="61"/>
        <v>146---33</v>
      </c>
      <c r="C3931" t="s">
        <v>5912</v>
      </c>
      <c r="D3931" t="s">
        <v>764</v>
      </c>
      <c r="E3931">
        <v>33</v>
      </c>
    </row>
    <row r="3932" spans="1:5" ht="13.5" customHeight="1">
      <c r="A3932">
        <v>146</v>
      </c>
      <c r="B3932" t="str">
        <f t="shared" si="61"/>
        <v>146---34</v>
      </c>
      <c r="C3932" t="s">
        <v>5913</v>
      </c>
      <c r="D3932" t="s">
        <v>1114</v>
      </c>
      <c r="E3932">
        <v>34</v>
      </c>
    </row>
    <row r="3933" spans="1:5" ht="13.5" customHeight="1">
      <c r="A3933">
        <v>146</v>
      </c>
      <c r="B3933" t="str">
        <f t="shared" si="61"/>
        <v>146---35</v>
      </c>
      <c r="C3933" t="s">
        <v>5945</v>
      </c>
      <c r="D3933" t="s">
        <v>881</v>
      </c>
      <c r="E3933">
        <v>35</v>
      </c>
    </row>
    <row r="3934" spans="1:5" ht="13.5" customHeight="1">
      <c r="A3934">
        <v>146</v>
      </c>
      <c r="B3934" t="str">
        <f t="shared" si="61"/>
        <v>146---36</v>
      </c>
      <c r="C3934" t="s">
        <v>5946</v>
      </c>
      <c r="D3934" t="s">
        <v>893</v>
      </c>
      <c r="E3934">
        <v>36</v>
      </c>
    </row>
    <row r="3935" spans="1:5" ht="13.5" customHeight="1">
      <c r="A3935">
        <v>146</v>
      </c>
      <c r="B3935" t="str">
        <f t="shared" si="61"/>
        <v>146---37</v>
      </c>
      <c r="C3935" t="s">
        <v>5947</v>
      </c>
      <c r="D3935" t="s">
        <v>884</v>
      </c>
      <c r="E3935">
        <v>37</v>
      </c>
    </row>
    <row r="3936" spans="1:5" ht="13.5" customHeight="1">
      <c r="A3936">
        <v>146</v>
      </c>
      <c r="B3936" t="str">
        <f t="shared" si="61"/>
        <v>146---38</v>
      </c>
      <c r="C3936" t="s">
        <v>5948</v>
      </c>
      <c r="D3936" t="s">
        <v>886</v>
      </c>
      <c r="E3936">
        <v>38</v>
      </c>
    </row>
    <row r="3937" spans="1:5" ht="13.5" customHeight="1">
      <c r="A3937">
        <v>146</v>
      </c>
      <c r="B3937" t="str">
        <f t="shared" si="61"/>
        <v>146---39</v>
      </c>
      <c r="C3937" t="s">
        <v>5969</v>
      </c>
      <c r="D3937" t="s">
        <v>961</v>
      </c>
      <c r="E3937">
        <v>39</v>
      </c>
    </row>
    <row r="3938" spans="1:5" ht="13.5" customHeight="1">
      <c r="A3938">
        <v>146</v>
      </c>
      <c r="B3938" t="str">
        <f t="shared" si="61"/>
        <v>146---40</v>
      </c>
      <c r="C3938" t="s">
        <v>5949</v>
      </c>
      <c r="D3938" t="s">
        <v>895</v>
      </c>
      <c r="E3938">
        <v>40</v>
      </c>
    </row>
    <row r="3939" spans="1:5" ht="13.5" customHeight="1">
      <c r="A3939">
        <v>146</v>
      </c>
      <c r="B3939" t="str">
        <f t="shared" si="61"/>
        <v>146---41</v>
      </c>
      <c r="C3939" t="s">
        <v>5915</v>
      </c>
      <c r="D3939" t="s">
        <v>772</v>
      </c>
      <c r="E3939">
        <v>41</v>
      </c>
    </row>
    <row r="3940" spans="1:5" ht="13.5" customHeight="1">
      <c r="A3940">
        <v>146</v>
      </c>
      <c r="B3940" t="str">
        <f t="shared" si="61"/>
        <v>146---42</v>
      </c>
      <c r="C3940" t="s">
        <v>5917</v>
      </c>
      <c r="D3940" t="s">
        <v>789</v>
      </c>
      <c r="E3940">
        <v>42</v>
      </c>
    </row>
    <row r="3941" spans="1:5" ht="13.5" customHeight="1">
      <c r="A3941">
        <v>146</v>
      </c>
      <c r="B3941" t="str">
        <f t="shared" si="61"/>
        <v>146---43</v>
      </c>
      <c r="C3941" t="s">
        <v>5918</v>
      </c>
      <c r="D3941" t="s">
        <v>770</v>
      </c>
      <c r="E3941">
        <v>43</v>
      </c>
    </row>
    <row r="3942" spans="1:5" ht="13.5" customHeight="1">
      <c r="A3942">
        <v>146</v>
      </c>
      <c r="B3942" t="str">
        <f t="shared" si="61"/>
        <v>146---44</v>
      </c>
      <c r="C3942" t="s">
        <v>6007</v>
      </c>
      <c r="D3942" t="s">
        <v>1116</v>
      </c>
      <c r="E3942">
        <v>44</v>
      </c>
    </row>
    <row r="3943" spans="1:5" ht="13.5" customHeight="1">
      <c r="A3943">
        <v>146</v>
      </c>
      <c r="B3943" t="str">
        <f t="shared" si="61"/>
        <v>146---45</v>
      </c>
      <c r="C3943" t="s">
        <v>5950</v>
      </c>
      <c r="D3943" t="s">
        <v>906</v>
      </c>
      <c r="E3943">
        <v>45</v>
      </c>
    </row>
    <row r="3944" spans="1:5" ht="13.5" customHeight="1">
      <c r="A3944">
        <v>146</v>
      </c>
      <c r="B3944" t="str">
        <f t="shared" si="61"/>
        <v>146---46</v>
      </c>
      <c r="C3944" t="s">
        <v>6004</v>
      </c>
      <c r="D3944" t="s">
        <v>960</v>
      </c>
      <c r="E3944">
        <v>46</v>
      </c>
    </row>
    <row r="3945" spans="1:5" ht="13.5" customHeight="1">
      <c r="A3945">
        <v>146</v>
      </c>
      <c r="B3945" t="str">
        <f t="shared" si="61"/>
        <v>146---47</v>
      </c>
      <c r="C3945" t="s">
        <v>5955</v>
      </c>
      <c r="D3945" t="s">
        <v>889</v>
      </c>
      <c r="E3945">
        <v>47</v>
      </c>
    </row>
    <row r="3946" spans="1:5" ht="13.5" customHeight="1">
      <c r="A3946">
        <v>146</v>
      </c>
      <c r="B3946" t="str">
        <f t="shared" si="61"/>
        <v>146---48</v>
      </c>
      <c r="C3946" t="s">
        <v>6008</v>
      </c>
      <c r="D3946" t="s">
        <v>1027</v>
      </c>
      <c r="E3946">
        <v>48</v>
      </c>
    </row>
    <row r="3947" spans="1:5" ht="13.5" customHeight="1">
      <c r="A3947">
        <v>146</v>
      </c>
      <c r="B3947" t="str">
        <f t="shared" si="61"/>
        <v>146---49</v>
      </c>
      <c r="C3947" t="s">
        <v>5996</v>
      </c>
      <c r="D3947" t="s">
        <v>1356</v>
      </c>
      <c r="E3947">
        <v>49</v>
      </c>
    </row>
    <row r="3948" spans="1:5" ht="13.5" customHeight="1">
      <c r="A3948">
        <v>147</v>
      </c>
      <c r="B3948" t="str">
        <f t="shared" si="61"/>
        <v>147---1</v>
      </c>
      <c r="C3948" t="s">
        <v>4216</v>
      </c>
      <c r="D3948" t="s">
        <v>1020</v>
      </c>
      <c r="E3948">
        <v>1</v>
      </c>
    </row>
    <row r="3949" spans="1:5" ht="13.5" customHeight="1">
      <c r="A3949">
        <v>147</v>
      </c>
      <c r="B3949" t="str">
        <f t="shared" si="61"/>
        <v>147---2</v>
      </c>
      <c r="C3949" t="s">
        <v>4216</v>
      </c>
      <c r="D3949" t="s">
        <v>872</v>
      </c>
      <c r="E3949">
        <v>2</v>
      </c>
    </row>
    <row r="3950" spans="1:5" ht="13.5" customHeight="1">
      <c r="A3950">
        <v>147</v>
      </c>
      <c r="B3950" t="str">
        <f t="shared" si="61"/>
        <v>147---3</v>
      </c>
      <c r="C3950" t="s">
        <v>4216</v>
      </c>
      <c r="D3950" t="s">
        <v>928</v>
      </c>
      <c r="E3950">
        <v>3</v>
      </c>
    </row>
    <row r="3951" spans="1:5" ht="13.5" customHeight="1">
      <c r="A3951">
        <v>147</v>
      </c>
      <c r="B3951" t="str">
        <f t="shared" si="61"/>
        <v>147---4</v>
      </c>
      <c r="C3951" t="s">
        <v>4216</v>
      </c>
      <c r="D3951" t="s">
        <v>877</v>
      </c>
      <c r="E3951">
        <v>4</v>
      </c>
    </row>
    <row r="3952" spans="1:5" ht="13.5" customHeight="1">
      <c r="A3952">
        <v>147</v>
      </c>
      <c r="B3952" t="str">
        <f t="shared" si="61"/>
        <v>147---5</v>
      </c>
      <c r="C3952" t="s">
        <v>4220</v>
      </c>
      <c r="D3952" t="s">
        <v>1108</v>
      </c>
      <c r="E3952">
        <v>5</v>
      </c>
    </row>
    <row r="3953" spans="1:5" ht="13.5" customHeight="1">
      <c r="A3953">
        <v>147</v>
      </c>
      <c r="B3953" t="str">
        <f t="shared" si="61"/>
        <v>147---6</v>
      </c>
      <c r="C3953" t="s">
        <v>4228</v>
      </c>
      <c r="D3953" t="s">
        <v>961</v>
      </c>
      <c r="E3953">
        <v>6</v>
      </c>
    </row>
    <row r="3954" spans="1:5" ht="13.5" customHeight="1">
      <c r="A3954">
        <v>147</v>
      </c>
      <c r="B3954" t="str">
        <f t="shared" si="61"/>
        <v>147---7</v>
      </c>
      <c r="C3954" t="s">
        <v>4223</v>
      </c>
      <c r="D3954" t="s">
        <v>908</v>
      </c>
      <c r="E3954">
        <v>7</v>
      </c>
    </row>
    <row r="3955" spans="1:5" ht="13.5" customHeight="1">
      <c r="A3955">
        <v>147</v>
      </c>
      <c r="B3955" t="str">
        <f t="shared" si="61"/>
        <v>147---8</v>
      </c>
      <c r="C3955" t="s">
        <v>4276</v>
      </c>
      <c r="D3955" t="s">
        <v>902</v>
      </c>
      <c r="E3955">
        <v>8</v>
      </c>
    </row>
    <row r="3956" spans="1:5" ht="13.5" customHeight="1">
      <c r="A3956">
        <v>147</v>
      </c>
      <c r="B3956" t="str">
        <f t="shared" si="61"/>
        <v>147---9</v>
      </c>
      <c r="C3956" t="s">
        <v>4227</v>
      </c>
      <c r="D3956" t="s">
        <v>895</v>
      </c>
      <c r="E3956">
        <v>9</v>
      </c>
    </row>
    <row r="3957" spans="1:5" ht="13.5" customHeight="1">
      <c r="A3957">
        <v>147</v>
      </c>
      <c r="B3957" t="str">
        <f t="shared" si="61"/>
        <v>147---10</v>
      </c>
      <c r="C3957" t="s">
        <v>4233</v>
      </c>
      <c r="D3957" t="s">
        <v>1189</v>
      </c>
      <c r="E3957">
        <v>10</v>
      </c>
    </row>
    <row r="3958" spans="1:5" ht="13.5" customHeight="1">
      <c r="A3958">
        <v>147</v>
      </c>
      <c r="B3958" t="str">
        <f t="shared" si="61"/>
        <v>147---11</v>
      </c>
      <c r="C3958" t="s">
        <v>4273</v>
      </c>
      <c r="D3958" t="s">
        <v>1116</v>
      </c>
      <c r="E3958">
        <v>11</v>
      </c>
    </row>
    <row r="3959" spans="1:5" ht="13.5" customHeight="1">
      <c r="A3959">
        <v>147</v>
      </c>
      <c r="B3959" t="str">
        <f t="shared" si="61"/>
        <v>147---12</v>
      </c>
      <c r="C3959" t="s">
        <v>4275</v>
      </c>
      <c r="D3959" t="s">
        <v>1109</v>
      </c>
      <c r="E3959">
        <v>12</v>
      </c>
    </row>
    <row r="3960" spans="1:5" ht="13.5" customHeight="1">
      <c r="A3960">
        <v>147</v>
      </c>
      <c r="B3960" t="str">
        <f t="shared" si="61"/>
        <v>147---13</v>
      </c>
      <c r="C3960" t="s">
        <v>1017</v>
      </c>
      <c r="D3960" t="s">
        <v>796</v>
      </c>
      <c r="E3960">
        <v>13</v>
      </c>
    </row>
    <row r="3961" spans="1:5" ht="13.5" customHeight="1">
      <c r="A3961">
        <v>147</v>
      </c>
      <c r="B3961" t="str">
        <f t="shared" si="61"/>
        <v>147---14</v>
      </c>
      <c r="C3961" t="s">
        <v>731</v>
      </c>
      <c r="D3961" t="s">
        <v>800</v>
      </c>
      <c r="E3961">
        <v>14</v>
      </c>
    </row>
    <row r="3962" spans="1:5" ht="13.5" customHeight="1">
      <c r="A3962">
        <v>147</v>
      </c>
      <c r="B3962" t="str">
        <f t="shared" si="61"/>
        <v>147---15</v>
      </c>
      <c r="C3962" t="s">
        <v>743</v>
      </c>
      <c r="D3962" t="s">
        <v>754</v>
      </c>
      <c r="E3962">
        <v>15</v>
      </c>
    </row>
    <row r="3963" spans="1:5" ht="13.5" customHeight="1">
      <c r="A3963">
        <v>147</v>
      </c>
      <c r="B3963" t="str">
        <f t="shared" si="61"/>
        <v>147---16</v>
      </c>
      <c r="C3963" t="s">
        <v>987</v>
      </c>
      <c r="D3963" t="s">
        <v>1263</v>
      </c>
      <c r="E3963">
        <v>16</v>
      </c>
    </row>
    <row r="3964" spans="1:5" ht="13.5" customHeight="1">
      <c r="A3964">
        <v>147</v>
      </c>
      <c r="B3964" t="str">
        <f t="shared" si="61"/>
        <v>147---17</v>
      </c>
      <c r="C3964" t="s">
        <v>989</v>
      </c>
      <c r="D3964" t="s">
        <v>738</v>
      </c>
      <c r="E3964">
        <v>17</v>
      </c>
    </row>
    <row r="3965" spans="1:5" ht="13.5" customHeight="1">
      <c r="A3965">
        <v>147</v>
      </c>
      <c r="B3965" t="str">
        <f t="shared" si="61"/>
        <v>147---18</v>
      </c>
      <c r="C3965" t="s">
        <v>747</v>
      </c>
      <c r="D3965" t="s">
        <v>1154</v>
      </c>
      <c r="E3965">
        <v>18</v>
      </c>
    </row>
    <row r="3966" spans="1:5" ht="13.5" customHeight="1">
      <c r="A3966">
        <v>147</v>
      </c>
      <c r="B3966" t="str">
        <f t="shared" si="61"/>
        <v>147---19</v>
      </c>
      <c r="C3966" t="s">
        <v>819</v>
      </c>
      <c r="D3966" t="s">
        <v>756</v>
      </c>
      <c r="E3966">
        <v>19</v>
      </c>
    </row>
    <row r="3967" spans="1:5" ht="13.5" customHeight="1">
      <c r="A3967">
        <v>147</v>
      </c>
      <c r="B3967" t="str">
        <f t="shared" si="61"/>
        <v>147---20</v>
      </c>
      <c r="C3967" t="s">
        <v>1074</v>
      </c>
      <c r="D3967" t="s">
        <v>880</v>
      </c>
      <c r="E3967">
        <v>20</v>
      </c>
    </row>
    <row r="3968" spans="1:5" ht="13.5" customHeight="1">
      <c r="A3968">
        <v>147</v>
      </c>
      <c r="B3968" t="str">
        <f t="shared" si="61"/>
        <v>147---21</v>
      </c>
      <c r="C3968" t="s">
        <v>820</v>
      </c>
      <c r="D3968" t="s">
        <v>882</v>
      </c>
      <c r="E3968">
        <v>21</v>
      </c>
    </row>
    <row r="3969" spans="1:5" ht="13.5" customHeight="1">
      <c r="A3969">
        <v>147</v>
      </c>
      <c r="B3969" t="str">
        <f t="shared" si="61"/>
        <v>147---22</v>
      </c>
      <c r="C3969" t="s">
        <v>751</v>
      </c>
      <c r="D3969" t="s">
        <v>1281</v>
      </c>
      <c r="E3969">
        <v>22</v>
      </c>
    </row>
    <row r="3970" spans="1:5" ht="13.5" customHeight="1">
      <c r="A3970">
        <v>147</v>
      </c>
      <c r="B3970" t="str">
        <f t="shared" si="61"/>
        <v>147---23</v>
      </c>
      <c r="C3970" t="s">
        <v>824</v>
      </c>
      <c r="D3970" t="s">
        <v>752</v>
      </c>
      <c r="E3970">
        <v>23</v>
      </c>
    </row>
    <row r="3971" spans="1:5" ht="13.5" customHeight="1">
      <c r="A3971">
        <v>147</v>
      </c>
      <c r="B3971" t="str">
        <f t="shared" ref="B3971:B4034" si="62">A3971&amp;"---"&amp;E3971</f>
        <v>147---24</v>
      </c>
      <c r="C3971" t="s">
        <v>826</v>
      </c>
      <c r="D3971" t="s">
        <v>1079</v>
      </c>
      <c r="E3971">
        <v>24</v>
      </c>
    </row>
    <row r="3972" spans="1:5" ht="13.5" customHeight="1">
      <c r="A3972">
        <v>147</v>
      </c>
      <c r="B3972" t="str">
        <f t="shared" si="62"/>
        <v>147---25</v>
      </c>
      <c r="C3972" t="s">
        <v>757</v>
      </c>
      <c r="D3972" t="s">
        <v>1272</v>
      </c>
      <c r="E3972">
        <v>25</v>
      </c>
    </row>
    <row r="3973" spans="1:5" ht="13.5" customHeight="1">
      <c r="A3973">
        <v>147</v>
      </c>
      <c r="B3973" t="str">
        <f t="shared" si="62"/>
        <v>147---26</v>
      </c>
      <c r="C3973" t="s">
        <v>862</v>
      </c>
      <c r="D3973" t="s">
        <v>1261</v>
      </c>
      <c r="E3973">
        <v>26</v>
      </c>
    </row>
    <row r="3974" spans="1:5" ht="13.5" customHeight="1">
      <c r="A3974">
        <v>147</v>
      </c>
      <c r="B3974" t="str">
        <f t="shared" si="62"/>
        <v>147---27</v>
      </c>
      <c r="C3974" t="s">
        <v>763</v>
      </c>
      <c r="D3974" t="s">
        <v>1086</v>
      </c>
      <c r="E3974">
        <v>27</v>
      </c>
    </row>
    <row r="3975" spans="1:5" ht="13.5" customHeight="1">
      <c r="A3975">
        <v>147</v>
      </c>
      <c r="B3975" t="str">
        <f t="shared" si="62"/>
        <v>147---28</v>
      </c>
      <c r="C3975" t="s">
        <v>868</v>
      </c>
      <c r="D3975" t="s">
        <v>758</v>
      </c>
      <c r="E3975">
        <v>28</v>
      </c>
    </row>
    <row r="3976" spans="1:5" ht="13.5" customHeight="1">
      <c r="A3976">
        <v>147</v>
      </c>
      <c r="B3976" t="str">
        <f t="shared" si="62"/>
        <v>147---29</v>
      </c>
      <c r="C3976" t="s">
        <v>775</v>
      </c>
      <c r="D3976" t="s">
        <v>1110</v>
      </c>
      <c r="E3976">
        <v>29</v>
      </c>
    </row>
    <row r="3977" spans="1:5" ht="13.5" customHeight="1">
      <c r="A3977">
        <v>147</v>
      </c>
      <c r="B3977" t="str">
        <f t="shared" si="62"/>
        <v>147---30</v>
      </c>
      <c r="C3977" t="s">
        <v>5912</v>
      </c>
      <c r="D3977" t="s">
        <v>764</v>
      </c>
      <c r="E3977">
        <v>30</v>
      </c>
    </row>
    <row r="3978" spans="1:5" ht="13.5" customHeight="1">
      <c r="A3978">
        <v>147</v>
      </c>
      <c r="B3978" t="str">
        <f t="shared" si="62"/>
        <v>147---31</v>
      </c>
      <c r="C3978" t="s">
        <v>5913</v>
      </c>
      <c r="D3978" t="s">
        <v>1114</v>
      </c>
      <c r="E3978">
        <v>31</v>
      </c>
    </row>
    <row r="3979" spans="1:5" ht="13.5" customHeight="1">
      <c r="A3979">
        <v>147</v>
      </c>
      <c r="B3979" t="str">
        <f t="shared" si="62"/>
        <v>147---32</v>
      </c>
      <c r="C3979" t="s">
        <v>5945</v>
      </c>
      <c r="D3979" t="s">
        <v>881</v>
      </c>
      <c r="E3979">
        <v>32</v>
      </c>
    </row>
    <row r="3980" spans="1:5" ht="13.5" customHeight="1">
      <c r="A3980">
        <v>147</v>
      </c>
      <c r="B3980" t="str">
        <f t="shared" si="62"/>
        <v>147---33</v>
      </c>
      <c r="C3980" t="s">
        <v>5946</v>
      </c>
      <c r="D3980" t="s">
        <v>893</v>
      </c>
      <c r="E3980">
        <v>33</v>
      </c>
    </row>
    <row r="3981" spans="1:5" ht="13.5" customHeight="1">
      <c r="A3981">
        <v>147</v>
      </c>
      <c r="B3981" t="str">
        <f t="shared" si="62"/>
        <v>147---34</v>
      </c>
      <c r="C3981" t="s">
        <v>5947</v>
      </c>
      <c r="D3981" t="s">
        <v>884</v>
      </c>
      <c r="E3981">
        <v>34</v>
      </c>
    </row>
    <row r="3982" spans="1:5" ht="13.5" customHeight="1">
      <c r="A3982">
        <v>147</v>
      </c>
      <c r="B3982" t="str">
        <f t="shared" si="62"/>
        <v>147---35</v>
      </c>
      <c r="C3982" t="s">
        <v>5948</v>
      </c>
      <c r="D3982" t="s">
        <v>886</v>
      </c>
      <c r="E3982">
        <v>35</v>
      </c>
    </row>
    <row r="3983" spans="1:5" ht="13.5" customHeight="1">
      <c r="A3983">
        <v>147</v>
      </c>
      <c r="B3983" t="str">
        <f t="shared" si="62"/>
        <v>147---36</v>
      </c>
      <c r="C3983" t="s">
        <v>5969</v>
      </c>
      <c r="D3983" t="s">
        <v>961</v>
      </c>
      <c r="E3983">
        <v>36</v>
      </c>
    </row>
    <row r="3984" spans="1:5" ht="13.5" customHeight="1">
      <c r="A3984">
        <v>147</v>
      </c>
      <c r="B3984" t="str">
        <f t="shared" si="62"/>
        <v>147---37</v>
      </c>
      <c r="C3984" t="s">
        <v>5949</v>
      </c>
      <c r="D3984" t="s">
        <v>895</v>
      </c>
      <c r="E3984">
        <v>37</v>
      </c>
    </row>
    <row r="3985" spans="1:5" ht="13.5" customHeight="1">
      <c r="A3985">
        <v>147</v>
      </c>
      <c r="B3985" t="str">
        <f t="shared" si="62"/>
        <v>147---38</v>
      </c>
      <c r="C3985" t="s">
        <v>5915</v>
      </c>
      <c r="D3985" t="s">
        <v>772</v>
      </c>
      <c r="E3985">
        <v>38</v>
      </c>
    </row>
    <row r="3986" spans="1:5" ht="13.5" customHeight="1">
      <c r="A3986">
        <v>147</v>
      </c>
      <c r="B3986" t="str">
        <f t="shared" si="62"/>
        <v>147---39</v>
      </c>
      <c r="C3986" t="s">
        <v>5917</v>
      </c>
      <c r="D3986" t="s">
        <v>789</v>
      </c>
      <c r="E3986">
        <v>39</v>
      </c>
    </row>
    <row r="3987" spans="1:5" ht="13.5" customHeight="1">
      <c r="A3987">
        <v>147</v>
      </c>
      <c r="B3987" t="str">
        <f t="shared" si="62"/>
        <v>147---40</v>
      </c>
      <c r="C3987" t="s">
        <v>5918</v>
      </c>
      <c r="D3987" t="s">
        <v>770</v>
      </c>
      <c r="E3987">
        <v>40</v>
      </c>
    </row>
    <row r="3988" spans="1:5" ht="13.5" customHeight="1">
      <c r="A3988">
        <v>147</v>
      </c>
      <c r="B3988" t="str">
        <f t="shared" si="62"/>
        <v>147---41</v>
      </c>
      <c r="C3988" t="s">
        <v>6007</v>
      </c>
      <c r="D3988" t="s">
        <v>1116</v>
      </c>
      <c r="E3988">
        <v>41</v>
      </c>
    </row>
    <row r="3989" spans="1:5" ht="13.5" customHeight="1">
      <c r="A3989">
        <v>147</v>
      </c>
      <c r="B3989" t="str">
        <f t="shared" si="62"/>
        <v>147---42</v>
      </c>
      <c r="C3989" t="s">
        <v>5950</v>
      </c>
      <c r="D3989" t="s">
        <v>906</v>
      </c>
      <c r="E3989">
        <v>42</v>
      </c>
    </row>
    <row r="3990" spans="1:5" ht="13.5" customHeight="1">
      <c r="A3990">
        <v>147</v>
      </c>
      <c r="B3990" t="str">
        <f t="shared" si="62"/>
        <v>147---43</v>
      </c>
      <c r="C3990" t="s">
        <v>6004</v>
      </c>
      <c r="D3990" t="s">
        <v>960</v>
      </c>
      <c r="E3990">
        <v>43</v>
      </c>
    </row>
    <row r="3991" spans="1:5" ht="13.5" customHeight="1">
      <c r="A3991">
        <v>147</v>
      </c>
      <c r="B3991" t="str">
        <f t="shared" si="62"/>
        <v>147---44</v>
      </c>
      <c r="C3991" t="s">
        <v>5955</v>
      </c>
      <c r="D3991" t="s">
        <v>889</v>
      </c>
      <c r="E3991">
        <v>44</v>
      </c>
    </row>
    <row r="3992" spans="1:5" ht="13.5" customHeight="1">
      <c r="A3992">
        <v>147</v>
      </c>
      <c r="B3992" t="str">
        <f t="shared" si="62"/>
        <v>147---45</v>
      </c>
      <c r="C3992" t="s">
        <v>6008</v>
      </c>
      <c r="D3992" t="s">
        <v>1027</v>
      </c>
      <c r="E3992">
        <v>45</v>
      </c>
    </row>
    <row r="3993" spans="1:5" ht="13.5" customHeight="1">
      <c r="A3993">
        <v>147</v>
      </c>
      <c r="B3993" t="str">
        <f t="shared" si="62"/>
        <v>147---46</v>
      </c>
      <c r="C3993" t="s">
        <v>5996</v>
      </c>
      <c r="D3993" t="s">
        <v>1356</v>
      </c>
      <c r="E3993">
        <v>46</v>
      </c>
    </row>
    <row r="3994" spans="1:5" ht="13.5" customHeight="1">
      <c r="A3994">
        <v>365</v>
      </c>
      <c r="B3994" t="str">
        <f t="shared" si="62"/>
        <v>365---1</v>
      </c>
      <c r="C3994" t="s">
        <v>4216</v>
      </c>
      <c r="D3994" t="s">
        <v>1165</v>
      </c>
      <c r="E3994">
        <v>1</v>
      </c>
    </row>
    <row r="3995" spans="1:5" ht="13.5" customHeight="1">
      <c r="A3995">
        <v>365</v>
      </c>
      <c r="B3995" t="str">
        <f t="shared" si="62"/>
        <v>365---2</v>
      </c>
      <c r="C3995" t="s">
        <v>4216</v>
      </c>
      <c r="D3995" t="s">
        <v>1172</v>
      </c>
      <c r="E3995">
        <v>2</v>
      </c>
    </row>
    <row r="3996" spans="1:5" ht="13.5" customHeight="1">
      <c r="A3996">
        <v>365</v>
      </c>
      <c r="B3996" t="str">
        <f t="shared" si="62"/>
        <v>365---3</v>
      </c>
      <c r="C3996" t="s">
        <v>4216</v>
      </c>
      <c r="D3996" t="s">
        <v>1150</v>
      </c>
      <c r="E3996">
        <v>3</v>
      </c>
    </row>
    <row r="3997" spans="1:5" ht="13.5" customHeight="1">
      <c r="A3997">
        <v>365</v>
      </c>
      <c r="B3997" t="str">
        <f t="shared" si="62"/>
        <v>365---4</v>
      </c>
      <c r="C3997" t="s">
        <v>4216</v>
      </c>
      <c r="D3997" t="s">
        <v>1222</v>
      </c>
      <c r="E3997">
        <v>4</v>
      </c>
    </row>
    <row r="3998" spans="1:5" ht="13.5" customHeight="1">
      <c r="A3998">
        <v>365</v>
      </c>
      <c r="B3998" t="str">
        <f t="shared" si="62"/>
        <v>365---5</v>
      </c>
      <c r="C3998" t="s">
        <v>4216</v>
      </c>
      <c r="D3998" t="s">
        <v>1119</v>
      </c>
      <c r="E3998">
        <v>5</v>
      </c>
    </row>
    <row r="3999" spans="1:5" ht="13.5" customHeight="1">
      <c r="A3999">
        <v>365</v>
      </c>
      <c r="B3999" t="str">
        <f t="shared" si="62"/>
        <v>365---6</v>
      </c>
      <c r="C3999" t="s">
        <v>4216</v>
      </c>
      <c r="D3999" t="s">
        <v>1321</v>
      </c>
      <c r="E3999">
        <v>6</v>
      </c>
    </row>
    <row r="4000" spans="1:5" ht="13.5" customHeight="1">
      <c r="A4000">
        <v>365</v>
      </c>
      <c r="B4000" t="str">
        <f t="shared" si="62"/>
        <v>365---7</v>
      </c>
      <c r="C4000" t="s">
        <v>4216</v>
      </c>
      <c r="D4000" t="s">
        <v>1174</v>
      </c>
      <c r="E4000">
        <v>7</v>
      </c>
    </row>
    <row r="4001" spans="1:5" ht="13.5" customHeight="1">
      <c r="A4001">
        <v>365</v>
      </c>
      <c r="B4001" t="str">
        <f t="shared" si="62"/>
        <v>365---8</v>
      </c>
      <c r="C4001" t="s">
        <v>4216</v>
      </c>
      <c r="D4001" t="s">
        <v>1058</v>
      </c>
      <c r="E4001">
        <v>8</v>
      </c>
    </row>
    <row r="4002" spans="1:5" ht="13.5" customHeight="1">
      <c r="A4002">
        <v>365</v>
      </c>
      <c r="B4002" t="str">
        <f t="shared" si="62"/>
        <v>365---9</v>
      </c>
      <c r="C4002" t="s">
        <v>4271</v>
      </c>
      <c r="D4002" t="s">
        <v>924</v>
      </c>
      <c r="E4002">
        <v>9</v>
      </c>
    </row>
    <row r="4003" spans="1:5" ht="13.5" customHeight="1">
      <c r="A4003">
        <v>365</v>
      </c>
      <c r="B4003" t="str">
        <f t="shared" si="62"/>
        <v>365---10</v>
      </c>
      <c r="C4003" t="s">
        <v>4239</v>
      </c>
      <c r="D4003" t="s">
        <v>1231</v>
      </c>
      <c r="E4003">
        <v>10</v>
      </c>
    </row>
    <row r="4004" spans="1:5" ht="13.5" customHeight="1">
      <c r="A4004">
        <v>365</v>
      </c>
      <c r="B4004" t="str">
        <f t="shared" si="62"/>
        <v>365---11</v>
      </c>
      <c r="C4004" t="s">
        <v>4228</v>
      </c>
      <c r="D4004" t="s">
        <v>738</v>
      </c>
      <c r="E4004">
        <v>11</v>
      </c>
    </row>
    <row r="4005" spans="1:5" ht="13.5" customHeight="1">
      <c r="A4005">
        <v>365</v>
      </c>
      <c r="B4005" t="str">
        <f t="shared" si="62"/>
        <v>365---12</v>
      </c>
      <c r="C4005" t="s">
        <v>4268</v>
      </c>
      <c r="D4005" t="s">
        <v>1322</v>
      </c>
      <c r="E4005">
        <v>12</v>
      </c>
    </row>
    <row r="4006" spans="1:5" ht="13.5" customHeight="1">
      <c r="A4006">
        <v>365</v>
      </c>
      <c r="B4006" t="str">
        <f t="shared" si="62"/>
        <v>365---13</v>
      </c>
      <c r="C4006" t="s">
        <v>4230</v>
      </c>
      <c r="D4006" t="s">
        <v>926</v>
      </c>
      <c r="E4006">
        <v>13</v>
      </c>
    </row>
    <row r="4007" spans="1:5" ht="13.5" customHeight="1">
      <c r="A4007">
        <v>365</v>
      </c>
      <c r="B4007" t="str">
        <f t="shared" si="62"/>
        <v>365---14</v>
      </c>
      <c r="C4007" t="s">
        <v>4244</v>
      </c>
      <c r="D4007" t="s">
        <v>1136</v>
      </c>
      <c r="E4007">
        <v>14</v>
      </c>
    </row>
    <row r="4008" spans="1:5" ht="13.5" customHeight="1">
      <c r="A4008">
        <v>365</v>
      </c>
      <c r="B4008" t="str">
        <f t="shared" si="62"/>
        <v>365---15</v>
      </c>
      <c r="C4008" t="s">
        <v>4231</v>
      </c>
      <c r="D4008" t="s">
        <v>736</v>
      </c>
      <c r="E4008">
        <v>15</v>
      </c>
    </row>
    <row r="4009" spans="1:5" ht="13.5" customHeight="1">
      <c r="A4009">
        <v>365</v>
      </c>
      <c r="B4009" t="str">
        <f t="shared" si="62"/>
        <v>365---16</v>
      </c>
      <c r="C4009" t="s">
        <v>4231</v>
      </c>
      <c r="D4009" t="s">
        <v>1073</v>
      </c>
      <c r="E4009">
        <v>16</v>
      </c>
    </row>
    <row r="4010" spans="1:5" ht="13.5" customHeight="1">
      <c r="A4010">
        <v>365</v>
      </c>
      <c r="B4010" t="str">
        <f t="shared" si="62"/>
        <v>365---17</v>
      </c>
      <c r="C4010" t="s">
        <v>4231</v>
      </c>
      <c r="D4010" t="s">
        <v>740</v>
      </c>
      <c r="E4010">
        <v>17</v>
      </c>
    </row>
    <row r="4011" spans="1:5" ht="13.5" customHeight="1">
      <c r="A4011">
        <v>365</v>
      </c>
      <c r="B4011" t="str">
        <f t="shared" si="62"/>
        <v>365---18</v>
      </c>
      <c r="C4011" t="s">
        <v>4254</v>
      </c>
      <c r="D4011" t="s">
        <v>982</v>
      </c>
      <c r="E4011">
        <v>18</v>
      </c>
    </row>
    <row r="4012" spans="1:5" ht="13.5" customHeight="1">
      <c r="A4012">
        <v>365</v>
      </c>
      <c r="B4012" t="str">
        <f t="shared" si="62"/>
        <v>365---19</v>
      </c>
      <c r="C4012" t="s">
        <v>4233</v>
      </c>
      <c r="D4012" t="s">
        <v>1133</v>
      </c>
      <c r="E4012">
        <v>19</v>
      </c>
    </row>
    <row r="4013" spans="1:5" ht="13.5" customHeight="1">
      <c r="A4013">
        <v>365</v>
      </c>
      <c r="B4013" t="str">
        <f t="shared" si="62"/>
        <v>365---20</v>
      </c>
      <c r="C4013" t="s">
        <v>4272</v>
      </c>
      <c r="D4013" t="s">
        <v>935</v>
      </c>
      <c r="E4013">
        <v>20</v>
      </c>
    </row>
    <row r="4014" spans="1:5" ht="13.5" customHeight="1">
      <c r="A4014">
        <v>365</v>
      </c>
      <c r="B4014" t="str">
        <f t="shared" si="62"/>
        <v>365---21</v>
      </c>
      <c r="C4014" t="s">
        <v>4265</v>
      </c>
      <c r="D4014" t="s">
        <v>1169</v>
      </c>
      <c r="E4014">
        <v>21</v>
      </c>
    </row>
    <row r="4015" spans="1:5" ht="13.5" customHeight="1">
      <c r="A4015">
        <v>365</v>
      </c>
      <c r="B4015" t="str">
        <f t="shared" si="62"/>
        <v>365---22</v>
      </c>
      <c r="C4015" t="s">
        <v>5911</v>
      </c>
      <c r="D4015" t="s">
        <v>1148</v>
      </c>
      <c r="E4015">
        <v>22</v>
      </c>
    </row>
    <row r="4016" spans="1:5" ht="13.5" customHeight="1">
      <c r="A4016">
        <v>365</v>
      </c>
      <c r="B4016" t="str">
        <f t="shared" si="62"/>
        <v>365---23</v>
      </c>
      <c r="C4016" t="s">
        <v>5911</v>
      </c>
      <c r="D4016" t="s">
        <v>907</v>
      </c>
      <c r="E4016">
        <v>23</v>
      </c>
    </row>
    <row r="4017" spans="1:5" ht="13.5" customHeight="1">
      <c r="A4017">
        <v>365</v>
      </c>
      <c r="B4017" t="str">
        <f t="shared" si="62"/>
        <v>365---24</v>
      </c>
      <c r="C4017" t="s">
        <v>5911</v>
      </c>
      <c r="D4017" t="s">
        <v>1143</v>
      </c>
      <c r="E4017">
        <v>24</v>
      </c>
    </row>
    <row r="4018" spans="1:5" ht="13.5" customHeight="1">
      <c r="A4018">
        <v>365</v>
      </c>
      <c r="B4018" t="str">
        <f t="shared" si="62"/>
        <v>365---25</v>
      </c>
      <c r="C4018" t="s">
        <v>5911</v>
      </c>
      <c r="D4018" t="s">
        <v>1323</v>
      </c>
      <c r="E4018">
        <v>25</v>
      </c>
    </row>
    <row r="4019" spans="1:5" ht="13.5" customHeight="1">
      <c r="A4019">
        <v>365</v>
      </c>
      <c r="B4019" t="str">
        <f t="shared" si="62"/>
        <v>365---26</v>
      </c>
      <c r="C4019" t="s">
        <v>5911</v>
      </c>
      <c r="D4019" t="s">
        <v>1063</v>
      </c>
      <c r="E4019">
        <v>26</v>
      </c>
    </row>
    <row r="4020" spans="1:5" ht="13.5" customHeight="1">
      <c r="A4020">
        <v>365</v>
      </c>
      <c r="B4020" t="str">
        <f t="shared" si="62"/>
        <v>365---27</v>
      </c>
      <c r="C4020" t="s">
        <v>5928</v>
      </c>
      <c r="D4020" t="s">
        <v>1254</v>
      </c>
      <c r="E4020">
        <v>27</v>
      </c>
    </row>
    <row r="4021" spans="1:5" ht="13.5" customHeight="1">
      <c r="A4021">
        <v>365</v>
      </c>
      <c r="B4021" t="str">
        <f t="shared" si="62"/>
        <v>365---28</v>
      </c>
      <c r="C4021" t="s">
        <v>727</v>
      </c>
      <c r="D4021" t="s">
        <v>1308</v>
      </c>
      <c r="E4021">
        <v>28</v>
      </c>
    </row>
    <row r="4022" spans="1:5" ht="13.5" customHeight="1">
      <c r="A4022">
        <v>365</v>
      </c>
      <c r="B4022" t="str">
        <f t="shared" si="62"/>
        <v>365---29</v>
      </c>
      <c r="C4022" t="s">
        <v>1070</v>
      </c>
      <c r="D4022" t="s">
        <v>1219</v>
      </c>
      <c r="E4022">
        <v>29</v>
      </c>
    </row>
    <row r="4023" spans="1:5" ht="13.5" customHeight="1">
      <c r="A4023">
        <v>365</v>
      </c>
      <c r="B4023" t="str">
        <f t="shared" si="62"/>
        <v>365---30</v>
      </c>
      <c r="C4023" t="s">
        <v>1072</v>
      </c>
      <c r="D4023" t="s">
        <v>1220</v>
      </c>
      <c r="E4023">
        <v>30</v>
      </c>
    </row>
    <row r="4024" spans="1:5" ht="13.5" customHeight="1">
      <c r="A4024">
        <v>365</v>
      </c>
      <c r="B4024" t="str">
        <f t="shared" si="62"/>
        <v>365---31</v>
      </c>
      <c r="C4024" t="s">
        <v>795</v>
      </c>
      <c r="D4024" t="s">
        <v>1062</v>
      </c>
      <c r="E4024">
        <v>31</v>
      </c>
    </row>
    <row r="4025" spans="1:5" ht="13.5" customHeight="1">
      <c r="A4025">
        <v>365</v>
      </c>
      <c r="B4025" t="str">
        <f t="shared" si="62"/>
        <v>365---32</v>
      </c>
      <c r="C4025" t="s">
        <v>1017</v>
      </c>
      <c r="D4025" t="s">
        <v>796</v>
      </c>
      <c r="E4025">
        <v>32</v>
      </c>
    </row>
    <row r="4026" spans="1:5" ht="13.5" customHeight="1">
      <c r="A4026">
        <v>365</v>
      </c>
      <c r="B4026" t="str">
        <f t="shared" si="62"/>
        <v>365---33</v>
      </c>
      <c r="C4026" t="s">
        <v>731</v>
      </c>
      <c r="D4026" t="s">
        <v>800</v>
      </c>
      <c r="E4026">
        <v>33</v>
      </c>
    </row>
    <row r="4027" spans="1:5" ht="13.5" customHeight="1">
      <c r="A4027">
        <v>365</v>
      </c>
      <c r="B4027" t="str">
        <f t="shared" si="62"/>
        <v>365---34</v>
      </c>
      <c r="C4027" t="s">
        <v>733</v>
      </c>
      <c r="D4027" t="s">
        <v>781</v>
      </c>
      <c r="E4027">
        <v>34</v>
      </c>
    </row>
    <row r="4028" spans="1:5" ht="13.5" customHeight="1">
      <c r="A4028">
        <v>365</v>
      </c>
      <c r="B4028" t="str">
        <f t="shared" si="62"/>
        <v>365---35</v>
      </c>
      <c r="C4028" t="s">
        <v>735</v>
      </c>
      <c r="D4028" t="s">
        <v>744</v>
      </c>
      <c r="E4028">
        <v>35</v>
      </c>
    </row>
    <row r="4029" spans="1:5" ht="13.5" customHeight="1">
      <c r="A4029">
        <v>365</v>
      </c>
      <c r="B4029" t="str">
        <f t="shared" si="62"/>
        <v>365---36</v>
      </c>
      <c r="C4029" t="s">
        <v>887</v>
      </c>
      <c r="D4029" t="s">
        <v>992</v>
      </c>
      <c r="E4029">
        <v>36</v>
      </c>
    </row>
    <row r="4030" spans="1:5" ht="13.5" customHeight="1">
      <c r="A4030">
        <v>365</v>
      </c>
      <c r="B4030" t="str">
        <f t="shared" si="62"/>
        <v>365---37</v>
      </c>
      <c r="C4030" t="s">
        <v>739</v>
      </c>
      <c r="D4030" t="s">
        <v>736</v>
      </c>
      <c r="E4030">
        <v>37</v>
      </c>
    </row>
    <row r="4031" spans="1:5" ht="13.5" customHeight="1">
      <c r="A4031">
        <v>365</v>
      </c>
      <c r="B4031" t="str">
        <f t="shared" si="62"/>
        <v>365---38</v>
      </c>
      <c r="C4031" t="s">
        <v>888</v>
      </c>
      <c r="D4031" t="s">
        <v>1073</v>
      </c>
      <c r="E4031">
        <v>38</v>
      </c>
    </row>
    <row r="4032" spans="1:5" ht="13.5" customHeight="1">
      <c r="A4032">
        <v>365</v>
      </c>
      <c r="B4032" t="str">
        <f t="shared" si="62"/>
        <v>365---39</v>
      </c>
      <c r="C4032" t="s">
        <v>858</v>
      </c>
      <c r="D4032" t="s">
        <v>740</v>
      </c>
      <c r="E4032">
        <v>39</v>
      </c>
    </row>
    <row r="4033" spans="1:5" ht="13.5" customHeight="1">
      <c r="A4033">
        <v>365</v>
      </c>
      <c r="B4033" t="str">
        <f t="shared" si="62"/>
        <v>365---40</v>
      </c>
      <c r="C4033" t="s">
        <v>743</v>
      </c>
      <c r="D4033" t="s">
        <v>754</v>
      </c>
      <c r="E4033">
        <v>40</v>
      </c>
    </row>
    <row r="4034" spans="1:5" ht="13.5" customHeight="1">
      <c r="A4034">
        <v>365</v>
      </c>
      <c r="B4034" t="str">
        <f t="shared" si="62"/>
        <v>365---41</v>
      </c>
      <c r="C4034" t="s">
        <v>915</v>
      </c>
      <c r="D4034" t="s">
        <v>939</v>
      </c>
      <c r="E4034">
        <v>41</v>
      </c>
    </row>
    <row r="4035" spans="1:5" ht="13.5" customHeight="1">
      <c r="A4035">
        <v>365</v>
      </c>
      <c r="B4035" t="str">
        <f t="shared" ref="B4035:B4098" si="63">A4035&amp;"---"&amp;E4035</f>
        <v>365---42</v>
      </c>
      <c r="C4035" t="s">
        <v>987</v>
      </c>
      <c r="D4035" t="s">
        <v>1263</v>
      </c>
      <c r="E4035">
        <v>42</v>
      </c>
    </row>
    <row r="4036" spans="1:5" ht="13.5" customHeight="1">
      <c r="A4036">
        <v>365</v>
      </c>
      <c r="B4036" t="str">
        <f t="shared" si="63"/>
        <v>365---43</v>
      </c>
      <c r="C4036" t="s">
        <v>989</v>
      </c>
      <c r="D4036" t="s">
        <v>738</v>
      </c>
      <c r="E4036">
        <v>43</v>
      </c>
    </row>
    <row r="4037" spans="1:5" ht="13.5" customHeight="1">
      <c r="A4037">
        <v>365</v>
      </c>
      <c r="B4037" t="str">
        <f t="shared" si="63"/>
        <v>365---44</v>
      </c>
      <c r="C4037" t="s">
        <v>747</v>
      </c>
      <c r="D4037" t="s">
        <v>1154</v>
      </c>
      <c r="E4037">
        <v>44</v>
      </c>
    </row>
    <row r="4038" spans="1:5" ht="13.5" customHeight="1">
      <c r="A4038">
        <v>365</v>
      </c>
      <c r="B4038" t="str">
        <f t="shared" si="63"/>
        <v>365---45</v>
      </c>
      <c r="C4038" t="s">
        <v>936</v>
      </c>
      <c r="D4038" t="s">
        <v>779</v>
      </c>
      <c r="E4038">
        <v>45</v>
      </c>
    </row>
    <row r="4039" spans="1:5" ht="13.5" customHeight="1">
      <c r="A4039">
        <v>365</v>
      </c>
      <c r="B4039" t="str">
        <f t="shared" si="63"/>
        <v>365---46</v>
      </c>
      <c r="C4039" t="s">
        <v>819</v>
      </c>
      <c r="D4039" t="s">
        <v>756</v>
      </c>
      <c r="E4039">
        <v>46</v>
      </c>
    </row>
    <row r="4040" spans="1:5" ht="13.5" customHeight="1">
      <c r="A4040">
        <v>365</v>
      </c>
      <c r="B4040" t="str">
        <f t="shared" si="63"/>
        <v>365---47</v>
      </c>
      <c r="C4040" t="s">
        <v>1074</v>
      </c>
      <c r="D4040" t="s">
        <v>880</v>
      </c>
      <c r="E4040">
        <v>47</v>
      </c>
    </row>
    <row r="4041" spans="1:5" ht="13.5" customHeight="1">
      <c r="A4041">
        <v>365</v>
      </c>
      <c r="B4041" t="str">
        <f t="shared" si="63"/>
        <v>365---48</v>
      </c>
      <c r="C4041" t="s">
        <v>1019</v>
      </c>
      <c r="D4041" t="s">
        <v>734</v>
      </c>
      <c r="E4041">
        <v>48</v>
      </c>
    </row>
    <row r="4042" spans="1:5" ht="13.5" customHeight="1">
      <c r="A4042">
        <v>365</v>
      </c>
      <c r="B4042" t="str">
        <f t="shared" si="63"/>
        <v>365---49</v>
      </c>
      <c r="C4042" t="s">
        <v>824</v>
      </c>
      <c r="D4042" t="s">
        <v>752</v>
      </c>
      <c r="E4042">
        <v>49</v>
      </c>
    </row>
    <row r="4043" spans="1:5" ht="13.5" customHeight="1">
      <c r="A4043">
        <v>365</v>
      </c>
      <c r="B4043" t="str">
        <f t="shared" si="63"/>
        <v>365---50</v>
      </c>
      <c r="C4043" t="s">
        <v>1005</v>
      </c>
      <c r="D4043" t="s">
        <v>1105</v>
      </c>
      <c r="E4043">
        <v>50</v>
      </c>
    </row>
    <row r="4044" spans="1:5" ht="13.5" customHeight="1">
      <c r="A4044">
        <v>365</v>
      </c>
      <c r="B4044" t="str">
        <f t="shared" si="63"/>
        <v>365---51</v>
      </c>
      <c r="C4044" t="s">
        <v>828</v>
      </c>
      <c r="D4044" t="s">
        <v>818</v>
      </c>
      <c r="E4044">
        <v>51</v>
      </c>
    </row>
    <row r="4045" spans="1:5" ht="13.5" customHeight="1">
      <c r="A4045">
        <v>365</v>
      </c>
      <c r="B4045" t="str">
        <f t="shared" si="63"/>
        <v>365---52</v>
      </c>
      <c r="C4045" t="s">
        <v>991</v>
      </c>
      <c r="D4045" t="s">
        <v>966</v>
      </c>
      <c r="E4045">
        <v>52</v>
      </c>
    </row>
    <row r="4046" spans="1:5" ht="13.5" customHeight="1">
      <c r="A4046">
        <v>365</v>
      </c>
      <c r="B4046" t="str">
        <f t="shared" si="63"/>
        <v>365---53</v>
      </c>
      <c r="C4046" t="s">
        <v>866</v>
      </c>
      <c r="D4046" t="s">
        <v>831</v>
      </c>
      <c r="E4046">
        <v>53</v>
      </c>
    </row>
    <row r="4047" spans="1:5" ht="13.5" customHeight="1">
      <c r="A4047">
        <v>365</v>
      </c>
      <c r="B4047" t="str">
        <f t="shared" si="63"/>
        <v>365---54</v>
      </c>
      <c r="C4047" t="s">
        <v>1007</v>
      </c>
      <c r="D4047" t="s">
        <v>1150</v>
      </c>
      <c r="E4047">
        <v>54</v>
      </c>
    </row>
    <row r="4048" spans="1:5" ht="13.5" customHeight="1">
      <c r="A4048">
        <v>365</v>
      </c>
      <c r="B4048" t="str">
        <f t="shared" si="63"/>
        <v>365---55</v>
      </c>
      <c r="C4048" t="s">
        <v>834</v>
      </c>
      <c r="D4048" t="s">
        <v>1222</v>
      </c>
      <c r="E4048">
        <v>55</v>
      </c>
    </row>
    <row r="4049" spans="1:5" ht="13.5" customHeight="1">
      <c r="A4049">
        <v>365</v>
      </c>
      <c r="B4049" t="str">
        <f t="shared" si="63"/>
        <v>365---56</v>
      </c>
      <c r="C4049" t="s">
        <v>1009</v>
      </c>
      <c r="D4049" t="s">
        <v>1340</v>
      </c>
      <c r="E4049">
        <v>56</v>
      </c>
    </row>
    <row r="4050" spans="1:5" ht="13.5" customHeight="1">
      <c r="A4050">
        <v>365</v>
      </c>
      <c r="B4050" t="str">
        <f t="shared" si="63"/>
        <v>365---57</v>
      </c>
      <c r="C4050" t="s">
        <v>1096</v>
      </c>
      <c r="D4050" t="s">
        <v>1215</v>
      </c>
      <c r="E4050">
        <v>57</v>
      </c>
    </row>
    <row r="4051" spans="1:5" ht="13.5" customHeight="1">
      <c r="A4051">
        <v>365</v>
      </c>
      <c r="B4051" t="str">
        <f t="shared" si="63"/>
        <v>365---58</v>
      </c>
      <c r="C4051" t="s">
        <v>1102</v>
      </c>
      <c r="D4051" t="s">
        <v>1190</v>
      </c>
      <c r="E4051">
        <v>58</v>
      </c>
    </row>
    <row r="4052" spans="1:5" ht="13.5" customHeight="1">
      <c r="A4052">
        <v>365</v>
      </c>
      <c r="B4052" t="str">
        <f t="shared" si="63"/>
        <v>365---59</v>
      </c>
      <c r="C4052" t="s">
        <v>1055</v>
      </c>
      <c r="D4052" t="s">
        <v>1324</v>
      </c>
      <c r="E4052">
        <v>59</v>
      </c>
    </row>
    <row r="4053" spans="1:5" ht="13.5" customHeight="1">
      <c r="A4053">
        <v>365</v>
      </c>
      <c r="B4053" t="str">
        <f t="shared" si="63"/>
        <v>365---60</v>
      </c>
      <c r="C4053" t="s">
        <v>868</v>
      </c>
      <c r="D4053" t="s">
        <v>758</v>
      </c>
      <c r="E4053">
        <v>60</v>
      </c>
    </row>
    <row r="4054" spans="1:5" ht="13.5" customHeight="1">
      <c r="A4054">
        <v>365</v>
      </c>
      <c r="B4054" t="str">
        <f t="shared" si="63"/>
        <v>365---61</v>
      </c>
      <c r="C4054" t="s">
        <v>950</v>
      </c>
      <c r="D4054" t="s">
        <v>1140</v>
      </c>
      <c r="E4054">
        <v>61</v>
      </c>
    </row>
    <row r="4055" spans="1:5" ht="13.5" customHeight="1">
      <c r="A4055">
        <v>365</v>
      </c>
      <c r="B4055" t="str">
        <f t="shared" si="63"/>
        <v>365---62</v>
      </c>
      <c r="C4055" t="s">
        <v>916</v>
      </c>
      <c r="D4055" t="s">
        <v>1401</v>
      </c>
      <c r="E4055">
        <v>62</v>
      </c>
    </row>
    <row r="4056" spans="1:5" ht="13.5" customHeight="1">
      <c r="A4056">
        <v>365</v>
      </c>
      <c r="B4056" t="str">
        <f t="shared" si="63"/>
        <v>365---63</v>
      </c>
      <c r="C4056" t="s">
        <v>1216</v>
      </c>
      <c r="D4056" t="s">
        <v>1385</v>
      </c>
      <c r="E4056">
        <v>63</v>
      </c>
    </row>
    <row r="4057" spans="1:5" ht="13.5" customHeight="1">
      <c r="A4057">
        <v>365</v>
      </c>
      <c r="B4057" t="str">
        <f t="shared" si="63"/>
        <v>365---64</v>
      </c>
      <c r="C4057" t="s">
        <v>5913</v>
      </c>
      <c r="D4057" t="s">
        <v>1114</v>
      </c>
      <c r="E4057">
        <v>64</v>
      </c>
    </row>
    <row r="4058" spans="1:5" ht="13.5" customHeight="1">
      <c r="A4058">
        <v>365</v>
      </c>
      <c r="B4058" t="str">
        <f t="shared" si="63"/>
        <v>365---65</v>
      </c>
      <c r="C4058" t="s">
        <v>5967</v>
      </c>
      <c r="D4058" t="s">
        <v>986</v>
      </c>
      <c r="E4058">
        <v>65</v>
      </c>
    </row>
    <row r="4059" spans="1:5" ht="13.5" customHeight="1">
      <c r="A4059">
        <v>365</v>
      </c>
      <c r="B4059" t="str">
        <f t="shared" si="63"/>
        <v>365---66</v>
      </c>
      <c r="C4059" t="s">
        <v>5968</v>
      </c>
      <c r="D4059" t="s">
        <v>988</v>
      </c>
      <c r="E4059">
        <v>66</v>
      </c>
    </row>
    <row r="4060" spans="1:5" ht="13.5" customHeight="1">
      <c r="A4060">
        <v>365</v>
      </c>
      <c r="B4060" t="str">
        <f t="shared" si="63"/>
        <v>365---67</v>
      </c>
      <c r="C4060" t="s">
        <v>5961</v>
      </c>
      <c r="D4060" t="s">
        <v>935</v>
      </c>
      <c r="E4060">
        <v>67</v>
      </c>
    </row>
    <row r="4061" spans="1:5" ht="13.5" customHeight="1">
      <c r="A4061">
        <v>365</v>
      </c>
      <c r="B4061" t="str">
        <f t="shared" si="63"/>
        <v>365---68</v>
      </c>
      <c r="C4061" t="s">
        <v>5982</v>
      </c>
      <c r="D4061" t="s">
        <v>1125</v>
      </c>
      <c r="E4061">
        <v>68</v>
      </c>
    </row>
    <row r="4062" spans="1:5" ht="13.5" customHeight="1">
      <c r="A4062">
        <v>365</v>
      </c>
      <c r="B4062" t="str">
        <f t="shared" si="63"/>
        <v>365---69</v>
      </c>
      <c r="C4062" t="s">
        <v>5915</v>
      </c>
      <c r="D4062" t="s">
        <v>772</v>
      </c>
      <c r="E4062">
        <v>69</v>
      </c>
    </row>
    <row r="4063" spans="1:5" ht="13.5" customHeight="1">
      <c r="A4063">
        <v>365</v>
      </c>
      <c r="B4063" t="str">
        <f t="shared" si="63"/>
        <v>365---70</v>
      </c>
      <c r="C4063" t="s">
        <v>5977</v>
      </c>
      <c r="D4063" t="s">
        <v>1069</v>
      </c>
      <c r="E4063">
        <v>70</v>
      </c>
    </row>
    <row r="4064" spans="1:5" ht="13.5" customHeight="1">
      <c r="A4064">
        <v>365</v>
      </c>
      <c r="B4064" t="str">
        <f t="shared" si="63"/>
        <v>365---71</v>
      </c>
      <c r="C4064" t="s">
        <v>5917</v>
      </c>
      <c r="D4064" t="s">
        <v>789</v>
      </c>
      <c r="E4064">
        <v>71</v>
      </c>
    </row>
    <row r="4065" spans="1:5" ht="13.5" customHeight="1">
      <c r="A4065">
        <v>365</v>
      </c>
      <c r="B4065" t="str">
        <f t="shared" si="63"/>
        <v>365---72</v>
      </c>
      <c r="C4065" t="s">
        <v>5918</v>
      </c>
      <c r="D4065" t="s">
        <v>770</v>
      </c>
      <c r="E4065">
        <v>72</v>
      </c>
    </row>
    <row r="4066" spans="1:5" ht="13.5" customHeight="1">
      <c r="A4066">
        <v>365</v>
      </c>
      <c r="B4066" t="str">
        <f t="shared" si="63"/>
        <v>365---73</v>
      </c>
      <c r="C4066" t="s">
        <v>5962</v>
      </c>
      <c r="D4066" t="s">
        <v>1174</v>
      </c>
      <c r="E4066">
        <v>73</v>
      </c>
    </row>
    <row r="4067" spans="1:5" ht="13.5" customHeight="1">
      <c r="A4067">
        <v>365</v>
      </c>
      <c r="B4067" t="str">
        <f t="shared" si="63"/>
        <v>365---74</v>
      </c>
      <c r="C4067" t="s">
        <v>5971</v>
      </c>
      <c r="D4067" t="s">
        <v>1058</v>
      </c>
      <c r="E4067">
        <v>74</v>
      </c>
    </row>
    <row r="4068" spans="1:5" ht="13.5" customHeight="1">
      <c r="A4068">
        <v>365</v>
      </c>
      <c r="B4068" t="str">
        <f t="shared" si="63"/>
        <v>365---75</v>
      </c>
      <c r="C4068" t="s">
        <v>5963</v>
      </c>
      <c r="D4068" t="s">
        <v>937</v>
      </c>
      <c r="E4068">
        <v>75</v>
      </c>
    </row>
    <row r="4069" spans="1:5" ht="13.5" customHeight="1">
      <c r="A4069">
        <v>365</v>
      </c>
      <c r="B4069" t="str">
        <f t="shared" si="63"/>
        <v>365---76</v>
      </c>
      <c r="C4069" t="s">
        <v>5978</v>
      </c>
      <c r="D4069" t="s">
        <v>1191</v>
      </c>
      <c r="E4069">
        <v>76</v>
      </c>
    </row>
    <row r="4070" spans="1:5" ht="13.5" customHeight="1">
      <c r="A4070">
        <v>365</v>
      </c>
      <c r="B4070" t="str">
        <f t="shared" si="63"/>
        <v>365---77</v>
      </c>
      <c r="C4070" t="s">
        <v>5972</v>
      </c>
      <c r="D4070" t="s">
        <v>979</v>
      </c>
      <c r="E4070">
        <v>77</v>
      </c>
    </row>
    <row r="4071" spans="1:5" ht="13.5" customHeight="1">
      <c r="A4071">
        <v>365</v>
      </c>
      <c r="B4071" t="str">
        <f t="shared" si="63"/>
        <v>365---78</v>
      </c>
      <c r="C4071" t="s">
        <v>5994</v>
      </c>
      <c r="D4071" t="s">
        <v>984</v>
      </c>
      <c r="E4071">
        <v>78</v>
      </c>
    </row>
    <row r="4072" spans="1:5" ht="13.5" customHeight="1">
      <c r="A4072">
        <v>365</v>
      </c>
      <c r="B4072" t="str">
        <f t="shared" si="63"/>
        <v>365---79</v>
      </c>
      <c r="C4072" t="s">
        <v>5984</v>
      </c>
      <c r="D4072" t="s">
        <v>1232</v>
      </c>
      <c r="E4072">
        <v>79</v>
      </c>
    </row>
    <row r="4073" spans="1:5" ht="13.5" customHeight="1">
      <c r="A4073">
        <v>365</v>
      </c>
      <c r="B4073" t="str">
        <f t="shared" si="63"/>
        <v>365---80</v>
      </c>
      <c r="C4073" t="s">
        <v>5964</v>
      </c>
      <c r="D4073" t="s">
        <v>1176</v>
      </c>
      <c r="E4073">
        <v>80</v>
      </c>
    </row>
    <row r="4074" spans="1:5" ht="13.5" customHeight="1">
      <c r="A4074">
        <v>365</v>
      </c>
      <c r="B4074" t="str">
        <f t="shared" si="63"/>
        <v>365---81</v>
      </c>
      <c r="C4074" t="s">
        <v>5951</v>
      </c>
      <c r="D4074" t="s">
        <v>879</v>
      </c>
      <c r="E4074">
        <v>81</v>
      </c>
    </row>
    <row r="4075" spans="1:5" ht="13.5" customHeight="1">
      <c r="A4075">
        <v>365</v>
      </c>
      <c r="B4075" t="str">
        <f t="shared" si="63"/>
        <v>365---82</v>
      </c>
      <c r="C4075" t="s">
        <v>5979</v>
      </c>
      <c r="D4075" t="s">
        <v>1071</v>
      </c>
      <c r="E4075">
        <v>82</v>
      </c>
    </row>
    <row r="4076" spans="1:5" ht="13.5" customHeight="1">
      <c r="A4076">
        <v>365</v>
      </c>
      <c r="B4076" t="str">
        <f t="shared" si="63"/>
        <v>365---83</v>
      </c>
      <c r="C4076" t="s">
        <v>5941</v>
      </c>
      <c r="D4076" t="s">
        <v>861</v>
      </c>
      <c r="E4076">
        <v>83</v>
      </c>
    </row>
    <row r="4077" spans="1:5" ht="13.5" customHeight="1">
      <c r="A4077">
        <v>365</v>
      </c>
      <c r="B4077" t="str">
        <f t="shared" si="63"/>
        <v>365---84</v>
      </c>
      <c r="C4077" t="s">
        <v>5920</v>
      </c>
      <c r="D4077" t="s">
        <v>762</v>
      </c>
      <c r="E4077">
        <v>84</v>
      </c>
    </row>
    <row r="4078" spans="1:5" ht="13.5" customHeight="1">
      <c r="A4078">
        <v>365</v>
      </c>
      <c r="B4078" t="str">
        <f t="shared" si="63"/>
        <v>365---85</v>
      </c>
      <c r="C4078" t="s">
        <v>5973</v>
      </c>
      <c r="D4078" t="s">
        <v>1158</v>
      </c>
      <c r="E4078">
        <v>85</v>
      </c>
    </row>
    <row r="4079" spans="1:5" ht="13.5" customHeight="1">
      <c r="A4079">
        <v>365</v>
      </c>
      <c r="B4079" t="str">
        <f t="shared" si="63"/>
        <v>365---86</v>
      </c>
      <c r="C4079" t="s">
        <v>5954</v>
      </c>
      <c r="D4079" t="s">
        <v>1166</v>
      </c>
      <c r="E4079">
        <v>86</v>
      </c>
    </row>
    <row r="4080" spans="1:5" ht="13.5" customHeight="1">
      <c r="A4080">
        <v>365</v>
      </c>
      <c r="B4080" t="str">
        <f t="shared" si="63"/>
        <v>365---87</v>
      </c>
      <c r="C4080" t="s">
        <v>5923</v>
      </c>
      <c r="D4080" t="s">
        <v>766</v>
      </c>
      <c r="E4080">
        <v>87</v>
      </c>
    </row>
    <row r="4081" spans="1:5" ht="13.5" customHeight="1">
      <c r="A4081">
        <v>365</v>
      </c>
      <c r="B4081" t="str">
        <f t="shared" si="63"/>
        <v>365---88</v>
      </c>
      <c r="C4081" t="s">
        <v>5989</v>
      </c>
      <c r="D4081" t="s">
        <v>1185</v>
      </c>
      <c r="E4081">
        <v>88</v>
      </c>
    </row>
    <row r="4082" spans="1:5" ht="13.5" customHeight="1">
      <c r="A4082">
        <v>365</v>
      </c>
      <c r="B4082" t="str">
        <f t="shared" si="63"/>
        <v>365---89</v>
      </c>
      <c r="C4082" t="s">
        <v>5980</v>
      </c>
      <c r="D4082" t="s">
        <v>1124</v>
      </c>
      <c r="E4082">
        <v>89</v>
      </c>
    </row>
    <row r="4083" spans="1:5" ht="13.5" customHeight="1">
      <c r="A4083">
        <v>365</v>
      </c>
      <c r="B4083" t="str">
        <f t="shared" si="63"/>
        <v>365---90</v>
      </c>
      <c r="C4083" t="s">
        <v>5981</v>
      </c>
      <c r="D4083" t="s">
        <v>1225</v>
      </c>
      <c r="E4083">
        <v>90</v>
      </c>
    </row>
    <row r="4084" spans="1:5" ht="13.5" customHeight="1">
      <c r="A4084">
        <v>365</v>
      </c>
      <c r="B4084" t="str">
        <f t="shared" si="63"/>
        <v>365---91</v>
      </c>
      <c r="C4084" t="s">
        <v>5988</v>
      </c>
      <c r="D4084" t="s">
        <v>1133</v>
      </c>
      <c r="E4084">
        <v>91</v>
      </c>
    </row>
    <row r="4085" spans="1:5" ht="13.5" customHeight="1">
      <c r="A4085">
        <v>365.1</v>
      </c>
      <c r="B4085" t="str">
        <f t="shared" si="63"/>
        <v>365.1---1</v>
      </c>
      <c r="C4085" t="s">
        <v>4216</v>
      </c>
      <c r="D4085" t="s">
        <v>1321</v>
      </c>
      <c r="E4085">
        <v>1</v>
      </c>
    </row>
    <row r="4086" spans="1:5" ht="13.5" customHeight="1">
      <c r="A4086">
        <v>365.1</v>
      </c>
      <c r="B4086" t="str">
        <f t="shared" si="63"/>
        <v>365.1---2</v>
      </c>
      <c r="C4086" t="s">
        <v>4216</v>
      </c>
      <c r="D4086" t="s">
        <v>1058</v>
      </c>
      <c r="E4086">
        <v>2</v>
      </c>
    </row>
    <row r="4087" spans="1:5" ht="13.5" customHeight="1">
      <c r="A4087">
        <v>365.1</v>
      </c>
      <c r="B4087" t="str">
        <f t="shared" si="63"/>
        <v>365.1---3</v>
      </c>
      <c r="C4087" t="s">
        <v>4216</v>
      </c>
      <c r="D4087" t="s">
        <v>1231</v>
      </c>
      <c r="E4087">
        <v>3</v>
      </c>
    </row>
    <row r="4088" spans="1:5" ht="13.5" customHeight="1">
      <c r="A4088">
        <v>365.1</v>
      </c>
      <c r="B4088" t="str">
        <f t="shared" si="63"/>
        <v>365.1---4</v>
      </c>
      <c r="C4088" t="s">
        <v>4216</v>
      </c>
      <c r="D4088" t="s">
        <v>738</v>
      </c>
      <c r="E4088">
        <v>4</v>
      </c>
    </row>
    <row r="4089" spans="1:5" ht="13.5" customHeight="1">
      <c r="A4089">
        <v>365.1</v>
      </c>
      <c r="B4089" t="str">
        <f t="shared" si="63"/>
        <v>365.1---5</v>
      </c>
      <c r="C4089" t="s">
        <v>4216</v>
      </c>
      <c r="D4089" t="s">
        <v>1322</v>
      </c>
      <c r="E4089">
        <v>5</v>
      </c>
    </row>
    <row r="4090" spans="1:5" ht="13.5" customHeight="1">
      <c r="A4090">
        <v>365.1</v>
      </c>
      <c r="B4090" t="str">
        <f t="shared" si="63"/>
        <v>365.1---6</v>
      </c>
      <c r="C4090" t="s">
        <v>4216</v>
      </c>
      <c r="D4090" t="s">
        <v>1136</v>
      </c>
      <c r="E4090">
        <v>6</v>
      </c>
    </row>
    <row r="4091" spans="1:5" ht="13.5" customHeight="1">
      <c r="A4091">
        <v>365.1</v>
      </c>
      <c r="B4091" t="str">
        <f t="shared" si="63"/>
        <v>365.1---7</v>
      </c>
      <c r="C4091" t="s">
        <v>4216</v>
      </c>
      <c r="D4091" t="s">
        <v>736</v>
      </c>
      <c r="E4091">
        <v>7</v>
      </c>
    </row>
    <row r="4092" spans="1:5" ht="13.5" customHeight="1">
      <c r="A4092">
        <v>365.1</v>
      </c>
      <c r="B4092" t="str">
        <f t="shared" si="63"/>
        <v>365.1---8</v>
      </c>
      <c r="C4092" t="s">
        <v>4216</v>
      </c>
      <c r="D4092" t="s">
        <v>1073</v>
      </c>
      <c r="E4092">
        <v>8</v>
      </c>
    </row>
    <row r="4093" spans="1:5" ht="13.5" customHeight="1">
      <c r="A4093">
        <v>365.1</v>
      </c>
      <c r="B4093" t="str">
        <f t="shared" si="63"/>
        <v>365.1---9</v>
      </c>
      <c r="C4093" t="s">
        <v>4216</v>
      </c>
      <c r="D4093" t="s">
        <v>740</v>
      </c>
      <c r="E4093">
        <v>9</v>
      </c>
    </row>
    <row r="4094" spans="1:5" ht="13.5" customHeight="1">
      <c r="A4094">
        <v>365.1</v>
      </c>
      <c r="B4094" t="str">
        <f t="shared" si="63"/>
        <v>365.1---10</v>
      </c>
      <c r="C4094" t="s">
        <v>4216</v>
      </c>
      <c r="D4094" t="s">
        <v>1133</v>
      </c>
      <c r="E4094">
        <v>10</v>
      </c>
    </row>
    <row r="4095" spans="1:5" ht="13.5" customHeight="1">
      <c r="A4095">
        <v>365.1</v>
      </c>
      <c r="B4095" t="str">
        <f t="shared" si="63"/>
        <v>365.1---11</v>
      </c>
      <c r="C4095" t="s">
        <v>4216</v>
      </c>
      <c r="D4095" t="s">
        <v>1140</v>
      </c>
      <c r="E4095">
        <v>11</v>
      </c>
    </row>
    <row r="4096" spans="1:5" ht="13.5" customHeight="1">
      <c r="A4096">
        <v>365.1</v>
      </c>
      <c r="B4096" t="str">
        <f t="shared" si="63"/>
        <v>365.1---12</v>
      </c>
      <c r="C4096" t="s">
        <v>4216</v>
      </c>
      <c r="D4096" t="s">
        <v>1119</v>
      </c>
      <c r="E4096">
        <v>12</v>
      </c>
    </row>
    <row r="4097" spans="1:5" ht="13.5" customHeight="1">
      <c r="A4097">
        <v>365.1</v>
      </c>
      <c r="B4097" t="str">
        <f t="shared" si="63"/>
        <v>365.1---13</v>
      </c>
      <c r="C4097" t="s">
        <v>4216</v>
      </c>
      <c r="D4097" t="s">
        <v>876</v>
      </c>
      <c r="E4097">
        <v>13</v>
      </c>
    </row>
    <row r="4098" spans="1:5" ht="13.5" customHeight="1">
      <c r="A4098">
        <v>365.1</v>
      </c>
      <c r="B4098" t="str">
        <f t="shared" si="63"/>
        <v>365.1---14</v>
      </c>
      <c r="C4098" t="s">
        <v>4216</v>
      </c>
      <c r="D4098" t="s">
        <v>1174</v>
      </c>
      <c r="E4098">
        <v>14</v>
      </c>
    </row>
    <row r="4099" spans="1:5" ht="13.5" customHeight="1">
      <c r="A4099">
        <v>365.1</v>
      </c>
      <c r="B4099" t="str">
        <f t="shared" ref="B4099:B4162" si="64">A4099&amp;"---"&amp;E4099</f>
        <v>365.1---15</v>
      </c>
      <c r="C4099" t="s">
        <v>4216</v>
      </c>
      <c r="D4099" t="s">
        <v>1153</v>
      </c>
      <c r="E4099">
        <v>15</v>
      </c>
    </row>
    <row r="4100" spans="1:5" ht="13.5" customHeight="1">
      <c r="A4100">
        <v>365.1</v>
      </c>
      <c r="B4100" t="str">
        <f t="shared" si="64"/>
        <v>365.1---16</v>
      </c>
      <c r="C4100" t="s">
        <v>4271</v>
      </c>
      <c r="D4100" t="s">
        <v>924</v>
      </c>
      <c r="E4100">
        <v>16</v>
      </c>
    </row>
    <row r="4101" spans="1:5" ht="13.5" customHeight="1">
      <c r="A4101">
        <v>365.1</v>
      </c>
      <c r="B4101" t="str">
        <f t="shared" si="64"/>
        <v>365.1---17</v>
      </c>
      <c r="C4101" t="s">
        <v>4239</v>
      </c>
      <c r="D4101" t="s">
        <v>1225</v>
      </c>
      <c r="E4101">
        <v>17</v>
      </c>
    </row>
    <row r="4102" spans="1:5" ht="13.5" customHeight="1">
      <c r="A4102">
        <v>365.1</v>
      </c>
      <c r="B4102" t="str">
        <f t="shared" si="64"/>
        <v>365.1---18</v>
      </c>
      <c r="C4102" t="s">
        <v>4228</v>
      </c>
      <c r="D4102" t="s">
        <v>1154</v>
      </c>
      <c r="E4102">
        <v>18</v>
      </c>
    </row>
    <row r="4103" spans="1:5" ht="13.5" customHeight="1">
      <c r="A4103">
        <v>365.1</v>
      </c>
      <c r="B4103" t="str">
        <f t="shared" si="64"/>
        <v>365.1---19</v>
      </c>
      <c r="C4103" t="s">
        <v>4268</v>
      </c>
      <c r="D4103" t="s">
        <v>1104</v>
      </c>
      <c r="E4103">
        <v>19</v>
      </c>
    </row>
    <row r="4104" spans="1:5" ht="13.5" customHeight="1">
      <c r="A4104">
        <v>365.1</v>
      </c>
      <c r="B4104" t="str">
        <f t="shared" si="64"/>
        <v>365.1---20</v>
      </c>
      <c r="C4104" t="s">
        <v>4230</v>
      </c>
      <c r="D4104" t="s">
        <v>926</v>
      </c>
      <c r="E4104">
        <v>20</v>
      </c>
    </row>
    <row r="4105" spans="1:5" ht="13.5" customHeight="1">
      <c r="A4105">
        <v>365.1</v>
      </c>
      <c r="B4105" t="str">
        <f t="shared" si="64"/>
        <v>365.1---21</v>
      </c>
      <c r="C4105" t="s">
        <v>4244</v>
      </c>
      <c r="D4105" t="s">
        <v>1148</v>
      </c>
      <c r="E4105">
        <v>21</v>
      </c>
    </row>
    <row r="4106" spans="1:5" ht="13.5" customHeight="1">
      <c r="A4106">
        <v>365.1</v>
      </c>
      <c r="B4106" t="str">
        <f t="shared" si="64"/>
        <v>365.1---22</v>
      </c>
      <c r="C4106" t="s">
        <v>4231</v>
      </c>
      <c r="D4106" t="s">
        <v>898</v>
      </c>
      <c r="E4106">
        <v>22</v>
      </c>
    </row>
    <row r="4107" spans="1:5" ht="13.5" customHeight="1">
      <c r="A4107">
        <v>365.1</v>
      </c>
      <c r="B4107" t="str">
        <f t="shared" si="64"/>
        <v>365.1---23</v>
      </c>
      <c r="C4107" t="s">
        <v>4254</v>
      </c>
      <c r="D4107" t="s">
        <v>982</v>
      </c>
      <c r="E4107">
        <v>23</v>
      </c>
    </row>
    <row r="4108" spans="1:5" ht="13.5" customHeight="1">
      <c r="A4108">
        <v>365.1</v>
      </c>
      <c r="B4108" t="str">
        <f t="shared" si="64"/>
        <v>365.1---24</v>
      </c>
      <c r="C4108" t="s">
        <v>4233</v>
      </c>
      <c r="D4108" t="s">
        <v>1157</v>
      </c>
      <c r="E4108">
        <v>24</v>
      </c>
    </row>
    <row r="4109" spans="1:5" ht="13.5" customHeight="1">
      <c r="A4109">
        <v>365.1</v>
      </c>
      <c r="B4109" t="str">
        <f t="shared" si="64"/>
        <v>365.1---25</v>
      </c>
      <c r="C4109" t="s">
        <v>4272</v>
      </c>
      <c r="D4109" t="s">
        <v>935</v>
      </c>
      <c r="E4109">
        <v>25</v>
      </c>
    </row>
    <row r="4110" spans="1:5" ht="13.5" customHeight="1">
      <c r="A4110">
        <v>365.1</v>
      </c>
      <c r="B4110" t="str">
        <f t="shared" si="64"/>
        <v>365.1---26</v>
      </c>
      <c r="C4110" t="s">
        <v>4265</v>
      </c>
      <c r="D4110" t="s">
        <v>1169</v>
      </c>
      <c r="E4110">
        <v>26</v>
      </c>
    </row>
    <row r="4111" spans="1:5" ht="13.5" customHeight="1">
      <c r="A4111">
        <v>365.1</v>
      </c>
      <c r="B4111" t="str">
        <f t="shared" si="64"/>
        <v>365.1---27</v>
      </c>
      <c r="C4111" t="s">
        <v>5911</v>
      </c>
      <c r="D4111" t="s">
        <v>907</v>
      </c>
      <c r="E4111">
        <v>27</v>
      </c>
    </row>
    <row r="4112" spans="1:5" ht="13.5" customHeight="1">
      <c r="A4112">
        <v>365.1</v>
      </c>
      <c r="B4112" t="str">
        <f t="shared" si="64"/>
        <v>365.1---28</v>
      </c>
      <c r="C4112" t="s">
        <v>5911</v>
      </c>
      <c r="D4112" t="s">
        <v>1143</v>
      </c>
      <c r="E4112">
        <v>28</v>
      </c>
    </row>
    <row r="4113" spans="1:5" ht="13.5" customHeight="1">
      <c r="A4113">
        <v>365.1</v>
      </c>
      <c r="B4113" t="str">
        <f t="shared" si="64"/>
        <v>365.1---29</v>
      </c>
      <c r="C4113" t="s">
        <v>5911</v>
      </c>
      <c r="D4113" t="s">
        <v>1323</v>
      </c>
      <c r="E4113">
        <v>29</v>
      </c>
    </row>
    <row r="4114" spans="1:5" ht="13.5" customHeight="1">
      <c r="A4114">
        <v>365.1</v>
      </c>
      <c r="B4114" t="str">
        <f t="shared" si="64"/>
        <v>365.1---30</v>
      </c>
      <c r="C4114" t="s">
        <v>5911</v>
      </c>
      <c r="D4114" t="s">
        <v>1063</v>
      </c>
      <c r="E4114">
        <v>30</v>
      </c>
    </row>
    <row r="4115" spans="1:5" ht="13.5" customHeight="1">
      <c r="A4115">
        <v>365.1</v>
      </c>
      <c r="B4115" t="str">
        <f t="shared" si="64"/>
        <v>365.1---31</v>
      </c>
      <c r="C4115" t="s">
        <v>5928</v>
      </c>
      <c r="D4115" t="s">
        <v>1254</v>
      </c>
      <c r="E4115">
        <v>31</v>
      </c>
    </row>
    <row r="4116" spans="1:5" ht="13.5" customHeight="1">
      <c r="A4116">
        <v>365.1</v>
      </c>
      <c r="B4116" t="str">
        <f t="shared" si="64"/>
        <v>365.1---32</v>
      </c>
      <c r="C4116" t="s">
        <v>727</v>
      </c>
      <c r="D4116" t="s">
        <v>1308</v>
      </c>
      <c r="E4116">
        <v>32</v>
      </c>
    </row>
    <row r="4117" spans="1:5" ht="13.5" customHeight="1">
      <c r="A4117">
        <v>365.1</v>
      </c>
      <c r="B4117" t="str">
        <f t="shared" si="64"/>
        <v>365.1---33</v>
      </c>
      <c r="C4117" t="s">
        <v>1072</v>
      </c>
      <c r="D4117" t="s">
        <v>1220</v>
      </c>
      <c r="E4117">
        <v>33</v>
      </c>
    </row>
    <row r="4118" spans="1:5" ht="13.5" customHeight="1">
      <c r="A4118">
        <v>365.1</v>
      </c>
      <c r="B4118" t="str">
        <f t="shared" si="64"/>
        <v>365.1---34</v>
      </c>
      <c r="C4118" t="s">
        <v>1017</v>
      </c>
      <c r="D4118" t="s">
        <v>796</v>
      </c>
      <c r="E4118">
        <v>34</v>
      </c>
    </row>
    <row r="4119" spans="1:5" ht="13.5" customHeight="1">
      <c r="A4119">
        <v>365.1</v>
      </c>
      <c r="B4119" t="str">
        <f t="shared" si="64"/>
        <v>365.1---35</v>
      </c>
      <c r="C4119" t="s">
        <v>731</v>
      </c>
      <c r="D4119" t="s">
        <v>800</v>
      </c>
      <c r="E4119">
        <v>35</v>
      </c>
    </row>
    <row r="4120" spans="1:5" ht="13.5" customHeight="1">
      <c r="A4120">
        <v>365.1</v>
      </c>
      <c r="B4120" t="str">
        <f t="shared" si="64"/>
        <v>365.1---36</v>
      </c>
      <c r="C4120" t="s">
        <v>735</v>
      </c>
      <c r="D4120" t="s">
        <v>744</v>
      </c>
      <c r="E4120">
        <v>36</v>
      </c>
    </row>
    <row r="4121" spans="1:5" ht="13.5" customHeight="1">
      <c r="A4121">
        <v>365.1</v>
      </c>
      <c r="B4121" t="str">
        <f t="shared" si="64"/>
        <v>365.1---37</v>
      </c>
      <c r="C4121" t="s">
        <v>887</v>
      </c>
      <c r="D4121" t="s">
        <v>992</v>
      </c>
      <c r="E4121">
        <v>37</v>
      </c>
    </row>
    <row r="4122" spans="1:5" ht="13.5" customHeight="1">
      <c r="A4122">
        <v>365.1</v>
      </c>
      <c r="B4122" t="str">
        <f t="shared" si="64"/>
        <v>365.1---38</v>
      </c>
      <c r="C4122" t="s">
        <v>737</v>
      </c>
      <c r="D4122" t="s">
        <v>996</v>
      </c>
      <c r="E4122">
        <v>38</v>
      </c>
    </row>
    <row r="4123" spans="1:5" ht="13.5" customHeight="1">
      <c r="A4123">
        <v>365.1</v>
      </c>
      <c r="B4123" t="str">
        <f t="shared" si="64"/>
        <v>365.1---39</v>
      </c>
      <c r="C4123" t="s">
        <v>739</v>
      </c>
      <c r="D4123" t="s">
        <v>736</v>
      </c>
      <c r="E4123">
        <v>39</v>
      </c>
    </row>
    <row r="4124" spans="1:5" ht="13.5" customHeight="1">
      <c r="A4124">
        <v>365.1</v>
      </c>
      <c r="B4124" t="str">
        <f t="shared" si="64"/>
        <v>365.1---40</v>
      </c>
      <c r="C4124" t="s">
        <v>888</v>
      </c>
      <c r="D4124" t="s">
        <v>1073</v>
      </c>
      <c r="E4124">
        <v>40</v>
      </c>
    </row>
    <row r="4125" spans="1:5" ht="13.5" customHeight="1">
      <c r="A4125">
        <v>365.1</v>
      </c>
      <c r="B4125" t="str">
        <f t="shared" si="64"/>
        <v>365.1---41</v>
      </c>
      <c r="C4125" t="s">
        <v>858</v>
      </c>
      <c r="D4125" t="s">
        <v>740</v>
      </c>
      <c r="E4125">
        <v>41</v>
      </c>
    </row>
    <row r="4126" spans="1:5" ht="13.5" customHeight="1">
      <c r="A4126">
        <v>365.1</v>
      </c>
      <c r="B4126" t="str">
        <f t="shared" si="64"/>
        <v>365.1---42</v>
      </c>
      <c r="C4126" t="s">
        <v>743</v>
      </c>
      <c r="D4126" t="s">
        <v>754</v>
      </c>
      <c r="E4126">
        <v>42</v>
      </c>
    </row>
    <row r="4127" spans="1:5" ht="13.5" customHeight="1">
      <c r="A4127">
        <v>365.1</v>
      </c>
      <c r="B4127" t="str">
        <f t="shared" si="64"/>
        <v>365.1---43</v>
      </c>
      <c r="C4127" t="s">
        <v>915</v>
      </c>
      <c r="D4127" t="s">
        <v>939</v>
      </c>
      <c r="E4127">
        <v>43</v>
      </c>
    </row>
    <row r="4128" spans="1:5" ht="13.5" customHeight="1">
      <c r="A4128">
        <v>365.1</v>
      </c>
      <c r="B4128" t="str">
        <f t="shared" si="64"/>
        <v>365.1---44</v>
      </c>
      <c r="C4128" t="s">
        <v>987</v>
      </c>
      <c r="D4128" t="s">
        <v>1263</v>
      </c>
      <c r="E4128">
        <v>44</v>
      </c>
    </row>
    <row r="4129" spans="1:5" ht="13.5" customHeight="1">
      <c r="A4129">
        <v>365.1</v>
      </c>
      <c r="B4129" t="str">
        <f t="shared" si="64"/>
        <v>365.1---45</v>
      </c>
      <c r="C4129" t="s">
        <v>989</v>
      </c>
      <c r="D4129" t="s">
        <v>738</v>
      </c>
      <c r="E4129">
        <v>45</v>
      </c>
    </row>
    <row r="4130" spans="1:5" ht="13.5" customHeight="1">
      <c r="A4130">
        <v>365.1</v>
      </c>
      <c r="B4130" t="str">
        <f t="shared" si="64"/>
        <v>365.1---46</v>
      </c>
      <c r="C4130" t="s">
        <v>747</v>
      </c>
      <c r="D4130" t="s">
        <v>1154</v>
      </c>
      <c r="E4130">
        <v>46</v>
      </c>
    </row>
    <row r="4131" spans="1:5" ht="13.5" customHeight="1">
      <c r="A4131">
        <v>365.1</v>
      </c>
      <c r="B4131" t="str">
        <f t="shared" si="64"/>
        <v>365.1---47</v>
      </c>
      <c r="C4131" t="s">
        <v>936</v>
      </c>
      <c r="D4131" t="s">
        <v>779</v>
      </c>
      <c r="E4131">
        <v>47</v>
      </c>
    </row>
    <row r="4132" spans="1:5" ht="13.5" customHeight="1">
      <c r="A4132">
        <v>365.1</v>
      </c>
      <c r="B4132" t="str">
        <f t="shared" si="64"/>
        <v>365.1---48</v>
      </c>
      <c r="C4132" t="s">
        <v>819</v>
      </c>
      <c r="D4132" t="s">
        <v>756</v>
      </c>
      <c r="E4132">
        <v>48</v>
      </c>
    </row>
    <row r="4133" spans="1:5" ht="13.5" customHeight="1">
      <c r="A4133">
        <v>365.1</v>
      </c>
      <c r="B4133" t="str">
        <f t="shared" si="64"/>
        <v>365.1---49</v>
      </c>
      <c r="C4133" t="s">
        <v>1074</v>
      </c>
      <c r="D4133" t="s">
        <v>880</v>
      </c>
      <c r="E4133">
        <v>49</v>
      </c>
    </row>
    <row r="4134" spans="1:5" ht="13.5" customHeight="1">
      <c r="A4134">
        <v>365.1</v>
      </c>
      <c r="B4134" t="str">
        <f t="shared" si="64"/>
        <v>365.1---50</v>
      </c>
      <c r="C4134" t="s">
        <v>1019</v>
      </c>
      <c r="D4134" t="s">
        <v>734</v>
      </c>
      <c r="E4134">
        <v>50</v>
      </c>
    </row>
    <row r="4135" spans="1:5" ht="13.5" customHeight="1">
      <c r="A4135">
        <v>365.1</v>
      </c>
      <c r="B4135" t="str">
        <f t="shared" si="64"/>
        <v>365.1---51</v>
      </c>
      <c r="C4135" t="s">
        <v>820</v>
      </c>
      <c r="D4135" t="s">
        <v>882</v>
      </c>
      <c r="E4135">
        <v>51</v>
      </c>
    </row>
    <row r="4136" spans="1:5" ht="13.5" customHeight="1">
      <c r="A4136">
        <v>365.1</v>
      </c>
      <c r="B4136" t="str">
        <f t="shared" si="64"/>
        <v>365.1---52</v>
      </c>
      <c r="C4136" t="s">
        <v>824</v>
      </c>
      <c r="D4136" t="s">
        <v>752</v>
      </c>
      <c r="E4136">
        <v>52</v>
      </c>
    </row>
    <row r="4137" spans="1:5" ht="13.5" customHeight="1">
      <c r="A4137">
        <v>365.1</v>
      </c>
      <c r="B4137" t="str">
        <f t="shared" si="64"/>
        <v>365.1---53</v>
      </c>
      <c r="C4137" t="s">
        <v>1005</v>
      </c>
      <c r="D4137" t="s">
        <v>1105</v>
      </c>
      <c r="E4137">
        <v>53</v>
      </c>
    </row>
    <row r="4138" spans="1:5" ht="13.5" customHeight="1">
      <c r="A4138">
        <v>365.1</v>
      </c>
      <c r="B4138" t="str">
        <f t="shared" si="64"/>
        <v>365.1---54</v>
      </c>
      <c r="C4138" t="s">
        <v>828</v>
      </c>
      <c r="D4138" t="s">
        <v>818</v>
      </c>
      <c r="E4138">
        <v>54</v>
      </c>
    </row>
    <row r="4139" spans="1:5" ht="13.5" customHeight="1">
      <c r="A4139">
        <v>365.1</v>
      </c>
      <c r="B4139" t="str">
        <f t="shared" si="64"/>
        <v>365.1---55</v>
      </c>
      <c r="C4139" t="s">
        <v>860</v>
      </c>
      <c r="D4139" t="s">
        <v>1099</v>
      </c>
      <c r="E4139">
        <v>55</v>
      </c>
    </row>
    <row r="4140" spans="1:5" ht="13.5" customHeight="1">
      <c r="A4140">
        <v>365.1</v>
      </c>
      <c r="B4140" t="str">
        <f t="shared" si="64"/>
        <v>365.1---56</v>
      </c>
      <c r="C4140" t="s">
        <v>991</v>
      </c>
      <c r="D4140" t="s">
        <v>966</v>
      </c>
      <c r="E4140">
        <v>56</v>
      </c>
    </row>
    <row r="4141" spans="1:5" ht="13.5" customHeight="1">
      <c r="A4141">
        <v>365.1</v>
      </c>
      <c r="B4141" t="str">
        <f t="shared" si="64"/>
        <v>365.1---57</v>
      </c>
      <c r="C4141" t="s">
        <v>866</v>
      </c>
      <c r="D4141" t="s">
        <v>831</v>
      </c>
      <c r="E4141">
        <v>57</v>
      </c>
    </row>
    <row r="4142" spans="1:5" ht="13.5" customHeight="1">
      <c r="A4142">
        <v>365.1</v>
      </c>
      <c r="B4142" t="str">
        <f t="shared" si="64"/>
        <v>365.1---58</v>
      </c>
      <c r="C4142" t="s">
        <v>1007</v>
      </c>
      <c r="D4142" t="s">
        <v>1150</v>
      </c>
      <c r="E4142">
        <v>58</v>
      </c>
    </row>
    <row r="4143" spans="1:5" ht="13.5" customHeight="1">
      <c r="A4143">
        <v>365.1</v>
      </c>
      <c r="B4143" t="str">
        <f t="shared" si="64"/>
        <v>365.1---59</v>
      </c>
      <c r="C4143" t="s">
        <v>834</v>
      </c>
      <c r="D4143" t="s">
        <v>1222</v>
      </c>
      <c r="E4143">
        <v>59</v>
      </c>
    </row>
    <row r="4144" spans="1:5" ht="13.5" customHeight="1">
      <c r="A4144">
        <v>365.1</v>
      </c>
      <c r="B4144" t="str">
        <f t="shared" si="64"/>
        <v>365.1---60</v>
      </c>
      <c r="C4144" t="s">
        <v>1009</v>
      </c>
      <c r="D4144" t="s">
        <v>1340</v>
      </c>
      <c r="E4144">
        <v>60</v>
      </c>
    </row>
    <row r="4145" spans="1:5" ht="13.5" customHeight="1">
      <c r="A4145">
        <v>365.1</v>
      </c>
      <c r="B4145" t="str">
        <f t="shared" si="64"/>
        <v>365.1---61</v>
      </c>
      <c r="C4145" t="s">
        <v>1252</v>
      </c>
      <c r="D4145" t="s">
        <v>1283</v>
      </c>
      <c r="E4145">
        <v>61</v>
      </c>
    </row>
    <row r="4146" spans="1:5" ht="13.5" customHeight="1">
      <c r="A4146">
        <v>365.1</v>
      </c>
      <c r="B4146" t="str">
        <f t="shared" si="64"/>
        <v>365.1---62</v>
      </c>
      <c r="C4146" t="s">
        <v>1096</v>
      </c>
      <c r="D4146" t="s">
        <v>1215</v>
      </c>
      <c r="E4146">
        <v>62</v>
      </c>
    </row>
    <row r="4147" spans="1:5" ht="13.5" customHeight="1">
      <c r="A4147">
        <v>365.1</v>
      </c>
      <c r="B4147" t="str">
        <f t="shared" si="64"/>
        <v>365.1---63</v>
      </c>
      <c r="C4147" t="s">
        <v>1102</v>
      </c>
      <c r="D4147" t="s">
        <v>1190</v>
      </c>
      <c r="E4147">
        <v>63</v>
      </c>
    </row>
    <row r="4148" spans="1:5" ht="13.5" customHeight="1">
      <c r="A4148">
        <v>365.1</v>
      </c>
      <c r="B4148" t="str">
        <f t="shared" si="64"/>
        <v>365.1---64</v>
      </c>
      <c r="C4148" t="s">
        <v>1055</v>
      </c>
      <c r="D4148" t="s">
        <v>1324</v>
      </c>
      <c r="E4148">
        <v>64</v>
      </c>
    </row>
    <row r="4149" spans="1:5" ht="13.5" customHeight="1">
      <c r="A4149">
        <v>365.1</v>
      </c>
      <c r="B4149" t="str">
        <f t="shared" si="64"/>
        <v>365.1---65</v>
      </c>
      <c r="C4149" t="s">
        <v>868</v>
      </c>
      <c r="D4149" t="s">
        <v>758</v>
      </c>
      <c r="E4149">
        <v>65</v>
      </c>
    </row>
    <row r="4150" spans="1:5" ht="13.5" customHeight="1">
      <c r="A4150">
        <v>365.1</v>
      </c>
      <c r="B4150" t="str">
        <f t="shared" si="64"/>
        <v>365.1---66</v>
      </c>
      <c r="C4150" t="s">
        <v>950</v>
      </c>
      <c r="D4150" t="s">
        <v>1140</v>
      </c>
      <c r="E4150">
        <v>66</v>
      </c>
    </row>
    <row r="4151" spans="1:5" ht="13.5" customHeight="1">
      <c r="A4151">
        <v>365.1</v>
      </c>
      <c r="B4151" t="str">
        <f t="shared" si="64"/>
        <v>365.1---67</v>
      </c>
      <c r="C4151" t="s">
        <v>916</v>
      </c>
      <c r="D4151" t="s">
        <v>1401</v>
      </c>
      <c r="E4151">
        <v>67</v>
      </c>
    </row>
    <row r="4152" spans="1:5" ht="13.5" customHeight="1">
      <c r="A4152">
        <v>365.1</v>
      </c>
      <c r="B4152" t="str">
        <f t="shared" si="64"/>
        <v>365.1---68</v>
      </c>
      <c r="C4152" t="s">
        <v>896</v>
      </c>
      <c r="D4152" t="s">
        <v>1202</v>
      </c>
      <c r="E4152">
        <v>68</v>
      </c>
    </row>
    <row r="4153" spans="1:5" ht="13.5" customHeight="1">
      <c r="A4153">
        <v>365.1</v>
      </c>
      <c r="B4153" t="str">
        <f t="shared" si="64"/>
        <v>365.1---69</v>
      </c>
      <c r="C4153" t="s">
        <v>5913</v>
      </c>
      <c r="D4153" t="s">
        <v>1114</v>
      </c>
      <c r="E4153">
        <v>69</v>
      </c>
    </row>
    <row r="4154" spans="1:5" ht="13.5" customHeight="1">
      <c r="A4154">
        <v>365.1</v>
      </c>
      <c r="B4154" t="str">
        <f t="shared" si="64"/>
        <v>365.1---70</v>
      </c>
      <c r="C4154" t="s">
        <v>5947</v>
      </c>
      <c r="D4154" t="s">
        <v>884</v>
      </c>
      <c r="E4154">
        <v>70</v>
      </c>
    </row>
    <row r="4155" spans="1:5" ht="13.5" customHeight="1">
      <c r="A4155">
        <v>365.1</v>
      </c>
      <c r="B4155" t="str">
        <f t="shared" si="64"/>
        <v>365.1---71</v>
      </c>
      <c r="C4155" t="s">
        <v>5948</v>
      </c>
      <c r="D4155" t="s">
        <v>886</v>
      </c>
      <c r="E4155">
        <v>71</v>
      </c>
    </row>
    <row r="4156" spans="1:5" ht="13.5" customHeight="1">
      <c r="A4156">
        <v>365.1</v>
      </c>
      <c r="B4156" t="str">
        <f t="shared" si="64"/>
        <v>365.1---72</v>
      </c>
      <c r="C4156" t="s">
        <v>5967</v>
      </c>
      <c r="D4156" t="s">
        <v>986</v>
      </c>
      <c r="E4156">
        <v>72</v>
      </c>
    </row>
    <row r="4157" spans="1:5" ht="13.5" customHeight="1">
      <c r="A4157">
        <v>365.1</v>
      </c>
      <c r="B4157" t="str">
        <f t="shared" si="64"/>
        <v>365.1---73</v>
      </c>
      <c r="C4157" t="s">
        <v>5968</v>
      </c>
      <c r="D4157" t="s">
        <v>988</v>
      </c>
      <c r="E4157">
        <v>73</v>
      </c>
    </row>
    <row r="4158" spans="1:5" ht="13.5" customHeight="1">
      <c r="A4158">
        <v>365.1</v>
      </c>
      <c r="B4158" t="str">
        <f t="shared" si="64"/>
        <v>365.1---74</v>
      </c>
      <c r="C4158" t="s">
        <v>5961</v>
      </c>
      <c r="D4158" t="s">
        <v>935</v>
      </c>
      <c r="E4158">
        <v>74</v>
      </c>
    </row>
    <row r="4159" spans="1:5" ht="13.5" customHeight="1">
      <c r="A4159">
        <v>365.1</v>
      </c>
      <c r="B4159" t="str">
        <f t="shared" si="64"/>
        <v>365.1---75</v>
      </c>
      <c r="C4159" t="s">
        <v>5982</v>
      </c>
      <c r="D4159" t="s">
        <v>1125</v>
      </c>
      <c r="E4159">
        <v>75</v>
      </c>
    </row>
    <row r="4160" spans="1:5" ht="13.5" customHeight="1">
      <c r="A4160">
        <v>365.1</v>
      </c>
      <c r="B4160" t="str">
        <f t="shared" si="64"/>
        <v>365.1---76</v>
      </c>
      <c r="C4160" t="s">
        <v>5915</v>
      </c>
      <c r="D4160" t="s">
        <v>772</v>
      </c>
      <c r="E4160">
        <v>76</v>
      </c>
    </row>
    <row r="4161" spans="1:5" ht="13.5" customHeight="1">
      <c r="A4161">
        <v>365.1</v>
      </c>
      <c r="B4161" t="str">
        <f t="shared" si="64"/>
        <v>365.1---77</v>
      </c>
      <c r="C4161" t="s">
        <v>5977</v>
      </c>
      <c r="D4161" t="s">
        <v>1069</v>
      </c>
      <c r="E4161">
        <v>77</v>
      </c>
    </row>
    <row r="4162" spans="1:5" ht="13.5" customHeight="1">
      <c r="A4162">
        <v>365.1</v>
      </c>
      <c r="B4162" t="str">
        <f t="shared" si="64"/>
        <v>365.1---78</v>
      </c>
      <c r="C4162" t="s">
        <v>5917</v>
      </c>
      <c r="D4162" t="s">
        <v>789</v>
      </c>
      <c r="E4162">
        <v>78</v>
      </c>
    </row>
    <row r="4163" spans="1:5" ht="13.5" customHeight="1">
      <c r="A4163">
        <v>365.1</v>
      </c>
      <c r="B4163" t="str">
        <f t="shared" ref="B4163:B4226" si="65">A4163&amp;"---"&amp;E4163</f>
        <v>365.1---79</v>
      </c>
      <c r="C4163" t="s">
        <v>5918</v>
      </c>
      <c r="D4163" t="s">
        <v>770</v>
      </c>
      <c r="E4163">
        <v>79</v>
      </c>
    </row>
    <row r="4164" spans="1:5" ht="13.5" customHeight="1">
      <c r="A4164">
        <v>365.1</v>
      </c>
      <c r="B4164" t="str">
        <f t="shared" si="65"/>
        <v>365.1---80</v>
      </c>
      <c r="C4164" t="s">
        <v>5962</v>
      </c>
      <c r="D4164" t="s">
        <v>1174</v>
      </c>
      <c r="E4164">
        <v>80</v>
      </c>
    </row>
    <row r="4165" spans="1:5" ht="13.5" customHeight="1">
      <c r="A4165">
        <v>365.1</v>
      </c>
      <c r="B4165" t="str">
        <f t="shared" si="65"/>
        <v>365.1---81</v>
      </c>
      <c r="C4165" t="s">
        <v>5971</v>
      </c>
      <c r="D4165" t="s">
        <v>1058</v>
      </c>
      <c r="E4165">
        <v>81</v>
      </c>
    </row>
    <row r="4166" spans="1:5" ht="13.5" customHeight="1">
      <c r="A4166">
        <v>365.1</v>
      </c>
      <c r="B4166" t="str">
        <f t="shared" si="65"/>
        <v>365.1---82</v>
      </c>
      <c r="C4166" t="s">
        <v>5963</v>
      </c>
      <c r="D4166" t="s">
        <v>937</v>
      </c>
      <c r="E4166">
        <v>82</v>
      </c>
    </row>
    <row r="4167" spans="1:5" ht="13.5" customHeight="1">
      <c r="A4167">
        <v>365.1</v>
      </c>
      <c r="B4167" t="str">
        <f t="shared" si="65"/>
        <v>365.1---83</v>
      </c>
      <c r="C4167" t="s">
        <v>5978</v>
      </c>
      <c r="D4167" t="s">
        <v>1191</v>
      </c>
      <c r="E4167">
        <v>83</v>
      </c>
    </row>
    <row r="4168" spans="1:5" ht="13.5" customHeight="1">
      <c r="A4168">
        <v>365.1</v>
      </c>
      <c r="B4168" t="str">
        <f t="shared" si="65"/>
        <v>365.1---84</v>
      </c>
      <c r="C4168" t="s">
        <v>5972</v>
      </c>
      <c r="D4168" t="s">
        <v>979</v>
      </c>
      <c r="E4168">
        <v>84</v>
      </c>
    </row>
    <row r="4169" spans="1:5" ht="13.5" customHeight="1">
      <c r="A4169">
        <v>365.1</v>
      </c>
      <c r="B4169" t="str">
        <f t="shared" si="65"/>
        <v>365.1---85</v>
      </c>
      <c r="C4169" t="s">
        <v>5994</v>
      </c>
      <c r="D4169" t="s">
        <v>984</v>
      </c>
      <c r="E4169">
        <v>85</v>
      </c>
    </row>
    <row r="4170" spans="1:5" ht="13.5" customHeight="1">
      <c r="A4170">
        <v>365.1</v>
      </c>
      <c r="B4170" t="str">
        <f t="shared" si="65"/>
        <v>365.1---86</v>
      </c>
      <c r="C4170" t="s">
        <v>5984</v>
      </c>
      <c r="D4170" t="s">
        <v>1232</v>
      </c>
      <c r="E4170">
        <v>86</v>
      </c>
    </row>
    <row r="4171" spans="1:5" ht="13.5" customHeight="1">
      <c r="A4171">
        <v>365.1</v>
      </c>
      <c r="B4171" t="str">
        <f t="shared" si="65"/>
        <v>365.1---87</v>
      </c>
      <c r="C4171" t="s">
        <v>5964</v>
      </c>
      <c r="D4171" t="s">
        <v>1176</v>
      </c>
      <c r="E4171">
        <v>87</v>
      </c>
    </row>
    <row r="4172" spans="1:5" ht="13.5" customHeight="1">
      <c r="A4172">
        <v>365.1</v>
      </c>
      <c r="B4172" t="str">
        <f t="shared" si="65"/>
        <v>365.1---88</v>
      </c>
      <c r="C4172" t="s">
        <v>5951</v>
      </c>
      <c r="D4172" t="s">
        <v>879</v>
      </c>
      <c r="E4172">
        <v>88</v>
      </c>
    </row>
    <row r="4173" spans="1:5" ht="13.5" customHeight="1">
      <c r="A4173">
        <v>365.1</v>
      </c>
      <c r="B4173" t="str">
        <f t="shared" si="65"/>
        <v>365.1---89</v>
      </c>
      <c r="C4173" t="s">
        <v>5979</v>
      </c>
      <c r="D4173" t="s">
        <v>1071</v>
      </c>
      <c r="E4173">
        <v>89</v>
      </c>
    </row>
    <row r="4174" spans="1:5" ht="13.5" customHeight="1">
      <c r="A4174">
        <v>365.1</v>
      </c>
      <c r="B4174" t="str">
        <f t="shared" si="65"/>
        <v>365.1---90</v>
      </c>
      <c r="C4174" t="s">
        <v>5941</v>
      </c>
      <c r="D4174" t="s">
        <v>861</v>
      </c>
      <c r="E4174">
        <v>90</v>
      </c>
    </row>
    <row r="4175" spans="1:5" ht="13.5" customHeight="1">
      <c r="A4175">
        <v>365.1</v>
      </c>
      <c r="B4175" t="str">
        <f t="shared" si="65"/>
        <v>365.1---91</v>
      </c>
      <c r="C4175" t="s">
        <v>5920</v>
      </c>
      <c r="D4175" t="s">
        <v>762</v>
      </c>
      <c r="E4175">
        <v>91</v>
      </c>
    </row>
    <row r="4176" spans="1:5" ht="13.5" customHeight="1">
      <c r="A4176">
        <v>365.1</v>
      </c>
      <c r="B4176" t="str">
        <f t="shared" si="65"/>
        <v>365.1---92</v>
      </c>
      <c r="C4176" t="s">
        <v>5973</v>
      </c>
      <c r="D4176" t="s">
        <v>1158</v>
      </c>
      <c r="E4176">
        <v>92</v>
      </c>
    </row>
    <row r="4177" spans="1:5" ht="13.5" customHeight="1">
      <c r="A4177">
        <v>365.1</v>
      </c>
      <c r="B4177" t="str">
        <f t="shared" si="65"/>
        <v>365.1---93</v>
      </c>
      <c r="C4177" t="s">
        <v>5954</v>
      </c>
      <c r="D4177" t="s">
        <v>1166</v>
      </c>
      <c r="E4177">
        <v>93</v>
      </c>
    </row>
    <row r="4178" spans="1:5" ht="13.5" customHeight="1">
      <c r="A4178">
        <v>365.1</v>
      </c>
      <c r="B4178" t="str">
        <f t="shared" si="65"/>
        <v>365.1---94</v>
      </c>
      <c r="C4178" t="s">
        <v>5923</v>
      </c>
      <c r="D4178" t="s">
        <v>766</v>
      </c>
      <c r="E4178">
        <v>94</v>
      </c>
    </row>
    <row r="4179" spans="1:5" ht="13.5" customHeight="1">
      <c r="A4179">
        <v>365.1</v>
      </c>
      <c r="B4179" t="str">
        <f t="shared" si="65"/>
        <v>365.1---95</v>
      </c>
      <c r="C4179" t="s">
        <v>5989</v>
      </c>
      <c r="D4179" t="s">
        <v>1185</v>
      </c>
      <c r="E4179">
        <v>95</v>
      </c>
    </row>
    <row r="4180" spans="1:5" ht="13.5" customHeight="1">
      <c r="A4180">
        <v>365.1</v>
      </c>
      <c r="B4180" t="str">
        <f t="shared" si="65"/>
        <v>365.1---96</v>
      </c>
      <c r="C4180" t="s">
        <v>5980</v>
      </c>
      <c r="D4180" t="s">
        <v>1124</v>
      </c>
      <c r="E4180">
        <v>96</v>
      </c>
    </row>
    <row r="4181" spans="1:5" ht="13.5" customHeight="1">
      <c r="A4181">
        <v>365.1</v>
      </c>
      <c r="B4181" t="str">
        <f t="shared" si="65"/>
        <v>365.1---97</v>
      </c>
      <c r="C4181" t="s">
        <v>5981</v>
      </c>
      <c r="D4181" t="s">
        <v>1225</v>
      </c>
      <c r="E4181">
        <v>97</v>
      </c>
    </row>
    <row r="4182" spans="1:5" ht="13.5" customHeight="1">
      <c r="A4182">
        <v>365.1</v>
      </c>
      <c r="B4182" t="str">
        <f t="shared" si="65"/>
        <v>365.1---98</v>
      </c>
      <c r="C4182" t="s">
        <v>5988</v>
      </c>
      <c r="D4182" t="s">
        <v>1133</v>
      </c>
      <c r="E4182">
        <v>98</v>
      </c>
    </row>
    <row r="4183" spans="1:5" ht="13.5" customHeight="1">
      <c r="A4183">
        <v>144</v>
      </c>
      <c r="B4183" t="str">
        <f t="shared" si="65"/>
        <v>144---1</v>
      </c>
      <c r="C4183" t="s">
        <v>4216</v>
      </c>
      <c r="D4183" t="s">
        <v>1135</v>
      </c>
      <c r="E4183">
        <v>1</v>
      </c>
    </row>
    <row r="4184" spans="1:5" ht="13.5" customHeight="1">
      <c r="A4184">
        <v>144</v>
      </c>
      <c r="B4184" t="str">
        <f t="shared" si="65"/>
        <v>144---2</v>
      </c>
      <c r="C4184" t="s">
        <v>4220</v>
      </c>
      <c r="D4184" t="s">
        <v>713</v>
      </c>
      <c r="E4184">
        <v>2</v>
      </c>
    </row>
    <row r="4185" spans="1:5" ht="13.5" customHeight="1">
      <c r="A4185">
        <v>144</v>
      </c>
      <c r="B4185" t="str">
        <f t="shared" si="65"/>
        <v>144---3</v>
      </c>
      <c r="C4185" t="s">
        <v>4223</v>
      </c>
      <c r="D4185" t="s">
        <v>902</v>
      </c>
      <c r="E4185">
        <v>3</v>
      </c>
    </row>
    <row r="4186" spans="1:5" ht="13.5" customHeight="1">
      <c r="A4186">
        <v>144</v>
      </c>
      <c r="B4186" t="str">
        <f t="shared" si="65"/>
        <v>144---4</v>
      </c>
      <c r="C4186" t="s">
        <v>862</v>
      </c>
      <c r="D4186" t="s">
        <v>1261</v>
      </c>
      <c r="E4186">
        <v>4</v>
      </c>
    </row>
    <row r="4187" spans="1:5" ht="13.5" customHeight="1">
      <c r="A4187">
        <v>144</v>
      </c>
      <c r="B4187" t="str">
        <f t="shared" si="65"/>
        <v>144---5</v>
      </c>
      <c r="C4187" t="s">
        <v>5945</v>
      </c>
      <c r="D4187" t="s">
        <v>881</v>
      </c>
      <c r="E4187">
        <v>5</v>
      </c>
    </row>
    <row r="4188" spans="1:5" ht="13.5" customHeight="1">
      <c r="A4188">
        <v>145</v>
      </c>
      <c r="B4188" t="str">
        <f t="shared" si="65"/>
        <v>145---1</v>
      </c>
      <c r="C4188" t="s">
        <v>4234</v>
      </c>
      <c r="D4188" t="s">
        <v>842</v>
      </c>
      <c r="E4188">
        <v>1</v>
      </c>
    </row>
    <row r="4189" spans="1:5" ht="13.5" customHeight="1">
      <c r="A4189">
        <v>145</v>
      </c>
      <c r="B4189" t="str">
        <f t="shared" si="65"/>
        <v>145---2</v>
      </c>
      <c r="C4189" t="s">
        <v>4216</v>
      </c>
      <c r="D4189" t="s">
        <v>842</v>
      </c>
      <c r="E4189">
        <v>2</v>
      </c>
    </row>
    <row r="4190" spans="1:5" ht="13.5" customHeight="1">
      <c r="A4190">
        <v>145</v>
      </c>
      <c r="B4190" t="str">
        <f t="shared" si="65"/>
        <v>145---3</v>
      </c>
      <c r="C4190" t="s">
        <v>4216</v>
      </c>
      <c r="D4190" t="s">
        <v>902</v>
      </c>
      <c r="E4190">
        <v>3</v>
      </c>
    </row>
    <row r="4191" spans="1:5" ht="13.5" customHeight="1">
      <c r="A4191">
        <v>145</v>
      </c>
      <c r="B4191" t="str">
        <f t="shared" si="65"/>
        <v>145---4</v>
      </c>
      <c r="C4191" t="s">
        <v>4216</v>
      </c>
      <c r="D4191" t="s">
        <v>1135</v>
      </c>
      <c r="E4191">
        <v>4</v>
      </c>
    </row>
    <row r="4192" spans="1:5" ht="13.5" customHeight="1">
      <c r="A4192">
        <v>145</v>
      </c>
      <c r="B4192" t="str">
        <f t="shared" si="65"/>
        <v>145---5</v>
      </c>
      <c r="C4192" t="s">
        <v>4216</v>
      </c>
      <c r="D4192" t="s">
        <v>713</v>
      </c>
      <c r="E4192">
        <v>5</v>
      </c>
    </row>
    <row r="4193" spans="1:5" ht="13.5" customHeight="1">
      <c r="A4193">
        <v>145</v>
      </c>
      <c r="B4193" t="str">
        <f t="shared" si="65"/>
        <v>145---6</v>
      </c>
      <c r="C4193" t="s">
        <v>4216</v>
      </c>
      <c r="D4193" t="s">
        <v>1021</v>
      </c>
      <c r="E4193">
        <v>6</v>
      </c>
    </row>
    <row r="4194" spans="1:5" ht="13.5" customHeight="1">
      <c r="A4194">
        <v>145</v>
      </c>
      <c r="B4194" t="str">
        <f t="shared" si="65"/>
        <v>145---7</v>
      </c>
      <c r="C4194" t="s">
        <v>4216</v>
      </c>
      <c r="D4194" t="s">
        <v>973</v>
      </c>
      <c r="E4194">
        <v>7</v>
      </c>
    </row>
    <row r="4195" spans="1:5" ht="13.5" customHeight="1">
      <c r="A4195">
        <v>145</v>
      </c>
      <c r="B4195" t="str">
        <f t="shared" si="65"/>
        <v>145---8</v>
      </c>
      <c r="C4195" t="s">
        <v>4252</v>
      </c>
      <c r="D4195" t="s">
        <v>1281</v>
      </c>
      <c r="E4195">
        <v>8</v>
      </c>
    </row>
    <row r="4196" spans="1:5" ht="13.5" customHeight="1">
      <c r="A4196">
        <v>145</v>
      </c>
      <c r="B4196" t="str">
        <f t="shared" si="65"/>
        <v>145---9</v>
      </c>
      <c r="C4196" t="s">
        <v>4269</v>
      </c>
      <c r="D4196" t="s">
        <v>1045</v>
      </c>
      <c r="E4196">
        <v>9</v>
      </c>
    </row>
    <row r="4197" spans="1:5" ht="13.5" customHeight="1">
      <c r="A4197">
        <v>145</v>
      </c>
      <c r="B4197" t="str">
        <f t="shared" si="65"/>
        <v>145---10</v>
      </c>
      <c r="C4197" t="s">
        <v>4271</v>
      </c>
      <c r="D4197" t="s">
        <v>911</v>
      </c>
      <c r="E4197">
        <v>10</v>
      </c>
    </row>
    <row r="4198" spans="1:5" ht="13.5" customHeight="1">
      <c r="A4198">
        <v>145</v>
      </c>
      <c r="B4198" t="str">
        <f t="shared" si="65"/>
        <v>145---11</v>
      </c>
      <c r="C4198" t="s">
        <v>4239</v>
      </c>
      <c r="D4198" t="s">
        <v>809</v>
      </c>
      <c r="E4198">
        <v>11</v>
      </c>
    </row>
    <row r="4199" spans="1:5" ht="13.5" customHeight="1">
      <c r="A4199">
        <v>145</v>
      </c>
      <c r="B4199" t="str">
        <f t="shared" si="65"/>
        <v>145---12</v>
      </c>
      <c r="C4199" t="s">
        <v>4222</v>
      </c>
      <c r="D4199" t="s">
        <v>895</v>
      </c>
      <c r="E4199">
        <v>12</v>
      </c>
    </row>
    <row r="4200" spans="1:5" ht="13.5" customHeight="1">
      <c r="A4200">
        <v>145</v>
      </c>
      <c r="B4200" t="str">
        <f t="shared" si="65"/>
        <v>145---13</v>
      </c>
      <c r="C4200" t="s">
        <v>4268</v>
      </c>
      <c r="D4200" t="s">
        <v>846</v>
      </c>
      <c r="E4200">
        <v>13</v>
      </c>
    </row>
    <row r="4201" spans="1:5" ht="13.5" customHeight="1">
      <c r="A4201">
        <v>145</v>
      </c>
      <c r="B4201" t="str">
        <f t="shared" si="65"/>
        <v>145---14</v>
      </c>
      <c r="C4201" t="s">
        <v>4230</v>
      </c>
      <c r="D4201" t="s">
        <v>880</v>
      </c>
      <c r="E4201">
        <v>14</v>
      </c>
    </row>
    <row r="4202" spans="1:5" ht="13.5" customHeight="1">
      <c r="A4202">
        <v>145</v>
      </c>
      <c r="B4202" t="str">
        <f t="shared" si="65"/>
        <v>145---15</v>
      </c>
      <c r="C4202" t="s">
        <v>4244</v>
      </c>
      <c r="D4202" t="s">
        <v>878</v>
      </c>
      <c r="E4202">
        <v>15</v>
      </c>
    </row>
    <row r="4203" spans="1:5" ht="13.5" customHeight="1">
      <c r="A4203">
        <v>145</v>
      </c>
      <c r="B4203" t="str">
        <f t="shared" si="65"/>
        <v>145---16</v>
      </c>
      <c r="C4203" t="s">
        <v>4231</v>
      </c>
      <c r="D4203" t="s">
        <v>845</v>
      </c>
      <c r="E4203">
        <v>16</v>
      </c>
    </row>
    <row r="4204" spans="1:5" ht="13.5" customHeight="1">
      <c r="A4204">
        <v>145</v>
      </c>
      <c r="B4204" t="str">
        <f t="shared" si="65"/>
        <v>145---17</v>
      </c>
      <c r="C4204" t="s">
        <v>4254</v>
      </c>
      <c r="D4204" t="s">
        <v>881</v>
      </c>
      <c r="E4204">
        <v>17</v>
      </c>
    </row>
    <row r="4205" spans="1:5" ht="13.5" customHeight="1">
      <c r="A4205">
        <v>145</v>
      </c>
      <c r="B4205" t="str">
        <f t="shared" si="65"/>
        <v>145---18</v>
      </c>
      <c r="C4205" t="s">
        <v>4233</v>
      </c>
      <c r="D4205" t="s">
        <v>976</v>
      </c>
      <c r="E4205">
        <v>18</v>
      </c>
    </row>
    <row r="4206" spans="1:5" ht="13.5" customHeight="1">
      <c r="A4206">
        <v>145</v>
      </c>
      <c r="B4206" t="str">
        <f t="shared" si="65"/>
        <v>145---19</v>
      </c>
      <c r="C4206" t="s">
        <v>4272</v>
      </c>
      <c r="D4206" t="s">
        <v>1117</v>
      </c>
      <c r="E4206">
        <v>19</v>
      </c>
    </row>
    <row r="4207" spans="1:5" ht="13.5" customHeight="1">
      <c r="A4207">
        <v>145</v>
      </c>
      <c r="B4207" t="str">
        <f t="shared" si="65"/>
        <v>145---20</v>
      </c>
      <c r="C4207" t="s">
        <v>4265</v>
      </c>
      <c r="D4207" t="s">
        <v>796</v>
      </c>
      <c r="E4207">
        <v>20</v>
      </c>
    </row>
    <row r="4208" spans="1:5" ht="13.5" customHeight="1">
      <c r="A4208">
        <v>145</v>
      </c>
      <c r="B4208" t="str">
        <f t="shared" si="65"/>
        <v>145---21</v>
      </c>
      <c r="C4208" t="s">
        <v>1017</v>
      </c>
      <c r="D4208" t="s">
        <v>796</v>
      </c>
      <c r="E4208">
        <v>21</v>
      </c>
    </row>
    <row r="4209" spans="1:5" ht="13.5" customHeight="1">
      <c r="A4209">
        <v>145</v>
      </c>
      <c r="B4209" t="str">
        <f t="shared" si="65"/>
        <v>145---22</v>
      </c>
      <c r="C4209" t="s">
        <v>731</v>
      </c>
      <c r="D4209" t="s">
        <v>800</v>
      </c>
      <c r="E4209">
        <v>22</v>
      </c>
    </row>
    <row r="4210" spans="1:5" ht="13.5" customHeight="1">
      <c r="A4210">
        <v>145</v>
      </c>
      <c r="B4210" t="str">
        <f t="shared" si="65"/>
        <v>145---23</v>
      </c>
      <c r="C4210" t="s">
        <v>887</v>
      </c>
      <c r="D4210" t="s">
        <v>992</v>
      </c>
      <c r="E4210">
        <v>23</v>
      </c>
    </row>
    <row r="4211" spans="1:5" ht="13.5" customHeight="1">
      <c r="A4211">
        <v>145</v>
      </c>
      <c r="B4211" t="str">
        <f t="shared" si="65"/>
        <v>145---24</v>
      </c>
      <c r="C4211" t="s">
        <v>743</v>
      </c>
      <c r="D4211" t="s">
        <v>754</v>
      </c>
      <c r="E4211">
        <v>24</v>
      </c>
    </row>
    <row r="4212" spans="1:5" ht="13.5" customHeight="1">
      <c r="A4212">
        <v>145</v>
      </c>
      <c r="B4212" t="str">
        <f t="shared" si="65"/>
        <v>145---25</v>
      </c>
      <c r="C4212" t="s">
        <v>987</v>
      </c>
      <c r="D4212" t="s">
        <v>1263</v>
      </c>
      <c r="E4212">
        <v>25</v>
      </c>
    </row>
    <row r="4213" spans="1:5" ht="13.5" customHeight="1">
      <c r="A4213">
        <v>145</v>
      </c>
      <c r="B4213" t="str">
        <f t="shared" si="65"/>
        <v>145---26</v>
      </c>
      <c r="C4213" t="s">
        <v>989</v>
      </c>
      <c r="D4213" t="s">
        <v>738</v>
      </c>
      <c r="E4213">
        <v>26</v>
      </c>
    </row>
    <row r="4214" spans="1:5" ht="13.5" customHeight="1">
      <c r="A4214">
        <v>145</v>
      </c>
      <c r="B4214" t="str">
        <f t="shared" si="65"/>
        <v>145---27</v>
      </c>
      <c r="C4214" t="s">
        <v>799</v>
      </c>
      <c r="D4214" t="s">
        <v>809</v>
      </c>
      <c r="E4214">
        <v>27</v>
      </c>
    </row>
    <row r="4215" spans="1:5" ht="13.5" customHeight="1">
      <c r="A4215">
        <v>145</v>
      </c>
      <c r="B4215" t="str">
        <f t="shared" si="65"/>
        <v>145---28</v>
      </c>
      <c r="C4215" t="s">
        <v>747</v>
      </c>
      <c r="D4215" t="s">
        <v>1154</v>
      </c>
      <c r="E4215">
        <v>28</v>
      </c>
    </row>
    <row r="4216" spans="1:5" ht="13.5" customHeight="1">
      <c r="A4216">
        <v>145</v>
      </c>
      <c r="B4216" t="str">
        <f t="shared" si="65"/>
        <v>145---29</v>
      </c>
      <c r="C4216" t="s">
        <v>819</v>
      </c>
      <c r="D4216" t="s">
        <v>756</v>
      </c>
      <c r="E4216">
        <v>29</v>
      </c>
    </row>
    <row r="4217" spans="1:5" ht="13.5" customHeight="1">
      <c r="A4217">
        <v>145</v>
      </c>
      <c r="B4217" t="str">
        <f t="shared" si="65"/>
        <v>145---30</v>
      </c>
      <c r="C4217" t="s">
        <v>749</v>
      </c>
      <c r="D4217" t="s">
        <v>1082</v>
      </c>
      <c r="E4217">
        <v>30</v>
      </c>
    </row>
    <row r="4218" spans="1:5" ht="13.5" customHeight="1">
      <c r="A4218">
        <v>145</v>
      </c>
      <c r="B4218" t="str">
        <f t="shared" si="65"/>
        <v>145---31</v>
      </c>
      <c r="C4218" t="s">
        <v>1074</v>
      </c>
      <c r="D4218" t="s">
        <v>880</v>
      </c>
      <c r="E4218">
        <v>31</v>
      </c>
    </row>
    <row r="4219" spans="1:5" ht="13.5" customHeight="1">
      <c r="A4219">
        <v>145</v>
      </c>
      <c r="B4219" t="str">
        <f t="shared" si="65"/>
        <v>145---32</v>
      </c>
      <c r="C4219" t="s">
        <v>820</v>
      </c>
      <c r="D4219" t="s">
        <v>882</v>
      </c>
      <c r="E4219">
        <v>32</v>
      </c>
    </row>
    <row r="4220" spans="1:5" ht="13.5" customHeight="1">
      <c r="A4220">
        <v>145</v>
      </c>
      <c r="B4220" t="str">
        <f t="shared" si="65"/>
        <v>145---33</v>
      </c>
      <c r="C4220" t="s">
        <v>751</v>
      </c>
      <c r="D4220" t="s">
        <v>1281</v>
      </c>
      <c r="E4220">
        <v>33</v>
      </c>
    </row>
    <row r="4221" spans="1:5" ht="13.5" customHeight="1">
      <c r="A4221">
        <v>145</v>
      </c>
      <c r="B4221" t="str">
        <f t="shared" si="65"/>
        <v>145---34</v>
      </c>
      <c r="C4221" t="s">
        <v>824</v>
      </c>
      <c r="D4221" t="s">
        <v>752</v>
      </c>
      <c r="E4221">
        <v>34</v>
      </c>
    </row>
    <row r="4222" spans="1:5" ht="13.5" customHeight="1">
      <c r="A4222">
        <v>145</v>
      </c>
      <c r="B4222" t="str">
        <f t="shared" si="65"/>
        <v>145---35</v>
      </c>
      <c r="C4222" t="s">
        <v>757</v>
      </c>
      <c r="D4222" t="s">
        <v>1272</v>
      </c>
      <c r="E4222">
        <v>35</v>
      </c>
    </row>
    <row r="4223" spans="1:5" ht="13.5" customHeight="1">
      <c r="A4223">
        <v>145</v>
      </c>
      <c r="B4223" t="str">
        <f t="shared" si="65"/>
        <v>145---36</v>
      </c>
      <c r="C4223" t="s">
        <v>862</v>
      </c>
      <c r="D4223" t="s">
        <v>1261</v>
      </c>
      <c r="E4223">
        <v>36</v>
      </c>
    </row>
    <row r="4224" spans="1:5" ht="13.5" customHeight="1">
      <c r="A4224">
        <v>145</v>
      </c>
      <c r="B4224" t="str">
        <f t="shared" si="65"/>
        <v>145---37</v>
      </c>
      <c r="C4224" t="s">
        <v>890</v>
      </c>
      <c r="D4224" t="s">
        <v>911</v>
      </c>
      <c r="E4224">
        <v>37</v>
      </c>
    </row>
    <row r="4225" spans="1:5" ht="13.5" customHeight="1">
      <c r="A4225">
        <v>145</v>
      </c>
      <c r="B4225" t="str">
        <f t="shared" si="65"/>
        <v>145---38</v>
      </c>
      <c r="C4225" t="s">
        <v>991</v>
      </c>
      <c r="D4225" t="s">
        <v>966</v>
      </c>
      <c r="E4225">
        <v>38</v>
      </c>
    </row>
    <row r="4226" spans="1:5" ht="13.5" customHeight="1">
      <c r="A4226">
        <v>145</v>
      </c>
      <c r="B4226" t="str">
        <f t="shared" si="65"/>
        <v>145---39</v>
      </c>
      <c r="C4226" t="s">
        <v>1252</v>
      </c>
      <c r="D4226" t="s">
        <v>1283</v>
      </c>
      <c r="E4226">
        <v>39</v>
      </c>
    </row>
    <row r="4227" spans="1:5" ht="13.5" customHeight="1">
      <c r="A4227">
        <v>145</v>
      </c>
      <c r="B4227" t="str">
        <f t="shared" ref="B4227:B4290" si="66">A4227&amp;"---"&amp;E4227</f>
        <v>145---40</v>
      </c>
      <c r="C4227" t="s">
        <v>1111</v>
      </c>
      <c r="D4227" t="s">
        <v>1045</v>
      </c>
      <c r="E4227">
        <v>40</v>
      </c>
    </row>
    <row r="4228" spans="1:5" ht="13.5" customHeight="1">
      <c r="A4228">
        <v>145</v>
      </c>
      <c r="B4228" t="str">
        <f t="shared" si="66"/>
        <v>145---41</v>
      </c>
      <c r="C4228" t="s">
        <v>868</v>
      </c>
      <c r="D4228" t="s">
        <v>758</v>
      </c>
      <c r="E4228">
        <v>41</v>
      </c>
    </row>
    <row r="4229" spans="1:5" ht="13.5" customHeight="1">
      <c r="A4229">
        <v>145</v>
      </c>
      <c r="B4229" t="str">
        <f t="shared" si="66"/>
        <v>145---42</v>
      </c>
      <c r="C4229" t="s">
        <v>969</v>
      </c>
      <c r="D4229" t="s">
        <v>802</v>
      </c>
      <c r="E4229">
        <v>42</v>
      </c>
    </row>
    <row r="4230" spans="1:5" ht="13.5" customHeight="1">
      <c r="A4230">
        <v>145</v>
      </c>
      <c r="B4230" t="str">
        <f t="shared" si="66"/>
        <v>145---43</v>
      </c>
      <c r="C4230" t="s">
        <v>918</v>
      </c>
      <c r="D4230" t="s">
        <v>865</v>
      </c>
      <c r="E4230">
        <v>43</v>
      </c>
    </row>
    <row r="4231" spans="1:5" ht="13.5" customHeight="1">
      <c r="A4231">
        <v>145</v>
      </c>
      <c r="B4231" t="str">
        <f t="shared" si="66"/>
        <v>145---44</v>
      </c>
      <c r="C4231" t="s">
        <v>5913</v>
      </c>
      <c r="D4231" t="s">
        <v>1114</v>
      </c>
      <c r="E4231">
        <v>44</v>
      </c>
    </row>
    <row r="4232" spans="1:5" ht="13.5" customHeight="1">
      <c r="A4232">
        <v>145</v>
      </c>
      <c r="B4232" t="str">
        <f t="shared" si="66"/>
        <v>145---45</v>
      </c>
      <c r="C4232" t="s">
        <v>5929</v>
      </c>
      <c r="D4232" t="s">
        <v>813</v>
      </c>
      <c r="E4232">
        <v>45</v>
      </c>
    </row>
    <row r="4233" spans="1:5" ht="13.5" customHeight="1">
      <c r="A4233">
        <v>145</v>
      </c>
      <c r="B4233" t="str">
        <f t="shared" si="66"/>
        <v>145---46</v>
      </c>
      <c r="C4233" t="s">
        <v>5945</v>
      </c>
      <c r="D4233" t="s">
        <v>881</v>
      </c>
      <c r="E4233">
        <v>46</v>
      </c>
    </row>
    <row r="4234" spans="1:5" ht="13.5" customHeight="1">
      <c r="A4234">
        <v>145</v>
      </c>
      <c r="B4234" t="str">
        <f t="shared" si="66"/>
        <v>145---47</v>
      </c>
      <c r="C4234" t="s">
        <v>5946</v>
      </c>
      <c r="D4234" t="s">
        <v>893</v>
      </c>
      <c r="E4234">
        <v>47</v>
      </c>
    </row>
    <row r="4235" spans="1:5" ht="13.5" customHeight="1">
      <c r="A4235">
        <v>145</v>
      </c>
      <c r="B4235" t="str">
        <f t="shared" si="66"/>
        <v>145---48</v>
      </c>
      <c r="C4235" t="s">
        <v>5947</v>
      </c>
      <c r="D4235" t="s">
        <v>884</v>
      </c>
      <c r="E4235">
        <v>48</v>
      </c>
    </row>
    <row r="4236" spans="1:5" ht="13.5" customHeight="1">
      <c r="A4236">
        <v>145</v>
      </c>
      <c r="B4236" t="str">
        <f t="shared" si="66"/>
        <v>145---49</v>
      </c>
      <c r="C4236" t="s">
        <v>5948</v>
      </c>
      <c r="D4236" t="s">
        <v>886</v>
      </c>
      <c r="E4236">
        <v>49</v>
      </c>
    </row>
    <row r="4237" spans="1:5" ht="13.5" customHeight="1">
      <c r="A4237">
        <v>145</v>
      </c>
      <c r="B4237" t="str">
        <f t="shared" si="66"/>
        <v>145---50</v>
      </c>
      <c r="C4237" t="s">
        <v>5967</v>
      </c>
      <c r="D4237" t="s">
        <v>986</v>
      </c>
      <c r="E4237">
        <v>50</v>
      </c>
    </row>
    <row r="4238" spans="1:5" ht="13.5" customHeight="1">
      <c r="A4238">
        <v>145</v>
      </c>
      <c r="B4238" t="str">
        <f t="shared" si="66"/>
        <v>145---51</v>
      </c>
      <c r="C4238" t="s">
        <v>5968</v>
      </c>
      <c r="D4238" t="s">
        <v>988</v>
      </c>
      <c r="E4238">
        <v>51</v>
      </c>
    </row>
    <row r="4239" spans="1:5" ht="13.5" customHeight="1">
      <c r="A4239">
        <v>145</v>
      </c>
      <c r="B4239" t="str">
        <f t="shared" si="66"/>
        <v>145---52</v>
      </c>
      <c r="C4239" t="s">
        <v>5925</v>
      </c>
      <c r="D4239" t="s">
        <v>798</v>
      </c>
      <c r="E4239">
        <v>52</v>
      </c>
    </row>
    <row r="4240" spans="1:5" ht="13.5" customHeight="1">
      <c r="A4240">
        <v>145</v>
      </c>
      <c r="B4240" t="str">
        <f t="shared" si="66"/>
        <v>145---53</v>
      </c>
      <c r="C4240" t="s">
        <v>5930</v>
      </c>
      <c r="D4240" t="s">
        <v>821</v>
      </c>
      <c r="E4240">
        <v>53</v>
      </c>
    </row>
    <row r="4241" spans="1:5" ht="13.5" customHeight="1">
      <c r="A4241">
        <v>145</v>
      </c>
      <c r="B4241" t="str">
        <f t="shared" si="66"/>
        <v>145---54</v>
      </c>
      <c r="C4241" t="s">
        <v>5949</v>
      </c>
      <c r="D4241" t="s">
        <v>895</v>
      </c>
      <c r="E4241">
        <v>54</v>
      </c>
    </row>
    <row r="4242" spans="1:5" ht="13.5" customHeight="1">
      <c r="A4242">
        <v>145</v>
      </c>
      <c r="B4242" t="str">
        <f t="shared" si="66"/>
        <v>145---55</v>
      </c>
      <c r="C4242" t="s">
        <v>5915</v>
      </c>
      <c r="D4242" t="s">
        <v>772</v>
      </c>
      <c r="E4242">
        <v>55</v>
      </c>
    </row>
    <row r="4243" spans="1:5" ht="13.5" customHeight="1">
      <c r="A4243">
        <v>145</v>
      </c>
      <c r="B4243" t="str">
        <f t="shared" si="66"/>
        <v>145---56</v>
      </c>
      <c r="C4243" t="s">
        <v>5926</v>
      </c>
      <c r="D4243" t="s">
        <v>843</v>
      </c>
      <c r="E4243">
        <v>56</v>
      </c>
    </row>
    <row r="4244" spans="1:5" ht="13.5" customHeight="1">
      <c r="A4244">
        <v>145</v>
      </c>
      <c r="B4244" t="str">
        <f t="shared" si="66"/>
        <v>145---57</v>
      </c>
      <c r="C4244" t="s">
        <v>5917</v>
      </c>
      <c r="D4244" t="s">
        <v>789</v>
      </c>
      <c r="E4244">
        <v>57</v>
      </c>
    </row>
    <row r="4245" spans="1:5" ht="13.5" customHeight="1">
      <c r="A4245">
        <v>145</v>
      </c>
      <c r="B4245" t="str">
        <f t="shared" si="66"/>
        <v>145---58</v>
      </c>
      <c r="C4245" t="s">
        <v>5918</v>
      </c>
      <c r="D4245" t="s">
        <v>770</v>
      </c>
      <c r="E4245">
        <v>58</v>
      </c>
    </row>
    <row r="4246" spans="1:5" ht="13.5" customHeight="1">
      <c r="A4246">
        <v>145</v>
      </c>
      <c r="B4246" t="str">
        <f t="shared" si="66"/>
        <v>145---59</v>
      </c>
      <c r="C4246" t="s">
        <v>5931</v>
      </c>
      <c r="D4246" t="s">
        <v>1044</v>
      </c>
      <c r="E4246">
        <v>59</v>
      </c>
    </row>
    <row r="4247" spans="1:5" ht="13.5" customHeight="1">
      <c r="A4247">
        <v>145</v>
      </c>
      <c r="B4247" t="str">
        <f t="shared" si="66"/>
        <v>145---60</v>
      </c>
      <c r="C4247" t="s">
        <v>5932</v>
      </c>
      <c r="D4247" t="s">
        <v>846</v>
      </c>
      <c r="E4247">
        <v>60</v>
      </c>
    </row>
    <row r="4248" spans="1:5" ht="13.5" customHeight="1">
      <c r="A4248">
        <v>145</v>
      </c>
      <c r="B4248" t="str">
        <f t="shared" si="66"/>
        <v>145---61</v>
      </c>
      <c r="C4248" t="s">
        <v>5972</v>
      </c>
      <c r="D4248" t="s">
        <v>979</v>
      </c>
      <c r="E4248">
        <v>61</v>
      </c>
    </row>
    <row r="4249" spans="1:5" ht="13.5" customHeight="1">
      <c r="A4249">
        <v>145</v>
      </c>
      <c r="B4249" t="str">
        <f t="shared" si="66"/>
        <v>145---62</v>
      </c>
      <c r="C4249" t="s">
        <v>5994</v>
      </c>
      <c r="D4249" t="s">
        <v>984</v>
      </c>
      <c r="E4249">
        <v>62</v>
      </c>
    </row>
    <row r="4250" spans="1:5" ht="13.5" customHeight="1">
      <c r="A4250">
        <v>145</v>
      </c>
      <c r="B4250" t="str">
        <f t="shared" si="66"/>
        <v>145---63</v>
      </c>
      <c r="C4250" t="s">
        <v>5950</v>
      </c>
      <c r="D4250" t="s">
        <v>906</v>
      </c>
      <c r="E4250">
        <v>63</v>
      </c>
    </row>
    <row r="4251" spans="1:5" ht="13.5" customHeight="1">
      <c r="A4251">
        <v>145</v>
      </c>
      <c r="B4251" t="str">
        <f t="shared" si="66"/>
        <v>145---64</v>
      </c>
      <c r="C4251" t="s">
        <v>5936</v>
      </c>
      <c r="D4251" t="s">
        <v>845</v>
      </c>
      <c r="E4251">
        <v>64</v>
      </c>
    </row>
    <row r="4252" spans="1:5" ht="13.5" customHeight="1">
      <c r="A4252">
        <v>145</v>
      </c>
      <c r="B4252" t="str">
        <f t="shared" si="66"/>
        <v>145---65</v>
      </c>
      <c r="C4252" t="s">
        <v>5956</v>
      </c>
      <c r="D4252" t="s">
        <v>917</v>
      </c>
      <c r="E4252">
        <v>65</v>
      </c>
    </row>
    <row r="4253" spans="1:5" ht="13.5" customHeight="1">
      <c r="A4253">
        <v>145</v>
      </c>
      <c r="B4253" t="str">
        <f t="shared" si="66"/>
        <v>145---66</v>
      </c>
      <c r="C4253" t="s">
        <v>5938</v>
      </c>
      <c r="D4253" t="s">
        <v>851</v>
      </c>
      <c r="E4253">
        <v>66</v>
      </c>
    </row>
    <row r="4254" spans="1:5" ht="13.5" customHeight="1">
      <c r="A4254">
        <v>145</v>
      </c>
      <c r="B4254" t="str">
        <f t="shared" si="66"/>
        <v>145---67</v>
      </c>
      <c r="C4254" t="s">
        <v>5922</v>
      </c>
      <c r="D4254" t="s">
        <v>787</v>
      </c>
      <c r="E4254">
        <v>67</v>
      </c>
    </row>
    <row r="4255" spans="1:5" ht="13.5" customHeight="1">
      <c r="A4255">
        <v>145</v>
      </c>
      <c r="B4255" t="str">
        <f t="shared" si="66"/>
        <v>145---68</v>
      </c>
      <c r="C4255" t="s">
        <v>5991</v>
      </c>
      <c r="D4255" t="s">
        <v>1092</v>
      </c>
      <c r="E4255">
        <v>68</v>
      </c>
    </row>
    <row r="4256" spans="1:5" ht="13.5" customHeight="1">
      <c r="A4256">
        <v>145</v>
      </c>
      <c r="B4256" t="str">
        <f t="shared" si="66"/>
        <v>145---69</v>
      </c>
      <c r="C4256" t="s">
        <v>5992</v>
      </c>
      <c r="D4256" t="s">
        <v>1101</v>
      </c>
      <c r="E4256">
        <v>69</v>
      </c>
    </row>
    <row r="4257" spans="1:5" ht="13.5" customHeight="1">
      <c r="A4257">
        <v>145</v>
      </c>
      <c r="B4257" t="str">
        <f t="shared" si="66"/>
        <v>145---70</v>
      </c>
      <c r="C4257" t="s">
        <v>5955</v>
      </c>
      <c r="D4257" t="s">
        <v>889</v>
      </c>
      <c r="E4257">
        <v>70</v>
      </c>
    </row>
    <row r="4258" spans="1:5" ht="13.5" customHeight="1">
      <c r="A4258">
        <v>145</v>
      </c>
      <c r="B4258" t="str">
        <f t="shared" si="66"/>
        <v>145---71</v>
      </c>
      <c r="C4258" t="s">
        <v>5943</v>
      </c>
      <c r="D4258" t="s">
        <v>976</v>
      </c>
      <c r="E4258">
        <v>71</v>
      </c>
    </row>
    <row r="4259" spans="1:5" ht="13.5" customHeight="1">
      <c r="A4259">
        <v>361</v>
      </c>
      <c r="B4259" t="str">
        <f t="shared" si="66"/>
        <v>361---1</v>
      </c>
      <c r="C4259" t="s">
        <v>4216</v>
      </c>
      <c r="D4259" t="s">
        <v>714</v>
      </c>
      <c r="E4259">
        <v>1</v>
      </c>
    </row>
    <row r="4260" spans="1:5" ht="13.5" customHeight="1">
      <c r="A4260">
        <v>361</v>
      </c>
      <c r="B4260" t="str">
        <f t="shared" si="66"/>
        <v>361---2</v>
      </c>
      <c r="C4260" t="s">
        <v>4216</v>
      </c>
      <c r="D4260" t="s">
        <v>873</v>
      </c>
      <c r="E4260">
        <v>2</v>
      </c>
    </row>
    <row r="4261" spans="1:5" ht="13.5" customHeight="1">
      <c r="A4261">
        <v>361</v>
      </c>
      <c r="B4261" t="str">
        <f t="shared" si="66"/>
        <v>361---3</v>
      </c>
      <c r="C4261" t="s">
        <v>4263</v>
      </c>
      <c r="D4261" t="s">
        <v>1120</v>
      </c>
      <c r="E4261">
        <v>3</v>
      </c>
    </row>
    <row r="4262" spans="1:5" ht="13.5" customHeight="1">
      <c r="A4262">
        <v>361</v>
      </c>
      <c r="B4262" t="str">
        <f t="shared" si="66"/>
        <v>361---4</v>
      </c>
      <c r="C4262" t="s">
        <v>4238</v>
      </c>
      <c r="D4262" t="s">
        <v>900</v>
      </c>
      <c r="E4262">
        <v>4</v>
      </c>
    </row>
    <row r="4263" spans="1:5" ht="13.5" customHeight="1">
      <c r="A4263">
        <v>361</v>
      </c>
      <c r="B4263" t="str">
        <f t="shared" si="66"/>
        <v>361---5</v>
      </c>
      <c r="C4263" t="s">
        <v>4220</v>
      </c>
      <c r="D4263" t="s">
        <v>6239</v>
      </c>
      <c r="E4263">
        <v>5</v>
      </c>
    </row>
    <row r="4264" spans="1:5" ht="13.5" customHeight="1">
      <c r="A4264">
        <v>361</v>
      </c>
      <c r="B4264" t="str">
        <f t="shared" si="66"/>
        <v>361---6</v>
      </c>
      <c r="C4264" t="s">
        <v>4228</v>
      </c>
      <c r="D4264" t="s">
        <v>1153</v>
      </c>
      <c r="E4264">
        <v>6</v>
      </c>
    </row>
    <row r="4265" spans="1:5" ht="13.5" customHeight="1">
      <c r="A4265">
        <v>361</v>
      </c>
      <c r="B4265" t="str">
        <f t="shared" si="66"/>
        <v>361---7</v>
      </c>
      <c r="C4265" t="s">
        <v>4223</v>
      </c>
      <c r="D4265" t="s">
        <v>1143</v>
      </c>
      <c r="E4265">
        <v>7</v>
      </c>
    </row>
    <row r="4266" spans="1:5" ht="13.5" customHeight="1">
      <c r="A4266">
        <v>361</v>
      </c>
      <c r="B4266" t="str">
        <f t="shared" si="66"/>
        <v>361---8</v>
      </c>
      <c r="C4266" t="s">
        <v>4276</v>
      </c>
      <c r="D4266" t="s">
        <v>877</v>
      </c>
      <c r="E4266">
        <v>8</v>
      </c>
    </row>
    <row r="4267" spans="1:5" ht="13.5" customHeight="1">
      <c r="A4267">
        <v>361</v>
      </c>
      <c r="B4267" t="str">
        <f t="shared" si="66"/>
        <v>361---9</v>
      </c>
      <c r="C4267" t="s">
        <v>4259</v>
      </c>
      <c r="D4267" t="s">
        <v>911</v>
      </c>
      <c r="E4267">
        <v>9</v>
      </c>
    </row>
    <row r="4268" spans="1:5" ht="13.5" customHeight="1">
      <c r="A4268">
        <v>361</v>
      </c>
      <c r="B4268" t="str">
        <f t="shared" si="66"/>
        <v>361---10</v>
      </c>
      <c r="C4268" t="s">
        <v>4254</v>
      </c>
      <c r="D4268" t="s">
        <v>1114</v>
      </c>
      <c r="E4268">
        <v>10</v>
      </c>
    </row>
    <row r="4269" spans="1:5" ht="13.5" customHeight="1">
      <c r="A4269">
        <v>361</v>
      </c>
      <c r="B4269" t="str">
        <f t="shared" si="66"/>
        <v>361---11</v>
      </c>
      <c r="C4269" t="s">
        <v>4235</v>
      </c>
      <c r="D4269" t="s">
        <v>884</v>
      </c>
      <c r="E4269">
        <v>11</v>
      </c>
    </row>
    <row r="4270" spans="1:5" ht="13.5" customHeight="1">
      <c r="A4270">
        <v>361</v>
      </c>
      <c r="B4270" t="str">
        <f t="shared" si="66"/>
        <v>361---12</v>
      </c>
      <c r="C4270" t="s">
        <v>4236</v>
      </c>
      <c r="D4270" t="s">
        <v>880</v>
      </c>
      <c r="E4270">
        <v>12</v>
      </c>
    </row>
    <row r="4271" spans="1:5" ht="13.5" customHeight="1">
      <c r="A4271">
        <v>361</v>
      </c>
      <c r="B4271" t="str">
        <f t="shared" si="66"/>
        <v>361---13</v>
      </c>
      <c r="C4271" t="s">
        <v>4277</v>
      </c>
      <c r="D4271" t="s">
        <v>881</v>
      </c>
      <c r="E4271">
        <v>13</v>
      </c>
    </row>
    <row r="4272" spans="1:5" ht="13.5" customHeight="1">
      <c r="A4272">
        <v>361</v>
      </c>
      <c r="B4272" t="str">
        <f t="shared" si="66"/>
        <v>361---14</v>
      </c>
      <c r="C4272" t="s">
        <v>4257</v>
      </c>
      <c r="D4272" t="s">
        <v>1160</v>
      </c>
      <c r="E4272">
        <v>14</v>
      </c>
    </row>
    <row r="4273" spans="1:5" ht="13.5" customHeight="1">
      <c r="A4273">
        <v>361</v>
      </c>
      <c r="B4273" t="str">
        <f t="shared" si="66"/>
        <v>361---15</v>
      </c>
      <c r="C4273" t="s">
        <v>4282</v>
      </c>
      <c r="D4273" t="s">
        <v>1156</v>
      </c>
      <c r="E4273">
        <v>15</v>
      </c>
    </row>
    <row r="4274" spans="1:5" ht="13.5" customHeight="1">
      <c r="A4274">
        <v>361</v>
      </c>
      <c r="B4274" t="str">
        <f t="shared" si="66"/>
        <v>361---16</v>
      </c>
      <c r="C4274" t="s">
        <v>5911</v>
      </c>
      <c r="D4274" t="s">
        <v>1063</v>
      </c>
      <c r="E4274">
        <v>16</v>
      </c>
    </row>
    <row r="4275" spans="1:5" ht="13.5" customHeight="1">
      <c r="A4275">
        <v>361</v>
      </c>
      <c r="B4275" t="str">
        <f t="shared" si="66"/>
        <v>361---17</v>
      </c>
      <c r="C4275" t="s">
        <v>5911</v>
      </c>
      <c r="D4275" t="s">
        <v>783</v>
      </c>
      <c r="E4275">
        <v>17</v>
      </c>
    </row>
    <row r="4276" spans="1:5" ht="13.5" customHeight="1">
      <c r="A4276">
        <v>361</v>
      </c>
      <c r="B4276" t="str">
        <f t="shared" si="66"/>
        <v>361---18</v>
      </c>
      <c r="C4276" t="s">
        <v>5911</v>
      </c>
      <c r="D4276" t="s">
        <v>1109</v>
      </c>
      <c r="E4276">
        <v>18</v>
      </c>
    </row>
    <row r="4277" spans="1:5" ht="13.5" customHeight="1">
      <c r="A4277">
        <v>361</v>
      </c>
      <c r="B4277" t="str">
        <f t="shared" si="66"/>
        <v>361---19</v>
      </c>
      <c r="C4277" t="s">
        <v>5911</v>
      </c>
      <c r="D4277" t="s">
        <v>841</v>
      </c>
      <c r="E4277">
        <v>19</v>
      </c>
    </row>
    <row r="4278" spans="1:5" ht="13.5" customHeight="1">
      <c r="A4278">
        <v>361</v>
      </c>
      <c r="B4278" t="str">
        <f t="shared" si="66"/>
        <v>361---20</v>
      </c>
      <c r="C4278" t="s">
        <v>5911</v>
      </c>
      <c r="D4278" t="s">
        <v>1178</v>
      </c>
      <c r="E4278">
        <v>20</v>
      </c>
    </row>
    <row r="4279" spans="1:5" ht="13.5" customHeight="1">
      <c r="A4279">
        <v>361</v>
      </c>
      <c r="B4279" t="str">
        <f t="shared" si="66"/>
        <v>361---21</v>
      </c>
      <c r="C4279" t="s">
        <v>5911</v>
      </c>
      <c r="D4279" t="s">
        <v>1157</v>
      </c>
      <c r="E4279">
        <v>21</v>
      </c>
    </row>
    <row r="4280" spans="1:5" ht="13.5" customHeight="1">
      <c r="A4280">
        <v>361</v>
      </c>
      <c r="B4280" t="str">
        <f t="shared" si="66"/>
        <v>361---22</v>
      </c>
      <c r="C4280" t="s">
        <v>5911</v>
      </c>
      <c r="D4280" t="s">
        <v>1442</v>
      </c>
      <c r="E4280">
        <v>22</v>
      </c>
    </row>
    <row r="4281" spans="1:5" ht="13.5" customHeight="1">
      <c r="A4281">
        <v>361</v>
      </c>
      <c r="B4281" t="str">
        <f t="shared" si="66"/>
        <v>361---23</v>
      </c>
      <c r="C4281" t="s">
        <v>1017</v>
      </c>
      <c r="D4281" t="s">
        <v>796</v>
      </c>
      <c r="E4281">
        <v>23</v>
      </c>
    </row>
    <row r="4282" spans="1:5" ht="13.5" customHeight="1">
      <c r="A4282">
        <v>361</v>
      </c>
      <c r="B4282" t="str">
        <f t="shared" si="66"/>
        <v>361---24</v>
      </c>
      <c r="C4282" t="s">
        <v>731</v>
      </c>
      <c r="D4282" t="s">
        <v>800</v>
      </c>
      <c r="E4282">
        <v>24</v>
      </c>
    </row>
    <row r="4283" spans="1:5" ht="13.5" customHeight="1">
      <c r="A4283">
        <v>361</v>
      </c>
      <c r="B4283" t="str">
        <f t="shared" si="66"/>
        <v>361---25</v>
      </c>
      <c r="C4283" t="s">
        <v>858</v>
      </c>
      <c r="D4283" t="s">
        <v>740</v>
      </c>
      <c r="E4283">
        <v>25</v>
      </c>
    </row>
    <row r="4284" spans="1:5" ht="13.5" customHeight="1">
      <c r="A4284">
        <v>361</v>
      </c>
      <c r="B4284" t="str">
        <f t="shared" si="66"/>
        <v>361---26</v>
      </c>
      <c r="C4284" t="s">
        <v>743</v>
      </c>
      <c r="D4284" t="s">
        <v>754</v>
      </c>
      <c r="E4284">
        <v>26</v>
      </c>
    </row>
    <row r="4285" spans="1:5" ht="13.5" customHeight="1">
      <c r="A4285">
        <v>361</v>
      </c>
      <c r="B4285" t="str">
        <f t="shared" si="66"/>
        <v>361---27</v>
      </c>
      <c r="C4285" t="s">
        <v>987</v>
      </c>
      <c r="D4285" t="s">
        <v>1263</v>
      </c>
      <c r="E4285">
        <v>27</v>
      </c>
    </row>
    <row r="4286" spans="1:5" ht="13.5" customHeight="1">
      <c r="A4286">
        <v>361</v>
      </c>
      <c r="B4286" t="str">
        <f t="shared" si="66"/>
        <v>361---28</v>
      </c>
      <c r="C4286" t="s">
        <v>989</v>
      </c>
      <c r="D4286" t="s">
        <v>738</v>
      </c>
      <c r="E4286">
        <v>28</v>
      </c>
    </row>
    <row r="4287" spans="1:5" ht="13.5" customHeight="1">
      <c r="A4287">
        <v>361</v>
      </c>
      <c r="B4287" t="str">
        <f t="shared" si="66"/>
        <v>361---29</v>
      </c>
      <c r="C4287" t="s">
        <v>747</v>
      </c>
      <c r="D4287" t="s">
        <v>1154</v>
      </c>
      <c r="E4287">
        <v>29</v>
      </c>
    </row>
    <row r="4288" spans="1:5" ht="13.5" customHeight="1">
      <c r="A4288">
        <v>361</v>
      </c>
      <c r="B4288" t="str">
        <f t="shared" si="66"/>
        <v>361---30</v>
      </c>
      <c r="C4288" t="s">
        <v>936</v>
      </c>
      <c r="D4288" t="s">
        <v>779</v>
      </c>
      <c r="E4288">
        <v>30</v>
      </c>
    </row>
    <row r="4289" spans="1:5" ht="13.5" customHeight="1">
      <c r="A4289">
        <v>361</v>
      </c>
      <c r="B4289" t="str">
        <f t="shared" si="66"/>
        <v>361---31</v>
      </c>
      <c r="C4289" t="s">
        <v>819</v>
      </c>
      <c r="D4289" t="s">
        <v>756</v>
      </c>
      <c r="E4289">
        <v>31</v>
      </c>
    </row>
    <row r="4290" spans="1:5" ht="13.5" customHeight="1">
      <c r="A4290">
        <v>361</v>
      </c>
      <c r="B4290" t="str">
        <f t="shared" si="66"/>
        <v>361---32</v>
      </c>
      <c r="C4290" t="s">
        <v>1074</v>
      </c>
      <c r="D4290" t="s">
        <v>880</v>
      </c>
      <c r="E4290">
        <v>32</v>
      </c>
    </row>
    <row r="4291" spans="1:5" ht="13.5" customHeight="1">
      <c r="A4291">
        <v>361</v>
      </c>
      <c r="B4291" t="str">
        <f t="shared" ref="B4291:B4354" si="67">A4291&amp;"---"&amp;E4291</f>
        <v>361---33</v>
      </c>
      <c r="C4291" t="s">
        <v>820</v>
      </c>
      <c r="D4291" t="s">
        <v>882</v>
      </c>
      <c r="E4291">
        <v>33</v>
      </c>
    </row>
    <row r="4292" spans="1:5" ht="13.5" customHeight="1">
      <c r="A4292">
        <v>361</v>
      </c>
      <c r="B4292" t="str">
        <f t="shared" si="67"/>
        <v>361---34</v>
      </c>
      <c r="C4292" t="s">
        <v>751</v>
      </c>
      <c r="D4292" t="s">
        <v>1281</v>
      </c>
      <c r="E4292">
        <v>34</v>
      </c>
    </row>
    <row r="4293" spans="1:5" ht="13.5" customHeight="1">
      <c r="A4293">
        <v>361</v>
      </c>
      <c r="B4293" t="str">
        <f t="shared" si="67"/>
        <v>361---35</v>
      </c>
      <c r="C4293" t="s">
        <v>824</v>
      </c>
      <c r="D4293" t="s">
        <v>752</v>
      </c>
      <c r="E4293">
        <v>35</v>
      </c>
    </row>
    <row r="4294" spans="1:5" ht="13.5" customHeight="1">
      <c r="A4294">
        <v>361</v>
      </c>
      <c r="B4294" t="str">
        <f t="shared" si="67"/>
        <v>361---36</v>
      </c>
      <c r="C4294" t="s">
        <v>1005</v>
      </c>
      <c r="D4294" t="s">
        <v>1105</v>
      </c>
      <c r="E4294">
        <v>36</v>
      </c>
    </row>
    <row r="4295" spans="1:5" ht="13.5" customHeight="1">
      <c r="A4295">
        <v>361</v>
      </c>
      <c r="B4295" t="str">
        <f t="shared" si="67"/>
        <v>361---37</v>
      </c>
      <c r="C4295" t="s">
        <v>757</v>
      </c>
      <c r="D4295" t="s">
        <v>1272</v>
      </c>
      <c r="E4295">
        <v>37</v>
      </c>
    </row>
    <row r="4296" spans="1:5" ht="13.5" customHeight="1">
      <c r="A4296">
        <v>361</v>
      </c>
      <c r="B4296" t="str">
        <f t="shared" si="67"/>
        <v>361---38</v>
      </c>
      <c r="C4296" t="s">
        <v>940</v>
      </c>
      <c r="D4296" t="s">
        <v>1239</v>
      </c>
      <c r="E4296">
        <v>38</v>
      </c>
    </row>
    <row r="4297" spans="1:5" ht="13.5" customHeight="1">
      <c r="A4297">
        <v>361</v>
      </c>
      <c r="B4297" t="str">
        <f t="shared" si="67"/>
        <v>361---39</v>
      </c>
      <c r="C4297" t="s">
        <v>890</v>
      </c>
      <c r="D4297" t="s">
        <v>911</v>
      </c>
      <c r="E4297">
        <v>39</v>
      </c>
    </row>
    <row r="4298" spans="1:5" ht="13.5" customHeight="1">
      <c r="A4298">
        <v>361</v>
      </c>
      <c r="B4298" t="str">
        <f t="shared" si="67"/>
        <v>361---40</v>
      </c>
      <c r="C4298" t="s">
        <v>1252</v>
      </c>
      <c r="D4298" t="s">
        <v>1283</v>
      </c>
      <c r="E4298">
        <v>40</v>
      </c>
    </row>
    <row r="4299" spans="1:5" ht="13.5" customHeight="1">
      <c r="A4299">
        <v>361</v>
      </c>
      <c r="B4299" t="str">
        <f t="shared" si="67"/>
        <v>361---41</v>
      </c>
      <c r="C4299" t="s">
        <v>868</v>
      </c>
      <c r="D4299" t="s">
        <v>758</v>
      </c>
      <c r="E4299">
        <v>41</v>
      </c>
    </row>
    <row r="4300" spans="1:5" ht="13.5" customHeight="1">
      <c r="A4300">
        <v>361</v>
      </c>
      <c r="B4300" t="str">
        <f t="shared" si="67"/>
        <v>361---42</v>
      </c>
      <c r="C4300" t="s">
        <v>969</v>
      </c>
      <c r="D4300" t="s">
        <v>802</v>
      </c>
      <c r="E4300">
        <v>42</v>
      </c>
    </row>
    <row r="4301" spans="1:5" ht="13.5" customHeight="1">
      <c r="A4301">
        <v>361</v>
      </c>
      <c r="B4301" t="str">
        <f t="shared" si="67"/>
        <v>361---43</v>
      </c>
      <c r="C4301" t="s">
        <v>775</v>
      </c>
      <c r="D4301" t="s">
        <v>1110</v>
      </c>
      <c r="E4301">
        <v>43</v>
      </c>
    </row>
    <row r="4302" spans="1:5" ht="13.5" customHeight="1">
      <c r="A4302">
        <v>361</v>
      </c>
      <c r="B4302" t="str">
        <f t="shared" si="67"/>
        <v>361---44</v>
      </c>
      <c r="C4302" t="s">
        <v>5913</v>
      </c>
      <c r="D4302" t="s">
        <v>1114</v>
      </c>
      <c r="E4302">
        <v>44</v>
      </c>
    </row>
    <row r="4303" spans="1:5" ht="13.5" customHeight="1">
      <c r="A4303">
        <v>361</v>
      </c>
      <c r="B4303" t="str">
        <f t="shared" si="67"/>
        <v>361---45</v>
      </c>
      <c r="C4303" t="s">
        <v>5945</v>
      </c>
      <c r="D4303" t="s">
        <v>881</v>
      </c>
      <c r="E4303">
        <v>45</v>
      </c>
    </row>
    <row r="4304" spans="1:5" ht="13.5" customHeight="1">
      <c r="A4304">
        <v>361</v>
      </c>
      <c r="B4304" t="str">
        <f t="shared" si="67"/>
        <v>361---46</v>
      </c>
      <c r="C4304" t="s">
        <v>5946</v>
      </c>
      <c r="D4304" t="s">
        <v>893</v>
      </c>
      <c r="E4304">
        <v>46</v>
      </c>
    </row>
    <row r="4305" spans="1:5" ht="13.5" customHeight="1">
      <c r="A4305">
        <v>361</v>
      </c>
      <c r="B4305" t="str">
        <f t="shared" si="67"/>
        <v>361---47</v>
      </c>
      <c r="C4305" t="s">
        <v>5947</v>
      </c>
      <c r="D4305" t="s">
        <v>884</v>
      </c>
      <c r="E4305">
        <v>47</v>
      </c>
    </row>
    <row r="4306" spans="1:5" ht="13.5" customHeight="1">
      <c r="A4306">
        <v>361</v>
      </c>
      <c r="B4306" t="str">
        <f t="shared" si="67"/>
        <v>361---48</v>
      </c>
      <c r="C4306" t="s">
        <v>5948</v>
      </c>
      <c r="D4306" t="s">
        <v>886</v>
      </c>
      <c r="E4306">
        <v>48</v>
      </c>
    </row>
    <row r="4307" spans="1:5" ht="13.5" customHeight="1">
      <c r="A4307">
        <v>361</v>
      </c>
      <c r="B4307" t="str">
        <f t="shared" si="67"/>
        <v>361---49</v>
      </c>
      <c r="C4307" t="s">
        <v>5967</v>
      </c>
      <c r="D4307" t="s">
        <v>986</v>
      </c>
      <c r="E4307">
        <v>49</v>
      </c>
    </row>
    <row r="4308" spans="1:5" ht="13.5" customHeight="1">
      <c r="A4308">
        <v>361</v>
      </c>
      <c r="B4308" t="str">
        <f t="shared" si="67"/>
        <v>361---50</v>
      </c>
      <c r="C4308" t="s">
        <v>5968</v>
      </c>
      <c r="D4308" t="s">
        <v>988</v>
      </c>
      <c r="E4308">
        <v>50</v>
      </c>
    </row>
    <row r="4309" spans="1:5" ht="13.5" customHeight="1">
      <c r="A4309">
        <v>361</v>
      </c>
      <c r="B4309" t="str">
        <f t="shared" si="67"/>
        <v>361---51</v>
      </c>
      <c r="C4309" t="s">
        <v>5961</v>
      </c>
      <c r="D4309" t="s">
        <v>935</v>
      </c>
      <c r="E4309">
        <v>51</v>
      </c>
    </row>
    <row r="4310" spans="1:5" ht="13.5" customHeight="1">
      <c r="A4310">
        <v>361</v>
      </c>
      <c r="B4310" t="str">
        <f t="shared" si="67"/>
        <v>361---52</v>
      </c>
      <c r="C4310" t="s">
        <v>5949</v>
      </c>
      <c r="D4310" t="s">
        <v>895</v>
      </c>
      <c r="E4310">
        <v>52</v>
      </c>
    </row>
    <row r="4311" spans="1:5" ht="13.5" customHeight="1">
      <c r="A4311">
        <v>361</v>
      </c>
      <c r="B4311" t="str">
        <f t="shared" si="67"/>
        <v>361---53</v>
      </c>
      <c r="C4311" t="s">
        <v>5915</v>
      </c>
      <c r="D4311" t="s">
        <v>772</v>
      </c>
      <c r="E4311">
        <v>53</v>
      </c>
    </row>
    <row r="4312" spans="1:5" ht="13.5" customHeight="1">
      <c r="A4312">
        <v>361</v>
      </c>
      <c r="B4312" t="str">
        <f t="shared" si="67"/>
        <v>361---54</v>
      </c>
      <c r="C4312" t="s">
        <v>5926</v>
      </c>
      <c r="D4312" t="s">
        <v>843</v>
      </c>
      <c r="E4312">
        <v>54</v>
      </c>
    </row>
    <row r="4313" spans="1:5" ht="13.5" customHeight="1">
      <c r="A4313">
        <v>361</v>
      </c>
      <c r="B4313" t="str">
        <f t="shared" si="67"/>
        <v>361---55</v>
      </c>
      <c r="C4313" t="s">
        <v>5917</v>
      </c>
      <c r="D4313" t="s">
        <v>789</v>
      </c>
      <c r="E4313">
        <v>55</v>
      </c>
    </row>
    <row r="4314" spans="1:5" ht="13.5" customHeight="1">
      <c r="A4314">
        <v>361</v>
      </c>
      <c r="B4314" t="str">
        <f t="shared" si="67"/>
        <v>361---56</v>
      </c>
      <c r="C4314" t="s">
        <v>5918</v>
      </c>
      <c r="D4314" t="s">
        <v>770</v>
      </c>
      <c r="E4314">
        <v>56</v>
      </c>
    </row>
    <row r="4315" spans="1:5" ht="13.5" customHeight="1">
      <c r="A4315">
        <v>361</v>
      </c>
      <c r="B4315" t="str">
        <f t="shared" si="67"/>
        <v>361---57</v>
      </c>
      <c r="C4315" t="s">
        <v>6007</v>
      </c>
      <c r="D4315" t="s">
        <v>1116</v>
      </c>
      <c r="E4315">
        <v>57</v>
      </c>
    </row>
    <row r="4316" spans="1:5" ht="13.5" customHeight="1">
      <c r="A4316">
        <v>361</v>
      </c>
      <c r="B4316" t="str">
        <f t="shared" si="67"/>
        <v>361---58</v>
      </c>
      <c r="C4316" t="s">
        <v>5931</v>
      </c>
      <c r="D4316" t="s">
        <v>1044</v>
      </c>
      <c r="E4316">
        <v>58</v>
      </c>
    </row>
    <row r="4317" spans="1:5" ht="13.5" customHeight="1">
      <c r="A4317">
        <v>361</v>
      </c>
      <c r="B4317" t="str">
        <f t="shared" si="67"/>
        <v>361---59</v>
      </c>
      <c r="C4317" t="s">
        <v>5978</v>
      </c>
      <c r="D4317" t="s">
        <v>1191</v>
      </c>
      <c r="E4317">
        <v>59</v>
      </c>
    </row>
    <row r="4318" spans="1:5" ht="13.5" customHeight="1">
      <c r="A4318">
        <v>361</v>
      </c>
      <c r="B4318" t="str">
        <f t="shared" si="67"/>
        <v>361---60</v>
      </c>
      <c r="C4318" t="s">
        <v>5985</v>
      </c>
      <c r="D4318" t="s">
        <v>1159</v>
      </c>
      <c r="E4318">
        <v>60</v>
      </c>
    </row>
    <row r="4319" spans="1:5" ht="13.5" customHeight="1">
      <c r="A4319">
        <v>361</v>
      </c>
      <c r="B4319" t="str">
        <f t="shared" si="67"/>
        <v>361---61</v>
      </c>
      <c r="C4319" t="s">
        <v>5936</v>
      </c>
      <c r="D4319" t="s">
        <v>845</v>
      </c>
      <c r="E4319">
        <v>61</v>
      </c>
    </row>
    <row r="4320" spans="1:5" ht="13.5" customHeight="1">
      <c r="A4320">
        <v>361</v>
      </c>
      <c r="B4320" t="str">
        <f t="shared" si="67"/>
        <v>361---62</v>
      </c>
      <c r="C4320" t="s">
        <v>5938</v>
      </c>
      <c r="D4320" t="s">
        <v>851</v>
      </c>
      <c r="E4320">
        <v>62</v>
      </c>
    </row>
    <row r="4321" spans="1:5" ht="13.5" customHeight="1">
      <c r="A4321">
        <v>361</v>
      </c>
      <c r="B4321" t="str">
        <f t="shared" si="67"/>
        <v>361---63</v>
      </c>
      <c r="C4321" t="s">
        <v>5954</v>
      </c>
      <c r="D4321" t="s">
        <v>1166</v>
      </c>
      <c r="E4321">
        <v>63</v>
      </c>
    </row>
    <row r="4322" spans="1:5" ht="13.5" customHeight="1">
      <c r="A4322">
        <v>361</v>
      </c>
      <c r="B4322" t="str">
        <f t="shared" si="67"/>
        <v>361---64</v>
      </c>
      <c r="C4322" t="s">
        <v>5991</v>
      </c>
      <c r="D4322" t="s">
        <v>1092</v>
      </c>
      <c r="E4322">
        <v>64</v>
      </c>
    </row>
    <row r="4323" spans="1:5" ht="13.5" customHeight="1">
      <c r="A4323">
        <v>361</v>
      </c>
      <c r="B4323" t="str">
        <f t="shared" si="67"/>
        <v>361---65</v>
      </c>
      <c r="C4323" t="s">
        <v>6008</v>
      </c>
      <c r="D4323" t="s">
        <v>1027</v>
      </c>
      <c r="E4323">
        <v>65</v>
      </c>
    </row>
    <row r="4324" spans="1:5" ht="13.5" customHeight="1">
      <c r="A4324">
        <v>361</v>
      </c>
      <c r="B4324" t="str">
        <f t="shared" si="67"/>
        <v>361---66</v>
      </c>
      <c r="C4324" t="s">
        <v>5958</v>
      </c>
      <c r="D4324" t="s">
        <v>1358</v>
      </c>
      <c r="E4324">
        <v>66</v>
      </c>
    </row>
    <row r="4325" spans="1:5" ht="13.5" customHeight="1">
      <c r="A4325">
        <v>361</v>
      </c>
      <c r="B4325" t="str">
        <f t="shared" si="67"/>
        <v>361---67</v>
      </c>
      <c r="C4325" t="s">
        <v>5959</v>
      </c>
      <c r="D4325" t="s">
        <v>6222</v>
      </c>
      <c r="E4325">
        <v>67</v>
      </c>
    </row>
    <row r="4326" spans="1:5" ht="13.5" customHeight="1">
      <c r="A4326">
        <v>373</v>
      </c>
      <c r="B4326" t="str">
        <f t="shared" si="67"/>
        <v>373---1</v>
      </c>
      <c r="C4326" t="s">
        <v>4216</v>
      </c>
      <c r="D4326" t="s">
        <v>1331</v>
      </c>
      <c r="E4326">
        <v>1</v>
      </c>
    </row>
    <row r="4327" spans="1:5" ht="13.5" customHeight="1">
      <c r="A4327">
        <v>196</v>
      </c>
      <c r="B4327" t="str">
        <f t="shared" si="67"/>
        <v>196---1</v>
      </c>
      <c r="C4327" t="s">
        <v>4216</v>
      </c>
      <c r="D4327" t="s">
        <v>1138</v>
      </c>
      <c r="E4327">
        <v>1</v>
      </c>
    </row>
    <row r="4328" spans="1:5" ht="13.5" customHeight="1">
      <c r="A4328">
        <v>196</v>
      </c>
      <c r="B4328" t="str">
        <f t="shared" si="67"/>
        <v>196---2</v>
      </c>
      <c r="C4328" t="s">
        <v>4216</v>
      </c>
      <c r="D4328" t="s">
        <v>1105</v>
      </c>
      <c r="E4328">
        <v>2</v>
      </c>
    </row>
    <row r="4329" spans="1:5" ht="13.5" customHeight="1">
      <c r="A4329">
        <v>196</v>
      </c>
      <c r="B4329" t="str">
        <f t="shared" si="67"/>
        <v>196---3</v>
      </c>
      <c r="C4329" t="s">
        <v>4216</v>
      </c>
      <c r="D4329" t="s">
        <v>713</v>
      </c>
      <c r="E4329">
        <v>3</v>
      </c>
    </row>
    <row r="4330" spans="1:5" ht="13.5" customHeight="1">
      <c r="A4330">
        <v>196</v>
      </c>
      <c r="B4330" t="str">
        <f t="shared" si="67"/>
        <v>196---4</v>
      </c>
      <c r="C4330" t="s">
        <v>4216</v>
      </c>
      <c r="D4330" t="s">
        <v>714</v>
      </c>
      <c r="E4330">
        <v>4</v>
      </c>
    </row>
    <row r="4331" spans="1:5" ht="13.5" customHeight="1">
      <c r="A4331">
        <v>196</v>
      </c>
      <c r="B4331" t="str">
        <f t="shared" si="67"/>
        <v>196---5</v>
      </c>
      <c r="C4331" t="s">
        <v>4216</v>
      </c>
      <c r="D4331" t="s">
        <v>872</v>
      </c>
      <c r="E4331">
        <v>5</v>
      </c>
    </row>
    <row r="4332" spans="1:5" ht="13.5" customHeight="1">
      <c r="A4332">
        <v>196</v>
      </c>
      <c r="B4332" t="str">
        <f t="shared" si="67"/>
        <v>196---6</v>
      </c>
      <c r="C4332" t="s">
        <v>4263</v>
      </c>
      <c r="D4332" t="s">
        <v>971</v>
      </c>
      <c r="E4332">
        <v>6</v>
      </c>
    </row>
    <row r="4333" spans="1:5" ht="13.5" customHeight="1">
      <c r="A4333">
        <v>196</v>
      </c>
      <c r="B4333" t="str">
        <f t="shared" si="67"/>
        <v>196---7</v>
      </c>
      <c r="C4333" t="s">
        <v>4238</v>
      </c>
      <c r="D4333" t="s">
        <v>972</v>
      </c>
      <c r="E4333">
        <v>7</v>
      </c>
    </row>
    <row r="4334" spans="1:5" ht="13.5" customHeight="1">
      <c r="A4334">
        <v>196</v>
      </c>
      <c r="B4334" t="str">
        <f t="shared" si="67"/>
        <v>196---8</v>
      </c>
      <c r="C4334" t="s">
        <v>4220</v>
      </c>
      <c r="D4334" t="s">
        <v>1142</v>
      </c>
      <c r="E4334">
        <v>8</v>
      </c>
    </row>
    <row r="4335" spans="1:5" ht="13.5" customHeight="1">
      <c r="A4335">
        <v>196</v>
      </c>
      <c r="B4335" t="str">
        <f t="shared" si="67"/>
        <v>196---9</v>
      </c>
      <c r="C4335" t="s">
        <v>4228</v>
      </c>
      <c r="D4335" t="s">
        <v>1079</v>
      </c>
      <c r="E4335">
        <v>9</v>
      </c>
    </row>
    <row r="4336" spans="1:5" ht="13.5" customHeight="1">
      <c r="A4336">
        <v>196</v>
      </c>
      <c r="B4336" t="str">
        <f t="shared" si="67"/>
        <v>196---10</v>
      </c>
      <c r="C4336" t="s">
        <v>4223</v>
      </c>
      <c r="D4336" t="s">
        <v>842</v>
      </c>
      <c r="E4336">
        <v>10</v>
      </c>
    </row>
    <row r="4337" spans="1:5" ht="13.5" customHeight="1">
      <c r="A4337">
        <v>196</v>
      </c>
      <c r="B4337" t="str">
        <f t="shared" si="67"/>
        <v>196---11</v>
      </c>
      <c r="C4337" t="s">
        <v>4276</v>
      </c>
      <c r="D4337" t="s">
        <v>1321</v>
      </c>
      <c r="E4337">
        <v>11</v>
      </c>
    </row>
    <row r="4338" spans="1:5" ht="13.5" customHeight="1">
      <c r="A4338">
        <v>196</v>
      </c>
      <c r="B4338" t="str">
        <f t="shared" si="67"/>
        <v>196---12</v>
      </c>
      <c r="C4338" t="s">
        <v>4259</v>
      </c>
      <c r="D4338" t="s">
        <v>1174</v>
      </c>
      <c r="E4338">
        <v>12</v>
      </c>
    </row>
    <row r="4339" spans="1:5" ht="13.5" customHeight="1">
      <c r="A4339">
        <v>196</v>
      </c>
      <c r="B4339" t="str">
        <f t="shared" si="67"/>
        <v>196---13</v>
      </c>
      <c r="C4339" t="s">
        <v>4254</v>
      </c>
      <c r="D4339" t="s">
        <v>718</v>
      </c>
      <c r="E4339">
        <v>13</v>
      </c>
    </row>
    <row r="4340" spans="1:5" ht="13.5" customHeight="1">
      <c r="A4340">
        <v>196</v>
      </c>
      <c r="B4340" t="str">
        <f t="shared" si="67"/>
        <v>196---14</v>
      </c>
      <c r="C4340" t="s">
        <v>4235</v>
      </c>
      <c r="D4340" t="s">
        <v>779</v>
      </c>
      <c r="E4340">
        <v>14</v>
      </c>
    </row>
    <row r="4341" spans="1:5" ht="13.5" customHeight="1">
      <c r="A4341">
        <v>196</v>
      </c>
      <c r="B4341" t="str">
        <f t="shared" si="67"/>
        <v>196---15</v>
      </c>
      <c r="C4341" t="s">
        <v>4236</v>
      </c>
      <c r="D4341" t="s">
        <v>722</v>
      </c>
      <c r="E4341">
        <v>15</v>
      </c>
    </row>
    <row r="4342" spans="1:5" ht="13.5" customHeight="1">
      <c r="A4342">
        <v>196</v>
      </c>
      <c r="B4342" t="str">
        <f t="shared" si="67"/>
        <v>196---16</v>
      </c>
      <c r="C4342" t="s">
        <v>4277</v>
      </c>
      <c r="D4342" t="s">
        <v>1000</v>
      </c>
      <c r="E4342">
        <v>16</v>
      </c>
    </row>
    <row r="4343" spans="1:5" ht="13.5" customHeight="1">
      <c r="A4343">
        <v>196</v>
      </c>
      <c r="B4343" t="str">
        <f t="shared" si="67"/>
        <v>196---17</v>
      </c>
      <c r="C4343" t="s">
        <v>5911</v>
      </c>
      <c r="D4343" t="s">
        <v>902</v>
      </c>
      <c r="E4343">
        <v>17</v>
      </c>
    </row>
    <row r="4344" spans="1:5" ht="13.5" customHeight="1">
      <c r="A4344">
        <v>196</v>
      </c>
      <c r="B4344" t="str">
        <f t="shared" si="67"/>
        <v>196---18</v>
      </c>
      <c r="C4344" t="s">
        <v>5911</v>
      </c>
      <c r="D4344" t="s">
        <v>783</v>
      </c>
      <c r="E4344">
        <v>18</v>
      </c>
    </row>
    <row r="4345" spans="1:5" ht="13.5" customHeight="1">
      <c r="A4345">
        <v>196</v>
      </c>
      <c r="B4345" t="str">
        <f t="shared" si="67"/>
        <v>196---19</v>
      </c>
      <c r="C4345" t="s">
        <v>5911</v>
      </c>
      <c r="D4345" t="s">
        <v>1063</v>
      </c>
      <c r="E4345">
        <v>19</v>
      </c>
    </row>
    <row r="4346" spans="1:5" ht="13.5" customHeight="1">
      <c r="A4346">
        <v>196</v>
      </c>
      <c r="B4346" t="str">
        <f t="shared" si="67"/>
        <v>196---20</v>
      </c>
      <c r="C4346" t="s">
        <v>5911</v>
      </c>
      <c r="D4346" t="s">
        <v>905</v>
      </c>
      <c r="E4346">
        <v>20</v>
      </c>
    </row>
    <row r="4347" spans="1:5" ht="13.5" customHeight="1">
      <c r="A4347">
        <v>196</v>
      </c>
      <c r="B4347" t="str">
        <f t="shared" si="67"/>
        <v>196---21</v>
      </c>
      <c r="C4347" t="s">
        <v>5911</v>
      </c>
      <c r="D4347" t="s">
        <v>1306</v>
      </c>
      <c r="E4347">
        <v>21</v>
      </c>
    </row>
    <row r="4348" spans="1:5" ht="13.5" customHeight="1">
      <c r="A4348">
        <v>196</v>
      </c>
      <c r="B4348" t="str">
        <f t="shared" si="67"/>
        <v>196---22</v>
      </c>
      <c r="C4348" t="s">
        <v>5911</v>
      </c>
      <c r="D4348" t="s">
        <v>1104</v>
      </c>
      <c r="E4348">
        <v>22</v>
      </c>
    </row>
    <row r="4349" spans="1:5" ht="13.5" customHeight="1">
      <c r="A4349">
        <v>196</v>
      </c>
      <c r="B4349" t="str">
        <f t="shared" si="67"/>
        <v>196---23</v>
      </c>
      <c r="C4349" t="s">
        <v>5911</v>
      </c>
      <c r="D4349" t="s">
        <v>1177</v>
      </c>
      <c r="E4349">
        <v>23</v>
      </c>
    </row>
    <row r="4350" spans="1:5" ht="13.5" customHeight="1">
      <c r="A4350">
        <v>196</v>
      </c>
      <c r="B4350" t="str">
        <f t="shared" si="67"/>
        <v>196---24</v>
      </c>
      <c r="C4350" t="s">
        <v>5911</v>
      </c>
      <c r="D4350" t="s">
        <v>1060</v>
      </c>
      <c r="E4350">
        <v>24</v>
      </c>
    </row>
    <row r="4351" spans="1:5" ht="13.5" customHeight="1">
      <c r="A4351">
        <v>196</v>
      </c>
      <c r="B4351" t="str">
        <f t="shared" si="67"/>
        <v>196---25</v>
      </c>
      <c r="C4351" t="s">
        <v>817</v>
      </c>
      <c r="D4351" t="s">
        <v>1182</v>
      </c>
      <c r="E4351">
        <v>25</v>
      </c>
    </row>
    <row r="4352" spans="1:5" ht="13.5" customHeight="1">
      <c r="A4352">
        <v>196</v>
      </c>
      <c r="B4352" t="str">
        <f t="shared" si="67"/>
        <v>196---26</v>
      </c>
      <c r="C4352" t="s">
        <v>797</v>
      </c>
      <c r="D4352" t="s">
        <v>1081</v>
      </c>
      <c r="E4352">
        <v>26</v>
      </c>
    </row>
    <row r="4353" spans="1:5" ht="13.5" customHeight="1">
      <c r="A4353">
        <v>196</v>
      </c>
      <c r="B4353" t="str">
        <f t="shared" si="67"/>
        <v>196---27</v>
      </c>
      <c r="C4353" t="s">
        <v>743</v>
      </c>
      <c r="D4353" t="s">
        <v>754</v>
      </c>
      <c r="E4353">
        <v>27</v>
      </c>
    </row>
    <row r="4354" spans="1:5" ht="13.5" customHeight="1">
      <c r="A4354">
        <v>196</v>
      </c>
      <c r="B4354" t="str">
        <f t="shared" si="67"/>
        <v>196---28</v>
      </c>
      <c r="C4354" t="s">
        <v>987</v>
      </c>
      <c r="D4354" t="s">
        <v>1263</v>
      </c>
      <c r="E4354">
        <v>28</v>
      </c>
    </row>
    <row r="4355" spans="1:5" ht="13.5" customHeight="1">
      <c r="A4355">
        <v>196</v>
      </c>
      <c r="B4355" t="str">
        <f t="shared" ref="B4355:B4418" si="68">A4355&amp;"---"&amp;E4355</f>
        <v>196---29</v>
      </c>
      <c r="C4355" t="s">
        <v>989</v>
      </c>
      <c r="D4355" t="s">
        <v>738</v>
      </c>
      <c r="E4355">
        <v>29</v>
      </c>
    </row>
    <row r="4356" spans="1:5" ht="13.5" customHeight="1">
      <c r="A4356">
        <v>196</v>
      </c>
      <c r="B4356" t="str">
        <f t="shared" si="68"/>
        <v>196---30</v>
      </c>
      <c r="C4356" t="s">
        <v>936</v>
      </c>
      <c r="D4356" t="s">
        <v>779</v>
      </c>
      <c r="E4356">
        <v>30</v>
      </c>
    </row>
    <row r="4357" spans="1:5" ht="13.5" customHeight="1">
      <c r="A4357">
        <v>196</v>
      </c>
      <c r="B4357" t="str">
        <f t="shared" si="68"/>
        <v>196---31</v>
      </c>
      <c r="C4357" t="s">
        <v>819</v>
      </c>
      <c r="D4357" t="s">
        <v>756</v>
      </c>
      <c r="E4357">
        <v>31</v>
      </c>
    </row>
    <row r="4358" spans="1:5" ht="13.5" customHeight="1">
      <c r="A4358">
        <v>196</v>
      </c>
      <c r="B4358" t="str">
        <f t="shared" si="68"/>
        <v>196---32</v>
      </c>
      <c r="C4358" t="s">
        <v>1074</v>
      </c>
      <c r="D4358" t="s">
        <v>880</v>
      </c>
      <c r="E4358">
        <v>32</v>
      </c>
    </row>
    <row r="4359" spans="1:5" ht="13.5" customHeight="1">
      <c r="A4359">
        <v>196</v>
      </c>
      <c r="B4359" t="str">
        <f t="shared" si="68"/>
        <v>196---33</v>
      </c>
      <c r="C4359" t="s">
        <v>1019</v>
      </c>
      <c r="D4359" t="s">
        <v>734</v>
      </c>
      <c r="E4359">
        <v>33</v>
      </c>
    </row>
    <row r="4360" spans="1:5" ht="13.5" customHeight="1">
      <c r="A4360">
        <v>196</v>
      </c>
      <c r="B4360" t="str">
        <f t="shared" si="68"/>
        <v>196---34</v>
      </c>
      <c r="C4360" t="s">
        <v>824</v>
      </c>
      <c r="D4360" t="s">
        <v>752</v>
      </c>
      <c r="E4360">
        <v>34</v>
      </c>
    </row>
    <row r="4361" spans="1:5" ht="13.5" customHeight="1">
      <c r="A4361">
        <v>196</v>
      </c>
      <c r="B4361" t="str">
        <f t="shared" si="68"/>
        <v>196---35</v>
      </c>
      <c r="C4361" t="s">
        <v>826</v>
      </c>
      <c r="D4361" t="s">
        <v>1079</v>
      </c>
      <c r="E4361">
        <v>35</v>
      </c>
    </row>
    <row r="4362" spans="1:5" ht="13.5" customHeight="1">
      <c r="A4362">
        <v>196</v>
      </c>
      <c r="B4362" t="str">
        <f t="shared" si="68"/>
        <v>196---36</v>
      </c>
      <c r="C4362" t="s">
        <v>1005</v>
      </c>
      <c r="D4362" t="s">
        <v>1105</v>
      </c>
      <c r="E4362">
        <v>36</v>
      </c>
    </row>
    <row r="4363" spans="1:5" ht="13.5" customHeight="1">
      <c r="A4363">
        <v>196</v>
      </c>
      <c r="B4363" t="str">
        <f t="shared" si="68"/>
        <v>196---37</v>
      </c>
      <c r="C4363" t="s">
        <v>940</v>
      </c>
      <c r="D4363" t="s">
        <v>1239</v>
      </c>
      <c r="E4363">
        <v>37</v>
      </c>
    </row>
    <row r="4364" spans="1:5" ht="13.5" customHeight="1">
      <c r="A4364">
        <v>196</v>
      </c>
      <c r="B4364" t="str">
        <f t="shared" si="68"/>
        <v>196---38</v>
      </c>
      <c r="C4364" t="s">
        <v>1197</v>
      </c>
      <c r="D4364" t="s">
        <v>1137</v>
      </c>
      <c r="E4364">
        <v>38</v>
      </c>
    </row>
    <row r="4365" spans="1:5" ht="13.5" customHeight="1">
      <c r="A4365">
        <v>196</v>
      </c>
      <c r="B4365" t="str">
        <f t="shared" si="68"/>
        <v>196---39</v>
      </c>
      <c r="C4365" t="s">
        <v>868</v>
      </c>
      <c r="D4365" t="s">
        <v>758</v>
      </c>
      <c r="E4365">
        <v>39</v>
      </c>
    </row>
    <row r="4366" spans="1:5" ht="13.5" customHeight="1">
      <c r="A4366">
        <v>196</v>
      </c>
      <c r="B4366" t="str">
        <f t="shared" si="68"/>
        <v>196---40</v>
      </c>
      <c r="C4366" t="s">
        <v>1098</v>
      </c>
      <c r="D4366" t="s">
        <v>1206</v>
      </c>
      <c r="E4366">
        <v>40</v>
      </c>
    </row>
    <row r="4367" spans="1:5" ht="13.5" customHeight="1">
      <c r="A4367">
        <v>196</v>
      </c>
      <c r="B4367" t="str">
        <f t="shared" si="68"/>
        <v>196---41</v>
      </c>
      <c r="C4367" t="s">
        <v>5913</v>
      </c>
      <c r="D4367" t="s">
        <v>1114</v>
      </c>
      <c r="E4367">
        <v>41</v>
      </c>
    </row>
    <row r="4368" spans="1:5" ht="13.5" customHeight="1">
      <c r="A4368">
        <v>196</v>
      </c>
      <c r="B4368" t="str">
        <f t="shared" si="68"/>
        <v>196---42</v>
      </c>
      <c r="C4368" t="s">
        <v>6001</v>
      </c>
      <c r="D4368" t="s">
        <v>956</v>
      </c>
      <c r="E4368">
        <v>42</v>
      </c>
    </row>
    <row r="4369" spans="1:5" ht="13.5" customHeight="1">
      <c r="A4369">
        <v>196</v>
      </c>
      <c r="B4369" t="str">
        <f t="shared" si="68"/>
        <v>196---43</v>
      </c>
      <c r="C4369" t="s">
        <v>5915</v>
      </c>
      <c r="D4369" t="s">
        <v>772</v>
      </c>
      <c r="E4369">
        <v>43</v>
      </c>
    </row>
    <row r="4370" spans="1:5" ht="13.5" customHeight="1">
      <c r="A4370">
        <v>196</v>
      </c>
      <c r="B4370" t="str">
        <f t="shared" si="68"/>
        <v>196---44</v>
      </c>
      <c r="C4370" t="s">
        <v>5917</v>
      </c>
      <c r="D4370" t="s">
        <v>789</v>
      </c>
      <c r="E4370">
        <v>44</v>
      </c>
    </row>
    <row r="4371" spans="1:5" ht="13.5" customHeight="1">
      <c r="A4371">
        <v>196</v>
      </c>
      <c r="B4371" t="str">
        <f t="shared" si="68"/>
        <v>196---45</v>
      </c>
      <c r="C4371" t="s">
        <v>5918</v>
      </c>
      <c r="D4371" t="s">
        <v>770</v>
      </c>
      <c r="E4371">
        <v>45</v>
      </c>
    </row>
    <row r="4372" spans="1:5" ht="13.5" customHeight="1">
      <c r="A4372">
        <v>196</v>
      </c>
      <c r="B4372" t="str">
        <f t="shared" si="68"/>
        <v>196---46</v>
      </c>
      <c r="C4372" t="s">
        <v>5962</v>
      </c>
      <c r="D4372" t="s">
        <v>1174</v>
      </c>
      <c r="E4372">
        <v>46</v>
      </c>
    </row>
    <row r="4373" spans="1:5" ht="13.5" customHeight="1">
      <c r="A4373">
        <v>196</v>
      </c>
      <c r="B4373" t="str">
        <f t="shared" si="68"/>
        <v>196---47</v>
      </c>
      <c r="C4373" t="s">
        <v>5931</v>
      </c>
      <c r="D4373" t="s">
        <v>1044</v>
      </c>
      <c r="E4373">
        <v>47</v>
      </c>
    </row>
    <row r="4374" spans="1:5" ht="13.5" customHeight="1">
      <c r="A4374">
        <v>196</v>
      </c>
      <c r="B4374" t="str">
        <f t="shared" si="68"/>
        <v>196---48</v>
      </c>
      <c r="C4374" t="s">
        <v>5963</v>
      </c>
      <c r="D4374" t="s">
        <v>937</v>
      </c>
      <c r="E4374">
        <v>48</v>
      </c>
    </row>
    <row r="4375" spans="1:5" ht="13.5" customHeight="1">
      <c r="A4375">
        <v>196</v>
      </c>
      <c r="B4375" t="str">
        <f t="shared" si="68"/>
        <v>196---49</v>
      </c>
      <c r="C4375" t="s">
        <v>5985</v>
      </c>
      <c r="D4375" t="s">
        <v>1159</v>
      </c>
      <c r="E4375">
        <v>49</v>
      </c>
    </row>
    <row r="4376" spans="1:5" ht="13.5" customHeight="1">
      <c r="A4376">
        <v>196</v>
      </c>
      <c r="B4376" t="str">
        <f t="shared" si="68"/>
        <v>196---50</v>
      </c>
      <c r="C4376" t="s">
        <v>5980</v>
      </c>
      <c r="D4376" t="s">
        <v>1124</v>
      </c>
      <c r="E4376">
        <v>50</v>
      </c>
    </row>
    <row r="4377" spans="1:5" ht="13.5" customHeight="1">
      <c r="A4377">
        <v>196</v>
      </c>
      <c r="B4377" t="str">
        <f t="shared" si="68"/>
        <v>196---51</v>
      </c>
      <c r="C4377" t="s">
        <v>5924</v>
      </c>
      <c r="D4377" t="s">
        <v>726</v>
      </c>
      <c r="E4377">
        <v>51</v>
      </c>
    </row>
    <row r="4378" spans="1:5" ht="13.5" customHeight="1">
      <c r="A4378">
        <v>197</v>
      </c>
      <c r="B4378" t="str">
        <f t="shared" si="68"/>
        <v>197---1</v>
      </c>
      <c r="C4378" t="s">
        <v>4234</v>
      </c>
      <c r="D4378" t="s">
        <v>873</v>
      </c>
      <c r="E4378">
        <v>1</v>
      </c>
    </row>
    <row r="4379" spans="1:5" ht="13.5" customHeight="1">
      <c r="A4379">
        <v>197</v>
      </c>
      <c r="B4379" t="str">
        <f t="shared" si="68"/>
        <v>197---2</v>
      </c>
      <c r="C4379" t="s">
        <v>4216</v>
      </c>
      <c r="D4379" t="s">
        <v>873</v>
      </c>
      <c r="E4379">
        <v>2</v>
      </c>
    </row>
    <row r="4380" spans="1:5" ht="13.5" customHeight="1">
      <c r="A4380">
        <v>197</v>
      </c>
      <c r="B4380" t="str">
        <f t="shared" si="68"/>
        <v>197---3</v>
      </c>
      <c r="C4380" t="s">
        <v>4216</v>
      </c>
      <c r="D4380" t="s">
        <v>1138</v>
      </c>
      <c r="E4380">
        <v>3</v>
      </c>
    </row>
    <row r="4381" spans="1:5" ht="13.5" customHeight="1">
      <c r="A4381">
        <v>197</v>
      </c>
      <c r="B4381" t="str">
        <f t="shared" si="68"/>
        <v>197---4</v>
      </c>
      <c r="C4381" t="s">
        <v>4216</v>
      </c>
      <c r="D4381" t="s">
        <v>1079</v>
      </c>
      <c r="E4381">
        <v>4</v>
      </c>
    </row>
    <row r="4382" spans="1:5" ht="13.5" customHeight="1">
      <c r="A4382">
        <v>197</v>
      </c>
      <c r="B4382" t="str">
        <f t="shared" si="68"/>
        <v>197---5</v>
      </c>
      <c r="C4382" t="s">
        <v>4216</v>
      </c>
      <c r="D4382" t="s">
        <v>842</v>
      </c>
      <c r="E4382">
        <v>5</v>
      </c>
    </row>
    <row r="4383" spans="1:5" ht="13.5" customHeight="1">
      <c r="A4383">
        <v>197</v>
      </c>
      <c r="B4383" t="str">
        <f t="shared" si="68"/>
        <v>197---6</v>
      </c>
      <c r="C4383" t="s">
        <v>4216</v>
      </c>
      <c r="D4383" t="s">
        <v>1321</v>
      </c>
      <c r="E4383">
        <v>6</v>
      </c>
    </row>
    <row r="4384" spans="1:5" ht="13.5" customHeight="1">
      <c r="A4384">
        <v>197</v>
      </c>
      <c r="B4384" t="str">
        <f t="shared" si="68"/>
        <v>197---7</v>
      </c>
      <c r="C4384" t="s">
        <v>4216</v>
      </c>
      <c r="D4384" t="s">
        <v>1174</v>
      </c>
      <c r="E4384">
        <v>7</v>
      </c>
    </row>
    <row r="4385" spans="1:5" ht="13.5" customHeight="1">
      <c r="A4385">
        <v>197</v>
      </c>
      <c r="B4385" t="str">
        <f t="shared" si="68"/>
        <v>197---8</v>
      </c>
      <c r="C4385" t="s">
        <v>4216</v>
      </c>
      <c r="D4385" t="s">
        <v>718</v>
      </c>
      <c r="E4385">
        <v>8</v>
      </c>
    </row>
    <row r="4386" spans="1:5" ht="13.5" customHeight="1">
      <c r="A4386">
        <v>197</v>
      </c>
      <c r="B4386" t="str">
        <f t="shared" si="68"/>
        <v>197---9</v>
      </c>
      <c r="C4386" t="s">
        <v>4216</v>
      </c>
      <c r="D4386" t="s">
        <v>779</v>
      </c>
      <c r="E4386">
        <v>9</v>
      </c>
    </row>
    <row r="4387" spans="1:5" ht="13.5" customHeight="1">
      <c r="A4387">
        <v>197</v>
      </c>
      <c r="B4387" t="str">
        <f t="shared" si="68"/>
        <v>197---10</v>
      </c>
      <c r="C4387" t="s">
        <v>4216</v>
      </c>
      <c r="D4387" t="s">
        <v>722</v>
      </c>
      <c r="E4387">
        <v>10</v>
      </c>
    </row>
    <row r="4388" spans="1:5" ht="13.5" customHeight="1">
      <c r="A4388">
        <v>197</v>
      </c>
      <c r="B4388" t="str">
        <f t="shared" si="68"/>
        <v>197---11</v>
      </c>
      <c r="C4388" t="s">
        <v>4216</v>
      </c>
      <c r="D4388" t="s">
        <v>1105</v>
      </c>
      <c r="E4388">
        <v>11</v>
      </c>
    </row>
    <row r="4389" spans="1:5" ht="13.5" customHeight="1">
      <c r="A4389">
        <v>197</v>
      </c>
      <c r="B4389" t="str">
        <f t="shared" si="68"/>
        <v>197---12</v>
      </c>
      <c r="C4389" t="s">
        <v>4216</v>
      </c>
      <c r="D4389" t="s">
        <v>713</v>
      </c>
      <c r="E4389">
        <v>12</v>
      </c>
    </row>
    <row r="4390" spans="1:5" ht="13.5" customHeight="1">
      <c r="A4390">
        <v>197</v>
      </c>
      <c r="B4390" t="str">
        <f t="shared" si="68"/>
        <v>197---13</v>
      </c>
      <c r="C4390" t="s">
        <v>4216</v>
      </c>
      <c r="D4390" t="s">
        <v>714</v>
      </c>
      <c r="E4390">
        <v>13</v>
      </c>
    </row>
    <row r="4391" spans="1:5" ht="13.5" customHeight="1">
      <c r="A4391">
        <v>197</v>
      </c>
      <c r="B4391" t="str">
        <f t="shared" si="68"/>
        <v>197---14</v>
      </c>
      <c r="C4391" t="s">
        <v>4216</v>
      </c>
      <c r="D4391" t="s">
        <v>872</v>
      </c>
      <c r="E4391">
        <v>14</v>
      </c>
    </row>
    <row r="4392" spans="1:5" ht="13.5" customHeight="1">
      <c r="A4392">
        <v>197</v>
      </c>
      <c r="B4392" t="str">
        <f t="shared" si="68"/>
        <v>197---15</v>
      </c>
      <c r="C4392" t="s">
        <v>4263</v>
      </c>
      <c r="D4392" t="s">
        <v>971</v>
      </c>
      <c r="E4392">
        <v>15</v>
      </c>
    </row>
    <row r="4393" spans="1:5" ht="13.5" customHeight="1">
      <c r="A4393">
        <v>197</v>
      </c>
      <c r="B4393" t="str">
        <f t="shared" si="68"/>
        <v>197---16</v>
      </c>
      <c r="C4393" t="s">
        <v>4238</v>
      </c>
      <c r="D4393" t="s">
        <v>972</v>
      </c>
      <c r="E4393">
        <v>16</v>
      </c>
    </row>
    <row r="4394" spans="1:5" ht="13.5" customHeight="1">
      <c r="A4394">
        <v>197</v>
      </c>
      <c r="B4394" t="str">
        <f t="shared" si="68"/>
        <v>197---17</v>
      </c>
      <c r="C4394" t="s">
        <v>4220</v>
      </c>
      <c r="D4394" t="s">
        <v>1142</v>
      </c>
      <c r="E4394">
        <v>17</v>
      </c>
    </row>
    <row r="4395" spans="1:5" ht="13.5" customHeight="1">
      <c r="A4395">
        <v>197</v>
      </c>
      <c r="B4395" t="str">
        <f t="shared" si="68"/>
        <v>197---18</v>
      </c>
      <c r="C4395" t="s">
        <v>4228</v>
      </c>
      <c r="D4395" t="s">
        <v>899</v>
      </c>
      <c r="E4395">
        <v>18</v>
      </c>
    </row>
    <row r="4396" spans="1:5" ht="13.5" customHeight="1">
      <c r="A4396">
        <v>197</v>
      </c>
      <c r="B4396" t="str">
        <f t="shared" si="68"/>
        <v>197---19</v>
      </c>
      <c r="C4396" t="s">
        <v>4223</v>
      </c>
      <c r="D4396" t="s">
        <v>877</v>
      </c>
      <c r="E4396">
        <v>19</v>
      </c>
    </row>
    <row r="4397" spans="1:5" ht="13.5" customHeight="1">
      <c r="A4397">
        <v>197</v>
      </c>
      <c r="B4397" t="str">
        <f t="shared" si="68"/>
        <v>197---20</v>
      </c>
      <c r="C4397" t="s">
        <v>4276</v>
      </c>
      <c r="D4397" t="s">
        <v>1155</v>
      </c>
      <c r="E4397">
        <v>20</v>
      </c>
    </row>
    <row r="4398" spans="1:5" ht="13.5" customHeight="1">
      <c r="A4398">
        <v>197</v>
      </c>
      <c r="B4398" t="str">
        <f t="shared" si="68"/>
        <v>197---21</v>
      </c>
      <c r="C4398" t="s">
        <v>4259</v>
      </c>
      <c r="D4398" t="s">
        <v>908</v>
      </c>
      <c r="E4398">
        <v>21</v>
      </c>
    </row>
    <row r="4399" spans="1:5" ht="13.5" customHeight="1">
      <c r="A4399">
        <v>197</v>
      </c>
      <c r="B4399" t="str">
        <f t="shared" si="68"/>
        <v>197---22</v>
      </c>
      <c r="C4399" t="s">
        <v>4254</v>
      </c>
      <c r="D4399" t="s">
        <v>906</v>
      </c>
      <c r="E4399">
        <v>22</v>
      </c>
    </row>
    <row r="4400" spans="1:5" ht="13.5" customHeight="1">
      <c r="A4400">
        <v>197</v>
      </c>
      <c r="B4400" t="str">
        <f t="shared" si="68"/>
        <v>197---23</v>
      </c>
      <c r="C4400" t="s">
        <v>4235</v>
      </c>
      <c r="D4400" t="s">
        <v>1276</v>
      </c>
      <c r="E4400">
        <v>23</v>
      </c>
    </row>
    <row r="4401" spans="1:5" ht="13.5" customHeight="1">
      <c r="A4401">
        <v>197</v>
      </c>
      <c r="B4401" t="str">
        <f t="shared" si="68"/>
        <v>197---24</v>
      </c>
      <c r="C4401" t="s">
        <v>4236</v>
      </c>
      <c r="D4401" t="s">
        <v>881</v>
      </c>
      <c r="E4401">
        <v>24</v>
      </c>
    </row>
    <row r="4402" spans="1:5" ht="13.5" customHeight="1">
      <c r="A4402">
        <v>197</v>
      </c>
      <c r="B4402" t="str">
        <f t="shared" si="68"/>
        <v>197---25</v>
      </c>
      <c r="C4402" t="s">
        <v>4277</v>
      </c>
      <c r="D4402" t="s">
        <v>1000</v>
      </c>
      <c r="E4402">
        <v>25</v>
      </c>
    </row>
    <row r="4403" spans="1:5" ht="13.5" customHeight="1">
      <c r="A4403">
        <v>197</v>
      </c>
      <c r="B4403" t="str">
        <f t="shared" si="68"/>
        <v>197---26</v>
      </c>
      <c r="C4403" t="s">
        <v>817</v>
      </c>
      <c r="D4403" t="s">
        <v>1182</v>
      </c>
      <c r="E4403">
        <v>26</v>
      </c>
    </row>
    <row r="4404" spans="1:5" ht="13.5" customHeight="1">
      <c r="A4404">
        <v>197</v>
      </c>
      <c r="B4404" t="str">
        <f t="shared" si="68"/>
        <v>197---27</v>
      </c>
      <c r="C4404" t="s">
        <v>1017</v>
      </c>
      <c r="D4404" t="s">
        <v>796</v>
      </c>
      <c r="E4404">
        <v>27</v>
      </c>
    </row>
    <row r="4405" spans="1:5" ht="13.5" customHeight="1">
      <c r="A4405">
        <v>197</v>
      </c>
      <c r="B4405" t="str">
        <f t="shared" si="68"/>
        <v>197---28</v>
      </c>
      <c r="C4405" t="s">
        <v>731</v>
      </c>
      <c r="D4405" t="s">
        <v>800</v>
      </c>
      <c r="E4405">
        <v>28</v>
      </c>
    </row>
    <row r="4406" spans="1:5" ht="13.5" customHeight="1">
      <c r="A4406">
        <v>197</v>
      </c>
      <c r="B4406" t="str">
        <f t="shared" si="68"/>
        <v>197---29</v>
      </c>
      <c r="C4406" t="s">
        <v>797</v>
      </c>
      <c r="D4406" t="s">
        <v>1081</v>
      </c>
      <c r="E4406">
        <v>29</v>
      </c>
    </row>
    <row r="4407" spans="1:5" ht="13.5" customHeight="1">
      <c r="A4407">
        <v>197</v>
      </c>
      <c r="B4407" t="str">
        <f t="shared" si="68"/>
        <v>197---30</v>
      </c>
      <c r="C4407" t="s">
        <v>743</v>
      </c>
      <c r="D4407" t="s">
        <v>754</v>
      </c>
      <c r="E4407">
        <v>30</v>
      </c>
    </row>
    <row r="4408" spans="1:5" ht="13.5" customHeight="1">
      <c r="A4408">
        <v>197</v>
      </c>
      <c r="B4408" t="str">
        <f t="shared" si="68"/>
        <v>197---31</v>
      </c>
      <c r="C4408" t="s">
        <v>987</v>
      </c>
      <c r="D4408" t="s">
        <v>1263</v>
      </c>
      <c r="E4408">
        <v>31</v>
      </c>
    </row>
    <row r="4409" spans="1:5" ht="13.5" customHeight="1">
      <c r="A4409">
        <v>197</v>
      </c>
      <c r="B4409" t="str">
        <f t="shared" si="68"/>
        <v>197---32</v>
      </c>
      <c r="C4409" t="s">
        <v>989</v>
      </c>
      <c r="D4409" t="s">
        <v>738</v>
      </c>
      <c r="E4409">
        <v>32</v>
      </c>
    </row>
    <row r="4410" spans="1:5" ht="13.5" customHeight="1">
      <c r="A4410">
        <v>197</v>
      </c>
      <c r="B4410" t="str">
        <f t="shared" si="68"/>
        <v>197---33</v>
      </c>
      <c r="C4410" t="s">
        <v>747</v>
      </c>
      <c r="D4410" t="s">
        <v>1154</v>
      </c>
      <c r="E4410">
        <v>33</v>
      </c>
    </row>
    <row r="4411" spans="1:5" ht="13.5" customHeight="1">
      <c r="A4411">
        <v>197</v>
      </c>
      <c r="B4411" t="str">
        <f t="shared" si="68"/>
        <v>197---34</v>
      </c>
      <c r="C4411" t="s">
        <v>936</v>
      </c>
      <c r="D4411" t="s">
        <v>779</v>
      </c>
      <c r="E4411">
        <v>34</v>
      </c>
    </row>
    <row r="4412" spans="1:5" ht="13.5" customHeight="1">
      <c r="A4412">
        <v>197</v>
      </c>
      <c r="B4412" t="str">
        <f t="shared" si="68"/>
        <v>197---35</v>
      </c>
      <c r="C4412" t="s">
        <v>819</v>
      </c>
      <c r="D4412" t="s">
        <v>756</v>
      </c>
      <c r="E4412">
        <v>35</v>
      </c>
    </row>
    <row r="4413" spans="1:5" ht="13.5" customHeight="1">
      <c r="A4413">
        <v>197</v>
      </c>
      <c r="B4413" t="str">
        <f t="shared" si="68"/>
        <v>197---36</v>
      </c>
      <c r="C4413" t="s">
        <v>1074</v>
      </c>
      <c r="D4413" t="s">
        <v>880</v>
      </c>
      <c r="E4413">
        <v>36</v>
      </c>
    </row>
    <row r="4414" spans="1:5" ht="13.5" customHeight="1">
      <c r="A4414">
        <v>197</v>
      </c>
      <c r="B4414" t="str">
        <f t="shared" si="68"/>
        <v>197---37</v>
      </c>
      <c r="C4414" t="s">
        <v>1019</v>
      </c>
      <c r="D4414" t="s">
        <v>734</v>
      </c>
      <c r="E4414">
        <v>37</v>
      </c>
    </row>
    <row r="4415" spans="1:5" ht="13.5" customHeight="1">
      <c r="A4415">
        <v>197</v>
      </c>
      <c r="B4415" t="str">
        <f t="shared" si="68"/>
        <v>197---38</v>
      </c>
      <c r="C4415" t="s">
        <v>820</v>
      </c>
      <c r="D4415" t="s">
        <v>882</v>
      </c>
      <c r="E4415">
        <v>38</v>
      </c>
    </row>
    <row r="4416" spans="1:5" ht="13.5" customHeight="1">
      <c r="A4416">
        <v>197</v>
      </c>
      <c r="B4416" t="str">
        <f t="shared" si="68"/>
        <v>197---39</v>
      </c>
      <c r="C4416" t="s">
        <v>751</v>
      </c>
      <c r="D4416" t="s">
        <v>1281</v>
      </c>
      <c r="E4416">
        <v>39</v>
      </c>
    </row>
    <row r="4417" spans="1:5" ht="13.5" customHeight="1">
      <c r="A4417">
        <v>197</v>
      </c>
      <c r="B4417" t="str">
        <f t="shared" si="68"/>
        <v>197---40</v>
      </c>
      <c r="C4417" t="s">
        <v>824</v>
      </c>
      <c r="D4417" t="s">
        <v>752</v>
      </c>
      <c r="E4417">
        <v>40</v>
      </c>
    </row>
    <row r="4418" spans="1:5" ht="13.5" customHeight="1">
      <c r="A4418">
        <v>197</v>
      </c>
      <c r="B4418" t="str">
        <f t="shared" si="68"/>
        <v>197---41</v>
      </c>
      <c r="C4418" t="s">
        <v>826</v>
      </c>
      <c r="D4418" t="s">
        <v>1079</v>
      </c>
      <c r="E4418">
        <v>41</v>
      </c>
    </row>
    <row r="4419" spans="1:5" ht="13.5" customHeight="1">
      <c r="A4419">
        <v>197</v>
      </c>
      <c r="B4419" t="str">
        <f t="shared" ref="B4419:B4482" si="69">A4419&amp;"---"&amp;E4419</f>
        <v>197---42</v>
      </c>
      <c r="C4419" t="s">
        <v>1005</v>
      </c>
      <c r="D4419" t="s">
        <v>1105</v>
      </c>
      <c r="E4419">
        <v>42</v>
      </c>
    </row>
    <row r="4420" spans="1:5" ht="13.5" customHeight="1">
      <c r="A4420">
        <v>197</v>
      </c>
      <c r="B4420" t="str">
        <f t="shared" si="69"/>
        <v>197---43</v>
      </c>
      <c r="C4420" t="s">
        <v>757</v>
      </c>
      <c r="D4420" t="s">
        <v>1272</v>
      </c>
      <c r="E4420">
        <v>43</v>
      </c>
    </row>
    <row r="4421" spans="1:5" ht="13.5" customHeight="1">
      <c r="A4421">
        <v>197</v>
      </c>
      <c r="B4421" t="str">
        <f t="shared" si="69"/>
        <v>197---44</v>
      </c>
      <c r="C4421" t="s">
        <v>940</v>
      </c>
      <c r="D4421" t="s">
        <v>1239</v>
      </c>
      <c r="E4421">
        <v>44</v>
      </c>
    </row>
    <row r="4422" spans="1:5" ht="13.5" customHeight="1">
      <c r="A4422">
        <v>197</v>
      </c>
      <c r="B4422" t="str">
        <f t="shared" si="69"/>
        <v>197---45</v>
      </c>
      <c r="C4422" t="s">
        <v>1197</v>
      </c>
      <c r="D4422" t="s">
        <v>1137</v>
      </c>
      <c r="E4422">
        <v>45</v>
      </c>
    </row>
    <row r="4423" spans="1:5" ht="13.5" customHeight="1">
      <c r="A4423">
        <v>197</v>
      </c>
      <c r="B4423" t="str">
        <f t="shared" si="69"/>
        <v>197---46</v>
      </c>
      <c r="C4423" t="s">
        <v>890</v>
      </c>
      <c r="D4423" t="s">
        <v>911</v>
      </c>
      <c r="E4423">
        <v>46</v>
      </c>
    </row>
    <row r="4424" spans="1:5" ht="13.5" customHeight="1">
      <c r="A4424">
        <v>197</v>
      </c>
      <c r="B4424" t="str">
        <f t="shared" si="69"/>
        <v>197---47</v>
      </c>
      <c r="C4424" t="s">
        <v>868</v>
      </c>
      <c r="D4424" t="s">
        <v>758</v>
      </c>
      <c r="E4424">
        <v>47</v>
      </c>
    </row>
    <row r="4425" spans="1:5" ht="13.5" customHeight="1">
      <c r="A4425">
        <v>197</v>
      </c>
      <c r="B4425" t="str">
        <f t="shared" si="69"/>
        <v>197---48</v>
      </c>
      <c r="C4425" t="s">
        <v>1098</v>
      </c>
      <c r="D4425" t="s">
        <v>1206</v>
      </c>
      <c r="E4425">
        <v>48</v>
      </c>
    </row>
    <row r="4426" spans="1:5" ht="13.5" customHeight="1">
      <c r="A4426">
        <v>197</v>
      </c>
      <c r="B4426" t="str">
        <f t="shared" si="69"/>
        <v>197---49</v>
      </c>
      <c r="C4426" t="s">
        <v>5913</v>
      </c>
      <c r="D4426" t="s">
        <v>1114</v>
      </c>
      <c r="E4426">
        <v>49</v>
      </c>
    </row>
    <row r="4427" spans="1:5" ht="13.5" customHeight="1">
      <c r="A4427">
        <v>197</v>
      </c>
      <c r="B4427" t="str">
        <f t="shared" si="69"/>
        <v>197---50</v>
      </c>
      <c r="C4427" t="s">
        <v>5945</v>
      </c>
      <c r="D4427" t="s">
        <v>881</v>
      </c>
      <c r="E4427">
        <v>50</v>
      </c>
    </row>
    <row r="4428" spans="1:5" ht="13.5" customHeight="1">
      <c r="A4428">
        <v>197</v>
      </c>
      <c r="B4428" t="str">
        <f t="shared" si="69"/>
        <v>197---51</v>
      </c>
      <c r="C4428" t="s">
        <v>5946</v>
      </c>
      <c r="D4428" t="s">
        <v>893</v>
      </c>
      <c r="E4428">
        <v>51</v>
      </c>
    </row>
    <row r="4429" spans="1:5" ht="13.5" customHeight="1">
      <c r="A4429">
        <v>197</v>
      </c>
      <c r="B4429" t="str">
        <f t="shared" si="69"/>
        <v>197---52</v>
      </c>
      <c r="C4429" t="s">
        <v>5947</v>
      </c>
      <c r="D4429" t="s">
        <v>884</v>
      </c>
      <c r="E4429">
        <v>52</v>
      </c>
    </row>
    <row r="4430" spans="1:5" ht="13.5" customHeight="1">
      <c r="A4430">
        <v>197</v>
      </c>
      <c r="B4430" t="str">
        <f t="shared" si="69"/>
        <v>197---53</v>
      </c>
      <c r="C4430" t="s">
        <v>5948</v>
      </c>
      <c r="D4430" t="s">
        <v>886</v>
      </c>
      <c r="E4430">
        <v>53</v>
      </c>
    </row>
    <row r="4431" spans="1:5" ht="13.5" customHeight="1">
      <c r="A4431">
        <v>197</v>
      </c>
      <c r="B4431" t="str">
        <f t="shared" si="69"/>
        <v>197---54</v>
      </c>
      <c r="C4431" t="s">
        <v>6001</v>
      </c>
      <c r="D4431" t="s">
        <v>956</v>
      </c>
      <c r="E4431">
        <v>54</v>
      </c>
    </row>
    <row r="4432" spans="1:5" ht="13.5" customHeight="1">
      <c r="A4432">
        <v>197</v>
      </c>
      <c r="B4432" t="str">
        <f t="shared" si="69"/>
        <v>197---55</v>
      </c>
      <c r="C4432" t="s">
        <v>5949</v>
      </c>
      <c r="D4432" t="s">
        <v>895</v>
      </c>
      <c r="E4432">
        <v>55</v>
      </c>
    </row>
    <row r="4433" spans="1:5" ht="13.5" customHeight="1">
      <c r="A4433">
        <v>197</v>
      </c>
      <c r="B4433" t="str">
        <f t="shared" si="69"/>
        <v>197---56</v>
      </c>
      <c r="C4433" t="s">
        <v>5915</v>
      </c>
      <c r="D4433" t="s">
        <v>772</v>
      </c>
      <c r="E4433">
        <v>56</v>
      </c>
    </row>
    <row r="4434" spans="1:5" ht="13.5" customHeight="1">
      <c r="A4434">
        <v>197</v>
      </c>
      <c r="B4434" t="str">
        <f t="shared" si="69"/>
        <v>197---57</v>
      </c>
      <c r="C4434" t="s">
        <v>5917</v>
      </c>
      <c r="D4434" t="s">
        <v>789</v>
      </c>
      <c r="E4434">
        <v>57</v>
      </c>
    </row>
    <row r="4435" spans="1:5" ht="13.5" customHeight="1">
      <c r="A4435">
        <v>197</v>
      </c>
      <c r="B4435" t="str">
        <f t="shared" si="69"/>
        <v>197---58</v>
      </c>
      <c r="C4435" t="s">
        <v>5918</v>
      </c>
      <c r="D4435" t="s">
        <v>770</v>
      </c>
      <c r="E4435">
        <v>58</v>
      </c>
    </row>
    <row r="4436" spans="1:5" ht="13.5" customHeight="1">
      <c r="A4436">
        <v>197</v>
      </c>
      <c r="B4436" t="str">
        <f t="shared" si="69"/>
        <v>197---59</v>
      </c>
      <c r="C4436" t="s">
        <v>5962</v>
      </c>
      <c r="D4436" t="s">
        <v>1174</v>
      </c>
      <c r="E4436">
        <v>59</v>
      </c>
    </row>
    <row r="4437" spans="1:5" ht="13.5" customHeight="1">
      <c r="A4437">
        <v>197</v>
      </c>
      <c r="B4437" t="str">
        <f t="shared" si="69"/>
        <v>197---60</v>
      </c>
      <c r="C4437" t="s">
        <v>5931</v>
      </c>
      <c r="D4437" t="s">
        <v>1044</v>
      </c>
      <c r="E4437">
        <v>60</v>
      </c>
    </row>
    <row r="4438" spans="1:5" ht="13.5" customHeight="1">
      <c r="A4438">
        <v>197</v>
      </c>
      <c r="B4438" t="str">
        <f t="shared" si="69"/>
        <v>197---61</v>
      </c>
      <c r="C4438" t="s">
        <v>5963</v>
      </c>
      <c r="D4438" t="s">
        <v>937</v>
      </c>
      <c r="E4438">
        <v>61</v>
      </c>
    </row>
    <row r="4439" spans="1:5" ht="13.5" customHeight="1">
      <c r="A4439">
        <v>197</v>
      </c>
      <c r="B4439" t="str">
        <f t="shared" si="69"/>
        <v>197---62</v>
      </c>
      <c r="C4439" t="s">
        <v>5985</v>
      </c>
      <c r="D4439" t="s">
        <v>1159</v>
      </c>
      <c r="E4439">
        <v>62</v>
      </c>
    </row>
    <row r="4440" spans="1:5" ht="13.5" customHeight="1">
      <c r="A4440">
        <v>197</v>
      </c>
      <c r="B4440" t="str">
        <f t="shared" si="69"/>
        <v>197---63</v>
      </c>
      <c r="C4440" t="s">
        <v>5950</v>
      </c>
      <c r="D4440" t="s">
        <v>906</v>
      </c>
      <c r="E4440">
        <v>63</v>
      </c>
    </row>
    <row r="4441" spans="1:5" ht="13.5" customHeight="1">
      <c r="A4441">
        <v>197</v>
      </c>
      <c r="B4441" t="str">
        <f t="shared" si="69"/>
        <v>197---64</v>
      </c>
      <c r="C4441" t="s">
        <v>5980</v>
      </c>
      <c r="D4441" t="s">
        <v>1124</v>
      </c>
      <c r="E4441">
        <v>64</v>
      </c>
    </row>
    <row r="4442" spans="1:5" ht="13.5" customHeight="1">
      <c r="A4442">
        <v>197</v>
      </c>
      <c r="B4442" t="str">
        <f t="shared" si="69"/>
        <v>197---65</v>
      </c>
      <c r="C4442" t="s">
        <v>5955</v>
      </c>
      <c r="D4442" t="s">
        <v>889</v>
      </c>
      <c r="E4442">
        <v>65</v>
      </c>
    </row>
    <row r="4443" spans="1:5" ht="13.5" customHeight="1">
      <c r="A4443">
        <v>197</v>
      </c>
      <c r="B4443" t="str">
        <f t="shared" si="69"/>
        <v>197---66</v>
      </c>
      <c r="C4443" t="s">
        <v>5924</v>
      </c>
      <c r="D4443" t="s">
        <v>726</v>
      </c>
      <c r="E4443">
        <v>66</v>
      </c>
    </row>
    <row r="4444" spans="1:5" ht="13.5" customHeight="1">
      <c r="A4444">
        <v>197</v>
      </c>
      <c r="B4444" t="str">
        <f t="shared" si="69"/>
        <v>197---67</v>
      </c>
      <c r="C4444" t="s">
        <v>5958</v>
      </c>
      <c r="D4444" t="s">
        <v>1358</v>
      </c>
      <c r="E4444">
        <v>67</v>
      </c>
    </row>
    <row r="4445" spans="1:5" ht="13.5" customHeight="1">
      <c r="A4445">
        <v>198</v>
      </c>
      <c r="B4445" t="str">
        <f t="shared" si="69"/>
        <v>198---1</v>
      </c>
      <c r="C4445" t="s">
        <v>4234</v>
      </c>
      <c r="D4445" t="s">
        <v>1047</v>
      </c>
      <c r="E4445">
        <v>1</v>
      </c>
    </row>
    <row r="4446" spans="1:5" ht="13.5" customHeight="1">
      <c r="A4446">
        <v>198</v>
      </c>
      <c r="B4446" t="str">
        <f t="shared" si="69"/>
        <v>198---2</v>
      </c>
      <c r="C4446" t="s">
        <v>4216</v>
      </c>
      <c r="D4446" t="s">
        <v>1047</v>
      </c>
      <c r="E4446">
        <v>2</v>
      </c>
    </row>
    <row r="4447" spans="1:5" ht="13.5" customHeight="1">
      <c r="A4447">
        <v>198</v>
      </c>
      <c r="B4447" t="str">
        <f t="shared" si="69"/>
        <v>198---3</v>
      </c>
      <c r="C4447" t="s">
        <v>4216</v>
      </c>
      <c r="D4447" t="s">
        <v>1138</v>
      </c>
      <c r="E4447">
        <v>3</v>
      </c>
    </row>
    <row r="4448" spans="1:5" ht="13.5" customHeight="1">
      <c r="A4448">
        <v>198</v>
      </c>
      <c r="B4448" t="str">
        <f t="shared" si="69"/>
        <v>198---4</v>
      </c>
      <c r="C4448" t="s">
        <v>4216</v>
      </c>
      <c r="D4448" t="s">
        <v>1079</v>
      </c>
      <c r="E4448">
        <v>4</v>
      </c>
    </row>
    <row r="4449" spans="1:5" ht="13.5" customHeight="1">
      <c r="A4449">
        <v>198</v>
      </c>
      <c r="B4449" t="str">
        <f t="shared" si="69"/>
        <v>198---5</v>
      </c>
      <c r="C4449" t="s">
        <v>4216</v>
      </c>
      <c r="D4449" t="s">
        <v>842</v>
      </c>
      <c r="E4449">
        <v>5</v>
      </c>
    </row>
    <row r="4450" spans="1:5" ht="13.5" customHeight="1">
      <c r="A4450">
        <v>198</v>
      </c>
      <c r="B4450" t="str">
        <f t="shared" si="69"/>
        <v>198---6</v>
      </c>
      <c r="C4450" t="s">
        <v>4216</v>
      </c>
      <c r="D4450" t="s">
        <v>1321</v>
      </c>
      <c r="E4450">
        <v>6</v>
      </c>
    </row>
    <row r="4451" spans="1:5" ht="13.5" customHeight="1">
      <c r="A4451">
        <v>198</v>
      </c>
      <c r="B4451" t="str">
        <f t="shared" si="69"/>
        <v>198---7</v>
      </c>
      <c r="C4451" t="s">
        <v>4216</v>
      </c>
      <c r="D4451" t="s">
        <v>1174</v>
      </c>
      <c r="E4451">
        <v>7</v>
      </c>
    </row>
    <row r="4452" spans="1:5" ht="13.5" customHeight="1">
      <c r="A4452">
        <v>198</v>
      </c>
      <c r="B4452" t="str">
        <f t="shared" si="69"/>
        <v>198---8</v>
      </c>
      <c r="C4452" t="s">
        <v>4216</v>
      </c>
      <c r="D4452" t="s">
        <v>718</v>
      </c>
      <c r="E4452">
        <v>8</v>
      </c>
    </row>
    <row r="4453" spans="1:5" ht="13.5" customHeight="1">
      <c r="A4453">
        <v>198</v>
      </c>
      <c r="B4453" t="str">
        <f t="shared" si="69"/>
        <v>198---9</v>
      </c>
      <c r="C4453" t="s">
        <v>4216</v>
      </c>
      <c r="D4453" t="s">
        <v>779</v>
      </c>
      <c r="E4453">
        <v>9</v>
      </c>
    </row>
    <row r="4454" spans="1:5" ht="13.5" customHeight="1">
      <c r="A4454">
        <v>198</v>
      </c>
      <c r="B4454" t="str">
        <f t="shared" si="69"/>
        <v>198---10</v>
      </c>
      <c r="C4454" t="s">
        <v>4216</v>
      </c>
      <c r="D4454" t="s">
        <v>722</v>
      </c>
      <c r="E4454">
        <v>10</v>
      </c>
    </row>
    <row r="4455" spans="1:5" ht="13.5" customHeight="1">
      <c r="A4455">
        <v>198</v>
      </c>
      <c r="B4455" t="str">
        <f t="shared" si="69"/>
        <v>198---11</v>
      </c>
      <c r="C4455" t="s">
        <v>4216</v>
      </c>
      <c r="D4455" t="s">
        <v>1105</v>
      </c>
      <c r="E4455">
        <v>11</v>
      </c>
    </row>
    <row r="4456" spans="1:5" ht="13.5" customHeight="1">
      <c r="A4456">
        <v>198</v>
      </c>
      <c r="B4456" t="str">
        <f t="shared" si="69"/>
        <v>198---12</v>
      </c>
      <c r="C4456" t="s">
        <v>4216</v>
      </c>
      <c r="D4456" t="s">
        <v>713</v>
      </c>
      <c r="E4456">
        <v>12</v>
      </c>
    </row>
    <row r="4457" spans="1:5" ht="13.5" customHeight="1">
      <c r="A4457">
        <v>198</v>
      </c>
      <c r="B4457" t="str">
        <f t="shared" si="69"/>
        <v>198---13</v>
      </c>
      <c r="C4457" t="s">
        <v>4216</v>
      </c>
      <c r="D4457" t="s">
        <v>714</v>
      </c>
      <c r="E4457">
        <v>13</v>
      </c>
    </row>
    <row r="4458" spans="1:5" ht="13.5" customHeight="1">
      <c r="A4458">
        <v>198</v>
      </c>
      <c r="B4458" t="str">
        <f t="shared" si="69"/>
        <v>198---14</v>
      </c>
      <c r="C4458" t="s">
        <v>4216</v>
      </c>
      <c r="D4458" t="s">
        <v>872</v>
      </c>
      <c r="E4458">
        <v>14</v>
      </c>
    </row>
    <row r="4459" spans="1:5" ht="13.5" customHeight="1">
      <c r="A4459">
        <v>198</v>
      </c>
      <c r="B4459" t="str">
        <f t="shared" si="69"/>
        <v>198---15</v>
      </c>
      <c r="C4459" t="s">
        <v>4263</v>
      </c>
      <c r="D4459" t="s">
        <v>971</v>
      </c>
      <c r="E4459">
        <v>15</v>
      </c>
    </row>
    <row r="4460" spans="1:5" ht="13.5" customHeight="1">
      <c r="A4460">
        <v>198</v>
      </c>
      <c r="B4460" t="str">
        <f t="shared" si="69"/>
        <v>198---16</v>
      </c>
      <c r="C4460" t="s">
        <v>4238</v>
      </c>
      <c r="D4460" t="s">
        <v>972</v>
      </c>
      <c r="E4460">
        <v>16</v>
      </c>
    </row>
    <row r="4461" spans="1:5" ht="13.5" customHeight="1">
      <c r="A4461">
        <v>198</v>
      </c>
      <c r="B4461" t="str">
        <f t="shared" si="69"/>
        <v>198---17</v>
      </c>
      <c r="C4461" t="s">
        <v>4220</v>
      </c>
      <c r="D4461" t="s">
        <v>1142</v>
      </c>
      <c r="E4461">
        <v>17</v>
      </c>
    </row>
    <row r="4462" spans="1:5" ht="13.5" customHeight="1">
      <c r="A4462">
        <v>198</v>
      </c>
      <c r="B4462" t="str">
        <f t="shared" si="69"/>
        <v>198---18</v>
      </c>
      <c r="C4462" t="s">
        <v>4228</v>
      </c>
      <c r="D4462" t="s">
        <v>992</v>
      </c>
      <c r="E4462">
        <v>18</v>
      </c>
    </row>
    <row r="4463" spans="1:5" ht="13.5" customHeight="1">
      <c r="A4463">
        <v>198</v>
      </c>
      <c r="B4463" t="str">
        <f t="shared" si="69"/>
        <v>198---19</v>
      </c>
      <c r="C4463" t="s">
        <v>4223</v>
      </c>
      <c r="D4463" t="s">
        <v>1104</v>
      </c>
      <c r="E4463">
        <v>19</v>
      </c>
    </row>
    <row r="4464" spans="1:5" ht="13.5" customHeight="1">
      <c r="A4464">
        <v>198</v>
      </c>
      <c r="B4464" t="str">
        <f t="shared" si="69"/>
        <v>198---20</v>
      </c>
      <c r="C4464" t="s">
        <v>4276</v>
      </c>
      <c r="D4464" t="s">
        <v>1046</v>
      </c>
      <c r="E4464">
        <v>20</v>
      </c>
    </row>
    <row r="4465" spans="1:5" ht="13.5" customHeight="1">
      <c r="A4465">
        <v>198</v>
      </c>
      <c r="B4465" t="str">
        <f t="shared" si="69"/>
        <v>198---21</v>
      </c>
      <c r="C4465" t="s">
        <v>4259</v>
      </c>
      <c r="D4465" t="s">
        <v>959</v>
      </c>
      <c r="E4465">
        <v>21</v>
      </c>
    </row>
    <row r="4466" spans="1:5" ht="13.5" customHeight="1">
      <c r="A4466">
        <v>198</v>
      </c>
      <c r="B4466" t="str">
        <f t="shared" si="69"/>
        <v>198---22</v>
      </c>
      <c r="C4466" t="s">
        <v>4254</v>
      </c>
      <c r="D4466" t="s">
        <v>1053</v>
      </c>
      <c r="E4466">
        <v>22</v>
      </c>
    </row>
    <row r="4467" spans="1:5" ht="13.5" customHeight="1">
      <c r="A4467">
        <v>198</v>
      </c>
      <c r="B4467" t="str">
        <f t="shared" si="69"/>
        <v>198---23</v>
      </c>
      <c r="C4467" t="s">
        <v>4235</v>
      </c>
      <c r="D4467" t="s">
        <v>961</v>
      </c>
      <c r="E4467">
        <v>23</v>
      </c>
    </row>
    <row r="4468" spans="1:5" ht="13.5" customHeight="1">
      <c r="A4468">
        <v>198</v>
      </c>
      <c r="B4468" t="str">
        <f t="shared" si="69"/>
        <v>198---24</v>
      </c>
      <c r="C4468" t="s">
        <v>4236</v>
      </c>
      <c r="D4468" t="s">
        <v>988</v>
      </c>
      <c r="E4468">
        <v>24</v>
      </c>
    </row>
    <row r="4469" spans="1:5" ht="13.5" customHeight="1">
      <c r="A4469">
        <v>198</v>
      </c>
      <c r="B4469" t="str">
        <f t="shared" si="69"/>
        <v>198---25</v>
      </c>
      <c r="C4469" t="s">
        <v>4277</v>
      </c>
      <c r="D4469" t="s">
        <v>1000</v>
      </c>
      <c r="E4469">
        <v>25</v>
      </c>
    </row>
    <row r="4470" spans="1:5" ht="13.5" customHeight="1">
      <c r="A4470">
        <v>198</v>
      </c>
      <c r="B4470" t="str">
        <f t="shared" si="69"/>
        <v>198---26</v>
      </c>
      <c r="C4470" t="s">
        <v>817</v>
      </c>
      <c r="D4470" t="s">
        <v>1182</v>
      </c>
      <c r="E4470">
        <v>26</v>
      </c>
    </row>
    <row r="4471" spans="1:5" ht="13.5" customHeight="1">
      <c r="A4471">
        <v>198</v>
      </c>
      <c r="B4471" t="str">
        <f t="shared" si="69"/>
        <v>198---27</v>
      </c>
      <c r="C4471" t="s">
        <v>883</v>
      </c>
      <c r="D4471" t="s">
        <v>959</v>
      </c>
      <c r="E4471">
        <v>27</v>
      </c>
    </row>
    <row r="4472" spans="1:5" ht="13.5" customHeight="1">
      <c r="A4472">
        <v>198</v>
      </c>
      <c r="B4472" t="str">
        <f t="shared" si="69"/>
        <v>198---28</v>
      </c>
      <c r="C4472" t="s">
        <v>1017</v>
      </c>
      <c r="D4472" t="s">
        <v>796</v>
      </c>
      <c r="E4472">
        <v>28</v>
      </c>
    </row>
    <row r="4473" spans="1:5" ht="13.5" customHeight="1">
      <c r="A4473">
        <v>198</v>
      </c>
      <c r="B4473" t="str">
        <f t="shared" si="69"/>
        <v>198---29</v>
      </c>
      <c r="C4473" t="s">
        <v>731</v>
      </c>
      <c r="D4473" t="s">
        <v>800</v>
      </c>
      <c r="E4473">
        <v>29</v>
      </c>
    </row>
    <row r="4474" spans="1:5" ht="13.5" customHeight="1">
      <c r="A4474">
        <v>198</v>
      </c>
      <c r="B4474" t="str">
        <f t="shared" si="69"/>
        <v>198---30</v>
      </c>
      <c r="C4474" t="s">
        <v>887</v>
      </c>
      <c r="D4474" t="s">
        <v>992</v>
      </c>
      <c r="E4474">
        <v>30</v>
      </c>
    </row>
    <row r="4475" spans="1:5" ht="13.5" customHeight="1">
      <c r="A4475">
        <v>198</v>
      </c>
      <c r="B4475" t="str">
        <f t="shared" si="69"/>
        <v>198---31</v>
      </c>
      <c r="C4475" t="s">
        <v>797</v>
      </c>
      <c r="D4475" t="s">
        <v>1081</v>
      </c>
      <c r="E4475">
        <v>31</v>
      </c>
    </row>
    <row r="4476" spans="1:5" ht="13.5" customHeight="1">
      <c r="A4476">
        <v>198</v>
      </c>
      <c r="B4476" t="str">
        <f t="shared" si="69"/>
        <v>198---32</v>
      </c>
      <c r="C4476" t="s">
        <v>739</v>
      </c>
      <c r="D4476" t="s">
        <v>736</v>
      </c>
      <c r="E4476">
        <v>32</v>
      </c>
    </row>
    <row r="4477" spans="1:5" ht="13.5" customHeight="1">
      <c r="A4477">
        <v>198</v>
      </c>
      <c r="B4477" t="str">
        <f t="shared" si="69"/>
        <v>198---33</v>
      </c>
      <c r="C4477" t="s">
        <v>743</v>
      </c>
      <c r="D4477" t="s">
        <v>754</v>
      </c>
      <c r="E4477">
        <v>33</v>
      </c>
    </row>
    <row r="4478" spans="1:5" ht="13.5" customHeight="1">
      <c r="A4478">
        <v>198</v>
      </c>
      <c r="B4478" t="str">
        <f t="shared" si="69"/>
        <v>198---34</v>
      </c>
      <c r="C4478" t="s">
        <v>987</v>
      </c>
      <c r="D4478" t="s">
        <v>1263</v>
      </c>
      <c r="E4478">
        <v>34</v>
      </c>
    </row>
    <row r="4479" spans="1:5" ht="13.5" customHeight="1">
      <c r="A4479">
        <v>198</v>
      </c>
      <c r="B4479" t="str">
        <f t="shared" si="69"/>
        <v>198---35</v>
      </c>
      <c r="C4479" t="s">
        <v>989</v>
      </c>
      <c r="D4479" t="s">
        <v>738</v>
      </c>
      <c r="E4479">
        <v>35</v>
      </c>
    </row>
    <row r="4480" spans="1:5" ht="13.5" customHeight="1">
      <c r="A4480">
        <v>198</v>
      </c>
      <c r="B4480" t="str">
        <f t="shared" si="69"/>
        <v>198---36</v>
      </c>
      <c r="C4480" t="s">
        <v>936</v>
      </c>
      <c r="D4480" t="s">
        <v>779</v>
      </c>
      <c r="E4480">
        <v>36</v>
      </c>
    </row>
    <row r="4481" spans="1:5" ht="13.5" customHeight="1">
      <c r="A4481">
        <v>198</v>
      </c>
      <c r="B4481" t="str">
        <f t="shared" si="69"/>
        <v>198---37</v>
      </c>
      <c r="C4481" t="s">
        <v>819</v>
      </c>
      <c r="D4481" t="s">
        <v>756</v>
      </c>
      <c r="E4481">
        <v>37</v>
      </c>
    </row>
    <row r="4482" spans="1:5" ht="13.5" customHeight="1">
      <c r="A4482">
        <v>198</v>
      </c>
      <c r="B4482" t="str">
        <f t="shared" si="69"/>
        <v>198---38</v>
      </c>
      <c r="C4482" t="s">
        <v>1074</v>
      </c>
      <c r="D4482" t="s">
        <v>880</v>
      </c>
      <c r="E4482">
        <v>38</v>
      </c>
    </row>
    <row r="4483" spans="1:5" ht="13.5" customHeight="1">
      <c r="A4483">
        <v>198</v>
      </c>
      <c r="B4483" t="str">
        <f t="shared" ref="B4483:B4546" si="70">A4483&amp;"---"&amp;E4483</f>
        <v>198---39</v>
      </c>
      <c r="C4483" t="s">
        <v>1019</v>
      </c>
      <c r="D4483" t="s">
        <v>734</v>
      </c>
      <c r="E4483">
        <v>39</v>
      </c>
    </row>
    <row r="4484" spans="1:5" ht="13.5" customHeight="1">
      <c r="A4484">
        <v>198</v>
      </c>
      <c r="B4484" t="str">
        <f t="shared" si="70"/>
        <v>198---40</v>
      </c>
      <c r="C4484" t="s">
        <v>824</v>
      </c>
      <c r="D4484" t="s">
        <v>752</v>
      </c>
      <c r="E4484">
        <v>40</v>
      </c>
    </row>
    <row r="4485" spans="1:5" ht="13.5" customHeight="1">
      <c r="A4485">
        <v>198</v>
      </c>
      <c r="B4485" t="str">
        <f t="shared" si="70"/>
        <v>198---41</v>
      </c>
      <c r="C4485" t="s">
        <v>826</v>
      </c>
      <c r="D4485" t="s">
        <v>1079</v>
      </c>
      <c r="E4485">
        <v>41</v>
      </c>
    </row>
    <row r="4486" spans="1:5" ht="13.5" customHeight="1">
      <c r="A4486">
        <v>198</v>
      </c>
      <c r="B4486" t="str">
        <f t="shared" si="70"/>
        <v>198---42</v>
      </c>
      <c r="C4486" t="s">
        <v>1005</v>
      </c>
      <c r="D4486" t="s">
        <v>1105</v>
      </c>
      <c r="E4486">
        <v>42</v>
      </c>
    </row>
    <row r="4487" spans="1:5" ht="13.5" customHeight="1">
      <c r="A4487">
        <v>198</v>
      </c>
      <c r="B4487" t="str">
        <f t="shared" si="70"/>
        <v>198---43</v>
      </c>
      <c r="C4487" t="s">
        <v>940</v>
      </c>
      <c r="D4487" t="s">
        <v>1239</v>
      </c>
      <c r="E4487">
        <v>43</v>
      </c>
    </row>
    <row r="4488" spans="1:5" ht="13.5" customHeight="1">
      <c r="A4488">
        <v>198</v>
      </c>
      <c r="B4488" t="str">
        <f t="shared" si="70"/>
        <v>198---44</v>
      </c>
      <c r="C4488" t="s">
        <v>1197</v>
      </c>
      <c r="D4488" t="s">
        <v>1137</v>
      </c>
      <c r="E4488">
        <v>44</v>
      </c>
    </row>
    <row r="4489" spans="1:5" ht="13.5" customHeight="1">
      <c r="A4489">
        <v>198</v>
      </c>
      <c r="B4489" t="str">
        <f t="shared" si="70"/>
        <v>198---45</v>
      </c>
      <c r="C4489" t="s">
        <v>967</v>
      </c>
      <c r="D4489" t="s">
        <v>1046</v>
      </c>
      <c r="E4489">
        <v>45</v>
      </c>
    </row>
    <row r="4490" spans="1:5" ht="13.5" customHeight="1">
      <c r="A4490">
        <v>198</v>
      </c>
      <c r="B4490" t="str">
        <f t="shared" si="70"/>
        <v>198---46</v>
      </c>
      <c r="C4490" t="s">
        <v>868</v>
      </c>
      <c r="D4490" t="s">
        <v>758</v>
      </c>
      <c r="E4490">
        <v>46</v>
      </c>
    </row>
    <row r="4491" spans="1:5" ht="13.5" customHeight="1">
      <c r="A4491">
        <v>198</v>
      </c>
      <c r="B4491" t="str">
        <f t="shared" si="70"/>
        <v>198---47</v>
      </c>
      <c r="C4491" t="s">
        <v>1098</v>
      </c>
      <c r="D4491" t="s">
        <v>1206</v>
      </c>
      <c r="E4491">
        <v>47</v>
      </c>
    </row>
    <row r="4492" spans="1:5" ht="13.5" customHeight="1">
      <c r="A4492">
        <v>198</v>
      </c>
      <c r="B4492" t="str">
        <f t="shared" si="70"/>
        <v>198---48</v>
      </c>
      <c r="C4492" t="s">
        <v>838</v>
      </c>
      <c r="D4492" t="s">
        <v>1054</v>
      </c>
      <c r="E4492">
        <v>48</v>
      </c>
    </row>
    <row r="4493" spans="1:5" ht="13.5" customHeight="1">
      <c r="A4493">
        <v>198</v>
      </c>
      <c r="B4493" t="str">
        <f t="shared" si="70"/>
        <v>198---49</v>
      </c>
      <c r="C4493" t="s">
        <v>5913</v>
      </c>
      <c r="D4493" t="s">
        <v>1114</v>
      </c>
      <c r="E4493">
        <v>49</v>
      </c>
    </row>
    <row r="4494" spans="1:5" ht="13.5" customHeight="1">
      <c r="A4494">
        <v>198</v>
      </c>
      <c r="B4494" t="str">
        <f t="shared" si="70"/>
        <v>198---50</v>
      </c>
      <c r="C4494" t="s">
        <v>5967</v>
      </c>
      <c r="D4494" t="s">
        <v>986</v>
      </c>
      <c r="E4494">
        <v>50</v>
      </c>
    </row>
    <row r="4495" spans="1:5" ht="13.5" customHeight="1">
      <c r="A4495">
        <v>198</v>
      </c>
      <c r="B4495" t="str">
        <f t="shared" si="70"/>
        <v>198---51</v>
      </c>
      <c r="C4495" t="s">
        <v>5968</v>
      </c>
      <c r="D4495" t="s">
        <v>988</v>
      </c>
      <c r="E4495">
        <v>51</v>
      </c>
    </row>
    <row r="4496" spans="1:5" ht="13.5" customHeight="1">
      <c r="A4496">
        <v>198</v>
      </c>
      <c r="B4496" t="str">
        <f t="shared" si="70"/>
        <v>198---52</v>
      </c>
      <c r="C4496" t="s">
        <v>5969</v>
      </c>
      <c r="D4496" t="s">
        <v>961</v>
      </c>
      <c r="E4496">
        <v>52</v>
      </c>
    </row>
    <row r="4497" spans="1:5" ht="13.5" customHeight="1">
      <c r="A4497">
        <v>198</v>
      </c>
      <c r="B4497" t="str">
        <f t="shared" si="70"/>
        <v>198---53</v>
      </c>
      <c r="C4497" t="s">
        <v>6001</v>
      </c>
      <c r="D4497" t="s">
        <v>956</v>
      </c>
      <c r="E4497">
        <v>53</v>
      </c>
    </row>
    <row r="4498" spans="1:5" ht="13.5" customHeight="1">
      <c r="A4498">
        <v>198</v>
      </c>
      <c r="B4498" t="str">
        <f t="shared" si="70"/>
        <v>198---54</v>
      </c>
      <c r="C4498" t="s">
        <v>5915</v>
      </c>
      <c r="D4498" t="s">
        <v>772</v>
      </c>
      <c r="E4498">
        <v>54</v>
      </c>
    </row>
    <row r="4499" spans="1:5" ht="13.5" customHeight="1">
      <c r="A4499">
        <v>198</v>
      </c>
      <c r="B4499" t="str">
        <f t="shared" si="70"/>
        <v>198---55</v>
      </c>
      <c r="C4499" t="s">
        <v>5917</v>
      </c>
      <c r="D4499" t="s">
        <v>789</v>
      </c>
      <c r="E4499">
        <v>55</v>
      </c>
    </row>
    <row r="4500" spans="1:5" ht="13.5" customHeight="1">
      <c r="A4500">
        <v>198</v>
      </c>
      <c r="B4500" t="str">
        <f t="shared" si="70"/>
        <v>198---56</v>
      </c>
      <c r="C4500" t="s">
        <v>5918</v>
      </c>
      <c r="D4500" t="s">
        <v>770</v>
      </c>
      <c r="E4500">
        <v>56</v>
      </c>
    </row>
    <row r="4501" spans="1:5" ht="13.5" customHeight="1">
      <c r="A4501">
        <v>198</v>
      </c>
      <c r="B4501" t="str">
        <f t="shared" si="70"/>
        <v>198---57</v>
      </c>
      <c r="C4501" t="s">
        <v>5962</v>
      </c>
      <c r="D4501" t="s">
        <v>1174</v>
      </c>
      <c r="E4501">
        <v>57</v>
      </c>
    </row>
    <row r="4502" spans="1:5" ht="13.5" customHeight="1">
      <c r="A4502">
        <v>198</v>
      </c>
      <c r="B4502" t="str">
        <f t="shared" si="70"/>
        <v>198---58</v>
      </c>
      <c r="C4502" t="s">
        <v>5931</v>
      </c>
      <c r="D4502" t="s">
        <v>1044</v>
      </c>
      <c r="E4502">
        <v>58</v>
      </c>
    </row>
    <row r="4503" spans="1:5" ht="13.5" customHeight="1">
      <c r="A4503">
        <v>198</v>
      </c>
      <c r="B4503" t="str">
        <f t="shared" si="70"/>
        <v>198---59</v>
      </c>
      <c r="C4503" t="s">
        <v>5963</v>
      </c>
      <c r="D4503" t="s">
        <v>937</v>
      </c>
      <c r="E4503">
        <v>59</v>
      </c>
    </row>
    <row r="4504" spans="1:5" ht="13.5" customHeight="1">
      <c r="A4504">
        <v>198</v>
      </c>
      <c r="B4504" t="str">
        <f t="shared" si="70"/>
        <v>198---60</v>
      </c>
      <c r="C4504" t="s">
        <v>5985</v>
      </c>
      <c r="D4504" t="s">
        <v>1159</v>
      </c>
      <c r="E4504">
        <v>60</v>
      </c>
    </row>
    <row r="4505" spans="1:5" ht="13.5" customHeight="1">
      <c r="A4505">
        <v>198</v>
      </c>
      <c r="B4505" t="str">
        <f t="shared" si="70"/>
        <v>198---61</v>
      </c>
      <c r="C4505" t="s">
        <v>5974</v>
      </c>
      <c r="D4505" t="s">
        <v>1049</v>
      </c>
      <c r="E4505">
        <v>61</v>
      </c>
    </row>
    <row r="4506" spans="1:5" ht="13.5" customHeight="1">
      <c r="A4506">
        <v>198</v>
      </c>
      <c r="B4506" t="str">
        <f t="shared" si="70"/>
        <v>198---62</v>
      </c>
      <c r="C4506" t="s">
        <v>5980</v>
      </c>
      <c r="D4506" t="s">
        <v>1124</v>
      </c>
      <c r="E4506">
        <v>62</v>
      </c>
    </row>
    <row r="4507" spans="1:5" ht="13.5" customHeight="1">
      <c r="A4507">
        <v>198</v>
      </c>
      <c r="B4507" t="str">
        <f t="shared" si="70"/>
        <v>198---63</v>
      </c>
      <c r="C4507" t="s">
        <v>5924</v>
      </c>
      <c r="D4507" t="s">
        <v>726</v>
      </c>
      <c r="E4507">
        <v>63</v>
      </c>
    </row>
    <row r="4508" spans="1:5" ht="13.5" customHeight="1">
      <c r="A4508">
        <v>198</v>
      </c>
      <c r="B4508" t="str">
        <f t="shared" si="70"/>
        <v>198---64</v>
      </c>
      <c r="C4508" t="s">
        <v>5975</v>
      </c>
      <c r="D4508" t="s">
        <v>994</v>
      </c>
      <c r="E4508">
        <v>64</v>
      </c>
    </row>
    <row r="4509" spans="1:5" ht="13.5" customHeight="1">
      <c r="A4509">
        <v>199</v>
      </c>
      <c r="B4509" t="str">
        <f t="shared" si="70"/>
        <v>199---1</v>
      </c>
      <c r="C4509" t="s">
        <v>4234</v>
      </c>
      <c r="D4509" t="s">
        <v>806</v>
      </c>
      <c r="E4509">
        <v>1</v>
      </c>
    </row>
    <row r="4510" spans="1:5" ht="13.5" customHeight="1">
      <c r="A4510">
        <v>199</v>
      </c>
      <c r="B4510" t="str">
        <f t="shared" si="70"/>
        <v>199---2</v>
      </c>
      <c r="C4510" t="s">
        <v>4216</v>
      </c>
      <c r="D4510" t="s">
        <v>806</v>
      </c>
      <c r="E4510">
        <v>2</v>
      </c>
    </row>
    <row r="4511" spans="1:5" ht="13.5" customHeight="1">
      <c r="A4511">
        <v>199</v>
      </c>
      <c r="B4511" t="str">
        <f t="shared" si="70"/>
        <v>199---3</v>
      </c>
      <c r="C4511" t="s">
        <v>4216</v>
      </c>
      <c r="D4511" t="s">
        <v>1138</v>
      </c>
      <c r="E4511">
        <v>3</v>
      </c>
    </row>
    <row r="4512" spans="1:5" ht="13.5" customHeight="1">
      <c r="A4512">
        <v>199</v>
      </c>
      <c r="B4512" t="str">
        <f t="shared" si="70"/>
        <v>199---4</v>
      </c>
      <c r="C4512" t="s">
        <v>4216</v>
      </c>
      <c r="D4512" t="s">
        <v>1079</v>
      </c>
      <c r="E4512">
        <v>4</v>
      </c>
    </row>
    <row r="4513" spans="1:5" ht="13.5" customHeight="1">
      <c r="A4513">
        <v>199</v>
      </c>
      <c r="B4513" t="str">
        <f t="shared" si="70"/>
        <v>199---5</v>
      </c>
      <c r="C4513" t="s">
        <v>4216</v>
      </c>
      <c r="D4513" t="s">
        <v>1321</v>
      </c>
      <c r="E4513">
        <v>5</v>
      </c>
    </row>
    <row r="4514" spans="1:5" ht="13.5" customHeight="1">
      <c r="A4514">
        <v>199</v>
      </c>
      <c r="B4514" t="str">
        <f t="shared" si="70"/>
        <v>199---6</v>
      </c>
      <c r="C4514" t="s">
        <v>4216</v>
      </c>
      <c r="D4514" t="s">
        <v>1174</v>
      </c>
      <c r="E4514">
        <v>6</v>
      </c>
    </row>
    <row r="4515" spans="1:5" ht="13.5" customHeight="1">
      <c r="A4515">
        <v>199</v>
      </c>
      <c r="B4515" t="str">
        <f t="shared" si="70"/>
        <v>199---7</v>
      </c>
      <c r="C4515" t="s">
        <v>4216</v>
      </c>
      <c r="D4515" t="s">
        <v>718</v>
      </c>
      <c r="E4515">
        <v>7</v>
      </c>
    </row>
    <row r="4516" spans="1:5" ht="13.5" customHeight="1">
      <c r="A4516">
        <v>199</v>
      </c>
      <c r="B4516" t="str">
        <f t="shared" si="70"/>
        <v>199---8</v>
      </c>
      <c r="C4516" t="s">
        <v>4216</v>
      </c>
      <c r="D4516" t="s">
        <v>779</v>
      </c>
      <c r="E4516">
        <v>8</v>
      </c>
    </row>
    <row r="4517" spans="1:5" ht="13.5" customHeight="1">
      <c r="A4517">
        <v>199</v>
      </c>
      <c r="B4517" t="str">
        <f t="shared" si="70"/>
        <v>199---9</v>
      </c>
      <c r="C4517" t="s">
        <v>4216</v>
      </c>
      <c r="D4517" t="s">
        <v>722</v>
      </c>
      <c r="E4517">
        <v>9</v>
      </c>
    </row>
    <row r="4518" spans="1:5" ht="13.5" customHeight="1">
      <c r="A4518">
        <v>199</v>
      </c>
      <c r="B4518" t="str">
        <f t="shared" si="70"/>
        <v>199---10</v>
      </c>
      <c r="C4518" t="s">
        <v>4216</v>
      </c>
      <c r="D4518" t="s">
        <v>1105</v>
      </c>
      <c r="E4518">
        <v>10</v>
      </c>
    </row>
    <row r="4519" spans="1:5" ht="13.5" customHeight="1">
      <c r="A4519">
        <v>199</v>
      </c>
      <c r="B4519" t="str">
        <f t="shared" si="70"/>
        <v>199---11</v>
      </c>
      <c r="C4519" t="s">
        <v>4216</v>
      </c>
      <c r="D4519" t="s">
        <v>713</v>
      </c>
      <c r="E4519">
        <v>11</v>
      </c>
    </row>
    <row r="4520" spans="1:5" ht="13.5" customHeight="1">
      <c r="A4520">
        <v>199</v>
      </c>
      <c r="B4520" t="str">
        <f t="shared" si="70"/>
        <v>199---12</v>
      </c>
      <c r="C4520" t="s">
        <v>4216</v>
      </c>
      <c r="D4520" t="s">
        <v>714</v>
      </c>
      <c r="E4520">
        <v>12</v>
      </c>
    </row>
    <row r="4521" spans="1:5" ht="13.5" customHeight="1">
      <c r="A4521">
        <v>199</v>
      </c>
      <c r="B4521" t="str">
        <f t="shared" si="70"/>
        <v>199---13</v>
      </c>
      <c r="C4521" t="s">
        <v>4216</v>
      </c>
      <c r="D4521" t="s">
        <v>872</v>
      </c>
      <c r="E4521">
        <v>13</v>
      </c>
    </row>
    <row r="4522" spans="1:5" ht="13.5" customHeight="1">
      <c r="A4522">
        <v>199</v>
      </c>
      <c r="B4522" t="str">
        <f t="shared" si="70"/>
        <v>199---14</v>
      </c>
      <c r="C4522" t="s">
        <v>4263</v>
      </c>
      <c r="D4522" t="s">
        <v>971</v>
      </c>
      <c r="E4522">
        <v>14</v>
      </c>
    </row>
    <row r="4523" spans="1:5" ht="13.5" customHeight="1">
      <c r="A4523">
        <v>199</v>
      </c>
      <c r="B4523" t="str">
        <f t="shared" si="70"/>
        <v>199---15</v>
      </c>
      <c r="C4523" t="s">
        <v>4238</v>
      </c>
      <c r="D4523" t="s">
        <v>972</v>
      </c>
      <c r="E4523">
        <v>15</v>
      </c>
    </row>
    <row r="4524" spans="1:5" ht="13.5" customHeight="1">
      <c r="A4524">
        <v>199</v>
      </c>
      <c r="B4524" t="str">
        <f t="shared" si="70"/>
        <v>199---16</v>
      </c>
      <c r="C4524" t="s">
        <v>4220</v>
      </c>
      <c r="D4524" t="s">
        <v>1142</v>
      </c>
      <c r="E4524">
        <v>16</v>
      </c>
    </row>
    <row r="4525" spans="1:5" ht="13.5" customHeight="1">
      <c r="A4525">
        <v>199</v>
      </c>
      <c r="B4525" t="str">
        <f t="shared" si="70"/>
        <v>199---17</v>
      </c>
      <c r="C4525" t="s">
        <v>4228</v>
      </c>
      <c r="D4525" t="s">
        <v>1290</v>
      </c>
      <c r="E4525">
        <v>17</v>
      </c>
    </row>
    <row r="4526" spans="1:5" ht="13.5" customHeight="1">
      <c r="A4526">
        <v>199</v>
      </c>
      <c r="B4526" t="str">
        <f t="shared" si="70"/>
        <v>199---18</v>
      </c>
      <c r="C4526" t="s">
        <v>4223</v>
      </c>
      <c r="D4526" t="s">
        <v>842</v>
      </c>
      <c r="E4526">
        <v>18</v>
      </c>
    </row>
    <row r="4527" spans="1:5" ht="13.5" customHeight="1">
      <c r="A4527">
        <v>199</v>
      </c>
      <c r="B4527" t="str">
        <f t="shared" si="70"/>
        <v>199---19</v>
      </c>
      <c r="C4527" t="s">
        <v>4276</v>
      </c>
      <c r="D4527" t="s">
        <v>810</v>
      </c>
      <c r="E4527">
        <v>19</v>
      </c>
    </row>
    <row r="4528" spans="1:5" ht="13.5" customHeight="1">
      <c r="A4528">
        <v>199</v>
      </c>
      <c r="B4528" t="str">
        <f t="shared" si="70"/>
        <v>199---20</v>
      </c>
      <c r="C4528" t="s">
        <v>4259</v>
      </c>
      <c r="D4528" t="s">
        <v>814</v>
      </c>
      <c r="E4528">
        <v>20</v>
      </c>
    </row>
    <row r="4529" spans="1:5" ht="13.5" customHeight="1">
      <c r="A4529">
        <v>199</v>
      </c>
      <c r="B4529" t="str">
        <f t="shared" si="70"/>
        <v>199---21</v>
      </c>
      <c r="C4529" t="s">
        <v>4254</v>
      </c>
      <c r="D4529" t="s">
        <v>1329</v>
      </c>
      <c r="E4529">
        <v>21</v>
      </c>
    </row>
    <row r="4530" spans="1:5" ht="13.5" customHeight="1">
      <c r="A4530">
        <v>199</v>
      </c>
      <c r="B4530" t="str">
        <f t="shared" si="70"/>
        <v>199---22</v>
      </c>
      <c r="C4530" t="s">
        <v>4235</v>
      </c>
      <c r="D4530" t="s">
        <v>809</v>
      </c>
      <c r="E4530">
        <v>22</v>
      </c>
    </row>
    <row r="4531" spans="1:5" ht="13.5" customHeight="1">
      <c r="A4531">
        <v>199</v>
      </c>
      <c r="B4531" t="str">
        <f t="shared" si="70"/>
        <v>199---23</v>
      </c>
      <c r="C4531" t="s">
        <v>4236</v>
      </c>
      <c r="D4531" t="s">
        <v>849</v>
      </c>
      <c r="E4531">
        <v>23</v>
      </c>
    </row>
    <row r="4532" spans="1:5" ht="13.5" customHeight="1">
      <c r="A4532">
        <v>199</v>
      </c>
      <c r="B4532" t="str">
        <f t="shared" si="70"/>
        <v>199---24</v>
      </c>
      <c r="C4532" t="s">
        <v>4277</v>
      </c>
      <c r="D4532" t="s">
        <v>1000</v>
      </c>
      <c r="E4532">
        <v>24</v>
      </c>
    </row>
    <row r="4533" spans="1:5" ht="13.5" customHeight="1">
      <c r="A4533">
        <v>199</v>
      </c>
      <c r="B4533" t="str">
        <f t="shared" si="70"/>
        <v>199---25</v>
      </c>
      <c r="C4533" t="s">
        <v>817</v>
      </c>
      <c r="D4533" t="s">
        <v>1182</v>
      </c>
      <c r="E4533">
        <v>25</v>
      </c>
    </row>
    <row r="4534" spans="1:5" ht="13.5" customHeight="1">
      <c r="A4534">
        <v>199</v>
      </c>
      <c r="B4534" t="str">
        <f t="shared" si="70"/>
        <v>199---26</v>
      </c>
      <c r="C4534" t="s">
        <v>1017</v>
      </c>
      <c r="D4534" t="s">
        <v>796</v>
      </c>
      <c r="E4534">
        <v>26</v>
      </c>
    </row>
    <row r="4535" spans="1:5" ht="13.5" customHeight="1">
      <c r="A4535">
        <v>199</v>
      </c>
      <c r="B4535" t="str">
        <f t="shared" si="70"/>
        <v>199---27</v>
      </c>
      <c r="C4535" t="s">
        <v>731</v>
      </c>
      <c r="D4535" t="s">
        <v>800</v>
      </c>
      <c r="E4535">
        <v>27</v>
      </c>
    </row>
    <row r="4536" spans="1:5" ht="13.5" customHeight="1">
      <c r="A4536">
        <v>199</v>
      </c>
      <c r="B4536" t="str">
        <f t="shared" si="70"/>
        <v>199---28</v>
      </c>
      <c r="C4536" t="s">
        <v>885</v>
      </c>
      <c r="D4536" t="s">
        <v>814</v>
      </c>
      <c r="E4536">
        <v>28</v>
      </c>
    </row>
    <row r="4537" spans="1:5" ht="13.5" customHeight="1">
      <c r="A4537">
        <v>199</v>
      </c>
      <c r="B4537" t="str">
        <f t="shared" si="70"/>
        <v>199---29</v>
      </c>
      <c r="C4537" t="s">
        <v>797</v>
      </c>
      <c r="D4537" t="s">
        <v>1081</v>
      </c>
      <c r="E4537">
        <v>29</v>
      </c>
    </row>
    <row r="4538" spans="1:5" ht="13.5" customHeight="1">
      <c r="A4538">
        <v>199</v>
      </c>
      <c r="B4538" t="str">
        <f t="shared" si="70"/>
        <v>199---30</v>
      </c>
      <c r="C4538" t="s">
        <v>743</v>
      </c>
      <c r="D4538" t="s">
        <v>754</v>
      </c>
      <c r="E4538">
        <v>30</v>
      </c>
    </row>
    <row r="4539" spans="1:5" ht="13.5" customHeight="1">
      <c r="A4539">
        <v>199</v>
      </c>
      <c r="B4539" t="str">
        <f t="shared" si="70"/>
        <v>199---31</v>
      </c>
      <c r="C4539" t="s">
        <v>987</v>
      </c>
      <c r="D4539" t="s">
        <v>1263</v>
      </c>
      <c r="E4539">
        <v>31</v>
      </c>
    </row>
    <row r="4540" spans="1:5" ht="13.5" customHeight="1">
      <c r="A4540">
        <v>199</v>
      </c>
      <c r="B4540" t="str">
        <f t="shared" si="70"/>
        <v>199---32</v>
      </c>
      <c r="C4540" t="s">
        <v>989</v>
      </c>
      <c r="D4540" t="s">
        <v>738</v>
      </c>
      <c r="E4540">
        <v>32</v>
      </c>
    </row>
    <row r="4541" spans="1:5" ht="13.5" customHeight="1">
      <c r="A4541">
        <v>199</v>
      </c>
      <c r="B4541" t="str">
        <f t="shared" si="70"/>
        <v>199---33</v>
      </c>
      <c r="C4541" t="s">
        <v>799</v>
      </c>
      <c r="D4541" t="s">
        <v>809</v>
      </c>
      <c r="E4541">
        <v>33</v>
      </c>
    </row>
    <row r="4542" spans="1:5" ht="13.5" customHeight="1">
      <c r="A4542">
        <v>199</v>
      </c>
      <c r="B4542" t="str">
        <f t="shared" si="70"/>
        <v>199---34</v>
      </c>
      <c r="C4542" t="s">
        <v>936</v>
      </c>
      <c r="D4542" t="s">
        <v>779</v>
      </c>
      <c r="E4542">
        <v>34</v>
      </c>
    </row>
    <row r="4543" spans="1:5" ht="13.5" customHeight="1">
      <c r="A4543">
        <v>199</v>
      </c>
      <c r="B4543" t="str">
        <f t="shared" si="70"/>
        <v>199---35</v>
      </c>
      <c r="C4543" t="s">
        <v>819</v>
      </c>
      <c r="D4543" t="s">
        <v>756</v>
      </c>
      <c r="E4543">
        <v>35</v>
      </c>
    </row>
    <row r="4544" spans="1:5" ht="13.5" customHeight="1">
      <c r="A4544">
        <v>199</v>
      </c>
      <c r="B4544" t="str">
        <f t="shared" si="70"/>
        <v>199---36</v>
      </c>
      <c r="C4544" t="s">
        <v>1074</v>
      </c>
      <c r="D4544" t="s">
        <v>880</v>
      </c>
      <c r="E4544">
        <v>36</v>
      </c>
    </row>
    <row r="4545" spans="1:5" ht="13.5" customHeight="1">
      <c r="A4545">
        <v>199</v>
      </c>
      <c r="B4545" t="str">
        <f t="shared" si="70"/>
        <v>199---37</v>
      </c>
      <c r="C4545" t="s">
        <v>1019</v>
      </c>
      <c r="D4545" t="s">
        <v>734</v>
      </c>
      <c r="E4545">
        <v>37</v>
      </c>
    </row>
    <row r="4546" spans="1:5" ht="13.5" customHeight="1">
      <c r="A4546">
        <v>199</v>
      </c>
      <c r="B4546" t="str">
        <f t="shared" si="70"/>
        <v>199---38</v>
      </c>
      <c r="C4546" t="s">
        <v>822</v>
      </c>
      <c r="D4546" t="s">
        <v>833</v>
      </c>
      <c r="E4546">
        <v>38</v>
      </c>
    </row>
    <row r="4547" spans="1:5" ht="13.5" customHeight="1">
      <c r="A4547">
        <v>199</v>
      </c>
      <c r="B4547" t="str">
        <f t="shared" ref="B4547:B4610" si="71">A4547&amp;"---"&amp;E4547</f>
        <v>199---39</v>
      </c>
      <c r="C4547" t="s">
        <v>824</v>
      </c>
      <c r="D4547" t="s">
        <v>752</v>
      </c>
      <c r="E4547">
        <v>39</v>
      </c>
    </row>
    <row r="4548" spans="1:5" ht="13.5" customHeight="1">
      <c r="A4548">
        <v>199</v>
      </c>
      <c r="B4548" t="str">
        <f t="shared" si="71"/>
        <v>199---40</v>
      </c>
      <c r="C4548" t="s">
        <v>826</v>
      </c>
      <c r="D4548" t="s">
        <v>1079</v>
      </c>
      <c r="E4548">
        <v>40</v>
      </c>
    </row>
    <row r="4549" spans="1:5" ht="13.5" customHeight="1">
      <c r="A4549">
        <v>199</v>
      </c>
      <c r="B4549" t="str">
        <f t="shared" si="71"/>
        <v>199---41</v>
      </c>
      <c r="C4549" t="s">
        <v>1005</v>
      </c>
      <c r="D4549" t="s">
        <v>1105</v>
      </c>
      <c r="E4549">
        <v>41</v>
      </c>
    </row>
    <row r="4550" spans="1:5" ht="13.5" customHeight="1">
      <c r="A4550">
        <v>199</v>
      </c>
      <c r="B4550" t="str">
        <f t="shared" si="71"/>
        <v>199---42</v>
      </c>
      <c r="C4550" t="s">
        <v>940</v>
      </c>
      <c r="D4550" t="s">
        <v>1239</v>
      </c>
      <c r="E4550">
        <v>42</v>
      </c>
    </row>
    <row r="4551" spans="1:5" ht="13.5" customHeight="1">
      <c r="A4551">
        <v>199</v>
      </c>
      <c r="B4551" t="str">
        <f t="shared" si="71"/>
        <v>199---43</v>
      </c>
      <c r="C4551" t="s">
        <v>1197</v>
      </c>
      <c r="D4551" t="s">
        <v>1137</v>
      </c>
      <c r="E4551">
        <v>43</v>
      </c>
    </row>
    <row r="4552" spans="1:5" ht="13.5" customHeight="1">
      <c r="A4552">
        <v>199</v>
      </c>
      <c r="B4552" t="str">
        <f t="shared" si="71"/>
        <v>199---44</v>
      </c>
      <c r="C4552" t="s">
        <v>801</v>
      </c>
      <c r="D4552" t="s">
        <v>810</v>
      </c>
      <c r="E4552">
        <v>44</v>
      </c>
    </row>
    <row r="4553" spans="1:5" ht="13.5" customHeight="1">
      <c r="A4553">
        <v>199</v>
      </c>
      <c r="B4553" t="str">
        <f t="shared" si="71"/>
        <v>199---45</v>
      </c>
      <c r="C4553" t="s">
        <v>868</v>
      </c>
      <c r="D4553" t="s">
        <v>758</v>
      </c>
      <c r="E4553">
        <v>45</v>
      </c>
    </row>
    <row r="4554" spans="1:5" ht="13.5" customHeight="1">
      <c r="A4554">
        <v>199</v>
      </c>
      <c r="B4554" t="str">
        <f t="shared" si="71"/>
        <v>199---46</v>
      </c>
      <c r="C4554" t="s">
        <v>1098</v>
      </c>
      <c r="D4554" t="s">
        <v>1206</v>
      </c>
      <c r="E4554">
        <v>46</v>
      </c>
    </row>
    <row r="4555" spans="1:5" ht="13.5" customHeight="1">
      <c r="A4555">
        <v>199</v>
      </c>
      <c r="B4555" t="str">
        <f t="shared" si="71"/>
        <v>199---47</v>
      </c>
      <c r="C4555" t="s">
        <v>1216</v>
      </c>
      <c r="D4555" t="s">
        <v>1385</v>
      </c>
      <c r="E4555">
        <v>47</v>
      </c>
    </row>
    <row r="4556" spans="1:5" ht="13.5" customHeight="1">
      <c r="A4556">
        <v>199</v>
      </c>
      <c r="B4556" t="str">
        <f t="shared" si="71"/>
        <v>199---48</v>
      </c>
      <c r="C4556" t="s">
        <v>5913</v>
      </c>
      <c r="D4556" t="s">
        <v>1114</v>
      </c>
      <c r="E4556">
        <v>48</v>
      </c>
    </row>
    <row r="4557" spans="1:5" ht="13.5" customHeight="1">
      <c r="A4557">
        <v>199</v>
      </c>
      <c r="B4557" t="str">
        <f t="shared" si="71"/>
        <v>199---49</v>
      </c>
      <c r="C4557" t="s">
        <v>5929</v>
      </c>
      <c r="D4557" t="s">
        <v>813</v>
      </c>
      <c r="E4557">
        <v>49</v>
      </c>
    </row>
    <row r="4558" spans="1:5" ht="13.5" customHeight="1">
      <c r="A4558">
        <v>199</v>
      </c>
      <c r="B4558" t="str">
        <f t="shared" si="71"/>
        <v>199---50</v>
      </c>
      <c r="C4558" t="s">
        <v>6001</v>
      </c>
      <c r="D4558" t="s">
        <v>956</v>
      </c>
      <c r="E4558">
        <v>50</v>
      </c>
    </row>
    <row r="4559" spans="1:5" ht="13.5" customHeight="1">
      <c r="A4559">
        <v>199</v>
      </c>
      <c r="B4559" t="str">
        <f t="shared" si="71"/>
        <v>199---51</v>
      </c>
      <c r="C4559" t="s">
        <v>5930</v>
      </c>
      <c r="D4559" t="s">
        <v>821</v>
      </c>
      <c r="E4559">
        <v>51</v>
      </c>
    </row>
    <row r="4560" spans="1:5" ht="13.5" customHeight="1">
      <c r="A4560">
        <v>199</v>
      </c>
      <c r="B4560" t="str">
        <f t="shared" si="71"/>
        <v>199---52</v>
      </c>
      <c r="C4560" t="s">
        <v>5915</v>
      </c>
      <c r="D4560" t="s">
        <v>772</v>
      </c>
      <c r="E4560">
        <v>52</v>
      </c>
    </row>
    <row r="4561" spans="1:5" ht="13.5" customHeight="1">
      <c r="A4561">
        <v>199</v>
      </c>
      <c r="B4561" t="str">
        <f t="shared" si="71"/>
        <v>199---53</v>
      </c>
      <c r="C4561" t="s">
        <v>5917</v>
      </c>
      <c r="D4561" t="s">
        <v>789</v>
      </c>
      <c r="E4561">
        <v>53</v>
      </c>
    </row>
    <row r="4562" spans="1:5" ht="13.5" customHeight="1">
      <c r="A4562">
        <v>199</v>
      </c>
      <c r="B4562" t="str">
        <f t="shared" si="71"/>
        <v>199---54</v>
      </c>
      <c r="C4562" t="s">
        <v>5918</v>
      </c>
      <c r="D4562" t="s">
        <v>770</v>
      </c>
      <c r="E4562">
        <v>54</v>
      </c>
    </row>
    <row r="4563" spans="1:5" ht="13.5" customHeight="1">
      <c r="A4563">
        <v>199</v>
      </c>
      <c r="B4563" t="str">
        <f t="shared" si="71"/>
        <v>199---55</v>
      </c>
      <c r="C4563" t="s">
        <v>5962</v>
      </c>
      <c r="D4563" t="s">
        <v>1174</v>
      </c>
      <c r="E4563">
        <v>55</v>
      </c>
    </row>
    <row r="4564" spans="1:5" ht="13.5" customHeight="1">
      <c r="A4564">
        <v>199</v>
      </c>
      <c r="B4564" t="str">
        <f t="shared" si="71"/>
        <v>199---56</v>
      </c>
      <c r="C4564" t="s">
        <v>5931</v>
      </c>
      <c r="D4564" t="s">
        <v>1044</v>
      </c>
      <c r="E4564">
        <v>56</v>
      </c>
    </row>
    <row r="4565" spans="1:5" ht="13.5" customHeight="1">
      <c r="A4565">
        <v>199</v>
      </c>
      <c r="B4565" t="str">
        <f t="shared" si="71"/>
        <v>199---57</v>
      </c>
      <c r="C4565" t="s">
        <v>5963</v>
      </c>
      <c r="D4565" t="s">
        <v>937</v>
      </c>
      <c r="E4565">
        <v>57</v>
      </c>
    </row>
    <row r="4566" spans="1:5" ht="13.5" customHeight="1">
      <c r="A4566">
        <v>199</v>
      </c>
      <c r="B4566" t="str">
        <f t="shared" si="71"/>
        <v>199---58</v>
      </c>
      <c r="C4566" t="s">
        <v>5933</v>
      </c>
      <c r="D4566" t="s">
        <v>855</v>
      </c>
      <c r="E4566">
        <v>58</v>
      </c>
    </row>
    <row r="4567" spans="1:5" ht="13.5" customHeight="1">
      <c r="A4567">
        <v>199</v>
      </c>
      <c r="B4567" t="str">
        <f t="shared" si="71"/>
        <v>199---59</v>
      </c>
      <c r="C4567" t="s">
        <v>6002</v>
      </c>
      <c r="D4567" t="s">
        <v>1113</v>
      </c>
      <c r="E4567">
        <v>59</v>
      </c>
    </row>
    <row r="4568" spans="1:5" ht="13.5" customHeight="1">
      <c r="A4568">
        <v>199</v>
      </c>
      <c r="B4568" t="str">
        <f t="shared" si="71"/>
        <v>199---60</v>
      </c>
      <c r="C4568" t="s">
        <v>5985</v>
      </c>
      <c r="D4568" t="s">
        <v>1159</v>
      </c>
      <c r="E4568">
        <v>60</v>
      </c>
    </row>
    <row r="4569" spans="1:5" ht="13.5" customHeight="1">
      <c r="A4569">
        <v>199</v>
      </c>
      <c r="B4569" t="str">
        <f t="shared" si="71"/>
        <v>199---61</v>
      </c>
      <c r="C4569" t="s">
        <v>5934</v>
      </c>
      <c r="D4569" t="s">
        <v>829</v>
      </c>
      <c r="E4569">
        <v>61</v>
      </c>
    </row>
    <row r="4570" spans="1:5" ht="13.5" customHeight="1">
      <c r="A4570">
        <v>199</v>
      </c>
      <c r="B4570" t="str">
        <f t="shared" si="71"/>
        <v>199---62</v>
      </c>
      <c r="C4570" t="s">
        <v>5937</v>
      </c>
      <c r="D4570" t="s">
        <v>849</v>
      </c>
      <c r="E4570">
        <v>62</v>
      </c>
    </row>
    <row r="4571" spans="1:5" ht="13.5" customHeight="1">
      <c r="A4571">
        <v>199</v>
      </c>
      <c r="B4571" t="str">
        <f t="shared" si="71"/>
        <v>199---63</v>
      </c>
      <c r="C4571" t="s">
        <v>5980</v>
      </c>
      <c r="D4571" t="s">
        <v>1124</v>
      </c>
      <c r="E4571">
        <v>63</v>
      </c>
    </row>
    <row r="4572" spans="1:5" ht="13.5" customHeight="1">
      <c r="A4572">
        <v>199</v>
      </c>
      <c r="B4572" t="str">
        <f t="shared" si="71"/>
        <v>199---64</v>
      </c>
      <c r="C4572" t="s">
        <v>5924</v>
      </c>
      <c r="D4572" t="s">
        <v>726</v>
      </c>
      <c r="E4572">
        <v>64</v>
      </c>
    </row>
    <row r="4573" spans="1:5" ht="13.5" customHeight="1">
      <c r="A4573">
        <v>261</v>
      </c>
      <c r="B4573" t="str">
        <f t="shared" si="71"/>
        <v>261---1</v>
      </c>
      <c r="C4573" t="s">
        <v>4216</v>
      </c>
      <c r="D4573" t="s">
        <v>1322</v>
      </c>
      <c r="E4573">
        <v>1</v>
      </c>
    </row>
    <row r="4574" spans="1:5" ht="13.5" customHeight="1">
      <c r="A4574">
        <v>261</v>
      </c>
      <c r="B4574" t="str">
        <f t="shared" si="71"/>
        <v>261---2</v>
      </c>
      <c r="C4574" t="s">
        <v>4216</v>
      </c>
      <c r="D4574" t="s">
        <v>1138</v>
      </c>
      <c r="E4574">
        <v>2</v>
      </c>
    </row>
    <row r="4575" spans="1:5" ht="13.5" customHeight="1">
      <c r="A4575">
        <v>261</v>
      </c>
      <c r="B4575" t="str">
        <f t="shared" si="71"/>
        <v>261---3</v>
      </c>
      <c r="C4575" t="s">
        <v>4216</v>
      </c>
      <c r="D4575" t="s">
        <v>1013</v>
      </c>
      <c r="E4575">
        <v>3</v>
      </c>
    </row>
    <row r="4576" spans="1:5" ht="13.5" customHeight="1">
      <c r="A4576">
        <v>261</v>
      </c>
      <c r="B4576" t="str">
        <f t="shared" si="71"/>
        <v>261---4</v>
      </c>
      <c r="C4576" t="s">
        <v>4216</v>
      </c>
      <c r="D4576" t="s">
        <v>1015</v>
      </c>
      <c r="E4576">
        <v>4</v>
      </c>
    </row>
    <row r="4577" spans="1:5" ht="13.5" customHeight="1">
      <c r="A4577">
        <v>261</v>
      </c>
      <c r="B4577" t="str">
        <f t="shared" si="71"/>
        <v>261---5</v>
      </c>
      <c r="C4577" t="s">
        <v>4216</v>
      </c>
      <c r="D4577" t="s">
        <v>996</v>
      </c>
      <c r="E4577">
        <v>5</v>
      </c>
    </row>
    <row r="4578" spans="1:5" ht="13.5" customHeight="1">
      <c r="A4578">
        <v>261</v>
      </c>
      <c r="B4578" t="str">
        <f t="shared" si="71"/>
        <v>261---6</v>
      </c>
      <c r="C4578" t="s">
        <v>4216</v>
      </c>
      <c r="D4578" t="s">
        <v>831</v>
      </c>
      <c r="E4578">
        <v>6</v>
      </c>
    </row>
    <row r="4579" spans="1:5" ht="13.5" customHeight="1">
      <c r="A4579">
        <v>261</v>
      </c>
      <c r="B4579" t="str">
        <f t="shared" si="71"/>
        <v>261---7</v>
      </c>
      <c r="C4579" t="s">
        <v>4216</v>
      </c>
      <c r="D4579" t="s">
        <v>1125</v>
      </c>
      <c r="E4579">
        <v>7</v>
      </c>
    </row>
    <row r="4580" spans="1:5" ht="13.5" customHeight="1">
      <c r="A4580">
        <v>261</v>
      </c>
      <c r="B4580" t="str">
        <f t="shared" si="71"/>
        <v>261---8</v>
      </c>
      <c r="C4580" t="s">
        <v>4216</v>
      </c>
      <c r="D4580" t="s">
        <v>902</v>
      </c>
      <c r="E4580">
        <v>8</v>
      </c>
    </row>
    <row r="4581" spans="1:5" ht="13.5" customHeight="1">
      <c r="A4581">
        <v>261</v>
      </c>
      <c r="B4581" t="str">
        <f t="shared" si="71"/>
        <v>261---9</v>
      </c>
      <c r="C4581" t="s">
        <v>4216</v>
      </c>
      <c r="D4581" t="s">
        <v>1000</v>
      </c>
      <c r="E4581">
        <v>9</v>
      </c>
    </row>
    <row r="4582" spans="1:5" ht="13.5" customHeight="1">
      <c r="A4582">
        <v>261</v>
      </c>
      <c r="B4582" t="str">
        <f t="shared" si="71"/>
        <v>261---10</v>
      </c>
      <c r="C4582" t="s">
        <v>4216</v>
      </c>
      <c r="D4582" t="s">
        <v>1273</v>
      </c>
      <c r="E4582">
        <v>10</v>
      </c>
    </row>
    <row r="4583" spans="1:5" ht="13.5" customHeight="1">
      <c r="A4583">
        <v>261</v>
      </c>
      <c r="B4583" t="str">
        <f t="shared" si="71"/>
        <v>261---11</v>
      </c>
      <c r="C4583" t="s">
        <v>4216</v>
      </c>
      <c r="D4583" t="s">
        <v>713</v>
      </c>
      <c r="E4583">
        <v>11</v>
      </c>
    </row>
    <row r="4584" spans="1:5" ht="13.5" customHeight="1">
      <c r="A4584">
        <v>261</v>
      </c>
      <c r="B4584" t="str">
        <f t="shared" si="71"/>
        <v>261---12</v>
      </c>
      <c r="C4584" t="s">
        <v>4216</v>
      </c>
      <c r="D4584" t="s">
        <v>1075</v>
      </c>
      <c r="E4584">
        <v>12</v>
      </c>
    </row>
    <row r="4585" spans="1:5" ht="13.5" customHeight="1">
      <c r="A4585">
        <v>261</v>
      </c>
      <c r="B4585" t="str">
        <f t="shared" si="71"/>
        <v>261---13</v>
      </c>
      <c r="C4585" t="s">
        <v>4216</v>
      </c>
      <c r="D4585" t="s">
        <v>1255</v>
      </c>
      <c r="E4585">
        <v>13</v>
      </c>
    </row>
    <row r="4586" spans="1:5" ht="13.5" customHeight="1">
      <c r="A4586">
        <v>261</v>
      </c>
      <c r="B4586" t="str">
        <f t="shared" si="71"/>
        <v>261---14</v>
      </c>
      <c r="C4586" t="s">
        <v>4271</v>
      </c>
      <c r="D4586" t="s">
        <v>905</v>
      </c>
      <c r="E4586">
        <v>14</v>
      </c>
    </row>
    <row r="4587" spans="1:5" ht="13.5" customHeight="1">
      <c r="A4587">
        <v>261</v>
      </c>
      <c r="B4587" t="str">
        <f t="shared" si="71"/>
        <v>261---15</v>
      </c>
      <c r="C4587" t="s">
        <v>4239</v>
      </c>
      <c r="D4587" t="s">
        <v>842</v>
      </c>
      <c r="E4587">
        <v>15</v>
      </c>
    </row>
    <row r="4588" spans="1:5" ht="13.5" customHeight="1">
      <c r="A4588">
        <v>261</v>
      </c>
      <c r="B4588" t="str">
        <f t="shared" si="71"/>
        <v>261---16</v>
      </c>
      <c r="C4588" t="s">
        <v>4228</v>
      </c>
      <c r="D4588" t="s">
        <v>754</v>
      </c>
      <c r="E4588">
        <v>16</v>
      </c>
    </row>
    <row r="4589" spans="1:5" ht="13.5" customHeight="1">
      <c r="A4589">
        <v>261</v>
      </c>
      <c r="B4589" t="str">
        <f t="shared" si="71"/>
        <v>261---17</v>
      </c>
      <c r="C4589" t="s">
        <v>4228</v>
      </c>
      <c r="D4589" t="s">
        <v>1263</v>
      </c>
      <c r="E4589">
        <v>17</v>
      </c>
    </row>
    <row r="4590" spans="1:5" ht="13.5" customHeight="1">
      <c r="A4590">
        <v>261</v>
      </c>
      <c r="B4590" t="str">
        <f t="shared" si="71"/>
        <v>261---18</v>
      </c>
      <c r="C4590" t="s">
        <v>4228</v>
      </c>
      <c r="D4590" t="s">
        <v>770</v>
      </c>
      <c r="E4590">
        <v>18</v>
      </c>
    </row>
    <row r="4591" spans="1:5" ht="13.5" customHeight="1">
      <c r="A4591">
        <v>261</v>
      </c>
      <c r="B4591" t="str">
        <f t="shared" si="71"/>
        <v>261---19</v>
      </c>
      <c r="C4591" t="s">
        <v>4268</v>
      </c>
      <c r="D4591" t="s">
        <v>846</v>
      </c>
      <c r="E4591">
        <v>19</v>
      </c>
    </row>
    <row r="4592" spans="1:5" ht="13.5" customHeight="1">
      <c r="A4592">
        <v>261</v>
      </c>
      <c r="B4592" t="str">
        <f t="shared" si="71"/>
        <v>261---20</v>
      </c>
      <c r="C4592" t="s">
        <v>4230</v>
      </c>
      <c r="D4592" t="s">
        <v>1114</v>
      </c>
      <c r="E4592">
        <v>20</v>
      </c>
    </row>
    <row r="4593" spans="1:5" ht="13.5" customHeight="1">
      <c r="A4593">
        <v>261</v>
      </c>
      <c r="B4593" t="str">
        <f t="shared" si="71"/>
        <v>261---21</v>
      </c>
      <c r="C4593" t="s">
        <v>4244</v>
      </c>
      <c r="D4593" t="s">
        <v>1237</v>
      </c>
      <c r="E4593">
        <v>21</v>
      </c>
    </row>
    <row r="4594" spans="1:5" ht="13.5" customHeight="1">
      <c r="A4594">
        <v>261</v>
      </c>
      <c r="B4594" t="str">
        <f t="shared" si="71"/>
        <v>261---22</v>
      </c>
      <c r="C4594" t="s">
        <v>4231</v>
      </c>
      <c r="D4594" t="s">
        <v>785</v>
      </c>
      <c r="E4594">
        <v>22</v>
      </c>
    </row>
    <row r="4595" spans="1:5" ht="13.5" customHeight="1">
      <c r="A4595">
        <v>261</v>
      </c>
      <c r="B4595" t="str">
        <f t="shared" si="71"/>
        <v>261---23</v>
      </c>
      <c r="C4595" t="s">
        <v>4254</v>
      </c>
      <c r="D4595" t="s">
        <v>1336</v>
      </c>
      <c r="E4595">
        <v>23</v>
      </c>
    </row>
    <row r="4596" spans="1:5" ht="13.5" customHeight="1">
      <c r="A4596">
        <v>261</v>
      </c>
      <c r="B4596" t="str">
        <f t="shared" si="71"/>
        <v>261---24</v>
      </c>
      <c r="C4596" t="s">
        <v>4233</v>
      </c>
      <c r="D4596" t="s">
        <v>1256</v>
      </c>
      <c r="E4596">
        <v>24</v>
      </c>
    </row>
    <row r="4597" spans="1:5" ht="13.5" customHeight="1">
      <c r="A4597">
        <v>261</v>
      </c>
      <c r="B4597" t="str">
        <f t="shared" si="71"/>
        <v>261---25</v>
      </c>
      <c r="C4597" t="s">
        <v>4272</v>
      </c>
      <c r="D4597" t="s">
        <v>840</v>
      </c>
      <c r="E4597">
        <v>25</v>
      </c>
    </row>
    <row r="4598" spans="1:5" ht="13.5" customHeight="1">
      <c r="A4598">
        <v>261</v>
      </c>
      <c r="B4598" t="str">
        <f t="shared" si="71"/>
        <v>261---26</v>
      </c>
      <c r="C4598" t="s">
        <v>4265</v>
      </c>
      <c r="D4598" t="s">
        <v>1036</v>
      </c>
      <c r="E4598">
        <v>26</v>
      </c>
    </row>
    <row r="4599" spans="1:5" ht="13.5" customHeight="1">
      <c r="A4599">
        <v>261</v>
      </c>
      <c r="B4599" t="str">
        <f t="shared" si="71"/>
        <v>261---27</v>
      </c>
      <c r="C4599" t="s">
        <v>4248</v>
      </c>
      <c r="D4599" t="s">
        <v>800</v>
      </c>
      <c r="E4599">
        <v>27</v>
      </c>
    </row>
    <row r="4600" spans="1:5" ht="13.5" customHeight="1">
      <c r="A4600">
        <v>261</v>
      </c>
      <c r="B4600" t="str">
        <f t="shared" si="71"/>
        <v>261---28</v>
      </c>
      <c r="C4600" t="s">
        <v>5911</v>
      </c>
      <c r="D4600" t="s">
        <v>722</v>
      </c>
      <c r="E4600">
        <v>28</v>
      </c>
    </row>
    <row r="4601" spans="1:5" ht="13.5" customHeight="1">
      <c r="A4601">
        <v>261</v>
      </c>
      <c r="B4601" t="str">
        <f t="shared" si="71"/>
        <v>261---29</v>
      </c>
      <c r="C4601" t="s">
        <v>5911</v>
      </c>
      <c r="D4601" t="s">
        <v>783</v>
      </c>
      <c r="E4601">
        <v>29</v>
      </c>
    </row>
    <row r="4602" spans="1:5" ht="13.5" customHeight="1">
      <c r="A4602">
        <v>261</v>
      </c>
      <c r="B4602" t="str">
        <f t="shared" si="71"/>
        <v>261---30</v>
      </c>
      <c r="C4602" t="s">
        <v>5911</v>
      </c>
      <c r="D4602" t="s">
        <v>1178</v>
      </c>
      <c r="E4602">
        <v>30</v>
      </c>
    </row>
    <row r="4603" spans="1:5" ht="13.5" customHeight="1">
      <c r="A4603">
        <v>261</v>
      </c>
      <c r="B4603" t="str">
        <f t="shared" si="71"/>
        <v>261---31</v>
      </c>
      <c r="C4603" t="s">
        <v>5911</v>
      </c>
      <c r="D4603" t="s">
        <v>850</v>
      </c>
      <c r="E4603">
        <v>31</v>
      </c>
    </row>
    <row r="4604" spans="1:5" ht="13.5" customHeight="1">
      <c r="A4604">
        <v>261</v>
      </c>
      <c r="B4604" t="str">
        <f t="shared" si="71"/>
        <v>261---32</v>
      </c>
      <c r="C4604" t="s">
        <v>5911</v>
      </c>
      <c r="D4604" t="s">
        <v>1035</v>
      </c>
      <c r="E4604">
        <v>32</v>
      </c>
    </row>
    <row r="4605" spans="1:5" ht="13.5" customHeight="1">
      <c r="A4605">
        <v>261</v>
      </c>
      <c r="B4605" t="str">
        <f t="shared" si="71"/>
        <v>261---33</v>
      </c>
      <c r="C4605" t="s">
        <v>5928</v>
      </c>
      <c r="D4605" t="s">
        <v>1254</v>
      </c>
      <c r="E4605">
        <v>33</v>
      </c>
    </row>
    <row r="4606" spans="1:5" ht="13.5" customHeight="1">
      <c r="A4606">
        <v>261</v>
      </c>
      <c r="B4606" t="str">
        <f t="shared" si="71"/>
        <v>261---34</v>
      </c>
      <c r="C4606" t="s">
        <v>727</v>
      </c>
      <c r="D4606" t="s">
        <v>1308</v>
      </c>
      <c r="E4606">
        <v>34</v>
      </c>
    </row>
    <row r="4607" spans="1:5" ht="13.5" customHeight="1">
      <c r="A4607">
        <v>261</v>
      </c>
      <c r="B4607" t="str">
        <f t="shared" si="71"/>
        <v>261---35</v>
      </c>
      <c r="C4607" t="s">
        <v>817</v>
      </c>
      <c r="D4607" t="s">
        <v>1182</v>
      </c>
      <c r="E4607">
        <v>35</v>
      </c>
    </row>
    <row r="4608" spans="1:5" ht="13.5" customHeight="1">
      <c r="A4608">
        <v>261</v>
      </c>
      <c r="B4608" t="str">
        <f t="shared" si="71"/>
        <v>261---36</v>
      </c>
      <c r="C4608" t="s">
        <v>1070</v>
      </c>
      <c r="D4608" t="s">
        <v>1219</v>
      </c>
      <c r="E4608">
        <v>36</v>
      </c>
    </row>
    <row r="4609" spans="1:5" ht="13.5" customHeight="1">
      <c r="A4609">
        <v>261</v>
      </c>
      <c r="B4609" t="str">
        <f t="shared" si="71"/>
        <v>261---37</v>
      </c>
      <c r="C4609" t="s">
        <v>1072</v>
      </c>
      <c r="D4609" t="s">
        <v>1220</v>
      </c>
      <c r="E4609">
        <v>37</v>
      </c>
    </row>
    <row r="4610" spans="1:5" ht="13.5" customHeight="1">
      <c r="A4610">
        <v>261</v>
      </c>
      <c r="B4610" t="str">
        <f t="shared" si="71"/>
        <v>261---38</v>
      </c>
      <c r="C4610" t="s">
        <v>795</v>
      </c>
      <c r="D4610" t="s">
        <v>1062</v>
      </c>
      <c r="E4610">
        <v>38</v>
      </c>
    </row>
    <row r="4611" spans="1:5" ht="13.5" customHeight="1">
      <c r="A4611">
        <v>261</v>
      </c>
      <c r="B4611" t="str">
        <f t="shared" ref="B4611:B4674" si="72">A4611&amp;"---"&amp;E4611</f>
        <v>261---39</v>
      </c>
      <c r="C4611" t="s">
        <v>1017</v>
      </c>
      <c r="D4611" t="s">
        <v>796</v>
      </c>
      <c r="E4611">
        <v>39</v>
      </c>
    </row>
    <row r="4612" spans="1:5" ht="13.5" customHeight="1">
      <c r="A4612">
        <v>261</v>
      </c>
      <c r="B4612" t="str">
        <f t="shared" si="72"/>
        <v>261---40</v>
      </c>
      <c r="C4612" t="s">
        <v>731</v>
      </c>
      <c r="D4612" t="s">
        <v>800</v>
      </c>
      <c r="E4612">
        <v>40</v>
      </c>
    </row>
    <row r="4613" spans="1:5" ht="13.5" customHeight="1">
      <c r="A4613">
        <v>261</v>
      </c>
      <c r="B4613" t="str">
        <f t="shared" si="72"/>
        <v>261---41</v>
      </c>
      <c r="C4613" t="s">
        <v>735</v>
      </c>
      <c r="D4613" t="s">
        <v>744</v>
      </c>
      <c r="E4613">
        <v>41</v>
      </c>
    </row>
    <row r="4614" spans="1:5" ht="13.5" customHeight="1">
      <c r="A4614">
        <v>261</v>
      </c>
      <c r="B4614" t="str">
        <f t="shared" si="72"/>
        <v>261---42</v>
      </c>
      <c r="C4614" t="s">
        <v>737</v>
      </c>
      <c r="D4614" t="s">
        <v>996</v>
      </c>
      <c r="E4614">
        <v>42</v>
      </c>
    </row>
    <row r="4615" spans="1:5" ht="13.5" customHeight="1">
      <c r="A4615">
        <v>261</v>
      </c>
      <c r="B4615" t="str">
        <f t="shared" si="72"/>
        <v>261---43</v>
      </c>
      <c r="C4615" t="s">
        <v>741</v>
      </c>
      <c r="D4615" t="s">
        <v>1248</v>
      </c>
      <c r="E4615">
        <v>43</v>
      </c>
    </row>
    <row r="4616" spans="1:5" ht="13.5" customHeight="1">
      <c r="A4616">
        <v>261</v>
      </c>
      <c r="B4616" t="str">
        <f t="shared" si="72"/>
        <v>261---44</v>
      </c>
      <c r="C4616" t="s">
        <v>743</v>
      </c>
      <c r="D4616" t="s">
        <v>754</v>
      </c>
      <c r="E4616">
        <v>44</v>
      </c>
    </row>
    <row r="4617" spans="1:5" ht="13.5" customHeight="1">
      <c r="A4617">
        <v>261</v>
      </c>
      <c r="B4617" t="str">
        <f t="shared" si="72"/>
        <v>261---45</v>
      </c>
      <c r="C4617" t="s">
        <v>745</v>
      </c>
      <c r="D4617" t="s">
        <v>837</v>
      </c>
      <c r="E4617">
        <v>45</v>
      </c>
    </row>
    <row r="4618" spans="1:5" ht="13.5" customHeight="1">
      <c r="A4618">
        <v>261</v>
      </c>
      <c r="B4618" t="str">
        <f t="shared" si="72"/>
        <v>261---46</v>
      </c>
      <c r="C4618" t="s">
        <v>987</v>
      </c>
      <c r="D4618" t="s">
        <v>1263</v>
      </c>
      <c r="E4618">
        <v>46</v>
      </c>
    </row>
    <row r="4619" spans="1:5" ht="13.5" customHeight="1">
      <c r="A4619">
        <v>261</v>
      </c>
      <c r="B4619" t="str">
        <f t="shared" si="72"/>
        <v>261---47</v>
      </c>
      <c r="C4619" t="s">
        <v>989</v>
      </c>
      <c r="D4619" t="s">
        <v>738</v>
      </c>
      <c r="E4619">
        <v>47</v>
      </c>
    </row>
    <row r="4620" spans="1:5" ht="13.5" customHeight="1">
      <c r="A4620">
        <v>261</v>
      </c>
      <c r="B4620" t="str">
        <f t="shared" si="72"/>
        <v>261---48</v>
      </c>
      <c r="C4620" t="s">
        <v>747</v>
      </c>
      <c r="D4620" t="s">
        <v>1154</v>
      </c>
      <c r="E4620">
        <v>48</v>
      </c>
    </row>
    <row r="4621" spans="1:5" ht="13.5" customHeight="1">
      <c r="A4621">
        <v>261</v>
      </c>
      <c r="B4621" t="str">
        <f t="shared" si="72"/>
        <v>261---49</v>
      </c>
      <c r="C4621" t="s">
        <v>936</v>
      </c>
      <c r="D4621" t="s">
        <v>779</v>
      </c>
      <c r="E4621">
        <v>49</v>
      </c>
    </row>
    <row r="4622" spans="1:5" ht="13.5" customHeight="1">
      <c r="A4622">
        <v>261</v>
      </c>
      <c r="B4622" t="str">
        <f t="shared" si="72"/>
        <v>261---50</v>
      </c>
      <c r="C4622" t="s">
        <v>819</v>
      </c>
      <c r="D4622" t="s">
        <v>756</v>
      </c>
      <c r="E4622">
        <v>50</v>
      </c>
    </row>
    <row r="4623" spans="1:5" ht="13.5" customHeight="1">
      <c r="A4623">
        <v>261</v>
      </c>
      <c r="B4623" t="str">
        <f t="shared" si="72"/>
        <v>261---51</v>
      </c>
      <c r="C4623" t="s">
        <v>749</v>
      </c>
      <c r="D4623" t="s">
        <v>1082</v>
      </c>
      <c r="E4623">
        <v>51</v>
      </c>
    </row>
    <row r="4624" spans="1:5" ht="13.5" customHeight="1">
      <c r="A4624">
        <v>261</v>
      </c>
      <c r="B4624" t="str">
        <f t="shared" si="72"/>
        <v>261---52</v>
      </c>
      <c r="C4624" t="s">
        <v>1074</v>
      </c>
      <c r="D4624" t="s">
        <v>880</v>
      </c>
      <c r="E4624">
        <v>52</v>
      </c>
    </row>
    <row r="4625" spans="1:5" ht="13.5" customHeight="1">
      <c r="A4625">
        <v>261</v>
      </c>
      <c r="B4625" t="str">
        <f t="shared" si="72"/>
        <v>261---53</v>
      </c>
      <c r="C4625" t="s">
        <v>1019</v>
      </c>
      <c r="D4625" t="s">
        <v>734</v>
      </c>
      <c r="E4625">
        <v>53</v>
      </c>
    </row>
    <row r="4626" spans="1:5" ht="13.5" customHeight="1">
      <c r="A4626">
        <v>261</v>
      </c>
      <c r="B4626" t="str">
        <f t="shared" si="72"/>
        <v>261---54</v>
      </c>
      <c r="C4626" t="s">
        <v>751</v>
      </c>
      <c r="D4626" t="s">
        <v>1281</v>
      </c>
      <c r="E4626">
        <v>54</v>
      </c>
    </row>
    <row r="4627" spans="1:5" ht="13.5" customHeight="1">
      <c r="A4627">
        <v>261</v>
      </c>
      <c r="B4627" t="str">
        <f t="shared" si="72"/>
        <v>261---55</v>
      </c>
      <c r="C4627" t="s">
        <v>824</v>
      </c>
      <c r="D4627" t="s">
        <v>752</v>
      </c>
      <c r="E4627">
        <v>55</v>
      </c>
    </row>
    <row r="4628" spans="1:5" ht="13.5" customHeight="1">
      <c r="A4628">
        <v>261</v>
      </c>
      <c r="B4628" t="str">
        <f t="shared" si="72"/>
        <v>261---56</v>
      </c>
      <c r="C4628" t="s">
        <v>828</v>
      </c>
      <c r="D4628" t="s">
        <v>818</v>
      </c>
      <c r="E4628">
        <v>56</v>
      </c>
    </row>
    <row r="4629" spans="1:5" ht="13.5" customHeight="1">
      <c r="A4629">
        <v>261</v>
      </c>
      <c r="B4629" t="str">
        <f t="shared" si="72"/>
        <v>261---57</v>
      </c>
      <c r="C4629" t="s">
        <v>759</v>
      </c>
      <c r="D4629" t="s">
        <v>823</v>
      </c>
      <c r="E4629">
        <v>57</v>
      </c>
    </row>
    <row r="4630" spans="1:5" ht="13.5" customHeight="1">
      <c r="A4630">
        <v>261</v>
      </c>
      <c r="B4630" t="str">
        <f t="shared" si="72"/>
        <v>261---58</v>
      </c>
      <c r="C4630" t="s">
        <v>866</v>
      </c>
      <c r="D4630" t="s">
        <v>831</v>
      </c>
      <c r="E4630">
        <v>58</v>
      </c>
    </row>
    <row r="4631" spans="1:5" ht="13.5" customHeight="1">
      <c r="A4631">
        <v>261</v>
      </c>
      <c r="B4631" t="str">
        <f t="shared" si="72"/>
        <v>261---59</v>
      </c>
      <c r="C4631" t="s">
        <v>868</v>
      </c>
      <c r="D4631" t="s">
        <v>758</v>
      </c>
      <c r="E4631">
        <v>59</v>
      </c>
    </row>
    <row r="4632" spans="1:5" ht="13.5" customHeight="1">
      <c r="A4632">
        <v>261</v>
      </c>
      <c r="B4632" t="str">
        <f t="shared" si="72"/>
        <v>261---60</v>
      </c>
      <c r="C4632" t="s">
        <v>1098</v>
      </c>
      <c r="D4632" t="s">
        <v>1206</v>
      </c>
      <c r="E4632">
        <v>60</v>
      </c>
    </row>
    <row r="4633" spans="1:5" ht="13.5" customHeight="1">
      <c r="A4633">
        <v>261</v>
      </c>
      <c r="B4633" t="str">
        <f t="shared" si="72"/>
        <v>261---61</v>
      </c>
      <c r="C4633" t="s">
        <v>969</v>
      </c>
      <c r="D4633" t="s">
        <v>802</v>
      </c>
      <c r="E4633">
        <v>61</v>
      </c>
    </row>
    <row r="4634" spans="1:5" ht="13.5" customHeight="1">
      <c r="A4634">
        <v>261</v>
      </c>
      <c r="B4634" t="str">
        <f t="shared" si="72"/>
        <v>261---62</v>
      </c>
      <c r="C4634" t="s">
        <v>896</v>
      </c>
      <c r="D4634" t="s">
        <v>1202</v>
      </c>
      <c r="E4634">
        <v>62</v>
      </c>
    </row>
    <row r="4635" spans="1:5" ht="13.5" customHeight="1">
      <c r="A4635">
        <v>261</v>
      </c>
      <c r="B4635" t="str">
        <f t="shared" si="72"/>
        <v>261---63</v>
      </c>
      <c r="C4635" t="s">
        <v>5913</v>
      </c>
      <c r="D4635" t="s">
        <v>1114</v>
      </c>
      <c r="E4635">
        <v>63</v>
      </c>
    </row>
    <row r="4636" spans="1:5" ht="13.5" customHeight="1">
      <c r="A4636">
        <v>261</v>
      </c>
      <c r="B4636" t="str">
        <f t="shared" si="72"/>
        <v>261---64</v>
      </c>
      <c r="C4636" t="s">
        <v>5929</v>
      </c>
      <c r="D4636" t="s">
        <v>813</v>
      </c>
      <c r="E4636">
        <v>64</v>
      </c>
    </row>
    <row r="4637" spans="1:5" ht="13.5" customHeight="1">
      <c r="A4637">
        <v>261</v>
      </c>
      <c r="B4637" t="str">
        <f t="shared" si="72"/>
        <v>261---65</v>
      </c>
      <c r="C4637" t="s">
        <v>5945</v>
      </c>
      <c r="D4637" t="s">
        <v>881</v>
      </c>
      <c r="E4637">
        <v>65</v>
      </c>
    </row>
    <row r="4638" spans="1:5" ht="13.5" customHeight="1">
      <c r="A4638">
        <v>261</v>
      </c>
      <c r="B4638" t="str">
        <f t="shared" si="72"/>
        <v>261---66</v>
      </c>
      <c r="C4638" t="s">
        <v>5946</v>
      </c>
      <c r="D4638" t="s">
        <v>893</v>
      </c>
      <c r="E4638">
        <v>66</v>
      </c>
    </row>
    <row r="4639" spans="1:5" ht="13.5" customHeight="1">
      <c r="A4639">
        <v>261</v>
      </c>
      <c r="B4639" t="str">
        <f t="shared" si="72"/>
        <v>261---67</v>
      </c>
      <c r="C4639" t="s">
        <v>5947</v>
      </c>
      <c r="D4639" t="s">
        <v>884</v>
      </c>
      <c r="E4639">
        <v>67</v>
      </c>
    </row>
    <row r="4640" spans="1:5" ht="13.5" customHeight="1">
      <c r="A4640">
        <v>261</v>
      </c>
      <c r="B4640" t="str">
        <f t="shared" si="72"/>
        <v>261---68</v>
      </c>
      <c r="C4640" t="s">
        <v>5948</v>
      </c>
      <c r="D4640" t="s">
        <v>886</v>
      </c>
      <c r="E4640">
        <v>68</v>
      </c>
    </row>
    <row r="4641" spans="1:5" ht="13.5" customHeight="1">
      <c r="A4641">
        <v>261</v>
      </c>
      <c r="B4641" t="str">
        <f t="shared" si="72"/>
        <v>261---69</v>
      </c>
      <c r="C4641" t="s">
        <v>5967</v>
      </c>
      <c r="D4641" t="s">
        <v>986</v>
      </c>
      <c r="E4641">
        <v>69</v>
      </c>
    </row>
    <row r="4642" spans="1:5" ht="13.5" customHeight="1">
      <c r="A4642">
        <v>261</v>
      </c>
      <c r="B4642" t="str">
        <f t="shared" si="72"/>
        <v>261---70</v>
      </c>
      <c r="C4642" t="s">
        <v>5968</v>
      </c>
      <c r="D4642" t="s">
        <v>988</v>
      </c>
      <c r="E4642">
        <v>70</v>
      </c>
    </row>
    <row r="4643" spans="1:5" ht="13.5" customHeight="1">
      <c r="A4643">
        <v>261</v>
      </c>
      <c r="B4643" t="str">
        <f t="shared" si="72"/>
        <v>261---71</v>
      </c>
      <c r="C4643" t="s">
        <v>5925</v>
      </c>
      <c r="D4643" t="s">
        <v>798</v>
      </c>
      <c r="E4643">
        <v>71</v>
      </c>
    </row>
    <row r="4644" spans="1:5" ht="13.5" customHeight="1">
      <c r="A4644">
        <v>261</v>
      </c>
      <c r="B4644" t="str">
        <f t="shared" si="72"/>
        <v>261---72</v>
      </c>
      <c r="C4644" t="s">
        <v>5961</v>
      </c>
      <c r="D4644" t="s">
        <v>935</v>
      </c>
      <c r="E4644">
        <v>72</v>
      </c>
    </row>
    <row r="4645" spans="1:5" ht="13.5" customHeight="1">
      <c r="A4645">
        <v>261</v>
      </c>
      <c r="B4645" t="str">
        <f t="shared" si="72"/>
        <v>261---73</v>
      </c>
      <c r="C4645" t="s">
        <v>5982</v>
      </c>
      <c r="D4645" t="s">
        <v>1125</v>
      </c>
      <c r="E4645">
        <v>73</v>
      </c>
    </row>
    <row r="4646" spans="1:5" ht="13.5" customHeight="1">
      <c r="A4646">
        <v>261</v>
      </c>
      <c r="B4646" t="str">
        <f t="shared" si="72"/>
        <v>261---74</v>
      </c>
      <c r="C4646" t="s">
        <v>5930</v>
      </c>
      <c r="D4646" t="s">
        <v>821</v>
      </c>
      <c r="E4646">
        <v>74</v>
      </c>
    </row>
    <row r="4647" spans="1:5" ht="13.5" customHeight="1">
      <c r="A4647">
        <v>261</v>
      </c>
      <c r="B4647" t="str">
        <f t="shared" si="72"/>
        <v>261---75</v>
      </c>
      <c r="C4647" t="s">
        <v>5914</v>
      </c>
      <c r="D4647" t="s">
        <v>785</v>
      </c>
      <c r="E4647">
        <v>75</v>
      </c>
    </row>
    <row r="4648" spans="1:5" ht="13.5" customHeight="1">
      <c r="A4648">
        <v>261</v>
      </c>
      <c r="B4648" t="str">
        <f t="shared" si="72"/>
        <v>261---76</v>
      </c>
      <c r="C4648" t="s">
        <v>5915</v>
      </c>
      <c r="D4648" t="s">
        <v>772</v>
      </c>
      <c r="E4648">
        <v>76</v>
      </c>
    </row>
    <row r="4649" spans="1:5" ht="13.5" customHeight="1">
      <c r="A4649">
        <v>261</v>
      </c>
      <c r="B4649" t="str">
        <f t="shared" si="72"/>
        <v>261---77</v>
      </c>
      <c r="C4649" t="s">
        <v>5926</v>
      </c>
      <c r="D4649" t="s">
        <v>843</v>
      </c>
      <c r="E4649">
        <v>77</v>
      </c>
    </row>
    <row r="4650" spans="1:5" ht="13.5" customHeight="1">
      <c r="A4650">
        <v>261</v>
      </c>
      <c r="B4650" t="str">
        <f t="shared" si="72"/>
        <v>261---78</v>
      </c>
      <c r="C4650" t="s">
        <v>5917</v>
      </c>
      <c r="D4650" t="s">
        <v>789</v>
      </c>
      <c r="E4650">
        <v>78</v>
      </c>
    </row>
    <row r="4651" spans="1:5" ht="13.5" customHeight="1">
      <c r="A4651">
        <v>261</v>
      </c>
      <c r="B4651" t="str">
        <f t="shared" si="72"/>
        <v>261---79</v>
      </c>
      <c r="C4651" t="s">
        <v>5918</v>
      </c>
      <c r="D4651" t="s">
        <v>770</v>
      </c>
      <c r="E4651">
        <v>79</v>
      </c>
    </row>
    <row r="4652" spans="1:5" ht="13.5" customHeight="1">
      <c r="A4652">
        <v>261</v>
      </c>
      <c r="B4652" t="str">
        <f t="shared" si="72"/>
        <v>261---80</v>
      </c>
      <c r="C4652" t="s">
        <v>5971</v>
      </c>
      <c r="D4652" t="s">
        <v>1058</v>
      </c>
      <c r="E4652">
        <v>80</v>
      </c>
    </row>
    <row r="4653" spans="1:5" ht="13.5" customHeight="1">
      <c r="A4653">
        <v>261</v>
      </c>
      <c r="B4653" t="str">
        <f t="shared" si="72"/>
        <v>261---81</v>
      </c>
      <c r="C4653" t="s">
        <v>5932</v>
      </c>
      <c r="D4653" t="s">
        <v>846</v>
      </c>
      <c r="E4653">
        <v>81</v>
      </c>
    </row>
    <row r="4654" spans="1:5" ht="13.5" customHeight="1">
      <c r="A4654">
        <v>261</v>
      </c>
      <c r="B4654" t="str">
        <f t="shared" si="72"/>
        <v>261---82</v>
      </c>
      <c r="C4654" t="s">
        <v>5963</v>
      </c>
      <c r="D4654" t="s">
        <v>937</v>
      </c>
      <c r="E4654">
        <v>82</v>
      </c>
    </row>
    <row r="4655" spans="1:5" ht="13.5" customHeight="1">
      <c r="A4655">
        <v>261</v>
      </c>
      <c r="B4655" t="str">
        <f t="shared" si="72"/>
        <v>261---83</v>
      </c>
      <c r="C4655" t="s">
        <v>5972</v>
      </c>
      <c r="D4655" t="s">
        <v>979</v>
      </c>
      <c r="E4655">
        <v>83</v>
      </c>
    </row>
    <row r="4656" spans="1:5" ht="13.5" customHeight="1">
      <c r="A4656">
        <v>261</v>
      </c>
      <c r="B4656" t="str">
        <f t="shared" si="72"/>
        <v>261---84</v>
      </c>
      <c r="C4656" t="s">
        <v>6002</v>
      </c>
      <c r="D4656" t="s">
        <v>1113</v>
      </c>
      <c r="E4656">
        <v>84</v>
      </c>
    </row>
    <row r="4657" spans="1:5" ht="13.5" customHeight="1">
      <c r="A4657">
        <v>261</v>
      </c>
      <c r="B4657" t="str">
        <f t="shared" si="72"/>
        <v>261---85</v>
      </c>
      <c r="C4657" t="s">
        <v>5985</v>
      </c>
      <c r="D4657" t="s">
        <v>1159</v>
      </c>
      <c r="E4657">
        <v>85</v>
      </c>
    </row>
    <row r="4658" spans="1:5" ht="13.5" customHeight="1">
      <c r="A4658">
        <v>261</v>
      </c>
      <c r="B4658" t="str">
        <f t="shared" si="72"/>
        <v>261---86</v>
      </c>
      <c r="C4658" t="s">
        <v>5919</v>
      </c>
      <c r="D4658" t="s">
        <v>725</v>
      </c>
      <c r="E4658">
        <v>86</v>
      </c>
    </row>
    <row r="4659" spans="1:5" ht="13.5" customHeight="1">
      <c r="A4659">
        <v>261</v>
      </c>
      <c r="B4659" t="str">
        <f t="shared" si="72"/>
        <v>261---87</v>
      </c>
      <c r="C4659" t="s">
        <v>5941</v>
      </c>
      <c r="D4659" t="s">
        <v>861</v>
      </c>
      <c r="E4659">
        <v>87</v>
      </c>
    </row>
    <row r="4660" spans="1:5" ht="13.5" customHeight="1">
      <c r="A4660">
        <v>261</v>
      </c>
      <c r="B4660" t="str">
        <f t="shared" si="72"/>
        <v>261---88</v>
      </c>
      <c r="C4660" t="s">
        <v>5954</v>
      </c>
      <c r="D4660" t="s">
        <v>1166</v>
      </c>
      <c r="E4660">
        <v>88</v>
      </c>
    </row>
    <row r="4661" spans="1:5" ht="13.5" customHeight="1">
      <c r="A4661">
        <v>261</v>
      </c>
      <c r="B4661" t="str">
        <f t="shared" si="72"/>
        <v>261---89</v>
      </c>
      <c r="C4661" t="s">
        <v>5995</v>
      </c>
      <c r="D4661" t="s">
        <v>1038</v>
      </c>
      <c r="E4661">
        <v>89</v>
      </c>
    </row>
    <row r="4662" spans="1:5" ht="13.5" customHeight="1">
      <c r="A4662">
        <v>261</v>
      </c>
      <c r="B4662" t="str">
        <f t="shared" si="72"/>
        <v>261---90</v>
      </c>
      <c r="C4662" t="s">
        <v>5991</v>
      </c>
      <c r="D4662" t="s">
        <v>1092</v>
      </c>
      <c r="E4662">
        <v>90</v>
      </c>
    </row>
    <row r="4663" spans="1:5" ht="13.5" customHeight="1">
      <c r="A4663">
        <v>261</v>
      </c>
      <c r="B4663" t="str">
        <f t="shared" si="72"/>
        <v>261---91</v>
      </c>
      <c r="C4663" t="s">
        <v>6005</v>
      </c>
      <c r="D4663" t="s">
        <v>1237</v>
      </c>
      <c r="E4663">
        <v>91</v>
      </c>
    </row>
    <row r="4664" spans="1:5" ht="13.5" customHeight="1">
      <c r="A4664">
        <v>261</v>
      </c>
      <c r="B4664" t="str">
        <f t="shared" si="72"/>
        <v>261---92</v>
      </c>
      <c r="C4664" t="s">
        <v>5924</v>
      </c>
      <c r="D4664" t="s">
        <v>726</v>
      </c>
      <c r="E4664">
        <v>92</v>
      </c>
    </row>
    <row r="4665" spans="1:5" ht="13.5" customHeight="1">
      <c r="A4665">
        <v>261</v>
      </c>
      <c r="B4665" t="str">
        <f t="shared" si="72"/>
        <v>261---93</v>
      </c>
      <c r="C4665" t="s">
        <v>5975</v>
      </c>
      <c r="D4665" t="s">
        <v>994</v>
      </c>
      <c r="E4665">
        <v>93</v>
      </c>
    </row>
    <row r="4666" spans="1:5" ht="13.5" customHeight="1">
      <c r="A4666">
        <v>261</v>
      </c>
      <c r="B4666" t="str">
        <f t="shared" si="72"/>
        <v>261---94</v>
      </c>
      <c r="C4666" t="s">
        <v>5942</v>
      </c>
      <c r="D4666" t="s">
        <v>1400</v>
      </c>
      <c r="E4666">
        <v>94</v>
      </c>
    </row>
    <row r="4667" spans="1:5" ht="13.5" customHeight="1">
      <c r="A4667">
        <v>261</v>
      </c>
      <c r="B4667" t="str">
        <f t="shared" si="72"/>
        <v>261---95</v>
      </c>
      <c r="C4667" t="s">
        <v>6006</v>
      </c>
      <c r="D4667" t="s">
        <v>1441</v>
      </c>
      <c r="E4667">
        <v>95</v>
      </c>
    </row>
    <row r="4668" spans="1:5" ht="13.5" customHeight="1">
      <c r="A4668">
        <v>261</v>
      </c>
      <c r="B4668" t="str">
        <f t="shared" si="72"/>
        <v>261---96</v>
      </c>
      <c r="C4668" t="s">
        <v>5993</v>
      </c>
      <c r="D4668" t="s">
        <v>1336</v>
      </c>
      <c r="E4668">
        <v>96</v>
      </c>
    </row>
    <row r="4669" spans="1:5" ht="13.5" customHeight="1">
      <c r="A4669">
        <v>261</v>
      </c>
      <c r="B4669" t="str">
        <f t="shared" si="72"/>
        <v>261---97</v>
      </c>
      <c r="C4669" t="s">
        <v>5959</v>
      </c>
      <c r="D4669" t="s">
        <v>6222</v>
      </c>
      <c r="E4669">
        <v>97</v>
      </c>
    </row>
    <row r="4670" spans="1:5" ht="13.5" customHeight="1">
      <c r="A4670" t="s">
        <v>4325</v>
      </c>
      <c r="B4670" t="str">
        <f t="shared" si="72"/>
        <v>F-7---1</v>
      </c>
      <c r="C4670" t="s">
        <v>4216</v>
      </c>
      <c r="D4670" t="s">
        <v>6239</v>
      </c>
      <c r="E4670">
        <v>1</v>
      </c>
    </row>
    <row r="4671" spans="1:5" ht="13.5" customHeight="1">
      <c r="A4671" t="s">
        <v>4325</v>
      </c>
      <c r="B4671" t="str">
        <f t="shared" si="72"/>
        <v>F-7---2</v>
      </c>
      <c r="C4671" t="s">
        <v>4216</v>
      </c>
      <c r="D4671" t="s">
        <v>1337</v>
      </c>
      <c r="E4671">
        <v>2</v>
      </c>
    </row>
    <row r="4672" spans="1:5" ht="13.5" customHeight="1">
      <c r="A4672" t="s">
        <v>4325</v>
      </c>
      <c r="B4672" t="str">
        <f t="shared" si="72"/>
        <v>F-7---3</v>
      </c>
      <c r="C4672" t="s">
        <v>4216</v>
      </c>
      <c r="D4672" t="s">
        <v>1043</v>
      </c>
      <c r="E4672">
        <v>3</v>
      </c>
    </row>
    <row r="4673" spans="1:5" ht="13.5" customHeight="1">
      <c r="A4673" t="s">
        <v>4325</v>
      </c>
      <c r="B4673" t="str">
        <f t="shared" si="72"/>
        <v>F-7---4</v>
      </c>
      <c r="C4673" t="s">
        <v>4216</v>
      </c>
      <c r="D4673" t="s">
        <v>924</v>
      </c>
      <c r="E4673">
        <v>4</v>
      </c>
    </row>
    <row r="4674" spans="1:5" ht="13.5" customHeight="1">
      <c r="A4674" t="s">
        <v>4325</v>
      </c>
      <c r="B4674" t="str">
        <f t="shared" si="72"/>
        <v>F-7---5</v>
      </c>
      <c r="C4674" t="s">
        <v>4216</v>
      </c>
      <c r="D4674" t="s">
        <v>1079</v>
      </c>
      <c r="E4674">
        <v>5</v>
      </c>
    </row>
    <row r="4675" spans="1:5" ht="13.5" customHeight="1">
      <c r="A4675" t="s">
        <v>4325</v>
      </c>
      <c r="B4675" t="str">
        <f t="shared" ref="B4675:B4738" si="73">A4675&amp;"---"&amp;E4675</f>
        <v>F-7---6</v>
      </c>
      <c r="C4675" t="s">
        <v>4269</v>
      </c>
      <c r="D4675" t="s">
        <v>841</v>
      </c>
      <c r="E4675">
        <v>6</v>
      </c>
    </row>
    <row r="4676" spans="1:5" ht="13.5" customHeight="1">
      <c r="A4676" t="s">
        <v>4325</v>
      </c>
      <c r="B4676" t="str">
        <f t="shared" si="73"/>
        <v>F-7---7</v>
      </c>
      <c r="C4676" t="s">
        <v>4239</v>
      </c>
      <c r="D4676" t="s">
        <v>1228</v>
      </c>
      <c r="E4676">
        <v>7</v>
      </c>
    </row>
    <row r="4677" spans="1:5" ht="13.5" customHeight="1">
      <c r="A4677" t="s">
        <v>4325</v>
      </c>
      <c r="B4677" t="str">
        <f t="shared" si="73"/>
        <v>F-7---8</v>
      </c>
      <c r="C4677" t="s">
        <v>4268</v>
      </c>
      <c r="D4677" t="s">
        <v>740</v>
      </c>
      <c r="E4677">
        <v>8</v>
      </c>
    </row>
    <row r="4678" spans="1:5" ht="13.5" customHeight="1">
      <c r="A4678" t="s">
        <v>4325</v>
      </c>
      <c r="B4678" t="str">
        <f t="shared" si="73"/>
        <v>F-7---9</v>
      </c>
      <c r="C4678" t="s">
        <v>4244</v>
      </c>
      <c r="D4678" t="s">
        <v>785</v>
      </c>
      <c r="E4678">
        <v>9</v>
      </c>
    </row>
    <row r="4679" spans="1:5" ht="13.5" customHeight="1">
      <c r="A4679" t="s">
        <v>4325</v>
      </c>
      <c r="B4679" t="str">
        <f t="shared" si="73"/>
        <v>F-7---10</v>
      </c>
      <c r="C4679" t="s">
        <v>4254</v>
      </c>
      <c r="D4679" t="s">
        <v>912</v>
      </c>
      <c r="E4679">
        <v>10</v>
      </c>
    </row>
    <row r="4680" spans="1:5" ht="13.5" customHeight="1">
      <c r="A4680" t="s">
        <v>4325</v>
      </c>
      <c r="B4680" t="str">
        <f t="shared" si="73"/>
        <v>F-7---11</v>
      </c>
      <c r="C4680" t="s">
        <v>4272</v>
      </c>
      <c r="D4680" t="s">
        <v>935</v>
      </c>
      <c r="E4680">
        <v>11</v>
      </c>
    </row>
    <row r="4681" spans="1:5" ht="13.5" customHeight="1">
      <c r="A4681" t="s">
        <v>4325</v>
      </c>
      <c r="B4681" t="str">
        <f t="shared" si="73"/>
        <v>F-7---12</v>
      </c>
      <c r="C4681" t="s">
        <v>4248</v>
      </c>
      <c r="D4681" t="s">
        <v>1150</v>
      </c>
      <c r="E4681">
        <v>12</v>
      </c>
    </row>
    <row r="4682" spans="1:5" ht="13.5" customHeight="1">
      <c r="A4682" t="s">
        <v>4325</v>
      </c>
      <c r="B4682" t="str">
        <f t="shared" si="73"/>
        <v>F-7---13</v>
      </c>
      <c r="C4682" t="s">
        <v>4248</v>
      </c>
      <c r="D4682" t="s">
        <v>1222</v>
      </c>
      <c r="E4682">
        <v>13</v>
      </c>
    </row>
    <row r="4683" spans="1:5" ht="13.5" customHeight="1">
      <c r="A4683" t="s">
        <v>4325</v>
      </c>
      <c r="B4683" t="str">
        <f t="shared" si="73"/>
        <v>F-7---14</v>
      </c>
      <c r="C4683" t="s">
        <v>4287</v>
      </c>
      <c r="D4683" t="s">
        <v>900</v>
      </c>
      <c r="E4683">
        <v>14</v>
      </c>
    </row>
    <row r="4684" spans="1:5" ht="13.5" customHeight="1">
      <c r="A4684" t="s">
        <v>4325</v>
      </c>
      <c r="B4684" t="str">
        <f t="shared" si="73"/>
        <v>F-7---15</v>
      </c>
      <c r="C4684" t="s">
        <v>4285</v>
      </c>
      <c r="D4684" t="s">
        <v>1338</v>
      </c>
      <c r="E4684">
        <v>15</v>
      </c>
    </row>
    <row r="4685" spans="1:5" ht="13.5" customHeight="1">
      <c r="A4685" t="s">
        <v>4325</v>
      </c>
      <c r="B4685" t="str">
        <f t="shared" si="73"/>
        <v>F-7---16</v>
      </c>
      <c r="C4685" t="s">
        <v>4292</v>
      </c>
      <c r="D4685" t="s">
        <v>1229</v>
      </c>
      <c r="E4685">
        <v>16</v>
      </c>
    </row>
    <row r="4686" spans="1:5" ht="13.5" customHeight="1">
      <c r="A4686" t="s">
        <v>4325</v>
      </c>
      <c r="B4686" t="str">
        <f t="shared" si="73"/>
        <v>F-7---17</v>
      </c>
      <c r="C4686" t="s">
        <v>4296</v>
      </c>
      <c r="D4686" t="s">
        <v>1191</v>
      </c>
      <c r="E4686">
        <v>17</v>
      </c>
    </row>
    <row r="4687" spans="1:5" ht="13.5" customHeight="1">
      <c r="A4687" t="s">
        <v>4325</v>
      </c>
      <c r="B4687" t="str">
        <f t="shared" si="73"/>
        <v>F-7---18</v>
      </c>
      <c r="C4687" t="s">
        <v>5928</v>
      </c>
      <c r="D4687" t="s">
        <v>1254</v>
      </c>
      <c r="E4687">
        <v>18</v>
      </c>
    </row>
    <row r="4688" spans="1:5" ht="13.5" customHeight="1">
      <c r="A4688" t="s">
        <v>4325</v>
      </c>
      <c r="B4688" t="str">
        <f t="shared" si="73"/>
        <v>F-7---19</v>
      </c>
      <c r="C4688" t="s">
        <v>727</v>
      </c>
      <c r="D4688" t="s">
        <v>1308</v>
      </c>
      <c r="E4688">
        <v>19</v>
      </c>
    </row>
    <row r="4689" spans="1:5" ht="13.5" customHeight="1">
      <c r="A4689" t="s">
        <v>4325</v>
      </c>
      <c r="B4689" t="str">
        <f t="shared" si="73"/>
        <v>F-7---20</v>
      </c>
      <c r="C4689" t="s">
        <v>817</v>
      </c>
      <c r="D4689" t="s">
        <v>1182</v>
      </c>
      <c r="E4689">
        <v>20</v>
      </c>
    </row>
    <row r="4690" spans="1:5" ht="13.5" customHeight="1">
      <c r="A4690" t="s">
        <v>4325</v>
      </c>
      <c r="B4690" t="str">
        <f t="shared" si="73"/>
        <v>F-7---21</v>
      </c>
      <c r="C4690" t="s">
        <v>1070</v>
      </c>
      <c r="D4690" t="s">
        <v>1219</v>
      </c>
      <c r="E4690">
        <v>21</v>
      </c>
    </row>
    <row r="4691" spans="1:5" ht="13.5" customHeight="1">
      <c r="A4691" t="s">
        <v>4325</v>
      </c>
      <c r="B4691" t="str">
        <f t="shared" si="73"/>
        <v>F-7---22</v>
      </c>
      <c r="C4691" t="s">
        <v>1072</v>
      </c>
      <c r="D4691" t="s">
        <v>1220</v>
      </c>
      <c r="E4691">
        <v>22</v>
      </c>
    </row>
    <row r="4692" spans="1:5" ht="13.5" customHeight="1">
      <c r="A4692" t="s">
        <v>4325</v>
      </c>
      <c r="B4692" t="str">
        <f t="shared" si="73"/>
        <v>F-7---23</v>
      </c>
      <c r="C4692" t="s">
        <v>795</v>
      </c>
      <c r="D4692" t="s">
        <v>1062</v>
      </c>
      <c r="E4692">
        <v>23</v>
      </c>
    </row>
    <row r="4693" spans="1:5" ht="13.5" customHeight="1">
      <c r="A4693" t="s">
        <v>4325</v>
      </c>
      <c r="B4693" t="str">
        <f t="shared" si="73"/>
        <v>F-7---24</v>
      </c>
      <c r="C4693" t="s">
        <v>1017</v>
      </c>
      <c r="D4693" t="s">
        <v>796</v>
      </c>
      <c r="E4693">
        <v>24</v>
      </c>
    </row>
    <row r="4694" spans="1:5" ht="13.5" customHeight="1">
      <c r="A4694" t="s">
        <v>4325</v>
      </c>
      <c r="B4694" t="str">
        <f t="shared" si="73"/>
        <v>F-7---25</v>
      </c>
      <c r="C4694" t="s">
        <v>731</v>
      </c>
      <c r="D4694" t="s">
        <v>800</v>
      </c>
      <c r="E4694">
        <v>25</v>
      </c>
    </row>
    <row r="4695" spans="1:5" ht="13.5" customHeight="1">
      <c r="A4695" t="s">
        <v>4325</v>
      </c>
      <c r="B4695" t="str">
        <f t="shared" si="73"/>
        <v>F-7---26</v>
      </c>
      <c r="C4695" t="s">
        <v>735</v>
      </c>
      <c r="D4695" t="s">
        <v>744</v>
      </c>
      <c r="E4695">
        <v>26</v>
      </c>
    </row>
    <row r="4696" spans="1:5" ht="13.5" customHeight="1">
      <c r="A4696" t="s">
        <v>4325</v>
      </c>
      <c r="B4696" t="str">
        <f t="shared" si="73"/>
        <v>F-7---27</v>
      </c>
      <c r="C4696" t="s">
        <v>887</v>
      </c>
      <c r="D4696" t="s">
        <v>992</v>
      </c>
      <c r="E4696">
        <v>27</v>
      </c>
    </row>
    <row r="4697" spans="1:5" ht="13.5" customHeight="1">
      <c r="A4697" t="s">
        <v>4325</v>
      </c>
      <c r="B4697" t="str">
        <f t="shared" si="73"/>
        <v>F-7---28</v>
      </c>
      <c r="C4697" t="s">
        <v>739</v>
      </c>
      <c r="D4697" t="s">
        <v>736</v>
      </c>
      <c r="E4697">
        <v>28</v>
      </c>
    </row>
    <row r="4698" spans="1:5" ht="13.5" customHeight="1">
      <c r="A4698" t="s">
        <v>4325</v>
      </c>
      <c r="B4698" t="str">
        <f t="shared" si="73"/>
        <v>F-7---29</v>
      </c>
      <c r="C4698" t="s">
        <v>888</v>
      </c>
      <c r="D4698" t="s">
        <v>1073</v>
      </c>
      <c r="E4698">
        <v>29</v>
      </c>
    </row>
    <row r="4699" spans="1:5" ht="13.5" customHeight="1">
      <c r="A4699" t="s">
        <v>4325</v>
      </c>
      <c r="B4699" t="str">
        <f t="shared" si="73"/>
        <v>F-7---30</v>
      </c>
      <c r="C4699" t="s">
        <v>858</v>
      </c>
      <c r="D4699" t="s">
        <v>740</v>
      </c>
      <c r="E4699">
        <v>30</v>
      </c>
    </row>
    <row r="4700" spans="1:5" ht="13.5" customHeight="1">
      <c r="A4700" t="s">
        <v>4325</v>
      </c>
      <c r="B4700" t="str">
        <f t="shared" si="73"/>
        <v>F-7---31</v>
      </c>
      <c r="C4700" t="s">
        <v>741</v>
      </c>
      <c r="D4700" t="s">
        <v>1248</v>
      </c>
      <c r="E4700">
        <v>31</v>
      </c>
    </row>
    <row r="4701" spans="1:5" ht="13.5" customHeight="1">
      <c r="A4701" t="s">
        <v>4325</v>
      </c>
      <c r="B4701" t="str">
        <f t="shared" si="73"/>
        <v>F-7---32</v>
      </c>
      <c r="C4701" t="s">
        <v>743</v>
      </c>
      <c r="D4701" t="s">
        <v>754</v>
      </c>
      <c r="E4701">
        <v>32</v>
      </c>
    </row>
    <row r="4702" spans="1:5" ht="13.5" customHeight="1">
      <c r="A4702" t="s">
        <v>4325</v>
      </c>
      <c r="B4702" t="str">
        <f t="shared" si="73"/>
        <v>F-7---33</v>
      </c>
      <c r="C4702" t="s">
        <v>745</v>
      </c>
      <c r="D4702" t="s">
        <v>837</v>
      </c>
      <c r="E4702">
        <v>33</v>
      </c>
    </row>
    <row r="4703" spans="1:5" ht="13.5" customHeight="1">
      <c r="A4703" t="s">
        <v>4325</v>
      </c>
      <c r="B4703" t="str">
        <f t="shared" si="73"/>
        <v>F-7---34</v>
      </c>
      <c r="C4703" t="s">
        <v>987</v>
      </c>
      <c r="D4703" t="s">
        <v>1263</v>
      </c>
      <c r="E4703">
        <v>34</v>
      </c>
    </row>
    <row r="4704" spans="1:5" ht="13.5" customHeight="1">
      <c r="A4704" t="s">
        <v>4325</v>
      </c>
      <c r="B4704" t="str">
        <f t="shared" si="73"/>
        <v>F-7---35</v>
      </c>
      <c r="C4704" t="s">
        <v>989</v>
      </c>
      <c r="D4704" t="s">
        <v>738</v>
      </c>
      <c r="E4704">
        <v>35</v>
      </c>
    </row>
    <row r="4705" spans="1:5" ht="13.5" customHeight="1">
      <c r="A4705" t="s">
        <v>4325</v>
      </c>
      <c r="B4705" t="str">
        <f t="shared" si="73"/>
        <v>F-7---36</v>
      </c>
      <c r="C4705" t="s">
        <v>747</v>
      </c>
      <c r="D4705" t="s">
        <v>1154</v>
      </c>
      <c r="E4705">
        <v>36</v>
      </c>
    </row>
    <row r="4706" spans="1:5" ht="13.5" customHeight="1">
      <c r="A4706" t="s">
        <v>4325</v>
      </c>
      <c r="B4706" t="str">
        <f t="shared" si="73"/>
        <v>F-7---37</v>
      </c>
      <c r="C4706" t="s">
        <v>749</v>
      </c>
      <c r="D4706" t="s">
        <v>1082</v>
      </c>
      <c r="E4706">
        <v>37</v>
      </c>
    </row>
    <row r="4707" spans="1:5" ht="13.5" customHeight="1">
      <c r="A4707" t="s">
        <v>4325</v>
      </c>
      <c r="B4707" t="str">
        <f t="shared" si="73"/>
        <v>F-7---38</v>
      </c>
      <c r="C4707" t="s">
        <v>1074</v>
      </c>
      <c r="D4707" t="s">
        <v>880</v>
      </c>
      <c r="E4707">
        <v>38</v>
      </c>
    </row>
    <row r="4708" spans="1:5" ht="13.5" customHeight="1">
      <c r="A4708" t="s">
        <v>4325</v>
      </c>
      <c r="B4708" t="str">
        <f t="shared" si="73"/>
        <v>F-7---39</v>
      </c>
      <c r="C4708" t="s">
        <v>1019</v>
      </c>
      <c r="D4708" t="s">
        <v>734</v>
      </c>
      <c r="E4708">
        <v>39</v>
      </c>
    </row>
    <row r="4709" spans="1:5" ht="13.5" customHeight="1">
      <c r="A4709" t="s">
        <v>4325</v>
      </c>
      <c r="B4709" t="str">
        <f t="shared" si="73"/>
        <v>F-7---40</v>
      </c>
      <c r="C4709" t="s">
        <v>820</v>
      </c>
      <c r="D4709" t="s">
        <v>882</v>
      </c>
      <c r="E4709">
        <v>40</v>
      </c>
    </row>
    <row r="4710" spans="1:5" ht="13.5" customHeight="1">
      <c r="A4710" t="s">
        <v>4325</v>
      </c>
      <c r="B4710" t="str">
        <f t="shared" si="73"/>
        <v>F-7---41</v>
      </c>
      <c r="C4710" t="s">
        <v>822</v>
      </c>
      <c r="D4710" t="s">
        <v>833</v>
      </c>
      <c r="E4710">
        <v>41</v>
      </c>
    </row>
    <row r="4711" spans="1:5" ht="13.5" customHeight="1">
      <c r="A4711" t="s">
        <v>4325</v>
      </c>
      <c r="B4711" t="str">
        <f t="shared" si="73"/>
        <v>F-7---42</v>
      </c>
      <c r="C4711" t="s">
        <v>824</v>
      </c>
      <c r="D4711" t="s">
        <v>752</v>
      </c>
      <c r="E4711">
        <v>42</v>
      </c>
    </row>
    <row r="4712" spans="1:5" ht="13.5" customHeight="1">
      <c r="A4712" t="s">
        <v>4325</v>
      </c>
      <c r="B4712" t="str">
        <f t="shared" si="73"/>
        <v>F-7---43</v>
      </c>
      <c r="C4712" t="s">
        <v>826</v>
      </c>
      <c r="D4712" t="s">
        <v>1079</v>
      </c>
      <c r="E4712">
        <v>43</v>
      </c>
    </row>
    <row r="4713" spans="1:5" ht="13.5" customHeight="1">
      <c r="A4713" t="s">
        <v>4325</v>
      </c>
      <c r="B4713" t="str">
        <f t="shared" si="73"/>
        <v>F-7---44</v>
      </c>
      <c r="C4713" t="s">
        <v>828</v>
      </c>
      <c r="D4713" t="s">
        <v>818</v>
      </c>
      <c r="E4713">
        <v>44</v>
      </c>
    </row>
    <row r="4714" spans="1:5" ht="13.5" customHeight="1">
      <c r="A4714" t="s">
        <v>4325</v>
      </c>
      <c r="B4714" t="str">
        <f t="shared" si="73"/>
        <v>F-7---45</v>
      </c>
      <c r="C4714" t="s">
        <v>757</v>
      </c>
      <c r="D4714" t="s">
        <v>1272</v>
      </c>
      <c r="E4714">
        <v>45</v>
      </c>
    </row>
    <row r="4715" spans="1:5" ht="13.5" customHeight="1">
      <c r="A4715" t="s">
        <v>4325</v>
      </c>
      <c r="B4715" t="str">
        <f t="shared" si="73"/>
        <v>F-7---46</v>
      </c>
      <c r="C4715" t="s">
        <v>759</v>
      </c>
      <c r="D4715" t="s">
        <v>823</v>
      </c>
      <c r="E4715">
        <v>46</v>
      </c>
    </row>
    <row r="4716" spans="1:5" ht="13.5" customHeight="1">
      <c r="A4716" t="s">
        <v>4325</v>
      </c>
      <c r="B4716" t="str">
        <f t="shared" si="73"/>
        <v>F-7---47</v>
      </c>
      <c r="C4716" t="s">
        <v>866</v>
      </c>
      <c r="D4716" t="s">
        <v>831</v>
      </c>
      <c r="E4716">
        <v>47</v>
      </c>
    </row>
    <row r="4717" spans="1:5" ht="13.5" customHeight="1">
      <c r="A4717" t="s">
        <v>4325</v>
      </c>
      <c r="B4717" t="str">
        <f t="shared" si="73"/>
        <v>F-7---48</v>
      </c>
      <c r="C4717" t="s">
        <v>1007</v>
      </c>
      <c r="D4717" t="s">
        <v>1150</v>
      </c>
      <c r="E4717">
        <v>48</v>
      </c>
    </row>
    <row r="4718" spans="1:5" ht="13.5" customHeight="1">
      <c r="A4718" t="s">
        <v>4325</v>
      </c>
      <c r="B4718" t="str">
        <f t="shared" si="73"/>
        <v>F-7---49</v>
      </c>
      <c r="C4718" t="s">
        <v>834</v>
      </c>
      <c r="D4718" t="s">
        <v>1222</v>
      </c>
      <c r="E4718">
        <v>49</v>
      </c>
    </row>
    <row r="4719" spans="1:5" ht="13.5" customHeight="1">
      <c r="A4719" t="s">
        <v>4325</v>
      </c>
      <c r="B4719" t="str">
        <f t="shared" si="73"/>
        <v>F-7---50</v>
      </c>
      <c r="C4719" t="s">
        <v>942</v>
      </c>
      <c r="D4719" t="s">
        <v>1068</v>
      </c>
      <c r="E4719">
        <v>50</v>
      </c>
    </row>
    <row r="4720" spans="1:5" ht="13.5" customHeight="1">
      <c r="A4720" t="s">
        <v>4325</v>
      </c>
      <c r="B4720" t="str">
        <f t="shared" si="73"/>
        <v>F-7---51</v>
      </c>
      <c r="C4720" t="s">
        <v>1009</v>
      </c>
      <c r="D4720" t="s">
        <v>1340</v>
      </c>
      <c r="E4720">
        <v>51</v>
      </c>
    </row>
    <row r="4721" spans="1:5" ht="13.5" customHeight="1">
      <c r="A4721" t="s">
        <v>4325</v>
      </c>
      <c r="B4721" t="str">
        <f t="shared" si="73"/>
        <v>F-7---52</v>
      </c>
      <c r="C4721" t="s">
        <v>1252</v>
      </c>
      <c r="D4721" t="s">
        <v>1283</v>
      </c>
      <c r="E4721">
        <v>52</v>
      </c>
    </row>
    <row r="4722" spans="1:5" ht="13.5" customHeight="1">
      <c r="A4722" t="s">
        <v>4325</v>
      </c>
      <c r="B4722" t="str">
        <f t="shared" si="73"/>
        <v>F-7---53</v>
      </c>
      <c r="C4722" t="s">
        <v>1253</v>
      </c>
      <c r="D4722" t="s">
        <v>1228</v>
      </c>
      <c r="E4722">
        <v>53</v>
      </c>
    </row>
    <row r="4723" spans="1:5" ht="13.5" customHeight="1">
      <c r="A4723" t="s">
        <v>4325</v>
      </c>
      <c r="B4723" t="str">
        <f t="shared" si="73"/>
        <v>F-7---54</v>
      </c>
      <c r="C4723" t="s">
        <v>1096</v>
      </c>
      <c r="D4723" t="s">
        <v>1215</v>
      </c>
      <c r="E4723">
        <v>54</v>
      </c>
    </row>
    <row r="4724" spans="1:5" ht="13.5" customHeight="1">
      <c r="A4724" t="s">
        <v>4325</v>
      </c>
      <c r="B4724" t="str">
        <f t="shared" si="73"/>
        <v>F-7---55</v>
      </c>
      <c r="C4724" t="s">
        <v>1102</v>
      </c>
      <c r="D4724" t="s">
        <v>1190</v>
      </c>
      <c r="E4724">
        <v>55</v>
      </c>
    </row>
    <row r="4725" spans="1:5" ht="13.5" customHeight="1">
      <c r="A4725" t="s">
        <v>4325</v>
      </c>
      <c r="B4725" t="str">
        <f t="shared" si="73"/>
        <v>F-7---56</v>
      </c>
      <c r="C4725" t="s">
        <v>1055</v>
      </c>
      <c r="D4725" t="s">
        <v>1324</v>
      </c>
      <c r="E4725">
        <v>56</v>
      </c>
    </row>
    <row r="4726" spans="1:5" ht="13.5" customHeight="1">
      <c r="A4726" t="s">
        <v>4325</v>
      </c>
      <c r="B4726" t="str">
        <f t="shared" si="73"/>
        <v>F-7---57</v>
      </c>
      <c r="C4726" t="s">
        <v>765</v>
      </c>
      <c r="D4726" t="s">
        <v>1196</v>
      </c>
      <c r="E4726">
        <v>57</v>
      </c>
    </row>
    <row r="4727" spans="1:5" ht="13.5" customHeight="1">
      <c r="A4727" t="s">
        <v>4325</v>
      </c>
      <c r="B4727" t="str">
        <f t="shared" si="73"/>
        <v>F-7---58</v>
      </c>
      <c r="C4727" t="s">
        <v>868</v>
      </c>
      <c r="D4727" t="s">
        <v>758</v>
      </c>
      <c r="E4727">
        <v>58</v>
      </c>
    </row>
    <row r="4728" spans="1:5" ht="13.5" customHeight="1">
      <c r="A4728" t="s">
        <v>4325</v>
      </c>
      <c r="B4728" t="str">
        <f t="shared" si="73"/>
        <v>F-7---59</v>
      </c>
      <c r="C4728" t="s">
        <v>969</v>
      </c>
      <c r="D4728" t="s">
        <v>802</v>
      </c>
      <c r="E4728">
        <v>59</v>
      </c>
    </row>
    <row r="4729" spans="1:5" ht="13.5" customHeight="1">
      <c r="A4729" t="s">
        <v>4325</v>
      </c>
      <c r="B4729" t="str">
        <f t="shared" si="73"/>
        <v>F-7---60</v>
      </c>
      <c r="C4729" t="s">
        <v>916</v>
      </c>
      <c r="D4729" t="s">
        <v>1401</v>
      </c>
      <c r="E4729">
        <v>60</v>
      </c>
    </row>
    <row r="4730" spans="1:5" ht="13.5" customHeight="1">
      <c r="A4730" t="s">
        <v>4325</v>
      </c>
      <c r="B4730" t="str">
        <f t="shared" si="73"/>
        <v>F-7---61</v>
      </c>
      <c r="C4730" t="s">
        <v>918</v>
      </c>
      <c r="D4730" t="s">
        <v>865</v>
      </c>
      <c r="E4730">
        <v>61</v>
      </c>
    </row>
    <row r="4731" spans="1:5" ht="13.5" customHeight="1">
      <c r="A4731" t="s">
        <v>4325</v>
      </c>
      <c r="B4731" t="str">
        <f t="shared" si="73"/>
        <v>F-7---62</v>
      </c>
      <c r="C4731" t="s">
        <v>5913</v>
      </c>
      <c r="D4731" t="s">
        <v>1114</v>
      </c>
      <c r="E4731">
        <v>62</v>
      </c>
    </row>
    <row r="4732" spans="1:5" ht="13.5" customHeight="1">
      <c r="A4732" t="s">
        <v>4325</v>
      </c>
      <c r="B4732" t="str">
        <f t="shared" si="73"/>
        <v>F-7---63</v>
      </c>
      <c r="C4732" t="s">
        <v>5929</v>
      </c>
      <c r="D4732" t="s">
        <v>813</v>
      </c>
      <c r="E4732">
        <v>63</v>
      </c>
    </row>
    <row r="4733" spans="1:5" ht="13.5" customHeight="1">
      <c r="A4733" t="s">
        <v>4325</v>
      </c>
      <c r="B4733" t="str">
        <f t="shared" si="73"/>
        <v>F-7---64</v>
      </c>
      <c r="C4733" t="s">
        <v>5947</v>
      </c>
      <c r="D4733" t="s">
        <v>884</v>
      </c>
      <c r="E4733">
        <v>64</v>
      </c>
    </row>
    <row r="4734" spans="1:5" ht="13.5" customHeight="1">
      <c r="A4734" t="s">
        <v>4325</v>
      </c>
      <c r="B4734" t="str">
        <f t="shared" si="73"/>
        <v>F-7---65</v>
      </c>
      <c r="C4734" t="s">
        <v>5948</v>
      </c>
      <c r="D4734" t="s">
        <v>886</v>
      </c>
      <c r="E4734">
        <v>65</v>
      </c>
    </row>
    <row r="4735" spans="1:5" ht="13.5" customHeight="1">
      <c r="A4735" t="s">
        <v>4325</v>
      </c>
      <c r="B4735" t="str">
        <f t="shared" si="73"/>
        <v>F-7---66</v>
      </c>
      <c r="C4735" t="s">
        <v>6000</v>
      </c>
      <c r="D4735" t="s">
        <v>1198</v>
      </c>
      <c r="E4735">
        <v>66</v>
      </c>
    </row>
    <row r="4736" spans="1:5" ht="13.5" customHeight="1">
      <c r="A4736" t="s">
        <v>4325</v>
      </c>
      <c r="B4736" t="str">
        <f t="shared" si="73"/>
        <v>F-7---67</v>
      </c>
      <c r="C4736" t="s">
        <v>5967</v>
      </c>
      <c r="D4736" t="s">
        <v>986</v>
      </c>
      <c r="E4736">
        <v>67</v>
      </c>
    </row>
    <row r="4737" spans="1:5" ht="13.5" customHeight="1">
      <c r="A4737" t="s">
        <v>4325</v>
      </c>
      <c r="B4737" t="str">
        <f t="shared" si="73"/>
        <v>F-7---68</v>
      </c>
      <c r="C4737" t="s">
        <v>5968</v>
      </c>
      <c r="D4737" t="s">
        <v>988</v>
      </c>
      <c r="E4737">
        <v>68</v>
      </c>
    </row>
    <row r="4738" spans="1:5" ht="13.5" customHeight="1">
      <c r="A4738" t="s">
        <v>4325</v>
      </c>
      <c r="B4738" t="str">
        <f t="shared" si="73"/>
        <v>F-7---69</v>
      </c>
      <c r="C4738" t="s">
        <v>5925</v>
      </c>
      <c r="D4738" t="s">
        <v>798</v>
      </c>
      <c r="E4738">
        <v>69</v>
      </c>
    </row>
    <row r="4739" spans="1:5" ht="13.5" customHeight="1">
      <c r="A4739" t="s">
        <v>4325</v>
      </c>
      <c r="B4739" t="str">
        <f t="shared" ref="B4739:B4802" si="74">A4739&amp;"---"&amp;E4739</f>
        <v>F-7---70</v>
      </c>
      <c r="C4739" t="s">
        <v>5961</v>
      </c>
      <c r="D4739" t="s">
        <v>935</v>
      </c>
      <c r="E4739">
        <v>70</v>
      </c>
    </row>
    <row r="4740" spans="1:5" ht="13.5" customHeight="1">
      <c r="A4740" t="s">
        <v>4325</v>
      </c>
      <c r="B4740" t="str">
        <f t="shared" si="74"/>
        <v>F-7---71</v>
      </c>
      <c r="C4740" t="s">
        <v>5969</v>
      </c>
      <c r="D4740" t="s">
        <v>961</v>
      </c>
      <c r="E4740">
        <v>71</v>
      </c>
    </row>
    <row r="4741" spans="1:5" ht="13.5" customHeight="1">
      <c r="A4741" t="s">
        <v>4325</v>
      </c>
      <c r="B4741" t="str">
        <f t="shared" si="74"/>
        <v>F-7---72</v>
      </c>
      <c r="C4741" t="s">
        <v>5982</v>
      </c>
      <c r="D4741" t="s">
        <v>1125</v>
      </c>
      <c r="E4741">
        <v>72</v>
      </c>
    </row>
    <row r="4742" spans="1:5" ht="13.5" customHeight="1">
      <c r="A4742" t="s">
        <v>4325</v>
      </c>
      <c r="B4742" t="str">
        <f t="shared" si="74"/>
        <v>F-7---73</v>
      </c>
      <c r="C4742" t="s">
        <v>5930</v>
      </c>
      <c r="D4742" t="s">
        <v>821</v>
      </c>
      <c r="E4742">
        <v>73</v>
      </c>
    </row>
    <row r="4743" spans="1:5" ht="13.5" customHeight="1">
      <c r="A4743" t="s">
        <v>4325</v>
      </c>
      <c r="B4743" t="str">
        <f t="shared" si="74"/>
        <v>F-7---74</v>
      </c>
      <c r="C4743" t="s">
        <v>5914</v>
      </c>
      <c r="D4743" t="s">
        <v>785</v>
      </c>
      <c r="E4743">
        <v>74</v>
      </c>
    </row>
    <row r="4744" spans="1:5" ht="13.5" customHeight="1">
      <c r="A4744" t="s">
        <v>4325</v>
      </c>
      <c r="B4744" t="str">
        <f t="shared" si="74"/>
        <v>F-7---75</v>
      </c>
      <c r="C4744" t="s">
        <v>5983</v>
      </c>
      <c r="D4744" t="s">
        <v>1023</v>
      </c>
      <c r="E4744">
        <v>75</v>
      </c>
    </row>
    <row r="4745" spans="1:5" ht="13.5" customHeight="1">
      <c r="A4745" t="s">
        <v>4325</v>
      </c>
      <c r="B4745" t="str">
        <f t="shared" si="74"/>
        <v>F-7---76</v>
      </c>
      <c r="C4745" t="s">
        <v>5915</v>
      </c>
      <c r="D4745" t="s">
        <v>772</v>
      </c>
      <c r="E4745">
        <v>76</v>
      </c>
    </row>
    <row r="4746" spans="1:5" ht="13.5" customHeight="1">
      <c r="A4746" t="s">
        <v>4325</v>
      </c>
      <c r="B4746" t="str">
        <f t="shared" si="74"/>
        <v>F-7---77</v>
      </c>
      <c r="C4746" t="s">
        <v>5977</v>
      </c>
      <c r="D4746" t="s">
        <v>1069</v>
      </c>
      <c r="E4746">
        <v>77</v>
      </c>
    </row>
    <row r="4747" spans="1:5" ht="13.5" customHeight="1">
      <c r="A4747" t="s">
        <v>4325</v>
      </c>
      <c r="B4747" t="str">
        <f t="shared" si="74"/>
        <v>F-7---78</v>
      </c>
      <c r="C4747" t="s">
        <v>5917</v>
      </c>
      <c r="D4747" t="s">
        <v>789</v>
      </c>
      <c r="E4747">
        <v>78</v>
      </c>
    </row>
    <row r="4748" spans="1:5" ht="13.5" customHeight="1">
      <c r="A4748" t="s">
        <v>4325</v>
      </c>
      <c r="B4748" t="str">
        <f t="shared" si="74"/>
        <v>F-7---79</v>
      </c>
      <c r="C4748" t="s">
        <v>5918</v>
      </c>
      <c r="D4748" t="s">
        <v>770</v>
      </c>
      <c r="E4748">
        <v>79</v>
      </c>
    </row>
    <row r="4749" spans="1:5" ht="13.5" customHeight="1">
      <c r="A4749" t="s">
        <v>4325</v>
      </c>
      <c r="B4749" t="str">
        <f t="shared" si="74"/>
        <v>F-7---80</v>
      </c>
      <c r="C4749" t="s">
        <v>5931</v>
      </c>
      <c r="D4749" t="s">
        <v>1044</v>
      </c>
      <c r="E4749">
        <v>80</v>
      </c>
    </row>
    <row r="4750" spans="1:5" ht="13.5" customHeight="1">
      <c r="A4750" t="s">
        <v>4325</v>
      </c>
      <c r="B4750" t="str">
        <f t="shared" si="74"/>
        <v>F-7---81</v>
      </c>
      <c r="C4750" t="s">
        <v>5963</v>
      </c>
      <c r="D4750" t="s">
        <v>937</v>
      </c>
      <c r="E4750">
        <v>81</v>
      </c>
    </row>
    <row r="4751" spans="1:5" ht="13.5" customHeight="1">
      <c r="A4751" t="s">
        <v>4325</v>
      </c>
      <c r="B4751" t="str">
        <f t="shared" si="74"/>
        <v>F-7---82</v>
      </c>
      <c r="C4751" t="s">
        <v>5978</v>
      </c>
      <c r="D4751" t="s">
        <v>1191</v>
      </c>
      <c r="E4751">
        <v>82</v>
      </c>
    </row>
    <row r="4752" spans="1:5" ht="13.5" customHeight="1">
      <c r="A4752" t="s">
        <v>4325</v>
      </c>
      <c r="B4752" t="str">
        <f t="shared" si="74"/>
        <v>F-7---83</v>
      </c>
      <c r="C4752" t="s">
        <v>5994</v>
      </c>
      <c r="D4752" t="s">
        <v>984</v>
      </c>
      <c r="E4752">
        <v>83</v>
      </c>
    </row>
    <row r="4753" spans="1:5" ht="13.5" customHeight="1">
      <c r="A4753" t="s">
        <v>4325</v>
      </c>
      <c r="B4753" t="str">
        <f t="shared" si="74"/>
        <v>F-7---84</v>
      </c>
      <c r="C4753" t="s">
        <v>5984</v>
      </c>
      <c r="D4753" t="s">
        <v>1232</v>
      </c>
      <c r="E4753">
        <v>84</v>
      </c>
    </row>
    <row r="4754" spans="1:5" ht="13.5" customHeight="1">
      <c r="A4754" t="s">
        <v>4325</v>
      </c>
      <c r="B4754" t="str">
        <f t="shared" si="74"/>
        <v>F-7---85</v>
      </c>
      <c r="C4754" t="s">
        <v>5964</v>
      </c>
      <c r="D4754" t="s">
        <v>1176</v>
      </c>
      <c r="E4754">
        <v>85</v>
      </c>
    </row>
    <row r="4755" spans="1:5" ht="13.5" customHeight="1">
      <c r="A4755" t="s">
        <v>4325</v>
      </c>
      <c r="B4755" t="str">
        <f t="shared" si="74"/>
        <v>F-7---86</v>
      </c>
      <c r="C4755" t="s">
        <v>6003</v>
      </c>
      <c r="D4755" t="s">
        <v>1016</v>
      </c>
      <c r="E4755">
        <v>86</v>
      </c>
    </row>
    <row r="4756" spans="1:5" ht="13.5" customHeight="1">
      <c r="A4756" t="s">
        <v>4325</v>
      </c>
      <c r="B4756" t="str">
        <f t="shared" si="74"/>
        <v>F-7---87</v>
      </c>
      <c r="C4756" t="s">
        <v>5979</v>
      </c>
      <c r="D4756" t="s">
        <v>1071</v>
      </c>
      <c r="E4756">
        <v>87</v>
      </c>
    </row>
    <row r="4757" spans="1:5" ht="13.5" customHeight="1">
      <c r="A4757" t="s">
        <v>4325</v>
      </c>
      <c r="B4757" t="str">
        <f t="shared" si="74"/>
        <v>F-7---88</v>
      </c>
      <c r="C4757" t="s">
        <v>5953</v>
      </c>
      <c r="D4757" t="s">
        <v>912</v>
      </c>
      <c r="E4757">
        <v>88</v>
      </c>
    </row>
    <row r="4758" spans="1:5" ht="13.5" customHeight="1">
      <c r="A4758" t="s">
        <v>4325</v>
      </c>
      <c r="B4758" t="str">
        <f t="shared" si="74"/>
        <v>F-7---89</v>
      </c>
      <c r="C4758" t="s">
        <v>6004</v>
      </c>
      <c r="D4758" t="s">
        <v>960</v>
      </c>
      <c r="E4758">
        <v>89</v>
      </c>
    </row>
    <row r="4759" spans="1:5" ht="13.5" customHeight="1">
      <c r="A4759" t="s">
        <v>4325</v>
      </c>
      <c r="B4759" t="str">
        <f t="shared" si="74"/>
        <v>F-7---90</v>
      </c>
      <c r="C4759" t="s">
        <v>5941</v>
      </c>
      <c r="D4759" t="s">
        <v>861</v>
      </c>
      <c r="E4759">
        <v>90</v>
      </c>
    </row>
    <row r="4760" spans="1:5" ht="13.5" customHeight="1">
      <c r="A4760" t="s">
        <v>4325</v>
      </c>
      <c r="B4760" t="str">
        <f t="shared" si="74"/>
        <v>F-7---91</v>
      </c>
      <c r="C4760" t="s">
        <v>5920</v>
      </c>
      <c r="D4760" t="s">
        <v>762</v>
      </c>
      <c r="E4760">
        <v>91</v>
      </c>
    </row>
    <row r="4761" spans="1:5" ht="13.5" customHeight="1">
      <c r="A4761" t="s">
        <v>4325</v>
      </c>
      <c r="B4761" t="str">
        <f t="shared" si="74"/>
        <v>F-7---92</v>
      </c>
      <c r="C4761" t="s">
        <v>5973</v>
      </c>
      <c r="D4761" t="s">
        <v>1158</v>
      </c>
      <c r="E4761">
        <v>92</v>
      </c>
    </row>
    <row r="4762" spans="1:5" ht="13.5" customHeight="1">
      <c r="A4762" t="s">
        <v>4325</v>
      </c>
      <c r="B4762" t="str">
        <f t="shared" si="74"/>
        <v>F-7---93</v>
      </c>
      <c r="C4762" t="s">
        <v>5954</v>
      </c>
      <c r="D4762" t="s">
        <v>1166</v>
      </c>
      <c r="E4762">
        <v>93</v>
      </c>
    </row>
    <row r="4763" spans="1:5" ht="13.5" customHeight="1">
      <c r="A4763" t="s">
        <v>4325</v>
      </c>
      <c r="B4763" t="str">
        <f t="shared" si="74"/>
        <v>F-7---94</v>
      </c>
      <c r="C4763" t="s">
        <v>5992</v>
      </c>
      <c r="D4763" t="s">
        <v>1101</v>
      </c>
      <c r="E4763">
        <v>94</v>
      </c>
    </row>
    <row r="4764" spans="1:5" ht="13.5" customHeight="1">
      <c r="A4764" t="s">
        <v>4325</v>
      </c>
      <c r="B4764" t="str">
        <f t="shared" si="74"/>
        <v>F-7---95</v>
      </c>
      <c r="C4764" t="s">
        <v>5923</v>
      </c>
      <c r="D4764" t="s">
        <v>766</v>
      </c>
      <c r="E4764">
        <v>95</v>
      </c>
    </row>
    <row r="4765" spans="1:5" ht="13.5" customHeight="1">
      <c r="A4765" t="s">
        <v>4325</v>
      </c>
      <c r="B4765" t="str">
        <f t="shared" si="74"/>
        <v>F-7---96</v>
      </c>
      <c r="C4765" t="s">
        <v>5974</v>
      </c>
      <c r="D4765" t="s">
        <v>1049</v>
      </c>
      <c r="E4765">
        <v>96</v>
      </c>
    </row>
    <row r="4766" spans="1:5" ht="13.5" customHeight="1">
      <c r="A4766" t="s">
        <v>4325</v>
      </c>
      <c r="B4766" t="str">
        <f t="shared" si="74"/>
        <v>F-7---97</v>
      </c>
      <c r="C4766" t="s">
        <v>5989</v>
      </c>
      <c r="D4766" t="s">
        <v>1185</v>
      </c>
      <c r="E4766">
        <v>97</v>
      </c>
    </row>
    <row r="4767" spans="1:5" ht="13.5" customHeight="1">
      <c r="A4767" t="s">
        <v>4325</v>
      </c>
      <c r="B4767" t="str">
        <f t="shared" si="74"/>
        <v>F-7---98</v>
      </c>
      <c r="C4767" t="s">
        <v>5980</v>
      </c>
      <c r="D4767" t="s">
        <v>1124</v>
      </c>
      <c r="E4767">
        <v>98</v>
      </c>
    </row>
    <row r="4768" spans="1:5" ht="13.5" customHeight="1">
      <c r="A4768" t="s">
        <v>4325</v>
      </c>
      <c r="B4768" t="str">
        <f t="shared" si="74"/>
        <v>F-7---99</v>
      </c>
      <c r="C4768" t="s">
        <v>5981</v>
      </c>
      <c r="D4768" t="s">
        <v>1225</v>
      </c>
      <c r="E4768">
        <v>99</v>
      </c>
    </row>
    <row r="4769" spans="1:5" ht="13.5" customHeight="1">
      <c r="A4769" t="s">
        <v>4325</v>
      </c>
      <c r="B4769" t="str">
        <f t="shared" si="74"/>
        <v>F-7---100</v>
      </c>
      <c r="C4769" t="s">
        <v>5943</v>
      </c>
      <c r="D4769" t="s">
        <v>976</v>
      </c>
      <c r="E4769">
        <v>100</v>
      </c>
    </row>
    <row r="4770" spans="1:5" ht="13.5" customHeight="1">
      <c r="A4770" t="s">
        <v>4326</v>
      </c>
      <c r="B4770" t="str">
        <f t="shared" si="74"/>
        <v>F-8---1</v>
      </c>
      <c r="C4770" t="s">
        <v>4216</v>
      </c>
      <c r="D4770" t="s">
        <v>1119</v>
      </c>
      <c r="E4770">
        <v>1</v>
      </c>
    </row>
    <row r="4771" spans="1:5" ht="13.5" customHeight="1">
      <c r="A4771" t="s">
        <v>4326</v>
      </c>
      <c r="B4771" t="str">
        <f t="shared" si="74"/>
        <v>F-8---2</v>
      </c>
      <c r="C4771" t="s">
        <v>4216</v>
      </c>
      <c r="D4771" t="s">
        <v>1245</v>
      </c>
      <c r="E4771">
        <v>2</v>
      </c>
    </row>
    <row r="4772" spans="1:5" ht="13.5" customHeight="1">
      <c r="A4772" t="s">
        <v>4326</v>
      </c>
      <c r="B4772" t="str">
        <f t="shared" si="74"/>
        <v>F-8---3</v>
      </c>
      <c r="C4772" t="s">
        <v>4238</v>
      </c>
      <c r="D4772" t="s">
        <v>785</v>
      </c>
      <c r="E4772">
        <v>3</v>
      </c>
    </row>
    <row r="4773" spans="1:5" ht="13.5" customHeight="1">
      <c r="A4773" t="s">
        <v>4326</v>
      </c>
      <c r="B4773" t="str">
        <f t="shared" si="74"/>
        <v>F-8---4</v>
      </c>
      <c r="C4773" t="s">
        <v>4228</v>
      </c>
      <c r="D4773" t="s">
        <v>1174</v>
      </c>
      <c r="E4773">
        <v>4</v>
      </c>
    </row>
    <row r="4774" spans="1:5" ht="13.5" customHeight="1">
      <c r="A4774" t="s">
        <v>4326</v>
      </c>
      <c r="B4774" t="str">
        <f t="shared" si="74"/>
        <v>F-8---5</v>
      </c>
      <c r="C4774" t="s">
        <v>4276</v>
      </c>
      <c r="D4774" t="s">
        <v>841</v>
      </c>
      <c r="E4774">
        <v>5</v>
      </c>
    </row>
    <row r="4775" spans="1:5" ht="13.5" customHeight="1">
      <c r="A4775" t="s">
        <v>4326</v>
      </c>
      <c r="B4775" t="str">
        <f t="shared" si="74"/>
        <v>F-8---6</v>
      </c>
      <c r="C4775" t="s">
        <v>4254</v>
      </c>
      <c r="D4775" t="s">
        <v>6239</v>
      </c>
      <c r="E4775">
        <v>6</v>
      </c>
    </row>
    <row r="4776" spans="1:5" ht="13.5" customHeight="1">
      <c r="A4776" t="s">
        <v>4326</v>
      </c>
      <c r="B4776" t="str">
        <f t="shared" si="74"/>
        <v>F-8---7</v>
      </c>
      <c r="C4776" t="s">
        <v>4236</v>
      </c>
      <c r="D4776" t="s">
        <v>1158</v>
      </c>
      <c r="E4776">
        <v>7</v>
      </c>
    </row>
    <row r="4777" spans="1:5" ht="13.5" customHeight="1">
      <c r="A4777" t="s">
        <v>4326</v>
      </c>
      <c r="B4777" t="str">
        <f t="shared" si="74"/>
        <v>F-8---8</v>
      </c>
      <c r="C4777" t="s">
        <v>4257</v>
      </c>
      <c r="D4777" t="s">
        <v>1125</v>
      </c>
      <c r="E4777">
        <v>8</v>
      </c>
    </row>
    <row r="4778" spans="1:5" ht="13.5" customHeight="1">
      <c r="A4778" t="s">
        <v>4326</v>
      </c>
      <c r="B4778" t="str">
        <f t="shared" si="74"/>
        <v>F-8---9</v>
      </c>
      <c r="C4778" t="s">
        <v>4290</v>
      </c>
      <c r="D4778" t="s">
        <v>1146</v>
      </c>
      <c r="E4778">
        <v>9</v>
      </c>
    </row>
    <row r="4779" spans="1:5" ht="13.5" customHeight="1">
      <c r="A4779" t="s">
        <v>4326</v>
      </c>
      <c r="B4779" t="str">
        <f t="shared" si="74"/>
        <v>F-8---10</v>
      </c>
      <c r="C4779" t="s">
        <v>4292</v>
      </c>
      <c r="D4779" t="s">
        <v>1331</v>
      </c>
      <c r="E4779">
        <v>10</v>
      </c>
    </row>
    <row r="4780" spans="1:5" ht="13.5" customHeight="1">
      <c r="A4780" t="s">
        <v>4326</v>
      </c>
      <c r="B4780" t="str">
        <f t="shared" si="74"/>
        <v>F-8---11</v>
      </c>
      <c r="C4780" t="s">
        <v>4293</v>
      </c>
      <c r="D4780" t="s">
        <v>912</v>
      </c>
      <c r="E4780">
        <v>11</v>
      </c>
    </row>
    <row r="4781" spans="1:5" ht="13.5" customHeight="1">
      <c r="A4781" t="s">
        <v>4326</v>
      </c>
      <c r="B4781" t="str">
        <f t="shared" si="74"/>
        <v>F-8---12</v>
      </c>
      <c r="C4781" t="s">
        <v>4291</v>
      </c>
      <c r="D4781" t="s">
        <v>935</v>
      </c>
      <c r="E4781">
        <v>12</v>
      </c>
    </row>
    <row r="4782" spans="1:5" ht="13.5" customHeight="1">
      <c r="A4782" t="s">
        <v>4326</v>
      </c>
      <c r="B4782" t="str">
        <f t="shared" si="74"/>
        <v>F-8---13</v>
      </c>
      <c r="C4782" t="s">
        <v>5928</v>
      </c>
      <c r="D4782" t="s">
        <v>1254</v>
      </c>
      <c r="E4782">
        <v>13</v>
      </c>
    </row>
    <row r="4783" spans="1:5" ht="13.5" customHeight="1">
      <c r="A4783" t="s">
        <v>4326</v>
      </c>
      <c r="B4783" t="str">
        <f t="shared" si="74"/>
        <v>F-8---14</v>
      </c>
      <c r="C4783" t="s">
        <v>727</v>
      </c>
      <c r="D4783" t="s">
        <v>1308</v>
      </c>
      <c r="E4783">
        <v>14</v>
      </c>
    </row>
    <row r="4784" spans="1:5" ht="13.5" customHeight="1">
      <c r="A4784" t="s">
        <v>4326</v>
      </c>
      <c r="B4784" t="str">
        <f t="shared" si="74"/>
        <v>F-8---15</v>
      </c>
      <c r="C4784" t="s">
        <v>817</v>
      </c>
      <c r="D4784" t="s">
        <v>1182</v>
      </c>
      <c r="E4784">
        <v>15</v>
      </c>
    </row>
    <row r="4785" spans="1:5" ht="13.5" customHeight="1">
      <c r="A4785" t="s">
        <v>4326</v>
      </c>
      <c r="B4785" t="str">
        <f t="shared" si="74"/>
        <v>F-8---16</v>
      </c>
      <c r="C4785" t="s">
        <v>1070</v>
      </c>
      <c r="D4785" t="s">
        <v>1219</v>
      </c>
      <c r="E4785">
        <v>16</v>
      </c>
    </row>
    <row r="4786" spans="1:5" ht="13.5" customHeight="1">
      <c r="A4786" t="s">
        <v>4326</v>
      </c>
      <c r="B4786" t="str">
        <f t="shared" si="74"/>
        <v>F-8---17</v>
      </c>
      <c r="C4786" t="s">
        <v>1072</v>
      </c>
      <c r="D4786" t="s">
        <v>1220</v>
      </c>
      <c r="E4786">
        <v>17</v>
      </c>
    </row>
    <row r="4787" spans="1:5" ht="13.5" customHeight="1">
      <c r="A4787" t="s">
        <v>4326</v>
      </c>
      <c r="B4787" t="str">
        <f t="shared" si="74"/>
        <v>F-8---18</v>
      </c>
      <c r="C4787" t="s">
        <v>795</v>
      </c>
      <c r="D4787" t="s">
        <v>1062</v>
      </c>
      <c r="E4787">
        <v>18</v>
      </c>
    </row>
    <row r="4788" spans="1:5" ht="13.5" customHeight="1">
      <c r="A4788" t="s">
        <v>4326</v>
      </c>
      <c r="B4788" t="str">
        <f t="shared" si="74"/>
        <v>F-8---19</v>
      </c>
      <c r="C4788" t="s">
        <v>729</v>
      </c>
      <c r="D4788" t="s">
        <v>867</v>
      </c>
      <c r="E4788">
        <v>19</v>
      </c>
    </row>
    <row r="4789" spans="1:5" ht="13.5" customHeight="1">
      <c r="A4789" t="s">
        <v>4326</v>
      </c>
      <c r="B4789" t="str">
        <f t="shared" si="74"/>
        <v>F-8---20</v>
      </c>
      <c r="C4789" t="s">
        <v>883</v>
      </c>
      <c r="D4789" t="s">
        <v>959</v>
      </c>
      <c r="E4789">
        <v>20</v>
      </c>
    </row>
    <row r="4790" spans="1:5" ht="13.5" customHeight="1">
      <c r="A4790" t="s">
        <v>4326</v>
      </c>
      <c r="B4790" t="str">
        <f t="shared" si="74"/>
        <v>F-8---21</v>
      </c>
      <c r="C4790" t="s">
        <v>1017</v>
      </c>
      <c r="D4790" t="s">
        <v>796</v>
      </c>
      <c r="E4790">
        <v>21</v>
      </c>
    </row>
    <row r="4791" spans="1:5" ht="13.5" customHeight="1">
      <c r="A4791" t="s">
        <v>4326</v>
      </c>
      <c r="B4791" t="str">
        <f t="shared" si="74"/>
        <v>F-8---22</v>
      </c>
      <c r="C4791" t="s">
        <v>731</v>
      </c>
      <c r="D4791" t="s">
        <v>800</v>
      </c>
      <c r="E4791">
        <v>22</v>
      </c>
    </row>
    <row r="4792" spans="1:5" ht="13.5" customHeight="1">
      <c r="A4792" t="s">
        <v>4326</v>
      </c>
      <c r="B4792" t="str">
        <f t="shared" si="74"/>
        <v>F-8---23</v>
      </c>
      <c r="C4792" t="s">
        <v>733</v>
      </c>
      <c r="D4792" t="s">
        <v>781</v>
      </c>
      <c r="E4792">
        <v>23</v>
      </c>
    </row>
    <row r="4793" spans="1:5" ht="13.5" customHeight="1">
      <c r="A4793" t="s">
        <v>4326</v>
      </c>
      <c r="B4793" t="str">
        <f t="shared" si="74"/>
        <v>F-8---24</v>
      </c>
      <c r="C4793" t="s">
        <v>735</v>
      </c>
      <c r="D4793" t="s">
        <v>744</v>
      </c>
      <c r="E4793">
        <v>24</v>
      </c>
    </row>
    <row r="4794" spans="1:5" ht="13.5" customHeight="1">
      <c r="A4794" t="s">
        <v>4326</v>
      </c>
      <c r="B4794" t="str">
        <f t="shared" si="74"/>
        <v>F-8---25</v>
      </c>
      <c r="C4794" t="s">
        <v>985</v>
      </c>
      <c r="D4794" t="s">
        <v>1449</v>
      </c>
      <c r="E4794">
        <v>25</v>
      </c>
    </row>
    <row r="4795" spans="1:5" ht="13.5" customHeight="1">
      <c r="A4795" t="s">
        <v>4326</v>
      </c>
      <c r="B4795" t="str">
        <f t="shared" si="74"/>
        <v>F-8---26</v>
      </c>
      <c r="C4795" t="s">
        <v>885</v>
      </c>
      <c r="D4795" t="s">
        <v>814</v>
      </c>
      <c r="E4795">
        <v>26</v>
      </c>
    </row>
    <row r="4796" spans="1:5" ht="13.5" customHeight="1">
      <c r="A4796" t="s">
        <v>4326</v>
      </c>
      <c r="B4796" t="str">
        <f t="shared" si="74"/>
        <v>F-8---27</v>
      </c>
      <c r="C4796" t="s">
        <v>887</v>
      </c>
      <c r="D4796" t="s">
        <v>992</v>
      </c>
      <c r="E4796">
        <v>27</v>
      </c>
    </row>
    <row r="4797" spans="1:5" ht="13.5" customHeight="1">
      <c r="A4797" t="s">
        <v>4326</v>
      </c>
      <c r="B4797" t="str">
        <f t="shared" si="74"/>
        <v>F-8---28</v>
      </c>
      <c r="C4797" t="s">
        <v>797</v>
      </c>
      <c r="D4797" t="s">
        <v>1081</v>
      </c>
      <c r="E4797">
        <v>28</v>
      </c>
    </row>
    <row r="4798" spans="1:5" ht="13.5" customHeight="1">
      <c r="A4798" t="s">
        <v>4326</v>
      </c>
      <c r="B4798" t="str">
        <f t="shared" si="74"/>
        <v>F-8---29</v>
      </c>
      <c r="C4798" t="s">
        <v>737</v>
      </c>
      <c r="D4798" t="s">
        <v>996</v>
      </c>
      <c r="E4798">
        <v>29</v>
      </c>
    </row>
    <row r="4799" spans="1:5" ht="13.5" customHeight="1">
      <c r="A4799" t="s">
        <v>4326</v>
      </c>
      <c r="B4799" t="str">
        <f t="shared" si="74"/>
        <v>F-8---30</v>
      </c>
      <c r="C4799" t="s">
        <v>739</v>
      </c>
      <c r="D4799" t="s">
        <v>736</v>
      </c>
      <c r="E4799">
        <v>30</v>
      </c>
    </row>
    <row r="4800" spans="1:5" ht="13.5" customHeight="1">
      <c r="A4800" t="s">
        <v>4326</v>
      </c>
      <c r="B4800" t="str">
        <f t="shared" si="74"/>
        <v>F-8---31</v>
      </c>
      <c r="C4800" t="s">
        <v>888</v>
      </c>
      <c r="D4800" t="s">
        <v>1073</v>
      </c>
      <c r="E4800">
        <v>31</v>
      </c>
    </row>
    <row r="4801" spans="1:5" ht="13.5" customHeight="1">
      <c r="A4801" t="s">
        <v>4326</v>
      </c>
      <c r="B4801" t="str">
        <f t="shared" si="74"/>
        <v>F-8---32</v>
      </c>
      <c r="C4801" t="s">
        <v>858</v>
      </c>
      <c r="D4801" t="s">
        <v>740</v>
      </c>
      <c r="E4801">
        <v>32</v>
      </c>
    </row>
    <row r="4802" spans="1:5" ht="13.5" customHeight="1">
      <c r="A4802" t="s">
        <v>4326</v>
      </c>
      <c r="B4802" t="str">
        <f t="shared" si="74"/>
        <v>F-8---33</v>
      </c>
      <c r="C4802" t="s">
        <v>741</v>
      </c>
      <c r="D4802" t="s">
        <v>1248</v>
      </c>
      <c r="E4802">
        <v>33</v>
      </c>
    </row>
    <row r="4803" spans="1:5" ht="13.5" customHeight="1">
      <c r="A4803" t="s">
        <v>4326</v>
      </c>
      <c r="B4803" t="str">
        <f t="shared" ref="B4803:B4866" si="75">A4803&amp;"---"&amp;E4803</f>
        <v>F-8---34</v>
      </c>
      <c r="C4803" t="s">
        <v>743</v>
      </c>
      <c r="D4803" t="s">
        <v>754</v>
      </c>
      <c r="E4803">
        <v>34</v>
      </c>
    </row>
    <row r="4804" spans="1:5" ht="13.5" customHeight="1">
      <c r="A4804" t="s">
        <v>4326</v>
      </c>
      <c r="B4804" t="str">
        <f t="shared" si="75"/>
        <v>F-8---35</v>
      </c>
      <c r="C4804" t="s">
        <v>745</v>
      </c>
      <c r="D4804" t="s">
        <v>837</v>
      </c>
      <c r="E4804">
        <v>35</v>
      </c>
    </row>
    <row r="4805" spans="1:5" ht="13.5" customHeight="1">
      <c r="A4805" t="s">
        <v>4326</v>
      </c>
      <c r="B4805" t="str">
        <f t="shared" si="75"/>
        <v>F-8---36</v>
      </c>
      <c r="C4805" t="s">
        <v>915</v>
      </c>
      <c r="D4805" t="s">
        <v>939</v>
      </c>
      <c r="E4805">
        <v>36</v>
      </c>
    </row>
    <row r="4806" spans="1:5" ht="13.5" customHeight="1">
      <c r="A4806" t="s">
        <v>4326</v>
      </c>
      <c r="B4806" t="str">
        <f t="shared" si="75"/>
        <v>F-8---37</v>
      </c>
      <c r="C4806" t="s">
        <v>987</v>
      </c>
      <c r="D4806" t="s">
        <v>1263</v>
      </c>
      <c r="E4806">
        <v>37</v>
      </c>
    </row>
    <row r="4807" spans="1:5" ht="13.5" customHeight="1">
      <c r="A4807" t="s">
        <v>4326</v>
      </c>
      <c r="B4807" t="str">
        <f t="shared" si="75"/>
        <v>F-8---38</v>
      </c>
      <c r="C4807" t="s">
        <v>989</v>
      </c>
      <c r="D4807" t="s">
        <v>738</v>
      </c>
      <c r="E4807">
        <v>38</v>
      </c>
    </row>
    <row r="4808" spans="1:5" ht="13.5" customHeight="1">
      <c r="A4808" t="s">
        <v>4326</v>
      </c>
      <c r="B4808" t="str">
        <f t="shared" si="75"/>
        <v>F-8---39</v>
      </c>
      <c r="C4808" t="s">
        <v>799</v>
      </c>
      <c r="D4808" t="s">
        <v>809</v>
      </c>
      <c r="E4808">
        <v>39</v>
      </c>
    </row>
    <row r="4809" spans="1:5" ht="13.5" customHeight="1">
      <c r="A4809" t="s">
        <v>4326</v>
      </c>
      <c r="B4809" t="str">
        <f t="shared" si="75"/>
        <v>F-8---40</v>
      </c>
      <c r="C4809" t="s">
        <v>747</v>
      </c>
      <c r="D4809" t="s">
        <v>1154</v>
      </c>
      <c r="E4809">
        <v>40</v>
      </c>
    </row>
    <row r="4810" spans="1:5" ht="13.5" customHeight="1">
      <c r="A4810" t="s">
        <v>4326</v>
      </c>
      <c r="B4810" t="str">
        <f t="shared" si="75"/>
        <v>F-8---41</v>
      </c>
      <c r="C4810" t="s">
        <v>1094</v>
      </c>
      <c r="D4810" t="s">
        <v>790</v>
      </c>
      <c r="E4810">
        <v>41</v>
      </c>
    </row>
    <row r="4811" spans="1:5" ht="13.5" customHeight="1">
      <c r="A4811" t="s">
        <v>4326</v>
      </c>
      <c r="B4811" t="str">
        <f t="shared" si="75"/>
        <v>F-8---42</v>
      </c>
      <c r="C4811" t="s">
        <v>936</v>
      </c>
      <c r="D4811" t="s">
        <v>779</v>
      </c>
      <c r="E4811">
        <v>42</v>
      </c>
    </row>
    <row r="4812" spans="1:5" ht="13.5" customHeight="1">
      <c r="A4812" t="s">
        <v>4326</v>
      </c>
      <c r="B4812" t="str">
        <f t="shared" si="75"/>
        <v>F-8---43</v>
      </c>
      <c r="C4812" t="s">
        <v>938</v>
      </c>
      <c r="D4812" t="s">
        <v>859</v>
      </c>
      <c r="E4812">
        <v>43</v>
      </c>
    </row>
    <row r="4813" spans="1:5" ht="13.5" customHeight="1">
      <c r="A4813" t="s">
        <v>4326</v>
      </c>
      <c r="B4813" t="str">
        <f t="shared" si="75"/>
        <v>F-8---44</v>
      </c>
      <c r="C4813" t="s">
        <v>819</v>
      </c>
      <c r="D4813" t="s">
        <v>756</v>
      </c>
      <c r="E4813">
        <v>44</v>
      </c>
    </row>
    <row r="4814" spans="1:5" ht="13.5" customHeight="1">
      <c r="A4814" t="s">
        <v>4326</v>
      </c>
      <c r="B4814" t="str">
        <f t="shared" si="75"/>
        <v>F-8---45</v>
      </c>
      <c r="C4814" t="s">
        <v>749</v>
      </c>
      <c r="D4814" t="s">
        <v>1082</v>
      </c>
      <c r="E4814">
        <v>45</v>
      </c>
    </row>
    <row r="4815" spans="1:5" ht="13.5" customHeight="1">
      <c r="A4815" t="s">
        <v>4326</v>
      </c>
      <c r="B4815" t="str">
        <f t="shared" si="75"/>
        <v>F-8---46</v>
      </c>
      <c r="C4815" t="s">
        <v>1074</v>
      </c>
      <c r="D4815" t="s">
        <v>880</v>
      </c>
      <c r="E4815">
        <v>46</v>
      </c>
    </row>
    <row r="4816" spans="1:5" ht="13.5" customHeight="1">
      <c r="A4816" t="s">
        <v>4326</v>
      </c>
      <c r="B4816" t="str">
        <f t="shared" si="75"/>
        <v>F-8---47</v>
      </c>
      <c r="C4816" t="s">
        <v>1019</v>
      </c>
      <c r="D4816" t="s">
        <v>734</v>
      </c>
      <c r="E4816">
        <v>47</v>
      </c>
    </row>
    <row r="4817" spans="1:5" ht="13.5" customHeight="1">
      <c r="A4817" t="s">
        <v>4326</v>
      </c>
      <c r="B4817" t="str">
        <f t="shared" si="75"/>
        <v>F-8---48</v>
      </c>
      <c r="C4817" t="s">
        <v>820</v>
      </c>
      <c r="D4817" t="s">
        <v>882</v>
      </c>
      <c r="E4817">
        <v>48</v>
      </c>
    </row>
    <row r="4818" spans="1:5" ht="13.5" customHeight="1">
      <c r="A4818" t="s">
        <v>4326</v>
      </c>
      <c r="B4818" t="str">
        <f t="shared" si="75"/>
        <v>F-8---49</v>
      </c>
      <c r="C4818" t="s">
        <v>751</v>
      </c>
      <c r="D4818" t="s">
        <v>1281</v>
      </c>
      <c r="E4818">
        <v>49</v>
      </c>
    </row>
    <row r="4819" spans="1:5" ht="13.5" customHeight="1">
      <c r="A4819" t="s">
        <v>4326</v>
      </c>
      <c r="B4819" t="str">
        <f t="shared" si="75"/>
        <v>F-8---50</v>
      </c>
      <c r="C4819" t="s">
        <v>1083</v>
      </c>
      <c r="D4819" t="s">
        <v>844</v>
      </c>
      <c r="E4819">
        <v>50</v>
      </c>
    </row>
    <row r="4820" spans="1:5" ht="13.5" customHeight="1">
      <c r="A4820" t="s">
        <v>4326</v>
      </c>
      <c r="B4820" t="str">
        <f t="shared" si="75"/>
        <v>F-8---51</v>
      </c>
      <c r="C4820" t="s">
        <v>822</v>
      </c>
      <c r="D4820" t="s">
        <v>833</v>
      </c>
      <c r="E4820">
        <v>51</v>
      </c>
    </row>
    <row r="4821" spans="1:5" ht="13.5" customHeight="1">
      <c r="A4821" t="s">
        <v>4326</v>
      </c>
      <c r="B4821" t="str">
        <f t="shared" si="75"/>
        <v>F-8---52</v>
      </c>
      <c r="C4821" t="s">
        <v>824</v>
      </c>
      <c r="D4821" t="s">
        <v>752</v>
      </c>
      <c r="E4821">
        <v>52</v>
      </c>
    </row>
    <row r="4822" spans="1:5" ht="13.5" customHeight="1">
      <c r="A4822" t="s">
        <v>4326</v>
      </c>
      <c r="B4822" t="str">
        <f t="shared" si="75"/>
        <v>F-8---53</v>
      </c>
      <c r="C4822" t="s">
        <v>826</v>
      </c>
      <c r="D4822" t="s">
        <v>1079</v>
      </c>
      <c r="E4822">
        <v>53</v>
      </c>
    </row>
    <row r="4823" spans="1:5" ht="13.5" customHeight="1">
      <c r="A4823" t="s">
        <v>4326</v>
      </c>
      <c r="B4823" t="str">
        <f t="shared" si="75"/>
        <v>F-8---54</v>
      </c>
      <c r="C4823" t="s">
        <v>1005</v>
      </c>
      <c r="D4823" t="s">
        <v>1105</v>
      </c>
      <c r="E4823">
        <v>54</v>
      </c>
    </row>
    <row r="4824" spans="1:5" ht="13.5" customHeight="1">
      <c r="A4824" t="s">
        <v>4326</v>
      </c>
      <c r="B4824" t="str">
        <f t="shared" si="75"/>
        <v>F-8---55</v>
      </c>
      <c r="C4824" t="s">
        <v>753</v>
      </c>
      <c r="D4824" t="s">
        <v>1002</v>
      </c>
      <c r="E4824">
        <v>55</v>
      </c>
    </row>
    <row r="4825" spans="1:5" ht="13.5" customHeight="1">
      <c r="A4825" t="s">
        <v>4326</v>
      </c>
      <c r="B4825" t="str">
        <f t="shared" si="75"/>
        <v>F-8---56</v>
      </c>
      <c r="C4825" t="s">
        <v>828</v>
      </c>
      <c r="D4825" t="s">
        <v>818</v>
      </c>
      <c r="E4825">
        <v>56</v>
      </c>
    </row>
    <row r="4826" spans="1:5" ht="13.5" customHeight="1">
      <c r="A4826" t="s">
        <v>4326</v>
      </c>
      <c r="B4826" t="str">
        <f t="shared" si="75"/>
        <v>F-8---57</v>
      </c>
      <c r="C4826" t="s">
        <v>755</v>
      </c>
      <c r="D4826" t="s">
        <v>1146</v>
      </c>
      <c r="E4826">
        <v>57</v>
      </c>
    </row>
    <row r="4827" spans="1:5" ht="13.5" customHeight="1">
      <c r="A4827" t="s">
        <v>4326</v>
      </c>
      <c r="B4827" t="str">
        <f t="shared" si="75"/>
        <v>F-8---58</v>
      </c>
      <c r="C4827" t="s">
        <v>757</v>
      </c>
      <c r="D4827" t="s">
        <v>1272</v>
      </c>
      <c r="E4827">
        <v>58</v>
      </c>
    </row>
    <row r="4828" spans="1:5" ht="13.5" customHeight="1">
      <c r="A4828" t="s">
        <v>4326</v>
      </c>
      <c r="B4828" t="str">
        <f t="shared" si="75"/>
        <v>F-8---59</v>
      </c>
      <c r="C4828" t="s">
        <v>940</v>
      </c>
      <c r="D4828" t="s">
        <v>1239</v>
      </c>
      <c r="E4828">
        <v>59</v>
      </c>
    </row>
    <row r="4829" spans="1:5" ht="13.5" customHeight="1">
      <c r="A4829" t="s">
        <v>4326</v>
      </c>
      <c r="B4829" t="str">
        <f t="shared" si="75"/>
        <v>F-8---60</v>
      </c>
      <c r="C4829" t="s">
        <v>1197</v>
      </c>
      <c r="D4829" t="s">
        <v>1137</v>
      </c>
      <c r="E4829">
        <v>60</v>
      </c>
    </row>
    <row r="4830" spans="1:5" ht="13.5" customHeight="1">
      <c r="A4830" t="s">
        <v>4326</v>
      </c>
      <c r="B4830" t="str">
        <f t="shared" si="75"/>
        <v>F-8---61</v>
      </c>
      <c r="C4830" t="s">
        <v>759</v>
      </c>
      <c r="D4830" t="s">
        <v>823</v>
      </c>
      <c r="E4830">
        <v>61</v>
      </c>
    </row>
    <row r="4831" spans="1:5" ht="13.5" customHeight="1">
      <c r="A4831" t="s">
        <v>4326</v>
      </c>
      <c r="B4831" t="str">
        <f t="shared" si="75"/>
        <v>F-8---62</v>
      </c>
      <c r="C4831" t="s">
        <v>761</v>
      </c>
      <c r="D4831" t="s">
        <v>1080</v>
      </c>
      <c r="E4831">
        <v>62</v>
      </c>
    </row>
    <row r="4832" spans="1:5" ht="13.5" customHeight="1">
      <c r="A4832" t="s">
        <v>4326</v>
      </c>
      <c r="B4832" t="str">
        <f t="shared" si="75"/>
        <v>F-8---63</v>
      </c>
      <c r="C4832" t="s">
        <v>830</v>
      </c>
      <c r="D4832" t="s">
        <v>1240</v>
      </c>
      <c r="E4832">
        <v>63</v>
      </c>
    </row>
    <row r="4833" spans="1:5" ht="13.5" customHeight="1">
      <c r="A4833" t="s">
        <v>4326</v>
      </c>
      <c r="B4833" t="str">
        <f t="shared" si="75"/>
        <v>F-8---64</v>
      </c>
      <c r="C4833" t="s">
        <v>860</v>
      </c>
      <c r="D4833" t="s">
        <v>1099</v>
      </c>
      <c r="E4833">
        <v>64</v>
      </c>
    </row>
    <row r="4834" spans="1:5" ht="13.5" customHeight="1">
      <c r="A4834" t="s">
        <v>4326</v>
      </c>
      <c r="B4834" t="str">
        <f t="shared" si="75"/>
        <v>F-8---65</v>
      </c>
      <c r="C4834" t="s">
        <v>862</v>
      </c>
      <c r="D4834" t="s">
        <v>1261</v>
      </c>
      <c r="E4834">
        <v>65</v>
      </c>
    </row>
    <row r="4835" spans="1:5" ht="13.5" customHeight="1">
      <c r="A4835" t="s">
        <v>4326</v>
      </c>
      <c r="B4835" t="str">
        <f t="shared" si="75"/>
        <v>F-8---66</v>
      </c>
      <c r="C4835" t="s">
        <v>763</v>
      </c>
      <c r="D4835" t="s">
        <v>1086</v>
      </c>
      <c r="E4835">
        <v>66</v>
      </c>
    </row>
    <row r="4836" spans="1:5" ht="13.5" customHeight="1">
      <c r="A4836" t="s">
        <v>4326</v>
      </c>
      <c r="B4836" t="str">
        <f t="shared" si="75"/>
        <v>F-8---67</v>
      </c>
      <c r="C4836" t="s">
        <v>965</v>
      </c>
      <c r="D4836" t="s">
        <v>1250</v>
      </c>
      <c r="E4836">
        <v>67</v>
      </c>
    </row>
    <row r="4837" spans="1:5" ht="13.5" customHeight="1">
      <c r="A4837" t="s">
        <v>4326</v>
      </c>
      <c r="B4837" t="str">
        <f t="shared" si="75"/>
        <v>F-8---68</v>
      </c>
      <c r="C4837" t="s">
        <v>890</v>
      </c>
      <c r="D4837" t="s">
        <v>911</v>
      </c>
      <c r="E4837">
        <v>68</v>
      </c>
    </row>
    <row r="4838" spans="1:5" ht="13.5" customHeight="1">
      <c r="A4838" t="s">
        <v>4326</v>
      </c>
      <c r="B4838" t="str">
        <f t="shared" si="75"/>
        <v>F-8---69</v>
      </c>
      <c r="C4838" t="s">
        <v>832</v>
      </c>
      <c r="D4838" t="s">
        <v>949</v>
      </c>
      <c r="E4838">
        <v>69</v>
      </c>
    </row>
    <row r="4839" spans="1:5" ht="13.5" customHeight="1">
      <c r="A4839" t="s">
        <v>4326</v>
      </c>
      <c r="B4839" t="str">
        <f t="shared" si="75"/>
        <v>F-8---70</v>
      </c>
      <c r="C4839" t="s">
        <v>991</v>
      </c>
      <c r="D4839" t="s">
        <v>966</v>
      </c>
      <c r="E4839">
        <v>70</v>
      </c>
    </row>
    <row r="4840" spans="1:5" ht="13.5" customHeight="1">
      <c r="A4840" t="s">
        <v>4326</v>
      </c>
      <c r="B4840" t="str">
        <f t="shared" si="75"/>
        <v>F-8---71</v>
      </c>
      <c r="C4840" t="s">
        <v>864</v>
      </c>
      <c r="D4840" t="s">
        <v>957</v>
      </c>
      <c r="E4840">
        <v>71</v>
      </c>
    </row>
    <row r="4841" spans="1:5" ht="13.5" customHeight="1">
      <c r="A4841" t="s">
        <v>4326</v>
      </c>
      <c r="B4841" t="str">
        <f t="shared" si="75"/>
        <v>F-8---72</v>
      </c>
      <c r="C4841" t="s">
        <v>866</v>
      </c>
      <c r="D4841" t="s">
        <v>831</v>
      </c>
      <c r="E4841">
        <v>72</v>
      </c>
    </row>
    <row r="4842" spans="1:5" ht="13.5" customHeight="1">
      <c r="A4842" t="s">
        <v>4326</v>
      </c>
      <c r="B4842" t="str">
        <f t="shared" si="75"/>
        <v>F-8---73</v>
      </c>
      <c r="C4842" t="s">
        <v>1007</v>
      </c>
      <c r="D4842" t="s">
        <v>1150</v>
      </c>
      <c r="E4842">
        <v>73</v>
      </c>
    </row>
    <row r="4843" spans="1:5" ht="13.5" customHeight="1">
      <c r="A4843" t="s">
        <v>4326</v>
      </c>
      <c r="B4843" t="str">
        <f t="shared" si="75"/>
        <v>F-8---74</v>
      </c>
      <c r="C4843" t="s">
        <v>834</v>
      </c>
      <c r="D4843" t="s">
        <v>1222</v>
      </c>
      <c r="E4843">
        <v>74</v>
      </c>
    </row>
    <row r="4844" spans="1:5" ht="13.5" customHeight="1">
      <c r="A4844" t="s">
        <v>4326</v>
      </c>
      <c r="B4844" t="str">
        <f t="shared" si="75"/>
        <v>F-8---75</v>
      </c>
      <c r="C4844" t="s">
        <v>942</v>
      </c>
      <c r="D4844" t="s">
        <v>1068</v>
      </c>
      <c r="E4844">
        <v>75</v>
      </c>
    </row>
    <row r="4845" spans="1:5" ht="13.5" customHeight="1">
      <c r="A4845" t="s">
        <v>4326</v>
      </c>
      <c r="B4845" t="str">
        <f t="shared" si="75"/>
        <v>F-8---76</v>
      </c>
      <c r="C4845" t="s">
        <v>1009</v>
      </c>
      <c r="D4845" t="s">
        <v>1340</v>
      </c>
      <c r="E4845">
        <v>76</v>
      </c>
    </row>
    <row r="4846" spans="1:5" ht="13.5" customHeight="1">
      <c r="A4846" t="s">
        <v>4326</v>
      </c>
      <c r="B4846" t="str">
        <f t="shared" si="75"/>
        <v>F-8---77</v>
      </c>
      <c r="C4846" t="s">
        <v>1252</v>
      </c>
      <c r="D4846" t="s">
        <v>1283</v>
      </c>
      <c r="E4846">
        <v>77</v>
      </c>
    </row>
    <row r="4847" spans="1:5" ht="13.5" customHeight="1">
      <c r="A4847" t="s">
        <v>4326</v>
      </c>
      <c r="B4847" t="str">
        <f t="shared" si="75"/>
        <v>F-8---78</v>
      </c>
      <c r="C4847" t="s">
        <v>836</v>
      </c>
      <c r="D4847" t="s">
        <v>835</v>
      </c>
      <c r="E4847">
        <v>78</v>
      </c>
    </row>
    <row r="4848" spans="1:5" ht="13.5" customHeight="1">
      <c r="A4848" t="s">
        <v>4326</v>
      </c>
      <c r="B4848" t="str">
        <f t="shared" si="75"/>
        <v>F-8---79</v>
      </c>
      <c r="C4848" t="s">
        <v>967</v>
      </c>
      <c r="D4848" t="s">
        <v>1046</v>
      </c>
      <c r="E4848">
        <v>79</v>
      </c>
    </row>
    <row r="4849" spans="1:5" ht="13.5" customHeight="1">
      <c r="A4849" t="s">
        <v>4326</v>
      </c>
      <c r="B4849" t="str">
        <f t="shared" si="75"/>
        <v>F-8---80</v>
      </c>
      <c r="C4849" t="s">
        <v>1111</v>
      </c>
      <c r="D4849" t="s">
        <v>1045</v>
      </c>
      <c r="E4849">
        <v>80</v>
      </c>
    </row>
    <row r="4850" spans="1:5" ht="13.5" customHeight="1">
      <c r="A4850" t="s">
        <v>4326</v>
      </c>
      <c r="B4850" t="str">
        <f t="shared" si="75"/>
        <v>F-8---81</v>
      </c>
      <c r="C4850" t="s">
        <v>801</v>
      </c>
      <c r="D4850" t="s">
        <v>810</v>
      </c>
      <c r="E4850">
        <v>81</v>
      </c>
    </row>
    <row r="4851" spans="1:5" ht="13.5" customHeight="1">
      <c r="A4851" t="s">
        <v>4326</v>
      </c>
      <c r="B4851" t="str">
        <f t="shared" si="75"/>
        <v>F-8---82</v>
      </c>
      <c r="C4851" t="s">
        <v>1253</v>
      </c>
      <c r="D4851" t="s">
        <v>1228</v>
      </c>
      <c r="E4851">
        <v>82</v>
      </c>
    </row>
    <row r="4852" spans="1:5" ht="13.5" customHeight="1">
      <c r="A4852" t="s">
        <v>4326</v>
      </c>
      <c r="B4852" t="str">
        <f t="shared" si="75"/>
        <v>F-8---83</v>
      </c>
      <c r="C4852" t="s">
        <v>1096</v>
      </c>
      <c r="D4852" t="s">
        <v>1215</v>
      </c>
      <c r="E4852">
        <v>83</v>
      </c>
    </row>
    <row r="4853" spans="1:5" ht="13.5" customHeight="1">
      <c r="A4853" t="s">
        <v>4326</v>
      </c>
      <c r="B4853" t="str">
        <f t="shared" si="75"/>
        <v>F-8---84</v>
      </c>
      <c r="C4853" t="s">
        <v>1102</v>
      </c>
      <c r="D4853" t="s">
        <v>1190</v>
      </c>
      <c r="E4853">
        <v>84</v>
      </c>
    </row>
    <row r="4854" spans="1:5" ht="13.5" customHeight="1">
      <c r="A4854" t="s">
        <v>4326</v>
      </c>
      <c r="B4854" t="str">
        <f t="shared" si="75"/>
        <v>F-8---85</v>
      </c>
      <c r="C4854" t="s">
        <v>1055</v>
      </c>
      <c r="D4854" t="s">
        <v>1324</v>
      </c>
      <c r="E4854">
        <v>85</v>
      </c>
    </row>
    <row r="4855" spans="1:5" ht="13.5" customHeight="1">
      <c r="A4855" t="s">
        <v>4326</v>
      </c>
      <c r="B4855" t="str">
        <f t="shared" si="75"/>
        <v>F-8---86</v>
      </c>
      <c r="C4855" t="s">
        <v>993</v>
      </c>
      <c r="D4855" t="s">
        <v>1171</v>
      </c>
      <c r="E4855">
        <v>86</v>
      </c>
    </row>
    <row r="4856" spans="1:5" ht="13.5" customHeight="1">
      <c r="A4856" t="s">
        <v>4326</v>
      </c>
      <c r="B4856" t="str">
        <f t="shared" si="75"/>
        <v>F-8---87</v>
      </c>
      <c r="C4856" t="s">
        <v>892</v>
      </c>
      <c r="D4856" t="s">
        <v>730</v>
      </c>
      <c r="E4856">
        <v>87</v>
      </c>
    </row>
    <row r="4857" spans="1:5" ht="13.5" customHeight="1">
      <c r="A4857" t="s">
        <v>4326</v>
      </c>
      <c r="B4857" t="str">
        <f t="shared" si="75"/>
        <v>F-8---88</v>
      </c>
      <c r="C4857" t="s">
        <v>765</v>
      </c>
      <c r="D4857" t="s">
        <v>1196</v>
      </c>
      <c r="E4857">
        <v>88</v>
      </c>
    </row>
    <row r="4858" spans="1:5" ht="13.5" customHeight="1">
      <c r="A4858" t="s">
        <v>4326</v>
      </c>
      <c r="B4858" t="str">
        <f t="shared" si="75"/>
        <v>F-8---89</v>
      </c>
      <c r="C4858" t="s">
        <v>868</v>
      </c>
      <c r="D4858" t="s">
        <v>758</v>
      </c>
      <c r="E4858">
        <v>89</v>
      </c>
    </row>
    <row r="4859" spans="1:5" ht="13.5" customHeight="1">
      <c r="A4859" t="s">
        <v>4326</v>
      </c>
      <c r="B4859" t="str">
        <f t="shared" si="75"/>
        <v>F-8---90</v>
      </c>
      <c r="C4859" t="s">
        <v>944</v>
      </c>
      <c r="D4859" t="s">
        <v>1144</v>
      </c>
      <c r="E4859">
        <v>90</v>
      </c>
    </row>
    <row r="4860" spans="1:5" ht="13.5" customHeight="1">
      <c r="A4860" t="s">
        <v>4326</v>
      </c>
      <c r="B4860" t="str">
        <f t="shared" si="75"/>
        <v>F-8---91</v>
      </c>
      <c r="C4860" t="s">
        <v>803</v>
      </c>
      <c r="D4860" t="s">
        <v>941</v>
      </c>
      <c r="E4860">
        <v>91</v>
      </c>
    </row>
    <row r="4861" spans="1:5" ht="13.5" customHeight="1">
      <c r="A4861" t="s">
        <v>4326</v>
      </c>
      <c r="B4861" t="str">
        <f t="shared" si="75"/>
        <v>F-8---92</v>
      </c>
      <c r="C4861" t="s">
        <v>1098</v>
      </c>
      <c r="D4861" t="s">
        <v>1206</v>
      </c>
      <c r="E4861">
        <v>92</v>
      </c>
    </row>
    <row r="4862" spans="1:5" ht="13.5" customHeight="1">
      <c r="A4862" t="s">
        <v>4326</v>
      </c>
      <c r="B4862" t="str">
        <f t="shared" si="75"/>
        <v>F-8---93</v>
      </c>
      <c r="C4862" t="s">
        <v>838</v>
      </c>
      <c r="D4862" t="s">
        <v>1054</v>
      </c>
      <c r="E4862">
        <v>93</v>
      </c>
    </row>
    <row r="4863" spans="1:5" ht="13.5" customHeight="1">
      <c r="A4863" t="s">
        <v>4326</v>
      </c>
      <c r="B4863" t="str">
        <f t="shared" si="75"/>
        <v>F-8---94</v>
      </c>
      <c r="C4863" t="s">
        <v>969</v>
      </c>
      <c r="D4863" t="s">
        <v>802</v>
      </c>
      <c r="E4863">
        <v>94</v>
      </c>
    </row>
    <row r="4864" spans="1:5" ht="13.5" customHeight="1">
      <c r="A4864" t="s">
        <v>4326</v>
      </c>
      <c r="B4864" t="str">
        <f t="shared" si="75"/>
        <v>F-8---95</v>
      </c>
      <c r="C4864" t="s">
        <v>870</v>
      </c>
      <c r="D4864" t="s">
        <v>1344</v>
      </c>
      <c r="E4864">
        <v>95</v>
      </c>
    </row>
    <row r="4865" spans="1:5" ht="13.5" customHeight="1">
      <c r="A4865" t="s">
        <v>4326</v>
      </c>
      <c r="B4865" t="str">
        <f t="shared" si="75"/>
        <v>F-8---96</v>
      </c>
      <c r="C4865" t="s">
        <v>946</v>
      </c>
      <c r="D4865" t="s">
        <v>1280</v>
      </c>
      <c r="E4865">
        <v>96</v>
      </c>
    </row>
    <row r="4866" spans="1:5" ht="13.5" customHeight="1">
      <c r="A4866" t="s">
        <v>4326</v>
      </c>
      <c r="B4866" t="str">
        <f t="shared" si="75"/>
        <v>F-8---97</v>
      </c>
      <c r="C4866" t="s">
        <v>970</v>
      </c>
      <c r="D4866" t="s">
        <v>1152</v>
      </c>
      <c r="E4866">
        <v>97</v>
      </c>
    </row>
    <row r="4867" spans="1:5" ht="13.5" customHeight="1">
      <c r="A4867" t="s">
        <v>4326</v>
      </c>
      <c r="B4867" t="str">
        <f t="shared" ref="B4867:B4930" si="76">A4867&amp;"---"&amp;E4867</f>
        <v>F-8---98</v>
      </c>
      <c r="C4867" t="s">
        <v>948</v>
      </c>
      <c r="D4867" t="s">
        <v>1010</v>
      </c>
      <c r="E4867">
        <v>98</v>
      </c>
    </row>
    <row r="4868" spans="1:5" ht="13.5" customHeight="1">
      <c r="A4868" t="s">
        <v>4326</v>
      </c>
      <c r="B4868" t="str">
        <f t="shared" si="76"/>
        <v>F-8---99</v>
      </c>
      <c r="C4868" t="s">
        <v>767</v>
      </c>
      <c r="D4868" t="s">
        <v>1368</v>
      </c>
      <c r="E4868">
        <v>99</v>
      </c>
    </row>
    <row r="4869" spans="1:5" ht="13.5" customHeight="1">
      <c r="A4869" t="s">
        <v>4326</v>
      </c>
      <c r="B4869" t="str">
        <f t="shared" si="76"/>
        <v>F-8---100</v>
      </c>
      <c r="C4869" t="s">
        <v>769</v>
      </c>
      <c r="D4869" t="s">
        <v>1325</v>
      </c>
      <c r="E4869">
        <v>100</v>
      </c>
    </row>
    <row r="4870" spans="1:5" ht="13.5" customHeight="1">
      <c r="A4870" t="s">
        <v>4326</v>
      </c>
      <c r="B4870" t="str">
        <f t="shared" si="76"/>
        <v>F-8---101</v>
      </c>
      <c r="C4870" t="s">
        <v>771</v>
      </c>
      <c r="D4870" t="s">
        <v>791</v>
      </c>
      <c r="E4870">
        <v>101</v>
      </c>
    </row>
    <row r="4871" spans="1:5" ht="13.5" customHeight="1">
      <c r="A4871" t="s">
        <v>4326</v>
      </c>
      <c r="B4871" t="str">
        <f t="shared" si="76"/>
        <v>F-8---102</v>
      </c>
      <c r="C4871" t="s">
        <v>950</v>
      </c>
      <c r="D4871" t="s">
        <v>1140</v>
      </c>
      <c r="E4871">
        <v>102</v>
      </c>
    </row>
    <row r="4872" spans="1:5" ht="13.5" customHeight="1">
      <c r="A4872" t="s">
        <v>4326</v>
      </c>
      <c r="B4872" t="str">
        <f t="shared" si="76"/>
        <v>F-8---103</v>
      </c>
      <c r="C4872" t="s">
        <v>773</v>
      </c>
      <c r="D4872" t="s">
        <v>1067</v>
      </c>
      <c r="E4872">
        <v>103</v>
      </c>
    </row>
    <row r="4873" spans="1:5" ht="13.5" customHeight="1">
      <c r="A4873" t="s">
        <v>4326</v>
      </c>
      <c r="B4873" t="str">
        <f t="shared" si="76"/>
        <v>F-8---104</v>
      </c>
      <c r="C4873" t="s">
        <v>916</v>
      </c>
      <c r="D4873" t="s">
        <v>1401</v>
      </c>
      <c r="E4873">
        <v>104</v>
      </c>
    </row>
    <row r="4874" spans="1:5" ht="13.5" customHeight="1">
      <c r="A4874" t="s">
        <v>4326</v>
      </c>
      <c r="B4874" t="str">
        <f t="shared" si="76"/>
        <v>F-8---105</v>
      </c>
      <c r="C4874" t="s">
        <v>1216</v>
      </c>
      <c r="D4874" t="s">
        <v>1385</v>
      </c>
      <c r="E4874">
        <v>105</v>
      </c>
    </row>
    <row r="4875" spans="1:5" ht="13.5" customHeight="1">
      <c r="A4875" t="s">
        <v>4326</v>
      </c>
      <c r="B4875" t="str">
        <f t="shared" si="76"/>
        <v>F-8---106</v>
      </c>
      <c r="C4875" t="s">
        <v>995</v>
      </c>
      <c r="D4875" t="s">
        <v>1296</v>
      </c>
      <c r="E4875">
        <v>106</v>
      </c>
    </row>
    <row r="4876" spans="1:5" ht="13.5" customHeight="1">
      <c r="A4876" t="s">
        <v>4326</v>
      </c>
      <c r="B4876" t="str">
        <f t="shared" si="76"/>
        <v>F-8---107</v>
      </c>
      <c r="C4876" t="s">
        <v>894</v>
      </c>
      <c r="D4876" t="s">
        <v>964</v>
      </c>
      <c r="E4876">
        <v>107</v>
      </c>
    </row>
    <row r="4877" spans="1:5" ht="13.5" customHeight="1">
      <c r="A4877" t="s">
        <v>4326</v>
      </c>
      <c r="B4877" t="str">
        <f t="shared" si="76"/>
        <v>F-8---108</v>
      </c>
      <c r="C4877" t="s">
        <v>1011</v>
      </c>
      <c r="D4877" t="s">
        <v>856</v>
      </c>
      <c r="E4877">
        <v>108</v>
      </c>
    </row>
    <row r="4878" spans="1:5" ht="13.5" customHeight="1">
      <c r="A4878" t="s">
        <v>4326</v>
      </c>
      <c r="B4878" t="str">
        <f t="shared" si="76"/>
        <v>F-8---109</v>
      </c>
      <c r="C4878" t="s">
        <v>775</v>
      </c>
      <c r="D4878" t="s">
        <v>1110</v>
      </c>
      <c r="E4878">
        <v>109</v>
      </c>
    </row>
    <row r="4879" spans="1:5" ht="13.5" customHeight="1">
      <c r="A4879" t="s">
        <v>4326</v>
      </c>
      <c r="B4879" t="str">
        <f t="shared" si="76"/>
        <v>F-8---110</v>
      </c>
      <c r="C4879" t="s">
        <v>918</v>
      </c>
      <c r="D4879" t="s">
        <v>865</v>
      </c>
      <c r="E4879">
        <v>110</v>
      </c>
    </row>
    <row r="4880" spans="1:5" ht="13.5" customHeight="1">
      <c r="A4880" t="s">
        <v>4326</v>
      </c>
      <c r="B4880" t="str">
        <f t="shared" si="76"/>
        <v>F-8---111</v>
      </c>
      <c r="C4880" t="s">
        <v>896</v>
      </c>
      <c r="D4880" t="s">
        <v>1202</v>
      </c>
      <c r="E4880">
        <v>111</v>
      </c>
    </row>
    <row r="4881" spans="1:5" ht="13.5" customHeight="1">
      <c r="A4881" t="s">
        <v>4326</v>
      </c>
      <c r="B4881" t="str">
        <f t="shared" si="76"/>
        <v>F-8---112</v>
      </c>
      <c r="C4881" t="s">
        <v>1134</v>
      </c>
      <c r="D4881" t="s">
        <v>6232</v>
      </c>
      <c r="E4881">
        <v>112</v>
      </c>
    </row>
    <row r="4882" spans="1:5" ht="13.5" customHeight="1">
      <c r="A4882" t="s">
        <v>4326</v>
      </c>
      <c r="B4882" t="str">
        <f t="shared" si="76"/>
        <v>F-8---113</v>
      </c>
      <c r="C4882" t="s">
        <v>5912</v>
      </c>
      <c r="D4882" t="s">
        <v>764</v>
      </c>
      <c r="E4882">
        <v>113</v>
      </c>
    </row>
    <row r="4883" spans="1:5" ht="13.5" customHeight="1">
      <c r="A4883" t="s">
        <v>4326</v>
      </c>
      <c r="B4883" t="str">
        <f t="shared" si="76"/>
        <v>F-8---114</v>
      </c>
      <c r="C4883" t="s">
        <v>5913</v>
      </c>
      <c r="D4883" t="s">
        <v>1114</v>
      </c>
      <c r="E4883">
        <v>114</v>
      </c>
    </row>
    <row r="4884" spans="1:5" ht="13.5" customHeight="1">
      <c r="A4884" t="s">
        <v>4326</v>
      </c>
      <c r="B4884" t="str">
        <f t="shared" si="76"/>
        <v>F-8---115</v>
      </c>
      <c r="C4884" t="s">
        <v>5929</v>
      </c>
      <c r="D4884" t="s">
        <v>813</v>
      </c>
      <c r="E4884">
        <v>115</v>
      </c>
    </row>
    <row r="4885" spans="1:5" ht="13.5" customHeight="1">
      <c r="A4885" t="s">
        <v>4326</v>
      </c>
      <c r="B4885" t="str">
        <f t="shared" si="76"/>
        <v>F-8---116</v>
      </c>
      <c r="C4885" t="s">
        <v>5945</v>
      </c>
      <c r="D4885" t="s">
        <v>881</v>
      </c>
      <c r="E4885">
        <v>116</v>
      </c>
    </row>
    <row r="4886" spans="1:5" ht="13.5" customHeight="1">
      <c r="A4886" t="s">
        <v>4326</v>
      </c>
      <c r="B4886" t="str">
        <f t="shared" si="76"/>
        <v>F-8---117</v>
      </c>
      <c r="C4886" t="s">
        <v>5946</v>
      </c>
      <c r="D4886" t="s">
        <v>893</v>
      </c>
      <c r="E4886">
        <v>117</v>
      </c>
    </row>
    <row r="4887" spans="1:5" ht="13.5" customHeight="1">
      <c r="A4887" t="s">
        <v>4326</v>
      </c>
      <c r="B4887" t="str">
        <f t="shared" si="76"/>
        <v>F-8---118</v>
      </c>
      <c r="C4887" t="s">
        <v>5947</v>
      </c>
      <c r="D4887" t="s">
        <v>884</v>
      </c>
      <c r="E4887">
        <v>118</v>
      </c>
    </row>
    <row r="4888" spans="1:5" ht="13.5" customHeight="1">
      <c r="A4888" t="s">
        <v>4326</v>
      </c>
      <c r="B4888" t="str">
        <f t="shared" si="76"/>
        <v>F-8---119</v>
      </c>
      <c r="C4888" t="s">
        <v>5948</v>
      </c>
      <c r="D4888" t="s">
        <v>886</v>
      </c>
      <c r="E4888">
        <v>119</v>
      </c>
    </row>
    <row r="4889" spans="1:5" ht="13.5" customHeight="1">
      <c r="A4889" t="s">
        <v>4326</v>
      </c>
      <c r="B4889" t="str">
        <f t="shared" si="76"/>
        <v>F-8---120</v>
      </c>
      <c r="C4889" t="s">
        <v>6000</v>
      </c>
      <c r="D4889" t="s">
        <v>1198</v>
      </c>
      <c r="E4889">
        <v>120</v>
      </c>
    </row>
    <row r="4890" spans="1:5" ht="13.5" customHeight="1">
      <c r="A4890" t="s">
        <v>4326</v>
      </c>
      <c r="B4890" t="str">
        <f t="shared" si="76"/>
        <v>F-8---121</v>
      </c>
      <c r="C4890" t="s">
        <v>5967</v>
      </c>
      <c r="D4890" t="s">
        <v>986</v>
      </c>
      <c r="E4890">
        <v>121</v>
      </c>
    </row>
    <row r="4891" spans="1:5" ht="13.5" customHeight="1">
      <c r="A4891" t="s">
        <v>4326</v>
      </c>
      <c r="B4891" t="str">
        <f t="shared" si="76"/>
        <v>F-8---122</v>
      </c>
      <c r="C4891" t="s">
        <v>5968</v>
      </c>
      <c r="D4891" t="s">
        <v>988</v>
      </c>
      <c r="E4891">
        <v>122</v>
      </c>
    </row>
    <row r="4892" spans="1:5" ht="13.5" customHeight="1">
      <c r="A4892" t="s">
        <v>4326</v>
      </c>
      <c r="B4892" t="str">
        <f t="shared" si="76"/>
        <v>F-8---123</v>
      </c>
      <c r="C4892" t="s">
        <v>5925</v>
      </c>
      <c r="D4892" t="s">
        <v>798</v>
      </c>
      <c r="E4892">
        <v>123</v>
      </c>
    </row>
    <row r="4893" spans="1:5" ht="13.5" customHeight="1">
      <c r="A4893" t="s">
        <v>4326</v>
      </c>
      <c r="B4893" t="str">
        <f t="shared" si="76"/>
        <v>F-8---124</v>
      </c>
      <c r="C4893" t="s">
        <v>5961</v>
      </c>
      <c r="D4893" t="s">
        <v>935</v>
      </c>
      <c r="E4893">
        <v>124</v>
      </c>
    </row>
    <row r="4894" spans="1:5" ht="13.5" customHeight="1">
      <c r="A4894" t="s">
        <v>4326</v>
      </c>
      <c r="B4894" t="str">
        <f t="shared" si="76"/>
        <v>F-8---125</v>
      </c>
      <c r="C4894" t="s">
        <v>5969</v>
      </c>
      <c r="D4894" t="s">
        <v>961</v>
      </c>
      <c r="E4894">
        <v>125</v>
      </c>
    </row>
    <row r="4895" spans="1:5" ht="13.5" customHeight="1">
      <c r="A4895" t="s">
        <v>4326</v>
      </c>
      <c r="B4895" t="str">
        <f t="shared" si="76"/>
        <v>F-8---126</v>
      </c>
      <c r="C4895" t="s">
        <v>6001</v>
      </c>
      <c r="D4895" t="s">
        <v>956</v>
      </c>
      <c r="E4895">
        <v>126</v>
      </c>
    </row>
    <row r="4896" spans="1:5" ht="13.5" customHeight="1">
      <c r="A4896" t="s">
        <v>4326</v>
      </c>
      <c r="B4896" t="str">
        <f t="shared" si="76"/>
        <v>F-8---127</v>
      </c>
      <c r="C4896" t="s">
        <v>5982</v>
      </c>
      <c r="D4896" t="s">
        <v>1125</v>
      </c>
      <c r="E4896">
        <v>127</v>
      </c>
    </row>
    <row r="4897" spans="1:5" ht="13.5" customHeight="1">
      <c r="A4897" t="s">
        <v>4326</v>
      </c>
      <c r="B4897" t="str">
        <f t="shared" si="76"/>
        <v>F-8---128</v>
      </c>
      <c r="C4897" t="s">
        <v>5930</v>
      </c>
      <c r="D4897" t="s">
        <v>821</v>
      </c>
      <c r="E4897">
        <v>128</v>
      </c>
    </row>
    <row r="4898" spans="1:5" ht="13.5" customHeight="1">
      <c r="A4898" t="s">
        <v>4326</v>
      </c>
      <c r="B4898" t="str">
        <f t="shared" si="76"/>
        <v>F-8---129</v>
      </c>
      <c r="C4898" t="s">
        <v>5949</v>
      </c>
      <c r="D4898" t="s">
        <v>895</v>
      </c>
      <c r="E4898">
        <v>129</v>
      </c>
    </row>
    <row r="4899" spans="1:5" ht="13.5" customHeight="1">
      <c r="A4899" t="s">
        <v>4326</v>
      </c>
      <c r="B4899" t="str">
        <f t="shared" si="76"/>
        <v>F-8---130</v>
      </c>
      <c r="C4899" t="s">
        <v>5914</v>
      </c>
      <c r="D4899" t="s">
        <v>785</v>
      </c>
      <c r="E4899">
        <v>130</v>
      </c>
    </row>
    <row r="4900" spans="1:5" ht="13.5" customHeight="1">
      <c r="A4900" t="s">
        <v>4326</v>
      </c>
      <c r="B4900" t="str">
        <f t="shared" si="76"/>
        <v>F-8---131</v>
      </c>
      <c r="C4900" t="s">
        <v>6016</v>
      </c>
      <c r="D4900" t="s">
        <v>1093</v>
      </c>
      <c r="E4900">
        <v>131</v>
      </c>
    </row>
    <row r="4901" spans="1:5" ht="13.5" customHeight="1">
      <c r="A4901" t="s">
        <v>4326</v>
      </c>
      <c r="B4901" t="str">
        <f t="shared" si="76"/>
        <v>F-8---132</v>
      </c>
      <c r="C4901" t="s">
        <v>5983</v>
      </c>
      <c r="D4901" t="s">
        <v>1023</v>
      </c>
      <c r="E4901">
        <v>132</v>
      </c>
    </row>
    <row r="4902" spans="1:5" ht="13.5" customHeight="1">
      <c r="A4902" t="s">
        <v>4326</v>
      </c>
      <c r="B4902" t="str">
        <f t="shared" si="76"/>
        <v>F-8---133</v>
      </c>
      <c r="C4902" t="s">
        <v>5915</v>
      </c>
      <c r="D4902" t="s">
        <v>772</v>
      </c>
      <c r="E4902">
        <v>133</v>
      </c>
    </row>
    <row r="4903" spans="1:5" ht="13.5" customHeight="1">
      <c r="A4903" t="s">
        <v>4326</v>
      </c>
      <c r="B4903" t="str">
        <f t="shared" si="76"/>
        <v>F-8---134</v>
      </c>
      <c r="C4903" t="s">
        <v>5970</v>
      </c>
      <c r="D4903" t="s">
        <v>999</v>
      </c>
      <c r="E4903">
        <v>134</v>
      </c>
    </row>
    <row r="4904" spans="1:5" ht="13.5" customHeight="1">
      <c r="A4904" t="s">
        <v>4326</v>
      </c>
      <c r="B4904" t="str">
        <f t="shared" si="76"/>
        <v>F-8---135</v>
      </c>
      <c r="C4904" t="s">
        <v>5916</v>
      </c>
      <c r="D4904" t="s">
        <v>750</v>
      </c>
      <c r="E4904">
        <v>135</v>
      </c>
    </row>
    <row r="4905" spans="1:5" ht="13.5" customHeight="1">
      <c r="A4905" t="s">
        <v>4326</v>
      </c>
      <c r="B4905" t="str">
        <f t="shared" si="76"/>
        <v>F-8---136</v>
      </c>
      <c r="C4905" t="s">
        <v>6011</v>
      </c>
      <c r="D4905" t="s">
        <v>1285</v>
      </c>
      <c r="E4905">
        <v>136</v>
      </c>
    </row>
    <row r="4906" spans="1:5" ht="13.5" customHeight="1">
      <c r="A4906" t="s">
        <v>4326</v>
      </c>
      <c r="B4906" t="str">
        <f t="shared" si="76"/>
        <v>F-8---137</v>
      </c>
      <c r="C4906" t="s">
        <v>5926</v>
      </c>
      <c r="D4906" t="s">
        <v>843</v>
      </c>
      <c r="E4906">
        <v>137</v>
      </c>
    </row>
    <row r="4907" spans="1:5" ht="13.5" customHeight="1">
      <c r="A4907" t="s">
        <v>4326</v>
      </c>
      <c r="B4907" t="str">
        <f t="shared" si="76"/>
        <v>F-8---138</v>
      </c>
      <c r="C4907" t="s">
        <v>5977</v>
      </c>
      <c r="D4907" t="s">
        <v>1069</v>
      </c>
      <c r="E4907">
        <v>138</v>
      </c>
    </row>
    <row r="4908" spans="1:5" ht="13.5" customHeight="1">
      <c r="A4908" t="s">
        <v>4326</v>
      </c>
      <c r="B4908" t="str">
        <f t="shared" si="76"/>
        <v>F-8---139</v>
      </c>
      <c r="C4908" t="s">
        <v>5917</v>
      </c>
      <c r="D4908" t="s">
        <v>789</v>
      </c>
      <c r="E4908">
        <v>139</v>
      </c>
    </row>
    <row r="4909" spans="1:5" ht="13.5" customHeight="1">
      <c r="A4909" t="s">
        <v>4326</v>
      </c>
      <c r="B4909" t="str">
        <f t="shared" si="76"/>
        <v>F-8---140</v>
      </c>
      <c r="C4909" t="s">
        <v>5918</v>
      </c>
      <c r="D4909" t="s">
        <v>770</v>
      </c>
      <c r="E4909">
        <v>140</v>
      </c>
    </row>
    <row r="4910" spans="1:5" ht="13.5" customHeight="1">
      <c r="A4910" t="s">
        <v>4326</v>
      </c>
      <c r="B4910" t="str">
        <f t="shared" si="76"/>
        <v>F-8---141</v>
      </c>
      <c r="C4910" t="s">
        <v>6007</v>
      </c>
      <c r="D4910" t="s">
        <v>1116</v>
      </c>
      <c r="E4910">
        <v>141</v>
      </c>
    </row>
    <row r="4911" spans="1:5" ht="13.5" customHeight="1">
      <c r="A4911" t="s">
        <v>4326</v>
      </c>
      <c r="B4911" t="str">
        <f t="shared" si="76"/>
        <v>F-8---142</v>
      </c>
      <c r="C4911" t="s">
        <v>5962</v>
      </c>
      <c r="D4911" t="s">
        <v>1174</v>
      </c>
      <c r="E4911">
        <v>142</v>
      </c>
    </row>
    <row r="4912" spans="1:5" ht="13.5" customHeight="1">
      <c r="A4912" t="s">
        <v>4326</v>
      </c>
      <c r="B4912" t="str">
        <f t="shared" si="76"/>
        <v>F-8---143</v>
      </c>
      <c r="C4912" t="s">
        <v>5971</v>
      </c>
      <c r="D4912" t="s">
        <v>1058</v>
      </c>
      <c r="E4912">
        <v>143</v>
      </c>
    </row>
    <row r="4913" spans="1:5" ht="13.5" customHeight="1">
      <c r="A4913" t="s">
        <v>4326</v>
      </c>
      <c r="B4913" t="str">
        <f t="shared" si="76"/>
        <v>F-8---144</v>
      </c>
      <c r="C4913" t="s">
        <v>5931</v>
      </c>
      <c r="D4913" t="s">
        <v>1044</v>
      </c>
      <c r="E4913">
        <v>144</v>
      </c>
    </row>
    <row r="4914" spans="1:5" ht="13.5" customHeight="1">
      <c r="A4914" t="s">
        <v>4326</v>
      </c>
      <c r="B4914" t="str">
        <f t="shared" si="76"/>
        <v>F-8---145</v>
      </c>
      <c r="C4914" t="s">
        <v>5932</v>
      </c>
      <c r="D4914" t="s">
        <v>846</v>
      </c>
      <c r="E4914">
        <v>145</v>
      </c>
    </row>
    <row r="4915" spans="1:5" ht="13.5" customHeight="1">
      <c r="A4915" t="s">
        <v>4326</v>
      </c>
      <c r="B4915" t="str">
        <f t="shared" si="76"/>
        <v>F-8---146</v>
      </c>
      <c r="C4915" t="s">
        <v>5963</v>
      </c>
      <c r="D4915" t="s">
        <v>937</v>
      </c>
      <c r="E4915">
        <v>146</v>
      </c>
    </row>
    <row r="4916" spans="1:5" ht="13.5" customHeight="1">
      <c r="A4916" t="s">
        <v>4326</v>
      </c>
      <c r="B4916" t="str">
        <f t="shared" si="76"/>
        <v>F-8---147</v>
      </c>
      <c r="C4916" t="s">
        <v>5978</v>
      </c>
      <c r="D4916" t="s">
        <v>1191</v>
      </c>
      <c r="E4916">
        <v>147</v>
      </c>
    </row>
    <row r="4917" spans="1:5" ht="13.5" customHeight="1">
      <c r="A4917" t="s">
        <v>4326</v>
      </c>
      <c r="B4917" t="str">
        <f t="shared" si="76"/>
        <v>F-8---148</v>
      </c>
      <c r="C4917" t="s">
        <v>5972</v>
      </c>
      <c r="D4917" t="s">
        <v>979</v>
      </c>
      <c r="E4917">
        <v>148</v>
      </c>
    </row>
    <row r="4918" spans="1:5" ht="13.5" customHeight="1">
      <c r="A4918" t="s">
        <v>4326</v>
      </c>
      <c r="B4918" t="str">
        <f t="shared" si="76"/>
        <v>F-8---149</v>
      </c>
      <c r="C4918" t="s">
        <v>5933</v>
      </c>
      <c r="D4918" t="s">
        <v>855</v>
      </c>
      <c r="E4918">
        <v>149</v>
      </c>
    </row>
    <row r="4919" spans="1:5" ht="13.5" customHeight="1">
      <c r="A4919" t="s">
        <v>4326</v>
      </c>
      <c r="B4919" t="str">
        <f t="shared" si="76"/>
        <v>F-8---150</v>
      </c>
      <c r="C4919" t="s">
        <v>5994</v>
      </c>
      <c r="D4919" t="s">
        <v>984</v>
      </c>
      <c r="E4919">
        <v>150</v>
      </c>
    </row>
    <row r="4920" spans="1:5" ht="13.5" customHeight="1">
      <c r="A4920" t="s">
        <v>4326</v>
      </c>
      <c r="B4920" t="str">
        <f t="shared" si="76"/>
        <v>F-8---151</v>
      </c>
      <c r="C4920" t="s">
        <v>5984</v>
      </c>
      <c r="D4920" t="s">
        <v>1232</v>
      </c>
      <c r="E4920">
        <v>151</v>
      </c>
    </row>
    <row r="4921" spans="1:5" ht="13.5" customHeight="1">
      <c r="A4921" t="s">
        <v>4326</v>
      </c>
      <c r="B4921" t="str">
        <f t="shared" si="76"/>
        <v>F-8---152</v>
      </c>
      <c r="C4921" t="s">
        <v>6002</v>
      </c>
      <c r="D4921" t="s">
        <v>1113</v>
      </c>
      <c r="E4921">
        <v>152</v>
      </c>
    </row>
    <row r="4922" spans="1:5" ht="13.5" customHeight="1">
      <c r="A4922" t="s">
        <v>4326</v>
      </c>
      <c r="B4922" t="str">
        <f t="shared" si="76"/>
        <v>F-8---153</v>
      </c>
      <c r="C4922" t="s">
        <v>5964</v>
      </c>
      <c r="D4922" t="s">
        <v>1176</v>
      </c>
      <c r="E4922">
        <v>153</v>
      </c>
    </row>
    <row r="4923" spans="1:5" ht="13.5" customHeight="1">
      <c r="A4923" t="s">
        <v>4326</v>
      </c>
      <c r="B4923" t="str">
        <f t="shared" si="76"/>
        <v>F-8---154</v>
      </c>
      <c r="C4923" t="s">
        <v>5940</v>
      </c>
      <c r="D4923" t="s">
        <v>1310</v>
      </c>
      <c r="E4923">
        <v>154</v>
      </c>
    </row>
    <row r="4924" spans="1:5" ht="13.5" customHeight="1">
      <c r="A4924" t="s">
        <v>4326</v>
      </c>
      <c r="B4924" t="str">
        <f t="shared" si="76"/>
        <v>F-8---155</v>
      </c>
      <c r="C4924" t="s">
        <v>5985</v>
      </c>
      <c r="D4924" t="s">
        <v>1159</v>
      </c>
      <c r="E4924">
        <v>155</v>
      </c>
    </row>
    <row r="4925" spans="1:5" ht="13.5" customHeight="1">
      <c r="A4925" t="s">
        <v>4326</v>
      </c>
      <c r="B4925" t="str">
        <f t="shared" si="76"/>
        <v>F-8---156</v>
      </c>
      <c r="C4925" t="s">
        <v>5934</v>
      </c>
      <c r="D4925" t="s">
        <v>829</v>
      </c>
      <c r="E4925">
        <v>156</v>
      </c>
    </row>
    <row r="4926" spans="1:5" ht="13.5" customHeight="1">
      <c r="A4926" t="s">
        <v>4326</v>
      </c>
      <c r="B4926" t="str">
        <f t="shared" si="76"/>
        <v>F-8---157</v>
      </c>
      <c r="C4926" t="s">
        <v>5986</v>
      </c>
      <c r="D4926" t="s">
        <v>1126</v>
      </c>
      <c r="E4926">
        <v>157</v>
      </c>
    </row>
    <row r="4927" spans="1:5" ht="13.5" customHeight="1">
      <c r="A4927" t="s">
        <v>4326</v>
      </c>
      <c r="B4927" t="str">
        <f t="shared" si="76"/>
        <v>F-8---158</v>
      </c>
      <c r="C4927" t="s">
        <v>5950</v>
      </c>
      <c r="D4927" t="s">
        <v>906</v>
      </c>
      <c r="E4927">
        <v>158</v>
      </c>
    </row>
    <row r="4928" spans="1:5" ht="13.5" customHeight="1">
      <c r="A4928" t="s">
        <v>4326</v>
      </c>
      <c r="B4928" t="str">
        <f t="shared" si="76"/>
        <v>F-8---159</v>
      </c>
      <c r="C4928" t="s">
        <v>5951</v>
      </c>
      <c r="D4928" t="s">
        <v>879</v>
      </c>
      <c r="E4928">
        <v>159</v>
      </c>
    </row>
    <row r="4929" spans="1:5" ht="13.5" customHeight="1">
      <c r="A4929" t="s">
        <v>4326</v>
      </c>
      <c r="B4929" t="str">
        <f t="shared" si="76"/>
        <v>F-8---160</v>
      </c>
      <c r="C4929" t="s">
        <v>5935</v>
      </c>
      <c r="D4929" t="s">
        <v>816</v>
      </c>
      <c r="E4929">
        <v>160</v>
      </c>
    </row>
    <row r="4930" spans="1:5" ht="13.5" customHeight="1">
      <c r="A4930" t="s">
        <v>4326</v>
      </c>
      <c r="B4930" t="str">
        <f t="shared" si="76"/>
        <v>F-8---161</v>
      </c>
      <c r="C4930" t="s">
        <v>6003</v>
      </c>
      <c r="D4930" t="s">
        <v>1016</v>
      </c>
      <c r="E4930">
        <v>161</v>
      </c>
    </row>
    <row r="4931" spans="1:5" ht="13.5" customHeight="1">
      <c r="A4931" t="s">
        <v>4326</v>
      </c>
      <c r="B4931" t="str">
        <f t="shared" ref="B4931:B4994" si="77">A4931&amp;"---"&amp;E4931</f>
        <v>F-8---162</v>
      </c>
      <c r="C4931" t="s">
        <v>5979</v>
      </c>
      <c r="D4931" t="s">
        <v>1071</v>
      </c>
      <c r="E4931">
        <v>162</v>
      </c>
    </row>
    <row r="4932" spans="1:5" ht="13.5" customHeight="1">
      <c r="A4932" t="s">
        <v>4326</v>
      </c>
      <c r="B4932" t="str">
        <f t="shared" si="77"/>
        <v>F-8---163</v>
      </c>
      <c r="C4932" t="s">
        <v>6009</v>
      </c>
      <c r="D4932" t="s">
        <v>1242</v>
      </c>
      <c r="E4932">
        <v>163</v>
      </c>
    </row>
    <row r="4933" spans="1:5" ht="13.5" customHeight="1">
      <c r="A4933" t="s">
        <v>4326</v>
      </c>
      <c r="B4933" t="str">
        <f t="shared" si="77"/>
        <v>F-8---164</v>
      </c>
      <c r="C4933" t="s">
        <v>5936</v>
      </c>
      <c r="D4933" t="s">
        <v>845</v>
      </c>
      <c r="E4933">
        <v>164</v>
      </c>
    </row>
    <row r="4934" spans="1:5" ht="13.5" customHeight="1">
      <c r="A4934" t="s">
        <v>4326</v>
      </c>
      <c r="B4934" t="str">
        <f t="shared" si="77"/>
        <v>F-8---165</v>
      </c>
      <c r="C4934" t="s">
        <v>5952</v>
      </c>
      <c r="D4934" t="s">
        <v>891</v>
      </c>
      <c r="E4934">
        <v>165</v>
      </c>
    </row>
    <row r="4935" spans="1:5" ht="13.5" customHeight="1">
      <c r="A4935" t="s">
        <v>4326</v>
      </c>
      <c r="B4935" t="str">
        <f t="shared" si="77"/>
        <v>F-8---166</v>
      </c>
      <c r="C4935" t="s">
        <v>5998</v>
      </c>
      <c r="D4935" t="s">
        <v>1201</v>
      </c>
      <c r="E4935">
        <v>166</v>
      </c>
    </row>
    <row r="4936" spans="1:5" ht="13.5" customHeight="1">
      <c r="A4936" t="s">
        <v>4326</v>
      </c>
      <c r="B4936" t="str">
        <f t="shared" si="77"/>
        <v>F-8---167</v>
      </c>
      <c r="C4936" t="s">
        <v>6012</v>
      </c>
      <c r="D4936" t="s">
        <v>958</v>
      </c>
      <c r="E4936">
        <v>167</v>
      </c>
    </row>
    <row r="4937" spans="1:5" ht="13.5" customHeight="1">
      <c r="A4937" t="s">
        <v>4326</v>
      </c>
      <c r="B4937" t="str">
        <f t="shared" si="77"/>
        <v>F-8---168</v>
      </c>
      <c r="C4937" t="s">
        <v>5937</v>
      </c>
      <c r="D4937" t="s">
        <v>849</v>
      </c>
      <c r="E4937">
        <v>168</v>
      </c>
    </row>
    <row r="4938" spans="1:5" ht="13.5" customHeight="1">
      <c r="A4938" t="s">
        <v>4326</v>
      </c>
      <c r="B4938" t="str">
        <f t="shared" si="77"/>
        <v>F-8---169</v>
      </c>
      <c r="C4938" t="s">
        <v>5953</v>
      </c>
      <c r="D4938" t="s">
        <v>912</v>
      </c>
      <c r="E4938">
        <v>169</v>
      </c>
    </row>
    <row r="4939" spans="1:5" ht="13.5" customHeight="1">
      <c r="A4939" t="s">
        <v>4326</v>
      </c>
      <c r="B4939" t="str">
        <f t="shared" si="77"/>
        <v>F-8---170</v>
      </c>
      <c r="C4939" t="s">
        <v>6004</v>
      </c>
      <c r="D4939" t="s">
        <v>960</v>
      </c>
      <c r="E4939">
        <v>170</v>
      </c>
    </row>
    <row r="4940" spans="1:5" ht="13.5" customHeight="1">
      <c r="A4940" t="s">
        <v>4326</v>
      </c>
      <c r="B4940" t="str">
        <f t="shared" si="77"/>
        <v>F-8---171</v>
      </c>
      <c r="C4940" t="s">
        <v>5956</v>
      </c>
      <c r="D4940" t="s">
        <v>917</v>
      </c>
      <c r="E4940">
        <v>171</v>
      </c>
    </row>
    <row r="4941" spans="1:5" ht="13.5" customHeight="1">
      <c r="A4941" t="s">
        <v>4326</v>
      </c>
      <c r="B4941" t="str">
        <f t="shared" si="77"/>
        <v>F-8---172</v>
      </c>
      <c r="C4941" t="s">
        <v>5919</v>
      </c>
      <c r="D4941" t="s">
        <v>725</v>
      </c>
      <c r="E4941">
        <v>172</v>
      </c>
    </row>
    <row r="4942" spans="1:5" ht="13.5" customHeight="1">
      <c r="A4942" t="s">
        <v>4326</v>
      </c>
      <c r="B4942" t="str">
        <f t="shared" si="77"/>
        <v>F-8---173</v>
      </c>
      <c r="C4942" t="s">
        <v>6013</v>
      </c>
      <c r="D4942" t="s">
        <v>968</v>
      </c>
      <c r="E4942">
        <v>173</v>
      </c>
    </row>
    <row r="4943" spans="1:5" ht="13.5" customHeight="1">
      <c r="A4943" t="s">
        <v>4326</v>
      </c>
      <c r="B4943" t="str">
        <f t="shared" si="77"/>
        <v>F-8---174</v>
      </c>
      <c r="C4943" t="s">
        <v>5965</v>
      </c>
      <c r="D4943" t="s">
        <v>930</v>
      </c>
      <c r="E4943">
        <v>174</v>
      </c>
    </row>
    <row r="4944" spans="1:5" ht="13.5" customHeight="1">
      <c r="A4944" t="s">
        <v>4326</v>
      </c>
      <c r="B4944" t="str">
        <f t="shared" si="77"/>
        <v>F-8---175</v>
      </c>
      <c r="C4944" t="s">
        <v>5938</v>
      </c>
      <c r="D4944" t="s">
        <v>851</v>
      </c>
      <c r="E4944">
        <v>175</v>
      </c>
    </row>
    <row r="4945" spans="1:5" ht="13.5" customHeight="1">
      <c r="A4945" t="s">
        <v>4326</v>
      </c>
      <c r="B4945" t="str">
        <f t="shared" si="77"/>
        <v>F-8---176</v>
      </c>
      <c r="C4945" t="s">
        <v>5997</v>
      </c>
      <c r="D4945" t="s">
        <v>1187</v>
      </c>
      <c r="E4945">
        <v>176</v>
      </c>
    </row>
    <row r="4946" spans="1:5" ht="13.5" customHeight="1">
      <c r="A4946" t="s">
        <v>4326</v>
      </c>
      <c r="B4946" t="str">
        <f t="shared" si="77"/>
        <v>F-8---177</v>
      </c>
      <c r="C4946" t="s">
        <v>5941</v>
      </c>
      <c r="D4946" t="s">
        <v>861</v>
      </c>
      <c r="E4946">
        <v>177</v>
      </c>
    </row>
    <row r="4947" spans="1:5" ht="13.5" customHeight="1">
      <c r="A4947" t="s">
        <v>4326</v>
      </c>
      <c r="B4947" t="str">
        <f t="shared" si="77"/>
        <v>F-8---178</v>
      </c>
      <c r="C4947" t="s">
        <v>5920</v>
      </c>
      <c r="D4947" t="s">
        <v>762</v>
      </c>
      <c r="E4947">
        <v>178</v>
      </c>
    </row>
    <row r="4948" spans="1:5" ht="13.5" customHeight="1">
      <c r="A4948" t="s">
        <v>4326</v>
      </c>
      <c r="B4948" t="str">
        <f t="shared" si="77"/>
        <v>F-8---179</v>
      </c>
      <c r="C4948" t="s">
        <v>6010</v>
      </c>
      <c r="D4948" t="s">
        <v>978</v>
      </c>
      <c r="E4948">
        <v>179</v>
      </c>
    </row>
    <row r="4949" spans="1:5" ht="13.5" customHeight="1">
      <c r="A4949" t="s">
        <v>4326</v>
      </c>
      <c r="B4949" t="str">
        <f t="shared" si="77"/>
        <v>F-8---180</v>
      </c>
      <c r="C4949" t="s">
        <v>5927</v>
      </c>
      <c r="D4949" t="s">
        <v>1115</v>
      </c>
      <c r="E4949">
        <v>180</v>
      </c>
    </row>
    <row r="4950" spans="1:5" ht="13.5" customHeight="1">
      <c r="A4950" t="s">
        <v>4326</v>
      </c>
      <c r="B4950" t="str">
        <f t="shared" si="77"/>
        <v>F-8---181</v>
      </c>
      <c r="C4950" t="s">
        <v>5973</v>
      </c>
      <c r="D4950" t="s">
        <v>1158</v>
      </c>
      <c r="E4950">
        <v>181</v>
      </c>
    </row>
    <row r="4951" spans="1:5" ht="13.5" customHeight="1">
      <c r="A4951" t="s">
        <v>4326</v>
      </c>
      <c r="B4951" t="str">
        <f t="shared" si="77"/>
        <v>F-8---182</v>
      </c>
      <c r="C4951" t="s">
        <v>5954</v>
      </c>
      <c r="D4951" t="s">
        <v>1166</v>
      </c>
      <c r="E4951">
        <v>182</v>
      </c>
    </row>
    <row r="4952" spans="1:5" ht="13.5" customHeight="1">
      <c r="A4952" t="s">
        <v>4326</v>
      </c>
      <c r="B4952" t="str">
        <f t="shared" si="77"/>
        <v>F-8---183</v>
      </c>
      <c r="C4952" t="s">
        <v>5957</v>
      </c>
      <c r="D4952" t="s">
        <v>913</v>
      </c>
      <c r="E4952">
        <v>183</v>
      </c>
    </row>
    <row r="4953" spans="1:5" ht="13.5" customHeight="1">
      <c r="A4953" t="s">
        <v>4326</v>
      </c>
      <c r="B4953" t="str">
        <f t="shared" si="77"/>
        <v>F-8---184</v>
      </c>
      <c r="C4953" t="s">
        <v>5921</v>
      </c>
      <c r="D4953" t="s">
        <v>786</v>
      </c>
      <c r="E4953">
        <v>184</v>
      </c>
    </row>
    <row r="4954" spans="1:5" ht="13.5" customHeight="1">
      <c r="A4954" t="s">
        <v>4326</v>
      </c>
      <c r="B4954" t="str">
        <f t="shared" si="77"/>
        <v>F-8---185</v>
      </c>
      <c r="C4954" t="s">
        <v>5922</v>
      </c>
      <c r="D4954" t="s">
        <v>787</v>
      </c>
      <c r="E4954">
        <v>185</v>
      </c>
    </row>
    <row r="4955" spans="1:5" ht="13.5" customHeight="1">
      <c r="A4955" t="s">
        <v>4326</v>
      </c>
      <c r="B4955" t="str">
        <f t="shared" si="77"/>
        <v>F-8---186</v>
      </c>
      <c r="C4955" t="s">
        <v>5995</v>
      </c>
      <c r="D4955" t="s">
        <v>1038</v>
      </c>
      <c r="E4955">
        <v>186</v>
      </c>
    </row>
    <row r="4956" spans="1:5" ht="13.5" customHeight="1">
      <c r="A4956" t="s">
        <v>4326</v>
      </c>
      <c r="B4956" t="str">
        <f t="shared" si="77"/>
        <v>F-8---187</v>
      </c>
      <c r="C4956" t="s">
        <v>5991</v>
      </c>
      <c r="D4956" t="s">
        <v>1092</v>
      </c>
      <c r="E4956">
        <v>187</v>
      </c>
    </row>
    <row r="4957" spans="1:5" ht="13.5" customHeight="1">
      <c r="A4957" t="s">
        <v>4326</v>
      </c>
      <c r="B4957" t="str">
        <f t="shared" si="77"/>
        <v>F-8---188</v>
      </c>
      <c r="C4957" t="s">
        <v>5992</v>
      </c>
      <c r="D4957" t="s">
        <v>1101</v>
      </c>
      <c r="E4957">
        <v>188</v>
      </c>
    </row>
    <row r="4958" spans="1:5" ht="13.5" customHeight="1">
      <c r="A4958" t="s">
        <v>4326</v>
      </c>
      <c r="B4958" t="str">
        <f t="shared" si="77"/>
        <v>F-8---189</v>
      </c>
      <c r="C4958" t="s">
        <v>5987</v>
      </c>
      <c r="D4958" t="s">
        <v>1249</v>
      </c>
      <c r="E4958">
        <v>189</v>
      </c>
    </row>
    <row r="4959" spans="1:5" ht="13.5" customHeight="1">
      <c r="A4959" t="s">
        <v>4326</v>
      </c>
      <c r="B4959" t="str">
        <f t="shared" si="77"/>
        <v>F-8---190</v>
      </c>
      <c r="C4959" t="s">
        <v>5923</v>
      </c>
      <c r="D4959" t="s">
        <v>766</v>
      </c>
      <c r="E4959">
        <v>190</v>
      </c>
    </row>
    <row r="4960" spans="1:5" ht="13.5" customHeight="1">
      <c r="A4960" t="s">
        <v>4326</v>
      </c>
      <c r="B4960" t="str">
        <f t="shared" si="77"/>
        <v>F-8---191</v>
      </c>
      <c r="C4960" t="s">
        <v>5990</v>
      </c>
      <c r="D4960" t="s">
        <v>1018</v>
      </c>
      <c r="E4960">
        <v>191</v>
      </c>
    </row>
    <row r="4961" spans="1:5" ht="13.5" customHeight="1">
      <c r="A4961" t="s">
        <v>4326</v>
      </c>
      <c r="B4961" t="str">
        <f t="shared" si="77"/>
        <v>F-8---192</v>
      </c>
      <c r="C4961" t="s">
        <v>6005</v>
      </c>
      <c r="D4961" t="s">
        <v>1237</v>
      </c>
      <c r="E4961">
        <v>192</v>
      </c>
    </row>
    <row r="4962" spans="1:5" ht="13.5" customHeight="1">
      <c r="A4962" t="s">
        <v>4326</v>
      </c>
      <c r="B4962" t="str">
        <f t="shared" si="77"/>
        <v>F-8---193</v>
      </c>
      <c r="C4962" t="s">
        <v>5974</v>
      </c>
      <c r="D4962" t="s">
        <v>1049</v>
      </c>
      <c r="E4962">
        <v>193</v>
      </c>
    </row>
    <row r="4963" spans="1:5" ht="13.5" customHeight="1">
      <c r="A4963" t="s">
        <v>4326</v>
      </c>
      <c r="B4963" t="str">
        <f t="shared" si="77"/>
        <v>F-8---194</v>
      </c>
      <c r="C4963" t="s">
        <v>5989</v>
      </c>
      <c r="D4963" t="s">
        <v>1185</v>
      </c>
      <c r="E4963">
        <v>194</v>
      </c>
    </row>
    <row r="4964" spans="1:5" ht="13.5" customHeight="1">
      <c r="A4964" t="s">
        <v>4326</v>
      </c>
      <c r="B4964" t="str">
        <f t="shared" si="77"/>
        <v>F-8---195</v>
      </c>
      <c r="C4964" t="s">
        <v>5980</v>
      </c>
      <c r="D4964" t="s">
        <v>1124</v>
      </c>
      <c r="E4964">
        <v>195</v>
      </c>
    </row>
    <row r="4965" spans="1:5" ht="13.5" customHeight="1">
      <c r="A4965" t="s">
        <v>4326</v>
      </c>
      <c r="B4965" t="str">
        <f t="shared" si="77"/>
        <v>F-8---196</v>
      </c>
      <c r="C4965" t="s">
        <v>5981</v>
      </c>
      <c r="D4965" t="s">
        <v>1225</v>
      </c>
      <c r="E4965">
        <v>196</v>
      </c>
    </row>
    <row r="4966" spans="1:5" ht="13.5" customHeight="1">
      <c r="A4966" t="s">
        <v>4326</v>
      </c>
      <c r="B4966" t="str">
        <f t="shared" si="77"/>
        <v>F-8---197</v>
      </c>
      <c r="C4966" t="s">
        <v>5955</v>
      </c>
      <c r="D4966" t="s">
        <v>889</v>
      </c>
      <c r="E4966">
        <v>197</v>
      </c>
    </row>
    <row r="4967" spans="1:5" ht="13.5" customHeight="1">
      <c r="A4967" t="s">
        <v>4326</v>
      </c>
      <c r="B4967" t="str">
        <f t="shared" si="77"/>
        <v>F-8---198</v>
      </c>
      <c r="C4967" t="s">
        <v>5924</v>
      </c>
      <c r="D4967" t="s">
        <v>726</v>
      </c>
      <c r="E4967">
        <v>198</v>
      </c>
    </row>
    <row r="4968" spans="1:5" ht="13.5" customHeight="1">
      <c r="A4968" t="s">
        <v>4326</v>
      </c>
      <c r="B4968" t="str">
        <f t="shared" si="77"/>
        <v>F-8---199</v>
      </c>
      <c r="C4968" t="s">
        <v>5975</v>
      </c>
      <c r="D4968" t="s">
        <v>994</v>
      </c>
      <c r="E4968">
        <v>199</v>
      </c>
    </row>
    <row r="4969" spans="1:5" ht="13.5" customHeight="1">
      <c r="A4969" t="s">
        <v>4326</v>
      </c>
      <c r="B4969" t="str">
        <f t="shared" si="77"/>
        <v>F-8---200</v>
      </c>
      <c r="C4969" t="s">
        <v>6008</v>
      </c>
      <c r="D4969" t="s">
        <v>1027</v>
      </c>
      <c r="E4969">
        <v>200</v>
      </c>
    </row>
    <row r="4970" spans="1:5" ht="13.5" customHeight="1">
      <c r="A4970" t="s">
        <v>4326</v>
      </c>
      <c r="B4970" t="str">
        <f t="shared" si="77"/>
        <v>F-8---201</v>
      </c>
      <c r="C4970" t="s">
        <v>5942</v>
      </c>
      <c r="D4970" t="s">
        <v>1400</v>
      </c>
      <c r="E4970">
        <v>201</v>
      </c>
    </row>
    <row r="4971" spans="1:5" ht="13.5" customHeight="1">
      <c r="A4971" t="s">
        <v>4326</v>
      </c>
      <c r="B4971" t="str">
        <f t="shared" si="77"/>
        <v>F-8---202</v>
      </c>
      <c r="C4971" t="s">
        <v>5943</v>
      </c>
      <c r="D4971" t="s">
        <v>976</v>
      </c>
      <c r="E4971">
        <v>202</v>
      </c>
    </row>
    <row r="4972" spans="1:5" ht="13.5" customHeight="1">
      <c r="A4972" t="s">
        <v>4326</v>
      </c>
      <c r="B4972" t="str">
        <f t="shared" si="77"/>
        <v>F-8---203</v>
      </c>
      <c r="C4972" t="s">
        <v>5976</v>
      </c>
      <c r="D4972" t="s">
        <v>1162</v>
      </c>
      <c r="E4972">
        <v>203</v>
      </c>
    </row>
    <row r="4973" spans="1:5" ht="13.5" customHeight="1">
      <c r="A4973" t="s">
        <v>4326</v>
      </c>
      <c r="B4973" t="str">
        <f t="shared" si="77"/>
        <v>F-8---204</v>
      </c>
      <c r="C4973" t="s">
        <v>6014</v>
      </c>
      <c r="D4973" t="s">
        <v>1107</v>
      </c>
      <c r="E4973">
        <v>204</v>
      </c>
    </row>
    <row r="4974" spans="1:5" ht="13.5" customHeight="1">
      <c r="A4974" t="s">
        <v>4326</v>
      </c>
      <c r="B4974" t="str">
        <f t="shared" si="77"/>
        <v>F-8---205</v>
      </c>
      <c r="C4974" t="s">
        <v>5988</v>
      </c>
      <c r="D4974" t="s">
        <v>1133</v>
      </c>
      <c r="E4974">
        <v>205</v>
      </c>
    </row>
    <row r="4975" spans="1:5" ht="13.5" customHeight="1">
      <c r="A4975" t="s">
        <v>4326</v>
      </c>
      <c r="B4975" t="str">
        <f t="shared" si="77"/>
        <v>F-8---206</v>
      </c>
      <c r="C4975" t="s">
        <v>6006</v>
      </c>
      <c r="D4975" t="s">
        <v>1441</v>
      </c>
      <c r="E4975">
        <v>206</v>
      </c>
    </row>
    <row r="4976" spans="1:5" ht="13.5" customHeight="1">
      <c r="A4976" t="s">
        <v>4326</v>
      </c>
      <c r="B4976" t="str">
        <f t="shared" si="77"/>
        <v>F-8---207</v>
      </c>
      <c r="C4976" t="s">
        <v>5993</v>
      </c>
      <c r="D4976" t="s">
        <v>1336</v>
      </c>
      <c r="E4976">
        <v>207</v>
      </c>
    </row>
    <row r="4977" spans="1:5" ht="13.5" customHeight="1">
      <c r="A4977" t="s">
        <v>4326</v>
      </c>
      <c r="B4977" t="str">
        <f t="shared" si="77"/>
        <v>F-8---208</v>
      </c>
      <c r="C4977" t="s">
        <v>5996</v>
      </c>
      <c r="D4977" t="s">
        <v>1356</v>
      </c>
      <c r="E4977">
        <v>208</v>
      </c>
    </row>
    <row r="4978" spans="1:5" ht="13.5" customHeight="1">
      <c r="A4978" t="s">
        <v>4326</v>
      </c>
      <c r="B4978" t="str">
        <f t="shared" si="77"/>
        <v>F-8---209</v>
      </c>
      <c r="C4978" t="s">
        <v>5966</v>
      </c>
      <c r="D4978" t="s">
        <v>1446</v>
      </c>
      <c r="E4978">
        <v>209</v>
      </c>
    </row>
    <row r="4979" spans="1:5" ht="13.5" customHeight="1">
      <c r="A4979" t="s">
        <v>4326</v>
      </c>
      <c r="B4979" t="str">
        <f t="shared" si="77"/>
        <v>F-8---210</v>
      </c>
      <c r="C4979" t="s">
        <v>5999</v>
      </c>
      <c r="D4979" t="s">
        <v>1371</v>
      </c>
      <c r="E4979">
        <v>210</v>
      </c>
    </row>
    <row r="4980" spans="1:5" ht="13.5" customHeight="1">
      <c r="A4980" t="s">
        <v>4326</v>
      </c>
      <c r="B4980" t="str">
        <f t="shared" si="77"/>
        <v>F-8---211</v>
      </c>
      <c r="C4980" t="s">
        <v>5958</v>
      </c>
      <c r="D4980" t="s">
        <v>1358</v>
      </c>
      <c r="E4980">
        <v>211</v>
      </c>
    </row>
    <row r="4981" spans="1:5" ht="13.5" customHeight="1">
      <c r="A4981" t="s">
        <v>4326</v>
      </c>
      <c r="B4981" t="str">
        <f t="shared" si="77"/>
        <v>F-8---212</v>
      </c>
      <c r="C4981" t="s">
        <v>5959</v>
      </c>
      <c r="D4981" t="s">
        <v>6222</v>
      </c>
      <c r="E4981">
        <v>212</v>
      </c>
    </row>
    <row r="4982" spans="1:5" ht="13.5" customHeight="1">
      <c r="A4982">
        <v>19</v>
      </c>
      <c r="B4982" t="str">
        <f t="shared" si="77"/>
        <v>19---1</v>
      </c>
      <c r="C4982" t="s">
        <v>4216</v>
      </c>
      <c r="D4982" t="s">
        <v>1020</v>
      </c>
      <c r="E4982">
        <v>1</v>
      </c>
    </row>
    <row r="4983" spans="1:5" ht="13.5" customHeight="1">
      <c r="A4983">
        <v>19</v>
      </c>
      <c r="B4983" t="str">
        <f t="shared" si="77"/>
        <v>19---2</v>
      </c>
      <c r="C4983" t="s">
        <v>4216</v>
      </c>
      <c r="D4983" t="s">
        <v>714</v>
      </c>
      <c r="E4983">
        <v>2</v>
      </c>
    </row>
    <row r="4984" spans="1:5" ht="13.5" customHeight="1">
      <c r="A4984">
        <v>19</v>
      </c>
      <c r="B4984" t="str">
        <f t="shared" si="77"/>
        <v>19---3</v>
      </c>
      <c r="C4984" t="s">
        <v>4217</v>
      </c>
      <c r="D4984" t="s">
        <v>713</v>
      </c>
      <c r="E4984">
        <v>3</v>
      </c>
    </row>
    <row r="4985" spans="1:5" ht="13.5" customHeight="1">
      <c r="A4985">
        <v>19</v>
      </c>
      <c r="B4985" t="str">
        <f t="shared" si="77"/>
        <v>19---4</v>
      </c>
      <c r="C4985" t="s">
        <v>4279</v>
      </c>
      <c r="D4985" t="s">
        <v>760</v>
      </c>
      <c r="E4985">
        <v>4</v>
      </c>
    </row>
    <row r="4986" spans="1:5" ht="13.5" customHeight="1">
      <c r="A4986">
        <v>19</v>
      </c>
      <c r="B4986" t="str">
        <f t="shared" si="77"/>
        <v>19---5</v>
      </c>
      <c r="C4986" t="s">
        <v>4219</v>
      </c>
      <c r="D4986" t="s">
        <v>924</v>
      </c>
      <c r="E4986">
        <v>5</v>
      </c>
    </row>
    <row r="4987" spans="1:5" ht="13.5" customHeight="1">
      <c r="A4987">
        <v>19</v>
      </c>
      <c r="B4987" t="str">
        <f t="shared" si="77"/>
        <v>19---6</v>
      </c>
      <c r="C4987" t="s">
        <v>4271</v>
      </c>
      <c r="D4987" t="s">
        <v>1073</v>
      </c>
      <c r="E4987">
        <v>6</v>
      </c>
    </row>
    <row r="4988" spans="1:5" ht="13.5" customHeight="1">
      <c r="A4988">
        <v>19</v>
      </c>
      <c r="B4988" t="str">
        <f t="shared" si="77"/>
        <v>19---7</v>
      </c>
      <c r="C4988" t="s">
        <v>4220</v>
      </c>
      <c r="D4988" t="s">
        <v>1224</v>
      </c>
      <c r="E4988">
        <v>7</v>
      </c>
    </row>
    <row r="4989" spans="1:5" ht="13.5" customHeight="1">
      <c r="A4989">
        <v>19</v>
      </c>
      <c r="B4989" t="str">
        <f t="shared" si="77"/>
        <v>19---8</v>
      </c>
      <c r="C4989" t="s">
        <v>4270</v>
      </c>
      <c r="D4989" t="s">
        <v>856</v>
      </c>
      <c r="E4989">
        <v>8</v>
      </c>
    </row>
    <row r="4990" spans="1:5" ht="13.5" customHeight="1">
      <c r="A4990">
        <v>19</v>
      </c>
      <c r="B4990" t="str">
        <f t="shared" si="77"/>
        <v>19---9</v>
      </c>
      <c r="C4990" t="s">
        <v>4222</v>
      </c>
      <c r="D4990" t="s">
        <v>1145</v>
      </c>
      <c r="E4990">
        <v>9</v>
      </c>
    </row>
    <row r="4991" spans="1:5" ht="13.5" customHeight="1">
      <c r="A4991">
        <v>19</v>
      </c>
      <c r="B4991" t="str">
        <f t="shared" si="77"/>
        <v>19---10</v>
      </c>
      <c r="C4991" t="s">
        <v>4268</v>
      </c>
      <c r="D4991" t="s">
        <v>718</v>
      </c>
      <c r="E4991">
        <v>10</v>
      </c>
    </row>
    <row r="4992" spans="1:5" ht="13.5" customHeight="1">
      <c r="A4992">
        <v>19</v>
      </c>
      <c r="B4992" t="str">
        <f t="shared" si="77"/>
        <v>19---11</v>
      </c>
      <c r="C4992" t="s">
        <v>4224</v>
      </c>
      <c r="D4992" t="s">
        <v>979</v>
      </c>
      <c r="E4992">
        <v>11</v>
      </c>
    </row>
    <row r="4993" spans="1:5" ht="13.5" customHeight="1">
      <c r="A4993">
        <v>19</v>
      </c>
      <c r="B4993" t="str">
        <f t="shared" si="77"/>
        <v>19---12</v>
      </c>
      <c r="C4993" t="s">
        <v>4276</v>
      </c>
      <c r="D4993" t="s">
        <v>857</v>
      </c>
      <c r="E4993">
        <v>12</v>
      </c>
    </row>
    <row r="4994" spans="1:5" ht="13.5" customHeight="1">
      <c r="A4994">
        <v>19</v>
      </c>
      <c r="B4994" t="str">
        <f t="shared" si="77"/>
        <v>19---13</v>
      </c>
      <c r="C4994" t="s">
        <v>4226</v>
      </c>
      <c r="D4994" t="s">
        <v>1128</v>
      </c>
      <c r="E4994">
        <v>13</v>
      </c>
    </row>
    <row r="4995" spans="1:5" ht="13.5" customHeight="1">
      <c r="A4995">
        <v>19</v>
      </c>
      <c r="B4995" t="str">
        <f t="shared" ref="B4995:B5058" si="78">A4995&amp;"---"&amp;E4995</f>
        <v>19---14</v>
      </c>
      <c r="C4995" t="s">
        <v>4231</v>
      </c>
      <c r="D4995" t="s">
        <v>1148</v>
      </c>
      <c r="E4995">
        <v>14</v>
      </c>
    </row>
    <row r="4996" spans="1:5" ht="13.5" customHeight="1">
      <c r="A4996">
        <v>19</v>
      </c>
      <c r="B4996" t="str">
        <f t="shared" si="78"/>
        <v>19---15</v>
      </c>
      <c r="C4996" t="s">
        <v>4232</v>
      </c>
      <c r="D4996" t="s">
        <v>947</v>
      </c>
      <c r="E4996">
        <v>15</v>
      </c>
    </row>
    <row r="4997" spans="1:5" ht="13.5" customHeight="1">
      <c r="A4997">
        <v>19</v>
      </c>
      <c r="B4997" t="str">
        <f t="shared" si="78"/>
        <v>19---16</v>
      </c>
      <c r="C4997" t="s">
        <v>5911</v>
      </c>
      <c r="D4997" t="s">
        <v>928</v>
      </c>
      <c r="E4997">
        <v>16</v>
      </c>
    </row>
    <row r="4998" spans="1:5" ht="13.5" customHeight="1">
      <c r="A4998">
        <v>19</v>
      </c>
      <c r="B4998" t="str">
        <f t="shared" si="78"/>
        <v>19---17</v>
      </c>
      <c r="C4998" t="s">
        <v>5911</v>
      </c>
      <c r="D4998" t="s">
        <v>854</v>
      </c>
      <c r="E4998">
        <v>17</v>
      </c>
    </row>
    <row r="4999" spans="1:5" ht="13.5" customHeight="1">
      <c r="A4999">
        <v>19</v>
      </c>
      <c r="B4999" t="str">
        <f t="shared" si="78"/>
        <v>19---18</v>
      </c>
      <c r="C4999" t="s">
        <v>5911</v>
      </c>
      <c r="D4999" t="s">
        <v>929</v>
      </c>
      <c r="E4999">
        <v>18</v>
      </c>
    </row>
    <row r="5000" spans="1:5" ht="13.5" customHeight="1">
      <c r="A5000">
        <v>19</v>
      </c>
      <c r="B5000" t="str">
        <f t="shared" si="78"/>
        <v>19---19</v>
      </c>
      <c r="C5000" t="s">
        <v>5911</v>
      </c>
      <c r="D5000" t="s">
        <v>974</v>
      </c>
      <c r="E5000">
        <v>19</v>
      </c>
    </row>
    <row r="5001" spans="1:5" ht="13.5" customHeight="1">
      <c r="A5001">
        <v>19</v>
      </c>
      <c r="B5001" t="str">
        <f t="shared" si="78"/>
        <v>19---20</v>
      </c>
      <c r="C5001" t="s">
        <v>5911</v>
      </c>
      <c r="D5001" t="s">
        <v>1286</v>
      </c>
      <c r="E5001">
        <v>20</v>
      </c>
    </row>
    <row r="5002" spans="1:5" ht="13.5" customHeight="1">
      <c r="A5002">
        <v>19</v>
      </c>
      <c r="B5002" t="str">
        <f t="shared" si="78"/>
        <v>19---21</v>
      </c>
      <c r="C5002" t="s">
        <v>5911</v>
      </c>
      <c r="D5002" t="s">
        <v>980</v>
      </c>
      <c r="E5002">
        <v>21</v>
      </c>
    </row>
    <row r="5003" spans="1:5" ht="13.5" customHeight="1">
      <c r="A5003">
        <v>19</v>
      </c>
      <c r="B5003" t="str">
        <f t="shared" si="78"/>
        <v>19---22</v>
      </c>
      <c r="C5003" t="s">
        <v>729</v>
      </c>
      <c r="D5003" t="s">
        <v>867</v>
      </c>
      <c r="E5003">
        <v>22</v>
      </c>
    </row>
    <row r="5004" spans="1:5" ht="13.5" customHeight="1">
      <c r="A5004">
        <v>19</v>
      </c>
      <c r="B5004" t="str">
        <f t="shared" si="78"/>
        <v>19---23</v>
      </c>
      <c r="C5004" t="s">
        <v>737</v>
      </c>
      <c r="D5004" t="s">
        <v>996</v>
      </c>
      <c r="E5004">
        <v>23</v>
      </c>
    </row>
    <row r="5005" spans="1:5" ht="13.5" customHeight="1">
      <c r="A5005">
        <v>19</v>
      </c>
      <c r="B5005" t="str">
        <f t="shared" si="78"/>
        <v>19---24</v>
      </c>
      <c r="C5005" t="s">
        <v>888</v>
      </c>
      <c r="D5005" t="s">
        <v>1073</v>
      </c>
      <c r="E5005">
        <v>24</v>
      </c>
    </row>
    <row r="5006" spans="1:5" ht="13.5" customHeight="1">
      <c r="A5006">
        <v>19</v>
      </c>
      <c r="B5006" t="str">
        <f t="shared" si="78"/>
        <v>19---25</v>
      </c>
      <c r="C5006" t="s">
        <v>743</v>
      </c>
      <c r="D5006" t="s">
        <v>754</v>
      </c>
      <c r="E5006">
        <v>25</v>
      </c>
    </row>
    <row r="5007" spans="1:5" ht="13.5" customHeight="1">
      <c r="A5007">
        <v>19</v>
      </c>
      <c r="B5007" t="str">
        <f t="shared" si="78"/>
        <v>19---26</v>
      </c>
      <c r="C5007" t="s">
        <v>915</v>
      </c>
      <c r="D5007" t="s">
        <v>939</v>
      </c>
      <c r="E5007">
        <v>26</v>
      </c>
    </row>
    <row r="5008" spans="1:5" ht="13.5" customHeight="1">
      <c r="A5008">
        <v>19</v>
      </c>
      <c r="B5008" t="str">
        <f t="shared" si="78"/>
        <v>19---27</v>
      </c>
      <c r="C5008" t="s">
        <v>987</v>
      </c>
      <c r="D5008" t="s">
        <v>1263</v>
      </c>
      <c r="E5008">
        <v>27</v>
      </c>
    </row>
    <row r="5009" spans="1:5" ht="13.5" customHeight="1">
      <c r="A5009">
        <v>19</v>
      </c>
      <c r="B5009" t="str">
        <f t="shared" si="78"/>
        <v>19---28</v>
      </c>
      <c r="C5009" t="s">
        <v>989</v>
      </c>
      <c r="D5009" t="s">
        <v>738</v>
      </c>
      <c r="E5009">
        <v>28</v>
      </c>
    </row>
    <row r="5010" spans="1:5" ht="13.5" customHeight="1">
      <c r="A5010">
        <v>19</v>
      </c>
      <c r="B5010" t="str">
        <f t="shared" si="78"/>
        <v>19---29</v>
      </c>
      <c r="C5010" t="s">
        <v>938</v>
      </c>
      <c r="D5010" t="s">
        <v>859</v>
      </c>
      <c r="E5010">
        <v>29</v>
      </c>
    </row>
    <row r="5011" spans="1:5" ht="13.5" customHeight="1">
      <c r="A5011">
        <v>19</v>
      </c>
      <c r="B5011" t="str">
        <f t="shared" si="78"/>
        <v>19---30</v>
      </c>
      <c r="C5011" t="s">
        <v>819</v>
      </c>
      <c r="D5011" t="s">
        <v>756</v>
      </c>
      <c r="E5011">
        <v>30</v>
      </c>
    </row>
    <row r="5012" spans="1:5" ht="13.5" customHeight="1">
      <c r="A5012">
        <v>19</v>
      </c>
      <c r="B5012" t="str">
        <f t="shared" si="78"/>
        <v>19---31</v>
      </c>
      <c r="C5012" t="s">
        <v>1074</v>
      </c>
      <c r="D5012" t="s">
        <v>880</v>
      </c>
      <c r="E5012">
        <v>31</v>
      </c>
    </row>
    <row r="5013" spans="1:5" ht="13.5" customHeight="1">
      <c r="A5013">
        <v>19</v>
      </c>
      <c r="B5013" t="str">
        <f t="shared" si="78"/>
        <v>19---32</v>
      </c>
      <c r="C5013" t="s">
        <v>1019</v>
      </c>
      <c r="D5013" t="s">
        <v>734</v>
      </c>
      <c r="E5013">
        <v>32</v>
      </c>
    </row>
    <row r="5014" spans="1:5" ht="13.5" customHeight="1">
      <c r="A5014">
        <v>19</v>
      </c>
      <c r="B5014" t="str">
        <f t="shared" si="78"/>
        <v>19---33</v>
      </c>
      <c r="C5014" t="s">
        <v>824</v>
      </c>
      <c r="D5014" t="s">
        <v>752</v>
      </c>
      <c r="E5014">
        <v>33</v>
      </c>
    </row>
    <row r="5015" spans="1:5" ht="13.5" customHeight="1">
      <c r="A5015">
        <v>19</v>
      </c>
      <c r="B5015" t="str">
        <f t="shared" si="78"/>
        <v>19---34</v>
      </c>
      <c r="C5015" t="s">
        <v>826</v>
      </c>
      <c r="D5015" t="s">
        <v>1079</v>
      </c>
      <c r="E5015">
        <v>34</v>
      </c>
    </row>
    <row r="5016" spans="1:5" ht="13.5" customHeight="1">
      <c r="A5016">
        <v>19</v>
      </c>
      <c r="B5016" t="str">
        <f t="shared" si="78"/>
        <v>19---35</v>
      </c>
      <c r="C5016" t="s">
        <v>755</v>
      </c>
      <c r="D5016" t="s">
        <v>1146</v>
      </c>
      <c r="E5016">
        <v>35</v>
      </c>
    </row>
    <row r="5017" spans="1:5" ht="13.5" customHeight="1">
      <c r="A5017">
        <v>19</v>
      </c>
      <c r="B5017" t="str">
        <f t="shared" si="78"/>
        <v>19---36</v>
      </c>
      <c r="C5017" t="s">
        <v>868</v>
      </c>
      <c r="D5017" t="s">
        <v>758</v>
      </c>
      <c r="E5017">
        <v>36</v>
      </c>
    </row>
    <row r="5018" spans="1:5" ht="13.5" customHeight="1">
      <c r="A5018">
        <v>19</v>
      </c>
      <c r="B5018" t="str">
        <f t="shared" si="78"/>
        <v>19---37</v>
      </c>
      <c r="C5018" t="s">
        <v>1011</v>
      </c>
      <c r="D5018" t="s">
        <v>856</v>
      </c>
      <c r="E5018">
        <v>37</v>
      </c>
    </row>
    <row r="5019" spans="1:5" ht="13.5" customHeight="1">
      <c r="A5019">
        <v>19</v>
      </c>
      <c r="B5019" t="str">
        <f t="shared" si="78"/>
        <v>19---38</v>
      </c>
      <c r="C5019" t="s">
        <v>5961</v>
      </c>
      <c r="D5019" t="s">
        <v>935</v>
      </c>
      <c r="E5019">
        <v>38</v>
      </c>
    </row>
    <row r="5020" spans="1:5" ht="13.5" customHeight="1">
      <c r="A5020">
        <v>19</v>
      </c>
      <c r="B5020" t="str">
        <f t="shared" si="78"/>
        <v>19---39</v>
      </c>
      <c r="C5020" t="s">
        <v>5969</v>
      </c>
      <c r="D5020" t="s">
        <v>961</v>
      </c>
      <c r="E5020">
        <v>39</v>
      </c>
    </row>
    <row r="5021" spans="1:5" ht="13.5" customHeight="1">
      <c r="A5021">
        <v>19</v>
      </c>
      <c r="B5021" t="str">
        <f t="shared" si="78"/>
        <v>19---40</v>
      </c>
      <c r="C5021" t="s">
        <v>5914</v>
      </c>
      <c r="D5021" t="s">
        <v>785</v>
      </c>
      <c r="E5021">
        <v>40</v>
      </c>
    </row>
    <row r="5022" spans="1:5" ht="13.5" customHeight="1">
      <c r="A5022">
        <v>19</v>
      </c>
      <c r="B5022" t="str">
        <f t="shared" si="78"/>
        <v>19---41</v>
      </c>
      <c r="C5022" t="s">
        <v>5915</v>
      </c>
      <c r="D5022" t="s">
        <v>772</v>
      </c>
      <c r="E5022">
        <v>41</v>
      </c>
    </row>
    <row r="5023" spans="1:5" ht="13.5" customHeight="1">
      <c r="A5023">
        <v>19</v>
      </c>
      <c r="B5023" t="str">
        <f t="shared" si="78"/>
        <v>19---42</v>
      </c>
      <c r="C5023" t="s">
        <v>5917</v>
      </c>
      <c r="D5023" t="s">
        <v>789</v>
      </c>
      <c r="E5023">
        <v>42</v>
      </c>
    </row>
    <row r="5024" spans="1:5" ht="13.5" customHeight="1">
      <c r="A5024">
        <v>19</v>
      </c>
      <c r="B5024" t="str">
        <f t="shared" si="78"/>
        <v>19---43</v>
      </c>
      <c r="C5024" t="s">
        <v>5918</v>
      </c>
      <c r="D5024" t="s">
        <v>770</v>
      </c>
      <c r="E5024">
        <v>43</v>
      </c>
    </row>
    <row r="5025" spans="1:5" ht="13.5" customHeight="1">
      <c r="A5025">
        <v>19</v>
      </c>
      <c r="B5025" t="str">
        <f t="shared" si="78"/>
        <v>19---44</v>
      </c>
      <c r="C5025" t="s">
        <v>5963</v>
      </c>
      <c r="D5025" t="s">
        <v>937</v>
      </c>
      <c r="E5025">
        <v>44</v>
      </c>
    </row>
    <row r="5026" spans="1:5" ht="13.5" customHeight="1">
      <c r="A5026">
        <v>19</v>
      </c>
      <c r="B5026" t="str">
        <f t="shared" si="78"/>
        <v>19---45</v>
      </c>
      <c r="C5026" t="s">
        <v>5972</v>
      </c>
      <c r="D5026" t="s">
        <v>979</v>
      </c>
      <c r="E5026">
        <v>45</v>
      </c>
    </row>
    <row r="5027" spans="1:5" ht="13.5" customHeight="1">
      <c r="A5027">
        <v>19</v>
      </c>
      <c r="B5027" t="str">
        <f t="shared" si="78"/>
        <v>19---46</v>
      </c>
      <c r="C5027" t="s">
        <v>5933</v>
      </c>
      <c r="D5027" t="s">
        <v>855</v>
      </c>
      <c r="E5027">
        <v>46</v>
      </c>
    </row>
    <row r="5028" spans="1:5" ht="13.5" customHeight="1">
      <c r="A5028">
        <v>19</v>
      </c>
      <c r="B5028" t="str">
        <f t="shared" si="78"/>
        <v>19---47</v>
      </c>
      <c r="C5028" t="s">
        <v>5985</v>
      </c>
      <c r="D5028" t="s">
        <v>1159</v>
      </c>
      <c r="E5028">
        <v>47</v>
      </c>
    </row>
    <row r="5029" spans="1:5" ht="13.5" customHeight="1">
      <c r="A5029">
        <v>19</v>
      </c>
      <c r="B5029" t="str">
        <f t="shared" si="78"/>
        <v>19---48</v>
      </c>
      <c r="C5029" t="s">
        <v>5979</v>
      </c>
      <c r="D5029" t="s">
        <v>1071</v>
      </c>
      <c r="E5029">
        <v>48</v>
      </c>
    </row>
    <row r="5030" spans="1:5" ht="13.5" customHeight="1">
      <c r="A5030">
        <v>19</v>
      </c>
      <c r="B5030" t="str">
        <f t="shared" si="78"/>
        <v>19---49</v>
      </c>
      <c r="C5030" t="s">
        <v>5973</v>
      </c>
      <c r="D5030" t="s">
        <v>1158</v>
      </c>
      <c r="E5030">
        <v>49</v>
      </c>
    </row>
    <row r="5031" spans="1:5" ht="13.5" customHeight="1">
      <c r="A5031">
        <v>19</v>
      </c>
      <c r="B5031" t="str">
        <f t="shared" si="78"/>
        <v>19---50</v>
      </c>
      <c r="C5031" t="s">
        <v>5954</v>
      </c>
      <c r="D5031" t="s">
        <v>1166</v>
      </c>
      <c r="E5031">
        <v>50</v>
      </c>
    </row>
    <row r="5032" spans="1:5" ht="13.5" customHeight="1">
      <c r="A5032">
        <v>19</v>
      </c>
      <c r="B5032" t="str">
        <f t="shared" si="78"/>
        <v>19---51</v>
      </c>
      <c r="C5032" t="s">
        <v>5980</v>
      </c>
      <c r="D5032" t="s">
        <v>1124</v>
      </c>
      <c r="E5032">
        <v>51</v>
      </c>
    </row>
    <row r="5033" spans="1:5" ht="13.5" customHeight="1">
      <c r="A5033">
        <v>19</v>
      </c>
      <c r="B5033" t="str">
        <f t="shared" si="78"/>
        <v>19---52</v>
      </c>
      <c r="C5033" t="s">
        <v>5924</v>
      </c>
      <c r="D5033" t="s">
        <v>726</v>
      </c>
      <c r="E5033">
        <v>52</v>
      </c>
    </row>
    <row r="5034" spans="1:5" ht="13.5" customHeight="1">
      <c r="A5034">
        <v>19</v>
      </c>
      <c r="B5034" t="str">
        <f t="shared" si="78"/>
        <v>19---53</v>
      </c>
      <c r="C5034" t="s">
        <v>5943</v>
      </c>
      <c r="D5034" t="s">
        <v>976</v>
      </c>
      <c r="E5034">
        <v>53</v>
      </c>
    </row>
    <row r="5035" spans="1:5" ht="13.5" customHeight="1">
      <c r="A5035">
        <v>20</v>
      </c>
      <c r="B5035" t="str">
        <f t="shared" si="78"/>
        <v>20---1</v>
      </c>
      <c r="C5035" t="s">
        <v>4216</v>
      </c>
      <c r="D5035" t="s">
        <v>1025</v>
      </c>
      <c r="E5035">
        <v>1</v>
      </c>
    </row>
    <row r="5036" spans="1:5" ht="13.5" customHeight="1">
      <c r="A5036">
        <v>20</v>
      </c>
      <c r="B5036" t="str">
        <f t="shared" si="78"/>
        <v>20---2</v>
      </c>
      <c r="C5036" t="s">
        <v>4216</v>
      </c>
      <c r="D5036" t="s">
        <v>1020</v>
      </c>
      <c r="E5036">
        <v>2</v>
      </c>
    </row>
    <row r="5037" spans="1:5" ht="13.5" customHeight="1">
      <c r="A5037">
        <v>20</v>
      </c>
      <c r="B5037" t="str">
        <f t="shared" si="78"/>
        <v>20---3</v>
      </c>
      <c r="C5037" t="s">
        <v>4216</v>
      </c>
      <c r="D5037" t="s">
        <v>714</v>
      </c>
      <c r="E5037">
        <v>3</v>
      </c>
    </row>
    <row r="5038" spans="1:5" ht="13.5" customHeight="1">
      <c r="A5038">
        <v>20</v>
      </c>
      <c r="B5038" t="str">
        <f t="shared" si="78"/>
        <v>20---4</v>
      </c>
      <c r="C5038" t="s">
        <v>4216</v>
      </c>
      <c r="D5038" t="s">
        <v>713</v>
      </c>
      <c r="E5038">
        <v>4</v>
      </c>
    </row>
    <row r="5039" spans="1:5" ht="13.5" customHeight="1">
      <c r="A5039">
        <v>20</v>
      </c>
      <c r="B5039" t="str">
        <f t="shared" si="78"/>
        <v>20---5</v>
      </c>
      <c r="C5039" t="s">
        <v>4216</v>
      </c>
      <c r="D5039" t="s">
        <v>760</v>
      </c>
      <c r="E5039">
        <v>5</v>
      </c>
    </row>
    <row r="5040" spans="1:5" ht="13.5" customHeight="1">
      <c r="A5040">
        <v>20</v>
      </c>
      <c r="B5040" t="str">
        <f t="shared" si="78"/>
        <v>20---6</v>
      </c>
      <c r="C5040" t="s">
        <v>4219</v>
      </c>
      <c r="D5040" t="s">
        <v>924</v>
      </c>
      <c r="E5040">
        <v>6</v>
      </c>
    </row>
    <row r="5041" spans="1:5" ht="13.5" customHeight="1">
      <c r="A5041">
        <v>20</v>
      </c>
      <c r="B5041" t="str">
        <f t="shared" si="78"/>
        <v>20---7</v>
      </c>
      <c r="C5041" t="s">
        <v>4271</v>
      </c>
      <c r="D5041" t="s">
        <v>1073</v>
      </c>
      <c r="E5041">
        <v>7</v>
      </c>
    </row>
    <row r="5042" spans="1:5" ht="13.5" customHeight="1">
      <c r="A5042">
        <v>20</v>
      </c>
      <c r="B5042" t="str">
        <f t="shared" si="78"/>
        <v>20---8</v>
      </c>
      <c r="C5042" t="s">
        <v>4220</v>
      </c>
      <c r="D5042" t="s">
        <v>1224</v>
      </c>
      <c r="E5042">
        <v>8</v>
      </c>
    </row>
    <row r="5043" spans="1:5" ht="13.5" customHeight="1">
      <c r="A5043">
        <v>20</v>
      </c>
      <c r="B5043" t="str">
        <f t="shared" si="78"/>
        <v>20---9</v>
      </c>
      <c r="C5043" t="s">
        <v>4270</v>
      </c>
      <c r="D5043" t="s">
        <v>856</v>
      </c>
      <c r="E5043">
        <v>9</v>
      </c>
    </row>
    <row r="5044" spans="1:5" ht="13.5" customHeight="1">
      <c r="A5044">
        <v>20</v>
      </c>
      <c r="B5044" t="str">
        <f t="shared" si="78"/>
        <v>20---10</v>
      </c>
      <c r="C5044" t="s">
        <v>4229</v>
      </c>
      <c r="D5044" t="s">
        <v>1145</v>
      </c>
      <c r="E5044">
        <v>10</v>
      </c>
    </row>
    <row r="5045" spans="1:5" ht="13.5" customHeight="1">
      <c r="A5045">
        <v>20</v>
      </c>
      <c r="B5045" t="str">
        <f t="shared" si="78"/>
        <v>20---11</v>
      </c>
      <c r="C5045" t="s">
        <v>4230</v>
      </c>
      <c r="D5045" t="s">
        <v>718</v>
      </c>
      <c r="E5045">
        <v>11</v>
      </c>
    </row>
    <row r="5046" spans="1:5" ht="13.5" customHeight="1">
      <c r="A5046">
        <v>20</v>
      </c>
      <c r="B5046" t="str">
        <f t="shared" si="78"/>
        <v>20---12</v>
      </c>
      <c r="C5046" t="s">
        <v>4226</v>
      </c>
      <c r="D5046" t="s">
        <v>979</v>
      </c>
      <c r="E5046">
        <v>12</v>
      </c>
    </row>
    <row r="5047" spans="1:5" ht="13.5" customHeight="1">
      <c r="A5047">
        <v>20</v>
      </c>
      <c r="B5047" t="str">
        <f t="shared" si="78"/>
        <v>20---13</v>
      </c>
      <c r="C5047" t="s">
        <v>4262</v>
      </c>
      <c r="D5047" t="s">
        <v>857</v>
      </c>
      <c r="E5047">
        <v>13</v>
      </c>
    </row>
    <row r="5048" spans="1:5" ht="13.5" customHeight="1">
      <c r="A5048">
        <v>20</v>
      </c>
      <c r="B5048" t="str">
        <f t="shared" si="78"/>
        <v>20---14</v>
      </c>
      <c r="C5048" t="s">
        <v>4241</v>
      </c>
      <c r="D5048" t="s">
        <v>1128</v>
      </c>
      <c r="E5048">
        <v>14</v>
      </c>
    </row>
    <row r="5049" spans="1:5" ht="13.5" customHeight="1">
      <c r="A5049">
        <v>20</v>
      </c>
      <c r="B5049" t="str">
        <f t="shared" si="78"/>
        <v>20---15</v>
      </c>
      <c r="C5049" t="s">
        <v>4272</v>
      </c>
      <c r="D5049" t="s">
        <v>1148</v>
      </c>
      <c r="E5049">
        <v>15</v>
      </c>
    </row>
    <row r="5050" spans="1:5" ht="13.5" customHeight="1">
      <c r="A5050">
        <v>20</v>
      </c>
      <c r="B5050" t="str">
        <f t="shared" si="78"/>
        <v>20---16</v>
      </c>
      <c r="C5050" t="s">
        <v>4237</v>
      </c>
      <c r="D5050" t="s">
        <v>947</v>
      </c>
      <c r="E5050">
        <v>16</v>
      </c>
    </row>
    <row r="5051" spans="1:5" ht="13.5" customHeight="1">
      <c r="A5051">
        <v>20</v>
      </c>
      <c r="B5051" t="str">
        <f t="shared" si="78"/>
        <v>20---17</v>
      </c>
      <c r="C5051" t="s">
        <v>729</v>
      </c>
      <c r="D5051" t="s">
        <v>867</v>
      </c>
      <c r="E5051">
        <v>17</v>
      </c>
    </row>
    <row r="5052" spans="1:5" ht="13.5" customHeight="1">
      <c r="A5052">
        <v>20</v>
      </c>
      <c r="B5052" t="str">
        <f t="shared" si="78"/>
        <v>20---18</v>
      </c>
      <c r="C5052" t="s">
        <v>1017</v>
      </c>
      <c r="D5052" t="s">
        <v>796</v>
      </c>
      <c r="E5052">
        <v>18</v>
      </c>
    </row>
    <row r="5053" spans="1:5" ht="13.5" customHeight="1">
      <c r="A5053">
        <v>20</v>
      </c>
      <c r="B5053" t="str">
        <f t="shared" si="78"/>
        <v>20---19</v>
      </c>
      <c r="C5053" t="s">
        <v>731</v>
      </c>
      <c r="D5053" t="s">
        <v>800</v>
      </c>
      <c r="E5053">
        <v>19</v>
      </c>
    </row>
    <row r="5054" spans="1:5" ht="13.5" customHeight="1">
      <c r="A5054">
        <v>20</v>
      </c>
      <c r="B5054" t="str">
        <f t="shared" si="78"/>
        <v>20---20</v>
      </c>
      <c r="C5054" t="s">
        <v>737</v>
      </c>
      <c r="D5054" t="s">
        <v>996</v>
      </c>
      <c r="E5054">
        <v>20</v>
      </c>
    </row>
    <row r="5055" spans="1:5" ht="13.5" customHeight="1">
      <c r="A5055">
        <v>20</v>
      </c>
      <c r="B5055" t="str">
        <f t="shared" si="78"/>
        <v>20---21</v>
      </c>
      <c r="C5055" t="s">
        <v>888</v>
      </c>
      <c r="D5055" t="s">
        <v>1073</v>
      </c>
      <c r="E5055">
        <v>21</v>
      </c>
    </row>
    <row r="5056" spans="1:5" ht="13.5" customHeight="1">
      <c r="A5056">
        <v>20</v>
      </c>
      <c r="B5056" t="str">
        <f t="shared" si="78"/>
        <v>20---22</v>
      </c>
      <c r="C5056" t="s">
        <v>743</v>
      </c>
      <c r="D5056" t="s">
        <v>754</v>
      </c>
      <c r="E5056">
        <v>22</v>
      </c>
    </row>
    <row r="5057" spans="1:5" ht="13.5" customHeight="1">
      <c r="A5057">
        <v>20</v>
      </c>
      <c r="B5057" t="str">
        <f t="shared" si="78"/>
        <v>20---23</v>
      </c>
      <c r="C5057" t="s">
        <v>915</v>
      </c>
      <c r="D5057" t="s">
        <v>939</v>
      </c>
      <c r="E5057">
        <v>23</v>
      </c>
    </row>
    <row r="5058" spans="1:5" ht="13.5" customHeight="1">
      <c r="A5058">
        <v>20</v>
      </c>
      <c r="B5058" t="str">
        <f t="shared" si="78"/>
        <v>20---24</v>
      </c>
      <c r="C5058" t="s">
        <v>987</v>
      </c>
      <c r="D5058" t="s">
        <v>1263</v>
      </c>
      <c r="E5058">
        <v>24</v>
      </c>
    </row>
    <row r="5059" spans="1:5" ht="13.5" customHeight="1">
      <c r="A5059">
        <v>20</v>
      </c>
      <c r="B5059" t="str">
        <f t="shared" ref="B5059:B5122" si="79">A5059&amp;"---"&amp;E5059</f>
        <v>20---25</v>
      </c>
      <c r="C5059" t="s">
        <v>989</v>
      </c>
      <c r="D5059" t="s">
        <v>738</v>
      </c>
      <c r="E5059">
        <v>25</v>
      </c>
    </row>
    <row r="5060" spans="1:5" ht="13.5" customHeight="1">
      <c r="A5060">
        <v>20</v>
      </c>
      <c r="B5060" t="str">
        <f t="shared" si="79"/>
        <v>20---26</v>
      </c>
      <c r="C5060" t="s">
        <v>938</v>
      </c>
      <c r="D5060" t="s">
        <v>859</v>
      </c>
      <c r="E5060">
        <v>26</v>
      </c>
    </row>
    <row r="5061" spans="1:5" ht="13.5" customHeight="1">
      <c r="A5061">
        <v>20</v>
      </c>
      <c r="B5061" t="str">
        <f t="shared" si="79"/>
        <v>20---27</v>
      </c>
      <c r="C5061" t="s">
        <v>819</v>
      </c>
      <c r="D5061" t="s">
        <v>756</v>
      </c>
      <c r="E5061">
        <v>27</v>
      </c>
    </row>
    <row r="5062" spans="1:5" ht="13.5" customHeight="1">
      <c r="A5062">
        <v>20</v>
      </c>
      <c r="B5062" t="str">
        <f t="shared" si="79"/>
        <v>20---28</v>
      </c>
      <c r="C5062" t="s">
        <v>1074</v>
      </c>
      <c r="D5062" t="s">
        <v>880</v>
      </c>
      <c r="E5062">
        <v>28</v>
      </c>
    </row>
    <row r="5063" spans="1:5" ht="13.5" customHeight="1">
      <c r="A5063">
        <v>20</v>
      </c>
      <c r="B5063" t="str">
        <f t="shared" si="79"/>
        <v>20---29</v>
      </c>
      <c r="C5063" t="s">
        <v>1019</v>
      </c>
      <c r="D5063" t="s">
        <v>734</v>
      </c>
      <c r="E5063">
        <v>29</v>
      </c>
    </row>
    <row r="5064" spans="1:5" ht="13.5" customHeight="1">
      <c r="A5064">
        <v>20</v>
      </c>
      <c r="B5064" t="str">
        <f t="shared" si="79"/>
        <v>20---30</v>
      </c>
      <c r="C5064" t="s">
        <v>824</v>
      </c>
      <c r="D5064" t="s">
        <v>752</v>
      </c>
      <c r="E5064">
        <v>30</v>
      </c>
    </row>
    <row r="5065" spans="1:5" ht="13.5" customHeight="1">
      <c r="A5065">
        <v>20</v>
      </c>
      <c r="B5065" t="str">
        <f t="shared" si="79"/>
        <v>20---31</v>
      </c>
      <c r="C5065" t="s">
        <v>826</v>
      </c>
      <c r="D5065" t="s">
        <v>1079</v>
      </c>
      <c r="E5065">
        <v>31</v>
      </c>
    </row>
    <row r="5066" spans="1:5" ht="13.5" customHeight="1">
      <c r="A5066">
        <v>20</v>
      </c>
      <c r="B5066" t="str">
        <f t="shared" si="79"/>
        <v>20---32</v>
      </c>
      <c r="C5066" t="s">
        <v>755</v>
      </c>
      <c r="D5066" t="s">
        <v>1146</v>
      </c>
      <c r="E5066">
        <v>32</v>
      </c>
    </row>
    <row r="5067" spans="1:5" ht="13.5" customHeight="1">
      <c r="A5067">
        <v>20</v>
      </c>
      <c r="B5067" t="str">
        <f t="shared" si="79"/>
        <v>20---33</v>
      </c>
      <c r="C5067" t="s">
        <v>868</v>
      </c>
      <c r="D5067" t="s">
        <v>758</v>
      </c>
      <c r="E5067">
        <v>33</v>
      </c>
    </row>
    <row r="5068" spans="1:5" ht="13.5" customHeight="1">
      <c r="A5068">
        <v>20</v>
      </c>
      <c r="B5068" t="str">
        <f t="shared" si="79"/>
        <v>20---34</v>
      </c>
      <c r="C5068" t="s">
        <v>1011</v>
      </c>
      <c r="D5068" t="s">
        <v>856</v>
      </c>
      <c r="E5068">
        <v>34</v>
      </c>
    </row>
    <row r="5069" spans="1:5" ht="13.5" customHeight="1">
      <c r="A5069">
        <v>20</v>
      </c>
      <c r="B5069" t="str">
        <f t="shared" si="79"/>
        <v>20---35</v>
      </c>
      <c r="C5069" t="s">
        <v>5961</v>
      </c>
      <c r="D5069" t="s">
        <v>935</v>
      </c>
      <c r="E5069">
        <v>35</v>
      </c>
    </row>
    <row r="5070" spans="1:5" ht="13.5" customHeight="1">
      <c r="A5070">
        <v>20</v>
      </c>
      <c r="B5070" t="str">
        <f t="shared" si="79"/>
        <v>20---36</v>
      </c>
      <c r="C5070" t="s">
        <v>5969</v>
      </c>
      <c r="D5070" t="s">
        <v>961</v>
      </c>
      <c r="E5070">
        <v>36</v>
      </c>
    </row>
    <row r="5071" spans="1:5" ht="13.5" customHeight="1">
      <c r="A5071">
        <v>20</v>
      </c>
      <c r="B5071" t="str">
        <f t="shared" si="79"/>
        <v>20---37</v>
      </c>
      <c r="C5071" t="s">
        <v>5914</v>
      </c>
      <c r="D5071" t="s">
        <v>785</v>
      </c>
      <c r="E5071">
        <v>37</v>
      </c>
    </row>
    <row r="5072" spans="1:5" ht="13.5" customHeight="1">
      <c r="A5072">
        <v>20</v>
      </c>
      <c r="B5072" t="str">
        <f t="shared" si="79"/>
        <v>20---38</v>
      </c>
      <c r="C5072" t="s">
        <v>5915</v>
      </c>
      <c r="D5072" t="s">
        <v>772</v>
      </c>
      <c r="E5072">
        <v>38</v>
      </c>
    </row>
    <row r="5073" spans="1:5" ht="13.5" customHeight="1">
      <c r="A5073">
        <v>20</v>
      </c>
      <c r="B5073" t="str">
        <f t="shared" si="79"/>
        <v>20---39</v>
      </c>
      <c r="C5073" t="s">
        <v>5917</v>
      </c>
      <c r="D5073" t="s">
        <v>789</v>
      </c>
      <c r="E5073">
        <v>39</v>
      </c>
    </row>
    <row r="5074" spans="1:5" ht="13.5" customHeight="1">
      <c r="A5074">
        <v>20</v>
      </c>
      <c r="B5074" t="str">
        <f t="shared" si="79"/>
        <v>20---40</v>
      </c>
      <c r="C5074" t="s">
        <v>5918</v>
      </c>
      <c r="D5074" t="s">
        <v>770</v>
      </c>
      <c r="E5074">
        <v>40</v>
      </c>
    </row>
    <row r="5075" spans="1:5" ht="13.5" customHeight="1">
      <c r="A5075">
        <v>20</v>
      </c>
      <c r="B5075" t="str">
        <f t="shared" si="79"/>
        <v>20---41</v>
      </c>
      <c r="C5075" t="s">
        <v>5963</v>
      </c>
      <c r="D5075" t="s">
        <v>937</v>
      </c>
      <c r="E5075">
        <v>41</v>
      </c>
    </row>
    <row r="5076" spans="1:5" ht="13.5" customHeight="1">
      <c r="A5076">
        <v>20</v>
      </c>
      <c r="B5076" t="str">
        <f t="shared" si="79"/>
        <v>20---42</v>
      </c>
      <c r="C5076" t="s">
        <v>5978</v>
      </c>
      <c r="D5076" t="s">
        <v>1191</v>
      </c>
      <c r="E5076">
        <v>42</v>
      </c>
    </row>
    <row r="5077" spans="1:5" ht="13.5" customHeight="1">
      <c r="A5077">
        <v>20</v>
      </c>
      <c r="B5077" t="str">
        <f t="shared" si="79"/>
        <v>20---43</v>
      </c>
      <c r="C5077" t="s">
        <v>5972</v>
      </c>
      <c r="D5077" t="s">
        <v>979</v>
      </c>
      <c r="E5077">
        <v>43</v>
      </c>
    </row>
    <row r="5078" spans="1:5" ht="13.5" customHeight="1">
      <c r="A5078">
        <v>20</v>
      </c>
      <c r="B5078" t="str">
        <f t="shared" si="79"/>
        <v>20---44</v>
      </c>
      <c r="C5078" t="s">
        <v>5933</v>
      </c>
      <c r="D5078" t="s">
        <v>855</v>
      </c>
      <c r="E5078">
        <v>44</v>
      </c>
    </row>
    <row r="5079" spans="1:5" ht="13.5" customHeight="1">
      <c r="A5079">
        <v>20</v>
      </c>
      <c r="B5079" t="str">
        <f t="shared" si="79"/>
        <v>20---45</v>
      </c>
      <c r="C5079" t="s">
        <v>5985</v>
      </c>
      <c r="D5079" t="s">
        <v>1159</v>
      </c>
      <c r="E5079">
        <v>45</v>
      </c>
    </row>
    <row r="5080" spans="1:5" ht="13.5" customHeight="1">
      <c r="A5080">
        <v>20</v>
      </c>
      <c r="B5080" t="str">
        <f t="shared" si="79"/>
        <v>20---46</v>
      </c>
      <c r="C5080" t="s">
        <v>5979</v>
      </c>
      <c r="D5080" t="s">
        <v>1071</v>
      </c>
      <c r="E5080">
        <v>46</v>
      </c>
    </row>
    <row r="5081" spans="1:5" ht="13.5" customHeight="1">
      <c r="A5081">
        <v>20</v>
      </c>
      <c r="B5081" t="str">
        <f t="shared" si="79"/>
        <v>20---47</v>
      </c>
      <c r="C5081" t="s">
        <v>5973</v>
      </c>
      <c r="D5081" t="s">
        <v>1158</v>
      </c>
      <c r="E5081">
        <v>47</v>
      </c>
    </row>
    <row r="5082" spans="1:5" ht="13.5" customHeight="1">
      <c r="A5082">
        <v>20</v>
      </c>
      <c r="B5082" t="str">
        <f t="shared" si="79"/>
        <v>20---48</v>
      </c>
      <c r="C5082" t="s">
        <v>5954</v>
      </c>
      <c r="D5082" t="s">
        <v>1166</v>
      </c>
      <c r="E5082">
        <v>48</v>
      </c>
    </row>
    <row r="5083" spans="1:5" ht="13.5" customHeight="1">
      <c r="A5083">
        <v>20</v>
      </c>
      <c r="B5083" t="str">
        <f t="shared" si="79"/>
        <v>20---49</v>
      </c>
      <c r="C5083" t="s">
        <v>5980</v>
      </c>
      <c r="D5083" t="s">
        <v>1124</v>
      </c>
      <c r="E5083">
        <v>49</v>
      </c>
    </row>
    <row r="5084" spans="1:5" ht="13.5" customHeight="1">
      <c r="A5084">
        <v>20</v>
      </c>
      <c r="B5084" t="str">
        <f t="shared" si="79"/>
        <v>20---50</v>
      </c>
      <c r="C5084" t="s">
        <v>5924</v>
      </c>
      <c r="D5084" t="s">
        <v>726</v>
      </c>
      <c r="E5084">
        <v>50</v>
      </c>
    </row>
    <row r="5085" spans="1:5" ht="13.5" customHeight="1">
      <c r="A5085">
        <v>20</v>
      </c>
      <c r="B5085" t="str">
        <f t="shared" si="79"/>
        <v>20---51</v>
      </c>
      <c r="C5085" t="s">
        <v>5943</v>
      </c>
      <c r="D5085" t="s">
        <v>976</v>
      </c>
      <c r="E5085">
        <v>51</v>
      </c>
    </row>
    <row r="5086" spans="1:5" ht="13.5" customHeight="1">
      <c r="A5086">
        <v>220</v>
      </c>
      <c r="B5086" t="str">
        <f t="shared" si="79"/>
        <v>220---1</v>
      </c>
      <c r="C5086" t="s">
        <v>4216</v>
      </c>
      <c r="D5086" t="s">
        <v>873</v>
      </c>
      <c r="E5086">
        <v>1</v>
      </c>
    </row>
    <row r="5087" spans="1:5" ht="13.5" customHeight="1">
      <c r="A5087">
        <v>220</v>
      </c>
      <c r="B5087" t="str">
        <f t="shared" si="79"/>
        <v>220---2</v>
      </c>
      <c r="C5087" t="s">
        <v>4216</v>
      </c>
      <c r="D5087" t="s">
        <v>928</v>
      </c>
      <c r="E5087">
        <v>2</v>
      </c>
    </row>
    <row r="5088" spans="1:5" ht="13.5" customHeight="1">
      <c r="A5088">
        <v>220</v>
      </c>
      <c r="B5088" t="str">
        <f t="shared" si="79"/>
        <v>220---3</v>
      </c>
      <c r="C5088" t="s">
        <v>4252</v>
      </c>
      <c r="D5088" t="s">
        <v>1049</v>
      </c>
      <c r="E5088">
        <v>3</v>
      </c>
    </row>
    <row r="5089" spans="1:5" ht="13.5" customHeight="1">
      <c r="A5089">
        <v>220</v>
      </c>
      <c r="B5089" t="str">
        <f t="shared" si="79"/>
        <v>220---4</v>
      </c>
      <c r="C5089" t="s">
        <v>4269</v>
      </c>
      <c r="D5089" t="s">
        <v>992</v>
      </c>
      <c r="E5089">
        <v>4</v>
      </c>
    </row>
    <row r="5090" spans="1:5" ht="13.5" customHeight="1">
      <c r="A5090">
        <v>220</v>
      </c>
      <c r="B5090" t="str">
        <f t="shared" si="79"/>
        <v>220---5</v>
      </c>
      <c r="C5090" t="s">
        <v>4271</v>
      </c>
      <c r="D5090" t="s">
        <v>1209</v>
      </c>
      <c r="E5090">
        <v>5</v>
      </c>
    </row>
    <row r="5091" spans="1:5" ht="13.5" customHeight="1">
      <c r="A5091">
        <v>220</v>
      </c>
      <c r="B5091" t="str">
        <f t="shared" si="79"/>
        <v>220---6</v>
      </c>
      <c r="C5091" t="s">
        <v>4239</v>
      </c>
      <c r="D5091" t="s">
        <v>1143</v>
      </c>
      <c r="E5091">
        <v>6</v>
      </c>
    </row>
    <row r="5092" spans="1:5" ht="13.5" customHeight="1">
      <c r="A5092">
        <v>220</v>
      </c>
      <c r="B5092" t="str">
        <f t="shared" si="79"/>
        <v>220---7</v>
      </c>
      <c r="C5092" t="s">
        <v>4228</v>
      </c>
      <c r="D5092" t="s">
        <v>1051</v>
      </c>
      <c r="E5092">
        <v>7</v>
      </c>
    </row>
    <row r="5093" spans="1:5" ht="13.5" customHeight="1">
      <c r="A5093">
        <v>220</v>
      </c>
      <c r="B5093" t="str">
        <f t="shared" si="79"/>
        <v>220---8</v>
      </c>
      <c r="C5093" t="s">
        <v>4268</v>
      </c>
      <c r="D5093" t="s">
        <v>1061</v>
      </c>
      <c r="E5093">
        <v>8</v>
      </c>
    </row>
    <row r="5094" spans="1:5" ht="13.5" customHeight="1">
      <c r="A5094">
        <v>220</v>
      </c>
      <c r="B5094" t="str">
        <f t="shared" si="79"/>
        <v>220---9</v>
      </c>
      <c r="C5094" t="s">
        <v>4230</v>
      </c>
      <c r="D5094" t="s">
        <v>1053</v>
      </c>
      <c r="E5094">
        <v>9</v>
      </c>
    </row>
    <row r="5095" spans="1:5" ht="13.5" customHeight="1">
      <c r="A5095">
        <v>220</v>
      </c>
      <c r="B5095" t="str">
        <f t="shared" si="79"/>
        <v>220---10</v>
      </c>
      <c r="C5095" t="s">
        <v>4244</v>
      </c>
      <c r="D5095" t="s">
        <v>908</v>
      </c>
      <c r="E5095">
        <v>10</v>
      </c>
    </row>
    <row r="5096" spans="1:5" ht="13.5" customHeight="1">
      <c r="A5096">
        <v>220</v>
      </c>
      <c r="B5096" t="str">
        <f t="shared" si="79"/>
        <v>220---11</v>
      </c>
      <c r="C5096" t="s">
        <v>4231</v>
      </c>
      <c r="D5096" t="s">
        <v>902</v>
      </c>
      <c r="E5096">
        <v>11</v>
      </c>
    </row>
    <row r="5097" spans="1:5" ht="13.5" customHeight="1">
      <c r="A5097">
        <v>220</v>
      </c>
      <c r="B5097" t="str">
        <f t="shared" si="79"/>
        <v>220---12</v>
      </c>
      <c r="C5097" t="s">
        <v>4254</v>
      </c>
      <c r="D5097" t="s">
        <v>718</v>
      </c>
      <c r="E5097">
        <v>12</v>
      </c>
    </row>
    <row r="5098" spans="1:5" ht="13.5" customHeight="1">
      <c r="A5098">
        <v>220</v>
      </c>
      <c r="B5098" t="str">
        <f t="shared" si="79"/>
        <v>220---13</v>
      </c>
      <c r="C5098" t="s">
        <v>4233</v>
      </c>
      <c r="D5098" t="s">
        <v>881</v>
      </c>
      <c r="E5098">
        <v>13</v>
      </c>
    </row>
    <row r="5099" spans="1:5" ht="13.5" customHeight="1">
      <c r="A5099">
        <v>220</v>
      </c>
      <c r="B5099" t="str">
        <f t="shared" si="79"/>
        <v>220---14</v>
      </c>
      <c r="C5099" t="s">
        <v>5911</v>
      </c>
      <c r="D5099" t="s">
        <v>926</v>
      </c>
      <c r="E5099">
        <v>14</v>
      </c>
    </row>
    <row r="5100" spans="1:5" ht="13.5" customHeight="1">
      <c r="A5100">
        <v>220</v>
      </c>
      <c r="B5100" t="str">
        <f t="shared" si="79"/>
        <v>220---15</v>
      </c>
      <c r="C5100" t="s">
        <v>5911</v>
      </c>
      <c r="D5100" t="s">
        <v>900</v>
      </c>
      <c r="E5100">
        <v>15</v>
      </c>
    </row>
    <row r="5101" spans="1:5" ht="13.5" customHeight="1">
      <c r="A5101">
        <v>220</v>
      </c>
      <c r="B5101" t="str">
        <f t="shared" si="79"/>
        <v>220---16</v>
      </c>
      <c r="C5101" t="s">
        <v>5911</v>
      </c>
      <c r="D5101" t="s">
        <v>877</v>
      </c>
      <c r="E5101">
        <v>16</v>
      </c>
    </row>
    <row r="5102" spans="1:5" ht="13.5" customHeight="1">
      <c r="A5102">
        <v>220</v>
      </c>
      <c r="B5102" t="str">
        <f t="shared" si="79"/>
        <v>220---17</v>
      </c>
      <c r="C5102" t="s">
        <v>5911</v>
      </c>
      <c r="D5102" t="s">
        <v>1189</v>
      </c>
      <c r="E5102">
        <v>17</v>
      </c>
    </row>
    <row r="5103" spans="1:5" ht="13.5" customHeight="1">
      <c r="A5103">
        <v>220</v>
      </c>
      <c r="B5103" t="str">
        <f t="shared" si="79"/>
        <v>220---18</v>
      </c>
      <c r="C5103" t="s">
        <v>887</v>
      </c>
      <c r="D5103" t="s">
        <v>992</v>
      </c>
      <c r="E5103">
        <v>18</v>
      </c>
    </row>
    <row r="5104" spans="1:5" ht="13.5" customHeight="1">
      <c r="A5104">
        <v>220</v>
      </c>
      <c r="B5104" t="str">
        <f t="shared" si="79"/>
        <v>220---19</v>
      </c>
      <c r="C5104" t="s">
        <v>737</v>
      </c>
      <c r="D5104" t="s">
        <v>996</v>
      </c>
      <c r="E5104">
        <v>19</v>
      </c>
    </row>
    <row r="5105" spans="1:5" ht="13.5" customHeight="1">
      <c r="A5105">
        <v>220</v>
      </c>
      <c r="B5105" t="str">
        <f t="shared" si="79"/>
        <v>220---20</v>
      </c>
      <c r="C5105" t="s">
        <v>743</v>
      </c>
      <c r="D5105" t="s">
        <v>754</v>
      </c>
      <c r="E5105">
        <v>20</v>
      </c>
    </row>
    <row r="5106" spans="1:5" ht="13.5" customHeight="1">
      <c r="A5106">
        <v>220</v>
      </c>
      <c r="B5106" t="str">
        <f t="shared" si="79"/>
        <v>220---21</v>
      </c>
      <c r="C5106" t="s">
        <v>987</v>
      </c>
      <c r="D5106" t="s">
        <v>1263</v>
      </c>
      <c r="E5106">
        <v>21</v>
      </c>
    </row>
    <row r="5107" spans="1:5" ht="13.5" customHeight="1">
      <c r="A5107">
        <v>220</v>
      </c>
      <c r="B5107" t="str">
        <f t="shared" si="79"/>
        <v>220---22</v>
      </c>
      <c r="C5107" t="s">
        <v>989</v>
      </c>
      <c r="D5107" t="s">
        <v>738</v>
      </c>
      <c r="E5107">
        <v>22</v>
      </c>
    </row>
    <row r="5108" spans="1:5" ht="13.5" customHeight="1">
      <c r="A5108">
        <v>220</v>
      </c>
      <c r="B5108" t="str">
        <f t="shared" si="79"/>
        <v>220---23</v>
      </c>
      <c r="C5108" t="s">
        <v>747</v>
      </c>
      <c r="D5108" t="s">
        <v>1154</v>
      </c>
      <c r="E5108">
        <v>23</v>
      </c>
    </row>
    <row r="5109" spans="1:5" ht="13.5" customHeight="1">
      <c r="A5109">
        <v>220</v>
      </c>
      <c r="B5109" t="str">
        <f t="shared" si="79"/>
        <v>220---24</v>
      </c>
      <c r="C5109" t="s">
        <v>819</v>
      </c>
      <c r="D5109" t="s">
        <v>756</v>
      </c>
      <c r="E5109">
        <v>24</v>
      </c>
    </row>
    <row r="5110" spans="1:5" ht="13.5" customHeight="1">
      <c r="A5110">
        <v>220</v>
      </c>
      <c r="B5110" t="str">
        <f t="shared" si="79"/>
        <v>220---25</v>
      </c>
      <c r="C5110" t="s">
        <v>1074</v>
      </c>
      <c r="D5110" t="s">
        <v>880</v>
      </c>
      <c r="E5110">
        <v>25</v>
      </c>
    </row>
    <row r="5111" spans="1:5" ht="13.5" customHeight="1">
      <c r="A5111">
        <v>220</v>
      </c>
      <c r="B5111" t="str">
        <f t="shared" si="79"/>
        <v>220---26</v>
      </c>
      <c r="C5111" t="s">
        <v>820</v>
      </c>
      <c r="D5111" t="s">
        <v>882</v>
      </c>
      <c r="E5111">
        <v>26</v>
      </c>
    </row>
    <row r="5112" spans="1:5" ht="13.5" customHeight="1">
      <c r="A5112">
        <v>220</v>
      </c>
      <c r="B5112" t="str">
        <f t="shared" si="79"/>
        <v>220---27</v>
      </c>
      <c r="C5112" t="s">
        <v>751</v>
      </c>
      <c r="D5112" t="s">
        <v>1281</v>
      </c>
      <c r="E5112">
        <v>27</v>
      </c>
    </row>
    <row r="5113" spans="1:5" ht="13.5" customHeight="1">
      <c r="A5113">
        <v>220</v>
      </c>
      <c r="B5113" t="str">
        <f t="shared" si="79"/>
        <v>220---28</v>
      </c>
      <c r="C5113" t="s">
        <v>824</v>
      </c>
      <c r="D5113" t="s">
        <v>752</v>
      </c>
      <c r="E5113">
        <v>28</v>
      </c>
    </row>
    <row r="5114" spans="1:5" ht="13.5" customHeight="1">
      <c r="A5114">
        <v>220</v>
      </c>
      <c r="B5114" t="str">
        <f t="shared" si="79"/>
        <v>220---29</v>
      </c>
      <c r="C5114" t="s">
        <v>757</v>
      </c>
      <c r="D5114" t="s">
        <v>1272</v>
      </c>
      <c r="E5114">
        <v>29</v>
      </c>
    </row>
    <row r="5115" spans="1:5" ht="13.5" customHeight="1">
      <c r="A5115">
        <v>220</v>
      </c>
      <c r="B5115" t="str">
        <f t="shared" si="79"/>
        <v>220---30</v>
      </c>
      <c r="C5115" t="s">
        <v>862</v>
      </c>
      <c r="D5115" t="s">
        <v>1261</v>
      </c>
      <c r="E5115">
        <v>30</v>
      </c>
    </row>
    <row r="5116" spans="1:5" ht="13.5" customHeight="1">
      <c r="A5116">
        <v>220</v>
      </c>
      <c r="B5116" t="str">
        <f t="shared" si="79"/>
        <v>220---31</v>
      </c>
      <c r="C5116" t="s">
        <v>890</v>
      </c>
      <c r="D5116" t="s">
        <v>911</v>
      </c>
      <c r="E5116">
        <v>31</v>
      </c>
    </row>
    <row r="5117" spans="1:5" ht="13.5" customHeight="1">
      <c r="A5117">
        <v>220</v>
      </c>
      <c r="B5117" t="str">
        <f t="shared" si="79"/>
        <v>220---32</v>
      </c>
      <c r="C5117" t="s">
        <v>868</v>
      </c>
      <c r="D5117" t="s">
        <v>758</v>
      </c>
      <c r="E5117">
        <v>32</v>
      </c>
    </row>
    <row r="5118" spans="1:5" ht="13.5" customHeight="1">
      <c r="A5118">
        <v>220</v>
      </c>
      <c r="B5118" t="str">
        <f t="shared" si="79"/>
        <v>220---33</v>
      </c>
      <c r="C5118" t="s">
        <v>838</v>
      </c>
      <c r="D5118" t="s">
        <v>1054</v>
      </c>
      <c r="E5118">
        <v>33</v>
      </c>
    </row>
    <row r="5119" spans="1:5" ht="13.5" customHeight="1">
      <c r="A5119">
        <v>220</v>
      </c>
      <c r="B5119" t="str">
        <f t="shared" si="79"/>
        <v>220---34</v>
      </c>
      <c r="C5119" t="s">
        <v>5945</v>
      </c>
      <c r="D5119" t="s">
        <v>881</v>
      </c>
      <c r="E5119">
        <v>34</v>
      </c>
    </row>
    <row r="5120" spans="1:5" ht="13.5" customHeight="1">
      <c r="A5120">
        <v>220</v>
      </c>
      <c r="B5120" t="str">
        <f t="shared" si="79"/>
        <v>220---35</v>
      </c>
      <c r="C5120" t="s">
        <v>5946</v>
      </c>
      <c r="D5120" t="s">
        <v>893</v>
      </c>
      <c r="E5120">
        <v>35</v>
      </c>
    </row>
    <row r="5121" spans="1:5" ht="13.5" customHeight="1">
      <c r="A5121">
        <v>220</v>
      </c>
      <c r="B5121" t="str">
        <f t="shared" si="79"/>
        <v>220---36</v>
      </c>
      <c r="C5121" t="s">
        <v>5947</v>
      </c>
      <c r="D5121" t="s">
        <v>884</v>
      </c>
      <c r="E5121">
        <v>36</v>
      </c>
    </row>
    <row r="5122" spans="1:5" ht="13.5" customHeight="1">
      <c r="A5122">
        <v>220</v>
      </c>
      <c r="B5122" t="str">
        <f t="shared" si="79"/>
        <v>220---37</v>
      </c>
      <c r="C5122" t="s">
        <v>5948</v>
      </c>
      <c r="D5122" t="s">
        <v>886</v>
      </c>
      <c r="E5122">
        <v>37</v>
      </c>
    </row>
    <row r="5123" spans="1:5" ht="13.5" customHeight="1">
      <c r="A5123">
        <v>220</v>
      </c>
      <c r="B5123" t="str">
        <f t="shared" ref="B5123:B5186" si="80">A5123&amp;"---"&amp;E5123</f>
        <v>220---38</v>
      </c>
      <c r="C5123" t="s">
        <v>5967</v>
      </c>
      <c r="D5123" t="s">
        <v>986</v>
      </c>
      <c r="E5123">
        <v>38</v>
      </c>
    </row>
    <row r="5124" spans="1:5" ht="13.5" customHeight="1">
      <c r="A5124">
        <v>220</v>
      </c>
      <c r="B5124" t="str">
        <f t="shared" si="80"/>
        <v>220---39</v>
      </c>
      <c r="C5124" t="s">
        <v>5968</v>
      </c>
      <c r="D5124" t="s">
        <v>988</v>
      </c>
      <c r="E5124">
        <v>39</v>
      </c>
    </row>
    <row r="5125" spans="1:5" ht="13.5" customHeight="1">
      <c r="A5125">
        <v>220</v>
      </c>
      <c r="B5125" t="str">
        <f t="shared" si="80"/>
        <v>220---40</v>
      </c>
      <c r="C5125" t="s">
        <v>5969</v>
      </c>
      <c r="D5125" t="s">
        <v>961</v>
      </c>
      <c r="E5125">
        <v>40</v>
      </c>
    </row>
    <row r="5126" spans="1:5" ht="13.5" customHeight="1">
      <c r="A5126">
        <v>220</v>
      </c>
      <c r="B5126" t="str">
        <f t="shared" si="80"/>
        <v>220---41</v>
      </c>
      <c r="C5126" t="s">
        <v>5949</v>
      </c>
      <c r="D5126" t="s">
        <v>895</v>
      </c>
      <c r="E5126">
        <v>41</v>
      </c>
    </row>
    <row r="5127" spans="1:5" ht="13.5" customHeight="1">
      <c r="A5127">
        <v>220</v>
      </c>
      <c r="B5127" t="str">
        <f t="shared" si="80"/>
        <v>220---42</v>
      </c>
      <c r="C5127" t="s">
        <v>5914</v>
      </c>
      <c r="D5127" t="s">
        <v>785</v>
      </c>
      <c r="E5127">
        <v>42</v>
      </c>
    </row>
    <row r="5128" spans="1:5" ht="13.5" customHeight="1">
      <c r="A5128">
        <v>220</v>
      </c>
      <c r="B5128" t="str">
        <f t="shared" si="80"/>
        <v>220---43</v>
      </c>
      <c r="C5128" t="s">
        <v>5915</v>
      </c>
      <c r="D5128" t="s">
        <v>772</v>
      </c>
      <c r="E5128">
        <v>43</v>
      </c>
    </row>
    <row r="5129" spans="1:5" ht="13.5" customHeight="1">
      <c r="A5129">
        <v>220</v>
      </c>
      <c r="B5129" t="str">
        <f t="shared" si="80"/>
        <v>220---44</v>
      </c>
      <c r="C5129" t="s">
        <v>5917</v>
      </c>
      <c r="D5129" t="s">
        <v>789</v>
      </c>
      <c r="E5129">
        <v>44</v>
      </c>
    </row>
    <row r="5130" spans="1:5" ht="13.5" customHeight="1">
      <c r="A5130">
        <v>220</v>
      </c>
      <c r="B5130" t="str">
        <f t="shared" si="80"/>
        <v>220---45</v>
      </c>
      <c r="C5130" t="s">
        <v>5918</v>
      </c>
      <c r="D5130" t="s">
        <v>770</v>
      </c>
      <c r="E5130">
        <v>45</v>
      </c>
    </row>
    <row r="5131" spans="1:5" ht="13.5" customHeight="1">
      <c r="A5131">
        <v>220</v>
      </c>
      <c r="B5131" t="str">
        <f t="shared" si="80"/>
        <v>220---46</v>
      </c>
      <c r="C5131" t="s">
        <v>5974</v>
      </c>
      <c r="D5131" t="s">
        <v>1049</v>
      </c>
      <c r="E5131">
        <v>46</v>
      </c>
    </row>
    <row r="5132" spans="1:5" ht="13.5" customHeight="1">
      <c r="A5132">
        <v>220</v>
      </c>
      <c r="B5132" t="str">
        <f t="shared" si="80"/>
        <v>220---47</v>
      </c>
      <c r="C5132" t="s">
        <v>5955</v>
      </c>
      <c r="D5132" t="s">
        <v>889</v>
      </c>
      <c r="E5132">
        <v>47</v>
      </c>
    </row>
    <row r="5133" spans="1:5" ht="13.5" customHeight="1">
      <c r="A5133">
        <v>220</v>
      </c>
      <c r="B5133" t="str">
        <f t="shared" si="80"/>
        <v>220---48</v>
      </c>
      <c r="C5133" t="s">
        <v>5975</v>
      </c>
      <c r="D5133" t="s">
        <v>994</v>
      </c>
      <c r="E5133">
        <v>48</v>
      </c>
    </row>
    <row r="5134" spans="1:5" ht="13.5" customHeight="1">
      <c r="A5134">
        <v>220</v>
      </c>
      <c r="B5134" t="str">
        <f t="shared" si="80"/>
        <v>220---49</v>
      </c>
      <c r="C5134" t="s">
        <v>5988</v>
      </c>
      <c r="D5134" t="s">
        <v>1133</v>
      </c>
      <c r="E5134">
        <v>49</v>
      </c>
    </row>
    <row r="5135" spans="1:5" ht="13.5" customHeight="1">
      <c r="A5135">
        <v>221</v>
      </c>
      <c r="B5135" t="str">
        <f t="shared" si="80"/>
        <v>221---1</v>
      </c>
      <c r="C5135" t="s">
        <v>4234</v>
      </c>
      <c r="D5135" t="s">
        <v>1013</v>
      </c>
      <c r="E5135">
        <v>1</v>
      </c>
    </row>
    <row r="5136" spans="1:5" ht="13.5" customHeight="1">
      <c r="A5136">
        <v>221</v>
      </c>
      <c r="B5136" t="str">
        <f t="shared" si="80"/>
        <v>221---2</v>
      </c>
      <c r="C5136" t="s">
        <v>4234</v>
      </c>
      <c r="D5136" t="s">
        <v>1015</v>
      </c>
      <c r="E5136">
        <v>2</v>
      </c>
    </row>
    <row r="5137" spans="1:5" ht="13.5" customHeight="1">
      <c r="A5137">
        <v>221</v>
      </c>
      <c r="B5137" t="str">
        <f t="shared" si="80"/>
        <v>221---3</v>
      </c>
      <c r="C5137" t="s">
        <v>4234</v>
      </c>
      <c r="D5137" t="s">
        <v>1032</v>
      </c>
      <c r="E5137">
        <v>3</v>
      </c>
    </row>
    <row r="5138" spans="1:5" ht="13.5" customHeight="1">
      <c r="A5138">
        <v>221</v>
      </c>
      <c r="B5138" t="str">
        <f t="shared" si="80"/>
        <v>221---4</v>
      </c>
      <c r="C5138" t="s">
        <v>4216</v>
      </c>
      <c r="D5138" t="s">
        <v>1013</v>
      </c>
      <c r="E5138">
        <v>4</v>
      </c>
    </row>
    <row r="5139" spans="1:5" ht="13.5" customHeight="1">
      <c r="A5139">
        <v>221</v>
      </c>
      <c r="B5139" t="str">
        <f t="shared" si="80"/>
        <v>221---5</v>
      </c>
      <c r="C5139" t="s">
        <v>4216</v>
      </c>
      <c r="D5139" t="s">
        <v>1015</v>
      </c>
      <c r="E5139">
        <v>5</v>
      </c>
    </row>
    <row r="5140" spans="1:5" ht="13.5" customHeight="1">
      <c r="A5140">
        <v>221</v>
      </c>
      <c r="B5140" t="str">
        <f t="shared" si="80"/>
        <v>221---6</v>
      </c>
      <c r="C5140" t="s">
        <v>4216</v>
      </c>
      <c r="D5140" t="s">
        <v>1032</v>
      </c>
      <c r="E5140">
        <v>6</v>
      </c>
    </row>
    <row r="5141" spans="1:5" ht="13.5" customHeight="1">
      <c r="A5141">
        <v>221</v>
      </c>
      <c r="B5141" t="str">
        <f t="shared" si="80"/>
        <v>221---7</v>
      </c>
      <c r="C5141" t="s">
        <v>4216</v>
      </c>
      <c r="D5141" t="s">
        <v>1296</v>
      </c>
      <c r="E5141">
        <v>7</v>
      </c>
    </row>
    <row r="5142" spans="1:5" ht="13.5" customHeight="1">
      <c r="A5142">
        <v>221</v>
      </c>
      <c r="B5142" t="str">
        <f t="shared" si="80"/>
        <v>221---8</v>
      </c>
      <c r="C5142" t="s">
        <v>4216</v>
      </c>
      <c r="D5142" t="s">
        <v>873</v>
      </c>
      <c r="E5142">
        <v>8</v>
      </c>
    </row>
    <row r="5143" spans="1:5" ht="13.5" customHeight="1">
      <c r="A5143">
        <v>221</v>
      </c>
      <c r="B5143" t="str">
        <f t="shared" si="80"/>
        <v>221---9</v>
      </c>
      <c r="C5143" t="s">
        <v>4216</v>
      </c>
      <c r="D5143" t="s">
        <v>928</v>
      </c>
      <c r="E5143">
        <v>9</v>
      </c>
    </row>
    <row r="5144" spans="1:5" ht="13.5" customHeight="1">
      <c r="A5144">
        <v>221</v>
      </c>
      <c r="B5144" t="str">
        <f t="shared" si="80"/>
        <v>221---10</v>
      </c>
      <c r="C5144" t="s">
        <v>4216</v>
      </c>
      <c r="D5144" t="s">
        <v>1049</v>
      </c>
      <c r="E5144">
        <v>10</v>
      </c>
    </row>
    <row r="5145" spans="1:5" ht="13.5" customHeight="1">
      <c r="A5145">
        <v>221</v>
      </c>
      <c r="B5145" t="str">
        <f t="shared" si="80"/>
        <v>221---11</v>
      </c>
      <c r="C5145" t="s">
        <v>4216</v>
      </c>
      <c r="D5145" t="s">
        <v>992</v>
      </c>
      <c r="E5145">
        <v>11</v>
      </c>
    </row>
    <row r="5146" spans="1:5" ht="13.5" customHeight="1">
      <c r="A5146">
        <v>221</v>
      </c>
      <c r="B5146" t="str">
        <f t="shared" si="80"/>
        <v>221---12</v>
      </c>
      <c r="C5146" t="s">
        <v>4271</v>
      </c>
      <c r="D5146" t="s">
        <v>1209</v>
      </c>
      <c r="E5146">
        <v>12</v>
      </c>
    </row>
    <row r="5147" spans="1:5" ht="13.5" customHeight="1">
      <c r="A5147">
        <v>221</v>
      </c>
      <c r="B5147" t="str">
        <f t="shared" si="80"/>
        <v>221---13</v>
      </c>
      <c r="C5147" t="s">
        <v>4239</v>
      </c>
      <c r="D5147" t="s">
        <v>1143</v>
      </c>
      <c r="E5147">
        <v>13</v>
      </c>
    </row>
    <row r="5148" spans="1:5" ht="13.5" customHeight="1">
      <c r="A5148">
        <v>221</v>
      </c>
      <c r="B5148" t="str">
        <f t="shared" si="80"/>
        <v>221---14</v>
      </c>
      <c r="C5148" t="s">
        <v>4228</v>
      </c>
      <c r="D5148" t="s">
        <v>1051</v>
      </c>
      <c r="E5148">
        <v>14</v>
      </c>
    </row>
    <row r="5149" spans="1:5" ht="13.5" customHeight="1">
      <c r="A5149">
        <v>221</v>
      </c>
      <c r="B5149" t="str">
        <f t="shared" si="80"/>
        <v>221---15</v>
      </c>
      <c r="C5149" t="s">
        <v>4268</v>
      </c>
      <c r="D5149" t="s">
        <v>1061</v>
      </c>
      <c r="E5149">
        <v>15</v>
      </c>
    </row>
    <row r="5150" spans="1:5" ht="13.5" customHeight="1">
      <c r="A5150">
        <v>221</v>
      </c>
      <c r="B5150" t="str">
        <f t="shared" si="80"/>
        <v>221---16</v>
      </c>
      <c r="C5150" t="s">
        <v>4276</v>
      </c>
      <c r="D5150" t="s">
        <v>1053</v>
      </c>
      <c r="E5150">
        <v>16</v>
      </c>
    </row>
    <row r="5151" spans="1:5" ht="13.5" customHeight="1">
      <c r="A5151">
        <v>221</v>
      </c>
      <c r="B5151" t="str">
        <f t="shared" si="80"/>
        <v>221---17</v>
      </c>
      <c r="C5151" t="s">
        <v>4231</v>
      </c>
      <c r="D5151" t="s">
        <v>908</v>
      </c>
      <c r="E5151">
        <v>17</v>
      </c>
    </row>
    <row r="5152" spans="1:5" ht="13.5" customHeight="1">
      <c r="A5152">
        <v>221</v>
      </c>
      <c r="B5152" t="str">
        <f t="shared" si="80"/>
        <v>221---18</v>
      </c>
      <c r="C5152" t="s">
        <v>4264</v>
      </c>
      <c r="D5152" t="s">
        <v>902</v>
      </c>
      <c r="E5152">
        <v>18</v>
      </c>
    </row>
    <row r="5153" spans="1:5" ht="13.5" customHeight="1">
      <c r="A5153">
        <v>221</v>
      </c>
      <c r="B5153" t="str">
        <f t="shared" si="80"/>
        <v>221---19</v>
      </c>
      <c r="C5153" t="s">
        <v>4272</v>
      </c>
      <c r="D5153" t="s">
        <v>718</v>
      </c>
      <c r="E5153">
        <v>19</v>
      </c>
    </row>
    <row r="5154" spans="1:5" ht="13.5" customHeight="1">
      <c r="A5154">
        <v>221</v>
      </c>
      <c r="B5154" t="str">
        <f t="shared" si="80"/>
        <v>221---20</v>
      </c>
      <c r="C5154" t="s">
        <v>4245</v>
      </c>
      <c r="D5154" t="s">
        <v>881</v>
      </c>
      <c r="E5154">
        <v>20</v>
      </c>
    </row>
    <row r="5155" spans="1:5" ht="13.5" customHeight="1">
      <c r="A5155">
        <v>221</v>
      </c>
      <c r="B5155" t="str">
        <f t="shared" si="80"/>
        <v>221---21</v>
      </c>
      <c r="C5155" t="s">
        <v>1017</v>
      </c>
      <c r="D5155" t="s">
        <v>796</v>
      </c>
      <c r="E5155">
        <v>21</v>
      </c>
    </row>
    <row r="5156" spans="1:5" ht="13.5" customHeight="1">
      <c r="A5156">
        <v>221</v>
      </c>
      <c r="B5156" t="str">
        <f t="shared" si="80"/>
        <v>221---22</v>
      </c>
      <c r="C5156" t="s">
        <v>731</v>
      </c>
      <c r="D5156" t="s">
        <v>800</v>
      </c>
      <c r="E5156">
        <v>22</v>
      </c>
    </row>
    <row r="5157" spans="1:5" ht="13.5" customHeight="1">
      <c r="A5157">
        <v>221</v>
      </c>
      <c r="B5157" t="str">
        <f t="shared" si="80"/>
        <v>221---23</v>
      </c>
      <c r="C5157" t="s">
        <v>887</v>
      </c>
      <c r="D5157" t="s">
        <v>992</v>
      </c>
      <c r="E5157">
        <v>23</v>
      </c>
    </row>
    <row r="5158" spans="1:5" ht="13.5" customHeight="1">
      <c r="A5158">
        <v>221</v>
      </c>
      <c r="B5158" t="str">
        <f t="shared" si="80"/>
        <v>221---24</v>
      </c>
      <c r="C5158" t="s">
        <v>737</v>
      </c>
      <c r="D5158" t="s">
        <v>996</v>
      </c>
      <c r="E5158">
        <v>24</v>
      </c>
    </row>
    <row r="5159" spans="1:5" ht="13.5" customHeight="1">
      <c r="A5159">
        <v>221</v>
      </c>
      <c r="B5159" t="str">
        <f t="shared" si="80"/>
        <v>221---25</v>
      </c>
      <c r="C5159" t="s">
        <v>743</v>
      </c>
      <c r="D5159" t="s">
        <v>754</v>
      </c>
      <c r="E5159">
        <v>25</v>
      </c>
    </row>
    <row r="5160" spans="1:5" ht="13.5" customHeight="1">
      <c r="A5160">
        <v>221</v>
      </c>
      <c r="B5160" t="str">
        <f t="shared" si="80"/>
        <v>221---26</v>
      </c>
      <c r="C5160" t="s">
        <v>987</v>
      </c>
      <c r="D5160" t="s">
        <v>1263</v>
      </c>
      <c r="E5160">
        <v>26</v>
      </c>
    </row>
    <row r="5161" spans="1:5" ht="13.5" customHeight="1">
      <c r="A5161">
        <v>221</v>
      </c>
      <c r="B5161" t="str">
        <f t="shared" si="80"/>
        <v>221---27</v>
      </c>
      <c r="C5161" t="s">
        <v>989</v>
      </c>
      <c r="D5161" t="s">
        <v>738</v>
      </c>
      <c r="E5161">
        <v>27</v>
      </c>
    </row>
    <row r="5162" spans="1:5" ht="13.5" customHeight="1">
      <c r="A5162">
        <v>221</v>
      </c>
      <c r="B5162" t="str">
        <f t="shared" si="80"/>
        <v>221---28</v>
      </c>
      <c r="C5162" t="s">
        <v>747</v>
      </c>
      <c r="D5162" t="s">
        <v>1154</v>
      </c>
      <c r="E5162">
        <v>28</v>
      </c>
    </row>
    <row r="5163" spans="1:5" ht="13.5" customHeight="1">
      <c r="A5163">
        <v>221</v>
      </c>
      <c r="B5163" t="str">
        <f t="shared" si="80"/>
        <v>221---29</v>
      </c>
      <c r="C5163" t="s">
        <v>819</v>
      </c>
      <c r="D5163" t="s">
        <v>756</v>
      </c>
      <c r="E5163">
        <v>29</v>
      </c>
    </row>
    <row r="5164" spans="1:5" ht="13.5" customHeight="1">
      <c r="A5164">
        <v>221</v>
      </c>
      <c r="B5164" t="str">
        <f t="shared" si="80"/>
        <v>221---30</v>
      </c>
      <c r="C5164" t="s">
        <v>1074</v>
      </c>
      <c r="D5164" t="s">
        <v>880</v>
      </c>
      <c r="E5164">
        <v>30</v>
      </c>
    </row>
    <row r="5165" spans="1:5" ht="13.5" customHeight="1">
      <c r="A5165">
        <v>221</v>
      </c>
      <c r="B5165" t="str">
        <f t="shared" si="80"/>
        <v>221---31</v>
      </c>
      <c r="C5165" t="s">
        <v>820</v>
      </c>
      <c r="D5165" t="s">
        <v>882</v>
      </c>
      <c r="E5165">
        <v>31</v>
      </c>
    </row>
    <row r="5166" spans="1:5" ht="13.5" customHeight="1">
      <c r="A5166">
        <v>221</v>
      </c>
      <c r="B5166" t="str">
        <f t="shared" si="80"/>
        <v>221---32</v>
      </c>
      <c r="C5166" t="s">
        <v>751</v>
      </c>
      <c r="D5166" t="s">
        <v>1281</v>
      </c>
      <c r="E5166">
        <v>32</v>
      </c>
    </row>
    <row r="5167" spans="1:5" ht="13.5" customHeight="1">
      <c r="A5167">
        <v>221</v>
      </c>
      <c r="B5167" t="str">
        <f t="shared" si="80"/>
        <v>221---33</v>
      </c>
      <c r="C5167" t="s">
        <v>824</v>
      </c>
      <c r="D5167" t="s">
        <v>752</v>
      </c>
      <c r="E5167">
        <v>33</v>
      </c>
    </row>
    <row r="5168" spans="1:5" ht="13.5" customHeight="1">
      <c r="A5168">
        <v>221</v>
      </c>
      <c r="B5168" t="str">
        <f t="shared" si="80"/>
        <v>221---34</v>
      </c>
      <c r="C5168" t="s">
        <v>757</v>
      </c>
      <c r="D5168" t="s">
        <v>1272</v>
      </c>
      <c r="E5168">
        <v>34</v>
      </c>
    </row>
    <row r="5169" spans="1:5" ht="13.5" customHeight="1">
      <c r="A5169">
        <v>221</v>
      </c>
      <c r="B5169" t="str">
        <f t="shared" si="80"/>
        <v>221---35</v>
      </c>
      <c r="C5169" t="s">
        <v>862</v>
      </c>
      <c r="D5169" t="s">
        <v>1261</v>
      </c>
      <c r="E5169">
        <v>35</v>
      </c>
    </row>
    <row r="5170" spans="1:5" ht="13.5" customHeight="1">
      <c r="A5170">
        <v>221</v>
      </c>
      <c r="B5170" t="str">
        <f t="shared" si="80"/>
        <v>221---36</v>
      </c>
      <c r="C5170" t="s">
        <v>890</v>
      </c>
      <c r="D5170" t="s">
        <v>911</v>
      </c>
      <c r="E5170">
        <v>36</v>
      </c>
    </row>
    <row r="5171" spans="1:5" ht="13.5" customHeight="1">
      <c r="A5171">
        <v>221</v>
      </c>
      <c r="B5171" t="str">
        <f t="shared" si="80"/>
        <v>221---37</v>
      </c>
      <c r="C5171" t="s">
        <v>868</v>
      </c>
      <c r="D5171" t="s">
        <v>758</v>
      </c>
      <c r="E5171">
        <v>37</v>
      </c>
    </row>
    <row r="5172" spans="1:5" ht="13.5" customHeight="1">
      <c r="A5172">
        <v>221</v>
      </c>
      <c r="B5172" t="str">
        <f t="shared" si="80"/>
        <v>221---38</v>
      </c>
      <c r="C5172" t="s">
        <v>838</v>
      </c>
      <c r="D5172" t="s">
        <v>1054</v>
      </c>
      <c r="E5172">
        <v>38</v>
      </c>
    </row>
    <row r="5173" spans="1:5" ht="13.5" customHeight="1">
      <c r="A5173">
        <v>221</v>
      </c>
      <c r="B5173" t="str">
        <f t="shared" si="80"/>
        <v>221---39</v>
      </c>
      <c r="C5173" t="s">
        <v>995</v>
      </c>
      <c r="D5173" t="s">
        <v>1296</v>
      </c>
      <c r="E5173">
        <v>39</v>
      </c>
    </row>
    <row r="5174" spans="1:5" ht="13.5" customHeight="1">
      <c r="A5174">
        <v>221</v>
      </c>
      <c r="B5174" t="str">
        <f t="shared" si="80"/>
        <v>221---40</v>
      </c>
      <c r="C5174" t="s">
        <v>5945</v>
      </c>
      <c r="D5174" t="s">
        <v>881</v>
      </c>
      <c r="E5174">
        <v>40</v>
      </c>
    </row>
    <row r="5175" spans="1:5" ht="13.5" customHeight="1">
      <c r="A5175">
        <v>221</v>
      </c>
      <c r="B5175" t="str">
        <f t="shared" si="80"/>
        <v>221---41</v>
      </c>
      <c r="C5175" t="s">
        <v>5946</v>
      </c>
      <c r="D5175" t="s">
        <v>893</v>
      </c>
      <c r="E5175">
        <v>41</v>
      </c>
    </row>
    <row r="5176" spans="1:5" ht="13.5" customHeight="1">
      <c r="A5176">
        <v>221</v>
      </c>
      <c r="B5176" t="str">
        <f t="shared" si="80"/>
        <v>221---42</v>
      </c>
      <c r="C5176" t="s">
        <v>5947</v>
      </c>
      <c r="D5176" t="s">
        <v>884</v>
      </c>
      <c r="E5176">
        <v>42</v>
      </c>
    </row>
    <row r="5177" spans="1:5" ht="13.5" customHeight="1">
      <c r="A5177">
        <v>221</v>
      </c>
      <c r="B5177" t="str">
        <f t="shared" si="80"/>
        <v>221---43</v>
      </c>
      <c r="C5177" t="s">
        <v>5948</v>
      </c>
      <c r="D5177" t="s">
        <v>886</v>
      </c>
      <c r="E5177">
        <v>43</v>
      </c>
    </row>
    <row r="5178" spans="1:5" ht="13.5" customHeight="1">
      <c r="A5178">
        <v>221</v>
      </c>
      <c r="B5178" t="str">
        <f t="shared" si="80"/>
        <v>221---44</v>
      </c>
      <c r="C5178" t="s">
        <v>5967</v>
      </c>
      <c r="D5178" t="s">
        <v>986</v>
      </c>
      <c r="E5178">
        <v>44</v>
      </c>
    </row>
    <row r="5179" spans="1:5" ht="13.5" customHeight="1">
      <c r="A5179">
        <v>221</v>
      </c>
      <c r="B5179" t="str">
        <f t="shared" si="80"/>
        <v>221---45</v>
      </c>
      <c r="C5179" t="s">
        <v>5968</v>
      </c>
      <c r="D5179" t="s">
        <v>988</v>
      </c>
      <c r="E5179">
        <v>45</v>
      </c>
    </row>
    <row r="5180" spans="1:5" ht="13.5" customHeight="1">
      <c r="A5180">
        <v>221</v>
      </c>
      <c r="B5180" t="str">
        <f t="shared" si="80"/>
        <v>221---46</v>
      </c>
      <c r="C5180" t="s">
        <v>5969</v>
      </c>
      <c r="D5180" t="s">
        <v>961</v>
      </c>
      <c r="E5180">
        <v>46</v>
      </c>
    </row>
    <row r="5181" spans="1:5" ht="13.5" customHeight="1">
      <c r="A5181">
        <v>221</v>
      </c>
      <c r="B5181" t="str">
        <f t="shared" si="80"/>
        <v>221---47</v>
      </c>
      <c r="C5181" t="s">
        <v>5949</v>
      </c>
      <c r="D5181" t="s">
        <v>895</v>
      </c>
      <c r="E5181">
        <v>47</v>
      </c>
    </row>
    <row r="5182" spans="1:5" ht="13.5" customHeight="1">
      <c r="A5182">
        <v>221</v>
      </c>
      <c r="B5182" t="str">
        <f t="shared" si="80"/>
        <v>221---48</v>
      </c>
      <c r="C5182" t="s">
        <v>5914</v>
      </c>
      <c r="D5182" t="s">
        <v>785</v>
      </c>
      <c r="E5182">
        <v>48</v>
      </c>
    </row>
    <row r="5183" spans="1:5" ht="13.5" customHeight="1">
      <c r="A5183">
        <v>221</v>
      </c>
      <c r="B5183" t="str">
        <f t="shared" si="80"/>
        <v>221---49</v>
      </c>
      <c r="C5183" t="s">
        <v>5915</v>
      </c>
      <c r="D5183" t="s">
        <v>772</v>
      </c>
      <c r="E5183">
        <v>49</v>
      </c>
    </row>
    <row r="5184" spans="1:5" ht="13.5" customHeight="1">
      <c r="A5184">
        <v>221</v>
      </c>
      <c r="B5184" t="str">
        <f t="shared" si="80"/>
        <v>221---50</v>
      </c>
      <c r="C5184" t="s">
        <v>5917</v>
      </c>
      <c r="D5184" t="s">
        <v>789</v>
      </c>
      <c r="E5184">
        <v>50</v>
      </c>
    </row>
    <row r="5185" spans="1:5" ht="13.5" customHeight="1">
      <c r="A5185">
        <v>221</v>
      </c>
      <c r="B5185" t="str">
        <f t="shared" si="80"/>
        <v>221---51</v>
      </c>
      <c r="C5185" t="s">
        <v>5918</v>
      </c>
      <c r="D5185" t="s">
        <v>770</v>
      </c>
      <c r="E5185">
        <v>51</v>
      </c>
    </row>
    <row r="5186" spans="1:5" ht="13.5" customHeight="1">
      <c r="A5186">
        <v>221</v>
      </c>
      <c r="B5186" t="str">
        <f t="shared" si="80"/>
        <v>221---52</v>
      </c>
      <c r="C5186" t="s">
        <v>5974</v>
      </c>
      <c r="D5186" t="s">
        <v>1049</v>
      </c>
      <c r="E5186">
        <v>52</v>
      </c>
    </row>
    <row r="5187" spans="1:5" ht="13.5" customHeight="1">
      <c r="A5187">
        <v>221</v>
      </c>
      <c r="B5187" t="str">
        <f t="shared" ref="B5187:B5250" si="81">A5187&amp;"---"&amp;E5187</f>
        <v>221---53</v>
      </c>
      <c r="C5187" t="s">
        <v>5955</v>
      </c>
      <c r="D5187" t="s">
        <v>889</v>
      </c>
      <c r="E5187">
        <v>53</v>
      </c>
    </row>
    <row r="5188" spans="1:5" ht="13.5" customHeight="1">
      <c r="A5188">
        <v>221</v>
      </c>
      <c r="B5188" t="str">
        <f t="shared" si="81"/>
        <v>221---54</v>
      </c>
      <c r="C5188" t="s">
        <v>5975</v>
      </c>
      <c r="D5188" t="s">
        <v>994</v>
      </c>
      <c r="E5188">
        <v>54</v>
      </c>
    </row>
    <row r="5189" spans="1:5" ht="13.5" customHeight="1">
      <c r="A5189">
        <v>221</v>
      </c>
      <c r="B5189" t="str">
        <f t="shared" si="81"/>
        <v>221---55</v>
      </c>
      <c r="C5189" t="s">
        <v>5988</v>
      </c>
      <c r="D5189" t="s">
        <v>1133</v>
      </c>
      <c r="E5189">
        <v>55</v>
      </c>
    </row>
    <row r="5190" spans="1:5" ht="13.5" customHeight="1">
      <c r="A5190">
        <v>193</v>
      </c>
      <c r="B5190" t="str">
        <f t="shared" si="81"/>
        <v>193---1</v>
      </c>
      <c r="C5190" t="s">
        <v>4216</v>
      </c>
      <c r="D5190" t="s">
        <v>1047</v>
      </c>
      <c r="E5190">
        <v>1</v>
      </c>
    </row>
    <row r="5191" spans="1:5" ht="13.5" customHeight="1">
      <c r="A5191">
        <v>193</v>
      </c>
      <c r="B5191" t="str">
        <f t="shared" si="81"/>
        <v>193---2</v>
      </c>
      <c r="C5191" t="s">
        <v>4216</v>
      </c>
      <c r="D5191" t="s">
        <v>872</v>
      </c>
      <c r="E5191">
        <v>2</v>
      </c>
    </row>
    <row r="5192" spans="1:5" ht="13.5" customHeight="1">
      <c r="A5192">
        <v>193</v>
      </c>
      <c r="B5192" t="str">
        <f t="shared" si="81"/>
        <v>193---3</v>
      </c>
      <c r="C5192" t="s">
        <v>4252</v>
      </c>
      <c r="D5192" t="s">
        <v>1048</v>
      </c>
      <c r="E5192">
        <v>3</v>
      </c>
    </row>
    <row r="5193" spans="1:5" ht="13.5" customHeight="1">
      <c r="A5193">
        <v>193</v>
      </c>
      <c r="B5193" t="str">
        <f t="shared" si="81"/>
        <v>193---4</v>
      </c>
      <c r="C5193" t="s">
        <v>4269</v>
      </c>
      <c r="D5193" t="s">
        <v>1346</v>
      </c>
      <c r="E5193">
        <v>4</v>
      </c>
    </row>
    <row r="5194" spans="1:5" ht="13.5" customHeight="1">
      <c r="A5194">
        <v>193</v>
      </c>
      <c r="B5194" t="str">
        <f t="shared" si="81"/>
        <v>193---5</v>
      </c>
      <c r="C5194" t="s">
        <v>4271</v>
      </c>
      <c r="D5194" t="s">
        <v>1052</v>
      </c>
      <c r="E5194">
        <v>5</v>
      </c>
    </row>
    <row r="5195" spans="1:5" ht="13.5" customHeight="1">
      <c r="A5195">
        <v>193</v>
      </c>
      <c r="B5195" t="str">
        <f t="shared" si="81"/>
        <v>193---6</v>
      </c>
      <c r="C5195" t="s">
        <v>4239</v>
      </c>
      <c r="D5195" t="s">
        <v>1158</v>
      </c>
      <c r="E5195">
        <v>6</v>
      </c>
    </row>
    <row r="5196" spans="1:5" ht="13.5" customHeight="1">
      <c r="A5196">
        <v>193</v>
      </c>
      <c r="B5196" t="str">
        <f t="shared" si="81"/>
        <v>193---7</v>
      </c>
      <c r="C5196" t="s">
        <v>4228</v>
      </c>
      <c r="D5196" t="s">
        <v>779</v>
      </c>
      <c r="E5196">
        <v>7</v>
      </c>
    </row>
    <row r="5197" spans="1:5" ht="13.5" customHeight="1">
      <c r="A5197">
        <v>193</v>
      </c>
      <c r="B5197" t="str">
        <f t="shared" si="81"/>
        <v>193---8</v>
      </c>
      <c r="C5197" t="s">
        <v>5911</v>
      </c>
      <c r="D5197" t="s">
        <v>1057</v>
      </c>
      <c r="E5197">
        <v>8</v>
      </c>
    </row>
    <row r="5198" spans="1:5" ht="13.5" customHeight="1">
      <c r="A5198">
        <v>193</v>
      </c>
      <c r="B5198" t="str">
        <f t="shared" si="81"/>
        <v>193---9</v>
      </c>
      <c r="C5198" t="s">
        <v>5911</v>
      </c>
      <c r="D5198" t="s">
        <v>1060</v>
      </c>
      <c r="E5198">
        <v>9</v>
      </c>
    </row>
    <row r="5199" spans="1:5" ht="13.5" customHeight="1">
      <c r="A5199">
        <v>193</v>
      </c>
      <c r="B5199" t="str">
        <f t="shared" si="81"/>
        <v>193---10</v>
      </c>
      <c r="C5199" t="s">
        <v>5911</v>
      </c>
      <c r="D5199" t="s">
        <v>1061</v>
      </c>
      <c r="E5199">
        <v>10</v>
      </c>
    </row>
    <row r="5200" spans="1:5" ht="13.5" customHeight="1">
      <c r="A5200">
        <v>193</v>
      </c>
      <c r="B5200" t="str">
        <f t="shared" si="81"/>
        <v>193---11</v>
      </c>
      <c r="C5200" t="s">
        <v>5911</v>
      </c>
      <c r="D5200" t="s">
        <v>907</v>
      </c>
      <c r="E5200">
        <v>11</v>
      </c>
    </row>
    <row r="5201" spans="1:5" ht="13.5" customHeight="1">
      <c r="A5201">
        <v>193</v>
      </c>
      <c r="B5201" t="str">
        <f t="shared" si="81"/>
        <v>193---12</v>
      </c>
      <c r="C5201" t="s">
        <v>5911</v>
      </c>
      <c r="D5201" t="s">
        <v>1063</v>
      </c>
      <c r="E5201">
        <v>12</v>
      </c>
    </row>
    <row r="5202" spans="1:5" ht="13.5" customHeight="1">
      <c r="A5202">
        <v>193</v>
      </c>
      <c r="B5202" t="str">
        <f t="shared" si="81"/>
        <v>193---13</v>
      </c>
      <c r="C5202" t="s">
        <v>5911</v>
      </c>
      <c r="D5202" t="s">
        <v>902</v>
      </c>
      <c r="E5202">
        <v>13</v>
      </c>
    </row>
    <row r="5203" spans="1:5" ht="13.5" customHeight="1">
      <c r="A5203">
        <v>193</v>
      </c>
      <c r="B5203" t="str">
        <f t="shared" si="81"/>
        <v>193---14</v>
      </c>
      <c r="C5203" t="s">
        <v>5911</v>
      </c>
      <c r="D5203" t="s">
        <v>1066</v>
      </c>
      <c r="E5203">
        <v>14</v>
      </c>
    </row>
    <row r="5204" spans="1:5" ht="13.5" customHeight="1">
      <c r="A5204">
        <v>193</v>
      </c>
      <c r="B5204" t="str">
        <f t="shared" si="81"/>
        <v>193---15</v>
      </c>
      <c r="C5204" t="s">
        <v>5928</v>
      </c>
      <c r="D5204" t="s">
        <v>1254</v>
      </c>
      <c r="E5204">
        <v>15</v>
      </c>
    </row>
    <row r="5205" spans="1:5" ht="13.5" customHeight="1">
      <c r="A5205">
        <v>193</v>
      </c>
      <c r="B5205" t="str">
        <f t="shared" si="81"/>
        <v>193---16</v>
      </c>
      <c r="C5205" t="s">
        <v>727</v>
      </c>
      <c r="D5205" t="s">
        <v>1308</v>
      </c>
      <c r="E5205">
        <v>16</v>
      </c>
    </row>
    <row r="5206" spans="1:5" ht="13.5" customHeight="1">
      <c r="A5206">
        <v>193</v>
      </c>
      <c r="B5206" t="str">
        <f t="shared" si="81"/>
        <v>193---17</v>
      </c>
      <c r="C5206" t="s">
        <v>795</v>
      </c>
      <c r="D5206" t="s">
        <v>1062</v>
      </c>
      <c r="E5206">
        <v>17</v>
      </c>
    </row>
    <row r="5207" spans="1:5" ht="13.5" customHeight="1">
      <c r="A5207">
        <v>193</v>
      </c>
      <c r="B5207" t="str">
        <f t="shared" si="81"/>
        <v>193---18</v>
      </c>
      <c r="C5207" t="s">
        <v>887</v>
      </c>
      <c r="D5207" t="s">
        <v>992</v>
      </c>
      <c r="E5207">
        <v>18</v>
      </c>
    </row>
    <row r="5208" spans="1:5" ht="13.5" customHeight="1">
      <c r="A5208">
        <v>193</v>
      </c>
      <c r="B5208" t="str">
        <f t="shared" si="81"/>
        <v>193---19</v>
      </c>
      <c r="C5208" t="s">
        <v>739</v>
      </c>
      <c r="D5208" t="s">
        <v>736</v>
      </c>
      <c r="E5208">
        <v>19</v>
      </c>
    </row>
    <row r="5209" spans="1:5" ht="13.5" customHeight="1">
      <c r="A5209">
        <v>193</v>
      </c>
      <c r="B5209" t="str">
        <f t="shared" si="81"/>
        <v>193---20</v>
      </c>
      <c r="C5209" t="s">
        <v>888</v>
      </c>
      <c r="D5209" t="s">
        <v>1073</v>
      </c>
      <c r="E5209">
        <v>20</v>
      </c>
    </row>
    <row r="5210" spans="1:5" ht="13.5" customHeight="1">
      <c r="A5210">
        <v>193</v>
      </c>
      <c r="B5210" t="str">
        <f t="shared" si="81"/>
        <v>193---21</v>
      </c>
      <c r="C5210" t="s">
        <v>743</v>
      </c>
      <c r="D5210" t="s">
        <v>754</v>
      </c>
      <c r="E5210">
        <v>21</v>
      </c>
    </row>
    <row r="5211" spans="1:5" ht="13.5" customHeight="1">
      <c r="A5211">
        <v>193</v>
      </c>
      <c r="B5211" t="str">
        <f t="shared" si="81"/>
        <v>193---22</v>
      </c>
      <c r="C5211" t="s">
        <v>987</v>
      </c>
      <c r="D5211" t="s">
        <v>1263</v>
      </c>
      <c r="E5211">
        <v>22</v>
      </c>
    </row>
    <row r="5212" spans="1:5" ht="13.5" customHeight="1">
      <c r="A5212">
        <v>193</v>
      </c>
      <c r="B5212" t="str">
        <f t="shared" si="81"/>
        <v>193---23</v>
      </c>
      <c r="C5212" t="s">
        <v>989</v>
      </c>
      <c r="D5212" t="s">
        <v>738</v>
      </c>
      <c r="E5212">
        <v>23</v>
      </c>
    </row>
    <row r="5213" spans="1:5" ht="13.5" customHeight="1">
      <c r="A5213">
        <v>193</v>
      </c>
      <c r="B5213" t="str">
        <f t="shared" si="81"/>
        <v>193---24</v>
      </c>
      <c r="C5213" t="s">
        <v>936</v>
      </c>
      <c r="D5213" t="s">
        <v>779</v>
      </c>
      <c r="E5213">
        <v>24</v>
      </c>
    </row>
    <row r="5214" spans="1:5" ht="13.5" customHeight="1">
      <c r="A5214">
        <v>193</v>
      </c>
      <c r="B5214" t="str">
        <f t="shared" si="81"/>
        <v>193---25</v>
      </c>
      <c r="C5214" t="s">
        <v>819</v>
      </c>
      <c r="D5214" t="s">
        <v>756</v>
      </c>
      <c r="E5214">
        <v>25</v>
      </c>
    </row>
    <row r="5215" spans="1:5" ht="13.5" customHeight="1">
      <c r="A5215">
        <v>193</v>
      </c>
      <c r="B5215" t="str">
        <f t="shared" si="81"/>
        <v>193---26</v>
      </c>
      <c r="C5215" t="s">
        <v>1074</v>
      </c>
      <c r="D5215" t="s">
        <v>880</v>
      </c>
      <c r="E5215">
        <v>26</v>
      </c>
    </row>
    <row r="5216" spans="1:5" ht="13.5" customHeight="1">
      <c r="A5216">
        <v>193</v>
      </c>
      <c r="B5216" t="str">
        <f t="shared" si="81"/>
        <v>193---27</v>
      </c>
      <c r="C5216" t="s">
        <v>824</v>
      </c>
      <c r="D5216" t="s">
        <v>752</v>
      </c>
      <c r="E5216">
        <v>27</v>
      </c>
    </row>
    <row r="5217" spans="1:5" ht="13.5" customHeight="1">
      <c r="A5217">
        <v>193</v>
      </c>
      <c r="B5217" t="str">
        <f t="shared" si="81"/>
        <v>193---28</v>
      </c>
      <c r="C5217" t="s">
        <v>826</v>
      </c>
      <c r="D5217" t="s">
        <v>1079</v>
      </c>
      <c r="E5217">
        <v>28</v>
      </c>
    </row>
    <row r="5218" spans="1:5" ht="13.5" customHeight="1">
      <c r="A5218">
        <v>193</v>
      </c>
      <c r="B5218" t="str">
        <f t="shared" si="81"/>
        <v>193---29</v>
      </c>
      <c r="C5218" t="s">
        <v>1005</v>
      </c>
      <c r="D5218" t="s">
        <v>1105</v>
      </c>
      <c r="E5218">
        <v>29</v>
      </c>
    </row>
    <row r="5219" spans="1:5" ht="13.5" customHeight="1">
      <c r="A5219">
        <v>193</v>
      </c>
      <c r="B5219" t="str">
        <f t="shared" si="81"/>
        <v>193---30</v>
      </c>
      <c r="C5219" t="s">
        <v>866</v>
      </c>
      <c r="D5219" t="s">
        <v>831</v>
      </c>
      <c r="E5219">
        <v>30</v>
      </c>
    </row>
    <row r="5220" spans="1:5" ht="13.5" customHeight="1">
      <c r="A5220">
        <v>193</v>
      </c>
      <c r="B5220" t="str">
        <f t="shared" si="81"/>
        <v>193---31</v>
      </c>
      <c r="C5220" t="s">
        <v>868</v>
      </c>
      <c r="D5220" t="s">
        <v>758</v>
      </c>
      <c r="E5220">
        <v>31</v>
      </c>
    </row>
    <row r="5221" spans="1:5" ht="13.5" customHeight="1">
      <c r="A5221">
        <v>193</v>
      </c>
      <c r="B5221" t="str">
        <f t="shared" si="81"/>
        <v>193---32</v>
      </c>
      <c r="C5221" t="s">
        <v>838</v>
      </c>
      <c r="D5221" t="s">
        <v>1054</v>
      </c>
      <c r="E5221">
        <v>32</v>
      </c>
    </row>
    <row r="5222" spans="1:5" ht="13.5" customHeight="1">
      <c r="A5222">
        <v>193</v>
      </c>
      <c r="B5222" t="str">
        <f t="shared" si="81"/>
        <v>193---33</v>
      </c>
      <c r="C5222" t="s">
        <v>870</v>
      </c>
      <c r="D5222" t="s">
        <v>1344</v>
      </c>
      <c r="E5222">
        <v>33</v>
      </c>
    </row>
    <row r="5223" spans="1:5" ht="13.5" customHeight="1">
      <c r="A5223">
        <v>193</v>
      </c>
      <c r="B5223" t="str">
        <f t="shared" si="81"/>
        <v>193---34</v>
      </c>
      <c r="C5223" t="s">
        <v>773</v>
      </c>
      <c r="D5223" t="s">
        <v>1067</v>
      </c>
      <c r="E5223">
        <v>34</v>
      </c>
    </row>
    <row r="5224" spans="1:5" ht="13.5" customHeight="1">
      <c r="A5224">
        <v>193</v>
      </c>
      <c r="B5224" t="str">
        <f t="shared" si="81"/>
        <v>193---35</v>
      </c>
      <c r="C5224" t="s">
        <v>5913</v>
      </c>
      <c r="D5224" t="s">
        <v>1114</v>
      </c>
      <c r="E5224">
        <v>35</v>
      </c>
    </row>
    <row r="5225" spans="1:5" ht="13.5" customHeight="1">
      <c r="A5225">
        <v>193</v>
      </c>
      <c r="B5225" t="str">
        <f t="shared" si="81"/>
        <v>193---36</v>
      </c>
      <c r="C5225" t="s">
        <v>5946</v>
      </c>
      <c r="D5225" t="s">
        <v>893</v>
      </c>
      <c r="E5225">
        <v>36</v>
      </c>
    </row>
    <row r="5226" spans="1:5" ht="13.5" customHeight="1">
      <c r="A5226">
        <v>193</v>
      </c>
      <c r="B5226" t="str">
        <f t="shared" si="81"/>
        <v>193---37</v>
      </c>
      <c r="C5226" t="s">
        <v>5967</v>
      </c>
      <c r="D5226" t="s">
        <v>986</v>
      </c>
      <c r="E5226">
        <v>37</v>
      </c>
    </row>
    <row r="5227" spans="1:5" ht="13.5" customHeight="1">
      <c r="A5227">
        <v>193</v>
      </c>
      <c r="B5227" t="str">
        <f t="shared" si="81"/>
        <v>193---38</v>
      </c>
      <c r="C5227" t="s">
        <v>5968</v>
      </c>
      <c r="D5227" t="s">
        <v>988</v>
      </c>
      <c r="E5227">
        <v>38</v>
      </c>
    </row>
    <row r="5228" spans="1:5" ht="13.5" customHeight="1">
      <c r="A5228">
        <v>193</v>
      </c>
      <c r="B5228" t="str">
        <f t="shared" si="81"/>
        <v>193---39</v>
      </c>
      <c r="C5228" t="s">
        <v>5915</v>
      </c>
      <c r="D5228" t="s">
        <v>772</v>
      </c>
      <c r="E5228">
        <v>39</v>
      </c>
    </row>
    <row r="5229" spans="1:5" ht="13.5" customHeight="1">
      <c r="A5229">
        <v>193</v>
      </c>
      <c r="B5229" t="str">
        <f t="shared" si="81"/>
        <v>193---40</v>
      </c>
      <c r="C5229" t="s">
        <v>5970</v>
      </c>
      <c r="D5229" t="s">
        <v>999</v>
      </c>
      <c r="E5229">
        <v>40</v>
      </c>
    </row>
    <row r="5230" spans="1:5" ht="13.5" customHeight="1">
      <c r="A5230">
        <v>193</v>
      </c>
      <c r="B5230" t="str">
        <f t="shared" si="81"/>
        <v>193---41</v>
      </c>
      <c r="C5230" t="s">
        <v>5917</v>
      </c>
      <c r="D5230" t="s">
        <v>789</v>
      </c>
      <c r="E5230">
        <v>41</v>
      </c>
    </row>
    <row r="5231" spans="1:5" ht="13.5" customHeight="1">
      <c r="A5231">
        <v>193</v>
      </c>
      <c r="B5231" t="str">
        <f t="shared" si="81"/>
        <v>193---42</v>
      </c>
      <c r="C5231" t="s">
        <v>5918</v>
      </c>
      <c r="D5231" t="s">
        <v>770</v>
      </c>
      <c r="E5231">
        <v>42</v>
      </c>
    </row>
    <row r="5232" spans="1:5" ht="13.5" customHeight="1">
      <c r="A5232">
        <v>193</v>
      </c>
      <c r="B5232" t="str">
        <f t="shared" si="81"/>
        <v>193---43</v>
      </c>
      <c r="C5232" t="s">
        <v>5971</v>
      </c>
      <c r="D5232" t="s">
        <v>1058</v>
      </c>
      <c r="E5232">
        <v>43</v>
      </c>
    </row>
    <row r="5233" spans="1:5" ht="13.5" customHeight="1">
      <c r="A5233">
        <v>193</v>
      </c>
      <c r="B5233" t="str">
        <f t="shared" si="81"/>
        <v>193---44</v>
      </c>
      <c r="C5233" t="s">
        <v>5931</v>
      </c>
      <c r="D5233" t="s">
        <v>1044</v>
      </c>
      <c r="E5233">
        <v>44</v>
      </c>
    </row>
    <row r="5234" spans="1:5" ht="13.5" customHeight="1">
      <c r="A5234">
        <v>193</v>
      </c>
      <c r="B5234" t="str">
        <f t="shared" si="81"/>
        <v>193---45</v>
      </c>
      <c r="C5234" t="s">
        <v>5972</v>
      </c>
      <c r="D5234" t="s">
        <v>979</v>
      </c>
      <c r="E5234">
        <v>45</v>
      </c>
    </row>
    <row r="5235" spans="1:5" ht="13.5" customHeight="1">
      <c r="A5235">
        <v>193</v>
      </c>
      <c r="B5235" t="str">
        <f t="shared" si="81"/>
        <v>193---46</v>
      </c>
      <c r="C5235" t="s">
        <v>5973</v>
      </c>
      <c r="D5235" t="s">
        <v>1158</v>
      </c>
      <c r="E5235">
        <v>46</v>
      </c>
    </row>
    <row r="5236" spans="1:5" ht="13.5" customHeight="1">
      <c r="A5236">
        <v>193</v>
      </c>
      <c r="B5236" t="str">
        <f t="shared" si="81"/>
        <v>193---47</v>
      </c>
      <c r="C5236" t="s">
        <v>5923</v>
      </c>
      <c r="D5236" t="s">
        <v>766</v>
      </c>
      <c r="E5236">
        <v>47</v>
      </c>
    </row>
    <row r="5237" spans="1:5" ht="13.5" customHeight="1">
      <c r="A5237">
        <v>193</v>
      </c>
      <c r="B5237" t="str">
        <f t="shared" si="81"/>
        <v>193---48</v>
      </c>
      <c r="C5237" t="s">
        <v>5975</v>
      </c>
      <c r="D5237" t="s">
        <v>994</v>
      </c>
      <c r="E5237">
        <v>48</v>
      </c>
    </row>
    <row r="5238" spans="1:5" ht="13.5" customHeight="1">
      <c r="A5238">
        <v>193</v>
      </c>
      <c r="B5238" t="str">
        <f t="shared" si="81"/>
        <v>193---49</v>
      </c>
      <c r="C5238" t="s">
        <v>5976</v>
      </c>
      <c r="D5238" t="s">
        <v>1162</v>
      </c>
      <c r="E5238">
        <v>49</v>
      </c>
    </row>
    <row r="5239" spans="1:5" ht="13.5" customHeight="1">
      <c r="A5239">
        <v>254</v>
      </c>
      <c r="B5239" t="str">
        <f t="shared" si="81"/>
        <v>254---1</v>
      </c>
      <c r="C5239" t="s">
        <v>4216</v>
      </c>
      <c r="D5239" t="s">
        <v>1135</v>
      </c>
      <c r="E5239">
        <v>1</v>
      </c>
    </row>
    <row r="5240" spans="1:5" ht="13.5" customHeight="1">
      <c r="A5240">
        <v>254</v>
      </c>
      <c r="B5240" t="str">
        <f t="shared" si="81"/>
        <v>254---2</v>
      </c>
      <c r="C5240" t="s">
        <v>4216</v>
      </c>
      <c r="D5240" t="s">
        <v>1119</v>
      </c>
      <c r="E5240">
        <v>2</v>
      </c>
    </row>
    <row r="5241" spans="1:5" ht="13.5" customHeight="1">
      <c r="A5241">
        <v>254</v>
      </c>
      <c r="B5241" t="str">
        <f t="shared" si="81"/>
        <v>254---3</v>
      </c>
      <c r="C5241" t="s">
        <v>4216</v>
      </c>
      <c r="D5241" t="s">
        <v>1321</v>
      </c>
      <c r="E5241">
        <v>3</v>
      </c>
    </row>
    <row r="5242" spans="1:5" ht="13.5" customHeight="1">
      <c r="A5242">
        <v>254</v>
      </c>
      <c r="B5242" t="str">
        <f t="shared" si="81"/>
        <v>254---4</v>
      </c>
      <c r="C5242" t="s">
        <v>4252</v>
      </c>
      <c r="D5242" t="s">
        <v>1120</v>
      </c>
      <c r="E5242">
        <v>4</v>
      </c>
    </row>
    <row r="5243" spans="1:5" ht="13.5" customHeight="1">
      <c r="A5243">
        <v>254</v>
      </c>
      <c r="B5243" t="str">
        <f t="shared" si="81"/>
        <v>254---5</v>
      </c>
      <c r="C5243" t="s">
        <v>4269</v>
      </c>
      <c r="D5243" t="s">
        <v>1346</v>
      </c>
      <c r="E5243">
        <v>5</v>
      </c>
    </row>
    <row r="5244" spans="1:5" ht="13.5" customHeight="1">
      <c r="A5244">
        <v>254</v>
      </c>
      <c r="B5244" t="str">
        <f t="shared" si="81"/>
        <v>254---6</v>
      </c>
      <c r="C5244" t="s">
        <v>4271</v>
      </c>
      <c r="D5244" t="s">
        <v>1066</v>
      </c>
      <c r="E5244">
        <v>6</v>
      </c>
    </row>
    <row r="5245" spans="1:5" ht="13.5" customHeight="1">
      <c r="A5245">
        <v>254</v>
      </c>
      <c r="B5245" t="str">
        <f t="shared" si="81"/>
        <v>254---7</v>
      </c>
      <c r="C5245" t="s">
        <v>4239</v>
      </c>
      <c r="D5245" t="s">
        <v>1058</v>
      </c>
      <c r="E5245">
        <v>7</v>
      </c>
    </row>
    <row r="5246" spans="1:5" ht="13.5" customHeight="1">
      <c r="A5246">
        <v>254</v>
      </c>
      <c r="B5246" t="str">
        <f t="shared" si="81"/>
        <v>254---8</v>
      </c>
      <c r="C5246" t="s">
        <v>4228</v>
      </c>
      <c r="D5246" t="s">
        <v>779</v>
      </c>
      <c r="E5246">
        <v>8</v>
      </c>
    </row>
    <row r="5247" spans="1:5" ht="13.5" customHeight="1">
      <c r="A5247">
        <v>254</v>
      </c>
      <c r="B5247" t="str">
        <f t="shared" si="81"/>
        <v>254---9</v>
      </c>
      <c r="C5247" t="s">
        <v>5911</v>
      </c>
      <c r="D5247" t="s">
        <v>1057</v>
      </c>
      <c r="E5247">
        <v>9</v>
      </c>
    </row>
    <row r="5248" spans="1:5" ht="13.5" customHeight="1">
      <c r="A5248">
        <v>254</v>
      </c>
      <c r="B5248" t="str">
        <f t="shared" si="81"/>
        <v>254---10</v>
      </c>
      <c r="C5248" t="s">
        <v>5911</v>
      </c>
      <c r="D5248" t="s">
        <v>1060</v>
      </c>
      <c r="E5248">
        <v>10</v>
      </c>
    </row>
    <row r="5249" spans="1:5" ht="13.5" customHeight="1">
      <c r="A5249">
        <v>254</v>
      </c>
      <c r="B5249" t="str">
        <f t="shared" si="81"/>
        <v>254---11</v>
      </c>
      <c r="C5249" t="s">
        <v>5911</v>
      </c>
      <c r="D5249" t="s">
        <v>1139</v>
      </c>
      <c r="E5249">
        <v>11</v>
      </c>
    </row>
    <row r="5250" spans="1:5" ht="13.5" customHeight="1">
      <c r="A5250">
        <v>254</v>
      </c>
      <c r="B5250" t="str">
        <f t="shared" si="81"/>
        <v>254---12</v>
      </c>
      <c r="C5250" t="s">
        <v>5911</v>
      </c>
      <c r="D5250" t="s">
        <v>1063</v>
      </c>
      <c r="E5250">
        <v>12</v>
      </c>
    </row>
    <row r="5251" spans="1:5" ht="13.5" customHeight="1">
      <c r="A5251">
        <v>254</v>
      </c>
      <c r="B5251" t="str">
        <f t="shared" ref="B5251:B5314" si="82">A5251&amp;"---"&amp;E5251</f>
        <v>254---13</v>
      </c>
      <c r="C5251" t="s">
        <v>5911</v>
      </c>
      <c r="D5251" t="s">
        <v>1141</v>
      </c>
      <c r="E5251">
        <v>13</v>
      </c>
    </row>
    <row r="5252" spans="1:5" ht="13.5" customHeight="1">
      <c r="A5252">
        <v>254</v>
      </c>
      <c r="B5252" t="str">
        <f t="shared" si="82"/>
        <v>254---14</v>
      </c>
      <c r="C5252" t="s">
        <v>5928</v>
      </c>
      <c r="D5252" t="s">
        <v>1254</v>
      </c>
      <c r="E5252">
        <v>14</v>
      </c>
    </row>
    <row r="5253" spans="1:5" ht="13.5" customHeight="1">
      <c r="A5253">
        <v>254</v>
      </c>
      <c r="B5253" t="str">
        <f t="shared" si="82"/>
        <v>254---15</v>
      </c>
      <c r="C5253" t="s">
        <v>727</v>
      </c>
      <c r="D5253" t="s">
        <v>1308</v>
      </c>
      <c r="E5253">
        <v>15</v>
      </c>
    </row>
    <row r="5254" spans="1:5" ht="13.5" customHeight="1">
      <c r="A5254">
        <v>254</v>
      </c>
      <c r="B5254" t="str">
        <f t="shared" si="82"/>
        <v>254---16</v>
      </c>
      <c r="C5254" t="s">
        <v>733</v>
      </c>
      <c r="D5254" t="s">
        <v>781</v>
      </c>
      <c r="E5254">
        <v>16</v>
      </c>
    </row>
    <row r="5255" spans="1:5" ht="13.5" customHeight="1">
      <c r="A5255">
        <v>254</v>
      </c>
      <c r="B5255" t="str">
        <f t="shared" si="82"/>
        <v>254---17</v>
      </c>
      <c r="C5255" t="s">
        <v>735</v>
      </c>
      <c r="D5255" t="s">
        <v>744</v>
      </c>
      <c r="E5255">
        <v>17</v>
      </c>
    </row>
    <row r="5256" spans="1:5" ht="13.5" customHeight="1">
      <c r="A5256">
        <v>254</v>
      </c>
      <c r="B5256" t="str">
        <f t="shared" si="82"/>
        <v>254---18</v>
      </c>
      <c r="C5256" t="s">
        <v>887</v>
      </c>
      <c r="D5256" t="s">
        <v>992</v>
      </c>
      <c r="E5256">
        <v>18</v>
      </c>
    </row>
    <row r="5257" spans="1:5" ht="13.5" customHeight="1">
      <c r="A5257">
        <v>254</v>
      </c>
      <c r="B5257" t="str">
        <f t="shared" si="82"/>
        <v>254---19</v>
      </c>
      <c r="C5257" t="s">
        <v>797</v>
      </c>
      <c r="D5257" t="s">
        <v>1081</v>
      </c>
      <c r="E5257">
        <v>19</v>
      </c>
    </row>
    <row r="5258" spans="1:5" ht="13.5" customHeight="1">
      <c r="A5258">
        <v>254</v>
      </c>
      <c r="B5258" t="str">
        <f t="shared" si="82"/>
        <v>254---20</v>
      </c>
      <c r="C5258" t="s">
        <v>739</v>
      </c>
      <c r="D5258" t="s">
        <v>736</v>
      </c>
      <c r="E5258">
        <v>20</v>
      </c>
    </row>
    <row r="5259" spans="1:5" ht="13.5" customHeight="1">
      <c r="A5259">
        <v>254</v>
      </c>
      <c r="B5259" t="str">
        <f t="shared" si="82"/>
        <v>254---21</v>
      </c>
      <c r="C5259" t="s">
        <v>888</v>
      </c>
      <c r="D5259" t="s">
        <v>1073</v>
      </c>
      <c r="E5259">
        <v>21</v>
      </c>
    </row>
    <row r="5260" spans="1:5" ht="13.5" customHeight="1">
      <c r="A5260">
        <v>254</v>
      </c>
      <c r="B5260" t="str">
        <f t="shared" si="82"/>
        <v>254---22</v>
      </c>
      <c r="C5260" t="s">
        <v>858</v>
      </c>
      <c r="D5260" t="s">
        <v>740</v>
      </c>
      <c r="E5260">
        <v>22</v>
      </c>
    </row>
    <row r="5261" spans="1:5" ht="13.5" customHeight="1">
      <c r="A5261">
        <v>254</v>
      </c>
      <c r="B5261" t="str">
        <f t="shared" si="82"/>
        <v>254---23</v>
      </c>
      <c r="C5261" t="s">
        <v>743</v>
      </c>
      <c r="D5261" t="s">
        <v>754</v>
      </c>
      <c r="E5261">
        <v>23</v>
      </c>
    </row>
    <row r="5262" spans="1:5" ht="13.5" customHeight="1">
      <c r="A5262">
        <v>254</v>
      </c>
      <c r="B5262" t="str">
        <f t="shared" si="82"/>
        <v>254---24</v>
      </c>
      <c r="C5262" t="s">
        <v>987</v>
      </c>
      <c r="D5262" t="s">
        <v>1263</v>
      </c>
      <c r="E5262">
        <v>24</v>
      </c>
    </row>
    <row r="5263" spans="1:5" ht="13.5" customHeight="1">
      <c r="A5263">
        <v>254</v>
      </c>
      <c r="B5263" t="str">
        <f t="shared" si="82"/>
        <v>254---25</v>
      </c>
      <c r="C5263" t="s">
        <v>989</v>
      </c>
      <c r="D5263" t="s">
        <v>738</v>
      </c>
      <c r="E5263">
        <v>25</v>
      </c>
    </row>
    <row r="5264" spans="1:5" ht="13.5" customHeight="1">
      <c r="A5264">
        <v>254</v>
      </c>
      <c r="B5264" t="str">
        <f t="shared" si="82"/>
        <v>254---26</v>
      </c>
      <c r="C5264" t="s">
        <v>747</v>
      </c>
      <c r="D5264" t="s">
        <v>1154</v>
      </c>
      <c r="E5264">
        <v>26</v>
      </c>
    </row>
    <row r="5265" spans="1:5" ht="13.5" customHeight="1">
      <c r="A5265">
        <v>254</v>
      </c>
      <c r="B5265" t="str">
        <f t="shared" si="82"/>
        <v>254---27</v>
      </c>
      <c r="C5265" t="s">
        <v>936</v>
      </c>
      <c r="D5265" t="s">
        <v>779</v>
      </c>
      <c r="E5265">
        <v>27</v>
      </c>
    </row>
    <row r="5266" spans="1:5" ht="13.5" customHeight="1">
      <c r="A5266">
        <v>254</v>
      </c>
      <c r="B5266" t="str">
        <f t="shared" si="82"/>
        <v>254---28</v>
      </c>
      <c r="C5266" t="s">
        <v>819</v>
      </c>
      <c r="D5266" t="s">
        <v>756</v>
      </c>
      <c r="E5266">
        <v>28</v>
      </c>
    </row>
    <row r="5267" spans="1:5" ht="13.5" customHeight="1">
      <c r="A5267">
        <v>254</v>
      </c>
      <c r="B5267" t="str">
        <f t="shared" si="82"/>
        <v>254---29</v>
      </c>
      <c r="C5267" t="s">
        <v>1074</v>
      </c>
      <c r="D5267" t="s">
        <v>880</v>
      </c>
      <c r="E5267">
        <v>29</v>
      </c>
    </row>
    <row r="5268" spans="1:5" ht="13.5" customHeight="1">
      <c r="A5268">
        <v>254</v>
      </c>
      <c r="B5268" t="str">
        <f t="shared" si="82"/>
        <v>254---30</v>
      </c>
      <c r="C5268" t="s">
        <v>1019</v>
      </c>
      <c r="D5268" t="s">
        <v>734</v>
      </c>
      <c r="E5268">
        <v>30</v>
      </c>
    </row>
    <row r="5269" spans="1:5" ht="13.5" customHeight="1">
      <c r="A5269">
        <v>254</v>
      </c>
      <c r="B5269" t="str">
        <f t="shared" si="82"/>
        <v>254---31</v>
      </c>
      <c r="C5269" t="s">
        <v>824</v>
      </c>
      <c r="D5269" t="s">
        <v>752</v>
      </c>
      <c r="E5269">
        <v>31</v>
      </c>
    </row>
    <row r="5270" spans="1:5" ht="13.5" customHeight="1">
      <c r="A5270">
        <v>254</v>
      </c>
      <c r="B5270" t="str">
        <f t="shared" si="82"/>
        <v>254---32</v>
      </c>
      <c r="C5270" t="s">
        <v>1005</v>
      </c>
      <c r="D5270" t="s">
        <v>1105</v>
      </c>
      <c r="E5270">
        <v>32</v>
      </c>
    </row>
    <row r="5271" spans="1:5" ht="13.5" customHeight="1">
      <c r="A5271">
        <v>254</v>
      </c>
      <c r="B5271" t="str">
        <f t="shared" si="82"/>
        <v>254---33</v>
      </c>
      <c r="C5271" t="s">
        <v>1197</v>
      </c>
      <c r="D5271" t="s">
        <v>1137</v>
      </c>
      <c r="E5271">
        <v>33</v>
      </c>
    </row>
    <row r="5272" spans="1:5" ht="13.5" customHeight="1">
      <c r="A5272">
        <v>254</v>
      </c>
      <c r="B5272" t="str">
        <f t="shared" si="82"/>
        <v>254---34</v>
      </c>
      <c r="C5272" t="s">
        <v>866</v>
      </c>
      <c r="D5272" t="s">
        <v>831</v>
      </c>
      <c r="E5272">
        <v>34</v>
      </c>
    </row>
    <row r="5273" spans="1:5" ht="13.5" customHeight="1">
      <c r="A5273">
        <v>254</v>
      </c>
      <c r="B5273" t="str">
        <f t="shared" si="82"/>
        <v>254---35</v>
      </c>
      <c r="C5273" t="s">
        <v>1102</v>
      </c>
      <c r="D5273" t="s">
        <v>1190</v>
      </c>
      <c r="E5273">
        <v>35</v>
      </c>
    </row>
    <row r="5274" spans="1:5" ht="13.5" customHeight="1">
      <c r="A5274">
        <v>254</v>
      </c>
      <c r="B5274" t="str">
        <f t="shared" si="82"/>
        <v>254---36</v>
      </c>
      <c r="C5274" t="s">
        <v>868</v>
      </c>
      <c r="D5274" t="s">
        <v>758</v>
      </c>
      <c r="E5274">
        <v>36</v>
      </c>
    </row>
    <row r="5275" spans="1:5" ht="13.5" customHeight="1">
      <c r="A5275">
        <v>254</v>
      </c>
      <c r="B5275" t="str">
        <f t="shared" si="82"/>
        <v>254---37</v>
      </c>
      <c r="C5275" t="s">
        <v>769</v>
      </c>
      <c r="D5275" t="s">
        <v>1325</v>
      </c>
      <c r="E5275">
        <v>37</v>
      </c>
    </row>
    <row r="5276" spans="1:5" ht="13.5" customHeight="1">
      <c r="A5276">
        <v>254</v>
      </c>
      <c r="B5276" t="str">
        <f t="shared" si="82"/>
        <v>254---38</v>
      </c>
      <c r="C5276" t="s">
        <v>950</v>
      </c>
      <c r="D5276" t="s">
        <v>1140</v>
      </c>
      <c r="E5276">
        <v>38</v>
      </c>
    </row>
    <row r="5277" spans="1:5" ht="13.5" customHeight="1">
      <c r="A5277">
        <v>254</v>
      </c>
      <c r="B5277" t="str">
        <f t="shared" si="82"/>
        <v>254---39</v>
      </c>
      <c r="C5277" t="s">
        <v>5913</v>
      </c>
      <c r="D5277" t="s">
        <v>1114</v>
      </c>
      <c r="E5277">
        <v>39</v>
      </c>
    </row>
    <row r="5278" spans="1:5" ht="13.5" customHeight="1">
      <c r="A5278">
        <v>254</v>
      </c>
      <c r="B5278" t="str">
        <f t="shared" si="82"/>
        <v>254---40</v>
      </c>
      <c r="C5278" t="s">
        <v>5929</v>
      </c>
      <c r="D5278" t="s">
        <v>813</v>
      </c>
      <c r="E5278">
        <v>40</v>
      </c>
    </row>
    <row r="5279" spans="1:5" ht="13.5" customHeight="1">
      <c r="A5279">
        <v>254</v>
      </c>
      <c r="B5279" t="str">
        <f t="shared" si="82"/>
        <v>254---41</v>
      </c>
      <c r="C5279" t="s">
        <v>5961</v>
      </c>
      <c r="D5279" t="s">
        <v>935</v>
      </c>
      <c r="E5279">
        <v>41</v>
      </c>
    </row>
    <row r="5280" spans="1:5" ht="13.5" customHeight="1">
      <c r="A5280">
        <v>254</v>
      </c>
      <c r="B5280" t="str">
        <f t="shared" si="82"/>
        <v>254---42</v>
      </c>
      <c r="C5280" t="s">
        <v>5982</v>
      </c>
      <c r="D5280" t="s">
        <v>1125</v>
      </c>
      <c r="E5280">
        <v>42</v>
      </c>
    </row>
    <row r="5281" spans="1:5" ht="13.5" customHeight="1">
      <c r="A5281">
        <v>254</v>
      </c>
      <c r="B5281" t="str">
        <f t="shared" si="82"/>
        <v>254---43</v>
      </c>
      <c r="C5281" t="s">
        <v>5930</v>
      </c>
      <c r="D5281" t="s">
        <v>821</v>
      </c>
      <c r="E5281">
        <v>43</v>
      </c>
    </row>
    <row r="5282" spans="1:5" ht="13.5" customHeight="1">
      <c r="A5282">
        <v>254</v>
      </c>
      <c r="B5282" t="str">
        <f t="shared" si="82"/>
        <v>254---44</v>
      </c>
      <c r="C5282" t="s">
        <v>5914</v>
      </c>
      <c r="D5282" t="s">
        <v>785</v>
      </c>
      <c r="E5282">
        <v>44</v>
      </c>
    </row>
    <row r="5283" spans="1:5" ht="13.5" customHeight="1">
      <c r="A5283">
        <v>254</v>
      </c>
      <c r="B5283" t="str">
        <f t="shared" si="82"/>
        <v>254---45</v>
      </c>
      <c r="C5283" t="s">
        <v>5915</v>
      </c>
      <c r="D5283" t="s">
        <v>772</v>
      </c>
      <c r="E5283">
        <v>45</v>
      </c>
    </row>
    <row r="5284" spans="1:5" ht="13.5" customHeight="1">
      <c r="A5284">
        <v>254</v>
      </c>
      <c r="B5284" t="str">
        <f t="shared" si="82"/>
        <v>254---46</v>
      </c>
      <c r="C5284" t="s">
        <v>5977</v>
      </c>
      <c r="D5284" t="s">
        <v>1069</v>
      </c>
      <c r="E5284">
        <v>46</v>
      </c>
    </row>
    <row r="5285" spans="1:5" ht="13.5" customHeight="1">
      <c r="A5285">
        <v>254</v>
      </c>
      <c r="B5285" t="str">
        <f t="shared" si="82"/>
        <v>254---47</v>
      </c>
      <c r="C5285" t="s">
        <v>5917</v>
      </c>
      <c r="D5285" t="s">
        <v>789</v>
      </c>
      <c r="E5285">
        <v>47</v>
      </c>
    </row>
    <row r="5286" spans="1:5" ht="13.5" customHeight="1">
      <c r="A5286">
        <v>254</v>
      </c>
      <c r="B5286" t="str">
        <f t="shared" si="82"/>
        <v>254---48</v>
      </c>
      <c r="C5286" t="s">
        <v>5918</v>
      </c>
      <c r="D5286" t="s">
        <v>770</v>
      </c>
      <c r="E5286">
        <v>48</v>
      </c>
    </row>
    <row r="5287" spans="1:5" ht="13.5" customHeight="1">
      <c r="A5287">
        <v>254</v>
      </c>
      <c r="B5287" t="str">
        <f t="shared" si="82"/>
        <v>254---49</v>
      </c>
      <c r="C5287" t="s">
        <v>5971</v>
      </c>
      <c r="D5287" t="s">
        <v>1058</v>
      </c>
      <c r="E5287">
        <v>49</v>
      </c>
    </row>
    <row r="5288" spans="1:5" ht="13.5" customHeight="1">
      <c r="A5288">
        <v>254</v>
      </c>
      <c r="B5288" t="str">
        <f t="shared" si="82"/>
        <v>254---50</v>
      </c>
      <c r="C5288" t="s">
        <v>5931</v>
      </c>
      <c r="D5288" t="s">
        <v>1044</v>
      </c>
      <c r="E5288">
        <v>50</v>
      </c>
    </row>
    <row r="5289" spans="1:5" ht="13.5" customHeight="1">
      <c r="A5289">
        <v>254</v>
      </c>
      <c r="B5289" t="str">
        <f t="shared" si="82"/>
        <v>254---51</v>
      </c>
      <c r="C5289" t="s">
        <v>5963</v>
      </c>
      <c r="D5289" t="s">
        <v>937</v>
      </c>
      <c r="E5289">
        <v>51</v>
      </c>
    </row>
    <row r="5290" spans="1:5" ht="13.5" customHeight="1">
      <c r="A5290">
        <v>254</v>
      </c>
      <c r="B5290" t="str">
        <f t="shared" si="82"/>
        <v>254---52</v>
      </c>
      <c r="C5290" t="s">
        <v>5972</v>
      </c>
      <c r="D5290" t="s">
        <v>979</v>
      </c>
      <c r="E5290">
        <v>52</v>
      </c>
    </row>
    <row r="5291" spans="1:5" ht="13.5" customHeight="1">
      <c r="A5291">
        <v>254</v>
      </c>
      <c r="B5291" t="str">
        <f t="shared" si="82"/>
        <v>254---53</v>
      </c>
      <c r="C5291" t="s">
        <v>5984</v>
      </c>
      <c r="D5291" t="s">
        <v>1232</v>
      </c>
      <c r="E5291">
        <v>53</v>
      </c>
    </row>
    <row r="5292" spans="1:5" ht="13.5" customHeight="1">
      <c r="A5292">
        <v>254</v>
      </c>
      <c r="B5292" t="str">
        <f t="shared" si="82"/>
        <v>254---54</v>
      </c>
      <c r="C5292" t="s">
        <v>5985</v>
      </c>
      <c r="D5292" t="s">
        <v>1159</v>
      </c>
      <c r="E5292">
        <v>54</v>
      </c>
    </row>
    <row r="5293" spans="1:5" ht="13.5" customHeight="1">
      <c r="A5293">
        <v>254</v>
      </c>
      <c r="B5293" t="str">
        <f t="shared" si="82"/>
        <v>254---55</v>
      </c>
      <c r="C5293" t="s">
        <v>5954</v>
      </c>
      <c r="D5293" t="s">
        <v>1166</v>
      </c>
      <c r="E5293">
        <v>55</v>
      </c>
    </row>
    <row r="5294" spans="1:5" ht="13.5" customHeight="1">
      <c r="A5294">
        <v>254</v>
      </c>
      <c r="B5294" t="str">
        <f t="shared" si="82"/>
        <v>254---56</v>
      </c>
      <c r="C5294" t="s">
        <v>5923</v>
      </c>
      <c r="D5294" t="s">
        <v>766</v>
      </c>
      <c r="E5294">
        <v>56</v>
      </c>
    </row>
    <row r="5295" spans="1:5" ht="13.5" customHeight="1">
      <c r="A5295">
        <v>254</v>
      </c>
      <c r="B5295" t="str">
        <f t="shared" si="82"/>
        <v>254---57</v>
      </c>
      <c r="C5295" t="s">
        <v>5980</v>
      </c>
      <c r="D5295" t="s">
        <v>1124</v>
      </c>
      <c r="E5295">
        <v>57</v>
      </c>
    </row>
    <row r="5296" spans="1:5" ht="13.5" customHeight="1">
      <c r="A5296">
        <v>254</v>
      </c>
      <c r="B5296" t="str">
        <f t="shared" si="82"/>
        <v>254---58</v>
      </c>
      <c r="C5296" t="s">
        <v>5924</v>
      </c>
      <c r="D5296" t="s">
        <v>726</v>
      </c>
      <c r="E5296">
        <v>58</v>
      </c>
    </row>
    <row r="5297" spans="1:5" ht="13.5" customHeight="1">
      <c r="A5297">
        <v>254</v>
      </c>
      <c r="B5297" t="str">
        <f t="shared" si="82"/>
        <v>254---59</v>
      </c>
      <c r="C5297" t="s">
        <v>5976</v>
      </c>
      <c r="D5297" t="s">
        <v>1162</v>
      </c>
      <c r="E5297">
        <v>59</v>
      </c>
    </row>
    <row r="5298" spans="1:5" ht="13.5" customHeight="1">
      <c r="A5298">
        <v>257</v>
      </c>
      <c r="B5298" t="str">
        <f t="shared" si="82"/>
        <v>257---1</v>
      </c>
      <c r="C5298" t="s">
        <v>4216</v>
      </c>
      <c r="D5298" t="s">
        <v>714</v>
      </c>
      <c r="E5298">
        <v>1</v>
      </c>
    </row>
    <row r="5299" spans="1:5" ht="13.5" customHeight="1">
      <c r="A5299">
        <v>257</v>
      </c>
      <c r="B5299" t="str">
        <f t="shared" si="82"/>
        <v>257---2</v>
      </c>
      <c r="C5299" t="s">
        <v>4216</v>
      </c>
      <c r="D5299" t="s">
        <v>1119</v>
      </c>
      <c r="E5299">
        <v>2</v>
      </c>
    </row>
    <row r="5300" spans="1:5" ht="13.5" customHeight="1">
      <c r="A5300">
        <v>257</v>
      </c>
      <c r="B5300" t="str">
        <f t="shared" si="82"/>
        <v>257---3</v>
      </c>
      <c r="C5300" t="s">
        <v>4252</v>
      </c>
      <c r="D5300" t="s">
        <v>1346</v>
      </c>
      <c r="E5300">
        <v>3</v>
      </c>
    </row>
    <row r="5301" spans="1:5" ht="13.5" customHeight="1">
      <c r="A5301">
        <v>257</v>
      </c>
      <c r="B5301" t="str">
        <f t="shared" si="82"/>
        <v>257---4</v>
      </c>
      <c r="C5301" t="s">
        <v>4269</v>
      </c>
      <c r="D5301" t="s">
        <v>6239</v>
      </c>
      <c r="E5301">
        <v>4</v>
      </c>
    </row>
    <row r="5302" spans="1:5" ht="13.5" customHeight="1">
      <c r="A5302">
        <v>257</v>
      </c>
      <c r="B5302" t="str">
        <f t="shared" si="82"/>
        <v>257---5</v>
      </c>
      <c r="C5302" t="s">
        <v>4271</v>
      </c>
      <c r="D5302" t="s">
        <v>779</v>
      </c>
      <c r="E5302">
        <v>5</v>
      </c>
    </row>
    <row r="5303" spans="1:5" ht="13.5" customHeight="1">
      <c r="A5303">
        <v>257</v>
      </c>
      <c r="B5303" t="str">
        <f t="shared" si="82"/>
        <v>257---6</v>
      </c>
      <c r="C5303" t="s">
        <v>4239</v>
      </c>
      <c r="D5303" t="s">
        <v>841</v>
      </c>
      <c r="E5303">
        <v>6</v>
      </c>
    </row>
    <row r="5304" spans="1:5" ht="13.5" customHeight="1">
      <c r="A5304">
        <v>257</v>
      </c>
      <c r="B5304" t="str">
        <f t="shared" si="82"/>
        <v>257---7</v>
      </c>
      <c r="C5304" t="s">
        <v>4228</v>
      </c>
      <c r="D5304" t="s">
        <v>905</v>
      </c>
      <c r="E5304">
        <v>7</v>
      </c>
    </row>
    <row r="5305" spans="1:5" ht="13.5" customHeight="1">
      <c r="A5305">
        <v>257</v>
      </c>
      <c r="B5305" t="str">
        <f t="shared" si="82"/>
        <v>257---8</v>
      </c>
      <c r="C5305" t="s">
        <v>4268</v>
      </c>
      <c r="D5305" t="s">
        <v>1125</v>
      </c>
      <c r="E5305">
        <v>8</v>
      </c>
    </row>
    <row r="5306" spans="1:5" ht="13.5" customHeight="1">
      <c r="A5306">
        <v>257</v>
      </c>
      <c r="B5306" t="str">
        <f t="shared" si="82"/>
        <v>257---9</v>
      </c>
      <c r="C5306" t="s">
        <v>4230</v>
      </c>
      <c r="D5306" t="s">
        <v>1132</v>
      </c>
      <c r="E5306">
        <v>9</v>
      </c>
    </row>
    <row r="5307" spans="1:5" ht="13.5" customHeight="1">
      <c r="A5307">
        <v>257</v>
      </c>
      <c r="B5307" t="str">
        <f t="shared" si="82"/>
        <v>257---10</v>
      </c>
      <c r="C5307" t="s">
        <v>4244</v>
      </c>
      <c r="D5307" t="s">
        <v>722</v>
      </c>
      <c r="E5307">
        <v>10</v>
      </c>
    </row>
    <row r="5308" spans="1:5" ht="13.5" customHeight="1">
      <c r="A5308">
        <v>257</v>
      </c>
      <c r="B5308" t="str">
        <f t="shared" si="82"/>
        <v>257---11</v>
      </c>
      <c r="C5308" t="s">
        <v>4231</v>
      </c>
      <c r="D5308" t="s">
        <v>740</v>
      </c>
      <c r="E5308">
        <v>11</v>
      </c>
    </row>
    <row r="5309" spans="1:5" ht="13.5" customHeight="1">
      <c r="A5309">
        <v>257</v>
      </c>
      <c r="B5309" t="str">
        <f t="shared" si="82"/>
        <v>257---12</v>
      </c>
      <c r="C5309" t="s">
        <v>4254</v>
      </c>
      <c r="D5309" t="s">
        <v>1121</v>
      </c>
      <c r="E5309">
        <v>12</v>
      </c>
    </row>
    <row r="5310" spans="1:5" ht="13.5" customHeight="1">
      <c r="A5310">
        <v>257</v>
      </c>
      <c r="B5310" t="str">
        <f t="shared" si="82"/>
        <v>257---13</v>
      </c>
      <c r="C5310" t="s">
        <v>4233</v>
      </c>
      <c r="D5310" t="s">
        <v>1174</v>
      </c>
      <c r="E5310">
        <v>13</v>
      </c>
    </row>
    <row r="5311" spans="1:5" ht="13.5" customHeight="1">
      <c r="A5311">
        <v>257</v>
      </c>
      <c r="B5311" t="str">
        <f t="shared" si="82"/>
        <v>257---14</v>
      </c>
      <c r="C5311" t="s">
        <v>4272</v>
      </c>
      <c r="D5311" t="s">
        <v>1000</v>
      </c>
      <c r="E5311">
        <v>14</v>
      </c>
    </row>
    <row r="5312" spans="1:5" ht="13.5" customHeight="1">
      <c r="A5312">
        <v>257</v>
      </c>
      <c r="B5312" t="str">
        <f t="shared" si="82"/>
        <v>257---15</v>
      </c>
      <c r="C5312" t="s">
        <v>4265</v>
      </c>
      <c r="D5312" t="s">
        <v>1060</v>
      </c>
      <c r="E5312">
        <v>15</v>
      </c>
    </row>
    <row r="5313" spans="1:5" ht="13.5" customHeight="1">
      <c r="A5313">
        <v>257</v>
      </c>
      <c r="B5313" t="str">
        <f t="shared" si="82"/>
        <v>257---16</v>
      </c>
      <c r="C5313" t="s">
        <v>5911</v>
      </c>
      <c r="D5313" t="s">
        <v>1057</v>
      </c>
      <c r="E5313">
        <v>16</v>
      </c>
    </row>
    <row r="5314" spans="1:5" ht="13.5" customHeight="1">
      <c r="A5314">
        <v>257</v>
      </c>
      <c r="B5314" t="str">
        <f t="shared" si="82"/>
        <v>257---17</v>
      </c>
      <c r="C5314" t="s">
        <v>5911</v>
      </c>
      <c r="D5314" t="s">
        <v>1020</v>
      </c>
      <c r="E5314">
        <v>17</v>
      </c>
    </row>
    <row r="5315" spans="1:5" ht="13.5" customHeight="1">
      <c r="A5315">
        <v>257</v>
      </c>
      <c r="B5315" t="str">
        <f t="shared" ref="B5315:B5378" si="83">A5315&amp;"---"&amp;E5315</f>
        <v>257---18</v>
      </c>
      <c r="C5315" t="s">
        <v>5911</v>
      </c>
      <c r="D5315" t="s">
        <v>1224</v>
      </c>
      <c r="E5315">
        <v>18</v>
      </c>
    </row>
    <row r="5316" spans="1:5" ht="13.5" customHeight="1">
      <c r="A5316">
        <v>257</v>
      </c>
      <c r="B5316" t="str">
        <f t="shared" si="83"/>
        <v>257---19</v>
      </c>
      <c r="C5316" t="s">
        <v>5911</v>
      </c>
      <c r="D5316" t="s">
        <v>1145</v>
      </c>
      <c r="E5316">
        <v>19</v>
      </c>
    </row>
    <row r="5317" spans="1:5" ht="13.5" customHeight="1">
      <c r="A5317">
        <v>257</v>
      </c>
      <c r="B5317" t="str">
        <f t="shared" si="83"/>
        <v>257---20</v>
      </c>
      <c r="C5317" t="s">
        <v>5911</v>
      </c>
      <c r="D5317" t="s">
        <v>1175</v>
      </c>
      <c r="E5317">
        <v>20</v>
      </c>
    </row>
    <row r="5318" spans="1:5" ht="13.5" customHeight="1">
      <c r="A5318">
        <v>257</v>
      </c>
      <c r="B5318" t="str">
        <f t="shared" si="83"/>
        <v>257---21</v>
      </c>
      <c r="C5318" t="s">
        <v>5911</v>
      </c>
      <c r="D5318" t="s">
        <v>825</v>
      </c>
      <c r="E5318">
        <v>21</v>
      </c>
    </row>
    <row r="5319" spans="1:5" ht="13.5" customHeight="1">
      <c r="A5319">
        <v>257</v>
      </c>
      <c r="B5319" t="str">
        <f t="shared" si="83"/>
        <v>257---22</v>
      </c>
      <c r="C5319" t="s">
        <v>5928</v>
      </c>
      <c r="D5319" t="s">
        <v>1254</v>
      </c>
      <c r="E5319">
        <v>22</v>
      </c>
    </row>
    <row r="5320" spans="1:5" ht="13.5" customHeight="1">
      <c r="A5320">
        <v>257</v>
      </c>
      <c r="B5320" t="str">
        <f t="shared" si="83"/>
        <v>257---23</v>
      </c>
      <c r="C5320" t="s">
        <v>727</v>
      </c>
      <c r="D5320" t="s">
        <v>1308</v>
      </c>
      <c r="E5320">
        <v>23</v>
      </c>
    </row>
    <row r="5321" spans="1:5" ht="13.5" customHeight="1">
      <c r="A5321">
        <v>257</v>
      </c>
      <c r="B5321" t="str">
        <f t="shared" si="83"/>
        <v>257---24</v>
      </c>
      <c r="C5321" t="s">
        <v>735</v>
      </c>
      <c r="D5321" t="s">
        <v>744</v>
      </c>
      <c r="E5321">
        <v>24</v>
      </c>
    </row>
    <row r="5322" spans="1:5" ht="13.5" customHeight="1">
      <c r="A5322">
        <v>257</v>
      </c>
      <c r="B5322" t="str">
        <f t="shared" si="83"/>
        <v>257---25</v>
      </c>
      <c r="C5322" t="s">
        <v>887</v>
      </c>
      <c r="D5322" t="s">
        <v>992</v>
      </c>
      <c r="E5322">
        <v>25</v>
      </c>
    </row>
    <row r="5323" spans="1:5" ht="13.5" customHeight="1">
      <c r="A5323">
        <v>257</v>
      </c>
      <c r="B5323" t="str">
        <f t="shared" si="83"/>
        <v>257---26</v>
      </c>
      <c r="C5323" t="s">
        <v>739</v>
      </c>
      <c r="D5323" t="s">
        <v>736</v>
      </c>
      <c r="E5323">
        <v>26</v>
      </c>
    </row>
    <row r="5324" spans="1:5" ht="13.5" customHeight="1">
      <c r="A5324">
        <v>257</v>
      </c>
      <c r="B5324" t="str">
        <f t="shared" si="83"/>
        <v>257---27</v>
      </c>
      <c r="C5324" t="s">
        <v>888</v>
      </c>
      <c r="D5324" t="s">
        <v>1073</v>
      </c>
      <c r="E5324">
        <v>27</v>
      </c>
    </row>
    <row r="5325" spans="1:5" ht="13.5" customHeight="1">
      <c r="A5325">
        <v>257</v>
      </c>
      <c r="B5325" t="str">
        <f t="shared" si="83"/>
        <v>257---28</v>
      </c>
      <c r="C5325" t="s">
        <v>858</v>
      </c>
      <c r="D5325" t="s">
        <v>740</v>
      </c>
      <c r="E5325">
        <v>28</v>
      </c>
    </row>
    <row r="5326" spans="1:5" ht="13.5" customHeight="1">
      <c r="A5326">
        <v>257</v>
      </c>
      <c r="B5326" t="str">
        <f t="shared" si="83"/>
        <v>257---29</v>
      </c>
      <c r="C5326" t="s">
        <v>743</v>
      </c>
      <c r="D5326" t="s">
        <v>754</v>
      </c>
      <c r="E5326">
        <v>29</v>
      </c>
    </row>
    <row r="5327" spans="1:5" ht="13.5" customHeight="1">
      <c r="A5327">
        <v>257</v>
      </c>
      <c r="B5327" t="str">
        <f t="shared" si="83"/>
        <v>257---30</v>
      </c>
      <c r="C5327" t="s">
        <v>987</v>
      </c>
      <c r="D5327" t="s">
        <v>1263</v>
      </c>
      <c r="E5327">
        <v>30</v>
      </c>
    </row>
    <row r="5328" spans="1:5" ht="13.5" customHeight="1">
      <c r="A5328">
        <v>257</v>
      </c>
      <c r="B5328" t="str">
        <f t="shared" si="83"/>
        <v>257---31</v>
      </c>
      <c r="C5328" t="s">
        <v>989</v>
      </c>
      <c r="D5328" t="s">
        <v>738</v>
      </c>
      <c r="E5328">
        <v>31</v>
      </c>
    </row>
    <row r="5329" spans="1:5" ht="13.5" customHeight="1">
      <c r="A5329">
        <v>257</v>
      </c>
      <c r="B5329" t="str">
        <f t="shared" si="83"/>
        <v>257---32</v>
      </c>
      <c r="C5329" t="s">
        <v>936</v>
      </c>
      <c r="D5329" t="s">
        <v>779</v>
      </c>
      <c r="E5329">
        <v>32</v>
      </c>
    </row>
    <row r="5330" spans="1:5" ht="13.5" customHeight="1">
      <c r="A5330">
        <v>257</v>
      </c>
      <c r="B5330" t="str">
        <f t="shared" si="83"/>
        <v>257---33</v>
      </c>
      <c r="C5330" t="s">
        <v>819</v>
      </c>
      <c r="D5330" t="s">
        <v>756</v>
      </c>
      <c r="E5330">
        <v>33</v>
      </c>
    </row>
    <row r="5331" spans="1:5" ht="13.5" customHeight="1">
      <c r="A5331">
        <v>257</v>
      </c>
      <c r="B5331" t="str">
        <f t="shared" si="83"/>
        <v>257---34</v>
      </c>
      <c r="C5331" t="s">
        <v>1074</v>
      </c>
      <c r="D5331" t="s">
        <v>880</v>
      </c>
      <c r="E5331">
        <v>34</v>
      </c>
    </row>
    <row r="5332" spans="1:5" ht="13.5" customHeight="1">
      <c r="A5332">
        <v>257</v>
      </c>
      <c r="B5332" t="str">
        <f t="shared" si="83"/>
        <v>257---35</v>
      </c>
      <c r="C5332" t="s">
        <v>1019</v>
      </c>
      <c r="D5332" t="s">
        <v>734</v>
      </c>
      <c r="E5332">
        <v>35</v>
      </c>
    </row>
    <row r="5333" spans="1:5" ht="13.5" customHeight="1">
      <c r="A5333">
        <v>257</v>
      </c>
      <c r="B5333" t="str">
        <f t="shared" si="83"/>
        <v>257---36</v>
      </c>
      <c r="C5333" t="s">
        <v>824</v>
      </c>
      <c r="D5333" t="s">
        <v>752</v>
      </c>
      <c r="E5333">
        <v>36</v>
      </c>
    </row>
    <row r="5334" spans="1:5" ht="13.5" customHeight="1">
      <c r="A5334">
        <v>257</v>
      </c>
      <c r="B5334" t="str">
        <f t="shared" si="83"/>
        <v>257---37</v>
      </c>
      <c r="C5334" t="s">
        <v>826</v>
      </c>
      <c r="D5334" t="s">
        <v>1079</v>
      </c>
      <c r="E5334">
        <v>37</v>
      </c>
    </row>
    <row r="5335" spans="1:5" ht="13.5" customHeight="1">
      <c r="A5335">
        <v>257</v>
      </c>
      <c r="B5335" t="str">
        <f t="shared" si="83"/>
        <v>257---38</v>
      </c>
      <c r="C5335" t="s">
        <v>1005</v>
      </c>
      <c r="D5335" t="s">
        <v>1105</v>
      </c>
      <c r="E5335">
        <v>38</v>
      </c>
    </row>
    <row r="5336" spans="1:5" ht="13.5" customHeight="1">
      <c r="A5336">
        <v>257</v>
      </c>
      <c r="B5336" t="str">
        <f t="shared" si="83"/>
        <v>257---39</v>
      </c>
      <c r="C5336" t="s">
        <v>866</v>
      </c>
      <c r="D5336" t="s">
        <v>831</v>
      </c>
      <c r="E5336">
        <v>39</v>
      </c>
    </row>
    <row r="5337" spans="1:5" ht="13.5" customHeight="1">
      <c r="A5337">
        <v>257</v>
      </c>
      <c r="B5337" t="str">
        <f t="shared" si="83"/>
        <v>257---40</v>
      </c>
      <c r="C5337" t="s">
        <v>868</v>
      </c>
      <c r="D5337" t="s">
        <v>758</v>
      </c>
      <c r="E5337">
        <v>40</v>
      </c>
    </row>
    <row r="5338" spans="1:5" ht="13.5" customHeight="1">
      <c r="A5338">
        <v>257</v>
      </c>
      <c r="B5338" t="str">
        <f t="shared" si="83"/>
        <v>257---41</v>
      </c>
      <c r="C5338" t="s">
        <v>769</v>
      </c>
      <c r="D5338" t="s">
        <v>1325</v>
      </c>
      <c r="E5338">
        <v>41</v>
      </c>
    </row>
    <row r="5339" spans="1:5" ht="13.5" customHeight="1">
      <c r="A5339">
        <v>257</v>
      </c>
      <c r="B5339" t="str">
        <f t="shared" si="83"/>
        <v>257---42</v>
      </c>
      <c r="C5339" t="s">
        <v>1216</v>
      </c>
      <c r="D5339" t="s">
        <v>1385</v>
      </c>
      <c r="E5339">
        <v>42</v>
      </c>
    </row>
    <row r="5340" spans="1:5" ht="13.5" customHeight="1">
      <c r="A5340">
        <v>257</v>
      </c>
      <c r="B5340" t="str">
        <f t="shared" si="83"/>
        <v>257---43</v>
      </c>
      <c r="C5340" t="s">
        <v>5913</v>
      </c>
      <c r="D5340" t="s">
        <v>1114</v>
      </c>
      <c r="E5340">
        <v>43</v>
      </c>
    </row>
    <row r="5341" spans="1:5" ht="13.5" customHeight="1">
      <c r="A5341">
        <v>257</v>
      </c>
      <c r="B5341" t="str">
        <f t="shared" si="83"/>
        <v>257---44</v>
      </c>
      <c r="C5341" t="s">
        <v>5929</v>
      </c>
      <c r="D5341" t="s">
        <v>813</v>
      </c>
      <c r="E5341">
        <v>44</v>
      </c>
    </row>
    <row r="5342" spans="1:5" ht="13.5" customHeight="1">
      <c r="A5342">
        <v>257</v>
      </c>
      <c r="B5342" t="str">
        <f t="shared" si="83"/>
        <v>257---45</v>
      </c>
      <c r="C5342" t="s">
        <v>5961</v>
      </c>
      <c r="D5342" t="s">
        <v>935</v>
      </c>
      <c r="E5342">
        <v>45</v>
      </c>
    </row>
    <row r="5343" spans="1:5" ht="13.5" customHeight="1">
      <c r="A5343">
        <v>257</v>
      </c>
      <c r="B5343" t="str">
        <f t="shared" si="83"/>
        <v>257---46</v>
      </c>
      <c r="C5343" t="s">
        <v>5982</v>
      </c>
      <c r="D5343" t="s">
        <v>1125</v>
      </c>
      <c r="E5343">
        <v>46</v>
      </c>
    </row>
    <row r="5344" spans="1:5" ht="13.5" customHeight="1">
      <c r="A5344">
        <v>257</v>
      </c>
      <c r="B5344" t="str">
        <f t="shared" si="83"/>
        <v>257---47</v>
      </c>
      <c r="C5344" t="s">
        <v>5930</v>
      </c>
      <c r="D5344" t="s">
        <v>821</v>
      </c>
      <c r="E5344">
        <v>47</v>
      </c>
    </row>
    <row r="5345" spans="1:5" ht="13.5" customHeight="1">
      <c r="A5345">
        <v>257</v>
      </c>
      <c r="B5345" t="str">
        <f t="shared" si="83"/>
        <v>257---48</v>
      </c>
      <c r="C5345" t="s">
        <v>5983</v>
      </c>
      <c r="D5345" t="s">
        <v>1023</v>
      </c>
      <c r="E5345">
        <v>48</v>
      </c>
    </row>
    <row r="5346" spans="1:5" ht="13.5" customHeight="1">
      <c r="A5346">
        <v>257</v>
      </c>
      <c r="B5346" t="str">
        <f t="shared" si="83"/>
        <v>257---49</v>
      </c>
      <c r="C5346" t="s">
        <v>5915</v>
      </c>
      <c r="D5346" t="s">
        <v>772</v>
      </c>
      <c r="E5346">
        <v>49</v>
      </c>
    </row>
    <row r="5347" spans="1:5" ht="13.5" customHeight="1">
      <c r="A5347">
        <v>257</v>
      </c>
      <c r="B5347" t="str">
        <f t="shared" si="83"/>
        <v>257---50</v>
      </c>
      <c r="C5347" t="s">
        <v>5977</v>
      </c>
      <c r="D5347" t="s">
        <v>1069</v>
      </c>
      <c r="E5347">
        <v>50</v>
      </c>
    </row>
    <row r="5348" spans="1:5" ht="13.5" customHeight="1">
      <c r="A5348">
        <v>257</v>
      </c>
      <c r="B5348" t="str">
        <f t="shared" si="83"/>
        <v>257---51</v>
      </c>
      <c r="C5348" t="s">
        <v>5917</v>
      </c>
      <c r="D5348" t="s">
        <v>789</v>
      </c>
      <c r="E5348">
        <v>51</v>
      </c>
    </row>
    <row r="5349" spans="1:5" ht="13.5" customHeight="1">
      <c r="A5349">
        <v>257</v>
      </c>
      <c r="B5349" t="str">
        <f t="shared" si="83"/>
        <v>257---52</v>
      </c>
      <c r="C5349" t="s">
        <v>5918</v>
      </c>
      <c r="D5349" t="s">
        <v>770</v>
      </c>
      <c r="E5349">
        <v>52</v>
      </c>
    </row>
    <row r="5350" spans="1:5" ht="13.5" customHeight="1">
      <c r="A5350">
        <v>257</v>
      </c>
      <c r="B5350" t="str">
        <f t="shared" si="83"/>
        <v>257---53</v>
      </c>
      <c r="C5350" t="s">
        <v>5962</v>
      </c>
      <c r="D5350" t="s">
        <v>1174</v>
      </c>
      <c r="E5350">
        <v>53</v>
      </c>
    </row>
    <row r="5351" spans="1:5" ht="13.5" customHeight="1">
      <c r="A5351">
        <v>257</v>
      </c>
      <c r="B5351" t="str">
        <f t="shared" si="83"/>
        <v>257---54</v>
      </c>
      <c r="C5351" t="s">
        <v>5971</v>
      </c>
      <c r="D5351" t="s">
        <v>1058</v>
      </c>
      <c r="E5351">
        <v>54</v>
      </c>
    </row>
    <row r="5352" spans="1:5" ht="13.5" customHeight="1">
      <c r="A5352">
        <v>257</v>
      </c>
      <c r="B5352" t="str">
        <f t="shared" si="83"/>
        <v>257---55</v>
      </c>
      <c r="C5352" t="s">
        <v>5963</v>
      </c>
      <c r="D5352" t="s">
        <v>937</v>
      </c>
      <c r="E5352">
        <v>55</v>
      </c>
    </row>
    <row r="5353" spans="1:5" ht="13.5" customHeight="1">
      <c r="A5353">
        <v>257</v>
      </c>
      <c r="B5353" t="str">
        <f t="shared" si="83"/>
        <v>257---56</v>
      </c>
      <c r="C5353" t="s">
        <v>5978</v>
      </c>
      <c r="D5353" t="s">
        <v>1191</v>
      </c>
      <c r="E5353">
        <v>56</v>
      </c>
    </row>
    <row r="5354" spans="1:5" ht="13.5" customHeight="1">
      <c r="A5354">
        <v>257</v>
      </c>
      <c r="B5354" t="str">
        <f t="shared" si="83"/>
        <v>257---57</v>
      </c>
      <c r="C5354" t="s">
        <v>5972</v>
      </c>
      <c r="D5354" t="s">
        <v>979</v>
      </c>
      <c r="E5354">
        <v>57</v>
      </c>
    </row>
    <row r="5355" spans="1:5" ht="13.5" customHeight="1">
      <c r="A5355">
        <v>257</v>
      </c>
      <c r="B5355" t="str">
        <f t="shared" si="83"/>
        <v>257---58</v>
      </c>
      <c r="C5355" t="s">
        <v>5984</v>
      </c>
      <c r="D5355" t="s">
        <v>1232</v>
      </c>
      <c r="E5355">
        <v>58</v>
      </c>
    </row>
    <row r="5356" spans="1:5" ht="13.5" customHeight="1">
      <c r="A5356">
        <v>257</v>
      </c>
      <c r="B5356" t="str">
        <f t="shared" si="83"/>
        <v>257---59</v>
      </c>
      <c r="C5356" t="s">
        <v>5985</v>
      </c>
      <c r="D5356" t="s">
        <v>1159</v>
      </c>
      <c r="E5356">
        <v>59</v>
      </c>
    </row>
    <row r="5357" spans="1:5" ht="13.5" customHeight="1">
      <c r="A5357">
        <v>257</v>
      </c>
      <c r="B5357" t="str">
        <f t="shared" si="83"/>
        <v>257---60</v>
      </c>
      <c r="C5357" t="s">
        <v>5973</v>
      </c>
      <c r="D5357" t="s">
        <v>1158</v>
      </c>
      <c r="E5357">
        <v>60</v>
      </c>
    </row>
    <row r="5358" spans="1:5" ht="13.5" customHeight="1">
      <c r="A5358">
        <v>257</v>
      </c>
      <c r="B5358" t="str">
        <f t="shared" si="83"/>
        <v>257---61</v>
      </c>
      <c r="C5358" t="s">
        <v>5954</v>
      </c>
      <c r="D5358" t="s">
        <v>1166</v>
      </c>
      <c r="E5358">
        <v>61</v>
      </c>
    </row>
    <row r="5359" spans="1:5" ht="13.5" customHeight="1">
      <c r="A5359">
        <v>257</v>
      </c>
      <c r="B5359" t="str">
        <f t="shared" si="83"/>
        <v>257---62</v>
      </c>
      <c r="C5359" t="s">
        <v>5923</v>
      </c>
      <c r="D5359" t="s">
        <v>766</v>
      </c>
      <c r="E5359">
        <v>62</v>
      </c>
    </row>
    <row r="5360" spans="1:5" ht="13.5" customHeight="1">
      <c r="A5360">
        <v>257</v>
      </c>
      <c r="B5360" t="str">
        <f t="shared" si="83"/>
        <v>257---63</v>
      </c>
      <c r="C5360" t="s">
        <v>5980</v>
      </c>
      <c r="D5360" t="s">
        <v>1124</v>
      </c>
      <c r="E5360">
        <v>63</v>
      </c>
    </row>
    <row r="5361" spans="1:5" ht="13.5" customHeight="1">
      <c r="A5361">
        <v>257</v>
      </c>
      <c r="B5361" t="str">
        <f t="shared" si="83"/>
        <v>257---64</v>
      </c>
      <c r="C5361" t="s">
        <v>5924</v>
      </c>
      <c r="D5361" t="s">
        <v>726</v>
      </c>
      <c r="E5361">
        <v>64</v>
      </c>
    </row>
    <row r="5362" spans="1:5" ht="13.5" customHeight="1">
      <c r="A5362">
        <v>257</v>
      </c>
      <c r="B5362" t="str">
        <f t="shared" si="83"/>
        <v>257---65</v>
      </c>
      <c r="C5362" t="s">
        <v>5976</v>
      </c>
      <c r="D5362" t="s">
        <v>1162</v>
      </c>
      <c r="E5362">
        <v>65</v>
      </c>
    </row>
    <row r="5363" spans="1:5" ht="13.5" customHeight="1">
      <c r="A5363">
        <v>257</v>
      </c>
      <c r="B5363" t="str">
        <f t="shared" si="83"/>
        <v>257---66</v>
      </c>
      <c r="C5363" t="s">
        <v>5988</v>
      </c>
      <c r="D5363" t="s">
        <v>1133</v>
      </c>
      <c r="E5363">
        <v>66</v>
      </c>
    </row>
    <row r="5364" spans="1:5" ht="13.5" customHeight="1">
      <c r="A5364">
        <v>258</v>
      </c>
      <c r="B5364" t="str">
        <f t="shared" si="83"/>
        <v>258---1</v>
      </c>
      <c r="C5364" t="s">
        <v>4234</v>
      </c>
      <c r="D5364" t="s">
        <v>1347</v>
      </c>
      <c r="E5364">
        <v>1</v>
      </c>
    </row>
    <row r="5365" spans="1:5" ht="13.5" customHeight="1">
      <c r="A5365">
        <v>258</v>
      </c>
      <c r="B5365" t="str">
        <f t="shared" si="83"/>
        <v>258---2</v>
      </c>
      <c r="C5365" t="s">
        <v>4216</v>
      </c>
      <c r="D5365" t="s">
        <v>1347</v>
      </c>
      <c r="E5365">
        <v>2</v>
      </c>
    </row>
    <row r="5366" spans="1:5" ht="13.5" customHeight="1">
      <c r="A5366">
        <v>258</v>
      </c>
      <c r="B5366" t="str">
        <f t="shared" si="83"/>
        <v>258---3</v>
      </c>
      <c r="C5366" t="s">
        <v>4216</v>
      </c>
      <c r="D5366" t="s">
        <v>714</v>
      </c>
      <c r="E5366">
        <v>3</v>
      </c>
    </row>
    <row r="5367" spans="1:5" ht="13.5" customHeight="1">
      <c r="A5367">
        <v>258</v>
      </c>
      <c r="B5367" t="str">
        <f t="shared" si="83"/>
        <v>258---4</v>
      </c>
      <c r="C5367" t="s">
        <v>4216</v>
      </c>
      <c r="D5367" t="s">
        <v>1119</v>
      </c>
      <c r="E5367">
        <v>4</v>
      </c>
    </row>
    <row r="5368" spans="1:5" ht="13.5" customHeight="1">
      <c r="A5368">
        <v>258</v>
      </c>
      <c r="B5368" t="str">
        <f t="shared" si="83"/>
        <v>258---5</v>
      </c>
      <c r="C5368" t="s">
        <v>4216</v>
      </c>
      <c r="D5368" t="s">
        <v>1346</v>
      </c>
      <c r="E5368">
        <v>5</v>
      </c>
    </row>
    <row r="5369" spans="1:5" ht="13.5" customHeight="1">
      <c r="A5369">
        <v>258</v>
      </c>
      <c r="B5369" t="str">
        <f t="shared" si="83"/>
        <v>258---6</v>
      </c>
      <c r="C5369" t="s">
        <v>4216</v>
      </c>
      <c r="D5369" t="s">
        <v>6239</v>
      </c>
      <c r="E5369">
        <v>6</v>
      </c>
    </row>
    <row r="5370" spans="1:5" ht="13.5" customHeight="1">
      <c r="A5370">
        <v>258</v>
      </c>
      <c r="B5370" t="str">
        <f t="shared" si="83"/>
        <v>258---7</v>
      </c>
      <c r="C5370" t="s">
        <v>4271</v>
      </c>
      <c r="D5370" t="s">
        <v>779</v>
      </c>
      <c r="E5370">
        <v>7</v>
      </c>
    </row>
    <row r="5371" spans="1:5" ht="13.5" customHeight="1">
      <c r="A5371">
        <v>258</v>
      </c>
      <c r="B5371" t="str">
        <f t="shared" si="83"/>
        <v>258---8</v>
      </c>
      <c r="C5371" t="s">
        <v>4239</v>
      </c>
      <c r="D5371" t="s">
        <v>841</v>
      </c>
      <c r="E5371">
        <v>8</v>
      </c>
    </row>
    <row r="5372" spans="1:5" ht="13.5" customHeight="1">
      <c r="A5372">
        <v>258</v>
      </c>
      <c r="B5372" t="str">
        <f t="shared" si="83"/>
        <v>258---9</v>
      </c>
      <c r="C5372" t="s">
        <v>4228</v>
      </c>
      <c r="D5372" t="s">
        <v>905</v>
      </c>
      <c r="E5372">
        <v>9</v>
      </c>
    </row>
    <row r="5373" spans="1:5" ht="13.5" customHeight="1">
      <c r="A5373">
        <v>258</v>
      </c>
      <c r="B5373" t="str">
        <f t="shared" si="83"/>
        <v>258---10</v>
      </c>
      <c r="C5373" t="s">
        <v>4268</v>
      </c>
      <c r="D5373" t="s">
        <v>1125</v>
      </c>
      <c r="E5373">
        <v>10</v>
      </c>
    </row>
    <row r="5374" spans="1:5" ht="13.5" customHeight="1">
      <c r="A5374">
        <v>258</v>
      </c>
      <c r="B5374" t="str">
        <f t="shared" si="83"/>
        <v>258---11</v>
      </c>
      <c r="C5374" t="s">
        <v>4230</v>
      </c>
      <c r="D5374" t="s">
        <v>1132</v>
      </c>
      <c r="E5374">
        <v>11</v>
      </c>
    </row>
    <row r="5375" spans="1:5" ht="13.5" customHeight="1">
      <c r="A5375">
        <v>258</v>
      </c>
      <c r="B5375" t="str">
        <f t="shared" si="83"/>
        <v>258---12</v>
      </c>
      <c r="C5375" t="s">
        <v>4244</v>
      </c>
      <c r="D5375" t="s">
        <v>722</v>
      </c>
      <c r="E5375">
        <v>12</v>
      </c>
    </row>
    <row r="5376" spans="1:5" ht="13.5" customHeight="1">
      <c r="A5376">
        <v>258</v>
      </c>
      <c r="B5376" t="str">
        <f t="shared" si="83"/>
        <v>258---13</v>
      </c>
      <c r="C5376" t="s">
        <v>4231</v>
      </c>
      <c r="D5376" t="s">
        <v>740</v>
      </c>
      <c r="E5376">
        <v>13</v>
      </c>
    </row>
    <row r="5377" spans="1:5" ht="13.5" customHeight="1">
      <c r="A5377">
        <v>258</v>
      </c>
      <c r="B5377" t="str">
        <f t="shared" si="83"/>
        <v>258---14</v>
      </c>
      <c r="C5377" t="s">
        <v>4254</v>
      </c>
      <c r="D5377" t="s">
        <v>1121</v>
      </c>
      <c r="E5377">
        <v>14</v>
      </c>
    </row>
    <row r="5378" spans="1:5" ht="13.5" customHeight="1">
      <c r="A5378">
        <v>258</v>
      </c>
      <c r="B5378" t="str">
        <f t="shared" si="83"/>
        <v>258---15</v>
      </c>
      <c r="C5378" t="s">
        <v>4233</v>
      </c>
      <c r="D5378" t="s">
        <v>1174</v>
      </c>
      <c r="E5378">
        <v>15</v>
      </c>
    </row>
    <row r="5379" spans="1:5" ht="13.5" customHeight="1">
      <c r="A5379">
        <v>258</v>
      </c>
      <c r="B5379" t="str">
        <f t="shared" ref="B5379:B5442" si="84">A5379&amp;"---"&amp;E5379</f>
        <v>258---16</v>
      </c>
      <c r="C5379" t="s">
        <v>4272</v>
      </c>
      <c r="D5379" t="s">
        <v>1000</v>
      </c>
      <c r="E5379">
        <v>16</v>
      </c>
    </row>
    <row r="5380" spans="1:5" ht="13.5" customHeight="1">
      <c r="A5380">
        <v>258</v>
      </c>
      <c r="B5380" t="str">
        <f t="shared" si="84"/>
        <v>258---17</v>
      </c>
      <c r="C5380" t="s">
        <v>4265</v>
      </c>
      <c r="D5380" t="s">
        <v>1060</v>
      </c>
      <c r="E5380">
        <v>17</v>
      </c>
    </row>
    <row r="5381" spans="1:5" ht="13.5" customHeight="1">
      <c r="A5381">
        <v>258</v>
      </c>
      <c r="B5381" t="str">
        <f t="shared" si="84"/>
        <v>258---18</v>
      </c>
      <c r="C5381" t="s">
        <v>5928</v>
      </c>
      <c r="D5381" t="s">
        <v>1254</v>
      </c>
      <c r="E5381">
        <v>18</v>
      </c>
    </row>
    <row r="5382" spans="1:5" ht="13.5" customHeight="1">
      <c r="A5382">
        <v>258</v>
      </c>
      <c r="B5382" t="str">
        <f t="shared" si="84"/>
        <v>258---19</v>
      </c>
      <c r="C5382" t="s">
        <v>727</v>
      </c>
      <c r="D5382" t="s">
        <v>1308</v>
      </c>
      <c r="E5382">
        <v>19</v>
      </c>
    </row>
    <row r="5383" spans="1:5" ht="13.5" customHeight="1">
      <c r="A5383">
        <v>258</v>
      </c>
      <c r="B5383" t="str">
        <f t="shared" si="84"/>
        <v>258---20</v>
      </c>
      <c r="C5383" t="s">
        <v>729</v>
      </c>
      <c r="D5383" t="s">
        <v>867</v>
      </c>
      <c r="E5383">
        <v>20</v>
      </c>
    </row>
    <row r="5384" spans="1:5" ht="13.5" customHeight="1">
      <c r="A5384">
        <v>258</v>
      </c>
      <c r="B5384" t="str">
        <f t="shared" si="84"/>
        <v>258---21</v>
      </c>
      <c r="C5384" t="s">
        <v>1017</v>
      </c>
      <c r="D5384" t="s">
        <v>796</v>
      </c>
      <c r="E5384">
        <v>21</v>
      </c>
    </row>
    <row r="5385" spans="1:5" ht="13.5" customHeight="1">
      <c r="A5385">
        <v>258</v>
      </c>
      <c r="B5385" t="str">
        <f t="shared" si="84"/>
        <v>258---22</v>
      </c>
      <c r="C5385" t="s">
        <v>731</v>
      </c>
      <c r="D5385" t="s">
        <v>800</v>
      </c>
      <c r="E5385">
        <v>22</v>
      </c>
    </row>
    <row r="5386" spans="1:5" ht="13.5" customHeight="1">
      <c r="A5386">
        <v>258</v>
      </c>
      <c r="B5386" t="str">
        <f t="shared" si="84"/>
        <v>258---23</v>
      </c>
      <c r="C5386" t="s">
        <v>733</v>
      </c>
      <c r="D5386" t="s">
        <v>781</v>
      </c>
      <c r="E5386">
        <v>23</v>
      </c>
    </row>
    <row r="5387" spans="1:5" ht="13.5" customHeight="1">
      <c r="A5387">
        <v>258</v>
      </c>
      <c r="B5387" t="str">
        <f t="shared" si="84"/>
        <v>258---24</v>
      </c>
      <c r="C5387" t="s">
        <v>735</v>
      </c>
      <c r="D5387" t="s">
        <v>744</v>
      </c>
      <c r="E5387">
        <v>24</v>
      </c>
    </row>
    <row r="5388" spans="1:5" ht="13.5" customHeight="1">
      <c r="A5388">
        <v>258</v>
      </c>
      <c r="B5388" t="str">
        <f t="shared" si="84"/>
        <v>258---25</v>
      </c>
      <c r="C5388" t="s">
        <v>887</v>
      </c>
      <c r="D5388" t="s">
        <v>992</v>
      </c>
      <c r="E5388">
        <v>25</v>
      </c>
    </row>
    <row r="5389" spans="1:5" ht="13.5" customHeight="1">
      <c r="A5389">
        <v>258</v>
      </c>
      <c r="B5389" t="str">
        <f t="shared" si="84"/>
        <v>258---26</v>
      </c>
      <c r="C5389" t="s">
        <v>739</v>
      </c>
      <c r="D5389" t="s">
        <v>736</v>
      </c>
      <c r="E5389">
        <v>26</v>
      </c>
    </row>
    <row r="5390" spans="1:5" ht="13.5" customHeight="1">
      <c r="A5390">
        <v>258</v>
      </c>
      <c r="B5390" t="str">
        <f t="shared" si="84"/>
        <v>258---27</v>
      </c>
      <c r="C5390" t="s">
        <v>888</v>
      </c>
      <c r="D5390" t="s">
        <v>1073</v>
      </c>
      <c r="E5390">
        <v>27</v>
      </c>
    </row>
    <row r="5391" spans="1:5" ht="13.5" customHeight="1">
      <c r="A5391">
        <v>258</v>
      </c>
      <c r="B5391" t="str">
        <f t="shared" si="84"/>
        <v>258---28</v>
      </c>
      <c r="C5391" t="s">
        <v>858</v>
      </c>
      <c r="D5391" t="s">
        <v>740</v>
      </c>
      <c r="E5391">
        <v>28</v>
      </c>
    </row>
    <row r="5392" spans="1:5" ht="13.5" customHeight="1">
      <c r="A5392">
        <v>258</v>
      </c>
      <c r="B5392" t="str">
        <f t="shared" si="84"/>
        <v>258---29</v>
      </c>
      <c r="C5392" t="s">
        <v>743</v>
      </c>
      <c r="D5392" t="s">
        <v>754</v>
      </c>
      <c r="E5392">
        <v>29</v>
      </c>
    </row>
    <row r="5393" spans="1:5" ht="13.5" customHeight="1">
      <c r="A5393">
        <v>258</v>
      </c>
      <c r="B5393" t="str">
        <f t="shared" si="84"/>
        <v>258---30</v>
      </c>
      <c r="C5393" t="s">
        <v>987</v>
      </c>
      <c r="D5393" t="s">
        <v>1263</v>
      </c>
      <c r="E5393">
        <v>30</v>
      </c>
    </row>
    <row r="5394" spans="1:5" ht="13.5" customHeight="1">
      <c r="A5394">
        <v>258</v>
      </c>
      <c r="B5394" t="str">
        <f t="shared" si="84"/>
        <v>258---31</v>
      </c>
      <c r="C5394" t="s">
        <v>989</v>
      </c>
      <c r="D5394" t="s">
        <v>738</v>
      </c>
      <c r="E5394">
        <v>31</v>
      </c>
    </row>
    <row r="5395" spans="1:5" ht="13.5" customHeight="1">
      <c r="A5395">
        <v>258</v>
      </c>
      <c r="B5395" t="str">
        <f t="shared" si="84"/>
        <v>258---32</v>
      </c>
      <c r="C5395" t="s">
        <v>936</v>
      </c>
      <c r="D5395" t="s">
        <v>779</v>
      </c>
      <c r="E5395">
        <v>32</v>
      </c>
    </row>
    <row r="5396" spans="1:5" ht="13.5" customHeight="1">
      <c r="A5396">
        <v>258</v>
      </c>
      <c r="B5396" t="str">
        <f t="shared" si="84"/>
        <v>258---33</v>
      </c>
      <c r="C5396" t="s">
        <v>938</v>
      </c>
      <c r="D5396" t="s">
        <v>859</v>
      </c>
      <c r="E5396">
        <v>33</v>
      </c>
    </row>
    <row r="5397" spans="1:5" ht="13.5" customHeight="1">
      <c r="A5397">
        <v>258</v>
      </c>
      <c r="B5397" t="str">
        <f t="shared" si="84"/>
        <v>258---34</v>
      </c>
      <c r="C5397" t="s">
        <v>819</v>
      </c>
      <c r="D5397" t="s">
        <v>756</v>
      </c>
      <c r="E5397">
        <v>34</v>
      </c>
    </row>
    <row r="5398" spans="1:5" ht="13.5" customHeight="1">
      <c r="A5398">
        <v>258</v>
      </c>
      <c r="B5398" t="str">
        <f t="shared" si="84"/>
        <v>258---35</v>
      </c>
      <c r="C5398" t="s">
        <v>1074</v>
      </c>
      <c r="D5398" t="s">
        <v>880</v>
      </c>
      <c r="E5398">
        <v>35</v>
      </c>
    </row>
    <row r="5399" spans="1:5" ht="13.5" customHeight="1">
      <c r="A5399">
        <v>258</v>
      </c>
      <c r="B5399" t="str">
        <f t="shared" si="84"/>
        <v>258---36</v>
      </c>
      <c r="C5399" t="s">
        <v>1019</v>
      </c>
      <c r="D5399" t="s">
        <v>734</v>
      </c>
      <c r="E5399">
        <v>36</v>
      </c>
    </row>
    <row r="5400" spans="1:5" ht="13.5" customHeight="1">
      <c r="A5400">
        <v>258</v>
      </c>
      <c r="B5400" t="str">
        <f t="shared" si="84"/>
        <v>258---37</v>
      </c>
      <c r="C5400" t="s">
        <v>824</v>
      </c>
      <c r="D5400" t="s">
        <v>752</v>
      </c>
      <c r="E5400">
        <v>37</v>
      </c>
    </row>
    <row r="5401" spans="1:5" ht="13.5" customHeight="1">
      <c r="A5401">
        <v>258</v>
      </c>
      <c r="B5401" t="str">
        <f t="shared" si="84"/>
        <v>258---38</v>
      </c>
      <c r="C5401" t="s">
        <v>826</v>
      </c>
      <c r="D5401" t="s">
        <v>1079</v>
      </c>
      <c r="E5401">
        <v>38</v>
      </c>
    </row>
    <row r="5402" spans="1:5" ht="13.5" customHeight="1">
      <c r="A5402">
        <v>258</v>
      </c>
      <c r="B5402" t="str">
        <f t="shared" si="84"/>
        <v>258---39</v>
      </c>
      <c r="C5402" t="s">
        <v>1005</v>
      </c>
      <c r="D5402" t="s">
        <v>1105</v>
      </c>
      <c r="E5402">
        <v>39</v>
      </c>
    </row>
    <row r="5403" spans="1:5" ht="13.5" customHeight="1">
      <c r="A5403">
        <v>258</v>
      </c>
      <c r="B5403" t="str">
        <f t="shared" si="84"/>
        <v>258---40</v>
      </c>
      <c r="C5403" t="s">
        <v>828</v>
      </c>
      <c r="D5403" t="s">
        <v>818</v>
      </c>
      <c r="E5403">
        <v>40</v>
      </c>
    </row>
    <row r="5404" spans="1:5" ht="13.5" customHeight="1">
      <c r="A5404">
        <v>258</v>
      </c>
      <c r="B5404" t="str">
        <f t="shared" si="84"/>
        <v>258---41</v>
      </c>
      <c r="C5404" t="s">
        <v>755</v>
      </c>
      <c r="D5404" t="s">
        <v>1146</v>
      </c>
      <c r="E5404">
        <v>41</v>
      </c>
    </row>
    <row r="5405" spans="1:5" ht="13.5" customHeight="1">
      <c r="A5405">
        <v>258</v>
      </c>
      <c r="B5405" t="str">
        <f t="shared" si="84"/>
        <v>258---42</v>
      </c>
      <c r="C5405" t="s">
        <v>866</v>
      </c>
      <c r="D5405" t="s">
        <v>831</v>
      </c>
      <c r="E5405">
        <v>42</v>
      </c>
    </row>
    <row r="5406" spans="1:5" ht="13.5" customHeight="1">
      <c r="A5406">
        <v>258</v>
      </c>
      <c r="B5406" t="str">
        <f t="shared" si="84"/>
        <v>258---43</v>
      </c>
      <c r="C5406" t="s">
        <v>1009</v>
      </c>
      <c r="D5406" t="s">
        <v>1340</v>
      </c>
      <c r="E5406">
        <v>43</v>
      </c>
    </row>
    <row r="5407" spans="1:5" ht="13.5" customHeight="1">
      <c r="A5407">
        <v>258</v>
      </c>
      <c r="B5407" t="str">
        <f t="shared" si="84"/>
        <v>258---44</v>
      </c>
      <c r="C5407" t="s">
        <v>868</v>
      </c>
      <c r="D5407" t="s">
        <v>758</v>
      </c>
      <c r="E5407">
        <v>44</v>
      </c>
    </row>
    <row r="5408" spans="1:5" ht="13.5" customHeight="1">
      <c r="A5408">
        <v>258</v>
      </c>
      <c r="B5408" t="str">
        <f t="shared" si="84"/>
        <v>258---45</v>
      </c>
      <c r="C5408" t="s">
        <v>1098</v>
      </c>
      <c r="D5408" t="s">
        <v>1206</v>
      </c>
      <c r="E5408">
        <v>45</v>
      </c>
    </row>
    <row r="5409" spans="1:5" ht="13.5" customHeight="1">
      <c r="A5409">
        <v>258</v>
      </c>
      <c r="B5409" t="str">
        <f t="shared" si="84"/>
        <v>258---46</v>
      </c>
      <c r="C5409" t="s">
        <v>769</v>
      </c>
      <c r="D5409" t="s">
        <v>1325</v>
      </c>
      <c r="E5409">
        <v>46</v>
      </c>
    </row>
    <row r="5410" spans="1:5" ht="13.5" customHeight="1">
      <c r="A5410">
        <v>258</v>
      </c>
      <c r="B5410" t="str">
        <f t="shared" si="84"/>
        <v>258---47</v>
      </c>
      <c r="C5410" t="s">
        <v>1216</v>
      </c>
      <c r="D5410" t="s">
        <v>1385</v>
      </c>
      <c r="E5410">
        <v>47</v>
      </c>
    </row>
    <row r="5411" spans="1:5" ht="13.5" customHeight="1">
      <c r="A5411">
        <v>258</v>
      </c>
      <c r="B5411" t="str">
        <f t="shared" si="84"/>
        <v>258---48</v>
      </c>
      <c r="C5411" t="s">
        <v>775</v>
      </c>
      <c r="D5411" t="s">
        <v>1110</v>
      </c>
      <c r="E5411">
        <v>48</v>
      </c>
    </row>
    <row r="5412" spans="1:5" ht="13.5" customHeight="1">
      <c r="A5412">
        <v>258</v>
      </c>
      <c r="B5412" t="str">
        <f t="shared" si="84"/>
        <v>258---49</v>
      </c>
      <c r="C5412" t="s">
        <v>5913</v>
      </c>
      <c r="D5412" t="s">
        <v>1114</v>
      </c>
      <c r="E5412">
        <v>49</v>
      </c>
    </row>
    <row r="5413" spans="1:5" ht="13.5" customHeight="1">
      <c r="A5413">
        <v>258</v>
      </c>
      <c r="B5413" t="str">
        <f t="shared" si="84"/>
        <v>258---50</v>
      </c>
      <c r="C5413" t="s">
        <v>5929</v>
      </c>
      <c r="D5413" t="s">
        <v>813</v>
      </c>
      <c r="E5413">
        <v>50</v>
      </c>
    </row>
    <row r="5414" spans="1:5" ht="13.5" customHeight="1">
      <c r="A5414">
        <v>258</v>
      </c>
      <c r="B5414" t="str">
        <f t="shared" si="84"/>
        <v>258---51</v>
      </c>
      <c r="C5414" t="s">
        <v>5961</v>
      </c>
      <c r="D5414" t="s">
        <v>935</v>
      </c>
      <c r="E5414">
        <v>51</v>
      </c>
    </row>
    <row r="5415" spans="1:5" ht="13.5" customHeight="1">
      <c r="A5415">
        <v>258</v>
      </c>
      <c r="B5415" t="str">
        <f t="shared" si="84"/>
        <v>258---52</v>
      </c>
      <c r="C5415" t="s">
        <v>5982</v>
      </c>
      <c r="D5415" t="s">
        <v>1125</v>
      </c>
      <c r="E5415">
        <v>52</v>
      </c>
    </row>
    <row r="5416" spans="1:5" ht="13.5" customHeight="1">
      <c r="A5416">
        <v>258</v>
      </c>
      <c r="B5416" t="str">
        <f t="shared" si="84"/>
        <v>258---53</v>
      </c>
      <c r="C5416" t="s">
        <v>5930</v>
      </c>
      <c r="D5416" t="s">
        <v>821</v>
      </c>
      <c r="E5416">
        <v>53</v>
      </c>
    </row>
    <row r="5417" spans="1:5" ht="13.5" customHeight="1">
      <c r="A5417">
        <v>258</v>
      </c>
      <c r="B5417" t="str">
        <f t="shared" si="84"/>
        <v>258---54</v>
      </c>
      <c r="C5417" t="s">
        <v>5983</v>
      </c>
      <c r="D5417" t="s">
        <v>1023</v>
      </c>
      <c r="E5417">
        <v>54</v>
      </c>
    </row>
    <row r="5418" spans="1:5" ht="13.5" customHeight="1">
      <c r="A5418">
        <v>258</v>
      </c>
      <c r="B5418" t="str">
        <f t="shared" si="84"/>
        <v>258---55</v>
      </c>
      <c r="C5418" t="s">
        <v>5915</v>
      </c>
      <c r="D5418" t="s">
        <v>772</v>
      </c>
      <c r="E5418">
        <v>55</v>
      </c>
    </row>
    <row r="5419" spans="1:5" ht="13.5" customHeight="1">
      <c r="A5419">
        <v>258</v>
      </c>
      <c r="B5419" t="str">
        <f t="shared" si="84"/>
        <v>258---56</v>
      </c>
      <c r="C5419" t="s">
        <v>5977</v>
      </c>
      <c r="D5419" t="s">
        <v>1069</v>
      </c>
      <c r="E5419">
        <v>56</v>
      </c>
    </row>
    <row r="5420" spans="1:5" ht="13.5" customHeight="1">
      <c r="A5420">
        <v>258</v>
      </c>
      <c r="B5420" t="str">
        <f t="shared" si="84"/>
        <v>258---57</v>
      </c>
      <c r="C5420" t="s">
        <v>5917</v>
      </c>
      <c r="D5420" t="s">
        <v>789</v>
      </c>
      <c r="E5420">
        <v>57</v>
      </c>
    </row>
    <row r="5421" spans="1:5" ht="13.5" customHeight="1">
      <c r="A5421">
        <v>258</v>
      </c>
      <c r="B5421" t="str">
        <f t="shared" si="84"/>
        <v>258---58</v>
      </c>
      <c r="C5421" t="s">
        <v>5918</v>
      </c>
      <c r="D5421" t="s">
        <v>770</v>
      </c>
      <c r="E5421">
        <v>58</v>
      </c>
    </row>
    <row r="5422" spans="1:5" ht="13.5" customHeight="1">
      <c r="A5422">
        <v>258</v>
      </c>
      <c r="B5422" t="str">
        <f t="shared" si="84"/>
        <v>258---59</v>
      </c>
      <c r="C5422" t="s">
        <v>5962</v>
      </c>
      <c r="D5422" t="s">
        <v>1174</v>
      </c>
      <c r="E5422">
        <v>59</v>
      </c>
    </row>
    <row r="5423" spans="1:5" ht="13.5" customHeight="1">
      <c r="A5423">
        <v>258</v>
      </c>
      <c r="B5423" t="str">
        <f t="shared" si="84"/>
        <v>258---60</v>
      </c>
      <c r="C5423" t="s">
        <v>5971</v>
      </c>
      <c r="D5423" t="s">
        <v>1058</v>
      </c>
      <c r="E5423">
        <v>60</v>
      </c>
    </row>
    <row r="5424" spans="1:5" ht="13.5" customHeight="1">
      <c r="A5424">
        <v>258</v>
      </c>
      <c r="B5424" t="str">
        <f t="shared" si="84"/>
        <v>258---61</v>
      </c>
      <c r="C5424" t="s">
        <v>5963</v>
      </c>
      <c r="D5424" t="s">
        <v>937</v>
      </c>
      <c r="E5424">
        <v>61</v>
      </c>
    </row>
    <row r="5425" spans="1:5" ht="13.5" customHeight="1">
      <c r="A5425">
        <v>258</v>
      </c>
      <c r="B5425" t="str">
        <f t="shared" si="84"/>
        <v>258---62</v>
      </c>
      <c r="C5425" t="s">
        <v>5978</v>
      </c>
      <c r="D5425" t="s">
        <v>1191</v>
      </c>
      <c r="E5425">
        <v>62</v>
      </c>
    </row>
    <row r="5426" spans="1:5" ht="13.5" customHeight="1">
      <c r="A5426">
        <v>258</v>
      </c>
      <c r="B5426" t="str">
        <f t="shared" si="84"/>
        <v>258---63</v>
      </c>
      <c r="C5426" t="s">
        <v>5972</v>
      </c>
      <c r="D5426" t="s">
        <v>979</v>
      </c>
      <c r="E5426">
        <v>63</v>
      </c>
    </row>
    <row r="5427" spans="1:5" ht="13.5" customHeight="1">
      <c r="A5427">
        <v>258</v>
      </c>
      <c r="B5427" t="str">
        <f t="shared" si="84"/>
        <v>258---64</v>
      </c>
      <c r="C5427" t="s">
        <v>5933</v>
      </c>
      <c r="D5427" t="s">
        <v>855</v>
      </c>
      <c r="E5427">
        <v>64</v>
      </c>
    </row>
    <row r="5428" spans="1:5" ht="13.5" customHeight="1">
      <c r="A5428">
        <v>258</v>
      </c>
      <c r="B5428" t="str">
        <f t="shared" si="84"/>
        <v>258---65</v>
      </c>
      <c r="C5428" t="s">
        <v>5984</v>
      </c>
      <c r="D5428" t="s">
        <v>1232</v>
      </c>
      <c r="E5428">
        <v>65</v>
      </c>
    </row>
    <row r="5429" spans="1:5" ht="13.5" customHeight="1">
      <c r="A5429">
        <v>258</v>
      </c>
      <c r="B5429" t="str">
        <f t="shared" si="84"/>
        <v>258---66</v>
      </c>
      <c r="C5429" t="s">
        <v>5985</v>
      </c>
      <c r="D5429" t="s">
        <v>1159</v>
      </c>
      <c r="E5429">
        <v>66</v>
      </c>
    </row>
    <row r="5430" spans="1:5" ht="13.5" customHeight="1">
      <c r="A5430">
        <v>258</v>
      </c>
      <c r="B5430" t="str">
        <f t="shared" si="84"/>
        <v>258---67</v>
      </c>
      <c r="C5430" t="s">
        <v>5973</v>
      </c>
      <c r="D5430" t="s">
        <v>1158</v>
      </c>
      <c r="E5430">
        <v>67</v>
      </c>
    </row>
    <row r="5431" spans="1:5" ht="13.5" customHeight="1">
      <c r="A5431">
        <v>258</v>
      </c>
      <c r="B5431" t="str">
        <f t="shared" si="84"/>
        <v>258---68</v>
      </c>
      <c r="C5431" t="s">
        <v>5954</v>
      </c>
      <c r="D5431" t="s">
        <v>1166</v>
      </c>
      <c r="E5431">
        <v>68</v>
      </c>
    </row>
    <row r="5432" spans="1:5" ht="13.5" customHeight="1">
      <c r="A5432">
        <v>258</v>
      </c>
      <c r="B5432" t="str">
        <f t="shared" si="84"/>
        <v>258---69</v>
      </c>
      <c r="C5432" t="s">
        <v>5923</v>
      </c>
      <c r="D5432" t="s">
        <v>766</v>
      </c>
      <c r="E5432">
        <v>69</v>
      </c>
    </row>
    <row r="5433" spans="1:5" ht="13.5" customHeight="1">
      <c r="A5433">
        <v>258</v>
      </c>
      <c r="B5433" t="str">
        <f t="shared" si="84"/>
        <v>258---70</v>
      </c>
      <c r="C5433" t="s">
        <v>5980</v>
      </c>
      <c r="D5433" t="s">
        <v>1124</v>
      </c>
      <c r="E5433">
        <v>70</v>
      </c>
    </row>
    <row r="5434" spans="1:5" ht="13.5" customHeight="1">
      <c r="A5434">
        <v>258</v>
      </c>
      <c r="B5434" t="str">
        <f t="shared" si="84"/>
        <v>258---71</v>
      </c>
      <c r="C5434" t="s">
        <v>5924</v>
      </c>
      <c r="D5434" t="s">
        <v>726</v>
      </c>
      <c r="E5434">
        <v>71</v>
      </c>
    </row>
    <row r="5435" spans="1:5" ht="13.5" customHeight="1">
      <c r="A5435">
        <v>258</v>
      </c>
      <c r="B5435" t="str">
        <f t="shared" si="84"/>
        <v>258---72</v>
      </c>
      <c r="C5435" t="s">
        <v>5976</v>
      </c>
      <c r="D5435" t="s">
        <v>1162</v>
      </c>
      <c r="E5435">
        <v>72</v>
      </c>
    </row>
    <row r="5436" spans="1:5" ht="13.5" customHeight="1">
      <c r="A5436">
        <v>258</v>
      </c>
      <c r="B5436" t="str">
        <f t="shared" si="84"/>
        <v>258---73</v>
      </c>
      <c r="C5436" t="s">
        <v>5988</v>
      </c>
      <c r="D5436" t="s">
        <v>1133</v>
      </c>
      <c r="E5436">
        <v>73</v>
      </c>
    </row>
    <row r="5437" spans="1:5" ht="13.5" customHeight="1">
      <c r="A5437">
        <v>92</v>
      </c>
      <c r="B5437" t="str">
        <f t="shared" si="84"/>
        <v>92---1</v>
      </c>
      <c r="C5437" t="s">
        <v>4216</v>
      </c>
      <c r="D5437" t="s">
        <v>1020</v>
      </c>
      <c r="E5437">
        <v>1</v>
      </c>
    </row>
    <row r="5438" spans="1:5" ht="13.5" customHeight="1">
      <c r="A5438">
        <v>92</v>
      </c>
      <c r="B5438" t="str">
        <f t="shared" si="84"/>
        <v>92---2</v>
      </c>
      <c r="C5438" t="s">
        <v>4216</v>
      </c>
      <c r="D5438" t="s">
        <v>1021</v>
      </c>
      <c r="E5438">
        <v>2</v>
      </c>
    </row>
    <row r="5439" spans="1:5" ht="13.5" customHeight="1">
      <c r="A5439">
        <v>92</v>
      </c>
      <c r="B5439" t="str">
        <f t="shared" si="84"/>
        <v>92---3</v>
      </c>
      <c r="C5439" t="s">
        <v>4263</v>
      </c>
      <c r="D5439" t="s">
        <v>1124</v>
      </c>
      <c r="E5439">
        <v>3</v>
      </c>
    </row>
    <row r="5440" spans="1:5" ht="13.5" customHeight="1">
      <c r="A5440">
        <v>92</v>
      </c>
      <c r="B5440" t="str">
        <f t="shared" si="84"/>
        <v>92---4</v>
      </c>
      <c r="C5440" t="s">
        <v>4238</v>
      </c>
      <c r="D5440" t="s">
        <v>1214</v>
      </c>
      <c r="E5440">
        <v>4</v>
      </c>
    </row>
    <row r="5441" spans="1:5" ht="13.5" customHeight="1">
      <c r="A5441">
        <v>92</v>
      </c>
      <c r="B5441" t="str">
        <f t="shared" si="84"/>
        <v>92---5</v>
      </c>
      <c r="C5441" t="s">
        <v>4220</v>
      </c>
      <c r="D5441" t="s">
        <v>1143</v>
      </c>
      <c r="E5441">
        <v>5</v>
      </c>
    </row>
    <row r="5442" spans="1:5" ht="13.5" customHeight="1">
      <c r="A5442">
        <v>92</v>
      </c>
      <c r="B5442" t="str">
        <f t="shared" si="84"/>
        <v>92---6</v>
      </c>
      <c r="C5442" t="s">
        <v>4228</v>
      </c>
      <c r="D5442" t="s">
        <v>1286</v>
      </c>
      <c r="E5442">
        <v>6</v>
      </c>
    </row>
    <row r="5443" spans="1:5" ht="13.5" customHeight="1">
      <c r="A5443">
        <v>92</v>
      </c>
      <c r="B5443" t="str">
        <f t="shared" ref="B5443:B5506" si="85">A5443&amp;"---"&amp;E5443</f>
        <v>92---7</v>
      </c>
      <c r="C5443" t="s">
        <v>4261</v>
      </c>
      <c r="D5443" t="s">
        <v>1224</v>
      </c>
      <c r="E5443">
        <v>7</v>
      </c>
    </row>
    <row r="5444" spans="1:5" ht="13.5" customHeight="1">
      <c r="A5444">
        <v>92</v>
      </c>
      <c r="B5444" t="str">
        <f t="shared" si="85"/>
        <v>92---8</v>
      </c>
      <c r="C5444" t="s">
        <v>4276</v>
      </c>
      <c r="D5444" t="s">
        <v>1150</v>
      </c>
      <c r="E5444">
        <v>8</v>
      </c>
    </row>
    <row r="5445" spans="1:5" ht="13.5" customHeight="1">
      <c r="A5445">
        <v>92</v>
      </c>
      <c r="B5445" t="str">
        <f t="shared" si="85"/>
        <v>92---9</v>
      </c>
      <c r="C5445" t="s">
        <v>4259</v>
      </c>
      <c r="D5445" t="s">
        <v>1222</v>
      </c>
      <c r="E5445">
        <v>9</v>
      </c>
    </row>
    <row r="5446" spans="1:5" ht="13.5" customHeight="1">
      <c r="A5446">
        <v>92</v>
      </c>
      <c r="B5446" t="str">
        <f t="shared" si="85"/>
        <v>92---10</v>
      </c>
      <c r="C5446" t="s">
        <v>4259</v>
      </c>
      <c r="D5446" t="s">
        <v>935</v>
      </c>
      <c r="E5446">
        <v>10</v>
      </c>
    </row>
    <row r="5447" spans="1:5" ht="13.5" customHeight="1">
      <c r="A5447">
        <v>92</v>
      </c>
      <c r="B5447" t="str">
        <f t="shared" si="85"/>
        <v>92---11</v>
      </c>
      <c r="C5447" t="s">
        <v>4254</v>
      </c>
      <c r="D5447" t="s">
        <v>1060</v>
      </c>
      <c r="E5447">
        <v>11</v>
      </c>
    </row>
    <row r="5448" spans="1:5" ht="13.5" customHeight="1">
      <c r="A5448">
        <v>92</v>
      </c>
      <c r="B5448" t="str">
        <f t="shared" si="85"/>
        <v>92---12</v>
      </c>
      <c r="C5448" t="s">
        <v>4235</v>
      </c>
      <c r="D5448" t="s">
        <v>1191</v>
      </c>
      <c r="E5448">
        <v>12</v>
      </c>
    </row>
    <row r="5449" spans="1:5" ht="13.5" customHeight="1">
      <c r="A5449">
        <v>92</v>
      </c>
      <c r="B5449" t="str">
        <f t="shared" si="85"/>
        <v>92---13</v>
      </c>
      <c r="C5449" t="s">
        <v>5911</v>
      </c>
      <c r="D5449" t="s">
        <v>1022</v>
      </c>
      <c r="E5449">
        <v>13</v>
      </c>
    </row>
    <row r="5450" spans="1:5" ht="13.5" customHeight="1">
      <c r="A5450">
        <v>92</v>
      </c>
      <c r="B5450" t="str">
        <f t="shared" si="85"/>
        <v>92---14</v>
      </c>
      <c r="C5450" t="s">
        <v>5911</v>
      </c>
      <c r="D5450" t="s">
        <v>972</v>
      </c>
      <c r="E5450">
        <v>14</v>
      </c>
    </row>
    <row r="5451" spans="1:5" ht="13.5" customHeight="1">
      <c r="A5451">
        <v>92</v>
      </c>
      <c r="B5451" t="str">
        <f t="shared" si="85"/>
        <v>92---15</v>
      </c>
      <c r="C5451" t="s">
        <v>5911</v>
      </c>
      <c r="D5451" t="s">
        <v>974</v>
      </c>
      <c r="E5451">
        <v>15</v>
      </c>
    </row>
    <row r="5452" spans="1:5" ht="13.5" customHeight="1">
      <c r="A5452">
        <v>92</v>
      </c>
      <c r="B5452" t="str">
        <f t="shared" si="85"/>
        <v>92---16</v>
      </c>
      <c r="C5452" t="s">
        <v>5911</v>
      </c>
      <c r="D5452" t="s">
        <v>982</v>
      </c>
      <c r="E5452">
        <v>16</v>
      </c>
    </row>
    <row r="5453" spans="1:5" ht="13.5" customHeight="1">
      <c r="A5453">
        <v>92</v>
      </c>
      <c r="B5453" t="str">
        <f t="shared" si="85"/>
        <v>92---17</v>
      </c>
      <c r="C5453" t="s">
        <v>5911</v>
      </c>
      <c r="D5453" t="s">
        <v>857</v>
      </c>
      <c r="E5453">
        <v>17</v>
      </c>
    </row>
    <row r="5454" spans="1:5" ht="13.5" customHeight="1">
      <c r="A5454">
        <v>92</v>
      </c>
      <c r="B5454" t="str">
        <f t="shared" si="85"/>
        <v>92---18</v>
      </c>
      <c r="C5454" t="s">
        <v>5911</v>
      </c>
      <c r="D5454" t="s">
        <v>1194</v>
      </c>
      <c r="E5454">
        <v>18</v>
      </c>
    </row>
    <row r="5455" spans="1:5" ht="13.5" customHeight="1">
      <c r="A5455">
        <v>92</v>
      </c>
      <c r="B5455" t="str">
        <f t="shared" si="85"/>
        <v>92---19</v>
      </c>
      <c r="C5455" t="s">
        <v>735</v>
      </c>
      <c r="D5455" t="s">
        <v>744</v>
      </c>
      <c r="E5455">
        <v>19</v>
      </c>
    </row>
    <row r="5456" spans="1:5" ht="13.5" customHeight="1">
      <c r="A5456">
        <v>92</v>
      </c>
      <c r="B5456" t="str">
        <f t="shared" si="85"/>
        <v>92---20</v>
      </c>
      <c r="C5456" t="s">
        <v>887</v>
      </c>
      <c r="D5456" t="s">
        <v>992</v>
      </c>
      <c r="E5456">
        <v>20</v>
      </c>
    </row>
    <row r="5457" spans="1:5" ht="13.5" customHeight="1">
      <c r="A5457">
        <v>92</v>
      </c>
      <c r="B5457" t="str">
        <f t="shared" si="85"/>
        <v>92---21</v>
      </c>
      <c r="C5457" t="s">
        <v>739</v>
      </c>
      <c r="D5457" t="s">
        <v>736</v>
      </c>
      <c r="E5457">
        <v>21</v>
      </c>
    </row>
    <row r="5458" spans="1:5" ht="13.5" customHeight="1">
      <c r="A5458">
        <v>92</v>
      </c>
      <c r="B5458" t="str">
        <f t="shared" si="85"/>
        <v>92---22</v>
      </c>
      <c r="C5458" t="s">
        <v>888</v>
      </c>
      <c r="D5458" t="s">
        <v>1073</v>
      </c>
      <c r="E5458">
        <v>22</v>
      </c>
    </row>
    <row r="5459" spans="1:5" ht="13.5" customHeight="1">
      <c r="A5459">
        <v>92</v>
      </c>
      <c r="B5459" t="str">
        <f t="shared" si="85"/>
        <v>92---23</v>
      </c>
      <c r="C5459" t="s">
        <v>743</v>
      </c>
      <c r="D5459" t="s">
        <v>754</v>
      </c>
      <c r="E5459">
        <v>23</v>
      </c>
    </row>
    <row r="5460" spans="1:5" ht="13.5" customHeight="1">
      <c r="A5460">
        <v>92</v>
      </c>
      <c r="B5460" t="str">
        <f t="shared" si="85"/>
        <v>92---24</v>
      </c>
      <c r="C5460" t="s">
        <v>915</v>
      </c>
      <c r="D5460" t="s">
        <v>939</v>
      </c>
      <c r="E5460">
        <v>24</v>
      </c>
    </row>
    <row r="5461" spans="1:5" ht="13.5" customHeight="1">
      <c r="A5461">
        <v>92</v>
      </c>
      <c r="B5461" t="str">
        <f t="shared" si="85"/>
        <v>92---25</v>
      </c>
      <c r="C5461" t="s">
        <v>987</v>
      </c>
      <c r="D5461" t="s">
        <v>1263</v>
      </c>
      <c r="E5461">
        <v>25</v>
      </c>
    </row>
    <row r="5462" spans="1:5" ht="13.5" customHeight="1">
      <c r="A5462">
        <v>92</v>
      </c>
      <c r="B5462" t="str">
        <f t="shared" si="85"/>
        <v>92---26</v>
      </c>
      <c r="C5462" t="s">
        <v>989</v>
      </c>
      <c r="D5462" t="s">
        <v>738</v>
      </c>
      <c r="E5462">
        <v>26</v>
      </c>
    </row>
    <row r="5463" spans="1:5" ht="13.5" customHeight="1">
      <c r="A5463">
        <v>92</v>
      </c>
      <c r="B5463" t="str">
        <f t="shared" si="85"/>
        <v>92---27</v>
      </c>
      <c r="C5463" t="s">
        <v>1094</v>
      </c>
      <c r="D5463" t="s">
        <v>790</v>
      </c>
      <c r="E5463">
        <v>27</v>
      </c>
    </row>
    <row r="5464" spans="1:5" ht="13.5" customHeight="1">
      <c r="A5464">
        <v>92</v>
      </c>
      <c r="B5464" t="str">
        <f t="shared" si="85"/>
        <v>92---28</v>
      </c>
      <c r="C5464" t="s">
        <v>938</v>
      </c>
      <c r="D5464" t="s">
        <v>859</v>
      </c>
      <c r="E5464">
        <v>28</v>
      </c>
    </row>
    <row r="5465" spans="1:5" ht="13.5" customHeight="1">
      <c r="A5465">
        <v>92</v>
      </c>
      <c r="B5465" t="str">
        <f t="shared" si="85"/>
        <v>92---29</v>
      </c>
      <c r="C5465" t="s">
        <v>819</v>
      </c>
      <c r="D5465" t="s">
        <v>756</v>
      </c>
      <c r="E5465">
        <v>29</v>
      </c>
    </row>
    <row r="5466" spans="1:5" ht="13.5" customHeight="1">
      <c r="A5466">
        <v>92</v>
      </c>
      <c r="B5466" t="str">
        <f t="shared" si="85"/>
        <v>92---30</v>
      </c>
      <c r="C5466" t="s">
        <v>1074</v>
      </c>
      <c r="D5466" t="s">
        <v>880</v>
      </c>
      <c r="E5466">
        <v>30</v>
      </c>
    </row>
    <row r="5467" spans="1:5" ht="13.5" customHeight="1">
      <c r="A5467">
        <v>92</v>
      </c>
      <c r="B5467" t="str">
        <f t="shared" si="85"/>
        <v>92---31</v>
      </c>
      <c r="C5467" t="s">
        <v>1019</v>
      </c>
      <c r="D5467" t="s">
        <v>734</v>
      </c>
      <c r="E5467">
        <v>31</v>
      </c>
    </row>
    <row r="5468" spans="1:5" ht="13.5" customHeight="1">
      <c r="A5468">
        <v>92</v>
      </c>
      <c r="B5468" t="str">
        <f t="shared" si="85"/>
        <v>92---32</v>
      </c>
      <c r="C5468" t="s">
        <v>824</v>
      </c>
      <c r="D5468" t="s">
        <v>752</v>
      </c>
      <c r="E5468">
        <v>32</v>
      </c>
    </row>
    <row r="5469" spans="1:5" ht="13.5" customHeight="1">
      <c r="A5469">
        <v>92</v>
      </c>
      <c r="B5469" t="str">
        <f t="shared" si="85"/>
        <v>92---33</v>
      </c>
      <c r="C5469" t="s">
        <v>826</v>
      </c>
      <c r="D5469" t="s">
        <v>1079</v>
      </c>
      <c r="E5469">
        <v>33</v>
      </c>
    </row>
    <row r="5470" spans="1:5" ht="13.5" customHeight="1">
      <c r="A5470">
        <v>92</v>
      </c>
      <c r="B5470" t="str">
        <f t="shared" si="85"/>
        <v>92---34</v>
      </c>
      <c r="C5470" t="s">
        <v>755</v>
      </c>
      <c r="D5470" t="s">
        <v>1146</v>
      </c>
      <c r="E5470">
        <v>34</v>
      </c>
    </row>
    <row r="5471" spans="1:5" ht="13.5" customHeight="1">
      <c r="A5471">
        <v>92</v>
      </c>
      <c r="B5471" t="str">
        <f t="shared" si="85"/>
        <v>92---35</v>
      </c>
      <c r="C5471" t="s">
        <v>832</v>
      </c>
      <c r="D5471" t="s">
        <v>949</v>
      </c>
      <c r="E5471">
        <v>35</v>
      </c>
    </row>
    <row r="5472" spans="1:5" ht="13.5" customHeight="1">
      <c r="A5472">
        <v>92</v>
      </c>
      <c r="B5472" t="str">
        <f t="shared" si="85"/>
        <v>92---36</v>
      </c>
      <c r="C5472" t="s">
        <v>1007</v>
      </c>
      <c r="D5472" t="s">
        <v>1150</v>
      </c>
      <c r="E5472">
        <v>36</v>
      </c>
    </row>
    <row r="5473" spans="1:5" ht="13.5" customHeight="1">
      <c r="A5473">
        <v>92</v>
      </c>
      <c r="B5473" t="str">
        <f t="shared" si="85"/>
        <v>92---37</v>
      </c>
      <c r="C5473" t="s">
        <v>834</v>
      </c>
      <c r="D5473" t="s">
        <v>1222</v>
      </c>
      <c r="E5473">
        <v>37</v>
      </c>
    </row>
    <row r="5474" spans="1:5" ht="13.5" customHeight="1">
      <c r="A5474">
        <v>92</v>
      </c>
      <c r="B5474" t="str">
        <f t="shared" si="85"/>
        <v>92---38</v>
      </c>
      <c r="C5474" t="s">
        <v>1096</v>
      </c>
      <c r="D5474" t="s">
        <v>1215</v>
      </c>
      <c r="E5474">
        <v>38</v>
      </c>
    </row>
    <row r="5475" spans="1:5" ht="13.5" customHeight="1">
      <c r="A5475">
        <v>92</v>
      </c>
      <c r="B5475" t="str">
        <f t="shared" si="85"/>
        <v>92---39</v>
      </c>
      <c r="C5475" t="s">
        <v>1055</v>
      </c>
      <c r="D5475" t="s">
        <v>1324</v>
      </c>
      <c r="E5475">
        <v>39</v>
      </c>
    </row>
    <row r="5476" spans="1:5" ht="13.5" customHeight="1">
      <c r="A5476">
        <v>92</v>
      </c>
      <c r="B5476" t="str">
        <f t="shared" si="85"/>
        <v>92---40</v>
      </c>
      <c r="C5476" t="s">
        <v>868</v>
      </c>
      <c r="D5476" t="s">
        <v>758</v>
      </c>
      <c r="E5476">
        <v>40</v>
      </c>
    </row>
    <row r="5477" spans="1:5" ht="13.5" customHeight="1">
      <c r="A5477">
        <v>92</v>
      </c>
      <c r="B5477" t="str">
        <f t="shared" si="85"/>
        <v>92---41</v>
      </c>
      <c r="C5477" t="s">
        <v>1011</v>
      </c>
      <c r="D5477" t="s">
        <v>856</v>
      </c>
      <c r="E5477">
        <v>41</v>
      </c>
    </row>
    <row r="5478" spans="1:5" ht="13.5" customHeight="1">
      <c r="A5478">
        <v>92</v>
      </c>
      <c r="B5478" t="str">
        <f t="shared" si="85"/>
        <v>92---42</v>
      </c>
      <c r="C5478" t="s">
        <v>5961</v>
      </c>
      <c r="D5478" t="s">
        <v>935</v>
      </c>
      <c r="E5478">
        <v>42</v>
      </c>
    </row>
    <row r="5479" spans="1:5" ht="13.5" customHeight="1">
      <c r="A5479">
        <v>92</v>
      </c>
      <c r="B5479" t="str">
        <f t="shared" si="85"/>
        <v>92---43</v>
      </c>
      <c r="C5479" t="s">
        <v>5915</v>
      </c>
      <c r="D5479" t="s">
        <v>772</v>
      </c>
      <c r="E5479">
        <v>43</v>
      </c>
    </row>
    <row r="5480" spans="1:5" ht="13.5" customHeight="1">
      <c r="A5480">
        <v>92</v>
      </c>
      <c r="B5480" t="str">
        <f t="shared" si="85"/>
        <v>92---44</v>
      </c>
      <c r="C5480" t="s">
        <v>5977</v>
      </c>
      <c r="D5480" t="s">
        <v>1069</v>
      </c>
      <c r="E5480">
        <v>44</v>
      </c>
    </row>
    <row r="5481" spans="1:5" ht="13.5" customHeight="1">
      <c r="A5481">
        <v>92</v>
      </c>
      <c r="B5481" t="str">
        <f t="shared" si="85"/>
        <v>92---45</v>
      </c>
      <c r="C5481" t="s">
        <v>5917</v>
      </c>
      <c r="D5481" t="s">
        <v>789</v>
      </c>
      <c r="E5481">
        <v>45</v>
      </c>
    </row>
    <row r="5482" spans="1:5" ht="13.5" customHeight="1">
      <c r="A5482">
        <v>92</v>
      </c>
      <c r="B5482" t="str">
        <f t="shared" si="85"/>
        <v>92---46</v>
      </c>
      <c r="C5482" t="s">
        <v>5918</v>
      </c>
      <c r="D5482" t="s">
        <v>770</v>
      </c>
      <c r="E5482">
        <v>46</v>
      </c>
    </row>
    <row r="5483" spans="1:5" ht="13.5" customHeight="1">
      <c r="A5483">
        <v>92</v>
      </c>
      <c r="B5483" t="str">
        <f t="shared" si="85"/>
        <v>92---47</v>
      </c>
      <c r="C5483" t="s">
        <v>5962</v>
      </c>
      <c r="D5483" t="s">
        <v>1174</v>
      </c>
      <c r="E5483">
        <v>47</v>
      </c>
    </row>
    <row r="5484" spans="1:5" ht="13.5" customHeight="1">
      <c r="A5484">
        <v>92</v>
      </c>
      <c r="B5484" t="str">
        <f t="shared" si="85"/>
        <v>92---48</v>
      </c>
      <c r="C5484" t="s">
        <v>5963</v>
      </c>
      <c r="D5484" t="s">
        <v>937</v>
      </c>
      <c r="E5484">
        <v>48</v>
      </c>
    </row>
    <row r="5485" spans="1:5" ht="13.5" customHeight="1">
      <c r="A5485">
        <v>92</v>
      </c>
      <c r="B5485" t="str">
        <f t="shared" si="85"/>
        <v>92---49</v>
      </c>
      <c r="C5485" t="s">
        <v>5978</v>
      </c>
      <c r="D5485" t="s">
        <v>1191</v>
      </c>
      <c r="E5485">
        <v>49</v>
      </c>
    </row>
    <row r="5486" spans="1:5" ht="13.5" customHeight="1">
      <c r="A5486">
        <v>92</v>
      </c>
      <c r="B5486" t="str">
        <f t="shared" si="85"/>
        <v>92---50</v>
      </c>
      <c r="C5486" t="s">
        <v>5933</v>
      </c>
      <c r="D5486" t="s">
        <v>855</v>
      </c>
      <c r="E5486">
        <v>50</v>
      </c>
    </row>
    <row r="5487" spans="1:5" ht="13.5" customHeight="1">
      <c r="A5487">
        <v>92</v>
      </c>
      <c r="B5487" t="str">
        <f t="shared" si="85"/>
        <v>92---51</v>
      </c>
      <c r="C5487" t="s">
        <v>5984</v>
      </c>
      <c r="D5487" t="s">
        <v>1232</v>
      </c>
      <c r="E5487">
        <v>51</v>
      </c>
    </row>
    <row r="5488" spans="1:5" ht="13.5" customHeight="1">
      <c r="A5488">
        <v>92</v>
      </c>
      <c r="B5488" t="str">
        <f t="shared" si="85"/>
        <v>92---52</v>
      </c>
      <c r="C5488" t="s">
        <v>5964</v>
      </c>
      <c r="D5488" t="s">
        <v>1176</v>
      </c>
      <c r="E5488">
        <v>52</v>
      </c>
    </row>
    <row r="5489" spans="1:5" ht="13.5" customHeight="1">
      <c r="A5489">
        <v>92</v>
      </c>
      <c r="B5489" t="str">
        <f t="shared" si="85"/>
        <v>92---53</v>
      </c>
      <c r="C5489" t="s">
        <v>5986</v>
      </c>
      <c r="D5489" t="s">
        <v>1126</v>
      </c>
      <c r="E5489">
        <v>53</v>
      </c>
    </row>
    <row r="5490" spans="1:5" ht="13.5" customHeight="1">
      <c r="A5490">
        <v>92</v>
      </c>
      <c r="B5490" t="str">
        <f t="shared" si="85"/>
        <v>92---54</v>
      </c>
      <c r="C5490" t="s">
        <v>5979</v>
      </c>
      <c r="D5490" t="s">
        <v>1071</v>
      </c>
      <c r="E5490">
        <v>54</v>
      </c>
    </row>
    <row r="5491" spans="1:5" ht="13.5" customHeight="1">
      <c r="A5491">
        <v>92</v>
      </c>
      <c r="B5491" t="str">
        <f t="shared" si="85"/>
        <v>92---55</v>
      </c>
      <c r="C5491" t="s">
        <v>5954</v>
      </c>
      <c r="D5491" t="s">
        <v>1166</v>
      </c>
      <c r="E5491">
        <v>55</v>
      </c>
    </row>
    <row r="5492" spans="1:5" ht="13.5" customHeight="1">
      <c r="A5492">
        <v>92</v>
      </c>
      <c r="B5492" t="str">
        <f t="shared" si="85"/>
        <v>92---56</v>
      </c>
      <c r="C5492" t="s">
        <v>5923</v>
      </c>
      <c r="D5492" t="s">
        <v>766</v>
      </c>
      <c r="E5492">
        <v>56</v>
      </c>
    </row>
    <row r="5493" spans="1:5" ht="13.5" customHeight="1">
      <c r="A5493">
        <v>92</v>
      </c>
      <c r="B5493" t="str">
        <f t="shared" si="85"/>
        <v>92---57</v>
      </c>
      <c r="C5493" t="s">
        <v>5980</v>
      </c>
      <c r="D5493" t="s">
        <v>1124</v>
      </c>
      <c r="E5493">
        <v>57</v>
      </c>
    </row>
    <row r="5494" spans="1:5" ht="13.5" customHeight="1">
      <c r="A5494">
        <v>92</v>
      </c>
      <c r="B5494" t="str">
        <f t="shared" si="85"/>
        <v>92---58</v>
      </c>
      <c r="C5494" t="s">
        <v>5981</v>
      </c>
      <c r="D5494" t="s">
        <v>1225</v>
      </c>
      <c r="E5494">
        <v>58</v>
      </c>
    </row>
    <row r="5495" spans="1:5" ht="13.5" customHeight="1">
      <c r="A5495">
        <v>92</v>
      </c>
      <c r="B5495" t="str">
        <f t="shared" si="85"/>
        <v>92---59</v>
      </c>
      <c r="C5495" t="s">
        <v>5988</v>
      </c>
      <c r="D5495" t="s">
        <v>1133</v>
      </c>
      <c r="E5495">
        <v>59</v>
      </c>
    </row>
    <row r="5496" spans="1:5" ht="13.5" customHeight="1">
      <c r="A5496">
        <v>93</v>
      </c>
      <c r="B5496" t="str">
        <f t="shared" si="85"/>
        <v>93---1</v>
      </c>
      <c r="C5496" t="s">
        <v>4234</v>
      </c>
      <c r="D5496" t="s">
        <v>856</v>
      </c>
      <c r="E5496">
        <v>1</v>
      </c>
    </row>
    <row r="5497" spans="1:5" ht="13.5" customHeight="1">
      <c r="A5497">
        <v>93</v>
      </c>
      <c r="B5497" t="str">
        <f t="shared" si="85"/>
        <v>93---2</v>
      </c>
      <c r="C5497" t="s">
        <v>4216</v>
      </c>
      <c r="D5497" t="s">
        <v>856</v>
      </c>
      <c r="E5497">
        <v>2</v>
      </c>
    </row>
    <row r="5498" spans="1:5" ht="13.5" customHeight="1">
      <c r="A5498">
        <v>93</v>
      </c>
      <c r="B5498" t="str">
        <f t="shared" si="85"/>
        <v>93---3</v>
      </c>
      <c r="C5498" t="s">
        <v>4216</v>
      </c>
      <c r="D5498" t="s">
        <v>933</v>
      </c>
      <c r="E5498">
        <v>3</v>
      </c>
    </row>
    <row r="5499" spans="1:5" ht="13.5" customHeight="1">
      <c r="A5499">
        <v>93</v>
      </c>
      <c r="B5499" t="str">
        <f t="shared" si="85"/>
        <v>93---4</v>
      </c>
      <c r="C5499" t="s">
        <v>4216</v>
      </c>
      <c r="D5499" t="s">
        <v>1020</v>
      </c>
      <c r="E5499">
        <v>4</v>
      </c>
    </row>
    <row r="5500" spans="1:5" ht="13.5" customHeight="1">
      <c r="A5500">
        <v>93</v>
      </c>
      <c r="B5500" t="str">
        <f t="shared" si="85"/>
        <v>93---5</v>
      </c>
      <c r="C5500" t="s">
        <v>4216</v>
      </c>
      <c r="D5500" t="s">
        <v>1021</v>
      </c>
      <c r="E5500">
        <v>5</v>
      </c>
    </row>
    <row r="5501" spans="1:5" ht="13.5" customHeight="1">
      <c r="A5501">
        <v>93</v>
      </c>
      <c r="B5501" t="str">
        <f t="shared" si="85"/>
        <v>93---6</v>
      </c>
      <c r="C5501" t="s">
        <v>4216</v>
      </c>
      <c r="D5501" t="s">
        <v>1124</v>
      </c>
      <c r="E5501">
        <v>6</v>
      </c>
    </row>
    <row r="5502" spans="1:5" ht="13.5" customHeight="1">
      <c r="A5502">
        <v>93</v>
      </c>
      <c r="B5502" t="str">
        <f t="shared" si="85"/>
        <v>93---7</v>
      </c>
      <c r="C5502" t="s">
        <v>4216</v>
      </c>
      <c r="D5502" t="s">
        <v>1214</v>
      </c>
      <c r="E5502">
        <v>7</v>
      </c>
    </row>
    <row r="5503" spans="1:5" ht="13.5" customHeight="1">
      <c r="A5503">
        <v>93</v>
      </c>
      <c r="B5503" t="str">
        <f t="shared" si="85"/>
        <v>93---8</v>
      </c>
      <c r="C5503" t="s">
        <v>4220</v>
      </c>
      <c r="D5503" t="s">
        <v>1143</v>
      </c>
      <c r="E5503">
        <v>8</v>
      </c>
    </row>
    <row r="5504" spans="1:5" ht="13.5" customHeight="1">
      <c r="A5504">
        <v>93</v>
      </c>
      <c r="B5504" t="str">
        <f t="shared" si="85"/>
        <v>93---9</v>
      </c>
      <c r="C5504" t="s">
        <v>4228</v>
      </c>
      <c r="D5504" t="s">
        <v>1286</v>
      </c>
      <c r="E5504">
        <v>9</v>
      </c>
    </row>
    <row r="5505" spans="1:5" ht="13.5" customHeight="1">
      <c r="A5505">
        <v>93</v>
      </c>
      <c r="B5505" t="str">
        <f t="shared" si="85"/>
        <v>93---10</v>
      </c>
      <c r="C5505" t="s">
        <v>4230</v>
      </c>
      <c r="D5505" t="s">
        <v>1224</v>
      </c>
      <c r="E5505">
        <v>10</v>
      </c>
    </row>
    <row r="5506" spans="1:5" ht="13.5" customHeight="1">
      <c r="A5506">
        <v>93</v>
      </c>
      <c r="B5506" t="str">
        <f t="shared" si="85"/>
        <v>93---11</v>
      </c>
      <c r="C5506" t="s">
        <v>4240</v>
      </c>
      <c r="D5506" t="s">
        <v>1150</v>
      </c>
      <c r="E5506">
        <v>11</v>
      </c>
    </row>
    <row r="5507" spans="1:5" ht="13.5" customHeight="1">
      <c r="A5507">
        <v>93</v>
      </c>
      <c r="B5507" t="str">
        <f t="shared" ref="B5507:B5570" si="86">A5507&amp;"---"&amp;E5507</f>
        <v>93---12</v>
      </c>
      <c r="C5507" t="s">
        <v>4240</v>
      </c>
      <c r="D5507" t="s">
        <v>1222</v>
      </c>
      <c r="E5507">
        <v>12</v>
      </c>
    </row>
    <row r="5508" spans="1:5" ht="13.5" customHeight="1">
      <c r="A5508">
        <v>93</v>
      </c>
      <c r="B5508" t="str">
        <f t="shared" si="86"/>
        <v>93---13</v>
      </c>
      <c r="C5508" t="s">
        <v>4246</v>
      </c>
      <c r="D5508" t="s">
        <v>935</v>
      </c>
      <c r="E5508">
        <v>13</v>
      </c>
    </row>
    <row r="5509" spans="1:5" ht="13.5" customHeight="1">
      <c r="A5509">
        <v>93</v>
      </c>
      <c r="B5509" t="str">
        <f t="shared" si="86"/>
        <v>93---14</v>
      </c>
      <c r="C5509" t="s">
        <v>4272</v>
      </c>
      <c r="D5509" t="s">
        <v>1060</v>
      </c>
      <c r="E5509">
        <v>14</v>
      </c>
    </row>
    <row r="5510" spans="1:5" ht="13.5" customHeight="1">
      <c r="A5510">
        <v>93</v>
      </c>
      <c r="B5510" t="str">
        <f t="shared" si="86"/>
        <v>93---15</v>
      </c>
      <c r="C5510" t="s">
        <v>4277</v>
      </c>
      <c r="D5510" t="s">
        <v>1191</v>
      </c>
      <c r="E5510">
        <v>15</v>
      </c>
    </row>
    <row r="5511" spans="1:5" ht="13.5" customHeight="1">
      <c r="A5511">
        <v>93</v>
      </c>
      <c r="B5511" t="str">
        <f t="shared" si="86"/>
        <v>93---16</v>
      </c>
      <c r="C5511" t="s">
        <v>729</v>
      </c>
      <c r="D5511" t="s">
        <v>867</v>
      </c>
      <c r="E5511">
        <v>16</v>
      </c>
    </row>
    <row r="5512" spans="1:5" ht="13.5" customHeight="1">
      <c r="A5512">
        <v>93</v>
      </c>
      <c r="B5512" t="str">
        <f t="shared" si="86"/>
        <v>93---17</v>
      </c>
      <c r="C5512" t="s">
        <v>1017</v>
      </c>
      <c r="D5512" t="s">
        <v>796</v>
      </c>
      <c r="E5512">
        <v>17</v>
      </c>
    </row>
    <row r="5513" spans="1:5" ht="13.5" customHeight="1">
      <c r="A5513">
        <v>93</v>
      </c>
      <c r="B5513" t="str">
        <f t="shared" si="86"/>
        <v>93---18</v>
      </c>
      <c r="C5513" t="s">
        <v>731</v>
      </c>
      <c r="D5513" t="s">
        <v>800</v>
      </c>
      <c r="E5513">
        <v>18</v>
      </c>
    </row>
    <row r="5514" spans="1:5" ht="13.5" customHeight="1">
      <c r="A5514">
        <v>93</v>
      </c>
      <c r="B5514" t="str">
        <f t="shared" si="86"/>
        <v>93---19</v>
      </c>
      <c r="C5514" t="s">
        <v>735</v>
      </c>
      <c r="D5514" t="s">
        <v>744</v>
      </c>
      <c r="E5514">
        <v>19</v>
      </c>
    </row>
    <row r="5515" spans="1:5" ht="13.5" customHeight="1">
      <c r="A5515">
        <v>93</v>
      </c>
      <c r="B5515" t="str">
        <f t="shared" si="86"/>
        <v>93---20</v>
      </c>
      <c r="C5515" t="s">
        <v>887</v>
      </c>
      <c r="D5515" t="s">
        <v>992</v>
      </c>
      <c r="E5515">
        <v>20</v>
      </c>
    </row>
    <row r="5516" spans="1:5" ht="13.5" customHeight="1">
      <c r="A5516">
        <v>93</v>
      </c>
      <c r="B5516" t="str">
        <f t="shared" si="86"/>
        <v>93---21</v>
      </c>
      <c r="C5516" t="s">
        <v>739</v>
      </c>
      <c r="D5516" t="s">
        <v>736</v>
      </c>
      <c r="E5516">
        <v>21</v>
      </c>
    </row>
    <row r="5517" spans="1:5" ht="13.5" customHeight="1">
      <c r="A5517">
        <v>93</v>
      </c>
      <c r="B5517" t="str">
        <f t="shared" si="86"/>
        <v>93---22</v>
      </c>
      <c r="C5517" t="s">
        <v>888</v>
      </c>
      <c r="D5517" t="s">
        <v>1073</v>
      </c>
      <c r="E5517">
        <v>22</v>
      </c>
    </row>
    <row r="5518" spans="1:5" ht="13.5" customHeight="1">
      <c r="A5518">
        <v>93</v>
      </c>
      <c r="B5518" t="str">
        <f t="shared" si="86"/>
        <v>93---23</v>
      </c>
      <c r="C5518" t="s">
        <v>743</v>
      </c>
      <c r="D5518" t="s">
        <v>754</v>
      </c>
      <c r="E5518">
        <v>23</v>
      </c>
    </row>
    <row r="5519" spans="1:5" ht="13.5" customHeight="1">
      <c r="A5519">
        <v>93</v>
      </c>
      <c r="B5519" t="str">
        <f t="shared" si="86"/>
        <v>93---24</v>
      </c>
      <c r="C5519" t="s">
        <v>915</v>
      </c>
      <c r="D5519" t="s">
        <v>939</v>
      </c>
      <c r="E5519">
        <v>24</v>
      </c>
    </row>
    <row r="5520" spans="1:5" ht="13.5" customHeight="1">
      <c r="A5520">
        <v>93</v>
      </c>
      <c r="B5520" t="str">
        <f t="shared" si="86"/>
        <v>93---25</v>
      </c>
      <c r="C5520" t="s">
        <v>987</v>
      </c>
      <c r="D5520" t="s">
        <v>1263</v>
      </c>
      <c r="E5520">
        <v>25</v>
      </c>
    </row>
    <row r="5521" spans="1:5" ht="13.5" customHeight="1">
      <c r="A5521">
        <v>93</v>
      </c>
      <c r="B5521" t="str">
        <f t="shared" si="86"/>
        <v>93---26</v>
      </c>
      <c r="C5521" t="s">
        <v>989</v>
      </c>
      <c r="D5521" t="s">
        <v>738</v>
      </c>
      <c r="E5521">
        <v>26</v>
      </c>
    </row>
    <row r="5522" spans="1:5" ht="13.5" customHeight="1">
      <c r="A5522">
        <v>93</v>
      </c>
      <c r="B5522" t="str">
        <f t="shared" si="86"/>
        <v>93---27</v>
      </c>
      <c r="C5522" t="s">
        <v>1094</v>
      </c>
      <c r="D5522" t="s">
        <v>790</v>
      </c>
      <c r="E5522">
        <v>27</v>
      </c>
    </row>
    <row r="5523" spans="1:5" ht="13.5" customHeight="1">
      <c r="A5523">
        <v>93</v>
      </c>
      <c r="B5523" t="str">
        <f t="shared" si="86"/>
        <v>93---28</v>
      </c>
      <c r="C5523" t="s">
        <v>938</v>
      </c>
      <c r="D5523" t="s">
        <v>859</v>
      </c>
      <c r="E5523">
        <v>28</v>
      </c>
    </row>
    <row r="5524" spans="1:5" ht="13.5" customHeight="1">
      <c r="A5524">
        <v>93</v>
      </c>
      <c r="B5524" t="str">
        <f t="shared" si="86"/>
        <v>93---29</v>
      </c>
      <c r="C5524" t="s">
        <v>819</v>
      </c>
      <c r="D5524" t="s">
        <v>756</v>
      </c>
      <c r="E5524">
        <v>29</v>
      </c>
    </row>
    <row r="5525" spans="1:5" ht="13.5" customHeight="1">
      <c r="A5525">
        <v>93</v>
      </c>
      <c r="B5525" t="str">
        <f t="shared" si="86"/>
        <v>93---30</v>
      </c>
      <c r="C5525" t="s">
        <v>1074</v>
      </c>
      <c r="D5525" t="s">
        <v>880</v>
      </c>
      <c r="E5525">
        <v>30</v>
      </c>
    </row>
    <row r="5526" spans="1:5" ht="13.5" customHeight="1">
      <c r="A5526">
        <v>93</v>
      </c>
      <c r="B5526" t="str">
        <f t="shared" si="86"/>
        <v>93---31</v>
      </c>
      <c r="C5526" t="s">
        <v>1019</v>
      </c>
      <c r="D5526" t="s">
        <v>734</v>
      </c>
      <c r="E5526">
        <v>31</v>
      </c>
    </row>
    <row r="5527" spans="1:5" ht="13.5" customHeight="1">
      <c r="A5527">
        <v>93</v>
      </c>
      <c r="B5527" t="str">
        <f t="shared" si="86"/>
        <v>93---32</v>
      </c>
      <c r="C5527" t="s">
        <v>824</v>
      </c>
      <c r="D5527" t="s">
        <v>752</v>
      </c>
      <c r="E5527">
        <v>32</v>
      </c>
    </row>
    <row r="5528" spans="1:5" ht="13.5" customHeight="1">
      <c r="A5528">
        <v>93</v>
      </c>
      <c r="B5528" t="str">
        <f t="shared" si="86"/>
        <v>93---33</v>
      </c>
      <c r="C5528" t="s">
        <v>826</v>
      </c>
      <c r="D5528" t="s">
        <v>1079</v>
      </c>
      <c r="E5528">
        <v>33</v>
      </c>
    </row>
    <row r="5529" spans="1:5" ht="13.5" customHeight="1">
      <c r="A5529">
        <v>93</v>
      </c>
      <c r="B5529" t="str">
        <f t="shared" si="86"/>
        <v>93---34</v>
      </c>
      <c r="C5529" t="s">
        <v>755</v>
      </c>
      <c r="D5529" t="s">
        <v>1146</v>
      </c>
      <c r="E5529">
        <v>34</v>
      </c>
    </row>
    <row r="5530" spans="1:5" ht="13.5" customHeight="1">
      <c r="A5530">
        <v>93</v>
      </c>
      <c r="B5530" t="str">
        <f t="shared" si="86"/>
        <v>93---35</v>
      </c>
      <c r="C5530" t="s">
        <v>832</v>
      </c>
      <c r="D5530" t="s">
        <v>949</v>
      </c>
      <c r="E5530">
        <v>35</v>
      </c>
    </row>
    <row r="5531" spans="1:5" ht="13.5" customHeight="1">
      <c r="A5531">
        <v>93</v>
      </c>
      <c r="B5531" t="str">
        <f t="shared" si="86"/>
        <v>93---36</v>
      </c>
      <c r="C5531" t="s">
        <v>1007</v>
      </c>
      <c r="D5531" t="s">
        <v>1150</v>
      </c>
      <c r="E5531">
        <v>36</v>
      </c>
    </row>
    <row r="5532" spans="1:5" ht="13.5" customHeight="1">
      <c r="A5532">
        <v>93</v>
      </c>
      <c r="B5532" t="str">
        <f t="shared" si="86"/>
        <v>93---37</v>
      </c>
      <c r="C5532" t="s">
        <v>834</v>
      </c>
      <c r="D5532" t="s">
        <v>1222</v>
      </c>
      <c r="E5532">
        <v>37</v>
      </c>
    </row>
    <row r="5533" spans="1:5" ht="13.5" customHeight="1">
      <c r="A5533">
        <v>93</v>
      </c>
      <c r="B5533" t="str">
        <f t="shared" si="86"/>
        <v>93---38</v>
      </c>
      <c r="C5533" t="s">
        <v>1096</v>
      </c>
      <c r="D5533" t="s">
        <v>1215</v>
      </c>
      <c r="E5533">
        <v>38</v>
      </c>
    </row>
    <row r="5534" spans="1:5" ht="13.5" customHeight="1">
      <c r="A5534">
        <v>93</v>
      </c>
      <c r="B5534" t="str">
        <f t="shared" si="86"/>
        <v>93---39</v>
      </c>
      <c r="C5534" t="s">
        <v>1055</v>
      </c>
      <c r="D5534" t="s">
        <v>1324</v>
      </c>
      <c r="E5534">
        <v>39</v>
      </c>
    </row>
    <row r="5535" spans="1:5" ht="13.5" customHeight="1">
      <c r="A5535">
        <v>93</v>
      </c>
      <c r="B5535" t="str">
        <f t="shared" si="86"/>
        <v>93---40</v>
      </c>
      <c r="C5535" t="s">
        <v>868</v>
      </c>
      <c r="D5535" t="s">
        <v>758</v>
      </c>
      <c r="E5535">
        <v>40</v>
      </c>
    </row>
    <row r="5536" spans="1:5" ht="13.5" customHeight="1">
      <c r="A5536">
        <v>93</v>
      </c>
      <c r="B5536" t="str">
        <f t="shared" si="86"/>
        <v>93---41</v>
      </c>
      <c r="C5536" t="s">
        <v>1011</v>
      </c>
      <c r="D5536" t="s">
        <v>856</v>
      </c>
      <c r="E5536">
        <v>41</v>
      </c>
    </row>
    <row r="5537" spans="1:5" ht="13.5" customHeight="1">
      <c r="A5537">
        <v>93</v>
      </c>
      <c r="B5537" t="str">
        <f t="shared" si="86"/>
        <v>93---42</v>
      </c>
      <c r="C5537" t="s">
        <v>5961</v>
      </c>
      <c r="D5537" t="s">
        <v>935</v>
      </c>
      <c r="E5537">
        <v>42</v>
      </c>
    </row>
    <row r="5538" spans="1:5" ht="13.5" customHeight="1">
      <c r="A5538">
        <v>93</v>
      </c>
      <c r="B5538" t="str">
        <f t="shared" si="86"/>
        <v>93---43</v>
      </c>
      <c r="C5538" t="s">
        <v>5915</v>
      </c>
      <c r="D5538" t="s">
        <v>772</v>
      </c>
      <c r="E5538">
        <v>43</v>
      </c>
    </row>
    <row r="5539" spans="1:5" ht="13.5" customHeight="1">
      <c r="A5539">
        <v>93</v>
      </c>
      <c r="B5539" t="str">
        <f t="shared" si="86"/>
        <v>93---44</v>
      </c>
      <c r="C5539" t="s">
        <v>5977</v>
      </c>
      <c r="D5539" t="s">
        <v>1069</v>
      </c>
      <c r="E5539">
        <v>44</v>
      </c>
    </row>
    <row r="5540" spans="1:5" ht="13.5" customHeight="1">
      <c r="A5540">
        <v>93</v>
      </c>
      <c r="B5540" t="str">
        <f t="shared" si="86"/>
        <v>93---45</v>
      </c>
      <c r="C5540" t="s">
        <v>5917</v>
      </c>
      <c r="D5540" t="s">
        <v>789</v>
      </c>
      <c r="E5540">
        <v>45</v>
      </c>
    </row>
    <row r="5541" spans="1:5" ht="13.5" customHeight="1">
      <c r="A5541">
        <v>93</v>
      </c>
      <c r="B5541" t="str">
        <f t="shared" si="86"/>
        <v>93---46</v>
      </c>
      <c r="C5541" t="s">
        <v>5918</v>
      </c>
      <c r="D5541" t="s">
        <v>770</v>
      </c>
      <c r="E5541">
        <v>46</v>
      </c>
    </row>
    <row r="5542" spans="1:5" ht="13.5" customHeight="1">
      <c r="A5542">
        <v>93</v>
      </c>
      <c r="B5542" t="str">
        <f t="shared" si="86"/>
        <v>93---47</v>
      </c>
      <c r="C5542" t="s">
        <v>5962</v>
      </c>
      <c r="D5542" t="s">
        <v>1174</v>
      </c>
      <c r="E5542">
        <v>47</v>
      </c>
    </row>
    <row r="5543" spans="1:5" ht="13.5" customHeight="1">
      <c r="A5543">
        <v>93</v>
      </c>
      <c r="B5543" t="str">
        <f t="shared" si="86"/>
        <v>93---48</v>
      </c>
      <c r="C5543" t="s">
        <v>5963</v>
      </c>
      <c r="D5543" t="s">
        <v>937</v>
      </c>
      <c r="E5543">
        <v>48</v>
      </c>
    </row>
    <row r="5544" spans="1:5" ht="13.5" customHeight="1">
      <c r="A5544">
        <v>93</v>
      </c>
      <c r="B5544" t="str">
        <f t="shared" si="86"/>
        <v>93---49</v>
      </c>
      <c r="C5544" t="s">
        <v>5978</v>
      </c>
      <c r="D5544" t="s">
        <v>1191</v>
      </c>
      <c r="E5544">
        <v>49</v>
      </c>
    </row>
    <row r="5545" spans="1:5" ht="13.5" customHeight="1">
      <c r="A5545">
        <v>93</v>
      </c>
      <c r="B5545" t="str">
        <f t="shared" si="86"/>
        <v>93---50</v>
      </c>
      <c r="C5545" t="s">
        <v>5933</v>
      </c>
      <c r="D5545" t="s">
        <v>855</v>
      </c>
      <c r="E5545">
        <v>50</v>
      </c>
    </row>
    <row r="5546" spans="1:5" ht="13.5" customHeight="1">
      <c r="A5546">
        <v>93</v>
      </c>
      <c r="B5546" t="str">
        <f t="shared" si="86"/>
        <v>93---51</v>
      </c>
      <c r="C5546" t="s">
        <v>5984</v>
      </c>
      <c r="D5546" t="s">
        <v>1232</v>
      </c>
      <c r="E5546">
        <v>51</v>
      </c>
    </row>
    <row r="5547" spans="1:5" ht="13.5" customHeight="1">
      <c r="A5547">
        <v>93</v>
      </c>
      <c r="B5547" t="str">
        <f t="shared" si="86"/>
        <v>93---52</v>
      </c>
      <c r="C5547" t="s">
        <v>5964</v>
      </c>
      <c r="D5547" t="s">
        <v>1176</v>
      </c>
      <c r="E5547">
        <v>52</v>
      </c>
    </row>
    <row r="5548" spans="1:5" ht="13.5" customHeight="1">
      <c r="A5548">
        <v>93</v>
      </c>
      <c r="B5548" t="str">
        <f t="shared" si="86"/>
        <v>93---53</v>
      </c>
      <c r="C5548" t="s">
        <v>5986</v>
      </c>
      <c r="D5548" t="s">
        <v>1126</v>
      </c>
      <c r="E5548">
        <v>53</v>
      </c>
    </row>
    <row r="5549" spans="1:5" ht="13.5" customHeight="1">
      <c r="A5549">
        <v>93</v>
      </c>
      <c r="B5549" t="str">
        <f t="shared" si="86"/>
        <v>93---54</v>
      </c>
      <c r="C5549" t="s">
        <v>5979</v>
      </c>
      <c r="D5549" t="s">
        <v>1071</v>
      </c>
      <c r="E5549">
        <v>54</v>
      </c>
    </row>
    <row r="5550" spans="1:5" ht="13.5" customHeight="1">
      <c r="A5550">
        <v>93</v>
      </c>
      <c r="B5550" t="str">
        <f t="shared" si="86"/>
        <v>93---55</v>
      </c>
      <c r="C5550" t="s">
        <v>5954</v>
      </c>
      <c r="D5550" t="s">
        <v>1166</v>
      </c>
      <c r="E5550">
        <v>55</v>
      </c>
    </row>
    <row r="5551" spans="1:5" ht="13.5" customHeight="1">
      <c r="A5551">
        <v>93</v>
      </c>
      <c r="B5551" t="str">
        <f t="shared" si="86"/>
        <v>93---56</v>
      </c>
      <c r="C5551" t="s">
        <v>5923</v>
      </c>
      <c r="D5551" t="s">
        <v>766</v>
      </c>
      <c r="E5551">
        <v>56</v>
      </c>
    </row>
    <row r="5552" spans="1:5" ht="13.5" customHeight="1">
      <c r="A5552">
        <v>93</v>
      </c>
      <c r="B5552" t="str">
        <f t="shared" si="86"/>
        <v>93---57</v>
      </c>
      <c r="C5552" t="s">
        <v>5989</v>
      </c>
      <c r="D5552" t="s">
        <v>1185</v>
      </c>
      <c r="E5552">
        <v>57</v>
      </c>
    </row>
    <row r="5553" spans="1:5" ht="13.5" customHeight="1">
      <c r="A5553">
        <v>93</v>
      </c>
      <c r="B5553" t="str">
        <f t="shared" si="86"/>
        <v>93---58</v>
      </c>
      <c r="C5553" t="s">
        <v>5980</v>
      </c>
      <c r="D5553" t="s">
        <v>1124</v>
      </c>
      <c r="E5553">
        <v>58</v>
      </c>
    </row>
    <row r="5554" spans="1:5" ht="13.5" customHeight="1">
      <c r="A5554">
        <v>93</v>
      </c>
      <c r="B5554" t="str">
        <f t="shared" si="86"/>
        <v>93---59</v>
      </c>
      <c r="C5554" t="s">
        <v>5981</v>
      </c>
      <c r="D5554" t="s">
        <v>1225</v>
      </c>
      <c r="E5554">
        <v>59</v>
      </c>
    </row>
    <row r="5555" spans="1:5" ht="13.5" customHeight="1">
      <c r="A5555">
        <v>93</v>
      </c>
      <c r="B5555" t="str">
        <f t="shared" si="86"/>
        <v>93---60</v>
      </c>
      <c r="C5555" t="s">
        <v>5988</v>
      </c>
      <c r="D5555" t="s">
        <v>1133</v>
      </c>
      <c r="E5555">
        <v>60</v>
      </c>
    </row>
    <row r="5556" spans="1:5" ht="13.5" customHeight="1">
      <c r="A5556">
        <v>58</v>
      </c>
      <c r="B5556" t="str">
        <f t="shared" si="86"/>
        <v>58---1</v>
      </c>
      <c r="C5556" t="s">
        <v>4234</v>
      </c>
      <c r="D5556" t="s">
        <v>793</v>
      </c>
      <c r="E5556">
        <v>1</v>
      </c>
    </row>
    <row r="5557" spans="1:5" ht="13.5" customHeight="1">
      <c r="A5557">
        <v>58</v>
      </c>
      <c r="B5557" t="str">
        <f t="shared" si="86"/>
        <v>58---2</v>
      </c>
      <c r="C5557" t="s">
        <v>4216</v>
      </c>
      <c r="D5557" t="s">
        <v>793</v>
      </c>
      <c r="E5557">
        <v>2</v>
      </c>
    </row>
    <row r="5558" spans="1:5" ht="13.5" customHeight="1">
      <c r="A5558">
        <v>58</v>
      </c>
      <c r="B5558" t="str">
        <f t="shared" si="86"/>
        <v>58---3</v>
      </c>
      <c r="C5558" t="s">
        <v>4216</v>
      </c>
      <c r="D5558" t="s">
        <v>934</v>
      </c>
      <c r="E5558">
        <v>3</v>
      </c>
    </row>
    <row r="5559" spans="1:5" ht="13.5" customHeight="1">
      <c r="A5559">
        <v>58</v>
      </c>
      <c r="B5559" t="str">
        <f t="shared" si="86"/>
        <v>58---4</v>
      </c>
      <c r="C5559" t="s">
        <v>4216</v>
      </c>
      <c r="D5559" t="s">
        <v>1167</v>
      </c>
      <c r="E5559">
        <v>4</v>
      </c>
    </row>
    <row r="5560" spans="1:5" ht="13.5" customHeight="1">
      <c r="A5560">
        <v>58</v>
      </c>
      <c r="B5560" t="str">
        <f t="shared" si="86"/>
        <v>58---5</v>
      </c>
      <c r="C5560" t="s">
        <v>4216</v>
      </c>
      <c r="D5560" t="s">
        <v>716</v>
      </c>
      <c r="E5560">
        <v>5</v>
      </c>
    </row>
    <row r="5561" spans="1:5" ht="13.5" customHeight="1">
      <c r="A5561">
        <v>58</v>
      </c>
      <c r="B5561" t="str">
        <f t="shared" si="86"/>
        <v>58---6</v>
      </c>
      <c r="C5561" t="s">
        <v>4216</v>
      </c>
      <c r="D5561" t="s">
        <v>925</v>
      </c>
      <c r="E5561">
        <v>6</v>
      </c>
    </row>
    <row r="5562" spans="1:5" ht="13.5" customHeight="1">
      <c r="A5562">
        <v>58</v>
      </c>
      <c r="B5562" t="str">
        <f t="shared" si="86"/>
        <v>58---7</v>
      </c>
      <c r="C5562" t="s">
        <v>4216</v>
      </c>
      <c r="D5562" t="s">
        <v>717</v>
      </c>
      <c r="E5562">
        <v>7</v>
      </c>
    </row>
    <row r="5563" spans="1:5" ht="13.5" customHeight="1">
      <c r="A5563">
        <v>58</v>
      </c>
      <c r="B5563" t="str">
        <f t="shared" si="86"/>
        <v>58---8</v>
      </c>
      <c r="C5563" t="s">
        <v>4216</v>
      </c>
      <c r="D5563" t="s">
        <v>790</v>
      </c>
      <c r="E5563">
        <v>8</v>
      </c>
    </row>
    <row r="5564" spans="1:5" ht="13.5" customHeight="1">
      <c r="A5564">
        <v>58</v>
      </c>
      <c r="B5564" t="str">
        <f t="shared" si="86"/>
        <v>58---9</v>
      </c>
      <c r="C5564" t="s">
        <v>4216</v>
      </c>
      <c r="D5564" t="s">
        <v>728</v>
      </c>
      <c r="E5564">
        <v>9</v>
      </c>
    </row>
    <row r="5565" spans="1:5" ht="13.5" customHeight="1">
      <c r="A5565">
        <v>58</v>
      </c>
      <c r="B5565" t="str">
        <f t="shared" si="86"/>
        <v>58---10</v>
      </c>
      <c r="C5565" t="s">
        <v>4216</v>
      </c>
      <c r="D5565" t="s">
        <v>1128</v>
      </c>
      <c r="E5565">
        <v>10</v>
      </c>
    </row>
    <row r="5566" spans="1:5" ht="13.5" customHeight="1">
      <c r="A5566">
        <v>58</v>
      </c>
      <c r="B5566" t="str">
        <f t="shared" si="86"/>
        <v>58---11</v>
      </c>
      <c r="C5566" t="s">
        <v>4216</v>
      </c>
      <c r="D5566" t="s">
        <v>791</v>
      </c>
      <c r="E5566">
        <v>11</v>
      </c>
    </row>
    <row r="5567" spans="1:5" ht="13.5" customHeight="1">
      <c r="A5567">
        <v>58</v>
      </c>
      <c r="B5567" t="str">
        <f t="shared" si="86"/>
        <v>58---12</v>
      </c>
      <c r="C5567" t="s">
        <v>4216</v>
      </c>
      <c r="D5567" t="s">
        <v>1127</v>
      </c>
      <c r="E5567">
        <v>12</v>
      </c>
    </row>
    <row r="5568" spans="1:5" ht="13.5" customHeight="1">
      <c r="A5568">
        <v>58</v>
      </c>
      <c r="B5568" t="str">
        <f t="shared" si="86"/>
        <v>58---13</v>
      </c>
      <c r="C5568" t="s">
        <v>4216</v>
      </c>
      <c r="D5568" t="s">
        <v>780</v>
      </c>
      <c r="E5568">
        <v>13</v>
      </c>
    </row>
    <row r="5569" spans="1:5" ht="13.5" customHeight="1">
      <c r="A5569">
        <v>58</v>
      </c>
      <c r="B5569" t="str">
        <f t="shared" si="86"/>
        <v>58---14</v>
      </c>
      <c r="C5569" t="s">
        <v>4216</v>
      </c>
      <c r="D5569" t="s">
        <v>1163</v>
      </c>
      <c r="E5569">
        <v>14</v>
      </c>
    </row>
    <row r="5570" spans="1:5" ht="13.5" customHeight="1">
      <c r="A5570">
        <v>58</v>
      </c>
      <c r="B5570" t="str">
        <f t="shared" si="86"/>
        <v>58---15</v>
      </c>
      <c r="C5570" t="s">
        <v>4216</v>
      </c>
      <c r="D5570" t="s">
        <v>721</v>
      </c>
      <c r="E5570">
        <v>15</v>
      </c>
    </row>
    <row r="5571" spans="1:5" ht="13.5" customHeight="1">
      <c r="A5571">
        <v>58</v>
      </c>
      <c r="B5571" t="str">
        <f t="shared" ref="B5571:B5634" si="87">A5571&amp;"---"&amp;E5571</f>
        <v>58---16</v>
      </c>
      <c r="C5571" t="s">
        <v>4216</v>
      </c>
      <c r="D5571" t="s">
        <v>1031</v>
      </c>
      <c r="E5571">
        <v>16</v>
      </c>
    </row>
    <row r="5572" spans="1:5" ht="13.5" customHeight="1">
      <c r="A5572">
        <v>58</v>
      </c>
      <c r="B5572" t="str">
        <f t="shared" si="87"/>
        <v>58---17</v>
      </c>
      <c r="C5572" t="s">
        <v>4216</v>
      </c>
      <c r="D5572" t="s">
        <v>720</v>
      </c>
      <c r="E5572">
        <v>17</v>
      </c>
    </row>
    <row r="5573" spans="1:5" ht="13.5" customHeight="1">
      <c r="A5573">
        <v>58</v>
      </c>
      <c r="B5573" t="str">
        <f t="shared" si="87"/>
        <v>58---18</v>
      </c>
      <c r="C5573" t="s">
        <v>1017</v>
      </c>
      <c r="D5573" t="s">
        <v>796</v>
      </c>
      <c r="E5573">
        <v>18</v>
      </c>
    </row>
    <row r="5574" spans="1:5" ht="13.5" customHeight="1">
      <c r="A5574">
        <v>58</v>
      </c>
      <c r="B5574" t="str">
        <f t="shared" si="87"/>
        <v>58---19</v>
      </c>
      <c r="C5574" t="s">
        <v>731</v>
      </c>
      <c r="D5574" t="s">
        <v>800</v>
      </c>
      <c r="E5574">
        <v>19</v>
      </c>
    </row>
    <row r="5575" spans="1:5" ht="13.5" customHeight="1">
      <c r="A5575">
        <v>58</v>
      </c>
      <c r="B5575" t="str">
        <f t="shared" si="87"/>
        <v>58---20</v>
      </c>
      <c r="C5575" t="s">
        <v>733</v>
      </c>
      <c r="D5575" t="s">
        <v>781</v>
      </c>
      <c r="E5575">
        <v>20</v>
      </c>
    </row>
    <row r="5576" spans="1:5" ht="13.5" customHeight="1">
      <c r="A5576">
        <v>58</v>
      </c>
      <c r="B5576" t="str">
        <f t="shared" si="87"/>
        <v>58---21</v>
      </c>
      <c r="C5576" t="s">
        <v>735</v>
      </c>
      <c r="D5576" t="s">
        <v>744</v>
      </c>
      <c r="E5576">
        <v>21</v>
      </c>
    </row>
    <row r="5577" spans="1:5" ht="13.5" customHeight="1">
      <c r="A5577">
        <v>58</v>
      </c>
      <c r="B5577" t="str">
        <f t="shared" si="87"/>
        <v>58---22</v>
      </c>
      <c r="C5577" t="s">
        <v>858</v>
      </c>
      <c r="D5577" t="s">
        <v>740</v>
      </c>
      <c r="E5577">
        <v>22</v>
      </c>
    </row>
    <row r="5578" spans="1:5" ht="13.5" customHeight="1">
      <c r="A5578">
        <v>58</v>
      </c>
      <c r="B5578" t="str">
        <f t="shared" si="87"/>
        <v>58---23</v>
      </c>
      <c r="C5578" t="s">
        <v>743</v>
      </c>
      <c r="D5578" t="s">
        <v>754</v>
      </c>
      <c r="E5578">
        <v>23</v>
      </c>
    </row>
    <row r="5579" spans="1:5" ht="13.5" customHeight="1">
      <c r="A5579">
        <v>58</v>
      </c>
      <c r="B5579" t="str">
        <f t="shared" si="87"/>
        <v>58---24</v>
      </c>
      <c r="C5579" t="s">
        <v>987</v>
      </c>
      <c r="D5579" t="s">
        <v>1263</v>
      </c>
      <c r="E5579">
        <v>24</v>
      </c>
    </row>
    <row r="5580" spans="1:5" ht="13.5" customHeight="1">
      <c r="A5580">
        <v>58</v>
      </c>
      <c r="B5580" t="str">
        <f t="shared" si="87"/>
        <v>58---25</v>
      </c>
      <c r="C5580" t="s">
        <v>989</v>
      </c>
      <c r="D5580" t="s">
        <v>738</v>
      </c>
      <c r="E5580">
        <v>25</v>
      </c>
    </row>
    <row r="5581" spans="1:5" ht="13.5" customHeight="1">
      <c r="A5581">
        <v>58</v>
      </c>
      <c r="B5581" t="str">
        <f t="shared" si="87"/>
        <v>58---26</v>
      </c>
      <c r="C5581" t="s">
        <v>1094</v>
      </c>
      <c r="D5581" t="s">
        <v>790</v>
      </c>
      <c r="E5581">
        <v>26</v>
      </c>
    </row>
    <row r="5582" spans="1:5" ht="13.5" customHeight="1">
      <c r="A5582">
        <v>58</v>
      </c>
      <c r="B5582" t="str">
        <f t="shared" si="87"/>
        <v>58---27</v>
      </c>
      <c r="C5582" t="s">
        <v>936</v>
      </c>
      <c r="D5582" t="s">
        <v>779</v>
      </c>
      <c r="E5582">
        <v>27</v>
      </c>
    </row>
    <row r="5583" spans="1:5" ht="13.5" customHeight="1">
      <c r="A5583">
        <v>58</v>
      </c>
      <c r="B5583" t="str">
        <f t="shared" si="87"/>
        <v>58---28</v>
      </c>
      <c r="C5583" t="s">
        <v>819</v>
      </c>
      <c r="D5583" t="s">
        <v>756</v>
      </c>
      <c r="E5583">
        <v>28</v>
      </c>
    </row>
    <row r="5584" spans="1:5" ht="13.5" customHeight="1">
      <c r="A5584">
        <v>58</v>
      </c>
      <c r="B5584" t="str">
        <f t="shared" si="87"/>
        <v>58---29</v>
      </c>
      <c r="C5584" t="s">
        <v>1019</v>
      </c>
      <c r="D5584" t="s">
        <v>734</v>
      </c>
      <c r="E5584">
        <v>29</v>
      </c>
    </row>
    <row r="5585" spans="1:5" ht="13.5" customHeight="1">
      <c r="A5585">
        <v>58</v>
      </c>
      <c r="B5585" t="str">
        <f t="shared" si="87"/>
        <v>58---30</v>
      </c>
      <c r="C5585" t="s">
        <v>824</v>
      </c>
      <c r="D5585" t="s">
        <v>752</v>
      </c>
      <c r="E5585">
        <v>30</v>
      </c>
    </row>
    <row r="5586" spans="1:5" ht="13.5" customHeight="1">
      <c r="A5586">
        <v>58</v>
      </c>
      <c r="B5586" t="str">
        <f t="shared" si="87"/>
        <v>58---31</v>
      </c>
      <c r="C5586" t="s">
        <v>1005</v>
      </c>
      <c r="D5586" t="s">
        <v>1105</v>
      </c>
      <c r="E5586">
        <v>31</v>
      </c>
    </row>
    <row r="5587" spans="1:5" ht="13.5" customHeight="1">
      <c r="A5587">
        <v>58</v>
      </c>
      <c r="B5587" t="str">
        <f t="shared" si="87"/>
        <v>58---32</v>
      </c>
      <c r="C5587" t="s">
        <v>830</v>
      </c>
      <c r="D5587" t="s">
        <v>1240</v>
      </c>
      <c r="E5587">
        <v>32</v>
      </c>
    </row>
    <row r="5588" spans="1:5" ht="13.5" customHeight="1">
      <c r="A5588">
        <v>58</v>
      </c>
      <c r="B5588" t="str">
        <f t="shared" si="87"/>
        <v>58---33</v>
      </c>
      <c r="C5588" t="s">
        <v>866</v>
      </c>
      <c r="D5588" t="s">
        <v>831</v>
      </c>
      <c r="E5588">
        <v>33</v>
      </c>
    </row>
    <row r="5589" spans="1:5" ht="13.5" customHeight="1">
      <c r="A5589">
        <v>58</v>
      </c>
      <c r="B5589" t="str">
        <f t="shared" si="87"/>
        <v>58---34</v>
      </c>
      <c r="C5589" t="s">
        <v>1009</v>
      </c>
      <c r="D5589" t="s">
        <v>1340</v>
      </c>
      <c r="E5589">
        <v>34</v>
      </c>
    </row>
    <row r="5590" spans="1:5" ht="13.5" customHeight="1">
      <c r="A5590">
        <v>58</v>
      </c>
      <c r="B5590" t="str">
        <f t="shared" si="87"/>
        <v>58---35</v>
      </c>
      <c r="C5590" t="s">
        <v>892</v>
      </c>
      <c r="D5590" t="s">
        <v>730</v>
      </c>
      <c r="E5590">
        <v>35</v>
      </c>
    </row>
    <row r="5591" spans="1:5" ht="13.5" customHeight="1">
      <c r="A5591">
        <v>58</v>
      </c>
      <c r="B5591" t="str">
        <f t="shared" si="87"/>
        <v>58---36</v>
      </c>
      <c r="C5591" t="s">
        <v>868</v>
      </c>
      <c r="D5591" t="s">
        <v>758</v>
      </c>
      <c r="E5591">
        <v>36</v>
      </c>
    </row>
    <row r="5592" spans="1:5" ht="13.5" customHeight="1">
      <c r="A5592">
        <v>58</v>
      </c>
      <c r="B5592" t="str">
        <f t="shared" si="87"/>
        <v>58---37</v>
      </c>
      <c r="C5592" t="s">
        <v>771</v>
      </c>
      <c r="D5592" t="s">
        <v>791</v>
      </c>
      <c r="E5592">
        <v>37</v>
      </c>
    </row>
    <row r="5593" spans="1:5" ht="13.5" customHeight="1">
      <c r="A5593">
        <v>58</v>
      </c>
      <c r="B5593" t="str">
        <f t="shared" si="87"/>
        <v>58---38</v>
      </c>
      <c r="C5593" t="s">
        <v>5912</v>
      </c>
      <c r="D5593" t="s">
        <v>764</v>
      </c>
      <c r="E5593">
        <v>38</v>
      </c>
    </row>
    <row r="5594" spans="1:5" ht="13.5" customHeight="1">
      <c r="A5594">
        <v>58</v>
      </c>
      <c r="B5594" t="str">
        <f t="shared" si="87"/>
        <v>58---39</v>
      </c>
      <c r="C5594" t="s">
        <v>5915</v>
      </c>
      <c r="D5594" t="s">
        <v>772</v>
      </c>
      <c r="E5594">
        <v>39</v>
      </c>
    </row>
    <row r="5595" spans="1:5" ht="13.5" customHeight="1">
      <c r="A5595">
        <v>58</v>
      </c>
      <c r="B5595" t="str">
        <f t="shared" si="87"/>
        <v>58---40</v>
      </c>
      <c r="C5595" t="s">
        <v>5916</v>
      </c>
      <c r="D5595" t="s">
        <v>750</v>
      </c>
      <c r="E5595">
        <v>40</v>
      </c>
    </row>
    <row r="5596" spans="1:5" ht="13.5" customHeight="1">
      <c r="A5596">
        <v>58</v>
      </c>
      <c r="B5596" t="str">
        <f t="shared" si="87"/>
        <v>58---41</v>
      </c>
      <c r="C5596" t="s">
        <v>5917</v>
      </c>
      <c r="D5596" t="s">
        <v>789</v>
      </c>
      <c r="E5596">
        <v>41</v>
      </c>
    </row>
    <row r="5597" spans="1:5" ht="13.5" customHeight="1">
      <c r="A5597">
        <v>58</v>
      </c>
      <c r="B5597" t="str">
        <f t="shared" si="87"/>
        <v>58---42</v>
      </c>
      <c r="C5597" t="s">
        <v>5918</v>
      </c>
      <c r="D5597" t="s">
        <v>770</v>
      </c>
      <c r="E5597">
        <v>42</v>
      </c>
    </row>
    <row r="5598" spans="1:5" ht="13.5" customHeight="1">
      <c r="A5598">
        <v>58</v>
      </c>
      <c r="B5598" t="str">
        <f t="shared" si="87"/>
        <v>58---43</v>
      </c>
      <c r="C5598" t="s">
        <v>5962</v>
      </c>
      <c r="D5598" t="s">
        <v>1174</v>
      </c>
      <c r="E5598">
        <v>43</v>
      </c>
    </row>
    <row r="5599" spans="1:5" ht="13.5" customHeight="1">
      <c r="A5599">
        <v>58</v>
      </c>
      <c r="B5599" t="str">
        <f t="shared" si="87"/>
        <v>58---44</v>
      </c>
      <c r="C5599" t="s">
        <v>5972</v>
      </c>
      <c r="D5599" t="s">
        <v>979</v>
      </c>
      <c r="E5599">
        <v>44</v>
      </c>
    </row>
    <row r="5600" spans="1:5" ht="13.5" customHeight="1">
      <c r="A5600">
        <v>58</v>
      </c>
      <c r="B5600" t="str">
        <f t="shared" si="87"/>
        <v>58---45</v>
      </c>
      <c r="C5600" t="s">
        <v>6009</v>
      </c>
      <c r="D5600" t="s">
        <v>1242</v>
      </c>
      <c r="E5600">
        <v>45</v>
      </c>
    </row>
    <row r="5601" spans="1:5" ht="13.5" customHeight="1">
      <c r="A5601">
        <v>58</v>
      </c>
      <c r="B5601" t="str">
        <f t="shared" si="87"/>
        <v>58---46</v>
      </c>
      <c r="C5601" t="s">
        <v>5919</v>
      </c>
      <c r="D5601" t="s">
        <v>725</v>
      </c>
      <c r="E5601">
        <v>46</v>
      </c>
    </row>
    <row r="5602" spans="1:5" ht="13.5" customHeight="1">
      <c r="A5602">
        <v>58</v>
      </c>
      <c r="B5602" t="str">
        <f t="shared" si="87"/>
        <v>58---47</v>
      </c>
      <c r="C5602" t="s">
        <v>5920</v>
      </c>
      <c r="D5602" t="s">
        <v>762</v>
      </c>
      <c r="E5602">
        <v>47</v>
      </c>
    </row>
    <row r="5603" spans="1:5" ht="13.5" customHeight="1">
      <c r="A5603">
        <v>58</v>
      </c>
      <c r="B5603" t="str">
        <f t="shared" si="87"/>
        <v>58---48</v>
      </c>
      <c r="C5603" t="s">
        <v>5921</v>
      </c>
      <c r="D5603" t="s">
        <v>786</v>
      </c>
      <c r="E5603">
        <v>48</v>
      </c>
    </row>
    <row r="5604" spans="1:5" ht="13.5" customHeight="1">
      <c r="A5604">
        <v>58</v>
      </c>
      <c r="B5604" t="str">
        <f t="shared" si="87"/>
        <v>58---49</v>
      </c>
      <c r="C5604" t="s">
        <v>5923</v>
      </c>
      <c r="D5604" t="s">
        <v>766</v>
      </c>
      <c r="E5604">
        <v>49</v>
      </c>
    </row>
    <row r="5605" spans="1:5" ht="13.5" customHeight="1">
      <c r="A5605">
        <v>58</v>
      </c>
      <c r="B5605" t="str">
        <f t="shared" si="87"/>
        <v>58---50</v>
      </c>
      <c r="C5605" t="s">
        <v>5976</v>
      </c>
      <c r="D5605" t="s">
        <v>1162</v>
      </c>
      <c r="E5605">
        <v>50</v>
      </c>
    </row>
    <row r="5606" spans="1:5" ht="13.5" customHeight="1">
      <c r="A5606">
        <v>58</v>
      </c>
      <c r="B5606" t="str">
        <f t="shared" si="87"/>
        <v>58---51</v>
      </c>
      <c r="C5606" t="s">
        <v>5988</v>
      </c>
      <c r="D5606" t="s">
        <v>1133</v>
      </c>
      <c r="E5606">
        <v>51</v>
      </c>
    </row>
    <row r="5607" spans="1:5" ht="13.5" customHeight="1">
      <c r="A5607">
        <v>253</v>
      </c>
      <c r="B5607" t="str">
        <f t="shared" si="87"/>
        <v>253---1</v>
      </c>
      <c r="C5607" t="s">
        <v>4234</v>
      </c>
      <c r="D5607" t="s">
        <v>1039</v>
      </c>
      <c r="E5607">
        <v>1</v>
      </c>
    </row>
    <row r="5608" spans="1:5" ht="13.5" customHeight="1">
      <c r="A5608">
        <v>253</v>
      </c>
      <c r="B5608" t="str">
        <f t="shared" si="87"/>
        <v>253---2</v>
      </c>
      <c r="C5608" t="s">
        <v>4216</v>
      </c>
      <c r="D5608" t="s">
        <v>1039</v>
      </c>
      <c r="E5608">
        <v>2</v>
      </c>
    </row>
    <row r="5609" spans="1:5" ht="13.5" customHeight="1">
      <c r="A5609">
        <v>253</v>
      </c>
      <c r="B5609" t="str">
        <f t="shared" si="87"/>
        <v>253---3</v>
      </c>
      <c r="C5609" t="s">
        <v>4216</v>
      </c>
      <c r="D5609" t="s">
        <v>1101</v>
      </c>
      <c r="E5609">
        <v>3</v>
      </c>
    </row>
    <row r="5610" spans="1:5" ht="13.5" customHeight="1">
      <c r="A5610">
        <v>253</v>
      </c>
      <c r="B5610" t="str">
        <f t="shared" si="87"/>
        <v>253---4</v>
      </c>
      <c r="C5610" t="s">
        <v>4216</v>
      </c>
      <c r="D5610" t="s">
        <v>1256</v>
      </c>
      <c r="E5610">
        <v>4</v>
      </c>
    </row>
    <row r="5611" spans="1:5" ht="13.5" customHeight="1">
      <c r="A5611">
        <v>253</v>
      </c>
      <c r="B5611" t="str">
        <f t="shared" si="87"/>
        <v>253---5</v>
      </c>
      <c r="C5611" t="s">
        <v>4216</v>
      </c>
      <c r="D5611" t="s">
        <v>1300</v>
      </c>
      <c r="E5611">
        <v>5</v>
      </c>
    </row>
    <row r="5612" spans="1:5" ht="13.5" customHeight="1">
      <c r="A5612">
        <v>253</v>
      </c>
      <c r="B5612" t="str">
        <f t="shared" si="87"/>
        <v>253---6</v>
      </c>
      <c r="C5612" t="s">
        <v>4216</v>
      </c>
      <c r="D5612" t="s">
        <v>1137</v>
      </c>
      <c r="E5612">
        <v>6</v>
      </c>
    </row>
    <row r="5613" spans="1:5" ht="13.5" customHeight="1">
      <c r="A5613">
        <v>253</v>
      </c>
      <c r="B5613" t="str">
        <f t="shared" si="87"/>
        <v>253---7</v>
      </c>
      <c r="C5613" t="s">
        <v>4216</v>
      </c>
      <c r="D5613" t="s">
        <v>1321</v>
      </c>
      <c r="E5613">
        <v>7</v>
      </c>
    </row>
    <row r="5614" spans="1:5" ht="13.5" customHeight="1">
      <c r="A5614">
        <v>253</v>
      </c>
      <c r="B5614" t="str">
        <f t="shared" si="87"/>
        <v>253---8</v>
      </c>
      <c r="C5614" t="s">
        <v>4216</v>
      </c>
      <c r="D5614" t="s">
        <v>902</v>
      </c>
      <c r="E5614">
        <v>8</v>
      </c>
    </row>
    <row r="5615" spans="1:5" ht="13.5" customHeight="1">
      <c r="A5615">
        <v>253</v>
      </c>
      <c r="B5615" t="str">
        <f t="shared" si="87"/>
        <v>253---9</v>
      </c>
      <c r="C5615" t="s">
        <v>4216</v>
      </c>
      <c r="D5615" t="s">
        <v>1247</v>
      </c>
      <c r="E5615">
        <v>9</v>
      </c>
    </row>
    <row r="5616" spans="1:5" ht="13.5" customHeight="1">
      <c r="A5616">
        <v>253</v>
      </c>
      <c r="B5616" t="str">
        <f t="shared" si="87"/>
        <v>253---10</v>
      </c>
      <c r="C5616" t="s">
        <v>4271</v>
      </c>
      <c r="D5616" t="s">
        <v>1255</v>
      </c>
      <c r="E5616">
        <v>10</v>
      </c>
    </row>
    <row r="5617" spans="1:5" ht="13.5" customHeight="1">
      <c r="A5617">
        <v>253</v>
      </c>
      <c r="B5617" t="str">
        <f t="shared" si="87"/>
        <v>253---11</v>
      </c>
      <c r="C5617" t="s">
        <v>4239</v>
      </c>
      <c r="D5617" t="s">
        <v>1136</v>
      </c>
      <c r="E5617">
        <v>11</v>
      </c>
    </row>
    <row r="5618" spans="1:5" ht="13.5" customHeight="1">
      <c r="A5618">
        <v>253</v>
      </c>
      <c r="B5618" t="str">
        <f t="shared" si="87"/>
        <v>253---12</v>
      </c>
      <c r="C5618" t="s">
        <v>4228</v>
      </c>
      <c r="D5618" t="s">
        <v>823</v>
      </c>
      <c r="E5618">
        <v>12</v>
      </c>
    </row>
    <row r="5619" spans="1:5" ht="13.5" customHeight="1">
      <c r="A5619">
        <v>253</v>
      </c>
      <c r="B5619" t="str">
        <f t="shared" si="87"/>
        <v>253---13</v>
      </c>
      <c r="C5619" t="s">
        <v>4268</v>
      </c>
      <c r="D5619" t="s">
        <v>1351</v>
      </c>
      <c r="E5619">
        <v>13</v>
      </c>
    </row>
    <row r="5620" spans="1:5" ht="13.5" customHeight="1">
      <c r="A5620">
        <v>253</v>
      </c>
      <c r="B5620" t="str">
        <f t="shared" si="87"/>
        <v>253---14</v>
      </c>
      <c r="C5620" t="s">
        <v>4230</v>
      </c>
      <c r="D5620" t="s">
        <v>982</v>
      </c>
      <c r="E5620">
        <v>14</v>
      </c>
    </row>
    <row r="5621" spans="1:5" ht="13.5" customHeight="1">
      <c r="A5621">
        <v>253</v>
      </c>
      <c r="B5621" t="str">
        <f t="shared" si="87"/>
        <v>253---15</v>
      </c>
      <c r="C5621" t="s">
        <v>4244</v>
      </c>
      <c r="D5621" t="s">
        <v>837</v>
      </c>
      <c r="E5621">
        <v>15</v>
      </c>
    </row>
    <row r="5622" spans="1:5" ht="13.5" customHeight="1">
      <c r="A5622">
        <v>253</v>
      </c>
      <c r="B5622" t="str">
        <f t="shared" si="87"/>
        <v>253---16</v>
      </c>
      <c r="C5622" t="s">
        <v>4231</v>
      </c>
      <c r="D5622" t="s">
        <v>1198</v>
      </c>
      <c r="E5622">
        <v>16</v>
      </c>
    </row>
    <row r="5623" spans="1:5" ht="13.5" customHeight="1">
      <c r="A5623">
        <v>253</v>
      </c>
      <c r="B5623" t="str">
        <f t="shared" si="87"/>
        <v>253---17</v>
      </c>
      <c r="C5623" t="s">
        <v>4254</v>
      </c>
      <c r="D5623" t="s">
        <v>850</v>
      </c>
      <c r="E5623">
        <v>17</v>
      </c>
    </row>
    <row r="5624" spans="1:5" ht="13.5" customHeight="1">
      <c r="A5624">
        <v>253</v>
      </c>
      <c r="B5624" t="str">
        <f t="shared" si="87"/>
        <v>253---18</v>
      </c>
      <c r="C5624" t="s">
        <v>4233</v>
      </c>
      <c r="D5624" t="s">
        <v>722</v>
      </c>
      <c r="E5624">
        <v>18</v>
      </c>
    </row>
    <row r="5625" spans="1:5" ht="13.5" customHeight="1">
      <c r="A5625">
        <v>253</v>
      </c>
      <c r="B5625" t="str">
        <f t="shared" si="87"/>
        <v>253---19</v>
      </c>
      <c r="C5625" t="s">
        <v>4272</v>
      </c>
      <c r="D5625" t="s">
        <v>1112</v>
      </c>
      <c r="E5625">
        <v>19</v>
      </c>
    </row>
    <row r="5626" spans="1:5" ht="13.5" customHeight="1">
      <c r="A5626">
        <v>253</v>
      </c>
      <c r="B5626" t="str">
        <f t="shared" si="87"/>
        <v>253---20</v>
      </c>
      <c r="C5626" t="s">
        <v>5911</v>
      </c>
      <c r="D5626" t="s">
        <v>1179</v>
      </c>
      <c r="E5626">
        <v>20</v>
      </c>
    </row>
    <row r="5627" spans="1:5" ht="13.5" customHeight="1">
      <c r="A5627">
        <v>253</v>
      </c>
      <c r="B5627" t="str">
        <f t="shared" si="87"/>
        <v>253---21</v>
      </c>
      <c r="C5627" t="s">
        <v>5911</v>
      </c>
      <c r="D5627" t="s">
        <v>922</v>
      </c>
      <c r="E5627">
        <v>21</v>
      </c>
    </row>
    <row r="5628" spans="1:5" ht="13.5" customHeight="1">
      <c r="A5628">
        <v>253</v>
      </c>
      <c r="B5628" t="str">
        <f t="shared" si="87"/>
        <v>253---22</v>
      </c>
      <c r="C5628" t="s">
        <v>5911</v>
      </c>
      <c r="D5628" t="s">
        <v>1075</v>
      </c>
      <c r="E5628">
        <v>22</v>
      </c>
    </row>
    <row r="5629" spans="1:5" ht="13.5" customHeight="1">
      <c r="A5629">
        <v>253</v>
      </c>
      <c r="B5629" t="str">
        <f t="shared" si="87"/>
        <v>253---23</v>
      </c>
      <c r="C5629" t="s">
        <v>5911</v>
      </c>
      <c r="D5629" t="s">
        <v>783</v>
      </c>
      <c r="E5629">
        <v>23</v>
      </c>
    </row>
    <row r="5630" spans="1:5" ht="13.5" customHeight="1">
      <c r="A5630">
        <v>253</v>
      </c>
      <c r="B5630" t="str">
        <f t="shared" si="87"/>
        <v>253---24</v>
      </c>
      <c r="C5630" t="s">
        <v>5911</v>
      </c>
      <c r="D5630" t="s">
        <v>1076</v>
      </c>
      <c r="E5630">
        <v>24</v>
      </c>
    </row>
    <row r="5631" spans="1:5" ht="13.5" customHeight="1">
      <c r="A5631">
        <v>253</v>
      </c>
      <c r="B5631" t="str">
        <f t="shared" si="87"/>
        <v>253---25</v>
      </c>
      <c r="C5631" t="s">
        <v>5911</v>
      </c>
      <c r="D5631" t="s">
        <v>1246</v>
      </c>
      <c r="E5631">
        <v>25</v>
      </c>
    </row>
    <row r="5632" spans="1:5" ht="13.5" customHeight="1">
      <c r="A5632">
        <v>253</v>
      </c>
      <c r="B5632" t="str">
        <f t="shared" si="87"/>
        <v>253---26</v>
      </c>
      <c r="C5632" t="s">
        <v>5928</v>
      </c>
      <c r="D5632" t="s">
        <v>1254</v>
      </c>
      <c r="E5632">
        <v>26</v>
      </c>
    </row>
    <row r="5633" spans="1:5" ht="13.5" customHeight="1">
      <c r="A5633">
        <v>253</v>
      </c>
      <c r="B5633" t="str">
        <f t="shared" si="87"/>
        <v>253---27</v>
      </c>
      <c r="C5633" t="s">
        <v>727</v>
      </c>
      <c r="D5633" t="s">
        <v>1308</v>
      </c>
      <c r="E5633">
        <v>27</v>
      </c>
    </row>
    <row r="5634" spans="1:5" ht="13.5" customHeight="1">
      <c r="A5634">
        <v>253</v>
      </c>
      <c r="B5634" t="str">
        <f t="shared" si="87"/>
        <v>253---28</v>
      </c>
      <c r="C5634" t="s">
        <v>1070</v>
      </c>
      <c r="D5634" t="s">
        <v>1219</v>
      </c>
      <c r="E5634">
        <v>28</v>
      </c>
    </row>
    <row r="5635" spans="1:5" ht="13.5" customHeight="1">
      <c r="A5635">
        <v>253</v>
      </c>
      <c r="B5635" t="str">
        <f t="shared" ref="B5635:B5698" si="88">A5635&amp;"---"&amp;E5635</f>
        <v>253---29</v>
      </c>
      <c r="C5635" t="s">
        <v>1072</v>
      </c>
      <c r="D5635" t="s">
        <v>1220</v>
      </c>
      <c r="E5635">
        <v>29</v>
      </c>
    </row>
    <row r="5636" spans="1:5" ht="13.5" customHeight="1">
      <c r="A5636">
        <v>253</v>
      </c>
      <c r="B5636" t="str">
        <f t="shared" si="88"/>
        <v>253---30</v>
      </c>
      <c r="C5636" t="s">
        <v>795</v>
      </c>
      <c r="D5636" t="s">
        <v>1062</v>
      </c>
      <c r="E5636">
        <v>30</v>
      </c>
    </row>
    <row r="5637" spans="1:5" ht="13.5" customHeight="1">
      <c r="A5637">
        <v>253</v>
      </c>
      <c r="B5637" t="str">
        <f t="shared" si="88"/>
        <v>253---31</v>
      </c>
      <c r="C5637" t="s">
        <v>797</v>
      </c>
      <c r="D5637" t="s">
        <v>1081</v>
      </c>
      <c r="E5637">
        <v>31</v>
      </c>
    </row>
    <row r="5638" spans="1:5" ht="13.5" customHeight="1">
      <c r="A5638">
        <v>253</v>
      </c>
      <c r="B5638" t="str">
        <f t="shared" si="88"/>
        <v>253---32</v>
      </c>
      <c r="C5638" t="s">
        <v>741</v>
      </c>
      <c r="D5638" t="s">
        <v>1248</v>
      </c>
      <c r="E5638">
        <v>32</v>
      </c>
    </row>
    <row r="5639" spans="1:5" ht="13.5" customHeight="1">
      <c r="A5639">
        <v>253</v>
      </c>
      <c r="B5639" t="str">
        <f t="shared" si="88"/>
        <v>253---33</v>
      </c>
      <c r="C5639" t="s">
        <v>743</v>
      </c>
      <c r="D5639" t="s">
        <v>754</v>
      </c>
      <c r="E5639">
        <v>33</v>
      </c>
    </row>
    <row r="5640" spans="1:5" ht="13.5" customHeight="1">
      <c r="A5640">
        <v>253</v>
      </c>
      <c r="B5640" t="str">
        <f t="shared" si="88"/>
        <v>253---34</v>
      </c>
      <c r="C5640" t="s">
        <v>745</v>
      </c>
      <c r="D5640" t="s">
        <v>837</v>
      </c>
      <c r="E5640">
        <v>34</v>
      </c>
    </row>
    <row r="5641" spans="1:5" ht="13.5" customHeight="1">
      <c r="A5641">
        <v>253</v>
      </c>
      <c r="B5641" t="str">
        <f t="shared" si="88"/>
        <v>253---35</v>
      </c>
      <c r="C5641" t="s">
        <v>915</v>
      </c>
      <c r="D5641" t="s">
        <v>939</v>
      </c>
      <c r="E5641">
        <v>35</v>
      </c>
    </row>
    <row r="5642" spans="1:5" ht="13.5" customHeight="1">
      <c r="A5642">
        <v>253</v>
      </c>
      <c r="B5642" t="str">
        <f t="shared" si="88"/>
        <v>253---36</v>
      </c>
      <c r="C5642" t="s">
        <v>987</v>
      </c>
      <c r="D5642" t="s">
        <v>1263</v>
      </c>
      <c r="E5642">
        <v>36</v>
      </c>
    </row>
    <row r="5643" spans="1:5" ht="13.5" customHeight="1">
      <c r="A5643">
        <v>253</v>
      </c>
      <c r="B5643" t="str">
        <f t="shared" si="88"/>
        <v>253---37</v>
      </c>
      <c r="C5643" t="s">
        <v>989</v>
      </c>
      <c r="D5643" t="s">
        <v>738</v>
      </c>
      <c r="E5643">
        <v>37</v>
      </c>
    </row>
    <row r="5644" spans="1:5" ht="13.5" customHeight="1">
      <c r="A5644">
        <v>253</v>
      </c>
      <c r="B5644" t="str">
        <f t="shared" si="88"/>
        <v>253---38</v>
      </c>
      <c r="C5644" t="s">
        <v>819</v>
      </c>
      <c r="D5644" t="s">
        <v>756</v>
      </c>
      <c r="E5644">
        <v>38</v>
      </c>
    </row>
    <row r="5645" spans="1:5" ht="13.5" customHeight="1">
      <c r="A5645">
        <v>253</v>
      </c>
      <c r="B5645" t="str">
        <f t="shared" si="88"/>
        <v>253---39</v>
      </c>
      <c r="C5645" t="s">
        <v>749</v>
      </c>
      <c r="D5645" t="s">
        <v>1082</v>
      </c>
      <c r="E5645">
        <v>39</v>
      </c>
    </row>
    <row r="5646" spans="1:5" ht="13.5" customHeight="1">
      <c r="A5646">
        <v>253</v>
      </c>
      <c r="B5646" t="str">
        <f t="shared" si="88"/>
        <v>253---40</v>
      </c>
      <c r="C5646" t="s">
        <v>1019</v>
      </c>
      <c r="D5646" t="s">
        <v>734</v>
      </c>
      <c r="E5646">
        <v>40</v>
      </c>
    </row>
    <row r="5647" spans="1:5" ht="13.5" customHeight="1">
      <c r="A5647">
        <v>253</v>
      </c>
      <c r="B5647" t="str">
        <f t="shared" si="88"/>
        <v>253---41</v>
      </c>
      <c r="C5647" t="s">
        <v>824</v>
      </c>
      <c r="D5647" t="s">
        <v>752</v>
      </c>
      <c r="E5647">
        <v>41</v>
      </c>
    </row>
    <row r="5648" spans="1:5" ht="13.5" customHeight="1">
      <c r="A5648">
        <v>253</v>
      </c>
      <c r="B5648" t="str">
        <f t="shared" si="88"/>
        <v>253---42</v>
      </c>
      <c r="C5648" t="s">
        <v>1005</v>
      </c>
      <c r="D5648" t="s">
        <v>1105</v>
      </c>
      <c r="E5648">
        <v>42</v>
      </c>
    </row>
    <row r="5649" spans="1:5" ht="13.5" customHeight="1">
      <c r="A5649">
        <v>253</v>
      </c>
      <c r="B5649" t="str">
        <f t="shared" si="88"/>
        <v>253---43</v>
      </c>
      <c r="C5649" t="s">
        <v>828</v>
      </c>
      <c r="D5649" t="s">
        <v>818</v>
      </c>
      <c r="E5649">
        <v>43</v>
      </c>
    </row>
    <row r="5650" spans="1:5" ht="13.5" customHeight="1">
      <c r="A5650">
        <v>253</v>
      </c>
      <c r="B5650" t="str">
        <f t="shared" si="88"/>
        <v>253---44</v>
      </c>
      <c r="C5650" t="s">
        <v>1197</v>
      </c>
      <c r="D5650" t="s">
        <v>1137</v>
      </c>
      <c r="E5650">
        <v>44</v>
      </c>
    </row>
    <row r="5651" spans="1:5" ht="13.5" customHeight="1">
      <c r="A5651">
        <v>253</v>
      </c>
      <c r="B5651" t="str">
        <f t="shared" si="88"/>
        <v>253---45</v>
      </c>
      <c r="C5651" t="s">
        <v>759</v>
      </c>
      <c r="D5651" t="s">
        <v>823</v>
      </c>
      <c r="E5651">
        <v>45</v>
      </c>
    </row>
    <row r="5652" spans="1:5" ht="13.5" customHeight="1">
      <c r="A5652">
        <v>253</v>
      </c>
      <c r="B5652" t="str">
        <f t="shared" si="88"/>
        <v>253---46</v>
      </c>
      <c r="C5652" t="s">
        <v>761</v>
      </c>
      <c r="D5652" t="s">
        <v>1080</v>
      </c>
      <c r="E5652">
        <v>46</v>
      </c>
    </row>
    <row r="5653" spans="1:5" ht="13.5" customHeight="1">
      <c r="A5653">
        <v>253</v>
      </c>
      <c r="B5653" t="str">
        <f t="shared" si="88"/>
        <v>253---47</v>
      </c>
      <c r="C5653" t="s">
        <v>965</v>
      </c>
      <c r="D5653" t="s">
        <v>1250</v>
      </c>
      <c r="E5653">
        <v>47</v>
      </c>
    </row>
    <row r="5654" spans="1:5" ht="13.5" customHeight="1">
      <c r="A5654">
        <v>253</v>
      </c>
      <c r="B5654" t="str">
        <f t="shared" si="88"/>
        <v>253---48</v>
      </c>
      <c r="C5654" t="s">
        <v>866</v>
      </c>
      <c r="D5654" t="s">
        <v>831</v>
      </c>
      <c r="E5654">
        <v>48</v>
      </c>
    </row>
    <row r="5655" spans="1:5" ht="13.5" customHeight="1">
      <c r="A5655">
        <v>253</v>
      </c>
      <c r="B5655" t="str">
        <f t="shared" si="88"/>
        <v>253---49</v>
      </c>
      <c r="C5655" t="s">
        <v>868</v>
      </c>
      <c r="D5655" t="s">
        <v>758</v>
      </c>
      <c r="E5655">
        <v>49</v>
      </c>
    </row>
    <row r="5656" spans="1:5" ht="13.5" customHeight="1">
      <c r="A5656">
        <v>253</v>
      </c>
      <c r="B5656" t="str">
        <f t="shared" si="88"/>
        <v>253---50</v>
      </c>
      <c r="C5656" t="s">
        <v>969</v>
      </c>
      <c r="D5656" t="s">
        <v>802</v>
      </c>
      <c r="E5656">
        <v>50</v>
      </c>
    </row>
    <row r="5657" spans="1:5" ht="13.5" customHeight="1">
      <c r="A5657">
        <v>253</v>
      </c>
      <c r="B5657" t="str">
        <f t="shared" si="88"/>
        <v>253---51</v>
      </c>
      <c r="C5657" t="s">
        <v>896</v>
      </c>
      <c r="D5657" t="s">
        <v>1202</v>
      </c>
      <c r="E5657">
        <v>51</v>
      </c>
    </row>
    <row r="5658" spans="1:5" ht="13.5" customHeight="1">
      <c r="A5658">
        <v>253</v>
      </c>
      <c r="B5658" t="str">
        <f t="shared" si="88"/>
        <v>253---52</v>
      </c>
      <c r="C5658" t="s">
        <v>5913</v>
      </c>
      <c r="D5658" t="s">
        <v>1114</v>
      </c>
      <c r="E5658">
        <v>52</v>
      </c>
    </row>
    <row r="5659" spans="1:5" ht="13.5" customHeight="1">
      <c r="A5659">
        <v>253</v>
      </c>
      <c r="B5659" t="str">
        <f t="shared" si="88"/>
        <v>253---53</v>
      </c>
      <c r="C5659" t="s">
        <v>6000</v>
      </c>
      <c r="D5659" t="s">
        <v>1198</v>
      </c>
      <c r="E5659">
        <v>53</v>
      </c>
    </row>
    <row r="5660" spans="1:5" ht="13.5" customHeight="1">
      <c r="A5660">
        <v>253</v>
      </c>
      <c r="B5660" t="str">
        <f t="shared" si="88"/>
        <v>253---54</v>
      </c>
      <c r="C5660" t="s">
        <v>5925</v>
      </c>
      <c r="D5660" t="s">
        <v>798</v>
      </c>
      <c r="E5660">
        <v>54</v>
      </c>
    </row>
    <row r="5661" spans="1:5" ht="13.5" customHeight="1">
      <c r="A5661">
        <v>253</v>
      </c>
      <c r="B5661" t="str">
        <f t="shared" si="88"/>
        <v>253---55</v>
      </c>
      <c r="C5661" t="s">
        <v>5915</v>
      </c>
      <c r="D5661" t="s">
        <v>772</v>
      </c>
      <c r="E5661">
        <v>55</v>
      </c>
    </row>
    <row r="5662" spans="1:5" ht="13.5" customHeight="1">
      <c r="A5662">
        <v>253</v>
      </c>
      <c r="B5662" t="str">
        <f t="shared" si="88"/>
        <v>253---56</v>
      </c>
      <c r="C5662" t="s">
        <v>5917</v>
      </c>
      <c r="D5662" t="s">
        <v>789</v>
      </c>
      <c r="E5662">
        <v>56</v>
      </c>
    </row>
    <row r="5663" spans="1:5" ht="13.5" customHeight="1">
      <c r="A5663">
        <v>253</v>
      </c>
      <c r="B5663" t="str">
        <f t="shared" si="88"/>
        <v>253---57</v>
      </c>
      <c r="C5663" t="s">
        <v>5918</v>
      </c>
      <c r="D5663" t="s">
        <v>770</v>
      </c>
      <c r="E5663">
        <v>57</v>
      </c>
    </row>
    <row r="5664" spans="1:5" ht="13.5" customHeight="1">
      <c r="A5664">
        <v>253</v>
      </c>
      <c r="B5664" t="str">
        <f t="shared" si="88"/>
        <v>253---58</v>
      </c>
      <c r="C5664" t="s">
        <v>5972</v>
      </c>
      <c r="D5664" t="s">
        <v>979</v>
      </c>
      <c r="E5664">
        <v>58</v>
      </c>
    </row>
    <row r="5665" spans="1:5" ht="13.5" customHeight="1">
      <c r="A5665">
        <v>253</v>
      </c>
      <c r="B5665" t="str">
        <f t="shared" si="88"/>
        <v>253---59</v>
      </c>
      <c r="C5665" t="s">
        <v>5994</v>
      </c>
      <c r="D5665" t="s">
        <v>984</v>
      </c>
      <c r="E5665">
        <v>59</v>
      </c>
    </row>
    <row r="5666" spans="1:5" ht="13.5" customHeight="1">
      <c r="A5666">
        <v>253</v>
      </c>
      <c r="B5666" t="str">
        <f t="shared" si="88"/>
        <v>253---60</v>
      </c>
      <c r="C5666" t="s">
        <v>5951</v>
      </c>
      <c r="D5666" t="s">
        <v>879</v>
      </c>
      <c r="E5666">
        <v>60</v>
      </c>
    </row>
    <row r="5667" spans="1:5" ht="13.5" customHeight="1">
      <c r="A5667">
        <v>253</v>
      </c>
      <c r="B5667" t="str">
        <f t="shared" si="88"/>
        <v>253---61</v>
      </c>
      <c r="C5667" t="s">
        <v>5979</v>
      </c>
      <c r="D5667" t="s">
        <v>1071</v>
      </c>
      <c r="E5667">
        <v>61</v>
      </c>
    </row>
    <row r="5668" spans="1:5" ht="13.5" customHeight="1">
      <c r="A5668">
        <v>253</v>
      </c>
      <c r="B5668" t="str">
        <f t="shared" si="88"/>
        <v>253---62</v>
      </c>
      <c r="C5668" t="s">
        <v>5927</v>
      </c>
      <c r="D5668" t="s">
        <v>1115</v>
      </c>
      <c r="E5668">
        <v>62</v>
      </c>
    </row>
    <row r="5669" spans="1:5" ht="13.5" customHeight="1">
      <c r="A5669">
        <v>253</v>
      </c>
      <c r="B5669" t="str">
        <f t="shared" si="88"/>
        <v>253---63</v>
      </c>
      <c r="C5669" t="s">
        <v>5992</v>
      </c>
      <c r="D5669" t="s">
        <v>1101</v>
      </c>
      <c r="E5669">
        <v>63</v>
      </c>
    </row>
    <row r="5670" spans="1:5" ht="13.5" customHeight="1">
      <c r="A5670">
        <v>253</v>
      </c>
      <c r="B5670" t="str">
        <f t="shared" si="88"/>
        <v>253---64</v>
      </c>
      <c r="C5670" t="s">
        <v>5987</v>
      </c>
      <c r="D5670" t="s">
        <v>1249</v>
      </c>
      <c r="E5670">
        <v>64</v>
      </c>
    </row>
    <row r="5671" spans="1:5" ht="13.5" customHeight="1">
      <c r="A5671">
        <v>253</v>
      </c>
      <c r="B5671" t="str">
        <f t="shared" si="88"/>
        <v>253---65</v>
      </c>
      <c r="C5671" t="s">
        <v>5989</v>
      </c>
      <c r="D5671" t="s">
        <v>1185</v>
      </c>
      <c r="E5671">
        <v>65</v>
      </c>
    </row>
    <row r="5672" spans="1:5" ht="13.5" customHeight="1">
      <c r="A5672">
        <v>253</v>
      </c>
      <c r="B5672" t="str">
        <f t="shared" si="88"/>
        <v>253---66</v>
      </c>
      <c r="C5672" t="s">
        <v>5959</v>
      </c>
      <c r="D5672" t="s">
        <v>6222</v>
      </c>
      <c r="E5672">
        <v>66</v>
      </c>
    </row>
    <row r="5673" spans="1:5" ht="13.5" customHeight="1">
      <c r="A5673">
        <v>100</v>
      </c>
      <c r="B5673" t="str">
        <f t="shared" si="88"/>
        <v>100---1</v>
      </c>
      <c r="C5673" t="s">
        <v>4216</v>
      </c>
      <c r="D5673" t="s">
        <v>873</v>
      </c>
      <c r="E5673">
        <v>1</v>
      </c>
    </row>
    <row r="5674" spans="1:5" ht="13.5" customHeight="1">
      <c r="A5674">
        <v>100</v>
      </c>
      <c r="B5674" t="str">
        <f t="shared" si="88"/>
        <v>100---2</v>
      </c>
      <c r="C5674" t="s">
        <v>4216</v>
      </c>
      <c r="D5674" t="s">
        <v>872</v>
      </c>
      <c r="E5674">
        <v>2</v>
      </c>
    </row>
    <row r="5675" spans="1:5" ht="13.5" customHeight="1">
      <c r="A5675">
        <v>100</v>
      </c>
      <c r="B5675" t="str">
        <f t="shared" si="88"/>
        <v>100---3</v>
      </c>
      <c r="C5675" t="s">
        <v>4252</v>
      </c>
      <c r="D5675" t="s">
        <v>880</v>
      </c>
      <c r="E5675">
        <v>3</v>
      </c>
    </row>
    <row r="5676" spans="1:5" ht="13.5" customHeight="1">
      <c r="A5676">
        <v>100</v>
      </c>
      <c r="B5676" t="str">
        <f t="shared" si="88"/>
        <v>100---4</v>
      </c>
      <c r="C5676" t="s">
        <v>4269</v>
      </c>
      <c r="D5676" t="s">
        <v>1086</v>
      </c>
      <c r="E5676">
        <v>4</v>
      </c>
    </row>
    <row r="5677" spans="1:5" ht="13.5" customHeight="1">
      <c r="A5677">
        <v>100</v>
      </c>
      <c r="B5677" t="str">
        <f t="shared" si="88"/>
        <v>100---5</v>
      </c>
      <c r="C5677" t="s">
        <v>4271</v>
      </c>
      <c r="D5677" t="s">
        <v>900</v>
      </c>
      <c r="E5677">
        <v>5</v>
      </c>
    </row>
    <row r="5678" spans="1:5" ht="13.5" customHeight="1">
      <c r="A5678">
        <v>100</v>
      </c>
      <c r="B5678" t="str">
        <f t="shared" si="88"/>
        <v>100---6</v>
      </c>
      <c r="C5678" t="s">
        <v>4271</v>
      </c>
      <c r="D5678" t="s">
        <v>899</v>
      </c>
      <c r="E5678">
        <v>6</v>
      </c>
    </row>
    <row r="5679" spans="1:5" ht="13.5" customHeight="1">
      <c r="A5679">
        <v>100</v>
      </c>
      <c r="B5679" t="str">
        <f t="shared" si="88"/>
        <v>100---7</v>
      </c>
      <c r="C5679" t="s">
        <v>4239</v>
      </c>
      <c r="D5679" t="s">
        <v>1039</v>
      </c>
      <c r="E5679">
        <v>7</v>
      </c>
    </row>
    <row r="5680" spans="1:5" ht="13.5" customHeight="1">
      <c r="A5680">
        <v>100</v>
      </c>
      <c r="B5680" t="str">
        <f t="shared" si="88"/>
        <v>100---8</v>
      </c>
      <c r="C5680" t="s">
        <v>4222</v>
      </c>
      <c r="D5680" t="s">
        <v>905</v>
      </c>
      <c r="E5680">
        <v>8</v>
      </c>
    </row>
    <row r="5681" spans="1:5" ht="13.5" customHeight="1">
      <c r="A5681">
        <v>100</v>
      </c>
      <c r="B5681" t="str">
        <f t="shared" si="88"/>
        <v>100---9</v>
      </c>
      <c r="C5681" t="s">
        <v>4268</v>
      </c>
      <c r="D5681" t="s">
        <v>878</v>
      </c>
      <c r="E5681">
        <v>9</v>
      </c>
    </row>
    <row r="5682" spans="1:5" ht="13.5" customHeight="1">
      <c r="A5682">
        <v>100</v>
      </c>
      <c r="B5682" t="str">
        <f t="shared" si="88"/>
        <v>100---10</v>
      </c>
      <c r="C5682" t="s">
        <v>4230</v>
      </c>
      <c r="D5682" t="s">
        <v>906</v>
      </c>
      <c r="E5682">
        <v>10</v>
      </c>
    </row>
    <row r="5683" spans="1:5" ht="13.5" customHeight="1">
      <c r="A5683">
        <v>100</v>
      </c>
      <c r="B5683" t="str">
        <f t="shared" si="88"/>
        <v>100---11</v>
      </c>
      <c r="C5683" t="s">
        <v>4244</v>
      </c>
      <c r="D5683" t="s">
        <v>785</v>
      </c>
      <c r="E5683">
        <v>11</v>
      </c>
    </row>
    <row r="5684" spans="1:5" ht="13.5" customHeight="1">
      <c r="A5684">
        <v>100</v>
      </c>
      <c r="B5684" t="str">
        <f t="shared" si="88"/>
        <v>100---12</v>
      </c>
      <c r="C5684" t="s">
        <v>4231</v>
      </c>
      <c r="D5684" t="s">
        <v>728</v>
      </c>
      <c r="E5684">
        <v>12</v>
      </c>
    </row>
    <row r="5685" spans="1:5" ht="13.5" customHeight="1">
      <c r="A5685">
        <v>100</v>
      </c>
      <c r="B5685" t="str">
        <f t="shared" si="88"/>
        <v>100---13</v>
      </c>
      <c r="C5685" t="s">
        <v>4254</v>
      </c>
      <c r="D5685" t="s">
        <v>798</v>
      </c>
      <c r="E5685">
        <v>13</v>
      </c>
    </row>
    <row r="5686" spans="1:5" ht="13.5" customHeight="1">
      <c r="A5686">
        <v>100</v>
      </c>
      <c r="B5686" t="str">
        <f t="shared" si="88"/>
        <v>100---14</v>
      </c>
      <c r="C5686" t="s">
        <v>5911</v>
      </c>
      <c r="D5686" t="s">
        <v>841</v>
      </c>
      <c r="E5686">
        <v>14</v>
      </c>
    </row>
    <row r="5687" spans="1:5" ht="13.5" customHeight="1">
      <c r="A5687">
        <v>100</v>
      </c>
      <c r="B5687" t="str">
        <f t="shared" si="88"/>
        <v>100---15</v>
      </c>
      <c r="C5687" t="s">
        <v>5911</v>
      </c>
      <c r="D5687" t="s">
        <v>783</v>
      </c>
      <c r="E5687">
        <v>15</v>
      </c>
    </row>
    <row r="5688" spans="1:5" ht="13.5" customHeight="1">
      <c r="A5688">
        <v>100</v>
      </c>
      <c r="B5688" t="str">
        <f t="shared" si="88"/>
        <v>100---16</v>
      </c>
      <c r="C5688" t="s">
        <v>5911</v>
      </c>
      <c r="D5688" t="s">
        <v>1013</v>
      </c>
      <c r="E5688">
        <v>16</v>
      </c>
    </row>
    <row r="5689" spans="1:5" ht="13.5" customHeight="1">
      <c r="A5689">
        <v>100</v>
      </c>
      <c r="B5689" t="str">
        <f t="shared" si="88"/>
        <v>100---17</v>
      </c>
      <c r="C5689" t="s">
        <v>5911</v>
      </c>
      <c r="D5689" t="s">
        <v>1015</v>
      </c>
      <c r="E5689">
        <v>17</v>
      </c>
    </row>
    <row r="5690" spans="1:5" ht="13.5" customHeight="1">
      <c r="A5690">
        <v>100</v>
      </c>
      <c r="B5690" t="str">
        <f t="shared" si="88"/>
        <v>100---18</v>
      </c>
      <c r="C5690" t="s">
        <v>5911</v>
      </c>
      <c r="D5690" t="s">
        <v>1032</v>
      </c>
      <c r="E5690">
        <v>18</v>
      </c>
    </row>
    <row r="5691" spans="1:5" ht="13.5" customHeight="1">
      <c r="A5691">
        <v>100</v>
      </c>
      <c r="B5691" t="str">
        <f t="shared" si="88"/>
        <v>100---19</v>
      </c>
      <c r="C5691" t="s">
        <v>5911</v>
      </c>
      <c r="D5691" t="s">
        <v>850</v>
      </c>
      <c r="E5691">
        <v>19</v>
      </c>
    </row>
    <row r="5692" spans="1:5" ht="13.5" customHeight="1">
      <c r="A5692">
        <v>100</v>
      </c>
      <c r="B5692" t="str">
        <f t="shared" si="88"/>
        <v>100---20</v>
      </c>
      <c r="C5692" t="s">
        <v>5911</v>
      </c>
      <c r="D5692" t="s">
        <v>1104</v>
      </c>
      <c r="E5692">
        <v>20</v>
      </c>
    </row>
    <row r="5693" spans="1:5" ht="13.5" customHeight="1">
      <c r="A5693">
        <v>100</v>
      </c>
      <c r="B5693" t="str">
        <f t="shared" si="88"/>
        <v>100---21</v>
      </c>
      <c r="C5693" t="s">
        <v>5911</v>
      </c>
      <c r="D5693" t="s">
        <v>1229</v>
      </c>
      <c r="E5693">
        <v>21</v>
      </c>
    </row>
    <row r="5694" spans="1:5" ht="13.5" customHeight="1">
      <c r="A5694">
        <v>100</v>
      </c>
      <c r="B5694" t="str">
        <f t="shared" si="88"/>
        <v>100---22</v>
      </c>
      <c r="C5694" t="s">
        <v>5911</v>
      </c>
      <c r="D5694" t="s">
        <v>1132</v>
      </c>
      <c r="E5694">
        <v>22</v>
      </c>
    </row>
    <row r="5695" spans="1:5" ht="13.5" customHeight="1">
      <c r="A5695">
        <v>100</v>
      </c>
      <c r="B5695" t="str">
        <f t="shared" si="88"/>
        <v>100---23</v>
      </c>
      <c r="C5695" t="s">
        <v>5911</v>
      </c>
      <c r="D5695" t="s">
        <v>1033</v>
      </c>
      <c r="E5695">
        <v>23</v>
      </c>
    </row>
    <row r="5696" spans="1:5" ht="13.5" customHeight="1">
      <c r="A5696">
        <v>100</v>
      </c>
      <c r="B5696" t="str">
        <f t="shared" si="88"/>
        <v>100---24</v>
      </c>
      <c r="C5696" t="s">
        <v>5911</v>
      </c>
      <c r="D5696" t="s">
        <v>1387</v>
      </c>
      <c r="E5696">
        <v>24</v>
      </c>
    </row>
    <row r="5697" spans="1:5" ht="13.5" customHeight="1">
      <c r="A5697">
        <v>100</v>
      </c>
      <c r="B5697" t="str">
        <f t="shared" si="88"/>
        <v>100---25</v>
      </c>
      <c r="C5697" t="s">
        <v>1072</v>
      </c>
      <c r="D5697" t="s">
        <v>1220</v>
      </c>
      <c r="E5697">
        <v>25</v>
      </c>
    </row>
    <row r="5698" spans="1:5" ht="13.5" customHeight="1">
      <c r="A5698">
        <v>100</v>
      </c>
      <c r="B5698" t="str">
        <f t="shared" si="88"/>
        <v>100---26</v>
      </c>
      <c r="C5698" t="s">
        <v>797</v>
      </c>
      <c r="D5698" t="s">
        <v>1081</v>
      </c>
      <c r="E5698">
        <v>26</v>
      </c>
    </row>
    <row r="5699" spans="1:5" ht="13.5" customHeight="1">
      <c r="A5699">
        <v>100</v>
      </c>
      <c r="B5699" t="str">
        <f t="shared" ref="B5699:B5762" si="89">A5699&amp;"---"&amp;E5699</f>
        <v>100---27</v>
      </c>
      <c r="C5699" t="s">
        <v>858</v>
      </c>
      <c r="D5699" t="s">
        <v>740</v>
      </c>
      <c r="E5699">
        <v>27</v>
      </c>
    </row>
    <row r="5700" spans="1:5" ht="13.5" customHeight="1">
      <c r="A5700">
        <v>100</v>
      </c>
      <c r="B5700" t="str">
        <f t="shared" si="89"/>
        <v>100---28</v>
      </c>
      <c r="C5700" t="s">
        <v>743</v>
      </c>
      <c r="D5700" t="s">
        <v>754</v>
      </c>
      <c r="E5700">
        <v>28</v>
      </c>
    </row>
    <row r="5701" spans="1:5" ht="13.5" customHeight="1">
      <c r="A5701">
        <v>100</v>
      </c>
      <c r="B5701" t="str">
        <f t="shared" si="89"/>
        <v>100---29</v>
      </c>
      <c r="C5701" t="s">
        <v>987</v>
      </c>
      <c r="D5701" t="s">
        <v>1263</v>
      </c>
      <c r="E5701">
        <v>29</v>
      </c>
    </row>
    <row r="5702" spans="1:5" ht="13.5" customHeight="1">
      <c r="A5702">
        <v>100</v>
      </c>
      <c r="B5702" t="str">
        <f t="shared" si="89"/>
        <v>100---30</v>
      </c>
      <c r="C5702" t="s">
        <v>989</v>
      </c>
      <c r="D5702" t="s">
        <v>738</v>
      </c>
      <c r="E5702">
        <v>30</v>
      </c>
    </row>
    <row r="5703" spans="1:5" ht="13.5" customHeight="1">
      <c r="A5703">
        <v>100</v>
      </c>
      <c r="B5703" t="str">
        <f t="shared" si="89"/>
        <v>100---31</v>
      </c>
      <c r="C5703" t="s">
        <v>747</v>
      </c>
      <c r="D5703" t="s">
        <v>1154</v>
      </c>
      <c r="E5703">
        <v>31</v>
      </c>
    </row>
    <row r="5704" spans="1:5" ht="13.5" customHeight="1">
      <c r="A5704">
        <v>100</v>
      </c>
      <c r="B5704" t="str">
        <f t="shared" si="89"/>
        <v>100---32</v>
      </c>
      <c r="C5704" t="s">
        <v>819</v>
      </c>
      <c r="D5704" t="s">
        <v>756</v>
      </c>
      <c r="E5704">
        <v>32</v>
      </c>
    </row>
    <row r="5705" spans="1:5" ht="13.5" customHeight="1">
      <c r="A5705">
        <v>100</v>
      </c>
      <c r="B5705" t="str">
        <f t="shared" si="89"/>
        <v>100---33</v>
      </c>
      <c r="C5705" t="s">
        <v>749</v>
      </c>
      <c r="D5705" t="s">
        <v>1082</v>
      </c>
      <c r="E5705">
        <v>33</v>
      </c>
    </row>
    <row r="5706" spans="1:5" ht="13.5" customHeight="1">
      <c r="A5706">
        <v>100</v>
      </c>
      <c r="B5706" t="str">
        <f t="shared" si="89"/>
        <v>100---34</v>
      </c>
      <c r="C5706" t="s">
        <v>1074</v>
      </c>
      <c r="D5706" t="s">
        <v>880</v>
      </c>
      <c r="E5706">
        <v>34</v>
      </c>
    </row>
    <row r="5707" spans="1:5" ht="13.5" customHeight="1">
      <c r="A5707">
        <v>100</v>
      </c>
      <c r="B5707" t="str">
        <f t="shared" si="89"/>
        <v>100---35</v>
      </c>
      <c r="C5707" t="s">
        <v>820</v>
      </c>
      <c r="D5707" t="s">
        <v>882</v>
      </c>
      <c r="E5707">
        <v>35</v>
      </c>
    </row>
    <row r="5708" spans="1:5" ht="13.5" customHeight="1">
      <c r="A5708">
        <v>100</v>
      </c>
      <c r="B5708" t="str">
        <f t="shared" si="89"/>
        <v>100---36</v>
      </c>
      <c r="C5708" t="s">
        <v>751</v>
      </c>
      <c r="D5708" t="s">
        <v>1281</v>
      </c>
      <c r="E5708">
        <v>36</v>
      </c>
    </row>
    <row r="5709" spans="1:5" ht="13.5" customHeight="1">
      <c r="A5709">
        <v>100</v>
      </c>
      <c r="B5709" t="str">
        <f t="shared" si="89"/>
        <v>100---37</v>
      </c>
      <c r="C5709" t="s">
        <v>824</v>
      </c>
      <c r="D5709" t="s">
        <v>752</v>
      </c>
      <c r="E5709">
        <v>37</v>
      </c>
    </row>
    <row r="5710" spans="1:5" ht="13.5" customHeight="1">
      <c r="A5710">
        <v>100</v>
      </c>
      <c r="B5710" t="str">
        <f t="shared" si="89"/>
        <v>100---38</v>
      </c>
      <c r="C5710" t="s">
        <v>757</v>
      </c>
      <c r="D5710" t="s">
        <v>1272</v>
      </c>
      <c r="E5710">
        <v>38</v>
      </c>
    </row>
    <row r="5711" spans="1:5" ht="13.5" customHeight="1">
      <c r="A5711">
        <v>100</v>
      </c>
      <c r="B5711" t="str">
        <f t="shared" si="89"/>
        <v>100---39</v>
      </c>
      <c r="C5711" t="s">
        <v>763</v>
      </c>
      <c r="D5711" t="s">
        <v>1086</v>
      </c>
      <c r="E5711">
        <v>39</v>
      </c>
    </row>
    <row r="5712" spans="1:5" ht="13.5" customHeight="1">
      <c r="A5712">
        <v>100</v>
      </c>
      <c r="B5712" t="str">
        <f t="shared" si="89"/>
        <v>100---40</v>
      </c>
      <c r="C5712" t="s">
        <v>834</v>
      </c>
      <c r="D5712" t="s">
        <v>1222</v>
      </c>
      <c r="E5712">
        <v>40</v>
      </c>
    </row>
    <row r="5713" spans="1:5" ht="13.5" customHeight="1">
      <c r="A5713">
        <v>100</v>
      </c>
      <c r="B5713" t="str">
        <f t="shared" si="89"/>
        <v>100---41</v>
      </c>
      <c r="C5713" t="s">
        <v>868</v>
      </c>
      <c r="D5713" t="s">
        <v>758</v>
      </c>
      <c r="E5713">
        <v>41</v>
      </c>
    </row>
    <row r="5714" spans="1:5" ht="13.5" customHeight="1">
      <c r="A5714">
        <v>100</v>
      </c>
      <c r="B5714" t="str">
        <f t="shared" si="89"/>
        <v>100---42</v>
      </c>
      <c r="C5714" t="s">
        <v>969</v>
      </c>
      <c r="D5714" t="s">
        <v>802</v>
      </c>
      <c r="E5714">
        <v>42</v>
      </c>
    </row>
    <row r="5715" spans="1:5" ht="13.5" customHeight="1">
      <c r="A5715">
        <v>100</v>
      </c>
      <c r="B5715" t="str">
        <f t="shared" si="89"/>
        <v>100---43</v>
      </c>
      <c r="C5715" t="s">
        <v>995</v>
      </c>
      <c r="D5715" t="s">
        <v>1296</v>
      </c>
      <c r="E5715">
        <v>43</v>
      </c>
    </row>
    <row r="5716" spans="1:5" ht="13.5" customHeight="1">
      <c r="A5716">
        <v>100</v>
      </c>
      <c r="B5716" t="str">
        <f t="shared" si="89"/>
        <v>100---44</v>
      </c>
      <c r="C5716" t="s">
        <v>896</v>
      </c>
      <c r="D5716" t="s">
        <v>1202</v>
      </c>
      <c r="E5716">
        <v>44</v>
      </c>
    </row>
    <row r="5717" spans="1:5" ht="13.5" customHeight="1">
      <c r="A5717">
        <v>100</v>
      </c>
      <c r="B5717" t="str">
        <f t="shared" si="89"/>
        <v>100---45</v>
      </c>
      <c r="C5717" t="s">
        <v>5913</v>
      </c>
      <c r="D5717" t="s">
        <v>1114</v>
      </c>
      <c r="E5717">
        <v>45</v>
      </c>
    </row>
    <row r="5718" spans="1:5" ht="13.5" customHeight="1">
      <c r="A5718">
        <v>100</v>
      </c>
      <c r="B5718" t="str">
        <f t="shared" si="89"/>
        <v>100---46</v>
      </c>
      <c r="C5718" t="s">
        <v>5945</v>
      </c>
      <c r="D5718" t="s">
        <v>881</v>
      </c>
      <c r="E5718">
        <v>46</v>
      </c>
    </row>
    <row r="5719" spans="1:5" ht="13.5" customHeight="1">
      <c r="A5719">
        <v>100</v>
      </c>
      <c r="B5719" t="str">
        <f t="shared" si="89"/>
        <v>100---47</v>
      </c>
      <c r="C5719" t="s">
        <v>5946</v>
      </c>
      <c r="D5719" t="s">
        <v>893</v>
      </c>
      <c r="E5719">
        <v>47</v>
      </c>
    </row>
    <row r="5720" spans="1:5" ht="13.5" customHeight="1">
      <c r="A5720">
        <v>100</v>
      </c>
      <c r="B5720" t="str">
        <f t="shared" si="89"/>
        <v>100---48</v>
      </c>
      <c r="C5720" t="s">
        <v>5947</v>
      </c>
      <c r="D5720" t="s">
        <v>884</v>
      </c>
      <c r="E5720">
        <v>48</v>
      </c>
    </row>
    <row r="5721" spans="1:5" ht="13.5" customHeight="1">
      <c r="A5721">
        <v>100</v>
      </c>
      <c r="B5721" t="str">
        <f t="shared" si="89"/>
        <v>100---49</v>
      </c>
      <c r="C5721" t="s">
        <v>5948</v>
      </c>
      <c r="D5721" t="s">
        <v>886</v>
      </c>
      <c r="E5721">
        <v>49</v>
      </c>
    </row>
    <row r="5722" spans="1:5" ht="13.5" customHeight="1">
      <c r="A5722">
        <v>100</v>
      </c>
      <c r="B5722" t="str">
        <f t="shared" si="89"/>
        <v>100---50</v>
      </c>
      <c r="C5722" t="s">
        <v>5925</v>
      </c>
      <c r="D5722" t="s">
        <v>798</v>
      </c>
      <c r="E5722">
        <v>50</v>
      </c>
    </row>
    <row r="5723" spans="1:5" ht="13.5" customHeight="1">
      <c r="A5723">
        <v>100</v>
      </c>
      <c r="B5723" t="str">
        <f t="shared" si="89"/>
        <v>100---51</v>
      </c>
      <c r="C5723" t="s">
        <v>5949</v>
      </c>
      <c r="D5723" t="s">
        <v>895</v>
      </c>
      <c r="E5723">
        <v>51</v>
      </c>
    </row>
    <row r="5724" spans="1:5" ht="13.5" customHeight="1">
      <c r="A5724">
        <v>100</v>
      </c>
      <c r="B5724" t="str">
        <f t="shared" si="89"/>
        <v>100---52</v>
      </c>
      <c r="C5724" t="s">
        <v>5914</v>
      </c>
      <c r="D5724" t="s">
        <v>785</v>
      </c>
      <c r="E5724">
        <v>52</v>
      </c>
    </row>
    <row r="5725" spans="1:5" ht="13.5" customHeight="1">
      <c r="A5725">
        <v>100</v>
      </c>
      <c r="B5725" t="str">
        <f t="shared" si="89"/>
        <v>100---53</v>
      </c>
      <c r="C5725" t="s">
        <v>5915</v>
      </c>
      <c r="D5725" t="s">
        <v>772</v>
      </c>
      <c r="E5725">
        <v>53</v>
      </c>
    </row>
    <row r="5726" spans="1:5" ht="13.5" customHeight="1">
      <c r="A5726">
        <v>100</v>
      </c>
      <c r="B5726" t="str">
        <f t="shared" si="89"/>
        <v>100---54</v>
      </c>
      <c r="C5726" t="s">
        <v>5916</v>
      </c>
      <c r="D5726" t="s">
        <v>750</v>
      </c>
      <c r="E5726">
        <v>54</v>
      </c>
    </row>
    <row r="5727" spans="1:5" ht="13.5" customHeight="1">
      <c r="A5727">
        <v>100</v>
      </c>
      <c r="B5727" t="str">
        <f t="shared" si="89"/>
        <v>100---55</v>
      </c>
      <c r="C5727" t="s">
        <v>5917</v>
      </c>
      <c r="D5727" t="s">
        <v>789</v>
      </c>
      <c r="E5727">
        <v>55</v>
      </c>
    </row>
    <row r="5728" spans="1:5" ht="13.5" customHeight="1">
      <c r="A5728">
        <v>100</v>
      </c>
      <c r="B5728" t="str">
        <f t="shared" si="89"/>
        <v>100---56</v>
      </c>
      <c r="C5728" t="s">
        <v>5918</v>
      </c>
      <c r="D5728" t="s">
        <v>770</v>
      </c>
      <c r="E5728">
        <v>56</v>
      </c>
    </row>
    <row r="5729" spans="1:5" ht="13.5" customHeight="1">
      <c r="A5729">
        <v>100</v>
      </c>
      <c r="B5729" t="str">
        <f t="shared" si="89"/>
        <v>100---57</v>
      </c>
      <c r="C5729" t="s">
        <v>5971</v>
      </c>
      <c r="D5729" t="s">
        <v>1058</v>
      </c>
      <c r="E5729">
        <v>57</v>
      </c>
    </row>
    <row r="5730" spans="1:5" ht="13.5" customHeight="1">
      <c r="A5730">
        <v>100</v>
      </c>
      <c r="B5730" t="str">
        <f t="shared" si="89"/>
        <v>100---58</v>
      </c>
      <c r="C5730" t="s">
        <v>5931</v>
      </c>
      <c r="D5730" t="s">
        <v>1044</v>
      </c>
      <c r="E5730">
        <v>58</v>
      </c>
    </row>
    <row r="5731" spans="1:5" ht="13.5" customHeight="1">
      <c r="A5731">
        <v>100</v>
      </c>
      <c r="B5731" t="str">
        <f t="shared" si="89"/>
        <v>100---59</v>
      </c>
      <c r="C5731" t="s">
        <v>5950</v>
      </c>
      <c r="D5731" t="s">
        <v>906</v>
      </c>
      <c r="E5731">
        <v>59</v>
      </c>
    </row>
    <row r="5732" spans="1:5" ht="13.5" customHeight="1">
      <c r="A5732">
        <v>100</v>
      </c>
      <c r="B5732" t="str">
        <f t="shared" si="89"/>
        <v>100---60</v>
      </c>
      <c r="C5732" t="s">
        <v>5927</v>
      </c>
      <c r="D5732" t="s">
        <v>1115</v>
      </c>
      <c r="E5732">
        <v>60</v>
      </c>
    </row>
    <row r="5733" spans="1:5" ht="13.5" customHeight="1">
      <c r="A5733">
        <v>100</v>
      </c>
      <c r="B5733" t="str">
        <f t="shared" si="89"/>
        <v>100---61</v>
      </c>
      <c r="C5733" t="s">
        <v>5990</v>
      </c>
      <c r="D5733" t="s">
        <v>1018</v>
      </c>
      <c r="E5733">
        <v>61</v>
      </c>
    </row>
    <row r="5734" spans="1:5" ht="13.5" customHeight="1">
      <c r="A5734">
        <v>100</v>
      </c>
      <c r="B5734" t="str">
        <f t="shared" si="89"/>
        <v>100---62</v>
      </c>
      <c r="C5734" t="s">
        <v>5955</v>
      </c>
      <c r="D5734" t="s">
        <v>889</v>
      </c>
      <c r="E5734">
        <v>62</v>
      </c>
    </row>
    <row r="5735" spans="1:5" ht="13.5" customHeight="1">
      <c r="A5735">
        <v>101</v>
      </c>
      <c r="B5735" t="str">
        <f t="shared" si="89"/>
        <v>101---1</v>
      </c>
      <c r="C5735" t="s">
        <v>4216</v>
      </c>
      <c r="D5735" t="s">
        <v>873</v>
      </c>
      <c r="E5735">
        <v>1</v>
      </c>
    </row>
    <row r="5736" spans="1:5" ht="13.5" customHeight="1">
      <c r="A5736">
        <v>101</v>
      </c>
      <c r="B5736" t="str">
        <f t="shared" si="89"/>
        <v>101---2</v>
      </c>
      <c r="C5736" t="s">
        <v>4216</v>
      </c>
      <c r="D5736" t="s">
        <v>872</v>
      </c>
      <c r="E5736">
        <v>2</v>
      </c>
    </row>
    <row r="5737" spans="1:5" ht="13.5" customHeight="1">
      <c r="A5737">
        <v>101</v>
      </c>
      <c r="B5737" t="str">
        <f t="shared" si="89"/>
        <v>101---3</v>
      </c>
      <c r="C5737" t="s">
        <v>4216</v>
      </c>
      <c r="D5737" t="s">
        <v>880</v>
      </c>
      <c r="E5737">
        <v>3</v>
      </c>
    </row>
    <row r="5738" spans="1:5" ht="13.5" customHeight="1">
      <c r="A5738">
        <v>101</v>
      </c>
      <c r="B5738" t="str">
        <f t="shared" si="89"/>
        <v>101---4</v>
      </c>
      <c r="C5738" t="s">
        <v>4216</v>
      </c>
      <c r="D5738" t="s">
        <v>1086</v>
      </c>
      <c r="E5738">
        <v>4</v>
      </c>
    </row>
    <row r="5739" spans="1:5" ht="13.5" customHeight="1">
      <c r="A5739">
        <v>101</v>
      </c>
      <c r="B5739" t="str">
        <f t="shared" si="89"/>
        <v>101---5</v>
      </c>
      <c r="C5739" t="s">
        <v>4271</v>
      </c>
      <c r="D5739" t="s">
        <v>900</v>
      </c>
      <c r="E5739">
        <v>5</v>
      </c>
    </row>
    <row r="5740" spans="1:5" ht="13.5" customHeight="1">
      <c r="A5740">
        <v>101</v>
      </c>
      <c r="B5740" t="str">
        <f t="shared" si="89"/>
        <v>101---6</v>
      </c>
      <c r="C5740" t="s">
        <v>4271</v>
      </c>
      <c r="D5740" t="s">
        <v>899</v>
      </c>
      <c r="E5740">
        <v>6</v>
      </c>
    </row>
    <row r="5741" spans="1:5" ht="13.5" customHeight="1">
      <c r="A5741">
        <v>101</v>
      </c>
      <c r="B5741" t="str">
        <f t="shared" si="89"/>
        <v>101---7</v>
      </c>
      <c r="C5741" t="s">
        <v>4239</v>
      </c>
      <c r="D5741" t="s">
        <v>1039</v>
      </c>
      <c r="E5741">
        <v>7</v>
      </c>
    </row>
    <row r="5742" spans="1:5" ht="13.5" customHeight="1">
      <c r="A5742">
        <v>101</v>
      </c>
      <c r="B5742" t="str">
        <f t="shared" si="89"/>
        <v>101---8</v>
      </c>
      <c r="C5742" t="s">
        <v>4229</v>
      </c>
      <c r="D5742" t="s">
        <v>905</v>
      </c>
      <c r="E5742">
        <v>8</v>
      </c>
    </row>
    <row r="5743" spans="1:5" ht="13.5" customHeight="1">
      <c r="A5743">
        <v>101</v>
      </c>
      <c r="B5743" t="str">
        <f t="shared" si="89"/>
        <v>101---9</v>
      </c>
      <c r="C5743" t="s">
        <v>4230</v>
      </c>
      <c r="D5743" t="s">
        <v>878</v>
      </c>
      <c r="E5743">
        <v>9</v>
      </c>
    </row>
    <row r="5744" spans="1:5" ht="13.5" customHeight="1">
      <c r="A5744">
        <v>101</v>
      </c>
      <c r="B5744" t="str">
        <f t="shared" si="89"/>
        <v>101---10</v>
      </c>
      <c r="C5744" t="s">
        <v>4240</v>
      </c>
      <c r="D5744" t="s">
        <v>906</v>
      </c>
      <c r="E5744">
        <v>10</v>
      </c>
    </row>
    <row r="5745" spans="1:5" ht="13.5" customHeight="1">
      <c r="A5745">
        <v>101</v>
      </c>
      <c r="B5745" t="str">
        <f t="shared" si="89"/>
        <v>101---11</v>
      </c>
      <c r="C5745" t="s">
        <v>4254</v>
      </c>
      <c r="D5745" t="s">
        <v>785</v>
      </c>
      <c r="E5745">
        <v>11</v>
      </c>
    </row>
    <row r="5746" spans="1:5" ht="13.5" customHeight="1">
      <c r="A5746">
        <v>101</v>
      </c>
      <c r="B5746" t="str">
        <f t="shared" si="89"/>
        <v>101---12</v>
      </c>
      <c r="C5746" t="s">
        <v>4242</v>
      </c>
      <c r="D5746" t="s">
        <v>728</v>
      </c>
      <c r="E5746">
        <v>12</v>
      </c>
    </row>
    <row r="5747" spans="1:5" ht="13.5" customHeight="1">
      <c r="A5747">
        <v>101</v>
      </c>
      <c r="B5747" t="str">
        <f t="shared" si="89"/>
        <v>101---13</v>
      </c>
      <c r="C5747" t="s">
        <v>4265</v>
      </c>
      <c r="D5747" t="s">
        <v>798</v>
      </c>
      <c r="E5747">
        <v>13</v>
      </c>
    </row>
    <row r="5748" spans="1:5" ht="13.5" customHeight="1">
      <c r="A5748">
        <v>101</v>
      </c>
      <c r="B5748" t="str">
        <f t="shared" si="89"/>
        <v>101---14</v>
      </c>
      <c r="C5748" t="s">
        <v>5928</v>
      </c>
      <c r="D5748" t="s">
        <v>1254</v>
      </c>
      <c r="E5748">
        <v>14</v>
      </c>
    </row>
    <row r="5749" spans="1:5" ht="13.5" customHeight="1">
      <c r="A5749">
        <v>101</v>
      </c>
      <c r="B5749" t="str">
        <f t="shared" si="89"/>
        <v>101---15</v>
      </c>
      <c r="C5749" t="s">
        <v>727</v>
      </c>
      <c r="D5749" t="s">
        <v>1308</v>
      </c>
      <c r="E5749">
        <v>15</v>
      </c>
    </row>
    <row r="5750" spans="1:5" ht="13.5" customHeight="1">
      <c r="A5750">
        <v>101</v>
      </c>
      <c r="B5750" t="str">
        <f t="shared" si="89"/>
        <v>101---16</v>
      </c>
      <c r="C5750" t="s">
        <v>1072</v>
      </c>
      <c r="D5750" t="s">
        <v>1220</v>
      </c>
      <c r="E5750">
        <v>16</v>
      </c>
    </row>
    <row r="5751" spans="1:5" ht="13.5" customHeight="1">
      <c r="A5751">
        <v>101</v>
      </c>
      <c r="B5751" t="str">
        <f t="shared" si="89"/>
        <v>101---17</v>
      </c>
      <c r="C5751" t="s">
        <v>1017</v>
      </c>
      <c r="D5751" t="s">
        <v>796</v>
      </c>
      <c r="E5751">
        <v>17</v>
      </c>
    </row>
    <row r="5752" spans="1:5" ht="13.5" customHeight="1">
      <c r="A5752">
        <v>101</v>
      </c>
      <c r="B5752" t="str">
        <f t="shared" si="89"/>
        <v>101---18</v>
      </c>
      <c r="C5752" t="s">
        <v>731</v>
      </c>
      <c r="D5752" t="s">
        <v>800</v>
      </c>
      <c r="E5752">
        <v>18</v>
      </c>
    </row>
    <row r="5753" spans="1:5" ht="13.5" customHeight="1">
      <c r="A5753">
        <v>101</v>
      </c>
      <c r="B5753" t="str">
        <f t="shared" si="89"/>
        <v>101---19</v>
      </c>
      <c r="C5753" t="s">
        <v>797</v>
      </c>
      <c r="D5753" t="s">
        <v>1081</v>
      </c>
      <c r="E5753">
        <v>19</v>
      </c>
    </row>
    <row r="5754" spans="1:5" ht="13.5" customHeight="1">
      <c r="A5754">
        <v>101</v>
      </c>
      <c r="B5754" t="str">
        <f t="shared" si="89"/>
        <v>101---20</v>
      </c>
      <c r="C5754" t="s">
        <v>858</v>
      </c>
      <c r="D5754" t="s">
        <v>740</v>
      </c>
      <c r="E5754">
        <v>20</v>
      </c>
    </row>
    <row r="5755" spans="1:5" ht="13.5" customHeight="1">
      <c r="A5755">
        <v>101</v>
      </c>
      <c r="B5755" t="str">
        <f t="shared" si="89"/>
        <v>101---21</v>
      </c>
      <c r="C5755" t="s">
        <v>743</v>
      </c>
      <c r="D5755" t="s">
        <v>754</v>
      </c>
      <c r="E5755">
        <v>21</v>
      </c>
    </row>
    <row r="5756" spans="1:5" ht="13.5" customHeight="1">
      <c r="A5756">
        <v>101</v>
      </c>
      <c r="B5756" t="str">
        <f t="shared" si="89"/>
        <v>101---22</v>
      </c>
      <c r="C5756" t="s">
        <v>745</v>
      </c>
      <c r="D5756" t="s">
        <v>837</v>
      </c>
      <c r="E5756">
        <v>22</v>
      </c>
    </row>
    <row r="5757" spans="1:5" ht="13.5" customHeight="1">
      <c r="A5757">
        <v>101</v>
      </c>
      <c r="B5757" t="str">
        <f t="shared" si="89"/>
        <v>101---23</v>
      </c>
      <c r="C5757" t="s">
        <v>915</v>
      </c>
      <c r="D5757" t="s">
        <v>939</v>
      </c>
      <c r="E5757">
        <v>23</v>
      </c>
    </row>
    <row r="5758" spans="1:5" ht="13.5" customHeight="1">
      <c r="A5758">
        <v>101</v>
      </c>
      <c r="B5758" t="str">
        <f t="shared" si="89"/>
        <v>101---24</v>
      </c>
      <c r="C5758" t="s">
        <v>987</v>
      </c>
      <c r="D5758" t="s">
        <v>1263</v>
      </c>
      <c r="E5758">
        <v>24</v>
      </c>
    </row>
    <row r="5759" spans="1:5" ht="13.5" customHeight="1">
      <c r="A5759">
        <v>101</v>
      </c>
      <c r="B5759" t="str">
        <f t="shared" si="89"/>
        <v>101---25</v>
      </c>
      <c r="C5759" t="s">
        <v>989</v>
      </c>
      <c r="D5759" t="s">
        <v>738</v>
      </c>
      <c r="E5759">
        <v>25</v>
      </c>
    </row>
    <row r="5760" spans="1:5" ht="13.5" customHeight="1">
      <c r="A5760">
        <v>101</v>
      </c>
      <c r="B5760" t="str">
        <f t="shared" si="89"/>
        <v>101---26</v>
      </c>
      <c r="C5760" t="s">
        <v>747</v>
      </c>
      <c r="D5760" t="s">
        <v>1154</v>
      </c>
      <c r="E5760">
        <v>26</v>
      </c>
    </row>
    <row r="5761" spans="1:5" ht="13.5" customHeight="1">
      <c r="A5761">
        <v>101</v>
      </c>
      <c r="B5761" t="str">
        <f t="shared" si="89"/>
        <v>101---27</v>
      </c>
      <c r="C5761" t="s">
        <v>819</v>
      </c>
      <c r="D5761" t="s">
        <v>756</v>
      </c>
      <c r="E5761">
        <v>27</v>
      </c>
    </row>
    <row r="5762" spans="1:5" ht="13.5" customHeight="1">
      <c r="A5762">
        <v>101</v>
      </c>
      <c r="B5762" t="str">
        <f t="shared" si="89"/>
        <v>101---28</v>
      </c>
      <c r="C5762" t="s">
        <v>749</v>
      </c>
      <c r="D5762" t="s">
        <v>1082</v>
      </c>
      <c r="E5762">
        <v>28</v>
      </c>
    </row>
    <row r="5763" spans="1:5" ht="13.5" customHeight="1">
      <c r="A5763">
        <v>101</v>
      </c>
      <c r="B5763" t="str">
        <f t="shared" ref="B5763:B5826" si="90">A5763&amp;"---"&amp;E5763</f>
        <v>101---29</v>
      </c>
      <c r="C5763" t="s">
        <v>1074</v>
      </c>
      <c r="D5763" t="s">
        <v>880</v>
      </c>
      <c r="E5763">
        <v>29</v>
      </c>
    </row>
    <row r="5764" spans="1:5" ht="13.5" customHeight="1">
      <c r="A5764">
        <v>101</v>
      </c>
      <c r="B5764" t="str">
        <f t="shared" si="90"/>
        <v>101---30</v>
      </c>
      <c r="C5764" t="s">
        <v>820</v>
      </c>
      <c r="D5764" t="s">
        <v>882</v>
      </c>
      <c r="E5764">
        <v>30</v>
      </c>
    </row>
    <row r="5765" spans="1:5" ht="13.5" customHeight="1">
      <c r="A5765">
        <v>101</v>
      </c>
      <c r="B5765" t="str">
        <f t="shared" si="90"/>
        <v>101---31</v>
      </c>
      <c r="C5765" t="s">
        <v>751</v>
      </c>
      <c r="D5765" t="s">
        <v>1281</v>
      </c>
      <c r="E5765">
        <v>31</v>
      </c>
    </row>
    <row r="5766" spans="1:5" ht="13.5" customHeight="1">
      <c r="A5766">
        <v>101</v>
      </c>
      <c r="B5766" t="str">
        <f t="shared" si="90"/>
        <v>101---32</v>
      </c>
      <c r="C5766" t="s">
        <v>824</v>
      </c>
      <c r="D5766" t="s">
        <v>752</v>
      </c>
      <c r="E5766">
        <v>32</v>
      </c>
    </row>
    <row r="5767" spans="1:5" ht="13.5" customHeight="1">
      <c r="A5767">
        <v>101</v>
      </c>
      <c r="B5767" t="str">
        <f t="shared" si="90"/>
        <v>101---33</v>
      </c>
      <c r="C5767" t="s">
        <v>828</v>
      </c>
      <c r="D5767" t="s">
        <v>818</v>
      </c>
      <c r="E5767">
        <v>33</v>
      </c>
    </row>
    <row r="5768" spans="1:5" ht="13.5" customHeight="1">
      <c r="A5768">
        <v>101</v>
      </c>
      <c r="B5768" t="str">
        <f t="shared" si="90"/>
        <v>101---34</v>
      </c>
      <c r="C5768" t="s">
        <v>757</v>
      </c>
      <c r="D5768" t="s">
        <v>1272</v>
      </c>
      <c r="E5768">
        <v>34</v>
      </c>
    </row>
    <row r="5769" spans="1:5" ht="13.5" customHeight="1">
      <c r="A5769">
        <v>101</v>
      </c>
      <c r="B5769" t="str">
        <f t="shared" si="90"/>
        <v>101---35</v>
      </c>
      <c r="C5769" t="s">
        <v>759</v>
      </c>
      <c r="D5769" t="s">
        <v>823</v>
      </c>
      <c r="E5769">
        <v>35</v>
      </c>
    </row>
    <row r="5770" spans="1:5" ht="13.5" customHeight="1">
      <c r="A5770">
        <v>101</v>
      </c>
      <c r="B5770" t="str">
        <f t="shared" si="90"/>
        <v>101---36</v>
      </c>
      <c r="C5770" t="s">
        <v>763</v>
      </c>
      <c r="D5770" t="s">
        <v>1086</v>
      </c>
      <c r="E5770">
        <v>36</v>
      </c>
    </row>
    <row r="5771" spans="1:5" ht="13.5" customHeight="1">
      <c r="A5771">
        <v>101</v>
      </c>
      <c r="B5771" t="str">
        <f t="shared" si="90"/>
        <v>101---37</v>
      </c>
      <c r="C5771" t="s">
        <v>866</v>
      </c>
      <c r="D5771" t="s">
        <v>831</v>
      </c>
      <c r="E5771">
        <v>37</v>
      </c>
    </row>
    <row r="5772" spans="1:5" ht="13.5" customHeight="1">
      <c r="A5772">
        <v>101</v>
      </c>
      <c r="B5772" t="str">
        <f t="shared" si="90"/>
        <v>101---38</v>
      </c>
      <c r="C5772" t="s">
        <v>834</v>
      </c>
      <c r="D5772" t="s">
        <v>1222</v>
      </c>
      <c r="E5772">
        <v>38</v>
      </c>
    </row>
    <row r="5773" spans="1:5" ht="13.5" customHeight="1">
      <c r="A5773">
        <v>101</v>
      </c>
      <c r="B5773" t="str">
        <f t="shared" si="90"/>
        <v>101---39</v>
      </c>
      <c r="C5773" t="s">
        <v>868</v>
      </c>
      <c r="D5773" t="s">
        <v>758</v>
      </c>
      <c r="E5773">
        <v>39</v>
      </c>
    </row>
    <row r="5774" spans="1:5" ht="13.5" customHeight="1">
      <c r="A5774">
        <v>101</v>
      </c>
      <c r="B5774" t="str">
        <f t="shared" si="90"/>
        <v>101---40</v>
      </c>
      <c r="C5774" t="s">
        <v>969</v>
      </c>
      <c r="D5774" t="s">
        <v>802</v>
      </c>
      <c r="E5774">
        <v>40</v>
      </c>
    </row>
    <row r="5775" spans="1:5" ht="13.5" customHeight="1">
      <c r="A5775">
        <v>101</v>
      </c>
      <c r="B5775" t="str">
        <f t="shared" si="90"/>
        <v>101---41</v>
      </c>
      <c r="C5775" t="s">
        <v>995</v>
      </c>
      <c r="D5775" t="s">
        <v>1296</v>
      </c>
      <c r="E5775">
        <v>41</v>
      </c>
    </row>
    <row r="5776" spans="1:5" ht="13.5" customHeight="1">
      <c r="A5776">
        <v>101</v>
      </c>
      <c r="B5776" t="str">
        <f t="shared" si="90"/>
        <v>101---42</v>
      </c>
      <c r="C5776" t="s">
        <v>896</v>
      </c>
      <c r="D5776" t="s">
        <v>1202</v>
      </c>
      <c r="E5776">
        <v>42</v>
      </c>
    </row>
    <row r="5777" spans="1:5" ht="13.5" customHeight="1">
      <c r="A5777">
        <v>101</v>
      </c>
      <c r="B5777" t="str">
        <f t="shared" si="90"/>
        <v>101---43</v>
      </c>
      <c r="C5777" t="s">
        <v>5913</v>
      </c>
      <c r="D5777" t="s">
        <v>1114</v>
      </c>
      <c r="E5777">
        <v>43</v>
      </c>
    </row>
    <row r="5778" spans="1:5" ht="13.5" customHeight="1">
      <c r="A5778">
        <v>101</v>
      </c>
      <c r="B5778" t="str">
        <f t="shared" si="90"/>
        <v>101---44</v>
      </c>
      <c r="C5778" t="s">
        <v>5945</v>
      </c>
      <c r="D5778" t="s">
        <v>881</v>
      </c>
      <c r="E5778">
        <v>44</v>
      </c>
    </row>
    <row r="5779" spans="1:5" ht="13.5" customHeight="1">
      <c r="A5779">
        <v>101</v>
      </c>
      <c r="B5779" t="str">
        <f t="shared" si="90"/>
        <v>101---45</v>
      </c>
      <c r="C5779" t="s">
        <v>5946</v>
      </c>
      <c r="D5779" t="s">
        <v>893</v>
      </c>
      <c r="E5779">
        <v>45</v>
      </c>
    </row>
    <row r="5780" spans="1:5" ht="13.5" customHeight="1">
      <c r="A5780">
        <v>101</v>
      </c>
      <c r="B5780" t="str">
        <f t="shared" si="90"/>
        <v>101---46</v>
      </c>
      <c r="C5780" t="s">
        <v>5947</v>
      </c>
      <c r="D5780" t="s">
        <v>884</v>
      </c>
      <c r="E5780">
        <v>46</v>
      </c>
    </row>
    <row r="5781" spans="1:5" ht="13.5" customHeight="1">
      <c r="A5781">
        <v>101</v>
      </c>
      <c r="B5781" t="str">
        <f t="shared" si="90"/>
        <v>101---47</v>
      </c>
      <c r="C5781" t="s">
        <v>5948</v>
      </c>
      <c r="D5781" t="s">
        <v>886</v>
      </c>
      <c r="E5781">
        <v>47</v>
      </c>
    </row>
    <row r="5782" spans="1:5" ht="13.5" customHeight="1">
      <c r="A5782">
        <v>101</v>
      </c>
      <c r="B5782" t="str">
        <f t="shared" si="90"/>
        <v>101---48</v>
      </c>
      <c r="C5782" t="s">
        <v>5925</v>
      </c>
      <c r="D5782" t="s">
        <v>798</v>
      </c>
      <c r="E5782">
        <v>48</v>
      </c>
    </row>
    <row r="5783" spans="1:5" ht="13.5" customHeight="1">
      <c r="A5783">
        <v>101</v>
      </c>
      <c r="B5783" t="str">
        <f t="shared" si="90"/>
        <v>101---49</v>
      </c>
      <c r="C5783" t="s">
        <v>5949</v>
      </c>
      <c r="D5783" t="s">
        <v>895</v>
      </c>
      <c r="E5783">
        <v>49</v>
      </c>
    </row>
    <row r="5784" spans="1:5" ht="13.5" customHeight="1">
      <c r="A5784">
        <v>101</v>
      </c>
      <c r="B5784" t="str">
        <f t="shared" si="90"/>
        <v>101---50</v>
      </c>
      <c r="C5784" t="s">
        <v>5914</v>
      </c>
      <c r="D5784" t="s">
        <v>785</v>
      </c>
      <c r="E5784">
        <v>50</v>
      </c>
    </row>
    <row r="5785" spans="1:5" ht="13.5" customHeight="1">
      <c r="A5785">
        <v>101</v>
      </c>
      <c r="B5785" t="str">
        <f t="shared" si="90"/>
        <v>101---51</v>
      </c>
      <c r="C5785" t="s">
        <v>5915</v>
      </c>
      <c r="D5785" t="s">
        <v>772</v>
      </c>
      <c r="E5785">
        <v>51</v>
      </c>
    </row>
    <row r="5786" spans="1:5" ht="13.5" customHeight="1">
      <c r="A5786">
        <v>101</v>
      </c>
      <c r="B5786" t="str">
        <f t="shared" si="90"/>
        <v>101---52</v>
      </c>
      <c r="C5786" t="s">
        <v>5916</v>
      </c>
      <c r="D5786" t="s">
        <v>750</v>
      </c>
      <c r="E5786">
        <v>52</v>
      </c>
    </row>
    <row r="5787" spans="1:5" ht="13.5" customHeight="1">
      <c r="A5787">
        <v>101</v>
      </c>
      <c r="B5787" t="str">
        <f t="shared" si="90"/>
        <v>101---53</v>
      </c>
      <c r="C5787" t="s">
        <v>5917</v>
      </c>
      <c r="D5787" t="s">
        <v>789</v>
      </c>
      <c r="E5787">
        <v>53</v>
      </c>
    </row>
    <row r="5788" spans="1:5" ht="13.5" customHeight="1">
      <c r="A5788">
        <v>101</v>
      </c>
      <c r="B5788" t="str">
        <f t="shared" si="90"/>
        <v>101---54</v>
      </c>
      <c r="C5788" t="s">
        <v>5918</v>
      </c>
      <c r="D5788" t="s">
        <v>770</v>
      </c>
      <c r="E5788">
        <v>54</v>
      </c>
    </row>
    <row r="5789" spans="1:5" ht="13.5" customHeight="1">
      <c r="A5789">
        <v>101</v>
      </c>
      <c r="B5789" t="str">
        <f t="shared" si="90"/>
        <v>101---55</v>
      </c>
      <c r="C5789" t="s">
        <v>5971</v>
      </c>
      <c r="D5789" t="s">
        <v>1058</v>
      </c>
      <c r="E5789">
        <v>55</v>
      </c>
    </row>
    <row r="5790" spans="1:5" ht="13.5" customHeight="1">
      <c r="A5790">
        <v>101</v>
      </c>
      <c r="B5790" t="str">
        <f t="shared" si="90"/>
        <v>101---56</v>
      </c>
      <c r="C5790" t="s">
        <v>5931</v>
      </c>
      <c r="D5790" t="s">
        <v>1044</v>
      </c>
      <c r="E5790">
        <v>56</v>
      </c>
    </row>
    <row r="5791" spans="1:5" ht="13.5" customHeight="1">
      <c r="A5791">
        <v>101</v>
      </c>
      <c r="B5791" t="str">
        <f t="shared" si="90"/>
        <v>101---57</v>
      </c>
      <c r="C5791" t="s">
        <v>5950</v>
      </c>
      <c r="D5791" t="s">
        <v>906</v>
      </c>
      <c r="E5791">
        <v>57</v>
      </c>
    </row>
    <row r="5792" spans="1:5" ht="13.5" customHeight="1">
      <c r="A5792">
        <v>101</v>
      </c>
      <c r="B5792" t="str">
        <f t="shared" si="90"/>
        <v>101---58</v>
      </c>
      <c r="C5792" t="s">
        <v>5941</v>
      </c>
      <c r="D5792" t="s">
        <v>861</v>
      </c>
      <c r="E5792">
        <v>58</v>
      </c>
    </row>
    <row r="5793" spans="1:5" ht="13.5" customHeight="1">
      <c r="A5793">
        <v>101</v>
      </c>
      <c r="B5793" t="str">
        <f t="shared" si="90"/>
        <v>101---59</v>
      </c>
      <c r="C5793" t="s">
        <v>5927</v>
      </c>
      <c r="D5793" t="s">
        <v>1115</v>
      </c>
      <c r="E5793">
        <v>59</v>
      </c>
    </row>
    <row r="5794" spans="1:5" ht="13.5" customHeight="1">
      <c r="A5794">
        <v>101</v>
      </c>
      <c r="B5794" t="str">
        <f t="shared" si="90"/>
        <v>101---60</v>
      </c>
      <c r="C5794" t="s">
        <v>5992</v>
      </c>
      <c r="D5794" t="s">
        <v>1101</v>
      </c>
      <c r="E5794">
        <v>60</v>
      </c>
    </row>
    <row r="5795" spans="1:5" ht="13.5" customHeight="1">
      <c r="A5795">
        <v>101</v>
      </c>
      <c r="B5795" t="str">
        <f t="shared" si="90"/>
        <v>101---61</v>
      </c>
      <c r="C5795" t="s">
        <v>5990</v>
      </c>
      <c r="D5795" t="s">
        <v>1018</v>
      </c>
      <c r="E5795">
        <v>61</v>
      </c>
    </row>
    <row r="5796" spans="1:5" ht="13.5" customHeight="1">
      <c r="A5796">
        <v>101</v>
      </c>
      <c r="B5796" t="str">
        <f t="shared" si="90"/>
        <v>101---62</v>
      </c>
      <c r="C5796" t="s">
        <v>5955</v>
      </c>
      <c r="D5796" t="s">
        <v>889</v>
      </c>
      <c r="E5796">
        <v>62</v>
      </c>
    </row>
    <row r="5797" spans="1:5" ht="13.5" customHeight="1">
      <c r="A5797">
        <v>101</v>
      </c>
      <c r="B5797" t="str">
        <f t="shared" si="90"/>
        <v>101---63</v>
      </c>
      <c r="C5797" t="s">
        <v>5993</v>
      </c>
      <c r="D5797" t="s">
        <v>1336</v>
      </c>
      <c r="E5797">
        <v>63</v>
      </c>
    </row>
    <row r="5798" spans="1:5" ht="13.5" customHeight="1">
      <c r="A5798">
        <v>101</v>
      </c>
      <c r="B5798" t="str">
        <f t="shared" si="90"/>
        <v>101---64</v>
      </c>
      <c r="C5798" t="s">
        <v>5958</v>
      </c>
      <c r="D5798" t="s">
        <v>1358</v>
      </c>
      <c r="E5798">
        <v>64</v>
      </c>
    </row>
    <row r="5799" spans="1:5" ht="13.5" customHeight="1">
      <c r="A5799">
        <v>200</v>
      </c>
      <c r="B5799" t="str">
        <f t="shared" si="90"/>
        <v>200---1</v>
      </c>
      <c r="C5799" t="s">
        <v>4234</v>
      </c>
      <c r="D5799" t="s">
        <v>924</v>
      </c>
      <c r="E5799">
        <v>1</v>
      </c>
    </row>
    <row r="5800" spans="1:5" ht="13.5" customHeight="1">
      <c r="A5800">
        <v>200</v>
      </c>
      <c r="B5800" t="str">
        <f t="shared" si="90"/>
        <v>200---2</v>
      </c>
      <c r="C5800" t="s">
        <v>4216</v>
      </c>
      <c r="D5800" t="s">
        <v>924</v>
      </c>
      <c r="E5800">
        <v>2</v>
      </c>
    </row>
    <row r="5801" spans="1:5" ht="13.5" customHeight="1">
      <c r="A5801">
        <v>200</v>
      </c>
      <c r="B5801" t="str">
        <f t="shared" si="90"/>
        <v>200---3</v>
      </c>
      <c r="C5801" t="s">
        <v>4216</v>
      </c>
      <c r="D5801" t="s">
        <v>1138</v>
      </c>
      <c r="E5801">
        <v>3</v>
      </c>
    </row>
    <row r="5802" spans="1:5" ht="13.5" customHeight="1">
      <c r="A5802">
        <v>200</v>
      </c>
      <c r="B5802" t="str">
        <f t="shared" si="90"/>
        <v>200---4</v>
      </c>
      <c r="C5802" t="s">
        <v>4216</v>
      </c>
      <c r="D5802" t="s">
        <v>842</v>
      </c>
      <c r="E5802">
        <v>4</v>
      </c>
    </row>
    <row r="5803" spans="1:5" ht="13.5" customHeight="1">
      <c r="A5803">
        <v>200</v>
      </c>
      <c r="B5803" t="str">
        <f t="shared" si="90"/>
        <v>200---5</v>
      </c>
      <c r="C5803" t="s">
        <v>4216</v>
      </c>
      <c r="D5803" t="s">
        <v>1321</v>
      </c>
      <c r="E5803">
        <v>5</v>
      </c>
    </row>
    <row r="5804" spans="1:5" ht="13.5" customHeight="1">
      <c r="A5804">
        <v>200</v>
      </c>
      <c r="B5804" t="str">
        <f t="shared" si="90"/>
        <v>200---6</v>
      </c>
      <c r="C5804" t="s">
        <v>4216</v>
      </c>
      <c r="D5804" t="s">
        <v>1174</v>
      </c>
      <c r="E5804">
        <v>6</v>
      </c>
    </row>
    <row r="5805" spans="1:5" ht="13.5" customHeight="1">
      <c r="A5805">
        <v>200</v>
      </c>
      <c r="B5805" t="str">
        <f t="shared" si="90"/>
        <v>200---7</v>
      </c>
      <c r="C5805" t="s">
        <v>4216</v>
      </c>
      <c r="D5805" t="s">
        <v>718</v>
      </c>
      <c r="E5805">
        <v>7</v>
      </c>
    </row>
    <row r="5806" spans="1:5" ht="13.5" customHeight="1">
      <c r="A5806">
        <v>200</v>
      </c>
      <c r="B5806" t="str">
        <f t="shared" si="90"/>
        <v>200---8</v>
      </c>
      <c r="C5806" t="s">
        <v>4216</v>
      </c>
      <c r="D5806" t="s">
        <v>779</v>
      </c>
      <c r="E5806">
        <v>8</v>
      </c>
    </row>
    <row r="5807" spans="1:5" ht="13.5" customHeight="1">
      <c r="A5807">
        <v>200</v>
      </c>
      <c r="B5807" t="str">
        <f t="shared" si="90"/>
        <v>200---9</v>
      </c>
      <c r="C5807" t="s">
        <v>4216</v>
      </c>
      <c r="D5807" t="s">
        <v>722</v>
      </c>
      <c r="E5807">
        <v>9</v>
      </c>
    </row>
    <row r="5808" spans="1:5" ht="13.5" customHeight="1">
      <c r="A5808">
        <v>200</v>
      </c>
      <c r="B5808" t="str">
        <f t="shared" si="90"/>
        <v>200---10</v>
      </c>
      <c r="C5808" t="s">
        <v>4216</v>
      </c>
      <c r="D5808" t="s">
        <v>1105</v>
      </c>
      <c r="E5808">
        <v>10</v>
      </c>
    </row>
    <row r="5809" spans="1:5" ht="13.5" customHeight="1">
      <c r="A5809">
        <v>200</v>
      </c>
      <c r="B5809" t="str">
        <f t="shared" si="90"/>
        <v>200---11</v>
      </c>
      <c r="C5809" t="s">
        <v>4216</v>
      </c>
      <c r="D5809" t="s">
        <v>713</v>
      </c>
      <c r="E5809">
        <v>11</v>
      </c>
    </row>
    <row r="5810" spans="1:5" ht="13.5" customHeight="1">
      <c r="A5810">
        <v>200</v>
      </c>
      <c r="B5810" t="str">
        <f t="shared" si="90"/>
        <v>200---12</v>
      </c>
      <c r="C5810" t="s">
        <v>4216</v>
      </c>
      <c r="D5810" t="s">
        <v>714</v>
      </c>
      <c r="E5810">
        <v>12</v>
      </c>
    </row>
    <row r="5811" spans="1:5" ht="13.5" customHeight="1">
      <c r="A5811">
        <v>200</v>
      </c>
      <c r="B5811" t="str">
        <f t="shared" si="90"/>
        <v>200---13</v>
      </c>
      <c r="C5811" t="s">
        <v>4216</v>
      </c>
      <c r="D5811" t="s">
        <v>872</v>
      </c>
      <c r="E5811">
        <v>13</v>
      </c>
    </row>
    <row r="5812" spans="1:5" ht="13.5" customHeight="1">
      <c r="A5812">
        <v>200</v>
      </c>
      <c r="B5812" t="str">
        <f t="shared" si="90"/>
        <v>200---14</v>
      </c>
      <c r="C5812" t="s">
        <v>4263</v>
      </c>
      <c r="D5812" t="s">
        <v>971</v>
      </c>
      <c r="E5812">
        <v>14</v>
      </c>
    </row>
    <row r="5813" spans="1:5" ht="13.5" customHeight="1">
      <c r="A5813">
        <v>200</v>
      </c>
      <c r="B5813" t="str">
        <f t="shared" si="90"/>
        <v>200---15</v>
      </c>
      <c r="C5813" t="s">
        <v>4238</v>
      </c>
      <c r="D5813" t="s">
        <v>972</v>
      </c>
      <c r="E5813">
        <v>15</v>
      </c>
    </row>
    <row r="5814" spans="1:5" ht="13.5" customHeight="1">
      <c r="A5814">
        <v>200</v>
      </c>
      <c r="B5814" t="str">
        <f t="shared" si="90"/>
        <v>200---16</v>
      </c>
      <c r="C5814" t="s">
        <v>4220</v>
      </c>
      <c r="D5814" t="s">
        <v>1142</v>
      </c>
      <c r="E5814">
        <v>16</v>
      </c>
    </row>
    <row r="5815" spans="1:5" ht="13.5" customHeight="1">
      <c r="A5815">
        <v>200</v>
      </c>
      <c r="B5815" t="str">
        <f t="shared" si="90"/>
        <v>200---17</v>
      </c>
      <c r="C5815" t="s">
        <v>4228</v>
      </c>
      <c r="D5815" t="s">
        <v>1079</v>
      </c>
      <c r="E5815">
        <v>17</v>
      </c>
    </row>
    <row r="5816" spans="1:5" ht="13.5" customHeight="1">
      <c r="A5816">
        <v>200</v>
      </c>
      <c r="B5816" t="str">
        <f t="shared" si="90"/>
        <v>200---18</v>
      </c>
      <c r="C5816" t="s">
        <v>4223</v>
      </c>
      <c r="D5816" t="s">
        <v>926</v>
      </c>
      <c r="E5816">
        <v>18</v>
      </c>
    </row>
    <row r="5817" spans="1:5" ht="13.5" customHeight="1">
      <c r="A5817">
        <v>200</v>
      </c>
      <c r="B5817" t="str">
        <f t="shared" si="90"/>
        <v>200---19</v>
      </c>
      <c r="C5817" t="s">
        <v>4276</v>
      </c>
      <c r="D5817" t="s">
        <v>1175</v>
      </c>
      <c r="E5817">
        <v>19</v>
      </c>
    </row>
    <row r="5818" spans="1:5" ht="13.5" customHeight="1">
      <c r="A5818">
        <v>200</v>
      </c>
      <c r="B5818" t="str">
        <f t="shared" si="90"/>
        <v>200---20</v>
      </c>
      <c r="C5818" t="s">
        <v>4259</v>
      </c>
      <c r="D5818" t="s">
        <v>1150</v>
      </c>
      <c r="E5818">
        <v>20</v>
      </c>
    </row>
    <row r="5819" spans="1:5" ht="13.5" customHeight="1">
      <c r="A5819">
        <v>200</v>
      </c>
      <c r="B5819" t="str">
        <f t="shared" si="90"/>
        <v>200---21</v>
      </c>
      <c r="C5819" t="s">
        <v>4254</v>
      </c>
      <c r="D5819" t="s">
        <v>935</v>
      </c>
      <c r="E5819">
        <v>21</v>
      </c>
    </row>
    <row r="5820" spans="1:5" ht="13.5" customHeight="1">
      <c r="A5820">
        <v>200</v>
      </c>
      <c r="B5820" t="str">
        <f t="shared" si="90"/>
        <v>200---22</v>
      </c>
      <c r="C5820" t="s">
        <v>4235</v>
      </c>
      <c r="D5820" t="s">
        <v>943</v>
      </c>
      <c r="E5820">
        <v>22</v>
      </c>
    </row>
    <row r="5821" spans="1:5" ht="13.5" customHeight="1">
      <c r="A5821">
        <v>200</v>
      </c>
      <c r="B5821" t="str">
        <f t="shared" si="90"/>
        <v>200---23</v>
      </c>
      <c r="C5821" t="s">
        <v>4236</v>
      </c>
      <c r="D5821" t="s">
        <v>1191</v>
      </c>
      <c r="E5821">
        <v>23</v>
      </c>
    </row>
    <row r="5822" spans="1:5" ht="13.5" customHeight="1">
      <c r="A5822">
        <v>200</v>
      </c>
      <c r="B5822" t="str">
        <f t="shared" si="90"/>
        <v>200---24</v>
      </c>
      <c r="C5822" t="s">
        <v>4277</v>
      </c>
      <c r="D5822" t="s">
        <v>1000</v>
      </c>
      <c r="E5822">
        <v>24</v>
      </c>
    </row>
    <row r="5823" spans="1:5" ht="13.5" customHeight="1">
      <c r="A5823">
        <v>200</v>
      </c>
      <c r="B5823" t="str">
        <f t="shared" si="90"/>
        <v>200---25</v>
      </c>
      <c r="C5823" t="s">
        <v>817</v>
      </c>
      <c r="D5823" t="s">
        <v>1182</v>
      </c>
      <c r="E5823">
        <v>25</v>
      </c>
    </row>
    <row r="5824" spans="1:5" ht="13.5" customHeight="1">
      <c r="A5824">
        <v>200</v>
      </c>
      <c r="B5824" t="str">
        <f t="shared" si="90"/>
        <v>200---26</v>
      </c>
      <c r="C5824" t="s">
        <v>1017</v>
      </c>
      <c r="D5824" t="s">
        <v>796</v>
      </c>
      <c r="E5824">
        <v>26</v>
      </c>
    </row>
    <row r="5825" spans="1:5" ht="13.5" customHeight="1">
      <c r="A5825">
        <v>200</v>
      </c>
      <c r="B5825" t="str">
        <f t="shared" si="90"/>
        <v>200---27</v>
      </c>
      <c r="C5825" t="s">
        <v>731</v>
      </c>
      <c r="D5825" t="s">
        <v>800</v>
      </c>
      <c r="E5825">
        <v>27</v>
      </c>
    </row>
    <row r="5826" spans="1:5" ht="13.5" customHeight="1">
      <c r="A5826">
        <v>200</v>
      </c>
      <c r="B5826" t="str">
        <f t="shared" si="90"/>
        <v>200---28</v>
      </c>
      <c r="C5826" t="s">
        <v>797</v>
      </c>
      <c r="D5826" t="s">
        <v>1081</v>
      </c>
      <c r="E5826">
        <v>28</v>
      </c>
    </row>
    <row r="5827" spans="1:5" ht="13.5" customHeight="1">
      <c r="A5827">
        <v>200</v>
      </c>
      <c r="B5827" t="str">
        <f t="shared" ref="B5827:B5890" si="91">A5827&amp;"---"&amp;E5827</f>
        <v>200---29</v>
      </c>
      <c r="C5827" t="s">
        <v>739</v>
      </c>
      <c r="D5827" t="s">
        <v>736</v>
      </c>
      <c r="E5827">
        <v>29</v>
      </c>
    </row>
    <row r="5828" spans="1:5" ht="13.5" customHeight="1">
      <c r="A5828">
        <v>200</v>
      </c>
      <c r="B5828" t="str">
        <f t="shared" si="91"/>
        <v>200---30</v>
      </c>
      <c r="C5828" t="s">
        <v>888</v>
      </c>
      <c r="D5828" t="s">
        <v>1073</v>
      </c>
      <c r="E5828">
        <v>30</v>
      </c>
    </row>
    <row r="5829" spans="1:5" ht="13.5" customHeight="1">
      <c r="A5829">
        <v>200</v>
      </c>
      <c r="B5829" t="str">
        <f t="shared" si="91"/>
        <v>200---31</v>
      </c>
      <c r="C5829" t="s">
        <v>743</v>
      </c>
      <c r="D5829" t="s">
        <v>754</v>
      </c>
      <c r="E5829">
        <v>31</v>
      </c>
    </row>
    <row r="5830" spans="1:5" ht="13.5" customHeight="1">
      <c r="A5830">
        <v>200</v>
      </c>
      <c r="B5830" t="str">
        <f t="shared" si="91"/>
        <v>200---32</v>
      </c>
      <c r="C5830" t="s">
        <v>987</v>
      </c>
      <c r="D5830" t="s">
        <v>1263</v>
      </c>
      <c r="E5830">
        <v>32</v>
      </c>
    </row>
    <row r="5831" spans="1:5" ht="13.5" customHeight="1">
      <c r="A5831">
        <v>200</v>
      </c>
      <c r="B5831" t="str">
        <f t="shared" si="91"/>
        <v>200---33</v>
      </c>
      <c r="C5831" t="s">
        <v>989</v>
      </c>
      <c r="D5831" t="s">
        <v>738</v>
      </c>
      <c r="E5831">
        <v>33</v>
      </c>
    </row>
    <row r="5832" spans="1:5" ht="13.5" customHeight="1">
      <c r="A5832">
        <v>200</v>
      </c>
      <c r="B5832" t="str">
        <f t="shared" si="91"/>
        <v>200---34</v>
      </c>
      <c r="C5832" t="s">
        <v>936</v>
      </c>
      <c r="D5832" t="s">
        <v>779</v>
      </c>
      <c r="E5832">
        <v>34</v>
      </c>
    </row>
    <row r="5833" spans="1:5" ht="13.5" customHeight="1">
      <c r="A5833">
        <v>200</v>
      </c>
      <c r="B5833" t="str">
        <f t="shared" si="91"/>
        <v>200---35</v>
      </c>
      <c r="C5833" t="s">
        <v>819</v>
      </c>
      <c r="D5833" t="s">
        <v>756</v>
      </c>
      <c r="E5833">
        <v>35</v>
      </c>
    </row>
    <row r="5834" spans="1:5" ht="13.5" customHeight="1">
      <c r="A5834">
        <v>200</v>
      </c>
      <c r="B5834" t="str">
        <f t="shared" si="91"/>
        <v>200---36</v>
      </c>
      <c r="C5834" t="s">
        <v>1074</v>
      </c>
      <c r="D5834" t="s">
        <v>880</v>
      </c>
      <c r="E5834">
        <v>36</v>
      </c>
    </row>
    <row r="5835" spans="1:5" ht="13.5" customHeight="1">
      <c r="A5835">
        <v>200</v>
      </c>
      <c r="B5835" t="str">
        <f t="shared" si="91"/>
        <v>200---37</v>
      </c>
      <c r="C5835" t="s">
        <v>1019</v>
      </c>
      <c r="D5835" t="s">
        <v>734</v>
      </c>
      <c r="E5835">
        <v>37</v>
      </c>
    </row>
    <row r="5836" spans="1:5" ht="13.5" customHeight="1">
      <c r="A5836">
        <v>200</v>
      </c>
      <c r="B5836" t="str">
        <f t="shared" si="91"/>
        <v>200---38</v>
      </c>
      <c r="C5836" t="s">
        <v>824</v>
      </c>
      <c r="D5836" t="s">
        <v>752</v>
      </c>
      <c r="E5836">
        <v>38</v>
      </c>
    </row>
    <row r="5837" spans="1:5" ht="13.5" customHeight="1">
      <c r="A5837">
        <v>200</v>
      </c>
      <c r="B5837" t="str">
        <f t="shared" si="91"/>
        <v>200---39</v>
      </c>
      <c r="C5837" t="s">
        <v>826</v>
      </c>
      <c r="D5837" t="s">
        <v>1079</v>
      </c>
      <c r="E5837">
        <v>39</v>
      </c>
    </row>
    <row r="5838" spans="1:5" ht="13.5" customHeight="1">
      <c r="A5838">
        <v>200</v>
      </c>
      <c r="B5838" t="str">
        <f t="shared" si="91"/>
        <v>200---40</v>
      </c>
      <c r="C5838" t="s">
        <v>1005</v>
      </c>
      <c r="D5838" t="s">
        <v>1105</v>
      </c>
      <c r="E5838">
        <v>40</v>
      </c>
    </row>
    <row r="5839" spans="1:5" ht="13.5" customHeight="1">
      <c r="A5839">
        <v>200</v>
      </c>
      <c r="B5839" t="str">
        <f t="shared" si="91"/>
        <v>200---41</v>
      </c>
      <c r="C5839" t="s">
        <v>940</v>
      </c>
      <c r="D5839" t="s">
        <v>1239</v>
      </c>
      <c r="E5839">
        <v>41</v>
      </c>
    </row>
    <row r="5840" spans="1:5" ht="13.5" customHeight="1">
      <c r="A5840">
        <v>200</v>
      </c>
      <c r="B5840" t="str">
        <f t="shared" si="91"/>
        <v>200---42</v>
      </c>
      <c r="C5840" t="s">
        <v>1197</v>
      </c>
      <c r="D5840" t="s">
        <v>1137</v>
      </c>
      <c r="E5840">
        <v>42</v>
      </c>
    </row>
    <row r="5841" spans="1:5" ht="13.5" customHeight="1">
      <c r="A5841">
        <v>200</v>
      </c>
      <c r="B5841" t="str">
        <f t="shared" si="91"/>
        <v>200---43</v>
      </c>
      <c r="C5841" t="s">
        <v>1007</v>
      </c>
      <c r="D5841" t="s">
        <v>1150</v>
      </c>
      <c r="E5841">
        <v>43</v>
      </c>
    </row>
    <row r="5842" spans="1:5" ht="13.5" customHeight="1">
      <c r="A5842">
        <v>200</v>
      </c>
      <c r="B5842" t="str">
        <f t="shared" si="91"/>
        <v>200---44</v>
      </c>
      <c r="C5842" t="s">
        <v>1096</v>
      </c>
      <c r="D5842" t="s">
        <v>1215</v>
      </c>
      <c r="E5842">
        <v>44</v>
      </c>
    </row>
    <row r="5843" spans="1:5" ht="13.5" customHeight="1">
      <c r="A5843">
        <v>200</v>
      </c>
      <c r="B5843" t="str">
        <f t="shared" si="91"/>
        <v>200---45</v>
      </c>
      <c r="C5843" t="s">
        <v>1055</v>
      </c>
      <c r="D5843" t="s">
        <v>1324</v>
      </c>
      <c r="E5843">
        <v>45</v>
      </c>
    </row>
    <row r="5844" spans="1:5" ht="13.5" customHeight="1">
      <c r="A5844">
        <v>200</v>
      </c>
      <c r="B5844" t="str">
        <f t="shared" si="91"/>
        <v>200---46</v>
      </c>
      <c r="C5844" t="s">
        <v>868</v>
      </c>
      <c r="D5844" t="s">
        <v>758</v>
      </c>
      <c r="E5844">
        <v>46</v>
      </c>
    </row>
    <row r="5845" spans="1:5" ht="13.5" customHeight="1">
      <c r="A5845">
        <v>200</v>
      </c>
      <c r="B5845" t="str">
        <f t="shared" si="91"/>
        <v>200---47</v>
      </c>
      <c r="C5845" t="s">
        <v>1098</v>
      </c>
      <c r="D5845" t="s">
        <v>1206</v>
      </c>
      <c r="E5845">
        <v>47</v>
      </c>
    </row>
    <row r="5846" spans="1:5" ht="13.5" customHeight="1">
      <c r="A5846">
        <v>200</v>
      </c>
      <c r="B5846" t="str">
        <f t="shared" si="91"/>
        <v>200---48</v>
      </c>
      <c r="C5846" t="s">
        <v>5913</v>
      </c>
      <c r="D5846" t="s">
        <v>1114</v>
      </c>
      <c r="E5846">
        <v>48</v>
      </c>
    </row>
    <row r="5847" spans="1:5" ht="13.5" customHeight="1">
      <c r="A5847">
        <v>200</v>
      </c>
      <c r="B5847" t="str">
        <f t="shared" si="91"/>
        <v>200---49</v>
      </c>
      <c r="C5847" t="s">
        <v>5961</v>
      </c>
      <c r="D5847" t="s">
        <v>935</v>
      </c>
      <c r="E5847">
        <v>49</v>
      </c>
    </row>
    <row r="5848" spans="1:5" ht="13.5" customHeight="1">
      <c r="A5848">
        <v>200</v>
      </c>
      <c r="B5848" t="str">
        <f t="shared" si="91"/>
        <v>200---50</v>
      </c>
      <c r="C5848" t="s">
        <v>6001</v>
      </c>
      <c r="D5848" t="s">
        <v>956</v>
      </c>
      <c r="E5848">
        <v>50</v>
      </c>
    </row>
    <row r="5849" spans="1:5" ht="13.5" customHeight="1">
      <c r="A5849">
        <v>200</v>
      </c>
      <c r="B5849" t="str">
        <f t="shared" si="91"/>
        <v>200---51</v>
      </c>
      <c r="C5849" t="s">
        <v>5915</v>
      </c>
      <c r="D5849" t="s">
        <v>772</v>
      </c>
      <c r="E5849">
        <v>51</v>
      </c>
    </row>
    <row r="5850" spans="1:5" ht="13.5" customHeight="1">
      <c r="A5850">
        <v>200</v>
      </c>
      <c r="B5850" t="str">
        <f t="shared" si="91"/>
        <v>200---52</v>
      </c>
      <c r="C5850" t="s">
        <v>5977</v>
      </c>
      <c r="D5850" t="s">
        <v>1069</v>
      </c>
      <c r="E5850">
        <v>52</v>
      </c>
    </row>
    <row r="5851" spans="1:5" ht="13.5" customHeight="1">
      <c r="A5851">
        <v>200</v>
      </c>
      <c r="B5851" t="str">
        <f t="shared" si="91"/>
        <v>200---53</v>
      </c>
      <c r="C5851" t="s">
        <v>5917</v>
      </c>
      <c r="D5851" t="s">
        <v>789</v>
      </c>
      <c r="E5851">
        <v>53</v>
      </c>
    </row>
    <row r="5852" spans="1:5" ht="13.5" customHeight="1">
      <c r="A5852">
        <v>200</v>
      </c>
      <c r="B5852" t="str">
        <f t="shared" si="91"/>
        <v>200---54</v>
      </c>
      <c r="C5852" t="s">
        <v>5918</v>
      </c>
      <c r="D5852" t="s">
        <v>770</v>
      </c>
      <c r="E5852">
        <v>54</v>
      </c>
    </row>
    <row r="5853" spans="1:5" ht="13.5" customHeight="1">
      <c r="A5853">
        <v>200</v>
      </c>
      <c r="B5853" t="str">
        <f t="shared" si="91"/>
        <v>200---55</v>
      </c>
      <c r="C5853" t="s">
        <v>5962</v>
      </c>
      <c r="D5853" t="s">
        <v>1174</v>
      </c>
      <c r="E5853">
        <v>55</v>
      </c>
    </row>
    <row r="5854" spans="1:5" ht="13.5" customHeight="1">
      <c r="A5854">
        <v>200</v>
      </c>
      <c r="B5854" t="str">
        <f t="shared" si="91"/>
        <v>200---56</v>
      </c>
      <c r="C5854" t="s">
        <v>5931</v>
      </c>
      <c r="D5854" t="s">
        <v>1044</v>
      </c>
      <c r="E5854">
        <v>56</v>
      </c>
    </row>
    <row r="5855" spans="1:5" ht="13.5" customHeight="1">
      <c r="A5855">
        <v>200</v>
      </c>
      <c r="B5855" t="str">
        <f t="shared" si="91"/>
        <v>200---57</v>
      </c>
      <c r="C5855" t="s">
        <v>5963</v>
      </c>
      <c r="D5855" t="s">
        <v>937</v>
      </c>
      <c r="E5855">
        <v>57</v>
      </c>
    </row>
    <row r="5856" spans="1:5" ht="13.5" customHeight="1">
      <c r="A5856">
        <v>200</v>
      </c>
      <c r="B5856" t="str">
        <f t="shared" si="91"/>
        <v>200---58</v>
      </c>
      <c r="C5856" t="s">
        <v>5978</v>
      </c>
      <c r="D5856" t="s">
        <v>1191</v>
      </c>
      <c r="E5856">
        <v>58</v>
      </c>
    </row>
    <row r="5857" spans="1:5" ht="13.5" customHeight="1">
      <c r="A5857">
        <v>200</v>
      </c>
      <c r="B5857" t="str">
        <f t="shared" si="91"/>
        <v>200---59</v>
      </c>
      <c r="C5857" t="s">
        <v>5984</v>
      </c>
      <c r="D5857" t="s">
        <v>1232</v>
      </c>
      <c r="E5857">
        <v>59</v>
      </c>
    </row>
    <row r="5858" spans="1:5" ht="13.5" customHeight="1">
      <c r="A5858">
        <v>200</v>
      </c>
      <c r="B5858" t="str">
        <f t="shared" si="91"/>
        <v>200---60</v>
      </c>
      <c r="C5858" t="s">
        <v>5964</v>
      </c>
      <c r="D5858" t="s">
        <v>1176</v>
      </c>
      <c r="E5858">
        <v>60</v>
      </c>
    </row>
    <row r="5859" spans="1:5" ht="13.5" customHeight="1">
      <c r="A5859">
        <v>200</v>
      </c>
      <c r="B5859" t="str">
        <f t="shared" si="91"/>
        <v>200---61</v>
      </c>
      <c r="C5859" t="s">
        <v>5985</v>
      </c>
      <c r="D5859" t="s">
        <v>1159</v>
      </c>
      <c r="E5859">
        <v>61</v>
      </c>
    </row>
    <row r="5860" spans="1:5" ht="13.5" customHeight="1">
      <c r="A5860">
        <v>200</v>
      </c>
      <c r="B5860" t="str">
        <f t="shared" si="91"/>
        <v>200---62</v>
      </c>
      <c r="C5860" t="s">
        <v>5979</v>
      </c>
      <c r="D5860" t="s">
        <v>1071</v>
      </c>
      <c r="E5860">
        <v>62</v>
      </c>
    </row>
    <row r="5861" spans="1:5" ht="13.5" customHeight="1">
      <c r="A5861">
        <v>200</v>
      </c>
      <c r="B5861" t="str">
        <f t="shared" si="91"/>
        <v>200---63</v>
      </c>
      <c r="C5861" t="s">
        <v>5954</v>
      </c>
      <c r="D5861" t="s">
        <v>1166</v>
      </c>
      <c r="E5861">
        <v>63</v>
      </c>
    </row>
    <row r="5862" spans="1:5" ht="13.5" customHeight="1">
      <c r="A5862">
        <v>200</v>
      </c>
      <c r="B5862" t="str">
        <f t="shared" si="91"/>
        <v>200---64</v>
      </c>
      <c r="C5862" t="s">
        <v>5923</v>
      </c>
      <c r="D5862" t="s">
        <v>766</v>
      </c>
      <c r="E5862">
        <v>64</v>
      </c>
    </row>
    <row r="5863" spans="1:5" ht="13.5" customHeight="1">
      <c r="A5863">
        <v>200</v>
      </c>
      <c r="B5863" t="str">
        <f t="shared" si="91"/>
        <v>200---65</v>
      </c>
      <c r="C5863" t="s">
        <v>5980</v>
      </c>
      <c r="D5863" t="s">
        <v>1124</v>
      </c>
      <c r="E5863">
        <v>65</v>
      </c>
    </row>
    <row r="5864" spans="1:5" ht="13.5" customHeight="1">
      <c r="A5864">
        <v>200</v>
      </c>
      <c r="B5864" t="str">
        <f t="shared" si="91"/>
        <v>200---66</v>
      </c>
      <c r="C5864" t="s">
        <v>5981</v>
      </c>
      <c r="D5864" t="s">
        <v>1225</v>
      </c>
      <c r="E5864">
        <v>66</v>
      </c>
    </row>
    <row r="5865" spans="1:5" ht="13.5" customHeight="1">
      <c r="A5865">
        <v>200</v>
      </c>
      <c r="B5865" t="str">
        <f t="shared" si="91"/>
        <v>200---67</v>
      </c>
      <c r="C5865" t="s">
        <v>5924</v>
      </c>
      <c r="D5865" t="s">
        <v>726</v>
      </c>
      <c r="E5865">
        <v>67</v>
      </c>
    </row>
    <row r="5866" spans="1:5" ht="13.5" customHeight="1">
      <c r="A5866">
        <v>200</v>
      </c>
      <c r="B5866" t="str">
        <f t="shared" si="91"/>
        <v>200---68</v>
      </c>
      <c r="C5866" t="s">
        <v>5988</v>
      </c>
      <c r="D5866" t="s">
        <v>1133</v>
      </c>
      <c r="E5866">
        <v>68</v>
      </c>
    </row>
    <row r="5867" spans="1:5" ht="13.5" customHeight="1">
      <c r="A5867">
        <v>200</v>
      </c>
      <c r="B5867" t="str">
        <f t="shared" si="91"/>
        <v>200---69</v>
      </c>
      <c r="C5867" t="s">
        <v>5999</v>
      </c>
      <c r="D5867" t="s">
        <v>1371</v>
      </c>
      <c r="E5867">
        <v>69</v>
      </c>
    </row>
    <row r="5868" spans="1:5" ht="13.5" customHeight="1">
      <c r="A5868">
        <v>201</v>
      </c>
      <c r="B5868" t="str">
        <f t="shared" si="91"/>
        <v>201---1</v>
      </c>
      <c r="C5868" t="s">
        <v>4234</v>
      </c>
      <c r="D5868" t="s">
        <v>1010</v>
      </c>
      <c r="E5868">
        <v>1</v>
      </c>
    </row>
    <row r="5869" spans="1:5" ht="13.5" customHeight="1">
      <c r="A5869">
        <v>201</v>
      </c>
      <c r="B5869" t="str">
        <f t="shared" si="91"/>
        <v>201---2</v>
      </c>
      <c r="C5869" t="s">
        <v>4216</v>
      </c>
      <c r="D5869" t="s">
        <v>1010</v>
      </c>
      <c r="E5869">
        <v>2</v>
      </c>
    </row>
    <row r="5870" spans="1:5" ht="13.5" customHeight="1">
      <c r="A5870">
        <v>201</v>
      </c>
      <c r="B5870" t="str">
        <f t="shared" si="91"/>
        <v>201---3</v>
      </c>
      <c r="C5870" t="s">
        <v>4216</v>
      </c>
      <c r="D5870" t="s">
        <v>1138</v>
      </c>
      <c r="E5870">
        <v>3</v>
      </c>
    </row>
    <row r="5871" spans="1:5" ht="13.5" customHeight="1">
      <c r="A5871">
        <v>201</v>
      </c>
      <c r="B5871" t="str">
        <f t="shared" si="91"/>
        <v>201---4</v>
      </c>
      <c r="C5871" t="s">
        <v>4216</v>
      </c>
      <c r="D5871" t="s">
        <v>1079</v>
      </c>
      <c r="E5871">
        <v>4</v>
      </c>
    </row>
    <row r="5872" spans="1:5" ht="13.5" customHeight="1">
      <c r="A5872">
        <v>201</v>
      </c>
      <c r="B5872" t="str">
        <f t="shared" si="91"/>
        <v>201---5</v>
      </c>
      <c r="C5872" t="s">
        <v>4216</v>
      </c>
      <c r="D5872" t="s">
        <v>842</v>
      </c>
      <c r="E5872">
        <v>5</v>
      </c>
    </row>
    <row r="5873" spans="1:5" ht="13.5" customHeight="1">
      <c r="A5873">
        <v>201</v>
      </c>
      <c r="B5873" t="str">
        <f t="shared" si="91"/>
        <v>201---6</v>
      </c>
      <c r="C5873" t="s">
        <v>4216</v>
      </c>
      <c r="D5873" t="s">
        <v>1321</v>
      </c>
      <c r="E5873">
        <v>6</v>
      </c>
    </row>
    <row r="5874" spans="1:5" ht="13.5" customHeight="1">
      <c r="A5874">
        <v>201</v>
      </c>
      <c r="B5874" t="str">
        <f t="shared" si="91"/>
        <v>201---7</v>
      </c>
      <c r="C5874" t="s">
        <v>4216</v>
      </c>
      <c r="D5874" t="s">
        <v>1174</v>
      </c>
      <c r="E5874">
        <v>7</v>
      </c>
    </row>
    <row r="5875" spans="1:5" ht="13.5" customHeight="1">
      <c r="A5875">
        <v>201</v>
      </c>
      <c r="B5875" t="str">
        <f t="shared" si="91"/>
        <v>201---8</v>
      </c>
      <c r="C5875" t="s">
        <v>4216</v>
      </c>
      <c r="D5875" t="s">
        <v>718</v>
      </c>
      <c r="E5875">
        <v>8</v>
      </c>
    </row>
    <row r="5876" spans="1:5" ht="13.5" customHeight="1">
      <c r="A5876">
        <v>201</v>
      </c>
      <c r="B5876" t="str">
        <f t="shared" si="91"/>
        <v>201---9</v>
      </c>
      <c r="C5876" t="s">
        <v>4216</v>
      </c>
      <c r="D5876" t="s">
        <v>779</v>
      </c>
      <c r="E5876">
        <v>9</v>
      </c>
    </row>
    <row r="5877" spans="1:5" ht="13.5" customHeight="1">
      <c r="A5877">
        <v>201</v>
      </c>
      <c r="B5877" t="str">
        <f t="shared" si="91"/>
        <v>201---10</v>
      </c>
      <c r="C5877" t="s">
        <v>4216</v>
      </c>
      <c r="D5877" t="s">
        <v>722</v>
      </c>
      <c r="E5877">
        <v>10</v>
      </c>
    </row>
    <row r="5878" spans="1:5" ht="13.5" customHeight="1">
      <c r="A5878">
        <v>201</v>
      </c>
      <c r="B5878" t="str">
        <f t="shared" si="91"/>
        <v>201---11</v>
      </c>
      <c r="C5878" t="s">
        <v>4216</v>
      </c>
      <c r="D5878" t="s">
        <v>1105</v>
      </c>
      <c r="E5878">
        <v>11</v>
      </c>
    </row>
    <row r="5879" spans="1:5" ht="13.5" customHeight="1">
      <c r="A5879">
        <v>201</v>
      </c>
      <c r="B5879" t="str">
        <f t="shared" si="91"/>
        <v>201---12</v>
      </c>
      <c r="C5879" t="s">
        <v>4216</v>
      </c>
      <c r="D5879" t="s">
        <v>713</v>
      </c>
      <c r="E5879">
        <v>12</v>
      </c>
    </row>
    <row r="5880" spans="1:5" ht="13.5" customHeight="1">
      <c r="A5880">
        <v>201</v>
      </c>
      <c r="B5880" t="str">
        <f t="shared" si="91"/>
        <v>201---13</v>
      </c>
      <c r="C5880" t="s">
        <v>4216</v>
      </c>
      <c r="D5880" t="s">
        <v>714</v>
      </c>
      <c r="E5880">
        <v>13</v>
      </c>
    </row>
    <row r="5881" spans="1:5" ht="13.5" customHeight="1">
      <c r="A5881">
        <v>201</v>
      </c>
      <c r="B5881" t="str">
        <f t="shared" si="91"/>
        <v>201---14</v>
      </c>
      <c r="C5881" t="s">
        <v>4216</v>
      </c>
      <c r="D5881" t="s">
        <v>872</v>
      </c>
      <c r="E5881">
        <v>14</v>
      </c>
    </row>
    <row r="5882" spans="1:5" ht="13.5" customHeight="1">
      <c r="A5882">
        <v>201</v>
      </c>
      <c r="B5882" t="str">
        <f t="shared" si="91"/>
        <v>201---15</v>
      </c>
      <c r="C5882" t="s">
        <v>4263</v>
      </c>
      <c r="D5882" t="s">
        <v>971</v>
      </c>
      <c r="E5882">
        <v>15</v>
      </c>
    </row>
    <row r="5883" spans="1:5" ht="13.5" customHeight="1">
      <c r="A5883">
        <v>201</v>
      </c>
      <c r="B5883" t="str">
        <f t="shared" si="91"/>
        <v>201---16</v>
      </c>
      <c r="C5883" t="s">
        <v>4238</v>
      </c>
      <c r="D5883" t="s">
        <v>972</v>
      </c>
      <c r="E5883">
        <v>16</v>
      </c>
    </row>
    <row r="5884" spans="1:5" ht="13.5" customHeight="1">
      <c r="A5884">
        <v>201</v>
      </c>
      <c r="B5884" t="str">
        <f t="shared" si="91"/>
        <v>201---17</v>
      </c>
      <c r="C5884" t="s">
        <v>4220</v>
      </c>
      <c r="D5884" t="s">
        <v>1142</v>
      </c>
      <c r="E5884">
        <v>17</v>
      </c>
    </row>
    <row r="5885" spans="1:5" ht="13.5" customHeight="1">
      <c r="A5885">
        <v>201</v>
      </c>
      <c r="B5885" t="str">
        <f t="shared" si="91"/>
        <v>201---18</v>
      </c>
      <c r="C5885" t="s">
        <v>4228</v>
      </c>
      <c r="D5885" t="s">
        <v>1143</v>
      </c>
      <c r="E5885">
        <v>18</v>
      </c>
    </row>
    <row r="5886" spans="1:5" ht="13.5" customHeight="1">
      <c r="A5886">
        <v>201</v>
      </c>
      <c r="B5886" t="str">
        <f t="shared" si="91"/>
        <v>201---19</v>
      </c>
      <c r="C5886" t="s">
        <v>4223</v>
      </c>
      <c r="D5886" t="s">
        <v>957</v>
      </c>
      <c r="E5886">
        <v>19</v>
      </c>
    </row>
    <row r="5887" spans="1:5" ht="13.5" customHeight="1">
      <c r="A5887">
        <v>201</v>
      </c>
      <c r="B5887" t="str">
        <f t="shared" si="91"/>
        <v>201---20</v>
      </c>
      <c r="C5887" t="s">
        <v>4276</v>
      </c>
      <c r="D5887" t="s">
        <v>1127</v>
      </c>
      <c r="E5887">
        <v>20</v>
      </c>
    </row>
    <row r="5888" spans="1:5" ht="13.5" customHeight="1">
      <c r="A5888">
        <v>201</v>
      </c>
      <c r="B5888" t="str">
        <f t="shared" si="91"/>
        <v>201---21</v>
      </c>
      <c r="C5888" t="s">
        <v>4259</v>
      </c>
      <c r="D5888" t="s">
        <v>1222</v>
      </c>
      <c r="E5888">
        <v>21</v>
      </c>
    </row>
    <row r="5889" spans="1:5" ht="13.5" customHeight="1">
      <c r="A5889">
        <v>201</v>
      </c>
      <c r="B5889" t="str">
        <f t="shared" si="91"/>
        <v>201---22</v>
      </c>
      <c r="C5889" t="s">
        <v>4254</v>
      </c>
      <c r="D5889" t="s">
        <v>917</v>
      </c>
      <c r="E5889">
        <v>22</v>
      </c>
    </row>
    <row r="5890" spans="1:5" ht="13.5" customHeight="1">
      <c r="A5890">
        <v>201</v>
      </c>
      <c r="B5890" t="str">
        <f t="shared" si="91"/>
        <v>201---23</v>
      </c>
      <c r="C5890" t="s">
        <v>4235</v>
      </c>
      <c r="D5890" t="s">
        <v>996</v>
      </c>
      <c r="E5890">
        <v>23</v>
      </c>
    </row>
    <row r="5891" spans="1:5" ht="13.5" customHeight="1">
      <c r="A5891">
        <v>201</v>
      </c>
      <c r="B5891" t="str">
        <f t="shared" ref="B5891:B5954" si="92">A5891&amp;"---"&amp;E5891</f>
        <v>201---24</v>
      </c>
      <c r="C5891" t="s">
        <v>4236</v>
      </c>
      <c r="D5891" t="s">
        <v>1164</v>
      </c>
      <c r="E5891">
        <v>24</v>
      </c>
    </row>
    <row r="5892" spans="1:5" ht="13.5" customHeight="1">
      <c r="A5892">
        <v>201</v>
      </c>
      <c r="B5892" t="str">
        <f t="shared" si="92"/>
        <v>201---25</v>
      </c>
      <c r="C5892" t="s">
        <v>4277</v>
      </c>
      <c r="D5892" t="s">
        <v>1000</v>
      </c>
      <c r="E5892">
        <v>25</v>
      </c>
    </row>
    <row r="5893" spans="1:5" ht="13.5" customHeight="1">
      <c r="A5893">
        <v>201</v>
      </c>
      <c r="B5893" t="str">
        <f t="shared" si="92"/>
        <v>201---26</v>
      </c>
      <c r="C5893" t="s">
        <v>817</v>
      </c>
      <c r="D5893" t="s">
        <v>1182</v>
      </c>
      <c r="E5893">
        <v>26</v>
      </c>
    </row>
    <row r="5894" spans="1:5" ht="13.5" customHeight="1">
      <c r="A5894">
        <v>201</v>
      </c>
      <c r="B5894" t="str">
        <f t="shared" si="92"/>
        <v>201---27</v>
      </c>
      <c r="C5894" t="s">
        <v>1017</v>
      </c>
      <c r="D5894" t="s">
        <v>796</v>
      </c>
      <c r="E5894">
        <v>27</v>
      </c>
    </row>
    <row r="5895" spans="1:5" ht="13.5" customHeight="1">
      <c r="A5895">
        <v>201</v>
      </c>
      <c r="B5895" t="str">
        <f t="shared" si="92"/>
        <v>201---28</v>
      </c>
      <c r="C5895" t="s">
        <v>731</v>
      </c>
      <c r="D5895" t="s">
        <v>800</v>
      </c>
      <c r="E5895">
        <v>28</v>
      </c>
    </row>
    <row r="5896" spans="1:5" ht="13.5" customHeight="1">
      <c r="A5896">
        <v>201</v>
      </c>
      <c r="B5896" t="str">
        <f t="shared" si="92"/>
        <v>201---29</v>
      </c>
      <c r="C5896" t="s">
        <v>797</v>
      </c>
      <c r="D5896" t="s">
        <v>1081</v>
      </c>
      <c r="E5896">
        <v>29</v>
      </c>
    </row>
    <row r="5897" spans="1:5" ht="13.5" customHeight="1">
      <c r="A5897">
        <v>201</v>
      </c>
      <c r="B5897" t="str">
        <f t="shared" si="92"/>
        <v>201---30</v>
      </c>
      <c r="C5897" t="s">
        <v>737</v>
      </c>
      <c r="D5897" t="s">
        <v>996</v>
      </c>
      <c r="E5897">
        <v>30</v>
      </c>
    </row>
    <row r="5898" spans="1:5" ht="13.5" customHeight="1">
      <c r="A5898">
        <v>201</v>
      </c>
      <c r="B5898" t="str">
        <f t="shared" si="92"/>
        <v>201---31</v>
      </c>
      <c r="C5898" t="s">
        <v>743</v>
      </c>
      <c r="D5898" t="s">
        <v>754</v>
      </c>
      <c r="E5898">
        <v>31</v>
      </c>
    </row>
    <row r="5899" spans="1:5" ht="13.5" customHeight="1">
      <c r="A5899">
        <v>201</v>
      </c>
      <c r="B5899" t="str">
        <f t="shared" si="92"/>
        <v>201---32</v>
      </c>
      <c r="C5899" t="s">
        <v>915</v>
      </c>
      <c r="D5899" t="s">
        <v>939</v>
      </c>
      <c r="E5899">
        <v>32</v>
      </c>
    </row>
    <row r="5900" spans="1:5" ht="13.5" customHeight="1">
      <c r="A5900">
        <v>201</v>
      </c>
      <c r="B5900" t="str">
        <f t="shared" si="92"/>
        <v>201---33</v>
      </c>
      <c r="C5900" t="s">
        <v>987</v>
      </c>
      <c r="D5900" t="s">
        <v>1263</v>
      </c>
      <c r="E5900">
        <v>33</v>
      </c>
    </row>
    <row r="5901" spans="1:5" ht="13.5" customHeight="1">
      <c r="A5901">
        <v>201</v>
      </c>
      <c r="B5901" t="str">
        <f t="shared" si="92"/>
        <v>201---34</v>
      </c>
      <c r="C5901" t="s">
        <v>989</v>
      </c>
      <c r="D5901" t="s">
        <v>738</v>
      </c>
      <c r="E5901">
        <v>34</v>
      </c>
    </row>
    <row r="5902" spans="1:5" ht="13.5" customHeight="1">
      <c r="A5902">
        <v>201</v>
      </c>
      <c r="B5902" t="str">
        <f t="shared" si="92"/>
        <v>201---35</v>
      </c>
      <c r="C5902" t="s">
        <v>936</v>
      </c>
      <c r="D5902" t="s">
        <v>779</v>
      </c>
      <c r="E5902">
        <v>35</v>
      </c>
    </row>
    <row r="5903" spans="1:5" ht="13.5" customHeight="1">
      <c r="A5903">
        <v>201</v>
      </c>
      <c r="B5903" t="str">
        <f t="shared" si="92"/>
        <v>201---36</v>
      </c>
      <c r="C5903" t="s">
        <v>819</v>
      </c>
      <c r="D5903" t="s">
        <v>756</v>
      </c>
      <c r="E5903">
        <v>36</v>
      </c>
    </row>
    <row r="5904" spans="1:5" ht="13.5" customHeight="1">
      <c r="A5904">
        <v>201</v>
      </c>
      <c r="B5904" t="str">
        <f t="shared" si="92"/>
        <v>201---37</v>
      </c>
      <c r="C5904" t="s">
        <v>1074</v>
      </c>
      <c r="D5904" t="s">
        <v>880</v>
      </c>
      <c r="E5904">
        <v>37</v>
      </c>
    </row>
    <row r="5905" spans="1:5" ht="13.5" customHeight="1">
      <c r="A5905">
        <v>201</v>
      </c>
      <c r="B5905" t="str">
        <f t="shared" si="92"/>
        <v>201---38</v>
      </c>
      <c r="C5905" t="s">
        <v>1019</v>
      </c>
      <c r="D5905" t="s">
        <v>734</v>
      </c>
      <c r="E5905">
        <v>38</v>
      </c>
    </row>
    <row r="5906" spans="1:5" ht="13.5" customHeight="1">
      <c r="A5906">
        <v>201</v>
      </c>
      <c r="B5906" t="str">
        <f t="shared" si="92"/>
        <v>201---39</v>
      </c>
      <c r="C5906" t="s">
        <v>824</v>
      </c>
      <c r="D5906" t="s">
        <v>752</v>
      </c>
      <c r="E5906">
        <v>39</v>
      </c>
    </row>
    <row r="5907" spans="1:5" ht="13.5" customHeight="1">
      <c r="A5907">
        <v>201</v>
      </c>
      <c r="B5907" t="str">
        <f t="shared" si="92"/>
        <v>201---40</v>
      </c>
      <c r="C5907" t="s">
        <v>826</v>
      </c>
      <c r="D5907" t="s">
        <v>1079</v>
      </c>
      <c r="E5907">
        <v>40</v>
      </c>
    </row>
    <row r="5908" spans="1:5" ht="13.5" customHeight="1">
      <c r="A5908">
        <v>201</v>
      </c>
      <c r="B5908" t="str">
        <f t="shared" si="92"/>
        <v>201---41</v>
      </c>
      <c r="C5908" t="s">
        <v>1005</v>
      </c>
      <c r="D5908" t="s">
        <v>1105</v>
      </c>
      <c r="E5908">
        <v>41</v>
      </c>
    </row>
    <row r="5909" spans="1:5" ht="13.5" customHeight="1">
      <c r="A5909">
        <v>201</v>
      </c>
      <c r="B5909" t="str">
        <f t="shared" si="92"/>
        <v>201---42</v>
      </c>
      <c r="C5909" t="s">
        <v>940</v>
      </c>
      <c r="D5909" t="s">
        <v>1239</v>
      </c>
      <c r="E5909">
        <v>42</v>
      </c>
    </row>
    <row r="5910" spans="1:5" ht="13.5" customHeight="1">
      <c r="A5910">
        <v>201</v>
      </c>
      <c r="B5910" t="str">
        <f t="shared" si="92"/>
        <v>201---43</v>
      </c>
      <c r="C5910" t="s">
        <v>1197</v>
      </c>
      <c r="D5910" t="s">
        <v>1137</v>
      </c>
      <c r="E5910">
        <v>43</v>
      </c>
    </row>
    <row r="5911" spans="1:5" ht="13.5" customHeight="1">
      <c r="A5911">
        <v>201</v>
      </c>
      <c r="B5911" t="str">
        <f t="shared" si="92"/>
        <v>201---44</v>
      </c>
      <c r="C5911" t="s">
        <v>991</v>
      </c>
      <c r="D5911" t="s">
        <v>966</v>
      </c>
      <c r="E5911">
        <v>44</v>
      </c>
    </row>
    <row r="5912" spans="1:5" ht="13.5" customHeight="1">
      <c r="A5912">
        <v>201</v>
      </c>
      <c r="B5912" t="str">
        <f t="shared" si="92"/>
        <v>201---45</v>
      </c>
      <c r="C5912" t="s">
        <v>864</v>
      </c>
      <c r="D5912" t="s">
        <v>957</v>
      </c>
      <c r="E5912">
        <v>45</v>
      </c>
    </row>
    <row r="5913" spans="1:5" ht="13.5" customHeight="1">
      <c r="A5913">
        <v>201</v>
      </c>
      <c r="B5913" t="str">
        <f t="shared" si="92"/>
        <v>201---46</v>
      </c>
      <c r="C5913" t="s">
        <v>834</v>
      </c>
      <c r="D5913" t="s">
        <v>1222</v>
      </c>
      <c r="E5913">
        <v>46</v>
      </c>
    </row>
    <row r="5914" spans="1:5" ht="13.5" customHeight="1">
      <c r="A5914">
        <v>201</v>
      </c>
      <c r="B5914" t="str">
        <f t="shared" si="92"/>
        <v>201---47</v>
      </c>
      <c r="C5914" t="s">
        <v>1102</v>
      </c>
      <c r="D5914" t="s">
        <v>1190</v>
      </c>
      <c r="E5914">
        <v>47</v>
      </c>
    </row>
    <row r="5915" spans="1:5" ht="13.5" customHeight="1">
      <c r="A5915">
        <v>201</v>
      </c>
      <c r="B5915" t="str">
        <f t="shared" si="92"/>
        <v>201---48</v>
      </c>
      <c r="C5915" t="s">
        <v>868</v>
      </c>
      <c r="D5915" t="s">
        <v>758</v>
      </c>
      <c r="E5915">
        <v>48</v>
      </c>
    </row>
    <row r="5916" spans="1:5" ht="13.5" customHeight="1">
      <c r="A5916">
        <v>201</v>
      </c>
      <c r="B5916" t="str">
        <f t="shared" si="92"/>
        <v>201---49</v>
      </c>
      <c r="C5916" t="s">
        <v>1098</v>
      </c>
      <c r="D5916" t="s">
        <v>1206</v>
      </c>
      <c r="E5916">
        <v>49</v>
      </c>
    </row>
    <row r="5917" spans="1:5" ht="13.5" customHeight="1">
      <c r="A5917">
        <v>201</v>
      </c>
      <c r="B5917" t="str">
        <f t="shared" si="92"/>
        <v>201---50</v>
      </c>
      <c r="C5917" t="s">
        <v>948</v>
      </c>
      <c r="D5917" t="s">
        <v>1010</v>
      </c>
      <c r="E5917">
        <v>50</v>
      </c>
    </row>
    <row r="5918" spans="1:5" ht="13.5" customHeight="1">
      <c r="A5918">
        <v>201</v>
      </c>
      <c r="B5918" t="str">
        <f t="shared" si="92"/>
        <v>201---51</v>
      </c>
      <c r="C5918" t="s">
        <v>5913</v>
      </c>
      <c r="D5918" t="s">
        <v>1114</v>
      </c>
      <c r="E5918">
        <v>51</v>
      </c>
    </row>
    <row r="5919" spans="1:5" ht="13.5" customHeight="1">
      <c r="A5919">
        <v>201</v>
      </c>
      <c r="B5919" t="str">
        <f t="shared" si="92"/>
        <v>201---52</v>
      </c>
      <c r="C5919" t="s">
        <v>5961</v>
      </c>
      <c r="D5919" t="s">
        <v>935</v>
      </c>
      <c r="E5919">
        <v>52</v>
      </c>
    </row>
    <row r="5920" spans="1:5" ht="13.5" customHeight="1">
      <c r="A5920">
        <v>201</v>
      </c>
      <c r="B5920" t="str">
        <f t="shared" si="92"/>
        <v>201---53</v>
      </c>
      <c r="C5920" t="s">
        <v>6001</v>
      </c>
      <c r="D5920" t="s">
        <v>956</v>
      </c>
      <c r="E5920">
        <v>53</v>
      </c>
    </row>
    <row r="5921" spans="1:5" ht="13.5" customHeight="1">
      <c r="A5921">
        <v>201</v>
      </c>
      <c r="B5921" t="str">
        <f t="shared" si="92"/>
        <v>201---54</v>
      </c>
      <c r="C5921" t="s">
        <v>5915</v>
      </c>
      <c r="D5921" t="s">
        <v>772</v>
      </c>
      <c r="E5921">
        <v>54</v>
      </c>
    </row>
    <row r="5922" spans="1:5" ht="13.5" customHeight="1">
      <c r="A5922">
        <v>201</v>
      </c>
      <c r="B5922" t="str">
        <f t="shared" si="92"/>
        <v>201---55</v>
      </c>
      <c r="C5922" t="s">
        <v>5917</v>
      </c>
      <c r="D5922" t="s">
        <v>789</v>
      </c>
      <c r="E5922">
        <v>55</v>
      </c>
    </row>
    <row r="5923" spans="1:5" ht="13.5" customHeight="1">
      <c r="A5923">
        <v>201</v>
      </c>
      <c r="B5923" t="str">
        <f t="shared" si="92"/>
        <v>201---56</v>
      </c>
      <c r="C5923" t="s">
        <v>5918</v>
      </c>
      <c r="D5923" t="s">
        <v>770</v>
      </c>
      <c r="E5923">
        <v>56</v>
      </c>
    </row>
    <row r="5924" spans="1:5" ht="13.5" customHeight="1">
      <c r="A5924">
        <v>201</v>
      </c>
      <c r="B5924" t="str">
        <f t="shared" si="92"/>
        <v>201---57</v>
      </c>
      <c r="C5924" t="s">
        <v>5962</v>
      </c>
      <c r="D5924" t="s">
        <v>1174</v>
      </c>
      <c r="E5924">
        <v>57</v>
      </c>
    </row>
    <row r="5925" spans="1:5" ht="13.5" customHeight="1">
      <c r="A5925">
        <v>201</v>
      </c>
      <c r="B5925" t="str">
        <f t="shared" si="92"/>
        <v>201---58</v>
      </c>
      <c r="C5925" t="s">
        <v>5931</v>
      </c>
      <c r="D5925" t="s">
        <v>1044</v>
      </c>
      <c r="E5925">
        <v>58</v>
      </c>
    </row>
    <row r="5926" spans="1:5" ht="13.5" customHeight="1">
      <c r="A5926">
        <v>201</v>
      </c>
      <c r="B5926" t="str">
        <f t="shared" si="92"/>
        <v>201---59</v>
      </c>
      <c r="C5926" t="s">
        <v>5932</v>
      </c>
      <c r="D5926" t="s">
        <v>846</v>
      </c>
      <c r="E5926">
        <v>59</v>
      </c>
    </row>
    <row r="5927" spans="1:5" ht="13.5" customHeight="1">
      <c r="A5927">
        <v>201</v>
      </c>
      <c r="B5927" t="str">
        <f t="shared" si="92"/>
        <v>201---60</v>
      </c>
      <c r="C5927" t="s">
        <v>5963</v>
      </c>
      <c r="D5927" t="s">
        <v>937</v>
      </c>
      <c r="E5927">
        <v>60</v>
      </c>
    </row>
    <row r="5928" spans="1:5" ht="13.5" customHeight="1">
      <c r="A5928">
        <v>201</v>
      </c>
      <c r="B5928" t="str">
        <f t="shared" si="92"/>
        <v>201---61</v>
      </c>
      <c r="C5928" t="s">
        <v>5994</v>
      </c>
      <c r="D5928" t="s">
        <v>984</v>
      </c>
      <c r="E5928">
        <v>61</v>
      </c>
    </row>
    <row r="5929" spans="1:5" ht="13.5" customHeight="1">
      <c r="A5929">
        <v>201</v>
      </c>
      <c r="B5929" t="str">
        <f t="shared" si="92"/>
        <v>201---62</v>
      </c>
      <c r="C5929" t="s">
        <v>5985</v>
      </c>
      <c r="D5929" t="s">
        <v>1159</v>
      </c>
      <c r="E5929">
        <v>62</v>
      </c>
    </row>
    <row r="5930" spans="1:5" ht="13.5" customHeight="1">
      <c r="A5930">
        <v>201</v>
      </c>
      <c r="B5930" t="str">
        <f t="shared" si="92"/>
        <v>201---63</v>
      </c>
      <c r="C5930" t="s">
        <v>5956</v>
      </c>
      <c r="D5930" t="s">
        <v>917</v>
      </c>
      <c r="E5930">
        <v>63</v>
      </c>
    </row>
    <row r="5931" spans="1:5" ht="13.5" customHeight="1">
      <c r="A5931">
        <v>201</v>
      </c>
      <c r="B5931" t="str">
        <f t="shared" si="92"/>
        <v>201---64</v>
      </c>
      <c r="C5931" t="s">
        <v>5989</v>
      </c>
      <c r="D5931" t="s">
        <v>1185</v>
      </c>
      <c r="E5931">
        <v>64</v>
      </c>
    </row>
    <row r="5932" spans="1:5" ht="13.5" customHeight="1">
      <c r="A5932">
        <v>201</v>
      </c>
      <c r="B5932" t="str">
        <f t="shared" si="92"/>
        <v>201---65</v>
      </c>
      <c r="C5932" t="s">
        <v>5980</v>
      </c>
      <c r="D5932" t="s">
        <v>1124</v>
      </c>
      <c r="E5932">
        <v>65</v>
      </c>
    </row>
    <row r="5933" spans="1:5" ht="13.5" customHeight="1">
      <c r="A5933">
        <v>201</v>
      </c>
      <c r="B5933" t="str">
        <f t="shared" si="92"/>
        <v>201---66</v>
      </c>
      <c r="C5933" t="s">
        <v>5924</v>
      </c>
      <c r="D5933" t="s">
        <v>726</v>
      </c>
      <c r="E5933">
        <v>66</v>
      </c>
    </row>
    <row r="5934" spans="1:5" ht="13.5" customHeight="1">
      <c r="A5934">
        <v>201</v>
      </c>
      <c r="B5934" t="str">
        <f t="shared" si="92"/>
        <v>201---67</v>
      </c>
      <c r="C5934" t="s">
        <v>5996</v>
      </c>
      <c r="D5934" t="s">
        <v>1356</v>
      </c>
      <c r="E5934">
        <v>67</v>
      </c>
    </row>
    <row r="5935" spans="1:5" ht="13.5" customHeight="1">
      <c r="A5935">
        <v>217</v>
      </c>
      <c r="B5935" t="str">
        <f t="shared" si="92"/>
        <v>217---1</v>
      </c>
      <c r="C5935" t="s">
        <v>4234</v>
      </c>
      <c r="D5935" t="s">
        <v>850</v>
      </c>
      <c r="E5935">
        <v>1</v>
      </c>
    </row>
    <row r="5936" spans="1:5" ht="13.5" customHeight="1">
      <c r="A5936">
        <v>217</v>
      </c>
      <c r="B5936" t="str">
        <f t="shared" si="92"/>
        <v>217---2</v>
      </c>
      <c r="C5936" t="s">
        <v>4234</v>
      </c>
      <c r="D5936" t="s">
        <v>898</v>
      </c>
      <c r="E5936">
        <v>2</v>
      </c>
    </row>
    <row r="5937" spans="1:5" ht="13.5" customHeight="1">
      <c r="A5937">
        <v>217</v>
      </c>
      <c r="B5937" t="str">
        <f t="shared" si="92"/>
        <v>217---3</v>
      </c>
      <c r="C5937" t="s">
        <v>4234</v>
      </c>
      <c r="D5937" t="s">
        <v>740</v>
      </c>
      <c r="E5937">
        <v>3</v>
      </c>
    </row>
    <row r="5938" spans="1:5" ht="13.5" customHeight="1">
      <c r="A5938">
        <v>217</v>
      </c>
      <c r="B5938" t="str">
        <f t="shared" si="92"/>
        <v>217---4</v>
      </c>
      <c r="C5938" t="s">
        <v>4234</v>
      </c>
      <c r="D5938" t="s">
        <v>1287</v>
      </c>
      <c r="E5938">
        <v>4</v>
      </c>
    </row>
    <row r="5939" spans="1:5" ht="13.5" customHeight="1">
      <c r="A5939">
        <v>217</v>
      </c>
      <c r="B5939" t="str">
        <f t="shared" si="92"/>
        <v>217---5</v>
      </c>
      <c r="C5939" t="s">
        <v>4216</v>
      </c>
      <c r="D5939" t="s">
        <v>1135</v>
      </c>
      <c r="E5939">
        <v>5</v>
      </c>
    </row>
    <row r="5940" spans="1:5" ht="13.5" customHeight="1">
      <c r="A5940">
        <v>217</v>
      </c>
      <c r="B5940" t="str">
        <f t="shared" si="92"/>
        <v>217---6</v>
      </c>
      <c r="C5940" t="s">
        <v>4216</v>
      </c>
      <c r="D5940" t="s">
        <v>779</v>
      </c>
      <c r="E5940">
        <v>6</v>
      </c>
    </row>
    <row r="5941" spans="1:5" ht="13.5" customHeight="1">
      <c r="A5941">
        <v>217</v>
      </c>
      <c r="B5941" t="str">
        <f t="shared" si="92"/>
        <v>217---7</v>
      </c>
      <c r="C5941" t="s">
        <v>4216</v>
      </c>
      <c r="D5941" t="s">
        <v>1058</v>
      </c>
      <c r="E5941">
        <v>7</v>
      </c>
    </row>
    <row r="5942" spans="1:5" ht="13.5" customHeight="1">
      <c r="A5942">
        <v>217</v>
      </c>
      <c r="B5942" t="str">
        <f t="shared" si="92"/>
        <v>217---8</v>
      </c>
      <c r="C5942" t="s">
        <v>4216</v>
      </c>
      <c r="D5942" t="s">
        <v>785</v>
      </c>
      <c r="E5942">
        <v>8</v>
      </c>
    </row>
    <row r="5943" spans="1:5" ht="13.5" customHeight="1">
      <c r="A5943">
        <v>217</v>
      </c>
      <c r="B5943" t="str">
        <f t="shared" si="92"/>
        <v>217---9</v>
      </c>
      <c r="C5943" t="s">
        <v>4216</v>
      </c>
      <c r="D5943" t="s">
        <v>850</v>
      </c>
      <c r="E5943">
        <v>9</v>
      </c>
    </row>
    <row r="5944" spans="1:5" ht="13.5" customHeight="1">
      <c r="A5944">
        <v>217</v>
      </c>
      <c r="B5944" t="str">
        <f t="shared" si="92"/>
        <v>217---10</v>
      </c>
      <c r="C5944" t="s">
        <v>4216</v>
      </c>
      <c r="D5944" t="s">
        <v>898</v>
      </c>
      <c r="E5944">
        <v>10</v>
      </c>
    </row>
    <row r="5945" spans="1:5" ht="13.5" customHeight="1">
      <c r="A5945">
        <v>217</v>
      </c>
      <c r="B5945" t="str">
        <f t="shared" si="92"/>
        <v>217---11</v>
      </c>
      <c r="C5945" t="s">
        <v>4216</v>
      </c>
      <c r="D5945" t="s">
        <v>740</v>
      </c>
      <c r="E5945">
        <v>11</v>
      </c>
    </row>
    <row r="5946" spans="1:5" ht="13.5" customHeight="1">
      <c r="A5946">
        <v>217</v>
      </c>
      <c r="B5946" t="str">
        <f t="shared" si="92"/>
        <v>217---12</v>
      </c>
      <c r="C5946" t="s">
        <v>4216</v>
      </c>
      <c r="D5946" t="s">
        <v>1287</v>
      </c>
      <c r="E5946">
        <v>12</v>
      </c>
    </row>
    <row r="5947" spans="1:5" ht="13.5" customHeight="1">
      <c r="A5947">
        <v>217</v>
      </c>
      <c r="B5947" t="str">
        <f t="shared" si="92"/>
        <v>217---13</v>
      </c>
      <c r="C5947" t="s">
        <v>858</v>
      </c>
      <c r="D5947" t="s">
        <v>740</v>
      </c>
      <c r="E5947">
        <v>13</v>
      </c>
    </row>
    <row r="5948" spans="1:5" ht="13.5" customHeight="1">
      <c r="A5948">
        <v>217</v>
      </c>
      <c r="B5948" t="str">
        <f t="shared" si="92"/>
        <v>217---14</v>
      </c>
      <c r="C5948" t="s">
        <v>936</v>
      </c>
      <c r="D5948" t="s">
        <v>779</v>
      </c>
      <c r="E5948">
        <v>14</v>
      </c>
    </row>
    <row r="5949" spans="1:5" ht="13.5" customHeight="1">
      <c r="A5949">
        <v>217</v>
      </c>
      <c r="B5949" t="str">
        <f t="shared" si="92"/>
        <v>217---15</v>
      </c>
      <c r="C5949" t="s">
        <v>5914</v>
      </c>
      <c r="D5949" t="s">
        <v>785</v>
      </c>
      <c r="E5949">
        <v>15</v>
      </c>
    </row>
    <row r="5950" spans="1:5" ht="13.5" customHeight="1">
      <c r="A5950">
        <v>217</v>
      </c>
      <c r="B5950" t="str">
        <f t="shared" si="92"/>
        <v>217---16</v>
      </c>
      <c r="C5950" t="s">
        <v>5971</v>
      </c>
      <c r="D5950" t="s">
        <v>1058</v>
      </c>
      <c r="E5950">
        <v>16</v>
      </c>
    </row>
    <row r="5951" spans="1:5" ht="13.5" customHeight="1">
      <c r="A5951">
        <v>179</v>
      </c>
      <c r="B5951" t="str">
        <f t="shared" si="92"/>
        <v>179---1</v>
      </c>
      <c r="C5951" t="s">
        <v>4216</v>
      </c>
      <c r="D5951" t="s">
        <v>846</v>
      </c>
      <c r="E5951">
        <v>1</v>
      </c>
    </row>
    <row r="5952" spans="1:5" ht="13.5" customHeight="1">
      <c r="A5952">
        <v>179</v>
      </c>
      <c r="B5952" t="str">
        <f t="shared" si="92"/>
        <v>179---2</v>
      </c>
      <c r="C5952" t="s">
        <v>4216</v>
      </c>
      <c r="D5952" t="s">
        <v>1046</v>
      </c>
      <c r="E5952">
        <v>2</v>
      </c>
    </row>
    <row r="5953" spans="1:5" ht="13.5" customHeight="1">
      <c r="A5953">
        <v>179</v>
      </c>
      <c r="B5953" t="str">
        <f t="shared" si="92"/>
        <v>179---3</v>
      </c>
      <c r="C5953" t="s">
        <v>4216</v>
      </c>
      <c r="D5953" t="s">
        <v>1045</v>
      </c>
      <c r="E5953">
        <v>3</v>
      </c>
    </row>
    <row r="5954" spans="1:5" ht="13.5" customHeight="1">
      <c r="A5954">
        <v>179</v>
      </c>
      <c r="B5954" t="str">
        <f t="shared" si="92"/>
        <v>179---4</v>
      </c>
      <c r="C5954" t="s">
        <v>4216</v>
      </c>
      <c r="D5954" t="s">
        <v>810</v>
      </c>
      <c r="E5954">
        <v>4</v>
      </c>
    </row>
    <row r="5955" spans="1:5" ht="13.5" customHeight="1">
      <c r="A5955">
        <v>179</v>
      </c>
      <c r="B5955" t="str">
        <f t="shared" ref="B5955:B6018" si="93">A5955&amp;"---"&amp;E5955</f>
        <v>179---5</v>
      </c>
      <c r="C5955" t="s">
        <v>4216</v>
      </c>
      <c r="D5955" t="s">
        <v>1246</v>
      </c>
      <c r="E5955">
        <v>5</v>
      </c>
    </row>
    <row r="5956" spans="1:5" ht="13.5" customHeight="1">
      <c r="A5956">
        <v>179</v>
      </c>
      <c r="B5956" t="str">
        <f t="shared" si="93"/>
        <v>179---6</v>
      </c>
      <c r="C5956" t="s">
        <v>4216</v>
      </c>
      <c r="D5956" t="s">
        <v>713</v>
      </c>
      <c r="E5956">
        <v>6</v>
      </c>
    </row>
    <row r="5957" spans="1:5" ht="13.5" customHeight="1">
      <c r="A5957">
        <v>179</v>
      </c>
      <c r="B5957" t="str">
        <f t="shared" si="93"/>
        <v>179---7</v>
      </c>
      <c r="C5957" t="s">
        <v>4216</v>
      </c>
      <c r="D5957" t="s">
        <v>922</v>
      </c>
      <c r="E5957">
        <v>7</v>
      </c>
    </row>
    <row r="5958" spans="1:5" ht="13.5" customHeight="1">
      <c r="A5958">
        <v>179</v>
      </c>
      <c r="B5958" t="str">
        <f t="shared" si="93"/>
        <v>179---8</v>
      </c>
      <c r="C5958" t="s">
        <v>4216</v>
      </c>
      <c r="D5958" t="s">
        <v>1291</v>
      </c>
      <c r="E5958">
        <v>8</v>
      </c>
    </row>
    <row r="5959" spans="1:5" ht="13.5" customHeight="1">
      <c r="A5959">
        <v>179</v>
      </c>
      <c r="B5959" t="str">
        <f t="shared" si="93"/>
        <v>179---9</v>
      </c>
      <c r="C5959" t="s">
        <v>4216</v>
      </c>
      <c r="D5959" t="s">
        <v>1247</v>
      </c>
      <c r="E5959">
        <v>9</v>
      </c>
    </row>
    <row r="5960" spans="1:5" ht="13.5" customHeight="1">
      <c r="A5960">
        <v>179</v>
      </c>
      <c r="B5960" t="str">
        <f t="shared" si="93"/>
        <v>179---10</v>
      </c>
      <c r="C5960" t="s">
        <v>4252</v>
      </c>
      <c r="D5960" t="s">
        <v>914</v>
      </c>
      <c r="E5960">
        <v>10</v>
      </c>
    </row>
    <row r="5961" spans="1:5" ht="13.5" customHeight="1">
      <c r="A5961">
        <v>179</v>
      </c>
      <c r="B5961" t="str">
        <f t="shared" si="93"/>
        <v>179---11</v>
      </c>
      <c r="C5961" t="s">
        <v>4269</v>
      </c>
      <c r="D5961" t="s">
        <v>1257</v>
      </c>
      <c r="E5961">
        <v>11</v>
      </c>
    </row>
    <row r="5962" spans="1:5" ht="13.5" customHeight="1">
      <c r="A5962">
        <v>179</v>
      </c>
      <c r="B5962" t="str">
        <f t="shared" si="93"/>
        <v>179---12</v>
      </c>
      <c r="C5962" t="s">
        <v>4271</v>
      </c>
      <c r="D5962" t="s">
        <v>1292</v>
      </c>
      <c r="E5962">
        <v>12</v>
      </c>
    </row>
    <row r="5963" spans="1:5" ht="13.5" customHeight="1">
      <c r="A5963">
        <v>179</v>
      </c>
      <c r="B5963" t="str">
        <f t="shared" si="93"/>
        <v>179---13</v>
      </c>
      <c r="C5963" t="s">
        <v>4239</v>
      </c>
      <c r="D5963" t="s">
        <v>783</v>
      </c>
      <c r="E5963">
        <v>13</v>
      </c>
    </row>
    <row r="5964" spans="1:5" ht="13.5" customHeight="1">
      <c r="A5964">
        <v>179</v>
      </c>
      <c r="B5964" t="str">
        <f t="shared" si="93"/>
        <v>179---14</v>
      </c>
      <c r="C5964" t="s">
        <v>4228</v>
      </c>
      <c r="D5964" t="s">
        <v>837</v>
      </c>
      <c r="E5964">
        <v>14</v>
      </c>
    </row>
    <row r="5965" spans="1:5" ht="13.5" customHeight="1">
      <c r="A5965">
        <v>179</v>
      </c>
      <c r="B5965" t="str">
        <f t="shared" si="93"/>
        <v>179---15</v>
      </c>
      <c r="C5965" t="s">
        <v>4268</v>
      </c>
      <c r="D5965" t="s">
        <v>996</v>
      </c>
      <c r="E5965">
        <v>15</v>
      </c>
    </row>
    <row r="5966" spans="1:5" ht="13.5" customHeight="1">
      <c r="A5966">
        <v>179</v>
      </c>
      <c r="B5966" t="str">
        <f t="shared" si="93"/>
        <v>179---16</v>
      </c>
      <c r="C5966" t="s">
        <v>4230</v>
      </c>
      <c r="D5966" t="s">
        <v>1080</v>
      </c>
      <c r="E5966">
        <v>16</v>
      </c>
    </row>
    <row r="5967" spans="1:5" ht="13.5" customHeight="1">
      <c r="A5967">
        <v>179</v>
      </c>
      <c r="B5967" t="str">
        <f t="shared" si="93"/>
        <v>179---17</v>
      </c>
      <c r="C5967" t="s">
        <v>4244</v>
      </c>
      <c r="D5967" t="s">
        <v>1249</v>
      </c>
      <c r="E5967">
        <v>17</v>
      </c>
    </row>
    <row r="5968" spans="1:5" ht="13.5" customHeight="1">
      <c r="A5968">
        <v>179</v>
      </c>
      <c r="B5968" t="str">
        <f t="shared" si="93"/>
        <v>179---18</v>
      </c>
      <c r="C5968" t="s">
        <v>4231</v>
      </c>
      <c r="D5968" t="s">
        <v>1039</v>
      </c>
      <c r="E5968">
        <v>18</v>
      </c>
    </row>
    <row r="5969" spans="1:5" ht="13.5" customHeight="1">
      <c r="A5969">
        <v>179</v>
      </c>
      <c r="B5969" t="str">
        <f t="shared" si="93"/>
        <v>179---19</v>
      </c>
      <c r="C5969" t="s">
        <v>4254</v>
      </c>
      <c r="D5969" t="s">
        <v>1082</v>
      </c>
      <c r="E5969">
        <v>19</v>
      </c>
    </row>
    <row r="5970" spans="1:5" ht="13.5" customHeight="1">
      <c r="A5970">
        <v>179</v>
      </c>
      <c r="B5970" t="str">
        <f t="shared" si="93"/>
        <v>179---20</v>
      </c>
      <c r="C5970" t="s">
        <v>4233</v>
      </c>
      <c r="D5970" t="s">
        <v>1081</v>
      </c>
      <c r="E5970">
        <v>20</v>
      </c>
    </row>
    <row r="5971" spans="1:5" ht="13.5" customHeight="1">
      <c r="A5971">
        <v>179</v>
      </c>
      <c r="B5971" t="str">
        <f t="shared" si="93"/>
        <v>179---21</v>
      </c>
      <c r="C5971" t="s">
        <v>4272</v>
      </c>
      <c r="D5971" t="s">
        <v>1044</v>
      </c>
      <c r="E5971">
        <v>21</v>
      </c>
    </row>
    <row r="5972" spans="1:5" ht="13.5" customHeight="1">
      <c r="A5972">
        <v>179</v>
      </c>
      <c r="B5972" t="str">
        <f t="shared" si="93"/>
        <v>179---22</v>
      </c>
      <c r="C5972" t="s">
        <v>4265</v>
      </c>
      <c r="D5972" t="s">
        <v>1101</v>
      </c>
      <c r="E5972">
        <v>22</v>
      </c>
    </row>
    <row r="5973" spans="1:5" ht="13.5" customHeight="1">
      <c r="A5973">
        <v>179</v>
      </c>
      <c r="B5973" t="str">
        <f t="shared" si="93"/>
        <v>179---23</v>
      </c>
      <c r="C5973" t="s">
        <v>4248</v>
      </c>
      <c r="D5973" t="s">
        <v>722</v>
      </c>
      <c r="E5973">
        <v>23</v>
      </c>
    </row>
    <row r="5974" spans="1:5" ht="13.5" customHeight="1">
      <c r="A5974">
        <v>179</v>
      </c>
      <c r="B5974" t="str">
        <f t="shared" si="93"/>
        <v>179---24</v>
      </c>
      <c r="C5974" t="s">
        <v>4257</v>
      </c>
      <c r="D5974" t="s">
        <v>1258</v>
      </c>
      <c r="E5974">
        <v>24</v>
      </c>
    </row>
    <row r="5975" spans="1:5" ht="13.5" customHeight="1">
      <c r="A5975">
        <v>179</v>
      </c>
      <c r="B5975" t="str">
        <f t="shared" si="93"/>
        <v>179---25</v>
      </c>
      <c r="C5975" t="s">
        <v>1017</v>
      </c>
      <c r="D5975" t="s">
        <v>796</v>
      </c>
      <c r="E5975">
        <v>25</v>
      </c>
    </row>
    <row r="5976" spans="1:5" ht="13.5" customHeight="1">
      <c r="A5976">
        <v>179</v>
      </c>
      <c r="B5976" t="str">
        <f t="shared" si="93"/>
        <v>179---26</v>
      </c>
      <c r="C5976" t="s">
        <v>731</v>
      </c>
      <c r="D5976" t="s">
        <v>800</v>
      </c>
      <c r="E5976">
        <v>26</v>
      </c>
    </row>
    <row r="5977" spans="1:5" ht="13.5" customHeight="1">
      <c r="A5977">
        <v>179</v>
      </c>
      <c r="B5977" t="str">
        <f t="shared" si="93"/>
        <v>179---27</v>
      </c>
      <c r="C5977" t="s">
        <v>797</v>
      </c>
      <c r="D5977" t="s">
        <v>1081</v>
      </c>
      <c r="E5977">
        <v>27</v>
      </c>
    </row>
    <row r="5978" spans="1:5" ht="13.5" customHeight="1">
      <c r="A5978">
        <v>179</v>
      </c>
      <c r="B5978" t="str">
        <f t="shared" si="93"/>
        <v>179---28</v>
      </c>
      <c r="C5978" t="s">
        <v>737</v>
      </c>
      <c r="D5978" t="s">
        <v>996</v>
      </c>
      <c r="E5978">
        <v>28</v>
      </c>
    </row>
    <row r="5979" spans="1:5" ht="13.5" customHeight="1">
      <c r="A5979">
        <v>179</v>
      </c>
      <c r="B5979" t="str">
        <f t="shared" si="93"/>
        <v>179---29</v>
      </c>
      <c r="C5979" t="s">
        <v>741</v>
      </c>
      <c r="D5979" t="s">
        <v>1248</v>
      </c>
      <c r="E5979">
        <v>29</v>
      </c>
    </row>
    <row r="5980" spans="1:5" ht="13.5" customHeight="1">
      <c r="A5980">
        <v>179</v>
      </c>
      <c r="B5980" t="str">
        <f t="shared" si="93"/>
        <v>179---30</v>
      </c>
      <c r="C5980" t="s">
        <v>743</v>
      </c>
      <c r="D5980" t="s">
        <v>754</v>
      </c>
      <c r="E5980">
        <v>30</v>
      </c>
    </row>
    <row r="5981" spans="1:5" ht="13.5" customHeight="1">
      <c r="A5981">
        <v>179</v>
      </c>
      <c r="B5981" t="str">
        <f t="shared" si="93"/>
        <v>179---31</v>
      </c>
      <c r="C5981" t="s">
        <v>745</v>
      </c>
      <c r="D5981" t="s">
        <v>837</v>
      </c>
      <c r="E5981">
        <v>31</v>
      </c>
    </row>
    <row r="5982" spans="1:5" ht="13.5" customHeight="1">
      <c r="A5982">
        <v>179</v>
      </c>
      <c r="B5982" t="str">
        <f t="shared" si="93"/>
        <v>179---32</v>
      </c>
      <c r="C5982" t="s">
        <v>987</v>
      </c>
      <c r="D5982" t="s">
        <v>1263</v>
      </c>
      <c r="E5982">
        <v>32</v>
      </c>
    </row>
    <row r="5983" spans="1:5" ht="13.5" customHeight="1">
      <c r="A5983">
        <v>179</v>
      </c>
      <c r="B5983" t="str">
        <f t="shared" si="93"/>
        <v>179---33</v>
      </c>
      <c r="C5983" t="s">
        <v>989</v>
      </c>
      <c r="D5983" t="s">
        <v>738</v>
      </c>
      <c r="E5983">
        <v>33</v>
      </c>
    </row>
    <row r="5984" spans="1:5" ht="13.5" customHeight="1">
      <c r="A5984">
        <v>179</v>
      </c>
      <c r="B5984" t="str">
        <f t="shared" si="93"/>
        <v>179---34</v>
      </c>
      <c r="C5984" t="s">
        <v>799</v>
      </c>
      <c r="D5984" t="s">
        <v>809</v>
      </c>
      <c r="E5984">
        <v>34</v>
      </c>
    </row>
    <row r="5985" spans="1:5" ht="13.5" customHeight="1">
      <c r="A5985">
        <v>179</v>
      </c>
      <c r="B5985" t="str">
        <f t="shared" si="93"/>
        <v>179---35</v>
      </c>
      <c r="C5985" t="s">
        <v>819</v>
      </c>
      <c r="D5985" t="s">
        <v>756</v>
      </c>
      <c r="E5985">
        <v>35</v>
      </c>
    </row>
    <row r="5986" spans="1:5" ht="13.5" customHeight="1">
      <c r="A5986">
        <v>179</v>
      </c>
      <c r="B5986" t="str">
        <f t="shared" si="93"/>
        <v>179---36</v>
      </c>
      <c r="C5986" t="s">
        <v>749</v>
      </c>
      <c r="D5986" t="s">
        <v>1082</v>
      </c>
      <c r="E5986">
        <v>36</v>
      </c>
    </row>
    <row r="5987" spans="1:5" ht="13.5" customHeight="1">
      <c r="A5987">
        <v>179</v>
      </c>
      <c r="B5987" t="str">
        <f t="shared" si="93"/>
        <v>179---37</v>
      </c>
      <c r="C5987" t="s">
        <v>1019</v>
      </c>
      <c r="D5987" t="s">
        <v>734</v>
      </c>
      <c r="E5987">
        <v>37</v>
      </c>
    </row>
    <row r="5988" spans="1:5" ht="13.5" customHeight="1">
      <c r="A5988">
        <v>179</v>
      </c>
      <c r="B5988" t="str">
        <f t="shared" si="93"/>
        <v>179---38</v>
      </c>
      <c r="C5988" t="s">
        <v>824</v>
      </c>
      <c r="D5988" t="s">
        <v>752</v>
      </c>
      <c r="E5988">
        <v>38</v>
      </c>
    </row>
    <row r="5989" spans="1:5" ht="13.5" customHeight="1">
      <c r="A5989">
        <v>179</v>
      </c>
      <c r="B5989" t="str">
        <f t="shared" si="93"/>
        <v>179---39</v>
      </c>
      <c r="C5989" t="s">
        <v>759</v>
      </c>
      <c r="D5989" t="s">
        <v>823</v>
      </c>
      <c r="E5989">
        <v>39</v>
      </c>
    </row>
    <row r="5990" spans="1:5" ht="13.5" customHeight="1">
      <c r="A5990">
        <v>179</v>
      </c>
      <c r="B5990" t="str">
        <f t="shared" si="93"/>
        <v>179---40</v>
      </c>
      <c r="C5990" t="s">
        <v>761</v>
      </c>
      <c r="D5990" t="s">
        <v>1080</v>
      </c>
      <c r="E5990">
        <v>40</v>
      </c>
    </row>
    <row r="5991" spans="1:5" ht="13.5" customHeight="1">
      <c r="A5991">
        <v>179</v>
      </c>
      <c r="B5991" t="str">
        <f t="shared" si="93"/>
        <v>179---41</v>
      </c>
      <c r="C5991" t="s">
        <v>965</v>
      </c>
      <c r="D5991" t="s">
        <v>1250</v>
      </c>
      <c r="E5991">
        <v>41</v>
      </c>
    </row>
    <row r="5992" spans="1:5" ht="13.5" customHeight="1">
      <c r="A5992">
        <v>179</v>
      </c>
      <c r="B5992" t="str">
        <f t="shared" si="93"/>
        <v>179---42</v>
      </c>
      <c r="C5992" t="s">
        <v>991</v>
      </c>
      <c r="D5992" t="s">
        <v>966</v>
      </c>
      <c r="E5992">
        <v>42</v>
      </c>
    </row>
    <row r="5993" spans="1:5" ht="13.5" customHeight="1">
      <c r="A5993">
        <v>179</v>
      </c>
      <c r="B5993" t="str">
        <f t="shared" si="93"/>
        <v>179---43</v>
      </c>
      <c r="C5993" t="s">
        <v>967</v>
      </c>
      <c r="D5993" t="s">
        <v>1046</v>
      </c>
      <c r="E5993">
        <v>43</v>
      </c>
    </row>
    <row r="5994" spans="1:5" ht="13.5" customHeight="1">
      <c r="A5994">
        <v>179</v>
      </c>
      <c r="B5994" t="str">
        <f t="shared" si="93"/>
        <v>179---44</v>
      </c>
      <c r="C5994" t="s">
        <v>1111</v>
      </c>
      <c r="D5994" t="s">
        <v>1045</v>
      </c>
      <c r="E5994">
        <v>44</v>
      </c>
    </row>
    <row r="5995" spans="1:5" ht="13.5" customHeight="1">
      <c r="A5995">
        <v>179</v>
      </c>
      <c r="B5995" t="str">
        <f t="shared" si="93"/>
        <v>179---45</v>
      </c>
      <c r="C5995" t="s">
        <v>801</v>
      </c>
      <c r="D5995" t="s">
        <v>810</v>
      </c>
      <c r="E5995">
        <v>45</v>
      </c>
    </row>
    <row r="5996" spans="1:5" ht="13.5" customHeight="1">
      <c r="A5996">
        <v>179</v>
      </c>
      <c r="B5996" t="str">
        <f t="shared" si="93"/>
        <v>179---46</v>
      </c>
      <c r="C5996" t="s">
        <v>868</v>
      </c>
      <c r="D5996" t="s">
        <v>758</v>
      </c>
      <c r="E5996">
        <v>46</v>
      </c>
    </row>
    <row r="5997" spans="1:5" ht="13.5" customHeight="1">
      <c r="A5997">
        <v>179</v>
      </c>
      <c r="B5997" t="str">
        <f t="shared" si="93"/>
        <v>179---47</v>
      </c>
      <c r="C5997" t="s">
        <v>969</v>
      </c>
      <c r="D5997" t="s">
        <v>802</v>
      </c>
      <c r="E5997">
        <v>47</v>
      </c>
    </row>
    <row r="5998" spans="1:5" ht="13.5" customHeight="1">
      <c r="A5998">
        <v>179</v>
      </c>
      <c r="B5998" t="str">
        <f t="shared" si="93"/>
        <v>179---48</v>
      </c>
      <c r="C5998" t="s">
        <v>918</v>
      </c>
      <c r="D5998" t="s">
        <v>865</v>
      </c>
      <c r="E5998">
        <v>48</v>
      </c>
    </row>
    <row r="5999" spans="1:5" ht="13.5" customHeight="1">
      <c r="A5999">
        <v>179</v>
      </c>
      <c r="B5999" t="str">
        <f t="shared" si="93"/>
        <v>179---49</v>
      </c>
      <c r="C5999" t="s">
        <v>896</v>
      </c>
      <c r="D5999" t="s">
        <v>1202</v>
      </c>
      <c r="E5999">
        <v>49</v>
      </c>
    </row>
    <row r="6000" spans="1:5" ht="13.5" customHeight="1">
      <c r="A6000">
        <v>179</v>
      </c>
      <c r="B6000" t="str">
        <f t="shared" si="93"/>
        <v>179---50</v>
      </c>
      <c r="C6000" t="s">
        <v>1134</v>
      </c>
      <c r="D6000" t="s">
        <v>6232</v>
      </c>
      <c r="E6000">
        <v>50</v>
      </c>
    </row>
    <row r="6001" spans="1:5" ht="13.5" customHeight="1">
      <c r="A6001">
        <v>179</v>
      </c>
      <c r="B6001" t="str">
        <f t="shared" si="93"/>
        <v>179---51</v>
      </c>
      <c r="C6001" t="s">
        <v>5913</v>
      </c>
      <c r="D6001" t="s">
        <v>1114</v>
      </c>
      <c r="E6001">
        <v>51</v>
      </c>
    </row>
    <row r="6002" spans="1:5" ht="13.5" customHeight="1">
      <c r="A6002">
        <v>179</v>
      </c>
      <c r="B6002" t="str">
        <f t="shared" si="93"/>
        <v>179---52</v>
      </c>
      <c r="C6002" t="s">
        <v>5925</v>
      </c>
      <c r="D6002" t="s">
        <v>798</v>
      </c>
      <c r="E6002">
        <v>52</v>
      </c>
    </row>
    <row r="6003" spans="1:5" ht="13.5" customHeight="1">
      <c r="A6003">
        <v>179</v>
      </c>
      <c r="B6003" t="str">
        <f t="shared" si="93"/>
        <v>179---53</v>
      </c>
      <c r="C6003" t="s">
        <v>5915</v>
      </c>
      <c r="D6003" t="s">
        <v>772</v>
      </c>
      <c r="E6003">
        <v>53</v>
      </c>
    </row>
    <row r="6004" spans="1:5" ht="13.5" customHeight="1">
      <c r="A6004">
        <v>179</v>
      </c>
      <c r="B6004" t="str">
        <f t="shared" si="93"/>
        <v>179---54</v>
      </c>
      <c r="C6004" t="s">
        <v>5917</v>
      </c>
      <c r="D6004" t="s">
        <v>789</v>
      </c>
      <c r="E6004">
        <v>54</v>
      </c>
    </row>
    <row r="6005" spans="1:5" ht="13.5" customHeight="1">
      <c r="A6005">
        <v>179</v>
      </c>
      <c r="B6005" t="str">
        <f t="shared" si="93"/>
        <v>179---55</v>
      </c>
      <c r="C6005" t="s">
        <v>5918</v>
      </c>
      <c r="D6005" t="s">
        <v>770</v>
      </c>
      <c r="E6005">
        <v>55</v>
      </c>
    </row>
    <row r="6006" spans="1:5" ht="13.5" customHeight="1">
      <c r="A6006">
        <v>179</v>
      </c>
      <c r="B6006" t="str">
        <f t="shared" si="93"/>
        <v>179---56</v>
      </c>
      <c r="C6006" t="s">
        <v>5931</v>
      </c>
      <c r="D6006" t="s">
        <v>1044</v>
      </c>
      <c r="E6006">
        <v>56</v>
      </c>
    </row>
    <row r="6007" spans="1:5" ht="13.5" customHeight="1">
      <c r="A6007">
        <v>179</v>
      </c>
      <c r="B6007" t="str">
        <f t="shared" si="93"/>
        <v>179---57</v>
      </c>
      <c r="C6007" t="s">
        <v>5932</v>
      </c>
      <c r="D6007" t="s">
        <v>846</v>
      </c>
      <c r="E6007">
        <v>57</v>
      </c>
    </row>
    <row r="6008" spans="1:5" ht="13.5" customHeight="1">
      <c r="A6008">
        <v>179</v>
      </c>
      <c r="B6008" t="str">
        <f t="shared" si="93"/>
        <v>179---58</v>
      </c>
      <c r="C6008" t="s">
        <v>5994</v>
      </c>
      <c r="D6008" t="s">
        <v>984</v>
      </c>
      <c r="E6008">
        <v>58</v>
      </c>
    </row>
    <row r="6009" spans="1:5" ht="13.5" customHeight="1">
      <c r="A6009">
        <v>179</v>
      </c>
      <c r="B6009" t="str">
        <f t="shared" si="93"/>
        <v>179---59</v>
      </c>
      <c r="C6009" t="s">
        <v>5951</v>
      </c>
      <c r="D6009" t="s">
        <v>879</v>
      </c>
      <c r="E6009">
        <v>59</v>
      </c>
    </row>
    <row r="6010" spans="1:5" ht="13.5" customHeight="1">
      <c r="A6010">
        <v>179</v>
      </c>
      <c r="B6010" t="str">
        <f t="shared" si="93"/>
        <v>179---60</v>
      </c>
      <c r="C6010" t="s">
        <v>5936</v>
      </c>
      <c r="D6010" t="s">
        <v>845</v>
      </c>
      <c r="E6010">
        <v>60</v>
      </c>
    </row>
    <row r="6011" spans="1:5" ht="13.5" customHeight="1">
      <c r="A6011">
        <v>179</v>
      </c>
      <c r="B6011" t="str">
        <f t="shared" si="93"/>
        <v>179---61</v>
      </c>
      <c r="C6011" t="s">
        <v>5952</v>
      </c>
      <c r="D6011" t="s">
        <v>891</v>
      </c>
      <c r="E6011">
        <v>61</v>
      </c>
    </row>
    <row r="6012" spans="1:5" ht="13.5" customHeight="1">
      <c r="A6012">
        <v>179</v>
      </c>
      <c r="B6012" t="str">
        <f t="shared" si="93"/>
        <v>179---62</v>
      </c>
      <c r="C6012" t="s">
        <v>5956</v>
      </c>
      <c r="D6012" t="s">
        <v>917</v>
      </c>
      <c r="E6012">
        <v>62</v>
      </c>
    </row>
    <row r="6013" spans="1:5" ht="13.5" customHeight="1">
      <c r="A6013">
        <v>179</v>
      </c>
      <c r="B6013" t="str">
        <f t="shared" si="93"/>
        <v>179---63</v>
      </c>
      <c r="C6013" t="s">
        <v>5938</v>
      </c>
      <c r="D6013" t="s">
        <v>851</v>
      </c>
      <c r="E6013">
        <v>63</v>
      </c>
    </row>
    <row r="6014" spans="1:5" ht="13.5" customHeight="1">
      <c r="A6014">
        <v>179</v>
      </c>
      <c r="B6014" t="str">
        <f t="shared" si="93"/>
        <v>179---64</v>
      </c>
      <c r="C6014" t="s">
        <v>5927</v>
      </c>
      <c r="D6014" t="s">
        <v>1115</v>
      </c>
      <c r="E6014">
        <v>64</v>
      </c>
    </row>
    <row r="6015" spans="1:5" ht="13.5" customHeight="1">
      <c r="A6015">
        <v>179</v>
      </c>
      <c r="B6015" t="str">
        <f t="shared" si="93"/>
        <v>179---65</v>
      </c>
      <c r="C6015" t="s">
        <v>5957</v>
      </c>
      <c r="D6015" t="s">
        <v>913</v>
      </c>
      <c r="E6015">
        <v>65</v>
      </c>
    </row>
    <row r="6016" spans="1:5" ht="13.5" customHeight="1">
      <c r="A6016">
        <v>179</v>
      </c>
      <c r="B6016" t="str">
        <f t="shared" si="93"/>
        <v>179---66</v>
      </c>
      <c r="C6016" t="s">
        <v>5991</v>
      </c>
      <c r="D6016" t="s">
        <v>1092</v>
      </c>
      <c r="E6016">
        <v>66</v>
      </c>
    </row>
    <row r="6017" spans="1:5" ht="13.5" customHeight="1">
      <c r="A6017">
        <v>179</v>
      </c>
      <c r="B6017" t="str">
        <f t="shared" si="93"/>
        <v>179---67</v>
      </c>
      <c r="C6017" t="s">
        <v>5992</v>
      </c>
      <c r="D6017" t="s">
        <v>1101</v>
      </c>
      <c r="E6017">
        <v>67</v>
      </c>
    </row>
    <row r="6018" spans="1:5" ht="13.5" customHeight="1">
      <c r="A6018">
        <v>179</v>
      </c>
      <c r="B6018" t="str">
        <f t="shared" si="93"/>
        <v>179---68</v>
      </c>
      <c r="C6018" t="s">
        <v>5987</v>
      </c>
      <c r="D6018" t="s">
        <v>1249</v>
      </c>
      <c r="E6018">
        <v>68</v>
      </c>
    </row>
    <row r="6019" spans="1:5" ht="13.5" customHeight="1">
      <c r="A6019">
        <v>179</v>
      </c>
      <c r="B6019" t="str">
        <f t="shared" ref="B6019:B6082" si="94">A6019&amp;"---"&amp;E6019</f>
        <v>179---69</v>
      </c>
      <c r="C6019" t="s">
        <v>6005</v>
      </c>
      <c r="D6019" t="s">
        <v>1237</v>
      </c>
      <c r="E6019">
        <v>69</v>
      </c>
    </row>
    <row r="6020" spans="1:5" ht="13.5" customHeight="1">
      <c r="A6020">
        <v>179</v>
      </c>
      <c r="B6020" t="str">
        <f t="shared" si="94"/>
        <v>179---70</v>
      </c>
      <c r="C6020" t="s">
        <v>6008</v>
      </c>
      <c r="D6020" t="s">
        <v>1027</v>
      </c>
      <c r="E6020">
        <v>70</v>
      </c>
    </row>
    <row r="6021" spans="1:5" ht="13.5" customHeight="1">
      <c r="A6021">
        <v>179</v>
      </c>
      <c r="B6021" t="str">
        <f t="shared" si="94"/>
        <v>179---71</v>
      </c>
      <c r="C6021" t="s">
        <v>5993</v>
      </c>
      <c r="D6021" t="s">
        <v>1336</v>
      </c>
      <c r="E6021">
        <v>71</v>
      </c>
    </row>
    <row r="6022" spans="1:5" ht="13.5" customHeight="1">
      <c r="A6022">
        <v>179</v>
      </c>
      <c r="B6022" t="str">
        <f t="shared" si="94"/>
        <v>179---72</v>
      </c>
      <c r="C6022" t="s">
        <v>5999</v>
      </c>
      <c r="D6022" t="s">
        <v>1371</v>
      </c>
      <c r="E6022">
        <v>72</v>
      </c>
    </row>
    <row r="6023" spans="1:5" ht="13.5" customHeight="1">
      <c r="A6023">
        <v>179</v>
      </c>
      <c r="B6023" t="str">
        <f t="shared" si="94"/>
        <v>179---73</v>
      </c>
      <c r="C6023" t="s">
        <v>5959</v>
      </c>
      <c r="D6023" t="s">
        <v>6222</v>
      </c>
      <c r="E6023">
        <v>73</v>
      </c>
    </row>
    <row r="6024" spans="1:5" ht="13.5" customHeight="1">
      <c r="A6024">
        <v>304</v>
      </c>
      <c r="B6024" t="str">
        <f t="shared" si="94"/>
        <v>304---1</v>
      </c>
      <c r="C6024" t="s">
        <v>4216</v>
      </c>
      <c r="D6024" t="s">
        <v>951</v>
      </c>
      <c r="E6024">
        <v>1</v>
      </c>
    </row>
    <row r="6025" spans="1:5" ht="13.5" customHeight="1">
      <c r="A6025">
        <v>304</v>
      </c>
      <c r="B6025" t="str">
        <f t="shared" si="94"/>
        <v>304---2</v>
      </c>
      <c r="C6025" t="s">
        <v>4216</v>
      </c>
      <c r="D6025" t="s">
        <v>713</v>
      </c>
      <c r="E6025">
        <v>2</v>
      </c>
    </row>
    <row r="6026" spans="1:5" ht="13.5" customHeight="1">
      <c r="A6026">
        <v>304</v>
      </c>
      <c r="B6026" t="str">
        <f t="shared" si="94"/>
        <v>304---3</v>
      </c>
      <c r="C6026" t="s">
        <v>4252</v>
      </c>
      <c r="D6026" t="s">
        <v>922</v>
      </c>
      <c r="E6026">
        <v>3</v>
      </c>
    </row>
    <row r="6027" spans="1:5" ht="13.5" customHeight="1">
      <c r="A6027">
        <v>304</v>
      </c>
      <c r="B6027" t="str">
        <f t="shared" si="94"/>
        <v>304---4</v>
      </c>
      <c r="C6027" t="s">
        <v>4269</v>
      </c>
      <c r="D6027" t="s">
        <v>873</v>
      </c>
      <c r="E6027">
        <v>4</v>
      </c>
    </row>
    <row r="6028" spans="1:5" ht="13.5" customHeight="1">
      <c r="A6028">
        <v>304</v>
      </c>
      <c r="B6028" t="str">
        <f t="shared" si="94"/>
        <v>304---5</v>
      </c>
      <c r="C6028" t="s">
        <v>4271</v>
      </c>
      <c r="D6028" t="s">
        <v>963</v>
      </c>
      <c r="E6028">
        <v>5</v>
      </c>
    </row>
    <row r="6029" spans="1:5" ht="13.5" customHeight="1">
      <c r="A6029">
        <v>304</v>
      </c>
      <c r="B6029" t="str">
        <f t="shared" si="94"/>
        <v>304---6</v>
      </c>
      <c r="C6029" t="s">
        <v>4239</v>
      </c>
      <c r="D6029" t="s">
        <v>1123</v>
      </c>
      <c r="E6029">
        <v>6</v>
      </c>
    </row>
    <row r="6030" spans="1:5" ht="13.5" customHeight="1">
      <c r="A6030">
        <v>304</v>
      </c>
      <c r="B6030" t="str">
        <f t="shared" si="94"/>
        <v>304---7</v>
      </c>
      <c r="C6030" t="s">
        <v>4228</v>
      </c>
      <c r="D6030" t="s">
        <v>1285</v>
      </c>
      <c r="E6030">
        <v>7</v>
      </c>
    </row>
    <row r="6031" spans="1:5" ht="13.5" customHeight="1">
      <c r="A6031">
        <v>304</v>
      </c>
      <c r="B6031" t="str">
        <f t="shared" si="94"/>
        <v>304---8</v>
      </c>
      <c r="C6031" t="s">
        <v>4268</v>
      </c>
      <c r="D6031" t="s">
        <v>911</v>
      </c>
      <c r="E6031">
        <v>8</v>
      </c>
    </row>
    <row r="6032" spans="1:5" ht="13.5" customHeight="1">
      <c r="A6032">
        <v>304</v>
      </c>
      <c r="B6032" t="str">
        <f t="shared" si="94"/>
        <v>304---9</v>
      </c>
      <c r="C6032" t="s">
        <v>4230</v>
      </c>
      <c r="D6032" t="s">
        <v>1002</v>
      </c>
      <c r="E6032">
        <v>9</v>
      </c>
    </row>
    <row r="6033" spans="1:5" ht="13.5" customHeight="1">
      <c r="A6033">
        <v>304</v>
      </c>
      <c r="B6033" t="str">
        <f t="shared" si="94"/>
        <v>304---10</v>
      </c>
      <c r="C6033" t="s">
        <v>4244</v>
      </c>
      <c r="D6033" t="s">
        <v>959</v>
      </c>
      <c r="E6033">
        <v>10</v>
      </c>
    </row>
    <row r="6034" spans="1:5" ht="13.5" customHeight="1">
      <c r="A6034">
        <v>304</v>
      </c>
      <c r="B6034" t="str">
        <f t="shared" si="94"/>
        <v>304---11</v>
      </c>
      <c r="C6034" t="s">
        <v>4231</v>
      </c>
      <c r="D6034" t="s">
        <v>958</v>
      </c>
      <c r="E6034">
        <v>11</v>
      </c>
    </row>
    <row r="6035" spans="1:5" ht="13.5" customHeight="1">
      <c r="A6035">
        <v>304</v>
      </c>
      <c r="B6035" t="str">
        <f t="shared" si="94"/>
        <v>304---12</v>
      </c>
      <c r="C6035" t="s">
        <v>4254</v>
      </c>
      <c r="D6035" t="s">
        <v>960</v>
      </c>
      <c r="E6035">
        <v>12</v>
      </c>
    </row>
    <row r="6036" spans="1:5" ht="13.5" customHeight="1">
      <c r="A6036">
        <v>304</v>
      </c>
      <c r="B6036" t="str">
        <f t="shared" si="94"/>
        <v>304---13</v>
      </c>
      <c r="C6036" t="s">
        <v>4233</v>
      </c>
      <c r="D6036" t="s">
        <v>1013</v>
      </c>
      <c r="E6036">
        <v>13</v>
      </c>
    </row>
    <row r="6037" spans="1:5" ht="13.5" customHeight="1">
      <c r="A6037">
        <v>304</v>
      </c>
      <c r="B6037" t="str">
        <f t="shared" si="94"/>
        <v>304---14</v>
      </c>
      <c r="C6037" t="s">
        <v>4233</v>
      </c>
      <c r="D6037" t="s">
        <v>1032</v>
      </c>
      <c r="E6037">
        <v>14</v>
      </c>
    </row>
    <row r="6038" spans="1:5" ht="13.5" customHeight="1">
      <c r="A6038">
        <v>304</v>
      </c>
      <c r="B6038" t="str">
        <f t="shared" si="94"/>
        <v>304---15</v>
      </c>
      <c r="C6038" t="s">
        <v>4272</v>
      </c>
      <c r="D6038" t="s">
        <v>718</v>
      </c>
      <c r="E6038">
        <v>15</v>
      </c>
    </row>
    <row r="6039" spans="1:5" ht="13.5" customHeight="1">
      <c r="A6039">
        <v>304</v>
      </c>
      <c r="B6039" t="str">
        <f t="shared" si="94"/>
        <v>304---16</v>
      </c>
      <c r="C6039" t="s">
        <v>4265</v>
      </c>
      <c r="D6039" t="s">
        <v>728</v>
      </c>
      <c r="E6039">
        <v>16</v>
      </c>
    </row>
    <row r="6040" spans="1:5" ht="13.5" customHeight="1">
      <c r="A6040">
        <v>304</v>
      </c>
      <c r="B6040" t="str">
        <f t="shared" si="94"/>
        <v>304---17</v>
      </c>
      <c r="C6040" t="s">
        <v>4248</v>
      </c>
      <c r="D6040" t="s">
        <v>878</v>
      </c>
      <c r="E6040">
        <v>17</v>
      </c>
    </row>
    <row r="6041" spans="1:5" ht="13.5" customHeight="1">
      <c r="A6041">
        <v>304</v>
      </c>
      <c r="B6041" t="str">
        <f t="shared" si="94"/>
        <v>304---18</v>
      </c>
      <c r="C6041" t="s">
        <v>4257</v>
      </c>
      <c r="D6041" t="s">
        <v>1244</v>
      </c>
      <c r="E6041">
        <v>18</v>
      </c>
    </row>
    <row r="6042" spans="1:5" ht="13.5" customHeight="1">
      <c r="A6042">
        <v>304</v>
      </c>
      <c r="B6042" t="str">
        <f t="shared" si="94"/>
        <v>304---19</v>
      </c>
      <c r="C6042" t="s">
        <v>4280</v>
      </c>
      <c r="D6042" t="s">
        <v>1287</v>
      </c>
      <c r="E6042">
        <v>19</v>
      </c>
    </row>
    <row r="6043" spans="1:5" ht="13.5" customHeight="1">
      <c r="A6043">
        <v>304</v>
      </c>
      <c r="B6043" t="str">
        <f t="shared" si="94"/>
        <v>304---20</v>
      </c>
      <c r="C6043" t="s">
        <v>5911</v>
      </c>
      <c r="D6043" t="s">
        <v>902</v>
      </c>
      <c r="E6043">
        <v>20</v>
      </c>
    </row>
    <row r="6044" spans="1:5" ht="13.5" customHeight="1">
      <c r="A6044">
        <v>304</v>
      </c>
      <c r="B6044" t="str">
        <f t="shared" si="94"/>
        <v>304---21</v>
      </c>
      <c r="C6044" t="s">
        <v>5911</v>
      </c>
      <c r="D6044" t="s">
        <v>899</v>
      </c>
      <c r="E6044">
        <v>21</v>
      </c>
    </row>
    <row r="6045" spans="1:5" ht="13.5" customHeight="1">
      <c r="A6045">
        <v>304</v>
      </c>
      <c r="B6045" t="str">
        <f t="shared" si="94"/>
        <v>304---22</v>
      </c>
      <c r="C6045" t="s">
        <v>5911</v>
      </c>
      <c r="D6045" t="s">
        <v>1209</v>
      </c>
      <c r="E6045">
        <v>22</v>
      </c>
    </row>
    <row r="6046" spans="1:5" ht="13.5" customHeight="1">
      <c r="A6046">
        <v>304</v>
      </c>
      <c r="B6046" t="str">
        <f t="shared" si="94"/>
        <v>304---23</v>
      </c>
      <c r="C6046" t="s">
        <v>5911</v>
      </c>
      <c r="D6046" t="s">
        <v>928</v>
      </c>
      <c r="E6046">
        <v>23</v>
      </c>
    </row>
    <row r="6047" spans="1:5" ht="13.5" customHeight="1">
      <c r="A6047">
        <v>304</v>
      </c>
      <c r="B6047" t="str">
        <f t="shared" si="94"/>
        <v>304---24</v>
      </c>
      <c r="C6047" t="s">
        <v>5911</v>
      </c>
      <c r="D6047" t="s">
        <v>1024</v>
      </c>
      <c r="E6047">
        <v>24</v>
      </c>
    </row>
    <row r="6048" spans="1:5" ht="13.5" customHeight="1">
      <c r="A6048">
        <v>304</v>
      </c>
      <c r="B6048" t="str">
        <f t="shared" si="94"/>
        <v>304---25</v>
      </c>
      <c r="C6048" t="s">
        <v>5911</v>
      </c>
      <c r="D6048" t="s">
        <v>909</v>
      </c>
      <c r="E6048">
        <v>25</v>
      </c>
    </row>
    <row r="6049" spans="1:5" ht="13.5" customHeight="1">
      <c r="A6049">
        <v>304</v>
      </c>
      <c r="B6049" t="str">
        <f t="shared" si="94"/>
        <v>304---26</v>
      </c>
      <c r="C6049" t="s">
        <v>5911</v>
      </c>
      <c r="D6049" t="s">
        <v>877</v>
      </c>
      <c r="E6049">
        <v>26</v>
      </c>
    </row>
    <row r="6050" spans="1:5" ht="13.5" customHeight="1">
      <c r="A6050">
        <v>304</v>
      </c>
      <c r="B6050" t="str">
        <f t="shared" si="94"/>
        <v>304---27</v>
      </c>
      <c r="C6050" t="s">
        <v>5911</v>
      </c>
      <c r="D6050" t="s">
        <v>1033</v>
      </c>
      <c r="E6050">
        <v>27</v>
      </c>
    </row>
    <row r="6051" spans="1:5" ht="13.5" customHeight="1">
      <c r="A6051">
        <v>304</v>
      </c>
      <c r="B6051" t="str">
        <f t="shared" si="94"/>
        <v>304---28</v>
      </c>
      <c r="C6051" t="s">
        <v>883</v>
      </c>
      <c r="D6051" t="s">
        <v>959</v>
      </c>
      <c r="E6051">
        <v>28</v>
      </c>
    </row>
    <row r="6052" spans="1:5" ht="13.5" customHeight="1">
      <c r="A6052">
        <v>304</v>
      </c>
      <c r="B6052" t="str">
        <f t="shared" si="94"/>
        <v>304---29</v>
      </c>
      <c r="C6052" t="s">
        <v>887</v>
      </c>
      <c r="D6052" t="s">
        <v>992</v>
      </c>
      <c r="E6052">
        <v>29</v>
      </c>
    </row>
    <row r="6053" spans="1:5" ht="13.5" customHeight="1">
      <c r="A6053">
        <v>304</v>
      </c>
      <c r="B6053" t="str">
        <f t="shared" si="94"/>
        <v>304---30</v>
      </c>
      <c r="C6053" t="s">
        <v>741</v>
      </c>
      <c r="D6053" t="s">
        <v>1248</v>
      </c>
      <c r="E6053">
        <v>30</v>
      </c>
    </row>
    <row r="6054" spans="1:5" ht="13.5" customHeight="1">
      <c r="A6054">
        <v>304</v>
      </c>
      <c r="B6054" t="str">
        <f t="shared" si="94"/>
        <v>304---31</v>
      </c>
      <c r="C6054" t="s">
        <v>743</v>
      </c>
      <c r="D6054" t="s">
        <v>754</v>
      </c>
      <c r="E6054">
        <v>31</v>
      </c>
    </row>
    <row r="6055" spans="1:5" ht="13.5" customHeight="1">
      <c r="A6055">
        <v>304</v>
      </c>
      <c r="B6055" t="str">
        <f t="shared" si="94"/>
        <v>304---32</v>
      </c>
      <c r="C6055" t="s">
        <v>987</v>
      </c>
      <c r="D6055" t="s">
        <v>1263</v>
      </c>
      <c r="E6055">
        <v>32</v>
      </c>
    </row>
    <row r="6056" spans="1:5" ht="13.5" customHeight="1">
      <c r="A6056">
        <v>304</v>
      </c>
      <c r="B6056" t="str">
        <f t="shared" si="94"/>
        <v>304---33</v>
      </c>
      <c r="C6056" t="s">
        <v>989</v>
      </c>
      <c r="D6056" t="s">
        <v>738</v>
      </c>
      <c r="E6056">
        <v>33</v>
      </c>
    </row>
    <row r="6057" spans="1:5" ht="13.5" customHeight="1">
      <c r="A6057">
        <v>304</v>
      </c>
      <c r="B6057" t="str">
        <f t="shared" si="94"/>
        <v>304---34</v>
      </c>
      <c r="C6057" t="s">
        <v>799</v>
      </c>
      <c r="D6057" t="s">
        <v>809</v>
      </c>
      <c r="E6057">
        <v>34</v>
      </c>
    </row>
    <row r="6058" spans="1:5" ht="13.5" customHeight="1">
      <c r="A6058">
        <v>304</v>
      </c>
      <c r="B6058" t="str">
        <f t="shared" si="94"/>
        <v>304---35</v>
      </c>
      <c r="C6058" t="s">
        <v>747</v>
      </c>
      <c r="D6058" t="s">
        <v>1154</v>
      </c>
      <c r="E6058">
        <v>35</v>
      </c>
    </row>
    <row r="6059" spans="1:5" ht="13.5" customHeight="1">
      <c r="A6059">
        <v>304</v>
      </c>
      <c r="B6059" t="str">
        <f t="shared" si="94"/>
        <v>304---36</v>
      </c>
      <c r="C6059" t="s">
        <v>819</v>
      </c>
      <c r="D6059" t="s">
        <v>756</v>
      </c>
      <c r="E6059">
        <v>36</v>
      </c>
    </row>
    <row r="6060" spans="1:5" ht="13.5" customHeight="1">
      <c r="A6060">
        <v>304</v>
      </c>
      <c r="B6060" t="str">
        <f t="shared" si="94"/>
        <v>304---37</v>
      </c>
      <c r="C6060" t="s">
        <v>1074</v>
      </c>
      <c r="D6060" t="s">
        <v>880</v>
      </c>
      <c r="E6060">
        <v>37</v>
      </c>
    </row>
    <row r="6061" spans="1:5" ht="13.5" customHeight="1">
      <c r="A6061">
        <v>304</v>
      </c>
      <c r="B6061" t="str">
        <f t="shared" si="94"/>
        <v>304---38</v>
      </c>
      <c r="C6061" t="s">
        <v>820</v>
      </c>
      <c r="D6061" t="s">
        <v>882</v>
      </c>
      <c r="E6061">
        <v>38</v>
      </c>
    </row>
    <row r="6062" spans="1:5" ht="13.5" customHeight="1">
      <c r="A6062">
        <v>304</v>
      </c>
      <c r="B6062" t="str">
        <f t="shared" si="94"/>
        <v>304---39</v>
      </c>
      <c r="C6062" t="s">
        <v>751</v>
      </c>
      <c r="D6062" t="s">
        <v>1281</v>
      </c>
      <c r="E6062">
        <v>39</v>
      </c>
    </row>
    <row r="6063" spans="1:5" ht="13.5" customHeight="1">
      <c r="A6063">
        <v>304</v>
      </c>
      <c r="B6063" t="str">
        <f t="shared" si="94"/>
        <v>304---40</v>
      </c>
      <c r="C6063" t="s">
        <v>824</v>
      </c>
      <c r="D6063" t="s">
        <v>752</v>
      </c>
      <c r="E6063">
        <v>40</v>
      </c>
    </row>
    <row r="6064" spans="1:5" ht="13.5" customHeight="1">
      <c r="A6064">
        <v>304</v>
      </c>
      <c r="B6064" t="str">
        <f t="shared" si="94"/>
        <v>304---41</v>
      </c>
      <c r="C6064" t="s">
        <v>826</v>
      </c>
      <c r="D6064" t="s">
        <v>1079</v>
      </c>
      <c r="E6064">
        <v>41</v>
      </c>
    </row>
    <row r="6065" spans="1:5" ht="13.5" customHeight="1">
      <c r="A6065">
        <v>304</v>
      </c>
      <c r="B6065" t="str">
        <f t="shared" si="94"/>
        <v>304---42</v>
      </c>
      <c r="C6065" t="s">
        <v>753</v>
      </c>
      <c r="D6065" t="s">
        <v>1002</v>
      </c>
      <c r="E6065">
        <v>42</v>
      </c>
    </row>
    <row r="6066" spans="1:5" ht="13.5" customHeight="1">
      <c r="A6066">
        <v>304</v>
      </c>
      <c r="B6066" t="str">
        <f t="shared" si="94"/>
        <v>304---43</v>
      </c>
      <c r="C6066" t="s">
        <v>757</v>
      </c>
      <c r="D6066" t="s">
        <v>1272</v>
      </c>
      <c r="E6066">
        <v>43</v>
      </c>
    </row>
    <row r="6067" spans="1:5" ht="13.5" customHeight="1">
      <c r="A6067">
        <v>304</v>
      </c>
      <c r="B6067" t="str">
        <f t="shared" si="94"/>
        <v>304---44</v>
      </c>
      <c r="C6067" t="s">
        <v>862</v>
      </c>
      <c r="D6067" t="s">
        <v>1261</v>
      </c>
      <c r="E6067">
        <v>44</v>
      </c>
    </row>
    <row r="6068" spans="1:5" ht="13.5" customHeight="1">
      <c r="A6068">
        <v>304</v>
      </c>
      <c r="B6068" t="str">
        <f t="shared" si="94"/>
        <v>304---45</v>
      </c>
      <c r="C6068" t="s">
        <v>890</v>
      </c>
      <c r="D6068" t="s">
        <v>911</v>
      </c>
      <c r="E6068">
        <v>45</v>
      </c>
    </row>
    <row r="6069" spans="1:5" ht="13.5" customHeight="1">
      <c r="A6069">
        <v>304</v>
      </c>
      <c r="B6069" t="str">
        <f t="shared" si="94"/>
        <v>304---46</v>
      </c>
      <c r="C6069" t="s">
        <v>991</v>
      </c>
      <c r="D6069" t="s">
        <v>966</v>
      </c>
      <c r="E6069">
        <v>46</v>
      </c>
    </row>
    <row r="6070" spans="1:5" ht="13.5" customHeight="1">
      <c r="A6070">
        <v>304</v>
      </c>
      <c r="B6070" t="str">
        <f t="shared" si="94"/>
        <v>304---47</v>
      </c>
      <c r="C6070" t="s">
        <v>864</v>
      </c>
      <c r="D6070" t="s">
        <v>957</v>
      </c>
      <c r="E6070">
        <v>47</v>
      </c>
    </row>
    <row r="6071" spans="1:5" ht="13.5" customHeight="1">
      <c r="A6071">
        <v>304</v>
      </c>
      <c r="B6071" t="str">
        <f t="shared" si="94"/>
        <v>304---48</v>
      </c>
      <c r="C6071" t="s">
        <v>892</v>
      </c>
      <c r="D6071" t="s">
        <v>730</v>
      </c>
      <c r="E6071">
        <v>48</v>
      </c>
    </row>
    <row r="6072" spans="1:5" ht="13.5" customHeight="1">
      <c r="A6072">
        <v>304</v>
      </c>
      <c r="B6072" t="str">
        <f t="shared" si="94"/>
        <v>304---49</v>
      </c>
      <c r="C6072" t="s">
        <v>868</v>
      </c>
      <c r="D6072" t="s">
        <v>758</v>
      </c>
      <c r="E6072">
        <v>49</v>
      </c>
    </row>
    <row r="6073" spans="1:5" ht="13.5" customHeight="1">
      <c r="A6073">
        <v>304</v>
      </c>
      <c r="B6073" t="str">
        <f t="shared" si="94"/>
        <v>304---50</v>
      </c>
      <c r="C6073" t="s">
        <v>944</v>
      </c>
      <c r="D6073" t="s">
        <v>1144</v>
      </c>
      <c r="E6073">
        <v>50</v>
      </c>
    </row>
    <row r="6074" spans="1:5" ht="13.5" customHeight="1">
      <c r="A6074">
        <v>304</v>
      </c>
      <c r="B6074" t="str">
        <f t="shared" si="94"/>
        <v>304---51</v>
      </c>
      <c r="C6074" t="s">
        <v>5912</v>
      </c>
      <c r="D6074" t="s">
        <v>764</v>
      </c>
      <c r="E6074">
        <v>51</v>
      </c>
    </row>
    <row r="6075" spans="1:5" ht="13.5" customHeight="1">
      <c r="A6075">
        <v>304</v>
      </c>
      <c r="B6075" t="str">
        <f t="shared" si="94"/>
        <v>304---52</v>
      </c>
      <c r="C6075" t="s">
        <v>5945</v>
      </c>
      <c r="D6075" t="s">
        <v>881</v>
      </c>
      <c r="E6075">
        <v>52</v>
      </c>
    </row>
    <row r="6076" spans="1:5" ht="13.5" customHeight="1">
      <c r="A6076">
        <v>304</v>
      </c>
      <c r="B6076" t="str">
        <f t="shared" si="94"/>
        <v>304---53</v>
      </c>
      <c r="C6076" t="s">
        <v>5946</v>
      </c>
      <c r="D6076" t="s">
        <v>893</v>
      </c>
      <c r="E6076">
        <v>53</v>
      </c>
    </row>
    <row r="6077" spans="1:5" ht="13.5" customHeight="1">
      <c r="A6077">
        <v>304</v>
      </c>
      <c r="B6077" t="str">
        <f t="shared" si="94"/>
        <v>304---54</v>
      </c>
      <c r="C6077" t="s">
        <v>5947</v>
      </c>
      <c r="D6077" t="s">
        <v>884</v>
      </c>
      <c r="E6077">
        <v>54</v>
      </c>
    </row>
    <row r="6078" spans="1:5" ht="13.5" customHeight="1">
      <c r="A6078">
        <v>304</v>
      </c>
      <c r="B6078" t="str">
        <f t="shared" si="94"/>
        <v>304---55</v>
      </c>
      <c r="C6078" t="s">
        <v>5948</v>
      </c>
      <c r="D6078" t="s">
        <v>886</v>
      </c>
      <c r="E6078">
        <v>55</v>
      </c>
    </row>
    <row r="6079" spans="1:5" ht="13.5" customHeight="1">
      <c r="A6079">
        <v>304</v>
      </c>
      <c r="B6079" t="str">
        <f t="shared" si="94"/>
        <v>304---56</v>
      </c>
      <c r="C6079" t="s">
        <v>5949</v>
      </c>
      <c r="D6079" t="s">
        <v>895</v>
      </c>
      <c r="E6079">
        <v>56</v>
      </c>
    </row>
    <row r="6080" spans="1:5" ht="13.5" customHeight="1">
      <c r="A6080">
        <v>304</v>
      </c>
      <c r="B6080" t="str">
        <f t="shared" si="94"/>
        <v>304---57</v>
      </c>
      <c r="C6080" t="s">
        <v>5915</v>
      </c>
      <c r="D6080" t="s">
        <v>772</v>
      </c>
      <c r="E6080">
        <v>57</v>
      </c>
    </row>
    <row r="6081" spans="1:5" ht="13.5" customHeight="1">
      <c r="A6081">
        <v>304</v>
      </c>
      <c r="B6081" t="str">
        <f t="shared" si="94"/>
        <v>304---58</v>
      </c>
      <c r="C6081" t="s">
        <v>5970</v>
      </c>
      <c r="D6081" t="s">
        <v>999</v>
      </c>
      <c r="E6081">
        <v>58</v>
      </c>
    </row>
    <row r="6082" spans="1:5" ht="13.5" customHeight="1">
      <c r="A6082">
        <v>304</v>
      </c>
      <c r="B6082" t="str">
        <f t="shared" si="94"/>
        <v>304---59</v>
      </c>
      <c r="C6082" t="s">
        <v>5916</v>
      </c>
      <c r="D6082" t="s">
        <v>750</v>
      </c>
      <c r="E6082">
        <v>59</v>
      </c>
    </row>
    <row r="6083" spans="1:5" ht="13.5" customHeight="1">
      <c r="A6083">
        <v>304</v>
      </c>
      <c r="B6083" t="str">
        <f t="shared" ref="B6083:B6146" si="95">A6083&amp;"---"&amp;E6083</f>
        <v>304---60</v>
      </c>
      <c r="C6083" t="s">
        <v>6011</v>
      </c>
      <c r="D6083" t="s">
        <v>1285</v>
      </c>
      <c r="E6083">
        <v>60</v>
      </c>
    </row>
    <row r="6084" spans="1:5" ht="13.5" customHeight="1">
      <c r="A6084">
        <v>304</v>
      </c>
      <c r="B6084" t="str">
        <f t="shared" si="95"/>
        <v>304---61</v>
      </c>
      <c r="C6084" t="s">
        <v>5917</v>
      </c>
      <c r="D6084" t="s">
        <v>789</v>
      </c>
      <c r="E6084">
        <v>61</v>
      </c>
    </row>
    <row r="6085" spans="1:5" ht="13.5" customHeight="1">
      <c r="A6085">
        <v>304</v>
      </c>
      <c r="B6085" t="str">
        <f t="shared" si="95"/>
        <v>304---62</v>
      </c>
      <c r="C6085" t="s">
        <v>5918</v>
      </c>
      <c r="D6085" t="s">
        <v>770</v>
      </c>
      <c r="E6085">
        <v>62</v>
      </c>
    </row>
    <row r="6086" spans="1:5" ht="13.5" customHeight="1">
      <c r="A6086">
        <v>304</v>
      </c>
      <c r="B6086" t="str">
        <f t="shared" si="95"/>
        <v>304---63</v>
      </c>
      <c r="C6086" t="s">
        <v>5963</v>
      </c>
      <c r="D6086" t="s">
        <v>937</v>
      </c>
      <c r="E6086">
        <v>63</v>
      </c>
    </row>
    <row r="6087" spans="1:5" ht="13.5" customHeight="1">
      <c r="A6087">
        <v>304</v>
      </c>
      <c r="B6087" t="str">
        <f t="shared" si="95"/>
        <v>304---64</v>
      </c>
      <c r="C6087" t="s">
        <v>5994</v>
      </c>
      <c r="D6087" t="s">
        <v>984</v>
      </c>
      <c r="E6087">
        <v>64</v>
      </c>
    </row>
    <row r="6088" spans="1:5" ht="13.5" customHeight="1">
      <c r="A6088">
        <v>304</v>
      </c>
      <c r="B6088" t="str">
        <f t="shared" si="95"/>
        <v>304---65</v>
      </c>
      <c r="C6088" t="s">
        <v>5952</v>
      </c>
      <c r="D6088" t="s">
        <v>891</v>
      </c>
      <c r="E6088">
        <v>65</v>
      </c>
    </row>
    <row r="6089" spans="1:5" ht="13.5" customHeight="1">
      <c r="A6089">
        <v>304</v>
      </c>
      <c r="B6089" t="str">
        <f t="shared" si="95"/>
        <v>304---66</v>
      </c>
      <c r="C6089" t="s">
        <v>6012</v>
      </c>
      <c r="D6089" t="s">
        <v>958</v>
      </c>
      <c r="E6089">
        <v>66</v>
      </c>
    </row>
    <row r="6090" spans="1:5" ht="13.5" customHeight="1">
      <c r="A6090">
        <v>304</v>
      </c>
      <c r="B6090" t="str">
        <f t="shared" si="95"/>
        <v>304---67</v>
      </c>
      <c r="C6090" t="s">
        <v>6004</v>
      </c>
      <c r="D6090" t="s">
        <v>960</v>
      </c>
      <c r="E6090">
        <v>67</v>
      </c>
    </row>
    <row r="6091" spans="1:5" ht="13.5" customHeight="1">
      <c r="A6091">
        <v>304</v>
      </c>
      <c r="B6091" t="str">
        <f t="shared" si="95"/>
        <v>304---68</v>
      </c>
      <c r="C6091" t="s">
        <v>5990</v>
      </c>
      <c r="D6091" t="s">
        <v>1018</v>
      </c>
      <c r="E6091">
        <v>68</v>
      </c>
    </row>
    <row r="6092" spans="1:5" ht="13.5" customHeight="1">
      <c r="A6092">
        <v>304</v>
      </c>
      <c r="B6092" t="str">
        <f t="shared" si="95"/>
        <v>304---69</v>
      </c>
      <c r="C6092" t="s">
        <v>5955</v>
      </c>
      <c r="D6092" t="s">
        <v>889</v>
      </c>
      <c r="E6092">
        <v>69</v>
      </c>
    </row>
    <row r="6093" spans="1:5" ht="13.5" customHeight="1">
      <c r="A6093">
        <v>304</v>
      </c>
      <c r="B6093" t="str">
        <f t="shared" si="95"/>
        <v>304---70</v>
      </c>
      <c r="C6093" t="s">
        <v>6014</v>
      </c>
      <c r="D6093" t="s">
        <v>1107</v>
      </c>
      <c r="E6093">
        <v>70</v>
      </c>
    </row>
    <row r="6094" spans="1:5" ht="13.5" customHeight="1">
      <c r="A6094">
        <v>304</v>
      </c>
      <c r="B6094" t="str">
        <f t="shared" si="95"/>
        <v>304---71</v>
      </c>
      <c r="C6094" t="s">
        <v>5996</v>
      </c>
      <c r="D6094" t="s">
        <v>1356</v>
      </c>
      <c r="E6094">
        <v>71</v>
      </c>
    </row>
    <row r="6095" spans="1:5" ht="13.5" customHeight="1">
      <c r="A6095">
        <v>304</v>
      </c>
      <c r="B6095" t="str">
        <f t="shared" si="95"/>
        <v>304---72</v>
      </c>
      <c r="C6095" t="s">
        <v>5958</v>
      </c>
      <c r="D6095" t="s">
        <v>1358</v>
      </c>
      <c r="E6095">
        <v>72</v>
      </c>
    </row>
    <row r="6096" spans="1:5" ht="13.5" customHeight="1">
      <c r="A6096">
        <v>227</v>
      </c>
      <c r="B6096" t="str">
        <f t="shared" si="95"/>
        <v>227---1</v>
      </c>
      <c r="C6096" t="s">
        <v>4216</v>
      </c>
      <c r="D6096" t="s">
        <v>874</v>
      </c>
      <c r="E6096">
        <v>1</v>
      </c>
    </row>
    <row r="6097" spans="1:5" ht="13.5" customHeight="1">
      <c r="A6097">
        <v>227</v>
      </c>
      <c r="B6097" t="str">
        <f t="shared" si="95"/>
        <v>227---2</v>
      </c>
      <c r="C6097" t="s">
        <v>4216</v>
      </c>
      <c r="D6097" t="s">
        <v>1029</v>
      </c>
      <c r="E6097">
        <v>2</v>
      </c>
    </row>
    <row r="6098" spans="1:5" ht="13.5" customHeight="1">
      <c r="A6098">
        <v>227</v>
      </c>
      <c r="B6098" t="str">
        <f t="shared" si="95"/>
        <v>227---3</v>
      </c>
      <c r="C6098" t="s">
        <v>4263</v>
      </c>
      <c r="D6098" t="s">
        <v>1076</v>
      </c>
      <c r="E6098">
        <v>3</v>
      </c>
    </row>
    <row r="6099" spans="1:5" ht="13.5" customHeight="1">
      <c r="A6099">
        <v>227</v>
      </c>
      <c r="B6099" t="str">
        <f t="shared" si="95"/>
        <v>227---4</v>
      </c>
      <c r="C6099" t="s">
        <v>4238</v>
      </c>
      <c r="D6099" t="s">
        <v>1353</v>
      </c>
      <c r="E6099">
        <v>4</v>
      </c>
    </row>
    <row r="6100" spans="1:5" ht="13.5" customHeight="1">
      <c r="A6100">
        <v>227</v>
      </c>
      <c r="B6100" t="str">
        <f t="shared" si="95"/>
        <v>227---5</v>
      </c>
      <c r="C6100" t="s">
        <v>4220</v>
      </c>
      <c r="D6100" t="s">
        <v>1247</v>
      </c>
      <c r="E6100">
        <v>5</v>
      </c>
    </row>
    <row r="6101" spans="1:5" ht="13.5" customHeight="1">
      <c r="A6101">
        <v>227</v>
      </c>
      <c r="B6101" t="str">
        <f t="shared" si="95"/>
        <v>227---6</v>
      </c>
      <c r="C6101" t="s">
        <v>4228</v>
      </c>
      <c r="D6101" t="s">
        <v>740</v>
      </c>
      <c r="E6101">
        <v>6</v>
      </c>
    </row>
    <row r="6102" spans="1:5" ht="13.5" customHeight="1">
      <c r="A6102">
        <v>227</v>
      </c>
      <c r="B6102" t="str">
        <f t="shared" si="95"/>
        <v>227---7</v>
      </c>
      <c r="C6102" t="s">
        <v>4223</v>
      </c>
      <c r="D6102" t="s">
        <v>754</v>
      </c>
      <c r="E6102">
        <v>7</v>
      </c>
    </row>
    <row r="6103" spans="1:5" ht="13.5" customHeight="1">
      <c r="A6103">
        <v>227</v>
      </c>
      <c r="B6103" t="str">
        <f t="shared" si="95"/>
        <v>227---8</v>
      </c>
      <c r="C6103" t="s">
        <v>4276</v>
      </c>
      <c r="D6103" t="s">
        <v>921</v>
      </c>
      <c r="E6103">
        <v>8</v>
      </c>
    </row>
    <row r="6104" spans="1:5" ht="13.5" customHeight="1">
      <c r="A6104">
        <v>227</v>
      </c>
      <c r="B6104" t="str">
        <f t="shared" si="95"/>
        <v>227---9</v>
      </c>
      <c r="C6104" t="s">
        <v>4259</v>
      </c>
      <c r="D6104" t="s">
        <v>1323</v>
      </c>
      <c r="E6104">
        <v>9</v>
      </c>
    </row>
    <row r="6105" spans="1:5" ht="13.5" customHeight="1">
      <c r="A6105">
        <v>227</v>
      </c>
      <c r="B6105" t="str">
        <f t="shared" si="95"/>
        <v>227---10</v>
      </c>
      <c r="C6105" t="s">
        <v>4259</v>
      </c>
      <c r="D6105" t="s">
        <v>1223</v>
      </c>
      <c r="E6105">
        <v>10</v>
      </c>
    </row>
    <row r="6106" spans="1:5" ht="13.5" customHeight="1">
      <c r="A6106">
        <v>227</v>
      </c>
      <c r="B6106" t="str">
        <f t="shared" si="95"/>
        <v>227---11</v>
      </c>
      <c r="C6106" t="s">
        <v>4254</v>
      </c>
      <c r="D6106" t="s">
        <v>837</v>
      </c>
      <c r="E6106">
        <v>11</v>
      </c>
    </row>
    <row r="6107" spans="1:5" ht="13.5" customHeight="1">
      <c r="A6107">
        <v>227</v>
      </c>
      <c r="B6107" t="str">
        <f t="shared" si="95"/>
        <v>227---12</v>
      </c>
      <c r="C6107" t="s">
        <v>4235</v>
      </c>
      <c r="D6107" t="s">
        <v>1035</v>
      </c>
      <c r="E6107">
        <v>12</v>
      </c>
    </row>
    <row r="6108" spans="1:5" ht="13.5" customHeight="1">
      <c r="A6108">
        <v>227</v>
      </c>
      <c r="B6108" t="str">
        <f t="shared" si="95"/>
        <v>227---13</v>
      </c>
      <c r="C6108" t="s">
        <v>4236</v>
      </c>
      <c r="D6108" t="s">
        <v>1342</v>
      </c>
      <c r="E6108">
        <v>13</v>
      </c>
    </row>
    <row r="6109" spans="1:5" ht="13.5" customHeight="1">
      <c r="A6109">
        <v>227</v>
      </c>
      <c r="B6109" t="str">
        <f t="shared" si="95"/>
        <v>227---14</v>
      </c>
      <c r="C6109" t="s">
        <v>4277</v>
      </c>
      <c r="D6109" t="s">
        <v>1221</v>
      </c>
      <c r="E6109">
        <v>14</v>
      </c>
    </row>
    <row r="6110" spans="1:5" ht="13.5" customHeight="1">
      <c r="A6110">
        <v>227</v>
      </c>
      <c r="B6110" t="str">
        <f t="shared" si="95"/>
        <v>227---15</v>
      </c>
      <c r="C6110" t="s">
        <v>4257</v>
      </c>
      <c r="D6110" t="s">
        <v>1101</v>
      </c>
      <c r="E6110">
        <v>15</v>
      </c>
    </row>
    <row r="6111" spans="1:5" ht="13.5" customHeight="1">
      <c r="A6111">
        <v>227</v>
      </c>
      <c r="B6111" t="str">
        <f t="shared" si="95"/>
        <v>227---16</v>
      </c>
      <c r="C6111" t="s">
        <v>4282</v>
      </c>
      <c r="D6111" t="s">
        <v>1282</v>
      </c>
      <c r="E6111">
        <v>16</v>
      </c>
    </row>
    <row r="6112" spans="1:5" ht="13.5" customHeight="1">
      <c r="A6112">
        <v>227</v>
      </c>
      <c r="B6112" t="str">
        <f t="shared" si="95"/>
        <v>227---17</v>
      </c>
      <c r="C6112" t="s">
        <v>5911</v>
      </c>
      <c r="D6112" t="s">
        <v>720</v>
      </c>
      <c r="E6112">
        <v>17</v>
      </c>
    </row>
    <row r="6113" spans="1:5" ht="13.5" customHeight="1">
      <c r="A6113">
        <v>227</v>
      </c>
      <c r="B6113" t="str">
        <f t="shared" si="95"/>
        <v>227---18</v>
      </c>
      <c r="C6113" t="s">
        <v>5911</v>
      </c>
      <c r="D6113" t="s">
        <v>1218</v>
      </c>
      <c r="E6113">
        <v>18</v>
      </c>
    </row>
    <row r="6114" spans="1:5" ht="13.5" customHeight="1">
      <c r="A6114">
        <v>227</v>
      </c>
      <c r="B6114" t="str">
        <f t="shared" si="95"/>
        <v>227---19</v>
      </c>
      <c r="C6114" t="s">
        <v>5911</v>
      </c>
      <c r="D6114" t="s">
        <v>1244</v>
      </c>
      <c r="E6114">
        <v>19</v>
      </c>
    </row>
    <row r="6115" spans="1:5" ht="13.5" customHeight="1">
      <c r="A6115">
        <v>227</v>
      </c>
      <c r="B6115" t="str">
        <f t="shared" si="95"/>
        <v>227---20</v>
      </c>
      <c r="C6115" t="s">
        <v>5911</v>
      </c>
      <c r="D6115" t="s">
        <v>1031</v>
      </c>
      <c r="E6115">
        <v>20</v>
      </c>
    </row>
    <row r="6116" spans="1:5" ht="13.5" customHeight="1">
      <c r="A6116">
        <v>227</v>
      </c>
      <c r="B6116" t="str">
        <f t="shared" si="95"/>
        <v>227---21</v>
      </c>
      <c r="C6116" t="s">
        <v>5911</v>
      </c>
      <c r="D6116" t="s">
        <v>1003</v>
      </c>
      <c r="E6116">
        <v>21</v>
      </c>
    </row>
    <row r="6117" spans="1:5" ht="13.5" customHeight="1">
      <c r="A6117">
        <v>227</v>
      </c>
      <c r="B6117" t="str">
        <f t="shared" si="95"/>
        <v>227---22</v>
      </c>
      <c r="C6117" t="s">
        <v>5911</v>
      </c>
      <c r="D6117" t="s">
        <v>1075</v>
      </c>
      <c r="E6117">
        <v>22</v>
      </c>
    </row>
    <row r="6118" spans="1:5" ht="13.5" customHeight="1">
      <c r="A6118">
        <v>227</v>
      </c>
      <c r="B6118" t="str">
        <f t="shared" si="95"/>
        <v>227---23</v>
      </c>
      <c r="C6118" t="s">
        <v>5911</v>
      </c>
      <c r="D6118" t="s">
        <v>945</v>
      </c>
      <c r="E6118">
        <v>23</v>
      </c>
    </row>
    <row r="6119" spans="1:5" ht="13.5" customHeight="1">
      <c r="A6119">
        <v>227</v>
      </c>
      <c r="B6119" t="str">
        <f t="shared" si="95"/>
        <v>227---24</v>
      </c>
      <c r="C6119" t="s">
        <v>5911</v>
      </c>
      <c r="D6119" t="s">
        <v>728</v>
      </c>
      <c r="E6119">
        <v>24</v>
      </c>
    </row>
    <row r="6120" spans="1:5" ht="13.5" customHeight="1">
      <c r="A6120">
        <v>227</v>
      </c>
      <c r="B6120" t="str">
        <f t="shared" si="95"/>
        <v>227---25</v>
      </c>
      <c r="C6120" t="s">
        <v>5911</v>
      </c>
      <c r="D6120" t="s">
        <v>1138</v>
      </c>
      <c r="E6120">
        <v>25</v>
      </c>
    </row>
    <row r="6121" spans="1:5" ht="13.5" customHeight="1">
      <c r="A6121">
        <v>227</v>
      </c>
      <c r="B6121" t="str">
        <f t="shared" si="95"/>
        <v>227---26</v>
      </c>
      <c r="C6121" t="s">
        <v>797</v>
      </c>
      <c r="D6121" t="s">
        <v>1081</v>
      </c>
      <c r="E6121">
        <v>26</v>
      </c>
    </row>
    <row r="6122" spans="1:5" ht="13.5" customHeight="1">
      <c r="A6122">
        <v>227</v>
      </c>
      <c r="B6122" t="str">
        <f t="shared" si="95"/>
        <v>227---27</v>
      </c>
      <c r="C6122" t="s">
        <v>858</v>
      </c>
      <c r="D6122" t="s">
        <v>740</v>
      </c>
      <c r="E6122">
        <v>27</v>
      </c>
    </row>
    <row r="6123" spans="1:5" ht="13.5" customHeight="1">
      <c r="A6123">
        <v>227</v>
      </c>
      <c r="B6123" t="str">
        <f t="shared" si="95"/>
        <v>227---28</v>
      </c>
      <c r="C6123" t="s">
        <v>743</v>
      </c>
      <c r="D6123" t="s">
        <v>754</v>
      </c>
      <c r="E6123">
        <v>28</v>
      </c>
    </row>
    <row r="6124" spans="1:5" ht="13.5" customHeight="1">
      <c r="A6124">
        <v>227</v>
      </c>
      <c r="B6124" t="str">
        <f t="shared" si="95"/>
        <v>227---29</v>
      </c>
      <c r="C6124" t="s">
        <v>745</v>
      </c>
      <c r="D6124" t="s">
        <v>837</v>
      </c>
      <c r="E6124">
        <v>29</v>
      </c>
    </row>
    <row r="6125" spans="1:5" ht="13.5" customHeight="1">
      <c r="A6125">
        <v>227</v>
      </c>
      <c r="B6125" t="str">
        <f t="shared" si="95"/>
        <v>227---30</v>
      </c>
      <c r="C6125" t="s">
        <v>987</v>
      </c>
      <c r="D6125" t="s">
        <v>1263</v>
      </c>
      <c r="E6125">
        <v>30</v>
      </c>
    </row>
    <row r="6126" spans="1:5" ht="13.5" customHeight="1">
      <c r="A6126">
        <v>227</v>
      </c>
      <c r="B6126" t="str">
        <f t="shared" si="95"/>
        <v>227---31</v>
      </c>
      <c r="C6126" t="s">
        <v>989</v>
      </c>
      <c r="D6126" t="s">
        <v>738</v>
      </c>
      <c r="E6126">
        <v>31</v>
      </c>
    </row>
    <row r="6127" spans="1:5" ht="13.5" customHeight="1">
      <c r="A6127">
        <v>227</v>
      </c>
      <c r="B6127" t="str">
        <f t="shared" si="95"/>
        <v>227---32</v>
      </c>
      <c r="C6127" t="s">
        <v>819</v>
      </c>
      <c r="D6127" t="s">
        <v>756</v>
      </c>
      <c r="E6127">
        <v>32</v>
      </c>
    </row>
    <row r="6128" spans="1:5" ht="13.5" customHeight="1">
      <c r="A6128">
        <v>227</v>
      </c>
      <c r="B6128" t="str">
        <f t="shared" si="95"/>
        <v>227---33</v>
      </c>
      <c r="C6128" t="s">
        <v>749</v>
      </c>
      <c r="D6128" t="s">
        <v>1082</v>
      </c>
      <c r="E6128">
        <v>33</v>
      </c>
    </row>
    <row r="6129" spans="1:5" ht="13.5" customHeight="1">
      <c r="A6129">
        <v>227</v>
      </c>
      <c r="B6129" t="str">
        <f t="shared" si="95"/>
        <v>227---34</v>
      </c>
      <c r="C6129" t="s">
        <v>1019</v>
      </c>
      <c r="D6129" t="s">
        <v>734</v>
      </c>
      <c r="E6129">
        <v>34</v>
      </c>
    </row>
    <row r="6130" spans="1:5" ht="13.5" customHeight="1">
      <c r="A6130">
        <v>227</v>
      </c>
      <c r="B6130" t="str">
        <f t="shared" si="95"/>
        <v>227---35</v>
      </c>
      <c r="C6130" t="s">
        <v>824</v>
      </c>
      <c r="D6130" t="s">
        <v>752</v>
      </c>
      <c r="E6130">
        <v>35</v>
      </c>
    </row>
    <row r="6131" spans="1:5" ht="13.5" customHeight="1">
      <c r="A6131">
        <v>227</v>
      </c>
      <c r="B6131" t="str">
        <f t="shared" si="95"/>
        <v>227---36</v>
      </c>
      <c r="C6131" t="s">
        <v>1005</v>
      </c>
      <c r="D6131" t="s">
        <v>1105</v>
      </c>
      <c r="E6131">
        <v>36</v>
      </c>
    </row>
    <row r="6132" spans="1:5" ht="13.5" customHeight="1">
      <c r="A6132">
        <v>227</v>
      </c>
      <c r="B6132" t="str">
        <f t="shared" si="95"/>
        <v>227---37</v>
      </c>
      <c r="C6132" t="s">
        <v>759</v>
      </c>
      <c r="D6132" t="s">
        <v>823</v>
      </c>
      <c r="E6132">
        <v>37</v>
      </c>
    </row>
    <row r="6133" spans="1:5" ht="13.5" customHeight="1">
      <c r="A6133">
        <v>227</v>
      </c>
      <c r="B6133" t="str">
        <f t="shared" si="95"/>
        <v>227---38</v>
      </c>
      <c r="C6133" t="s">
        <v>761</v>
      </c>
      <c r="D6133" t="s">
        <v>1080</v>
      </c>
      <c r="E6133">
        <v>38</v>
      </c>
    </row>
    <row r="6134" spans="1:5" ht="13.5" customHeight="1">
      <c r="A6134">
        <v>227</v>
      </c>
      <c r="B6134" t="str">
        <f t="shared" si="95"/>
        <v>227---39</v>
      </c>
      <c r="C6134" t="s">
        <v>763</v>
      </c>
      <c r="D6134" t="s">
        <v>1086</v>
      </c>
      <c r="E6134">
        <v>39</v>
      </c>
    </row>
    <row r="6135" spans="1:5" ht="13.5" customHeight="1">
      <c r="A6135">
        <v>227</v>
      </c>
      <c r="B6135" t="str">
        <f t="shared" si="95"/>
        <v>227---40</v>
      </c>
      <c r="C6135" t="s">
        <v>965</v>
      </c>
      <c r="D6135" t="s">
        <v>1250</v>
      </c>
      <c r="E6135">
        <v>40</v>
      </c>
    </row>
    <row r="6136" spans="1:5" ht="13.5" customHeight="1">
      <c r="A6136">
        <v>227</v>
      </c>
      <c r="B6136" t="str">
        <f t="shared" si="95"/>
        <v>227---41</v>
      </c>
      <c r="C6136" t="s">
        <v>892</v>
      </c>
      <c r="D6136" t="s">
        <v>730</v>
      </c>
      <c r="E6136">
        <v>41</v>
      </c>
    </row>
    <row r="6137" spans="1:5" ht="13.5" customHeight="1">
      <c r="A6137">
        <v>227</v>
      </c>
      <c r="B6137" t="str">
        <f t="shared" si="95"/>
        <v>227---42</v>
      </c>
      <c r="C6137" t="s">
        <v>868</v>
      </c>
      <c r="D6137" t="s">
        <v>758</v>
      </c>
      <c r="E6137">
        <v>42</v>
      </c>
    </row>
    <row r="6138" spans="1:5" ht="13.5" customHeight="1">
      <c r="A6138">
        <v>227</v>
      </c>
      <c r="B6138" t="str">
        <f t="shared" si="95"/>
        <v>227---43</v>
      </c>
      <c r="C6138" t="s">
        <v>969</v>
      </c>
      <c r="D6138" t="s">
        <v>802</v>
      </c>
      <c r="E6138">
        <v>43</v>
      </c>
    </row>
    <row r="6139" spans="1:5" ht="13.5" customHeight="1">
      <c r="A6139">
        <v>227</v>
      </c>
      <c r="B6139" t="str">
        <f t="shared" si="95"/>
        <v>227---44</v>
      </c>
      <c r="C6139" t="s">
        <v>5913</v>
      </c>
      <c r="D6139" t="s">
        <v>1114</v>
      </c>
      <c r="E6139">
        <v>44</v>
      </c>
    </row>
    <row r="6140" spans="1:5" ht="13.5" customHeight="1">
      <c r="A6140">
        <v>227</v>
      </c>
      <c r="B6140" t="str">
        <f t="shared" si="95"/>
        <v>227---45</v>
      </c>
      <c r="C6140" t="s">
        <v>5925</v>
      </c>
      <c r="D6140" t="s">
        <v>798</v>
      </c>
      <c r="E6140">
        <v>45</v>
      </c>
    </row>
    <row r="6141" spans="1:5" ht="13.5" customHeight="1">
      <c r="A6141">
        <v>227</v>
      </c>
      <c r="B6141" t="str">
        <f t="shared" si="95"/>
        <v>227---46</v>
      </c>
      <c r="C6141" t="s">
        <v>5915</v>
      </c>
      <c r="D6141" t="s">
        <v>772</v>
      </c>
      <c r="E6141">
        <v>46</v>
      </c>
    </row>
    <row r="6142" spans="1:5" ht="13.5" customHeight="1">
      <c r="A6142">
        <v>227</v>
      </c>
      <c r="B6142" t="str">
        <f t="shared" si="95"/>
        <v>227---47</v>
      </c>
      <c r="C6142" t="s">
        <v>5970</v>
      </c>
      <c r="D6142" t="s">
        <v>999</v>
      </c>
      <c r="E6142">
        <v>47</v>
      </c>
    </row>
    <row r="6143" spans="1:5" ht="13.5" customHeight="1">
      <c r="A6143">
        <v>227</v>
      </c>
      <c r="B6143" t="str">
        <f t="shared" si="95"/>
        <v>227---48</v>
      </c>
      <c r="C6143" t="s">
        <v>5916</v>
      </c>
      <c r="D6143" t="s">
        <v>750</v>
      </c>
      <c r="E6143">
        <v>48</v>
      </c>
    </row>
    <row r="6144" spans="1:5" ht="13.5" customHeight="1">
      <c r="A6144">
        <v>227</v>
      </c>
      <c r="B6144" t="str">
        <f t="shared" si="95"/>
        <v>227---49</v>
      </c>
      <c r="C6144" t="s">
        <v>5917</v>
      </c>
      <c r="D6144" t="s">
        <v>789</v>
      </c>
      <c r="E6144">
        <v>49</v>
      </c>
    </row>
    <row r="6145" spans="1:5" ht="13.5" customHeight="1">
      <c r="A6145">
        <v>227</v>
      </c>
      <c r="B6145" t="str">
        <f t="shared" si="95"/>
        <v>227---50</v>
      </c>
      <c r="C6145" t="s">
        <v>5918</v>
      </c>
      <c r="D6145" t="s">
        <v>770</v>
      </c>
      <c r="E6145">
        <v>50</v>
      </c>
    </row>
    <row r="6146" spans="1:5" ht="13.5" customHeight="1">
      <c r="A6146">
        <v>227</v>
      </c>
      <c r="B6146" t="str">
        <f t="shared" si="95"/>
        <v>227---51</v>
      </c>
      <c r="C6146" t="s">
        <v>5971</v>
      </c>
      <c r="D6146" t="s">
        <v>1058</v>
      </c>
      <c r="E6146">
        <v>51</v>
      </c>
    </row>
    <row r="6147" spans="1:5" ht="13.5" customHeight="1">
      <c r="A6147">
        <v>227</v>
      </c>
      <c r="B6147" t="str">
        <f t="shared" ref="B6147:B6210" si="96">A6147&amp;"---"&amp;E6147</f>
        <v>227---52</v>
      </c>
      <c r="C6147" t="s">
        <v>5951</v>
      </c>
      <c r="D6147" t="s">
        <v>879</v>
      </c>
      <c r="E6147">
        <v>52</v>
      </c>
    </row>
    <row r="6148" spans="1:5" ht="13.5" customHeight="1">
      <c r="A6148">
        <v>227</v>
      </c>
      <c r="B6148" t="str">
        <f t="shared" si="96"/>
        <v>227---53</v>
      </c>
      <c r="C6148" t="s">
        <v>5952</v>
      </c>
      <c r="D6148" t="s">
        <v>891</v>
      </c>
      <c r="E6148">
        <v>53</v>
      </c>
    </row>
    <row r="6149" spans="1:5" ht="13.5" customHeight="1">
      <c r="A6149">
        <v>227</v>
      </c>
      <c r="B6149" t="str">
        <f t="shared" si="96"/>
        <v>227---54</v>
      </c>
      <c r="C6149" t="s">
        <v>5927</v>
      </c>
      <c r="D6149" t="s">
        <v>1115</v>
      </c>
      <c r="E6149">
        <v>54</v>
      </c>
    </row>
    <row r="6150" spans="1:5" ht="13.5" customHeight="1">
      <c r="A6150">
        <v>227</v>
      </c>
      <c r="B6150" t="str">
        <f t="shared" si="96"/>
        <v>227---55</v>
      </c>
      <c r="C6150" t="s">
        <v>5992</v>
      </c>
      <c r="D6150" t="s">
        <v>1101</v>
      </c>
      <c r="E6150">
        <v>55</v>
      </c>
    </row>
    <row r="6151" spans="1:5" ht="13.5" customHeight="1">
      <c r="A6151">
        <v>227</v>
      </c>
      <c r="B6151" t="str">
        <f t="shared" si="96"/>
        <v>227---56</v>
      </c>
      <c r="C6151" t="s">
        <v>5987</v>
      </c>
      <c r="D6151" t="s">
        <v>1249</v>
      </c>
      <c r="E6151">
        <v>56</v>
      </c>
    </row>
    <row r="6152" spans="1:5" ht="13.5" customHeight="1">
      <c r="A6152">
        <v>227</v>
      </c>
      <c r="B6152" t="str">
        <f t="shared" si="96"/>
        <v>227---57</v>
      </c>
      <c r="C6152" t="s">
        <v>5990</v>
      </c>
      <c r="D6152" t="s">
        <v>1018</v>
      </c>
      <c r="E6152">
        <v>57</v>
      </c>
    </row>
    <row r="6153" spans="1:5" ht="13.5" customHeight="1">
      <c r="A6153">
        <v>292</v>
      </c>
      <c r="B6153" t="str">
        <f t="shared" si="96"/>
        <v>292---1</v>
      </c>
      <c r="C6153" t="s">
        <v>4216</v>
      </c>
      <c r="D6153" t="s">
        <v>805</v>
      </c>
      <c r="E6153">
        <v>1</v>
      </c>
    </row>
    <row r="6154" spans="1:5" ht="13.5" customHeight="1">
      <c r="A6154">
        <v>292</v>
      </c>
      <c r="B6154" t="str">
        <f t="shared" si="96"/>
        <v>292---2</v>
      </c>
      <c r="C6154" t="s">
        <v>4216</v>
      </c>
      <c r="D6154" t="s">
        <v>1021</v>
      </c>
      <c r="E6154">
        <v>2</v>
      </c>
    </row>
    <row r="6155" spans="1:5" ht="13.5" customHeight="1">
      <c r="A6155">
        <v>292</v>
      </c>
      <c r="B6155" t="str">
        <f t="shared" si="96"/>
        <v>292---3</v>
      </c>
      <c r="C6155" t="s">
        <v>4279</v>
      </c>
      <c r="D6155" t="s">
        <v>984</v>
      </c>
      <c r="E6155">
        <v>3</v>
      </c>
    </row>
    <row r="6156" spans="1:5" ht="13.5" customHeight="1">
      <c r="A6156">
        <v>292</v>
      </c>
      <c r="B6156" t="str">
        <f t="shared" si="96"/>
        <v>292---4</v>
      </c>
      <c r="C6156" t="s">
        <v>4271</v>
      </c>
      <c r="D6156" t="s">
        <v>972</v>
      </c>
      <c r="E6156">
        <v>4</v>
      </c>
    </row>
    <row r="6157" spans="1:5" ht="13.5" customHeight="1">
      <c r="A6157">
        <v>292</v>
      </c>
      <c r="B6157" t="str">
        <f t="shared" si="96"/>
        <v>292---5</v>
      </c>
      <c r="C6157" t="s">
        <v>4270</v>
      </c>
      <c r="D6157" t="s">
        <v>848</v>
      </c>
      <c r="E6157">
        <v>5</v>
      </c>
    </row>
    <row r="6158" spans="1:5" ht="13.5" customHeight="1">
      <c r="A6158">
        <v>292</v>
      </c>
      <c r="B6158" t="str">
        <f t="shared" si="96"/>
        <v>292---6</v>
      </c>
      <c r="C6158" t="s">
        <v>4268</v>
      </c>
      <c r="D6158" t="s">
        <v>1154</v>
      </c>
      <c r="E6158">
        <v>6</v>
      </c>
    </row>
    <row r="6159" spans="1:5" ht="13.5" customHeight="1">
      <c r="A6159">
        <v>292</v>
      </c>
      <c r="B6159" t="str">
        <f t="shared" si="96"/>
        <v>292---7</v>
      </c>
      <c r="C6159" t="s">
        <v>4276</v>
      </c>
      <c r="D6159" t="s">
        <v>998</v>
      </c>
      <c r="E6159">
        <v>7</v>
      </c>
    </row>
    <row r="6160" spans="1:5" ht="13.5" customHeight="1">
      <c r="A6160">
        <v>292</v>
      </c>
      <c r="B6160" t="str">
        <f t="shared" si="96"/>
        <v>292---8</v>
      </c>
      <c r="C6160" t="s">
        <v>4231</v>
      </c>
      <c r="D6160" t="s">
        <v>1355</v>
      </c>
      <c r="E6160">
        <v>8</v>
      </c>
    </row>
    <row r="6161" spans="1:5" ht="13.5" customHeight="1">
      <c r="A6161">
        <v>292</v>
      </c>
      <c r="B6161" t="str">
        <f t="shared" si="96"/>
        <v>292---9</v>
      </c>
      <c r="C6161" t="s">
        <v>4264</v>
      </c>
      <c r="D6161" t="s">
        <v>844</v>
      </c>
      <c r="E6161">
        <v>9</v>
      </c>
    </row>
    <row r="6162" spans="1:5" ht="13.5" customHeight="1">
      <c r="A6162">
        <v>292</v>
      </c>
      <c r="B6162" t="str">
        <f t="shared" si="96"/>
        <v>292---10</v>
      </c>
      <c r="C6162" t="s">
        <v>4272</v>
      </c>
      <c r="D6162" t="s">
        <v>961</v>
      </c>
      <c r="E6162">
        <v>10</v>
      </c>
    </row>
    <row r="6163" spans="1:5" ht="13.5" customHeight="1">
      <c r="A6163">
        <v>292</v>
      </c>
      <c r="B6163" t="str">
        <f t="shared" si="96"/>
        <v>292---11</v>
      </c>
      <c r="C6163" t="s">
        <v>4245</v>
      </c>
      <c r="D6163" t="s">
        <v>996</v>
      </c>
      <c r="E6163">
        <v>11</v>
      </c>
    </row>
    <row r="6164" spans="1:5" ht="13.5" customHeight="1">
      <c r="A6164">
        <v>292</v>
      </c>
      <c r="B6164" t="str">
        <f t="shared" si="96"/>
        <v>292---12</v>
      </c>
      <c r="C6164" t="s">
        <v>4257</v>
      </c>
      <c r="D6164" t="s">
        <v>812</v>
      </c>
      <c r="E6164">
        <v>12</v>
      </c>
    </row>
    <row r="6165" spans="1:5" ht="13.5" customHeight="1">
      <c r="A6165">
        <v>292</v>
      </c>
      <c r="B6165" t="str">
        <f t="shared" si="96"/>
        <v>292---13</v>
      </c>
      <c r="C6165" t="s">
        <v>5911</v>
      </c>
      <c r="D6165" t="s">
        <v>850</v>
      </c>
      <c r="E6165">
        <v>13</v>
      </c>
    </row>
    <row r="6166" spans="1:5" ht="13.5" customHeight="1">
      <c r="A6166">
        <v>292</v>
      </c>
      <c r="B6166" t="str">
        <f t="shared" si="96"/>
        <v>292---14</v>
      </c>
      <c r="C6166" t="s">
        <v>5911</v>
      </c>
      <c r="D6166" t="s">
        <v>1040</v>
      </c>
      <c r="E6166">
        <v>14</v>
      </c>
    </row>
    <row r="6167" spans="1:5" ht="13.5" customHeight="1">
      <c r="A6167">
        <v>292</v>
      </c>
      <c r="B6167" t="str">
        <f t="shared" si="96"/>
        <v>292---15</v>
      </c>
      <c r="C6167" t="s">
        <v>5911</v>
      </c>
      <c r="D6167" t="s">
        <v>842</v>
      </c>
      <c r="E6167">
        <v>15</v>
      </c>
    </row>
    <row r="6168" spans="1:5" ht="13.5" customHeight="1">
      <c r="A6168">
        <v>292</v>
      </c>
      <c r="B6168" t="str">
        <f t="shared" si="96"/>
        <v>292---16</v>
      </c>
      <c r="C6168" t="s">
        <v>5911</v>
      </c>
      <c r="D6168" t="s">
        <v>907</v>
      </c>
      <c r="E6168">
        <v>16</v>
      </c>
    </row>
    <row r="6169" spans="1:5" ht="13.5" customHeight="1">
      <c r="A6169">
        <v>292</v>
      </c>
      <c r="B6169" t="str">
        <f t="shared" si="96"/>
        <v>292---17</v>
      </c>
      <c r="C6169" t="s">
        <v>5911</v>
      </c>
      <c r="D6169" t="s">
        <v>1270</v>
      </c>
      <c r="E6169">
        <v>17</v>
      </c>
    </row>
    <row r="6170" spans="1:5" ht="13.5" customHeight="1">
      <c r="A6170">
        <v>292</v>
      </c>
      <c r="B6170" t="str">
        <f t="shared" si="96"/>
        <v>292---18</v>
      </c>
      <c r="C6170" t="s">
        <v>5911</v>
      </c>
      <c r="D6170" t="s">
        <v>1153</v>
      </c>
      <c r="E6170">
        <v>18</v>
      </c>
    </row>
    <row r="6171" spans="1:5" ht="13.5" customHeight="1">
      <c r="A6171">
        <v>292</v>
      </c>
      <c r="B6171" t="str">
        <f t="shared" si="96"/>
        <v>292---19</v>
      </c>
      <c r="C6171" t="s">
        <v>5911</v>
      </c>
      <c r="D6171" t="s">
        <v>1050</v>
      </c>
      <c r="E6171">
        <v>19</v>
      </c>
    </row>
    <row r="6172" spans="1:5" ht="13.5" customHeight="1">
      <c r="A6172">
        <v>292</v>
      </c>
      <c r="B6172" t="str">
        <f t="shared" si="96"/>
        <v>292---20</v>
      </c>
      <c r="C6172" t="s">
        <v>5911</v>
      </c>
      <c r="D6172" t="s">
        <v>1100</v>
      </c>
      <c r="E6172">
        <v>20</v>
      </c>
    </row>
    <row r="6173" spans="1:5" ht="13.5" customHeight="1">
      <c r="A6173">
        <v>292</v>
      </c>
      <c r="B6173" t="str">
        <f t="shared" si="96"/>
        <v>292---21</v>
      </c>
      <c r="C6173" t="s">
        <v>5928</v>
      </c>
      <c r="D6173" t="s">
        <v>1254</v>
      </c>
      <c r="E6173">
        <v>21</v>
      </c>
    </row>
    <row r="6174" spans="1:5" ht="13.5" customHeight="1">
      <c r="A6174">
        <v>292</v>
      </c>
      <c r="B6174" t="str">
        <f t="shared" si="96"/>
        <v>292---22</v>
      </c>
      <c r="C6174" t="s">
        <v>727</v>
      </c>
      <c r="D6174" t="s">
        <v>1308</v>
      </c>
      <c r="E6174">
        <v>22</v>
      </c>
    </row>
    <row r="6175" spans="1:5" ht="13.5" customHeight="1">
      <c r="A6175">
        <v>292</v>
      </c>
      <c r="B6175" t="str">
        <f t="shared" si="96"/>
        <v>292---23</v>
      </c>
      <c r="C6175" t="s">
        <v>1072</v>
      </c>
      <c r="D6175" t="s">
        <v>1220</v>
      </c>
      <c r="E6175">
        <v>23</v>
      </c>
    </row>
    <row r="6176" spans="1:5" ht="13.5" customHeight="1">
      <c r="A6176">
        <v>292</v>
      </c>
      <c r="B6176" t="str">
        <f t="shared" si="96"/>
        <v>292---24</v>
      </c>
      <c r="C6176" t="s">
        <v>797</v>
      </c>
      <c r="D6176" t="s">
        <v>1081</v>
      </c>
      <c r="E6176">
        <v>24</v>
      </c>
    </row>
    <row r="6177" spans="1:5" ht="13.5" customHeight="1">
      <c r="A6177">
        <v>292</v>
      </c>
      <c r="B6177" t="str">
        <f t="shared" si="96"/>
        <v>292---25</v>
      </c>
      <c r="C6177" t="s">
        <v>737</v>
      </c>
      <c r="D6177" t="s">
        <v>996</v>
      </c>
      <c r="E6177">
        <v>25</v>
      </c>
    </row>
    <row r="6178" spans="1:5" ht="13.5" customHeight="1">
      <c r="A6178">
        <v>292</v>
      </c>
      <c r="B6178" t="str">
        <f t="shared" si="96"/>
        <v>292---26</v>
      </c>
      <c r="C6178" t="s">
        <v>888</v>
      </c>
      <c r="D6178" t="s">
        <v>1073</v>
      </c>
      <c r="E6178">
        <v>26</v>
      </c>
    </row>
    <row r="6179" spans="1:5" ht="13.5" customHeight="1">
      <c r="A6179">
        <v>292</v>
      </c>
      <c r="B6179" t="str">
        <f t="shared" si="96"/>
        <v>292---27</v>
      </c>
      <c r="C6179" t="s">
        <v>743</v>
      </c>
      <c r="D6179" t="s">
        <v>754</v>
      </c>
      <c r="E6179">
        <v>27</v>
      </c>
    </row>
    <row r="6180" spans="1:5" ht="13.5" customHeight="1">
      <c r="A6180">
        <v>292</v>
      </c>
      <c r="B6180" t="str">
        <f t="shared" si="96"/>
        <v>292---28</v>
      </c>
      <c r="C6180" t="s">
        <v>915</v>
      </c>
      <c r="D6180" t="s">
        <v>939</v>
      </c>
      <c r="E6180">
        <v>28</v>
      </c>
    </row>
    <row r="6181" spans="1:5" ht="13.5" customHeight="1">
      <c r="A6181">
        <v>292</v>
      </c>
      <c r="B6181" t="str">
        <f t="shared" si="96"/>
        <v>292---29</v>
      </c>
      <c r="C6181" t="s">
        <v>987</v>
      </c>
      <c r="D6181" t="s">
        <v>1263</v>
      </c>
      <c r="E6181">
        <v>29</v>
      </c>
    </row>
    <row r="6182" spans="1:5" ht="13.5" customHeight="1">
      <c r="A6182">
        <v>292</v>
      </c>
      <c r="B6182" t="str">
        <f t="shared" si="96"/>
        <v>292---30</v>
      </c>
      <c r="C6182" t="s">
        <v>989</v>
      </c>
      <c r="D6182" t="s">
        <v>738</v>
      </c>
      <c r="E6182">
        <v>30</v>
      </c>
    </row>
    <row r="6183" spans="1:5" ht="13.5" customHeight="1">
      <c r="A6183">
        <v>292</v>
      </c>
      <c r="B6183" t="str">
        <f t="shared" si="96"/>
        <v>292---31</v>
      </c>
      <c r="C6183" t="s">
        <v>747</v>
      </c>
      <c r="D6183" t="s">
        <v>1154</v>
      </c>
      <c r="E6183">
        <v>31</v>
      </c>
    </row>
    <row r="6184" spans="1:5" ht="13.5" customHeight="1">
      <c r="A6184">
        <v>292</v>
      </c>
      <c r="B6184" t="str">
        <f t="shared" si="96"/>
        <v>292---32</v>
      </c>
      <c r="C6184" t="s">
        <v>819</v>
      </c>
      <c r="D6184" t="s">
        <v>756</v>
      </c>
      <c r="E6184">
        <v>32</v>
      </c>
    </row>
    <row r="6185" spans="1:5" ht="13.5" customHeight="1">
      <c r="A6185">
        <v>292</v>
      </c>
      <c r="B6185" t="str">
        <f t="shared" si="96"/>
        <v>292---33</v>
      </c>
      <c r="C6185" t="s">
        <v>1074</v>
      </c>
      <c r="D6185" t="s">
        <v>880</v>
      </c>
      <c r="E6185">
        <v>33</v>
      </c>
    </row>
    <row r="6186" spans="1:5" ht="13.5" customHeight="1">
      <c r="A6186">
        <v>292</v>
      </c>
      <c r="B6186" t="str">
        <f t="shared" si="96"/>
        <v>292---34</v>
      </c>
      <c r="C6186" t="s">
        <v>1019</v>
      </c>
      <c r="D6186" t="s">
        <v>734</v>
      </c>
      <c r="E6186">
        <v>34</v>
      </c>
    </row>
    <row r="6187" spans="1:5" ht="13.5" customHeight="1">
      <c r="A6187">
        <v>292</v>
      </c>
      <c r="B6187" t="str">
        <f t="shared" si="96"/>
        <v>292---35</v>
      </c>
      <c r="C6187" t="s">
        <v>820</v>
      </c>
      <c r="D6187" t="s">
        <v>882</v>
      </c>
      <c r="E6187">
        <v>35</v>
      </c>
    </row>
    <row r="6188" spans="1:5" ht="13.5" customHeight="1">
      <c r="A6188">
        <v>292</v>
      </c>
      <c r="B6188" t="str">
        <f t="shared" si="96"/>
        <v>292---36</v>
      </c>
      <c r="C6188" t="s">
        <v>751</v>
      </c>
      <c r="D6188" t="s">
        <v>1281</v>
      </c>
      <c r="E6188">
        <v>36</v>
      </c>
    </row>
    <row r="6189" spans="1:5" ht="13.5" customHeight="1">
      <c r="A6189">
        <v>292</v>
      </c>
      <c r="B6189" t="str">
        <f t="shared" si="96"/>
        <v>292---37</v>
      </c>
      <c r="C6189" t="s">
        <v>1083</v>
      </c>
      <c r="D6189" t="s">
        <v>844</v>
      </c>
      <c r="E6189">
        <v>37</v>
      </c>
    </row>
    <row r="6190" spans="1:5" ht="13.5" customHeight="1">
      <c r="A6190">
        <v>292</v>
      </c>
      <c r="B6190" t="str">
        <f t="shared" si="96"/>
        <v>292---38</v>
      </c>
      <c r="C6190" t="s">
        <v>824</v>
      </c>
      <c r="D6190" t="s">
        <v>752</v>
      </c>
      <c r="E6190">
        <v>38</v>
      </c>
    </row>
    <row r="6191" spans="1:5" ht="13.5" customHeight="1">
      <c r="A6191">
        <v>292</v>
      </c>
      <c r="B6191" t="str">
        <f t="shared" si="96"/>
        <v>292---39</v>
      </c>
      <c r="C6191" t="s">
        <v>826</v>
      </c>
      <c r="D6191" t="s">
        <v>1079</v>
      </c>
      <c r="E6191">
        <v>39</v>
      </c>
    </row>
    <row r="6192" spans="1:5" ht="13.5" customHeight="1">
      <c r="A6192">
        <v>292</v>
      </c>
      <c r="B6192" t="str">
        <f t="shared" si="96"/>
        <v>292---40</v>
      </c>
      <c r="C6192" t="s">
        <v>828</v>
      </c>
      <c r="D6192" t="s">
        <v>818</v>
      </c>
      <c r="E6192">
        <v>40</v>
      </c>
    </row>
    <row r="6193" spans="1:5" ht="13.5" customHeight="1">
      <c r="A6193">
        <v>292</v>
      </c>
      <c r="B6193" t="str">
        <f t="shared" si="96"/>
        <v>292---41</v>
      </c>
      <c r="C6193" t="s">
        <v>1197</v>
      </c>
      <c r="D6193" t="s">
        <v>1137</v>
      </c>
      <c r="E6193">
        <v>41</v>
      </c>
    </row>
    <row r="6194" spans="1:5" ht="13.5" customHeight="1">
      <c r="A6194">
        <v>292</v>
      </c>
      <c r="B6194" t="str">
        <f t="shared" si="96"/>
        <v>292---42</v>
      </c>
      <c r="C6194" t="s">
        <v>991</v>
      </c>
      <c r="D6194" t="s">
        <v>966</v>
      </c>
      <c r="E6194">
        <v>42</v>
      </c>
    </row>
    <row r="6195" spans="1:5" ht="13.5" customHeight="1">
      <c r="A6195">
        <v>292</v>
      </c>
      <c r="B6195" t="str">
        <f t="shared" si="96"/>
        <v>292---43</v>
      </c>
      <c r="C6195" t="s">
        <v>866</v>
      </c>
      <c r="D6195" t="s">
        <v>831</v>
      </c>
      <c r="E6195">
        <v>43</v>
      </c>
    </row>
    <row r="6196" spans="1:5" ht="13.5" customHeight="1">
      <c r="A6196">
        <v>292</v>
      </c>
      <c r="B6196" t="str">
        <f t="shared" si="96"/>
        <v>292---44</v>
      </c>
      <c r="C6196" t="s">
        <v>1252</v>
      </c>
      <c r="D6196" t="s">
        <v>1283</v>
      </c>
      <c r="E6196">
        <v>44</v>
      </c>
    </row>
    <row r="6197" spans="1:5" ht="13.5" customHeight="1">
      <c r="A6197">
        <v>292</v>
      </c>
      <c r="B6197" t="str">
        <f t="shared" si="96"/>
        <v>292---45</v>
      </c>
      <c r="C6197" t="s">
        <v>836</v>
      </c>
      <c r="D6197" t="s">
        <v>835</v>
      </c>
      <c r="E6197">
        <v>45</v>
      </c>
    </row>
    <row r="6198" spans="1:5" ht="13.5" customHeight="1">
      <c r="A6198">
        <v>292</v>
      </c>
      <c r="B6198" t="str">
        <f t="shared" si="96"/>
        <v>292---46</v>
      </c>
      <c r="C6198" t="s">
        <v>1253</v>
      </c>
      <c r="D6198" t="s">
        <v>1228</v>
      </c>
      <c r="E6198">
        <v>46</v>
      </c>
    </row>
    <row r="6199" spans="1:5" ht="13.5" customHeight="1">
      <c r="A6199">
        <v>292</v>
      </c>
      <c r="B6199" t="str">
        <f t="shared" si="96"/>
        <v>292---47</v>
      </c>
      <c r="C6199" t="s">
        <v>765</v>
      </c>
      <c r="D6199" t="s">
        <v>1196</v>
      </c>
      <c r="E6199">
        <v>47</v>
      </c>
    </row>
    <row r="6200" spans="1:5" ht="13.5" customHeight="1">
      <c r="A6200">
        <v>292</v>
      </c>
      <c r="B6200" t="str">
        <f t="shared" si="96"/>
        <v>292---48</v>
      </c>
      <c r="C6200" t="s">
        <v>868</v>
      </c>
      <c r="D6200" t="s">
        <v>758</v>
      </c>
      <c r="E6200">
        <v>48</v>
      </c>
    </row>
    <row r="6201" spans="1:5" ht="13.5" customHeight="1">
      <c r="A6201">
        <v>292</v>
      </c>
      <c r="B6201" t="str">
        <f t="shared" si="96"/>
        <v>292---49</v>
      </c>
      <c r="C6201" t="s">
        <v>1098</v>
      </c>
      <c r="D6201" t="s">
        <v>1206</v>
      </c>
      <c r="E6201">
        <v>49</v>
      </c>
    </row>
    <row r="6202" spans="1:5" ht="13.5" customHeight="1">
      <c r="A6202">
        <v>292</v>
      </c>
      <c r="B6202" t="str">
        <f t="shared" si="96"/>
        <v>292---50</v>
      </c>
      <c r="C6202" t="s">
        <v>948</v>
      </c>
      <c r="D6202" t="s">
        <v>1010</v>
      </c>
      <c r="E6202">
        <v>50</v>
      </c>
    </row>
    <row r="6203" spans="1:5" ht="13.5" customHeight="1">
      <c r="A6203">
        <v>292</v>
      </c>
      <c r="B6203" t="str">
        <f t="shared" si="96"/>
        <v>292---51</v>
      </c>
      <c r="C6203" t="s">
        <v>894</v>
      </c>
      <c r="D6203" t="s">
        <v>964</v>
      </c>
      <c r="E6203">
        <v>51</v>
      </c>
    </row>
    <row r="6204" spans="1:5" ht="13.5" customHeight="1">
      <c r="A6204">
        <v>292</v>
      </c>
      <c r="B6204" t="str">
        <f t="shared" si="96"/>
        <v>292---52</v>
      </c>
      <c r="C6204" t="s">
        <v>5912</v>
      </c>
      <c r="D6204" t="s">
        <v>764</v>
      </c>
      <c r="E6204">
        <v>52</v>
      </c>
    </row>
    <row r="6205" spans="1:5" ht="13.5" customHeight="1">
      <c r="A6205">
        <v>292</v>
      </c>
      <c r="B6205" t="str">
        <f t="shared" si="96"/>
        <v>292---53</v>
      </c>
      <c r="C6205" t="s">
        <v>5946</v>
      </c>
      <c r="D6205" t="s">
        <v>893</v>
      </c>
      <c r="E6205">
        <v>53</v>
      </c>
    </row>
    <row r="6206" spans="1:5" ht="13.5" customHeight="1">
      <c r="A6206">
        <v>292</v>
      </c>
      <c r="B6206" t="str">
        <f t="shared" si="96"/>
        <v>292---54</v>
      </c>
      <c r="C6206" t="s">
        <v>5947</v>
      </c>
      <c r="D6206" t="s">
        <v>884</v>
      </c>
      <c r="E6206">
        <v>54</v>
      </c>
    </row>
    <row r="6207" spans="1:5" ht="13.5" customHeight="1">
      <c r="A6207">
        <v>292</v>
      </c>
      <c r="B6207" t="str">
        <f t="shared" si="96"/>
        <v>292---55</v>
      </c>
      <c r="C6207" t="s">
        <v>5948</v>
      </c>
      <c r="D6207" t="s">
        <v>886</v>
      </c>
      <c r="E6207">
        <v>55</v>
      </c>
    </row>
    <row r="6208" spans="1:5" ht="13.5" customHeight="1">
      <c r="A6208">
        <v>292</v>
      </c>
      <c r="B6208" t="str">
        <f t="shared" si="96"/>
        <v>292---56</v>
      </c>
      <c r="C6208" t="s">
        <v>6000</v>
      </c>
      <c r="D6208" t="s">
        <v>1198</v>
      </c>
      <c r="E6208">
        <v>56</v>
      </c>
    </row>
    <row r="6209" spans="1:5" ht="13.5" customHeight="1">
      <c r="A6209">
        <v>292</v>
      </c>
      <c r="B6209" t="str">
        <f t="shared" si="96"/>
        <v>292---57</v>
      </c>
      <c r="C6209" t="s">
        <v>5969</v>
      </c>
      <c r="D6209" t="s">
        <v>961</v>
      </c>
      <c r="E6209">
        <v>57</v>
      </c>
    </row>
    <row r="6210" spans="1:5" ht="13.5" customHeight="1">
      <c r="A6210">
        <v>292</v>
      </c>
      <c r="B6210" t="str">
        <f t="shared" si="96"/>
        <v>292---58</v>
      </c>
      <c r="C6210" t="s">
        <v>5915</v>
      </c>
      <c r="D6210" t="s">
        <v>772</v>
      </c>
      <c r="E6210">
        <v>58</v>
      </c>
    </row>
    <row r="6211" spans="1:5" ht="13.5" customHeight="1">
      <c r="A6211">
        <v>292</v>
      </c>
      <c r="B6211" t="str">
        <f t="shared" ref="B6211:B6274" si="97">A6211&amp;"---"&amp;E6211</f>
        <v>292---59</v>
      </c>
      <c r="C6211" t="s">
        <v>5917</v>
      </c>
      <c r="D6211" t="s">
        <v>789</v>
      </c>
      <c r="E6211">
        <v>59</v>
      </c>
    </row>
    <row r="6212" spans="1:5" ht="13.5" customHeight="1">
      <c r="A6212">
        <v>292</v>
      </c>
      <c r="B6212" t="str">
        <f t="shared" si="97"/>
        <v>292---60</v>
      </c>
      <c r="C6212" t="s">
        <v>5918</v>
      </c>
      <c r="D6212" t="s">
        <v>770</v>
      </c>
      <c r="E6212">
        <v>60</v>
      </c>
    </row>
    <row r="6213" spans="1:5" ht="13.5" customHeight="1">
      <c r="A6213">
        <v>292</v>
      </c>
      <c r="B6213" t="str">
        <f t="shared" si="97"/>
        <v>292---61</v>
      </c>
      <c r="C6213" t="s">
        <v>5931</v>
      </c>
      <c r="D6213" t="s">
        <v>1044</v>
      </c>
      <c r="E6213">
        <v>61</v>
      </c>
    </row>
    <row r="6214" spans="1:5" ht="13.5" customHeight="1">
      <c r="A6214">
        <v>292</v>
      </c>
      <c r="B6214" t="str">
        <f t="shared" si="97"/>
        <v>292---62</v>
      </c>
      <c r="C6214" t="s">
        <v>5963</v>
      </c>
      <c r="D6214" t="s">
        <v>937</v>
      </c>
      <c r="E6214">
        <v>62</v>
      </c>
    </row>
    <row r="6215" spans="1:5" ht="13.5" customHeight="1">
      <c r="A6215">
        <v>292</v>
      </c>
      <c r="B6215" t="str">
        <f t="shared" si="97"/>
        <v>292---63</v>
      </c>
      <c r="C6215" t="s">
        <v>5994</v>
      </c>
      <c r="D6215" t="s">
        <v>984</v>
      </c>
      <c r="E6215">
        <v>63</v>
      </c>
    </row>
    <row r="6216" spans="1:5" ht="13.5" customHeight="1">
      <c r="A6216">
        <v>292</v>
      </c>
      <c r="B6216" t="str">
        <f t="shared" si="97"/>
        <v>292---64</v>
      </c>
      <c r="C6216" t="s">
        <v>5979</v>
      </c>
      <c r="D6216" t="s">
        <v>1071</v>
      </c>
      <c r="E6216">
        <v>64</v>
      </c>
    </row>
    <row r="6217" spans="1:5" ht="13.5" customHeight="1">
      <c r="A6217">
        <v>292</v>
      </c>
      <c r="B6217" t="str">
        <f t="shared" si="97"/>
        <v>292---65</v>
      </c>
      <c r="C6217" t="s">
        <v>6004</v>
      </c>
      <c r="D6217" t="s">
        <v>960</v>
      </c>
      <c r="E6217">
        <v>65</v>
      </c>
    </row>
    <row r="6218" spans="1:5" ht="13.5" customHeight="1">
      <c r="A6218">
        <v>292</v>
      </c>
      <c r="B6218" t="str">
        <f t="shared" si="97"/>
        <v>292---66</v>
      </c>
      <c r="C6218" t="s">
        <v>5956</v>
      </c>
      <c r="D6218" t="s">
        <v>917</v>
      </c>
      <c r="E6218">
        <v>66</v>
      </c>
    </row>
    <row r="6219" spans="1:5" ht="13.5" customHeight="1">
      <c r="A6219">
        <v>292</v>
      </c>
      <c r="B6219" t="str">
        <f t="shared" si="97"/>
        <v>292---67</v>
      </c>
      <c r="C6219" t="s">
        <v>6013</v>
      </c>
      <c r="D6219" t="s">
        <v>968</v>
      </c>
      <c r="E6219">
        <v>67</v>
      </c>
    </row>
    <row r="6220" spans="1:5" ht="13.5" customHeight="1">
      <c r="A6220">
        <v>292</v>
      </c>
      <c r="B6220" t="str">
        <f t="shared" si="97"/>
        <v>292---68</v>
      </c>
      <c r="C6220" t="s">
        <v>5989</v>
      </c>
      <c r="D6220" t="s">
        <v>1185</v>
      </c>
      <c r="E6220">
        <v>68</v>
      </c>
    </row>
    <row r="6221" spans="1:5" ht="13.5" customHeight="1">
      <c r="A6221">
        <v>292</v>
      </c>
      <c r="B6221" t="str">
        <f t="shared" si="97"/>
        <v>292---69</v>
      </c>
      <c r="C6221" t="s">
        <v>5996</v>
      </c>
      <c r="D6221" t="s">
        <v>1356</v>
      </c>
      <c r="E6221">
        <v>69</v>
      </c>
    </row>
    <row r="6222" spans="1:5" ht="13.5" customHeight="1">
      <c r="A6222">
        <v>75</v>
      </c>
      <c r="B6222" t="str">
        <f t="shared" si="97"/>
        <v>75---1</v>
      </c>
      <c r="C6222" t="s">
        <v>4216</v>
      </c>
      <c r="D6222" t="s">
        <v>713</v>
      </c>
      <c r="E6222">
        <v>1</v>
      </c>
    </row>
    <row r="6223" spans="1:5" ht="13.5" customHeight="1">
      <c r="A6223">
        <v>75</v>
      </c>
      <c r="B6223" t="str">
        <f t="shared" si="97"/>
        <v>75---2</v>
      </c>
      <c r="C6223" t="s">
        <v>4216</v>
      </c>
      <c r="D6223" t="s">
        <v>1177</v>
      </c>
      <c r="E6223">
        <v>2</v>
      </c>
    </row>
    <row r="6224" spans="1:5" ht="13.5" customHeight="1">
      <c r="A6224">
        <v>75</v>
      </c>
      <c r="B6224" t="str">
        <f t="shared" si="97"/>
        <v>75---3</v>
      </c>
      <c r="C6224" t="s">
        <v>4263</v>
      </c>
      <c r="D6224" t="s">
        <v>1090</v>
      </c>
      <c r="E6224">
        <v>3</v>
      </c>
    </row>
    <row r="6225" spans="1:5" ht="13.5" customHeight="1">
      <c r="A6225">
        <v>75</v>
      </c>
      <c r="B6225" t="str">
        <f t="shared" si="97"/>
        <v>75---4</v>
      </c>
      <c r="C6225" t="s">
        <v>4238</v>
      </c>
      <c r="D6225" t="s">
        <v>902</v>
      </c>
      <c r="E6225">
        <v>4</v>
      </c>
    </row>
    <row r="6226" spans="1:5" ht="13.5" customHeight="1">
      <c r="A6226">
        <v>75</v>
      </c>
      <c r="B6226" t="str">
        <f t="shared" si="97"/>
        <v>75---5</v>
      </c>
      <c r="C6226" t="s">
        <v>4220</v>
      </c>
      <c r="D6226" t="s">
        <v>1153</v>
      </c>
      <c r="E6226">
        <v>5</v>
      </c>
    </row>
    <row r="6227" spans="1:5" ht="13.5" customHeight="1">
      <c r="A6227">
        <v>75</v>
      </c>
      <c r="B6227" t="str">
        <f t="shared" si="97"/>
        <v>75---6</v>
      </c>
      <c r="C6227" t="s">
        <v>4228</v>
      </c>
      <c r="D6227" t="s">
        <v>900</v>
      </c>
      <c r="E6227">
        <v>6</v>
      </c>
    </row>
    <row r="6228" spans="1:5" ht="13.5" customHeight="1">
      <c r="A6228">
        <v>75</v>
      </c>
      <c r="B6228" t="str">
        <f t="shared" si="97"/>
        <v>75---7</v>
      </c>
      <c r="C6228" t="s">
        <v>4223</v>
      </c>
      <c r="D6228" t="s">
        <v>789</v>
      </c>
      <c r="E6228">
        <v>7</v>
      </c>
    </row>
    <row r="6229" spans="1:5" ht="13.5" customHeight="1">
      <c r="A6229">
        <v>75</v>
      </c>
      <c r="B6229" t="str">
        <f t="shared" si="97"/>
        <v>75---8</v>
      </c>
      <c r="C6229" t="s">
        <v>4276</v>
      </c>
      <c r="D6229" t="s">
        <v>1154</v>
      </c>
      <c r="E6229">
        <v>8</v>
      </c>
    </row>
    <row r="6230" spans="1:5" ht="13.5" customHeight="1">
      <c r="A6230">
        <v>75</v>
      </c>
      <c r="B6230" t="str">
        <f t="shared" si="97"/>
        <v>75---9</v>
      </c>
      <c r="C6230" t="s">
        <v>4259</v>
      </c>
      <c r="D6230" t="s">
        <v>785</v>
      </c>
      <c r="E6230">
        <v>9</v>
      </c>
    </row>
    <row r="6231" spans="1:5" ht="13.5" customHeight="1">
      <c r="A6231">
        <v>75</v>
      </c>
      <c r="B6231" t="str">
        <f t="shared" si="97"/>
        <v>75---10</v>
      </c>
      <c r="C6231" t="s">
        <v>4254</v>
      </c>
      <c r="D6231" t="s">
        <v>718</v>
      </c>
      <c r="E6231">
        <v>10</v>
      </c>
    </row>
    <row r="6232" spans="1:5" ht="13.5" customHeight="1">
      <c r="A6232">
        <v>75</v>
      </c>
      <c r="B6232" t="str">
        <f t="shared" si="97"/>
        <v>75---11</v>
      </c>
      <c r="C6232" t="s">
        <v>4235</v>
      </c>
      <c r="D6232" t="s">
        <v>798</v>
      </c>
      <c r="E6232">
        <v>11</v>
      </c>
    </row>
    <row r="6233" spans="1:5" ht="13.5" customHeight="1">
      <c r="A6233">
        <v>75</v>
      </c>
      <c r="B6233" t="str">
        <f t="shared" si="97"/>
        <v>75---12</v>
      </c>
      <c r="C6233" t="s">
        <v>4236</v>
      </c>
      <c r="D6233" t="s">
        <v>886</v>
      </c>
      <c r="E6233">
        <v>12</v>
      </c>
    </row>
    <row r="6234" spans="1:5" ht="13.5" customHeight="1">
      <c r="A6234">
        <v>75</v>
      </c>
      <c r="B6234" t="str">
        <f t="shared" si="97"/>
        <v>75---13</v>
      </c>
      <c r="C6234" t="s">
        <v>5911</v>
      </c>
      <c r="D6234" t="s">
        <v>842</v>
      </c>
      <c r="E6234">
        <v>13</v>
      </c>
    </row>
    <row r="6235" spans="1:5" ht="13.5" customHeight="1">
      <c r="A6235">
        <v>75</v>
      </c>
      <c r="B6235" t="str">
        <f t="shared" si="97"/>
        <v>75---14</v>
      </c>
      <c r="C6235" t="s">
        <v>5911</v>
      </c>
      <c r="D6235" t="s">
        <v>841</v>
      </c>
      <c r="E6235">
        <v>14</v>
      </c>
    </row>
    <row r="6236" spans="1:5" ht="13.5" customHeight="1">
      <c r="A6236">
        <v>75</v>
      </c>
      <c r="B6236" t="str">
        <f t="shared" si="97"/>
        <v>75---15</v>
      </c>
      <c r="C6236" t="s">
        <v>5911</v>
      </c>
      <c r="D6236" t="s">
        <v>722</v>
      </c>
      <c r="E6236">
        <v>15</v>
      </c>
    </row>
    <row r="6237" spans="1:5" ht="13.5" customHeight="1">
      <c r="A6237">
        <v>75</v>
      </c>
      <c r="B6237" t="str">
        <f t="shared" si="97"/>
        <v>75---16</v>
      </c>
      <c r="C6237" t="s">
        <v>5911</v>
      </c>
      <c r="D6237" t="s">
        <v>1178</v>
      </c>
      <c r="E6237">
        <v>16</v>
      </c>
    </row>
    <row r="6238" spans="1:5" ht="13.5" customHeight="1">
      <c r="A6238">
        <v>75</v>
      </c>
      <c r="B6238" t="str">
        <f t="shared" si="97"/>
        <v>75---17</v>
      </c>
      <c r="C6238" t="s">
        <v>5911</v>
      </c>
      <c r="D6238" t="s">
        <v>783</v>
      </c>
      <c r="E6238">
        <v>17</v>
      </c>
    </row>
    <row r="6239" spans="1:5" ht="13.5" customHeight="1">
      <c r="A6239">
        <v>75</v>
      </c>
      <c r="B6239" t="str">
        <f t="shared" si="97"/>
        <v>75---18</v>
      </c>
      <c r="C6239" t="s">
        <v>5911</v>
      </c>
      <c r="D6239" t="s">
        <v>1100</v>
      </c>
      <c r="E6239">
        <v>18</v>
      </c>
    </row>
    <row r="6240" spans="1:5" ht="13.5" customHeight="1">
      <c r="A6240">
        <v>75</v>
      </c>
      <c r="B6240" t="str">
        <f t="shared" si="97"/>
        <v>75---19</v>
      </c>
      <c r="C6240" t="s">
        <v>5911</v>
      </c>
      <c r="D6240" t="s">
        <v>1157</v>
      </c>
      <c r="E6240">
        <v>19</v>
      </c>
    </row>
    <row r="6241" spans="1:5" ht="13.5" customHeight="1">
      <c r="A6241">
        <v>75</v>
      </c>
      <c r="B6241" t="str">
        <f t="shared" si="97"/>
        <v>75---20</v>
      </c>
      <c r="C6241" t="s">
        <v>797</v>
      </c>
      <c r="D6241" t="s">
        <v>1081</v>
      </c>
      <c r="E6241">
        <v>20</v>
      </c>
    </row>
    <row r="6242" spans="1:5" ht="13.5" customHeight="1">
      <c r="A6242">
        <v>75</v>
      </c>
      <c r="B6242" t="str">
        <f t="shared" si="97"/>
        <v>75---21</v>
      </c>
      <c r="C6242" t="s">
        <v>739</v>
      </c>
      <c r="D6242" t="s">
        <v>736</v>
      </c>
      <c r="E6242">
        <v>21</v>
      </c>
    </row>
    <row r="6243" spans="1:5" ht="13.5" customHeight="1">
      <c r="A6243">
        <v>75</v>
      </c>
      <c r="B6243" t="str">
        <f t="shared" si="97"/>
        <v>75---22</v>
      </c>
      <c r="C6243" t="s">
        <v>888</v>
      </c>
      <c r="D6243" t="s">
        <v>1073</v>
      </c>
      <c r="E6243">
        <v>22</v>
      </c>
    </row>
    <row r="6244" spans="1:5" ht="13.5" customHeight="1">
      <c r="A6244">
        <v>75</v>
      </c>
      <c r="B6244" t="str">
        <f t="shared" si="97"/>
        <v>75---23</v>
      </c>
      <c r="C6244" t="s">
        <v>743</v>
      </c>
      <c r="D6244" t="s">
        <v>754</v>
      </c>
      <c r="E6244">
        <v>23</v>
      </c>
    </row>
    <row r="6245" spans="1:5" ht="13.5" customHeight="1">
      <c r="A6245">
        <v>75</v>
      </c>
      <c r="B6245" t="str">
        <f t="shared" si="97"/>
        <v>75---24</v>
      </c>
      <c r="C6245" t="s">
        <v>745</v>
      </c>
      <c r="D6245" t="s">
        <v>837</v>
      </c>
      <c r="E6245">
        <v>24</v>
      </c>
    </row>
    <row r="6246" spans="1:5" ht="13.5" customHeight="1">
      <c r="A6246">
        <v>75</v>
      </c>
      <c r="B6246" t="str">
        <f t="shared" si="97"/>
        <v>75---25</v>
      </c>
      <c r="C6246" t="s">
        <v>987</v>
      </c>
      <c r="D6246" t="s">
        <v>1263</v>
      </c>
      <c r="E6246">
        <v>25</v>
      </c>
    </row>
    <row r="6247" spans="1:5" ht="13.5" customHeight="1">
      <c r="A6247">
        <v>75</v>
      </c>
      <c r="B6247" t="str">
        <f t="shared" si="97"/>
        <v>75---26</v>
      </c>
      <c r="C6247" t="s">
        <v>989</v>
      </c>
      <c r="D6247" t="s">
        <v>738</v>
      </c>
      <c r="E6247">
        <v>26</v>
      </c>
    </row>
    <row r="6248" spans="1:5" ht="13.5" customHeight="1">
      <c r="A6248">
        <v>75</v>
      </c>
      <c r="B6248" t="str">
        <f t="shared" si="97"/>
        <v>75---27</v>
      </c>
      <c r="C6248" t="s">
        <v>799</v>
      </c>
      <c r="D6248" t="s">
        <v>809</v>
      </c>
      <c r="E6248">
        <v>27</v>
      </c>
    </row>
    <row r="6249" spans="1:5" ht="13.5" customHeight="1">
      <c r="A6249">
        <v>75</v>
      </c>
      <c r="B6249" t="str">
        <f t="shared" si="97"/>
        <v>75---28</v>
      </c>
      <c r="C6249" t="s">
        <v>747</v>
      </c>
      <c r="D6249" t="s">
        <v>1154</v>
      </c>
      <c r="E6249">
        <v>28</v>
      </c>
    </row>
    <row r="6250" spans="1:5" ht="13.5" customHeight="1">
      <c r="A6250">
        <v>75</v>
      </c>
      <c r="B6250" t="str">
        <f t="shared" si="97"/>
        <v>75---29</v>
      </c>
      <c r="C6250" t="s">
        <v>819</v>
      </c>
      <c r="D6250" t="s">
        <v>756</v>
      </c>
      <c r="E6250">
        <v>29</v>
      </c>
    </row>
    <row r="6251" spans="1:5" ht="13.5" customHeight="1">
      <c r="A6251">
        <v>75</v>
      </c>
      <c r="B6251" t="str">
        <f t="shared" si="97"/>
        <v>75---30</v>
      </c>
      <c r="C6251" t="s">
        <v>749</v>
      </c>
      <c r="D6251" t="s">
        <v>1082</v>
      </c>
      <c r="E6251">
        <v>30</v>
      </c>
    </row>
    <row r="6252" spans="1:5" ht="13.5" customHeight="1">
      <c r="A6252">
        <v>75</v>
      </c>
      <c r="B6252" t="str">
        <f t="shared" si="97"/>
        <v>75---31</v>
      </c>
      <c r="C6252" t="s">
        <v>1074</v>
      </c>
      <c r="D6252" t="s">
        <v>880</v>
      </c>
      <c r="E6252">
        <v>31</v>
      </c>
    </row>
    <row r="6253" spans="1:5" ht="13.5" customHeight="1">
      <c r="A6253">
        <v>75</v>
      </c>
      <c r="B6253" t="str">
        <f t="shared" si="97"/>
        <v>75---32</v>
      </c>
      <c r="C6253" t="s">
        <v>820</v>
      </c>
      <c r="D6253" t="s">
        <v>882</v>
      </c>
      <c r="E6253">
        <v>32</v>
      </c>
    </row>
    <row r="6254" spans="1:5" ht="13.5" customHeight="1">
      <c r="A6254">
        <v>75</v>
      </c>
      <c r="B6254" t="str">
        <f t="shared" si="97"/>
        <v>75---33</v>
      </c>
      <c r="C6254" t="s">
        <v>824</v>
      </c>
      <c r="D6254" t="s">
        <v>752</v>
      </c>
      <c r="E6254">
        <v>33</v>
      </c>
    </row>
    <row r="6255" spans="1:5" ht="13.5" customHeight="1">
      <c r="A6255">
        <v>75</v>
      </c>
      <c r="B6255" t="str">
        <f t="shared" si="97"/>
        <v>75---34</v>
      </c>
      <c r="C6255" t="s">
        <v>759</v>
      </c>
      <c r="D6255" t="s">
        <v>823</v>
      </c>
      <c r="E6255">
        <v>34</v>
      </c>
    </row>
    <row r="6256" spans="1:5" ht="13.5" customHeight="1">
      <c r="A6256">
        <v>75</v>
      </c>
      <c r="B6256" t="str">
        <f t="shared" si="97"/>
        <v>75---35</v>
      </c>
      <c r="C6256" t="s">
        <v>761</v>
      </c>
      <c r="D6256" t="s">
        <v>1080</v>
      </c>
      <c r="E6256">
        <v>35</v>
      </c>
    </row>
    <row r="6257" spans="1:5" ht="13.5" customHeight="1">
      <c r="A6257">
        <v>75</v>
      </c>
      <c r="B6257" t="str">
        <f t="shared" si="97"/>
        <v>75---36</v>
      </c>
      <c r="C6257" t="s">
        <v>860</v>
      </c>
      <c r="D6257" t="s">
        <v>1099</v>
      </c>
      <c r="E6257">
        <v>36</v>
      </c>
    </row>
    <row r="6258" spans="1:5" ht="13.5" customHeight="1">
      <c r="A6258">
        <v>75</v>
      </c>
      <c r="B6258" t="str">
        <f t="shared" si="97"/>
        <v>75---37</v>
      </c>
      <c r="C6258" t="s">
        <v>763</v>
      </c>
      <c r="D6258" t="s">
        <v>1086</v>
      </c>
      <c r="E6258">
        <v>37</v>
      </c>
    </row>
    <row r="6259" spans="1:5" ht="13.5" customHeight="1">
      <c r="A6259">
        <v>75</v>
      </c>
      <c r="B6259" t="str">
        <f t="shared" si="97"/>
        <v>75---38</v>
      </c>
      <c r="C6259" t="s">
        <v>1252</v>
      </c>
      <c r="D6259" t="s">
        <v>1283</v>
      </c>
      <c r="E6259">
        <v>38</v>
      </c>
    </row>
    <row r="6260" spans="1:5" ht="13.5" customHeight="1">
      <c r="A6260">
        <v>75</v>
      </c>
      <c r="B6260" t="str">
        <f t="shared" si="97"/>
        <v>75---39</v>
      </c>
      <c r="C6260" t="s">
        <v>868</v>
      </c>
      <c r="D6260" t="s">
        <v>758</v>
      </c>
      <c r="E6260">
        <v>39</v>
      </c>
    </row>
    <row r="6261" spans="1:5" ht="13.5" customHeight="1">
      <c r="A6261">
        <v>75</v>
      </c>
      <c r="B6261" t="str">
        <f t="shared" si="97"/>
        <v>75---40</v>
      </c>
      <c r="C6261" t="s">
        <v>969</v>
      </c>
      <c r="D6261" t="s">
        <v>802</v>
      </c>
      <c r="E6261">
        <v>40</v>
      </c>
    </row>
    <row r="6262" spans="1:5" ht="13.5" customHeight="1">
      <c r="A6262">
        <v>75</v>
      </c>
      <c r="B6262" t="str">
        <f t="shared" si="97"/>
        <v>75---41</v>
      </c>
      <c r="C6262" t="s">
        <v>5913</v>
      </c>
      <c r="D6262" t="s">
        <v>1114</v>
      </c>
      <c r="E6262">
        <v>41</v>
      </c>
    </row>
    <row r="6263" spans="1:5" ht="13.5" customHeight="1">
      <c r="A6263">
        <v>75</v>
      </c>
      <c r="B6263" t="str">
        <f t="shared" si="97"/>
        <v>75---42</v>
      </c>
      <c r="C6263" t="s">
        <v>5947</v>
      </c>
      <c r="D6263" t="s">
        <v>884</v>
      </c>
      <c r="E6263">
        <v>42</v>
      </c>
    </row>
    <row r="6264" spans="1:5" ht="13.5" customHeight="1">
      <c r="A6264">
        <v>75</v>
      </c>
      <c r="B6264" t="str">
        <f t="shared" si="97"/>
        <v>75---43</v>
      </c>
      <c r="C6264" t="s">
        <v>5948</v>
      </c>
      <c r="D6264" t="s">
        <v>886</v>
      </c>
      <c r="E6264">
        <v>43</v>
      </c>
    </row>
    <row r="6265" spans="1:5" ht="13.5" customHeight="1">
      <c r="A6265">
        <v>75</v>
      </c>
      <c r="B6265" t="str">
        <f t="shared" si="97"/>
        <v>75---44</v>
      </c>
      <c r="C6265" t="s">
        <v>5925</v>
      </c>
      <c r="D6265" t="s">
        <v>798</v>
      </c>
      <c r="E6265">
        <v>44</v>
      </c>
    </row>
    <row r="6266" spans="1:5" ht="13.5" customHeight="1">
      <c r="A6266">
        <v>75</v>
      </c>
      <c r="B6266" t="str">
        <f t="shared" si="97"/>
        <v>75---45</v>
      </c>
      <c r="C6266" t="s">
        <v>5914</v>
      </c>
      <c r="D6266" t="s">
        <v>785</v>
      </c>
      <c r="E6266">
        <v>45</v>
      </c>
    </row>
    <row r="6267" spans="1:5" ht="13.5" customHeight="1">
      <c r="A6267">
        <v>75</v>
      </c>
      <c r="B6267" t="str">
        <f t="shared" si="97"/>
        <v>75---46</v>
      </c>
      <c r="C6267" t="s">
        <v>5915</v>
      </c>
      <c r="D6267" t="s">
        <v>772</v>
      </c>
      <c r="E6267">
        <v>46</v>
      </c>
    </row>
    <row r="6268" spans="1:5" ht="13.5" customHeight="1">
      <c r="A6268">
        <v>75</v>
      </c>
      <c r="B6268" t="str">
        <f t="shared" si="97"/>
        <v>75---47</v>
      </c>
      <c r="C6268" t="s">
        <v>5917</v>
      </c>
      <c r="D6268" t="s">
        <v>789</v>
      </c>
      <c r="E6268">
        <v>47</v>
      </c>
    </row>
    <row r="6269" spans="1:5" ht="13.5" customHeight="1">
      <c r="A6269">
        <v>75</v>
      </c>
      <c r="B6269" t="str">
        <f t="shared" si="97"/>
        <v>75---48</v>
      </c>
      <c r="C6269" t="s">
        <v>5918</v>
      </c>
      <c r="D6269" t="s">
        <v>770</v>
      </c>
      <c r="E6269">
        <v>48</v>
      </c>
    </row>
    <row r="6270" spans="1:5" ht="13.5" customHeight="1">
      <c r="A6270">
        <v>75</v>
      </c>
      <c r="B6270" t="str">
        <f t="shared" si="97"/>
        <v>75---49</v>
      </c>
      <c r="C6270" t="s">
        <v>6002</v>
      </c>
      <c r="D6270" t="s">
        <v>1113</v>
      </c>
      <c r="E6270">
        <v>49</v>
      </c>
    </row>
    <row r="6271" spans="1:5" ht="13.5" customHeight="1">
      <c r="A6271">
        <v>75</v>
      </c>
      <c r="B6271" t="str">
        <f t="shared" si="97"/>
        <v>75---50</v>
      </c>
      <c r="C6271" t="s">
        <v>5927</v>
      </c>
      <c r="D6271" t="s">
        <v>1115</v>
      </c>
      <c r="E6271">
        <v>50</v>
      </c>
    </row>
    <row r="6272" spans="1:5" ht="13.5" customHeight="1">
      <c r="A6272">
        <v>75</v>
      </c>
      <c r="B6272" t="str">
        <f t="shared" si="97"/>
        <v>75---51</v>
      </c>
      <c r="C6272" t="s">
        <v>5987</v>
      </c>
      <c r="D6272" t="s">
        <v>1249</v>
      </c>
      <c r="E6272">
        <v>51</v>
      </c>
    </row>
    <row r="6273" spans="1:5" ht="13.5" customHeight="1">
      <c r="A6273">
        <v>76</v>
      </c>
      <c r="B6273" t="str">
        <f t="shared" si="97"/>
        <v>76---1</v>
      </c>
      <c r="C6273" t="s">
        <v>4234</v>
      </c>
      <c r="D6273" t="s">
        <v>1045</v>
      </c>
      <c r="E6273">
        <v>1</v>
      </c>
    </row>
    <row r="6274" spans="1:5" ht="13.5" customHeight="1">
      <c r="A6274">
        <v>76</v>
      </c>
      <c r="B6274" t="str">
        <f t="shared" si="97"/>
        <v>76---2</v>
      </c>
      <c r="C6274" t="s">
        <v>4216</v>
      </c>
      <c r="D6274" t="s">
        <v>1045</v>
      </c>
      <c r="E6274">
        <v>2</v>
      </c>
    </row>
    <row r="6275" spans="1:5" ht="13.5" customHeight="1">
      <c r="A6275">
        <v>76</v>
      </c>
      <c r="B6275" t="str">
        <f t="shared" ref="B6275:B6338" si="98">A6275&amp;"---"&amp;E6275</f>
        <v>76---3</v>
      </c>
      <c r="C6275" t="s">
        <v>4216</v>
      </c>
      <c r="D6275" t="s">
        <v>841</v>
      </c>
      <c r="E6275">
        <v>3</v>
      </c>
    </row>
    <row r="6276" spans="1:5" ht="13.5" customHeight="1">
      <c r="A6276">
        <v>76</v>
      </c>
      <c r="B6276" t="str">
        <f t="shared" si="98"/>
        <v>76---4</v>
      </c>
      <c r="C6276" t="s">
        <v>4216</v>
      </c>
      <c r="D6276" t="s">
        <v>713</v>
      </c>
      <c r="E6276">
        <v>4</v>
      </c>
    </row>
    <row r="6277" spans="1:5" ht="13.5" customHeight="1">
      <c r="A6277">
        <v>76</v>
      </c>
      <c r="B6277" t="str">
        <f t="shared" si="98"/>
        <v>76---5</v>
      </c>
      <c r="C6277" t="s">
        <v>4216</v>
      </c>
      <c r="D6277" t="s">
        <v>1177</v>
      </c>
      <c r="E6277">
        <v>5</v>
      </c>
    </row>
    <row r="6278" spans="1:5" ht="13.5" customHeight="1">
      <c r="A6278">
        <v>76</v>
      </c>
      <c r="B6278" t="str">
        <f t="shared" si="98"/>
        <v>76---6</v>
      </c>
      <c r="C6278" t="s">
        <v>4216</v>
      </c>
      <c r="D6278" t="s">
        <v>1090</v>
      </c>
      <c r="E6278">
        <v>6</v>
      </c>
    </row>
    <row r="6279" spans="1:5" ht="13.5" customHeight="1">
      <c r="A6279">
        <v>76</v>
      </c>
      <c r="B6279" t="str">
        <f t="shared" si="98"/>
        <v>76---7</v>
      </c>
      <c r="C6279" t="s">
        <v>4216</v>
      </c>
      <c r="D6279" t="s">
        <v>902</v>
      </c>
      <c r="E6279">
        <v>7</v>
      </c>
    </row>
    <row r="6280" spans="1:5" ht="13.5" customHeight="1">
      <c r="A6280">
        <v>76</v>
      </c>
      <c r="B6280" t="str">
        <f t="shared" si="98"/>
        <v>76---8</v>
      </c>
      <c r="C6280" t="s">
        <v>4220</v>
      </c>
      <c r="D6280" t="s">
        <v>1153</v>
      </c>
      <c r="E6280">
        <v>8</v>
      </c>
    </row>
    <row r="6281" spans="1:5" ht="13.5" customHeight="1">
      <c r="A6281">
        <v>76</v>
      </c>
      <c r="B6281" t="str">
        <f t="shared" si="98"/>
        <v>76---9</v>
      </c>
      <c r="C6281" t="s">
        <v>4228</v>
      </c>
      <c r="D6281" t="s">
        <v>900</v>
      </c>
      <c r="E6281">
        <v>9</v>
      </c>
    </row>
    <row r="6282" spans="1:5" ht="13.5" customHeight="1">
      <c r="A6282">
        <v>76</v>
      </c>
      <c r="B6282" t="str">
        <f t="shared" si="98"/>
        <v>76---10</v>
      </c>
      <c r="C6282" t="s">
        <v>4223</v>
      </c>
      <c r="D6282" t="s">
        <v>789</v>
      </c>
      <c r="E6282">
        <v>10</v>
      </c>
    </row>
    <row r="6283" spans="1:5" ht="13.5" customHeight="1">
      <c r="A6283">
        <v>76</v>
      </c>
      <c r="B6283" t="str">
        <f t="shared" si="98"/>
        <v>76---11</v>
      </c>
      <c r="C6283" t="s">
        <v>4276</v>
      </c>
      <c r="D6283" t="s">
        <v>1154</v>
      </c>
      <c r="E6283">
        <v>11</v>
      </c>
    </row>
    <row r="6284" spans="1:5" ht="13.5" customHeight="1">
      <c r="A6284">
        <v>76</v>
      </c>
      <c r="B6284" t="str">
        <f t="shared" si="98"/>
        <v>76---12</v>
      </c>
      <c r="C6284" t="s">
        <v>4227</v>
      </c>
      <c r="D6284" t="s">
        <v>785</v>
      </c>
      <c r="E6284">
        <v>12</v>
      </c>
    </row>
    <row r="6285" spans="1:5" ht="13.5" customHeight="1">
      <c r="A6285">
        <v>76</v>
      </c>
      <c r="B6285" t="str">
        <f t="shared" si="98"/>
        <v>76---13</v>
      </c>
      <c r="C6285" t="s">
        <v>4233</v>
      </c>
      <c r="D6285" t="s">
        <v>718</v>
      </c>
      <c r="E6285">
        <v>13</v>
      </c>
    </row>
    <row r="6286" spans="1:5" ht="13.5" customHeight="1">
      <c r="A6286">
        <v>76</v>
      </c>
      <c r="B6286" t="str">
        <f t="shared" si="98"/>
        <v>76---14</v>
      </c>
      <c r="C6286" t="s">
        <v>4273</v>
      </c>
      <c r="D6286" t="s">
        <v>798</v>
      </c>
      <c r="E6286">
        <v>14</v>
      </c>
    </row>
    <row r="6287" spans="1:5" ht="13.5" customHeight="1">
      <c r="A6287">
        <v>76</v>
      </c>
      <c r="B6287" t="str">
        <f t="shared" si="98"/>
        <v>76---15</v>
      </c>
      <c r="C6287" t="s">
        <v>4275</v>
      </c>
      <c r="D6287" t="s">
        <v>886</v>
      </c>
      <c r="E6287">
        <v>15</v>
      </c>
    </row>
    <row r="6288" spans="1:5" ht="13.5" customHeight="1">
      <c r="A6288">
        <v>76</v>
      </c>
      <c r="B6288" t="str">
        <f t="shared" si="98"/>
        <v>76---16</v>
      </c>
      <c r="C6288" t="s">
        <v>4282</v>
      </c>
      <c r="D6288" t="s">
        <v>1117</v>
      </c>
      <c r="E6288">
        <v>16</v>
      </c>
    </row>
    <row r="6289" spans="1:5" ht="13.5" customHeight="1">
      <c r="A6289">
        <v>76</v>
      </c>
      <c r="B6289" t="str">
        <f t="shared" si="98"/>
        <v>76---17</v>
      </c>
      <c r="C6289" t="s">
        <v>1017</v>
      </c>
      <c r="D6289" t="s">
        <v>796</v>
      </c>
      <c r="E6289">
        <v>17</v>
      </c>
    </row>
    <row r="6290" spans="1:5" ht="13.5" customHeight="1">
      <c r="A6290">
        <v>76</v>
      </c>
      <c r="B6290" t="str">
        <f t="shared" si="98"/>
        <v>76---18</v>
      </c>
      <c r="C6290" t="s">
        <v>731</v>
      </c>
      <c r="D6290" t="s">
        <v>800</v>
      </c>
      <c r="E6290">
        <v>18</v>
      </c>
    </row>
    <row r="6291" spans="1:5" ht="13.5" customHeight="1">
      <c r="A6291">
        <v>76</v>
      </c>
      <c r="B6291" t="str">
        <f t="shared" si="98"/>
        <v>76---19</v>
      </c>
      <c r="C6291" t="s">
        <v>797</v>
      </c>
      <c r="D6291" t="s">
        <v>1081</v>
      </c>
      <c r="E6291">
        <v>19</v>
      </c>
    </row>
    <row r="6292" spans="1:5" ht="13.5" customHeight="1">
      <c r="A6292">
        <v>76</v>
      </c>
      <c r="B6292" t="str">
        <f t="shared" si="98"/>
        <v>76---20</v>
      </c>
      <c r="C6292" t="s">
        <v>739</v>
      </c>
      <c r="D6292" t="s">
        <v>736</v>
      </c>
      <c r="E6292">
        <v>20</v>
      </c>
    </row>
    <row r="6293" spans="1:5" ht="13.5" customHeight="1">
      <c r="A6293">
        <v>76</v>
      </c>
      <c r="B6293" t="str">
        <f t="shared" si="98"/>
        <v>76---21</v>
      </c>
      <c r="C6293" t="s">
        <v>888</v>
      </c>
      <c r="D6293" t="s">
        <v>1073</v>
      </c>
      <c r="E6293">
        <v>21</v>
      </c>
    </row>
    <row r="6294" spans="1:5" ht="13.5" customHeight="1">
      <c r="A6294">
        <v>76</v>
      </c>
      <c r="B6294" t="str">
        <f t="shared" si="98"/>
        <v>76---22</v>
      </c>
      <c r="C6294" t="s">
        <v>743</v>
      </c>
      <c r="D6294" t="s">
        <v>754</v>
      </c>
      <c r="E6294">
        <v>22</v>
      </c>
    </row>
    <row r="6295" spans="1:5" ht="13.5" customHeight="1">
      <c r="A6295">
        <v>76</v>
      </c>
      <c r="B6295" t="str">
        <f t="shared" si="98"/>
        <v>76---23</v>
      </c>
      <c r="C6295" t="s">
        <v>745</v>
      </c>
      <c r="D6295" t="s">
        <v>837</v>
      </c>
      <c r="E6295">
        <v>23</v>
      </c>
    </row>
    <row r="6296" spans="1:5" ht="13.5" customHeight="1">
      <c r="A6296">
        <v>76</v>
      </c>
      <c r="B6296" t="str">
        <f t="shared" si="98"/>
        <v>76---24</v>
      </c>
      <c r="C6296" t="s">
        <v>987</v>
      </c>
      <c r="D6296" t="s">
        <v>1263</v>
      </c>
      <c r="E6296">
        <v>24</v>
      </c>
    </row>
    <row r="6297" spans="1:5" ht="13.5" customHeight="1">
      <c r="A6297">
        <v>76</v>
      </c>
      <c r="B6297" t="str">
        <f t="shared" si="98"/>
        <v>76---25</v>
      </c>
      <c r="C6297" t="s">
        <v>989</v>
      </c>
      <c r="D6297" t="s">
        <v>738</v>
      </c>
      <c r="E6297">
        <v>25</v>
      </c>
    </row>
    <row r="6298" spans="1:5" ht="13.5" customHeight="1">
      <c r="A6298">
        <v>76</v>
      </c>
      <c r="B6298" t="str">
        <f t="shared" si="98"/>
        <v>76---26</v>
      </c>
      <c r="C6298" t="s">
        <v>799</v>
      </c>
      <c r="D6298" t="s">
        <v>809</v>
      </c>
      <c r="E6298">
        <v>26</v>
      </c>
    </row>
    <row r="6299" spans="1:5" ht="13.5" customHeight="1">
      <c r="A6299">
        <v>76</v>
      </c>
      <c r="B6299" t="str">
        <f t="shared" si="98"/>
        <v>76---27</v>
      </c>
      <c r="C6299" t="s">
        <v>747</v>
      </c>
      <c r="D6299" t="s">
        <v>1154</v>
      </c>
      <c r="E6299">
        <v>27</v>
      </c>
    </row>
    <row r="6300" spans="1:5" ht="13.5" customHeight="1">
      <c r="A6300">
        <v>76</v>
      </c>
      <c r="B6300" t="str">
        <f t="shared" si="98"/>
        <v>76---28</v>
      </c>
      <c r="C6300" t="s">
        <v>819</v>
      </c>
      <c r="D6300" t="s">
        <v>756</v>
      </c>
      <c r="E6300">
        <v>28</v>
      </c>
    </row>
    <row r="6301" spans="1:5" ht="13.5" customHeight="1">
      <c r="A6301">
        <v>76</v>
      </c>
      <c r="B6301" t="str">
        <f t="shared" si="98"/>
        <v>76---29</v>
      </c>
      <c r="C6301" t="s">
        <v>749</v>
      </c>
      <c r="D6301" t="s">
        <v>1082</v>
      </c>
      <c r="E6301">
        <v>29</v>
      </c>
    </row>
    <row r="6302" spans="1:5" ht="13.5" customHeight="1">
      <c r="A6302">
        <v>76</v>
      </c>
      <c r="B6302" t="str">
        <f t="shared" si="98"/>
        <v>76---30</v>
      </c>
      <c r="C6302" t="s">
        <v>1074</v>
      </c>
      <c r="D6302" t="s">
        <v>880</v>
      </c>
      <c r="E6302">
        <v>30</v>
      </c>
    </row>
    <row r="6303" spans="1:5" ht="13.5" customHeight="1">
      <c r="A6303">
        <v>76</v>
      </c>
      <c r="B6303" t="str">
        <f t="shared" si="98"/>
        <v>76---31</v>
      </c>
      <c r="C6303" t="s">
        <v>820</v>
      </c>
      <c r="D6303" t="s">
        <v>882</v>
      </c>
      <c r="E6303">
        <v>31</v>
      </c>
    </row>
    <row r="6304" spans="1:5" ht="13.5" customHeight="1">
      <c r="A6304">
        <v>76</v>
      </c>
      <c r="B6304" t="str">
        <f t="shared" si="98"/>
        <v>76---32</v>
      </c>
      <c r="C6304" t="s">
        <v>824</v>
      </c>
      <c r="D6304" t="s">
        <v>752</v>
      </c>
      <c r="E6304">
        <v>32</v>
      </c>
    </row>
    <row r="6305" spans="1:5" ht="13.5" customHeight="1">
      <c r="A6305">
        <v>76</v>
      </c>
      <c r="B6305" t="str">
        <f t="shared" si="98"/>
        <v>76---33</v>
      </c>
      <c r="C6305" t="s">
        <v>759</v>
      </c>
      <c r="D6305" t="s">
        <v>823</v>
      </c>
      <c r="E6305">
        <v>33</v>
      </c>
    </row>
    <row r="6306" spans="1:5" ht="13.5" customHeight="1">
      <c r="A6306">
        <v>76</v>
      </c>
      <c r="B6306" t="str">
        <f t="shared" si="98"/>
        <v>76---34</v>
      </c>
      <c r="C6306" t="s">
        <v>761</v>
      </c>
      <c r="D6306" t="s">
        <v>1080</v>
      </c>
      <c r="E6306">
        <v>34</v>
      </c>
    </row>
    <row r="6307" spans="1:5" ht="13.5" customHeight="1">
      <c r="A6307">
        <v>76</v>
      </c>
      <c r="B6307" t="str">
        <f t="shared" si="98"/>
        <v>76---35</v>
      </c>
      <c r="C6307" t="s">
        <v>860</v>
      </c>
      <c r="D6307" t="s">
        <v>1099</v>
      </c>
      <c r="E6307">
        <v>35</v>
      </c>
    </row>
    <row r="6308" spans="1:5" ht="13.5" customHeight="1">
      <c r="A6308">
        <v>76</v>
      </c>
      <c r="B6308" t="str">
        <f t="shared" si="98"/>
        <v>76---36</v>
      </c>
      <c r="C6308" t="s">
        <v>763</v>
      </c>
      <c r="D6308" t="s">
        <v>1086</v>
      </c>
      <c r="E6308">
        <v>36</v>
      </c>
    </row>
    <row r="6309" spans="1:5" ht="13.5" customHeight="1">
      <c r="A6309">
        <v>76</v>
      </c>
      <c r="B6309" t="str">
        <f t="shared" si="98"/>
        <v>76---37</v>
      </c>
      <c r="C6309" t="s">
        <v>1252</v>
      </c>
      <c r="D6309" t="s">
        <v>1283</v>
      </c>
      <c r="E6309">
        <v>37</v>
      </c>
    </row>
    <row r="6310" spans="1:5" ht="13.5" customHeight="1">
      <c r="A6310">
        <v>76</v>
      </c>
      <c r="B6310" t="str">
        <f t="shared" si="98"/>
        <v>76---38</v>
      </c>
      <c r="C6310" t="s">
        <v>1111</v>
      </c>
      <c r="D6310" t="s">
        <v>1045</v>
      </c>
      <c r="E6310">
        <v>38</v>
      </c>
    </row>
    <row r="6311" spans="1:5" ht="13.5" customHeight="1">
      <c r="A6311">
        <v>76</v>
      </c>
      <c r="B6311" t="str">
        <f t="shared" si="98"/>
        <v>76---39</v>
      </c>
      <c r="C6311" t="s">
        <v>868</v>
      </c>
      <c r="D6311" t="s">
        <v>758</v>
      </c>
      <c r="E6311">
        <v>39</v>
      </c>
    </row>
    <row r="6312" spans="1:5" ht="13.5" customHeight="1">
      <c r="A6312">
        <v>76</v>
      </c>
      <c r="B6312" t="str">
        <f t="shared" si="98"/>
        <v>76---40</v>
      </c>
      <c r="C6312" t="s">
        <v>969</v>
      </c>
      <c r="D6312" t="s">
        <v>802</v>
      </c>
      <c r="E6312">
        <v>40</v>
      </c>
    </row>
    <row r="6313" spans="1:5" ht="13.5" customHeight="1">
      <c r="A6313">
        <v>76</v>
      </c>
      <c r="B6313" t="str">
        <f t="shared" si="98"/>
        <v>76---41</v>
      </c>
      <c r="C6313" t="s">
        <v>896</v>
      </c>
      <c r="D6313" t="s">
        <v>1202</v>
      </c>
      <c r="E6313">
        <v>41</v>
      </c>
    </row>
    <row r="6314" spans="1:5" ht="13.5" customHeight="1">
      <c r="A6314">
        <v>76</v>
      </c>
      <c r="B6314" t="str">
        <f t="shared" si="98"/>
        <v>76---42</v>
      </c>
      <c r="C6314" t="s">
        <v>5913</v>
      </c>
      <c r="D6314" t="s">
        <v>1114</v>
      </c>
      <c r="E6314">
        <v>42</v>
      </c>
    </row>
    <row r="6315" spans="1:5" ht="13.5" customHeight="1">
      <c r="A6315">
        <v>76</v>
      </c>
      <c r="B6315" t="str">
        <f t="shared" si="98"/>
        <v>76---43</v>
      </c>
      <c r="C6315" t="s">
        <v>5947</v>
      </c>
      <c r="D6315" t="s">
        <v>884</v>
      </c>
      <c r="E6315">
        <v>43</v>
      </c>
    </row>
    <row r="6316" spans="1:5" ht="13.5" customHeight="1">
      <c r="A6316">
        <v>76</v>
      </c>
      <c r="B6316" t="str">
        <f t="shared" si="98"/>
        <v>76---44</v>
      </c>
      <c r="C6316" t="s">
        <v>5948</v>
      </c>
      <c r="D6316" t="s">
        <v>886</v>
      </c>
      <c r="E6316">
        <v>44</v>
      </c>
    </row>
    <row r="6317" spans="1:5" ht="13.5" customHeight="1">
      <c r="A6317">
        <v>76</v>
      </c>
      <c r="B6317" t="str">
        <f t="shared" si="98"/>
        <v>76---45</v>
      </c>
      <c r="C6317" t="s">
        <v>5925</v>
      </c>
      <c r="D6317" t="s">
        <v>798</v>
      </c>
      <c r="E6317">
        <v>45</v>
      </c>
    </row>
    <row r="6318" spans="1:5" ht="13.5" customHeight="1">
      <c r="A6318">
        <v>76</v>
      </c>
      <c r="B6318" t="str">
        <f t="shared" si="98"/>
        <v>76---46</v>
      </c>
      <c r="C6318" t="s">
        <v>5914</v>
      </c>
      <c r="D6318" t="s">
        <v>785</v>
      </c>
      <c r="E6318">
        <v>46</v>
      </c>
    </row>
    <row r="6319" spans="1:5" ht="13.5" customHeight="1">
      <c r="A6319">
        <v>76</v>
      </c>
      <c r="B6319" t="str">
        <f t="shared" si="98"/>
        <v>76---47</v>
      </c>
      <c r="C6319" t="s">
        <v>5915</v>
      </c>
      <c r="D6319" t="s">
        <v>772</v>
      </c>
      <c r="E6319">
        <v>47</v>
      </c>
    </row>
    <row r="6320" spans="1:5" ht="13.5" customHeight="1">
      <c r="A6320">
        <v>76</v>
      </c>
      <c r="B6320" t="str">
        <f t="shared" si="98"/>
        <v>76---48</v>
      </c>
      <c r="C6320" t="s">
        <v>5917</v>
      </c>
      <c r="D6320" t="s">
        <v>789</v>
      </c>
      <c r="E6320">
        <v>48</v>
      </c>
    </row>
    <row r="6321" spans="1:5" ht="13.5" customHeight="1">
      <c r="A6321">
        <v>76</v>
      </c>
      <c r="B6321" t="str">
        <f t="shared" si="98"/>
        <v>76---49</v>
      </c>
      <c r="C6321" t="s">
        <v>5918</v>
      </c>
      <c r="D6321" t="s">
        <v>770</v>
      </c>
      <c r="E6321">
        <v>49</v>
      </c>
    </row>
    <row r="6322" spans="1:5" ht="13.5" customHeight="1">
      <c r="A6322">
        <v>76</v>
      </c>
      <c r="B6322" t="str">
        <f t="shared" si="98"/>
        <v>76---50</v>
      </c>
      <c r="C6322" t="s">
        <v>6002</v>
      </c>
      <c r="D6322" t="s">
        <v>1113</v>
      </c>
      <c r="E6322">
        <v>50</v>
      </c>
    </row>
    <row r="6323" spans="1:5" ht="13.5" customHeight="1">
      <c r="A6323">
        <v>76</v>
      </c>
      <c r="B6323" t="str">
        <f t="shared" si="98"/>
        <v>76---51</v>
      </c>
      <c r="C6323" t="s">
        <v>5927</v>
      </c>
      <c r="D6323" t="s">
        <v>1115</v>
      </c>
      <c r="E6323">
        <v>51</v>
      </c>
    </row>
    <row r="6324" spans="1:5" ht="13.5" customHeight="1">
      <c r="A6324">
        <v>76</v>
      </c>
      <c r="B6324" t="str">
        <f t="shared" si="98"/>
        <v>76---52</v>
      </c>
      <c r="C6324" t="s">
        <v>5992</v>
      </c>
      <c r="D6324" t="s">
        <v>1101</v>
      </c>
      <c r="E6324">
        <v>52</v>
      </c>
    </row>
    <row r="6325" spans="1:5" ht="13.5" customHeight="1">
      <c r="A6325">
        <v>76</v>
      </c>
      <c r="B6325" t="str">
        <f t="shared" si="98"/>
        <v>76---53</v>
      </c>
      <c r="C6325" t="s">
        <v>5987</v>
      </c>
      <c r="D6325" t="s">
        <v>1249</v>
      </c>
      <c r="E6325">
        <v>53</v>
      </c>
    </row>
    <row r="6326" spans="1:5" ht="13.5" customHeight="1">
      <c r="A6326">
        <v>76</v>
      </c>
      <c r="B6326" t="str">
        <f t="shared" si="98"/>
        <v>76---54</v>
      </c>
      <c r="C6326" t="s">
        <v>5993</v>
      </c>
      <c r="D6326" t="s">
        <v>1336</v>
      </c>
      <c r="E6326">
        <v>54</v>
      </c>
    </row>
    <row r="6327" spans="1:5" ht="13.5" customHeight="1">
      <c r="A6327">
        <v>236</v>
      </c>
      <c r="B6327" t="str">
        <f t="shared" si="98"/>
        <v>236---1</v>
      </c>
      <c r="C6327" t="s">
        <v>4216</v>
      </c>
      <c r="D6327" t="s">
        <v>713</v>
      </c>
      <c r="E6327">
        <v>1</v>
      </c>
    </row>
    <row r="6328" spans="1:5" ht="13.5" customHeight="1">
      <c r="A6328">
        <v>236</v>
      </c>
      <c r="B6328" t="str">
        <f t="shared" si="98"/>
        <v>236---2</v>
      </c>
      <c r="C6328" t="s">
        <v>4216</v>
      </c>
      <c r="D6328" t="s">
        <v>922</v>
      </c>
      <c r="E6328">
        <v>2</v>
      </c>
    </row>
    <row r="6329" spans="1:5" ht="13.5" customHeight="1">
      <c r="A6329">
        <v>236</v>
      </c>
      <c r="B6329" t="str">
        <f t="shared" si="98"/>
        <v>236---3</v>
      </c>
      <c r="C6329" t="s">
        <v>4263</v>
      </c>
      <c r="D6329" t="s">
        <v>873</v>
      </c>
      <c r="E6329">
        <v>3</v>
      </c>
    </row>
    <row r="6330" spans="1:5" ht="13.5" customHeight="1">
      <c r="A6330">
        <v>236</v>
      </c>
      <c r="B6330" t="str">
        <f t="shared" si="98"/>
        <v>236---4</v>
      </c>
      <c r="C6330" t="s">
        <v>4238</v>
      </c>
      <c r="D6330" t="s">
        <v>908</v>
      </c>
      <c r="E6330">
        <v>4</v>
      </c>
    </row>
    <row r="6331" spans="1:5" ht="13.5" customHeight="1">
      <c r="A6331">
        <v>236</v>
      </c>
      <c r="B6331" t="str">
        <f t="shared" si="98"/>
        <v>236---5</v>
      </c>
      <c r="C6331" t="s">
        <v>4220</v>
      </c>
      <c r="D6331" t="s">
        <v>789</v>
      </c>
      <c r="E6331">
        <v>5</v>
      </c>
    </row>
    <row r="6332" spans="1:5" ht="13.5" customHeight="1">
      <c r="A6332">
        <v>236</v>
      </c>
      <c r="B6332" t="str">
        <f t="shared" si="98"/>
        <v>236---6</v>
      </c>
      <c r="C6332" t="s">
        <v>4228</v>
      </c>
      <c r="D6332" t="s">
        <v>841</v>
      </c>
      <c r="E6332">
        <v>6</v>
      </c>
    </row>
    <row r="6333" spans="1:5" ht="13.5" customHeight="1">
      <c r="A6333">
        <v>236</v>
      </c>
      <c r="B6333" t="str">
        <f t="shared" si="98"/>
        <v>236---7</v>
      </c>
      <c r="C6333" t="s">
        <v>4223</v>
      </c>
      <c r="D6333" t="s">
        <v>1209</v>
      </c>
      <c r="E6333">
        <v>7</v>
      </c>
    </row>
    <row r="6334" spans="1:5" ht="13.5" customHeight="1">
      <c r="A6334">
        <v>236</v>
      </c>
      <c r="B6334" t="str">
        <f t="shared" si="98"/>
        <v>236---8</v>
      </c>
      <c r="C6334" t="s">
        <v>4276</v>
      </c>
      <c r="D6334" t="s">
        <v>902</v>
      </c>
      <c r="E6334">
        <v>8</v>
      </c>
    </row>
    <row r="6335" spans="1:5" ht="13.5" customHeight="1">
      <c r="A6335">
        <v>236</v>
      </c>
      <c r="B6335" t="str">
        <f t="shared" si="98"/>
        <v>236---9</v>
      </c>
      <c r="C6335" t="s">
        <v>4259</v>
      </c>
      <c r="D6335" t="s">
        <v>6239</v>
      </c>
      <c r="E6335">
        <v>9</v>
      </c>
    </row>
    <row r="6336" spans="1:5" ht="13.5" customHeight="1">
      <c r="A6336">
        <v>236</v>
      </c>
      <c r="B6336" t="str">
        <f t="shared" si="98"/>
        <v>236---10</v>
      </c>
      <c r="C6336" t="s">
        <v>4254</v>
      </c>
      <c r="D6336" t="s">
        <v>1187</v>
      </c>
      <c r="E6336">
        <v>10</v>
      </c>
    </row>
    <row r="6337" spans="1:5" ht="13.5" customHeight="1">
      <c r="A6337">
        <v>236</v>
      </c>
      <c r="B6337" t="str">
        <f t="shared" si="98"/>
        <v>236---11</v>
      </c>
      <c r="C6337" t="s">
        <v>4235</v>
      </c>
      <c r="D6337" t="s">
        <v>1115</v>
      </c>
      <c r="E6337">
        <v>11</v>
      </c>
    </row>
    <row r="6338" spans="1:5" ht="13.5" customHeight="1">
      <c r="A6338">
        <v>236</v>
      </c>
      <c r="B6338" t="str">
        <f t="shared" si="98"/>
        <v>236---12</v>
      </c>
      <c r="C6338" t="s">
        <v>4236</v>
      </c>
      <c r="D6338" t="s">
        <v>1229</v>
      </c>
      <c r="E6338">
        <v>12</v>
      </c>
    </row>
    <row r="6339" spans="1:5" ht="13.5" customHeight="1">
      <c r="A6339">
        <v>236</v>
      </c>
      <c r="B6339" t="str">
        <f t="shared" ref="B6339:B6402" si="99">A6339&amp;"---"&amp;E6339</f>
        <v>236---13</v>
      </c>
      <c r="C6339" t="s">
        <v>4277</v>
      </c>
      <c r="D6339" t="s">
        <v>898</v>
      </c>
      <c r="E6339">
        <v>13</v>
      </c>
    </row>
    <row r="6340" spans="1:5" ht="13.5" customHeight="1">
      <c r="A6340">
        <v>236</v>
      </c>
      <c r="B6340" t="str">
        <f t="shared" si="99"/>
        <v>236---14</v>
      </c>
      <c r="C6340" t="s">
        <v>5911</v>
      </c>
      <c r="D6340" t="s">
        <v>900</v>
      </c>
      <c r="E6340">
        <v>14</v>
      </c>
    </row>
    <row r="6341" spans="1:5" ht="13.5" customHeight="1">
      <c r="A6341">
        <v>236</v>
      </c>
      <c r="B6341" t="str">
        <f t="shared" si="99"/>
        <v>236---15</v>
      </c>
      <c r="C6341" t="s">
        <v>5911</v>
      </c>
      <c r="D6341" t="s">
        <v>1143</v>
      </c>
      <c r="E6341">
        <v>15</v>
      </c>
    </row>
    <row r="6342" spans="1:5" ht="13.5" customHeight="1">
      <c r="A6342">
        <v>236</v>
      </c>
      <c r="B6342" t="str">
        <f t="shared" si="99"/>
        <v>236---16</v>
      </c>
      <c r="C6342" t="s">
        <v>5911</v>
      </c>
      <c r="D6342" t="s">
        <v>774</v>
      </c>
      <c r="E6342">
        <v>16</v>
      </c>
    </row>
    <row r="6343" spans="1:5" ht="13.5" customHeight="1">
      <c r="A6343">
        <v>236</v>
      </c>
      <c r="B6343" t="str">
        <f t="shared" si="99"/>
        <v>236---17</v>
      </c>
      <c r="C6343" t="s">
        <v>5911</v>
      </c>
      <c r="D6343" t="s">
        <v>783</v>
      </c>
      <c r="E6343">
        <v>17</v>
      </c>
    </row>
    <row r="6344" spans="1:5" ht="13.5" customHeight="1">
      <c r="A6344">
        <v>236</v>
      </c>
      <c r="B6344" t="str">
        <f t="shared" si="99"/>
        <v>236---18</v>
      </c>
      <c r="C6344" t="s">
        <v>5911</v>
      </c>
      <c r="D6344" t="s">
        <v>877</v>
      </c>
      <c r="E6344">
        <v>18</v>
      </c>
    </row>
    <row r="6345" spans="1:5" ht="13.5" customHeight="1">
      <c r="A6345">
        <v>236</v>
      </c>
      <c r="B6345" t="str">
        <f t="shared" si="99"/>
        <v>236---19</v>
      </c>
      <c r="C6345" t="s">
        <v>5911</v>
      </c>
      <c r="D6345" t="s">
        <v>1112</v>
      </c>
      <c r="E6345">
        <v>19</v>
      </c>
    </row>
    <row r="6346" spans="1:5" ht="13.5" customHeight="1">
      <c r="A6346">
        <v>236</v>
      </c>
      <c r="B6346" t="str">
        <f t="shared" si="99"/>
        <v>236---20</v>
      </c>
      <c r="C6346" t="s">
        <v>797</v>
      </c>
      <c r="D6346" t="s">
        <v>1081</v>
      </c>
      <c r="E6346">
        <v>20</v>
      </c>
    </row>
    <row r="6347" spans="1:5" ht="13.5" customHeight="1">
      <c r="A6347">
        <v>236</v>
      </c>
      <c r="B6347" t="str">
        <f t="shared" si="99"/>
        <v>236---21</v>
      </c>
      <c r="C6347" t="s">
        <v>737</v>
      </c>
      <c r="D6347" t="s">
        <v>996</v>
      </c>
      <c r="E6347">
        <v>21</v>
      </c>
    </row>
    <row r="6348" spans="1:5" ht="13.5" customHeight="1">
      <c r="A6348">
        <v>236</v>
      </c>
      <c r="B6348" t="str">
        <f t="shared" si="99"/>
        <v>236---22</v>
      </c>
      <c r="C6348" t="s">
        <v>739</v>
      </c>
      <c r="D6348" t="s">
        <v>736</v>
      </c>
      <c r="E6348">
        <v>22</v>
      </c>
    </row>
    <row r="6349" spans="1:5" ht="13.5" customHeight="1">
      <c r="A6349">
        <v>236</v>
      </c>
      <c r="B6349" t="str">
        <f t="shared" si="99"/>
        <v>236---23</v>
      </c>
      <c r="C6349" t="s">
        <v>888</v>
      </c>
      <c r="D6349" t="s">
        <v>1073</v>
      </c>
      <c r="E6349">
        <v>23</v>
      </c>
    </row>
    <row r="6350" spans="1:5" ht="13.5" customHeight="1">
      <c r="A6350">
        <v>236</v>
      </c>
      <c r="B6350" t="str">
        <f t="shared" si="99"/>
        <v>236---24</v>
      </c>
      <c r="C6350" t="s">
        <v>858</v>
      </c>
      <c r="D6350" t="s">
        <v>740</v>
      </c>
      <c r="E6350">
        <v>24</v>
      </c>
    </row>
    <row r="6351" spans="1:5" ht="13.5" customHeight="1">
      <c r="A6351">
        <v>236</v>
      </c>
      <c r="B6351" t="str">
        <f t="shared" si="99"/>
        <v>236---25</v>
      </c>
      <c r="C6351" t="s">
        <v>741</v>
      </c>
      <c r="D6351" t="s">
        <v>1248</v>
      </c>
      <c r="E6351">
        <v>25</v>
      </c>
    </row>
    <row r="6352" spans="1:5" ht="13.5" customHeight="1">
      <c r="A6352">
        <v>236</v>
      </c>
      <c r="B6352" t="str">
        <f t="shared" si="99"/>
        <v>236---26</v>
      </c>
      <c r="C6352" t="s">
        <v>743</v>
      </c>
      <c r="D6352" t="s">
        <v>754</v>
      </c>
      <c r="E6352">
        <v>26</v>
      </c>
    </row>
    <row r="6353" spans="1:5" ht="13.5" customHeight="1">
      <c r="A6353">
        <v>236</v>
      </c>
      <c r="B6353" t="str">
        <f t="shared" si="99"/>
        <v>236---27</v>
      </c>
      <c r="C6353" t="s">
        <v>745</v>
      </c>
      <c r="D6353" t="s">
        <v>837</v>
      </c>
      <c r="E6353">
        <v>27</v>
      </c>
    </row>
    <row r="6354" spans="1:5" ht="13.5" customHeight="1">
      <c r="A6354">
        <v>236</v>
      </c>
      <c r="B6354" t="str">
        <f t="shared" si="99"/>
        <v>236---28</v>
      </c>
      <c r="C6354" t="s">
        <v>987</v>
      </c>
      <c r="D6354" t="s">
        <v>1263</v>
      </c>
      <c r="E6354">
        <v>28</v>
      </c>
    </row>
    <row r="6355" spans="1:5" ht="13.5" customHeight="1">
      <c r="A6355">
        <v>236</v>
      </c>
      <c r="B6355" t="str">
        <f t="shared" si="99"/>
        <v>236---29</v>
      </c>
      <c r="C6355" t="s">
        <v>989</v>
      </c>
      <c r="D6355" t="s">
        <v>738</v>
      </c>
      <c r="E6355">
        <v>29</v>
      </c>
    </row>
    <row r="6356" spans="1:5" ht="13.5" customHeight="1">
      <c r="A6356">
        <v>236</v>
      </c>
      <c r="B6356" t="str">
        <f t="shared" si="99"/>
        <v>236---30</v>
      </c>
      <c r="C6356" t="s">
        <v>747</v>
      </c>
      <c r="D6356" t="s">
        <v>1154</v>
      </c>
      <c r="E6356">
        <v>30</v>
      </c>
    </row>
    <row r="6357" spans="1:5" ht="13.5" customHeight="1">
      <c r="A6357">
        <v>236</v>
      </c>
      <c r="B6357" t="str">
        <f t="shared" si="99"/>
        <v>236---31</v>
      </c>
      <c r="C6357" t="s">
        <v>819</v>
      </c>
      <c r="D6357" t="s">
        <v>756</v>
      </c>
      <c r="E6357">
        <v>31</v>
      </c>
    </row>
    <row r="6358" spans="1:5" ht="13.5" customHeight="1">
      <c r="A6358">
        <v>236</v>
      </c>
      <c r="B6358" t="str">
        <f t="shared" si="99"/>
        <v>236---32</v>
      </c>
      <c r="C6358" t="s">
        <v>749</v>
      </c>
      <c r="D6358" t="s">
        <v>1082</v>
      </c>
      <c r="E6358">
        <v>32</v>
      </c>
    </row>
    <row r="6359" spans="1:5" ht="13.5" customHeight="1">
      <c r="A6359">
        <v>236</v>
      </c>
      <c r="B6359" t="str">
        <f t="shared" si="99"/>
        <v>236---33</v>
      </c>
      <c r="C6359" t="s">
        <v>1074</v>
      </c>
      <c r="D6359" t="s">
        <v>880</v>
      </c>
      <c r="E6359">
        <v>33</v>
      </c>
    </row>
    <row r="6360" spans="1:5" ht="13.5" customHeight="1">
      <c r="A6360">
        <v>236</v>
      </c>
      <c r="B6360" t="str">
        <f t="shared" si="99"/>
        <v>236---34</v>
      </c>
      <c r="C6360" t="s">
        <v>1019</v>
      </c>
      <c r="D6360" t="s">
        <v>734</v>
      </c>
      <c r="E6360">
        <v>34</v>
      </c>
    </row>
    <row r="6361" spans="1:5" ht="13.5" customHeight="1">
      <c r="A6361">
        <v>236</v>
      </c>
      <c r="B6361" t="str">
        <f t="shared" si="99"/>
        <v>236---35</v>
      </c>
      <c r="C6361" t="s">
        <v>820</v>
      </c>
      <c r="D6361" t="s">
        <v>882</v>
      </c>
      <c r="E6361">
        <v>35</v>
      </c>
    </row>
    <row r="6362" spans="1:5" ht="13.5" customHeight="1">
      <c r="A6362">
        <v>236</v>
      </c>
      <c r="B6362" t="str">
        <f t="shared" si="99"/>
        <v>236---36</v>
      </c>
      <c r="C6362" t="s">
        <v>751</v>
      </c>
      <c r="D6362" t="s">
        <v>1281</v>
      </c>
      <c r="E6362">
        <v>36</v>
      </c>
    </row>
    <row r="6363" spans="1:5" ht="13.5" customHeight="1">
      <c r="A6363">
        <v>236</v>
      </c>
      <c r="B6363" t="str">
        <f t="shared" si="99"/>
        <v>236---37</v>
      </c>
      <c r="C6363" t="s">
        <v>824</v>
      </c>
      <c r="D6363" t="s">
        <v>752</v>
      </c>
      <c r="E6363">
        <v>37</v>
      </c>
    </row>
    <row r="6364" spans="1:5" ht="13.5" customHeight="1">
      <c r="A6364">
        <v>236</v>
      </c>
      <c r="B6364" t="str">
        <f t="shared" si="99"/>
        <v>236---38</v>
      </c>
      <c r="C6364" t="s">
        <v>759</v>
      </c>
      <c r="D6364" t="s">
        <v>823</v>
      </c>
      <c r="E6364">
        <v>38</v>
      </c>
    </row>
    <row r="6365" spans="1:5" ht="13.5" customHeight="1">
      <c r="A6365">
        <v>236</v>
      </c>
      <c r="B6365" t="str">
        <f t="shared" si="99"/>
        <v>236---39</v>
      </c>
      <c r="C6365" t="s">
        <v>860</v>
      </c>
      <c r="D6365" t="s">
        <v>1099</v>
      </c>
      <c r="E6365">
        <v>39</v>
      </c>
    </row>
    <row r="6366" spans="1:5" ht="13.5" customHeight="1">
      <c r="A6366">
        <v>236</v>
      </c>
      <c r="B6366" t="str">
        <f t="shared" si="99"/>
        <v>236---40</v>
      </c>
      <c r="C6366" t="s">
        <v>965</v>
      </c>
      <c r="D6366" t="s">
        <v>1250</v>
      </c>
      <c r="E6366">
        <v>40</v>
      </c>
    </row>
    <row r="6367" spans="1:5" ht="13.5" customHeight="1">
      <c r="A6367">
        <v>236</v>
      </c>
      <c r="B6367" t="str">
        <f t="shared" si="99"/>
        <v>236---41</v>
      </c>
      <c r="C6367" t="s">
        <v>890</v>
      </c>
      <c r="D6367" t="s">
        <v>911</v>
      </c>
      <c r="E6367">
        <v>41</v>
      </c>
    </row>
    <row r="6368" spans="1:5" ht="13.5" customHeight="1">
      <c r="A6368">
        <v>236</v>
      </c>
      <c r="B6368" t="str">
        <f t="shared" si="99"/>
        <v>236---42</v>
      </c>
      <c r="C6368" t="s">
        <v>868</v>
      </c>
      <c r="D6368" t="s">
        <v>758</v>
      </c>
      <c r="E6368">
        <v>42</v>
      </c>
    </row>
    <row r="6369" spans="1:5" ht="13.5" customHeight="1">
      <c r="A6369">
        <v>236</v>
      </c>
      <c r="B6369" t="str">
        <f t="shared" si="99"/>
        <v>236---43</v>
      </c>
      <c r="C6369" t="s">
        <v>969</v>
      </c>
      <c r="D6369" t="s">
        <v>802</v>
      </c>
      <c r="E6369">
        <v>43</v>
      </c>
    </row>
    <row r="6370" spans="1:5" ht="13.5" customHeight="1">
      <c r="A6370">
        <v>236</v>
      </c>
      <c r="B6370" t="str">
        <f t="shared" si="99"/>
        <v>236---44</v>
      </c>
      <c r="C6370" t="s">
        <v>896</v>
      </c>
      <c r="D6370" t="s">
        <v>1202</v>
      </c>
      <c r="E6370">
        <v>44</v>
      </c>
    </row>
    <row r="6371" spans="1:5" ht="13.5" customHeight="1">
      <c r="A6371">
        <v>236</v>
      </c>
      <c r="B6371" t="str">
        <f t="shared" si="99"/>
        <v>236---45</v>
      </c>
      <c r="C6371" t="s">
        <v>5913</v>
      </c>
      <c r="D6371" t="s">
        <v>1114</v>
      </c>
      <c r="E6371">
        <v>45</v>
      </c>
    </row>
    <row r="6372" spans="1:5" ht="13.5" customHeight="1">
      <c r="A6372">
        <v>236</v>
      </c>
      <c r="B6372" t="str">
        <f t="shared" si="99"/>
        <v>236---46</v>
      </c>
      <c r="C6372" t="s">
        <v>5945</v>
      </c>
      <c r="D6372" t="s">
        <v>881</v>
      </c>
      <c r="E6372">
        <v>46</v>
      </c>
    </row>
    <row r="6373" spans="1:5" ht="13.5" customHeight="1">
      <c r="A6373">
        <v>236</v>
      </c>
      <c r="B6373" t="str">
        <f t="shared" si="99"/>
        <v>236---47</v>
      </c>
      <c r="C6373" t="s">
        <v>5946</v>
      </c>
      <c r="D6373" t="s">
        <v>893</v>
      </c>
      <c r="E6373">
        <v>47</v>
      </c>
    </row>
    <row r="6374" spans="1:5" ht="13.5" customHeight="1">
      <c r="A6374">
        <v>236</v>
      </c>
      <c r="B6374" t="str">
        <f t="shared" si="99"/>
        <v>236---48</v>
      </c>
      <c r="C6374" t="s">
        <v>5947</v>
      </c>
      <c r="D6374" t="s">
        <v>884</v>
      </c>
      <c r="E6374">
        <v>48</v>
      </c>
    </row>
    <row r="6375" spans="1:5" ht="13.5" customHeight="1">
      <c r="A6375">
        <v>236</v>
      </c>
      <c r="B6375" t="str">
        <f t="shared" si="99"/>
        <v>236---49</v>
      </c>
      <c r="C6375" t="s">
        <v>5948</v>
      </c>
      <c r="D6375" t="s">
        <v>886</v>
      </c>
      <c r="E6375">
        <v>49</v>
      </c>
    </row>
    <row r="6376" spans="1:5" ht="13.5" customHeight="1">
      <c r="A6376">
        <v>236</v>
      </c>
      <c r="B6376" t="str">
        <f t="shared" si="99"/>
        <v>236---50</v>
      </c>
      <c r="C6376" t="s">
        <v>5925</v>
      </c>
      <c r="D6376" t="s">
        <v>798</v>
      </c>
      <c r="E6376">
        <v>50</v>
      </c>
    </row>
    <row r="6377" spans="1:5" ht="13.5" customHeight="1">
      <c r="A6377">
        <v>236</v>
      </c>
      <c r="B6377" t="str">
        <f t="shared" si="99"/>
        <v>236---51</v>
      </c>
      <c r="C6377" t="s">
        <v>5961</v>
      </c>
      <c r="D6377" t="s">
        <v>935</v>
      </c>
      <c r="E6377">
        <v>51</v>
      </c>
    </row>
    <row r="6378" spans="1:5" ht="13.5" customHeight="1">
      <c r="A6378">
        <v>236</v>
      </c>
      <c r="B6378" t="str">
        <f t="shared" si="99"/>
        <v>236---52</v>
      </c>
      <c r="C6378" t="s">
        <v>5914</v>
      </c>
      <c r="D6378" t="s">
        <v>785</v>
      </c>
      <c r="E6378">
        <v>52</v>
      </c>
    </row>
    <row r="6379" spans="1:5" ht="13.5" customHeight="1">
      <c r="A6379">
        <v>236</v>
      </c>
      <c r="B6379" t="str">
        <f t="shared" si="99"/>
        <v>236---53</v>
      </c>
      <c r="C6379" t="s">
        <v>5915</v>
      </c>
      <c r="D6379" t="s">
        <v>772</v>
      </c>
      <c r="E6379">
        <v>53</v>
      </c>
    </row>
    <row r="6380" spans="1:5" ht="13.5" customHeight="1">
      <c r="A6380">
        <v>236</v>
      </c>
      <c r="B6380" t="str">
        <f t="shared" si="99"/>
        <v>236---54</v>
      </c>
      <c r="C6380" t="s">
        <v>5917</v>
      </c>
      <c r="D6380" t="s">
        <v>789</v>
      </c>
      <c r="E6380">
        <v>54</v>
      </c>
    </row>
    <row r="6381" spans="1:5" ht="13.5" customHeight="1">
      <c r="A6381">
        <v>236</v>
      </c>
      <c r="B6381" t="str">
        <f t="shared" si="99"/>
        <v>236---55</v>
      </c>
      <c r="C6381" t="s">
        <v>5918</v>
      </c>
      <c r="D6381" t="s">
        <v>770</v>
      </c>
      <c r="E6381">
        <v>55</v>
      </c>
    </row>
    <row r="6382" spans="1:5" ht="13.5" customHeight="1">
      <c r="A6382">
        <v>236</v>
      </c>
      <c r="B6382" t="str">
        <f t="shared" si="99"/>
        <v>236---56</v>
      </c>
      <c r="C6382" t="s">
        <v>5963</v>
      </c>
      <c r="D6382" t="s">
        <v>937</v>
      </c>
      <c r="E6382">
        <v>56</v>
      </c>
    </row>
    <row r="6383" spans="1:5" ht="13.5" customHeight="1">
      <c r="A6383">
        <v>236</v>
      </c>
      <c r="B6383" t="str">
        <f t="shared" si="99"/>
        <v>236---57</v>
      </c>
      <c r="C6383" t="s">
        <v>5951</v>
      </c>
      <c r="D6383" t="s">
        <v>879</v>
      </c>
      <c r="E6383">
        <v>57</v>
      </c>
    </row>
    <row r="6384" spans="1:5" ht="13.5" customHeight="1">
      <c r="A6384">
        <v>236</v>
      </c>
      <c r="B6384" t="str">
        <f t="shared" si="99"/>
        <v>236---58</v>
      </c>
      <c r="C6384" t="s">
        <v>5979</v>
      </c>
      <c r="D6384" t="s">
        <v>1071</v>
      </c>
      <c r="E6384">
        <v>58</v>
      </c>
    </row>
    <row r="6385" spans="1:5" ht="13.5" customHeight="1">
      <c r="A6385">
        <v>236</v>
      </c>
      <c r="B6385" t="str">
        <f t="shared" si="99"/>
        <v>236---59</v>
      </c>
      <c r="C6385" t="s">
        <v>5997</v>
      </c>
      <c r="D6385" t="s">
        <v>1187</v>
      </c>
      <c r="E6385">
        <v>59</v>
      </c>
    </row>
    <row r="6386" spans="1:5" ht="13.5" customHeight="1">
      <c r="A6386">
        <v>236</v>
      </c>
      <c r="B6386" t="str">
        <f t="shared" si="99"/>
        <v>236---60</v>
      </c>
      <c r="C6386" t="s">
        <v>5927</v>
      </c>
      <c r="D6386" t="s">
        <v>1115</v>
      </c>
      <c r="E6386">
        <v>60</v>
      </c>
    </row>
    <row r="6387" spans="1:5" ht="13.5" customHeight="1">
      <c r="A6387">
        <v>236</v>
      </c>
      <c r="B6387" t="str">
        <f t="shared" si="99"/>
        <v>236---61</v>
      </c>
      <c r="C6387" t="s">
        <v>5992</v>
      </c>
      <c r="D6387" t="s">
        <v>1101</v>
      </c>
      <c r="E6387">
        <v>61</v>
      </c>
    </row>
    <row r="6388" spans="1:5" ht="13.5" customHeight="1">
      <c r="A6388">
        <v>236</v>
      </c>
      <c r="B6388" t="str">
        <f t="shared" si="99"/>
        <v>236---62</v>
      </c>
      <c r="C6388" t="s">
        <v>5987</v>
      </c>
      <c r="D6388" t="s">
        <v>1249</v>
      </c>
      <c r="E6388">
        <v>62</v>
      </c>
    </row>
    <row r="6389" spans="1:5" ht="13.5" customHeight="1">
      <c r="A6389">
        <v>236</v>
      </c>
      <c r="B6389" t="str">
        <f t="shared" si="99"/>
        <v>236---63</v>
      </c>
      <c r="C6389" t="s">
        <v>5955</v>
      </c>
      <c r="D6389" t="s">
        <v>889</v>
      </c>
      <c r="E6389">
        <v>63</v>
      </c>
    </row>
    <row r="6390" spans="1:5" ht="13.5" customHeight="1">
      <c r="A6390">
        <v>236</v>
      </c>
      <c r="B6390" t="str">
        <f t="shared" si="99"/>
        <v>236---64</v>
      </c>
      <c r="C6390" t="s">
        <v>5996</v>
      </c>
      <c r="D6390" t="s">
        <v>1356</v>
      </c>
      <c r="E6390">
        <v>64</v>
      </c>
    </row>
    <row r="6391" spans="1:5" ht="13.5" customHeight="1">
      <c r="A6391">
        <v>236</v>
      </c>
      <c r="B6391" t="str">
        <f t="shared" si="99"/>
        <v>236---65</v>
      </c>
      <c r="C6391" t="s">
        <v>5958</v>
      </c>
      <c r="D6391" t="s">
        <v>1358</v>
      </c>
      <c r="E6391">
        <v>65</v>
      </c>
    </row>
    <row r="6392" spans="1:5" ht="13.5" customHeight="1">
      <c r="A6392">
        <v>236.1</v>
      </c>
      <c r="B6392" t="str">
        <f t="shared" si="99"/>
        <v>236.1---1</v>
      </c>
      <c r="C6392" t="s">
        <v>4216</v>
      </c>
      <c r="D6392" t="s">
        <v>713</v>
      </c>
      <c r="E6392">
        <v>1</v>
      </c>
    </row>
    <row r="6393" spans="1:5" ht="13.5" customHeight="1">
      <c r="A6393">
        <v>236.1</v>
      </c>
      <c r="B6393" t="str">
        <f t="shared" si="99"/>
        <v>236.1---2</v>
      </c>
      <c r="C6393" t="s">
        <v>4216</v>
      </c>
      <c r="D6393" t="s">
        <v>922</v>
      </c>
      <c r="E6393">
        <v>2</v>
      </c>
    </row>
    <row r="6394" spans="1:5" ht="13.5" customHeight="1">
      <c r="A6394">
        <v>236.1</v>
      </c>
      <c r="B6394" t="str">
        <f t="shared" si="99"/>
        <v>236.1---3</v>
      </c>
      <c r="C6394" t="s">
        <v>4263</v>
      </c>
      <c r="D6394" t="s">
        <v>1024</v>
      </c>
      <c r="E6394">
        <v>3</v>
      </c>
    </row>
    <row r="6395" spans="1:5" ht="13.5" customHeight="1">
      <c r="A6395">
        <v>236.1</v>
      </c>
      <c r="B6395" t="str">
        <f t="shared" si="99"/>
        <v>236.1---4</v>
      </c>
      <c r="C6395" t="s">
        <v>4238</v>
      </c>
      <c r="D6395" t="s">
        <v>1043</v>
      </c>
      <c r="E6395">
        <v>4</v>
      </c>
    </row>
    <row r="6396" spans="1:5" ht="13.5" customHeight="1">
      <c r="A6396">
        <v>236.1</v>
      </c>
      <c r="B6396" t="str">
        <f t="shared" si="99"/>
        <v>236.1---5</v>
      </c>
      <c r="C6396" t="s">
        <v>4220</v>
      </c>
      <c r="D6396" t="s">
        <v>1040</v>
      </c>
      <c r="E6396">
        <v>5</v>
      </c>
    </row>
    <row r="6397" spans="1:5" ht="13.5" customHeight="1">
      <c r="A6397">
        <v>236.1</v>
      </c>
      <c r="B6397" t="str">
        <f t="shared" si="99"/>
        <v>236.1---6</v>
      </c>
      <c r="C6397" t="s">
        <v>4228</v>
      </c>
      <c r="D6397" t="s">
        <v>841</v>
      </c>
      <c r="E6397">
        <v>6</v>
      </c>
    </row>
    <row r="6398" spans="1:5" ht="13.5" customHeight="1">
      <c r="A6398">
        <v>236.1</v>
      </c>
      <c r="B6398" t="str">
        <f t="shared" si="99"/>
        <v>236.1---7</v>
      </c>
      <c r="C6398" t="s">
        <v>4223</v>
      </c>
      <c r="D6398" t="s">
        <v>1144</v>
      </c>
      <c r="E6398">
        <v>7</v>
      </c>
    </row>
    <row r="6399" spans="1:5" ht="13.5" customHeight="1">
      <c r="A6399">
        <v>236.1</v>
      </c>
      <c r="B6399" t="str">
        <f t="shared" si="99"/>
        <v>236.1---8</v>
      </c>
      <c r="C6399" t="s">
        <v>4276</v>
      </c>
      <c r="D6399" t="s">
        <v>783</v>
      </c>
      <c r="E6399">
        <v>8</v>
      </c>
    </row>
    <row r="6400" spans="1:5" ht="13.5" customHeight="1">
      <c r="A6400">
        <v>236.1</v>
      </c>
      <c r="B6400" t="str">
        <f t="shared" si="99"/>
        <v>236.1---9</v>
      </c>
      <c r="C6400" t="s">
        <v>4259</v>
      </c>
      <c r="D6400" t="s">
        <v>1450</v>
      </c>
      <c r="E6400">
        <v>9</v>
      </c>
    </row>
    <row r="6401" spans="1:5" ht="13.5" customHeight="1">
      <c r="A6401">
        <v>236.1</v>
      </c>
      <c r="B6401" t="str">
        <f t="shared" si="99"/>
        <v>236.1---10</v>
      </c>
      <c r="C6401" t="s">
        <v>4254</v>
      </c>
      <c r="D6401" t="s">
        <v>1187</v>
      </c>
      <c r="E6401">
        <v>10</v>
      </c>
    </row>
    <row r="6402" spans="1:5" ht="13.5" customHeight="1">
      <c r="A6402">
        <v>236.1</v>
      </c>
      <c r="B6402" t="str">
        <f t="shared" si="99"/>
        <v>236.1---11</v>
      </c>
      <c r="C6402" t="s">
        <v>4235</v>
      </c>
      <c r="D6402" t="s">
        <v>1286</v>
      </c>
      <c r="E6402">
        <v>11</v>
      </c>
    </row>
    <row r="6403" spans="1:5" ht="13.5" customHeight="1">
      <c r="A6403">
        <v>236.1</v>
      </c>
      <c r="B6403" t="str">
        <f t="shared" ref="B6403:B6466" si="100">A6403&amp;"---"&amp;E6403</f>
        <v>236.1---12</v>
      </c>
      <c r="C6403" t="s">
        <v>4236</v>
      </c>
      <c r="D6403" t="s">
        <v>1147</v>
      </c>
      <c r="E6403">
        <v>12</v>
      </c>
    </row>
    <row r="6404" spans="1:5" ht="13.5" customHeight="1">
      <c r="A6404">
        <v>236.1</v>
      </c>
      <c r="B6404" t="str">
        <f t="shared" si="100"/>
        <v>236.1---13</v>
      </c>
      <c r="C6404" t="s">
        <v>4277</v>
      </c>
      <c r="D6404" t="s">
        <v>898</v>
      </c>
      <c r="E6404">
        <v>13</v>
      </c>
    </row>
    <row r="6405" spans="1:5" ht="13.5" customHeight="1">
      <c r="A6405">
        <v>236.1</v>
      </c>
      <c r="B6405" t="str">
        <f t="shared" si="100"/>
        <v>236.1---14</v>
      </c>
      <c r="C6405" t="s">
        <v>5911</v>
      </c>
      <c r="D6405" t="s">
        <v>899</v>
      </c>
      <c r="E6405">
        <v>14</v>
      </c>
    </row>
    <row r="6406" spans="1:5" ht="13.5" customHeight="1">
      <c r="A6406">
        <v>236.1</v>
      </c>
      <c r="B6406" t="str">
        <f t="shared" si="100"/>
        <v>236.1---15</v>
      </c>
      <c r="C6406" t="s">
        <v>5911</v>
      </c>
      <c r="D6406" t="s">
        <v>1143</v>
      </c>
      <c r="E6406">
        <v>15</v>
      </c>
    </row>
    <row r="6407" spans="1:5" ht="13.5" customHeight="1">
      <c r="A6407">
        <v>236.1</v>
      </c>
      <c r="B6407" t="str">
        <f t="shared" si="100"/>
        <v>236.1---16</v>
      </c>
      <c r="C6407" t="s">
        <v>5911</v>
      </c>
      <c r="D6407" t="s">
        <v>774</v>
      </c>
      <c r="E6407">
        <v>16</v>
      </c>
    </row>
    <row r="6408" spans="1:5" ht="13.5" customHeight="1">
      <c r="A6408">
        <v>236.1</v>
      </c>
      <c r="B6408" t="str">
        <f t="shared" si="100"/>
        <v>236.1---17</v>
      </c>
      <c r="C6408" t="s">
        <v>5911</v>
      </c>
      <c r="D6408" t="s">
        <v>1287</v>
      </c>
      <c r="E6408">
        <v>17</v>
      </c>
    </row>
    <row r="6409" spans="1:5" ht="13.5" customHeight="1">
      <c r="A6409">
        <v>236.1</v>
      </c>
      <c r="B6409" t="str">
        <f t="shared" si="100"/>
        <v>236.1---18</v>
      </c>
      <c r="C6409" t="s">
        <v>5911</v>
      </c>
      <c r="D6409" t="s">
        <v>877</v>
      </c>
      <c r="E6409">
        <v>18</v>
      </c>
    </row>
    <row r="6410" spans="1:5" ht="13.5" customHeight="1">
      <c r="A6410">
        <v>236.1</v>
      </c>
      <c r="B6410" t="str">
        <f t="shared" si="100"/>
        <v>236.1---19</v>
      </c>
      <c r="C6410" t="s">
        <v>5911</v>
      </c>
      <c r="D6410" t="s">
        <v>1112</v>
      </c>
      <c r="E6410">
        <v>19</v>
      </c>
    </row>
    <row r="6411" spans="1:5" ht="13.5" customHeight="1">
      <c r="A6411">
        <v>236.1</v>
      </c>
      <c r="B6411" t="str">
        <f t="shared" si="100"/>
        <v>236.1---20</v>
      </c>
      <c r="C6411" t="s">
        <v>797</v>
      </c>
      <c r="D6411" t="s">
        <v>1081</v>
      </c>
      <c r="E6411">
        <v>20</v>
      </c>
    </row>
    <row r="6412" spans="1:5" ht="13.5" customHeight="1">
      <c r="A6412">
        <v>236.1</v>
      </c>
      <c r="B6412" t="str">
        <f t="shared" si="100"/>
        <v>236.1---21</v>
      </c>
      <c r="C6412" t="s">
        <v>737</v>
      </c>
      <c r="D6412" t="s">
        <v>996</v>
      </c>
      <c r="E6412">
        <v>21</v>
      </c>
    </row>
    <row r="6413" spans="1:5" ht="13.5" customHeight="1">
      <c r="A6413">
        <v>236.1</v>
      </c>
      <c r="B6413" t="str">
        <f t="shared" si="100"/>
        <v>236.1---22</v>
      </c>
      <c r="C6413" t="s">
        <v>739</v>
      </c>
      <c r="D6413" t="s">
        <v>736</v>
      </c>
      <c r="E6413">
        <v>22</v>
      </c>
    </row>
    <row r="6414" spans="1:5" ht="13.5" customHeight="1">
      <c r="A6414">
        <v>236.1</v>
      </c>
      <c r="B6414" t="str">
        <f t="shared" si="100"/>
        <v>236.1---23</v>
      </c>
      <c r="C6414" t="s">
        <v>888</v>
      </c>
      <c r="D6414" t="s">
        <v>1073</v>
      </c>
      <c r="E6414">
        <v>23</v>
      </c>
    </row>
    <row r="6415" spans="1:5" ht="13.5" customHeight="1">
      <c r="A6415">
        <v>236.1</v>
      </c>
      <c r="B6415" t="str">
        <f t="shared" si="100"/>
        <v>236.1---24</v>
      </c>
      <c r="C6415" t="s">
        <v>858</v>
      </c>
      <c r="D6415" t="s">
        <v>740</v>
      </c>
      <c r="E6415">
        <v>24</v>
      </c>
    </row>
    <row r="6416" spans="1:5" ht="13.5" customHeight="1">
      <c r="A6416">
        <v>236.1</v>
      </c>
      <c r="B6416" t="str">
        <f t="shared" si="100"/>
        <v>236.1---25</v>
      </c>
      <c r="C6416" t="s">
        <v>741</v>
      </c>
      <c r="D6416" t="s">
        <v>1248</v>
      </c>
      <c r="E6416">
        <v>25</v>
      </c>
    </row>
    <row r="6417" spans="1:5" ht="13.5" customHeight="1">
      <c r="A6417">
        <v>236.1</v>
      </c>
      <c r="B6417" t="str">
        <f t="shared" si="100"/>
        <v>236.1---26</v>
      </c>
      <c r="C6417" t="s">
        <v>743</v>
      </c>
      <c r="D6417" t="s">
        <v>754</v>
      </c>
      <c r="E6417">
        <v>26</v>
      </c>
    </row>
    <row r="6418" spans="1:5" ht="13.5" customHeight="1">
      <c r="A6418">
        <v>236.1</v>
      </c>
      <c r="B6418" t="str">
        <f t="shared" si="100"/>
        <v>236.1---27</v>
      </c>
      <c r="C6418" t="s">
        <v>745</v>
      </c>
      <c r="D6418" t="s">
        <v>837</v>
      </c>
      <c r="E6418">
        <v>27</v>
      </c>
    </row>
    <row r="6419" spans="1:5" ht="13.5" customHeight="1">
      <c r="A6419">
        <v>236.1</v>
      </c>
      <c r="B6419" t="str">
        <f t="shared" si="100"/>
        <v>236.1---28</v>
      </c>
      <c r="C6419" t="s">
        <v>987</v>
      </c>
      <c r="D6419" t="s">
        <v>1263</v>
      </c>
      <c r="E6419">
        <v>28</v>
      </c>
    </row>
    <row r="6420" spans="1:5" ht="13.5" customHeight="1">
      <c r="A6420">
        <v>236.1</v>
      </c>
      <c r="B6420" t="str">
        <f t="shared" si="100"/>
        <v>236.1---29</v>
      </c>
      <c r="C6420" t="s">
        <v>989</v>
      </c>
      <c r="D6420" t="s">
        <v>738</v>
      </c>
      <c r="E6420">
        <v>29</v>
      </c>
    </row>
    <row r="6421" spans="1:5" ht="13.5" customHeight="1">
      <c r="A6421">
        <v>236.1</v>
      </c>
      <c r="B6421" t="str">
        <f t="shared" si="100"/>
        <v>236.1---30</v>
      </c>
      <c r="C6421" t="s">
        <v>747</v>
      </c>
      <c r="D6421" t="s">
        <v>1154</v>
      </c>
      <c r="E6421">
        <v>30</v>
      </c>
    </row>
    <row r="6422" spans="1:5" ht="13.5" customHeight="1">
      <c r="A6422">
        <v>236.1</v>
      </c>
      <c r="B6422" t="str">
        <f t="shared" si="100"/>
        <v>236.1---31</v>
      </c>
      <c r="C6422" t="s">
        <v>1094</v>
      </c>
      <c r="D6422" t="s">
        <v>790</v>
      </c>
      <c r="E6422">
        <v>31</v>
      </c>
    </row>
    <row r="6423" spans="1:5" ht="13.5" customHeight="1">
      <c r="A6423">
        <v>236.1</v>
      </c>
      <c r="B6423" t="str">
        <f t="shared" si="100"/>
        <v>236.1---32</v>
      </c>
      <c r="C6423" t="s">
        <v>819</v>
      </c>
      <c r="D6423" t="s">
        <v>756</v>
      </c>
      <c r="E6423">
        <v>32</v>
      </c>
    </row>
    <row r="6424" spans="1:5" ht="13.5" customHeight="1">
      <c r="A6424">
        <v>236.1</v>
      </c>
      <c r="B6424" t="str">
        <f t="shared" si="100"/>
        <v>236.1---33</v>
      </c>
      <c r="C6424" t="s">
        <v>749</v>
      </c>
      <c r="D6424" t="s">
        <v>1082</v>
      </c>
      <c r="E6424">
        <v>33</v>
      </c>
    </row>
    <row r="6425" spans="1:5" ht="13.5" customHeight="1">
      <c r="A6425">
        <v>236.1</v>
      </c>
      <c r="B6425" t="str">
        <f t="shared" si="100"/>
        <v>236.1---34</v>
      </c>
      <c r="C6425" t="s">
        <v>1074</v>
      </c>
      <c r="D6425" t="s">
        <v>880</v>
      </c>
      <c r="E6425">
        <v>34</v>
      </c>
    </row>
    <row r="6426" spans="1:5" ht="13.5" customHeight="1">
      <c r="A6426">
        <v>236.1</v>
      </c>
      <c r="B6426" t="str">
        <f t="shared" si="100"/>
        <v>236.1---35</v>
      </c>
      <c r="C6426" t="s">
        <v>1019</v>
      </c>
      <c r="D6426" t="s">
        <v>734</v>
      </c>
      <c r="E6426">
        <v>35</v>
      </c>
    </row>
    <row r="6427" spans="1:5" ht="13.5" customHeight="1">
      <c r="A6427">
        <v>236.1</v>
      </c>
      <c r="B6427" t="str">
        <f t="shared" si="100"/>
        <v>236.1---36</v>
      </c>
      <c r="C6427" t="s">
        <v>820</v>
      </c>
      <c r="D6427" t="s">
        <v>882</v>
      </c>
      <c r="E6427">
        <v>36</v>
      </c>
    </row>
    <row r="6428" spans="1:5" ht="13.5" customHeight="1">
      <c r="A6428">
        <v>236.1</v>
      </c>
      <c r="B6428" t="str">
        <f t="shared" si="100"/>
        <v>236.1---37</v>
      </c>
      <c r="C6428" t="s">
        <v>751</v>
      </c>
      <c r="D6428" t="s">
        <v>1281</v>
      </c>
      <c r="E6428">
        <v>37</v>
      </c>
    </row>
    <row r="6429" spans="1:5" ht="13.5" customHeight="1">
      <c r="A6429">
        <v>236.1</v>
      </c>
      <c r="B6429" t="str">
        <f t="shared" si="100"/>
        <v>236.1---38</v>
      </c>
      <c r="C6429" t="s">
        <v>822</v>
      </c>
      <c r="D6429" t="s">
        <v>833</v>
      </c>
      <c r="E6429">
        <v>38</v>
      </c>
    </row>
    <row r="6430" spans="1:5" ht="13.5" customHeight="1">
      <c r="A6430">
        <v>236.1</v>
      </c>
      <c r="B6430" t="str">
        <f t="shared" si="100"/>
        <v>236.1---39</v>
      </c>
      <c r="C6430" t="s">
        <v>824</v>
      </c>
      <c r="D6430" t="s">
        <v>752</v>
      </c>
      <c r="E6430">
        <v>39</v>
      </c>
    </row>
    <row r="6431" spans="1:5" ht="13.5" customHeight="1">
      <c r="A6431">
        <v>236.1</v>
      </c>
      <c r="B6431" t="str">
        <f t="shared" si="100"/>
        <v>236.1---40</v>
      </c>
      <c r="C6431" t="s">
        <v>759</v>
      </c>
      <c r="D6431" t="s">
        <v>823</v>
      </c>
      <c r="E6431">
        <v>40</v>
      </c>
    </row>
    <row r="6432" spans="1:5" ht="13.5" customHeight="1">
      <c r="A6432">
        <v>236.1</v>
      </c>
      <c r="B6432" t="str">
        <f t="shared" si="100"/>
        <v>236.1---41</v>
      </c>
      <c r="C6432" t="s">
        <v>860</v>
      </c>
      <c r="D6432" t="s">
        <v>1099</v>
      </c>
      <c r="E6432">
        <v>41</v>
      </c>
    </row>
    <row r="6433" spans="1:5" ht="13.5" customHeight="1">
      <c r="A6433">
        <v>236.1</v>
      </c>
      <c r="B6433" t="str">
        <f t="shared" si="100"/>
        <v>236.1---42</v>
      </c>
      <c r="C6433" t="s">
        <v>965</v>
      </c>
      <c r="D6433" t="s">
        <v>1250</v>
      </c>
      <c r="E6433">
        <v>42</v>
      </c>
    </row>
    <row r="6434" spans="1:5" ht="13.5" customHeight="1">
      <c r="A6434">
        <v>236.1</v>
      </c>
      <c r="B6434" t="str">
        <f t="shared" si="100"/>
        <v>236.1---43</v>
      </c>
      <c r="C6434" t="s">
        <v>890</v>
      </c>
      <c r="D6434" t="s">
        <v>911</v>
      </c>
      <c r="E6434">
        <v>43</v>
      </c>
    </row>
    <row r="6435" spans="1:5" ht="13.5" customHeight="1">
      <c r="A6435">
        <v>236.1</v>
      </c>
      <c r="B6435" t="str">
        <f t="shared" si="100"/>
        <v>236.1---44</v>
      </c>
      <c r="C6435" t="s">
        <v>868</v>
      </c>
      <c r="D6435" t="s">
        <v>758</v>
      </c>
      <c r="E6435">
        <v>44</v>
      </c>
    </row>
    <row r="6436" spans="1:5" ht="13.5" customHeight="1">
      <c r="A6436">
        <v>236.1</v>
      </c>
      <c r="B6436" t="str">
        <f t="shared" si="100"/>
        <v>236.1---45</v>
      </c>
      <c r="C6436" t="s">
        <v>944</v>
      </c>
      <c r="D6436" t="s">
        <v>1144</v>
      </c>
      <c r="E6436">
        <v>45</v>
      </c>
    </row>
    <row r="6437" spans="1:5" ht="13.5" customHeight="1">
      <c r="A6437">
        <v>236.1</v>
      </c>
      <c r="B6437" t="str">
        <f t="shared" si="100"/>
        <v>236.1---46</v>
      </c>
      <c r="C6437" t="s">
        <v>969</v>
      </c>
      <c r="D6437" t="s">
        <v>802</v>
      </c>
      <c r="E6437">
        <v>46</v>
      </c>
    </row>
    <row r="6438" spans="1:5" ht="13.5" customHeight="1">
      <c r="A6438">
        <v>236.1</v>
      </c>
      <c r="B6438" t="str">
        <f t="shared" si="100"/>
        <v>236.1---47</v>
      </c>
      <c r="C6438" t="s">
        <v>896</v>
      </c>
      <c r="D6438" t="s">
        <v>1202</v>
      </c>
      <c r="E6438">
        <v>47</v>
      </c>
    </row>
    <row r="6439" spans="1:5" ht="13.5" customHeight="1">
      <c r="A6439">
        <v>236.1</v>
      </c>
      <c r="B6439" t="str">
        <f t="shared" si="100"/>
        <v>236.1---48</v>
      </c>
      <c r="C6439" t="s">
        <v>5913</v>
      </c>
      <c r="D6439" t="s">
        <v>1114</v>
      </c>
      <c r="E6439">
        <v>48</v>
      </c>
    </row>
    <row r="6440" spans="1:5" ht="13.5" customHeight="1">
      <c r="A6440">
        <v>236.1</v>
      </c>
      <c r="B6440" t="str">
        <f t="shared" si="100"/>
        <v>236.1---49</v>
      </c>
      <c r="C6440" t="s">
        <v>5945</v>
      </c>
      <c r="D6440" t="s">
        <v>881</v>
      </c>
      <c r="E6440">
        <v>49</v>
      </c>
    </row>
    <row r="6441" spans="1:5" ht="13.5" customHeight="1">
      <c r="A6441">
        <v>236.1</v>
      </c>
      <c r="B6441" t="str">
        <f t="shared" si="100"/>
        <v>236.1---50</v>
      </c>
      <c r="C6441" t="s">
        <v>5946</v>
      </c>
      <c r="D6441" t="s">
        <v>893</v>
      </c>
      <c r="E6441">
        <v>50</v>
      </c>
    </row>
    <row r="6442" spans="1:5" ht="13.5" customHeight="1">
      <c r="A6442">
        <v>236.1</v>
      </c>
      <c r="B6442" t="str">
        <f t="shared" si="100"/>
        <v>236.1---51</v>
      </c>
      <c r="C6442" t="s">
        <v>5947</v>
      </c>
      <c r="D6442" t="s">
        <v>884</v>
      </c>
      <c r="E6442">
        <v>51</v>
      </c>
    </row>
    <row r="6443" spans="1:5" ht="13.5" customHeight="1">
      <c r="A6443">
        <v>236.1</v>
      </c>
      <c r="B6443" t="str">
        <f t="shared" si="100"/>
        <v>236.1---52</v>
      </c>
      <c r="C6443" t="s">
        <v>5948</v>
      </c>
      <c r="D6443" t="s">
        <v>886</v>
      </c>
      <c r="E6443">
        <v>52</v>
      </c>
    </row>
    <row r="6444" spans="1:5" ht="13.5" customHeight="1">
      <c r="A6444">
        <v>236.1</v>
      </c>
      <c r="B6444" t="str">
        <f t="shared" si="100"/>
        <v>236.1---53</v>
      </c>
      <c r="C6444" t="s">
        <v>5925</v>
      </c>
      <c r="D6444" t="s">
        <v>798</v>
      </c>
      <c r="E6444">
        <v>53</v>
      </c>
    </row>
    <row r="6445" spans="1:5" ht="13.5" customHeight="1">
      <c r="A6445">
        <v>236.1</v>
      </c>
      <c r="B6445" t="str">
        <f t="shared" si="100"/>
        <v>236.1---54</v>
      </c>
      <c r="C6445" t="s">
        <v>5961</v>
      </c>
      <c r="D6445" t="s">
        <v>935</v>
      </c>
      <c r="E6445">
        <v>54</v>
      </c>
    </row>
    <row r="6446" spans="1:5" ht="13.5" customHeight="1">
      <c r="A6446">
        <v>236.1</v>
      </c>
      <c r="B6446" t="str">
        <f t="shared" si="100"/>
        <v>236.1---55</v>
      </c>
      <c r="C6446" t="s">
        <v>5914</v>
      </c>
      <c r="D6446" t="s">
        <v>785</v>
      </c>
      <c r="E6446">
        <v>55</v>
      </c>
    </row>
    <row r="6447" spans="1:5" ht="13.5" customHeight="1">
      <c r="A6447">
        <v>236.1</v>
      </c>
      <c r="B6447" t="str">
        <f t="shared" si="100"/>
        <v>236.1---56</v>
      </c>
      <c r="C6447" t="s">
        <v>5915</v>
      </c>
      <c r="D6447" t="s">
        <v>772</v>
      </c>
      <c r="E6447">
        <v>56</v>
      </c>
    </row>
    <row r="6448" spans="1:5" ht="13.5" customHeight="1">
      <c r="A6448">
        <v>236.1</v>
      </c>
      <c r="B6448" t="str">
        <f t="shared" si="100"/>
        <v>236.1---57</v>
      </c>
      <c r="C6448" t="s">
        <v>5917</v>
      </c>
      <c r="D6448" t="s">
        <v>789</v>
      </c>
      <c r="E6448">
        <v>57</v>
      </c>
    </row>
    <row r="6449" spans="1:5" ht="13.5" customHeight="1">
      <c r="A6449">
        <v>236.1</v>
      </c>
      <c r="B6449" t="str">
        <f t="shared" si="100"/>
        <v>236.1---58</v>
      </c>
      <c r="C6449" t="s">
        <v>5918</v>
      </c>
      <c r="D6449" t="s">
        <v>770</v>
      </c>
      <c r="E6449">
        <v>58</v>
      </c>
    </row>
    <row r="6450" spans="1:5" ht="13.5" customHeight="1">
      <c r="A6450">
        <v>236.1</v>
      </c>
      <c r="B6450" t="str">
        <f t="shared" si="100"/>
        <v>236.1---59</v>
      </c>
      <c r="C6450" t="s">
        <v>5963</v>
      </c>
      <c r="D6450" t="s">
        <v>937</v>
      </c>
      <c r="E6450">
        <v>59</v>
      </c>
    </row>
    <row r="6451" spans="1:5" ht="13.5" customHeight="1">
      <c r="A6451">
        <v>236.1</v>
      </c>
      <c r="B6451" t="str">
        <f t="shared" si="100"/>
        <v>236.1---60</v>
      </c>
      <c r="C6451" t="s">
        <v>5951</v>
      </c>
      <c r="D6451" t="s">
        <v>879</v>
      </c>
      <c r="E6451">
        <v>60</v>
      </c>
    </row>
    <row r="6452" spans="1:5" ht="13.5" customHeight="1">
      <c r="A6452">
        <v>236.1</v>
      </c>
      <c r="B6452" t="str">
        <f t="shared" si="100"/>
        <v>236.1---61</v>
      </c>
      <c r="C6452" t="s">
        <v>5979</v>
      </c>
      <c r="D6452" t="s">
        <v>1071</v>
      </c>
      <c r="E6452">
        <v>61</v>
      </c>
    </row>
    <row r="6453" spans="1:5" ht="13.5" customHeight="1">
      <c r="A6453">
        <v>236.1</v>
      </c>
      <c r="B6453" t="str">
        <f t="shared" si="100"/>
        <v>236.1---62</v>
      </c>
      <c r="C6453" t="s">
        <v>5997</v>
      </c>
      <c r="D6453" t="s">
        <v>1187</v>
      </c>
      <c r="E6453">
        <v>62</v>
      </c>
    </row>
    <row r="6454" spans="1:5" ht="13.5" customHeight="1">
      <c r="A6454">
        <v>236.1</v>
      </c>
      <c r="B6454" t="str">
        <f t="shared" si="100"/>
        <v>236.1---63</v>
      </c>
      <c r="C6454" t="s">
        <v>5927</v>
      </c>
      <c r="D6454" t="s">
        <v>1115</v>
      </c>
      <c r="E6454">
        <v>63</v>
      </c>
    </row>
    <row r="6455" spans="1:5" ht="13.5" customHeight="1">
      <c r="A6455">
        <v>236.1</v>
      </c>
      <c r="B6455" t="str">
        <f t="shared" si="100"/>
        <v>236.1---64</v>
      </c>
      <c r="C6455" t="s">
        <v>5992</v>
      </c>
      <c r="D6455" t="s">
        <v>1101</v>
      </c>
      <c r="E6455">
        <v>64</v>
      </c>
    </row>
    <row r="6456" spans="1:5" ht="13.5" customHeight="1">
      <c r="A6456">
        <v>236.1</v>
      </c>
      <c r="B6456" t="str">
        <f t="shared" si="100"/>
        <v>236.1---65</v>
      </c>
      <c r="C6456" t="s">
        <v>5987</v>
      </c>
      <c r="D6456" t="s">
        <v>1249</v>
      </c>
      <c r="E6456">
        <v>65</v>
      </c>
    </row>
    <row r="6457" spans="1:5" ht="13.5" customHeight="1">
      <c r="A6457">
        <v>236.1</v>
      </c>
      <c r="B6457" t="str">
        <f t="shared" si="100"/>
        <v>236.1---66</v>
      </c>
      <c r="C6457" t="s">
        <v>5955</v>
      </c>
      <c r="D6457" t="s">
        <v>889</v>
      </c>
      <c r="E6457">
        <v>66</v>
      </c>
    </row>
    <row r="6458" spans="1:5" ht="13.5" customHeight="1">
      <c r="A6458">
        <v>236.1</v>
      </c>
      <c r="B6458" t="str">
        <f t="shared" si="100"/>
        <v>236.1---67</v>
      </c>
      <c r="C6458" t="s">
        <v>5996</v>
      </c>
      <c r="D6458" t="s">
        <v>1356</v>
      </c>
      <c r="E6458">
        <v>67</v>
      </c>
    </row>
    <row r="6459" spans="1:5" ht="13.5" customHeight="1">
      <c r="A6459">
        <v>236.1</v>
      </c>
      <c r="B6459" t="str">
        <f t="shared" si="100"/>
        <v>236.1---68</v>
      </c>
      <c r="C6459" t="s">
        <v>5958</v>
      </c>
      <c r="D6459" t="s">
        <v>1358</v>
      </c>
      <c r="E6459">
        <v>68</v>
      </c>
    </row>
    <row r="6460" spans="1:5" ht="13.5" customHeight="1">
      <c r="A6460">
        <v>148</v>
      </c>
      <c r="B6460" t="str">
        <f t="shared" si="100"/>
        <v>148---1</v>
      </c>
      <c r="C6460" t="s">
        <v>4216</v>
      </c>
      <c r="D6460" t="s">
        <v>873</v>
      </c>
      <c r="E6460">
        <v>1</v>
      </c>
    </row>
    <row r="6461" spans="1:5" ht="13.5" customHeight="1">
      <c r="A6461">
        <v>148</v>
      </c>
      <c r="B6461" t="str">
        <f t="shared" si="100"/>
        <v>148---2</v>
      </c>
      <c r="C6461" t="s">
        <v>4216</v>
      </c>
      <c r="D6461" t="s">
        <v>1105</v>
      </c>
      <c r="E6461">
        <v>2</v>
      </c>
    </row>
    <row r="6462" spans="1:5" ht="13.5" customHeight="1">
      <c r="A6462">
        <v>148</v>
      </c>
      <c r="B6462" t="str">
        <f t="shared" si="100"/>
        <v>148---3</v>
      </c>
      <c r="C6462" t="s">
        <v>4252</v>
      </c>
      <c r="D6462" t="s">
        <v>877</v>
      </c>
      <c r="E6462">
        <v>3</v>
      </c>
    </row>
    <row r="6463" spans="1:5" ht="13.5" customHeight="1">
      <c r="A6463">
        <v>148</v>
      </c>
      <c r="B6463" t="str">
        <f t="shared" si="100"/>
        <v>148---4</v>
      </c>
      <c r="C6463" t="s">
        <v>4269</v>
      </c>
      <c r="D6463" t="s">
        <v>956</v>
      </c>
      <c r="E6463">
        <v>4</v>
      </c>
    </row>
    <row r="6464" spans="1:5" ht="13.5" customHeight="1">
      <c r="A6464">
        <v>148</v>
      </c>
      <c r="B6464" t="str">
        <f t="shared" si="100"/>
        <v>148---5</v>
      </c>
      <c r="C6464" t="s">
        <v>4271</v>
      </c>
      <c r="D6464" t="s">
        <v>926</v>
      </c>
      <c r="E6464">
        <v>5</v>
      </c>
    </row>
    <row r="6465" spans="1:5" ht="13.5" customHeight="1">
      <c r="A6465">
        <v>148</v>
      </c>
      <c r="B6465" t="str">
        <f t="shared" si="100"/>
        <v>148---6</v>
      </c>
      <c r="C6465" t="s">
        <v>4239</v>
      </c>
      <c r="D6465" t="s">
        <v>1155</v>
      </c>
      <c r="E6465">
        <v>6</v>
      </c>
    </row>
    <row r="6466" spans="1:5" ht="13.5" customHeight="1">
      <c r="A6466">
        <v>148</v>
      </c>
      <c r="B6466" t="str">
        <f t="shared" si="100"/>
        <v>148---7</v>
      </c>
      <c r="C6466" t="s">
        <v>4228</v>
      </c>
      <c r="D6466" t="s">
        <v>1209</v>
      </c>
      <c r="E6466">
        <v>7</v>
      </c>
    </row>
    <row r="6467" spans="1:5" ht="13.5" customHeight="1">
      <c r="A6467">
        <v>148</v>
      </c>
      <c r="B6467" t="str">
        <f t="shared" ref="B6467:B6530" si="101">A6467&amp;"---"&amp;E6467</f>
        <v>148---8</v>
      </c>
      <c r="C6467" t="s">
        <v>4268</v>
      </c>
      <c r="D6467" t="s">
        <v>1267</v>
      </c>
      <c r="E6467">
        <v>8</v>
      </c>
    </row>
    <row r="6468" spans="1:5" ht="13.5" customHeight="1">
      <c r="A6468">
        <v>148</v>
      </c>
      <c r="B6468" t="str">
        <f t="shared" si="101"/>
        <v>148---9</v>
      </c>
      <c r="C6468" t="s">
        <v>4230</v>
      </c>
      <c r="D6468" t="s">
        <v>1240</v>
      </c>
      <c r="E6468">
        <v>9</v>
      </c>
    </row>
    <row r="6469" spans="1:5" ht="13.5" customHeight="1">
      <c r="A6469">
        <v>148</v>
      </c>
      <c r="B6469" t="str">
        <f t="shared" si="101"/>
        <v>148---10</v>
      </c>
      <c r="C6469" t="s">
        <v>4244</v>
      </c>
      <c r="D6469" t="s">
        <v>884</v>
      </c>
      <c r="E6469">
        <v>10</v>
      </c>
    </row>
    <row r="6470" spans="1:5" ht="13.5" customHeight="1">
      <c r="A6470">
        <v>148</v>
      </c>
      <c r="B6470" t="str">
        <f t="shared" si="101"/>
        <v>148---11</v>
      </c>
      <c r="C6470" t="s">
        <v>4231</v>
      </c>
      <c r="D6470" t="s">
        <v>881</v>
      </c>
      <c r="E6470">
        <v>11</v>
      </c>
    </row>
    <row r="6471" spans="1:5" ht="13.5" customHeight="1">
      <c r="A6471">
        <v>148</v>
      </c>
      <c r="B6471" t="str">
        <f t="shared" si="101"/>
        <v>148---12</v>
      </c>
      <c r="C6471" t="s">
        <v>4254</v>
      </c>
      <c r="D6471" t="s">
        <v>1189</v>
      </c>
      <c r="E6471">
        <v>12</v>
      </c>
    </row>
    <row r="6472" spans="1:5" ht="13.5" customHeight="1">
      <c r="A6472">
        <v>148</v>
      </c>
      <c r="B6472" t="str">
        <f t="shared" si="101"/>
        <v>148---13</v>
      </c>
      <c r="C6472" t="s">
        <v>4233</v>
      </c>
      <c r="D6472" t="s">
        <v>796</v>
      </c>
      <c r="E6472">
        <v>13</v>
      </c>
    </row>
    <row r="6473" spans="1:5" ht="13.5" customHeight="1">
      <c r="A6473">
        <v>148</v>
      </c>
      <c r="B6473" t="str">
        <f t="shared" si="101"/>
        <v>148---14</v>
      </c>
      <c r="C6473" t="s">
        <v>5911</v>
      </c>
      <c r="D6473" t="s">
        <v>1319</v>
      </c>
      <c r="E6473">
        <v>14</v>
      </c>
    </row>
    <row r="6474" spans="1:5" ht="13.5" customHeight="1">
      <c r="A6474">
        <v>148</v>
      </c>
      <c r="B6474" t="str">
        <f t="shared" si="101"/>
        <v>148---15</v>
      </c>
      <c r="C6474" t="s">
        <v>5911</v>
      </c>
      <c r="D6474" t="s">
        <v>928</v>
      </c>
      <c r="E6474">
        <v>15</v>
      </c>
    </row>
    <row r="6475" spans="1:5" ht="13.5" customHeight="1">
      <c r="A6475">
        <v>148</v>
      </c>
      <c r="B6475" t="str">
        <f t="shared" si="101"/>
        <v>148---16</v>
      </c>
      <c r="C6475" t="s">
        <v>5911</v>
      </c>
      <c r="D6475" t="s">
        <v>899</v>
      </c>
      <c r="E6475">
        <v>16</v>
      </c>
    </row>
    <row r="6476" spans="1:5" ht="13.5" customHeight="1">
      <c r="A6476">
        <v>148</v>
      </c>
      <c r="B6476" t="str">
        <f t="shared" si="101"/>
        <v>148---17</v>
      </c>
      <c r="C6476" t="s">
        <v>5911</v>
      </c>
      <c r="D6476" t="s">
        <v>902</v>
      </c>
      <c r="E6476">
        <v>17</v>
      </c>
    </row>
    <row r="6477" spans="1:5" ht="13.5" customHeight="1">
      <c r="A6477">
        <v>148</v>
      </c>
      <c r="B6477" t="str">
        <f t="shared" si="101"/>
        <v>148---18</v>
      </c>
      <c r="C6477" t="s">
        <v>5911</v>
      </c>
      <c r="D6477" t="s">
        <v>910</v>
      </c>
      <c r="E6477">
        <v>18</v>
      </c>
    </row>
    <row r="6478" spans="1:5" ht="13.5" customHeight="1">
      <c r="A6478">
        <v>148</v>
      </c>
      <c r="B6478" t="str">
        <f t="shared" si="101"/>
        <v>148---19</v>
      </c>
      <c r="C6478" t="s">
        <v>5911</v>
      </c>
      <c r="D6478" t="s">
        <v>1033</v>
      </c>
      <c r="E6478">
        <v>19</v>
      </c>
    </row>
    <row r="6479" spans="1:5" ht="13.5" customHeight="1">
      <c r="A6479">
        <v>148</v>
      </c>
      <c r="B6479" t="str">
        <f t="shared" si="101"/>
        <v>148---20</v>
      </c>
      <c r="C6479" t="s">
        <v>1017</v>
      </c>
      <c r="D6479" t="s">
        <v>796</v>
      </c>
      <c r="E6479">
        <v>20</v>
      </c>
    </row>
    <row r="6480" spans="1:5" ht="13.5" customHeight="1">
      <c r="A6480">
        <v>148</v>
      </c>
      <c r="B6480" t="str">
        <f t="shared" si="101"/>
        <v>148---21</v>
      </c>
      <c r="C6480" t="s">
        <v>887</v>
      </c>
      <c r="D6480" t="s">
        <v>992</v>
      </c>
      <c r="E6480">
        <v>21</v>
      </c>
    </row>
    <row r="6481" spans="1:5" ht="13.5" customHeight="1">
      <c r="A6481">
        <v>148</v>
      </c>
      <c r="B6481" t="str">
        <f t="shared" si="101"/>
        <v>148---22</v>
      </c>
      <c r="C6481" t="s">
        <v>737</v>
      </c>
      <c r="D6481" t="s">
        <v>996</v>
      </c>
      <c r="E6481">
        <v>22</v>
      </c>
    </row>
    <row r="6482" spans="1:5" ht="13.5" customHeight="1">
      <c r="A6482">
        <v>148</v>
      </c>
      <c r="B6482" t="str">
        <f t="shared" si="101"/>
        <v>148---23</v>
      </c>
      <c r="C6482" t="s">
        <v>743</v>
      </c>
      <c r="D6482" t="s">
        <v>754</v>
      </c>
      <c r="E6482">
        <v>23</v>
      </c>
    </row>
    <row r="6483" spans="1:5" ht="13.5" customHeight="1">
      <c r="A6483">
        <v>148</v>
      </c>
      <c r="B6483" t="str">
        <f t="shared" si="101"/>
        <v>148---24</v>
      </c>
      <c r="C6483" t="s">
        <v>915</v>
      </c>
      <c r="D6483" t="s">
        <v>939</v>
      </c>
      <c r="E6483">
        <v>24</v>
      </c>
    </row>
    <row r="6484" spans="1:5" ht="13.5" customHeight="1">
      <c r="A6484">
        <v>148</v>
      </c>
      <c r="B6484" t="str">
        <f t="shared" si="101"/>
        <v>148---25</v>
      </c>
      <c r="C6484" t="s">
        <v>987</v>
      </c>
      <c r="D6484" t="s">
        <v>1263</v>
      </c>
      <c r="E6484">
        <v>25</v>
      </c>
    </row>
    <row r="6485" spans="1:5" ht="13.5" customHeight="1">
      <c r="A6485">
        <v>148</v>
      </c>
      <c r="B6485" t="str">
        <f t="shared" si="101"/>
        <v>148---26</v>
      </c>
      <c r="C6485" t="s">
        <v>989</v>
      </c>
      <c r="D6485" t="s">
        <v>738</v>
      </c>
      <c r="E6485">
        <v>26</v>
      </c>
    </row>
    <row r="6486" spans="1:5" ht="13.5" customHeight="1">
      <c r="A6486">
        <v>148</v>
      </c>
      <c r="B6486" t="str">
        <f t="shared" si="101"/>
        <v>148---27</v>
      </c>
      <c r="C6486" t="s">
        <v>747</v>
      </c>
      <c r="D6486" t="s">
        <v>1154</v>
      </c>
      <c r="E6486">
        <v>27</v>
      </c>
    </row>
    <row r="6487" spans="1:5" ht="13.5" customHeight="1">
      <c r="A6487">
        <v>148</v>
      </c>
      <c r="B6487" t="str">
        <f t="shared" si="101"/>
        <v>148---28</v>
      </c>
      <c r="C6487" t="s">
        <v>819</v>
      </c>
      <c r="D6487" t="s">
        <v>756</v>
      </c>
      <c r="E6487">
        <v>28</v>
      </c>
    </row>
    <row r="6488" spans="1:5" ht="13.5" customHeight="1">
      <c r="A6488">
        <v>148</v>
      </c>
      <c r="B6488" t="str">
        <f t="shared" si="101"/>
        <v>148---29</v>
      </c>
      <c r="C6488" t="s">
        <v>1074</v>
      </c>
      <c r="D6488" t="s">
        <v>880</v>
      </c>
      <c r="E6488">
        <v>29</v>
      </c>
    </row>
    <row r="6489" spans="1:5" ht="13.5" customHeight="1">
      <c r="A6489">
        <v>148</v>
      </c>
      <c r="B6489" t="str">
        <f t="shared" si="101"/>
        <v>148---30</v>
      </c>
      <c r="C6489" t="s">
        <v>1019</v>
      </c>
      <c r="D6489" t="s">
        <v>734</v>
      </c>
      <c r="E6489">
        <v>30</v>
      </c>
    </row>
    <row r="6490" spans="1:5" ht="13.5" customHeight="1">
      <c r="A6490">
        <v>148</v>
      </c>
      <c r="B6490" t="str">
        <f t="shared" si="101"/>
        <v>148---31</v>
      </c>
      <c r="C6490" t="s">
        <v>751</v>
      </c>
      <c r="D6490" t="s">
        <v>1281</v>
      </c>
      <c r="E6490">
        <v>31</v>
      </c>
    </row>
    <row r="6491" spans="1:5" ht="13.5" customHeight="1">
      <c r="A6491">
        <v>148</v>
      </c>
      <c r="B6491" t="str">
        <f t="shared" si="101"/>
        <v>148---32</v>
      </c>
      <c r="C6491" t="s">
        <v>824</v>
      </c>
      <c r="D6491" t="s">
        <v>752</v>
      </c>
      <c r="E6491">
        <v>32</v>
      </c>
    </row>
    <row r="6492" spans="1:5" ht="13.5" customHeight="1">
      <c r="A6492">
        <v>148</v>
      </c>
      <c r="B6492" t="str">
        <f t="shared" si="101"/>
        <v>148---33</v>
      </c>
      <c r="C6492" t="s">
        <v>826</v>
      </c>
      <c r="D6492" t="s">
        <v>1079</v>
      </c>
      <c r="E6492">
        <v>33</v>
      </c>
    </row>
    <row r="6493" spans="1:5" ht="13.5" customHeight="1">
      <c r="A6493">
        <v>148</v>
      </c>
      <c r="B6493" t="str">
        <f t="shared" si="101"/>
        <v>148---34</v>
      </c>
      <c r="C6493" t="s">
        <v>1005</v>
      </c>
      <c r="D6493" t="s">
        <v>1105</v>
      </c>
      <c r="E6493">
        <v>34</v>
      </c>
    </row>
    <row r="6494" spans="1:5" ht="13.5" customHeight="1">
      <c r="A6494">
        <v>148</v>
      </c>
      <c r="B6494" t="str">
        <f t="shared" si="101"/>
        <v>148---35</v>
      </c>
      <c r="C6494" t="s">
        <v>757</v>
      </c>
      <c r="D6494" t="s">
        <v>1272</v>
      </c>
      <c r="E6494">
        <v>35</v>
      </c>
    </row>
    <row r="6495" spans="1:5" ht="13.5" customHeight="1">
      <c r="A6495">
        <v>148</v>
      </c>
      <c r="B6495" t="str">
        <f t="shared" si="101"/>
        <v>148---36</v>
      </c>
      <c r="C6495" t="s">
        <v>830</v>
      </c>
      <c r="D6495" t="s">
        <v>1240</v>
      </c>
      <c r="E6495">
        <v>36</v>
      </c>
    </row>
    <row r="6496" spans="1:5" ht="13.5" customHeight="1">
      <c r="A6496">
        <v>148</v>
      </c>
      <c r="B6496" t="str">
        <f t="shared" si="101"/>
        <v>148---37</v>
      </c>
      <c r="C6496" t="s">
        <v>862</v>
      </c>
      <c r="D6496" t="s">
        <v>1261</v>
      </c>
      <c r="E6496">
        <v>37</v>
      </c>
    </row>
    <row r="6497" spans="1:5" ht="13.5" customHeight="1">
      <c r="A6497">
        <v>148</v>
      </c>
      <c r="B6497" t="str">
        <f t="shared" si="101"/>
        <v>148---38</v>
      </c>
      <c r="C6497" t="s">
        <v>763</v>
      </c>
      <c r="D6497" t="s">
        <v>1086</v>
      </c>
      <c r="E6497">
        <v>38</v>
      </c>
    </row>
    <row r="6498" spans="1:5" ht="13.5" customHeight="1">
      <c r="A6498">
        <v>148</v>
      </c>
      <c r="B6498" t="str">
        <f t="shared" si="101"/>
        <v>148---39</v>
      </c>
      <c r="C6498" t="s">
        <v>965</v>
      </c>
      <c r="D6498" t="s">
        <v>1250</v>
      </c>
      <c r="E6498">
        <v>39</v>
      </c>
    </row>
    <row r="6499" spans="1:5" ht="13.5" customHeight="1">
      <c r="A6499">
        <v>148</v>
      </c>
      <c r="B6499" t="str">
        <f t="shared" si="101"/>
        <v>148---40</v>
      </c>
      <c r="C6499" t="s">
        <v>890</v>
      </c>
      <c r="D6499" t="s">
        <v>911</v>
      </c>
      <c r="E6499">
        <v>40</v>
      </c>
    </row>
    <row r="6500" spans="1:5" ht="13.5" customHeight="1">
      <c r="A6500">
        <v>148</v>
      </c>
      <c r="B6500" t="str">
        <f t="shared" si="101"/>
        <v>148---41</v>
      </c>
      <c r="C6500" t="s">
        <v>864</v>
      </c>
      <c r="D6500" t="s">
        <v>957</v>
      </c>
      <c r="E6500">
        <v>41</v>
      </c>
    </row>
    <row r="6501" spans="1:5" ht="13.5" customHeight="1">
      <c r="A6501">
        <v>148</v>
      </c>
      <c r="B6501" t="str">
        <f t="shared" si="101"/>
        <v>148---42</v>
      </c>
      <c r="C6501" t="s">
        <v>868</v>
      </c>
      <c r="D6501" t="s">
        <v>758</v>
      </c>
      <c r="E6501">
        <v>42</v>
      </c>
    </row>
    <row r="6502" spans="1:5" ht="13.5" customHeight="1">
      <c r="A6502">
        <v>148</v>
      </c>
      <c r="B6502" t="str">
        <f t="shared" si="101"/>
        <v>148---43</v>
      </c>
      <c r="C6502" t="s">
        <v>5929</v>
      </c>
      <c r="D6502" t="s">
        <v>813</v>
      </c>
      <c r="E6502">
        <v>43</v>
      </c>
    </row>
    <row r="6503" spans="1:5" ht="13.5" customHeight="1">
      <c r="A6503">
        <v>148</v>
      </c>
      <c r="B6503" t="str">
        <f t="shared" si="101"/>
        <v>148---44</v>
      </c>
      <c r="C6503" t="s">
        <v>5945</v>
      </c>
      <c r="D6503" t="s">
        <v>881</v>
      </c>
      <c r="E6503">
        <v>44</v>
      </c>
    </row>
    <row r="6504" spans="1:5" ht="13.5" customHeight="1">
      <c r="A6504">
        <v>148</v>
      </c>
      <c r="B6504" t="str">
        <f t="shared" si="101"/>
        <v>148---45</v>
      </c>
      <c r="C6504" t="s">
        <v>5946</v>
      </c>
      <c r="D6504" t="s">
        <v>893</v>
      </c>
      <c r="E6504">
        <v>45</v>
      </c>
    </row>
    <row r="6505" spans="1:5" ht="13.5" customHeight="1">
      <c r="A6505">
        <v>148</v>
      </c>
      <c r="B6505" t="str">
        <f t="shared" si="101"/>
        <v>148---46</v>
      </c>
      <c r="C6505" t="s">
        <v>5947</v>
      </c>
      <c r="D6505" t="s">
        <v>884</v>
      </c>
      <c r="E6505">
        <v>46</v>
      </c>
    </row>
    <row r="6506" spans="1:5" ht="13.5" customHeight="1">
      <c r="A6506">
        <v>148</v>
      </c>
      <c r="B6506" t="str">
        <f t="shared" si="101"/>
        <v>148---47</v>
      </c>
      <c r="C6506" t="s">
        <v>5948</v>
      </c>
      <c r="D6506" t="s">
        <v>886</v>
      </c>
      <c r="E6506">
        <v>47</v>
      </c>
    </row>
    <row r="6507" spans="1:5" ht="13.5" customHeight="1">
      <c r="A6507">
        <v>148</v>
      </c>
      <c r="B6507" t="str">
        <f t="shared" si="101"/>
        <v>148---48</v>
      </c>
      <c r="C6507" t="s">
        <v>5961</v>
      </c>
      <c r="D6507" t="s">
        <v>935</v>
      </c>
      <c r="E6507">
        <v>48</v>
      </c>
    </row>
    <row r="6508" spans="1:5" ht="13.5" customHeight="1">
      <c r="A6508">
        <v>148</v>
      </c>
      <c r="B6508" t="str">
        <f t="shared" si="101"/>
        <v>148---49</v>
      </c>
      <c r="C6508" t="s">
        <v>6001</v>
      </c>
      <c r="D6508" t="s">
        <v>956</v>
      </c>
      <c r="E6508">
        <v>49</v>
      </c>
    </row>
    <row r="6509" spans="1:5" ht="13.5" customHeight="1">
      <c r="A6509">
        <v>148</v>
      </c>
      <c r="B6509" t="str">
        <f t="shared" si="101"/>
        <v>148---50</v>
      </c>
      <c r="C6509" t="s">
        <v>5930</v>
      </c>
      <c r="D6509" t="s">
        <v>821</v>
      </c>
      <c r="E6509">
        <v>50</v>
      </c>
    </row>
    <row r="6510" spans="1:5" ht="13.5" customHeight="1">
      <c r="A6510">
        <v>148</v>
      </c>
      <c r="B6510" t="str">
        <f t="shared" si="101"/>
        <v>148---51</v>
      </c>
      <c r="C6510" t="s">
        <v>5949</v>
      </c>
      <c r="D6510" t="s">
        <v>895</v>
      </c>
      <c r="E6510">
        <v>51</v>
      </c>
    </row>
    <row r="6511" spans="1:5" ht="13.5" customHeight="1">
      <c r="A6511">
        <v>148</v>
      </c>
      <c r="B6511" t="str">
        <f t="shared" si="101"/>
        <v>148---52</v>
      </c>
      <c r="C6511" t="s">
        <v>5915</v>
      </c>
      <c r="D6511" t="s">
        <v>772</v>
      </c>
      <c r="E6511">
        <v>52</v>
      </c>
    </row>
    <row r="6512" spans="1:5" ht="13.5" customHeight="1">
      <c r="A6512">
        <v>148</v>
      </c>
      <c r="B6512" t="str">
        <f t="shared" si="101"/>
        <v>148---53</v>
      </c>
      <c r="C6512" t="s">
        <v>5917</v>
      </c>
      <c r="D6512" t="s">
        <v>789</v>
      </c>
      <c r="E6512">
        <v>53</v>
      </c>
    </row>
    <row r="6513" spans="1:5" ht="13.5" customHeight="1">
      <c r="A6513">
        <v>148</v>
      </c>
      <c r="B6513" t="str">
        <f t="shared" si="101"/>
        <v>148---54</v>
      </c>
      <c r="C6513" t="s">
        <v>5918</v>
      </c>
      <c r="D6513" t="s">
        <v>770</v>
      </c>
      <c r="E6513">
        <v>54</v>
      </c>
    </row>
    <row r="6514" spans="1:5" ht="13.5" customHeight="1">
      <c r="A6514">
        <v>148</v>
      </c>
      <c r="B6514" t="str">
        <f t="shared" si="101"/>
        <v>148---55</v>
      </c>
      <c r="C6514" t="s">
        <v>5919</v>
      </c>
      <c r="D6514" t="s">
        <v>725</v>
      </c>
      <c r="E6514">
        <v>55</v>
      </c>
    </row>
    <row r="6515" spans="1:5" ht="13.5" customHeight="1">
      <c r="A6515">
        <v>148</v>
      </c>
      <c r="B6515" t="str">
        <f t="shared" si="101"/>
        <v>148---56</v>
      </c>
      <c r="C6515" t="s">
        <v>5995</v>
      </c>
      <c r="D6515" t="s">
        <v>1038</v>
      </c>
      <c r="E6515">
        <v>56</v>
      </c>
    </row>
    <row r="6516" spans="1:5" ht="13.5" customHeight="1">
      <c r="A6516">
        <v>148</v>
      </c>
      <c r="B6516" t="str">
        <f t="shared" si="101"/>
        <v>148---57</v>
      </c>
      <c r="C6516" t="s">
        <v>5955</v>
      </c>
      <c r="D6516" t="s">
        <v>889</v>
      </c>
      <c r="E6516">
        <v>57</v>
      </c>
    </row>
    <row r="6517" spans="1:5" ht="13.5" customHeight="1">
      <c r="A6517">
        <v>149</v>
      </c>
      <c r="B6517" t="str">
        <f t="shared" si="101"/>
        <v>149---1</v>
      </c>
      <c r="C6517" t="s">
        <v>4234</v>
      </c>
      <c r="D6517" t="s">
        <v>1319</v>
      </c>
      <c r="E6517">
        <v>1</v>
      </c>
    </row>
    <row r="6518" spans="1:5" ht="13.5" customHeight="1">
      <c r="A6518">
        <v>149</v>
      </c>
      <c r="B6518" t="str">
        <f t="shared" si="101"/>
        <v>149---2</v>
      </c>
      <c r="C6518" t="s">
        <v>4216</v>
      </c>
      <c r="D6518" t="s">
        <v>1319</v>
      </c>
      <c r="E6518">
        <v>2</v>
      </c>
    </row>
    <row r="6519" spans="1:5" ht="13.5" customHeight="1">
      <c r="A6519">
        <v>149</v>
      </c>
      <c r="B6519" t="str">
        <f t="shared" si="101"/>
        <v>149---3</v>
      </c>
      <c r="C6519" t="s">
        <v>4216</v>
      </c>
      <c r="D6519" t="s">
        <v>1038</v>
      </c>
      <c r="E6519">
        <v>3</v>
      </c>
    </row>
    <row r="6520" spans="1:5" ht="13.5" customHeight="1">
      <c r="A6520">
        <v>149</v>
      </c>
      <c r="B6520" t="str">
        <f t="shared" si="101"/>
        <v>149---4</v>
      </c>
      <c r="C6520" t="s">
        <v>4216</v>
      </c>
      <c r="D6520" t="s">
        <v>1250</v>
      </c>
      <c r="E6520">
        <v>4</v>
      </c>
    </row>
    <row r="6521" spans="1:5" ht="13.5" customHeight="1">
      <c r="A6521">
        <v>149</v>
      </c>
      <c r="B6521" t="str">
        <f t="shared" si="101"/>
        <v>149---5</v>
      </c>
      <c r="C6521" t="s">
        <v>4216</v>
      </c>
      <c r="D6521" t="s">
        <v>1105</v>
      </c>
      <c r="E6521">
        <v>5</v>
      </c>
    </row>
    <row r="6522" spans="1:5" ht="13.5" customHeight="1">
      <c r="A6522">
        <v>149</v>
      </c>
      <c r="B6522" t="str">
        <f t="shared" si="101"/>
        <v>149---6</v>
      </c>
      <c r="C6522" t="s">
        <v>4216</v>
      </c>
      <c r="D6522" t="s">
        <v>873</v>
      </c>
      <c r="E6522">
        <v>6</v>
      </c>
    </row>
    <row r="6523" spans="1:5" ht="13.5" customHeight="1">
      <c r="A6523">
        <v>149</v>
      </c>
      <c r="B6523" t="str">
        <f t="shared" si="101"/>
        <v>149---7</v>
      </c>
      <c r="C6523" t="s">
        <v>4216</v>
      </c>
      <c r="D6523" t="s">
        <v>1029</v>
      </c>
      <c r="E6523">
        <v>7</v>
      </c>
    </row>
    <row r="6524" spans="1:5" ht="13.5" customHeight="1">
      <c r="A6524">
        <v>149</v>
      </c>
      <c r="B6524" t="str">
        <f t="shared" si="101"/>
        <v>149---8</v>
      </c>
      <c r="C6524" t="s">
        <v>4216</v>
      </c>
      <c r="D6524" t="s">
        <v>877</v>
      </c>
      <c r="E6524">
        <v>8</v>
      </c>
    </row>
    <row r="6525" spans="1:5" ht="13.5" customHeight="1">
      <c r="A6525">
        <v>149</v>
      </c>
      <c r="B6525" t="str">
        <f t="shared" si="101"/>
        <v>149---9</v>
      </c>
      <c r="C6525" t="s">
        <v>4216</v>
      </c>
      <c r="D6525" t="s">
        <v>956</v>
      </c>
      <c r="E6525">
        <v>9</v>
      </c>
    </row>
    <row r="6526" spans="1:5" ht="13.5" customHeight="1">
      <c r="A6526">
        <v>149</v>
      </c>
      <c r="B6526" t="str">
        <f t="shared" si="101"/>
        <v>149---10</v>
      </c>
      <c r="C6526" t="s">
        <v>4271</v>
      </c>
      <c r="D6526" t="s">
        <v>926</v>
      </c>
      <c r="E6526">
        <v>10</v>
      </c>
    </row>
    <row r="6527" spans="1:5" ht="13.5" customHeight="1">
      <c r="A6527">
        <v>149</v>
      </c>
      <c r="B6527" t="str">
        <f t="shared" si="101"/>
        <v>149---11</v>
      </c>
      <c r="C6527" t="s">
        <v>4239</v>
      </c>
      <c r="D6527" t="s">
        <v>1155</v>
      </c>
      <c r="E6527">
        <v>11</v>
      </c>
    </row>
    <row r="6528" spans="1:5" ht="13.5" customHeight="1">
      <c r="A6528">
        <v>149</v>
      </c>
      <c r="B6528" t="str">
        <f t="shared" si="101"/>
        <v>149---12</v>
      </c>
      <c r="C6528" t="s">
        <v>4228</v>
      </c>
      <c r="D6528" t="s">
        <v>1209</v>
      </c>
      <c r="E6528">
        <v>12</v>
      </c>
    </row>
    <row r="6529" spans="1:5" ht="13.5" customHeight="1">
      <c r="A6529">
        <v>149</v>
      </c>
      <c r="B6529" t="str">
        <f t="shared" si="101"/>
        <v>149---13</v>
      </c>
      <c r="C6529" t="s">
        <v>4268</v>
      </c>
      <c r="D6529" t="s">
        <v>1267</v>
      </c>
      <c r="E6529">
        <v>13</v>
      </c>
    </row>
    <row r="6530" spans="1:5" ht="13.5" customHeight="1">
      <c r="A6530">
        <v>149</v>
      </c>
      <c r="B6530" t="str">
        <f t="shared" si="101"/>
        <v>149---14</v>
      </c>
      <c r="C6530" t="s">
        <v>4276</v>
      </c>
      <c r="D6530" t="s">
        <v>1240</v>
      </c>
      <c r="E6530">
        <v>14</v>
      </c>
    </row>
    <row r="6531" spans="1:5" ht="13.5" customHeight="1">
      <c r="A6531">
        <v>149</v>
      </c>
      <c r="B6531" t="str">
        <f t="shared" ref="B6531:B6594" si="102">A6531&amp;"---"&amp;E6531</f>
        <v>149---15</v>
      </c>
      <c r="C6531" t="s">
        <v>4231</v>
      </c>
      <c r="D6531" t="s">
        <v>884</v>
      </c>
      <c r="E6531">
        <v>15</v>
      </c>
    </row>
    <row r="6532" spans="1:5" ht="13.5" customHeight="1">
      <c r="A6532">
        <v>149</v>
      </c>
      <c r="B6532" t="str">
        <f t="shared" si="102"/>
        <v>149---16</v>
      </c>
      <c r="C6532" t="s">
        <v>4264</v>
      </c>
      <c r="D6532" t="s">
        <v>881</v>
      </c>
      <c r="E6532">
        <v>16</v>
      </c>
    </row>
    <row r="6533" spans="1:5" ht="13.5" customHeight="1">
      <c r="A6533">
        <v>149</v>
      </c>
      <c r="B6533" t="str">
        <f t="shared" si="102"/>
        <v>149---17</v>
      </c>
      <c r="C6533" t="s">
        <v>4272</v>
      </c>
      <c r="D6533" t="s">
        <v>1189</v>
      </c>
      <c r="E6533">
        <v>17</v>
      </c>
    </row>
    <row r="6534" spans="1:5" ht="13.5" customHeight="1">
      <c r="A6534">
        <v>149</v>
      </c>
      <c r="B6534" t="str">
        <f t="shared" si="102"/>
        <v>149---18</v>
      </c>
      <c r="C6534" t="s">
        <v>4245</v>
      </c>
      <c r="D6534" t="s">
        <v>796</v>
      </c>
      <c r="E6534">
        <v>18</v>
      </c>
    </row>
    <row r="6535" spans="1:5" ht="13.5" customHeight="1">
      <c r="A6535">
        <v>149</v>
      </c>
      <c r="B6535" t="str">
        <f t="shared" si="102"/>
        <v>149---19</v>
      </c>
      <c r="C6535" t="s">
        <v>1017</v>
      </c>
      <c r="D6535" t="s">
        <v>796</v>
      </c>
      <c r="E6535">
        <v>19</v>
      </c>
    </row>
    <row r="6536" spans="1:5" ht="13.5" customHeight="1">
      <c r="A6536">
        <v>149</v>
      </c>
      <c r="B6536" t="str">
        <f t="shared" si="102"/>
        <v>149---20</v>
      </c>
      <c r="C6536" t="s">
        <v>731</v>
      </c>
      <c r="D6536" t="s">
        <v>800</v>
      </c>
      <c r="E6536">
        <v>20</v>
      </c>
    </row>
    <row r="6537" spans="1:5" ht="13.5" customHeight="1">
      <c r="A6537">
        <v>149</v>
      </c>
      <c r="B6537" t="str">
        <f t="shared" si="102"/>
        <v>149---21</v>
      </c>
      <c r="C6537" t="s">
        <v>887</v>
      </c>
      <c r="D6537" t="s">
        <v>992</v>
      </c>
      <c r="E6537">
        <v>21</v>
      </c>
    </row>
    <row r="6538" spans="1:5" ht="13.5" customHeight="1">
      <c r="A6538">
        <v>149</v>
      </c>
      <c r="B6538" t="str">
        <f t="shared" si="102"/>
        <v>149---22</v>
      </c>
      <c r="C6538" t="s">
        <v>737</v>
      </c>
      <c r="D6538" t="s">
        <v>996</v>
      </c>
      <c r="E6538">
        <v>22</v>
      </c>
    </row>
    <row r="6539" spans="1:5" ht="13.5" customHeight="1">
      <c r="A6539">
        <v>149</v>
      </c>
      <c r="B6539" t="str">
        <f t="shared" si="102"/>
        <v>149---23</v>
      </c>
      <c r="C6539" t="s">
        <v>743</v>
      </c>
      <c r="D6539" t="s">
        <v>754</v>
      </c>
      <c r="E6539">
        <v>23</v>
      </c>
    </row>
    <row r="6540" spans="1:5" ht="13.5" customHeight="1">
      <c r="A6540">
        <v>149</v>
      </c>
      <c r="B6540" t="str">
        <f t="shared" si="102"/>
        <v>149---24</v>
      </c>
      <c r="C6540" t="s">
        <v>915</v>
      </c>
      <c r="D6540" t="s">
        <v>939</v>
      </c>
      <c r="E6540">
        <v>24</v>
      </c>
    </row>
    <row r="6541" spans="1:5" ht="13.5" customHeight="1">
      <c r="A6541">
        <v>149</v>
      </c>
      <c r="B6541" t="str">
        <f t="shared" si="102"/>
        <v>149---25</v>
      </c>
      <c r="C6541" t="s">
        <v>987</v>
      </c>
      <c r="D6541" t="s">
        <v>1263</v>
      </c>
      <c r="E6541">
        <v>25</v>
      </c>
    </row>
    <row r="6542" spans="1:5" ht="13.5" customHeight="1">
      <c r="A6542">
        <v>149</v>
      </c>
      <c r="B6542" t="str">
        <f t="shared" si="102"/>
        <v>149---26</v>
      </c>
      <c r="C6542" t="s">
        <v>989</v>
      </c>
      <c r="D6542" t="s">
        <v>738</v>
      </c>
      <c r="E6542">
        <v>26</v>
      </c>
    </row>
    <row r="6543" spans="1:5" ht="13.5" customHeight="1">
      <c r="A6543">
        <v>149</v>
      </c>
      <c r="B6543" t="str">
        <f t="shared" si="102"/>
        <v>149---27</v>
      </c>
      <c r="C6543" t="s">
        <v>747</v>
      </c>
      <c r="D6543" t="s">
        <v>1154</v>
      </c>
      <c r="E6543">
        <v>27</v>
      </c>
    </row>
    <row r="6544" spans="1:5" ht="13.5" customHeight="1">
      <c r="A6544">
        <v>149</v>
      </c>
      <c r="B6544" t="str">
        <f t="shared" si="102"/>
        <v>149---28</v>
      </c>
      <c r="C6544" t="s">
        <v>819</v>
      </c>
      <c r="D6544" t="s">
        <v>756</v>
      </c>
      <c r="E6544">
        <v>28</v>
      </c>
    </row>
    <row r="6545" spans="1:5" ht="13.5" customHeight="1">
      <c r="A6545">
        <v>149</v>
      </c>
      <c r="B6545" t="str">
        <f t="shared" si="102"/>
        <v>149---29</v>
      </c>
      <c r="C6545" t="s">
        <v>1074</v>
      </c>
      <c r="D6545" t="s">
        <v>880</v>
      </c>
      <c r="E6545">
        <v>29</v>
      </c>
    </row>
    <row r="6546" spans="1:5" ht="13.5" customHeight="1">
      <c r="A6546">
        <v>149</v>
      </c>
      <c r="B6546" t="str">
        <f t="shared" si="102"/>
        <v>149---30</v>
      </c>
      <c r="C6546" t="s">
        <v>1019</v>
      </c>
      <c r="D6546" t="s">
        <v>734</v>
      </c>
      <c r="E6546">
        <v>30</v>
      </c>
    </row>
    <row r="6547" spans="1:5" ht="13.5" customHeight="1">
      <c r="A6547">
        <v>149</v>
      </c>
      <c r="B6547" t="str">
        <f t="shared" si="102"/>
        <v>149---31</v>
      </c>
      <c r="C6547" t="s">
        <v>751</v>
      </c>
      <c r="D6547" t="s">
        <v>1281</v>
      </c>
      <c r="E6547">
        <v>31</v>
      </c>
    </row>
    <row r="6548" spans="1:5" ht="13.5" customHeight="1">
      <c r="A6548">
        <v>149</v>
      </c>
      <c r="B6548" t="str">
        <f t="shared" si="102"/>
        <v>149---32</v>
      </c>
      <c r="C6548" t="s">
        <v>824</v>
      </c>
      <c r="D6548" t="s">
        <v>752</v>
      </c>
      <c r="E6548">
        <v>32</v>
      </c>
    </row>
    <row r="6549" spans="1:5" ht="13.5" customHeight="1">
      <c r="A6549">
        <v>149</v>
      </c>
      <c r="B6549" t="str">
        <f t="shared" si="102"/>
        <v>149---33</v>
      </c>
      <c r="C6549" t="s">
        <v>826</v>
      </c>
      <c r="D6549" t="s">
        <v>1079</v>
      </c>
      <c r="E6549">
        <v>33</v>
      </c>
    </row>
    <row r="6550" spans="1:5" ht="13.5" customHeight="1">
      <c r="A6550">
        <v>149</v>
      </c>
      <c r="B6550" t="str">
        <f t="shared" si="102"/>
        <v>149---34</v>
      </c>
      <c r="C6550" t="s">
        <v>1005</v>
      </c>
      <c r="D6550" t="s">
        <v>1105</v>
      </c>
      <c r="E6550">
        <v>34</v>
      </c>
    </row>
    <row r="6551" spans="1:5" ht="13.5" customHeight="1">
      <c r="A6551">
        <v>149</v>
      </c>
      <c r="B6551" t="str">
        <f t="shared" si="102"/>
        <v>149---35</v>
      </c>
      <c r="C6551" t="s">
        <v>757</v>
      </c>
      <c r="D6551" t="s">
        <v>1272</v>
      </c>
      <c r="E6551">
        <v>35</v>
      </c>
    </row>
    <row r="6552" spans="1:5" ht="13.5" customHeight="1">
      <c r="A6552">
        <v>149</v>
      </c>
      <c r="B6552" t="str">
        <f t="shared" si="102"/>
        <v>149---36</v>
      </c>
      <c r="C6552" t="s">
        <v>830</v>
      </c>
      <c r="D6552" t="s">
        <v>1240</v>
      </c>
      <c r="E6552">
        <v>36</v>
      </c>
    </row>
    <row r="6553" spans="1:5" ht="13.5" customHeight="1">
      <c r="A6553">
        <v>149</v>
      </c>
      <c r="B6553" t="str">
        <f t="shared" si="102"/>
        <v>149---37</v>
      </c>
      <c r="C6553" t="s">
        <v>862</v>
      </c>
      <c r="D6553" t="s">
        <v>1261</v>
      </c>
      <c r="E6553">
        <v>37</v>
      </c>
    </row>
    <row r="6554" spans="1:5" ht="13.5" customHeight="1">
      <c r="A6554">
        <v>149</v>
      </c>
      <c r="B6554" t="str">
        <f t="shared" si="102"/>
        <v>149---38</v>
      </c>
      <c r="C6554" t="s">
        <v>763</v>
      </c>
      <c r="D6554" t="s">
        <v>1086</v>
      </c>
      <c r="E6554">
        <v>38</v>
      </c>
    </row>
    <row r="6555" spans="1:5" ht="13.5" customHeight="1">
      <c r="A6555">
        <v>149</v>
      </c>
      <c r="B6555" t="str">
        <f t="shared" si="102"/>
        <v>149---39</v>
      </c>
      <c r="C6555" t="s">
        <v>965</v>
      </c>
      <c r="D6555" t="s">
        <v>1250</v>
      </c>
      <c r="E6555">
        <v>39</v>
      </c>
    </row>
    <row r="6556" spans="1:5" ht="13.5" customHeight="1">
      <c r="A6556">
        <v>149</v>
      </c>
      <c r="B6556" t="str">
        <f t="shared" si="102"/>
        <v>149---40</v>
      </c>
      <c r="C6556" t="s">
        <v>890</v>
      </c>
      <c r="D6556" t="s">
        <v>911</v>
      </c>
      <c r="E6556">
        <v>40</v>
      </c>
    </row>
    <row r="6557" spans="1:5" ht="13.5" customHeight="1">
      <c r="A6557">
        <v>149</v>
      </c>
      <c r="B6557" t="str">
        <f t="shared" si="102"/>
        <v>149---41</v>
      </c>
      <c r="C6557" t="s">
        <v>991</v>
      </c>
      <c r="D6557" t="s">
        <v>966</v>
      </c>
      <c r="E6557">
        <v>41</v>
      </c>
    </row>
    <row r="6558" spans="1:5" ht="13.5" customHeight="1">
      <c r="A6558">
        <v>149</v>
      </c>
      <c r="B6558" t="str">
        <f t="shared" si="102"/>
        <v>149---42</v>
      </c>
      <c r="C6558" t="s">
        <v>864</v>
      </c>
      <c r="D6558" t="s">
        <v>957</v>
      </c>
      <c r="E6558">
        <v>42</v>
      </c>
    </row>
    <row r="6559" spans="1:5" ht="13.5" customHeight="1">
      <c r="A6559">
        <v>149</v>
      </c>
      <c r="B6559" t="str">
        <f t="shared" si="102"/>
        <v>149---43</v>
      </c>
      <c r="C6559" t="s">
        <v>868</v>
      </c>
      <c r="D6559" t="s">
        <v>758</v>
      </c>
      <c r="E6559">
        <v>43</v>
      </c>
    </row>
    <row r="6560" spans="1:5" ht="13.5" customHeight="1">
      <c r="A6560">
        <v>149</v>
      </c>
      <c r="B6560" t="str">
        <f t="shared" si="102"/>
        <v>149---44</v>
      </c>
      <c r="C6560" t="s">
        <v>5929</v>
      </c>
      <c r="D6560" t="s">
        <v>813</v>
      </c>
      <c r="E6560">
        <v>44</v>
      </c>
    </row>
    <row r="6561" spans="1:5" ht="13.5" customHeight="1">
      <c r="A6561">
        <v>149</v>
      </c>
      <c r="B6561" t="str">
        <f t="shared" si="102"/>
        <v>149---45</v>
      </c>
      <c r="C6561" t="s">
        <v>5945</v>
      </c>
      <c r="D6561" t="s">
        <v>881</v>
      </c>
      <c r="E6561">
        <v>45</v>
      </c>
    </row>
    <row r="6562" spans="1:5" ht="13.5" customHeight="1">
      <c r="A6562">
        <v>149</v>
      </c>
      <c r="B6562" t="str">
        <f t="shared" si="102"/>
        <v>149---46</v>
      </c>
      <c r="C6562" t="s">
        <v>5946</v>
      </c>
      <c r="D6562" t="s">
        <v>893</v>
      </c>
      <c r="E6562">
        <v>46</v>
      </c>
    </row>
    <row r="6563" spans="1:5" ht="13.5" customHeight="1">
      <c r="A6563">
        <v>149</v>
      </c>
      <c r="B6563" t="str">
        <f t="shared" si="102"/>
        <v>149---47</v>
      </c>
      <c r="C6563" t="s">
        <v>5947</v>
      </c>
      <c r="D6563" t="s">
        <v>884</v>
      </c>
      <c r="E6563">
        <v>47</v>
      </c>
    </row>
    <row r="6564" spans="1:5" ht="13.5" customHeight="1">
      <c r="A6564">
        <v>149</v>
      </c>
      <c r="B6564" t="str">
        <f t="shared" si="102"/>
        <v>149---48</v>
      </c>
      <c r="C6564" t="s">
        <v>5948</v>
      </c>
      <c r="D6564" t="s">
        <v>886</v>
      </c>
      <c r="E6564">
        <v>48</v>
      </c>
    </row>
    <row r="6565" spans="1:5" ht="13.5" customHeight="1">
      <c r="A6565">
        <v>149</v>
      </c>
      <c r="B6565" t="str">
        <f t="shared" si="102"/>
        <v>149---49</v>
      </c>
      <c r="C6565" t="s">
        <v>5961</v>
      </c>
      <c r="D6565" t="s">
        <v>935</v>
      </c>
      <c r="E6565">
        <v>49</v>
      </c>
    </row>
    <row r="6566" spans="1:5" ht="13.5" customHeight="1">
      <c r="A6566">
        <v>149</v>
      </c>
      <c r="B6566" t="str">
        <f t="shared" si="102"/>
        <v>149---50</v>
      </c>
      <c r="C6566" t="s">
        <v>6001</v>
      </c>
      <c r="D6566" t="s">
        <v>956</v>
      </c>
      <c r="E6566">
        <v>50</v>
      </c>
    </row>
    <row r="6567" spans="1:5" ht="13.5" customHeight="1">
      <c r="A6567">
        <v>149</v>
      </c>
      <c r="B6567" t="str">
        <f t="shared" si="102"/>
        <v>149---51</v>
      </c>
      <c r="C6567" t="s">
        <v>5930</v>
      </c>
      <c r="D6567" t="s">
        <v>821</v>
      </c>
      <c r="E6567">
        <v>51</v>
      </c>
    </row>
    <row r="6568" spans="1:5" ht="13.5" customHeight="1">
      <c r="A6568">
        <v>149</v>
      </c>
      <c r="B6568" t="str">
        <f t="shared" si="102"/>
        <v>149---52</v>
      </c>
      <c r="C6568" t="s">
        <v>5949</v>
      </c>
      <c r="D6568" t="s">
        <v>895</v>
      </c>
      <c r="E6568">
        <v>52</v>
      </c>
    </row>
    <row r="6569" spans="1:5" ht="13.5" customHeight="1">
      <c r="A6569">
        <v>149</v>
      </c>
      <c r="B6569" t="str">
        <f t="shared" si="102"/>
        <v>149---53</v>
      </c>
      <c r="C6569" t="s">
        <v>5915</v>
      </c>
      <c r="D6569" t="s">
        <v>772</v>
      </c>
      <c r="E6569">
        <v>53</v>
      </c>
    </row>
    <row r="6570" spans="1:5" ht="13.5" customHeight="1">
      <c r="A6570">
        <v>149</v>
      </c>
      <c r="B6570" t="str">
        <f t="shared" si="102"/>
        <v>149---54</v>
      </c>
      <c r="C6570" t="s">
        <v>5916</v>
      </c>
      <c r="D6570" t="s">
        <v>750</v>
      </c>
      <c r="E6570">
        <v>54</v>
      </c>
    </row>
    <row r="6571" spans="1:5" ht="13.5" customHeight="1">
      <c r="A6571">
        <v>149</v>
      </c>
      <c r="B6571" t="str">
        <f t="shared" si="102"/>
        <v>149---55</v>
      </c>
      <c r="C6571" t="s">
        <v>5917</v>
      </c>
      <c r="D6571" t="s">
        <v>789</v>
      </c>
      <c r="E6571">
        <v>55</v>
      </c>
    </row>
    <row r="6572" spans="1:5" ht="13.5" customHeight="1">
      <c r="A6572">
        <v>149</v>
      </c>
      <c r="B6572" t="str">
        <f t="shared" si="102"/>
        <v>149---56</v>
      </c>
      <c r="C6572" t="s">
        <v>5918</v>
      </c>
      <c r="D6572" t="s">
        <v>770</v>
      </c>
      <c r="E6572">
        <v>56</v>
      </c>
    </row>
    <row r="6573" spans="1:5" ht="13.5" customHeight="1">
      <c r="A6573">
        <v>149</v>
      </c>
      <c r="B6573" t="str">
        <f t="shared" si="102"/>
        <v>149---57</v>
      </c>
      <c r="C6573" t="s">
        <v>5919</v>
      </c>
      <c r="D6573" t="s">
        <v>725</v>
      </c>
      <c r="E6573">
        <v>57</v>
      </c>
    </row>
    <row r="6574" spans="1:5" ht="13.5" customHeight="1">
      <c r="A6574">
        <v>149</v>
      </c>
      <c r="B6574" t="str">
        <f t="shared" si="102"/>
        <v>149---58</v>
      </c>
      <c r="C6574" t="s">
        <v>5920</v>
      </c>
      <c r="D6574" t="s">
        <v>762</v>
      </c>
      <c r="E6574">
        <v>58</v>
      </c>
    </row>
    <row r="6575" spans="1:5" ht="13.5" customHeight="1">
      <c r="A6575">
        <v>149</v>
      </c>
      <c r="B6575" t="str">
        <f t="shared" si="102"/>
        <v>149---59</v>
      </c>
      <c r="C6575" t="s">
        <v>5957</v>
      </c>
      <c r="D6575" t="s">
        <v>913</v>
      </c>
      <c r="E6575">
        <v>59</v>
      </c>
    </row>
    <row r="6576" spans="1:5" ht="13.5" customHeight="1">
      <c r="A6576">
        <v>149</v>
      </c>
      <c r="B6576" t="str">
        <f t="shared" si="102"/>
        <v>149---60</v>
      </c>
      <c r="C6576" t="s">
        <v>5995</v>
      </c>
      <c r="D6576" t="s">
        <v>1038</v>
      </c>
      <c r="E6576">
        <v>60</v>
      </c>
    </row>
    <row r="6577" spans="1:5" ht="13.5" customHeight="1">
      <c r="A6577">
        <v>149</v>
      </c>
      <c r="B6577" t="str">
        <f t="shared" si="102"/>
        <v>149---61</v>
      </c>
      <c r="C6577" t="s">
        <v>5990</v>
      </c>
      <c r="D6577" t="s">
        <v>1018</v>
      </c>
      <c r="E6577">
        <v>61</v>
      </c>
    </row>
    <row r="6578" spans="1:5" ht="13.5" customHeight="1">
      <c r="A6578">
        <v>149</v>
      </c>
      <c r="B6578" t="str">
        <f t="shared" si="102"/>
        <v>149---62</v>
      </c>
      <c r="C6578" t="s">
        <v>5955</v>
      </c>
      <c r="D6578" t="s">
        <v>889</v>
      </c>
      <c r="E6578">
        <v>62</v>
      </c>
    </row>
    <row r="6579" spans="1:5" ht="13.5" customHeight="1">
      <c r="A6579">
        <v>149</v>
      </c>
      <c r="B6579" t="str">
        <f t="shared" si="102"/>
        <v>149---63</v>
      </c>
      <c r="C6579" t="s">
        <v>5958</v>
      </c>
      <c r="D6579" t="s">
        <v>1358</v>
      </c>
      <c r="E6579">
        <v>63</v>
      </c>
    </row>
    <row r="6580" spans="1:5" ht="13.5" customHeight="1">
      <c r="A6580">
        <v>78</v>
      </c>
      <c r="B6580" t="str">
        <f t="shared" si="102"/>
        <v>78---1</v>
      </c>
      <c r="C6580" t="s">
        <v>4216</v>
      </c>
      <c r="D6580" t="s">
        <v>1057</v>
      </c>
      <c r="E6580">
        <v>1</v>
      </c>
    </row>
    <row r="6581" spans="1:5" ht="13.5" customHeight="1">
      <c r="A6581">
        <v>78</v>
      </c>
      <c r="B6581" t="str">
        <f t="shared" si="102"/>
        <v>78---2</v>
      </c>
      <c r="C6581" t="s">
        <v>4223</v>
      </c>
      <c r="D6581" t="s">
        <v>1022</v>
      </c>
      <c r="E6581">
        <v>2</v>
      </c>
    </row>
    <row r="6582" spans="1:5" ht="13.5" customHeight="1">
      <c r="A6582">
        <v>78</v>
      </c>
      <c r="B6582" t="str">
        <f t="shared" si="102"/>
        <v>78---3</v>
      </c>
      <c r="C6582" t="s">
        <v>5911</v>
      </c>
      <c r="D6582" t="s">
        <v>1155</v>
      </c>
      <c r="E6582">
        <v>3</v>
      </c>
    </row>
    <row r="6583" spans="1:5" ht="13.5" customHeight="1">
      <c r="A6583">
        <v>78</v>
      </c>
      <c r="B6583" t="str">
        <f t="shared" si="102"/>
        <v>78---4</v>
      </c>
      <c r="C6583" t="s">
        <v>5911</v>
      </c>
      <c r="D6583" t="s">
        <v>972</v>
      </c>
      <c r="E6583">
        <v>4</v>
      </c>
    </row>
    <row r="6584" spans="1:5" ht="13.5" customHeight="1">
      <c r="A6584">
        <v>78</v>
      </c>
      <c r="B6584" t="str">
        <f t="shared" si="102"/>
        <v>78---5</v>
      </c>
      <c r="C6584" t="s">
        <v>5911</v>
      </c>
      <c r="D6584" t="s">
        <v>1135</v>
      </c>
      <c r="E6584">
        <v>5</v>
      </c>
    </row>
    <row r="6585" spans="1:5" ht="13.5" customHeight="1">
      <c r="A6585">
        <v>78</v>
      </c>
      <c r="B6585" t="str">
        <f t="shared" si="102"/>
        <v>78---6</v>
      </c>
      <c r="C6585" t="s">
        <v>5911</v>
      </c>
      <c r="D6585" t="s">
        <v>876</v>
      </c>
      <c r="E6585">
        <v>6</v>
      </c>
    </row>
    <row r="6586" spans="1:5" ht="13.5" customHeight="1">
      <c r="A6586">
        <v>78</v>
      </c>
      <c r="B6586" t="str">
        <f t="shared" si="102"/>
        <v>78---7</v>
      </c>
      <c r="C6586" t="s">
        <v>5911</v>
      </c>
      <c r="D6586" t="s">
        <v>1153</v>
      </c>
      <c r="E6586">
        <v>7</v>
      </c>
    </row>
    <row r="6587" spans="1:5" ht="13.5" customHeight="1">
      <c r="A6587">
        <v>78</v>
      </c>
      <c r="B6587" t="str">
        <f t="shared" si="102"/>
        <v>78---8</v>
      </c>
      <c r="C6587" t="s">
        <v>5911</v>
      </c>
      <c r="D6587" t="s">
        <v>907</v>
      </c>
      <c r="E6587">
        <v>8</v>
      </c>
    </row>
    <row r="6588" spans="1:5" ht="13.5" customHeight="1">
      <c r="A6588">
        <v>78</v>
      </c>
      <c r="B6588" t="str">
        <f t="shared" si="102"/>
        <v>78---9</v>
      </c>
      <c r="C6588" t="s">
        <v>5911</v>
      </c>
      <c r="D6588" t="s">
        <v>1157</v>
      </c>
      <c r="E6588">
        <v>9</v>
      </c>
    </row>
    <row r="6589" spans="1:5" ht="13.5" customHeight="1">
      <c r="A6589">
        <v>78</v>
      </c>
      <c r="B6589" t="str">
        <f t="shared" si="102"/>
        <v>78---10</v>
      </c>
      <c r="C6589" t="s">
        <v>5911</v>
      </c>
      <c r="D6589" t="s">
        <v>1287</v>
      </c>
      <c r="E6589">
        <v>10</v>
      </c>
    </row>
    <row r="6590" spans="1:5" ht="13.5" customHeight="1">
      <c r="A6590">
        <v>78</v>
      </c>
      <c r="B6590" t="str">
        <f t="shared" si="102"/>
        <v>78---11</v>
      </c>
      <c r="C6590" t="s">
        <v>5911</v>
      </c>
      <c r="D6590" t="s">
        <v>850</v>
      </c>
      <c r="E6590">
        <v>11</v>
      </c>
    </row>
    <row r="6591" spans="1:5" ht="13.5" customHeight="1">
      <c r="A6591">
        <v>78</v>
      </c>
      <c r="B6591" t="str">
        <f t="shared" si="102"/>
        <v>78---12</v>
      </c>
      <c r="C6591" t="s">
        <v>5911</v>
      </c>
      <c r="D6591" t="s">
        <v>1095</v>
      </c>
      <c r="E6591">
        <v>12</v>
      </c>
    </row>
    <row r="6592" spans="1:5" ht="13.5" customHeight="1">
      <c r="A6592">
        <v>78</v>
      </c>
      <c r="B6592" t="str">
        <f t="shared" si="102"/>
        <v>78---13</v>
      </c>
      <c r="C6592" t="s">
        <v>5911</v>
      </c>
      <c r="D6592" t="s">
        <v>1180</v>
      </c>
      <c r="E6592">
        <v>13</v>
      </c>
    </row>
    <row r="6593" spans="1:5" ht="13.5" customHeight="1">
      <c r="A6593">
        <v>78</v>
      </c>
      <c r="B6593" t="str">
        <f t="shared" si="102"/>
        <v>78---14</v>
      </c>
      <c r="C6593" t="s">
        <v>5928</v>
      </c>
      <c r="D6593" t="s">
        <v>1254</v>
      </c>
      <c r="E6593">
        <v>14</v>
      </c>
    </row>
    <row r="6594" spans="1:5" ht="13.5" customHeight="1">
      <c r="A6594">
        <v>78</v>
      </c>
      <c r="B6594" t="str">
        <f t="shared" si="102"/>
        <v>78---15</v>
      </c>
      <c r="C6594" t="s">
        <v>727</v>
      </c>
      <c r="D6594" t="s">
        <v>1308</v>
      </c>
      <c r="E6594">
        <v>15</v>
      </c>
    </row>
    <row r="6595" spans="1:5" ht="13.5" customHeight="1">
      <c r="A6595">
        <v>78</v>
      </c>
      <c r="B6595" t="str">
        <f t="shared" ref="B6595:B6658" si="103">A6595&amp;"---"&amp;E6595</f>
        <v>78---16</v>
      </c>
      <c r="C6595" t="s">
        <v>1072</v>
      </c>
      <c r="D6595" t="s">
        <v>1220</v>
      </c>
      <c r="E6595">
        <v>16</v>
      </c>
    </row>
    <row r="6596" spans="1:5" ht="13.5" customHeight="1">
      <c r="A6596">
        <v>78</v>
      </c>
      <c r="B6596" t="str">
        <f t="shared" si="103"/>
        <v>78---17</v>
      </c>
      <c r="C6596" t="s">
        <v>729</v>
      </c>
      <c r="D6596" t="s">
        <v>867</v>
      </c>
      <c r="E6596">
        <v>17</v>
      </c>
    </row>
    <row r="6597" spans="1:5" ht="13.5" customHeight="1">
      <c r="A6597">
        <v>78</v>
      </c>
      <c r="B6597" t="str">
        <f t="shared" si="103"/>
        <v>78---18</v>
      </c>
      <c r="C6597" t="s">
        <v>743</v>
      </c>
      <c r="D6597" t="s">
        <v>754</v>
      </c>
      <c r="E6597">
        <v>18</v>
      </c>
    </row>
    <row r="6598" spans="1:5" ht="13.5" customHeight="1">
      <c r="A6598">
        <v>78</v>
      </c>
      <c r="B6598" t="str">
        <f t="shared" si="103"/>
        <v>78---19</v>
      </c>
      <c r="C6598" t="s">
        <v>915</v>
      </c>
      <c r="D6598" t="s">
        <v>939</v>
      </c>
      <c r="E6598">
        <v>19</v>
      </c>
    </row>
    <row r="6599" spans="1:5" ht="13.5" customHeight="1">
      <c r="A6599">
        <v>78</v>
      </c>
      <c r="B6599" t="str">
        <f t="shared" si="103"/>
        <v>78---20</v>
      </c>
      <c r="C6599" t="s">
        <v>987</v>
      </c>
      <c r="D6599" t="s">
        <v>1263</v>
      </c>
      <c r="E6599">
        <v>20</v>
      </c>
    </row>
    <row r="6600" spans="1:5" ht="13.5" customHeight="1">
      <c r="A6600">
        <v>78</v>
      </c>
      <c r="B6600" t="str">
        <f t="shared" si="103"/>
        <v>78---21</v>
      </c>
      <c r="C6600" t="s">
        <v>989</v>
      </c>
      <c r="D6600" t="s">
        <v>738</v>
      </c>
      <c r="E6600">
        <v>21</v>
      </c>
    </row>
    <row r="6601" spans="1:5" ht="13.5" customHeight="1">
      <c r="A6601">
        <v>78</v>
      </c>
      <c r="B6601" t="str">
        <f t="shared" si="103"/>
        <v>78---22</v>
      </c>
      <c r="C6601" t="s">
        <v>747</v>
      </c>
      <c r="D6601" t="s">
        <v>1154</v>
      </c>
      <c r="E6601">
        <v>22</v>
      </c>
    </row>
    <row r="6602" spans="1:5" ht="13.5" customHeight="1">
      <c r="A6602">
        <v>78</v>
      </c>
      <c r="B6602" t="str">
        <f t="shared" si="103"/>
        <v>78---23</v>
      </c>
      <c r="C6602" t="s">
        <v>938</v>
      </c>
      <c r="D6602" t="s">
        <v>859</v>
      </c>
      <c r="E6602">
        <v>23</v>
      </c>
    </row>
    <row r="6603" spans="1:5" ht="13.5" customHeight="1">
      <c r="A6603">
        <v>78</v>
      </c>
      <c r="B6603" t="str">
        <f t="shared" si="103"/>
        <v>78---24</v>
      </c>
      <c r="C6603" t="s">
        <v>819</v>
      </c>
      <c r="D6603" t="s">
        <v>756</v>
      </c>
      <c r="E6603">
        <v>24</v>
      </c>
    </row>
    <row r="6604" spans="1:5" ht="13.5" customHeight="1">
      <c r="A6604">
        <v>78</v>
      </c>
      <c r="B6604" t="str">
        <f t="shared" si="103"/>
        <v>78---25</v>
      </c>
      <c r="C6604" t="s">
        <v>1074</v>
      </c>
      <c r="D6604" t="s">
        <v>880</v>
      </c>
      <c r="E6604">
        <v>25</v>
      </c>
    </row>
    <row r="6605" spans="1:5" ht="13.5" customHeight="1">
      <c r="A6605">
        <v>78</v>
      </c>
      <c r="B6605" t="str">
        <f t="shared" si="103"/>
        <v>78---26</v>
      </c>
      <c r="C6605" t="s">
        <v>820</v>
      </c>
      <c r="D6605" t="s">
        <v>882</v>
      </c>
      <c r="E6605">
        <v>26</v>
      </c>
    </row>
    <row r="6606" spans="1:5" ht="13.5" customHeight="1">
      <c r="A6606">
        <v>78</v>
      </c>
      <c r="B6606" t="str">
        <f t="shared" si="103"/>
        <v>78---27</v>
      </c>
      <c r="C6606" t="s">
        <v>824</v>
      </c>
      <c r="D6606" t="s">
        <v>752</v>
      </c>
      <c r="E6606">
        <v>27</v>
      </c>
    </row>
    <row r="6607" spans="1:5" ht="13.5" customHeight="1">
      <c r="A6607">
        <v>78</v>
      </c>
      <c r="B6607" t="str">
        <f t="shared" si="103"/>
        <v>78---28</v>
      </c>
      <c r="C6607" t="s">
        <v>826</v>
      </c>
      <c r="D6607" t="s">
        <v>1079</v>
      </c>
      <c r="E6607">
        <v>28</v>
      </c>
    </row>
    <row r="6608" spans="1:5" ht="13.5" customHeight="1">
      <c r="A6608">
        <v>78</v>
      </c>
      <c r="B6608" t="str">
        <f t="shared" si="103"/>
        <v>78---29</v>
      </c>
      <c r="C6608" t="s">
        <v>1005</v>
      </c>
      <c r="D6608" t="s">
        <v>1105</v>
      </c>
      <c r="E6608">
        <v>29</v>
      </c>
    </row>
    <row r="6609" spans="1:5" ht="13.5" customHeight="1">
      <c r="A6609">
        <v>78</v>
      </c>
      <c r="B6609" t="str">
        <f t="shared" si="103"/>
        <v>78---30</v>
      </c>
      <c r="C6609" t="s">
        <v>828</v>
      </c>
      <c r="D6609" t="s">
        <v>818</v>
      </c>
      <c r="E6609">
        <v>30</v>
      </c>
    </row>
    <row r="6610" spans="1:5" ht="13.5" customHeight="1">
      <c r="A6610">
        <v>78</v>
      </c>
      <c r="B6610" t="str">
        <f t="shared" si="103"/>
        <v>78---31</v>
      </c>
      <c r="C6610" t="s">
        <v>940</v>
      </c>
      <c r="D6610" t="s">
        <v>1239</v>
      </c>
      <c r="E6610">
        <v>31</v>
      </c>
    </row>
    <row r="6611" spans="1:5" ht="13.5" customHeight="1">
      <c r="A6611">
        <v>78</v>
      </c>
      <c r="B6611" t="str">
        <f t="shared" si="103"/>
        <v>78---32</v>
      </c>
      <c r="C6611" t="s">
        <v>860</v>
      </c>
      <c r="D6611" t="s">
        <v>1099</v>
      </c>
      <c r="E6611">
        <v>32</v>
      </c>
    </row>
    <row r="6612" spans="1:5" ht="13.5" customHeight="1">
      <c r="A6612">
        <v>78</v>
      </c>
      <c r="B6612" t="str">
        <f t="shared" si="103"/>
        <v>78---33</v>
      </c>
      <c r="C6612" t="s">
        <v>862</v>
      </c>
      <c r="D6612" t="s">
        <v>1261</v>
      </c>
      <c r="E6612">
        <v>33</v>
      </c>
    </row>
    <row r="6613" spans="1:5" ht="13.5" customHeight="1">
      <c r="A6613">
        <v>78</v>
      </c>
      <c r="B6613" t="str">
        <f t="shared" si="103"/>
        <v>78---34</v>
      </c>
      <c r="C6613" t="s">
        <v>864</v>
      </c>
      <c r="D6613" t="s">
        <v>957</v>
      </c>
      <c r="E6613">
        <v>34</v>
      </c>
    </row>
    <row r="6614" spans="1:5" ht="13.5" customHeight="1">
      <c r="A6614">
        <v>78</v>
      </c>
      <c r="B6614" t="str">
        <f t="shared" si="103"/>
        <v>78---35</v>
      </c>
      <c r="C6614" t="s">
        <v>866</v>
      </c>
      <c r="D6614" t="s">
        <v>831</v>
      </c>
      <c r="E6614">
        <v>35</v>
      </c>
    </row>
    <row r="6615" spans="1:5" ht="13.5" customHeight="1">
      <c r="A6615">
        <v>78</v>
      </c>
      <c r="B6615" t="str">
        <f t="shared" si="103"/>
        <v>78---36</v>
      </c>
      <c r="C6615" t="s">
        <v>1252</v>
      </c>
      <c r="D6615" t="s">
        <v>1283</v>
      </c>
      <c r="E6615">
        <v>36</v>
      </c>
    </row>
    <row r="6616" spans="1:5" ht="13.5" customHeight="1">
      <c r="A6616">
        <v>78</v>
      </c>
      <c r="B6616" t="str">
        <f t="shared" si="103"/>
        <v>78---37</v>
      </c>
      <c r="C6616" t="s">
        <v>868</v>
      </c>
      <c r="D6616" t="s">
        <v>758</v>
      </c>
      <c r="E6616">
        <v>37</v>
      </c>
    </row>
    <row r="6617" spans="1:5" ht="13.5" customHeight="1">
      <c r="A6617">
        <v>78</v>
      </c>
      <c r="B6617" t="str">
        <f t="shared" si="103"/>
        <v>78---38</v>
      </c>
      <c r="C6617" t="s">
        <v>918</v>
      </c>
      <c r="D6617" t="s">
        <v>865</v>
      </c>
      <c r="E6617">
        <v>38</v>
      </c>
    </row>
    <row r="6618" spans="1:5" ht="13.5" customHeight="1">
      <c r="A6618">
        <v>78</v>
      </c>
      <c r="B6618" t="str">
        <f t="shared" si="103"/>
        <v>78---39</v>
      </c>
      <c r="C6618" t="s">
        <v>5913</v>
      </c>
      <c r="D6618" t="s">
        <v>1114</v>
      </c>
      <c r="E6618">
        <v>39</v>
      </c>
    </row>
    <row r="6619" spans="1:5" ht="13.5" customHeight="1">
      <c r="A6619">
        <v>78</v>
      </c>
      <c r="B6619" t="str">
        <f t="shared" si="103"/>
        <v>78---40</v>
      </c>
      <c r="C6619" t="s">
        <v>5947</v>
      </c>
      <c r="D6619" t="s">
        <v>884</v>
      </c>
      <c r="E6619">
        <v>40</v>
      </c>
    </row>
    <row r="6620" spans="1:5" ht="13.5" customHeight="1">
      <c r="A6620">
        <v>78</v>
      </c>
      <c r="B6620" t="str">
        <f t="shared" si="103"/>
        <v>78---41</v>
      </c>
      <c r="C6620" t="s">
        <v>5948</v>
      </c>
      <c r="D6620" t="s">
        <v>886</v>
      </c>
      <c r="E6620">
        <v>41</v>
      </c>
    </row>
    <row r="6621" spans="1:5" ht="13.5" customHeight="1">
      <c r="A6621">
        <v>78</v>
      </c>
      <c r="B6621" t="str">
        <f t="shared" si="103"/>
        <v>78---42</v>
      </c>
      <c r="C6621" t="s">
        <v>5969</v>
      </c>
      <c r="D6621" t="s">
        <v>961</v>
      </c>
      <c r="E6621">
        <v>42</v>
      </c>
    </row>
    <row r="6622" spans="1:5" ht="13.5" customHeight="1">
      <c r="A6622">
        <v>78</v>
      </c>
      <c r="B6622" t="str">
        <f t="shared" si="103"/>
        <v>78---43</v>
      </c>
      <c r="C6622" t="s">
        <v>5915</v>
      </c>
      <c r="D6622" t="s">
        <v>772</v>
      </c>
      <c r="E6622">
        <v>43</v>
      </c>
    </row>
    <row r="6623" spans="1:5" ht="13.5" customHeight="1">
      <c r="A6623">
        <v>78</v>
      </c>
      <c r="B6623" t="str">
        <f t="shared" si="103"/>
        <v>78---44</v>
      </c>
      <c r="C6623" t="s">
        <v>6011</v>
      </c>
      <c r="D6623" t="s">
        <v>1285</v>
      </c>
      <c r="E6623">
        <v>44</v>
      </c>
    </row>
    <row r="6624" spans="1:5" ht="13.5" customHeight="1">
      <c r="A6624">
        <v>78</v>
      </c>
      <c r="B6624" t="str">
        <f t="shared" si="103"/>
        <v>78---45</v>
      </c>
      <c r="C6624" t="s">
        <v>5917</v>
      </c>
      <c r="D6624" t="s">
        <v>789</v>
      </c>
      <c r="E6624">
        <v>45</v>
      </c>
    </row>
    <row r="6625" spans="1:5" ht="13.5" customHeight="1">
      <c r="A6625">
        <v>78</v>
      </c>
      <c r="B6625" t="str">
        <f t="shared" si="103"/>
        <v>78---46</v>
      </c>
      <c r="C6625" t="s">
        <v>5918</v>
      </c>
      <c r="D6625" t="s">
        <v>770</v>
      </c>
      <c r="E6625">
        <v>46</v>
      </c>
    </row>
    <row r="6626" spans="1:5" ht="13.5" customHeight="1">
      <c r="A6626">
        <v>78</v>
      </c>
      <c r="B6626" t="str">
        <f t="shared" si="103"/>
        <v>78---47</v>
      </c>
      <c r="C6626" t="s">
        <v>5962</v>
      </c>
      <c r="D6626" t="s">
        <v>1174</v>
      </c>
      <c r="E6626">
        <v>47</v>
      </c>
    </row>
    <row r="6627" spans="1:5" ht="13.5" customHeight="1">
      <c r="A6627">
        <v>78</v>
      </c>
      <c r="B6627" t="str">
        <f t="shared" si="103"/>
        <v>78---48</v>
      </c>
      <c r="C6627" t="s">
        <v>5978</v>
      </c>
      <c r="D6627" t="s">
        <v>1191</v>
      </c>
      <c r="E6627">
        <v>48</v>
      </c>
    </row>
    <row r="6628" spans="1:5" ht="13.5" customHeight="1">
      <c r="A6628">
        <v>78</v>
      </c>
      <c r="B6628" t="str">
        <f t="shared" si="103"/>
        <v>78---49</v>
      </c>
      <c r="C6628" t="s">
        <v>5919</v>
      </c>
      <c r="D6628" t="s">
        <v>725</v>
      </c>
      <c r="E6628">
        <v>49</v>
      </c>
    </row>
    <row r="6629" spans="1:5" ht="13.5" customHeight="1">
      <c r="A6629">
        <v>78</v>
      </c>
      <c r="B6629" t="str">
        <f t="shared" si="103"/>
        <v>78---50</v>
      </c>
      <c r="C6629" t="s">
        <v>6010</v>
      </c>
      <c r="D6629" t="s">
        <v>978</v>
      </c>
      <c r="E6629">
        <v>50</v>
      </c>
    </row>
    <row r="6630" spans="1:5" ht="13.5" customHeight="1">
      <c r="A6630">
        <v>78</v>
      </c>
      <c r="B6630" t="str">
        <f t="shared" si="103"/>
        <v>78---51</v>
      </c>
      <c r="C6630" t="s">
        <v>5995</v>
      </c>
      <c r="D6630" t="s">
        <v>1038</v>
      </c>
      <c r="E6630">
        <v>51</v>
      </c>
    </row>
    <row r="6631" spans="1:5" ht="13.5" customHeight="1">
      <c r="A6631">
        <v>78</v>
      </c>
      <c r="B6631" t="str">
        <f t="shared" si="103"/>
        <v>78---52</v>
      </c>
      <c r="C6631" t="s">
        <v>6008</v>
      </c>
      <c r="D6631" t="s">
        <v>1027</v>
      </c>
      <c r="E6631">
        <v>52</v>
      </c>
    </row>
    <row r="6632" spans="1:5" ht="13.5" customHeight="1">
      <c r="A6632">
        <v>355</v>
      </c>
      <c r="B6632" t="str">
        <f t="shared" si="103"/>
        <v>355---1</v>
      </c>
      <c r="C6632" t="s">
        <v>4216</v>
      </c>
      <c r="D6632" t="s">
        <v>926</v>
      </c>
      <c r="E6632">
        <v>1</v>
      </c>
    </row>
    <row r="6633" spans="1:5" ht="13.5" customHeight="1">
      <c r="A6633">
        <v>355</v>
      </c>
      <c r="B6633" t="str">
        <f t="shared" si="103"/>
        <v>355---2</v>
      </c>
      <c r="C6633" t="s">
        <v>4216</v>
      </c>
      <c r="D6633" t="s">
        <v>1240</v>
      </c>
      <c r="E6633">
        <v>2</v>
      </c>
    </row>
    <row r="6634" spans="1:5" ht="13.5" customHeight="1">
      <c r="A6634">
        <v>355</v>
      </c>
      <c r="B6634" t="str">
        <f t="shared" si="103"/>
        <v>355---3</v>
      </c>
      <c r="C6634" t="s">
        <v>4216</v>
      </c>
      <c r="D6634" t="s">
        <v>857</v>
      </c>
      <c r="E6634">
        <v>3</v>
      </c>
    </row>
    <row r="6635" spans="1:5" ht="13.5" customHeight="1">
      <c r="A6635">
        <v>355</v>
      </c>
      <c r="B6635" t="str">
        <f t="shared" si="103"/>
        <v>355---4</v>
      </c>
      <c r="C6635" t="s">
        <v>4216</v>
      </c>
      <c r="D6635" t="s">
        <v>713</v>
      </c>
      <c r="E6635">
        <v>4</v>
      </c>
    </row>
    <row r="6636" spans="1:5" ht="13.5" customHeight="1">
      <c r="A6636">
        <v>355</v>
      </c>
      <c r="B6636" t="str">
        <f t="shared" si="103"/>
        <v>355---5</v>
      </c>
      <c r="C6636" t="s">
        <v>4216</v>
      </c>
      <c r="D6636" t="s">
        <v>873</v>
      </c>
      <c r="E6636">
        <v>5</v>
      </c>
    </row>
    <row r="6637" spans="1:5" ht="13.5" customHeight="1">
      <c r="A6637">
        <v>355</v>
      </c>
      <c r="B6637" t="str">
        <f t="shared" si="103"/>
        <v>355---6</v>
      </c>
      <c r="C6637" t="s">
        <v>4216</v>
      </c>
      <c r="D6637" t="s">
        <v>928</v>
      </c>
      <c r="E6637">
        <v>6</v>
      </c>
    </row>
    <row r="6638" spans="1:5" ht="13.5" customHeight="1">
      <c r="A6638">
        <v>355</v>
      </c>
      <c r="B6638" t="str">
        <f t="shared" si="103"/>
        <v>355---7</v>
      </c>
      <c r="C6638" t="s">
        <v>4216</v>
      </c>
      <c r="D6638" t="s">
        <v>854</v>
      </c>
      <c r="E6638">
        <v>7</v>
      </c>
    </row>
    <row r="6639" spans="1:5" ht="13.5" customHeight="1">
      <c r="A6639">
        <v>355</v>
      </c>
      <c r="B6639" t="str">
        <f t="shared" si="103"/>
        <v>355---8</v>
      </c>
      <c r="C6639" t="s">
        <v>4271</v>
      </c>
      <c r="D6639" t="s">
        <v>877</v>
      </c>
      <c r="E6639">
        <v>8</v>
      </c>
    </row>
    <row r="6640" spans="1:5" ht="13.5" customHeight="1">
      <c r="A6640">
        <v>355</v>
      </c>
      <c r="B6640" t="str">
        <f t="shared" si="103"/>
        <v>355---9</v>
      </c>
      <c r="C6640" t="s">
        <v>4239</v>
      </c>
      <c r="D6640" t="s">
        <v>1172</v>
      </c>
      <c r="E6640">
        <v>9</v>
      </c>
    </row>
    <row r="6641" spans="1:5" ht="13.5" customHeight="1">
      <c r="A6641">
        <v>355</v>
      </c>
      <c r="B6641" t="str">
        <f t="shared" si="103"/>
        <v>355---10</v>
      </c>
      <c r="C6641" t="s">
        <v>4228</v>
      </c>
      <c r="D6641" t="s">
        <v>961</v>
      </c>
      <c r="E6641">
        <v>10</v>
      </c>
    </row>
    <row r="6642" spans="1:5" ht="13.5" customHeight="1">
      <c r="A6642">
        <v>355</v>
      </c>
      <c r="B6642" t="str">
        <f t="shared" si="103"/>
        <v>355---11</v>
      </c>
      <c r="C6642" t="s">
        <v>4268</v>
      </c>
      <c r="D6642" t="s">
        <v>1209</v>
      </c>
      <c r="E6642">
        <v>11</v>
      </c>
    </row>
    <row r="6643" spans="1:5" ht="13.5" customHeight="1">
      <c r="A6643">
        <v>355</v>
      </c>
      <c r="B6643" t="str">
        <f t="shared" si="103"/>
        <v>355---12</v>
      </c>
      <c r="C6643" t="s">
        <v>4230</v>
      </c>
      <c r="D6643" t="s">
        <v>1179</v>
      </c>
      <c r="E6643">
        <v>12</v>
      </c>
    </row>
    <row r="6644" spans="1:5" ht="13.5" customHeight="1">
      <c r="A6644">
        <v>355</v>
      </c>
      <c r="B6644" t="str">
        <f t="shared" si="103"/>
        <v>355---13</v>
      </c>
      <c r="C6644" t="s">
        <v>4244</v>
      </c>
      <c r="D6644" t="s">
        <v>856</v>
      </c>
      <c r="E6644">
        <v>13</v>
      </c>
    </row>
    <row r="6645" spans="1:5" ht="13.5" customHeight="1">
      <c r="A6645">
        <v>355</v>
      </c>
      <c r="B6645" t="str">
        <f t="shared" si="103"/>
        <v>355---14</v>
      </c>
      <c r="C6645" t="s">
        <v>4231</v>
      </c>
      <c r="D6645" t="s">
        <v>908</v>
      </c>
      <c r="E6645">
        <v>14</v>
      </c>
    </row>
    <row r="6646" spans="1:5" ht="13.5" customHeight="1">
      <c r="A6646">
        <v>355</v>
      </c>
      <c r="B6646" t="str">
        <f t="shared" si="103"/>
        <v>355---15</v>
      </c>
      <c r="C6646" t="s">
        <v>4254</v>
      </c>
      <c r="D6646" t="s">
        <v>1261</v>
      </c>
      <c r="E6646">
        <v>15</v>
      </c>
    </row>
    <row r="6647" spans="1:5" ht="13.5" customHeight="1">
      <c r="A6647">
        <v>355</v>
      </c>
      <c r="B6647" t="str">
        <f t="shared" si="103"/>
        <v>355---16</v>
      </c>
      <c r="C6647" t="s">
        <v>4233</v>
      </c>
      <c r="D6647" t="s">
        <v>718</v>
      </c>
      <c r="E6647">
        <v>16</v>
      </c>
    </row>
    <row r="6648" spans="1:5" ht="13.5" customHeight="1">
      <c r="A6648">
        <v>355</v>
      </c>
      <c r="B6648" t="str">
        <f t="shared" si="103"/>
        <v>355---17</v>
      </c>
      <c r="C6648" t="s">
        <v>4272</v>
      </c>
      <c r="D6648" t="s">
        <v>881</v>
      </c>
      <c r="E6648">
        <v>17</v>
      </c>
    </row>
    <row r="6649" spans="1:5" ht="13.5" customHeight="1">
      <c r="A6649">
        <v>355</v>
      </c>
      <c r="B6649" t="str">
        <f t="shared" si="103"/>
        <v>355---18</v>
      </c>
      <c r="C6649" t="s">
        <v>5911</v>
      </c>
      <c r="D6649" t="s">
        <v>973</v>
      </c>
      <c r="E6649">
        <v>18</v>
      </c>
    </row>
    <row r="6650" spans="1:5" ht="13.5" customHeight="1">
      <c r="A6650">
        <v>355</v>
      </c>
      <c r="B6650" t="str">
        <f t="shared" si="103"/>
        <v>355---19</v>
      </c>
      <c r="C6650" t="s">
        <v>5911</v>
      </c>
      <c r="D6650" t="s">
        <v>899</v>
      </c>
      <c r="E6650">
        <v>19</v>
      </c>
    </row>
    <row r="6651" spans="1:5" ht="13.5" customHeight="1">
      <c r="A6651">
        <v>355</v>
      </c>
      <c r="B6651" t="str">
        <f t="shared" si="103"/>
        <v>355---20</v>
      </c>
      <c r="C6651" t="s">
        <v>5911</v>
      </c>
      <c r="D6651" t="s">
        <v>1039</v>
      </c>
      <c r="E6651">
        <v>20</v>
      </c>
    </row>
    <row r="6652" spans="1:5" ht="13.5" customHeight="1">
      <c r="A6652">
        <v>355</v>
      </c>
      <c r="B6652" t="str">
        <f t="shared" si="103"/>
        <v>355---21</v>
      </c>
      <c r="C6652" t="s">
        <v>5911</v>
      </c>
      <c r="D6652" t="s">
        <v>898</v>
      </c>
      <c r="E6652">
        <v>21</v>
      </c>
    </row>
    <row r="6653" spans="1:5" ht="13.5" customHeight="1">
      <c r="A6653">
        <v>355</v>
      </c>
      <c r="B6653" t="str">
        <f t="shared" si="103"/>
        <v>355---22</v>
      </c>
      <c r="C6653" t="s">
        <v>5911</v>
      </c>
      <c r="D6653" t="s">
        <v>1135</v>
      </c>
      <c r="E6653">
        <v>22</v>
      </c>
    </row>
    <row r="6654" spans="1:5" ht="13.5" customHeight="1">
      <c r="A6654">
        <v>355</v>
      </c>
      <c r="B6654" t="str">
        <f t="shared" si="103"/>
        <v>355---23</v>
      </c>
      <c r="C6654" t="s">
        <v>5911</v>
      </c>
      <c r="D6654" t="s">
        <v>933</v>
      </c>
      <c r="E6654">
        <v>23</v>
      </c>
    </row>
    <row r="6655" spans="1:5" ht="13.5" customHeight="1">
      <c r="A6655">
        <v>355</v>
      </c>
      <c r="B6655" t="str">
        <f t="shared" si="103"/>
        <v>355---24</v>
      </c>
      <c r="C6655" t="s">
        <v>5911</v>
      </c>
      <c r="D6655" t="s">
        <v>1143</v>
      </c>
      <c r="E6655">
        <v>24</v>
      </c>
    </row>
    <row r="6656" spans="1:5" ht="13.5" customHeight="1">
      <c r="A6656">
        <v>355</v>
      </c>
      <c r="B6656" t="str">
        <f t="shared" si="103"/>
        <v>355---25</v>
      </c>
      <c r="C6656" t="s">
        <v>1017</v>
      </c>
      <c r="D6656" t="s">
        <v>796</v>
      </c>
      <c r="E6656">
        <v>25</v>
      </c>
    </row>
    <row r="6657" spans="1:5" ht="13.5" customHeight="1">
      <c r="A6657">
        <v>355</v>
      </c>
      <c r="B6657" t="str">
        <f t="shared" si="103"/>
        <v>355---26</v>
      </c>
      <c r="C6657" t="s">
        <v>731</v>
      </c>
      <c r="D6657" t="s">
        <v>800</v>
      </c>
      <c r="E6657">
        <v>26</v>
      </c>
    </row>
    <row r="6658" spans="1:5" ht="13.5" customHeight="1">
      <c r="A6658">
        <v>355</v>
      </c>
      <c r="B6658" t="str">
        <f t="shared" si="103"/>
        <v>355---27</v>
      </c>
      <c r="C6658" t="s">
        <v>743</v>
      </c>
      <c r="D6658" t="s">
        <v>754</v>
      </c>
      <c r="E6658">
        <v>27</v>
      </c>
    </row>
    <row r="6659" spans="1:5" ht="13.5" customHeight="1">
      <c r="A6659">
        <v>355</v>
      </c>
      <c r="B6659" t="str">
        <f t="shared" ref="B6659:B6722" si="104">A6659&amp;"---"&amp;E6659</f>
        <v>355---28</v>
      </c>
      <c r="C6659" t="s">
        <v>745</v>
      </c>
      <c r="D6659" t="s">
        <v>837</v>
      </c>
      <c r="E6659">
        <v>28</v>
      </c>
    </row>
    <row r="6660" spans="1:5" ht="13.5" customHeight="1">
      <c r="A6660">
        <v>355</v>
      </c>
      <c r="B6660" t="str">
        <f t="shared" si="104"/>
        <v>355---29</v>
      </c>
      <c r="C6660" t="s">
        <v>987</v>
      </c>
      <c r="D6660" t="s">
        <v>1263</v>
      </c>
      <c r="E6660">
        <v>29</v>
      </c>
    </row>
    <row r="6661" spans="1:5" ht="13.5" customHeight="1">
      <c r="A6661">
        <v>355</v>
      </c>
      <c r="B6661" t="str">
        <f t="shared" si="104"/>
        <v>355---30</v>
      </c>
      <c r="C6661" t="s">
        <v>989</v>
      </c>
      <c r="D6661" t="s">
        <v>738</v>
      </c>
      <c r="E6661">
        <v>30</v>
      </c>
    </row>
    <row r="6662" spans="1:5" ht="13.5" customHeight="1">
      <c r="A6662">
        <v>355</v>
      </c>
      <c r="B6662" t="str">
        <f t="shared" si="104"/>
        <v>355---31</v>
      </c>
      <c r="C6662" t="s">
        <v>747</v>
      </c>
      <c r="D6662" t="s">
        <v>1154</v>
      </c>
      <c r="E6662">
        <v>31</v>
      </c>
    </row>
    <row r="6663" spans="1:5" ht="13.5" customHeight="1">
      <c r="A6663">
        <v>355</v>
      </c>
      <c r="B6663" t="str">
        <f t="shared" si="104"/>
        <v>355---32</v>
      </c>
      <c r="C6663" t="s">
        <v>819</v>
      </c>
      <c r="D6663" t="s">
        <v>756</v>
      </c>
      <c r="E6663">
        <v>32</v>
      </c>
    </row>
    <row r="6664" spans="1:5" ht="13.5" customHeight="1">
      <c r="A6664">
        <v>355</v>
      </c>
      <c r="B6664" t="str">
        <f t="shared" si="104"/>
        <v>355---33</v>
      </c>
      <c r="C6664" t="s">
        <v>1074</v>
      </c>
      <c r="D6664" t="s">
        <v>880</v>
      </c>
      <c r="E6664">
        <v>33</v>
      </c>
    </row>
    <row r="6665" spans="1:5" ht="13.5" customHeight="1">
      <c r="A6665">
        <v>355</v>
      </c>
      <c r="B6665" t="str">
        <f t="shared" si="104"/>
        <v>355---34</v>
      </c>
      <c r="C6665" t="s">
        <v>820</v>
      </c>
      <c r="D6665" t="s">
        <v>882</v>
      </c>
      <c r="E6665">
        <v>34</v>
      </c>
    </row>
    <row r="6666" spans="1:5" ht="13.5" customHeight="1">
      <c r="A6666">
        <v>355</v>
      </c>
      <c r="B6666" t="str">
        <f t="shared" si="104"/>
        <v>355---35</v>
      </c>
      <c r="C6666" t="s">
        <v>751</v>
      </c>
      <c r="D6666" t="s">
        <v>1281</v>
      </c>
      <c r="E6666">
        <v>35</v>
      </c>
    </row>
    <row r="6667" spans="1:5" ht="13.5" customHeight="1">
      <c r="A6667">
        <v>355</v>
      </c>
      <c r="B6667" t="str">
        <f t="shared" si="104"/>
        <v>355---36</v>
      </c>
      <c r="C6667" t="s">
        <v>824</v>
      </c>
      <c r="D6667" t="s">
        <v>752</v>
      </c>
      <c r="E6667">
        <v>36</v>
      </c>
    </row>
    <row r="6668" spans="1:5" ht="13.5" customHeight="1">
      <c r="A6668">
        <v>355</v>
      </c>
      <c r="B6668" t="str">
        <f t="shared" si="104"/>
        <v>355---37</v>
      </c>
      <c r="C6668" t="s">
        <v>826</v>
      </c>
      <c r="D6668" t="s">
        <v>1079</v>
      </c>
      <c r="E6668">
        <v>37</v>
      </c>
    </row>
    <row r="6669" spans="1:5" ht="13.5" customHeight="1">
      <c r="A6669">
        <v>355</v>
      </c>
      <c r="B6669" t="str">
        <f t="shared" si="104"/>
        <v>355---38</v>
      </c>
      <c r="C6669" t="s">
        <v>1005</v>
      </c>
      <c r="D6669" t="s">
        <v>1105</v>
      </c>
      <c r="E6669">
        <v>38</v>
      </c>
    </row>
    <row r="6670" spans="1:5" ht="13.5" customHeight="1">
      <c r="A6670">
        <v>355</v>
      </c>
      <c r="B6670" t="str">
        <f t="shared" si="104"/>
        <v>355---39</v>
      </c>
      <c r="C6670" t="s">
        <v>757</v>
      </c>
      <c r="D6670" t="s">
        <v>1272</v>
      </c>
      <c r="E6670">
        <v>39</v>
      </c>
    </row>
    <row r="6671" spans="1:5" ht="13.5" customHeight="1">
      <c r="A6671">
        <v>355</v>
      </c>
      <c r="B6671" t="str">
        <f t="shared" si="104"/>
        <v>355---40</v>
      </c>
      <c r="C6671" t="s">
        <v>759</v>
      </c>
      <c r="D6671" t="s">
        <v>823</v>
      </c>
      <c r="E6671">
        <v>40</v>
      </c>
    </row>
    <row r="6672" spans="1:5" ht="13.5" customHeight="1">
      <c r="A6672">
        <v>355</v>
      </c>
      <c r="B6672" t="str">
        <f t="shared" si="104"/>
        <v>355---41</v>
      </c>
      <c r="C6672" t="s">
        <v>830</v>
      </c>
      <c r="D6672" t="s">
        <v>1240</v>
      </c>
      <c r="E6672">
        <v>41</v>
      </c>
    </row>
    <row r="6673" spans="1:5" ht="13.5" customHeight="1">
      <c r="A6673">
        <v>355</v>
      </c>
      <c r="B6673" t="str">
        <f t="shared" si="104"/>
        <v>355---42</v>
      </c>
      <c r="C6673" t="s">
        <v>862</v>
      </c>
      <c r="D6673" t="s">
        <v>1261</v>
      </c>
      <c r="E6673">
        <v>42</v>
      </c>
    </row>
    <row r="6674" spans="1:5" ht="13.5" customHeight="1">
      <c r="A6674">
        <v>355</v>
      </c>
      <c r="B6674" t="str">
        <f t="shared" si="104"/>
        <v>355---43</v>
      </c>
      <c r="C6674" t="s">
        <v>965</v>
      </c>
      <c r="D6674" t="s">
        <v>1250</v>
      </c>
      <c r="E6674">
        <v>43</v>
      </c>
    </row>
    <row r="6675" spans="1:5" ht="13.5" customHeight="1">
      <c r="A6675">
        <v>355</v>
      </c>
      <c r="B6675" t="str">
        <f t="shared" si="104"/>
        <v>355---44</v>
      </c>
      <c r="C6675" t="s">
        <v>890</v>
      </c>
      <c r="D6675" t="s">
        <v>911</v>
      </c>
      <c r="E6675">
        <v>44</v>
      </c>
    </row>
    <row r="6676" spans="1:5" ht="13.5" customHeight="1">
      <c r="A6676">
        <v>355</v>
      </c>
      <c r="B6676" t="str">
        <f t="shared" si="104"/>
        <v>355---45</v>
      </c>
      <c r="C6676" t="s">
        <v>864</v>
      </c>
      <c r="D6676" t="s">
        <v>957</v>
      </c>
      <c r="E6676">
        <v>45</v>
      </c>
    </row>
    <row r="6677" spans="1:5" ht="13.5" customHeight="1">
      <c r="A6677">
        <v>355</v>
      </c>
      <c r="B6677" t="str">
        <f t="shared" si="104"/>
        <v>355---46</v>
      </c>
      <c r="C6677" t="s">
        <v>868</v>
      </c>
      <c r="D6677" t="s">
        <v>758</v>
      </c>
      <c r="E6677">
        <v>46</v>
      </c>
    </row>
    <row r="6678" spans="1:5" ht="13.5" customHeight="1">
      <c r="A6678">
        <v>355</v>
      </c>
      <c r="B6678" t="str">
        <f t="shared" si="104"/>
        <v>355---47</v>
      </c>
      <c r="C6678" t="s">
        <v>803</v>
      </c>
      <c r="D6678" t="s">
        <v>941</v>
      </c>
      <c r="E6678">
        <v>47</v>
      </c>
    </row>
    <row r="6679" spans="1:5" ht="13.5" customHeight="1">
      <c r="A6679">
        <v>355</v>
      </c>
      <c r="B6679" t="str">
        <f t="shared" si="104"/>
        <v>355---48</v>
      </c>
      <c r="C6679" t="s">
        <v>969</v>
      </c>
      <c r="D6679" t="s">
        <v>802</v>
      </c>
      <c r="E6679">
        <v>48</v>
      </c>
    </row>
    <row r="6680" spans="1:5" ht="13.5" customHeight="1">
      <c r="A6680">
        <v>355</v>
      </c>
      <c r="B6680" t="str">
        <f t="shared" si="104"/>
        <v>355---49</v>
      </c>
      <c r="C6680" t="s">
        <v>1011</v>
      </c>
      <c r="D6680" t="s">
        <v>856</v>
      </c>
      <c r="E6680">
        <v>49</v>
      </c>
    </row>
    <row r="6681" spans="1:5" ht="13.5" customHeight="1">
      <c r="A6681">
        <v>355</v>
      </c>
      <c r="B6681" t="str">
        <f t="shared" si="104"/>
        <v>355---50</v>
      </c>
      <c r="C6681" t="s">
        <v>5913</v>
      </c>
      <c r="D6681" t="s">
        <v>1114</v>
      </c>
      <c r="E6681">
        <v>50</v>
      </c>
    </row>
    <row r="6682" spans="1:5" ht="13.5" customHeight="1">
      <c r="A6682">
        <v>355</v>
      </c>
      <c r="B6682" t="str">
        <f t="shared" si="104"/>
        <v>355---51</v>
      </c>
      <c r="C6682" t="s">
        <v>5945</v>
      </c>
      <c r="D6682" t="s">
        <v>881</v>
      </c>
      <c r="E6682">
        <v>51</v>
      </c>
    </row>
    <row r="6683" spans="1:5" ht="13.5" customHeight="1">
      <c r="A6683">
        <v>355</v>
      </c>
      <c r="B6683" t="str">
        <f t="shared" si="104"/>
        <v>355---52</v>
      </c>
      <c r="C6683" t="s">
        <v>5946</v>
      </c>
      <c r="D6683" t="s">
        <v>893</v>
      </c>
      <c r="E6683">
        <v>52</v>
      </c>
    </row>
    <row r="6684" spans="1:5" ht="13.5" customHeight="1">
      <c r="A6684">
        <v>355</v>
      </c>
      <c r="B6684" t="str">
        <f t="shared" si="104"/>
        <v>355---53</v>
      </c>
      <c r="C6684" t="s">
        <v>5947</v>
      </c>
      <c r="D6684" t="s">
        <v>884</v>
      </c>
      <c r="E6684">
        <v>53</v>
      </c>
    </row>
    <row r="6685" spans="1:5" ht="13.5" customHeight="1">
      <c r="A6685">
        <v>355</v>
      </c>
      <c r="B6685" t="str">
        <f t="shared" si="104"/>
        <v>355---54</v>
      </c>
      <c r="C6685" t="s">
        <v>5948</v>
      </c>
      <c r="D6685" t="s">
        <v>886</v>
      </c>
      <c r="E6685">
        <v>54</v>
      </c>
    </row>
    <row r="6686" spans="1:5" ht="13.5" customHeight="1">
      <c r="A6686">
        <v>355</v>
      </c>
      <c r="B6686" t="str">
        <f t="shared" si="104"/>
        <v>355---55</v>
      </c>
      <c r="C6686" t="s">
        <v>5925</v>
      </c>
      <c r="D6686" t="s">
        <v>798</v>
      </c>
      <c r="E6686">
        <v>55</v>
      </c>
    </row>
    <row r="6687" spans="1:5" ht="13.5" customHeight="1">
      <c r="A6687">
        <v>355</v>
      </c>
      <c r="B6687" t="str">
        <f t="shared" si="104"/>
        <v>355---56</v>
      </c>
      <c r="C6687" t="s">
        <v>5969</v>
      </c>
      <c r="D6687" t="s">
        <v>961</v>
      </c>
      <c r="E6687">
        <v>56</v>
      </c>
    </row>
    <row r="6688" spans="1:5" ht="13.5" customHeight="1">
      <c r="A6688">
        <v>355</v>
      </c>
      <c r="B6688" t="str">
        <f t="shared" si="104"/>
        <v>355---57</v>
      </c>
      <c r="C6688" t="s">
        <v>5949</v>
      </c>
      <c r="D6688" t="s">
        <v>895</v>
      </c>
      <c r="E6688">
        <v>57</v>
      </c>
    </row>
    <row r="6689" spans="1:5" ht="13.5" customHeight="1">
      <c r="A6689">
        <v>355</v>
      </c>
      <c r="B6689" t="str">
        <f t="shared" si="104"/>
        <v>355---58</v>
      </c>
      <c r="C6689" t="s">
        <v>5914</v>
      </c>
      <c r="D6689" t="s">
        <v>785</v>
      </c>
      <c r="E6689">
        <v>58</v>
      </c>
    </row>
    <row r="6690" spans="1:5" ht="13.5" customHeight="1">
      <c r="A6690">
        <v>355</v>
      </c>
      <c r="B6690" t="str">
        <f t="shared" si="104"/>
        <v>355---59</v>
      </c>
      <c r="C6690" t="s">
        <v>5915</v>
      </c>
      <c r="D6690" t="s">
        <v>772</v>
      </c>
      <c r="E6690">
        <v>59</v>
      </c>
    </row>
    <row r="6691" spans="1:5" ht="13.5" customHeight="1">
      <c r="A6691">
        <v>355</v>
      </c>
      <c r="B6691" t="str">
        <f t="shared" si="104"/>
        <v>355---60</v>
      </c>
      <c r="C6691" t="s">
        <v>5917</v>
      </c>
      <c r="D6691" t="s">
        <v>789</v>
      </c>
      <c r="E6691">
        <v>60</v>
      </c>
    </row>
    <row r="6692" spans="1:5" ht="13.5" customHeight="1">
      <c r="A6692">
        <v>355</v>
      </c>
      <c r="B6692" t="str">
        <f t="shared" si="104"/>
        <v>355---61</v>
      </c>
      <c r="C6692" t="s">
        <v>5918</v>
      </c>
      <c r="D6692" t="s">
        <v>770</v>
      </c>
      <c r="E6692">
        <v>61</v>
      </c>
    </row>
    <row r="6693" spans="1:5" ht="13.5" customHeight="1">
      <c r="A6693">
        <v>355</v>
      </c>
      <c r="B6693" t="str">
        <f t="shared" si="104"/>
        <v>355---62</v>
      </c>
      <c r="C6693" t="s">
        <v>5919</v>
      </c>
      <c r="D6693" t="s">
        <v>725</v>
      </c>
      <c r="E6693">
        <v>62</v>
      </c>
    </row>
    <row r="6694" spans="1:5" ht="13.5" customHeight="1">
      <c r="A6694">
        <v>355</v>
      </c>
      <c r="B6694" t="str">
        <f t="shared" si="104"/>
        <v>355---63</v>
      </c>
      <c r="C6694" t="s">
        <v>5995</v>
      </c>
      <c r="D6694" t="s">
        <v>1038</v>
      </c>
      <c r="E6694">
        <v>63</v>
      </c>
    </row>
    <row r="6695" spans="1:5" ht="13.5" customHeight="1">
      <c r="A6695">
        <v>355</v>
      </c>
      <c r="B6695" t="str">
        <f t="shared" si="104"/>
        <v>355---64</v>
      </c>
      <c r="C6695" t="s">
        <v>5991</v>
      </c>
      <c r="D6695" t="s">
        <v>1092</v>
      </c>
      <c r="E6695">
        <v>64</v>
      </c>
    </row>
    <row r="6696" spans="1:5" ht="13.5" customHeight="1">
      <c r="A6696">
        <v>355</v>
      </c>
      <c r="B6696" t="str">
        <f t="shared" si="104"/>
        <v>355---65</v>
      </c>
      <c r="C6696" t="s">
        <v>5955</v>
      </c>
      <c r="D6696" t="s">
        <v>889</v>
      </c>
      <c r="E6696">
        <v>65</v>
      </c>
    </row>
    <row r="6697" spans="1:5" ht="13.5" customHeight="1">
      <c r="A6697">
        <v>355</v>
      </c>
      <c r="B6697" t="str">
        <f t="shared" si="104"/>
        <v>355---66</v>
      </c>
      <c r="C6697" t="s">
        <v>5943</v>
      </c>
      <c r="D6697" t="s">
        <v>976</v>
      </c>
      <c r="E6697">
        <v>66</v>
      </c>
    </row>
    <row r="6698" spans="1:5" ht="13.5" customHeight="1">
      <c r="A6698">
        <v>355</v>
      </c>
      <c r="B6698" t="str">
        <f t="shared" si="104"/>
        <v>355---67</v>
      </c>
      <c r="C6698" t="s">
        <v>5958</v>
      </c>
      <c r="D6698" t="s">
        <v>1358</v>
      </c>
      <c r="E6698">
        <v>67</v>
      </c>
    </row>
    <row r="6699" spans="1:5" ht="13.5" customHeight="1">
      <c r="A6699">
        <v>355</v>
      </c>
      <c r="B6699" t="str">
        <f t="shared" si="104"/>
        <v>355---68</v>
      </c>
      <c r="C6699" t="s">
        <v>5959</v>
      </c>
      <c r="D6699" t="s">
        <v>6222</v>
      </c>
      <c r="E6699">
        <v>68</v>
      </c>
    </row>
    <row r="6700" spans="1:5" ht="13.5" customHeight="1">
      <c r="A6700">
        <v>107</v>
      </c>
      <c r="B6700" t="str">
        <f t="shared" si="104"/>
        <v>107---1</v>
      </c>
      <c r="C6700" t="s">
        <v>4216</v>
      </c>
      <c r="D6700" t="s">
        <v>713</v>
      </c>
      <c r="E6700">
        <v>1</v>
      </c>
    </row>
    <row r="6701" spans="1:5" ht="13.5" customHeight="1">
      <c r="A6701">
        <v>107</v>
      </c>
      <c r="B6701" t="str">
        <f t="shared" si="104"/>
        <v>107---2</v>
      </c>
      <c r="C6701" t="s">
        <v>4216</v>
      </c>
      <c r="D6701" t="s">
        <v>1105</v>
      </c>
      <c r="E6701">
        <v>2</v>
      </c>
    </row>
    <row r="6702" spans="1:5" ht="13.5" customHeight="1">
      <c r="A6702">
        <v>107</v>
      </c>
      <c r="B6702" t="str">
        <f t="shared" si="104"/>
        <v>107---3</v>
      </c>
      <c r="C6702" t="s">
        <v>4216</v>
      </c>
      <c r="D6702" t="s">
        <v>907</v>
      </c>
      <c r="E6702">
        <v>3</v>
      </c>
    </row>
    <row r="6703" spans="1:5" ht="13.5" customHeight="1">
      <c r="A6703">
        <v>107</v>
      </c>
      <c r="B6703" t="str">
        <f t="shared" si="104"/>
        <v>107---4</v>
      </c>
      <c r="C6703" t="s">
        <v>4216</v>
      </c>
      <c r="D6703" t="s">
        <v>956</v>
      </c>
      <c r="E6703">
        <v>4</v>
      </c>
    </row>
    <row r="6704" spans="1:5" ht="13.5" customHeight="1">
      <c r="A6704">
        <v>107</v>
      </c>
      <c r="B6704" t="str">
        <f t="shared" si="104"/>
        <v>107---5</v>
      </c>
      <c r="C6704" t="s">
        <v>5911</v>
      </c>
      <c r="D6704" t="s">
        <v>876</v>
      </c>
      <c r="E6704">
        <v>5</v>
      </c>
    </row>
    <row r="6705" spans="1:5" ht="13.5" customHeight="1">
      <c r="A6705">
        <v>107</v>
      </c>
      <c r="B6705" t="str">
        <f t="shared" si="104"/>
        <v>107---6</v>
      </c>
      <c r="C6705" t="s">
        <v>5911</v>
      </c>
      <c r="D6705" t="s">
        <v>1309</v>
      </c>
      <c r="E6705">
        <v>6</v>
      </c>
    </row>
    <row r="6706" spans="1:5" ht="13.5" customHeight="1">
      <c r="A6706">
        <v>107</v>
      </c>
      <c r="B6706" t="str">
        <f t="shared" si="104"/>
        <v>107---7</v>
      </c>
      <c r="C6706" t="s">
        <v>5911</v>
      </c>
      <c r="D6706" t="s">
        <v>1311</v>
      </c>
      <c r="E6706">
        <v>7</v>
      </c>
    </row>
    <row r="6707" spans="1:5" ht="13.5" customHeight="1">
      <c r="A6707">
        <v>107</v>
      </c>
      <c r="B6707" t="str">
        <f t="shared" si="104"/>
        <v>107---8</v>
      </c>
      <c r="C6707" t="s">
        <v>5911</v>
      </c>
      <c r="D6707" t="s">
        <v>1210</v>
      </c>
      <c r="E6707">
        <v>8</v>
      </c>
    </row>
    <row r="6708" spans="1:5" ht="13.5" customHeight="1">
      <c r="A6708">
        <v>107</v>
      </c>
      <c r="B6708" t="str">
        <f t="shared" si="104"/>
        <v>107---9</v>
      </c>
      <c r="C6708" t="s">
        <v>5911</v>
      </c>
      <c r="D6708" t="s">
        <v>850</v>
      </c>
      <c r="E6708">
        <v>9</v>
      </c>
    </row>
    <row r="6709" spans="1:5" ht="13.5" customHeight="1">
      <c r="A6709">
        <v>107</v>
      </c>
      <c r="B6709" t="str">
        <f t="shared" si="104"/>
        <v>107---10</v>
      </c>
      <c r="C6709" t="s">
        <v>5911</v>
      </c>
      <c r="D6709" t="s">
        <v>1312</v>
      </c>
      <c r="E6709">
        <v>10</v>
      </c>
    </row>
    <row r="6710" spans="1:5" ht="13.5" customHeight="1">
      <c r="A6710">
        <v>107</v>
      </c>
      <c r="B6710" t="str">
        <f t="shared" si="104"/>
        <v>107---11</v>
      </c>
      <c r="C6710" t="s">
        <v>5911</v>
      </c>
      <c r="D6710" t="s">
        <v>1236</v>
      </c>
      <c r="E6710">
        <v>11</v>
      </c>
    </row>
    <row r="6711" spans="1:5" ht="13.5" customHeight="1">
      <c r="A6711">
        <v>107</v>
      </c>
      <c r="B6711" t="str">
        <f t="shared" si="104"/>
        <v>107---12</v>
      </c>
      <c r="C6711" t="s">
        <v>5911</v>
      </c>
      <c r="D6711" t="s">
        <v>1050</v>
      </c>
      <c r="E6711">
        <v>12</v>
      </c>
    </row>
    <row r="6712" spans="1:5" ht="13.5" customHeight="1">
      <c r="A6712">
        <v>107</v>
      </c>
      <c r="B6712" t="str">
        <f t="shared" si="104"/>
        <v>107---13</v>
      </c>
      <c r="C6712" t="s">
        <v>5928</v>
      </c>
      <c r="D6712" t="s">
        <v>1254</v>
      </c>
      <c r="E6712">
        <v>13</v>
      </c>
    </row>
    <row r="6713" spans="1:5" ht="13.5" customHeight="1">
      <c r="A6713">
        <v>107</v>
      </c>
      <c r="B6713" t="str">
        <f t="shared" si="104"/>
        <v>107---14</v>
      </c>
      <c r="C6713" t="s">
        <v>727</v>
      </c>
      <c r="D6713" t="s">
        <v>1308</v>
      </c>
      <c r="E6713">
        <v>14</v>
      </c>
    </row>
    <row r="6714" spans="1:5" ht="13.5" customHeight="1">
      <c r="A6714">
        <v>107</v>
      </c>
      <c r="B6714" t="str">
        <f t="shared" si="104"/>
        <v>107---15</v>
      </c>
      <c r="C6714" t="s">
        <v>743</v>
      </c>
      <c r="D6714" t="s">
        <v>754</v>
      </c>
      <c r="E6714">
        <v>15</v>
      </c>
    </row>
    <row r="6715" spans="1:5" ht="13.5" customHeight="1">
      <c r="A6715">
        <v>107</v>
      </c>
      <c r="B6715" t="str">
        <f t="shared" si="104"/>
        <v>107---16</v>
      </c>
      <c r="C6715" t="s">
        <v>745</v>
      </c>
      <c r="D6715" t="s">
        <v>837</v>
      </c>
      <c r="E6715">
        <v>16</v>
      </c>
    </row>
    <row r="6716" spans="1:5" ht="13.5" customHeight="1">
      <c r="A6716">
        <v>107</v>
      </c>
      <c r="B6716" t="str">
        <f t="shared" si="104"/>
        <v>107---17</v>
      </c>
      <c r="C6716" t="s">
        <v>915</v>
      </c>
      <c r="D6716" t="s">
        <v>939</v>
      </c>
      <c r="E6716">
        <v>17</v>
      </c>
    </row>
    <row r="6717" spans="1:5" ht="13.5" customHeight="1">
      <c r="A6717">
        <v>107</v>
      </c>
      <c r="B6717" t="str">
        <f t="shared" si="104"/>
        <v>107---18</v>
      </c>
      <c r="C6717" t="s">
        <v>987</v>
      </c>
      <c r="D6717" t="s">
        <v>1263</v>
      </c>
      <c r="E6717">
        <v>18</v>
      </c>
    </row>
    <row r="6718" spans="1:5" ht="13.5" customHeight="1">
      <c r="A6718">
        <v>107</v>
      </c>
      <c r="B6718" t="str">
        <f t="shared" si="104"/>
        <v>107---19</v>
      </c>
      <c r="C6718" t="s">
        <v>989</v>
      </c>
      <c r="D6718" t="s">
        <v>738</v>
      </c>
      <c r="E6718">
        <v>19</v>
      </c>
    </row>
    <row r="6719" spans="1:5" ht="13.5" customHeight="1">
      <c r="A6719">
        <v>107</v>
      </c>
      <c r="B6719" t="str">
        <f t="shared" si="104"/>
        <v>107---20</v>
      </c>
      <c r="C6719" t="s">
        <v>819</v>
      </c>
      <c r="D6719" t="s">
        <v>756</v>
      </c>
      <c r="E6719">
        <v>20</v>
      </c>
    </row>
    <row r="6720" spans="1:5" ht="13.5" customHeight="1">
      <c r="A6720">
        <v>107</v>
      </c>
      <c r="B6720" t="str">
        <f t="shared" si="104"/>
        <v>107---21</v>
      </c>
      <c r="C6720" t="s">
        <v>1074</v>
      </c>
      <c r="D6720" t="s">
        <v>880</v>
      </c>
      <c r="E6720">
        <v>21</v>
      </c>
    </row>
    <row r="6721" spans="1:5" ht="13.5" customHeight="1">
      <c r="A6721">
        <v>107</v>
      </c>
      <c r="B6721" t="str">
        <f t="shared" si="104"/>
        <v>107---22</v>
      </c>
      <c r="C6721" t="s">
        <v>1019</v>
      </c>
      <c r="D6721" t="s">
        <v>734</v>
      </c>
      <c r="E6721">
        <v>22</v>
      </c>
    </row>
    <row r="6722" spans="1:5" ht="13.5" customHeight="1">
      <c r="A6722">
        <v>107</v>
      </c>
      <c r="B6722" t="str">
        <f t="shared" si="104"/>
        <v>107---23</v>
      </c>
      <c r="C6722" t="s">
        <v>824</v>
      </c>
      <c r="D6722" t="s">
        <v>752</v>
      </c>
      <c r="E6722">
        <v>23</v>
      </c>
    </row>
    <row r="6723" spans="1:5" ht="13.5" customHeight="1">
      <c r="A6723">
        <v>107</v>
      </c>
      <c r="B6723" t="str">
        <f t="shared" ref="B6723:B6786" si="105">A6723&amp;"---"&amp;E6723</f>
        <v>107---24</v>
      </c>
      <c r="C6723" t="s">
        <v>826</v>
      </c>
      <c r="D6723" t="s">
        <v>1079</v>
      </c>
      <c r="E6723">
        <v>24</v>
      </c>
    </row>
    <row r="6724" spans="1:5" ht="13.5" customHeight="1">
      <c r="A6724">
        <v>107</v>
      </c>
      <c r="B6724" t="str">
        <f t="shared" si="105"/>
        <v>107---25</v>
      </c>
      <c r="C6724" t="s">
        <v>1005</v>
      </c>
      <c r="D6724" t="s">
        <v>1105</v>
      </c>
      <c r="E6724">
        <v>25</v>
      </c>
    </row>
    <row r="6725" spans="1:5" ht="13.5" customHeight="1">
      <c r="A6725">
        <v>107</v>
      </c>
      <c r="B6725" t="str">
        <f t="shared" si="105"/>
        <v>107---26</v>
      </c>
      <c r="C6725" t="s">
        <v>828</v>
      </c>
      <c r="D6725" t="s">
        <v>818</v>
      </c>
      <c r="E6725">
        <v>26</v>
      </c>
    </row>
    <row r="6726" spans="1:5" ht="13.5" customHeight="1">
      <c r="A6726">
        <v>107</v>
      </c>
      <c r="B6726" t="str">
        <f t="shared" si="105"/>
        <v>107---27</v>
      </c>
      <c r="C6726" t="s">
        <v>765</v>
      </c>
      <c r="D6726" t="s">
        <v>1196</v>
      </c>
      <c r="E6726">
        <v>27</v>
      </c>
    </row>
    <row r="6727" spans="1:5" ht="13.5" customHeight="1">
      <c r="A6727">
        <v>107</v>
      </c>
      <c r="B6727" t="str">
        <f t="shared" si="105"/>
        <v>107---28</v>
      </c>
      <c r="C6727" t="s">
        <v>868</v>
      </c>
      <c r="D6727" t="s">
        <v>758</v>
      </c>
      <c r="E6727">
        <v>28</v>
      </c>
    </row>
    <row r="6728" spans="1:5" ht="13.5" customHeight="1">
      <c r="A6728">
        <v>107</v>
      </c>
      <c r="B6728" t="str">
        <f t="shared" si="105"/>
        <v>107---29</v>
      </c>
      <c r="C6728" t="s">
        <v>1098</v>
      </c>
      <c r="D6728" t="s">
        <v>1206</v>
      </c>
      <c r="E6728">
        <v>29</v>
      </c>
    </row>
    <row r="6729" spans="1:5" ht="13.5" customHeight="1">
      <c r="A6729">
        <v>107</v>
      </c>
      <c r="B6729" t="str">
        <f t="shared" si="105"/>
        <v>107---30</v>
      </c>
      <c r="C6729" t="s">
        <v>969</v>
      </c>
      <c r="D6729" t="s">
        <v>802</v>
      </c>
      <c r="E6729">
        <v>30</v>
      </c>
    </row>
    <row r="6730" spans="1:5" ht="13.5" customHeight="1">
      <c r="A6730">
        <v>107</v>
      </c>
      <c r="B6730" t="str">
        <f t="shared" si="105"/>
        <v>107---31</v>
      </c>
      <c r="C6730" t="s">
        <v>5913</v>
      </c>
      <c r="D6730" t="s">
        <v>1114</v>
      </c>
      <c r="E6730">
        <v>31</v>
      </c>
    </row>
    <row r="6731" spans="1:5" ht="13.5" customHeight="1">
      <c r="A6731">
        <v>107</v>
      </c>
      <c r="B6731" t="str">
        <f t="shared" si="105"/>
        <v>107---32</v>
      </c>
      <c r="C6731" t="s">
        <v>6000</v>
      </c>
      <c r="D6731" t="s">
        <v>1198</v>
      </c>
      <c r="E6731">
        <v>32</v>
      </c>
    </row>
    <row r="6732" spans="1:5" ht="13.5" customHeight="1">
      <c r="A6732">
        <v>107</v>
      </c>
      <c r="B6732" t="str">
        <f t="shared" si="105"/>
        <v>107---33</v>
      </c>
      <c r="C6732" t="s">
        <v>5925</v>
      </c>
      <c r="D6732" t="s">
        <v>798</v>
      </c>
      <c r="E6732">
        <v>33</v>
      </c>
    </row>
    <row r="6733" spans="1:5" ht="13.5" customHeight="1">
      <c r="A6733">
        <v>107</v>
      </c>
      <c r="B6733" t="str">
        <f t="shared" si="105"/>
        <v>107---34</v>
      </c>
      <c r="C6733" t="s">
        <v>6001</v>
      </c>
      <c r="D6733" t="s">
        <v>956</v>
      </c>
      <c r="E6733">
        <v>34</v>
      </c>
    </row>
    <row r="6734" spans="1:5" ht="13.5" customHeight="1">
      <c r="A6734">
        <v>107</v>
      </c>
      <c r="B6734" t="str">
        <f t="shared" si="105"/>
        <v>107---35</v>
      </c>
      <c r="C6734" t="s">
        <v>5915</v>
      </c>
      <c r="D6734" t="s">
        <v>772</v>
      </c>
      <c r="E6734">
        <v>35</v>
      </c>
    </row>
    <row r="6735" spans="1:5" ht="13.5" customHeight="1">
      <c r="A6735">
        <v>107</v>
      </c>
      <c r="B6735" t="str">
        <f t="shared" si="105"/>
        <v>107---36</v>
      </c>
      <c r="C6735" t="s">
        <v>5917</v>
      </c>
      <c r="D6735" t="s">
        <v>789</v>
      </c>
      <c r="E6735">
        <v>36</v>
      </c>
    </row>
    <row r="6736" spans="1:5" ht="13.5" customHeight="1">
      <c r="A6736">
        <v>107</v>
      </c>
      <c r="B6736" t="str">
        <f t="shared" si="105"/>
        <v>107---37</v>
      </c>
      <c r="C6736" t="s">
        <v>5918</v>
      </c>
      <c r="D6736" t="s">
        <v>770</v>
      </c>
      <c r="E6736">
        <v>37</v>
      </c>
    </row>
    <row r="6737" spans="1:5" ht="13.5" customHeight="1">
      <c r="A6737">
        <v>107</v>
      </c>
      <c r="B6737" t="str">
        <f t="shared" si="105"/>
        <v>107---38</v>
      </c>
      <c r="C6737" t="s">
        <v>5972</v>
      </c>
      <c r="D6737" t="s">
        <v>979</v>
      </c>
      <c r="E6737">
        <v>38</v>
      </c>
    </row>
    <row r="6738" spans="1:5" ht="13.5" customHeight="1">
      <c r="A6738">
        <v>107</v>
      </c>
      <c r="B6738" t="str">
        <f t="shared" si="105"/>
        <v>107---39</v>
      </c>
      <c r="C6738" t="s">
        <v>6003</v>
      </c>
      <c r="D6738" t="s">
        <v>1016</v>
      </c>
      <c r="E6738">
        <v>39</v>
      </c>
    </row>
    <row r="6739" spans="1:5" ht="13.5" customHeight="1">
      <c r="A6739">
        <v>107</v>
      </c>
      <c r="B6739" t="str">
        <f t="shared" si="105"/>
        <v>107---40</v>
      </c>
      <c r="C6739" t="s">
        <v>5924</v>
      </c>
      <c r="D6739" t="s">
        <v>726</v>
      </c>
      <c r="E6739">
        <v>40</v>
      </c>
    </row>
    <row r="6740" spans="1:5" ht="13.5" customHeight="1">
      <c r="A6740">
        <v>110</v>
      </c>
      <c r="B6740" t="str">
        <f t="shared" si="105"/>
        <v>110---1</v>
      </c>
      <c r="C6740" t="s">
        <v>4234</v>
      </c>
      <c r="D6740" t="s">
        <v>1360</v>
      </c>
      <c r="E6740">
        <v>1</v>
      </c>
    </row>
    <row r="6741" spans="1:5" ht="13.5" customHeight="1">
      <c r="A6741">
        <v>110</v>
      </c>
      <c r="B6741" t="str">
        <f t="shared" si="105"/>
        <v>110---2</v>
      </c>
      <c r="C6741" t="s">
        <v>4216</v>
      </c>
      <c r="D6741" t="s">
        <v>1360</v>
      </c>
      <c r="E6741">
        <v>2</v>
      </c>
    </row>
    <row r="6742" spans="1:5" ht="13.5" customHeight="1">
      <c r="A6742">
        <v>110</v>
      </c>
      <c r="B6742" t="str">
        <f t="shared" si="105"/>
        <v>110---3</v>
      </c>
      <c r="C6742" t="s">
        <v>4216</v>
      </c>
      <c r="D6742" t="s">
        <v>1050</v>
      </c>
      <c r="E6742">
        <v>3</v>
      </c>
    </row>
    <row r="6743" spans="1:5" ht="13.5" customHeight="1">
      <c r="A6743">
        <v>110</v>
      </c>
      <c r="B6743" t="str">
        <f t="shared" si="105"/>
        <v>110---4</v>
      </c>
      <c r="C6743" t="s">
        <v>4216</v>
      </c>
      <c r="D6743" t="s">
        <v>876</v>
      </c>
      <c r="E6743">
        <v>4</v>
      </c>
    </row>
    <row r="6744" spans="1:5" ht="13.5" customHeight="1">
      <c r="A6744">
        <v>110</v>
      </c>
      <c r="B6744" t="str">
        <f t="shared" si="105"/>
        <v>110---5</v>
      </c>
      <c r="C6744" t="s">
        <v>4216</v>
      </c>
      <c r="D6744" t="s">
        <v>713</v>
      </c>
      <c r="E6744">
        <v>5</v>
      </c>
    </row>
    <row r="6745" spans="1:5" ht="13.5" customHeight="1">
      <c r="A6745">
        <v>110</v>
      </c>
      <c r="B6745" t="str">
        <f t="shared" si="105"/>
        <v>110---6</v>
      </c>
      <c r="C6745" t="s">
        <v>4216</v>
      </c>
      <c r="D6745" t="s">
        <v>1105</v>
      </c>
      <c r="E6745">
        <v>6</v>
      </c>
    </row>
    <row r="6746" spans="1:5" ht="13.5" customHeight="1">
      <c r="A6746">
        <v>110</v>
      </c>
      <c r="B6746" t="str">
        <f t="shared" si="105"/>
        <v>110---7</v>
      </c>
      <c r="C6746" t="s">
        <v>4216</v>
      </c>
      <c r="D6746" t="s">
        <v>907</v>
      </c>
      <c r="E6746">
        <v>7</v>
      </c>
    </row>
    <row r="6747" spans="1:5" ht="13.5" customHeight="1">
      <c r="A6747">
        <v>110</v>
      </c>
      <c r="B6747" t="str">
        <f t="shared" si="105"/>
        <v>110---8</v>
      </c>
      <c r="C6747" t="s">
        <v>4216</v>
      </c>
      <c r="D6747" t="s">
        <v>956</v>
      </c>
      <c r="E6747">
        <v>8</v>
      </c>
    </row>
    <row r="6748" spans="1:5" ht="13.5" customHeight="1">
      <c r="A6748">
        <v>110</v>
      </c>
      <c r="B6748" t="str">
        <f t="shared" si="105"/>
        <v>110---9</v>
      </c>
      <c r="C6748" t="s">
        <v>4252</v>
      </c>
      <c r="D6748" t="s">
        <v>972</v>
      </c>
      <c r="E6748">
        <v>9</v>
      </c>
    </row>
    <row r="6749" spans="1:5" ht="13.5" customHeight="1">
      <c r="A6749">
        <v>110</v>
      </c>
      <c r="B6749" t="str">
        <f t="shared" si="105"/>
        <v>110---10</v>
      </c>
      <c r="C6749" t="s">
        <v>4269</v>
      </c>
      <c r="D6749" t="s">
        <v>891</v>
      </c>
      <c r="E6749">
        <v>10</v>
      </c>
    </row>
    <row r="6750" spans="1:5" ht="13.5" customHeight="1">
      <c r="A6750">
        <v>110</v>
      </c>
      <c r="B6750" t="str">
        <f t="shared" si="105"/>
        <v>110---11</v>
      </c>
      <c r="C6750" t="s">
        <v>4271</v>
      </c>
      <c r="D6750" t="s">
        <v>1306</v>
      </c>
      <c r="E6750">
        <v>11</v>
      </c>
    </row>
    <row r="6751" spans="1:5" ht="13.5" customHeight="1">
      <c r="A6751">
        <v>110</v>
      </c>
      <c r="B6751" t="str">
        <f t="shared" si="105"/>
        <v>110---12</v>
      </c>
      <c r="C6751" t="s">
        <v>4239</v>
      </c>
      <c r="D6751" t="s">
        <v>1002</v>
      </c>
      <c r="E6751">
        <v>12</v>
      </c>
    </row>
    <row r="6752" spans="1:5" ht="13.5" customHeight="1">
      <c r="A6752">
        <v>110</v>
      </c>
      <c r="B6752" t="str">
        <f t="shared" si="105"/>
        <v>110---13</v>
      </c>
      <c r="C6752" t="s">
        <v>4222</v>
      </c>
      <c r="D6752" t="s">
        <v>1172</v>
      </c>
      <c r="E6752">
        <v>13</v>
      </c>
    </row>
    <row r="6753" spans="1:5" ht="13.5" customHeight="1">
      <c r="A6753">
        <v>110</v>
      </c>
      <c r="B6753" t="str">
        <f t="shared" si="105"/>
        <v>110---14</v>
      </c>
      <c r="C6753" t="s">
        <v>4222</v>
      </c>
      <c r="D6753" t="s">
        <v>1165</v>
      </c>
      <c r="E6753">
        <v>14</v>
      </c>
    </row>
    <row r="6754" spans="1:5" ht="13.5" customHeight="1">
      <c r="A6754">
        <v>110</v>
      </c>
      <c r="B6754" t="str">
        <f t="shared" si="105"/>
        <v>110---15</v>
      </c>
      <c r="C6754" t="s">
        <v>4268</v>
      </c>
      <c r="D6754" t="s">
        <v>982</v>
      </c>
      <c r="E6754">
        <v>15</v>
      </c>
    </row>
    <row r="6755" spans="1:5" ht="13.5" customHeight="1">
      <c r="A6755">
        <v>110</v>
      </c>
      <c r="B6755" t="str">
        <f t="shared" si="105"/>
        <v>110---16</v>
      </c>
      <c r="C6755" t="s">
        <v>4230</v>
      </c>
      <c r="D6755" t="s">
        <v>961</v>
      </c>
      <c r="E6755">
        <v>16</v>
      </c>
    </row>
    <row r="6756" spans="1:5" ht="13.5" customHeight="1">
      <c r="A6756">
        <v>110</v>
      </c>
      <c r="B6756" t="str">
        <f t="shared" si="105"/>
        <v>110---17</v>
      </c>
      <c r="C6756" t="s">
        <v>4244</v>
      </c>
      <c r="D6756" t="s">
        <v>1081</v>
      </c>
      <c r="E6756">
        <v>17</v>
      </c>
    </row>
    <row r="6757" spans="1:5" ht="13.5" customHeight="1">
      <c r="A6757">
        <v>110</v>
      </c>
      <c r="B6757" t="str">
        <f t="shared" si="105"/>
        <v>110---18</v>
      </c>
      <c r="C6757" t="s">
        <v>4231</v>
      </c>
      <c r="D6757" t="s">
        <v>1201</v>
      </c>
      <c r="E6757">
        <v>18</v>
      </c>
    </row>
    <row r="6758" spans="1:5" ht="13.5" customHeight="1">
      <c r="A6758">
        <v>110</v>
      </c>
      <c r="B6758" t="str">
        <f t="shared" si="105"/>
        <v>110---19</v>
      </c>
      <c r="C6758" t="s">
        <v>4254</v>
      </c>
      <c r="D6758" t="s">
        <v>850</v>
      </c>
      <c r="E6758">
        <v>19</v>
      </c>
    </row>
    <row r="6759" spans="1:5" ht="13.5" customHeight="1">
      <c r="A6759">
        <v>110</v>
      </c>
      <c r="B6759" t="str">
        <f t="shared" si="105"/>
        <v>110---20</v>
      </c>
      <c r="C6759" t="s">
        <v>4233</v>
      </c>
      <c r="D6759" t="s">
        <v>962</v>
      </c>
      <c r="E6759">
        <v>20</v>
      </c>
    </row>
    <row r="6760" spans="1:5" ht="13.5" customHeight="1">
      <c r="A6760">
        <v>110</v>
      </c>
      <c r="B6760" t="str">
        <f t="shared" si="105"/>
        <v>110---21</v>
      </c>
      <c r="C6760" t="s">
        <v>5928</v>
      </c>
      <c r="D6760" t="s">
        <v>1254</v>
      </c>
      <c r="E6760">
        <v>21</v>
      </c>
    </row>
    <row r="6761" spans="1:5" ht="13.5" customHeight="1">
      <c r="A6761">
        <v>110</v>
      </c>
      <c r="B6761" t="str">
        <f t="shared" si="105"/>
        <v>110---22</v>
      </c>
      <c r="C6761" t="s">
        <v>727</v>
      </c>
      <c r="D6761" t="s">
        <v>1308</v>
      </c>
      <c r="E6761">
        <v>22</v>
      </c>
    </row>
    <row r="6762" spans="1:5" ht="13.5" customHeight="1">
      <c r="A6762">
        <v>110</v>
      </c>
      <c r="B6762" t="str">
        <f t="shared" si="105"/>
        <v>110---23</v>
      </c>
      <c r="C6762" t="s">
        <v>797</v>
      </c>
      <c r="D6762" t="s">
        <v>1081</v>
      </c>
      <c r="E6762">
        <v>23</v>
      </c>
    </row>
    <row r="6763" spans="1:5" ht="13.5" customHeight="1">
      <c r="A6763">
        <v>110</v>
      </c>
      <c r="B6763" t="str">
        <f t="shared" si="105"/>
        <v>110---24</v>
      </c>
      <c r="C6763" t="s">
        <v>743</v>
      </c>
      <c r="D6763" t="s">
        <v>754</v>
      </c>
      <c r="E6763">
        <v>24</v>
      </c>
    </row>
    <row r="6764" spans="1:5" ht="13.5" customHeight="1">
      <c r="A6764">
        <v>110</v>
      </c>
      <c r="B6764" t="str">
        <f t="shared" si="105"/>
        <v>110---25</v>
      </c>
      <c r="C6764" t="s">
        <v>745</v>
      </c>
      <c r="D6764" t="s">
        <v>837</v>
      </c>
      <c r="E6764">
        <v>25</v>
      </c>
    </row>
    <row r="6765" spans="1:5" ht="13.5" customHeight="1">
      <c r="A6765">
        <v>110</v>
      </c>
      <c r="B6765" t="str">
        <f t="shared" si="105"/>
        <v>110---26</v>
      </c>
      <c r="C6765" t="s">
        <v>915</v>
      </c>
      <c r="D6765" t="s">
        <v>939</v>
      </c>
      <c r="E6765">
        <v>26</v>
      </c>
    </row>
    <row r="6766" spans="1:5" ht="13.5" customHeight="1">
      <c r="A6766">
        <v>110</v>
      </c>
      <c r="B6766" t="str">
        <f t="shared" si="105"/>
        <v>110---27</v>
      </c>
      <c r="C6766" t="s">
        <v>987</v>
      </c>
      <c r="D6766" t="s">
        <v>1263</v>
      </c>
      <c r="E6766">
        <v>27</v>
      </c>
    </row>
    <row r="6767" spans="1:5" ht="13.5" customHeight="1">
      <c r="A6767">
        <v>110</v>
      </c>
      <c r="B6767" t="str">
        <f t="shared" si="105"/>
        <v>110---28</v>
      </c>
      <c r="C6767" t="s">
        <v>989</v>
      </c>
      <c r="D6767" t="s">
        <v>738</v>
      </c>
      <c r="E6767">
        <v>28</v>
      </c>
    </row>
    <row r="6768" spans="1:5" ht="13.5" customHeight="1">
      <c r="A6768">
        <v>110</v>
      </c>
      <c r="B6768" t="str">
        <f t="shared" si="105"/>
        <v>110---29</v>
      </c>
      <c r="C6768" t="s">
        <v>819</v>
      </c>
      <c r="D6768" t="s">
        <v>756</v>
      </c>
      <c r="E6768">
        <v>29</v>
      </c>
    </row>
    <row r="6769" spans="1:5" ht="13.5" customHeight="1">
      <c r="A6769">
        <v>110</v>
      </c>
      <c r="B6769" t="str">
        <f t="shared" si="105"/>
        <v>110---30</v>
      </c>
      <c r="C6769" t="s">
        <v>749</v>
      </c>
      <c r="D6769" t="s">
        <v>1082</v>
      </c>
      <c r="E6769">
        <v>30</v>
      </c>
    </row>
    <row r="6770" spans="1:5" ht="13.5" customHeight="1">
      <c r="A6770">
        <v>110</v>
      </c>
      <c r="B6770" t="str">
        <f t="shared" si="105"/>
        <v>110---31</v>
      </c>
      <c r="C6770" t="s">
        <v>1074</v>
      </c>
      <c r="D6770" t="s">
        <v>880</v>
      </c>
      <c r="E6770">
        <v>31</v>
      </c>
    </row>
    <row r="6771" spans="1:5" ht="13.5" customHeight="1">
      <c r="A6771">
        <v>110</v>
      </c>
      <c r="B6771" t="str">
        <f t="shared" si="105"/>
        <v>110---32</v>
      </c>
      <c r="C6771" t="s">
        <v>1019</v>
      </c>
      <c r="D6771" t="s">
        <v>734</v>
      </c>
      <c r="E6771">
        <v>32</v>
      </c>
    </row>
    <row r="6772" spans="1:5" ht="13.5" customHeight="1">
      <c r="A6772">
        <v>110</v>
      </c>
      <c r="B6772" t="str">
        <f t="shared" si="105"/>
        <v>110---33</v>
      </c>
      <c r="C6772" t="s">
        <v>824</v>
      </c>
      <c r="D6772" t="s">
        <v>752</v>
      </c>
      <c r="E6772">
        <v>33</v>
      </c>
    </row>
    <row r="6773" spans="1:5" ht="13.5" customHeight="1">
      <c r="A6773">
        <v>110</v>
      </c>
      <c r="B6773" t="str">
        <f t="shared" si="105"/>
        <v>110---34</v>
      </c>
      <c r="C6773" t="s">
        <v>826</v>
      </c>
      <c r="D6773" t="s">
        <v>1079</v>
      </c>
      <c r="E6773">
        <v>34</v>
      </c>
    </row>
    <row r="6774" spans="1:5" ht="13.5" customHeight="1">
      <c r="A6774">
        <v>110</v>
      </c>
      <c r="B6774" t="str">
        <f t="shared" si="105"/>
        <v>110---35</v>
      </c>
      <c r="C6774" t="s">
        <v>1005</v>
      </c>
      <c r="D6774" t="s">
        <v>1105</v>
      </c>
      <c r="E6774">
        <v>35</v>
      </c>
    </row>
    <row r="6775" spans="1:5" ht="13.5" customHeight="1">
      <c r="A6775">
        <v>110</v>
      </c>
      <c r="B6775" t="str">
        <f t="shared" si="105"/>
        <v>110---36</v>
      </c>
      <c r="C6775" t="s">
        <v>753</v>
      </c>
      <c r="D6775" t="s">
        <v>1002</v>
      </c>
      <c r="E6775">
        <v>36</v>
      </c>
    </row>
    <row r="6776" spans="1:5" ht="13.5" customHeight="1">
      <c r="A6776">
        <v>110</v>
      </c>
      <c r="B6776" t="str">
        <f t="shared" si="105"/>
        <v>110---37</v>
      </c>
      <c r="C6776" t="s">
        <v>828</v>
      </c>
      <c r="D6776" t="s">
        <v>818</v>
      </c>
      <c r="E6776">
        <v>37</v>
      </c>
    </row>
    <row r="6777" spans="1:5" ht="13.5" customHeight="1">
      <c r="A6777">
        <v>110</v>
      </c>
      <c r="B6777" t="str">
        <f t="shared" si="105"/>
        <v>110---38</v>
      </c>
      <c r="C6777" t="s">
        <v>765</v>
      </c>
      <c r="D6777" t="s">
        <v>1196</v>
      </c>
      <c r="E6777">
        <v>38</v>
      </c>
    </row>
    <row r="6778" spans="1:5" ht="13.5" customHeight="1">
      <c r="A6778">
        <v>110</v>
      </c>
      <c r="B6778" t="str">
        <f t="shared" si="105"/>
        <v>110---39</v>
      </c>
      <c r="C6778" t="s">
        <v>868</v>
      </c>
      <c r="D6778" t="s">
        <v>758</v>
      </c>
      <c r="E6778">
        <v>39</v>
      </c>
    </row>
    <row r="6779" spans="1:5" ht="13.5" customHeight="1">
      <c r="A6779">
        <v>110</v>
      </c>
      <c r="B6779" t="str">
        <f t="shared" si="105"/>
        <v>110---40</v>
      </c>
      <c r="C6779" t="s">
        <v>1098</v>
      </c>
      <c r="D6779" t="s">
        <v>1206</v>
      </c>
      <c r="E6779">
        <v>40</v>
      </c>
    </row>
    <row r="6780" spans="1:5" ht="13.5" customHeight="1">
      <c r="A6780">
        <v>110</v>
      </c>
      <c r="B6780" t="str">
        <f t="shared" si="105"/>
        <v>110---41</v>
      </c>
      <c r="C6780" t="s">
        <v>969</v>
      </c>
      <c r="D6780" t="s">
        <v>802</v>
      </c>
      <c r="E6780">
        <v>41</v>
      </c>
    </row>
    <row r="6781" spans="1:5" ht="13.5" customHeight="1">
      <c r="A6781">
        <v>110</v>
      </c>
      <c r="B6781" t="str">
        <f t="shared" si="105"/>
        <v>110---42</v>
      </c>
      <c r="C6781" t="s">
        <v>918</v>
      </c>
      <c r="D6781" t="s">
        <v>865</v>
      </c>
      <c r="E6781">
        <v>42</v>
      </c>
    </row>
    <row r="6782" spans="1:5" ht="13.5" customHeight="1">
      <c r="A6782">
        <v>110</v>
      </c>
      <c r="B6782" t="str">
        <f t="shared" si="105"/>
        <v>110---43</v>
      </c>
      <c r="C6782" t="s">
        <v>5913</v>
      </c>
      <c r="D6782" t="s">
        <v>1114</v>
      </c>
      <c r="E6782">
        <v>43</v>
      </c>
    </row>
    <row r="6783" spans="1:5" ht="13.5" customHeight="1">
      <c r="A6783">
        <v>110</v>
      </c>
      <c r="B6783" t="str">
        <f t="shared" si="105"/>
        <v>110---44</v>
      </c>
      <c r="C6783" t="s">
        <v>6000</v>
      </c>
      <c r="D6783" t="s">
        <v>1198</v>
      </c>
      <c r="E6783">
        <v>44</v>
      </c>
    </row>
    <row r="6784" spans="1:5" ht="13.5" customHeight="1">
      <c r="A6784">
        <v>110</v>
      </c>
      <c r="B6784" t="str">
        <f t="shared" si="105"/>
        <v>110---45</v>
      </c>
      <c r="C6784" t="s">
        <v>5925</v>
      </c>
      <c r="D6784" t="s">
        <v>798</v>
      </c>
      <c r="E6784">
        <v>45</v>
      </c>
    </row>
    <row r="6785" spans="1:5" ht="13.5" customHeight="1">
      <c r="A6785">
        <v>110</v>
      </c>
      <c r="B6785" t="str">
        <f t="shared" si="105"/>
        <v>110---46</v>
      </c>
      <c r="C6785" t="s">
        <v>5969</v>
      </c>
      <c r="D6785" t="s">
        <v>961</v>
      </c>
      <c r="E6785">
        <v>46</v>
      </c>
    </row>
    <row r="6786" spans="1:5" ht="13.5" customHeight="1">
      <c r="A6786">
        <v>110</v>
      </c>
      <c r="B6786" t="str">
        <f t="shared" si="105"/>
        <v>110---47</v>
      </c>
      <c r="C6786" t="s">
        <v>6001</v>
      </c>
      <c r="D6786" t="s">
        <v>956</v>
      </c>
      <c r="E6786">
        <v>47</v>
      </c>
    </row>
    <row r="6787" spans="1:5" ht="13.5" customHeight="1">
      <c r="A6787">
        <v>110</v>
      </c>
      <c r="B6787" t="str">
        <f t="shared" ref="B6787:B6850" si="106">A6787&amp;"---"&amp;E6787</f>
        <v>110---48</v>
      </c>
      <c r="C6787" t="s">
        <v>5915</v>
      </c>
      <c r="D6787" t="s">
        <v>772</v>
      </c>
      <c r="E6787">
        <v>48</v>
      </c>
    </row>
    <row r="6788" spans="1:5" ht="13.5" customHeight="1">
      <c r="A6788">
        <v>110</v>
      </c>
      <c r="B6788" t="str">
        <f t="shared" si="106"/>
        <v>110---49</v>
      </c>
      <c r="C6788" t="s">
        <v>5917</v>
      </c>
      <c r="D6788" t="s">
        <v>789</v>
      </c>
      <c r="E6788">
        <v>49</v>
      </c>
    </row>
    <row r="6789" spans="1:5" ht="13.5" customHeight="1">
      <c r="A6789">
        <v>110</v>
      </c>
      <c r="B6789" t="str">
        <f t="shared" si="106"/>
        <v>110---50</v>
      </c>
      <c r="C6789" t="s">
        <v>5918</v>
      </c>
      <c r="D6789" t="s">
        <v>770</v>
      </c>
      <c r="E6789">
        <v>50</v>
      </c>
    </row>
    <row r="6790" spans="1:5" ht="13.5" customHeight="1">
      <c r="A6790">
        <v>110</v>
      </c>
      <c r="B6790" t="str">
        <f t="shared" si="106"/>
        <v>110---51</v>
      </c>
      <c r="C6790" t="s">
        <v>5972</v>
      </c>
      <c r="D6790" t="s">
        <v>979</v>
      </c>
      <c r="E6790">
        <v>51</v>
      </c>
    </row>
    <row r="6791" spans="1:5" ht="13.5" customHeight="1">
      <c r="A6791">
        <v>110</v>
      </c>
      <c r="B6791" t="str">
        <f t="shared" si="106"/>
        <v>110---52</v>
      </c>
      <c r="C6791" t="s">
        <v>6003</v>
      </c>
      <c r="D6791" t="s">
        <v>1016</v>
      </c>
      <c r="E6791">
        <v>52</v>
      </c>
    </row>
    <row r="6792" spans="1:5" ht="13.5" customHeight="1">
      <c r="A6792">
        <v>110</v>
      </c>
      <c r="B6792" t="str">
        <f t="shared" si="106"/>
        <v>110---53</v>
      </c>
      <c r="C6792" t="s">
        <v>5952</v>
      </c>
      <c r="D6792" t="s">
        <v>891</v>
      </c>
      <c r="E6792">
        <v>53</v>
      </c>
    </row>
    <row r="6793" spans="1:5" ht="13.5" customHeight="1">
      <c r="A6793">
        <v>110</v>
      </c>
      <c r="B6793" t="str">
        <f t="shared" si="106"/>
        <v>110---54</v>
      </c>
      <c r="C6793" t="s">
        <v>5998</v>
      </c>
      <c r="D6793" t="s">
        <v>1201</v>
      </c>
      <c r="E6793">
        <v>54</v>
      </c>
    </row>
    <row r="6794" spans="1:5" ht="13.5" customHeight="1">
      <c r="A6794">
        <v>110</v>
      </c>
      <c r="B6794" t="str">
        <f t="shared" si="106"/>
        <v>110---55</v>
      </c>
      <c r="C6794" t="s">
        <v>5941</v>
      </c>
      <c r="D6794" t="s">
        <v>861</v>
      </c>
      <c r="E6794">
        <v>55</v>
      </c>
    </row>
    <row r="6795" spans="1:5" ht="13.5" customHeight="1">
      <c r="A6795">
        <v>110</v>
      </c>
      <c r="B6795" t="str">
        <f t="shared" si="106"/>
        <v>110---56</v>
      </c>
      <c r="C6795" t="s">
        <v>5992</v>
      </c>
      <c r="D6795" t="s">
        <v>1101</v>
      </c>
      <c r="E6795">
        <v>56</v>
      </c>
    </row>
    <row r="6796" spans="1:5" ht="13.5" customHeight="1">
      <c r="A6796">
        <v>110</v>
      </c>
      <c r="B6796" t="str">
        <f t="shared" si="106"/>
        <v>110---57</v>
      </c>
      <c r="C6796" t="s">
        <v>5924</v>
      </c>
      <c r="D6796" t="s">
        <v>726</v>
      </c>
      <c r="E6796">
        <v>57</v>
      </c>
    </row>
    <row r="6797" spans="1:5" ht="13.5" customHeight="1">
      <c r="A6797">
        <v>110</v>
      </c>
      <c r="B6797" t="str">
        <f t="shared" si="106"/>
        <v>110---58</v>
      </c>
      <c r="C6797" t="s">
        <v>6008</v>
      </c>
      <c r="D6797" t="s">
        <v>1027</v>
      </c>
      <c r="E6797">
        <v>58</v>
      </c>
    </row>
    <row r="6798" spans="1:5" ht="13.5" customHeight="1">
      <c r="A6798">
        <v>383</v>
      </c>
      <c r="B6798" t="str">
        <f t="shared" si="106"/>
        <v>383---1</v>
      </c>
      <c r="C6798" t="s">
        <v>4216</v>
      </c>
      <c r="D6798" t="s">
        <v>713</v>
      </c>
      <c r="E6798">
        <v>1</v>
      </c>
    </row>
    <row r="6799" spans="1:5" ht="13.5" customHeight="1">
      <c r="A6799">
        <v>383</v>
      </c>
      <c r="B6799" t="str">
        <f t="shared" si="106"/>
        <v>383---2</v>
      </c>
      <c r="C6799" t="s">
        <v>4216</v>
      </c>
      <c r="D6799" t="s">
        <v>1021</v>
      </c>
      <c r="E6799">
        <v>2</v>
      </c>
    </row>
    <row r="6800" spans="1:5" ht="13.5" customHeight="1">
      <c r="A6800">
        <v>383</v>
      </c>
      <c r="B6800" t="str">
        <f t="shared" si="106"/>
        <v>383---3</v>
      </c>
      <c r="C6800" t="s">
        <v>4217</v>
      </c>
      <c r="D6800" t="s">
        <v>1247</v>
      </c>
      <c r="E6800">
        <v>3</v>
      </c>
    </row>
    <row r="6801" spans="1:5" ht="13.5" customHeight="1">
      <c r="A6801">
        <v>383</v>
      </c>
      <c r="B6801" t="str">
        <f t="shared" si="106"/>
        <v>383---4</v>
      </c>
      <c r="C6801" t="s">
        <v>4279</v>
      </c>
      <c r="D6801" t="s">
        <v>966</v>
      </c>
      <c r="E6801">
        <v>4</v>
      </c>
    </row>
    <row r="6802" spans="1:5" ht="13.5" customHeight="1">
      <c r="A6802">
        <v>383</v>
      </c>
      <c r="B6802" t="str">
        <f t="shared" si="106"/>
        <v>383---5</v>
      </c>
      <c r="C6802" t="s">
        <v>4219</v>
      </c>
      <c r="D6802" t="s">
        <v>842</v>
      </c>
      <c r="E6802">
        <v>5</v>
      </c>
    </row>
    <row r="6803" spans="1:5" ht="13.5" customHeight="1">
      <c r="A6803">
        <v>383</v>
      </c>
      <c r="B6803" t="str">
        <f t="shared" si="106"/>
        <v>383---6</v>
      </c>
      <c r="C6803" t="s">
        <v>4271</v>
      </c>
      <c r="D6803" t="s">
        <v>809</v>
      </c>
      <c r="E6803">
        <v>6</v>
      </c>
    </row>
    <row r="6804" spans="1:5" ht="13.5" customHeight="1">
      <c r="A6804">
        <v>383</v>
      </c>
      <c r="B6804" t="str">
        <f t="shared" si="106"/>
        <v>383---7</v>
      </c>
      <c r="C6804" t="s">
        <v>4220</v>
      </c>
      <c r="D6804" t="s">
        <v>837</v>
      </c>
      <c r="E6804">
        <v>7</v>
      </c>
    </row>
    <row r="6805" spans="1:5" ht="13.5" customHeight="1">
      <c r="A6805">
        <v>383</v>
      </c>
      <c r="B6805" t="str">
        <f t="shared" si="106"/>
        <v>383---8</v>
      </c>
      <c r="C6805" t="s">
        <v>4270</v>
      </c>
      <c r="D6805" t="s">
        <v>1202</v>
      </c>
      <c r="E6805">
        <v>8</v>
      </c>
    </row>
    <row r="6806" spans="1:5" ht="13.5" customHeight="1">
      <c r="A6806">
        <v>383</v>
      </c>
      <c r="B6806" t="str">
        <f t="shared" si="106"/>
        <v>383---9</v>
      </c>
      <c r="C6806" t="s">
        <v>4222</v>
      </c>
      <c r="D6806" t="s">
        <v>996</v>
      </c>
      <c r="E6806">
        <v>9</v>
      </c>
    </row>
    <row r="6807" spans="1:5" ht="13.5" customHeight="1">
      <c r="A6807">
        <v>383</v>
      </c>
      <c r="B6807" t="str">
        <f t="shared" si="106"/>
        <v>383---10</v>
      </c>
      <c r="C6807" t="s">
        <v>4268</v>
      </c>
      <c r="D6807" t="s">
        <v>917</v>
      </c>
      <c r="E6807">
        <v>10</v>
      </c>
    </row>
    <row r="6808" spans="1:5" ht="13.5" customHeight="1">
      <c r="A6808">
        <v>383</v>
      </c>
      <c r="B6808" t="str">
        <f t="shared" si="106"/>
        <v>383---11</v>
      </c>
      <c r="C6808" t="s">
        <v>4224</v>
      </c>
      <c r="D6808" t="s">
        <v>846</v>
      </c>
      <c r="E6808">
        <v>11</v>
      </c>
    </row>
    <row r="6809" spans="1:5" ht="13.5" customHeight="1">
      <c r="A6809">
        <v>383</v>
      </c>
      <c r="B6809" t="str">
        <f t="shared" si="106"/>
        <v>383---12</v>
      </c>
      <c r="C6809" t="s">
        <v>4225</v>
      </c>
      <c r="D6809" t="s">
        <v>798</v>
      </c>
      <c r="E6809">
        <v>12</v>
      </c>
    </row>
    <row r="6810" spans="1:5" ht="13.5" customHeight="1">
      <c r="A6810">
        <v>383</v>
      </c>
      <c r="B6810" t="str">
        <f t="shared" si="106"/>
        <v>383---13</v>
      </c>
      <c r="C6810" t="s">
        <v>4226</v>
      </c>
      <c r="D6810" t="s">
        <v>1101</v>
      </c>
      <c r="E6810">
        <v>13</v>
      </c>
    </row>
    <row r="6811" spans="1:5" ht="13.5" customHeight="1">
      <c r="A6811">
        <v>383</v>
      </c>
      <c r="B6811" t="str">
        <f t="shared" si="106"/>
        <v>383---14</v>
      </c>
      <c r="C6811" t="s">
        <v>4231</v>
      </c>
      <c r="D6811" t="s">
        <v>1117</v>
      </c>
      <c r="E6811">
        <v>14</v>
      </c>
    </row>
    <row r="6812" spans="1:5" ht="13.5" customHeight="1">
      <c r="A6812">
        <v>383</v>
      </c>
      <c r="B6812" t="str">
        <f t="shared" si="106"/>
        <v>383---15</v>
      </c>
      <c r="C6812" t="s">
        <v>4232</v>
      </c>
      <c r="D6812" t="s">
        <v>1082</v>
      </c>
      <c r="E6812">
        <v>15</v>
      </c>
    </row>
    <row r="6813" spans="1:5" ht="13.5" customHeight="1">
      <c r="A6813">
        <v>383</v>
      </c>
      <c r="B6813" t="str">
        <f t="shared" si="106"/>
        <v>383---16</v>
      </c>
      <c r="C6813" t="s">
        <v>4264</v>
      </c>
      <c r="D6813" t="s">
        <v>796</v>
      </c>
      <c r="E6813">
        <v>16</v>
      </c>
    </row>
    <row r="6814" spans="1:5" ht="13.5" customHeight="1">
      <c r="A6814">
        <v>383</v>
      </c>
      <c r="B6814" t="str">
        <f t="shared" si="106"/>
        <v>383---17</v>
      </c>
      <c r="C6814" t="s">
        <v>5911</v>
      </c>
      <c r="D6814" t="s">
        <v>1260</v>
      </c>
      <c r="E6814">
        <v>17</v>
      </c>
    </row>
    <row r="6815" spans="1:5" ht="13.5" customHeight="1">
      <c r="A6815">
        <v>383</v>
      </c>
      <c r="B6815" t="str">
        <f t="shared" si="106"/>
        <v>383---18</v>
      </c>
      <c r="C6815" t="s">
        <v>5911</v>
      </c>
      <c r="D6815" t="s">
        <v>841</v>
      </c>
      <c r="E6815">
        <v>18</v>
      </c>
    </row>
    <row r="6816" spans="1:5" ht="13.5" customHeight="1">
      <c r="A6816">
        <v>383</v>
      </c>
      <c r="B6816" t="str">
        <f t="shared" si="106"/>
        <v>383---19</v>
      </c>
      <c r="C6816" t="s">
        <v>5911</v>
      </c>
      <c r="D6816" t="s">
        <v>783</v>
      </c>
      <c r="E6816">
        <v>19</v>
      </c>
    </row>
    <row r="6817" spans="1:5" ht="13.5" customHeight="1">
      <c r="A6817">
        <v>383</v>
      </c>
      <c r="B6817" t="str">
        <f t="shared" si="106"/>
        <v>383---20</v>
      </c>
      <c r="C6817" t="s">
        <v>1017</v>
      </c>
      <c r="D6817" t="s">
        <v>796</v>
      </c>
      <c r="E6817">
        <v>20</v>
      </c>
    </row>
    <row r="6818" spans="1:5" ht="13.5" customHeight="1">
      <c r="A6818">
        <v>383</v>
      </c>
      <c r="B6818" t="str">
        <f t="shared" si="106"/>
        <v>383---21</v>
      </c>
      <c r="C6818" t="s">
        <v>797</v>
      </c>
      <c r="D6818" t="s">
        <v>1081</v>
      </c>
      <c r="E6818">
        <v>21</v>
      </c>
    </row>
    <row r="6819" spans="1:5" ht="13.5" customHeight="1">
      <c r="A6819">
        <v>383</v>
      </c>
      <c r="B6819" t="str">
        <f t="shared" si="106"/>
        <v>383---22</v>
      </c>
      <c r="C6819" t="s">
        <v>737</v>
      </c>
      <c r="D6819" t="s">
        <v>996</v>
      </c>
      <c r="E6819">
        <v>22</v>
      </c>
    </row>
    <row r="6820" spans="1:5" ht="13.5" customHeight="1">
      <c r="A6820">
        <v>383</v>
      </c>
      <c r="B6820" t="str">
        <f t="shared" si="106"/>
        <v>383---23</v>
      </c>
      <c r="C6820" t="s">
        <v>743</v>
      </c>
      <c r="D6820" t="s">
        <v>754</v>
      </c>
      <c r="E6820">
        <v>23</v>
      </c>
    </row>
    <row r="6821" spans="1:5" ht="13.5" customHeight="1">
      <c r="A6821">
        <v>383</v>
      </c>
      <c r="B6821" t="str">
        <f t="shared" si="106"/>
        <v>383---24</v>
      </c>
      <c r="C6821" t="s">
        <v>745</v>
      </c>
      <c r="D6821" t="s">
        <v>837</v>
      </c>
      <c r="E6821">
        <v>24</v>
      </c>
    </row>
    <row r="6822" spans="1:5" ht="13.5" customHeight="1">
      <c r="A6822">
        <v>383</v>
      </c>
      <c r="B6822" t="str">
        <f t="shared" si="106"/>
        <v>383---25</v>
      </c>
      <c r="C6822" t="s">
        <v>987</v>
      </c>
      <c r="D6822" t="s">
        <v>1263</v>
      </c>
      <c r="E6822">
        <v>25</v>
      </c>
    </row>
    <row r="6823" spans="1:5" ht="13.5" customHeight="1">
      <c r="A6823">
        <v>383</v>
      </c>
      <c r="B6823" t="str">
        <f t="shared" si="106"/>
        <v>383---26</v>
      </c>
      <c r="C6823" t="s">
        <v>989</v>
      </c>
      <c r="D6823" t="s">
        <v>738</v>
      </c>
      <c r="E6823">
        <v>26</v>
      </c>
    </row>
    <row r="6824" spans="1:5" ht="13.5" customHeight="1">
      <c r="A6824">
        <v>383</v>
      </c>
      <c r="B6824" t="str">
        <f t="shared" si="106"/>
        <v>383---27</v>
      </c>
      <c r="C6824" t="s">
        <v>799</v>
      </c>
      <c r="D6824" t="s">
        <v>809</v>
      </c>
      <c r="E6824">
        <v>27</v>
      </c>
    </row>
    <row r="6825" spans="1:5" ht="13.5" customHeight="1">
      <c r="A6825">
        <v>383</v>
      </c>
      <c r="B6825" t="str">
        <f t="shared" si="106"/>
        <v>383---28</v>
      </c>
      <c r="C6825" t="s">
        <v>819</v>
      </c>
      <c r="D6825" t="s">
        <v>756</v>
      </c>
      <c r="E6825">
        <v>28</v>
      </c>
    </row>
    <row r="6826" spans="1:5" ht="13.5" customHeight="1">
      <c r="A6826">
        <v>383</v>
      </c>
      <c r="B6826" t="str">
        <f t="shared" si="106"/>
        <v>383---29</v>
      </c>
      <c r="C6826" t="s">
        <v>749</v>
      </c>
      <c r="D6826" t="s">
        <v>1082</v>
      </c>
      <c r="E6826">
        <v>29</v>
      </c>
    </row>
    <row r="6827" spans="1:5" ht="13.5" customHeight="1">
      <c r="A6827">
        <v>383</v>
      </c>
      <c r="B6827" t="str">
        <f t="shared" si="106"/>
        <v>383---30</v>
      </c>
      <c r="C6827" t="s">
        <v>1074</v>
      </c>
      <c r="D6827" t="s">
        <v>880</v>
      </c>
      <c r="E6827">
        <v>30</v>
      </c>
    </row>
    <row r="6828" spans="1:5" ht="13.5" customHeight="1">
      <c r="A6828">
        <v>383</v>
      </c>
      <c r="B6828" t="str">
        <f t="shared" si="106"/>
        <v>383---31</v>
      </c>
      <c r="C6828" t="s">
        <v>1019</v>
      </c>
      <c r="D6828" t="s">
        <v>734</v>
      </c>
      <c r="E6828">
        <v>31</v>
      </c>
    </row>
    <row r="6829" spans="1:5" ht="13.5" customHeight="1">
      <c r="A6829">
        <v>383</v>
      </c>
      <c r="B6829" t="str">
        <f t="shared" si="106"/>
        <v>383---32</v>
      </c>
      <c r="C6829" t="s">
        <v>824</v>
      </c>
      <c r="D6829" t="s">
        <v>752</v>
      </c>
      <c r="E6829">
        <v>32</v>
      </c>
    </row>
    <row r="6830" spans="1:5" ht="13.5" customHeight="1">
      <c r="A6830">
        <v>383</v>
      </c>
      <c r="B6830" t="str">
        <f t="shared" si="106"/>
        <v>383---33</v>
      </c>
      <c r="C6830" t="s">
        <v>828</v>
      </c>
      <c r="D6830" t="s">
        <v>818</v>
      </c>
      <c r="E6830">
        <v>33</v>
      </c>
    </row>
    <row r="6831" spans="1:5" ht="13.5" customHeight="1">
      <c r="A6831">
        <v>383</v>
      </c>
      <c r="B6831" t="str">
        <f t="shared" si="106"/>
        <v>383---34</v>
      </c>
      <c r="C6831" t="s">
        <v>759</v>
      </c>
      <c r="D6831" t="s">
        <v>823</v>
      </c>
      <c r="E6831">
        <v>34</v>
      </c>
    </row>
    <row r="6832" spans="1:5" ht="13.5" customHeight="1">
      <c r="A6832">
        <v>383</v>
      </c>
      <c r="B6832" t="str">
        <f t="shared" si="106"/>
        <v>383---35</v>
      </c>
      <c r="C6832" t="s">
        <v>761</v>
      </c>
      <c r="D6832" t="s">
        <v>1080</v>
      </c>
      <c r="E6832">
        <v>35</v>
      </c>
    </row>
    <row r="6833" spans="1:5" ht="13.5" customHeight="1">
      <c r="A6833">
        <v>383</v>
      </c>
      <c r="B6833" t="str">
        <f t="shared" si="106"/>
        <v>383---36</v>
      </c>
      <c r="C6833" t="s">
        <v>991</v>
      </c>
      <c r="D6833" t="s">
        <v>966</v>
      </c>
      <c r="E6833">
        <v>36</v>
      </c>
    </row>
    <row r="6834" spans="1:5" ht="13.5" customHeight="1">
      <c r="A6834">
        <v>383</v>
      </c>
      <c r="B6834" t="str">
        <f t="shared" si="106"/>
        <v>383---37</v>
      </c>
      <c r="C6834" t="s">
        <v>864</v>
      </c>
      <c r="D6834" t="s">
        <v>957</v>
      </c>
      <c r="E6834">
        <v>37</v>
      </c>
    </row>
    <row r="6835" spans="1:5" ht="13.5" customHeight="1">
      <c r="A6835">
        <v>383</v>
      </c>
      <c r="B6835" t="str">
        <f t="shared" si="106"/>
        <v>383---38</v>
      </c>
      <c r="C6835" t="s">
        <v>868</v>
      </c>
      <c r="D6835" t="s">
        <v>758</v>
      </c>
      <c r="E6835">
        <v>38</v>
      </c>
    </row>
    <row r="6836" spans="1:5" ht="13.5" customHeight="1">
      <c r="A6836">
        <v>383</v>
      </c>
      <c r="B6836" t="str">
        <f t="shared" si="106"/>
        <v>383---39</v>
      </c>
      <c r="C6836" t="s">
        <v>1098</v>
      </c>
      <c r="D6836" t="s">
        <v>1206</v>
      </c>
      <c r="E6836">
        <v>39</v>
      </c>
    </row>
    <row r="6837" spans="1:5" ht="13.5" customHeight="1">
      <c r="A6837">
        <v>383</v>
      </c>
      <c r="B6837" t="str">
        <f t="shared" si="106"/>
        <v>383---40</v>
      </c>
      <c r="C6837" t="s">
        <v>969</v>
      </c>
      <c r="D6837" t="s">
        <v>802</v>
      </c>
      <c r="E6837">
        <v>40</v>
      </c>
    </row>
    <row r="6838" spans="1:5" ht="13.5" customHeight="1">
      <c r="A6838">
        <v>383</v>
      </c>
      <c r="B6838" t="str">
        <f t="shared" si="106"/>
        <v>383---41</v>
      </c>
      <c r="C6838" t="s">
        <v>948</v>
      </c>
      <c r="D6838" t="s">
        <v>1010</v>
      </c>
      <c r="E6838">
        <v>41</v>
      </c>
    </row>
    <row r="6839" spans="1:5" ht="13.5" customHeight="1">
      <c r="A6839">
        <v>383</v>
      </c>
      <c r="B6839" t="str">
        <f t="shared" si="106"/>
        <v>383---42</v>
      </c>
      <c r="C6839" t="s">
        <v>896</v>
      </c>
      <c r="D6839" t="s">
        <v>1202</v>
      </c>
      <c r="E6839">
        <v>42</v>
      </c>
    </row>
    <row r="6840" spans="1:5" ht="13.5" customHeight="1">
      <c r="A6840">
        <v>383</v>
      </c>
      <c r="B6840" t="str">
        <f t="shared" si="106"/>
        <v>383---43</v>
      </c>
      <c r="C6840" t="s">
        <v>5913</v>
      </c>
      <c r="D6840" t="s">
        <v>1114</v>
      </c>
      <c r="E6840">
        <v>43</v>
      </c>
    </row>
    <row r="6841" spans="1:5" ht="13.5" customHeight="1">
      <c r="A6841">
        <v>383</v>
      </c>
      <c r="B6841" t="str">
        <f t="shared" si="106"/>
        <v>383---44</v>
      </c>
      <c r="C6841" t="s">
        <v>5925</v>
      </c>
      <c r="D6841" t="s">
        <v>798</v>
      </c>
      <c r="E6841">
        <v>44</v>
      </c>
    </row>
    <row r="6842" spans="1:5" ht="13.5" customHeight="1">
      <c r="A6842">
        <v>383</v>
      </c>
      <c r="B6842" t="str">
        <f t="shared" si="106"/>
        <v>383---45</v>
      </c>
      <c r="C6842" t="s">
        <v>6001</v>
      </c>
      <c r="D6842" t="s">
        <v>956</v>
      </c>
      <c r="E6842">
        <v>45</v>
      </c>
    </row>
    <row r="6843" spans="1:5" ht="13.5" customHeight="1">
      <c r="A6843">
        <v>383</v>
      </c>
      <c r="B6843" t="str">
        <f t="shared" si="106"/>
        <v>383---46</v>
      </c>
      <c r="C6843" t="s">
        <v>5915</v>
      </c>
      <c r="D6843" t="s">
        <v>772</v>
      </c>
      <c r="E6843">
        <v>46</v>
      </c>
    </row>
    <row r="6844" spans="1:5" ht="13.5" customHeight="1">
      <c r="A6844">
        <v>383</v>
      </c>
      <c r="B6844" t="str">
        <f t="shared" si="106"/>
        <v>383---47</v>
      </c>
      <c r="C6844" t="s">
        <v>5926</v>
      </c>
      <c r="D6844" t="s">
        <v>843</v>
      </c>
      <c r="E6844">
        <v>47</v>
      </c>
    </row>
    <row r="6845" spans="1:5" ht="13.5" customHeight="1">
      <c r="A6845">
        <v>383</v>
      </c>
      <c r="B6845" t="str">
        <f t="shared" si="106"/>
        <v>383---48</v>
      </c>
      <c r="C6845" t="s">
        <v>5917</v>
      </c>
      <c r="D6845" t="s">
        <v>789</v>
      </c>
      <c r="E6845">
        <v>48</v>
      </c>
    </row>
    <row r="6846" spans="1:5" ht="13.5" customHeight="1">
      <c r="A6846">
        <v>383</v>
      </c>
      <c r="B6846" t="str">
        <f t="shared" si="106"/>
        <v>383---49</v>
      </c>
      <c r="C6846" t="s">
        <v>5918</v>
      </c>
      <c r="D6846" t="s">
        <v>770</v>
      </c>
      <c r="E6846">
        <v>49</v>
      </c>
    </row>
    <row r="6847" spans="1:5" ht="13.5" customHeight="1">
      <c r="A6847">
        <v>383</v>
      </c>
      <c r="B6847" t="str">
        <f t="shared" si="106"/>
        <v>383---50</v>
      </c>
      <c r="C6847" t="s">
        <v>5931</v>
      </c>
      <c r="D6847" t="s">
        <v>1044</v>
      </c>
      <c r="E6847">
        <v>50</v>
      </c>
    </row>
    <row r="6848" spans="1:5" ht="13.5" customHeight="1">
      <c r="A6848">
        <v>383</v>
      </c>
      <c r="B6848" t="str">
        <f t="shared" si="106"/>
        <v>383---51</v>
      </c>
      <c r="C6848" t="s">
        <v>5932</v>
      </c>
      <c r="D6848" t="s">
        <v>846</v>
      </c>
      <c r="E6848">
        <v>51</v>
      </c>
    </row>
    <row r="6849" spans="1:5" ht="13.5" customHeight="1">
      <c r="A6849">
        <v>383</v>
      </c>
      <c r="B6849" t="str">
        <f t="shared" si="106"/>
        <v>383---52</v>
      </c>
      <c r="C6849" t="s">
        <v>5972</v>
      </c>
      <c r="D6849" t="s">
        <v>979</v>
      </c>
      <c r="E6849">
        <v>52</v>
      </c>
    </row>
    <row r="6850" spans="1:5" ht="13.5" customHeight="1">
      <c r="A6850">
        <v>383</v>
      </c>
      <c r="B6850" t="str">
        <f t="shared" si="106"/>
        <v>383---53</v>
      </c>
      <c r="C6850" t="s">
        <v>5994</v>
      </c>
      <c r="D6850" t="s">
        <v>984</v>
      </c>
      <c r="E6850">
        <v>53</v>
      </c>
    </row>
    <row r="6851" spans="1:5" ht="13.5" customHeight="1">
      <c r="A6851">
        <v>383</v>
      </c>
      <c r="B6851" t="str">
        <f t="shared" ref="B6851:B6914" si="107">A6851&amp;"---"&amp;E6851</f>
        <v>383---54</v>
      </c>
      <c r="C6851" t="s">
        <v>6002</v>
      </c>
      <c r="D6851" t="s">
        <v>1113</v>
      </c>
      <c r="E6851">
        <v>54</v>
      </c>
    </row>
    <row r="6852" spans="1:5" ht="13.5" customHeight="1">
      <c r="A6852">
        <v>383</v>
      </c>
      <c r="B6852" t="str">
        <f t="shared" si="107"/>
        <v>383---55</v>
      </c>
      <c r="C6852" t="s">
        <v>5950</v>
      </c>
      <c r="D6852" t="s">
        <v>906</v>
      </c>
      <c r="E6852">
        <v>55</v>
      </c>
    </row>
    <row r="6853" spans="1:5" ht="13.5" customHeight="1">
      <c r="A6853">
        <v>383</v>
      </c>
      <c r="B6853" t="str">
        <f t="shared" si="107"/>
        <v>383---56</v>
      </c>
      <c r="C6853" t="s">
        <v>5951</v>
      </c>
      <c r="D6853" t="s">
        <v>879</v>
      </c>
      <c r="E6853">
        <v>56</v>
      </c>
    </row>
    <row r="6854" spans="1:5" ht="13.5" customHeight="1">
      <c r="A6854">
        <v>383</v>
      </c>
      <c r="B6854" t="str">
        <f t="shared" si="107"/>
        <v>383---57</v>
      </c>
      <c r="C6854" t="s">
        <v>5936</v>
      </c>
      <c r="D6854" t="s">
        <v>845</v>
      </c>
      <c r="E6854">
        <v>57</v>
      </c>
    </row>
    <row r="6855" spans="1:5" ht="13.5" customHeight="1">
      <c r="A6855">
        <v>383</v>
      </c>
      <c r="B6855" t="str">
        <f t="shared" si="107"/>
        <v>383---58</v>
      </c>
      <c r="C6855" t="s">
        <v>5956</v>
      </c>
      <c r="D6855" t="s">
        <v>917</v>
      </c>
      <c r="E6855">
        <v>58</v>
      </c>
    </row>
    <row r="6856" spans="1:5" ht="13.5" customHeight="1">
      <c r="A6856">
        <v>383</v>
      </c>
      <c r="B6856" t="str">
        <f t="shared" si="107"/>
        <v>383---59</v>
      </c>
      <c r="C6856" t="s">
        <v>5927</v>
      </c>
      <c r="D6856" t="s">
        <v>1115</v>
      </c>
      <c r="E6856">
        <v>59</v>
      </c>
    </row>
    <row r="6857" spans="1:5" ht="13.5" customHeight="1">
      <c r="A6857">
        <v>383</v>
      </c>
      <c r="B6857" t="str">
        <f t="shared" si="107"/>
        <v>383---60</v>
      </c>
      <c r="C6857" t="s">
        <v>5991</v>
      </c>
      <c r="D6857" t="s">
        <v>1092</v>
      </c>
      <c r="E6857">
        <v>60</v>
      </c>
    </row>
    <row r="6858" spans="1:5" ht="13.5" customHeight="1">
      <c r="A6858">
        <v>383</v>
      </c>
      <c r="B6858" t="str">
        <f t="shared" si="107"/>
        <v>383---61</v>
      </c>
      <c r="C6858" t="s">
        <v>5992</v>
      </c>
      <c r="D6858" t="s">
        <v>1101</v>
      </c>
      <c r="E6858">
        <v>61</v>
      </c>
    </row>
    <row r="6859" spans="1:5" ht="13.5" customHeight="1">
      <c r="A6859">
        <v>383</v>
      </c>
      <c r="B6859" t="str">
        <f t="shared" si="107"/>
        <v>383---62</v>
      </c>
      <c r="C6859" t="s">
        <v>5987</v>
      </c>
      <c r="D6859" t="s">
        <v>1249</v>
      </c>
      <c r="E6859">
        <v>62</v>
      </c>
    </row>
    <row r="6860" spans="1:5" ht="13.5" customHeight="1">
      <c r="A6860">
        <v>384</v>
      </c>
      <c r="B6860" t="str">
        <f t="shared" si="107"/>
        <v>384---1</v>
      </c>
      <c r="C6860" t="s">
        <v>4234</v>
      </c>
      <c r="D6860" t="s">
        <v>879</v>
      </c>
      <c r="E6860">
        <v>1</v>
      </c>
    </row>
    <row r="6861" spans="1:5" ht="13.5" customHeight="1">
      <c r="A6861">
        <v>384</v>
      </c>
      <c r="B6861" t="str">
        <f t="shared" si="107"/>
        <v>384---2</v>
      </c>
      <c r="C6861" t="s">
        <v>4216</v>
      </c>
      <c r="D6861" t="s">
        <v>879</v>
      </c>
      <c r="E6861">
        <v>2</v>
      </c>
    </row>
    <row r="6862" spans="1:5" ht="13.5" customHeight="1">
      <c r="A6862">
        <v>384</v>
      </c>
      <c r="B6862" t="str">
        <f t="shared" si="107"/>
        <v>384---3</v>
      </c>
      <c r="C6862" t="s">
        <v>4216</v>
      </c>
      <c r="D6862" t="s">
        <v>713</v>
      </c>
      <c r="E6862">
        <v>3</v>
      </c>
    </row>
    <row r="6863" spans="1:5" ht="13.5" customHeight="1">
      <c r="A6863">
        <v>384</v>
      </c>
      <c r="B6863" t="str">
        <f t="shared" si="107"/>
        <v>384---4</v>
      </c>
      <c r="C6863" t="s">
        <v>4216</v>
      </c>
      <c r="D6863" t="s">
        <v>1021</v>
      </c>
      <c r="E6863">
        <v>4</v>
      </c>
    </row>
    <row r="6864" spans="1:5" ht="13.5" customHeight="1">
      <c r="A6864">
        <v>384</v>
      </c>
      <c r="B6864" t="str">
        <f t="shared" si="107"/>
        <v>384---5</v>
      </c>
      <c r="C6864" t="s">
        <v>4216</v>
      </c>
      <c r="D6864" t="s">
        <v>1247</v>
      </c>
      <c r="E6864">
        <v>5</v>
      </c>
    </row>
    <row r="6865" spans="1:5" ht="13.5" customHeight="1">
      <c r="A6865">
        <v>384</v>
      </c>
      <c r="B6865" t="str">
        <f t="shared" si="107"/>
        <v>384---6</v>
      </c>
      <c r="C6865" t="s">
        <v>4216</v>
      </c>
      <c r="D6865" t="s">
        <v>966</v>
      </c>
      <c r="E6865">
        <v>6</v>
      </c>
    </row>
    <row r="6866" spans="1:5" ht="13.5" customHeight="1">
      <c r="A6866">
        <v>384</v>
      </c>
      <c r="B6866" t="str">
        <f t="shared" si="107"/>
        <v>384---7</v>
      </c>
      <c r="C6866" t="s">
        <v>4219</v>
      </c>
      <c r="D6866" t="s">
        <v>842</v>
      </c>
      <c r="E6866">
        <v>7</v>
      </c>
    </row>
    <row r="6867" spans="1:5" ht="13.5" customHeight="1">
      <c r="A6867">
        <v>384</v>
      </c>
      <c r="B6867" t="str">
        <f t="shared" si="107"/>
        <v>384---8</v>
      </c>
      <c r="C6867" t="s">
        <v>4271</v>
      </c>
      <c r="D6867" t="s">
        <v>809</v>
      </c>
      <c r="E6867">
        <v>8</v>
      </c>
    </row>
    <row r="6868" spans="1:5" ht="13.5" customHeight="1">
      <c r="A6868">
        <v>384</v>
      </c>
      <c r="B6868" t="str">
        <f t="shared" si="107"/>
        <v>384---9</v>
      </c>
      <c r="C6868" t="s">
        <v>4220</v>
      </c>
      <c r="D6868" t="s">
        <v>837</v>
      </c>
      <c r="E6868">
        <v>9</v>
      </c>
    </row>
    <row r="6869" spans="1:5" ht="13.5" customHeight="1">
      <c r="A6869">
        <v>384</v>
      </c>
      <c r="B6869" t="str">
        <f t="shared" si="107"/>
        <v>384---10</v>
      </c>
      <c r="C6869" t="s">
        <v>4270</v>
      </c>
      <c r="D6869" t="s">
        <v>1202</v>
      </c>
      <c r="E6869">
        <v>10</v>
      </c>
    </row>
    <row r="6870" spans="1:5" ht="13.5" customHeight="1">
      <c r="A6870">
        <v>384</v>
      </c>
      <c r="B6870" t="str">
        <f t="shared" si="107"/>
        <v>384---11</v>
      </c>
      <c r="C6870" t="s">
        <v>4222</v>
      </c>
      <c r="D6870" t="s">
        <v>996</v>
      </c>
      <c r="E6870">
        <v>11</v>
      </c>
    </row>
    <row r="6871" spans="1:5" ht="13.5" customHeight="1">
      <c r="A6871">
        <v>384</v>
      </c>
      <c r="B6871" t="str">
        <f t="shared" si="107"/>
        <v>384---12</v>
      </c>
      <c r="C6871" t="s">
        <v>4268</v>
      </c>
      <c r="D6871" t="s">
        <v>917</v>
      </c>
      <c r="E6871">
        <v>12</v>
      </c>
    </row>
    <row r="6872" spans="1:5" ht="13.5" customHeight="1">
      <c r="A6872">
        <v>384</v>
      </c>
      <c r="B6872" t="str">
        <f t="shared" si="107"/>
        <v>384---13</v>
      </c>
      <c r="C6872" t="s">
        <v>4224</v>
      </c>
      <c r="D6872" t="s">
        <v>846</v>
      </c>
      <c r="E6872">
        <v>13</v>
      </c>
    </row>
    <row r="6873" spans="1:5" ht="13.5" customHeight="1">
      <c r="A6873">
        <v>384</v>
      </c>
      <c r="B6873" t="str">
        <f t="shared" si="107"/>
        <v>384---14</v>
      </c>
      <c r="C6873" t="s">
        <v>4226</v>
      </c>
      <c r="D6873" t="s">
        <v>798</v>
      </c>
      <c r="E6873">
        <v>14</v>
      </c>
    </row>
    <row r="6874" spans="1:5" ht="13.5" customHeight="1">
      <c r="A6874">
        <v>384</v>
      </c>
      <c r="B6874" t="str">
        <f t="shared" si="107"/>
        <v>384---15</v>
      </c>
      <c r="C6874" t="s">
        <v>4227</v>
      </c>
      <c r="D6874" t="s">
        <v>1101</v>
      </c>
      <c r="E6874">
        <v>15</v>
      </c>
    </row>
    <row r="6875" spans="1:5" ht="13.5" customHeight="1">
      <c r="A6875">
        <v>384</v>
      </c>
      <c r="B6875" t="str">
        <f t="shared" si="107"/>
        <v>384---16</v>
      </c>
      <c r="C6875" t="s">
        <v>4264</v>
      </c>
      <c r="D6875" t="s">
        <v>1117</v>
      </c>
      <c r="E6875">
        <v>16</v>
      </c>
    </row>
    <row r="6876" spans="1:5" ht="13.5" customHeight="1">
      <c r="A6876">
        <v>384</v>
      </c>
      <c r="B6876" t="str">
        <f t="shared" si="107"/>
        <v>384---17</v>
      </c>
      <c r="C6876" t="s">
        <v>4247</v>
      </c>
      <c r="D6876" t="s">
        <v>1082</v>
      </c>
      <c r="E6876">
        <v>17</v>
      </c>
    </row>
    <row r="6877" spans="1:5" ht="13.5" customHeight="1">
      <c r="A6877">
        <v>384</v>
      </c>
      <c r="B6877" t="str">
        <f t="shared" si="107"/>
        <v>384---18</v>
      </c>
      <c r="C6877" t="s">
        <v>4265</v>
      </c>
      <c r="D6877" t="s">
        <v>796</v>
      </c>
      <c r="E6877">
        <v>18</v>
      </c>
    </row>
    <row r="6878" spans="1:5" ht="13.5" customHeight="1">
      <c r="A6878">
        <v>384</v>
      </c>
      <c r="B6878" t="str">
        <f t="shared" si="107"/>
        <v>384---19</v>
      </c>
      <c r="C6878" t="s">
        <v>1017</v>
      </c>
      <c r="D6878" t="s">
        <v>796</v>
      </c>
      <c r="E6878">
        <v>19</v>
      </c>
    </row>
    <row r="6879" spans="1:5" ht="13.5" customHeight="1">
      <c r="A6879">
        <v>384</v>
      </c>
      <c r="B6879" t="str">
        <f t="shared" si="107"/>
        <v>384---20</v>
      </c>
      <c r="C6879" t="s">
        <v>797</v>
      </c>
      <c r="D6879" t="s">
        <v>1081</v>
      </c>
      <c r="E6879">
        <v>20</v>
      </c>
    </row>
    <row r="6880" spans="1:5" ht="13.5" customHeight="1">
      <c r="A6880">
        <v>384</v>
      </c>
      <c r="B6880" t="str">
        <f t="shared" si="107"/>
        <v>384---21</v>
      </c>
      <c r="C6880" t="s">
        <v>737</v>
      </c>
      <c r="D6880" t="s">
        <v>996</v>
      </c>
      <c r="E6880">
        <v>21</v>
      </c>
    </row>
    <row r="6881" spans="1:5" ht="13.5" customHeight="1">
      <c r="A6881">
        <v>384</v>
      </c>
      <c r="B6881" t="str">
        <f t="shared" si="107"/>
        <v>384---22</v>
      </c>
      <c r="C6881" t="s">
        <v>743</v>
      </c>
      <c r="D6881" t="s">
        <v>754</v>
      </c>
      <c r="E6881">
        <v>22</v>
      </c>
    </row>
    <row r="6882" spans="1:5" ht="13.5" customHeight="1">
      <c r="A6882">
        <v>384</v>
      </c>
      <c r="B6882" t="str">
        <f t="shared" si="107"/>
        <v>384---23</v>
      </c>
      <c r="C6882" t="s">
        <v>745</v>
      </c>
      <c r="D6882" t="s">
        <v>837</v>
      </c>
      <c r="E6882">
        <v>23</v>
      </c>
    </row>
    <row r="6883" spans="1:5" ht="13.5" customHeight="1">
      <c r="A6883">
        <v>384</v>
      </c>
      <c r="B6883" t="str">
        <f t="shared" si="107"/>
        <v>384---24</v>
      </c>
      <c r="C6883" t="s">
        <v>987</v>
      </c>
      <c r="D6883" t="s">
        <v>1263</v>
      </c>
      <c r="E6883">
        <v>24</v>
      </c>
    </row>
    <row r="6884" spans="1:5" ht="13.5" customHeight="1">
      <c r="A6884">
        <v>384</v>
      </c>
      <c r="B6884" t="str">
        <f t="shared" si="107"/>
        <v>384---25</v>
      </c>
      <c r="C6884" t="s">
        <v>989</v>
      </c>
      <c r="D6884" t="s">
        <v>738</v>
      </c>
      <c r="E6884">
        <v>25</v>
      </c>
    </row>
    <row r="6885" spans="1:5" ht="13.5" customHeight="1">
      <c r="A6885">
        <v>384</v>
      </c>
      <c r="B6885" t="str">
        <f t="shared" si="107"/>
        <v>384---26</v>
      </c>
      <c r="C6885" t="s">
        <v>799</v>
      </c>
      <c r="D6885" t="s">
        <v>809</v>
      </c>
      <c r="E6885">
        <v>26</v>
      </c>
    </row>
    <row r="6886" spans="1:5" ht="13.5" customHeight="1">
      <c r="A6886">
        <v>384</v>
      </c>
      <c r="B6886" t="str">
        <f t="shared" si="107"/>
        <v>384---27</v>
      </c>
      <c r="C6886" t="s">
        <v>819</v>
      </c>
      <c r="D6886" t="s">
        <v>756</v>
      </c>
      <c r="E6886">
        <v>27</v>
      </c>
    </row>
    <row r="6887" spans="1:5" ht="13.5" customHeight="1">
      <c r="A6887">
        <v>384</v>
      </c>
      <c r="B6887" t="str">
        <f t="shared" si="107"/>
        <v>384---28</v>
      </c>
      <c r="C6887" t="s">
        <v>749</v>
      </c>
      <c r="D6887" t="s">
        <v>1082</v>
      </c>
      <c r="E6887">
        <v>28</v>
      </c>
    </row>
    <row r="6888" spans="1:5" ht="13.5" customHeight="1">
      <c r="A6888">
        <v>384</v>
      </c>
      <c r="B6888" t="str">
        <f t="shared" si="107"/>
        <v>384---29</v>
      </c>
      <c r="C6888" t="s">
        <v>1074</v>
      </c>
      <c r="D6888" t="s">
        <v>880</v>
      </c>
      <c r="E6888">
        <v>29</v>
      </c>
    </row>
    <row r="6889" spans="1:5" ht="13.5" customHeight="1">
      <c r="A6889">
        <v>384</v>
      </c>
      <c r="B6889" t="str">
        <f t="shared" si="107"/>
        <v>384---30</v>
      </c>
      <c r="C6889" t="s">
        <v>1019</v>
      </c>
      <c r="D6889" t="s">
        <v>734</v>
      </c>
      <c r="E6889">
        <v>30</v>
      </c>
    </row>
    <row r="6890" spans="1:5" ht="13.5" customHeight="1">
      <c r="A6890">
        <v>384</v>
      </c>
      <c r="B6890" t="str">
        <f t="shared" si="107"/>
        <v>384---31</v>
      </c>
      <c r="C6890" t="s">
        <v>824</v>
      </c>
      <c r="D6890" t="s">
        <v>752</v>
      </c>
      <c r="E6890">
        <v>31</v>
      </c>
    </row>
    <row r="6891" spans="1:5" ht="13.5" customHeight="1">
      <c r="A6891">
        <v>384</v>
      </c>
      <c r="B6891" t="str">
        <f t="shared" si="107"/>
        <v>384---32</v>
      </c>
      <c r="C6891" t="s">
        <v>828</v>
      </c>
      <c r="D6891" t="s">
        <v>818</v>
      </c>
      <c r="E6891">
        <v>32</v>
      </c>
    </row>
    <row r="6892" spans="1:5" ht="13.5" customHeight="1">
      <c r="A6892">
        <v>384</v>
      </c>
      <c r="B6892" t="str">
        <f t="shared" si="107"/>
        <v>384---33</v>
      </c>
      <c r="C6892" t="s">
        <v>759</v>
      </c>
      <c r="D6892" t="s">
        <v>823</v>
      </c>
      <c r="E6892">
        <v>33</v>
      </c>
    </row>
    <row r="6893" spans="1:5" ht="13.5" customHeight="1">
      <c r="A6893">
        <v>384</v>
      </c>
      <c r="B6893" t="str">
        <f t="shared" si="107"/>
        <v>384---34</v>
      </c>
      <c r="C6893" t="s">
        <v>761</v>
      </c>
      <c r="D6893" t="s">
        <v>1080</v>
      </c>
      <c r="E6893">
        <v>34</v>
      </c>
    </row>
    <row r="6894" spans="1:5" ht="13.5" customHeight="1">
      <c r="A6894">
        <v>384</v>
      </c>
      <c r="B6894" t="str">
        <f t="shared" si="107"/>
        <v>384---35</v>
      </c>
      <c r="C6894" t="s">
        <v>991</v>
      </c>
      <c r="D6894" t="s">
        <v>966</v>
      </c>
      <c r="E6894">
        <v>35</v>
      </c>
    </row>
    <row r="6895" spans="1:5" ht="13.5" customHeight="1">
      <c r="A6895">
        <v>384</v>
      </c>
      <c r="B6895" t="str">
        <f t="shared" si="107"/>
        <v>384---36</v>
      </c>
      <c r="C6895" t="s">
        <v>864</v>
      </c>
      <c r="D6895" t="s">
        <v>957</v>
      </c>
      <c r="E6895">
        <v>36</v>
      </c>
    </row>
    <row r="6896" spans="1:5" ht="13.5" customHeight="1">
      <c r="A6896">
        <v>384</v>
      </c>
      <c r="B6896" t="str">
        <f t="shared" si="107"/>
        <v>384---37</v>
      </c>
      <c r="C6896" t="s">
        <v>868</v>
      </c>
      <c r="D6896" t="s">
        <v>758</v>
      </c>
      <c r="E6896">
        <v>37</v>
      </c>
    </row>
    <row r="6897" spans="1:5" ht="13.5" customHeight="1">
      <c r="A6897">
        <v>384</v>
      </c>
      <c r="B6897" t="str">
        <f t="shared" si="107"/>
        <v>384---38</v>
      </c>
      <c r="C6897" t="s">
        <v>1098</v>
      </c>
      <c r="D6897" t="s">
        <v>1206</v>
      </c>
      <c r="E6897">
        <v>38</v>
      </c>
    </row>
    <row r="6898" spans="1:5" ht="13.5" customHeight="1">
      <c r="A6898">
        <v>384</v>
      </c>
      <c r="B6898" t="str">
        <f t="shared" si="107"/>
        <v>384---39</v>
      </c>
      <c r="C6898" t="s">
        <v>969</v>
      </c>
      <c r="D6898" t="s">
        <v>802</v>
      </c>
      <c r="E6898">
        <v>39</v>
      </c>
    </row>
    <row r="6899" spans="1:5" ht="13.5" customHeight="1">
      <c r="A6899">
        <v>384</v>
      </c>
      <c r="B6899" t="str">
        <f t="shared" si="107"/>
        <v>384---40</v>
      </c>
      <c r="C6899" t="s">
        <v>948</v>
      </c>
      <c r="D6899" t="s">
        <v>1010</v>
      </c>
      <c r="E6899">
        <v>40</v>
      </c>
    </row>
    <row r="6900" spans="1:5" ht="13.5" customHeight="1">
      <c r="A6900">
        <v>384</v>
      </c>
      <c r="B6900" t="str">
        <f t="shared" si="107"/>
        <v>384---41</v>
      </c>
      <c r="C6900" t="s">
        <v>896</v>
      </c>
      <c r="D6900" t="s">
        <v>1202</v>
      </c>
      <c r="E6900">
        <v>41</v>
      </c>
    </row>
    <row r="6901" spans="1:5" ht="13.5" customHeight="1">
      <c r="A6901">
        <v>384</v>
      </c>
      <c r="B6901" t="str">
        <f t="shared" si="107"/>
        <v>384---42</v>
      </c>
      <c r="C6901" t="s">
        <v>5913</v>
      </c>
      <c r="D6901" t="s">
        <v>1114</v>
      </c>
      <c r="E6901">
        <v>42</v>
      </c>
    </row>
    <row r="6902" spans="1:5" ht="13.5" customHeight="1">
      <c r="A6902">
        <v>384</v>
      </c>
      <c r="B6902" t="str">
        <f t="shared" si="107"/>
        <v>384---43</v>
      </c>
      <c r="C6902" t="s">
        <v>5925</v>
      </c>
      <c r="D6902" t="s">
        <v>798</v>
      </c>
      <c r="E6902">
        <v>43</v>
      </c>
    </row>
    <row r="6903" spans="1:5" ht="13.5" customHeight="1">
      <c r="A6903">
        <v>384</v>
      </c>
      <c r="B6903" t="str">
        <f t="shared" si="107"/>
        <v>384---44</v>
      </c>
      <c r="C6903" t="s">
        <v>6001</v>
      </c>
      <c r="D6903" t="s">
        <v>956</v>
      </c>
      <c r="E6903">
        <v>44</v>
      </c>
    </row>
    <row r="6904" spans="1:5" ht="13.5" customHeight="1">
      <c r="A6904">
        <v>384</v>
      </c>
      <c r="B6904" t="str">
        <f t="shared" si="107"/>
        <v>384---45</v>
      </c>
      <c r="C6904" t="s">
        <v>5915</v>
      </c>
      <c r="D6904" t="s">
        <v>772</v>
      </c>
      <c r="E6904">
        <v>45</v>
      </c>
    </row>
    <row r="6905" spans="1:5" ht="13.5" customHeight="1">
      <c r="A6905">
        <v>384</v>
      </c>
      <c r="B6905" t="str">
        <f t="shared" si="107"/>
        <v>384---46</v>
      </c>
      <c r="C6905" t="s">
        <v>5926</v>
      </c>
      <c r="D6905" t="s">
        <v>843</v>
      </c>
      <c r="E6905">
        <v>46</v>
      </c>
    </row>
    <row r="6906" spans="1:5" ht="13.5" customHeight="1">
      <c r="A6906">
        <v>384</v>
      </c>
      <c r="B6906" t="str">
        <f t="shared" si="107"/>
        <v>384---47</v>
      </c>
      <c r="C6906" t="s">
        <v>5917</v>
      </c>
      <c r="D6906" t="s">
        <v>789</v>
      </c>
      <c r="E6906">
        <v>47</v>
      </c>
    </row>
    <row r="6907" spans="1:5" ht="13.5" customHeight="1">
      <c r="A6907">
        <v>384</v>
      </c>
      <c r="B6907" t="str">
        <f t="shared" si="107"/>
        <v>384---48</v>
      </c>
      <c r="C6907" t="s">
        <v>5918</v>
      </c>
      <c r="D6907" t="s">
        <v>770</v>
      </c>
      <c r="E6907">
        <v>48</v>
      </c>
    </row>
    <row r="6908" spans="1:5" ht="13.5" customHeight="1">
      <c r="A6908">
        <v>384</v>
      </c>
      <c r="B6908" t="str">
        <f t="shared" si="107"/>
        <v>384---49</v>
      </c>
      <c r="C6908" t="s">
        <v>5931</v>
      </c>
      <c r="D6908" t="s">
        <v>1044</v>
      </c>
      <c r="E6908">
        <v>49</v>
      </c>
    </row>
    <row r="6909" spans="1:5" ht="13.5" customHeight="1">
      <c r="A6909">
        <v>384</v>
      </c>
      <c r="B6909" t="str">
        <f t="shared" si="107"/>
        <v>384---50</v>
      </c>
      <c r="C6909" t="s">
        <v>5932</v>
      </c>
      <c r="D6909" t="s">
        <v>846</v>
      </c>
      <c r="E6909">
        <v>50</v>
      </c>
    </row>
    <row r="6910" spans="1:5" ht="13.5" customHeight="1">
      <c r="A6910">
        <v>384</v>
      </c>
      <c r="B6910" t="str">
        <f t="shared" si="107"/>
        <v>384---51</v>
      </c>
      <c r="C6910" t="s">
        <v>5972</v>
      </c>
      <c r="D6910" t="s">
        <v>979</v>
      </c>
      <c r="E6910">
        <v>51</v>
      </c>
    </row>
    <row r="6911" spans="1:5" ht="13.5" customHeight="1">
      <c r="A6911">
        <v>384</v>
      </c>
      <c r="B6911" t="str">
        <f t="shared" si="107"/>
        <v>384---52</v>
      </c>
      <c r="C6911" t="s">
        <v>5994</v>
      </c>
      <c r="D6911" t="s">
        <v>984</v>
      </c>
      <c r="E6911">
        <v>52</v>
      </c>
    </row>
    <row r="6912" spans="1:5" ht="13.5" customHeight="1">
      <c r="A6912">
        <v>384</v>
      </c>
      <c r="B6912" t="str">
        <f t="shared" si="107"/>
        <v>384---53</v>
      </c>
      <c r="C6912" t="s">
        <v>6002</v>
      </c>
      <c r="D6912" t="s">
        <v>1113</v>
      </c>
      <c r="E6912">
        <v>53</v>
      </c>
    </row>
    <row r="6913" spans="1:5" ht="13.5" customHeight="1">
      <c r="A6913">
        <v>384</v>
      </c>
      <c r="B6913" t="str">
        <f t="shared" si="107"/>
        <v>384---54</v>
      </c>
      <c r="C6913" t="s">
        <v>5950</v>
      </c>
      <c r="D6913" t="s">
        <v>906</v>
      </c>
      <c r="E6913">
        <v>54</v>
      </c>
    </row>
    <row r="6914" spans="1:5" ht="13.5" customHeight="1">
      <c r="A6914">
        <v>384</v>
      </c>
      <c r="B6914" t="str">
        <f t="shared" si="107"/>
        <v>384---55</v>
      </c>
      <c r="C6914" t="s">
        <v>5951</v>
      </c>
      <c r="D6914" t="s">
        <v>879</v>
      </c>
      <c r="E6914">
        <v>55</v>
      </c>
    </row>
    <row r="6915" spans="1:5" ht="13.5" customHeight="1">
      <c r="A6915">
        <v>384</v>
      </c>
      <c r="B6915" t="str">
        <f t="shared" ref="B6915:B6978" si="108">A6915&amp;"---"&amp;E6915</f>
        <v>384---56</v>
      </c>
      <c r="C6915" t="s">
        <v>5936</v>
      </c>
      <c r="D6915" t="s">
        <v>845</v>
      </c>
      <c r="E6915">
        <v>56</v>
      </c>
    </row>
    <row r="6916" spans="1:5" ht="13.5" customHeight="1">
      <c r="A6916">
        <v>384</v>
      </c>
      <c r="B6916" t="str">
        <f t="shared" si="108"/>
        <v>384---57</v>
      </c>
      <c r="C6916" t="s">
        <v>5956</v>
      </c>
      <c r="D6916" t="s">
        <v>917</v>
      </c>
      <c r="E6916">
        <v>57</v>
      </c>
    </row>
    <row r="6917" spans="1:5" ht="13.5" customHeight="1">
      <c r="A6917">
        <v>384</v>
      </c>
      <c r="B6917" t="str">
        <f t="shared" si="108"/>
        <v>384---58</v>
      </c>
      <c r="C6917" t="s">
        <v>5927</v>
      </c>
      <c r="D6917" t="s">
        <v>1115</v>
      </c>
      <c r="E6917">
        <v>58</v>
      </c>
    </row>
    <row r="6918" spans="1:5" ht="13.5" customHeight="1">
      <c r="A6918">
        <v>384</v>
      </c>
      <c r="B6918" t="str">
        <f t="shared" si="108"/>
        <v>384---59</v>
      </c>
      <c r="C6918" t="s">
        <v>5991</v>
      </c>
      <c r="D6918" t="s">
        <v>1092</v>
      </c>
      <c r="E6918">
        <v>59</v>
      </c>
    </row>
    <row r="6919" spans="1:5" ht="13.5" customHeight="1">
      <c r="A6919">
        <v>384</v>
      </c>
      <c r="B6919" t="str">
        <f t="shared" si="108"/>
        <v>384---60</v>
      </c>
      <c r="C6919" t="s">
        <v>5992</v>
      </c>
      <c r="D6919" t="s">
        <v>1101</v>
      </c>
      <c r="E6919">
        <v>60</v>
      </c>
    </row>
    <row r="6920" spans="1:5" ht="13.5" customHeight="1">
      <c r="A6920">
        <v>384</v>
      </c>
      <c r="B6920" t="str">
        <f t="shared" si="108"/>
        <v>384---61</v>
      </c>
      <c r="C6920" t="s">
        <v>5987</v>
      </c>
      <c r="D6920" t="s">
        <v>1249</v>
      </c>
      <c r="E6920">
        <v>61</v>
      </c>
    </row>
    <row r="6921" spans="1:5" ht="13.5" customHeight="1">
      <c r="A6921">
        <v>385</v>
      </c>
      <c r="B6921" t="str">
        <f t="shared" si="108"/>
        <v>385---1</v>
      </c>
      <c r="C6921" t="s">
        <v>4216</v>
      </c>
      <c r="D6921" t="s">
        <v>879</v>
      </c>
      <c r="E6921">
        <v>1</v>
      </c>
    </row>
    <row r="6922" spans="1:5" ht="13.5" customHeight="1">
      <c r="A6922">
        <v>385</v>
      </c>
      <c r="B6922" t="str">
        <f t="shared" si="108"/>
        <v>385---2</v>
      </c>
      <c r="C6922" t="s">
        <v>4216</v>
      </c>
      <c r="D6922" t="s">
        <v>1046</v>
      </c>
      <c r="E6922">
        <v>2</v>
      </c>
    </row>
    <row r="6923" spans="1:5" ht="13.5" customHeight="1">
      <c r="A6923">
        <v>385</v>
      </c>
      <c r="B6923" t="str">
        <f t="shared" si="108"/>
        <v>385---3</v>
      </c>
      <c r="C6923" t="s">
        <v>4216</v>
      </c>
      <c r="D6923" t="s">
        <v>1045</v>
      </c>
      <c r="E6923">
        <v>3</v>
      </c>
    </row>
    <row r="6924" spans="1:5" ht="13.5" customHeight="1">
      <c r="A6924">
        <v>385</v>
      </c>
      <c r="B6924" t="str">
        <f t="shared" si="108"/>
        <v>385---4</v>
      </c>
      <c r="C6924" t="s">
        <v>4216</v>
      </c>
      <c r="D6924" t="s">
        <v>810</v>
      </c>
      <c r="E6924">
        <v>4</v>
      </c>
    </row>
    <row r="6925" spans="1:5" ht="13.5" customHeight="1">
      <c r="A6925">
        <v>385</v>
      </c>
      <c r="B6925" t="str">
        <f t="shared" si="108"/>
        <v>385---5</v>
      </c>
      <c r="C6925" t="s">
        <v>4216</v>
      </c>
      <c r="D6925" t="s">
        <v>713</v>
      </c>
      <c r="E6925">
        <v>5</v>
      </c>
    </row>
    <row r="6926" spans="1:5" ht="13.5" customHeight="1">
      <c r="A6926">
        <v>385</v>
      </c>
      <c r="B6926" t="str">
        <f t="shared" si="108"/>
        <v>385---6</v>
      </c>
      <c r="C6926" t="s">
        <v>4216</v>
      </c>
      <c r="D6926" t="s">
        <v>1021</v>
      </c>
      <c r="E6926">
        <v>6</v>
      </c>
    </row>
    <row r="6927" spans="1:5" ht="13.5" customHeight="1">
      <c r="A6927">
        <v>385</v>
      </c>
      <c r="B6927" t="str">
        <f t="shared" si="108"/>
        <v>385---7</v>
      </c>
      <c r="C6927" t="s">
        <v>4216</v>
      </c>
      <c r="D6927" t="s">
        <v>1247</v>
      </c>
      <c r="E6927">
        <v>7</v>
      </c>
    </row>
    <row r="6928" spans="1:5" ht="13.5" customHeight="1">
      <c r="A6928">
        <v>385</v>
      </c>
      <c r="B6928" t="str">
        <f t="shared" si="108"/>
        <v>385---8</v>
      </c>
      <c r="C6928" t="s">
        <v>4216</v>
      </c>
      <c r="D6928" t="s">
        <v>966</v>
      </c>
      <c r="E6928">
        <v>8</v>
      </c>
    </row>
    <row r="6929" spans="1:5" ht="13.5" customHeight="1">
      <c r="A6929">
        <v>385</v>
      </c>
      <c r="B6929" t="str">
        <f t="shared" si="108"/>
        <v>385---9</v>
      </c>
      <c r="C6929" t="s">
        <v>4219</v>
      </c>
      <c r="D6929" t="s">
        <v>842</v>
      </c>
      <c r="E6929">
        <v>9</v>
      </c>
    </row>
    <row r="6930" spans="1:5" ht="13.5" customHeight="1">
      <c r="A6930">
        <v>385</v>
      </c>
      <c r="B6930" t="str">
        <f t="shared" si="108"/>
        <v>385---10</v>
      </c>
      <c r="C6930" t="s">
        <v>4271</v>
      </c>
      <c r="D6930" t="s">
        <v>809</v>
      </c>
      <c r="E6930">
        <v>10</v>
      </c>
    </row>
    <row r="6931" spans="1:5" ht="13.5" customHeight="1">
      <c r="A6931">
        <v>385</v>
      </c>
      <c r="B6931" t="str">
        <f t="shared" si="108"/>
        <v>385---11</v>
      </c>
      <c r="C6931" t="s">
        <v>4220</v>
      </c>
      <c r="D6931" t="s">
        <v>837</v>
      </c>
      <c r="E6931">
        <v>11</v>
      </c>
    </row>
    <row r="6932" spans="1:5" ht="13.5" customHeight="1">
      <c r="A6932">
        <v>385</v>
      </c>
      <c r="B6932" t="str">
        <f t="shared" si="108"/>
        <v>385---12</v>
      </c>
      <c r="C6932" t="s">
        <v>4270</v>
      </c>
      <c r="D6932" t="s">
        <v>1202</v>
      </c>
      <c r="E6932">
        <v>12</v>
      </c>
    </row>
    <row r="6933" spans="1:5" ht="13.5" customHeight="1">
      <c r="A6933">
        <v>385</v>
      </c>
      <c r="B6933" t="str">
        <f t="shared" si="108"/>
        <v>385---13</v>
      </c>
      <c r="C6933" t="s">
        <v>4222</v>
      </c>
      <c r="D6933" t="s">
        <v>996</v>
      </c>
      <c r="E6933">
        <v>13</v>
      </c>
    </row>
    <row r="6934" spans="1:5" ht="13.5" customHeight="1">
      <c r="A6934">
        <v>385</v>
      </c>
      <c r="B6934" t="str">
        <f t="shared" si="108"/>
        <v>385---14</v>
      </c>
      <c r="C6934" t="s">
        <v>4268</v>
      </c>
      <c r="D6934" t="s">
        <v>917</v>
      </c>
      <c r="E6934">
        <v>14</v>
      </c>
    </row>
    <row r="6935" spans="1:5" ht="13.5" customHeight="1">
      <c r="A6935">
        <v>385</v>
      </c>
      <c r="B6935" t="str">
        <f t="shared" si="108"/>
        <v>385---15</v>
      </c>
      <c r="C6935" t="s">
        <v>4224</v>
      </c>
      <c r="D6935" t="s">
        <v>846</v>
      </c>
      <c r="E6935">
        <v>15</v>
      </c>
    </row>
    <row r="6936" spans="1:5" ht="13.5" customHeight="1">
      <c r="A6936">
        <v>385</v>
      </c>
      <c r="B6936" t="str">
        <f t="shared" si="108"/>
        <v>385---16</v>
      </c>
      <c r="C6936" t="s">
        <v>4226</v>
      </c>
      <c r="D6936" t="s">
        <v>798</v>
      </c>
      <c r="E6936">
        <v>16</v>
      </c>
    </row>
    <row r="6937" spans="1:5" ht="13.5" customHeight="1">
      <c r="A6937">
        <v>385</v>
      </c>
      <c r="B6937" t="str">
        <f t="shared" si="108"/>
        <v>385---17</v>
      </c>
      <c r="C6937" t="s">
        <v>4227</v>
      </c>
      <c r="D6937" t="s">
        <v>1101</v>
      </c>
      <c r="E6937">
        <v>17</v>
      </c>
    </row>
    <row r="6938" spans="1:5" ht="13.5" customHeight="1">
      <c r="A6938">
        <v>385</v>
      </c>
      <c r="B6938" t="str">
        <f t="shared" si="108"/>
        <v>385---18</v>
      </c>
      <c r="C6938" t="s">
        <v>4264</v>
      </c>
      <c r="D6938" t="s">
        <v>1117</v>
      </c>
      <c r="E6938">
        <v>18</v>
      </c>
    </row>
    <row r="6939" spans="1:5" ht="13.5" customHeight="1">
      <c r="A6939">
        <v>385</v>
      </c>
      <c r="B6939" t="str">
        <f t="shared" si="108"/>
        <v>385---19</v>
      </c>
      <c r="C6939" t="s">
        <v>4247</v>
      </c>
      <c r="D6939" t="s">
        <v>1082</v>
      </c>
      <c r="E6939">
        <v>19</v>
      </c>
    </row>
    <row r="6940" spans="1:5" ht="13.5" customHeight="1">
      <c r="A6940">
        <v>385</v>
      </c>
      <c r="B6940" t="str">
        <f t="shared" si="108"/>
        <v>385---20</v>
      </c>
      <c r="C6940" t="s">
        <v>4265</v>
      </c>
      <c r="D6940" t="s">
        <v>796</v>
      </c>
      <c r="E6940">
        <v>20</v>
      </c>
    </row>
    <row r="6941" spans="1:5" ht="13.5" customHeight="1">
      <c r="A6941">
        <v>385</v>
      </c>
      <c r="B6941" t="str">
        <f t="shared" si="108"/>
        <v>385---21</v>
      </c>
      <c r="C6941" t="s">
        <v>4278</v>
      </c>
      <c r="D6941" t="s">
        <v>800</v>
      </c>
      <c r="E6941">
        <v>21</v>
      </c>
    </row>
    <row r="6942" spans="1:5" ht="13.5" customHeight="1">
      <c r="A6942">
        <v>385</v>
      </c>
      <c r="B6942" t="str">
        <f t="shared" si="108"/>
        <v>385---22</v>
      </c>
      <c r="C6942" t="s">
        <v>5928</v>
      </c>
      <c r="D6942" t="s">
        <v>1254</v>
      </c>
      <c r="E6942">
        <v>22</v>
      </c>
    </row>
    <row r="6943" spans="1:5" ht="13.5" customHeight="1">
      <c r="A6943">
        <v>385</v>
      </c>
      <c r="B6943" t="str">
        <f t="shared" si="108"/>
        <v>385---23</v>
      </c>
      <c r="C6943" t="s">
        <v>727</v>
      </c>
      <c r="D6943" t="s">
        <v>1308</v>
      </c>
      <c r="E6943">
        <v>23</v>
      </c>
    </row>
    <row r="6944" spans="1:5" ht="13.5" customHeight="1">
      <c r="A6944">
        <v>385</v>
      </c>
      <c r="B6944" t="str">
        <f t="shared" si="108"/>
        <v>385---24</v>
      </c>
      <c r="C6944" t="s">
        <v>1070</v>
      </c>
      <c r="D6944" t="s">
        <v>1219</v>
      </c>
      <c r="E6944">
        <v>24</v>
      </c>
    </row>
    <row r="6945" spans="1:5" ht="13.5" customHeight="1">
      <c r="A6945">
        <v>385</v>
      </c>
      <c r="B6945" t="str">
        <f t="shared" si="108"/>
        <v>385---25</v>
      </c>
      <c r="C6945" t="s">
        <v>1072</v>
      </c>
      <c r="D6945" t="s">
        <v>1220</v>
      </c>
      <c r="E6945">
        <v>25</v>
      </c>
    </row>
    <row r="6946" spans="1:5" ht="13.5" customHeight="1">
      <c r="A6946">
        <v>385</v>
      </c>
      <c r="B6946" t="str">
        <f t="shared" si="108"/>
        <v>385---26</v>
      </c>
      <c r="C6946" t="s">
        <v>795</v>
      </c>
      <c r="D6946" t="s">
        <v>1062</v>
      </c>
      <c r="E6946">
        <v>26</v>
      </c>
    </row>
    <row r="6947" spans="1:5" ht="13.5" customHeight="1">
      <c r="A6947">
        <v>385</v>
      </c>
      <c r="B6947" t="str">
        <f t="shared" si="108"/>
        <v>385---27</v>
      </c>
      <c r="C6947" t="s">
        <v>1017</v>
      </c>
      <c r="D6947" t="s">
        <v>796</v>
      </c>
      <c r="E6947">
        <v>27</v>
      </c>
    </row>
    <row r="6948" spans="1:5" ht="13.5" customHeight="1">
      <c r="A6948">
        <v>385</v>
      </c>
      <c r="B6948" t="str">
        <f t="shared" si="108"/>
        <v>385---28</v>
      </c>
      <c r="C6948" t="s">
        <v>731</v>
      </c>
      <c r="D6948" t="s">
        <v>800</v>
      </c>
      <c r="E6948">
        <v>28</v>
      </c>
    </row>
    <row r="6949" spans="1:5" ht="13.5" customHeight="1">
      <c r="A6949">
        <v>385</v>
      </c>
      <c r="B6949" t="str">
        <f t="shared" si="108"/>
        <v>385---29</v>
      </c>
      <c r="C6949" t="s">
        <v>887</v>
      </c>
      <c r="D6949" t="s">
        <v>992</v>
      </c>
      <c r="E6949">
        <v>29</v>
      </c>
    </row>
    <row r="6950" spans="1:5" ht="13.5" customHeight="1">
      <c r="A6950">
        <v>385</v>
      </c>
      <c r="B6950" t="str">
        <f t="shared" si="108"/>
        <v>385---30</v>
      </c>
      <c r="C6950" t="s">
        <v>797</v>
      </c>
      <c r="D6950" t="s">
        <v>1081</v>
      </c>
      <c r="E6950">
        <v>30</v>
      </c>
    </row>
    <row r="6951" spans="1:5" ht="13.5" customHeight="1">
      <c r="A6951">
        <v>385</v>
      </c>
      <c r="B6951" t="str">
        <f t="shared" si="108"/>
        <v>385---31</v>
      </c>
      <c r="C6951" t="s">
        <v>737</v>
      </c>
      <c r="D6951" t="s">
        <v>996</v>
      </c>
      <c r="E6951">
        <v>31</v>
      </c>
    </row>
    <row r="6952" spans="1:5" ht="13.5" customHeight="1">
      <c r="A6952">
        <v>385</v>
      </c>
      <c r="B6952" t="str">
        <f t="shared" si="108"/>
        <v>385---32</v>
      </c>
      <c r="C6952" t="s">
        <v>743</v>
      </c>
      <c r="D6952" t="s">
        <v>754</v>
      </c>
      <c r="E6952">
        <v>32</v>
      </c>
    </row>
    <row r="6953" spans="1:5" ht="13.5" customHeight="1">
      <c r="A6953">
        <v>385</v>
      </c>
      <c r="B6953" t="str">
        <f t="shared" si="108"/>
        <v>385---33</v>
      </c>
      <c r="C6953" t="s">
        <v>745</v>
      </c>
      <c r="D6953" t="s">
        <v>837</v>
      </c>
      <c r="E6953">
        <v>33</v>
      </c>
    </row>
    <row r="6954" spans="1:5" ht="13.5" customHeight="1">
      <c r="A6954">
        <v>385</v>
      </c>
      <c r="B6954" t="str">
        <f t="shared" si="108"/>
        <v>385---34</v>
      </c>
      <c r="C6954" t="s">
        <v>987</v>
      </c>
      <c r="D6954" t="s">
        <v>1263</v>
      </c>
      <c r="E6954">
        <v>34</v>
      </c>
    </row>
    <row r="6955" spans="1:5" ht="13.5" customHeight="1">
      <c r="A6955">
        <v>385</v>
      </c>
      <c r="B6955" t="str">
        <f t="shared" si="108"/>
        <v>385---35</v>
      </c>
      <c r="C6955" t="s">
        <v>989</v>
      </c>
      <c r="D6955" t="s">
        <v>738</v>
      </c>
      <c r="E6955">
        <v>35</v>
      </c>
    </row>
    <row r="6956" spans="1:5" ht="13.5" customHeight="1">
      <c r="A6956">
        <v>385</v>
      </c>
      <c r="B6956" t="str">
        <f t="shared" si="108"/>
        <v>385---36</v>
      </c>
      <c r="C6956" t="s">
        <v>799</v>
      </c>
      <c r="D6956" t="s">
        <v>809</v>
      </c>
      <c r="E6956">
        <v>36</v>
      </c>
    </row>
    <row r="6957" spans="1:5" ht="13.5" customHeight="1">
      <c r="A6957">
        <v>385</v>
      </c>
      <c r="B6957" t="str">
        <f t="shared" si="108"/>
        <v>385---37</v>
      </c>
      <c r="C6957" t="s">
        <v>819</v>
      </c>
      <c r="D6957" t="s">
        <v>756</v>
      </c>
      <c r="E6957">
        <v>37</v>
      </c>
    </row>
    <row r="6958" spans="1:5" ht="13.5" customHeight="1">
      <c r="A6958">
        <v>385</v>
      </c>
      <c r="B6958" t="str">
        <f t="shared" si="108"/>
        <v>385---38</v>
      </c>
      <c r="C6958" t="s">
        <v>749</v>
      </c>
      <c r="D6958" t="s">
        <v>1082</v>
      </c>
      <c r="E6958">
        <v>38</v>
      </c>
    </row>
    <row r="6959" spans="1:5" ht="13.5" customHeight="1">
      <c r="A6959">
        <v>385</v>
      </c>
      <c r="B6959" t="str">
        <f t="shared" si="108"/>
        <v>385---39</v>
      </c>
      <c r="C6959" t="s">
        <v>1074</v>
      </c>
      <c r="D6959" t="s">
        <v>880</v>
      </c>
      <c r="E6959">
        <v>39</v>
      </c>
    </row>
    <row r="6960" spans="1:5" ht="13.5" customHeight="1">
      <c r="A6960">
        <v>385</v>
      </c>
      <c r="B6960" t="str">
        <f t="shared" si="108"/>
        <v>385---40</v>
      </c>
      <c r="C6960" t="s">
        <v>1019</v>
      </c>
      <c r="D6960" t="s">
        <v>734</v>
      </c>
      <c r="E6960">
        <v>40</v>
      </c>
    </row>
    <row r="6961" spans="1:5" ht="13.5" customHeight="1">
      <c r="A6961">
        <v>385</v>
      </c>
      <c r="B6961" t="str">
        <f t="shared" si="108"/>
        <v>385---41</v>
      </c>
      <c r="C6961" t="s">
        <v>751</v>
      </c>
      <c r="D6961" t="s">
        <v>1281</v>
      </c>
      <c r="E6961">
        <v>41</v>
      </c>
    </row>
    <row r="6962" spans="1:5" ht="13.5" customHeight="1">
      <c r="A6962">
        <v>385</v>
      </c>
      <c r="B6962" t="str">
        <f t="shared" si="108"/>
        <v>385---42</v>
      </c>
      <c r="C6962" t="s">
        <v>824</v>
      </c>
      <c r="D6962" t="s">
        <v>752</v>
      </c>
      <c r="E6962">
        <v>42</v>
      </c>
    </row>
    <row r="6963" spans="1:5" ht="13.5" customHeight="1">
      <c r="A6963">
        <v>385</v>
      </c>
      <c r="B6963" t="str">
        <f t="shared" si="108"/>
        <v>385---43</v>
      </c>
      <c r="C6963" t="s">
        <v>753</v>
      </c>
      <c r="D6963" t="s">
        <v>1002</v>
      </c>
      <c r="E6963">
        <v>43</v>
      </c>
    </row>
    <row r="6964" spans="1:5" ht="13.5" customHeight="1">
      <c r="A6964">
        <v>385</v>
      </c>
      <c r="B6964" t="str">
        <f t="shared" si="108"/>
        <v>385---44</v>
      </c>
      <c r="C6964" t="s">
        <v>828</v>
      </c>
      <c r="D6964" t="s">
        <v>818</v>
      </c>
      <c r="E6964">
        <v>44</v>
      </c>
    </row>
    <row r="6965" spans="1:5" ht="13.5" customHeight="1">
      <c r="A6965">
        <v>385</v>
      </c>
      <c r="B6965" t="str">
        <f t="shared" si="108"/>
        <v>385---45</v>
      </c>
      <c r="C6965" t="s">
        <v>759</v>
      </c>
      <c r="D6965" t="s">
        <v>823</v>
      </c>
      <c r="E6965">
        <v>45</v>
      </c>
    </row>
    <row r="6966" spans="1:5" ht="13.5" customHeight="1">
      <c r="A6966">
        <v>385</v>
      </c>
      <c r="B6966" t="str">
        <f t="shared" si="108"/>
        <v>385---46</v>
      </c>
      <c r="C6966" t="s">
        <v>761</v>
      </c>
      <c r="D6966" t="s">
        <v>1080</v>
      </c>
      <c r="E6966">
        <v>46</v>
      </c>
    </row>
    <row r="6967" spans="1:5" ht="13.5" customHeight="1">
      <c r="A6967">
        <v>385</v>
      </c>
      <c r="B6967" t="str">
        <f t="shared" si="108"/>
        <v>385---47</v>
      </c>
      <c r="C6967" t="s">
        <v>965</v>
      </c>
      <c r="D6967" t="s">
        <v>1250</v>
      </c>
      <c r="E6967">
        <v>47</v>
      </c>
    </row>
    <row r="6968" spans="1:5" ht="13.5" customHeight="1">
      <c r="A6968">
        <v>385</v>
      </c>
      <c r="B6968" t="str">
        <f t="shared" si="108"/>
        <v>385---48</v>
      </c>
      <c r="C6968" t="s">
        <v>991</v>
      </c>
      <c r="D6968" t="s">
        <v>966</v>
      </c>
      <c r="E6968">
        <v>48</v>
      </c>
    </row>
    <row r="6969" spans="1:5" ht="13.5" customHeight="1">
      <c r="A6969">
        <v>385</v>
      </c>
      <c r="B6969" t="str">
        <f t="shared" si="108"/>
        <v>385---49</v>
      </c>
      <c r="C6969" t="s">
        <v>864</v>
      </c>
      <c r="D6969" t="s">
        <v>957</v>
      </c>
      <c r="E6969">
        <v>49</v>
      </c>
    </row>
    <row r="6970" spans="1:5" ht="13.5" customHeight="1">
      <c r="A6970">
        <v>385</v>
      </c>
      <c r="B6970" t="str">
        <f t="shared" si="108"/>
        <v>385---50</v>
      </c>
      <c r="C6970" t="s">
        <v>866</v>
      </c>
      <c r="D6970" t="s">
        <v>831</v>
      </c>
      <c r="E6970">
        <v>50</v>
      </c>
    </row>
    <row r="6971" spans="1:5" ht="13.5" customHeight="1">
      <c r="A6971">
        <v>385</v>
      </c>
      <c r="B6971" t="str">
        <f t="shared" si="108"/>
        <v>385---51</v>
      </c>
      <c r="C6971" t="s">
        <v>1252</v>
      </c>
      <c r="D6971" t="s">
        <v>1283</v>
      </c>
      <c r="E6971">
        <v>51</v>
      </c>
    </row>
    <row r="6972" spans="1:5" ht="13.5" customHeight="1">
      <c r="A6972">
        <v>385</v>
      </c>
      <c r="B6972" t="str">
        <f t="shared" si="108"/>
        <v>385---52</v>
      </c>
      <c r="C6972" t="s">
        <v>836</v>
      </c>
      <c r="D6972" t="s">
        <v>835</v>
      </c>
      <c r="E6972">
        <v>52</v>
      </c>
    </row>
    <row r="6973" spans="1:5" ht="13.5" customHeight="1">
      <c r="A6973">
        <v>385</v>
      </c>
      <c r="B6973" t="str">
        <f t="shared" si="108"/>
        <v>385---53</v>
      </c>
      <c r="C6973" t="s">
        <v>967</v>
      </c>
      <c r="D6973" t="s">
        <v>1046</v>
      </c>
      <c r="E6973">
        <v>53</v>
      </c>
    </row>
    <row r="6974" spans="1:5" ht="13.5" customHeight="1">
      <c r="A6974">
        <v>385</v>
      </c>
      <c r="B6974" t="str">
        <f t="shared" si="108"/>
        <v>385---54</v>
      </c>
      <c r="C6974" t="s">
        <v>1111</v>
      </c>
      <c r="D6974" t="s">
        <v>1045</v>
      </c>
      <c r="E6974">
        <v>54</v>
      </c>
    </row>
    <row r="6975" spans="1:5" ht="13.5" customHeight="1">
      <c r="A6975">
        <v>385</v>
      </c>
      <c r="B6975" t="str">
        <f t="shared" si="108"/>
        <v>385---55</v>
      </c>
      <c r="C6975" t="s">
        <v>801</v>
      </c>
      <c r="D6975" t="s">
        <v>810</v>
      </c>
      <c r="E6975">
        <v>55</v>
      </c>
    </row>
    <row r="6976" spans="1:5" ht="13.5" customHeight="1">
      <c r="A6976">
        <v>385</v>
      </c>
      <c r="B6976" t="str">
        <f t="shared" si="108"/>
        <v>385---56</v>
      </c>
      <c r="C6976" t="s">
        <v>868</v>
      </c>
      <c r="D6976" t="s">
        <v>758</v>
      </c>
      <c r="E6976">
        <v>56</v>
      </c>
    </row>
    <row r="6977" spans="1:5" ht="13.5" customHeight="1">
      <c r="A6977">
        <v>385</v>
      </c>
      <c r="B6977" t="str">
        <f t="shared" si="108"/>
        <v>385---57</v>
      </c>
      <c r="C6977" t="s">
        <v>1098</v>
      </c>
      <c r="D6977" t="s">
        <v>1206</v>
      </c>
      <c r="E6977">
        <v>57</v>
      </c>
    </row>
    <row r="6978" spans="1:5" ht="13.5" customHeight="1">
      <c r="A6978">
        <v>385</v>
      </c>
      <c r="B6978" t="str">
        <f t="shared" si="108"/>
        <v>385---58</v>
      </c>
      <c r="C6978" t="s">
        <v>969</v>
      </c>
      <c r="D6978" t="s">
        <v>802</v>
      </c>
      <c r="E6978">
        <v>58</v>
      </c>
    </row>
    <row r="6979" spans="1:5" ht="13.5" customHeight="1">
      <c r="A6979">
        <v>385</v>
      </c>
      <c r="B6979" t="str">
        <f t="shared" ref="B6979:B7042" si="109">A6979&amp;"---"&amp;E6979</f>
        <v>385---59</v>
      </c>
      <c r="C6979" t="s">
        <v>948</v>
      </c>
      <c r="D6979" t="s">
        <v>1010</v>
      </c>
      <c r="E6979">
        <v>59</v>
      </c>
    </row>
    <row r="6980" spans="1:5" ht="13.5" customHeight="1">
      <c r="A6980">
        <v>385</v>
      </c>
      <c r="B6980" t="str">
        <f t="shared" si="109"/>
        <v>385---60</v>
      </c>
      <c r="C6980" t="s">
        <v>918</v>
      </c>
      <c r="D6980" t="s">
        <v>865</v>
      </c>
      <c r="E6980">
        <v>60</v>
      </c>
    </row>
    <row r="6981" spans="1:5" ht="13.5" customHeight="1">
      <c r="A6981">
        <v>385</v>
      </c>
      <c r="B6981" t="str">
        <f t="shared" si="109"/>
        <v>385---61</v>
      </c>
      <c r="C6981" t="s">
        <v>896</v>
      </c>
      <c r="D6981" t="s">
        <v>1202</v>
      </c>
      <c r="E6981">
        <v>61</v>
      </c>
    </row>
    <row r="6982" spans="1:5" ht="13.5" customHeight="1">
      <c r="A6982">
        <v>385</v>
      </c>
      <c r="B6982" t="str">
        <f t="shared" si="109"/>
        <v>385---62</v>
      </c>
      <c r="C6982" t="s">
        <v>1134</v>
      </c>
      <c r="D6982" t="s">
        <v>6232</v>
      </c>
      <c r="E6982">
        <v>62</v>
      </c>
    </row>
    <row r="6983" spans="1:5" ht="13.5" customHeight="1">
      <c r="A6983">
        <v>385</v>
      </c>
      <c r="B6983" t="str">
        <f t="shared" si="109"/>
        <v>385---63</v>
      </c>
      <c r="C6983" t="s">
        <v>5913</v>
      </c>
      <c r="D6983" t="s">
        <v>1114</v>
      </c>
      <c r="E6983">
        <v>63</v>
      </c>
    </row>
    <row r="6984" spans="1:5" ht="13.5" customHeight="1">
      <c r="A6984">
        <v>385</v>
      </c>
      <c r="B6984" t="str">
        <f t="shared" si="109"/>
        <v>385---64</v>
      </c>
      <c r="C6984" t="s">
        <v>5929</v>
      </c>
      <c r="D6984" t="s">
        <v>813</v>
      </c>
      <c r="E6984">
        <v>64</v>
      </c>
    </row>
    <row r="6985" spans="1:5" ht="13.5" customHeight="1">
      <c r="A6985">
        <v>385</v>
      </c>
      <c r="B6985" t="str">
        <f t="shared" si="109"/>
        <v>385---65</v>
      </c>
      <c r="C6985" t="s">
        <v>5945</v>
      </c>
      <c r="D6985" t="s">
        <v>881</v>
      </c>
      <c r="E6985">
        <v>65</v>
      </c>
    </row>
    <row r="6986" spans="1:5" ht="13.5" customHeight="1">
      <c r="A6986">
        <v>385</v>
      </c>
      <c r="B6986" t="str">
        <f t="shared" si="109"/>
        <v>385---66</v>
      </c>
      <c r="C6986" t="s">
        <v>5946</v>
      </c>
      <c r="D6986" t="s">
        <v>893</v>
      </c>
      <c r="E6986">
        <v>66</v>
      </c>
    </row>
    <row r="6987" spans="1:5" ht="13.5" customHeight="1">
      <c r="A6987">
        <v>385</v>
      </c>
      <c r="B6987" t="str">
        <f t="shared" si="109"/>
        <v>385---67</v>
      </c>
      <c r="C6987" t="s">
        <v>5947</v>
      </c>
      <c r="D6987" t="s">
        <v>884</v>
      </c>
      <c r="E6987">
        <v>67</v>
      </c>
    </row>
    <row r="6988" spans="1:5" ht="13.5" customHeight="1">
      <c r="A6988">
        <v>385</v>
      </c>
      <c r="B6988" t="str">
        <f t="shared" si="109"/>
        <v>385---68</v>
      </c>
      <c r="C6988" t="s">
        <v>5948</v>
      </c>
      <c r="D6988" t="s">
        <v>886</v>
      </c>
      <c r="E6988">
        <v>68</v>
      </c>
    </row>
    <row r="6989" spans="1:5" ht="13.5" customHeight="1">
      <c r="A6989">
        <v>385</v>
      </c>
      <c r="B6989" t="str">
        <f t="shared" si="109"/>
        <v>385---69</v>
      </c>
      <c r="C6989" t="s">
        <v>6000</v>
      </c>
      <c r="D6989" t="s">
        <v>1198</v>
      </c>
      <c r="E6989">
        <v>69</v>
      </c>
    </row>
    <row r="6990" spans="1:5" ht="13.5" customHeight="1">
      <c r="A6990">
        <v>385</v>
      </c>
      <c r="B6990" t="str">
        <f t="shared" si="109"/>
        <v>385---70</v>
      </c>
      <c r="C6990" t="s">
        <v>5967</v>
      </c>
      <c r="D6990" t="s">
        <v>986</v>
      </c>
      <c r="E6990">
        <v>70</v>
      </c>
    </row>
    <row r="6991" spans="1:5" ht="13.5" customHeight="1">
      <c r="A6991">
        <v>385</v>
      </c>
      <c r="B6991" t="str">
        <f t="shared" si="109"/>
        <v>385---71</v>
      </c>
      <c r="C6991" t="s">
        <v>5968</v>
      </c>
      <c r="D6991" t="s">
        <v>988</v>
      </c>
      <c r="E6991">
        <v>71</v>
      </c>
    </row>
    <row r="6992" spans="1:5" ht="13.5" customHeight="1">
      <c r="A6992">
        <v>385</v>
      </c>
      <c r="B6992" t="str">
        <f t="shared" si="109"/>
        <v>385---72</v>
      </c>
      <c r="C6992" t="s">
        <v>5925</v>
      </c>
      <c r="D6992" t="s">
        <v>798</v>
      </c>
      <c r="E6992">
        <v>72</v>
      </c>
    </row>
    <row r="6993" spans="1:5" ht="13.5" customHeight="1">
      <c r="A6993">
        <v>385</v>
      </c>
      <c r="B6993" t="str">
        <f t="shared" si="109"/>
        <v>385---73</v>
      </c>
      <c r="C6993" t="s">
        <v>6001</v>
      </c>
      <c r="D6993" t="s">
        <v>956</v>
      </c>
      <c r="E6993">
        <v>73</v>
      </c>
    </row>
    <row r="6994" spans="1:5" ht="13.5" customHeight="1">
      <c r="A6994">
        <v>385</v>
      </c>
      <c r="B6994" t="str">
        <f t="shared" si="109"/>
        <v>385---74</v>
      </c>
      <c r="C6994" t="s">
        <v>5930</v>
      </c>
      <c r="D6994" t="s">
        <v>821</v>
      </c>
      <c r="E6994">
        <v>74</v>
      </c>
    </row>
    <row r="6995" spans="1:5" ht="13.5" customHeight="1">
      <c r="A6995">
        <v>385</v>
      </c>
      <c r="B6995" t="str">
        <f t="shared" si="109"/>
        <v>385---75</v>
      </c>
      <c r="C6995" t="s">
        <v>5915</v>
      </c>
      <c r="D6995" t="s">
        <v>772</v>
      </c>
      <c r="E6995">
        <v>75</v>
      </c>
    </row>
    <row r="6996" spans="1:5" ht="13.5" customHeight="1">
      <c r="A6996">
        <v>385</v>
      </c>
      <c r="B6996" t="str">
        <f t="shared" si="109"/>
        <v>385---76</v>
      </c>
      <c r="C6996" t="s">
        <v>5926</v>
      </c>
      <c r="D6996" t="s">
        <v>843</v>
      </c>
      <c r="E6996">
        <v>76</v>
      </c>
    </row>
    <row r="6997" spans="1:5" ht="13.5" customHeight="1">
      <c r="A6997">
        <v>385</v>
      </c>
      <c r="B6997" t="str">
        <f t="shared" si="109"/>
        <v>385---77</v>
      </c>
      <c r="C6997" t="s">
        <v>5917</v>
      </c>
      <c r="D6997" t="s">
        <v>789</v>
      </c>
      <c r="E6997">
        <v>77</v>
      </c>
    </row>
    <row r="6998" spans="1:5" ht="13.5" customHeight="1">
      <c r="A6998">
        <v>385</v>
      </c>
      <c r="B6998" t="str">
        <f t="shared" si="109"/>
        <v>385---78</v>
      </c>
      <c r="C6998" t="s">
        <v>5918</v>
      </c>
      <c r="D6998" t="s">
        <v>770</v>
      </c>
      <c r="E6998">
        <v>78</v>
      </c>
    </row>
    <row r="6999" spans="1:5" ht="13.5" customHeight="1">
      <c r="A6999">
        <v>385</v>
      </c>
      <c r="B6999" t="str">
        <f t="shared" si="109"/>
        <v>385---79</v>
      </c>
      <c r="C6999" t="s">
        <v>5931</v>
      </c>
      <c r="D6999" t="s">
        <v>1044</v>
      </c>
      <c r="E6999">
        <v>79</v>
      </c>
    </row>
    <row r="7000" spans="1:5" ht="13.5" customHeight="1">
      <c r="A7000">
        <v>385</v>
      </c>
      <c r="B7000" t="str">
        <f t="shared" si="109"/>
        <v>385---80</v>
      </c>
      <c r="C7000" t="s">
        <v>5932</v>
      </c>
      <c r="D7000" t="s">
        <v>846</v>
      </c>
      <c r="E7000">
        <v>80</v>
      </c>
    </row>
    <row r="7001" spans="1:5" ht="13.5" customHeight="1">
      <c r="A7001">
        <v>385</v>
      </c>
      <c r="B7001" t="str">
        <f t="shared" si="109"/>
        <v>385---81</v>
      </c>
      <c r="C7001" t="s">
        <v>5972</v>
      </c>
      <c r="D7001" t="s">
        <v>979</v>
      </c>
      <c r="E7001">
        <v>81</v>
      </c>
    </row>
    <row r="7002" spans="1:5" ht="13.5" customHeight="1">
      <c r="A7002">
        <v>385</v>
      </c>
      <c r="B7002" t="str">
        <f t="shared" si="109"/>
        <v>385---82</v>
      </c>
      <c r="C7002" t="s">
        <v>5994</v>
      </c>
      <c r="D7002" t="s">
        <v>984</v>
      </c>
      <c r="E7002">
        <v>82</v>
      </c>
    </row>
    <row r="7003" spans="1:5" ht="13.5" customHeight="1">
      <c r="A7003">
        <v>385</v>
      </c>
      <c r="B7003" t="str">
        <f t="shared" si="109"/>
        <v>385---83</v>
      </c>
      <c r="C7003" t="s">
        <v>6002</v>
      </c>
      <c r="D7003" t="s">
        <v>1113</v>
      </c>
      <c r="E7003">
        <v>83</v>
      </c>
    </row>
    <row r="7004" spans="1:5" ht="13.5" customHeight="1">
      <c r="A7004">
        <v>385</v>
      </c>
      <c r="B7004" t="str">
        <f t="shared" si="109"/>
        <v>385---84</v>
      </c>
      <c r="C7004" t="s">
        <v>5950</v>
      </c>
      <c r="D7004" t="s">
        <v>906</v>
      </c>
      <c r="E7004">
        <v>84</v>
      </c>
    </row>
    <row r="7005" spans="1:5" ht="13.5" customHeight="1">
      <c r="A7005">
        <v>385</v>
      </c>
      <c r="B7005" t="str">
        <f t="shared" si="109"/>
        <v>385---85</v>
      </c>
      <c r="C7005" t="s">
        <v>5951</v>
      </c>
      <c r="D7005" t="s">
        <v>879</v>
      </c>
      <c r="E7005">
        <v>85</v>
      </c>
    </row>
    <row r="7006" spans="1:5" ht="13.5" customHeight="1">
      <c r="A7006">
        <v>385</v>
      </c>
      <c r="B7006" t="str">
        <f t="shared" si="109"/>
        <v>385---86</v>
      </c>
      <c r="C7006" t="s">
        <v>5935</v>
      </c>
      <c r="D7006" t="s">
        <v>816</v>
      </c>
      <c r="E7006">
        <v>86</v>
      </c>
    </row>
    <row r="7007" spans="1:5" ht="13.5" customHeight="1">
      <c r="A7007">
        <v>385</v>
      </c>
      <c r="B7007" t="str">
        <f t="shared" si="109"/>
        <v>385---87</v>
      </c>
      <c r="C7007" t="s">
        <v>5936</v>
      </c>
      <c r="D7007" t="s">
        <v>845</v>
      </c>
      <c r="E7007">
        <v>87</v>
      </c>
    </row>
    <row r="7008" spans="1:5" ht="13.5" customHeight="1">
      <c r="A7008">
        <v>385</v>
      </c>
      <c r="B7008" t="str">
        <f t="shared" si="109"/>
        <v>385---88</v>
      </c>
      <c r="C7008" t="s">
        <v>5956</v>
      </c>
      <c r="D7008" t="s">
        <v>917</v>
      </c>
      <c r="E7008">
        <v>88</v>
      </c>
    </row>
    <row r="7009" spans="1:5" ht="13.5" customHeight="1">
      <c r="A7009">
        <v>385</v>
      </c>
      <c r="B7009" t="str">
        <f t="shared" si="109"/>
        <v>385---89</v>
      </c>
      <c r="C7009" t="s">
        <v>5938</v>
      </c>
      <c r="D7009" t="s">
        <v>851</v>
      </c>
      <c r="E7009">
        <v>89</v>
      </c>
    </row>
    <row r="7010" spans="1:5" ht="13.5" customHeight="1">
      <c r="A7010">
        <v>385</v>
      </c>
      <c r="B7010" t="str">
        <f t="shared" si="109"/>
        <v>385---90</v>
      </c>
      <c r="C7010" t="s">
        <v>5941</v>
      </c>
      <c r="D7010" t="s">
        <v>861</v>
      </c>
      <c r="E7010">
        <v>90</v>
      </c>
    </row>
    <row r="7011" spans="1:5" ht="13.5" customHeight="1">
      <c r="A7011">
        <v>385</v>
      </c>
      <c r="B7011" t="str">
        <f t="shared" si="109"/>
        <v>385---91</v>
      </c>
      <c r="C7011" t="s">
        <v>5927</v>
      </c>
      <c r="D7011" t="s">
        <v>1115</v>
      </c>
      <c r="E7011">
        <v>91</v>
      </c>
    </row>
    <row r="7012" spans="1:5" ht="13.5" customHeight="1">
      <c r="A7012">
        <v>385</v>
      </c>
      <c r="B7012" t="str">
        <f t="shared" si="109"/>
        <v>385---92</v>
      </c>
      <c r="C7012" t="s">
        <v>5991</v>
      </c>
      <c r="D7012" t="s">
        <v>1092</v>
      </c>
      <c r="E7012">
        <v>92</v>
      </c>
    </row>
    <row r="7013" spans="1:5" ht="13.5" customHeight="1">
      <c r="A7013">
        <v>385</v>
      </c>
      <c r="B7013" t="str">
        <f t="shared" si="109"/>
        <v>385---93</v>
      </c>
      <c r="C7013" t="s">
        <v>5992</v>
      </c>
      <c r="D7013" t="s">
        <v>1101</v>
      </c>
      <c r="E7013">
        <v>93</v>
      </c>
    </row>
    <row r="7014" spans="1:5" ht="13.5" customHeight="1">
      <c r="A7014">
        <v>385</v>
      </c>
      <c r="B7014" t="str">
        <f t="shared" si="109"/>
        <v>385---94</v>
      </c>
      <c r="C7014" t="s">
        <v>5987</v>
      </c>
      <c r="D7014" t="s">
        <v>1249</v>
      </c>
      <c r="E7014">
        <v>94</v>
      </c>
    </row>
    <row r="7015" spans="1:5" ht="13.5" customHeight="1">
      <c r="A7015">
        <v>385</v>
      </c>
      <c r="B7015" t="str">
        <f t="shared" si="109"/>
        <v>385---95</v>
      </c>
      <c r="C7015" t="s">
        <v>6005</v>
      </c>
      <c r="D7015" t="s">
        <v>1237</v>
      </c>
      <c r="E7015">
        <v>95</v>
      </c>
    </row>
    <row r="7016" spans="1:5" ht="13.5" customHeight="1">
      <c r="A7016">
        <v>385</v>
      </c>
      <c r="B7016" t="str">
        <f t="shared" si="109"/>
        <v>385---96</v>
      </c>
      <c r="C7016" t="s">
        <v>5989</v>
      </c>
      <c r="D7016" t="s">
        <v>1185</v>
      </c>
      <c r="E7016">
        <v>96</v>
      </c>
    </row>
    <row r="7017" spans="1:5" ht="13.5" customHeight="1">
      <c r="A7017">
        <v>385</v>
      </c>
      <c r="B7017" t="str">
        <f t="shared" si="109"/>
        <v>385---97</v>
      </c>
      <c r="C7017" t="s">
        <v>5993</v>
      </c>
      <c r="D7017" t="s">
        <v>1336</v>
      </c>
      <c r="E7017">
        <v>97</v>
      </c>
    </row>
    <row r="7018" spans="1:5" ht="13.5" customHeight="1">
      <c r="A7018">
        <v>385</v>
      </c>
      <c r="B7018" t="str">
        <f t="shared" si="109"/>
        <v>385---98</v>
      </c>
      <c r="C7018" t="s">
        <v>5959</v>
      </c>
      <c r="D7018" t="s">
        <v>6222</v>
      </c>
      <c r="E7018">
        <v>98</v>
      </c>
    </row>
    <row r="7019" spans="1:5" ht="13.5" customHeight="1">
      <c r="A7019" t="s">
        <v>4328</v>
      </c>
      <c r="B7019" t="str">
        <f t="shared" si="109"/>
        <v>F-9---1</v>
      </c>
      <c r="C7019" t="s">
        <v>4216</v>
      </c>
      <c r="D7019" t="s">
        <v>924</v>
      </c>
      <c r="E7019">
        <v>1</v>
      </c>
    </row>
    <row r="7020" spans="1:5" ht="13.5" customHeight="1">
      <c r="A7020" t="s">
        <v>4328</v>
      </c>
      <c r="B7020" t="str">
        <f t="shared" si="109"/>
        <v>F-9---2</v>
      </c>
      <c r="C7020" t="s">
        <v>4216</v>
      </c>
      <c r="D7020" t="s">
        <v>1317</v>
      </c>
      <c r="E7020">
        <v>2</v>
      </c>
    </row>
    <row r="7021" spans="1:5" ht="13.5" customHeight="1">
      <c r="A7021" t="s">
        <v>4328</v>
      </c>
      <c r="B7021" t="str">
        <f t="shared" si="109"/>
        <v>F-9---3</v>
      </c>
      <c r="C7021" t="s">
        <v>4238</v>
      </c>
      <c r="D7021" t="s">
        <v>781</v>
      </c>
      <c r="E7021">
        <v>3</v>
      </c>
    </row>
    <row r="7022" spans="1:5" ht="13.5" customHeight="1">
      <c r="A7022" t="s">
        <v>4328</v>
      </c>
      <c r="B7022" t="str">
        <f t="shared" si="109"/>
        <v>F-9---4</v>
      </c>
      <c r="C7022" t="s">
        <v>4228</v>
      </c>
      <c r="D7022" t="s">
        <v>1174</v>
      </c>
      <c r="E7022">
        <v>4</v>
      </c>
    </row>
    <row r="7023" spans="1:5" ht="13.5" customHeight="1">
      <c r="A7023" t="s">
        <v>4328</v>
      </c>
      <c r="B7023" t="str">
        <f t="shared" si="109"/>
        <v>F-9---5</v>
      </c>
      <c r="C7023" t="s">
        <v>4276</v>
      </c>
      <c r="D7023" t="s">
        <v>841</v>
      </c>
      <c r="E7023">
        <v>5</v>
      </c>
    </row>
    <row r="7024" spans="1:5" ht="13.5" customHeight="1">
      <c r="A7024" t="s">
        <v>4328</v>
      </c>
      <c r="B7024" t="str">
        <f t="shared" si="109"/>
        <v>F-9---6</v>
      </c>
      <c r="C7024" t="s">
        <v>4254</v>
      </c>
      <c r="D7024" t="s">
        <v>6239</v>
      </c>
      <c r="E7024">
        <v>6</v>
      </c>
    </row>
    <row r="7025" spans="1:5" ht="13.5" customHeight="1">
      <c r="A7025" t="s">
        <v>4328</v>
      </c>
      <c r="B7025" t="str">
        <f t="shared" si="109"/>
        <v>F-9---7</v>
      </c>
      <c r="C7025" t="s">
        <v>4236</v>
      </c>
      <c r="D7025" t="s">
        <v>792</v>
      </c>
      <c r="E7025">
        <v>7</v>
      </c>
    </row>
    <row r="7026" spans="1:5" ht="13.5" customHeight="1">
      <c r="A7026" t="s">
        <v>4328</v>
      </c>
      <c r="B7026" t="str">
        <f t="shared" si="109"/>
        <v>F-9---8</v>
      </c>
      <c r="C7026" t="s">
        <v>4257</v>
      </c>
      <c r="D7026" t="s">
        <v>1229</v>
      </c>
      <c r="E7026">
        <v>8</v>
      </c>
    </row>
    <row r="7027" spans="1:5" ht="13.5" customHeight="1">
      <c r="A7027" t="s">
        <v>4328</v>
      </c>
      <c r="B7027" t="str">
        <f t="shared" si="109"/>
        <v>F-9---9</v>
      </c>
      <c r="C7027" t="s">
        <v>4290</v>
      </c>
      <c r="D7027" t="s">
        <v>1191</v>
      </c>
      <c r="E7027">
        <v>9</v>
      </c>
    </row>
    <row r="7028" spans="1:5" ht="13.5" customHeight="1">
      <c r="A7028" t="s">
        <v>4328</v>
      </c>
      <c r="B7028" t="str">
        <f t="shared" si="109"/>
        <v>F-9---10</v>
      </c>
      <c r="C7028" t="s">
        <v>4292</v>
      </c>
      <c r="D7028" t="s">
        <v>1131</v>
      </c>
      <c r="E7028">
        <v>10</v>
      </c>
    </row>
    <row r="7029" spans="1:5" ht="13.5" customHeight="1">
      <c r="A7029" t="s">
        <v>4328</v>
      </c>
      <c r="B7029" t="str">
        <f t="shared" si="109"/>
        <v>F-9---11</v>
      </c>
      <c r="C7029" t="s">
        <v>4293</v>
      </c>
      <c r="D7029" t="s">
        <v>786</v>
      </c>
      <c r="E7029">
        <v>11</v>
      </c>
    </row>
    <row r="7030" spans="1:5" ht="13.5" customHeight="1">
      <c r="A7030" t="s">
        <v>4328</v>
      </c>
      <c r="B7030" t="str">
        <f t="shared" si="109"/>
        <v>F-9---12</v>
      </c>
      <c r="C7030" t="s">
        <v>4291</v>
      </c>
      <c r="D7030" t="s">
        <v>1160</v>
      </c>
      <c r="E7030">
        <v>12</v>
      </c>
    </row>
    <row r="7031" spans="1:5" ht="13.5" customHeight="1">
      <c r="A7031" t="s">
        <v>4328</v>
      </c>
      <c r="B7031" t="str">
        <f t="shared" si="109"/>
        <v>F-9---13</v>
      </c>
      <c r="C7031" t="s">
        <v>1017</v>
      </c>
      <c r="D7031" t="s">
        <v>796</v>
      </c>
      <c r="E7031">
        <v>13</v>
      </c>
    </row>
    <row r="7032" spans="1:5" ht="13.5" customHeight="1">
      <c r="A7032" t="s">
        <v>4328</v>
      </c>
      <c r="B7032" t="str">
        <f t="shared" si="109"/>
        <v>F-9---14</v>
      </c>
      <c r="C7032" t="s">
        <v>731</v>
      </c>
      <c r="D7032" t="s">
        <v>800</v>
      </c>
      <c r="E7032">
        <v>14</v>
      </c>
    </row>
    <row r="7033" spans="1:5" ht="13.5" customHeight="1">
      <c r="A7033" t="s">
        <v>4328</v>
      </c>
      <c r="B7033" t="str">
        <f t="shared" si="109"/>
        <v>F-9---15</v>
      </c>
      <c r="C7033" t="s">
        <v>733</v>
      </c>
      <c r="D7033" t="s">
        <v>781</v>
      </c>
      <c r="E7033">
        <v>15</v>
      </c>
    </row>
    <row r="7034" spans="1:5" ht="13.5" customHeight="1">
      <c r="A7034" t="s">
        <v>4328</v>
      </c>
      <c r="B7034" t="str">
        <f t="shared" si="109"/>
        <v>F-9---16</v>
      </c>
      <c r="C7034" t="s">
        <v>735</v>
      </c>
      <c r="D7034" t="s">
        <v>744</v>
      </c>
      <c r="E7034">
        <v>16</v>
      </c>
    </row>
    <row r="7035" spans="1:5" ht="13.5" customHeight="1">
      <c r="A7035" t="s">
        <v>4328</v>
      </c>
      <c r="B7035" t="str">
        <f t="shared" si="109"/>
        <v>F-9---17</v>
      </c>
      <c r="C7035" t="s">
        <v>985</v>
      </c>
      <c r="D7035" t="s">
        <v>1449</v>
      </c>
      <c r="E7035">
        <v>17</v>
      </c>
    </row>
    <row r="7036" spans="1:5" ht="13.5" customHeight="1">
      <c r="A7036" t="s">
        <v>4328</v>
      </c>
      <c r="B7036" t="str">
        <f t="shared" si="109"/>
        <v>F-9---18</v>
      </c>
      <c r="C7036" t="s">
        <v>887</v>
      </c>
      <c r="D7036" t="s">
        <v>992</v>
      </c>
      <c r="E7036">
        <v>18</v>
      </c>
    </row>
    <row r="7037" spans="1:5" ht="13.5" customHeight="1">
      <c r="A7037" t="s">
        <v>4328</v>
      </c>
      <c r="B7037" t="str">
        <f t="shared" si="109"/>
        <v>F-9---19</v>
      </c>
      <c r="C7037" t="s">
        <v>739</v>
      </c>
      <c r="D7037" t="s">
        <v>736</v>
      </c>
      <c r="E7037">
        <v>19</v>
      </c>
    </row>
    <row r="7038" spans="1:5" ht="13.5" customHeight="1">
      <c r="A7038" t="s">
        <v>4328</v>
      </c>
      <c r="B7038" t="str">
        <f t="shared" si="109"/>
        <v>F-9---20</v>
      </c>
      <c r="C7038" t="s">
        <v>888</v>
      </c>
      <c r="D7038" t="s">
        <v>1073</v>
      </c>
      <c r="E7038">
        <v>20</v>
      </c>
    </row>
    <row r="7039" spans="1:5" ht="13.5" customHeight="1">
      <c r="A7039" t="s">
        <v>4328</v>
      </c>
      <c r="B7039" t="str">
        <f t="shared" si="109"/>
        <v>F-9---21</v>
      </c>
      <c r="C7039" t="s">
        <v>858</v>
      </c>
      <c r="D7039" t="s">
        <v>740</v>
      </c>
      <c r="E7039">
        <v>21</v>
      </c>
    </row>
    <row r="7040" spans="1:5" ht="13.5" customHeight="1">
      <c r="A7040" t="s">
        <v>4328</v>
      </c>
      <c r="B7040" t="str">
        <f t="shared" si="109"/>
        <v>F-9---22</v>
      </c>
      <c r="C7040" t="s">
        <v>743</v>
      </c>
      <c r="D7040" t="s">
        <v>754</v>
      </c>
      <c r="E7040">
        <v>22</v>
      </c>
    </row>
    <row r="7041" spans="1:5" ht="13.5" customHeight="1">
      <c r="A7041" t="s">
        <v>4328</v>
      </c>
      <c r="B7041" t="str">
        <f t="shared" si="109"/>
        <v>F-9---23</v>
      </c>
      <c r="C7041" t="s">
        <v>987</v>
      </c>
      <c r="D7041" t="s">
        <v>1263</v>
      </c>
      <c r="E7041">
        <v>23</v>
      </c>
    </row>
    <row r="7042" spans="1:5" ht="13.5" customHeight="1">
      <c r="A7042" t="s">
        <v>4328</v>
      </c>
      <c r="B7042" t="str">
        <f t="shared" si="109"/>
        <v>F-9---24</v>
      </c>
      <c r="C7042" t="s">
        <v>989</v>
      </c>
      <c r="D7042" t="s">
        <v>738</v>
      </c>
      <c r="E7042">
        <v>24</v>
      </c>
    </row>
    <row r="7043" spans="1:5" ht="13.5" customHeight="1">
      <c r="A7043" t="s">
        <v>4328</v>
      </c>
      <c r="B7043" t="str">
        <f t="shared" ref="B7043:B7106" si="110">A7043&amp;"---"&amp;E7043</f>
        <v>F-9---25</v>
      </c>
      <c r="C7043" t="s">
        <v>1094</v>
      </c>
      <c r="D7043" t="s">
        <v>790</v>
      </c>
      <c r="E7043">
        <v>25</v>
      </c>
    </row>
    <row r="7044" spans="1:5" ht="13.5" customHeight="1">
      <c r="A7044" t="s">
        <v>4328</v>
      </c>
      <c r="B7044" t="str">
        <f t="shared" si="110"/>
        <v>F-9---26</v>
      </c>
      <c r="C7044" t="s">
        <v>749</v>
      </c>
      <c r="D7044" t="s">
        <v>1082</v>
      </c>
      <c r="E7044">
        <v>26</v>
      </c>
    </row>
    <row r="7045" spans="1:5" ht="13.5" customHeight="1">
      <c r="A7045" t="s">
        <v>4328</v>
      </c>
      <c r="B7045" t="str">
        <f t="shared" si="110"/>
        <v>F-9---27</v>
      </c>
      <c r="C7045" t="s">
        <v>1074</v>
      </c>
      <c r="D7045" t="s">
        <v>880</v>
      </c>
      <c r="E7045">
        <v>27</v>
      </c>
    </row>
    <row r="7046" spans="1:5" ht="13.5" customHeight="1">
      <c r="A7046" t="s">
        <v>4328</v>
      </c>
      <c r="B7046" t="str">
        <f t="shared" si="110"/>
        <v>F-9---28</v>
      </c>
      <c r="C7046" t="s">
        <v>1019</v>
      </c>
      <c r="D7046" t="s">
        <v>734</v>
      </c>
      <c r="E7046">
        <v>28</v>
      </c>
    </row>
    <row r="7047" spans="1:5" ht="13.5" customHeight="1">
      <c r="A7047" t="s">
        <v>4328</v>
      </c>
      <c r="B7047" t="str">
        <f t="shared" si="110"/>
        <v>F-9---29</v>
      </c>
      <c r="C7047" t="s">
        <v>824</v>
      </c>
      <c r="D7047" t="s">
        <v>752</v>
      </c>
      <c r="E7047">
        <v>29</v>
      </c>
    </row>
    <row r="7048" spans="1:5" ht="13.5" customHeight="1">
      <c r="A7048" t="s">
        <v>4328</v>
      </c>
      <c r="B7048" t="str">
        <f t="shared" si="110"/>
        <v>F-9---30</v>
      </c>
      <c r="C7048" t="s">
        <v>826</v>
      </c>
      <c r="D7048" t="s">
        <v>1079</v>
      </c>
      <c r="E7048">
        <v>30</v>
      </c>
    </row>
    <row r="7049" spans="1:5" ht="13.5" customHeight="1">
      <c r="A7049" t="s">
        <v>4328</v>
      </c>
      <c r="B7049" t="str">
        <f t="shared" si="110"/>
        <v>F-9---31</v>
      </c>
      <c r="C7049" t="s">
        <v>1005</v>
      </c>
      <c r="D7049" t="s">
        <v>1105</v>
      </c>
      <c r="E7049">
        <v>31</v>
      </c>
    </row>
    <row r="7050" spans="1:5" ht="13.5" customHeight="1">
      <c r="A7050" t="s">
        <v>4328</v>
      </c>
      <c r="B7050" t="str">
        <f t="shared" si="110"/>
        <v>F-9---32</v>
      </c>
      <c r="C7050" t="s">
        <v>755</v>
      </c>
      <c r="D7050" t="s">
        <v>1146</v>
      </c>
      <c r="E7050">
        <v>32</v>
      </c>
    </row>
    <row r="7051" spans="1:5" ht="13.5" customHeight="1">
      <c r="A7051" t="s">
        <v>4328</v>
      </c>
      <c r="B7051" t="str">
        <f t="shared" si="110"/>
        <v>F-9---33</v>
      </c>
      <c r="C7051" t="s">
        <v>940</v>
      </c>
      <c r="D7051" t="s">
        <v>1239</v>
      </c>
      <c r="E7051">
        <v>33</v>
      </c>
    </row>
    <row r="7052" spans="1:5" ht="13.5" customHeight="1">
      <c r="A7052" t="s">
        <v>4328</v>
      </c>
      <c r="B7052" t="str">
        <f t="shared" si="110"/>
        <v>F-9---34</v>
      </c>
      <c r="C7052" t="s">
        <v>832</v>
      </c>
      <c r="D7052" t="s">
        <v>949</v>
      </c>
      <c r="E7052">
        <v>34</v>
      </c>
    </row>
    <row r="7053" spans="1:5" ht="13.5" customHeight="1">
      <c r="A7053" t="s">
        <v>4328</v>
      </c>
      <c r="B7053" t="str">
        <f t="shared" si="110"/>
        <v>F-9---35</v>
      </c>
      <c r="C7053" t="s">
        <v>866</v>
      </c>
      <c r="D7053" t="s">
        <v>831</v>
      </c>
      <c r="E7053">
        <v>35</v>
      </c>
    </row>
    <row r="7054" spans="1:5">
      <c r="A7054" t="s">
        <v>4328</v>
      </c>
      <c r="B7054" t="str">
        <f t="shared" si="110"/>
        <v>F-9---36</v>
      </c>
      <c r="C7054" t="s">
        <v>1253</v>
      </c>
      <c r="D7054" t="s">
        <v>1228</v>
      </c>
      <c r="E7054">
        <v>36</v>
      </c>
    </row>
    <row r="7055" spans="1:5" ht="13.5" customHeight="1">
      <c r="A7055" t="s">
        <v>4328</v>
      </c>
      <c r="B7055" t="str">
        <f t="shared" si="110"/>
        <v>F-9---37</v>
      </c>
      <c r="C7055" t="s">
        <v>1096</v>
      </c>
      <c r="D7055" t="s">
        <v>1215</v>
      </c>
      <c r="E7055">
        <v>37</v>
      </c>
    </row>
    <row r="7056" spans="1:5" ht="13.5" customHeight="1">
      <c r="A7056" t="s">
        <v>4328</v>
      </c>
      <c r="B7056" t="str">
        <f t="shared" si="110"/>
        <v>F-9---38</v>
      </c>
      <c r="C7056" t="s">
        <v>1102</v>
      </c>
      <c r="D7056" t="s">
        <v>1190</v>
      </c>
      <c r="E7056">
        <v>38</v>
      </c>
    </row>
    <row r="7057" spans="1:5" ht="13.5" customHeight="1">
      <c r="A7057" t="s">
        <v>4328</v>
      </c>
      <c r="B7057" t="str">
        <f t="shared" si="110"/>
        <v>F-9---39</v>
      </c>
      <c r="C7057" t="s">
        <v>1055</v>
      </c>
      <c r="D7057" t="s">
        <v>1324</v>
      </c>
      <c r="E7057">
        <v>39</v>
      </c>
    </row>
    <row r="7058" spans="1:5" ht="13.5" customHeight="1">
      <c r="A7058" t="s">
        <v>4328</v>
      </c>
      <c r="B7058" t="str">
        <f t="shared" si="110"/>
        <v>F-9---40</v>
      </c>
      <c r="C7058" t="s">
        <v>868</v>
      </c>
      <c r="D7058" t="s">
        <v>758</v>
      </c>
      <c r="E7058">
        <v>40</v>
      </c>
    </row>
    <row r="7059" spans="1:5" ht="13.5" customHeight="1">
      <c r="A7059" t="s">
        <v>4328</v>
      </c>
      <c r="B7059" t="str">
        <f t="shared" si="110"/>
        <v>F-9---41</v>
      </c>
      <c r="C7059" t="s">
        <v>771</v>
      </c>
      <c r="D7059" t="s">
        <v>791</v>
      </c>
      <c r="E7059">
        <v>41</v>
      </c>
    </row>
    <row r="7060" spans="1:5" ht="13.5" customHeight="1">
      <c r="A7060" t="s">
        <v>4328</v>
      </c>
      <c r="B7060" t="str">
        <f t="shared" si="110"/>
        <v>F-9---42</v>
      </c>
      <c r="C7060" t="s">
        <v>916</v>
      </c>
      <c r="D7060" t="s">
        <v>1401</v>
      </c>
      <c r="E7060">
        <v>42</v>
      </c>
    </row>
    <row r="7061" spans="1:5" ht="13.5" customHeight="1">
      <c r="A7061" t="s">
        <v>4328</v>
      </c>
      <c r="B7061" t="str">
        <f t="shared" si="110"/>
        <v>F-9---43</v>
      </c>
      <c r="C7061" t="s">
        <v>5912</v>
      </c>
      <c r="D7061" t="s">
        <v>764</v>
      </c>
      <c r="E7061">
        <v>43</v>
      </c>
    </row>
    <row r="7062" spans="1:5" ht="13.5" customHeight="1">
      <c r="A7062" t="s">
        <v>4328</v>
      </c>
      <c r="B7062" t="str">
        <f t="shared" si="110"/>
        <v>F-9---44</v>
      </c>
      <c r="C7062" t="s">
        <v>5961</v>
      </c>
      <c r="D7062" t="s">
        <v>935</v>
      </c>
      <c r="E7062">
        <v>44</v>
      </c>
    </row>
    <row r="7063" spans="1:5" ht="13.5" customHeight="1">
      <c r="A7063" t="s">
        <v>4328</v>
      </c>
      <c r="B7063" t="str">
        <f t="shared" si="110"/>
        <v>F-9---45</v>
      </c>
      <c r="C7063" t="s">
        <v>5982</v>
      </c>
      <c r="D7063" t="s">
        <v>1125</v>
      </c>
      <c r="E7063">
        <v>45</v>
      </c>
    </row>
    <row r="7064" spans="1:5" ht="13.5" customHeight="1">
      <c r="A7064" t="s">
        <v>4328</v>
      </c>
      <c r="B7064" t="str">
        <f t="shared" si="110"/>
        <v>F-9---46</v>
      </c>
      <c r="C7064" t="s">
        <v>5915</v>
      </c>
      <c r="D7064" t="s">
        <v>772</v>
      </c>
      <c r="E7064">
        <v>46</v>
      </c>
    </row>
    <row r="7065" spans="1:5" ht="13.5" customHeight="1">
      <c r="A7065" t="s">
        <v>4328</v>
      </c>
      <c r="B7065" t="str">
        <f t="shared" si="110"/>
        <v>F-9---47</v>
      </c>
      <c r="C7065" t="s">
        <v>5917</v>
      </c>
      <c r="D7065" t="s">
        <v>789</v>
      </c>
      <c r="E7065">
        <v>47</v>
      </c>
    </row>
    <row r="7066" spans="1:5" ht="13.5" customHeight="1">
      <c r="A7066" t="s">
        <v>4328</v>
      </c>
      <c r="B7066" t="str">
        <f t="shared" si="110"/>
        <v>F-9---48</v>
      </c>
      <c r="C7066" t="s">
        <v>5918</v>
      </c>
      <c r="D7066" t="s">
        <v>770</v>
      </c>
      <c r="E7066">
        <v>48</v>
      </c>
    </row>
    <row r="7067" spans="1:5" ht="13.5" customHeight="1">
      <c r="A7067" t="s">
        <v>4328</v>
      </c>
      <c r="B7067" t="str">
        <f t="shared" si="110"/>
        <v>F-9---49</v>
      </c>
      <c r="C7067" t="s">
        <v>5962</v>
      </c>
      <c r="D7067" t="s">
        <v>1174</v>
      </c>
      <c r="E7067">
        <v>49</v>
      </c>
    </row>
    <row r="7068" spans="1:5" ht="13.5" customHeight="1">
      <c r="A7068" t="s">
        <v>4328</v>
      </c>
      <c r="B7068" t="str">
        <f t="shared" si="110"/>
        <v>F-9---50</v>
      </c>
      <c r="C7068" t="s">
        <v>5963</v>
      </c>
      <c r="D7068" t="s">
        <v>937</v>
      </c>
      <c r="E7068">
        <v>50</v>
      </c>
    </row>
    <row r="7069" spans="1:5" ht="13.5" customHeight="1">
      <c r="A7069" t="s">
        <v>4328</v>
      </c>
      <c r="B7069" t="str">
        <f t="shared" si="110"/>
        <v>F-9---51</v>
      </c>
      <c r="C7069" t="s">
        <v>5978</v>
      </c>
      <c r="D7069" t="s">
        <v>1191</v>
      </c>
      <c r="E7069">
        <v>51</v>
      </c>
    </row>
    <row r="7070" spans="1:5" ht="13.5" customHeight="1">
      <c r="A7070" t="s">
        <v>4328</v>
      </c>
      <c r="B7070" t="str">
        <f t="shared" si="110"/>
        <v>F-9---52</v>
      </c>
      <c r="C7070" t="s">
        <v>5972</v>
      </c>
      <c r="D7070" t="s">
        <v>979</v>
      </c>
      <c r="E7070">
        <v>52</v>
      </c>
    </row>
    <row r="7071" spans="1:5" ht="13.5" customHeight="1">
      <c r="A7071" t="s">
        <v>4328</v>
      </c>
      <c r="B7071" t="str">
        <f t="shared" si="110"/>
        <v>F-9---53</v>
      </c>
      <c r="C7071" t="s">
        <v>5984</v>
      </c>
      <c r="D7071" t="s">
        <v>1232</v>
      </c>
      <c r="E7071">
        <v>53</v>
      </c>
    </row>
    <row r="7072" spans="1:5" ht="13.5" customHeight="1">
      <c r="A7072" t="s">
        <v>4328</v>
      </c>
      <c r="B7072" t="str">
        <f t="shared" si="110"/>
        <v>F-9---54</v>
      </c>
      <c r="C7072" t="s">
        <v>5964</v>
      </c>
      <c r="D7072" t="s">
        <v>1176</v>
      </c>
      <c r="E7072">
        <v>54</v>
      </c>
    </row>
    <row r="7073" spans="1:5" ht="13.5" customHeight="1">
      <c r="A7073" t="s">
        <v>4328</v>
      </c>
      <c r="B7073" t="str">
        <f t="shared" si="110"/>
        <v>F-9---55</v>
      </c>
      <c r="C7073" t="s">
        <v>5979</v>
      </c>
      <c r="D7073" t="s">
        <v>1071</v>
      </c>
      <c r="E7073">
        <v>55</v>
      </c>
    </row>
    <row r="7074" spans="1:5" ht="13.5" customHeight="1">
      <c r="A7074" t="s">
        <v>4328</v>
      </c>
      <c r="B7074" t="str">
        <f t="shared" si="110"/>
        <v>F-9---56</v>
      </c>
      <c r="C7074" t="s">
        <v>6009</v>
      </c>
      <c r="D7074" t="s">
        <v>1242</v>
      </c>
      <c r="E7074">
        <v>56</v>
      </c>
    </row>
    <row r="7075" spans="1:5" ht="13.5" customHeight="1">
      <c r="A7075" t="s">
        <v>4328</v>
      </c>
      <c r="B7075" t="str">
        <f t="shared" si="110"/>
        <v>F-9---57</v>
      </c>
      <c r="C7075" t="s">
        <v>5953</v>
      </c>
      <c r="D7075" t="s">
        <v>912</v>
      </c>
      <c r="E7075">
        <v>57</v>
      </c>
    </row>
    <row r="7076" spans="1:5" ht="13.5" customHeight="1">
      <c r="A7076" t="s">
        <v>4328</v>
      </c>
      <c r="B7076" t="str">
        <f t="shared" si="110"/>
        <v>F-9---58</v>
      </c>
      <c r="C7076" t="s">
        <v>5919</v>
      </c>
      <c r="D7076" t="s">
        <v>725</v>
      </c>
      <c r="E7076">
        <v>58</v>
      </c>
    </row>
    <row r="7077" spans="1:5" ht="13.5" customHeight="1">
      <c r="A7077" t="s">
        <v>4328</v>
      </c>
      <c r="B7077" t="str">
        <f t="shared" si="110"/>
        <v>F-9---59</v>
      </c>
      <c r="C7077" t="s">
        <v>5920</v>
      </c>
      <c r="D7077" t="s">
        <v>762</v>
      </c>
      <c r="E7077">
        <v>59</v>
      </c>
    </row>
    <row r="7078" spans="1:5" ht="13.5" customHeight="1">
      <c r="A7078" t="s">
        <v>4328</v>
      </c>
      <c r="B7078" t="str">
        <f t="shared" si="110"/>
        <v>F-9---60</v>
      </c>
      <c r="C7078" t="s">
        <v>5927</v>
      </c>
      <c r="D7078" t="s">
        <v>1115</v>
      </c>
      <c r="E7078">
        <v>60</v>
      </c>
    </row>
    <row r="7079" spans="1:5" ht="13.5" customHeight="1">
      <c r="A7079" t="s">
        <v>4328</v>
      </c>
      <c r="B7079" t="str">
        <f t="shared" si="110"/>
        <v>F-9---61</v>
      </c>
      <c r="C7079" t="s">
        <v>5973</v>
      </c>
      <c r="D7079" t="s">
        <v>1158</v>
      </c>
      <c r="E7079">
        <v>61</v>
      </c>
    </row>
    <row r="7080" spans="1:5" ht="13.5" customHeight="1">
      <c r="A7080" t="s">
        <v>4328</v>
      </c>
      <c r="B7080" t="str">
        <f t="shared" si="110"/>
        <v>F-9---62</v>
      </c>
      <c r="C7080" t="s">
        <v>5954</v>
      </c>
      <c r="D7080" t="s">
        <v>1166</v>
      </c>
      <c r="E7080">
        <v>62</v>
      </c>
    </row>
    <row r="7081" spans="1:5" ht="13.5" customHeight="1">
      <c r="A7081" t="s">
        <v>4328</v>
      </c>
      <c r="B7081" t="str">
        <f t="shared" si="110"/>
        <v>F-9---63</v>
      </c>
      <c r="C7081" t="s">
        <v>5921</v>
      </c>
      <c r="D7081" t="s">
        <v>786</v>
      </c>
      <c r="E7081">
        <v>63</v>
      </c>
    </row>
    <row r="7082" spans="1:5" ht="13.5" customHeight="1">
      <c r="A7082" t="s">
        <v>4328</v>
      </c>
      <c r="B7082" t="str">
        <f t="shared" si="110"/>
        <v>F-9---64</v>
      </c>
      <c r="C7082" t="s">
        <v>5987</v>
      </c>
      <c r="D7082" t="s">
        <v>1249</v>
      </c>
      <c r="E7082">
        <v>64</v>
      </c>
    </row>
    <row r="7083" spans="1:5" ht="13.5" customHeight="1">
      <c r="A7083" t="s">
        <v>4328</v>
      </c>
      <c r="B7083" t="str">
        <f t="shared" si="110"/>
        <v>F-9---65</v>
      </c>
      <c r="C7083" t="s">
        <v>5923</v>
      </c>
      <c r="D7083" t="s">
        <v>766</v>
      </c>
      <c r="E7083">
        <v>65</v>
      </c>
    </row>
    <row r="7084" spans="1:5" ht="13.5" customHeight="1">
      <c r="A7084" t="s">
        <v>4328</v>
      </c>
      <c r="B7084" t="str">
        <f t="shared" si="110"/>
        <v>F-9---66</v>
      </c>
      <c r="C7084" t="s">
        <v>5981</v>
      </c>
      <c r="D7084" t="s">
        <v>1225</v>
      </c>
      <c r="E7084">
        <v>66</v>
      </c>
    </row>
    <row r="7085" spans="1:5" ht="13.5" customHeight="1">
      <c r="A7085" t="s">
        <v>4328</v>
      </c>
      <c r="B7085" t="str">
        <f t="shared" si="110"/>
        <v>F-9---67</v>
      </c>
      <c r="C7085" t="s">
        <v>5988</v>
      </c>
      <c r="D7085" t="s">
        <v>1133</v>
      </c>
      <c r="E7085">
        <v>67</v>
      </c>
    </row>
    <row r="7086" spans="1:5" ht="13.5" customHeight="1">
      <c r="A7086" t="s">
        <v>4328</v>
      </c>
      <c r="B7086" t="str">
        <f t="shared" si="110"/>
        <v>F-9---68</v>
      </c>
      <c r="C7086" t="s">
        <v>5966</v>
      </c>
      <c r="D7086" t="s">
        <v>1446</v>
      </c>
      <c r="E7086">
        <v>68</v>
      </c>
    </row>
    <row r="7087" spans="1:5" ht="13.5" customHeight="1">
      <c r="A7087">
        <v>31</v>
      </c>
      <c r="B7087" t="str">
        <f t="shared" si="110"/>
        <v>31---1</v>
      </c>
      <c r="C7087" t="s">
        <v>4216</v>
      </c>
      <c r="D7087" t="s">
        <v>713</v>
      </c>
      <c r="E7087">
        <v>1</v>
      </c>
    </row>
    <row r="7088" spans="1:5" ht="13.5" customHeight="1">
      <c r="A7088">
        <v>31</v>
      </c>
      <c r="B7088" t="str">
        <f t="shared" si="110"/>
        <v>31---2</v>
      </c>
      <c r="C7088" t="s">
        <v>4216</v>
      </c>
      <c r="D7088" t="s">
        <v>714</v>
      </c>
      <c r="E7088">
        <v>2</v>
      </c>
    </row>
    <row r="7089" spans="1:5" ht="13.5" customHeight="1">
      <c r="A7089">
        <v>31</v>
      </c>
      <c r="B7089" t="str">
        <f t="shared" si="110"/>
        <v>31---3</v>
      </c>
      <c r="C7089" t="s">
        <v>4217</v>
      </c>
      <c r="D7089" t="s">
        <v>971</v>
      </c>
      <c r="E7089">
        <v>3</v>
      </c>
    </row>
    <row r="7090" spans="1:5" ht="13.5" customHeight="1">
      <c r="A7090">
        <v>31</v>
      </c>
      <c r="B7090" t="str">
        <f t="shared" si="110"/>
        <v>31---4</v>
      </c>
      <c r="C7090" t="s">
        <v>4279</v>
      </c>
      <c r="D7090" t="s">
        <v>872</v>
      </c>
      <c r="E7090">
        <v>4</v>
      </c>
    </row>
    <row r="7091" spans="1:5" ht="13.5" customHeight="1">
      <c r="A7091">
        <v>31</v>
      </c>
      <c r="B7091" t="str">
        <f t="shared" si="110"/>
        <v>31---5</v>
      </c>
      <c r="C7091" t="s">
        <v>4219</v>
      </c>
      <c r="D7091" t="s">
        <v>1138</v>
      </c>
      <c r="E7091">
        <v>5</v>
      </c>
    </row>
    <row r="7092" spans="1:5" ht="13.5" customHeight="1">
      <c r="A7092">
        <v>31</v>
      </c>
      <c r="B7092" t="str">
        <f t="shared" si="110"/>
        <v>31---6</v>
      </c>
      <c r="C7092" t="s">
        <v>4271</v>
      </c>
      <c r="D7092" t="s">
        <v>1179</v>
      </c>
      <c r="E7092">
        <v>6</v>
      </c>
    </row>
    <row r="7093" spans="1:5" ht="13.5" customHeight="1">
      <c r="A7093">
        <v>31</v>
      </c>
      <c r="B7093" t="str">
        <f t="shared" si="110"/>
        <v>31---7</v>
      </c>
      <c r="C7093" t="s">
        <v>4220</v>
      </c>
      <c r="D7093" t="s">
        <v>1142</v>
      </c>
      <c r="E7093">
        <v>7</v>
      </c>
    </row>
    <row r="7094" spans="1:5" ht="13.5" customHeight="1">
      <c r="A7094">
        <v>31</v>
      </c>
      <c r="B7094" t="str">
        <f t="shared" si="110"/>
        <v>31---8</v>
      </c>
      <c r="C7094" t="s">
        <v>4270</v>
      </c>
      <c r="D7094" t="s">
        <v>959</v>
      </c>
      <c r="E7094">
        <v>8</v>
      </c>
    </row>
    <row r="7095" spans="1:5" ht="13.5" customHeight="1">
      <c r="A7095">
        <v>31</v>
      </c>
      <c r="B7095" t="str">
        <f t="shared" si="110"/>
        <v>31---9</v>
      </c>
      <c r="C7095" t="s">
        <v>4222</v>
      </c>
      <c r="D7095" t="s">
        <v>754</v>
      </c>
      <c r="E7095">
        <v>9</v>
      </c>
    </row>
    <row r="7096" spans="1:5" ht="13.5" customHeight="1">
      <c r="A7096">
        <v>31</v>
      </c>
      <c r="B7096" t="str">
        <f t="shared" si="110"/>
        <v>31---10</v>
      </c>
      <c r="C7096" t="s">
        <v>4268</v>
      </c>
      <c r="D7096" t="s">
        <v>718</v>
      </c>
      <c r="E7096">
        <v>10</v>
      </c>
    </row>
    <row r="7097" spans="1:5" ht="13.5" customHeight="1">
      <c r="A7097">
        <v>31</v>
      </c>
      <c r="B7097" t="str">
        <f t="shared" si="110"/>
        <v>31---11</v>
      </c>
      <c r="C7097" t="s">
        <v>4224</v>
      </c>
      <c r="D7097" t="s">
        <v>831</v>
      </c>
      <c r="E7097">
        <v>11</v>
      </c>
    </row>
    <row r="7098" spans="1:5" ht="13.5" customHeight="1">
      <c r="A7098">
        <v>31</v>
      </c>
      <c r="B7098" t="str">
        <f t="shared" si="110"/>
        <v>31---12</v>
      </c>
      <c r="C7098" t="s">
        <v>4276</v>
      </c>
      <c r="D7098" t="s">
        <v>902</v>
      </c>
      <c r="E7098">
        <v>12</v>
      </c>
    </row>
    <row r="7099" spans="1:5" ht="13.5" customHeight="1">
      <c r="A7099">
        <v>31</v>
      </c>
      <c r="B7099" t="str">
        <f t="shared" si="110"/>
        <v>31---13</v>
      </c>
      <c r="C7099" t="s">
        <v>4226</v>
      </c>
      <c r="D7099" t="s">
        <v>840</v>
      </c>
      <c r="E7099">
        <v>13</v>
      </c>
    </row>
    <row r="7100" spans="1:5" ht="13.5" customHeight="1">
      <c r="A7100">
        <v>31</v>
      </c>
      <c r="B7100" t="str">
        <f t="shared" si="110"/>
        <v>31---14</v>
      </c>
      <c r="C7100" t="s">
        <v>4231</v>
      </c>
      <c r="D7100" t="s">
        <v>722</v>
      </c>
      <c r="E7100">
        <v>14</v>
      </c>
    </row>
    <row r="7101" spans="1:5" ht="13.5" customHeight="1">
      <c r="A7101">
        <v>31</v>
      </c>
      <c r="B7101" t="str">
        <f t="shared" si="110"/>
        <v>31---15</v>
      </c>
      <c r="C7101" t="s">
        <v>5911</v>
      </c>
      <c r="D7101" t="s">
        <v>1063</v>
      </c>
      <c r="E7101">
        <v>15</v>
      </c>
    </row>
    <row r="7102" spans="1:5" ht="13.5" customHeight="1">
      <c r="A7102">
        <v>31</v>
      </c>
      <c r="B7102" t="str">
        <f t="shared" si="110"/>
        <v>31---16</v>
      </c>
      <c r="C7102" t="s">
        <v>5911</v>
      </c>
      <c r="D7102" t="s">
        <v>1194</v>
      </c>
      <c r="E7102">
        <v>16</v>
      </c>
    </row>
    <row r="7103" spans="1:5" ht="13.5" customHeight="1">
      <c r="A7103">
        <v>31</v>
      </c>
      <c r="B7103" t="str">
        <f t="shared" si="110"/>
        <v>31---17</v>
      </c>
      <c r="C7103" t="s">
        <v>5911</v>
      </c>
      <c r="D7103" t="s">
        <v>1208</v>
      </c>
      <c r="E7103">
        <v>17</v>
      </c>
    </row>
    <row r="7104" spans="1:5" ht="13.5" customHeight="1">
      <c r="A7104">
        <v>31</v>
      </c>
      <c r="B7104" t="str">
        <f t="shared" si="110"/>
        <v>31---18</v>
      </c>
      <c r="C7104" t="s">
        <v>883</v>
      </c>
      <c r="D7104" t="s">
        <v>959</v>
      </c>
      <c r="E7104">
        <v>18</v>
      </c>
    </row>
    <row r="7105" spans="1:5" ht="13.5" customHeight="1">
      <c r="A7105">
        <v>31</v>
      </c>
      <c r="B7105" t="str">
        <f t="shared" si="110"/>
        <v>31---19</v>
      </c>
      <c r="C7105" t="s">
        <v>887</v>
      </c>
      <c r="D7105" t="s">
        <v>992</v>
      </c>
      <c r="E7105">
        <v>19</v>
      </c>
    </row>
    <row r="7106" spans="1:5" ht="13.5" customHeight="1">
      <c r="A7106">
        <v>31</v>
      </c>
      <c r="B7106" t="str">
        <f t="shared" si="110"/>
        <v>31---20</v>
      </c>
      <c r="C7106" t="s">
        <v>797</v>
      </c>
      <c r="D7106" t="s">
        <v>1081</v>
      </c>
      <c r="E7106">
        <v>20</v>
      </c>
    </row>
    <row r="7107" spans="1:5" ht="13.5" customHeight="1">
      <c r="A7107">
        <v>31</v>
      </c>
      <c r="B7107" t="str">
        <f t="shared" ref="B7107:B7170" si="111">A7107&amp;"---"&amp;E7107</f>
        <v>31---21</v>
      </c>
      <c r="C7107" t="s">
        <v>743</v>
      </c>
      <c r="D7107" t="s">
        <v>754</v>
      </c>
      <c r="E7107">
        <v>21</v>
      </c>
    </row>
    <row r="7108" spans="1:5" ht="13.5" customHeight="1">
      <c r="A7108">
        <v>31</v>
      </c>
      <c r="B7108" t="str">
        <f t="shared" si="111"/>
        <v>31---22</v>
      </c>
      <c r="C7108" t="s">
        <v>915</v>
      </c>
      <c r="D7108" t="s">
        <v>939</v>
      </c>
      <c r="E7108">
        <v>22</v>
      </c>
    </row>
    <row r="7109" spans="1:5" ht="13.5" customHeight="1">
      <c r="A7109">
        <v>31</v>
      </c>
      <c r="B7109" t="str">
        <f t="shared" si="111"/>
        <v>31---23</v>
      </c>
      <c r="C7109" t="s">
        <v>987</v>
      </c>
      <c r="D7109" t="s">
        <v>1263</v>
      </c>
      <c r="E7109">
        <v>23</v>
      </c>
    </row>
    <row r="7110" spans="1:5" ht="13.5" customHeight="1">
      <c r="A7110">
        <v>31</v>
      </c>
      <c r="B7110" t="str">
        <f t="shared" si="111"/>
        <v>31---24</v>
      </c>
      <c r="C7110" t="s">
        <v>989</v>
      </c>
      <c r="D7110" t="s">
        <v>738</v>
      </c>
      <c r="E7110">
        <v>24</v>
      </c>
    </row>
    <row r="7111" spans="1:5" ht="13.5" customHeight="1">
      <c r="A7111">
        <v>31</v>
      </c>
      <c r="B7111" t="str">
        <f t="shared" si="111"/>
        <v>31---25</v>
      </c>
      <c r="C7111" t="s">
        <v>747</v>
      </c>
      <c r="D7111" t="s">
        <v>1154</v>
      </c>
      <c r="E7111">
        <v>25</v>
      </c>
    </row>
    <row r="7112" spans="1:5" ht="13.5" customHeight="1">
      <c r="A7112">
        <v>31</v>
      </c>
      <c r="B7112" t="str">
        <f t="shared" si="111"/>
        <v>31---26</v>
      </c>
      <c r="C7112" t="s">
        <v>936</v>
      </c>
      <c r="D7112" t="s">
        <v>779</v>
      </c>
      <c r="E7112">
        <v>26</v>
      </c>
    </row>
    <row r="7113" spans="1:5" ht="13.5" customHeight="1">
      <c r="A7113">
        <v>31</v>
      </c>
      <c r="B7113" t="str">
        <f t="shared" si="111"/>
        <v>31---27</v>
      </c>
      <c r="C7113" t="s">
        <v>819</v>
      </c>
      <c r="D7113" t="s">
        <v>756</v>
      </c>
      <c r="E7113">
        <v>27</v>
      </c>
    </row>
    <row r="7114" spans="1:5" ht="13.5" customHeight="1">
      <c r="A7114">
        <v>31</v>
      </c>
      <c r="B7114" t="str">
        <f t="shared" si="111"/>
        <v>31---28</v>
      </c>
      <c r="C7114" t="s">
        <v>1074</v>
      </c>
      <c r="D7114" t="s">
        <v>880</v>
      </c>
      <c r="E7114">
        <v>28</v>
      </c>
    </row>
    <row r="7115" spans="1:5" ht="13.5" customHeight="1">
      <c r="A7115">
        <v>31</v>
      </c>
      <c r="B7115" t="str">
        <f t="shared" si="111"/>
        <v>31---29</v>
      </c>
      <c r="C7115" t="s">
        <v>1019</v>
      </c>
      <c r="D7115" t="s">
        <v>734</v>
      </c>
      <c r="E7115">
        <v>29</v>
      </c>
    </row>
    <row r="7116" spans="1:5" ht="13.5" customHeight="1">
      <c r="A7116">
        <v>31</v>
      </c>
      <c r="B7116" t="str">
        <f t="shared" si="111"/>
        <v>31---30</v>
      </c>
      <c r="C7116" t="s">
        <v>751</v>
      </c>
      <c r="D7116" t="s">
        <v>1281</v>
      </c>
      <c r="E7116">
        <v>30</v>
      </c>
    </row>
    <row r="7117" spans="1:5" ht="13.5" customHeight="1">
      <c r="A7117">
        <v>31</v>
      </c>
      <c r="B7117" t="str">
        <f t="shared" si="111"/>
        <v>31---31</v>
      </c>
      <c r="C7117" t="s">
        <v>824</v>
      </c>
      <c r="D7117" t="s">
        <v>752</v>
      </c>
      <c r="E7117">
        <v>31</v>
      </c>
    </row>
    <row r="7118" spans="1:5" ht="13.5" customHeight="1">
      <c r="A7118">
        <v>31</v>
      </c>
      <c r="B7118" t="str">
        <f t="shared" si="111"/>
        <v>31---32</v>
      </c>
      <c r="C7118" t="s">
        <v>826</v>
      </c>
      <c r="D7118" t="s">
        <v>1079</v>
      </c>
      <c r="E7118">
        <v>32</v>
      </c>
    </row>
    <row r="7119" spans="1:5" ht="13.5" customHeight="1">
      <c r="A7119">
        <v>31</v>
      </c>
      <c r="B7119" t="str">
        <f t="shared" si="111"/>
        <v>31---33</v>
      </c>
      <c r="C7119" t="s">
        <v>1005</v>
      </c>
      <c r="D7119" t="s">
        <v>1105</v>
      </c>
      <c r="E7119">
        <v>33</v>
      </c>
    </row>
    <row r="7120" spans="1:5" ht="13.5" customHeight="1">
      <c r="A7120">
        <v>31</v>
      </c>
      <c r="B7120" t="str">
        <f t="shared" si="111"/>
        <v>31---34</v>
      </c>
      <c r="C7120" t="s">
        <v>763</v>
      </c>
      <c r="D7120" t="s">
        <v>1086</v>
      </c>
      <c r="E7120">
        <v>34</v>
      </c>
    </row>
    <row r="7121" spans="1:5" ht="13.5" customHeight="1">
      <c r="A7121">
        <v>31</v>
      </c>
      <c r="B7121" t="str">
        <f t="shared" si="111"/>
        <v>31---35</v>
      </c>
      <c r="C7121" t="s">
        <v>866</v>
      </c>
      <c r="D7121" t="s">
        <v>831</v>
      </c>
      <c r="E7121">
        <v>35</v>
      </c>
    </row>
    <row r="7122" spans="1:5" ht="13.5" customHeight="1">
      <c r="A7122">
        <v>31</v>
      </c>
      <c r="B7122" t="str">
        <f t="shared" si="111"/>
        <v>31---36</v>
      </c>
      <c r="C7122" t="s">
        <v>868</v>
      </c>
      <c r="D7122" t="s">
        <v>758</v>
      </c>
      <c r="E7122">
        <v>36</v>
      </c>
    </row>
    <row r="7123" spans="1:5" ht="13.5" customHeight="1">
      <c r="A7123">
        <v>31</v>
      </c>
      <c r="B7123" t="str">
        <f t="shared" si="111"/>
        <v>31---37</v>
      </c>
      <c r="C7123" t="s">
        <v>1098</v>
      </c>
      <c r="D7123" t="s">
        <v>1206</v>
      </c>
      <c r="E7123">
        <v>37</v>
      </c>
    </row>
    <row r="7124" spans="1:5" ht="13.5" customHeight="1">
      <c r="A7124">
        <v>31</v>
      </c>
      <c r="B7124" t="str">
        <f t="shared" si="111"/>
        <v>31---38</v>
      </c>
      <c r="C7124" t="s">
        <v>970</v>
      </c>
      <c r="D7124" t="s">
        <v>1152</v>
      </c>
      <c r="E7124">
        <v>38</v>
      </c>
    </row>
    <row r="7125" spans="1:5" ht="13.5" customHeight="1">
      <c r="A7125">
        <v>31</v>
      </c>
      <c r="B7125" t="str">
        <f t="shared" si="111"/>
        <v>31---39</v>
      </c>
      <c r="C7125" t="s">
        <v>5913</v>
      </c>
      <c r="D7125" t="s">
        <v>1114</v>
      </c>
      <c r="E7125">
        <v>39</v>
      </c>
    </row>
    <row r="7126" spans="1:5" ht="13.5" customHeight="1">
      <c r="A7126">
        <v>31</v>
      </c>
      <c r="B7126" t="str">
        <f t="shared" si="111"/>
        <v>31---40</v>
      </c>
      <c r="C7126" t="s">
        <v>5946</v>
      </c>
      <c r="D7126" t="s">
        <v>893</v>
      </c>
      <c r="E7126">
        <v>40</v>
      </c>
    </row>
    <row r="7127" spans="1:5" ht="13.5" customHeight="1">
      <c r="A7127">
        <v>31</v>
      </c>
      <c r="B7127" t="str">
        <f t="shared" si="111"/>
        <v>31---41</v>
      </c>
      <c r="C7127" t="s">
        <v>5947</v>
      </c>
      <c r="D7127" t="s">
        <v>884</v>
      </c>
      <c r="E7127">
        <v>41</v>
      </c>
    </row>
    <row r="7128" spans="1:5" ht="13.5" customHeight="1">
      <c r="A7128">
        <v>31</v>
      </c>
      <c r="B7128" t="str">
        <f t="shared" si="111"/>
        <v>31---42</v>
      </c>
      <c r="C7128" t="s">
        <v>5948</v>
      </c>
      <c r="D7128" t="s">
        <v>886</v>
      </c>
      <c r="E7128">
        <v>42</v>
      </c>
    </row>
    <row r="7129" spans="1:5" ht="13.5" customHeight="1">
      <c r="A7129">
        <v>31</v>
      </c>
      <c r="B7129" t="str">
        <f t="shared" si="111"/>
        <v>31---43</v>
      </c>
      <c r="C7129" t="s">
        <v>5967</v>
      </c>
      <c r="D7129" t="s">
        <v>986</v>
      </c>
      <c r="E7129">
        <v>43</v>
      </c>
    </row>
    <row r="7130" spans="1:5" ht="13.5" customHeight="1">
      <c r="A7130">
        <v>31</v>
      </c>
      <c r="B7130" t="str">
        <f t="shared" si="111"/>
        <v>31---44</v>
      </c>
      <c r="C7130" t="s">
        <v>5968</v>
      </c>
      <c r="D7130" t="s">
        <v>988</v>
      </c>
      <c r="E7130">
        <v>44</v>
      </c>
    </row>
    <row r="7131" spans="1:5" ht="13.5" customHeight="1">
      <c r="A7131">
        <v>31</v>
      </c>
      <c r="B7131" t="str">
        <f t="shared" si="111"/>
        <v>31---45</v>
      </c>
      <c r="C7131" t="s">
        <v>5915</v>
      </c>
      <c r="D7131" t="s">
        <v>772</v>
      </c>
      <c r="E7131">
        <v>45</v>
      </c>
    </row>
    <row r="7132" spans="1:5" ht="13.5" customHeight="1">
      <c r="A7132">
        <v>31</v>
      </c>
      <c r="B7132" t="str">
        <f t="shared" si="111"/>
        <v>31---46</v>
      </c>
      <c r="C7132" t="s">
        <v>5917</v>
      </c>
      <c r="D7132" t="s">
        <v>789</v>
      </c>
      <c r="E7132">
        <v>46</v>
      </c>
    </row>
    <row r="7133" spans="1:5" ht="13.5" customHeight="1">
      <c r="A7133">
        <v>31</v>
      </c>
      <c r="B7133" t="str">
        <f t="shared" si="111"/>
        <v>31---47</v>
      </c>
      <c r="C7133" t="s">
        <v>5918</v>
      </c>
      <c r="D7133" t="s">
        <v>770</v>
      </c>
      <c r="E7133">
        <v>47</v>
      </c>
    </row>
    <row r="7134" spans="1:5" ht="13.5" customHeight="1">
      <c r="A7134">
        <v>31</v>
      </c>
      <c r="B7134" t="str">
        <f t="shared" si="111"/>
        <v>31---48</v>
      </c>
      <c r="C7134" t="s">
        <v>5931</v>
      </c>
      <c r="D7134" t="s">
        <v>1044</v>
      </c>
      <c r="E7134">
        <v>48</v>
      </c>
    </row>
    <row r="7135" spans="1:5" ht="13.5" customHeight="1">
      <c r="A7135">
        <v>31</v>
      </c>
      <c r="B7135" t="str">
        <f t="shared" si="111"/>
        <v>31---49</v>
      </c>
      <c r="C7135" t="s">
        <v>5963</v>
      </c>
      <c r="D7135" t="s">
        <v>937</v>
      </c>
      <c r="E7135">
        <v>49</v>
      </c>
    </row>
    <row r="7136" spans="1:5" ht="13.5" customHeight="1">
      <c r="A7136">
        <v>31</v>
      </c>
      <c r="B7136" t="str">
        <f t="shared" si="111"/>
        <v>31---50</v>
      </c>
      <c r="C7136" t="s">
        <v>5984</v>
      </c>
      <c r="D7136" t="s">
        <v>1232</v>
      </c>
      <c r="E7136">
        <v>50</v>
      </c>
    </row>
    <row r="7137" spans="1:5" ht="13.5" customHeight="1">
      <c r="A7137">
        <v>31</v>
      </c>
      <c r="B7137" t="str">
        <f t="shared" si="111"/>
        <v>31---51</v>
      </c>
      <c r="C7137" t="s">
        <v>5985</v>
      </c>
      <c r="D7137" t="s">
        <v>1159</v>
      </c>
      <c r="E7137">
        <v>51</v>
      </c>
    </row>
    <row r="7138" spans="1:5" ht="13.5" customHeight="1">
      <c r="A7138">
        <v>31</v>
      </c>
      <c r="B7138" t="str">
        <f t="shared" si="111"/>
        <v>31---52</v>
      </c>
      <c r="C7138" t="s">
        <v>5919</v>
      </c>
      <c r="D7138" t="s">
        <v>725</v>
      </c>
      <c r="E7138">
        <v>52</v>
      </c>
    </row>
    <row r="7139" spans="1:5" ht="13.5" customHeight="1">
      <c r="A7139">
        <v>31</v>
      </c>
      <c r="B7139" t="str">
        <f t="shared" si="111"/>
        <v>31---53</v>
      </c>
      <c r="C7139" t="s">
        <v>5995</v>
      </c>
      <c r="D7139" t="s">
        <v>1038</v>
      </c>
      <c r="E7139">
        <v>53</v>
      </c>
    </row>
    <row r="7140" spans="1:5" ht="13.5" customHeight="1">
      <c r="A7140">
        <v>31</v>
      </c>
      <c r="B7140" t="str">
        <f t="shared" si="111"/>
        <v>31---54</v>
      </c>
      <c r="C7140" t="s">
        <v>5923</v>
      </c>
      <c r="D7140" t="s">
        <v>766</v>
      </c>
      <c r="E7140">
        <v>54</v>
      </c>
    </row>
    <row r="7141" spans="1:5" ht="13.5" customHeight="1">
      <c r="A7141">
        <v>31</v>
      </c>
      <c r="B7141" t="str">
        <f t="shared" si="111"/>
        <v>31---55</v>
      </c>
      <c r="C7141" t="s">
        <v>5924</v>
      </c>
      <c r="D7141" t="s">
        <v>726</v>
      </c>
      <c r="E7141">
        <v>55</v>
      </c>
    </row>
    <row r="7142" spans="1:5" ht="13.5" customHeight="1">
      <c r="A7142">
        <v>31.1</v>
      </c>
      <c r="B7142" t="str">
        <f t="shared" si="111"/>
        <v>31.1---1</v>
      </c>
      <c r="C7142" t="s">
        <v>4216</v>
      </c>
      <c r="D7142" t="s">
        <v>713</v>
      </c>
      <c r="E7142">
        <v>1</v>
      </c>
    </row>
    <row r="7143" spans="1:5" ht="13.5" customHeight="1">
      <c r="A7143">
        <v>31.1</v>
      </c>
      <c r="B7143" t="str">
        <f t="shared" si="111"/>
        <v>31.1---2</v>
      </c>
      <c r="C7143" t="s">
        <v>4216</v>
      </c>
      <c r="D7143" t="s">
        <v>1021</v>
      </c>
      <c r="E7143">
        <v>2</v>
      </c>
    </row>
    <row r="7144" spans="1:5" ht="13.5" customHeight="1">
      <c r="A7144">
        <v>31.1</v>
      </c>
      <c r="B7144" t="str">
        <f t="shared" si="111"/>
        <v>31.1---3</v>
      </c>
      <c r="C7144" t="s">
        <v>4217</v>
      </c>
      <c r="D7144" t="s">
        <v>971</v>
      </c>
      <c r="E7144">
        <v>3</v>
      </c>
    </row>
    <row r="7145" spans="1:5" ht="13.5" customHeight="1">
      <c r="A7145">
        <v>31.1</v>
      </c>
      <c r="B7145" t="str">
        <f t="shared" si="111"/>
        <v>31.1---4</v>
      </c>
      <c r="C7145" t="s">
        <v>4279</v>
      </c>
      <c r="D7145" t="s">
        <v>1273</v>
      </c>
      <c r="E7145">
        <v>4</v>
      </c>
    </row>
    <row r="7146" spans="1:5" ht="13.5" customHeight="1">
      <c r="A7146">
        <v>31.1</v>
      </c>
      <c r="B7146" t="str">
        <f t="shared" si="111"/>
        <v>31.1---5</v>
      </c>
      <c r="C7146" t="s">
        <v>4219</v>
      </c>
      <c r="D7146" t="s">
        <v>1010</v>
      </c>
      <c r="E7146">
        <v>5</v>
      </c>
    </row>
    <row r="7147" spans="1:5" ht="13.5" customHeight="1">
      <c r="A7147">
        <v>31.1</v>
      </c>
      <c r="B7147" t="str">
        <f t="shared" si="111"/>
        <v>31.1---6</v>
      </c>
      <c r="C7147" t="s">
        <v>4271</v>
      </c>
      <c r="D7147" t="s">
        <v>1179</v>
      </c>
      <c r="E7147">
        <v>6</v>
      </c>
    </row>
    <row r="7148" spans="1:5" ht="13.5" customHeight="1">
      <c r="A7148">
        <v>31.1</v>
      </c>
      <c r="B7148" t="str">
        <f t="shared" si="111"/>
        <v>31.1---7</v>
      </c>
      <c r="C7148" t="s">
        <v>4220</v>
      </c>
      <c r="D7148" t="s">
        <v>1142</v>
      </c>
      <c r="E7148">
        <v>7</v>
      </c>
    </row>
    <row r="7149" spans="1:5" ht="13.5" customHeight="1">
      <c r="A7149">
        <v>31.1</v>
      </c>
      <c r="B7149" t="str">
        <f t="shared" si="111"/>
        <v>31.1---8</v>
      </c>
      <c r="C7149" t="s">
        <v>4270</v>
      </c>
      <c r="D7149" t="s">
        <v>959</v>
      </c>
      <c r="E7149">
        <v>8</v>
      </c>
    </row>
    <row r="7150" spans="1:5" ht="13.5" customHeight="1">
      <c r="A7150">
        <v>31.1</v>
      </c>
      <c r="B7150" t="str">
        <f t="shared" si="111"/>
        <v>31.1---9</v>
      </c>
      <c r="C7150" t="s">
        <v>4222</v>
      </c>
      <c r="D7150" t="s">
        <v>754</v>
      </c>
      <c r="E7150">
        <v>9</v>
      </c>
    </row>
    <row r="7151" spans="1:5" ht="13.5" customHeight="1">
      <c r="A7151">
        <v>31.1</v>
      </c>
      <c r="B7151" t="str">
        <f t="shared" si="111"/>
        <v>31.1---10</v>
      </c>
      <c r="C7151" t="s">
        <v>4268</v>
      </c>
      <c r="D7151" t="s">
        <v>718</v>
      </c>
      <c r="E7151">
        <v>10</v>
      </c>
    </row>
    <row r="7152" spans="1:5" ht="13.5" customHeight="1">
      <c r="A7152">
        <v>31.1</v>
      </c>
      <c r="B7152" t="str">
        <f t="shared" si="111"/>
        <v>31.1---11</v>
      </c>
      <c r="C7152" t="s">
        <v>4224</v>
      </c>
      <c r="D7152" t="s">
        <v>809</v>
      </c>
      <c r="E7152">
        <v>11</v>
      </c>
    </row>
    <row r="7153" spans="1:5" ht="13.5" customHeight="1">
      <c r="A7153">
        <v>31.1</v>
      </c>
      <c r="B7153" t="str">
        <f t="shared" si="111"/>
        <v>31.1---12</v>
      </c>
      <c r="C7153" t="s">
        <v>4276</v>
      </c>
      <c r="D7153" t="s">
        <v>850</v>
      </c>
      <c r="E7153">
        <v>12</v>
      </c>
    </row>
    <row r="7154" spans="1:5" ht="13.5" customHeight="1">
      <c r="A7154">
        <v>31.1</v>
      </c>
      <c r="B7154" t="str">
        <f t="shared" si="111"/>
        <v>31.1---13</v>
      </c>
      <c r="C7154" t="s">
        <v>4226</v>
      </c>
      <c r="D7154" t="s">
        <v>984</v>
      </c>
      <c r="E7154">
        <v>13</v>
      </c>
    </row>
    <row r="7155" spans="1:5" ht="13.5" customHeight="1">
      <c r="A7155">
        <v>31.1</v>
      </c>
      <c r="B7155" t="str">
        <f t="shared" si="111"/>
        <v>31.1---14</v>
      </c>
      <c r="C7155" t="s">
        <v>4231</v>
      </c>
      <c r="D7155" t="s">
        <v>722</v>
      </c>
      <c r="E7155">
        <v>14</v>
      </c>
    </row>
    <row r="7156" spans="1:5" ht="13.5" customHeight="1">
      <c r="A7156">
        <v>31.1</v>
      </c>
      <c r="B7156" t="str">
        <f t="shared" si="111"/>
        <v>31.1---15</v>
      </c>
      <c r="C7156" t="s">
        <v>5911</v>
      </c>
      <c r="D7156" t="s">
        <v>1186</v>
      </c>
      <c r="E7156">
        <v>15</v>
      </c>
    </row>
    <row r="7157" spans="1:5" ht="13.5" customHeight="1">
      <c r="A7157">
        <v>31.1</v>
      </c>
      <c r="B7157" t="str">
        <f t="shared" si="111"/>
        <v>31.1---16</v>
      </c>
      <c r="C7157" t="s">
        <v>5911</v>
      </c>
      <c r="D7157" t="s">
        <v>1165</v>
      </c>
      <c r="E7157">
        <v>16</v>
      </c>
    </row>
    <row r="7158" spans="1:5" ht="13.5" customHeight="1">
      <c r="A7158">
        <v>31.1</v>
      </c>
      <c r="B7158" t="str">
        <f t="shared" si="111"/>
        <v>31.1---17</v>
      </c>
      <c r="C7158" t="s">
        <v>5911</v>
      </c>
      <c r="D7158" t="s">
        <v>1218</v>
      </c>
      <c r="E7158">
        <v>17</v>
      </c>
    </row>
    <row r="7159" spans="1:5" ht="13.5" customHeight="1">
      <c r="A7159">
        <v>31.1</v>
      </c>
      <c r="B7159" t="str">
        <f t="shared" si="111"/>
        <v>31.1---18</v>
      </c>
      <c r="C7159" t="s">
        <v>883</v>
      </c>
      <c r="D7159" t="s">
        <v>959</v>
      </c>
      <c r="E7159">
        <v>18</v>
      </c>
    </row>
    <row r="7160" spans="1:5" ht="13.5" customHeight="1">
      <c r="A7160">
        <v>31.1</v>
      </c>
      <c r="B7160" t="str">
        <f t="shared" si="111"/>
        <v>31.1---19</v>
      </c>
      <c r="C7160" t="s">
        <v>887</v>
      </c>
      <c r="D7160" t="s">
        <v>992</v>
      </c>
      <c r="E7160">
        <v>19</v>
      </c>
    </row>
    <row r="7161" spans="1:5" ht="13.5" customHeight="1">
      <c r="A7161">
        <v>31.1</v>
      </c>
      <c r="B7161" t="str">
        <f t="shared" si="111"/>
        <v>31.1---20</v>
      </c>
      <c r="C7161" t="s">
        <v>797</v>
      </c>
      <c r="D7161" t="s">
        <v>1081</v>
      </c>
      <c r="E7161">
        <v>20</v>
      </c>
    </row>
    <row r="7162" spans="1:5" ht="13.5" customHeight="1">
      <c r="A7162">
        <v>31.1</v>
      </c>
      <c r="B7162" t="str">
        <f t="shared" si="111"/>
        <v>31.1---21</v>
      </c>
      <c r="C7162" t="s">
        <v>737</v>
      </c>
      <c r="D7162" t="s">
        <v>996</v>
      </c>
      <c r="E7162">
        <v>21</v>
      </c>
    </row>
    <row r="7163" spans="1:5" ht="13.5" customHeight="1">
      <c r="A7163">
        <v>31.1</v>
      </c>
      <c r="B7163" t="str">
        <f t="shared" si="111"/>
        <v>31.1---22</v>
      </c>
      <c r="C7163" t="s">
        <v>743</v>
      </c>
      <c r="D7163" t="s">
        <v>754</v>
      </c>
      <c r="E7163">
        <v>22</v>
      </c>
    </row>
    <row r="7164" spans="1:5" ht="13.5" customHeight="1">
      <c r="A7164">
        <v>31.1</v>
      </c>
      <c r="B7164" t="str">
        <f t="shared" si="111"/>
        <v>31.1---23</v>
      </c>
      <c r="C7164" t="s">
        <v>915</v>
      </c>
      <c r="D7164" t="s">
        <v>939</v>
      </c>
      <c r="E7164">
        <v>23</v>
      </c>
    </row>
    <row r="7165" spans="1:5" ht="13.5" customHeight="1">
      <c r="A7165">
        <v>31.1</v>
      </c>
      <c r="B7165" t="str">
        <f t="shared" si="111"/>
        <v>31.1---24</v>
      </c>
      <c r="C7165" t="s">
        <v>987</v>
      </c>
      <c r="D7165" t="s">
        <v>1263</v>
      </c>
      <c r="E7165">
        <v>24</v>
      </c>
    </row>
    <row r="7166" spans="1:5" ht="13.5" customHeight="1">
      <c r="A7166">
        <v>31.1</v>
      </c>
      <c r="B7166" t="str">
        <f t="shared" si="111"/>
        <v>31.1---25</v>
      </c>
      <c r="C7166" t="s">
        <v>989</v>
      </c>
      <c r="D7166" t="s">
        <v>738</v>
      </c>
      <c r="E7166">
        <v>25</v>
      </c>
    </row>
    <row r="7167" spans="1:5" ht="13.5" customHeight="1">
      <c r="A7167">
        <v>31.1</v>
      </c>
      <c r="B7167" t="str">
        <f t="shared" si="111"/>
        <v>31.1---26</v>
      </c>
      <c r="C7167" t="s">
        <v>799</v>
      </c>
      <c r="D7167" t="s">
        <v>809</v>
      </c>
      <c r="E7167">
        <v>26</v>
      </c>
    </row>
    <row r="7168" spans="1:5" ht="13.5" customHeight="1">
      <c r="A7168">
        <v>31.1</v>
      </c>
      <c r="B7168" t="str">
        <f t="shared" si="111"/>
        <v>31.1---27</v>
      </c>
      <c r="C7168" t="s">
        <v>747</v>
      </c>
      <c r="D7168" t="s">
        <v>1154</v>
      </c>
      <c r="E7168">
        <v>27</v>
      </c>
    </row>
    <row r="7169" spans="1:5" ht="13.5" customHeight="1">
      <c r="A7169">
        <v>31.1</v>
      </c>
      <c r="B7169" t="str">
        <f t="shared" si="111"/>
        <v>31.1---28</v>
      </c>
      <c r="C7169" t="s">
        <v>819</v>
      </c>
      <c r="D7169" t="s">
        <v>756</v>
      </c>
      <c r="E7169">
        <v>28</v>
      </c>
    </row>
    <row r="7170" spans="1:5" ht="13.5" customHeight="1">
      <c r="A7170">
        <v>31.1</v>
      </c>
      <c r="B7170" t="str">
        <f t="shared" si="111"/>
        <v>31.1---29</v>
      </c>
      <c r="C7170" t="s">
        <v>1074</v>
      </c>
      <c r="D7170" t="s">
        <v>880</v>
      </c>
      <c r="E7170">
        <v>29</v>
      </c>
    </row>
    <row r="7171" spans="1:5" ht="13.5" customHeight="1">
      <c r="A7171">
        <v>31.1</v>
      </c>
      <c r="B7171" t="str">
        <f t="shared" ref="B7171:B7234" si="112">A7171&amp;"---"&amp;E7171</f>
        <v>31.1---30</v>
      </c>
      <c r="C7171" t="s">
        <v>1019</v>
      </c>
      <c r="D7171" t="s">
        <v>734</v>
      </c>
      <c r="E7171">
        <v>30</v>
      </c>
    </row>
    <row r="7172" spans="1:5" ht="13.5" customHeight="1">
      <c r="A7172">
        <v>31.1</v>
      </c>
      <c r="B7172" t="str">
        <f t="shared" si="112"/>
        <v>31.1---31</v>
      </c>
      <c r="C7172" t="s">
        <v>751</v>
      </c>
      <c r="D7172" t="s">
        <v>1281</v>
      </c>
      <c r="E7172">
        <v>31</v>
      </c>
    </row>
    <row r="7173" spans="1:5" ht="13.5" customHeight="1">
      <c r="A7173">
        <v>31.1</v>
      </c>
      <c r="B7173" t="str">
        <f t="shared" si="112"/>
        <v>31.1---32</v>
      </c>
      <c r="C7173" t="s">
        <v>824</v>
      </c>
      <c r="D7173" t="s">
        <v>752</v>
      </c>
      <c r="E7173">
        <v>32</v>
      </c>
    </row>
    <row r="7174" spans="1:5" ht="13.5" customHeight="1">
      <c r="A7174">
        <v>31.1</v>
      </c>
      <c r="B7174" t="str">
        <f t="shared" si="112"/>
        <v>31.1---33</v>
      </c>
      <c r="C7174" t="s">
        <v>826</v>
      </c>
      <c r="D7174" t="s">
        <v>1079</v>
      </c>
      <c r="E7174">
        <v>33</v>
      </c>
    </row>
    <row r="7175" spans="1:5" ht="13.5" customHeight="1">
      <c r="A7175">
        <v>31.1</v>
      </c>
      <c r="B7175" t="str">
        <f t="shared" si="112"/>
        <v>31.1---34</v>
      </c>
      <c r="C7175" t="s">
        <v>1005</v>
      </c>
      <c r="D7175" t="s">
        <v>1105</v>
      </c>
      <c r="E7175">
        <v>34</v>
      </c>
    </row>
    <row r="7176" spans="1:5" ht="13.5" customHeight="1">
      <c r="A7176">
        <v>31.1</v>
      </c>
      <c r="B7176" t="str">
        <f t="shared" si="112"/>
        <v>31.1---35</v>
      </c>
      <c r="C7176" t="s">
        <v>1197</v>
      </c>
      <c r="D7176" t="s">
        <v>1137</v>
      </c>
      <c r="E7176">
        <v>35</v>
      </c>
    </row>
    <row r="7177" spans="1:5" ht="13.5" customHeight="1">
      <c r="A7177">
        <v>31.1</v>
      </c>
      <c r="B7177" t="str">
        <f t="shared" si="112"/>
        <v>31.1---36</v>
      </c>
      <c r="C7177" t="s">
        <v>763</v>
      </c>
      <c r="D7177" t="s">
        <v>1086</v>
      </c>
      <c r="E7177">
        <v>36</v>
      </c>
    </row>
    <row r="7178" spans="1:5" ht="13.5" customHeight="1">
      <c r="A7178">
        <v>31.1</v>
      </c>
      <c r="B7178" t="str">
        <f t="shared" si="112"/>
        <v>31.1---37</v>
      </c>
      <c r="C7178" t="s">
        <v>991</v>
      </c>
      <c r="D7178" t="s">
        <v>966</v>
      </c>
      <c r="E7178">
        <v>37</v>
      </c>
    </row>
    <row r="7179" spans="1:5" ht="13.5" customHeight="1">
      <c r="A7179">
        <v>31.1</v>
      </c>
      <c r="B7179" t="str">
        <f t="shared" si="112"/>
        <v>31.1---38</v>
      </c>
      <c r="C7179" t="s">
        <v>864</v>
      </c>
      <c r="D7179" t="s">
        <v>957</v>
      </c>
      <c r="E7179">
        <v>38</v>
      </c>
    </row>
    <row r="7180" spans="1:5" ht="13.5" customHeight="1">
      <c r="A7180">
        <v>31.1</v>
      </c>
      <c r="B7180" t="str">
        <f t="shared" si="112"/>
        <v>31.1---39</v>
      </c>
      <c r="C7180" t="s">
        <v>866</v>
      </c>
      <c r="D7180" t="s">
        <v>831</v>
      </c>
      <c r="E7180">
        <v>39</v>
      </c>
    </row>
    <row r="7181" spans="1:5" ht="13.5" customHeight="1">
      <c r="A7181">
        <v>31.1</v>
      </c>
      <c r="B7181" t="str">
        <f t="shared" si="112"/>
        <v>31.1---40</v>
      </c>
      <c r="C7181" t="s">
        <v>868</v>
      </c>
      <c r="D7181" t="s">
        <v>758</v>
      </c>
      <c r="E7181">
        <v>40</v>
      </c>
    </row>
    <row r="7182" spans="1:5" ht="13.5" customHeight="1">
      <c r="A7182">
        <v>31.1</v>
      </c>
      <c r="B7182" t="str">
        <f t="shared" si="112"/>
        <v>31.1---41</v>
      </c>
      <c r="C7182" t="s">
        <v>1098</v>
      </c>
      <c r="D7182" t="s">
        <v>1206</v>
      </c>
      <c r="E7182">
        <v>41</v>
      </c>
    </row>
    <row r="7183" spans="1:5" ht="13.5" customHeight="1">
      <c r="A7183">
        <v>31.1</v>
      </c>
      <c r="B7183" t="str">
        <f t="shared" si="112"/>
        <v>31.1---42</v>
      </c>
      <c r="C7183" t="s">
        <v>948</v>
      </c>
      <c r="D7183" t="s">
        <v>1010</v>
      </c>
      <c r="E7183">
        <v>42</v>
      </c>
    </row>
    <row r="7184" spans="1:5" ht="13.5" customHeight="1">
      <c r="A7184">
        <v>31.1</v>
      </c>
      <c r="B7184" t="str">
        <f t="shared" si="112"/>
        <v>31.1---43</v>
      </c>
      <c r="C7184" t="s">
        <v>5913</v>
      </c>
      <c r="D7184" t="s">
        <v>1114</v>
      </c>
      <c r="E7184">
        <v>43</v>
      </c>
    </row>
    <row r="7185" spans="1:5" ht="13.5" customHeight="1">
      <c r="A7185">
        <v>31.1</v>
      </c>
      <c r="B7185" t="str">
        <f t="shared" si="112"/>
        <v>31.1---44</v>
      </c>
      <c r="C7185" t="s">
        <v>5946</v>
      </c>
      <c r="D7185" t="s">
        <v>893</v>
      </c>
      <c r="E7185">
        <v>44</v>
      </c>
    </row>
    <row r="7186" spans="1:5" ht="13.5" customHeight="1">
      <c r="A7186">
        <v>31.1</v>
      </c>
      <c r="B7186" t="str">
        <f t="shared" si="112"/>
        <v>31.1---45</v>
      </c>
      <c r="C7186" t="s">
        <v>5947</v>
      </c>
      <c r="D7186" t="s">
        <v>884</v>
      </c>
      <c r="E7186">
        <v>45</v>
      </c>
    </row>
    <row r="7187" spans="1:5" ht="13.5" customHeight="1">
      <c r="A7187">
        <v>31.1</v>
      </c>
      <c r="B7187" t="str">
        <f t="shared" si="112"/>
        <v>31.1---46</v>
      </c>
      <c r="C7187" t="s">
        <v>5948</v>
      </c>
      <c r="D7187" t="s">
        <v>886</v>
      </c>
      <c r="E7187">
        <v>46</v>
      </c>
    </row>
    <row r="7188" spans="1:5" ht="13.5" customHeight="1">
      <c r="A7188">
        <v>31.1</v>
      </c>
      <c r="B7188" t="str">
        <f t="shared" si="112"/>
        <v>31.1---47</v>
      </c>
      <c r="C7188" t="s">
        <v>5967</v>
      </c>
      <c r="D7188" t="s">
        <v>986</v>
      </c>
      <c r="E7188">
        <v>47</v>
      </c>
    </row>
    <row r="7189" spans="1:5" ht="13.5" customHeight="1">
      <c r="A7189">
        <v>31.1</v>
      </c>
      <c r="B7189" t="str">
        <f t="shared" si="112"/>
        <v>31.1---48</v>
      </c>
      <c r="C7189" t="s">
        <v>5968</v>
      </c>
      <c r="D7189" t="s">
        <v>988</v>
      </c>
      <c r="E7189">
        <v>48</v>
      </c>
    </row>
    <row r="7190" spans="1:5" ht="13.5" customHeight="1">
      <c r="A7190">
        <v>31.1</v>
      </c>
      <c r="B7190" t="str">
        <f t="shared" si="112"/>
        <v>31.1---49</v>
      </c>
      <c r="C7190" t="s">
        <v>5915</v>
      </c>
      <c r="D7190" t="s">
        <v>772</v>
      </c>
      <c r="E7190">
        <v>49</v>
      </c>
    </row>
    <row r="7191" spans="1:5" ht="13.5" customHeight="1">
      <c r="A7191">
        <v>31.1</v>
      </c>
      <c r="B7191" t="str">
        <f t="shared" si="112"/>
        <v>31.1---50</v>
      </c>
      <c r="C7191" t="s">
        <v>5917</v>
      </c>
      <c r="D7191" t="s">
        <v>789</v>
      </c>
      <c r="E7191">
        <v>50</v>
      </c>
    </row>
    <row r="7192" spans="1:5" ht="13.5" customHeight="1">
      <c r="A7192">
        <v>31.1</v>
      </c>
      <c r="B7192" t="str">
        <f t="shared" si="112"/>
        <v>31.1---51</v>
      </c>
      <c r="C7192" t="s">
        <v>5918</v>
      </c>
      <c r="D7192" t="s">
        <v>770</v>
      </c>
      <c r="E7192">
        <v>51</v>
      </c>
    </row>
    <row r="7193" spans="1:5" ht="13.5" customHeight="1">
      <c r="A7193">
        <v>31.1</v>
      </c>
      <c r="B7193" t="str">
        <f t="shared" si="112"/>
        <v>31.1---52</v>
      </c>
      <c r="C7193" t="s">
        <v>5931</v>
      </c>
      <c r="D7193" t="s">
        <v>1044</v>
      </c>
      <c r="E7193">
        <v>52</v>
      </c>
    </row>
    <row r="7194" spans="1:5" ht="13.5" customHeight="1">
      <c r="A7194">
        <v>31.1</v>
      </c>
      <c r="B7194" t="str">
        <f t="shared" si="112"/>
        <v>31.1---53</v>
      </c>
      <c r="C7194" t="s">
        <v>5963</v>
      </c>
      <c r="D7194" t="s">
        <v>937</v>
      </c>
      <c r="E7194">
        <v>53</v>
      </c>
    </row>
    <row r="7195" spans="1:5" ht="13.5" customHeight="1">
      <c r="A7195">
        <v>31.1</v>
      </c>
      <c r="B7195" t="str">
        <f t="shared" si="112"/>
        <v>31.1---54</v>
      </c>
      <c r="C7195" t="s">
        <v>5994</v>
      </c>
      <c r="D7195" t="s">
        <v>984</v>
      </c>
      <c r="E7195">
        <v>54</v>
      </c>
    </row>
    <row r="7196" spans="1:5" ht="13.5" customHeight="1">
      <c r="A7196">
        <v>31.1</v>
      </c>
      <c r="B7196" t="str">
        <f t="shared" si="112"/>
        <v>31.1---55</v>
      </c>
      <c r="C7196" t="s">
        <v>5984</v>
      </c>
      <c r="D7196" t="s">
        <v>1232</v>
      </c>
      <c r="E7196">
        <v>55</v>
      </c>
    </row>
    <row r="7197" spans="1:5" ht="13.5" customHeight="1">
      <c r="A7197">
        <v>31.1</v>
      </c>
      <c r="B7197" t="str">
        <f t="shared" si="112"/>
        <v>31.1---56</v>
      </c>
      <c r="C7197" t="s">
        <v>5985</v>
      </c>
      <c r="D7197" t="s">
        <v>1159</v>
      </c>
      <c r="E7197">
        <v>56</v>
      </c>
    </row>
    <row r="7198" spans="1:5" ht="13.5" customHeight="1">
      <c r="A7198">
        <v>31.1</v>
      </c>
      <c r="B7198" t="str">
        <f t="shared" si="112"/>
        <v>31.1---57</v>
      </c>
      <c r="C7198" t="s">
        <v>5919</v>
      </c>
      <c r="D7198" t="s">
        <v>725</v>
      </c>
      <c r="E7198">
        <v>57</v>
      </c>
    </row>
    <row r="7199" spans="1:5" ht="13.5" customHeight="1">
      <c r="A7199">
        <v>31.1</v>
      </c>
      <c r="B7199" t="str">
        <f t="shared" si="112"/>
        <v>31.1---58</v>
      </c>
      <c r="C7199" t="s">
        <v>5995</v>
      </c>
      <c r="D7199" t="s">
        <v>1038</v>
      </c>
      <c r="E7199">
        <v>58</v>
      </c>
    </row>
    <row r="7200" spans="1:5" ht="13.5" customHeight="1">
      <c r="A7200">
        <v>31.1</v>
      </c>
      <c r="B7200" t="str">
        <f t="shared" si="112"/>
        <v>31.1---59</v>
      </c>
      <c r="C7200" t="s">
        <v>5923</v>
      </c>
      <c r="D7200" t="s">
        <v>766</v>
      </c>
      <c r="E7200">
        <v>59</v>
      </c>
    </row>
    <row r="7201" spans="1:5" ht="13.5" customHeight="1">
      <c r="A7201">
        <v>31.1</v>
      </c>
      <c r="B7201" t="str">
        <f t="shared" si="112"/>
        <v>31.1---60</v>
      </c>
      <c r="C7201" t="s">
        <v>5924</v>
      </c>
      <c r="D7201" t="s">
        <v>726</v>
      </c>
      <c r="E7201">
        <v>60</v>
      </c>
    </row>
    <row r="7202" spans="1:5" ht="13.5" customHeight="1">
      <c r="A7202">
        <v>32</v>
      </c>
      <c r="B7202" t="str">
        <f t="shared" si="112"/>
        <v>32---1</v>
      </c>
      <c r="C7202" t="s">
        <v>4234</v>
      </c>
      <c r="D7202" t="s">
        <v>812</v>
      </c>
      <c r="E7202">
        <v>1</v>
      </c>
    </row>
    <row r="7203" spans="1:5" ht="13.5" customHeight="1">
      <c r="A7203">
        <v>32</v>
      </c>
      <c r="B7203" t="str">
        <f t="shared" si="112"/>
        <v>32---2</v>
      </c>
      <c r="C7203" t="s">
        <v>4216</v>
      </c>
      <c r="D7203" t="s">
        <v>812</v>
      </c>
      <c r="E7203">
        <v>2</v>
      </c>
    </row>
    <row r="7204" spans="1:5" ht="13.5" customHeight="1">
      <c r="A7204">
        <v>32</v>
      </c>
      <c r="B7204" t="str">
        <f t="shared" si="112"/>
        <v>32---3</v>
      </c>
      <c r="C7204" t="s">
        <v>4216</v>
      </c>
      <c r="D7204" t="s">
        <v>1014</v>
      </c>
      <c r="E7204">
        <v>3</v>
      </c>
    </row>
    <row r="7205" spans="1:5" ht="13.5" customHeight="1">
      <c r="A7205">
        <v>32</v>
      </c>
      <c r="B7205" t="str">
        <f t="shared" si="112"/>
        <v>32---4</v>
      </c>
      <c r="C7205" t="s">
        <v>4216</v>
      </c>
      <c r="D7205" t="s">
        <v>959</v>
      </c>
      <c r="E7205">
        <v>4</v>
      </c>
    </row>
    <row r="7206" spans="1:5" ht="13.5" customHeight="1">
      <c r="A7206">
        <v>32</v>
      </c>
      <c r="B7206" t="str">
        <f t="shared" si="112"/>
        <v>32---5</v>
      </c>
      <c r="C7206" t="s">
        <v>4216</v>
      </c>
      <c r="D7206" t="s">
        <v>1142</v>
      </c>
      <c r="E7206">
        <v>5</v>
      </c>
    </row>
    <row r="7207" spans="1:5" ht="13.5" customHeight="1">
      <c r="A7207">
        <v>32</v>
      </c>
      <c r="B7207" t="str">
        <f t="shared" si="112"/>
        <v>32---6</v>
      </c>
      <c r="C7207" t="s">
        <v>4216</v>
      </c>
      <c r="D7207" t="s">
        <v>713</v>
      </c>
      <c r="E7207">
        <v>6</v>
      </c>
    </row>
    <row r="7208" spans="1:5" ht="13.5" customHeight="1">
      <c r="A7208">
        <v>32</v>
      </c>
      <c r="B7208" t="str">
        <f t="shared" si="112"/>
        <v>32---7</v>
      </c>
      <c r="C7208" t="s">
        <v>4216</v>
      </c>
      <c r="D7208" t="s">
        <v>714</v>
      </c>
      <c r="E7208">
        <v>7</v>
      </c>
    </row>
    <row r="7209" spans="1:5" ht="13.5" customHeight="1">
      <c r="A7209">
        <v>32</v>
      </c>
      <c r="B7209" t="str">
        <f t="shared" si="112"/>
        <v>32---8</v>
      </c>
      <c r="C7209" t="s">
        <v>4216</v>
      </c>
      <c r="D7209" t="s">
        <v>971</v>
      </c>
      <c r="E7209">
        <v>8</v>
      </c>
    </row>
    <row r="7210" spans="1:5" ht="13.5" customHeight="1">
      <c r="A7210">
        <v>32</v>
      </c>
      <c r="B7210" t="str">
        <f t="shared" si="112"/>
        <v>32---9</v>
      </c>
      <c r="C7210" t="s">
        <v>4216</v>
      </c>
      <c r="D7210" t="s">
        <v>872</v>
      </c>
      <c r="E7210">
        <v>9</v>
      </c>
    </row>
    <row r="7211" spans="1:5" ht="13.5" customHeight="1">
      <c r="A7211">
        <v>32</v>
      </c>
      <c r="B7211" t="str">
        <f t="shared" si="112"/>
        <v>32---10</v>
      </c>
      <c r="C7211" t="s">
        <v>4219</v>
      </c>
      <c r="D7211" t="s">
        <v>1138</v>
      </c>
      <c r="E7211">
        <v>10</v>
      </c>
    </row>
    <row r="7212" spans="1:5" ht="13.5" customHeight="1">
      <c r="A7212">
        <v>32</v>
      </c>
      <c r="B7212" t="str">
        <f t="shared" si="112"/>
        <v>32---11</v>
      </c>
      <c r="C7212" t="s">
        <v>4271</v>
      </c>
      <c r="D7212" t="s">
        <v>1179</v>
      </c>
      <c r="E7212">
        <v>11</v>
      </c>
    </row>
    <row r="7213" spans="1:5" ht="13.5" customHeight="1">
      <c r="A7213">
        <v>32</v>
      </c>
      <c r="B7213" t="str">
        <f t="shared" si="112"/>
        <v>32---12</v>
      </c>
      <c r="C7213" t="s">
        <v>4220</v>
      </c>
      <c r="D7213" t="s">
        <v>1355</v>
      </c>
      <c r="E7213">
        <v>12</v>
      </c>
    </row>
    <row r="7214" spans="1:5" ht="13.5" customHeight="1">
      <c r="A7214">
        <v>32</v>
      </c>
      <c r="B7214" t="str">
        <f t="shared" si="112"/>
        <v>32---13</v>
      </c>
      <c r="C7214" t="s">
        <v>4270</v>
      </c>
      <c r="D7214" t="s">
        <v>998</v>
      </c>
      <c r="E7214">
        <v>13</v>
      </c>
    </row>
    <row r="7215" spans="1:5" ht="13.5" customHeight="1">
      <c r="A7215">
        <v>32</v>
      </c>
      <c r="B7215" t="str">
        <f t="shared" si="112"/>
        <v>32---14</v>
      </c>
      <c r="C7215" t="s">
        <v>4229</v>
      </c>
      <c r="D7215" t="s">
        <v>754</v>
      </c>
      <c r="E7215">
        <v>14</v>
      </c>
    </row>
    <row r="7216" spans="1:5" ht="13.5" customHeight="1">
      <c r="A7216">
        <v>32</v>
      </c>
      <c r="B7216" t="str">
        <f t="shared" si="112"/>
        <v>32---15</v>
      </c>
      <c r="C7216" t="s">
        <v>4230</v>
      </c>
      <c r="D7216" t="s">
        <v>718</v>
      </c>
      <c r="E7216">
        <v>15</v>
      </c>
    </row>
    <row r="7217" spans="1:5" ht="13.5" customHeight="1">
      <c r="A7217">
        <v>32</v>
      </c>
      <c r="B7217" t="str">
        <f t="shared" si="112"/>
        <v>32---16</v>
      </c>
      <c r="C7217" t="s">
        <v>4226</v>
      </c>
      <c r="D7217" t="s">
        <v>831</v>
      </c>
      <c r="E7217">
        <v>16</v>
      </c>
    </row>
    <row r="7218" spans="1:5" ht="13.5" customHeight="1">
      <c r="A7218">
        <v>32</v>
      </c>
      <c r="B7218" t="str">
        <f t="shared" si="112"/>
        <v>32---17</v>
      </c>
      <c r="C7218" t="s">
        <v>4262</v>
      </c>
      <c r="D7218" t="s">
        <v>902</v>
      </c>
      <c r="E7218">
        <v>17</v>
      </c>
    </row>
    <row r="7219" spans="1:5" ht="13.5" customHeight="1">
      <c r="A7219">
        <v>32</v>
      </c>
      <c r="B7219" t="str">
        <f t="shared" si="112"/>
        <v>32---18</v>
      </c>
      <c r="C7219" t="s">
        <v>4241</v>
      </c>
      <c r="D7219" t="s">
        <v>840</v>
      </c>
      <c r="E7219">
        <v>18</v>
      </c>
    </row>
    <row r="7220" spans="1:5" ht="13.5" customHeight="1">
      <c r="A7220">
        <v>32</v>
      </c>
      <c r="B7220" t="str">
        <f t="shared" si="112"/>
        <v>32---19</v>
      </c>
      <c r="C7220" t="s">
        <v>4272</v>
      </c>
      <c r="D7220" t="s">
        <v>722</v>
      </c>
      <c r="E7220">
        <v>19</v>
      </c>
    </row>
    <row r="7221" spans="1:5" ht="13.5" customHeight="1">
      <c r="A7221">
        <v>32</v>
      </c>
      <c r="B7221" t="str">
        <f t="shared" si="112"/>
        <v>32---20</v>
      </c>
      <c r="C7221" t="s">
        <v>883</v>
      </c>
      <c r="D7221" t="s">
        <v>959</v>
      </c>
      <c r="E7221">
        <v>20</v>
      </c>
    </row>
    <row r="7222" spans="1:5" ht="13.5" customHeight="1">
      <c r="A7222">
        <v>32</v>
      </c>
      <c r="B7222" t="str">
        <f t="shared" si="112"/>
        <v>32---21</v>
      </c>
      <c r="C7222" t="s">
        <v>1017</v>
      </c>
      <c r="D7222" t="s">
        <v>796</v>
      </c>
      <c r="E7222">
        <v>21</v>
      </c>
    </row>
    <row r="7223" spans="1:5" ht="13.5" customHeight="1">
      <c r="A7223">
        <v>32</v>
      </c>
      <c r="B7223" t="str">
        <f t="shared" si="112"/>
        <v>32---22</v>
      </c>
      <c r="C7223" t="s">
        <v>731</v>
      </c>
      <c r="D7223" t="s">
        <v>800</v>
      </c>
      <c r="E7223">
        <v>22</v>
      </c>
    </row>
    <row r="7224" spans="1:5" ht="13.5" customHeight="1">
      <c r="A7224">
        <v>32</v>
      </c>
      <c r="B7224" t="str">
        <f t="shared" si="112"/>
        <v>32---23</v>
      </c>
      <c r="C7224" t="s">
        <v>887</v>
      </c>
      <c r="D7224" t="s">
        <v>992</v>
      </c>
      <c r="E7224">
        <v>23</v>
      </c>
    </row>
    <row r="7225" spans="1:5" ht="13.5" customHeight="1">
      <c r="A7225">
        <v>32</v>
      </c>
      <c r="B7225" t="str">
        <f t="shared" si="112"/>
        <v>32---24</v>
      </c>
      <c r="C7225" t="s">
        <v>797</v>
      </c>
      <c r="D7225" t="s">
        <v>1081</v>
      </c>
      <c r="E7225">
        <v>24</v>
      </c>
    </row>
    <row r="7226" spans="1:5" ht="13.5" customHeight="1">
      <c r="A7226">
        <v>32</v>
      </c>
      <c r="B7226" t="str">
        <f t="shared" si="112"/>
        <v>32---25</v>
      </c>
      <c r="C7226" t="s">
        <v>743</v>
      </c>
      <c r="D7226" t="s">
        <v>754</v>
      </c>
      <c r="E7226">
        <v>25</v>
      </c>
    </row>
    <row r="7227" spans="1:5" ht="13.5" customHeight="1">
      <c r="A7227">
        <v>32</v>
      </c>
      <c r="B7227" t="str">
        <f t="shared" si="112"/>
        <v>32---26</v>
      </c>
      <c r="C7227" t="s">
        <v>915</v>
      </c>
      <c r="D7227" t="s">
        <v>939</v>
      </c>
      <c r="E7227">
        <v>26</v>
      </c>
    </row>
    <row r="7228" spans="1:5" ht="13.5" customHeight="1">
      <c r="A7228">
        <v>32</v>
      </c>
      <c r="B7228" t="str">
        <f t="shared" si="112"/>
        <v>32---27</v>
      </c>
      <c r="C7228" t="s">
        <v>987</v>
      </c>
      <c r="D7228" t="s">
        <v>1263</v>
      </c>
      <c r="E7228">
        <v>27</v>
      </c>
    </row>
    <row r="7229" spans="1:5" ht="13.5" customHeight="1">
      <c r="A7229">
        <v>32</v>
      </c>
      <c r="B7229" t="str">
        <f t="shared" si="112"/>
        <v>32---28</v>
      </c>
      <c r="C7229" t="s">
        <v>989</v>
      </c>
      <c r="D7229" t="s">
        <v>738</v>
      </c>
      <c r="E7229">
        <v>28</v>
      </c>
    </row>
    <row r="7230" spans="1:5" ht="13.5" customHeight="1">
      <c r="A7230">
        <v>32</v>
      </c>
      <c r="B7230" t="str">
        <f t="shared" si="112"/>
        <v>32---29</v>
      </c>
      <c r="C7230" t="s">
        <v>747</v>
      </c>
      <c r="D7230" t="s">
        <v>1154</v>
      </c>
      <c r="E7230">
        <v>29</v>
      </c>
    </row>
    <row r="7231" spans="1:5" ht="13.5" customHeight="1">
      <c r="A7231">
        <v>32</v>
      </c>
      <c r="B7231" t="str">
        <f t="shared" si="112"/>
        <v>32---30</v>
      </c>
      <c r="C7231" t="s">
        <v>936</v>
      </c>
      <c r="D7231" t="s">
        <v>779</v>
      </c>
      <c r="E7231">
        <v>30</v>
      </c>
    </row>
    <row r="7232" spans="1:5" ht="13.5" customHeight="1">
      <c r="A7232">
        <v>32</v>
      </c>
      <c r="B7232" t="str">
        <f t="shared" si="112"/>
        <v>32---31</v>
      </c>
      <c r="C7232" t="s">
        <v>819</v>
      </c>
      <c r="D7232" t="s">
        <v>756</v>
      </c>
      <c r="E7232">
        <v>31</v>
      </c>
    </row>
    <row r="7233" spans="1:5" ht="13.5" customHeight="1">
      <c r="A7233">
        <v>32</v>
      </c>
      <c r="B7233" t="str">
        <f t="shared" si="112"/>
        <v>32---32</v>
      </c>
      <c r="C7233" t="s">
        <v>1074</v>
      </c>
      <c r="D7233" t="s">
        <v>880</v>
      </c>
      <c r="E7233">
        <v>32</v>
      </c>
    </row>
    <row r="7234" spans="1:5" ht="13.5" customHeight="1">
      <c r="A7234">
        <v>32</v>
      </c>
      <c r="B7234" t="str">
        <f t="shared" si="112"/>
        <v>32---33</v>
      </c>
      <c r="C7234" t="s">
        <v>1019</v>
      </c>
      <c r="D7234" t="s">
        <v>734</v>
      </c>
      <c r="E7234">
        <v>33</v>
      </c>
    </row>
    <row r="7235" spans="1:5" ht="13.5" customHeight="1">
      <c r="A7235">
        <v>32</v>
      </c>
      <c r="B7235" t="str">
        <f t="shared" ref="B7235:B7298" si="113">A7235&amp;"---"&amp;E7235</f>
        <v>32---34</v>
      </c>
      <c r="C7235" t="s">
        <v>751</v>
      </c>
      <c r="D7235" t="s">
        <v>1281</v>
      </c>
      <c r="E7235">
        <v>34</v>
      </c>
    </row>
    <row r="7236" spans="1:5" ht="13.5" customHeight="1">
      <c r="A7236">
        <v>32</v>
      </c>
      <c r="B7236" t="str">
        <f t="shared" si="113"/>
        <v>32---35</v>
      </c>
      <c r="C7236" t="s">
        <v>824</v>
      </c>
      <c r="D7236" t="s">
        <v>752</v>
      </c>
      <c r="E7236">
        <v>35</v>
      </c>
    </row>
    <row r="7237" spans="1:5" ht="13.5" customHeight="1">
      <c r="A7237">
        <v>32</v>
      </c>
      <c r="B7237" t="str">
        <f t="shared" si="113"/>
        <v>32---36</v>
      </c>
      <c r="C7237" t="s">
        <v>826</v>
      </c>
      <c r="D7237" t="s">
        <v>1079</v>
      </c>
      <c r="E7237">
        <v>36</v>
      </c>
    </row>
    <row r="7238" spans="1:5" ht="13.5" customHeight="1">
      <c r="A7238">
        <v>32</v>
      </c>
      <c r="B7238" t="str">
        <f t="shared" si="113"/>
        <v>32---37</v>
      </c>
      <c r="C7238" t="s">
        <v>1005</v>
      </c>
      <c r="D7238" t="s">
        <v>1105</v>
      </c>
      <c r="E7238">
        <v>37</v>
      </c>
    </row>
    <row r="7239" spans="1:5" ht="13.5" customHeight="1">
      <c r="A7239">
        <v>32</v>
      </c>
      <c r="B7239" t="str">
        <f t="shared" si="113"/>
        <v>32---38</v>
      </c>
      <c r="C7239" t="s">
        <v>763</v>
      </c>
      <c r="D7239" t="s">
        <v>1086</v>
      </c>
      <c r="E7239">
        <v>38</v>
      </c>
    </row>
    <row r="7240" spans="1:5" ht="13.5" customHeight="1">
      <c r="A7240">
        <v>32</v>
      </c>
      <c r="B7240" t="str">
        <f t="shared" si="113"/>
        <v>32---39</v>
      </c>
      <c r="C7240" t="s">
        <v>866</v>
      </c>
      <c r="D7240" t="s">
        <v>831</v>
      </c>
      <c r="E7240">
        <v>39</v>
      </c>
    </row>
    <row r="7241" spans="1:5" ht="13.5" customHeight="1">
      <c r="A7241">
        <v>32</v>
      </c>
      <c r="B7241" t="str">
        <f t="shared" si="113"/>
        <v>32---40</v>
      </c>
      <c r="C7241" t="s">
        <v>836</v>
      </c>
      <c r="D7241" t="s">
        <v>835</v>
      </c>
      <c r="E7241">
        <v>40</v>
      </c>
    </row>
    <row r="7242" spans="1:5" ht="13.5" customHeight="1">
      <c r="A7242">
        <v>32</v>
      </c>
      <c r="B7242" t="str">
        <f t="shared" si="113"/>
        <v>32---41</v>
      </c>
      <c r="C7242" t="s">
        <v>868</v>
      </c>
      <c r="D7242" t="s">
        <v>758</v>
      </c>
      <c r="E7242">
        <v>41</v>
      </c>
    </row>
    <row r="7243" spans="1:5" ht="13.5" customHeight="1">
      <c r="A7243">
        <v>32</v>
      </c>
      <c r="B7243" t="str">
        <f t="shared" si="113"/>
        <v>32---42</v>
      </c>
      <c r="C7243" t="s">
        <v>1098</v>
      </c>
      <c r="D7243" t="s">
        <v>1206</v>
      </c>
      <c r="E7243">
        <v>42</v>
      </c>
    </row>
    <row r="7244" spans="1:5" ht="13.5" customHeight="1">
      <c r="A7244">
        <v>32</v>
      </c>
      <c r="B7244" t="str">
        <f t="shared" si="113"/>
        <v>32---43</v>
      </c>
      <c r="C7244" t="s">
        <v>970</v>
      </c>
      <c r="D7244" t="s">
        <v>1152</v>
      </c>
      <c r="E7244">
        <v>43</v>
      </c>
    </row>
    <row r="7245" spans="1:5" ht="13.5" customHeight="1">
      <c r="A7245">
        <v>32</v>
      </c>
      <c r="B7245" t="str">
        <f t="shared" si="113"/>
        <v>32---44</v>
      </c>
      <c r="C7245" t="s">
        <v>896</v>
      </c>
      <c r="D7245" t="s">
        <v>1202</v>
      </c>
      <c r="E7245">
        <v>44</v>
      </c>
    </row>
    <row r="7246" spans="1:5" ht="13.5" customHeight="1">
      <c r="A7246">
        <v>32</v>
      </c>
      <c r="B7246" t="str">
        <f t="shared" si="113"/>
        <v>32---45</v>
      </c>
      <c r="C7246" t="s">
        <v>5913</v>
      </c>
      <c r="D7246" t="s">
        <v>1114</v>
      </c>
      <c r="E7246">
        <v>45</v>
      </c>
    </row>
    <row r="7247" spans="1:5" ht="13.5" customHeight="1">
      <c r="A7247">
        <v>32</v>
      </c>
      <c r="B7247" t="str">
        <f t="shared" si="113"/>
        <v>32---46</v>
      </c>
      <c r="C7247" t="s">
        <v>5946</v>
      </c>
      <c r="D7247" t="s">
        <v>893</v>
      </c>
      <c r="E7247">
        <v>46</v>
      </c>
    </row>
    <row r="7248" spans="1:5" ht="13.5" customHeight="1">
      <c r="A7248">
        <v>32</v>
      </c>
      <c r="B7248" t="str">
        <f t="shared" si="113"/>
        <v>32---47</v>
      </c>
      <c r="C7248" t="s">
        <v>5947</v>
      </c>
      <c r="D7248" t="s">
        <v>884</v>
      </c>
      <c r="E7248">
        <v>47</v>
      </c>
    </row>
    <row r="7249" spans="1:5" ht="13.5" customHeight="1">
      <c r="A7249">
        <v>32</v>
      </c>
      <c r="B7249" t="str">
        <f t="shared" si="113"/>
        <v>32---48</v>
      </c>
      <c r="C7249" t="s">
        <v>5948</v>
      </c>
      <c r="D7249" t="s">
        <v>886</v>
      </c>
      <c r="E7249">
        <v>48</v>
      </c>
    </row>
    <row r="7250" spans="1:5" ht="13.5" customHeight="1">
      <c r="A7250">
        <v>32</v>
      </c>
      <c r="B7250" t="str">
        <f t="shared" si="113"/>
        <v>32---49</v>
      </c>
      <c r="C7250" t="s">
        <v>5967</v>
      </c>
      <c r="D7250" t="s">
        <v>986</v>
      </c>
      <c r="E7250">
        <v>49</v>
      </c>
    </row>
    <row r="7251" spans="1:5" ht="13.5" customHeight="1">
      <c r="A7251">
        <v>32</v>
      </c>
      <c r="B7251" t="str">
        <f t="shared" si="113"/>
        <v>32---50</v>
      </c>
      <c r="C7251" t="s">
        <v>5968</v>
      </c>
      <c r="D7251" t="s">
        <v>988</v>
      </c>
      <c r="E7251">
        <v>50</v>
      </c>
    </row>
    <row r="7252" spans="1:5" ht="13.5" customHeight="1">
      <c r="A7252">
        <v>32</v>
      </c>
      <c r="B7252" t="str">
        <f t="shared" si="113"/>
        <v>32---51</v>
      </c>
      <c r="C7252" t="s">
        <v>5915</v>
      </c>
      <c r="D7252" t="s">
        <v>772</v>
      </c>
      <c r="E7252">
        <v>51</v>
      </c>
    </row>
    <row r="7253" spans="1:5" ht="13.5" customHeight="1">
      <c r="A7253">
        <v>32</v>
      </c>
      <c r="B7253" t="str">
        <f t="shared" si="113"/>
        <v>32---52</v>
      </c>
      <c r="C7253" t="s">
        <v>5917</v>
      </c>
      <c r="D7253" t="s">
        <v>789</v>
      </c>
      <c r="E7253">
        <v>52</v>
      </c>
    </row>
    <row r="7254" spans="1:5" ht="13.5" customHeight="1">
      <c r="A7254">
        <v>32</v>
      </c>
      <c r="B7254" t="str">
        <f t="shared" si="113"/>
        <v>32---53</v>
      </c>
      <c r="C7254" t="s">
        <v>5918</v>
      </c>
      <c r="D7254" t="s">
        <v>770</v>
      </c>
      <c r="E7254">
        <v>53</v>
      </c>
    </row>
    <row r="7255" spans="1:5" ht="13.5" customHeight="1">
      <c r="A7255">
        <v>32</v>
      </c>
      <c r="B7255" t="str">
        <f t="shared" si="113"/>
        <v>32---54</v>
      </c>
      <c r="C7255" t="s">
        <v>5931</v>
      </c>
      <c r="D7255" t="s">
        <v>1044</v>
      </c>
      <c r="E7255">
        <v>54</v>
      </c>
    </row>
    <row r="7256" spans="1:5" ht="13.5" customHeight="1">
      <c r="A7256">
        <v>32</v>
      </c>
      <c r="B7256" t="str">
        <f t="shared" si="113"/>
        <v>32---55</v>
      </c>
      <c r="C7256" t="s">
        <v>5963</v>
      </c>
      <c r="D7256" t="s">
        <v>937</v>
      </c>
      <c r="E7256">
        <v>55</v>
      </c>
    </row>
    <row r="7257" spans="1:5" ht="13.5" customHeight="1">
      <c r="A7257">
        <v>32</v>
      </c>
      <c r="B7257" t="str">
        <f t="shared" si="113"/>
        <v>32---56</v>
      </c>
      <c r="C7257" t="s">
        <v>5984</v>
      </c>
      <c r="D7257" t="s">
        <v>1232</v>
      </c>
      <c r="E7257">
        <v>56</v>
      </c>
    </row>
    <row r="7258" spans="1:5" ht="13.5" customHeight="1">
      <c r="A7258">
        <v>32</v>
      </c>
      <c r="B7258" t="str">
        <f t="shared" si="113"/>
        <v>32---57</v>
      </c>
      <c r="C7258" t="s">
        <v>5985</v>
      </c>
      <c r="D7258" t="s">
        <v>1159</v>
      </c>
      <c r="E7258">
        <v>57</v>
      </c>
    </row>
    <row r="7259" spans="1:5" ht="13.5" customHeight="1">
      <c r="A7259">
        <v>32</v>
      </c>
      <c r="B7259" t="str">
        <f t="shared" si="113"/>
        <v>32---58</v>
      </c>
      <c r="C7259" t="s">
        <v>5919</v>
      </c>
      <c r="D7259" t="s">
        <v>725</v>
      </c>
      <c r="E7259">
        <v>58</v>
      </c>
    </row>
    <row r="7260" spans="1:5" ht="13.5" customHeight="1">
      <c r="A7260">
        <v>32</v>
      </c>
      <c r="B7260" t="str">
        <f t="shared" si="113"/>
        <v>32---59</v>
      </c>
      <c r="C7260" t="s">
        <v>5995</v>
      </c>
      <c r="D7260" t="s">
        <v>1038</v>
      </c>
      <c r="E7260">
        <v>59</v>
      </c>
    </row>
    <row r="7261" spans="1:5" ht="13.5" customHeight="1">
      <c r="A7261">
        <v>32</v>
      </c>
      <c r="B7261" t="str">
        <f t="shared" si="113"/>
        <v>32---60</v>
      </c>
      <c r="C7261" t="s">
        <v>5923</v>
      </c>
      <c r="D7261" t="s">
        <v>766</v>
      </c>
      <c r="E7261">
        <v>60</v>
      </c>
    </row>
    <row r="7262" spans="1:5" ht="13.5" customHeight="1">
      <c r="A7262">
        <v>32</v>
      </c>
      <c r="B7262" t="str">
        <f t="shared" si="113"/>
        <v>32---61</v>
      </c>
      <c r="C7262" t="s">
        <v>5924</v>
      </c>
      <c r="D7262" t="s">
        <v>726</v>
      </c>
      <c r="E7262">
        <v>61</v>
      </c>
    </row>
    <row r="7263" spans="1:5" ht="13.5" customHeight="1">
      <c r="A7263">
        <v>32</v>
      </c>
      <c r="B7263" t="str">
        <f t="shared" si="113"/>
        <v>32---62</v>
      </c>
      <c r="C7263" t="s">
        <v>5976</v>
      </c>
      <c r="D7263" t="s">
        <v>1162</v>
      </c>
      <c r="E7263">
        <v>62</v>
      </c>
    </row>
    <row r="7264" spans="1:5" ht="13.5" customHeight="1">
      <c r="A7264">
        <v>32</v>
      </c>
      <c r="B7264" t="str">
        <f t="shared" si="113"/>
        <v>32---63</v>
      </c>
      <c r="C7264" t="s">
        <v>5996</v>
      </c>
      <c r="D7264" t="s">
        <v>1356</v>
      </c>
      <c r="E7264">
        <v>63</v>
      </c>
    </row>
    <row r="7265" spans="1:5" ht="13.5" customHeight="1">
      <c r="A7265">
        <v>32.1</v>
      </c>
      <c r="B7265" t="str">
        <f t="shared" si="113"/>
        <v>32.1---1</v>
      </c>
      <c r="C7265" t="s">
        <v>4234</v>
      </c>
      <c r="D7265" t="s">
        <v>1085</v>
      </c>
      <c r="E7265">
        <v>1</v>
      </c>
    </row>
    <row r="7266" spans="1:5" ht="13.5" customHeight="1">
      <c r="A7266">
        <v>32.1</v>
      </c>
      <c r="B7266" t="str">
        <f t="shared" si="113"/>
        <v>32.1---2</v>
      </c>
      <c r="C7266" t="s">
        <v>4216</v>
      </c>
      <c r="D7266" t="s">
        <v>1085</v>
      </c>
      <c r="E7266">
        <v>2</v>
      </c>
    </row>
    <row r="7267" spans="1:5" ht="13.5" customHeight="1">
      <c r="A7267">
        <v>32.1</v>
      </c>
      <c r="B7267" t="str">
        <f t="shared" si="113"/>
        <v>32.1---3</v>
      </c>
      <c r="C7267" t="s">
        <v>4216</v>
      </c>
      <c r="D7267" t="s">
        <v>1014</v>
      </c>
      <c r="E7267">
        <v>3</v>
      </c>
    </row>
    <row r="7268" spans="1:5" ht="13.5" customHeight="1">
      <c r="A7268">
        <v>32.1</v>
      </c>
      <c r="B7268" t="str">
        <f t="shared" si="113"/>
        <v>32.1---4</v>
      </c>
      <c r="C7268" t="s">
        <v>4216</v>
      </c>
      <c r="D7268" t="s">
        <v>959</v>
      </c>
      <c r="E7268">
        <v>4</v>
      </c>
    </row>
    <row r="7269" spans="1:5" ht="13.5" customHeight="1">
      <c r="A7269">
        <v>32.1</v>
      </c>
      <c r="B7269" t="str">
        <f t="shared" si="113"/>
        <v>32.1---5</v>
      </c>
      <c r="C7269" t="s">
        <v>4216</v>
      </c>
      <c r="D7269" t="s">
        <v>1142</v>
      </c>
      <c r="E7269">
        <v>5</v>
      </c>
    </row>
    <row r="7270" spans="1:5" ht="13.5" customHeight="1">
      <c r="A7270">
        <v>32.1</v>
      </c>
      <c r="B7270" t="str">
        <f t="shared" si="113"/>
        <v>32.1---6</v>
      </c>
      <c r="C7270" t="s">
        <v>4216</v>
      </c>
      <c r="D7270" t="s">
        <v>713</v>
      </c>
      <c r="E7270">
        <v>6</v>
      </c>
    </row>
    <row r="7271" spans="1:5" ht="13.5" customHeight="1">
      <c r="A7271">
        <v>32.1</v>
      </c>
      <c r="B7271" t="str">
        <f t="shared" si="113"/>
        <v>32.1---7</v>
      </c>
      <c r="C7271" t="s">
        <v>4216</v>
      </c>
      <c r="D7271" t="s">
        <v>1021</v>
      </c>
      <c r="E7271">
        <v>7</v>
      </c>
    </row>
    <row r="7272" spans="1:5" ht="13.5" customHeight="1">
      <c r="A7272">
        <v>32.1</v>
      </c>
      <c r="B7272" t="str">
        <f t="shared" si="113"/>
        <v>32.1---8</v>
      </c>
      <c r="C7272" t="s">
        <v>4216</v>
      </c>
      <c r="D7272" t="s">
        <v>971</v>
      </c>
      <c r="E7272">
        <v>8</v>
      </c>
    </row>
    <row r="7273" spans="1:5" ht="13.5" customHeight="1">
      <c r="A7273">
        <v>32.1</v>
      </c>
      <c r="B7273" t="str">
        <f t="shared" si="113"/>
        <v>32.1---9</v>
      </c>
      <c r="C7273" t="s">
        <v>4216</v>
      </c>
      <c r="D7273" t="s">
        <v>1273</v>
      </c>
      <c r="E7273">
        <v>9</v>
      </c>
    </row>
    <row r="7274" spans="1:5" ht="13.5" customHeight="1">
      <c r="A7274">
        <v>32.1</v>
      </c>
      <c r="B7274" t="str">
        <f t="shared" si="113"/>
        <v>32.1---10</v>
      </c>
      <c r="C7274" t="s">
        <v>4219</v>
      </c>
      <c r="D7274" t="s">
        <v>1010</v>
      </c>
      <c r="E7274">
        <v>10</v>
      </c>
    </row>
    <row r="7275" spans="1:5" ht="13.5" customHeight="1">
      <c r="A7275">
        <v>32.1</v>
      </c>
      <c r="B7275" t="str">
        <f t="shared" si="113"/>
        <v>32.1---11</v>
      </c>
      <c r="C7275" t="s">
        <v>4271</v>
      </c>
      <c r="D7275" t="s">
        <v>1179</v>
      </c>
      <c r="E7275">
        <v>11</v>
      </c>
    </row>
    <row r="7276" spans="1:5" ht="13.5" customHeight="1">
      <c r="A7276">
        <v>32.1</v>
      </c>
      <c r="B7276" t="str">
        <f t="shared" si="113"/>
        <v>32.1---12</v>
      </c>
      <c r="C7276" t="s">
        <v>4220</v>
      </c>
      <c r="D7276" t="s">
        <v>1355</v>
      </c>
      <c r="E7276">
        <v>12</v>
      </c>
    </row>
    <row r="7277" spans="1:5" ht="13.5" customHeight="1">
      <c r="A7277">
        <v>32.1</v>
      </c>
      <c r="B7277" t="str">
        <f t="shared" si="113"/>
        <v>32.1---13</v>
      </c>
      <c r="C7277" t="s">
        <v>4270</v>
      </c>
      <c r="D7277" t="s">
        <v>998</v>
      </c>
      <c r="E7277">
        <v>13</v>
      </c>
    </row>
    <row r="7278" spans="1:5" ht="13.5" customHeight="1">
      <c r="A7278">
        <v>32.1</v>
      </c>
      <c r="B7278" t="str">
        <f t="shared" si="113"/>
        <v>32.1---14</v>
      </c>
      <c r="C7278" t="s">
        <v>4229</v>
      </c>
      <c r="D7278" t="s">
        <v>754</v>
      </c>
      <c r="E7278">
        <v>14</v>
      </c>
    </row>
    <row r="7279" spans="1:5" ht="13.5" customHeight="1">
      <c r="A7279">
        <v>32.1</v>
      </c>
      <c r="B7279" t="str">
        <f t="shared" si="113"/>
        <v>32.1---15</v>
      </c>
      <c r="C7279" t="s">
        <v>4230</v>
      </c>
      <c r="D7279" t="s">
        <v>718</v>
      </c>
      <c r="E7279">
        <v>15</v>
      </c>
    </row>
    <row r="7280" spans="1:5" ht="13.5" customHeight="1">
      <c r="A7280">
        <v>32.1</v>
      </c>
      <c r="B7280" t="str">
        <f t="shared" si="113"/>
        <v>32.1---16</v>
      </c>
      <c r="C7280" t="s">
        <v>4226</v>
      </c>
      <c r="D7280" t="s">
        <v>809</v>
      </c>
      <c r="E7280">
        <v>16</v>
      </c>
    </row>
    <row r="7281" spans="1:5" ht="13.5" customHeight="1">
      <c r="A7281">
        <v>32.1</v>
      </c>
      <c r="B7281" t="str">
        <f t="shared" si="113"/>
        <v>32.1---17</v>
      </c>
      <c r="C7281" t="s">
        <v>4262</v>
      </c>
      <c r="D7281" t="s">
        <v>850</v>
      </c>
      <c r="E7281">
        <v>17</v>
      </c>
    </row>
    <row r="7282" spans="1:5" ht="13.5" customHeight="1">
      <c r="A7282">
        <v>32.1</v>
      </c>
      <c r="B7282" t="str">
        <f t="shared" si="113"/>
        <v>32.1---18</v>
      </c>
      <c r="C7282" t="s">
        <v>4241</v>
      </c>
      <c r="D7282" t="s">
        <v>984</v>
      </c>
      <c r="E7282">
        <v>18</v>
      </c>
    </row>
    <row r="7283" spans="1:5" ht="13.5" customHeight="1">
      <c r="A7283">
        <v>32.1</v>
      </c>
      <c r="B7283" t="str">
        <f t="shared" si="113"/>
        <v>32.1---19</v>
      </c>
      <c r="C7283" t="s">
        <v>4272</v>
      </c>
      <c r="D7283" t="s">
        <v>722</v>
      </c>
      <c r="E7283">
        <v>19</v>
      </c>
    </row>
    <row r="7284" spans="1:5" ht="13.5" customHeight="1">
      <c r="A7284">
        <v>32.1</v>
      </c>
      <c r="B7284" t="str">
        <f t="shared" si="113"/>
        <v>32.1---20</v>
      </c>
      <c r="C7284" t="s">
        <v>883</v>
      </c>
      <c r="D7284" t="s">
        <v>959</v>
      </c>
      <c r="E7284">
        <v>20</v>
      </c>
    </row>
    <row r="7285" spans="1:5" ht="13.5" customHeight="1">
      <c r="A7285">
        <v>32.1</v>
      </c>
      <c r="B7285" t="str">
        <f t="shared" si="113"/>
        <v>32.1---21</v>
      </c>
      <c r="C7285" t="s">
        <v>1017</v>
      </c>
      <c r="D7285" t="s">
        <v>796</v>
      </c>
      <c r="E7285">
        <v>21</v>
      </c>
    </row>
    <row r="7286" spans="1:5" ht="13.5" customHeight="1">
      <c r="A7286">
        <v>32.1</v>
      </c>
      <c r="B7286" t="str">
        <f t="shared" si="113"/>
        <v>32.1---22</v>
      </c>
      <c r="C7286" t="s">
        <v>731</v>
      </c>
      <c r="D7286" t="s">
        <v>800</v>
      </c>
      <c r="E7286">
        <v>22</v>
      </c>
    </row>
    <row r="7287" spans="1:5" ht="13.5" customHeight="1">
      <c r="A7287">
        <v>32.1</v>
      </c>
      <c r="B7287" t="str">
        <f t="shared" si="113"/>
        <v>32.1---23</v>
      </c>
      <c r="C7287" t="s">
        <v>887</v>
      </c>
      <c r="D7287" t="s">
        <v>992</v>
      </c>
      <c r="E7287">
        <v>23</v>
      </c>
    </row>
    <row r="7288" spans="1:5" ht="13.5" customHeight="1">
      <c r="A7288">
        <v>32.1</v>
      </c>
      <c r="B7288" t="str">
        <f t="shared" si="113"/>
        <v>32.1---24</v>
      </c>
      <c r="C7288" t="s">
        <v>797</v>
      </c>
      <c r="D7288" t="s">
        <v>1081</v>
      </c>
      <c r="E7288">
        <v>24</v>
      </c>
    </row>
    <row r="7289" spans="1:5" ht="13.5" customHeight="1">
      <c r="A7289">
        <v>32.1</v>
      </c>
      <c r="B7289" t="str">
        <f t="shared" si="113"/>
        <v>32.1---25</v>
      </c>
      <c r="C7289" t="s">
        <v>737</v>
      </c>
      <c r="D7289" t="s">
        <v>996</v>
      </c>
      <c r="E7289">
        <v>25</v>
      </c>
    </row>
    <row r="7290" spans="1:5" ht="13.5" customHeight="1">
      <c r="A7290">
        <v>32.1</v>
      </c>
      <c r="B7290" t="str">
        <f t="shared" si="113"/>
        <v>32.1---26</v>
      </c>
      <c r="C7290" t="s">
        <v>743</v>
      </c>
      <c r="D7290" t="s">
        <v>754</v>
      </c>
      <c r="E7290">
        <v>26</v>
      </c>
    </row>
    <row r="7291" spans="1:5" ht="13.5" customHeight="1">
      <c r="A7291">
        <v>32.1</v>
      </c>
      <c r="B7291" t="str">
        <f t="shared" si="113"/>
        <v>32.1---27</v>
      </c>
      <c r="C7291" t="s">
        <v>915</v>
      </c>
      <c r="D7291" t="s">
        <v>939</v>
      </c>
      <c r="E7291">
        <v>27</v>
      </c>
    </row>
    <row r="7292" spans="1:5" ht="13.5" customHeight="1">
      <c r="A7292">
        <v>32.1</v>
      </c>
      <c r="B7292" t="str">
        <f t="shared" si="113"/>
        <v>32.1---28</v>
      </c>
      <c r="C7292" t="s">
        <v>987</v>
      </c>
      <c r="D7292" t="s">
        <v>1263</v>
      </c>
      <c r="E7292">
        <v>28</v>
      </c>
    </row>
    <row r="7293" spans="1:5" ht="13.5" customHeight="1">
      <c r="A7293">
        <v>32.1</v>
      </c>
      <c r="B7293" t="str">
        <f t="shared" si="113"/>
        <v>32.1---29</v>
      </c>
      <c r="C7293" t="s">
        <v>989</v>
      </c>
      <c r="D7293" t="s">
        <v>738</v>
      </c>
      <c r="E7293">
        <v>29</v>
      </c>
    </row>
    <row r="7294" spans="1:5" ht="13.5" customHeight="1">
      <c r="A7294">
        <v>32.1</v>
      </c>
      <c r="B7294" t="str">
        <f t="shared" si="113"/>
        <v>32.1---30</v>
      </c>
      <c r="C7294" t="s">
        <v>799</v>
      </c>
      <c r="D7294" t="s">
        <v>809</v>
      </c>
      <c r="E7294">
        <v>30</v>
      </c>
    </row>
    <row r="7295" spans="1:5" ht="13.5" customHeight="1">
      <c r="A7295">
        <v>32.1</v>
      </c>
      <c r="B7295" t="str">
        <f t="shared" si="113"/>
        <v>32.1---31</v>
      </c>
      <c r="C7295" t="s">
        <v>747</v>
      </c>
      <c r="D7295" t="s">
        <v>1154</v>
      </c>
      <c r="E7295">
        <v>31</v>
      </c>
    </row>
    <row r="7296" spans="1:5" ht="13.5" customHeight="1">
      <c r="A7296">
        <v>32.1</v>
      </c>
      <c r="B7296" t="str">
        <f t="shared" si="113"/>
        <v>32.1---32</v>
      </c>
      <c r="C7296" t="s">
        <v>819</v>
      </c>
      <c r="D7296" t="s">
        <v>756</v>
      </c>
      <c r="E7296">
        <v>32</v>
      </c>
    </row>
    <row r="7297" spans="1:5" ht="13.5" customHeight="1">
      <c r="A7297">
        <v>32.1</v>
      </c>
      <c r="B7297" t="str">
        <f t="shared" si="113"/>
        <v>32.1---33</v>
      </c>
      <c r="C7297" t="s">
        <v>1074</v>
      </c>
      <c r="D7297" t="s">
        <v>880</v>
      </c>
      <c r="E7297">
        <v>33</v>
      </c>
    </row>
    <row r="7298" spans="1:5" ht="13.5" customHeight="1">
      <c r="A7298">
        <v>32.1</v>
      </c>
      <c r="B7298" t="str">
        <f t="shared" si="113"/>
        <v>32.1---34</v>
      </c>
      <c r="C7298" t="s">
        <v>1019</v>
      </c>
      <c r="D7298" t="s">
        <v>734</v>
      </c>
      <c r="E7298">
        <v>34</v>
      </c>
    </row>
    <row r="7299" spans="1:5" ht="13.5" customHeight="1">
      <c r="A7299">
        <v>32.1</v>
      </c>
      <c r="B7299" t="str">
        <f t="shared" ref="B7299:B7362" si="114">A7299&amp;"---"&amp;E7299</f>
        <v>32.1---35</v>
      </c>
      <c r="C7299" t="s">
        <v>751</v>
      </c>
      <c r="D7299" t="s">
        <v>1281</v>
      </c>
      <c r="E7299">
        <v>35</v>
      </c>
    </row>
    <row r="7300" spans="1:5" ht="13.5" customHeight="1">
      <c r="A7300">
        <v>32.1</v>
      </c>
      <c r="B7300" t="str">
        <f t="shared" si="114"/>
        <v>32.1---36</v>
      </c>
      <c r="C7300" t="s">
        <v>824</v>
      </c>
      <c r="D7300" t="s">
        <v>752</v>
      </c>
      <c r="E7300">
        <v>36</v>
      </c>
    </row>
    <row r="7301" spans="1:5" ht="13.5" customHeight="1">
      <c r="A7301">
        <v>32.1</v>
      </c>
      <c r="B7301" t="str">
        <f t="shared" si="114"/>
        <v>32.1---37</v>
      </c>
      <c r="C7301" t="s">
        <v>826</v>
      </c>
      <c r="D7301" t="s">
        <v>1079</v>
      </c>
      <c r="E7301">
        <v>37</v>
      </c>
    </row>
    <row r="7302" spans="1:5" ht="13.5" customHeight="1">
      <c r="A7302">
        <v>32.1</v>
      </c>
      <c r="B7302" t="str">
        <f t="shared" si="114"/>
        <v>32.1---38</v>
      </c>
      <c r="C7302" t="s">
        <v>1005</v>
      </c>
      <c r="D7302" t="s">
        <v>1105</v>
      </c>
      <c r="E7302">
        <v>38</v>
      </c>
    </row>
    <row r="7303" spans="1:5" ht="13.5" customHeight="1">
      <c r="A7303">
        <v>32.1</v>
      </c>
      <c r="B7303" t="str">
        <f t="shared" si="114"/>
        <v>32.1---39</v>
      </c>
      <c r="C7303" t="s">
        <v>1197</v>
      </c>
      <c r="D7303" t="s">
        <v>1137</v>
      </c>
      <c r="E7303">
        <v>39</v>
      </c>
    </row>
    <row r="7304" spans="1:5" ht="13.5" customHeight="1">
      <c r="A7304">
        <v>32.1</v>
      </c>
      <c r="B7304" t="str">
        <f t="shared" si="114"/>
        <v>32.1---40</v>
      </c>
      <c r="C7304" t="s">
        <v>763</v>
      </c>
      <c r="D7304" t="s">
        <v>1086</v>
      </c>
      <c r="E7304">
        <v>40</v>
      </c>
    </row>
    <row r="7305" spans="1:5" ht="13.5" customHeight="1">
      <c r="A7305">
        <v>32.1</v>
      </c>
      <c r="B7305" t="str">
        <f t="shared" si="114"/>
        <v>32.1---41</v>
      </c>
      <c r="C7305" t="s">
        <v>991</v>
      </c>
      <c r="D7305" t="s">
        <v>966</v>
      </c>
      <c r="E7305">
        <v>41</v>
      </c>
    </row>
    <row r="7306" spans="1:5" ht="13.5" customHeight="1">
      <c r="A7306">
        <v>32.1</v>
      </c>
      <c r="B7306" t="str">
        <f t="shared" si="114"/>
        <v>32.1---42</v>
      </c>
      <c r="C7306" t="s">
        <v>864</v>
      </c>
      <c r="D7306" t="s">
        <v>957</v>
      </c>
      <c r="E7306">
        <v>42</v>
      </c>
    </row>
    <row r="7307" spans="1:5" ht="13.5" customHeight="1">
      <c r="A7307">
        <v>32.1</v>
      </c>
      <c r="B7307" t="str">
        <f t="shared" si="114"/>
        <v>32.1---43</v>
      </c>
      <c r="C7307" t="s">
        <v>866</v>
      </c>
      <c r="D7307" t="s">
        <v>831</v>
      </c>
      <c r="E7307">
        <v>43</v>
      </c>
    </row>
    <row r="7308" spans="1:5" ht="13.5" customHeight="1">
      <c r="A7308">
        <v>32.1</v>
      </c>
      <c r="B7308" t="str">
        <f t="shared" si="114"/>
        <v>32.1---44</v>
      </c>
      <c r="C7308" t="s">
        <v>836</v>
      </c>
      <c r="D7308" t="s">
        <v>835</v>
      </c>
      <c r="E7308">
        <v>44</v>
      </c>
    </row>
    <row r="7309" spans="1:5" ht="13.5" customHeight="1">
      <c r="A7309">
        <v>32.1</v>
      </c>
      <c r="B7309" t="str">
        <f t="shared" si="114"/>
        <v>32.1---45</v>
      </c>
      <c r="C7309" t="s">
        <v>868</v>
      </c>
      <c r="D7309" t="s">
        <v>758</v>
      </c>
      <c r="E7309">
        <v>45</v>
      </c>
    </row>
    <row r="7310" spans="1:5" ht="13.5" customHeight="1">
      <c r="A7310">
        <v>32.1</v>
      </c>
      <c r="B7310" t="str">
        <f t="shared" si="114"/>
        <v>32.1---46</v>
      </c>
      <c r="C7310" t="s">
        <v>1098</v>
      </c>
      <c r="D7310" t="s">
        <v>1206</v>
      </c>
      <c r="E7310">
        <v>46</v>
      </c>
    </row>
    <row r="7311" spans="1:5" ht="13.5" customHeight="1">
      <c r="A7311">
        <v>32.1</v>
      </c>
      <c r="B7311" t="str">
        <f t="shared" si="114"/>
        <v>32.1---47</v>
      </c>
      <c r="C7311" t="s">
        <v>948</v>
      </c>
      <c r="D7311" t="s">
        <v>1010</v>
      </c>
      <c r="E7311">
        <v>47</v>
      </c>
    </row>
    <row r="7312" spans="1:5" ht="13.5" customHeight="1">
      <c r="A7312">
        <v>32.1</v>
      </c>
      <c r="B7312" t="str">
        <f t="shared" si="114"/>
        <v>32.1---48</v>
      </c>
      <c r="C7312" t="s">
        <v>896</v>
      </c>
      <c r="D7312" t="s">
        <v>1202</v>
      </c>
      <c r="E7312">
        <v>48</v>
      </c>
    </row>
    <row r="7313" spans="1:5" ht="13.5" customHeight="1">
      <c r="A7313">
        <v>32.1</v>
      </c>
      <c r="B7313" t="str">
        <f t="shared" si="114"/>
        <v>32.1---49</v>
      </c>
      <c r="C7313" t="s">
        <v>5913</v>
      </c>
      <c r="D7313" t="s">
        <v>1114</v>
      </c>
      <c r="E7313">
        <v>49</v>
      </c>
    </row>
    <row r="7314" spans="1:5" ht="13.5" customHeight="1">
      <c r="A7314">
        <v>32.1</v>
      </c>
      <c r="B7314" t="str">
        <f t="shared" si="114"/>
        <v>32.1---50</v>
      </c>
      <c r="C7314" t="s">
        <v>5946</v>
      </c>
      <c r="D7314" t="s">
        <v>893</v>
      </c>
      <c r="E7314">
        <v>50</v>
      </c>
    </row>
    <row r="7315" spans="1:5" ht="13.5" customHeight="1">
      <c r="A7315">
        <v>32.1</v>
      </c>
      <c r="B7315" t="str">
        <f t="shared" si="114"/>
        <v>32.1---51</v>
      </c>
      <c r="C7315" t="s">
        <v>5947</v>
      </c>
      <c r="D7315" t="s">
        <v>884</v>
      </c>
      <c r="E7315">
        <v>51</v>
      </c>
    </row>
    <row r="7316" spans="1:5" ht="13.5" customHeight="1">
      <c r="A7316">
        <v>32.1</v>
      </c>
      <c r="B7316" t="str">
        <f t="shared" si="114"/>
        <v>32.1---52</v>
      </c>
      <c r="C7316" t="s">
        <v>5948</v>
      </c>
      <c r="D7316" t="s">
        <v>886</v>
      </c>
      <c r="E7316">
        <v>52</v>
      </c>
    </row>
    <row r="7317" spans="1:5" ht="13.5" customHeight="1">
      <c r="A7317">
        <v>32.1</v>
      </c>
      <c r="B7317" t="str">
        <f t="shared" si="114"/>
        <v>32.1---53</v>
      </c>
      <c r="C7317" t="s">
        <v>5967</v>
      </c>
      <c r="D7317" t="s">
        <v>986</v>
      </c>
      <c r="E7317">
        <v>53</v>
      </c>
    </row>
    <row r="7318" spans="1:5" ht="13.5" customHeight="1">
      <c r="A7318">
        <v>32.1</v>
      </c>
      <c r="B7318" t="str">
        <f t="shared" si="114"/>
        <v>32.1---54</v>
      </c>
      <c r="C7318" t="s">
        <v>5968</v>
      </c>
      <c r="D7318" t="s">
        <v>988</v>
      </c>
      <c r="E7318">
        <v>54</v>
      </c>
    </row>
    <row r="7319" spans="1:5" ht="13.5" customHeight="1">
      <c r="A7319">
        <v>32.1</v>
      </c>
      <c r="B7319" t="str">
        <f t="shared" si="114"/>
        <v>32.1---55</v>
      </c>
      <c r="C7319" t="s">
        <v>5915</v>
      </c>
      <c r="D7319" t="s">
        <v>772</v>
      </c>
      <c r="E7319">
        <v>55</v>
      </c>
    </row>
    <row r="7320" spans="1:5" ht="13.5" customHeight="1">
      <c r="A7320">
        <v>32.1</v>
      </c>
      <c r="B7320" t="str">
        <f t="shared" si="114"/>
        <v>32.1---56</v>
      </c>
      <c r="C7320" t="s">
        <v>5917</v>
      </c>
      <c r="D7320" t="s">
        <v>789</v>
      </c>
      <c r="E7320">
        <v>56</v>
      </c>
    </row>
    <row r="7321" spans="1:5" ht="13.5" customHeight="1">
      <c r="A7321">
        <v>32.1</v>
      </c>
      <c r="B7321" t="str">
        <f t="shared" si="114"/>
        <v>32.1---57</v>
      </c>
      <c r="C7321" t="s">
        <v>5918</v>
      </c>
      <c r="D7321" t="s">
        <v>770</v>
      </c>
      <c r="E7321">
        <v>57</v>
      </c>
    </row>
    <row r="7322" spans="1:5" ht="13.5" customHeight="1">
      <c r="A7322">
        <v>32.1</v>
      </c>
      <c r="B7322" t="str">
        <f t="shared" si="114"/>
        <v>32.1---58</v>
      </c>
      <c r="C7322" t="s">
        <v>5931</v>
      </c>
      <c r="D7322" t="s">
        <v>1044</v>
      </c>
      <c r="E7322">
        <v>58</v>
      </c>
    </row>
    <row r="7323" spans="1:5" ht="13.5" customHeight="1">
      <c r="A7323">
        <v>32.1</v>
      </c>
      <c r="B7323" t="str">
        <f t="shared" si="114"/>
        <v>32.1---59</v>
      </c>
      <c r="C7323" t="s">
        <v>5963</v>
      </c>
      <c r="D7323" t="s">
        <v>937</v>
      </c>
      <c r="E7323">
        <v>59</v>
      </c>
    </row>
    <row r="7324" spans="1:5" ht="13.5" customHeight="1">
      <c r="A7324">
        <v>32.1</v>
      </c>
      <c r="B7324" t="str">
        <f t="shared" si="114"/>
        <v>32.1---60</v>
      </c>
      <c r="C7324" t="s">
        <v>5994</v>
      </c>
      <c r="D7324" t="s">
        <v>984</v>
      </c>
      <c r="E7324">
        <v>60</v>
      </c>
    </row>
    <row r="7325" spans="1:5" ht="13.5" customHeight="1">
      <c r="A7325">
        <v>32.1</v>
      </c>
      <c r="B7325" t="str">
        <f t="shared" si="114"/>
        <v>32.1---61</v>
      </c>
      <c r="C7325" t="s">
        <v>5984</v>
      </c>
      <c r="D7325" t="s">
        <v>1232</v>
      </c>
      <c r="E7325">
        <v>61</v>
      </c>
    </row>
    <row r="7326" spans="1:5" ht="13.5" customHeight="1">
      <c r="A7326">
        <v>32.1</v>
      </c>
      <c r="B7326" t="str">
        <f t="shared" si="114"/>
        <v>32.1---62</v>
      </c>
      <c r="C7326" t="s">
        <v>5985</v>
      </c>
      <c r="D7326" t="s">
        <v>1159</v>
      </c>
      <c r="E7326">
        <v>62</v>
      </c>
    </row>
    <row r="7327" spans="1:5" ht="13.5" customHeight="1">
      <c r="A7327">
        <v>32.1</v>
      </c>
      <c r="B7327" t="str">
        <f t="shared" si="114"/>
        <v>32.1---63</v>
      </c>
      <c r="C7327" t="s">
        <v>5919</v>
      </c>
      <c r="D7327" t="s">
        <v>725</v>
      </c>
      <c r="E7327">
        <v>63</v>
      </c>
    </row>
    <row r="7328" spans="1:5" ht="13.5" customHeight="1">
      <c r="A7328">
        <v>32.1</v>
      </c>
      <c r="B7328" t="str">
        <f t="shared" si="114"/>
        <v>32.1---64</v>
      </c>
      <c r="C7328" t="s">
        <v>5995</v>
      </c>
      <c r="D7328" t="s">
        <v>1038</v>
      </c>
      <c r="E7328">
        <v>64</v>
      </c>
    </row>
    <row r="7329" spans="1:5" ht="13.5" customHeight="1">
      <c r="A7329">
        <v>32.1</v>
      </c>
      <c r="B7329" t="str">
        <f t="shared" si="114"/>
        <v>32.1---65</v>
      </c>
      <c r="C7329" t="s">
        <v>5923</v>
      </c>
      <c r="D7329" t="s">
        <v>766</v>
      </c>
      <c r="E7329">
        <v>65</v>
      </c>
    </row>
    <row r="7330" spans="1:5" ht="13.5" customHeight="1">
      <c r="A7330">
        <v>32.1</v>
      </c>
      <c r="B7330" t="str">
        <f t="shared" si="114"/>
        <v>32.1---66</v>
      </c>
      <c r="C7330" t="s">
        <v>5924</v>
      </c>
      <c r="D7330" t="s">
        <v>726</v>
      </c>
      <c r="E7330">
        <v>66</v>
      </c>
    </row>
    <row r="7331" spans="1:5" ht="13.5" customHeight="1">
      <c r="A7331">
        <v>32.1</v>
      </c>
      <c r="B7331" t="str">
        <f t="shared" si="114"/>
        <v>32.1---67</v>
      </c>
      <c r="C7331" t="s">
        <v>5996</v>
      </c>
      <c r="D7331" t="s">
        <v>1356</v>
      </c>
      <c r="E7331">
        <v>67</v>
      </c>
    </row>
    <row r="7332" spans="1:5" ht="13.5" customHeight="1">
      <c r="A7332">
        <v>32.1</v>
      </c>
      <c r="B7332" t="str">
        <f t="shared" si="114"/>
        <v>32.1---68</v>
      </c>
      <c r="C7332" t="s">
        <v>5959</v>
      </c>
      <c r="D7332" t="s">
        <v>6222</v>
      </c>
      <c r="E7332">
        <v>68</v>
      </c>
    </row>
    <row r="7333" spans="1:5" ht="13.5" customHeight="1">
      <c r="A7333">
        <v>36</v>
      </c>
      <c r="B7333" t="str">
        <f t="shared" si="114"/>
        <v>36---1</v>
      </c>
      <c r="C7333" t="s">
        <v>4216</v>
      </c>
      <c r="D7333" t="s">
        <v>1024</v>
      </c>
      <c r="E7333">
        <v>1</v>
      </c>
    </row>
    <row r="7334" spans="1:5" ht="13.5" customHeight="1">
      <c r="A7334">
        <v>36</v>
      </c>
      <c r="B7334" t="str">
        <f t="shared" si="114"/>
        <v>36---2</v>
      </c>
      <c r="C7334" t="s">
        <v>4216</v>
      </c>
      <c r="D7334" t="s">
        <v>714</v>
      </c>
      <c r="E7334">
        <v>2</v>
      </c>
    </row>
    <row r="7335" spans="1:5" ht="13.5" customHeight="1">
      <c r="A7335">
        <v>36</v>
      </c>
      <c r="B7335" t="str">
        <f t="shared" si="114"/>
        <v>36---3</v>
      </c>
      <c r="C7335" t="s">
        <v>4217</v>
      </c>
      <c r="D7335" t="s">
        <v>1163</v>
      </c>
      <c r="E7335">
        <v>3</v>
      </c>
    </row>
    <row r="7336" spans="1:5" ht="13.5" customHeight="1">
      <c r="A7336">
        <v>36</v>
      </c>
      <c r="B7336" t="str">
        <f t="shared" si="114"/>
        <v>36---4</v>
      </c>
      <c r="C7336" t="s">
        <v>4279</v>
      </c>
      <c r="D7336" t="s">
        <v>873</v>
      </c>
      <c r="E7336">
        <v>4</v>
      </c>
    </row>
    <row r="7337" spans="1:5" ht="13.5" customHeight="1">
      <c r="A7337">
        <v>36</v>
      </c>
      <c r="B7337" t="str">
        <f t="shared" si="114"/>
        <v>36---5</v>
      </c>
      <c r="C7337" t="s">
        <v>4219</v>
      </c>
      <c r="D7337" t="s">
        <v>900</v>
      </c>
      <c r="E7337">
        <v>5</v>
      </c>
    </row>
    <row r="7338" spans="1:5" ht="13.5" customHeight="1">
      <c r="A7338">
        <v>36</v>
      </c>
      <c r="B7338" t="str">
        <f t="shared" si="114"/>
        <v>36---6</v>
      </c>
      <c r="C7338" t="s">
        <v>4271</v>
      </c>
      <c r="D7338" t="s">
        <v>1167</v>
      </c>
      <c r="E7338">
        <v>6</v>
      </c>
    </row>
    <row r="7339" spans="1:5" ht="13.5" customHeight="1">
      <c r="A7339">
        <v>36</v>
      </c>
      <c r="B7339" t="str">
        <f t="shared" si="114"/>
        <v>36---7</v>
      </c>
      <c r="C7339" t="s">
        <v>4239</v>
      </c>
      <c r="D7339" t="s">
        <v>902</v>
      </c>
      <c r="E7339">
        <v>7</v>
      </c>
    </row>
    <row r="7340" spans="1:5" ht="13.5" customHeight="1">
      <c r="A7340">
        <v>36</v>
      </c>
      <c r="B7340" t="str">
        <f t="shared" si="114"/>
        <v>36---8</v>
      </c>
      <c r="C7340" t="s">
        <v>4228</v>
      </c>
      <c r="D7340" t="s">
        <v>1209</v>
      </c>
      <c r="E7340">
        <v>8</v>
      </c>
    </row>
    <row r="7341" spans="1:5" ht="13.5" customHeight="1">
      <c r="A7341">
        <v>36</v>
      </c>
      <c r="B7341" t="str">
        <f t="shared" si="114"/>
        <v>36---9</v>
      </c>
      <c r="C7341" t="s">
        <v>4268</v>
      </c>
      <c r="D7341" t="s">
        <v>774</v>
      </c>
      <c r="E7341">
        <v>9</v>
      </c>
    </row>
    <row r="7342" spans="1:5" ht="13.5" customHeight="1">
      <c r="A7342">
        <v>36</v>
      </c>
      <c r="B7342" t="str">
        <f t="shared" si="114"/>
        <v>36---10</v>
      </c>
      <c r="C7342" t="s">
        <v>4230</v>
      </c>
      <c r="D7342" t="s">
        <v>790</v>
      </c>
      <c r="E7342">
        <v>10</v>
      </c>
    </row>
    <row r="7343" spans="1:5" ht="13.5" customHeight="1">
      <c r="A7343">
        <v>36</v>
      </c>
      <c r="B7343" t="str">
        <f t="shared" si="114"/>
        <v>36---11</v>
      </c>
      <c r="C7343" t="s">
        <v>4226</v>
      </c>
      <c r="D7343" t="s">
        <v>880</v>
      </c>
      <c r="E7343">
        <v>11</v>
      </c>
    </row>
    <row r="7344" spans="1:5" ht="13.5" customHeight="1">
      <c r="A7344">
        <v>36</v>
      </c>
      <c r="B7344" t="str">
        <f t="shared" si="114"/>
        <v>36---12</v>
      </c>
      <c r="C7344" t="s">
        <v>4262</v>
      </c>
      <c r="D7344" t="s">
        <v>1166</v>
      </c>
      <c r="E7344">
        <v>12</v>
      </c>
    </row>
    <row r="7345" spans="1:5" ht="13.5" customHeight="1">
      <c r="A7345">
        <v>36</v>
      </c>
      <c r="B7345" t="str">
        <f t="shared" si="114"/>
        <v>36---13</v>
      </c>
      <c r="C7345" t="s">
        <v>4241</v>
      </c>
      <c r="D7345" t="s">
        <v>762</v>
      </c>
      <c r="E7345">
        <v>13</v>
      </c>
    </row>
    <row r="7346" spans="1:5" ht="13.5" customHeight="1">
      <c r="A7346">
        <v>36</v>
      </c>
      <c r="B7346" t="str">
        <f t="shared" si="114"/>
        <v>36---14</v>
      </c>
      <c r="C7346" t="s">
        <v>5911</v>
      </c>
      <c r="D7346" t="s">
        <v>724</v>
      </c>
      <c r="E7346">
        <v>14</v>
      </c>
    </row>
    <row r="7347" spans="1:5" ht="13.5" customHeight="1">
      <c r="A7347">
        <v>36</v>
      </c>
      <c r="B7347" t="str">
        <f t="shared" si="114"/>
        <v>36---15</v>
      </c>
      <c r="C7347" t="s">
        <v>5911</v>
      </c>
      <c r="D7347" t="s">
        <v>719</v>
      </c>
      <c r="E7347">
        <v>15</v>
      </c>
    </row>
    <row r="7348" spans="1:5" ht="13.5" customHeight="1">
      <c r="A7348">
        <v>36</v>
      </c>
      <c r="B7348" t="str">
        <f t="shared" si="114"/>
        <v>36---16</v>
      </c>
      <c r="C7348" t="s">
        <v>5911</v>
      </c>
      <c r="D7348" t="s">
        <v>720</v>
      </c>
      <c r="E7348">
        <v>16</v>
      </c>
    </row>
    <row r="7349" spans="1:5" ht="13.5" customHeight="1">
      <c r="A7349">
        <v>36</v>
      </c>
      <c r="B7349" t="str">
        <f t="shared" si="114"/>
        <v>36---17</v>
      </c>
      <c r="C7349" t="s">
        <v>5911</v>
      </c>
      <c r="D7349" t="s">
        <v>792</v>
      </c>
      <c r="E7349">
        <v>17</v>
      </c>
    </row>
    <row r="7350" spans="1:5" ht="13.5" customHeight="1">
      <c r="A7350">
        <v>36</v>
      </c>
      <c r="B7350" t="str">
        <f t="shared" si="114"/>
        <v>36---18</v>
      </c>
      <c r="C7350" t="s">
        <v>5911</v>
      </c>
      <c r="D7350" t="s">
        <v>1063</v>
      </c>
      <c r="E7350">
        <v>18</v>
      </c>
    </row>
    <row r="7351" spans="1:5" ht="13.5" customHeight="1">
      <c r="A7351">
        <v>36</v>
      </c>
      <c r="B7351" t="str">
        <f t="shared" si="114"/>
        <v>36---19</v>
      </c>
      <c r="C7351" t="s">
        <v>5911</v>
      </c>
      <c r="D7351" t="s">
        <v>850</v>
      </c>
      <c r="E7351">
        <v>19</v>
      </c>
    </row>
    <row r="7352" spans="1:5" ht="13.5" customHeight="1">
      <c r="A7352">
        <v>36</v>
      </c>
      <c r="B7352" t="str">
        <f t="shared" si="114"/>
        <v>36---20</v>
      </c>
      <c r="C7352" t="s">
        <v>5911</v>
      </c>
      <c r="D7352" t="s">
        <v>1169</v>
      </c>
      <c r="E7352">
        <v>20</v>
      </c>
    </row>
    <row r="7353" spans="1:5" ht="13.5" customHeight="1">
      <c r="A7353">
        <v>36</v>
      </c>
      <c r="B7353" t="str">
        <f t="shared" si="114"/>
        <v>36---21</v>
      </c>
      <c r="C7353" t="s">
        <v>735</v>
      </c>
      <c r="D7353" t="s">
        <v>744</v>
      </c>
      <c r="E7353">
        <v>21</v>
      </c>
    </row>
    <row r="7354" spans="1:5" ht="13.5" customHeight="1">
      <c r="A7354">
        <v>36</v>
      </c>
      <c r="B7354" t="str">
        <f t="shared" si="114"/>
        <v>36---22</v>
      </c>
      <c r="C7354" t="s">
        <v>743</v>
      </c>
      <c r="D7354" t="s">
        <v>754</v>
      </c>
      <c r="E7354">
        <v>22</v>
      </c>
    </row>
    <row r="7355" spans="1:5" ht="13.5" customHeight="1">
      <c r="A7355">
        <v>36</v>
      </c>
      <c r="B7355" t="str">
        <f t="shared" si="114"/>
        <v>36---23</v>
      </c>
      <c r="C7355" t="s">
        <v>915</v>
      </c>
      <c r="D7355" t="s">
        <v>939</v>
      </c>
      <c r="E7355">
        <v>23</v>
      </c>
    </row>
    <row r="7356" spans="1:5" ht="13.5" customHeight="1">
      <c r="A7356">
        <v>36</v>
      </c>
      <c r="B7356" t="str">
        <f t="shared" si="114"/>
        <v>36---24</v>
      </c>
      <c r="C7356" t="s">
        <v>987</v>
      </c>
      <c r="D7356" t="s">
        <v>1263</v>
      </c>
      <c r="E7356">
        <v>24</v>
      </c>
    </row>
    <row r="7357" spans="1:5" ht="13.5" customHeight="1">
      <c r="A7357">
        <v>36</v>
      </c>
      <c r="B7357" t="str">
        <f t="shared" si="114"/>
        <v>36---25</v>
      </c>
      <c r="C7357" t="s">
        <v>989</v>
      </c>
      <c r="D7357" t="s">
        <v>738</v>
      </c>
      <c r="E7357">
        <v>25</v>
      </c>
    </row>
    <row r="7358" spans="1:5" ht="13.5" customHeight="1">
      <c r="A7358">
        <v>36</v>
      </c>
      <c r="B7358" t="str">
        <f t="shared" si="114"/>
        <v>36---26</v>
      </c>
      <c r="C7358" t="s">
        <v>747</v>
      </c>
      <c r="D7358" t="s">
        <v>1154</v>
      </c>
      <c r="E7358">
        <v>26</v>
      </c>
    </row>
    <row r="7359" spans="1:5" ht="13.5" customHeight="1">
      <c r="A7359">
        <v>36</v>
      </c>
      <c r="B7359" t="str">
        <f t="shared" si="114"/>
        <v>36---27</v>
      </c>
      <c r="C7359" t="s">
        <v>1094</v>
      </c>
      <c r="D7359" t="s">
        <v>790</v>
      </c>
      <c r="E7359">
        <v>27</v>
      </c>
    </row>
    <row r="7360" spans="1:5" ht="13.5" customHeight="1">
      <c r="A7360">
        <v>36</v>
      </c>
      <c r="B7360" t="str">
        <f t="shared" si="114"/>
        <v>36---28</v>
      </c>
      <c r="C7360" t="s">
        <v>819</v>
      </c>
      <c r="D7360" t="s">
        <v>756</v>
      </c>
      <c r="E7360">
        <v>28</v>
      </c>
    </row>
    <row r="7361" spans="1:5" ht="13.5" customHeight="1">
      <c r="A7361">
        <v>36</v>
      </c>
      <c r="B7361" t="str">
        <f t="shared" si="114"/>
        <v>36---29</v>
      </c>
      <c r="C7361" t="s">
        <v>1074</v>
      </c>
      <c r="D7361" t="s">
        <v>880</v>
      </c>
      <c r="E7361">
        <v>29</v>
      </c>
    </row>
    <row r="7362" spans="1:5" ht="13.5" customHeight="1">
      <c r="A7362">
        <v>36</v>
      </c>
      <c r="B7362" t="str">
        <f t="shared" si="114"/>
        <v>36---30</v>
      </c>
      <c r="C7362" t="s">
        <v>1019</v>
      </c>
      <c r="D7362" t="s">
        <v>734</v>
      </c>
      <c r="E7362">
        <v>30</v>
      </c>
    </row>
    <row r="7363" spans="1:5" ht="13.5" customHeight="1">
      <c r="A7363">
        <v>36</v>
      </c>
      <c r="B7363" t="str">
        <f t="shared" ref="B7363:B7426" si="115">A7363&amp;"---"&amp;E7363</f>
        <v>36---31</v>
      </c>
      <c r="C7363" t="s">
        <v>820</v>
      </c>
      <c r="D7363" t="s">
        <v>882</v>
      </c>
      <c r="E7363">
        <v>31</v>
      </c>
    </row>
    <row r="7364" spans="1:5" ht="13.5" customHeight="1">
      <c r="A7364">
        <v>36</v>
      </c>
      <c r="B7364" t="str">
        <f t="shared" si="115"/>
        <v>36---32</v>
      </c>
      <c r="C7364" t="s">
        <v>751</v>
      </c>
      <c r="D7364" t="s">
        <v>1281</v>
      </c>
      <c r="E7364">
        <v>32</v>
      </c>
    </row>
    <row r="7365" spans="1:5" ht="13.5" customHeight="1">
      <c r="A7365">
        <v>36</v>
      </c>
      <c r="B7365" t="str">
        <f t="shared" si="115"/>
        <v>36---33</v>
      </c>
      <c r="C7365" t="s">
        <v>824</v>
      </c>
      <c r="D7365" t="s">
        <v>752</v>
      </c>
      <c r="E7365">
        <v>33</v>
      </c>
    </row>
    <row r="7366" spans="1:5" ht="13.5" customHeight="1">
      <c r="A7366">
        <v>36</v>
      </c>
      <c r="B7366" t="str">
        <f t="shared" si="115"/>
        <v>36---34</v>
      </c>
      <c r="C7366" t="s">
        <v>830</v>
      </c>
      <c r="D7366" t="s">
        <v>1240</v>
      </c>
      <c r="E7366">
        <v>34</v>
      </c>
    </row>
    <row r="7367" spans="1:5" ht="13.5" customHeight="1">
      <c r="A7367">
        <v>36</v>
      </c>
      <c r="B7367" t="str">
        <f t="shared" si="115"/>
        <v>36---35</v>
      </c>
      <c r="C7367" t="s">
        <v>868</v>
      </c>
      <c r="D7367" t="s">
        <v>758</v>
      </c>
      <c r="E7367">
        <v>35</v>
      </c>
    </row>
    <row r="7368" spans="1:5" ht="13.5" customHeight="1">
      <c r="A7368">
        <v>36</v>
      </c>
      <c r="B7368" t="str">
        <f t="shared" si="115"/>
        <v>36---36</v>
      </c>
      <c r="C7368" t="s">
        <v>5912</v>
      </c>
      <c r="D7368" t="s">
        <v>764</v>
      </c>
      <c r="E7368">
        <v>36</v>
      </c>
    </row>
    <row r="7369" spans="1:5" ht="13.5" customHeight="1">
      <c r="A7369">
        <v>36</v>
      </c>
      <c r="B7369" t="str">
        <f t="shared" si="115"/>
        <v>36---37</v>
      </c>
      <c r="C7369" t="s">
        <v>5913</v>
      </c>
      <c r="D7369" t="s">
        <v>1114</v>
      </c>
      <c r="E7369">
        <v>37</v>
      </c>
    </row>
    <row r="7370" spans="1:5" ht="13.5" customHeight="1">
      <c r="A7370">
        <v>36</v>
      </c>
      <c r="B7370" t="str">
        <f t="shared" si="115"/>
        <v>36---38</v>
      </c>
      <c r="C7370" t="s">
        <v>5946</v>
      </c>
      <c r="D7370" t="s">
        <v>893</v>
      </c>
      <c r="E7370">
        <v>38</v>
      </c>
    </row>
    <row r="7371" spans="1:5" ht="13.5" customHeight="1">
      <c r="A7371">
        <v>36</v>
      </c>
      <c r="B7371" t="str">
        <f t="shared" si="115"/>
        <v>36---39</v>
      </c>
      <c r="C7371" t="s">
        <v>5947</v>
      </c>
      <c r="D7371" t="s">
        <v>884</v>
      </c>
      <c r="E7371">
        <v>39</v>
      </c>
    </row>
    <row r="7372" spans="1:5" ht="13.5" customHeight="1">
      <c r="A7372">
        <v>36</v>
      </c>
      <c r="B7372" t="str">
        <f t="shared" si="115"/>
        <v>36---40</v>
      </c>
      <c r="C7372" t="s">
        <v>5948</v>
      </c>
      <c r="D7372" t="s">
        <v>886</v>
      </c>
      <c r="E7372">
        <v>40</v>
      </c>
    </row>
    <row r="7373" spans="1:5" ht="13.5" customHeight="1">
      <c r="A7373">
        <v>36</v>
      </c>
      <c r="B7373" t="str">
        <f t="shared" si="115"/>
        <v>36---41</v>
      </c>
      <c r="C7373" t="s">
        <v>5915</v>
      </c>
      <c r="D7373" t="s">
        <v>772</v>
      </c>
      <c r="E7373">
        <v>41</v>
      </c>
    </row>
    <row r="7374" spans="1:5" ht="13.5" customHeight="1">
      <c r="A7374">
        <v>36</v>
      </c>
      <c r="B7374" t="str">
        <f t="shared" si="115"/>
        <v>36---42</v>
      </c>
      <c r="C7374" t="s">
        <v>5917</v>
      </c>
      <c r="D7374" t="s">
        <v>789</v>
      </c>
      <c r="E7374">
        <v>42</v>
      </c>
    </row>
    <row r="7375" spans="1:5" ht="13.5" customHeight="1">
      <c r="A7375">
        <v>36</v>
      </c>
      <c r="B7375" t="str">
        <f t="shared" si="115"/>
        <v>36---43</v>
      </c>
      <c r="C7375" t="s">
        <v>5918</v>
      </c>
      <c r="D7375" t="s">
        <v>770</v>
      </c>
      <c r="E7375">
        <v>43</v>
      </c>
    </row>
    <row r="7376" spans="1:5" ht="13.5" customHeight="1">
      <c r="A7376">
        <v>36</v>
      </c>
      <c r="B7376" t="str">
        <f t="shared" si="115"/>
        <v>36---44</v>
      </c>
      <c r="C7376" t="s">
        <v>5972</v>
      </c>
      <c r="D7376" t="s">
        <v>979</v>
      </c>
      <c r="E7376">
        <v>44</v>
      </c>
    </row>
    <row r="7377" spans="1:5" ht="13.5" customHeight="1">
      <c r="A7377">
        <v>36</v>
      </c>
      <c r="B7377" t="str">
        <f t="shared" si="115"/>
        <v>36---45</v>
      </c>
      <c r="C7377" t="s">
        <v>5919</v>
      </c>
      <c r="D7377" t="s">
        <v>725</v>
      </c>
      <c r="E7377">
        <v>45</v>
      </c>
    </row>
    <row r="7378" spans="1:5" ht="13.5" customHeight="1">
      <c r="A7378">
        <v>36</v>
      </c>
      <c r="B7378" t="str">
        <f t="shared" si="115"/>
        <v>36---46</v>
      </c>
      <c r="C7378" t="s">
        <v>5920</v>
      </c>
      <c r="D7378" t="s">
        <v>762</v>
      </c>
      <c r="E7378">
        <v>46</v>
      </c>
    </row>
    <row r="7379" spans="1:5" ht="13.5" customHeight="1">
      <c r="A7379">
        <v>36</v>
      </c>
      <c r="B7379" t="str">
        <f t="shared" si="115"/>
        <v>36---47</v>
      </c>
      <c r="C7379" t="s">
        <v>5954</v>
      </c>
      <c r="D7379" t="s">
        <v>1166</v>
      </c>
      <c r="E7379">
        <v>47</v>
      </c>
    </row>
    <row r="7380" spans="1:5" ht="13.5" customHeight="1">
      <c r="A7380">
        <v>36</v>
      </c>
      <c r="B7380" t="str">
        <f t="shared" si="115"/>
        <v>36---48</v>
      </c>
      <c r="C7380" t="s">
        <v>5923</v>
      </c>
      <c r="D7380" t="s">
        <v>766</v>
      </c>
      <c r="E7380">
        <v>48</v>
      </c>
    </row>
    <row r="7381" spans="1:5" ht="13.5" customHeight="1">
      <c r="A7381">
        <v>36</v>
      </c>
      <c r="B7381" t="str">
        <f t="shared" si="115"/>
        <v>36---49</v>
      </c>
      <c r="C7381" t="s">
        <v>5955</v>
      </c>
      <c r="D7381" t="s">
        <v>889</v>
      </c>
      <c r="E7381">
        <v>49</v>
      </c>
    </row>
    <row r="7382" spans="1:5" ht="13.5" customHeight="1">
      <c r="A7382">
        <v>37</v>
      </c>
      <c r="B7382" t="str">
        <f t="shared" si="115"/>
        <v>37---1</v>
      </c>
      <c r="C7382" t="s">
        <v>4216</v>
      </c>
      <c r="D7382" t="s">
        <v>1169</v>
      </c>
      <c r="E7382">
        <v>1</v>
      </c>
    </row>
    <row r="7383" spans="1:5" ht="13.5" customHeight="1">
      <c r="A7383">
        <v>37</v>
      </c>
      <c r="B7383" t="str">
        <f t="shared" si="115"/>
        <v>37---2</v>
      </c>
      <c r="C7383" t="s">
        <v>4216</v>
      </c>
      <c r="D7383" t="s">
        <v>907</v>
      </c>
      <c r="E7383">
        <v>2</v>
      </c>
    </row>
    <row r="7384" spans="1:5" ht="13.5" customHeight="1">
      <c r="A7384">
        <v>37</v>
      </c>
      <c r="B7384" t="str">
        <f t="shared" si="115"/>
        <v>37---3</v>
      </c>
      <c r="C7384" t="s">
        <v>4216</v>
      </c>
      <c r="D7384" t="s">
        <v>1218</v>
      </c>
      <c r="E7384">
        <v>3</v>
      </c>
    </row>
    <row r="7385" spans="1:5" ht="13.5" customHeight="1">
      <c r="A7385">
        <v>37</v>
      </c>
      <c r="B7385" t="str">
        <f t="shared" si="115"/>
        <v>37---4</v>
      </c>
      <c r="C7385" t="s">
        <v>4216</v>
      </c>
      <c r="D7385" t="s">
        <v>902</v>
      </c>
      <c r="E7385">
        <v>4</v>
      </c>
    </row>
    <row r="7386" spans="1:5" ht="13.5" customHeight="1">
      <c r="A7386">
        <v>37</v>
      </c>
      <c r="B7386" t="str">
        <f t="shared" si="115"/>
        <v>37---5</v>
      </c>
      <c r="C7386" t="s">
        <v>4216</v>
      </c>
      <c r="D7386" t="s">
        <v>1024</v>
      </c>
      <c r="E7386">
        <v>5</v>
      </c>
    </row>
    <row r="7387" spans="1:5" ht="13.5" customHeight="1">
      <c r="A7387">
        <v>37</v>
      </c>
      <c r="B7387" t="str">
        <f t="shared" si="115"/>
        <v>37---6</v>
      </c>
      <c r="C7387" t="s">
        <v>4216</v>
      </c>
      <c r="D7387" t="s">
        <v>714</v>
      </c>
      <c r="E7387">
        <v>6</v>
      </c>
    </row>
    <row r="7388" spans="1:5" ht="13.5" customHeight="1">
      <c r="A7388">
        <v>37</v>
      </c>
      <c r="B7388" t="str">
        <f t="shared" si="115"/>
        <v>37---7</v>
      </c>
      <c r="C7388" t="s">
        <v>4216</v>
      </c>
      <c r="D7388" t="s">
        <v>1163</v>
      </c>
      <c r="E7388">
        <v>7</v>
      </c>
    </row>
    <row r="7389" spans="1:5" ht="13.5" customHeight="1">
      <c r="A7389">
        <v>37</v>
      </c>
      <c r="B7389" t="str">
        <f t="shared" si="115"/>
        <v>37---8</v>
      </c>
      <c r="C7389" t="s">
        <v>4216</v>
      </c>
      <c r="D7389" t="s">
        <v>873</v>
      </c>
      <c r="E7389">
        <v>8</v>
      </c>
    </row>
    <row r="7390" spans="1:5" ht="13.5" customHeight="1">
      <c r="A7390">
        <v>37</v>
      </c>
      <c r="B7390" t="str">
        <f t="shared" si="115"/>
        <v>37---9</v>
      </c>
      <c r="C7390" t="s">
        <v>4219</v>
      </c>
      <c r="D7390" t="s">
        <v>900</v>
      </c>
      <c r="E7390">
        <v>9</v>
      </c>
    </row>
    <row r="7391" spans="1:5" ht="13.5" customHeight="1">
      <c r="A7391">
        <v>37</v>
      </c>
      <c r="B7391" t="str">
        <f t="shared" si="115"/>
        <v>37---10</v>
      </c>
      <c r="C7391" t="s">
        <v>4271</v>
      </c>
      <c r="D7391" t="s">
        <v>1167</v>
      </c>
      <c r="E7391">
        <v>10</v>
      </c>
    </row>
    <row r="7392" spans="1:5" ht="13.5" customHeight="1">
      <c r="A7392">
        <v>37</v>
      </c>
      <c r="B7392" t="str">
        <f t="shared" si="115"/>
        <v>37---11</v>
      </c>
      <c r="C7392" t="s">
        <v>4270</v>
      </c>
      <c r="D7392" t="s">
        <v>998</v>
      </c>
      <c r="E7392">
        <v>11</v>
      </c>
    </row>
    <row r="7393" spans="1:5" ht="13.5" customHeight="1">
      <c r="A7393">
        <v>37</v>
      </c>
      <c r="B7393" t="str">
        <f t="shared" si="115"/>
        <v>37---12</v>
      </c>
      <c r="C7393" t="s">
        <v>4268</v>
      </c>
      <c r="D7393" t="s">
        <v>1209</v>
      </c>
      <c r="E7393">
        <v>12</v>
      </c>
    </row>
    <row r="7394" spans="1:5" ht="13.5" customHeight="1">
      <c r="A7394">
        <v>37</v>
      </c>
      <c r="B7394" t="str">
        <f t="shared" si="115"/>
        <v>37---13</v>
      </c>
      <c r="C7394" t="s">
        <v>4276</v>
      </c>
      <c r="D7394" t="s">
        <v>774</v>
      </c>
      <c r="E7394">
        <v>13</v>
      </c>
    </row>
    <row r="7395" spans="1:5" ht="13.5" customHeight="1">
      <c r="A7395">
        <v>37</v>
      </c>
      <c r="B7395" t="str">
        <f t="shared" si="115"/>
        <v>37---14</v>
      </c>
      <c r="C7395" t="s">
        <v>4231</v>
      </c>
      <c r="D7395" t="s">
        <v>790</v>
      </c>
      <c r="E7395">
        <v>14</v>
      </c>
    </row>
    <row r="7396" spans="1:5" ht="13.5" customHeight="1">
      <c r="A7396">
        <v>37</v>
      </c>
      <c r="B7396" t="str">
        <f t="shared" si="115"/>
        <v>37---15</v>
      </c>
      <c r="C7396" t="s">
        <v>4241</v>
      </c>
      <c r="D7396" t="s">
        <v>880</v>
      </c>
      <c r="E7396">
        <v>15</v>
      </c>
    </row>
    <row r="7397" spans="1:5" ht="13.5" customHeight="1">
      <c r="A7397">
        <v>37</v>
      </c>
      <c r="B7397" t="str">
        <f t="shared" si="115"/>
        <v>37---16</v>
      </c>
      <c r="C7397" t="s">
        <v>4236</v>
      </c>
      <c r="D7397" t="s">
        <v>1166</v>
      </c>
      <c r="E7397">
        <v>16</v>
      </c>
    </row>
    <row r="7398" spans="1:5" ht="13.5" customHeight="1">
      <c r="A7398">
        <v>37</v>
      </c>
      <c r="B7398" t="str">
        <f t="shared" si="115"/>
        <v>37---17</v>
      </c>
      <c r="C7398" t="s">
        <v>4266</v>
      </c>
      <c r="D7398" t="s">
        <v>762</v>
      </c>
      <c r="E7398">
        <v>17</v>
      </c>
    </row>
    <row r="7399" spans="1:5" ht="13.5" customHeight="1">
      <c r="A7399">
        <v>37</v>
      </c>
      <c r="B7399" t="str">
        <f t="shared" si="115"/>
        <v>37---18</v>
      </c>
      <c r="C7399" t="s">
        <v>4287</v>
      </c>
      <c r="D7399" t="s">
        <v>881</v>
      </c>
      <c r="E7399">
        <v>18</v>
      </c>
    </row>
    <row r="7400" spans="1:5" ht="13.5" customHeight="1">
      <c r="A7400">
        <v>37</v>
      </c>
      <c r="B7400" t="str">
        <f t="shared" si="115"/>
        <v>37---19</v>
      </c>
      <c r="C7400" t="s">
        <v>5928</v>
      </c>
      <c r="D7400" t="s">
        <v>1254</v>
      </c>
      <c r="E7400">
        <v>19</v>
      </c>
    </row>
    <row r="7401" spans="1:5" ht="13.5" customHeight="1">
      <c r="A7401">
        <v>37</v>
      </c>
      <c r="B7401" t="str">
        <f t="shared" si="115"/>
        <v>37---20</v>
      </c>
      <c r="C7401" t="s">
        <v>727</v>
      </c>
      <c r="D7401" t="s">
        <v>1308</v>
      </c>
      <c r="E7401">
        <v>20</v>
      </c>
    </row>
    <row r="7402" spans="1:5" ht="13.5" customHeight="1">
      <c r="A7402">
        <v>37</v>
      </c>
      <c r="B7402" t="str">
        <f t="shared" si="115"/>
        <v>37---21</v>
      </c>
      <c r="C7402" t="s">
        <v>1070</v>
      </c>
      <c r="D7402" t="s">
        <v>1219</v>
      </c>
      <c r="E7402">
        <v>21</v>
      </c>
    </row>
    <row r="7403" spans="1:5" ht="13.5" customHeight="1">
      <c r="A7403">
        <v>37</v>
      </c>
      <c r="B7403" t="str">
        <f t="shared" si="115"/>
        <v>37---22</v>
      </c>
      <c r="C7403" t="s">
        <v>1072</v>
      </c>
      <c r="D7403" t="s">
        <v>1220</v>
      </c>
      <c r="E7403">
        <v>22</v>
      </c>
    </row>
    <row r="7404" spans="1:5" ht="13.5" customHeight="1">
      <c r="A7404">
        <v>37</v>
      </c>
      <c r="B7404" t="str">
        <f t="shared" si="115"/>
        <v>37---23</v>
      </c>
      <c r="C7404" t="s">
        <v>795</v>
      </c>
      <c r="D7404" t="s">
        <v>1062</v>
      </c>
      <c r="E7404">
        <v>23</v>
      </c>
    </row>
    <row r="7405" spans="1:5" ht="13.5" customHeight="1">
      <c r="A7405">
        <v>37</v>
      </c>
      <c r="B7405" t="str">
        <f t="shared" si="115"/>
        <v>37---24</v>
      </c>
      <c r="C7405" t="s">
        <v>735</v>
      </c>
      <c r="D7405" t="s">
        <v>744</v>
      </c>
      <c r="E7405">
        <v>24</v>
      </c>
    </row>
    <row r="7406" spans="1:5" ht="13.5" customHeight="1">
      <c r="A7406">
        <v>37</v>
      </c>
      <c r="B7406" t="str">
        <f t="shared" si="115"/>
        <v>37---25</v>
      </c>
      <c r="C7406" t="s">
        <v>743</v>
      </c>
      <c r="D7406" t="s">
        <v>754</v>
      </c>
      <c r="E7406">
        <v>25</v>
      </c>
    </row>
    <row r="7407" spans="1:5" ht="13.5" customHeight="1">
      <c r="A7407">
        <v>37</v>
      </c>
      <c r="B7407" t="str">
        <f t="shared" si="115"/>
        <v>37---26</v>
      </c>
      <c r="C7407" t="s">
        <v>915</v>
      </c>
      <c r="D7407" t="s">
        <v>939</v>
      </c>
      <c r="E7407">
        <v>26</v>
      </c>
    </row>
    <row r="7408" spans="1:5" ht="13.5" customHeight="1">
      <c r="A7408">
        <v>37</v>
      </c>
      <c r="B7408" t="str">
        <f t="shared" si="115"/>
        <v>37---27</v>
      </c>
      <c r="C7408" t="s">
        <v>987</v>
      </c>
      <c r="D7408" t="s">
        <v>1263</v>
      </c>
      <c r="E7408">
        <v>27</v>
      </c>
    </row>
    <row r="7409" spans="1:5" ht="13.5" customHeight="1">
      <c r="A7409">
        <v>37</v>
      </c>
      <c r="B7409" t="str">
        <f t="shared" si="115"/>
        <v>37---28</v>
      </c>
      <c r="C7409" t="s">
        <v>989</v>
      </c>
      <c r="D7409" t="s">
        <v>738</v>
      </c>
      <c r="E7409">
        <v>28</v>
      </c>
    </row>
    <row r="7410" spans="1:5" ht="13.5" customHeight="1">
      <c r="A7410">
        <v>37</v>
      </c>
      <c r="B7410" t="str">
        <f t="shared" si="115"/>
        <v>37---29</v>
      </c>
      <c r="C7410" t="s">
        <v>747</v>
      </c>
      <c r="D7410" t="s">
        <v>1154</v>
      </c>
      <c r="E7410">
        <v>29</v>
      </c>
    </row>
    <row r="7411" spans="1:5" ht="13.5" customHeight="1">
      <c r="A7411">
        <v>37</v>
      </c>
      <c r="B7411" t="str">
        <f t="shared" si="115"/>
        <v>37---30</v>
      </c>
      <c r="C7411" t="s">
        <v>1094</v>
      </c>
      <c r="D7411" t="s">
        <v>790</v>
      </c>
      <c r="E7411">
        <v>30</v>
      </c>
    </row>
    <row r="7412" spans="1:5" ht="13.5" customHeight="1">
      <c r="A7412">
        <v>37</v>
      </c>
      <c r="B7412" t="str">
        <f t="shared" si="115"/>
        <v>37---31</v>
      </c>
      <c r="C7412" t="s">
        <v>819</v>
      </c>
      <c r="D7412" t="s">
        <v>756</v>
      </c>
      <c r="E7412">
        <v>31</v>
      </c>
    </row>
    <row r="7413" spans="1:5" ht="13.5" customHeight="1">
      <c r="A7413">
        <v>37</v>
      </c>
      <c r="B7413" t="str">
        <f t="shared" si="115"/>
        <v>37---32</v>
      </c>
      <c r="C7413" t="s">
        <v>1074</v>
      </c>
      <c r="D7413" t="s">
        <v>880</v>
      </c>
      <c r="E7413">
        <v>32</v>
      </c>
    </row>
    <row r="7414" spans="1:5" ht="13.5" customHeight="1">
      <c r="A7414">
        <v>37</v>
      </c>
      <c r="B7414" t="str">
        <f t="shared" si="115"/>
        <v>37---33</v>
      </c>
      <c r="C7414" t="s">
        <v>1019</v>
      </c>
      <c r="D7414" t="s">
        <v>734</v>
      </c>
      <c r="E7414">
        <v>33</v>
      </c>
    </row>
    <row r="7415" spans="1:5" ht="13.5" customHeight="1">
      <c r="A7415">
        <v>37</v>
      </c>
      <c r="B7415" t="str">
        <f t="shared" si="115"/>
        <v>37---34</v>
      </c>
      <c r="C7415" t="s">
        <v>820</v>
      </c>
      <c r="D7415" t="s">
        <v>882</v>
      </c>
      <c r="E7415">
        <v>34</v>
      </c>
    </row>
    <row r="7416" spans="1:5" ht="13.5" customHeight="1">
      <c r="A7416">
        <v>37</v>
      </c>
      <c r="B7416" t="str">
        <f t="shared" si="115"/>
        <v>37---35</v>
      </c>
      <c r="C7416" t="s">
        <v>751</v>
      </c>
      <c r="D7416" t="s">
        <v>1281</v>
      </c>
      <c r="E7416">
        <v>35</v>
      </c>
    </row>
    <row r="7417" spans="1:5" ht="13.5" customHeight="1">
      <c r="A7417">
        <v>37</v>
      </c>
      <c r="B7417" t="str">
        <f t="shared" si="115"/>
        <v>37---36</v>
      </c>
      <c r="C7417" t="s">
        <v>824</v>
      </c>
      <c r="D7417" t="s">
        <v>752</v>
      </c>
      <c r="E7417">
        <v>36</v>
      </c>
    </row>
    <row r="7418" spans="1:5" ht="13.5" customHeight="1">
      <c r="A7418">
        <v>37</v>
      </c>
      <c r="B7418" t="str">
        <f t="shared" si="115"/>
        <v>37---37</v>
      </c>
      <c r="C7418" t="s">
        <v>828</v>
      </c>
      <c r="D7418" t="s">
        <v>818</v>
      </c>
      <c r="E7418">
        <v>37</v>
      </c>
    </row>
    <row r="7419" spans="1:5" ht="13.5" customHeight="1">
      <c r="A7419">
        <v>37</v>
      </c>
      <c r="B7419" t="str">
        <f t="shared" si="115"/>
        <v>37---38</v>
      </c>
      <c r="C7419" t="s">
        <v>757</v>
      </c>
      <c r="D7419" t="s">
        <v>1272</v>
      </c>
      <c r="E7419">
        <v>38</v>
      </c>
    </row>
    <row r="7420" spans="1:5" ht="13.5" customHeight="1">
      <c r="A7420">
        <v>37</v>
      </c>
      <c r="B7420" t="str">
        <f t="shared" si="115"/>
        <v>37---39</v>
      </c>
      <c r="C7420" t="s">
        <v>830</v>
      </c>
      <c r="D7420" t="s">
        <v>1240</v>
      </c>
      <c r="E7420">
        <v>39</v>
      </c>
    </row>
    <row r="7421" spans="1:5" ht="13.5" customHeight="1">
      <c r="A7421">
        <v>37</v>
      </c>
      <c r="B7421" t="str">
        <f t="shared" si="115"/>
        <v>37---40</v>
      </c>
      <c r="C7421" t="s">
        <v>763</v>
      </c>
      <c r="D7421" t="s">
        <v>1086</v>
      </c>
      <c r="E7421">
        <v>40</v>
      </c>
    </row>
    <row r="7422" spans="1:5" ht="13.5" customHeight="1">
      <c r="A7422">
        <v>37</v>
      </c>
      <c r="B7422" t="str">
        <f t="shared" si="115"/>
        <v>37---41</v>
      </c>
      <c r="C7422" t="s">
        <v>866</v>
      </c>
      <c r="D7422" t="s">
        <v>831</v>
      </c>
      <c r="E7422">
        <v>41</v>
      </c>
    </row>
    <row r="7423" spans="1:5" ht="13.5" customHeight="1">
      <c r="A7423">
        <v>37</v>
      </c>
      <c r="B7423" t="str">
        <f t="shared" si="115"/>
        <v>37---42</v>
      </c>
      <c r="C7423" t="s">
        <v>1009</v>
      </c>
      <c r="D7423" t="s">
        <v>1340</v>
      </c>
      <c r="E7423">
        <v>42</v>
      </c>
    </row>
    <row r="7424" spans="1:5" ht="13.5" customHeight="1">
      <c r="A7424">
        <v>37</v>
      </c>
      <c r="B7424" t="str">
        <f t="shared" si="115"/>
        <v>37---43</v>
      </c>
      <c r="C7424" t="s">
        <v>868</v>
      </c>
      <c r="D7424" t="s">
        <v>758</v>
      </c>
      <c r="E7424">
        <v>43</v>
      </c>
    </row>
    <row r="7425" spans="1:5" ht="13.5" customHeight="1">
      <c r="A7425">
        <v>37</v>
      </c>
      <c r="B7425" t="str">
        <f t="shared" si="115"/>
        <v>37---44</v>
      </c>
      <c r="C7425" t="s">
        <v>5912</v>
      </c>
      <c r="D7425" t="s">
        <v>764</v>
      </c>
      <c r="E7425">
        <v>44</v>
      </c>
    </row>
    <row r="7426" spans="1:5" ht="13.5" customHeight="1">
      <c r="A7426">
        <v>37</v>
      </c>
      <c r="B7426" t="str">
        <f t="shared" si="115"/>
        <v>37---45</v>
      </c>
      <c r="C7426" t="s">
        <v>5913</v>
      </c>
      <c r="D7426" t="s">
        <v>1114</v>
      </c>
      <c r="E7426">
        <v>45</v>
      </c>
    </row>
    <row r="7427" spans="1:5" ht="13.5" customHeight="1">
      <c r="A7427">
        <v>37</v>
      </c>
      <c r="B7427" t="str">
        <f t="shared" ref="B7427:B7490" si="116">A7427&amp;"---"&amp;E7427</f>
        <v>37---46</v>
      </c>
      <c r="C7427" t="s">
        <v>5945</v>
      </c>
      <c r="D7427" t="s">
        <v>881</v>
      </c>
      <c r="E7427">
        <v>46</v>
      </c>
    </row>
    <row r="7428" spans="1:5" ht="13.5" customHeight="1">
      <c r="A7428">
        <v>37</v>
      </c>
      <c r="B7428" t="str">
        <f t="shared" si="116"/>
        <v>37---47</v>
      </c>
      <c r="C7428" t="s">
        <v>5946</v>
      </c>
      <c r="D7428" t="s">
        <v>893</v>
      </c>
      <c r="E7428">
        <v>47</v>
      </c>
    </row>
    <row r="7429" spans="1:5" ht="13.5" customHeight="1">
      <c r="A7429">
        <v>37</v>
      </c>
      <c r="B7429" t="str">
        <f t="shared" si="116"/>
        <v>37---48</v>
      </c>
      <c r="C7429" t="s">
        <v>5947</v>
      </c>
      <c r="D7429" t="s">
        <v>884</v>
      </c>
      <c r="E7429">
        <v>48</v>
      </c>
    </row>
    <row r="7430" spans="1:5" ht="13.5" customHeight="1">
      <c r="A7430">
        <v>37</v>
      </c>
      <c r="B7430" t="str">
        <f t="shared" si="116"/>
        <v>37---49</v>
      </c>
      <c r="C7430" t="s">
        <v>5948</v>
      </c>
      <c r="D7430" t="s">
        <v>886</v>
      </c>
      <c r="E7430">
        <v>49</v>
      </c>
    </row>
    <row r="7431" spans="1:5" ht="13.5" customHeight="1">
      <c r="A7431">
        <v>37</v>
      </c>
      <c r="B7431" t="str">
        <f t="shared" si="116"/>
        <v>37---50</v>
      </c>
      <c r="C7431" t="s">
        <v>5949</v>
      </c>
      <c r="D7431" t="s">
        <v>895</v>
      </c>
      <c r="E7431">
        <v>50</v>
      </c>
    </row>
    <row r="7432" spans="1:5" ht="13.5" customHeight="1">
      <c r="A7432">
        <v>37</v>
      </c>
      <c r="B7432" t="str">
        <f t="shared" si="116"/>
        <v>37---51</v>
      </c>
      <c r="C7432" t="s">
        <v>5915</v>
      </c>
      <c r="D7432" t="s">
        <v>772</v>
      </c>
      <c r="E7432">
        <v>51</v>
      </c>
    </row>
    <row r="7433" spans="1:5" ht="13.5" customHeight="1">
      <c r="A7433">
        <v>37</v>
      </c>
      <c r="B7433" t="str">
        <f t="shared" si="116"/>
        <v>37---52</v>
      </c>
      <c r="C7433" t="s">
        <v>5917</v>
      </c>
      <c r="D7433" t="s">
        <v>789</v>
      </c>
      <c r="E7433">
        <v>52</v>
      </c>
    </row>
    <row r="7434" spans="1:5" ht="13.5" customHeight="1">
      <c r="A7434">
        <v>37</v>
      </c>
      <c r="B7434" t="str">
        <f t="shared" si="116"/>
        <v>37---53</v>
      </c>
      <c r="C7434" t="s">
        <v>5918</v>
      </c>
      <c r="D7434" t="s">
        <v>770</v>
      </c>
      <c r="E7434">
        <v>53</v>
      </c>
    </row>
    <row r="7435" spans="1:5" ht="13.5" customHeight="1">
      <c r="A7435">
        <v>37</v>
      </c>
      <c r="B7435" t="str">
        <f t="shared" si="116"/>
        <v>37---54</v>
      </c>
      <c r="C7435" t="s">
        <v>5971</v>
      </c>
      <c r="D7435" t="s">
        <v>1058</v>
      </c>
      <c r="E7435">
        <v>54</v>
      </c>
    </row>
    <row r="7436" spans="1:5" ht="13.5" customHeight="1">
      <c r="A7436">
        <v>37</v>
      </c>
      <c r="B7436" t="str">
        <f t="shared" si="116"/>
        <v>37---55</v>
      </c>
      <c r="C7436" t="s">
        <v>5972</v>
      </c>
      <c r="D7436" t="s">
        <v>979</v>
      </c>
      <c r="E7436">
        <v>55</v>
      </c>
    </row>
    <row r="7437" spans="1:5" ht="13.5" customHeight="1">
      <c r="A7437">
        <v>37</v>
      </c>
      <c r="B7437" t="str">
        <f t="shared" si="116"/>
        <v>37---56</v>
      </c>
      <c r="C7437" t="s">
        <v>5985</v>
      </c>
      <c r="D7437" t="s">
        <v>1159</v>
      </c>
      <c r="E7437">
        <v>56</v>
      </c>
    </row>
    <row r="7438" spans="1:5" ht="13.5" customHeight="1">
      <c r="A7438">
        <v>37</v>
      </c>
      <c r="B7438" t="str">
        <f t="shared" si="116"/>
        <v>37---57</v>
      </c>
      <c r="C7438" t="s">
        <v>5950</v>
      </c>
      <c r="D7438" t="s">
        <v>906</v>
      </c>
      <c r="E7438">
        <v>57</v>
      </c>
    </row>
    <row r="7439" spans="1:5" ht="13.5" customHeight="1">
      <c r="A7439">
        <v>37</v>
      </c>
      <c r="B7439" t="str">
        <f t="shared" si="116"/>
        <v>37---58</v>
      </c>
      <c r="C7439" t="s">
        <v>5919</v>
      </c>
      <c r="D7439" t="s">
        <v>725</v>
      </c>
      <c r="E7439">
        <v>58</v>
      </c>
    </row>
    <row r="7440" spans="1:5" ht="13.5" customHeight="1">
      <c r="A7440">
        <v>37</v>
      </c>
      <c r="B7440" t="str">
        <f t="shared" si="116"/>
        <v>37---59</v>
      </c>
      <c r="C7440" t="s">
        <v>5920</v>
      </c>
      <c r="D7440" t="s">
        <v>762</v>
      </c>
      <c r="E7440">
        <v>59</v>
      </c>
    </row>
    <row r="7441" spans="1:5" ht="13.5" customHeight="1">
      <c r="A7441">
        <v>37</v>
      </c>
      <c r="B7441" t="str">
        <f t="shared" si="116"/>
        <v>37---60</v>
      </c>
      <c r="C7441" t="s">
        <v>5954</v>
      </c>
      <c r="D7441" t="s">
        <v>1166</v>
      </c>
      <c r="E7441">
        <v>60</v>
      </c>
    </row>
    <row r="7442" spans="1:5" ht="13.5" customHeight="1">
      <c r="A7442">
        <v>37</v>
      </c>
      <c r="B7442" t="str">
        <f t="shared" si="116"/>
        <v>37---61</v>
      </c>
      <c r="C7442" t="s">
        <v>5923</v>
      </c>
      <c r="D7442" t="s">
        <v>766</v>
      </c>
      <c r="E7442">
        <v>61</v>
      </c>
    </row>
    <row r="7443" spans="1:5" ht="13.5" customHeight="1">
      <c r="A7443">
        <v>37</v>
      </c>
      <c r="B7443" t="str">
        <f t="shared" si="116"/>
        <v>37---62</v>
      </c>
      <c r="C7443" t="s">
        <v>5955</v>
      </c>
      <c r="D7443" t="s">
        <v>889</v>
      </c>
      <c r="E7443">
        <v>62</v>
      </c>
    </row>
    <row r="7444" spans="1:5" ht="13.5" customHeight="1">
      <c r="A7444">
        <v>38</v>
      </c>
      <c r="B7444" t="str">
        <f t="shared" si="116"/>
        <v>38---1</v>
      </c>
      <c r="C7444" t="s">
        <v>4216</v>
      </c>
      <c r="D7444" t="s">
        <v>1169</v>
      </c>
      <c r="E7444">
        <v>1</v>
      </c>
    </row>
    <row r="7445" spans="1:5" ht="13.5" customHeight="1">
      <c r="A7445">
        <v>38</v>
      </c>
      <c r="B7445" t="str">
        <f t="shared" si="116"/>
        <v>38---2</v>
      </c>
      <c r="C7445" t="s">
        <v>4216</v>
      </c>
      <c r="D7445" t="s">
        <v>907</v>
      </c>
      <c r="E7445">
        <v>2</v>
      </c>
    </row>
    <row r="7446" spans="1:5" ht="13.5" customHeight="1">
      <c r="A7446">
        <v>38</v>
      </c>
      <c r="B7446" t="str">
        <f t="shared" si="116"/>
        <v>38---3</v>
      </c>
      <c r="C7446" t="s">
        <v>4216</v>
      </c>
      <c r="D7446" t="s">
        <v>1218</v>
      </c>
      <c r="E7446">
        <v>3</v>
      </c>
    </row>
    <row r="7447" spans="1:5" ht="13.5" customHeight="1">
      <c r="A7447">
        <v>38</v>
      </c>
      <c r="B7447" t="str">
        <f t="shared" si="116"/>
        <v>38---4</v>
      </c>
      <c r="C7447" t="s">
        <v>4216</v>
      </c>
      <c r="D7447" t="s">
        <v>902</v>
      </c>
      <c r="E7447">
        <v>4</v>
      </c>
    </row>
    <row r="7448" spans="1:5" ht="13.5" customHeight="1">
      <c r="A7448">
        <v>38</v>
      </c>
      <c r="B7448" t="str">
        <f t="shared" si="116"/>
        <v>38---5</v>
      </c>
      <c r="C7448" t="s">
        <v>4216</v>
      </c>
      <c r="D7448" t="s">
        <v>900</v>
      </c>
      <c r="E7448">
        <v>5</v>
      </c>
    </row>
    <row r="7449" spans="1:5" ht="13.5" customHeight="1">
      <c r="A7449">
        <v>38</v>
      </c>
      <c r="B7449" t="str">
        <f t="shared" si="116"/>
        <v>38---6</v>
      </c>
      <c r="C7449" t="s">
        <v>4216</v>
      </c>
      <c r="D7449" t="s">
        <v>1167</v>
      </c>
      <c r="E7449">
        <v>6</v>
      </c>
    </row>
    <row r="7450" spans="1:5" ht="13.5" customHeight="1">
      <c r="A7450">
        <v>38</v>
      </c>
      <c r="B7450" t="str">
        <f t="shared" si="116"/>
        <v>38---7</v>
      </c>
      <c r="C7450" t="s">
        <v>4216</v>
      </c>
      <c r="D7450" t="s">
        <v>998</v>
      </c>
      <c r="E7450">
        <v>7</v>
      </c>
    </row>
    <row r="7451" spans="1:5" ht="13.5" customHeight="1">
      <c r="A7451">
        <v>38</v>
      </c>
      <c r="B7451" t="str">
        <f t="shared" si="116"/>
        <v>38---8</v>
      </c>
      <c r="C7451" t="s">
        <v>4216</v>
      </c>
      <c r="D7451" t="s">
        <v>1209</v>
      </c>
      <c r="E7451">
        <v>8</v>
      </c>
    </row>
    <row r="7452" spans="1:5" ht="13.5" customHeight="1">
      <c r="A7452">
        <v>38</v>
      </c>
      <c r="B7452" t="str">
        <f t="shared" si="116"/>
        <v>38---9</v>
      </c>
      <c r="C7452" t="s">
        <v>4216</v>
      </c>
      <c r="D7452" t="s">
        <v>774</v>
      </c>
      <c r="E7452">
        <v>9</v>
      </c>
    </row>
    <row r="7453" spans="1:5" ht="13.5" customHeight="1">
      <c r="A7453">
        <v>38</v>
      </c>
      <c r="B7453" t="str">
        <f t="shared" si="116"/>
        <v>38---10</v>
      </c>
      <c r="C7453" t="s">
        <v>4216</v>
      </c>
      <c r="D7453" t="s">
        <v>790</v>
      </c>
      <c r="E7453">
        <v>10</v>
      </c>
    </row>
    <row r="7454" spans="1:5" ht="13.5" customHeight="1">
      <c r="A7454">
        <v>38</v>
      </c>
      <c r="B7454" t="str">
        <f t="shared" si="116"/>
        <v>38---11</v>
      </c>
      <c r="C7454" t="s">
        <v>4216</v>
      </c>
      <c r="D7454" t="s">
        <v>880</v>
      </c>
      <c r="E7454">
        <v>11</v>
      </c>
    </row>
    <row r="7455" spans="1:5" ht="13.5" customHeight="1">
      <c r="A7455">
        <v>38</v>
      </c>
      <c r="B7455" t="str">
        <f t="shared" si="116"/>
        <v>38---12</v>
      </c>
      <c r="C7455" t="s">
        <v>4216</v>
      </c>
      <c r="D7455" t="s">
        <v>1166</v>
      </c>
      <c r="E7455">
        <v>12</v>
      </c>
    </row>
    <row r="7456" spans="1:5" ht="13.5" customHeight="1">
      <c r="A7456">
        <v>38</v>
      </c>
      <c r="B7456" t="str">
        <f t="shared" si="116"/>
        <v>38---13</v>
      </c>
      <c r="C7456" t="s">
        <v>4216</v>
      </c>
      <c r="D7456" t="s">
        <v>762</v>
      </c>
      <c r="E7456">
        <v>13</v>
      </c>
    </row>
    <row r="7457" spans="1:5" ht="13.5" customHeight="1">
      <c r="A7457">
        <v>38</v>
      </c>
      <c r="B7457" t="str">
        <f t="shared" si="116"/>
        <v>38---14</v>
      </c>
      <c r="C7457" t="s">
        <v>4216</v>
      </c>
      <c r="D7457" t="s">
        <v>881</v>
      </c>
      <c r="E7457">
        <v>14</v>
      </c>
    </row>
    <row r="7458" spans="1:5" ht="13.5" customHeight="1">
      <c r="A7458">
        <v>38</v>
      </c>
      <c r="B7458" t="str">
        <f t="shared" si="116"/>
        <v>38---15</v>
      </c>
      <c r="C7458" t="s">
        <v>4216</v>
      </c>
      <c r="D7458" t="s">
        <v>1024</v>
      </c>
      <c r="E7458">
        <v>15</v>
      </c>
    </row>
    <row r="7459" spans="1:5" ht="13.5" customHeight="1">
      <c r="A7459">
        <v>38</v>
      </c>
      <c r="B7459" t="str">
        <f t="shared" si="116"/>
        <v>38---16</v>
      </c>
      <c r="C7459" t="s">
        <v>4216</v>
      </c>
      <c r="D7459" t="s">
        <v>714</v>
      </c>
      <c r="E7459">
        <v>16</v>
      </c>
    </row>
    <row r="7460" spans="1:5" ht="13.5" customHeight="1">
      <c r="A7460">
        <v>38</v>
      </c>
      <c r="B7460" t="str">
        <f t="shared" si="116"/>
        <v>38---17</v>
      </c>
      <c r="C7460" t="s">
        <v>4216</v>
      </c>
      <c r="D7460" t="s">
        <v>1163</v>
      </c>
      <c r="E7460">
        <v>17</v>
      </c>
    </row>
    <row r="7461" spans="1:5" ht="13.5" customHeight="1">
      <c r="A7461">
        <v>38</v>
      </c>
      <c r="B7461" t="str">
        <f t="shared" si="116"/>
        <v>38---18</v>
      </c>
      <c r="C7461" t="s">
        <v>4216</v>
      </c>
      <c r="D7461" t="s">
        <v>873</v>
      </c>
      <c r="E7461">
        <v>18</v>
      </c>
    </row>
    <row r="7462" spans="1:5" ht="13.5" customHeight="1">
      <c r="A7462">
        <v>38</v>
      </c>
      <c r="B7462" t="str">
        <f t="shared" si="116"/>
        <v>38---19</v>
      </c>
      <c r="C7462" t="s">
        <v>5928</v>
      </c>
      <c r="D7462" t="s">
        <v>1254</v>
      </c>
      <c r="E7462">
        <v>19</v>
      </c>
    </row>
    <row r="7463" spans="1:5" ht="13.5" customHeight="1">
      <c r="A7463">
        <v>38</v>
      </c>
      <c r="B7463" t="str">
        <f t="shared" si="116"/>
        <v>38---20</v>
      </c>
      <c r="C7463" t="s">
        <v>727</v>
      </c>
      <c r="D7463" t="s">
        <v>1308</v>
      </c>
      <c r="E7463">
        <v>20</v>
      </c>
    </row>
    <row r="7464" spans="1:5" ht="13.5" customHeight="1">
      <c r="A7464">
        <v>38</v>
      </c>
      <c r="B7464" t="str">
        <f t="shared" si="116"/>
        <v>38---21</v>
      </c>
      <c r="C7464" t="s">
        <v>1070</v>
      </c>
      <c r="D7464" t="s">
        <v>1219</v>
      </c>
      <c r="E7464">
        <v>21</v>
      </c>
    </row>
    <row r="7465" spans="1:5" ht="13.5" customHeight="1">
      <c r="A7465">
        <v>38</v>
      </c>
      <c r="B7465" t="str">
        <f t="shared" si="116"/>
        <v>38---22</v>
      </c>
      <c r="C7465" t="s">
        <v>1072</v>
      </c>
      <c r="D7465" t="s">
        <v>1220</v>
      </c>
      <c r="E7465">
        <v>22</v>
      </c>
    </row>
    <row r="7466" spans="1:5" ht="13.5" customHeight="1">
      <c r="A7466">
        <v>38</v>
      </c>
      <c r="B7466" t="str">
        <f t="shared" si="116"/>
        <v>38---23</v>
      </c>
      <c r="C7466" t="s">
        <v>795</v>
      </c>
      <c r="D7466" t="s">
        <v>1062</v>
      </c>
      <c r="E7466">
        <v>23</v>
      </c>
    </row>
    <row r="7467" spans="1:5" ht="13.5" customHeight="1">
      <c r="A7467">
        <v>38</v>
      </c>
      <c r="B7467" t="str">
        <f t="shared" si="116"/>
        <v>38---24</v>
      </c>
      <c r="C7467" t="s">
        <v>1017</v>
      </c>
      <c r="D7467" t="s">
        <v>796</v>
      </c>
      <c r="E7467">
        <v>24</v>
      </c>
    </row>
    <row r="7468" spans="1:5" ht="13.5" customHeight="1">
      <c r="A7468">
        <v>38</v>
      </c>
      <c r="B7468" t="str">
        <f t="shared" si="116"/>
        <v>38---25</v>
      </c>
      <c r="C7468" t="s">
        <v>731</v>
      </c>
      <c r="D7468" t="s">
        <v>800</v>
      </c>
      <c r="E7468">
        <v>25</v>
      </c>
    </row>
    <row r="7469" spans="1:5" ht="13.5" customHeight="1">
      <c r="A7469">
        <v>38</v>
      </c>
      <c r="B7469" t="str">
        <f t="shared" si="116"/>
        <v>38---26</v>
      </c>
      <c r="C7469" t="s">
        <v>735</v>
      </c>
      <c r="D7469" t="s">
        <v>744</v>
      </c>
      <c r="E7469">
        <v>26</v>
      </c>
    </row>
    <row r="7470" spans="1:5" ht="13.5" customHeight="1">
      <c r="A7470">
        <v>38</v>
      </c>
      <c r="B7470" t="str">
        <f t="shared" si="116"/>
        <v>38---27</v>
      </c>
      <c r="C7470" t="s">
        <v>743</v>
      </c>
      <c r="D7470" t="s">
        <v>754</v>
      </c>
      <c r="E7470">
        <v>27</v>
      </c>
    </row>
    <row r="7471" spans="1:5" ht="13.5" customHeight="1">
      <c r="A7471">
        <v>38</v>
      </c>
      <c r="B7471" t="str">
        <f t="shared" si="116"/>
        <v>38---28</v>
      </c>
      <c r="C7471" t="s">
        <v>915</v>
      </c>
      <c r="D7471" t="s">
        <v>939</v>
      </c>
      <c r="E7471">
        <v>28</v>
      </c>
    </row>
    <row r="7472" spans="1:5" ht="13.5" customHeight="1">
      <c r="A7472">
        <v>38</v>
      </c>
      <c r="B7472" t="str">
        <f t="shared" si="116"/>
        <v>38---29</v>
      </c>
      <c r="C7472" t="s">
        <v>987</v>
      </c>
      <c r="D7472" t="s">
        <v>1263</v>
      </c>
      <c r="E7472">
        <v>29</v>
      </c>
    </row>
    <row r="7473" spans="1:5" ht="13.5" customHeight="1">
      <c r="A7473">
        <v>38</v>
      </c>
      <c r="B7473" t="str">
        <f t="shared" si="116"/>
        <v>38---30</v>
      </c>
      <c r="C7473" t="s">
        <v>989</v>
      </c>
      <c r="D7473" t="s">
        <v>738</v>
      </c>
      <c r="E7473">
        <v>30</v>
      </c>
    </row>
    <row r="7474" spans="1:5" ht="13.5" customHeight="1">
      <c r="A7474">
        <v>38</v>
      </c>
      <c r="B7474" t="str">
        <f t="shared" si="116"/>
        <v>38---31</v>
      </c>
      <c r="C7474" t="s">
        <v>747</v>
      </c>
      <c r="D7474" t="s">
        <v>1154</v>
      </c>
      <c r="E7474">
        <v>31</v>
      </c>
    </row>
    <row r="7475" spans="1:5" ht="13.5" customHeight="1">
      <c r="A7475">
        <v>38</v>
      </c>
      <c r="B7475" t="str">
        <f t="shared" si="116"/>
        <v>38---32</v>
      </c>
      <c r="C7475" t="s">
        <v>1094</v>
      </c>
      <c r="D7475" t="s">
        <v>790</v>
      </c>
      <c r="E7475">
        <v>32</v>
      </c>
    </row>
    <row r="7476" spans="1:5" ht="13.5" customHeight="1">
      <c r="A7476">
        <v>38</v>
      </c>
      <c r="B7476" t="str">
        <f t="shared" si="116"/>
        <v>38---33</v>
      </c>
      <c r="C7476" t="s">
        <v>819</v>
      </c>
      <c r="D7476" t="s">
        <v>756</v>
      </c>
      <c r="E7476">
        <v>33</v>
      </c>
    </row>
    <row r="7477" spans="1:5" ht="13.5" customHeight="1">
      <c r="A7477">
        <v>38</v>
      </c>
      <c r="B7477" t="str">
        <f t="shared" si="116"/>
        <v>38---34</v>
      </c>
      <c r="C7477" t="s">
        <v>1074</v>
      </c>
      <c r="D7477" t="s">
        <v>880</v>
      </c>
      <c r="E7477">
        <v>34</v>
      </c>
    </row>
    <row r="7478" spans="1:5" ht="13.5" customHeight="1">
      <c r="A7478">
        <v>38</v>
      </c>
      <c r="B7478" t="str">
        <f t="shared" si="116"/>
        <v>38---35</v>
      </c>
      <c r="C7478" t="s">
        <v>1019</v>
      </c>
      <c r="D7478" t="s">
        <v>734</v>
      </c>
      <c r="E7478">
        <v>35</v>
      </c>
    </row>
    <row r="7479" spans="1:5" ht="13.5" customHeight="1">
      <c r="A7479">
        <v>38</v>
      </c>
      <c r="B7479" t="str">
        <f t="shared" si="116"/>
        <v>38---36</v>
      </c>
      <c r="C7479" t="s">
        <v>820</v>
      </c>
      <c r="D7479" t="s">
        <v>882</v>
      </c>
      <c r="E7479">
        <v>36</v>
      </c>
    </row>
    <row r="7480" spans="1:5" ht="13.5" customHeight="1">
      <c r="A7480">
        <v>38</v>
      </c>
      <c r="B7480" t="str">
        <f t="shared" si="116"/>
        <v>38---37</v>
      </c>
      <c r="C7480" t="s">
        <v>751</v>
      </c>
      <c r="D7480" t="s">
        <v>1281</v>
      </c>
      <c r="E7480">
        <v>37</v>
      </c>
    </row>
    <row r="7481" spans="1:5" ht="13.5" customHeight="1">
      <c r="A7481">
        <v>38</v>
      </c>
      <c r="B7481" t="str">
        <f t="shared" si="116"/>
        <v>38---38</v>
      </c>
      <c r="C7481" t="s">
        <v>824</v>
      </c>
      <c r="D7481" t="s">
        <v>752</v>
      </c>
      <c r="E7481">
        <v>38</v>
      </c>
    </row>
    <row r="7482" spans="1:5" ht="13.5" customHeight="1">
      <c r="A7482">
        <v>38</v>
      </c>
      <c r="B7482" t="str">
        <f t="shared" si="116"/>
        <v>38---39</v>
      </c>
      <c r="C7482" t="s">
        <v>828</v>
      </c>
      <c r="D7482" t="s">
        <v>818</v>
      </c>
      <c r="E7482">
        <v>39</v>
      </c>
    </row>
    <row r="7483" spans="1:5" ht="13.5" customHeight="1">
      <c r="A7483">
        <v>38</v>
      </c>
      <c r="B7483" t="str">
        <f t="shared" si="116"/>
        <v>38---40</v>
      </c>
      <c r="C7483" t="s">
        <v>757</v>
      </c>
      <c r="D7483" t="s">
        <v>1272</v>
      </c>
      <c r="E7483">
        <v>40</v>
      </c>
    </row>
    <row r="7484" spans="1:5" ht="13.5" customHeight="1">
      <c r="A7484">
        <v>38</v>
      </c>
      <c r="B7484" t="str">
        <f t="shared" si="116"/>
        <v>38---41</v>
      </c>
      <c r="C7484" t="s">
        <v>940</v>
      </c>
      <c r="D7484" t="s">
        <v>1239</v>
      </c>
      <c r="E7484">
        <v>41</v>
      </c>
    </row>
    <row r="7485" spans="1:5" ht="13.5" customHeight="1">
      <c r="A7485">
        <v>38</v>
      </c>
      <c r="B7485" t="str">
        <f t="shared" si="116"/>
        <v>38---42</v>
      </c>
      <c r="C7485" t="s">
        <v>830</v>
      </c>
      <c r="D7485" t="s">
        <v>1240</v>
      </c>
      <c r="E7485">
        <v>42</v>
      </c>
    </row>
    <row r="7486" spans="1:5" ht="13.5" customHeight="1">
      <c r="A7486">
        <v>38</v>
      </c>
      <c r="B7486" t="str">
        <f t="shared" si="116"/>
        <v>38---43</v>
      </c>
      <c r="C7486" t="s">
        <v>763</v>
      </c>
      <c r="D7486" t="s">
        <v>1086</v>
      </c>
      <c r="E7486">
        <v>43</v>
      </c>
    </row>
    <row r="7487" spans="1:5" ht="13.5" customHeight="1">
      <c r="A7487">
        <v>38</v>
      </c>
      <c r="B7487" t="str">
        <f t="shared" si="116"/>
        <v>38---44</v>
      </c>
      <c r="C7487" t="s">
        <v>866</v>
      </c>
      <c r="D7487" t="s">
        <v>831</v>
      </c>
      <c r="E7487">
        <v>44</v>
      </c>
    </row>
    <row r="7488" spans="1:5" ht="13.5" customHeight="1">
      <c r="A7488">
        <v>38</v>
      </c>
      <c r="B7488" t="str">
        <f t="shared" si="116"/>
        <v>38---45</v>
      </c>
      <c r="C7488" t="s">
        <v>1009</v>
      </c>
      <c r="D7488" t="s">
        <v>1340</v>
      </c>
      <c r="E7488">
        <v>45</v>
      </c>
    </row>
    <row r="7489" spans="1:5" ht="13.5" customHeight="1">
      <c r="A7489">
        <v>38</v>
      </c>
      <c r="B7489" t="str">
        <f t="shared" si="116"/>
        <v>38---46</v>
      </c>
      <c r="C7489" t="s">
        <v>868</v>
      </c>
      <c r="D7489" t="s">
        <v>758</v>
      </c>
      <c r="E7489">
        <v>46</v>
      </c>
    </row>
    <row r="7490" spans="1:5" ht="13.5" customHeight="1">
      <c r="A7490">
        <v>38</v>
      </c>
      <c r="B7490" t="str">
        <f t="shared" si="116"/>
        <v>38---47</v>
      </c>
      <c r="C7490" t="s">
        <v>5912</v>
      </c>
      <c r="D7490" t="s">
        <v>764</v>
      </c>
      <c r="E7490">
        <v>47</v>
      </c>
    </row>
    <row r="7491" spans="1:5" ht="13.5" customHeight="1">
      <c r="A7491">
        <v>38</v>
      </c>
      <c r="B7491" t="str">
        <f t="shared" ref="B7491:B7554" si="117">A7491&amp;"---"&amp;E7491</f>
        <v>38---48</v>
      </c>
      <c r="C7491" t="s">
        <v>5913</v>
      </c>
      <c r="D7491" t="s">
        <v>1114</v>
      </c>
      <c r="E7491">
        <v>48</v>
      </c>
    </row>
    <row r="7492" spans="1:5" ht="13.5" customHeight="1">
      <c r="A7492">
        <v>38</v>
      </c>
      <c r="B7492" t="str">
        <f t="shared" si="117"/>
        <v>38---49</v>
      </c>
      <c r="C7492" t="s">
        <v>5945</v>
      </c>
      <c r="D7492" t="s">
        <v>881</v>
      </c>
      <c r="E7492">
        <v>49</v>
      </c>
    </row>
    <row r="7493" spans="1:5" ht="13.5" customHeight="1">
      <c r="A7493">
        <v>38</v>
      </c>
      <c r="B7493" t="str">
        <f t="shared" si="117"/>
        <v>38---50</v>
      </c>
      <c r="C7493" t="s">
        <v>5946</v>
      </c>
      <c r="D7493" t="s">
        <v>893</v>
      </c>
      <c r="E7493">
        <v>50</v>
      </c>
    </row>
    <row r="7494" spans="1:5" ht="13.5" customHeight="1">
      <c r="A7494">
        <v>38</v>
      </c>
      <c r="B7494" t="str">
        <f t="shared" si="117"/>
        <v>38---51</v>
      </c>
      <c r="C7494" t="s">
        <v>5947</v>
      </c>
      <c r="D7494" t="s">
        <v>884</v>
      </c>
      <c r="E7494">
        <v>51</v>
      </c>
    </row>
    <row r="7495" spans="1:5" ht="13.5" customHeight="1">
      <c r="A7495">
        <v>38</v>
      </c>
      <c r="B7495" t="str">
        <f t="shared" si="117"/>
        <v>38---52</v>
      </c>
      <c r="C7495" t="s">
        <v>5948</v>
      </c>
      <c r="D7495" t="s">
        <v>886</v>
      </c>
      <c r="E7495">
        <v>52</v>
      </c>
    </row>
    <row r="7496" spans="1:5" ht="13.5" customHeight="1">
      <c r="A7496">
        <v>38</v>
      </c>
      <c r="B7496" t="str">
        <f t="shared" si="117"/>
        <v>38---53</v>
      </c>
      <c r="C7496" t="s">
        <v>5982</v>
      </c>
      <c r="D7496" t="s">
        <v>1125</v>
      </c>
      <c r="E7496">
        <v>53</v>
      </c>
    </row>
    <row r="7497" spans="1:5" ht="13.5" customHeight="1">
      <c r="A7497">
        <v>38</v>
      </c>
      <c r="B7497" t="str">
        <f t="shared" si="117"/>
        <v>38---54</v>
      </c>
      <c r="C7497" t="s">
        <v>5949</v>
      </c>
      <c r="D7497" t="s">
        <v>895</v>
      </c>
      <c r="E7497">
        <v>54</v>
      </c>
    </row>
    <row r="7498" spans="1:5" ht="13.5" customHeight="1">
      <c r="A7498">
        <v>38</v>
      </c>
      <c r="B7498" t="str">
        <f t="shared" si="117"/>
        <v>38---55</v>
      </c>
      <c r="C7498" t="s">
        <v>5914</v>
      </c>
      <c r="D7498" t="s">
        <v>785</v>
      </c>
      <c r="E7498">
        <v>55</v>
      </c>
    </row>
    <row r="7499" spans="1:5" ht="13.5" customHeight="1">
      <c r="A7499">
        <v>38</v>
      </c>
      <c r="B7499" t="str">
        <f t="shared" si="117"/>
        <v>38---56</v>
      </c>
      <c r="C7499" t="s">
        <v>5915</v>
      </c>
      <c r="D7499" t="s">
        <v>772</v>
      </c>
      <c r="E7499">
        <v>56</v>
      </c>
    </row>
    <row r="7500" spans="1:5" ht="13.5" customHeight="1">
      <c r="A7500">
        <v>38</v>
      </c>
      <c r="B7500" t="str">
        <f t="shared" si="117"/>
        <v>38---57</v>
      </c>
      <c r="C7500" t="s">
        <v>5917</v>
      </c>
      <c r="D7500" t="s">
        <v>789</v>
      </c>
      <c r="E7500">
        <v>57</v>
      </c>
    </row>
    <row r="7501" spans="1:5" ht="13.5" customHeight="1">
      <c r="A7501">
        <v>38</v>
      </c>
      <c r="B7501" t="str">
        <f t="shared" si="117"/>
        <v>38---58</v>
      </c>
      <c r="C7501" t="s">
        <v>5918</v>
      </c>
      <c r="D7501" t="s">
        <v>770</v>
      </c>
      <c r="E7501">
        <v>58</v>
      </c>
    </row>
    <row r="7502" spans="1:5" ht="13.5" customHeight="1">
      <c r="A7502">
        <v>38</v>
      </c>
      <c r="B7502" t="str">
        <f t="shared" si="117"/>
        <v>38---59</v>
      </c>
      <c r="C7502" t="s">
        <v>5971</v>
      </c>
      <c r="D7502" t="s">
        <v>1058</v>
      </c>
      <c r="E7502">
        <v>59</v>
      </c>
    </row>
    <row r="7503" spans="1:5" ht="13.5" customHeight="1">
      <c r="A7503">
        <v>38</v>
      </c>
      <c r="B7503" t="str">
        <f t="shared" si="117"/>
        <v>38---60</v>
      </c>
      <c r="C7503" t="s">
        <v>5972</v>
      </c>
      <c r="D7503" t="s">
        <v>979</v>
      </c>
      <c r="E7503">
        <v>60</v>
      </c>
    </row>
    <row r="7504" spans="1:5" ht="13.5" customHeight="1">
      <c r="A7504">
        <v>38</v>
      </c>
      <c r="B7504" t="str">
        <f t="shared" si="117"/>
        <v>38---61</v>
      </c>
      <c r="C7504" t="s">
        <v>5985</v>
      </c>
      <c r="D7504" t="s">
        <v>1159</v>
      </c>
      <c r="E7504">
        <v>61</v>
      </c>
    </row>
    <row r="7505" spans="1:5" ht="13.5" customHeight="1">
      <c r="A7505">
        <v>38</v>
      </c>
      <c r="B7505" t="str">
        <f t="shared" si="117"/>
        <v>38---62</v>
      </c>
      <c r="C7505" t="s">
        <v>5950</v>
      </c>
      <c r="D7505" t="s">
        <v>906</v>
      </c>
      <c r="E7505">
        <v>62</v>
      </c>
    </row>
    <row r="7506" spans="1:5" ht="13.5" customHeight="1">
      <c r="A7506">
        <v>38</v>
      </c>
      <c r="B7506" t="str">
        <f t="shared" si="117"/>
        <v>38---63</v>
      </c>
      <c r="C7506" t="s">
        <v>5919</v>
      </c>
      <c r="D7506" t="s">
        <v>725</v>
      </c>
      <c r="E7506">
        <v>63</v>
      </c>
    </row>
    <row r="7507" spans="1:5" ht="13.5" customHeight="1">
      <c r="A7507">
        <v>38</v>
      </c>
      <c r="B7507" t="str">
        <f t="shared" si="117"/>
        <v>38---64</v>
      </c>
      <c r="C7507" t="s">
        <v>5941</v>
      </c>
      <c r="D7507" t="s">
        <v>861</v>
      </c>
      <c r="E7507">
        <v>64</v>
      </c>
    </row>
    <row r="7508" spans="1:5" ht="13.5" customHeight="1">
      <c r="A7508">
        <v>38</v>
      </c>
      <c r="B7508" t="str">
        <f t="shared" si="117"/>
        <v>38---65</v>
      </c>
      <c r="C7508" t="s">
        <v>5920</v>
      </c>
      <c r="D7508" t="s">
        <v>762</v>
      </c>
      <c r="E7508">
        <v>65</v>
      </c>
    </row>
    <row r="7509" spans="1:5" ht="13.5" customHeight="1">
      <c r="A7509">
        <v>38</v>
      </c>
      <c r="B7509" t="str">
        <f t="shared" si="117"/>
        <v>38---66</v>
      </c>
      <c r="C7509" t="s">
        <v>5954</v>
      </c>
      <c r="D7509" t="s">
        <v>1166</v>
      </c>
      <c r="E7509">
        <v>66</v>
      </c>
    </row>
    <row r="7510" spans="1:5" ht="13.5" customHeight="1">
      <c r="A7510">
        <v>38</v>
      </c>
      <c r="B7510" t="str">
        <f t="shared" si="117"/>
        <v>38---67</v>
      </c>
      <c r="C7510" t="s">
        <v>5921</v>
      </c>
      <c r="D7510" t="s">
        <v>786</v>
      </c>
      <c r="E7510">
        <v>67</v>
      </c>
    </row>
    <row r="7511" spans="1:5" ht="13.5" customHeight="1">
      <c r="A7511">
        <v>38</v>
      </c>
      <c r="B7511" t="str">
        <f t="shared" si="117"/>
        <v>38---68</v>
      </c>
      <c r="C7511" t="s">
        <v>5923</v>
      </c>
      <c r="D7511" t="s">
        <v>766</v>
      </c>
      <c r="E7511">
        <v>68</v>
      </c>
    </row>
    <row r="7512" spans="1:5" ht="13.5" customHeight="1">
      <c r="A7512">
        <v>38</v>
      </c>
      <c r="B7512" t="str">
        <f t="shared" si="117"/>
        <v>38---69</v>
      </c>
      <c r="C7512" t="s">
        <v>5955</v>
      </c>
      <c r="D7512" t="s">
        <v>889</v>
      </c>
      <c r="E7512">
        <v>69</v>
      </c>
    </row>
    <row r="7513" spans="1:5" ht="13.5" customHeight="1">
      <c r="A7513">
        <v>39</v>
      </c>
      <c r="B7513" t="str">
        <f t="shared" si="117"/>
        <v>39---1</v>
      </c>
      <c r="C7513" t="s">
        <v>4216</v>
      </c>
      <c r="D7513" t="s">
        <v>713</v>
      </c>
      <c r="E7513">
        <v>1</v>
      </c>
    </row>
    <row r="7514" spans="1:5" ht="13.5" customHeight="1">
      <c r="A7514">
        <v>39</v>
      </c>
      <c r="B7514" t="str">
        <f t="shared" si="117"/>
        <v>39---2</v>
      </c>
      <c r="C7514" t="s">
        <v>4216</v>
      </c>
      <c r="D7514" t="s">
        <v>922</v>
      </c>
      <c r="E7514">
        <v>2</v>
      </c>
    </row>
    <row r="7515" spans="1:5" ht="13.5" customHeight="1">
      <c r="A7515">
        <v>39</v>
      </c>
      <c r="B7515" t="str">
        <f t="shared" si="117"/>
        <v>39---3</v>
      </c>
      <c r="C7515" t="s">
        <v>4217</v>
      </c>
      <c r="D7515" t="s">
        <v>1163</v>
      </c>
      <c r="E7515">
        <v>3</v>
      </c>
    </row>
    <row r="7516" spans="1:5" ht="13.5" customHeight="1">
      <c r="A7516">
        <v>39</v>
      </c>
      <c r="B7516" t="str">
        <f t="shared" si="117"/>
        <v>39---4</v>
      </c>
      <c r="C7516" t="s">
        <v>4279</v>
      </c>
      <c r="D7516" t="s">
        <v>1024</v>
      </c>
      <c r="E7516">
        <v>4</v>
      </c>
    </row>
    <row r="7517" spans="1:5" ht="13.5" customHeight="1">
      <c r="A7517">
        <v>39</v>
      </c>
      <c r="B7517" t="str">
        <f t="shared" si="117"/>
        <v>39---5</v>
      </c>
      <c r="C7517" t="s">
        <v>4219</v>
      </c>
      <c r="D7517" t="s">
        <v>721</v>
      </c>
      <c r="E7517">
        <v>5</v>
      </c>
    </row>
    <row r="7518" spans="1:5" ht="13.5" customHeight="1">
      <c r="A7518">
        <v>39</v>
      </c>
      <c r="B7518" t="str">
        <f t="shared" si="117"/>
        <v>39---6</v>
      </c>
      <c r="C7518" t="s">
        <v>4271</v>
      </c>
      <c r="D7518" t="s">
        <v>1076</v>
      </c>
      <c r="E7518">
        <v>6</v>
      </c>
    </row>
    <row r="7519" spans="1:5" ht="13.5" customHeight="1">
      <c r="A7519">
        <v>39</v>
      </c>
      <c r="B7519" t="str">
        <f t="shared" si="117"/>
        <v>39---7</v>
      </c>
      <c r="C7519" t="s">
        <v>4220</v>
      </c>
      <c r="D7519" t="s">
        <v>1167</v>
      </c>
      <c r="E7519">
        <v>7</v>
      </c>
    </row>
    <row r="7520" spans="1:5" ht="13.5" customHeight="1">
      <c r="A7520">
        <v>39</v>
      </c>
      <c r="B7520" t="str">
        <f t="shared" si="117"/>
        <v>39---8</v>
      </c>
      <c r="C7520" t="s">
        <v>4270</v>
      </c>
      <c r="D7520" t="s">
        <v>966</v>
      </c>
      <c r="E7520">
        <v>8</v>
      </c>
    </row>
    <row r="7521" spans="1:5" ht="13.5" customHeight="1">
      <c r="A7521">
        <v>39</v>
      </c>
      <c r="B7521" t="str">
        <f t="shared" si="117"/>
        <v>39---9</v>
      </c>
      <c r="C7521" t="s">
        <v>4222</v>
      </c>
      <c r="D7521" t="s">
        <v>774</v>
      </c>
      <c r="E7521">
        <v>9</v>
      </c>
    </row>
    <row r="7522" spans="1:5" ht="13.5" customHeight="1">
      <c r="A7522">
        <v>39</v>
      </c>
      <c r="B7522" t="str">
        <f t="shared" si="117"/>
        <v>39---10</v>
      </c>
      <c r="C7522" t="s">
        <v>4268</v>
      </c>
      <c r="D7522" t="s">
        <v>734</v>
      </c>
      <c r="E7522">
        <v>10</v>
      </c>
    </row>
    <row r="7523" spans="1:5" ht="13.5" customHeight="1">
      <c r="A7523">
        <v>39</v>
      </c>
      <c r="B7523" t="str">
        <f t="shared" si="117"/>
        <v>39---11</v>
      </c>
      <c r="C7523" t="s">
        <v>4224</v>
      </c>
      <c r="D7523" t="s">
        <v>724</v>
      </c>
      <c r="E7523">
        <v>11</v>
      </c>
    </row>
    <row r="7524" spans="1:5" ht="13.5" customHeight="1">
      <c r="A7524">
        <v>39</v>
      </c>
      <c r="B7524" t="str">
        <f t="shared" si="117"/>
        <v>39---12</v>
      </c>
      <c r="C7524" t="s">
        <v>4276</v>
      </c>
      <c r="D7524" t="s">
        <v>982</v>
      </c>
      <c r="E7524">
        <v>12</v>
      </c>
    </row>
    <row r="7525" spans="1:5" ht="13.5" customHeight="1">
      <c r="A7525">
        <v>39</v>
      </c>
      <c r="B7525" t="str">
        <f t="shared" si="117"/>
        <v>39---13</v>
      </c>
      <c r="C7525" t="s">
        <v>4226</v>
      </c>
      <c r="D7525" t="s">
        <v>1251</v>
      </c>
      <c r="E7525">
        <v>13</v>
      </c>
    </row>
    <row r="7526" spans="1:5" ht="13.5" customHeight="1">
      <c r="A7526">
        <v>39</v>
      </c>
      <c r="B7526" t="str">
        <f t="shared" si="117"/>
        <v>39---14</v>
      </c>
      <c r="C7526" t="s">
        <v>5911</v>
      </c>
      <c r="D7526" t="s">
        <v>792</v>
      </c>
      <c r="E7526">
        <v>14</v>
      </c>
    </row>
    <row r="7527" spans="1:5" ht="13.5" customHeight="1">
      <c r="A7527">
        <v>39</v>
      </c>
      <c r="B7527" t="str">
        <f t="shared" si="117"/>
        <v>39---15</v>
      </c>
      <c r="C7527" t="s">
        <v>5911</v>
      </c>
      <c r="D7527" t="s">
        <v>972</v>
      </c>
      <c r="E7527">
        <v>15</v>
      </c>
    </row>
    <row r="7528" spans="1:5" ht="13.5" customHeight="1">
      <c r="A7528">
        <v>39</v>
      </c>
      <c r="B7528" t="str">
        <f t="shared" si="117"/>
        <v>39---16</v>
      </c>
      <c r="C7528" t="s">
        <v>5911</v>
      </c>
      <c r="D7528" t="s">
        <v>718</v>
      </c>
      <c r="E7528">
        <v>16</v>
      </c>
    </row>
    <row r="7529" spans="1:5" ht="13.5" customHeight="1">
      <c r="A7529">
        <v>39</v>
      </c>
      <c r="B7529" t="str">
        <f t="shared" si="117"/>
        <v>39---17</v>
      </c>
      <c r="C7529" t="s">
        <v>5911</v>
      </c>
      <c r="D7529" t="s">
        <v>723</v>
      </c>
      <c r="E7529">
        <v>17</v>
      </c>
    </row>
    <row r="7530" spans="1:5" ht="13.5" customHeight="1">
      <c r="A7530">
        <v>39</v>
      </c>
      <c r="B7530" t="str">
        <f t="shared" si="117"/>
        <v>39---18</v>
      </c>
      <c r="C7530" t="s">
        <v>5911</v>
      </c>
      <c r="D7530" t="s">
        <v>980</v>
      </c>
      <c r="E7530">
        <v>18</v>
      </c>
    </row>
    <row r="7531" spans="1:5" ht="13.5" customHeight="1">
      <c r="A7531">
        <v>39</v>
      </c>
      <c r="B7531" t="str">
        <f t="shared" si="117"/>
        <v>39---19</v>
      </c>
      <c r="C7531" t="s">
        <v>5911</v>
      </c>
      <c r="D7531" t="s">
        <v>1085</v>
      </c>
      <c r="E7531">
        <v>19</v>
      </c>
    </row>
    <row r="7532" spans="1:5" ht="13.5" customHeight="1">
      <c r="A7532">
        <v>39</v>
      </c>
      <c r="B7532" t="str">
        <f t="shared" si="117"/>
        <v>39---20</v>
      </c>
      <c r="C7532" t="s">
        <v>735</v>
      </c>
      <c r="D7532" t="s">
        <v>744</v>
      </c>
      <c r="E7532">
        <v>20</v>
      </c>
    </row>
    <row r="7533" spans="1:5" ht="13.5" customHeight="1">
      <c r="A7533">
        <v>39</v>
      </c>
      <c r="B7533" t="str">
        <f t="shared" si="117"/>
        <v>39---21</v>
      </c>
      <c r="C7533" t="s">
        <v>797</v>
      </c>
      <c r="D7533" t="s">
        <v>1081</v>
      </c>
      <c r="E7533">
        <v>21</v>
      </c>
    </row>
    <row r="7534" spans="1:5" ht="13.5" customHeight="1">
      <c r="A7534">
        <v>39</v>
      </c>
      <c r="B7534" t="str">
        <f t="shared" si="117"/>
        <v>39---22</v>
      </c>
      <c r="C7534" t="s">
        <v>741</v>
      </c>
      <c r="D7534" t="s">
        <v>1248</v>
      </c>
      <c r="E7534">
        <v>22</v>
      </c>
    </row>
    <row r="7535" spans="1:5" ht="13.5" customHeight="1">
      <c r="A7535">
        <v>39</v>
      </c>
      <c r="B7535" t="str">
        <f t="shared" si="117"/>
        <v>39---23</v>
      </c>
      <c r="C7535" t="s">
        <v>743</v>
      </c>
      <c r="D7535" t="s">
        <v>754</v>
      </c>
      <c r="E7535">
        <v>23</v>
      </c>
    </row>
    <row r="7536" spans="1:5" ht="13.5" customHeight="1">
      <c r="A7536">
        <v>39</v>
      </c>
      <c r="B7536" t="str">
        <f t="shared" si="117"/>
        <v>39---24</v>
      </c>
      <c r="C7536" t="s">
        <v>987</v>
      </c>
      <c r="D7536" t="s">
        <v>1263</v>
      </c>
      <c r="E7536">
        <v>24</v>
      </c>
    </row>
    <row r="7537" spans="1:5" ht="13.5" customHeight="1">
      <c r="A7537">
        <v>39</v>
      </c>
      <c r="B7537" t="str">
        <f t="shared" si="117"/>
        <v>39---25</v>
      </c>
      <c r="C7537" t="s">
        <v>989</v>
      </c>
      <c r="D7537" t="s">
        <v>738</v>
      </c>
      <c r="E7537">
        <v>25</v>
      </c>
    </row>
    <row r="7538" spans="1:5" ht="13.5" customHeight="1">
      <c r="A7538">
        <v>39</v>
      </c>
      <c r="B7538" t="str">
        <f t="shared" si="117"/>
        <v>39---26</v>
      </c>
      <c r="C7538" t="s">
        <v>1094</v>
      </c>
      <c r="D7538" t="s">
        <v>790</v>
      </c>
      <c r="E7538">
        <v>26</v>
      </c>
    </row>
    <row r="7539" spans="1:5" ht="13.5" customHeight="1">
      <c r="A7539">
        <v>39</v>
      </c>
      <c r="B7539" t="str">
        <f t="shared" si="117"/>
        <v>39---27</v>
      </c>
      <c r="C7539" t="s">
        <v>819</v>
      </c>
      <c r="D7539" t="s">
        <v>756</v>
      </c>
      <c r="E7539">
        <v>27</v>
      </c>
    </row>
    <row r="7540" spans="1:5" ht="13.5" customHeight="1">
      <c r="A7540">
        <v>39</v>
      </c>
      <c r="B7540" t="str">
        <f t="shared" si="117"/>
        <v>39---28</v>
      </c>
      <c r="C7540" t="s">
        <v>1019</v>
      </c>
      <c r="D7540" t="s">
        <v>734</v>
      </c>
      <c r="E7540">
        <v>28</v>
      </c>
    </row>
    <row r="7541" spans="1:5" ht="13.5" customHeight="1">
      <c r="A7541">
        <v>39</v>
      </c>
      <c r="B7541" t="str">
        <f t="shared" si="117"/>
        <v>39---29</v>
      </c>
      <c r="C7541" t="s">
        <v>1083</v>
      </c>
      <c r="D7541" t="s">
        <v>844</v>
      </c>
      <c r="E7541">
        <v>29</v>
      </c>
    </row>
    <row r="7542" spans="1:5" ht="13.5" customHeight="1">
      <c r="A7542">
        <v>39</v>
      </c>
      <c r="B7542" t="str">
        <f t="shared" si="117"/>
        <v>39---30</v>
      </c>
      <c r="C7542" t="s">
        <v>824</v>
      </c>
      <c r="D7542" t="s">
        <v>752</v>
      </c>
      <c r="E7542">
        <v>30</v>
      </c>
    </row>
    <row r="7543" spans="1:5" ht="13.5" customHeight="1">
      <c r="A7543">
        <v>39</v>
      </c>
      <c r="B7543" t="str">
        <f t="shared" si="117"/>
        <v>39---31</v>
      </c>
      <c r="C7543" t="s">
        <v>830</v>
      </c>
      <c r="D7543" t="s">
        <v>1240</v>
      </c>
      <c r="E7543">
        <v>31</v>
      </c>
    </row>
    <row r="7544" spans="1:5" ht="13.5" customHeight="1">
      <c r="A7544">
        <v>39</v>
      </c>
      <c r="B7544" t="str">
        <f t="shared" si="117"/>
        <v>39---32</v>
      </c>
      <c r="C7544" t="s">
        <v>991</v>
      </c>
      <c r="D7544" t="s">
        <v>966</v>
      </c>
      <c r="E7544">
        <v>32</v>
      </c>
    </row>
    <row r="7545" spans="1:5" ht="13.5" customHeight="1">
      <c r="A7545">
        <v>39</v>
      </c>
      <c r="B7545" t="str">
        <f t="shared" si="117"/>
        <v>39---33</v>
      </c>
      <c r="C7545" t="s">
        <v>1007</v>
      </c>
      <c r="D7545" t="s">
        <v>1150</v>
      </c>
      <c r="E7545">
        <v>33</v>
      </c>
    </row>
    <row r="7546" spans="1:5" ht="13.5" customHeight="1">
      <c r="A7546">
        <v>39</v>
      </c>
      <c r="B7546" t="str">
        <f t="shared" si="117"/>
        <v>39---34</v>
      </c>
      <c r="C7546" t="s">
        <v>868</v>
      </c>
      <c r="D7546" t="s">
        <v>758</v>
      </c>
      <c r="E7546">
        <v>34</v>
      </c>
    </row>
    <row r="7547" spans="1:5" ht="13.5" customHeight="1">
      <c r="A7547">
        <v>39</v>
      </c>
      <c r="B7547" t="str">
        <f t="shared" si="117"/>
        <v>39---35</v>
      </c>
      <c r="C7547" t="s">
        <v>1098</v>
      </c>
      <c r="D7547" t="s">
        <v>1206</v>
      </c>
      <c r="E7547">
        <v>35</v>
      </c>
    </row>
    <row r="7548" spans="1:5" ht="13.5" customHeight="1">
      <c r="A7548">
        <v>39</v>
      </c>
      <c r="B7548" t="str">
        <f t="shared" si="117"/>
        <v>39---36</v>
      </c>
      <c r="C7548" t="s">
        <v>771</v>
      </c>
      <c r="D7548" t="s">
        <v>791</v>
      </c>
      <c r="E7548">
        <v>36</v>
      </c>
    </row>
    <row r="7549" spans="1:5" ht="13.5" customHeight="1">
      <c r="A7549">
        <v>39</v>
      </c>
      <c r="B7549" t="str">
        <f t="shared" si="117"/>
        <v>39---37</v>
      </c>
      <c r="C7549" t="s">
        <v>894</v>
      </c>
      <c r="D7549" t="s">
        <v>964</v>
      </c>
      <c r="E7549">
        <v>37</v>
      </c>
    </row>
    <row r="7550" spans="1:5" ht="13.5" customHeight="1">
      <c r="A7550">
        <v>39</v>
      </c>
      <c r="B7550" t="str">
        <f t="shared" si="117"/>
        <v>39---38</v>
      </c>
      <c r="C7550" t="s">
        <v>5912</v>
      </c>
      <c r="D7550" t="s">
        <v>764</v>
      </c>
      <c r="E7550">
        <v>38</v>
      </c>
    </row>
    <row r="7551" spans="1:5" ht="13.5" customHeight="1">
      <c r="A7551">
        <v>39</v>
      </c>
      <c r="B7551" t="str">
        <f t="shared" si="117"/>
        <v>39---39</v>
      </c>
      <c r="C7551" t="s">
        <v>5913</v>
      </c>
      <c r="D7551" t="s">
        <v>1114</v>
      </c>
      <c r="E7551">
        <v>39</v>
      </c>
    </row>
    <row r="7552" spans="1:5" ht="13.5" customHeight="1">
      <c r="A7552">
        <v>39</v>
      </c>
      <c r="B7552" t="str">
        <f t="shared" si="117"/>
        <v>39---40</v>
      </c>
      <c r="C7552" t="s">
        <v>5914</v>
      </c>
      <c r="D7552" t="s">
        <v>785</v>
      </c>
      <c r="E7552">
        <v>40</v>
      </c>
    </row>
    <row r="7553" spans="1:5" ht="13.5" customHeight="1">
      <c r="A7553">
        <v>39</v>
      </c>
      <c r="B7553" t="str">
        <f t="shared" si="117"/>
        <v>39---41</v>
      </c>
      <c r="C7553" t="s">
        <v>5915</v>
      </c>
      <c r="D7553" t="s">
        <v>772</v>
      </c>
      <c r="E7553">
        <v>41</v>
      </c>
    </row>
    <row r="7554" spans="1:5" ht="13.5" customHeight="1">
      <c r="A7554">
        <v>39</v>
      </c>
      <c r="B7554" t="str">
        <f t="shared" si="117"/>
        <v>39---42</v>
      </c>
      <c r="C7554" t="s">
        <v>5917</v>
      </c>
      <c r="D7554" t="s">
        <v>789</v>
      </c>
      <c r="E7554">
        <v>42</v>
      </c>
    </row>
    <row r="7555" spans="1:5" ht="13.5" customHeight="1">
      <c r="A7555">
        <v>39</v>
      </c>
      <c r="B7555" t="str">
        <f t="shared" ref="B7555:B7618" si="118">A7555&amp;"---"&amp;E7555</f>
        <v>39---43</v>
      </c>
      <c r="C7555" t="s">
        <v>5918</v>
      </c>
      <c r="D7555" t="s">
        <v>770</v>
      </c>
      <c r="E7555">
        <v>43</v>
      </c>
    </row>
    <row r="7556" spans="1:5" ht="13.5" customHeight="1">
      <c r="A7556">
        <v>39</v>
      </c>
      <c r="B7556" t="str">
        <f t="shared" si="118"/>
        <v>39---44</v>
      </c>
      <c r="C7556" t="s">
        <v>5963</v>
      </c>
      <c r="D7556" t="s">
        <v>937</v>
      </c>
      <c r="E7556">
        <v>44</v>
      </c>
    </row>
    <row r="7557" spans="1:5" ht="13.5" customHeight="1">
      <c r="A7557">
        <v>39</v>
      </c>
      <c r="B7557" t="str">
        <f t="shared" si="118"/>
        <v>39---45</v>
      </c>
      <c r="C7557" t="s">
        <v>5919</v>
      </c>
      <c r="D7557" t="s">
        <v>725</v>
      </c>
      <c r="E7557">
        <v>45</v>
      </c>
    </row>
    <row r="7558" spans="1:5" ht="13.5" customHeight="1">
      <c r="A7558">
        <v>39</v>
      </c>
      <c r="B7558" t="str">
        <f t="shared" si="118"/>
        <v>39---46</v>
      </c>
      <c r="C7558" t="s">
        <v>5920</v>
      </c>
      <c r="D7558" t="s">
        <v>762</v>
      </c>
      <c r="E7558">
        <v>46</v>
      </c>
    </row>
    <row r="7559" spans="1:5" ht="13.5" customHeight="1">
      <c r="A7559">
        <v>39</v>
      </c>
      <c r="B7559" t="str">
        <f t="shared" si="118"/>
        <v>39---47</v>
      </c>
      <c r="C7559" t="s">
        <v>5973</v>
      </c>
      <c r="D7559" t="s">
        <v>1158</v>
      </c>
      <c r="E7559">
        <v>47</v>
      </c>
    </row>
    <row r="7560" spans="1:5" ht="13.5" customHeight="1">
      <c r="A7560">
        <v>39</v>
      </c>
      <c r="B7560" t="str">
        <f t="shared" si="118"/>
        <v>39---48</v>
      </c>
      <c r="C7560" t="s">
        <v>5923</v>
      </c>
      <c r="D7560" t="s">
        <v>766</v>
      </c>
      <c r="E7560">
        <v>48</v>
      </c>
    </row>
    <row r="7561" spans="1:5" ht="13.5" customHeight="1">
      <c r="A7561">
        <v>39</v>
      </c>
      <c r="B7561" t="str">
        <f t="shared" si="118"/>
        <v>39---49</v>
      </c>
      <c r="C7561" t="s">
        <v>5989</v>
      </c>
      <c r="D7561" t="s">
        <v>1185</v>
      </c>
      <c r="E7561">
        <v>49</v>
      </c>
    </row>
    <row r="7562" spans="1:5" ht="13.5" customHeight="1">
      <c r="A7562">
        <v>40</v>
      </c>
      <c r="B7562" t="str">
        <f t="shared" si="118"/>
        <v>40---1</v>
      </c>
      <c r="C7562" t="s">
        <v>4234</v>
      </c>
      <c r="D7562" t="s">
        <v>719</v>
      </c>
      <c r="E7562">
        <v>1</v>
      </c>
    </row>
    <row r="7563" spans="1:5" ht="13.5" customHeight="1">
      <c r="A7563">
        <v>40</v>
      </c>
      <c r="B7563" t="str">
        <f t="shared" si="118"/>
        <v>40---2</v>
      </c>
      <c r="C7563" t="s">
        <v>4216</v>
      </c>
      <c r="D7563" t="s">
        <v>719</v>
      </c>
      <c r="E7563">
        <v>2</v>
      </c>
    </row>
    <row r="7564" spans="1:5" ht="13.5" customHeight="1">
      <c r="A7564">
        <v>40</v>
      </c>
      <c r="B7564" t="str">
        <f t="shared" si="118"/>
        <v>40---3</v>
      </c>
      <c r="C7564" t="s">
        <v>4216</v>
      </c>
      <c r="D7564" t="s">
        <v>853</v>
      </c>
      <c r="E7564">
        <v>3</v>
      </c>
    </row>
    <row r="7565" spans="1:5" ht="13.5" customHeight="1">
      <c r="A7565">
        <v>40</v>
      </c>
      <c r="B7565" t="str">
        <f t="shared" si="118"/>
        <v>40---4</v>
      </c>
      <c r="C7565" t="s">
        <v>4216</v>
      </c>
      <c r="D7565" t="s">
        <v>1004</v>
      </c>
      <c r="E7565">
        <v>4</v>
      </c>
    </row>
    <row r="7566" spans="1:5" ht="13.5" customHeight="1">
      <c r="A7566">
        <v>40</v>
      </c>
      <c r="B7566" t="str">
        <f t="shared" si="118"/>
        <v>40---5</v>
      </c>
      <c r="C7566" t="s">
        <v>4216</v>
      </c>
      <c r="D7566" t="s">
        <v>907</v>
      </c>
      <c r="E7566">
        <v>5</v>
      </c>
    </row>
    <row r="7567" spans="1:5" ht="13.5" customHeight="1">
      <c r="A7567">
        <v>40</v>
      </c>
      <c r="B7567" t="str">
        <f t="shared" si="118"/>
        <v>40---6</v>
      </c>
      <c r="C7567" t="s">
        <v>4216</v>
      </c>
      <c r="D7567" t="s">
        <v>768</v>
      </c>
      <c r="E7567">
        <v>6</v>
      </c>
    </row>
    <row r="7568" spans="1:5" ht="13.5" customHeight="1">
      <c r="A7568">
        <v>40</v>
      </c>
      <c r="B7568" t="str">
        <f t="shared" si="118"/>
        <v>40---7</v>
      </c>
      <c r="C7568" t="s">
        <v>4216</v>
      </c>
      <c r="D7568" t="s">
        <v>724</v>
      </c>
      <c r="E7568">
        <v>7</v>
      </c>
    </row>
    <row r="7569" spans="1:5" ht="13.5" customHeight="1">
      <c r="A7569">
        <v>40</v>
      </c>
      <c r="B7569" t="str">
        <f t="shared" si="118"/>
        <v>40---8</v>
      </c>
      <c r="C7569" t="s">
        <v>4216</v>
      </c>
      <c r="D7569" t="s">
        <v>1251</v>
      </c>
      <c r="E7569">
        <v>8</v>
      </c>
    </row>
    <row r="7570" spans="1:5" ht="13.5" customHeight="1">
      <c r="A7570">
        <v>40</v>
      </c>
      <c r="B7570" t="str">
        <f t="shared" si="118"/>
        <v>40---9</v>
      </c>
      <c r="C7570" t="s">
        <v>4216</v>
      </c>
      <c r="D7570" t="s">
        <v>713</v>
      </c>
      <c r="E7570">
        <v>9</v>
      </c>
    </row>
    <row r="7571" spans="1:5" ht="13.5" customHeight="1">
      <c r="A7571">
        <v>40</v>
      </c>
      <c r="B7571" t="str">
        <f t="shared" si="118"/>
        <v>40---10</v>
      </c>
      <c r="C7571" t="s">
        <v>4216</v>
      </c>
      <c r="D7571" t="s">
        <v>922</v>
      </c>
      <c r="E7571">
        <v>10</v>
      </c>
    </row>
    <row r="7572" spans="1:5" ht="13.5" customHeight="1">
      <c r="A7572">
        <v>40</v>
      </c>
      <c r="B7572" t="str">
        <f t="shared" si="118"/>
        <v>40---11</v>
      </c>
      <c r="C7572" t="s">
        <v>4216</v>
      </c>
      <c r="D7572" t="s">
        <v>1163</v>
      </c>
      <c r="E7572">
        <v>11</v>
      </c>
    </row>
    <row r="7573" spans="1:5" ht="13.5" customHeight="1">
      <c r="A7573">
        <v>40</v>
      </c>
      <c r="B7573" t="str">
        <f t="shared" si="118"/>
        <v>40---12</v>
      </c>
      <c r="C7573" t="s">
        <v>4216</v>
      </c>
      <c r="D7573" t="s">
        <v>1024</v>
      </c>
      <c r="E7573">
        <v>12</v>
      </c>
    </row>
    <row r="7574" spans="1:5" ht="13.5" customHeight="1">
      <c r="A7574">
        <v>40</v>
      </c>
      <c r="B7574" t="str">
        <f t="shared" si="118"/>
        <v>40---13</v>
      </c>
      <c r="C7574" t="s">
        <v>4219</v>
      </c>
      <c r="D7574" t="s">
        <v>721</v>
      </c>
      <c r="E7574">
        <v>13</v>
      </c>
    </row>
    <row r="7575" spans="1:5" ht="13.5" customHeight="1">
      <c r="A7575">
        <v>40</v>
      </c>
      <c r="B7575" t="str">
        <f t="shared" si="118"/>
        <v>40---14</v>
      </c>
      <c r="C7575" t="s">
        <v>4271</v>
      </c>
      <c r="D7575" t="s">
        <v>1076</v>
      </c>
      <c r="E7575">
        <v>14</v>
      </c>
    </row>
    <row r="7576" spans="1:5" ht="13.5" customHeight="1">
      <c r="A7576">
        <v>40</v>
      </c>
      <c r="B7576" t="str">
        <f t="shared" si="118"/>
        <v>40---15</v>
      </c>
      <c r="C7576" t="s">
        <v>4270</v>
      </c>
      <c r="D7576" t="s">
        <v>1167</v>
      </c>
      <c r="E7576">
        <v>15</v>
      </c>
    </row>
    <row r="7577" spans="1:5" ht="13.5" customHeight="1">
      <c r="A7577">
        <v>40</v>
      </c>
      <c r="B7577" t="str">
        <f t="shared" si="118"/>
        <v>40---16</v>
      </c>
      <c r="C7577" t="s">
        <v>4268</v>
      </c>
      <c r="D7577" t="s">
        <v>966</v>
      </c>
      <c r="E7577">
        <v>16</v>
      </c>
    </row>
    <row r="7578" spans="1:5" ht="13.5" customHeight="1">
      <c r="A7578">
        <v>40</v>
      </c>
      <c r="B7578" t="str">
        <f t="shared" si="118"/>
        <v>40---17</v>
      </c>
      <c r="C7578" t="s">
        <v>4276</v>
      </c>
      <c r="D7578" t="s">
        <v>774</v>
      </c>
      <c r="E7578">
        <v>17</v>
      </c>
    </row>
    <row r="7579" spans="1:5" ht="13.5" customHeight="1">
      <c r="A7579">
        <v>40</v>
      </c>
      <c r="B7579" t="str">
        <f t="shared" si="118"/>
        <v>40---18</v>
      </c>
      <c r="C7579" t="s">
        <v>4231</v>
      </c>
      <c r="D7579" t="s">
        <v>734</v>
      </c>
      <c r="E7579">
        <v>18</v>
      </c>
    </row>
    <row r="7580" spans="1:5" ht="13.5" customHeight="1">
      <c r="A7580">
        <v>40</v>
      </c>
      <c r="B7580" t="str">
        <f t="shared" si="118"/>
        <v>40---19</v>
      </c>
      <c r="C7580" t="s">
        <v>4241</v>
      </c>
      <c r="D7580" t="s">
        <v>1145</v>
      </c>
      <c r="E7580">
        <v>19</v>
      </c>
    </row>
    <row r="7581" spans="1:5" ht="13.5" customHeight="1">
      <c r="A7581">
        <v>40</v>
      </c>
      <c r="B7581" t="str">
        <f t="shared" si="118"/>
        <v>40---20</v>
      </c>
      <c r="C7581" t="s">
        <v>4236</v>
      </c>
      <c r="D7581" t="s">
        <v>982</v>
      </c>
      <c r="E7581">
        <v>20</v>
      </c>
    </row>
    <row r="7582" spans="1:5" ht="13.5" customHeight="1">
      <c r="A7582">
        <v>40</v>
      </c>
      <c r="B7582" t="str">
        <f t="shared" si="118"/>
        <v>40---21</v>
      </c>
      <c r="C7582" t="s">
        <v>4266</v>
      </c>
      <c r="D7582" t="s">
        <v>1242</v>
      </c>
      <c r="E7582">
        <v>21</v>
      </c>
    </row>
    <row r="7583" spans="1:5" ht="13.5" customHeight="1">
      <c r="A7583">
        <v>40</v>
      </c>
      <c r="B7583" t="str">
        <f t="shared" si="118"/>
        <v>40---22</v>
      </c>
      <c r="C7583" t="s">
        <v>727</v>
      </c>
      <c r="D7583" t="s">
        <v>1308</v>
      </c>
      <c r="E7583">
        <v>22</v>
      </c>
    </row>
    <row r="7584" spans="1:5" ht="13.5" customHeight="1">
      <c r="A7584">
        <v>40</v>
      </c>
      <c r="B7584" t="str">
        <f t="shared" si="118"/>
        <v>40---23</v>
      </c>
      <c r="C7584" t="s">
        <v>1017</v>
      </c>
      <c r="D7584" t="s">
        <v>796</v>
      </c>
      <c r="E7584">
        <v>23</v>
      </c>
    </row>
    <row r="7585" spans="1:5" ht="13.5" customHeight="1">
      <c r="A7585">
        <v>40</v>
      </c>
      <c r="B7585" t="str">
        <f t="shared" si="118"/>
        <v>40---24</v>
      </c>
      <c r="C7585" t="s">
        <v>735</v>
      </c>
      <c r="D7585" t="s">
        <v>744</v>
      </c>
      <c r="E7585">
        <v>24</v>
      </c>
    </row>
    <row r="7586" spans="1:5" ht="13.5" customHeight="1">
      <c r="A7586">
        <v>40</v>
      </c>
      <c r="B7586" t="str">
        <f t="shared" si="118"/>
        <v>40---25</v>
      </c>
      <c r="C7586" t="s">
        <v>985</v>
      </c>
      <c r="D7586" t="s">
        <v>1449</v>
      </c>
      <c r="E7586">
        <v>25</v>
      </c>
    </row>
    <row r="7587" spans="1:5" ht="13.5" customHeight="1">
      <c r="A7587">
        <v>40</v>
      </c>
      <c r="B7587" t="str">
        <f t="shared" si="118"/>
        <v>40---26</v>
      </c>
      <c r="C7587" t="s">
        <v>797</v>
      </c>
      <c r="D7587" t="s">
        <v>1081</v>
      </c>
      <c r="E7587">
        <v>26</v>
      </c>
    </row>
    <row r="7588" spans="1:5" ht="13.5" customHeight="1">
      <c r="A7588">
        <v>40</v>
      </c>
      <c r="B7588" t="str">
        <f t="shared" si="118"/>
        <v>40---27</v>
      </c>
      <c r="C7588" t="s">
        <v>741</v>
      </c>
      <c r="D7588" t="s">
        <v>1248</v>
      </c>
      <c r="E7588">
        <v>27</v>
      </c>
    </row>
    <row r="7589" spans="1:5" ht="13.5" customHeight="1">
      <c r="A7589">
        <v>40</v>
      </c>
      <c r="B7589" t="str">
        <f t="shared" si="118"/>
        <v>40---28</v>
      </c>
      <c r="C7589" t="s">
        <v>743</v>
      </c>
      <c r="D7589" t="s">
        <v>754</v>
      </c>
      <c r="E7589">
        <v>28</v>
      </c>
    </row>
    <row r="7590" spans="1:5" ht="13.5" customHeight="1">
      <c r="A7590">
        <v>40</v>
      </c>
      <c r="B7590" t="str">
        <f t="shared" si="118"/>
        <v>40---29</v>
      </c>
      <c r="C7590" t="s">
        <v>745</v>
      </c>
      <c r="D7590" t="s">
        <v>837</v>
      </c>
      <c r="E7590">
        <v>29</v>
      </c>
    </row>
    <row r="7591" spans="1:5" ht="13.5" customHeight="1">
      <c r="A7591">
        <v>40</v>
      </c>
      <c r="B7591" t="str">
        <f t="shared" si="118"/>
        <v>40---30</v>
      </c>
      <c r="C7591" t="s">
        <v>915</v>
      </c>
      <c r="D7591" t="s">
        <v>939</v>
      </c>
      <c r="E7591">
        <v>30</v>
      </c>
    </row>
    <row r="7592" spans="1:5" ht="13.5" customHeight="1">
      <c r="A7592">
        <v>40</v>
      </c>
      <c r="B7592" t="str">
        <f t="shared" si="118"/>
        <v>40---31</v>
      </c>
      <c r="C7592" t="s">
        <v>987</v>
      </c>
      <c r="D7592" t="s">
        <v>1263</v>
      </c>
      <c r="E7592">
        <v>31</v>
      </c>
    </row>
    <row r="7593" spans="1:5" ht="13.5" customHeight="1">
      <c r="A7593">
        <v>40</v>
      </c>
      <c r="B7593" t="str">
        <f t="shared" si="118"/>
        <v>40---32</v>
      </c>
      <c r="C7593" t="s">
        <v>989</v>
      </c>
      <c r="D7593" t="s">
        <v>738</v>
      </c>
      <c r="E7593">
        <v>32</v>
      </c>
    </row>
    <row r="7594" spans="1:5" ht="13.5" customHeight="1">
      <c r="A7594">
        <v>40</v>
      </c>
      <c r="B7594" t="str">
        <f t="shared" si="118"/>
        <v>40---33</v>
      </c>
      <c r="C7594" t="s">
        <v>1094</v>
      </c>
      <c r="D7594" t="s">
        <v>790</v>
      </c>
      <c r="E7594">
        <v>33</v>
      </c>
    </row>
    <row r="7595" spans="1:5" ht="13.5" customHeight="1">
      <c r="A7595">
        <v>40</v>
      </c>
      <c r="B7595" t="str">
        <f t="shared" si="118"/>
        <v>40---34</v>
      </c>
      <c r="C7595" t="s">
        <v>819</v>
      </c>
      <c r="D7595" t="s">
        <v>756</v>
      </c>
      <c r="E7595">
        <v>34</v>
      </c>
    </row>
    <row r="7596" spans="1:5" ht="13.5" customHeight="1">
      <c r="A7596">
        <v>40</v>
      </c>
      <c r="B7596" t="str">
        <f t="shared" si="118"/>
        <v>40---35</v>
      </c>
      <c r="C7596" t="s">
        <v>1019</v>
      </c>
      <c r="D7596" t="s">
        <v>734</v>
      </c>
      <c r="E7596">
        <v>35</v>
      </c>
    </row>
    <row r="7597" spans="1:5" ht="13.5" customHeight="1">
      <c r="A7597">
        <v>40</v>
      </c>
      <c r="B7597" t="str">
        <f t="shared" si="118"/>
        <v>40---36</v>
      </c>
      <c r="C7597" t="s">
        <v>1083</v>
      </c>
      <c r="D7597" t="s">
        <v>844</v>
      </c>
      <c r="E7597">
        <v>36</v>
      </c>
    </row>
    <row r="7598" spans="1:5" ht="13.5" customHeight="1">
      <c r="A7598">
        <v>40</v>
      </c>
      <c r="B7598" t="str">
        <f t="shared" si="118"/>
        <v>40---37</v>
      </c>
      <c r="C7598" t="s">
        <v>824</v>
      </c>
      <c r="D7598" t="s">
        <v>752</v>
      </c>
      <c r="E7598">
        <v>37</v>
      </c>
    </row>
    <row r="7599" spans="1:5" ht="13.5" customHeight="1">
      <c r="A7599">
        <v>40</v>
      </c>
      <c r="B7599" t="str">
        <f t="shared" si="118"/>
        <v>40---38</v>
      </c>
      <c r="C7599" t="s">
        <v>826</v>
      </c>
      <c r="D7599" t="s">
        <v>1079</v>
      </c>
      <c r="E7599">
        <v>38</v>
      </c>
    </row>
    <row r="7600" spans="1:5" ht="13.5" customHeight="1">
      <c r="A7600">
        <v>40</v>
      </c>
      <c r="B7600" t="str">
        <f t="shared" si="118"/>
        <v>40---39</v>
      </c>
      <c r="C7600" t="s">
        <v>828</v>
      </c>
      <c r="D7600" t="s">
        <v>818</v>
      </c>
      <c r="E7600">
        <v>39</v>
      </c>
    </row>
    <row r="7601" spans="1:5" ht="13.5" customHeight="1">
      <c r="A7601">
        <v>40</v>
      </c>
      <c r="B7601" t="str">
        <f t="shared" si="118"/>
        <v>40---40</v>
      </c>
      <c r="C7601" t="s">
        <v>759</v>
      </c>
      <c r="D7601" t="s">
        <v>823</v>
      </c>
      <c r="E7601">
        <v>40</v>
      </c>
    </row>
    <row r="7602" spans="1:5" ht="13.5" customHeight="1">
      <c r="A7602">
        <v>40</v>
      </c>
      <c r="B7602" t="str">
        <f t="shared" si="118"/>
        <v>40---41</v>
      </c>
      <c r="C7602" t="s">
        <v>830</v>
      </c>
      <c r="D7602" t="s">
        <v>1240</v>
      </c>
      <c r="E7602">
        <v>41</v>
      </c>
    </row>
    <row r="7603" spans="1:5" ht="13.5" customHeight="1">
      <c r="A7603">
        <v>40</v>
      </c>
      <c r="B7603" t="str">
        <f t="shared" si="118"/>
        <v>40---42</v>
      </c>
      <c r="C7603" t="s">
        <v>991</v>
      </c>
      <c r="D7603" t="s">
        <v>966</v>
      </c>
      <c r="E7603">
        <v>42</v>
      </c>
    </row>
    <row r="7604" spans="1:5" ht="13.5" customHeight="1">
      <c r="A7604">
        <v>40</v>
      </c>
      <c r="B7604" t="str">
        <f t="shared" si="118"/>
        <v>40---43</v>
      </c>
      <c r="C7604" t="s">
        <v>864</v>
      </c>
      <c r="D7604" t="s">
        <v>957</v>
      </c>
      <c r="E7604">
        <v>43</v>
      </c>
    </row>
    <row r="7605" spans="1:5" ht="13.5" customHeight="1">
      <c r="A7605">
        <v>40</v>
      </c>
      <c r="B7605" t="str">
        <f t="shared" si="118"/>
        <v>40---44</v>
      </c>
      <c r="C7605" t="s">
        <v>866</v>
      </c>
      <c r="D7605" t="s">
        <v>831</v>
      </c>
      <c r="E7605">
        <v>44</v>
      </c>
    </row>
    <row r="7606" spans="1:5" ht="13.5" customHeight="1">
      <c r="A7606">
        <v>40</v>
      </c>
      <c r="B7606" t="str">
        <f t="shared" si="118"/>
        <v>40---45</v>
      </c>
      <c r="C7606" t="s">
        <v>1007</v>
      </c>
      <c r="D7606" t="s">
        <v>1150</v>
      </c>
      <c r="E7606">
        <v>45</v>
      </c>
    </row>
    <row r="7607" spans="1:5" ht="13.5" customHeight="1">
      <c r="A7607">
        <v>40</v>
      </c>
      <c r="B7607" t="str">
        <f t="shared" si="118"/>
        <v>40---46</v>
      </c>
      <c r="C7607" t="s">
        <v>765</v>
      </c>
      <c r="D7607" t="s">
        <v>1196</v>
      </c>
      <c r="E7607">
        <v>46</v>
      </c>
    </row>
    <row r="7608" spans="1:5" ht="13.5" customHeight="1">
      <c r="A7608">
        <v>40</v>
      </c>
      <c r="B7608" t="str">
        <f t="shared" si="118"/>
        <v>40---47</v>
      </c>
      <c r="C7608" t="s">
        <v>868</v>
      </c>
      <c r="D7608" t="s">
        <v>758</v>
      </c>
      <c r="E7608">
        <v>47</v>
      </c>
    </row>
    <row r="7609" spans="1:5" ht="13.5" customHeight="1">
      <c r="A7609">
        <v>40</v>
      </c>
      <c r="B7609" t="str">
        <f t="shared" si="118"/>
        <v>40---48</v>
      </c>
      <c r="C7609" t="s">
        <v>1098</v>
      </c>
      <c r="D7609" t="s">
        <v>1206</v>
      </c>
      <c r="E7609">
        <v>48</v>
      </c>
    </row>
    <row r="7610" spans="1:5" ht="13.5" customHeight="1">
      <c r="A7610">
        <v>40</v>
      </c>
      <c r="B7610" t="str">
        <f t="shared" si="118"/>
        <v>40---49</v>
      </c>
      <c r="C7610" t="s">
        <v>948</v>
      </c>
      <c r="D7610" t="s">
        <v>1010</v>
      </c>
      <c r="E7610">
        <v>49</v>
      </c>
    </row>
    <row r="7611" spans="1:5" ht="13.5" customHeight="1">
      <c r="A7611">
        <v>40</v>
      </c>
      <c r="B7611" t="str">
        <f t="shared" si="118"/>
        <v>40---50</v>
      </c>
      <c r="C7611" t="s">
        <v>771</v>
      </c>
      <c r="D7611" t="s">
        <v>791</v>
      </c>
      <c r="E7611">
        <v>50</v>
      </c>
    </row>
    <row r="7612" spans="1:5" ht="13.5" customHeight="1">
      <c r="A7612">
        <v>40</v>
      </c>
      <c r="B7612" t="str">
        <f t="shared" si="118"/>
        <v>40---51</v>
      </c>
      <c r="C7612" t="s">
        <v>894</v>
      </c>
      <c r="D7612" t="s">
        <v>964</v>
      </c>
      <c r="E7612">
        <v>51</v>
      </c>
    </row>
    <row r="7613" spans="1:5" ht="13.5" customHeight="1">
      <c r="A7613">
        <v>40</v>
      </c>
      <c r="B7613" t="str">
        <f t="shared" si="118"/>
        <v>40---52</v>
      </c>
      <c r="C7613" t="s">
        <v>5912</v>
      </c>
      <c r="D7613" t="s">
        <v>764</v>
      </c>
      <c r="E7613">
        <v>52</v>
      </c>
    </row>
    <row r="7614" spans="1:5" ht="13.5" customHeight="1">
      <c r="A7614">
        <v>40</v>
      </c>
      <c r="B7614" t="str">
        <f t="shared" si="118"/>
        <v>40---53</v>
      </c>
      <c r="C7614" t="s">
        <v>5913</v>
      </c>
      <c r="D7614" t="s">
        <v>1114</v>
      </c>
      <c r="E7614">
        <v>53</v>
      </c>
    </row>
    <row r="7615" spans="1:5" ht="13.5" customHeight="1">
      <c r="A7615">
        <v>40</v>
      </c>
      <c r="B7615" t="str">
        <f t="shared" si="118"/>
        <v>40---54</v>
      </c>
      <c r="C7615" t="s">
        <v>6000</v>
      </c>
      <c r="D7615" t="s">
        <v>1198</v>
      </c>
      <c r="E7615">
        <v>54</v>
      </c>
    </row>
    <row r="7616" spans="1:5" ht="13.5" customHeight="1">
      <c r="A7616">
        <v>40</v>
      </c>
      <c r="B7616" t="str">
        <f t="shared" si="118"/>
        <v>40---55</v>
      </c>
      <c r="C7616" t="s">
        <v>5914</v>
      </c>
      <c r="D7616" t="s">
        <v>785</v>
      </c>
      <c r="E7616">
        <v>55</v>
      </c>
    </row>
    <row r="7617" spans="1:5" ht="13.5" customHeight="1">
      <c r="A7617">
        <v>40</v>
      </c>
      <c r="B7617" t="str">
        <f t="shared" si="118"/>
        <v>40---56</v>
      </c>
      <c r="C7617" t="s">
        <v>5915</v>
      </c>
      <c r="D7617" t="s">
        <v>772</v>
      </c>
      <c r="E7617">
        <v>56</v>
      </c>
    </row>
    <row r="7618" spans="1:5" ht="13.5" customHeight="1">
      <c r="A7618">
        <v>40</v>
      </c>
      <c r="B7618" t="str">
        <f t="shared" si="118"/>
        <v>40---57</v>
      </c>
      <c r="C7618" t="s">
        <v>5917</v>
      </c>
      <c r="D7618" t="s">
        <v>789</v>
      </c>
      <c r="E7618">
        <v>57</v>
      </c>
    </row>
    <row r="7619" spans="1:5" ht="13.5" customHeight="1">
      <c r="A7619">
        <v>40</v>
      </c>
      <c r="B7619" t="str">
        <f t="shared" ref="B7619:B7682" si="119">A7619&amp;"---"&amp;E7619</f>
        <v>40---58</v>
      </c>
      <c r="C7619" t="s">
        <v>5918</v>
      </c>
      <c r="D7619" t="s">
        <v>770</v>
      </c>
      <c r="E7619">
        <v>58</v>
      </c>
    </row>
    <row r="7620" spans="1:5" ht="13.5" customHeight="1">
      <c r="A7620">
        <v>40</v>
      </c>
      <c r="B7620" t="str">
        <f t="shared" si="119"/>
        <v>40---59</v>
      </c>
      <c r="C7620" t="s">
        <v>5963</v>
      </c>
      <c r="D7620" t="s">
        <v>937</v>
      </c>
      <c r="E7620">
        <v>59</v>
      </c>
    </row>
    <row r="7621" spans="1:5" ht="13.5" customHeight="1">
      <c r="A7621">
        <v>40</v>
      </c>
      <c r="B7621" t="str">
        <f t="shared" si="119"/>
        <v>40---60</v>
      </c>
      <c r="C7621" t="s">
        <v>6009</v>
      </c>
      <c r="D7621" t="s">
        <v>1242</v>
      </c>
      <c r="E7621">
        <v>60</v>
      </c>
    </row>
    <row r="7622" spans="1:5" ht="13.5" customHeight="1">
      <c r="A7622">
        <v>40</v>
      </c>
      <c r="B7622" t="str">
        <f t="shared" si="119"/>
        <v>40---61</v>
      </c>
      <c r="C7622" t="s">
        <v>5956</v>
      </c>
      <c r="D7622" t="s">
        <v>917</v>
      </c>
      <c r="E7622">
        <v>61</v>
      </c>
    </row>
    <row r="7623" spans="1:5" ht="13.5" customHeight="1">
      <c r="A7623">
        <v>40</v>
      </c>
      <c r="B7623" t="str">
        <f t="shared" si="119"/>
        <v>40---62</v>
      </c>
      <c r="C7623" t="s">
        <v>5919</v>
      </c>
      <c r="D7623" t="s">
        <v>725</v>
      </c>
      <c r="E7623">
        <v>62</v>
      </c>
    </row>
    <row r="7624" spans="1:5" ht="13.5" customHeight="1">
      <c r="A7624">
        <v>40</v>
      </c>
      <c r="B7624" t="str">
        <f t="shared" si="119"/>
        <v>40---63</v>
      </c>
      <c r="C7624" t="s">
        <v>5920</v>
      </c>
      <c r="D7624" t="s">
        <v>762</v>
      </c>
      <c r="E7624">
        <v>63</v>
      </c>
    </row>
    <row r="7625" spans="1:5" ht="13.5" customHeight="1">
      <c r="A7625">
        <v>40</v>
      </c>
      <c r="B7625" t="str">
        <f t="shared" si="119"/>
        <v>40---64</v>
      </c>
      <c r="C7625" t="s">
        <v>5973</v>
      </c>
      <c r="D7625" t="s">
        <v>1158</v>
      </c>
      <c r="E7625">
        <v>64</v>
      </c>
    </row>
    <row r="7626" spans="1:5" ht="13.5" customHeight="1">
      <c r="A7626">
        <v>40</v>
      </c>
      <c r="B7626" t="str">
        <f t="shared" si="119"/>
        <v>40---65</v>
      </c>
      <c r="C7626" t="s">
        <v>5923</v>
      </c>
      <c r="D7626" t="s">
        <v>766</v>
      </c>
      <c r="E7626">
        <v>65</v>
      </c>
    </row>
    <row r="7627" spans="1:5" ht="13.5" customHeight="1">
      <c r="A7627">
        <v>40</v>
      </c>
      <c r="B7627" t="str">
        <f t="shared" si="119"/>
        <v>40---66</v>
      </c>
      <c r="C7627" t="s">
        <v>5989</v>
      </c>
      <c r="D7627" t="s">
        <v>1185</v>
      </c>
      <c r="E7627">
        <v>66</v>
      </c>
    </row>
    <row r="7628" spans="1:5" ht="13.5" customHeight="1">
      <c r="A7628">
        <v>41</v>
      </c>
      <c r="B7628" t="str">
        <f t="shared" si="119"/>
        <v>41---1</v>
      </c>
      <c r="C7628" t="s">
        <v>4234</v>
      </c>
      <c r="D7628" t="s">
        <v>1241</v>
      </c>
      <c r="E7628">
        <v>1</v>
      </c>
    </row>
    <row r="7629" spans="1:5" ht="13.5" customHeight="1">
      <c r="A7629">
        <v>41</v>
      </c>
      <c r="B7629" t="str">
        <f t="shared" si="119"/>
        <v>41---2</v>
      </c>
      <c r="C7629" t="s">
        <v>4216</v>
      </c>
      <c r="D7629" t="s">
        <v>1241</v>
      </c>
      <c r="E7629">
        <v>2</v>
      </c>
    </row>
    <row r="7630" spans="1:5" ht="13.5" customHeight="1">
      <c r="A7630">
        <v>41</v>
      </c>
      <c r="B7630" t="str">
        <f t="shared" si="119"/>
        <v>41---3</v>
      </c>
      <c r="C7630" t="s">
        <v>4216</v>
      </c>
      <c r="D7630" t="s">
        <v>719</v>
      </c>
      <c r="E7630">
        <v>3</v>
      </c>
    </row>
    <row r="7631" spans="1:5" ht="13.5" customHeight="1">
      <c r="A7631">
        <v>41</v>
      </c>
      <c r="B7631" t="str">
        <f t="shared" si="119"/>
        <v>41---4</v>
      </c>
      <c r="C7631" t="s">
        <v>4216</v>
      </c>
      <c r="D7631" t="s">
        <v>853</v>
      </c>
      <c r="E7631">
        <v>4</v>
      </c>
    </row>
    <row r="7632" spans="1:5" ht="13.5" customHeight="1">
      <c r="A7632">
        <v>41</v>
      </c>
      <c r="B7632" t="str">
        <f t="shared" si="119"/>
        <v>41---5</v>
      </c>
      <c r="C7632" t="s">
        <v>4216</v>
      </c>
      <c r="D7632" t="s">
        <v>1004</v>
      </c>
      <c r="E7632">
        <v>5</v>
      </c>
    </row>
    <row r="7633" spans="1:5" ht="13.5" customHeight="1">
      <c r="A7633">
        <v>41</v>
      </c>
      <c r="B7633" t="str">
        <f t="shared" si="119"/>
        <v>41---6</v>
      </c>
      <c r="C7633" t="s">
        <v>4216</v>
      </c>
      <c r="D7633" t="s">
        <v>907</v>
      </c>
      <c r="E7633">
        <v>6</v>
      </c>
    </row>
    <row r="7634" spans="1:5" ht="13.5" customHeight="1">
      <c r="A7634">
        <v>41</v>
      </c>
      <c r="B7634" t="str">
        <f t="shared" si="119"/>
        <v>41---7</v>
      </c>
      <c r="C7634" t="s">
        <v>4216</v>
      </c>
      <c r="D7634" t="s">
        <v>768</v>
      </c>
      <c r="E7634">
        <v>7</v>
      </c>
    </row>
    <row r="7635" spans="1:5" ht="13.5" customHeight="1">
      <c r="A7635">
        <v>41</v>
      </c>
      <c r="B7635" t="str">
        <f t="shared" si="119"/>
        <v>41---8</v>
      </c>
      <c r="C7635" t="s">
        <v>4216</v>
      </c>
      <c r="D7635" t="s">
        <v>929</v>
      </c>
      <c r="E7635">
        <v>8</v>
      </c>
    </row>
    <row r="7636" spans="1:5" ht="13.5" customHeight="1">
      <c r="A7636">
        <v>41</v>
      </c>
      <c r="B7636" t="str">
        <f t="shared" si="119"/>
        <v>41---9</v>
      </c>
      <c r="C7636" t="s">
        <v>4216</v>
      </c>
      <c r="D7636" t="s">
        <v>976</v>
      </c>
      <c r="E7636">
        <v>9</v>
      </c>
    </row>
    <row r="7637" spans="1:5" ht="13.5" customHeight="1">
      <c r="A7637">
        <v>41</v>
      </c>
      <c r="B7637" t="str">
        <f t="shared" si="119"/>
        <v>41---10</v>
      </c>
      <c r="C7637" t="s">
        <v>4216</v>
      </c>
      <c r="D7637" t="s">
        <v>724</v>
      </c>
      <c r="E7637">
        <v>10</v>
      </c>
    </row>
    <row r="7638" spans="1:5" ht="13.5" customHeight="1">
      <c r="A7638">
        <v>41</v>
      </c>
      <c r="B7638" t="str">
        <f t="shared" si="119"/>
        <v>41---11</v>
      </c>
      <c r="C7638" t="s">
        <v>4216</v>
      </c>
      <c r="D7638" t="s">
        <v>1251</v>
      </c>
      <c r="E7638">
        <v>11</v>
      </c>
    </row>
    <row r="7639" spans="1:5" ht="13.5" customHeight="1">
      <c r="A7639">
        <v>41</v>
      </c>
      <c r="B7639" t="str">
        <f t="shared" si="119"/>
        <v>41---12</v>
      </c>
      <c r="C7639" t="s">
        <v>4216</v>
      </c>
      <c r="D7639" t="s">
        <v>721</v>
      </c>
      <c r="E7639">
        <v>12</v>
      </c>
    </row>
    <row r="7640" spans="1:5" ht="13.5" customHeight="1">
      <c r="A7640">
        <v>41</v>
      </c>
      <c r="B7640" t="str">
        <f t="shared" si="119"/>
        <v>41---13</v>
      </c>
      <c r="C7640" t="s">
        <v>4216</v>
      </c>
      <c r="D7640" t="s">
        <v>1076</v>
      </c>
      <c r="E7640">
        <v>13</v>
      </c>
    </row>
    <row r="7641" spans="1:5" ht="13.5" customHeight="1">
      <c r="A7641">
        <v>41</v>
      </c>
      <c r="B7641" t="str">
        <f t="shared" si="119"/>
        <v>41---14</v>
      </c>
      <c r="C7641" t="s">
        <v>4216</v>
      </c>
      <c r="D7641" t="s">
        <v>1167</v>
      </c>
      <c r="E7641">
        <v>14</v>
      </c>
    </row>
    <row r="7642" spans="1:5" ht="13.5" customHeight="1">
      <c r="A7642">
        <v>41</v>
      </c>
      <c r="B7642" t="str">
        <f t="shared" si="119"/>
        <v>41---15</v>
      </c>
      <c r="C7642" t="s">
        <v>4216</v>
      </c>
      <c r="D7642" t="s">
        <v>966</v>
      </c>
      <c r="E7642">
        <v>15</v>
      </c>
    </row>
    <row r="7643" spans="1:5" ht="13.5" customHeight="1">
      <c r="A7643">
        <v>41</v>
      </c>
      <c r="B7643" t="str">
        <f t="shared" si="119"/>
        <v>41---16</v>
      </c>
      <c r="C7643" t="s">
        <v>4216</v>
      </c>
      <c r="D7643" t="s">
        <v>774</v>
      </c>
      <c r="E7643">
        <v>16</v>
      </c>
    </row>
    <row r="7644" spans="1:5" ht="13.5" customHeight="1">
      <c r="A7644">
        <v>41</v>
      </c>
      <c r="B7644" t="str">
        <f t="shared" si="119"/>
        <v>41---17</v>
      </c>
      <c r="C7644" t="s">
        <v>4216</v>
      </c>
      <c r="D7644" t="s">
        <v>734</v>
      </c>
      <c r="E7644">
        <v>17</v>
      </c>
    </row>
    <row r="7645" spans="1:5" ht="13.5" customHeight="1">
      <c r="A7645">
        <v>41</v>
      </c>
      <c r="B7645" t="str">
        <f t="shared" si="119"/>
        <v>41---18</v>
      </c>
      <c r="C7645" t="s">
        <v>4216</v>
      </c>
      <c r="D7645" t="s">
        <v>1145</v>
      </c>
      <c r="E7645">
        <v>18</v>
      </c>
    </row>
    <row r="7646" spans="1:5" ht="13.5" customHeight="1">
      <c r="A7646">
        <v>41</v>
      </c>
      <c r="B7646" t="str">
        <f t="shared" si="119"/>
        <v>41---19</v>
      </c>
      <c r="C7646" t="s">
        <v>4216</v>
      </c>
      <c r="D7646" t="s">
        <v>982</v>
      </c>
      <c r="E7646">
        <v>19</v>
      </c>
    </row>
    <row r="7647" spans="1:5" ht="13.5" customHeight="1">
      <c r="A7647">
        <v>41</v>
      </c>
      <c r="B7647" t="str">
        <f t="shared" si="119"/>
        <v>41---20</v>
      </c>
      <c r="C7647" t="s">
        <v>4216</v>
      </c>
      <c r="D7647" t="s">
        <v>1242</v>
      </c>
      <c r="E7647">
        <v>20</v>
      </c>
    </row>
    <row r="7648" spans="1:5" ht="13.5" customHeight="1">
      <c r="A7648">
        <v>41</v>
      </c>
      <c r="B7648" t="str">
        <f t="shared" si="119"/>
        <v>41---21</v>
      </c>
      <c r="C7648" t="s">
        <v>4216</v>
      </c>
      <c r="D7648" t="s">
        <v>713</v>
      </c>
      <c r="E7648">
        <v>21</v>
      </c>
    </row>
    <row r="7649" spans="1:5" ht="13.5" customHeight="1">
      <c r="A7649">
        <v>41</v>
      </c>
      <c r="B7649" t="str">
        <f t="shared" si="119"/>
        <v>41---22</v>
      </c>
      <c r="C7649" t="s">
        <v>4216</v>
      </c>
      <c r="D7649" t="s">
        <v>922</v>
      </c>
      <c r="E7649">
        <v>22</v>
      </c>
    </row>
    <row r="7650" spans="1:5" ht="13.5" customHeight="1">
      <c r="A7650">
        <v>41</v>
      </c>
      <c r="B7650" t="str">
        <f t="shared" si="119"/>
        <v>41---23</v>
      </c>
      <c r="C7650" t="s">
        <v>4216</v>
      </c>
      <c r="D7650" t="s">
        <v>1163</v>
      </c>
      <c r="E7650">
        <v>23</v>
      </c>
    </row>
    <row r="7651" spans="1:5" ht="13.5" customHeight="1">
      <c r="A7651">
        <v>41</v>
      </c>
      <c r="B7651" t="str">
        <f t="shared" si="119"/>
        <v>41---24</v>
      </c>
      <c r="C7651" t="s">
        <v>4216</v>
      </c>
      <c r="D7651" t="s">
        <v>1024</v>
      </c>
      <c r="E7651">
        <v>24</v>
      </c>
    </row>
    <row r="7652" spans="1:5" ht="13.5" customHeight="1">
      <c r="A7652">
        <v>41</v>
      </c>
      <c r="B7652" t="str">
        <f t="shared" si="119"/>
        <v>41---25</v>
      </c>
      <c r="C7652" t="s">
        <v>727</v>
      </c>
      <c r="D7652" t="s">
        <v>1308</v>
      </c>
      <c r="E7652">
        <v>25</v>
      </c>
    </row>
    <row r="7653" spans="1:5" ht="13.5" customHeight="1">
      <c r="A7653">
        <v>41</v>
      </c>
      <c r="B7653" t="str">
        <f t="shared" si="119"/>
        <v>41---26</v>
      </c>
      <c r="C7653" t="s">
        <v>1017</v>
      </c>
      <c r="D7653" t="s">
        <v>796</v>
      </c>
      <c r="E7653">
        <v>26</v>
      </c>
    </row>
    <row r="7654" spans="1:5" ht="13.5" customHeight="1">
      <c r="A7654">
        <v>41</v>
      </c>
      <c r="B7654" t="str">
        <f t="shared" si="119"/>
        <v>41---27</v>
      </c>
      <c r="C7654" t="s">
        <v>731</v>
      </c>
      <c r="D7654" t="s">
        <v>800</v>
      </c>
      <c r="E7654">
        <v>27</v>
      </c>
    </row>
    <row r="7655" spans="1:5" ht="13.5" customHeight="1">
      <c r="A7655">
        <v>41</v>
      </c>
      <c r="B7655" t="str">
        <f t="shared" si="119"/>
        <v>41---28</v>
      </c>
      <c r="C7655" t="s">
        <v>735</v>
      </c>
      <c r="D7655" t="s">
        <v>744</v>
      </c>
      <c r="E7655">
        <v>28</v>
      </c>
    </row>
    <row r="7656" spans="1:5" ht="13.5" customHeight="1">
      <c r="A7656">
        <v>41</v>
      </c>
      <c r="B7656" t="str">
        <f t="shared" si="119"/>
        <v>41---29</v>
      </c>
      <c r="C7656" t="s">
        <v>985</v>
      </c>
      <c r="D7656" t="s">
        <v>1449</v>
      </c>
      <c r="E7656">
        <v>29</v>
      </c>
    </row>
    <row r="7657" spans="1:5" ht="13.5" customHeight="1">
      <c r="A7657">
        <v>41</v>
      </c>
      <c r="B7657" t="str">
        <f t="shared" si="119"/>
        <v>41---30</v>
      </c>
      <c r="C7657" t="s">
        <v>797</v>
      </c>
      <c r="D7657" t="s">
        <v>1081</v>
      </c>
      <c r="E7657">
        <v>30</v>
      </c>
    </row>
    <row r="7658" spans="1:5" ht="13.5" customHeight="1">
      <c r="A7658">
        <v>41</v>
      </c>
      <c r="B7658" t="str">
        <f t="shared" si="119"/>
        <v>41---31</v>
      </c>
      <c r="C7658" t="s">
        <v>737</v>
      </c>
      <c r="D7658" t="s">
        <v>996</v>
      </c>
      <c r="E7658">
        <v>31</v>
      </c>
    </row>
    <row r="7659" spans="1:5" ht="13.5" customHeight="1">
      <c r="A7659">
        <v>41</v>
      </c>
      <c r="B7659" t="str">
        <f t="shared" si="119"/>
        <v>41---32</v>
      </c>
      <c r="C7659" t="s">
        <v>741</v>
      </c>
      <c r="D7659" t="s">
        <v>1248</v>
      </c>
      <c r="E7659">
        <v>32</v>
      </c>
    </row>
    <row r="7660" spans="1:5" ht="13.5" customHeight="1">
      <c r="A7660">
        <v>41</v>
      </c>
      <c r="B7660" t="str">
        <f t="shared" si="119"/>
        <v>41---33</v>
      </c>
      <c r="C7660" t="s">
        <v>743</v>
      </c>
      <c r="D7660" t="s">
        <v>754</v>
      </c>
      <c r="E7660">
        <v>33</v>
      </c>
    </row>
    <row r="7661" spans="1:5" ht="13.5" customHeight="1">
      <c r="A7661">
        <v>41</v>
      </c>
      <c r="B7661" t="str">
        <f t="shared" si="119"/>
        <v>41---34</v>
      </c>
      <c r="C7661" t="s">
        <v>745</v>
      </c>
      <c r="D7661" t="s">
        <v>837</v>
      </c>
      <c r="E7661">
        <v>34</v>
      </c>
    </row>
    <row r="7662" spans="1:5" ht="13.5" customHeight="1">
      <c r="A7662">
        <v>41</v>
      </c>
      <c r="B7662" t="str">
        <f t="shared" si="119"/>
        <v>41---35</v>
      </c>
      <c r="C7662" t="s">
        <v>915</v>
      </c>
      <c r="D7662" t="s">
        <v>939</v>
      </c>
      <c r="E7662">
        <v>35</v>
      </c>
    </row>
    <row r="7663" spans="1:5" ht="13.5" customHeight="1">
      <c r="A7663">
        <v>41</v>
      </c>
      <c r="B7663" t="str">
        <f t="shared" si="119"/>
        <v>41---36</v>
      </c>
      <c r="C7663" t="s">
        <v>987</v>
      </c>
      <c r="D7663" t="s">
        <v>1263</v>
      </c>
      <c r="E7663">
        <v>36</v>
      </c>
    </row>
    <row r="7664" spans="1:5" ht="13.5" customHeight="1">
      <c r="A7664">
        <v>41</v>
      </c>
      <c r="B7664" t="str">
        <f t="shared" si="119"/>
        <v>41---37</v>
      </c>
      <c r="C7664" t="s">
        <v>989</v>
      </c>
      <c r="D7664" t="s">
        <v>738</v>
      </c>
      <c r="E7664">
        <v>37</v>
      </c>
    </row>
    <row r="7665" spans="1:5" ht="13.5" customHeight="1">
      <c r="A7665">
        <v>41</v>
      </c>
      <c r="B7665" t="str">
        <f t="shared" si="119"/>
        <v>41---38</v>
      </c>
      <c r="C7665" t="s">
        <v>747</v>
      </c>
      <c r="D7665" t="s">
        <v>1154</v>
      </c>
      <c r="E7665">
        <v>38</v>
      </c>
    </row>
    <row r="7666" spans="1:5" ht="13.5" customHeight="1">
      <c r="A7666">
        <v>41</v>
      </c>
      <c r="B7666" t="str">
        <f t="shared" si="119"/>
        <v>41---39</v>
      </c>
      <c r="C7666" t="s">
        <v>1094</v>
      </c>
      <c r="D7666" t="s">
        <v>790</v>
      </c>
      <c r="E7666">
        <v>39</v>
      </c>
    </row>
    <row r="7667" spans="1:5" ht="13.5" customHeight="1">
      <c r="A7667">
        <v>41</v>
      </c>
      <c r="B7667" t="str">
        <f t="shared" si="119"/>
        <v>41---40</v>
      </c>
      <c r="C7667" t="s">
        <v>819</v>
      </c>
      <c r="D7667" t="s">
        <v>756</v>
      </c>
      <c r="E7667">
        <v>40</v>
      </c>
    </row>
    <row r="7668" spans="1:5" ht="13.5" customHeight="1">
      <c r="A7668">
        <v>41</v>
      </c>
      <c r="B7668" t="str">
        <f t="shared" si="119"/>
        <v>41---41</v>
      </c>
      <c r="C7668" t="s">
        <v>1019</v>
      </c>
      <c r="D7668" t="s">
        <v>734</v>
      </c>
      <c r="E7668">
        <v>41</v>
      </c>
    </row>
    <row r="7669" spans="1:5" ht="13.5" customHeight="1">
      <c r="A7669">
        <v>41</v>
      </c>
      <c r="B7669" t="str">
        <f t="shared" si="119"/>
        <v>41---42</v>
      </c>
      <c r="C7669" t="s">
        <v>1083</v>
      </c>
      <c r="D7669" t="s">
        <v>844</v>
      </c>
      <c r="E7669">
        <v>42</v>
      </c>
    </row>
    <row r="7670" spans="1:5" ht="13.5" customHeight="1">
      <c r="A7670">
        <v>41</v>
      </c>
      <c r="B7670" t="str">
        <f t="shared" si="119"/>
        <v>41---43</v>
      </c>
      <c r="C7670" t="s">
        <v>824</v>
      </c>
      <c r="D7670" t="s">
        <v>752</v>
      </c>
      <c r="E7670">
        <v>43</v>
      </c>
    </row>
    <row r="7671" spans="1:5" ht="13.5" customHeight="1">
      <c r="A7671">
        <v>41</v>
      </c>
      <c r="B7671" t="str">
        <f t="shared" si="119"/>
        <v>41---44</v>
      </c>
      <c r="C7671" t="s">
        <v>826</v>
      </c>
      <c r="D7671" t="s">
        <v>1079</v>
      </c>
      <c r="E7671">
        <v>44</v>
      </c>
    </row>
    <row r="7672" spans="1:5" ht="13.5" customHeight="1">
      <c r="A7672">
        <v>41</v>
      </c>
      <c r="B7672" t="str">
        <f t="shared" si="119"/>
        <v>41---45</v>
      </c>
      <c r="C7672" t="s">
        <v>753</v>
      </c>
      <c r="D7672" t="s">
        <v>1002</v>
      </c>
      <c r="E7672">
        <v>45</v>
      </c>
    </row>
    <row r="7673" spans="1:5" ht="13.5" customHeight="1">
      <c r="A7673">
        <v>41</v>
      </c>
      <c r="B7673" t="str">
        <f t="shared" si="119"/>
        <v>41---46</v>
      </c>
      <c r="C7673" t="s">
        <v>828</v>
      </c>
      <c r="D7673" t="s">
        <v>818</v>
      </c>
      <c r="E7673">
        <v>46</v>
      </c>
    </row>
    <row r="7674" spans="1:5" ht="13.5" customHeight="1">
      <c r="A7674">
        <v>41</v>
      </c>
      <c r="B7674" t="str">
        <f t="shared" si="119"/>
        <v>41---47</v>
      </c>
      <c r="C7674" t="s">
        <v>759</v>
      </c>
      <c r="D7674" t="s">
        <v>823</v>
      </c>
      <c r="E7674">
        <v>47</v>
      </c>
    </row>
    <row r="7675" spans="1:5" ht="13.5" customHeight="1">
      <c r="A7675">
        <v>41</v>
      </c>
      <c r="B7675" t="str">
        <f t="shared" si="119"/>
        <v>41---48</v>
      </c>
      <c r="C7675" t="s">
        <v>830</v>
      </c>
      <c r="D7675" t="s">
        <v>1240</v>
      </c>
      <c r="E7675">
        <v>48</v>
      </c>
    </row>
    <row r="7676" spans="1:5" ht="13.5" customHeight="1">
      <c r="A7676">
        <v>41</v>
      </c>
      <c r="B7676" t="str">
        <f t="shared" si="119"/>
        <v>41---49</v>
      </c>
      <c r="C7676" t="s">
        <v>862</v>
      </c>
      <c r="D7676" t="s">
        <v>1261</v>
      </c>
      <c r="E7676">
        <v>49</v>
      </c>
    </row>
    <row r="7677" spans="1:5" ht="13.5" customHeight="1">
      <c r="A7677">
        <v>41</v>
      </c>
      <c r="B7677" t="str">
        <f t="shared" si="119"/>
        <v>41---50</v>
      </c>
      <c r="C7677" t="s">
        <v>991</v>
      </c>
      <c r="D7677" t="s">
        <v>966</v>
      </c>
      <c r="E7677">
        <v>50</v>
      </c>
    </row>
    <row r="7678" spans="1:5" ht="13.5" customHeight="1">
      <c r="A7678">
        <v>41</v>
      </c>
      <c r="B7678" t="str">
        <f t="shared" si="119"/>
        <v>41---51</v>
      </c>
      <c r="C7678" t="s">
        <v>864</v>
      </c>
      <c r="D7678" t="s">
        <v>957</v>
      </c>
      <c r="E7678">
        <v>51</v>
      </c>
    </row>
    <row r="7679" spans="1:5" ht="13.5" customHeight="1">
      <c r="A7679">
        <v>41</v>
      </c>
      <c r="B7679" t="str">
        <f t="shared" si="119"/>
        <v>41---52</v>
      </c>
      <c r="C7679" t="s">
        <v>866</v>
      </c>
      <c r="D7679" t="s">
        <v>831</v>
      </c>
      <c r="E7679">
        <v>52</v>
      </c>
    </row>
    <row r="7680" spans="1:5" ht="13.5" customHeight="1">
      <c r="A7680">
        <v>41</v>
      </c>
      <c r="B7680" t="str">
        <f t="shared" si="119"/>
        <v>41---53</v>
      </c>
      <c r="C7680" t="s">
        <v>1007</v>
      </c>
      <c r="D7680" t="s">
        <v>1150</v>
      </c>
      <c r="E7680">
        <v>53</v>
      </c>
    </row>
    <row r="7681" spans="1:5" ht="13.5" customHeight="1">
      <c r="A7681">
        <v>41</v>
      </c>
      <c r="B7681" t="str">
        <f t="shared" si="119"/>
        <v>41---54</v>
      </c>
      <c r="C7681" t="s">
        <v>765</v>
      </c>
      <c r="D7681" t="s">
        <v>1196</v>
      </c>
      <c r="E7681">
        <v>54</v>
      </c>
    </row>
    <row r="7682" spans="1:5" ht="13.5" customHeight="1">
      <c r="A7682">
        <v>41</v>
      </c>
      <c r="B7682" t="str">
        <f t="shared" si="119"/>
        <v>41---55</v>
      </c>
      <c r="C7682" t="s">
        <v>868</v>
      </c>
      <c r="D7682" t="s">
        <v>758</v>
      </c>
      <c r="E7682">
        <v>55</v>
      </c>
    </row>
    <row r="7683" spans="1:5" ht="13.5" customHeight="1">
      <c r="A7683">
        <v>41</v>
      </c>
      <c r="B7683" t="str">
        <f t="shared" ref="B7683:B7746" si="120">A7683&amp;"---"&amp;E7683</f>
        <v>41---56</v>
      </c>
      <c r="C7683" t="s">
        <v>1098</v>
      </c>
      <c r="D7683" t="s">
        <v>1206</v>
      </c>
      <c r="E7683">
        <v>56</v>
      </c>
    </row>
    <row r="7684" spans="1:5" ht="13.5" customHeight="1">
      <c r="A7684">
        <v>41</v>
      </c>
      <c r="B7684" t="str">
        <f t="shared" si="120"/>
        <v>41---57</v>
      </c>
      <c r="C7684" t="s">
        <v>948</v>
      </c>
      <c r="D7684" t="s">
        <v>1010</v>
      </c>
      <c r="E7684">
        <v>57</v>
      </c>
    </row>
    <row r="7685" spans="1:5" ht="13.5" customHeight="1">
      <c r="A7685">
        <v>41</v>
      </c>
      <c r="B7685" t="str">
        <f t="shared" si="120"/>
        <v>41---58</v>
      </c>
      <c r="C7685" t="s">
        <v>771</v>
      </c>
      <c r="D7685" t="s">
        <v>791</v>
      </c>
      <c r="E7685">
        <v>58</v>
      </c>
    </row>
    <row r="7686" spans="1:5" ht="13.5" customHeight="1">
      <c r="A7686">
        <v>41</v>
      </c>
      <c r="B7686" t="str">
        <f t="shared" si="120"/>
        <v>41---59</v>
      </c>
      <c r="C7686" t="s">
        <v>894</v>
      </c>
      <c r="D7686" t="s">
        <v>964</v>
      </c>
      <c r="E7686">
        <v>59</v>
      </c>
    </row>
    <row r="7687" spans="1:5" ht="13.5" customHeight="1">
      <c r="A7687">
        <v>41</v>
      </c>
      <c r="B7687" t="str">
        <f t="shared" si="120"/>
        <v>41---60</v>
      </c>
      <c r="C7687" t="s">
        <v>1011</v>
      </c>
      <c r="D7687" t="s">
        <v>856</v>
      </c>
      <c r="E7687">
        <v>60</v>
      </c>
    </row>
    <row r="7688" spans="1:5" ht="13.5" customHeight="1">
      <c r="A7688">
        <v>41</v>
      </c>
      <c r="B7688" t="str">
        <f t="shared" si="120"/>
        <v>41---61</v>
      </c>
      <c r="C7688" t="s">
        <v>918</v>
      </c>
      <c r="D7688" t="s">
        <v>865</v>
      </c>
      <c r="E7688">
        <v>61</v>
      </c>
    </row>
    <row r="7689" spans="1:5" ht="13.5" customHeight="1">
      <c r="A7689">
        <v>41</v>
      </c>
      <c r="B7689" t="str">
        <f t="shared" si="120"/>
        <v>41---62</v>
      </c>
      <c r="C7689" t="s">
        <v>5912</v>
      </c>
      <c r="D7689" t="s">
        <v>764</v>
      </c>
      <c r="E7689">
        <v>62</v>
      </c>
    </row>
    <row r="7690" spans="1:5" ht="13.5" customHeight="1">
      <c r="A7690">
        <v>41</v>
      </c>
      <c r="B7690" t="str">
        <f t="shared" si="120"/>
        <v>41---63</v>
      </c>
      <c r="C7690" t="s">
        <v>5913</v>
      </c>
      <c r="D7690" t="s">
        <v>1114</v>
      </c>
      <c r="E7690">
        <v>63</v>
      </c>
    </row>
    <row r="7691" spans="1:5" ht="13.5" customHeight="1">
      <c r="A7691">
        <v>41</v>
      </c>
      <c r="B7691" t="str">
        <f t="shared" si="120"/>
        <v>41---64</v>
      </c>
      <c r="C7691" t="s">
        <v>6000</v>
      </c>
      <c r="D7691" t="s">
        <v>1198</v>
      </c>
      <c r="E7691">
        <v>64</v>
      </c>
    </row>
    <row r="7692" spans="1:5" ht="13.5" customHeight="1">
      <c r="A7692">
        <v>41</v>
      </c>
      <c r="B7692" t="str">
        <f t="shared" si="120"/>
        <v>41---65</v>
      </c>
      <c r="C7692" t="s">
        <v>5914</v>
      </c>
      <c r="D7692" t="s">
        <v>785</v>
      </c>
      <c r="E7692">
        <v>65</v>
      </c>
    </row>
    <row r="7693" spans="1:5" ht="13.5" customHeight="1">
      <c r="A7693">
        <v>41</v>
      </c>
      <c r="B7693" t="str">
        <f t="shared" si="120"/>
        <v>41---66</v>
      </c>
      <c r="C7693" t="s">
        <v>5915</v>
      </c>
      <c r="D7693" t="s">
        <v>772</v>
      </c>
      <c r="E7693">
        <v>66</v>
      </c>
    </row>
    <row r="7694" spans="1:5" ht="13.5" customHeight="1">
      <c r="A7694">
        <v>41</v>
      </c>
      <c r="B7694" t="str">
        <f t="shared" si="120"/>
        <v>41---67</v>
      </c>
      <c r="C7694" t="s">
        <v>5917</v>
      </c>
      <c r="D7694" t="s">
        <v>789</v>
      </c>
      <c r="E7694">
        <v>67</v>
      </c>
    </row>
    <row r="7695" spans="1:5" ht="13.5" customHeight="1">
      <c r="A7695">
        <v>41</v>
      </c>
      <c r="B7695" t="str">
        <f t="shared" si="120"/>
        <v>41---68</v>
      </c>
      <c r="C7695" t="s">
        <v>5918</v>
      </c>
      <c r="D7695" t="s">
        <v>770</v>
      </c>
      <c r="E7695">
        <v>68</v>
      </c>
    </row>
    <row r="7696" spans="1:5" ht="13.5" customHeight="1">
      <c r="A7696">
        <v>41</v>
      </c>
      <c r="B7696" t="str">
        <f t="shared" si="120"/>
        <v>41---69</v>
      </c>
      <c r="C7696" t="s">
        <v>5963</v>
      </c>
      <c r="D7696" t="s">
        <v>937</v>
      </c>
      <c r="E7696">
        <v>69</v>
      </c>
    </row>
    <row r="7697" spans="1:5" ht="13.5" customHeight="1">
      <c r="A7697">
        <v>41</v>
      </c>
      <c r="B7697" t="str">
        <f t="shared" si="120"/>
        <v>41---70</v>
      </c>
      <c r="C7697" t="s">
        <v>5933</v>
      </c>
      <c r="D7697" t="s">
        <v>855</v>
      </c>
      <c r="E7697">
        <v>70</v>
      </c>
    </row>
    <row r="7698" spans="1:5" ht="13.5" customHeight="1">
      <c r="A7698">
        <v>41</v>
      </c>
      <c r="B7698" t="str">
        <f t="shared" si="120"/>
        <v>41---71</v>
      </c>
      <c r="C7698" t="s">
        <v>6009</v>
      </c>
      <c r="D7698" t="s">
        <v>1242</v>
      </c>
      <c r="E7698">
        <v>71</v>
      </c>
    </row>
    <row r="7699" spans="1:5" ht="13.5" customHeight="1">
      <c r="A7699">
        <v>41</v>
      </c>
      <c r="B7699" t="str">
        <f t="shared" si="120"/>
        <v>41---72</v>
      </c>
      <c r="C7699" t="s">
        <v>5956</v>
      </c>
      <c r="D7699" t="s">
        <v>917</v>
      </c>
      <c r="E7699">
        <v>72</v>
      </c>
    </row>
    <row r="7700" spans="1:5" ht="13.5" customHeight="1">
      <c r="A7700">
        <v>41</v>
      </c>
      <c r="B7700" t="str">
        <f t="shared" si="120"/>
        <v>41---73</v>
      </c>
      <c r="C7700" t="s">
        <v>5919</v>
      </c>
      <c r="D7700" t="s">
        <v>725</v>
      </c>
      <c r="E7700">
        <v>73</v>
      </c>
    </row>
    <row r="7701" spans="1:5" ht="13.5" customHeight="1">
      <c r="A7701">
        <v>41</v>
      </c>
      <c r="B7701" t="str">
        <f t="shared" si="120"/>
        <v>41---74</v>
      </c>
      <c r="C7701" t="s">
        <v>6013</v>
      </c>
      <c r="D7701" t="s">
        <v>968</v>
      </c>
      <c r="E7701">
        <v>74</v>
      </c>
    </row>
    <row r="7702" spans="1:5" ht="13.5" customHeight="1">
      <c r="A7702">
        <v>41</v>
      </c>
      <c r="B7702" t="str">
        <f t="shared" si="120"/>
        <v>41---75</v>
      </c>
      <c r="C7702" t="s">
        <v>5941</v>
      </c>
      <c r="D7702" t="s">
        <v>861</v>
      </c>
      <c r="E7702">
        <v>75</v>
      </c>
    </row>
    <row r="7703" spans="1:5" ht="13.5" customHeight="1">
      <c r="A7703">
        <v>41</v>
      </c>
      <c r="B7703" t="str">
        <f t="shared" si="120"/>
        <v>41---76</v>
      </c>
      <c r="C7703" t="s">
        <v>5920</v>
      </c>
      <c r="D7703" t="s">
        <v>762</v>
      </c>
      <c r="E7703">
        <v>76</v>
      </c>
    </row>
    <row r="7704" spans="1:5" ht="13.5" customHeight="1">
      <c r="A7704">
        <v>41</v>
      </c>
      <c r="B7704" t="str">
        <f t="shared" si="120"/>
        <v>41---77</v>
      </c>
      <c r="C7704" t="s">
        <v>5973</v>
      </c>
      <c r="D7704" t="s">
        <v>1158</v>
      </c>
      <c r="E7704">
        <v>77</v>
      </c>
    </row>
    <row r="7705" spans="1:5" ht="13.5" customHeight="1">
      <c r="A7705">
        <v>41</v>
      </c>
      <c r="B7705" t="str">
        <f t="shared" si="120"/>
        <v>41---78</v>
      </c>
      <c r="C7705" t="s">
        <v>5921</v>
      </c>
      <c r="D7705" t="s">
        <v>786</v>
      </c>
      <c r="E7705">
        <v>78</v>
      </c>
    </row>
    <row r="7706" spans="1:5" ht="13.5" customHeight="1">
      <c r="A7706">
        <v>41</v>
      </c>
      <c r="B7706" t="str">
        <f t="shared" si="120"/>
        <v>41---79</v>
      </c>
      <c r="C7706" t="s">
        <v>5923</v>
      </c>
      <c r="D7706" t="s">
        <v>766</v>
      </c>
      <c r="E7706">
        <v>79</v>
      </c>
    </row>
    <row r="7707" spans="1:5" ht="13.5" customHeight="1">
      <c r="A7707">
        <v>41</v>
      </c>
      <c r="B7707" t="str">
        <f t="shared" si="120"/>
        <v>41---80</v>
      </c>
      <c r="C7707" t="s">
        <v>5989</v>
      </c>
      <c r="D7707" t="s">
        <v>1185</v>
      </c>
      <c r="E7707">
        <v>80</v>
      </c>
    </row>
    <row r="7708" spans="1:5" ht="13.5" customHeight="1">
      <c r="A7708">
        <v>41</v>
      </c>
      <c r="B7708" t="str">
        <f t="shared" si="120"/>
        <v>41---81</v>
      </c>
      <c r="C7708" t="s">
        <v>5943</v>
      </c>
      <c r="D7708" t="s">
        <v>976</v>
      </c>
      <c r="E7708">
        <v>81</v>
      </c>
    </row>
    <row r="7709" spans="1:5" ht="13.5" customHeight="1">
      <c r="A7709">
        <v>41</v>
      </c>
      <c r="B7709" t="str">
        <f t="shared" si="120"/>
        <v>41---82</v>
      </c>
      <c r="C7709" t="s">
        <v>5996</v>
      </c>
      <c r="D7709" t="s">
        <v>1356</v>
      </c>
      <c r="E7709">
        <v>82</v>
      </c>
    </row>
    <row r="7710" spans="1:5" ht="13.5" customHeight="1">
      <c r="A7710">
        <v>62</v>
      </c>
      <c r="B7710" t="str">
        <f t="shared" si="120"/>
        <v>62---1</v>
      </c>
      <c r="C7710" t="s">
        <v>4216</v>
      </c>
      <c r="D7710" t="s">
        <v>714</v>
      </c>
      <c r="E7710">
        <v>1</v>
      </c>
    </row>
    <row r="7711" spans="1:5" ht="13.5" customHeight="1">
      <c r="A7711">
        <v>62</v>
      </c>
      <c r="B7711" t="str">
        <f t="shared" si="120"/>
        <v>62---2</v>
      </c>
      <c r="C7711" t="s">
        <v>4216</v>
      </c>
      <c r="D7711" t="s">
        <v>873</v>
      </c>
      <c r="E7711">
        <v>2</v>
      </c>
    </row>
    <row r="7712" spans="1:5" ht="13.5" customHeight="1">
      <c r="A7712">
        <v>62</v>
      </c>
      <c r="B7712" t="str">
        <f t="shared" si="120"/>
        <v>62---3</v>
      </c>
      <c r="C7712" t="s">
        <v>4263</v>
      </c>
      <c r="D7712" t="s">
        <v>972</v>
      </c>
      <c r="E7712">
        <v>3</v>
      </c>
    </row>
    <row r="7713" spans="1:5" ht="13.5" customHeight="1">
      <c r="A7713">
        <v>62</v>
      </c>
      <c r="B7713" t="str">
        <f t="shared" si="120"/>
        <v>62---4</v>
      </c>
      <c r="C7713" t="s">
        <v>4238</v>
      </c>
      <c r="D7713" t="s">
        <v>928</v>
      </c>
      <c r="E7713">
        <v>4</v>
      </c>
    </row>
    <row r="7714" spans="1:5" ht="13.5" customHeight="1">
      <c r="A7714">
        <v>62</v>
      </c>
      <c r="B7714" t="str">
        <f t="shared" si="120"/>
        <v>62---5</v>
      </c>
      <c r="C7714" t="s">
        <v>4220</v>
      </c>
      <c r="D7714" t="s">
        <v>854</v>
      </c>
      <c r="E7714">
        <v>5</v>
      </c>
    </row>
    <row r="7715" spans="1:5" ht="13.5" customHeight="1">
      <c r="A7715">
        <v>62</v>
      </c>
      <c r="B7715" t="str">
        <f t="shared" si="120"/>
        <v>62---6</v>
      </c>
      <c r="C7715" t="s">
        <v>4228</v>
      </c>
      <c r="D7715" t="s">
        <v>877</v>
      </c>
      <c r="E7715">
        <v>6</v>
      </c>
    </row>
    <row r="7716" spans="1:5" ht="13.5" customHeight="1">
      <c r="A7716">
        <v>62</v>
      </c>
      <c r="B7716" t="str">
        <f t="shared" si="120"/>
        <v>62---7</v>
      </c>
      <c r="C7716" t="s">
        <v>4261</v>
      </c>
      <c r="D7716" t="s">
        <v>961</v>
      </c>
      <c r="E7716">
        <v>7</v>
      </c>
    </row>
    <row r="7717" spans="1:5" ht="13.5" customHeight="1">
      <c r="A7717">
        <v>62</v>
      </c>
      <c r="B7717" t="str">
        <f t="shared" si="120"/>
        <v>62---8</v>
      </c>
      <c r="C7717" t="s">
        <v>4276</v>
      </c>
      <c r="D7717" t="s">
        <v>856</v>
      </c>
      <c r="E7717">
        <v>8</v>
      </c>
    </row>
    <row r="7718" spans="1:5" ht="13.5" customHeight="1">
      <c r="A7718">
        <v>62</v>
      </c>
      <c r="B7718" t="str">
        <f t="shared" si="120"/>
        <v>62---9</v>
      </c>
      <c r="C7718" t="s">
        <v>4259</v>
      </c>
      <c r="D7718" t="s">
        <v>900</v>
      </c>
      <c r="E7718">
        <v>9</v>
      </c>
    </row>
    <row r="7719" spans="1:5" ht="13.5" customHeight="1">
      <c r="A7719">
        <v>62</v>
      </c>
      <c r="B7719" t="str">
        <f t="shared" si="120"/>
        <v>62---10</v>
      </c>
      <c r="C7719" t="s">
        <v>4254</v>
      </c>
      <c r="D7719" t="s">
        <v>857</v>
      </c>
      <c r="E7719">
        <v>10</v>
      </c>
    </row>
    <row r="7720" spans="1:5" ht="13.5" customHeight="1">
      <c r="A7720">
        <v>62</v>
      </c>
      <c r="B7720" t="str">
        <f t="shared" si="120"/>
        <v>62---11</v>
      </c>
      <c r="C7720" t="s">
        <v>4235</v>
      </c>
      <c r="D7720" t="s">
        <v>976</v>
      </c>
      <c r="E7720">
        <v>11</v>
      </c>
    </row>
    <row r="7721" spans="1:5" ht="13.5" customHeight="1">
      <c r="A7721">
        <v>62</v>
      </c>
      <c r="B7721" t="str">
        <f t="shared" si="120"/>
        <v>62---12</v>
      </c>
      <c r="C7721" t="s">
        <v>5911</v>
      </c>
      <c r="D7721" t="s">
        <v>973</v>
      </c>
      <c r="E7721">
        <v>12</v>
      </c>
    </row>
    <row r="7722" spans="1:5" ht="13.5" customHeight="1">
      <c r="A7722">
        <v>62</v>
      </c>
      <c r="B7722" t="str">
        <f t="shared" si="120"/>
        <v>62---13</v>
      </c>
      <c r="C7722" t="s">
        <v>5911</v>
      </c>
      <c r="D7722" t="s">
        <v>923</v>
      </c>
      <c r="E7722">
        <v>13</v>
      </c>
    </row>
    <row r="7723" spans="1:5" ht="13.5" customHeight="1">
      <c r="A7723">
        <v>62</v>
      </c>
      <c r="B7723" t="str">
        <f t="shared" si="120"/>
        <v>62---14</v>
      </c>
      <c r="C7723" t="s">
        <v>5911</v>
      </c>
      <c r="D7723" t="s">
        <v>908</v>
      </c>
      <c r="E7723">
        <v>14</v>
      </c>
    </row>
    <row r="7724" spans="1:5" ht="13.5" customHeight="1">
      <c r="A7724">
        <v>62</v>
      </c>
      <c r="B7724" t="str">
        <f t="shared" si="120"/>
        <v>62---15</v>
      </c>
      <c r="C7724" t="s">
        <v>5911</v>
      </c>
      <c r="D7724" t="s">
        <v>1218</v>
      </c>
      <c r="E7724">
        <v>15</v>
      </c>
    </row>
    <row r="7725" spans="1:5" ht="13.5" customHeight="1">
      <c r="A7725">
        <v>62</v>
      </c>
      <c r="B7725" t="str">
        <f t="shared" si="120"/>
        <v>62---16</v>
      </c>
      <c r="C7725" t="s">
        <v>5911</v>
      </c>
      <c r="D7725" t="s">
        <v>1189</v>
      </c>
      <c r="E7725">
        <v>16</v>
      </c>
    </row>
    <row r="7726" spans="1:5" ht="13.5" customHeight="1">
      <c r="A7726">
        <v>62</v>
      </c>
      <c r="B7726" t="str">
        <f t="shared" si="120"/>
        <v>62---17</v>
      </c>
      <c r="C7726" t="s">
        <v>5911</v>
      </c>
      <c r="D7726" t="s">
        <v>1172</v>
      </c>
      <c r="E7726">
        <v>17</v>
      </c>
    </row>
    <row r="7727" spans="1:5" ht="13.5" customHeight="1">
      <c r="A7727">
        <v>62</v>
      </c>
      <c r="B7727" t="str">
        <f t="shared" si="120"/>
        <v>62---18</v>
      </c>
      <c r="C7727" t="s">
        <v>5911</v>
      </c>
      <c r="D7727" t="s">
        <v>853</v>
      </c>
      <c r="E7727">
        <v>18</v>
      </c>
    </row>
    <row r="7728" spans="1:5" ht="13.5" customHeight="1">
      <c r="A7728">
        <v>62</v>
      </c>
      <c r="B7728" t="str">
        <f t="shared" si="120"/>
        <v>62---19</v>
      </c>
      <c r="C7728" t="s">
        <v>5911</v>
      </c>
      <c r="D7728" t="s">
        <v>825</v>
      </c>
      <c r="E7728">
        <v>19</v>
      </c>
    </row>
    <row r="7729" spans="1:5" ht="13.5" customHeight="1">
      <c r="A7729">
        <v>62</v>
      </c>
      <c r="B7729" t="str">
        <f t="shared" si="120"/>
        <v>62---20</v>
      </c>
      <c r="C7729" t="s">
        <v>729</v>
      </c>
      <c r="D7729" t="s">
        <v>867</v>
      </c>
      <c r="E7729">
        <v>20</v>
      </c>
    </row>
    <row r="7730" spans="1:5" ht="13.5" customHeight="1">
      <c r="A7730">
        <v>62</v>
      </c>
      <c r="B7730" t="str">
        <f t="shared" si="120"/>
        <v>62---21</v>
      </c>
      <c r="C7730" t="s">
        <v>743</v>
      </c>
      <c r="D7730" t="s">
        <v>754</v>
      </c>
      <c r="E7730">
        <v>21</v>
      </c>
    </row>
    <row r="7731" spans="1:5" ht="13.5" customHeight="1">
      <c r="A7731">
        <v>62</v>
      </c>
      <c r="B7731" t="str">
        <f t="shared" si="120"/>
        <v>62---22</v>
      </c>
      <c r="C7731" t="s">
        <v>915</v>
      </c>
      <c r="D7731" t="s">
        <v>939</v>
      </c>
      <c r="E7731">
        <v>22</v>
      </c>
    </row>
    <row r="7732" spans="1:5" ht="13.5" customHeight="1">
      <c r="A7732">
        <v>62</v>
      </c>
      <c r="B7732" t="str">
        <f t="shared" si="120"/>
        <v>62---23</v>
      </c>
      <c r="C7732" t="s">
        <v>987</v>
      </c>
      <c r="D7732" t="s">
        <v>1263</v>
      </c>
      <c r="E7732">
        <v>23</v>
      </c>
    </row>
    <row r="7733" spans="1:5" ht="13.5" customHeight="1">
      <c r="A7733">
        <v>62</v>
      </c>
      <c r="B7733" t="str">
        <f t="shared" si="120"/>
        <v>62---24</v>
      </c>
      <c r="C7733" t="s">
        <v>989</v>
      </c>
      <c r="D7733" t="s">
        <v>738</v>
      </c>
      <c r="E7733">
        <v>24</v>
      </c>
    </row>
    <row r="7734" spans="1:5" ht="13.5" customHeight="1">
      <c r="A7734">
        <v>62</v>
      </c>
      <c r="B7734" t="str">
        <f t="shared" si="120"/>
        <v>62---25</v>
      </c>
      <c r="C7734" t="s">
        <v>747</v>
      </c>
      <c r="D7734" t="s">
        <v>1154</v>
      </c>
      <c r="E7734">
        <v>25</v>
      </c>
    </row>
    <row r="7735" spans="1:5" ht="13.5" customHeight="1">
      <c r="A7735">
        <v>62</v>
      </c>
      <c r="B7735" t="str">
        <f t="shared" si="120"/>
        <v>62---26</v>
      </c>
      <c r="C7735" t="s">
        <v>938</v>
      </c>
      <c r="D7735" t="s">
        <v>859</v>
      </c>
      <c r="E7735">
        <v>26</v>
      </c>
    </row>
    <row r="7736" spans="1:5" ht="13.5" customHeight="1">
      <c r="A7736">
        <v>62</v>
      </c>
      <c r="B7736" t="str">
        <f t="shared" si="120"/>
        <v>62---27</v>
      </c>
      <c r="C7736" t="s">
        <v>819</v>
      </c>
      <c r="D7736" t="s">
        <v>756</v>
      </c>
      <c r="E7736">
        <v>27</v>
      </c>
    </row>
    <row r="7737" spans="1:5" ht="13.5" customHeight="1">
      <c r="A7737">
        <v>62</v>
      </c>
      <c r="B7737" t="str">
        <f t="shared" si="120"/>
        <v>62---28</v>
      </c>
      <c r="C7737" t="s">
        <v>1074</v>
      </c>
      <c r="D7737" t="s">
        <v>880</v>
      </c>
      <c r="E7737">
        <v>28</v>
      </c>
    </row>
    <row r="7738" spans="1:5" ht="13.5" customHeight="1">
      <c r="A7738">
        <v>62</v>
      </c>
      <c r="B7738" t="str">
        <f t="shared" si="120"/>
        <v>62---29</v>
      </c>
      <c r="C7738" t="s">
        <v>820</v>
      </c>
      <c r="D7738" t="s">
        <v>882</v>
      </c>
      <c r="E7738">
        <v>29</v>
      </c>
    </row>
    <row r="7739" spans="1:5" ht="13.5" customHeight="1">
      <c r="A7739">
        <v>62</v>
      </c>
      <c r="B7739" t="str">
        <f t="shared" si="120"/>
        <v>62---30</v>
      </c>
      <c r="C7739" t="s">
        <v>824</v>
      </c>
      <c r="D7739" t="s">
        <v>752</v>
      </c>
      <c r="E7739">
        <v>30</v>
      </c>
    </row>
    <row r="7740" spans="1:5" ht="13.5" customHeight="1">
      <c r="A7740">
        <v>62</v>
      </c>
      <c r="B7740" t="str">
        <f t="shared" si="120"/>
        <v>62---31</v>
      </c>
      <c r="C7740" t="s">
        <v>826</v>
      </c>
      <c r="D7740" t="s">
        <v>1079</v>
      </c>
      <c r="E7740">
        <v>31</v>
      </c>
    </row>
    <row r="7741" spans="1:5" ht="13.5" customHeight="1">
      <c r="A7741">
        <v>62</v>
      </c>
      <c r="B7741" t="str">
        <f t="shared" si="120"/>
        <v>62---32</v>
      </c>
      <c r="C7741" t="s">
        <v>890</v>
      </c>
      <c r="D7741" t="s">
        <v>911</v>
      </c>
      <c r="E7741">
        <v>32</v>
      </c>
    </row>
    <row r="7742" spans="1:5" ht="13.5" customHeight="1">
      <c r="A7742">
        <v>62</v>
      </c>
      <c r="B7742" t="str">
        <f t="shared" si="120"/>
        <v>62---33</v>
      </c>
      <c r="C7742" t="s">
        <v>832</v>
      </c>
      <c r="D7742" t="s">
        <v>949</v>
      </c>
      <c r="E7742">
        <v>33</v>
      </c>
    </row>
    <row r="7743" spans="1:5" ht="13.5" customHeight="1">
      <c r="A7743">
        <v>62</v>
      </c>
      <c r="B7743" t="str">
        <f t="shared" si="120"/>
        <v>62---34</v>
      </c>
      <c r="C7743" t="s">
        <v>868</v>
      </c>
      <c r="D7743" t="s">
        <v>758</v>
      </c>
      <c r="E7743">
        <v>34</v>
      </c>
    </row>
    <row r="7744" spans="1:5" ht="13.5" customHeight="1">
      <c r="A7744">
        <v>62</v>
      </c>
      <c r="B7744" t="str">
        <f t="shared" si="120"/>
        <v>62---35</v>
      </c>
      <c r="C7744" t="s">
        <v>1011</v>
      </c>
      <c r="D7744" t="s">
        <v>856</v>
      </c>
      <c r="E7744">
        <v>35</v>
      </c>
    </row>
    <row r="7745" spans="1:5" ht="13.5" customHeight="1">
      <c r="A7745">
        <v>62</v>
      </c>
      <c r="B7745" t="str">
        <f t="shared" si="120"/>
        <v>62---36</v>
      </c>
      <c r="C7745" t="s">
        <v>5947</v>
      </c>
      <c r="D7745" t="s">
        <v>884</v>
      </c>
      <c r="E7745">
        <v>36</v>
      </c>
    </row>
    <row r="7746" spans="1:5" ht="13.5" customHeight="1">
      <c r="A7746">
        <v>62</v>
      </c>
      <c r="B7746" t="str">
        <f t="shared" si="120"/>
        <v>62---37</v>
      </c>
      <c r="C7746" t="s">
        <v>5948</v>
      </c>
      <c r="D7746" t="s">
        <v>886</v>
      </c>
      <c r="E7746">
        <v>37</v>
      </c>
    </row>
    <row r="7747" spans="1:5" ht="13.5" customHeight="1">
      <c r="A7747">
        <v>62</v>
      </c>
      <c r="B7747" t="str">
        <f t="shared" ref="B7747:B7810" si="121">A7747&amp;"---"&amp;E7747</f>
        <v>62---38</v>
      </c>
      <c r="C7747" t="s">
        <v>5969</v>
      </c>
      <c r="D7747" t="s">
        <v>961</v>
      </c>
      <c r="E7747">
        <v>38</v>
      </c>
    </row>
    <row r="7748" spans="1:5" ht="13.5" customHeight="1">
      <c r="A7748">
        <v>62</v>
      </c>
      <c r="B7748" t="str">
        <f t="shared" si="121"/>
        <v>62---39</v>
      </c>
      <c r="C7748" t="s">
        <v>5915</v>
      </c>
      <c r="D7748" t="s">
        <v>772</v>
      </c>
      <c r="E7748">
        <v>39</v>
      </c>
    </row>
    <row r="7749" spans="1:5" ht="13.5" customHeight="1">
      <c r="A7749">
        <v>62</v>
      </c>
      <c r="B7749" t="str">
        <f t="shared" si="121"/>
        <v>62---40</v>
      </c>
      <c r="C7749" t="s">
        <v>5917</v>
      </c>
      <c r="D7749" t="s">
        <v>789</v>
      </c>
      <c r="E7749">
        <v>40</v>
      </c>
    </row>
    <row r="7750" spans="1:5" ht="13.5" customHeight="1">
      <c r="A7750">
        <v>62</v>
      </c>
      <c r="B7750" t="str">
        <f t="shared" si="121"/>
        <v>62---41</v>
      </c>
      <c r="C7750" t="s">
        <v>5918</v>
      </c>
      <c r="D7750" t="s">
        <v>770</v>
      </c>
      <c r="E7750">
        <v>41</v>
      </c>
    </row>
    <row r="7751" spans="1:5" ht="13.5" customHeight="1">
      <c r="A7751">
        <v>62</v>
      </c>
      <c r="B7751" t="str">
        <f t="shared" si="121"/>
        <v>62---42</v>
      </c>
      <c r="C7751" t="s">
        <v>5972</v>
      </c>
      <c r="D7751" t="s">
        <v>979</v>
      </c>
      <c r="E7751">
        <v>42</v>
      </c>
    </row>
    <row r="7752" spans="1:5" ht="13.5" customHeight="1">
      <c r="A7752">
        <v>62</v>
      </c>
      <c r="B7752" t="str">
        <f t="shared" si="121"/>
        <v>62---43</v>
      </c>
      <c r="C7752" t="s">
        <v>5955</v>
      </c>
      <c r="D7752" t="s">
        <v>889</v>
      </c>
      <c r="E7752">
        <v>43</v>
      </c>
    </row>
    <row r="7753" spans="1:5" ht="13.5" customHeight="1">
      <c r="A7753">
        <v>62</v>
      </c>
      <c r="B7753" t="str">
        <f t="shared" si="121"/>
        <v>62---44</v>
      </c>
      <c r="C7753" t="s">
        <v>5943</v>
      </c>
      <c r="D7753" t="s">
        <v>976</v>
      </c>
      <c r="E7753">
        <v>44</v>
      </c>
    </row>
    <row r="7754" spans="1:5" ht="13.5" customHeight="1">
      <c r="A7754">
        <v>62</v>
      </c>
      <c r="B7754" t="str">
        <f t="shared" si="121"/>
        <v>62---45</v>
      </c>
      <c r="C7754" t="s">
        <v>5958</v>
      </c>
      <c r="D7754" t="s">
        <v>1358</v>
      </c>
      <c r="E7754">
        <v>45</v>
      </c>
    </row>
    <row r="7755" spans="1:5" ht="13.5" customHeight="1">
      <c r="A7755">
        <v>63</v>
      </c>
      <c r="B7755" t="str">
        <f t="shared" si="121"/>
        <v>63---1</v>
      </c>
      <c r="C7755" t="s">
        <v>4216</v>
      </c>
      <c r="D7755" t="s">
        <v>738</v>
      </c>
      <c r="E7755">
        <v>1</v>
      </c>
    </row>
    <row r="7756" spans="1:5" ht="13.5" customHeight="1">
      <c r="A7756">
        <v>63</v>
      </c>
      <c r="B7756" t="str">
        <f t="shared" si="121"/>
        <v>63---2</v>
      </c>
      <c r="C7756" t="s">
        <v>4216</v>
      </c>
      <c r="D7756" t="s">
        <v>1189</v>
      </c>
      <c r="E7756">
        <v>2</v>
      </c>
    </row>
    <row r="7757" spans="1:5" ht="13.5" customHeight="1">
      <c r="A7757">
        <v>63</v>
      </c>
      <c r="B7757" t="str">
        <f t="shared" si="121"/>
        <v>63---3</v>
      </c>
      <c r="C7757" t="s">
        <v>4216</v>
      </c>
      <c r="D7757" t="s">
        <v>972</v>
      </c>
      <c r="E7757">
        <v>3</v>
      </c>
    </row>
    <row r="7758" spans="1:5" ht="13.5" customHeight="1">
      <c r="A7758">
        <v>63</v>
      </c>
      <c r="B7758" t="str">
        <f t="shared" si="121"/>
        <v>63---4</v>
      </c>
      <c r="C7758" t="s">
        <v>4216</v>
      </c>
      <c r="D7758" t="s">
        <v>961</v>
      </c>
      <c r="E7758">
        <v>4</v>
      </c>
    </row>
    <row r="7759" spans="1:5" ht="13.5" customHeight="1">
      <c r="A7759">
        <v>63</v>
      </c>
      <c r="B7759" t="str">
        <f t="shared" si="121"/>
        <v>63---5</v>
      </c>
      <c r="C7759" t="s">
        <v>4216</v>
      </c>
      <c r="D7759" t="s">
        <v>856</v>
      </c>
      <c r="E7759">
        <v>5</v>
      </c>
    </row>
    <row r="7760" spans="1:5" ht="13.5" customHeight="1">
      <c r="A7760">
        <v>63</v>
      </c>
      <c r="B7760" t="str">
        <f t="shared" si="121"/>
        <v>63---6</v>
      </c>
      <c r="C7760" t="s">
        <v>4216</v>
      </c>
      <c r="D7760" t="s">
        <v>714</v>
      </c>
      <c r="E7760">
        <v>6</v>
      </c>
    </row>
    <row r="7761" spans="1:5" ht="13.5" customHeight="1">
      <c r="A7761">
        <v>63</v>
      </c>
      <c r="B7761" t="str">
        <f t="shared" si="121"/>
        <v>63---7</v>
      </c>
      <c r="C7761" t="s">
        <v>4216</v>
      </c>
      <c r="D7761" t="s">
        <v>873</v>
      </c>
      <c r="E7761">
        <v>7</v>
      </c>
    </row>
    <row r="7762" spans="1:5" ht="13.5" customHeight="1">
      <c r="A7762">
        <v>63</v>
      </c>
      <c r="B7762" t="str">
        <f t="shared" si="121"/>
        <v>63---8</v>
      </c>
      <c r="C7762" t="s">
        <v>4216</v>
      </c>
      <c r="D7762" t="s">
        <v>933</v>
      </c>
      <c r="E7762">
        <v>8</v>
      </c>
    </row>
    <row r="7763" spans="1:5" ht="13.5" customHeight="1">
      <c r="A7763">
        <v>63</v>
      </c>
      <c r="B7763" t="str">
        <f t="shared" si="121"/>
        <v>63---9</v>
      </c>
      <c r="C7763" t="s">
        <v>4216</v>
      </c>
      <c r="D7763" t="s">
        <v>928</v>
      </c>
      <c r="E7763">
        <v>9</v>
      </c>
    </row>
    <row r="7764" spans="1:5" ht="13.5" customHeight="1">
      <c r="A7764">
        <v>63</v>
      </c>
      <c r="B7764" t="str">
        <f t="shared" si="121"/>
        <v>63---10</v>
      </c>
      <c r="C7764" t="s">
        <v>4220</v>
      </c>
      <c r="D7764" t="s">
        <v>854</v>
      </c>
      <c r="E7764">
        <v>10</v>
      </c>
    </row>
    <row r="7765" spans="1:5" ht="13.5" customHeight="1">
      <c r="A7765">
        <v>63</v>
      </c>
      <c r="B7765" t="str">
        <f t="shared" si="121"/>
        <v>63---11</v>
      </c>
      <c r="C7765" t="s">
        <v>4228</v>
      </c>
      <c r="D7765" t="s">
        <v>877</v>
      </c>
      <c r="E7765">
        <v>11</v>
      </c>
    </row>
    <row r="7766" spans="1:5" ht="13.5" customHeight="1">
      <c r="A7766">
        <v>63</v>
      </c>
      <c r="B7766" t="str">
        <f t="shared" si="121"/>
        <v>63---12</v>
      </c>
      <c r="C7766" t="s">
        <v>4230</v>
      </c>
      <c r="D7766" t="s">
        <v>1013</v>
      </c>
      <c r="E7766">
        <v>12</v>
      </c>
    </row>
    <row r="7767" spans="1:5" ht="13.5" customHeight="1">
      <c r="A7767">
        <v>63</v>
      </c>
      <c r="B7767" t="str">
        <f t="shared" si="121"/>
        <v>63---13</v>
      </c>
      <c r="C7767" t="s">
        <v>4230</v>
      </c>
      <c r="D7767" t="s">
        <v>1015</v>
      </c>
      <c r="E7767">
        <v>13</v>
      </c>
    </row>
    <row r="7768" spans="1:5" ht="13.5" customHeight="1">
      <c r="A7768">
        <v>63</v>
      </c>
      <c r="B7768" t="str">
        <f t="shared" si="121"/>
        <v>63---14</v>
      </c>
      <c r="C7768" t="s">
        <v>4230</v>
      </c>
      <c r="D7768" t="s">
        <v>1032</v>
      </c>
      <c r="E7768">
        <v>14</v>
      </c>
    </row>
    <row r="7769" spans="1:5" ht="13.5" customHeight="1">
      <c r="A7769">
        <v>63</v>
      </c>
      <c r="B7769" t="str">
        <f t="shared" si="121"/>
        <v>63---15</v>
      </c>
      <c r="C7769" t="s">
        <v>4240</v>
      </c>
      <c r="D7769" t="s">
        <v>831</v>
      </c>
      <c r="E7769">
        <v>15</v>
      </c>
    </row>
    <row r="7770" spans="1:5" ht="13.5" customHeight="1">
      <c r="A7770">
        <v>63</v>
      </c>
      <c r="B7770" t="str">
        <f t="shared" si="121"/>
        <v>63---16</v>
      </c>
      <c r="C7770" t="s">
        <v>4246</v>
      </c>
      <c r="D7770" t="s">
        <v>900</v>
      </c>
      <c r="E7770">
        <v>16</v>
      </c>
    </row>
    <row r="7771" spans="1:5" ht="13.5" customHeight="1">
      <c r="A7771">
        <v>63</v>
      </c>
      <c r="B7771" t="str">
        <f t="shared" si="121"/>
        <v>63---17</v>
      </c>
      <c r="C7771" t="s">
        <v>4272</v>
      </c>
      <c r="D7771" t="s">
        <v>857</v>
      </c>
      <c r="E7771">
        <v>17</v>
      </c>
    </row>
    <row r="7772" spans="1:5" ht="13.5" customHeight="1">
      <c r="A7772">
        <v>63</v>
      </c>
      <c r="B7772" t="str">
        <f t="shared" si="121"/>
        <v>63---18</v>
      </c>
      <c r="C7772" t="s">
        <v>4277</v>
      </c>
      <c r="D7772" t="s">
        <v>976</v>
      </c>
      <c r="E7772">
        <v>18</v>
      </c>
    </row>
    <row r="7773" spans="1:5" ht="13.5" customHeight="1">
      <c r="A7773">
        <v>63</v>
      </c>
      <c r="B7773" t="str">
        <f t="shared" si="121"/>
        <v>63---19</v>
      </c>
      <c r="C7773" t="s">
        <v>4249</v>
      </c>
      <c r="D7773" t="s">
        <v>881</v>
      </c>
      <c r="E7773">
        <v>19</v>
      </c>
    </row>
    <row r="7774" spans="1:5" ht="13.5" customHeight="1">
      <c r="A7774">
        <v>63</v>
      </c>
      <c r="B7774" t="str">
        <f t="shared" si="121"/>
        <v>63---20</v>
      </c>
      <c r="C7774" t="s">
        <v>729</v>
      </c>
      <c r="D7774" t="s">
        <v>867</v>
      </c>
      <c r="E7774">
        <v>20</v>
      </c>
    </row>
    <row r="7775" spans="1:5" ht="13.5" customHeight="1">
      <c r="A7775">
        <v>63</v>
      </c>
      <c r="B7775" t="str">
        <f t="shared" si="121"/>
        <v>63---21</v>
      </c>
      <c r="C7775" t="s">
        <v>1017</v>
      </c>
      <c r="D7775" t="s">
        <v>796</v>
      </c>
      <c r="E7775">
        <v>21</v>
      </c>
    </row>
    <row r="7776" spans="1:5" ht="13.5" customHeight="1">
      <c r="A7776">
        <v>63</v>
      </c>
      <c r="B7776" t="str">
        <f t="shared" si="121"/>
        <v>63---22</v>
      </c>
      <c r="C7776" t="s">
        <v>731</v>
      </c>
      <c r="D7776" t="s">
        <v>800</v>
      </c>
      <c r="E7776">
        <v>22</v>
      </c>
    </row>
    <row r="7777" spans="1:5" ht="13.5" customHeight="1">
      <c r="A7777">
        <v>63</v>
      </c>
      <c r="B7777" t="str">
        <f t="shared" si="121"/>
        <v>63---23</v>
      </c>
      <c r="C7777" t="s">
        <v>743</v>
      </c>
      <c r="D7777" t="s">
        <v>754</v>
      </c>
      <c r="E7777">
        <v>23</v>
      </c>
    </row>
    <row r="7778" spans="1:5" ht="13.5" customHeight="1">
      <c r="A7778">
        <v>63</v>
      </c>
      <c r="B7778" t="str">
        <f t="shared" si="121"/>
        <v>63---24</v>
      </c>
      <c r="C7778" t="s">
        <v>915</v>
      </c>
      <c r="D7778" t="s">
        <v>939</v>
      </c>
      <c r="E7778">
        <v>24</v>
      </c>
    </row>
    <row r="7779" spans="1:5" ht="13.5" customHeight="1">
      <c r="A7779">
        <v>63</v>
      </c>
      <c r="B7779" t="str">
        <f t="shared" si="121"/>
        <v>63---25</v>
      </c>
      <c r="C7779" t="s">
        <v>987</v>
      </c>
      <c r="D7779" t="s">
        <v>1263</v>
      </c>
      <c r="E7779">
        <v>25</v>
      </c>
    </row>
    <row r="7780" spans="1:5" ht="13.5" customHeight="1">
      <c r="A7780">
        <v>63</v>
      </c>
      <c r="B7780" t="str">
        <f t="shared" si="121"/>
        <v>63---26</v>
      </c>
      <c r="C7780" t="s">
        <v>989</v>
      </c>
      <c r="D7780" t="s">
        <v>738</v>
      </c>
      <c r="E7780">
        <v>26</v>
      </c>
    </row>
    <row r="7781" spans="1:5" ht="13.5" customHeight="1">
      <c r="A7781">
        <v>63</v>
      </c>
      <c r="B7781" t="str">
        <f t="shared" si="121"/>
        <v>63---27</v>
      </c>
      <c r="C7781" t="s">
        <v>747</v>
      </c>
      <c r="D7781" t="s">
        <v>1154</v>
      </c>
      <c r="E7781">
        <v>27</v>
      </c>
    </row>
    <row r="7782" spans="1:5" ht="13.5" customHeight="1">
      <c r="A7782">
        <v>63</v>
      </c>
      <c r="B7782" t="str">
        <f t="shared" si="121"/>
        <v>63---28</v>
      </c>
      <c r="C7782" t="s">
        <v>938</v>
      </c>
      <c r="D7782" t="s">
        <v>859</v>
      </c>
      <c r="E7782">
        <v>28</v>
      </c>
    </row>
    <row r="7783" spans="1:5" ht="13.5" customHeight="1">
      <c r="A7783">
        <v>63</v>
      </c>
      <c r="B7783" t="str">
        <f t="shared" si="121"/>
        <v>63---29</v>
      </c>
      <c r="C7783" t="s">
        <v>819</v>
      </c>
      <c r="D7783" t="s">
        <v>756</v>
      </c>
      <c r="E7783">
        <v>29</v>
      </c>
    </row>
    <row r="7784" spans="1:5" ht="13.5" customHeight="1">
      <c r="A7784">
        <v>63</v>
      </c>
      <c r="B7784" t="str">
        <f t="shared" si="121"/>
        <v>63---30</v>
      </c>
      <c r="C7784" t="s">
        <v>1074</v>
      </c>
      <c r="D7784" t="s">
        <v>880</v>
      </c>
      <c r="E7784">
        <v>30</v>
      </c>
    </row>
    <row r="7785" spans="1:5" ht="13.5" customHeight="1">
      <c r="A7785">
        <v>63</v>
      </c>
      <c r="B7785" t="str">
        <f t="shared" si="121"/>
        <v>63---31</v>
      </c>
      <c r="C7785" t="s">
        <v>820</v>
      </c>
      <c r="D7785" t="s">
        <v>882</v>
      </c>
      <c r="E7785">
        <v>31</v>
      </c>
    </row>
    <row r="7786" spans="1:5" ht="13.5" customHeight="1">
      <c r="A7786">
        <v>63</v>
      </c>
      <c r="B7786" t="str">
        <f t="shared" si="121"/>
        <v>63---32</v>
      </c>
      <c r="C7786" t="s">
        <v>751</v>
      </c>
      <c r="D7786" t="s">
        <v>1281</v>
      </c>
      <c r="E7786">
        <v>32</v>
      </c>
    </row>
    <row r="7787" spans="1:5" ht="13.5" customHeight="1">
      <c r="A7787">
        <v>63</v>
      </c>
      <c r="B7787" t="str">
        <f t="shared" si="121"/>
        <v>63---33</v>
      </c>
      <c r="C7787" t="s">
        <v>824</v>
      </c>
      <c r="D7787" t="s">
        <v>752</v>
      </c>
      <c r="E7787">
        <v>33</v>
      </c>
    </row>
    <row r="7788" spans="1:5" ht="13.5" customHeight="1">
      <c r="A7788">
        <v>63</v>
      </c>
      <c r="B7788" t="str">
        <f t="shared" si="121"/>
        <v>63---34</v>
      </c>
      <c r="C7788" t="s">
        <v>826</v>
      </c>
      <c r="D7788" t="s">
        <v>1079</v>
      </c>
      <c r="E7788">
        <v>34</v>
      </c>
    </row>
    <row r="7789" spans="1:5" ht="13.5" customHeight="1">
      <c r="A7789">
        <v>63</v>
      </c>
      <c r="B7789" t="str">
        <f t="shared" si="121"/>
        <v>63---35</v>
      </c>
      <c r="C7789" t="s">
        <v>940</v>
      </c>
      <c r="D7789" t="s">
        <v>1239</v>
      </c>
      <c r="E7789">
        <v>35</v>
      </c>
    </row>
    <row r="7790" spans="1:5" ht="13.5" customHeight="1">
      <c r="A7790">
        <v>63</v>
      </c>
      <c r="B7790" t="str">
        <f t="shared" si="121"/>
        <v>63---36</v>
      </c>
      <c r="C7790" t="s">
        <v>890</v>
      </c>
      <c r="D7790" t="s">
        <v>911</v>
      </c>
      <c r="E7790">
        <v>36</v>
      </c>
    </row>
    <row r="7791" spans="1:5" ht="13.5" customHeight="1">
      <c r="A7791">
        <v>63</v>
      </c>
      <c r="B7791" t="str">
        <f t="shared" si="121"/>
        <v>63---37</v>
      </c>
      <c r="C7791" t="s">
        <v>832</v>
      </c>
      <c r="D7791" t="s">
        <v>949</v>
      </c>
      <c r="E7791">
        <v>37</v>
      </c>
    </row>
    <row r="7792" spans="1:5" ht="13.5" customHeight="1">
      <c r="A7792">
        <v>63</v>
      </c>
      <c r="B7792" t="str">
        <f t="shared" si="121"/>
        <v>63---38</v>
      </c>
      <c r="C7792" t="s">
        <v>991</v>
      </c>
      <c r="D7792" t="s">
        <v>966</v>
      </c>
      <c r="E7792">
        <v>38</v>
      </c>
    </row>
    <row r="7793" spans="1:5" ht="13.5" customHeight="1">
      <c r="A7793">
        <v>63</v>
      </c>
      <c r="B7793" t="str">
        <f t="shared" si="121"/>
        <v>63---39</v>
      </c>
      <c r="C7793" t="s">
        <v>866</v>
      </c>
      <c r="D7793" t="s">
        <v>831</v>
      </c>
      <c r="E7793">
        <v>39</v>
      </c>
    </row>
    <row r="7794" spans="1:5" ht="13.5" customHeight="1">
      <c r="A7794">
        <v>63</v>
      </c>
      <c r="B7794" t="str">
        <f t="shared" si="121"/>
        <v>63---40</v>
      </c>
      <c r="C7794" t="s">
        <v>868</v>
      </c>
      <c r="D7794" t="s">
        <v>758</v>
      </c>
      <c r="E7794">
        <v>40</v>
      </c>
    </row>
    <row r="7795" spans="1:5" ht="13.5" customHeight="1">
      <c r="A7795">
        <v>63</v>
      </c>
      <c r="B7795" t="str">
        <f t="shared" si="121"/>
        <v>63---41</v>
      </c>
      <c r="C7795" t="s">
        <v>1011</v>
      </c>
      <c r="D7795" t="s">
        <v>856</v>
      </c>
      <c r="E7795">
        <v>41</v>
      </c>
    </row>
    <row r="7796" spans="1:5" ht="13.5" customHeight="1">
      <c r="A7796">
        <v>63</v>
      </c>
      <c r="B7796" t="str">
        <f t="shared" si="121"/>
        <v>63---42</v>
      </c>
      <c r="C7796" t="s">
        <v>5945</v>
      </c>
      <c r="D7796" t="s">
        <v>881</v>
      </c>
      <c r="E7796">
        <v>42</v>
      </c>
    </row>
    <row r="7797" spans="1:5" ht="13.5" customHeight="1">
      <c r="A7797">
        <v>63</v>
      </c>
      <c r="B7797" t="str">
        <f t="shared" si="121"/>
        <v>63---43</v>
      </c>
      <c r="C7797" t="s">
        <v>5946</v>
      </c>
      <c r="D7797" t="s">
        <v>893</v>
      </c>
      <c r="E7797">
        <v>43</v>
      </c>
    </row>
    <row r="7798" spans="1:5" ht="13.5" customHeight="1">
      <c r="A7798">
        <v>63</v>
      </c>
      <c r="B7798" t="str">
        <f t="shared" si="121"/>
        <v>63---44</v>
      </c>
      <c r="C7798" t="s">
        <v>5947</v>
      </c>
      <c r="D7798" t="s">
        <v>884</v>
      </c>
      <c r="E7798">
        <v>44</v>
      </c>
    </row>
    <row r="7799" spans="1:5" ht="13.5" customHeight="1">
      <c r="A7799">
        <v>63</v>
      </c>
      <c r="B7799" t="str">
        <f t="shared" si="121"/>
        <v>63---45</v>
      </c>
      <c r="C7799" t="s">
        <v>5948</v>
      </c>
      <c r="D7799" t="s">
        <v>886</v>
      </c>
      <c r="E7799">
        <v>45</v>
      </c>
    </row>
    <row r="7800" spans="1:5" ht="13.5" customHeight="1">
      <c r="A7800">
        <v>63</v>
      </c>
      <c r="B7800" t="str">
        <f t="shared" si="121"/>
        <v>63---46</v>
      </c>
      <c r="C7800" t="s">
        <v>5969</v>
      </c>
      <c r="D7800" t="s">
        <v>961</v>
      </c>
      <c r="E7800">
        <v>46</v>
      </c>
    </row>
    <row r="7801" spans="1:5" ht="13.5" customHeight="1">
      <c r="A7801">
        <v>63</v>
      </c>
      <c r="B7801" t="str">
        <f t="shared" si="121"/>
        <v>63---47</v>
      </c>
      <c r="C7801" t="s">
        <v>5915</v>
      </c>
      <c r="D7801" t="s">
        <v>772</v>
      </c>
      <c r="E7801">
        <v>47</v>
      </c>
    </row>
    <row r="7802" spans="1:5" ht="13.5" customHeight="1">
      <c r="A7802">
        <v>63</v>
      </c>
      <c r="B7802" t="str">
        <f t="shared" si="121"/>
        <v>63---48</v>
      </c>
      <c r="C7802" t="s">
        <v>5917</v>
      </c>
      <c r="D7802" t="s">
        <v>789</v>
      </c>
      <c r="E7802">
        <v>48</v>
      </c>
    </row>
    <row r="7803" spans="1:5" ht="13.5" customHeight="1">
      <c r="A7803">
        <v>63</v>
      </c>
      <c r="B7803" t="str">
        <f t="shared" si="121"/>
        <v>63---49</v>
      </c>
      <c r="C7803" t="s">
        <v>5918</v>
      </c>
      <c r="D7803" t="s">
        <v>770</v>
      </c>
      <c r="E7803">
        <v>49</v>
      </c>
    </row>
    <row r="7804" spans="1:5" ht="13.5" customHeight="1">
      <c r="A7804">
        <v>63</v>
      </c>
      <c r="B7804" t="str">
        <f t="shared" si="121"/>
        <v>63---50</v>
      </c>
      <c r="C7804" t="s">
        <v>5972</v>
      </c>
      <c r="D7804" t="s">
        <v>979</v>
      </c>
      <c r="E7804">
        <v>50</v>
      </c>
    </row>
    <row r="7805" spans="1:5" ht="13.5" customHeight="1">
      <c r="A7805">
        <v>63</v>
      </c>
      <c r="B7805" t="str">
        <f t="shared" si="121"/>
        <v>63---51</v>
      </c>
      <c r="C7805" t="s">
        <v>5919</v>
      </c>
      <c r="D7805" t="s">
        <v>725</v>
      </c>
      <c r="E7805">
        <v>51</v>
      </c>
    </row>
    <row r="7806" spans="1:5" ht="13.5" customHeight="1">
      <c r="A7806">
        <v>63</v>
      </c>
      <c r="B7806" t="str">
        <f t="shared" si="121"/>
        <v>63---52</v>
      </c>
      <c r="C7806" t="s">
        <v>6010</v>
      </c>
      <c r="D7806" t="s">
        <v>978</v>
      </c>
      <c r="E7806">
        <v>52</v>
      </c>
    </row>
    <row r="7807" spans="1:5" ht="13.5" customHeight="1">
      <c r="A7807">
        <v>63</v>
      </c>
      <c r="B7807" t="str">
        <f t="shared" si="121"/>
        <v>63---53</v>
      </c>
      <c r="C7807" t="s">
        <v>5995</v>
      </c>
      <c r="D7807" t="s">
        <v>1038</v>
      </c>
      <c r="E7807">
        <v>53</v>
      </c>
    </row>
    <row r="7808" spans="1:5" ht="13.5" customHeight="1">
      <c r="A7808">
        <v>63</v>
      </c>
      <c r="B7808" t="str">
        <f t="shared" si="121"/>
        <v>63---54</v>
      </c>
      <c r="C7808" t="s">
        <v>5955</v>
      </c>
      <c r="D7808" t="s">
        <v>889</v>
      </c>
      <c r="E7808">
        <v>54</v>
      </c>
    </row>
    <row r="7809" spans="1:5" ht="13.5" customHeight="1">
      <c r="A7809">
        <v>63</v>
      </c>
      <c r="B7809" t="str">
        <f t="shared" si="121"/>
        <v>63---55</v>
      </c>
      <c r="C7809" t="s">
        <v>5943</v>
      </c>
      <c r="D7809" t="s">
        <v>976</v>
      </c>
      <c r="E7809">
        <v>55</v>
      </c>
    </row>
    <row r="7810" spans="1:5" ht="13.5" customHeight="1">
      <c r="A7810">
        <v>63</v>
      </c>
      <c r="B7810" t="str">
        <f t="shared" si="121"/>
        <v>63---56</v>
      </c>
      <c r="C7810" t="s">
        <v>5958</v>
      </c>
      <c r="D7810" t="s">
        <v>1358</v>
      </c>
      <c r="E7810">
        <v>56</v>
      </c>
    </row>
    <row r="7811" spans="1:5" ht="13.5" customHeight="1">
      <c r="A7811">
        <v>120</v>
      </c>
      <c r="B7811" t="str">
        <f t="shared" ref="B7811:B7874" si="122">A7811&amp;"---"&amp;E7811</f>
        <v>120---1</v>
      </c>
      <c r="C7811" t="s">
        <v>4216</v>
      </c>
      <c r="D7811" t="s">
        <v>714</v>
      </c>
      <c r="E7811">
        <v>1</v>
      </c>
    </row>
    <row r="7812" spans="1:5" ht="13.5" customHeight="1">
      <c r="A7812">
        <v>120</v>
      </c>
      <c r="B7812" t="str">
        <f t="shared" si="122"/>
        <v>120---2</v>
      </c>
      <c r="C7812" t="s">
        <v>4216</v>
      </c>
      <c r="D7812" t="s">
        <v>1066</v>
      </c>
      <c r="E7812">
        <v>2</v>
      </c>
    </row>
    <row r="7813" spans="1:5" ht="13.5" customHeight="1">
      <c r="A7813">
        <v>120</v>
      </c>
      <c r="B7813" t="str">
        <f t="shared" si="122"/>
        <v>120---3</v>
      </c>
      <c r="C7813" t="s">
        <v>4217</v>
      </c>
      <c r="D7813" t="s">
        <v>748</v>
      </c>
      <c r="E7813">
        <v>3</v>
      </c>
    </row>
    <row r="7814" spans="1:5" ht="13.5" customHeight="1">
      <c r="A7814">
        <v>120</v>
      </c>
      <c r="B7814" t="str">
        <f t="shared" si="122"/>
        <v>120---4</v>
      </c>
      <c r="C7814" t="s">
        <v>4279</v>
      </c>
      <c r="D7814" t="s">
        <v>924</v>
      </c>
      <c r="E7814">
        <v>4</v>
      </c>
    </row>
    <row r="7815" spans="1:5" ht="13.5" customHeight="1">
      <c r="A7815">
        <v>120</v>
      </c>
      <c r="B7815" t="str">
        <f t="shared" si="122"/>
        <v>120---5</v>
      </c>
      <c r="C7815" t="s">
        <v>4219</v>
      </c>
      <c r="D7815" t="s">
        <v>1148</v>
      </c>
      <c r="E7815">
        <v>5</v>
      </c>
    </row>
    <row r="7816" spans="1:5" ht="13.5" customHeight="1">
      <c r="A7816">
        <v>120</v>
      </c>
      <c r="B7816" t="str">
        <f t="shared" si="122"/>
        <v>120---6</v>
      </c>
      <c r="C7816" t="s">
        <v>4271</v>
      </c>
      <c r="D7816" t="s">
        <v>1325</v>
      </c>
      <c r="E7816">
        <v>6</v>
      </c>
    </row>
    <row r="7817" spans="1:5" ht="13.5" customHeight="1">
      <c r="A7817">
        <v>120</v>
      </c>
      <c r="B7817" t="str">
        <f t="shared" si="122"/>
        <v>120---7</v>
      </c>
      <c r="C7817" t="s">
        <v>4220</v>
      </c>
      <c r="D7817" t="s">
        <v>1214</v>
      </c>
      <c r="E7817">
        <v>7</v>
      </c>
    </row>
    <row r="7818" spans="1:5" ht="13.5" customHeight="1">
      <c r="A7818">
        <v>120</v>
      </c>
      <c r="B7818" t="str">
        <f t="shared" si="122"/>
        <v>120---8</v>
      </c>
      <c r="C7818" t="s">
        <v>4270</v>
      </c>
      <c r="D7818" t="s">
        <v>926</v>
      </c>
      <c r="E7818">
        <v>8</v>
      </c>
    </row>
    <row r="7819" spans="1:5" ht="13.5" customHeight="1">
      <c r="A7819">
        <v>120</v>
      </c>
      <c r="B7819" t="str">
        <f t="shared" si="122"/>
        <v>120---9</v>
      </c>
      <c r="C7819" t="s">
        <v>4222</v>
      </c>
      <c r="D7819" t="s">
        <v>6239</v>
      </c>
      <c r="E7819">
        <v>9</v>
      </c>
    </row>
    <row r="7820" spans="1:5" ht="13.5" customHeight="1">
      <c r="A7820">
        <v>120</v>
      </c>
      <c r="B7820" t="str">
        <f t="shared" si="122"/>
        <v>120---10</v>
      </c>
      <c r="C7820" t="s">
        <v>4268</v>
      </c>
      <c r="D7820" t="s">
        <v>779</v>
      </c>
      <c r="E7820">
        <v>10</v>
      </c>
    </row>
    <row r="7821" spans="1:5" ht="13.5" customHeight="1">
      <c r="A7821">
        <v>120</v>
      </c>
      <c r="B7821" t="str">
        <f t="shared" si="122"/>
        <v>120---11</v>
      </c>
      <c r="C7821" t="s">
        <v>4224</v>
      </c>
      <c r="D7821" t="s">
        <v>1071</v>
      </c>
      <c r="E7821">
        <v>11</v>
      </c>
    </row>
    <row r="7822" spans="1:5" ht="13.5" customHeight="1">
      <c r="A7822">
        <v>120</v>
      </c>
      <c r="B7822" t="str">
        <f t="shared" si="122"/>
        <v>120---12</v>
      </c>
      <c r="C7822" t="s">
        <v>4276</v>
      </c>
      <c r="D7822" t="s">
        <v>935</v>
      </c>
      <c r="E7822">
        <v>12</v>
      </c>
    </row>
    <row r="7823" spans="1:5" ht="13.5" customHeight="1">
      <c r="A7823">
        <v>120</v>
      </c>
      <c r="B7823" t="str">
        <f t="shared" si="122"/>
        <v>120---13</v>
      </c>
      <c r="C7823" t="s">
        <v>4226</v>
      </c>
      <c r="D7823" t="s">
        <v>1141</v>
      </c>
      <c r="E7823">
        <v>13</v>
      </c>
    </row>
    <row r="7824" spans="1:5" ht="13.5" customHeight="1">
      <c r="A7824">
        <v>120</v>
      </c>
      <c r="B7824" t="str">
        <f t="shared" si="122"/>
        <v>120---14</v>
      </c>
      <c r="C7824" t="s">
        <v>4231</v>
      </c>
      <c r="D7824" t="s">
        <v>947</v>
      </c>
      <c r="E7824">
        <v>14</v>
      </c>
    </row>
    <row r="7825" spans="1:5" ht="13.5" customHeight="1">
      <c r="A7825">
        <v>120</v>
      </c>
      <c r="B7825" t="str">
        <f t="shared" si="122"/>
        <v>120---15</v>
      </c>
      <c r="C7825" t="s">
        <v>4232</v>
      </c>
      <c r="D7825" t="s">
        <v>1191</v>
      </c>
      <c r="E7825">
        <v>15</v>
      </c>
    </row>
    <row r="7826" spans="1:5" ht="13.5" customHeight="1">
      <c r="A7826">
        <v>120</v>
      </c>
      <c r="B7826" t="str">
        <f t="shared" si="122"/>
        <v>120---16</v>
      </c>
      <c r="C7826" t="s">
        <v>5911</v>
      </c>
      <c r="D7826" t="s">
        <v>1043</v>
      </c>
      <c r="E7826">
        <v>16</v>
      </c>
    </row>
    <row r="7827" spans="1:5" ht="13.5" customHeight="1">
      <c r="A7827">
        <v>120</v>
      </c>
      <c r="B7827" t="str">
        <f t="shared" si="122"/>
        <v>120---17</v>
      </c>
      <c r="C7827" t="s">
        <v>5911</v>
      </c>
      <c r="D7827" t="s">
        <v>1164</v>
      </c>
      <c r="E7827">
        <v>17</v>
      </c>
    </row>
    <row r="7828" spans="1:5" ht="13.5" customHeight="1">
      <c r="A7828">
        <v>120</v>
      </c>
      <c r="B7828" t="str">
        <f t="shared" si="122"/>
        <v>120---18</v>
      </c>
      <c r="C7828" t="s">
        <v>5911</v>
      </c>
      <c r="D7828" t="s">
        <v>1180</v>
      </c>
      <c r="E7828">
        <v>18</v>
      </c>
    </row>
    <row r="7829" spans="1:5" ht="13.5" customHeight="1">
      <c r="A7829">
        <v>120</v>
      </c>
      <c r="B7829" t="str">
        <f t="shared" si="122"/>
        <v>120---19</v>
      </c>
      <c r="C7829" t="s">
        <v>5911</v>
      </c>
      <c r="D7829" t="s">
        <v>1287</v>
      </c>
      <c r="E7829">
        <v>19</v>
      </c>
    </row>
    <row r="7830" spans="1:5" ht="13.5" customHeight="1">
      <c r="A7830">
        <v>120</v>
      </c>
      <c r="B7830" t="str">
        <f t="shared" si="122"/>
        <v>120---20</v>
      </c>
      <c r="C7830" t="s">
        <v>5911</v>
      </c>
      <c r="D7830" t="s">
        <v>1147</v>
      </c>
      <c r="E7830">
        <v>20</v>
      </c>
    </row>
    <row r="7831" spans="1:5" ht="13.5" customHeight="1">
      <c r="A7831">
        <v>120</v>
      </c>
      <c r="B7831" t="str">
        <f t="shared" si="122"/>
        <v>120---21</v>
      </c>
      <c r="C7831" t="s">
        <v>5911</v>
      </c>
      <c r="D7831" t="s">
        <v>1278</v>
      </c>
      <c r="E7831">
        <v>21</v>
      </c>
    </row>
    <row r="7832" spans="1:5" ht="13.5" customHeight="1">
      <c r="A7832">
        <v>120</v>
      </c>
      <c r="B7832" t="str">
        <f t="shared" si="122"/>
        <v>120---22</v>
      </c>
      <c r="C7832" t="s">
        <v>5911</v>
      </c>
      <c r="D7832" t="s">
        <v>1143</v>
      </c>
      <c r="E7832">
        <v>22</v>
      </c>
    </row>
    <row r="7833" spans="1:5" ht="13.5" customHeight="1">
      <c r="A7833">
        <v>120</v>
      </c>
      <c r="B7833" t="str">
        <f t="shared" si="122"/>
        <v>120---23</v>
      </c>
      <c r="C7833" t="s">
        <v>5911</v>
      </c>
      <c r="D7833" t="s">
        <v>1218</v>
      </c>
      <c r="E7833">
        <v>23</v>
      </c>
    </row>
    <row r="7834" spans="1:5" ht="13.5" customHeight="1">
      <c r="A7834">
        <v>120</v>
      </c>
      <c r="B7834" t="str">
        <f t="shared" si="122"/>
        <v>120---24</v>
      </c>
      <c r="C7834" t="s">
        <v>5928</v>
      </c>
      <c r="D7834" t="s">
        <v>1254</v>
      </c>
      <c r="E7834">
        <v>24</v>
      </c>
    </row>
    <row r="7835" spans="1:5" ht="13.5" customHeight="1">
      <c r="A7835">
        <v>120</v>
      </c>
      <c r="B7835" t="str">
        <f t="shared" si="122"/>
        <v>120---25</v>
      </c>
      <c r="C7835" t="s">
        <v>727</v>
      </c>
      <c r="D7835" t="s">
        <v>1308</v>
      </c>
      <c r="E7835">
        <v>25</v>
      </c>
    </row>
    <row r="7836" spans="1:5" ht="13.5" customHeight="1">
      <c r="A7836">
        <v>120</v>
      </c>
      <c r="B7836" t="str">
        <f t="shared" si="122"/>
        <v>120---26</v>
      </c>
      <c r="C7836" t="s">
        <v>1070</v>
      </c>
      <c r="D7836" t="s">
        <v>1219</v>
      </c>
      <c r="E7836">
        <v>26</v>
      </c>
    </row>
    <row r="7837" spans="1:5" ht="13.5" customHeight="1">
      <c r="A7837">
        <v>120</v>
      </c>
      <c r="B7837" t="str">
        <f t="shared" si="122"/>
        <v>120---27</v>
      </c>
      <c r="C7837" t="s">
        <v>1072</v>
      </c>
      <c r="D7837" t="s">
        <v>1220</v>
      </c>
      <c r="E7837">
        <v>27</v>
      </c>
    </row>
    <row r="7838" spans="1:5" ht="13.5" customHeight="1">
      <c r="A7838">
        <v>120</v>
      </c>
      <c r="B7838" t="str">
        <f t="shared" si="122"/>
        <v>120---28</v>
      </c>
      <c r="C7838" t="s">
        <v>795</v>
      </c>
      <c r="D7838" t="s">
        <v>1062</v>
      </c>
      <c r="E7838">
        <v>28</v>
      </c>
    </row>
    <row r="7839" spans="1:5" ht="13.5" customHeight="1">
      <c r="A7839">
        <v>120</v>
      </c>
      <c r="B7839" t="str">
        <f t="shared" si="122"/>
        <v>120---29</v>
      </c>
      <c r="C7839" t="s">
        <v>733</v>
      </c>
      <c r="D7839" t="s">
        <v>781</v>
      </c>
      <c r="E7839">
        <v>29</v>
      </c>
    </row>
    <row r="7840" spans="1:5" ht="13.5" customHeight="1">
      <c r="A7840">
        <v>120</v>
      </c>
      <c r="B7840" t="str">
        <f t="shared" si="122"/>
        <v>120---30</v>
      </c>
      <c r="C7840" t="s">
        <v>887</v>
      </c>
      <c r="D7840" t="s">
        <v>992</v>
      </c>
      <c r="E7840">
        <v>30</v>
      </c>
    </row>
    <row r="7841" spans="1:5" ht="13.5" customHeight="1">
      <c r="A7841">
        <v>120</v>
      </c>
      <c r="B7841" t="str">
        <f t="shared" si="122"/>
        <v>120---31</v>
      </c>
      <c r="C7841" t="s">
        <v>739</v>
      </c>
      <c r="D7841" t="s">
        <v>736</v>
      </c>
      <c r="E7841">
        <v>31</v>
      </c>
    </row>
    <row r="7842" spans="1:5" ht="13.5" customHeight="1">
      <c r="A7842">
        <v>120</v>
      </c>
      <c r="B7842" t="str">
        <f t="shared" si="122"/>
        <v>120---32</v>
      </c>
      <c r="C7842" t="s">
        <v>888</v>
      </c>
      <c r="D7842" t="s">
        <v>1073</v>
      </c>
      <c r="E7842">
        <v>32</v>
      </c>
    </row>
    <row r="7843" spans="1:5" ht="13.5" customHeight="1">
      <c r="A7843">
        <v>120</v>
      </c>
      <c r="B7843" t="str">
        <f t="shared" si="122"/>
        <v>120---33</v>
      </c>
      <c r="C7843" t="s">
        <v>858</v>
      </c>
      <c r="D7843" t="s">
        <v>740</v>
      </c>
      <c r="E7843">
        <v>33</v>
      </c>
    </row>
    <row r="7844" spans="1:5" ht="13.5" customHeight="1">
      <c r="A7844">
        <v>120</v>
      </c>
      <c r="B7844" t="str">
        <f t="shared" si="122"/>
        <v>120---34</v>
      </c>
      <c r="C7844" t="s">
        <v>743</v>
      </c>
      <c r="D7844" t="s">
        <v>754</v>
      </c>
      <c r="E7844">
        <v>34</v>
      </c>
    </row>
    <row r="7845" spans="1:5" ht="13.5" customHeight="1">
      <c r="A7845">
        <v>120</v>
      </c>
      <c r="B7845" t="str">
        <f t="shared" si="122"/>
        <v>120---35</v>
      </c>
      <c r="C7845" t="s">
        <v>915</v>
      </c>
      <c r="D7845" t="s">
        <v>939</v>
      </c>
      <c r="E7845">
        <v>35</v>
      </c>
    </row>
    <row r="7846" spans="1:5" ht="13.5" customHeight="1">
      <c r="A7846">
        <v>120</v>
      </c>
      <c r="B7846" t="str">
        <f t="shared" si="122"/>
        <v>120---36</v>
      </c>
      <c r="C7846" t="s">
        <v>987</v>
      </c>
      <c r="D7846" t="s">
        <v>1263</v>
      </c>
      <c r="E7846">
        <v>36</v>
      </c>
    </row>
    <row r="7847" spans="1:5" ht="13.5" customHeight="1">
      <c r="A7847">
        <v>120</v>
      </c>
      <c r="B7847" t="str">
        <f t="shared" si="122"/>
        <v>120---37</v>
      </c>
      <c r="C7847" t="s">
        <v>989</v>
      </c>
      <c r="D7847" t="s">
        <v>738</v>
      </c>
      <c r="E7847">
        <v>37</v>
      </c>
    </row>
    <row r="7848" spans="1:5" ht="13.5" customHeight="1">
      <c r="A7848">
        <v>120</v>
      </c>
      <c r="B7848" t="str">
        <f t="shared" si="122"/>
        <v>120---38</v>
      </c>
      <c r="C7848" t="s">
        <v>747</v>
      </c>
      <c r="D7848" t="s">
        <v>1154</v>
      </c>
      <c r="E7848">
        <v>38</v>
      </c>
    </row>
    <row r="7849" spans="1:5" ht="13.5" customHeight="1">
      <c r="A7849">
        <v>120</v>
      </c>
      <c r="B7849" t="str">
        <f t="shared" si="122"/>
        <v>120---39</v>
      </c>
      <c r="C7849" t="s">
        <v>936</v>
      </c>
      <c r="D7849" t="s">
        <v>779</v>
      </c>
      <c r="E7849">
        <v>39</v>
      </c>
    </row>
    <row r="7850" spans="1:5" ht="13.5" customHeight="1">
      <c r="A7850">
        <v>120</v>
      </c>
      <c r="B7850" t="str">
        <f t="shared" si="122"/>
        <v>120---40</v>
      </c>
      <c r="C7850" t="s">
        <v>819</v>
      </c>
      <c r="D7850" t="s">
        <v>756</v>
      </c>
      <c r="E7850">
        <v>40</v>
      </c>
    </row>
    <row r="7851" spans="1:5" ht="13.5" customHeight="1">
      <c r="A7851">
        <v>120</v>
      </c>
      <c r="B7851" t="str">
        <f t="shared" si="122"/>
        <v>120---41</v>
      </c>
      <c r="C7851" t="s">
        <v>1074</v>
      </c>
      <c r="D7851" t="s">
        <v>880</v>
      </c>
      <c r="E7851">
        <v>41</v>
      </c>
    </row>
    <row r="7852" spans="1:5" ht="13.5" customHeight="1">
      <c r="A7852">
        <v>120</v>
      </c>
      <c r="B7852" t="str">
        <f t="shared" si="122"/>
        <v>120---42</v>
      </c>
      <c r="C7852" t="s">
        <v>1019</v>
      </c>
      <c r="D7852" t="s">
        <v>734</v>
      </c>
      <c r="E7852">
        <v>42</v>
      </c>
    </row>
    <row r="7853" spans="1:5" ht="13.5" customHeight="1">
      <c r="A7853">
        <v>120</v>
      </c>
      <c r="B7853" t="str">
        <f t="shared" si="122"/>
        <v>120---43</v>
      </c>
      <c r="C7853" t="s">
        <v>822</v>
      </c>
      <c r="D7853" t="s">
        <v>833</v>
      </c>
      <c r="E7853">
        <v>43</v>
      </c>
    </row>
    <row r="7854" spans="1:5" ht="13.5" customHeight="1">
      <c r="A7854">
        <v>120</v>
      </c>
      <c r="B7854" t="str">
        <f t="shared" si="122"/>
        <v>120---44</v>
      </c>
      <c r="C7854" t="s">
        <v>824</v>
      </c>
      <c r="D7854" t="s">
        <v>752</v>
      </c>
      <c r="E7854">
        <v>44</v>
      </c>
    </row>
    <row r="7855" spans="1:5" ht="13.5" customHeight="1">
      <c r="A7855">
        <v>120</v>
      </c>
      <c r="B7855" t="str">
        <f t="shared" si="122"/>
        <v>120---45</v>
      </c>
      <c r="C7855" t="s">
        <v>826</v>
      </c>
      <c r="D7855" t="s">
        <v>1079</v>
      </c>
      <c r="E7855">
        <v>45</v>
      </c>
    </row>
    <row r="7856" spans="1:5" ht="13.5" customHeight="1">
      <c r="A7856">
        <v>120</v>
      </c>
      <c r="B7856" t="str">
        <f t="shared" si="122"/>
        <v>120---46</v>
      </c>
      <c r="C7856" t="s">
        <v>1005</v>
      </c>
      <c r="D7856" t="s">
        <v>1105</v>
      </c>
      <c r="E7856">
        <v>46</v>
      </c>
    </row>
    <row r="7857" spans="1:5" ht="13.5" customHeight="1">
      <c r="A7857">
        <v>120</v>
      </c>
      <c r="B7857" t="str">
        <f t="shared" si="122"/>
        <v>120---47</v>
      </c>
      <c r="C7857" t="s">
        <v>755</v>
      </c>
      <c r="D7857" t="s">
        <v>1146</v>
      </c>
      <c r="E7857">
        <v>47</v>
      </c>
    </row>
    <row r="7858" spans="1:5" ht="13.5" customHeight="1">
      <c r="A7858">
        <v>120</v>
      </c>
      <c r="B7858" t="str">
        <f t="shared" si="122"/>
        <v>120---48</v>
      </c>
      <c r="C7858" t="s">
        <v>866</v>
      </c>
      <c r="D7858" t="s">
        <v>831</v>
      </c>
      <c r="E7858">
        <v>48</v>
      </c>
    </row>
    <row r="7859" spans="1:5" ht="13.5" customHeight="1">
      <c r="A7859">
        <v>120</v>
      </c>
      <c r="B7859" t="str">
        <f t="shared" si="122"/>
        <v>120---49</v>
      </c>
      <c r="C7859" t="s">
        <v>1096</v>
      </c>
      <c r="D7859" t="s">
        <v>1215</v>
      </c>
      <c r="E7859">
        <v>49</v>
      </c>
    </row>
    <row r="7860" spans="1:5" ht="13.5" customHeight="1">
      <c r="A7860">
        <v>120</v>
      </c>
      <c r="B7860" t="str">
        <f t="shared" si="122"/>
        <v>120---50</v>
      </c>
      <c r="C7860" t="s">
        <v>1102</v>
      </c>
      <c r="D7860" t="s">
        <v>1190</v>
      </c>
      <c r="E7860">
        <v>50</v>
      </c>
    </row>
    <row r="7861" spans="1:5" ht="13.5" customHeight="1">
      <c r="A7861">
        <v>120</v>
      </c>
      <c r="B7861" t="str">
        <f t="shared" si="122"/>
        <v>120---51</v>
      </c>
      <c r="C7861" t="s">
        <v>1055</v>
      </c>
      <c r="D7861" t="s">
        <v>1324</v>
      </c>
      <c r="E7861">
        <v>51</v>
      </c>
    </row>
    <row r="7862" spans="1:5" ht="13.5" customHeight="1">
      <c r="A7862">
        <v>120</v>
      </c>
      <c r="B7862" t="str">
        <f t="shared" si="122"/>
        <v>120---52</v>
      </c>
      <c r="C7862" t="s">
        <v>868</v>
      </c>
      <c r="D7862" t="s">
        <v>758</v>
      </c>
      <c r="E7862">
        <v>52</v>
      </c>
    </row>
    <row r="7863" spans="1:5" ht="13.5" customHeight="1">
      <c r="A7863">
        <v>120</v>
      </c>
      <c r="B7863" t="str">
        <f t="shared" si="122"/>
        <v>120---53</v>
      </c>
      <c r="C7863" t="s">
        <v>769</v>
      </c>
      <c r="D7863" t="s">
        <v>1325</v>
      </c>
      <c r="E7863">
        <v>53</v>
      </c>
    </row>
    <row r="7864" spans="1:5" ht="13.5" customHeight="1">
      <c r="A7864">
        <v>120</v>
      </c>
      <c r="B7864" t="str">
        <f t="shared" si="122"/>
        <v>120---54</v>
      </c>
      <c r="C7864" t="s">
        <v>950</v>
      </c>
      <c r="D7864" t="s">
        <v>1140</v>
      </c>
      <c r="E7864">
        <v>54</v>
      </c>
    </row>
    <row r="7865" spans="1:5" ht="13.5" customHeight="1">
      <c r="A7865">
        <v>120</v>
      </c>
      <c r="B7865" t="str">
        <f t="shared" si="122"/>
        <v>120---55</v>
      </c>
      <c r="C7865" t="s">
        <v>5913</v>
      </c>
      <c r="D7865" t="s">
        <v>1114</v>
      </c>
      <c r="E7865">
        <v>55</v>
      </c>
    </row>
    <row r="7866" spans="1:5" ht="13.5" customHeight="1">
      <c r="A7866">
        <v>120</v>
      </c>
      <c r="B7866" t="str">
        <f t="shared" si="122"/>
        <v>120---56</v>
      </c>
      <c r="C7866" t="s">
        <v>5967</v>
      </c>
      <c r="D7866" t="s">
        <v>986</v>
      </c>
      <c r="E7866">
        <v>56</v>
      </c>
    </row>
    <row r="7867" spans="1:5" ht="13.5" customHeight="1">
      <c r="A7867">
        <v>120</v>
      </c>
      <c r="B7867" t="str">
        <f t="shared" si="122"/>
        <v>120---57</v>
      </c>
      <c r="C7867" t="s">
        <v>5961</v>
      </c>
      <c r="D7867" t="s">
        <v>935</v>
      </c>
      <c r="E7867">
        <v>57</v>
      </c>
    </row>
    <row r="7868" spans="1:5" ht="13.5" customHeight="1">
      <c r="A7868">
        <v>120</v>
      </c>
      <c r="B7868" t="str">
        <f t="shared" si="122"/>
        <v>120---58</v>
      </c>
      <c r="C7868" t="s">
        <v>5915</v>
      </c>
      <c r="D7868" t="s">
        <v>772</v>
      </c>
      <c r="E7868">
        <v>58</v>
      </c>
    </row>
    <row r="7869" spans="1:5" ht="13.5" customHeight="1">
      <c r="A7869">
        <v>120</v>
      </c>
      <c r="B7869" t="str">
        <f t="shared" si="122"/>
        <v>120---59</v>
      </c>
      <c r="C7869" t="s">
        <v>5977</v>
      </c>
      <c r="D7869" t="s">
        <v>1069</v>
      </c>
      <c r="E7869">
        <v>59</v>
      </c>
    </row>
    <row r="7870" spans="1:5" ht="13.5" customHeight="1">
      <c r="A7870">
        <v>120</v>
      </c>
      <c r="B7870" t="str">
        <f t="shared" si="122"/>
        <v>120---60</v>
      </c>
      <c r="C7870" t="s">
        <v>5917</v>
      </c>
      <c r="D7870" t="s">
        <v>789</v>
      </c>
      <c r="E7870">
        <v>60</v>
      </c>
    </row>
    <row r="7871" spans="1:5" ht="13.5" customHeight="1">
      <c r="A7871">
        <v>120</v>
      </c>
      <c r="B7871" t="str">
        <f t="shared" si="122"/>
        <v>120---61</v>
      </c>
      <c r="C7871" t="s">
        <v>5918</v>
      </c>
      <c r="D7871" t="s">
        <v>770</v>
      </c>
      <c r="E7871">
        <v>61</v>
      </c>
    </row>
    <row r="7872" spans="1:5" ht="13.5" customHeight="1">
      <c r="A7872">
        <v>120</v>
      </c>
      <c r="B7872" t="str">
        <f t="shared" si="122"/>
        <v>120---62</v>
      </c>
      <c r="C7872" t="s">
        <v>5971</v>
      </c>
      <c r="D7872" t="s">
        <v>1058</v>
      </c>
      <c r="E7872">
        <v>62</v>
      </c>
    </row>
    <row r="7873" spans="1:5" ht="13.5" customHeight="1">
      <c r="A7873">
        <v>120</v>
      </c>
      <c r="B7873" t="str">
        <f t="shared" si="122"/>
        <v>120---63</v>
      </c>
      <c r="C7873" t="s">
        <v>5963</v>
      </c>
      <c r="D7873" t="s">
        <v>937</v>
      </c>
      <c r="E7873">
        <v>63</v>
      </c>
    </row>
    <row r="7874" spans="1:5" ht="13.5" customHeight="1">
      <c r="A7874">
        <v>120</v>
      </c>
      <c r="B7874" t="str">
        <f t="shared" si="122"/>
        <v>120---64</v>
      </c>
      <c r="C7874" t="s">
        <v>5978</v>
      </c>
      <c r="D7874" t="s">
        <v>1191</v>
      </c>
      <c r="E7874">
        <v>64</v>
      </c>
    </row>
    <row r="7875" spans="1:5" ht="13.5" customHeight="1">
      <c r="A7875">
        <v>120</v>
      </c>
      <c r="B7875" t="str">
        <f t="shared" ref="B7875:B7938" si="123">A7875&amp;"---"&amp;E7875</f>
        <v>120---65</v>
      </c>
      <c r="C7875" t="s">
        <v>5994</v>
      </c>
      <c r="D7875" t="s">
        <v>984</v>
      </c>
      <c r="E7875">
        <v>65</v>
      </c>
    </row>
    <row r="7876" spans="1:5" ht="13.5" customHeight="1">
      <c r="A7876">
        <v>120</v>
      </c>
      <c r="B7876" t="str">
        <f t="shared" si="123"/>
        <v>120---66</v>
      </c>
      <c r="C7876" t="s">
        <v>5984</v>
      </c>
      <c r="D7876" t="s">
        <v>1232</v>
      </c>
      <c r="E7876">
        <v>66</v>
      </c>
    </row>
    <row r="7877" spans="1:5" ht="13.5" customHeight="1">
      <c r="A7877">
        <v>120</v>
      </c>
      <c r="B7877" t="str">
        <f t="shared" si="123"/>
        <v>120---67</v>
      </c>
      <c r="C7877" t="s">
        <v>5964</v>
      </c>
      <c r="D7877" t="s">
        <v>1176</v>
      </c>
      <c r="E7877">
        <v>67</v>
      </c>
    </row>
    <row r="7878" spans="1:5" ht="13.5" customHeight="1">
      <c r="A7878">
        <v>120</v>
      </c>
      <c r="B7878" t="str">
        <f t="shared" si="123"/>
        <v>120---68</v>
      </c>
      <c r="C7878" t="s">
        <v>5985</v>
      </c>
      <c r="D7878" t="s">
        <v>1159</v>
      </c>
      <c r="E7878">
        <v>68</v>
      </c>
    </row>
    <row r="7879" spans="1:5" ht="13.5" customHeight="1">
      <c r="A7879">
        <v>120</v>
      </c>
      <c r="B7879" t="str">
        <f t="shared" si="123"/>
        <v>120---69</v>
      </c>
      <c r="C7879" t="s">
        <v>5979</v>
      </c>
      <c r="D7879" t="s">
        <v>1071</v>
      </c>
      <c r="E7879">
        <v>69</v>
      </c>
    </row>
    <row r="7880" spans="1:5" ht="13.5" customHeight="1">
      <c r="A7880">
        <v>120</v>
      </c>
      <c r="B7880" t="str">
        <f t="shared" si="123"/>
        <v>120---70</v>
      </c>
      <c r="C7880" t="s">
        <v>5954</v>
      </c>
      <c r="D7880" t="s">
        <v>1166</v>
      </c>
      <c r="E7880">
        <v>70</v>
      </c>
    </row>
    <row r="7881" spans="1:5" ht="13.5" customHeight="1">
      <c r="A7881">
        <v>120</v>
      </c>
      <c r="B7881" t="str">
        <f t="shared" si="123"/>
        <v>120---71</v>
      </c>
      <c r="C7881" t="s">
        <v>5923</v>
      </c>
      <c r="D7881" t="s">
        <v>766</v>
      </c>
      <c r="E7881">
        <v>71</v>
      </c>
    </row>
    <row r="7882" spans="1:5" ht="13.5" customHeight="1">
      <c r="A7882">
        <v>120</v>
      </c>
      <c r="B7882" t="str">
        <f t="shared" si="123"/>
        <v>120---72</v>
      </c>
      <c r="C7882" t="s">
        <v>5980</v>
      </c>
      <c r="D7882" t="s">
        <v>1124</v>
      </c>
      <c r="E7882">
        <v>72</v>
      </c>
    </row>
    <row r="7883" spans="1:5" ht="13.5" customHeight="1">
      <c r="A7883">
        <v>120</v>
      </c>
      <c r="B7883" t="str">
        <f t="shared" si="123"/>
        <v>120---73</v>
      </c>
      <c r="C7883" t="s">
        <v>5981</v>
      </c>
      <c r="D7883" t="s">
        <v>1225</v>
      </c>
      <c r="E7883">
        <v>73</v>
      </c>
    </row>
    <row r="7884" spans="1:5" ht="13.5" customHeight="1">
      <c r="A7884">
        <v>120</v>
      </c>
      <c r="B7884" t="str">
        <f t="shared" si="123"/>
        <v>120---74</v>
      </c>
      <c r="C7884" t="s">
        <v>5988</v>
      </c>
      <c r="D7884" t="s">
        <v>1133</v>
      </c>
      <c r="E7884">
        <v>74</v>
      </c>
    </row>
    <row r="7885" spans="1:5" ht="13.5" customHeight="1">
      <c r="A7885">
        <v>121</v>
      </c>
      <c r="B7885" t="str">
        <f t="shared" si="123"/>
        <v>121---1</v>
      </c>
      <c r="C7885" t="s">
        <v>4216</v>
      </c>
      <c r="D7885" t="s">
        <v>714</v>
      </c>
      <c r="E7885">
        <v>1</v>
      </c>
    </row>
    <row r="7886" spans="1:5" ht="13.5" customHeight="1">
      <c r="A7886">
        <v>121</v>
      </c>
      <c r="B7886" t="str">
        <f t="shared" si="123"/>
        <v>121---2</v>
      </c>
      <c r="C7886" t="s">
        <v>4216</v>
      </c>
      <c r="D7886" t="s">
        <v>1066</v>
      </c>
      <c r="E7886">
        <v>2</v>
      </c>
    </row>
    <row r="7887" spans="1:5" ht="13.5" customHeight="1">
      <c r="A7887">
        <v>121</v>
      </c>
      <c r="B7887" t="str">
        <f t="shared" si="123"/>
        <v>121---3</v>
      </c>
      <c r="C7887" t="s">
        <v>4216</v>
      </c>
      <c r="D7887" t="s">
        <v>748</v>
      </c>
      <c r="E7887">
        <v>3</v>
      </c>
    </row>
    <row r="7888" spans="1:5" ht="13.5" customHeight="1">
      <c r="A7888">
        <v>121</v>
      </c>
      <c r="B7888" t="str">
        <f t="shared" si="123"/>
        <v>121---4</v>
      </c>
      <c r="C7888" t="s">
        <v>4216</v>
      </c>
      <c r="D7888" t="s">
        <v>924</v>
      </c>
      <c r="E7888">
        <v>4</v>
      </c>
    </row>
    <row r="7889" spans="1:5" ht="13.5" customHeight="1">
      <c r="A7889">
        <v>121</v>
      </c>
      <c r="B7889" t="str">
        <f t="shared" si="123"/>
        <v>121---5</v>
      </c>
      <c r="C7889" t="s">
        <v>4219</v>
      </c>
      <c r="D7889" t="s">
        <v>1148</v>
      </c>
      <c r="E7889">
        <v>5</v>
      </c>
    </row>
    <row r="7890" spans="1:5" ht="13.5" customHeight="1">
      <c r="A7890">
        <v>121</v>
      </c>
      <c r="B7890" t="str">
        <f t="shared" si="123"/>
        <v>121---6</v>
      </c>
      <c r="C7890" t="s">
        <v>4271</v>
      </c>
      <c r="D7890" t="s">
        <v>1325</v>
      </c>
      <c r="E7890">
        <v>6</v>
      </c>
    </row>
    <row r="7891" spans="1:5" ht="13.5" customHeight="1">
      <c r="A7891">
        <v>121</v>
      </c>
      <c r="B7891" t="str">
        <f t="shared" si="123"/>
        <v>121---7</v>
      </c>
      <c r="C7891" t="s">
        <v>4220</v>
      </c>
      <c r="D7891" t="s">
        <v>1214</v>
      </c>
      <c r="E7891">
        <v>7</v>
      </c>
    </row>
    <row r="7892" spans="1:5" ht="13.5" customHeight="1">
      <c r="A7892">
        <v>121</v>
      </c>
      <c r="B7892" t="str">
        <f t="shared" si="123"/>
        <v>121---8</v>
      </c>
      <c r="C7892" t="s">
        <v>4270</v>
      </c>
      <c r="D7892" t="s">
        <v>926</v>
      </c>
      <c r="E7892">
        <v>8</v>
      </c>
    </row>
    <row r="7893" spans="1:5" ht="13.5" customHeight="1">
      <c r="A7893">
        <v>121</v>
      </c>
      <c r="B7893" t="str">
        <f t="shared" si="123"/>
        <v>121---9</v>
      </c>
      <c r="C7893" t="s">
        <v>4229</v>
      </c>
      <c r="D7893" t="s">
        <v>6239</v>
      </c>
      <c r="E7893">
        <v>9</v>
      </c>
    </row>
    <row r="7894" spans="1:5" ht="13.5" customHeight="1">
      <c r="A7894">
        <v>121</v>
      </c>
      <c r="B7894" t="str">
        <f t="shared" si="123"/>
        <v>121---10</v>
      </c>
      <c r="C7894" t="s">
        <v>4230</v>
      </c>
      <c r="D7894" t="s">
        <v>779</v>
      </c>
      <c r="E7894">
        <v>10</v>
      </c>
    </row>
    <row r="7895" spans="1:5" ht="13.5" customHeight="1">
      <c r="A7895">
        <v>121</v>
      </c>
      <c r="B7895" t="str">
        <f t="shared" si="123"/>
        <v>121---11</v>
      </c>
      <c r="C7895" t="s">
        <v>4226</v>
      </c>
      <c r="D7895" t="s">
        <v>1071</v>
      </c>
      <c r="E7895">
        <v>11</v>
      </c>
    </row>
    <row r="7896" spans="1:5" ht="13.5" customHeight="1">
      <c r="A7896">
        <v>121</v>
      </c>
      <c r="B7896" t="str">
        <f t="shared" si="123"/>
        <v>121---12</v>
      </c>
      <c r="C7896" t="s">
        <v>4262</v>
      </c>
      <c r="D7896" t="s">
        <v>935</v>
      </c>
      <c r="E7896">
        <v>12</v>
      </c>
    </row>
    <row r="7897" spans="1:5" ht="13.5" customHeight="1">
      <c r="A7897">
        <v>121</v>
      </c>
      <c r="B7897" t="str">
        <f t="shared" si="123"/>
        <v>121---13</v>
      </c>
      <c r="C7897" t="s">
        <v>4241</v>
      </c>
      <c r="D7897" t="s">
        <v>1141</v>
      </c>
      <c r="E7897">
        <v>13</v>
      </c>
    </row>
    <row r="7898" spans="1:5" ht="13.5" customHeight="1">
      <c r="A7898">
        <v>121</v>
      </c>
      <c r="B7898" t="str">
        <f t="shared" si="123"/>
        <v>121---14</v>
      </c>
      <c r="C7898" t="s">
        <v>4272</v>
      </c>
      <c r="D7898" t="s">
        <v>947</v>
      </c>
      <c r="E7898">
        <v>14</v>
      </c>
    </row>
    <row r="7899" spans="1:5" ht="13.5" customHeight="1">
      <c r="A7899">
        <v>121</v>
      </c>
      <c r="B7899" t="str">
        <f t="shared" si="123"/>
        <v>121---15</v>
      </c>
      <c r="C7899" t="s">
        <v>4237</v>
      </c>
      <c r="D7899" t="s">
        <v>1191</v>
      </c>
      <c r="E7899">
        <v>15</v>
      </c>
    </row>
    <row r="7900" spans="1:5" ht="13.5" customHeight="1">
      <c r="A7900">
        <v>121</v>
      </c>
      <c r="B7900" t="str">
        <f t="shared" si="123"/>
        <v>121---16</v>
      </c>
      <c r="C7900" t="s">
        <v>5928</v>
      </c>
      <c r="D7900" t="s">
        <v>1254</v>
      </c>
      <c r="E7900">
        <v>16</v>
      </c>
    </row>
    <row r="7901" spans="1:5" ht="13.5" customHeight="1">
      <c r="A7901">
        <v>121</v>
      </c>
      <c r="B7901" t="str">
        <f t="shared" si="123"/>
        <v>121---17</v>
      </c>
      <c r="C7901" t="s">
        <v>727</v>
      </c>
      <c r="D7901" t="s">
        <v>1308</v>
      </c>
      <c r="E7901">
        <v>17</v>
      </c>
    </row>
    <row r="7902" spans="1:5" ht="13.5" customHeight="1">
      <c r="A7902">
        <v>121</v>
      </c>
      <c r="B7902" t="str">
        <f t="shared" si="123"/>
        <v>121---18</v>
      </c>
      <c r="C7902" t="s">
        <v>1070</v>
      </c>
      <c r="D7902" t="s">
        <v>1219</v>
      </c>
      <c r="E7902">
        <v>18</v>
      </c>
    </row>
    <row r="7903" spans="1:5" ht="13.5" customHeight="1">
      <c r="A7903">
        <v>121</v>
      </c>
      <c r="B7903" t="str">
        <f t="shared" si="123"/>
        <v>121---19</v>
      </c>
      <c r="C7903" t="s">
        <v>1072</v>
      </c>
      <c r="D7903" t="s">
        <v>1220</v>
      </c>
      <c r="E7903">
        <v>19</v>
      </c>
    </row>
    <row r="7904" spans="1:5" ht="13.5" customHeight="1">
      <c r="A7904">
        <v>121</v>
      </c>
      <c r="B7904" t="str">
        <f t="shared" si="123"/>
        <v>121---20</v>
      </c>
      <c r="C7904" t="s">
        <v>795</v>
      </c>
      <c r="D7904" t="s">
        <v>1062</v>
      </c>
      <c r="E7904">
        <v>20</v>
      </c>
    </row>
    <row r="7905" spans="1:5" ht="13.5" customHeight="1">
      <c r="A7905">
        <v>121</v>
      </c>
      <c r="B7905" t="str">
        <f t="shared" si="123"/>
        <v>121---21</v>
      </c>
      <c r="C7905" t="s">
        <v>733</v>
      </c>
      <c r="D7905" t="s">
        <v>781</v>
      </c>
      <c r="E7905">
        <v>21</v>
      </c>
    </row>
    <row r="7906" spans="1:5" ht="13.5" customHeight="1">
      <c r="A7906">
        <v>121</v>
      </c>
      <c r="B7906" t="str">
        <f t="shared" si="123"/>
        <v>121---22</v>
      </c>
      <c r="C7906" t="s">
        <v>887</v>
      </c>
      <c r="D7906" t="s">
        <v>992</v>
      </c>
      <c r="E7906">
        <v>22</v>
      </c>
    </row>
    <row r="7907" spans="1:5" ht="13.5" customHeight="1">
      <c r="A7907">
        <v>121</v>
      </c>
      <c r="B7907" t="str">
        <f t="shared" si="123"/>
        <v>121---23</v>
      </c>
      <c r="C7907" t="s">
        <v>739</v>
      </c>
      <c r="D7907" t="s">
        <v>736</v>
      </c>
      <c r="E7907">
        <v>23</v>
      </c>
    </row>
    <row r="7908" spans="1:5" ht="13.5" customHeight="1">
      <c r="A7908">
        <v>121</v>
      </c>
      <c r="B7908" t="str">
        <f t="shared" si="123"/>
        <v>121---24</v>
      </c>
      <c r="C7908" t="s">
        <v>888</v>
      </c>
      <c r="D7908" t="s">
        <v>1073</v>
      </c>
      <c r="E7908">
        <v>24</v>
      </c>
    </row>
    <row r="7909" spans="1:5" ht="13.5" customHeight="1">
      <c r="A7909">
        <v>121</v>
      </c>
      <c r="B7909" t="str">
        <f t="shared" si="123"/>
        <v>121---25</v>
      </c>
      <c r="C7909" t="s">
        <v>858</v>
      </c>
      <c r="D7909" t="s">
        <v>740</v>
      </c>
      <c r="E7909">
        <v>25</v>
      </c>
    </row>
    <row r="7910" spans="1:5" ht="13.5" customHeight="1">
      <c r="A7910">
        <v>121</v>
      </c>
      <c r="B7910" t="str">
        <f t="shared" si="123"/>
        <v>121---26</v>
      </c>
      <c r="C7910" t="s">
        <v>743</v>
      </c>
      <c r="D7910" t="s">
        <v>754</v>
      </c>
      <c r="E7910">
        <v>26</v>
      </c>
    </row>
    <row r="7911" spans="1:5" ht="13.5" customHeight="1">
      <c r="A7911">
        <v>121</v>
      </c>
      <c r="B7911" t="str">
        <f t="shared" si="123"/>
        <v>121---27</v>
      </c>
      <c r="C7911" t="s">
        <v>915</v>
      </c>
      <c r="D7911" t="s">
        <v>939</v>
      </c>
      <c r="E7911">
        <v>27</v>
      </c>
    </row>
    <row r="7912" spans="1:5" ht="13.5" customHeight="1">
      <c r="A7912">
        <v>121</v>
      </c>
      <c r="B7912" t="str">
        <f t="shared" si="123"/>
        <v>121---28</v>
      </c>
      <c r="C7912" t="s">
        <v>987</v>
      </c>
      <c r="D7912" t="s">
        <v>1263</v>
      </c>
      <c r="E7912">
        <v>28</v>
      </c>
    </row>
    <row r="7913" spans="1:5" ht="13.5" customHeight="1">
      <c r="A7913">
        <v>121</v>
      </c>
      <c r="B7913" t="str">
        <f t="shared" si="123"/>
        <v>121---29</v>
      </c>
      <c r="C7913" t="s">
        <v>989</v>
      </c>
      <c r="D7913" t="s">
        <v>738</v>
      </c>
      <c r="E7913">
        <v>29</v>
      </c>
    </row>
    <row r="7914" spans="1:5" ht="13.5" customHeight="1">
      <c r="A7914">
        <v>121</v>
      </c>
      <c r="B7914" t="str">
        <f t="shared" si="123"/>
        <v>121---30</v>
      </c>
      <c r="C7914" t="s">
        <v>747</v>
      </c>
      <c r="D7914" t="s">
        <v>1154</v>
      </c>
      <c r="E7914">
        <v>30</v>
      </c>
    </row>
    <row r="7915" spans="1:5" ht="13.5" customHeight="1">
      <c r="A7915">
        <v>121</v>
      </c>
      <c r="B7915" t="str">
        <f t="shared" si="123"/>
        <v>121---31</v>
      </c>
      <c r="C7915" t="s">
        <v>936</v>
      </c>
      <c r="D7915" t="s">
        <v>779</v>
      </c>
      <c r="E7915">
        <v>31</v>
      </c>
    </row>
    <row r="7916" spans="1:5" ht="13.5" customHeight="1">
      <c r="A7916">
        <v>121</v>
      </c>
      <c r="B7916" t="str">
        <f t="shared" si="123"/>
        <v>121---32</v>
      </c>
      <c r="C7916" t="s">
        <v>819</v>
      </c>
      <c r="D7916" t="s">
        <v>756</v>
      </c>
      <c r="E7916">
        <v>32</v>
      </c>
    </row>
    <row r="7917" spans="1:5" ht="13.5" customHeight="1">
      <c r="A7917">
        <v>121</v>
      </c>
      <c r="B7917" t="str">
        <f t="shared" si="123"/>
        <v>121---33</v>
      </c>
      <c r="C7917" t="s">
        <v>1074</v>
      </c>
      <c r="D7917" t="s">
        <v>880</v>
      </c>
      <c r="E7917">
        <v>33</v>
      </c>
    </row>
    <row r="7918" spans="1:5" ht="13.5" customHeight="1">
      <c r="A7918">
        <v>121</v>
      </c>
      <c r="B7918" t="str">
        <f t="shared" si="123"/>
        <v>121---34</v>
      </c>
      <c r="C7918" t="s">
        <v>1019</v>
      </c>
      <c r="D7918" t="s">
        <v>734</v>
      </c>
      <c r="E7918">
        <v>34</v>
      </c>
    </row>
    <row r="7919" spans="1:5" ht="13.5" customHeight="1">
      <c r="A7919">
        <v>121</v>
      </c>
      <c r="B7919" t="str">
        <f t="shared" si="123"/>
        <v>121---35</v>
      </c>
      <c r="C7919" t="s">
        <v>822</v>
      </c>
      <c r="D7919" t="s">
        <v>833</v>
      </c>
      <c r="E7919">
        <v>35</v>
      </c>
    </row>
    <row r="7920" spans="1:5" ht="13.5" customHeight="1">
      <c r="A7920">
        <v>121</v>
      </c>
      <c r="B7920" t="str">
        <f t="shared" si="123"/>
        <v>121---36</v>
      </c>
      <c r="C7920" t="s">
        <v>824</v>
      </c>
      <c r="D7920" t="s">
        <v>752</v>
      </c>
      <c r="E7920">
        <v>36</v>
      </c>
    </row>
    <row r="7921" spans="1:5" ht="13.5" customHeight="1">
      <c r="A7921">
        <v>121</v>
      </c>
      <c r="B7921" t="str">
        <f t="shared" si="123"/>
        <v>121---37</v>
      </c>
      <c r="C7921" t="s">
        <v>826</v>
      </c>
      <c r="D7921" t="s">
        <v>1079</v>
      </c>
      <c r="E7921">
        <v>37</v>
      </c>
    </row>
    <row r="7922" spans="1:5" ht="13.5" customHeight="1">
      <c r="A7922">
        <v>121</v>
      </c>
      <c r="B7922" t="str">
        <f t="shared" si="123"/>
        <v>121---38</v>
      </c>
      <c r="C7922" t="s">
        <v>1005</v>
      </c>
      <c r="D7922" t="s">
        <v>1105</v>
      </c>
      <c r="E7922">
        <v>38</v>
      </c>
    </row>
    <row r="7923" spans="1:5" ht="13.5" customHeight="1">
      <c r="A7923">
        <v>121</v>
      </c>
      <c r="B7923" t="str">
        <f t="shared" si="123"/>
        <v>121---39</v>
      </c>
      <c r="C7923" t="s">
        <v>755</v>
      </c>
      <c r="D7923" t="s">
        <v>1146</v>
      </c>
      <c r="E7923">
        <v>39</v>
      </c>
    </row>
    <row r="7924" spans="1:5" ht="13.5" customHeight="1">
      <c r="A7924">
        <v>121</v>
      </c>
      <c r="B7924" t="str">
        <f t="shared" si="123"/>
        <v>121---40</v>
      </c>
      <c r="C7924" t="s">
        <v>866</v>
      </c>
      <c r="D7924" t="s">
        <v>831</v>
      </c>
      <c r="E7924">
        <v>40</v>
      </c>
    </row>
    <row r="7925" spans="1:5" ht="13.5" customHeight="1">
      <c r="A7925">
        <v>121</v>
      </c>
      <c r="B7925" t="str">
        <f t="shared" si="123"/>
        <v>121---41</v>
      </c>
      <c r="C7925" t="s">
        <v>1096</v>
      </c>
      <c r="D7925" t="s">
        <v>1215</v>
      </c>
      <c r="E7925">
        <v>41</v>
      </c>
    </row>
    <row r="7926" spans="1:5" ht="13.5" customHeight="1">
      <c r="A7926">
        <v>121</v>
      </c>
      <c r="B7926" t="str">
        <f t="shared" si="123"/>
        <v>121---42</v>
      </c>
      <c r="C7926" t="s">
        <v>1102</v>
      </c>
      <c r="D7926" t="s">
        <v>1190</v>
      </c>
      <c r="E7926">
        <v>42</v>
      </c>
    </row>
    <row r="7927" spans="1:5" ht="13.5" customHeight="1">
      <c r="A7927">
        <v>121</v>
      </c>
      <c r="B7927" t="str">
        <f t="shared" si="123"/>
        <v>121---43</v>
      </c>
      <c r="C7927" t="s">
        <v>1055</v>
      </c>
      <c r="D7927" t="s">
        <v>1324</v>
      </c>
      <c r="E7927">
        <v>43</v>
      </c>
    </row>
    <row r="7928" spans="1:5" ht="13.5" customHeight="1">
      <c r="A7928">
        <v>121</v>
      </c>
      <c r="B7928" t="str">
        <f t="shared" si="123"/>
        <v>121---44</v>
      </c>
      <c r="C7928" t="s">
        <v>868</v>
      </c>
      <c r="D7928" t="s">
        <v>758</v>
      </c>
      <c r="E7928">
        <v>44</v>
      </c>
    </row>
    <row r="7929" spans="1:5" ht="13.5" customHeight="1">
      <c r="A7929">
        <v>121</v>
      </c>
      <c r="B7929" t="str">
        <f t="shared" si="123"/>
        <v>121---45</v>
      </c>
      <c r="C7929" t="s">
        <v>769</v>
      </c>
      <c r="D7929" t="s">
        <v>1325</v>
      </c>
      <c r="E7929">
        <v>45</v>
      </c>
    </row>
    <row r="7930" spans="1:5" ht="13.5" customHeight="1">
      <c r="A7930">
        <v>121</v>
      </c>
      <c r="B7930" t="str">
        <f t="shared" si="123"/>
        <v>121---46</v>
      </c>
      <c r="C7930" t="s">
        <v>950</v>
      </c>
      <c r="D7930" t="s">
        <v>1140</v>
      </c>
      <c r="E7930">
        <v>46</v>
      </c>
    </row>
    <row r="7931" spans="1:5" ht="13.5" customHeight="1">
      <c r="A7931">
        <v>121</v>
      </c>
      <c r="B7931" t="str">
        <f t="shared" si="123"/>
        <v>121---47</v>
      </c>
      <c r="C7931" t="s">
        <v>5913</v>
      </c>
      <c r="D7931" t="s">
        <v>1114</v>
      </c>
      <c r="E7931">
        <v>47</v>
      </c>
    </row>
    <row r="7932" spans="1:5" ht="13.5" customHeight="1">
      <c r="A7932">
        <v>121</v>
      </c>
      <c r="B7932" t="str">
        <f t="shared" si="123"/>
        <v>121---48</v>
      </c>
      <c r="C7932" t="s">
        <v>5967</v>
      </c>
      <c r="D7932" t="s">
        <v>986</v>
      </c>
      <c r="E7932">
        <v>48</v>
      </c>
    </row>
    <row r="7933" spans="1:5" ht="13.5" customHeight="1">
      <c r="A7933">
        <v>121</v>
      </c>
      <c r="B7933" t="str">
        <f t="shared" si="123"/>
        <v>121---49</v>
      </c>
      <c r="C7933" t="s">
        <v>5961</v>
      </c>
      <c r="D7933" t="s">
        <v>935</v>
      </c>
      <c r="E7933">
        <v>49</v>
      </c>
    </row>
    <row r="7934" spans="1:5" ht="13.5" customHeight="1">
      <c r="A7934">
        <v>121</v>
      </c>
      <c r="B7934" t="str">
        <f t="shared" si="123"/>
        <v>121---50</v>
      </c>
      <c r="C7934" t="s">
        <v>5915</v>
      </c>
      <c r="D7934" t="s">
        <v>772</v>
      </c>
      <c r="E7934">
        <v>50</v>
      </c>
    </row>
    <row r="7935" spans="1:5" ht="13.5" customHeight="1">
      <c r="A7935">
        <v>121</v>
      </c>
      <c r="B7935" t="str">
        <f t="shared" si="123"/>
        <v>121---51</v>
      </c>
      <c r="C7935" t="s">
        <v>5977</v>
      </c>
      <c r="D7935" t="s">
        <v>1069</v>
      </c>
      <c r="E7935">
        <v>51</v>
      </c>
    </row>
    <row r="7936" spans="1:5" ht="13.5" customHeight="1">
      <c r="A7936">
        <v>121</v>
      </c>
      <c r="B7936" t="str">
        <f t="shared" si="123"/>
        <v>121---52</v>
      </c>
      <c r="C7936" t="s">
        <v>5917</v>
      </c>
      <c r="D7936" t="s">
        <v>789</v>
      </c>
      <c r="E7936">
        <v>52</v>
      </c>
    </row>
    <row r="7937" spans="1:5" ht="13.5" customHeight="1">
      <c r="A7937">
        <v>121</v>
      </c>
      <c r="B7937" t="str">
        <f t="shared" si="123"/>
        <v>121---53</v>
      </c>
      <c r="C7937" t="s">
        <v>5918</v>
      </c>
      <c r="D7937" t="s">
        <v>770</v>
      </c>
      <c r="E7937">
        <v>53</v>
      </c>
    </row>
    <row r="7938" spans="1:5" ht="13.5" customHeight="1">
      <c r="A7938">
        <v>121</v>
      </c>
      <c r="B7938" t="str">
        <f t="shared" si="123"/>
        <v>121---54</v>
      </c>
      <c r="C7938" t="s">
        <v>5971</v>
      </c>
      <c r="D7938" t="s">
        <v>1058</v>
      </c>
      <c r="E7938">
        <v>54</v>
      </c>
    </row>
    <row r="7939" spans="1:5" ht="13.5" customHeight="1">
      <c r="A7939">
        <v>121</v>
      </c>
      <c r="B7939" t="str">
        <f t="shared" ref="B7939:B8002" si="124">A7939&amp;"---"&amp;E7939</f>
        <v>121---55</v>
      </c>
      <c r="C7939" t="s">
        <v>5963</v>
      </c>
      <c r="D7939" t="s">
        <v>937</v>
      </c>
      <c r="E7939">
        <v>55</v>
      </c>
    </row>
    <row r="7940" spans="1:5" ht="13.5" customHeight="1">
      <c r="A7940">
        <v>121</v>
      </c>
      <c r="B7940" t="str">
        <f t="shared" si="124"/>
        <v>121---56</v>
      </c>
      <c r="C7940" t="s">
        <v>5978</v>
      </c>
      <c r="D7940" t="s">
        <v>1191</v>
      </c>
      <c r="E7940">
        <v>56</v>
      </c>
    </row>
    <row r="7941" spans="1:5" ht="13.5" customHeight="1">
      <c r="A7941">
        <v>121</v>
      </c>
      <c r="B7941" t="str">
        <f t="shared" si="124"/>
        <v>121---57</v>
      </c>
      <c r="C7941" t="s">
        <v>5994</v>
      </c>
      <c r="D7941" t="s">
        <v>984</v>
      </c>
      <c r="E7941">
        <v>57</v>
      </c>
    </row>
    <row r="7942" spans="1:5" ht="13.5" customHeight="1">
      <c r="A7942">
        <v>121</v>
      </c>
      <c r="B7942" t="str">
        <f t="shared" si="124"/>
        <v>121---58</v>
      </c>
      <c r="C7942" t="s">
        <v>5984</v>
      </c>
      <c r="D7942" t="s">
        <v>1232</v>
      </c>
      <c r="E7942">
        <v>58</v>
      </c>
    </row>
    <row r="7943" spans="1:5" ht="13.5" customHeight="1">
      <c r="A7943">
        <v>121</v>
      </c>
      <c r="B7943" t="str">
        <f t="shared" si="124"/>
        <v>121---59</v>
      </c>
      <c r="C7943" t="s">
        <v>5964</v>
      </c>
      <c r="D7943" t="s">
        <v>1176</v>
      </c>
      <c r="E7943">
        <v>59</v>
      </c>
    </row>
    <row r="7944" spans="1:5" ht="13.5" customHeight="1">
      <c r="A7944">
        <v>121</v>
      </c>
      <c r="B7944" t="str">
        <f t="shared" si="124"/>
        <v>121---60</v>
      </c>
      <c r="C7944" t="s">
        <v>5985</v>
      </c>
      <c r="D7944" t="s">
        <v>1159</v>
      </c>
      <c r="E7944">
        <v>60</v>
      </c>
    </row>
    <row r="7945" spans="1:5" ht="13.5" customHeight="1">
      <c r="A7945">
        <v>121</v>
      </c>
      <c r="B7945" t="str">
        <f t="shared" si="124"/>
        <v>121---61</v>
      </c>
      <c r="C7945" t="s">
        <v>5979</v>
      </c>
      <c r="D7945" t="s">
        <v>1071</v>
      </c>
      <c r="E7945">
        <v>61</v>
      </c>
    </row>
    <row r="7946" spans="1:5" ht="13.5" customHeight="1">
      <c r="A7946">
        <v>121</v>
      </c>
      <c r="B7946" t="str">
        <f t="shared" si="124"/>
        <v>121---62</v>
      </c>
      <c r="C7946" t="s">
        <v>5954</v>
      </c>
      <c r="D7946" t="s">
        <v>1166</v>
      </c>
      <c r="E7946">
        <v>62</v>
      </c>
    </row>
    <row r="7947" spans="1:5" ht="13.5" customHeight="1">
      <c r="A7947">
        <v>121</v>
      </c>
      <c r="B7947" t="str">
        <f t="shared" si="124"/>
        <v>121---63</v>
      </c>
      <c r="C7947" t="s">
        <v>5923</v>
      </c>
      <c r="D7947" t="s">
        <v>766</v>
      </c>
      <c r="E7947">
        <v>63</v>
      </c>
    </row>
    <row r="7948" spans="1:5" ht="13.5" customHeight="1">
      <c r="A7948">
        <v>121</v>
      </c>
      <c r="B7948" t="str">
        <f t="shared" si="124"/>
        <v>121---64</v>
      </c>
      <c r="C7948" t="s">
        <v>5980</v>
      </c>
      <c r="D7948" t="s">
        <v>1124</v>
      </c>
      <c r="E7948">
        <v>64</v>
      </c>
    </row>
    <row r="7949" spans="1:5" ht="13.5" customHeight="1">
      <c r="A7949">
        <v>121</v>
      </c>
      <c r="B7949" t="str">
        <f t="shared" si="124"/>
        <v>121---65</v>
      </c>
      <c r="C7949" t="s">
        <v>5981</v>
      </c>
      <c r="D7949" t="s">
        <v>1225</v>
      </c>
      <c r="E7949">
        <v>65</v>
      </c>
    </row>
    <row r="7950" spans="1:5" ht="13.5" customHeight="1">
      <c r="A7950">
        <v>121</v>
      </c>
      <c r="B7950" t="str">
        <f t="shared" si="124"/>
        <v>121---66</v>
      </c>
      <c r="C7950" t="s">
        <v>5988</v>
      </c>
      <c r="D7950" t="s">
        <v>1133</v>
      </c>
      <c r="E7950">
        <v>66</v>
      </c>
    </row>
    <row r="7951" spans="1:5" ht="13.5" customHeight="1">
      <c r="A7951">
        <v>122</v>
      </c>
      <c r="B7951" t="str">
        <f t="shared" si="124"/>
        <v>122---1</v>
      </c>
      <c r="C7951" t="s">
        <v>4234</v>
      </c>
      <c r="D7951" t="s">
        <v>1133</v>
      </c>
      <c r="E7951">
        <v>1</v>
      </c>
    </row>
    <row r="7952" spans="1:5" ht="13.5" customHeight="1">
      <c r="A7952">
        <v>122</v>
      </c>
      <c r="B7952" t="str">
        <f t="shared" si="124"/>
        <v>122---2</v>
      </c>
      <c r="C7952" t="s">
        <v>4216</v>
      </c>
      <c r="D7952" t="s">
        <v>1133</v>
      </c>
      <c r="E7952">
        <v>2</v>
      </c>
    </row>
    <row r="7953" spans="1:5" ht="13.5" customHeight="1">
      <c r="A7953">
        <v>122</v>
      </c>
      <c r="B7953" t="str">
        <f t="shared" si="124"/>
        <v>122---3</v>
      </c>
      <c r="C7953" t="s">
        <v>4216</v>
      </c>
      <c r="D7953" t="s">
        <v>1128</v>
      </c>
      <c r="E7953">
        <v>3</v>
      </c>
    </row>
    <row r="7954" spans="1:5" ht="13.5" customHeight="1">
      <c r="A7954">
        <v>122</v>
      </c>
      <c r="B7954" t="str">
        <f t="shared" si="124"/>
        <v>122---4</v>
      </c>
      <c r="C7954" t="s">
        <v>4216</v>
      </c>
      <c r="D7954" t="s">
        <v>1140</v>
      </c>
      <c r="E7954">
        <v>4</v>
      </c>
    </row>
    <row r="7955" spans="1:5" ht="13.5" customHeight="1">
      <c r="A7955">
        <v>122</v>
      </c>
      <c r="B7955" t="str">
        <f t="shared" si="124"/>
        <v>122---5</v>
      </c>
      <c r="C7955" t="s">
        <v>4216</v>
      </c>
      <c r="D7955" t="s">
        <v>1131</v>
      </c>
      <c r="E7955">
        <v>5</v>
      </c>
    </row>
    <row r="7956" spans="1:5" ht="13.5" customHeight="1">
      <c r="A7956">
        <v>122</v>
      </c>
      <c r="B7956" t="str">
        <f t="shared" si="124"/>
        <v>122---6</v>
      </c>
      <c r="C7956" t="s">
        <v>4216</v>
      </c>
      <c r="D7956" t="s">
        <v>779</v>
      </c>
      <c r="E7956">
        <v>6</v>
      </c>
    </row>
    <row r="7957" spans="1:5" ht="13.5" customHeight="1">
      <c r="A7957">
        <v>122</v>
      </c>
      <c r="B7957" t="str">
        <f t="shared" si="124"/>
        <v>122---7</v>
      </c>
      <c r="C7957" t="s">
        <v>4216</v>
      </c>
      <c r="D7957" t="s">
        <v>714</v>
      </c>
      <c r="E7957">
        <v>7</v>
      </c>
    </row>
    <row r="7958" spans="1:5" ht="13.5" customHeight="1">
      <c r="A7958">
        <v>122</v>
      </c>
      <c r="B7958" t="str">
        <f t="shared" si="124"/>
        <v>122---8</v>
      </c>
      <c r="C7958" t="s">
        <v>4216</v>
      </c>
      <c r="D7958" t="s">
        <v>1066</v>
      </c>
      <c r="E7958">
        <v>8</v>
      </c>
    </row>
    <row r="7959" spans="1:5" ht="13.5" customHeight="1">
      <c r="A7959">
        <v>122</v>
      </c>
      <c r="B7959" t="str">
        <f t="shared" si="124"/>
        <v>122---9</v>
      </c>
      <c r="C7959" t="s">
        <v>4216</v>
      </c>
      <c r="D7959" t="s">
        <v>748</v>
      </c>
      <c r="E7959">
        <v>9</v>
      </c>
    </row>
    <row r="7960" spans="1:5" ht="13.5" customHeight="1">
      <c r="A7960">
        <v>122</v>
      </c>
      <c r="B7960" t="str">
        <f t="shared" si="124"/>
        <v>122---10</v>
      </c>
      <c r="C7960" t="s">
        <v>4216</v>
      </c>
      <c r="D7960" t="s">
        <v>924</v>
      </c>
      <c r="E7960">
        <v>10</v>
      </c>
    </row>
    <row r="7961" spans="1:5" ht="13.5" customHeight="1">
      <c r="A7961">
        <v>122</v>
      </c>
      <c r="B7961" t="str">
        <f t="shared" si="124"/>
        <v>122---11</v>
      </c>
      <c r="C7961" t="s">
        <v>4219</v>
      </c>
      <c r="D7961" t="s">
        <v>1148</v>
      </c>
      <c r="E7961">
        <v>11</v>
      </c>
    </row>
    <row r="7962" spans="1:5" ht="13.5" customHeight="1">
      <c r="A7962">
        <v>122</v>
      </c>
      <c r="B7962" t="str">
        <f t="shared" si="124"/>
        <v>122---12</v>
      </c>
      <c r="C7962" t="s">
        <v>4271</v>
      </c>
      <c r="D7962" t="s">
        <v>1325</v>
      </c>
      <c r="E7962">
        <v>12</v>
      </c>
    </row>
    <row r="7963" spans="1:5" ht="13.5" customHeight="1">
      <c r="A7963">
        <v>122</v>
      </c>
      <c r="B7963" t="str">
        <f t="shared" si="124"/>
        <v>122---13</v>
      </c>
      <c r="C7963" t="s">
        <v>4220</v>
      </c>
      <c r="D7963" t="s">
        <v>1214</v>
      </c>
      <c r="E7963">
        <v>13</v>
      </c>
    </row>
    <row r="7964" spans="1:5" ht="13.5" customHeight="1">
      <c r="A7964">
        <v>122</v>
      </c>
      <c r="B7964" t="str">
        <f t="shared" si="124"/>
        <v>122---14</v>
      </c>
      <c r="C7964" t="s">
        <v>4270</v>
      </c>
      <c r="D7964" t="s">
        <v>926</v>
      </c>
      <c r="E7964">
        <v>14</v>
      </c>
    </row>
    <row r="7965" spans="1:5" ht="13.5" customHeight="1">
      <c r="A7965">
        <v>122</v>
      </c>
      <c r="B7965" t="str">
        <f t="shared" si="124"/>
        <v>122---15</v>
      </c>
      <c r="C7965" t="s">
        <v>4229</v>
      </c>
      <c r="D7965" t="s">
        <v>6239</v>
      </c>
      <c r="E7965">
        <v>15</v>
      </c>
    </row>
    <row r="7966" spans="1:5" ht="13.5" customHeight="1">
      <c r="A7966">
        <v>122</v>
      </c>
      <c r="B7966" t="str">
        <f t="shared" si="124"/>
        <v>122---16</v>
      </c>
      <c r="C7966" t="s">
        <v>4230</v>
      </c>
      <c r="D7966" t="s">
        <v>1060</v>
      </c>
      <c r="E7966">
        <v>16</v>
      </c>
    </row>
    <row r="7967" spans="1:5" ht="13.5" customHeight="1">
      <c r="A7967">
        <v>122</v>
      </c>
      <c r="B7967" t="str">
        <f t="shared" si="124"/>
        <v>122---17</v>
      </c>
      <c r="C7967" t="s">
        <v>4259</v>
      </c>
      <c r="D7967" t="s">
        <v>1071</v>
      </c>
      <c r="E7967">
        <v>17</v>
      </c>
    </row>
    <row r="7968" spans="1:5" ht="13.5" customHeight="1">
      <c r="A7968">
        <v>122</v>
      </c>
      <c r="B7968" t="str">
        <f t="shared" si="124"/>
        <v>122---18</v>
      </c>
      <c r="C7968" t="s">
        <v>4264</v>
      </c>
      <c r="D7968" t="s">
        <v>935</v>
      </c>
      <c r="E7968">
        <v>18</v>
      </c>
    </row>
    <row r="7969" spans="1:5" ht="13.5" customHeight="1">
      <c r="A7969">
        <v>122</v>
      </c>
      <c r="B7969" t="str">
        <f t="shared" si="124"/>
        <v>122---19</v>
      </c>
      <c r="C7969" t="s">
        <v>4256</v>
      </c>
      <c r="D7969" t="s">
        <v>1141</v>
      </c>
      <c r="E7969">
        <v>19</v>
      </c>
    </row>
    <row r="7970" spans="1:5" ht="13.5" customHeight="1">
      <c r="A7970">
        <v>122</v>
      </c>
      <c r="B7970" t="str">
        <f t="shared" si="124"/>
        <v>122---20</v>
      </c>
      <c r="C7970" t="s">
        <v>4248</v>
      </c>
      <c r="D7970" t="s">
        <v>947</v>
      </c>
      <c r="E7970">
        <v>20</v>
      </c>
    </row>
    <row r="7971" spans="1:5" ht="13.5" customHeight="1">
      <c r="A7971">
        <v>122</v>
      </c>
      <c r="B7971" t="str">
        <f t="shared" si="124"/>
        <v>122---21</v>
      </c>
      <c r="C7971" t="s">
        <v>4274</v>
      </c>
      <c r="D7971" t="s">
        <v>1191</v>
      </c>
      <c r="E7971">
        <v>21</v>
      </c>
    </row>
    <row r="7972" spans="1:5" ht="13.5" customHeight="1">
      <c r="A7972">
        <v>122</v>
      </c>
      <c r="B7972" t="str">
        <f t="shared" si="124"/>
        <v>122---22</v>
      </c>
      <c r="C7972" t="s">
        <v>5928</v>
      </c>
      <c r="D7972" t="s">
        <v>1254</v>
      </c>
      <c r="E7972">
        <v>22</v>
      </c>
    </row>
    <row r="7973" spans="1:5" ht="13.5" customHeight="1">
      <c r="A7973">
        <v>122</v>
      </c>
      <c r="B7973" t="str">
        <f t="shared" si="124"/>
        <v>122---23</v>
      </c>
      <c r="C7973" t="s">
        <v>727</v>
      </c>
      <c r="D7973" t="s">
        <v>1308</v>
      </c>
      <c r="E7973">
        <v>23</v>
      </c>
    </row>
    <row r="7974" spans="1:5" ht="13.5" customHeight="1">
      <c r="A7974">
        <v>122</v>
      </c>
      <c r="B7974" t="str">
        <f t="shared" si="124"/>
        <v>122---24</v>
      </c>
      <c r="C7974" t="s">
        <v>1070</v>
      </c>
      <c r="D7974" t="s">
        <v>1219</v>
      </c>
      <c r="E7974">
        <v>24</v>
      </c>
    </row>
    <row r="7975" spans="1:5" ht="13.5" customHeight="1">
      <c r="A7975">
        <v>122</v>
      </c>
      <c r="B7975" t="str">
        <f t="shared" si="124"/>
        <v>122---25</v>
      </c>
      <c r="C7975" t="s">
        <v>1072</v>
      </c>
      <c r="D7975" t="s">
        <v>1220</v>
      </c>
      <c r="E7975">
        <v>25</v>
      </c>
    </row>
    <row r="7976" spans="1:5" ht="13.5" customHeight="1">
      <c r="A7976">
        <v>122</v>
      </c>
      <c r="B7976" t="str">
        <f t="shared" si="124"/>
        <v>122---26</v>
      </c>
      <c r="C7976" t="s">
        <v>795</v>
      </c>
      <c r="D7976" t="s">
        <v>1062</v>
      </c>
      <c r="E7976">
        <v>26</v>
      </c>
    </row>
    <row r="7977" spans="1:5" ht="13.5" customHeight="1">
      <c r="A7977">
        <v>122</v>
      </c>
      <c r="B7977" t="str">
        <f t="shared" si="124"/>
        <v>122---27</v>
      </c>
      <c r="C7977" t="s">
        <v>1017</v>
      </c>
      <c r="D7977" t="s">
        <v>796</v>
      </c>
      <c r="E7977">
        <v>27</v>
      </c>
    </row>
    <row r="7978" spans="1:5" ht="13.5" customHeight="1">
      <c r="A7978">
        <v>122</v>
      </c>
      <c r="B7978" t="str">
        <f t="shared" si="124"/>
        <v>122---28</v>
      </c>
      <c r="C7978" t="s">
        <v>731</v>
      </c>
      <c r="D7978" t="s">
        <v>800</v>
      </c>
      <c r="E7978">
        <v>28</v>
      </c>
    </row>
    <row r="7979" spans="1:5" ht="13.5" customHeight="1">
      <c r="A7979">
        <v>122</v>
      </c>
      <c r="B7979" t="str">
        <f t="shared" si="124"/>
        <v>122---29</v>
      </c>
      <c r="C7979" t="s">
        <v>733</v>
      </c>
      <c r="D7979" t="s">
        <v>781</v>
      </c>
      <c r="E7979">
        <v>29</v>
      </c>
    </row>
    <row r="7980" spans="1:5" ht="13.5" customHeight="1">
      <c r="A7980">
        <v>122</v>
      </c>
      <c r="B7980" t="str">
        <f t="shared" si="124"/>
        <v>122---30</v>
      </c>
      <c r="C7980" t="s">
        <v>887</v>
      </c>
      <c r="D7980" t="s">
        <v>992</v>
      </c>
      <c r="E7980">
        <v>30</v>
      </c>
    </row>
    <row r="7981" spans="1:5" ht="13.5" customHeight="1">
      <c r="A7981">
        <v>122</v>
      </c>
      <c r="B7981" t="str">
        <f t="shared" si="124"/>
        <v>122---31</v>
      </c>
      <c r="C7981" t="s">
        <v>739</v>
      </c>
      <c r="D7981" t="s">
        <v>736</v>
      </c>
      <c r="E7981">
        <v>31</v>
      </c>
    </row>
    <row r="7982" spans="1:5" ht="13.5" customHeight="1">
      <c r="A7982">
        <v>122</v>
      </c>
      <c r="B7982" t="str">
        <f t="shared" si="124"/>
        <v>122---32</v>
      </c>
      <c r="C7982" t="s">
        <v>888</v>
      </c>
      <c r="D7982" t="s">
        <v>1073</v>
      </c>
      <c r="E7982">
        <v>32</v>
      </c>
    </row>
    <row r="7983" spans="1:5" ht="13.5" customHeight="1">
      <c r="A7983">
        <v>122</v>
      </c>
      <c r="B7983" t="str">
        <f t="shared" si="124"/>
        <v>122---33</v>
      </c>
      <c r="C7983" t="s">
        <v>858</v>
      </c>
      <c r="D7983" t="s">
        <v>740</v>
      </c>
      <c r="E7983">
        <v>33</v>
      </c>
    </row>
    <row r="7984" spans="1:5" ht="13.5" customHeight="1">
      <c r="A7984">
        <v>122</v>
      </c>
      <c r="B7984" t="str">
        <f t="shared" si="124"/>
        <v>122---34</v>
      </c>
      <c r="C7984" t="s">
        <v>743</v>
      </c>
      <c r="D7984" t="s">
        <v>754</v>
      </c>
      <c r="E7984">
        <v>34</v>
      </c>
    </row>
    <row r="7985" spans="1:5" ht="13.5" customHeight="1">
      <c r="A7985">
        <v>122</v>
      </c>
      <c r="B7985" t="str">
        <f t="shared" si="124"/>
        <v>122---35</v>
      </c>
      <c r="C7985" t="s">
        <v>915</v>
      </c>
      <c r="D7985" t="s">
        <v>939</v>
      </c>
      <c r="E7985">
        <v>35</v>
      </c>
    </row>
    <row r="7986" spans="1:5" ht="13.5" customHeight="1">
      <c r="A7986">
        <v>122</v>
      </c>
      <c r="B7986" t="str">
        <f t="shared" si="124"/>
        <v>122---36</v>
      </c>
      <c r="C7986" t="s">
        <v>987</v>
      </c>
      <c r="D7986" t="s">
        <v>1263</v>
      </c>
      <c r="E7986">
        <v>36</v>
      </c>
    </row>
    <row r="7987" spans="1:5" ht="13.5" customHeight="1">
      <c r="A7987">
        <v>122</v>
      </c>
      <c r="B7987" t="str">
        <f t="shared" si="124"/>
        <v>122---37</v>
      </c>
      <c r="C7987" t="s">
        <v>989</v>
      </c>
      <c r="D7987" t="s">
        <v>738</v>
      </c>
      <c r="E7987">
        <v>37</v>
      </c>
    </row>
    <row r="7988" spans="1:5" ht="13.5" customHeight="1">
      <c r="A7988">
        <v>122</v>
      </c>
      <c r="B7988" t="str">
        <f t="shared" si="124"/>
        <v>122---38</v>
      </c>
      <c r="C7988" t="s">
        <v>747</v>
      </c>
      <c r="D7988" t="s">
        <v>1154</v>
      </c>
      <c r="E7988">
        <v>38</v>
      </c>
    </row>
    <row r="7989" spans="1:5" ht="13.5" customHeight="1">
      <c r="A7989">
        <v>122</v>
      </c>
      <c r="B7989" t="str">
        <f t="shared" si="124"/>
        <v>122---39</v>
      </c>
      <c r="C7989" t="s">
        <v>936</v>
      </c>
      <c r="D7989" t="s">
        <v>779</v>
      </c>
      <c r="E7989">
        <v>39</v>
      </c>
    </row>
    <row r="7990" spans="1:5" ht="13.5" customHeight="1">
      <c r="A7990">
        <v>122</v>
      </c>
      <c r="B7990" t="str">
        <f t="shared" si="124"/>
        <v>122---40</v>
      </c>
      <c r="C7990" t="s">
        <v>819</v>
      </c>
      <c r="D7990" t="s">
        <v>756</v>
      </c>
      <c r="E7990">
        <v>40</v>
      </c>
    </row>
    <row r="7991" spans="1:5" ht="13.5" customHeight="1">
      <c r="A7991">
        <v>122</v>
      </c>
      <c r="B7991" t="str">
        <f t="shared" si="124"/>
        <v>122---41</v>
      </c>
      <c r="C7991" t="s">
        <v>1074</v>
      </c>
      <c r="D7991" t="s">
        <v>880</v>
      </c>
      <c r="E7991">
        <v>41</v>
      </c>
    </row>
    <row r="7992" spans="1:5" ht="13.5" customHeight="1">
      <c r="A7992">
        <v>122</v>
      </c>
      <c r="B7992" t="str">
        <f t="shared" si="124"/>
        <v>122---42</v>
      </c>
      <c r="C7992" t="s">
        <v>1019</v>
      </c>
      <c r="D7992" t="s">
        <v>734</v>
      </c>
      <c r="E7992">
        <v>42</v>
      </c>
    </row>
    <row r="7993" spans="1:5" ht="13.5" customHeight="1">
      <c r="A7993">
        <v>122</v>
      </c>
      <c r="B7993" t="str">
        <f t="shared" si="124"/>
        <v>122---43</v>
      </c>
      <c r="C7993" t="s">
        <v>822</v>
      </c>
      <c r="D7993" t="s">
        <v>833</v>
      </c>
      <c r="E7993">
        <v>43</v>
      </c>
    </row>
    <row r="7994" spans="1:5" ht="13.5" customHeight="1">
      <c r="A7994">
        <v>122</v>
      </c>
      <c r="B7994" t="str">
        <f t="shared" si="124"/>
        <v>122---44</v>
      </c>
      <c r="C7994" t="s">
        <v>824</v>
      </c>
      <c r="D7994" t="s">
        <v>752</v>
      </c>
      <c r="E7994">
        <v>44</v>
      </c>
    </row>
    <row r="7995" spans="1:5" ht="13.5" customHeight="1">
      <c r="A7995">
        <v>122</v>
      </c>
      <c r="B7995" t="str">
        <f t="shared" si="124"/>
        <v>122---45</v>
      </c>
      <c r="C7995" t="s">
        <v>826</v>
      </c>
      <c r="D7995" t="s">
        <v>1079</v>
      </c>
      <c r="E7995">
        <v>45</v>
      </c>
    </row>
    <row r="7996" spans="1:5" ht="13.5" customHeight="1">
      <c r="A7996">
        <v>122</v>
      </c>
      <c r="B7996" t="str">
        <f t="shared" si="124"/>
        <v>122---46</v>
      </c>
      <c r="C7996" t="s">
        <v>1005</v>
      </c>
      <c r="D7996" t="s">
        <v>1105</v>
      </c>
      <c r="E7996">
        <v>46</v>
      </c>
    </row>
    <row r="7997" spans="1:5" ht="13.5" customHeight="1">
      <c r="A7997">
        <v>122</v>
      </c>
      <c r="B7997" t="str">
        <f t="shared" si="124"/>
        <v>122---47</v>
      </c>
      <c r="C7997" t="s">
        <v>755</v>
      </c>
      <c r="D7997" t="s">
        <v>1146</v>
      </c>
      <c r="E7997">
        <v>47</v>
      </c>
    </row>
    <row r="7998" spans="1:5" ht="13.5" customHeight="1">
      <c r="A7998">
        <v>122</v>
      </c>
      <c r="B7998" t="str">
        <f t="shared" si="124"/>
        <v>122---48</v>
      </c>
      <c r="C7998" t="s">
        <v>866</v>
      </c>
      <c r="D7998" t="s">
        <v>831</v>
      </c>
      <c r="E7998">
        <v>48</v>
      </c>
    </row>
    <row r="7999" spans="1:5" ht="13.5" customHeight="1">
      <c r="A7999">
        <v>122</v>
      </c>
      <c r="B7999" t="str">
        <f t="shared" si="124"/>
        <v>122---49</v>
      </c>
      <c r="C7999" t="s">
        <v>1007</v>
      </c>
      <c r="D7999" t="s">
        <v>1150</v>
      </c>
      <c r="E7999">
        <v>49</v>
      </c>
    </row>
    <row r="8000" spans="1:5" ht="13.5" customHeight="1">
      <c r="A8000">
        <v>122</v>
      </c>
      <c r="B8000" t="str">
        <f t="shared" si="124"/>
        <v>122---50</v>
      </c>
      <c r="C8000" t="s">
        <v>834</v>
      </c>
      <c r="D8000" t="s">
        <v>1222</v>
      </c>
      <c r="E8000">
        <v>50</v>
      </c>
    </row>
    <row r="8001" spans="1:5" ht="13.5" customHeight="1">
      <c r="A8001">
        <v>122</v>
      </c>
      <c r="B8001" t="str">
        <f t="shared" si="124"/>
        <v>122---51</v>
      </c>
      <c r="C8001" t="s">
        <v>1096</v>
      </c>
      <c r="D8001" t="s">
        <v>1215</v>
      </c>
      <c r="E8001">
        <v>51</v>
      </c>
    </row>
    <row r="8002" spans="1:5" ht="13.5" customHeight="1">
      <c r="A8002">
        <v>122</v>
      </c>
      <c r="B8002" t="str">
        <f t="shared" si="124"/>
        <v>122---52</v>
      </c>
      <c r="C8002" t="s">
        <v>1102</v>
      </c>
      <c r="D8002" t="s">
        <v>1190</v>
      </c>
      <c r="E8002">
        <v>52</v>
      </c>
    </row>
    <row r="8003" spans="1:5" ht="13.5" customHeight="1">
      <c r="A8003">
        <v>122</v>
      </c>
      <c r="B8003" t="str">
        <f t="shared" ref="B8003:B8066" si="125">A8003&amp;"---"&amp;E8003</f>
        <v>122---53</v>
      </c>
      <c r="C8003" t="s">
        <v>1055</v>
      </c>
      <c r="D8003" t="s">
        <v>1324</v>
      </c>
      <c r="E8003">
        <v>53</v>
      </c>
    </row>
    <row r="8004" spans="1:5" ht="13.5" customHeight="1">
      <c r="A8004">
        <v>122</v>
      </c>
      <c r="B8004" t="str">
        <f t="shared" si="125"/>
        <v>122---54</v>
      </c>
      <c r="C8004" t="s">
        <v>868</v>
      </c>
      <c r="D8004" t="s">
        <v>758</v>
      </c>
      <c r="E8004">
        <v>54</v>
      </c>
    </row>
    <row r="8005" spans="1:5" ht="13.5" customHeight="1">
      <c r="A8005">
        <v>122</v>
      </c>
      <c r="B8005" t="str">
        <f t="shared" si="125"/>
        <v>122---55</v>
      </c>
      <c r="C8005" t="s">
        <v>769</v>
      </c>
      <c r="D8005" t="s">
        <v>1325</v>
      </c>
      <c r="E8005">
        <v>55</v>
      </c>
    </row>
    <row r="8006" spans="1:5" ht="13.5" customHeight="1">
      <c r="A8006">
        <v>122</v>
      </c>
      <c r="B8006" t="str">
        <f t="shared" si="125"/>
        <v>122---56</v>
      </c>
      <c r="C8006" t="s">
        <v>950</v>
      </c>
      <c r="D8006" t="s">
        <v>1140</v>
      </c>
      <c r="E8006">
        <v>56</v>
      </c>
    </row>
    <row r="8007" spans="1:5" ht="13.5" customHeight="1">
      <c r="A8007">
        <v>122</v>
      </c>
      <c r="B8007" t="str">
        <f t="shared" si="125"/>
        <v>122---57</v>
      </c>
      <c r="C8007" t="s">
        <v>916</v>
      </c>
      <c r="D8007" t="s">
        <v>1401</v>
      </c>
      <c r="E8007">
        <v>57</v>
      </c>
    </row>
    <row r="8008" spans="1:5" ht="13.5" customHeight="1">
      <c r="A8008">
        <v>122</v>
      </c>
      <c r="B8008" t="str">
        <f t="shared" si="125"/>
        <v>122---58</v>
      </c>
      <c r="C8008" t="s">
        <v>1216</v>
      </c>
      <c r="D8008" t="s">
        <v>1385</v>
      </c>
      <c r="E8008">
        <v>58</v>
      </c>
    </row>
    <row r="8009" spans="1:5" ht="13.5" customHeight="1">
      <c r="A8009">
        <v>122</v>
      </c>
      <c r="B8009" t="str">
        <f t="shared" si="125"/>
        <v>122---59</v>
      </c>
      <c r="C8009" t="s">
        <v>5913</v>
      </c>
      <c r="D8009" t="s">
        <v>1114</v>
      </c>
      <c r="E8009">
        <v>59</v>
      </c>
    </row>
    <row r="8010" spans="1:5" ht="13.5" customHeight="1">
      <c r="A8010">
        <v>122</v>
      </c>
      <c r="B8010" t="str">
        <f t="shared" si="125"/>
        <v>122---60</v>
      </c>
      <c r="C8010" t="s">
        <v>5967</v>
      </c>
      <c r="D8010" t="s">
        <v>986</v>
      </c>
      <c r="E8010">
        <v>60</v>
      </c>
    </row>
    <row r="8011" spans="1:5" ht="13.5" customHeight="1">
      <c r="A8011">
        <v>122</v>
      </c>
      <c r="B8011" t="str">
        <f t="shared" si="125"/>
        <v>122---61</v>
      </c>
      <c r="C8011" t="s">
        <v>5961</v>
      </c>
      <c r="D8011" t="s">
        <v>935</v>
      </c>
      <c r="E8011">
        <v>61</v>
      </c>
    </row>
    <row r="8012" spans="1:5" ht="13.5" customHeight="1">
      <c r="A8012">
        <v>122</v>
      </c>
      <c r="B8012" t="str">
        <f t="shared" si="125"/>
        <v>122---62</v>
      </c>
      <c r="C8012" t="s">
        <v>5915</v>
      </c>
      <c r="D8012" t="s">
        <v>772</v>
      </c>
      <c r="E8012">
        <v>62</v>
      </c>
    </row>
    <row r="8013" spans="1:5" ht="13.5" customHeight="1">
      <c r="A8013">
        <v>122</v>
      </c>
      <c r="B8013" t="str">
        <f t="shared" si="125"/>
        <v>122---63</v>
      </c>
      <c r="C8013" t="s">
        <v>5977</v>
      </c>
      <c r="D8013" t="s">
        <v>1069</v>
      </c>
      <c r="E8013">
        <v>63</v>
      </c>
    </row>
    <row r="8014" spans="1:5" ht="13.5" customHeight="1">
      <c r="A8014">
        <v>122</v>
      </c>
      <c r="B8014" t="str">
        <f t="shared" si="125"/>
        <v>122---64</v>
      </c>
      <c r="C8014" t="s">
        <v>5917</v>
      </c>
      <c r="D8014" t="s">
        <v>789</v>
      </c>
      <c r="E8014">
        <v>64</v>
      </c>
    </row>
    <row r="8015" spans="1:5" ht="13.5" customHeight="1">
      <c r="A8015">
        <v>122</v>
      </c>
      <c r="B8015" t="str">
        <f t="shared" si="125"/>
        <v>122---65</v>
      </c>
      <c r="C8015" t="s">
        <v>5918</v>
      </c>
      <c r="D8015" t="s">
        <v>770</v>
      </c>
      <c r="E8015">
        <v>65</v>
      </c>
    </row>
    <row r="8016" spans="1:5" ht="13.5" customHeight="1">
      <c r="A8016">
        <v>122</v>
      </c>
      <c r="B8016" t="str">
        <f t="shared" si="125"/>
        <v>122---66</v>
      </c>
      <c r="C8016" t="s">
        <v>5971</v>
      </c>
      <c r="D8016" t="s">
        <v>1058</v>
      </c>
      <c r="E8016">
        <v>66</v>
      </c>
    </row>
    <row r="8017" spans="1:5" ht="13.5" customHeight="1">
      <c r="A8017">
        <v>122</v>
      </c>
      <c r="B8017" t="str">
        <f t="shared" si="125"/>
        <v>122---67</v>
      </c>
      <c r="C8017" t="s">
        <v>5963</v>
      </c>
      <c r="D8017" t="s">
        <v>937</v>
      </c>
      <c r="E8017">
        <v>67</v>
      </c>
    </row>
    <row r="8018" spans="1:5" ht="13.5" customHeight="1">
      <c r="A8018">
        <v>122</v>
      </c>
      <c r="B8018" t="str">
        <f t="shared" si="125"/>
        <v>122---68</v>
      </c>
      <c r="C8018" t="s">
        <v>5978</v>
      </c>
      <c r="D8018" t="s">
        <v>1191</v>
      </c>
      <c r="E8018">
        <v>68</v>
      </c>
    </row>
    <row r="8019" spans="1:5" ht="13.5" customHeight="1">
      <c r="A8019">
        <v>122</v>
      </c>
      <c r="B8019" t="str">
        <f t="shared" si="125"/>
        <v>122---69</v>
      </c>
      <c r="C8019" t="s">
        <v>5994</v>
      </c>
      <c r="D8019" t="s">
        <v>984</v>
      </c>
      <c r="E8019">
        <v>69</v>
      </c>
    </row>
    <row r="8020" spans="1:5" ht="13.5" customHeight="1">
      <c r="A8020">
        <v>122</v>
      </c>
      <c r="B8020" t="str">
        <f t="shared" si="125"/>
        <v>122---70</v>
      </c>
      <c r="C8020" t="s">
        <v>5984</v>
      </c>
      <c r="D8020" t="s">
        <v>1232</v>
      </c>
      <c r="E8020">
        <v>70</v>
      </c>
    </row>
    <row r="8021" spans="1:5" ht="13.5" customHeight="1">
      <c r="A8021">
        <v>122</v>
      </c>
      <c r="B8021" t="str">
        <f t="shared" si="125"/>
        <v>122---71</v>
      </c>
      <c r="C8021" t="s">
        <v>5964</v>
      </c>
      <c r="D8021" t="s">
        <v>1176</v>
      </c>
      <c r="E8021">
        <v>71</v>
      </c>
    </row>
    <row r="8022" spans="1:5" ht="13.5" customHeight="1">
      <c r="A8022">
        <v>122</v>
      </c>
      <c r="B8022" t="str">
        <f t="shared" si="125"/>
        <v>122---72</v>
      </c>
      <c r="C8022" t="s">
        <v>5985</v>
      </c>
      <c r="D8022" t="s">
        <v>1159</v>
      </c>
      <c r="E8022">
        <v>72</v>
      </c>
    </row>
    <row r="8023" spans="1:5" ht="13.5" customHeight="1">
      <c r="A8023">
        <v>122</v>
      </c>
      <c r="B8023" t="str">
        <f t="shared" si="125"/>
        <v>122---73</v>
      </c>
      <c r="C8023" t="s">
        <v>5979</v>
      </c>
      <c r="D8023" t="s">
        <v>1071</v>
      </c>
      <c r="E8023">
        <v>73</v>
      </c>
    </row>
    <row r="8024" spans="1:5" ht="13.5" customHeight="1">
      <c r="A8024">
        <v>122</v>
      </c>
      <c r="B8024" t="str">
        <f t="shared" si="125"/>
        <v>122---74</v>
      </c>
      <c r="C8024" t="s">
        <v>5941</v>
      </c>
      <c r="D8024" t="s">
        <v>861</v>
      </c>
      <c r="E8024">
        <v>74</v>
      </c>
    </row>
    <row r="8025" spans="1:5" ht="13.5" customHeight="1">
      <c r="A8025">
        <v>122</v>
      </c>
      <c r="B8025" t="str">
        <f t="shared" si="125"/>
        <v>122---75</v>
      </c>
      <c r="C8025" t="s">
        <v>5920</v>
      </c>
      <c r="D8025" t="s">
        <v>762</v>
      </c>
      <c r="E8025">
        <v>75</v>
      </c>
    </row>
    <row r="8026" spans="1:5" ht="13.5" customHeight="1">
      <c r="A8026">
        <v>122</v>
      </c>
      <c r="B8026" t="str">
        <f t="shared" si="125"/>
        <v>122---76</v>
      </c>
      <c r="C8026" t="s">
        <v>5954</v>
      </c>
      <c r="D8026" t="s">
        <v>1166</v>
      </c>
      <c r="E8026">
        <v>76</v>
      </c>
    </row>
    <row r="8027" spans="1:5" ht="13.5" customHeight="1">
      <c r="A8027">
        <v>122</v>
      </c>
      <c r="B8027" t="str">
        <f t="shared" si="125"/>
        <v>122---77</v>
      </c>
      <c r="C8027" t="s">
        <v>5923</v>
      </c>
      <c r="D8027" t="s">
        <v>766</v>
      </c>
      <c r="E8027">
        <v>77</v>
      </c>
    </row>
    <row r="8028" spans="1:5" ht="13.5" customHeight="1">
      <c r="A8028">
        <v>122</v>
      </c>
      <c r="B8028" t="str">
        <f t="shared" si="125"/>
        <v>122---78</v>
      </c>
      <c r="C8028" t="s">
        <v>5980</v>
      </c>
      <c r="D8028" t="s">
        <v>1124</v>
      </c>
      <c r="E8028">
        <v>78</v>
      </c>
    </row>
    <row r="8029" spans="1:5" ht="13.5" customHeight="1">
      <c r="A8029">
        <v>122</v>
      </c>
      <c r="B8029" t="str">
        <f t="shared" si="125"/>
        <v>122---79</v>
      </c>
      <c r="C8029" t="s">
        <v>5981</v>
      </c>
      <c r="D8029" t="s">
        <v>1225</v>
      </c>
      <c r="E8029">
        <v>79</v>
      </c>
    </row>
    <row r="8030" spans="1:5" ht="13.5" customHeight="1">
      <c r="A8030">
        <v>122</v>
      </c>
      <c r="B8030" t="str">
        <f t="shared" si="125"/>
        <v>122---80</v>
      </c>
      <c r="C8030" t="s">
        <v>5988</v>
      </c>
      <c r="D8030" t="s">
        <v>1133</v>
      </c>
      <c r="E8030">
        <v>80</v>
      </c>
    </row>
    <row r="8031" spans="1:5" ht="13.5" customHeight="1">
      <c r="A8031">
        <v>104</v>
      </c>
      <c r="B8031" t="str">
        <f t="shared" si="125"/>
        <v>104---1</v>
      </c>
      <c r="C8031" t="s">
        <v>4216</v>
      </c>
      <c r="D8031" t="s">
        <v>971</v>
      </c>
      <c r="E8031">
        <v>1</v>
      </c>
    </row>
    <row r="8032" spans="1:5" ht="13.5" customHeight="1">
      <c r="A8032">
        <v>104</v>
      </c>
      <c r="B8032" t="str">
        <f t="shared" si="125"/>
        <v>104---2</v>
      </c>
      <c r="C8032" t="s">
        <v>4216</v>
      </c>
      <c r="D8032" t="s">
        <v>805</v>
      </c>
      <c r="E8032">
        <v>2</v>
      </c>
    </row>
    <row r="8033" spans="1:5" ht="13.5" customHeight="1">
      <c r="A8033">
        <v>104</v>
      </c>
      <c r="B8033" t="str">
        <f t="shared" si="125"/>
        <v>104---3</v>
      </c>
      <c r="C8033" t="s">
        <v>4263</v>
      </c>
      <c r="D8033" t="s">
        <v>922</v>
      </c>
      <c r="E8033">
        <v>3</v>
      </c>
    </row>
    <row r="8034" spans="1:5" ht="13.5" customHeight="1">
      <c r="A8034">
        <v>104</v>
      </c>
      <c r="B8034" t="str">
        <f t="shared" si="125"/>
        <v>104---4</v>
      </c>
      <c r="C8034" t="s">
        <v>4238</v>
      </c>
      <c r="D8034" t="s">
        <v>964</v>
      </c>
      <c r="E8034">
        <v>4</v>
      </c>
    </row>
    <row r="8035" spans="1:5" ht="13.5" customHeight="1">
      <c r="A8035">
        <v>104</v>
      </c>
      <c r="B8035" t="str">
        <f t="shared" si="125"/>
        <v>104---5</v>
      </c>
      <c r="C8035" t="s">
        <v>4220</v>
      </c>
      <c r="D8035" t="s">
        <v>1177</v>
      </c>
      <c r="E8035">
        <v>5</v>
      </c>
    </row>
    <row r="8036" spans="1:5" ht="13.5" customHeight="1">
      <c r="A8036">
        <v>104</v>
      </c>
      <c r="B8036" t="str">
        <f t="shared" si="125"/>
        <v>104---6</v>
      </c>
      <c r="C8036" t="s">
        <v>4222</v>
      </c>
      <c r="D8036" t="s">
        <v>1163</v>
      </c>
      <c r="E8036">
        <v>6</v>
      </c>
    </row>
    <row r="8037" spans="1:5" ht="13.5" customHeight="1">
      <c r="A8037">
        <v>104</v>
      </c>
      <c r="B8037" t="str">
        <f t="shared" si="125"/>
        <v>104---7</v>
      </c>
      <c r="C8037" t="s">
        <v>4223</v>
      </c>
      <c r="D8037" t="s">
        <v>848</v>
      </c>
      <c r="E8037">
        <v>7</v>
      </c>
    </row>
    <row r="8038" spans="1:5" ht="13.5" customHeight="1">
      <c r="A8038">
        <v>104</v>
      </c>
      <c r="B8038" t="str">
        <f t="shared" si="125"/>
        <v>104---8</v>
      </c>
      <c r="C8038" t="s">
        <v>4276</v>
      </c>
      <c r="D8038" t="s">
        <v>998</v>
      </c>
      <c r="E8038">
        <v>8</v>
      </c>
    </row>
    <row r="8039" spans="1:5" ht="13.5" customHeight="1">
      <c r="A8039">
        <v>104</v>
      </c>
      <c r="B8039" t="str">
        <f t="shared" si="125"/>
        <v>104---9</v>
      </c>
      <c r="C8039" t="s">
        <v>4259</v>
      </c>
      <c r="D8039" t="s">
        <v>1210</v>
      </c>
      <c r="E8039">
        <v>9</v>
      </c>
    </row>
    <row r="8040" spans="1:5" ht="13.5" customHeight="1">
      <c r="A8040">
        <v>104</v>
      </c>
      <c r="B8040" t="str">
        <f t="shared" si="125"/>
        <v>104---10</v>
      </c>
      <c r="C8040" t="s">
        <v>4254</v>
      </c>
      <c r="D8040" t="s">
        <v>1081</v>
      </c>
      <c r="E8040">
        <v>10</v>
      </c>
    </row>
    <row r="8041" spans="1:5" ht="13.5" customHeight="1">
      <c r="A8041">
        <v>104</v>
      </c>
      <c r="B8041" t="str">
        <f t="shared" si="125"/>
        <v>104---11</v>
      </c>
      <c r="C8041" t="s">
        <v>5911</v>
      </c>
      <c r="D8041" t="s">
        <v>923</v>
      </c>
      <c r="E8041">
        <v>11</v>
      </c>
    </row>
    <row r="8042" spans="1:5" ht="13.5" customHeight="1">
      <c r="A8042">
        <v>104</v>
      </c>
      <c r="B8042" t="str">
        <f t="shared" si="125"/>
        <v>104---12</v>
      </c>
      <c r="C8042" t="s">
        <v>5911</v>
      </c>
      <c r="D8042" t="s">
        <v>1085</v>
      </c>
      <c r="E8042">
        <v>12</v>
      </c>
    </row>
    <row r="8043" spans="1:5" ht="13.5" customHeight="1">
      <c r="A8043">
        <v>104</v>
      </c>
      <c r="B8043" t="str">
        <f t="shared" si="125"/>
        <v>104---13</v>
      </c>
      <c r="C8043" t="s">
        <v>5911</v>
      </c>
      <c r="D8043" t="s">
        <v>921</v>
      </c>
      <c r="E8043">
        <v>13</v>
      </c>
    </row>
    <row r="8044" spans="1:5" ht="13.5" customHeight="1">
      <c r="A8044">
        <v>104</v>
      </c>
      <c r="B8044" t="str">
        <f t="shared" si="125"/>
        <v>104---14</v>
      </c>
      <c r="C8044" t="s">
        <v>5911</v>
      </c>
      <c r="D8044" t="s">
        <v>1003</v>
      </c>
      <c r="E8044">
        <v>14</v>
      </c>
    </row>
    <row r="8045" spans="1:5" ht="13.5" customHeight="1">
      <c r="A8045">
        <v>104</v>
      </c>
      <c r="B8045" t="str">
        <f t="shared" si="125"/>
        <v>104---15</v>
      </c>
      <c r="C8045" t="s">
        <v>5911</v>
      </c>
      <c r="D8045" t="s">
        <v>902</v>
      </c>
      <c r="E8045">
        <v>15</v>
      </c>
    </row>
    <row r="8046" spans="1:5" ht="13.5" customHeight="1">
      <c r="A8046">
        <v>104</v>
      </c>
      <c r="B8046" t="str">
        <f t="shared" si="125"/>
        <v>104---16</v>
      </c>
      <c r="C8046" t="s">
        <v>735</v>
      </c>
      <c r="D8046" t="s">
        <v>744</v>
      </c>
      <c r="E8046">
        <v>16</v>
      </c>
    </row>
    <row r="8047" spans="1:5" ht="13.5" customHeight="1">
      <c r="A8047">
        <v>104</v>
      </c>
      <c r="B8047" t="str">
        <f t="shared" si="125"/>
        <v>104---17</v>
      </c>
      <c r="C8047" t="s">
        <v>797</v>
      </c>
      <c r="D8047" t="s">
        <v>1081</v>
      </c>
      <c r="E8047">
        <v>17</v>
      </c>
    </row>
    <row r="8048" spans="1:5" ht="13.5" customHeight="1">
      <c r="A8048">
        <v>104</v>
      </c>
      <c r="B8048" t="str">
        <f t="shared" si="125"/>
        <v>104---18</v>
      </c>
      <c r="C8048" t="s">
        <v>743</v>
      </c>
      <c r="D8048" t="s">
        <v>754</v>
      </c>
      <c r="E8048">
        <v>18</v>
      </c>
    </row>
    <row r="8049" spans="1:5" ht="13.5" customHeight="1">
      <c r="A8049">
        <v>104</v>
      </c>
      <c r="B8049" t="str">
        <f t="shared" si="125"/>
        <v>104---19</v>
      </c>
      <c r="C8049" t="s">
        <v>987</v>
      </c>
      <c r="D8049" t="s">
        <v>1263</v>
      </c>
      <c r="E8049">
        <v>19</v>
      </c>
    </row>
    <row r="8050" spans="1:5" ht="13.5" customHeight="1">
      <c r="A8050">
        <v>104</v>
      </c>
      <c r="B8050" t="str">
        <f t="shared" si="125"/>
        <v>104---20</v>
      </c>
      <c r="C8050" t="s">
        <v>989</v>
      </c>
      <c r="D8050" t="s">
        <v>738</v>
      </c>
      <c r="E8050">
        <v>20</v>
      </c>
    </row>
    <row r="8051" spans="1:5" ht="13.5" customHeight="1">
      <c r="A8051">
        <v>104</v>
      </c>
      <c r="B8051" t="str">
        <f t="shared" si="125"/>
        <v>104---21</v>
      </c>
      <c r="C8051" t="s">
        <v>1094</v>
      </c>
      <c r="D8051" t="s">
        <v>790</v>
      </c>
      <c r="E8051">
        <v>21</v>
      </c>
    </row>
    <row r="8052" spans="1:5" ht="13.5" customHeight="1">
      <c r="A8052">
        <v>104</v>
      </c>
      <c r="B8052" t="str">
        <f t="shared" si="125"/>
        <v>104---22</v>
      </c>
      <c r="C8052" t="s">
        <v>749</v>
      </c>
      <c r="D8052" t="s">
        <v>1082</v>
      </c>
      <c r="E8052">
        <v>22</v>
      </c>
    </row>
    <row r="8053" spans="1:5" ht="13.5" customHeight="1">
      <c r="A8053">
        <v>104</v>
      </c>
      <c r="B8053" t="str">
        <f t="shared" si="125"/>
        <v>104---23</v>
      </c>
      <c r="C8053" t="s">
        <v>1019</v>
      </c>
      <c r="D8053" t="s">
        <v>734</v>
      </c>
      <c r="E8053">
        <v>23</v>
      </c>
    </row>
    <row r="8054" spans="1:5" ht="13.5" customHeight="1">
      <c r="A8054">
        <v>104</v>
      </c>
      <c r="B8054" t="str">
        <f t="shared" si="125"/>
        <v>104---24</v>
      </c>
      <c r="C8054" t="s">
        <v>824</v>
      </c>
      <c r="D8054" t="s">
        <v>752</v>
      </c>
      <c r="E8054">
        <v>24</v>
      </c>
    </row>
    <row r="8055" spans="1:5" ht="13.5" customHeight="1">
      <c r="A8055">
        <v>104</v>
      </c>
      <c r="B8055" t="str">
        <f t="shared" si="125"/>
        <v>104---25</v>
      </c>
      <c r="C8055" t="s">
        <v>868</v>
      </c>
      <c r="D8055" t="s">
        <v>758</v>
      </c>
      <c r="E8055">
        <v>25</v>
      </c>
    </row>
    <row r="8056" spans="1:5" ht="13.5" customHeight="1">
      <c r="A8056">
        <v>104</v>
      </c>
      <c r="B8056" t="str">
        <f t="shared" si="125"/>
        <v>104---26</v>
      </c>
      <c r="C8056" t="s">
        <v>894</v>
      </c>
      <c r="D8056" t="s">
        <v>964</v>
      </c>
      <c r="E8056">
        <v>26</v>
      </c>
    </row>
    <row r="8057" spans="1:5" ht="13.5" customHeight="1">
      <c r="A8057">
        <v>104</v>
      </c>
      <c r="B8057" t="str">
        <f t="shared" si="125"/>
        <v>104---27</v>
      </c>
      <c r="C8057" t="s">
        <v>6016</v>
      </c>
      <c r="D8057" t="s">
        <v>1093</v>
      </c>
      <c r="E8057">
        <v>27</v>
      </c>
    </row>
    <row r="8058" spans="1:5" ht="13.5" customHeight="1">
      <c r="A8058">
        <v>104</v>
      </c>
      <c r="B8058" t="str">
        <f t="shared" si="125"/>
        <v>104---28</v>
      </c>
      <c r="C8058" t="s">
        <v>5915</v>
      </c>
      <c r="D8058" t="s">
        <v>772</v>
      </c>
      <c r="E8058">
        <v>28</v>
      </c>
    </row>
    <row r="8059" spans="1:5" ht="13.5" customHeight="1">
      <c r="A8059">
        <v>104</v>
      </c>
      <c r="B8059" t="str">
        <f t="shared" si="125"/>
        <v>104---29</v>
      </c>
      <c r="C8059" t="s">
        <v>5917</v>
      </c>
      <c r="D8059" t="s">
        <v>789</v>
      </c>
      <c r="E8059">
        <v>29</v>
      </c>
    </row>
    <row r="8060" spans="1:5" ht="13.5" customHeight="1">
      <c r="A8060">
        <v>104</v>
      </c>
      <c r="B8060" t="str">
        <f t="shared" si="125"/>
        <v>104---30</v>
      </c>
      <c r="C8060" t="s">
        <v>5918</v>
      </c>
      <c r="D8060" t="s">
        <v>770</v>
      </c>
      <c r="E8060">
        <v>30</v>
      </c>
    </row>
    <row r="8061" spans="1:5" ht="13.5" customHeight="1">
      <c r="A8061">
        <v>104</v>
      </c>
      <c r="B8061" t="str">
        <f t="shared" si="125"/>
        <v>104---31</v>
      </c>
      <c r="C8061" t="s">
        <v>5963</v>
      </c>
      <c r="D8061" t="s">
        <v>937</v>
      </c>
      <c r="E8061">
        <v>31</v>
      </c>
    </row>
    <row r="8062" spans="1:5" ht="13.5" customHeight="1">
      <c r="A8062">
        <v>104</v>
      </c>
      <c r="B8062" t="str">
        <f t="shared" si="125"/>
        <v>104---32</v>
      </c>
      <c r="C8062" t="s">
        <v>6013</v>
      </c>
      <c r="D8062" t="s">
        <v>968</v>
      </c>
      <c r="E8062">
        <v>32</v>
      </c>
    </row>
    <row r="8063" spans="1:5" ht="13.5" customHeight="1">
      <c r="A8063">
        <v>104</v>
      </c>
      <c r="B8063" t="str">
        <f t="shared" si="125"/>
        <v>104---33</v>
      </c>
      <c r="C8063" t="s">
        <v>5965</v>
      </c>
      <c r="D8063" t="s">
        <v>930</v>
      </c>
      <c r="E8063">
        <v>33</v>
      </c>
    </row>
    <row r="8064" spans="1:5" ht="13.5" customHeight="1">
      <c r="A8064">
        <v>105</v>
      </c>
      <c r="B8064" t="str">
        <f t="shared" si="125"/>
        <v>105---1</v>
      </c>
      <c r="C8064" t="s">
        <v>4234</v>
      </c>
      <c r="D8064" t="s">
        <v>748</v>
      </c>
      <c r="E8064">
        <v>1</v>
      </c>
    </row>
    <row r="8065" spans="1:5" ht="13.5" customHeight="1">
      <c r="A8065">
        <v>105</v>
      </c>
      <c r="B8065" t="str">
        <f t="shared" si="125"/>
        <v>105---2</v>
      </c>
      <c r="C8065" t="s">
        <v>4234</v>
      </c>
      <c r="D8065" t="s">
        <v>996</v>
      </c>
      <c r="E8065">
        <v>2</v>
      </c>
    </row>
    <row r="8066" spans="1:5" ht="13.5" customHeight="1">
      <c r="A8066">
        <v>105</v>
      </c>
      <c r="B8066" t="str">
        <f t="shared" si="125"/>
        <v>105---3</v>
      </c>
      <c r="C8066" t="s">
        <v>4234</v>
      </c>
      <c r="D8066" t="s">
        <v>1077</v>
      </c>
      <c r="E8066">
        <v>3</v>
      </c>
    </row>
    <row r="8067" spans="1:5" ht="13.5" customHeight="1">
      <c r="A8067">
        <v>105</v>
      </c>
      <c r="B8067" t="str">
        <f t="shared" ref="B8067:B8130" si="126">A8067&amp;"---"&amp;E8067</f>
        <v>105---4</v>
      </c>
      <c r="C8067" t="s">
        <v>4216</v>
      </c>
      <c r="D8067" t="s">
        <v>748</v>
      </c>
      <c r="E8067">
        <v>4</v>
      </c>
    </row>
    <row r="8068" spans="1:5" ht="13.5" customHeight="1">
      <c r="A8068">
        <v>105</v>
      </c>
      <c r="B8068" t="str">
        <f t="shared" si="126"/>
        <v>105---5</v>
      </c>
      <c r="C8068" t="s">
        <v>4216</v>
      </c>
      <c r="D8068" t="s">
        <v>996</v>
      </c>
      <c r="E8068">
        <v>5</v>
      </c>
    </row>
    <row r="8069" spans="1:5" ht="13.5" customHeight="1">
      <c r="A8069">
        <v>105</v>
      </c>
      <c r="B8069" t="str">
        <f t="shared" si="126"/>
        <v>105---6</v>
      </c>
      <c r="C8069" t="s">
        <v>4216</v>
      </c>
      <c r="D8069" t="s">
        <v>1077</v>
      </c>
      <c r="E8069">
        <v>6</v>
      </c>
    </row>
    <row r="8070" spans="1:5" ht="13.5" customHeight="1">
      <c r="A8070">
        <v>105</v>
      </c>
      <c r="B8070" t="str">
        <f t="shared" si="126"/>
        <v>105---7</v>
      </c>
      <c r="C8070" t="s">
        <v>4216</v>
      </c>
      <c r="D8070" t="s">
        <v>1174</v>
      </c>
      <c r="E8070">
        <v>7</v>
      </c>
    </row>
    <row r="8071" spans="1:5" ht="13.5" customHeight="1">
      <c r="A8071">
        <v>105</v>
      </c>
      <c r="B8071" t="str">
        <f t="shared" si="126"/>
        <v>105---8</v>
      </c>
      <c r="C8071" t="s">
        <v>4216</v>
      </c>
      <c r="D8071" t="s">
        <v>825</v>
      </c>
      <c r="E8071">
        <v>8</v>
      </c>
    </row>
    <row r="8072" spans="1:5" ht="13.5" customHeight="1">
      <c r="A8072">
        <v>105</v>
      </c>
      <c r="B8072" t="str">
        <f t="shared" si="126"/>
        <v>105---9</v>
      </c>
      <c r="C8072" t="s">
        <v>4216</v>
      </c>
      <c r="D8072" t="s">
        <v>1177</v>
      </c>
      <c r="E8072">
        <v>9</v>
      </c>
    </row>
    <row r="8073" spans="1:5" ht="13.5" customHeight="1">
      <c r="A8073">
        <v>105</v>
      </c>
      <c r="B8073" t="str">
        <f t="shared" si="126"/>
        <v>105---10</v>
      </c>
      <c r="C8073" t="s">
        <v>4216</v>
      </c>
      <c r="D8073" t="s">
        <v>848</v>
      </c>
      <c r="E8073">
        <v>10</v>
      </c>
    </row>
    <row r="8074" spans="1:5" ht="13.5" customHeight="1">
      <c r="A8074">
        <v>105</v>
      </c>
      <c r="B8074" t="str">
        <f t="shared" si="126"/>
        <v>105---11</v>
      </c>
      <c r="C8074" t="s">
        <v>4216</v>
      </c>
      <c r="D8074" t="s">
        <v>1081</v>
      </c>
      <c r="E8074">
        <v>11</v>
      </c>
    </row>
    <row r="8075" spans="1:5" ht="13.5" customHeight="1">
      <c r="A8075">
        <v>105</v>
      </c>
      <c r="B8075" t="str">
        <f t="shared" si="126"/>
        <v>105---12</v>
      </c>
      <c r="C8075" t="s">
        <v>4216</v>
      </c>
      <c r="D8075" t="s">
        <v>971</v>
      </c>
      <c r="E8075">
        <v>12</v>
      </c>
    </row>
    <row r="8076" spans="1:5" ht="13.5" customHeight="1">
      <c r="A8076">
        <v>105</v>
      </c>
      <c r="B8076" t="str">
        <f t="shared" si="126"/>
        <v>105---13</v>
      </c>
      <c r="C8076" t="s">
        <v>4216</v>
      </c>
      <c r="D8076" t="s">
        <v>805</v>
      </c>
      <c r="E8076">
        <v>13</v>
      </c>
    </row>
    <row r="8077" spans="1:5" ht="13.5" customHeight="1">
      <c r="A8077">
        <v>105</v>
      </c>
      <c r="B8077" t="str">
        <f t="shared" si="126"/>
        <v>105---14</v>
      </c>
      <c r="C8077" t="s">
        <v>4216</v>
      </c>
      <c r="D8077" t="s">
        <v>922</v>
      </c>
      <c r="E8077">
        <v>14</v>
      </c>
    </row>
    <row r="8078" spans="1:5" ht="13.5" customHeight="1">
      <c r="A8078">
        <v>105</v>
      </c>
      <c r="B8078" t="str">
        <f t="shared" si="126"/>
        <v>105---15</v>
      </c>
      <c r="C8078" t="s">
        <v>4216</v>
      </c>
      <c r="D8078" t="s">
        <v>964</v>
      </c>
      <c r="E8078">
        <v>15</v>
      </c>
    </row>
    <row r="8079" spans="1:5" ht="13.5" customHeight="1">
      <c r="A8079">
        <v>105</v>
      </c>
      <c r="B8079" t="str">
        <f t="shared" si="126"/>
        <v>105---16</v>
      </c>
      <c r="C8079" t="s">
        <v>4220</v>
      </c>
      <c r="D8079" t="s">
        <v>961</v>
      </c>
      <c r="E8079">
        <v>16</v>
      </c>
    </row>
    <row r="8080" spans="1:5" ht="13.5" customHeight="1">
      <c r="A8080">
        <v>105</v>
      </c>
      <c r="B8080" t="str">
        <f t="shared" si="126"/>
        <v>105---17</v>
      </c>
      <c r="C8080" t="s">
        <v>4229</v>
      </c>
      <c r="D8080" t="s">
        <v>1163</v>
      </c>
      <c r="E8080">
        <v>17</v>
      </c>
    </row>
    <row r="8081" spans="1:5" ht="13.5" customHeight="1">
      <c r="A8081">
        <v>105</v>
      </c>
      <c r="B8081" t="str">
        <f t="shared" si="126"/>
        <v>105---18</v>
      </c>
      <c r="C8081" t="s">
        <v>4255</v>
      </c>
      <c r="D8081" t="s">
        <v>921</v>
      </c>
      <c r="E8081">
        <v>18</v>
      </c>
    </row>
    <row r="8082" spans="1:5" ht="13.5" customHeight="1">
      <c r="A8082">
        <v>105</v>
      </c>
      <c r="B8082" t="str">
        <f t="shared" si="126"/>
        <v>105---19</v>
      </c>
      <c r="C8082" t="s">
        <v>4231</v>
      </c>
      <c r="D8082" t="s">
        <v>998</v>
      </c>
      <c r="E8082">
        <v>19</v>
      </c>
    </row>
    <row r="8083" spans="1:5" ht="13.5" customHeight="1">
      <c r="A8083">
        <v>105</v>
      </c>
      <c r="B8083" t="str">
        <f t="shared" si="126"/>
        <v>105---20</v>
      </c>
      <c r="C8083" t="s">
        <v>4241</v>
      </c>
      <c r="D8083" t="s">
        <v>1210</v>
      </c>
      <c r="E8083">
        <v>20</v>
      </c>
    </row>
    <row r="8084" spans="1:5" ht="13.5" customHeight="1">
      <c r="A8084">
        <v>105</v>
      </c>
      <c r="B8084" t="str">
        <f t="shared" si="126"/>
        <v>105---21</v>
      </c>
      <c r="C8084" t="s">
        <v>4236</v>
      </c>
      <c r="D8084" t="s">
        <v>812</v>
      </c>
      <c r="E8084">
        <v>21</v>
      </c>
    </row>
    <row r="8085" spans="1:5" ht="13.5" customHeight="1">
      <c r="A8085">
        <v>105</v>
      </c>
      <c r="B8085" t="str">
        <f t="shared" si="126"/>
        <v>105---22</v>
      </c>
      <c r="C8085" t="s">
        <v>4266</v>
      </c>
      <c r="D8085" t="s">
        <v>764</v>
      </c>
      <c r="E8085">
        <v>22</v>
      </c>
    </row>
    <row r="8086" spans="1:5" ht="13.5" customHeight="1">
      <c r="A8086">
        <v>105</v>
      </c>
      <c r="B8086" t="str">
        <f t="shared" si="126"/>
        <v>105---23</v>
      </c>
      <c r="C8086" t="s">
        <v>4287</v>
      </c>
      <c r="D8086" t="s">
        <v>968</v>
      </c>
      <c r="E8086">
        <v>23</v>
      </c>
    </row>
    <row r="8087" spans="1:5" ht="13.5" customHeight="1">
      <c r="A8087">
        <v>105</v>
      </c>
      <c r="B8087" t="str">
        <f t="shared" si="126"/>
        <v>105---24</v>
      </c>
      <c r="C8087" t="s">
        <v>1017</v>
      </c>
      <c r="D8087" t="s">
        <v>796</v>
      </c>
      <c r="E8087">
        <v>24</v>
      </c>
    </row>
    <row r="8088" spans="1:5" ht="13.5" customHeight="1">
      <c r="A8088">
        <v>105</v>
      </c>
      <c r="B8088" t="str">
        <f t="shared" si="126"/>
        <v>105---25</v>
      </c>
      <c r="C8088" t="s">
        <v>731</v>
      </c>
      <c r="D8088" t="s">
        <v>800</v>
      </c>
      <c r="E8088">
        <v>25</v>
      </c>
    </row>
    <row r="8089" spans="1:5" ht="13.5" customHeight="1">
      <c r="A8089">
        <v>105</v>
      </c>
      <c r="B8089" t="str">
        <f t="shared" si="126"/>
        <v>105---26</v>
      </c>
      <c r="C8089" t="s">
        <v>735</v>
      </c>
      <c r="D8089" t="s">
        <v>744</v>
      </c>
      <c r="E8089">
        <v>26</v>
      </c>
    </row>
    <row r="8090" spans="1:5" ht="13.5" customHeight="1">
      <c r="A8090">
        <v>105</v>
      </c>
      <c r="B8090" t="str">
        <f t="shared" si="126"/>
        <v>105---27</v>
      </c>
      <c r="C8090" t="s">
        <v>797</v>
      </c>
      <c r="D8090" t="s">
        <v>1081</v>
      </c>
      <c r="E8090">
        <v>27</v>
      </c>
    </row>
    <row r="8091" spans="1:5" ht="13.5" customHeight="1">
      <c r="A8091">
        <v>105</v>
      </c>
      <c r="B8091" t="str">
        <f t="shared" si="126"/>
        <v>105---28</v>
      </c>
      <c r="C8091" t="s">
        <v>737</v>
      </c>
      <c r="D8091" t="s">
        <v>996</v>
      </c>
      <c r="E8091">
        <v>28</v>
      </c>
    </row>
    <row r="8092" spans="1:5" ht="13.5" customHeight="1">
      <c r="A8092">
        <v>105</v>
      </c>
      <c r="B8092" t="str">
        <f t="shared" si="126"/>
        <v>105---29</v>
      </c>
      <c r="C8092" t="s">
        <v>743</v>
      </c>
      <c r="D8092" t="s">
        <v>754</v>
      </c>
      <c r="E8092">
        <v>29</v>
      </c>
    </row>
    <row r="8093" spans="1:5" ht="13.5" customHeight="1">
      <c r="A8093">
        <v>105</v>
      </c>
      <c r="B8093" t="str">
        <f t="shared" si="126"/>
        <v>105---30</v>
      </c>
      <c r="C8093" t="s">
        <v>915</v>
      </c>
      <c r="D8093" t="s">
        <v>939</v>
      </c>
      <c r="E8093">
        <v>30</v>
      </c>
    </row>
    <row r="8094" spans="1:5" ht="13.5" customHeight="1">
      <c r="A8094">
        <v>105</v>
      </c>
      <c r="B8094" t="str">
        <f t="shared" si="126"/>
        <v>105---31</v>
      </c>
      <c r="C8094" t="s">
        <v>987</v>
      </c>
      <c r="D8094" t="s">
        <v>1263</v>
      </c>
      <c r="E8094">
        <v>31</v>
      </c>
    </row>
    <row r="8095" spans="1:5" ht="13.5" customHeight="1">
      <c r="A8095">
        <v>105</v>
      </c>
      <c r="B8095" t="str">
        <f t="shared" si="126"/>
        <v>105---32</v>
      </c>
      <c r="C8095" t="s">
        <v>989</v>
      </c>
      <c r="D8095" t="s">
        <v>738</v>
      </c>
      <c r="E8095">
        <v>32</v>
      </c>
    </row>
    <row r="8096" spans="1:5" ht="13.5" customHeight="1">
      <c r="A8096">
        <v>105</v>
      </c>
      <c r="B8096" t="str">
        <f t="shared" si="126"/>
        <v>105---33</v>
      </c>
      <c r="C8096" t="s">
        <v>1094</v>
      </c>
      <c r="D8096" t="s">
        <v>790</v>
      </c>
      <c r="E8096">
        <v>33</v>
      </c>
    </row>
    <row r="8097" spans="1:5" ht="13.5" customHeight="1">
      <c r="A8097">
        <v>105</v>
      </c>
      <c r="B8097" t="str">
        <f t="shared" si="126"/>
        <v>105---34</v>
      </c>
      <c r="C8097" t="s">
        <v>749</v>
      </c>
      <c r="D8097" t="s">
        <v>1082</v>
      </c>
      <c r="E8097">
        <v>34</v>
      </c>
    </row>
    <row r="8098" spans="1:5" ht="13.5" customHeight="1">
      <c r="A8098">
        <v>105</v>
      </c>
      <c r="B8098" t="str">
        <f t="shared" si="126"/>
        <v>105---35</v>
      </c>
      <c r="C8098" t="s">
        <v>1019</v>
      </c>
      <c r="D8098" t="s">
        <v>734</v>
      </c>
      <c r="E8098">
        <v>35</v>
      </c>
    </row>
    <row r="8099" spans="1:5" ht="13.5" customHeight="1">
      <c r="A8099">
        <v>105</v>
      </c>
      <c r="B8099" t="str">
        <f t="shared" si="126"/>
        <v>105---36</v>
      </c>
      <c r="C8099" t="s">
        <v>824</v>
      </c>
      <c r="D8099" t="s">
        <v>752</v>
      </c>
      <c r="E8099">
        <v>36</v>
      </c>
    </row>
    <row r="8100" spans="1:5" ht="13.5" customHeight="1">
      <c r="A8100">
        <v>105</v>
      </c>
      <c r="B8100" t="str">
        <f t="shared" si="126"/>
        <v>105---37</v>
      </c>
      <c r="C8100" t="s">
        <v>826</v>
      </c>
      <c r="D8100" t="s">
        <v>1079</v>
      </c>
      <c r="E8100">
        <v>37</v>
      </c>
    </row>
    <row r="8101" spans="1:5" ht="13.5" customHeight="1">
      <c r="A8101">
        <v>105</v>
      </c>
      <c r="B8101" t="str">
        <f t="shared" si="126"/>
        <v>105---38</v>
      </c>
      <c r="C8101" t="s">
        <v>832</v>
      </c>
      <c r="D8101" t="s">
        <v>949</v>
      </c>
      <c r="E8101">
        <v>38</v>
      </c>
    </row>
    <row r="8102" spans="1:5" ht="13.5" customHeight="1">
      <c r="A8102">
        <v>105</v>
      </c>
      <c r="B8102" t="str">
        <f t="shared" si="126"/>
        <v>105---39</v>
      </c>
      <c r="C8102" t="s">
        <v>868</v>
      </c>
      <c r="D8102" t="s">
        <v>758</v>
      </c>
      <c r="E8102">
        <v>39</v>
      </c>
    </row>
    <row r="8103" spans="1:5" ht="13.5" customHeight="1">
      <c r="A8103">
        <v>105</v>
      </c>
      <c r="B8103" t="str">
        <f t="shared" si="126"/>
        <v>105---40</v>
      </c>
      <c r="C8103" t="s">
        <v>803</v>
      </c>
      <c r="D8103" t="s">
        <v>941</v>
      </c>
      <c r="E8103">
        <v>40</v>
      </c>
    </row>
    <row r="8104" spans="1:5" ht="13.5" customHeight="1">
      <c r="A8104">
        <v>105</v>
      </c>
      <c r="B8104" t="str">
        <f t="shared" si="126"/>
        <v>105---41</v>
      </c>
      <c r="C8104" t="s">
        <v>894</v>
      </c>
      <c r="D8104" t="s">
        <v>964</v>
      </c>
      <c r="E8104">
        <v>41</v>
      </c>
    </row>
    <row r="8105" spans="1:5" ht="13.5" customHeight="1">
      <c r="A8105">
        <v>105</v>
      </c>
      <c r="B8105" t="str">
        <f t="shared" si="126"/>
        <v>105---42</v>
      </c>
      <c r="C8105" t="s">
        <v>1011</v>
      </c>
      <c r="D8105" t="s">
        <v>856</v>
      </c>
      <c r="E8105">
        <v>42</v>
      </c>
    </row>
    <row r="8106" spans="1:5" ht="13.5" customHeight="1">
      <c r="A8106">
        <v>105</v>
      </c>
      <c r="B8106" t="str">
        <f t="shared" si="126"/>
        <v>105---43</v>
      </c>
      <c r="C8106" t="s">
        <v>5912</v>
      </c>
      <c r="D8106" t="s">
        <v>764</v>
      </c>
      <c r="E8106">
        <v>43</v>
      </c>
    </row>
    <row r="8107" spans="1:5" ht="13.5" customHeight="1">
      <c r="A8107">
        <v>105</v>
      </c>
      <c r="B8107" t="str">
        <f t="shared" si="126"/>
        <v>105---44</v>
      </c>
      <c r="C8107" t="s">
        <v>5969</v>
      </c>
      <c r="D8107" t="s">
        <v>961</v>
      </c>
      <c r="E8107">
        <v>44</v>
      </c>
    </row>
    <row r="8108" spans="1:5" ht="13.5" customHeight="1">
      <c r="A8108">
        <v>105</v>
      </c>
      <c r="B8108" t="str">
        <f t="shared" si="126"/>
        <v>105---45</v>
      </c>
      <c r="C8108" t="s">
        <v>6016</v>
      </c>
      <c r="D8108" t="s">
        <v>1093</v>
      </c>
      <c r="E8108">
        <v>45</v>
      </c>
    </row>
    <row r="8109" spans="1:5" ht="13.5" customHeight="1">
      <c r="A8109">
        <v>105</v>
      </c>
      <c r="B8109" t="str">
        <f t="shared" si="126"/>
        <v>105---46</v>
      </c>
      <c r="C8109" t="s">
        <v>5915</v>
      </c>
      <c r="D8109" t="s">
        <v>772</v>
      </c>
      <c r="E8109">
        <v>46</v>
      </c>
    </row>
    <row r="8110" spans="1:5" ht="13.5" customHeight="1">
      <c r="A8110">
        <v>105</v>
      </c>
      <c r="B8110" t="str">
        <f t="shared" si="126"/>
        <v>105---47</v>
      </c>
      <c r="C8110" t="s">
        <v>5917</v>
      </c>
      <c r="D8110" t="s">
        <v>789</v>
      </c>
      <c r="E8110">
        <v>47</v>
      </c>
    </row>
    <row r="8111" spans="1:5" ht="13.5" customHeight="1">
      <c r="A8111">
        <v>105</v>
      </c>
      <c r="B8111" t="str">
        <f t="shared" si="126"/>
        <v>105---48</v>
      </c>
      <c r="C8111" t="s">
        <v>5918</v>
      </c>
      <c r="D8111" t="s">
        <v>770</v>
      </c>
      <c r="E8111">
        <v>48</v>
      </c>
    </row>
    <row r="8112" spans="1:5" ht="13.5" customHeight="1">
      <c r="A8112">
        <v>105</v>
      </c>
      <c r="B8112" t="str">
        <f t="shared" si="126"/>
        <v>105---49</v>
      </c>
      <c r="C8112" t="s">
        <v>5962</v>
      </c>
      <c r="D8112" t="s">
        <v>1174</v>
      </c>
      <c r="E8112">
        <v>49</v>
      </c>
    </row>
    <row r="8113" spans="1:5" ht="13.5" customHeight="1">
      <c r="A8113">
        <v>105</v>
      </c>
      <c r="B8113" t="str">
        <f t="shared" si="126"/>
        <v>105---50</v>
      </c>
      <c r="C8113" t="s">
        <v>5963</v>
      </c>
      <c r="D8113" t="s">
        <v>937</v>
      </c>
      <c r="E8113">
        <v>50</v>
      </c>
    </row>
    <row r="8114" spans="1:5" ht="13.5" customHeight="1">
      <c r="A8114">
        <v>105</v>
      </c>
      <c r="B8114" t="str">
        <f t="shared" si="126"/>
        <v>105---51</v>
      </c>
      <c r="C8114" t="s">
        <v>5972</v>
      </c>
      <c r="D8114" t="s">
        <v>979</v>
      </c>
      <c r="E8114">
        <v>51</v>
      </c>
    </row>
    <row r="8115" spans="1:5" ht="13.5" customHeight="1">
      <c r="A8115">
        <v>105</v>
      </c>
      <c r="B8115" t="str">
        <f t="shared" si="126"/>
        <v>105---52</v>
      </c>
      <c r="C8115" t="s">
        <v>6013</v>
      </c>
      <c r="D8115" t="s">
        <v>968</v>
      </c>
      <c r="E8115">
        <v>52</v>
      </c>
    </row>
    <row r="8116" spans="1:5" ht="13.5" customHeight="1">
      <c r="A8116">
        <v>105</v>
      </c>
      <c r="B8116" t="str">
        <f t="shared" si="126"/>
        <v>105---53</v>
      </c>
      <c r="C8116" t="s">
        <v>5965</v>
      </c>
      <c r="D8116" t="s">
        <v>930</v>
      </c>
      <c r="E8116">
        <v>53</v>
      </c>
    </row>
    <row r="8117" spans="1:5" ht="13.5" customHeight="1">
      <c r="A8117">
        <v>106</v>
      </c>
      <c r="B8117" t="str">
        <f t="shared" si="126"/>
        <v>106---1</v>
      </c>
      <c r="C8117" t="s">
        <v>4216</v>
      </c>
      <c r="D8117" t="s">
        <v>835</v>
      </c>
      <c r="E8117">
        <v>1</v>
      </c>
    </row>
    <row r="8118" spans="1:5" ht="13.5" customHeight="1">
      <c r="A8118">
        <v>106</v>
      </c>
      <c r="B8118" t="str">
        <f t="shared" si="126"/>
        <v>106---2</v>
      </c>
      <c r="C8118" t="s">
        <v>4216</v>
      </c>
      <c r="D8118" t="s">
        <v>1147</v>
      </c>
      <c r="E8118">
        <v>2</v>
      </c>
    </row>
    <row r="8119" spans="1:5" ht="13.5" customHeight="1">
      <c r="A8119">
        <v>106</v>
      </c>
      <c r="B8119" t="str">
        <f t="shared" si="126"/>
        <v>106---3</v>
      </c>
      <c r="C8119" t="s">
        <v>4216</v>
      </c>
      <c r="D8119" t="s">
        <v>1177</v>
      </c>
      <c r="E8119">
        <v>3</v>
      </c>
    </row>
    <row r="8120" spans="1:5" ht="13.5" customHeight="1">
      <c r="A8120">
        <v>106</v>
      </c>
      <c r="B8120" t="str">
        <f t="shared" si="126"/>
        <v>106---4</v>
      </c>
      <c r="C8120" t="s">
        <v>4216</v>
      </c>
      <c r="D8120" t="s">
        <v>848</v>
      </c>
      <c r="E8120">
        <v>4</v>
      </c>
    </row>
    <row r="8121" spans="1:5" ht="13.5" customHeight="1">
      <c r="A8121">
        <v>106</v>
      </c>
      <c r="B8121" t="str">
        <f t="shared" si="126"/>
        <v>106---5</v>
      </c>
      <c r="C8121" t="s">
        <v>4216</v>
      </c>
      <c r="D8121" t="s">
        <v>1081</v>
      </c>
      <c r="E8121">
        <v>5</v>
      </c>
    </row>
    <row r="8122" spans="1:5" ht="13.5" customHeight="1">
      <c r="A8122">
        <v>106</v>
      </c>
      <c r="B8122" t="str">
        <f t="shared" si="126"/>
        <v>106---6</v>
      </c>
      <c r="C8122" t="s">
        <v>4216</v>
      </c>
      <c r="D8122" t="s">
        <v>805</v>
      </c>
      <c r="E8122">
        <v>6</v>
      </c>
    </row>
    <row r="8123" spans="1:5" ht="13.5" customHeight="1">
      <c r="A8123">
        <v>106</v>
      </c>
      <c r="B8123" t="str">
        <f t="shared" si="126"/>
        <v>106---7</v>
      </c>
      <c r="C8123" t="s">
        <v>4216</v>
      </c>
      <c r="D8123" t="s">
        <v>971</v>
      </c>
      <c r="E8123">
        <v>7</v>
      </c>
    </row>
    <row r="8124" spans="1:5" ht="13.5" customHeight="1">
      <c r="A8124">
        <v>106</v>
      </c>
      <c r="B8124" t="str">
        <f t="shared" si="126"/>
        <v>106---8</v>
      </c>
      <c r="C8124" t="s">
        <v>4216</v>
      </c>
      <c r="D8124" t="s">
        <v>922</v>
      </c>
      <c r="E8124">
        <v>8</v>
      </c>
    </row>
    <row r="8125" spans="1:5" ht="13.5" customHeight="1">
      <c r="A8125">
        <v>106</v>
      </c>
      <c r="B8125" t="str">
        <f t="shared" si="126"/>
        <v>106---9</v>
      </c>
      <c r="C8125" t="s">
        <v>4216</v>
      </c>
      <c r="D8125" t="s">
        <v>964</v>
      </c>
      <c r="E8125">
        <v>9</v>
      </c>
    </row>
    <row r="8126" spans="1:5" ht="13.5" customHeight="1">
      <c r="A8126">
        <v>106</v>
      </c>
      <c r="B8126" t="str">
        <f t="shared" si="126"/>
        <v>106---10</v>
      </c>
      <c r="C8126" t="s">
        <v>4220</v>
      </c>
      <c r="D8126" t="s">
        <v>1143</v>
      </c>
      <c r="E8126">
        <v>10</v>
      </c>
    </row>
    <row r="8127" spans="1:5" ht="13.5" customHeight="1">
      <c r="A8127">
        <v>106</v>
      </c>
      <c r="B8127" t="str">
        <f t="shared" si="126"/>
        <v>106---11</v>
      </c>
      <c r="C8127" t="s">
        <v>4229</v>
      </c>
      <c r="D8127" t="s">
        <v>1163</v>
      </c>
      <c r="E8127">
        <v>11</v>
      </c>
    </row>
    <row r="8128" spans="1:5" ht="13.5" customHeight="1">
      <c r="A8128">
        <v>106</v>
      </c>
      <c r="B8128" t="str">
        <f t="shared" si="126"/>
        <v>106---12</v>
      </c>
      <c r="C8128" t="s">
        <v>4255</v>
      </c>
      <c r="D8128" t="s">
        <v>1278</v>
      </c>
      <c r="E8128">
        <v>12</v>
      </c>
    </row>
    <row r="8129" spans="1:5" ht="13.5" customHeight="1">
      <c r="A8129">
        <v>106</v>
      </c>
      <c r="B8129" t="str">
        <f t="shared" si="126"/>
        <v>106---13</v>
      </c>
      <c r="C8129" t="s">
        <v>4231</v>
      </c>
      <c r="D8129" t="s">
        <v>998</v>
      </c>
      <c r="E8129">
        <v>13</v>
      </c>
    </row>
    <row r="8130" spans="1:5" ht="13.5" customHeight="1">
      <c r="A8130">
        <v>106</v>
      </c>
      <c r="B8130" t="str">
        <f t="shared" si="126"/>
        <v>106---14</v>
      </c>
      <c r="C8130" t="s">
        <v>4241</v>
      </c>
      <c r="D8130" t="s">
        <v>1210</v>
      </c>
      <c r="E8130">
        <v>14</v>
      </c>
    </row>
    <row r="8131" spans="1:5" ht="13.5" customHeight="1">
      <c r="A8131">
        <v>106</v>
      </c>
      <c r="B8131" t="str">
        <f t="shared" ref="B8131:B8194" si="127">A8131&amp;"---"&amp;E8131</f>
        <v>106---15</v>
      </c>
      <c r="C8131" t="s">
        <v>4236</v>
      </c>
      <c r="D8131" t="s">
        <v>937</v>
      </c>
      <c r="E8131">
        <v>15</v>
      </c>
    </row>
    <row r="8132" spans="1:5" ht="13.5" customHeight="1">
      <c r="A8132">
        <v>106</v>
      </c>
      <c r="B8132" t="str">
        <f t="shared" si="127"/>
        <v>106---16</v>
      </c>
      <c r="C8132" t="s">
        <v>4266</v>
      </c>
      <c r="D8132" t="s">
        <v>1040</v>
      </c>
      <c r="E8132">
        <v>16</v>
      </c>
    </row>
    <row r="8133" spans="1:5" ht="13.5" customHeight="1">
      <c r="A8133">
        <v>106</v>
      </c>
      <c r="B8133" t="str">
        <f t="shared" si="127"/>
        <v>106---17</v>
      </c>
      <c r="C8133" t="s">
        <v>4287</v>
      </c>
      <c r="D8133" t="s">
        <v>1368</v>
      </c>
      <c r="E8133">
        <v>17</v>
      </c>
    </row>
    <row r="8134" spans="1:5" ht="13.5" customHeight="1">
      <c r="A8134">
        <v>106</v>
      </c>
      <c r="B8134" t="str">
        <f t="shared" si="127"/>
        <v>106---18</v>
      </c>
      <c r="C8134" t="s">
        <v>1017</v>
      </c>
      <c r="D8134" t="s">
        <v>796</v>
      </c>
      <c r="E8134">
        <v>18</v>
      </c>
    </row>
    <row r="8135" spans="1:5" ht="13.5" customHeight="1">
      <c r="A8135">
        <v>106</v>
      </c>
      <c r="B8135" t="str">
        <f t="shared" si="127"/>
        <v>106---19</v>
      </c>
      <c r="C8135" t="s">
        <v>731</v>
      </c>
      <c r="D8135" t="s">
        <v>800</v>
      </c>
      <c r="E8135">
        <v>19</v>
      </c>
    </row>
    <row r="8136" spans="1:5" ht="13.5" customHeight="1">
      <c r="A8136">
        <v>106</v>
      </c>
      <c r="B8136" t="str">
        <f t="shared" si="127"/>
        <v>106---20</v>
      </c>
      <c r="C8136" t="s">
        <v>735</v>
      </c>
      <c r="D8136" t="s">
        <v>744</v>
      </c>
      <c r="E8136">
        <v>20</v>
      </c>
    </row>
    <row r="8137" spans="1:5" ht="13.5" customHeight="1">
      <c r="A8137">
        <v>106</v>
      </c>
      <c r="B8137" t="str">
        <f t="shared" si="127"/>
        <v>106---21</v>
      </c>
      <c r="C8137" t="s">
        <v>797</v>
      </c>
      <c r="D8137" t="s">
        <v>1081</v>
      </c>
      <c r="E8137">
        <v>21</v>
      </c>
    </row>
    <row r="8138" spans="1:5" ht="13.5" customHeight="1">
      <c r="A8138">
        <v>106</v>
      </c>
      <c r="B8138" t="str">
        <f t="shared" si="127"/>
        <v>106---22</v>
      </c>
      <c r="C8138" t="s">
        <v>743</v>
      </c>
      <c r="D8138" t="s">
        <v>754</v>
      </c>
      <c r="E8138">
        <v>22</v>
      </c>
    </row>
    <row r="8139" spans="1:5" ht="13.5" customHeight="1">
      <c r="A8139">
        <v>106</v>
      </c>
      <c r="B8139" t="str">
        <f t="shared" si="127"/>
        <v>106---23</v>
      </c>
      <c r="C8139" t="s">
        <v>915</v>
      </c>
      <c r="D8139" t="s">
        <v>939</v>
      </c>
      <c r="E8139">
        <v>23</v>
      </c>
    </row>
    <row r="8140" spans="1:5" ht="13.5" customHeight="1">
      <c r="A8140">
        <v>106</v>
      </c>
      <c r="B8140" t="str">
        <f t="shared" si="127"/>
        <v>106---24</v>
      </c>
      <c r="C8140" t="s">
        <v>987</v>
      </c>
      <c r="D8140" t="s">
        <v>1263</v>
      </c>
      <c r="E8140">
        <v>24</v>
      </c>
    </row>
    <row r="8141" spans="1:5" ht="13.5" customHeight="1">
      <c r="A8141">
        <v>106</v>
      </c>
      <c r="B8141" t="str">
        <f t="shared" si="127"/>
        <v>106---25</v>
      </c>
      <c r="C8141" t="s">
        <v>989</v>
      </c>
      <c r="D8141" t="s">
        <v>738</v>
      </c>
      <c r="E8141">
        <v>25</v>
      </c>
    </row>
    <row r="8142" spans="1:5" ht="13.5" customHeight="1">
      <c r="A8142">
        <v>106</v>
      </c>
      <c r="B8142" t="str">
        <f t="shared" si="127"/>
        <v>106---26</v>
      </c>
      <c r="C8142" t="s">
        <v>1094</v>
      </c>
      <c r="D8142" t="s">
        <v>790</v>
      </c>
      <c r="E8142">
        <v>26</v>
      </c>
    </row>
    <row r="8143" spans="1:5" ht="13.5" customHeight="1">
      <c r="A8143">
        <v>106</v>
      </c>
      <c r="B8143" t="str">
        <f t="shared" si="127"/>
        <v>106---27</v>
      </c>
      <c r="C8143" t="s">
        <v>749</v>
      </c>
      <c r="D8143" t="s">
        <v>1082</v>
      </c>
      <c r="E8143">
        <v>27</v>
      </c>
    </row>
    <row r="8144" spans="1:5" ht="13.5" customHeight="1">
      <c r="A8144">
        <v>106</v>
      </c>
      <c r="B8144" t="str">
        <f t="shared" si="127"/>
        <v>106---28</v>
      </c>
      <c r="C8144" t="s">
        <v>1019</v>
      </c>
      <c r="D8144" t="s">
        <v>734</v>
      </c>
      <c r="E8144">
        <v>28</v>
      </c>
    </row>
    <row r="8145" spans="1:5" ht="13.5" customHeight="1">
      <c r="A8145">
        <v>106</v>
      </c>
      <c r="B8145" t="str">
        <f t="shared" si="127"/>
        <v>106---29</v>
      </c>
      <c r="C8145" t="s">
        <v>822</v>
      </c>
      <c r="D8145" t="s">
        <v>833</v>
      </c>
      <c r="E8145">
        <v>29</v>
      </c>
    </row>
    <row r="8146" spans="1:5" ht="13.5" customHeight="1">
      <c r="A8146">
        <v>106</v>
      </c>
      <c r="B8146" t="str">
        <f t="shared" si="127"/>
        <v>106---30</v>
      </c>
      <c r="C8146" t="s">
        <v>824</v>
      </c>
      <c r="D8146" t="s">
        <v>752</v>
      </c>
      <c r="E8146">
        <v>30</v>
      </c>
    </row>
    <row r="8147" spans="1:5" ht="13.5" customHeight="1">
      <c r="A8147">
        <v>106</v>
      </c>
      <c r="B8147" t="str">
        <f t="shared" si="127"/>
        <v>106---31</v>
      </c>
      <c r="C8147" t="s">
        <v>836</v>
      </c>
      <c r="D8147" t="s">
        <v>835</v>
      </c>
      <c r="E8147">
        <v>31</v>
      </c>
    </row>
    <row r="8148" spans="1:5" ht="13.5" customHeight="1">
      <c r="A8148">
        <v>106</v>
      </c>
      <c r="B8148" t="str">
        <f t="shared" si="127"/>
        <v>106---32</v>
      </c>
      <c r="C8148" t="s">
        <v>868</v>
      </c>
      <c r="D8148" t="s">
        <v>758</v>
      </c>
      <c r="E8148">
        <v>32</v>
      </c>
    </row>
    <row r="8149" spans="1:5" ht="13.5" customHeight="1">
      <c r="A8149">
        <v>106</v>
      </c>
      <c r="B8149" t="str">
        <f t="shared" si="127"/>
        <v>106---33</v>
      </c>
      <c r="C8149" t="s">
        <v>944</v>
      </c>
      <c r="D8149" t="s">
        <v>1144</v>
      </c>
      <c r="E8149">
        <v>33</v>
      </c>
    </row>
    <row r="8150" spans="1:5" ht="13.5" customHeight="1">
      <c r="A8150">
        <v>106</v>
      </c>
      <c r="B8150" t="str">
        <f t="shared" si="127"/>
        <v>106---34</v>
      </c>
      <c r="C8150" t="s">
        <v>767</v>
      </c>
      <c r="D8150" t="s">
        <v>1368</v>
      </c>
      <c r="E8150">
        <v>34</v>
      </c>
    </row>
    <row r="8151" spans="1:5" ht="13.5" customHeight="1">
      <c r="A8151">
        <v>106</v>
      </c>
      <c r="B8151" t="str">
        <f t="shared" si="127"/>
        <v>106---35</v>
      </c>
      <c r="C8151" t="s">
        <v>894</v>
      </c>
      <c r="D8151" t="s">
        <v>964</v>
      </c>
      <c r="E8151">
        <v>35</v>
      </c>
    </row>
    <row r="8152" spans="1:5" ht="13.5" customHeight="1">
      <c r="A8152">
        <v>106</v>
      </c>
      <c r="B8152" t="str">
        <f t="shared" si="127"/>
        <v>106---36</v>
      </c>
      <c r="C8152" t="s">
        <v>5969</v>
      </c>
      <c r="D8152" t="s">
        <v>961</v>
      </c>
      <c r="E8152">
        <v>36</v>
      </c>
    </row>
    <row r="8153" spans="1:5" ht="13.5" customHeight="1">
      <c r="A8153">
        <v>106</v>
      </c>
      <c r="B8153" t="str">
        <f t="shared" si="127"/>
        <v>106---37</v>
      </c>
      <c r="C8153" t="s">
        <v>6016</v>
      </c>
      <c r="D8153" t="s">
        <v>1093</v>
      </c>
      <c r="E8153">
        <v>37</v>
      </c>
    </row>
    <row r="8154" spans="1:5" ht="13.5" customHeight="1">
      <c r="A8154">
        <v>106</v>
      </c>
      <c r="B8154" t="str">
        <f t="shared" si="127"/>
        <v>106---38</v>
      </c>
      <c r="C8154" t="s">
        <v>5915</v>
      </c>
      <c r="D8154" t="s">
        <v>772</v>
      </c>
      <c r="E8154">
        <v>38</v>
      </c>
    </row>
    <row r="8155" spans="1:5" ht="13.5" customHeight="1">
      <c r="A8155">
        <v>106</v>
      </c>
      <c r="B8155" t="str">
        <f t="shared" si="127"/>
        <v>106---39</v>
      </c>
      <c r="C8155" t="s">
        <v>5917</v>
      </c>
      <c r="D8155" t="s">
        <v>789</v>
      </c>
      <c r="E8155">
        <v>39</v>
      </c>
    </row>
    <row r="8156" spans="1:5" ht="13.5" customHeight="1">
      <c r="A8156">
        <v>106</v>
      </c>
      <c r="B8156" t="str">
        <f t="shared" si="127"/>
        <v>106---40</v>
      </c>
      <c r="C8156" t="s">
        <v>5918</v>
      </c>
      <c r="D8156" t="s">
        <v>770</v>
      </c>
      <c r="E8156">
        <v>40</v>
      </c>
    </row>
    <row r="8157" spans="1:5" ht="13.5" customHeight="1">
      <c r="A8157">
        <v>106</v>
      </c>
      <c r="B8157" t="str">
        <f t="shared" si="127"/>
        <v>106---41</v>
      </c>
      <c r="C8157" t="s">
        <v>5963</v>
      </c>
      <c r="D8157" t="s">
        <v>937</v>
      </c>
      <c r="E8157">
        <v>41</v>
      </c>
    </row>
    <row r="8158" spans="1:5" ht="13.5" customHeight="1">
      <c r="A8158">
        <v>106</v>
      </c>
      <c r="B8158" t="str">
        <f t="shared" si="127"/>
        <v>106---42</v>
      </c>
      <c r="C8158" t="s">
        <v>5984</v>
      </c>
      <c r="D8158" t="s">
        <v>1232</v>
      </c>
      <c r="E8158">
        <v>42</v>
      </c>
    </row>
    <row r="8159" spans="1:5" ht="13.5" customHeight="1">
      <c r="A8159">
        <v>106</v>
      </c>
      <c r="B8159" t="str">
        <f t="shared" si="127"/>
        <v>106---43</v>
      </c>
      <c r="C8159" t="s">
        <v>6013</v>
      </c>
      <c r="D8159" t="s">
        <v>968</v>
      </c>
      <c r="E8159">
        <v>43</v>
      </c>
    </row>
    <row r="8160" spans="1:5" ht="13.5" customHeight="1">
      <c r="A8160">
        <v>106</v>
      </c>
      <c r="B8160" t="str">
        <f t="shared" si="127"/>
        <v>106---44</v>
      </c>
      <c r="C8160" t="s">
        <v>5965</v>
      </c>
      <c r="D8160" t="s">
        <v>930</v>
      </c>
      <c r="E8160">
        <v>44</v>
      </c>
    </row>
    <row r="8161" spans="1:5" ht="13.5" customHeight="1">
      <c r="A8161">
        <v>106</v>
      </c>
      <c r="B8161" t="str">
        <f t="shared" si="127"/>
        <v>106---45</v>
      </c>
      <c r="C8161" t="s">
        <v>5981</v>
      </c>
      <c r="D8161" t="s">
        <v>1225</v>
      </c>
      <c r="E8161">
        <v>45</v>
      </c>
    </row>
    <row r="8162" spans="1:5" ht="13.5" customHeight="1">
      <c r="A8162">
        <v>294</v>
      </c>
      <c r="B8162" t="str">
        <f t="shared" si="127"/>
        <v>294---1</v>
      </c>
      <c r="C8162" t="s">
        <v>4216</v>
      </c>
      <c r="D8162" t="s">
        <v>1021</v>
      </c>
      <c r="E8162">
        <v>1</v>
      </c>
    </row>
    <row r="8163" spans="1:5" ht="13.5" customHeight="1">
      <c r="A8163">
        <v>294</v>
      </c>
      <c r="B8163" t="str">
        <f t="shared" si="127"/>
        <v>294---2</v>
      </c>
      <c r="C8163" t="s">
        <v>4216</v>
      </c>
      <c r="D8163" t="s">
        <v>805</v>
      </c>
      <c r="E8163">
        <v>2</v>
      </c>
    </row>
    <row r="8164" spans="1:5" ht="13.5" customHeight="1">
      <c r="A8164">
        <v>294</v>
      </c>
      <c r="B8164" t="str">
        <f t="shared" si="127"/>
        <v>294---3</v>
      </c>
      <c r="C8164" t="s">
        <v>4217</v>
      </c>
      <c r="D8164" t="s">
        <v>1024</v>
      </c>
      <c r="E8164">
        <v>3</v>
      </c>
    </row>
    <row r="8165" spans="1:5" ht="13.5" customHeight="1">
      <c r="A8165">
        <v>294</v>
      </c>
      <c r="B8165" t="str">
        <f t="shared" si="127"/>
        <v>294---4</v>
      </c>
      <c r="C8165" t="s">
        <v>4279</v>
      </c>
      <c r="D8165" t="s">
        <v>1143</v>
      </c>
      <c r="E8165">
        <v>4</v>
      </c>
    </row>
    <row r="8166" spans="1:5" ht="13.5" customHeight="1">
      <c r="A8166">
        <v>294</v>
      </c>
      <c r="B8166" t="str">
        <f t="shared" si="127"/>
        <v>294---5</v>
      </c>
      <c r="C8166" t="s">
        <v>4219</v>
      </c>
      <c r="D8166" t="s">
        <v>1278</v>
      </c>
      <c r="E8166">
        <v>5</v>
      </c>
    </row>
    <row r="8167" spans="1:5" ht="13.5" customHeight="1">
      <c r="A8167">
        <v>294</v>
      </c>
      <c r="B8167" t="str">
        <f t="shared" si="127"/>
        <v>294---6</v>
      </c>
      <c r="C8167" t="s">
        <v>4271</v>
      </c>
      <c r="D8167" t="s">
        <v>907</v>
      </c>
      <c r="E8167">
        <v>6</v>
      </c>
    </row>
    <row r="8168" spans="1:5" ht="13.5" customHeight="1">
      <c r="A8168">
        <v>294</v>
      </c>
      <c r="B8168" t="str">
        <f t="shared" si="127"/>
        <v>294---7</v>
      </c>
      <c r="C8168" t="s">
        <v>4220</v>
      </c>
      <c r="D8168" t="s">
        <v>1043</v>
      </c>
      <c r="E8168">
        <v>7</v>
      </c>
    </row>
    <row r="8169" spans="1:5" ht="13.5" customHeight="1">
      <c r="A8169">
        <v>294</v>
      </c>
      <c r="B8169" t="str">
        <f t="shared" si="127"/>
        <v>294---8</v>
      </c>
      <c r="C8169" t="s">
        <v>4270</v>
      </c>
      <c r="D8169" t="s">
        <v>1306</v>
      </c>
      <c r="E8169">
        <v>8</v>
      </c>
    </row>
    <row r="8170" spans="1:5" ht="13.5" customHeight="1">
      <c r="A8170">
        <v>294</v>
      </c>
      <c r="B8170" t="str">
        <f t="shared" si="127"/>
        <v>294---9</v>
      </c>
      <c r="C8170" t="s">
        <v>4222</v>
      </c>
      <c r="D8170" t="s">
        <v>1286</v>
      </c>
      <c r="E8170">
        <v>9</v>
      </c>
    </row>
    <row r="8171" spans="1:5" ht="13.5" customHeight="1">
      <c r="A8171">
        <v>294</v>
      </c>
      <c r="B8171" t="str">
        <f t="shared" si="127"/>
        <v>294---10</v>
      </c>
      <c r="C8171" t="s">
        <v>4268</v>
      </c>
      <c r="D8171" t="s">
        <v>998</v>
      </c>
      <c r="E8171">
        <v>10</v>
      </c>
    </row>
    <row r="8172" spans="1:5" ht="13.5" customHeight="1">
      <c r="A8172">
        <v>294</v>
      </c>
      <c r="B8172" t="str">
        <f t="shared" si="127"/>
        <v>294---11</v>
      </c>
      <c r="C8172" t="s">
        <v>4224</v>
      </c>
      <c r="D8172" t="s">
        <v>1218</v>
      </c>
      <c r="E8172">
        <v>11</v>
      </c>
    </row>
    <row r="8173" spans="1:5" ht="13.5" customHeight="1">
      <c r="A8173">
        <v>294</v>
      </c>
      <c r="B8173" t="str">
        <f t="shared" si="127"/>
        <v>294---12</v>
      </c>
      <c r="C8173" t="s">
        <v>4276</v>
      </c>
      <c r="D8173" t="s">
        <v>1006</v>
      </c>
      <c r="E8173">
        <v>12</v>
      </c>
    </row>
    <row r="8174" spans="1:5" ht="13.5" customHeight="1">
      <c r="A8174">
        <v>294</v>
      </c>
      <c r="B8174" t="str">
        <f t="shared" si="127"/>
        <v>294---13</v>
      </c>
      <c r="C8174" t="s">
        <v>4226</v>
      </c>
      <c r="D8174" t="s">
        <v>835</v>
      </c>
      <c r="E8174">
        <v>13</v>
      </c>
    </row>
    <row r="8175" spans="1:5" ht="13.5" customHeight="1">
      <c r="A8175">
        <v>294</v>
      </c>
      <c r="B8175" t="str">
        <f t="shared" si="127"/>
        <v>294---14</v>
      </c>
      <c r="C8175" t="s">
        <v>4231</v>
      </c>
      <c r="D8175" t="s">
        <v>1164</v>
      </c>
      <c r="E8175">
        <v>14</v>
      </c>
    </row>
    <row r="8176" spans="1:5" ht="13.5" customHeight="1">
      <c r="A8176">
        <v>294</v>
      </c>
      <c r="B8176" t="str">
        <f t="shared" si="127"/>
        <v>294---15</v>
      </c>
      <c r="C8176" t="s">
        <v>4232</v>
      </c>
      <c r="D8176" t="s">
        <v>1187</v>
      </c>
      <c r="E8176">
        <v>15</v>
      </c>
    </row>
    <row r="8177" spans="1:5" ht="13.5" customHeight="1">
      <c r="A8177">
        <v>294</v>
      </c>
      <c r="B8177" t="str">
        <f t="shared" si="127"/>
        <v>294---16</v>
      </c>
      <c r="C8177" t="s">
        <v>4264</v>
      </c>
      <c r="D8177" t="s">
        <v>1166</v>
      </c>
      <c r="E8177">
        <v>16</v>
      </c>
    </row>
    <row r="8178" spans="1:5" ht="13.5" customHeight="1">
      <c r="A8178">
        <v>294</v>
      </c>
      <c r="B8178" t="str">
        <f t="shared" si="127"/>
        <v>294---17</v>
      </c>
      <c r="C8178" t="s">
        <v>4235</v>
      </c>
      <c r="D8178" t="s">
        <v>937</v>
      </c>
      <c r="E8178">
        <v>17</v>
      </c>
    </row>
    <row r="8179" spans="1:5" ht="13.5" customHeight="1">
      <c r="A8179">
        <v>294</v>
      </c>
      <c r="B8179" t="str">
        <f t="shared" si="127"/>
        <v>294---18</v>
      </c>
      <c r="C8179" t="s">
        <v>4272</v>
      </c>
      <c r="D8179" t="s">
        <v>1185</v>
      </c>
      <c r="E8179">
        <v>18</v>
      </c>
    </row>
    <row r="8180" spans="1:5" ht="13.5" customHeight="1">
      <c r="A8180">
        <v>294</v>
      </c>
      <c r="B8180" t="str">
        <f t="shared" si="127"/>
        <v>294---19</v>
      </c>
      <c r="C8180" t="s">
        <v>5911</v>
      </c>
      <c r="D8180" t="s">
        <v>1229</v>
      </c>
      <c r="E8180">
        <v>19</v>
      </c>
    </row>
    <row r="8181" spans="1:5" ht="13.5" customHeight="1">
      <c r="A8181">
        <v>294</v>
      </c>
      <c r="B8181" t="str">
        <f t="shared" si="127"/>
        <v>294---20</v>
      </c>
      <c r="C8181" t="s">
        <v>5911</v>
      </c>
      <c r="D8181" t="s">
        <v>1106</v>
      </c>
      <c r="E8181">
        <v>20</v>
      </c>
    </row>
    <row r="8182" spans="1:5" ht="13.5" customHeight="1">
      <c r="A8182">
        <v>294</v>
      </c>
      <c r="B8182" t="str">
        <f t="shared" si="127"/>
        <v>294---21</v>
      </c>
      <c r="C8182" t="s">
        <v>5911</v>
      </c>
      <c r="D8182" t="s">
        <v>1050</v>
      </c>
      <c r="E8182">
        <v>21</v>
      </c>
    </row>
    <row r="8183" spans="1:5" ht="13.5" customHeight="1">
      <c r="A8183">
        <v>294</v>
      </c>
      <c r="B8183" t="str">
        <f t="shared" si="127"/>
        <v>294---22</v>
      </c>
      <c r="C8183" t="s">
        <v>5911</v>
      </c>
      <c r="D8183" t="s">
        <v>982</v>
      </c>
      <c r="E8183">
        <v>22</v>
      </c>
    </row>
    <row r="8184" spans="1:5" ht="13.5" customHeight="1">
      <c r="A8184">
        <v>294</v>
      </c>
      <c r="B8184" t="str">
        <f t="shared" si="127"/>
        <v>294---23</v>
      </c>
      <c r="C8184" t="s">
        <v>5911</v>
      </c>
      <c r="D8184" t="s">
        <v>1103</v>
      </c>
      <c r="E8184">
        <v>23</v>
      </c>
    </row>
    <row r="8185" spans="1:5" ht="13.5" customHeight="1">
      <c r="A8185">
        <v>294</v>
      </c>
      <c r="B8185" t="str">
        <f t="shared" si="127"/>
        <v>294---24</v>
      </c>
      <c r="C8185" t="s">
        <v>5911</v>
      </c>
      <c r="D8185" t="s">
        <v>1004</v>
      </c>
      <c r="E8185">
        <v>24</v>
      </c>
    </row>
    <row r="8186" spans="1:5" ht="13.5" customHeight="1">
      <c r="A8186">
        <v>294</v>
      </c>
      <c r="B8186" t="str">
        <f t="shared" si="127"/>
        <v>294---25</v>
      </c>
      <c r="C8186" t="s">
        <v>5928</v>
      </c>
      <c r="D8186" t="s">
        <v>1254</v>
      </c>
      <c r="E8186">
        <v>25</v>
      </c>
    </row>
    <row r="8187" spans="1:5" ht="13.5" customHeight="1">
      <c r="A8187">
        <v>294</v>
      </c>
      <c r="B8187" t="str">
        <f t="shared" si="127"/>
        <v>294---26</v>
      </c>
      <c r="C8187" t="s">
        <v>727</v>
      </c>
      <c r="D8187" t="s">
        <v>1308</v>
      </c>
      <c r="E8187">
        <v>26</v>
      </c>
    </row>
    <row r="8188" spans="1:5" ht="13.5" customHeight="1">
      <c r="A8188">
        <v>294</v>
      </c>
      <c r="B8188" t="str">
        <f t="shared" si="127"/>
        <v>294---27</v>
      </c>
      <c r="C8188" t="s">
        <v>1070</v>
      </c>
      <c r="D8188" t="s">
        <v>1219</v>
      </c>
      <c r="E8188">
        <v>27</v>
      </c>
    </row>
    <row r="8189" spans="1:5" ht="13.5" customHeight="1">
      <c r="A8189">
        <v>294</v>
      </c>
      <c r="B8189" t="str">
        <f t="shared" si="127"/>
        <v>294---28</v>
      </c>
      <c r="C8189" t="s">
        <v>1072</v>
      </c>
      <c r="D8189" t="s">
        <v>1220</v>
      </c>
      <c r="E8189">
        <v>28</v>
      </c>
    </row>
    <row r="8190" spans="1:5" ht="13.5" customHeight="1">
      <c r="A8190">
        <v>294</v>
      </c>
      <c r="B8190" t="str">
        <f t="shared" si="127"/>
        <v>294---29</v>
      </c>
      <c r="C8190" t="s">
        <v>795</v>
      </c>
      <c r="D8190" t="s">
        <v>1062</v>
      </c>
      <c r="E8190">
        <v>29</v>
      </c>
    </row>
    <row r="8191" spans="1:5" ht="13.5" customHeight="1">
      <c r="A8191">
        <v>294</v>
      </c>
      <c r="B8191" t="str">
        <f t="shared" si="127"/>
        <v>294---30</v>
      </c>
      <c r="C8191" t="s">
        <v>797</v>
      </c>
      <c r="D8191" t="s">
        <v>1081</v>
      </c>
      <c r="E8191">
        <v>30</v>
      </c>
    </row>
    <row r="8192" spans="1:5" ht="13.5" customHeight="1">
      <c r="A8192">
        <v>294</v>
      </c>
      <c r="B8192" t="str">
        <f t="shared" si="127"/>
        <v>294---31</v>
      </c>
      <c r="C8192" t="s">
        <v>743</v>
      </c>
      <c r="D8192" t="s">
        <v>754</v>
      </c>
      <c r="E8192">
        <v>31</v>
      </c>
    </row>
    <row r="8193" spans="1:5" ht="13.5" customHeight="1">
      <c r="A8193">
        <v>294</v>
      </c>
      <c r="B8193" t="str">
        <f t="shared" si="127"/>
        <v>294---32</v>
      </c>
      <c r="C8193" t="s">
        <v>915</v>
      </c>
      <c r="D8193" t="s">
        <v>939</v>
      </c>
      <c r="E8193">
        <v>32</v>
      </c>
    </row>
    <row r="8194" spans="1:5" ht="13.5" customHeight="1">
      <c r="A8194">
        <v>294</v>
      </c>
      <c r="B8194" t="str">
        <f t="shared" si="127"/>
        <v>294---33</v>
      </c>
      <c r="C8194" t="s">
        <v>987</v>
      </c>
      <c r="D8194" t="s">
        <v>1263</v>
      </c>
      <c r="E8194">
        <v>33</v>
      </c>
    </row>
    <row r="8195" spans="1:5" ht="13.5" customHeight="1">
      <c r="A8195">
        <v>294</v>
      </c>
      <c r="B8195" t="str">
        <f t="shared" ref="B8195:B8258" si="128">A8195&amp;"---"&amp;E8195</f>
        <v>294---34</v>
      </c>
      <c r="C8195" t="s">
        <v>989</v>
      </c>
      <c r="D8195" t="s">
        <v>738</v>
      </c>
      <c r="E8195">
        <v>34</v>
      </c>
    </row>
    <row r="8196" spans="1:5" ht="13.5" customHeight="1">
      <c r="A8196">
        <v>294</v>
      </c>
      <c r="B8196" t="str">
        <f t="shared" si="128"/>
        <v>294---35</v>
      </c>
      <c r="C8196" t="s">
        <v>747</v>
      </c>
      <c r="D8196" t="s">
        <v>1154</v>
      </c>
      <c r="E8196">
        <v>35</v>
      </c>
    </row>
    <row r="8197" spans="1:5" ht="13.5" customHeight="1">
      <c r="A8197">
        <v>294</v>
      </c>
      <c r="B8197" t="str">
        <f t="shared" si="128"/>
        <v>294---36</v>
      </c>
      <c r="C8197" t="s">
        <v>819</v>
      </c>
      <c r="D8197" t="s">
        <v>756</v>
      </c>
      <c r="E8197">
        <v>36</v>
      </c>
    </row>
    <row r="8198" spans="1:5" ht="13.5" customHeight="1">
      <c r="A8198">
        <v>294</v>
      </c>
      <c r="B8198" t="str">
        <f t="shared" si="128"/>
        <v>294---37</v>
      </c>
      <c r="C8198" t="s">
        <v>1074</v>
      </c>
      <c r="D8198" t="s">
        <v>880</v>
      </c>
      <c r="E8198">
        <v>37</v>
      </c>
    </row>
    <row r="8199" spans="1:5" ht="13.5" customHeight="1">
      <c r="A8199">
        <v>294</v>
      </c>
      <c r="B8199" t="str">
        <f t="shared" si="128"/>
        <v>294---38</v>
      </c>
      <c r="C8199" t="s">
        <v>1019</v>
      </c>
      <c r="D8199" t="s">
        <v>734</v>
      </c>
      <c r="E8199">
        <v>38</v>
      </c>
    </row>
    <row r="8200" spans="1:5" ht="13.5" customHeight="1">
      <c r="A8200">
        <v>294</v>
      </c>
      <c r="B8200" t="str">
        <f t="shared" si="128"/>
        <v>294---39</v>
      </c>
      <c r="C8200" t="s">
        <v>822</v>
      </c>
      <c r="D8200" t="s">
        <v>833</v>
      </c>
      <c r="E8200">
        <v>39</v>
      </c>
    </row>
    <row r="8201" spans="1:5" ht="13.5" customHeight="1">
      <c r="A8201">
        <v>294</v>
      </c>
      <c r="B8201" t="str">
        <f t="shared" si="128"/>
        <v>294---40</v>
      </c>
      <c r="C8201" t="s">
        <v>824</v>
      </c>
      <c r="D8201" t="s">
        <v>752</v>
      </c>
      <c r="E8201">
        <v>40</v>
      </c>
    </row>
    <row r="8202" spans="1:5" ht="13.5" customHeight="1">
      <c r="A8202">
        <v>294</v>
      </c>
      <c r="B8202" t="str">
        <f t="shared" si="128"/>
        <v>294---41</v>
      </c>
      <c r="C8202" t="s">
        <v>1005</v>
      </c>
      <c r="D8202" t="s">
        <v>1105</v>
      </c>
      <c r="E8202">
        <v>41</v>
      </c>
    </row>
    <row r="8203" spans="1:5" ht="13.5" customHeight="1">
      <c r="A8203">
        <v>294</v>
      </c>
      <c r="B8203" t="str">
        <f t="shared" si="128"/>
        <v>294---42</v>
      </c>
      <c r="C8203" t="s">
        <v>828</v>
      </c>
      <c r="D8203" t="s">
        <v>818</v>
      </c>
      <c r="E8203">
        <v>42</v>
      </c>
    </row>
    <row r="8204" spans="1:5" ht="13.5" customHeight="1">
      <c r="A8204">
        <v>294</v>
      </c>
      <c r="B8204" t="str">
        <f t="shared" si="128"/>
        <v>294---43</v>
      </c>
      <c r="C8204" t="s">
        <v>755</v>
      </c>
      <c r="D8204" t="s">
        <v>1146</v>
      </c>
      <c r="E8204">
        <v>43</v>
      </c>
    </row>
    <row r="8205" spans="1:5" ht="13.5" customHeight="1">
      <c r="A8205">
        <v>294</v>
      </c>
      <c r="B8205" t="str">
        <f t="shared" si="128"/>
        <v>294---44</v>
      </c>
      <c r="C8205" t="s">
        <v>759</v>
      </c>
      <c r="D8205" t="s">
        <v>823</v>
      </c>
      <c r="E8205">
        <v>44</v>
      </c>
    </row>
    <row r="8206" spans="1:5" ht="13.5" customHeight="1">
      <c r="A8206">
        <v>294</v>
      </c>
      <c r="B8206" t="str">
        <f t="shared" si="128"/>
        <v>294---45</v>
      </c>
      <c r="C8206" t="s">
        <v>991</v>
      </c>
      <c r="D8206" t="s">
        <v>966</v>
      </c>
      <c r="E8206">
        <v>45</v>
      </c>
    </row>
    <row r="8207" spans="1:5" ht="13.5" customHeight="1">
      <c r="A8207">
        <v>294</v>
      </c>
      <c r="B8207" t="str">
        <f t="shared" si="128"/>
        <v>294---46</v>
      </c>
      <c r="C8207" t="s">
        <v>866</v>
      </c>
      <c r="D8207" t="s">
        <v>831</v>
      </c>
      <c r="E8207">
        <v>46</v>
      </c>
    </row>
    <row r="8208" spans="1:5" ht="13.5" customHeight="1">
      <c r="A8208">
        <v>294</v>
      </c>
      <c r="B8208" t="str">
        <f t="shared" si="128"/>
        <v>294---47</v>
      </c>
      <c r="C8208" t="s">
        <v>1009</v>
      </c>
      <c r="D8208" t="s">
        <v>1340</v>
      </c>
      <c r="E8208">
        <v>47</v>
      </c>
    </row>
    <row r="8209" spans="1:5" ht="13.5" customHeight="1">
      <c r="A8209">
        <v>294</v>
      </c>
      <c r="B8209" t="str">
        <f t="shared" si="128"/>
        <v>294---48</v>
      </c>
      <c r="C8209" t="s">
        <v>836</v>
      </c>
      <c r="D8209" t="s">
        <v>835</v>
      </c>
      <c r="E8209">
        <v>48</v>
      </c>
    </row>
    <row r="8210" spans="1:5" ht="13.5" customHeight="1">
      <c r="A8210">
        <v>294</v>
      </c>
      <c r="B8210" t="str">
        <f t="shared" si="128"/>
        <v>294---49</v>
      </c>
      <c r="C8210" t="s">
        <v>1102</v>
      </c>
      <c r="D8210" t="s">
        <v>1190</v>
      </c>
      <c r="E8210">
        <v>49</v>
      </c>
    </row>
    <row r="8211" spans="1:5" ht="13.5" customHeight="1">
      <c r="A8211">
        <v>294</v>
      </c>
      <c r="B8211" t="str">
        <f t="shared" si="128"/>
        <v>294---50</v>
      </c>
      <c r="C8211" t="s">
        <v>765</v>
      </c>
      <c r="D8211" t="s">
        <v>1196</v>
      </c>
      <c r="E8211">
        <v>50</v>
      </c>
    </row>
    <row r="8212" spans="1:5" ht="13.5" customHeight="1">
      <c r="A8212">
        <v>294</v>
      </c>
      <c r="B8212" t="str">
        <f t="shared" si="128"/>
        <v>294---51</v>
      </c>
      <c r="C8212" t="s">
        <v>868</v>
      </c>
      <c r="D8212" t="s">
        <v>758</v>
      </c>
      <c r="E8212">
        <v>51</v>
      </c>
    </row>
    <row r="8213" spans="1:5" ht="13.5" customHeight="1">
      <c r="A8213">
        <v>294</v>
      </c>
      <c r="B8213" t="str">
        <f t="shared" si="128"/>
        <v>294---52</v>
      </c>
      <c r="C8213" t="s">
        <v>944</v>
      </c>
      <c r="D8213" t="s">
        <v>1144</v>
      </c>
      <c r="E8213">
        <v>52</v>
      </c>
    </row>
    <row r="8214" spans="1:5" ht="13.5" customHeight="1">
      <c r="A8214">
        <v>294</v>
      </c>
      <c r="B8214" t="str">
        <f t="shared" si="128"/>
        <v>294---53</v>
      </c>
      <c r="C8214" t="s">
        <v>1098</v>
      </c>
      <c r="D8214" t="s">
        <v>1206</v>
      </c>
      <c r="E8214">
        <v>53</v>
      </c>
    </row>
    <row r="8215" spans="1:5" ht="13.5" customHeight="1">
      <c r="A8215">
        <v>294</v>
      </c>
      <c r="B8215" t="str">
        <f t="shared" si="128"/>
        <v>294---54</v>
      </c>
      <c r="C8215" t="s">
        <v>948</v>
      </c>
      <c r="D8215" t="s">
        <v>1010</v>
      </c>
      <c r="E8215">
        <v>54</v>
      </c>
    </row>
    <row r="8216" spans="1:5" ht="13.5" customHeight="1">
      <c r="A8216">
        <v>294</v>
      </c>
      <c r="B8216" t="str">
        <f t="shared" si="128"/>
        <v>294---55</v>
      </c>
      <c r="C8216" t="s">
        <v>5913</v>
      </c>
      <c r="D8216" t="s">
        <v>1114</v>
      </c>
      <c r="E8216">
        <v>55</v>
      </c>
    </row>
    <row r="8217" spans="1:5" ht="13.5" customHeight="1">
      <c r="A8217">
        <v>294</v>
      </c>
      <c r="B8217" t="str">
        <f t="shared" si="128"/>
        <v>294---56</v>
      </c>
      <c r="C8217" t="s">
        <v>6000</v>
      </c>
      <c r="D8217" t="s">
        <v>1198</v>
      </c>
      <c r="E8217">
        <v>56</v>
      </c>
    </row>
    <row r="8218" spans="1:5" ht="13.5" customHeight="1">
      <c r="A8218">
        <v>294</v>
      </c>
      <c r="B8218" t="str">
        <f t="shared" si="128"/>
        <v>294---57</v>
      </c>
      <c r="C8218" t="s">
        <v>5961</v>
      </c>
      <c r="D8218" t="s">
        <v>935</v>
      </c>
      <c r="E8218">
        <v>57</v>
      </c>
    </row>
    <row r="8219" spans="1:5" ht="13.5" customHeight="1">
      <c r="A8219">
        <v>294</v>
      </c>
      <c r="B8219" t="str">
        <f t="shared" si="128"/>
        <v>294---58</v>
      </c>
      <c r="C8219" t="s">
        <v>5982</v>
      </c>
      <c r="D8219" t="s">
        <v>1125</v>
      </c>
      <c r="E8219">
        <v>58</v>
      </c>
    </row>
    <row r="8220" spans="1:5" ht="13.5" customHeight="1">
      <c r="A8220">
        <v>294</v>
      </c>
      <c r="B8220" t="str">
        <f t="shared" si="128"/>
        <v>294---59</v>
      </c>
      <c r="C8220" t="s">
        <v>5915</v>
      </c>
      <c r="D8220" t="s">
        <v>772</v>
      </c>
      <c r="E8220">
        <v>59</v>
      </c>
    </row>
    <row r="8221" spans="1:5" ht="13.5" customHeight="1">
      <c r="A8221">
        <v>294</v>
      </c>
      <c r="B8221" t="str">
        <f t="shared" si="128"/>
        <v>294---60</v>
      </c>
      <c r="C8221" t="s">
        <v>5917</v>
      </c>
      <c r="D8221" t="s">
        <v>789</v>
      </c>
      <c r="E8221">
        <v>60</v>
      </c>
    </row>
    <row r="8222" spans="1:5" ht="13.5" customHeight="1">
      <c r="A8222">
        <v>294</v>
      </c>
      <c r="B8222" t="str">
        <f t="shared" si="128"/>
        <v>294---61</v>
      </c>
      <c r="C8222" t="s">
        <v>5918</v>
      </c>
      <c r="D8222" t="s">
        <v>770</v>
      </c>
      <c r="E8222">
        <v>61</v>
      </c>
    </row>
    <row r="8223" spans="1:5" ht="13.5" customHeight="1">
      <c r="A8223">
        <v>294</v>
      </c>
      <c r="B8223" t="str">
        <f t="shared" si="128"/>
        <v>294---62</v>
      </c>
      <c r="C8223" t="s">
        <v>5971</v>
      </c>
      <c r="D8223" t="s">
        <v>1058</v>
      </c>
      <c r="E8223">
        <v>62</v>
      </c>
    </row>
    <row r="8224" spans="1:5" ht="13.5" customHeight="1">
      <c r="A8224">
        <v>294</v>
      </c>
      <c r="B8224" t="str">
        <f t="shared" si="128"/>
        <v>294---63</v>
      </c>
      <c r="C8224" t="s">
        <v>5963</v>
      </c>
      <c r="D8224" t="s">
        <v>937</v>
      </c>
      <c r="E8224">
        <v>63</v>
      </c>
    </row>
    <row r="8225" spans="1:5" ht="13.5" customHeight="1">
      <c r="A8225">
        <v>294</v>
      </c>
      <c r="B8225" t="str">
        <f t="shared" si="128"/>
        <v>294---64</v>
      </c>
      <c r="C8225" t="s">
        <v>5994</v>
      </c>
      <c r="D8225" t="s">
        <v>984</v>
      </c>
      <c r="E8225">
        <v>64</v>
      </c>
    </row>
    <row r="8226" spans="1:5" ht="13.5" customHeight="1">
      <c r="A8226">
        <v>294</v>
      </c>
      <c r="B8226" t="str">
        <f t="shared" si="128"/>
        <v>294---65</v>
      </c>
      <c r="C8226" t="s">
        <v>5984</v>
      </c>
      <c r="D8226" t="s">
        <v>1232</v>
      </c>
      <c r="E8226">
        <v>65</v>
      </c>
    </row>
    <row r="8227" spans="1:5" ht="13.5" customHeight="1">
      <c r="A8227">
        <v>294</v>
      </c>
      <c r="B8227" t="str">
        <f t="shared" si="128"/>
        <v>294---66</v>
      </c>
      <c r="C8227" t="s">
        <v>5979</v>
      </c>
      <c r="D8227" t="s">
        <v>1071</v>
      </c>
      <c r="E8227">
        <v>66</v>
      </c>
    </row>
    <row r="8228" spans="1:5" ht="13.5" customHeight="1">
      <c r="A8228">
        <v>294</v>
      </c>
      <c r="B8228" t="str">
        <f t="shared" si="128"/>
        <v>294---67</v>
      </c>
      <c r="C8228" t="s">
        <v>5952</v>
      </c>
      <c r="D8228" t="s">
        <v>891</v>
      </c>
      <c r="E8228">
        <v>67</v>
      </c>
    </row>
    <row r="8229" spans="1:5" ht="13.5" customHeight="1">
      <c r="A8229">
        <v>294</v>
      </c>
      <c r="B8229" t="str">
        <f t="shared" si="128"/>
        <v>294---68</v>
      </c>
      <c r="C8229" t="s">
        <v>6004</v>
      </c>
      <c r="D8229" t="s">
        <v>960</v>
      </c>
      <c r="E8229">
        <v>68</v>
      </c>
    </row>
    <row r="8230" spans="1:5" ht="13.5" customHeight="1">
      <c r="A8230">
        <v>294</v>
      </c>
      <c r="B8230" t="str">
        <f t="shared" si="128"/>
        <v>294---69</v>
      </c>
      <c r="C8230" t="s">
        <v>5956</v>
      </c>
      <c r="D8230" t="s">
        <v>917</v>
      </c>
      <c r="E8230">
        <v>69</v>
      </c>
    </row>
    <row r="8231" spans="1:5" ht="13.5" customHeight="1">
      <c r="A8231">
        <v>294</v>
      </c>
      <c r="B8231" t="str">
        <f t="shared" si="128"/>
        <v>294---70</v>
      </c>
      <c r="C8231" t="s">
        <v>5997</v>
      </c>
      <c r="D8231" t="s">
        <v>1187</v>
      </c>
      <c r="E8231">
        <v>70</v>
      </c>
    </row>
    <row r="8232" spans="1:5" ht="13.5" customHeight="1">
      <c r="A8232">
        <v>294</v>
      </c>
      <c r="B8232" t="str">
        <f t="shared" si="128"/>
        <v>294---71</v>
      </c>
      <c r="C8232" t="s">
        <v>5973</v>
      </c>
      <c r="D8232" t="s">
        <v>1158</v>
      </c>
      <c r="E8232">
        <v>71</v>
      </c>
    </row>
    <row r="8233" spans="1:5" ht="13.5" customHeight="1">
      <c r="A8233">
        <v>294</v>
      </c>
      <c r="B8233" t="str">
        <f t="shared" si="128"/>
        <v>294---72</v>
      </c>
      <c r="C8233" t="s">
        <v>5954</v>
      </c>
      <c r="D8233" t="s">
        <v>1166</v>
      </c>
      <c r="E8233">
        <v>72</v>
      </c>
    </row>
    <row r="8234" spans="1:5" ht="13.5" customHeight="1">
      <c r="A8234">
        <v>294</v>
      </c>
      <c r="B8234" t="str">
        <f t="shared" si="128"/>
        <v>294---73</v>
      </c>
      <c r="C8234" t="s">
        <v>5989</v>
      </c>
      <c r="D8234" t="s">
        <v>1185</v>
      </c>
      <c r="E8234">
        <v>73</v>
      </c>
    </row>
    <row r="8235" spans="1:5" ht="13.5" customHeight="1">
      <c r="A8235">
        <v>294</v>
      </c>
      <c r="B8235" t="str">
        <f t="shared" si="128"/>
        <v>294---74</v>
      </c>
      <c r="C8235" t="s">
        <v>5981</v>
      </c>
      <c r="D8235" t="s">
        <v>1225</v>
      </c>
      <c r="E8235">
        <v>74</v>
      </c>
    </row>
    <row r="8236" spans="1:5" ht="13.5" customHeight="1">
      <c r="A8236">
        <v>294</v>
      </c>
      <c r="B8236" t="str">
        <f t="shared" si="128"/>
        <v>294---75</v>
      </c>
      <c r="C8236" t="s">
        <v>5988</v>
      </c>
      <c r="D8236" t="s">
        <v>1133</v>
      </c>
      <c r="E8236">
        <v>75</v>
      </c>
    </row>
    <row r="8237" spans="1:5" ht="13.5" customHeight="1">
      <c r="A8237">
        <v>295</v>
      </c>
      <c r="B8237" t="str">
        <f t="shared" si="128"/>
        <v>295---1</v>
      </c>
      <c r="C8237" t="s">
        <v>4216</v>
      </c>
      <c r="D8237" t="s">
        <v>1024</v>
      </c>
      <c r="E8237">
        <v>1</v>
      </c>
    </row>
    <row r="8238" spans="1:5" ht="13.5" customHeight="1">
      <c r="A8238">
        <v>295</v>
      </c>
      <c r="B8238" t="str">
        <f t="shared" si="128"/>
        <v>295---2</v>
      </c>
      <c r="C8238" t="s">
        <v>4216</v>
      </c>
      <c r="D8238" t="s">
        <v>714</v>
      </c>
      <c r="E8238">
        <v>2</v>
      </c>
    </row>
    <row r="8239" spans="1:5" ht="13.5" customHeight="1">
      <c r="A8239">
        <v>295</v>
      </c>
      <c r="B8239" t="str">
        <f t="shared" si="128"/>
        <v>295---3</v>
      </c>
      <c r="C8239" t="s">
        <v>4252</v>
      </c>
      <c r="D8239" t="s">
        <v>1347</v>
      </c>
      <c r="E8239">
        <v>3</v>
      </c>
    </row>
    <row r="8240" spans="1:5" ht="13.5" customHeight="1">
      <c r="A8240">
        <v>295</v>
      </c>
      <c r="B8240" t="str">
        <f t="shared" si="128"/>
        <v>295---4</v>
      </c>
      <c r="C8240" t="s">
        <v>4269</v>
      </c>
      <c r="D8240" t="s">
        <v>1174</v>
      </c>
      <c r="E8240">
        <v>4</v>
      </c>
    </row>
    <row r="8241" spans="1:5" ht="13.5" customHeight="1">
      <c r="A8241">
        <v>295</v>
      </c>
      <c r="B8241" t="str">
        <f t="shared" si="128"/>
        <v>295---5</v>
      </c>
      <c r="C8241" t="s">
        <v>4271</v>
      </c>
      <c r="D8241" t="s">
        <v>842</v>
      </c>
      <c r="E8241">
        <v>5</v>
      </c>
    </row>
    <row r="8242" spans="1:5" ht="13.5" customHeight="1">
      <c r="A8242">
        <v>295</v>
      </c>
      <c r="B8242" t="str">
        <f t="shared" si="128"/>
        <v>295---6</v>
      </c>
      <c r="C8242" t="s">
        <v>4239</v>
      </c>
      <c r="D8242" t="s">
        <v>1013</v>
      </c>
      <c r="E8242">
        <v>6</v>
      </c>
    </row>
    <row r="8243" spans="1:5" ht="13.5" customHeight="1">
      <c r="A8243">
        <v>295</v>
      </c>
      <c r="B8243" t="str">
        <f t="shared" si="128"/>
        <v>295---7</v>
      </c>
      <c r="C8243" t="s">
        <v>4239</v>
      </c>
      <c r="D8243" t="s">
        <v>1015</v>
      </c>
      <c r="E8243">
        <v>7</v>
      </c>
    </row>
    <row r="8244" spans="1:5" ht="13.5" customHeight="1">
      <c r="A8244">
        <v>295</v>
      </c>
      <c r="B8244" t="str">
        <f t="shared" si="128"/>
        <v>295---8</v>
      </c>
      <c r="C8244" t="s">
        <v>4239</v>
      </c>
      <c r="D8244" t="s">
        <v>1032</v>
      </c>
      <c r="E8244">
        <v>8</v>
      </c>
    </row>
    <row r="8245" spans="1:5" ht="13.5" customHeight="1">
      <c r="A8245">
        <v>295</v>
      </c>
      <c r="B8245" t="str">
        <f t="shared" si="128"/>
        <v>295---9</v>
      </c>
      <c r="C8245" t="s">
        <v>4228</v>
      </c>
      <c r="D8245" t="s">
        <v>982</v>
      </c>
      <c r="E8245">
        <v>9</v>
      </c>
    </row>
    <row r="8246" spans="1:5" ht="13.5" customHeight="1">
      <c r="A8246">
        <v>295</v>
      </c>
      <c r="B8246" t="str">
        <f t="shared" si="128"/>
        <v>295---10</v>
      </c>
      <c r="C8246" t="s">
        <v>4268</v>
      </c>
      <c r="D8246" t="s">
        <v>879</v>
      </c>
      <c r="E8246">
        <v>10</v>
      </c>
    </row>
    <row r="8247" spans="1:5" ht="13.5" customHeight="1">
      <c r="A8247">
        <v>295</v>
      </c>
      <c r="B8247" t="str">
        <f t="shared" si="128"/>
        <v>295---11</v>
      </c>
      <c r="C8247" t="s">
        <v>4230</v>
      </c>
      <c r="D8247" t="s">
        <v>846</v>
      </c>
      <c r="E8247">
        <v>11</v>
      </c>
    </row>
    <row r="8248" spans="1:5" ht="13.5" customHeight="1">
      <c r="A8248">
        <v>295</v>
      </c>
      <c r="B8248" t="str">
        <f t="shared" si="128"/>
        <v>295---12</v>
      </c>
      <c r="C8248" t="s">
        <v>4244</v>
      </c>
      <c r="D8248" t="s">
        <v>720</v>
      </c>
      <c r="E8248">
        <v>12</v>
      </c>
    </row>
    <row r="8249" spans="1:5" ht="13.5" customHeight="1">
      <c r="A8249">
        <v>295</v>
      </c>
      <c r="B8249" t="str">
        <f t="shared" si="128"/>
        <v>295---13</v>
      </c>
      <c r="C8249" t="s">
        <v>4231</v>
      </c>
      <c r="D8249" t="s">
        <v>1092</v>
      </c>
      <c r="E8249">
        <v>13</v>
      </c>
    </row>
    <row r="8250" spans="1:5" ht="13.5" customHeight="1">
      <c r="A8250">
        <v>295</v>
      </c>
      <c r="B8250" t="str">
        <f t="shared" si="128"/>
        <v>295---14</v>
      </c>
      <c r="C8250" t="s">
        <v>4254</v>
      </c>
      <c r="D8250" t="s">
        <v>984</v>
      </c>
      <c r="E8250">
        <v>14</v>
      </c>
    </row>
    <row r="8251" spans="1:5" ht="13.5" customHeight="1">
      <c r="A8251">
        <v>295</v>
      </c>
      <c r="B8251" t="str">
        <f t="shared" si="128"/>
        <v>295---15</v>
      </c>
      <c r="C8251" t="s">
        <v>4233</v>
      </c>
      <c r="D8251" t="s">
        <v>1137</v>
      </c>
      <c r="E8251">
        <v>15</v>
      </c>
    </row>
    <row r="8252" spans="1:5" ht="13.5" customHeight="1">
      <c r="A8252">
        <v>295</v>
      </c>
      <c r="B8252" t="str">
        <f t="shared" si="128"/>
        <v>295---16</v>
      </c>
      <c r="C8252" t="s">
        <v>4272</v>
      </c>
      <c r="D8252" t="s">
        <v>1162</v>
      </c>
      <c r="E8252">
        <v>16</v>
      </c>
    </row>
    <row r="8253" spans="1:5" ht="13.5" customHeight="1">
      <c r="A8253">
        <v>295</v>
      </c>
      <c r="B8253" t="str">
        <f t="shared" si="128"/>
        <v>295---17</v>
      </c>
      <c r="C8253" t="s">
        <v>5911</v>
      </c>
      <c r="D8253" t="s">
        <v>841</v>
      </c>
      <c r="E8253">
        <v>17</v>
      </c>
    </row>
    <row r="8254" spans="1:5" ht="13.5" customHeight="1">
      <c r="A8254">
        <v>295</v>
      </c>
      <c r="B8254" t="str">
        <f t="shared" si="128"/>
        <v>295---18</v>
      </c>
      <c r="C8254" t="s">
        <v>5911</v>
      </c>
      <c r="D8254" t="s">
        <v>1063</v>
      </c>
      <c r="E8254">
        <v>18</v>
      </c>
    </row>
    <row r="8255" spans="1:5" ht="13.5" customHeight="1">
      <c r="A8255">
        <v>295</v>
      </c>
      <c r="B8255" t="str">
        <f t="shared" si="128"/>
        <v>295---19</v>
      </c>
      <c r="C8255" t="s">
        <v>5911</v>
      </c>
      <c r="D8255" t="s">
        <v>1039</v>
      </c>
      <c r="E8255">
        <v>19</v>
      </c>
    </row>
    <row r="8256" spans="1:5" ht="13.5" customHeight="1">
      <c r="A8256">
        <v>295</v>
      </c>
      <c r="B8256" t="str">
        <f t="shared" si="128"/>
        <v>295---20</v>
      </c>
      <c r="C8256" t="s">
        <v>5911</v>
      </c>
      <c r="D8256" t="s">
        <v>1200</v>
      </c>
      <c r="E8256">
        <v>20</v>
      </c>
    </row>
    <row r="8257" spans="1:5" ht="13.5" customHeight="1">
      <c r="A8257">
        <v>295</v>
      </c>
      <c r="B8257" t="str">
        <f t="shared" si="128"/>
        <v>295---21</v>
      </c>
      <c r="C8257" t="s">
        <v>5911</v>
      </c>
      <c r="D8257" t="s">
        <v>1387</v>
      </c>
      <c r="E8257">
        <v>21</v>
      </c>
    </row>
    <row r="8258" spans="1:5" ht="13.5" customHeight="1">
      <c r="A8258">
        <v>295</v>
      </c>
      <c r="B8258" t="str">
        <f t="shared" si="128"/>
        <v>295---22</v>
      </c>
      <c r="C8258" t="s">
        <v>5928</v>
      </c>
      <c r="D8258" t="s">
        <v>1254</v>
      </c>
      <c r="E8258">
        <v>22</v>
      </c>
    </row>
    <row r="8259" spans="1:5" ht="13.5" customHeight="1">
      <c r="A8259">
        <v>295</v>
      </c>
      <c r="B8259" t="str">
        <f t="shared" ref="B8259:B8322" si="129">A8259&amp;"---"&amp;E8259</f>
        <v>295---23</v>
      </c>
      <c r="C8259" t="s">
        <v>727</v>
      </c>
      <c r="D8259" t="s">
        <v>1308</v>
      </c>
      <c r="E8259">
        <v>23</v>
      </c>
    </row>
    <row r="8260" spans="1:5" ht="13.5" customHeight="1">
      <c r="A8260">
        <v>295</v>
      </c>
      <c r="B8260" t="str">
        <f t="shared" si="129"/>
        <v>295---24</v>
      </c>
      <c r="C8260" t="s">
        <v>1072</v>
      </c>
      <c r="D8260" t="s">
        <v>1220</v>
      </c>
      <c r="E8260">
        <v>24</v>
      </c>
    </row>
    <row r="8261" spans="1:5" ht="13.5" customHeight="1">
      <c r="A8261">
        <v>295</v>
      </c>
      <c r="B8261" t="str">
        <f t="shared" si="129"/>
        <v>295---25</v>
      </c>
      <c r="C8261" t="s">
        <v>795</v>
      </c>
      <c r="D8261" t="s">
        <v>1062</v>
      </c>
      <c r="E8261">
        <v>25</v>
      </c>
    </row>
    <row r="8262" spans="1:5" ht="13.5" customHeight="1">
      <c r="A8262">
        <v>295</v>
      </c>
      <c r="B8262" t="str">
        <f t="shared" si="129"/>
        <v>295---26</v>
      </c>
      <c r="C8262" t="s">
        <v>1017</v>
      </c>
      <c r="D8262" t="s">
        <v>796</v>
      </c>
      <c r="E8262">
        <v>26</v>
      </c>
    </row>
    <row r="8263" spans="1:5" ht="13.5" customHeight="1">
      <c r="A8263">
        <v>295</v>
      </c>
      <c r="B8263" t="str">
        <f t="shared" si="129"/>
        <v>295---27</v>
      </c>
      <c r="C8263" t="s">
        <v>731</v>
      </c>
      <c r="D8263" t="s">
        <v>800</v>
      </c>
      <c r="E8263">
        <v>27</v>
      </c>
    </row>
    <row r="8264" spans="1:5" ht="13.5" customHeight="1">
      <c r="A8264">
        <v>295</v>
      </c>
      <c r="B8264" t="str">
        <f t="shared" si="129"/>
        <v>295---28</v>
      </c>
      <c r="C8264" t="s">
        <v>735</v>
      </c>
      <c r="D8264" t="s">
        <v>744</v>
      </c>
      <c r="E8264">
        <v>28</v>
      </c>
    </row>
    <row r="8265" spans="1:5" ht="13.5" customHeight="1">
      <c r="A8265">
        <v>295</v>
      </c>
      <c r="B8265" t="str">
        <f t="shared" si="129"/>
        <v>295---29</v>
      </c>
      <c r="C8265" t="s">
        <v>743</v>
      </c>
      <c r="D8265" t="s">
        <v>754</v>
      </c>
      <c r="E8265">
        <v>29</v>
      </c>
    </row>
    <row r="8266" spans="1:5" ht="13.5" customHeight="1">
      <c r="A8266">
        <v>295</v>
      </c>
      <c r="B8266" t="str">
        <f t="shared" si="129"/>
        <v>295---30</v>
      </c>
      <c r="C8266" t="s">
        <v>745</v>
      </c>
      <c r="D8266" t="s">
        <v>837</v>
      </c>
      <c r="E8266">
        <v>30</v>
      </c>
    </row>
    <row r="8267" spans="1:5" ht="13.5" customHeight="1">
      <c r="A8267">
        <v>295</v>
      </c>
      <c r="B8267" t="str">
        <f t="shared" si="129"/>
        <v>295---31</v>
      </c>
      <c r="C8267" t="s">
        <v>987</v>
      </c>
      <c r="D8267" t="s">
        <v>1263</v>
      </c>
      <c r="E8267">
        <v>31</v>
      </c>
    </row>
    <row r="8268" spans="1:5" ht="13.5" customHeight="1">
      <c r="A8268">
        <v>295</v>
      </c>
      <c r="B8268" t="str">
        <f t="shared" si="129"/>
        <v>295---32</v>
      </c>
      <c r="C8268" t="s">
        <v>989</v>
      </c>
      <c r="D8268" t="s">
        <v>738</v>
      </c>
      <c r="E8268">
        <v>32</v>
      </c>
    </row>
    <row r="8269" spans="1:5" ht="13.5" customHeight="1">
      <c r="A8269">
        <v>295</v>
      </c>
      <c r="B8269" t="str">
        <f t="shared" si="129"/>
        <v>295---33</v>
      </c>
      <c r="C8269" t="s">
        <v>747</v>
      </c>
      <c r="D8269" t="s">
        <v>1154</v>
      </c>
      <c r="E8269">
        <v>33</v>
      </c>
    </row>
    <row r="8270" spans="1:5" ht="13.5" customHeight="1">
      <c r="A8270">
        <v>295</v>
      </c>
      <c r="B8270" t="str">
        <f t="shared" si="129"/>
        <v>295---34</v>
      </c>
      <c r="C8270" t="s">
        <v>819</v>
      </c>
      <c r="D8270" t="s">
        <v>756</v>
      </c>
      <c r="E8270">
        <v>34</v>
      </c>
    </row>
    <row r="8271" spans="1:5" ht="13.5" customHeight="1">
      <c r="A8271">
        <v>295</v>
      </c>
      <c r="B8271" t="str">
        <f t="shared" si="129"/>
        <v>295---35</v>
      </c>
      <c r="C8271" t="s">
        <v>749</v>
      </c>
      <c r="D8271" t="s">
        <v>1082</v>
      </c>
      <c r="E8271">
        <v>35</v>
      </c>
    </row>
    <row r="8272" spans="1:5" ht="13.5" customHeight="1">
      <c r="A8272">
        <v>295</v>
      </c>
      <c r="B8272" t="str">
        <f t="shared" si="129"/>
        <v>295---36</v>
      </c>
      <c r="C8272" t="s">
        <v>1074</v>
      </c>
      <c r="D8272" t="s">
        <v>880</v>
      </c>
      <c r="E8272">
        <v>36</v>
      </c>
    </row>
    <row r="8273" spans="1:5" ht="13.5" customHeight="1">
      <c r="A8273">
        <v>295</v>
      </c>
      <c r="B8273" t="str">
        <f t="shared" si="129"/>
        <v>295---37</v>
      </c>
      <c r="C8273" t="s">
        <v>1019</v>
      </c>
      <c r="D8273" t="s">
        <v>734</v>
      </c>
      <c r="E8273">
        <v>37</v>
      </c>
    </row>
    <row r="8274" spans="1:5" ht="13.5" customHeight="1">
      <c r="A8274">
        <v>295</v>
      </c>
      <c r="B8274" t="str">
        <f t="shared" si="129"/>
        <v>295---38</v>
      </c>
      <c r="C8274" t="s">
        <v>824</v>
      </c>
      <c r="D8274" t="s">
        <v>752</v>
      </c>
      <c r="E8274">
        <v>38</v>
      </c>
    </row>
    <row r="8275" spans="1:5" ht="13.5" customHeight="1">
      <c r="A8275">
        <v>295</v>
      </c>
      <c r="B8275" t="str">
        <f t="shared" si="129"/>
        <v>295---39</v>
      </c>
      <c r="C8275" t="s">
        <v>1005</v>
      </c>
      <c r="D8275" t="s">
        <v>1105</v>
      </c>
      <c r="E8275">
        <v>39</v>
      </c>
    </row>
    <row r="8276" spans="1:5" ht="13.5" customHeight="1">
      <c r="A8276">
        <v>295</v>
      </c>
      <c r="B8276" t="str">
        <f t="shared" si="129"/>
        <v>295---40</v>
      </c>
      <c r="C8276" t="s">
        <v>828</v>
      </c>
      <c r="D8276" t="s">
        <v>818</v>
      </c>
      <c r="E8276">
        <v>40</v>
      </c>
    </row>
    <row r="8277" spans="1:5" ht="13.5" customHeight="1">
      <c r="A8277">
        <v>295</v>
      </c>
      <c r="B8277" t="str">
        <f t="shared" si="129"/>
        <v>295---41</v>
      </c>
      <c r="C8277" t="s">
        <v>1197</v>
      </c>
      <c r="D8277" t="s">
        <v>1137</v>
      </c>
      <c r="E8277">
        <v>41</v>
      </c>
    </row>
    <row r="8278" spans="1:5" ht="13.5" customHeight="1">
      <c r="A8278">
        <v>295</v>
      </c>
      <c r="B8278" t="str">
        <f t="shared" si="129"/>
        <v>295---42</v>
      </c>
      <c r="C8278" t="s">
        <v>759</v>
      </c>
      <c r="D8278" t="s">
        <v>823</v>
      </c>
      <c r="E8278">
        <v>42</v>
      </c>
    </row>
    <row r="8279" spans="1:5" ht="13.5" customHeight="1">
      <c r="A8279">
        <v>295</v>
      </c>
      <c r="B8279" t="str">
        <f t="shared" si="129"/>
        <v>295---43</v>
      </c>
      <c r="C8279" t="s">
        <v>991</v>
      </c>
      <c r="D8279" t="s">
        <v>966</v>
      </c>
      <c r="E8279">
        <v>43</v>
      </c>
    </row>
    <row r="8280" spans="1:5" ht="13.5" customHeight="1">
      <c r="A8280">
        <v>295</v>
      </c>
      <c r="B8280" t="str">
        <f t="shared" si="129"/>
        <v>295---44</v>
      </c>
      <c r="C8280" t="s">
        <v>864</v>
      </c>
      <c r="D8280" t="s">
        <v>957</v>
      </c>
      <c r="E8280">
        <v>44</v>
      </c>
    </row>
    <row r="8281" spans="1:5" ht="13.5" customHeight="1">
      <c r="A8281">
        <v>295</v>
      </c>
      <c r="B8281" t="str">
        <f t="shared" si="129"/>
        <v>295---45</v>
      </c>
      <c r="C8281" t="s">
        <v>866</v>
      </c>
      <c r="D8281" t="s">
        <v>831</v>
      </c>
      <c r="E8281">
        <v>45</v>
      </c>
    </row>
    <row r="8282" spans="1:5" ht="13.5" customHeight="1">
      <c r="A8282">
        <v>295</v>
      </c>
      <c r="B8282" t="str">
        <f t="shared" si="129"/>
        <v>295---46</v>
      </c>
      <c r="C8282" t="s">
        <v>834</v>
      </c>
      <c r="D8282" t="s">
        <v>1222</v>
      </c>
      <c r="E8282">
        <v>46</v>
      </c>
    </row>
    <row r="8283" spans="1:5" ht="13.5" customHeight="1">
      <c r="A8283">
        <v>295</v>
      </c>
      <c r="B8283" t="str">
        <f t="shared" si="129"/>
        <v>295---47</v>
      </c>
      <c r="C8283" t="s">
        <v>967</v>
      </c>
      <c r="D8283" t="s">
        <v>1046</v>
      </c>
      <c r="E8283">
        <v>47</v>
      </c>
    </row>
    <row r="8284" spans="1:5" ht="13.5" customHeight="1">
      <c r="A8284">
        <v>295</v>
      </c>
      <c r="B8284" t="str">
        <f t="shared" si="129"/>
        <v>295---48</v>
      </c>
      <c r="C8284" t="s">
        <v>1111</v>
      </c>
      <c r="D8284" t="s">
        <v>1045</v>
      </c>
      <c r="E8284">
        <v>48</v>
      </c>
    </row>
    <row r="8285" spans="1:5" ht="13.5" customHeight="1">
      <c r="A8285">
        <v>295</v>
      </c>
      <c r="B8285" t="str">
        <f t="shared" si="129"/>
        <v>295---49</v>
      </c>
      <c r="C8285" t="s">
        <v>801</v>
      </c>
      <c r="D8285" t="s">
        <v>810</v>
      </c>
      <c r="E8285">
        <v>49</v>
      </c>
    </row>
    <row r="8286" spans="1:5" ht="13.5" customHeight="1">
      <c r="A8286">
        <v>295</v>
      </c>
      <c r="B8286" t="str">
        <f t="shared" si="129"/>
        <v>295---50</v>
      </c>
      <c r="C8286" t="s">
        <v>868</v>
      </c>
      <c r="D8286" t="s">
        <v>758</v>
      </c>
      <c r="E8286">
        <v>50</v>
      </c>
    </row>
    <row r="8287" spans="1:5" ht="13.5" customHeight="1">
      <c r="A8287">
        <v>295</v>
      </c>
      <c r="B8287" t="str">
        <f t="shared" si="129"/>
        <v>295---51</v>
      </c>
      <c r="C8287" t="s">
        <v>769</v>
      </c>
      <c r="D8287" t="s">
        <v>1325</v>
      </c>
      <c r="E8287">
        <v>51</v>
      </c>
    </row>
    <row r="8288" spans="1:5" ht="13.5" customHeight="1">
      <c r="A8288">
        <v>295</v>
      </c>
      <c r="B8288" t="str">
        <f t="shared" si="129"/>
        <v>295---52</v>
      </c>
      <c r="C8288" t="s">
        <v>950</v>
      </c>
      <c r="D8288" t="s">
        <v>1140</v>
      </c>
      <c r="E8288">
        <v>52</v>
      </c>
    </row>
    <row r="8289" spans="1:5" ht="13.5" customHeight="1">
      <c r="A8289">
        <v>295</v>
      </c>
      <c r="B8289" t="str">
        <f t="shared" si="129"/>
        <v>295---53</v>
      </c>
      <c r="C8289" t="s">
        <v>894</v>
      </c>
      <c r="D8289" t="s">
        <v>964</v>
      </c>
      <c r="E8289">
        <v>53</v>
      </c>
    </row>
    <row r="8290" spans="1:5" ht="13.5" customHeight="1">
      <c r="A8290">
        <v>295</v>
      </c>
      <c r="B8290" t="str">
        <f t="shared" si="129"/>
        <v>295---54</v>
      </c>
      <c r="C8290" t="s">
        <v>918</v>
      </c>
      <c r="D8290" t="s">
        <v>865</v>
      </c>
      <c r="E8290">
        <v>54</v>
      </c>
    </row>
    <row r="8291" spans="1:5" ht="13.5" customHeight="1">
      <c r="A8291">
        <v>295</v>
      </c>
      <c r="B8291" t="str">
        <f t="shared" si="129"/>
        <v>295---55</v>
      </c>
      <c r="C8291" t="s">
        <v>5912</v>
      </c>
      <c r="D8291" t="s">
        <v>764</v>
      </c>
      <c r="E8291">
        <v>55</v>
      </c>
    </row>
    <row r="8292" spans="1:5" ht="13.5" customHeight="1">
      <c r="A8292">
        <v>295</v>
      </c>
      <c r="B8292" t="str">
        <f t="shared" si="129"/>
        <v>295---56</v>
      </c>
      <c r="C8292" t="s">
        <v>5913</v>
      </c>
      <c r="D8292" t="s">
        <v>1114</v>
      </c>
      <c r="E8292">
        <v>56</v>
      </c>
    </row>
    <row r="8293" spans="1:5" ht="13.5" customHeight="1">
      <c r="A8293">
        <v>295</v>
      </c>
      <c r="B8293" t="str">
        <f t="shared" si="129"/>
        <v>295---57</v>
      </c>
      <c r="C8293" t="s">
        <v>5929</v>
      </c>
      <c r="D8293" t="s">
        <v>813</v>
      </c>
      <c r="E8293">
        <v>57</v>
      </c>
    </row>
    <row r="8294" spans="1:5" ht="13.5" customHeight="1">
      <c r="A8294">
        <v>295</v>
      </c>
      <c r="B8294" t="str">
        <f t="shared" si="129"/>
        <v>295---58</v>
      </c>
      <c r="C8294" t="s">
        <v>5947</v>
      </c>
      <c r="D8294" t="s">
        <v>884</v>
      </c>
      <c r="E8294">
        <v>58</v>
      </c>
    </row>
    <row r="8295" spans="1:5" ht="13.5" customHeight="1">
      <c r="A8295">
        <v>295</v>
      </c>
      <c r="B8295" t="str">
        <f t="shared" si="129"/>
        <v>295---59</v>
      </c>
      <c r="C8295" t="s">
        <v>5930</v>
      </c>
      <c r="D8295" t="s">
        <v>821</v>
      </c>
      <c r="E8295">
        <v>59</v>
      </c>
    </row>
    <row r="8296" spans="1:5" ht="13.5" customHeight="1">
      <c r="A8296">
        <v>295</v>
      </c>
      <c r="B8296" t="str">
        <f t="shared" si="129"/>
        <v>295---60</v>
      </c>
      <c r="C8296" t="s">
        <v>5915</v>
      </c>
      <c r="D8296" t="s">
        <v>772</v>
      </c>
      <c r="E8296">
        <v>60</v>
      </c>
    </row>
    <row r="8297" spans="1:5" ht="13.5" customHeight="1">
      <c r="A8297">
        <v>295</v>
      </c>
      <c r="B8297" t="str">
        <f t="shared" si="129"/>
        <v>295---61</v>
      </c>
      <c r="C8297" t="s">
        <v>5916</v>
      </c>
      <c r="D8297" t="s">
        <v>750</v>
      </c>
      <c r="E8297">
        <v>61</v>
      </c>
    </row>
    <row r="8298" spans="1:5" ht="13.5" customHeight="1">
      <c r="A8298">
        <v>295</v>
      </c>
      <c r="B8298" t="str">
        <f t="shared" si="129"/>
        <v>295---62</v>
      </c>
      <c r="C8298" t="s">
        <v>5917</v>
      </c>
      <c r="D8298" t="s">
        <v>789</v>
      </c>
      <c r="E8298">
        <v>62</v>
      </c>
    </row>
    <row r="8299" spans="1:5" ht="13.5" customHeight="1">
      <c r="A8299">
        <v>295</v>
      </c>
      <c r="B8299" t="str">
        <f t="shared" si="129"/>
        <v>295---63</v>
      </c>
      <c r="C8299" t="s">
        <v>5918</v>
      </c>
      <c r="D8299" t="s">
        <v>770</v>
      </c>
      <c r="E8299">
        <v>63</v>
      </c>
    </row>
    <row r="8300" spans="1:5" ht="13.5" customHeight="1">
      <c r="A8300">
        <v>295</v>
      </c>
      <c r="B8300" t="str">
        <f t="shared" si="129"/>
        <v>295---64</v>
      </c>
      <c r="C8300" t="s">
        <v>5962</v>
      </c>
      <c r="D8300" t="s">
        <v>1174</v>
      </c>
      <c r="E8300">
        <v>64</v>
      </c>
    </row>
    <row r="8301" spans="1:5" ht="13.5" customHeight="1">
      <c r="A8301">
        <v>295</v>
      </c>
      <c r="B8301" t="str">
        <f t="shared" si="129"/>
        <v>295---65</v>
      </c>
      <c r="C8301" t="s">
        <v>5932</v>
      </c>
      <c r="D8301" t="s">
        <v>846</v>
      </c>
      <c r="E8301">
        <v>65</v>
      </c>
    </row>
    <row r="8302" spans="1:5" ht="13.5" customHeight="1">
      <c r="A8302">
        <v>295</v>
      </c>
      <c r="B8302" t="str">
        <f t="shared" si="129"/>
        <v>295---66</v>
      </c>
      <c r="C8302" t="s">
        <v>5963</v>
      </c>
      <c r="D8302" t="s">
        <v>937</v>
      </c>
      <c r="E8302">
        <v>66</v>
      </c>
    </row>
    <row r="8303" spans="1:5" ht="13.5" customHeight="1">
      <c r="A8303">
        <v>295</v>
      </c>
      <c r="B8303" t="str">
        <f t="shared" si="129"/>
        <v>295---67</v>
      </c>
      <c r="C8303" t="s">
        <v>5994</v>
      </c>
      <c r="D8303" t="s">
        <v>984</v>
      </c>
      <c r="E8303">
        <v>67</v>
      </c>
    </row>
    <row r="8304" spans="1:5" ht="13.5" customHeight="1">
      <c r="A8304">
        <v>295</v>
      </c>
      <c r="B8304" t="str">
        <f t="shared" si="129"/>
        <v>295---68</v>
      </c>
      <c r="C8304" t="s">
        <v>5951</v>
      </c>
      <c r="D8304" t="s">
        <v>879</v>
      </c>
      <c r="E8304">
        <v>68</v>
      </c>
    </row>
    <row r="8305" spans="1:5" ht="13.5" customHeight="1">
      <c r="A8305">
        <v>295</v>
      </c>
      <c r="B8305" t="str">
        <f t="shared" si="129"/>
        <v>295---69</v>
      </c>
      <c r="C8305" t="s">
        <v>5956</v>
      </c>
      <c r="D8305" t="s">
        <v>917</v>
      </c>
      <c r="E8305">
        <v>69</v>
      </c>
    </row>
    <row r="8306" spans="1:5" ht="13.5" customHeight="1">
      <c r="A8306">
        <v>295</v>
      </c>
      <c r="B8306" t="str">
        <f t="shared" si="129"/>
        <v>295---70</v>
      </c>
      <c r="C8306" t="s">
        <v>5941</v>
      </c>
      <c r="D8306" t="s">
        <v>861</v>
      </c>
      <c r="E8306">
        <v>70</v>
      </c>
    </row>
    <row r="8307" spans="1:5" ht="13.5" customHeight="1">
      <c r="A8307">
        <v>295</v>
      </c>
      <c r="B8307" t="str">
        <f t="shared" si="129"/>
        <v>295---71</v>
      </c>
      <c r="C8307" t="s">
        <v>5957</v>
      </c>
      <c r="D8307" t="s">
        <v>913</v>
      </c>
      <c r="E8307">
        <v>71</v>
      </c>
    </row>
    <row r="8308" spans="1:5" ht="13.5" customHeight="1">
      <c r="A8308">
        <v>295</v>
      </c>
      <c r="B8308" t="str">
        <f t="shared" si="129"/>
        <v>295---72</v>
      </c>
      <c r="C8308" t="s">
        <v>5991</v>
      </c>
      <c r="D8308" t="s">
        <v>1092</v>
      </c>
      <c r="E8308">
        <v>72</v>
      </c>
    </row>
    <row r="8309" spans="1:5" ht="13.5" customHeight="1">
      <c r="A8309">
        <v>295</v>
      </c>
      <c r="B8309" t="str">
        <f t="shared" si="129"/>
        <v>295---73</v>
      </c>
      <c r="C8309" t="s">
        <v>5992</v>
      </c>
      <c r="D8309" t="s">
        <v>1101</v>
      </c>
      <c r="E8309">
        <v>73</v>
      </c>
    </row>
    <row r="8310" spans="1:5" ht="13.5" customHeight="1">
      <c r="A8310">
        <v>295</v>
      </c>
      <c r="B8310" t="str">
        <f t="shared" si="129"/>
        <v>295---74</v>
      </c>
      <c r="C8310" t="s">
        <v>5987</v>
      </c>
      <c r="D8310" t="s">
        <v>1249</v>
      </c>
      <c r="E8310">
        <v>74</v>
      </c>
    </row>
    <row r="8311" spans="1:5" ht="13.5" customHeight="1">
      <c r="A8311">
        <v>295</v>
      </c>
      <c r="B8311" t="str">
        <f t="shared" si="129"/>
        <v>295---75</v>
      </c>
      <c r="C8311" t="s">
        <v>5923</v>
      </c>
      <c r="D8311" t="s">
        <v>766</v>
      </c>
      <c r="E8311">
        <v>75</v>
      </c>
    </row>
    <row r="8312" spans="1:5" ht="13.5" customHeight="1">
      <c r="A8312">
        <v>295</v>
      </c>
      <c r="B8312" t="str">
        <f t="shared" si="129"/>
        <v>295---76</v>
      </c>
      <c r="C8312" t="s">
        <v>5989</v>
      </c>
      <c r="D8312" t="s">
        <v>1185</v>
      </c>
      <c r="E8312">
        <v>76</v>
      </c>
    </row>
    <row r="8313" spans="1:5" ht="13.5" customHeight="1">
      <c r="A8313">
        <v>295</v>
      </c>
      <c r="B8313" t="str">
        <f t="shared" si="129"/>
        <v>295---77</v>
      </c>
      <c r="C8313" t="s">
        <v>5976</v>
      </c>
      <c r="D8313" t="s">
        <v>1162</v>
      </c>
      <c r="E8313">
        <v>77</v>
      </c>
    </row>
    <row r="8314" spans="1:5" ht="13.5" customHeight="1">
      <c r="A8314">
        <v>295</v>
      </c>
      <c r="B8314" t="str">
        <f t="shared" si="129"/>
        <v>295---78</v>
      </c>
      <c r="C8314" t="s">
        <v>5999</v>
      </c>
      <c r="D8314" t="s">
        <v>1371</v>
      </c>
      <c r="E8314">
        <v>78</v>
      </c>
    </row>
    <row r="8315" spans="1:5" ht="13.5" customHeight="1">
      <c r="A8315">
        <v>66</v>
      </c>
      <c r="B8315" t="str">
        <f t="shared" si="129"/>
        <v>66---1</v>
      </c>
      <c r="C8315" t="s">
        <v>4216</v>
      </c>
      <c r="D8315" t="s">
        <v>713</v>
      </c>
      <c r="E8315">
        <v>1</v>
      </c>
    </row>
    <row r="8316" spans="1:5" ht="13.5" customHeight="1">
      <c r="A8316">
        <v>66</v>
      </c>
      <c r="B8316" t="str">
        <f t="shared" si="129"/>
        <v>66---2</v>
      </c>
      <c r="C8316" t="s">
        <v>4216</v>
      </c>
      <c r="D8316" t="s">
        <v>992</v>
      </c>
      <c r="E8316">
        <v>2</v>
      </c>
    </row>
    <row r="8317" spans="1:5" ht="13.5" customHeight="1">
      <c r="A8317">
        <v>66</v>
      </c>
      <c r="B8317" t="str">
        <f t="shared" si="129"/>
        <v>66---3</v>
      </c>
      <c r="C8317" t="s">
        <v>4252</v>
      </c>
      <c r="D8317" t="s">
        <v>1021</v>
      </c>
      <c r="E8317">
        <v>3</v>
      </c>
    </row>
    <row r="8318" spans="1:5" ht="13.5" customHeight="1">
      <c r="A8318">
        <v>66</v>
      </c>
      <c r="B8318" t="str">
        <f t="shared" si="129"/>
        <v>66---4</v>
      </c>
      <c r="C8318" t="s">
        <v>4269</v>
      </c>
      <c r="D8318" t="s">
        <v>1149</v>
      </c>
      <c r="E8318">
        <v>4</v>
      </c>
    </row>
    <row r="8319" spans="1:5" ht="13.5" customHeight="1">
      <c r="A8319">
        <v>66</v>
      </c>
      <c r="B8319" t="str">
        <f t="shared" si="129"/>
        <v>66---5</v>
      </c>
      <c r="C8319" t="s">
        <v>4271</v>
      </c>
      <c r="D8319" t="s">
        <v>972</v>
      </c>
      <c r="E8319">
        <v>5</v>
      </c>
    </row>
    <row r="8320" spans="1:5" ht="13.5" customHeight="1">
      <c r="A8320">
        <v>66</v>
      </c>
      <c r="B8320" t="str">
        <f t="shared" si="129"/>
        <v>66---6</v>
      </c>
      <c r="C8320" t="s">
        <v>4239</v>
      </c>
      <c r="D8320" t="s">
        <v>1328</v>
      </c>
      <c r="E8320">
        <v>6</v>
      </c>
    </row>
    <row r="8321" spans="1:5" ht="13.5" customHeight="1">
      <c r="A8321">
        <v>66</v>
      </c>
      <c r="B8321" t="str">
        <f t="shared" si="129"/>
        <v>66---7</v>
      </c>
      <c r="C8321" t="s">
        <v>4228</v>
      </c>
      <c r="D8321" t="s">
        <v>842</v>
      </c>
      <c r="E8321">
        <v>7</v>
      </c>
    </row>
    <row r="8322" spans="1:5" ht="13.5" customHeight="1">
      <c r="A8322">
        <v>66</v>
      </c>
      <c r="B8322" t="str">
        <f t="shared" si="129"/>
        <v>66---8</v>
      </c>
      <c r="C8322" t="s">
        <v>4268</v>
      </c>
      <c r="D8322" t="s">
        <v>1046</v>
      </c>
      <c r="E8322">
        <v>8</v>
      </c>
    </row>
    <row r="8323" spans="1:5" ht="13.5" customHeight="1">
      <c r="A8323">
        <v>66</v>
      </c>
      <c r="B8323" t="str">
        <f t="shared" ref="B8323:B8386" si="130">A8323&amp;"---"&amp;E8323</f>
        <v>66---9</v>
      </c>
      <c r="C8323" t="s">
        <v>4230</v>
      </c>
      <c r="D8323" t="s">
        <v>794</v>
      </c>
      <c r="E8323">
        <v>9</v>
      </c>
    </row>
    <row r="8324" spans="1:5" ht="13.5" customHeight="1">
      <c r="A8324">
        <v>66</v>
      </c>
      <c r="B8324" t="str">
        <f t="shared" si="130"/>
        <v>66---10</v>
      </c>
      <c r="C8324" t="s">
        <v>4244</v>
      </c>
      <c r="D8324" t="s">
        <v>1053</v>
      </c>
      <c r="E8324">
        <v>10</v>
      </c>
    </row>
    <row r="8325" spans="1:5" ht="13.5" customHeight="1">
      <c r="A8325">
        <v>66</v>
      </c>
      <c r="B8325" t="str">
        <f t="shared" si="130"/>
        <v>66---11</v>
      </c>
      <c r="C8325" t="s">
        <v>4231</v>
      </c>
      <c r="D8325" t="s">
        <v>1061</v>
      </c>
      <c r="E8325">
        <v>11</v>
      </c>
    </row>
    <row r="8326" spans="1:5" ht="13.5" customHeight="1">
      <c r="A8326">
        <v>66</v>
      </c>
      <c r="B8326" t="str">
        <f t="shared" si="130"/>
        <v>66---12</v>
      </c>
      <c r="C8326" t="s">
        <v>4254</v>
      </c>
      <c r="D8326" t="s">
        <v>994</v>
      </c>
      <c r="E8326">
        <v>12</v>
      </c>
    </row>
    <row r="8327" spans="1:5" ht="13.5" customHeight="1">
      <c r="A8327">
        <v>66</v>
      </c>
      <c r="B8327" t="str">
        <f t="shared" si="130"/>
        <v>66---13</v>
      </c>
      <c r="C8327" t="s">
        <v>4233</v>
      </c>
      <c r="D8327" t="s">
        <v>988</v>
      </c>
      <c r="E8327">
        <v>13</v>
      </c>
    </row>
    <row r="8328" spans="1:5" ht="13.5" customHeight="1">
      <c r="A8328">
        <v>66</v>
      </c>
      <c r="B8328" t="str">
        <f t="shared" si="130"/>
        <v>66---14</v>
      </c>
      <c r="C8328" t="s">
        <v>5911</v>
      </c>
      <c r="D8328" t="s">
        <v>1179</v>
      </c>
      <c r="E8328">
        <v>14</v>
      </c>
    </row>
    <row r="8329" spans="1:5" ht="13.5" customHeight="1">
      <c r="A8329">
        <v>66</v>
      </c>
      <c r="B8329" t="str">
        <f t="shared" si="130"/>
        <v>66---15</v>
      </c>
      <c r="C8329" t="s">
        <v>5911</v>
      </c>
      <c r="D8329" t="s">
        <v>783</v>
      </c>
      <c r="E8329">
        <v>15</v>
      </c>
    </row>
    <row r="8330" spans="1:5" ht="13.5" customHeight="1">
      <c r="A8330">
        <v>66</v>
      </c>
      <c r="B8330" t="str">
        <f t="shared" si="130"/>
        <v>66---16</v>
      </c>
      <c r="C8330" t="s">
        <v>5911</v>
      </c>
      <c r="D8330" t="s">
        <v>1014</v>
      </c>
      <c r="E8330">
        <v>16</v>
      </c>
    </row>
    <row r="8331" spans="1:5" ht="13.5" customHeight="1">
      <c r="A8331">
        <v>66</v>
      </c>
      <c r="B8331" t="str">
        <f t="shared" si="130"/>
        <v>66---17</v>
      </c>
      <c r="C8331" t="s">
        <v>5911</v>
      </c>
      <c r="D8331" t="s">
        <v>1051</v>
      </c>
      <c r="E8331">
        <v>17</v>
      </c>
    </row>
    <row r="8332" spans="1:5" ht="13.5" customHeight="1">
      <c r="A8332">
        <v>66</v>
      </c>
      <c r="B8332" t="str">
        <f t="shared" si="130"/>
        <v>66---18</v>
      </c>
      <c r="C8332" t="s">
        <v>887</v>
      </c>
      <c r="D8332" t="s">
        <v>992</v>
      </c>
      <c r="E8332">
        <v>18</v>
      </c>
    </row>
    <row r="8333" spans="1:5" ht="13.5" customHeight="1">
      <c r="A8333">
        <v>66</v>
      </c>
      <c r="B8333" t="str">
        <f t="shared" si="130"/>
        <v>66---19</v>
      </c>
      <c r="C8333" t="s">
        <v>739</v>
      </c>
      <c r="D8333" t="s">
        <v>736</v>
      </c>
      <c r="E8333">
        <v>19</v>
      </c>
    </row>
    <row r="8334" spans="1:5" ht="13.5" customHeight="1">
      <c r="A8334">
        <v>66</v>
      </c>
      <c r="B8334" t="str">
        <f t="shared" si="130"/>
        <v>66---20</v>
      </c>
      <c r="C8334" t="s">
        <v>743</v>
      </c>
      <c r="D8334" t="s">
        <v>754</v>
      </c>
      <c r="E8334">
        <v>20</v>
      </c>
    </row>
    <row r="8335" spans="1:5" ht="13.5" customHeight="1">
      <c r="A8335">
        <v>66</v>
      </c>
      <c r="B8335" t="str">
        <f t="shared" si="130"/>
        <v>66---21</v>
      </c>
      <c r="C8335" t="s">
        <v>915</v>
      </c>
      <c r="D8335" t="s">
        <v>939</v>
      </c>
      <c r="E8335">
        <v>21</v>
      </c>
    </row>
    <row r="8336" spans="1:5" ht="13.5" customHeight="1">
      <c r="A8336">
        <v>66</v>
      </c>
      <c r="B8336" t="str">
        <f t="shared" si="130"/>
        <v>66---22</v>
      </c>
      <c r="C8336" t="s">
        <v>987</v>
      </c>
      <c r="D8336" t="s">
        <v>1263</v>
      </c>
      <c r="E8336">
        <v>22</v>
      </c>
    </row>
    <row r="8337" spans="1:5" ht="13.5" customHeight="1">
      <c r="A8337">
        <v>66</v>
      </c>
      <c r="B8337" t="str">
        <f t="shared" si="130"/>
        <v>66---23</v>
      </c>
      <c r="C8337" t="s">
        <v>989</v>
      </c>
      <c r="D8337" t="s">
        <v>738</v>
      </c>
      <c r="E8337">
        <v>23</v>
      </c>
    </row>
    <row r="8338" spans="1:5" ht="13.5" customHeight="1">
      <c r="A8338">
        <v>66</v>
      </c>
      <c r="B8338" t="str">
        <f t="shared" si="130"/>
        <v>66---24</v>
      </c>
      <c r="C8338" t="s">
        <v>819</v>
      </c>
      <c r="D8338" t="s">
        <v>756</v>
      </c>
      <c r="E8338">
        <v>24</v>
      </c>
    </row>
    <row r="8339" spans="1:5" ht="13.5" customHeight="1">
      <c r="A8339">
        <v>66</v>
      </c>
      <c r="B8339" t="str">
        <f t="shared" si="130"/>
        <v>66---25</v>
      </c>
      <c r="C8339" t="s">
        <v>1074</v>
      </c>
      <c r="D8339" t="s">
        <v>880</v>
      </c>
      <c r="E8339">
        <v>25</v>
      </c>
    </row>
    <row r="8340" spans="1:5" ht="13.5" customHeight="1">
      <c r="A8340">
        <v>66</v>
      </c>
      <c r="B8340" t="str">
        <f t="shared" si="130"/>
        <v>66---26</v>
      </c>
      <c r="C8340" t="s">
        <v>824</v>
      </c>
      <c r="D8340" t="s">
        <v>752</v>
      </c>
      <c r="E8340">
        <v>26</v>
      </c>
    </row>
    <row r="8341" spans="1:5" ht="13.5" customHeight="1">
      <c r="A8341">
        <v>66</v>
      </c>
      <c r="B8341" t="str">
        <f t="shared" si="130"/>
        <v>66---27</v>
      </c>
      <c r="C8341" t="s">
        <v>826</v>
      </c>
      <c r="D8341" t="s">
        <v>1079</v>
      </c>
      <c r="E8341">
        <v>27</v>
      </c>
    </row>
    <row r="8342" spans="1:5" ht="13.5" customHeight="1">
      <c r="A8342">
        <v>66</v>
      </c>
      <c r="B8342" t="str">
        <f t="shared" si="130"/>
        <v>66---28</v>
      </c>
      <c r="C8342" t="s">
        <v>967</v>
      </c>
      <c r="D8342" t="s">
        <v>1046</v>
      </c>
      <c r="E8342">
        <v>28</v>
      </c>
    </row>
    <row r="8343" spans="1:5" ht="13.5" customHeight="1">
      <c r="A8343">
        <v>66</v>
      </c>
      <c r="B8343" t="str">
        <f t="shared" si="130"/>
        <v>66---29</v>
      </c>
      <c r="C8343" t="s">
        <v>1111</v>
      </c>
      <c r="D8343" t="s">
        <v>1045</v>
      </c>
      <c r="E8343">
        <v>29</v>
      </c>
    </row>
    <row r="8344" spans="1:5" ht="13.5" customHeight="1">
      <c r="A8344">
        <v>66</v>
      </c>
      <c r="B8344" t="str">
        <f t="shared" si="130"/>
        <v>66---30</v>
      </c>
      <c r="C8344" t="s">
        <v>801</v>
      </c>
      <c r="D8344" t="s">
        <v>810</v>
      </c>
      <c r="E8344">
        <v>30</v>
      </c>
    </row>
    <row r="8345" spans="1:5" ht="13.5" customHeight="1">
      <c r="A8345">
        <v>66</v>
      </c>
      <c r="B8345" t="str">
        <f t="shared" si="130"/>
        <v>66---31</v>
      </c>
      <c r="C8345" t="s">
        <v>868</v>
      </c>
      <c r="D8345" t="s">
        <v>758</v>
      </c>
      <c r="E8345">
        <v>31</v>
      </c>
    </row>
    <row r="8346" spans="1:5" ht="13.5" customHeight="1">
      <c r="A8346">
        <v>66</v>
      </c>
      <c r="B8346" t="str">
        <f t="shared" si="130"/>
        <v>66---32</v>
      </c>
      <c r="C8346" t="s">
        <v>838</v>
      </c>
      <c r="D8346" t="s">
        <v>1054</v>
      </c>
      <c r="E8346">
        <v>32</v>
      </c>
    </row>
    <row r="8347" spans="1:5" ht="13.5" customHeight="1">
      <c r="A8347">
        <v>66</v>
      </c>
      <c r="B8347" t="str">
        <f t="shared" si="130"/>
        <v>66---33</v>
      </c>
      <c r="C8347" t="s">
        <v>948</v>
      </c>
      <c r="D8347" t="s">
        <v>1010</v>
      </c>
      <c r="E8347">
        <v>33</v>
      </c>
    </row>
    <row r="8348" spans="1:5" ht="13.5" customHeight="1">
      <c r="A8348">
        <v>66</v>
      </c>
      <c r="B8348" t="str">
        <f t="shared" si="130"/>
        <v>66---34</v>
      </c>
      <c r="C8348" t="s">
        <v>995</v>
      </c>
      <c r="D8348" t="s">
        <v>1296</v>
      </c>
      <c r="E8348">
        <v>34</v>
      </c>
    </row>
    <row r="8349" spans="1:5" ht="13.5" customHeight="1">
      <c r="A8349">
        <v>66</v>
      </c>
      <c r="B8349" t="str">
        <f t="shared" si="130"/>
        <v>66---35</v>
      </c>
      <c r="C8349" t="s">
        <v>5913</v>
      </c>
      <c r="D8349" t="s">
        <v>1114</v>
      </c>
      <c r="E8349">
        <v>35</v>
      </c>
    </row>
    <row r="8350" spans="1:5" ht="13.5" customHeight="1">
      <c r="A8350">
        <v>66</v>
      </c>
      <c r="B8350" t="str">
        <f t="shared" si="130"/>
        <v>66---36</v>
      </c>
      <c r="C8350" t="s">
        <v>5929</v>
      </c>
      <c r="D8350" t="s">
        <v>813</v>
      </c>
      <c r="E8350">
        <v>36</v>
      </c>
    </row>
    <row r="8351" spans="1:5" ht="13.5" customHeight="1">
      <c r="A8351">
        <v>66</v>
      </c>
      <c r="B8351" t="str">
        <f t="shared" si="130"/>
        <v>66---37</v>
      </c>
      <c r="C8351" t="s">
        <v>5967</v>
      </c>
      <c r="D8351" t="s">
        <v>986</v>
      </c>
      <c r="E8351">
        <v>37</v>
      </c>
    </row>
    <row r="8352" spans="1:5" ht="13.5" customHeight="1">
      <c r="A8352">
        <v>66</v>
      </c>
      <c r="B8352" t="str">
        <f t="shared" si="130"/>
        <v>66---38</v>
      </c>
      <c r="C8352" t="s">
        <v>5968</v>
      </c>
      <c r="D8352" t="s">
        <v>988</v>
      </c>
      <c r="E8352">
        <v>38</v>
      </c>
    </row>
    <row r="8353" spans="1:5" ht="13.5" customHeight="1">
      <c r="A8353">
        <v>66</v>
      </c>
      <c r="B8353" t="str">
        <f t="shared" si="130"/>
        <v>66---39</v>
      </c>
      <c r="C8353" t="s">
        <v>5969</v>
      </c>
      <c r="D8353" t="s">
        <v>961</v>
      </c>
      <c r="E8353">
        <v>39</v>
      </c>
    </row>
    <row r="8354" spans="1:5" ht="13.5" customHeight="1">
      <c r="A8354">
        <v>66</v>
      </c>
      <c r="B8354" t="str">
        <f t="shared" si="130"/>
        <v>66---40</v>
      </c>
      <c r="C8354" t="s">
        <v>5915</v>
      </c>
      <c r="D8354" t="s">
        <v>772</v>
      </c>
      <c r="E8354">
        <v>40</v>
      </c>
    </row>
    <row r="8355" spans="1:5" ht="13.5" customHeight="1">
      <c r="A8355">
        <v>66</v>
      </c>
      <c r="B8355" t="str">
        <f t="shared" si="130"/>
        <v>66---41</v>
      </c>
      <c r="C8355" t="s">
        <v>5917</v>
      </c>
      <c r="D8355" t="s">
        <v>789</v>
      </c>
      <c r="E8355">
        <v>41</v>
      </c>
    </row>
    <row r="8356" spans="1:5" ht="13.5" customHeight="1">
      <c r="A8356">
        <v>66</v>
      </c>
      <c r="B8356" t="str">
        <f t="shared" si="130"/>
        <v>66---42</v>
      </c>
      <c r="C8356" t="s">
        <v>5918</v>
      </c>
      <c r="D8356" t="s">
        <v>770</v>
      </c>
      <c r="E8356">
        <v>42</v>
      </c>
    </row>
    <row r="8357" spans="1:5" ht="13.5" customHeight="1">
      <c r="A8357">
        <v>66</v>
      </c>
      <c r="B8357" t="str">
        <f t="shared" si="130"/>
        <v>66---43</v>
      </c>
      <c r="C8357" t="s">
        <v>5931</v>
      </c>
      <c r="D8357" t="s">
        <v>1044</v>
      </c>
      <c r="E8357">
        <v>43</v>
      </c>
    </row>
    <row r="8358" spans="1:5" ht="13.5" customHeight="1">
      <c r="A8358">
        <v>66</v>
      </c>
      <c r="B8358" t="str">
        <f t="shared" si="130"/>
        <v>66---44</v>
      </c>
      <c r="C8358" t="s">
        <v>5932</v>
      </c>
      <c r="D8358" t="s">
        <v>846</v>
      </c>
      <c r="E8358">
        <v>44</v>
      </c>
    </row>
    <row r="8359" spans="1:5" ht="13.5" customHeight="1">
      <c r="A8359">
        <v>66</v>
      </c>
      <c r="B8359" t="str">
        <f t="shared" si="130"/>
        <v>66---45</v>
      </c>
      <c r="C8359" t="s">
        <v>5972</v>
      </c>
      <c r="D8359" t="s">
        <v>979</v>
      </c>
      <c r="E8359">
        <v>45</v>
      </c>
    </row>
    <row r="8360" spans="1:5" ht="13.5" customHeight="1">
      <c r="A8360">
        <v>66</v>
      </c>
      <c r="B8360" t="str">
        <f t="shared" si="130"/>
        <v>66---46</v>
      </c>
      <c r="C8360" t="s">
        <v>5974</v>
      </c>
      <c r="D8360" t="s">
        <v>1049</v>
      </c>
      <c r="E8360">
        <v>46</v>
      </c>
    </row>
    <row r="8361" spans="1:5" ht="13.5" customHeight="1">
      <c r="A8361">
        <v>66</v>
      </c>
      <c r="B8361" t="str">
        <f t="shared" si="130"/>
        <v>66---47</v>
      </c>
      <c r="C8361" t="s">
        <v>5975</v>
      </c>
      <c r="D8361" t="s">
        <v>994</v>
      </c>
      <c r="E8361">
        <v>47</v>
      </c>
    </row>
    <row r="8362" spans="1:5" ht="13.5" customHeight="1">
      <c r="A8362">
        <v>66</v>
      </c>
      <c r="B8362" t="str">
        <f t="shared" si="130"/>
        <v>66---48</v>
      </c>
      <c r="C8362" t="s">
        <v>5999</v>
      </c>
      <c r="D8362" t="s">
        <v>1371</v>
      </c>
      <c r="E8362">
        <v>48</v>
      </c>
    </row>
    <row r="8363" spans="1:5" ht="13.5" customHeight="1">
      <c r="A8363">
        <v>67</v>
      </c>
      <c r="B8363" t="str">
        <f t="shared" si="130"/>
        <v>67---1</v>
      </c>
      <c r="C8363" t="s">
        <v>4216</v>
      </c>
      <c r="D8363" t="s">
        <v>810</v>
      </c>
      <c r="E8363">
        <v>1</v>
      </c>
    </row>
    <row r="8364" spans="1:5" ht="13.5" customHeight="1">
      <c r="A8364">
        <v>67</v>
      </c>
      <c r="B8364" t="str">
        <f t="shared" si="130"/>
        <v>67---2</v>
      </c>
      <c r="C8364" t="s">
        <v>4216</v>
      </c>
      <c r="D8364" t="s">
        <v>713</v>
      </c>
      <c r="E8364">
        <v>2</v>
      </c>
    </row>
    <row r="8365" spans="1:5" ht="13.5" customHeight="1">
      <c r="A8365">
        <v>67</v>
      </c>
      <c r="B8365" t="str">
        <f t="shared" si="130"/>
        <v>67---3</v>
      </c>
      <c r="C8365" t="s">
        <v>4216</v>
      </c>
      <c r="D8365" t="s">
        <v>992</v>
      </c>
      <c r="E8365">
        <v>3</v>
      </c>
    </row>
    <row r="8366" spans="1:5" ht="13.5" customHeight="1">
      <c r="A8366">
        <v>67</v>
      </c>
      <c r="B8366" t="str">
        <f t="shared" si="130"/>
        <v>67---4</v>
      </c>
      <c r="C8366" t="s">
        <v>4216</v>
      </c>
      <c r="D8366" t="s">
        <v>1021</v>
      </c>
      <c r="E8366">
        <v>4</v>
      </c>
    </row>
    <row r="8367" spans="1:5" ht="13.5" customHeight="1">
      <c r="A8367">
        <v>67</v>
      </c>
      <c r="B8367" t="str">
        <f t="shared" si="130"/>
        <v>67---5</v>
      </c>
      <c r="C8367" t="s">
        <v>4216</v>
      </c>
      <c r="D8367" t="s">
        <v>1149</v>
      </c>
      <c r="E8367">
        <v>5</v>
      </c>
    </row>
    <row r="8368" spans="1:5" ht="13.5" customHeight="1">
      <c r="A8368">
        <v>67</v>
      </c>
      <c r="B8368" t="str">
        <f t="shared" si="130"/>
        <v>67---6</v>
      </c>
      <c r="C8368" t="s">
        <v>4271</v>
      </c>
      <c r="D8368" t="s">
        <v>972</v>
      </c>
      <c r="E8368">
        <v>6</v>
      </c>
    </row>
    <row r="8369" spans="1:5" ht="13.5" customHeight="1">
      <c r="A8369">
        <v>67</v>
      </c>
      <c r="B8369" t="str">
        <f t="shared" si="130"/>
        <v>67---7</v>
      </c>
      <c r="C8369" t="s">
        <v>4239</v>
      </c>
      <c r="D8369" t="s">
        <v>1328</v>
      </c>
      <c r="E8369">
        <v>7</v>
      </c>
    </row>
    <row r="8370" spans="1:5" ht="13.5" customHeight="1">
      <c r="A8370">
        <v>67</v>
      </c>
      <c r="B8370" t="str">
        <f t="shared" si="130"/>
        <v>67---8</v>
      </c>
      <c r="C8370" t="s">
        <v>4228</v>
      </c>
      <c r="D8370" t="s">
        <v>842</v>
      </c>
      <c r="E8370">
        <v>8</v>
      </c>
    </row>
    <row r="8371" spans="1:5" ht="13.5" customHeight="1">
      <c r="A8371">
        <v>67</v>
      </c>
      <c r="B8371" t="str">
        <f t="shared" si="130"/>
        <v>67---9</v>
      </c>
      <c r="C8371" t="s">
        <v>4268</v>
      </c>
      <c r="D8371" t="s">
        <v>1046</v>
      </c>
      <c r="E8371">
        <v>9</v>
      </c>
    </row>
    <row r="8372" spans="1:5" ht="13.5" customHeight="1">
      <c r="A8372">
        <v>67</v>
      </c>
      <c r="B8372" t="str">
        <f t="shared" si="130"/>
        <v>67---10</v>
      </c>
      <c r="C8372" t="s">
        <v>4276</v>
      </c>
      <c r="D8372" t="s">
        <v>794</v>
      </c>
      <c r="E8372">
        <v>10</v>
      </c>
    </row>
    <row r="8373" spans="1:5" ht="13.5" customHeight="1">
      <c r="A8373">
        <v>67</v>
      </c>
      <c r="B8373" t="str">
        <f t="shared" si="130"/>
        <v>67---11</v>
      </c>
      <c r="C8373" t="s">
        <v>4231</v>
      </c>
      <c r="D8373" t="s">
        <v>1053</v>
      </c>
      <c r="E8373">
        <v>11</v>
      </c>
    </row>
    <row r="8374" spans="1:5" ht="13.5" customHeight="1">
      <c r="A8374">
        <v>67</v>
      </c>
      <c r="B8374" t="str">
        <f t="shared" si="130"/>
        <v>67---12</v>
      </c>
      <c r="C8374" t="s">
        <v>4264</v>
      </c>
      <c r="D8374" t="s">
        <v>1061</v>
      </c>
      <c r="E8374">
        <v>12</v>
      </c>
    </row>
    <row r="8375" spans="1:5" ht="13.5" customHeight="1">
      <c r="A8375">
        <v>67</v>
      </c>
      <c r="B8375" t="str">
        <f t="shared" si="130"/>
        <v>67---13</v>
      </c>
      <c r="C8375" t="s">
        <v>4272</v>
      </c>
      <c r="D8375" t="s">
        <v>994</v>
      </c>
      <c r="E8375">
        <v>13</v>
      </c>
    </row>
    <row r="8376" spans="1:5" ht="13.5" customHeight="1">
      <c r="A8376">
        <v>67</v>
      </c>
      <c r="B8376" t="str">
        <f t="shared" si="130"/>
        <v>67---14</v>
      </c>
      <c r="C8376" t="s">
        <v>4245</v>
      </c>
      <c r="D8376" t="s">
        <v>988</v>
      </c>
      <c r="E8376">
        <v>14</v>
      </c>
    </row>
    <row r="8377" spans="1:5" ht="13.5" customHeight="1">
      <c r="A8377">
        <v>67</v>
      </c>
      <c r="B8377" t="str">
        <f t="shared" si="130"/>
        <v>67---15</v>
      </c>
      <c r="C8377" t="s">
        <v>4257</v>
      </c>
      <c r="D8377" t="s">
        <v>1067</v>
      </c>
      <c r="E8377">
        <v>15</v>
      </c>
    </row>
    <row r="8378" spans="1:5" ht="13.5" customHeight="1">
      <c r="A8378">
        <v>67</v>
      </c>
      <c r="B8378" t="str">
        <f t="shared" si="130"/>
        <v>67---16</v>
      </c>
      <c r="C8378" t="s">
        <v>1017</v>
      </c>
      <c r="D8378" t="s">
        <v>796</v>
      </c>
      <c r="E8378">
        <v>16</v>
      </c>
    </row>
    <row r="8379" spans="1:5" ht="13.5" customHeight="1">
      <c r="A8379">
        <v>67</v>
      </c>
      <c r="B8379" t="str">
        <f t="shared" si="130"/>
        <v>67---17</v>
      </c>
      <c r="C8379" t="s">
        <v>731</v>
      </c>
      <c r="D8379" t="s">
        <v>800</v>
      </c>
      <c r="E8379">
        <v>17</v>
      </c>
    </row>
    <row r="8380" spans="1:5" ht="13.5" customHeight="1">
      <c r="A8380">
        <v>67</v>
      </c>
      <c r="B8380" t="str">
        <f t="shared" si="130"/>
        <v>67---18</v>
      </c>
      <c r="C8380" t="s">
        <v>887</v>
      </c>
      <c r="D8380" t="s">
        <v>992</v>
      </c>
      <c r="E8380">
        <v>18</v>
      </c>
    </row>
    <row r="8381" spans="1:5" ht="13.5" customHeight="1">
      <c r="A8381">
        <v>67</v>
      </c>
      <c r="B8381" t="str">
        <f t="shared" si="130"/>
        <v>67---19</v>
      </c>
      <c r="C8381" t="s">
        <v>739</v>
      </c>
      <c r="D8381" t="s">
        <v>736</v>
      </c>
      <c r="E8381">
        <v>19</v>
      </c>
    </row>
    <row r="8382" spans="1:5" ht="13.5" customHeight="1">
      <c r="A8382">
        <v>67</v>
      </c>
      <c r="B8382" t="str">
        <f t="shared" si="130"/>
        <v>67---20</v>
      </c>
      <c r="C8382" t="s">
        <v>743</v>
      </c>
      <c r="D8382" t="s">
        <v>754</v>
      </c>
      <c r="E8382">
        <v>20</v>
      </c>
    </row>
    <row r="8383" spans="1:5" ht="13.5" customHeight="1">
      <c r="A8383">
        <v>67</v>
      </c>
      <c r="B8383" t="str">
        <f t="shared" si="130"/>
        <v>67---21</v>
      </c>
      <c r="C8383" t="s">
        <v>915</v>
      </c>
      <c r="D8383" t="s">
        <v>939</v>
      </c>
      <c r="E8383">
        <v>21</v>
      </c>
    </row>
    <row r="8384" spans="1:5" ht="13.5" customHeight="1">
      <c r="A8384">
        <v>67</v>
      </c>
      <c r="B8384" t="str">
        <f t="shared" si="130"/>
        <v>67---22</v>
      </c>
      <c r="C8384" t="s">
        <v>987</v>
      </c>
      <c r="D8384" t="s">
        <v>1263</v>
      </c>
      <c r="E8384">
        <v>22</v>
      </c>
    </row>
    <row r="8385" spans="1:5" ht="13.5" customHeight="1">
      <c r="A8385">
        <v>67</v>
      </c>
      <c r="B8385" t="str">
        <f t="shared" si="130"/>
        <v>67---23</v>
      </c>
      <c r="C8385" t="s">
        <v>989</v>
      </c>
      <c r="D8385" t="s">
        <v>738</v>
      </c>
      <c r="E8385">
        <v>23</v>
      </c>
    </row>
    <row r="8386" spans="1:5" ht="13.5" customHeight="1">
      <c r="A8386">
        <v>67</v>
      </c>
      <c r="B8386" t="str">
        <f t="shared" si="130"/>
        <v>67---24</v>
      </c>
      <c r="C8386" t="s">
        <v>799</v>
      </c>
      <c r="D8386" t="s">
        <v>809</v>
      </c>
      <c r="E8386">
        <v>24</v>
      </c>
    </row>
    <row r="8387" spans="1:5" ht="13.5" customHeight="1">
      <c r="A8387">
        <v>67</v>
      </c>
      <c r="B8387" t="str">
        <f t="shared" ref="B8387:B8450" si="131">A8387&amp;"---"&amp;E8387</f>
        <v>67---25</v>
      </c>
      <c r="C8387" t="s">
        <v>819</v>
      </c>
      <c r="D8387" t="s">
        <v>756</v>
      </c>
      <c r="E8387">
        <v>25</v>
      </c>
    </row>
    <row r="8388" spans="1:5" ht="13.5" customHeight="1">
      <c r="A8388">
        <v>67</v>
      </c>
      <c r="B8388" t="str">
        <f t="shared" si="131"/>
        <v>67---26</v>
      </c>
      <c r="C8388" t="s">
        <v>1074</v>
      </c>
      <c r="D8388" t="s">
        <v>880</v>
      </c>
      <c r="E8388">
        <v>26</v>
      </c>
    </row>
    <row r="8389" spans="1:5" ht="13.5" customHeight="1">
      <c r="A8389">
        <v>67</v>
      </c>
      <c r="B8389" t="str">
        <f t="shared" si="131"/>
        <v>67---27</v>
      </c>
      <c r="C8389" t="s">
        <v>824</v>
      </c>
      <c r="D8389" t="s">
        <v>752</v>
      </c>
      <c r="E8389">
        <v>27</v>
      </c>
    </row>
    <row r="8390" spans="1:5" ht="13.5" customHeight="1">
      <c r="A8390">
        <v>67</v>
      </c>
      <c r="B8390" t="str">
        <f t="shared" si="131"/>
        <v>67---28</v>
      </c>
      <c r="C8390" t="s">
        <v>826</v>
      </c>
      <c r="D8390" t="s">
        <v>1079</v>
      </c>
      <c r="E8390">
        <v>28</v>
      </c>
    </row>
    <row r="8391" spans="1:5" ht="13.5" customHeight="1">
      <c r="A8391">
        <v>67</v>
      </c>
      <c r="B8391" t="str">
        <f t="shared" si="131"/>
        <v>67---29</v>
      </c>
      <c r="C8391" t="s">
        <v>967</v>
      </c>
      <c r="D8391" t="s">
        <v>1046</v>
      </c>
      <c r="E8391">
        <v>29</v>
      </c>
    </row>
    <row r="8392" spans="1:5" ht="13.5" customHeight="1">
      <c r="A8392">
        <v>67</v>
      </c>
      <c r="B8392" t="str">
        <f t="shared" si="131"/>
        <v>67---30</v>
      </c>
      <c r="C8392" t="s">
        <v>1111</v>
      </c>
      <c r="D8392" t="s">
        <v>1045</v>
      </c>
      <c r="E8392">
        <v>30</v>
      </c>
    </row>
    <row r="8393" spans="1:5" ht="13.5" customHeight="1">
      <c r="A8393">
        <v>67</v>
      </c>
      <c r="B8393" t="str">
        <f t="shared" si="131"/>
        <v>67---31</v>
      </c>
      <c r="C8393" t="s">
        <v>801</v>
      </c>
      <c r="D8393" t="s">
        <v>810</v>
      </c>
      <c r="E8393">
        <v>31</v>
      </c>
    </row>
    <row r="8394" spans="1:5" ht="13.5" customHeight="1">
      <c r="A8394">
        <v>67</v>
      </c>
      <c r="B8394" t="str">
        <f t="shared" si="131"/>
        <v>67---32</v>
      </c>
      <c r="C8394" t="s">
        <v>868</v>
      </c>
      <c r="D8394" t="s">
        <v>758</v>
      </c>
      <c r="E8394">
        <v>32</v>
      </c>
    </row>
    <row r="8395" spans="1:5" ht="13.5" customHeight="1">
      <c r="A8395">
        <v>67</v>
      </c>
      <c r="B8395" t="str">
        <f t="shared" si="131"/>
        <v>67---33</v>
      </c>
      <c r="C8395" t="s">
        <v>838</v>
      </c>
      <c r="D8395" t="s">
        <v>1054</v>
      </c>
      <c r="E8395">
        <v>33</v>
      </c>
    </row>
    <row r="8396" spans="1:5" ht="13.5" customHeight="1">
      <c r="A8396">
        <v>67</v>
      </c>
      <c r="B8396" t="str">
        <f t="shared" si="131"/>
        <v>67---34</v>
      </c>
      <c r="C8396" t="s">
        <v>948</v>
      </c>
      <c r="D8396" t="s">
        <v>1010</v>
      </c>
      <c r="E8396">
        <v>34</v>
      </c>
    </row>
    <row r="8397" spans="1:5" ht="13.5" customHeight="1">
      <c r="A8397">
        <v>67</v>
      </c>
      <c r="B8397" t="str">
        <f t="shared" si="131"/>
        <v>67---35</v>
      </c>
      <c r="C8397" t="s">
        <v>773</v>
      </c>
      <c r="D8397" t="s">
        <v>1067</v>
      </c>
      <c r="E8397">
        <v>35</v>
      </c>
    </row>
    <row r="8398" spans="1:5" ht="13.5" customHeight="1">
      <c r="A8398">
        <v>67</v>
      </c>
      <c r="B8398" t="str">
        <f t="shared" si="131"/>
        <v>67---36</v>
      </c>
      <c r="C8398" t="s">
        <v>995</v>
      </c>
      <c r="D8398" t="s">
        <v>1296</v>
      </c>
      <c r="E8398">
        <v>36</v>
      </c>
    </row>
    <row r="8399" spans="1:5" ht="13.5" customHeight="1">
      <c r="A8399">
        <v>67</v>
      </c>
      <c r="B8399" t="str">
        <f t="shared" si="131"/>
        <v>67---37</v>
      </c>
      <c r="C8399" t="s">
        <v>5913</v>
      </c>
      <c r="D8399" t="s">
        <v>1114</v>
      </c>
      <c r="E8399">
        <v>37</v>
      </c>
    </row>
    <row r="8400" spans="1:5" ht="13.5" customHeight="1">
      <c r="A8400">
        <v>67</v>
      </c>
      <c r="B8400" t="str">
        <f t="shared" si="131"/>
        <v>67---38</v>
      </c>
      <c r="C8400" t="s">
        <v>5929</v>
      </c>
      <c r="D8400" t="s">
        <v>813</v>
      </c>
      <c r="E8400">
        <v>38</v>
      </c>
    </row>
    <row r="8401" spans="1:5" ht="13.5" customHeight="1">
      <c r="A8401">
        <v>67</v>
      </c>
      <c r="B8401" t="str">
        <f t="shared" si="131"/>
        <v>67---39</v>
      </c>
      <c r="C8401" t="s">
        <v>5967</v>
      </c>
      <c r="D8401" t="s">
        <v>986</v>
      </c>
      <c r="E8401">
        <v>39</v>
      </c>
    </row>
    <row r="8402" spans="1:5" ht="13.5" customHeight="1">
      <c r="A8402">
        <v>67</v>
      </c>
      <c r="B8402" t="str">
        <f t="shared" si="131"/>
        <v>67---40</v>
      </c>
      <c r="C8402" t="s">
        <v>5968</v>
      </c>
      <c r="D8402" t="s">
        <v>988</v>
      </c>
      <c r="E8402">
        <v>40</v>
      </c>
    </row>
    <row r="8403" spans="1:5" ht="13.5" customHeight="1">
      <c r="A8403">
        <v>67</v>
      </c>
      <c r="B8403" t="str">
        <f t="shared" si="131"/>
        <v>67---41</v>
      </c>
      <c r="C8403" t="s">
        <v>5969</v>
      </c>
      <c r="D8403" t="s">
        <v>961</v>
      </c>
      <c r="E8403">
        <v>41</v>
      </c>
    </row>
    <row r="8404" spans="1:5" ht="13.5" customHeight="1">
      <c r="A8404">
        <v>67</v>
      </c>
      <c r="B8404" t="str">
        <f t="shared" si="131"/>
        <v>67---42</v>
      </c>
      <c r="C8404" t="s">
        <v>5915</v>
      </c>
      <c r="D8404" t="s">
        <v>772</v>
      </c>
      <c r="E8404">
        <v>42</v>
      </c>
    </row>
    <row r="8405" spans="1:5" ht="13.5" customHeight="1">
      <c r="A8405">
        <v>67</v>
      </c>
      <c r="B8405" t="str">
        <f t="shared" si="131"/>
        <v>67---43</v>
      </c>
      <c r="C8405" t="s">
        <v>5917</v>
      </c>
      <c r="D8405" t="s">
        <v>789</v>
      </c>
      <c r="E8405">
        <v>43</v>
      </c>
    </row>
    <row r="8406" spans="1:5" ht="13.5" customHeight="1">
      <c r="A8406">
        <v>67</v>
      </c>
      <c r="B8406" t="str">
        <f t="shared" si="131"/>
        <v>67---44</v>
      </c>
      <c r="C8406" t="s">
        <v>5918</v>
      </c>
      <c r="D8406" t="s">
        <v>770</v>
      </c>
      <c r="E8406">
        <v>44</v>
      </c>
    </row>
    <row r="8407" spans="1:5" ht="13.5" customHeight="1">
      <c r="A8407">
        <v>67</v>
      </c>
      <c r="B8407" t="str">
        <f t="shared" si="131"/>
        <v>67---45</v>
      </c>
      <c r="C8407" t="s">
        <v>5931</v>
      </c>
      <c r="D8407" t="s">
        <v>1044</v>
      </c>
      <c r="E8407">
        <v>45</v>
      </c>
    </row>
    <row r="8408" spans="1:5" ht="13.5" customHeight="1">
      <c r="A8408">
        <v>67</v>
      </c>
      <c r="B8408" t="str">
        <f t="shared" si="131"/>
        <v>67---46</v>
      </c>
      <c r="C8408" t="s">
        <v>5932</v>
      </c>
      <c r="D8408" t="s">
        <v>846</v>
      </c>
      <c r="E8408">
        <v>46</v>
      </c>
    </row>
    <row r="8409" spans="1:5" ht="13.5" customHeight="1">
      <c r="A8409">
        <v>67</v>
      </c>
      <c r="B8409" t="str">
        <f t="shared" si="131"/>
        <v>67---47</v>
      </c>
      <c r="C8409" t="s">
        <v>5972</v>
      </c>
      <c r="D8409" t="s">
        <v>979</v>
      </c>
      <c r="E8409">
        <v>47</v>
      </c>
    </row>
    <row r="8410" spans="1:5" ht="13.5" customHeight="1">
      <c r="A8410">
        <v>67</v>
      </c>
      <c r="B8410" t="str">
        <f t="shared" si="131"/>
        <v>67---48</v>
      </c>
      <c r="C8410" t="s">
        <v>5985</v>
      </c>
      <c r="D8410" t="s">
        <v>1159</v>
      </c>
      <c r="E8410">
        <v>48</v>
      </c>
    </row>
    <row r="8411" spans="1:5" ht="13.5" customHeight="1">
      <c r="A8411">
        <v>67</v>
      </c>
      <c r="B8411" t="str">
        <f t="shared" si="131"/>
        <v>67---49</v>
      </c>
      <c r="C8411" t="s">
        <v>5934</v>
      </c>
      <c r="D8411" t="s">
        <v>829</v>
      </c>
      <c r="E8411">
        <v>49</v>
      </c>
    </row>
    <row r="8412" spans="1:5" ht="13.5" customHeight="1">
      <c r="A8412">
        <v>67</v>
      </c>
      <c r="B8412" t="str">
        <f t="shared" si="131"/>
        <v>67---50</v>
      </c>
      <c r="C8412" t="s">
        <v>5974</v>
      </c>
      <c r="D8412" t="s">
        <v>1049</v>
      </c>
      <c r="E8412">
        <v>50</v>
      </c>
    </row>
    <row r="8413" spans="1:5" ht="13.5" customHeight="1">
      <c r="A8413">
        <v>67</v>
      </c>
      <c r="B8413" t="str">
        <f t="shared" si="131"/>
        <v>67---51</v>
      </c>
      <c r="C8413" t="s">
        <v>5975</v>
      </c>
      <c r="D8413" t="s">
        <v>994</v>
      </c>
      <c r="E8413">
        <v>51</v>
      </c>
    </row>
    <row r="8414" spans="1:5" ht="13.5" customHeight="1">
      <c r="A8414">
        <v>67</v>
      </c>
      <c r="B8414" t="str">
        <f t="shared" si="131"/>
        <v>67---52</v>
      </c>
      <c r="C8414" t="s">
        <v>5999</v>
      </c>
      <c r="D8414" t="s">
        <v>1371</v>
      </c>
      <c r="E8414">
        <v>52</v>
      </c>
    </row>
    <row r="8415" spans="1:5" ht="13.5" customHeight="1">
      <c r="A8415">
        <v>60</v>
      </c>
      <c r="B8415" t="str">
        <f t="shared" si="131"/>
        <v>60---1</v>
      </c>
      <c r="C8415" t="s">
        <v>4234</v>
      </c>
      <c r="D8415" t="s">
        <v>951</v>
      </c>
      <c r="E8415">
        <v>1</v>
      </c>
    </row>
    <row r="8416" spans="1:5" ht="13.5" customHeight="1">
      <c r="A8416">
        <v>60</v>
      </c>
      <c r="B8416" t="str">
        <f t="shared" si="131"/>
        <v>60---2</v>
      </c>
      <c r="C8416" t="s">
        <v>4216</v>
      </c>
      <c r="D8416" t="s">
        <v>951</v>
      </c>
      <c r="E8416">
        <v>2</v>
      </c>
    </row>
    <row r="8417" spans="1:5" ht="13.5" customHeight="1">
      <c r="A8417">
        <v>60</v>
      </c>
      <c r="B8417" t="str">
        <f t="shared" si="131"/>
        <v>60---3</v>
      </c>
      <c r="C8417" t="s">
        <v>4216</v>
      </c>
      <c r="D8417" t="s">
        <v>1163</v>
      </c>
      <c r="E8417">
        <v>3</v>
      </c>
    </row>
    <row r="8418" spans="1:5" ht="13.5" customHeight="1">
      <c r="A8418">
        <v>60</v>
      </c>
      <c r="B8418" t="str">
        <f t="shared" si="131"/>
        <v>60---4</v>
      </c>
      <c r="C8418" t="s">
        <v>4216</v>
      </c>
      <c r="D8418" t="s">
        <v>721</v>
      </c>
      <c r="E8418">
        <v>4</v>
      </c>
    </row>
    <row r="8419" spans="1:5" ht="13.5" customHeight="1">
      <c r="A8419">
        <v>60</v>
      </c>
      <c r="B8419" t="str">
        <f t="shared" si="131"/>
        <v>60---5</v>
      </c>
      <c r="C8419" t="s">
        <v>4216</v>
      </c>
      <c r="D8419" t="s">
        <v>925</v>
      </c>
      <c r="E8419">
        <v>5</v>
      </c>
    </row>
    <row r="8420" spans="1:5" ht="13.5" customHeight="1">
      <c r="A8420">
        <v>60</v>
      </c>
      <c r="B8420" t="str">
        <f t="shared" si="131"/>
        <v>60---6</v>
      </c>
      <c r="C8420" t="s">
        <v>4216</v>
      </c>
      <c r="D8420" t="s">
        <v>723</v>
      </c>
      <c r="E8420">
        <v>6</v>
      </c>
    </row>
    <row r="8421" spans="1:5" ht="13.5" customHeight="1">
      <c r="A8421">
        <v>60</v>
      </c>
      <c r="B8421" t="str">
        <f t="shared" si="131"/>
        <v>60---7</v>
      </c>
      <c r="C8421" t="s">
        <v>4263</v>
      </c>
      <c r="D8421" t="s">
        <v>1167</v>
      </c>
      <c r="E8421">
        <v>7</v>
      </c>
    </row>
    <row r="8422" spans="1:5" ht="13.5" customHeight="1">
      <c r="A8422">
        <v>60</v>
      </c>
      <c r="B8422" t="str">
        <f t="shared" si="131"/>
        <v>60---8</v>
      </c>
      <c r="C8422" t="s">
        <v>4238</v>
      </c>
      <c r="D8422" t="s">
        <v>792</v>
      </c>
      <c r="E8422">
        <v>8</v>
      </c>
    </row>
    <row r="8423" spans="1:5" ht="13.5" customHeight="1">
      <c r="A8423">
        <v>60</v>
      </c>
      <c r="B8423" t="str">
        <f t="shared" si="131"/>
        <v>60---9</v>
      </c>
      <c r="C8423" t="s">
        <v>4220</v>
      </c>
      <c r="D8423" t="s">
        <v>781</v>
      </c>
      <c r="E8423">
        <v>9</v>
      </c>
    </row>
    <row r="8424" spans="1:5" ht="13.5" customHeight="1">
      <c r="A8424">
        <v>60</v>
      </c>
      <c r="B8424" t="str">
        <f t="shared" si="131"/>
        <v>60---10</v>
      </c>
      <c r="C8424" t="s">
        <v>4228</v>
      </c>
      <c r="D8424" t="s">
        <v>958</v>
      </c>
      <c r="E8424">
        <v>10</v>
      </c>
    </row>
    <row r="8425" spans="1:5" ht="13.5" customHeight="1">
      <c r="A8425">
        <v>60</v>
      </c>
      <c r="B8425" t="str">
        <f t="shared" si="131"/>
        <v>60---11</v>
      </c>
      <c r="C8425" t="s">
        <v>4223</v>
      </c>
      <c r="D8425" t="s">
        <v>720</v>
      </c>
      <c r="E8425">
        <v>11</v>
      </c>
    </row>
    <row r="8426" spans="1:5" ht="13.5" customHeight="1">
      <c r="A8426">
        <v>60</v>
      </c>
      <c r="B8426" t="str">
        <f t="shared" si="131"/>
        <v>60---12</v>
      </c>
      <c r="C8426" t="s">
        <v>4276</v>
      </c>
      <c r="D8426" t="s">
        <v>790</v>
      </c>
      <c r="E8426">
        <v>12</v>
      </c>
    </row>
    <row r="8427" spans="1:5" ht="13.5" customHeight="1">
      <c r="A8427">
        <v>60</v>
      </c>
      <c r="B8427" t="str">
        <f t="shared" si="131"/>
        <v>60---13</v>
      </c>
      <c r="C8427" t="s">
        <v>4259</v>
      </c>
      <c r="D8427" t="s">
        <v>724</v>
      </c>
      <c r="E8427">
        <v>13</v>
      </c>
    </row>
    <row r="8428" spans="1:5" ht="13.5" customHeight="1">
      <c r="A8428">
        <v>60</v>
      </c>
      <c r="B8428" t="str">
        <f t="shared" si="131"/>
        <v>60---14</v>
      </c>
      <c r="C8428" t="s">
        <v>4254</v>
      </c>
      <c r="D8428" t="s">
        <v>728</v>
      </c>
      <c r="E8428">
        <v>14</v>
      </c>
    </row>
    <row r="8429" spans="1:5" ht="13.5" customHeight="1">
      <c r="A8429">
        <v>60</v>
      </c>
      <c r="B8429" t="str">
        <f t="shared" si="131"/>
        <v>60---15</v>
      </c>
      <c r="C8429" t="s">
        <v>4235</v>
      </c>
      <c r="D8429" t="s">
        <v>793</v>
      </c>
      <c r="E8429">
        <v>15</v>
      </c>
    </row>
    <row r="8430" spans="1:5" ht="13.5" customHeight="1">
      <c r="A8430">
        <v>60</v>
      </c>
      <c r="B8430" t="str">
        <f t="shared" si="131"/>
        <v>60---16</v>
      </c>
      <c r="C8430" t="s">
        <v>4236</v>
      </c>
      <c r="D8430" t="s">
        <v>1139</v>
      </c>
      <c r="E8430">
        <v>16</v>
      </c>
    </row>
    <row r="8431" spans="1:5" ht="13.5" customHeight="1">
      <c r="A8431">
        <v>60</v>
      </c>
      <c r="B8431" t="str">
        <f t="shared" si="131"/>
        <v>60---17</v>
      </c>
      <c r="C8431" t="s">
        <v>4277</v>
      </c>
      <c r="D8431" t="s">
        <v>784</v>
      </c>
      <c r="E8431">
        <v>17</v>
      </c>
    </row>
    <row r="8432" spans="1:5" ht="13.5" customHeight="1">
      <c r="A8432">
        <v>60</v>
      </c>
      <c r="B8432" t="str">
        <f t="shared" si="131"/>
        <v>60---18</v>
      </c>
      <c r="C8432" t="s">
        <v>4257</v>
      </c>
      <c r="D8432" t="s">
        <v>780</v>
      </c>
      <c r="E8432">
        <v>18</v>
      </c>
    </row>
    <row r="8433" spans="1:5" ht="13.5" customHeight="1">
      <c r="A8433">
        <v>60</v>
      </c>
      <c r="B8433" t="str">
        <f t="shared" si="131"/>
        <v>60---19</v>
      </c>
      <c r="C8433" t="s">
        <v>5911</v>
      </c>
      <c r="D8433" t="s">
        <v>1349</v>
      </c>
      <c r="E8433">
        <v>19</v>
      </c>
    </row>
    <row r="8434" spans="1:5" ht="13.5" customHeight="1">
      <c r="A8434">
        <v>60</v>
      </c>
      <c r="B8434" t="str">
        <f t="shared" si="131"/>
        <v>60---20</v>
      </c>
      <c r="C8434" t="s">
        <v>5911</v>
      </c>
      <c r="D8434" t="s">
        <v>717</v>
      </c>
      <c r="E8434">
        <v>20</v>
      </c>
    </row>
    <row r="8435" spans="1:5" ht="13.5" customHeight="1">
      <c r="A8435">
        <v>60</v>
      </c>
      <c r="B8435" t="str">
        <f t="shared" si="131"/>
        <v>60---21</v>
      </c>
      <c r="C8435" t="s">
        <v>5911</v>
      </c>
      <c r="D8435" t="s">
        <v>719</v>
      </c>
      <c r="E8435">
        <v>21</v>
      </c>
    </row>
    <row r="8436" spans="1:5" ht="13.5" customHeight="1">
      <c r="A8436">
        <v>60</v>
      </c>
      <c r="B8436" t="str">
        <f t="shared" si="131"/>
        <v>60---22</v>
      </c>
      <c r="C8436" t="s">
        <v>5911</v>
      </c>
      <c r="D8436" t="s">
        <v>1145</v>
      </c>
      <c r="E8436">
        <v>22</v>
      </c>
    </row>
    <row r="8437" spans="1:5" ht="13.5" customHeight="1">
      <c r="A8437">
        <v>60</v>
      </c>
      <c r="B8437" t="str">
        <f t="shared" si="131"/>
        <v>60---23</v>
      </c>
      <c r="C8437" t="s">
        <v>5911</v>
      </c>
      <c r="D8437" t="s">
        <v>6239</v>
      </c>
      <c r="E8437">
        <v>23</v>
      </c>
    </row>
    <row r="8438" spans="1:5" ht="13.5" customHeight="1">
      <c r="A8438">
        <v>60</v>
      </c>
      <c r="B8438" t="str">
        <f t="shared" si="131"/>
        <v>60---24</v>
      </c>
      <c r="C8438" t="s">
        <v>883</v>
      </c>
      <c r="D8438" t="s">
        <v>959</v>
      </c>
      <c r="E8438">
        <v>24</v>
      </c>
    </row>
    <row r="8439" spans="1:5" ht="13.5" customHeight="1">
      <c r="A8439">
        <v>60</v>
      </c>
      <c r="B8439" t="str">
        <f t="shared" si="131"/>
        <v>60---25</v>
      </c>
      <c r="C8439" t="s">
        <v>733</v>
      </c>
      <c r="D8439" t="s">
        <v>781</v>
      </c>
      <c r="E8439">
        <v>25</v>
      </c>
    </row>
    <row r="8440" spans="1:5" ht="13.5" customHeight="1">
      <c r="A8440">
        <v>60</v>
      </c>
      <c r="B8440" t="str">
        <f t="shared" si="131"/>
        <v>60---26</v>
      </c>
      <c r="C8440" t="s">
        <v>735</v>
      </c>
      <c r="D8440" t="s">
        <v>744</v>
      </c>
      <c r="E8440">
        <v>26</v>
      </c>
    </row>
    <row r="8441" spans="1:5" ht="13.5" customHeight="1">
      <c r="A8441">
        <v>60</v>
      </c>
      <c r="B8441" t="str">
        <f t="shared" si="131"/>
        <v>60---27</v>
      </c>
      <c r="C8441" t="s">
        <v>743</v>
      </c>
      <c r="D8441" t="s">
        <v>754</v>
      </c>
      <c r="E8441">
        <v>27</v>
      </c>
    </row>
    <row r="8442" spans="1:5" ht="13.5" customHeight="1">
      <c r="A8442">
        <v>60</v>
      </c>
      <c r="B8442" t="str">
        <f t="shared" si="131"/>
        <v>60---28</v>
      </c>
      <c r="C8442" t="s">
        <v>987</v>
      </c>
      <c r="D8442" t="s">
        <v>1263</v>
      </c>
      <c r="E8442">
        <v>28</v>
      </c>
    </row>
    <row r="8443" spans="1:5" ht="13.5" customHeight="1">
      <c r="A8443">
        <v>60</v>
      </c>
      <c r="B8443" t="str">
        <f t="shared" si="131"/>
        <v>60---29</v>
      </c>
      <c r="C8443" t="s">
        <v>989</v>
      </c>
      <c r="D8443" t="s">
        <v>738</v>
      </c>
      <c r="E8443">
        <v>29</v>
      </c>
    </row>
    <row r="8444" spans="1:5" ht="13.5" customHeight="1">
      <c r="A8444">
        <v>60</v>
      </c>
      <c r="B8444" t="str">
        <f t="shared" si="131"/>
        <v>60---30</v>
      </c>
      <c r="C8444" t="s">
        <v>1094</v>
      </c>
      <c r="D8444" t="s">
        <v>790</v>
      </c>
      <c r="E8444">
        <v>30</v>
      </c>
    </row>
    <row r="8445" spans="1:5" ht="13.5" customHeight="1">
      <c r="A8445">
        <v>60</v>
      </c>
      <c r="B8445" t="str">
        <f t="shared" si="131"/>
        <v>60---31</v>
      </c>
      <c r="C8445" t="s">
        <v>819</v>
      </c>
      <c r="D8445" t="s">
        <v>756</v>
      </c>
      <c r="E8445">
        <v>31</v>
      </c>
    </row>
    <row r="8446" spans="1:5" ht="13.5" customHeight="1">
      <c r="A8446">
        <v>60</v>
      </c>
      <c r="B8446" t="str">
        <f t="shared" si="131"/>
        <v>60---32</v>
      </c>
      <c r="C8446" t="s">
        <v>1074</v>
      </c>
      <c r="D8446" t="s">
        <v>880</v>
      </c>
      <c r="E8446">
        <v>32</v>
      </c>
    </row>
    <row r="8447" spans="1:5" ht="13.5" customHeight="1">
      <c r="A8447">
        <v>60</v>
      </c>
      <c r="B8447" t="str">
        <f t="shared" si="131"/>
        <v>60---33</v>
      </c>
      <c r="C8447" t="s">
        <v>1019</v>
      </c>
      <c r="D8447" t="s">
        <v>734</v>
      </c>
      <c r="E8447">
        <v>33</v>
      </c>
    </row>
    <row r="8448" spans="1:5" ht="13.5" customHeight="1">
      <c r="A8448">
        <v>60</v>
      </c>
      <c r="B8448" t="str">
        <f t="shared" si="131"/>
        <v>60---34</v>
      </c>
      <c r="C8448" t="s">
        <v>824</v>
      </c>
      <c r="D8448" t="s">
        <v>752</v>
      </c>
      <c r="E8448">
        <v>34</v>
      </c>
    </row>
    <row r="8449" spans="1:5" ht="13.5" customHeight="1">
      <c r="A8449">
        <v>60</v>
      </c>
      <c r="B8449" t="str">
        <f t="shared" si="131"/>
        <v>60---35</v>
      </c>
      <c r="C8449" t="s">
        <v>826</v>
      </c>
      <c r="D8449" t="s">
        <v>1079</v>
      </c>
      <c r="E8449">
        <v>35</v>
      </c>
    </row>
    <row r="8450" spans="1:5" ht="13.5" customHeight="1">
      <c r="A8450">
        <v>60</v>
      </c>
      <c r="B8450" t="str">
        <f t="shared" si="131"/>
        <v>60---36</v>
      </c>
      <c r="C8450" t="s">
        <v>940</v>
      </c>
      <c r="D8450" t="s">
        <v>1239</v>
      </c>
      <c r="E8450">
        <v>36</v>
      </c>
    </row>
    <row r="8451" spans="1:5" ht="13.5" customHeight="1">
      <c r="A8451">
        <v>60</v>
      </c>
      <c r="B8451" t="str">
        <f t="shared" ref="B8451:B8514" si="132">A8451&amp;"---"&amp;E8451</f>
        <v>60---37</v>
      </c>
      <c r="C8451" t="s">
        <v>830</v>
      </c>
      <c r="D8451" t="s">
        <v>1240</v>
      </c>
      <c r="E8451">
        <v>37</v>
      </c>
    </row>
    <row r="8452" spans="1:5" ht="13.5" customHeight="1">
      <c r="A8452">
        <v>60</v>
      </c>
      <c r="B8452" t="str">
        <f t="shared" si="132"/>
        <v>60---38</v>
      </c>
      <c r="C8452" t="s">
        <v>892</v>
      </c>
      <c r="D8452" t="s">
        <v>730</v>
      </c>
      <c r="E8452">
        <v>38</v>
      </c>
    </row>
    <row r="8453" spans="1:5" ht="13.5" customHeight="1">
      <c r="A8453">
        <v>60</v>
      </c>
      <c r="B8453" t="str">
        <f t="shared" si="132"/>
        <v>60---39</v>
      </c>
      <c r="C8453" t="s">
        <v>868</v>
      </c>
      <c r="D8453" t="s">
        <v>758</v>
      </c>
      <c r="E8453">
        <v>39</v>
      </c>
    </row>
    <row r="8454" spans="1:5" ht="13.5" customHeight="1">
      <c r="A8454">
        <v>60</v>
      </c>
      <c r="B8454" t="str">
        <f t="shared" si="132"/>
        <v>60---40</v>
      </c>
      <c r="C8454" t="s">
        <v>5912</v>
      </c>
      <c r="D8454" t="s">
        <v>764</v>
      </c>
      <c r="E8454">
        <v>40</v>
      </c>
    </row>
    <row r="8455" spans="1:5" ht="13.5" customHeight="1">
      <c r="A8455">
        <v>60</v>
      </c>
      <c r="B8455" t="str">
        <f t="shared" si="132"/>
        <v>60---41</v>
      </c>
      <c r="C8455" t="s">
        <v>5913</v>
      </c>
      <c r="D8455" t="s">
        <v>1114</v>
      </c>
      <c r="E8455">
        <v>41</v>
      </c>
    </row>
    <row r="8456" spans="1:5" ht="13.5" customHeight="1">
      <c r="A8456">
        <v>60</v>
      </c>
      <c r="B8456" t="str">
        <f t="shared" si="132"/>
        <v>60---42</v>
      </c>
      <c r="C8456" t="s">
        <v>5915</v>
      </c>
      <c r="D8456" t="s">
        <v>772</v>
      </c>
      <c r="E8456">
        <v>42</v>
      </c>
    </row>
    <row r="8457" spans="1:5" ht="13.5" customHeight="1">
      <c r="A8457">
        <v>60</v>
      </c>
      <c r="B8457" t="str">
        <f t="shared" si="132"/>
        <v>60---43</v>
      </c>
      <c r="C8457" t="s">
        <v>5916</v>
      </c>
      <c r="D8457" t="s">
        <v>750</v>
      </c>
      <c r="E8457">
        <v>43</v>
      </c>
    </row>
    <row r="8458" spans="1:5" ht="13.5" customHeight="1">
      <c r="A8458">
        <v>60</v>
      </c>
      <c r="B8458" t="str">
        <f t="shared" si="132"/>
        <v>60---44</v>
      </c>
      <c r="C8458" t="s">
        <v>6011</v>
      </c>
      <c r="D8458" t="s">
        <v>1285</v>
      </c>
      <c r="E8458">
        <v>44</v>
      </c>
    </row>
    <row r="8459" spans="1:5" ht="13.5" customHeight="1">
      <c r="A8459">
        <v>60</v>
      </c>
      <c r="B8459" t="str">
        <f t="shared" si="132"/>
        <v>60---45</v>
      </c>
      <c r="C8459" t="s">
        <v>5917</v>
      </c>
      <c r="D8459" t="s">
        <v>789</v>
      </c>
      <c r="E8459">
        <v>45</v>
      </c>
    </row>
    <row r="8460" spans="1:5" ht="13.5" customHeight="1">
      <c r="A8460">
        <v>60</v>
      </c>
      <c r="B8460" t="str">
        <f t="shared" si="132"/>
        <v>60---46</v>
      </c>
      <c r="C8460" t="s">
        <v>5918</v>
      </c>
      <c r="D8460" t="s">
        <v>770</v>
      </c>
      <c r="E8460">
        <v>46</v>
      </c>
    </row>
    <row r="8461" spans="1:5" ht="13.5" customHeight="1">
      <c r="A8461">
        <v>60</v>
      </c>
      <c r="B8461" t="str">
        <f t="shared" si="132"/>
        <v>60---47</v>
      </c>
      <c r="C8461" t="s">
        <v>5963</v>
      </c>
      <c r="D8461" t="s">
        <v>937</v>
      </c>
      <c r="E8461">
        <v>47</v>
      </c>
    </row>
    <row r="8462" spans="1:5" ht="13.5" customHeight="1">
      <c r="A8462">
        <v>60</v>
      </c>
      <c r="B8462" t="str">
        <f t="shared" si="132"/>
        <v>60---48</v>
      </c>
      <c r="C8462" t="s">
        <v>5972</v>
      </c>
      <c r="D8462" t="s">
        <v>979</v>
      </c>
      <c r="E8462">
        <v>48</v>
      </c>
    </row>
    <row r="8463" spans="1:5" ht="13.5" customHeight="1">
      <c r="A8463">
        <v>60</v>
      </c>
      <c r="B8463" t="str">
        <f t="shared" si="132"/>
        <v>60---49</v>
      </c>
      <c r="C8463" t="s">
        <v>6012</v>
      </c>
      <c r="D8463" t="s">
        <v>958</v>
      </c>
      <c r="E8463">
        <v>49</v>
      </c>
    </row>
    <row r="8464" spans="1:5" ht="13.5" customHeight="1">
      <c r="A8464">
        <v>60</v>
      </c>
      <c r="B8464" t="str">
        <f t="shared" si="132"/>
        <v>60---50</v>
      </c>
      <c r="C8464" t="s">
        <v>6004</v>
      </c>
      <c r="D8464" t="s">
        <v>960</v>
      </c>
      <c r="E8464">
        <v>50</v>
      </c>
    </row>
    <row r="8465" spans="1:5" ht="13.5" customHeight="1">
      <c r="A8465">
        <v>60</v>
      </c>
      <c r="B8465" t="str">
        <f t="shared" si="132"/>
        <v>60---51</v>
      </c>
      <c r="C8465" t="s">
        <v>5919</v>
      </c>
      <c r="D8465" t="s">
        <v>725</v>
      </c>
      <c r="E8465">
        <v>51</v>
      </c>
    </row>
    <row r="8466" spans="1:5" ht="13.5" customHeight="1">
      <c r="A8466">
        <v>60</v>
      </c>
      <c r="B8466" t="str">
        <f t="shared" si="132"/>
        <v>60---52</v>
      </c>
      <c r="C8466" t="s">
        <v>5920</v>
      </c>
      <c r="D8466" t="s">
        <v>762</v>
      </c>
      <c r="E8466">
        <v>52</v>
      </c>
    </row>
    <row r="8467" spans="1:5" ht="13.5" customHeight="1">
      <c r="A8467">
        <v>60</v>
      </c>
      <c r="B8467" t="str">
        <f t="shared" si="132"/>
        <v>60---53</v>
      </c>
      <c r="C8467" t="s">
        <v>5921</v>
      </c>
      <c r="D8467" t="s">
        <v>786</v>
      </c>
      <c r="E8467">
        <v>53</v>
      </c>
    </row>
    <row r="8468" spans="1:5" ht="13.5" customHeight="1">
      <c r="A8468">
        <v>60</v>
      </c>
      <c r="B8468" t="str">
        <f t="shared" si="132"/>
        <v>60---54</v>
      </c>
      <c r="C8468" t="s">
        <v>5922</v>
      </c>
      <c r="D8468" t="s">
        <v>787</v>
      </c>
      <c r="E8468">
        <v>54</v>
      </c>
    </row>
    <row r="8469" spans="1:5" ht="13.5" customHeight="1">
      <c r="A8469">
        <v>60</v>
      </c>
      <c r="B8469" t="str">
        <f t="shared" si="132"/>
        <v>60---55</v>
      </c>
      <c r="C8469" t="s">
        <v>5923</v>
      </c>
      <c r="D8469" t="s">
        <v>766</v>
      </c>
      <c r="E8469">
        <v>55</v>
      </c>
    </row>
    <row r="8470" spans="1:5" ht="13.5" customHeight="1">
      <c r="A8470">
        <v>60</v>
      </c>
      <c r="B8470" t="str">
        <f t="shared" si="132"/>
        <v>60---56</v>
      </c>
      <c r="C8470" t="s">
        <v>5988</v>
      </c>
      <c r="D8470" t="s">
        <v>1133</v>
      </c>
      <c r="E8470">
        <v>56</v>
      </c>
    </row>
    <row r="8471" spans="1:5" ht="13.5" customHeight="1">
      <c r="A8471">
        <v>356</v>
      </c>
      <c r="B8471" t="str">
        <f t="shared" si="132"/>
        <v>356---1</v>
      </c>
      <c r="C8471" t="s">
        <v>4216</v>
      </c>
      <c r="D8471" t="s">
        <v>1135</v>
      </c>
      <c r="E8471">
        <v>1</v>
      </c>
    </row>
    <row r="8472" spans="1:5" ht="13.5" customHeight="1">
      <c r="A8472">
        <v>356</v>
      </c>
      <c r="B8472" t="str">
        <f t="shared" si="132"/>
        <v>356---2</v>
      </c>
      <c r="C8472" t="s">
        <v>4217</v>
      </c>
      <c r="D8472" t="s">
        <v>714</v>
      </c>
      <c r="E8472">
        <v>2</v>
      </c>
    </row>
    <row r="8473" spans="1:5" ht="13.5" customHeight="1">
      <c r="A8473">
        <v>356</v>
      </c>
      <c r="B8473" t="str">
        <f t="shared" si="132"/>
        <v>356---3</v>
      </c>
      <c r="C8473" t="s">
        <v>4279</v>
      </c>
      <c r="D8473" t="s">
        <v>1024</v>
      </c>
      <c r="E8473">
        <v>3</v>
      </c>
    </row>
    <row r="8474" spans="1:5" ht="13.5" customHeight="1">
      <c r="A8474">
        <v>356</v>
      </c>
      <c r="B8474" t="str">
        <f t="shared" si="132"/>
        <v>356---4</v>
      </c>
      <c r="C8474" t="s">
        <v>4271</v>
      </c>
      <c r="D8474" t="s">
        <v>873</v>
      </c>
      <c r="E8474">
        <v>4</v>
      </c>
    </row>
    <row r="8475" spans="1:5" ht="13.5" customHeight="1">
      <c r="A8475">
        <v>356</v>
      </c>
      <c r="B8475" t="str">
        <f t="shared" si="132"/>
        <v>356---5</v>
      </c>
      <c r="C8475" t="s">
        <v>4220</v>
      </c>
      <c r="D8475" t="s">
        <v>900</v>
      </c>
      <c r="E8475">
        <v>5</v>
      </c>
    </row>
    <row r="8476" spans="1:5" ht="13.5" customHeight="1">
      <c r="A8476">
        <v>356</v>
      </c>
      <c r="B8476" t="str">
        <f t="shared" si="132"/>
        <v>356---6</v>
      </c>
      <c r="C8476" t="s">
        <v>4270</v>
      </c>
      <c r="D8476" t="s">
        <v>877</v>
      </c>
      <c r="E8476">
        <v>6</v>
      </c>
    </row>
    <row r="8477" spans="1:5" ht="13.5" customHeight="1">
      <c r="A8477">
        <v>356</v>
      </c>
      <c r="B8477" t="str">
        <f t="shared" si="132"/>
        <v>356---7</v>
      </c>
      <c r="C8477" t="s">
        <v>4222</v>
      </c>
      <c r="D8477" t="s">
        <v>1237</v>
      </c>
      <c r="E8477">
        <v>7</v>
      </c>
    </row>
    <row r="8478" spans="1:5" ht="13.5" customHeight="1">
      <c r="A8478">
        <v>356</v>
      </c>
      <c r="B8478" t="str">
        <f t="shared" si="132"/>
        <v>356---8</v>
      </c>
      <c r="C8478" t="s">
        <v>4268</v>
      </c>
      <c r="D8478" t="s">
        <v>911</v>
      </c>
      <c r="E8478">
        <v>8</v>
      </c>
    </row>
    <row r="8479" spans="1:5" ht="13.5" customHeight="1">
      <c r="A8479">
        <v>356</v>
      </c>
      <c r="B8479" t="str">
        <f t="shared" si="132"/>
        <v>356---9</v>
      </c>
      <c r="C8479" t="s">
        <v>4224</v>
      </c>
      <c r="D8479" t="s">
        <v>1281</v>
      </c>
      <c r="E8479">
        <v>9</v>
      </c>
    </row>
    <row r="8480" spans="1:5" ht="13.5" customHeight="1">
      <c r="A8480">
        <v>356</v>
      </c>
      <c r="B8480" t="str">
        <f t="shared" si="132"/>
        <v>356---10</v>
      </c>
      <c r="C8480" t="s">
        <v>4276</v>
      </c>
      <c r="D8480" t="s">
        <v>1272</v>
      </c>
      <c r="E8480">
        <v>10</v>
      </c>
    </row>
    <row r="8481" spans="1:5" ht="13.5" customHeight="1">
      <c r="A8481">
        <v>356</v>
      </c>
      <c r="B8481" t="str">
        <f t="shared" si="132"/>
        <v>356---11</v>
      </c>
      <c r="C8481" t="s">
        <v>4226</v>
      </c>
      <c r="D8481" t="s">
        <v>1261</v>
      </c>
      <c r="E8481">
        <v>11</v>
      </c>
    </row>
    <row r="8482" spans="1:5" ht="13.5" customHeight="1">
      <c r="A8482">
        <v>356</v>
      </c>
      <c r="B8482" t="str">
        <f t="shared" si="132"/>
        <v>356---12</v>
      </c>
      <c r="C8482" t="s">
        <v>4231</v>
      </c>
      <c r="D8482" t="s">
        <v>1114</v>
      </c>
      <c r="E8482">
        <v>12</v>
      </c>
    </row>
    <row r="8483" spans="1:5" ht="13.5" customHeight="1">
      <c r="A8483">
        <v>356</v>
      </c>
      <c r="B8483" t="str">
        <f t="shared" si="132"/>
        <v>356---13</v>
      </c>
      <c r="C8483" t="s">
        <v>4232</v>
      </c>
      <c r="D8483" t="s">
        <v>754</v>
      </c>
      <c r="E8483">
        <v>13</v>
      </c>
    </row>
    <row r="8484" spans="1:5" ht="13.5" customHeight="1">
      <c r="A8484">
        <v>356</v>
      </c>
      <c r="B8484" t="str">
        <f t="shared" si="132"/>
        <v>356---14</v>
      </c>
      <c r="C8484" t="s">
        <v>4264</v>
      </c>
      <c r="D8484" t="s">
        <v>785</v>
      </c>
      <c r="E8484">
        <v>14</v>
      </c>
    </row>
    <row r="8485" spans="1:5" ht="13.5" customHeight="1">
      <c r="A8485">
        <v>356</v>
      </c>
      <c r="B8485" t="str">
        <f t="shared" si="132"/>
        <v>356---15</v>
      </c>
      <c r="C8485" t="s">
        <v>4235</v>
      </c>
      <c r="D8485" t="s">
        <v>881</v>
      </c>
      <c r="E8485">
        <v>15</v>
      </c>
    </row>
    <row r="8486" spans="1:5" ht="13.5" customHeight="1">
      <c r="A8486">
        <v>356</v>
      </c>
      <c r="B8486" t="str">
        <f t="shared" si="132"/>
        <v>356---16</v>
      </c>
      <c r="C8486" t="s">
        <v>4272</v>
      </c>
      <c r="D8486" t="s">
        <v>910</v>
      </c>
      <c r="E8486">
        <v>16</v>
      </c>
    </row>
    <row r="8487" spans="1:5" ht="13.5" customHeight="1">
      <c r="A8487">
        <v>356</v>
      </c>
      <c r="B8487" t="str">
        <f t="shared" si="132"/>
        <v>356---17</v>
      </c>
      <c r="C8487" t="s">
        <v>5911</v>
      </c>
      <c r="D8487" t="s">
        <v>722</v>
      </c>
      <c r="E8487">
        <v>17</v>
      </c>
    </row>
    <row r="8488" spans="1:5" ht="13.5" customHeight="1">
      <c r="A8488">
        <v>356</v>
      </c>
      <c r="B8488" t="str">
        <f t="shared" si="132"/>
        <v>356---18</v>
      </c>
      <c r="C8488" t="s">
        <v>5911</v>
      </c>
      <c r="D8488" t="s">
        <v>1117</v>
      </c>
      <c r="E8488">
        <v>18</v>
      </c>
    </row>
    <row r="8489" spans="1:5" ht="13.5" customHeight="1">
      <c r="A8489">
        <v>356</v>
      </c>
      <c r="B8489" t="str">
        <f t="shared" si="132"/>
        <v>356---19</v>
      </c>
      <c r="C8489" t="s">
        <v>5911</v>
      </c>
      <c r="D8489" t="s">
        <v>783</v>
      </c>
      <c r="E8489">
        <v>19</v>
      </c>
    </row>
    <row r="8490" spans="1:5" ht="13.5" customHeight="1">
      <c r="A8490">
        <v>356</v>
      </c>
      <c r="B8490" t="str">
        <f t="shared" si="132"/>
        <v>356---20</v>
      </c>
      <c r="C8490" t="s">
        <v>5911</v>
      </c>
      <c r="D8490" t="s">
        <v>1178</v>
      </c>
      <c r="E8490">
        <v>20</v>
      </c>
    </row>
    <row r="8491" spans="1:5" ht="13.5" customHeight="1">
      <c r="A8491">
        <v>356</v>
      </c>
      <c r="B8491" t="str">
        <f t="shared" si="132"/>
        <v>356---21</v>
      </c>
      <c r="C8491" t="s">
        <v>5911</v>
      </c>
      <c r="D8491" t="s">
        <v>1063</v>
      </c>
      <c r="E8491">
        <v>21</v>
      </c>
    </row>
    <row r="8492" spans="1:5" ht="13.5" customHeight="1">
      <c r="A8492">
        <v>356</v>
      </c>
      <c r="B8492" t="str">
        <f t="shared" si="132"/>
        <v>356---22</v>
      </c>
      <c r="C8492" t="s">
        <v>5911</v>
      </c>
      <c r="D8492" t="s">
        <v>1075</v>
      </c>
      <c r="E8492">
        <v>22</v>
      </c>
    </row>
    <row r="8493" spans="1:5" ht="13.5" customHeight="1">
      <c r="A8493">
        <v>356</v>
      </c>
      <c r="B8493" t="str">
        <f t="shared" si="132"/>
        <v>356---23</v>
      </c>
      <c r="C8493" t="s">
        <v>5911</v>
      </c>
      <c r="D8493" t="s">
        <v>1076</v>
      </c>
      <c r="E8493">
        <v>23</v>
      </c>
    </row>
    <row r="8494" spans="1:5" ht="13.5" customHeight="1">
      <c r="A8494">
        <v>356</v>
      </c>
      <c r="B8494" t="str">
        <f t="shared" si="132"/>
        <v>356---24</v>
      </c>
      <c r="C8494" t="s">
        <v>5911</v>
      </c>
      <c r="D8494" t="s">
        <v>908</v>
      </c>
      <c r="E8494">
        <v>24</v>
      </c>
    </row>
    <row r="8495" spans="1:5" ht="13.5" customHeight="1">
      <c r="A8495">
        <v>356</v>
      </c>
      <c r="B8495" t="str">
        <f t="shared" si="132"/>
        <v>356---25</v>
      </c>
      <c r="C8495" t="s">
        <v>5911</v>
      </c>
      <c r="D8495" t="s">
        <v>1189</v>
      </c>
      <c r="E8495">
        <v>25</v>
      </c>
    </row>
    <row r="8496" spans="1:5" ht="13.5" customHeight="1">
      <c r="A8496">
        <v>356</v>
      </c>
      <c r="B8496" t="str">
        <f t="shared" si="132"/>
        <v>356---26</v>
      </c>
      <c r="C8496" t="s">
        <v>741</v>
      </c>
      <c r="D8496" t="s">
        <v>1248</v>
      </c>
      <c r="E8496">
        <v>26</v>
      </c>
    </row>
    <row r="8497" spans="1:5" ht="13.5" customHeight="1">
      <c r="A8497">
        <v>356</v>
      </c>
      <c r="B8497" t="str">
        <f t="shared" si="132"/>
        <v>356---27</v>
      </c>
      <c r="C8497" t="s">
        <v>743</v>
      </c>
      <c r="D8497" t="s">
        <v>754</v>
      </c>
      <c r="E8497">
        <v>27</v>
      </c>
    </row>
    <row r="8498" spans="1:5" ht="13.5" customHeight="1">
      <c r="A8498">
        <v>356</v>
      </c>
      <c r="B8498" t="str">
        <f t="shared" si="132"/>
        <v>356---28</v>
      </c>
      <c r="C8498" t="s">
        <v>987</v>
      </c>
      <c r="D8498" t="s">
        <v>1263</v>
      </c>
      <c r="E8498">
        <v>28</v>
      </c>
    </row>
    <row r="8499" spans="1:5" ht="13.5" customHeight="1">
      <c r="A8499">
        <v>356</v>
      </c>
      <c r="B8499" t="str">
        <f t="shared" si="132"/>
        <v>356---29</v>
      </c>
      <c r="C8499" t="s">
        <v>989</v>
      </c>
      <c r="D8499" t="s">
        <v>738</v>
      </c>
      <c r="E8499">
        <v>29</v>
      </c>
    </row>
    <row r="8500" spans="1:5" ht="13.5" customHeight="1">
      <c r="A8500">
        <v>356</v>
      </c>
      <c r="B8500" t="str">
        <f t="shared" si="132"/>
        <v>356---30</v>
      </c>
      <c r="C8500" t="s">
        <v>747</v>
      </c>
      <c r="D8500" t="s">
        <v>1154</v>
      </c>
      <c r="E8500">
        <v>30</v>
      </c>
    </row>
    <row r="8501" spans="1:5" ht="13.5" customHeight="1">
      <c r="A8501">
        <v>356</v>
      </c>
      <c r="B8501" t="str">
        <f t="shared" si="132"/>
        <v>356---31</v>
      </c>
      <c r="C8501" t="s">
        <v>819</v>
      </c>
      <c r="D8501" t="s">
        <v>756</v>
      </c>
      <c r="E8501">
        <v>31</v>
      </c>
    </row>
    <row r="8502" spans="1:5" ht="13.5" customHeight="1">
      <c r="A8502">
        <v>356</v>
      </c>
      <c r="B8502" t="str">
        <f t="shared" si="132"/>
        <v>356---32</v>
      </c>
      <c r="C8502" t="s">
        <v>1074</v>
      </c>
      <c r="D8502" t="s">
        <v>880</v>
      </c>
      <c r="E8502">
        <v>32</v>
      </c>
    </row>
    <row r="8503" spans="1:5" ht="13.5" customHeight="1">
      <c r="A8503">
        <v>356</v>
      </c>
      <c r="B8503" t="str">
        <f t="shared" si="132"/>
        <v>356---33</v>
      </c>
      <c r="C8503" t="s">
        <v>820</v>
      </c>
      <c r="D8503" t="s">
        <v>882</v>
      </c>
      <c r="E8503">
        <v>33</v>
      </c>
    </row>
    <row r="8504" spans="1:5" ht="13.5" customHeight="1">
      <c r="A8504">
        <v>356</v>
      </c>
      <c r="B8504" t="str">
        <f t="shared" si="132"/>
        <v>356---34</v>
      </c>
      <c r="C8504" t="s">
        <v>751</v>
      </c>
      <c r="D8504" t="s">
        <v>1281</v>
      </c>
      <c r="E8504">
        <v>34</v>
      </c>
    </row>
    <row r="8505" spans="1:5" ht="13.5" customHeight="1">
      <c r="A8505">
        <v>356</v>
      </c>
      <c r="B8505" t="str">
        <f t="shared" si="132"/>
        <v>356---35</v>
      </c>
      <c r="C8505" t="s">
        <v>824</v>
      </c>
      <c r="D8505" t="s">
        <v>752</v>
      </c>
      <c r="E8505">
        <v>35</v>
      </c>
    </row>
    <row r="8506" spans="1:5" ht="13.5" customHeight="1">
      <c r="A8506">
        <v>356</v>
      </c>
      <c r="B8506" t="str">
        <f t="shared" si="132"/>
        <v>356---36</v>
      </c>
      <c r="C8506" t="s">
        <v>757</v>
      </c>
      <c r="D8506" t="s">
        <v>1272</v>
      </c>
      <c r="E8506">
        <v>36</v>
      </c>
    </row>
    <row r="8507" spans="1:5" ht="13.5" customHeight="1">
      <c r="A8507">
        <v>356</v>
      </c>
      <c r="B8507" t="str">
        <f t="shared" si="132"/>
        <v>356---37</v>
      </c>
      <c r="C8507" t="s">
        <v>940</v>
      </c>
      <c r="D8507" t="s">
        <v>1239</v>
      </c>
      <c r="E8507">
        <v>37</v>
      </c>
    </row>
    <row r="8508" spans="1:5" ht="13.5" customHeight="1">
      <c r="A8508">
        <v>356</v>
      </c>
      <c r="B8508" t="str">
        <f t="shared" si="132"/>
        <v>356---38</v>
      </c>
      <c r="C8508" t="s">
        <v>759</v>
      </c>
      <c r="D8508" t="s">
        <v>823</v>
      </c>
      <c r="E8508">
        <v>38</v>
      </c>
    </row>
    <row r="8509" spans="1:5" ht="13.5" customHeight="1">
      <c r="A8509">
        <v>356</v>
      </c>
      <c r="B8509" t="str">
        <f t="shared" si="132"/>
        <v>356---39</v>
      </c>
      <c r="C8509" t="s">
        <v>862</v>
      </c>
      <c r="D8509" t="s">
        <v>1261</v>
      </c>
      <c r="E8509">
        <v>39</v>
      </c>
    </row>
    <row r="8510" spans="1:5" ht="13.5" customHeight="1">
      <c r="A8510">
        <v>356</v>
      </c>
      <c r="B8510" t="str">
        <f t="shared" si="132"/>
        <v>356---40</v>
      </c>
      <c r="C8510" t="s">
        <v>890</v>
      </c>
      <c r="D8510" t="s">
        <v>911</v>
      </c>
      <c r="E8510">
        <v>40</v>
      </c>
    </row>
    <row r="8511" spans="1:5" ht="13.5" customHeight="1">
      <c r="A8511">
        <v>356</v>
      </c>
      <c r="B8511" t="str">
        <f t="shared" si="132"/>
        <v>356---41</v>
      </c>
      <c r="C8511" t="s">
        <v>1252</v>
      </c>
      <c r="D8511" t="s">
        <v>1283</v>
      </c>
      <c r="E8511">
        <v>41</v>
      </c>
    </row>
    <row r="8512" spans="1:5" ht="13.5" customHeight="1">
      <c r="A8512">
        <v>356</v>
      </c>
      <c r="B8512" t="str">
        <f t="shared" si="132"/>
        <v>356---42</v>
      </c>
      <c r="C8512" t="s">
        <v>868</v>
      </c>
      <c r="D8512" t="s">
        <v>758</v>
      </c>
      <c r="E8512">
        <v>42</v>
      </c>
    </row>
    <row r="8513" spans="1:5" ht="13.5" customHeight="1">
      <c r="A8513">
        <v>356</v>
      </c>
      <c r="B8513" t="str">
        <f t="shared" si="132"/>
        <v>356---43</v>
      </c>
      <c r="C8513" t="s">
        <v>969</v>
      </c>
      <c r="D8513" t="s">
        <v>802</v>
      </c>
      <c r="E8513">
        <v>43</v>
      </c>
    </row>
    <row r="8514" spans="1:5" ht="13.5" customHeight="1">
      <c r="A8514">
        <v>356</v>
      </c>
      <c r="B8514" t="str">
        <f t="shared" si="132"/>
        <v>356---44</v>
      </c>
      <c r="C8514" t="s">
        <v>5913</v>
      </c>
      <c r="D8514" t="s">
        <v>1114</v>
      </c>
      <c r="E8514">
        <v>44</v>
      </c>
    </row>
    <row r="8515" spans="1:5" ht="13.5" customHeight="1">
      <c r="A8515">
        <v>356</v>
      </c>
      <c r="B8515" t="str">
        <f t="shared" ref="B8515:B8578" si="133">A8515&amp;"---"&amp;E8515</f>
        <v>356---45</v>
      </c>
      <c r="C8515" t="s">
        <v>5945</v>
      </c>
      <c r="D8515" t="s">
        <v>881</v>
      </c>
      <c r="E8515">
        <v>45</v>
      </c>
    </row>
    <row r="8516" spans="1:5" ht="13.5" customHeight="1">
      <c r="A8516">
        <v>356</v>
      </c>
      <c r="B8516" t="str">
        <f t="shared" si="133"/>
        <v>356---46</v>
      </c>
      <c r="C8516" t="s">
        <v>5946</v>
      </c>
      <c r="D8516" t="s">
        <v>893</v>
      </c>
      <c r="E8516">
        <v>46</v>
      </c>
    </row>
    <row r="8517" spans="1:5" ht="13.5" customHeight="1">
      <c r="A8517">
        <v>356</v>
      </c>
      <c r="B8517" t="str">
        <f t="shared" si="133"/>
        <v>356---47</v>
      </c>
      <c r="C8517" t="s">
        <v>5947</v>
      </c>
      <c r="D8517" t="s">
        <v>884</v>
      </c>
      <c r="E8517">
        <v>47</v>
      </c>
    </row>
    <row r="8518" spans="1:5" ht="13.5" customHeight="1">
      <c r="A8518">
        <v>356</v>
      </c>
      <c r="B8518" t="str">
        <f t="shared" si="133"/>
        <v>356---48</v>
      </c>
      <c r="C8518" t="s">
        <v>5948</v>
      </c>
      <c r="D8518" t="s">
        <v>886</v>
      </c>
      <c r="E8518">
        <v>48</v>
      </c>
    </row>
    <row r="8519" spans="1:5" ht="13.5" customHeight="1">
      <c r="A8519">
        <v>356</v>
      </c>
      <c r="B8519" t="str">
        <f t="shared" si="133"/>
        <v>356---49</v>
      </c>
      <c r="C8519" t="s">
        <v>5925</v>
      </c>
      <c r="D8519" t="s">
        <v>798</v>
      </c>
      <c r="E8519">
        <v>49</v>
      </c>
    </row>
    <row r="8520" spans="1:5" ht="13.5" customHeight="1">
      <c r="A8520">
        <v>356</v>
      </c>
      <c r="B8520" t="str">
        <f t="shared" si="133"/>
        <v>356---50</v>
      </c>
      <c r="C8520" t="s">
        <v>5949</v>
      </c>
      <c r="D8520" t="s">
        <v>895</v>
      </c>
      <c r="E8520">
        <v>50</v>
      </c>
    </row>
    <row r="8521" spans="1:5" ht="13.5" customHeight="1">
      <c r="A8521">
        <v>356</v>
      </c>
      <c r="B8521" t="str">
        <f t="shared" si="133"/>
        <v>356---51</v>
      </c>
      <c r="C8521" t="s">
        <v>5914</v>
      </c>
      <c r="D8521" t="s">
        <v>785</v>
      </c>
      <c r="E8521">
        <v>51</v>
      </c>
    </row>
    <row r="8522" spans="1:5" ht="13.5" customHeight="1">
      <c r="A8522">
        <v>356</v>
      </c>
      <c r="B8522" t="str">
        <f t="shared" si="133"/>
        <v>356---52</v>
      </c>
      <c r="C8522" t="s">
        <v>5915</v>
      </c>
      <c r="D8522" t="s">
        <v>772</v>
      </c>
      <c r="E8522">
        <v>52</v>
      </c>
    </row>
    <row r="8523" spans="1:5" ht="13.5" customHeight="1">
      <c r="A8523">
        <v>356</v>
      </c>
      <c r="B8523" t="str">
        <f t="shared" si="133"/>
        <v>356---53</v>
      </c>
      <c r="C8523" t="s">
        <v>5917</v>
      </c>
      <c r="D8523" t="s">
        <v>789</v>
      </c>
      <c r="E8523">
        <v>53</v>
      </c>
    </row>
    <row r="8524" spans="1:5" ht="13.5" customHeight="1">
      <c r="A8524">
        <v>356</v>
      </c>
      <c r="B8524" t="str">
        <f t="shared" si="133"/>
        <v>356---54</v>
      </c>
      <c r="C8524" t="s">
        <v>5918</v>
      </c>
      <c r="D8524" t="s">
        <v>770</v>
      </c>
      <c r="E8524">
        <v>54</v>
      </c>
    </row>
    <row r="8525" spans="1:5" ht="13.5" customHeight="1">
      <c r="A8525">
        <v>356</v>
      </c>
      <c r="B8525" t="str">
        <f t="shared" si="133"/>
        <v>356---55</v>
      </c>
      <c r="C8525" t="s">
        <v>5985</v>
      </c>
      <c r="D8525" t="s">
        <v>1159</v>
      </c>
      <c r="E8525">
        <v>55</v>
      </c>
    </row>
    <row r="8526" spans="1:5" ht="13.5" customHeight="1">
      <c r="A8526">
        <v>356</v>
      </c>
      <c r="B8526" t="str">
        <f t="shared" si="133"/>
        <v>356---56</v>
      </c>
      <c r="C8526" t="s">
        <v>5954</v>
      </c>
      <c r="D8526" t="s">
        <v>1166</v>
      </c>
      <c r="E8526">
        <v>56</v>
      </c>
    </row>
    <row r="8527" spans="1:5" ht="13.5" customHeight="1">
      <c r="A8527">
        <v>356</v>
      </c>
      <c r="B8527" t="str">
        <f t="shared" si="133"/>
        <v>356---57</v>
      </c>
      <c r="C8527" t="s">
        <v>6005</v>
      </c>
      <c r="D8527" t="s">
        <v>1237</v>
      </c>
      <c r="E8527">
        <v>57</v>
      </c>
    </row>
    <row r="8528" spans="1:5" ht="13.5" customHeight="1">
      <c r="A8528">
        <v>356</v>
      </c>
      <c r="B8528" t="str">
        <f t="shared" si="133"/>
        <v>356---58</v>
      </c>
      <c r="C8528" t="s">
        <v>5955</v>
      </c>
      <c r="D8528" t="s">
        <v>889</v>
      </c>
      <c r="E8528">
        <v>58</v>
      </c>
    </row>
    <row r="8529" spans="1:5" ht="13.5" customHeight="1">
      <c r="A8529">
        <v>356</v>
      </c>
      <c r="B8529" t="str">
        <f t="shared" si="133"/>
        <v>356---59</v>
      </c>
      <c r="C8529" t="s">
        <v>5959</v>
      </c>
      <c r="D8529" t="s">
        <v>6222</v>
      </c>
      <c r="E8529">
        <v>59</v>
      </c>
    </row>
    <row r="8530" spans="1:5" ht="13.5" customHeight="1">
      <c r="A8530">
        <v>357</v>
      </c>
      <c r="B8530" t="str">
        <f t="shared" si="133"/>
        <v>357---1</v>
      </c>
      <c r="C8530" t="s">
        <v>4216</v>
      </c>
      <c r="D8530" t="s">
        <v>1189</v>
      </c>
      <c r="E8530">
        <v>1</v>
      </c>
    </row>
    <row r="8531" spans="1:5" ht="13.5" customHeight="1">
      <c r="A8531">
        <v>357</v>
      </c>
      <c r="B8531" t="str">
        <f t="shared" si="133"/>
        <v>357---2</v>
      </c>
      <c r="C8531" t="s">
        <v>4216</v>
      </c>
      <c r="D8531" t="s">
        <v>1372</v>
      </c>
      <c r="E8531">
        <v>2</v>
      </c>
    </row>
    <row r="8532" spans="1:5" ht="13.5" customHeight="1">
      <c r="A8532">
        <v>357</v>
      </c>
      <c r="B8532" t="str">
        <f t="shared" si="133"/>
        <v>357---3</v>
      </c>
      <c r="C8532" t="s">
        <v>4216</v>
      </c>
      <c r="D8532" t="s">
        <v>1135</v>
      </c>
      <c r="E8532">
        <v>3</v>
      </c>
    </row>
    <row r="8533" spans="1:5" ht="13.5" customHeight="1">
      <c r="A8533">
        <v>357</v>
      </c>
      <c r="B8533" t="str">
        <f t="shared" si="133"/>
        <v>357---4</v>
      </c>
      <c r="C8533" t="s">
        <v>4216</v>
      </c>
      <c r="D8533" t="s">
        <v>714</v>
      </c>
      <c r="E8533">
        <v>4</v>
      </c>
    </row>
    <row r="8534" spans="1:5" ht="13.5" customHeight="1">
      <c r="A8534">
        <v>357</v>
      </c>
      <c r="B8534" t="str">
        <f t="shared" si="133"/>
        <v>357---5</v>
      </c>
      <c r="C8534" t="s">
        <v>4216</v>
      </c>
      <c r="D8534" t="s">
        <v>1024</v>
      </c>
      <c r="E8534">
        <v>5</v>
      </c>
    </row>
    <row r="8535" spans="1:5" ht="13.5" customHeight="1">
      <c r="A8535">
        <v>357</v>
      </c>
      <c r="B8535" t="str">
        <f t="shared" si="133"/>
        <v>357---6</v>
      </c>
      <c r="C8535" t="s">
        <v>4216</v>
      </c>
      <c r="D8535" t="s">
        <v>873</v>
      </c>
      <c r="E8535">
        <v>6</v>
      </c>
    </row>
    <row r="8536" spans="1:5" ht="13.5" customHeight="1">
      <c r="A8536">
        <v>357</v>
      </c>
      <c r="B8536" t="str">
        <f t="shared" si="133"/>
        <v>357---7</v>
      </c>
      <c r="C8536" t="s">
        <v>4220</v>
      </c>
      <c r="D8536" t="s">
        <v>900</v>
      </c>
      <c r="E8536">
        <v>7</v>
      </c>
    </row>
    <row r="8537" spans="1:5" ht="13.5" customHeight="1">
      <c r="A8537">
        <v>357</v>
      </c>
      <c r="B8537" t="str">
        <f t="shared" si="133"/>
        <v>357---8</v>
      </c>
      <c r="C8537" t="s">
        <v>4270</v>
      </c>
      <c r="D8537" t="s">
        <v>877</v>
      </c>
      <c r="E8537">
        <v>8</v>
      </c>
    </row>
    <row r="8538" spans="1:5" ht="13.5" customHeight="1">
      <c r="A8538">
        <v>357</v>
      </c>
      <c r="B8538" t="str">
        <f t="shared" si="133"/>
        <v>357---9</v>
      </c>
      <c r="C8538" t="s">
        <v>4222</v>
      </c>
      <c r="D8538" t="s">
        <v>1237</v>
      </c>
      <c r="E8538">
        <v>9</v>
      </c>
    </row>
    <row r="8539" spans="1:5" ht="13.5" customHeight="1">
      <c r="A8539">
        <v>357</v>
      </c>
      <c r="B8539" t="str">
        <f t="shared" si="133"/>
        <v>357---10</v>
      </c>
      <c r="C8539" t="s">
        <v>4268</v>
      </c>
      <c r="D8539" t="s">
        <v>911</v>
      </c>
      <c r="E8539">
        <v>10</v>
      </c>
    </row>
    <row r="8540" spans="1:5" ht="13.5" customHeight="1">
      <c r="A8540">
        <v>357</v>
      </c>
      <c r="B8540" t="str">
        <f t="shared" si="133"/>
        <v>357---11</v>
      </c>
      <c r="C8540" t="s">
        <v>4224</v>
      </c>
      <c r="D8540" t="s">
        <v>1281</v>
      </c>
      <c r="E8540">
        <v>11</v>
      </c>
    </row>
    <row r="8541" spans="1:5" ht="13.5" customHeight="1">
      <c r="A8541">
        <v>357</v>
      </c>
      <c r="B8541" t="str">
        <f t="shared" si="133"/>
        <v>357---12</v>
      </c>
      <c r="C8541" t="s">
        <v>4276</v>
      </c>
      <c r="D8541" t="s">
        <v>1272</v>
      </c>
      <c r="E8541">
        <v>12</v>
      </c>
    </row>
    <row r="8542" spans="1:5" ht="13.5" customHeight="1">
      <c r="A8542">
        <v>357</v>
      </c>
      <c r="B8542" t="str">
        <f t="shared" si="133"/>
        <v>357---13</v>
      </c>
      <c r="C8542" t="s">
        <v>4226</v>
      </c>
      <c r="D8542" t="s">
        <v>1261</v>
      </c>
      <c r="E8542">
        <v>13</v>
      </c>
    </row>
    <row r="8543" spans="1:5" ht="13.5" customHeight="1">
      <c r="A8543">
        <v>357</v>
      </c>
      <c r="B8543" t="str">
        <f t="shared" si="133"/>
        <v>357---14</v>
      </c>
      <c r="C8543" t="s">
        <v>4231</v>
      </c>
      <c r="D8543" t="s">
        <v>1114</v>
      </c>
      <c r="E8543">
        <v>14</v>
      </c>
    </row>
    <row r="8544" spans="1:5" ht="13.5" customHeight="1">
      <c r="A8544">
        <v>357</v>
      </c>
      <c r="B8544" t="str">
        <f t="shared" si="133"/>
        <v>357---15</v>
      </c>
      <c r="C8544" t="s">
        <v>4232</v>
      </c>
      <c r="D8544" t="s">
        <v>754</v>
      </c>
      <c r="E8544">
        <v>15</v>
      </c>
    </row>
    <row r="8545" spans="1:5" ht="13.5" customHeight="1">
      <c r="A8545">
        <v>357</v>
      </c>
      <c r="B8545" t="str">
        <f t="shared" si="133"/>
        <v>357---16</v>
      </c>
      <c r="C8545" t="s">
        <v>4233</v>
      </c>
      <c r="D8545" t="s">
        <v>785</v>
      </c>
      <c r="E8545">
        <v>16</v>
      </c>
    </row>
    <row r="8546" spans="1:5" ht="13.5" customHeight="1">
      <c r="A8546">
        <v>357</v>
      </c>
      <c r="B8546" t="str">
        <f t="shared" si="133"/>
        <v>357---17</v>
      </c>
      <c r="C8546" t="s">
        <v>4256</v>
      </c>
      <c r="D8546" t="s">
        <v>881</v>
      </c>
      <c r="E8546">
        <v>17</v>
      </c>
    </row>
    <row r="8547" spans="1:5" ht="13.5" customHeight="1">
      <c r="A8547">
        <v>357</v>
      </c>
      <c r="B8547" t="str">
        <f t="shared" si="133"/>
        <v>357---18</v>
      </c>
      <c r="C8547" t="s">
        <v>4245</v>
      </c>
      <c r="D8547" t="s">
        <v>910</v>
      </c>
      <c r="E8547">
        <v>18</v>
      </c>
    </row>
    <row r="8548" spans="1:5" ht="13.5" customHeight="1">
      <c r="A8548">
        <v>357</v>
      </c>
      <c r="B8548" t="str">
        <f t="shared" si="133"/>
        <v>357---19</v>
      </c>
      <c r="C8548" t="s">
        <v>1017</v>
      </c>
      <c r="D8548" t="s">
        <v>796</v>
      </c>
      <c r="E8548">
        <v>19</v>
      </c>
    </row>
    <row r="8549" spans="1:5" ht="13.5" customHeight="1">
      <c r="A8549">
        <v>357</v>
      </c>
      <c r="B8549" t="str">
        <f t="shared" si="133"/>
        <v>357---20</v>
      </c>
      <c r="C8549" t="s">
        <v>731</v>
      </c>
      <c r="D8549" t="s">
        <v>800</v>
      </c>
      <c r="E8549">
        <v>20</v>
      </c>
    </row>
    <row r="8550" spans="1:5" ht="13.5" customHeight="1">
      <c r="A8550">
        <v>357</v>
      </c>
      <c r="B8550" t="str">
        <f t="shared" si="133"/>
        <v>357---21</v>
      </c>
      <c r="C8550" t="s">
        <v>741</v>
      </c>
      <c r="D8550" t="s">
        <v>1248</v>
      </c>
      <c r="E8550">
        <v>21</v>
      </c>
    </row>
    <row r="8551" spans="1:5" ht="13.5" customHeight="1">
      <c r="A8551">
        <v>357</v>
      </c>
      <c r="B8551" t="str">
        <f t="shared" si="133"/>
        <v>357---22</v>
      </c>
      <c r="C8551" t="s">
        <v>743</v>
      </c>
      <c r="D8551" t="s">
        <v>754</v>
      </c>
      <c r="E8551">
        <v>22</v>
      </c>
    </row>
    <row r="8552" spans="1:5" ht="13.5" customHeight="1">
      <c r="A8552">
        <v>357</v>
      </c>
      <c r="B8552" t="str">
        <f t="shared" si="133"/>
        <v>357---23</v>
      </c>
      <c r="C8552" t="s">
        <v>987</v>
      </c>
      <c r="D8552" t="s">
        <v>1263</v>
      </c>
      <c r="E8552">
        <v>23</v>
      </c>
    </row>
    <row r="8553" spans="1:5" ht="13.5" customHeight="1">
      <c r="A8553">
        <v>357</v>
      </c>
      <c r="B8553" t="str">
        <f t="shared" si="133"/>
        <v>357---24</v>
      </c>
      <c r="C8553" t="s">
        <v>989</v>
      </c>
      <c r="D8553" t="s">
        <v>738</v>
      </c>
      <c r="E8553">
        <v>24</v>
      </c>
    </row>
    <row r="8554" spans="1:5" ht="13.5" customHeight="1">
      <c r="A8554">
        <v>357</v>
      </c>
      <c r="B8554" t="str">
        <f t="shared" si="133"/>
        <v>357---25</v>
      </c>
      <c r="C8554" t="s">
        <v>747</v>
      </c>
      <c r="D8554" t="s">
        <v>1154</v>
      </c>
      <c r="E8554">
        <v>25</v>
      </c>
    </row>
    <row r="8555" spans="1:5" ht="13.5" customHeight="1">
      <c r="A8555">
        <v>357</v>
      </c>
      <c r="B8555" t="str">
        <f t="shared" si="133"/>
        <v>357---26</v>
      </c>
      <c r="C8555" t="s">
        <v>819</v>
      </c>
      <c r="D8555" t="s">
        <v>756</v>
      </c>
      <c r="E8555">
        <v>26</v>
      </c>
    </row>
    <row r="8556" spans="1:5" ht="13.5" customHeight="1">
      <c r="A8556">
        <v>357</v>
      </c>
      <c r="B8556" t="str">
        <f t="shared" si="133"/>
        <v>357---27</v>
      </c>
      <c r="C8556" t="s">
        <v>1074</v>
      </c>
      <c r="D8556" t="s">
        <v>880</v>
      </c>
      <c r="E8556">
        <v>27</v>
      </c>
    </row>
    <row r="8557" spans="1:5" ht="13.5" customHeight="1">
      <c r="A8557">
        <v>357</v>
      </c>
      <c r="B8557" t="str">
        <f t="shared" si="133"/>
        <v>357---28</v>
      </c>
      <c r="C8557" t="s">
        <v>820</v>
      </c>
      <c r="D8557" t="s">
        <v>882</v>
      </c>
      <c r="E8557">
        <v>28</v>
      </c>
    </row>
    <row r="8558" spans="1:5" ht="13.5" customHeight="1">
      <c r="A8558">
        <v>357</v>
      </c>
      <c r="B8558" t="str">
        <f t="shared" si="133"/>
        <v>357---29</v>
      </c>
      <c r="C8558" t="s">
        <v>751</v>
      </c>
      <c r="D8558" t="s">
        <v>1281</v>
      </c>
      <c r="E8558">
        <v>29</v>
      </c>
    </row>
    <row r="8559" spans="1:5" ht="13.5" customHeight="1">
      <c r="A8559">
        <v>357</v>
      </c>
      <c r="B8559" t="str">
        <f t="shared" si="133"/>
        <v>357---30</v>
      </c>
      <c r="C8559" t="s">
        <v>824</v>
      </c>
      <c r="D8559" t="s">
        <v>752</v>
      </c>
      <c r="E8559">
        <v>30</v>
      </c>
    </row>
    <row r="8560" spans="1:5" ht="13.5" customHeight="1">
      <c r="A8560">
        <v>357</v>
      </c>
      <c r="B8560" t="str">
        <f t="shared" si="133"/>
        <v>357---31</v>
      </c>
      <c r="C8560" t="s">
        <v>757</v>
      </c>
      <c r="D8560" t="s">
        <v>1272</v>
      </c>
      <c r="E8560">
        <v>31</v>
      </c>
    </row>
    <row r="8561" spans="1:5" ht="13.5" customHeight="1">
      <c r="A8561">
        <v>357</v>
      </c>
      <c r="B8561" t="str">
        <f t="shared" si="133"/>
        <v>357---32</v>
      </c>
      <c r="C8561" t="s">
        <v>940</v>
      </c>
      <c r="D8561" t="s">
        <v>1239</v>
      </c>
      <c r="E8561">
        <v>32</v>
      </c>
    </row>
    <row r="8562" spans="1:5" ht="13.5" customHeight="1">
      <c r="A8562">
        <v>357</v>
      </c>
      <c r="B8562" t="str">
        <f t="shared" si="133"/>
        <v>357---33</v>
      </c>
      <c r="C8562" t="s">
        <v>759</v>
      </c>
      <c r="D8562" t="s">
        <v>823</v>
      </c>
      <c r="E8562">
        <v>33</v>
      </c>
    </row>
    <row r="8563" spans="1:5" ht="13.5" customHeight="1">
      <c r="A8563">
        <v>357</v>
      </c>
      <c r="B8563" t="str">
        <f t="shared" si="133"/>
        <v>357---34</v>
      </c>
      <c r="C8563" t="s">
        <v>862</v>
      </c>
      <c r="D8563" t="s">
        <v>1261</v>
      </c>
      <c r="E8563">
        <v>34</v>
      </c>
    </row>
    <row r="8564" spans="1:5" ht="13.5" customHeight="1">
      <c r="A8564">
        <v>357</v>
      </c>
      <c r="B8564" t="str">
        <f t="shared" si="133"/>
        <v>357---35</v>
      </c>
      <c r="C8564" t="s">
        <v>890</v>
      </c>
      <c r="D8564" t="s">
        <v>911</v>
      </c>
      <c r="E8564">
        <v>35</v>
      </c>
    </row>
    <row r="8565" spans="1:5" ht="13.5" customHeight="1">
      <c r="A8565">
        <v>357</v>
      </c>
      <c r="B8565" t="str">
        <f t="shared" si="133"/>
        <v>357---36</v>
      </c>
      <c r="C8565" t="s">
        <v>1252</v>
      </c>
      <c r="D8565" t="s">
        <v>1283</v>
      </c>
      <c r="E8565">
        <v>36</v>
      </c>
    </row>
    <row r="8566" spans="1:5" ht="13.5" customHeight="1">
      <c r="A8566">
        <v>357</v>
      </c>
      <c r="B8566" t="str">
        <f t="shared" si="133"/>
        <v>357---37</v>
      </c>
      <c r="C8566" t="s">
        <v>868</v>
      </c>
      <c r="D8566" t="s">
        <v>758</v>
      </c>
      <c r="E8566">
        <v>37</v>
      </c>
    </row>
    <row r="8567" spans="1:5" ht="13.5" customHeight="1">
      <c r="A8567">
        <v>357</v>
      </c>
      <c r="B8567" t="str">
        <f t="shared" si="133"/>
        <v>357---38</v>
      </c>
      <c r="C8567" t="s">
        <v>969</v>
      </c>
      <c r="D8567" t="s">
        <v>802</v>
      </c>
      <c r="E8567">
        <v>38</v>
      </c>
    </row>
    <row r="8568" spans="1:5" ht="13.5" customHeight="1">
      <c r="A8568">
        <v>357</v>
      </c>
      <c r="B8568" t="str">
        <f t="shared" si="133"/>
        <v>357---39</v>
      </c>
      <c r="C8568" t="s">
        <v>5913</v>
      </c>
      <c r="D8568" t="s">
        <v>1114</v>
      </c>
      <c r="E8568">
        <v>39</v>
      </c>
    </row>
    <row r="8569" spans="1:5" ht="13.5" customHeight="1">
      <c r="A8569">
        <v>357</v>
      </c>
      <c r="B8569" t="str">
        <f t="shared" si="133"/>
        <v>357---40</v>
      </c>
      <c r="C8569" t="s">
        <v>5945</v>
      </c>
      <c r="D8569" t="s">
        <v>881</v>
      </c>
      <c r="E8569">
        <v>40</v>
      </c>
    </row>
    <row r="8570" spans="1:5" ht="13.5" customHeight="1">
      <c r="A8570">
        <v>357</v>
      </c>
      <c r="B8570" t="str">
        <f t="shared" si="133"/>
        <v>357---41</v>
      </c>
      <c r="C8570" t="s">
        <v>5946</v>
      </c>
      <c r="D8570" t="s">
        <v>893</v>
      </c>
      <c r="E8570">
        <v>41</v>
      </c>
    </row>
    <row r="8571" spans="1:5" ht="13.5" customHeight="1">
      <c r="A8571">
        <v>357</v>
      </c>
      <c r="B8571" t="str">
        <f t="shared" si="133"/>
        <v>357---42</v>
      </c>
      <c r="C8571" t="s">
        <v>5947</v>
      </c>
      <c r="D8571" t="s">
        <v>884</v>
      </c>
      <c r="E8571">
        <v>42</v>
      </c>
    </row>
    <row r="8572" spans="1:5" ht="13.5" customHeight="1">
      <c r="A8572">
        <v>357</v>
      </c>
      <c r="B8572" t="str">
        <f t="shared" si="133"/>
        <v>357---43</v>
      </c>
      <c r="C8572" t="s">
        <v>5948</v>
      </c>
      <c r="D8572" t="s">
        <v>886</v>
      </c>
      <c r="E8572">
        <v>43</v>
      </c>
    </row>
    <row r="8573" spans="1:5" ht="13.5" customHeight="1">
      <c r="A8573">
        <v>357</v>
      </c>
      <c r="B8573" t="str">
        <f t="shared" si="133"/>
        <v>357---44</v>
      </c>
      <c r="C8573" t="s">
        <v>5925</v>
      </c>
      <c r="D8573" t="s">
        <v>798</v>
      </c>
      <c r="E8573">
        <v>44</v>
      </c>
    </row>
    <row r="8574" spans="1:5" ht="13.5" customHeight="1">
      <c r="A8574">
        <v>357</v>
      </c>
      <c r="B8574" t="str">
        <f t="shared" si="133"/>
        <v>357---45</v>
      </c>
      <c r="C8574" t="s">
        <v>5949</v>
      </c>
      <c r="D8574" t="s">
        <v>895</v>
      </c>
      <c r="E8574">
        <v>45</v>
      </c>
    </row>
    <row r="8575" spans="1:5" ht="13.5" customHeight="1">
      <c r="A8575">
        <v>357</v>
      </c>
      <c r="B8575" t="str">
        <f t="shared" si="133"/>
        <v>357---46</v>
      </c>
      <c r="C8575" t="s">
        <v>5914</v>
      </c>
      <c r="D8575" t="s">
        <v>785</v>
      </c>
      <c r="E8575">
        <v>46</v>
      </c>
    </row>
    <row r="8576" spans="1:5" ht="13.5" customHeight="1">
      <c r="A8576">
        <v>357</v>
      </c>
      <c r="B8576" t="str">
        <f t="shared" si="133"/>
        <v>357---47</v>
      </c>
      <c r="C8576" t="s">
        <v>5915</v>
      </c>
      <c r="D8576" t="s">
        <v>772</v>
      </c>
      <c r="E8576">
        <v>47</v>
      </c>
    </row>
    <row r="8577" spans="1:5" ht="13.5" customHeight="1">
      <c r="A8577">
        <v>357</v>
      </c>
      <c r="B8577" t="str">
        <f t="shared" si="133"/>
        <v>357---48</v>
      </c>
      <c r="C8577" t="s">
        <v>5917</v>
      </c>
      <c r="D8577" t="s">
        <v>789</v>
      </c>
      <c r="E8577">
        <v>48</v>
      </c>
    </row>
    <row r="8578" spans="1:5" ht="13.5" customHeight="1">
      <c r="A8578">
        <v>357</v>
      </c>
      <c r="B8578" t="str">
        <f t="shared" si="133"/>
        <v>357---49</v>
      </c>
      <c r="C8578" t="s">
        <v>5918</v>
      </c>
      <c r="D8578" t="s">
        <v>770</v>
      </c>
      <c r="E8578">
        <v>49</v>
      </c>
    </row>
    <row r="8579" spans="1:5" ht="13.5" customHeight="1">
      <c r="A8579">
        <v>357</v>
      </c>
      <c r="B8579" t="str">
        <f t="shared" ref="B8579:B8642" si="134">A8579&amp;"---"&amp;E8579</f>
        <v>357---50</v>
      </c>
      <c r="C8579" t="s">
        <v>5985</v>
      </c>
      <c r="D8579" t="s">
        <v>1159</v>
      </c>
      <c r="E8579">
        <v>50</v>
      </c>
    </row>
    <row r="8580" spans="1:5" ht="13.5" customHeight="1">
      <c r="A8580">
        <v>357</v>
      </c>
      <c r="B8580" t="str">
        <f t="shared" si="134"/>
        <v>357---51</v>
      </c>
      <c r="C8580" t="s">
        <v>5954</v>
      </c>
      <c r="D8580" t="s">
        <v>1166</v>
      </c>
      <c r="E8580">
        <v>51</v>
      </c>
    </row>
    <row r="8581" spans="1:5" ht="13.5" customHeight="1">
      <c r="A8581">
        <v>357</v>
      </c>
      <c r="B8581" t="str">
        <f t="shared" si="134"/>
        <v>357---52</v>
      </c>
      <c r="C8581" t="s">
        <v>5991</v>
      </c>
      <c r="D8581" t="s">
        <v>1092</v>
      </c>
      <c r="E8581">
        <v>52</v>
      </c>
    </row>
    <row r="8582" spans="1:5" ht="13.5" customHeight="1">
      <c r="A8582">
        <v>357</v>
      </c>
      <c r="B8582" t="str">
        <f t="shared" si="134"/>
        <v>357---53</v>
      </c>
      <c r="C8582" t="s">
        <v>6005</v>
      </c>
      <c r="D8582" t="s">
        <v>1237</v>
      </c>
      <c r="E8582">
        <v>53</v>
      </c>
    </row>
    <row r="8583" spans="1:5" ht="13.5" customHeight="1">
      <c r="A8583">
        <v>357</v>
      </c>
      <c r="B8583" t="str">
        <f t="shared" si="134"/>
        <v>357---54</v>
      </c>
      <c r="C8583" t="s">
        <v>5955</v>
      </c>
      <c r="D8583" t="s">
        <v>889</v>
      </c>
      <c r="E8583">
        <v>54</v>
      </c>
    </row>
    <row r="8584" spans="1:5" ht="13.5" customHeight="1">
      <c r="A8584">
        <v>357</v>
      </c>
      <c r="B8584" t="str">
        <f t="shared" si="134"/>
        <v>357---55</v>
      </c>
      <c r="C8584" t="s">
        <v>5958</v>
      </c>
      <c r="D8584" t="s">
        <v>1358</v>
      </c>
      <c r="E8584">
        <v>55</v>
      </c>
    </row>
    <row r="8585" spans="1:5" ht="13.5" customHeight="1">
      <c r="A8585">
        <v>357</v>
      </c>
      <c r="B8585" t="str">
        <f t="shared" si="134"/>
        <v>357---56</v>
      </c>
      <c r="C8585" t="s">
        <v>5959</v>
      </c>
      <c r="D8585" t="s">
        <v>6222</v>
      </c>
      <c r="E8585">
        <v>56</v>
      </c>
    </row>
    <row r="8586" spans="1:5" ht="13.5" customHeight="1">
      <c r="A8586">
        <v>300</v>
      </c>
      <c r="B8586" t="str">
        <f t="shared" si="134"/>
        <v>300---1</v>
      </c>
      <c r="C8586" t="s">
        <v>4216</v>
      </c>
      <c r="D8586" t="s">
        <v>1290</v>
      </c>
      <c r="E8586">
        <v>1</v>
      </c>
    </row>
    <row r="8587" spans="1:5" ht="13.5" customHeight="1">
      <c r="A8587">
        <v>300</v>
      </c>
      <c r="B8587" t="str">
        <f t="shared" si="134"/>
        <v>300---2</v>
      </c>
      <c r="C8587" t="s">
        <v>4216</v>
      </c>
      <c r="D8587" t="s">
        <v>806</v>
      </c>
      <c r="E8587">
        <v>2</v>
      </c>
    </row>
    <row r="8588" spans="1:5" ht="13.5" customHeight="1">
      <c r="A8588">
        <v>300</v>
      </c>
      <c r="B8588" t="str">
        <f t="shared" si="134"/>
        <v>300---3</v>
      </c>
      <c r="C8588" t="s">
        <v>4252</v>
      </c>
      <c r="D8588" t="s">
        <v>874</v>
      </c>
      <c r="E8588">
        <v>3</v>
      </c>
    </row>
    <row r="8589" spans="1:5" ht="13.5" customHeight="1">
      <c r="A8589">
        <v>300</v>
      </c>
      <c r="B8589" t="str">
        <f t="shared" si="134"/>
        <v>300---4</v>
      </c>
      <c r="C8589" t="s">
        <v>4269</v>
      </c>
      <c r="D8589" t="s">
        <v>876</v>
      </c>
      <c r="E8589">
        <v>4</v>
      </c>
    </row>
    <row r="8590" spans="1:5" ht="13.5" customHeight="1">
      <c r="A8590">
        <v>300</v>
      </c>
      <c r="B8590" t="str">
        <f t="shared" si="134"/>
        <v>300---5</v>
      </c>
      <c r="C8590" t="s">
        <v>4271</v>
      </c>
      <c r="D8590" t="s">
        <v>807</v>
      </c>
      <c r="E8590">
        <v>5</v>
      </c>
    </row>
    <row r="8591" spans="1:5" ht="13.5" customHeight="1">
      <c r="A8591">
        <v>300</v>
      </c>
      <c r="B8591" t="str">
        <f t="shared" si="134"/>
        <v>300---6</v>
      </c>
      <c r="C8591" t="s">
        <v>4239</v>
      </c>
      <c r="D8591" t="s">
        <v>1195</v>
      </c>
      <c r="E8591">
        <v>6</v>
      </c>
    </row>
    <row r="8592" spans="1:5" ht="13.5" customHeight="1">
      <c r="A8592">
        <v>300</v>
      </c>
      <c r="B8592" t="str">
        <f t="shared" si="134"/>
        <v>300---7</v>
      </c>
      <c r="C8592" t="s">
        <v>4228</v>
      </c>
      <c r="D8592" t="s">
        <v>997</v>
      </c>
      <c r="E8592">
        <v>7</v>
      </c>
    </row>
    <row r="8593" spans="1:5" ht="13.5" customHeight="1">
      <c r="A8593">
        <v>300</v>
      </c>
      <c r="B8593" t="str">
        <f t="shared" si="134"/>
        <v>300---8</v>
      </c>
      <c r="C8593" t="s">
        <v>4268</v>
      </c>
      <c r="D8593" t="s">
        <v>738</v>
      </c>
      <c r="E8593">
        <v>8</v>
      </c>
    </row>
    <row r="8594" spans="1:5" ht="13.5" customHeight="1">
      <c r="A8594">
        <v>300</v>
      </c>
      <c r="B8594" t="str">
        <f t="shared" si="134"/>
        <v>300---9</v>
      </c>
      <c r="C8594" t="s">
        <v>4230</v>
      </c>
      <c r="D8594" t="s">
        <v>1329</v>
      </c>
      <c r="E8594">
        <v>9</v>
      </c>
    </row>
    <row r="8595" spans="1:5" ht="13.5" customHeight="1">
      <c r="A8595">
        <v>300</v>
      </c>
      <c r="B8595" t="str">
        <f t="shared" si="134"/>
        <v>300---10</v>
      </c>
      <c r="C8595" t="s">
        <v>4244</v>
      </c>
      <c r="D8595" t="s">
        <v>1114</v>
      </c>
      <c r="E8595">
        <v>10</v>
      </c>
    </row>
    <row r="8596" spans="1:5" ht="13.5" customHeight="1">
      <c r="A8596">
        <v>300</v>
      </c>
      <c r="B8596" t="str">
        <f t="shared" si="134"/>
        <v>300---11</v>
      </c>
      <c r="C8596" t="s">
        <v>4231</v>
      </c>
      <c r="D8596" t="s">
        <v>879</v>
      </c>
      <c r="E8596">
        <v>11</v>
      </c>
    </row>
    <row r="8597" spans="1:5" ht="13.5" customHeight="1">
      <c r="A8597">
        <v>300</v>
      </c>
      <c r="B8597" t="str">
        <f t="shared" si="134"/>
        <v>300---12</v>
      </c>
      <c r="C8597" t="s">
        <v>4254</v>
      </c>
      <c r="D8597" t="s">
        <v>813</v>
      </c>
      <c r="E8597">
        <v>12</v>
      </c>
    </row>
    <row r="8598" spans="1:5" ht="13.5" customHeight="1">
      <c r="A8598">
        <v>300</v>
      </c>
      <c r="B8598" t="str">
        <f t="shared" si="134"/>
        <v>300---13</v>
      </c>
      <c r="C8598" t="s">
        <v>4233</v>
      </c>
      <c r="D8598" t="s">
        <v>783</v>
      </c>
      <c r="E8598">
        <v>13</v>
      </c>
    </row>
    <row r="8599" spans="1:5" ht="13.5" customHeight="1">
      <c r="A8599">
        <v>300</v>
      </c>
      <c r="B8599" t="str">
        <f t="shared" si="134"/>
        <v>300---14</v>
      </c>
      <c r="C8599" t="s">
        <v>4272</v>
      </c>
      <c r="D8599" t="s">
        <v>855</v>
      </c>
      <c r="E8599">
        <v>14</v>
      </c>
    </row>
    <row r="8600" spans="1:5" ht="13.5" customHeight="1">
      <c r="A8600">
        <v>300</v>
      </c>
      <c r="B8600" t="str">
        <f t="shared" si="134"/>
        <v>300---15</v>
      </c>
      <c r="C8600" t="s">
        <v>4265</v>
      </c>
      <c r="D8600" t="s">
        <v>785</v>
      </c>
      <c r="E8600">
        <v>15</v>
      </c>
    </row>
    <row r="8601" spans="1:5" ht="13.5" customHeight="1">
      <c r="A8601">
        <v>300</v>
      </c>
      <c r="B8601" t="str">
        <f t="shared" si="134"/>
        <v>300---16</v>
      </c>
      <c r="C8601" t="s">
        <v>4248</v>
      </c>
      <c r="D8601" t="s">
        <v>815</v>
      </c>
      <c r="E8601">
        <v>16</v>
      </c>
    </row>
    <row r="8602" spans="1:5" ht="13.5" customHeight="1">
      <c r="A8602">
        <v>300</v>
      </c>
      <c r="B8602" t="str">
        <f t="shared" si="134"/>
        <v>300---17</v>
      </c>
      <c r="C8602" t="s">
        <v>4257</v>
      </c>
      <c r="D8602" t="s">
        <v>1282</v>
      </c>
      <c r="E8602">
        <v>17</v>
      </c>
    </row>
    <row r="8603" spans="1:5" ht="13.5" customHeight="1">
      <c r="A8603">
        <v>300</v>
      </c>
      <c r="B8603" t="str">
        <f t="shared" si="134"/>
        <v>300---18</v>
      </c>
      <c r="C8603" t="s">
        <v>4287</v>
      </c>
      <c r="D8603" t="s">
        <v>1339</v>
      </c>
      <c r="E8603">
        <v>18</v>
      </c>
    </row>
    <row r="8604" spans="1:5" ht="13.5" customHeight="1">
      <c r="A8604">
        <v>300</v>
      </c>
      <c r="B8604" t="str">
        <f t="shared" si="134"/>
        <v>300---19</v>
      </c>
      <c r="C8604" t="s">
        <v>5911</v>
      </c>
      <c r="D8604" t="s">
        <v>905</v>
      </c>
      <c r="E8604">
        <v>19</v>
      </c>
    </row>
    <row r="8605" spans="1:5" ht="13.5" customHeight="1">
      <c r="A8605">
        <v>300</v>
      </c>
      <c r="B8605" t="str">
        <f t="shared" si="134"/>
        <v>300---20</v>
      </c>
      <c r="C8605" t="s">
        <v>5911</v>
      </c>
      <c r="D8605" t="s">
        <v>1178</v>
      </c>
      <c r="E8605">
        <v>20</v>
      </c>
    </row>
    <row r="8606" spans="1:5" ht="13.5" customHeight="1">
      <c r="A8606">
        <v>300</v>
      </c>
      <c r="B8606" t="str">
        <f t="shared" si="134"/>
        <v>300---21</v>
      </c>
      <c r="C8606" t="s">
        <v>5911</v>
      </c>
      <c r="D8606" t="s">
        <v>778</v>
      </c>
      <c r="E8606">
        <v>21</v>
      </c>
    </row>
    <row r="8607" spans="1:5" ht="13.5" customHeight="1">
      <c r="A8607">
        <v>300</v>
      </c>
      <c r="B8607" t="str">
        <f t="shared" si="134"/>
        <v>300---22</v>
      </c>
      <c r="C8607" t="s">
        <v>5911</v>
      </c>
      <c r="D8607" t="s">
        <v>902</v>
      </c>
      <c r="E8607">
        <v>22</v>
      </c>
    </row>
    <row r="8608" spans="1:5" ht="13.5" customHeight="1">
      <c r="A8608">
        <v>300</v>
      </c>
      <c r="B8608" t="str">
        <f t="shared" si="134"/>
        <v>300---23</v>
      </c>
      <c r="C8608" t="s">
        <v>5911</v>
      </c>
      <c r="D8608" t="s">
        <v>841</v>
      </c>
      <c r="E8608">
        <v>23</v>
      </c>
    </row>
    <row r="8609" spans="1:5" ht="13.5" customHeight="1">
      <c r="A8609">
        <v>300</v>
      </c>
      <c r="B8609" t="str">
        <f t="shared" si="134"/>
        <v>300---24</v>
      </c>
      <c r="C8609" t="s">
        <v>1017</v>
      </c>
      <c r="D8609" t="s">
        <v>796</v>
      </c>
      <c r="E8609">
        <v>24</v>
      </c>
    </row>
    <row r="8610" spans="1:5" ht="13.5" customHeight="1">
      <c r="A8610">
        <v>300</v>
      </c>
      <c r="B8610" t="str">
        <f t="shared" si="134"/>
        <v>300---25</v>
      </c>
      <c r="C8610" t="s">
        <v>731</v>
      </c>
      <c r="D8610" t="s">
        <v>800</v>
      </c>
      <c r="E8610">
        <v>25</v>
      </c>
    </row>
    <row r="8611" spans="1:5" ht="13.5" customHeight="1">
      <c r="A8611">
        <v>300</v>
      </c>
      <c r="B8611" t="str">
        <f t="shared" si="134"/>
        <v>300---26</v>
      </c>
      <c r="C8611" t="s">
        <v>735</v>
      </c>
      <c r="D8611" t="s">
        <v>744</v>
      </c>
      <c r="E8611">
        <v>26</v>
      </c>
    </row>
    <row r="8612" spans="1:5" ht="13.5" customHeight="1">
      <c r="A8612">
        <v>300</v>
      </c>
      <c r="B8612" t="str">
        <f t="shared" si="134"/>
        <v>300---27</v>
      </c>
      <c r="C8612" t="s">
        <v>885</v>
      </c>
      <c r="D8612" t="s">
        <v>814</v>
      </c>
      <c r="E8612">
        <v>27</v>
      </c>
    </row>
    <row r="8613" spans="1:5" ht="13.5" customHeight="1">
      <c r="A8613">
        <v>300</v>
      </c>
      <c r="B8613" t="str">
        <f t="shared" si="134"/>
        <v>300---28</v>
      </c>
      <c r="C8613" t="s">
        <v>741</v>
      </c>
      <c r="D8613" t="s">
        <v>1248</v>
      </c>
      <c r="E8613">
        <v>28</v>
      </c>
    </row>
    <row r="8614" spans="1:5" ht="13.5" customHeight="1">
      <c r="A8614">
        <v>300</v>
      </c>
      <c r="B8614" t="str">
        <f t="shared" si="134"/>
        <v>300---29</v>
      </c>
      <c r="C8614" t="s">
        <v>743</v>
      </c>
      <c r="D8614" t="s">
        <v>754</v>
      </c>
      <c r="E8614">
        <v>29</v>
      </c>
    </row>
    <row r="8615" spans="1:5" ht="13.5" customHeight="1">
      <c r="A8615">
        <v>300</v>
      </c>
      <c r="B8615" t="str">
        <f t="shared" si="134"/>
        <v>300---30</v>
      </c>
      <c r="C8615" t="s">
        <v>745</v>
      </c>
      <c r="D8615" t="s">
        <v>837</v>
      </c>
      <c r="E8615">
        <v>30</v>
      </c>
    </row>
    <row r="8616" spans="1:5" ht="13.5" customHeight="1">
      <c r="A8616">
        <v>300</v>
      </c>
      <c r="B8616" t="str">
        <f t="shared" si="134"/>
        <v>300---31</v>
      </c>
      <c r="C8616" t="s">
        <v>987</v>
      </c>
      <c r="D8616" t="s">
        <v>1263</v>
      </c>
      <c r="E8616">
        <v>31</v>
      </c>
    </row>
    <row r="8617" spans="1:5" ht="13.5" customHeight="1">
      <c r="A8617">
        <v>300</v>
      </c>
      <c r="B8617" t="str">
        <f t="shared" si="134"/>
        <v>300---32</v>
      </c>
      <c r="C8617" t="s">
        <v>989</v>
      </c>
      <c r="D8617" t="s">
        <v>738</v>
      </c>
      <c r="E8617">
        <v>32</v>
      </c>
    </row>
    <row r="8618" spans="1:5" ht="13.5" customHeight="1">
      <c r="A8618">
        <v>300</v>
      </c>
      <c r="B8618" t="str">
        <f t="shared" si="134"/>
        <v>300---33</v>
      </c>
      <c r="C8618" t="s">
        <v>819</v>
      </c>
      <c r="D8618" t="s">
        <v>756</v>
      </c>
      <c r="E8618">
        <v>33</v>
      </c>
    </row>
    <row r="8619" spans="1:5" ht="13.5" customHeight="1">
      <c r="A8619">
        <v>300</v>
      </c>
      <c r="B8619" t="str">
        <f t="shared" si="134"/>
        <v>300---34</v>
      </c>
      <c r="C8619" t="s">
        <v>1019</v>
      </c>
      <c r="D8619" t="s">
        <v>734</v>
      </c>
      <c r="E8619">
        <v>34</v>
      </c>
    </row>
    <row r="8620" spans="1:5" ht="13.5" customHeight="1">
      <c r="A8620">
        <v>300</v>
      </c>
      <c r="B8620" t="str">
        <f t="shared" si="134"/>
        <v>300---35</v>
      </c>
      <c r="C8620" t="s">
        <v>822</v>
      </c>
      <c r="D8620" t="s">
        <v>833</v>
      </c>
      <c r="E8620">
        <v>35</v>
      </c>
    </row>
    <row r="8621" spans="1:5" ht="13.5" customHeight="1">
      <c r="A8621">
        <v>300</v>
      </c>
      <c r="B8621" t="str">
        <f t="shared" si="134"/>
        <v>300---36</v>
      </c>
      <c r="C8621" t="s">
        <v>824</v>
      </c>
      <c r="D8621" t="s">
        <v>752</v>
      </c>
      <c r="E8621">
        <v>36</v>
      </c>
    </row>
    <row r="8622" spans="1:5" ht="13.5" customHeight="1">
      <c r="A8622">
        <v>300</v>
      </c>
      <c r="B8622" t="str">
        <f t="shared" si="134"/>
        <v>300---37</v>
      </c>
      <c r="C8622" t="s">
        <v>940</v>
      </c>
      <c r="D8622" t="s">
        <v>1239</v>
      </c>
      <c r="E8622">
        <v>37</v>
      </c>
    </row>
    <row r="8623" spans="1:5" ht="13.5" customHeight="1">
      <c r="A8623">
        <v>300</v>
      </c>
      <c r="B8623" t="str">
        <f t="shared" si="134"/>
        <v>300---38</v>
      </c>
      <c r="C8623" t="s">
        <v>759</v>
      </c>
      <c r="D8623" t="s">
        <v>823</v>
      </c>
      <c r="E8623">
        <v>38</v>
      </c>
    </row>
    <row r="8624" spans="1:5" ht="13.5" customHeight="1">
      <c r="A8624">
        <v>300</v>
      </c>
      <c r="B8624" t="str">
        <f t="shared" si="134"/>
        <v>300---39</v>
      </c>
      <c r="C8624" t="s">
        <v>868</v>
      </c>
      <c r="D8624" t="s">
        <v>758</v>
      </c>
      <c r="E8624">
        <v>39</v>
      </c>
    </row>
    <row r="8625" spans="1:5" ht="13.5" customHeight="1">
      <c r="A8625">
        <v>300</v>
      </c>
      <c r="B8625" t="str">
        <f t="shared" si="134"/>
        <v>300---40</v>
      </c>
      <c r="C8625" t="s">
        <v>969</v>
      </c>
      <c r="D8625" t="s">
        <v>802</v>
      </c>
      <c r="E8625">
        <v>40</v>
      </c>
    </row>
    <row r="8626" spans="1:5" ht="13.5" customHeight="1">
      <c r="A8626">
        <v>300</v>
      </c>
      <c r="B8626" t="str">
        <f t="shared" si="134"/>
        <v>300---41</v>
      </c>
      <c r="C8626" t="s">
        <v>896</v>
      </c>
      <c r="D8626" t="s">
        <v>1202</v>
      </c>
      <c r="E8626">
        <v>41</v>
      </c>
    </row>
    <row r="8627" spans="1:5" ht="13.5" customHeight="1">
      <c r="A8627">
        <v>300</v>
      </c>
      <c r="B8627" t="str">
        <f t="shared" si="134"/>
        <v>300---42</v>
      </c>
      <c r="C8627" t="s">
        <v>5913</v>
      </c>
      <c r="D8627" t="s">
        <v>1114</v>
      </c>
      <c r="E8627">
        <v>42</v>
      </c>
    </row>
    <row r="8628" spans="1:5" ht="13.5" customHeight="1">
      <c r="A8628">
        <v>300</v>
      </c>
      <c r="B8628" t="str">
        <f t="shared" si="134"/>
        <v>300---43</v>
      </c>
      <c r="C8628" t="s">
        <v>5929</v>
      </c>
      <c r="D8628" t="s">
        <v>813</v>
      </c>
      <c r="E8628">
        <v>43</v>
      </c>
    </row>
    <row r="8629" spans="1:5" ht="13.5" customHeight="1">
      <c r="A8629">
        <v>300</v>
      </c>
      <c r="B8629" t="str">
        <f t="shared" si="134"/>
        <v>300---44</v>
      </c>
      <c r="C8629" t="s">
        <v>5925</v>
      </c>
      <c r="D8629" t="s">
        <v>798</v>
      </c>
      <c r="E8629">
        <v>44</v>
      </c>
    </row>
    <row r="8630" spans="1:5" ht="13.5" customHeight="1">
      <c r="A8630">
        <v>300</v>
      </c>
      <c r="B8630" t="str">
        <f t="shared" si="134"/>
        <v>300---45</v>
      </c>
      <c r="C8630" t="s">
        <v>5930</v>
      </c>
      <c r="D8630" t="s">
        <v>821</v>
      </c>
      <c r="E8630">
        <v>45</v>
      </c>
    </row>
    <row r="8631" spans="1:5" ht="13.5" customHeight="1">
      <c r="A8631">
        <v>300</v>
      </c>
      <c r="B8631" t="str">
        <f t="shared" si="134"/>
        <v>300---46</v>
      </c>
      <c r="C8631" t="s">
        <v>5914</v>
      </c>
      <c r="D8631" t="s">
        <v>785</v>
      </c>
      <c r="E8631">
        <v>46</v>
      </c>
    </row>
    <row r="8632" spans="1:5" ht="13.5" customHeight="1">
      <c r="A8632">
        <v>300</v>
      </c>
      <c r="B8632" t="str">
        <f t="shared" si="134"/>
        <v>300---47</v>
      </c>
      <c r="C8632" t="s">
        <v>5915</v>
      </c>
      <c r="D8632" t="s">
        <v>772</v>
      </c>
      <c r="E8632">
        <v>47</v>
      </c>
    </row>
    <row r="8633" spans="1:5" ht="13.5" customHeight="1">
      <c r="A8633">
        <v>300</v>
      </c>
      <c r="B8633" t="str">
        <f t="shared" si="134"/>
        <v>300---48</v>
      </c>
      <c r="C8633" t="s">
        <v>5916</v>
      </c>
      <c r="D8633" t="s">
        <v>750</v>
      </c>
      <c r="E8633">
        <v>48</v>
      </c>
    </row>
    <row r="8634" spans="1:5" ht="13.5" customHeight="1">
      <c r="A8634">
        <v>300</v>
      </c>
      <c r="B8634" t="str">
        <f t="shared" si="134"/>
        <v>300---49</v>
      </c>
      <c r="C8634" t="s">
        <v>5917</v>
      </c>
      <c r="D8634" t="s">
        <v>789</v>
      </c>
      <c r="E8634">
        <v>49</v>
      </c>
    </row>
    <row r="8635" spans="1:5" ht="13.5" customHeight="1">
      <c r="A8635">
        <v>300</v>
      </c>
      <c r="B8635" t="str">
        <f t="shared" si="134"/>
        <v>300---50</v>
      </c>
      <c r="C8635" t="s">
        <v>5918</v>
      </c>
      <c r="D8635" t="s">
        <v>770</v>
      </c>
      <c r="E8635">
        <v>50</v>
      </c>
    </row>
    <row r="8636" spans="1:5" ht="13.5" customHeight="1">
      <c r="A8636">
        <v>300</v>
      </c>
      <c r="B8636" t="str">
        <f t="shared" si="134"/>
        <v>300---51</v>
      </c>
      <c r="C8636" t="s">
        <v>5931</v>
      </c>
      <c r="D8636" t="s">
        <v>1044</v>
      </c>
      <c r="E8636">
        <v>51</v>
      </c>
    </row>
    <row r="8637" spans="1:5" ht="13.5" customHeight="1">
      <c r="A8637">
        <v>300</v>
      </c>
      <c r="B8637" t="str">
        <f t="shared" si="134"/>
        <v>300---52</v>
      </c>
      <c r="C8637" t="s">
        <v>5933</v>
      </c>
      <c r="D8637" t="s">
        <v>855</v>
      </c>
      <c r="E8637">
        <v>52</v>
      </c>
    </row>
    <row r="8638" spans="1:5" ht="13.5" customHeight="1">
      <c r="A8638">
        <v>300</v>
      </c>
      <c r="B8638" t="str">
        <f t="shared" si="134"/>
        <v>300---53</v>
      </c>
      <c r="C8638" t="s">
        <v>6002</v>
      </c>
      <c r="D8638" t="s">
        <v>1113</v>
      </c>
      <c r="E8638">
        <v>53</v>
      </c>
    </row>
    <row r="8639" spans="1:5" ht="13.5" customHeight="1">
      <c r="A8639">
        <v>300</v>
      </c>
      <c r="B8639" t="str">
        <f t="shared" si="134"/>
        <v>300---54</v>
      </c>
      <c r="C8639" t="s">
        <v>5934</v>
      </c>
      <c r="D8639" t="s">
        <v>829</v>
      </c>
      <c r="E8639">
        <v>54</v>
      </c>
    </row>
    <row r="8640" spans="1:5" ht="13.5" customHeight="1">
      <c r="A8640">
        <v>300</v>
      </c>
      <c r="B8640" t="str">
        <f t="shared" si="134"/>
        <v>300---55</v>
      </c>
      <c r="C8640" t="s">
        <v>5951</v>
      </c>
      <c r="D8640" t="s">
        <v>879</v>
      </c>
      <c r="E8640">
        <v>55</v>
      </c>
    </row>
    <row r="8641" spans="1:5" ht="13.5" customHeight="1">
      <c r="A8641">
        <v>300</v>
      </c>
      <c r="B8641" t="str">
        <f t="shared" si="134"/>
        <v>300---56</v>
      </c>
      <c r="C8641" t="s">
        <v>5952</v>
      </c>
      <c r="D8641" t="s">
        <v>891</v>
      </c>
      <c r="E8641">
        <v>56</v>
      </c>
    </row>
    <row r="8642" spans="1:5" ht="13.5" customHeight="1">
      <c r="A8642">
        <v>300</v>
      </c>
      <c r="B8642" t="str">
        <f t="shared" si="134"/>
        <v>300---57</v>
      </c>
      <c r="C8642" t="s">
        <v>5927</v>
      </c>
      <c r="D8642" t="s">
        <v>1115</v>
      </c>
      <c r="E8642">
        <v>57</v>
      </c>
    </row>
    <row r="8643" spans="1:5" ht="13.5" customHeight="1">
      <c r="A8643">
        <v>300</v>
      </c>
      <c r="B8643" t="str">
        <f t="shared" ref="B8643:B8706" si="135">A8643&amp;"---"&amp;E8643</f>
        <v>300---58</v>
      </c>
      <c r="C8643" t="s">
        <v>5992</v>
      </c>
      <c r="D8643" t="s">
        <v>1101</v>
      </c>
      <c r="E8643">
        <v>58</v>
      </c>
    </row>
    <row r="8644" spans="1:5" ht="13.5" customHeight="1">
      <c r="A8644">
        <v>300</v>
      </c>
      <c r="B8644" t="str">
        <f t="shared" si="135"/>
        <v>300---59</v>
      </c>
      <c r="C8644" t="s">
        <v>5987</v>
      </c>
      <c r="D8644" t="s">
        <v>1249</v>
      </c>
      <c r="E8644">
        <v>59</v>
      </c>
    </row>
    <row r="8645" spans="1:5" ht="13.5" customHeight="1">
      <c r="A8645">
        <v>300</v>
      </c>
      <c r="B8645" t="str">
        <f t="shared" si="135"/>
        <v>300---60</v>
      </c>
      <c r="C8645" t="s">
        <v>5942</v>
      </c>
      <c r="D8645" t="s">
        <v>1400</v>
      </c>
      <c r="E8645">
        <v>60</v>
      </c>
    </row>
    <row r="8646" spans="1:5" ht="13.5" customHeight="1">
      <c r="A8646">
        <v>300</v>
      </c>
      <c r="B8646" t="str">
        <f t="shared" si="135"/>
        <v>300---61</v>
      </c>
      <c r="C8646" t="s">
        <v>5959</v>
      </c>
      <c r="D8646" t="s">
        <v>6222</v>
      </c>
      <c r="E8646">
        <v>61</v>
      </c>
    </row>
    <row r="8647" spans="1:5" ht="13.5" customHeight="1">
      <c r="A8647">
        <v>321</v>
      </c>
      <c r="B8647" t="str">
        <f t="shared" si="135"/>
        <v>321---1</v>
      </c>
      <c r="C8647" t="s">
        <v>4216</v>
      </c>
      <c r="D8647" t="s">
        <v>971</v>
      </c>
      <c r="E8647">
        <v>1</v>
      </c>
    </row>
    <row r="8648" spans="1:5" ht="13.5" customHeight="1">
      <c r="A8648">
        <v>321</v>
      </c>
      <c r="B8648" t="str">
        <f t="shared" si="135"/>
        <v>321---2</v>
      </c>
      <c r="C8648" t="s">
        <v>4216</v>
      </c>
      <c r="D8648" t="s">
        <v>1024</v>
      </c>
      <c r="E8648">
        <v>2</v>
      </c>
    </row>
    <row r="8649" spans="1:5" ht="13.5" customHeight="1">
      <c r="A8649">
        <v>321</v>
      </c>
      <c r="B8649" t="str">
        <f t="shared" si="135"/>
        <v>321---3</v>
      </c>
      <c r="C8649" t="s">
        <v>4252</v>
      </c>
      <c r="D8649" t="s">
        <v>1337</v>
      </c>
      <c r="E8649">
        <v>3</v>
      </c>
    </row>
    <row r="8650" spans="1:5" ht="13.5" customHeight="1">
      <c r="A8650">
        <v>321</v>
      </c>
      <c r="B8650" t="str">
        <f t="shared" si="135"/>
        <v>321---4</v>
      </c>
      <c r="C8650" t="s">
        <v>4269</v>
      </c>
      <c r="D8650" t="s">
        <v>842</v>
      </c>
      <c r="E8650">
        <v>4</v>
      </c>
    </row>
    <row r="8651" spans="1:5" ht="13.5" customHeight="1">
      <c r="A8651">
        <v>321</v>
      </c>
      <c r="B8651" t="str">
        <f t="shared" si="135"/>
        <v>321---5</v>
      </c>
      <c r="C8651" t="s">
        <v>4271</v>
      </c>
      <c r="D8651" t="s">
        <v>1177</v>
      </c>
      <c r="E8651">
        <v>5</v>
      </c>
    </row>
    <row r="8652" spans="1:5" ht="13.5" customHeight="1">
      <c r="A8652">
        <v>321</v>
      </c>
      <c r="B8652" t="str">
        <f t="shared" si="135"/>
        <v>321---6</v>
      </c>
      <c r="C8652" t="s">
        <v>4239</v>
      </c>
      <c r="D8652" t="s">
        <v>1080</v>
      </c>
      <c r="E8652">
        <v>6</v>
      </c>
    </row>
    <row r="8653" spans="1:5" ht="13.5" customHeight="1">
      <c r="A8653">
        <v>321</v>
      </c>
      <c r="B8653" t="str">
        <f t="shared" si="135"/>
        <v>321---7</v>
      </c>
      <c r="C8653" t="s">
        <v>4228</v>
      </c>
      <c r="D8653" t="s">
        <v>802</v>
      </c>
      <c r="E8653">
        <v>7</v>
      </c>
    </row>
    <row r="8654" spans="1:5" ht="13.5" customHeight="1">
      <c r="A8654">
        <v>321</v>
      </c>
      <c r="B8654" t="str">
        <f t="shared" si="135"/>
        <v>321---8</v>
      </c>
      <c r="C8654" t="s">
        <v>4268</v>
      </c>
      <c r="D8654" t="s">
        <v>1081</v>
      </c>
      <c r="E8654">
        <v>8</v>
      </c>
    </row>
    <row r="8655" spans="1:5" ht="13.5" customHeight="1">
      <c r="A8655">
        <v>321</v>
      </c>
      <c r="B8655" t="str">
        <f t="shared" si="135"/>
        <v>321---9</v>
      </c>
      <c r="C8655" t="s">
        <v>4230</v>
      </c>
      <c r="D8655" t="s">
        <v>846</v>
      </c>
      <c r="E8655">
        <v>9</v>
      </c>
    </row>
    <row r="8656" spans="1:5" ht="13.5" customHeight="1">
      <c r="A8656">
        <v>321</v>
      </c>
      <c r="B8656" t="str">
        <f t="shared" si="135"/>
        <v>321---10</v>
      </c>
      <c r="C8656" t="s">
        <v>4244</v>
      </c>
      <c r="D8656" t="s">
        <v>1082</v>
      </c>
      <c r="E8656">
        <v>10</v>
      </c>
    </row>
    <row r="8657" spans="1:5" ht="13.5" customHeight="1">
      <c r="A8657">
        <v>321</v>
      </c>
      <c r="B8657" t="str">
        <f t="shared" si="135"/>
        <v>321---11</v>
      </c>
      <c r="C8657" t="s">
        <v>4231</v>
      </c>
      <c r="D8657" t="s">
        <v>1115</v>
      </c>
      <c r="E8657">
        <v>11</v>
      </c>
    </row>
    <row r="8658" spans="1:5" ht="13.5" customHeight="1">
      <c r="A8658">
        <v>321</v>
      </c>
      <c r="B8658" t="str">
        <f t="shared" si="135"/>
        <v>321---12</v>
      </c>
      <c r="C8658" t="s">
        <v>4254</v>
      </c>
      <c r="D8658" t="s">
        <v>798</v>
      </c>
      <c r="E8658">
        <v>12</v>
      </c>
    </row>
    <row r="8659" spans="1:5" ht="13.5" customHeight="1">
      <c r="A8659">
        <v>321</v>
      </c>
      <c r="B8659" t="str">
        <f t="shared" si="135"/>
        <v>321---13</v>
      </c>
      <c r="C8659" t="s">
        <v>4233</v>
      </c>
      <c r="D8659" t="s">
        <v>1113</v>
      </c>
      <c r="E8659">
        <v>13</v>
      </c>
    </row>
    <row r="8660" spans="1:5" ht="13.5" customHeight="1">
      <c r="A8660">
        <v>321</v>
      </c>
      <c r="B8660" t="str">
        <f t="shared" si="135"/>
        <v>321---14</v>
      </c>
      <c r="C8660" t="s">
        <v>4272</v>
      </c>
      <c r="D8660" t="s">
        <v>1178</v>
      </c>
      <c r="E8660">
        <v>14</v>
      </c>
    </row>
    <row r="8661" spans="1:5" ht="13.5" customHeight="1">
      <c r="A8661">
        <v>321</v>
      </c>
      <c r="B8661" t="str">
        <f t="shared" si="135"/>
        <v>321---15</v>
      </c>
      <c r="C8661" t="s">
        <v>5911</v>
      </c>
      <c r="D8661" t="s">
        <v>972</v>
      </c>
      <c r="E8661">
        <v>15</v>
      </c>
    </row>
    <row r="8662" spans="1:5" ht="13.5" customHeight="1">
      <c r="A8662">
        <v>321</v>
      </c>
      <c r="B8662" t="str">
        <f t="shared" si="135"/>
        <v>321---16</v>
      </c>
      <c r="C8662" t="s">
        <v>5911</v>
      </c>
      <c r="D8662" t="s">
        <v>923</v>
      </c>
      <c r="E8662">
        <v>16</v>
      </c>
    </row>
    <row r="8663" spans="1:5" ht="13.5" customHeight="1">
      <c r="A8663">
        <v>321</v>
      </c>
      <c r="B8663" t="str">
        <f t="shared" si="135"/>
        <v>321---17</v>
      </c>
      <c r="C8663" t="s">
        <v>5911</v>
      </c>
      <c r="D8663" t="s">
        <v>902</v>
      </c>
      <c r="E8663">
        <v>17</v>
      </c>
    </row>
    <row r="8664" spans="1:5" ht="13.5" customHeight="1">
      <c r="A8664">
        <v>321</v>
      </c>
      <c r="B8664" t="str">
        <f t="shared" si="135"/>
        <v>321---18</v>
      </c>
      <c r="C8664" t="s">
        <v>5911</v>
      </c>
      <c r="D8664" t="s">
        <v>1077</v>
      </c>
      <c r="E8664">
        <v>18</v>
      </c>
    </row>
    <row r="8665" spans="1:5" ht="13.5" customHeight="1">
      <c r="A8665">
        <v>321</v>
      </c>
      <c r="B8665" t="str">
        <f t="shared" si="135"/>
        <v>321---19</v>
      </c>
      <c r="C8665" t="s">
        <v>5911</v>
      </c>
      <c r="D8665" t="s">
        <v>921</v>
      </c>
      <c r="E8665">
        <v>19</v>
      </c>
    </row>
    <row r="8666" spans="1:5" ht="13.5" customHeight="1">
      <c r="A8666">
        <v>321</v>
      </c>
      <c r="B8666" t="str">
        <f t="shared" si="135"/>
        <v>321---20</v>
      </c>
      <c r="C8666" t="s">
        <v>5911</v>
      </c>
      <c r="D8666" t="s">
        <v>1050</v>
      </c>
      <c r="E8666">
        <v>20</v>
      </c>
    </row>
    <row r="8667" spans="1:5" ht="13.5" customHeight="1">
      <c r="A8667">
        <v>321</v>
      </c>
      <c r="B8667" t="str">
        <f t="shared" si="135"/>
        <v>321---21</v>
      </c>
      <c r="C8667" t="s">
        <v>5911</v>
      </c>
      <c r="D8667" t="s">
        <v>1454</v>
      </c>
      <c r="E8667">
        <v>21</v>
      </c>
    </row>
    <row r="8668" spans="1:5" ht="13.5" customHeight="1">
      <c r="A8668">
        <v>321</v>
      </c>
      <c r="B8668" t="str">
        <f t="shared" si="135"/>
        <v>321---22</v>
      </c>
      <c r="C8668" t="s">
        <v>1017</v>
      </c>
      <c r="D8668" t="s">
        <v>796</v>
      </c>
      <c r="E8668">
        <v>22</v>
      </c>
    </row>
    <row r="8669" spans="1:5" ht="13.5" customHeight="1">
      <c r="A8669">
        <v>321</v>
      </c>
      <c r="B8669" t="str">
        <f t="shared" si="135"/>
        <v>321---23</v>
      </c>
      <c r="C8669" t="s">
        <v>735</v>
      </c>
      <c r="D8669" t="s">
        <v>744</v>
      </c>
      <c r="E8669">
        <v>23</v>
      </c>
    </row>
    <row r="8670" spans="1:5" ht="13.5" customHeight="1">
      <c r="A8670">
        <v>321</v>
      </c>
      <c r="B8670" t="str">
        <f t="shared" si="135"/>
        <v>321---24</v>
      </c>
      <c r="C8670" t="s">
        <v>797</v>
      </c>
      <c r="D8670" t="s">
        <v>1081</v>
      </c>
      <c r="E8670">
        <v>24</v>
      </c>
    </row>
    <row r="8671" spans="1:5" ht="13.5" customHeight="1">
      <c r="A8671">
        <v>321</v>
      </c>
      <c r="B8671" t="str">
        <f t="shared" si="135"/>
        <v>321---25</v>
      </c>
      <c r="C8671" t="s">
        <v>743</v>
      </c>
      <c r="D8671" t="s">
        <v>754</v>
      </c>
      <c r="E8671">
        <v>25</v>
      </c>
    </row>
    <row r="8672" spans="1:5" ht="13.5" customHeight="1">
      <c r="A8672">
        <v>321</v>
      </c>
      <c r="B8672" t="str">
        <f t="shared" si="135"/>
        <v>321---26</v>
      </c>
      <c r="C8672" t="s">
        <v>745</v>
      </c>
      <c r="D8672" t="s">
        <v>837</v>
      </c>
      <c r="E8672">
        <v>26</v>
      </c>
    </row>
    <row r="8673" spans="1:5" ht="13.5" customHeight="1">
      <c r="A8673">
        <v>321</v>
      </c>
      <c r="B8673" t="str">
        <f t="shared" si="135"/>
        <v>321---27</v>
      </c>
      <c r="C8673" t="s">
        <v>987</v>
      </c>
      <c r="D8673" t="s">
        <v>1263</v>
      </c>
      <c r="E8673">
        <v>27</v>
      </c>
    </row>
    <row r="8674" spans="1:5" ht="13.5" customHeight="1">
      <c r="A8674">
        <v>321</v>
      </c>
      <c r="B8674" t="str">
        <f t="shared" si="135"/>
        <v>321---28</v>
      </c>
      <c r="C8674" t="s">
        <v>989</v>
      </c>
      <c r="D8674" t="s">
        <v>738</v>
      </c>
      <c r="E8674">
        <v>28</v>
      </c>
    </row>
    <row r="8675" spans="1:5" ht="13.5" customHeight="1">
      <c r="A8675">
        <v>321</v>
      </c>
      <c r="B8675" t="str">
        <f t="shared" si="135"/>
        <v>321---29</v>
      </c>
      <c r="C8675" t="s">
        <v>1094</v>
      </c>
      <c r="D8675" t="s">
        <v>790</v>
      </c>
      <c r="E8675">
        <v>29</v>
      </c>
    </row>
    <row r="8676" spans="1:5" ht="13.5" customHeight="1">
      <c r="A8676">
        <v>321</v>
      </c>
      <c r="B8676" t="str">
        <f t="shared" si="135"/>
        <v>321---30</v>
      </c>
      <c r="C8676" t="s">
        <v>819</v>
      </c>
      <c r="D8676" t="s">
        <v>756</v>
      </c>
      <c r="E8676">
        <v>30</v>
      </c>
    </row>
    <row r="8677" spans="1:5" ht="13.5" customHeight="1">
      <c r="A8677">
        <v>321</v>
      </c>
      <c r="B8677" t="str">
        <f t="shared" si="135"/>
        <v>321---31</v>
      </c>
      <c r="C8677" t="s">
        <v>749</v>
      </c>
      <c r="D8677" t="s">
        <v>1082</v>
      </c>
      <c r="E8677">
        <v>31</v>
      </c>
    </row>
    <row r="8678" spans="1:5" ht="13.5" customHeight="1">
      <c r="A8678">
        <v>321</v>
      </c>
      <c r="B8678" t="str">
        <f t="shared" si="135"/>
        <v>321---32</v>
      </c>
      <c r="C8678" t="s">
        <v>1019</v>
      </c>
      <c r="D8678" t="s">
        <v>734</v>
      </c>
      <c r="E8678">
        <v>32</v>
      </c>
    </row>
    <row r="8679" spans="1:5" ht="13.5" customHeight="1">
      <c r="A8679">
        <v>321</v>
      </c>
      <c r="B8679" t="str">
        <f t="shared" si="135"/>
        <v>321---33</v>
      </c>
      <c r="C8679" t="s">
        <v>824</v>
      </c>
      <c r="D8679" t="s">
        <v>752</v>
      </c>
      <c r="E8679">
        <v>33</v>
      </c>
    </row>
    <row r="8680" spans="1:5" ht="13.5" customHeight="1">
      <c r="A8680">
        <v>321</v>
      </c>
      <c r="B8680" t="str">
        <f t="shared" si="135"/>
        <v>321---34</v>
      </c>
      <c r="C8680" t="s">
        <v>759</v>
      </c>
      <c r="D8680" t="s">
        <v>823</v>
      </c>
      <c r="E8680">
        <v>34</v>
      </c>
    </row>
    <row r="8681" spans="1:5" ht="13.5" customHeight="1">
      <c r="A8681">
        <v>321</v>
      </c>
      <c r="B8681" t="str">
        <f t="shared" si="135"/>
        <v>321---35</v>
      </c>
      <c r="C8681" t="s">
        <v>761</v>
      </c>
      <c r="D8681" t="s">
        <v>1080</v>
      </c>
      <c r="E8681">
        <v>35</v>
      </c>
    </row>
    <row r="8682" spans="1:5" ht="13.5" customHeight="1">
      <c r="A8682">
        <v>321</v>
      </c>
      <c r="B8682" t="str">
        <f t="shared" si="135"/>
        <v>321---36</v>
      </c>
      <c r="C8682" t="s">
        <v>763</v>
      </c>
      <c r="D8682" t="s">
        <v>1086</v>
      </c>
      <c r="E8682">
        <v>36</v>
      </c>
    </row>
    <row r="8683" spans="1:5" ht="13.5" customHeight="1">
      <c r="A8683">
        <v>321</v>
      </c>
      <c r="B8683" t="str">
        <f t="shared" si="135"/>
        <v>321---37</v>
      </c>
      <c r="C8683" t="s">
        <v>868</v>
      </c>
      <c r="D8683" t="s">
        <v>758</v>
      </c>
      <c r="E8683">
        <v>37</v>
      </c>
    </row>
    <row r="8684" spans="1:5" ht="13.5" customHeight="1">
      <c r="A8684">
        <v>321</v>
      </c>
      <c r="B8684" t="str">
        <f t="shared" si="135"/>
        <v>321---38</v>
      </c>
      <c r="C8684" t="s">
        <v>969</v>
      </c>
      <c r="D8684" t="s">
        <v>802</v>
      </c>
      <c r="E8684">
        <v>38</v>
      </c>
    </row>
    <row r="8685" spans="1:5" ht="13.5" customHeight="1">
      <c r="A8685">
        <v>321</v>
      </c>
      <c r="B8685" t="str">
        <f t="shared" si="135"/>
        <v>321---39</v>
      </c>
      <c r="C8685" t="s">
        <v>5913</v>
      </c>
      <c r="D8685" t="s">
        <v>1114</v>
      </c>
      <c r="E8685">
        <v>39</v>
      </c>
    </row>
    <row r="8686" spans="1:5" ht="13.5" customHeight="1">
      <c r="A8686">
        <v>321</v>
      </c>
      <c r="B8686" t="str">
        <f t="shared" si="135"/>
        <v>321---40</v>
      </c>
      <c r="C8686" t="s">
        <v>5925</v>
      </c>
      <c r="D8686" t="s">
        <v>798</v>
      </c>
      <c r="E8686">
        <v>40</v>
      </c>
    </row>
    <row r="8687" spans="1:5" ht="13.5" customHeight="1">
      <c r="A8687">
        <v>321</v>
      </c>
      <c r="B8687" t="str">
        <f t="shared" si="135"/>
        <v>321---41</v>
      </c>
      <c r="C8687" t="s">
        <v>6001</v>
      </c>
      <c r="D8687" t="s">
        <v>956</v>
      </c>
      <c r="E8687">
        <v>41</v>
      </c>
    </row>
    <row r="8688" spans="1:5" ht="13.5" customHeight="1">
      <c r="A8688">
        <v>321</v>
      </c>
      <c r="B8688" t="str">
        <f t="shared" si="135"/>
        <v>321---42</v>
      </c>
      <c r="C8688" t="s">
        <v>5915</v>
      </c>
      <c r="D8688" t="s">
        <v>772</v>
      </c>
      <c r="E8688">
        <v>42</v>
      </c>
    </row>
    <row r="8689" spans="1:5" ht="13.5" customHeight="1">
      <c r="A8689">
        <v>321</v>
      </c>
      <c r="B8689" t="str">
        <f t="shared" si="135"/>
        <v>321---43</v>
      </c>
      <c r="C8689" t="s">
        <v>5917</v>
      </c>
      <c r="D8689" t="s">
        <v>789</v>
      </c>
      <c r="E8689">
        <v>43</v>
      </c>
    </row>
    <row r="8690" spans="1:5" ht="13.5" customHeight="1">
      <c r="A8690">
        <v>321</v>
      </c>
      <c r="B8690" t="str">
        <f t="shared" si="135"/>
        <v>321---44</v>
      </c>
      <c r="C8690" t="s">
        <v>5918</v>
      </c>
      <c r="D8690" t="s">
        <v>770</v>
      </c>
      <c r="E8690">
        <v>44</v>
      </c>
    </row>
    <row r="8691" spans="1:5" ht="13.5" customHeight="1">
      <c r="A8691">
        <v>321</v>
      </c>
      <c r="B8691" t="str">
        <f t="shared" si="135"/>
        <v>321---45</v>
      </c>
      <c r="C8691" t="s">
        <v>5932</v>
      </c>
      <c r="D8691" t="s">
        <v>846</v>
      </c>
      <c r="E8691">
        <v>45</v>
      </c>
    </row>
    <row r="8692" spans="1:5" ht="13.5" customHeight="1">
      <c r="A8692">
        <v>321</v>
      </c>
      <c r="B8692" t="str">
        <f t="shared" si="135"/>
        <v>321---46</v>
      </c>
      <c r="C8692" t="s">
        <v>6002</v>
      </c>
      <c r="D8692" t="s">
        <v>1113</v>
      </c>
      <c r="E8692">
        <v>46</v>
      </c>
    </row>
    <row r="8693" spans="1:5" ht="13.5" customHeight="1">
      <c r="A8693">
        <v>321</v>
      </c>
      <c r="B8693" t="str">
        <f t="shared" si="135"/>
        <v>321---47</v>
      </c>
      <c r="C8693" t="s">
        <v>5927</v>
      </c>
      <c r="D8693" t="s">
        <v>1115</v>
      </c>
      <c r="E8693">
        <v>47</v>
      </c>
    </row>
    <row r="8694" spans="1:5" ht="13.5" customHeight="1">
      <c r="A8694">
        <v>322</v>
      </c>
      <c r="B8694" t="str">
        <f t="shared" si="135"/>
        <v>322---1</v>
      </c>
      <c r="C8694" t="s">
        <v>4234</v>
      </c>
      <c r="D8694" t="s">
        <v>1292</v>
      </c>
      <c r="E8694">
        <v>1</v>
      </c>
    </row>
    <row r="8695" spans="1:5" ht="13.5" customHeight="1">
      <c r="A8695">
        <v>322</v>
      </c>
      <c r="B8695" t="str">
        <f t="shared" si="135"/>
        <v>322---2</v>
      </c>
      <c r="C8695" t="s">
        <v>4216</v>
      </c>
      <c r="D8695" t="s">
        <v>1292</v>
      </c>
      <c r="E8695">
        <v>2</v>
      </c>
    </row>
    <row r="8696" spans="1:5" ht="13.5" customHeight="1">
      <c r="A8696">
        <v>322</v>
      </c>
      <c r="B8696" t="str">
        <f t="shared" si="135"/>
        <v>322---3</v>
      </c>
      <c r="C8696" t="s">
        <v>4216</v>
      </c>
      <c r="D8696" t="s">
        <v>1337</v>
      </c>
      <c r="E8696">
        <v>3</v>
      </c>
    </row>
    <row r="8697" spans="1:5" ht="13.5" customHeight="1">
      <c r="A8697">
        <v>322</v>
      </c>
      <c r="B8697" t="str">
        <f t="shared" si="135"/>
        <v>322---4</v>
      </c>
      <c r="C8697" t="s">
        <v>4216</v>
      </c>
      <c r="D8697" t="s">
        <v>802</v>
      </c>
      <c r="E8697">
        <v>4</v>
      </c>
    </row>
    <row r="8698" spans="1:5" ht="13.5" customHeight="1">
      <c r="A8698">
        <v>322</v>
      </c>
      <c r="B8698" t="str">
        <f t="shared" si="135"/>
        <v>322---5</v>
      </c>
      <c r="C8698" t="s">
        <v>4216</v>
      </c>
      <c r="D8698" t="s">
        <v>1081</v>
      </c>
      <c r="E8698">
        <v>5</v>
      </c>
    </row>
    <row r="8699" spans="1:5" ht="13.5" customHeight="1">
      <c r="A8699">
        <v>322</v>
      </c>
      <c r="B8699" t="str">
        <f t="shared" si="135"/>
        <v>322---6</v>
      </c>
      <c r="C8699" t="s">
        <v>4216</v>
      </c>
      <c r="D8699" t="s">
        <v>846</v>
      </c>
      <c r="E8699">
        <v>6</v>
      </c>
    </row>
    <row r="8700" spans="1:5" ht="13.5" customHeight="1">
      <c r="A8700">
        <v>322</v>
      </c>
      <c r="B8700" t="str">
        <f t="shared" si="135"/>
        <v>322---7</v>
      </c>
      <c r="C8700" t="s">
        <v>4216</v>
      </c>
      <c r="D8700" t="s">
        <v>1113</v>
      </c>
      <c r="E8700">
        <v>7</v>
      </c>
    </row>
    <row r="8701" spans="1:5" ht="13.5" customHeight="1">
      <c r="A8701">
        <v>322</v>
      </c>
      <c r="B8701" t="str">
        <f t="shared" si="135"/>
        <v>322---8</v>
      </c>
      <c r="C8701" t="s">
        <v>4216</v>
      </c>
      <c r="D8701" t="s">
        <v>1178</v>
      </c>
      <c r="E8701">
        <v>8</v>
      </c>
    </row>
    <row r="8702" spans="1:5" ht="13.5" customHeight="1">
      <c r="A8702">
        <v>322</v>
      </c>
      <c r="B8702" t="str">
        <f t="shared" si="135"/>
        <v>322---9</v>
      </c>
      <c r="C8702" t="s">
        <v>4216</v>
      </c>
      <c r="D8702" t="s">
        <v>971</v>
      </c>
      <c r="E8702">
        <v>9</v>
      </c>
    </row>
    <row r="8703" spans="1:5" ht="13.5" customHeight="1">
      <c r="A8703">
        <v>322</v>
      </c>
      <c r="B8703" t="str">
        <f t="shared" si="135"/>
        <v>322---10</v>
      </c>
      <c r="C8703" t="s">
        <v>4216</v>
      </c>
      <c r="D8703" t="s">
        <v>1024</v>
      </c>
      <c r="E8703">
        <v>10</v>
      </c>
    </row>
    <row r="8704" spans="1:5" ht="13.5" customHeight="1">
      <c r="A8704">
        <v>322</v>
      </c>
      <c r="B8704" t="str">
        <f t="shared" si="135"/>
        <v>322---11</v>
      </c>
      <c r="C8704" t="s">
        <v>4216</v>
      </c>
      <c r="D8704" t="s">
        <v>928</v>
      </c>
      <c r="E8704">
        <v>11</v>
      </c>
    </row>
    <row r="8705" spans="1:5" ht="13.5" customHeight="1">
      <c r="A8705">
        <v>322</v>
      </c>
      <c r="B8705" t="str">
        <f t="shared" si="135"/>
        <v>322---12</v>
      </c>
      <c r="C8705" t="s">
        <v>4216</v>
      </c>
      <c r="D8705" t="s">
        <v>842</v>
      </c>
      <c r="E8705">
        <v>12</v>
      </c>
    </row>
    <row r="8706" spans="1:5" ht="13.5" customHeight="1">
      <c r="A8706">
        <v>322</v>
      </c>
      <c r="B8706" t="str">
        <f t="shared" si="135"/>
        <v>322---13</v>
      </c>
      <c r="C8706" t="s">
        <v>4271</v>
      </c>
      <c r="D8706" t="s">
        <v>1177</v>
      </c>
      <c r="E8706">
        <v>13</v>
      </c>
    </row>
    <row r="8707" spans="1:5" ht="13.5" customHeight="1">
      <c r="A8707">
        <v>322</v>
      </c>
      <c r="B8707" t="str">
        <f t="shared" ref="B8707:B8770" si="136">A8707&amp;"---"&amp;E8707</f>
        <v>322---14</v>
      </c>
      <c r="C8707" t="s">
        <v>4239</v>
      </c>
      <c r="D8707" t="s">
        <v>1080</v>
      </c>
      <c r="E8707">
        <v>14</v>
      </c>
    </row>
    <row r="8708" spans="1:5" ht="13.5" customHeight="1">
      <c r="A8708">
        <v>322</v>
      </c>
      <c r="B8708" t="str">
        <f t="shared" si="136"/>
        <v>322---15</v>
      </c>
      <c r="C8708" t="s">
        <v>4228</v>
      </c>
      <c r="D8708" t="s">
        <v>869</v>
      </c>
      <c r="E8708">
        <v>15</v>
      </c>
    </row>
    <row r="8709" spans="1:5" ht="13.5" customHeight="1">
      <c r="A8709">
        <v>322</v>
      </c>
      <c r="B8709" t="str">
        <f t="shared" si="136"/>
        <v>322---16</v>
      </c>
      <c r="C8709" t="s">
        <v>4268</v>
      </c>
      <c r="D8709" t="s">
        <v>996</v>
      </c>
      <c r="E8709">
        <v>16</v>
      </c>
    </row>
    <row r="8710" spans="1:5" ht="13.5" customHeight="1">
      <c r="A8710">
        <v>322</v>
      </c>
      <c r="B8710" t="str">
        <f t="shared" si="136"/>
        <v>322---17</v>
      </c>
      <c r="C8710" t="s">
        <v>4230</v>
      </c>
      <c r="D8710" t="s">
        <v>930</v>
      </c>
      <c r="E8710">
        <v>17</v>
      </c>
    </row>
    <row r="8711" spans="1:5" ht="13.5" customHeight="1">
      <c r="A8711">
        <v>322</v>
      </c>
      <c r="B8711" t="str">
        <f t="shared" si="136"/>
        <v>322---18</v>
      </c>
      <c r="C8711" t="s">
        <v>4244</v>
      </c>
      <c r="D8711" t="s">
        <v>1082</v>
      </c>
      <c r="E8711">
        <v>18</v>
      </c>
    </row>
    <row r="8712" spans="1:5" ht="13.5" customHeight="1">
      <c r="A8712">
        <v>322</v>
      </c>
      <c r="B8712" t="str">
        <f t="shared" si="136"/>
        <v>322---19</v>
      </c>
      <c r="C8712" t="s">
        <v>4262</v>
      </c>
      <c r="D8712" t="s">
        <v>1115</v>
      </c>
      <c r="E8712">
        <v>19</v>
      </c>
    </row>
    <row r="8713" spans="1:5" ht="13.5" customHeight="1">
      <c r="A8713">
        <v>322</v>
      </c>
      <c r="B8713" t="str">
        <f t="shared" si="136"/>
        <v>322---20</v>
      </c>
      <c r="C8713" t="s">
        <v>4233</v>
      </c>
      <c r="D8713" t="s">
        <v>798</v>
      </c>
      <c r="E8713">
        <v>20</v>
      </c>
    </row>
    <row r="8714" spans="1:5" ht="13.5" customHeight="1">
      <c r="A8714">
        <v>322</v>
      </c>
      <c r="B8714" t="str">
        <f t="shared" si="136"/>
        <v>322---21</v>
      </c>
      <c r="C8714" t="s">
        <v>4236</v>
      </c>
      <c r="D8714" t="s">
        <v>979</v>
      </c>
      <c r="E8714">
        <v>21</v>
      </c>
    </row>
    <row r="8715" spans="1:5" ht="13.5" customHeight="1">
      <c r="A8715">
        <v>322</v>
      </c>
      <c r="B8715" t="str">
        <f t="shared" si="136"/>
        <v>322---22</v>
      </c>
      <c r="C8715" t="s">
        <v>4248</v>
      </c>
      <c r="D8715" t="s">
        <v>847</v>
      </c>
      <c r="E8715">
        <v>22</v>
      </c>
    </row>
    <row r="8716" spans="1:5" ht="13.5" customHeight="1">
      <c r="A8716">
        <v>322</v>
      </c>
      <c r="B8716" t="str">
        <f t="shared" si="136"/>
        <v>322---23</v>
      </c>
      <c r="C8716" t="s">
        <v>4249</v>
      </c>
      <c r="D8716" t="s">
        <v>1365</v>
      </c>
      <c r="E8716">
        <v>23</v>
      </c>
    </row>
    <row r="8717" spans="1:5" ht="13.5" customHeight="1">
      <c r="A8717">
        <v>322</v>
      </c>
      <c r="B8717" t="str">
        <f t="shared" si="136"/>
        <v>322---24</v>
      </c>
      <c r="C8717" t="s">
        <v>729</v>
      </c>
      <c r="D8717" t="s">
        <v>867</v>
      </c>
      <c r="E8717">
        <v>24</v>
      </c>
    </row>
    <row r="8718" spans="1:5" ht="13.5" customHeight="1">
      <c r="A8718">
        <v>322</v>
      </c>
      <c r="B8718" t="str">
        <f t="shared" si="136"/>
        <v>322---25</v>
      </c>
      <c r="C8718" t="s">
        <v>1017</v>
      </c>
      <c r="D8718" t="s">
        <v>796</v>
      </c>
      <c r="E8718">
        <v>25</v>
      </c>
    </row>
    <row r="8719" spans="1:5" ht="13.5" customHeight="1">
      <c r="A8719">
        <v>322</v>
      </c>
      <c r="B8719" t="str">
        <f t="shared" si="136"/>
        <v>322---26</v>
      </c>
      <c r="C8719" t="s">
        <v>735</v>
      </c>
      <c r="D8719" t="s">
        <v>744</v>
      </c>
      <c r="E8719">
        <v>26</v>
      </c>
    </row>
    <row r="8720" spans="1:5" ht="13.5" customHeight="1">
      <c r="A8720">
        <v>322</v>
      </c>
      <c r="B8720" t="str">
        <f t="shared" si="136"/>
        <v>322---27</v>
      </c>
      <c r="C8720" t="s">
        <v>797</v>
      </c>
      <c r="D8720" t="s">
        <v>1081</v>
      </c>
      <c r="E8720">
        <v>27</v>
      </c>
    </row>
    <row r="8721" spans="1:5" ht="13.5" customHeight="1">
      <c r="A8721">
        <v>322</v>
      </c>
      <c r="B8721" t="str">
        <f t="shared" si="136"/>
        <v>322---28</v>
      </c>
      <c r="C8721" t="s">
        <v>737</v>
      </c>
      <c r="D8721" t="s">
        <v>996</v>
      </c>
      <c r="E8721">
        <v>28</v>
      </c>
    </row>
    <row r="8722" spans="1:5" ht="13.5" customHeight="1">
      <c r="A8722">
        <v>322</v>
      </c>
      <c r="B8722" t="str">
        <f t="shared" si="136"/>
        <v>322---29</v>
      </c>
      <c r="C8722" t="s">
        <v>743</v>
      </c>
      <c r="D8722" t="s">
        <v>754</v>
      </c>
      <c r="E8722">
        <v>29</v>
      </c>
    </row>
    <row r="8723" spans="1:5" ht="13.5" customHeight="1">
      <c r="A8723">
        <v>322</v>
      </c>
      <c r="B8723" t="str">
        <f t="shared" si="136"/>
        <v>322---30</v>
      </c>
      <c r="C8723" t="s">
        <v>745</v>
      </c>
      <c r="D8723" t="s">
        <v>837</v>
      </c>
      <c r="E8723">
        <v>30</v>
      </c>
    </row>
    <row r="8724" spans="1:5" ht="13.5" customHeight="1">
      <c r="A8724">
        <v>322</v>
      </c>
      <c r="B8724" t="str">
        <f t="shared" si="136"/>
        <v>322---31</v>
      </c>
      <c r="C8724" t="s">
        <v>987</v>
      </c>
      <c r="D8724" t="s">
        <v>1263</v>
      </c>
      <c r="E8724">
        <v>31</v>
      </c>
    </row>
    <row r="8725" spans="1:5" ht="13.5" customHeight="1">
      <c r="A8725">
        <v>322</v>
      </c>
      <c r="B8725" t="str">
        <f t="shared" si="136"/>
        <v>322---32</v>
      </c>
      <c r="C8725" t="s">
        <v>989</v>
      </c>
      <c r="D8725" t="s">
        <v>738</v>
      </c>
      <c r="E8725">
        <v>32</v>
      </c>
    </row>
    <row r="8726" spans="1:5" ht="13.5" customHeight="1">
      <c r="A8726">
        <v>322</v>
      </c>
      <c r="B8726" t="str">
        <f t="shared" si="136"/>
        <v>322---33</v>
      </c>
      <c r="C8726" t="s">
        <v>1094</v>
      </c>
      <c r="D8726" t="s">
        <v>790</v>
      </c>
      <c r="E8726">
        <v>33</v>
      </c>
    </row>
    <row r="8727" spans="1:5" ht="13.5" customHeight="1">
      <c r="A8727">
        <v>322</v>
      </c>
      <c r="B8727" t="str">
        <f t="shared" si="136"/>
        <v>322---34</v>
      </c>
      <c r="C8727" t="s">
        <v>938</v>
      </c>
      <c r="D8727" t="s">
        <v>859</v>
      </c>
      <c r="E8727">
        <v>34</v>
      </c>
    </row>
    <row r="8728" spans="1:5" ht="13.5" customHeight="1">
      <c r="A8728">
        <v>322</v>
      </c>
      <c r="B8728" t="str">
        <f t="shared" si="136"/>
        <v>322---35</v>
      </c>
      <c r="C8728" t="s">
        <v>819</v>
      </c>
      <c r="D8728" t="s">
        <v>756</v>
      </c>
      <c r="E8728">
        <v>35</v>
      </c>
    </row>
    <row r="8729" spans="1:5" ht="13.5" customHeight="1">
      <c r="A8729">
        <v>322</v>
      </c>
      <c r="B8729" t="str">
        <f t="shared" si="136"/>
        <v>322---36</v>
      </c>
      <c r="C8729" t="s">
        <v>749</v>
      </c>
      <c r="D8729" t="s">
        <v>1082</v>
      </c>
      <c r="E8729">
        <v>36</v>
      </c>
    </row>
    <row r="8730" spans="1:5" ht="13.5" customHeight="1">
      <c r="A8730">
        <v>322</v>
      </c>
      <c r="B8730" t="str">
        <f t="shared" si="136"/>
        <v>322---37</v>
      </c>
      <c r="C8730" t="s">
        <v>1019</v>
      </c>
      <c r="D8730" t="s">
        <v>734</v>
      </c>
      <c r="E8730">
        <v>37</v>
      </c>
    </row>
    <row r="8731" spans="1:5" ht="13.5" customHeight="1">
      <c r="A8731">
        <v>322</v>
      </c>
      <c r="B8731" t="str">
        <f t="shared" si="136"/>
        <v>322---38</v>
      </c>
      <c r="C8731" t="s">
        <v>824</v>
      </c>
      <c r="D8731" t="s">
        <v>752</v>
      </c>
      <c r="E8731">
        <v>38</v>
      </c>
    </row>
    <row r="8732" spans="1:5" ht="13.5" customHeight="1">
      <c r="A8732">
        <v>322</v>
      </c>
      <c r="B8732" t="str">
        <f t="shared" si="136"/>
        <v>322---39</v>
      </c>
      <c r="C8732" t="s">
        <v>826</v>
      </c>
      <c r="D8732" t="s">
        <v>1079</v>
      </c>
      <c r="E8732">
        <v>39</v>
      </c>
    </row>
    <row r="8733" spans="1:5" ht="13.5" customHeight="1">
      <c r="A8733">
        <v>322</v>
      </c>
      <c r="B8733" t="str">
        <f t="shared" si="136"/>
        <v>322---40</v>
      </c>
      <c r="C8733" t="s">
        <v>759</v>
      </c>
      <c r="D8733" t="s">
        <v>823</v>
      </c>
      <c r="E8733">
        <v>40</v>
      </c>
    </row>
    <row r="8734" spans="1:5" ht="13.5" customHeight="1">
      <c r="A8734">
        <v>322</v>
      </c>
      <c r="B8734" t="str">
        <f t="shared" si="136"/>
        <v>322---41</v>
      </c>
      <c r="C8734" t="s">
        <v>761</v>
      </c>
      <c r="D8734" t="s">
        <v>1080</v>
      </c>
      <c r="E8734">
        <v>41</v>
      </c>
    </row>
    <row r="8735" spans="1:5" ht="13.5" customHeight="1">
      <c r="A8735">
        <v>322</v>
      </c>
      <c r="B8735" t="str">
        <f t="shared" si="136"/>
        <v>322---42</v>
      </c>
      <c r="C8735" t="s">
        <v>763</v>
      </c>
      <c r="D8735" t="s">
        <v>1086</v>
      </c>
      <c r="E8735">
        <v>42</v>
      </c>
    </row>
    <row r="8736" spans="1:5" ht="13.5" customHeight="1">
      <c r="A8736">
        <v>322</v>
      </c>
      <c r="B8736" t="str">
        <f t="shared" si="136"/>
        <v>322---43</v>
      </c>
      <c r="C8736" t="s">
        <v>832</v>
      </c>
      <c r="D8736" t="s">
        <v>949</v>
      </c>
      <c r="E8736">
        <v>43</v>
      </c>
    </row>
    <row r="8737" spans="1:5" ht="13.5" customHeight="1">
      <c r="A8737">
        <v>322</v>
      </c>
      <c r="B8737" t="str">
        <f t="shared" si="136"/>
        <v>322---44</v>
      </c>
      <c r="C8737" t="s">
        <v>868</v>
      </c>
      <c r="D8737" t="s">
        <v>758</v>
      </c>
      <c r="E8737">
        <v>44</v>
      </c>
    </row>
    <row r="8738" spans="1:5" ht="13.5" customHeight="1">
      <c r="A8738">
        <v>322</v>
      </c>
      <c r="B8738" t="str">
        <f t="shared" si="136"/>
        <v>322---45</v>
      </c>
      <c r="C8738" t="s">
        <v>969</v>
      </c>
      <c r="D8738" t="s">
        <v>802</v>
      </c>
      <c r="E8738">
        <v>45</v>
      </c>
    </row>
    <row r="8739" spans="1:5" ht="13.5" customHeight="1">
      <c r="A8739">
        <v>322</v>
      </c>
      <c r="B8739" t="str">
        <f t="shared" si="136"/>
        <v>322---46</v>
      </c>
      <c r="C8739" t="s">
        <v>1011</v>
      </c>
      <c r="D8739" t="s">
        <v>856</v>
      </c>
      <c r="E8739">
        <v>46</v>
      </c>
    </row>
    <row r="8740" spans="1:5" ht="13.5" customHeight="1">
      <c r="A8740">
        <v>322</v>
      </c>
      <c r="B8740" t="str">
        <f t="shared" si="136"/>
        <v>322---47</v>
      </c>
      <c r="C8740" t="s">
        <v>5913</v>
      </c>
      <c r="D8740" t="s">
        <v>1114</v>
      </c>
      <c r="E8740">
        <v>47</v>
      </c>
    </row>
    <row r="8741" spans="1:5" ht="13.5" customHeight="1">
      <c r="A8741">
        <v>322</v>
      </c>
      <c r="B8741" t="str">
        <f t="shared" si="136"/>
        <v>322---48</v>
      </c>
      <c r="C8741" t="s">
        <v>5925</v>
      </c>
      <c r="D8741" t="s">
        <v>798</v>
      </c>
      <c r="E8741">
        <v>48</v>
      </c>
    </row>
    <row r="8742" spans="1:5" ht="13.5" customHeight="1">
      <c r="A8742">
        <v>322</v>
      </c>
      <c r="B8742" t="str">
        <f t="shared" si="136"/>
        <v>322---49</v>
      </c>
      <c r="C8742" t="s">
        <v>6001</v>
      </c>
      <c r="D8742" t="s">
        <v>956</v>
      </c>
      <c r="E8742">
        <v>49</v>
      </c>
    </row>
    <row r="8743" spans="1:5" ht="13.5" customHeight="1">
      <c r="A8743">
        <v>322</v>
      </c>
      <c r="B8743" t="str">
        <f t="shared" si="136"/>
        <v>322---50</v>
      </c>
      <c r="C8743" t="s">
        <v>5915</v>
      </c>
      <c r="D8743" t="s">
        <v>772</v>
      </c>
      <c r="E8743">
        <v>50</v>
      </c>
    </row>
    <row r="8744" spans="1:5" ht="13.5" customHeight="1">
      <c r="A8744">
        <v>322</v>
      </c>
      <c r="B8744" t="str">
        <f t="shared" si="136"/>
        <v>322---51</v>
      </c>
      <c r="C8744" t="s">
        <v>5926</v>
      </c>
      <c r="D8744" t="s">
        <v>843</v>
      </c>
      <c r="E8744">
        <v>51</v>
      </c>
    </row>
    <row r="8745" spans="1:5" ht="13.5" customHeight="1">
      <c r="A8745">
        <v>322</v>
      </c>
      <c r="B8745" t="str">
        <f t="shared" si="136"/>
        <v>322---52</v>
      </c>
      <c r="C8745" t="s">
        <v>5917</v>
      </c>
      <c r="D8745" t="s">
        <v>789</v>
      </c>
      <c r="E8745">
        <v>52</v>
      </c>
    </row>
    <row r="8746" spans="1:5" ht="13.5" customHeight="1">
      <c r="A8746">
        <v>322</v>
      </c>
      <c r="B8746" t="str">
        <f t="shared" si="136"/>
        <v>322---53</v>
      </c>
      <c r="C8746" t="s">
        <v>5918</v>
      </c>
      <c r="D8746" t="s">
        <v>770</v>
      </c>
      <c r="E8746">
        <v>53</v>
      </c>
    </row>
    <row r="8747" spans="1:5" ht="13.5" customHeight="1">
      <c r="A8747">
        <v>322</v>
      </c>
      <c r="B8747" t="str">
        <f t="shared" si="136"/>
        <v>322---54</v>
      </c>
      <c r="C8747" t="s">
        <v>5932</v>
      </c>
      <c r="D8747" t="s">
        <v>846</v>
      </c>
      <c r="E8747">
        <v>54</v>
      </c>
    </row>
    <row r="8748" spans="1:5" ht="13.5" customHeight="1">
      <c r="A8748">
        <v>322</v>
      </c>
      <c r="B8748" t="str">
        <f t="shared" si="136"/>
        <v>322---55</v>
      </c>
      <c r="C8748" t="s">
        <v>5972</v>
      </c>
      <c r="D8748" t="s">
        <v>979</v>
      </c>
      <c r="E8748">
        <v>55</v>
      </c>
    </row>
    <row r="8749" spans="1:5" ht="13.5" customHeight="1">
      <c r="A8749">
        <v>322</v>
      </c>
      <c r="B8749" t="str">
        <f t="shared" si="136"/>
        <v>322---56</v>
      </c>
      <c r="C8749" t="s">
        <v>5933</v>
      </c>
      <c r="D8749" t="s">
        <v>855</v>
      </c>
      <c r="E8749">
        <v>56</v>
      </c>
    </row>
    <row r="8750" spans="1:5" ht="13.5" customHeight="1">
      <c r="A8750">
        <v>322</v>
      </c>
      <c r="B8750" t="str">
        <f t="shared" si="136"/>
        <v>322---57</v>
      </c>
      <c r="C8750" t="s">
        <v>6002</v>
      </c>
      <c r="D8750" t="s">
        <v>1113</v>
      </c>
      <c r="E8750">
        <v>57</v>
      </c>
    </row>
    <row r="8751" spans="1:5" ht="13.5" customHeight="1">
      <c r="A8751">
        <v>322</v>
      </c>
      <c r="B8751" t="str">
        <f t="shared" si="136"/>
        <v>322---58</v>
      </c>
      <c r="C8751" t="s">
        <v>5965</v>
      </c>
      <c r="D8751" t="s">
        <v>930</v>
      </c>
      <c r="E8751">
        <v>58</v>
      </c>
    </row>
    <row r="8752" spans="1:5" ht="13.5" customHeight="1">
      <c r="A8752">
        <v>322</v>
      </c>
      <c r="B8752" t="str">
        <f t="shared" si="136"/>
        <v>322---59</v>
      </c>
      <c r="C8752" t="s">
        <v>5938</v>
      </c>
      <c r="D8752" t="s">
        <v>851</v>
      </c>
      <c r="E8752">
        <v>59</v>
      </c>
    </row>
    <row r="8753" spans="1:5" ht="13.5" customHeight="1">
      <c r="A8753">
        <v>322</v>
      </c>
      <c r="B8753" t="str">
        <f t="shared" si="136"/>
        <v>322---60</v>
      </c>
      <c r="C8753" t="s">
        <v>5927</v>
      </c>
      <c r="D8753" t="s">
        <v>1115</v>
      </c>
      <c r="E8753">
        <v>60</v>
      </c>
    </row>
    <row r="8754" spans="1:5" ht="13.5" customHeight="1">
      <c r="A8754">
        <v>322</v>
      </c>
      <c r="B8754" t="str">
        <f t="shared" si="136"/>
        <v>322---61</v>
      </c>
      <c r="C8754" t="s">
        <v>5996</v>
      </c>
      <c r="D8754" t="s">
        <v>1356</v>
      </c>
      <c r="E8754">
        <v>61</v>
      </c>
    </row>
    <row r="8755" spans="1:5" ht="13.5" customHeight="1">
      <c r="A8755">
        <v>323</v>
      </c>
      <c r="B8755" t="str">
        <f t="shared" si="136"/>
        <v>323---1</v>
      </c>
      <c r="C8755" t="s">
        <v>4234</v>
      </c>
      <c r="D8755" t="s">
        <v>816</v>
      </c>
      <c r="E8755">
        <v>1</v>
      </c>
    </row>
    <row r="8756" spans="1:5" ht="13.5" customHeight="1">
      <c r="A8756">
        <v>323</v>
      </c>
      <c r="B8756" t="str">
        <f t="shared" si="136"/>
        <v>323---2</v>
      </c>
      <c r="C8756" t="s">
        <v>4216</v>
      </c>
      <c r="D8756" t="s">
        <v>816</v>
      </c>
      <c r="E8756">
        <v>2</v>
      </c>
    </row>
    <row r="8757" spans="1:5" ht="13.5" customHeight="1">
      <c r="A8757">
        <v>323</v>
      </c>
      <c r="B8757" t="str">
        <f t="shared" si="136"/>
        <v>323---3</v>
      </c>
      <c r="C8757" t="s">
        <v>4216</v>
      </c>
      <c r="D8757" t="s">
        <v>1292</v>
      </c>
      <c r="E8757">
        <v>3</v>
      </c>
    </row>
    <row r="8758" spans="1:5" ht="13.5" customHeight="1">
      <c r="A8758">
        <v>323</v>
      </c>
      <c r="B8758" t="str">
        <f t="shared" si="136"/>
        <v>323---4</v>
      </c>
      <c r="C8758" t="s">
        <v>4216</v>
      </c>
      <c r="D8758" t="s">
        <v>845</v>
      </c>
      <c r="E8758">
        <v>4</v>
      </c>
    </row>
    <row r="8759" spans="1:5" ht="13.5" customHeight="1">
      <c r="A8759">
        <v>323</v>
      </c>
      <c r="B8759" t="str">
        <f t="shared" si="136"/>
        <v>323---5</v>
      </c>
      <c r="C8759" t="s">
        <v>4216</v>
      </c>
      <c r="D8759" t="s">
        <v>1050</v>
      </c>
      <c r="E8759">
        <v>5</v>
      </c>
    </row>
    <row r="8760" spans="1:5" ht="13.5" customHeight="1">
      <c r="A8760">
        <v>323</v>
      </c>
      <c r="B8760" t="str">
        <f t="shared" si="136"/>
        <v>323---6</v>
      </c>
      <c r="C8760" t="s">
        <v>4216</v>
      </c>
      <c r="D8760" t="s">
        <v>1337</v>
      </c>
      <c r="E8760">
        <v>6</v>
      </c>
    </row>
    <row r="8761" spans="1:5" ht="13.5" customHeight="1">
      <c r="A8761">
        <v>323</v>
      </c>
      <c r="B8761" t="str">
        <f t="shared" si="136"/>
        <v>323---7</v>
      </c>
      <c r="C8761" t="s">
        <v>4216</v>
      </c>
      <c r="D8761" t="s">
        <v>802</v>
      </c>
      <c r="E8761">
        <v>7</v>
      </c>
    </row>
    <row r="8762" spans="1:5" ht="13.5" customHeight="1">
      <c r="A8762">
        <v>323</v>
      </c>
      <c r="B8762" t="str">
        <f t="shared" si="136"/>
        <v>323---8</v>
      </c>
      <c r="C8762" t="s">
        <v>4216</v>
      </c>
      <c r="D8762" t="s">
        <v>1081</v>
      </c>
      <c r="E8762">
        <v>8</v>
      </c>
    </row>
    <row r="8763" spans="1:5" ht="13.5" customHeight="1">
      <c r="A8763">
        <v>323</v>
      </c>
      <c r="B8763" t="str">
        <f t="shared" si="136"/>
        <v>323---9</v>
      </c>
      <c r="C8763" t="s">
        <v>4216</v>
      </c>
      <c r="D8763" t="s">
        <v>846</v>
      </c>
      <c r="E8763">
        <v>9</v>
      </c>
    </row>
    <row r="8764" spans="1:5" ht="13.5" customHeight="1">
      <c r="A8764">
        <v>323</v>
      </c>
      <c r="B8764" t="str">
        <f t="shared" si="136"/>
        <v>323---10</v>
      </c>
      <c r="C8764" t="s">
        <v>4216</v>
      </c>
      <c r="D8764" t="s">
        <v>1113</v>
      </c>
      <c r="E8764">
        <v>10</v>
      </c>
    </row>
    <row r="8765" spans="1:5" ht="13.5" customHeight="1">
      <c r="A8765">
        <v>323</v>
      </c>
      <c r="B8765" t="str">
        <f t="shared" si="136"/>
        <v>323---11</v>
      </c>
      <c r="C8765" t="s">
        <v>4216</v>
      </c>
      <c r="D8765" t="s">
        <v>1178</v>
      </c>
      <c r="E8765">
        <v>11</v>
      </c>
    </row>
    <row r="8766" spans="1:5" ht="13.5" customHeight="1">
      <c r="A8766">
        <v>323</v>
      </c>
      <c r="B8766" t="str">
        <f t="shared" si="136"/>
        <v>323---12</v>
      </c>
      <c r="C8766" t="s">
        <v>4216</v>
      </c>
      <c r="D8766" t="s">
        <v>971</v>
      </c>
      <c r="E8766">
        <v>12</v>
      </c>
    </row>
    <row r="8767" spans="1:5" ht="13.5" customHeight="1">
      <c r="A8767">
        <v>323</v>
      </c>
      <c r="B8767" t="str">
        <f t="shared" si="136"/>
        <v>323---13</v>
      </c>
      <c r="C8767" t="s">
        <v>4216</v>
      </c>
      <c r="D8767" t="s">
        <v>1024</v>
      </c>
      <c r="E8767">
        <v>13</v>
      </c>
    </row>
    <row r="8768" spans="1:5" ht="13.5" customHeight="1">
      <c r="A8768">
        <v>323</v>
      </c>
      <c r="B8768" t="str">
        <f t="shared" si="136"/>
        <v>323---14</v>
      </c>
      <c r="C8768" t="s">
        <v>4216</v>
      </c>
      <c r="D8768" t="s">
        <v>928</v>
      </c>
      <c r="E8768">
        <v>14</v>
      </c>
    </row>
    <row r="8769" spans="1:5" ht="13.5" customHeight="1">
      <c r="A8769">
        <v>323</v>
      </c>
      <c r="B8769" t="str">
        <f t="shared" si="136"/>
        <v>323---15</v>
      </c>
      <c r="C8769" t="s">
        <v>4216</v>
      </c>
      <c r="D8769" t="s">
        <v>842</v>
      </c>
      <c r="E8769">
        <v>15</v>
      </c>
    </row>
    <row r="8770" spans="1:5" ht="13.5" customHeight="1">
      <c r="A8770">
        <v>323</v>
      </c>
      <c r="B8770" t="str">
        <f t="shared" si="136"/>
        <v>323---16</v>
      </c>
      <c r="C8770" t="s">
        <v>4271</v>
      </c>
      <c r="D8770" t="s">
        <v>1177</v>
      </c>
      <c r="E8770">
        <v>16</v>
      </c>
    </row>
    <row r="8771" spans="1:5" ht="13.5" customHeight="1">
      <c r="A8771">
        <v>323</v>
      </c>
      <c r="B8771" t="str">
        <f t="shared" ref="B8771:B8834" si="137">A8771&amp;"---"&amp;E8771</f>
        <v>323---17</v>
      </c>
      <c r="C8771" t="s">
        <v>4239</v>
      </c>
      <c r="D8771" t="s">
        <v>1080</v>
      </c>
      <c r="E8771">
        <v>17</v>
      </c>
    </row>
    <row r="8772" spans="1:5" ht="13.5" customHeight="1">
      <c r="A8772">
        <v>323</v>
      </c>
      <c r="B8772" t="str">
        <f t="shared" si="137"/>
        <v>323---18</v>
      </c>
      <c r="C8772" t="s">
        <v>4228</v>
      </c>
      <c r="D8772" t="s">
        <v>869</v>
      </c>
      <c r="E8772">
        <v>18</v>
      </c>
    </row>
    <row r="8773" spans="1:5" ht="13.5" customHeight="1">
      <c r="A8773">
        <v>323</v>
      </c>
      <c r="B8773" t="str">
        <f t="shared" si="137"/>
        <v>323---19</v>
      </c>
      <c r="C8773" t="s">
        <v>4268</v>
      </c>
      <c r="D8773" t="s">
        <v>996</v>
      </c>
      <c r="E8773">
        <v>19</v>
      </c>
    </row>
    <row r="8774" spans="1:5" ht="13.5" customHeight="1">
      <c r="A8774">
        <v>323</v>
      </c>
      <c r="B8774" t="str">
        <f t="shared" si="137"/>
        <v>323---20</v>
      </c>
      <c r="C8774" t="s">
        <v>4230</v>
      </c>
      <c r="D8774" t="s">
        <v>930</v>
      </c>
      <c r="E8774">
        <v>20</v>
      </c>
    </row>
    <row r="8775" spans="1:5" ht="13.5" customHeight="1">
      <c r="A8775">
        <v>323</v>
      </c>
      <c r="B8775" t="str">
        <f t="shared" si="137"/>
        <v>323---21</v>
      </c>
      <c r="C8775" t="s">
        <v>4244</v>
      </c>
      <c r="D8775" t="s">
        <v>1082</v>
      </c>
      <c r="E8775">
        <v>21</v>
      </c>
    </row>
    <row r="8776" spans="1:5" ht="13.5" customHeight="1">
      <c r="A8776">
        <v>323</v>
      </c>
      <c r="B8776" t="str">
        <f t="shared" si="137"/>
        <v>323---22</v>
      </c>
      <c r="C8776" t="s">
        <v>4262</v>
      </c>
      <c r="D8776" t="s">
        <v>1115</v>
      </c>
      <c r="E8776">
        <v>22</v>
      </c>
    </row>
    <row r="8777" spans="1:5" ht="13.5" customHeight="1">
      <c r="A8777">
        <v>323</v>
      </c>
      <c r="B8777" t="str">
        <f t="shared" si="137"/>
        <v>323---23</v>
      </c>
      <c r="C8777" t="s">
        <v>4233</v>
      </c>
      <c r="D8777" t="s">
        <v>798</v>
      </c>
      <c r="E8777">
        <v>23</v>
      </c>
    </row>
    <row r="8778" spans="1:5" ht="13.5" customHeight="1">
      <c r="A8778">
        <v>323</v>
      </c>
      <c r="B8778" t="str">
        <f t="shared" si="137"/>
        <v>323---24</v>
      </c>
      <c r="C8778" t="s">
        <v>4265</v>
      </c>
      <c r="D8778" t="s">
        <v>979</v>
      </c>
      <c r="E8778">
        <v>24</v>
      </c>
    </row>
    <row r="8779" spans="1:5" ht="13.5" customHeight="1">
      <c r="A8779">
        <v>323</v>
      </c>
      <c r="B8779" t="str">
        <f t="shared" si="137"/>
        <v>323---25</v>
      </c>
      <c r="C8779" t="s">
        <v>4257</v>
      </c>
      <c r="D8779" t="s">
        <v>847</v>
      </c>
      <c r="E8779">
        <v>25</v>
      </c>
    </row>
    <row r="8780" spans="1:5" ht="13.5" customHeight="1">
      <c r="A8780">
        <v>323</v>
      </c>
      <c r="B8780" t="str">
        <f t="shared" si="137"/>
        <v>323---26</v>
      </c>
      <c r="C8780" t="s">
        <v>4267</v>
      </c>
      <c r="D8780" t="s">
        <v>1365</v>
      </c>
      <c r="E8780">
        <v>26</v>
      </c>
    </row>
    <row r="8781" spans="1:5" ht="13.5" customHeight="1">
      <c r="A8781">
        <v>323</v>
      </c>
      <c r="B8781" t="str">
        <f t="shared" si="137"/>
        <v>323---27</v>
      </c>
      <c r="C8781" t="s">
        <v>5928</v>
      </c>
      <c r="D8781" t="s">
        <v>1254</v>
      </c>
      <c r="E8781">
        <v>27</v>
      </c>
    </row>
    <row r="8782" spans="1:5" ht="13.5" customHeight="1">
      <c r="A8782">
        <v>323</v>
      </c>
      <c r="B8782" t="str">
        <f t="shared" si="137"/>
        <v>323---28</v>
      </c>
      <c r="C8782" t="s">
        <v>727</v>
      </c>
      <c r="D8782" t="s">
        <v>1308</v>
      </c>
      <c r="E8782">
        <v>28</v>
      </c>
    </row>
    <row r="8783" spans="1:5" ht="13.5" customHeight="1">
      <c r="A8783">
        <v>323</v>
      </c>
      <c r="B8783" t="str">
        <f t="shared" si="137"/>
        <v>323---29</v>
      </c>
      <c r="C8783" t="s">
        <v>1070</v>
      </c>
      <c r="D8783" t="s">
        <v>1219</v>
      </c>
      <c r="E8783">
        <v>29</v>
      </c>
    </row>
    <row r="8784" spans="1:5" ht="13.5" customHeight="1">
      <c r="A8784">
        <v>323</v>
      </c>
      <c r="B8784" t="str">
        <f t="shared" si="137"/>
        <v>323---30</v>
      </c>
      <c r="C8784" t="s">
        <v>795</v>
      </c>
      <c r="D8784" t="s">
        <v>1062</v>
      </c>
      <c r="E8784">
        <v>30</v>
      </c>
    </row>
    <row r="8785" spans="1:5" ht="13.5" customHeight="1">
      <c r="A8785">
        <v>323</v>
      </c>
      <c r="B8785" t="str">
        <f t="shared" si="137"/>
        <v>323---31</v>
      </c>
      <c r="C8785" t="s">
        <v>729</v>
      </c>
      <c r="D8785" t="s">
        <v>867</v>
      </c>
      <c r="E8785">
        <v>31</v>
      </c>
    </row>
    <row r="8786" spans="1:5" ht="13.5" customHeight="1">
      <c r="A8786">
        <v>323</v>
      </c>
      <c r="B8786" t="str">
        <f t="shared" si="137"/>
        <v>323---32</v>
      </c>
      <c r="C8786" t="s">
        <v>1017</v>
      </c>
      <c r="D8786" t="s">
        <v>796</v>
      </c>
      <c r="E8786">
        <v>32</v>
      </c>
    </row>
    <row r="8787" spans="1:5" ht="13.5" customHeight="1">
      <c r="A8787">
        <v>323</v>
      </c>
      <c r="B8787" t="str">
        <f t="shared" si="137"/>
        <v>323---33</v>
      </c>
      <c r="C8787" t="s">
        <v>731</v>
      </c>
      <c r="D8787" t="s">
        <v>800</v>
      </c>
      <c r="E8787">
        <v>33</v>
      </c>
    </row>
    <row r="8788" spans="1:5" ht="13.5" customHeight="1">
      <c r="A8788">
        <v>323</v>
      </c>
      <c r="B8788" t="str">
        <f t="shared" si="137"/>
        <v>323---34</v>
      </c>
      <c r="C8788" t="s">
        <v>735</v>
      </c>
      <c r="D8788" t="s">
        <v>744</v>
      </c>
      <c r="E8788">
        <v>34</v>
      </c>
    </row>
    <row r="8789" spans="1:5" ht="13.5" customHeight="1">
      <c r="A8789">
        <v>323</v>
      </c>
      <c r="B8789" t="str">
        <f t="shared" si="137"/>
        <v>323---35</v>
      </c>
      <c r="C8789" t="s">
        <v>885</v>
      </c>
      <c r="D8789" t="s">
        <v>814</v>
      </c>
      <c r="E8789">
        <v>35</v>
      </c>
    </row>
    <row r="8790" spans="1:5" ht="13.5" customHeight="1">
      <c r="A8790">
        <v>323</v>
      </c>
      <c r="B8790" t="str">
        <f t="shared" si="137"/>
        <v>323---36</v>
      </c>
      <c r="C8790" t="s">
        <v>797</v>
      </c>
      <c r="D8790" t="s">
        <v>1081</v>
      </c>
      <c r="E8790">
        <v>36</v>
      </c>
    </row>
    <row r="8791" spans="1:5" ht="13.5" customHeight="1">
      <c r="A8791">
        <v>323</v>
      </c>
      <c r="B8791" t="str">
        <f t="shared" si="137"/>
        <v>323---37</v>
      </c>
      <c r="C8791" t="s">
        <v>737</v>
      </c>
      <c r="D8791" t="s">
        <v>996</v>
      </c>
      <c r="E8791">
        <v>37</v>
      </c>
    </row>
    <row r="8792" spans="1:5" ht="13.5" customHeight="1">
      <c r="A8792">
        <v>323</v>
      </c>
      <c r="B8792" t="str">
        <f t="shared" si="137"/>
        <v>323---38</v>
      </c>
      <c r="C8792" t="s">
        <v>743</v>
      </c>
      <c r="D8792" t="s">
        <v>754</v>
      </c>
      <c r="E8792">
        <v>38</v>
      </c>
    </row>
    <row r="8793" spans="1:5" ht="13.5" customHeight="1">
      <c r="A8793">
        <v>323</v>
      </c>
      <c r="B8793" t="str">
        <f t="shared" si="137"/>
        <v>323---39</v>
      </c>
      <c r="C8793" t="s">
        <v>745</v>
      </c>
      <c r="D8793" t="s">
        <v>837</v>
      </c>
      <c r="E8793">
        <v>39</v>
      </c>
    </row>
    <row r="8794" spans="1:5" ht="13.5" customHeight="1">
      <c r="A8794">
        <v>323</v>
      </c>
      <c r="B8794" t="str">
        <f t="shared" si="137"/>
        <v>323---40</v>
      </c>
      <c r="C8794" t="s">
        <v>987</v>
      </c>
      <c r="D8794" t="s">
        <v>1263</v>
      </c>
      <c r="E8794">
        <v>40</v>
      </c>
    </row>
    <row r="8795" spans="1:5" ht="13.5" customHeight="1">
      <c r="A8795">
        <v>323</v>
      </c>
      <c r="B8795" t="str">
        <f t="shared" si="137"/>
        <v>323---41</v>
      </c>
      <c r="C8795" t="s">
        <v>989</v>
      </c>
      <c r="D8795" t="s">
        <v>738</v>
      </c>
      <c r="E8795">
        <v>41</v>
      </c>
    </row>
    <row r="8796" spans="1:5" ht="13.5" customHeight="1">
      <c r="A8796">
        <v>323</v>
      </c>
      <c r="B8796" t="str">
        <f t="shared" si="137"/>
        <v>323---42</v>
      </c>
      <c r="C8796" t="s">
        <v>1094</v>
      </c>
      <c r="D8796" t="s">
        <v>790</v>
      </c>
      <c r="E8796">
        <v>42</v>
      </c>
    </row>
    <row r="8797" spans="1:5" ht="13.5" customHeight="1">
      <c r="A8797">
        <v>323</v>
      </c>
      <c r="B8797" t="str">
        <f t="shared" si="137"/>
        <v>323---43</v>
      </c>
      <c r="C8797" t="s">
        <v>938</v>
      </c>
      <c r="D8797" t="s">
        <v>859</v>
      </c>
      <c r="E8797">
        <v>43</v>
      </c>
    </row>
    <row r="8798" spans="1:5" ht="13.5" customHeight="1">
      <c r="A8798">
        <v>323</v>
      </c>
      <c r="B8798" t="str">
        <f t="shared" si="137"/>
        <v>323---44</v>
      </c>
      <c r="C8798" t="s">
        <v>819</v>
      </c>
      <c r="D8798" t="s">
        <v>756</v>
      </c>
      <c r="E8798">
        <v>44</v>
      </c>
    </row>
    <row r="8799" spans="1:5" ht="13.5" customHeight="1">
      <c r="A8799">
        <v>323</v>
      </c>
      <c r="B8799" t="str">
        <f t="shared" si="137"/>
        <v>323---45</v>
      </c>
      <c r="C8799" t="s">
        <v>749</v>
      </c>
      <c r="D8799" t="s">
        <v>1082</v>
      </c>
      <c r="E8799">
        <v>45</v>
      </c>
    </row>
    <row r="8800" spans="1:5" ht="13.5" customHeight="1">
      <c r="A8800">
        <v>323</v>
      </c>
      <c r="B8800" t="str">
        <f t="shared" si="137"/>
        <v>323---46</v>
      </c>
      <c r="C8800" t="s">
        <v>1019</v>
      </c>
      <c r="D8800" t="s">
        <v>734</v>
      </c>
      <c r="E8800">
        <v>46</v>
      </c>
    </row>
    <row r="8801" spans="1:5" ht="13.5" customHeight="1">
      <c r="A8801">
        <v>323</v>
      </c>
      <c r="B8801" t="str">
        <f t="shared" si="137"/>
        <v>323---47</v>
      </c>
      <c r="C8801" t="s">
        <v>824</v>
      </c>
      <c r="D8801" t="s">
        <v>752</v>
      </c>
      <c r="E8801">
        <v>47</v>
      </c>
    </row>
    <row r="8802" spans="1:5" ht="13.5" customHeight="1">
      <c r="A8802">
        <v>323</v>
      </c>
      <c r="B8802" t="str">
        <f t="shared" si="137"/>
        <v>323---48</v>
      </c>
      <c r="C8802" t="s">
        <v>826</v>
      </c>
      <c r="D8802" t="s">
        <v>1079</v>
      </c>
      <c r="E8802">
        <v>48</v>
      </c>
    </row>
    <row r="8803" spans="1:5" ht="13.5" customHeight="1">
      <c r="A8803">
        <v>323</v>
      </c>
      <c r="B8803" t="str">
        <f t="shared" si="137"/>
        <v>323---49</v>
      </c>
      <c r="C8803" t="s">
        <v>759</v>
      </c>
      <c r="D8803" t="s">
        <v>823</v>
      </c>
      <c r="E8803">
        <v>49</v>
      </c>
    </row>
    <row r="8804" spans="1:5" ht="13.5" customHeight="1">
      <c r="A8804">
        <v>323</v>
      </c>
      <c r="B8804" t="str">
        <f t="shared" si="137"/>
        <v>323---50</v>
      </c>
      <c r="C8804" t="s">
        <v>761</v>
      </c>
      <c r="D8804" t="s">
        <v>1080</v>
      </c>
      <c r="E8804">
        <v>50</v>
      </c>
    </row>
    <row r="8805" spans="1:5" ht="13.5" customHeight="1">
      <c r="A8805">
        <v>323</v>
      </c>
      <c r="B8805" t="str">
        <f t="shared" si="137"/>
        <v>323---51</v>
      </c>
      <c r="C8805" t="s">
        <v>763</v>
      </c>
      <c r="D8805" t="s">
        <v>1086</v>
      </c>
      <c r="E8805">
        <v>51</v>
      </c>
    </row>
    <row r="8806" spans="1:5" ht="13.5" customHeight="1">
      <c r="A8806">
        <v>323</v>
      </c>
      <c r="B8806" t="str">
        <f t="shared" si="137"/>
        <v>323---52</v>
      </c>
      <c r="C8806" t="s">
        <v>832</v>
      </c>
      <c r="D8806" t="s">
        <v>949</v>
      </c>
      <c r="E8806">
        <v>52</v>
      </c>
    </row>
    <row r="8807" spans="1:5" ht="13.5" customHeight="1">
      <c r="A8807">
        <v>323</v>
      </c>
      <c r="B8807" t="str">
        <f t="shared" si="137"/>
        <v>323---53</v>
      </c>
      <c r="C8807" t="s">
        <v>868</v>
      </c>
      <c r="D8807" t="s">
        <v>758</v>
      </c>
      <c r="E8807">
        <v>53</v>
      </c>
    </row>
    <row r="8808" spans="1:5" ht="13.5" customHeight="1">
      <c r="A8808">
        <v>323</v>
      </c>
      <c r="B8808" t="str">
        <f t="shared" si="137"/>
        <v>323---54</v>
      </c>
      <c r="C8808" t="s">
        <v>969</v>
      </c>
      <c r="D8808" t="s">
        <v>802</v>
      </c>
      <c r="E8808">
        <v>54</v>
      </c>
    </row>
    <row r="8809" spans="1:5" ht="13.5" customHeight="1">
      <c r="A8809">
        <v>323</v>
      </c>
      <c r="B8809" t="str">
        <f t="shared" si="137"/>
        <v>323---55</v>
      </c>
      <c r="C8809" t="s">
        <v>1011</v>
      </c>
      <c r="D8809" t="s">
        <v>856</v>
      </c>
      <c r="E8809">
        <v>55</v>
      </c>
    </row>
    <row r="8810" spans="1:5" ht="13.5" customHeight="1">
      <c r="A8810">
        <v>323</v>
      </c>
      <c r="B8810" t="str">
        <f t="shared" si="137"/>
        <v>323---56</v>
      </c>
      <c r="C8810" t="s">
        <v>918</v>
      </c>
      <c r="D8810" t="s">
        <v>865</v>
      </c>
      <c r="E8810">
        <v>56</v>
      </c>
    </row>
    <row r="8811" spans="1:5" ht="13.5" customHeight="1">
      <c r="A8811">
        <v>323</v>
      </c>
      <c r="B8811" t="str">
        <f t="shared" si="137"/>
        <v>323---57</v>
      </c>
      <c r="C8811" t="s">
        <v>1134</v>
      </c>
      <c r="D8811" t="s">
        <v>6232</v>
      </c>
      <c r="E8811">
        <v>57</v>
      </c>
    </row>
    <row r="8812" spans="1:5" ht="13.5" customHeight="1">
      <c r="A8812">
        <v>323</v>
      </c>
      <c r="B8812" t="str">
        <f t="shared" si="137"/>
        <v>323---58</v>
      </c>
      <c r="C8812" t="s">
        <v>5913</v>
      </c>
      <c r="D8812" t="s">
        <v>1114</v>
      </c>
      <c r="E8812">
        <v>58</v>
      </c>
    </row>
    <row r="8813" spans="1:5" ht="13.5" customHeight="1">
      <c r="A8813">
        <v>323</v>
      </c>
      <c r="B8813" t="str">
        <f t="shared" si="137"/>
        <v>323---59</v>
      </c>
      <c r="C8813" t="s">
        <v>5929</v>
      </c>
      <c r="D8813" t="s">
        <v>813</v>
      </c>
      <c r="E8813">
        <v>59</v>
      </c>
    </row>
    <row r="8814" spans="1:5" ht="13.5" customHeight="1">
      <c r="A8814">
        <v>323</v>
      </c>
      <c r="B8814" t="str">
        <f t="shared" si="137"/>
        <v>323---60</v>
      </c>
      <c r="C8814" t="s">
        <v>5925</v>
      </c>
      <c r="D8814" t="s">
        <v>798</v>
      </c>
      <c r="E8814">
        <v>60</v>
      </c>
    </row>
    <row r="8815" spans="1:5" ht="13.5" customHeight="1">
      <c r="A8815">
        <v>323</v>
      </c>
      <c r="B8815" t="str">
        <f t="shared" si="137"/>
        <v>323---61</v>
      </c>
      <c r="C8815" t="s">
        <v>6001</v>
      </c>
      <c r="D8815" t="s">
        <v>956</v>
      </c>
      <c r="E8815">
        <v>61</v>
      </c>
    </row>
    <row r="8816" spans="1:5" ht="13.5" customHeight="1">
      <c r="A8816">
        <v>323</v>
      </c>
      <c r="B8816" t="str">
        <f t="shared" si="137"/>
        <v>323---62</v>
      </c>
      <c r="C8816" t="s">
        <v>5930</v>
      </c>
      <c r="D8816" t="s">
        <v>821</v>
      </c>
      <c r="E8816">
        <v>62</v>
      </c>
    </row>
    <row r="8817" spans="1:5" ht="13.5" customHeight="1">
      <c r="A8817">
        <v>323</v>
      </c>
      <c r="B8817" t="str">
        <f t="shared" si="137"/>
        <v>323---63</v>
      </c>
      <c r="C8817" t="s">
        <v>5915</v>
      </c>
      <c r="D8817" t="s">
        <v>772</v>
      </c>
      <c r="E8817">
        <v>63</v>
      </c>
    </row>
    <row r="8818" spans="1:5" ht="13.5" customHeight="1">
      <c r="A8818">
        <v>323</v>
      </c>
      <c r="B8818" t="str">
        <f t="shared" si="137"/>
        <v>323---64</v>
      </c>
      <c r="C8818" t="s">
        <v>5926</v>
      </c>
      <c r="D8818" t="s">
        <v>843</v>
      </c>
      <c r="E8818">
        <v>64</v>
      </c>
    </row>
    <row r="8819" spans="1:5" ht="13.5" customHeight="1">
      <c r="A8819">
        <v>323</v>
      </c>
      <c r="B8819" t="str">
        <f t="shared" si="137"/>
        <v>323---65</v>
      </c>
      <c r="C8819" t="s">
        <v>5917</v>
      </c>
      <c r="D8819" t="s">
        <v>789</v>
      </c>
      <c r="E8819">
        <v>65</v>
      </c>
    </row>
    <row r="8820" spans="1:5" ht="13.5" customHeight="1">
      <c r="A8820">
        <v>323</v>
      </c>
      <c r="B8820" t="str">
        <f t="shared" si="137"/>
        <v>323---66</v>
      </c>
      <c r="C8820" t="s">
        <v>5918</v>
      </c>
      <c r="D8820" t="s">
        <v>770</v>
      </c>
      <c r="E8820">
        <v>66</v>
      </c>
    </row>
    <row r="8821" spans="1:5" ht="13.5" customHeight="1">
      <c r="A8821">
        <v>323</v>
      </c>
      <c r="B8821" t="str">
        <f t="shared" si="137"/>
        <v>323---67</v>
      </c>
      <c r="C8821" t="s">
        <v>5931</v>
      </c>
      <c r="D8821" t="s">
        <v>1044</v>
      </c>
      <c r="E8821">
        <v>67</v>
      </c>
    </row>
    <row r="8822" spans="1:5" ht="13.5" customHeight="1">
      <c r="A8822">
        <v>323</v>
      </c>
      <c r="B8822" t="str">
        <f t="shared" si="137"/>
        <v>323---68</v>
      </c>
      <c r="C8822" t="s">
        <v>5932</v>
      </c>
      <c r="D8822" t="s">
        <v>846</v>
      </c>
      <c r="E8822">
        <v>68</v>
      </c>
    </row>
    <row r="8823" spans="1:5" ht="13.5" customHeight="1">
      <c r="A8823">
        <v>323</v>
      </c>
      <c r="B8823" t="str">
        <f t="shared" si="137"/>
        <v>323---69</v>
      </c>
      <c r="C8823" t="s">
        <v>5972</v>
      </c>
      <c r="D8823" t="s">
        <v>979</v>
      </c>
      <c r="E8823">
        <v>69</v>
      </c>
    </row>
    <row r="8824" spans="1:5" ht="13.5" customHeight="1">
      <c r="A8824">
        <v>323</v>
      </c>
      <c r="B8824" t="str">
        <f t="shared" si="137"/>
        <v>323---70</v>
      </c>
      <c r="C8824" t="s">
        <v>5933</v>
      </c>
      <c r="D8824" t="s">
        <v>855</v>
      </c>
      <c r="E8824">
        <v>70</v>
      </c>
    </row>
    <row r="8825" spans="1:5" ht="13.5" customHeight="1">
      <c r="A8825">
        <v>323</v>
      </c>
      <c r="B8825" t="str">
        <f t="shared" si="137"/>
        <v>323---71</v>
      </c>
      <c r="C8825" t="s">
        <v>6002</v>
      </c>
      <c r="D8825" t="s">
        <v>1113</v>
      </c>
      <c r="E8825">
        <v>71</v>
      </c>
    </row>
    <row r="8826" spans="1:5" ht="13.5" customHeight="1">
      <c r="A8826">
        <v>323</v>
      </c>
      <c r="B8826" t="str">
        <f t="shared" si="137"/>
        <v>323---72</v>
      </c>
      <c r="C8826" t="s">
        <v>5935</v>
      </c>
      <c r="D8826" t="s">
        <v>816</v>
      </c>
      <c r="E8826">
        <v>72</v>
      </c>
    </row>
    <row r="8827" spans="1:5" ht="13.5" customHeight="1">
      <c r="A8827">
        <v>323</v>
      </c>
      <c r="B8827" t="str">
        <f t="shared" si="137"/>
        <v>323---73</v>
      </c>
      <c r="C8827" t="s">
        <v>5936</v>
      </c>
      <c r="D8827" t="s">
        <v>845</v>
      </c>
      <c r="E8827">
        <v>73</v>
      </c>
    </row>
    <row r="8828" spans="1:5" ht="13.5" customHeight="1">
      <c r="A8828">
        <v>323</v>
      </c>
      <c r="B8828" t="str">
        <f t="shared" si="137"/>
        <v>323---74</v>
      </c>
      <c r="C8828" t="s">
        <v>5965</v>
      </c>
      <c r="D8828" t="s">
        <v>930</v>
      </c>
      <c r="E8828">
        <v>74</v>
      </c>
    </row>
    <row r="8829" spans="1:5" ht="13.5" customHeight="1">
      <c r="A8829">
        <v>323</v>
      </c>
      <c r="B8829" t="str">
        <f t="shared" si="137"/>
        <v>323---75</v>
      </c>
      <c r="C8829" t="s">
        <v>5938</v>
      </c>
      <c r="D8829" t="s">
        <v>851</v>
      </c>
      <c r="E8829">
        <v>75</v>
      </c>
    </row>
    <row r="8830" spans="1:5" ht="13.5" customHeight="1">
      <c r="A8830">
        <v>323</v>
      </c>
      <c r="B8830" t="str">
        <f t="shared" si="137"/>
        <v>323---76</v>
      </c>
      <c r="C8830" t="s">
        <v>5927</v>
      </c>
      <c r="D8830" t="s">
        <v>1115</v>
      </c>
      <c r="E8830">
        <v>76</v>
      </c>
    </row>
    <row r="8831" spans="1:5" ht="13.5" customHeight="1">
      <c r="A8831">
        <v>323</v>
      </c>
      <c r="B8831" t="str">
        <f t="shared" si="137"/>
        <v>323---77</v>
      </c>
      <c r="C8831" t="s">
        <v>5992</v>
      </c>
      <c r="D8831" t="s">
        <v>1101</v>
      </c>
      <c r="E8831">
        <v>77</v>
      </c>
    </row>
    <row r="8832" spans="1:5" ht="13.5" customHeight="1">
      <c r="A8832">
        <v>323</v>
      </c>
      <c r="B8832" t="str">
        <f t="shared" si="137"/>
        <v>323---78</v>
      </c>
      <c r="C8832" t="s">
        <v>5996</v>
      </c>
      <c r="D8832" t="s">
        <v>1356</v>
      </c>
      <c r="E8832">
        <v>78</v>
      </c>
    </row>
    <row r="8833" spans="1:5" ht="13.5" customHeight="1">
      <c r="A8833">
        <v>362</v>
      </c>
      <c r="B8833" t="str">
        <f t="shared" si="137"/>
        <v>362---1</v>
      </c>
      <c r="C8833" t="s">
        <v>4216</v>
      </c>
      <c r="D8833" t="s">
        <v>1128</v>
      </c>
      <c r="E8833">
        <v>1</v>
      </c>
    </row>
    <row r="8834" spans="1:5" ht="13.5" customHeight="1">
      <c r="A8834">
        <v>362</v>
      </c>
      <c r="B8834" t="str">
        <f t="shared" si="137"/>
        <v>362---2</v>
      </c>
      <c r="C8834" t="s">
        <v>4216</v>
      </c>
      <c r="D8834" t="s">
        <v>1127</v>
      </c>
      <c r="E8834">
        <v>2</v>
      </c>
    </row>
    <row r="8835" spans="1:5" ht="13.5" customHeight="1">
      <c r="A8835">
        <v>362</v>
      </c>
      <c r="B8835" t="str">
        <f t="shared" ref="B8835:B8898" si="138">A8835&amp;"---"&amp;E8835</f>
        <v>362---3</v>
      </c>
      <c r="C8835" t="s">
        <v>4216</v>
      </c>
      <c r="D8835" t="s">
        <v>713</v>
      </c>
      <c r="E8835">
        <v>3</v>
      </c>
    </row>
    <row r="8836" spans="1:5" ht="13.5" customHeight="1">
      <c r="A8836">
        <v>362</v>
      </c>
      <c r="B8836" t="str">
        <f t="shared" si="138"/>
        <v>362---4</v>
      </c>
      <c r="C8836" t="s">
        <v>4216</v>
      </c>
      <c r="D8836" t="s">
        <v>922</v>
      </c>
      <c r="E8836">
        <v>4</v>
      </c>
    </row>
    <row r="8837" spans="1:5" ht="13.5" customHeight="1">
      <c r="A8837">
        <v>362</v>
      </c>
      <c r="B8837" t="str">
        <f t="shared" si="138"/>
        <v>362---5</v>
      </c>
      <c r="C8837" t="s">
        <v>4216</v>
      </c>
      <c r="D8837" t="s">
        <v>924</v>
      </c>
      <c r="E8837">
        <v>5</v>
      </c>
    </row>
    <row r="8838" spans="1:5" ht="13.5" customHeight="1">
      <c r="A8838">
        <v>362</v>
      </c>
      <c r="B8838" t="str">
        <f t="shared" si="138"/>
        <v>362---6</v>
      </c>
      <c r="C8838" t="s">
        <v>4216</v>
      </c>
      <c r="D8838" t="s">
        <v>1247</v>
      </c>
      <c r="E8838">
        <v>6</v>
      </c>
    </row>
    <row r="8839" spans="1:5" ht="13.5" customHeight="1">
      <c r="A8839">
        <v>362</v>
      </c>
      <c r="B8839" t="str">
        <f t="shared" si="138"/>
        <v>362---7</v>
      </c>
      <c r="C8839" t="s">
        <v>4263</v>
      </c>
      <c r="D8839" t="s">
        <v>1148</v>
      </c>
      <c r="E8839">
        <v>7</v>
      </c>
    </row>
    <row r="8840" spans="1:5" ht="13.5" customHeight="1">
      <c r="A8840">
        <v>362</v>
      </c>
      <c r="B8840" t="str">
        <f t="shared" si="138"/>
        <v>362---8</v>
      </c>
      <c r="C8840" t="s">
        <v>4238</v>
      </c>
      <c r="D8840" t="s">
        <v>1246</v>
      </c>
      <c r="E8840">
        <v>8</v>
      </c>
    </row>
    <row r="8841" spans="1:5" ht="13.5" customHeight="1">
      <c r="A8841">
        <v>362</v>
      </c>
      <c r="B8841" t="str">
        <f t="shared" si="138"/>
        <v>362---9</v>
      </c>
      <c r="C8841" t="s">
        <v>4220</v>
      </c>
      <c r="D8841" t="s">
        <v>837</v>
      </c>
      <c r="E8841">
        <v>9</v>
      </c>
    </row>
    <row r="8842" spans="1:5" ht="13.5" customHeight="1">
      <c r="A8842">
        <v>362</v>
      </c>
      <c r="B8842" t="str">
        <f t="shared" si="138"/>
        <v>362---10</v>
      </c>
      <c r="C8842" t="s">
        <v>4228</v>
      </c>
      <c r="D8842" t="s">
        <v>1069</v>
      </c>
      <c r="E8842">
        <v>10</v>
      </c>
    </row>
    <row r="8843" spans="1:5" ht="13.5" customHeight="1">
      <c r="A8843">
        <v>362</v>
      </c>
      <c r="B8843" t="str">
        <f t="shared" si="138"/>
        <v>362---11</v>
      </c>
      <c r="C8843" t="s">
        <v>4223</v>
      </c>
      <c r="D8843" t="s">
        <v>1126</v>
      </c>
      <c r="E8843">
        <v>11</v>
      </c>
    </row>
    <row r="8844" spans="1:5" ht="13.5" customHeight="1">
      <c r="A8844">
        <v>362</v>
      </c>
      <c r="B8844" t="str">
        <f t="shared" si="138"/>
        <v>362---12</v>
      </c>
      <c r="C8844" t="s">
        <v>4276</v>
      </c>
      <c r="D8844" t="s">
        <v>935</v>
      </c>
      <c r="E8844">
        <v>12</v>
      </c>
    </row>
    <row r="8845" spans="1:5" ht="13.5" customHeight="1">
      <c r="A8845">
        <v>362</v>
      </c>
      <c r="B8845" t="str">
        <f t="shared" si="138"/>
        <v>362---13</v>
      </c>
      <c r="C8845" t="s">
        <v>4259</v>
      </c>
      <c r="D8845" t="s">
        <v>1101</v>
      </c>
      <c r="E8845">
        <v>13</v>
      </c>
    </row>
    <row r="8846" spans="1:5" ht="13.5" customHeight="1">
      <c r="A8846">
        <v>362</v>
      </c>
      <c r="B8846" t="str">
        <f t="shared" si="138"/>
        <v>362---14</v>
      </c>
      <c r="C8846" t="s">
        <v>4254</v>
      </c>
      <c r="D8846" t="s">
        <v>1191</v>
      </c>
      <c r="E8846">
        <v>14</v>
      </c>
    </row>
    <row r="8847" spans="1:5" ht="13.5" customHeight="1">
      <c r="A8847">
        <v>362</v>
      </c>
      <c r="B8847" t="str">
        <f t="shared" si="138"/>
        <v>362---15</v>
      </c>
      <c r="C8847" t="s">
        <v>4235</v>
      </c>
      <c r="D8847" t="s">
        <v>1324</v>
      </c>
      <c r="E8847">
        <v>15</v>
      </c>
    </row>
    <row r="8848" spans="1:5" ht="13.5" customHeight="1">
      <c r="A8848">
        <v>362</v>
      </c>
      <c r="B8848" t="str">
        <f t="shared" si="138"/>
        <v>362---16</v>
      </c>
      <c r="C8848" t="s">
        <v>4236</v>
      </c>
      <c r="D8848" t="s">
        <v>1251</v>
      </c>
      <c r="E8848">
        <v>16</v>
      </c>
    </row>
    <row r="8849" spans="1:5" ht="13.5" customHeight="1">
      <c r="A8849">
        <v>362</v>
      </c>
      <c r="B8849" t="str">
        <f t="shared" si="138"/>
        <v>362---17</v>
      </c>
      <c r="C8849" t="s">
        <v>1017</v>
      </c>
      <c r="D8849" t="s">
        <v>796</v>
      </c>
      <c r="E8849">
        <v>17</v>
      </c>
    </row>
    <row r="8850" spans="1:5" ht="13.5" customHeight="1">
      <c r="A8850">
        <v>362</v>
      </c>
      <c r="B8850" t="str">
        <f t="shared" si="138"/>
        <v>362---18</v>
      </c>
      <c r="C8850" t="s">
        <v>731</v>
      </c>
      <c r="D8850" t="s">
        <v>800</v>
      </c>
      <c r="E8850">
        <v>18</v>
      </c>
    </row>
    <row r="8851" spans="1:5" ht="13.5" customHeight="1">
      <c r="A8851">
        <v>362</v>
      </c>
      <c r="B8851" t="str">
        <f t="shared" si="138"/>
        <v>362---19</v>
      </c>
      <c r="C8851" t="s">
        <v>739</v>
      </c>
      <c r="D8851" t="s">
        <v>736</v>
      </c>
      <c r="E8851">
        <v>19</v>
      </c>
    </row>
    <row r="8852" spans="1:5" ht="13.5" customHeight="1">
      <c r="A8852">
        <v>362</v>
      </c>
      <c r="B8852" t="str">
        <f t="shared" si="138"/>
        <v>362---20</v>
      </c>
      <c r="C8852" t="s">
        <v>888</v>
      </c>
      <c r="D8852" t="s">
        <v>1073</v>
      </c>
      <c r="E8852">
        <v>20</v>
      </c>
    </row>
    <row r="8853" spans="1:5" ht="13.5" customHeight="1">
      <c r="A8853">
        <v>362</v>
      </c>
      <c r="B8853" t="str">
        <f t="shared" si="138"/>
        <v>362---21</v>
      </c>
      <c r="C8853" t="s">
        <v>858</v>
      </c>
      <c r="D8853" t="s">
        <v>740</v>
      </c>
      <c r="E8853">
        <v>21</v>
      </c>
    </row>
    <row r="8854" spans="1:5" ht="13.5" customHeight="1">
      <c r="A8854">
        <v>362</v>
      </c>
      <c r="B8854" t="str">
        <f t="shared" si="138"/>
        <v>362---22</v>
      </c>
      <c r="C8854" t="s">
        <v>741</v>
      </c>
      <c r="D8854" t="s">
        <v>1248</v>
      </c>
      <c r="E8854">
        <v>22</v>
      </c>
    </row>
    <row r="8855" spans="1:5" ht="13.5" customHeight="1">
      <c r="A8855">
        <v>362</v>
      </c>
      <c r="B8855" t="str">
        <f t="shared" si="138"/>
        <v>362---23</v>
      </c>
      <c r="C8855" t="s">
        <v>743</v>
      </c>
      <c r="D8855" t="s">
        <v>754</v>
      </c>
      <c r="E8855">
        <v>23</v>
      </c>
    </row>
    <row r="8856" spans="1:5" ht="13.5" customHeight="1">
      <c r="A8856">
        <v>362</v>
      </c>
      <c r="B8856" t="str">
        <f t="shared" si="138"/>
        <v>362---24</v>
      </c>
      <c r="C8856" t="s">
        <v>745</v>
      </c>
      <c r="D8856" t="s">
        <v>837</v>
      </c>
      <c r="E8856">
        <v>24</v>
      </c>
    </row>
    <row r="8857" spans="1:5" ht="13.5" customHeight="1">
      <c r="A8857">
        <v>362</v>
      </c>
      <c r="B8857" t="str">
        <f t="shared" si="138"/>
        <v>362---25</v>
      </c>
      <c r="C8857" t="s">
        <v>987</v>
      </c>
      <c r="D8857" t="s">
        <v>1263</v>
      </c>
      <c r="E8857">
        <v>25</v>
      </c>
    </row>
    <row r="8858" spans="1:5" ht="13.5" customHeight="1">
      <c r="A8858">
        <v>362</v>
      </c>
      <c r="B8858" t="str">
        <f t="shared" si="138"/>
        <v>362---26</v>
      </c>
      <c r="C8858" t="s">
        <v>989</v>
      </c>
      <c r="D8858" t="s">
        <v>738</v>
      </c>
      <c r="E8858">
        <v>26</v>
      </c>
    </row>
    <row r="8859" spans="1:5" ht="13.5" customHeight="1">
      <c r="A8859">
        <v>362</v>
      </c>
      <c r="B8859" t="str">
        <f t="shared" si="138"/>
        <v>362---27</v>
      </c>
      <c r="C8859" t="s">
        <v>747</v>
      </c>
      <c r="D8859" t="s">
        <v>1154</v>
      </c>
      <c r="E8859">
        <v>27</v>
      </c>
    </row>
    <row r="8860" spans="1:5" ht="13.5" customHeight="1">
      <c r="A8860">
        <v>362</v>
      </c>
      <c r="B8860" t="str">
        <f t="shared" si="138"/>
        <v>362---28</v>
      </c>
      <c r="C8860" t="s">
        <v>749</v>
      </c>
      <c r="D8860" t="s">
        <v>1082</v>
      </c>
      <c r="E8860">
        <v>28</v>
      </c>
    </row>
    <row r="8861" spans="1:5" ht="13.5" customHeight="1">
      <c r="A8861">
        <v>362</v>
      </c>
      <c r="B8861" t="str">
        <f t="shared" si="138"/>
        <v>362---29</v>
      </c>
      <c r="C8861" t="s">
        <v>1074</v>
      </c>
      <c r="D8861" t="s">
        <v>880</v>
      </c>
      <c r="E8861">
        <v>29</v>
      </c>
    </row>
    <row r="8862" spans="1:5" ht="13.5" customHeight="1">
      <c r="A8862">
        <v>362</v>
      </c>
      <c r="B8862" t="str">
        <f t="shared" si="138"/>
        <v>362---30</v>
      </c>
      <c r="C8862" t="s">
        <v>820</v>
      </c>
      <c r="D8862" t="s">
        <v>882</v>
      </c>
      <c r="E8862">
        <v>30</v>
      </c>
    </row>
    <row r="8863" spans="1:5" ht="13.5" customHeight="1">
      <c r="A8863">
        <v>362</v>
      </c>
      <c r="B8863" t="str">
        <f t="shared" si="138"/>
        <v>362---31</v>
      </c>
      <c r="C8863" t="s">
        <v>824</v>
      </c>
      <c r="D8863" t="s">
        <v>752</v>
      </c>
      <c r="E8863">
        <v>31</v>
      </c>
    </row>
    <row r="8864" spans="1:5" ht="13.5" customHeight="1">
      <c r="A8864">
        <v>362</v>
      </c>
      <c r="B8864" t="str">
        <f t="shared" si="138"/>
        <v>362---32</v>
      </c>
      <c r="C8864" t="s">
        <v>826</v>
      </c>
      <c r="D8864" t="s">
        <v>1079</v>
      </c>
      <c r="E8864">
        <v>32</v>
      </c>
    </row>
    <row r="8865" spans="1:5" ht="13.5" customHeight="1">
      <c r="A8865">
        <v>362</v>
      </c>
      <c r="B8865" t="str">
        <f t="shared" si="138"/>
        <v>362---33</v>
      </c>
      <c r="C8865" t="s">
        <v>1005</v>
      </c>
      <c r="D8865" t="s">
        <v>1105</v>
      </c>
      <c r="E8865">
        <v>33</v>
      </c>
    </row>
    <row r="8866" spans="1:5" ht="13.5" customHeight="1">
      <c r="A8866">
        <v>362</v>
      </c>
      <c r="B8866" t="str">
        <f t="shared" si="138"/>
        <v>362---34</v>
      </c>
      <c r="C8866" t="s">
        <v>940</v>
      </c>
      <c r="D8866" t="s">
        <v>1239</v>
      </c>
      <c r="E8866">
        <v>34</v>
      </c>
    </row>
    <row r="8867" spans="1:5" ht="13.5" customHeight="1">
      <c r="A8867">
        <v>362</v>
      </c>
      <c r="B8867" t="str">
        <f t="shared" si="138"/>
        <v>362---35</v>
      </c>
      <c r="C8867" t="s">
        <v>759</v>
      </c>
      <c r="D8867" t="s">
        <v>823</v>
      </c>
      <c r="E8867">
        <v>35</v>
      </c>
    </row>
    <row r="8868" spans="1:5" ht="13.5" customHeight="1">
      <c r="A8868">
        <v>362</v>
      </c>
      <c r="B8868" t="str">
        <f t="shared" si="138"/>
        <v>362---36</v>
      </c>
      <c r="C8868" t="s">
        <v>761</v>
      </c>
      <c r="D8868" t="s">
        <v>1080</v>
      </c>
      <c r="E8868">
        <v>36</v>
      </c>
    </row>
    <row r="8869" spans="1:5" ht="13.5" customHeight="1">
      <c r="A8869">
        <v>362</v>
      </c>
      <c r="B8869" t="str">
        <f t="shared" si="138"/>
        <v>362---37</v>
      </c>
      <c r="C8869" t="s">
        <v>965</v>
      </c>
      <c r="D8869" t="s">
        <v>1250</v>
      </c>
      <c r="E8869">
        <v>37</v>
      </c>
    </row>
    <row r="8870" spans="1:5" ht="13.5" customHeight="1">
      <c r="A8870">
        <v>362</v>
      </c>
      <c r="B8870" t="str">
        <f t="shared" si="138"/>
        <v>362---38</v>
      </c>
      <c r="C8870" t="s">
        <v>1007</v>
      </c>
      <c r="D8870" t="s">
        <v>1150</v>
      </c>
      <c r="E8870">
        <v>38</v>
      </c>
    </row>
    <row r="8871" spans="1:5" ht="13.5" customHeight="1">
      <c r="A8871">
        <v>362</v>
      </c>
      <c r="B8871" t="str">
        <f t="shared" si="138"/>
        <v>362---39</v>
      </c>
      <c r="C8871" t="s">
        <v>1096</v>
      </c>
      <c r="D8871" t="s">
        <v>1215</v>
      </c>
      <c r="E8871">
        <v>39</v>
      </c>
    </row>
    <row r="8872" spans="1:5" ht="13.5" customHeight="1">
      <c r="A8872">
        <v>362</v>
      </c>
      <c r="B8872" t="str">
        <f t="shared" si="138"/>
        <v>362---40</v>
      </c>
      <c r="C8872" t="s">
        <v>1055</v>
      </c>
      <c r="D8872" t="s">
        <v>1324</v>
      </c>
      <c r="E8872">
        <v>40</v>
      </c>
    </row>
    <row r="8873" spans="1:5" ht="13.5" customHeight="1">
      <c r="A8873">
        <v>362</v>
      </c>
      <c r="B8873" t="str">
        <f t="shared" si="138"/>
        <v>362---41</v>
      </c>
      <c r="C8873" t="s">
        <v>868</v>
      </c>
      <c r="D8873" t="s">
        <v>758</v>
      </c>
      <c r="E8873">
        <v>41</v>
      </c>
    </row>
    <row r="8874" spans="1:5" ht="13.5" customHeight="1">
      <c r="A8874">
        <v>362</v>
      </c>
      <c r="B8874" t="str">
        <f t="shared" si="138"/>
        <v>362---42</v>
      </c>
      <c r="C8874" t="s">
        <v>803</v>
      </c>
      <c r="D8874" t="s">
        <v>941</v>
      </c>
      <c r="E8874">
        <v>42</v>
      </c>
    </row>
    <row r="8875" spans="1:5" ht="13.5" customHeight="1">
      <c r="A8875">
        <v>362</v>
      </c>
      <c r="B8875" t="str">
        <f t="shared" si="138"/>
        <v>362---43</v>
      </c>
      <c r="C8875" t="s">
        <v>969</v>
      </c>
      <c r="D8875" t="s">
        <v>802</v>
      </c>
      <c r="E8875">
        <v>43</v>
      </c>
    </row>
    <row r="8876" spans="1:5" ht="13.5" customHeight="1">
      <c r="A8876">
        <v>362</v>
      </c>
      <c r="B8876" t="str">
        <f t="shared" si="138"/>
        <v>362---44</v>
      </c>
      <c r="C8876" t="s">
        <v>916</v>
      </c>
      <c r="D8876" t="s">
        <v>1401</v>
      </c>
      <c r="E8876">
        <v>44</v>
      </c>
    </row>
    <row r="8877" spans="1:5" ht="13.5" customHeight="1">
      <c r="A8877">
        <v>362</v>
      </c>
      <c r="B8877" t="str">
        <f t="shared" si="138"/>
        <v>362---45</v>
      </c>
      <c r="C8877" t="s">
        <v>896</v>
      </c>
      <c r="D8877" t="s">
        <v>1202</v>
      </c>
      <c r="E8877">
        <v>45</v>
      </c>
    </row>
    <row r="8878" spans="1:5" ht="13.5" customHeight="1">
      <c r="A8878">
        <v>362</v>
      </c>
      <c r="B8878" t="str">
        <f t="shared" si="138"/>
        <v>362---46</v>
      </c>
      <c r="C8878" t="s">
        <v>5913</v>
      </c>
      <c r="D8878" t="s">
        <v>1114</v>
      </c>
      <c r="E8878">
        <v>46</v>
      </c>
    </row>
    <row r="8879" spans="1:5" ht="13.5" customHeight="1">
      <c r="A8879">
        <v>362</v>
      </c>
      <c r="B8879" t="str">
        <f t="shared" si="138"/>
        <v>362---47</v>
      </c>
      <c r="C8879" t="s">
        <v>5947</v>
      </c>
      <c r="D8879" t="s">
        <v>884</v>
      </c>
      <c r="E8879">
        <v>47</v>
      </c>
    </row>
    <row r="8880" spans="1:5" ht="13.5" customHeight="1">
      <c r="A8880">
        <v>362</v>
      </c>
      <c r="B8880" t="str">
        <f t="shared" si="138"/>
        <v>362---48</v>
      </c>
      <c r="C8880" t="s">
        <v>5948</v>
      </c>
      <c r="D8880" t="s">
        <v>886</v>
      </c>
      <c r="E8880">
        <v>48</v>
      </c>
    </row>
    <row r="8881" spans="1:5" ht="13.5" customHeight="1">
      <c r="A8881">
        <v>362</v>
      </c>
      <c r="B8881" t="str">
        <f t="shared" si="138"/>
        <v>362---49</v>
      </c>
      <c r="C8881" t="s">
        <v>5925</v>
      </c>
      <c r="D8881" t="s">
        <v>798</v>
      </c>
      <c r="E8881">
        <v>49</v>
      </c>
    </row>
    <row r="8882" spans="1:5" ht="13.5" customHeight="1">
      <c r="A8882">
        <v>362</v>
      </c>
      <c r="B8882" t="str">
        <f t="shared" si="138"/>
        <v>362---50</v>
      </c>
      <c r="C8882" t="s">
        <v>5961</v>
      </c>
      <c r="D8882" t="s">
        <v>935</v>
      </c>
      <c r="E8882">
        <v>50</v>
      </c>
    </row>
    <row r="8883" spans="1:5" ht="13.5" customHeight="1">
      <c r="A8883">
        <v>362</v>
      </c>
      <c r="B8883" t="str">
        <f t="shared" si="138"/>
        <v>362---51</v>
      </c>
      <c r="C8883" t="s">
        <v>5915</v>
      </c>
      <c r="D8883" t="s">
        <v>772</v>
      </c>
      <c r="E8883">
        <v>51</v>
      </c>
    </row>
    <row r="8884" spans="1:5" ht="13.5" customHeight="1">
      <c r="A8884">
        <v>362</v>
      </c>
      <c r="B8884" t="str">
        <f t="shared" si="138"/>
        <v>362---52</v>
      </c>
      <c r="C8884" t="s">
        <v>5977</v>
      </c>
      <c r="D8884" t="s">
        <v>1069</v>
      </c>
      <c r="E8884">
        <v>52</v>
      </c>
    </row>
    <row r="8885" spans="1:5" ht="13.5" customHeight="1">
      <c r="A8885">
        <v>362</v>
      </c>
      <c r="B8885" t="str">
        <f t="shared" si="138"/>
        <v>362---53</v>
      </c>
      <c r="C8885" t="s">
        <v>5917</v>
      </c>
      <c r="D8885" t="s">
        <v>789</v>
      </c>
      <c r="E8885">
        <v>53</v>
      </c>
    </row>
    <row r="8886" spans="1:5" ht="13.5" customHeight="1">
      <c r="A8886">
        <v>362</v>
      </c>
      <c r="B8886" t="str">
        <f t="shared" si="138"/>
        <v>362---54</v>
      </c>
      <c r="C8886" t="s">
        <v>5918</v>
      </c>
      <c r="D8886" t="s">
        <v>770</v>
      </c>
      <c r="E8886">
        <v>54</v>
      </c>
    </row>
    <row r="8887" spans="1:5" ht="13.5" customHeight="1">
      <c r="A8887">
        <v>362</v>
      </c>
      <c r="B8887" t="str">
        <f t="shared" si="138"/>
        <v>362---55</v>
      </c>
      <c r="C8887" t="s">
        <v>5962</v>
      </c>
      <c r="D8887" t="s">
        <v>1174</v>
      </c>
      <c r="E8887">
        <v>55</v>
      </c>
    </row>
    <row r="8888" spans="1:5" ht="13.5" customHeight="1">
      <c r="A8888">
        <v>362</v>
      </c>
      <c r="B8888" t="str">
        <f t="shared" si="138"/>
        <v>362---56</v>
      </c>
      <c r="C8888" t="s">
        <v>5963</v>
      </c>
      <c r="D8888" t="s">
        <v>937</v>
      </c>
      <c r="E8888">
        <v>56</v>
      </c>
    </row>
    <row r="8889" spans="1:5" ht="13.5" customHeight="1">
      <c r="A8889">
        <v>362</v>
      </c>
      <c r="B8889" t="str">
        <f t="shared" si="138"/>
        <v>362---57</v>
      </c>
      <c r="C8889" t="s">
        <v>5978</v>
      </c>
      <c r="D8889" t="s">
        <v>1191</v>
      </c>
      <c r="E8889">
        <v>57</v>
      </c>
    </row>
    <row r="8890" spans="1:5" ht="13.5" customHeight="1">
      <c r="A8890">
        <v>362</v>
      </c>
      <c r="B8890" t="str">
        <f t="shared" si="138"/>
        <v>362---58</v>
      </c>
      <c r="C8890" t="s">
        <v>5964</v>
      </c>
      <c r="D8890" t="s">
        <v>1176</v>
      </c>
      <c r="E8890">
        <v>58</v>
      </c>
    </row>
    <row r="8891" spans="1:5" ht="13.5" customHeight="1">
      <c r="A8891">
        <v>362</v>
      </c>
      <c r="B8891" t="str">
        <f t="shared" si="138"/>
        <v>362---59</v>
      </c>
      <c r="C8891" t="s">
        <v>5986</v>
      </c>
      <c r="D8891" t="s">
        <v>1126</v>
      </c>
      <c r="E8891">
        <v>59</v>
      </c>
    </row>
    <row r="8892" spans="1:5" ht="13.5" customHeight="1">
      <c r="A8892">
        <v>362</v>
      </c>
      <c r="B8892" t="str">
        <f t="shared" si="138"/>
        <v>362---60</v>
      </c>
      <c r="C8892" t="s">
        <v>5979</v>
      </c>
      <c r="D8892" t="s">
        <v>1071</v>
      </c>
      <c r="E8892">
        <v>60</v>
      </c>
    </row>
    <row r="8893" spans="1:5" ht="13.5" customHeight="1">
      <c r="A8893">
        <v>362</v>
      </c>
      <c r="B8893" t="str">
        <f t="shared" si="138"/>
        <v>362---61</v>
      </c>
      <c r="C8893" t="s">
        <v>5952</v>
      </c>
      <c r="D8893" t="s">
        <v>891</v>
      </c>
      <c r="E8893">
        <v>61</v>
      </c>
    </row>
    <row r="8894" spans="1:5" ht="13.5" customHeight="1">
      <c r="A8894">
        <v>362</v>
      </c>
      <c r="B8894" t="str">
        <f t="shared" si="138"/>
        <v>362---62</v>
      </c>
      <c r="C8894" t="s">
        <v>5997</v>
      </c>
      <c r="D8894" t="s">
        <v>1187</v>
      </c>
      <c r="E8894">
        <v>62</v>
      </c>
    </row>
    <row r="8895" spans="1:5" ht="13.5" customHeight="1">
      <c r="A8895">
        <v>362</v>
      </c>
      <c r="B8895" t="str">
        <f t="shared" si="138"/>
        <v>362---63</v>
      </c>
      <c r="C8895" t="s">
        <v>5927</v>
      </c>
      <c r="D8895" t="s">
        <v>1115</v>
      </c>
      <c r="E8895">
        <v>63</v>
      </c>
    </row>
    <row r="8896" spans="1:5" ht="13.5" customHeight="1">
      <c r="A8896">
        <v>362</v>
      </c>
      <c r="B8896" t="str">
        <f t="shared" si="138"/>
        <v>362---64</v>
      </c>
      <c r="C8896" t="s">
        <v>5973</v>
      </c>
      <c r="D8896" t="s">
        <v>1158</v>
      </c>
      <c r="E8896">
        <v>64</v>
      </c>
    </row>
    <row r="8897" spans="1:5" ht="13.5" customHeight="1">
      <c r="A8897">
        <v>362</v>
      </c>
      <c r="B8897" t="str">
        <f t="shared" si="138"/>
        <v>362---65</v>
      </c>
      <c r="C8897" t="s">
        <v>5954</v>
      </c>
      <c r="D8897" t="s">
        <v>1166</v>
      </c>
      <c r="E8897">
        <v>65</v>
      </c>
    </row>
    <row r="8898" spans="1:5" ht="13.5" customHeight="1">
      <c r="A8898">
        <v>362</v>
      </c>
      <c r="B8898" t="str">
        <f t="shared" si="138"/>
        <v>362---66</v>
      </c>
      <c r="C8898" t="s">
        <v>5991</v>
      </c>
      <c r="D8898" t="s">
        <v>1092</v>
      </c>
      <c r="E8898">
        <v>66</v>
      </c>
    </row>
    <row r="8899" spans="1:5" ht="13.5" customHeight="1">
      <c r="A8899">
        <v>362</v>
      </c>
      <c r="B8899" t="str">
        <f t="shared" ref="B8899:B8962" si="139">A8899&amp;"---"&amp;E8899</f>
        <v>362---67</v>
      </c>
      <c r="C8899" t="s">
        <v>5992</v>
      </c>
      <c r="D8899" t="s">
        <v>1101</v>
      </c>
      <c r="E8899">
        <v>67</v>
      </c>
    </row>
    <row r="8900" spans="1:5" ht="13.5" customHeight="1">
      <c r="A8900">
        <v>362</v>
      </c>
      <c r="B8900" t="str">
        <f t="shared" si="139"/>
        <v>362---68</v>
      </c>
      <c r="C8900" t="s">
        <v>5987</v>
      </c>
      <c r="D8900" t="s">
        <v>1249</v>
      </c>
      <c r="E8900">
        <v>68</v>
      </c>
    </row>
    <row r="8901" spans="1:5" ht="13.5" customHeight="1">
      <c r="A8901">
        <v>362</v>
      </c>
      <c r="B8901" t="str">
        <f t="shared" si="139"/>
        <v>362---69</v>
      </c>
      <c r="C8901" t="s">
        <v>5923</v>
      </c>
      <c r="D8901" t="s">
        <v>766</v>
      </c>
      <c r="E8901">
        <v>69</v>
      </c>
    </row>
    <row r="8902" spans="1:5" ht="13.5" customHeight="1">
      <c r="A8902">
        <v>362</v>
      </c>
      <c r="B8902" t="str">
        <f t="shared" si="139"/>
        <v>362---70</v>
      </c>
      <c r="C8902" t="s">
        <v>5980</v>
      </c>
      <c r="D8902" t="s">
        <v>1124</v>
      </c>
      <c r="E8902">
        <v>70</v>
      </c>
    </row>
    <row r="8903" spans="1:5" ht="13.5" customHeight="1">
      <c r="A8903">
        <v>362</v>
      </c>
      <c r="B8903" t="str">
        <f t="shared" si="139"/>
        <v>362---71</v>
      </c>
      <c r="C8903" t="s">
        <v>5981</v>
      </c>
      <c r="D8903" t="s">
        <v>1225</v>
      </c>
      <c r="E8903">
        <v>71</v>
      </c>
    </row>
    <row r="8904" spans="1:5" ht="13.5" customHeight="1">
      <c r="A8904">
        <v>363</v>
      </c>
      <c r="B8904" t="str">
        <f t="shared" si="139"/>
        <v>363---1</v>
      </c>
      <c r="C8904" t="s">
        <v>4216</v>
      </c>
      <c r="D8904" t="s">
        <v>849</v>
      </c>
      <c r="E8904">
        <v>1</v>
      </c>
    </row>
    <row r="8905" spans="1:5" ht="13.5" customHeight="1">
      <c r="A8905">
        <v>363</v>
      </c>
      <c r="B8905" t="str">
        <f t="shared" si="139"/>
        <v>363---2</v>
      </c>
      <c r="C8905" t="s">
        <v>4216</v>
      </c>
      <c r="D8905" t="s">
        <v>1175</v>
      </c>
      <c r="E8905">
        <v>2</v>
      </c>
    </row>
    <row r="8906" spans="1:5" ht="13.5" customHeight="1">
      <c r="A8906">
        <v>363</v>
      </c>
      <c r="B8906" t="str">
        <f t="shared" si="139"/>
        <v>363---3</v>
      </c>
      <c r="C8906" t="s">
        <v>4216</v>
      </c>
      <c r="D8906" t="s">
        <v>713</v>
      </c>
      <c r="E8906">
        <v>3</v>
      </c>
    </row>
    <row r="8907" spans="1:5" ht="13.5" customHeight="1">
      <c r="A8907">
        <v>363</v>
      </c>
      <c r="B8907" t="str">
        <f t="shared" si="139"/>
        <v>363---4</v>
      </c>
      <c r="C8907" t="s">
        <v>4216</v>
      </c>
      <c r="D8907" t="s">
        <v>922</v>
      </c>
      <c r="E8907">
        <v>4</v>
      </c>
    </row>
    <row r="8908" spans="1:5" ht="13.5" customHeight="1">
      <c r="A8908">
        <v>363</v>
      </c>
      <c r="B8908" t="str">
        <f t="shared" si="139"/>
        <v>363---5</v>
      </c>
      <c r="C8908" t="s">
        <v>4216</v>
      </c>
      <c r="D8908" t="s">
        <v>924</v>
      </c>
      <c r="E8908">
        <v>5</v>
      </c>
    </row>
    <row r="8909" spans="1:5" ht="13.5" customHeight="1">
      <c r="A8909">
        <v>363</v>
      </c>
      <c r="B8909" t="str">
        <f t="shared" si="139"/>
        <v>363---6</v>
      </c>
      <c r="C8909" t="s">
        <v>4216</v>
      </c>
      <c r="D8909" t="s">
        <v>1247</v>
      </c>
      <c r="E8909">
        <v>6</v>
      </c>
    </row>
    <row r="8910" spans="1:5" ht="13.5" customHeight="1">
      <c r="A8910">
        <v>363</v>
      </c>
      <c r="B8910" t="str">
        <f t="shared" si="139"/>
        <v>363---7</v>
      </c>
      <c r="C8910" t="s">
        <v>4263</v>
      </c>
      <c r="D8910" t="s">
        <v>1148</v>
      </c>
      <c r="E8910">
        <v>7</v>
      </c>
    </row>
    <row r="8911" spans="1:5" ht="13.5" customHeight="1">
      <c r="A8911">
        <v>363</v>
      </c>
      <c r="B8911" t="str">
        <f t="shared" si="139"/>
        <v>363---8</v>
      </c>
      <c r="C8911" t="s">
        <v>4238</v>
      </c>
      <c r="D8911" t="s">
        <v>1246</v>
      </c>
      <c r="E8911">
        <v>8</v>
      </c>
    </row>
    <row r="8912" spans="1:5" ht="13.5" customHeight="1">
      <c r="A8912">
        <v>363</v>
      </c>
      <c r="B8912" t="str">
        <f t="shared" si="139"/>
        <v>363---9</v>
      </c>
      <c r="C8912" t="s">
        <v>4220</v>
      </c>
      <c r="D8912" t="s">
        <v>837</v>
      </c>
      <c r="E8912">
        <v>9</v>
      </c>
    </row>
    <row r="8913" spans="1:5" ht="13.5" customHeight="1">
      <c r="A8913">
        <v>363</v>
      </c>
      <c r="B8913" t="str">
        <f t="shared" si="139"/>
        <v>363---10</v>
      </c>
      <c r="C8913" t="s">
        <v>4228</v>
      </c>
      <c r="D8913" t="s">
        <v>1166</v>
      </c>
      <c r="E8913">
        <v>10</v>
      </c>
    </row>
    <row r="8914" spans="1:5" ht="13.5" customHeight="1">
      <c r="A8914">
        <v>363</v>
      </c>
      <c r="B8914" t="str">
        <f t="shared" si="139"/>
        <v>363---11</v>
      </c>
      <c r="C8914" t="s">
        <v>4223</v>
      </c>
      <c r="D8914" t="s">
        <v>1126</v>
      </c>
      <c r="E8914">
        <v>11</v>
      </c>
    </row>
    <row r="8915" spans="1:5" ht="13.5" customHeight="1">
      <c r="A8915">
        <v>363</v>
      </c>
      <c r="B8915" t="str">
        <f t="shared" si="139"/>
        <v>363---12</v>
      </c>
      <c r="C8915" t="s">
        <v>4276</v>
      </c>
      <c r="D8915" t="s">
        <v>935</v>
      </c>
      <c r="E8915">
        <v>12</v>
      </c>
    </row>
    <row r="8916" spans="1:5" ht="13.5" customHeight="1">
      <c r="A8916">
        <v>363</v>
      </c>
      <c r="B8916" t="str">
        <f t="shared" si="139"/>
        <v>363---13</v>
      </c>
      <c r="C8916" t="s">
        <v>4259</v>
      </c>
      <c r="D8916" t="s">
        <v>1101</v>
      </c>
      <c r="E8916">
        <v>13</v>
      </c>
    </row>
    <row r="8917" spans="1:5" ht="13.5" customHeight="1">
      <c r="A8917">
        <v>363</v>
      </c>
      <c r="B8917" t="str">
        <f t="shared" si="139"/>
        <v>363---14</v>
      </c>
      <c r="C8917" t="s">
        <v>4254</v>
      </c>
      <c r="D8917" t="s">
        <v>744</v>
      </c>
      <c r="E8917">
        <v>14</v>
      </c>
    </row>
    <row r="8918" spans="1:5" ht="13.5" customHeight="1">
      <c r="A8918">
        <v>363</v>
      </c>
      <c r="B8918" t="str">
        <f t="shared" si="139"/>
        <v>363---15</v>
      </c>
      <c r="C8918" t="s">
        <v>4235</v>
      </c>
      <c r="D8918" t="s">
        <v>1190</v>
      </c>
      <c r="E8918">
        <v>15</v>
      </c>
    </row>
    <row r="8919" spans="1:5" ht="13.5" customHeight="1">
      <c r="A8919">
        <v>363</v>
      </c>
      <c r="B8919" t="str">
        <f t="shared" si="139"/>
        <v>363---16</v>
      </c>
      <c r="C8919" t="s">
        <v>4236</v>
      </c>
      <c r="D8919" t="s">
        <v>1251</v>
      </c>
      <c r="E8919">
        <v>16</v>
      </c>
    </row>
    <row r="8920" spans="1:5" ht="13.5" customHeight="1">
      <c r="A8920">
        <v>363</v>
      </c>
      <c r="B8920" t="str">
        <f t="shared" si="139"/>
        <v>363---17</v>
      </c>
      <c r="C8920" t="s">
        <v>1017</v>
      </c>
      <c r="D8920" t="s">
        <v>796</v>
      </c>
      <c r="E8920">
        <v>17</v>
      </c>
    </row>
    <row r="8921" spans="1:5" ht="13.5" customHeight="1">
      <c r="A8921">
        <v>363</v>
      </c>
      <c r="B8921" t="str">
        <f t="shared" si="139"/>
        <v>363---18</v>
      </c>
      <c r="C8921" t="s">
        <v>731</v>
      </c>
      <c r="D8921" t="s">
        <v>800</v>
      </c>
      <c r="E8921">
        <v>18</v>
      </c>
    </row>
    <row r="8922" spans="1:5" ht="13.5" customHeight="1">
      <c r="A8922">
        <v>363</v>
      </c>
      <c r="B8922" t="str">
        <f t="shared" si="139"/>
        <v>363---19</v>
      </c>
      <c r="C8922" t="s">
        <v>735</v>
      </c>
      <c r="D8922" t="s">
        <v>744</v>
      </c>
      <c r="E8922">
        <v>19</v>
      </c>
    </row>
    <row r="8923" spans="1:5" ht="13.5" customHeight="1">
      <c r="A8923">
        <v>363</v>
      </c>
      <c r="B8923" t="str">
        <f t="shared" si="139"/>
        <v>363---20</v>
      </c>
      <c r="C8923" t="s">
        <v>885</v>
      </c>
      <c r="D8923" t="s">
        <v>814</v>
      </c>
      <c r="E8923">
        <v>20</v>
      </c>
    </row>
    <row r="8924" spans="1:5" ht="13.5" customHeight="1">
      <c r="A8924">
        <v>363</v>
      </c>
      <c r="B8924" t="str">
        <f t="shared" si="139"/>
        <v>363---21</v>
      </c>
      <c r="C8924" t="s">
        <v>739</v>
      </c>
      <c r="D8924" t="s">
        <v>736</v>
      </c>
      <c r="E8924">
        <v>21</v>
      </c>
    </row>
    <row r="8925" spans="1:5" ht="13.5" customHeight="1">
      <c r="A8925">
        <v>363</v>
      </c>
      <c r="B8925" t="str">
        <f t="shared" si="139"/>
        <v>363---22</v>
      </c>
      <c r="C8925" t="s">
        <v>888</v>
      </c>
      <c r="D8925" t="s">
        <v>1073</v>
      </c>
      <c r="E8925">
        <v>22</v>
      </c>
    </row>
    <row r="8926" spans="1:5" ht="13.5" customHeight="1">
      <c r="A8926">
        <v>363</v>
      </c>
      <c r="B8926" t="str">
        <f t="shared" si="139"/>
        <v>363---23</v>
      </c>
      <c r="C8926" t="s">
        <v>858</v>
      </c>
      <c r="D8926" t="s">
        <v>740</v>
      </c>
      <c r="E8926">
        <v>23</v>
      </c>
    </row>
    <row r="8927" spans="1:5" ht="13.5" customHeight="1">
      <c r="A8927">
        <v>363</v>
      </c>
      <c r="B8927" t="str">
        <f t="shared" si="139"/>
        <v>363---24</v>
      </c>
      <c r="C8927" t="s">
        <v>741</v>
      </c>
      <c r="D8927" t="s">
        <v>1248</v>
      </c>
      <c r="E8927">
        <v>24</v>
      </c>
    </row>
    <row r="8928" spans="1:5" ht="13.5" customHeight="1">
      <c r="A8928">
        <v>363</v>
      </c>
      <c r="B8928" t="str">
        <f t="shared" si="139"/>
        <v>363---25</v>
      </c>
      <c r="C8928" t="s">
        <v>743</v>
      </c>
      <c r="D8928" t="s">
        <v>754</v>
      </c>
      <c r="E8928">
        <v>25</v>
      </c>
    </row>
    <row r="8929" spans="1:5" ht="13.5" customHeight="1">
      <c r="A8929">
        <v>363</v>
      </c>
      <c r="B8929" t="str">
        <f t="shared" si="139"/>
        <v>363---26</v>
      </c>
      <c r="C8929" t="s">
        <v>745</v>
      </c>
      <c r="D8929" t="s">
        <v>837</v>
      </c>
      <c r="E8929">
        <v>26</v>
      </c>
    </row>
    <row r="8930" spans="1:5" ht="13.5" customHeight="1">
      <c r="A8930">
        <v>363</v>
      </c>
      <c r="B8930" t="str">
        <f t="shared" si="139"/>
        <v>363---27</v>
      </c>
      <c r="C8930" t="s">
        <v>987</v>
      </c>
      <c r="D8930" t="s">
        <v>1263</v>
      </c>
      <c r="E8930">
        <v>27</v>
      </c>
    </row>
    <row r="8931" spans="1:5" ht="13.5" customHeight="1">
      <c r="A8931">
        <v>363</v>
      </c>
      <c r="B8931" t="str">
        <f t="shared" si="139"/>
        <v>363---28</v>
      </c>
      <c r="C8931" t="s">
        <v>989</v>
      </c>
      <c r="D8931" t="s">
        <v>738</v>
      </c>
      <c r="E8931">
        <v>28</v>
      </c>
    </row>
    <row r="8932" spans="1:5" ht="13.5" customHeight="1">
      <c r="A8932">
        <v>363</v>
      </c>
      <c r="B8932" t="str">
        <f t="shared" si="139"/>
        <v>363---29</v>
      </c>
      <c r="C8932" t="s">
        <v>749</v>
      </c>
      <c r="D8932" t="s">
        <v>1082</v>
      </c>
      <c r="E8932">
        <v>29</v>
      </c>
    </row>
    <row r="8933" spans="1:5" ht="13.5" customHeight="1">
      <c r="A8933">
        <v>363</v>
      </c>
      <c r="B8933" t="str">
        <f t="shared" si="139"/>
        <v>363---30</v>
      </c>
      <c r="C8933" t="s">
        <v>1074</v>
      </c>
      <c r="D8933" t="s">
        <v>880</v>
      </c>
      <c r="E8933">
        <v>30</v>
      </c>
    </row>
    <row r="8934" spans="1:5" ht="13.5" customHeight="1">
      <c r="A8934">
        <v>363</v>
      </c>
      <c r="B8934" t="str">
        <f t="shared" si="139"/>
        <v>363---31</v>
      </c>
      <c r="C8934" t="s">
        <v>1019</v>
      </c>
      <c r="D8934" t="s">
        <v>734</v>
      </c>
      <c r="E8934">
        <v>31</v>
      </c>
    </row>
    <row r="8935" spans="1:5" ht="13.5" customHeight="1">
      <c r="A8935">
        <v>363</v>
      </c>
      <c r="B8935" t="str">
        <f t="shared" si="139"/>
        <v>363---32</v>
      </c>
      <c r="C8935" t="s">
        <v>822</v>
      </c>
      <c r="D8935" t="s">
        <v>833</v>
      </c>
      <c r="E8935">
        <v>32</v>
      </c>
    </row>
    <row r="8936" spans="1:5" ht="13.5" customHeight="1">
      <c r="A8936">
        <v>363</v>
      </c>
      <c r="B8936" t="str">
        <f t="shared" si="139"/>
        <v>363---33</v>
      </c>
      <c r="C8936" t="s">
        <v>824</v>
      </c>
      <c r="D8936" t="s">
        <v>752</v>
      </c>
      <c r="E8936">
        <v>33</v>
      </c>
    </row>
    <row r="8937" spans="1:5" ht="13.5" customHeight="1">
      <c r="A8937">
        <v>363</v>
      </c>
      <c r="B8937" t="str">
        <f t="shared" si="139"/>
        <v>363---34</v>
      </c>
      <c r="C8937" t="s">
        <v>826</v>
      </c>
      <c r="D8937" t="s">
        <v>1079</v>
      </c>
      <c r="E8937">
        <v>34</v>
      </c>
    </row>
    <row r="8938" spans="1:5" ht="13.5" customHeight="1">
      <c r="A8938">
        <v>363</v>
      </c>
      <c r="B8938" t="str">
        <f t="shared" si="139"/>
        <v>363---35</v>
      </c>
      <c r="C8938" t="s">
        <v>1005</v>
      </c>
      <c r="D8938" t="s">
        <v>1105</v>
      </c>
      <c r="E8938">
        <v>35</v>
      </c>
    </row>
    <row r="8939" spans="1:5" ht="13.5" customHeight="1">
      <c r="A8939">
        <v>363</v>
      </c>
      <c r="B8939" t="str">
        <f t="shared" si="139"/>
        <v>363---36</v>
      </c>
      <c r="C8939" t="s">
        <v>940</v>
      </c>
      <c r="D8939" t="s">
        <v>1239</v>
      </c>
      <c r="E8939">
        <v>36</v>
      </c>
    </row>
    <row r="8940" spans="1:5" ht="13.5" customHeight="1">
      <c r="A8940">
        <v>363</v>
      </c>
      <c r="B8940" t="str">
        <f t="shared" si="139"/>
        <v>363---37</v>
      </c>
      <c r="C8940" t="s">
        <v>759</v>
      </c>
      <c r="D8940" t="s">
        <v>823</v>
      </c>
      <c r="E8940">
        <v>37</v>
      </c>
    </row>
    <row r="8941" spans="1:5" ht="13.5" customHeight="1">
      <c r="A8941">
        <v>363</v>
      </c>
      <c r="B8941" t="str">
        <f t="shared" si="139"/>
        <v>363---38</v>
      </c>
      <c r="C8941" t="s">
        <v>761</v>
      </c>
      <c r="D8941" t="s">
        <v>1080</v>
      </c>
      <c r="E8941">
        <v>38</v>
      </c>
    </row>
    <row r="8942" spans="1:5" ht="13.5" customHeight="1">
      <c r="A8942">
        <v>363</v>
      </c>
      <c r="B8942" t="str">
        <f t="shared" si="139"/>
        <v>363---39</v>
      </c>
      <c r="C8942" t="s">
        <v>965</v>
      </c>
      <c r="D8942" t="s">
        <v>1250</v>
      </c>
      <c r="E8942">
        <v>39</v>
      </c>
    </row>
    <row r="8943" spans="1:5" ht="13.5" customHeight="1">
      <c r="A8943">
        <v>363</v>
      </c>
      <c r="B8943" t="str">
        <f t="shared" si="139"/>
        <v>363---40</v>
      </c>
      <c r="C8943" t="s">
        <v>1007</v>
      </c>
      <c r="D8943" t="s">
        <v>1150</v>
      </c>
      <c r="E8943">
        <v>40</v>
      </c>
    </row>
    <row r="8944" spans="1:5" ht="13.5" customHeight="1">
      <c r="A8944">
        <v>363</v>
      </c>
      <c r="B8944" t="str">
        <f t="shared" si="139"/>
        <v>363---41</v>
      </c>
      <c r="C8944" t="s">
        <v>1096</v>
      </c>
      <c r="D8944" t="s">
        <v>1215</v>
      </c>
      <c r="E8944">
        <v>41</v>
      </c>
    </row>
    <row r="8945" spans="1:5" ht="13.5" customHeight="1">
      <c r="A8945">
        <v>363</v>
      </c>
      <c r="B8945" t="str">
        <f t="shared" si="139"/>
        <v>363---42</v>
      </c>
      <c r="C8945" t="s">
        <v>1102</v>
      </c>
      <c r="D8945" t="s">
        <v>1190</v>
      </c>
      <c r="E8945">
        <v>42</v>
      </c>
    </row>
    <row r="8946" spans="1:5" ht="13.5" customHeight="1">
      <c r="A8946">
        <v>363</v>
      </c>
      <c r="B8946" t="str">
        <f t="shared" si="139"/>
        <v>363---43</v>
      </c>
      <c r="C8946" t="s">
        <v>868</v>
      </c>
      <c r="D8946" t="s">
        <v>758</v>
      </c>
      <c r="E8946">
        <v>43</v>
      </c>
    </row>
    <row r="8947" spans="1:5" ht="13.5" customHeight="1">
      <c r="A8947">
        <v>363</v>
      </c>
      <c r="B8947" t="str">
        <f t="shared" si="139"/>
        <v>363---44</v>
      </c>
      <c r="C8947" t="s">
        <v>803</v>
      </c>
      <c r="D8947" t="s">
        <v>941</v>
      </c>
      <c r="E8947">
        <v>44</v>
      </c>
    </row>
    <row r="8948" spans="1:5" ht="13.5" customHeight="1">
      <c r="A8948">
        <v>363</v>
      </c>
      <c r="B8948" t="str">
        <f t="shared" si="139"/>
        <v>363---45</v>
      </c>
      <c r="C8948" t="s">
        <v>969</v>
      </c>
      <c r="D8948" t="s">
        <v>802</v>
      </c>
      <c r="E8948">
        <v>45</v>
      </c>
    </row>
    <row r="8949" spans="1:5" ht="13.5" customHeight="1">
      <c r="A8949">
        <v>363</v>
      </c>
      <c r="B8949" t="str">
        <f t="shared" si="139"/>
        <v>363---46</v>
      </c>
      <c r="C8949" t="s">
        <v>916</v>
      </c>
      <c r="D8949" t="s">
        <v>1401</v>
      </c>
      <c r="E8949">
        <v>46</v>
      </c>
    </row>
    <row r="8950" spans="1:5" ht="13.5" customHeight="1">
      <c r="A8950">
        <v>363</v>
      </c>
      <c r="B8950" t="str">
        <f t="shared" si="139"/>
        <v>363---47</v>
      </c>
      <c r="C8950" t="s">
        <v>896</v>
      </c>
      <c r="D8950" t="s">
        <v>1202</v>
      </c>
      <c r="E8950">
        <v>47</v>
      </c>
    </row>
    <row r="8951" spans="1:5" ht="13.5" customHeight="1">
      <c r="A8951">
        <v>363</v>
      </c>
      <c r="B8951" t="str">
        <f t="shared" si="139"/>
        <v>363---48</v>
      </c>
      <c r="C8951" t="s">
        <v>5912</v>
      </c>
      <c r="D8951" t="s">
        <v>764</v>
      </c>
      <c r="E8951">
        <v>48</v>
      </c>
    </row>
    <row r="8952" spans="1:5" ht="13.5" customHeight="1">
      <c r="A8952">
        <v>363</v>
      </c>
      <c r="B8952" t="str">
        <f t="shared" si="139"/>
        <v>363---49</v>
      </c>
      <c r="C8952" t="s">
        <v>5913</v>
      </c>
      <c r="D8952" t="s">
        <v>1114</v>
      </c>
      <c r="E8952">
        <v>49</v>
      </c>
    </row>
    <row r="8953" spans="1:5" ht="13.5" customHeight="1">
      <c r="A8953">
        <v>363</v>
      </c>
      <c r="B8953" t="str">
        <f t="shared" si="139"/>
        <v>363---50</v>
      </c>
      <c r="C8953" t="s">
        <v>5929</v>
      </c>
      <c r="D8953" t="s">
        <v>813</v>
      </c>
      <c r="E8953">
        <v>50</v>
      </c>
    </row>
    <row r="8954" spans="1:5" ht="13.5" customHeight="1">
      <c r="A8954">
        <v>363</v>
      </c>
      <c r="B8954" t="str">
        <f t="shared" si="139"/>
        <v>363---51</v>
      </c>
      <c r="C8954" t="s">
        <v>5925</v>
      </c>
      <c r="D8954" t="s">
        <v>798</v>
      </c>
      <c r="E8954">
        <v>51</v>
      </c>
    </row>
    <row r="8955" spans="1:5" ht="13.5" customHeight="1">
      <c r="A8955">
        <v>363</v>
      </c>
      <c r="B8955" t="str">
        <f t="shared" si="139"/>
        <v>363---52</v>
      </c>
      <c r="C8955" t="s">
        <v>5961</v>
      </c>
      <c r="D8955" t="s">
        <v>935</v>
      </c>
      <c r="E8955">
        <v>52</v>
      </c>
    </row>
    <row r="8956" spans="1:5" ht="13.5" customHeight="1">
      <c r="A8956">
        <v>363</v>
      </c>
      <c r="B8956" t="str">
        <f t="shared" si="139"/>
        <v>363---53</v>
      </c>
      <c r="C8956" t="s">
        <v>5930</v>
      </c>
      <c r="D8956" t="s">
        <v>821</v>
      </c>
      <c r="E8956">
        <v>53</v>
      </c>
    </row>
    <row r="8957" spans="1:5" ht="13.5" customHeight="1">
      <c r="A8957">
        <v>363</v>
      </c>
      <c r="B8957" t="str">
        <f t="shared" si="139"/>
        <v>363---54</v>
      </c>
      <c r="C8957" t="s">
        <v>5915</v>
      </c>
      <c r="D8957" t="s">
        <v>772</v>
      </c>
      <c r="E8957">
        <v>54</v>
      </c>
    </row>
    <row r="8958" spans="1:5" ht="13.5" customHeight="1">
      <c r="A8958">
        <v>363</v>
      </c>
      <c r="B8958" t="str">
        <f t="shared" si="139"/>
        <v>363---55</v>
      </c>
      <c r="C8958" t="s">
        <v>5977</v>
      </c>
      <c r="D8958" t="s">
        <v>1069</v>
      </c>
      <c r="E8958">
        <v>55</v>
      </c>
    </row>
    <row r="8959" spans="1:5" ht="13.5" customHeight="1">
      <c r="A8959">
        <v>363</v>
      </c>
      <c r="B8959" t="str">
        <f t="shared" si="139"/>
        <v>363---56</v>
      </c>
      <c r="C8959" t="s">
        <v>5917</v>
      </c>
      <c r="D8959" t="s">
        <v>789</v>
      </c>
      <c r="E8959">
        <v>56</v>
      </c>
    </row>
    <row r="8960" spans="1:5" ht="13.5" customHeight="1">
      <c r="A8960">
        <v>363</v>
      </c>
      <c r="B8960" t="str">
        <f t="shared" si="139"/>
        <v>363---57</v>
      </c>
      <c r="C8960" t="s">
        <v>5918</v>
      </c>
      <c r="D8960" t="s">
        <v>770</v>
      </c>
      <c r="E8960">
        <v>57</v>
      </c>
    </row>
    <row r="8961" spans="1:5" ht="13.5" customHeight="1">
      <c r="A8961">
        <v>363</v>
      </c>
      <c r="B8961" t="str">
        <f t="shared" si="139"/>
        <v>363---58</v>
      </c>
      <c r="C8961" t="s">
        <v>5962</v>
      </c>
      <c r="D8961" t="s">
        <v>1174</v>
      </c>
      <c r="E8961">
        <v>58</v>
      </c>
    </row>
    <row r="8962" spans="1:5" ht="13.5" customHeight="1">
      <c r="A8962">
        <v>363</v>
      </c>
      <c r="B8962" t="str">
        <f t="shared" si="139"/>
        <v>363---59</v>
      </c>
      <c r="C8962" t="s">
        <v>5963</v>
      </c>
      <c r="D8962" t="s">
        <v>937</v>
      </c>
      <c r="E8962">
        <v>59</v>
      </c>
    </row>
    <row r="8963" spans="1:5" ht="13.5" customHeight="1">
      <c r="A8963">
        <v>363</v>
      </c>
      <c r="B8963" t="str">
        <f t="shared" ref="B8963:B9026" si="140">A8963&amp;"---"&amp;E8963</f>
        <v>363---60</v>
      </c>
      <c r="C8963" t="s">
        <v>5933</v>
      </c>
      <c r="D8963" t="s">
        <v>855</v>
      </c>
      <c r="E8963">
        <v>60</v>
      </c>
    </row>
    <row r="8964" spans="1:5" ht="13.5" customHeight="1">
      <c r="A8964">
        <v>363</v>
      </c>
      <c r="B8964" t="str">
        <f t="shared" si="140"/>
        <v>363---61</v>
      </c>
      <c r="C8964" t="s">
        <v>5964</v>
      </c>
      <c r="D8964" t="s">
        <v>1176</v>
      </c>
      <c r="E8964">
        <v>61</v>
      </c>
    </row>
    <row r="8965" spans="1:5" ht="13.5" customHeight="1">
      <c r="A8965">
        <v>363</v>
      </c>
      <c r="B8965" t="str">
        <f t="shared" si="140"/>
        <v>363---62</v>
      </c>
      <c r="C8965" t="s">
        <v>5934</v>
      </c>
      <c r="D8965" t="s">
        <v>829</v>
      </c>
      <c r="E8965">
        <v>62</v>
      </c>
    </row>
    <row r="8966" spans="1:5" ht="13.5" customHeight="1">
      <c r="A8966">
        <v>363</v>
      </c>
      <c r="B8966" t="str">
        <f t="shared" si="140"/>
        <v>363---63</v>
      </c>
      <c r="C8966" t="s">
        <v>5986</v>
      </c>
      <c r="D8966" t="s">
        <v>1126</v>
      </c>
      <c r="E8966">
        <v>63</v>
      </c>
    </row>
    <row r="8967" spans="1:5" ht="13.5" customHeight="1">
      <c r="A8967">
        <v>363</v>
      </c>
      <c r="B8967" t="str">
        <f t="shared" si="140"/>
        <v>363---64</v>
      </c>
      <c r="C8967" t="s">
        <v>5951</v>
      </c>
      <c r="D8967" t="s">
        <v>879</v>
      </c>
      <c r="E8967">
        <v>64</v>
      </c>
    </row>
    <row r="8968" spans="1:5" ht="13.5" customHeight="1">
      <c r="A8968">
        <v>363</v>
      </c>
      <c r="B8968" t="str">
        <f t="shared" si="140"/>
        <v>363---65</v>
      </c>
      <c r="C8968" t="s">
        <v>5979</v>
      </c>
      <c r="D8968" t="s">
        <v>1071</v>
      </c>
      <c r="E8968">
        <v>65</v>
      </c>
    </row>
    <row r="8969" spans="1:5" ht="13.5" customHeight="1">
      <c r="A8969">
        <v>363</v>
      </c>
      <c r="B8969" t="str">
        <f t="shared" si="140"/>
        <v>363---66</v>
      </c>
      <c r="C8969" t="s">
        <v>5952</v>
      </c>
      <c r="D8969" t="s">
        <v>891</v>
      </c>
      <c r="E8969">
        <v>66</v>
      </c>
    </row>
    <row r="8970" spans="1:5" ht="13.5" customHeight="1">
      <c r="A8970">
        <v>363</v>
      </c>
      <c r="B8970" t="str">
        <f t="shared" si="140"/>
        <v>363---67</v>
      </c>
      <c r="C8970" t="s">
        <v>5937</v>
      </c>
      <c r="D8970" t="s">
        <v>849</v>
      </c>
      <c r="E8970">
        <v>67</v>
      </c>
    </row>
    <row r="8971" spans="1:5" ht="13.5" customHeight="1">
      <c r="A8971">
        <v>363</v>
      </c>
      <c r="B8971" t="str">
        <f t="shared" si="140"/>
        <v>363---68</v>
      </c>
      <c r="C8971" t="s">
        <v>5927</v>
      </c>
      <c r="D8971" t="s">
        <v>1115</v>
      </c>
      <c r="E8971">
        <v>68</v>
      </c>
    </row>
    <row r="8972" spans="1:5" ht="13.5" customHeight="1">
      <c r="A8972">
        <v>363</v>
      </c>
      <c r="B8972" t="str">
        <f t="shared" si="140"/>
        <v>363---69</v>
      </c>
      <c r="C8972" t="s">
        <v>5954</v>
      </c>
      <c r="D8972" t="s">
        <v>1166</v>
      </c>
      <c r="E8972">
        <v>69</v>
      </c>
    </row>
    <row r="8973" spans="1:5" ht="13.5" customHeight="1">
      <c r="A8973">
        <v>363</v>
      </c>
      <c r="B8973" t="str">
        <f t="shared" si="140"/>
        <v>363---70</v>
      </c>
      <c r="C8973" t="s">
        <v>5991</v>
      </c>
      <c r="D8973" t="s">
        <v>1092</v>
      </c>
      <c r="E8973">
        <v>70</v>
      </c>
    </row>
    <row r="8974" spans="1:5" ht="13.5" customHeight="1">
      <c r="A8974">
        <v>363</v>
      </c>
      <c r="B8974" t="str">
        <f t="shared" si="140"/>
        <v>363---71</v>
      </c>
      <c r="C8974" t="s">
        <v>5992</v>
      </c>
      <c r="D8974" t="s">
        <v>1101</v>
      </c>
      <c r="E8974">
        <v>71</v>
      </c>
    </row>
    <row r="8975" spans="1:5" ht="13.5" customHeight="1">
      <c r="A8975">
        <v>363</v>
      </c>
      <c r="B8975" t="str">
        <f t="shared" si="140"/>
        <v>363---72</v>
      </c>
      <c r="C8975" t="s">
        <v>5987</v>
      </c>
      <c r="D8975" t="s">
        <v>1249</v>
      </c>
      <c r="E8975">
        <v>72</v>
      </c>
    </row>
    <row r="8976" spans="1:5" ht="13.5" customHeight="1">
      <c r="A8976">
        <v>363</v>
      </c>
      <c r="B8976" t="str">
        <f t="shared" si="140"/>
        <v>363---73</v>
      </c>
      <c r="C8976" t="s">
        <v>5923</v>
      </c>
      <c r="D8976" t="s">
        <v>766</v>
      </c>
      <c r="E8976">
        <v>73</v>
      </c>
    </row>
    <row r="8977" spans="1:5" ht="13.5" customHeight="1">
      <c r="A8977">
        <v>363</v>
      </c>
      <c r="B8977" t="str">
        <f t="shared" si="140"/>
        <v>363---74</v>
      </c>
      <c r="C8977" t="s">
        <v>5980</v>
      </c>
      <c r="D8977" t="s">
        <v>1124</v>
      </c>
      <c r="E8977">
        <v>74</v>
      </c>
    </row>
    <row r="8978" spans="1:5" ht="13.5" customHeight="1">
      <c r="A8978">
        <v>363</v>
      </c>
      <c r="B8978" t="str">
        <f t="shared" si="140"/>
        <v>363---75</v>
      </c>
      <c r="C8978" t="s">
        <v>5981</v>
      </c>
      <c r="D8978" t="s">
        <v>1225</v>
      </c>
      <c r="E8978">
        <v>75</v>
      </c>
    </row>
    <row r="8979" spans="1:5" ht="13.5" customHeight="1">
      <c r="A8979">
        <v>228</v>
      </c>
      <c r="B8979" t="str">
        <f t="shared" si="140"/>
        <v>228---1</v>
      </c>
      <c r="C8979" t="s">
        <v>4216</v>
      </c>
      <c r="D8979" t="s">
        <v>1177</v>
      </c>
      <c r="E8979">
        <v>1</v>
      </c>
    </row>
    <row r="8980" spans="1:5" ht="13.5" customHeight="1">
      <c r="A8980">
        <v>228</v>
      </c>
      <c r="B8980" t="str">
        <f t="shared" si="140"/>
        <v>228---2</v>
      </c>
      <c r="C8980" t="s">
        <v>4216</v>
      </c>
      <c r="D8980" t="s">
        <v>873</v>
      </c>
      <c r="E8980">
        <v>2</v>
      </c>
    </row>
    <row r="8981" spans="1:5" ht="13.5" customHeight="1">
      <c r="A8981">
        <v>228</v>
      </c>
      <c r="B8981" t="str">
        <f t="shared" si="140"/>
        <v>228---3</v>
      </c>
      <c r="C8981" t="s">
        <v>4279</v>
      </c>
      <c r="D8981" t="s">
        <v>754</v>
      </c>
      <c r="E8981">
        <v>3</v>
      </c>
    </row>
    <row r="8982" spans="1:5" ht="13.5" customHeight="1">
      <c r="A8982">
        <v>228</v>
      </c>
      <c r="B8982" t="str">
        <f t="shared" si="140"/>
        <v>228---4</v>
      </c>
      <c r="C8982" t="s">
        <v>4279</v>
      </c>
      <c r="D8982" t="s">
        <v>1263</v>
      </c>
      <c r="E8982">
        <v>4</v>
      </c>
    </row>
    <row r="8983" spans="1:5" ht="13.5" customHeight="1">
      <c r="A8983">
        <v>228</v>
      </c>
      <c r="B8983" t="str">
        <f t="shared" si="140"/>
        <v>228---5</v>
      </c>
      <c r="C8983" t="s">
        <v>4271</v>
      </c>
      <c r="D8983" t="s">
        <v>877</v>
      </c>
      <c r="E8983">
        <v>5</v>
      </c>
    </row>
    <row r="8984" spans="1:5" ht="13.5" customHeight="1">
      <c r="A8984">
        <v>228</v>
      </c>
      <c r="B8984" t="str">
        <f t="shared" si="140"/>
        <v>228---6</v>
      </c>
      <c r="C8984" t="s">
        <v>4270</v>
      </c>
      <c r="D8984" t="s">
        <v>785</v>
      </c>
      <c r="E8984">
        <v>6</v>
      </c>
    </row>
    <row r="8985" spans="1:5" ht="13.5" customHeight="1">
      <c r="A8985">
        <v>228</v>
      </c>
      <c r="B8985" t="str">
        <f t="shared" si="140"/>
        <v>228---7</v>
      </c>
      <c r="C8985" t="s">
        <v>4268</v>
      </c>
      <c r="D8985" t="s">
        <v>878</v>
      </c>
      <c r="E8985">
        <v>7</v>
      </c>
    </row>
    <row r="8986" spans="1:5" ht="13.5" customHeight="1">
      <c r="A8986">
        <v>228</v>
      </c>
      <c r="B8986" t="str">
        <f t="shared" si="140"/>
        <v>228---8</v>
      </c>
      <c r="C8986" t="s">
        <v>4225</v>
      </c>
      <c r="D8986" t="s">
        <v>906</v>
      </c>
      <c r="E8986">
        <v>8</v>
      </c>
    </row>
    <row r="8987" spans="1:5" ht="13.5" customHeight="1">
      <c r="A8987">
        <v>228</v>
      </c>
      <c r="B8987" t="str">
        <f t="shared" si="140"/>
        <v>228---9</v>
      </c>
      <c r="C8987" t="s">
        <v>4231</v>
      </c>
      <c r="D8987" t="s">
        <v>798</v>
      </c>
      <c r="E8987">
        <v>9</v>
      </c>
    </row>
    <row r="8988" spans="1:5" ht="13.5" customHeight="1">
      <c r="A8988">
        <v>228</v>
      </c>
      <c r="B8988" t="str">
        <f t="shared" si="140"/>
        <v>228---10</v>
      </c>
      <c r="C8988" t="s">
        <v>4264</v>
      </c>
      <c r="D8988" t="s">
        <v>1191</v>
      </c>
      <c r="E8988">
        <v>10</v>
      </c>
    </row>
    <row r="8989" spans="1:5" ht="13.5" customHeight="1">
      <c r="A8989">
        <v>228</v>
      </c>
      <c r="B8989" t="str">
        <f t="shared" si="140"/>
        <v>228---11</v>
      </c>
      <c r="C8989" t="s">
        <v>4272</v>
      </c>
      <c r="D8989" t="s">
        <v>1178</v>
      </c>
      <c r="E8989">
        <v>11</v>
      </c>
    </row>
    <row r="8990" spans="1:5" ht="13.5" customHeight="1">
      <c r="A8990">
        <v>228</v>
      </c>
      <c r="B8990" t="str">
        <f t="shared" si="140"/>
        <v>228---12</v>
      </c>
      <c r="C8990" t="s">
        <v>5911</v>
      </c>
      <c r="D8990" t="s">
        <v>1117</v>
      </c>
      <c r="E8990">
        <v>12</v>
      </c>
    </row>
    <row r="8991" spans="1:5" ht="13.5" customHeight="1">
      <c r="A8991">
        <v>228</v>
      </c>
      <c r="B8991" t="str">
        <f t="shared" si="140"/>
        <v>228---13</v>
      </c>
      <c r="C8991" t="s">
        <v>5911</v>
      </c>
      <c r="D8991" t="s">
        <v>1051</v>
      </c>
      <c r="E8991">
        <v>13</v>
      </c>
    </row>
    <row r="8992" spans="1:5" ht="13.5" customHeight="1">
      <c r="A8992">
        <v>228</v>
      </c>
      <c r="B8992" t="str">
        <f t="shared" si="140"/>
        <v>228---14</v>
      </c>
      <c r="C8992" t="s">
        <v>5911</v>
      </c>
      <c r="D8992" t="s">
        <v>902</v>
      </c>
      <c r="E8992">
        <v>14</v>
      </c>
    </row>
    <row r="8993" spans="1:5" ht="13.5" customHeight="1">
      <c r="A8993">
        <v>228</v>
      </c>
      <c r="B8993" t="str">
        <f t="shared" si="140"/>
        <v>228---15</v>
      </c>
      <c r="C8993" t="s">
        <v>5911</v>
      </c>
      <c r="D8993" t="s">
        <v>718</v>
      </c>
      <c r="E8993">
        <v>15</v>
      </c>
    </row>
    <row r="8994" spans="1:5" ht="13.5" customHeight="1">
      <c r="A8994">
        <v>228</v>
      </c>
      <c r="B8994" t="str">
        <f t="shared" si="140"/>
        <v>228---16</v>
      </c>
      <c r="C8994" t="s">
        <v>743</v>
      </c>
      <c r="D8994" t="s">
        <v>754</v>
      </c>
      <c r="E8994">
        <v>16</v>
      </c>
    </row>
    <row r="8995" spans="1:5" ht="13.5" customHeight="1">
      <c r="A8995">
        <v>228</v>
      </c>
      <c r="B8995" t="str">
        <f t="shared" si="140"/>
        <v>228---17</v>
      </c>
      <c r="C8995" t="s">
        <v>987</v>
      </c>
      <c r="D8995" t="s">
        <v>1263</v>
      </c>
      <c r="E8995">
        <v>17</v>
      </c>
    </row>
    <row r="8996" spans="1:5" ht="13.5" customHeight="1">
      <c r="A8996">
        <v>228</v>
      </c>
      <c r="B8996" t="str">
        <f t="shared" si="140"/>
        <v>228---18</v>
      </c>
      <c r="C8996" t="s">
        <v>989</v>
      </c>
      <c r="D8996" t="s">
        <v>738</v>
      </c>
      <c r="E8996">
        <v>18</v>
      </c>
    </row>
    <row r="8997" spans="1:5" ht="13.5" customHeight="1">
      <c r="A8997">
        <v>228</v>
      </c>
      <c r="B8997" t="str">
        <f t="shared" si="140"/>
        <v>228---19</v>
      </c>
      <c r="C8997" t="s">
        <v>747</v>
      </c>
      <c r="D8997" t="s">
        <v>1154</v>
      </c>
      <c r="E8997">
        <v>19</v>
      </c>
    </row>
    <row r="8998" spans="1:5" ht="13.5" customHeight="1">
      <c r="A8998">
        <v>228</v>
      </c>
      <c r="B8998" t="str">
        <f t="shared" si="140"/>
        <v>228---20</v>
      </c>
      <c r="C8998" t="s">
        <v>819</v>
      </c>
      <c r="D8998" t="s">
        <v>756</v>
      </c>
      <c r="E8998">
        <v>20</v>
      </c>
    </row>
    <row r="8999" spans="1:5" ht="13.5" customHeight="1">
      <c r="A8999">
        <v>228</v>
      </c>
      <c r="B8999" t="str">
        <f t="shared" si="140"/>
        <v>228---21</v>
      </c>
      <c r="C8999" t="s">
        <v>749</v>
      </c>
      <c r="D8999" t="s">
        <v>1082</v>
      </c>
      <c r="E8999">
        <v>21</v>
      </c>
    </row>
    <row r="9000" spans="1:5" ht="13.5" customHeight="1">
      <c r="A9000">
        <v>228</v>
      </c>
      <c r="B9000" t="str">
        <f t="shared" si="140"/>
        <v>228---22</v>
      </c>
      <c r="C9000" t="s">
        <v>1074</v>
      </c>
      <c r="D9000" t="s">
        <v>880</v>
      </c>
      <c r="E9000">
        <v>22</v>
      </c>
    </row>
    <row r="9001" spans="1:5" ht="13.5" customHeight="1">
      <c r="A9001">
        <v>228</v>
      </c>
      <c r="B9001" t="str">
        <f t="shared" si="140"/>
        <v>228---23</v>
      </c>
      <c r="C9001" t="s">
        <v>820</v>
      </c>
      <c r="D9001" t="s">
        <v>882</v>
      </c>
      <c r="E9001">
        <v>23</v>
      </c>
    </row>
    <row r="9002" spans="1:5" ht="13.5" customHeight="1">
      <c r="A9002">
        <v>228</v>
      </c>
      <c r="B9002" t="str">
        <f t="shared" si="140"/>
        <v>228---24</v>
      </c>
      <c r="C9002" t="s">
        <v>751</v>
      </c>
      <c r="D9002" t="s">
        <v>1281</v>
      </c>
      <c r="E9002">
        <v>24</v>
      </c>
    </row>
    <row r="9003" spans="1:5" ht="13.5" customHeight="1">
      <c r="A9003">
        <v>228</v>
      </c>
      <c r="B9003" t="str">
        <f t="shared" si="140"/>
        <v>228---25</v>
      </c>
      <c r="C9003" t="s">
        <v>824</v>
      </c>
      <c r="D9003" t="s">
        <v>752</v>
      </c>
      <c r="E9003">
        <v>25</v>
      </c>
    </row>
    <row r="9004" spans="1:5" ht="13.5" customHeight="1">
      <c r="A9004">
        <v>228</v>
      </c>
      <c r="B9004" t="str">
        <f t="shared" si="140"/>
        <v>228---26</v>
      </c>
      <c r="C9004" t="s">
        <v>757</v>
      </c>
      <c r="D9004" t="s">
        <v>1272</v>
      </c>
      <c r="E9004">
        <v>26</v>
      </c>
    </row>
    <row r="9005" spans="1:5" ht="13.5" customHeight="1">
      <c r="A9005">
        <v>228</v>
      </c>
      <c r="B9005" t="str">
        <f t="shared" si="140"/>
        <v>228---27</v>
      </c>
      <c r="C9005" t="s">
        <v>759</v>
      </c>
      <c r="D9005" t="s">
        <v>823</v>
      </c>
      <c r="E9005">
        <v>27</v>
      </c>
    </row>
    <row r="9006" spans="1:5" ht="13.5" customHeight="1">
      <c r="A9006">
        <v>228</v>
      </c>
      <c r="B9006" t="str">
        <f t="shared" si="140"/>
        <v>228---28</v>
      </c>
      <c r="C9006" t="s">
        <v>862</v>
      </c>
      <c r="D9006" t="s">
        <v>1261</v>
      </c>
      <c r="E9006">
        <v>28</v>
      </c>
    </row>
    <row r="9007" spans="1:5" ht="13.5" customHeight="1">
      <c r="A9007">
        <v>228</v>
      </c>
      <c r="B9007" t="str">
        <f t="shared" si="140"/>
        <v>228---29</v>
      </c>
      <c r="C9007" t="s">
        <v>763</v>
      </c>
      <c r="D9007" t="s">
        <v>1086</v>
      </c>
      <c r="E9007">
        <v>29</v>
      </c>
    </row>
    <row r="9008" spans="1:5" ht="13.5" customHeight="1">
      <c r="A9008">
        <v>228</v>
      </c>
      <c r="B9008" t="str">
        <f t="shared" si="140"/>
        <v>228---30</v>
      </c>
      <c r="C9008" t="s">
        <v>868</v>
      </c>
      <c r="D9008" t="s">
        <v>758</v>
      </c>
      <c r="E9008">
        <v>30</v>
      </c>
    </row>
    <row r="9009" spans="1:5" ht="13.5" customHeight="1">
      <c r="A9009">
        <v>228</v>
      </c>
      <c r="B9009" t="str">
        <f t="shared" si="140"/>
        <v>228---31</v>
      </c>
      <c r="C9009" t="s">
        <v>969</v>
      </c>
      <c r="D9009" t="s">
        <v>802</v>
      </c>
      <c r="E9009">
        <v>31</v>
      </c>
    </row>
    <row r="9010" spans="1:5" ht="13.5" customHeight="1">
      <c r="A9010">
        <v>228</v>
      </c>
      <c r="B9010" t="str">
        <f t="shared" si="140"/>
        <v>228---32</v>
      </c>
      <c r="C9010" t="s">
        <v>5945</v>
      </c>
      <c r="D9010" t="s">
        <v>881</v>
      </c>
      <c r="E9010">
        <v>32</v>
      </c>
    </row>
    <row r="9011" spans="1:5" ht="13.5" customHeight="1">
      <c r="A9011">
        <v>228</v>
      </c>
      <c r="B9011" t="str">
        <f t="shared" si="140"/>
        <v>228---33</v>
      </c>
      <c r="C9011" t="s">
        <v>5946</v>
      </c>
      <c r="D9011" t="s">
        <v>893</v>
      </c>
      <c r="E9011">
        <v>33</v>
      </c>
    </row>
    <row r="9012" spans="1:5" ht="13.5" customHeight="1">
      <c r="A9012">
        <v>228</v>
      </c>
      <c r="B9012" t="str">
        <f t="shared" si="140"/>
        <v>228---34</v>
      </c>
      <c r="C9012" t="s">
        <v>5947</v>
      </c>
      <c r="D9012" t="s">
        <v>884</v>
      </c>
      <c r="E9012">
        <v>34</v>
      </c>
    </row>
    <row r="9013" spans="1:5" ht="13.5" customHeight="1">
      <c r="A9013">
        <v>228</v>
      </c>
      <c r="B9013" t="str">
        <f t="shared" si="140"/>
        <v>228---35</v>
      </c>
      <c r="C9013" t="s">
        <v>5948</v>
      </c>
      <c r="D9013" t="s">
        <v>886</v>
      </c>
      <c r="E9013">
        <v>35</v>
      </c>
    </row>
    <row r="9014" spans="1:5" ht="13.5" customHeight="1">
      <c r="A9014">
        <v>228</v>
      </c>
      <c r="B9014" t="str">
        <f t="shared" si="140"/>
        <v>228---36</v>
      </c>
      <c r="C9014" t="s">
        <v>5925</v>
      </c>
      <c r="D9014" t="s">
        <v>798</v>
      </c>
      <c r="E9014">
        <v>36</v>
      </c>
    </row>
    <row r="9015" spans="1:5" ht="13.5" customHeight="1">
      <c r="A9015">
        <v>228</v>
      </c>
      <c r="B9015" t="str">
        <f t="shared" si="140"/>
        <v>228---37</v>
      </c>
      <c r="C9015" t="s">
        <v>5949</v>
      </c>
      <c r="D9015" t="s">
        <v>895</v>
      </c>
      <c r="E9015">
        <v>37</v>
      </c>
    </row>
    <row r="9016" spans="1:5" ht="13.5" customHeight="1">
      <c r="A9016">
        <v>228</v>
      </c>
      <c r="B9016" t="str">
        <f t="shared" si="140"/>
        <v>228---38</v>
      </c>
      <c r="C9016" t="s">
        <v>5914</v>
      </c>
      <c r="D9016" t="s">
        <v>785</v>
      </c>
      <c r="E9016">
        <v>38</v>
      </c>
    </row>
    <row r="9017" spans="1:5" ht="13.5" customHeight="1">
      <c r="A9017">
        <v>228</v>
      </c>
      <c r="B9017" t="str">
        <f t="shared" si="140"/>
        <v>228---39</v>
      </c>
      <c r="C9017" t="s">
        <v>5915</v>
      </c>
      <c r="D9017" t="s">
        <v>772</v>
      </c>
      <c r="E9017">
        <v>39</v>
      </c>
    </row>
    <row r="9018" spans="1:5" ht="13.5" customHeight="1">
      <c r="A9018">
        <v>228</v>
      </c>
      <c r="B9018" t="str">
        <f t="shared" si="140"/>
        <v>228---40</v>
      </c>
      <c r="C9018" t="s">
        <v>5917</v>
      </c>
      <c r="D9018" t="s">
        <v>789</v>
      </c>
      <c r="E9018">
        <v>40</v>
      </c>
    </row>
    <row r="9019" spans="1:5" ht="13.5" customHeight="1">
      <c r="A9019">
        <v>228</v>
      </c>
      <c r="B9019" t="str">
        <f t="shared" si="140"/>
        <v>228---41</v>
      </c>
      <c r="C9019" t="s">
        <v>5918</v>
      </c>
      <c r="D9019" t="s">
        <v>770</v>
      </c>
      <c r="E9019">
        <v>41</v>
      </c>
    </row>
    <row r="9020" spans="1:5" ht="13.5" customHeight="1">
      <c r="A9020">
        <v>228</v>
      </c>
      <c r="B9020" t="str">
        <f t="shared" si="140"/>
        <v>228---42</v>
      </c>
      <c r="C9020" t="s">
        <v>5978</v>
      </c>
      <c r="D9020" t="s">
        <v>1191</v>
      </c>
      <c r="E9020">
        <v>42</v>
      </c>
    </row>
    <row r="9021" spans="1:5" ht="13.5" customHeight="1">
      <c r="A9021">
        <v>228</v>
      </c>
      <c r="B9021" t="str">
        <f t="shared" si="140"/>
        <v>228---43</v>
      </c>
      <c r="C9021" t="s">
        <v>5950</v>
      </c>
      <c r="D9021" t="s">
        <v>906</v>
      </c>
      <c r="E9021">
        <v>43</v>
      </c>
    </row>
    <row r="9022" spans="1:5" ht="13.5" customHeight="1">
      <c r="A9022">
        <v>228</v>
      </c>
      <c r="B9022" t="str">
        <f t="shared" si="140"/>
        <v>228---44</v>
      </c>
      <c r="C9022" t="s">
        <v>5936</v>
      </c>
      <c r="D9022" t="s">
        <v>845</v>
      </c>
      <c r="E9022">
        <v>44</v>
      </c>
    </row>
    <row r="9023" spans="1:5" ht="13.5" customHeight="1">
      <c r="A9023">
        <v>228</v>
      </c>
      <c r="B9023" t="str">
        <f t="shared" si="140"/>
        <v>228---45</v>
      </c>
      <c r="C9023" t="s">
        <v>5927</v>
      </c>
      <c r="D9023" t="s">
        <v>1115</v>
      </c>
      <c r="E9023">
        <v>45</v>
      </c>
    </row>
    <row r="9024" spans="1:5" ht="13.5" customHeight="1">
      <c r="A9024">
        <v>228</v>
      </c>
      <c r="B9024" t="str">
        <f t="shared" si="140"/>
        <v>228---46</v>
      </c>
      <c r="C9024" t="s">
        <v>5955</v>
      </c>
      <c r="D9024" t="s">
        <v>889</v>
      </c>
      <c r="E9024">
        <v>46</v>
      </c>
    </row>
    <row r="9025" spans="1:5" ht="13.5" customHeight="1">
      <c r="A9025">
        <v>229</v>
      </c>
      <c r="B9025" t="str">
        <f t="shared" si="140"/>
        <v>229---1</v>
      </c>
      <c r="C9025" t="s">
        <v>4234</v>
      </c>
      <c r="D9025" t="s">
        <v>1117</v>
      </c>
      <c r="E9025">
        <v>1</v>
      </c>
    </row>
    <row r="9026" spans="1:5" ht="13.5" customHeight="1">
      <c r="A9026">
        <v>229</v>
      </c>
      <c r="B9026" t="str">
        <f t="shared" si="140"/>
        <v>229---2</v>
      </c>
      <c r="C9026" t="s">
        <v>4216</v>
      </c>
      <c r="D9026" t="s">
        <v>1117</v>
      </c>
      <c r="E9026">
        <v>2</v>
      </c>
    </row>
    <row r="9027" spans="1:5" ht="13.5" customHeight="1">
      <c r="A9027">
        <v>229</v>
      </c>
      <c r="B9027" t="str">
        <f t="shared" ref="B9027:B9090" si="141">A9027&amp;"---"&amp;E9027</f>
        <v>229---3</v>
      </c>
      <c r="C9027" t="s">
        <v>4216</v>
      </c>
      <c r="D9027" t="s">
        <v>1036</v>
      </c>
      <c r="E9027">
        <v>3</v>
      </c>
    </row>
    <row r="9028" spans="1:5" ht="13.5" customHeight="1">
      <c r="A9028">
        <v>229</v>
      </c>
      <c r="B9028" t="str">
        <f t="shared" si="141"/>
        <v>229---4</v>
      </c>
      <c r="C9028" t="s">
        <v>4216</v>
      </c>
      <c r="D9028" t="s">
        <v>1166</v>
      </c>
      <c r="E9028">
        <v>4</v>
      </c>
    </row>
    <row r="9029" spans="1:5" ht="13.5" customHeight="1">
      <c r="A9029">
        <v>229</v>
      </c>
      <c r="B9029" t="str">
        <f t="shared" si="141"/>
        <v>229---5</v>
      </c>
      <c r="C9029" t="s">
        <v>4216</v>
      </c>
      <c r="D9029" t="s">
        <v>1063</v>
      </c>
      <c r="E9029">
        <v>5</v>
      </c>
    </row>
    <row r="9030" spans="1:5" ht="13.5" customHeight="1">
      <c r="A9030">
        <v>229</v>
      </c>
      <c r="B9030" t="str">
        <f t="shared" si="141"/>
        <v>229---6</v>
      </c>
      <c r="C9030" t="s">
        <v>4216</v>
      </c>
      <c r="D9030" t="s">
        <v>1177</v>
      </c>
      <c r="E9030">
        <v>6</v>
      </c>
    </row>
    <row r="9031" spans="1:5" ht="13.5" customHeight="1">
      <c r="A9031">
        <v>229</v>
      </c>
      <c r="B9031" t="str">
        <f t="shared" si="141"/>
        <v>229---7</v>
      </c>
      <c r="C9031" t="s">
        <v>4216</v>
      </c>
      <c r="D9031" t="s">
        <v>873</v>
      </c>
      <c r="E9031">
        <v>7</v>
      </c>
    </row>
    <row r="9032" spans="1:5" ht="13.5" customHeight="1">
      <c r="A9032">
        <v>229</v>
      </c>
      <c r="B9032" t="str">
        <f t="shared" si="141"/>
        <v>229---8</v>
      </c>
      <c r="C9032" t="s">
        <v>4216</v>
      </c>
      <c r="D9032" t="s">
        <v>754</v>
      </c>
      <c r="E9032">
        <v>8</v>
      </c>
    </row>
    <row r="9033" spans="1:5" ht="13.5" customHeight="1">
      <c r="A9033">
        <v>229</v>
      </c>
      <c r="B9033" t="str">
        <f t="shared" si="141"/>
        <v>229---9</v>
      </c>
      <c r="C9033" t="s">
        <v>4216</v>
      </c>
      <c r="D9033" t="s">
        <v>1263</v>
      </c>
      <c r="E9033">
        <v>9</v>
      </c>
    </row>
    <row r="9034" spans="1:5" ht="13.5" customHeight="1">
      <c r="A9034">
        <v>229</v>
      </c>
      <c r="B9034" t="str">
        <f t="shared" si="141"/>
        <v>229---10</v>
      </c>
      <c r="C9034" t="s">
        <v>4271</v>
      </c>
      <c r="D9034" t="s">
        <v>877</v>
      </c>
      <c r="E9034">
        <v>10</v>
      </c>
    </row>
    <row r="9035" spans="1:5" ht="13.5" customHeight="1">
      <c r="A9035">
        <v>229</v>
      </c>
      <c r="B9035" t="str">
        <f t="shared" si="141"/>
        <v>229---11</v>
      </c>
      <c r="C9035" t="s">
        <v>4270</v>
      </c>
      <c r="D9035" t="s">
        <v>785</v>
      </c>
      <c r="E9035">
        <v>11</v>
      </c>
    </row>
    <row r="9036" spans="1:5" ht="13.5" customHeight="1">
      <c r="A9036">
        <v>229</v>
      </c>
      <c r="B9036" t="str">
        <f t="shared" si="141"/>
        <v>229---12</v>
      </c>
      <c r="C9036" t="s">
        <v>4268</v>
      </c>
      <c r="D9036" t="s">
        <v>878</v>
      </c>
      <c r="E9036">
        <v>12</v>
      </c>
    </row>
    <row r="9037" spans="1:5" ht="13.5" customHeight="1">
      <c r="A9037">
        <v>229</v>
      </c>
      <c r="B9037" t="str">
        <f t="shared" si="141"/>
        <v>229---13</v>
      </c>
      <c r="C9037" t="s">
        <v>4226</v>
      </c>
      <c r="D9037" t="s">
        <v>906</v>
      </c>
      <c r="E9037">
        <v>13</v>
      </c>
    </row>
    <row r="9038" spans="1:5" ht="13.5" customHeight="1">
      <c r="A9038">
        <v>229</v>
      </c>
      <c r="B9038" t="str">
        <f t="shared" si="141"/>
        <v>229---14</v>
      </c>
      <c r="C9038" t="s">
        <v>4254</v>
      </c>
      <c r="D9038" t="s">
        <v>798</v>
      </c>
      <c r="E9038">
        <v>14</v>
      </c>
    </row>
    <row r="9039" spans="1:5" ht="13.5" customHeight="1">
      <c r="A9039">
        <v>229</v>
      </c>
      <c r="B9039" t="str">
        <f t="shared" si="141"/>
        <v>229---15</v>
      </c>
      <c r="C9039" t="s">
        <v>4272</v>
      </c>
      <c r="D9039" t="s">
        <v>1191</v>
      </c>
      <c r="E9039">
        <v>15</v>
      </c>
    </row>
    <row r="9040" spans="1:5" ht="13.5" customHeight="1">
      <c r="A9040">
        <v>229</v>
      </c>
      <c r="B9040" t="str">
        <f t="shared" si="141"/>
        <v>229---16</v>
      </c>
      <c r="C9040" t="s">
        <v>4248</v>
      </c>
      <c r="D9040" t="s">
        <v>1178</v>
      </c>
      <c r="E9040">
        <v>16</v>
      </c>
    </row>
    <row r="9041" spans="1:5" ht="13.5" customHeight="1">
      <c r="A9041">
        <v>229</v>
      </c>
      <c r="B9041" t="str">
        <f t="shared" si="141"/>
        <v>229---17</v>
      </c>
      <c r="C9041" t="s">
        <v>1017</v>
      </c>
      <c r="D9041" t="s">
        <v>796</v>
      </c>
      <c r="E9041">
        <v>17</v>
      </c>
    </row>
    <row r="9042" spans="1:5" ht="13.5" customHeight="1">
      <c r="A9042">
        <v>229</v>
      </c>
      <c r="B9042" t="str">
        <f t="shared" si="141"/>
        <v>229---18</v>
      </c>
      <c r="C9042" t="s">
        <v>731</v>
      </c>
      <c r="D9042" t="s">
        <v>800</v>
      </c>
      <c r="E9042">
        <v>18</v>
      </c>
    </row>
    <row r="9043" spans="1:5" ht="13.5" customHeight="1">
      <c r="A9043">
        <v>229</v>
      </c>
      <c r="B9043" t="str">
        <f t="shared" si="141"/>
        <v>229---19</v>
      </c>
      <c r="C9043" t="s">
        <v>743</v>
      </c>
      <c r="D9043" t="s">
        <v>754</v>
      </c>
      <c r="E9043">
        <v>19</v>
      </c>
    </row>
    <row r="9044" spans="1:5" ht="13.5" customHeight="1">
      <c r="A9044">
        <v>229</v>
      </c>
      <c r="B9044" t="str">
        <f t="shared" si="141"/>
        <v>229---20</v>
      </c>
      <c r="C9044" t="s">
        <v>745</v>
      </c>
      <c r="D9044" t="s">
        <v>837</v>
      </c>
      <c r="E9044">
        <v>20</v>
      </c>
    </row>
    <row r="9045" spans="1:5" ht="13.5" customHeight="1">
      <c r="A9045">
        <v>229</v>
      </c>
      <c r="B9045" t="str">
        <f t="shared" si="141"/>
        <v>229---21</v>
      </c>
      <c r="C9045" t="s">
        <v>987</v>
      </c>
      <c r="D9045" t="s">
        <v>1263</v>
      </c>
      <c r="E9045">
        <v>21</v>
      </c>
    </row>
    <row r="9046" spans="1:5" ht="13.5" customHeight="1">
      <c r="A9046">
        <v>229</v>
      </c>
      <c r="B9046" t="str">
        <f t="shared" si="141"/>
        <v>229---22</v>
      </c>
      <c r="C9046" t="s">
        <v>989</v>
      </c>
      <c r="D9046" t="s">
        <v>738</v>
      </c>
      <c r="E9046">
        <v>22</v>
      </c>
    </row>
    <row r="9047" spans="1:5" ht="13.5" customHeight="1">
      <c r="A9047">
        <v>229</v>
      </c>
      <c r="B9047" t="str">
        <f t="shared" si="141"/>
        <v>229---23</v>
      </c>
      <c r="C9047" t="s">
        <v>747</v>
      </c>
      <c r="D9047" t="s">
        <v>1154</v>
      </c>
      <c r="E9047">
        <v>23</v>
      </c>
    </row>
    <row r="9048" spans="1:5" ht="13.5" customHeight="1">
      <c r="A9048">
        <v>229</v>
      </c>
      <c r="B9048" t="str">
        <f t="shared" si="141"/>
        <v>229---24</v>
      </c>
      <c r="C9048" t="s">
        <v>819</v>
      </c>
      <c r="D9048" t="s">
        <v>756</v>
      </c>
      <c r="E9048">
        <v>24</v>
      </c>
    </row>
    <row r="9049" spans="1:5" ht="13.5" customHeight="1">
      <c r="A9049">
        <v>229</v>
      </c>
      <c r="B9049" t="str">
        <f t="shared" si="141"/>
        <v>229---25</v>
      </c>
      <c r="C9049" t="s">
        <v>749</v>
      </c>
      <c r="D9049" t="s">
        <v>1082</v>
      </c>
      <c r="E9049">
        <v>25</v>
      </c>
    </row>
    <row r="9050" spans="1:5" ht="13.5" customHeight="1">
      <c r="A9050">
        <v>229</v>
      </c>
      <c r="B9050" t="str">
        <f t="shared" si="141"/>
        <v>229---26</v>
      </c>
      <c r="C9050" t="s">
        <v>1074</v>
      </c>
      <c r="D9050" t="s">
        <v>880</v>
      </c>
      <c r="E9050">
        <v>26</v>
      </c>
    </row>
    <row r="9051" spans="1:5" ht="13.5" customHeight="1">
      <c r="A9051">
        <v>229</v>
      </c>
      <c r="B9051" t="str">
        <f t="shared" si="141"/>
        <v>229---27</v>
      </c>
      <c r="C9051" t="s">
        <v>820</v>
      </c>
      <c r="D9051" t="s">
        <v>882</v>
      </c>
      <c r="E9051">
        <v>27</v>
      </c>
    </row>
    <row r="9052" spans="1:5" ht="13.5" customHeight="1">
      <c r="A9052">
        <v>229</v>
      </c>
      <c r="B9052" t="str">
        <f t="shared" si="141"/>
        <v>229---28</v>
      </c>
      <c r="C9052" t="s">
        <v>751</v>
      </c>
      <c r="D9052" t="s">
        <v>1281</v>
      </c>
      <c r="E9052">
        <v>28</v>
      </c>
    </row>
    <row r="9053" spans="1:5" ht="13.5" customHeight="1">
      <c r="A9053">
        <v>229</v>
      </c>
      <c r="B9053" t="str">
        <f t="shared" si="141"/>
        <v>229---29</v>
      </c>
      <c r="C9053" t="s">
        <v>824</v>
      </c>
      <c r="D9053" t="s">
        <v>752</v>
      </c>
      <c r="E9053">
        <v>29</v>
      </c>
    </row>
    <row r="9054" spans="1:5" ht="13.5" customHeight="1">
      <c r="A9054">
        <v>229</v>
      </c>
      <c r="B9054" t="str">
        <f t="shared" si="141"/>
        <v>229---30</v>
      </c>
      <c r="C9054" t="s">
        <v>757</v>
      </c>
      <c r="D9054" t="s">
        <v>1272</v>
      </c>
      <c r="E9054">
        <v>30</v>
      </c>
    </row>
    <row r="9055" spans="1:5" ht="13.5" customHeight="1">
      <c r="A9055">
        <v>229</v>
      </c>
      <c r="B9055" t="str">
        <f t="shared" si="141"/>
        <v>229---31</v>
      </c>
      <c r="C9055" t="s">
        <v>940</v>
      </c>
      <c r="D9055" t="s">
        <v>1239</v>
      </c>
      <c r="E9055">
        <v>31</v>
      </c>
    </row>
    <row r="9056" spans="1:5" ht="13.5" customHeight="1">
      <c r="A9056">
        <v>229</v>
      </c>
      <c r="B9056" t="str">
        <f t="shared" si="141"/>
        <v>229---32</v>
      </c>
      <c r="C9056" t="s">
        <v>759</v>
      </c>
      <c r="D9056" t="s">
        <v>823</v>
      </c>
      <c r="E9056">
        <v>32</v>
      </c>
    </row>
    <row r="9057" spans="1:5" ht="13.5" customHeight="1">
      <c r="A9057">
        <v>229</v>
      </c>
      <c r="B9057" t="str">
        <f t="shared" si="141"/>
        <v>229---33</v>
      </c>
      <c r="C9057" t="s">
        <v>761</v>
      </c>
      <c r="D9057" t="s">
        <v>1080</v>
      </c>
      <c r="E9057">
        <v>33</v>
      </c>
    </row>
    <row r="9058" spans="1:5" ht="13.5" customHeight="1">
      <c r="A9058">
        <v>229</v>
      </c>
      <c r="B9058" t="str">
        <f t="shared" si="141"/>
        <v>229---34</v>
      </c>
      <c r="C9058" t="s">
        <v>862</v>
      </c>
      <c r="D9058" t="s">
        <v>1261</v>
      </c>
      <c r="E9058">
        <v>34</v>
      </c>
    </row>
    <row r="9059" spans="1:5" ht="13.5" customHeight="1">
      <c r="A9059">
        <v>229</v>
      </c>
      <c r="B9059" t="str">
        <f t="shared" si="141"/>
        <v>229---35</v>
      </c>
      <c r="C9059" t="s">
        <v>763</v>
      </c>
      <c r="D9059" t="s">
        <v>1086</v>
      </c>
      <c r="E9059">
        <v>35</v>
      </c>
    </row>
    <row r="9060" spans="1:5" ht="13.5" customHeight="1">
      <c r="A9060">
        <v>229</v>
      </c>
      <c r="B9060" t="str">
        <f t="shared" si="141"/>
        <v>229---36</v>
      </c>
      <c r="C9060" t="s">
        <v>868</v>
      </c>
      <c r="D9060" t="s">
        <v>758</v>
      </c>
      <c r="E9060">
        <v>36</v>
      </c>
    </row>
    <row r="9061" spans="1:5" ht="13.5" customHeight="1">
      <c r="A9061">
        <v>229</v>
      </c>
      <c r="B9061" t="str">
        <f t="shared" si="141"/>
        <v>229---37</v>
      </c>
      <c r="C9061" t="s">
        <v>969</v>
      </c>
      <c r="D9061" t="s">
        <v>802</v>
      </c>
      <c r="E9061">
        <v>37</v>
      </c>
    </row>
    <row r="9062" spans="1:5" ht="13.5" customHeight="1">
      <c r="A9062">
        <v>229</v>
      </c>
      <c r="B9062" t="str">
        <f t="shared" si="141"/>
        <v>229---38</v>
      </c>
      <c r="C9062" t="s">
        <v>896</v>
      </c>
      <c r="D9062" t="s">
        <v>1202</v>
      </c>
      <c r="E9062">
        <v>38</v>
      </c>
    </row>
    <row r="9063" spans="1:5" ht="13.5" customHeight="1">
      <c r="A9063">
        <v>229</v>
      </c>
      <c r="B9063" t="str">
        <f t="shared" si="141"/>
        <v>229---39</v>
      </c>
      <c r="C9063" t="s">
        <v>5945</v>
      </c>
      <c r="D9063" t="s">
        <v>881</v>
      </c>
      <c r="E9063">
        <v>39</v>
      </c>
    </row>
    <row r="9064" spans="1:5" ht="13.5" customHeight="1">
      <c r="A9064">
        <v>229</v>
      </c>
      <c r="B9064" t="str">
        <f t="shared" si="141"/>
        <v>229---40</v>
      </c>
      <c r="C9064" t="s">
        <v>5946</v>
      </c>
      <c r="D9064" t="s">
        <v>893</v>
      </c>
      <c r="E9064">
        <v>40</v>
      </c>
    </row>
    <row r="9065" spans="1:5" ht="13.5" customHeight="1">
      <c r="A9065">
        <v>229</v>
      </c>
      <c r="B9065" t="str">
        <f t="shared" si="141"/>
        <v>229---41</v>
      </c>
      <c r="C9065" t="s">
        <v>5947</v>
      </c>
      <c r="D9065" t="s">
        <v>884</v>
      </c>
      <c r="E9065">
        <v>41</v>
      </c>
    </row>
    <row r="9066" spans="1:5" ht="13.5" customHeight="1">
      <c r="A9066">
        <v>229</v>
      </c>
      <c r="B9066" t="str">
        <f t="shared" si="141"/>
        <v>229---42</v>
      </c>
      <c r="C9066" t="s">
        <v>5948</v>
      </c>
      <c r="D9066" t="s">
        <v>886</v>
      </c>
      <c r="E9066">
        <v>42</v>
      </c>
    </row>
    <row r="9067" spans="1:5" ht="13.5" customHeight="1">
      <c r="A9067">
        <v>229</v>
      </c>
      <c r="B9067" t="str">
        <f t="shared" si="141"/>
        <v>229---43</v>
      </c>
      <c r="C9067" t="s">
        <v>5925</v>
      </c>
      <c r="D9067" t="s">
        <v>798</v>
      </c>
      <c r="E9067">
        <v>43</v>
      </c>
    </row>
    <row r="9068" spans="1:5" ht="13.5" customHeight="1">
      <c r="A9068">
        <v>229</v>
      </c>
      <c r="B9068" t="str">
        <f t="shared" si="141"/>
        <v>229---44</v>
      </c>
      <c r="C9068" t="s">
        <v>5949</v>
      </c>
      <c r="D9068" t="s">
        <v>895</v>
      </c>
      <c r="E9068">
        <v>44</v>
      </c>
    </row>
    <row r="9069" spans="1:5" ht="13.5" customHeight="1">
      <c r="A9069">
        <v>229</v>
      </c>
      <c r="B9069" t="str">
        <f t="shared" si="141"/>
        <v>229---45</v>
      </c>
      <c r="C9069" t="s">
        <v>5914</v>
      </c>
      <c r="D9069" t="s">
        <v>785</v>
      </c>
      <c r="E9069">
        <v>45</v>
      </c>
    </row>
    <row r="9070" spans="1:5" ht="13.5" customHeight="1">
      <c r="A9070">
        <v>229</v>
      </c>
      <c r="B9070" t="str">
        <f t="shared" si="141"/>
        <v>229---46</v>
      </c>
      <c r="C9070" t="s">
        <v>5915</v>
      </c>
      <c r="D9070" t="s">
        <v>772</v>
      </c>
      <c r="E9070">
        <v>46</v>
      </c>
    </row>
    <row r="9071" spans="1:5" ht="13.5" customHeight="1">
      <c r="A9071">
        <v>229</v>
      </c>
      <c r="B9071" t="str">
        <f t="shared" si="141"/>
        <v>229---47</v>
      </c>
      <c r="C9071" t="s">
        <v>5917</v>
      </c>
      <c r="D9071" t="s">
        <v>789</v>
      </c>
      <c r="E9071">
        <v>47</v>
      </c>
    </row>
    <row r="9072" spans="1:5" ht="13.5" customHeight="1">
      <c r="A9072">
        <v>229</v>
      </c>
      <c r="B9072" t="str">
        <f t="shared" si="141"/>
        <v>229---48</v>
      </c>
      <c r="C9072" t="s">
        <v>5918</v>
      </c>
      <c r="D9072" t="s">
        <v>770</v>
      </c>
      <c r="E9072">
        <v>48</v>
      </c>
    </row>
    <row r="9073" spans="1:5" ht="13.5" customHeight="1">
      <c r="A9073">
        <v>229</v>
      </c>
      <c r="B9073" t="str">
        <f t="shared" si="141"/>
        <v>229---49</v>
      </c>
      <c r="C9073" t="s">
        <v>5978</v>
      </c>
      <c r="D9073" t="s">
        <v>1191</v>
      </c>
      <c r="E9073">
        <v>49</v>
      </c>
    </row>
    <row r="9074" spans="1:5" ht="13.5" customHeight="1">
      <c r="A9074">
        <v>229</v>
      </c>
      <c r="B9074" t="str">
        <f t="shared" si="141"/>
        <v>229---50</v>
      </c>
      <c r="C9074" t="s">
        <v>5972</v>
      </c>
      <c r="D9074" t="s">
        <v>979</v>
      </c>
      <c r="E9074">
        <v>50</v>
      </c>
    </row>
    <row r="9075" spans="1:5" ht="13.5" customHeight="1">
      <c r="A9075">
        <v>229</v>
      </c>
      <c r="B9075" t="str">
        <f t="shared" si="141"/>
        <v>229---51</v>
      </c>
      <c r="C9075" t="s">
        <v>5950</v>
      </c>
      <c r="D9075" t="s">
        <v>906</v>
      </c>
      <c r="E9075">
        <v>51</v>
      </c>
    </row>
    <row r="9076" spans="1:5" ht="13.5" customHeight="1">
      <c r="A9076">
        <v>229</v>
      </c>
      <c r="B9076" t="str">
        <f t="shared" si="141"/>
        <v>229---52</v>
      </c>
      <c r="C9076" t="s">
        <v>5936</v>
      </c>
      <c r="D9076" t="s">
        <v>845</v>
      </c>
      <c r="E9076">
        <v>52</v>
      </c>
    </row>
    <row r="9077" spans="1:5" ht="13.5" customHeight="1">
      <c r="A9077">
        <v>229</v>
      </c>
      <c r="B9077" t="str">
        <f t="shared" si="141"/>
        <v>229---53</v>
      </c>
      <c r="C9077" t="s">
        <v>5927</v>
      </c>
      <c r="D9077" t="s">
        <v>1115</v>
      </c>
      <c r="E9077">
        <v>53</v>
      </c>
    </row>
    <row r="9078" spans="1:5" ht="13.5" customHeight="1">
      <c r="A9078">
        <v>229</v>
      </c>
      <c r="B9078" t="str">
        <f t="shared" si="141"/>
        <v>229---54</v>
      </c>
      <c r="C9078" t="s">
        <v>5954</v>
      </c>
      <c r="D9078" t="s">
        <v>1166</v>
      </c>
      <c r="E9078">
        <v>54</v>
      </c>
    </row>
    <row r="9079" spans="1:5" ht="13.5" customHeight="1">
      <c r="A9079">
        <v>229</v>
      </c>
      <c r="B9079" t="str">
        <f t="shared" si="141"/>
        <v>229---55</v>
      </c>
      <c r="C9079" t="s">
        <v>5992</v>
      </c>
      <c r="D9079" t="s">
        <v>1101</v>
      </c>
      <c r="E9079">
        <v>55</v>
      </c>
    </row>
    <row r="9080" spans="1:5" ht="13.5" customHeight="1">
      <c r="A9080">
        <v>229</v>
      </c>
      <c r="B9080" t="str">
        <f t="shared" si="141"/>
        <v>229---56</v>
      </c>
      <c r="C9080" t="s">
        <v>5955</v>
      </c>
      <c r="D9080" t="s">
        <v>889</v>
      </c>
      <c r="E9080">
        <v>56</v>
      </c>
    </row>
    <row r="9081" spans="1:5" ht="13.5" customHeight="1">
      <c r="A9081">
        <v>229</v>
      </c>
      <c r="B9081" t="str">
        <f t="shared" si="141"/>
        <v>229---57</v>
      </c>
      <c r="C9081" t="s">
        <v>5958</v>
      </c>
      <c r="D9081" t="s">
        <v>1358</v>
      </c>
      <c r="E9081">
        <v>57</v>
      </c>
    </row>
    <row r="9082" spans="1:5" ht="13.5" customHeight="1">
      <c r="A9082">
        <v>102</v>
      </c>
      <c r="B9082" t="str">
        <f t="shared" si="141"/>
        <v>102---1</v>
      </c>
      <c r="C9082" t="s">
        <v>4216</v>
      </c>
      <c r="D9082" t="s">
        <v>873</v>
      </c>
      <c r="E9082">
        <v>1</v>
      </c>
    </row>
    <row r="9083" spans="1:5" ht="13.5" customHeight="1">
      <c r="A9083">
        <v>102</v>
      </c>
      <c r="B9083" t="str">
        <f t="shared" si="141"/>
        <v>102---2</v>
      </c>
      <c r="C9083" t="s">
        <v>4216</v>
      </c>
      <c r="D9083" t="s">
        <v>922</v>
      </c>
      <c r="E9083">
        <v>2</v>
      </c>
    </row>
    <row r="9084" spans="1:5" ht="13.5" customHeight="1">
      <c r="A9084">
        <v>102</v>
      </c>
      <c r="B9084" t="str">
        <f t="shared" si="141"/>
        <v>102---3</v>
      </c>
      <c r="C9084" t="s">
        <v>4252</v>
      </c>
      <c r="D9084" t="s">
        <v>1021</v>
      </c>
      <c r="E9084">
        <v>3</v>
      </c>
    </row>
    <row r="9085" spans="1:5" ht="13.5" customHeight="1">
      <c r="A9085">
        <v>102</v>
      </c>
      <c r="B9085" t="str">
        <f t="shared" si="141"/>
        <v>102---4</v>
      </c>
      <c r="C9085" t="s">
        <v>4269</v>
      </c>
      <c r="D9085" t="s">
        <v>984</v>
      </c>
      <c r="E9085">
        <v>4</v>
      </c>
    </row>
    <row r="9086" spans="1:5" ht="13.5" customHeight="1">
      <c r="A9086">
        <v>102</v>
      </c>
      <c r="B9086" t="str">
        <f t="shared" si="141"/>
        <v>102---5</v>
      </c>
      <c r="C9086" t="s">
        <v>4271</v>
      </c>
      <c r="D9086" t="s">
        <v>1209</v>
      </c>
      <c r="E9086">
        <v>5</v>
      </c>
    </row>
    <row r="9087" spans="1:5" ht="13.5" customHeight="1">
      <c r="A9087">
        <v>102</v>
      </c>
      <c r="B9087" t="str">
        <f t="shared" si="141"/>
        <v>102---6</v>
      </c>
      <c r="C9087" t="s">
        <v>4239</v>
      </c>
      <c r="D9087" t="s">
        <v>1218</v>
      </c>
      <c r="E9087">
        <v>6</v>
      </c>
    </row>
    <row r="9088" spans="1:5" ht="13.5" customHeight="1">
      <c r="A9088">
        <v>102</v>
      </c>
      <c r="B9088" t="str">
        <f t="shared" si="141"/>
        <v>102---7</v>
      </c>
      <c r="C9088" t="s">
        <v>4228</v>
      </c>
      <c r="D9088" t="s">
        <v>1270</v>
      </c>
      <c r="E9088">
        <v>7</v>
      </c>
    </row>
    <row r="9089" spans="1:5" ht="13.5" customHeight="1">
      <c r="A9089">
        <v>102</v>
      </c>
      <c r="B9089" t="str">
        <f t="shared" si="141"/>
        <v>102---8</v>
      </c>
      <c r="C9089" t="s">
        <v>4268</v>
      </c>
      <c r="D9089" t="s">
        <v>738</v>
      </c>
      <c r="E9089">
        <v>8</v>
      </c>
    </row>
    <row r="9090" spans="1:5" ht="13.5" customHeight="1">
      <c r="A9090">
        <v>102</v>
      </c>
      <c r="B9090" t="str">
        <f t="shared" si="141"/>
        <v>102---9</v>
      </c>
      <c r="C9090" t="s">
        <v>4230</v>
      </c>
      <c r="D9090" t="s">
        <v>1085</v>
      </c>
      <c r="E9090">
        <v>9</v>
      </c>
    </row>
    <row r="9091" spans="1:5" ht="13.5" customHeight="1">
      <c r="A9091">
        <v>102</v>
      </c>
      <c r="B9091" t="str">
        <f t="shared" ref="B9091:B9154" si="142">A9091&amp;"---"&amp;E9091</f>
        <v>102---10</v>
      </c>
      <c r="C9091" t="s">
        <v>4244</v>
      </c>
      <c r="D9091" t="s">
        <v>1280</v>
      </c>
      <c r="E9091">
        <v>10</v>
      </c>
    </row>
    <row r="9092" spans="1:5" ht="13.5" customHeight="1">
      <c r="A9092">
        <v>102</v>
      </c>
      <c r="B9092" t="str">
        <f t="shared" si="142"/>
        <v>102---11</v>
      </c>
      <c r="C9092" t="s">
        <v>4231</v>
      </c>
      <c r="D9092" t="s">
        <v>764</v>
      </c>
      <c r="E9092">
        <v>11</v>
      </c>
    </row>
    <row r="9093" spans="1:5" ht="13.5" customHeight="1">
      <c r="A9093">
        <v>102</v>
      </c>
      <c r="B9093" t="str">
        <f t="shared" si="142"/>
        <v>102---12</v>
      </c>
      <c r="C9093" t="s">
        <v>4254</v>
      </c>
      <c r="D9093" t="s">
        <v>846</v>
      </c>
      <c r="E9093">
        <v>12</v>
      </c>
    </row>
    <row r="9094" spans="1:5" ht="13.5" customHeight="1">
      <c r="A9094">
        <v>102</v>
      </c>
      <c r="B9094" t="str">
        <f t="shared" si="142"/>
        <v>102---13</v>
      </c>
      <c r="C9094" t="s">
        <v>4233</v>
      </c>
      <c r="D9094" t="s">
        <v>1295</v>
      </c>
      <c r="E9094">
        <v>13</v>
      </c>
    </row>
    <row r="9095" spans="1:5" ht="13.5" customHeight="1">
      <c r="A9095">
        <v>102</v>
      </c>
      <c r="B9095" t="str">
        <f t="shared" si="142"/>
        <v>102---14</v>
      </c>
      <c r="C9095" t="s">
        <v>4272</v>
      </c>
      <c r="D9095" t="s">
        <v>962</v>
      </c>
      <c r="E9095">
        <v>14</v>
      </c>
    </row>
    <row r="9096" spans="1:5" ht="13.5" customHeight="1">
      <c r="A9096">
        <v>102</v>
      </c>
      <c r="B9096" t="str">
        <f t="shared" si="142"/>
        <v>102---15</v>
      </c>
      <c r="C9096" t="s">
        <v>4265</v>
      </c>
      <c r="D9096" t="s">
        <v>1294</v>
      </c>
      <c r="E9096">
        <v>15</v>
      </c>
    </row>
    <row r="9097" spans="1:5" ht="13.5" customHeight="1">
      <c r="A9097">
        <v>102</v>
      </c>
      <c r="B9097" t="str">
        <f t="shared" si="142"/>
        <v>102---16</v>
      </c>
      <c r="C9097" t="s">
        <v>5911</v>
      </c>
      <c r="D9097" t="s">
        <v>841</v>
      </c>
      <c r="E9097">
        <v>16</v>
      </c>
    </row>
    <row r="9098" spans="1:5" ht="13.5" customHeight="1">
      <c r="A9098">
        <v>102</v>
      </c>
      <c r="B9098" t="str">
        <f t="shared" si="142"/>
        <v>102---17</v>
      </c>
      <c r="C9098" t="s">
        <v>5911</v>
      </c>
      <c r="D9098" t="s">
        <v>848</v>
      </c>
      <c r="E9098">
        <v>17</v>
      </c>
    </row>
    <row r="9099" spans="1:5" ht="13.5" customHeight="1">
      <c r="A9099">
        <v>102</v>
      </c>
      <c r="B9099" t="str">
        <f t="shared" si="142"/>
        <v>102---18</v>
      </c>
      <c r="C9099" t="s">
        <v>5911</v>
      </c>
      <c r="D9099" t="s">
        <v>722</v>
      </c>
      <c r="E9099">
        <v>18</v>
      </c>
    </row>
    <row r="9100" spans="1:5" ht="13.5" customHeight="1">
      <c r="A9100">
        <v>102</v>
      </c>
      <c r="B9100" t="str">
        <f t="shared" si="142"/>
        <v>102---19</v>
      </c>
      <c r="C9100" t="s">
        <v>5911</v>
      </c>
      <c r="D9100" t="s">
        <v>909</v>
      </c>
      <c r="E9100">
        <v>19</v>
      </c>
    </row>
    <row r="9101" spans="1:5" ht="13.5" customHeight="1">
      <c r="A9101">
        <v>102</v>
      </c>
      <c r="B9101" t="str">
        <f t="shared" si="142"/>
        <v>102---20</v>
      </c>
      <c r="C9101" t="s">
        <v>5911</v>
      </c>
      <c r="D9101" t="s">
        <v>1014</v>
      </c>
      <c r="E9101">
        <v>20</v>
      </c>
    </row>
    <row r="9102" spans="1:5" ht="13.5" customHeight="1">
      <c r="A9102">
        <v>102</v>
      </c>
      <c r="B9102" t="str">
        <f t="shared" si="142"/>
        <v>102---21</v>
      </c>
      <c r="C9102" t="s">
        <v>5911</v>
      </c>
      <c r="D9102" t="s">
        <v>812</v>
      </c>
      <c r="E9102">
        <v>21</v>
      </c>
    </row>
    <row r="9103" spans="1:5" ht="13.5" customHeight="1">
      <c r="A9103">
        <v>102</v>
      </c>
      <c r="B9103" t="str">
        <f t="shared" si="142"/>
        <v>102---22</v>
      </c>
      <c r="C9103" t="s">
        <v>797</v>
      </c>
      <c r="D9103" t="s">
        <v>1081</v>
      </c>
      <c r="E9103">
        <v>22</v>
      </c>
    </row>
    <row r="9104" spans="1:5" ht="13.5" customHeight="1">
      <c r="A9104">
        <v>102</v>
      </c>
      <c r="B9104" t="str">
        <f t="shared" si="142"/>
        <v>102---23</v>
      </c>
      <c r="C9104" t="s">
        <v>743</v>
      </c>
      <c r="D9104" t="s">
        <v>754</v>
      </c>
      <c r="E9104">
        <v>23</v>
      </c>
    </row>
    <row r="9105" spans="1:5" ht="13.5" customHeight="1">
      <c r="A9105">
        <v>102</v>
      </c>
      <c r="B9105" t="str">
        <f t="shared" si="142"/>
        <v>102---24</v>
      </c>
      <c r="C9105" t="s">
        <v>745</v>
      </c>
      <c r="D9105" t="s">
        <v>837</v>
      </c>
      <c r="E9105">
        <v>24</v>
      </c>
    </row>
    <row r="9106" spans="1:5" ht="13.5" customHeight="1">
      <c r="A9106">
        <v>102</v>
      </c>
      <c r="B9106" t="str">
        <f t="shared" si="142"/>
        <v>102---25</v>
      </c>
      <c r="C9106" t="s">
        <v>987</v>
      </c>
      <c r="D9106" t="s">
        <v>1263</v>
      </c>
      <c r="E9106">
        <v>25</v>
      </c>
    </row>
    <row r="9107" spans="1:5" ht="13.5" customHeight="1">
      <c r="A9107">
        <v>102</v>
      </c>
      <c r="B9107" t="str">
        <f t="shared" si="142"/>
        <v>102---26</v>
      </c>
      <c r="C9107" t="s">
        <v>989</v>
      </c>
      <c r="D9107" t="s">
        <v>738</v>
      </c>
      <c r="E9107">
        <v>26</v>
      </c>
    </row>
    <row r="9108" spans="1:5" ht="13.5" customHeight="1">
      <c r="A9108">
        <v>102</v>
      </c>
      <c r="B9108" t="str">
        <f t="shared" si="142"/>
        <v>102---27</v>
      </c>
      <c r="C9108" t="s">
        <v>747</v>
      </c>
      <c r="D9108" t="s">
        <v>1154</v>
      </c>
      <c r="E9108">
        <v>27</v>
      </c>
    </row>
    <row r="9109" spans="1:5" ht="13.5" customHeight="1">
      <c r="A9109">
        <v>102</v>
      </c>
      <c r="B9109" t="str">
        <f t="shared" si="142"/>
        <v>102---28</v>
      </c>
      <c r="C9109" t="s">
        <v>819</v>
      </c>
      <c r="D9109" t="s">
        <v>756</v>
      </c>
      <c r="E9109">
        <v>28</v>
      </c>
    </row>
    <row r="9110" spans="1:5" ht="13.5" customHeight="1">
      <c r="A9110">
        <v>102</v>
      </c>
      <c r="B9110" t="str">
        <f t="shared" si="142"/>
        <v>102---29</v>
      </c>
      <c r="C9110" t="s">
        <v>1074</v>
      </c>
      <c r="D9110" t="s">
        <v>880</v>
      </c>
      <c r="E9110">
        <v>29</v>
      </c>
    </row>
    <row r="9111" spans="1:5" ht="13.5" customHeight="1">
      <c r="A9111">
        <v>102</v>
      </c>
      <c r="B9111" t="str">
        <f t="shared" si="142"/>
        <v>102---30</v>
      </c>
      <c r="C9111" t="s">
        <v>820</v>
      </c>
      <c r="D9111" t="s">
        <v>882</v>
      </c>
      <c r="E9111">
        <v>30</v>
      </c>
    </row>
    <row r="9112" spans="1:5" ht="13.5" customHeight="1">
      <c r="A9112">
        <v>102</v>
      </c>
      <c r="B9112" t="str">
        <f t="shared" si="142"/>
        <v>102---31</v>
      </c>
      <c r="C9112" t="s">
        <v>751</v>
      </c>
      <c r="D9112" t="s">
        <v>1281</v>
      </c>
      <c r="E9112">
        <v>31</v>
      </c>
    </row>
    <row r="9113" spans="1:5" ht="13.5" customHeight="1">
      <c r="A9113">
        <v>102</v>
      </c>
      <c r="B9113" t="str">
        <f t="shared" si="142"/>
        <v>102---32</v>
      </c>
      <c r="C9113" t="s">
        <v>824</v>
      </c>
      <c r="D9113" t="s">
        <v>752</v>
      </c>
      <c r="E9113">
        <v>32</v>
      </c>
    </row>
    <row r="9114" spans="1:5" ht="13.5" customHeight="1">
      <c r="A9114">
        <v>102</v>
      </c>
      <c r="B9114" t="str">
        <f t="shared" si="142"/>
        <v>102---33</v>
      </c>
      <c r="C9114" t="s">
        <v>828</v>
      </c>
      <c r="D9114" t="s">
        <v>818</v>
      </c>
      <c r="E9114">
        <v>33</v>
      </c>
    </row>
    <row r="9115" spans="1:5" ht="13.5" customHeight="1">
      <c r="A9115">
        <v>102</v>
      </c>
      <c r="B9115" t="str">
        <f t="shared" si="142"/>
        <v>102---34</v>
      </c>
      <c r="C9115" t="s">
        <v>759</v>
      </c>
      <c r="D9115" t="s">
        <v>823</v>
      </c>
      <c r="E9115">
        <v>34</v>
      </c>
    </row>
    <row r="9116" spans="1:5" ht="13.5" customHeight="1">
      <c r="A9116">
        <v>102</v>
      </c>
      <c r="B9116" t="str">
        <f t="shared" si="142"/>
        <v>102---35</v>
      </c>
      <c r="C9116" t="s">
        <v>763</v>
      </c>
      <c r="D9116" t="s">
        <v>1086</v>
      </c>
      <c r="E9116">
        <v>35</v>
      </c>
    </row>
    <row r="9117" spans="1:5" ht="13.5" customHeight="1">
      <c r="A9117">
        <v>102</v>
      </c>
      <c r="B9117" t="str">
        <f t="shared" si="142"/>
        <v>102---36</v>
      </c>
      <c r="C9117" t="s">
        <v>991</v>
      </c>
      <c r="D9117" t="s">
        <v>966</v>
      </c>
      <c r="E9117">
        <v>36</v>
      </c>
    </row>
    <row r="9118" spans="1:5" ht="13.5" customHeight="1">
      <c r="A9118">
        <v>102</v>
      </c>
      <c r="B9118" t="str">
        <f t="shared" si="142"/>
        <v>102---37</v>
      </c>
      <c r="C9118" t="s">
        <v>866</v>
      </c>
      <c r="D9118" t="s">
        <v>831</v>
      </c>
      <c r="E9118">
        <v>37</v>
      </c>
    </row>
    <row r="9119" spans="1:5" ht="13.5" customHeight="1">
      <c r="A9119">
        <v>102</v>
      </c>
      <c r="B9119" t="str">
        <f t="shared" si="142"/>
        <v>102---38</v>
      </c>
      <c r="C9119" t="s">
        <v>868</v>
      </c>
      <c r="D9119" t="s">
        <v>758</v>
      </c>
      <c r="E9119">
        <v>38</v>
      </c>
    </row>
    <row r="9120" spans="1:5" ht="13.5" customHeight="1">
      <c r="A9120">
        <v>102</v>
      </c>
      <c r="B9120" t="str">
        <f t="shared" si="142"/>
        <v>102---39</v>
      </c>
      <c r="C9120" t="s">
        <v>946</v>
      </c>
      <c r="D9120" t="s">
        <v>1280</v>
      </c>
      <c r="E9120">
        <v>39</v>
      </c>
    </row>
    <row r="9121" spans="1:5" ht="13.5" customHeight="1">
      <c r="A9121">
        <v>102</v>
      </c>
      <c r="B9121" t="str">
        <f t="shared" si="142"/>
        <v>102---40</v>
      </c>
      <c r="C9121" t="s">
        <v>894</v>
      </c>
      <c r="D9121" t="s">
        <v>964</v>
      </c>
      <c r="E9121">
        <v>40</v>
      </c>
    </row>
    <row r="9122" spans="1:5" ht="13.5" customHeight="1">
      <c r="A9122">
        <v>102</v>
      </c>
      <c r="B9122" t="str">
        <f t="shared" si="142"/>
        <v>102---41</v>
      </c>
      <c r="C9122" t="s">
        <v>5912</v>
      </c>
      <c r="D9122" t="s">
        <v>764</v>
      </c>
      <c r="E9122">
        <v>41</v>
      </c>
    </row>
    <row r="9123" spans="1:5" ht="13.5" customHeight="1">
      <c r="A9123">
        <v>102</v>
      </c>
      <c r="B9123" t="str">
        <f t="shared" si="142"/>
        <v>102---42</v>
      </c>
      <c r="C9123" t="s">
        <v>5913</v>
      </c>
      <c r="D9123" t="s">
        <v>1114</v>
      </c>
      <c r="E9123">
        <v>42</v>
      </c>
    </row>
    <row r="9124" spans="1:5" ht="13.5" customHeight="1">
      <c r="A9124">
        <v>102</v>
      </c>
      <c r="B9124" t="str">
        <f t="shared" si="142"/>
        <v>102---43</v>
      </c>
      <c r="C9124" t="s">
        <v>5945</v>
      </c>
      <c r="D9124" t="s">
        <v>881</v>
      </c>
      <c r="E9124">
        <v>43</v>
      </c>
    </row>
    <row r="9125" spans="1:5" ht="13.5" customHeight="1">
      <c r="A9125">
        <v>102</v>
      </c>
      <c r="B9125" t="str">
        <f t="shared" si="142"/>
        <v>102---44</v>
      </c>
      <c r="C9125" t="s">
        <v>5946</v>
      </c>
      <c r="D9125" t="s">
        <v>893</v>
      </c>
      <c r="E9125">
        <v>44</v>
      </c>
    </row>
    <row r="9126" spans="1:5" ht="13.5" customHeight="1">
      <c r="A9126">
        <v>102</v>
      </c>
      <c r="B9126" t="str">
        <f t="shared" si="142"/>
        <v>102---45</v>
      </c>
      <c r="C9126" t="s">
        <v>5947</v>
      </c>
      <c r="D9126" t="s">
        <v>884</v>
      </c>
      <c r="E9126">
        <v>45</v>
      </c>
    </row>
    <row r="9127" spans="1:5" ht="13.5" customHeight="1">
      <c r="A9127">
        <v>102</v>
      </c>
      <c r="B9127" t="str">
        <f t="shared" si="142"/>
        <v>102---46</v>
      </c>
      <c r="C9127" t="s">
        <v>5948</v>
      </c>
      <c r="D9127" t="s">
        <v>886</v>
      </c>
      <c r="E9127">
        <v>46</v>
      </c>
    </row>
    <row r="9128" spans="1:5" ht="13.5" customHeight="1">
      <c r="A9128">
        <v>102</v>
      </c>
      <c r="B9128" t="str">
        <f t="shared" si="142"/>
        <v>102---47</v>
      </c>
      <c r="C9128" t="s">
        <v>5949</v>
      </c>
      <c r="D9128" t="s">
        <v>895</v>
      </c>
      <c r="E9128">
        <v>47</v>
      </c>
    </row>
    <row r="9129" spans="1:5" ht="13.5" customHeight="1">
      <c r="A9129">
        <v>102</v>
      </c>
      <c r="B9129" t="str">
        <f t="shared" si="142"/>
        <v>102---48</v>
      </c>
      <c r="C9129" t="s">
        <v>5915</v>
      </c>
      <c r="D9129" t="s">
        <v>772</v>
      </c>
      <c r="E9129">
        <v>48</v>
      </c>
    </row>
    <row r="9130" spans="1:5" ht="13.5" customHeight="1">
      <c r="A9130">
        <v>102</v>
      </c>
      <c r="B9130" t="str">
        <f t="shared" si="142"/>
        <v>102---49</v>
      </c>
      <c r="C9130" t="s">
        <v>5916</v>
      </c>
      <c r="D9130" t="s">
        <v>750</v>
      </c>
      <c r="E9130">
        <v>49</v>
      </c>
    </row>
    <row r="9131" spans="1:5" ht="13.5" customHeight="1">
      <c r="A9131">
        <v>102</v>
      </c>
      <c r="B9131" t="str">
        <f t="shared" si="142"/>
        <v>102---50</v>
      </c>
      <c r="C9131" t="s">
        <v>5917</v>
      </c>
      <c r="D9131" t="s">
        <v>789</v>
      </c>
      <c r="E9131">
        <v>50</v>
      </c>
    </row>
    <row r="9132" spans="1:5" ht="13.5" customHeight="1">
      <c r="A9132">
        <v>102</v>
      </c>
      <c r="B9132" t="str">
        <f t="shared" si="142"/>
        <v>102---51</v>
      </c>
      <c r="C9132" t="s">
        <v>5918</v>
      </c>
      <c r="D9132" t="s">
        <v>770</v>
      </c>
      <c r="E9132">
        <v>51</v>
      </c>
    </row>
    <row r="9133" spans="1:5" ht="13.5" customHeight="1">
      <c r="A9133">
        <v>102</v>
      </c>
      <c r="B9133" t="str">
        <f t="shared" si="142"/>
        <v>102---52</v>
      </c>
      <c r="C9133" t="s">
        <v>5932</v>
      </c>
      <c r="D9133" t="s">
        <v>846</v>
      </c>
      <c r="E9133">
        <v>52</v>
      </c>
    </row>
    <row r="9134" spans="1:5" ht="13.5" customHeight="1">
      <c r="A9134">
        <v>102</v>
      </c>
      <c r="B9134" t="str">
        <f t="shared" si="142"/>
        <v>102---53</v>
      </c>
      <c r="C9134" t="s">
        <v>5994</v>
      </c>
      <c r="D9134" t="s">
        <v>984</v>
      </c>
      <c r="E9134">
        <v>53</v>
      </c>
    </row>
    <row r="9135" spans="1:5" ht="13.5" customHeight="1">
      <c r="A9135">
        <v>102</v>
      </c>
      <c r="B9135" t="str">
        <f t="shared" si="142"/>
        <v>102---54</v>
      </c>
      <c r="C9135" t="s">
        <v>6002</v>
      </c>
      <c r="D9135" t="s">
        <v>1113</v>
      </c>
      <c r="E9135">
        <v>54</v>
      </c>
    </row>
    <row r="9136" spans="1:5" ht="13.5" customHeight="1">
      <c r="A9136">
        <v>102</v>
      </c>
      <c r="B9136" t="str">
        <f t="shared" si="142"/>
        <v>102---55</v>
      </c>
      <c r="C9136" t="s">
        <v>5950</v>
      </c>
      <c r="D9136" t="s">
        <v>906</v>
      </c>
      <c r="E9136">
        <v>55</v>
      </c>
    </row>
    <row r="9137" spans="1:5" ht="13.5" customHeight="1">
      <c r="A9137">
        <v>102</v>
      </c>
      <c r="B9137" t="str">
        <f t="shared" si="142"/>
        <v>102---56</v>
      </c>
      <c r="C9137" t="s">
        <v>5951</v>
      </c>
      <c r="D9137" t="s">
        <v>879</v>
      </c>
      <c r="E9137">
        <v>56</v>
      </c>
    </row>
    <row r="9138" spans="1:5" ht="13.5" customHeight="1">
      <c r="A9138">
        <v>102</v>
      </c>
      <c r="B9138" t="str">
        <f t="shared" si="142"/>
        <v>102---57</v>
      </c>
      <c r="C9138" t="s">
        <v>5936</v>
      </c>
      <c r="D9138" t="s">
        <v>845</v>
      </c>
      <c r="E9138">
        <v>57</v>
      </c>
    </row>
    <row r="9139" spans="1:5" ht="13.5" customHeight="1">
      <c r="A9139">
        <v>102</v>
      </c>
      <c r="B9139" t="str">
        <f t="shared" si="142"/>
        <v>102---58</v>
      </c>
      <c r="C9139" t="s">
        <v>6013</v>
      </c>
      <c r="D9139" t="s">
        <v>968</v>
      </c>
      <c r="E9139">
        <v>58</v>
      </c>
    </row>
    <row r="9140" spans="1:5" ht="13.5" customHeight="1">
      <c r="A9140">
        <v>102</v>
      </c>
      <c r="B9140" t="str">
        <f t="shared" si="142"/>
        <v>102---59</v>
      </c>
      <c r="C9140" t="s">
        <v>5955</v>
      </c>
      <c r="D9140" t="s">
        <v>889</v>
      </c>
      <c r="E9140">
        <v>59</v>
      </c>
    </row>
    <row r="9141" spans="1:5" ht="13.5" customHeight="1">
      <c r="A9141">
        <v>103</v>
      </c>
      <c r="B9141" t="str">
        <f t="shared" si="142"/>
        <v>103---1</v>
      </c>
      <c r="C9141" t="s">
        <v>4234</v>
      </c>
      <c r="D9141" t="s">
        <v>1079</v>
      </c>
      <c r="E9141">
        <v>1</v>
      </c>
    </row>
    <row r="9142" spans="1:5" ht="13.5" customHeight="1">
      <c r="A9142">
        <v>103</v>
      </c>
      <c r="B9142" t="str">
        <f t="shared" si="142"/>
        <v>103---2</v>
      </c>
      <c r="C9142" t="s">
        <v>4216</v>
      </c>
      <c r="D9142" t="s">
        <v>1079</v>
      </c>
      <c r="E9142">
        <v>2</v>
      </c>
    </row>
    <row r="9143" spans="1:5" ht="13.5" customHeight="1">
      <c r="A9143">
        <v>103</v>
      </c>
      <c r="B9143" t="str">
        <f t="shared" si="142"/>
        <v>103---3</v>
      </c>
      <c r="C9143" t="s">
        <v>4216</v>
      </c>
      <c r="D9143" t="s">
        <v>873</v>
      </c>
      <c r="E9143">
        <v>3</v>
      </c>
    </row>
    <row r="9144" spans="1:5" ht="13.5" customHeight="1">
      <c r="A9144">
        <v>103</v>
      </c>
      <c r="B9144" t="str">
        <f t="shared" si="142"/>
        <v>103---4</v>
      </c>
      <c r="C9144" t="s">
        <v>4216</v>
      </c>
      <c r="D9144" t="s">
        <v>922</v>
      </c>
      <c r="E9144">
        <v>4</v>
      </c>
    </row>
    <row r="9145" spans="1:5" ht="13.5" customHeight="1">
      <c r="A9145">
        <v>103</v>
      </c>
      <c r="B9145" t="str">
        <f t="shared" si="142"/>
        <v>103---5</v>
      </c>
      <c r="C9145" t="s">
        <v>4216</v>
      </c>
      <c r="D9145" t="s">
        <v>1021</v>
      </c>
      <c r="E9145">
        <v>5</v>
      </c>
    </row>
    <row r="9146" spans="1:5" ht="13.5" customHeight="1">
      <c r="A9146">
        <v>103</v>
      </c>
      <c r="B9146" t="str">
        <f t="shared" si="142"/>
        <v>103---6</v>
      </c>
      <c r="C9146" t="s">
        <v>4216</v>
      </c>
      <c r="D9146" t="s">
        <v>984</v>
      </c>
      <c r="E9146">
        <v>6</v>
      </c>
    </row>
    <row r="9147" spans="1:5" ht="13.5" customHeight="1">
      <c r="A9147">
        <v>103</v>
      </c>
      <c r="B9147" t="str">
        <f t="shared" si="142"/>
        <v>103---7</v>
      </c>
      <c r="C9147" t="s">
        <v>4271</v>
      </c>
      <c r="D9147" t="s">
        <v>1209</v>
      </c>
      <c r="E9147">
        <v>7</v>
      </c>
    </row>
    <row r="9148" spans="1:5" ht="13.5" customHeight="1">
      <c r="A9148">
        <v>103</v>
      </c>
      <c r="B9148" t="str">
        <f t="shared" si="142"/>
        <v>103---8</v>
      </c>
      <c r="C9148" t="s">
        <v>4239</v>
      </c>
      <c r="D9148" t="s">
        <v>1218</v>
      </c>
      <c r="E9148">
        <v>8</v>
      </c>
    </row>
    <row r="9149" spans="1:5" ht="13.5" customHeight="1">
      <c r="A9149">
        <v>103</v>
      </c>
      <c r="B9149" t="str">
        <f t="shared" si="142"/>
        <v>103---9</v>
      </c>
      <c r="C9149" t="s">
        <v>4228</v>
      </c>
      <c r="D9149" t="s">
        <v>1270</v>
      </c>
      <c r="E9149">
        <v>9</v>
      </c>
    </row>
    <row r="9150" spans="1:5" ht="13.5" customHeight="1">
      <c r="A9150">
        <v>103</v>
      </c>
      <c r="B9150" t="str">
        <f t="shared" si="142"/>
        <v>103---10</v>
      </c>
      <c r="C9150" t="s">
        <v>4268</v>
      </c>
      <c r="D9150" t="s">
        <v>738</v>
      </c>
      <c r="E9150">
        <v>10</v>
      </c>
    </row>
    <row r="9151" spans="1:5" ht="13.5" customHeight="1">
      <c r="A9151">
        <v>103</v>
      </c>
      <c r="B9151" t="str">
        <f t="shared" si="142"/>
        <v>103---11</v>
      </c>
      <c r="C9151" t="s">
        <v>4230</v>
      </c>
      <c r="D9151" t="s">
        <v>1085</v>
      </c>
      <c r="E9151">
        <v>11</v>
      </c>
    </row>
    <row r="9152" spans="1:5" ht="13.5" customHeight="1">
      <c r="A9152">
        <v>103</v>
      </c>
      <c r="B9152" t="str">
        <f t="shared" si="142"/>
        <v>103---12</v>
      </c>
      <c r="C9152" t="s">
        <v>4240</v>
      </c>
      <c r="D9152" t="s">
        <v>1280</v>
      </c>
      <c r="E9152">
        <v>12</v>
      </c>
    </row>
    <row r="9153" spans="1:5" ht="13.5" customHeight="1">
      <c r="A9153">
        <v>103</v>
      </c>
      <c r="B9153" t="str">
        <f t="shared" si="142"/>
        <v>103---13</v>
      </c>
      <c r="C9153" t="s">
        <v>4254</v>
      </c>
      <c r="D9153" t="s">
        <v>764</v>
      </c>
      <c r="E9153">
        <v>13</v>
      </c>
    </row>
    <row r="9154" spans="1:5" ht="13.5" customHeight="1">
      <c r="A9154">
        <v>103</v>
      </c>
      <c r="B9154" t="str">
        <f t="shared" si="142"/>
        <v>103---14</v>
      </c>
      <c r="C9154" t="s">
        <v>4242</v>
      </c>
      <c r="D9154" t="s">
        <v>846</v>
      </c>
      <c r="E9154">
        <v>14</v>
      </c>
    </row>
    <row r="9155" spans="1:5" ht="13.5" customHeight="1">
      <c r="A9155">
        <v>103</v>
      </c>
      <c r="B9155" t="str">
        <f t="shared" ref="B9155:B9218" si="143">A9155&amp;"---"&amp;E9155</f>
        <v>103---15</v>
      </c>
      <c r="C9155" t="s">
        <v>4265</v>
      </c>
      <c r="D9155" t="s">
        <v>1295</v>
      </c>
      <c r="E9155">
        <v>15</v>
      </c>
    </row>
    <row r="9156" spans="1:5" ht="13.5" customHeight="1">
      <c r="A9156">
        <v>103</v>
      </c>
      <c r="B9156" t="str">
        <f t="shared" si="143"/>
        <v>103---16</v>
      </c>
      <c r="C9156" t="s">
        <v>4275</v>
      </c>
      <c r="D9156" t="s">
        <v>962</v>
      </c>
      <c r="E9156">
        <v>16</v>
      </c>
    </row>
    <row r="9157" spans="1:5" ht="13.5" customHeight="1">
      <c r="A9157">
        <v>103</v>
      </c>
      <c r="B9157" t="str">
        <f t="shared" si="143"/>
        <v>103---17</v>
      </c>
      <c r="C9157" t="s">
        <v>4287</v>
      </c>
      <c r="D9157" t="s">
        <v>1294</v>
      </c>
      <c r="E9157">
        <v>17</v>
      </c>
    </row>
    <row r="9158" spans="1:5" ht="13.5" customHeight="1">
      <c r="A9158">
        <v>103</v>
      </c>
      <c r="B9158" t="str">
        <f t="shared" si="143"/>
        <v>103---18</v>
      </c>
      <c r="C9158" t="s">
        <v>1017</v>
      </c>
      <c r="D9158" t="s">
        <v>796</v>
      </c>
      <c r="E9158">
        <v>18</v>
      </c>
    </row>
    <row r="9159" spans="1:5" ht="13.5" customHeight="1">
      <c r="A9159">
        <v>103</v>
      </c>
      <c r="B9159" t="str">
        <f t="shared" si="143"/>
        <v>103---19</v>
      </c>
      <c r="C9159" t="s">
        <v>731</v>
      </c>
      <c r="D9159" t="s">
        <v>800</v>
      </c>
      <c r="E9159">
        <v>19</v>
      </c>
    </row>
    <row r="9160" spans="1:5" ht="13.5" customHeight="1">
      <c r="A9160">
        <v>103</v>
      </c>
      <c r="B9160" t="str">
        <f t="shared" si="143"/>
        <v>103---20</v>
      </c>
      <c r="C9160" t="s">
        <v>797</v>
      </c>
      <c r="D9160" t="s">
        <v>1081</v>
      </c>
      <c r="E9160">
        <v>20</v>
      </c>
    </row>
    <row r="9161" spans="1:5" ht="13.5" customHeight="1">
      <c r="A9161">
        <v>103</v>
      </c>
      <c r="B9161" t="str">
        <f t="shared" si="143"/>
        <v>103---21</v>
      </c>
      <c r="C9161" t="s">
        <v>743</v>
      </c>
      <c r="D9161" t="s">
        <v>754</v>
      </c>
      <c r="E9161">
        <v>21</v>
      </c>
    </row>
    <row r="9162" spans="1:5" ht="13.5" customHeight="1">
      <c r="A9162">
        <v>103</v>
      </c>
      <c r="B9162" t="str">
        <f t="shared" si="143"/>
        <v>103---22</v>
      </c>
      <c r="C9162" t="s">
        <v>745</v>
      </c>
      <c r="D9162" t="s">
        <v>837</v>
      </c>
      <c r="E9162">
        <v>22</v>
      </c>
    </row>
    <row r="9163" spans="1:5" ht="13.5" customHeight="1">
      <c r="A9163">
        <v>103</v>
      </c>
      <c r="B9163" t="str">
        <f t="shared" si="143"/>
        <v>103---23</v>
      </c>
      <c r="C9163" t="s">
        <v>987</v>
      </c>
      <c r="D9163" t="s">
        <v>1263</v>
      </c>
      <c r="E9163">
        <v>23</v>
      </c>
    </row>
    <row r="9164" spans="1:5" ht="13.5" customHeight="1">
      <c r="A9164">
        <v>103</v>
      </c>
      <c r="B9164" t="str">
        <f t="shared" si="143"/>
        <v>103---24</v>
      </c>
      <c r="C9164" t="s">
        <v>989</v>
      </c>
      <c r="D9164" t="s">
        <v>738</v>
      </c>
      <c r="E9164">
        <v>24</v>
      </c>
    </row>
    <row r="9165" spans="1:5" ht="13.5" customHeight="1">
      <c r="A9165">
        <v>103</v>
      </c>
      <c r="B9165" t="str">
        <f t="shared" si="143"/>
        <v>103---25</v>
      </c>
      <c r="C9165" t="s">
        <v>747</v>
      </c>
      <c r="D9165" t="s">
        <v>1154</v>
      </c>
      <c r="E9165">
        <v>25</v>
      </c>
    </row>
    <row r="9166" spans="1:5" ht="13.5" customHeight="1">
      <c r="A9166">
        <v>103</v>
      </c>
      <c r="B9166" t="str">
        <f t="shared" si="143"/>
        <v>103---26</v>
      </c>
      <c r="C9166" t="s">
        <v>819</v>
      </c>
      <c r="D9166" t="s">
        <v>756</v>
      </c>
      <c r="E9166">
        <v>26</v>
      </c>
    </row>
    <row r="9167" spans="1:5" ht="13.5" customHeight="1">
      <c r="A9167">
        <v>103</v>
      </c>
      <c r="B9167" t="str">
        <f t="shared" si="143"/>
        <v>103---27</v>
      </c>
      <c r="C9167" t="s">
        <v>1074</v>
      </c>
      <c r="D9167" t="s">
        <v>880</v>
      </c>
      <c r="E9167">
        <v>27</v>
      </c>
    </row>
    <row r="9168" spans="1:5" ht="13.5" customHeight="1">
      <c r="A9168">
        <v>103</v>
      </c>
      <c r="B9168" t="str">
        <f t="shared" si="143"/>
        <v>103---28</v>
      </c>
      <c r="C9168" t="s">
        <v>820</v>
      </c>
      <c r="D9168" t="s">
        <v>882</v>
      </c>
      <c r="E9168">
        <v>28</v>
      </c>
    </row>
    <row r="9169" spans="1:5" ht="13.5" customHeight="1">
      <c r="A9169">
        <v>103</v>
      </c>
      <c r="B9169" t="str">
        <f t="shared" si="143"/>
        <v>103---29</v>
      </c>
      <c r="C9169" t="s">
        <v>751</v>
      </c>
      <c r="D9169" t="s">
        <v>1281</v>
      </c>
      <c r="E9169">
        <v>29</v>
      </c>
    </row>
    <row r="9170" spans="1:5" ht="13.5" customHeight="1">
      <c r="A9170">
        <v>103</v>
      </c>
      <c r="B9170" t="str">
        <f t="shared" si="143"/>
        <v>103---30</v>
      </c>
      <c r="C9170" t="s">
        <v>824</v>
      </c>
      <c r="D9170" t="s">
        <v>752</v>
      </c>
      <c r="E9170">
        <v>30</v>
      </c>
    </row>
    <row r="9171" spans="1:5" ht="13.5" customHeight="1">
      <c r="A9171">
        <v>103</v>
      </c>
      <c r="B9171" t="str">
        <f t="shared" si="143"/>
        <v>103---31</v>
      </c>
      <c r="C9171" t="s">
        <v>826</v>
      </c>
      <c r="D9171" t="s">
        <v>1079</v>
      </c>
      <c r="E9171">
        <v>31</v>
      </c>
    </row>
    <row r="9172" spans="1:5" ht="13.5" customHeight="1">
      <c r="A9172">
        <v>103</v>
      </c>
      <c r="B9172" t="str">
        <f t="shared" si="143"/>
        <v>103---32</v>
      </c>
      <c r="C9172" t="s">
        <v>753</v>
      </c>
      <c r="D9172" t="s">
        <v>1002</v>
      </c>
      <c r="E9172">
        <v>32</v>
      </c>
    </row>
    <row r="9173" spans="1:5" ht="13.5" customHeight="1">
      <c r="A9173">
        <v>103</v>
      </c>
      <c r="B9173" t="str">
        <f t="shared" si="143"/>
        <v>103---33</v>
      </c>
      <c r="C9173" t="s">
        <v>828</v>
      </c>
      <c r="D9173" t="s">
        <v>818</v>
      </c>
      <c r="E9173">
        <v>33</v>
      </c>
    </row>
    <row r="9174" spans="1:5" ht="13.5" customHeight="1">
      <c r="A9174">
        <v>103</v>
      </c>
      <c r="B9174" t="str">
        <f t="shared" si="143"/>
        <v>103---34</v>
      </c>
      <c r="C9174" t="s">
        <v>757</v>
      </c>
      <c r="D9174" t="s">
        <v>1272</v>
      </c>
      <c r="E9174">
        <v>34</v>
      </c>
    </row>
    <row r="9175" spans="1:5" ht="13.5" customHeight="1">
      <c r="A9175">
        <v>103</v>
      </c>
      <c r="B9175" t="str">
        <f t="shared" si="143"/>
        <v>103---35</v>
      </c>
      <c r="C9175" t="s">
        <v>759</v>
      </c>
      <c r="D9175" t="s">
        <v>823</v>
      </c>
      <c r="E9175">
        <v>35</v>
      </c>
    </row>
    <row r="9176" spans="1:5" ht="13.5" customHeight="1">
      <c r="A9176">
        <v>103</v>
      </c>
      <c r="B9176" t="str">
        <f t="shared" si="143"/>
        <v>103---36</v>
      </c>
      <c r="C9176" t="s">
        <v>763</v>
      </c>
      <c r="D9176" t="s">
        <v>1086</v>
      </c>
      <c r="E9176">
        <v>36</v>
      </c>
    </row>
    <row r="9177" spans="1:5" ht="13.5" customHeight="1">
      <c r="A9177">
        <v>103</v>
      </c>
      <c r="B9177" t="str">
        <f t="shared" si="143"/>
        <v>103---37</v>
      </c>
      <c r="C9177" t="s">
        <v>991</v>
      </c>
      <c r="D9177" t="s">
        <v>966</v>
      </c>
      <c r="E9177">
        <v>37</v>
      </c>
    </row>
    <row r="9178" spans="1:5" ht="13.5" customHeight="1">
      <c r="A9178">
        <v>103</v>
      </c>
      <c r="B9178" t="str">
        <f t="shared" si="143"/>
        <v>103---38</v>
      </c>
      <c r="C9178" t="s">
        <v>866</v>
      </c>
      <c r="D9178" t="s">
        <v>831</v>
      </c>
      <c r="E9178">
        <v>38</v>
      </c>
    </row>
    <row r="9179" spans="1:5" ht="13.5" customHeight="1">
      <c r="A9179">
        <v>103</v>
      </c>
      <c r="B9179" t="str">
        <f t="shared" si="143"/>
        <v>103---39</v>
      </c>
      <c r="C9179" t="s">
        <v>1252</v>
      </c>
      <c r="D9179" t="s">
        <v>1283</v>
      </c>
      <c r="E9179">
        <v>39</v>
      </c>
    </row>
    <row r="9180" spans="1:5" ht="13.5" customHeight="1">
      <c r="A9180">
        <v>103</v>
      </c>
      <c r="B9180" t="str">
        <f t="shared" si="143"/>
        <v>103---40</v>
      </c>
      <c r="C9180" t="s">
        <v>868</v>
      </c>
      <c r="D9180" t="s">
        <v>758</v>
      </c>
      <c r="E9180">
        <v>40</v>
      </c>
    </row>
    <row r="9181" spans="1:5" ht="13.5" customHeight="1">
      <c r="A9181">
        <v>103</v>
      </c>
      <c r="B9181" t="str">
        <f t="shared" si="143"/>
        <v>103---41</v>
      </c>
      <c r="C9181" t="s">
        <v>1098</v>
      </c>
      <c r="D9181" t="s">
        <v>1206</v>
      </c>
      <c r="E9181">
        <v>41</v>
      </c>
    </row>
    <row r="9182" spans="1:5" ht="13.5" customHeight="1">
      <c r="A9182">
        <v>103</v>
      </c>
      <c r="B9182" t="str">
        <f t="shared" si="143"/>
        <v>103---42</v>
      </c>
      <c r="C9182" t="s">
        <v>946</v>
      </c>
      <c r="D9182" t="s">
        <v>1280</v>
      </c>
      <c r="E9182">
        <v>42</v>
      </c>
    </row>
    <row r="9183" spans="1:5" ht="13.5" customHeight="1">
      <c r="A9183">
        <v>103</v>
      </c>
      <c r="B9183" t="str">
        <f t="shared" si="143"/>
        <v>103---43</v>
      </c>
      <c r="C9183" t="s">
        <v>948</v>
      </c>
      <c r="D9183" t="s">
        <v>1010</v>
      </c>
      <c r="E9183">
        <v>43</v>
      </c>
    </row>
    <row r="9184" spans="1:5" ht="13.5" customHeight="1">
      <c r="A9184">
        <v>103</v>
      </c>
      <c r="B9184" t="str">
        <f t="shared" si="143"/>
        <v>103---44</v>
      </c>
      <c r="C9184" t="s">
        <v>894</v>
      </c>
      <c r="D9184" t="s">
        <v>964</v>
      </c>
      <c r="E9184">
        <v>44</v>
      </c>
    </row>
    <row r="9185" spans="1:5" ht="13.5" customHeight="1">
      <c r="A9185">
        <v>103</v>
      </c>
      <c r="B9185" t="str">
        <f t="shared" si="143"/>
        <v>103---45</v>
      </c>
      <c r="C9185" t="s">
        <v>5912</v>
      </c>
      <c r="D9185" t="s">
        <v>764</v>
      </c>
      <c r="E9185">
        <v>45</v>
      </c>
    </row>
    <row r="9186" spans="1:5" ht="13.5" customHeight="1">
      <c r="A9186">
        <v>103</v>
      </c>
      <c r="B9186" t="str">
        <f t="shared" si="143"/>
        <v>103---46</v>
      </c>
      <c r="C9186" t="s">
        <v>5913</v>
      </c>
      <c r="D9186" t="s">
        <v>1114</v>
      </c>
      <c r="E9186">
        <v>46</v>
      </c>
    </row>
    <row r="9187" spans="1:5" ht="13.5" customHeight="1">
      <c r="A9187">
        <v>103</v>
      </c>
      <c r="B9187" t="str">
        <f t="shared" si="143"/>
        <v>103---47</v>
      </c>
      <c r="C9187" t="s">
        <v>5945</v>
      </c>
      <c r="D9187" t="s">
        <v>881</v>
      </c>
      <c r="E9187">
        <v>47</v>
      </c>
    </row>
    <row r="9188" spans="1:5" ht="13.5" customHeight="1">
      <c r="A9188">
        <v>103</v>
      </c>
      <c r="B9188" t="str">
        <f t="shared" si="143"/>
        <v>103---48</v>
      </c>
      <c r="C9188" t="s">
        <v>5946</v>
      </c>
      <c r="D9188" t="s">
        <v>893</v>
      </c>
      <c r="E9188">
        <v>48</v>
      </c>
    </row>
    <row r="9189" spans="1:5" ht="13.5" customHeight="1">
      <c r="A9189">
        <v>103</v>
      </c>
      <c r="B9189" t="str">
        <f t="shared" si="143"/>
        <v>103---49</v>
      </c>
      <c r="C9189" t="s">
        <v>5947</v>
      </c>
      <c r="D9189" t="s">
        <v>884</v>
      </c>
      <c r="E9189">
        <v>49</v>
      </c>
    </row>
    <row r="9190" spans="1:5" ht="13.5" customHeight="1">
      <c r="A9190">
        <v>103</v>
      </c>
      <c r="B9190" t="str">
        <f t="shared" si="143"/>
        <v>103---50</v>
      </c>
      <c r="C9190" t="s">
        <v>5948</v>
      </c>
      <c r="D9190" t="s">
        <v>886</v>
      </c>
      <c r="E9190">
        <v>50</v>
      </c>
    </row>
    <row r="9191" spans="1:5" ht="13.5" customHeight="1">
      <c r="A9191">
        <v>103</v>
      </c>
      <c r="B9191" t="str">
        <f t="shared" si="143"/>
        <v>103---51</v>
      </c>
      <c r="C9191" t="s">
        <v>5949</v>
      </c>
      <c r="D9191" t="s">
        <v>895</v>
      </c>
      <c r="E9191">
        <v>51</v>
      </c>
    </row>
    <row r="9192" spans="1:5" ht="13.5" customHeight="1">
      <c r="A9192">
        <v>103</v>
      </c>
      <c r="B9192" t="str">
        <f t="shared" si="143"/>
        <v>103---52</v>
      </c>
      <c r="C9192" t="s">
        <v>5915</v>
      </c>
      <c r="D9192" t="s">
        <v>772</v>
      </c>
      <c r="E9192">
        <v>52</v>
      </c>
    </row>
    <row r="9193" spans="1:5" ht="13.5" customHeight="1">
      <c r="A9193">
        <v>103</v>
      </c>
      <c r="B9193" t="str">
        <f t="shared" si="143"/>
        <v>103---53</v>
      </c>
      <c r="C9193" t="s">
        <v>5916</v>
      </c>
      <c r="D9193" t="s">
        <v>750</v>
      </c>
      <c r="E9193">
        <v>53</v>
      </c>
    </row>
    <row r="9194" spans="1:5" ht="13.5" customHeight="1">
      <c r="A9194">
        <v>103</v>
      </c>
      <c r="B9194" t="str">
        <f t="shared" si="143"/>
        <v>103---54</v>
      </c>
      <c r="C9194" t="s">
        <v>5917</v>
      </c>
      <c r="D9194" t="s">
        <v>789</v>
      </c>
      <c r="E9194">
        <v>54</v>
      </c>
    </row>
    <row r="9195" spans="1:5" ht="13.5" customHeight="1">
      <c r="A9195">
        <v>103</v>
      </c>
      <c r="B9195" t="str">
        <f t="shared" si="143"/>
        <v>103---55</v>
      </c>
      <c r="C9195" t="s">
        <v>5918</v>
      </c>
      <c r="D9195" t="s">
        <v>770</v>
      </c>
      <c r="E9195">
        <v>55</v>
      </c>
    </row>
    <row r="9196" spans="1:5" ht="13.5" customHeight="1">
      <c r="A9196">
        <v>103</v>
      </c>
      <c r="B9196" t="str">
        <f t="shared" si="143"/>
        <v>103---56</v>
      </c>
      <c r="C9196" t="s">
        <v>5932</v>
      </c>
      <c r="D9196" t="s">
        <v>846</v>
      </c>
      <c r="E9196">
        <v>56</v>
      </c>
    </row>
    <row r="9197" spans="1:5" ht="13.5" customHeight="1">
      <c r="A9197">
        <v>103</v>
      </c>
      <c r="B9197" t="str">
        <f t="shared" si="143"/>
        <v>103---57</v>
      </c>
      <c r="C9197" t="s">
        <v>5994</v>
      </c>
      <c r="D9197" t="s">
        <v>984</v>
      </c>
      <c r="E9197">
        <v>57</v>
      </c>
    </row>
    <row r="9198" spans="1:5" ht="13.5" customHeight="1">
      <c r="A9198">
        <v>103</v>
      </c>
      <c r="B9198" t="str">
        <f t="shared" si="143"/>
        <v>103---58</v>
      </c>
      <c r="C9198" t="s">
        <v>6002</v>
      </c>
      <c r="D9198" t="s">
        <v>1113</v>
      </c>
      <c r="E9198">
        <v>58</v>
      </c>
    </row>
    <row r="9199" spans="1:5" ht="13.5" customHeight="1">
      <c r="A9199">
        <v>103</v>
      </c>
      <c r="B9199" t="str">
        <f t="shared" si="143"/>
        <v>103---59</v>
      </c>
      <c r="C9199" t="s">
        <v>5950</v>
      </c>
      <c r="D9199" t="s">
        <v>906</v>
      </c>
      <c r="E9199">
        <v>59</v>
      </c>
    </row>
    <row r="9200" spans="1:5" ht="13.5" customHeight="1">
      <c r="A9200">
        <v>103</v>
      </c>
      <c r="B9200" t="str">
        <f t="shared" si="143"/>
        <v>103---60</v>
      </c>
      <c r="C9200" t="s">
        <v>5951</v>
      </c>
      <c r="D9200" t="s">
        <v>879</v>
      </c>
      <c r="E9200">
        <v>60</v>
      </c>
    </row>
    <row r="9201" spans="1:5" ht="13.5" customHeight="1">
      <c r="A9201">
        <v>103</v>
      </c>
      <c r="B9201" t="str">
        <f t="shared" si="143"/>
        <v>103---61</v>
      </c>
      <c r="C9201" t="s">
        <v>5936</v>
      </c>
      <c r="D9201" t="s">
        <v>845</v>
      </c>
      <c r="E9201">
        <v>61</v>
      </c>
    </row>
    <row r="9202" spans="1:5" ht="13.5" customHeight="1">
      <c r="A9202">
        <v>103</v>
      </c>
      <c r="B9202" t="str">
        <f t="shared" si="143"/>
        <v>103---62</v>
      </c>
      <c r="C9202" t="s">
        <v>5998</v>
      </c>
      <c r="D9202" t="s">
        <v>1201</v>
      </c>
      <c r="E9202">
        <v>62</v>
      </c>
    </row>
    <row r="9203" spans="1:5" ht="13.5" customHeight="1">
      <c r="A9203">
        <v>103</v>
      </c>
      <c r="B9203" t="str">
        <f t="shared" si="143"/>
        <v>103---63</v>
      </c>
      <c r="C9203" t="s">
        <v>5956</v>
      </c>
      <c r="D9203" t="s">
        <v>917</v>
      </c>
      <c r="E9203">
        <v>63</v>
      </c>
    </row>
    <row r="9204" spans="1:5" ht="13.5" customHeight="1">
      <c r="A9204">
        <v>103</v>
      </c>
      <c r="B9204" t="str">
        <f t="shared" si="143"/>
        <v>103---64</v>
      </c>
      <c r="C9204" t="s">
        <v>6013</v>
      </c>
      <c r="D9204" t="s">
        <v>968</v>
      </c>
      <c r="E9204">
        <v>64</v>
      </c>
    </row>
    <row r="9205" spans="1:5" ht="13.5" customHeight="1">
      <c r="A9205">
        <v>103</v>
      </c>
      <c r="B9205" t="str">
        <f t="shared" si="143"/>
        <v>103---65</v>
      </c>
      <c r="C9205" t="s">
        <v>5973</v>
      </c>
      <c r="D9205" t="s">
        <v>1158</v>
      </c>
      <c r="E9205">
        <v>65</v>
      </c>
    </row>
    <row r="9206" spans="1:5" ht="13.5" customHeight="1">
      <c r="A9206">
        <v>103</v>
      </c>
      <c r="B9206" t="str">
        <f t="shared" si="143"/>
        <v>103---66</v>
      </c>
      <c r="C9206" t="s">
        <v>5990</v>
      </c>
      <c r="D9206" t="s">
        <v>1018</v>
      </c>
      <c r="E9206">
        <v>66</v>
      </c>
    </row>
    <row r="9207" spans="1:5" ht="13.5" customHeight="1">
      <c r="A9207">
        <v>103</v>
      </c>
      <c r="B9207" t="str">
        <f t="shared" si="143"/>
        <v>103---67</v>
      </c>
      <c r="C9207" t="s">
        <v>5955</v>
      </c>
      <c r="D9207" t="s">
        <v>889</v>
      </c>
      <c r="E9207">
        <v>67</v>
      </c>
    </row>
    <row r="9208" spans="1:5" ht="13.5" customHeight="1">
      <c r="A9208">
        <v>103</v>
      </c>
      <c r="B9208" t="str">
        <f t="shared" si="143"/>
        <v>103---68</v>
      </c>
      <c r="C9208" t="s">
        <v>5958</v>
      </c>
      <c r="D9208" t="s">
        <v>1358</v>
      </c>
      <c r="E9208">
        <v>68</v>
      </c>
    </row>
    <row r="9209" spans="1:5" ht="13.5" customHeight="1">
      <c r="A9209">
        <v>82</v>
      </c>
      <c r="B9209" t="str">
        <f t="shared" si="143"/>
        <v>82---1</v>
      </c>
      <c r="C9209" t="s">
        <v>4216</v>
      </c>
      <c r="D9209" t="s">
        <v>922</v>
      </c>
      <c r="E9209">
        <v>1</v>
      </c>
    </row>
    <row r="9210" spans="1:5" ht="13.5" customHeight="1">
      <c r="A9210">
        <v>82</v>
      </c>
      <c r="B9210" t="str">
        <f t="shared" si="143"/>
        <v>82---2</v>
      </c>
      <c r="C9210" t="s">
        <v>4216</v>
      </c>
      <c r="D9210" t="s">
        <v>1177</v>
      </c>
      <c r="E9210">
        <v>2</v>
      </c>
    </row>
    <row r="9211" spans="1:5" ht="13.5" customHeight="1">
      <c r="A9211">
        <v>82</v>
      </c>
      <c r="B9211" t="str">
        <f t="shared" si="143"/>
        <v>82---3</v>
      </c>
      <c r="C9211" t="s">
        <v>4217</v>
      </c>
      <c r="D9211" t="s">
        <v>876</v>
      </c>
      <c r="E9211">
        <v>3</v>
      </c>
    </row>
    <row r="9212" spans="1:5" ht="13.5" customHeight="1">
      <c r="A9212">
        <v>82</v>
      </c>
      <c r="B9212" t="str">
        <f t="shared" si="143"/>
        <v>82---4</v>
      </c>
      <c r="C9212" t="s">
        <v>4279</v>
      </c>
      <c r="D9212" t="s">
        <v>924</v>
      </c>
      <c r="E9212">
        <v>4</v>
      </c>
    </row>
    <row r="9213" spans="1:5" ht="13.5" customHeight="1">
      <c r="A9213">
        <v>82</v>
      </c>
      <c r="B9213" t="str">
        <f t="shared" si="143"/>
        <v>82---5</v>
      </c>
      <c r="C9213" t="s">
        <v>4219</v>
      </c>
      <c r="D9213" t="s">
        <v>823</v>
      </c>
      <c r="E9213">
        <v>5</v>
      </c>
    </row>
    <row r="9214" spans="1:5" ht="13.5" customHeight="1">
      <c r="A9214">
        <v>82</v>
      </c>
      <c r="B9214" t="str">
        <f t="shared" si="143"/>
        <v>82---6</v>
      </c>
      <c r="C9214" t="s">
        <v>4271</v>
      </c>
      <c r="D9214" t="s">
        <v>1221</v>
      </c>
      <c r="E9214">
        <v>6</v>
      </c>
    </row>
    <row r="9215" spans="1:5" ht="13.5" customHeight="1">
      <c r="A9215">
        <v>82</v>
      </c>
      <c r="B9215" t="str">
        <f t="shared" si="143"/>
        <v>82---7</v>
      </c>
      <c r="C9215" t="s">
        <v>4220</v>
      </c>
      <c r="D9215" t="s">
        <v>926</v>
      </c>
      <c r="E9215">
        <v>7</v>
      </c>
    </row>
    <row r="9216" spans="1:5" ht="13.5" customHeight="1">
      <c r="A9216">
        <v>82</v>
      </c>
      <c r="B9216" t="str">
        <f t="shared" si="143"/>
        <v>82---8</v>
      </c>
      <c r="C9216" t="s">
        <v>4270</v>
      </c>
      <c r="D9216" t="s">
        <v>841</v>
      </c>
      <c r="E9216">
        <v>8</v>
      </c>
    </row>
    <row r="9217" spans="1:5" ht="13.5" customHeight="1">
      <c r="A9217">
        <v>82</v>
      </c>
      <c r="B9217" t="str">
        <f t="shared" si="143"/>
        <v>82---9</v>
      </c>
      <c r="C9217" t="s">
        <v>4222</v>
      </c>
      <c r="D9217" t="s">
        <v>1146</v>
      </c>
      <c r="E9217">
        <v>9</v>
      </c>
    </row>
    <row r="9218" spans="1:5" ht="13.5" customHeight="1">
      <c r="A9218">
        <v>82</v>
      </c>
      <c r="B9218" t="str">
        <f t="shared" si="143"/>
        <v>82---10</v>
      </c>
      <c r="C9218" t="s">
        <v>4268</v>
      </c>
      <c r="D9218" t="s">
        <v>1126</v>
      </c>
      <c r="E9218">
        <v>10</v>
      </c>
    </row>
    <row r="9219" spans="1:5" ht="13.5" customHeight="1">
      <c r="A9219">
        <v>82</v>
      </c>
      <c r="B9219" t="str">
        <f t="shared" ref="B9219:B9282" si="144">A9219&amp;"---"&amp;E9219</f>
        <v>82---11</v>
      </c>
      <c r="C9219" t="s">
        <v>4224</v>
      </c>
      <c r="D9219" t="s">
        <v>1145</v>
      </c>
      <c r="E9219">
        <v>11</v>
      </c>
    </row>
    <row r="9220" spans="1:5" ht="13.5" customHeight="1">
      <c r="A9220">
        <v>82</v>
      </c>
      <c r="B9220" t="str">
        <f t="shared" si="144"/>
        <v>82---12</v>
      </c>
      <c r="C9220" t="s">
        <v>4276</v>
      </c>
      <c r="D9220" t="s">
        <v>1115</v>
      </c>
      <c r="E9220">
        <v>12</v>
      </c>
    </row>
    <row r="9221" spans="1:5" ht="13.5" customHeight="1">
      <c r="A9221">
        <v>82</v>
      </c>
      <c r="B9221" t="str">
        <f t="shared" si="144"/>
        <v>82---13</v>
      </c>
      <c r="C9221" t="s">
        <v>4226</v>
      </c>
      <c r="D9221" t="s">
        <v>1248</v>
      </c>
      <c r="E9221">
        <v>13</v>
      </c>
    </row>
    <row r="9222" spans="1:5" ht="13.5" customHeight="1">
      <c r="A9222">
        <v>82</v>
      </c>
      <c r="B9222" t="str">
        <f t="shared" si="144"/>
        <v>82---14</v>
      </c>
      <c r="C9222" t="s">
        <v>4231</v>
      </c>
      <c r="D9222" t="s">
        <v>1223</v>
      </c>
      <c r="E9222">
        <v>14</v>
      </c>
    </row>
    <row r="9223" spans="1:5" ht="13.5" customHeight="1">
      <c r="A9223">
        <v>82</v>
      </c>
      <c r="B9223" t="str">
        <f t="shared" si="144"/>
        <v>82---15</v>
      </c>
      <c r="C9223" t="s">
        <v>4231</v>
      </c>
      <c r="D9223" t="s">
        <v>1323</v>
      </c>
      <c r="E9223">
        <v>15</v>
      </c>
    </row>
    <row r="9224" spans="1:5" ht="13.5" customHeight="1">
      <c r="A9224">
        <v>82</v>
      </c>
      <c r="B9224" t="str">
        <f t="shared" si="144"/>
        <v>82---16</v>
      </c>
      <c r="C9224" t="s">
        <v>4232</v>
      </c>
      <c r="D9224" t="s">
        <v>1082</v>
      </c>
      <c r="E9224">
        <v>16</v>
      </c>
    </row>
    <row r="9225" spans="1:5" ht="13.5" customHeight="1">
      <c r="A9225">
        <v>82</v>
      </c>
      <c r="B9225" t="str">
        <f t="shared" si="144"/>
        <v>82---17</v>
      </c>
      <c r="C9225" t="s">
        <v>4264</v>
      </c>
      <c r="D9225" t="s">
        <v>1251</v>
      </c>
      <c r="E9225">
        <v>17</v>
      </c>
    </row>
    <row r="9226" spans="1:5" ht="13.5" customHeight="1">
      <c r="A9226">
        <v>82</v>
      </c>
      <c r="B9226" t="str">
        <f t="shared" si="144"/>
        <v>82---18</v>
      </c>
      <c r="C9226" t="s">
        <v>735</v>
      </c>
      <c r="D9226" t="s">
        <v>744</v>
      </c>
      <c r="E9226">
        <v>18</v>
      </c>
    </row>
    <row r="9227" spans="1:5" ht="13.5" customHeight="1">
      <c r="A9227">
        <v>82</v>
      </c>
      <c r="B9227" t="str">
        <f t="shared" si="144"/>
        <v>82---19</v>
      </c>
      <c r="C9227" t="s">
        <v>797</v>
      </c>
      <c r="D9227" t="s">
        <v>1081</v>
      </c>
      <c r="E9227">
        <v>19</v>
      </c>
    </row>
    <row r="9228" spans="1:5" ht="13.5" customHeight="1">
      <c r="A9228">
        <v>82</v>
      </c>
      <c r="B9228" t="str">
        <f t="shared" si="144"/>
        <v>82---20</v>
      </c>
      <c r="C9228" t="s">
        <v>739</v>
      </c>
      <c r="D9228" t="s">
        <v>736</v>
      </c>
      <c r="E9228">
        <v>20</v>
      </c>
    </row>
    <row r="9229" spans="1:5" ht="13.5" customHeight="1">
      <c r="A9229">
        <v>82</v>
      </c>
      <c r="B9229" t="str">
        <f t="shared" si="144"/>
        <v>82---21</v>
      </c>
      <c r="C9229" t="s">
        <v>888</v>
      </c>
      <c r="D9229" t="s">
        <v>1073</v>
      </c>
      <c r="E9229">
        <v>21</v>
      </c>
    </row>
    <row r="9230" spans="1:5" ht="13.5" customHeight="1">
      <c r="A9230">
        <v>82</v>
      </c>
      <c r="B9230" t="str">
        <f t="shared" si="144"/>
        <v>82---22</v>
      </c>
      <c r="C9230" t="s">
        <v>858</v>
      </c>
      <c r="D9230" t="s">
        <v>740</v>
      </c>
      <c r="E9230">
        <v>22</v>
      </c>
    </row>
    <row r="9231" spans="1:5" ht="13.5" customHeight="1">
      <c r="A9231">
        <v>82</v>
      </c>
      <c r="B9231" t="str">
        <f t="shared" si="144"/>
        <v>82---23</v>
      </c>
      <c r="C9231" t="s">
        <v>741</v>
      </c>
      <c r="D9231" t="s">
        <v>1248</v>
      </c>
      <c r="E9231">
        <v>23</v>
      </c>
    </row>
    <row r="9232" spans="1:5" ht="13.5" customHeight="1">
      <c r="A9232">
        <v>82</v>
      </c>
      <c r="B9232" t="str">
        <f t="shared" si="144"/>
        <v>82---24</v>
      </c>
      <c r="C9232" t="s">
        <v>743</v>
      </c>
      <c r="D9232" t="s">
        <v>754</v>
      </c>
      <c r="E9232">
        <v>24</v>
      </c>
    </row>
    <row r="9233" spans="1:5" ht="13.5" customHeight="1">
      <c r="A9233">
        <v>82</v>
      </c>
      <c r="B9233" t="str">
        <f t="shared" si="144"/>
        <v>82---25</v>
      </c>
      <c r="C9233" t="s">
        <v>745</v>
      </c>
      <c r="D9233" t="s">
        <v>837</v>
      </c>
      <c r="E9233">
        <v>25</v>
      </c>
    </row>
    <row r="9234" spans="1:5" ht="13.5" customHeight="1">
      <c r="A9234">
        <v>82</v>
      </c>
      <c r="B9234" t="str">
        <f t="shared" si="144"/>
        <v>82---26</v>
      </c>
      <c r="C9234" t="s">
        <v>987</v>
      </c>
      <c r="D9234" t="s">
        <v>1263</v>
      </c>
      <c r="E9234">
        <v>26</v>
      </c>
    </row>
    <row r="9235" spans="1:5" ht="13.5" customHeight="1">
      <c r="A9235">
        <v>82</v>
      </c>
      <c r="B9235" t="str">
        <f t="shared" si="144"/>
        <v>82---27</v>
      </c>
      <c r="C9235" t="s">
        <v>989</v>
      </c>
      <c r="D9235" t="s">
        <v>738</v>
      </c>
      <c r="E9235">
        <v>27</v>
      </c>
    </row>
    <row r="9236" spans="1:5" ht="13.5" customHeight="1">
      <c r="A9236">
        <v>82</v>
      </c>
      <c r="B9236" t="str">
        <f t="shared" si="144"/>
        <v>82---28</v>
      </c>
      <c r="C9236" t="s">
        <v>749</v>
      </c>
      <c r="D9236" t="s">
        <v>1082</v>
      </c>
      <c r="E9236">
        <v>28</v>
      </c>
    </row>
    <row r="9237" spans="1:5" ht="13.5" customHeight="1">
      <c r="A9237">
        <v>82</v>
      </c>
      <c r="B9237" t="str">
        <f t="shared" si="144"/>
        <v>82---29</v>
      </c>
      <c r="C9237" t="s">
        <v>1074</v>
      </c>
      <c r="D9237" t="s">
        <v>880</v>
      </c>
      <c r="E9237">
        <v>29</v>
      </c>
    </row>
    <row r="9238" spans="1:5" ht="13.5" customHeight="1">
      <c r="A9238">
        <v>82</v>
      </c>
      <c r="B9238" t="str">
        <f t="shared" si="144"/>
        <v>82---30</v>
      </c>
      <c r="C9238" t="s">
        <v>1019</v>
      </c>
      <c r="D9238" t="s">
        <v>734</v>
      </c>
      <c r="E9238">
        <v>30</v>
      </c>
    </row>
    <row r="9239" spans="1:5" ht="13.5" customHeight="1">
      <c r="A9239">
        <v>82</v>
      </c>
      <c r="B9239" t="str">
        <f t="shared" si="144"/>
        <v>82---31</v>
      </c>
      <c r="C9239" t="s">
        <v>824</v>
      </c>
      <c r="D9239" t="s">
        <v>752</v>
      </c>
      <c r="E9239">
        <v>31</v>
      </c>
    </row>
    <row r="9240" spans="1:5" ht="13.5" customHeight="1">
      <c r="A9240">
        <v>82</v>
      </c>
      <c r="B9240" t="str">
        <f t="shared" si="144"/>
        <v>82---32</v>
      </c>
      <c r="C9240" t="s">
        <v>755</v>
      </c>
      <c r="D9240" t="s">
        <v>1146</v>
      </c>
      <c r="E9240">
        <v>32</v>
      </c>
    </row>
    <row r="9241" spans="1:5" ht="13.5" customHeight="1">
      <c r="A9241">
        <v>82</v>
      </c>
      <c r="B9241" t="str">
        <f t="shared" si="144"/>
        <v>82---33</v>
      </c>
      <c r="C9241" t="s">
        <v>759</v>
      </c>
      <c r="D9241" t="s">
        <v>823</v>
      </c>
      <c r="E9241">
        <v>33</v>
      </c>
    </row>
    <row r="9242" spans="1:5" ht="13.5" customHeight="1">
      <c r="A9242">
        <v>82</v>
      </c>
      <c r="B9242" t="str">
        <f t="shared" si="144"/>
        <v>82---34</v>
      </c>
      <c r="C9242" t="s">
        <v>761</v>
      </c>
      <c r="D9242" t="s">
        <v>1080</v>
      </c>
      <c r="E9242">
        <v>34</v>
      </c>
    </row>
    <row r="9243" spans="1:5" ht="13.5" customHeight="1">
      <c r="A9243">
        <v>82</v>
      </c>
      <c r="B9243" t="str">
        <f t="shared" si="144"/>
        <v>82---35</v>
      </c>
      <c r="C9243" t="s">
        <v>1007</v>
      </c>
      <c r="D9243" t="s">
        <v>1150</v>
      </c>
      <c r="E9243">
        <v>35</v>
      </c>
    </row>
    <row r="9244" spans="1:5" ht="13.5" customHeight="1">
      <c r="A9244">
        <v>82</v>
      </c>
      <c r="B9244" t="str">
        <f t="shared" si="144"/>
        <v>82---36</v>
      </c>
      <c r="C9244" t="s">
        <v>834</v>
      </c>
      <c r="D9244" t="s">
        <v>1222</v>
      </c>
      <c r="E9244">
        <v>36</v>
      </c>
    </row>
    <row r="9245" spans="1:5" ht="13.5" customHeight="1">
      <c r="A9245">
        <v>82</v>
      </c>
      <c r="B9245" t="str">
        <f t="shared" si="144"/>
        <v>82---37</v>
      </c>
      <c r="C9245" t="s">
        <v>1096</v>
      </c>
      <c r="D9245" t="s">
        <v>1215</v>
      </c>
      <c r="E9245">
        <v>37</v>
      </c>
    </row>
    <row r="9246" spans="1:5" ht="13.5" customHeight="1">
      <c r="A9246">
        <v>82</v>
      </c>
      <c r="B9246" t="str">
        <f t="shared" si="144"/>
        <v>82---38</v>
      </c>
      <c r="C9246" t="s">
        <v>1102</v>
      </c>
      <c r="D9246" t="s">
        <v>1190</v>
      </c>
      <c r="E9246">
        <v>38</v>
      </c>
    </row>
    <row r="9247" spans="1:5" ht="13.5" customHeight="1">
      <c r="A9247">
        <v>82</v>
      </c>
      <c r="B9247" t="str">
        <f t="shared" si="144"/>
        <v>82---39</v>
      </c>
      <c r="C9247" t="s">
        <v>868</v>
      </c>
      <c r="D9247" t="s">
        <v>758</v>
      </c>
      <c r="E9247">
        <v>39</v>
      </c>
    </row>
    <row r="9248" spans="1:5" ht="13.5" customHeight="1">
      <c r="A9248">
        <v>82</v>
      </c>
      <c r="B9248" t="str">
        <f t="shared" si="144"/>
        <v>82---40</v>
      </c>
      <c r="C9248" t="s">
        <v>944</v>
      </c>
      <c r="D9248" t="s">
        <v>1144</v>
      </c>
      <c r="E9248">
        <v>40</v>
      </c>
    </row>
    <row r="9249" spans="1:5" ht="13.5" customHeight="1">
      <c r="A9249">
        <v>82</v>
      </c>
      <c r="B9249" t="str">
        <f t="shared" si="144"/>
        <v>82---41</v>
      </c>
      <c r="C9249" t="s">
        <v>969</v>
      </c>
      <c r="D9249" t="s">
        <v>802</v>
      </c>
      <c r="E9249">
        <v>41</v>
      </c>
    </row>
    <row r="9250" spans="1:5" ht="13.5" customHeight="1">
      <c r="A9250">
        <v>82</v>
      </c>
      <c r="B9250" t="str">
        <f t="shared" si="144"/>
        <v>82---42</v>
      </c>
      <c r="C9250" t="s">
        <v>916</v>
      </c>
      <c r="D9250" t="s">
        <v>1401</v>
      </c>
      <c r="E9250">
        <v>42</v>
      </c>
    </row>
    <row r="9251" spans="1:5" ht="13.5" customHeight="1">
      <c r="A9251">
        <v>82</v>
      </c>
      <c r="B9251" t="str">
        <f t="shared" si="144"/>
        <v>82---43</v>
      </c>
      <c r="C9251" t="s">
        <v>995</v>
      </c>
      <c r="D9251" t="s">
        <v>1296</v>
      </c>
      <c r="E9251">
        <v>43</v>
      </c>
    </row>
    <row r="9252" spans="1:5" ht="13.5" customHeight="1">
      <c r="A9252">
        <v>82</v>
      </c>
      <c r="B9252" t="str">
        <f t="shared" si="144"/>
        <v>82---44</v>
      </c>
      <c r="C9252" t="s">
        <v>5947</v>
      </c>
      <c r="D9252" t="s">
        <v>884</v>
      </c>
      <c r="E9252">
        <v>44</v>
      </c>
    </row>
    <row r="9253" spans="1:5" ht="13.5" customHeight="1">
      <c r="A9253">
        <v>82</v>
      </c>
      <c r="B9253" t="str">
        <f t="shared" si="144"/>
        <v>82---45</v>
      </c>
      <c r="C9253" t="s">
        <v>5925</v>
      </c>
      <c r="D9253" t="s">
        <v>798</v>
      </c>
      <c r="E9253">
        <v>45</v>
      </c>
    </row>
    <row r="9254" spans="1:5" ht="13.5" customHeight="1">
      <c r="A9254">
        <v>82</v>
      </c>
      <c r="B9254" t="str">
        <f t="shared" si="144"/>
        <v>82---46</v>
      </c>
      <c r="C9254" t="s">
        <v>5961</v>
      </c>
      <c r="D9254" t="s">
        <v>935</v>
      </c>
      <c r="E9254">
        <v>46</v>
      </c>
    </row>
    <row r="9255" spans="1:5" ht="13.5" customHeight="1">
      <c r="A9255">
        <v>82</v>
      </c>
      <c r="B9255" t="str">
        <f t="shared" si="144"/>
        <v>82---47</v>
      </c>
      <c r="C9255" t="s">
        <v>5915</v>
      </c>
      <c r="D9255" t="s">
        <v>772</v>
      </c>
      <c r="E9255">
        <v>47</v>
      </c>
    </row>
    <row r="9256" spans="1:5" ht="13.5" customHeight="1">
      <c r="A9256">
        <v>82</v>
      </c>
      <c r="B9256" t="str">
        <f t="shared" si="144"/>
        <v>82---48</v>
      </c>
      <c r="C9256" t="s">
        <v>5977</v>
      </c>
      <c r="D9256" t="s">
        <v>1069</v>
      </c>
      <c r="E9256">
        <v>48</v>
      </c>
    </row>
    <row r="9257" spans="1:5" ht="13.5" customHeight="1">
      <c r="A9257">
        <v>82</v>
      </c>
      <c r="B9257" t="str">
        <f t="shared" si="144"/>
        <v>82---49</v>
      </c>
      <c r="C9257" t="s">
        <v>5917</v>
      </c>
      <c r="D9257" t="s">
        <v>789</v>
      </c>
      <c r="E9257">
        <v>49</v>
      </c>
    </row>
    <row r="9258" spans="1:5" ht="13.5" customHeight="1">
      <c r="A9258">
        <v>82</v>
      </c>
      <c r="B9258" t="str">
        <f t="shared" si="144"/>
        <v>82---50</v>
      </c>
      <c r="C9258" t="s">
        <v>5918</v>
      </c>
      <c r="D9258" t="s">
        <v>770</v>
      </c>
      <c r="E9258">
        <v>50</v>
      </c>
    </row>
    <row r="9259" spans="1:5" ht="13.5" customHeight="1">
      <c r="A9259">
        <v>82</v>
      </c>
      <c r="B9259" t="str">
        <f t="shared" si="144"/>
        <v>82---51</v>
      </c>
      <c r="C9259" t="s">
        <v>5963</v>
      </c>
      <c r="D9259" t="s">
        <v>937</v>
      </c>
      <c r="E9259">
        <v>51</v>
      </c>
    </row>
    <row r="9260" spans="1:5" ht="13.5" customHeight="1">
      <c r="A9260">
        <v>82</v>
      </c>
      <c r="B9260" t="str">
        <f t="shared" si="144"/>
        <v>82---52</v>
      </c>
      <c r="C9260" t="s">
        <v>5984</v>
      </c>
      <c r="D9260" t="s">
        <v>1232</v>
      </c>
      <c r="E9260">
        <v>52</v>
      </c>
    </row>
    <row r="9261" spans="1:5" ht="13.5" customHeight="1">
      <c r="A9261">
        <v>82</v>
      </c>
      <c r="B9261" t="str">
        <f t="shared" si="144"/>
        <v>82---53</v>
      </c>
      <c r="C9261" t="s">
        <v>5964</v>
      </c>
      <c r="D9261" t="s">
        <v>1176</v>
      </c>
      <c r="E9261">
        <v>53</v>
      </c>
    </row>
    <row r="9262" spans="1:5" ht="13.5" customHeight="1">
      <c r="A9262">
        <v>82</v>
      </c>
      <c r="B9262" t="str">
        <f t="shared" si="144"/>
        <v>82---54</v>
      </c>
      <c r="C9262" t="s">
        <v>5986</v>
      </c>
      <c r="D9262" t="s">
        <v>1126</v>
      </c>
      <c r="E9262">
        <v>54</v>
      </c>
    </row>
    <row r="9263" spans="1:5" ht="13.5" customHeight="1">
      <c r="A9263">
        <v>82</v>
      </c>
      <c r="B9263" t="str">
        <f t="shared" si="144"/>
        <v>82---55</v>
      </c>
      <c r="C9263" t="s">
        <v>5979</v>
      </c>
      <c r="D9263" t="s">
        <v>1071</v>
      </c>
      <c r="E9263">
        <v>55</v>
      </c>
    </row>
    <row r="9264" spans="1:5" ht="13.5" customHeight="1">
      <c r="A9264">
        <v>82</v>
      </c>
      <c r="B9264" t="str">
        <f t="shared" si="144"/>
        <v>82---56</v>
      </c>
      <c r="C9264" t="s">
        <v>5952</v>
      </c>
      <c r="D9264" t="s">
        <v>891</v>
      </c>
      <c r="E9264">
        <v>56</v>
      </c>
    </row>
    <row r="9265" spans="1:5" ht="13.5" customHeight="1">
      <c r="A9265">
        <v>82</v>
      </c>
      <c r="B9265" t="str">
        <f t="shared" si="144"/>
        <v>82---57</v>
      </c>
      <c r="C9265" t="s">
        <v>5927</v>
      </c>
      <c r="D9265" t="s">
        <v>1115</v>
      </c>
      <c r="E9265">
        <v>57</v>
      </c>
    </row>
    <row r="9266" spans="1:5" ht="13.5" customHeight="1">
      <c r="A9266">
        <v>82</v>
      </c>
      <c r="B9266" t="str">
        <f t="shared" si="144"/>
        <v>82---58</v>
      </c>
      <c r="C9266" t="s">
        <v>5954</v>
      </c>
      <c r="D9266" t="s">
        <v>1166</v>
      </c>
      <c r="E9266">
        <v>58</v>
      </c>
    </row>
    <row r="9267" spans="1:5" ht="13.5" customHeight="1">
      <c r="A9267">
        <v>82</v>
      </c>
      <c r="B9267" t="str">
        <f t="shared" si="144"/>
        <v>82---59</v>
      </c>
      <c r="C9267" t="s">
        <v>5987</v>
      </c>
      <c r="D9267" t="s">
        <v>1249</v>
      </c>
      <c r="E9267">
        <v>59</v>
      </c>
    </row>
    <row r="9268" spans="1:5" ht="13.5" customHeight="1">
      <c r="A9268">
        <v>82</v>
      </c>
      <c r="B9268" t="str">
        <f t="shared" si="144"/>
        <v>82---60</v>
      </c>
      <c r="C9268" t="s">
        <v>5923</v>
      </c>
      <c r="D9268" t="s">
        <v>766</v>
      </c>
      <c r="E9268">
        <v>60</v>
      </c>
    </row>
    <row r="9269" spans="1:5" ht="13.5" customHeight="1">
      <c r="A9269">
        <v>82</v>
      </c>
      <c r="B9269" t="str">
        <f t="shared" si="144"/>
        <v>82---61</v>
      </c>
      <c r="C9269" t="s">
        <v>5981</v>
      </c>
      <c r="D9269" t="s">
        <v>1225</v>
      </c>
      <c r="E9269">
        <v>61</v>
      </c>
    </row>
    <row r="9270" spans="1:5" ht="13.5" customHeight="1">
      <c r="A9270">
        <v>82</v>
      </c>
      <c r="B9270" t="str">
        <f t="shared" si="144"/>
        <v>82---62</v>
      </c>
      <c r="C9270" t="s">
        <v>6008</v>
      </c>
      <c r="D9270" t="s">
        <v>1027</v>
      </c>
      <c r="E9270">
        <v>62</v>
      </c>
    </row>
    <row r="9271" spans="1:5" ht="13.5" customHeight="1">
      <c r="A9271">
        <v>82</v>
      </c>
      <c r="B9271" t="str">
        <f t="shared" si="144"/>
        <v>82---63</v>
      </c>
      <c r="C9271" t="s">
        <v>5988</v>
      </c>
      <c r="D9271" t="s">
        <v>1133</v>
      </c>
      <c r="E9271">
        <v>63</v>
      </c>
    </row>
    <row r="9272" spans="1:5" ht="13.5" customHeight="1">
      <c r="A9272">
        <v>83</v>
      </c>
      <c r="B9272" t="str">
        <f t="shared" si="144"/>
        <v>83---1</v>
      </c>
      <c r="C9272" t="s">
        <v>4234</v>
      </c>
      <c r="D9272" t="s">
        <v>796</v>
      </c>
      <c r="E9272">
        <v>1</v>
      </c>
    </row>
    <row r="9273" spans="1:5" ht="13.5" customHeight="1">
      <c r="A9273">
        <v>83</v>
      </c>
      <c r="B9273" t="str">
        <f t="shared" si="144"/>
        <v>83---2</v>
      </c>
      <c r="C9273" t="s">
        <v>4216</v>
      </c>
      <c r="D9273" t="s">
        <v>796</v>
      </c>
      <c r="E9273">
        <v>2</v>
      </c>
    </row>
    <row r="9274" spans="1:5" ht="13.5" customHeight="1">
      <c r="A9274">
        <v>83</v>
      </c>
      <c r="B9274" t="str">
        <f t="shared" si="144"/>
        <v>83---3</v>
      </c>
      <c r="C9274" t="s">
        <v>4216</v>
      </c>
      <c r="D9274" t="s">
        <v>1214</v>
      </c>
      <c r="E9274">
        <v>3</v>
      </c>
    </row>
    <row r="9275" spans="1:5" ht="13.5" customHeight="1">
      <c r="A9275">
        <v>83</v>
      </c>
      <c r="B9275" t="str">
        <f t="shared" si="144"/>
        <v>83---4</v>
      </c>
      <c r="C9275" t="s">
        <v>4216</v>
      </c>
      <c r="D9275" t="s">
        <v>922</v>
      </c>
      <c r="E9275">
        <v>4</v>
      </c>
    </row>
    <row r="9276" spans="1:5" ht="13.5" customHeight="1">
      <c r="A9276">
        <v>83</v>
      </c>
      <c r="B9276" t="str">
        <f t="shared" si="144"/>
        <v>83---5</v>
      </c>
      <c r="C9276" t="s">
        <v>4216</v>
      </c>
      <c r="D9276" t="s">
        <v>1177</v>
      </c>
      <c r="E9276">
        <v>5</v>
      </c>
    </row>
    <row r="9277" spans="1:5" ht="13.5" customHeight="1">
      <c r="A9277">
        <v>83</v>
      </c>
      <c r="B9277" t="str">
        <f t="shared" si="144"/>
        <v>83---6</v>
      </c>
      <c r="C9277" t="s">
        <v>4216</v>
      </c>
      <c r="D9277" t="s">
        <v>876</v>
      </c>
      <c r="E9277">
        <v>6</v>
      </c>
    </row>
    <row r="9278" spans="1:5" ht="13.5" customHeight="1">
      <c r="A9278">
        <v>83</v>
      </c>
      <c r="B9278" t="str">
        <f t="shared" si="144"/>
        <v>83---7</v>
      </c>
      <c r="C9278" t="s">
        <v>4216</v>
      </c>
      <c r="D9278" t="s">
        <v>924</v>
      </c>
      <c r="E9278">
        <v>7</v>
      </c>
    </row>
    <row r="9279" spans="1:5" ht="13.5" customHeight="1">
      <c r="A9279">
        <v>83</v>
      </c>
      <c r="B9279" t="str">
        <f t="shared" si="144"/>
        <v>83---8</v>
      </c>
      <c r="C9279" t="s">
        <v>4219</v>
      </c>
      <c r="D9279" t="s">
        <v>823</v>
      </c>
      <c r="E9279">
        <v>8</v>
      </c>
    </row>
    <row r="9280" spans="1:5" ht="13.5" customHeight="1">
      <c r="A9280">
        <v>83</v>
      </c>
      <c r="B9280" t="str">
        <f t="shared" si="144"/>
        <v>83---9</v>
      </c>
      <c r="C9280" t="s">
        <v>4271</v>
      </c>
      <c r="D9280" t="s">
        <v>1221</v>
      </c>
      <c r="E9280">
        <v>9</v>
      </c>
    </row>
    <row r="9281" spans="1:5" ht="13.5" customHeight="1">
      <c r="A9281">
        <v>83</v>
      </c>
      <c r="B9281" t="str">
        <f t="shared" si="144"/>
        <v>83---10</v>
      </c>
      <c r="C9281" t="s">
        <v>4220</v>
      </c>
      <c r="D9281" t="s">
        <v>926</v>
      </c>
      <c r="E9281">
        <v>10</v>
      </c>
    </row>
    <row r="9282" spans="1:5" ht="13.5" customHeight="1">
      <c r="A9282">
        <v>83</v>
      </c>
      <c r="B9282" t="str">
        <f t="shared" si="144"/>
        <v>83---11</v>
      </c>
      <c r="C9282" t="s">
        <v>4270</v>
      </c>
      <c r="D9282" t="s">
        <v>841</v>
      </c>
      <c r="E9282">
        <v>11</v>
      </c>
    </row>
    <row r="9283" spans="1:5" ht="13.5" customHeight="1">
      <c r="A9283">
        <v>83</v>
      </c>
      <c r="B9283" t="str">
        <f t="shared" ref="B9283:B9346" si="145">A9283&amp;"---"&amp;E9283</f>
        <v>83---12</v>
      </c>
      <c r="C9283" t="s">
        <v>4222</v>
      </c>
      <c r="D9283" t="s">
        <v>1146</v>
      </c>
      <c r="E9283">
        <v>12</v>
      </c>
    </row>
    <row r="9284" spans="1:5" ht="13.5" customHeight="1">
      <c r="A9284">
        <v>83</v>
      </c>
      <c r="B9284" t="str">
        <f t="shared" si="145"/>
        <v>83---13</v>
      </c>
      <c r="C9284" t="s">
        <v>4268</v>
      </c>
      <c r="D9284" t="s">
        <v>1126</v>
      </c>
      <c r="E9284">
        <v>13</v>
      </c>
    </row>
    <row r="9285" spans="1:5" ht="13.5" customHeight="1">
      <c r="A9285">
        <v>83</v>
      </c>
      <c r="B9285" t="str">
        <f t="shared" si="145"/>
        <v>83---14</v>
      </c>
      <c r="C9285" t="s">
        <v>4224</v>
      </c>
      <c r="D9285" t="s">
        <v>1145</v>
      </c>
      <c r="E9285">
        <v>14</v>
      </c>
    </row>
    <row r="9286" spans="1:5" ht="13.5" customHeight="1">
      <c r="A9286">
        <v>83</v>
      </c>
      <c r="B9286" t="str">
        <f t="shared" si="145"/>
        <v>83---15</v>
      </c>
      <c r="C9286" t="s">
        <v>4276</v>
      </c>
      <c r="D9286" t="s">
        <v>1115</v>
      </c>
      <c r="E9286">
        <v>15</v>
      </c>
    </row>
    <row r="9287" spans="1:5" ht="13.5" customHeight="1">
      <c r="A9287">
        <v>83</v>
      </c>
      <c r="B9287" t="str">
        <f t="shared" si="145"/>
        <v>83---16</v>
      </c>
      <c r="C9287" t="s">
        <v>4226</v>
      </c>
      <c r="D9287" t="s">
        <v>1248</v>
      </c>
      <c r="E9287">
        <v>16</v>
      </c>
    </row>
    <row r="9288" spans="1:5" ht="13.5" customHeight="1">
      <c r="A9288">
        <v>83</v>
      </c>
      <c r="B9288" t="str">
        <f t="shared" si="145"/>
        <v>83---17</v>
      </c>
      <c r="C9288" t="s">
        <v>4262</v>
      </c>
      <c r="D9288" t="s">
        <v>1223</v>
      </c>
      <c r="E9288">
        <v>17</v>
      </c>
    </row>
    <row r="9289" spans="1:5" ht="13.5" customHeight="1">
      <c r="A9289">
        <v>83</v>
      </c>
      <c r="B9289" t="str">
        <f t="shared" si="145"/>
        <v>83---18</v>
      </c>
      <c r="C9289" t="s">
        <v>4262</v>
      </c>
      <c r="D9289" t="s">
        <v>1323</v>
      </c>
      <c r="E9289">
        <v>18</v>
      </c>
    </row>
    <row r="9290" spans="1:5" ht="13.5" customHeight="1">
      <c r="A9290">
        <v>83</v>
      </c>
      <c r="B9290" t="str">
        <f t="shared" si="145"/>
        <v>83---19</v>
      </c>
      <c r="C9290" t="s">
        <v>4241</v>
      </c>
      <c r="D9290" t="s">
        <v>1082</v>
      </c>
      <c r="E9290">
        <v>19</v>
      </c>
    </row>
    <row r="9291" spans="1:5" ht="13.5" customHeight="1">
      <c r="A9291">
        <v>83</v>
      </c>
      <c r="B9291" t="str">
        <f t="shared" si="145"/>
        <v>83---20</v>
      </c>
      <c r="C9291" t="s">
        <v>4272</v>
      </c>
      <c r="D9291" t="s">
        <v>1251</v>
      </c>
      <c r="E9291">
        <v>20</v>
      </c>
    </row>
    <row r="9292" spans="1:5" ht="13.5" customHeight="1">
      <c r="A9292">
        <v>83</v>
      </c>
      <c r="B9292" t="str">
        <f t="shared" si="145"/>
        <v>83---21</v>
      </c>
      <c r="C9292" t="s">
        <v>1017</v>
      </c>
      <c r="D9292" t="s">
        <v>796</v>
      </c>
      <c r="E9292">
        <v>21</v>
      </c>
    </row>
    <row r="9293" spans="1:5" ht="13.5" customHeight="1">
      <c r="A9293">
        <v>83</v>
      </c>
      <c r="B9293" t="str">
        <f t="shared" si="145"/>
        <v>83---22</v>
      </c>
      <c r="C9293" t="s">
        <v>731</v>
      </c>
      <c r="D9293" t="s">
        <v>800</v>
      </c>
      <c r="E9293">
        <v>22</v>
      </c>
    </row>
    <row r="9294" spans="1:5" ht="13.5" customHeight="1">
      <c r="A9294">
        <v>83</v>
      </c>
      <c r="B9294" t="str">
        <f t="shared" si="145"/>
        <v>83---23</v>
      </c>
      <c r="C9294" t="s">
        <v>735</v>
      </c>
      <c r="D9294" t="s">
        <v>744</v>
      </c>
      <c r="E9294">
        <v>23</v>
      </c>
    </row>
    <row r="9295" spans="1:5" ht="13.5" customHeight="1">
      <c r="A9295">
        <v>83</v>
      </c>
      <c r="B9295" t="str">
        <f t="shared" si="145"/>
        <v>83---24</v>
      </c>
      <c r="C9295" t="s">
        <v>797</v>
      </c>
      <c r="D9295" t="s">
        <v>1081</v>
      </c>
      <c r="E9295">
        <v>24</v>
      </c>
    </row>
    <row r="9296" spans="1:5" ht="13.5" customHeight="1">
      <c r="A9296">
        <v>83</v>
      </c>
      <c r="B9296" t="str">
        <f t="shared" si="145"/>
        <v>83---25</v>
      </c>
      <c r="C9296" t="s">
        <v>739</v>
      </c>
      <c r="D9296" t="s">
        <v>736</v>
      </c>
      <c r="E9296">
        <v>25</v>
      </c>
    </row>
    <row r="9297" spans="1:5" ht="13.5" customHeight="1">
      <c r="A9297">
        <v>83</v>
      </c>
      <c r="B9297" t="str">
        <f t="shared" si="145"/>
        <v>83---26</v>
      </c>
      <c r="C9297" t="s">
        <v>888</v>
      </c>
      <c r="D9297" t="s">
        <v>1073</v>
      </c>
      <c r="E9297">
        <v>26</v>
      </c>
    </row>
    <row r="9298" spans="1:5" ht="13.5" customHeight="1">
      <c r="A9298">
        <v>83</v>
      </c>
      <c r="B9298" t="str">
        <f t="shared" si="145"/>
        <v>83---27</v>
      </c>
      <c r="C9298" t="s">
        <v>858</v>
      </c>
      <c r="D9298" t="s">
        <v>740</v>
      </c>
      <c r="E9298">
        <v>27</v>
      </c>
    </row>
    <row r="9299" spans="1:5" ht="13.5" customHeight="1">
      <c r="A9299">
        <v>83</v>
      </c>
      <c r="B9299" t="str">
        <f t="shared" si="145"/>
        <v>83---28</v>
      </c>
      <c r="C9299" t="s">
        <v>741</v>
      </c>
      <c r="D9299" t="s">
        <v>1248</v>
      </c>
      <c r="E9299">
        <v>28</v>
      </c>
    </row>
    <row r="9300" spans="1:5" ht="13.5" customHeight="1">
      <c r="A9300">
        <v>83</v>
      </c>
      <c r="B9300" t="str">
        <f t="shared" si="145"/>
        <v>83---29</v>
      </c>
      <c r="C9300" t="s">
        <v>743</v>
      </c>
      <c r="D9300" t="s">
        <v>754</v>
      </c>
      <c r="E9300">
        <v>29</v>
      </c>
    </row>
    <row r="9301" spans="1:5" ht="13.5" customHeight="1">
      <c r="A9301">
        <v>83</v>
      </c>
      <c r="B9301" t="str">
        <f t="shared" si="145"/>
        <v>83---30</v>
      </c>
      <c r="C9301" t="s">
        <v>745</v>
      </c>
      <c r="D9301" t="s">
        <v>837</v>
      </c>
      <c r="E9301">
        <v>30</v>
      </c>
    </row>
    <row r="9302" spans="1:5" ht="13.5" customHeight="1">
      <c r="A9302">
        <v>83</v>
      </c>
      <c r="B9302" t="str">
        <f t="shared" si="145"/>
        <v>83---31</v>
      </c>
      <c r="C9302" t="s">
        <v>987</v>
      </c>
      <c r="D9302" t="s">
        <v>1263</v>
      </c>
      <c r="E9302">
        <v>31</v>
      </c>
    </row>
    <row r="9303" spans="1:5" ht="13.5" customHeight="1">
      <c r="A9303">
        <v>83</v>
      </c>
      <c r="B9303" t="str">
        <f t="shared" si="145"/>
        <v>83---32</v>
      </c>
      <c r="C9303" t="s">
        <v>989</v>
      </c>
      <c r="D9303" t="s">
        <v>738</v>
      </c>
      <c r="E9303">
        <v>32</v>
      </c>
    </row>
    <row r="9304" spans="1:5" ht="13.5" customHeight="1">
      <c r="A9304">
        <v>83</v>
      </c>
      <c r="B9304" t="str">
        <f t="shared" si="145"/>
        <v>83---33</v>
      </c>
      <c r="C9304" t="s">
        <v>749</v>
      </c>
      <c r="D9304" t="s">
        <v>1082</v>
      </c>
      <c r="E9304">
        <v>33</v>
      </c>
    </row>
    <row r="9305" spans="1:5" ht="13.5" customHeight="1">
      <c r="A9305">
        <v>83</v>
      </c>
      <c r="B9305" t="str">
        <f t="shared" si="145"/>
        <v>83---34</v>
      </c>
      <c r="C9305" t="s">
        <v>1074</v>
      </c>
      <c r="D9305" t="s">
        <v>880</v>
      </c>
      <c r="E9305">
        <v>34</v>
      </c>
    </row>
    <row r="9306" spans="1:5" ht="13.5" customHeight="1">
      <c r="A9306">
        <v>83</v>
      </c>
      <c r="B9306" t="str">
        <f t="shared" si="145"/>
        <v>83---35</v>
      </c>
      <c r="C9306" t="s">
        <v>1019</v>
      </c>
      <c r="D9306" t="s">
        <v>734</v>
      </c>
      <c r="E9306">
        <v>35</v>
      </c>
    </row>
    <row r="9307" spans="1:5" ht="13.5" customHeight="1">
      <c r="A9307">
        <v>83</v>
      </c>
      <c r="B9307" t="str">
        <f t="shared" si="145"/>
        <v>83---36</v>
      </c>
      <c r="C9307" t="s">
        <v>824</v>
      </c>
      <c r="D9307" t="s">
        <v>752</v>
      </c>
      <c r="E9307">
        <v>36</v>
      </c>
    </row>
    <row r="9308" spans="1:5" ht="13.5" customHeight="1">
      <c r="A9308">
        <v>83</v>
      </c>
      <c r="B9308" t="str">
        <f t="shared" si="145"/>
        <v>83---37</v>
      </c>
      <c r="C9308" t="s">
        <v>755</v>
      </c>
      <c r="D9308" t="s">
        <v>1146</v>
      </c>
      <c r="E9308">
        <v>37</v>
      </c>
    </row>
    <row r="9309" spans="1:5" ht="13.5" customHeight="1">
      <c r="A9309">
        <v>83</v>
      </c>
      <c r="B9309" t="str">
        <f t="shared" si="145"/>
        <v>83---38</v>
      </c>
      <c r="C9309" t="s">
        <v>759</v>
      </c>
      <c r="D9309" t="s">
        <v>823</v>
      </c>
      <c r="E9309">
        <v>38</v>
      </c>
    </row>
    <row r="9310" spans="1:5" ht="13.5" customHeight="1">
      <c r="A9310">
        <v>83</v>
      </c>
      <c r="B9310" t="str">
        <f t="shared" si="145"/>
        <v>83---39</v>
      </c>
      <c r="C9310" t="s">
        <v>761</v>
      </c>
      <c r="D9310" t="s">
        <v>1080</v>
      </c>
      <c r="E9310">
        <v>39</v>
      </c>
    </row>
    <row r="9311" spans="1:5" ht="13.5" customHeight="1">
      <c r="A9311">
        <v>83</v>
      </c>
      <c r="B9311" t="str">
        <f t="shared" si="145"/>
        <v>83---40</v>
      </c>
      <c r="C9311" t="s">
        <v>1007</v>
      </c>
      <c r="D9311" t="s">
        <v>1150</v>
      </c>
      <c r="E9311">
        <v>40</v>
      </c>
    </row>
    <row r="9312" spans="1:5" ht="13.5" customHeight="1">
      <c r="A9312">
        <v>83</v>
      </c>
      <c r="B9312" t="str">
        <f t="shared" si="145"/>
        <v>83---41</v>
      </c>
      <c r="C9312" t="s">
        <v>834</v>
      </c>
      <c r="D9312" t="s">
        <v>1222</v>
      </c>
      <c r="E9312">
        <v>41</v>
      </c>
    </row>
    <row r="9313" spans="1:5" ht="13.5" customHeight="1">
      <c r="A9313">
        <v>83</v>
      </c>
      <c r="B9313" t="str">
        <f t="shared" si="145"/>
        <v>83---42</v>
      </c>
      <c r="C9313" t="s">
        <v>1096</v>
      </c>
      <c r="D9313" t="s">
        <v>1215</v>
      </c>
      <c r="E9313">
        <v>42</v>
      </c>
    </row>
    <row r="9314" spans="1:5" ht="13.5" customHeight="1">
      <c r="A9314">
        <v>83</v>
      </c>
      <c r="B9314" t="str">
        <f t="shared" si="145"/>
        <v>83---43</v>
      </c>
      <c r="C9314" t="s">
        <v>1102</v>
      </c>
      <c r="D9314" t="s">
        <v>1190</v>
      </c>
      <c r="E9314">
        <v>43</v>
      </c>
    </row>
    <row r="9315" spans="1:5" ht="13.5" customHeight="1">
      <c r="A9315">
        <v>83</v>
      </c>
      <c r="B9315" t="str">
        <f t="shared" si="145"/>
        <v>83---44</v>
      </c>
      <c r="C9315" t="s">
        <v>868</v>
      </c>
      <c r="D9315" t="s">
        <v>758</v>
      </c>
      <c r="E9315">
        <v>44</v>
      </c>
    </row>
    <row r="9316" spans="1:5" ht="13.5" customHeight="1">
      <c r="A9316">
        <v>83</v>
      </c>
      <c r="B9316" t="str">
        <f t="shared" si="145"/>
        <v>83---45</v>
      </c>
      <c r="C9316" t="s">
        <v>944</v>
      </c>
      <c r="D9316" t="s">
        <v>1144</v>
      </c>
      <c r="E9316">
        <v>45</v>
      </c>
    </row>
    <row r="9317" spans="1:5" ht="13.5" customHeight="1">
      <c r="A9317">
        <v>83</v>
      </c>
      <c r="B9317" t="str">
        <f t="shared" si="145"/>
        <v>83---46</v>
      </c>
      <c r="C9317" t="s">
        <v>969</v>
      </c>
      <c r="D9317" t="s">
        <v>802</v>
      </c>
      <c r="E9317">
        <v>46</v>
      </c>
    </row>
    <row r="9318" spans="1:5" ht="13.5" customHeight="1">
      <c r="A9318">
        <v>83</v>
      </c>
      <c r="B9318" t="str">
        <f t="shared" si="145"/>
        <v>83---47</v>
      </c>
      <c r="C9318" t="s">
        <v>916</v>
      </c>
      <c r="D9318" t="s">
        <v>1401</v>
      </c>
      <c r="E9318">
        <v>47</v>
      </c>
    </row>
    <row r="9319" spans="1:5" ht="13.5" customHeight="1">
      <c r="A9319">
        <v>83</v>
      </c>
      <c r="B9319" t="str">
        <f t="shared" si="145"/>
        <v>83---48</v>
      </c>
      <c r="C9319" t="s">
        <v>995</v>
      </c>
      <c r="D9319" t="s">
        <v>1296</v>
      </c>
      <c r="E9319">
        <v>48</v>
      </c>
    </row>
    <row r="9320" spans="1:5" ht="13.5" customHeight="1">
      <c r="A9320">
        <v>83</v>
      </c>
      <c r="B9320" t="str">
        <f t="shared" si="145"/>
        <v>83---49</v>
      </c>
      <c r="C9320" t="s">
        <v>5947</v>
      </c>
      <c r="D9320" t="s">
        <v>884</v>
      </c>
      <c r="E9320">
        <v>49</v>
      </c>
    </row>
    <row r="9321" spans="1:5" ht="13.5" customHeight="1">
      <c r="A9321">
        <v>83</v>
      </c>
      <c r="B9321" t="str">
        <f t="shared" si="145"/>
        <v>83---50</v>
      </c>
      <c r="C9321" t="s">
        <v>5925</v>
      </c>
      <c r="D9321" t="s">
        <v>798</v>
      </c>
      <c r="E9321">
        <v>50</v>
      </c>
    </row>
    <row r="9322" spans="1:5" ht="13.5" customHeight="1">
      <c r="A9322">
        <v>83</v>
      </c>
      <c r="B9322" t="str">
        <f t="shared" si="145"/>
        <v>83---51</v>
      </c>
      <c r="C9322" t="s">
        <v>5961</v>
      </c>
      <c r="D9322" t="s">
        <v>935</v>
      </c>
      <c r="E9322">
        <v>51</v>
      </c>
    </row>
    <row r="9323" spans="1:5" ht="13.5" customHeight="1">
      <c r="A9323">
        <v>83</v>
      </c>
      <c r="B9323" t="str">
        <f t="shared" si="145"/>
        <v>83---52</v>
      </c>
      <c r="C9323" t="s">
        <v>5915</v>
      </c>
      <c r="D9323" t="s">
        <v>772</v>
      </c>
      <c r="E9323">
        <v>52</v>
      </c>
    </row>
    <row r="9324" spans="1:5" ht="13.5" customHeight="1">
      <c r="A9324">
        <v>83</v>
      </c>
      <c r="B9324" t="str">
        <f t="shared" si="145"/>
        <v>83---53</v>
      </c>
      <c r="C9324" t="s">
        <v>5977</v>
      </c>
      <c r="D9324" t="s">
        <v>1069</v>
      </c>
      <c r="E9324">
        <v>53</v>
      </c>
    </row>
    <row r="9325" spans="1:5" ht="13.5" customHeight="1">
      <c r="A9325">
        <v>83</v>
      </c>
      <c r="B9325" t="str">
        <f t="shared" si="145"/>
        <v>83---54</v>
      </c>
      <c r="C9325" t="s">
        <v>5917</v>
      </c>
      <c r="D9325" t="s">
        <v>789</v>
      </c>
      <c r="E9325">
        <v>54</v>
      </c>
    </row>
    <row r="9326" spans="1:5" ht="13.5" customHeight="1">
      <c r="A9326">
        <v>83</v>
      </c>
      <c r="B9326" t="str">
        <f t="shared" si="145"/>
        <v>83---55</v>
      </c>
      <c r="C9326" t="s">
        <v>5918</v>
      </c>
      <c r="D9326" t="s">
        <v>770</v>
      </c>
      <c r="E9326">
        <v>55</v>
      </c>
    </row>
    <row r="9327" spans="1:5" ht="13.5" customHeight="1">
      <c r="A9327">
        <v>83</v>
      </c>
      <c r="B9327" t="str">
        <f t="shared" si="145"/>
        <v>83---56</v>
      </c>
      <c r="C9327" t="s">
        <v>5963</v>
      </c>
      <c r="D9327" t="s">
        <v>937</v>
      </c>
      <c r="E9327">
        <v>56</v>
      </c>
    </row>
    <row r="9328" spans="1:5" ht="13.5" customHeight="1">
      <c r="A9328">
        <v>83</v>
      </c>
      <c r="B9328" t="str">
        <f t="shared" si="145"/>
        <v>83---57</v>
      </c>
      <c r="C9328" t="s">
        <v>5978</v>
      </c>
      <c r="D9328" t="s">
        <v>1191</v>
      </c>
      <c r="E9328">
        <v>57</v>
      </c>
    </row>
    <row r="9329" spans="1:5" ht="13.5" customHeight="1">
      <c r="A9329">
        <v>83</v>
      </c>
      <c r="B9329" t="str">
        <f t="shared" si="145"/>
        <v>83---58</v>
      </c>
      <c r="C9329" t="s">
        <v>5984</v>
      </c>
      <c r="D9329" t="s">
        <v>1232</v>
      </c>
      <c r="E9329">
        <v>58</v>
      </c>
    </row>
    <row r="9330" spans="1:5" ht="13.5" customHeight="1">
      <c r="A9330">
        <v>83</v>
      </c>
      <c r="B9330" t="str">
        <f t="shared" si="145"/>
        <v>83---59</v>
      </c>
      <c r="C9330" t="s">
        <v>5964</v>
      </c>
      <c r="D9330" t="s">
        <v>1176</v>
      </c>
      <c r="E9330">
        <v>59</v>
      </c>
    </row>
    <row r="9331" spans="1:5" ht="13.5" customHeight="1">
      <c r="A9331">
        <v>83</v>
      </c>
      <c r="B9331" t="str">
        <f t="shared" si="145"/>
        <v>83---60</v>
      </c>
      <c r="C9331" t="s">
        <v>5986</v>
      </c>
      <c r="D9331" t="s">
        <v>1126</v>
      </c>
      <c r="E9331">
        <v>60</v>
      </c>
    </row>
    <row r="9332" spans="1:5" ht="13.5" customHeight="1">
      <c r="A9332">
        <v>83</v>
      </c>
      <c r="B9332" t="str">
        <f t="shared" si="145"/>
        <v>83---61</v>
      </c>
      <c r="C9332" t="s">
        <v>5951</v>
      </c>
      <c r="D9332" t="s">
        <v>879</v>
      </c>
      <c r="E9332">
        <v>61</v>
      </c>
    </row>
    <row r="9333" spans="1:5" ht="13.5" customHeight="1">
      <c r="A9333">
        <v>83</v>
      </c>
      <c r="B9333" t="str">
        <f t="shared" si="145"/>
        <v>83---62</v>
      </c>
      <c r="C9333" t="s">
        <v>5979</v>
      </c>
      <c r="D9333" t="s">
        <v>1071</v>
      </c>
      <c r="E9333">
        <v>62</v>
      </c>
    </row>
    <row r="9334" spans="1:5" ht="13.5" customHeight="1">
      <c r="A9334">
        <v>83</v>
      </c>
      <c r="B9334" t="str">
        <f t="shared" si="145"/>
        <v>83---63</v>
      </c>
      <c r="C9334" t="s">
        <v>5952</v>
      </c>
      <c r="D9334" t="s">
        <v>891</v>
      </c>
      <c r="E9334">
        <v>63</v>
      </c>
    </row>
    <row r="9335" spans="1:5" ht="13.5" customHeight="1">
      <c r="A9335">
        <v>83</v>
      </c>
      <c r="B9335" t="str">
        <f t="shared" si="145"/>
        <v>83---64</v>
      </c>
      <c r="C9335" t="s">
        <v>5927</v>
      </c>
      <c r="D9335" t="s">
        <v>1115</v>
      </c>
      <c r="E9335">
        <v>64</v>
      </c>
    </row>
    <row r="9336" spans="1:5" ht="13.5" customHeight="1">
      <c r="A9336">
        <v>83</v>
      </c>
      <c r="B9336" t="str">
        <f t="shared" si="145"/>
        <v>83---65</v>
      </c>
      <c r="C9336" t="s">
        <v>5973</v>
      </c>
      <c r="D9336" t="s">
        <v>1158</v>
      </c>
      <c r="E9336">
        <v>65</v>
      </c>
    </row>
    <row r="9337" spans="1:5" ht="13.5" customHeight="1">
      <c r="A9337">
        <v>83</v>
      </c>
      <c r="B9337" t="str">
        <f t="shared" si="145"/>
        <v>83---66</v>
      </c>
      <c r="C9337" t="s">
        <v>5954</v>
      </c>
      <c r="D9337" t="s">
        <v>1166</v>
      </c>
      <c r="E9337">
        <v>66</v>
      </c>
    </row>
    <row r="9338" spans="1:5" ht="13.5" customHeight="1">
      <c r="A9338">
        <v>83</v>
      </c>
      <c r="B9338" t="str">
        <f t="shared" si="145"/>
        <v>83---67</v>
      </c>
      <c r="C9338" t="s">
        <v>5992</v>
      </c>
      <c r="D9338" t="s">
        <v>1101</v>
      </c>
      <c r="E9338">
        <v>67</v>
      </c>
    </row>
    <row r="9339" spans="1:5" ht="13.5" customHeight="1">
      <c r="A9339">
        <v>83</v>
      </c>
      <c r="B9339" t="str">
        <f t="shared" si="145"/>
        <v>83---68</v>
      </c>
      <c r="C9339" t="s">
        <v>5987</v>
      </c>
      <c r="D9339" t="s">
        <v>1249</v>
      </c>
      <c r="E9339">
        <v>68</v>
      </c>
    </row>
    <row r="9340" spans="1:5" ht="13.5" customHeight="1">
      <c r="A9340">
        <v>83</v>
      </c>
      <c r="B9340" t="str">
        <f t="shared" si="145"/>
        <v>83---69</v>
      </c>
      <c r="C9340" t="s">
        <v>5923</v>
      </c>
      <c r="D9340" t="s">
        <v>766</v>
      </c>
      <c r="E9340">
        <v>69</v>
      </c>
    </row>
    <row r="9341" spans="1:5" ht="13.5" customHeight="1">
      <c r="A9341">
        <v>83</v>
      </c>
      <c r="B9341" t="str">
        <f t="shared" si="145"/>
        <v>83---70</v>
      </c>
      <c r="C9341" t="s">
        <v>5980</v>
      </c>
      <c r="D9341" t="s">
        <v>1124</v>
      </c>
      <c r="E9341">
        <v>70</v>
      </c>
    </row>
    <row r="9342" spans="1:5" ht="13.5" customHeight="1">
      <c r="A9342">
        <v>83</v>
      </c>
      <c r="B9342" t="str">
        <f t="shared" si="145"/>
        <v>83---71</v>
      </c>
      <c r="C9342" t="s">
        <v>5981</v>
      </c>
      <c r="D9342" t="s">
        <v>1225</v>
      </c>
      <c r="E9342">
        <v>71</v>
      </c>
    </row>
    <row r="9343" spans="1:5" ht="13.5" customHeight="1">
      <c r="A9343">
        <v>83</v>
      </c>
      <c r="B9343" t="str">
        <f t="shared" si="145"/>
        <v>83---72</v>
      </c>
      <c r="C9343" t="s">
        <v>6008</v>
      </c>
      <c r="D9343" t="s">
        <v>1027</v>
      </c>
      <c r="E9343">
        <v>72</v>
      </c>
    </row>
    <row r="9344" spans="1:5" ht="13.5" customHeight="1">
      <c r="A9344">
        <v>83</v>
      </c>
      <c r="B9344" t="str">
        <f t="shared" si="145"/>
        <v>83---73</v>
      </c>
      <c r="C9344" t="s">
        <v>5988</v>
      </c>
      <c r="D9344" t="s">
        <v>1133</v>
      </c>
      <c r="E9344">
        <v>73</v>
      </c>
    </row>
    <row r="9345" spans="1:5" ht="13.5" customHeight="1">
      <c r="A9345">
        <v>83</v>
      </c>
      <c r="B9345" t="str">
        <f t="shared" si="145"/>
        <v>83---74</v>
      </c>
      <c r="C9345" t="s">
        <v>5959</v>
      </c>
      <c r="D9345" t="s">
        <v>6222</v>
      </c>
      <c r="E9345">
        <v>74</v>
      </c>
    </row>
    <row r="9346" spans="1:5" ht="13.5" customHeight="1">
      <c r="A9346">
        <v>152</v>
      </c>
      <c r="B9346" t="str">
        <f t="shared" si="145"/>
        <v>152---1</v>
      </c>
      <c r="C9346" t="s">
        <v>4216</v>
      </c>
      <c r="D9346" t="s">
        <v>1135</v>
      </c>
      <c r="E9346">
        <v>1</v>
      </c>
    </row>
    <row r="9347" spans="1:5" ht="13.5" customHeight="1">
      <c r="A9347">
        <v>152</v>
      </c>
      <c r="B9347" t="str">
        <f t="shared" ref="B9347:B9410" si="146">A9347&amp;"---"&amp;E9347</f>
        <v>152---2</v>
      </c>
      <c r="C9347" t="s">
        <v>4220</v>
      </c>
      <c r="D9347" t="s">
        <v>713</v>
      </c>
      <c r="E9347">
        <v>2</v>
      </c>
    </row>
    <row r="9348" spans="1:5" ht="13.5" customHeight="1">
      <c r="A9348">
        <v>152</v>
      </c>
      <c r="B9348" t="str">
        <f t="shared" si="146"/>
        <v>152---3</v>
      </c>
      <c r="C9348" t="s">
        <v>4223</v>
      </c>
      <c r="D9348" t="s">
        <v>902</v>
      </c>
      <c r="E9348">
        <v>3</v>
      </c>
    </row>
    <row r="9349" spans="1:5" ht="13.5" customHeight="1">
      <c r="A9349">
        <v>152</v>
      </c>
      <c r="B9349" t="str">
        <f t="shared" si="146"/>
        <v>152---4</v>
      </c>
      <c r="C9349" t="s">
        <v>5911</v>
      </c>
      <c r="D9349" t="s">
        <v>898</v>
      </c>
      <c r="E9349">
        <v>4</v>
      </c>
    </row>
    <row r="9350" spans="1:5" ht="13.5" customHeight="1">
      <c r="A9350">
        <v>152</v>
      </c>
      <c r="B9350" t="str">
        <f t="shared" si="146"/>
        <v>152---5</v>
      </c>
      <c r="C9350" t="s">
        <v>5911</v>
      </c>
      <c r="D9350" t="s">
        <v>1292</v>
      </c>
      <c r="E9350">
        <v>5</v>
      </c>
    </row>
    <row r="9351" spans="1:5" ht="13.5" customHeight="1">
      <c r="A9351">
        <v>152</v>
      </c>
      <c r="B9351" t="str">
        <f t="shared" si="146"/>
        <v>152---6</v>
      </c>
      <c r="C9351" t="s">
        <v>5911</v>
      </c>
      <c r="D9351" t="s">
        <v>1148</v>
      </c>
      <c r="E9351">
        <v>6</v>
      </c>
    </row>
    <row r="9352" spans="1:5" ht="13.5" customHeight="1">
      <c r="A9352">
        <v>152</v>
      </c>
      <c r="B9352" t="str">
        <f t="shared" si="146"/>
        <v>152---7</v>
      </c>
      <c r="C9352" t="s">
        <v>5911</v>
      </c>
      <c r="D9352" t="s">
        <v>1143</v>
      </c>
      <c r="E9352">
        <v>7</v>
      </c>
    </row>
    <row r="9353" spans="1:5" ht="13.5" customHeight="1">
      <c r="A9353">
        <v>152</v>
      </c>
      <c r="B9353" t="str">
        <f t="shared" si="146"/>
        <v>152---8</v>
      </c>
      <c r="C9353" t="s">
        <v>5911</v>
      </c>
      <c r="D9353" t="s">
        <v>900</v>
      </c>
      <c r="E9353">
        <v>8</v>
      </c>
    </row>
    <row r="9354" spans="1:5" ht="13.5" customHeight="1">
      <c r="A9354">
        <v>152</v>
      </c>
      <c r="B9354" t="str">
        <f t="shared" si="146"/>
        <v>152---9</v>
      </c>
      <c r="C9354" t="s">
        <v>5911</v>
      </c>
      <c r="D9354" t="s">
        <v>899</v>
      </c>
      <c r="E9354">
        <v>9</v>
      </c>
    </row>
    <row r="9355" spans="1:5" ht="13.5" customHeight="1">
      <c r="A9355">
        <v>152</v>
      </c>
      <c r="B9355" t="str">
        <f t="shared" si="146"/>
        <v>152---10</v>
      </c>
      <c r="C9355" t="s">
        <v>5911</v>
      </c>
      <c r="D9355" t="s">
        <v>1063</v>
      </c>
      <c r="E9355">
        <v>10</v>
      </c>
    </row>
    <row r="9356" spans="1:5" ht="13.5" customHeight="1">
      <c r="A9356">
        <v>152</v>
      </c>
      <c r="B9356" t="str">
        <f t="shared" si="146"/>
        <v>152---11</v>
      </c>
      <c r="C9356" t="s">
        <v>739</v>
      </c>
      <c r="D9356" t="s">
        <v>736</v>
      </c>
      <c r="E9356">
        <v>11</v>
      </c>
    </row>
    <row r="9357" spans="1:5" ht="13.5" customHeight="1">
      <c r="A9357">
        <v>152</v>
      </c>
      <c r="B9357" t="str">
        <f t="shared" si="146"/>
        <v>152---12</v>
      </c>
      <c r="C9357" t="s">
        <v>743</v>
      </c>
      <c r="D9357" t="s">
        <v>754</v>
      </c>
      <c r="E9357">
        <v>12</v>
      </c>
    </row>
    <row r="9358" spans="1:5" ht="13.5" customHeight="1">
      <c r="A9358">
        <v>152</v>
      </c>
      <c r="B9358" t="str">
        <f t="shared" si="146"/>
        <v>152---13</v>
      </c>
      <c r="C9358" t="s">
        <v>987</v>
      </c>
      <c r="D9358" t="s">
        <v>1263</v>
      </c>
      <c r="E9358">
        <v>13</v>
      </c>
    </row>
    <row r="9359" spans="1:5" ht="13.5" customHeight="1">
      <c r="A9359">
        <v>152</v>
      </c>
      <c r="B9359" t="str">
        <f t="shared" si="146"/>
        <v>152---14</v>
      </c>
      <c r="C9359" t="s">
        <v>989</v>
      </c>
      <c r="D9359" t="s">
        <v>738</v>
      </c>
      <c r="E9359">
        <v>14</v>
      </c>
    </row>
    <row r="9360" spans="1:5" ht="13.5" customHeight="1">
      <c r="A9360">
        <v>152</v>
      </c>
      <c r="B9360" t="str">
        <f t="shared" si="146"/>
        <v>152---15</v>
      </c>
      <c r="C9360" t="s">
        <v>747</v>
      </c>
      <c r="D9360" t="s">
        <v>1154</v>
      </c>
      <c r="E9360">
        <v>15</v>
      </c>
    </row>
    <row r="9361" spans="1:5" ht="13.5" customHeight="1">
      <c r="A9361">
        <v>152</v>
      </c>
      <c r="B9361" t="str">
        <f t="shared" si="146"/>
        <v>152---16</v>
      </c>
      <c r="C9361" t="s">
        <v>819</v>
      </c>
      <c r="D9361" t="s">
        <v>756</v>
      </c>
      <c r="E9361">
        <v>16</v>
      </c>
    </row>
    <row r="9362" spans="1:5" ht="13.5" customHeight="1">
      <c r="A9362">
        <v>152</v>
      </c>
      <c r="B9362" t="str">
        <f t="shared" si="146"/>
        <v>152---17</v>
      </c>
      <c r="C9362" t="s">
        <v>1074</v>
      </c>
      <c r="D9362" t="s">
        <v>880</v>
      </c>
      <c r="E9362">
        <v>17</v>
      </c>
    </row>
    <row r="9363" spans="1:5" ht="13.5" customHeight="1">
      <c r="A9363">
        <v>152</v>
      </c>
      <c r="B9363" t="str">
        <f t="shared" si="146"/>
        <v>152---18</v>
      </c>
      <c r="C9363" t="s">
        <v>820</v>
      </c>
      <c r="D9363" t="s">
        <v>882</v>
      </c>
      <c r="E9363">
        <v>18</v>
      </c>
    </row>
    <row r="9364" spans="1:5" ht="13.5" customHeight="1">
      <c r="A9364">
        <v>152</v>
      </c>
      <c r="B9364" t="str">
        <f t="shared" si="146"/>
        <v>152---19</v>
      </c>
      <c r="C9364" t="s">
        <v>751</v>
      </c>
      <c r="D9364" t="s">
        <v>1281</v>
      </c>
      <c r="E9364">
        <v>19</v>
      </c>
    </row>
    <row r="9365" spans="1:5" ht="13.5" customHeight="1">
      <c r="A9365">
        <v>152</v>
      </c>
      <c r="B9365" t="str">
        <f t="shared" si="146"/>
        <v>152---20</v>
      </c>
      <c r="C9365" t="s">
        <v>824</v>
      </c>
      <c r="D9365" t="s">
        <v>752</v>
      </c>
      <c r="E9365">
        <v>20</v>
      </c>
    </row>
    <row r="9366" spans="1:5" ht="13.5" customHeight="1">
      <c r="A9366">
        <v>152</v>
      </c>
      <c r="B9366" t="str">
        <f t="shared" si="146"/>
        <v>152---21</v>
      </c>
      <c r="C9366" t="s">
        <v>826</v>
      </c>
      <c r="D9366" t="s">
        <v>1079</v>
      </c>
      <c r="E9366">
        <v>21</v>
      </c>
    </row>
    <row r="9367" spans="1:5" ht="13.5" customHeight="1">
      <c r="A9367">
        <v>152</v>
      </c>
      <c r="B9367" t="str">
        <f t="shared" si="146"/>
        <v>152---22</v>
      </c>
      <c r="C9367" t="s">
        <v>757</v>
      </c>
      <c r="D9367" t="s">
        <v>1272</v>
      </c>
      <c r="E9367">
        <v>22</v>
      </c>
    </row>
    <row r="9368" spans="1:5" ht="13.5" customHeight="1">
      <c r="A9368">
        <v>152</v>
      </c>
      <c r="B9368" t="str">
        <f t="shared" si="146"/>
        <v>152---23</v>
      </c>
      <c r="C9368" t="s">
        <v>763</v>
      </c>
      <c r="D9368" t="s">
        <v>1086</v>
      </c>
      <c r="E9368">
        <v>23</v>
      </c>
    </row>
    <row r="9369" spans="1:5" ht="13.5" customHeight="1">
      <c r="A9369">
        <v>152</v>
      </c>
      <c r="B9369" t="str">
        <f t="shared" si="146"/>
        <v>152---24</v>
      </c>
      <c r="C9369" t="s">
        <v>890</v>
      </c>
      <c r="D9369" t="s">
        <v>911</v>
      </c>
      <c r="E9369">
        <v>24</v>
      </c>
    </row>
    <row r="9370" spans="1:5" ht="13.5" customHeight="1">
      <c r="A9370">
        <v>152</v>
      </c>
      <c r="B9370" t="str">
        <f t="shared" si="146"/>
        <v>152---25</v>
      </c>
      <c r="C9370" t="s">
        <v>868</v>
      </c>
      <c r="D9370" t="s">
        <v>758</v>
      </c>
      <c r="E9370">
        <v>25</v>
      </c>
    </row>
    <row r="9371" spans="1:5" ht="13.5" customHeight="1">
      <c r="A9371">
        <v>152</v>
      </c>
      <c r="B9371" t="str">
        <f t="shared" si="146"/>
        <v>152---26</v>
      </c>
      <c r="C9371" t="s">
        <v>5946</v>
      </c>
      <c r="D9371" t="s">
        <v>893</v>
      </c>
      <c r="E9371">
        <v>26</v>
      </c>
    </row>
    <row r="9372" spans="1:5" ht="13.5" customHeight="1">
      <c r="A9372">
        <v>152</v>
      </c>
      <c r="B9372" t="str">
        <f t="shared" si="146"/>
        <v>152---27</v>
      </c>
      <c r="C9372" t="s">
        <v>5947</v>
      </c>
      <c r="D9372" t="s">
        <v>884</v>
      </c>
      <c r="E9372">
        <v>27</v>
      </c>
    </row>
    <row r="9373" spans="1:5" ht="13.5" customHeight="1">
      <c r="A9373">
        <v>152</v>
      </c>
      <c r="B9373" t="str">
        <f t="shared" si="146"/>
        <v>152---28</v>
      </c>
      <c r="C9373" t="s">
        <v>5948</v>
      </c>
      <c r="D9373" t="s">
        <v>886</v>
      </c>
      <c r="E9373">
        <v>28</v>
      </c>
    </row>
    <row r="9374" spans="1:5" ht="13.5" customHeight="1">
      <c r="A9374">
        <v>152</v>
      </c>
      <c r="B9374" t="str">
        <f t="shared" si="146"/>
        <v>152---29</v>
      </c>
      <c r="C9374" t="s">
        <v>5949</v>
      </c>
      <c r="D9374" t="s">
        <v>895</v>
      </c>
      <c r="E9374">
        <v>29</v>
      </c>
    </row>
    <row r="9375" spans="1:5" ht="13.5" customHeight="1">
      <c r="A9375">
        <v>152</v>
      </c>
      <c r="B9375" t="str">
        <f t="shared" si="146"/>
        <v>152---30</v>
      </c>
      <c r="C9375" t="s">
        <v>5915</v>
      </c>
      <c r="D9375" t="s">
        <v>772</v>
      </c>
      <c r="E9375">
        <v>30</v>
      </c>
    </row>
    <row r="9376" spans="1:5" ht="13.5" customHeight="1">
      <c r="A9376">
        <v>152</v>
      </c>
      <c r="B9376" t="str">
        <f t="shared" si="146"/>
        <v>152---31</v>
      </c>
      <c r="C9376" t="s">
        <v>5917</v>
      </c>
      <c r="D9376" t="s">
        <v>789</v>
      </c>
      <c r="E9376">
        <v>31</v>
      </c>
    </row>
    <row r="9377" spans="1:5" ht="13.5" customHeight="1">
      <c r="A9377">
        <v>152</v>
      </c>
      <c r="B9377" t="str">
        <f t="shared" si="146"/>
        <v>152---32</v>
      </c>
      <c r="C9377" t="s">
        <v>5918</v>
      </c>
      <c r="D9377" t="s">
        <v>770</v>
      </c>
      <c r="E9377">
        <v>32</v>
      </c>
    </row>
    <row r="9378" spans="1:5" ht="13.5" customHeight="1">
      <c r="A9378">
        <v>152</v>
      </c>
      <c r="B9378" t="str">
        <f t="shared" si="146"/>
        <v>152---33</v>
      </c>
      <c r="C9378" t="s">
        <v>5931</v>
      </c>
      <c r="D9378" t="s">
        <v>1044</v>
      </c>
      <c r="E9378">
        <v>33</v>
      </c>
    </row>
    <row r="9379" spans="1:5" ht="13.5" customHeight="1">
      <c r="A9379">
        <v>152</v>
      </c>
      <c r="B9379" t="str">
        <f t="shared" si="146"/>
        <v>152---34</v>
      </c>
      <c r="C9379" t="s">
        <v>5950</v>
      </c>
      <c r="D9379" t="s">
        <v>906</v>
      </c>
      <c r="E9379">
        <v>34</v>
      </c>
    </row>
    <row r="9380" spans="1:5" ht="13.5" customHeight="1">
      <c r="A9380">
        <v>152</v>
      </c>
      <c r="B9380" t="str">
        <f t="shared" si="146"/>
        <v>152---35</v>
      </c>
      <c r="C9380" t="s">
        <v>5938</v>
      </c>
      <c r="D9380" t="s">
        <v>851</v>
      </c>
      <c r="E9380">
        <v>35</v>
      </c>
    </row>
    <row r="9381" spans="1:5" ht="13.5" customHeight="1">
      <c r="A9381">
        <v>152</v>
      </c>
      <c r="B9381" t="str">
        <f t="shared" si="146"/>
        <v>152---36</v>
      </c>
      <c r="C9381" t="s">
        <v>5955</v>
      </c>
      <c r="D9381" t="s">
        <v>889</v>
      </c>
      <c r="E9381">
        <v>36</v>
      </c>
    </row>
    <row r="9382" spans="1:5" ht="13.5" customHeight="1">
      <c r="A9382">
        <v>153</v>
      </c>
      <c r="B9382" t="str">
        <f t="shared" si="146"/>
        <v>153---1</v>
      </c>
      <c r="C9382" t="s">
        <v>4234</v>
      </c>
      <c r="D9382" t="s">
        <v>877</v>
      </c>
      <c r="E9382">
        <v>1</v>
      </c>
    </row>
    <row r="9383" spans="1:5" ht="13.5" customHeight="1">
      <c r="A9383">
        <v>153</v>
      </c>
      <c r="B9383" t="str">
        <f t="shared" si="146"/>
        <v>153---2</v>
      </c>
      <c r="C9383" t="s">
        <v>4216</v>
      </c>
      <c r="D9383" t="s">
        <v>877</v>
      </c>
      <c r="E9383">
        <v>2</v>
      </c>
    </row>
    <row r="9384" spans="1:5" ht="13.5" customHeight="1">
      <c r="A9384">
        <v>153</v>
      </c>
      <c r="B9384" t="str">
        <f t="shared" si="146"/>
        <v>153---3</v>
      </c>
      <c r="C9384" t="s">
        <v>4216</v>
      </c>
      <c r="D9384" t="s">
        <v>902</v>
      </c>
      <c r="E9384">
        <v>3</v>
      </c>
    </row>
    <row r="9385" spans="1:5" ht="13.5" customHeight="1">
      <c r="A9385">
        <v>153</v>
      </c>
      <c r="B9385" t="str">
        <f t="shared" si="146"/>
        <v>153---4</v>
      </c>
      <c r="C9385" t="s">
        <v>4216</v>
      </c>
      <c r="D9385" t="s">
        <v>1135</v>
      </c>
      <c r="E9385">
        <v>4</v>
      </c>
    </row>
    <row r="9386" spans="1:5" ht="13.5" customHeight="1">
      <c r="A9386">
        <v>153</v>
      </c>
      <c r="B9386" t="str">
        <f t="shared" si="146"/>
        <v>153---5</v>
      </c>
      <c r="C9386" t="s">
        <v>4216</v>
      </c>
      <c r="D9386" t="s">
        <v>713</v>
      </c>
      <c r="E9386">
        <v>5</v>
      </c>
    </row>
    <row r="9387" spans="1:5" ht="13.5" customHeight="1">
      <c r="A9387">
        <v>153</v>
      </c>
      <c r="B9387" t="str">
        <f t="shared" si="146"/>
        <v>153---6</v>
      </c>
      <c r="C9387" t="s">
        <v>4216</v>
      </c>
      <c r="D9387" t="s">
        <v>1029</v>
      </c>
      <c r="E9387">
        <v>6</v>
      </c>
    </row>
    <row r="9388" spans="1:5" ht="13.5" customHeight="1">
      <c r="A9388">
        <v>153</v>
      </c>
      <c r="B9388" t="str">
        <f t="shared" si="146"/>
        <v>153---7</v>
      </c>
      <c r="C9388" t="s">
        <v>4216</v>
      </c>
      <c r="D9388" t="s">
        <v>873</v>
      </c>
      <c r="E9388">
        <v>7</v>
      </c>
    </row>
    <row r="9389" spans="1:5" ht="13.5" customHeight="1">
      <c r="A9389">
        <v>153</v>
      </c>
      <c r="B9389" t="str">
        <f t="shared" si="146"/>
        <v>153---8</v>
      </c>
      <c r="C9389" t="s">
        <v>4252</v>
      </c>
      <c r="D9389" t="s">
        <v>1066</v>
      </c>
      <c r="E9389">
        <v>8</v>
      </c>
    </row>
    <row r="9390" spans="1:5" ht="13.5" customHeight="1">
      <c r="A9390">
        <v>153</v>
      </c>
      <c r="B9390" t="str">
        <f t="shared" si="146"/>
        <v>153---9</v>
      </c>
      <c r="C9390" t="s">
        <v>4269</v>
      </c>
      <c r="D9390" t="s">
        <v>973</v>
      </c>
      <c r="E9390">
        <v>9</v>
      </c>
    </row>
    <row r="9391" spans="1:5" ht="13.5" customHeight="1">
      <c r="A9391">
        <v>153</v>
      </c>
      <c r="B9391" t="str">
        <f t="shared" si="146"/>
        <v>153---10</v>
      </c>
      <c r="C9391" t="s">
        <v>4271</v>
      </c>
      <c r="D9391" t="s">
        <v>908</v>
      </c>
      <c r="E9391">
        <v>10</v>
      </c>
    </row>
    <row r="9392" spans="1:5" ht="13.5" customHeight="1">
      <c r="A9392">
        <v>153</v>
      </c>
      <c r="B9392" t="str">
        <f t="shared" si="146"/>
        <v>153---11</v>
      </c>
      <c r="C9392" t="s">
        <v>4239</v>
      </c>
      <c r="D9392" t="s">
        <v>756</v>
      </c>
      <c r="E9392">
        <v>11</v>
      </c>
    </row>
    <row r="9393" spans="1:5" ht="13.5" customHeight="1">
      <c r="A9393">
        <v>153</v>
      </c>
      <c r="B9393" t="str">
        <f t="shared" si="146"/>
        <v>153---12</v>
      </c>
      <c r="C9393" t="s">
        <v>4228</v>
      </c>
      <c r="D9393" t="s">
        <v>6239</v>
      </c>
      <c r="E9393">
        <v>12</v>
      </c>
    </row>
    <row r="9394" spans="1:5" ht="13.5" customHeight="1">
      <c r="A9394">
        <v>153</v>
      </c>
      <c r="B9394" t="str">
        <f t="shared" si="146"/>
        <v>153---13</v>
      </c>
      <c r="C9394" t="s">
        <v>4268</v>
      </c>
      <c r="D9394" t="s">
        <v>869</v>
      </c>
      <c r="E9394">
        <v>13</v>
      </c>
    </row>
    <row r="9395" spans="1:5" ht="13.5" customHeight="1">
      <c r="A9395">
        <v>153</v>
      </c>
      <c r="B9395" t="str">
        <f t="shared" si="146"/>
        <v>153---14</v>
      </c>
      <c r="C9395" t="s">
        <v>4230</v>
      </c>
      <c r="D9395" t="s">
        <v>1229</v>
      </c>
      <c r="E9395">
        <v>14</v>
      </c>
    </row>
    <row r="9396" spans="1:5" ht="13.5" customHeight="1">
      <c r="A9396">
        <v>153</v>
      </c>
      <c r="B9396" t="str">
        <f t="shared" si="146"/>
        <v>153---15</v>
      </c>
      <c r="C9396" t="s">
        <v>4244</v>
      </c>
      <c r="D9396" t="s">
        <v>878</v>
      </c>
      <c r="E9396">
        <v>15</v>
      </c>
    </row>
    <row r="9397" spans="1:5" ht="13.5" customHeight="1">
      <c r="A9397">
        <v>153</v>
      </c>
      <c r="B9397" t="str">
        <f t="shared" si="146"/>
        <v>153---16</v>
      </c>
      <c r="C9397" t="s">
        <v>4231</v>
      </c>
      <c r="D9397" t="s">
        <v>740</v>
      </c>
      <c r="E9397">
        <v>16</v>
      </c>
    </row>
    <row r="9398" spans="1:5" ht="13.5" customHeight="1">
      <c r="A9398">
        <v>153</v>
      </c>
      <c r="B9398" t="str">
        <f t="shared" si="146"/>
        <v>153---17</v>
      </c>
      <c r="C9398" t="s">
        <v>4254</v>
      </c>
      <c r="D9398" t="s">
        <v>893</v>
      </c>
      <c r="E9398">
        <v>17</v>
      </c>
    </row>
    <row r="9399" spans="1:5" ht="13.5" customHeight="1">
      <c r="A9399">
        <v>153</v>
      </c>
      <c r="B9399" t="str">
        <f t="shared" si="146"/>
        <v>153---18</v>
      </c>
      <c r="C9399" t="s">
        <v>4233</v>
      </c>
      <c r="D9399" t="s">
        <v>880</v>
      </c>
      <c r="E9399">
        <v>18</v>
      </c>
    </row>
    <row r="9400" spans="1:5" ht="13.5" customHeight="1">
      <c r="A9400">
        <v>153</v>
      </c>
      <c r="B9400" t="str">
        <f t="shared" si="146"/>
        <v>153---19</v>
      </c>
      <c r="C9400" t="s">
        <v>4272</v>
      </c>
      <c r="D9400" t="s">
        <v>1037</v>
      </c>
      <c r="E9400">
        <v>19</v>
      </c>
    </row>
    <row r="9401" spans="1:5" ht="13.5" customHeight="1">
      <c r="A9401">
        <v>153</v>
      </c>
      <c r="B9401" t="str">
        <f t="shared" si="146"/>
        <v>153---20</v>
      </c>
      <c r="C9401" t="s">
        <v>4265</v>
      </c>
      <c r="D9401" t="s">
        <v>881</v>
      </c>
      <c r="E9401">
        <v>20</v>
      </c>
    </row>
    <row r="9402" spans="1:5" ht="13.5" customHeight="1">
      <c r="A9402">
        <v>153</v>
      </c>
      <c r="B9402" t="str">
        <f t="shared" si="146"/>
        <v>153---21</v>
      </c>
      <c r="C9402" t="s">
        <v>1017</v>
      </c>
      <c r="D9402" t="s">
        <v>796</v>
      </c>
      <c r="E9402">
        <v>21</v>
      </c>
    </row>
    <row r="9403" spans="1:5" ht="13.5" customHeight="1">
      <c r="A9403">
        <v>153</v>
      </c>
      <c r="B9403" t="str">
        <f t="shared" si="146"/>
        <v>153---22</v>
      </c>
      <c r="C9403" t="s">
        <v>731</v>
      </c>
      <c r="D9403" t="s">
        <v>800</v>
      </c>
      <c r="E9403">
        <v>22</v>
      </c>
    </row>
    <row r="9404" spans="1:5" ht="13.5" customHeight="1">
      <c r="A9404">
        <v>153</v>
      </c>
      <c r="B9404" t="str">
        <f t="shared" si="146"/>
        <v>153---23</v>
      </c>
      <c r="C9404" t="s">
        <v>739</v>
      </c>
      <c r="D9404" t="s">
        <v>736</v>
      </c>
      <c r="E9404">
        <v>23</v>
      </c>
    </row>
    <row r="9405" spans="1:5" ht="13.5" customHeight="1">
      <c r="A9405">
        <v>153</v>
      </c>
      <c r="B9405" t="str">
        <f t="shared" si="146"/>
        <v>153---24</v>
      </c>
      <c r="C9405" t="s">
        <v>858</v>
      </c>
      <c r="D9405" t="s">
        <v>740</v>
      </c>
      <c r="E9405">
        <v>24</v>
      </c>
    </row>
    <row r="9406" spans="1:5" ht="13.5" customHeight="1">
      <c r="A9406">
        <v>153</v>
      </c>
      <c r="B9406" t="str">
        <f t="shared" si="146"/>
        <v>153---25</v>
      </c>
      <c r="C9406" t="s">
        <v>743</v>
      </c>
      <c r="D9406" t="s">
        <v>754</v>
      </c>
      <c r="E9406">
        <v>25</v>
      </c>
    </row>
    <row r="9407" spans="1:5" ht="13.5" customHeight="1">
      <c r="A9407">
        <v>153</v>
      </c>
      <c r="B9407" t="str">
        <f t="shared" si="146"/>
        <v>153---26</v>
      </c>
      <c r="C9407" t="s">
        <v>987</v>
      </c>
      <c r="D9407" t="s">
        <v>1263</v>
      </c>
      <c r="E9407">
        <v>26</v>
      </c>
    </row>
    <row r="9408" spans="1:5" ht="13.5" customHeight="1">
      <c r="A9408">
        <v>153</v>
      </c>
      <c r="B9408" t="str">
        <f t="shared" si="146"/>
        <v>153---27</v>
      </c>
      <c r="C9408" t="s">
        <v>989</v>
      </c>
      <c r="D9408" t="s">
        <v>738</v>
      </c>
      <c r="E9408">
        <v>27</v>
      </c>
    </row>
    <row r="9409" spans="1:5" ht="13.5" customHeight="1">
      <c r="A9409">
        <v>153</v>
      </c>
      <c r="B9409" t="str">
        <f t="shared" si="146"/>
        <v>153---28</v>
      </c>
      <c r="C9409" t="s">
        <v>747</v>
      </c>
      <c r="D9409" t="s">
        <v>1154</v>
      </c>
      <c r="E9409">
        <v>28</v>
      </c>
    </row>
    <row r="9410" spans="1:5" ht="13.5" customHeight="1">
      <c r="A9410">
        <v>153</v>
      </c>
      <c r="B9410" t="str">
        <f t="shared" si="146"/>
        <v>153---29</v>
      </c>
      <c r="C9410" t="s">
        <v>819</v>
      </c>
      <c r="D9410" t="s">
        <v>756</v>
      </c>
      <c r="E9410">
        <v>29</v>
      </c>
    </row>
    <row r="9411" spans="1:5" ht="13.5" customHeight="1">
      <c r="A9411">
        <v>153</v>
      </c>
      <c r="B9411" t="str">
        <f t="shared" ref="B9411:B9474" si="147">A9411&amp;"---"&amp;E9411</f>
        <v>153---30</v>
      </c>
      <c r="C9411" t="s">
        <v>1074</v>
      </c>
      <c r="D9411" t="s">
        <v>880</v>
      </c>
      <c r="E9411">
        <v>30</v>
      </c>
    </row>
    <row r="9412" spans="1:5" ht="13.5" customHeight="1">
      <c r="A9412">
        <v>153</v>
      </c>
      <c r="B9412" t="str">
        <f t="shared" si="147"/>
        <v>153---31</v>
      </c>
      <c r="C9412" t="s">
        <v>820</v>
      </c>
      <c r="D9412" t="s">
        <v>882</v>
      </c>
      <c r="E9412">
        <v>31</v>
      </c>
    </row>
    <row r="9413" spans="1:5" ht="13.5" customHeight="1">
      <c r="A9413">
        <v>153</v>
      </c>
      <c r="B9413" t="str">
        <f t="shared" si="147"/>
        <v>153---32</v>
      </c>
      <c r="C9413" t="s">
        <v>751</v>
      </c>
      <c r="D9413" t="s">
        <v>1281</v>
      </c>
      <c r="E9413">
        <v>32</v>
      </c>
    </row>
    <row r="9414" spans="1:5" ht="13.5" customHeight="1">
      <c r="A9414">
        <v>153</v>
      </c>
      <c r="B9414" t="str">
        <f t="shared" si="147"/>
        <v>153---33</v>
      </c>
      <c r="C9414" t="s">
        <v>824</v>
      </c>
      <c r="D9414" t="s">
        <v>752</v>
      </c>
      <c r="E9414">
        <v>33</v>
      </c>
    </row>
    <row r="9415" spans="1:5" ht="13.5" customHeight="1">
      <c r="A9415">
        <v>153</v>
      </c>
      <c r="B9415" t="str">
        <f t="shared" si="147"/>
        <v>153---34</v>
      </c>
      <c r="C9415" t="s">
        <v>826</v>
      </c>
      <c r="D9415" t="s">
        <v>1079</v>
      </c>
      <c r="E9415">
        <v>34</v>
      </c>
    </row>
    <row r="9416" spans="1:5" ht="13.5" customHeight="1">
      <c r="A9416">
        <v>153</v>
      </c>
      <c r="B9416" t="str">
        <f t="shared" si="147"/>
        <v>153---35</v>
      </c>
      <c r="C9416" t="s">
        <v>1005</v>
      </c>
      <c r="D9416" t="s">
        <v>1105</v>
      </c>
      <c r="E9416">
        <v>35</v>
      </c>
    </row>
    <row r="9417" spans="1:5" ht="13.5" customHeight="1">
      <c r="A9417">
        <v>153</v>
      </c>
      <c r="B9417" t="str">
        <f t="shared" si="147"/>
        <v>153---36</v>
      </c>
      <c r="C9417" t="s">
        <v>755</v>
      </c>
      <c r="D9417" t="s">
        <v>1146</v>
      </c>
      <c r="E9417">
        <v>36</v>
      </c>
    </row>
    <row r="9418" spans="1:5" ht="13.5" customHeight="1">
      <c r="A9418">
        <v>153</v>
      </c>
      <c r="B9418" t="str">
        <f t="shared" si="147"/>
        <v>153---37</v>
      </c>
      <c r="C9418" t="s">
        <v>757</v>
      </c>
      <c r="D9418" t="s">
        <v>1272</v>
      </c>
      <c r="E9418">
        <v>37</v>
      </c>
    </row>
    <row r="9419" spans="1:5" ht="13.5" customHeight="1">
      <c r="A9419">
        <v>153</v>
      </c>
      <c r="B9419" t="str">
        <f t="shared" si="147"/>
        <v>153---38</v>
      </c>
      <c r="C9419" t="s">
        <v>940</v>
      </c>
      <c r="D9419" t="s">
        <v>1239</v>
      </c>
      <c r="E9419">
        <v>38</v>
      </c>
    </row>
    <row r="9420" spans="1:5" ht="13.5" customHeight="1">
      <c r="A9420">
        <v>153</v>
      </c>
      <c r="B9420" t="str">
        <f t="shared" si="147"/>
        <v>153---39</v>
      </c>
      <c r="C9420" t="s">
        <v>763</v>
      </c>
      <c r="D9420" t="s">
        <v>1086</v>
      </c>
      <c r="E9420">
        <v>39</v>
      </c>
    </row>
    <row r="9421" spans="1:5" ht="13.5" customHeight="1">
      <c r="A9421">
        <v>153</v>
      </c>
      <c r="B9421" t="str">
        <f t="shared" si="147"/>
        <v>153---40</v>
      </c>
      <c r="C9421" t="s">
        <v>890</v>
      </c>
      <c r="D9421" t="s">
        <v>911</v>
      </c>
      <c r="E9421">
        <v>40</v>
      </c>
    </row>
    <row r="9422" spans="1:5" ht="13.5" customHeight="1">
      <c r="A9422">
        <v>153</v>
      </c>
      <c r="B9422" t="str">
        <f t="shared" si="147"/>
        <v>153---41</v>
      </c>
      <c r="C9422" t="s">
        <v>1252</v>
      </c>
      <c r="D9422" t="s">
        <v>1283</v>
      </c>
      <c r="E9422">
        <v>41</v>
      </c>
    </row>
    <row r="9423" spans="1:5" ht="13.5" customHeight="1">
      <c r="A9423">
        <v>153</v>
      </c>
      <c r="B9423" t="str">
        <f t="shared" si="147"/>
        <v>153---42</v>
      </c>
      <c r="C9423" t="s">
        <v>868</v>
      </c>
      <c r="D9423" t="s">
        <v>758</v>
      </c>
      <c r="E9423">
        <v>42</v>
      </c>
    </row>
    <row r="9424" spans="1:5" ht="13.5" customHeight="1">
      <c r="A9424">
        <v>153</v>
      </c>
      <c r="B9424" t="str">
        <f t="shared" si="147"/>
        <v>153---43</v>
      </c>
      <c r="C9424" t="s">
        <v>969</v>
      </c>
      <c r="D9424" t="s">
        <v>802</v>
      </c>
      <c r="E9424">
        <v>43</v>
      </c>
    </row>
    <row r="9425" spans="1:5" ht="13.5" customHeight="1">
      <c r="A9425">
        <v>153</v>
      </c>
      <c r="B9425" t="str">
        <f t="shared" si="147"/>
        <v>153---44</v>
      </c>
      <c r="C9425" t="s">
        <v>918</v>
      </c>
      <c r="D9425" t="s">
        <v>865</v>
      </c>
      <c r="E9425">
        <v>44</v>
      </c>
    </row>
    <row r="9426" spans="1:5" ht="13.5" customHeight="1">
      <c r="A9426">
        <v>153</v>
      </c>
      <c r="B9426" t="str">
        <f t="shared" si="147"/>
        <v>153---45</v>
      </c>
      <c r="C9426" t="s">
        <v>1134</v>
      </c>
      <c r="D9426" t="s">
        <v>6232</v>
      </c>
      <c r="E9426">
        <v>45</v>
      </c>
    </row>
    <row r="9427" spans="1:5" ht="13.5" customHeight="1">
      <c r="A9427">
        <v>153</v>
      </c>
      <c r="B9427" t="str">
        <f t="shared" si="147"/>
        <v>153---46</v>
      </c>
      <c r="C9427" t="s">
        <v>5913</v>
      </c>
      <c r="D9427" t="s">
        <v>1114</v>
      </c>
      <c r="E9427">
        <v>46</v>
      </c>
    </row>
    <row r="9428" spans="1:5" ht="13.5" customHeight="1">
      <c r="A9428">
        <v>153</v>
      </c>
      <c r="B9428" t="str">
        <f t="shared" si="147"/>
        <v>153---47</v>
      </c>
      <c r="C9428" t="s">
        <v>5945</v>
      </c>
      <c r="D9428" t="s">
        <v>881</v>
      </c>
      <c r="E9428">
        <v>47</v>
      </c>
    </row>
    <row r="9429" spans="1:5" ht="13.5" customHeight="1">
      <c r="A9429">
        <v>153</v>
      </c>
      <c r="B9429" t="str">
        <f t="shared" si="147"/>
        <v>153---48</v>
      </c>
      <c r="C9429" t="s">
        <v>5946</v>
      </c>
      <c r="D9429" t="s">
        <v>893</v>
      </c>
      <c r="E9429">
        <v>48</v>
      </c>
    </row>
    <row r="9430" spans="1:5" ht="13.5" customHeight="1">
      <c r="A9430">
        <v>153</v>
      </c>
      <c r="B9430" t="str">
        <f t="shared" si="147"/>
        <v>153---49</v>
      </c>
      <c r="C9430" t="s">
        <v>5947</v>
      </c>
      <c r="D9430" t="s">
        <v>884</v>
      </c>
      <c r="E9430">
        <v>49</v>
      </c>
    </row>
    <row r="9431" spans="1:5" ht="13.5" customHeight="1">
      <c r="A9431">
        <v>153</v>
      </c>
      <c r="B9431" t="str">
        <f t="shared" si="147"/>
        <v>153---50</v>
      </c>
      <c r="C9431" t="s">
        <v>5948</v>
      </c>
      <c r="D9431" t="s">
        <v>886</v>
      </c>
      <c r="E9431">
        <v>50</v>
      </c>
    </row>
    <row r="9432" spans="1:5" ht="13.5" customHeight="1">
      <c r="A9432">
        <v>153</v>
      </c>
      <c r="B9432" t="str">
        <f t="shared" si="147"/>
        <v>153---51</v>
      </c>
      <c r="C9432" t="s">
        <v>5949</v>
      </c>
      <c r="D9432" t="s">
        <v>895</v>
      </c>
      <c r="E9432">
        <v>51</v>
      </c>
    </row>
    <row r="9433" spans="1:5" ht="13.5" customHeight="1">
      <c r="A9433">
        <v>153</v>
      </c>
      <c r="B9433" t="str">
        <f t="shared" si="147"/>
        <v>153---52</v>
      </c>
      <c r="C9433" t="s">
        <v>5915</v>
      </c>
      <c r="D9433" t="s">
        <v>772</v>
      </c>
      <c r="E9433">
        <v>52</v>
      </c>
    </row>
    <row r="9434" spans="1:5" ht="13.5" customHeight="1">
      <c r="A9434">
        <v>153</v>
      </c>
      <c r="B9434" t="str">
        <f t="shared" si="147"/>
        <v>153---53</v>
      </c>
      <c r="C9434" t="s">
        <v>5917</v>
      </c>
      <c r="D9434" t="s">
        <v>789</v>
      </c>
      <c r="E9434">
        <v>53</v>
      </c>
    </row>
    <row r="9435" spans="1:5" ht="13.5" customHeight="1">
      <c r="A9435">
        <v>153</v>
      </c>
      <c r="B9435" t="str">
        <f t="shared" si="147"/>
        <v>153---54</v>
      </c>
      <c r="C9435" t="s">
        <v>5918</v>
      </c>
      <c r="D9435" t="s">
        <v>770</v>
      </c>
      <c r="E9435">
        <v>54</v>
      </c>
    </row>
    <row r="9436" spans="1:5" ht="13.5" customHeight="1">
      <c r="A9436">
        <v>153</v>
      </c>
      <c r="B9436" t="str">
        <f t="shared" si="147"/>
        <v>153---55</v>
      </c>
      <c r="C9436" t="s">
        <v>5931</v>
      </c>
      <c r="D9436" t="s">
        <v>1044</v>
      </c>
      <c r="E9436">
        <v>55</v>
      </c>
    </row>
    <row r="9437" spans="1:5" ht="13.5" customHeight="1">
      <c r="A9437">
        <v>153</v>
      </c>
      <c r="B9437" t="str">
        <f t="shared" si="147"/>
        <v>153---56</v>
      </c>
      <c r="C9437" t="s">
        <v>5950</v>
      </c>
      <c r="D9437" t="s">
        <v>906</v>
      </c>
      <c r="E9437">
        <v>56</v>
      </c>
    </row>
    <row r="9438" spans="1:5" ht="13.5" customHeight="1">
      <c r="A9438">
        <v>153</v>
      </c>
      <c r="B9438" t="str">
        <f t="shared" si="147"/>
        <v>153---57</v>
      </c>
      <c r="C9438" t="s">
        <v>5936</v>
      </c>
      <c r="D9438" t="s">
        <v>845</v>
      </c>
      <c r="E9438">
        <v>57</v>
      </c>
    </row>
    <row r="9439" spans="1:5" ht="13.5" customHeight="1">
      <c r="A9439">
        <v>153</v>
      </c>
      <c r="B9439" t="str">
        <f t="shared" si="147"/>
        <v>153---58</v>
      </c>
      <c r="C9439" t="s">
        <v>5938</v>
      </c>
      <c r="D9439" t="s">
        <v>851</v>
      </c>
      <c r="E9439">
        <v>58</v>
      </c>
    </row>
    <row r="9440" spans="1:5" ht="13.5" customHeight="1">
      <c r="A9440">
        <v>153</v>
      </c>
      <c r="B9440" t="str">
        <f t="shared" si="147"/>
        <v>153---59</v>
      </c>
      <c r="C9440" t="s">
        <v>5991</v>
      </c>
      <c r="D9440" t="s">
        <v>1092</v>
      </c>
      <c r="E9440">
        <v>59</v>
      </c>
    </row>
    <row r="9441" spans="1:5" ht="13.5" customHeight="1">
      <c r="A9441">
        <v>153</v>
      </c>
      <c r="B9441" t="str">
        <f t="shared" si="147"/>
        <v>153---60</v>
      </c>
      <c r="C9441" t="s">
        <v>5955</v>
      </c>
      <c r="D9441" t="s">
        <v>889</v>
      </c>
      <c r="E9441">
        <v>60</v>
      </c>
    </row>
    <row r="9442" spans="1:5" ht="13.5" customHeight="1">
      <c r="A9442">
        <v>135</v>
      </c>
      <c r="B9442" t="str">
        <f t="shared" si="147"/>
        <v>135---1</v>
      </c>
      <c r="C9442" t="s">
        <v>4216</v>
      </c>
      <c r="D9442" t="s">
        <v>1024</v>
      </c>
      <c r="E9442">
        <v>1</v>
      </c>
    </row>
    <row r="9443" spans="1:5" ht="13.5" customHeight="1">
      <c r="A9443">
        <v>135</v>
      </c>
      <c r="B9443" t="str">
        <f t="shared" si="147"/>
        <v>135---2</v>
      </c>
      <c r="C9443" t="s">
        <v>4216</v>
      </c>
      <c r="D9443" t="s">
        <v>1021</v>
      </c>
      <c r="E9443">
        <v>2</v>
      </c>
    </row>
    <row r="9444" spans="1:5" ht="13.5" customHeight="1">
      <c r="A9444">
        <v>135</v>
      </c>
      <c r="B9444" t="str">
        <f t="shared" si="147"/>
        <v>135---3</v>
      </c>
      <c r="C9444" t="s">
        <v>4252</v>
      </c>
      <c r="D9444" t="s">
        <v>1043</v>
      </c>
      <c r="E9444">
        <v>3</v>
      </c>
    </row>
    <row r="9445" spans="1:5" ht="13.5" customHeight="1">
      <c r="A9445">
        <v>135</v>
      </c>
      <c r="B9445" t="str">
        <f t="shared" si="147"/>
        <v>135---4</v>
      </c>
      <c r="C9445" t="s">
        <v>4269</v>
      </c>
      <c r="D9445" t="s">
        <v>1278</v>
      </c>
      <c r="E9445">
        <v>4</v>
      </c>
    </row>
    <row r="9446" spans="1:5" ht="13.5" customHeight="1">
      <c r="A9446">
        <v>135</v>
      </c>
      <c r="B9446" t="str">
        <f t="shared" si="147"/>
        <v>135---5</v>
      </c>
      <c r="C9446" t="s">
        <v>4271</v>
      </c>
      <c r="D9446" t="s">
        <v>1143</v>
      </c>
      <c r="E9446">
        <v>5</v>
      </c>
    </row>
    <row r="9447" spans="1:5" ht="13.5" customHeight="1">
      <c r="A9447">
        <v>135</v>
      </c>
      <c r="B9447" t="str">
        <f t="shared" si="147"/>
        <v>135---6</v>
      </c>
      <c r="C9447" t="s">
        <v>4239</v>
      </c>
      <c r="D9447" t="s">
        <v>1286</v>
      </c>
      <c r="E9447">
        <v>6</v>
      </c>
    </row>
    <row r="9448" spans="1:5" ht="13.5" customHeight="1">
      <c r="A9448">
        <v>135</v>
      </c>
      <c r="B9448" t="str">
        <f t="shared" si="147"/>
        <v>135---7</v>
      </c>
      <c r="C9448" t="s">
        <v>4228</v>
      </c>
      <c r="D9448" t="s">
        <v>966</v>
      </c>
      <c r="E9448">
        <v>7</v>
      </c>
    </row>
    <row r="9449" spans="1:5" ht="13.5" customHeight="1">
      <c r="A9449">
        <v>135</v>
      </c>
      <c r="B9449" t="str">
        <f t="shared" si="147"/>
        <v>135---8</v>
      </c>
      <c r="C9449" t="s">
        <v>4268</v>
      </c>
      <c r="D9449" t="s">
        <v>833</v>
      </c>
      <c r="E9449">
        <v>8</v>
      </c>
    </row>
    <row r="9450" spans="1:5" ht="13.5" customHeight="1">
      <c r="A9450">
        <v>135</v>
      </c>
      <c r="B9450" t="str">
        <f t="shared" si="147"/>
        <v>135---9</v>
      </c>
      <c r="C9450" t="s">
        <v>4230</v>
      </c>
      <c r="D9450" t="s">
        <v>1164</v>
      </c>
      <c r="E9450">
        <v>9</v>
      </c>
    </row>
    <row r="9451" spans="1:5" ht="13.5" customHeight="1">
      <c r="A9451">
        <v>135</v>
      </c>
      <c r="B9451" t="str">
        <f t="shared" si="147"/>
        <v>135---10</v>
      </c>
      <c r="C9451" t="s">
        <v>4244</v>
      </c>
      <c r="D9451" t="s">
        <v>1144</v>
      </c>
      <c r="E9451">
        <v>10</v>
      </c>
    </row>
    <row r="9452" spans="1:5" ht="13.5" customHeight="1">
      <c r="A9452">
        <v>135</v>
      </c>
      <c r="B9452" t="str">
        <f t="shared" si="147"/>
        <v>135---11</v>
      </c>
      <c r="C9452" t="s">
        <v>4231</v>
      </c>
      <c r="D9452" t="s">
        <v>783</v>
      </c>
      <c r="E9452">
        <v>11</v>
      </c>
    </row>
    <row r="9453" spans="1:5" ht="13.5" customHeight="1">
      <c r="A9453">
        <v>135</v>
      </c>
      <c r="B9453" t="str">
        <f t="shared" si="147"/>
        <v>135---12</v>
      </c>
      <c r="C9453" t="s">
        <v>4254</v>
      </c>
      <c r="D9453" t="s">
        <v>937</v>
      </c>
      <c r="E9453">
        <v>12</v>
      </c>
    </row>
    <row r="9454" spans="1:5" ht="13.5" customHeight="1">
      <c r="A9454">
        <v>135</v>
      </c>
      <c r="B9454" t="str">
        <f t="shared" si="147"/>
        <v>135---13</v>
      </c>
      <c r="C9454" t="s">
        <v>4233</v>
      </c>
      <c r="D9454" t="s">
        <v>1191</v>
      </c>
      <c r="E9454">
        <v>13</v>
      </c>
    </row>
    <row r="9455" spans="1:5" ht="13.5" customHeight="1">
      <c r="A9455">
        <v>135</v>
      </c>
      <c r="B9455" t="str">
        <f t="shared" si="147"/>
        <v>135---14</v>
      </c>
      <c r="C9455" t="s">
        <v>5911</v>
      </c>
      <c r="D9455" t="s">
        <v>1315</v>
      </c>
      <c r="E9455">
        <v>14</v>
      </c>
    </row>
    <row r="9456" spans="1:5" ht="13.5" customHeight="1">
      <c r="A9456">
        <v>135</v>
      </c>
      <c r="B9456" t="str">
        <f t="shared" si="147"/>
        <v>135---15</v>
      </c>
      <c r="C9456" t="s">
        <v>5911</v>
      </c>
      <c r="D9456" t="s">
        <v>1147</v>
      </c>
      <c r="E9456">
        <v>15</v>
      </c>
    </row>
    <row r="9457" spans="1:5" ht="13.5" customHeight="1">
      <c r="A9457">
        <v>135</v>
      </c>
      <c r="B9457" t="str">
        <f t="shared" si="147"/>
        <v>135---16</v>
      </c>
      <c r="C9457" t="s">
        <v>5911</v>
      </c>
      <c r="D9457" t="s">
        <v>1180</v>
      </c>
      <c r="E9457">
        <v>16</v>
      </c>
    </row>
    <row r="9458" spans="1:5" ht="13.5" customHeight="1">
      <c r="A9458">
        <v>135</v>
      </c>
      <c r="B9458" t="str">
        <f t="shared" si="147"/>
        <v>135---17</v>
      </c>
      <c r="C9458" t="s">
        <v>5911</v>
      </c>
      <c r="D9458" t="s">
        <v>899</v>
      </c>
      <c r="E9458">
        <v>17</v>
      </c>
    </row>
    <row r="9459" spans="1:5" ht="13.5" customHeight="1">
      <c r="A9459">
        <v>135</v>
      </c>
      <c r="B9459" t="str">
        <f t="shared" si="147"/>
        <v>135---18</v>
      </c>
      <c r="C9459" t="s">
        <v>743</v>
      </c>
      <c r="D9459" t="s">
        <v>754</v>
      </c>
      <c r="E9459">
        <v>18</v>
      </c>
    </row>
    <row r="9460" spans="1:5" ht="13.5" customHeight="1">
      <c r="A9460">
        <v>135</v>
      </c>
      <c r="B9460" t="str">
        <f t="shared" si="147"/>
        <v>135---19</v>
      </c>
      <c r="C9460" t="s">
        <v>915</v>
      </c>
      <c r="D9460" t="s">
        <v>939</v>
      </c>
      <c r="E9460">
        <v>19</v>
      </c>
    </row>
    <row r="9461" spans="1:5" ht="13.5" customHeight="1">
      <c r="A9461">
        <v>135</v>
      </c>
      <c r="B9461" t="str">
        <f t="shared" si="147"/>
        <v>135---20</v>
      </c>
      <c r="C9461" t="s">
        <v>987</v>
      </c>
      <c r="D9461" t="s">
        <v>1263</v>
      </c>
      <c r="E9461">
        <v>20</v>
      </c>
    </row>
    <row r="9462" spans="1:5" ht="13.5" customHeight="1">
      <c r="A9462">
        <v>135</v>
      </c>
      <c r="B9462" t="str">
        <f t="shared" si="147"/>
        <v>135---21</v>
      </c>
      <c r="C9462" t="s">
        <v>989</v>
      </c>
      <c r="D9462" t="s">
        <v>738</v>
      </c>
      <c r="E9462">
        <v>21</v>
      </c>
    </row>
    <row r="9463" spans="1:5" ht="13.5" customHeight="1">
      <c r="A9463">
        <v>135</v>
      </c>
      <c r="B9463" t="str">
        <f t="shared" si="147"/>
        <v>135---22</v>
      </c>
      <c r="C9463" t="s">
        <v>747</v>
      </c>
      <c r="D9463" t="s">
        <v>1154</v>
      </c>
      <c r="E9463">
        <v>22</v>
      </c>
    </row>
    <row r="9464" spans="1:5" ht="13.5" customHeight="1">
      <c r="A9464">
        <v>135</v>
      </c>
      <c r="B9464" t="str">
        <f t="shared" si="147"/>
        <v>135---23</v>
      </c>
      <c r="C9464" t="s">
        <v>819</v>
      </c>
      <c r="D9464" t="s">
        <v>756</v>
      </c>
      <c r="E9464">
        <v>23</v>
      </c>
    </row>
    <row r="9465" spans="1:5" ht="13.5" customHeight="1">
      <c r="A9465">
        <v>135</v>
      </c>
      <c r="B9465" t="str">
        <f t="shared" si="147"/>
        <v>135---24</v>
      </c>
      <c r="C9465" t="s">
        <v>1074</v>
      </c>
      <c r="D9465" t="s">
        <v>880</v>
      </c>
      <c r="E9465">
        <v>24</v>
      </c>
    </row>
    <row r="9466" spans="1:5" ht="13.5" customHeight="1">
      <c r="A9466">
        <v>135</v>
      </c>
      <c r="B9466" t="str">
        <f t="shared" si="147"/>
        <v>135---25</v>
      </c>
      <c r="C9466" t="s">
        <v>1019</v>
      </c>
      <c r="D9466" t="s">
        <v>734</v>
      </c>
      <c r="E9466">
        <v>25</v>
      </c>
    </row>
    <row r="9467" spans="1:5" ht="13.5" customHeight="1">
      <c r="A9467">
        <v>135</v>
      </c>
      <c r="B9467" t="str">
        <f t="shared" si="147"/>
        <v>135---26</v>
      </c>
      <c r="C9467" t="s">
        <v>822</v>
      </c>
      <c r="D9467" t="s">
        <v>833</v>
      </c>
      <c r="E9467">
        <v>26</v>
      </c>
    </row>
    <row r="9468" spans="1:5" ht="13.5" customHeight="1">
      <c r="A9468">
        <v>135</v>
      </c>
      <c r="B9468" t="str">
        <f t="shared" si="147"/>
        <v>135---27</v>
      </c>
      <c r="C9468" t="s">
        <v>824</v>
      </c>
      <c r="D9468" t="s">
        <v>752</v>
      </c>
      <c r="E9468">
        <v>27</v>
      </c>
    </row>
    <row r="9469" spans="1:5" ht="13.5" customHeight="1">
      <c r="A9469">
        <v>135</v>
      </c>
      <c r="B9469" t="str">
        <f t="shared" si="147"/>
        <v>135---28</v>
      </c>
      <c r="C9469" t="s">
        <v>1005</v>
      </c>
      <c r="D9469" t="s">
        <v>1105</v>
      </c>
      <c r="E9469">
        <v>28</v>
      </c>
    </row>
    <row r="9470" spans="1:5" ht="13.5" customHeight="1">
      <c r="A9470">
        <v>135</v>
      </c>
      <c r="B9470" t="str">
        <f t="shared" si="147"/>
        <v>135---29</v>
      </c>
      <c r="C9470" t="s">
        <v>753</v>
      </c>
      <c r="D9470" t="s">
        <v>1002</v>
      </c>
      <c r="E9470">
        <v>29</v>
      </c>
    </row>
    <row r="9471" spans="1:5" ht="13.5" customHeight="1">
      <c r="A9471">
        <v>135</v>
      </c>
      <c r="B9471" t="str">
        <f t="shared" si="147"/>
        <v>135---30</v>
      </c>
      <c r="C9471" t="s">
        <v>755</v>
      </c>
      <c r="D9471" t="s">
        <v>1146</v>
      </c>
      <c r="E9471">
        <v>30</v>
      </c>
    </row>
    <row r="9472" spans="1:5" ht="13.5" customHeight="1">
      <c r="A9472">
        <v>135</v>
      </c>
      <c r="B9472" t="str">
        <f t="shared" si="147"/>
        <v>135---31</v>
      </c>
      <c r="C9472" t="s">
        <v>991</v>
      </c>
      <c r="D9472" t="s">
        <v>966</v>
      </c>
      <c r="E9472">
        <v>31</v>
      </c>
    </row>
    <row r="9473" spans="1:5" ht="13.5" customHeight="1">
      <c r="A9473">
        <v>135</v>
      </c>
      <c r="B9473" t="str">
        <f t="shared" si="147"/>
        <v>135---32</v>
      </c>
      <c r="C9473" t="s">
        <v>866</v>
      </c>
      <c r="D9473" t="s">
        <v>831</v>
      </c>
      <c r="E9473">
        <v>32</v>
      </c>
    </row>
    <row r="9474" spans="1:5" ht="13.5" customHeight="1">
      <c r="A9474">
        <v>135</v>
      </c>
      <c r="B9474" t="str">
        <f t="shared" si="147"/>
        <v>135---33</v>
      </c>
      <c r="C9474" t="s">
        <v>1096</v>
      </c>
      <c r="D9474" t="s">
        <v>1215</v>
      </c>
      <c r="E9474">
        <v>33</v>
      </c>
    </row>
    <row r="9475" spans="1:5" ht="13.5" customHeight="1">
      <c r="A9475">
        <v>135</v>
      </c>
      <c r="B9475" t="str">
        <f t="shared" ref="B9475:B9538" si="148">A9475&amp;"---"&amp;E9475</f>
        <v>135---34</v>
      </c>
      <c r="C9475" t="s">
        <v>1102</v>
      </c>
      <c r="D9475" t="s">
        <v>1190</v>
      </c>
      <c r="E9475">
        <v>34</v>
      </c>
    </row>
    <row r="9476" spans="1:5" ht="13.5" customHeight="1">
      <c r="A9476">
        <v>135</v>
      </c>
      <c r="B9476" t="str">
        <f t="shared" si="148"/>
        <v>135---35</v>
      </c>
      <c r="C9476" t="s">
        <v>868</v>
      </c>
      <c r="D9476" t="s">
        <v>758</v>
      </c>
      <c r="E9476">
        <v>35</v>
      </c>
    </row>
    <row r="9477" spans="1:5" ht="13.5" customHeight="1">
      <c r="A9477">
        <v>135</v>
      </c>
      <c r="B9477" t="str">
        <f t="shared" si="148"/>
        <v>135---36</v>
      </c>
      <c r="C9477" t="s">
        <v>944</v>
      </c>
      <c r="D9477" t="s">
        <v>1144</v>
      </c>
      <c r="E9477">
        <v>36</v>
      </c>
    </row>
    <row r="9478" spans="1:5" ht="13.5" customHeight="1">
      <c r="A9478">
        <v>135</v>
      </c>
      <c r="B9478" t="str">
        <f t="shared" si="148"/>
        <v>135---37</v>
      </c>
      <c r="C9478" t="s">
        <v>5913</v>
      </c>
      <c r="D9478" t="s">
        <v>1114</v>
      </c>
      <c r="E9478">
        <v>37</v>
      </c>
    </row>
    <row r="9479" spans="1:5" ht="13.5" customHeight="1">
      <c r="A9479">
        <v>135</v>
      </c>
      <c r="B9479" t="str">
        <f t="shared" si="148"/>
        <v>135---38</v>
      </c>
      <c r="C9479" t="s">
        <v>5947</v>
      </c>
      <c r="D9479" t="s">
        <v>884</v>
      </c>
      <c r="E9479">
        <v>38</v>
      </c>
    </row>
    <row r="9480" spans="1:5" ht="13.5" customHeight="1">
      <c r="A9480">
        <v>135</v>
      </c>
      <c r="B9480" t="str">
        <f t="shared" si="148"/>
        <v>135---39</v>
      </c>
      <c r="C9480" t="s">
        <v>5948</v>
      </c>
      <c r="D9480" t="s">
        <v>886</v>
      </c>
      <c r="E9480">
        <v>39</v>
      </c>
    </row>
    <row r="9481" spans="1:5" ht="13.5" customHeight="1">
      <c r="A9481">
        <v>135</v>
      </c>
      <c r="B9481" t="str">
        <f t="shared" si="148"/>
        <v>135---40</v>
      </c>
      <c r="C9481" t="s">
        <v>5961</v>
      </c>
      <c r="D9481" t="s">
        <v>935</v>
      </c>
      <c r="E9481">
        <v>40</v>
      </c>
    </row>
    <row r="9482" spans="1:5" ht="13.5" customHeight="1">
      <c r="A9482">
        <v>135</v>
      </c>
      <c r="B9482" t="str">
        <f t="shared" si="148"/>
        <v>135---41</v>
      </c>
      <c r="C9482" t="s">
        <v>5915</v>
      </c>
      <c r="D9482" t="s">
        <v>772</v>
      </c>
      <c r="E9482">
        <v>41</v>
      </c>
    </row>
    <row r="9483" spans="1:5" ht="13.5" customHeight="1">
      <c r="A9483">
        <v>135</v>
      </c>
      <c r="B9483" t="str">
        <f t="shared" si="148"/>
        <v>135---42</v>
      </c>
      <c r="C9483" t="s">
        <v>5917</v>
      </c>
      <c r="D9483" t="s">
        <v>789</v>
      </c>
      <c r="E9483">
        <v>42</v>
      </c>
    </row>
    <row r="9484" spans="1:5" ht="13.5" customHeight="1">
      <c r="A9484">
        <v>135</v>
      </c>
      <c r="B9484" t="str">
        <f t="shared" si="148"/>
        <v>135---43</v>
      </c>
      <c r="C9484" t="s">
        <v>5918</v>
      </c>
      <c r="D9484" t="s">
        <v>770</v>
      </c>
      <c r="E9484">
        <v>43</v>
      </c>
    </row>
    <row r="9485" spans="1:5" ht="13.5" customHeight="1">
      <c r="A9485">
        <v>135</v>
      </c>
      <c r="B9485" t="str">
        <f t="shared" si="148"/>
        <v>135---44</v>
      </c>
      <c r="C9485" t="s">
        <v>5963</v>
      </c>
      <c r="D9485" t="s">
        <v>937</v>
      </c>
      <c r="E9485">
        <v>44</v>
      </c>
    </row>
    <row r="9486" spans="1:5" ht="13.5" customHeight="1">
      <c r="A9486">
        <v>135</v>
      </c>
      <c r="B9486" t="str">
        <f t="shared" si="148"/>
        <v>135---45</v>
      </c>
      <c r="C9486" t="s">
        <v>5978</v>
      </c>
      <c r="D9486" t="s">
        <v>1191</v>
      </c>
      <c r="E9486">
        <v>45</v>
      </c>
    </row>
    <row r="9487" spans="1:5" ht="13.5" customHeight="1">
      <c r="A9487">
        <v>135</v>
      </c>
      <c r="B9487" t="str">
        <f t="shared" si="148"/>
        <v>135---46</v>
      </c>
      <c r="C9487" t="s">
        <v>5994</v>
      </c>
      <c r="D9487" t="s">
        <v>984</v>
      </c>
      <c r="E9487">
        <v>46</v>
      </c>
    </row>
    <row r="9488" spans="1:5" ht="13.5" customHeight="1">
      <c r="A9488">
        <v>135</v>
      </c>
      <c r="B9488" t="str">
        <f t="shared" si="148"/>
        <v>135---47</v>
      </c>
      <c r="C9488" t="s">
        <v>5984</v>
      </c>
      <c r="D9488" t="s">
        <v>1232</v>
      </c>
      <c r="E9488">
        <v>47</v>
      </c>
    </row>
    <row r="9489" spans="1:5" ht="13.5" customHeight="1">
      <c r="A9489">
        <v>135</v>
      </c>
      <c r="B9489" t="str">
        <f t="shared" si="148"/>
        <v>135---48</v>
      </c>
      <c r="C9489" t="s">
        <v>5964</v>
      </c>
      <c r="D9489" t="s">
        <v>1176</v>
      </c>
      <c r="E9489">
        <v>48</v>
      </c>
    </row>
    <row r="9490" spans="1:5" ht="13.5" customHeight="1">
      <c r="A9490">
        <v>135</v>
      </c>
      <c r="B9490" t="str">
        <f t="shared" si="148"/>
        <v>135---49</v>
      </c>
      <c r="C9490" t="s">
        <v>5979</v>
      </c>
      <c r="D9490" t="s">
        <v>1071</v>
      </c>
      <c r="E9490">
        <v>49</v>
      </c>
    </row>
    <row r="9491" spans="1:5" ht="13.5" customHeight="1">
      <c r="A9491">
        <v>135</v>
      </c>
      <c r="B9491" t="str">
        <f t="shared" si="148"/>
        <v>135---50</v>
      </c>
      <c r="C9491" t="s">
        <v>5956</v>
      </c>
      <c r="D9491" t="s">
        <v>917</v>
      </c>
      <c r="E9491">
        <v>50</v>
      </c>
    </row>
    <row r="9492" spans="1:5" ht="13.5" customHeight="1">
      <c r="A9492">
        <v>135</v>
      </c>
      <c r="B9492" t="str">
        <f t="shared" si="148"/>
        <v>135---51</v>
      </c>
      <c r="C9492" t="s">
        <v>5981</v>
      </c>
      <c r="D9492" t="s">
        <v>1225</v>
      </c>
      <c r="E9492">
        <v>51</v>
      </c>
    </row>
    <row r="9493" spans="1:5" ht="13.5" customHeight="1">
      <c r="A9493">
        <v>136</v>
      </c>
      <c r="B9493" t="str">
        <f t="shared" si="148"/>
        <v>136---1</v>
      </c>
      <c r="C9493" t="s">
        <v>4234</v>
      </c>
      <c r="D9493" t="s">
        <v>1277</v>
      </c>
      <c r="E9493">
        <v>1</v>
      </c>
    </row>
    <row r="9494" spans="1:5" ht="13.5" customHeight="1">
      <c r="A9494">
        <v>136</v>
      </c>
      <c r="B9494" t="str">
        <f t="shared" si="148"/>
        <v>136---2</v>
      </c>
      <c r="C9494" t="s">
        <v>4216</v>
      </c>
      <c r="D9494" t="s">
        <v>1277</v>
      </c>
      <c r="E9494">
        <v>2</v>
      </c>
    </row>
    <row r="9495" spans="1:5" ht="13.5" customHeight="1">
      <c r="A9495">
        <v>136</v>
      </c>
      <c r="B9495" t="str">
        <f t="shared" si="148"/>
        <v>136---3</v>
      </c>
      <c r="C9495" t="s">
        <v>4216</v>
      </c>
      <c r="D9495" t="s">
        <v>1219</v>
      </c>
      <c r="E9495">
        <v>3</v>
      </c>
    </row>
    <row r="9496" spans="1:5" ht="13.5" customHeight="1">
      <c r="A9496">
        <v>136</v>
      </c>
      <c r="B9496" t="str">
        <f t="shared" si="148"/>
        <v>136---4</v>
      </c>
      <c r="C9496" t="s">
        <v>4216</v>
      </c>
      <c r="D9496" t="s">
        <v>1220</v>
      </c>
      <c r="E9496">
        <v>4</v>
      </c>
    </row>
    <row r="9497" spans="1:5" ht="13.5" customHeight="1">
      <c r="A9497">
        <v>136</v>
      </c>
      <c r="B9497" t="str">
        <f t="shared" si="148"/>
        <v>136---5</v>
      </c>
      <c r="C9497" t="s">
        <v>4216</v>
      </c>
      <c r="D9497" t="s">
        <v>1062</v>
      </c>
      <c r="E9497">
        <v>5</v>
      </c>
    </row>
    <row r="9498" spans="1:5" ht="13.5" customHeight="1">
      <c r="A9498">
        <v>136</v>
      </c>
      <c r="B9498" t="str">
        <f t="shared" si="148"/>
        <v>136---6</v>
      </c>
      <c r="C9498" t="s">
        <v>4216</v>
      </c>
      <c r="D9498" t="s">
        <v>1129</v>
      </c>
      <c r="E9498">
        <v>6</v>
      </c>
    </row>
    <row r="9499" spans="1:5" ht="13.5" customHeight="1">
      <c r="A9499">
        <v>136</v>
      </c>
      <c r="B9499" t="str">
        <f t="shared" si="148"/>
        <v>136---7</v>
      </c>
      <c r="C9499" t="s">
        <v>4216</v>
      </c>
      <c r="D9499" t="s">
        <v>1291</v>
      </c>
      <c r="E9499">
        <v>7</v>
      </c>
    </row>
    <row r="9500" spans="1:5" ht="13.5" customHeight="1">
      <c r="A9500">
        <v>136</v>
      </c>
      <c r="B9500" t="str">
        <f t="shared" si="148"/>
        <v>136---8</v>
      </c>
      <c r="C9500" t="s">
        <v>4216</v>
      </c>
      <c r="D9500" t="s">
        <v>1024</v>
      </c>
      <c r="E9500">
        <v>8</v>
      </c>
    </row>
    <row r="9501" spans="1:5" ht="13.5" customHeight="1">
      <c r="A9501">
        <v>136</v>
      </c>
      <c r="B9501" t="str">
        <f t="shared" si="148"/>
        <v>136---9</v>
      </c>
      <c r="C9501" t="s">
        <v>4216</v>
      </c>
      <c r="D9501" t="s">
        <v>1021</v>
      </c>
      <c r="E9501">
        <v>9</v>
      </c>
    </row>
    <row r="9502" spans="1:5" ht="13.5" customHeight="1">
      <c r="A9502">
        <v>136</v>
      </c>
      <c r="B9502" t="str">
        <f t="shared" si="148"/>
        <v>136---10</v>
      </c>
      <c r="C9502" t="s">
        <v>4216</v>
      </c>
      <c r="D9502" t="s">
        <v>1043</v>
      </c>
      <c r="E9502">
        <v>10</v>
      </c>
    </row>
    <row r="9503" spans="1:5" ht="13.5" customHeight="1">
      <c r="A9503">
        <v>136</v>
      </c>
      <c r="B9503" t="str">
        <f t="shared" si="148"/>
        <v>136---11</v>
      </c>
      <c r="C9503" t="s">
        <v>4216</v>
      </c>
      <c r="D9503" t="s">
        <v>1278</v>
      </c>
      <c r="E9503">
        <v>11</v>
      </c>
    </row>
    <row r="9504" spans="1:5" ht="13.5" customHeight="1">
      <c r="A9504">
        <v>136</v>
      </c>
      <c r="B9504" t="str">
        <f t="shared" si="148"/>
        <v>136---12</v>
      </c>
      <c r="C9504" t="s">
        <v>4271</v>
      </c>
      <c r="D9504" t="s">
        <v>1143</v>
      </c>
      <c r="E9504">
        <v>12</v>
      </c>
    </row>
    <row r="9505" spans="1:5" ht="13.5" customHeight="1">
      <c r="A9505">
        <v>136</v>
      </c>
      <c r="B9505" t="str">
        <f t="shared" si="148"/>
        <v>136---13</v>
      </c>
      <c r="C9505" t="s">
        <v>4239</v>
      </c>
      <c r="D9505" t="s">
        <v>1286</v>
      </c>
      <c r="E9505">
        <v>13</v>
      </c>
    </row>
    <row r="9506" spans="1:5" ht="13.5" customHeight="1">
      <c r="A9506">
        <v>136</v>
      </c>
      <c r="B9506" t="str">
        <f t="shared" si="148"/>
        <v>136---14</v>
      </c>
      <c r="C9506" t="s">
        <v>4228</v>
      </c>
      <c r="D9506" t="s">
        <v>966</v>
      </c>
      <c r="E9506">
        <v>14</v>
      </c>
    </row>
    <row r="9507" spans="1:5" ht="13.5" customHeight="1">
      <c r="A9507">
        <v>136</v>
      </c>
      <c r="B9507" t="str">
        <f t="shared" si="148"/>
        <v>136---15</v>
      </c>
      <c r="C9507" t="s">
        <v>4268</v>
      </c>
      <c r="D9507" t="s">
        <v>833</v>
      </c>
      <c r="E9507">
        <v>15</v>
      </c>
    </row>
    <row r="9508" spans="1:5" ht="13.5" customHeight="1">
      <c r="A9508">
        <v>136</v>
      </c>
      <c r="B9508" t="str">
        <f t="shared" si="148"/>
        <v>136---16</v>
      </c>
      <c r="C9508" t="s">
        <v>4230</v>
      </c>
      <c r="D9508" t="s">
        <v>1164</v>
      </c>
      <c r="E9508">
        <v>16</v>
      </c>
    </row>
    <row r="9509" spans="1:5" ht="13.5" customHeight="1">
      <c r="A9509">
        <v>136</v>
      </c>
      <c r="B9509" t="str">
        <f t="shared" si="148"/>
        <v>136---17</v>
      </c>
      <c r="C9509" t="s">
        <v>4244</v>
      </c>
      <c r="D9509" t="s">
        <v>1144</v>
      </c>
      <c r="E9509">
        <v>17</v>
      </c>
    </row>
    <row r="9510" spans="1:5" ht="13.5" customHeight="1">
      <c r="A9510">
        <v>136</v>
      </c>
      <c r="B9510" t="str">
        <f t="shared" si="148"/>
        <v>136---18</v>
      </c>
      <c r="C9510" t="s">
        <v>4231</v>
      </c>
      <c r="D9510" t="s">
        <v>783</v>
      </c>
      <c r="E9510">
        <v>18</v>
      </c>
    </row>
    <row r="9511" spans="1:5" ht="13.5" customHeight="1">
      <c r="A9511">
        <v>136</v>
      </c>
      <c r="B9511" t="str">
        <f t="shared" si="148"/>
        <v>136---19</v>
      </c>
      <c r="C9511" t="s">
        <v>4264</v>
      </c>
      <c r="D9511" t="s">
        <v>937</v>
      </c>
      <c r="E9511">
        <v>19</v>
      </c>
    </row>
    <row r="9512" spans="1:5" ht="13.5" customHeight="1">
      <c r="A9512">
        <v>136</v>
      </c>
      <c r="B9512" t="str">
        <f t="shared" si="148"/>
        <v>136---20</v>
      </c>
      <c r="C9512" t="s">
        <v>4272</v>
      </c>
      <c r="D9512" t="s">
        <v>1191</v>
      </c>
      <c r="E9512">
        <v>20</v>
      </c>
    </row>
    <row r="9513" spans="1:5" ht="13.5" customHeight="1">
      <c r="A9513">
        <v>136</v>
      </c>
      <c r="B9513" t="str">
        <f t="shared" si="148"/>
        <v>136---21</v>
      </c>
      <c r="C9513" t="s">
        <v>5928</v>
      </c>
      <c r="D9513" t="s">
        <v>1254</v>
      </c>
      <c r="E9513">
        <v>21</v>
      </c>
    </row>
    <row r="9514" spans="1:5" ht="13.5" customHeight="1">
      <c r="A9514">
        <v>136</v>
      </c>
      <c r="B9514" t="str">
        <f t="shared" si="148"/>
        <v>136---22</v>
      </c>
      <c r="C9514" t="s">
        <v>727</v>
      </c>
      <c r="D9514" t="s">
        <v>1308</v>
      </c>
      <c r="E9514">
        <v>22</v>
      </c>
    </row>
    <row r="9515" spans="1:5" ht="13.5" customHeight="1">
      <c r="A9515">
        <v>136</v>
      </c>
      <c r="B9515" t="str">
        <f t="shared" si="148"/>
        <v>136---23</v>
      </c>
      <c r="C9515" t="s">
        <v>1070</v>
      </c>
      <c r="D9515" t="s">
        <v>1219</v>
      </c>
      <c r="E9515">
        <v>23</v>
      </c>
    </row>
    <row r="9516" spans="1:5" ht="13.5" customHeight="1">
      <c r="A9516">
        <v>136</v>
      </c>
      <c r="B9516" t="str">
        <f t="shared" si="148"/>
        <v>136---24</v>
      </c>
      <c r="C9516" t="s">
        <v>1072</v>
      </c>
      <c r="D9516" t="s">
        <v>1220</v>
      </c>
      <c r="E9516">
        <v>24</v>
      </c>
    </row>
    <row r="9517" spans="1:5" ht="13.5" customHeight="1">
      <c r="A9517">
        <v>136</v>
      </c>
      <c r="B9517" t="str">
        <f t="shared" si="148"/>
        <v>136---25</v>
      </c>
      <c r="C9517" t="s">
        <v>795</v>
      </c>
      <c r="D9517" t="s">
        <v>1062</v>
      </c>
      <c r="E9517">
        <v>25</v>
      </c>
    </row>
    <row r="9518" spans="1:5" ht="13.5" customHeight="1">
      <c r="A9518">
        <v>136</v>
      </c>
      <c r="B9518" t="str">
        <f t="shared" si="148"/>
        <v>136---26</v>
      </c>
      <c r="C9518" t="s">
        <v>1017</v>
      </c>
      <c r="D9518" t="s">
        <v>796</v>
      </c>
      <c r="E9518">
        <v>26</v>
      </c>
    </row>
    <row r="9519" spans="1:5" ht="13.5" customHeight="1">
      <c r="A9519">
        <v>136</v>
      </c>
      <c r="B9519" t="str">
        <f t="shared" si="148"/>
        <v>136---27</v>
      </c>
      <c r="C9519" t="s">
        <v>731</v>
      </c>
      <c r="D9519" t="s">
        <v>800</v>
      </c>
      <c r="E9519">
        <v>27</v>
      </c>
    </row>
    <row r="9520" spans="1:5" ht="13.5" customHeight="1">
      <c r="A9520">
        <v>136</v>
      </c>
      <c r="B9520" t="str">
        <f t="shared" si="148"/>
        <v>136---28</v>
      </c>
      <c r="C9520" t="s">
        <v>743</v>
      </c>
      <c r="D9520" t="s">
        <v>754</v>
      </c>
      <c r="E9520">
        <v>28</v>
      </c>
    </row>
    <row r="9521" spans="1:5" ht="13.5" customHeight="1">
      <c r="A9521">
        <v>136</v>
      </c>
      <c r="B9521" t="str">
        <f t="shared" si="148"/>
        <v>136---29</v>
      </c>
      <c r="C9521" t="s">
        <v>745</v>
      </c>
      <c r="D9521" t="s">
        <v>837</v>
      </c>
      <c r="E9521">
        <v>29</v>
      </c>
    </row>
    <row r="9522" spans="1:5" ht="13.5" customHeight="1">
      <c r="A9522">
        <v>136</v>
      </c>
      <c r="B9522" t="str">
        <f t="shared" si="148"/>
        <v>136---30</v>
      </c>
      <c r="C9522" t="s">
        <v>915</v>
      </c>
      <c r="D9522" t="s">
        <v>939</v>
      </c>
      <c r="E9522">
        <v>30</v>
      </c>
    </row>
    <row r="9523" spans="1:5" ht="13.5" customHeight="1">
      <c r="A9523">
        <v>136</v>
      </c>
      <c r="B9523" t="str">
        <f t="shared" si="148"/>
        <v>136---31</v>
      </c>
      <c r="C9523" t="s">
        <v>987</v>
      </c>
      <c r="D9523" t="s">
        <v>1263</v>
      </c>
      <c r="E9523">
        <v>31</v>
      </c>
    </row>
    <row r="9524" spans="1:5" ht="13.5" customHeight="1">
      <c r="A9524">
        <v>136</v>
      </c>
      <c r="B9524" t="str">
        <f t="shared" si="148"/>
        <v>136---32</v>
      </c>
      <c r="C9524" t="s">
        <v>989</v>
      </c>
      <c r="D9524" t="s">
        <v>738</v>
      </c>
      <c r="E9524">
        <v>32</v>
      </c>
    </row>
    <row r="9525" spans="1:5" ht="13.5" customHeight="1">
      <c r="A9525">
        <v>136</v>
      </c>
      <c r="B9525" t="str">
        <f t="shared" si="148"/>
        <v>136---33</v>
      </c>
      <c r="C9525" t="s">
        <v>747</v>
      </c>
      <c r="D9525" t="s">
        <v>1154</v>
      </c>
      <c r="E9525">
        <v>33</v>
      </c>
    </row>
    <row r="9526" spans="1:5" ht="13.5" customHeight="1">
      <c r="A9526">
        <v>136</v>
      </c>
      <c r="B9526" t="str">
        <f t="shared" si="148"/>
        <v>136---34</v>
      </c>
      <c r="C9526" t="s">
        <v>819</v>
      </c>
      <c r="D9526" t="s">
        <v>756</v>
      </c>
      <c r="E9526">
        <v>34</v>
      </c>
    </row>
    <row r="9527" spans="1:5" ht="13.5" customHeight="1">
      <c r="A9527">
        <v>136</v>
      </c>
      <c r="B9527" t="str">
        <f t="shared" si="148"/>
        <v>136---35</v>
      </c>
      <c r="C9527" t="s">
        <v>1074</v>
      </c>
      <c r="D9527" t="s">
        <v>880</v>
      </c>
      <c r="E9527">
        <v>35</v>
      </c>
    </row>
    <row r="9528" spans="1:5" ht="13.5" customHeight="1">
      <c r="A9528">
        <v>136</v>
      </c>
      <c r="B9528" t="str">
        <f t="shared" si="148"/>
        <v>136---36</v>
      </c>
      <c r="C9528" t="s">
        <v>1019</v>
      </c>
      <c r="D9528" t="s">
        <v>734</v>
      </c>
      <c r="E9528">
        <v>36</v>
      </c>
    </row>
    <row r="9529" spans="1:5" ht="13.5" customHeight="1">
      <c r="A9529">
        <v>136</v>
      </c>
      <c r="B9529" t="str">
        <f t="shared" si="148"/>
        <v>136---37</v>
      </c>
      <c r="C9529" t="s">
        <v>822</v>
      </c>
      <c r="D9529" t="s">
        <v>833</v>
      </c>
      <c r="E9529">
        <v>37</v>
      </c>
    </row>
    <row r="9530" spans="1:5" ht="13.5" customHeight="1">
      <c r="A9530">
        <v>136</v>
      </c>
      <c r="B9530" t="str">
        <f t="shared" si="148"/>
        <v>136---38</v>
      </c>
      <c r="C9530" t="s">
        <v>824</v>
      </c>
      <c r="D9530" t="s">
        <v>752</v>
      </c>
      <c r="E9530">
        <v>38</v>
      </c>
    </row>
    <row r="9531" spans="1:5" ht="13.5" customHeight="1">
      <c r="A9531">
        <v>136</v>
      </c>
      <c r="B9531" t="str">
        <f t="shared" si="148"/>
        <v>136---39</v>
      </c>
      <c r="C9531" t="s">
        <v>1005</v>
      </c>
      <c r="D9531" t="s">
        <v>1105</v>
      </c>
      <c r="E9531">
        <v>39</v>
      </c>
    </row>
    <row r="9532" spans="1:5" ht="13.5" customHeight="1">
      <c r="A9532">
        <v>136</v>
      </c>
      <c r="B9532" t="str">
        <f t="shared" si="148"/>
        <v>136---40</v>
      </c>
      <c r="C9532" t="s">
        <v>753</v>
      </c>
      <c r="D9532" t="s">
        <v>1002</v>
      </c>
      <c r="E9532">
        <v>40</v>
      </c>
    </row>
    <row r="9533" spans="1:5" ht="13.5" customHeight="1">
      <c r="A9533">
        <v>136</v>
      </c>
      <c r="B9533" t="str">
        <f t="shared" si="148"/>
        <v>136---41</v>
      </c>
      <c r="C9533" t="s">
        <v>828</v>
      </c>
      <c r="D9533" t="s">
        <v>818</v>
      </c>
      <c r="E9533">
        <v>41</v>
      </c>
    </row>
    <row r="9534" spans="1:5" ht="13.5" customHeight="1">
      <c r="A9534">
        <v>136</v>
      </c>
      <c r="B9534" t="str">
        <f t="shared" si="148"/>
        <v>136---42</v>
      </c>
      <c r="C9534" t="s">
        <v>755</v>
      </c>
      <c r="D9534" t="s">
        <v>1146</v>
      </c>
      <c r="E9534">
        <v>42</v>
      </c>
    </row>
    <row r="9535" spans="1:5" ht="13.5" customHeight="1">
      <c r="A9535">
        <v>136</v>
      </c>
      <c r="B9535" t="str">
        <f t="shared" si="148"/>
        <v>136---43</v>
      </c>
      <c r="C9535" t="s">
        <v>759</v>
      </c>
      <c r="D9535" t="s">
        <v>823</v>
      </c>
      <c r="E9535">
        <v>43</v>
      </c>
    </row>
    <row r="9536" spans="1:5" ht="13.5" customHeight="1">
      <c r="A9536">
        <v>136</v>
      </c>
      <c r="B9536" t="str">
        <f t="shared" si="148"/>
        <v>136---44</v>
      </c>
      <c r="C9536" t="s">
        <v>991</v>
      </c>
      <c r="D9536" t="s">
        <v>966</v>
      </c>
      <c r="E9536">
        <v>44</v>
      </c>
    </row>
    <row r="9537" spans="1:5" ht="13.5" customHeight="1">
      <c r="A9537">
        <v>136</v>
      </c>
      <c r="B9537" t="str">
        <f t="shared" si="148"/>
        <v>136---45</v>
      </c>
      <c r="C9537" t="s">
        <v>866</v>
      </c>
      <c r="D9537" t="s">
        <v>831</v>
      </c>
      <c r="E9537">
        <v>45</v>
      </c>
    </row>
    <row r="9538" spans="1:5" ht="13.5" customHeight="1">
      <c r="A9538">
        <v>136</v>
      </c>
      <c r="B9538" t="str">
        <f t="shared" si="148"/>
        <v>136---46</v>
      </c>
      <c r="C9538" t="s">
        <v>1096</v>
      </c>
      <c r="D9538" t="s">
        <v>1215</v>
      </c>
      <c r="E9538">
        <v>46</v>
      </c>
    </row>
    <row r="9539" spans="1:5" ht="13.5" customHeight="1">
      <c r="A9539">
        <v>136</v>
      </c>
      <c r="B9539" t="str">
        <f t="shared" ref="B9539:B9602" si="149">A9539&amp;"---"&amp;E9539</f>
        <v>136---47</v>
      </c>
      <c r="C9539" t="s">
        <v>1102</v>
      </c>
      <c r="D9539" t="s">
        <v>1190</v>
      </c>
      <c r="E9539">
        <v>47</v>
      </c>
    </row>
    <row r="9540" spans="1:5" ht="13.5" customHeight="1">
      <c r="A9540">
        <v>136</v>
      </c>
      <c r="B9540" t="str">
        <f t="shared" si="149"/>
        <v>136---48</v>
      </c>
      <c r="C9540" t="s">
        <v>868</v>
      </c>
      <c r="D9540" t="s">
        <v>758</v>
      </c>
      <c r="E9540">
        <v>48</v>
      </c>
    </row>
    <row r="9541" spans="1:5" ht="13.5" customHeight="1">
      <c r="A9541">
        <v>136</v>
      </c>
      <c r="B9541" t="str">
        <f t="shared" si="149"/>
        <v>136---49</v>
      </c>
      <c r="C9541" t="s">
        <v>944</v>
      </c>
      <c r="D9541" t="s">
        <v>1144</v>
      </c>
      <c r="E9541">
        <v>49</v>
      </c>
    </row>
    <row r="9542" spans="1:5" ht="13.5" customHeight="1">
      <c r="A9542">
        <v>136</v>
      </c>
      <c r="B9542" t="str">
        <f t="shared" si="149"/>
        <v>136---50</v>
      </c>
      <c r="C9542" t="s">
        <v>969</v>
      </c>
      <c r="D9542" t="s">
        <v>802</v>
      </c>
      <c r="E9542">
        <v>50</v>
      </c>
    </row>
    <row r="9543" spans="1:5" ht="13.5" customHeight="1">
      <c r="A9543">
        <v>136</v>
      </c>
      <c r="B9543" t="str">
        <f t="shared" si="149"/>
        <v>136---51</v>
      </c>
      <c r="C9543" t="s">
        <v>5913</v>
      </c>
      <c r="D9543" t="s">
        <v>1114</v>
      </c>
      <c r="E9543">
        <v>51</v>
      </c>
    </row>
    <row r="9544" spans="1:5" ht="13.5" customHeight="1">
      <c r="A9544">
        <v>136</v>
      </c>
      <c r="B9544" t="str">
        <f t="shared" si="149"/>
        <v>136---52</v>
      </c>
      <c r="C9544" t="s">
        <v>5947</v>
      </c>
      <c r="D9544" t="s">
        <v>884</v>
      </c>
      <c r="E9544">
        <v>52</v>
      </c>
    </row>
    <row r="9545" spans="1:5" ht="13.5" customHeight="1">
      <c r="A9545">
        <v>136</v>
      </c>
      <c r="B9545" t="str">
        <f t="shared" si="149"/>
        <v>136---53</v>
      </c>
      <c r="C9545" t="s">
        <v>5948</v>
      </c>
      <c r="D9545" t="s">
        <v>886</v>
      </c>
      <c r="E9545">
        <v>53</v>
      </c>
    </row>
    <row r="9546" spans="1:5" ht="13.5" customHeight="1">
      <c r="A9546">
        <v>136</v>
      </c>
      <c r="B9546" t="str">
        <f t="shared" si="149"/>
        <v>136---54</v>
      </c>
      <c r="C9546" t="s">
        <v>5925</v>
      </c>
      <c r="D9546" t="s">
        <v>798</v>
      </c>
      <c r="E9546">
        <v>54</v>
      </c>
    </row>
    <row r="9547" spans="1:5" ht="13.5" customHeight="1">
      <c r="A9547">
        <v>136</v>
      </c>
      <c r="B9547" t="str">
        <f t="shared" si="149"/>
        <v>136---55</v>
      </c>
      <c r="C9547" t="s">
        <v>5961</v>
      </c>
      <c r="D9547" t="s">
        <v>935</v>
      </c>
      <c r="E9547">
        <v>55</v>
      </c>
    </row>
    <row r="9548" spans="1:5" ht="13.5" customHeight="1">
      <c r="A9548">
        <v>136</v>
      </c>
      <c r="B9548" t="str">
        <f t="shared" si="149"/>
        <v>136---56</v>
      </c>
      <c r="C9548" t="s">
        <v>5982</v>
      </c>
      <c r="D9548" t="s">
        <v>1125</v>
      </c>
      <c r="E9548">
        <v>56</v>
      </c>
    </row>
    <row r="9549" spans="1:5" ht="13.5" customHeight="1">
      <c r="A9549">
        <v>136</v>
      </c>
      <c r="B9549" t="str">
        <f t="shared" si="149"/>
        <v>136---57</v>
      </c>
      <c r="C9549" t="s">
        <v>5915</v>
      </c>
      <c r="D9549" t="s">
        <v>772</v>
      </c>
      <c r="E9549">
        <v>57</v>
      </c>
    </row>
    <row r="9550" spans="1:5" ht="13.5" customHeight="1">
      <c r="A9550">
        <v>136</v>
      </c>
      <c r="B9550" t="str">
        <f t="shared" si="149"/>
        <v>136---58</v>
      </c>
      <c r="C9550" t="s">
        <v>5917</v>
      </c>
      <c r="D9550" t="s">
        <v>789</v>
      </c>
      <c r="E9550">
        <v>58</v>
      </c>
    </row>
    <row r="9551" spans="1:5" ht="13.5" customHeight="1">
      <c r="A9551">
        <v>136</v>
      </c>
      <c r="B9551" t="str">
        <f t="shared" si="149"/>
        <v>136---59</v>
      </c>
      <c r="C9551" t="s">
        <v>5918</v>
      </c>
      <c r="D9551" t="s">
        <v>770</v>
      </c>
      <c r="E9551">
        <v>59</v>
      </c>
    </row>
    <row r="9552" spans="1:5" ht="13.5" customHeight="1">
      <c r="A9552">
        <v>136</v>
      </c>
      <c r="B9552" t="str">
        <f t="shared" si="149"/>
        <v>136---60</v>
      </c>
      <c r="C9552" t="s">
        <v>5963</v>
      </c>
      <c r="D9552" t="s">
        <v>937</v>
      </c>
      <c r="E9552">
        <v>60</v>
      </c>
    </row>
    <row r="9553" spans="1:5" ht="13.5" customHeight="1">
      <c r="A9553">
        <v>136</v>
      </c>
      <c r="B9553" t="str">
        <f t="shared" si="149"/>
        <v>136---61</v>
      </c>
      <c r="C9553" t="s">
        <v>5978</v>
      </c>
      <c r="D9553" t="s">
        <v>1191</v>
      </c>
      <c r="E9553">
        <v>61</v>
      </c>
    </row>
    <row r="9554" spans="1:5" ht="13.5" customHeight="1">
      <c r="A9554">
        <v>136</v>
      </c>
      <c r="B9554" t="str">
        <f t="shared" si="149"/>
        <v>136---62</v>
      </c>
      <c r="C9554" t="s">
        <v>5994</v>
      </c>
      <c r="D9554" t="s">
        <v>984</v>
      </c>
      <c r="E9554">
        <v>62</v>
      </c>
    </row>
    <row r="9555" spans="1:5" ht="13.5" customHeight="1">
      <c r="A9555">
        <v>136</v>
      </c>
      <c r="B9555" t="str">
        <f t="shared" si="149"/>
        <v>136---63</v>
      </c>
      <c r="C9555" t="s">
        <v>5984</v>
      </c>
      <c r="D9555" t="s">
        <v>1232</v>
      </c>
      <c r="E9555">
        <v>63</v>
      </c>
    </row>
    <row r="9556" spans="1:5" ht="13.5" customHeight="1">
      <c r="A9556">
        <v>136</v>
      </c>
      <c r="B9556" t="str">
        <f t="shared" si="149"/>
        <v>136---64</v>
      </c>
      <c r="C9556" t="s">
        <v>5964</v>
      </c>
      <c r="D9556" t="s">
        <v>1176</v>
      </c>
      <c r="E9556">
        <v>64</v>
      </c>
    </row>
    <row r="9557" spans="1:5" ht="13.5" customHeight="1">
      <c r="A9557">
        <v>136</v>
      </c>
      <c r="B9557" t="str">
        <f t="shared" si="149"/>
        <v>136---65</v>
      </c>
      <c r="C9557" t="s">
        <v>5979</v>
      </c>
      <c r="D9557" t="s">
        <v>1071</v>
      </c>
      <c r="E9557">
        <v>65</v>
      </c>
    </row>
    <row r="9558" spans="1:5" ht="13.5" customHeight="1">
      <c r="A9558">
        <v>136</v>
      </c>
      <c r="B9558" t="str">
        <f t="shared" si="149"/>
        <v>136---66</v>
      </c>
      <c r="C9558" t="s">
        <v>5956</v>
      </c>
      <c r="D9558" t="s">
        <v>917</v>
      </c>
      <c r="E9558">
        <v>66</v>
      </c>
    </row>
    <row r="9559" spans="1:5" ht="13.5" customHeight="1">
      <c r="A9559">
        <v>136</v>
      </c>
      <c r="B9559" t="str">
        <f t="shared" si="149"/>
        <v>136---67</v>
      </c>
      <c r="C9559" t="s">
        <v>5981</v>
      </c>
      <c r="D9559" t="s">
        <v>1225</v>
      </c>
      <c r="E9559">
        <v>67</v>
      </c>
    </row>
    <row r="9560" spans="1:5" ht="13.5" customHeight="1">
      <c r="A9560">
        <v>216</v>
      </c>
      <c r="B9560" t="str">
        <f t="shared" si="149"/>
        <v>216---1</v>
      </c>
      <c r="C9560" t="s">
        <v>4216</v>
      </c>
      <c r="D9560" t="s">
        <v>850</v>
      </c>
      <c r="E9560">
        <v>1</v>
      </c>
    </row>
    <row r="9561" spans="1:5" ht="13.5" customHeight="1">
      <c r="A9561">
        <v>216</v>
      </c>
      <c r="B9561" t="str">
        <f t="shared" si="149"/>
        <v>216---2</v>
      </c>
      <c r="C9561" t="s">
        <v>4216</v>
      </c>
      <c r="D9561" t="s">
        <v>898</v>
      </c>
      <c r="E9561">
        <v>2</v>
      </c>
    </row>
    <row r="9562" spans="1:5" ht="13.5" customHeight="1">
      <c r="A9562">
        <v>216</v>
      </c>
      <c r="B9562" t="str">
        <f t="shared" si="149"/>
        <v>216---3</v>
      </c>
      <c r="C9562" t="s">
        <v>4216</v>
      </c>
      <c r="D9562" t="s">
        <v>740</v>
      </c>
      <c r="E9562">
        <v>3</v>
      </c>
    </row>
    <row r="9563" spans="1:5" ht="13.5" customHeight="1">
      <c r="A9563">
        <v>216</v>
      </c>
      <c r="B9563" t="str">
        <f t="shared" si="149"/>
        <v>216---4</v>
      </c>
      <c r="C9563" t="s">
        <v>4216</v>
      </c>
      <c r="D9563" t="s">
        <v>1287</v>
      </c>
      <c r="E9563">
        <v>4</v>
      </c>
    </row>
    <row r="9564" spans="1:5" ht="13.5" customHeight="1">
      <c r="A9564">
        <v>216</v>
      </c>
      <c r="B9564" t="str">
        <f t="shared" si="149"/>
        <v>216---5</v>
      </c>
      <c r="C9564" t="s">
        <v>4216</v>
      </c>
      <c r="D9564" t="s">
        <v>1135</v>
      </c>
      <c r="E9564">
        <v>5</v>
      </c>
    </row>
    <row r="9565" spans="1:5" ht="13.5" customHeight="1">
      <c r="A9565">
        <v>216</v>
      </c>
      <c r="B9565" t="str">
        <f t="shared" si="149"/>
        <v>216---6</v>
      </c>
      <c r="C9565" t="s">
        <v>4216</v>
      </c>
      <c r="D9565" t="s">
        <v>779</v>
      </c>
      <c r="E9565">
        <v>6</v>
      </c>
    </row>
    <row r="9566" spans="1:5" ht="13.5" customHeight="1">
      <c r="A9566">
        <v>216</v>
      </c>
      <c r="B9566" t="str">
        <f t="shared" si="149"/>
        <v>216---7</v>
      </c>
      <c r="C9566" t="s">
        <v>4216</v>
      </c>
      <c r="D9566" t="s">
        <v>1058</v>
      </c>
      <c r="E9566">
        <v>7</v>
      </c>
    </row>
    <row r="9567" spans="1:5" ht="13.5" customHeight="1">
      <c r="A9567">
        <v>216</v>
      </c>
      <c r="B9567" t="str">
        <f t="shared" si="149"/>
        <v>216---8</v>
      </c>
      <c r="C9567" t="s">
        <v>4216</v>
      </c>
      <c r="D9567" t="s">
        <v>785</v>
      </c>
      <c r="E9567">
        <v>8</v>
      </c>
    </row>
    <row r="9568" spans="1:5" ht="13.5" customHeight="1">
      <c r="A9568">
        <v>216</v>
      </c>
      <c r="B9568" t="str">
        <f t="shared" si="149"/>
        <v>216---9</v>
      </c>
      <c r="C9568" t="s">
        <v>858</v>
      </c>
      <c r="D9568" t="s">
        <v>740</v>
      </c>
      <c r="E9568">
        <v>9</v>
      </c>
    </row>
    <row r="9569" spans="1:5" ht="13.5" customHeight="1">
      <c r="A9569">
        <v>216</v>
      </c>
      <c r="B9569" t="str">
        <f t="shared" si="149"/>
        <v>216---10</v>
      </c>
      <c r="C9569" t="s">
        <v>936</v>
      </c>
      <c r="D9569" t="s">
        <v>779</v>
      </c>
      <c r="E9569">
        <v>10</v>
      </c>
    </row>
    <row r="9570" spans="1:5" ht="13.5" customHeight="1">
      <c r="A9570">
        <v>216</v>
      </c>
      <c r="B9570" t="str">
        <f t="shared" si="149"/>
        <v>216---11</v>
      </c>
      <c r="C9570" t="s">
        <v>5914</v>
      </c>
      <c r="D9570" t="s">
        <v>785</v>
      </c>
      <c r="E9570">
        <v>11</v>
      </c>
    </row>
    <row r="9571" spans="1:5" ht="13.5" customHeight="1">
      <c r="A9571">
        <v>216</v>
      </c>
      <c r="B9571" t="str">
        <f t="shared" si="149"/>
        <v>216---12</v>
      </c>
      <c r="C9571" t="s">
        <v>5971</v>
      </c>
      <c r="D9571" t="s">
        <v>1058</v>
      </c>
      <c r="E9571">
        <v>12</v>
      </c>
    </row>
    <row r="9572" spans="1:5" ht="13.5" customHeight="1">
      <c r="A9572">
        <v>79</v>
      </c>
      <c r="B9572" t="str">
        <f t="shared" si="149"/>
        <v>79---1</v>
      </c>
      <c r="C9572" t="s">
        <v>4216</v>
      </c>
      <c r="D9572" t="s">
        <v>1090</v>
      </c>
      <c r="E9572">
        <v>1</v>
      </c>
    </row>
    <row r="9573" spans="1:5" ht="13.5" customHeight="1">
      <c r="A9573">
        <v>79</v>
      </c>
      <c r="B9573" t="str">
        <f t="shared" si="149"/>
        <v>79---2</v>
      </c>
      <c r="C9573" t="s">
        <v>4216</v>
      </c>
      <c r="D9573" t="s">
        <v>1024</v>
      </c>
      <c r="E9573">
        <v>2</v>
      </c>
    </row>
    <row r="9574" spans="1:5" ht="13.5" customHeight="1">
      <c r="A9574">
        <v>79</v>
      </c>
      <c r="B9574" t="str">
        <f t="shared" si="149"/>
        <v>79---3</v>
      </c>
      <c r="C9574" t="s">
        <v>4263</v>
      </c>
      <c r="D9574" t="s">
        <v>1021</v>
      </c>
      <c r="E9574">
        <v>3</v>
      </c>
    </row>
    <row r="9575" spans="1:5" ht="13.5" customHeight="1">
      <c r="A9575">
        <v>79</v>
      </c>
      <c r="B9575" t="str">
        <f t="shared" si="149"/>
        <v>79---4</v>
      </c>
      <c r="C9575" t="s">
        <v>4238</v>
      </c>
      <c r="D9575" t="s">
        <v>748</v>
      </c>
      <c r="E9575">
        <v>4</v>
      </c>
    </row>
    <row r="9576" spans="1:5" ht="13.5" customHeight="1">
      <c r="A9576">
        <v>79</v>
      </c>
      <c r="B9576" t="str">
        <f t="shared" si="149"/>
        <v>79---5</v>
      </c>
      <c r="C9576" t="s">
        <v>4220</v>
      </c>
      <c r="D9576" t="s">
        <v>1153</v>
      </c>
      <c r="E9576">
        <v>5</v>
      </c>
    </row>
    <row r="9577" spans="1:5" ht="13.5" customHeight="1">
      <c r="A9577">
        <v>79</v>
      </c>
      <c r="B9577" t="str">
        <f t="shared" si="149"/>
        <v>79---6</v>
      </c>
      <c r="C9577" t="s">
        <v>4228</v>
      </c>
      <c r="D9577" t="s">
        <v>738</v>
      </c>
      <c r="E9577">
        <v>6</v>
      </c>
    </row>
    <row r="9578" spans="1:5" ht="13.5" customHeight="1">
      <c r="A9578">
        <v>79</v>
      </c>
      <c r="B9578" t="str">
        <f t="shared" si="149"/>
        <v>79---7</v>
      </c>
      <c r="C9578" t="s">
        <v>4223</v>
      </c>
      <c r="D9578" t="s">
        <v>1154</v>
      </c>
      <c r="E9578">
        <v>7</v>
      </c>
    </row>
    <row r="9579" spans="1:5" ht="13.5" customHeight="1">
      <c r="A9579">
        <v>79</v>
      </c>
      <c r="B9579" t="str">
        <f t="shared" si="149"/>
        <v>79---8</v>
      </c>
      <c r="C9579" t="s">
        <v>4276</v>
      </c>
      <c r="D9579" t="s">
        <v>1097</v>
      </c>
      <c r="E9579">
        <v>8</v>
      </c>
    </row>
    <row r="9580" spans="1:5" ht="13.5" customHeight="1">
      <c r="A9580">
        <v>79</v>
      </c>
      <c r="B9580" t="str">
        <f t="shared" si="149"/>
        <v>79---9</v>
      </c>
      <c r="C9580" t="s">
        <v>4259</v>
      </c>
      <c r="D9580" t="s">
        <v>842</v>
      </c>
      <c r="E9580">
        <v>9</v>
      </c>
    </row>
    <row r="9581" spans="1:5" ht="13.5" customHeight="1">
      <c r="A9581">
        <v>79</v>
      </c>
      <c r="B9581" t="str">
        <f t="shared" si="149"/>
        <v>79---10</v>
      </c>
      <c r="C9581" t="s">
        <v>4254</v>
      </c>
      <c r="D9581" t="s">
        <v>1045</v>
      </c>
      <c r="E9581">
        <v>10</v>
      </c>
    </row>
    <row r="9582" spans="1:5" ht="13.5" customHeight="1">
      <c r="A9582">
        <v>79</v>
      </c>
      <c r="B9582" t="str">
        <f t="shared" si="149"/>
        <v>79---11</v>
      </c>
      <c r="C9582" t="s">
        <v>4235</v>
      </c>
      <c r="D9582" t="s">
        <v>882</v>
      </c>
      <c r="E9582">
        <v>11</v>
      </c>
    </row>
    <row r="9583" spans="1:5" ht="13.5" customHeight="1">
      <c r="A9583">
        <v>79</v>
      </c>
      <c r="B9583" t="str">
        <f t="shared" si="149"/>
        <v>79---12</v>
      </c>
      <c r="C9583" t="s">
        <v>4236</v>
      </c>
      <c r="D9583" t="s">
        <v>1179</v>
      </c>
      <c r="E9583">
        <v>12</v>
      </c>
    </row>
    <row r="9584" spans="1:5" ht="13.5" customHeight="1">
      <c r="A9584">
        <v>79</v>
      </c>
      <c r="B9584" t="str">
        <f t="shared" si="149"/>
        <v>79---13</v>
      </c>
      <c r="C9584" t="s">
        <v>4277</v>
      </c>
      <c r="D9584" t="s">
        <v>846</v>
      </c>
      <c r="E9584">
        <v>13</v>
      </c>
    </row>
    <row r="9585" spans="1:5" ht="13.5" customHeight="1">
      <c r="A9585">
        <v>79</v>
      </c>
      <c r="B9585" t="str">
        <f t="shared" si="149"/>
        <v>79---14</v>
      </c>
      <c r="C9585" t="s">
        <v>4257</v>
      </c>
      <c r="D9585" t="s">
        <v>886</v>
      </c>
      <c r="E9585">
        <v>14</v>
      </c>
    </row>
    <row r="9586" spans="1:5" ht="13.5" customHeight="1">
      <c r="A9586">
        <v>79</v>
      </c>
      <c r="B9586" t="str">
        <f t="shared" si="149"/>
        <v>79---15</v>
      </c>
      <c r="C9586" t="s">
        <v>5911</v>
      </c>
      <c r="D9586" t="s">
        <v>1255</v>
      </c>
      <c r="E9586">
        <v>15</v>
      </c>
    </row>
    <row r="9587" spans="1:5" ht="13.5" customHeight="1">
      <c r="A9587">
        <v>79</v>
      </c>
      <c r="B9587" t="str">
        <f t="shared" si="149"/>
        <v>79---16</v>
      </c>
      <c r="C9587" t="s">
        <v>5911</v>
      </c>
      <c r="D9587" t="s">
        <v>1043</v>
      </c>
      <c r="E9587">
        <v>16</v>
      </c>
    </row>
    <row r="9588" spans="1:5" ht="13.5" customHeight="1">
      <c r="A9588">
        <v>79</v>
      </c>
      <c r="B9588" t="str">
        <f t="shared" si="149"/>
        <v>79---17</v>
      </c>
      <c r="C9588" t="s">
        <v>5911</v>
      </c>
      <c r="D9588" t="s">
        <v>1014</v>
      </c>
      <c r="E9588">
        <v>17</v>
      </c>
    </row>
    <row r="9589" spans="1:5" ht="13.5" customHeight="1">
      <c r="A9589">
        <v>79</v>
      </c>
      <c r="B9589" t="str">
        <f t="shared" si="149"/>
        <v>79---18</v>
      </c>
      <c r="C9589" t="s">
        <v>5911</v>
      </c>
      <c r="D9589" t="s">
        <v>1076</v>
      </c>
      <c r="E9589">
        <v>18</v>
      </c>
    </row>
    <row r="9590" spans="1:5" ht="13.5" customHeight="1">
      <c r="A9590">
        <v>79</v>
      </c>
      <c r="B9590" t="str">
        <f t="shared" si="149"/>
        <v>79---19</v>
      </c>
      <c r="C9590" t="s">
        <v>5911</v>
      </c>
      <c r="D9590" t="s">
        <v>1100</v>
      </c>
      <c r="E9590">
        <v>19</v>
      </c>
    </row>
    <row r="9591" spans="1:5" ht="13.5" customHeight="1">
      <c r="A9591">
        <v>79</v>
      </c>
      <c r="B9591" t="str">
        <f t="shared" si="149"/>
        <v>79---20</v>
      </c>
      <c r="C9591" t="s">
        <v>739</v>
      </c>
      <c r="D9591" t="s">
        <v>736</v>
      </c>
      <c r="E9591">
        <v>20</v>
      </c>
    </row>
    <row r="9592" spans="1:5" ht="13.5" customHeight="1">
      <c r="A9592">
        <v>79</v>
      </c>
      <c r="B9592" t="str">
        <f t="shared" si="149"/>
        <v>79---21</v>
      </c>
      <c r="C9592" t="s">
        <v>858</v>
      </c>
      <c r="D9592" t="s">
        <v>740</v>
      </c>
      <c r="E9592">
        <v>21</v>
      </c>
    </row>
    <row r="9593" spans="1:5" ht="13.5" customHeight="1">
      <c r="A9593">
        <v>79</v>
      </c>
      <c r="B9593" t="str">
        <f t="shared" si="149"/>
        <v>79---22</v>
      </c>
      <c r="C9593" t="s">
        <v>743</v>
      </c>
      <c r="D9593" t="s">
        <v>754</v>
      </c>
      <c r="E9593">
        <v>22</v>
      </c>
    </row>
    <row r="9594" spans="1:5" ht="13.5" customHeight="1">
      <c r="A9594">
        <v>79</v>
      </c>
      <c r="B9594" t="str">
        <f t="shared" si="149"/>
        <v>79---23</v>
      </c>
      <c r="C9594" t="s">
        <v>987</v>
      </c>
      <c r="D9594" t="s">
        <v>1263</v>
      </c>
      <c r="E9594">
        <v>23</v>
      </c>
    </row>
    <row r="9595" spans="1:5" ht="13.5" customHeight="1">
      <c r="A9595">
        <v>79</v>
      </c>
      <c r="B9595" t="str">
        <f t="shared" si="149"/>
        <v>79---24</v>
      </c>
      <c r="C9595" t="s">
        <v>989</v>
      </c>
      <c r="D9595" t="s">
        <v>738</v>
      </c>
      <c r="E9595">
        <v>24</v>
      </c>
    </row>
    <row r="9596" spans="1:5" ht="13.5" customHeight="1">
      <c r="A9596">
        <v>79</v>
      </c>
      <c r="B9596" t="str">
        <f t="shared" si="149"/>
        <v>79---25</v>
      </c>
      <c r="C9596" t="s">
        <v>747</v>
      </c>
      <c r="D9596" t="s">
        <v>1154</v>
      </c>
      <c r="E9596">
        <v>25</v>
      </c>
    </row>
    <row r="9597" spans="1:5" ht="13.5" customHeight="1">
      <c r="A9597">
        <v>79</v>
      </c>
      <c r="B9597" t="str">
        <f t="shared" si="149"/>
        <v>79---26</v>
      </c>
      <c r="C9597" t="s">
        <v>819</v>
      </c>
      <c r="D9597" t="s">
        <v>756</v>
      </c>
      <c r="E9597">
        <v>26</v>
      </c>
    </row>
    <row r="9598" spans="1:5" ht="13.5" customHeight="1">
      <c r="A9598">
        <v>79</v>
      </c>
      <c r="B9598" t="str">
        <f t="shared" si="149"/>
        <v>79---27</v>
      </c>
      <c r="C9598" t="s">
        <v>1074</v>
      </c>
      <c r="D9598" t="s">
        <v>880</v>
      </c>
      <c r="E9598">
        <v>27</v>
      </c>
    </row>
    <row r="9599" spans="1:5" ht="13.5" customHeight="1">
      <c r="A9599">
        <v>79</v>
      </c>
      <c r="B9599" t="str">
        <f t="shared" si="149"/>
        <v>79---28</v>
      </c>
      <c r="C9599" t="s">
        <v>820</v>
      </c>
      <c r="D9599" t="s">
        <v>882</v>
      </c>
      <c r="E9599">
        <v>28</v>
      </c>
    </row>
    <row r="9600" spans="1:5" ht="13.5" customHeight="1">
      <c r="A9600">
        <v>79</v>
      </c>
      <c r="B9600" t="str">
        <f t="shared" si="149"/>
        <v>79---29</v>
      </c>
      <c r="C9600" t="s">
        <v>824</v>
      </c>
      <c r="D9600" t="s">
        <v>752</v>
      </c>
      <c r="E9600">
        <v>29</v>
      </c>
    </row>
    <row r="9601" spans="1:5" ht="13.5" customHeight="1">
      <c r="A9601">
        <v>79</v>
      </c>
      <c r="B9601" t="str">
        <f t="shared" si="149"/>
        <v>79---30</v>
      </c>
      <c r="C9601" t="s">
        <v>940</v>
      </c>
      <c r="D9601" t="s">
        <v>1239</v>
      </c>
      <c r="E9601">
        <v>30</v>
      </c>
    </row>
    <row r="9602" spans="1:5" ht="13.5" customHeight="1">
      <c r="A9602">
        <v>79</v>
      </c>
      <c r="B9602" t="str">
        <f t="shared" si="149"/>
        <v>79---31</v>
      </c>
      <c r="C9602" t="s">
        <v>1197</v>
      </c>
      <c r="D9602" t="s">
        <v>1137</v>
      </c>
      <c r="E9602">
        <v>31</v>
      </c>
    </row>
    <row r="9603" spans="1:5" ht="13.5" customHeight="1">
      <c r="A9603">
        <v>79</v>
      </c>
      <c r="B9603" t="str">
        <f t="shared" ref="B9603:B9666" si="150">A9603&amp;"---"&amp;E9603</f>
        <v>79---32</v>
      </c>
      <c r="C9603" t="s">
        <v>1252</v>
      </c>
      <c r="D9603" t="s">
        <v>1283</v>
      </c>
      <c r="E9603">
        <v>32</v>
      </c>
    </row>
    <row r="9604" spans="1:5" ht="13.5" customHeight="1">
      <c r="A9604">
        <v>79</v>
      </c>
      <c r="B9604" t="str">
        <f t="shared" si="150"/>
        <v>79---33</v>
      </c>
      <c r="C9604" t="s">
        <v>1111</v>
      </c>
      <c r="D9604" t="s">
        <v>1045</v>
      </c>
      <c r="E9604">
        <v>33</v>
      </c>
    </row>
    <row r="9605" spans="1:5" ht="13.5" customHeight="1">
      <c r="A9605">
        <v>79</v>
      </c>
      <c r="B9605" t="str">
        <f t="shared" si="150"/>
        <v>79---34</v>
      </c>
      <c r="C9605" t="s">
        <v>868</v>
      </c>
      <c r="D9605" t="s">
        <v>758</v>
      </c>
      <c r="E9605">
        <v>34</v>
      </c>
    </row>
    <row r="9606" spans="1:5" ht="13.5" customHeight="1">
      <c r="A9606">
        <v>79</v>
      </c>
      <c r="B9606" t="str">
        <f t="shared" si="150"/>
        <v>79---35</v>
      </c>
      <c r="C9606" t="s">
        <v>944</v>
      </c>
      <c r="D9606" t="s">
        <v>1144</v>
      </c>
      <c r="E9606">
        <v>35</v>
      </c>
    </row>
    <row r="9607" spans="1:5" ht="13.5" customHeight="1">
      <c r="A9607">
        <v>79</v>
      </c>
      <c r="B9607" t="str">
        <f t="shared" si="150"/>
        <v>79---36</v>
      </c>
      <c r="C9607" t="s">
        <v>5913</v>
      </c>
      <c r="D9607" t="s">
        <v>1114</v>
      </c>
      <c r="E9607">
        <v>36</v>
      </c>
    </row>
    <row r="9608" spans="1:5" ht="13.5" customHeight="1">
      <c r="A9608">
        <v>79</v>
      </c>
      <c r="B9608" t="str">
        <f t="shared" si="150"/>
        <v>79---37</v>
      </c>
      <c r="C9608" t="s">
        <v>5947</v>
      </c>
      <c r="D9608" t="s">
        <v>884</v>
      </c>
      <c r="E9608">
        <v>37</v>
      </c>
    </row>
    <row r="9609" spans="1:5" ht="13.5" customHeight="1">
      <c r="A9609">
        <v>79</v>
      </c>
      <c r="B9609" t="str">
        <f t="shared" si="150"/>
        <v>79---38</v>
      </c>
      <c r="C9609" t="s">
        <v>5948</v>
      </c>
      <c r="D9609" t="s">
        <v>886</v>
      </c>
      <c r="E9609">
        <v>38</v>
      </c>
    </row>
    <row r="9610" spans="1:5" ht="13.5" customHeight="1">
      <c r="A9610">
        <v>79</v>
      </c>
      <c r="B9610" t="str">
        <f t="shared" si="150"/>
        <v>79---39</v>
      </c>
      <c r="C9610" t="s">
        <v>5915</v>
      </c>
      <c r="D9610" t="s">
        <v>772</v>
      </c>
      <c r="E9610">
        <v>39</v>
      </c>
    </row>
    <row r="9611" spans="1:5" ht="13.5" customHeight="1">
      <c r="A9611">
        <v>79</v>
      </c>
      <c r="B9611" t="str">
        <f t="shared" si="150"/>
        <v>79---40</v>
      </c>
      <c r="C9611" t="s">
        <v>6011</v>
      </c>
      <c r="D9611" t="s">
        <v>1285</v>
      </c>
      <c r="E9611">
        <v>40</v>
      </c>
    </row>
    <row r="9612" spans="1:5" ht="13.5" customHeight="1">
      <c r="A9612">
        <v>79</v>
      </c>
      <c r="B9612" t="str">
        <f t="shared" si="150"/>
        <v>79---41</v>
      </c>
      <c r="C9612" t="s">
        <v>5917</v>
      </c>
      <c r="D9612" t="s">
        <v>789</v>
      </c>
      <c r="E9612">
        <v>41</v>
      </c>
    </row>
    <row r="9613" spans="1:5" ht="13.5" customHeight="1">
      <c r="A9613">
        <v>79</v>
      </c>
      <c r="B9613" t="str">
        <f t="shared" si="150"/>
        <v>79---42</v>
      </c>
      <c r="C9613" t="s">
        <v>5918</v>
      </c>
      <c r="D9613" t="s">
        <v>770</v>
      </c>
      <c r="E9613">
        <v>42</v>
      </c>
    </row>
    <row r="9614" spans="1:5" ht="13.5" customHeight="1">
      <c r="A9614">
        <v>79</v>
      </c>
      <c r="B9614" t="str">
        <f t="shared" si="150"/>
        <v>79---43</v>
      </c>
      <c r="C9614" t="s">
        <v>5932</v>
      </c>
      <c r="D9614" t="s">
        <v>846</v>
      </c>
      <c r="E9614">
        <v>43</v>
      </c>
    </row>
    <row r="9615" spans="1:5" ht="13.5" customHeight="1">
      <c r="A9615">
        <v>79</v>
      </c>
      <c r="B9615" t="str">
        <f t="shared" si="150"/>
        <v>79---44</v>
      </c>
      <c r="C9615" t="s">
        <v>5963</v>
      </c>
      <c r="D9615" t="s">
        <v>937</v>
      </c>
      <c r="E9615">
        <v>44</v>
      </c>
    </row>
    <row r="9616" spans="1:5" ht="13.5" customHeight="1">
      <c r="A9616">
        <v>80</v>
      </c>
      <c r="B9616" t="str">
        <f t="shared" si="150"/>
        <v>80---1</v>
      </c>
      <c r="C9616" t="s">
        <v>4234</v>
      </c>
      <c r="D9616" t="s">
        <v>1157</v>
      </c>
      <c r="E9616">
        <v>1</v>
      </c>
    </row>
    <row r="9617" spans="1:5" ht="13.5" customHeight="1">
      <c r="A9617">
        <v>80</v>
      </c>
      <c r="B9617" t="str">
        <f t="shared" si="150"/>
        <v>80---2</v>
      </c>
      <c r="C9617" t="s">
        <v>4216</v>
      </c>
      <c r="D9617" t="s">
        <v>1157</v>
      </c>
      <c r="E9617">
        <v>2</v>
      </c>
    </row>
    <row r="9618" spans="1:5" ht="13.5" customHeight="1">
      <c r="A9618">
        <v>80</v>
      </c>
      <c r="B9618" t="str">
        <f t="shared" si="150"/>
        <v>80---3</v>
      </c>
      <c r="C9618" t="s">
        <v>4216</v>
      </c>
      <c r="D9618" t="s">
        <v>1156</v>
      </c>
      <c r="E9618">
        <v>3</v>
      </c>
    </row>
    <row r="9619" spans="1:5" ht="13.5" customHeight="1">
      <c r="A9619">
        <v>80</v>
      </c>
      <c r="B9619" t="str">
        <f t="shared" si="150"/>
        <v>80---4</v>
      </c>
      <c r="C9619" t="s">
        <v>4216</v>
      </c>
      <c r="D9619" t="s">
        <v>1090</v>
      </c>
      <c r="E9619">
        <v>4</v>
      </c>
    </row>
    <row r="9620" spans="1:5" ht="13.5" customHeight="1">
      <c r="A9620">
        <v>80</v>
      </c>
      <c r="B9620" t="str">
        <f t="shared" si="150"/>
        <v>80---5</v>
      </c>
      <c r="C9620" t="s">
        <v>4216</v>
      </c>
      <c r="D9620" t="s">
        <v>1024</v>
      </c>
      <c r="E9620">
        <v>5</v>
      </c>
    </row>
    <row r="9621" spans="1:5" ht="13.5" customHeight="1">
      <c r="A9621">
        <v>80</v>
      </c>
      <c r="B9621" t="str">
        <f t="shared" si="150"/>
        <v>80---6</v>
      </c>
      <c r="C9621" t="s">
        <v>4216</v>
      </c>
      <c r="D9621" t="s">
        <v>1021</v>
      </c>
      <c r="E9621">
        <v>6</v>
      </c>
    </row>
    <row r="9622" spans="1:5" ht="13.5" customHeight="1">
      <c r="A9622">
        <v>80</v>
      </c>
      <c r="B9622" t="str">
        <f t="shared" si="150"/>
        <v>80---7</v>
      </c>
      <c r="C9622" t="s">
        <v>4216</v>
      </c>
      <c r="D9622" t="s">
        <v>748</v>
      </c>
      <c r="E9622">
        <v>7</v>
      </c>
    </row>
    <row r="9623" spans="1:5" ht="13.5" customHeight="1">
      <c r="A9623">
        <v>80</v>
      </c>
      <c r="B9623" t="str">
        <f t="shared" si="150"/>
        <v>80---8</v>
      </c>
      <c r="C9623" t="s">
        <v>4220</v>
      </c>
      <c r="D9623" t="s">
        <v>1153</v>
      </c>
      <c r="E9623">
        <v>8</v>
      </c>
    </row>
    <row r="9624" spans="1:5" ht="13.5" customHeight="1">
      <c r="A9624">
        <v>80</v>
      </c>
      <c r="B9624" t="str">
        <f t="shared" si="150"/>
        <v>80---9</v>
      </c>
      <c r="C9624" t="s">
        <v>4228</v>
      </c>
      <c r="D9624" t="s">
        <v>738</v>
      </c>
      <c r="E9624">
        <v>9</v>
      </c>
    </row>
    <row r="9625" spans="1:5" ht="13.5" customHeight="1">
      <c r="A9625">
        <v>80</v>
      </c>
      <c r="B9625" t="str">
        <f t="shared" si="150"/>
        <v>80---10</v>
      </c>
      <c r="C9625" t="s">
        <v>4223</v>
      </c>
      <c r="D9625" t="s">
        <v>1154</v>
      </c>
      <c r="E9625">
        <v>10</v>
      </c>
    </row>
    <row r="9626" spans="1:5" ht="13.5" customHeight="1">
      <c r="A9626">
        <v>80</v>
      </c>
      <c r="B9626" t="str">
        <f t="shared" si="150"/>
        <v>80---11</v>
      </c>
      <c r="C9626" t="s">
        <v>4276</v>
      </c>
      <c r="D9626" t="s">
        <v>1097</v>
      </c>
      <c r="E9626">
        <v>11</v>
      </c>
    </row>
    <row r="9627" spans="1:5" ht="13.5" customHeight="1">
      <c r="A9627">
        <v>80</v>
      </c>
      <c r="B9627" t="str">
        <f t="shared" si="150"/>
        <v>80---12</v>
      </c>
      <c r="C9627" t="s">
        <v>4259</v>
      </c>
      <c r="D9627" t="s">
        <v>842</v>
      </c>
      <c r="E9627">
        <v>12</v>
      </c>
    </row>
    <row r="9628" spans="1:5" ht="13.5" customHeight="1">
      <c r="A9628">
        <v>80</v>
      </c>
      <c r="B9628" t="str">
        <f t="shared" si="150"/>
        <v>80---13</v>
      </c>
      <c r="C9628" t="s">
        <v>4254</v>
      </c>
      <c r="D9628" t="s">
        <v>1045</v>
      </c>
      <c r="E9628">
        <v>13</v>
      </c>
    </row>
    <row r="9629" spans="1:5" ht="13.5" customHeight="1">
      <c r="A9629">
        <v>80</v>
      </c>
      <c r="B9629" t="str">
        <f t="shared" si="150"/>
        <v>80---14</v>
      </c>
      <c r="C9629" t="s">
        <v>4247</v>
      </c>
      <c r="D9629" t="s">
        <v>882</v>
      </c>
      <c r="E9629">
        <v>14</v>
      </c>
    </row>
    <row r="9630" spans="1:5" ht="13.5" customHeight="1">
      <c r="A9630">
        <v>80</v>
      </c>
      <c r="B9630" t="str">
        <f t="shared" si="150"/>
        <v>80---15</v>
      </c>
      <c r="C9630" t="s">
        <v>4245</v>
      </c>
      <c r="D9630" t="s">
        <v>1179</v>
      </c>
      <c r="E9630">
        <v>15</v>
      </c>
    </row>
    <row r="9631" spans="1:5" ht="13.5" customHeight="1">
      <c r="A9631">
        <v>80</v>
      </c>
      <c r="B9631" t="str">
        <f t="shared" si="150"/>
        <v>80---16</v>
      </c>
      <c r="C9631" t="s">
        <v>4281</v>
      </c>
      <c r="D9631" t="s">
        <v>846</v>
      </c>
      <c r="E9631">
        <v>16</v>
      </c>
    </row>
    <row r="9632" spans="1:5" ht="13.5" customHeight="1">
      <c r="A9632">
        <v>80</v>
      </c>
      <c r="B9632" t="str">
        <f t="shared" si="150"/>
        <v>80---17</v>
      </c>
      <c r="C9632" t="s">
        <v>4267</v>
      </c>
      <c r="D9632" t="s">
        <v>886</v>
      </c>
      <c r="E9632">
        <v>17</v>
      </c>
    </row>
    <row r="9633" spans="1:5" ht="13.5" customHeight="1">
      <c r="A9633">
        <v>80</v>
      </c>
      <c r="B9633" t="str">
        <f t="shared" si="150"/>
        <v>80---18</v>
      </c>
      <c r="C9633" t="s">
        <v>1017</v>
      </c>
      <c r="D9633" t="s">
        <v>796</v>
      </c>
      <c r="E9633">
        <v>18</v>
      </c>
    </row>
    <row r="9634" spans="1:5" ht="13.5" customHeight="1">
      <c r="A9634">
        <v>80</v>
      </c>
      <c r="B9634" t="str">
        <f t="shared" si="150"/>
        <v>80---19</v>
      </c>
      <c r="C9634" t="s">
        <v>731</v>
      </c>
      <c r="D9634" t="s">
        <v>800</v>
      </c>
      <c r="E9634">
        <v>19</v>
      </c>
    </row>
    <row r="9635" spans="1:5" ht="13.5" customHeight="1">
      <c r="A9635">
        <v>80</v>
      </c>
      <c r="B9635" t="str">
        <f t="shared" si="150"/>
        <v>80---20</v>
      </c>
      <c r="C9635" t="s">
        <v>739</v>
      </c>
      <c r="D9635" t="s">
        <v>736</v>
      </c>
      <c r="E9635">
        <v>20</v>
      </c>
    </row>
    <row r="9636" spans="1:5" ht="13.5" customHeight="1">
      <c r="A9636">
        <v>80</v>
      </c>
      <c r="B9636" t="str">
        <f t="shared" si="150"/>
        <v>80---21</v>
      </c>
      <c r="C9636" t="s">
        <v>858</v>
      </c>
      <c r="D9636" t="s">
        <v>740</v>
      </c>
      <c r="E9636">
        <v>21</v>
      </c>
    </row>
    <row r="9637" spans="1:5" ht="13.5" customHeight="1">
      <c r="A9637">
        <v>80</v>
      </c>
      <c r="B9637" t="str">
        <f t="shared" si="150"/>
        <v>80---22</v>
      </c>
      <c r="C9637" t="s">
        <v>741</v>
      </c>
      <c r="D9637" t="s">
        <v>1248</v>
      </c>
      <c r="E9637">
        <v>22</v>
      </c>
    </row>
    <row r="9638" spans="1:5" ht="13.5" customHeight="1">
      <c r="A9638">
        <v>80</v>
      </c>
      <c r="B9638" t="str">
        <f t="shared" si="150"/>
        <v>80---23</v>
      </c>
      <c r="C9638" t="s">
        <v>743</v>
      </c>
      <c r="D9638" t="s">
        <v>754</v>
      </c>
      <c r="E9638">
        <v>23</v>
      </c>
    </row>
    <row r="9639" spans="1:5" ht="13.5" customHeight="1">
      <c r="A9639">
        <v>80</v>
      </c>
      <c r="B9639" t="str">
        <f t="shared" si="150"/>
        <v>80---24</v>
      </c>
      <c r="C9639" t="s">
        <v>987</v>
      </c>
      <c r="D9639" t="s">
        <v>1263</v>
      </c>
      <c r="E9639">
        <v>24</v>
      </c>
    </row>
    <row r="9640" spans="1:5" ht="13.5" customHeight="1">
      <c r="A9640">
        <v>80</v>
      </c>
      <c r="B9640" t="str">
        <f t="shared" si="150"/>
        <v>80---25</v>
      </c>
      <c r="C9640" t="s">
        <v>989</v>
      </c>
      <c r="D9640" t="s">
        <v>738</v>
      </c>
      <c r="E9640">
        <v>25</v>
      </c>
    </row>
    <row r="9641" spans="1:5" ht="13.5" customHeight="1">
      <c r="A9641">
        <v>80</v>
      </c>
      <c r="B9641" t="str">
        <f t="shared" si="150"/>
        <v>80---26</v>
      </c>
      <c r="C9641" t="s">
        <v>799</v>
      </c>
      <c r="D9641" t="s">
        <v>809</v>
      </c>
      <c r="E9641">
        <v>26</v>
      </c>
    </row>
    <row r="9642" spans="1:5" ht="13.5" customHeight="1">
      <c r="A9642">
        <v>80</v>
      </c>
      <c r="B9642" t="str">
        <f t="shared" si="150"/>
        <v>80---27</v>
      </c>
      <c r="C9642" t="s">
        <v>747</v>
      </c>
      <c r="D9642" t="s">
        <v>1154</v>
      </c>
      <c r="E9642">
        <v>27</v>
      </c>
    </row>
    <row r="9643" spans="1:5" ht="13.5" customHeight="1">
      <c r="A9643">
        <v>80</v>
      </c>
      <c r="B9643" t="str">
        <f t="shared" si="150"/>
        <v>80---28</v>
      </c>
      <c r="C9643" t="s">
        <v>819</v>
      </c>
      <c r="D9643" t="s">
        <v>756</v>
      </c>
      <c r="E9643">
        <v>28</v>
      </c>
    </row>
    <row r="9644" spans="1:5" ht="13.5" customHeight="1">
      <c r="A9644">
        <v>80</v>
      </c>
      <c r="B9644" t="str">
        <f t="shared" si="150"/>
        <v>80---29</v>
      </c>
      <c r="C9644" t="s">
        <v>1074</v>
      </c>
      <c r="D9644" t="s">
        <v>880</v>
      </c>
      <c r="E9644">
        <v>29</v>
      </c>
    </row>
    <row r="9645" spans="1:5" ht="13.5" customHeight="1">
      <c r="A9645">
        <v>80</v>
      </c>
      <c r="B9645" t="str">
        <f t="shared" si="150"/>
        <v>80---30</v>
      </c>
      <c r="C9645" t="s">
        <v>820</v>
      </c>
      <c r="D9645" t="s">
        <v>882</v>
      </c>
      <c r="E9645">
        <v>30</v>
      </c>
    </row>
    <row r="9646" spans="1:5" ht="13.5" customHeight="1">
      <c r="A9646">
        <v>80</v>
      </c>
      <c r="B9646" t="str">
        <f t="shared" si="150"/>
        <v>80---31</v>
      </c>
      <c r="C9646" t="s">
        <v>824</v>
      </c>
      <c r="D9646" t="s">
        <v>752</v>
      </c>
      <c r="E9646">
        <v>31</v>
      </c>
    </row>
    <row r="9647" spans="1:5" ht="13.5" customHeight="1">
      <c r="A9647">
        <v>80</v>
      </c>
      <c r="B9647" t="str">
        <f t="shared" si="150"/>
        <v>80---32</v>
      </c>
      <c r="C9647" t="s">
        <v>940</v>
      </c>
      <c r="D9647" t="s">
        <v>1239</v>
      </c>
      <c r="E9647">
        <v>32</v>
      </c>
    </row>
    <row r="9648" spans="1:5" ht="13.5" customHeight="1">
      <c r="A9648">
        <v>80</v>
      </c>
      <c r="B9648" t="str">
        <f t="shared" si="150"/>
        <v>80---33</v>
      </c>
      <c r="C9648" t="s">
        <v>1197</v>
      </c>
      <c r="D9648" t="s">
        <v>1137</v>
      </c>
      <c r="E9648">
        <v>33</v>
      </c>
    </row>
    <row r="9649" spans="1:5" ht="13.5" customHeight="1">
      <c r="A9649">
        <v>80</v>
      </c>
      <c r="B9649" t="str">
        <f t="shared" si="150"/>
        <v>80---34</v>
      </c>
      <c r="C9649" t="s">
        <v>860</v>
      </c>
      <c r="D9649" t="s">
        <v>1099</v>
      </c>
      <c r="E9649">
        <v>34</v>
      </c>
    </row>
    <row r="9650" spans="1:5" ht="13.5" customHeight="1">
      <c r="A9650">
        <v>80</v>
      </c>
      <c r="B9650" t="str">
        <f t="shared" si="150"/>
        <v>80---35</v>
      </c>
      <c r="C9650" t="s">
        <v>991</v>
      </c>
      <c r="D9650" t="s">
        <v>966</v>
      </c>
      <c r="E9650">
        <v>35</v>
      </c>
    </row>
    <row r="9651" spans="1:5" ht="13.5" customHeight="1">
      <c r="A9651">
        <v>80</v>
      </c>
      <c r="B9651" t="str">
        <f t="shared" si="150"/>
        <v>80---36</v>
      </c>
      <c r="C9651" t="s">
        <v>1252</v>
      </c>
      <c r="D9651" t="s">
        <v>1283</v>
      </c>
      <c r="E9651">
        <v>36</v>
      </c>
    </row>
    <row r="9652" spans="1:5" ht="13.5" customHeight="1">
      <c r="A9652">
        <v>80</v>
      </c>
      <c r="B9652" t="str">
        <f t="shared" si="150"/>
        <v>80---37</v>
      </c>
      <c r="C9652" t="s">
        <v>1111</v>
      </c>
      <c r="D9652" t="s">
        <v>1045</v>
      </c>
      <c r="E9652">
        <v>37</v>
      </c>
    </row>
    <row r="9653" spans="1:5" ht="13.5" customHeight="1">
      <c r="A9653">
        <v>80</v>
      </c>
      <c r="B9653" t="str">
        <f t="shared" si="150"/>
        <v>80---38</v>
      </c>
      <c r="C9653" t="s">
        <v>868</v>
      </c>
      <c r="D9653" t="s">
        <v>758</v>
      </c>
      <c r="E9653">
        <v>38</v>
      </c>
    </row>
    <row r="9654" spans="1:5" ht="13.5" customHeight="1">
      <c r="A9654">
        <v>80</v>
      </c>
      <c r="B9654" t="str">
        <f t="shared" si="150"/>
        <v>80---39</v>
      </c>
      <c r="C9654" t="s">
        <v>944</v>
      </c>
      <c r="D9654" t="s">
        <v>1144</v>
      </c>
      <c r="E9654">
        <v>39</v>
      </c>
    </row>
    <row r="9655" spans="1:5" ht="13.5" customHeight="1">
      <c r="A9655">
        <v>80</v>
      </c>
      <c r="B9655" t="str">
        <f t="shared" si="150"/>
        <v>80---40</v>
      </c>
      <c r="C9655" t="s">
        <v>969</v>
      </c>
      <c r="D9655" t="s">
        <v>802</v>
      </c>
      <c r="E9655">
        <v>40</v>
      </c>
    </row>
    <row r="9656" spans="1:5" ht="13.5" customHeight="1">
      <c r="A9656">
        <v>80</v>
      </c>
      <c r="B9656" t="str">
        <f t="shared" si="150"/>
        <v>80---41</v>
      </c>
      <c r="C9656" t="s">
        <v>5913</v>
      </c>
      <c r="D9656" t="s">
        <v>1114</v>
      </c>
      <c r="E9656">
        <v>41</v>
      </c>
    </row>
    <row r="9657" spans="1:5" ht="13.5" customHeight="1">
      <c r="A9657">
        <v>80</v>
      </c>
      <c r="B9657" t="str">
        <f t="shared" si="150"/>
        <v>80---42</v>
      </c>
      <c r="C9657" t="s">
        <v>5947</v>
      </c>
      <c r="D9657" t="s">
        <v>884</v>
      </c>
      <c r="E9657">
        <v>42</v>
      </c>
    </row>
    <row r="9658" spans="1:5" ht="13.5" customHeight="1">
      <c r="A9658">
        <v>80</v>
      </c>
      <c r="B9658" t="str">
        <f t="shared" si="150"/>
        <v>80---43</v>
      </c>
      <c r="C9658" t="s">
        <v>5948</v>
      </c>
      <c r="D9658" t="s">
        <v>886</v>
      </c>
      <c r="E9658">
        <v>43</v>
      </c>
    </row>
    <row r="9659" spans="1:5" ht="13.5" customHeight="1">
      <c r="A9659">
        <v>80</v>
      </c>
      <c r="B9659" t="str">
        <f t="shared" si="150"/>
        <v>80---44</v>
      </c>
      <c r="C9659" t="s">
        <v>5925</v>
      </c>
      <c r="D9659" t="s">
        <v>798</v>
      </c>
      <c r="E9659">
        <v>44</v>
      </c>
    </row>
    <row r="9660" spans="1:5" ht="13.5" customHeight="1">
      <c r="A9660">
        <v>80</v>
      </c>
      <c r="B9660" t="str">
        <f t="shared" si="150"/>
        <v>80---45</v>
      </c>
      <c r="C9660" t="s">
        <v>5915</v>
      </c>
      <c r="D9660" t="s">
        <v>772</v>
      </c>
      <c r="E9660">
        <v>45</v>
      </c>
    </row>
    <row r="9661" spans="1:5">
      <c r="A9661">
        <v>80</v>
      </c>
      <c r="B9661" t="str">
        <f t="shared" si="150"/>
        <v>80---46</v>
      </c>
      <c r="C9661" t="s">
        <v>6011</v>
      </c>
      <c r="D9661" t="s">
        <v>1285</v>
      </c>
      <c r="E9661">
        <v>46</v>
      </c>
    </row>
    <row r="9662" spans="1:5" ht="13.5" customHeight="1">
      <c r="A9662">
        <v>80</v>
      </c>
      <c r="B9662" t="str">
        <f t="shared" si="150"/>
        <v>80---47</v>
      </c>
      <c r="C9662" t="s">
        <v>5917</v>
      </c>
      <c r="D9662" t="s">
        <v>789</v>
      </c>
      <c r="E9662">
        <v>47</v>
      </c>
    </row>
    <row r="9663" spans="1:5" ht="13.5" customHeight="1">
      <c r="A9663">
        <v>80</v>
      </c>
      <c r="B9663" t="str">
        <f t="shared" si="150"/>
        <v>80---48</v>
      </c>
      <c r="C9663" t="s">
        <v>5918</v>
      </c>
      <c r="D9663" t="s">
        <v>770</v>
      </c>
      <c r="E9663">
        <v>48</v>
      </c>
    </row>
    <row r="9664" spans="1:5" ht="13.5" customHeight="1">
      <c r="A9664">
        <v>80</v>
      </c>
      <c r="B9664" t="str">
        <f t="shared" si="150"/>
        <v>80---49</v>
      </c>
      <c r="C9664" t="s">
        <v>5932</v>
      </c>
      <c r="D9664" t="s">
        <v>846</v>
      </c>
      <c r="E9664">
        <v>49</v>
      </c>
    </row>
    <row r="9665" spans="1:5" ht="13.5" customHeight="1">
      <c r="A9665">
        <v>80</v>
      </c>
      <c r="B9665" t="str">
        <f t="shared" si="150"/>
        <v>80---50</v>
      </c>
      <c r="C9665" t="s">
        <v>5963</v>
      </c>
      <c r="D9665" t="s">
        <v>937</v>
      </c>
      <c r="E9665">
        <v>50</v>
      </c>
    </row>
    <row r="9666" spans="1:5" ht="13.5" customHeight="1">
      <c r="A9666">
        <v>80</v>
      </c>
      <c r="B9666" t="str">
        <f t="shared" si="150"/>
        <v>80---51</v>
      </c>
      <c r="C9666" t="s">
        <v>5994</v>
      </c>
      <c r="D9666" t="s">
        <v>984</v>
      </c>
      <c r="E9666">
        <v>51</v>
      </c>
    </row>
    <row r="9667" spans="1:5" ht="13.5" customHeight="1">
      <c r="A9667">
        <v>80</v>
      </c>
      <c r="B9667" t="str">
        <f t="shared" ref="B9667:B9730" si="151">A9667&amp;"---"&amp;E9667</f>
        <v>80---52</v>
      </c>
      <c r="C9667" t="s">
        <v>5952</v>
      </c>
      <c r="D9667" t="s">
        <v>891</v>
      </c>
      <c r="E9667">
        <v>52</v>
      </c>
    </row>
    <row r="9668" spans="1:5" ht="13.5" customHeight="1">
      <c r="A9668">
        <v>80</v>
      </c>
      <c r="B9668" t="str">
        <f t="shared" si="151"/>
        <v>80---53</v>
      </c>
      <c r="C9668" t="s">
        <v>5956</v>
      </c>
      <c r="D9668" t="s">
        <v>917</v>
      </c>
      <c r="E9668">
        <v>53</v>
      </c>
    </row>
    <row r="9669" spans="1:5" ht="13.5" customHeight="1">
      <c r="A9669">
        <v>80</v>
      </c>
      <c r="B9669" t="str">
        <f t="shared" si="151"/>
        <v>80---54</v>
      </c>
      <c r="C9669" t="s">
        <v>5991</v>
      </c>
      <c r="D9669" t="s">
        <v>1092</v>
      </c>
      <c r="E9669">
        <v>54</v>
      </c>
    </row>
    <row r="9670" spans="1:5" ht="13.5" customHeight="1">
      <c r="A9670" t="s">
        <v>4331</v>
      </c>
      <c r="B9670" t="str">
        <f t="shared" si="151"/>
        <v>F-10---1</v>
      </c>
      <c r="C9670" t="s">
        <v>4216</v>
      </c>
      <c r="D9670" t="s">
        <v>924</v>
      </c>
      <c r="E9670">
        <v>1</v>
      </c>
    </row>
    <row r="9671" spans="1:5" ht="13.5" customHeight="1">
      <c r="A9671" t="s">
        <v>4331</v>
      </c>
      <c r="B9671" t="str">
        <f t="shared" si="151"/>
        <v>F-10---2</v>
      </c>
      <c r="C9671" t="s">
        <v>4216</v>
      </c>
      <c r="D9671" t="s">
        <v>1060</v>
      </c>
      <c r="E9671">
        <v>2</v>
      </c>
    </row>
    <row r="9672" spans="1:5" ht="13.5" customHeight="1">
      <c r="A9672" t="s">
        <v>4331</v>
      </c>
      <c r="B9672" t="str">
        <f t="shared" si="151"/>
        <v>F-10---3</v>
      </c>
      <c r="C9672" t="s">
        <v>4218</v>
      </c>
      <c r="D9672" t="s">
        <v>1079</v>
      </c>
      <c r="E9672">
        <v>3</v>
      </c>
    </row>
    <row r="9673" spans="1:5" ht="13.5" customHeight="1">
      <c r="A9673" t="s">
        <v>4331</v>
      </c>
      <c r="B9673" t="str">
        <f t="shared" si="151"/>
        <v>F-10---4</v>
      </c>
      <c r="C9673" t="s">
        <v>4260</v>
      </c>
      <c r="D9673" t="s">
        <v>1105</v>
      </c>
      <c r="E9673">
        <v>4</v>
      </c>
    </row>
    <row r="9674" spans="1:5" ht="13.5" customHeight="1">
      <c r="A9674" t="s">
        <v>4331</v>
      </c>
      <c r="B9674" t="str">
        <f t="shared" si="151"/>
        <v>F-10---5</v>
      </c>
      <c r="C9674" t="s">
        <v>4222</v>
      </c>
      <c r="D9674" t="s">
        <v>6239</v>
      </c>
      <c r="E9674">
        <v>5</v>
      </c>
    </row>
    <row r="9675" spans="1:5" ht="13.5" customHeight="1">
      <c r="A9675" t="s">
        <v>4331</v>
      </c>
      <c r="B9675" t="str">
        <f t="shared" si="151"/>
        <v>F-10---6</v>
      </c>
      <c r="C9675" t="s">
        <v>4230</v>
      </c>
      <c r="D9675" t="s">
        <v>1166</v>
      </c>
      <c r="E9675">
        <v>6</v>
      </c>
    </row>
    <row r="9676" spans="1:5" ht="13.5" customHeight="1">
      <c r="A9676" t="s">
        <v>4331</v>
      </c>
      <c r="B9676" t="str">
        <f t="shared" si="151"/>
        <v>F-10---7</v>
      </c>
      <c r="C9676" t="s">
        <v>4259</v>
      </c>
      <c r="D9676" t="s">
        <v>1129</v>
      </c>
      <c r="E9676">
        <v>7</v>
      </c>
    </row>
    <row r="9677" spans="1:5" ht="13.5" customHeight="1">
      <c r="A9677" t="s">
        <v>4331</v>
      </c>
      <c r="B9677" t="str">
        <f t="shared" si="151"/>
        <v>F-10---8</v>
      </c>
      <c r="C9677" t="s">
        <v>4264</v>
      </c>
      <c r="D9677" t="s">
        <v>935</v>
      </c>
      <c r="E9677">
        <v>8</v>
      </c>
    </row>
    <row r="9678" spans="1:5" ht="13.5" customHeight="1">
      <c r="A9678" t="s">
        <v>4331</v>
      </c>
      <c r="B9678" t="str">
        <f t="shared" si="151"/>
        <v>F-10---9</v>
      </c>
      <c r="C9678" t="s">
        <v>4256</v>
      </c>
      <c r="D9678" t="s">
        <v>1130</v>
      </c>
      <c r="E9678">
        <v>9</v>
      </c>
    </row>
    <row r="9679" spans="1:5" ht="13.5" customHeight="1">
      <c r="A9679" t="s">
        <v>4331</v>
      </c>
      <c r="B9679" t="str">
        <f t="shared" si="151"/>
        <v>F-10---10</v>
      </c>
      <c r="C9679" t="s">
        <v>4248</v>
      </c>
      <c r="D9679" t="s">
        <v>1131</v>
      </c>
      <c r="E9679">
        <v>10</v>
      </c>
    </row>
    <row r="9680" spans="1:5" ht="13.5" customHeight="1">
      <c r="A9680" t="s">
        <v>4331</v>
      </c>
      <c r="B9680" t="str">
        <f t="shared" si="151"/>
        <v>F-10---11</v>
      </c>
      <c r="C9680" t="s">
        <v>4274</v>
      </c>
      <c r="D9680" t="s">
        <v>754</v>
      </c>
      <c r="E9680">
        <v>11</v>
      </c>
    </row>
    <row r="9681" spans="1:5" ht="13.5" customHeight="1">
      <c r="A9681" t="s">
        <v>4331</v>
      </c>
      <c r="B9681" t="str">
        <f t="shared" si="151"/>
        <v>F-10---12</v>
      </c>
      <c r="C9681" t="s">
        <v>4290</v>
      </c>
      <c r="D9681" t="s">
        <v>1191</v>
      </c>
      <c r="E9681">
        <v>12</v>
      </c>
    </row>
    <row r="9682" spans="1:5" ht="13.5" customHeight="1">
      <c r="A9682" t="s">
        <v>4331</v>
      </c>
      <c r="B9682" t="str">
        <f t="shared" si="151"/>
        <v>F-10---13</v>
      </c>
      <c r="C9682" t="s">
        <v>4251</v>
      </c>
      <c r="D9682" t="s">
        <v>722</v>
      </c>
      <c r="E9682">
        <v>13</v>
      </c>
    </row>
    <row r="9683" spans="1:5" ht="13.5" customHeight="1">
      <c r="A9683" t="s">
        <v>4331</v>
      </c>
      <c r="B9683" t="str">
        <f t="shared" si="151"/>
        <v>F-10---14</v>
      </c>
      <c r="C9683" t="s">
        <v>4298</v>
      </c>
      <c r="D9683" t="s">
        <v>1126</v>
      </c>
      <c r="E9683">
        <v>14</v>
      </c>
    </row>
    <row r="9684" spans="1:5" ht="13.5" customHeight="1">
      <c r="A9684" t="s">
        <v>4331</v>
      </c>
      <c r="B9684" t="str">
        <f t="shared" si="151"/>
        <v>F-10---15</v>
      </c>
      <c r="C9684" t="s">
        <v>4295</v>
      </c>
      <c r="D9684" t="s">
        <v>1000</v>
      </c>
      <c r="E9684">
        <v>15</v>
      </c>
    </row>
    <row r="9685" spans="1:5" ht="13.5" customHeight="1">
      <c r="A9685" t="s">
        <v>4331</v>
      </c>
      <c r="B9685" t="str">
        <f t="shared" si="151"/>
        <v>F-10---16</v>
      </c>
      <c r="C9685" t="s">
        <v>6017</v>
      </c>
      <c r="D9685" t="s">
        <v>1380</v>
      </c>
      <c r="E9685">
        <v>16</v>
      </c>
    </row>
    <row r="9686" spans="1:5" ht="13.5" customHeight="1">
      <c r="A9686" t="s">
        <v>4331</v>
      </c>
      <c r="B9686" t="str">
        <f t="shared" si="151"/>
        <v>F-10---17</v>
      </c>
      <c r="C9686" t="s">
        <v>5928</v>
      </c>
      <c r="D9686" t="s">
        <v>1254</v>
      </c>
      <c r="E9686">
        <v>17</v>
      </c>
    </row>
    <row r="9687" spans="1:5" ht="13.5" customHeight="1">
      <c r="A9687" t="s">
        <v>4331</v>
      </c>
      <c r="B9687" t="str">
        <f t="shared" si="151"/>
        <v>F-10---18</v>
      </c>
      <c r="C9687" t="s">
        <v>727</v>
      </c>
      <c r="D9687" t="s">
        <v>1308</v>
      </c>
      <c r="E9687">
        <v>18</v>
      </c>
    </row>
    <row r="9688" spans="1:5" ht="13.5" customHeight="1">
      <c r="A9688" t="s">
        <v>4331</v>
      </c>
      <c r="B9688" t="str">
        <f t="shared" si="151"/>
        <v>F-10---19</v>
      </c>
      <c r="C9688" t="s">
        <v>1070</v>
      </c>
      <c r="D9688" t="s">
        <v>1219</v>
      </c>
      <c r="E9688">
        <v>19</v>
      </c>
    </row>
    <row r="9689" spans="1:5" ht="13.5" customHeight="1">
      <c r="A9689" t="s">
        <v>4331</v>
      </c>
      <c r="B9689" t="str">
        <f t="shared" si="151"/>
        <v>F-10---20</v>
      </c>
      <c r="C9689" t="s">
        <v>1072</v>
      </c>
      <c r="D9689" t="s">
        <v>1220</v>
      </c>
      <c r="E9689">
        <v>20</v>
      </c>
    </row>
    <row r="9690" spans="1:5" ht="13.5" customHeight="1">
      <c r="A9690" t="s">
        <v>4331</v>
      </c>
      <c r="B9690" t="str">
        <f t="shared" si="151"/>
        <v>F-10---21</v>
      </c>
      <c r="C9690" t="s">
        <v>795</v>
      </c>
      <c r="D9690" t="s">
        <v>1062</v>
      </c>
      <c r="E9690">
        <v>21</v>
      </c>
    </row>
    <row r="9691" spans="1:5" ht="13.5" customHeight="1">
      <c r="A9691" t="s">
        <v>4331</v>
      </c>
      <c r="B9691" t="str">
        <f t="shared" si="151"/>
        <v>F-10---22</v>
      </c>
      <c r="C9691" t="s">
        <v>1017</v>
      </c>
      <c r="D9691" t="s">
        <v>796</v>
      </c>
      <c r="E9691">
        <v>22</v>
      </c>
    </row>
    <row r="9692" spans="1:5" ht="13.5" customHeight="1">
      <c r="A9692" t="s">
        <v>4331</v>
      </c>
      <c r="B9692" t="str">
        <f t="shared" si="151"/>
        <v>F-10---23</v>
      </c>
      <c r="C9692" t="s">
        <v>731</v>
      </c>
      <c r="D9692" t="s">
        <v>800</v>
      </c>
      <c r="E9692">
        <v>23</v>
      </c>
    </row>
    <row r="9693" spans="1:5" ht="13.5" customHeight="1">
      <c r="A9693" t="s">
        <v>4331</v>
      </c>
      <c r="B9693" t="str">
        <f t="shared" si="151"/>
        <v>F-10---24</v>
      </c>
      <c r="C9693" t="s">
        <v>887</v>
      </c>
      <c r="D9693" t="s">
        <v>992</v>
      </c>
      <c r="E9693">
        <v>24</v>
      </c>
    </row>
    <row r="9694" spans="1:5" ht="13.5" customHeight="1">
      <c r="A9694" t="s">
        <v>4331</v>
      </c>
      <c r="B9694" t="str">
        <f t="shared" si="151"/>
        <v>F-10---25</v>
      </c>
      <c r="C9694" t="s">
        <v>739</v>
      </c>
      <c r="D9694" t="s">
        <v>736</v>
      </c>
      <c r="E9694">
        <v>25</v>
      </c>
    </row>
    <row r="9695" spans="1:5" ht="13.5" customHeight="1">
      <c r="A9695" t="s">
        <v>4331</v>
      </c>
      <c r="B9695" t="str">
        <f t="shared" si="151"/>
        <v>F-10---26</v>
      </c>
      <c r="C9695" t="s">
        <v>888</v>
      </c>
      <c r="D9695" t="s">
        <v>1073</v>
      </c>
      <c r="E9695">
        <v>26</v>
      </c>
    </row>
    <row r="9696" spans="1:5" ht="13.5" customHeight="1">
      <c r="A9696" t="s">
        <v>4331</v>
      </c>
      <c r="B9696" t="str">
        <f t="shared" si="151"/>
        <v>F-10---27</v>
      </c>
      <c r="C9696" t="s">
        <v>858</v>
      </c>
      <c r="D9696" t="s">
        <v>740</v>
      </c>
      <c r="E9696">
        <v>27</v>
      </c>
    </row>
    <row r="9697" spans="1:5" ht="13.5" customHeight="1">
      <c r="A9697" t="s">
        <v>4331</v>
      </c>
      <c r="B9697" t="str">
        <f t="shared" si="151"/>
        <v>F-10---28</v>
      </c>
      <c r="C9697" t="s">
        <v>743</v>
      </c>
      <c r="D9697" t="s">
        <v>754</v>
      </c>
      <c r="E9697">
        <v>28</v>
      </c>
    </row>
    <row r="9698" spans="1:5" ht="13.5" customHeight="1">
      <c r="A9698" t="s">
        <v>4331</v>
      </c>
      <c r="B9698" t="str">
        <f t="shared" si="151"/>
        <v>F-10---29</v>
      </c>
      <c r="C9698" t="s">
        <v>987</v>
      </c>
      <c r="D9698" t="s">
        <v>1263</v>
      </c>
      <c r="E9698">
        <v>29</v>
      </c>
    </row>
    <row r="9699" spans="1:5" ht="13.5" customHeight="1">
      <c r="A9699" t="s">
        <v>4331</v>
      </c>
      <c r="B9699" t="str">
        <f t="shared" si="151"/>
        <v>F-10---30</v>
      </c>
      <c r="C9699" t="s">
        <v>989</v>
      </c>
      <c r="D9699" t="s">
        <v>738</v>
      </c>
      <c r="E9699">
        <v>30</v>
      </c>
    </row>
    <row r="9700" spans="1:5" ht="13.5" customHeight="1">
      <c r="A9700" t="s">
        <v>4331</v>
      </c>
      <c r="B9700" t="str">
        <f t="shared" si="151"/>
        <v>F-10---31</v>
      </c>
      <c r="C9700" t="s">
        <v>747</v>
      </c>
      <c r="D9700" t="s">
        <v>1154</v>
      </c>
      <c r="E9700">
        <v>31</v>
      </c>
    </row>
    <row r="9701" spans="1:5" ht="13.5" customHeight="1">
      <c r="A9701" t="s">
        <v>4331</v>
      </c>
      <c r="B9701" t="str">
        <f t="shared" si="151"/>
        <v>F-10---32</v>
      </c>
      <c r="C9701" t="s">
        <v>936</v>
      </c>
      <c r="D9701" t="s">
        <v>779</v>
      </c>
      <c r="E9701">
        <v>32</v>
      </c>
    </row>
    <row r="9702" spans="1:5" ht="13.5" customHeight="1">
      <c r="A9702" t="s">
        <v>4331</v>
      </c>
      <c r="B9702" t="str">
        <f t="shared" si="151"/>
        <v>F-10---33</v>
      </c>
      <c r="C9702" t="s">
        <v>749</v>
      </c>
      <c r="D9702" t="s">
        <v>1082</v>
      </c>
      <c r="E9702">
        <v>33</v>
      </c>
    </row>
    <row r="9703" spans="1:5" ht="13.5" customHeight="1">
      <c r="A9703" t="s">
        <v>4331</v>
      </c>
      <c r="B9703" t="str">
        <f t="shared" si="151"/>
        <v>F-10---34</v>
      </c>
      <c r="C9703" t="s">
        <v>1074</v>
      </c>
      <c r="D9703" t="s">
        <v>880</v>
      </c>
      <c r="E9703">
        <v>34</v>
      </c>
    </row>
    <row r="9704" spans="1:5" ht="13.5" customHeight="1">
      <c r="A9704" t="s">
        <v>4331</v>
      </c>
      <c r="B9704" t="str">
        <f t="shared" si="151"/>
        <v>F-10---35</v>
      </c>
      <c r="C9704" t="s">
        <v>1019</v>
      </c>
      <c r="D9704" t="s">
        <v>734</v>
      </c>
      <c r="E9704">
        <v>35</v>
      </c>
    </row>
    <row r="9705" spans="1:5" ht="13.5" customHeight="1">
      <c r="A9705" t="s">
        <v>4331</v>
      </c>
      <c r="B9705" t="str">
        <f t="shared" si="151"/>
        <v>F-10---36</v>
      </c>
      <c r="C9705" t="s">
        <v>824</v>
      </c>
      <c r="D9705" t="s">
        <v>752</v>
      </c>
      <c r="E9705">
        <v>36</v>
      </c>
    </row>
    <row r="9706" spans="1:5" ht="13.5" customHeight="1">
      <c r="A9706" t="s">
        <v>4331</v>
      </c>
      <c r="B9706" t="str">
        <f t="shared" si="151"/>
        <v>F-10---37</v>
      </c>
      <c r="C9706" t="s">
        <v>826</v>
      </c>
      <c r="D9706" t="s">
        <v>1079</v>
      </c>
      <c r="E9706">
        <v>37</v>
      </c>
    </row>
    <row r="9707" spans="1:5" ht="13.5" customHeight="1">
      <c r="A9707" t="s">
        <v>4331</v>
      </c>
      <c r="B9707" t="str">
        <f t="shared" si="151"/>
        <v>F-10---38</v>
      </c>
      <c r="C9707" t="s">
        <v>1005</v>
      </c>
      <c r="D9707" t="s">
        <v>1105</v>
      </c>
      <c r="E9707">
        <v>38</v>
      </c>
    </row>
    <row r="9708" spans="1:5" ht="13.5" customHeight="1">
      <c r="A9708" t="s">
        <v>4331</v>
      </c>
      <c r="B9708" t="str">
        <f t="shared" si="151"/>
        <v>F-10---39</v>
      </c>
      <c r="C9708" t="s">
        <v>755</v>
      </c>
      <c r="D9708" t="s">
        <v>1146</v>
      </c>
      <c r="E9708">
        <v>39</v>
      </c>
    </row>
    <row r="9709" spans="1:5" ht="13.5" customHeight="1">
      <c r="A9709" t="s">
        <v>4331</v>
      </c>
      <c r="B9709" t="str">
        <f t="shared" si="151"/>
        <v>F-10---40</v>
      </c>
      <c r="C9709" t="s">
        <v>832</v>
      </c>
      <c r="D9709" t="s">
        <v>949</v>
      </c>
      <c r="E9709">
        <v>40</v>
      </c>
    </row>
    <row r="9710" spans="1:5" ht="13.5" customHeight="1">
      <c r="A9710" t="s">
        <v>4331</v>
      </c>
      <c r="B9710" t="str">
        <f t="shared" si="151"/>
        <v>F-10---41</v>
      </c>
      <c r="C9710" t="s">
        <v>866</v>
      </c>
      <c r="D9710" t="s">
        <v>831</v>
      </c>
      <c r="E9710">
        <v>41</v>
      </c>
    </row>
    <row r="9711" spans="1:5" ht="13.5" customHeight="1">
      <c r="A9711" t="s">
        <v>4331</v>
      </c>
      <c r="B9711" t="str">
        <f t="shared" si="151"/>
        <v>F-10---42</v>
      </c>
      <c r="C9711" t="s">
        <v>1009</v>
      </c>
      <c r="D9711" t="s">
        <v>1340</v>
      </c>
      <c r="E9711">
        <v>42</v>
      </c>
    </row>
    <row r="9712" spans="1:5" ht="13.5" customHeight="1">
      <c r="A9712" t="s">
        <v>4331</v>
      </c>
      <c r="B9712" t="str">
        <f t="shared" si="151"/>
        <v>F-10---43</v>
      </c>
      <c r="C9712" t="s">
        <v>1096</v>
      </c>
      <c r="D9712" t="s">
        <v>1215</v>
      </c>
      <c r="E9712">
        <v>43</v>
      </c>
    </row>
    <row r="9713" spans="1:5" ht="13.5" customHeight="1">
      <c r="A9713" t="s">
        <v>4331</v>
      </c>
      <c r="B9713" t="str">
        <f t="shared" si="151"/>
        <v>F-10---44</v>
      </c>
      <c r="C9713" t="s">
        <v>1055</v>
      </c>
      <c r="D9713" t="s">
        <v>1324</v>
      </c>
      <c r="E9713">
        <v>44</v>
      </c>
    </row>
    <row r="9714" spans="1:5" ht="13.5" customHeight="1">
      <c r="A9714" t="s">
        <v>4331</v>
      </c>
      <c r="B9714" t="str">
        <f t="shared" si="151"/>
        <v>F-10---45</v>
      </c>
      <c r="C9714" t="s">
        <v>868</v>
      </c>
      <c r="D9714" t="s">
        <v>758</v>
      </c>
      <c r="E9714">
        <v>45</v>
      </c>
    </row>
    <row r="9715" spans="1:5" ht="13.5" customHeight="1">
      <c r="A9715" t="s">
        <v>4331</v>
      </c>
      <c r="B9715" t="str">
        <f t="shared" si="151"/>
        <v>F-10---46</v>
      </c>
      <c r="C9715" t="s">
        <v>5913</v>
      </c>
      <c r="D9715" t="s">
        <v>1114</v>
      </c>
      <c r="E9715">
        <v>46</v>
      </c>
    </row>
    <row r="9716" spans="1:5" ht="13.5" customHeight="1">
      <c r="A9716" t="s">
        <v>4331</v>
      </c>
      <c r="B9716" t="str">
        <f t="shared" si="151"/>
        <v>F-10---47</v>
      </c>
      <c r="C9716" t="s">
        <v>5967</v>
      </c>
      <c r="D9716" t="s">
        <v>986</v>
      </c>
      <c r="E9716">
        <v>47</v>
      </c>
    </row>
    <row r="9717" spans="1:5" ht="13.5" customHeight="1">
      <c r="A9717" t="s">
        <v>4331</v>
      </c>
      <c r="B9717" t="str">
        <f t="shared" si="151"/>
        <v>F-10---48</v>
      </c>
      <c r="C9717" t="s">
        <v>5968</v>
      </c>
      <c r="D9717" t="s">
        <v>988</v>
      </c>
      <c r="E9717">
        <v>48</v>
      </c>
    </row>
    <row r="9718" spans="1:5" ht="13.5" customHeight="1">
      <c r="A9718" t="s">
        <v>4331</v>
      </c>
      <c r="B9718" t="str">
        <f t="shared" si="151"/>
        <v>F-10---49</v>
      </c>
      <c r="C9718" t="s">
        <v>5961</v>
      </c>
      <c r="D9718" t="s">
        <v>935</v>
      </c>
      <c r="E9718">
        <v>49</v>
      </c>
    </row>
    <row r="9719" spans="1:5" ht="13.5" customHeight="1">
      <c r="A9719" t="s">
        <v>4331</v>
      </c>
      <c r="B9719" t="str">
        <f t="shared" si="151"/>
        <v>F-10---50</v>
      </c>
      <c r="C9719" t="s">
        <v>5982</v>
      </c>
      <c r="D9719" t="s">
        <v>1125</v>
      </c>
      <c r="E9719">
        <v>50</v>
      </c>
    </row>
    <row r="9720" spans="1:5" ht="13.5" customHeight="1">
      <c r="A9720" t="s">
        <v>4331</v>
      </c>
      <c r="B9720" t="str">
        <f t="shared" si="151"/>
        <v>F-10---51</v>
      </c>
      <c r="C9720" t="s">
        <v>5914</v>
      </c>
      <c r="D9720" t="s">
        <v>785</v>
      </c>
      <c r="E9720">
        <v>51</v>
      </c>
    </row>
    <row r="9721" spans="1:5">
      <c r="A9721" t="s">
        <v>4331</v>
      </c>
      <c r="B9721" t="str">
        <f t="shared" si="151"/>
        <v>F-10---52</v>
      </c>
      <c r="C9721" t="s">
        <v>5915</v>
      </c>
      <c r="D9721" t="s">
        <v>772</v>
      </c>
      <c r="E9721">
        <v>52</v>
      </c>
    </row>
    <row r="9722" spans="1:5" ht="13.5" customHeight="1">
      <c r="A9722" t="s">
        <v>4331</v>
      </c>
      <c r="B9722" t="str">
        <f t="shared" si="151"/>
        <v>F-10---53</v>
      </c>
      <c r="C9722" t="s">
        <v>5977</v>
      </c>
      <c r="D9722" t="s">
        <v>1069</v>
      </c>
      <c r="E9722">
        <v>53</v>
      </c>
    </row>
    <row r="9723" spans="1:5" ht="13.5" customHeight="1">
      <c r="A9723" t="s">
        <v>4331</v>
      </c>
      <c r="B9723" t="str">
        <f t="shared" si="151"/>
        <v>F-10---54</v>
      </c>
      <c r="C9723" t="s">
        <v>5917</v>
      </c>
      <c r="D9723" t="s">
        <v>789</v>
      </c>
      <c r="E9723">
        <v>54</v>
      </c>
    </row>
    <row r="9724" spans="1:5" ht="13.5" customHeight="1">
      <c r="A9724" t="s">
        <v>4331</v>
      </c>
      <c r="B9724" t="str">
        <f t="shared" si="151"/>
        <v>F-10---55</v>
      </c>
      <c r="C9724" t="s">
        <v>5918</v>
      </c>
      <c r="D9724" t="s">
        <v>770</v>
      </c>
      <c r="E9724">
        <v>55</v>
      </c>
    </row>
    <row r="9725" spans="1:5" ht="13.5" customHeight="1">
      <c r="A9725" t="s">
        <v>4331</v>
      </c>
      <c r="B9725" t="str">
        <f t="shared" si="151"/>
        <v>F-10---56</v>
      </c>
      <c r="C9725" t="s">
        <v>5962</v>
      </c>
      <c r="D9725" t="s">
        <v>1174</v>
      </c>
      <c r="E9725">
        <v>56</v>
      </c>
    </row>
    <row r="9726" spans="1:5" ht="13.5" customHeight="1">
      <c r="A9726" t="s">
        <v>4331</v>
      </c>
      <c r="B9726" t="str">
        <f t="shared" si="151"/>
        <v>F-10---57</v>
      </c>
      <c r="C9726" t="s">
        <v>5971</v>
      </c>
      <c r="D9726" t="s">
        <v>1058</v>
      </c>
      <c r="E9726">
        <v>57</v>
      </c>
    </row>
    <row r="9727" spans="1:5" ht="13.5" customHeight="1">
      <c r="A9727" t="s">
        <v>4331</v>
      </c>
      <c r="B9727" t="str">
        <f t="shared" si="151"/>
        <v>F-10---58</v>
      </c>
      <c r="C9727" t="s">
        <v>5963</v>
      </c>
      <c r="D9727" t="s">
        <v>937</v>
      </c>
      <c r="E9727">
        <v>58</v>
      </c>
    </row>
    <row r="9728" spans="1:5" ht="13.5" customHeight="1">
      <c r="A9728" t="s">
        <v>4331</v>
      </c>
      <c r="B9728" t="str">
        <f t="shared" si="151"/>
        <v>F-10---59</v>
      </c>
      <c r="C9728" t="s">
        <v>5978</v>
      </c>
      <c r="D9728" t="s">
        <v>1191</v>
      </c>
      <c r="E9728">
        <v>59</v>
      </c>
    </row>
    <row r="9729" spans="1:5" ht="13.5" customHeight="1">
      <c r="A9729" t="s">
        <v>4331</v>
      </c>
      <c r="B9729" t="str">
        <f t="shared" si="151"/>
        <v>F-10---60</v>
      </c>
      <c r="C9729" t="s">
        <v>5972</v>
      </c>
      <c r="D9729" t="s">
        <v>979</v>
      </c>
      <c r="E9729">
        <v>60</v>
      </c>
    </row>
    <row r="9730" spans="1:5" ht="13.5" customHeight="1">
      <c r="A9730" t="s">
        <v>4331</v>
      </c>
      <c r="B9730" t="str">
        <f t="shared" si="151"/>
        <v>F-10---61</v>
      </c>
      <c r="C9730" t="s">
        <v>5984</v>
      </c>
      <c r="D9730" t="s">
        <v>1232</v>
      </c>
      <c r="E9730">
        <v>61</v>
      </c>
    </row>
    <row r="9731" spans="1:5" ht="13.5" customHeight="1">
      <c r="A9731" t="s">
        <v>4331</v>
      </c>
      <c r="B9731" t="str">
        <f t="shared" ref="B9731:B9794" si="152">A9731&amp;"---"&amp;E9731</f>
        <v>F-10---62</v>
      </c>
      <c r="C9731" t="s">
        <v>5964</v>
      </c>
      <c r="D9731" t="s">
        <v>1176</v>
      </c>
      <c r="E9731">
        <v>62</v>
      </c>
    </row>
    <row r="9732" spans="1:5" ht="13.5" customHeight="1">
      <c r="A9732" t="s">
        <v>4331</v>
      </c>
      <c r="B9732" t="str">
        <f t="shared" si="152"/>
        <v>F-10---63</v>
      </c>
      <c r="C9732" t="s">
        <v>5986</v>
      </c>
      <c r="D9732" t="s">
        <v>1126</v>
      </c>
      <c r="E9732">
        <v>63</v>
      </c>
    </row>
    <row r="9733" spans="1:5" ht="13.5" customHeight="1">
      <c r="A9733" t="s">
        <v>4331</v>
      </c>
      <c r="B9733" t="str">
        <f t="shared" si="152"/>
        <v>F-10---64</v>
      </c>
      <c r="C9733" t="s">
        <v>5951</v>
      </c>
      <c r="D9733" t="s">
        <v>879</v>
      </c>
      <c r="E9733">
        <v>64</v>
      </c>
    </row>
    <row r="9734" spans="1:5" ht="13.5" customHeight="1">
      <c r="A9734" t="s">
        <v>4331</v>
      </c>
      <c r="B9734" t="str">
        <f t="shared" si="152"/>
        <v>F-10---65</v>
      </c>
      <c r="C9734" t="s">
        <v>5979</v>
      </c>
      <c r="D9734" t="s">
        <v>1071</v>
      </c>
      <c r="E9734">
        <v>65</v>
      </c>
    </row>
    <row r="9735" spans="1:5" ht="13.5" customHeight="1">
      <c r="A9735" t="s">
        <v>4331</v>
      </c>
      <c r="B9735" t="str">
        <f t="shared" si="152"/>
        <v>F-10---66</v>
      </c>
      <c r="C9735" t="s">
        <v>5953</v>
      </c>
      <c r="D9735" t="s">
        <v>912</v>
      </c>
      <c r="E9735">
        <v>66</v>
      </c>
    </row>
    <row r="9736" spans="1:5" ht="13.5" customHeight="1">
      <c r="A9736" t="s">
        <v>4331</v>
      </c>
      <c r="B9736" t="str">
        <f t="shared" si="152"/>
        <v>F-10---67</v>
      </c>
      <c r="C9736" t="s">
        <v>5920</v>
      </c>
      <c r="D9736" t="s">
        <v>762</v>
      </c>
      <c r="E9736">
        <v>67</v>
      </c>
    </row>
    <row r="9737" spans="1:5" ht="13.5" customHeight="1">
      <c r="A9737" t="s">
        <v>4331</v>
      </c>
      <c r="B9737" t="str">
        <f t="shared" si="152"/>
        <v>F-10---68</v>
      </c>
      <c r="C9737" t="s">
        <v>5954</v>
      </c>
      <c r="D9737" t="s">
        <v>1166</v>
      </c>
      <c r="E9737">
        <v>68</v>
      </c>
    </row>
    <row r="9738" spans="1:5" ht="13.5" customHeight="1">
      <c r="A9738" t="s">
        <v>4331</v>
      </c>
      <c r="B9738" t="str">
        <f t="shared" si="152"/>
        <v>F-10---69</v>
      </c>
      <c r="C9738" t="s">
        <v>5957</v>
      </c>
      <c r="D9738" t="s">
        <v>913</v>
      </c>
      <c r="E9738">
        <v>69</v>
      </c>
    </row>
    <row r="9739" spans="1:5" ht="13.5" customHeight="1">
      <c r="A9739" t="s">
        <v>4331</v>
      </c>
      <c r="B9739" t="str">
        <f t="shared" si="152"/>
        <v>F-10---70</v>
      </c>
      <c r="C9739" t="s">
        <v>5991</v>
      </c>
      <c r="D9739" t="s">
        <v>1092</v>
      </c>
      <c r="E9739">
        <v>70</v>
      </c>
    </row>
    <row r="9740" spans="1:5" ht="13.5" customHeight="1">
      <c r="A9740" t="s">
        <v>4331</v>
      </c>
      <c r="B9740" t="str">
        <f t="shared" si="152"/>
        <v>F-10---71</v>
      </c>
      <c r="C9740" t="s">
        <v>5987</v>
      </c>
      <c r="D9740" t="s">
        <v>1249</v>
      </c>
      <c r="E9740">
        <v>71</v>
      </c>
    </row>
    <row r="9741" spans="1:5" ht="13.5" customHeight="1">
      <c r="A9741" t="s">
        <v>4331</v>
      </c>
      <c r="B9741" t="str">
        <f t="shared" si="152"/>
        <v>F-10---72</v>
      </c>
      <c r="C9741" t="s">
        <v>5923</v>
      </c>
      <c r="D9741" t="s">
        <v>766</v>
      </c>
      <c r="E9741">
        <v>72</v>
      </c>
    </row>
    <row r="9742" spans="1:5" ht="13.5" customHeight="1">
      <c r="A9742" t="s">
        <v>4331</v>
      </c>
      <c r="B9742" t="str">
        <f t="shared" si="152"/>
        <v>F-10---73</v>
      </c>
      <c r="C9742" t="s">
        <v>5980</v>
      </c>
      <c r="D9742" t="s">
        <v>1124</v>
      </c>
      <c r="E9742">
        <v>73</v>
      </c>
    </row>
    <row r="9743" spans="1:5" ht="13.5" customHeight="1">
      <c r="A9743" t="s">
        <v>4331</v>
      </c>
      <c r="B9743" t="str">
        <f t="shared" si="152"/>
        <v>F-10---74</v>
      </c>
      <c r="C9743" t="s">
        <v>5981</v>
      </c>
      <c r="D9743" t="s">
        <v>1225</v>
      </c>
      <c r="E9743">
        <v>74</v>
      </c>
    </row>
    <row r="9744" spans="1:5" ht="13.5" customHeight="1">
      <c r="A9744" t="s">
        <v>4331</v>
      </c>
      <c r="B9744" t="str">
        <f t="shared" si="152"/>
        <v>F-10---75</v>
      </c>
      <c r="C9744" t="s">
        <v>5976</v>
      </c>
      <c r="D9744" t="s">
        <v>1162</v>
      </c>
      <c r="E9744">
        <v>75</v>
      </c>
    </row>
    <row r="9745" spans="1:5" ht="13.5" customHeight="1">
      <c r="A9745" t="s">
        <v>4331</v>
      </c>
      <c r="B9745" t="str">
        <f t="shared" si="152"/>
        <v>F-10---76</v>
      </c>
      <c r="C9745" t="s">
        <v>5988</v>
      </c>
      <c r="D9745" t="s">
        <v>1133</v>
      </c>
      <c r="E9745">
        <v>76</v>
      </c>
    </row>
    <row r="9746" spans="1:5" ht="13.5" customHeight="1">
      <c r="A9746">
        <v>59</v>
      </c>
      <c r="B9746" t="str">
        <f t="shared" si="152"/>
        <v>59---1</v>
      </c>
      <c r="C9746" t="s">
        <v>4216</v>
      </c>
      <c r="D9746" t="s">
        <v>1163</v>
      </c>
      <c r="E9746">
        <v>1</v>
      </c>
    </row>
    <row r="9747" spans="1:5" ht="13.5" customHeight="1">
      <c r="A9747">
        <v>59</v>
      </c>
      <c r="B9747" t="str">
        <f t="shared" si="152"/>
        <v>59---2</v>
      </c>
      <c r="C9747" t="s">
        <v>4216</v>
      </c>
      <c r="D9747" t="s">
        <v>721</v>
      </c>
      <c r="E9747">
        <v>2</v>
      </c>
    </row>
    <row r="9748" spans="1:5" ht="13.5" customHeight="1">
      <c r="A9748">
        <v>59</v>
      </c>
      <c r="B9748" t="str">
        <f t="shared" si="152"/>
        <v>59---3</v>
      </c>
      <c r="C9748" t="s">
        <v>4216</v>
      </c>
      <c r="D9748" t="s">
        <v>925</v>
      </c>
      <c r="E9748">
        <v>3</v>
      </c>
    </row>
    <row r="9749" spans="1:5" ht="13.5" customHeight="1">
      <c r="A9749">
        <v>59</v>
      </c>
      <c r="B9749" t="str">
        <f t="shared" si="152"/>
        <v>59---4</v>
      </c>
      <c r="C9749" t="s">
        <v>4216</v>
      </c>
      <c r="D9749" t="s">
        <v>723</v>
      </c>
      <c r="E9749">
        <v>4</v>
      </c>
    </row>
    <row r="9750" spans="1:5" ht="13.5" customHeight="1">
      <c r="A9750">
        <v>59</v>
      </c>
      <c r="B9750" t="str">
        <f t="shared" si="152"/>
        <v>59---5</v>
      </c>
      <c r="C9750" t="s">
        <v>5911</v>
      </c>
      <c r="D9750" t="s">
        <v>724</v>
      </c>
      <c r="E9750">
        <v>5</v>
      </c>
    </row>
    <row r="9751" spans="1:5" ht="13.5" customHeight="1">
      <c r="A9751">
        <v>59</v>
      </c>
      <c r="B9751" t="str">
        <f t="shared" si="152"/>
        <v>59---6</v>
      </c>
      <c r="C9751" t="s">
        <v>5911</v>
      </c>
      <c r="D9751" t="s">
        <v>1349</v>
      </c>
      <c r="E9751">
        <v>6</v>
      </c>
    </row>
    <row r="9752" spans="1:5" ht="13.5" customHeight="1">
      <c r="A9752">
        <v>59</v>
      </c>
      <c r="B9752" t="str">
        <f t="shared" si="152"/>
        <v>59---7</v>
      </c>
      <c r="C9752" t="s">
        <v>5911</v>
      </c>
      <c r="D9752" t="s">
        <v>717</v>
      </c>
      <c r="E9752">
        <v>7</v>
      </c>
    </row>
    <row r="9753" spans="1:5" ht="13.5" customHeight="1">
      <c r="A9753">
        <v>59</v>
      </c>
      <c r="B9753" t="str">
        <f t="shared" si="152"/>
        <v>59---8</v>
      </c>
      <c r="C9753" t="s">
        <v>5911</v>
      </c>
      <c r="D9753" t="s">
        <v>719</v>
      </c>
      <c r="E9753">
        <v>8</v>
      </c>
    </row>
    <row r="9754" spans="1:5" ht="13.5" customHeight="1">
      <c r="A9754">
        <v>59</v>
      </c>
      <c r="B9754" t="str">
        <f t="shared" si="152"/>
        <v>59---9</v>
      </c>
      <c r="C9754" t="s">
        <v>5911</v>
      </c>
      <c r="D9754" t="s">
        <v>1145</v>
      </c>
      <c r="E9754">
        <v>9</v>
      </c>
    </row>
    <row r="9755" spans="1:5" ht="13.5" customHeight="1">
      <c r="A9755">
        <v>59</v>
      </c>
      <c r="B9755" t="str">
        <f t="shared" si="152"/>
        <v>59---10</v>
      </c>
      <c r="C9755" t="s">
        <v>5911</v>
      </c>
      <c r="D9755" t="s">
        <v>6239</v>
      </c>
      <c r="E9755">
        <v>10</v>
      </c>
    </row>
    <row r="9756" spans="1:5" ht="13.5" customHeight="1">
      <c r="A9756">
        <v>59</v>
      </c>
      <c r="B9756" t="str">
        <f t="shared" si="152"/>
        <v>59---11</v>
      </c>
      <c r="C9756" t="s">
        <v>883</v>
      </c>
      <c r="D9756" t="s">
        <v>959</v>
      </c>
      <c r="E9756">
        <v>11</v>
      </c>
    </row>
    <row r="9757" spans="1:5" ht="13.5" customHeight="1">
      <c r="A9757">
        <v>59</v>
      </c>
      <c r="B9757" t="str">
        <f t="shared" si="152"/>
        <v>59---12</v>
      </c>
      <c r="C9757" t="s">
        <v>735</v>
      </c>
      <c r="D9757" t="s">
        <v>744</v>
      </c>
      <c r="E9757">
        <v>12</v>
      </c>
    </row>
    <row r="9758" spans="1:5" ht="13.5" customHeight="1">
      <c r="A9758">
        <v>59</v>
      </c>
      <c r="B9758" t="str">
        <f t="shared" si="152"/>
        <v>59---13</v>
      </c>
      <c r="C9758" t="s">
        <v>743</v>
      </c>
      <c r="D9758" t="s">
        <v>754</v>
      </c>
      <c r="E9758">
        <v>13</v>
      </c>
    </row>
    <row r="9759" spans="1:5" ht="13.5" customHeight="1">
      <c r="A9759">
        <v>59</v>
      </c>
      <c r="B9759" t="str">
        <f t="shared" si="152"/>
        <v>59---14</v>
      </c>
      <c r="C9759" t="s">
        <v>987</v>
      </c>
      <c r="D9759" t="s">
        <v>1263</v>
      </c>
      <c r="E9759">
        <v>14</v>
      </c>
    </row>
    <row r="9760" spans="1:5" ht="13.5" customHeight="1">
      <c r="A9760">
        <v>59</v>
      </c>
      <c r="B9760" t="str">
        <f t="shared" si="152"/>
        <v>59---15</v>
      </c>
      <c r="C9760" t="s">
        <v>989</v>
      </c>
      <c r="D9760" t="s">
        <v>738</v>
      </c>
      <c r="E9760">
        <v>15</v>
      </c>
    </row>
    <row r="9761" spans="1:5" ht="13.5" customHeight="1">
      <c r="A9761">
        <v>59</v>
      </c>
      <c r="B9761" t="str">
        <f t="shared" si="152"/>
        <v>59---16</v>
      </c>
      <c r="C9761" t="s">
        <v>1094</v>
      </c>
      <c r="D9761" t="s">
        <v>790</v>
      </c>
      <c r="E9761">
        <v>16</v>
      </c>
    </row>
    <row r="9762" spans="1:5" ht="13.5" customHeight="1">
      <c r="A9762">
        <v>59</v>
      </c>
      <c r="B9762" t="str">
        <f t="shared" si="152"/>
        <v>59---17</v>
      </c>
      <c r="C9762" t="s">
        <v>819</v>
      </c>
      <c r="D9762" t="s">
        <v>756</v>
      </c>
      <c r="E9762">
        <v>17</v>
      </c>
    </row>
    <row r="9763" spans="1:5" ht="13.5" customHeight="1">
      <c r="A9763">
        <v>59</v>
      </c>
      <c r="B9763" t="str">
        <f t="shared" si="152"/>
        <v>59---18</v>
      </c>
      <c r="C9763" t="s">
        <v>1074</v>
      </c>
      <c r="D9763" t="s">
        <v>880</v>
      </c>
      <c r="E9763">
        <v>18</v>
      </c>
    </row>
    <row r="9764" spans="1:5" ht="13.5" customHeight="1">
      <c r="A9764">
        <v>59</v>
      </c>
      <c r="B9764" t="str">
        <f t="shared" si="152"/>
        <v>59---19</v>
      </c>
      <c r="C9764" t="s">
        <v>1019</v>
      </c>
      <c r="D9764" t="s">
        <v>734</v>
      </c>
      <c r="E9764">
        <v>19</v>
      </c>
    </row>
    <row r="9765" spans="1:5" ht="13.5" customHeight="1">
      <c r="A9765">
        <v>59</v>
      </c>
      <c r="B9765" t="str">
        <f t="shared" si="152"/>
        <v>59---20</v>
      </c>
      <c r="C9765" t="s">
        <v>824</v>
      </c>
      <c r="D9765" t="s">
        <v>752</v>
      </c>
      <c r="E9765">
        <v>20</v>
      </c>
    </row>
    <row r="9766" spans="1:5" ht="13.5" customHeight="1">
      <c r="A9766">
        <v>59</v>
      </c>
      <c r="B9766" t="str">
        <f t="shared" si="152"/>
        <v>59---21</v>
      </c>
      <c r="C9766" t="s">
        <v>826</v>
      </c>
      <c r="D9766" t="s">
        <v>1079</v>
      </c>
      <c r="E9766">
        <v>21</v>
      </c>
    </row>
    <row r="9767" spans="1:5" ht="13.5" customHeight="1">
      <c r="A9767">
        <v>59</v>
      </c>
      <c r="B9767" t="str">
        <f t="shared" si="152"/>
        <v>59---22</v>
      </c>
      <c r="C9767" t="s">
        <v>940</v>
      </c>
      <c r="D9767" t="s">
        <v>1239</v>
      </c>
      <c r="E9767">
        <v>22</v>
      </c>
    </row>
    <row r="9768" spans="1:5" ht="13.5" customHeight="1">
      <c r="A9768">
        <v>59</v>
      </c>
      <c r="B9768" t="str">
        <f t="shared" si="152"/>
        <v>59---23</v>
      </c>
      <c r="C9768" t="s">
        <v>830</v>
      </c>
      <c r="D9768" t="s">
        <v>1240</v>
      </c>
      <c r="E9768">
        <v>23</v>
      </c>
    </row>
    <row r="9769" spans="1:5" ht="13.5" customHeight="1">
      <c r="A9769">
        <v>59</v>
      </c>
      <c r="B9769" t="str">
        <f t="shared" si="152"/>
        <v>59---24</v>
      </c>
      <c r="C9769" t="s">
        <v>892</v>
      </c>
      <c r="D9769" t="s">
        <v>730</v>
      </c>
      <c r="E9769">
        <v>24</v>
      </c>
    </row>
    <row r="9770" spans="1:5" ht="13.5" customHeight="1">
      <c r="A9770">
        <v>59</v>
      </c>
      <c r="B9770" t="str">
        <f t="shared" si="152"/>
        <v>59---25</v>
      </c>
      <c r="C9770" t="s">
        <v>868</v>
      </c>
      <c r="D9770" t="s">
        <v>758</v>
      </c>
      <c r="E9770">
        <v>25</v>
      </c>
    </row>
    <row r="9771" spans="1:5" ht="13.5" customHeight="1">
      <c r="A9771">
        <v>59</v>
      </c>
      <c r="B9771" t="str">
        <f t="shared" si="152"/>
        <v>59---26</v>
      </c>
      <c r="C9771" t="s">
        <v>5912</v>
      </c>
      <c r="D9771" t="s">
        <v>764</v>
      </c>
      <c r="E9771">
        <v>26</v>
      </c>
    </row>
    <row r="9772" spans="1:5" ht="13.5" customHeight="1">
      <c r="A9772">
        <v>59</v>
      </c>
      <c r="B9772" t="str">
        <f t="shared" si="152"/>
        <v>59---27</v>
      </c>
      <c r="C9772" t="s">
        <v>5915</v>
      </c>
      <c r="D9772" t="s">
        <v>772</v>
      </c>
      <c r="E9772">
        <v>27</v>
      </c>
    </row>
    <row r="9773" spans="1:5" ht="13.5" customHeight="1">
      <c r="A9773">
        <v>59</v>
      </c>
      <c r="B9773" t="str">
        <f t="shared" si="152"/>
        <v>59---28</v>
      </c>
      <c r="C9773" t="s">
        <v>5916</v>
      </c>
      <c r="D9773" t="s">
        <v>750</v>
      </c>
      <c r="E9773">
        <v>28</v>
      </c>
    </row>
    <row r="9774" spans="1:5" ht="13.5" customHeight="1">
      <c r="A9774">
        <v>59</v>
      </c>
      <c r="B9774" t="str">
        <f t="shared" si="152"/>
        <v>59---29</v>
      </c>
      <c r="C9774" t="s">
        <v>6011</v>
      </c>
      <c r="D9774" t="s">
        <v>1285</v>
      </c>
      <c r="E9774">
        <v>29</v>
      </c>
    </row>
    <row r="9775" spans="1:5" ht="13.5" customHeight="1">
      <c r="A9775">
        <v>59</v>
      </c>
      <c r="B9775" t="str">
        <f t="shared" si="152"/>
        <v>59---30</v>
      </c>
      <c r="C9775" t="s">
        <v>5917</v>
      </c>
      <c r="D9775" t="s">
        <v>789</v>
      </c>
      <c r="E9775">
        <v>30</v>
      </c>
    </row>
    <row r="9776" spans="1:5" ht="13.5" customHeight="1">
      <c r="A9776">
        <v>59</v>
      </c>
      <c r="B9776" t="str">
        <f t="shared" si="152"/>
        <v>59---31</v>
      </c>
      <c r="C9776" t="s">
        <v>5918</v>
      </c>
      <c r="D9776" t="s">
        <v>770</v>
      </c>
      <c r="E9776">
        <v>31</v>
      </c>
    </row>
    <row r="9777" spans="1:5" ht="13.5" customHeight="1">
      <c r="A9777">
        <v>59</v>
      </c>
      <c r="B9777" t="str">
        <f t="shared" si="152"/>
        <v>59---32</v>
      </c>
      <c r="C9777" t="s">
        <v>5963</v>
      </c>
      <c r="D9777" t="s">
        <v>937</v>
      </c>
      <c r="E9777">
        <v>32</v>
      </c>
    </row>
    <row r="9778" spans="1:5" ht="13.5" customHeight="1">
      <c r="A9778">
        <v>59</v>
      </c>
      <c r="B9778" t="str">
        <f t="shared" si="152"/>
        <v>59---33</v>
      </c>
      <c r="C9778" t="s">
        <v>5972</v>
      </c>
      <c r="D9778" t="s">
        <v>979</v>
      </c>
      <c r="E9778">
        <v>33</v>
      </c>
    </row>
    <row r="9779" spans="1:5" ht="13.5" customHeight="1">
      <c r="A9779">
        <v>59</v>
      </c>
      <c r="B9779" t="str">
        <f t="shared" si="152"/>
        <v>59---34</v>
      </c>
      <c r="C9779" t="s">
        <v>5919</v>
      </c>
      <c r="D9779" t="s">
        <v>725</v>
      </c>
      <c r="E9779">
        <v>34</v>
      </c>
    </row>
    <row r="9780" spans="1:5" ht="13.5" customHeight="1">
      <c r="A9780">
        <v>59</v>
      </c>
      <c r="B9780" t="str">
        <f t="shared" si="152"/>
        <v>59---35</v>
      </c>
      <c r="C9780" t="s">
        <v>5920</v>
      </c>
      <c r="D9780" t="s">
        <v>762</v>
      </c>
      <c r="E9780">
        <v>35</v>
      </c>
    </row>
    <row r="9781" spans="1:5" ht="13.5" customHeight="1">
      <c r="A9781">
        <v>59</v>
      </c>
      <c r="B9781" t="str">
        <f t="shared" si="152"/>
        <v>59---36</v>
      </c>
      <c r="C9781" t="s">
        <v>5921</v>
      </c>
      <c r="D9781" t="s">
        <v>786</v>
      </c>
      <c r="E9781">
        <v>36</v>
      </c>
    </row>
    <row r="9782" spans="1:5" ht="13.5" customHeight="1">
      <c r="A9782">
        <v>59</v>
      </c>
      <c r="B9782" t="str">
        <f t="shared" si="152"/>
        <v>59---37</v>
      </c>
      <c r="C9782" t="s">
        <v>5923</v>
      </c>
      <c r="D9782" t="s">
        <v>766</v>
      </c>
      <c r="E9782">
        <v>37</v>
      </c>
    </row>
    <row r="9783" spans="1:5" ht="13.5" customHeight="1">
      <c r="A9783">
        <v>59</v>
      </c>
      <c r="B9783" t="str">
        <f t="shared" si="152"/>
        <v>59---38</v>
      </c>
      <c r="C9783" t="s">
        <v>5988</v>
      </c>
      <c r="D9783" t="s">
        <v>1133</v>
      </c>
      <c r="E9783">
        <v>38</v>
      </c>
    </row>
    <row r="9784" spans="1:5" ht="13.5" customHeight="1">
      <c r="A9784">
        <v>61</v>
      </c>
      <c r="B9784" t="str">
        <f t="shared" si="152"/>
        <v>61---1</v>
      </c>
      <c r="C9784" t="s">
        <v>4216</v>
      </c>
      <c r="D9784" t="s">
        <v>791</v>
      </c>
      <c r="E9784">
        <v>1</v>
      </c>
    </row>
    <row r="9785" spans="1:5" ht="13.5" customHeight="1">
      <c r="A9785">
        <v>61</v>
      </c>
      <c r="B9785" t="str">
        <f t="shared" si="152"/>
        <v>61---2</v>
      </c>
      <c r="C9785" t="s">
        <v>4216</v>
      </c>
      <c r="D9785" t="s">
        <v>951</v>
      </c>
      <c r="E9785">
        <v>2</v>
      </c>
    </row>
    <row r="9786" spans="1:5" ht="13.5" customHeight="1">
      <c r="A9786">
        <v>61</v>
      </c>
      <c r="B9786" t="str">
        <f t="shared" si="152"/>
        <v>61---3</v>
      </c>
      <c r="C9786" t="s">
        <v>4216</v>
      </c>
      <c r="D9786" t="s">
        <v>1107</v>
      </c>
      <c r="E9786">
        <v>3</v>
      </c>
    </row>
    <row r="9787" spans="1:5" ht="13.5" customHeight="1">
      <c r="A9787">
        <v>61</v>
      </c>
      <c r="B9787" t="str">
        <f t="shared" si="152"/>
        <v>61---4</v>
      </c>
      <c r="C9787" t="s">
        <v>4216</v>
      </c>
      <c r="D9787" t="s">
        <v>1167</v>
      </c>
      <c r="E9787">
        <v>4</v>
      </c>
    </row>
    <row r="9788" spans="1:5" ht="13.5" customHeight="1">
      <c r="A9788">
        <v>61</v>
      </c>
      <c r="B9788" t="str">
        <f t="shared" si="152"/>
        <v>61---5</v>
      </c>
      <c r="C9788" t="s">
        <v>4216</v>
      </c>
      <c r="D9788" t="s">
        <v>792</v>
      </c>
      <c r="E9788">
        <v>5</v>
      </c>
    </row>
    <row r="9789" spans="1:5" ht="13.5" customHeight="1">
      <c r="A9789">
        <v>61</v>
      </c>
      <c r="B9789" t="str">
        <f t="shared" si="152"/>
        <v>61---6</v>
      </c>
      <c r="C9789" t="s">
        <v>4216</v>
      </c>
      <c r="D9789" t="s">
        <v>781</v>
      </c>
      <c r="E9789">
        <v>6</v>
      </c>
    </row>
    <row r="9790" spans="1:5" ht="13.5" customHeight="1">
      <c r="A9790">
        <v>61</v>
      </c>
      <c r="B9790" t="str">
        <f t="shared" si="152"/>
        <v>61---7</v>
      </c>
      <c r="C9790" t="s">
        <v>4216</v>
      </c>
      <c r="D9790" t="s">
        <v>958</v>
      </c>
      <c r="E9790">
        <v>7</v>
      </c>
    </row>
    <row r="9791" spans="1:5" ht="13.5" customHeight="1">
      <c r="A9791">
        <v>61</v>
      </c>
      <c r="B9791" t="str">
        <f t="shared" si="152"/>
        <v>61---8</v>
      </c>
      <c r="C9791" t="s">
        <v>4216</v>
      </c>
      <c r="D9791" t="s">
        <v>720</v>
      </c>
      <c r="E9791">
        <v>8</v>
      </c>
    </row>
    <row r="9792" spans="1:5" ht="13.5" customHeight="1">
      <c r="A9792">
        <v>61</v>
      </c>
      <c r="B9792" t="str">
        <f t="shared" si="152"/>
        <v>61---9</v>
      </c>
      <c r="C9792" t="s">
        <v>4216</v>
      </c>
      <c r="D9792" t="s">
        <v>790</v>
      </c>
      <c r="E9792">
        <v>9</v>
      </c>
    </row>
    <row r="9793" spans="1:5" ht="13.5" customHeight="1">
      <c r="A9793">
        <v>61</v>
      </c>
      <c r="B9793" t="str">
        <f t="shared" si="152"/>
        <v>61---10</v>
      </c>
      <c r="C9793" t="s">
        <v>4216</v>
      </c>
      <c r="D9793" t="s">
        <v>724</v>
      </c>
      <c r="E9793">
        <v>10</v>
      </c>
    </row>
    <row r="9794" spans="1:5" ht="13.5" customHeight="1">
      <c r="A9794">
        <v>61</v>
      </c>
      <c r="B9794" t="str">
        <f t="shared" si="152"/>
        <v>61---11</v>
      </c>
      <c r="C9794" t="s">
        <v>4216</v>
      </c>
      <c r="D9794" t="s">
        <v>728</v>
      </c>
      <c r="E9794">
        <v>11</v>
      </c>
    </row>
    <row r="9795" spans="1:5" ht="13.5" customHeight="1">
      <c r="A9795">
        <v>61</v>
      </c>
      <c r="B9795" t="str">
        <f t="shared" ref="B9795:B9858" si="153">A9795&amp;"---"&amp;E9795</f>
        <v>61---12</v>
      </c>
      <c r="C9795" t="s">
        <v>4216</v>
      </c>
      <c r="D9795" t="s">
        <v>793</v>
      </c>
      <c r="E9795">
        <v>12</v>
      </c>
    </row>
    <row r="9796" spans="1:5" ht="13.5" customHeight="1">
      <c r="A9796">
        <v>61</v>
      </c>
      <c r="B9796" t="str">
        <f t="shared" si="153"/>
        <v>61---13</v>
      </c>
      <c r="C9796" t="s">
        <v>4216</v>
      </c>
      <c r="D9796" t="s">
        <v>1139</v>
      </c>
      <c r="E9796">
        <v>13</v>
      </c>
    </row>
    <row r="9797" spans="1:5" ht="13.5" customHeight="1">
      <c r="A9797">
        <v>61</v>
      </c>
      <c r="B9797" t="str">
        <f t="shared" si="153"/>
        <v>61---14</v>
      </c>
      <c r="C9797" t="s">
        <v>4216</v>
      </c>
      <c r="D9797" t="s">
        <v>784</v>
      </c>
      <c r="E9797">
        <v>14</v>
      </c>
    </row>
    <row r="9798" spans="1:5" ht="13.5" customHeight="1">
      <c r="A9798">
        <v>61</v>
      </c>
      <c r="B9798" t="str">
        <f t="shared" si="153"/>
        <v>61---15</v>
      </c>
      <c r="C9798" t="s">
        <v>4216</v>
      </c>
      <c r="D9798" t="s">
        <v>780</v>
      </c>
      <c r="E9798">
        <v>15</v>
      </c>
    </row>
    <row r="9799" spans="1:5" ht="13.5" customHeight="1">
      <c r="A9799">
        <v>61</v>
      </c>
      <c r="B9799" t="str">
        <f t="shared" si="153"/>
        <v>61---16</v>
      </c>
      <c r="C9799" t="s">
        <v>4216</v>
      </c>
      <c r="D9799" t="s">
        <v>1163</v>
      </c>
      <c r="E9799">
        <v>16</v>
      </c>
    </row>
    <row r="9800" spans="1:5" ht="13.5" customHeight="1">
      <c r="A9800">
        <v>61</v>
      </c>
      <c r="B9800" t="str">
        <f t="shared" si="153"/>
        <v>61---17</v>
      </c>
      <c r="C9800" t="s">
        <v>4216</v>
      </c>
      <c r="D9800" t="s">
        <v>721</v>
      </c>
      <c r="E9800">
        <v>17</v>
      </c>
    </row>
    <row r="9801" spans="1:5" ht="13.5" customHeight="1">
      <c r="A9801">
        <v>61</v>
      </c>
      <c r="B9801" t="str">
        <f t="shared" si="153"/>
        <v>61---18</v>
      </c>
      <c r="C9801" t="s">
        <v>4216</v>
      </c>
      <c r="D9801" t="s">
        <v>925</v>
      </c>
      <c r="E9801">
        <v>18</v>
      </c>
    </row>
    <row r="9802" spans="1:5" ht="13.5" customHeight="1">
      <c r="A9802">
        <v>61</v>
      </c>
      <c r="B9802" t="str">
        <f t="shared" si="153"/>
        <v>61---19</v>
      </c>
      <c r="C9802" t="s">
        <v>4216</v>
      </c>
      <c r="D9802" t="s">
        <v>723</v>
      </c>
      <c r="E9802">
        <v>19</v>
      </c>
    </row>
    <row r="9803" spans="1:5" ht="13.5" customHeight="1">
      <c r="A9803">
        <v>61</v>
      </c>
      <c r="B9803" t="str">
        <f t="shared" si="153"/>
        <v>61---20</v>
      </c>
      <c r="C9803" t="s">
        <v>883</v>
      </c>
      <c r="D9803" t="s">
        <v>959</v>
      </c>
      <c r="E9803">
        <v>20</v>
      </c>
    </row>
    <row r="9804" spans="1:5" ht="13.5" customHeight="1">
      <c r="A9804">
        <v>61</v>
      </c>
      <c r="B9804" t="str">
        <f t="shared" si="153"/>
        <v>61---21</v>
      </c>
      <c r="C9804" t="s">
        <v>1017</v>
      </c>
      <c r="D9804" t="s">
        <v>796</v>
      </c>
      <c r="E9804">
        <v>21</v>
      </c>
    </row>
    <row r="9805" spans="1:5">
      <c r="A9805">
        <v>61</v>
      </c>
      <c r="B9805" t="str">
        <f t="shared" si="153"/>
        <v>61---22</v>
      </c>
      <c r="C9805" t="s">
        <v>731</v>
      </c>
      <c r="D9805" t="s">
        <v>800</v>
      </c>
      <c r="E9805">
        <v>22</v>
      </c>
    </row>
    <row r="9806" spans="1:5" ht="13.5" customHeight="1">
      <c r="A9806">
        <v>61</v>
      </c>
      <c r="B9806" t="str">
        <f t="shared" si="153"/>
        <v>61---23</v>
      </c>
      <c r="C9806" t="s">
        <v>733</v>
      </c>
      <c r="D9806" t="s">
        <v>781</v>
      </c>
      <c r="E9806">
        <v>23</v>
      </c>
    </row>
    <row r="9807" spans="1:5" ht="13.5" customHeight="1">
      <c r="A9807">
        <v>61</v>
      </c>
      <c r="B9807" t="str">
        <f t="shared" si="153"/>
        <v>61---24</v>
      </c>
      <c r="C9807" t="s">
        <v>735</v>
      </c>
      <c r="D9807" t="s">
        <v>744</v>
      </c>
      <c r="E9807">
        <v>24</v>
      </c>
    </row>
    <row r="9808" spans="1:5" ht="13.5" customHeight="1">
      <c r="A9808">
        <v>61</v>
      </c>
      <c r="B9808" t="str">
        <f t="shared" si="153"/>
        <v>61---25</v>
      </c>
      <c r="C9808" t="s">
        <v>743</v>
      </c>
      <c r="D9808" t="s">
        <v>754</v>
      </c>
      <c r="E9808">
        <v>25</v>
      </c>
    </row>
    <row r="9809" spans="1:5" ht="13.5" customHeight="1">
      <c r="A9809">
        <v>61</v>
      </c>
      <c r="B9809" t="str">
        <f t="shared" si="153"/>
        <v>61---26</v>
      </c>
      <c r="C9809" t="s">
        <v>987</v>
      </c>
      <c r="D9809" t="s">
        <v>1263</v>
      </c>
      <c r="E9809">
        <v>26</v>
      </c>
    </row>
    <row r="9810" spans="1:5" ht="13.5" customHeight="1">
      <c r="A9810">
        <v>61</v>
      </c>
      <c r="B9810" t="str">
        <f t="shared" si="153"/>
        <v>61---27</v>
      </c>
      <c r="C9810" t="s">
        <v>989</v>
      </c>
      <c r="D9810" t="s">
        <v>738</v>
      </c>
      <c r="E9810">
        <v>27</v>
      </c>
    </row>
    <row r="9811" spans="1:5" ht="13.5" customHeight="1">
      <c r="A9811">
        <v>61</v>
      </c>
      <c r="B9811" t="str">
        <f t="shared" si="153"/>
        <v>61---28</v>
      </c>
      <c r="C9811" t="s">
        <v>1094</v>
      </c>
      <c r="D9811" t="s">
        <v>790</v>
      </c>
      <c r="E9811">
        <v>28</v>
      </c>
    </row>
    <row r="9812" spans="1:5" ht="13.5" customHeight="1">
      <c r="A9812">
        <v>61</v>
      </c>
      <c r="B9812" t="str">
        <f t="shared" si="153"/>
        <v>61---29</v>
      </c>
      <c r="C9812" t="s">
        <v>819</v>
      </c>
      <c r="D9812" t="s">
        <v>756</v>
      </c>
      <c r="E9812">
        <v>29</v>
      </c>
    </row>
    <row r="9813" spans="1:5" ht="13.5" customHeight="1">
      <c r="A9813">
        <v>61</v>
      </c>
      <c r="B9813" t="str">
        <f t="shared" si="153"/>
        <v>61---30</v>
      </c>
      <c r="C9813" t="s">
        <v>1074</v>
      </c>
      <c r="D9813" t="s">
        <v>880</v>
      </c>
      <c r="E9813">
        <v>30</v>
      </c>
    </row>
    <row r="9814" spans="1:5" ht="13.5" customHeight="1">
      <c r="A9814">
        <v>61</v>
      </c>
      <c r="B9814" t="str">
        <f t="shared" si="153"/>
        <v>61---31</v>
      </c>
      <c r="C9814" t="s">
        <v>1019</v>
      </c>
      <c r="D9814" t="s">
        <v>734</v>
      </c>
      <c r="E9814">
        <v>31</v>
      </c>
    </row>
    <row r="9815" spans="1:5" ht="13.5" customHeight="1">
      <c r="A9815">
        <v>61</v>
      </c>
      <c r="B9815" t="str">
        <f t="shared" si="153"/>
        <v>61---32</v>
      </c>
      <c r="C9815" t="s">
        <v>824</v>
      </c>
      <c r="D9815" t="s">
        <v>752</v>
      </c>
      <c r="E9815">
        <v>32</v>
      </c>
    </row>
    <row r="9816" spans="1:5" ht="13.5" customHeight="1">
      <c r="A9816">
        <v>61</v>
      </c>
      <c r="B9816" t="str">
        <f t="shared" si="153"/>
        <v>61---33</v>
      </c>
      <c r="C9816" t="s">
        <v>826</v>
      </c>
      <c r="D9816" t="s">
        <v>1079</v>
      </c>
      <c r="E9816">
        <v>33</v>
      </c>
    </row>
    <row r="9817" spans="1:5" ht="13.5" customHeight="1">
      <c r="A9817">
        <v>61</v>
      </c>
      <c r="B9817" t="str">
        <f t="shared" si="153"/>
        <v>61---34</v>
      </c>
      <c r="C9817" t="s">
        <v>940</v>
      </c>
      <c r="D9817" t="s">
        <v>1239</v>
      </c>
      <c r="E9817">
        <v>34</v>
      </c>
    </row>
    <row r="9818" spans="1:5" ht="13.5" customHeight="1">
      <c r="A9818">
        <v>61</v>
      </c>
      <c r="B9818" t="str">
        <f t="shared" si="153"/>
        <v>61---35</v>
      </c>
      <c r="C9818" t="s">
        <v>830</v>
      </c>
      <c r="D9818" t="s">
        <v>1240</v>
      </c>
      <c r="E9818">
        <v>35</v>
      </c>
    </row>
    <row r="9819" spans="1:5" ht="13.5" customHeight="1">
      <c r="A9819">
        <v>61</v>
      </c>
      <c r="B9819" t="str">
        <f t="shared" si="153"/>
        <v>61---36</v>
      </c>
      <c r="C9819" t="s">
        <v>892</v>
      </c>
      <c r="D9819" t="s">
        <v>730</v>
      </c>
      <c r="E9819">
        <v>36</v>
      </c>
    </row>
    <row r="9820" spans="1:5" ht="13.5" customHeight="1">
      <c r="A9820">
        <v>61</v>
      </c>
      <c r="B9820" t="str">
        <f t="shared" si="153"/>
        <v>61---37</v>
      </c>
      <c r="C9820" t="s">
        <v>868</v>
      </c>
      <c r="D9820" t="s">
        <v>758</v>
      </c>
      <c r="E9820">
        <v>37</v>
      </c>
    </row>
    <row r="9821" spans="1:5" ht="13.5" customHeight="1">
      <c r="A9821">
        <v>61</v>
      </c>
      <c r="B9821" t="str">
        <f t="shared" si="153"/>
        <v>61---38</v>
      </c>
      <c r="C9821" t="s">
        <v>771</v>
      </c>
      <c r="D9821" t="s">
        <v>791</v>
      </c>
      <c r="E9821">
        <v>38</v>
      </c>
    </row>
    <row r="9822" spans="1:5" ht="13.5" customHeight="1">
      <c r="A9822">
        <v>61</v>
      </c>
      <c r="B9822" t="str">
        <f t="shared" si="153"/>
        <v>61---39</v>
      </c>
      <c r="C9822" t="s">
        <v>5912</v>
      </c>
      <c r="D9822" t="s">
        <v>764</v>
      </c>
      <c r="E9822">
        <v>39</v>
      </c>
    </row>
    <row r="9823" spans="1:5" ht="13.5" customHeight="1">
      <c r="A9823">
        <v>61</v>
      </c>
      <c r="B9823" t="str">
        <f t="shared" si="153"/>
        <v>61---40</v>
      </c>
      <c r="C9823" t="s">
        <v>5913</v>
      </c>
      <c r="D9823" t="s">
        <v>1114</v>
      </c>
      <c r="E9823">
        <v>40</v>
      </c>
    </row>
    <row r="9824" spans="1:5" ht="13.5" customHeight="1">
      <c r="A9824">
        <v>61</v>
      </c>
      <c r="B9824" t="str">
        <f t="shared" si="153"/>
        <v>61---41</v>
      </c>
      <c r="C9824" t="s">
        <v>5915</v>
      </c>
      <c r="D9824" t="s">
        <v>772</v>
      </c>
      <c r="E9824">
        <v>41</v>
      </c>
    </row>
    <row r="9825" spans="1:5" ht="13.5" customHeight="1">
      <c r="A9825">
        <v>61</v>
      </c>
      <c r="B9825" t="str">
        <f t="shared" si="153"/>
        <v>61---42</v>
      </c>
      <c r="C9825" t="s">
        <v>5916</v>
      </c>
      <c r="D9825" t="s">
        <v>750</v>
      </c>
      <c r="E9825">
        <v>42</v>
      </c>
    </row>
    <row r="9826" spans="1:5" ht="13.5" customHeight="1">
      <c r="A9826">
        <v>61</v>
      </c>
      <c r="B9826" t="str">
        <f t="shared" si="153"/>
        <v>61---43</v>
      </c>
      <c r="C9826" t="s">
        <v>6011</v>
      </c>
      <c r="D9826" t="s">
        <v>1285</v>
      </c>
      <c r="E9826">
        <v>43</v>
      </c>
    </row>
    <row r="9827" spans="1:5" ht="13.5" customHeight="1">
      <c r="A9827">
        <v>61</v>
      </c>
      <c r="B9827" t="str">
        <f t="shared" si="153"/>
        <v>61---44</v>
      </c>
      <c r="C9827" t="s">
        <v>5917</v>
      </c>
      <c r="D9827" t="s">
        <v>789</v>
      </c>
      <c r="E9827">
        <v>44</v>
      </c>
    </row>
    <row r="9828" spans="1:5" ht="13.5" customHeight="1">
      <c r="A9828">
        <v>61</v>
      </c>
      <c r="B9828" t="str">
        <f t="shared" si="153"/>
        <v>61---45</v>
      </c>
      <c r="C9828" t="s">
        <v>5918</v>
      </c>
      <c r="D9828" t="s">
        <v>770</v>
      </c>
      <c r="E9828">
        <v>45</v>
      </c>
    </row>
    <row r="9829" spans="1:5" ht="13.5" customHeight="1">
      <c r="A9829">
        <v>61</v>
      </c>
      <c r="B9829" t="str">
        <f t="shared" si="153"/>
        <v>61---46</v>
      </c>
      <c r="C9829" t="s">
        <v>5963</v>
      </c>
      <c r="D9829" t="s">
        <v>937</v>
      </c>
      <c r="E9829">
        <v>46</v>
      </c>
    </row>
    <row r="9830" spans="1:5" ht="13.5" customHeight="1">
      <c r="A9830">
        <v>61</v>
      </c>
      <c r="B9830" t="str">
        <f t="shared" si="153"/>
        <v>61---47</v>
      </c>
      <c r="C9830" t="s">
        <v>5972</v>
      </c>
      <c r="D9830" t="s">
        <v>979</v>
      </c>
      <c r="E9830">
        <v>47</v>
      </c>
    </row>
    <row r="9831" spans="1:5" ht="13.5" customHeight="1">
      <c r="A9831">
        <v>61</v>
      </c>
      <c r="B9831" t="str">
        <f t="shared" si="153"/>
        <v>61---48</v>
      </c>
      <c r="C9831" t="s">
        <v>6012</v>
      </c>
      <c r="D9831" t="s">
        <v>958</v>
      </c>
      <c r="E9831">
        <v>48</v>
      </c>
    </row>
    <row r="9832" spans="1:5" ht="13.5" customHeight="1">
      <c r="A9832">
        <v>61</v>
      </c>
      <c r="B9832" t="str">
        <f t="shared" si="153"/>
        <v>61---49</v>
      </c>
      <c r="C9832" t="s">
        <v>6004</v>
      </c>
      <c r="D9832" t="s">
        <v>960</v>
      </c>
      <c r="E9832">
        <v>49</v>
      </c>
    </row>
    <row r="9833" spans="1:5" ht="13.5" customHeight="1">
      <c r="A9833">
        <v>61</v>
      </c>
      <c r="B9833" t="str">
        <f t="shared" si="153"/>
        <v>61---50</v>
      </c>
      <c r="C9833" t="s">
        <v>5919</v>
      </c>
      <c r="D9833" t="s">
        <v>725</v>
      </c>
      <c r="E9833">
        <v>50</v>
      </c>
    </row>
    <row r="9834" spans="1:5" ht="13.5" customHeight="1">
      <c r="A9834">
        <v>61</v>
      </c>
      <c r="B9834" t="str">
        <f t="shared" si="153"/>
        <v>61---51</v>
      </c>
      <c r="C9834" t="s">
        <v>5920</v>
      </c>
      <c r="D9834" t="s">
        <v>762</v>
      </c>
      <c r="E9834">
        <v>51</v>
      </c>
    </row>
    <row r="9835" spans="1:5" ht="13.5" customHeight="1">
      <c r="A9835">
        <v>61</v>
      </c>
      <c r="B9835" t="str">
        <f t="shared" si="153"/>
        <v>61---52</v>
      </c>
      <c r="C9835" t="s">
        <v>5921</v>
      </c>
      <c r="D9835" t="s">
        <v>786</v>
      </c>
      <c r="E9835">
        <v>52</v>
      </c>
    </row>
    <row r="9836" spans="1:5" ht="13.5" customHeight="1">
      <c r="A9836">
        <v>61</v>
      </c>
      <c r="B9836" t="str">
        <f t="shared" si="153"/>
        <v>61---53</v>
      </c>
      <c r="C9836" t="s">
        <v>5922</v>
      </c>
      <c r="D9836" t="s">
        <v>787</v>
      </c>
      <c r="E9836">
        <v>53</v>
      </c>
    </row>
    <row r="9837" spans="1:5" ht="13.5" customHeight="1">
      <c r="A9837">
        <v>61</v>
      </c>
      <c r="B9837" t="str">
        <f t="shared" si="153"/>
        <v>61---54</v>
      </c>
      <c r="C9837" t="s">
        <v>5923</v>
      </c>
      <c r="D9837" t="s">
        <v>766</v>
      </c>
      <c r="E9837">
        <v>54</v>
      </c>
    </row>
    <row r="9838" spans="1:5" ht="13.5" customHeight="1">
      <c r="A9838">
        <v>61</v>
      </c>
      <c r="B9838" t="str">
        <f t="shared" si="153"/>
        <v>61---55</v>
      </c>
      <c r="C9838" t="s">
        <v>6014</v>
      </c>
      <c r="D9838" t="s">
        <v>1107</v>
      </c>
      <c r="E9838">
        <v>55</v>
      </c>
    </row>
    <row r="9839" spans="1:5" ht="13.5" customHeight="1">
      <c r="A9839">
        <v>61</v>
      </c>
      <c r="B9839" t="str">
        <f t="shared" si="153"/>
        <v>61---56</v>
      </c>
      <c r="C9839" t="s">
        <v>5988</v>
      </c>
      <c r="D9839" t="s">
        <v>1133</v>
      </c>
      <c r="E9839">
        <v>56</v>
      </c>
    </row>
    <row r="9840" spans="1:5" ht="13.5" customHeight="1">
      <c r="A9840">
        <v>116</v>
      </c>
      <c r="B9840" t="str">
        <f t="shared" si="153"/>
        <v>116---1</v>
      </c>
      <c r="C9840" t="s">
        <v>4216</v>
      </c>
      <c r="D9840" t="s">
        <v>720</v>
      </c>
      <c r="E9840">
        <v>1</v>
      </c>
    </row>
    <row r="9841" spans="1:5" ht="13.5" customHeight="1">
      <c r="A9841">
        <v>116</v>
      </c>
      <c r="B9841" t="str">
        <f t="shared" si="153"/>
        <v>116---2</v>
      </c>
      <c r="C9841" t="s">
        <v>4216</v>
      </c>
      <c r="D9841" t="s">
        <v>923</v>
      </c>
      <c r="E9841">
        <v>2</v>
      </c>
    </row>
    <row r="9842" spans="1:5" ht="13.5" customHeight="1">
      <c r="A9842">
        <v>116</v>
      </c>
      <c r="B9842" t="str">
        <f t="shared" si="153"/>
        <v>116---3</v>
      </c>
      <c r="C9842" t="s">
        <v>4216</v>
      </c>
      <c r="D9842" t="s">
        <v>1353</v>
      </c>
      <c r="E9842">
        <v>3</v>
      </c>
    </row>
    <row r="9843" spans="1:5" ht="13.5" customHeight="1">
      <c r="A9843">
        <v>116</v>
      </c>
      <c r="B9843" t="str">
        <f t="shared" si="153"/>
        <v>116---4</v>
      </c>
      <c r="C9843" t="s">
        <v>4216</v>
      </c>
      <c r="D9843" t="s">
        <v>921</v>
      </c>
      <c r="E9843">
        <v>4</v>
      </c>
    </row>
    <row r="9844" spans="1:5" ht="13.5" customHeight="1">
      <c r="A9844">
        <v>116</v>
      </c>
      <c r="B9844" t="str">
        <f t="shared" si="153"/>
        <v>116---5</v>
      </c>
      <c r="C9844" t="s">
        <v>987</v>
      </c>
      <c r="D9844" t="s">
        <v>1263</v>
      </c>
      <c r="E9844">
        <v>5</v>
      </c>
    </row>
    <row r="9845" spans="1:5" ht="13.5" customHeight="1">
      <c r="A9845">
        <v>116</v>
      </c>
      <c r="B9845" t="str">
        <f t="shared" si="153"/>
        <v>116---6</v>
      </c>
      <c r="C9845" t="s">
        <v>5965</v>
      </c>
      <c r="D9845" t="s">
        <v>930</v>
      </c>
      <c r="E9845">
        <v>6</v>
      </c>
    </row>
    <row r="9846" spans="1:5" ht="13.5" customHeight="1">
      <c r="A9846">
        <v>117</v>
      </c>
      <c r="B9846" t="str">
        <f t="shared" si="153"/>
        <v>117---1</v>
      </c>
      <c r="C9846" t="s">
        <v>4234</v>
      </c>
      <c r="D9846" t="s">
        <v>812</v>
      </c>
      <c r="E9846">
        <v>1</v>
      </c>
    </row>
    <row r="9847" spans="1:5" ht="13.5" customHeight="1">
      <c r="A9847">
        <v>117</v>
      </c>
      <c r="B9847" t="str">
        <f t="shared" si="153"/>
        <v>117---2</v>
      </c>
      <c r="C9847" t="s">
        <v>4216</v>
      </c>
      <c r="D9847" t="s">
        <v>812</v>
      </c>
      <c r="E9847">
        <v>2</v>
      </c>
    </row>
    <row r="9848" spans="1:5" ht="13.5" customHeight="1">
      <c r="A9848">
        <v>117</v>
      </c>
      <c r="B9848" t="str">
        <f t="shared" si="153"/>
        <v>117---3</v>
      </c>
      <c r="C9848" t="s">
        <v>4216</v>
      </c>
      <c r="D9848" t="s">
        <v>1353</v>
      </c>
      <c r="E9848">
        <v>3</v>
      </c>
    </row>
    <row r="9849" spans="1:5" ht="13.5" customHeight="1">
      <c r="A9849">
        <v>117</v>
      </c>
      <c r="B9849" t="str">
        <f t="shared" si="153"/>
        <v>117---4</v>
      </c>
      <c r="C9849" t="s">
        <v>4216</v>
      </c>
      <c r="D9849" t="s">
        <v>921</v>
      </c>
      <c r="E9849">
        <v>4</v>
      </c>
    </row>
    <row r="9850" spans="1:5" ht="13.5" customHeight="1">
      <c r="A9850">
        <v>117</v>
      </c>
      <c r="B9850" t="str">
        <f t="shared" si="153"/>
        <v>117---5</v>
      </c>
      <c r="C9850" t="s">
        <v>4216</v>
      </c>
      <c r="D9850" t="s">
        <v>720</v>
      </c>
      <c r="E9850">
        <v>5</v>
      </c>
    </row>
    <row r="9851" spans="1:5" ht="13.5" customHeight="1">
      <c r="A9851">
        <v>117</v>
      </c>
      <c r="B9851" t="str">
        <f t="shared" si="153"/>
        <v>117---6</v>
      </c>
      <c r="C9851" t="s">
        <v>4216</v>
      </c>
      <c r="D9851" t="s">
        <v>923</v>
      </c>
      <c r="E9851">
        <v>6</v>
      </c>
    </row>
    <row r="9852" spans="1:5" ht="13.5" customHeight="1">
      <c r="A9852">
        <v>117</v>
      </c>
      <c r="B9852" t="str">
        <f t="shared" si="153"/>
        <v>117---7</v>
      </c>
      <c r="C9852" t="s">
        <v>4216</v>
      </c>
      <c r="D9852" t="s">
        <v>951</v>
      </c>
      <c r="E9852">
        <v>7</v>
      </c>
    </row>
    <row r="9853" spans="1:5" ht="13.5" customHeight="1">
      <c r="A9853">
        <v>117</v>
      </c>
      <c r="B9853" t="str">
        <f t="shared" si="153"/>
        <v>117---8</v>
      </c>
      <c r="C9853" t="s">
        <v>4216</v>
      </c>
      <c r="D9853" t="s">
        <v>1143</v>
      </c>
      <c r="E9853">
        <v>8</v>
      </c>
    </row>
    <row r="9854" spans="1:5" ht="13.5" customHeight="1">
      <c r="A9854">
        <v>117</v>
      </c>
      <c r="B9854" t="str">
        <f t="shared" si="153"/>
        <v>117---9</v>
      </c>
      <c r="C9854" t="s">
        <v>4252</v>
      </c>
      <c r="D9854" t="s">
        <v>1077</v>
      </c>
      <c r="E9854">
        <v>9</v>
      </c>
    </row>
    <row r="9855" spans="1:5" ht="13.5" customHeight="1">
      <c r="A9855">
        <v>117</v>
      </c>
      <c r="B9855" t="str">
        <f t="shared" si="153"/>
        <v>117---10</v>
      </c>
      <c r="C9855" t="s">
        <v>4269</v>
      </c>
      <c r="D9855" t="s">
        <v>1423</v>
      </c>
      <c r="E9855">
        <v>10</v>
      </c>
    </row>
    <row r="9856" spans="1:5" ht="13.5" customHeight="1">
      <c r="A9856">
        <v>117</v>
      </c>
      <c r="B9856" t="str">
        <f t="shared" si="153"/>
        <v>117---11</v>
      </c>
      <c r="C9856" t="s">
        <v>4271</v>
      </c>
      <c r="D9856" t="s">
        <v>963</v>
      </c>
      <c r="E9856">
        <v>11</v>
      </c>
    </row>
    <row r="9857" spans="1:5" ht="13.5" customHeight="1">
      <c r="A9857">
        <v>117</v>
      </c>
      <c r="B9857" t="str">
        <f t="shared" si="153"/>
        <v>117---12</v>
      </c>
      <c r="C9857" t="s">
        <v>4239</v>
      </c>
      <c r="D9857" t="s">
        <v>998</v>
      </c>
      <c r="E9857">
        <v>12</v>
      </c>
    </row>
    <row r="9858" spans="1:5" ht="13.5" customHeight="1">
      <c r="A9858">
        <v>117</v>
      </c>
      <c r="B9858" t="str">
        <f t="shared" si="153"/>
        <v>117---13</v>
      </c>
      <c r="C9858" t="s">
        <v>4228</v>
      </c>
      <c r="D9858" t="s">
        <v>768</v>
      </c>
      <c r="E9858">
        <v>13</v>
      </c>
    </row>
    <row r="9859" spans="1:5" ht="13.5" customHeight="1">
      <c r="A9859">
        <v>117</v>
      </c>
      <c r="B9859" t="str">
        <f t="shared" ref="B9859:B9922" si="154">A9859&amp;"---"&amp;E9859</f>
        <v>117---14</v>
      </c>
      <c r="C9859" t="s">
        <v>4268</v>
      </c>
      <c r="D9859" t="s">
        <v>1139</v>
      </c>
      <c r="E9859">
        <v>14</v>
      </c>
    </row>
    <row r="9860" spans="1:5" ht="13.5" customHeight="1">
      <c r="A9860">
        <v>117</v>
      </c>
      <c r="B9860" t="str">
        <f t="shared" si="154"/>
        <v>117---15</v>
      </c>
      <c r="C9860" t="s">
        <v>4230</v>
      </c>
      <c r="D9860" t="s">
        <v>856</v>
      </c>
      <c r="E9860">
        <v>15</v>
      </c>
    </row>
    <row r="9861" spans="1:5" ht="13.5" customHeight="1">
      <c r="A9861">
        <v>117</v>
      </c>
      <c r="B9861" t="str">
        <f t="shared" si="154"/>
        <v>117---16</v>
      </c>
      <c r="C9861" t="s">
        <v>4244</v>
      </c>
      <c r="D9861" t="s">
        <v>1187</v>
      </c>
      <c r="E9861">
        <v>16</v>
      </c>
    </row>
    <row r="9862" spans="1:5" ht="13.5" customHeight="1">
      <c r="A9862">
        <v>117</v>
      </c>
      <c r="B9862" t="str">
        <f t="shared" si="154"/>
        <v>117---17</v>
      </c>
      <c r="C9862" t="s">
        <v>4231</v>
      </c>
      <c r="D9862" t="s">
        <v>728</v>
      </c>
      <c r="E9862">
        <v>17</v>
      </c>
    </row>
    <row r="9863" spans="1:5" ht="13.5" customHeight="1">
      <c r="A9863">
        <v>117</v>
      </c>
      <c r="B9863" t="str">
        <f t="shared" si="154"/>
        <v>117---18</v>
      </c>
      <c r="C9863" t="s">
        <v>4254</v>
      </c>
      <c r="D9863" t="s">
        <v>1384</v>
      </c>
      <c r="E9863">
        <v>18</v>
      </c>
    </row>
    <row r="9864" spans="1:5" ht="13.5" customHeight="1">
      <c r="A9864">
        <v>117</v>
      </c>
      <c r="B9864" t="str">
        <f t="shared" si="154"/>
        <v>117---19</v>
      </c>
      <c r="C9864" t="s">
        <v>4254</v>
      </c>
      <c r="D9864" t="s">
        <v>1382</v>
      </c>
      <c r="E9864">
        <v>19</v>
      </c>
    </row>
    <row r="9865" spans="1:5" ht="13.5" customHeight="1">
      <c r="A9865">
        <v>117</v>
      </c>
      <c r="B9865" t="str">
        <f t="shared" si="154"/>
        <v>117---20</v>
      </c>
      <c r="C9865" t="s">
        <v>4233</v>
      </c>
      <c r="D9865" t="s">
        <v>1287</v>
      </c>
      <c r="E9865">
        <v>20</v>
      </c>
    </row>
    <row r="9866" spans="1:5" ht="13.5" customHeight="1">
      <c r="A9866">
        <v>117</v>
      </c>
      <c r="B9866" t="str">
        <f t="shared" si="154"/>
        <v>117---21</v>
      </c>
      <c r="C9866" t="s">
        <v>883</v>
      </c>
      <c r="D9866" t="s">
        <v>959</v>
      </c>
      <c r="E9866">
        <v>21</v>
      </c>
    </row>
    <row r="9867" spans="1:5" ht="13.5" customHeight="1">
      <c r="A9867">
        <v>117</v>
      </c>
      <c r="B9867" t="str">
        <f t="shared" si="154"/>
        <v>117---22</v>
      </c>
      <c r="C9867" t="s">
        <v>1017</v>
      </c>
      <c r="D9867" t="s">
        <v>796</v>
      </c>
      <c r="E9867">
        <v>22</v>
      </c>
    </row>
    <row r="9868" spans="1:5" ht="13.5" customHeight="1">
      <c r="A9868">
        <v>117</v>
      </c>
      <c r="B9868" t="str">
        <f t="shared" si="154"/>
        <v>117---23</v>
      </c>
      <c r="C9868" t="s">
        <v>731</v>
      </c>
      <c r="D9868" t="s">
        <v>800</v>
      </c>
      <c r="E9868">
        <v>23</v>
      </c>
    </row>
    <row r="9869" spans="1:5" ht="13.5" customHeight="1">
      <c r="A9869">
        <v>117</v>
      </c>
      <c r="B9869" t="str">
        <f t="shared" si="154"/>
        <v>117---24</v>
      </c>
      <c r="C9869" t="s">
        <v>737</v>
      </c>
      <c r="D9869" t="s">
        <v>996</v>
      </c>
      <c r="E9869">
        <v>24</v>
      </c>
    </row>
    <row r="9870" spans="1:5" ht="13.5" customHeight="1">
      <c r="A9870">
        <v>117</v>
      </c>
      <c r="B9870" t="str">
        <f t="shared" si="154"/>
        <v>117---25</v>
      </c>
      <c r="C9870" t="s">
        <v>743</v>
      </c>
      <c r="D9870" t="s">
        <v>754</v>
      </c>
      <c r="E9870">
        <v>25</v>
      </c>
    </row>
    <row r="9871" spans="1:5" ht="13.5" customHeight="1">
      <c r="A9871">
        <v>117</v>
      </c>
      <c r="B9871" t="str">
        <f t="shared" si="154"/>
        <v>117---26</v>
      </c>
      <c r="C9871" t="s">
        <v>915</v>
      </c>
      <c r="D9871" t="s">
        <v>939</v>
      </c>
      <c r="E9871">
        <v>26</v>
      </c>
    </row>
    <row r="9872" spans="1:5" ht="13.5" customHeight="1">
      <c r="A9872">
        <v>117</v>
      </c>
      <c r="B9872" t="str">
        <f t="shared" si="154"/>
        <v>117---27</v>
      </c>
      <c r="C9872" t="s">
        <v>987</v>
      </c>
      <c r="D9872" t="s">
        <v>1263</v>
      </c>
      <c r="E9872">
        <v>27</v>
      </c>
    </row>
    <row r="9873" spans="1:5" ht="13.5" customHeight="1">
      <c r="A9873">
        <v>117</v>
      </c>
      <c r="B9873" t="str">
        <f t="shared" si="154"/>
        <v>117---28</v>
      </c>
      <c r="C9873" t="s">
        <v>989</v>
      </c>
      <c r="D9873" t="s">
        <v>738</v>
      </c>
      <c r="E9873">
        <v>28</v>
      </c>
    </row>
    <row r="9874" spans="1:5" ht="13.5" customHeight="1">
      <c r="A9874">
        <v>117</v>
      </c>
      <c r="B9874" t="str">
        <f t="shared" si="154"/>
        <v>117---29</v>
      </c>
      <c r="C9874" t="s">
        <v>819</v>
      </c>
      <c r="D9874" t="s">
        <v>756</v>
      </c>
      <c r="E9874">
        <v>29</v>
      </c>
    </row>
    <row r="9875" spans="1:5" ht="13.5" customHeight="1">
      <c r="A9875">
        <v>117</v>
      </c>
      <c r="B9875" t="str">
        <f t="shared" si="154"/>
        <v>117---30</v>
      </c>
      <c r="C9875" t="s">
        <v>1074</v>
      </c>
      <c r="D9875" t="s">
        <v>880</v>
      </c>
      <c r="E9875">
        <v>30</v>
      </c>
    </row>
    <row r="9876" spans="1:5" ht="13.5" customHeight="1">
      <c r="A9876">
        <v>117</v>
      </c>
      <c r="B9876" t="str">
        <f t="shared" si="154"/>
        <v>117---31</v>
      </c>
      <c r="C9876" t="s">
        <v>1019</v>
      </c>
      <c r="D9876" t="s">
        <v>734</v>
      </c>
      <c r="E9876">
        <v>31</v>
      </c>
    </row>
    <row r="9877" spans="1:5" ht="13.5" customHeight="1">
      <c r="A9877">
        <v>117</v>
      </c>
      <c r="B9877" t="str">
        <f t="shared" si="154"/>
        <v>117---32</v>
      </c>
      <c r="C9877" t="s">
        <v>1083</v>
      </c>
      <c r="D9877" t="s">
        <v>844</v>
      </c>
      <c r="E9877">
        <v>32</v>
      </c>
    </row>
    <row r="9878" spans="1:5" ht="13.5" customHeight="1">
      <c r="A9878">
        <v>117</v>
      </c>
      <c r="B9878" t="str">
        <f t="shared" si="154"/>
        <v>117---33</v>
      </c>
      <c r="C9878" t="s">
        <v>824</v>
      </c>
      <c r="D9878" t="s">
        <v>752</v>
      </c>
      <c r="E9878">
        <v>33</v>
      </c>
    </row>
    <row r="9879" spans="1:5" ht="13.5" customHeight="1">
      <c r="A9879">
        <v>117</v>
      </c>
      <c r="B9879" t="str">
        <f t="shared" si="154"/>
        <v>117---34</v>
      </c>
      <c r="C9879" t="s">
        <v>826</v>
      </c>
      <c r="D9879" t="s">
        <v>1079</v>
      </c>
      <c r="E9879">
        <v>34</v>
      </c>
    </row>
    <row r="9880" spans="1:5" ht="13.5" customHeight="1">
      <c r="A9880">
        <v>117</v>
      </c>
      <c r="B9880" t="str">
        <f t="shared" si="154"/>
        <v>117---35</v>
      </c>
      <c r="C9880" t="s">
        <v>753</v>
      </c>
      <c r="D9880" t="s">
        <v>1002</v>
      </c>
      <c r="E9880">
        <v>35</v>
      </c>
    </row>
    <row r="9881" spans="1:5" ht="13.5" customHeight="1">
      <c r="A9881">
        <v>117</v>
      </c>
      <c r="B9881" t="str">
        <f t="shared" si="154"/>
        <v>117---36</v>
      </c>
      <c r="C9881" t="s">
        <v>832</v>
      </c>
      <c r="D9881" t="s">
        <v>949</v>
      </c>
      <c r="E9881">
        <v>36</v>
      </c>
    </row>
    <row r="9882" spans="1:5" ht="13.5" customHeight="1">
      <c r="A9882">
        <v>117</v>
      </c>
      <c r="B9882" t="str">
        <f t="shared" si="154"/>
        <v>117---37</v>
      </c>
      <c r="C9882" t="s">
        <v>864</v>
      </c>
      <c r="D9882" t="s">
        <v>957</v>
      </c>
      <c r="E9882">
        <v>37</v>
      </c>
    </row>
    <row r="9883" spans="1:5" ht="13.5" customHeight="1">
      <c r="A9883">
        <v>117</v>
      </c>
      <c r="B9883" t="str">
        <f t="shared" si="154"/>
        <v>117---38</v>
      </c>
      <c r="C9883" t="s">
        <v>866</v>
      </c>
      <c r="D9883" t="s">
        <v>831</v>
      </c>
      <c r="E9883">
        <v>38</v>
      </c>
    </row>
    <row r="9884" spans="1:5" ht="13.5" customHeight="1">
      <c r="A9884">
        <v>117</v>
      </c>
      <c r="B9884" t="str">
        <f t="shared" si="154"/>
        <v>117---39</v>
      </c>
      <c r="C9884" t="s">
        <v>993</v>
      </c>
      <c r="D9884" t="s">
        <v>1171</v>
      </c>
      <c r="E9884">
        <v>39</v>
      </c>
    </row>
    <row r="9885" spans="1:5" ht="13.5" customHeight="1">
      <c r="A9885">
        <v>117</v>
      </c>
      <c r="B9885" t="str">
        <f t="shared" si="154"/>
        <v>117---40</v>
      </c>
      <c r="C9885" t="s">
        <v>892</v>
      </c>
      <c r="D9885" t="s">
        <v>730</v>
      </c>
      <c r="E9885">
        <v>40</v>
      </c>
    </row>
    <row r="9886" spans="1:5" ht="13.5" customHeight="1">
      <c r="A9886">
        <v>117</v>
      </c>
      <c r="B9886" t="str">
        <f t="shared" si="154"/>
        <v>117---41</v>
      </c>
      <c r="C9886" t="s">
        <v>868</v>
      </c>
      <c r="D9886" t="s">
        <v>758</v>
      </c>
      <c r="E9886">
        <v>41</v>
      </c>
    </row>
    <row r="9887" spans="1:5" ht="13.5" customHeight="1">
      <c r="A9887">
        <v>117</v>
      </c>
      <c r="B9887" t="str">
        <f t="shared" si="154"/>
        <v>117---42</v>
      </c>
      <c r="C9887" t="s">
        <v>944</v>
      </c>
      <c r="D9887" t="s">
        <v>1144</v>
      </c>
      <c r="E9887">
        <v>42</v>
      </c>
    </row>
    <row r="9888" spans="1:5" ht="13.5" customHeight="1">
      <c r="A9888">
        <v>117</v>
      </c>
      <c r="B9888" t="str">
        <f t="shared" si="154"/>
        <v>117---43</v>
      </c>
      <c r="C9888" t="s">
        <v>803</v>
      </c>
      <c r="D9888" t="s">
        <v>941</v>
      </c>
      <c r="E9888">
        <v>43</v>
      </c>
    </row>
    <row r="9889" spans="1:5" ht="13.5" customHeight="1">
      <c r="A9889">
        <v>117</v>
      </c>
      <c r="B9889" t="str">
        <f t="shared" si="154"/>
        <v>117---44</v>
      </c>
      <c r="C9889" t="s">
        <v>1011</v>
      </c>
      <c r="D9889" t="s">
        <v>856</v>
      </c>
      <c r="E9889">
        <v>44</v>
      </c>
    </row>
    <row r="9890" spans="1:5" ht="13.5" customHeight="1">
      <c r="A9890">
        <v>117</v>
      </c>
      <c r="B9890" t="str">
        <f t="shared" si="154"/>
        <v>117---45</v>
      </c>
      <c r="C9890" t="s">
        <v>5915</v>
      </c>
      <c r="D9890" t="s">
        <v>772</v>
      </c>
      <c r="E9890">
        <v>45</v>
      </c>
    </row>
    <row r="9891" spans="1:5" ht="13.5" customHeight="1">
      <c r="A9891">
        <v>117</v>
      </c>
      <c r="B9891" t="str">
        <f t="shared" si="154"/>
        <v>117---46</v>
      </c>
      <c r="C9891" t="s">
        <v>5970</v>
      </c>
      <c r="D9891" t="s">
        <v>999</v>
      </c>
      <c r="E9891">
        <v>46</v>
      </c>
    </row>
    <row r="9892" spans="1:5" ht="13.5" customHeight="1">
      <c r="A9892">
        <v>117</v>
      </c>
      <c r="B9892" t="str">
        <f t="shared" si="154"/>
        <v>117---47</v>
      </c>
      <c r="C9892" t="s">
        <v>5916</v>
      </c>
      <c r="D9892" t="s">
        <v>750</v>
      </c>
      <c r="E9892">
        <v>47</v>
      </c>
    </row>
    <row r="9893" spans="1:5" ht="13.5" customHeight="1">
      <c r="A9893">
        <v>117</v>
      </c>
      <c r="B9893" t="str">
        <f t="shared" si="154"/>
        <v>117---48</v>
      </c>
      <c r="C9893" t="s">
        <v>5917</v>
      </c>
      <c r="D9893" t="s">
        <v>789</v>
      </c>
      <c r="E9893">
        <v>48</v>
      </c>
    </row>
    <row r="9894" spans="1:5" ht="13.5" customHeight="1">
      <c r="A9894">
        <v>117</v>
      </c>
      <c r="B9894" t="str">
        <f t="shared" si="154"/>
        <v>117---49</v>
      </c>
      <c r="C9894" t="s">
        <v>5918</v>
      </c>
      <c r="D9894" t="s">
        <v>770</v>
      </c>
      <c r="E9894">
        <v>49</v>
      </c>
    </row>
    <row r="9895" spans="1:5" ht="13.5" customHeight="1">
      <c r="A9895">
        <v>117</v>
      </c>
      <c r="B9895" t="str">
        <f t="shared" si="154"/>
        <v>117---50</v>
      </c>
      <c r="C9895" t="s">
        <v>5972</v>
      </c>
      <c r="D9895" t="s">
        <v>979</v>
      </c>
      <c r="E9895">
        <v>50</v>
      </c>
    </row>
    <row r="9896" spans="1:5" ht="13.5" customHeight="1">
      <c r="A9896">
        <v>117</v>
      </c>
      <c r="B9896" t="str">
        <f t="shared" si="154"/>
        <v>117---51</v>
      </c>
      <c r="C9896" t="s">
        <v>6012</v>
      </c>
      <c r="D9896" t="s">
        <v>958</v>
      </c>
      <c r="E9896">
        <v>51</v>
      </c>
    </row>
    <row r="9897" spans="1:5" ht="13.5" customHeight="1">
      <c r="A9897">
        <v>117</v>
      </c>
      <c r="B9897" t="str">
        <f t="shared" si="154"/>
        <v>117---52</v>
      </c>
      <c r="C9897" t="s">
        <v>6013</v>
      </c>
      <c r="D9897" t="s">
        <v>968</v>
      </c>
      <c r="E9897">
        <v>52</v>
      </c>
    </row>
    <row r="9898" spans="1:5" ht="13.5" customHeight="1">
      <c r="A9898">
        <v>117</v>
      </c>
      <c r="B9898" t="str">
        <f t="shared" si="154"/>
        <v>117---53</v>
      </c>
      <c r="C9898" t="s">
        <v>5965</v>
      </c>
      <c r="D9898" t="s">
        <v>930</v>
      </c>
      <c r="E9898">
        <v>53</v>
      </c>
    </row>
    <row r="9899" spans="1:5" ht="13.5" customHeight="1">
      <c r="A9899">
        <v>117</v>
      </c>
      <c r="B9899" t="str">
        <f t="shared" si="154"/>
        <v>117---54</v>
      </c>
      <c r="C9899" t="s">
        <v>5997</v>
      </c>
      <c r="D9899" t="s">
        <v>1187</v>
      </c>
      <c r="E9899">
        <v>54</v>
      </c>
    </row>
    <row r="9900" spans="1:5" ht="13.5" customHeight="1">
      <c r="A9900">
        <v>128</v>
      </c>
      <c r="B9900" t="str">
        <f t="shared" si="154"/>
        <v>128---1</v>
      </c>
      <c r="C9900" t="s">
        <v>4216</v>
      </c>
      <c r="D9900" t="s">
        <v>1175</v>
      </c>
      <c r="E9900">
        <v>1</v>
      </c>
    </row>
    <row r="9901" spans="1:5" ht="13.5" customHeight="1">
      <c r="A9901">
        <v>128</v>
      </c>
      <c r="B9901" t="str">
        <f t="shared" si="154"/>
        <v>128---2</v>
      </c>
      <c r="C9901" t="s">
        <v>4216</v>
      </c>
      <c r="D9901" t="s">
        <v>713</v>
      </c>
      <c r="E9901">
        <v>2</v>
      </c>
    </row>
    <row r="9902" spans="1:5" ht="13.5" customHeight="1">
      <c r="A9902">
        <v>128</v>
      </c>
      <c r="B9902" t="str">
        <f t="shared" si="154"/>
        <v>128---3</v>
      </c>
      <c r="C9902" t="s">
        <v>4263</v>
      </c>
      <c r="D9902" t="s">
        <v>1439</v>
      </c>
      <c r="E9902">
        <v>3</v>
      </c>
    </row>
    <row r="9903" spans="1:5" ht="13.5" customHeight="1">
      <c r="A9903">
        <v>128</v>
      </c>
      <c r="B9903" t="str">
        <f t="shared" si="154"/>
        <v>128---4</v>
      </c>
      <c r="C9903" t="s">
        <v>4238</v>
      </c>
      <c r="D9903" t="s">
        <v>721</v>
      </c>
      <c r="E9903">
        <v>4</v>
      </c>
    </row>
    <row r="9904" spans="1:5" ht="13.5" customHeight="1">
      <c r="A9904">
        <v>128</v>
      </c>
      <c r="B9904" t="str">
        <f t="shared" si="154"/>
        <v>128---5</v>
      </c>
      <c r="C9904" t="s">
        <v>4220</v>
      </c>
      <c r="D9904" t="s">
        <v>1105</v>
      </c>
      <c r="E9904">
        <v>5</v>
      </c>
    </row>
    <row r="9905" spans="1:5" ht="13.5" customHeight="1">
      <c r="A9905">
        <v>128</v>
      </c>
      <c r="B9905" t="str">
        <f t="shared" si="154"/>
        <v>128---6</v>
      </c>
      <c r="C9905" t="s">
        <v>4228</v>
      </c>
      <c r="D9905" t="s">
        <v>781</v>
      </c>
      <c r="E9905">
        <v>6</v>
      </c>
    </row>
    <row r="9906" spans="1:5" ht="13.5" customHeight="1">
      <c r="A9906">
        <v>128</v>
      </c>
      <c r="B9906" t="str">
        <f t="shared" si="154"/>
        <v>128---7</v>
      </c>
      <c r="C9906" t="s">
        <v>4261</v>
      </c>
      <c r="D9906" t="s">
        <v>792</v>
      </c>
      <c r="E9906">
        <v>7</v>
      </c>
    </row>
    <row r="9907" spans="1:5" ht="13.5" customHeight="1">
      <c r="A9907">
        <v>128</v>
      </c>
      <c r="B9907" t="str">
        <f t="shared" si="154"/>
        <v>128---8</v>
      </c>
      <c r="C9907" t="s">
        <v>4276</v>
      </c>
      <c r="D9907" t="s">
        <v>718</v>
      </c>
      <c r="E9907">
        <v>8</v>
      </c>
    </row>
    <row r="9908" spans="1:5" ht="13.5" customHeight="1">
      <c r="A9908">
        <v>128</v>
      </c>
      <c r="B9908" t="str">
        <f t="shared" si="154"/>
        <v>128---9</v>
      </c>
      <c r="C9908" t="s">
        <v>4259</v>
      </c>
      <c r="D9908" t="s">
        <v>793</v>
      </c>
      <c r="E9908">
        <v>9</v>
      </c>
    </row>
    <row r="9909" spans="1:5" ht="13.5" customHeight="1">
      <c r="A9909">
        <v>128</v>
      </c>
      <c r="B9909" t="str">
        <f t="shared" si="154"/>
        <v>128---10</v>
      </c>
      <c r="C9909" t="s">
        <v>4254</v>
      </c>
      <c r="D9909" t="s">
        <v>723</v>
      </c>
      <c r="E9909">
        <v>10</v>
      </c>
    </row>
    <row r="9910" spans="1:5" ht="13.5" customHeight="1">
      <c r="A9910">
        <v>128</v>
      </c>
      <c r="B9910" t="str">
        <f t="shared" si="154"/>
        <v>128---11</v>
      </c>
      <c r="C9910" t="s">
        <v>4235</v>
      </c>
      <c r="D9910" t="s">
        <v>744</v>
      </c>
      <c r="E9910">
        <v>11</v>
      </c>
    </row>
    <row r="9911" spans="1:5" ht="13.5" customHeight="1">
      <c r="A9911">
        <v>128</v>
      </c>
      <c r="B9911" t="str">
        <f t="shared" si="154"/>
        <v>128---12</v>
      </c>
      <c r="C9911" t="s">
        <v>5911</v>
      </c>
      <c r="D9911" t="s">
        <v>719</v>
      </c>
      <c r="E9911">
        <v>12</v>
      </c>
    </row>
    <row r="9912" spans="1:5" ht="13.5" customHeight="1">
      <c r="A9912">
        <v>128</v>
      </c>
      <c r="B9912" t="str">
        <f t="shared" si="154"/>
        <v>128---13</v>
      </c>
      <c r="C9912" t="s">
        <v>5911</v>
      </c>
      <c r="D9912" t="s">
        <v>720</v>
      </c>
      <c r="E9912">
        <v>13</v>
      </c>
    </row>
    <row r="9913" spans="1:5" ht="13.5" customHeight="1">
      <c r="A9913">
        <v>128</v>
      </c>
      <c r="B9913" t="str">
        <f t="shared" si="154"/>
        <v>128---14</v>
      </c>
      <c r="C9913" t="s">
        <v>5911</v>
      </c>
      <c r="D9913" t="s">
        <v>1063</v>
      </c>
      <c r="E9913">
        <v>14</v>
      </c>
    </row>
    <row r="9914" spans="1:5" ht="13.5" customHeight="1">
      <c r="A9914">
        <v>128</v>
      </c>
      <c r="B9914" t="str">
        <f t="shared" si="154"/>
        <v>128---15</v>
      </c>
      <c r="C9914" t="s">
        <v>5911</v>
      </c>
      <c r="D9914" t="s">
        <v>774</v>
      </c>
      <c r="E9914">
        <v>15</v>
      </c>
    </row>
    <row r="9915" spans="1:5" ht="13.5" customHeight="1">
      <c r="A9915">
        <v>128</v>
      </c>
      <c r="B9915" t="str">
        <f t="shared" si="154"/>
        <v>128---16</v>
      </c>
      <c r="C9915" t="s">
        <v>5911</v>
      </c>
      <c r="D9915" t="s">
        <v>1139</v>
      </c>
      <c r="E9915">
        <v>16</v>
      </c>
    </row>
    <row r="9916" spans="1:5" ht="13.5" customHeight="1">
      <c r="A9916">
        <v>128</v>
      </c>
      <c r="B9916" t="str">
        <f t="shared" si="154"/>
        <v>128---17</v>
      </c>
      <c r="C9916" t="s">
        <v>5911</v>
      </c>
      <c r="D9916" t="s">
        <v>1141</v>
      </c>
      <c r="E9916">
        <v>17</v>
      </c>
    </row>
    <row r="9917" spans="1:5" ht="13.5" customHeight="1">
      <c r="A9917">
        <v>128</v>
      </c>
      <c r="B9917" t="str">
        <f t="shared" si="154"/>
        <v>128---18</v>
      </c>
      <c r="C9917" t="s">
        <v>5911</v>
      </c>
      <c r="D9917" t="s">
        <v>1131</v>
      </c>
      <c r="E9917">
        <v>18</v>
      </c>
    </row>
    <row r="9918" spans="1:5" ht="13.5" customHeight="1">
      <c r="A9918">
        <v>128</v>
      </c>
      <c r="B9918" t="str">
        <f t="shared" si="154"/>
        <v>128---19</v>
      </c>
      <c r="C9918" t="s">
        <v>5911</v>
      </c>
      <c r="D9918" t="s">
        <v>1075</v>
      </c>
      <c r="E9918">
        <v>19</v>
      </c>
    </row>
    <row r="9919" spans="1:5" ht="13.5" customHeight="1">
      <c r="A9919">
        <v>128</v>
      </c>
      <c r="B9919" t="str">
        <f t="shared" si="154"/>
        <v>128---20</v>
      </c>
      <c r="C9919" t="s">
        <v>5911</v>
      </c>
      <c r="D9919" t="s">
        <v>1352</v>
      </c>
      <c r="E9919">
        <v>20</v>
      </c>
    </row>
    <row r="9920" spans="1:5" ht="13.5" customHeight="1">
      <c r="A9920">
        <v>128</v>
      </c>
      <c r="B9920" t="str">
        <f t="shared" si="154"/>
        <v>128---21</v>
      </c>
      <c r="C9920" t="s">
        <v>5911</v>
      </c>
      <c r="D9920" t="s">
        <v>1076</v>
      </c>
      <c r="E9920">
        <v>21</v>
      </c>
    </row>
    <row r="9921" spans="1:5" ht="13.5" customHeight="1">
      <c r="A9921">
        <v>128</v>
      </c>
      <c r="B9921" t="str">
        <f t="shared" si="154"/>
        <v>128---22</v>
      </c>
      <c r="C9921" t="s">
        <v>733</v>
      </c>
      <c r="D9921" t="s">
        <v>781</v>
      </c>
      <c r="E9921">
        <v>22</v>
      </c>
    </row>
    <row r="9922" spans="1:5" ht="13.5" customHeight="1">
      <c r="A9922">
        <v>128</v>
      </c>
      <c r="B9922" t="str">
        <f t="shared" si="154"/>
        <v>128---23</v>
      </c>
      <c r="C9922" t="s">
        <v>735</v>
      </c>
      <c r="D9922" t="s">
        <v>744</v>
      </c>
      <c r="E9922">
        <v>23</v>
      </c>
    </row>
    <row r="9923" spans="1:5" ht="13.5" customHeight="1">
      <c r="A9923">
        <v>128</v>
      </c>
      <c r="B9923" t="str">
        <f t="shared" ref="B9923:B9986" si="155">A9923&amp;"---"&amp;E9923</f>
        <v>128---24</v>
      </c>
      <c r="C9923" t="s">
        <v>858</v>
      </c>
      <c r="D9923" t="s">
        <v>740</v>
      </c>
      <c r="E9923">
        <v>24</v>
      </c>
    </row>
    <row r="9924" spans="1:5" ht="13.5" customHeight="1">
      <c r="A9924">
        <v>128</v>
      </c>
      <c r="B9924" t="str">
        <f t="shared" si="155"/>
        <v>128---25</v>
      </c>
      <c r="C9924" t="s">
        <v>743</v>
      </c>
      <c r="D9924" t="s">
        <v>754</v>
      </c>
      <c r="E9924">
        <v>25</v>
      </c>
    </row>
    <row r="9925" spans="1:5" ht="13.5" customHeight="1">
      <c r="A9925">
        <v>128</v>
      </c>
      <c r="B9925" t="str">
        <f t="shared" si="155"/>
        <v>128---26</v>
      </c>
      <c r="C9925" t="s">
        <v>987</v>
      </c>
      <c r="D9925" t="s">
        <v>1263</v>
      </c>
      <c r="E9925">
        <v>26</v>
      </c>
    </row>
    <row r="9926" spans="1:5" ht="13.5" customHeight="1">
      <c r="A9926">
        <v>128</v>
      </c>
      <c r="B9926" t="str">
        <f t="shared" si="155"/>
        <v>128---27</v>
      </c>
      <c r="C9926" t="s">
        <v>989</v>
      </c>
      <c r="D9926" t="s">
        <v>738</v>
      </c>
      <c r="E9926">
        <v>27</v>
      </c>
    </row>
    <row r="9927" spans="1:5" ht="13.5" customHeight="1">
      <c r="A9927">
        <v>128</v>
      </c>
      <c r="B9927" t="str">
        <f t="shared" si="155"/>
        <v>128---28</v>
      </c>
      <c r="C9927" t="s">
        <v>1094</v>
      </c>
      <c r="D9927" t="s">
        <v>790</v>
      </c>
      <c r="E9927">
        <v>28</v>
      </c>
    </row>
    <row r="9928" spans="1:5" ht="13.5" customHeight="1">
      <c r="A9928">
        <v>128</v>
      </c>
      <c r="B9928" t="str">
        <f t="shared" si="155"/>
        <v>128---29</v>
      </c>
      <c r="C9928" t="s">
        <v>819</v>
      </c>
      <c r="D9928" t="s">
        <v>756</v>
      </c>
      <c r="E9928">
        <v>29</v>
      </c>
    </row>
    <row r="9929" spans="1:5" ht="13.5" customHeight="1">
      <c r="A9929">
        <v>128</v>
      </c>
      <c r="B9929" t="str">
        <f t="shared" si="155"/>
        <v>128---30</v>
      </c>
      <c r="C9929" t="s">
        <v>1019</v>
      </c>
      <c r="D9929" t="s">
        <v>734</v>
      </c>
      <c r="E9929">
        <v>30</v>
      </c>
    </row>
    <row r="9930" spans="1:5" ht="13.5" customHeight="1">
      <c r="A9930">
        <v>128</v>
      </c>
      <c r="B9930" t="str">
        <f t="shared" si="155"/>
        <v>128---31</v>
      </c>
      <c r="C9930" t="s">
        <v>824</v>
      </c>
      <c r="D9930" t="s">
        <v>752</v>
      </c>
      <c r="E9930">
        <v>31</v>
      </c>
    </row>
    <row r="9931" spans="1:5" ht="13.5" customHeight="1">
      <c r="A9931">
        <v>128</v>
      </c>
      <c r="B9931" t="str">
        <f t="shared" si="155"/>
        <v>128---32</v>
      </c>
      <c r="C9931" t="s">
        <v>1005</v>
      </c>
      <c r="D9931" t="s">
        <v>1105</v>
      </c>
      <c r="E9931">
        <v>32</v>
      </c>
    </row>
    <row r="9932" spans="1:5" ht="13.5" customHeight="1">
      <c r="A9932">
        <v>128</v>
      </c>
      <c r="B9932" t="str">
        <f t="shared" si="155"/>
        <v>128---33</v>
      </c>
      <c r="C9932" t="s">
        <v>940</v>
      </c>
      <c r="D9932" t="s">
        <v>1239</v>
      </c>
      <c r="E9932">
        <v>33</v>
      </c>
    </row>
    <row r="9933" spans="1:5" ht="13.5" customHeight="1">
      <c r="A9933">
        <v>128</v>
      </c>
      <c r="B9933" t="str">
        <f t="shared" si="155"/>
        <v>128---34</v>
      </c>
      <c r="C9933" t="s">
        <v>830</v>
      </c>
      <c r="D9933" t="s">
        <v>1240</v>
      </c>
      <c r="E9933">
        <v>34</v>
      </c>
    </row>
    <row r="9934" spans="1:5" ht="13.5" customHeight="1">
      <c r="A9934">
        <v>128</v>
      </c>
      <c r="B9934" t="str">
        <f t="shared" si="155"/>
        <v>128---35</v>
      </c>
      <c r="C9934" t="s">
        <v>868</v>
      </c>
      <c r="D9934" t="s">
        <v>758</v>
      </c>
      <c r="E9934">
        <v>35</v>
      </c>
    </row>
    <row r="9935" spans="1:5" ht="13.5" customHeight="1">
      <c r="A9935">
        <v>128</v>
      </c>
      <c r="B9935" t="str">
        <f t="shared" si="155"/>
        <v>128---36</v>
      </c>
      <c r="C9935" t="s">
        <v>769</v>
      </c>
      <c r="D9935" t="s">
        <v>1325</v>
      </c>
      <c r="E9935">
        <v>36</v>
      </c>
    </row>
    <row r="9936" spans="1:5" ht="13.5" customHeight="1">
      <c r="A9936">
        <v>128</v>
      </c>
      <c r="B9936" t="str">
        <f t="shared" si="155"/>
        <v>128---37</v>
      </c>
      <c r="C9936" t="s">
        <v>771</v>
      </c>
      <c r="D9936" t="s">
        <v>791</v>
      </c>
      <c r="E9936">
        <v>37</v>
      </c>
    </row>
    <row r="9937" spans="1:5" ht="13.5" customHeight="1">
      <c r="A9937">
        <v>128</v>
      </c>
      <c r="B9937" t="str">
        <f t="shared" si="155"/>
        <v>128---38</v>
      </c>
      <c r="C9937" t="s">
        <v>5912</v>
      </c>
      <c r="D9937" t="s">
        <v>764</v>
      </c>
      <c r="E9937">
        <v>38</v>
      </c>
    </row>
    <row r="9938" spans="1:5" ht="13.5" customHeight="1">
      <c r="A9938">
        <v>128</v>
      </c>
      <c r="B9938" t="str">
        <f t="shared" si="155"/>
        <v>128---39</v>
      </c>
      <c r="C9938" t="s">
        <v>5915</v>
      </c>
      <c r="D9938" t="s">
        <v>772</v>
      </c>
      <c r="E9938">
        <v>39</v>
      </c>
    </row>
    <row r="9939" spans="1:5" ht="13.5" customHeight="1">
      <c r="A9939">
        <v>128</v>
      </c>
      <c r="B9939" t="str">
        <f t="shared" si="155"/>
        <v>128---40</v>
      </c>
      <c r="C9939" t="s">
        <v>5917</v>
      </c>
      <c r="D9939" t="s">
        <v>789</v>
      </c>
      <c r="E9939">
        <v>40</v>
      </c>
    </row>
    <row r="9940" spans="1:5" ht="13.5" customHeight="1">
      <c r="A9940">
        <v>128</v>
      </c>
      <c r="B9940" t="str">
        <f t="shared" si="155"/>
        <v>128---41</v>
      </c>
      <c r="C9940" t="s">
        <v>5918</v>
      </c>
      <c r="D9940" t="s">
        <v>770</v>
      </c>
      <c r="E9940">
        <v>41</v>
      </c>
    </row>
    <row r="9941" spans="1:5" ht="13.5" customHeight="1">
      <c r="A9941">
        <v>128</v>
      </c>
      <c r="B9941" t="str">
        <f t="shared" si="155"/>
        <v>128---42</v>
      </c>
      <c r="C9941" t="s">
        <v>5919</v>
      </c>
      <c r="D9941" t="s">
        <v>725</v>
      </c>
      <c r="E9941">
        <v>42</v>
      </c>
    </row>
    <row r="9942" spans="1:5" ht="13.5" customHeight="1">
      <c r="A9942">
        <v>128</v>
      </c>
      <c r="B9942" t="str">
        <f t="shared" si="155"/>
        <v>128---43</v>
      </c>
      <c r="C9942" t="s">
        <v>5920</v>
      </c>
      <c r="D9942" t="s">
        <v>762</v>
      </c>
      <c r="E9942">
        <v>43</v>
      </c>
    </row>
    <row r="9943" spans="1:5" ht="13.5" customHeight="1">
      <c r="A9943">
        <v>128</v>
      </c>
      <c r="B9943" t="str">
        <f t="shared" si="155"/>
        <v>128---44</v>
      </c>
      <c r="C9943" t="s">
        <v>5923</v>
      </c>
      <c r="D9943" t="s">
        <v>766</v>
      </c>
      <c r="E9943">
        <v>44</v>
      </c>
    </row>
    <row r="9944" spans="1:5" ht="13.5" customHeight="1">
      <c r="A9944">
        <v>128</v>
      </c>
      <c r="B9944" t="str">
        <f t="shared" si="155"/>
        <v>128---45</v>
      </c>
      <c r="C9944" t="s">
        <v>5988</v>
      </c>
      <c r="D9944" t="s">
        <v>1133</v>
      </c>
      <c r="E9944">
        <v>45</v>
      </c>
    </row>
    <row r="9945" spans="1:5" ht="13.5" customHeight="1">
      <c r="A9945">
        <v>128</v>
      </c>
      <c r="B9945" t="str">
        <f t="shared" si="155"/>
        <v>128---46</v>
      </c>
      <c r="C9945" t="s">
        <v>5966</v>
      </c>
      <c r="D9945" t="s">
        <v>1446</v>
      </c>
      <c r="E9945">
        <v>46</v>
      </c>
    </row>
    <row r="9946" spans="1:5" ht="13.5" customHeight="1">
      <c r="A9946">
        <v>129</v>
      </c>
      <c r="B9946" t="str">
        <f t="shared" si="155"/>
        <v>129---1</v>
      </c>
      <c r="C9946" t="s">
        <v>4234</v>
      </c>
      <c r="D9946" t="s">
        <v>734</v>
      </c>
      <c r="E9946">
        <v>1</v>
      </c>
    </row>
    <row r="9947" spans="1:5" ht="13.5" customHeight="1">
      <c r="A9947">
        <v>129</v>
      </c>
      <c r="B9947" t="str">
        <f t="shared" si="155"/>
        <v>129---2</v>
      </c>
      <c r="C9947" t="s">
        <v>4216</v>
      </c>
      <c r="D9947" t="s">
        <v>734</v>
      </c>
      <c r="E9947">
        <v>2</v>
      </c>
    </row>
    <row r="9948" spans="1:5" ht="13.5" customHeight="1">
      <c r="A9948">
        <v>129</v>
      </c>
      <c r="B9948" t="str">
        <f t="shared" si="155"/>
        <v>129---3</v>
      </c>
      <c r="C9948" t="s">
        <v>4216</v>
      </c>
      <c r="D9948" t="s">
        <v>1352</v>
      </c>
      <c r="E9948">
        <v>3</v>
      </c>
    </row>
    <row r="9949" spans="1:5" ht="13.5" customHeight="1">
      <c r="A9949">
        <v>129</v>
      </c>
      <c r="B9949" t="str">
        <f t="shared" si="155"/>
        <v>129---4</v>
      </c>
      <c r="C9949" t="s">
        <v>4216</v>
      </c>
      <c r="D9949" t="s">
        <v>1175</v>
      </c>
      <c r="E9949">
        <v>4</v>
      </c>
    </row>
    <row r="9950" spans="1:5" ht="13.5" customHeight="1">
      <c r="A9950">
        <v>129</v>
      </c>
      <c r="B9950" t="str">
        <f t="shared" si="155"/>
        <v>129---5</v>
      </c>
      <c r="C9950" t="s">
        <v>4216</v>
      </c>
      <c r="D9950" t="s">
        <v>713</v>
      </c>
      <c r="E9950">
        <v>5</v>
      </c>
    </row>
    <row r="9951" spans="1:5" ht="13.5" customHeight="1">
      <c r="A9951">
        <v>129</v>
      </c>
      <c r="B9951" t="str">
        <f t="shared" si="155"/>
        <v>129---6</v>
      </c>
      <c r="C9951" t="s">
        <v>4216</v>
      </c>
      <c r="D9951" t="s">
        <v>1439</v>
      </c>
      <c r="E9951">
        <v>6</v>
      </c>
    </row>
    <row r="9952" spans="1:5" ht="13.5" customHeight="1">
      <c r="A9952">
        <v>129</v>
      </c>
      <c r="B9952" t="str">
        <f t="shared" si="155"/>
        <v>129---7</v>
      </c>
      <c r="C9952" t="s">
        <v>4216</v>
      </c>
      <c r="D9952" t="s">
        <v>721</v>
      </c>
      <c r="E9952">
        <v>7</v>
      </c>
    </row>
    <row r="9953" spans="1:5" ht="13.5" customHeight="1">
      <c r="A9953">
        <v>129</v>
      </c>
      <c r="B9953" t="str">
        <f t="shared" si="155"/>
        <v>129---8</v>
      </c>
      <c r="C9953" t="s">
        <v>4220</v>
      </c>
      <c r="D9953" t="s">
        <v>1105</v>
      </c>
      <c r="E9953">
        <v>8</v>
      </c>
    </row>
    <row r="9954" spans="1:5" ht="13.5" customHeight="1">
      <c r="A9954">
        <v>129</v>
      </c>
      <c r="B9954" t="str">
        <f t="shared" si="155"/>
        <v>129---9</v>
      </c>
      <c r="C9954" t="s">
        <v>4228</v>
      </c>
      <c r="D9954" t="s">
        <v>781</v>
      </c>
      <c r="E9954">
        <v>9</v>
      </c>
    </row>
    <row r="9955" spans="1:5" ht="13.5" customHeight="1">
      <c r="A9955">
        <v>129</v>
      </c>
      <c r="B9955" t="str">
        <f t="shared" si="155"/>
        <v>129---10</v>
      </c>
      <c r="C9955" t="s">
        <v>4230</v>
      </c>
      <c r="D9955" t="s">
        <v>792</v>
      </c>
      <c r="E9955">
        <v>10</v>
      </c>
    </row>
    <row r="9956" spans="1:5" ht="13.5" customHeight="1">
      <c r="A9956">
        <v>129</v>
      </c>
      <c r="B9956" t="str">
        <f t="shared" si="155"/>
        <v>129---11</v>
      </c>
      <c r="C9956" t="s">
        <v>4240</v>
      </c>
      <c r="D9956" t="s">
        <v>718</v>
      </c>
      <c r="E9956">
        <v>11</v>
      </c>
    </row>
    <row r="9957" spans="1:5" ht="13.5" customHeight="1">
      <c r="A9957">
        <v>129</v>
      </c>
      <c r="B9957" t="str">
        <f t="shared" si="155"/>
        <v>129---12</v>
      </c>
      <c r="C9957" t="s">
        <v>4246</v>
      </c>
      <c r="D9957" t="s">
        <v>793</v>
      </c>
      <c r="E9957">
        <v>12</v>
      </c>
    </row>
    <row r="9958" spans="1:5" ht="13.5" customHeight="1">
      <c r="A9958">
        <v>129</v>
      </c>
      <c r="B9958" t="str">
        <f t="shared" si="155"/>
        <v>129---13</v>
      </c>
      <c r="C9958" t="s">
        <v>4272</v>
      </c>
      <c r="D9958" t="s">
        <v>723</v>
      </c>
      <c r="E9958">
        <v>13</v>
      </c>
    </row>
    <row r="9959" spans="1:5" ht="13.5" customHeight="1">
      <c r="A9959">
        <v>129</v>
      </c>
      <c r="B9959" t="str">
        <f t="shared" si="155"/>
        <v>129---14</v>
      </c>
      <c r="C9959" t="s">
        <v>4277</v>
      </c>
      <c r="D9959" t="s">
        <v>744</v>
      </c>
      <c r="E9959">
        <v>14</v>
      </c>
    </row>
    <row r="9960" spans="1:5" ht="13.5" customHeight="1">
      <c r="A9960">
        <v>129</v>
      </c>
      <c r="B9960" t="str">
        <f t="shared" si="155"/>
        <v>129---15</v>
      </c>
      <c r="C9960" t="s">
        <v>4249</v>
      </c>
      <c r="D9960" t="s">
        <v>780</v>
      </c>
      <c r="E9960">
        <v>15</v>
      </c>
    </row>
    <row r="9961" spans="1:5" ht="13.5" customHeight="1">
      <c r="A9961">
        <v>129</v>
      </c>
      <c r="B9961" t="str">
        <f t="shared" si="155"/>
        <v>129---16</v>
      </c>
      <c r="C9961" t="s">
        <v>1017</v>
      </c>
      <c r="D9961" t="s">
        <v>796</v>
      </c>
      <c r="E9961">
        <v>16</v>
      </c>
    </row>
    <row r="9962" spans="1:5" ht="13.5" customHeight="1">
      <c r="A9962">
        <v>129</v>
      </c>
      <c r="B9962" t="str">
        <f t="shared" si="155"/>
        <v>129---17</v>
      </c>
      <c r="C9962" t="s">
        <v>731</v>
      </c>
      <c r="D9962" t="s">
        <v>800</v>
      </c>
      <c r="E9962">
        <v>17</v>
      </c>
    </row>
    <row r="9963" spans="1:5" ht="13.5" customHeight="1">
      <c r="A9963">
        <v>129</v>
      </c>
      <c r="B9963" t="str">
        <f t="shared" si="155"/>
        <v>129---18</v>
      </c>
      <c r="C9963" t="s">
        <v>733</v>
      </c>
      <c r="D9963" t="s">
        <v>781</v>
      </c>
      <c r="E9963">
        <v>18</v>
      </c>
    </row>
    <row r="9964" spans="1:5" ht="13.5" customHeight="1">
      <c r="A9964">
        <v>129</v>
      </c>
      <c r="B9964" t="str">
        <f t="shared" si="155"/>
        <v>129---19</v>
      </c>
      <c r="C9964" t="s">
        <v>735</v>
      </c>
      <c r="D9964" t="s">
        <v>744</v>
      </c>
      <c r="E9964">
        <v>19</v>
      </c>
    </row>
    <row r="9965" spans="1:5" ht="13.5" customHeight="1">
      <c r="A9965">
        <v>129</v>
      </c>
      <c r="B9965" t="str">
        <f t="shared" si="155"/>
        <v>129---20</v>
      </c>
      <c r="C9965" t="s">
        <v>985</v>
      </c>
      <c r="D9965" t="s">
        <v>1449</v>
      </c>
      <c r="E9965">
        <v>20</v>
      </c>
    </row>
    <row r="9966" spans="1:5" ht="13.5" customHeight="1">
      <c r="A9966">
        <v>129</v>
      </c>
      <c r="B9966" t="str">
        <f t="shared" si="155"/>
        <v>129---21</v>
      </c>
      <c r="C9966" t="s">
        <v>858</v>
      </c>
      <c r="D9966" t="s">
        <v>740</v>
      </c>
      <c r="E9966">
        <v>21</v>
      </c>
    </row>
    <row r="9967" spans="1:5" ht="13.5" customHeight="1">
      <c r="A9967">
        <v>129</v>
      </c>
      <c r="B9967" t="str">
        <f t="shared" si="155"/>
        <v>129---22</v>
      </c>
      <c r="C9967" t="s">
        <v>743</v>
      </c>
      <c r="D9967" t="s">
        <v>754</v>
      </c>
      <c r="E9967">
        <v>22</v>
      </c>
    </row>
    <row r="9968" spans="1:5" ht="13.5" customHeight="1">
      <c r="A9968">
        <v>129</v>
      </c>
      <c r="B9968" t="str">
        <f t="shared" si="155"/>
        <v>129---23</v>
      </c>
      <c r="C9968" t="s">
        <v>987</v>
      </c>
      <c r="D9968" t="s">
        <v>1263</v>
      </c>
      <c r="E9968">
        <v>23</v>
      </c>
    </row>
    <row r="9969" spans="1:5" ht="13.5" customHeight="1">
      <c r="A9969">
        <v>129</v>
      </c>
      <c r="B9969" t="str">
        <f t="shared" si="155"/>
        <v>129---24</v>
      </c>
      <c r="C9969" t="s">
        <v>989</v>
      </c>
      <c r="D9969" t="s">
        <v>738</v>
      </c>
      <c r="E9969">
        <v>24</v>
      </c>
    </row>
    <row r="9970" spans="1:5" ht="13.5" customHeight="1">
      <c r="A9970">
        <v>129</v>
      </c>
      <c r="B9970" t="str">
        <f t="shared" si="155"/>
        <v>129---25</v>
      </c>
      <c r="C9970" t="s">
        <v>1094</v>
      </c>
      <c r="D9970" t="s">
        <v>790</v>
      </c>
      <c r="E9970">
        <v>25</v>
      </c>
    </row>
    <row r="9971" spans="1:5" ht="13.5" customHeight="1">
      <c r="A9971">
        <v>129</v>
      </c>
      <c r="B9971" t="str">
        <f t="shared" si="155"/>
        <v>129---26</v>
      </c>
      <c r="C9971" t="s">
        <v>819</v>
      </c>
      <c r="D9971" t="s">
        <v>756</v>
      </c>
      <c r="E9971">
        <v>26</v>
      </c>
    </row>
    <row r="9972" spans="1:5" ht="13.5" customHeight="1">
      <c r="A9972">
        <v>129</v>
      </c>
      <c r="B9972" t="str">
        <f t="shared" si="155"/>
        <v>129---27</v>
      </c>
      <c r="C9972" t="s">
        <v>1019</v>
      </c>
      <c r="D9972" t="s">
        <v>734</v>
      </c>
      <c r="E9972">
        <v>27</v>
      </c>
    </row>
    <row r="9973" spans="1:5" ht="13.5" customHeight="1">
      <c r="A9973">
        <v>129</v>
      </c>
      <c r="B9973" t="str">
        <f t="shared" si="155"/>
        <v>129---28</v>
      </c>
      <c r="C9973" t="s">
        <v>824</v>
      </c>
      <c r="D9973" t="s">
        <v>752</v>
      </c>
      <c r="E9973">
        <v>28</v>
      </c>
    </row>
    <row r="9974" spans="1:5" ht="13.5" customHeight="1">
      <c r="A9974">
        <v>129</v>
      </c>
      <c r="B9974" t="str">
        <f t="shared" si="155"/>
        <v>129---29</v>
      </c>
      <c r="C9974" t="s">
        <v>1005</v>
      </c>
      <c r="D9974" t="s">
        <v>1105</v>
      </c>
      <c r="E9974">
        <v>29</v>
      </c>
    </row>
    <row r="9975" spans="1:5" ht="13.5" customHeight="1">
      <c r="A9975">
        <v>129</v>
      </c>
      <c r="B9975" t="str">
        <f t="shared" si="155"/>
        <v>129---30</v>
      </c>
      <c r="C9975" t="s">
        <v>940</v>
      </c>
      <c r="D9975" t="s">
        <v>1239</v>
      </c>
      <c r="E9975">
        <v>30</v>
      </c>
    </row>
    <row r="9976" spans="1:5" ht="13.5" customHeight="1">
      <c r="A9976">
        <v>129</v>
      </c>
      <c r="B9976" t="str">
        <f t="shared" si="155"/>
        <v>129---31</v>
      </c>
      <c r="C9976" t="s">
        <v>830</v>
      </c>
      <c r="D9976" t="s">
        <v>1240</v>
      </c>
      <c r="E9976">
        <v>31</v>
      </c>
    </row>
    <row r="9977" spans="1:5" ht="13.5" customHeight="1">
      <c r="A9977">
        <v>129</v>
      </c>
      <c r="B9977" t="str">
        <f t="shared" si="155"/>
        <v>129---32</v>
      </c>
      <c r="C9977" t="s">
        <v>868</v>
      </c>
      <c r="D9977" t="s">
        <v>758</v>
      </c>
      <c r="E9977">
        <v>32</v>
      </c>
    </row>
    <row r="9978" spans="1:5" ht="13.5" customHeight="1">
      <c r="A9978">
        <v>129</v>
      </c>
      <c r="B9978" t="str">
        <f t="shared" si="155"/>
        <v>129---33</v>
      </c>
      <c r="C9978" t="s">
        <v>769</v>
      </c>
      <c r="D9978" t="s">
        <v>1325</v>
      </c>
      <c r="E9978">
        <v>33</v>
      </c>
    </row>
    <row r="9979" spans="1:5" ht="13.5" customHeight="1">
      <c r="A9979">
        <v>129</v>
      </c>
      <c r="B9979" t="str">
        <f t="shared" si="155"/>
        <v>129---34</v>
      </c>
      <c r="C9979" t="s">
        <v>771</v>
      </c>
      <c r="D9979" t="s">
        <v>791</v>
      </c>
      <c r="E9979">
        <v>34</v>
      </c>
    </row>
    <row r="9980" spans="1:5" ht="13.5" customHeight="1">
      <c r="A9980">
        <v>129</v>
      </c>
      <c r="B9980" t="str">
        <f t="shared" si="155"/>
        <v>129---35</v>
      </c>
      <c r="C9980" t="s">
        <v>5912</v>
      </c>
      <c r="D9980" t="s">
        <v>764</v>
      </c>
      <c r="E9980">
        <v>35</v>
      </c>
    </row>
    <row r="9981" spans="1:5" ht="13.5" customHeight="1">
      <c r="A9981">
        <v>129</v>
      </c>
      <c r="B9981" t="str">
        <f t="shared" si="155"/>
        <v>129---36</v>
      </c>
      <c r="C9981" t="s">
        <v>5915</v>
      </c>
      <c r="D9981" t="s">
        <v>772</v>
      </c>
      <c r="E9981">
        <v>36</v>
      </c>
    </row>
    <row r="9982" spans="1:5" ht="13.5" customHeight="1">
      <c r="A9982">
        <v>129</v>
      </c>
      <c r="B9982" t="str">
        <f t="shared" si="155"/>
        <v>129---37</v>
      </c>
      <c r="C9982" t="s">
        <v>5917</v>
      </c>
      <c r="D9982" t="s">
        <v>789</v>
      </c>
      <c r="E9982">
        <v>37</v>
      </c>
    </row>
    <row r="9983" spans="1:5" ht="13.5" customHeight="1">
      <c r="A9983">
        <v>129</v>
      </c>
      <c r="B9983" t="str">
        <f t="shared" si="155"/>
        <v>129---38</v>
      </c>
      <c r="C9983" t="s">
        <v>5918</v>
      </c>
      <c r="D9983" t="s">
        <v>770</v>
      </c>
      <c r="E9983">
        <v>38</v>
      </c>
    </row>
    <row r="9984" spans="1:5" ht="13.5" customHeight="1">
      <c r="A9984">
        <v>129</v>
      </c>
      <c r="B9984" t="str">
        <f t="shared" si="155"/>
        <v>129---39</v>
      </c>
      <c r="C9984" t="s">
        <v>5919</v>
      </c>
      <c r="D9984" t="s">
        <v>725</v>
      </c>
      <c r="E9984">
        <v>39</v>
      </c>
    </row>
    <row r="9985" spans="1:5" ht="13.5" customHeight="1">
      <c r="A9985">
        <v>129</v>
      </c>
      <c r="B9985" t="str">
        <f t="shared" si="155"/>
        <v>129---40</v>
      </c>
      <c r="C9985" t="s">
        <v>5920</v>
      </c>
      <c r="D9985" t="s">
        <v>762</v>
      </c>
      <c r="E9985">
        <v>40</v>
      </c>
    </row>
    <row r="9986" spans="1:5" ht="13.5" customHeight="1">
      <c r="A9986">
        <v>129</v>
      </c>
      <c r="B9986" t="str">
        <f t="shared" si="155"/>
        <v>129---41</v>
      </c>
      <c r="C9986" t="s">
        <v>5923</v>
      </c>
      <c r="D9986" t="s">
        <v>766</v>
      </c>
      <c r="E9986">
        <v>41</v>
      </c>
    </row>
    <row r="9987" spans="1:5" ht="13.5" customHeight="1">
      <c r="A9987">
        <v>129</v>
      </c>
      <c r="B9987" t="str">
        <f t="shared" ref="B9987:B10050" si="156">A9987&amp;"---"&amp;E9987</f>
        <v>129---42</v>
      </c>
      <c r="C9987" t="s">
        <v>5976</v>
      </c>
      <c r="D9987" t="s">
        <v>1162</v>
      </c>
      <c r="E9987">
        <v>42</v>
      </c>
    </row>
    <row r="9988" spans="1:5" ht="13.5" customHeight="1">
      <c r="A9988">
        <v>129</v>
      </c>
      <c r="B9988" t="str">
        <f t="shared" si="156"/>
        <v>129---43</v>
      </c>
      <c r="C9988" t="s">
        <v>5988</v>
      </c>
      <c r="D9988" t="s">
        <v>1133</v>
      </c>
      <c r="E9988">
        <v>43</v>
      </c>
    </row>
    <row r="9989" spans="1:5" ht="13.5" customHeight="1">
      <c r="A9989">
        <v>129</v>
      </c>
      <c r="B9989" t="str">
        <f t="shared" si="156"/>
        <v>129---44</v>
      </c>
      <c r="C9989" t="s">
        <v>5966</v>
      </c>
      <c r="D9989" t="s">
        <v>1446</v>
      </c>
      <c r="E9989">
        <v>44</v>
      </c>
    </row>
    <row r="9990" spans="1:5" ht="13.5" customHeight="1">
      <c r="A9990">
        <v>129.1</v>
      </c>
      <c r="B9990" t="str">
        <f t="shared" si="156"/>
        <v>129.1---1</v>
      </c>
      <c r="C9990" t="s">
        <v>4234</v>
      </c>
      <c r="D9990" t="s">
        <v>734</v>
      </c>
      <c r="E9990">
        <v>1</v>
      </c>
    </row>
    <row r="9991" spans="1:5" ht="13.5" customHeight="1">
      <c r="A9991">
        <v>129.1</v>
      </c>
      <c r="B9991" t="str">
        <f t="shared" si="156"/>
        <v>129.1---2</v>
      </c>
      <c r="C9991" t="s">
        <v>4216</v>
      </c>
      <c r="D9991" t="s">
        <v>734</v>
      </c>
      <c r="E9991">
        <v>2</v>
      </c>
    </row>
    <row r="9992" spans="1:5" ht="13.5" customHeight="1">
      <c r="A9992">
        <v>129.1</v>
      </c>
      <c r="B9992" t="str">
        <f t="shared" si="156"/>
        <v>129.1---3</v>
      </c>
      <c r="C9992" t="s">
        <v>4216</v>
      </c>
      <c r="D9992" t="s">
        <v>1352</v>
      </c>
      <c r="E9992">
        <v>3</v>
      </c>
    </row>
    <row r="9993" spans="1:5" ht="13.5" customHeight="1">
      <c r="A9993">
        <v>129.1</v>
      </c>
      <c r="B9993" t="str">
        <f t="shared" si="156"/>
        <v>129.1---4</v>
      </c>
      <c r="C9993" t="s">
        <v>4216</v>
      </c>
      <c r="D9993" t="s">
        <v>1175</v>
      </c>
      <c r="E9993">
        <v>4</v>
      </c>
    </row>
    <row r="9994" spans="1:5" ht="13.5" customHeight="1">
      <c r="A9994">
        <v>129.1</v>
      </c>
      <c r="B9994" t="str">
        <f t="shared" si="156"/>
        <v>129.1---5</v>
      </c>
      <c r="C9994" t="s">
        <v>4216</v>
      </c>
      <c r="D9994" t="s">
        <v>713</v>
      </c>
      <c r="E9994">
        <v>5</v>
      </c>
    </row>
    <row r="9995" spans="1:5" ht="13.5" customHeight="1">
      <c r="A9995">
        <v>129.1</v>
      </c>
      <c r="B9995" t="str">
        <f t="shared" si="156"/>
        <v>129.1---6</v>
      </c>
      <c r="C9995" t="s">
        <v>4216</v>
      </c>
      <c r="D9995" t="s">
        <v>1439</v>
      </c>
      <c r="E9995">
        <v>6</v>
      </c>
    </row>
    <row r="9996" spans="1:5" ht="13.5" customHeight="1">
      <c r="A9996">
        <v>129.1</v>
      </c>
      <c r="B9996" t="str">
        <f t="shared" si="156"/>
        <v>129.1---7</v>
      </c>
      <c r="C9996" t="s">
        <v>4216</v>
      </c>
      <c r="D9996" t="s">
        <v>721</v>
      </c>
      <c r="E9996">
        <v>7</v>
      </c>
    </row>
    <row r="9997" spans="1:5" ht="13.5" customHeight="1">
      <c r="A9997">
        <v>129.1</v>
      </c>
      <c r="B9997" t="str">
        <f t="shared" si="156"/>
        <v>129.1---8</v>
      </c>
      <c r="C9997" t="s">
        <v>4220</v>
      </c>
      <c r="D9997" t="s">
        <v>1105</v>
      </c>
      <c r="E9997">
        <v>8</v>
      </c>
    </row>
    <row r="9998" spans="1:5" ht="13.5" customHeight="1">
      <c r="A9998">
        <v>129.1</v>
      </c>
      <c r="B9998" t="str">
        <f t="shared" si="156"/>
        <v>129.1---9</v>
      </c>
      <c r="C9998" t="s">
        <v>4228</v>
      </c>
      <c r="D9998" t="s">
        <v>781</v>
      </c>
      <c r="E9998">
        <v>9</v>
      </c>
    </row>
    <row r="9999" spans="1:5" ht="13.5" customHeight="1">
      <c r="A9999">
        <v>129.1</v>
      </c>
      <c r="B9999" t="str">
        <f t="shared" si="156"/>
        <v>129.1---10</v>
      </c>
      <c r="C9999" t="s">
        <v>4230</v>
      </c>
      <c r="D9999" t="s">
        <v>792</v>
      </c>
      <c r="E9999">
        <v>10</v>
      </c>
    </row>
    <row r="10000" spans="1:5" ht="13.5" customHeight="1">
      <c r="A10000">
        <v>129.1</v>
      </c>
      <c r="B10000" t="str">
        <f t="shared" si="156"/>
        <v>129.1---11</v>
      </c>
      <c r="C10000" t="s">
        <v>4240</v>
      </c>
      <c r="D10000" t="s">
        <v>718</v>
      </c>
      <c r="E10000">
        <v>11</v>
      </c>
    </row>
    <row r="10001" spans="1:5" ht="13.5" customHeight="1">
      <c r="A10001">
        <v>129.1</v>
      </c>
      <c r="B10001" t="str">
        <f t="shared" si="156"/>
        <v>129.1---12</v>
      </c>
      <c r="C10001" t="s">
        <v>4246</v>
      </c>
      <c r="D10001" t="s">
        <v>793</v>
      </c>
      <c r="E10001">
        <v>12</v>
      </c>
    </row>
    <row r="10002" spans="1:5" ht="13.5" customHeight="1">
      <c r="A10002">
        <v>129.1</v>
      </c>
      <c r="B10002" t="str">
        <f t="shared" si="156"/>
        <v>129.1---13</v>
      </c>
      <c r="C10002" t="s">
        <v>4272</v>
      </c>
      <c r="D10002" t="s">
        <v>723</v>
      </c>
      <c r="E10002">
        <v>13</v>
      </c>
    </row>
    <row r="10003" spans="1:5" ht="13.5" customHeight="1">
      <c r="A10003">
        <v>129.1</v>
      </c>
      <c r="B10003" t="str">
        <f t="shared" si="156"/>
        <v>129.1---14</v>
      </c>
      <c r="C10003" t="s">
        <v>4277</v>
      </c>
      <c r="D10003" t="s">
        <v>744</v>
      </c>
      <c r="E10003">
        <v>14</v>
      </c>
    </row>
    <row r="10004" spans="1:5" ht="13.5" customHeight="1">
      <c r="A10004">
        <v>129.1</v>
      </c>
      <c r="B10004" t="str">
        <f t="shared" si="156"/>
        <v>129.1---15</v>
      </c>
      <c r="C10004" t="s">
        <v>4249</v>
      </c>
      <c r="D10004" t="s">
        <v>780</v>
      </c>
      <c r="E10004">
        <v>15</v>
      </c>
    </row>
    <row r="10005" spans="1:5" ht="13.5" customHeight="1">
      <c r="A10005">
        <v>129.1</v>
      </c>
      <c r="B10005" t="str">
        <f t="shared" si="156"/>
        <v>129.1---16</v>
      </c>
      <c r="C10005" t="s">
        <v>1017</v>
      </c>
      <c r="D10005" t="s">
        <v>796</v>
      </c>
      <c r="E10005">
        <v>16</v>
      </c>
    </row>
    <row r="10006" spans="1:5" ht="13.5" customHeight="1">
      <c r="A10006">
        <v>129.1</v>
      </c>
      <c r="B10006" t="str">
        <f t="shared" si="156"/>
        <v>129.1---17</v>
      </c>
      <c r="C10006" t="s">
        <v>731</v>
      </c>
      <c r="D10006" t="s">
        <v>800</v>
      </c>
      <c r="E10006">
        <v>17</v>
      </c>
    </row>
    <row r="10007" spans="1:5" ht="13.5" customHeight="1">
      <c r="A10007">
        <v>129.1</v>
      </c>
      <c r="B10007" t="str">
        <f t="shared" si="156"/>
        <v>129.1---18</v>
      </c>
      <c r="C10007" t="s">
        <v>733</v>
      </c>
      <c r="D10007" t="s">
        <v>781</v>
      </c>
      <c r="E10007">
        <v>18</v>
      </c>
    </row>
    <row r="10008" spans="1:5" ht="13.5" customHeight="1">
      <c r="A10008">
        <v>129.1</v>
      </c>
      <c r="B10008" t="str">
        <f t="shared" si="156"/>
        <v>129.1---19</v>
      </c>
      <c r="C10008" t="s">
        <v>735</v>
      </c>
      <c r="D10008" t="s">
        <v>744</v>
      </c>
      <c r="E10008">
        <v>19</v>
      </c>
    </row>
    <row r="10009" spans="1:5" ht="13.5" customHeight="1">
      <c r="A10009">
        <v>129.1</v>
      </c>
      <c r="B10009" t="str">
        <f t="shared" si="156"/>
        <v>129.1---20</v>
      </c>
      <c r="C10009" t="s">
        <v>985</v>
      </c>
      <c r="D10009" t="s">
        <v>1449</v>
      </c>
      <c r="E10009">
        <v>20</v>
      </c>
    </row>
    <row r="10010" spans="1:5" ht="13.5" customHeight="1">
      <c r="A10010">
        <v>129.1</v>
      </c>
      <c r="B10010" t="str">
        <f t="shared" si="156"/>
        <v>129.1---21</v>
      </c>
      <c r="C10010" t="s">
        <v>858</v>
      </c>
      <c r="D10010" t="s">
        <v>740</v>
      </c>
      <c r="E10010">
        <v>21</v>
      </c>
    </row>
    <row r="10011" spans="1:5" ht="13.5" customHeight="1">
      <c r="A10011">
        <v>129.1</v>
      </c>
      <c r="B10011" t="str">
        <f t="shared" si="156"/>
        <v>129.1---22</v>
      </c>
      <c r="C10011" t="s">
        <v>743</v>
      </c>
      <c r="D10011" t="s">
        <v>754</v>
      </c>
      <c r="E10011">
        <v>22</v>
      </c>
    </row>
    <row r="10012" spans="1:5" ht="13.5" customHeight="1">
      <c r="A10012">
        <v>129.1</v>
      </c>
      <c r="B10012" t="str">
        <f t="shared" si="156"/>
        <v>129.1---23</v>
      </c>
      <c r="C10012" t="s">
        <v>987</v>
      </c>
      <c r="D10012" t="s">
        <v>1263</v>
      </c>
      <c r="E10012">
        <v>23</v>
      </c>
    </row>
    <row r="10013" spans="1:5" ht="13.5" customHeight="1">
      <c r="A10013">
        <v>129.1</v>
      </c>
      <c r="B10013" t="str">
        <f t="shared" si="156"/>
        <v>129.1---24</v>
      </c>
      <c r="C10013" t="s">
        <v>989</v>
      </c>
      <c r="D10013" t="s">
        <v>738</v>
      </c>
      <c r="E10013">
        <v>24</v>
      </c>
    </row>
    <row r="10014" spans="1:5" ht="13.5" customHeight="1">
      <c r="A10014">
        <v>129.1</v>
      </c>
      <c r="B10014" t="str">
        <f t="shared" si="156"/>
        <v>129.1---25</v>
      </c>
      <c r="C10014" t="s">
        <v>1094</v>
      </c>
      <c r="D10014" t="s">
        <v>790</v>
      </c>
      <c r="E10014">
        <v>25</v>
      </c>
    </row>
    <row r="10015" spans="1:5" ht="13.5" customHeight="1">
      <c r="A10015">
        <v>129.1</v>
      </c>
      <c r="B10015" t="str">
        <f t="shared" si="156"/>
        <v>129.1---26</v>
      </c>
      <c r="C10015" t="s">
        <v>819</v>
      </c>
      <c r="D10015" t="s">
        <v>756</v>
      </c>
      <c r="E10015">
        <v>26</v>
      </c>
    </row>
    <row r="10016" spans="1:5" ht="13.5" customHeight="1">
      <c r="A10016">
        <v>129.1</v>
      </c>
      <c r="B10016" t="str">
        <f t="shared" si="156"/>
        <v>129.1---27</v>
      </c>
      <c r="C10016" t="s">
        <v>1019</v>
      </c>
      <c r="D10016" t="s">
        <v>734</v>
      </c>
      <c r="E10016">
        <v>27</v>
      </c>
    </row>
    <row r="10017" spans="1:5" ht="13.5" customHeight="1">
      <c r="A10017">
        <v>129.1</v>
      </c>
      <c r="B10017" t="str">
        <f t="shared" si="156"/>
        <v>129.1---28</v>
      </c>
      <c r="C10017" t="s">
        <v>824</v>
      </c>
      <c r="D10017" t="s">
        <v>752</v>
      </c>
      <c r="E10017">
        <v>28</v>
      </c>
    </row>
    <row r="10018" spans="1:5" ht="13.5" customHeight="1">
      <c r="A10018">
        <v>129.1</v>
      </c>
      <c r="B10018" t="str">
        <f t="shared" si="156"/>
        <v>129.1---29</v>
      </c>
      <c r="C10018" t="s">
        <v>1005</v>
      </c>
      <c r="D10018" t="s">
        <v>1105</v>
      </c>
      <c r="E10018">
        <v>29</v>
      </c>
    </row>
    <row r="10019" spans="1:5" ht="13.5" customHeight="1">
      <c r="A10019">
        <v>129.1</v>
      </c>
      <c r="B10019" t="str">
        <f t="shared" si="156"/>
        <v>129.1---30</v>
      </c>
      <c r="C10019" t="s">
        <v>940</v>
      </c>
      <c r="D10019" t="s">
        <v>1239</v>
      </c>
      <c r="E10019">
        <v>30</v>
      </c>
    </row>
    <row r="10020" spans="1:5" ht="13.5" customHeight="1">
      <c r="A10020">
        <v>129.1</v>
      </c>
      <c r="B10020" t="str">
        <f t="shared" si="156"/>
        <v>129.1---31</v>
      </c>
      <c r="C10020" t="s">
        <v>830</v>
      </c>
      <c r="D10020" t="s">
        <v>1240</v>
      </c>
      <c r="E10020">
        <v>31</v>
      </c>
    </row>
    <row r="10021" spans="1:5" ht="13.5" customHeight="1">
      <c r="A10021">
        <v>129.1</v>
      </c>
      <c r="B10021" t="str">
        <f t="shared" si="156"/>
        <v>129.1---32</v>
      </c>
      <c r="C10021" t="s">
        <v>868</v>
      </c>
      <c r="D10021" t="s">
        <v>758</v>
      </c>
      <c r="E10021">
        <v>32</v>
      </c>
    </row>
    <row r="10022" spans="1:5" ht="13.5" customHeight="1">
      <c r="A10022">
        <v>129.1</v>
      </c>
      <c r="B10022" t="str">
        <f t="shared" si="156"/>
        <v>129.1---33</v>
      </c>
      <c r="C10022" t="s">
        <v>769</v>
      </c>
      <c r="D10022" t="s">
        <v>1325</v>
      </c>
      <c r="E10022">
        <v>33</v>
      </c>
    </row>
    <row r="10023" spans="1:5" ht="13.5" customHeight="1">
      <c r="A10023">
        <v>129.1</v>
      </c>
      <c r="B10023" t="str">
        <f t="shared" si="156"/>
        <v>129.1---34</v>
      </c>
      <c r="C10023" t="s">
        <v>771</v>
      </c>
      <c r="D10023" t="s">
        <v>791</v>
      </c>
      <c r="E10023">
        <v>34</v>
      </c>
    </row>
    <row r="10024" spans="1:5" ht="13.5" customHeight="1">
      <c r="A10024">
        <v>129.1</v>
      </c>
      <c r="B10024" t="str">
        <f t="shared" si="156"/>
        <v>129.1---35</v>
      </c>
      <c r="C10024" t="s">
        <v>5912</v>
      </c>
      <c r="D10024" t="s">
        <v>764</v>
      </c>
      <c r="E10024">
        <v>35</v>
      </c>
    </row>
    <row r="10025" spans="1:5" ht="13.5" customHeight="1">
      <c r="A10025">
        <v>129.1</v>
      </c>
      <c r="B10025" t="str">
        <f t="shared" si="156"/>
        <v>129.1---36</v>
      </c>
      <c r="C10025" t="s">
        <v>5915</v>
      </c>
      <c r="D10025" t="s">
        <v>772</v>
      </c>
      <c r="E10025">
        <v>36</v>
      </c>
    </row>
    <row r="10026" spans="1:5" ht="13.5" customHeight="1">
      <c r="A10026">
        <v>129.1</v>
      </c>
      <c r="B10026" t="str">
        <f t="shared" si="156"/>
        <v>129.1---37</v>
      </c>
      <c r="C10026" t="s">
        <v>5917</v>
      </c>
      <c r="D10026" t="s">
        <v>789</v>
      </c>
      <c r="E10026">
        <v>37</v>
      </c>
    </row>
    <row r="10027" spans="1:5" ht="13.5" customHeight="1">
      <c r="A10027">
        <v>129.1</v>
      </c>
      <c r="B10027" t="str">
        <f t="shared" si="156"/>
        <v>129.1---38</v>
      </c>
      <c r="C10027" t="s">
        <v>5918</v>
      </c>
      <c r="D10027" t="s">
        <v>770</v>
      </c>
      <c r="E10027">
        <v>38</v>
      </c>
    </row>
    <row r="10028" spans="1:5" ht="13.5" customHeight="1">
      <c r="A10028">
        <v>129.1</v>
      </c>
      <c r="B10028" t="str">
        <f t="shared" si="156"/>
        <v>129.1---39</v>
      </c>
      <c r="C10028" t="s">
        <v>5919</v>
      </c>
      <c r="D10028" t="s">
        <v>725</v>
      </c>
      <c r="E10028">
        <v>39</v>
      </c>
    </row>
    <row r="10029" spans="1:5" ht="13.5" customHeight="1">
      <c r="A10029">
        <v>129.1</v>
      </c>
      <c r="B10029" t="str">
        <f t="shared" si="156"/>
        <v>129.1---40</v>
      </c>
      <c r="C10029" t="s">
        <v>5920</v>
      </c>
      <c r="D10029" t="s">
        <v>762</v>
      </c>
      <c r="E10029">
        <v>40</v>
      </c>
    </row>
    <row r="10030" spans="1:5" ht="13.5" customHeight="1">
      <c r="A10030">
        <v>129.1</v>
      </c>
      <c r="B10030" t="str">
        <f t="shared" si="156"/>
        <v>129.1---41</v>
      </c>
      <c r="C10030" t="s">
        <v>5923</v>
      </c>
      <c r="D10030" t="s">
        <v>766</v>
      </c>
      <c r="E10030">
        <v>41</v>
      </c>
    </row>
    <row r="10031" spans="1:5" ht="13.5" customHeight="1">
      <c r="A10031">
        <v>129.1</v>
      </c>
      <c r="B10031" t="str">
        <f t="shared" si="156"/>
        <v>129.1---42</v>
      </c>
      <c r="C10031" t="s">
        <v>5976</v>
      </c>
      <c r="D10031" t="s">
        <v>1162</v>
      </c>
      <c r="E10031">
        <v>42</v>
      </c>
    </row>
    <row r="10032" spans="1:5" ht="13.5" customHeight="1">
      <c r="A10032">
        <v>129.1</v>
      </c>
      <c r="B10032" t="str">
        <f t="shared" si="156"/>
        <v>129.1---43</v>
      </c>
      <c r="C10032" t="s">
        <v>5988</v>
      </c>
      <c r="D10032" t="s">
        <v>1133</v>
      </c>
      <c r="E10032">
        <v>43</v>
      </c>
    </row>
    <row r="10033" spans="1:5" ht="13.5" customHeight="1">
      <c r="A10033">
        <v>129.1</v>
      </c>
      <c r="B10033" t="str">
        <f t="shared" si="156"/>
        <v>129.1---44</v>
      </c>
      <c r="C10033" t="s">
        <v>5966</v>
      </c>
      <c r="D10033" t="s">
        <v>1446</v>
      </c>
      <c r="E10033">
        <v>44</v>
      </c>
    </row>
    <row r="10034" spans="1:5" ht="13.5" customHeight="1">
      <c r="A10034">
        <v>230</v>
      </c>
      <c r="B10034" t="str">
        <f t="shared" si="156"/>
        <v>230---1</v>
      </c>
      <c r="C10034" t="s">
        <v>4216</v>
      </c>
      <c r="D10034" t="s">
        <v>873</v>
      </c>
      <c r="E10034">
        <v>1</v>
      </c>
    </row>
    <row r="10035" spans="1:5" ht="13.5" customHeight="1">
      <c r="A10035">
        <v>230</v>
      </c>
      <c r="B10035" t="str">
        <f t="shared" si="156"/>
        <v>230---2</v>
      </c>
      <c r="C10035" t="s">
        <v>4216</v>
      </c>
      <c r="D10035" t="s">
        <v>1177</v>
      </c>
      <c r="E10035">
        <v>2</v>
      </c>
    </row>
    <row r="10036" spans="1:5" ht="13.5" customHeight="1">
      <c r="A10036">
        <v>230</v>
      </c>
      <c r="B10036" t="str">
        <f t="shared" si="156"/>
        <v>230---3</v>
      </c>
      <c r="C10036" t="s">
        <v>4263</v>
      </c>
      <c r="D10036" t="s">
        <v>922</v>
      </c>
      <c r="E10036">
        <v>3</v>
      </c>
    </row>
    <row r="10037" spans="1:5" ht="13.5" customHeight="1">
      <c r="A10037">
        <v>230</v>
      </c>
      <c r="B10037" t="str">
        <f t="shared" si="156"/>
        <v>230---4</v>
      </c>
      <c r="C10037" t="s">
        <v>4238</v>
      </c>
      <c r="D10037" t="s">
        <v>1229</v>
      </c>
      <c r="E10037">
        <v>4</v>
      </c>
    </row>
    <row r="10038" spans="1:5" ht="13.5" customHeight="1">
      <c r="A10038">
        <v>230</v>
      </c>
      <c r="B10038" t="str">
        <f t="shared" si="156"/>
        <v>230---5</v>
      </c>
      <c r="C10038" t="s">
        <v>4220</v>
      </c>
      <c r="D10038" t="s">
        <v>877</v>
      </c>
      <c r="E10038">
        <v>5</v>
      </c>
    </row>
    <row r="10039" spans="1:5" ht="13.5" customHeight="1">
      <c r="A10039">
        <v>230</v>
      </c>
      <c r="B10039" t="str">
        <f t="shared" si="156"/>
        <v>230---6</v>
      </c>
      <c r="C10039" t="s">
        <v>4228</v>
      </c>
      <c r="D10039" t="s">
        <v>841</v>
      </c>
      <c r="E10039">
        <v>6</v>
      </c>
    </row>
    <row r="10040" spans="1:5" ht="13.5" customHeight="1">
      <c r="A10040">
        <v>230</v>
      </c>
      <c r="B10040" t="str">
        <f t="shared" si="156"/>
        <v>230---7</v>
      </c>
      <c r="C10040" t="s">
        <v>4223</v>
      </c>
      <c r="D10040" t="s">
        <v>1114</v>
      </c>
      <c r="E10040">
        <v>7</v>
      </c>
    </row>
    <row r="10041" spans="1:5" ht="13.5" customHeight="1">
      <c r="A10041">
        <v>230</v>
      </c>
      <c r="B10041" t="str">
        <f t="shared" si="156"/>
        <v>230---8</v>
      </c>
      <c r="C10041" t="s">
        <v>4225</v>
      </c>
      <c r="D10041" t="s">
        <v>906</v>
      </c>
      <c r="E10041">
        <v>8</v>
      </c>
    </row>
    <row r="10042" spans="1:5" ht="13.5" customHeight="1">
      <c r="A10042">
        <v>230</v>
      </c>
      <c r="B10042" t="str">
        <f t="shared" si="156"/>
        <v>230---9</v>
      </c>
      <c r="C10042" t="s">
        <v>4259</v>
      </c>
      <c r="D10042" t="s">
        <v>1115</v>
      </c>
      <c r="E10042">
        <v>9</v>
      </c>
    </row>
    <row r="10043" spans="1:5" ht="13.5" customHeight="1">
      <c r="A10043">
        <v>230</v>
      </c>
      <c r="B10043" t="str">
        <f t="shared" si="156"/>
        <v>230---10</v>
      </c>
      <c r="C10043" t="s">
        <v>4254</v>
      </c>
      <c r="D10043" t="s">
        <v>880</v>
      </c>
      <c r="E10043">
        <v>10</v>
      </c>
    </row>
    <row r="10044" spans="1:5" ht="13.5" customHeight="1">
      <c r="A10044">
        <v>230</v>
      </c>
      <c r="B10044" t="str">
        <f t="shared" si="156"/>
        <v>230---11</v>
      </c>
      <c r="C10044" t="s">
        <v>4235</v>
      </c>
      <c r="D10044" t="s">
        <v>1180</v>
      </c>
      <c r="E10044">
        <v>11</v>
      </c>
    </row>
    <row r="10045" spans="1:5" ht="13.5" customHeight="1">
      <c r="A10045">
        <v>230</v>
      </c>
      <c r="B10045" t="str">
        <f t="shared" si="156"/>
        <v>230---12</v>
      </c>
      <c r="C10045" t="s">
        <v>5911</v>
      </c>
      <c r="D10045" t="s">
        <v>850</v>
      </c>
      <c r="E10045">
        <v>12</v>
      </c>
    </row>
    <row r="10046" spans="1:5" ht="13.5" customHeight="1">
      <c r="A10046">
        <v>230</v>
      </c>
      <c r="B10046" t="str">
        <f t="shared" si="156"/>
        <v>230---13</v>
      </c>
      <c r="C10046" t="s">
        <v>5911</v>
      </c>
      <c r="D10046" t="s">
        <v>898</v>
      </c>
      <c r="E10046">
        <v>13</v>
      </c>
    </row>
    <row r="10047" spans="1:5" ht="13.5" customHeight="1">
      <c r="A10047">
        <v>230</v>
      </c>
      <c r="B10047" t="str">
        <f t="shared" si="156"/>
        <v>230---14</v>
      </c>
      <c r="C10047" t="s">
        <v>5911</v>
      </c>
      <c r="D10047" t="s">
        <v>1013</v>
      </c>
      <c r="E10047">
        <v>14</v>
      </c>
    </row>
    <row r="10048" spans="1:5" ht="13.5" customHeight="1">
      <c r="A10048">
        <v>230</v>
      </c>
      <c r="B10048" t="str">
        <f t="shared" si="156"/>
        <v>230---15</v>
      </c>
      <c r="C10048" t="s">
        <v>5911</v>
      </c>
      <c r="D10048" t="s">
        <v>1015</v>
      </c>
      <c r="E10048">
        <v>15</v>
      </c>
    </row>
    <row r="10049" spans="1:5">
      <c r="A10049">
        <v>230</v>
      </c>
      <c r="B10049" t="str">
        <f t="shared" si="156"/>
        <v>230---16</v>
      </c>
      <c r="C10049" t="s">
        <v>5911</v>
      </c>
      <c r="D10049" t="s">
        <v>1032</v>
      </c>
      <c r="E10049">
        <v>16</v>
      </c>
    </row>
    <row r="10050" spans="1:5" ht="13.5" customHeight="1">
      <c r="A10050">
        <v>230</v>
      </c>
      <c r="B10050" t="str">
        <f t="shared" si="156"/>
        <v>230---17</v>
      </c>
      <c r="C10050" t="s">
        <v>5911</v>
      </c>
      <c r="D10050" t="s">
        <v>905</v>
      </c>
      <c r="E10050">
        <v>17</v>
      </c>
    </row>
    <row r="10051" spans="1:5" ht="13.5" customHeight="1">
      <c r="A10051">
        <v>230</v>
      </c>
      <c r="B10051" t="str">
        <f t="shared" ref="B10051:B10114" si="157">A10051&amp;"---"&amp;E10051</f>
        <v>230---18</v>
      </c>
      <c r="C10051" t="s">
        <v>5911</v>
      </c>
      <c r="D10051" t="s">
        <v>783</v>
      </c>
      <c r="E10051">
        <v>18</v>
      </c>
    </row>
    <row r="10052" spans="1:5" ht="13.5" customHeight="1">
      <c r="A10052">
        <v>230</v>
      </c>
      <c r="B10052" t="str">
        <f t="shared" si="157"/>
        <v>230---19</v>
      </c>
      <c r="C10052" t="s">
        <v>5911</v>
      </c>
      <c r="D10052" t="s">
        <v>788</v>
      </c>
      <c r="E10052">
        <v>19</v>
      </c>
    </row>
    <row r="10053" spans="1:5" ht="13.5" customHeight="1">
      <c r="A10053">
        <v>230</v>
      </c>
      <c r="B10053" t="str">
        <f t="shared" si="157"/>
        <v>230---20</v>
      </c>
      <c r="C10053" t="s">
        <v>5911</v>
      </c>
      <c r="D10053" t="s">
        <v>1195</v>
      </c>
      <c r="E10053">
        <v>20</v>
      </c>
    </row>
    <row r="10054" spans="1:5" ht="13.5" customHeight="1">
      <c r="A10054">
        <v>230</v>
      </c>
      <c r="B10054" t="str">
        <f t="shared" si="157"/>
        <v>230---21</v>
      </c>
      <c r="C10054" t="s">
        <v>5911</v>
      </c>
      <c r="D10054" t="s">
        <v>900</v>
      </c>
      <c r="E10054">
        <v>21</v>
      </c>
    </row>
    <row r="10055" spans="1:5" ht="13.5" customHeight="1">
      <c r="A10055">
        <v>230</v>
      </c>
      <c r="B10055" t="str">
        <f t="shared" si="157"/>
        <v>230---22</v>
      </c>
      <c r="C10055" t="s">
        <v>5911</v>
      </c>
      <c r="D10055" t="s">
        <v>1276</v>
      </c>
      <c r="E10055">
        <v>22</v>
      </c>
    </row>
    <row r="10056" spans="1:5" ht="13.5" customHeight="1">
      <c r="A10056">
        <v>230</v>
      </c>
      <c r="B10056" t="str">
        <f t="shared" si="157"/>
        <v>230---23</v>
      </c>
      <c r="C10056" t="s">
        <v>743</v>
      </c>
      <c r="D10056" t="s">
        <v>754</v>
      </c>
      <c r="E10056">
        <v>23</v>
      </c>
    </row>
    <row r="10057" spans="1:5" ht="13.5" customHeight="1">
      <c r="A10057">
        <v>230</v>
      </c>
      <c r="B10057" t="str">
        <f t="shared" si="157"/>
        <v>230---24</v>
      </c>
      <c r="C10057" t="s">
        <v>987</v>
      </c>
      <c r="D10057" t="s">
        <v>1263</v>
      </c>
      <c r="E10057">
        <v>24</v>
      </c>
    </row>
    <row r="10058" spans="1:5" ht="13.5" customHeight="1">
      <c r="A10058">
        <v>230</v>
      </c>
      <c r="B10058" t="str">
        <f t="shared" si="157"/>
        <v>230---25</v>
      </c>
      <c r="C10058" t="s">
        <v>989</v>
      </c>
      <c r="D10058" t="s">
        <v>738</v>
      </c>
      <c r="E10058">
        <v>25</v>
      </c>
    </row>
    <row r="10059" spans="1:5" ht="13.5" customHeight="1">
      <c r="A10059">
        <v>230</v>
      </c>
      <c r="B10059" t="str">
        <f t="shared" si="157"/>
        <v>230---26</v>
      </c>
      <c r="C10059" t="s">
        <v>747</v>
      </c>
      <c r="D10059" t="s">
        <v>1154</v>
      </c>
      <c r="E10059">
        <v>26</v>
      </c>
    </row>
    <row r="10060" spans="1:5" ht="13.5" customHeight="1">
      <c r="A10060">
        <v>230</v>
      </c>
      <c r="B10060" t="str">
        <f t="shared" si="157"/>
        <v>230---27</v>
      </c>
      <c r="C10060" t="s">
        <v>819</v>
      </c>
      <c r="D10060" t="s">
        <v>756</v>
      </c>
      <c r="E10060">
        <v>27</v>
      </c>
    </row>
    <row r="10061" spans="1:5" ht="13.5" customHeight="1">
      <c r="A10061">
        <v>230</v>
      </c>
      <c r="B10061" t="str">
        <f t="shared" si="157"/>
        <v>230---28</v>
      </c>
      <c r="C10061" t="s">
        <v>1074</v>
      </c>
      <c r="D10061" t="s">
        <v>880</v>
      </c>
      <c r="E10061">
        <v>28</v>
      </c>
    </row>
    <row r="10062" spans="1:5" ht="13.5" customHeight="1">
      <c r="A10062">
        <v>230</v>
      </c>
      <c r="B10062" t="str">
        <f t="shared" si="157"/>
        <v>230---29</v>
      </c>
      <c r="C10062" t="s">
        <v>820</v>
      </c>
      <c r="D10062" t="s">
        <v>882</v>
      </c>
      <c r="E10062">
        <v>29</v>
      </c>
    </row>
    <row r="10063" spans="1:5" ht="13.5" customHeight="1">
      <c r="A10063">
        <v>230</v>
      </c>
      <c r="B10063" t="str">
        <f t="shared" si="157"/>
        <v>230---30</v>
      </c>
      <c r="C10063" t="s">
        <v>751</v>
      </c>
      <c r="D10063" t="s">
        <v>1281</v>
      </c>
      <c r="E10063">
        <v>30</v>
      </c>
    </row>
    <row r="10064" spans="1:5" ht="13.5" customHeight="1">
      <c r="A10064">
        <v>230</v>
      </c>
      <c r="B10064" t="str">
        <f t="shared" si="157"/>
        <v>230---31</v>
      </c>
      <c r="C10064" t="s">
        <v>824</v>
      </c>
      <c r="D10064" t="s">
        <v>752</v>
      </c>
      <c r="E10064">
        <v>31</v>
      </c>
    </row>
    <row r="10065" spans="1:5" ht="13.5" customHeight="1">
      <c r="A10065">
        <v>230</v>
      </c>
      <c r="B10065" t="str">
        <f t="shared" si="157"/>
        <v>230---32</v>
      </c>
      <c r="C10065" t="s">
        <v>757</v>
      </c>
      <c r="D10065" t="s">
        <v>1272</v>
      </c>
      <c r="E10065">
        <v>32</v>
      </c>
    </row>
    <row r="10066" spans="1:5" ht="13.5" customHeight="1">
      <c r="A10066">
        <v>230</v>
      </c>
      <c r="B10066" t="str">
        <f t="shared" si="157"/>
        <v>230---33</v>
      </c>
      <c r="C10066" t="s">
        <v>763</v>
      </c>
      <c r="D10066" t="s">
        <v>1086</v>
      </c>
      <c r="E10066">
        <v>33</v>
      </c>
    </row>
    <row r="10067" spans="1:5" ht="13.5" customHeight="1">
      <c r="A10067">
        <v>230</v>
      </c>
      <c r="B10067" t="str">
        <f t="shared" si="157"/>
        <v>230---34</v>
      </c>
      <c r="C10067" t="s">
        <v>890</v>
      </c>
      <c r="D10067" t="s">
        <v>911</v>
      </c>
      <c r="E10067">
        <v>34</v>
      </c>
    </row>
    <row r="10068" spans="1:5" ht="13.5" customHeight="1">
      <c r="A10068">
        <v>230</v>
      </c>
      <c r="B10068" t="str">
        <f t="shared" si="157"/>
        <v>230---35</v>
      </c>
      <c r="C10068" t="s">
        <v>868</v>
      </c>
      <c r="D10068" t="s">
        <v>758</v>
      </c>
      <c r="E10068">
        <v>35</v>
      </c>
    </row>
    <row r="10069" spans="1:5" ht="13.5" customHeight="1">
      <c r="A10069">
        <v>230</v>
      </c>
      <c r="B10069" t="str">
        <f t="shared" si="157"/>
        <v>230---36</v>
      </c>
      <c r="C10069" t="s">
        <v>5913</v>
      </c>
      <c r="D10069" t="s">
        <v>1114</v>
      </c>
      <c r="E10069">
        <v>36</v>
      </c>
    </row>
    <row r="10070" spans="1:5" ht="13.5" customHeight="1">
      <c r="A10070">
        <v>230</v>
      </c>
      <c r="B10070" t="str">
        <f t="shared" si="157"/>
        <v>230---37</v>
      </c>
      <c r="C10070" t="s">
        <v>5945</v>
      </c>
      <c r="D10070" t="s">
        <v>881</v>
      </c>
      <c r="E10070">
        <v>37</v>
      </c>
    </row>
    <row r="10071" spans="1:5" ht="13.5" customHeight="1">
      <c r="A10071">
        <v>230</v>
      </c>
      <c r="B10071" t="str">
        <f t="shared" si="157"/>
        <v>230---38</v>
      </c>
      <c r="C10071" t="s">
        <v>5946</v>
      </c>
      <c r="D10071" t="s">
        <v>893</v>
      </c>
      <c r="E10071">
        <v>38</v>
      </c>
    </row>
    <row r="10072" spans="1:5" ht="13.5" customHeight="1">
      <c r="A10072">
        <v>230</v>
      </c>
      <c r="B10072" t="str">
        <f t="shared" si="157"/>
        <v>230---39</v>
      </c>
      <c r="C10072" t="s">
        <v>5947</v>
      </c>
      <c r="D10072" t="s">
        <v>884</v>
      </c>
      <c r="E10072">
        <v>39</v>
      </c>
    </row>
    <row r="10073" spans="1:5" ht="13.5" customHeight="1">
      <c r="A10073">
        <v>230</v>
      </c>
      <c r="B10073" t="str">
        <f t="shared" si="157"/>
        <v>230---40</v>
      </c>
      <c r="C10073" t="s">
        <v>5948</v>
      </c>
      <c r="D10073" t="s">
        <v>886</v>
      </c>
      <c r="E10073">
        <v>40</v>
      </c>
    </row>
    <row r="10074" spans="1:5" ht="13.5" customHeight="1">
      <c r="A10074">
        <v>230</v>
      </c>
      <c r="B10074" t="str">
        <f t="shared" si="157"/>
        <v>230---41</v>
      </c>
      <c r="C10074" t="s">
        <v>5914</v>
      </c>
      <c r="D10074" t="s">
        <v>785</v>
      </c>
      <c r="E10074">
        <v>41</v>
      </c>
    </row>
    <row r="10075" spans="1:5" ht="13.5" customHeight="1">
      <c r="A10075">
        <v>230</v>
      </c>
      <c r="B10075" t="str">
        <f t="shared" si="157"/>
        <v>230---42</v>
      </c>
      <c r="C10075" t="s">
        <v>5915</v>
      </c>
      <c r="D10075" t="s">
        <v>772</v>
      </c>
      <c r="E10075">
        <v>42</v>
      </c>
    </row>
    <row r="10076" spans="1:5" ht="13.5" customHeight="1">
      <c r="A10076">
        <v>230</v>
      </c>
      <c r="B10076" t="str">
        <f t="shared" si="157"/>
        <v>230---43</v>
      </c>
      <c r="C10076" t="s">
        <v>5917</v>
      </c>
      <c r="D10076" t="s">
        <v>789</v>
      </c>
      <c r="E10076">
        <v>43</v>
      </c>
    </row>
    <row r="10077" spans="1:5" ht="13.5" customHeight="1">
      <c r="A10077">
        <v>230</v>
      </c>
      <c r="B10077" t="str">
        <f t="shared" si="157"/>
        <v>230---44</v>
      </c>
      <c r="C10077" t="s">
        <v>5918</v>
      </c>
      <c r="D10077" t="s">
        <v>770</v>
      </c>
      <c r="E10077">
        <v>44</v>
      </c>
    </row>
    <row r="10078" spans="1:5" ht="13.5" customHeight="1">
      <c r="A10078">
        <v>230</v>
      </c>
      <c r="B10078" t="str">
        <f t="shared" si="157"/>
        <v>230---45</v>
      </c>
      <c r="C10078" t="s">
        <v>5950</v>
      </c>
      <c r="D10078" t="s">
        <v>906</v>
      </c>
      <c r="E10078">
        <v>45</v>
      </c>
    </row>
    <row r="10079" spans="1:5" ht="13.5" customHeight="1">
      <c r="A10079">
        <v>230</v>
      </c>
      <c r="B10079" t="str">
        <f t="shared" si="157"/>
        <v>230---46</v>
      </c>
      <c r="C10079" t="s">
        <v>5927</v>
      </c>
      <c r="D10079" t="s">
        <v>1115</v>
      </c>
      <c r="E10079">
        <v>46</v>
      </c>
    </row>
    <row r="10080" spans="1:5" ht="13.5" customHeight="1">
      <c r="A10080">
        <v>230</v>
      </c>
      <c r="B10080" t="str">
        <f t="shared" si="157"/>
        <v>230---47</v>
      </c>
      <c r="C10080" t="s">
        <v>5955</v>
      </c>
      <c r="D10080" t="s">
        <v>889</v>
      </c>
      <c r="E10080">
        <v>47</v>
      </c>
    </row>
    <row r="10081" spans="1:5" ht="13.5" customHeight="1">
      <c r="A10081">
        <v>230.1</v>
      </c>
      <c r="B10081" t="str">
        <f t="shared" si="157"/>
        <v>230.1---1</v>
      </c>
      <c r="C10081" t="s">
        <v>4216</v>
      </c>
      <c r="D10081" t="s">
        <v>873</v>
      </c>
      <c r="E10081">
        <v>1</v>
      </c>
    </row>
    <row r="10082" spans="1:5" ht="13.5" customHeight="1">
      <c r="A10082">
        <v>230.1</v>
      </c>
      <c r="B10082" t="str">
        <f t="shared" si="157"/>
        <v>230.1---2</v>
      </c>
      <c r="C10082" t="s">
        <v>4216</v>
      </c>
      <c r="D10082" t="s">
        <v>1177</v>
      </c>
      <c r="E10082">
        <v>2</v>
      </c>
    </row>
    <row r="10083" spans="1:5" ht="13.5" customHeight="1">
      <c r="A10083">
        <v>230.1</v>
      </c>
      <c r="B10083" t="str">
        <f t="shared" si="157"/>
        <v>230.1---3</v>
      </c>
      <c r="C10083" t="s">
        <v>4263</v>
      </c>
      <c r="D10083" t="s">
        <v>922</v>
      </c>
      <c r="E10083">
        <v>3</v>
      </c>
    </row>
    <row r="10084" spans="1:5" ht="13.5" customHeight="1">
      <c r="A10084">
        <v>230.1</v>
      </c>
      <c r="B10084" t="str">
        <f t="shared" si="157"/>
        <v>230.1---4</v>
      </c>
      <c r="C10084" t="s">
        <v>4238</v>
      </c>
      <c r="D10084" t="s">
        <v>1229</v>
      </c>
      <c r="E10084">
        <v>4</v>
      </c>
    </row>
    <row r="10085" spans="1:5" ht="13.5" customHeight="1">
      <c r="A10085">
        <v>230.1</v>
      </c>
      <c r="B10085" t="str">
        <f t="shared" si="157"/>
        <v>230.1---5</v>
      </c>
      <c r="C10085" t="s">
        <v>4220</v>
      </c>
      <c r="D10085" t="s">
        <v>877</v>
      </c>
      <c r="E10085">
        <v>5</v>
      </c>
    </row>
    <row r="10086" spans="1:5" ht="13.5" customHeight="1">
      <c r="A10086">
        <v>230.1</v>
      </c>
      <c r="B10086" t="str">
        <f t="shared" si="157"/>
        <v>230.1---6</v>
      </c>
      <c r="C10086" t="s">
        <v>4228</v>
      </c>
      <c r="D10086" t="s">
        <v>841</v>
      </c>
      <c r="E10086">
        <v>6</v>
      </c>
    </row>
    <row r="10087" spans="1:5" ht="13.5" customHeight="1">
      <c r="A10087">
        <v>230.1</v>
      </c>
      <c r="B10087" t="str">
        <f t="shared" si="157"/>
        <v>230.1---7</v>
      </c>
      <c r="C10087" t="s">
        <v>4223</v>
      </c>
      <c r="D10087" t="s">
        <v>1114</v>
      </c>
      <c r="E10087">
        <v>7</v>
      </c>
    </row>
    <row r="10088" spans="1:5" ht="13.5" customHeight="1">
      <c r="A10088">
        <v>230.1</v>
      </c>
      <c r="B10088" t="str">
        <f t="shared" si="157"/>
        <v>230.1---8</v>
      </c>
      <c r="C10088" t="s">
        <v>4225</v>
      </c>
      <c r="D10088" t="s">
        <v>906</v>
      </c>
      <c r="E10088">
        <v>8</v>
      </c>
    </row>
    <row r="10089" spans="1:5" ht="13.5" customHeight="1">
      <c r="A10089">
        <v>230.1</v>
      </c>
      <c r="B10089" t="str">
        <f t="shared" si="157"/>
        <v>230.1---9</v>
      </c>
      <c r="C10089" t="s">
        <v>4259</v>
      </c>
      <c r="D10089" t="s">
        <v>1115</v>
      </c>
      <c r="E10089">
        <v>9</v>
      </c>
    </row>
    <row r="10090" spans="1:5" ht="13.5" customHeight="1">
      <c r="A10090">
        <v>230.1</v>
      </c>
      <c r="B10090" t="str">
        <f t="shared" si="157"/>
        <v>230.1---10</v>
      </c>
      <c r="C10090" t="s">
        <v>4254</v>
      </c>
      <c r="D10090" t="s">
        <v>880</v>
      </c>
      <c r="E10090">
        <v>10</v>
      </c>
    </row>
    <row r="10091" spans="1:5" ht="13.5" customHeight="1">
      <c r="A10091">
        <v>230.1</v>
      </c>
      <c r="B10091" t="str">
        <f t="shared" si="157"/>
        <v>230.1---11</v>
      </c>
      <c r="C10091" t="s">
        <v>4235</v>
      </c>
      <c r="D10091" t="s">
        <v>1180</v>
      </c>
      <c r="E10091">
        <v>11</v>
      </c>
    </row>
    <row r="10092" spans="1:5" ht="13.5" customHeight="1">
      <c r="A10092">
        <v>230.1</v>
      </c>
      <c r="B10092" t="str">
        <f t="shared" si="157"/>
        <v>230.1---12</v>
      </c>
      <c r="C10092" t="s">
        <v>5911</v>
      </c>
      <c r="D10092" t="s">
        <v>850</v>
      </c>
      <c r="E10092">
        <v>12</v>
      </c>
    </row>
    <row r="10093" spans="1:5" ht="13.5" customHeight="1">
      <c r="A10093">
        <v>230.1</v>
      </c>
      <c r="B10093" t="str">
        <f t="shared" si="157"/>
        <v>230.1---13</v>
      </c>
      <c r="C10093" t="s">
        <v>5911</v>
      </c>
      <c r="D10093" t="s">
        <v>898</v>
      </c>
      <c r="E10093">
        <v>13</v>
      </c>
    </row>
    <row r="10094" spans="1:5" ht="13.5" customHeight="1">
      <c r="A10094">
        <v>230.1</v>
      </c>
      <c r="B10094" t="str">
        <f t="shared" si="157"/>
        <v>230.1---14</v>
      </c>
      <c r="C10094" t="s">
        <v>5911</v>
      </c>
      <c r="D10094" t="s">
        <v>1013</v>
      </c>
      <c r="E10094">
        <v>14</v>
      </c>
    </row>
    <row r="10095" spans="1:5" ht="13.5" customHeight="1">
      <c r="A10095">
        <v>230.1</v>
      </c>
      <c r="B10095" t="str">
        <f t="shared" si="157"/>
        <v>230.1---15</v>
      </c>
      <c r="C10095" t="s">
        <v>5911</v>
      </c>
      <c r="D10095" t="s">
        <v>1015</v>
      </c>
      <c r="E10095">
        <v>15</v>
      </c>
    </row>
    <row r="10096" spans="1:5" ht="13.5" customHeight="1">
      <c r="A10096">
        <v>230.1</v>
      </c>
      <c r="B10096" t="str">
        <f t="shared" si="157"/>
        <v>230.1---16</v>
      </c>
      <c r="C10096" t="s">
        <v>5911</v>
      </c>
      <c r="D10096" t="s">
        <v>1032</v>
      </c>
      <c r="E10096">
        <v>16</v>
      </c>
    </row>
    <row r="10097" spans="1:5" ht="13.5" customHeight="1">
      <c r="A10097">
        <v>230.1</v>
      </c>
      <c r="B10097" t="str">
        <f t="shared" si="157"/>
        <v>230.1---17</v>
      </c>
      <c r="C10097" t="s">
        <v>5911</v>
      </c>
      <c r="D10097" t="s">
        <v>905</v>
      </c>
      <c r="E10097">
        <v>17</v>
      </c>
    </row>
    <row r="10098" spans="1:5" ht="13.5" customHeight="1">
      <c r="A10098">
        <v>230.1</v>
      </c>
      <c r="B10098" t="str">
        <f t="shared" si="157"/>
        <v>230.1---18</v>
      </c>
      <c r="C10098" t="s">
        <v>5911</v>
      </c>
      <c r="D10098" t="s">
        <v>783</v>
      </c>
      <c r="E10098">
        <v>18</v>
      </c>
    </row>
    <row r="10099" spans="1:5" ht="13.5" customHeight="1">
      <c r="A10099">
        <v>230.1</v>
      </c>
      <c r="B10099" t="str">
        <f t="shared" si="157"/>
        <v>230.1---19</v>
      </c>
      <c r="C10099" t="s">
        <v>5911</v>
      </c>
      <c r="D10099" t="s">
        <v>788</v>
      </c>
      <c r="E10099">
        <v>19</v>
      </c>
    </row>
    <row r="10100" spans="1:5" ht="13.5" customHeight="1">
      <c r="A10100">
        <v>230.1</v>
      </c>
      <c r="B10100" t="str">
        <f t="shared" si="157"/>
        <v>230.1---20</v>
      </c>
      <c r="C10100" t="s">
        <v>5911</v>
      </c>
      <c r="D10100" t="s">
        <v>1195</v>
      </c>
      <c r="E10100">
        <v>20</v>
      </c>
    </row>
    <row r="10101" spans="1:5" ht="13.5" customHeight="1">
      <c r="A10101">
        <v>230.1</v>
      </c>
      <c r="B10101" t="str">
        <f t="shared" si="157"/>
        <v>230.1---21</v>
      </c>
      <c r="C10101" t="s">
        <v>5911</v>
      </c>
      <c r="D10101" t="s">
        <v>900</v>
      </c>
      <c r="E10101">
        <v>21</v>
      </c>
    </row>
    <row r="10102" spans="1:5" ht="13.5" customHeight="1">
      <c r="A10102">
        <v>230.1</v>
      </c>
      <c r="B10102" t="str">
        <f t="shared" si="157"/>
        <v>230.1---22</v>
      </c>
      <c r="C10102" t="s">
        <v>5911</v>
      </c>
      <c r="D10102" t="s">
        <v>1276</v>
      </c>
      <c r="E10102">
        <v>22</v>
      </c>
    </row>
    <row r="10103" spans="1:5" ht="13.5" customHeight="1">
      <c r="A10103">
        <v>230.1</v>
      </c>
      <c r="B10103" t="str">
        <f t="shared" si="157"/>
        <v>230.1---23</v>
      </c>
      <c r="C10103" t="s">
        <v>743</v>
      </c>
      <c r="D10103" t="s">
        <v>754</v>
      </c>
      <c r="E10103">
        <v>23</v>
      </c>
    </row>
    <row r="10104" spans="1:5" ht="13.5" customHeight="1">
      <c r="A10104">
        <v>230.1</v>
      </c>
      <c r="B10104" t="str">
        <f t="shared" si="157"/>
        <v>230.1---24</v>
      </c>
      <c r="C10104" t="s">
        <v>987</v>
      </c>
      <c r="D10104" t="s">
        <v>1263</v>
      </c>
      <c r="E10104">
        <v>24</v>
      </c>
    </row>
    <row r="10105" spans="1:5" ht="13.5" customHeight="1">
      <c r="A10105">
        <v>230.1</v>
      </c>
      <c r="B10105" t="str">
        <f t="shared" si="157"/>
        <v>230.1---25</v>
      </c>
      <c r="C10105" t="s">
        <v>989</v>
      </c>
      <c r="D10105" t="s">
        <v>738</v>
      </c>
      <c r="E10105">
        <v>25</v>
      </c>
    </row>
    <row r="10106" spans="1:5" ht="13.5" customHeight="1">
      <c r="A10106">
        <v>230.1</v>
      </c>
      <c r="B10106" t="str">
        <f t="shared" si="157"/>
        <v>230.1---26</v>
      </c>
      <c r="C10106" t="s">
        <v>747</v>
      </c>
      <c r="D10106" t="s">
        <v>1154</v>
      </c>
      <c r="E10106">
        <v>26</v>
      </c>
    </row>
    <row r="10107" spans="1:5">
      <c r="A10107">
        <v>230.1</v>
      </c>
      <c r="B10107" t="str">
        <f t="shared" si="157"/>
        <v>230.1---27</v>
      </c>
      <c r="C10107" t="s">
        <v>819</v>
      </c>
      <c r="D10107" t="s">
        <v>756</v>
      </c>
      <c r="E10107">
        <v>27</v>
      </c>
    </row>
    <row r="10108" spans="1:5" ht="13.5" customHeight="1">
      <c r="A10108">
        <v>230.1</v>
      </c>
      <c r="B10108" t="str">
        <f t="shared" si="157"/>
        <v>230.1---28</v>
      </c>
      <c r="C10108" t="s">
        <v>1074</v>
      </c>
      <c r="D10108" t="s">
        <v>880</v>
      </c>
      <c r="E10108">
        <v>28</v>
      </c>
    </row>
    <row r="10109" spans="1:5" ht="13.5" customHeight="1">
      <c r="A10109">
        <v>230.1</v>
      </c>
      <c r="B10109" t="str">
        <f t="shared" si="157"/>
        <v>230.1---29</v>
      </c>
      <c r="C10109" t="s">
        <v>820</v>
      </c>
      <c r="D10109" t="s">
        <v>882</v>
      </c>
      <c r="E10109">
        <v>29</v>
      </c>
    </row>
    <row r="10110" spans="1:5" ht="13.5" customHeight="1">
      <c r="A10110">
        <v>230.1</v>
      </c>
      <c r="B10110" t="str">
        <f t="shared" si="157"/>
        <v>230.1---30</v>
      </c>
      <c r="C10110" t="s">
        <v>751</v>
      </c>
      <c r="D10110" t="s">
        <v>1281</v>
      </c>
      <c r="E10110">
        <v>30</v>
      </c>
    </row>
    <row r="10111" spans="1:5" ht="13.5" customHeight="1">
      <c r="A10111">
        <v>230.1</v>
      </c>
      <c r="B10111" t="str">
        <f t="shared" si="157"/>
        <v>230.1---31</v>
      </c>
      <c r="C10111" t="s">
        <v>824</v>
      </c>
      <c r="D10111" t="s">
        <v>752</v>
      </c>
      <c r="E10111">
        <v>31</v>
      </c>
    </row>
    <row r="10112" spans="1:5" ht="13.5" customHeight="1">
      <c r="A10112">
        <v>230.1</v>
      </c>
      <c r="B10112" t="str">
        <f t="shared" si="157"/>
        <v>230.1---32</v>
      </c>
      <c r="C10112" t="s">
        <v>757</v>
      </c>
      <c r="D10112" t="s">
        <v>1272</v>
      </c>
      <c r="E10112">
        <v>32</v>
      </c>
    </row>
    <row r="10113" spans="1:5" ht="13.5" customHeight="1">
      <c r="A10113">
        <v>230.1</v>
      </c>
      <c r="B10113" t="str">
        <f t="shared" si="157"/>
        <v>230.1---33</v>
      </c>
      <c r="C10113" t="s">
        <v>763</v>
      </c>
      <c r="D10113" t="s">
        <v>1086</v>
      </c>
      <c r="E10113">
        <v>33</v>
      </c>
    </row>
    <row r="10114" spans="1:5" ht="13.5" customHeight="1">
      <c r="A10114">
        <v>230.1</v>
      </c>
      <c r="B10114" t="str">
        <f t="shared" si="157"/>
        <v>230.1---34</v>
      </c>
      <c r="C10114" t="s">
        <v>890</v>
      </c>
      <c r="D10114" t="s">
        <v>911</v>
      </c>
      <c r="E10114">
        <v>34</v>
      </c>
    </row>
    <row r="10115" spans="1:5" ht="13.5" customHeight="1">
      <c r="A10115">
        <v>230.1</v>
      </c>
      <c r="B10115" t="str">
        <f t="shared" ref="B10115:B10178" si="158">A10115&amp;"---"&amp;E10115</f>
        <v>230.1---35</v>
      </c>
      <c r="C10115" t="s">
        <v>868</v>
      </c>
      <c r="D10115" t="s">
        <v>758</v>
      </c>
      <c r="E10115">
        <v>35</v>
      </c>
    </row>
    <row r="10116" spans="1:5" ht="13.5" customHeight="1">
      <c r="A10116">
        <v>230.1</v>
      </c>
      <c r="B10116" t="str">
        <f t="shared" si="158"/>
        <v>230.1---36</v>
      </c>
      <c r="C10116" t="s">
        <v>5913</v>
      </c>
      <c r="D10116" t="s">
        <v>1114</v>
      </c>
      <c r="E10116">
        <v>36</v>
      </c>
    </row>
    <row r="10117" spans="1:5" ht="13.5" customHeight="1">
      <c r="A10117">
        <v>230.1</v>
      </c>
      <c r="B10117" t="str">
        <f t="shared" si="158"/>
        <v>230.1---37</v>
      </c>
      <c r="C10117" t="s">
        <v>5945</v>
      </c>
      <c r="D10117" t="s">
        <v>881</v>
      </c>
      <c r="E10117">
        <v>37</v>
      </c>
    </row>
    <row r="10118" spans="1:5" ht="13.5" customHeight="1">
      <c r="A10118">
        <v>230.1</v>
      </c>
      <c r="B10118" t="str">
        <f t="shared" si="158"/>
        <v>230.1---38</v>
      </c>
      <c r="C10118" t="s">
        <v>5946</v>
      </c>
      <c r="D10118" t="s">
        <v>893</v>
      </c>
      <c r="E10118">
        <v>38</v>
      </c>
    </row>
    <row r="10119" spans="1:5" ht="13.5" customHeight="1">
      <c r="A10119">
        <v>230.1</v>
      </c>
      <c r="B10119" t="str">
        <f t="shared" si="158"/>
        <v>230.1---39</v>
      </c>
      <c r="C10119" t="s">
        <v>5947</v>
      </c>
      <c r="D10119" t="s">
        <v>884</v>
      </c>
      <c r="E10119">
        <v>39</v>
      </c>
    </row>
    <row r="10120" spans="1:5" ht="13.5" customHeight="1">
      <c r="A10120">
        <v>230.1</v>
      </c>
      <c r="B10120" t="str">
        <f t="shared" si="158"/>
        <v>230.1---40</v>
      </c>
      <c r="C10120" t="s">
        <v>5948</v>
      </c>
      <c r="D10120" t="s">
        <v>886</v>
      </c>
      <c r="E10120">
        <v>40</v>
      </c>
    </row>
    <row r="10121" spans="1:5" ht="13.5" customHeight="1">
      <c r="A10121">
        <v>230.1</v>
      </c>
      <c r="B10121" t="str">
        <f t="shared" si="158"/>
        <v>230.1---41</v>
      </c>
      <c r="C10121" t="s">
        <v>5914</v>
      </c>
      <c r="D10121" t="s">
        <v>785</v>
      </c>
      <c r="E10121">
        <v>41</v>
      </c>
    </row>
    <row r="10122" spans="1:5" ht="13.5" customHeight="1">
      <c r="A10122">
        <v>230.1</v>
      </c>
      <c r="B10122" t="str">
        <f t="shared" si="158"/>
        <v>230.1---42</v>
      </c>
      <c r="C10122" t="s">
        <v>5915</v>
      </c>
      <c r="D10122" t="s">
        <v>772</v>
      </c>
      <c r="E10122">
        <v>42</v>
      </c>
    </row>
    <row r="10123" spans="1:5" ht="13.5" customHeight="1">
      <c r="A10123">
        <v>230.1</v>
      </c>
      <c r="B10123" t="str">
        <f t="shared" si="158"/>
        <v>230.1---43</v>
      </c>
      <c r="C10123" t="s">
        <v>5917</v>
      </c>
      <c r="D10123" t="s">
        <v>789</v>
      </c>
      <c r="E10123">
        <v>43</v>
      </c>
    </row>
    <row r="10124" spans="1:5" ht="13.5" customHeight="1">
      <c r="A10124">
        <v>230.1</v>
      </c>
      <c r="B10124" t="str">
        <f t="shared" si="158"/>
        <v>230.1---44</v>
      </c>
      <c r="C10124" t="s">
        <v>5918</v>
      </c>
      <c r="D10124" t="s">
        <v>770</v>
      </c>
      <c r="E10124">
        <v>44</v>
      </c>
    </row>
    <row r="10125" spans="1:5" ht="13.5" customHeight="1">
      <c r="A10125">
        <v>230.1</v>
      </c>
      <c r="B10125" t="str">
        <f t="shared" si="158"/>
        <v>230.1---45</v>
      </c>
      <c r="C10125" t="s">
        <v>5950</v>
      </c>
      <c r="D10125" t="s">
        <v>906</v>
      </c>
      <c r="E10125">
        <v>45</v>
      </c>
    </row>
    <row r="10126" spans="1:5" ht="13.5" customHeight="1">
      <c r="A10126">
        <v>230.1</v>
      </c>
      <c r="B10126" t="str">
        <f t="shared" si="158"/>
        <v>230.1---46</v>
      </c>
      <c r="C10126" t="s">
        <v>5927</v>
      </c>
      <c r="D10126" t="s">
        <v>1115</v>
      </c>
      <c r="E10126">
        <v>46</v>
      </c>
    </row>
    <row r="10127" spans="1:5" ht="13.5" customHeight="1">
      <c r="A10127">
        <v>230.1</v>
      </c>
      <c r="B10127" t="str">
        <f t="shared" si="158"/>
        <v>230.1---47</v>
      </c>
      <c r="C10127" t="s">
        <v>5955</v>
      </c>
      <c r="D10127" t="s">
        <v>889</v>
      </c>
      <c r="E10127">
        <v>47</v>
      </c>
    </row>
    <row r="10128" spans="1:5" ht="13.5" customHeight="1">
      <c r="A10128">
        <v>231</v>
      </c>
      <c r="B10128" t="str">
        <f t="shared" si="158"/>
        <v>231---1</v>
      </c>
      <c r="C10128" t="s">
        <v>4216</v>
      </c>
      <c r="D10128" t="s">
        <v>873</v>
      </c>
      <c r="E10128">
        <v>1</v>
      </c>
    </row>
    <row r="10129" spans="1:5" ht="13.5" customHeight="1">
      <c r="A10129">
        <v>231</v>
      </c>
      <c r="B10129" t="str">
        <f t="shared" si="158"/>
        <v>231---2</v>
      </c>
      <c r="C10129" t="s">
        <v>4216</v>
      </c>
      <c r="D10129" t="s">
        <v>1177</v>
      </c>
      <c r="E10129">
        <v>2</v>
      </c>
    </row>
    <row r="10130" spans="1:5" ht="13.5" customHeight="1">
      <c r="A10130">
        <v>231</v>
      </c>
      <c r="B10130" t="str">
        <f t="shared" si="158"/>
        <v>231---3</v>
      </c>
      <c r="C10130" t="s">
        <v>4216</v>
      </c>
      <c r="D10130" t="s">
        <v>922</v>
      </c>
      <c r="E10130">
        <v>3</v>
      </c>
    </row>
    <row r="10131" spans="1:5" ht="13.5" customHeight="1">
      <c r="A10131">
        <v>231</v>
      </c>
      <c r="B10131" t="str">
        <f t="shared" si="158"/>
        <v>231---4</v>
      </c>
      <c r="C10131" t="s">
        <v>4216</v>
      </c>
      <c r="D10131" t="s">
        <v>1229</v>
      </c>
      <c r="E10131">
        <v>4</v>
      </c>
    </row>
    <row r="10132" spans="1:5" ht="13.5" customHeight="1">
      <c r="A10132">
        <v>231</v>
      </c>
      <c r="B10132" t="str">
        <f t="shared" si="158"/>
        <v>231---5</v>
      </c>
      <c r="C10132" t="s">
        <v>4220</v>
      </c>
      <c r="D10132" t="s">
        <v>877</v>
      </c>
      <c r="E10132">
        <v>5</v>
      </c>
    </row>
    <row r="10133" spans="1:5" ht="13.5" customHeight="1">
      <c r="A10133">
        <v>231</v>
      </c>
      <c r="B10133" t="str">
        <f t="shared" si="158"/>
        <v>231---6</v>
      </c>
      <c r="C10133" t="s">
        <v>4228</v>
      </c>
      <c r="D10133" t="s">
        <v>841</v>
      </c>
      <c r="E10133">
        <v>6</v>
      </c>
    </row>
    <row r="10134" spans="1:5" ht="13.5" customHeight="1">
      <c r="A10134">
        <v>231</v>
      </c>
      <c r="B10134" t="str">
        <f t="shared" si="158"/>
        <v>231---7</v>
      </c>
      <c r="C10134" t="s">
        <v>4223</v>
      </c>
      <c r="D10134" t="s">
        <v>1114</v>
      </c>
      <c r="E10134">
        <v>7</v>
      </c>
    </row>
    <row r="10135" spans="1:5" ht="13.5" customHeight="1">
      <c r="A10135">
        <v>231</v>
      </c>
      <c r="B10135" t="str">
        <f t="shared" si="158"/>
        <v>231---8</v>
      </c>
      <c r="C10135" t="s">
        <v>4226</v>
      </c>
      <c r="D10135" t="s">
        <v>906</v>
      </c>
      <c r="E10135">
        <v>8</v>
      </c>
    </row>
    <row r="10136" spans="1:5" ht="13.5" customHeight="1">
      <c r="A10136">
        <v>231</v>
      </c>
      <c r="B10136" t="str">
        <f t="shared" si="158"/>
        <v>231---9</v>
      </c>
      <c r="C10136" t="s">
        <v>4232</v>
      </c>
      <c r="D10136" t="s">
        <v>1115</v>
      </c>
      <c r="E10136">
        <v>9</v>
      </c>
    </row>
    <row r="10137" spans="1:5" ht="13.5" customHeight="1">
      <c r="A10137">
        <v>231</v>
      </c>
      <c r="B10137" t="str">
        <f t="shared" si="158"/>
        <v>231---10</v>
      </c>
      <c r="C10137" t="s">
        <v>4242</v>
      </c>
      <c r="D10137" t="s">
        <v>880</v>
      </c>
      <c r="E10137">
        <v>10</v>
      </c>
    </row>
    <row r="10138" spans="1:5" ht="13.5" customHeight="1">
      <c r="A10138">
        <v>231</v>
      </c>
      <c r="B10138" t="str">
        <f t="shared" si="158"/>
        <v>231---11</v>
      </c>
      <c r="C10138" t="s">
        <v>4237</v>
      </c>
      <c r="D10138" t="s">
        <v>1180</v>
      </c>
      <c r="E10138">
        <v>11</v>
      </c>
    </row>
    <row r="10139" spans="1:5" ht="13.5" customHeight="1">
      <c r="A10139">
        <v>231</v>
      </c>
      <c r="B10139" t="str">
        <f t="shared" si="158"/>
        <v>231---12</v>
      </c>
      <c r="C10139" t="s">
        <v>1017</v>
      </c>
      <c r="D10139" t="s">
        <v>796</v>
      </c>
      <c r="E10139">
        <v>12</v>
      </c>
    </row>
    <row r="10140" spans="1:5" ht="13.5" customHeight="1">
      <c r="A10140">
        <v>231</v>
      </c>
      <c r="B10140" t="str">
        <f t="shared" si="158"/>
        <v>231---13</v>
      </c>
      <c r="C10140" t="s">
        <v>731</v>
      </c>
      <c r="D10140" t="s">
        <v>800</v>
      </c>
      <c r="E10140">
        <v>13</v>
      </c>
    </row>
    <row r="10141" spans="1:5" ht="13.5" customHeight="1">
      <c r="A10141">
        <v>231</v>
      </c>
      <c r="B10141" t="str">
        <f t="shared" si="158"/>
        <v>231---14</v>
      </c>
      <c r="C10141" t="s">
        <v>797</v>
      </c>
      <c r="D10141" t="s">
        <v>1081</v>
      </c>
      <c r="E10141">
        <v>14</v>
      </c>
    </row>
    <row r="10142" spans="1:5" ht="13.5" customHeight="1">
      <c r="A10142">
        <v>231</v>
      </c>
      <c r="B10142" t="str">
        <f t="shared" si="158"/>
        <v>231---15</v>
      </c>
      <c r="C10142" t="s">
        <v>743</v>
      </c>
      <c r="D10142" t="s">
        <v>754</v>
      </c>
      <c r="E10142">
        <v>15</v>
      </c>
    </row>
    <row r="10143" spans="1:5" ht="13.5" customHeight="1">
      <c r="A10143">
        <v>231</v>
      </c>
      <c r="B10143" t="str">
        <f t="shared" si="158"/>
        <v>231---16</v>
      </c>
      <c r="C10143" t="s">
        <v>745</v>
      </c>
      <c r="D10143" t="s">
        <v>837</v>
      </c>
      <c r="E10143">
        <v>16</v>
      </c>
    </row>
    <row r="10144" spans="1:5" ht="13.5" customHeight="1">
      <c r="A10144">
        <v>231</v>
      </c>
      <c r="B10144" t="str">
        <f t="shared" si="158"/>
        <v>231---17</v>
      </c>
      <c r="C10144" t="s">
        <v>987</v>
      </c>
      <c r="D10144" t="s">
        <v>1263</v>
      </c>
      <c r="E10144">
        <v>17</v>
      </c>
    </row>
    <row r="10145" spans="1:5" ht="13.5" customHeight="1">
      <c r="A10145">
        <v>231</v>
      </c>
      <c r="B10145" t="str">
        <f t="shared" si="158"/>
        <v>231---18</v>
      </c>
      <c r="C10145" t="s">
        <v>989</v>
      </c>
      <c r="D10145" t="s">
        <v>738</v>
      </c>
      <c r="E10145">
        <v>18</v>
      </c>
    </row>
    <row r="10146" spans="1:5" ht="13.5" customHeight="1">
      <c r="A10146">
        <v>231</v>
      </c>
      <c r="B10146" t="str">
        <f t="shared" si="158"/>
        <v>231---19</v>
      </c>
      <c r="C10146" t="s">
        <v>747</v>
      </c>
      <c r="D10146" t="s">
        <v>1154</v>
      </c>
      <c r="E10146">
        <v>19</v>
      </c>
    </row>
    <row r="10147" spans="1:5" ht="13.5" customHeight="1">
      <c r="A10147">
        <v>231</v>
      </c>
      <c r="B10147" t="str">
        <f t="shared" si="158"/>
        <v>231---20</v>
      </c>
      <c r="C10147" t="s">
        <v>819</v>
      </c>
      <c r="D10147" t="s">
        <v>756</v>
      </c>
      <c r="E10147">
        <v>20</v>
      </c>
    </row>
    <row r="10148" spans="1:5" ht="13.5" customHeight="1">
      <c r="A10148">
        <v>231</v>
      </c>
      <c r="B10148" t="str">
        <f t="shared" si="158"/>
        <v>231---21</v>
      </c>
      <c r="C10148" t="s">
        <v>749</v>
      </c>
      <c r="D10148" t="s">
        <v>1082</v>
      </c>
      <c r="E10148">
        <v>21</v>
      </c>
    </row>
    <row r="10149" spans="1:5" ht="13.5" customHeight="1">
      <c r="A10149">
        <v>231</v>
      </c>
      <c r="B10149" t="str">
        <f t="shared" si="158"/>
        <v>231---22</v>
      </c>
      <c r="C10149" t="s">
        <v>1074</v>
      </c>
      <c r="D10149" t="s">
        <v>880</v>
      </c>
      <c r="E10149">
        <v>22</v>
      </c>
    </row>
    <row r="10150" spans="1:5" ht="13.5" customHeight="1">
      <c r="A10150">
        <v>231</v>
      </c>
      <c r="B10150" t="str">
        <f t="shared" si="158"/>
        <v>231---23</v>
      </c>
      <c r="C10150" t="s">
        <v>820</v>
      </c>
      <c r="D10150" t="s">
        <v>882</v>
      </c>
      <c r="E10150">
        <v>23</v>
      </c>
    </row>
    <row r="10151" spans="1:5" ht="13.5" customHeight="1">
      <c r="A10151">
        <v>231</v>
      </c>
      <c r="B10151" t="str">
        <f t="shared" si="158"/>
        <v>231---24</v>
      </c>
      <c r="C10151" t="s">
        <v>751</v>
      </c>
      <c r="D10151" t="s">
        <v>1281</v>
      </c>
      <c r="E10151">
        <v>24</v>
      </c>
    </row>
    <row r="10152" spans="1:5" ht="13.5" customHeight="1">
      <c r="A10152">
        <v>231</v>
      </c>
      <c r="B10152" t="str">
        <f t="shared" si="158"/>
        <v>231---25</v>
      </c>
      <c r="C10152" t="s">
        <v>824</v>
      </c>
      <c r="D10152" t="s">
        <v>752</v>
      </c>
      <c r="E10152">
        <v>25</v>
      </c>
    </row>
    <row r="10153" spans="1:5" ht="13.5" customHeight="1">
      <c r="A10153">
        <v>231</v>
      </c>
      <c r="B10153" t="str">
        <f t="shared" si="158"/>
        <v>231---26</v>
      </c>
      <c r="C10153" t="s">
        <v>757</v>
      </c>
      <c r="D10153" t="s">
        <v>1272</v>
      </c>
      <c r="E10153">
        <v>26</v>
      </c>
    </row>
    <row r="10154" spans="1:5" ht="13.5" customHeight="1">
      <c r="A10154">
        <v>231</v>
      </c>
      <c r="B10154" t="str">
        <f t="shared" si="158"/>
        <v>231---27</v>
      </c>
      <c r="C10154" t="s">
        <v>940</v>
      </c>
      <c r="D10154" t="s">
        <v>1239</v>
      </c>
      <c r="E10154">
        <v>27</v>
      </c>
    </row>
    <row r="10155" spans="1:5" ht="13.5" customHeight="1">
      <c r="A10155">
        <v>231</v>
      </c>
      <c r="B10155" t="str">
        <f t="shared" si="158"/>
        <v>231---28</v>
      </c>
      <c r="C10155" t="s">
        <v>759</v>
      </c>
      <c r="D10155" t="s">
        <v>823</v>
      </c>
      <c r="E10155">
        <v>28</v>
      </c>
    </row>
    <row r="10156" spans="1:5" ht="13.5" customHeight="1">
      <c r="A10156">
        <v>231</v>
      </c>
      <c r="B10156" t="str">
        <f t="shared" si="158"/>
        <v>231---29</v>
      </c>
      <c r="C10156" t="s">
        <v>761</v>
      </c>
      <c r="D10156" t="s">
        <v>1080</v>
      </c>
      <c r="E10156">
        <v>29</v>
      </c>
    </row>
    <row r="10157" spans="1:5" ht="13.5" customHeight="1">
      <c r="A10157">
        <v>231</v>
      </c>
      <c r="B10157" t="str">
        <f t="shared" si="158"/>
        <v>231---30</v>
      </c>
      <c r="C10157" t="s">
        <v>763</v>
      </c>
      <c r="D10157" t="s">
        <v>1086</v>
      </c>
      <c r="E10157">
        <v>30</v>
      </c>
    </row>
    <row r="10158" spans="1:5" ht="13.5" customHeight="1">
      <c r="A10158">
        <v>231</v>
      </c>
      <c r="B10158" t="str">
        <f t="shared" si="158"/>
        <v>231---31</v>
      </c>
      <c r="C10158" t="s">
        <v>890</v>
      </c>
      <c r="D10158" t="s">
        <v>911</v>
      </c>
      <c r="E10158">
        <v>31</v>
      </c>
    </row>
    <row r="10159" spans="1:5" ht="13.5" customHeight="1">
      <c r="A10159">
        <v>231</v>
      </c>
      <c r="B10159" t="str">
        <f t="shared" si="158"/>
        <v>231---32</v>
      </c>
      <c r="C10159" t="s">
        <v>868</v>
      </c>
      <c r="D10159" t="s">
        <v>758</v>
      </c>
      <c r="E10159">
        <v>32</v>
      </c>
    </row>
    <row r="10160" spans="1:5" ht="13.5" customHeight="1">
      <c r="A10160">
        <v>231</v>
      </c>
      <c r="B10160" t="str">
        <f t="shared" si="158"/>
        <v>231---33</v>
      </c>
      <c r="C10160" t="s">
        <v>969</v>
      </c>
      <c r="D10160" t="s">
        <v>802</v>
      </c>
      <c r="E10160">
        <v>33</v>
      </c>
    </row>
    <row r="10161" spans="1:5" ht="13.5" customHeight="1">
      <c r="A10161">
        <v>231</v>
      </c>
      <c r="B10161" t="str">
        <f t="shared" si="158"/>
        <v>231---34</v>
      </c>
      <c r="C10161" t="s">
        <v>896</v>
      </c>
      <c r="D10161" t="s">
        <v>1202</v>
      </c>
      <c r="E10161">
        <v>34</v>
      </c>
    </row>
    <row r="10162" spans="1:5" ht="13.5" customHeight="1">
      <c r="A10162">
        <v>231</v>
      </c>
      <c r="B10162" t="str">
        <f t="shared" si="158"/>
        <v>231---35</v>
      </c>
      <c r="C10162" t="s">
        <v>5913</v>
      </c>
      <c r="D10162" t="s">
        <v>1114</v>
      </c>
      <c r="E10162">
        <v>35</v>
      </c>
    </row>
    <row r="10163" spans="1:5" ht="13.5" customHeight="1">
      <c r="A10163">
        <v>231</v>
      </c>
      <c r="B10163" t="str">
        <f t="shared" si="158"/>
        <v>231---36</v>
      </c>
      <c r="C10163" t="s">
        <v>5945</v>
      </c>
      <c r="D10163" t="s">
        <v>881</v>
      </c>
      <c r="E10163">
        <v>36</v>
      </c>
    </row>
    <row r="10164" spans="1:5" ht="13.5" customHeight="1">
      <c r="A10164">
        <v>231</v>
      </c>
      <c r="B10164" t="str">
        <f t="shared" si="158"/>
        <v>231---37</v>
      </c>
      <c r="C10164" t="s">
        <v>5946</v>
      </c>
      <c r="D10164" t="s">
        <v>893</v>
      </c>
      <c r="E10164">
        <v>37</v>
      </c>
    </row>
    <row r="10165" spans="1:5" ht="13.5" customHeight="1">
      <c r="A10165">
        <v>231</v>
      </c>
      <c r="B10165" t="str">
        <f t="shared" si="158"/>
        <v>231---38</v>
      </c>
      <c r="C10165" t="s">
        <v>5947</v>
      </c>
      <c r="D10165" t="s">
        <v>884</v>
      </c>
      <c r="E10165">
        <v>38</v>
      </c>
    </row>
    <row r="10166" spans="1:5" ht="13.5" customHeight="1">
      <c r="A10166">
        <v>231</v>
      </c>
      <c r="B10166" t="str">
        <f t="shared" si="158"/>
        <v>231---39</v>
      </c>
      <c r="C10166" t="s">
        <v>5948</v>
      </c>
      <c r="D10166" t="s">
        <v>886</v>
      </c>
      <c r="E10166">
        <v>39</v>
      </c>
    </row>
    <row r="10167" spans="1:5" ht="13.5" customHeight="1">
      <c r="A10167">
        <v>231</v>
      </c>
      <c r="B10167" t="str">
        <f t="shared" si="158"/>
        <v>231---40</v>
      </c>
      <c r="C10167" t="s">
        <v>5925</v>
      </c>
      <c r="D10167" t="s">
        <v>798</v>
      </c>
      <c r="E10167">
        <v>40</v>
      </c>
    </row>
    <row r="10168" spans="1:5" ht="13.5" customHeight="1">
      <c r="A10168">
        <v>231</v>
      </c>
      <c r="B10168" t="str">
        <f t="shared" si="158"/>
        <v>231---41</v>
      </c>
      <c r="C10168" t="s">
        <v>5949</v>
      </c>
      <c r="D10168" t="s">
        <v>895</v>
      </c>
      <c r="E10168">
        <v>41</v>
      </c>
    </row>
    <row r="10169" spans="1:5" ht="13.5" customHeight="1">
      <c r="A10169">
        <v>231</v>
      </c>
      <c r="B10169" t="str">
        <f t="shared" si="158"/>
        <v>231---42</v>
      </c>
      <c r="C10169" t="s">
        <v>5914</v>
      </c>
      <c r="D10169" t="s">
        <v>785</v>
      </c>
      <c r="E10169">
        <v>42</v>
      </c>
    </row>
    <row r="10170" spans="1:5" ht="13.5" customHeight="1">
      <c r="A10170">
        <v>231</v>
      </c>
      <c r="B10170" t="str">
        <f t="shared" si="158"/>
        <v>231---43</v>
      </c>
      <c r="C10170" t="s">
        <v>5915</v>
      </c>
      <c r="D10170" t="s">
        <v>772</v>
      </c>
      <c r="E10170">
        <v>43</v>
      </c>
    </row>
    <row r="10171" spans="1:5" ht="13.5" customHeight="1">
      <c r="A10171">
        <v>231</v>
      </c>
      <c r="B10171" t="str">
        <f t="shared" si="158"/>
        <v>231---44</v>
      </c>
      <c r="C10171" t="s">
        <v>5916</v>
      </c>
      <c r="D10171" t="s">
        <v>750</v>
      </c>
      <c r="E10171">
        <v>44</v>
      </c>
    </row>
    <row r="10172" spans="1:5" ht="13.5" customHeight="1">
      <c r="A10172">
        <v>231</v>
      </c>
      <c r="B10172" t="str">
        <f t="shared" si="158"/>
        <v>231---45</v>
      </c>
      <c r="C10172" t="s">
        <v>5917</v>
      </c>
      <c r="D10172" t="s">
        <v>789</v>
      </c>
      <c r="E10172">
        <v>45</v>
      </c>
    </row>
    <row r="10173" spans="1:5" ht="13.5" customHeight="1">
      <c r="A10173">
        <v>231</v>
      </c>
      <c r="B10173" t="str">
        <f t="shared" si="158"/>
        <v>231---46</v>
      </c>
      <c r="C10173" t="s">
        <v>5918</v>
      </c>
      <c r="D10173" t="s">
        <v>770</v>
      </c>
      <c r="E10173">
        <v>46</v>
      </c>
    </row>
    <row r="10174" spans="1:5">
      <c r="A10174">
        <v>231</v>
      </c>
      <c r="B10174" t="str">
        <f t="shared" si="158"/>
        <v>231---47</v>
      </c>
      <c r="C10174" t="s">
        <v>5950</v>
      </c>
      <c r="D10174" t="s">
        <v>906</v>
      </c>
      <c r="E10174">
        <v>47</v>
      </c>
    </row>
    <row r="10175" spans="1:5">
      <c r="A10175">
        <v>231</v>
      </c>
      <c r="B10175" t="str">
        <f t="shared" si="158"/>
        <v>231---48</v>
      </c>
      <c r="C10175" t="s">
        <v>5927</v>
      </c>
      <c r="D10175" t="s">
        <v>1115</v>
      </c>
      <c r="E10175">
        <v>48</v>
      </c>
    </row>
    <row r="10176" spans="1:5" ht="13.5" customHeight="1">
      <c r="A10176">
        <v>231</v>
      </c>
      <c r="B10176" t="str">
        <f t="shared" si="158"/>
        <v>231---49</v>
      </c>
      <c r="C10176" t="s">
        <v>5992</v>
      </c>
      <c r="D10176" t="s">
        <v>1101</v>
      </c>
      <c r="E10176">
        <v>49</v>
      </c>
    </row>
    <row r="10177" spans="1:5" ht="13.5" customHeight="1">
      <c r="A10177">
        <v>231</v>
      </c>
      <c r="B10177" t="str">
        <f t="shared" si="158"/>
        <v>231---50</v>
      </c>
      <c r="C10177" t="s">
        <v>5990</v>
      </c>
      <c r="D10177" t="s">
        <v>1018</v>
      </c>
      <c r="E10177">
        <v>50</v>
      </c>
    </row>
    <row r="10178" spans="1:5" ht="13.5" customHeight="1">
      <c r="A10178">
        <v>231</v>
      </c>
      <c r="B10178" t="str">
        <f t="shared" si="158"/>
        <v>231---51</v>
      </c>
      <c r="C10178" t="s">
        <v>5955</v>
      </c>
      <c r="D10178" t="s">
        <v>889</v>
      </c>
      <c r="E10178">
        <v>51</v>
      </c>
    </row>
    <row r="10179" spans="1:5" ht="13.5" customHeight="1">
      <c r="A10179">
        <v>231.1</v>
      </c>
      <c r="B10179" t="str">
        <f t="shared" ref="B10179:B10242" si="159">A10179&amp;"---"&amp;E10179</f>
        <v>231.1---1</v>
      </c>
      <c r="C10179" t="s">
        <v>4216</v>
      </c>
      <c r="D10179" t="s">
        <v>873</v>
      </c>
      <c r="E10179">
        <v>1</v>
      </c>
    </row>
    <row r="10180" spans="1:5" ht="13.5" customHeight="1">
      <c r="A10180">
        <v>231.1</v>
      </c>
      <c r="B10180" t="str">
        <f t="shared" si="159"/>
        <v>231.1---2</v>
      </c>
      <c r="C10180" t="s">
        <v>4216</v>
      </c>
      <c r="D10180" t="s">
        <v>1177</v>
      </c>
      <c r="E10180">
        <v>2</v>
      </c>
    </row>
    <row r="10181" spans="1:5" ht="13.5" customHeight="1">
      <c r="A10181">
        <v>231.1</v>
      </c>
      <c r="B10181" t="str">
        <f t="shared" si="159"/>
        <v>231.1---3</v>
      </c>
      <c r="C10181" t="s">
        <v>4216</v>
      </c>
      <c r="D10181" t="s">
        <v>922</v>
      </c>
      <c r="E10181">
        <v>3</v>
      </c>
    </row>
    <row r="10182" spans="1:5" ht="13.5" customHeight="1">
      <c r="A10182">
        <v>231.1</v>
      </c>
      <c r="B10182" t="str">
        <f t="shared" si="159"/>
        <v>231.1---4</v>
      </c>
      <c r="C10182" t="s">
        <v>4216</v>
      </c>
      <c r="D10182" t="s">
        <v>1229</v>
      </c>
      <c r="E10182">
        <v>4</v>
      </c>
    </row>
    <row r="10183" spans="1:5" ht="13.5" customHeight="1">
      <c r="A10183">
        <v>231.1</v>
      </c>
      <c r="B10183" t="str">
        <f t="shared" si="159"/>
        <v>231.1---5</v>
      </c>
      <c r="C10183" t="s">
        <v>4220</v>
      </c>
      <c r="D10183" t="s">
        <v>877</v>
      </c>
      <c r="E10183">
        <v>5</v>
      </c>
    </row>
    <row r="10184" spans="1:5" ht="13.5" customHeight="1">
      <c r="A10184">
        <v>231.1</v>
      </c>
      <c r="B10184" t="str">
        <f t="shared" si="159"/>
        <v>231.1---6</v>
      </c>
      <c r="C10184" t="s">
        <v>4228</v>
      </c>
      <c r="D10184" t="s">
        <v>841</v>
      </c>
      <c r="E10184">
        <v>6</v>
      </c>
    </row>
    <row r="10185" spans="1:5" ht="13.5" customHeight="1">
      <c r="A10185">
        <v>231.1</v>
      </c>
      <c r="B10185" t="str">
        <f t="shared" si="159"/>
        <v>231.1---7</v>
      </c>
      <c r="C10185" t="s">
        <v>4223</v>
      </c>
      <c r="D10185" t="s">
        <v>1114</v>
      </c>
      <c r="E10185">
        <v>7</v>
      </c>
    </row>
    <row r="10186" spans="1:5" ht="13.5" customHeight="1">
      <c r="A10186">
        <v>231.1</v>
      </c>
      <c r="B10186" t="str">
        <f t="shared" si="159"/>
        <v>231.1---8</v>
      </c>
      <c r="C10186" t="s">
        <v>4226</v>
      </c>
      <c r="D10186" t="s">
        <v>906</v>
      </c>
      <c r="E10186">
        <v>8</v>
      </c>
    </row>
    <row r="10187" spans="1:5" ht="13.5" customHeight="1">
      <c r="A10187">
        <v>231.1</v>
      </c>
      <c r="B10187" t="str">
        <f t="shared" si="159"/>
        <v>231.1---9</v>
      </c>
      <c r="C10187" t="s">
        <v>4232</v>
      </c>
      <c r="D10187" t="s">
        <v>1115</v>
      </c>
      <c r="E10187">
        <v>9</v>
      </c>
    </row>
    <row r="10188" spans="1:5" ht="13.5" customHeight="1">
      <c r="A10188">
        <v>231.1</v>
      </c>
      <c r="B10188" t="str">
        <f t="shared" si="159"/>
        <v>231.1---10</v>
      </c>
      <c r="C10188" t="s">
        <v>4242</v>
      </c>
      <c r="D10188" t="s">
        <v>880</v>
      </c>
      <c r="E10188">
        <v>10</v>
      </c>
    </row>
    <row r="10189" spans="1:5" ht="13.5" customHeight="1">
      <c r="A10189">
        <v>231.1</v>
      </c>
      <c r="B10189" t="str">
        <f t="shared" si="159"/>
        <v>231.1---11</v>
      </c>
      <c r="C10189" t="s">
        <v>4237</v>
      </c>
      <c r="D10189" t="s">
        <v>1180</v>
      </c>
      <c r="E10189">
        <v>11</v>
      </c>
    </row>
    <row r="10190" spans="1:5" ht="13.5" customHeight="1">
      <c r="A10190">
        <v>231.1</v>
      </c>
      <c r="B10190" t="str">
        <f t="shared" si="159"/>
        <v>231.1---12</v>
      </c>
      <c r="C10190" t="s">
        <v>1017</v>
      </c>
      <c r="D10190" t="s">
        <v>796</v>
      </c>
      <c r="E10190">
        <v>12</v>
      </c>
    </row>
    <row r="10191" spans="1:5" ht="13.5" customHeight="1">
      <c r="A10191">
        <v>231.1</v>
      </c>
      <c r="B10191" t="str">
        <f t="shared" si="159"/>
        <v>231.1---13</v>
      </c>
      <c r="C10191" t="s">
        <v>731</v>
      </c>
      <c r="D10191" t="s">
        <v>800</v>
      </c>
      <c r="E10191">
        <v>13</v>
      </c>
    </row>
    <row r="10192" spans="1:5" ht="13.5" customHeight="1">
      <c r="A10192">
        <v>231.1</v>
      </c>
      <c r="B10192" t="str">
        <f t="shared" si="159"/>
        <v>231.1---14</v>
      </c>
      <c r="C10192" t="s">
        <v>797</v>
      </c>
      <c r="D10192" t="s">
        <v>1081</v>
      </c>
      <c r="E10192">
        <v>14</v>
      </c>
    </row>
    <row r="10193" spans="1:5" ht="13.5" customHeight="1">
      <c r="A10193">
        <v>231.1</v>
      </c>
      <c r="B10193" t="str">
        <f t="shared" si="159"/>
        <v>231.1---15</v>
      </c>
      <c r="C10193" t="s">
        <v>743</v>
      </c>
      <c r="D10193" t="s">
        <v>754</v>
      </c>
      <c r="E10193">
        <v>15</v>
      </c>
    </row>
    <row r="10194" spans="1:5" ht="13.5" customHeight="1">
      <c r="A10194">
        <v>231.1</v>
      </c>
      <c r="B10194" t="str">
        <f t="shared" si="159"/>
        <v>231.1---16</v>
      </c>
      <c r="C10194" t="s">
        <v>745</v>
      </c>
      <c r="D10194" t="s">
        <v>837</v>
      </c>
      <c r="E10194">
        <v>16</v>
      </c>
    </row>
    <row r="10195" spans="1:5" ht="13.5" customHeight="1">
      <c r="A10195">
        <v>231.1</v>
      </c>
      <c r="B10195" t="str">
        <f t="shared" si="159"/>
        <v>231.1---17</v>
      </c>
      <c r="C10195" t="s">
        <v>987</v>
      </c>
      <c r="D10195" t="s">
        <v>1263</v>
      </c>
      <c r="E10195">
        <v>17</v>
      </c>
    </row>
    <row r="10196" spans="1:5" ht="13.5" customHeight="1">
      <c r="A10196">
        <v>231.1</v>
      </c>
      <c r="B10196" t="str">
        <f t="shared" si="159"/>
        <v>231.1---18</v>
      </c>
      <c r="C10196" t="s">
        <v>989</v>
      </c>
      <c r="D10196" t="s">
        <v>738</v>
      </c>
      <c r="E10196">
        <v>18</v>
      </c>
    </row>
    <row r="10197" spans="1:5" ht="13.5" customHeight="1">
      <c r="A10197">
        <v>231.1</v>
      </c>
      <c r="B10197" t="str">
        <f t="shared" si="159"/>
        <v>231.1---19</v>
      </c>
      <c r="C10197" t="s">
        <v>747</v>
      </c>
      <c r="D10197" t="s">
        <v>1154</v>
      </c>
      <c r="E10197">
        <v>19</v>
      </c>
    </row>
    <row r="10198" spans="1:5" ht="13.5" customHeight="1">
      <c r="A10198">
        <v>231.1</v>
      </c>
      <c r="B10198" t="str">
        <f t="shared" si="159"/>
        <v>231.1---20</v>
      </c>
      <c r="C10198" t="s">
        <v>819</v>
      </c>
      <c r="D10198" t="s">
        <v>756</v>
      </c>
      <c r="E10198">
        <v>20</v>
      </c>
    </row>
    <row r="10199" spans="1:5" ht="13.5" customHeight="1">
      <c r="A10199">
        <v>231.1</v>
      </c>
      <c r="B10199" t="str">
        <f t="shared" si="159"/>
        <v>231.1---21</v>
      </c>
      <c r="C10199" t="s">
        <v>749</v>
      </c>
      <c r="D10199" t="s">
        <v>1082</v>
      </c>
      <c r="E10199">
        <v>21</v>
      </c>
    </row>
    <row r="10200" spans="1:5" ht="13.5" customHeight="1">
      <c r="A10200">
        <v>231.1</v>
      </c>
      <c r="B10200" t="str">
        <f t="shared" si="159"/>
        <v>231.1---22</v>
      </c>
      <c r="C10200" t="s">
        <v>1074</v>
      </c>
      <c r="D10200" t="s">
        <v>880</v>
      </c>
      <c r="E10200">
        <v>22</v>
      </c>
    </row>
    <row r="10201" spans="1:5" ht="13.5" customHeight="1">
      <c r="A10201">
        <v>231.1</v>
      </c>
      <c r="B10201" t="str">
        <f t="shared" si="159"/>
        <v>231.1---23</v>
      </c>
      <c r="C10201" t="s">
        <v>820</v>
      </c>
      <c r="D10201" t="s">
        <v>882</v>
      </c>
      <c r="E10201">
        <v>23</v>
      </c>
    </row>
    <row r="10202" spans="1:5" ht="13.5" customHeight="1">
      <c r="A10202">
        <v>231.1</v>
      </c>
      <c r="B10202" t="str">
        <f t="shared" si="159"/>
        <v>231.1---24</v>
      </c>
      <c r="C10202" t="s">
        <v>751</v>
      </c>
      <c r="D10202" t="s">
        <v>1281</v>
      </c>
      <c r="E10202">
        <v>24</v>
      </c>
    </row>
    <row r="10203" spans="1:5" ht="13.5" customHeight="1">
      <c r="A10203">
        <v>231.1</v>
      </c>
      <c r="B10203" t="str">
        <f t="shared" si="159"/>
        <v>231.1---25</v>
      </c>
      <c r="C10203" t="s">
        <v>824</v>
      </c>
      <c r="D10203" t="s">
        <v>752</v>
      </c>
      <c r="E10203">
        <v>25</v>
      </c>
    </row>
    <row r="10204" spans="1:5" ht="13.5" customHeight="1">
      <c r="A10204">
        <v>231.1</v>
      </c>
      <c r="B10204" t="str">
        <f t="shared" si="159"/>
        <v>231.1---26</v>
      </c>
      <c r="C10204" t="s">
        <v>757</v>
      </c>
      <c r="D10204" t="s">
        <v>1272</v>
      </c>
      <c r="E10204">
        <v>26</v>
      </c>
    </row>
    <row r="10205" spans="1:5" ht="13.5" customHeight="1">
      <c r="A10205">
        <v>231.1</v>
      </c>
      <c r="B10205" t="str">
        <f t="shared" si="159"/>
        <v>231.1---27</v>
      </c>
      <c r="C10205" t="s">
        <v>940</v>
      </c>
      <c r="D10205" t="s">
        <v>1239</v>
      </c>
      <c r="E10205">
        <v>27</v>
      </c>
    </row>
    <row r="10206" spans="1:5" ht="13.5" customHeight="1">
      <c r="A10206">
        <v>231.1</v>
      </c>
      <c r="B10206" t="str">
        <f t="shared" si="159"/>
        <v>231.1---28</v>
      </c>
      <c r="C10206" t="s">
        <v>759</v>
      </c>
      <c r="D10206" t="s">
        <v>823</v>
      </c>
      <c r="E10206">
        <v>28</v>
      </c>
    </row>
    <row r="10207" spans="1:5" ht="13.5" customHeight="1">
      <c r="A10207">
        <v>231.1</v>
      </c>
      <c r="B10207" t="str">
        <f t="shared" si="159"/>
        <v>231.1---29</v>
      </c>
      <c r="C10207" t="s">
        <v>761</v>
      </c>
      <c r="D10207" t="s">
        <v>1080</v>
      </c>
      <c r="E10207">
        <v>29</v>
      </c>
    </row>
    <row r="10208" spans="1:5" ht="13.5" customHeight="1">
      <c r="A10208">
        <v>231.1</v>
      </c>
      <c r="B10208" t="str">
        <f t="shared" si="159"/>
        <v>231.1---30</v>
      </c>
      <c r="C10208" t="s">
        <v>763</v>
      </c>
      <c r="D10208" t="s">
        <v>1086</v>
      </c>
      <c r="E10208">
        <v>30</v>
      </c>
    </row>
    <row r="10209" spans="1:5" ht="13.5" customHeight="1">
      <c r="A10209">
        <v>231.1</v>
      </c>
      <c r="B10209" t="str">
        <f t="shared" si="159"/>
        <v>231.1---31</v>
      </c>
      <c r="C10209" t="s">
        <v>890</v>
      </c>
      <c r="D10209" t="s">
        <v>911</v>
      </c>
      <c r="E10209">
        <v>31</v>
      </c>
    </row>
    <row r="10210" spans="1:5" ht="13.5" customHeight="1">
      <c r="A10210">
        <v>231.1</v>
      </c>
      <c r="B10210" t="str">
        <f t="shared" si="159"/>
        <v>231.1---32</v>
      </c>
      <c r="C10210" t="s">
        <v>868</v>
      </c>
      <c r="D10210" t="s">
        <v>758</v>
      </c>
      <c r="E10210">
        <v>32</v>
      </c>
    </row>
    <row r="10211" spans="1:5" ht="13.5" customHeight="1">
      <c r="A10211">
        <v>231.1</v>
      </c>
      <c r="B10211" t="str">
        <f t="shared" si="159"/>
        <v>231.1---33</v>
      </c>
      <c r="C10211" t="s">
        <v>969</v>
      </c>
      <c r="D10211" t="s">
        <v>802</v>
      </c>
      <c r="E10211">
        <v>33</v>
      </c>
    </row>
    <row r="10212" spans="1:5" ht="13.5" customHeight="1">
      <c r="A10212">
        <v>231.1</v>
      </c>
      <c r="B10212" t="str">
        <f t="shared" si="159"/>
        <v>231.1---34</v>
      </c>
      <c r="C10212" t="s">
        <v>896</v>
      </c>
      <c r="D10212" t="s">
        <v>1202</v>
      </c>
      <c r="E10212">
        <v>34</v>
      </c>
    </row>
    <row r="10213" spans="1:5" ht="13.5" customHeight="1">
      <c r="A10213">
        <v>231.1</v>
      </c>
      <c r="B10213" t="str">
        <f t="shared" si="159"/>
        <v>231.1---35</v>
      </c>
      <c r="C10213" t="s">
        <v>5913</v>
      </c>
      <c r="D10213" t="s">
        <v>1114</v>
      </c>
      <c r="E10213">
        <v>35</v>
      </c>
    </row>
    <row r="10214" spans="1:5" ht="13.5" customHeight="1">
      <c r="A10214">
        <v>231.1</v>
      </c>
      <c r="B10214" t="str">
        <f t="shared" si="159"/>
        <v>231.1---36</v>
      </c>
      <c r="C10214" t="s">
        <v>5945</v>
      </c>
      <c r="D10214" t="s">
        <v>881</v>
      </c>
      <c r="E10214">
        <v>36</v>
      </c>
    </row>
    <row r="10215" spans="1:5" ht="13.5" customHeight="1">
      <c r="A10215">
        <v>231.1</v>
      </c>
      <c r="B10215" t="str">
        <f t="shared" si="159"/>
        <v>231.1---37</v>
      </c>
      <c r="C10215" t="s">
        <v>5946</v>
      </c>
      <c r="D10215" t="s">
        <v>893</v>
      </c>
      <c r="E10215">
        <v>37</v>
      </c>
    </row>
    <row r="10216" spans="1:5" ht="13.5" customHeight="1">
      <c r="A10216">
        <v>231.1</v>
      </c>
      <c r="B10216" t="str">
        <f t="shared" si="159"/>
        <v>231.1---38</v>
      </c>
      <c r="C10216" t="s">
        <v>5947</v>
      </c>
      <c r="D10216" t="s">
        <v>884</v>
      </c>
      <c r="E10216">
        <v>38</v>
      </c>
    </row>
    <row r="10217" spans="1:5" ht="13.5" customHeight="1">
      <c r="A10217">
        <v>231.1</v>
      </c>
      <c r="B10217" t="str">
        <f t="shared" si="159"/>
        <v>231.1---39</v>
      </c>
      <c r="C10217" t="s">
        <v>5948</v>
      </c>
      <c r="D10217" t="s">
        <v>886</v>
      </c>
      <c r="E10217">
        <v>39</v>
      </c>
    </row>
    <row r="10218" spans="1:5" ht="13.5" customHeight="1">
      <c r="A10218">
        <v>231.1</v>
      </c>
      <c r="B10218" t="str">
        <f t="shared" si="159"/>
        <v>231.1---40</v>
      </c>
      <c r="C10218" t="s">
        <v>5925</v>
      </c>
      <c r="D10218" t="s">
        <v>798</v>
      </c>
      <c r="E10218">
        <v>40</v>
      </c>
    </row>
    <row r="10219" spans="1:5" ht="13.5" customHeight="1">
      <c r="A10219">
        <v>231.1</v>
      </c>
      <c r="B10219" t="str">
        <f t="shared" si="159"/>
        <v>231.1---41</v>
      </c>
      <c r="C10219" t="s">
        <v>5949</v>
      </c>
      <c r="D10219" t="s">
        <v>895</v>
      </c>
      <c r="E10219">
        <v>41</v>
      </c>
    </row>
    <row r="10220" spans="1:5" ht="13.5" customHeight="1">
      <c r="A10220">
        <v>231.1</v>
      </c>
      <c r="B10220" t="str">
        <f t="shared" si="159"/>
        <v>231.1---42</v>
      </c>
      <c r="C10220" t="s">
        <v>5914</v>
      </c>
      <c r="D10220" t="s">
        <v>785</v>
      </c>
      <c r="E10220">
        <v>42</v>
      </c>
    </row>
    <row r="10221" spans="1:5" ht="13.5" customHeight="1">
      <c r="A10221">
        <v>231.1</v>
      </c>
      <c r="B10221" t="str">
        <f t="shared" si="159"/>
        <v>231.1---43</v>
      </c>
      <c r="C10221" t="s">
        <v>5915</v>
      </c>
      <c r="D10221" t="s">
        <v>772</v>
      </c>
      <c r="E10221">
        <v>43</v>
      </c>
    </row>
    <row r="10222" spans="1:5" ht="13.5" customHeight="1">
      <c r="A10222">
        <v>231.1</v>
      </c>
      <c r="B10222" t="str">
        <f t="shared" si="159"/>
        <v>231.1---44</v>
      </c>
      <c r="C10222" t="s">
        <v>5916</v>
      </c>
      <c r="D10222" t="s">
        <v>750</v>
      </c>
      <c r="E10222">
        <v>44</v>
      </c>
    </row>
    <row r="10223" spans="1:5" ht="13.5" customHeight="1">
      <c r="A10223">
        <v>231.1</v>
      </c>
      <c r="B10223" t="str">
        <f t="shared" si="159"/>
        <v>231.1---45</v>
      </c>
      <c r="C10223" t="s">
        <v>5917</v>
      </c>
      <c r="D10223" t="s">
        <v>789</v>
      </c>
      <c r="E10223">
        <v>45</v>
      </c>
    </row>
    <row r="10224" spans="1:5" ht="13.5" customHeight="1">
      <c r="A10224">
        <v>231.1</v>
      </c>
      <c r="B10224" t="str">
        <f t="shared" si="159"/>
        <v>231.1---46</v>
      </c>
      <c r="C10224" t="s">
        <v>5918</v>
      </c>
      <c r="D10224" t="s">
        <v>770</v>
      </c>
      <c r="E10224">
        <v>46</v>
      </c>
    </row>
    <row r="10225" spans="1:5" ht="13.5" customHeight="1">
      <c r="A10225">
        <v>231.1</v>
      </c>
      <c r="B10225" t="str">
        <f t="shared" si="159"/>
        <v>231.1---47</v>
      </c>
      <c r="C10225" t="s">
        <v>5950</v>
      </c>
      <c r="D10225" t="s">
        <v>906</v>
      </c>
      <c r="E10225">
        <v>47</v>
      </c>
    </row>
    <row r="10226" spans="1:5" ht="13.5" customHeight="1">
      <c r="A10226">
        <v>231.1</v>
      </c>
      <c r="B10226" t="str">
        <f t="shared" si="159"/>
        <v>231.1---48</v>
      </c>
      <c r="C10226" t="s">
        <v>5927</v>
      </c>
      <c r="D10226" t="s">
        <v>1115</v>
      </c>
      <c r="E10226">
        <v>48</v>
      </c>
    </row>
    <row r="10227" spans="1:5" ht="13.5" customHeight="1">
      <c r="A10227">
        <v>231.1</v>
      </c>
      <c r="B10227" t="str">
        <f t="shared" si="159"/>
        <v>231.1---49</v>
      </c>
      <c r="C10227" t="s">
        <v>5992</v>
      </c>
      <c r="D10227" t="s">
        <v>1101</v>
      </c>
      <c r="E10227">
        <v>49</v>
      </c>
    </row>
    <row r="10228" spans="1:5" ht="13.5" customHeight="1">
      <c r="A10228">
        <v>231.1</v>
      </c>
      <c r="B10228" t="str">
        <f t="shared" si="159"/>
        <v>231.1---50</v>
      </c>
      <c r="C10228" t="s">
        <v>5990</v>
      </c>
      <c r="D10228" t="s">
        <v>1018</v>
      </c>
      <c r="E10228">
        <v>50</v>
      </c>
    </row>
    <row r="10229" spans="1:5" ht="13.5" customHeight="1">
      <c r="A10229">
        <v>231.1</v>
      </c>
      <c r="B10229" t="str">
        <f t="shared" si="159"/>
        <v>231.1---51</v>
      </c>
      <c r="C10229" t="s">
        <v>5955</v>
      </c>
      <c r="D10229" t="s">
        <v>889</v>
      </c>
      <c r="E10229">
        <v>51</v>
      </c>
    </row>
    <row r="10230" spans="1:5" ht="13.5" customHeight="1">
      <c r="A10230">
        <v>124</v>
      </c>
      <c r="B10230" t="str">
        <f t="shared" si="159"/>
        <v>124---1</v>
      </c>
      <c r="C10230" t="s">
        <v>4216</v>
      </c>
      <c r="D10230" t="s">
        <v>1123</v>
      </c>
      <c r="E10230">
        <v>1</v>
      </c>
    </row>
    <row r="10231" spans="1:5" ht="13.5" customHeight="1">
      <c r="A10231">
        <v>124</v>
      </c>
      <c r="B10231" t="str">
        <f t="shared" si="159"/>
        <v>124---2</v>
      </c>
      <c r="C10231" t="s">
        <v>4216</v>
      </c>
      <c r="D10231" t="s">
        <v>1024</v>
      </c>
      <c r="E10231">
        <v>2</v>
      </c>
    </row>
    <row r="10232" spans="1:5">
      <c r="A10232">
        <v>124</v>
      </c>
      <c r="B10232" t="str">
        <f t="shared" si="159"/>
        <v>124---3</v>
      </c>
      <c r="C10232" t="s">
        <v>4252</v>
      </c>
      <c r="D10232" t="s">
        <v>923</v>
      </c>
      <c r="E10232">
        <v>3</v>
      </c>
    </row>
    <row r="10233" spans="1:5" ht="13.5" customHeight="1">
      <c r="A10233">
        <v>124</v>
      </c>
      <c r="B10233" t="str">
        <f t="shared" si="159"/>
        <v>124---4</v>
      </c>
      <c r="C10233" t="s">
        <v>4269</v>
      </c>
      <c r="D10233" t="s">
        <v>956</v>
      </c>
      <c r="E10233">
        <v>4</v>
      </c>
    </row>
    <row r="10234" spans="1:5" ht="13.5" customHeight="1">
      <c r="A10234">
        <v>124</v>
      </c>
      <c r="B10234" t="str">
        <f t="shared" si="159"/>
        <v>124---5</v>
      </c>
      <c r="C10234" t="s">
        <v>4271</v>
      </c>
      <c r="D10234" t="s">
        <v>966</v>
      </c>
      <c r="E10234">
        <v>5</v>
      </c>
    </row>
    <row r="10235" spans="1:5" ht="13.5" customHeight="1">
      <c r="A10235">
        <v>124</v>
      </c>
      <c r="B10235" t="str">
        <f t="shared" si="159"/>
        <v>124---6</v>
      </c>
      <c r="C10235" t="s">
        <v>4239</v>
      </c>
      <c r="D10235" t="s">
        <v>1144</v>
      </c>
      <c r="E10235">
        <v>6</v>
      </c>
    </row>
    <row r="10236" spans="1:5" ht="13.5" customHeight="1">
      <c r="A10236">
        <v>124</v>
      </c>
      <c r="B10236" t="str">
        <f t="shared" si="159"/>
        <v>124---7</v>
      </c>
      <c r="C10236" t="s">
        <v>4228</v>
      </c>
      <c r="D10236" t="s">
        <v>937</v>
      </c>
      <c r="E10236">
        <v>7</v>
      </c>
    </row>
    <row r="10237" spans="1:5" ht="13.5" customHeight="1">
      <c r="A10237">
        <v>124</v>
      </c>
      <c r="B10237" t="str">
        <f t="shared" si="159"/>
        <v>124---8</v>
      </c>
      <c r="C10237" t="s">
        <v>4268</v>
      </c>
      <c r="D10237" t="s">
        <v>1013</v>
      </c>
      <c r="E10237">
        <v>8</v>
      </c>
    </row>
    <row r="10238" spans="1:5" ht="13.5" customHeight="1">
      <c r="A10238">
        <v>124</v>
      </c>
      <c r="B10238" t="str">
        <f t="shared" si="159"/>
        <v>124---9</v>
      </c>
      <c r="C10238" t="s">
        <v>4268</v>
      </c>
      <c r="D10238" t="s">
        <v>1015</v>
      </c>
      <c r="E10238">
        <v>9</v>
      </c>
    </row>
    <row r="10239" spans="1:5" ht="13.5" customHeight="1">
      <c r="A10239">
        <v>124</v>
      </c>
      <c r="B10239" t="str">
        <f t="shared" si="159"/>
        <v>124---10</v>
      </c>
      <c r="C10239" t="s">
        <v>4268</v>
      </c>
      <c r="D10239" t="s">
        <v>1032</v>
      </c>
      <c r="E10239">
        <v>10</v>
      </c>
    </row>
    <row r="10240" spans="1:5" ht="13.5" customHeight="1">
      <c r="A10240">
        <v>124</v>
      </c>
      <c r="B10240" t="str">
        <f t="shared" si="159"/>
        <v>124---11</v>
      </c>
      <c r="C10240" t="s">
        <v>4255</v>
      </c>
      <c r="D10240" t="s">
        <v>1248</v>
      </c>
      <c r="E10240">
        <v>11</v>
      </c>
    </row>
    <row r="10241" spans="1:5" ht="13.5" customHeight="1">
      <c r="A10241">
        <v>124</v>
      </c>
      <c r="B10241" t="str">
        <f t="shared" si="159"/>
        <v>124---12</v>
      </c>
      <c r="C10241" t="s">
        <v>4244</v>
      </c>
      <c r="D10241" t="s">
        <v>1287</v>
      </c>
      <c r="E10241">
        <v>12</v>
      </c>
    </row>
    <row r="10242" spans="1:5" ht="13.5" customHeight="1">
      <c r="A10242">
        <v>124</v>
      </c>
      <c r="B10242" t="str">
        <f t="shared" si="159"/>
        <v>124---13</v>
      </c>
      <c r="C10242" t="s">
        <v>4231</v>
      </c>
      <c r="D10242" t="s">
        <v>1174</v>
      </c>
      <c r="E10242">
        <v>13</v>
      </c>
    </row>
    <row r="10243" spans="1:5" ht="13.5" customHeight="1">
      <c r="A10243">
        <v>124</v>
      </c>
      <c r="B10243" t="str">
        <f t="shared" ref="B10243:B10306" si="160">A10243&amp;"---"&amp;E10243</f>
        <v>124---14</v>
      </c>
      <c r="C10243" t="s">
        <v>4254</v>
      </c>
      <c r="D10243" t="s">
        <v>933</v>
      </c>
      <c r="E10243">
        <v>14</v>
      </c>
    </row>
    <row r="10244" spans="1:5" ht="13.5" customHeight="1">
      <c r="A10244">
        <v>124</v>
      </c>
      <c r="B10244" t="str">
        <f t="shared" si="160"/>
        <v>124---15</v>
      </c>
      <c r="C10244" t="s">
        <v>4233</v>
      </c>
      <c r="D10244" t="s">
        <v>1251</v>
      </c>
      <c r="E10244">
        <v>15</v>
      </c>
    </row>
    <row r="10245" spans="1:5" ht="13.5" customHeight="1">
      <c r="A10245">
        <v>124</v>
      </c>
      <c r="B10245" t="str">
        <f t="shared" si="160"/>
        <v>124---16</v>
      </c>
      <c r="C10245" t="s">
        <v>5911</v>
      </c>
      <c r="D10245" t="s">
        <v>1180</v>
      </c>
      <c r="E10245">
        <v>16</v>
      </c>
    </row>
    <row r="10246" spans="1:5" ht="13.5" customHeight="1">
      <c r="A10246">
        <v>124</v>
      </c>
      <c r="B10246" t="str">
        <f t="shared" si="160"/>
        <v>124---17</v>
      </c>
      <c r="C10246" t="s">
        <v>5911</v>
      </c>
      <c r="D10246" t="s">
        <v>1043</v>
      </c>
      <c r="E10246">
        <v>17</v>
      </c>
    </row>
    <row r="10247" spans="1:5" ht="13.5" customHeight="1">
      <c r="A10247">
        <v>124</v>
      </c>
      <c r="B10247" t="str">
        <f t="shared" si="160"/>
        <v>124---18</v>
      </c>
      <c r="C10247" t="s">
        <v>5911</v>
      </c>
      <c r="D10247" t="s">
        <v>899</v>
      </c>
      <c r="E10247">
        <v>18</v>
      </c>
    </row>
    <row r="10248" spans="1:5" ht="13.5" customHeight="1">
      <c r="A10248">
        <v>124</v>
      </c>
      <c r="B10248" t="str">
        <f t="shared" si="160"/>
        <v>124---19</v>
      </c>
      <c r="C10248" t="s">
        <v>5911</v>
      </c>
      <c r="D10248" t="s">
        <v>1148</v>
      </c>
      <c r="E10248">
        <v>19</v>
      </c>
    </row>
    <row r="10249" spans="1:5" ht="13.5" customHeight="1">
      <c r="A10249">
        <v>124</v>
      </c>
      <c r="B10249" t="str">
        <f t="shared" si="160"/>
        <v>124---20</v>
      </c>
      <c r="C10249" t="s">
        <v>5911</v>
      </c>
      <c r="D10249" t="s">
        <v>1195</v>
      </c>
      <c r="E10249">
        <v>20</v>
      </c>
    </row>
    <row r="10250" spans="1:5" ht="13.5" customHeight="1">
      <c r="A10250">
        <v>124</v>
      </c>
      <c r="B10250" t="str">
        <f t="shared" si="160"/>
        <v>124---21</v>
      </c>
      <c r="C10250" t="s">
        <v>5911</v>
      </c>
      <c r="D10250" t="s">
        <v>980</v>
      </c>
      <c r="E10250">
        <v>21</v>
      </c>
    </row>
    <row r="10251" spans="1:5" ht="13.5" customHeight="1">
      <c r="A10251">
        <v>124</v>
      </c>
      <c r="B10251" t="str">
        <f t="shared" si="160"/>
        <v>124---22</v>
      </c>
      <c r="C10251" t="s">
        <v>887</v>
      </c>
      <c r="D10251" t="s">
        <v>992</v>
      </c>
      <c r="E10251">
        <v>22</v>
      </c>
    </row>
    <row r="10252" spans="1:5" ht="13.5" customHeight="1">
      <c r="A10252">
        <v>124</v>
      </c>
      <c r="B10252" t="str">
        <f t="shared" si="160"/>
        <v>124---23</v>
      </c>
      <c r="C10252" t="s">
        <v>741</v>
      </c>
      <c r="D10252" t="s">
        <v>1248</v>
      </c>
      <c r="E10252">
        <v>23</v>
      </c>
    </row>
    <row r="10253" spans="1:5" ht="13.5" customHeight="1">
      <c r="A10253">
        <v>124</v>
      </c>
      <c r="B10253" t="str">
        <f t="shared" si="160"/>
        <v>124---24</v>
      </c>
      <c r="C10253" t="s">
        <v>743</v>
      </c>
      <c r="D10253" t="s">
        <v>754</v>
      </c>
      <c r="E10253">
        <v>24</v>
      </c>
    </row>
    <row r="10254" spans="1:5" ht="13.5" customHeight="1">
      <c r="A10254">
        <v>124</v>
      </c>
      <c r="B10254" t="str">
        <f t="shared" si="160"/>
        <v>124---25</v>
      </c>
      <c r="C10254" t="s">
        <v>915</v>
      </c>
      <c r="D10254" t="s">
        <v>939</v>
      </c>
      <c r="E10254">
        <v>25</v>
      </c>
    </row>
    <row r="10255" spans="1:5" ht="13.5" customHeight="1">
      <c r="A10255">
        <v>124</v>
      </c>
      <c r="B10255" t="str">
        <f t="shared" si="160"/>
        <v>124---26</v>
      </c>
      <c r="C10255" t="s">
        <v>987</v>
      </c>
      <c r="D10255" t="s">
        <v>1263</v>
      </c>
      <c r="E10255">
        <v>26</v>
      </c>
    </row>
    <row r="10256" spans="1:5" ht="13.5" customHeight="1">
      <c r="A10256">
        <v>124</v>
      </c>
      <c r="B10256" t="str">
        <f t="shared" si="160"/>
        <v>124---27</v>
      </c>
      <c r="C10256" t="s">
        <v>989</v>
      </c>
      <c r="D10256" t="s">
        <v>738</v>
      </c>
      <c r="E10256">
        <v>27</v>
      </c>
    </row>
    <row r="10257" spans="1:5" ht="13.5" customHeight="1">
      <c r="A10257">
        <v>124</v>
      </c>
      <c r="B10257" t="str">
        <f t="shared" si="160"/>
        <v>124---28</v>
      </c>
      <c r="C10257" t="s">
        <v>747</v>
      </c>
      <c r="D10257" t="s">
        <v>1154</v>
      </c>
      <c r="E10257">
        <v>28</v>
      </c>
    </row>
    <row r="10258" spans="1:5" ht="13.5" customHeight="1">
      <c r="A10258">
        <v>124</v>
      </c>
      <c r="B10258" t="str">
        <f t="shared" si="160"/>
        <v>124---29</v>
      </c>
      <c r="C10258" t="s">
        <v>819</v>
      </c>
      <c r="D10258" t="s">
        <v>756</v>
      </c>
      <c r="E10258">
        <v>29</v>
      </c>
    </row>
    <row r="10259" spans="1:5" ht="13.5" customHeight="1">
      <c r="A10259">
        <v>124</v>
      </c>
      <c r="B10259" t="str">
        <f t="shared" si="160"/>
        <v>124---30</v>
      </c>
      <c r="C10259" t="s">
        <v>1074</v>
      </c>
      <c r="D10259" t="s">
        <v>880</v>
      </c>
      <c r="E10259">
        <v>30</v>
      </c>
    </row>
    <row r="10260" spans="1:5" ht="13.5" customHeight="1">
      <c r="A10260">
        <v>124</v>
      </c>
      <c r="B10260" t="str">
        <f t="shared" si="160"/>
        <v>124---31</v>
      </c>
      <c r="C10260" t="s">
        <v>1019</v>
      </c>
      <c r="D10260" t="s">
        <v>734</v>
      </c>
      <c r="E10260">
        <v>31</v>
      </c>
    </row>
    <row r="10261" spans="1:5" ht="13.5" customHeight="1">
      <c r="A10261">
        <v>124</v>
      </c>
      <c r="B10261" t="str">
        <f t="shared" si="160"/>
        <v>124---32</v>
      </c>
      <c r="C10261" t="s">
        <v>822</v>
      </c>
      <c r="D10261" t="s">
        <v>833</v>
      </c>
      <c r="E10261">
        <v>32</v>
      </c>
    </row>
    <row r="10262" spans="1:5" ht="13.5" customHeight="1">
      <c r="A10262">
        <v>124</v>
      </c>
      <c r="B10262" t="str">
        <f t="shared" si="160"/>
        <v>124---33</v>
      </c>
      <c r="C10262" t="s">
        <v>824</v>
      </c>
      <c r="D10262" t="s">
        <v>752</v>
      </c>
      <c r="E10262">
        <v>33</v>
      </c>
    </row>
    <row r="10263" spans="1:5" ht="13.5" customHeight="1">
      <c r="A10263">
        <v>124</v>
      </c>
      <c r="B10263" t="str">
        <f t="shared" si="160"/>
        <v>124---34</v>
      </c>
      <c r="C10263" t="s">
        <v>826</v>
      </c>
      <c r="D10263" t="s">
        <v>1079</v>
      </c>
      <c r="E10263">
        <v>34</v>
      </c>
    </row>
    <row r="10264" spans="1:5" ht="13.5" customHeight="1">
      <c r="A10264">
        <v>124</v>
      </c>
      <c r="B10264" t="str">
        <f t="shared" si="160"/>
        <v>124---35</v>
      </c>
      <c r="C10264" t="s">
        <v>940</v>
      </c>
      <c r="D10264" t="s">
        <v>1239</v>
      </c>
      <c r="E10264">
        <v>35</v>
      </c>
    </row>
    <row r="10265" spans="1:5" ht="13.5" customHeight="1">
      <c r="A10265">
        <v>124</v>
      </c>
      <c r="B10265" t="str">
        <f t="shared" si="160"/>
        <v>124---36</v>
      </c>
      <c r="C10265" t="s">
        <v>991</v>
      </c>
      <c r="D10265" t="s">
        <v>966</v>
      </c>
      <c r="E10265">
        <v>36</v>
      </c>
    </row>
    <row r="10266" spans="1:5" ht="13.5" customHeight="1">
      <c r="A10266">
        <v>124</v>
      </c>
      <c r="B10266" t="str">
        <f t="shared" si="160"/>
        <v>124---37</v>
      </c>
      <c r="C10266" t="s">
        <v>868</v>
      </c>
      <c r="D10266" t="s">
        <v>758</v>
      </c>
      <c r="E10266">
        <v>37</v>
      </c>
    </row>
    <row r="10267" spans="1:5" ht="13.5" customHeight="1">
      <c r="A10267">
        <v>124</v>
      </c>
      <c r="B10267" t="str">
        <f t="shared" si="160"/>
        <v>124---38</v>
      </c>
      <c r="C10267" t="s">
        <v>944</v>
      </c>
      <c r="D10267" t="s">
        <v>1144</v>
      </c>
      <c r="E10267">
        <v>38</v>
      </c>
    </row>
    <row r="10268" spans="1:5" ht="13.5" customHeight="1">
      <c r="A10268">
        <v>124</v>
      </c>
      <c r="B10268" t="str">
        <f t="shared" si="160"/>
        <v>124---39</v>
      </c>
      <c r="C10268" t="s">
        <v>803</v>
      </c>
      <c r="D10268" t="s">
        <v>941</v>
      </c>
      <c r="E10268">
        <v>39</v>
      </c>
    </row>
    <row r="10269" spans="1:5" ht="13.5" customHeight="1">
      <c r="A10269">
        <v>124</v>
      </c>
      <c r="B10269" t="str">
        <f t="shared" si="160"/>
        <v>124---40</v>
      </c>
      <c r="C10269" t="s">
        <v>918</v>
      </c>
      <c r="D10269" t="s">
        <v>865</v>
      </c>
      <c r="E10269">
        <v>40</v>
      </c>
    </row>
    <row r="10270" spans="1:5" ht="13.5" customHeight="1">
      <c r="A10270">
        <v>124</v>
      </c>
      <c r="B10270" t="str">
        <f t="shared" si="160"/>
        <v>124---41</v>
      </c>
      <c r="C10270" t="s">
        <v>5913</v>
      </c>
      <c r="D10270" t="s">
        <v>1114</v>
      </c>
      <c r="E10270">
        <v>41</v>
      </c>
    </row>
    <row r="10271" spans="1:5" ht="13.5" customHeight="1">
      <c r="A10271">
        <v>124</v>
      </c>
      <c r="B10271" t="str">
        <f t="shared" si="160"/>
        <v>124---42</v>
      </c>
      <c r="C10271" t="s">
        <v>5967</v>
      </c>
      <c r="D10271" t="s">
        <v>986</v>
      </c>
      <c r="E10271">
        <v>42</v>
      </c>
    </row>
    <row r="10272" spans="1:5" ht="13.5" customHeight="1">
      <c r="A10272">
        <v>124</v>
      </c>
      <c r="B10272" t="str">
        <f t="shared" si="160"/>
        <v>124---43</v>
      </c>
      <c r="C10272" t="s">
        <v>5968</v>
      </c>
      <c r="D10272" t="s">
        <v>988</v>
      </c>
      <c r="E10272">
        <v>43</v>
      </c>
    </row>
    <row r="10273" spans="1:5" ht="13.5" customHeight="1">
      <c r="A10273">
        <v>124</v>
      </c>
      <c r="B10273" t="str">
        <f t="shared" si="160"/>
        <v>124---44</v>
      </c>
      <c r="C10273" t="s">
        <v>5961</v>
      </c>
      <c r="D10273" t="s">
        <v>935</v>
      </c>
      <c r="E10273">
        <v>44</v>
      </c>
    </row>
    <row r="10274" spans="1:5" ht="13.5" customHeight="1">
      <c r="A10274">
        <v>124</v>
      </c>
      <c r="B10274" t="str">
        <f t="shared" si="160"/>
        <v>124---45</v>
      </c>
      <c r="C10274" t="s">
        <v>6001</v>
      </c>
      <c r="D10274" t="s">
        <v>956</v>
      </c>
      <c r="E10274">
        <v>45</v>
      </c>
    </row>
    <row r="10275" spans="1:5" ht="13.5" customHeight="1">
      <c r="A10275">
        <v>124</v>
      </c>
      <c r="B10275" t="str">
        <f t="shared" si="160"/>
        <v>124---46</v>
      </c>
      <c r="C10275" t="s">
        <v>5914</v>
      </c>
      <c r="D10275" t="s">
        <v>785</v>
      </c>
      <c r="E10275">
        <v>46</v>
      </c>
    </row>
    <row r="10276" spans="1:5" ht="13.5" customHeight="1">
      <c r="A10276">
        <v>124</v>
      </c>
      <c r="B10276" t="str">
        <f t="shared" si="160"/>
        <v>124---47</v>
      </c>
      <c r="C10276" t="s">
        <v>5915</v>
      </c>
      <c r="D10276" t="s">
        <v>772</v>
      </c>
      <c r="E10276">
        <v>47</v>
      </c>
    </row>
    <row r="10277" spans="1:5" ht="13.5" customHeight="1">
      <c r="A10277">
        <v>124</v>
      </c>
      <c r="B10277" t="str">
        <f t="shared" si="160"/>
        <v>124---48</v>
      </c>
      <c r="C10277" t="s">
        <v>5917</v>
      </c>
      <c r="D10277" t="s">
        <v>789</v>
      </c>
      <c r="E10277">
        <v>48</v>
      </c>
    </row>
    <row r="10278" spans="1:5" ht="13.5" customHeight="1">
      <c r="A10278">
        <v>124</v>
      </c>
      <c r="B10278" t="str">
        <f t="shared" si="160"/>
        <v>124---49</v>
      </c>
      <c r="C10278" t="s">
        <v>5918</v>
      </c>
      <c r="D10278" t="s">
        <v>770</v>
      </c>
      <c r="E10278">
        <v>49</v>
      </c>
    </row>
    <row r="10279" spans="1:5" ht="13.5" customHeight="1">
      <c r="A10279">
        <v>124</v>
      </c>
      <c r="B10279" t="str">
        <f t="shared" si="160"/>
        <v>124---50</v>
      </c>
      <c r="C10279" t="s">
        <v>5962</v>
      </c>
      <c r="D10279" t="s">
        <v>1174</v>
      </c>
      <c r="E10279">
        <v>50</v>
      </c>
    </row>
    <row r="10280" spans="1:5" ht="13.5" customHeight="1">
      <c r="A10280">
        <v>124</v>
      </c>
      <c r="B10280" t="str">
        <f t="shared" si="160"/>
        <v>124---51</v>
      </c>
      <c r="C10280" t="s">
        <v>5963</v>
      </c>
      <c r="D10280" t="s">
        <v>937</v>
      </c>
      <c r="E10280">
        <v>51</v>
      </c>
    </row>
    <row r="10281" spans="1:5" ht="13.5" customHeight="1">
      <c r="A10281">
        <v>124</v>
      </c>
      <c r="B10281" t="str">
        <f t="shared" si="160"/>
        <v>124---52</v>
      </c>
      <c r="C10281" t="s">
        <v>5984</v>
      </c>
      <c r="D10281" t="s">
        <v>1232</v>
      </c>
      <c r="E10281">
        <v>52</v>
      </c>
    </row>
    <row r="10282" spans="1:5" ht="13.5" customHeight="1">
      <c r="A10282">
        <v>124</v>
      </c>
      <c r="B10282" t="str">
        <f t="shared" si="160"/>
        <v>124---53</v>
      </c>
      <c r="C10282" t="s">
        <v>5964</v>
      </c>
      <c r="D10282" t="s">
        <v>1176</v>
      </c>
      <c r="E10282">
        <v>53</v>
      </c>
    </row>
    <row r="10283" spans="1:5" ht="13.5" customHeight="1">
      <c r="A10283">
        <v>124</v>
      </c>
      <c r="B10283" t="str">
        <f t="shared" si="160"/>
        <v>124---54</v>
      </c>
      <c r="C10283" t="s">
        <v>5979</v>
      </c>
      <c r="D10283" t="s">
        <v>1071</v>
      </c>
      <c r="E10283">
        <v>54</v>
      </c>
    </row>
    <row r="10284" spans="1:5" ht="13.5" customHeight="1">
      <c r="A10284">
        <v>124</v>
      </c>
      <c r="B10284" t="str">
        <f t="shared" si="160"/>
        <v>124---55</v>
      </c>
      <c r="C10284" t="s">
        <v>5952</v>
      </c>
      <c r="D10284" t="s">
        <v>891</v>
      </c>
      <c r="E10284">
        <v>55</v>
      </c>
    </row>
    <row r="10285" spans="1:5" ht="13.5" customHeight="1">
      <c r="A10285">
        <v>124</v>
      </c>
      <c r="B10285" t="str">
        <f t="shared" si="160"/>
        <v>124---56</v>
      </c>
      <c r="C10285" t="s">
        <v>5981</v>
      </c>
      <c r="D10285" t="s">
        <v>1225</v>
      </c>
      <c r="E10285">
        <v>56</v>
      </c>
    </row>
    <row r="10286" spans="1:5" ht="13.5" customHeight="1">
      <c r="A10286">
        <v>125</v>
      </c>
      <c r="B10286" t="str">
        <f t="shared" si="160"/>
        <v>125---1</v>
      </c>
      <c r="C10286" t="s">
        <v>4234</v>
      </c>
      <c r="D10286" t="s">
        <v>1368</v>
      </c>
      <c r="E10286">
        <v>1</v>
      </c>
    </row>
    <row r="10287" spans="1:5" ht="13.5" customHeight="1">
      <c r="A10287">
        <v>125</v>
      </c>
      <c r="B10287" t="str">
        <f t="shared" si="160"/>
        <v>125---2</v>
      </c>
      <c r="C10287" t="s">
        <v>4216</v>
      </c>
      <c r="D10287" t="s">
        <v>1368</v>
      </c>
      <c r="E10287">
        <v>2</v>
      </c>
    </row>
    <row r="10288" spans="1:5" ht="13.5" customHeight="1">
      <c r="A10288">
        <v>125</v>
      </c>
      <c r="B10288" t="str">
        <f t="shared" si="160"/>
        <v>125---3</v>
      </c>
      <c r="C10288" t="s">
        <v>4216</v>
      </c>
      <c r="D10288" t="s">
        <v>1450</v>
      </c>
      <c r="E10288">
        <v>3</v>
      </c>
    </row>
    <row r="10289" spans="1:5" ht="13.5" customHeight="1">
      <c r="A10289">
        <v>125</v>
      </c>
      <c r="B10289" t="str">
        <f t="shared" si="160"/>
        <v>125---4</v>
      </c>
      <c r="C10289" t="s">
        <v>4216</v>
      </c>
      <c r="D10289" t="s">
        <v>1123</v>
      </c>
      <c r="E10289">
        <v>4</v>
      </c>
    </row>
    <row r="10290" spans="1:5" ht="13.5" customHeight="1">
      <c r="A10290">
        <v>125</v>
      </c>
      <c r="B10290" t="str">
        <f t="shared" si="160"/>
        <v>125---5</v>
      </c>
      <c r="C10290" t="s">
        <v>4216</v>
      </c>
      <c r="D10290" t="s">
        <v>1024</v>
      </c>
      <c r="E10290">
        <v>5</v>
      </c>
    </row>
    <row r="10291" spans="1:5">
      <c r="A10291">
        <v>125</v>
      </c>
      <c r="B10291" t="str">
        <f t="shared" si="160"/>
        <v>125---6</v>
      </c>
      <c r="C10291" t="s">
        <v>4216</v>
      </c>
      <c r="D10291" t="s">
        <v>923</v>
      </c>
      <c r="E10291">
        <v>6</v>
      </c>
    </row>
    <row r="10292" spans="1:5" ht="13.5" customHeight="1">
      <c r="A10292">
        <v>125</v>
      </c>
      <c r="B10292" t="str">
        <f t="shared" si="160"/>
        <v>125---7</v>
      </c>
      <c r="C10292" t="s">
        <v>4216</v>
      </c>
      <c r="D10292" t="s">
        <v>956</v>
      </c>
      <c r="E10292">
        <v>7</v>
      </c>
    </row>
    <row r="10293" spans="1:5" ht="13.5" customHeight="1">
      <c r="A10293">
        <v>125</v>
      </c>
      <c r="B10293" t="str">
        <f t="shared" si="160"/>
        <v>125---8</v>
      </c>
      <c r="C10293" t="s">
        <v>4271</v>
      </c>
      <c r="D10293" t="s">
        <v>966</v>
      </c>
      <c r="E10293">
        <v>8</v>
      </c>
    </row>
    <row r="10294" spans="1:5" ht="13.5" customHeight="1">
      <c r="A10294">
        <v>125</v>
      </c>
      <c r="B10294" t="str">
        <f t="shared" si="160"/>
        <v>125---9</v>
      </c>
      <c r="C10294" t="s">
        <v>4239</v>
      </c>
      <c r="D10294" t="s">
        <v>1144</v>
      </c>
      <c r="E10294">
        <v>9</v>
      </c>
    </row>
    <row r="10295" spans="1:5" ht="13.5" customHeight="1">
      <c r="A10295">
        <v>125</v>
      </c>
      <c r="B10295" t="str">
        <f t="shared" si="160"/>
        <v>125---10</v>
      </c>
      <c r="C10295" t="s">
        <v>4228</v>
      </c>
      <c r="D10295" t="s">
        <v>937</v>
      </c>
      <c r="E10295">
        <v>10</v>
      </c>
    </row>
    <row r="10296" spans="1:5" ht="13.5" customHeight="1">
      <c r="A10296">
        <v>125</v>
      </c>
      <c r="B10296" t="str">
        <f t="shared" si="160"/>
        <v>125---11</v>
      </c>
      <c r="C10296" t="s">
        <v>4268</v>
      </c>
      <c r="D10296" t="s">
        <v>1013</v>
      </c>
      <c r="E10296">
        <v>11</v>
      </c>
    </row>
    <row r="10297" spans="1:5" ht="13.5" customHeight="1">
      <c r="A10297">
        <v>125</v>
      </c>
      <c r="B10297" t="str">
        <f t="shared" si="160"/>
        <v>125---12</v>
      </c>
      <c r="C10297" t="s">
        <v>4268</v>
      </c>
      <c r="D10297" t="s">
        <v>1015</v>
      </c>
      <c r="E10297">
        <v>12</v>
      </c>
    </row>
    <row r="10298" spans="1:5" ht="13.5" customHeight="1">
      <c r="A10298">
        <v>125</v>
      </c>
      <c r="B10298" t="str">
        <f t="shared" si="160"/>
        <v>125---13</v>
      </c>
      <c r="C10298" t="s">
        <v>4268</v>
      </c>
      <c r="D10298" t="s">
        <v>1032</v>
      </c>
      <c r="E10298">
        <v>13</v>
      </c>
    </row>
    <row r="10299" spans="1:5" ht="13.5" customHeight="1">
      <c r="A10299">
        <v>125</v>
      </c>
      <c r="B10299" t="str">
        <f t="shared" si="160"/>
        <v>125---14</v>
      </c>
      <c r="C10299" t="s">
        <v>4225</v>
      </c>
      <c r="D10299" t="s">
        <v>1248</v>
      </c>
      <c r="E10299">
        <v>14</v>
      </c>
    </row>
    <row r="10300" spans="1:5" ht="13.5" customHeight="1">
      <c r="A10300">
        <v>125</v>
      </c>
      <c r="B10300" t="str">
        <f t="shared" si="160"/>
        <v>125---15</v>
      </c>
      <c r="C10300" t="s">
        <v>4231</v>
      </c>
      <c r="D10300" t="s">
        <v>1287</v>
      </c>
      <c r="E10300">
        <v>15</v>
      </c>
    </row>
    <row r="10301" spans="1:5" ht="13.5" customHeight="1">
      <c r="A10301">
        <v>125</v>
      </c>
      <c r="B10301" t="str">
        <f t="shared" si="160"/>
        <v>125---16</v>
      </c>
      <c r="C10301" t="s">
        <v>4264</v>
      </c>
      <c r="D10301" t="s">
        <v>1174</v>
      </c>
      <c r="E10301">
        <v>16</v>
      </c>
    </row>
    <row r="10302" spans="1:5" ht="13.5" customHeight="1">
      <c r="A10302">
        <v>125</v>
      </c>
      <c r="B10302" t="str">
        <f t="shared" si="160"/>
        <v>125---17</v>
      </c>
      <c r="C10302" t="s">
        <v>4272</v>
      </c>
      <c r="D10302" t="s">
        <v>933</v>
      </c>
      <c r="E10302">
        <v>17</v>
      </c>
    </row>
    <row r="10303" spans="1:5" ht="13.5" customHeight="1">
      <c r="A10303">
        <v>125</v>
      </c>
      <c r="B10303" t="str">
        <f t="shared" si="160"/>
        <v>125---18</v>
      </c>
      <c r="C10303" t="s">
        <v>4245</v>
      </c>
      <c r="D10303" t="s">
        <v>1251</v>
      </c>
      <c r="E10303">
        <v>18</v>
      </c>
    </row>
    <row r="10304" spans="1:5" ht="13.5" customHeight="1">
      <c r="A10304">
        <v>125</v>
      </c>
      <c r="B10304" t="str">
        <f t="shared" si="160"/>
        <v>125---19</v>
      </c>
      <c r="C10304" t="s">
        <v>729</v>
      </c>
      <c r="D10304" t="s">
        <v>867</v>
      </c>
      <c r="E10304">
        <v>19</v>
      </c>
    </row>
    <row r="10305" spans="1:5" ht="13.5" customHeight="1">
      <c r="A10305">
        <v>125</v>
      </c>
      <c r="B10305" t="str">
        <f t="shared" si="160"/>
        <v>125---20</v>
      </c>
      <c r="C10305" t="s">
        <v>1017</v>
      </c>
      <c r="D10305" t="s">
        <v>796</v>
      </c>
      <c r="E10305">
        <v>20</v>
      </c>
    </row>
    <row r="10306" spans="1:5" ht="13.5" customHeight="1">
      <c r="A10306">
        <v>125</v>
      </c>
      <c r="B10306" t="str">
        <f t="shared" si="160"/>
        <v>125---21</v>
      </c>
      <c r="C10306" t="s">
        <v>731</v>
      </c>
      <c r="D10306" t="s">
        <v>800</v>
      </c>
      <c r="E10306">
        <v>21</v>
      </c>
    </row>
    <row r="10307" spans="1:5" ht="13.5" customHeight="1">
      <c r="A10307">
        <v>125</v>
      </c>
      <c r="B10307" t="str">
        <f t="shared" ref="B10307:B10370" si="161">A10307&amp;"---"&amp;E10307</f>
        <v>125---22</v>
      </c>
      <c r="C10307" t="s">
        <v>887</v>
      </c>
      <c r="D10307" t="s">
        <v>992</v>
      </c>
      <c r="E10307">
        <v>22</v>
      </c>
    </row>
    <row r="10308" spans="1:5" ht="13.5" customHeight="1">
      <c r="A10308">
        <v>125</v>
      </c>
      <c r="B10308" t="str">
        <f t="shared" si="161"/>
        <v>125---23</v>
      </c>
      <c r="C10308" t="s">
        <v>741</v>
      </c>
      <c r="D10308" t="s">
        <v>1248</v>
      </c>
      <c r="E10308">
        <v>23</v>
      </c>
    </row>
    <row r="10309" spans="1:5" ht="13.5" customHeight="1">
      <c r="A10309">
        <v>125</v>
      </c>
      <c r="B10309" t="str">
        <f t="shared" si="161"/>
        <v>125---24</v>
      </c>
      <c r="C10309" t="s">
        <v>743</v>
      </c>
      <c r="D10309" t="s">
        <v>754</v>
      </c>
      <c r="E10309">
        <v>24</v>
      </c>
    </row>
    <row r="10310" spans="1:5" ht="13.5" customHeight="1">
      <c r="A10310">
        <v>125</v>
      </c>
      <c r="B10310" t="str">
        <f t="shared" si="161"/>
        <v>125---25</v>
      </c>
      <c r="C10310" t="s">
        <v>915</v>
      </c>
      <c r="D10310" t="s">
        <v>939</v>
      </c>
      <c r="E10310">
        <v>25</v>
      </c>
    </row>
    <row r="10311" spans="1:5" ht="13.5" customHeight="1">
      <c r="A10311">
        <v>125</v>
      </c>
      <c r="B10311" t="str">
        <f t="shared" si="161"/>
        <v>125---26</v>
      </c>
      <c r="C10311" t="s">
        <v>987</v>
      </c>
      <c r="D10311" t="s">
        <v>1263</v>
      </c>
      <c r="E10311">
        <v>26</v>
      </c>
    </row>
    <row r="10312" spans="1:5" ht="13.5" customHeight="1">
      <c r="A10312">
        <v>125</v>
      </c>
      <c r="B10312" t="str">
        <f t="shared" si="161"/>
        <v>125---27</v>
      </c>
      <c r="C10312" t="s">
        <v>989</v>
      </c>
      <c r="D10312" t="s">
        <v>738</v>
      </c>
      <c r="E10312">
        <v>27</v>
      </c>
    </row>
    <row r="10313" spans="1:5" ht="13.5" customHeight="1">
      <c r="A10313">
        <v>125</v>
      </c>
      <c r="B10313" t="str">
        <f t="shared" si="161"/>
        <v>125---28</v>
      </c>
      <c r="C10313" t="s">
        <v>747</v>
      </c>
      <c r="D10313" t="s">
        <v>1154</v>
      </c>
      <c r="E10313">
        <v>28</v>
      </c>
    </row>
    <row r="10314" spans="1:5" ht="13.5" customHeight="1">
      <c r="A10314">
        <v>125</v>
      </c>
      <c r="B10314" t="str">
        <f t="shared" si="161"/>
        <v>125---29</v>
      </c>
      <c r="C10314" t="s">
        <v>819</v>
      </c>
      <c r="D10314" t="s">
        <v>756</v>
      </c>
      <c r="E10314">
        <v>29</v>
      </c>
    </row>
    <row r="10315" spans="1:5" ht="13.5" customHeight="1">
      <c r="A10315">
        <v>125</v>
      </c>
      <c r="B10315" t="str">
        <f t="shared" si="161"/>
        <v>125---30</v>
      </c>
      <c r="C10315" t="s">
        <v>1074</v>
      </c>
      <c r="D10315" t="s">
        <v>880</v>
      </c>
      <c r="E10315">
        <v>30</v>
      </c>
    </row>
    <row r="10316" spans="1:5" ht="13.5" customHeight="1">
      <c r="A10316">
        <v>125</v>
      </c>
      <c r="B10316" t="str">
        <f t="shared" si="161"/>
        <v>125---31</v>
      </c>
      <c r="C10316" t="s">
        <v>1019</v>
      </c>
      <c r="D10316" t="s">
        <v>734</v>
      </c>
      <c r="E10316">
        <v>31</v>
      </c>
    </row>
    <row r="10317" spans="1:5" ht="13.5" customHeight="1">
      <c r="A10317">
        <v>125</v>
      </c>
      <c r="B10317" t="str">
        <f t="shared" si="161"/>
        <v>125---32</v>
      </c>
      <c r="C10317" t="s">
        <v>822</v>
      </c>
      <c r="D10317" t="s">
        <v>833</v>
      </c>
      <c r="E10317">
        <v>32</v>
      </c>
    </row>
    <row r="10318" spans="1:5" ht="13.5" customHeight="1">
      <c r="A10318">
        <v>125</v>
      </c>
      <c r="B10318" t="str">
        <f t="shared" si="161"/>
        <v>125---33</v>
      </c>
      <c r="C10318" t="s">
        <v>824</v>
      </c>
      <c r="D10318" t="s">
        <v>752</v>
      </c>
      <c r="E10318">
        <v>33</v>
      </c>
    </row>
    <row r="10319" spans="1:5" ht="13.5" customHeight="1">
      <c r="A10319">
        <v>125</v>
      </c>
      <c r="B10319" t="str">
        <f t="shared" si="161"/>
        <v>125---34</v>
      </c>
      <c r="C10319" t="s">
        <v>826</v>
      </c>
      <c r="D10319" t="s">
        <v>1079</v>
      </c>
      <c r="E10319">
        <v>34</v>
      </c>
    </row>
    <row r="10320" spans="1:5" ht="13.5" customHeight="1">
      <c r="A10320">
        <v>125</v>
      </c>
      <c r="B10320" t="str">
        <f t="shared" si="161"/>
        <v>125---35</v>
      </c>
      <c r="C10320" t="s">
        <v>755</v>
      </c>
      <c r="D10320" t="s">
        <v>1146</v>
      </c>
      <c r="E10320">
        <v>35</v>
      </c>
    </row>
    <row r="10321" spans="1:5" ht="13.5" customHeight="1">
      <c r="A10321">
        <v>125</v>
      </c>
      <c r="B10321" t="str">
        <f t="shared" si="161"/>
        <v>125---36</v>
      </c>
      <c r="C10321" t="s">
        <v>940</v>
      </c>
      <c r="D10321" t="s">
        <v>1239</v>
      </c>
      <c r="E10321">
        <v>36</v>
      </c>
    </row>
    <row r="10322" spans="1:5" ht="13.5" customHeight="1">
      <c r="A10322">
        <v>125</v>
      </c>
      <c r="B10322" t="str">
        <f t="shared" si="161"/>
        <v>125---37</v>
      </c>
      <c r="C10322" t="s">
        <v>991</v>
      </c>
      <c r="D10322" t="s">
        <v>966</v>
      </c>
      <c r="E10322">
        <v>37</v>
      </c>
    </row>
    <row r="10323" spans="1:5" ht="13.5" customHeight="1">
      <c r="A10323">
        <v>125</v>
      </c>
      <c r="B10323" t="str">
        <f t="shared" si="161"/>
        <v>125---38</v>
      </c>
      <c r="C10323" t="s">
        <v>868</v>
      </c>
      <c r="D10323" t="s">
        <v>758</v>
      </c>
      <c r="E10323">
        <v>38</v>
      </c>
    </row>
    <row r="10324" spans="1:5" ht="13.5" customHeight="1">
      <c r="A10324">
        <v>125</v>
      </c>
      <c r="B10324" t="str">
        <f t="shared" si="161"/>
        <v>125---39</v>
      </c>
      <c r="C10324" t="s">
        <v>944</v>
      </c>
      <c r="D10324" t="s">
        <v>1144</v>
      </c>
      <c r="E10324">
        <v>39</v>
      </c>
    </row>
    <row r="10325" spans="1:5" ht="13.5" customHeight="1">
      <c r="A10325">
        <v>125</v>
      </c>
      <c r="B10325" t="str">
        <f t="shared" si="161"/>
        <v>125---40</v>
      </c>
      <c r="C10325" t="s">
        <v>803</v>
      </c>
      <c r="D10325" t="s">
        <v>941</v>
      </c>
      <c r="E10325">
        <v>40</v>
      </c>
    </row>
    <row r="10326" spans="1:5" ht="13.5" customHeight="1">
      <c r="A10326">
        <v>125</v>
      </c>
      <c r="B10326" t="str">
        <f t="shared" si="161"/>
        <v>125---41</v>
      </c>
      <c r="C10326" t="s">
        <v>767</v>
      </c>
      <c r="D10326" t="s">
        <v>1368</v>
      </c>
      <c r="E10326">
        <v>41</v>
      </c>
    </row>
    <row r="10327" spans="1:5" ht="13.5" customHeight="1">
      <c r="A10327">
        <v>125</v>
      </c>
      <c r="B10327" t="str">
        <f t="shared" si="161"/>
        <v>125---42</v>
      </c>
      <c r="C10327" t="s">
        <v>918</v>
      </c>
      <c r="D10327" t="s">
        <v>865</v>
      </c>
      <c r="E10327">
        <v>42</v>
      </c>
    </row>
    <row r="10328" spans="1:5" ht="13.5" customHeight="1">
      <c r="A10328">
        <v>125</v>
      </c>
      <c r="B10328" t="str">
        <f t="shared" si="161"/>
        <v>125---43</v>
      </c>
      <c r="C10328" t="s">
        <v>5913</v>
      </c>
      <c r="D10328" t="s">
        <v>1114</v>
      </c>
      <c r="E10328">
        <v>43</v>
      </c>
    </row>
    <row r="10329" spans="1:5" ht="13.5" customHeight="1">
      <c r="A10329">
        <v>125</v>
      </c>
      <c r="B10329" t="str">
        <f t="shared" si="161"/>
        <v>125---44</v>
      </c>
      <c r="C10329" t="s">
        <v>5967</v>
      </c>
      <c r="D10329" t="s">
        <v>986</v>
      </c>
      <c r="E10329">
        <v>44</v>
      </c>
    </row>
    <row r="10330" spans="1:5" ht="13.5" customHeight="1">
      <c r="A10330">
        <v>125</v>
      </c>
      <c r="B10330" t="str">
        <f t="shared" si="161"/>
        <v>125---45</v>
      </c>
      <c r="C10330" t="s">
        <v>5968</v>
      </c>
      <c r="D10330" t="s">
        <v>988</v>
      </c>
      <c r="E10330">
        <v>45</v>
      </c>
    </row>
    <row r="10331" spans="1:5" ht="13.5" customHeight="1">
      <c r="A10331">
        <v>125</v>
      </c>
      <c r="B10331" t="str">
        <f t="shared" si="161"/>
        <v>125---46</v>
      </c>
      <c r="C10331" t="s">
        <v>5961</v>
      </c>
      <c r="D10331" t="s">
        <v>935</v>
      </c>
      <c r="E10331">
        <v>46</v>
      </c>
    </row>
    <row r="10332" spans="1:5" ht="13.5" customHeight="1">
      <c r="A10332">
        <v>125</v>
      </c>
      <c r="B10332" t="str">
        <f t="shared" si="161"/>
        <v>125---47</v>
      </c>
      <c r="C10332" t="s">
        <v>6001</v>
      </c>
      <c r="D10332" t="s">
        <v>956</v>
      </c>
      <c r="E10332">
        <v>47</v>
      </c>
    </row>
    <row r="10333" spans="1:5" ht="13.5" customHeight="1">
      <c r="A10333">
        <v>125</v>
      </c>
      <c r="B10333" t="str">
        <f t="shared" si="161"/>
        <v>125---48</v>
      </c>
      <c r="C10333" t="s">
        <v>5914</v>
      </c>
      <c r="D10333" t="s">
        <v>785</v>
      </c>
      <c r="E10333">
        <v>48</v>
      </c>
    </row>
    <row r="10334" spans="1:5" ht="13.5" customHeight="1">
      <c r="A10334">
        <v>125</v>
      </c>
      <c r="B10334" t="str">
        <f t="shared" si="161"/>
        <v>125---49</v>
      </c>
      <c r="C10334" t="s">
        <v>5915</v>
      </c>
      <c r="D10334" t="s">
        <v>772</v>
      </c>
      <c r="E10334">
        <v>49</v>
      </c>
    </row>
    <row r="10335" spans="1:5" ht="13.5" customHeight="1">
      <c r="A10335">
        <v>125</v>
      </c>
      <c r="B10335" t="str">
        <f t="shared" si="161"/>
        <v>125---50</v>
      </c>
      <c r="C10335" t="s">
        <v>5917</v>
      </c>
      <c r="D10335" t="s">
        <v>789</v>
      </c>
      <c r="E10335">
        <v>50</v>
      </c>
    </row>
    <row r="10336" spans="1:5" ht="13.5" customHeight="1">
      <c r="A10336">
        <v>125</v>
      </c>
      <c r="B10336" t="str">
        <f t="shared" si="161"/>
        <v>125---51</v>
      </c>
      <c r="C10336" t="s">
        <v>5918</v>
      </c>
      <c r="D10336" t="s">
        <v>770</v>
      </c>
      <c r="E10336">
        <v>51</v>
      </c>
    </row>
    <row r="10337" spans="1:5" ht="13.5" customHeight="1">
      <c r="A10337">
        <v>125</v>
      </c>
      <c r="B10337" t="str">
        <f t="shared" si="161"/>
        <v>125---52</v>
      </c>
      <c r="C10337" t="s">
        <v>5962</v>
      </c>
      <c r="D10337" t="s">
        <v>1174</v>
      </c>
      <c r="E10337">
        <v>52</v>
      </c>
    </row>
    <row r="10338" spans="1:5" ht="13.5" customHeight="1">
      <c r="A10338">
        <v>125</v>
      </c>
      <c r="B10338" t="str">
        <f t="shared" si="161"/>
        <v>125---53</v>
      </c>
      <c r="C10338" t="s">
        <v>5963</v>
      </c>
      <c r="D10338" t="s">
        <v>937</v>
      </c>
      <c r="E10338">
        <v>53</v>
      </c>
    </row>
    <row r="10339" spans="1:5" ht="13.5" customHeight="1">
      <c r="A10339">
        <v>125</v>
      </c>
      <c r="B10339" t="str">
        <f t="shared" si="161"/>
        <v>125---54</v>
      </c>
      <c r="C10339" t="s">
        <v>5984</v>
      </c>
      <c r="D10339" t="s">
        <v>1232</v>
      </c>
      <c r="E10339">
        <v>54</v>
      </c>
    </row>
    <row r="10340" spans="1:5" ht="13.5" customHeight="1">
      <c r="A10340">
        <v>125</v>
      </c>
      <c r="B10340" t="str">
        <f t="shared" si="161"/>
        <v>125---55</v>
      </c>
      <c r="C10340" t="s">
        <v>5964</v>
      </c>
      <c r="D10340" t="s">
        <v>1176</v>
      </c>
      <c r="E10340">
        <v>55</v>
      </c>
    </row>
    <row r="10341" spans="1:5" ht="13.5" customHeight="1">
      <c r="A10341">
        <v>125</v>
      </c>
      <c r="B10341" t="str">
        <f t="shared" si="161"/>
        <v>125---56</v>
      </c>
      <c r="C10341" t="s">
        <v>5979</v>
      </c>
      <c r="D10341" t="s">
        <v>1071</v>
      </c>
      <c r="E10341">
        <v>56</v>
      </c>
    </row>
    <row r="10342" spans="1:5" ht="13.5" customHeight="1">
      <c r="A10342">
        <v>125</v>
      </c>
      <c r="B10342" t="str">
        <f t="shared" si="161"/>
        <v>125---57</v>
      </c>
      <c r="C10342" t="s">
        <v>5952</v>
      </c>
      <c r="D10342" t="s">
        <v>891</v>
      </c>
      <c r="E10342">
        <v>57</v>
      </c>
    </row>
    <row r="10343" spans="1:5" ht="13.5" customHeight="1">
      <c r="A10343">
        <v>125</v>
      </c>
      <c r="B10343" t="str">
        <f t="shared" si="161"/>
        <v>125---58</v>
      </c>
      <c r="C10343" t="s">
        <v>5981</v>
      </c>
      <c r="D10343" t="s">
        <v>1225</v>
      </c>
      <c r="E10343">
        <v>58</v>
      </c>
    </row>
    <row r="10344" spans="1:5" ht="13.5" customHeight="1">
      <c r="A10344">
        <v>130</v>
      </c>
      <c r="B10344" t="str">
        <f t="shared" si="161"/>
        <v>130---1</v>
      </c>
      <c r="C10344" t="s">
        <v>4216</v>
      </c>
      <c r="D10344" t="s">
        <v>1275</v>
      </c>
      <c r="E10344">
        <v>1</v>
      </c>
    </row>
    <row r="10345" spans="1:5" ht="13.5" customHeight="1">
      <c r="A10345">
        <v>130</v>
      </c>
      <c r="B10345" t="str">
        <f t="shared" si="161"/>
        <v>130---2</v>
      </c>
      <c r="C10345" t="s">
        <v>4216</v>
      </c>
      <c r="D10345" t="s">
        <v>805</v>
      </c>
      <c r="E10345">
        <v>2</v>
      </c>
    </row>
    <row r="10346" spans="1:5" ht="13.5" customHeight="1">
      <c r="A10346">
        <v>130</v>
      </c>
      <c r="B10346" t="str">
        <f t="shared" si="161"/>
        <v>130---3</v>
      </c>
      <c r="C10346" t="s">
        <v>4217</v>
      </c>
      <c r="D10346" t="s">
        <v>1050</v>
      </c>
      <c r="E10346">
        <v>3</v>
      </c>
    </row>
    <row r="10347" spans="1:5" ht="13.5" customHeight="1">
      <c r="A10347">
        <v>130</v>
      </c>
      <c r="B10347" t="str">
        <f t="shared" si="161"/>
        <v>130---4</v>
      </c>
      <c r="C10347" t="s">
        <v>4279</v>
      </c>
      <c r="D10347" t="s">
        <v>807</v>
      </c>
      <c r="E10347">
        <v>4</v>
      </c>
    </row>
    <row r="10348" spans="1:5" ht="13.5" customHeight="1">
      <c r="A10348">
        <v>130</v>
      </c>
      <c r="B10348" t="str">
        <f t="shared" si="161"/>
        <v>130---5</v>
      </c>
      <c r="C10348" t="s">
        <v>4219</v>
      </c>
      <c r="D10348" t="s">
        <v>1033</v>
      </c>
      <c r="E10348">
        <v>5</v>
      </c>
    </row>
    <row r="10349" spans="1:5" ht="13.5" customHeight="1">
      <c r="A10349">
        <v>130</v>
      </c>
      <c r="B10349" t="str">
        <f t="shared" si="161"/>
        <v>130---6</v>
      </c>
      <c r="C10349" t="s">
        <v>4271</v>
      </c>
      <c r="D10349" t="s">
        <v>998</v>
      </c>
      <c r="E10349">
        <v>6</v>
      </c>
    </row>
    <row r="10350" spans="1:5" ht="13.5" customHeight="1">
      <c r="A10350">
        <v>130</v>
      </c>
      <c r="B10350" t="str">
        <f t="shared" si="161"/>
        <v>130---7</v>
      </c>
      <c r="C10350" t="s">
        <v>4220</v>
      </c>
      <c r="D10350" t="s">
        <v>956</v>
      </c>
      <c r="E10350">
        <v>7</v>
      </c>
    </row>
    <row r="10351" spans="1:5" ht="13.5" customHeight="1">
      <c r="A10351">
        <v>130</v>
      </c>
      <c r="B10351" t="str">
        <f t="shared" si="161"/>
        <v>130---8</v>
      </c>
      <c r="C10351" t="s">
        <v>4270</v>
      </c>
      <c r="D10351" t="s">
        <v>842</v>
      </c>
      <c r="E10351">
        <v>8</v>
      </c>
    </row>
    <row r="10352" spans="1:5" ht="13.5" customHeight="1">
      <c r="A10352">
        <v>130</v>
      </c>
      <c r="B10352" t="str">
        <f t="shared" si="161"/>
        <v>130---9</v>
      </c>
      <c r="C10352" t="s">
        <v>4222</v>
      </c>
      <c r="D10352" t="s">
        <v>730</v>
      </c>
      <c r="E10352">
        <v>9</v>
      </c>
    </row>
    <row r="10353" spans="1:5" ht="13.5" customHeight="1">
      <c r="A10353">
        <v>130</v>
      </c>
      <c r="B10353" t="str">
        <f t="shared" si="161"/>
        <v>130---10</v>
      </c>
      <c r="C10353" t="s">
        <v>4268</v>
      </c>
      <c r="D10353" t="s">
        <v>996</v>
      </c>
      <c r="E10353">
        <v>10</v>
      </c>
    </row>
    <row r="10354" spans="1:5" ht="13.5" customHeight="1">
      <c r="A10354">
        <v>130</v>
      </c>
      <c r="B10354" t="str">
        <f t="shared" si="161"/>
        <v>130---11</v>
      </c>
      <c r="C10354" t="s">
        <v>4224</v>
      </c>
      <c r="D10354" t="s">
        <v>728</v>
      </c>
      <c r="E10354">
        <v>11</v>
      </c>
    </row>
    <row r="10355" spans="1:5" ht="13.5" customHeight="1">
      <c r="A10355">
        <v>130</v>
      </c>
      <c r="B10355" t="str">
        <f t="shared" si="161"/>
        <v>130---12</v>
      </c>
      <c r="C10355" t="s">
        <v>4276</v>
      </c>
      <c r="D10355" t="s">
        <v>982</v>
      </c>
      <c r="E10355">
        <v>12</v>
      </c>
    </row>
    <row r="10356" spans="1:5" ht="13.5" customHeight="1">
      <c r="A10356">
        <v>130</v>
      </c>
      <c r="B10356" t="str">
        <f t="shared" si="161"/>
        <v>130---13</v>
      </c>
      <c r="C10356" t="s">
        <v>4226</v>
      </c>
      <c r="D10356" t="s">
        <v>1180</v>
      </c>
      <c r="E10356">
        <v>13</v>
      </c>
    </row>
    <row r="10357" spans="1:5" ht="13.5" customHeight="1">
      <c r="A10357">
        <v>130</v>
      </c>
      <c r="B10357" t="str">
        <f t="shared" si="161"/>
        <v>130---14</v>
      </c>
      <c r="C10357" t="s">
        <v>4231</v>
      </c>
      <c r="D10357" t="s">
        <v>1085</v>
      </c>
      <c r="E10357">
        <v>14</v>
      </c>
    </row>
    <row r="10358" spans="1:5" ht="13.5" customHeight="1">
      <c r="A10358">
        <v>130</v>
      </c>
      <c r="B10358" t="str">
        <f t="shared" si="161"/>
        <v>130---15</v>
      </c>
      <c r="C10358" t="s">
        <v>4232</v>
      </c>
      <c r="D10358" t="s">
        <v>1036</v>
      </c>
      <c r="E10358">
        <v>15</v>
      </c>
    </row>
    <row r="10359" spans="1:5" ht="13.5" customHeight="1">
      <c r="A10359">
        <v>130</v>
      </c>
      <c r="B10359" t="str">
        <f t="shared" si="161"/>
        <v>130---16</v>
      </c>
      <c r="C10359" t="s">
        <v>4264</v>
      </c>
      <c r="D10359" t="s">
        <v>1107</v>
      </c>
      <c r="E10359">
        <v>16</v>
      </c>
    </row>
    <row r="10360" spans="1:5" ht="13.5" customHeight="1">
      <c r="A10360">
        <v>130</v>
      </c>
      <c r="B10360" t="str">
        <f t="shared" si="161"/>
        <v>130---17</v>
      </c>
      <c r="C10360" t="s">
        <v>4235</v>
      </c>
      <c r="D10360" t="s">
        <v>1251</v>
      </c>
      <c r="E10360">
        <v>17</v>
      </c>
    </row>
    <row r="10361" spans="1:5" ht="13.5" customHeight="1">
      <c r="A10361">
        <v>130</v>
      </c>
      <c r="B10361" t="str">
        <f t="shared" si="161"/>
        <v>130---18</v>
      </c>
      <c r="C10361" t="s">
        <v>5911</v>
      </c>
      <c r="D10361" t="s">
        <v>1021</v>
      </c>
      <c r="E10361">
        <v>18</v>
      </c>
    </row>
    <row r="10362" spans="1:5" ht="13.5" customHeight="1">
      <c r="A10362">
        <v>130</v>
      </c>
      <c r="B10362" t="str">
        <f t="shared" si="161"/>
        <v>130---19</v>
      </c>
      <c r="C10362" t="s">
        <v>5911</v>
      </c>
      <c r="D10362" t="s">
        <v>1290</v>
      </c>
      <c r="E10362">
        <v>19</v>
      </c>
    </row>
    <row r="10363" spans="1:5" ht="13.5" customHeight="1">
      <c r="A10363">
        <v>130</v>
      </c>
      <c r="B10363" t="str">
        <f t="shared" si="161"/>
        <v>130---20</v>
      </c>
      <c r="C10363" t="s">
        <v>5911</v>
      </c>
      <c r="D10363" t="s">
        <v>722</v>
      </c>
      <c r="E10363">
        <v>20</v>
      </c>
    </row>
    <row r="10364" spans="1:5" ht="13.5" customHeight="1">
      <c r="A10364">
        <v>130</v>
      </c>
      <c r="B10364" t="str">
        <f t="shared" si="161"/>
        <v>130---21</v>
      </c>
      <c r="C10364" t="s">
        <v>5911</v>
      </c>
      <c r="D10364" t="s">
        <v>1024</v>
      </c>
      <c r="E10364">
        <v>21</v>
      </c>
    </row>
    <row r="10365" spans="1:5">
      <c r="A10365">
        <v>130</v>
      </c>
      <c r="B10365" t="str">
        <f t="shared" si="161"/>
        <v>130---22</v>
      </c>
      <c r="C10365" t="s">
        <v>5911</v>
      </c>
      <c r="D10365" t="s">
        <v>899</v>
      </c>
      <c r="E10365">
        <v>22</v>
      </c>
    </row>
    <row r="10366" spans="1:5">
      <c r="A10366">
        <v>130</v>
      </c>
      <c r="B10366" t="str">
        <f t="shared" si="161"/>
        <v>130---23</v>
      </c>
      <c r="C10366" t="s">
        <v>5911</v>
      </c>
      <c r="D10366" t="s">
        <v>812</v>
      </c>
      <c r="E10366">
        <v>23</v>
      </c>
    </row>
    <row r="10367" spans="1:5" ht="13.5" customHeight="1">
      <c r="A10367">
        <v>130</v>
      </c>
      <c r="B10367" t="str">
        <f t="shared" si="161"/>
        <v>130---24</v>
      </c>
      <c r="C10367" t="s">
        <v>797</v>
      </c>
      <c r="D10367" t="s">
        <v>1081</v>
      </c>
      <c r="E10367">
        <v>24</v>
      </c>
    </row>
    <row r="10368" spans="1:5" ht="13.5" customHeight="1">
      <c r="A10368">
        <v>130</v>
      </c>
      <c r="B10368" t="str">
        <f t="shared" si="161"/>
        <v>130---25</v>
      </c>
      <c r="C10368" t="s">
        <v>737</v>
      </c>
      <c r="D10368" t="s">
        <v>996</v>
      </c>
      <c r="E10368">
        <v>25</v>
      </c>
    </row>
    <row r="10369" spans="1:5" ht="13.5" customHeight="1">
      <c r="A10369">
        <v>130</v>
      </c>
      <c r="B10369" t="str">
        <f t="shared" si="161"/>
        <v>130---26</v>
      </c>
      <c r="C10369" t="s">
        <v>743</v>
      </c>
      <c r="D10369" t="s">
        <v>754</v>
      </c>
      <c r="E10369">
        <v>26</v>
      </c>
    </row>
    <row r="10370" spans="1:5" ht="13.5" customHeight="1">
      <c r="A10370">
        <v>130</v>
      </c>
      <c r="B10370" t="str">
        <f t="shared" si="161"/>
        <v>130---27</v>
      </c>
      <c r="C10370" t="s">
        <v>915</v>
      </c>
      <c r="D10370" t="s">
        <v>939</v>
      </c>
      <c r="E10370">
        <v>27</v>
      </c>
    </row>
    <row r="10371" spans="1:5" ht="13.5" customHeight="1">
      <c r="A10371">
        <v>130</v>
      </c>
      <c r="B10371" t="str">
        <f t="shared" ref="B10371:B10434" si="162">A10371&amp;"---"&amp;E10371</f>
        <v>130---28</v>
      </c>
      <c r="C10371" t="s">
        <v>987</v>
      </c>
      <c r="D10371" t="s">
        <v>1263</v>
      </c>
      <c r="E10371">
        <v>28</v>
      </c>
    </row>
    <row r="10372" spans="1:5" ht="13.5" customHeight="1">
      <c r="A10372">
        <v>130</v>
      </c>
      <c r="B10372" t="str">
        <f t="shared" si="162"/>
        <v>130---29</v>
      </c>
      <c r="C10372" t="s">
        <v>989</v>
      </c>
      <c r="D10372" t="s">
        <v>738</v>
      </c>
      <c r="E10372">
        <v>29</v>
      </c>
    </row>
    <row r="10373" spans="1:5" ht="13.5" customHeight="1">
      <c r="A10373">
        <v>130</v>
      </c>
      <c r="B10373" t="str">
        <f t="shared" si="162"/>
        <v>130---30</v>
      </c>
      <c r="C10373" t="s">
        <v>799</v>
      </c>
      <c r="D10373" t="s">
        <v>809</v>
      </c>
      <c r="E10373">
        <v>30</v>
      </c>
    </row>
    <row r="10374" spans="1:5" ht="13.5" customHeight="1">
      <c r="A10374">
        <v>130</v>
      </c>
      <c r="B10374" t="str">
        <f t="shared" si="162"/>
        <v>130---31</v>
      </c>
      <c r="C10374" t="s">
        <v>819</v>
      </c>
      <c r="D10374" t="s">
        <v>756</v>
      </c>
      <c r="E10374">
        <v>31</v>
      </c>
    </row>
    <row r="10375" spans="1:5" ht="13.5" customHeight="1">
      <c r="A10375">
        <v>130</v>
      </c>
      <c r="B10375" t="str">
        <f t="shared" si="162"/>
        <v>130---32</v>
      </c>
      <c r="C10375" t="s">
        <v>1074</v>
      </c>
      <c r="D10375" t="s">
        <v>880</v>
      </c>
      <c r="E10375">
        <v>32</v>
      </c>
    </row>
    <row r="10376" spans="1:5" ht="13.5" customHeight="1">
      <c r="A10376">
        <v>130</v>
      </c>
      <c r="B10376" t="str">
        <f t="shared" si="162"/>
        <v>130---33</v>
      </c>
      <c r="C10376" t="s">
        <v>1019</v>
      </c>
      <c r="D10376" t="s">
        <v>734</v>
      </c>
      <c r="E10376">
        <v>33</v>
      </c>
    </row>
    <row r="10377" spans="1:5" ht="13.5" customHeight="1">
      <c r="A10377">
        <v>130</v>
      </c>
      <c r="B10377" t="str">
        <f t="shared" si="162"/>
        <v>130---34</v>
      </c>
      <c r="C10377" t="s">
        <v>824</v>
      </c>
      <c r="D10377" t="s">
        <v>752</v>
      </c>
      <c r="E10377">
        <v>34</v>
      </c>
    </row>
    <row r="10378" spans="1:5" ht="13.5" customHeight="1">
      <c r="A10378">
        <v>130</v>
      </c>
      <c r="B10378" t="str">
        <f t="shared" si="162"/>
        <v>130---35</v>
      </c>
      <c r="C10378" t="s">
        <v>826</v>
      </c>
      <c r="D10378" t="s">
        <v>1079</v>
      </c>
      <c r="E10378">
        <v>35</v>
      </c>
    </row>
    <row r="10379" spans="1:5" ht="13.5" customHeight="1">
      <c r="A10379">
        <v>130</v>
      </c>
      <c r="B10379" t="str">
        <f t="shared" si="162"/>
        <v>130---36</v>
      </c>
      <c r="C10379" t="s">
        <v>991</v>
      </c>
      <c r="D10379" t="s">
        <v>966</v>
      </c>
      <c r="E10379">
        <v>36</v>
      </c>
    </row>
    <row r="10380" spans="1:5" ht="13.5" customHeight="1">
      <c r="A10380">
        <v>130</v>
      </c>
      <c r="B10380" t="str">
        <f t="shared" si="162"/>
        <v>130---37</v>
      </c>
      <c r="C10380" t="s">
        <v>864</v>
      </c>
      <c r="D10380" t="s">
        <v>957</v>
      </c>
      <c r="E10380">
        <v>37</v>
      </c>
    </row>
    <row r="10381" spans="1:5" ht="13.5" customHeight="1">
      <c r="A10381">
        <v>130</v>
      </c>
      <c r="B10381" t="str">
        <f t="shared" si="162"/>
        <v>130---38</v>
      </c>
      <c r="C10381" t="s">
        <v>836</v>
      </c>
      <c r="D10381" t="s">
        <v>835</v>
      </c>
      <c r="E10381">
        <v>38</v>
      </c>
    </row>
    <row r="10382" spans="1:5" ht="13.5" customHeight="1">
      <c r="A10382">
        <v>130</v>
      </c>
      <c r="B10382" t="str">
        <f t="shared" si="162"/>
        <v>130---39</v>
      </c>
      <c r="C10382" t="s">
        <v>892</v>
      </c>
      <c r="D10382" t="s">
        <v>730</v>
      </c>
      <c r="E10382">
        <v>39</v>
      </c>
    </row>
    <row r="10383" spans="1:5" ht="13.5" customHeight="1">
      <c r="A10383">
        <v>130</v>
      </c>
      <c r="B10383" t="str">
        <f t="shared" si="162"/>
        <v>130---40</v>
      </c>
      <c r="C10383" t="s">
        <v>868</v>
      </c>
      <c r="D10383" t="s">
        <v>758</v>
      </c>
      <c r="E10383">
        <v>40</v>
      </c>
    </row>
    <row r="10384" spans="1:5" ht="13.5" customHeight="1">
      <c r="A10384">
        <v>130</v>
      </c>
      <c r="B10384" t="str">
        <f t="shared" si="162"/>
        <v>130---41</v>
      </c>
      <c r="C10384" t="s">
        <v>944</v>
      </c>
      <c r="D10384" t="s">
        <v>1144</v>
      </c>
      <c r="E10384">
        <v>41</v>
      </c>
    </row>
    <row r="10385" spans="1:5" ht="13.5" customHeight="1">
      <c r="A10385">
        <v>130</v>
      </c>
      <c r="B10385" t="str">
        <f t="shared" si="162"/>
        <v>130---42</v>
      </c>
      <c r="C10385" t="s">
        <v>970</v>
      </c>
      <c r="D10385" t="s">
        <v>1152</v>
      </c>
      <c r="E10385">
        <v>42</v>
      </c>
    </row>
    <row r="10386" spans="1:5" ht="13.5" customHeight="1">
      <c r="A10386">
        <v>130</v>
      </c>
      <c r="B10386" t="str">
        <f t="shared" si="162"/>
        <v>130---43</v>
      </c>
      <c r="C10386" t="s">
        <v>948</v>
      </c>
      <c r="D10386" t="s">
        <v>1010</v>
      </c>
      <c r="E10386">
        <v>43</v>
      </c>
    </row>
    <row r="10387" spans="1:5" ht="13.5" customHeight="1">
      <c r="A10387">
        <v>130</v>
      </c>
      <c r="B10387" t="str">
        <f t="shared" si="162"/>
        <v>130---44</v>
      </c>
      <c r="C10387" t="s">
        <v>5929</v>
      </c>
      <c r="D10387" t="s">
        <v>813</v>
      </c>
      <c r="E10387">
        <v>44</v>
      </c>
    </row>
    <row r="10388" spans="1:5" ht="13.5" customHeight="1">
      <c r="A10388">
        <v>130</v>
      </c>
      <c r="B10388" t="str">
        <f t="shared" si="162"/>
        <v>130---45</v>
      </c>
      <c r="C10388" t="s">
        <v>6001</v>
      </c>
      <c r="D10388" t="s">
        <v>956</v>
      </c>
      <c r="E10388">
        <v>45</v>
      </c>
    </row>
    <row r="10389" spans="1:5" ht="13.5" customHeight="1">
      <c r="A10389">
        <v>130</v>
      </c>
      <c r="B10389" t="str">
        <f t="shared" si="162"/>
        <v>130---46</v>
      </c>
      <c r="C10389" t="s">
        <v>5930</v>
      </c>
      <c r="D10389" t="s">
        <v>821</v>
      </c>
      <c r="E10389">
        <v>46</v>
      </c>
    </row>
    <row r="10390" spans="1:5" ht="13.5" customHeight="1">
      <c r="A10390">
        <v>130</v>
      </c>
      <c r="B10390" t="str">
        <f t="shared" si="162"/>
        <v>130---47</v>
      </c>
      <c r="C10390" t="s">
        <v>5915</v>
      </c>
      <c r="D10390" t="s">
        <v>772</v>
      </c>
      <c r="E10390">
        <v>47</v>
      </c>
    </row>
    <row r="10391" spans="1:5" ht="13.5" customHeight="1">
      <c r="A10391">
        <v>130</v>
      </c>
      <c r="B10391" t="str">
        <f t="shared" si="162"/>
        <v>130---48</v>
      </c>
      <c r="C10391" t="s">
        <v>5916</v>
      </c>
      <c r="D10391" t="s">
        <v>750</v>
      </c>
      <c r="E10391">
        <v>48</v>
      </c>
    </row>
    <row r="10392" spans="1:5" ht="13.5" customHeight="1">
      <c r="A10392">
        <v>130</v>
      </c>
      <c r="B10392" t="str">
        <f t="shared" si="162"/>
        <v>130---49</v>
      </c>
      <c r="C10392" t="s">
        <v>5917</v>
      </c>
      <c r="D10392" t="s">
        <v>789</v>
      </c>
      <c r="E10392">
        <v>49</v>
      </c>
    </row>
    <row r="10393" spans="1:5" ht="13.5" customHeight="1">
      <c r="A10393">
        <v>130</v>
      </c>
      <c r="B10393" t="str">
        <f t="shared" si="162"/>
        <v>130---50</v>
      </c>
      <c r="C10393" t="s">
        <v>5918</v>
      </c>
      <c r="D10393" t="s">
        <v>770</v>
      </c>
      <c r="E10393">
        <v>50</v>
      </c>
    </row>
    <row r="10394" spans="1:5" ht="13.5" customHeight="1">
      <c r="A10394">
        <v>130</v>
      </c>
      <c r="B10394" t="str">
        <f t="shared" si="162"/>
        <v>130---51</v>
      </c>
      <c r="C10394" t="s">
        <v>5931</v>
      </c>
      <c r="D10394" t="s">
        <v>1044</v>
      </c>
      <c r="E10394">
        <v>51</v>
      </c>
    </row>
    <row r="10395" spans="1:5" ht="13.5" customHeight="1">
      <c r="A10395">
        <v>130</v>
      </c>
      <c r="B10395" t="str">
        <f t="shared" si="162"/>
        <v>130---52</v>
      </c>
      <c r="C10395" t="s">
        <v>5932</v>
      </c>
      <c r="D10395" t="s">
        <v>846</v>
      </c>
      <c r="E10395">
        <v>52</v>
      </c>
    </row>
    <row r="10396" spans="1:5" ht="13.5" customHeight="1">
      <c r="A10396">
        <v>130</v>
      </c>
      <c r="B10396" t="str">
        <f t="shared" si="162"/>
        <v>130---53</v>
      </c>
      <c r="C10396" t="s">
        <v>5963</v>
      </c>
      <c r="D10396" t="s">
        <v>937</v>
      </c>
      <c r="E10396">
        <v>53</v>
      </c>
    </row>
    <row r="10397" spans="1:5" ht="13.5" customHeight="1">
      <c r="A10397">
        <v>130</v>
      </c>
      <c r="B10397" t="str">
        <f t="shared" si="162"/>
        <v>130---54</v>
      </c>
      <c r="C10397" t="s">
        <v>5994</v>
      </c>
      <c r="D10397" t="s">
        <v>984</v>
      </c>
      <c r="E10397">
        <v>54</v>
      </c>
    </row>
    <row r="10398" spans="1:5" ht="13.5" customHeight="1">
      <c r="A10398">
        <v>130</v>
      </c>
      <c r="B10398" t="str">
        <f t="shared" si="162"/>
        <v>130---55</v>
      </c>
      <c r="C10398" t="s">
        <v>5956</v>
      </c>
      <c r="D10398" t="s">
        <v>917</v>
      </c>
      <c r="E10398">
        <v>55</v>
      </c>
    </row>
    <row r="10399" spans="1:5" ht="13.5" customHeight="1">
      <c r="A10399">
        <v>130</v>
      </c>
      <c r="B10399" t="str">
        <f t="shared" si="162"/>
        <v>130---56</v>
      </c>
      <c r="C10399" t="s">
        <v>5973</v>
      </c>
      <c r="D10399" t="s">
        <v>1158</v>
      </c>
      <c r="E10399">
        <v>56</v>
      </c>
    </row>
    <row r="10400" spans="1:5" ht="13.5" customHeight="1">
      <c r="A10400">
        <v>130</v>
      </c>
      <c r="B10400" t="str">
        <f t="shared" si="162"/>
        <v>130---57</v>
      </c>
      <c r="C10400" t="s">
        <v>5989</v>
      </c>
      <c r="D10400" t="s">
        <v>1185</v>
      </c>
      <c r="E10400">
        <v>57</v>
      </c>
    </row>
    <row r="10401" spans="1:5" ht="13.5" customHeight="1">
      <c r="A10401">
        <v>130</v>
      </c>
      <c r="B10401" t="str">
        <f t="shared" si="162"/>
        <v>130---58</v>
      </c>
      <c r="C10401" t="s">
        <v>5976</v>
      </c>
      <c r="D10401" t="s">
        <v>1162</v>
      </c>
      <c r="E10401">
        <v>58</v>
      </c>
    </row>
    <row r="10402" spans="1:5" ht="13.5" customHeight="1">
      <c r="A10402">
        <v>130</v>
      </c>
      <c r="B10402" t="str">
        <f t="shared" si="162"/>
        <v>130---59</v>
      </c>
      <c r="C10402" t="s">
        <v>6014</v>
      </c>
      <c r="D10402" t="s">
        <v>1107</v>
      </c>
      <c r="E10402">
        <v>59</v>
      </c>
    </row>
    <row r="10403" spans="1:5" ht="13.5" customHeight="1">
      <c r="A10403">
        <v>130</v>
      </c>
      <c r="B10403" t="str">
        <f t="shared" si="162"/>
        <v>130---60</v>
      </c>
      <c r="C10403" t="s">
        <v>5996</v>
      </c>
      <c r="D10403" t="s">
        <v>1356</v>
      </c>
      <c r="E10403">
        <v>60</v>
      </c>
    </row>
    <row r="10404" spans="1:5" ht="13.5" customHeight="1">
      <c r="A10404">
        <v>131</v>
      </c>
      <c r="B10404" t="str">
        <f t="shared" si="162"/>
        <v>131---1</v>
      </c>
      <c r="C10404" t="s">
        <v>4234</v>
      </c>
      <c r="D10404" t="s">
        <v>813</v>
      </c>
      <c r="E10404">
        <v>1</v>
      </c>
    </row>
    <row r="10405" spans="1:5" ht="13.5" customHeight="1">
      <c r="A10405">
        <v>131</v>
      </c>
      <c r="B10405" t="str">
        <f t="shared" si="162"/>
        <v>131---2</v>
      </c>
      <c r="C10405" t="s">
        <v>4216</v>
      </c>
      <c r="D10405" t="s">
        <v>813</v>
      </c>
      <c r="E10405">
        <v>2</v>
      </c>
    </row>
    <row r="10406" spans="1:5" ht="13.5" customHeight="1">
      <c r="A10406">
        <v>131</v>
      </c>
      <c r="B10406" t="str">
        <f t="shared" si="162"/>
        <v>131---3</v>
      </c>
      <c r="C10406" t="s">
        <v>4216</v>
      </c>
      <c r="D10406" t="s">
        <v>1275</v>
      </c>
      <c r="E10406">
        <v>3</v>
      </c>
    </row>
    <row r="10407" spans="1:5" ht="13.5" customHeight="1">
      <c r="A10407">
        <v>131</v>
      </c>
      <c r="B10407" t="str">
        <f t="shared" si="162"/>
        <v>131---4</v>
      </c>
      <c r="C10407" t="s">
        <v>4216</v>
      </c>
      <c r="D10407" t="s">
        <v>805</v>
      </c>
      <c r="E10407">
        <v>4</v>
      </c>
    </row>
    <row r="10408" spans="1:5" ht="13.5" customHeight="1">
      <c r="A10408">
        <v>131</v>
      </c>
      <c r="B10408" t="str">
        <f t="shared" si="162"/>
        <v>131---5</v>
      </c>
      <c r="C10408" t="s">
        <v>4216</v>
      </c>
      <c r="D10408" t="s">
        <v>1050</v>
      </c>
      <c r="E10408">
        <v>5</v>
      </c>
    </row>
    <row r="10409" spans="1:5" ht="13.5" customHeight="1">
      <c r="A10409">
        <v>131</v>
      </c>
      <c r="B10409" t="str">
        <f t="shared" si="162"/>
        <v>131---6</v>
      </c>
      <c r="C10409" t="s">
        <v>4216</v>
      </c>
      <c r="D10409" t="s">
        <v>807</v>
      </c>
      <c r="E10409">
        <v>6</v>
      </c>
    </row>
    <row r="10410" spans="1:5" ht="13.5" customHeight="1">
      <c r="A10410">
        <v>131</v>
      </c>
      <c r="B10410" t="str">
        <f t="shared" si="162"/>
        <v>131---7</v>
      </c>
      <c r="C10410" t="s">
        <v>4219</v>
      </c>
      <c r="D10410" t="s">
        <v>1033</v>
      </c>
      <c r="E10410">
        <v>7</v>
      </c>
    </row>
    <row r="10411" spans="1:5" ht="13.5" customHeight="1">
      <c r="A10411">
        <v>131</v>
      </c>
      <c r="B10411" t="str">
        <f t="shared" si="162"/>
        <v>131---8</v>
      </c>
      <c r="C10411" t="s">
        <v>4271</v>
      </c>
      <c r="D10411" t="s">
        <v>998</v>
      </c>
      <c r="E10411">
        <v>8</v>
      </c>
    </row>
    <row r="10412" spans="1:5" ht="13.5" customHeight="1">
      <c r="A10412">
        <v>131</v>
      </c>
      <c r="B10412" t="str">
        <f t="shared" si="162"/>
        <v>131---9</v>
      </c>
      <c r="C10412" t="s">
        <v>4220</v>
      </c>
      <c r="D10412" t="s">
        <v>956</v>
      </c>
      <c r="E10412">
        <v>9</v>
      </c>
    </row>
    <row r="10413" spans="1:5" ht="13.5" customHeight="1">
      <c r="A10413">
        <v>131</v>
      </c>
      <c r="B10413" t="str">
        <f t="shared" si="162"/>
        <v>131---10</v>
      </c>
      <c r="C10413" t="s">
        <v>4270</v>
      </c>
      <c r="D10413" t="s">
        <v>842</v>
      </c>
      <c r="E10413">
        <v>10</v>
      </c>
    </row>
    <row r="10414" spans="1:5" ht="13.5" customHeight="1">
      <c r="A10414">
        <v>131</v>
      </c>
      <c r="B10414" t="str">
        <f t="shared" si="162"/>
        <v>131---11</v>
      </c>
      <c r="C10414" t="s">
        <v>4222</v>
      </c>
      <c r="D10414" t="s">
        <v>730</v>
      </c>
      <c r="E10414">
        <v>11</v>
      </c>
    </row>
    <row r="10415" spans="1:5" ht="13.5" customHeight="1">
      <c r="A10415">
        <v>131</v>
      </c>
      <c r="B10415" t="str">
        <f t="shared" si="162"/>
        <v>131---12</v>
      </c>
      <c r="C10415" t="s">
        <v>4268</v>
      </c>
      <c r="D10415" t="s">
        <v>996</v>
      </c>
      <c r="E10415">
        <v>12</v>
      </c>
    </row>
    <row r="10416" spans="1:5" ht="13.5" customHeight="1">
      <c r="A10416">
        <v>131</v>
      </c>
      <c r="B10416" t="str">
        <f t="shared" si="162"/>
        <v>131---13</v>
      </c>
      <c r="C10416" t="s">
        <v>4224</v>
      </c>
      <c r="D10416" t="s">
        <v>728</v>
      </c>
      <c r="E10416">
        <v>13</v>
      </c>
    </row>
    <row r="10417" spans="1:5" ht="13.5" customHeight="1">
      <c r="A10417">
        <v>131</v>
      </c>
      <c r="B10417" t="str">
        <f t="shared" si="162"/>
        <v>131---14</v>
      </c>
      <c r="C10417" t="s">
        <v>4276</v>
      </c>
      <c r="D10417" t="s">
        <v>982</v>
      </c>
      <c r="E10417">
        <v>14</v>
      </c>
    </row>
    <row r="10418" spans="1:5" ht="13.5" customHeight="1">
      <c r="A10418">
        <v>131</v>
      </c>
      <c r="B10418" t="str">
        <f t="shared" si="162"/>
        <v>131---15</v>
      </c>
      <c r="C10418" t="s">
        <v>4226</v>
      </c>
      <c r="D10418" t="s">
        <v>1180</v>
      </c>
      <c r="E10418">
        <v>15</v>
      </c>
    </row>
    <row r="10419" spans="1:5" ht="13.5" customHeight="1">
      <c r="A10419">
        <v>131</v>
      </c>
      <c r="B10419" t="str">
        <f t="shared" si="162"/>
        <v>131---16</v>
      </c>
      <c r="C10419" t="s">
        <v>4262</v>
      </c>
      <c r="D10419" t="s">
        <v>1085</v>
      </c>
      <c r="E10419">
        <v>16</v>
      </c>
    </row>
    <row r="10420" spans="1:5" ht="13.5" customHeight="1">
      <c r="A10420">
        <v>131</v>
      </c>
      <c r="B10420" t="str">
        <f t="shared" si="162"/>
        <v>131---17</v>
      </c>
      <c r="C10420" t="s">
        <v>4241</v>
      </c>
      <c r="D10420" t="s">
        <v>1036</v>
      </c>
      <c r="E10420">
        <v>17</v>
      </c>
    </row>
    <row r="10421" spans="1:5" ht="13.5" customHeight="1">
      <c r="A10421">
        <v>131</v>
      </c>
      <c r="B10421" t="str">
        <f t="shared" si="162"/>
        <v>131---18</v>
      </c>
      <c r="C10421" t="s">
        <v>4272</v>
      </c>
      <c r="D10421" t="s">
        <v>1107</v>
      </c>
      <c r="E10421">
        <v>18</v>
      </c>
    </row>
    <row r="10422" spans="1:5" ht="13.5" customHeight="1">
      <c r="A10422">
        <v>131</v>
      </c>
      <c r="B10422" t="str">
        <f t="shared" si="162"/>
        <v>131---19</v>
      </c>
      <c r="C10422" t="s">
        <v>4237</v>
      </c>
      <c r="D10422" t="s">
        <v>1251</v>
      </c>
      <c r="E10422">
        <v>19</v>
      </c>
    </row>
    <row r="10423" spans="1:5" ht="13.5" customHeight="1">
      <c r="A10423">
        <v>131</v>
      </c>
      <c r="B10423" t="str">
        <f t="shared" si="162"/>
        <v>131---20</v>
      </c>
      <c r="C10423" t="s">
        <v>1017</v>
      </c>
      <c r="D10423" t="s">
        <v>796</v>
      </c>
      <c r="E10423">
        <v>20</v>
      </c>
    </row>
    <row r="10424" spans="1:5" ht="13.5" customHeight="1">
      <c r="A10424">
        <v>131</v>
      </c>
      <c r="B10424" t="str">
        <f t="shared" si="162"/>
        <v>131---21</v>
      </c>
      <c r="C10424" t="s">
        <v>731</v>
      </c>
      <c r="D10424" t="s">
        <v>800</v>
      </c>
      <c r="E10424">
        <v>21</v>
      </c>
    </row>
    <row r="10425" spans="1:5" ht="13.5" customHeight="1">
      <c r="A10425">
        <v>131</v>
      </c>
      <c r="B10425" t="str">
        <f t="shared" si="162"/>
        <v>131---22</v>
      </c>
      <c r="C10425" t="s">
        <v>885</v>
      </c>
      <c r="D10425" t="s">
        <v>814</v>
      </c>
      <c r="E10425">
        <v>22</v>
      </c>
    </row>
    <row r="10426" spans="1:5" ht="13.5" customHeight="1">
      <c r="A10426">
        <v>131</v>
      </c>
      <c r="B10426" t="str">
        <f t="shared" si="162"/>
        <v>131---23</v>
      </c>
      <c r="C10426" t="s">
        <v>797</v>
      </c>
      <c r="D10426" t="s">
        <v>1081</v>
      </c>
      <c r="E10426">
        <v>23</v>
      </c>
    </row>
    <row r="10427" spans="1:5" ht="13.5" customHeight="1">
      <c r="A10427">
        <v>131</v>
      </c>
      <c r="B10427" t="str">
        <f t="shared" si="162"/>
        <v>131---24</v>
      </c>
      <c r="C10427" t="s">
        <v>737</v>
      </c>
      <c r="D10427" t="s">
        <v>996</v>
      </c>
      <c r="E10427">
        <v>24</v>
      </c>
    </row>
    <row r="10428" spans="1:5">
      <c r="A10428">
        <v>131</v>
      </c>
      <c r="B10428" t="str">
        <f t="shared" si="162"/>
        <v>131---25</v>
      </c>
      <c r="C10428" t="s">
        <v>743</v>
      </c>
      <c r="D10428" t="s">
        <v>754</v>
      </c>
      <c r="E10428">
        <v>25</v>
      </c>
    </row>
    <row r="10429" spans="1:5" ht="13.5" customHeight="1">
      <c r="A10429">
        <v>131</v>
      </c>
      <c r="B10429" t="str">
        <f t="shared" si="162"/>
        <v>131---26</v>
      </c>
      <c r="C10429" t="s">
        <v>915</v>
      </c>
      <c r="D10429" t="s">
        <v>939</v>
      </c>
      <c r="E10429">
        <v>26</v>
      </c>
    </row>
    <row r="10430" spans="1:5" ht="13.5" customHeight="1">
      <c r="A10430">
        <v>131</v>
      </c>
      <c r="B10430" t="str">
        <f t="shared" si="162"/>
        <v>131---27</v>
      </c>
      <c r="C10430" t="s">
        <v>987</v>
      </c>
      <c r="D10430" t="s">
        <v>1263</v>
      </c>
      <c r="E10430">
        <v>27</v>
      </c>
    </row>
    <row r="10431" spans="1:5" ht="13.5" customHeight="1">
      <c r="A10431">
        <v>131</v>
      </c>
      <c r="B10431" t="str">
        <f t="shared" si="162"/>
        <v>131---28</v>
      </c>
      <c r="C10431" t="s">
        <v>989</v>
      </c>
      <c r="D10431" t="s">
        <v>738</v>
      </c>
      <c r="E10431">
        <v>28</v>
      </c>
    </row>
    <row r="10432" spans="1:5" ht="13.5" customHeight="1">
      <c r="A10432">
        <v>131</v>
      </c>
      <c r="B10432" t="str">
        <f t="shared" si="162"/>
        <v>131---29</v>
      </c>
      <c r="C10432" t="s">
        <v>799</v>
      </c>
      <c r="D10432" t="s">
        <v>809</v>
      </c>
      <c r="E10432">
        <v>29</v>
      </c>
    </row>
    <row r="10433" spans="1:5" ht="13.5" customHeight="1">
      <c r="A10433">
        <v>131</v>
      </c>
      <c r="B10433" t="str">
        <f t="shared" si="162"/>
        <v>131---30</v>
      </c>
      <c r="C10433" t="s">
        <v>819</v>
      </c>
      <c r="D10433" t="s">
        <v>756</v>
      </c>
      <c r="E10433">
        <v>30</v>
      </c>
    </row>
    <row r="10434" spans="1:5" ht="13.5" customHeight="1">
      <c r="A10434">
        <v>131</v>
      </c>
      <c r="B10434" t="str">
        <f t="shared" si="162"/>
        <v>131---31</v>
      </c>
      <c r="C10434" t="s">
        <v>1074</v>
      </c>
      <c r="D10434" t="s">
        <v>880</v>
      </c>
      <c r="E10434">
        <v>31</v>
      </c>
    </row>
    <row r="10435" spans="1:5" ht="13.5" customHeight="1">
      <c r="A10435">
        <v>131</v>
      </c>
      <c r="B10435" t="str">
        <f t="shared" ref="B10435:B10498" si="163">A10435&amp;"---"&amp;E10435</f>
        <v>131---32</v>
      </c>
      <c r="C10435" t="s">
        <v>1019</v>
      </c>
      <c r="D10435" t="s">
        <v>734</v>
      </c>
      <c r="E10435">
        <v>32</v>
      </c>
    </row>
    <row r="10436" spans="1:5" ht="13.5" customHeight="1">
      <c r="A10436">
        <v>131</v>
      </c>
      <c r="B10436" t="str">
        <f t="shared" si="163"/>
        <v>131---33</v>
      </c>
      <c r="C10436" t="s">
        <v>824</v>
      </c>
      <c r="D10436" t="s">
        <v>752</v>
      </c>
      <c r="E10436">
        <v>33</v>
      </c>
    </row>
    <row r="10437" spans="1:5" ht="13.5" customHeight="1">
      <c r="A10437">
        <v>131</v>
      </c>
      <c r="B10437" t="str">
        <f t="shared" si="163"/>
        <v>131---34</v>
      </c>
      <c r="C10437" t="s">
        <v>826</v>
      </c>
      <c r="D10437" t="s">
        <v>1079</v>
      </c>
      <c r="E10437">
        <v>34</v>
      </c>
    </row>
    <row r="10438" spans="1:5" ht="13.5" customHeight="1">
      <c r="A10438">
        <v>131</v>
      </c>
      <c r="B10438" t="str">
        <f t="shared" si="163"/>
        <v>131---35</v>
      </c>
      <c r="C10438" t="s">
        <v>991</v>
      </c>
      <c r="D10438" t="s">
        <v>966</v>
      </c>
      <c r="E10438">
        <v>35</v>
      </c>
    </row>
    <row r="10439" spans="1:5" ht="13.5" customHeight="1">
      <c r="A10439">
        <v>131</v>
      </c>
      <c r="B10439" t="str">
        <f t="shared" si="163"/>
        <v>131---36</v>
      </c>
      <c r="C10439" t="s">
        <v>864</v>
      </c>
      <c r="D10439" t="s">
        <v>957</v>
      </c>
      <c r="E10439">
        <v>36</v>
      </c>
    </row>
    <row r="10440" spans="1:5" ht="13.5" customHeight="1">
      <c r="A10440">
        <v>131</v>
      </c>
      <c r="B10440" t="str">
        <f t="shared" si="163"/>
        <v>131---37</v>
      </c>
      <c r="C10440" t="s">
        <v>836</v>
      </c>
      <c r="D10440" t="s">
        <v>835</v>
      </c>
      <c r="E10440">
        <v>37</v>
      </c>
    </row>
    <row r="10441" spans="1:5" ht="13.5" customHeight="1">
      <c r="A10441">
        <v>131</v>
      </c>
      <c r="B10441" t="str">
        <f t="shared" si="163"/>
        <v>131---38</v>
      </c>
      <c r="C10441" t="s">
        <v>892</v>
      </c>
      <c r="D10441" t="s">
        <v>730</v>
      </c>
      <c r="E10441">
        <v>38</v>
      </c>
    </row>
    <row r="10442" spans="1:5" ht="13.5" customHeight="1">
      <c r="A10442">
        <v>131</v>
      </c>
      <c r="B10442" t="str">
        <f t="shared" si="163"/>
        <v>131---39</v>
      </c>
      <c r="C10442" t="s">
        <v>868</v>
      </c>
      <c r="D10442" t="s">
        <v>758</v>
      </c>
      <c r="E10442">
        <v>39</v>
      </c>
    </row>
    <row r="10443" spans="1:5" ht="13.5" customHeight="1">
      <c r="A10443">
        <v>131</v>
      </c>
      <c r="B10443" t="str">
        <f t="shared" si="163"/>
        <v>131---40</v>
      </c>
      <c r="C10443" t="s">
        <v>944</v>
      </c>
      <c r="D10443" t="s">
        <v>1144</v>
      </c>
      <c r="E10443">
        <v>40</v>
      </c>
    </row>
    <row r="10444" spans="1:5" ht="13.5" customHeight="1">
      <c r="A10444">
        <v>131</v>
      </c>
      <c r="B10444" t="str">
        <f t="shared" si="163"/>
        <v>131---41</v>
      </c>
      <c r="C10444" t="s">
        <v>970</v>
      </c>
      <c r="D10444" t="s">
        <v>1152</v>
      </c>
      <c r="E10444">
        <v>41</v>
      </c>
    </row>
    <row r="10445" spans="1:5" ht="13.5" customHeight="1">
      <c r="A10445">
        <v>131</v>
      </c>
      <c r="B10445" t="str">
        <f t="shared" si="163"/>
        <v>131---42</v>
      </c>
      <c r="C10445" t="s">
        <v>948</v>
      </c>
      <c r="D10445" t="s">
        <v>1010</v>
      </c>
      <c r="E10445">
        <v>42</v>
      </c>
    </row>
    <row r="10446" spans="1:5" ht="13.5" customHeight="1">
      <c r="A10446">
        <v>131</v>
      </c>
      <c r="B10446" t="str">
        <f t="shared" si="163"/>
        <v>131---43</v>
      </c>
      <c r="C10446" t="s">
        <v>5929</v>
      </c>
      <c r="D10446" t="s">
        <v>813</v>
      </c>
      <c r="E10446">
        <v>43</v>
      </c>
    </row>
    <row r="10447" spans="1:5" ht="13.5" customHeight="1">
      <c r="A10447">
        <v>131</v>
      </c>
      <c r="B10447" t="str">
        <f t="shared" si="163"/>
        <v>131---44</v>
      </c>
      <c r="C10447" t="s">
        <v>6001</v>
      </c>
      <c r="D10447" t="s">
        <v>956</v>
      </c>
      <c r="E10447">
        <v>44</v>
      </c>
    </row>
    <row r="10448" spans="1:5" ht="13.5" customHeight="1">
      <c r="A10448">
        <v>131</v>
      </c>
      <c r="B10448" t="str">
        <f t="shared" si="163"/>
        <v>131---45</v>
      </c>
      <c r="C10448" t="s">
        <v>5930</v>
      </c>
      <c r="D10448" t="s">
        <v>821</v>
      </c>
      <c r="E10448">
        <v>45</v>
      </c>
    </row>
    <row r="10449" spans="1:5" ht="13.5" customHeight="1">
      <c r="A10449">
        <v>131</v>
      </c>
      <c r="B10449" t="str">
        <f t="shared" si="163"/>
        <v>131---46</v>
      </c>
      <c r="C10449" t="s">
        <v>5915</v>
      </c>
      <c r="D10449" t="s">
        <v>772</v>
      </c>
      <c r="E10449">
        <v>46</v>
      </c>
    </row>
    <row r="10450" spans="1:5" ht="13.5" customHeight="1">
      <c r="A10450">
        <v>131</v>
      </c>
      <c r="B10450" t="str">
        <f t="shared" si="163"/>
        <v>131---47</v>
      </c>
      <c r="C10450" t="s">
        <v>5916</v>
      </c>
      <c r="D10450" t="s">
        <v>750</v>
      </c>
      <c r="E10450">
        <v>47</v>
      </c>
    </row>
    <row r="10451" spans="1:5" ht="13.5" customHeight="1">
      <c r="A10451">
        <v>131</v>
      </c>
      <c r="B10451" t="str">
        <f t="shared" si="163"/>
        <v>131---48</v>
      </c>
      <c r="C10451" t="s">
        <v>5917</v>
      </c>
      <c r="D10451" t="s">
        <v>789</v>
      </c>
      <c r="E10451">
        <v>48</v>
      </c>
    </row>
    <row r="10452" spans="1:5" ht="13.5" customHeight="1">
      <c r="A10452">
        <v>131</v>
      </c>
      <c r="B10452" t="str">
        <f t="shared" si="163"/>
        <v>131---49</v>
      </c>
      <c r="C10452" t="s">
        <v>5918</v>
      </c>
      <c r="D10452" t="s">
        <v>770</v>
      </c>
      <c r="E10452">
        <v>49</v>
      </c>
    </row>
    <row r="10453" spans="1:5" ht="13.5" customHeight="1">
      <c r="A10453">
        <v>131</v>
      </c>
      <c r="B10453" t="str">
        <f t="shared" si="163"/>
        <v>131---50</v>
      </c>
      <c r="C10453" t="s">
        <v>5931</v>
      </c>
      <c r="D10453" t="s">
        <v>1044</v>
      </c>
      <c r="E10453">
        <v>50</v>
      </c>
    </row>
    <row r="10454" spans="1:5" ht="13.5" customHeight="1">
      <c r="A10454">
        <v>131</v>
      </c>
      <c r="B10454" t="str">
        <f t="shared" si="163"/>
        <v>131---51</v>
      </c>
      <c r="C10454" t="s">
        <v>5932</v>
      </c>
      <c r="D10454" t="s">
        <v>846</v>
      </c>
      <c r="E10454">
        <v>51</v>
      </c>
    </row>
    <row r="10455" spans="1:5" ht="13.5" customHeight="1">
      <c r="A10455">
        <v>131</v>
      </c>
      <c r="B10455" t="str">
        <f t="shared" si="163"/>
        <v>131---52</v>
      </c>
      <c r="C10455" t="s">
        <v>5963</v>
      </c>
      <c r="D10455" t="s">
        <v>937</v>
      </c>
      <c r="E10455">
        <v>52</v>
      </c>
    </row>
    <row r="10456" spans="1:5" ht="13.5" customHeight="1">
      <c r="A10456">
        <v>131</v>
      </c>
      <c r="B10456" t="str">
        <f t="shared" si="163"/>
        <v>131---53</v>
      </c>
      <c r="C10456" t="s">
        <v>5994</v>
      </c>
      <c r="D10456" t="s">
        <v>984</v>
      </c>
      <c r="E10456">
        <v>53</v>
      </c>
    </row>
    <row r="10457" spans="1:5" ht="13.5" customHeight="1">
      <c r="A10457">
        <v>131</v>
      </c>
      <c r="B10457" t="str">
        <f t="shared" si="163"/>
        <v>131---54</v>
      </c>
      <c r="C10457" t="s">
        <v>6004</v>
      </c>
      <c r="D10457" t="s">
        <v>960</v>
      </c>
      <c r="E10457">
        <v>54</v>
      </c>
    </row>
    <row r="10458" spans="1:5" ht="13.5" customHeight="1">
      <c r="A10458">
        <v>131</v>
      </c>
      <c r="B10458" t="str">
        <f t="shared" si="163"/>
        <v>131---55</v>
      </c>
      <c r="C10458" t="s">
        <v>5956</v>
      </c>
      <c r="D10458" t="s">
        <v>917</v>
      </c>
      <c r="E10458">
        <v>55</v>
      </c>
    </row>
    <row r="10459" spans="1:5" ht="13.5" customHeight="1">
      <c r="A10459">
        <v>131</v>
      </c>
      <c r="B10459" t="str">
        <f t="shared" si="163"/>
        <v>131---56</v>
      </c>
      <c r="C10459" t="s">
        <v>5973</v>
      </c>
      <c r="D10459" t="s">
        <v>1158</v>
      </c>
      <c r="E10459">
        <v>56</v>
      </c>
    </row>
    <row r="10460" spans="1:5" ht="13.5" customHeight="1">
      <c r="A10460">
        <v>131</v>
      </c>
      <c r="B10460" t="str">
        <f t="shared" si="163"/>
        <v>131---57</v>
      </c>
      <c r="C10460" t="s">
        <v>5989</v>
      </c>
      <c r="D10460" t="s">
        <v>1185</v>
      </c>
      <c r="E10460">
        <v>57</v>
      </c>
    </row>
    <row r="10461" spans="1:5" ht="13.5" customHeight="1">
      <c r="A10461">
        <v>131</v>
      </c>
      <c r="B10461" t="str">
        <f t="shared" si="163"/>
        <v>131---58</v>
      </c>
      <c r="C10461" t="s">
        <v>5976</v>
      </c>
      <c r="D10461" t="s">
        <v>1162</v>
      </c>
      <c r="E10461">
        <v>58</v>
      </c>
    </row>
    <row r="10462" spans="1:5" ht="13.5" customHeight="1">
      <c r="A10462">
        <v>131</v>
      </c>
      <c r="B10462" t="str">
        <f t="shared" si="163"/>
        <v>131---59</v>
      </c>
      <c r="C10462" t="s">
        <v>6014</v>
      </c>
      <c r="D10462" t="s">
        <v>1107</v>
      </c>
      <c r="E10462">
        <v>59</v>
      </c>
    </row>
    <row r="10463" spans="1:5" ht="13.5" customHeight="1">
      <c r="A10463">
        <v>131</v>
      </c>
      <c r="B10463" t="str">
        <f t="shared" si="163"/>
        <v>131---60</v>
      </c>
      <c r="C10463" t="s">
        <v>5996</v>
      </c>
      <c r="D10463" t="s">
        <v>1356</v>
      </c>
      <c r="E10463">
        <v>60</v>
      </c>
    </row>
    <row r="10464" spans="1:5" ht="13.5" customHeight="1">
      <c r="A10464">
        <v>118</v>
      </c>
      <c r="B10464" t="str">
        <f t="shared" si="163"/>
        <v>118---1</v>
      </c>
      <c r="C10464" t="s">
        <v>4216</v>
      </c>
      <c r="D10464" t="s">
        <v>713</v>
      </c>
      <c r="E10464">
        <v>1</v>
      </c>
    </row>
    <row r="10465" spans="1:5" ht="13.5" customHeight="1">
      <c r="A10465">
        <v>118</v>
      </c>
      <c r="B10465" t="str">
        <f t="shared" si="163"/>
        <v>118---2</v>
      </c>
      <c r="C10465" t="s">
        <v>4216</v>
      </c>
      <c r="D10465" t="s">
        <v>924</v>
      </c>
      <c r="E10465">
        <v>2</v>
      </c>
    </row>
    <row r="10466" spans="1:5" ht="13.5" customHeight="1">
      <c r="A10466">
        <v>118</v>
      </c>
      <c r="B10466" t="str">
        <f t="shared" si="163"/>
        <v>118---3</v>
      </c>
      <c r="C10466" t="s">
        <v>4252</v>
      </c>
      <c r="D10466" t="s">
        <v>1143</v>
      </c>
      <c r="E10466">
        <v>3</v>
      </c>
    </row>
    <row r="10467" spans="1:5" ht="13.5" customHeight="1">
      <c r="A10467">
        <v>118</v>
      </c>
      <c r="B10467" t="str">
        <f t="shared" si="163"/>
        <v>118---4</v>
      </c>
      <c r="C10467" t="s">
        <v>4269</v>
      </c>
      <c r="D10467" t="s">
        <v>966</v>
      </c>
      <c r="E10467">
        <v>4</v>
      </c>
    </row>
    <row r="10468" spans="1:5" ht="13.5" customHeight="1">
      <c r="A10468">
        <v>118</v>
      </c>
      <c r="B10468" t="str">
        <f t="shared" si="163"/>
        <v>118---5</v>
      </c>
      <c r="C10468" t="s">
        <v>4271</v>
      </c>
      <c r="D10468" t="s">
        <v>1146</v>
      </c>
      <c r="E10468">
        <v>5</v>
      </c>
    </row>
    <row r="10469" spans="1:5" ht="13.5" customHeight="1">
      <c r="A10469">
        <v>118</v>
      </c>
      <c r="B10469" t="str">
        <f t="shared" si="163"/>
        <v>118---6</v>
      </c>
      <c r="C10469" t="s">
        <v>4239</v>
      </c>
      <c r="D10469" t="s">
        <v>891</v>
      </c>
      <c r="E10469">
        <v>6</v>
      </c>
    </row>
    <row r="10470" spans="1:5" ht="13.5" customHeight="1">
      <c r="A10470">
        <v>118</v>
      </c>
      <c r="B10470" t="str">
        <f t="shared" si="163"/>
        <v>118---7</v>
      </c>
      <c r="C10470" t="s">
        <v>4228</v>
      </c>
      <c r="D10470" t="s">
        <v>1148</v>
      </c>
      <c r="E10470">
        <v>7</v>
      </c>
    </row>
    <row r="10471" spans="1:5" ht="13.5" customHeight="1">
      <c r="A10471">
        <v>118</v>
      </c>
      <c r="B10471" t="str">
        <f t="shared" si="163"/>
        <v>118---8</v>
      </c>
      <c r="C10471" t="s">
        <v>4268</v>
      </c>
      <c r="D10471" t="s">
        <v>740</v>
      </c>
      <c r="E10471">
        <v>8</v>
      </c>
    </row>
    <row r="10472" spans="1:5" ht="13.5" customHeight="1">
      <c r="A10472">
        <v>118</v>
      </c>
      <c r="B10472" t="str">
        <f t="shared" si="163"/>
        <v>118---9</v>
      </c>
      <c r="C10472" t="s">
        <v>4230</v>
      </c>
      <c r="D10472" t="s">
        <v>1145</v>
      </c>
      <c r="E10472">
        <v>9</v>
      </c>
    </row>
    <row r="10473" spans="1:5" ht="13.5" customHeight="1">
      <c r="A10473">
        <v>118</v>
      </c>
      <c r="B10473" t="str">
        <f t="shared" si="163"/>
        <v>118---10</v>
      </c>
      <c r="C10473" t="s">
        <v>4244</v>
      </c>
      <c r="D10473" t="s">
        <v>1237</v>
      </c>
      <c r="E10473">
        <v>10</v>
      </c>
    </row>
    <row r="10474" spans="1:5" ht="13.5" customHeight="1">
      <c r="A10474">
        <v>118</v>
      </c>
      <c r="B10474" t="str">
        <f t="shared" si="163"/>
        <v>118---11</v>
      </c>
      <c r="C10474" t="s">
        <v>4231</v>
      </c>
      <c r="D10474" t="s">
        <v>879</v>
      </c>
      <c r="E10474">
        <v>11</v>
      </c>
    </row>
    <row r="10475" spans="1:5" ht="13.5" customHeight="1">
      <c r="A10475">
        <v>118</v>
      </c>
      <c r="B10475" t="str">
        <f t="shared" si="163"/>
        <v>118---12</v>
      </c>
      <c r="C10475" t="s">
        <v>4254</v>
      </c>
      <c r="D10475" t="s">
        <v>1181</v>
      </c>
      <c r="E10475">
        <v>12</v>
      </c>
    </row>
    <row r="10476" spans="1:5" ht="13.5" customHeight="1">
      <c r="A10476">
        <v>118</v>
      </c>
      <c r="B10476" t="str">
        <f t="shared" si="163"/>
        <v>118---13</v>
      </c>
      <c r="C10476" t="s">
        <v>4233</v>
      </c>
      <c r="D10476" t="s">
        <v>1191</v>
      </c>
      <c r="E10476">
        <v>13</v>
      </c>
    </row>
    <row r="10477" spans="1:5" ht="13.5" customHeight="1">
      <c r="A10477">
        <v>118</v>
      </c>
      <c r="B10477" t="str">
        <f t="shared" si="163"/>
        <v>118---14</v>
      </c>
      <c r="C10477" t="s">
        <v>735</v>
      </c>
      <c r="D10477" t="s">
        <v>744</v>
      </c>
      <c r="E10477">
        <v>14</v>
      </c>
    </row>
    <row r="10478" spans="1:5" ht="13.5" customHeight="1">
      <c r="A10478">
        <v>118</v>
      </c>
      <c r="B10478" t="str">
        <f t="shared" si="163"/>
        <v>118---15</v>
      </c>
      <c r="C10478" t="s">
        <v>739</v>
      </c>
      <c r="D10478" t="s">
        <v>736</v>
      </c>
      <c r="E10478">
        <v>15</v>
      </c>
    </row>
    <row r="10479" spans="1:5" ht="13.5" customHeight="1">
      <c r="A10479">
        <v>118</v>
      </c>
      <c r="B10479" t="str">
        <f t="shared" si="163"/>
        <v>118---16</v>
      </c>
      <c r="C10479" t="s">
        <v>888</v>
      </c>
      <c r="D10479" t="s">
        <v>1073</v>
      </c>
      <c r="E10479">
        <v>16</v>
      </c>
    </row>
    <row r="10480" spans="1:5" ht="13.5" customHeight="1">
      <c r="A10480">
        <v>118</v>
      </c>
      <c r="B10480" t="str">
        <f t="shared" si="163"/>
        <v>118---17</v>
      </c>
      <c r="C10480" t="s">
        <v>858</v>
      </c>
      <c r="D10480" t="s">
        <v>740</v>
      </c>
      <c r="E10480">
        <v>17</v>
      </c>
    </row>
    <row r="10481" spans="1:5" ht="13.5" customHeight="1">
      <c r="A10481">
        <v>118</v>
      </c>
      <c r="B10481" t="str">
        <f t="shared" si="163"/>
        <v>118---18</v>
      </c>
      <c r="C10481" t="s">
        <v>743</v>
      </c>
      <c r="D10481" t="s">
        <v>754</v>
      </c>
      <c r="E10481">
        <v>18</v>
      </c>
    </row>
    <row r="10482" spans="1:5" ht="13.5" customHeight="1">
      <c r="A10482">
        <v>118</v>
      </c>
      <c r="B10482" t="str">
        <f t="shared" si="163"/>
        <v>118---19</v>
      </c>
      <c r="C10482" t="s">
        <v>745</v>
      </c>
      <c r="D10482" t="s">
        <v>837</v>
      </c>
      <c r="E10482">
        <v>19</v>
      </c>
    </row>
    <row r="10483" spans="1:5" ht="13.5" customHeight="1">
      <c r="A10483">
        <v>118</v>
      </c>
      <c r="B10483" t="str">
        <f t="shared" si="163"/>
        <v>118---20</v>
      </c>
      <c r="C10483" t="s">
        <v>987</v>
      </c>
      <c r="D10483" t="s">
        <v>1263</v>
      </c>
      <c r="E10483">
        <v>20</v>
      </c>
    </row>
    <row r="10484" spans="1:5" ht="13.5" customHeight="1">
      <c r="A10484">
        <v>118</v>
      </c>
      <c r="B10484" t="str">
        <f t="shared" si="163"/>
        <v>118---21</v>
      </c>
      <c r="C10484" t="s">
        <v>989</v>
      </c>
      <c r="D10484" t="s">
        <v>738</v>
      </c>
      <c r="E10484">
        <v>21</v>
      </c>
    </row>
    <row r="10485" spans="1:5" ht="13.5" customHeight="1">
      <c r="A10485">
        <v>118</v>
      </c>
      <c r="B10485" t="str">
        <f t="shared" si="163"/>
        <v>118---22</v>
      </c>
      <c r="C10485" t="s">
        <v>749</v>
      </c>
      <c r="D10485" t="s">
        <v>1082</v>
      </c>
      <c r="E10485">
        <v>22</v>
      </c>
    </row>
    <row r="10486" spans="1:5" ht="13.5" customHeight="1">
      <c r="A10486">
        <v>118</v>
      </c>
      <c r="B10486" t="str">
        <f t="shared" si="163"/>
        <v>118---23</v>
      </c>
      <c r="C10486" t="s">
        <v>1074</v>
      </c>
      <c r="D10486" t="s">
        <v>880</v>
      </c>
      <c r="E10486">
        <v>23</v>
      </c>
    </row>
    <row r="10487" spans="1:5" ht="13.5" customHeight="1">
      <c r="A10487">
        <v>118</v>
      </c>
      <c r="B10487" t="str">
        <f t="shared" si="163"/>
        <v>118---24</v>
      </c>
      <c r="C10487" t="s">
        <v>1019</v>
      </c>
      <c r="D10487" t="s">
        <v>734</v>
      </c>
      <c r="E10487">
        <v>24</v>
      </c>
    </row>
    <row r="10488" spans="1:5" ht="13.5" customHeight="1">
      <c r="A10488">
        <v>118</v>
      </c>
      <c r="B10488" t="str">
        <f t="shared" si="163"/>
        <v>118---25</v>
      </c>
      <c r="C10488" t="s">
        <v>824</v>
      </c>
      <c r="D10488" t="s">
        <v>752</v>
      </c>
      <c r="E10488">
        <v>25</v>
      </c>
    </row>
    <row r="10489" spans="1:5" ht="13.5" customHeight="1">
      <c r="A10489">
        <v>118</v>
      </c>
      <c r="B10489" t="str">
        <f t="shared" si="163"/>
        <v>118---26</v>
      </c>
      <c r="C10489" t="s">
        <v>755</v>
      </c>
      <c r="D10489" t="s">
        <v>1146</v>
      </c>
      <c r="E10489">
        <v>26</v>
      </c>
    </row>
    <row r="10490" spans="1:5" ht="13.5" customHeight="1">
      <c r="A10490">
        <v>118</v>
      </c>
      <c r="B10490" t="str">
        <f t="shared" si="163"/>
        <v>118---27</v>
      </c>
      <c r="C10490" t="s">
        <v>759</v>
      </c>
      <c r="D10490" t="s">
        <v>823</v>
      </c>
      <c r="E10490">
        <v>27</v>
      </c>
    </row>
    <row r="10491" spans="1:5" ht="13.5" customHeight="1">
      <c r="A10491">
        <v>118</v>
      </c>
      <c r="B10491" t="str">
        <f t="shared" si="163"/>
        <v>118---28</v>
      </c>
      <c r="C10491" t="s">
        <v>991</v>
      </c>
      <c r="D10491" t="s">
        <v>966</v>
      </c>
      <c r="E10491">
        <v>28</v>
      </c>
    </row>
    <row r="10492" spans="1:5">
      <c r="A10492">
        <v>118</v>
      </c>
      <c r="B10492" t="str">
        <f t="shared" si="163"/>
        <v>118---29</v>
      </c>
      <c r="C10492" t="s">
        <v>1007</v>
      </c>
      <c r="D10492" t="s">
        <v>1150</v>
      </c>
      <c r="E10492">
        <v>29</v>
      </c>
    </row>
    <row r="10493" spans="1:5" ht="13.5" customHeight="1">
      <c r="A10493">
        <v>118</v>
      </c>
      <c r="B10493" t="str">
        <f t="shared" si="163"/>
        <v>118---30</v>
      </c>
      <c r="C10493" t="s">
        <v>834</v>
      </c>
      <c r="D10493" t="s">
        <v>1222</v>
      </c>
      <c r="E10493">
        <v>30</v>
      </c>
    </row>
    <row r="10494" spans="1:5" ht="13.5" customHeight="1">
      <c r="A10494">
        <v>118</v>
      </c>
      <c r="B10494" t="str">
        <f t="shared" si="163"/>
        <v>118---31</v>
      </c>
      <c r="C10494" t="s">
        <v>942</v>
      </c>
      <c r="D10494" t="s">
        <v>1068</v>
      </c>
      <c r="E10494">
        <v>31</v>
      </c>
    </row>
    <row r="10495" spans="1:5" ht="13.5" customHeight="1">
      <c r="A10495">
        <v>118</v>
      </c>
      <c r="B10495" t="str">
        <f t="shared" si="163"/>
        <v>118---32</v>
      </c>
      <c r="C10495" t="s">
        <v>1096</v>
      </c>
      <c r="D10495" t="s">
        <v>1215</v>
      </c>
      <c r="E10495">
        <v>32</v>
      </c>
    </row>
    <row r="10496" spans="1:5" ht="13.5" customHeight="1">
      <c r="A10496">
        <v>118</v>
      </c>
      <c r="B10496" t="str">
        <f t="shared" si="163"/>
        <v>118---33</v>
      </c>
      <c r="C10496" t="s">
        <v>1102</v>
      </c>
      <c r="D10496" t="s">
        <v>1190</v>
      </c>
      <c r="E10496">
        <v>33</v>
      </c>
    </row>
    <row r="10497" spans="1:5" ht="13.5" customHeight="1">
      <c r="A10497">
        <v>118</v>
      </c>
      <c r="B10497" t="str">
        <f t="shared" si="163"/>
        <v>118---34</v>
      </c>
      <c r="C10497" t="s">
        <v>868</v>
      </c>
      <c r="D10497" t="s">
        <v>758</v>
      </c>
      <c r="E10497">
        <v>34</v>
      </c>
    </row>
    <row r="10498" spans="1:5" ht="13.5" customHeight="1">
      <c r="A10498">
        <v>118</v>
      </c>
      <c r="B10498" t="str">
        <f t="shared" si="163"/>
        <v>118---35</v>
      </c>
      <c r="C10498" t="s">
        <v>944</v>
      </c>
      <c r="D10498" t="s">
        <v>1144</v>
      </c>
      <c r="E10498">
        <v>35</v>
      </c>
    </row>
    <row r="10499" spans="1:5" ht="13.5" customHeight="1">
      <c r="A10499">
        <v>118</v>
      </c>
      <c r="B10499" t="str">
        <f t="shared" ref="B10499:B10562" si="164">A10499&amp;"---"&amp;E10499</f>
        <v>118---36</v>
      </c>
      <c r="C10499" t="s">
        <v>969</v>
      </c>
      <c r="D10499" t="s">
        <v>802</v>
      </c>
      <c r="E10499">
        <v>36</v>
      </c>
    </row>
    <row r="10500" spans="1:5" ht="13.5" customHeight="1">
      <c r="A10500">
        <v>118</v>
      </c>
      <c r="B10500" t="str">
        <f t="shared" si="164"/>
        <v>118---37</v>
      </c>
      <c r="C10500" t="s">
        <v>5925</v>
      </c>
      <c r="D10500" t="s">
        <v>798</v>
      </c>
      <c r="E10500">
        <v>37</v>
      </c>
    </row>
    <row r="10501" spans="1:5" ht="13.5" customHeight="1">
      <c r="A10501">
        <v>118</v>
      </c>
      <c r="B10501" t="str">
        <f t="shared" si="164"/>
        <v>118---38</v>
      </c>
      <c r="C10501" t="s">
        <v>5961</v>
      </c>
      <c r="D10501" t="s">
        <v>935</v>
      </c>
      <c r="E10501">
        <v>38</v>
      </c>
    </row>
    <row r="10502" spans="1:5" ht="13.5" customHeight="1">
      <c r="A10502">
        <v>118</v>
      </c>
      <c r="B10502" t="str">
        <f t="shared" si="164"/>
        <v>118---39</v>
      </c>
      <c r="C10502" t="s">
        <v>5915</v>
      </c>
      <c r="D10502" t="s">
        <v>772</v>
      </c>
      <c r="E10502">
        <v>39</v>
      </c>
    </row>
    <row r="10503" spans="1:5" ht="13.5" customHeight="1">
      <c r="A10503">
        <v>118</v>
      </c>
      <c r="B10503" t="str">
        <f t="shared" si="164"/>
        <v>118---40</v>
      </c>
      <c r="C10503" t="s">
        <v>5977</v>
      </c>
      <c r="D10503" t="s">
        <v>1069</v>
      </c>
      <c r="E10503">
        <v>40</v>
      </c>
    </row>
    <row r="10504" spans="1:5" ht="13.5" customHeight="1">
      <c r="A10504">
        <v>118</v>
      </c>
      <c r="B10504" t="str">
        <f t="shared" si="164"/>
        <v>118---41</v>
      </c>
      <c r="C10504" t="s">
        <v>5917</v>
      </c>
      <c r="D10504" t="s">
        <v>789</v>
      </c>
      <c r="E10504">
        <v>41</v>
      </c>
    </row>
    <row r="10505" spans="1:5" ht="13.5" customHeight="1">
      <c r="A10505">
        <v>118</v>
      </c>
      <c r="B10505" t="str">
        <f t="shared" si="164"/>
        <v>118---42</v>
      </c>
      <c r="C10505" t="s">
        <v>5918</v>
      </c>
      <c r="D10505" t="s">
        <v>770</v>
      </c>
      <c r="E10505">
        <v>42</v>
      </c>
    </row>
    <row r="10506" spans="1:5" ht="13.5" customHeight="1">
      <c r="A10506">
        <v>118</v>
      </c>
      <c r="B10506" t="str">
        <f t="shared" si="164"/>
        <v>118---43</v>
      </c>
      <c r="C10506" t="s">
        <v>5963</v>
      </c>
      <c r="D10506" t="s">
        <v>937</v>
      </c>
      <c r="E10506">
        <v>43</v>
      </c>
    </row>
    <row r="10507" spans="1:5" ht="13.5" customHeight="1">
      <c r="A10507">
        <v>118</v>
      </c>
      <c r="B10507" t="str">
        <f t="shared" si="164"/>
        <v>118---44</v>
      </c>
      <c r="C10507" t="s">
        <v>5978</v>
      </c>
      <c r="D10507" t="s">
        <v>1191</v>
      </c>
      <c r="E10507">
        <v>44</v>
      </c>
    </row>
    <row r="10508" spans="1:5" ht="13.5" customHeight="1">
      <c r="A10508">
        <v>118</v>
      </c>
      <c r="B10508" t="str">
        <f t="shared" si="164"/>
        <v>118---45</v>
      </c>
      <c r="C10508" t="s">
        <v>5984</v>
      </c>
      <c r="D10508" t="s">
        <v>1232</v>
      </c>
      <c r="E10508">
        <v>45</v>
      </c>
    </row>
    <row r="10509" spans="1:5" ht="13.5" customHeight="1">
      <c r="A10509">
        <v>118</v>
      </c>
      <c r="B10509" t="str">
        <f t="shared" si="164"/>
        <v>118---46</v>
      </c>
      <c r="C10509" t="s">
        <v>5964</v>
      </c>
      <c r="D10509" t="s">
        <v>1176</v>
      </c>
      <c r="E10509">
        <v>46</v>
      </c>
    </row>
    <row r="10510" spans="1:5" ht="13.5" customHeight="1">
      <c r="A10510">
        <v>118</v>
      </c>
      <c r="B10510" t="str">
        <f t="shared" si="164"/>
        <v>118---47</v>
      </c>
      <c r="C10510" t="s">
        <v>5951</v>
      </c>
      <c r="D10510" t="s">
        <v>879</v>
      </c>
      <c r="E10510">
        <v>47</v>
      </c>
    </row>
    <row r="10511" spans="1:5" ht="13.5" customHeight="1">
      <c r="A10511">
        <v>118</v>
      </c>
      <c r="B10511" t="str">
        <f t="shared" si="164"/>
        <v>118---48</v>
      </c>
      <c r="C10511" t="s">
        <v>5979</v>
      </c>
      <c r="D10511" t="s">
        <v>1071</v>
      </c>
      <c r="E10511">
        <v>48</v>
      </c>
    </row>
    <row r="10512" spans="1:5" ht="13.5" customHeight="1">
      <c r="A10512">
        <v>118</v>
      </c>
      <c r="B10512" t="str">
        <f t="shared" si="164"/>
        <v>118---49</v>
      </c>
      <c r="C10512" t="s">
        <v>5952</v>
      </c>
      <c r="D10512" t="s">
        <v>891</v>
      </c>
      <c r="E10512">
        <v>49</v>
      </c>
    </row>
    <row r="10513" spans="1:5" ht="13.5" customHeight="1">
      <c r="A10513">
        <v>118</v>
      </c>
      <c r="B10513" t="str">
        <f t="shared" si="164"/>
        <v>118---50</v>
      </c>
      <c r="C10513" t="s">
        <v>5957</v>
      </c>
      <c r="D10513" t="s">
        <v>913</v>
      </c>
      <c r="E10513">
        <v>50</v>
      </c>
    </row>
    <row r="10514" spans="1:5" ht="13.5" customHeight="1">
      <c r="A10514">
        <v>118</v>
      </c>
      <c r="B10514" t="str">
        <f t="shared" si="164"/>
        <v>118---51</v>
      </c>
      <c r="C10514" t="s">
        <v>5987</v>
      </c>
      <c r="D10514" t="s">
        <v>1249</v>
      </c>
      <c r="E10514">
        <v>51</v>
      </c>
    </row>
    <row r="10515" spans="1:5" ht="13.5" customHeight="1">
      <c r="A10515">
        <v>118</v>
      </c>
      <c r="B10515" t="str">
        <f t="shared" si="164"/>
        <v>118---52</v>
      </c>
      <c r="C10515" t="s">
        <v>5923</v>
      </c>
      <c r="D10515" t="s">
        <v>766</v>
      </c>
      <c r="E10515">
        <v>52</v>
      </c>
    </row>
    <row r="10516" spans="1:5" ht="13.5" customHeight="1">
      <c r="A10516">
        <v>118</v>
      </c>
      <c r="B10516" t="str">
        <f t="shared" si="164"/>
        <v>118---53</v>
      </c>
      <c r="C10516" t="s">
        <v>6005</v>
      </c>
      <c r="D10516" t="s">
        <v>1237</v>
      </c>
      <c r="E10516">
        <v>53</v>
      </c>
    </row>
    <row r="10517" spans="1:5" ht="13.5" customHeight="1">
      <c r="A10517">
        <v>118</v>
      </c>
      <c r="B10517" t="str">
        <f t="shared" si="164"/>
        <v>118---54</v>
      </c>
      <c r="C10517" t="s">
        <v>5981</v>
      </c>
      <c r="D10517" t="s">
        <v>1225</v>
      </c>
      <c r="E10517">
        <v>54</v>
      </c>
    </row>
    <row r="10518" spans="1:5" ht="13.5" customHeight="1">
      <c r="A10518">
        <v>119</v>
      </c>
      <c r="B10518" t="str">
        <f t="shared" si="164"/>
        <v>119---1</v>
      </c>
      <c r="C10518" t="s">
        <v>4234</v>
      </c>
      <c r="D10518" t="s">
        <v>1255</v>
      </c>
      <c r="E10518">
        <v>1</v>
      </c>
    </row>
    <row r="10519" spans="1:5" ht="13.5" customHeight="1">
      <c r="A10519">
        <v>119</v>
      </c>
      <c r="B10519" t="str">
        <f t="shared" si="164"/>
        <v>119---2</v>
      </c>
      <c r="C10519" t="s">
        <v>4216</v>
      </c>
      <c r="D10519" t="s">
        <v>1255</v>
      </c>
      <c r="E10519">
        <v>2</v>
      </c>
    </row>
    <row r="10520" spans="1:5" ht="13.5" customHeight="1">
      <c r="A10520">
        <v>119</v>
      </c>
      <c r="B10520" t="str">
        <f t="shared" si="164"/>
        <v>119---3</v>
      </c>
      <c r="C10520" t="s">
        <v>4216</v>
      </c>
      <c r="D10520" t="s">
        <v>734</v>
      </c>
      <c r="E10520">
        <v>3</v>
      </c>
    </row>
    <row r="10521" spans="1:5" ht="13.5" customHeight="1">
      <c r="A10521">
        <v>119</v>
      </c>
      <c r="B10521" t="str">
        <f t="shared" si="164"/>
        <v>119---4</v>
      </c>
      <c r="C10521" t="s">
        <v>4216</v>
      </c>
      <c r="D10521" t="s">
        <v>1239</v>
      </c>
      <c r="E10521">
        <v>4</v>
      </c>
    </row>
    <row r="10522" spans="1:5" ht="13.5" customHeight="1">
      <c r="A10522">
        <v>119</v>
      </c>
      <c r="B10522" t="str">
        <f t="shared" si="164"/>
        <v>119---5</v>
      </c>
      <c r="C10522" t="s">
        <v>4216</v>
      </c>
      <c r="D10522" t="s">
        <v>713</v>
      </c>
      <c r="E10522">
        <v>5</v>
      </c>
    </row>
    <row r="10523" spans="1:5" ht="13.5" customHeight="1">
      <c r="A10523">
        <v>119</v>
      </c>
      <c r="B10523" t="str">
        <f t="shared" si="164"/>
        <v>119---6</v>
      </c>
      <c r="C10523" t="s">
        <v>4216</v>
      </c>
      <c r="D10523" t="s">
        <v>924</v>
      </c>
      <c r="E10523">
        <v>6</v>
      </c>
    </row>
    <row r="10524" spans="1:5" ht="13.5" customHeight="1">
      <c r="A10524">
        <v>119</v>
      </c>
      <c r="B10524" t="str">
        <f t="shared" si="164"/>
        <v>119---7</v>
      </c>
      <c r="C10524" t="s">
        <v>4216</v>
      </c>
      <c r="D10524" t="s">
        <v>1143</v>
      </c>
      <c r="E10524">
        <v>7</v>
      </c>
    </row>
    <row r="10525" spans="1:5" ht="13.5" customHeight="1">
      <c r="A10525">
        <v>119</v>
      </c>
      <c r="B10525" t="str">
        <f t="shared" si="164"/>
        <v>119---8</v>
      </c>
      <c r="C10525" t="s">
        <v>4216</v>
      </c>
      <c r="D10525" t="s">
        <v>966</v>
      </c>
      <c r="E10525">
        <v>8</v>
      </c>
    </row>
    <row r="10526" spans="1:5" ht="13.5" customHeight="1">
      <c r="A10526">
        <v>119</v>
      </c>
      <c r="B10526" t="str">
        <f t="shared" si="164"/>
        <v>119---9</v>
      </c>
      <c r="C10526" t="s">
        <v>4271</v>
      </c>
      <c r="D10526" t="s">
        <v>1146</v>
      </c>
      <c r="E10526">
        <v>9</v>
      </c>
    </row>
    <row r="10527" spans="1:5" ht="13.5" customHeight="1">
      <c r="A10527">
        <v>119</v>
      </c>
      <c r="B10527" t="str">
        <f t="shared" si="164"/>
        <v>119---10</v>
      </c>
      <c r="C10527" t="s">
        <v>4239</v>
      </c>
      <c r="D10527" t="s">
        <v>891</v>
      </c>
      <c r="E10527">
        <v>10</v>
      </c>
    </row>
    <row r="10528" spans="1:5" ht="13.5" customHeight="1">
      <c r="A10528">
        <v>119</v>
      </c>
      <c r="B10528" t="str">
        <f t="shared" si="164"/>
        <v>119---11</v>
      </c>
      <c r="C10528" t="s">
        <v>4228</v>
      </c>
      <c r="D10528" t="s">
        <v>1148</v>
      </c>
      <c r="E10528">
        <v>11</v>
      </c>
    </row>
    <row r="10529" spans="1:5" ht="13.5" customHeight="1">
      <c r="A10529">
        <v>119</v>
      </c>
      <c r="B10529" t="str">
        <f t="shared" si="164"/>
        <v>119---12</v>
      </c>
      <c r="C10529" t="s">
        <v>4268</v>
      </c>
      <c r="D10529" t="s">
        <v>740</v>
      </c>
      <c r="E10529">
        <v>12</v>
      </c>
    </row>
    <row r="10530" spans="1:5" ht="13.5" customHeight="1">
      <c r="A10530">
        <v>119</v>
      </c>
      <c r="B10530" t="str">
        <f t="shared" si="164"/>
        <v>119---13</v>
      </c>
      <c r="C10530" t="s">
        <v>4230</v>
      </c>
      <c r="D10530" t="s">
        <v>1145</v>
      </c>
      <c r="E10530">
        <v>13</v>
      </c>
    </row>
    <row r="10531" spans="1:5" ht="13.5" customHeight="1">
      <c r="A10531">
        <v>119</v>
      </c>
      <c r="B10531" t="str">
        <f t="shared" si="164"/>
        <v>119---14</v>
      </c>
      <c r="C10531" t="s">
        <v>4244</v>
      </c>
      <c r="D10531" t="s">
        <v>1237</v>
      </c>
      <c r="E10531">
        <v>14</v>
      </c>
    </row>
    <row r="10532" spans="1:5" ht="13.5" customHeight="1">
      <c r="A10532">
        <v>119</v>
      </c>
      <c r="B10532" t="str">
        <f t="shared" si="164"/>
        <v>119---15</v>
      </c>
      <c r="C10532" t="s">
        <v>4262</v>
      </c>
      <c r="D10532" t="s">
        <v>879</v>
      </c>
      <c r="E10532">
        <v>15</v>
      </c>
    </row>
    <row r="10533" spans="1:5" ht="13.5" customHeight="1">
      <c r="A10533">
        <v>119</v>
      </c>
      <c r="B10533" t="str">
        <f t="shared" si="164"/>
        <v>119---16</v>
      </c>
      <c r="C10533" t="s">
        <v>4233</v>
      </c>
      <c r="D10533" t="s">
        <v>1181</v>
      </c>
      <c r="E10533">
        <v>16</v>
      </c>
    </row>
    <row r="10534" spans="1:5" ht="13.5" customHeight="1">
      <c r="A10534">
        <v>119</v>
      </c>
      <c r="B10534" t="str">
        <f t="shared" si="164"/>
        <v>119---17</v>
      </c>
      <c r="C10534" t="s">
        <v>4236</v>
      </c>
      <c r="D10534" t="s">
        <v>1191</v>
      </c>
      <c r="E10534">
        <v>17</v>
      </c>
    </row>
    <row r="10535" spans="1:5" ht="13.5" customHeight="1">
      <c r="A10535">
        <v>119</v>
      </c>
      <c r="B10535" t="str">
        <f t="shared" si="164"/>
        <v>119---18</v>
      </c>
      <c r="C10535" t="s">
        <v>4248</v>
      </c>
      <c r="D10535" t="s">
        <v>880</v>
      </c>
      <c r="E10535">
        <v>18</v>
      </c>
    </row>
    <row r="10536" spans="1:5" ht="13.5" customHeight="1">
      <c r="A10536">
        <v>119</v>
      </c>
      <c r="B10536" t="str">
        <f t="shared" si="164"/>
        <v>119---19</v>
      </c>
      <c r="C10536" t="s">
        <v>1017</v>
      </c>
      <c r="D10536" t="s">
        <v>796</v>
      </c>
      <c r="E10536">
        <v>19</v>
      </c>
    </row>
    <row r="10537" spans="1:5" ht="13.5" customHeight="1">
      <c r="A10537">
        <v>119</v>
      </c>
      <c r="B10537" t="str">
        <f t="shared" si="164"/>
        <v>119---20</v>
      </c>
      <c r="C10537" t="s">
        <v>731</v>
      </c>
      <c r="D10537" t="s">
        <v>800</v>
      </c>
      <c r="E10537">
        <v>20</v>
      </c>
    </row>
    <row r="10538" spans="1:5" ht="13.5" customHeight="1">
      <c r="A10538">
        <v>119</v>
      </c>
      <c r="B10538" t="str">
        <f t="shared" si="164"/>
        <v>119---21</v>
      </c>
      <c r="C10538" t="s">
        <v>735</v>
      </c>
      <c r="D10538" t="s">
        <v>744</v>
      </c>
      <c r="E10538">
        <v>21</v>
      </c>
    </row>
    <row r="10539" spans="1:5" ht="13.5" customHeight="1">
      <c r="A10539">
        <v>119</v>
      </c>
      <c r="B10539" t="str">
        <f t="shared" si="164"/>
        <v>119---22</v>
      </c>
      <c r="C10539" t="s">
        <v>739</v>
      </c>
      <c r="D10539" t="s">
        <v>736</v>
      </c>
      <c r="E10539">
        <v>22</v>
      </c>
    </row>
    <row r="10540" spans="1:5" ht="13.5" customHeight="1">
      <c r="A10540">
        <v>119</v>
      </c>
      <c r="B10540" t="str">
        <f t="shared" si="164"/>
        <v>119---23</v>
      </c>
      <c r="C10540" t="s">
        <v>888</v>
      </c>
      <c r="D10540" t="s">
        <v>1073</v>
      </c>
      <c r="E10540">
        <v>23</v>
      </c>
    </row>
    <row r="10541" spans="1:5" ht="13.5" customHeight="1">
      <c r="A10541">
        <v>119</v>
      </c>
      <c r="B10541" t="str">
        <f t="shared" si="164"/>
        <v>119---24</v>
      </c>
      <c r="C10541" t="s">
        <v>858</v>
      </c>
      <c r="D10541" t="s">
        <v>740</v>
      </c>
      <c r="E10541">
        <v>24</v>
      </c>
    </row>
    <row r="10542" spans="1:5" ht="13.5" customHeight="1">
      <c r="A10542">
        <v>119</v>
      </c>
      <c r="B10542" t="str">
        <f t="shared" si="164"/>
        <v>119---25</v>
      </c>
      <c r="C10542" t="s">
        <v>743</v>
      </c>
      <c r="D10542" t="s">
        <v>754</v>
      </c>
      <c r="E10542">
        <v>25</v>
      </c>
    </row>
    <row r="10543" spans="1:5" ht="13.5" customHeight="1">
      <c r="A10543">
        <v>119</v>
      </c>
      <c r="B10543" t="str">
        <f t="shared" si="164"/>
        <v>119---26</v>
      </c>
      <c r="C10543" t="s">
        <v>745</v>
      </c>
      <c r="D10543" t="s">
        <v>837</v>
      </c>
      <c r="E10543">
        <v>26</v>
      </c>
    </row>
    <row r="10544" spans="1:5" ht="13.5" customHeight="1">
      <c r="A10544">
        <v>119</v>
      </c>
      <c r="B10544" t="str">
        <f t="shared" si="164"/>
        <v>119---27</v>
      </c>
      <c r="C10544" t="s">
        <v>987</v>
      </c>
      <c r="D10544" t="s">
        <v>1263</v>
      </c>
      <c r="E10544">
        <v>27</v>
      </c>
    </row>
    <row r="10545" spans="1:5" ht="13.5" customHeight="1">
      <c r="A10545">
        <v>119</v>
      </c>
      <c r="B10545" t="str">
        <f t="shared" si="164"/>
        <v>119---28</v>
      </c>
      <c r="C10545" t="s">
        <v>989</v>
      </c>
      <c r="D10545" t="s">
        <v>738</v>
      </c>
      <c r="E10545">
        <v>28</v>
      </c>
    </row>
    <row r="10546" spans="1:5" ht="13.5" customHeight="1">
      <c r="A10546">
        <v>119</v>
      </c>
      <c r="B10546" t="str">
        <f t="shared" si="164"/>
        <v>119---29</v>
      </c>
      <c r="C10546" t="s">
        <v>749</v>
      </c>
      <c r="D10546" t="s">
        <v>1082</v>
      </c>
      <c r="E10546">
        <v>29</v>
      </c>
    </row>
    <row r="10547" spans="1:5" ht="13.5" customHeight="1">
      <c r="A10547">
        <v>119</v>
      </c>
      <c r="B10547" t="str">
        <f t="shared" si="164"/>
        <v>119---30</v>
      </c>
      <c r="C10547" t="s">
        <v>1074</v>
      </c>
      <c r="D10547" t="s">
        <v>880</v>
      </c>
      <c r="E10547">
        <v>30</v>
      </c>
    </row>
    <row r="10548" spans="1:5" ht="13.5" customHeight="1">
      <c r="A10548">
        <v>119</v>
      </c>
      <c r="B10548" t="str">
        <f t="shared" si="164"/>
        <v>119---31</v>
      </c>
      <c r="C10548" t="s">
        <v>1019</v>
      </c>
      <c r="D10548" t="s">
        <v>734</v>
      </c>
      <c r="E10548">
        <v>31</v>
      </c>
    </row>
    <row r="10549" spans="1:5" ht="13.5" customHeight="1">
      <c r="A10549">
        <v>119</v>
      </c>
      <c r="B10549" t="str">
        <f t="shared" si="164"/>
        <v>119---32</v>
      </c>
      <c r="C10549" t="s">
        <v>824</v>
      </c>
      <c r="D10549" t="s">
        <v>752</v>
      </c>
      <c r="E10549">
        <v>32</v>
      </c>
    </row>
    <row r="10550" spans="1:5" ht="13.5" customHeight="1">
      <c r="A10550">
        <v>119</v>
      </c>
      <c r="B10550" t="str">
        <f t="shared" si="164"/>
        <v>119---33</v>
      </c>
      <c r="C10550" t="s">
        <v>755</v>
      </c>
      <c r="D10550" t="s">
        <v>1146</v>
      </c>
      <c r="E10550">
        <v>33</v>
      </c>
    </row>
    <row r="10551" spans="1:5" ht="13.5" customHeight="1">
      <c r="A10551">
        <v>119</v>
      </c>
      <c r="B10551" t="str">
        <f t="shared" si="164"/>
        <v>119---34</v>
      </c>
      <c r="C10551" t="s">
        <v>940</v>
      </c>
      <c r="D10551" t="s">
        <v>1239</v>
      </c>
      <c r="E10551">
        <v>34</v>
      </c>
    </row>
    <row r="10552" spans="1:5" ht="13.5" customHeight="1">
      <c r="A10552">
        <v>119</v>
      </c>
      <c r="B10552" t="str">
        <f t="shared" si="164"/>
        <v>119---35</v>
      </c>
      <c r="C10552" t="s">
        <v>759</v>
      </c>
      <c r="D10552" t="s">
        <v>823</v>
      </c>
      <c r="E10552">
        <v>35</v>
      </c>
    </row>
    <row r="10553" spans="1:5" ht="13.5" customHeight="1">
      <c r="A10553">
        <v>119</v>
      </c>
      <c r="B10553" t="str">
        <f t="shared" si="164"/>
        <v>119---36</v>
      </c>
      <c r="C10553" t="s">
        <v>991</v>
      </c>
      <c r="D10553" t="s">
        <v>966</v>
      </c>
      <c r="E10553">
        <v>36</v>
      </c>
    </row>
    <row r="10554" spans="1:5" ht="13.5" customHeight="1">
      <c r="A10554">
        <v>119</v>
      </c>
      <c r="B10554" t="str">
        <f t="shared" si="164"/>
        <v>119---37</v>
      </c>
      <c r="C10554" t="s">
        <v>1007</v>
      </c>
      <c r="D10554" t="s">
        <v>1150</v>
      </c>
      <c r="E10554">
        <v>37</v>
      </c>
    </row>
    <row r="10555" spans="1:5" ht="13.5" customHeight="1">
      <c r="A10555">
        <v>119</v>
      </c>
      <c r="B10555" t="str">
        <f t="shared" si="164"/>
        <v>119---38</v>
      </c>
      <c r="C10555" t="s">
        <v>834</v>
      </c>
      <c r="D10555" t="s">
        <v>1222</v>
      </c>
      <c r="E10555">
        <v>38</v>
      </c>
    </row>
    <row r="10556" spans="1:5" ht="13.5" customHeight="1">
      <c r="A10556">
        <v>119</v>
      </c>
      <c r="B10556" t="str">
        <f t="shared" si="164"/>
        <v>119---39</v>
      </c>
      <c r="C10556" t="s">
        <v>942</v>
      </c>
      <c r="D10556" t="s">
        <v>1068</v>
      </c>
      <c r="E10556">
        <v>39</v>
      </c>
    </row>
    <row r="10557" spans="1:5" ht="13.5" customHeight="1">
      <c r="A10557">
        <v>119</v>
      </c>
      <c r="B10557" t="str">
        <f t="shared" si="164"/>
        <v>119---40</v>
      </c>
      <c r="C10557" t="s">
        <v>1096</v>
      </c>
      <c r="D10557" t="s">
        <v>1215</v>
      </c>
      <c r="E10557">
        <v>40</v>
      </c>
    </row>
    <row r="10558" spans="1:5" ht="13.5" customHeight="1">
      <c r="A10558">
        <v>119</v>
      </c>
      <c r="B10558" t="str">
        <f t="shared" si="164"/>
        <v>119---41</v>
      </c>
      <c r="C10558" t="s">
        <v>1102</v>
      </c>
      <c r="D10558" t="s">
        <v>1190</v>
      </c>
      <c r="E10558">
        <v>41</v>
      </c>
    </row>
    <row r="10559" spans="1:5" ht="13.5" customHeight="1">
      <c r="A10559">
        <v>119</v>
      </c>
      <c r="B10559" t="str">
        <f t="shared" si="164"/>
        <v>119---42</v>
      </c>
      <c r="C10559" t="s">
        <v>868</v>
      </c>
      <c r="D10559" t="s">
        <v>758</v>
      </c>
      <c r="E10559">
        <v>42</v>
      </c>
    </row>
    <row r="10560" spans="1:5" ht="13.5" customHeight="1">
      <c r="A10560">
        <v>119</v>
      </c>
      <c r="B10560" t="str">
        <f t="shared" si="164"/>
        <v>119---43</v>
      </c>
      <c r="C10560" t="s">
        <v>944</v>
      </c>
      <c r="D10560" t="s">
        <v>1144</v>
      </c>
      <c r="E10560">
        <v>43</v>
      </c>
    </row>
    <row r="10561" spans="1:5" ht="13.5" customHeight="1">
      <c r="A10561">
        <v>119</v>
      </c>
      <c r="B10561" t="str">
        <f t="shared" si="164"/>
        <v>119---44</v>
      </c>
      <c r="C10561" t="s">
        <v>969</v>
      </c>
      <c r="D10561" t="s">
        <v>802</v>
      </c>
      <c r="E10561">
        <v>44</v>
      </c>
    </row>
    <row r="10562" spans="1:5" ht="13.5" customHeight="1">
      <c r="A10562">
        <v>119</v>
      </c>
      <c r="B10562" t="str">
        <f t="shared" si="164"/>
        <v>119---45</v>
      </c>
      <c r="C10562" t="s">
        <v>916</v>
      </c>
      <c r="D10562" t="s">
        <v>1401</v>
      </c>
      <c r="E10562">
        <v>45</v>
      </c>
    </row>
    <row r="10563" spans="1:5" ht="13.5" customHeight="1">
      <c r="A10563">
        <v>119</v>
      </c>
      <c r="B10563" t="str">
        <f t="shared" ref="B10563:B10626" si="165">A10563&amp;"---"&amp;E10563</f>
        <v>119---46</v>
      </c>
      <c r="C10563" t="s">
        <v>5925</v>
      </c>
      <c r="D10563" t="s">
        <v>798</v>
      </c>
      <c r="E10563">
        <v>46</v>
      </c>
    </row>
    <row r="10564" spans="1:5">
      <c r="A10564">
        <v>119</v>
      </c>
      <c r="B10564" t="str">
        <f t="shared" si="165"/>
        <v>119---47</v>
      </c>
      <c r="C10564" t="s">
        <v>5961</v>
      </c>
      <c r="D10564" t="s">
        <v>935</v>
      </c>
      <c r="E10564">
        <v>47</v>
      </c>
    </row>
    <row r="10565" spans="1:5">
      <c r="A10565">
        <v>119</v>
      </c>
      <c r="B10565" t="str">
        <f t="shared" si="165"/>
        <v>119---48</v>
      </c>
      <c r="C10565" t="s">
        <v>5915</v>
      </c>
      <c r="D10565" t="s">
        <v>772</v>
      </c>
      <c r="E10565">
        <v>48</v>
      </c>
    </row>
    <row r="10566" spans="1:5" ht="13.5" customHeight="1">
      <c r="A10566">
        <v>119</v>
      </c>
      <c r="B10566" t="str">
        <f t="shared" si="165"/>
        <v>119---49</v>
      </c>
      <c r="C10566" t="s">
        <v>5977</v>
      </c>
      <c r="D10566" t="s">
        <v>1069</v>
      </c>
      <c r="E10566">
        <v>49</v>
      </c>
    </row>
    <row r="10567" spans="1:5" ht="13.5" customHeight="1">
      <c r="A10567">
        <v>119</v>
      </c>
      <c r="B10567" t="str">
        <f t="shared" si="165"/>
        <v>119---50</v>
      </c>
      <c r="C10567" t="s">
        <v>5917</v>
      </c>
      <c r="D10567" t="s">
        <v>789</v>
      </c>
      <c r="E10567">
        <v>50</v>
      </c>
    </row>
    <row r="10568" spans="1:5" ht="13.5" customHeight="1">
      <c r="A10568">
        <v>119</v>
      </c>
      <c r="B10568" t="str">
        <f t="shared" si="165"/>
        <v>119---51</v>
      </c>
      <c r="C10568" t="s">
        <v>5918</v>
      </c>
      <c r="D10568" t="s">
        <v>770</v>
      </c>
      <c r="E10568">
        <v>51</v>
      </c>
    </row>
    <row r="10569" spans="1:5" ht="13.5" customHeight="1">
      <c r="A10569">
        <v>119</v>
      </c>
      <c r="B10569" t="str">
        <f t="shared" si="165"/>
        <v>119---52</v>
      </c>
      <c r="C10569" t="s">
        <v>5963</v>
      </c>
      <c r="D10569" t="s">
        <v>937</v>
      </c>
      <c r="E10569">
        <v>52</v>
      </c>
    </row>
    <row r="10570" spans="1:5" ht="13.5" customHeight="1">
      <c r="A10570">
        <v>119</v>
      </c>
      <c r="B10570" t="str">
        <f t="shared" si="165"/>
        <v>119---53</v>
      </c>
      <c r="C10570" t="s">
        <v>5978</v>
      </c>
      <c r="D10570" t="s">
        <v>1191</v>
      </c>
      <c r="E10570">
        <v>53</v>
      </c>
    </row>
    <row r="10571" spans="1:5" ht="13.5" customHeight="1">
      <c r="A10571">
        <v>119</v>
      </c>
      <c r="B10571" t="str">
        <f t="shared" si="165"/>
        <v>119---54</v>
      </c>
      <c r="C10571" t="s">
        <v>5984</v>
      </c>
      <c r="D10571" t="s">
        <v>1232</v>
      </c>
      <c r="E10571">
        <v>54</v>
      </c>
    </row>
    <row r="10572" spans="1:5" ht="13.5" customHeight="1">
      <c r="A10572">
        <v>119</v>
      </c>
      <c r="B10572" t="str">
        <f t="shared" si="165"/>
        <v>119---55</v>
      </c>
      <c r="C10572" t="s">
        <v>5964</v>
      </c>
      <c r="D10572" t="s">
        <v>1176</v>
      </c>
      <c r="E10572">
        <v>55</v>
      </c>
    </row>
    <row r="10573" spans="1:5" ht="13.5" customHeight="1">
      <c r="A10573">
        <v>119</v>
      </c>
      <c r="B10573" t="str">
        <f t="shared" si="165"/>
        <v>119---56</v>
      </c>
      <c r="C10573" t="s">
        <v>5951</v>
      </c>
      <c r="D10573" t="s">
        <v>879</v>
      </c>
      <c r="E10573">
        <v>56</v>
      </c>
    </row>
    <row r="10574" spans="1:5" ht="13.5" customHeight="1">
      <c r="A10574">
        <v>119</v>
      </c>
      <c r="B10574" t="str">
        <f t="shared" si="165"/>
        <v>119---57</v>
      </c>
      <c r="C10574" t="s">
        <v>5979</v>
      </c>
      <c r="D10574" t="s">
        <v>1071</v>
      </c>
      <c r="E10574">
        <v>57</v>
      </c>
    </row>
    <row r="10575" spans="1:5" ht="13.5" customHeight="1">
      <c r="A10575">
        <v>119</v>
      </c>
      <c r="B10575" t="str">
        <f t="shared" si="165"/>
        <v>119---58</v>
      </c>
      <c r="C10575" t="s">
        <v>5952</v>
      </c>
      <c r="D10575" t="s">
        <v>891</v>
      </c>
      <c r="E10575">
        <v>58</v>
      </c>
    </row>
    <row r="10576" spans="1:5" ht="13.5" customHeight="1">
      <c r="A10576">
        <v>119</v>
      </c>
      <c r="B10576" t="str">
        <f t="shared" si="165"/>
        <v>119---59</v>
      </c>
      <c r="C10576" t="s">
        <v>5954</v>
      </c>
      <c r="D10576" t="s">
        <v>1166</v>
      </c>
      <c r="E10576">
        <v>59</v>
      </c>
    </row>
    <row r="10577" spans="1:5" ht="13.5" customHeight="1">
      <c r="A10577">
        <v>119</v>
      </c>
      <c r="B10577" t="str">
        <f t="shared" si="165"/>
        <v>119---60</v>
      </c>
      <c r="C10577" t="s">
        <v>5957</v>
      </c>
      <c r="D10577" t="s">
        <v>913</v>
      </c>
      <c r="E10577">
        <v>60</v>
      </c>
    </row>
    <row r="10578" spans="1:5" ht="13.5" customHeight="1">
      <c r="A10578">
        <v>119</v>
      </c>
      <c r="B10578" t="str">
        <f t="shared" si="165"/>
        <v>119---61</v>
      </c>
      <c r="C10578" t="s">
        <v>5991</v>
      </c>
      <c r="D10578" t="s">
        <v>1092</v>
      </c>
      <c r="E10578">
        <v>61</v>
      </c>
    </row>
    <row r="10579" spans="1:5" ht="13.5" customHeight="1">
      <c r="A10579">
        <v>119</v>
      </c>
      <c r="B10579" t="str">
        <f t="shared" si="165"/>
        <v>119---62</v>
      </c>
      <c r="C10579" t="s">
        <v>5987</v>
      </c>
      <c r="D10579" t="s">
        <v>1249</v>
      </c>
      <c r="E10579">
        <v>62</v>
      </c>
    </row>
    <row r="10580" spans="1:5" ht="13.5" customHeight="1">
      <c r="A10580">
        <v>119</v>
      </c>
      <c r="B10580" t="str">
        <f t="shared" si="165"/>
        <v>119---63</v>
      </c>
      <c r="C10580" t="s">
        <v>5923</v>
      </c>
      <c r="D10580" t="s">
        <v>766</v>
      </c>
      <c r="E10580">
        <v>63</v>
      </c>
    </row>
    <row r="10581" spans="1:5" ht="13.5" customHeight="1">
      <c r="A10581">
        <v>119</v>
      </c>
      <c r="B10581" t="str">
        <f t="shared" si="165"/>
        <v>119---64</v>
      </c>
      <c r="C10581" t="s">
        <v>6005</v>
      </c>
      <c r="D10581" t="s">
        <v>1237</v>
      </c>
      <c r="E10581">
        <v>64</v>
      </c>
    </row>
    <row r="10582" spans="1:5" ht="13.5" customHeight="1">
      <c r="A10582">
        <v>119</v>
      </c>
      <c r="B10582" t="str">
        <f t="shared" si="165"/>
        <v>119---65</v>
      </c>
      <c r="C10582" t="s">
        <v>5981</v>
      </c>
      <c r="D10582" t="s">
        <v>1225</v>
      </c>
      <c r="E10582">
        <v>65</v>
      </c>
    </row>
    <row r="10583" spans="1:5" ht="13.5" customHeight="1">
      <c r="A10583">
        <v>119</v>
      </c>
      <c r="B10583" t="str">
        <f t="shared" si="165"/>
        <v>119---66</v>
      </c>
      <c r="C10583" t="s">
        <v>5959</v>
      </c>
      <c r="D10583" t="s">
        <v>6222</v>
      </c>
      <c r="E10583">
        <v>66</v>
      </c>
    </row>
    <row r="10584" spans="1:5" ht="13.5" customHeight="1">
      <c r="A10584">
        <v>252</v>
      </c>
      <c r="B10584" t="str">
        <f t="shared" si="165"/>
        <v>252---1</v>
      </c>
      <c r="C10584" t="s">
        <v>4216</v>
      </c>
      <c r="D10584" t="s">
        <v>1137</v>
      </c>
      <c r="E10584">
        <v>1</v>
      </c>
    </row>
    <row r="10585" spans="1:5" ht="13.5" customHeight="1">
      <c r="A10585">
        <v>252</v>
      </c>
      <c r="B10585" t="str">
        <f t="shared" si="165"/>
        <v>252---2</v>
      </c>
      <c r="C10585" t="s">
        <v>4216</v>
      </c>
      <c r="D10585" t="s">
        <v>1321</v>
      </c>
      <c r="E10585">
        <v>2</v>
      </c>
    </row>
    <row r="10586" spans="1:5" ht="13.5" customHeight="1">
      <c r="A10586">
        <v>252</v>
      </c>
      <c r="B10586" t="str">
        <f t="shared" si="165"/>
        <v>252---3</v>
      </c>
      <c r="C10586" t="s">
        <v>4252</v>
      </c>
      <c r="D10586" t="s">
        <v>902</v>
      </c>
      <c r="E10586">
        <v>3</v>
      </c>
    </row>
    <row r="10587" spans="1:5" ht="13.5" customHeight="1">
      <c r="A10587">
        <v>252</v>
      </c>
      <c r="B10587" t="str">
        <f t="shared" si="165"/>
        <v>252---4</v>
      </c>
      <c r="C10587" t="s">
        <v>4269</v>
      </c>
      <c r="D10587" t="s">
        <v>1247</v>
      </c>
      <c r="E10587">
        <v>4</v>
      </c>
    </row>
    <row r="10588" spans="1:5" ht="13.5" customHeight="1">
      <c r="A10588">
        <v>252</v>
      </c>
      <c r="B10588" t="str">
        <f t="shared" si="165"/>
        <v>252---5</v>
      </c>
      <c r="C10588" t="s">
        <v>4271</v>
      </c>
      <c r="D10588" t="s">
        <v>1255</v>
      </c>
      <c r="E10588">
        <v>5</v>
      </c>
    </row>
    <row r="10589" spans="1:5" ht="13.5" customHeight="1">
      <c r="A10589">
        <v>252</v>
      </c>
      <c r="B10589" t="str">
        <f t="shared" si="165"/>
        <v>252---6</v>
      </c>
      <c r="C10589" t="s">
        <v>4239</v>
      </c>
      <c r="D10589" t="s">
        <v>1136</v>
      </c>
      <c r="E10589">
        <v>6</v>
      </c>
    </row>
    <row r="10590" spans="1:5" ht="13.5" customHeight="1">
      <c r="A10590">
        <v>252</v>
      </c>
      <c r="B10590" t="str">
        <f t="shared" si="165"/>
        <v>252---7</v>
      </c>
      <c r="C10590" t="s">
        <v>4228</v>
      </c>
      <c r="D10590" t="s">
        <v>823</v>
      </c>
      <c r="E10590">
        <v>7</v>
      </c>
    </row>
    <row r="10591" spans="1:5" ht="13.5" customHeight="1">
      <c r="A10591">
        <v>252</v>
      </c>
      <c r="B10591" t="str">
        <f t="shared" si="165"/>
        <v>252---8</v>
      </c>
      <c r="C10591" t="s">
        <v>4268</v>
      </c>
      <c r="D10591" t="s">
        <v>1351</v>
      </c>
      <c r="E10591">
        <v>8</v>
      </c>
    </row>
    <row r="10592" spans="1:5" ht="13.5" customHeight="1">
      <c r="A10592">
        <v>252</v>
      </c>
      <c r="B10592" t="str">
        <f t="shared" si="165"/>
        <v>252---9</v>
      </c>
      <c r="C10592" t="s">
        <v>4230</v>
      </c>
      <c r="D10592" t="s">
        <v>982</v>
      </c>
      <c r="E10592">
        <v>9</v>
      </c>
    </row>
    <row r="10593" spans="1:5" ht="13.5" customHeight="1">
      <c r="A10593">
        <v>252</v>
      </c>
      <c r="B10593" t="str">
        <f t="shared" si="165"/>
        <v>252---10</v>
      </c>
      <c r="C10593" t="s">
        <v>4244</v>
      </c>
      <c r="D10593" t="s">
        <v>837</v>
      </c>
      <c r="E10593">
        <v>10</v>
      </c>
    </row>
    <row r="10594" spans="1:5" ht="13.5" customHeight="1">
      <c r="A10594">
        <v>252</v>
      </c>
      <c r="B10594" t="str">
        <f t="shared" si="165"/>
        <v>252---11</v>
      </c>
      <c r="C10594" t="s">
        <v>4231</v>
      </c>
      <c r="D10594" t="s">
        <v>1198</v>
      </c>
      <c r="E10594">
        <v>11</v>
      </c>
    </row>
    <row r="10595" spans="1:5" ht="13.5" customHeight="1">
      <c r="A10595">
        <v>252</v>
      </c>
      <c r="B10595" t="str">
        <f t="shared" si="165"/>
        <v>252---12</v>
      </c>
      <c r="C10595" t="s">
        <v>4254</v>
      </c>
      <c r="D10595" t="s">
        <v>850</v>
      </c>
      <c r="E10595">
        <v>12</v>
      </c>
    </row>
    <row r="10596" spans="1:5" ht="13.5" customHeight="1">
      <c r="A10596">
        <v>252</v>
      </c>
      <c r="B10596" t="str">
        <f t="shared" si="165"/>
        <v>252---13</v>
      </c>
      <c r="C10596" t="s">
        <v>4233</v>
      </c>
      <c r="D10596" t="s">
        <v>722</v>
      </c>
      <c r="E10596">
        <v>13</v>
      </c>
    </row>
    <row r="10597" spans="1:5" ht="13.5" customHeight="1">
      <c r="A10597">
        <v>252</v>
      </c>
      <c r="B10597" t="str">
        <f t="shared" si="165"/>
        <v>252---14</v>
      </c>
      <c r="C10597" t="s">
        <v>5911</v>
      </c>
      <c r="D10597" t="s">
        <v>1179</v>
      </c>
      <c r="E10597">
        <v>14</v>
      </c>
    </row>
    <row r="10598" spans="1:5" ht="13.5" customHeight="1">
      <c r="A10598">
        <v>252</v>
      </c>
      <c r="B10598" t="str">
        <f t="shared" si="165"/>
        <v>252---15</v>
      </c>
      <c r="C10598" t="s">
        <v>5911</v>
      </c>
      <c r="D10598" t="s">
        <v>922</v>
      </c>
      <c r="E10598">
        <v>15</v>
      </c>
    </row>
    <row r="10599" spans="1:5" ht="13.5" customHeight="1">
      <c r="A10599">
        <v>252</v>
      </c>
      <c r="B10599" t="str">
        <f t="shared" si="165"/>
        <v>252---16</v>
      </c>
      <c r="C10599" t="s">
        <v>5911</v>
      </c>
      <c r="D10599" t="s">
        <v>1075</v>
      </c>
      <c r="E10599">
        <v>16</v>
      </c>
    </row>
    <row r="10600" spans="1:5" ht="13.5" customHeight="1">
      <c r="A10600">
        <v>252</v>
      </c>
      <c r="B10600" t="str">
        <f t="shared" si="165"/>
        <v>252---17</v>
      </c>
      <c r="C10600" t="s">
        <v>5911</v>
      </c>
      <c r="D10600" t="s">
        <v>783</v>
      </c>
      <c r="E10600">
        <v>17</v>
      </c>
    </row>
    <row r="10601" spans="1:5" ht="13.5" customHeight="1">
      <c r="A10601">
        <v>252</v>
      </c>
      <c r="B10601" t="str">
        <f t="shared" si="165"/>
        <v>252---18</v>
      </c>
      <c r="C10601" t="s">
        <v>5911</v>
      </c>
      <c r="D10601" t="s">
        <v>1076</v>
      </c>
      <c r="E10601">
        <v>18</v>
      </c>
    </row>
    <row r="10602" spans="1:5" ht="13.5" customHeight="1">
      <c r="A10602">
        <v>252</v>
      </c>
      <c r="B10602" t="str">
        <f t="shared" si="165"/>
        <v>252---19</v>
      </c>
      <c r="C10602" t="s">
        <v>5911</v>
      </c>
      <c r="D10602" t="s">
        <v>1246</v>
      </c>
      <c r="E10602">
        <v>19</v>
      </c>
    </row>
    <row r="10603" spans="1:5" ht="13.5" customHeight="1">
      <c r="A10603">
        <v>252</v>
      </c>
      <c r="B10603" t="str">
        <f t="shared" si="165"/>
        <v>252---20</v>
      </c>
      <c r="C10603" t="s">
        <v>797</v>
      </c>
      <c r="D10603" t="s">
        <v>1081</v>
      </c>
      <c r="E10603">
        <v>20</v>
      </c>
    </row>
    <row r="10604" spans="1:5" ht="13.5" customHeight="1">
      <c r="A10604">
        <v>252</v>
      </c>
      <c r="B10604" t="str">
        <f t="shared" si="165"/>
        <v>252---21</v>
      </c>
      <c r="C10604" t="s">
        <v>741</v>
      </c>
      <c r="D10604" t="s">
        <v>1248</v>
      </c>
      <c r="E10604">
        <v>21</v>
      </c>
    </row>
    <row r="10605" spans="1:5" ht="13.5" customHeight="1">
      <c r="A10605">
        <v>252</v>
      </c>
      <c r="B10605" t="str">
        <f t="shared" si="165"/>
        <v>252---22</v>
      </c>
      <c r="C10605" t="s">
        <v>743</v>
      </c>
      <c r="D10605" t="s">
        <v>754</v>
      </c>
      <c r="E10605">
        <v>22</v>
      </c>
    </row>
    <row r="10606" spans="1:5" ht="13.5" customHeight="1">
      <c r="A10606">
        <v>252</v>
      </c>
      <c r="B10606" t="str">
        <f t="shared" si="165"/>
        <v>252---23</v>
      </c>
      <c r="C10606" t="s">
        <v>745</v>
      </c>
      <c r="D10606" t="s">
        <v>837</v>
      </c>
      <c r="E10606">
        <v>23</v>
      </c>
    </row>
    <row r="10607" spans="1:5" ht="13.5" customHeight="1">
      <c r="A10607">
        <v>252</v>
      </c>
      <c r="B10607" t="str">
        <f t="shared" si="165"/>
        <v>252---24</v>
      </c>
      <c r="C10607" t="s">
        <v>915</v>
      </c>
      <c r="D10607" t="s">
        <v>939</v>
      </c>
      <c r="E10607">
        <v>24</v>
      </c>
    </row>
    <row r="10608" spans="1:5" ht="13.5" customHeight="1">
      <c r="A10608">
        <v>252</v>
      </c>
      <c r="B10608" t="str">
        <f t="shared" si="165"/>
        <v>252---25</v>
      </c>
      <c r="C10608" t="s">
        <v>987</v>
      </c>
      <c r="D10608" t="s">
        <v>1263</v>
      </c>
      <c r="E10608">
        <v>25</v>
      </c>
    </row>
    <row r="10609" spans="1:5" ht="13.5" customHeight="1">
      <c r="A10609">
        <v>252</v>
      </c>
      <c r="B10609" t="str">
        <f t="shared" si="165"/>
        <v>252---26</v>
      </c>
      <c r="C10609" t="s">
        <v>989</v>
      </c>
      <c r="D10609" t="s">
        <v>738</v>
      </c>
      <c r="E10609">
        <v>26</v>
      </c>
    </row>
    <row r="10610" spans="1:5" ht="13.5" customHeight="1">
      <c r="A10610">
        <v>252</v>
      </c>
      <c r="B10610" t="str">
        <f t="shared" si="165"/>
        <v>252---27</v>
      </c>
      <c r="C10610" t="s">
        <v>819</v>
      </c>
      <c r="D10610" t="s">
        <v>756</v>
      </c>
      <c r="E10610">
        <v>27</v>
      </c>
    </row>
    <row r="10611" spans="1:5" ht="13.5" customHeight="1">
      <c r="A10611">
        <v>252</v>
      </c>
      <c r="B10611" t="str">
        <f t="shared" si="165"/>
        <v>252---28</v>
      </c>
      <c r="C10611" t="s">
        <v>749</v>
      </c>
      <c r="D10611" t="s">
        <v>1082</v>
      </c>
      <c r="E10611">
        <v>28</v>
      </c>
    </row>
    <row r="10612" spans="1:5" ht="13.5" customHeight="1">
      <c r="A10612">
        <v>252</v>
      </c>
      <c r="B10612" t="str">
        <f t="shared" si="165"/>
        <v>252---29</v>
      </c>
      <c r="C10612" t="s">
        <v>1019</v>
      </c>
      <c r="D10612" t="s">
        <v>734</v>
      </c>
      <c r="E10612">
        <v>29</v>
      </c>
    </row>
    <row r="10613" spans="1:5" ht="13.5" customHeight="1">
      <c r="A10613">
        <v>252</v>
      </c>
      <c r="B10613" t="str">
        <f t="shared" si="165"/>
        <v>252---30</v>
      </c>
      <c r="C10613" t="s">
        <v>824</v>
      </c>
      <c r="D10613" t="s">
        <v>752</v>
      </c>
      <c r="E10613">
        <v>30</v>
      </c>
    </row>
    <row r="10614" spans="1:5" ht="13.5" customHeight="1">
      <c r="A10614">
        <v>252</v>
      </c>
      <c r="B10614" t="str">
        <f t="shared" si="165"/>
        <v>252---31</v>
      </c>
      <c r="C10614" t="s">
        <v>1005</v>
      </c>
      <c r="D10614" t="s">
        <v>1105</v>
      </c>
      <c r="E10614">
        <v>31</v>
      </c>
    </row>
    <row r="10615" spans="1:5" ht="13.5" customHeight="1">
      <c r="A10615">
        <v>252</v>
      </c>
      <c r="B10615" t="str">
        <f t="shared" si="165"/>
        <v>252---32</v>
      </c>
      <c r="C10615" t="s">
        <v>828</v>
      </c>
      <c r="D10615" t="s">
        <v>818</v>
      </c>
      <c r="E10615">
        <v>32</v>
      </c>
    </row>
    <row r="10616" spans="1:5" ht="13.5" customHeight="1">
      <c r="A10616">
        <v>252</v>
      </c>
      <c r="B10616" t="str">
        <f t="shared" si="165"/>
        <v>252---33</v>
      </c>
      <c r="C10616" t="s">
        <v>1197</v>
      </c>
      <c r="D10616" t="s">
        <v>1137</v>
      </c>
      <c r="E10616">
        <v>33</v>
      </c>
    </row>
    <row r="10617" spans="1:5" ht="13.5" customHeight="1">
      <c r="A10617">
        <v>252</v>
      </c>
      <c r="B10617" t="str">
        <f t="shared" si="165"/>
        <v>252---34</v>
      </c>
      <c r="C10617" t="s">
        <v>759</v>
      </c>
      <c r="D10617" t="s">
        <v>823</v>
      </c>
      <c r="E10617">
        <v>34</v>
      </c>
    </row>
    <row r="10618" spans="1:5" ht="13.5" customHeight="1">
      <c r="A10618">
        <v>252</v>
      </c>
      <c r="B10618" t="str">
        <f t="shared" si="165"/>
        <v>252---35</v>
      </c>
      <c r="C10618" t="s">
        <v>761</v>
      </c>
      <c r="D10618" t="s">
        <v>1080</v>
      </c>
      <c r="E10618">
        <v>35</v>
      </c>
    </row>
    <row r="10619" spans="1:5" ht="13.5" customHeight="1">
      <c r="A10619">
        <v>252</v>
      </c>
      <c r="B10619" t="str">
        <f t="shared" si="165"/>
        <v>252---36</v>
      </c>
      <c r="C10619" t="s">
        <v>868</v>
      </c>
      <c r="D10619" t="s">
        <v>758</v>
      </c>
      <c r="E10619">
        <v>36</v>
      </c>
    </row>
    <row r="10620" spans="1:5" ht="13.5" customHeight="1">
      <c r="A10620">
        <v>252</v>
      </c>
      <c r="B10620" t="str">
        <f t="shared" si="165"/>
        <v>252---37</v>
      </c>
      <c r="C10620" t="s">
        <v>896</v>
      </c>
      <c r="D10620" t="s">
        <v>1202</v>
      </c>
      <c r="E10620">
        <v>37</v>
      </c>
    </row>
    <row r="10621" spans="1:5" ht="13.5" customHeight="1">
      <c r="A10621">
        <v>252</v>
      </c>
      <c r="B10621" t="str">
        <f t="shared" si="165"/>
        <v>252---38</v>
      </c>
      <c r="C10621" t="s">
        <v>6000</v>
      </c>
      <c r="D10621" t="s">
        <v>1198</v>
      </c>
      <c r="E10621">
        <v>38</v>
      </c>
    </row>
    <row r="10622" spans="1:5" ht="13.5" customHeight="1">
      <c r="A10622">
        <v>252</v>
      </c>
      <c r="B10622" t="str">
        <f t="shared" si="165"/>
        <v>252---39</v>
      </c>
      <c r="C10622" t="s">
        <v>5915</v>
      </c>
      <c r="D10622" t="s">
        <v>772</v>
      </c>
      <c r="E10622">
        <v>39</v>
      </c>
    </row>
    <row r="10623" spans="1:5" ht="13.5" customHeight="1">
      <c r="A10623">
        <v>252</v>
      </c>
      <c r="B10623" t="str">
        <f t="shared" si="165"/>
        <v>252---40</v>
      </c>
      <c r="C10623" t="s">
        <v>5917</v>
      </c>
      <c r="D10623" t="s">
        <v>789</v>
      </c>
      <c r="E10623">
        <v>40</v>
      </c>
    </row>
    <row r="10624" spans="1:5" ht="13.5" customHeight="1">
      <c r="A10624">
        <v>252</v>
      </c>
      <c r="B10624" t="str">
        <f t="shared" si="165"/>
        <v>252---41</v>
      </c>
      <c r="C10624" t="s">
        <v>5918</v>
      </c>
      <c r="D10624" t="s">
        <v>770</v>
      </c>
      <c r="E10624">
        <v>41</v>
      </c>
    </row>
    <row r="10625" spans="1:5" ht="13.5" customHeight="1">
      <c r="A10625">
        <v>252</v>
      </c>
      <c r="B10625" t="str">
        <f t="shared" si="165"/>
        <v>252---42</v>
      </c>
      <c r="C10625" t="s">
        <v>5972</v>
      </c>
      <c r="D10625" t="s">
        <v>979</v>
      </c>
      <c r="E10625">
        <v>42</v>
      </c>
    </row>
    <row r="10626" spans="1:5" ht="13.5" customHeight="1">
      <c r="A10626">
        <v>252</v>
      </c>
      <c r="B10626" t="str">
        <f t="shared" si="165"/>
        <v>252---43</v>
      </c>
      <c r="C10626" t="s">
        <v>5979</v>
      </c>
      <c r="D10626" t="s">
        <v>1071</v>
      </c>
      <c r="E10626">
        <v>43</v>
      </c>
    </row>
    <row r="10627" spans="1:5" ht="13.5" customHeight="1">
      <c r="A10627">
        <v>252</v>
      </c>
      <c r="B10627" t="str">
        <f t="shared" ref="B10627:B10690" si="166">A10627&amp;"---"&amp;E10627</f>
        <v>252---44</v>
      </c>
      <c r="C10627" t="s">
        <v>5927</v>
      </c>
      <c r="D10627" t="s">
        <v>1115</v>
      </c>
      <c r="E10627">
        <v>44</v>
      </c>
    </row>
    <row r="10628" spans="1:5" ht="13.5" customHeight="1">
      <c r="A10628">
        <v>252</v>
      </c>
      <c r="B10628" t="str">
        <f t="shared" si="166"/>
        <v>252---45</v>
      </c>
      <c r="C10628" t="s">
        <v>5987</v>
      </c>
      <c r="D10628" t="s">
        <v>1249</v>
      </c>
      <c r="E10628">
        <v>45</v>
      </c>
    </row>
    <row r="10629" spans="1:5" ht="13.5" customHeight="1">
      <c r="A10629">
        <v>252</v>
      </c>
      <c r="B10629" t="str">
        <f t="shared" si="166"/>
        <v>252---46</v>
      </c>
      <c r="C10629" t="s">
        <v>5989</v>
      </c>
      <c r="D10629" t="s">
        <v>1185</v>
      </c>
      <c r="E10629">
        <v>46</v>
      </c>
    </row>
    <row r="10630" spans="1:5" ht="13.5" customHeight="1">
      <c r="A10630">
        <v>364</v>
      </c>
      <c r="B10630" t="str">
        <f t="shared" si="166"/>
        <v>364---1</v>
      </c>
      <c r="C10630" t="s">
        <v>4216</v>
      </c>
      <c r="D10630" t="s">
        <v>1119</v>
      </c>
      <c r="E10630">
        <v>1</v>
      </c>
    </row>
    <row r="10631" spans="1:5" ht="13.5" customHeight="1">
      <c r="A10631">
        <v>364</v>
      </c>
      <c r="B10631" t="str">
        <f t="shared" si="166"/>
        <v>364---2</v>
      </c>
      <c r="C10631" t="s">
        <v>4216</v>
      </c>
      <c r="D10631" t="s">
        <v>1321</v>
      </c>
      <c r="E10631">
        <v>2</v>
      </c>
    </row>
    <row r="10632" spans="1:5" ht="13.5" customHeight="1">
      <c r="A10632">
        <v>364</v>
      </c>
      <c r="B10632" t="str">
        <f t="shared" si="166"/>
        <v>364---3</v>
      </c>
      <c r="C10632" t="s">
        <v>4252</v>
      </c>
      <c r="D10632" t="s">
        <v>1174</v>
      </c>
      <c r="E10632">
        <v>3</v>
      </c>
    </row>
    <row r="10633" spans="1:5" ht="13.5" customHeight="1">
      <c r="A10633">
        <v>364</v>
      </c>
      <c r="B10633" t="str">
        <f t="shared" si="166"/>
        <v>364---4</v>
      </c>
      <c r="C10633" t="s">
        <v>4269</v>
      </c>
      <c r="D10633" t="s">
        <v>1058</v>
      </c>
      <c r="E10633">
        <v>4</v>
      </c>
    </row>
    <row r="10634" spans="1:5" ht="13.5" customHeight="1">
      <c r="A10634">
        <v>364</v>
      </c>
      <c r="B10634" t="str">
        <f t="shared" si="166"/>
        <v>364---5</v>
      </c>
      <c r="C10634" t="s">
        <v>4271</v>
      </c>
      <c r="D10634" t="s">
        <v>924</v>
      </c>
      <c r="E10634">
        <v>5</v>
      </c>
    </row>
    <row r="10635" spans="1:5" ht="13.5" customHeight="1">
      <c r="A10635">
        <v>364</v>
      </c>
      <c r="B10635" t="str">
        <f t="shared" si="166"/>
        <v>364---6</v>
      </c>
      <c r="C10635" t="s">
        <v>4239</v>
      </c>
      <c r="D10635" t="s">
        <v>1231</v>
      </c>
      <c r="E10635">
        <v>6</v>
      </c>
    </row>
    <row r="10636" spans="1:5" ht="13.5" customHeight="1">
      <c r="A10636">
        <v>364</v>
      </c>
      <c r="B10636" t="str">
        <f t="shared" si="166"/>
        <v>364---7</v>
      </c>
      <c r="C10636" t="s">
        <v>4228</v>
      </c>
      <c r="D10636" t="s">
        <v>738</v>
      </c>
      <c r="E10636">
        <v>7</v>
      </c>
    </row>
    <row r="10637" spans="1:5" ht="13.5" customHeight="1">
      <c r="A10637">
        <v>364</v>
      </c>
      <c r="B10637" t="str">
        <f t="shared" si="166"/>
        <v>364---8</v>
      </c>
      <c r="C10637" t="s">
        <v>4268</v>
      </c>
      <c r="D10637" t="s">
        <v>1322</v>
      </c>
      <c r="E10637">
        <v>8</v>
      </c>
    </row>
    <row r="10638" spans="1:5" ht="13.5" customHeight="1">
      <c r="A10638">
        <v>364</v>
      </c>
      <c r="B10638" t="str">
        <f t="shared" si="166"/>
        <v>364---9</v>
      </c>
      <c r="C10638" t="s">
        <v>4230</v>
      </c>
      <c r="D10638" t="s">
        <v>926</v>
      </c>
      <c r="E10638">
        <v>9</v>
      </c>
    </row>
    <row r="10639" spans="1:5" ht="13.5" customHeight="1">
      <c r="A10639">
        <v>364</v>
      </c>
      <c r="B10639" t="str">
        <f t="shared" si="166"/>
        <v>364---10</v>
      </c>
      <c r="C10639" t="s">
        <v>4244</v>
      </c>
      <c r="D10639" t="s">
        <v>1136</v>
      </c>
      <c r="E10639">
        <v>10</v>
      </c>
    </row>
    <row r="10640" spans="1:5" ht="13.5" customHeight="1">
      <c r="A10640">
        <v>364</v>
      </c>
      <c r="B10640" t="str">
        <f t="shared" si="166"/>
        <v>364---11</v>
      </c>
      <c r="C10640" t="s">
        <v>4231</v>
      </c>
      <c r="D10640" t="s">
        <v>736</v>
      </c>
      <c r="E10640">
        <v>11</v>
      </c>
    </row>
    <row r="10641" spans="1:5" ht="13.5" customHeight="1">
      <c r="A10641">
        <v>364</v>
      </c>
      <c r="B10641" t="str">
        <f t="shared" si="166"/>
        <v>364---12</v>
      </c>
      <c r="C10641" t="s">
        <v>4231</v>
      </c>
      <c r="D10641" t="s">
        <v>1073</v>
      </c>
      <c r="E10641">
        <v>12</v>
      </c>
    </row>
    <row r="10642" spans="1:5" ht="13.5" customHeight="1">
      <c r="A10642">
        <v>364</v>
      </c>
      <c r="B10642" t="str">
        <f t="shared" si="166"/>
        <v>364---13</v>
      </c>
      <c r="C10642" t="s">
        <v>4231</v>
      </c>
      <c r="D10642" t="s">
        <v>740</v>
      </c>
      <c r="E10642">
        <v>13</v>
      </c>
    </row>
    <row r="10643" spans="1:5" ht="13.5" customHeight="1">
      <c r="A10643">
        <v>364</v>
      </c>
      <c r="B10643" t="str">
        <f t="shared" si="166"/>
        <v>364---14</v>
      </c>
      <c r="C10643" t="s">
        <v>4254</v>
      </c>
      <c r="D10643" t="s">
        <v>982</v>
      </c>
      <c r="E10643">
        <v>14</v>
      </c>
    </row>
    <row r="10644" spans="1:5" ht="13.5" customHeight="1">
      <c r="A10644">
        <v>364</v>
      </c>
      <c r="B10644" t="str">
        <f t="shared" si="166"/>
        <v>364---15</v>
      </c>
      <c r="C10644" t="s">
        <v>4233</v>
      </c>
      <c r="D10644" t="s">
        <v>1133</v>
      </c>
      <c r="E10644">
        <v>15</v>
      </c>
    </row>
    <row r="10645" spans="1:5" ht="13.5" customHeight="1">
      <c r="A10645">
        <v>364</v>
      </c>
      <c r="B10645" t="str">
        <f t="shared" si="166"/>
        <v>364---16</v>
      </c>
      <c r="C10645" t="s">
        <v>4272</v>
      </c>
      <c r="D10645" t="s">
        <v>935</v>
      </c>
      <c r="E10645">
        <v>16</v>
      </c>
    </row>
    <row r="10646" spans="1:5" ht="13.5" customHeight="1">
      <c r="A10646">
        <v>364</v>
      </c>
      <c r="B10646" t="str">
        <f t="shared" si="166"/>
        <v>364---17</v>
      </c>
      <c r="C10646" t="s">
        <v>4265</v>
      </c>
      <c r="D10646" t="s">
        <v>1169</v>
      </c>
      <c r="E10646">
        <v>17</v>
      </c>
    </row>
    <row r="10647" spans="1:5" ht="13.5" customHeight="1">
      <c r="A10647">
        <v>364</v>
      </c>
      <c r="B10647" t="str">
        <f t="shared" si="166"/>
        <v>364---18</v>
      </c>
      <c r="C10647" t="s">
        <v>5911</v>
      </c>
      <c r="D10647" t="s">
        <v>1148</v>
      </c>
      <c r="E10647">
        <v>18</v>
      </c>
    </row>
    <row r="10648" spans="1:5" ht="13.5" customHeight="1">
      <c r="A10648">
        <v>364</v>
      </c>
      <c r="B10648" t="str">
        <f t="shared" si="166"/>
        <v>364---19</v>
      </c>
      <c r="C10648" t="s">
        <v>5911</v>
      </c>
      <c r="D10648" t="s">
        <v>907</v>
      </c>
      <c r="E10648">
        <v>19</v>
      </c>
    </row>
    <row r="10649" spans="1:5" ht="13.5" customHeight="1">
      <c r="A10649">
        <v>364</v>
      </c>
      <c r="B10649" t="str">
        <f t="shared" si="166"/>
        <v>364---20</v>
      </c>
      <c r="C10649" t="s">
        <v>5911</v>
      </c>
      <c r="D10649" t="s">
        <v>1143</v>
      </c>
      <c r="E10649">
        <v>20</v>
      </c>
    </row>
    <row r="10650" spans="1:5" ht="13.5" customHeight="1">
      <c r="A10650">
        <v>364</v>
      </c>
      <c r="B10650" t="str">
        <f t="shared" si="166"/>
        <v>364---21</v>
      </c>
      <c r="C10650" t="s">
        <v>5911</v>
      </c>
      <c r="D10650" t="s">
        <v>1323</v>
      </c>
      <c r="E10650">
        <v>21</v>
      </c>
    </row>
    <row r="10651" spans="1:5" ht="13.5" customHeight="1">
      <c r="A10651">
        <v>364</v>
      </c>
      <c r="B10651" t="str">
        <f t="shared" si="166"/>
        <v>364---22</v>
      </c>
      <c r="C10651" t="s">
        <v>5911</v>
      </c>
      <c r="D10651" t="s">
        <v>1063</v>
      </c>
      <c r="E10651">
        <v>22</v>
      </c>
    </row>
    <row r="10652" spans="1:5" ht="13.5" customHeight="1">
      <c r="A10652">
        <v>364</v>
      </c>
      <c r="B10652" t="str">
        <f t="shared" si="166"/>
        <v>364---23</v>
      </c>
      <c r="C10652" t="s">
        <v>735</v>
      </c>
      <c r="D10652" t="s">
        <v>744</v>
      </c>
      <c r="E10652">
        <v>23</v>
      </c>
    </row>
    <row r="10653" spans="1:5" ht="13.5" customHeight="1">
      <c r="A10653">
        <v>364</v>
      </c>
      <c r="B10653" t="str">
        <f t="shared" si="166"/>
        <v>364---24</v>
      </c>
      <c r="C10653" t="s">
        <v>887</v>
      </c>
      <c r="D10653" t="s">
        <v>992</v>
      </c>
      <c r="E10653">
        <v>24</v>
      </c>
    </row>
    <row r="10654" spans="1:5" ht="13.5" customHeight="1">
      <c r="A10654">
        <v>364</v>
      </c>
      <c r="B10654" t="str">
        <f t="shared" si="166"/>
        <v>364---25</v>
      </c>
      <c r="C10654" t="s">
        <v>739</v>
      </c>
      <c r="D10654" t="s">
        <v>736</v>
      </c>
      <c r="E10654">
        <v>25</v>
      </c>
    </row>
    <row r="10655" spans="1:5" ht="13.5" customHeight="1">
      <c r="A10655">
        <v>364</v>
      </c>
      <c r="B10655" t="str">
        <f t="shared" si="166"/>
        <v>364---26</v>
      </c>
      <c r="C10655" t="s">
        <v>888</v>
      </c>
      <c r="D10655" t="s">
        <v>1073</v>
      </c>
      <c r="E10655">
        <v>26</v>
      </c>
    </row>
    <row r="10656" spans="1:5" ht="13.5" customHeight="1">
      <c r="A10656">
        <v>364</v>
      </c>
      <c r="B10656" t="str">
        <f t="shared" si="166"/>
        <v>364---27</v>
      </c>
      <c r="C10656" t="s">
        <v>858</v>
      </c>
      <c r="D10656" t="s">
        <v>740</v>
      </c>
      <c r="E10656">
        <v>27</v>
      </c>
    </row>
    <row r="10657" spans="1:5" ht="13.5" customHeight="1">
      <c r="A10657">
        <v>364</v>
      </c>
      <c r="B10657" t="str">
        <f t="shared" si="166"/>
        <v>364---28</v>
      </c>
      <c r="C10657" t="s">
        <v>743</v>
      </c>
      <c r="D10657" t="s">
        <v>754</v>
      </c>
      <c r="E10657">
        <v>28</v>
      </c>
    </row>
    <row r="10658" spans="1:5" ht="13.5" customHeight="1">
      <c r="A10658">
        <v>364</v>
      </c>
      <c r="B10658" t="str">
        <f t="shared" si="166"/>
        <v>364---29</v>
      </c>
      <c r="C10658" t="s">
        <v>915</v>
      </c>
      <c r="D10658" t="s">
        <v>939</v>
      </c>
      <c r="E10658">
        <v>29</v>
      </c>
    </row>
    <row r="10659" spans="1:5" ht="13.5" customHeight="1">
      <c r="A10659">
        <v>364</v>
      </c>
      <c r="B10659" t="str">
        <f t="shared" si="166"/>
        <v>364---30</v>
      </c>
      <c r="C10659" t="s">
        <v>987</v>
      </c>
      <c r="D10659" t="s">
        <v>1263</v>
      </c>
      <c r="E10659">
        <v>30</v>
      </c>
    </row>
    <row r="10660" spans="1:5" ht="13.5" customHeight="1">
      <c r="A10660">
        <v>364</v>
      </c>
      <c r="B10660" t="str">
        <f t="shared" si="166"/>
        <v>364---31</v>
      </c>
      <c r="C10660" t="s">
        <v>989</v>
      </c>
      <c r="D10660" t="s">
        <v>738</v>
      </c>
      <c r="E10660">
        <v>31</v>
      </c>
    </row>
    <row r="10661" spans="1:5" ht="13.5" customHeight="1">
      <c r="A10661">
        <v>364</v>
      </c>
      <c r="B10661" t="str">
        <f t="shared" si="166"/>
        <v>364---32</v>
      </c>
      <c r="C10661" t="s">
        <v>747</v>
      </c>
      <c r="D10661" t="s">
        <v>1154</v>
      </c>
      <c r="E10661">
        <v>32</v>
      </c>
    </row>
    <row r="10662" spans="1:5" ht="13.5" customHeight="1">
      <c r="A10662">
        <v>364</v>
      </c>
      <c r="B10662" t="str">
        <f t="shared" si="166"/>
        <v>364---33</v>
      </c>
      <c r="C10662" t="s">
        <v>936</v>
      </c>
      <c r="D10662" t="s">
        <v>779</v>
      </c>
      <c r="E10662">
        <v>33</v>
      </c>
    </row>
    <row r="10663" spans="1:5" ht="13.5" customHeight="1">
      <c r="A10663">
        <v>364</v>
      </c>
      <c r="B10663" t="str">
        <f t="shared" si="166"/>
        <v>364---34</v>
      </c>
      <c r="C10663" t="s">
        <v>819</v>
      </c>
      <c r="D10663" t="s">
        <v>756</v>
      </c>
      <c r="E10663">
        <v>34</v>
      </c>
    </row>
    <row r="10664" spans="1:5" ht="13.5" customHeight="1">
      <c r="A10664">
        <v>364</v>
      </c>
      <c r="B10664" t="str">
        <f t="shared" si="166"/>
        <v>364---35</v>
      </c>
      <c r="C10664" t="s">
        <v>1074</v>
      </c>
      <c r="D10664" t="s">
        <v>880</v>
      </c>
      <c r="E10664">
        <v>35</v>
      </c>
    </row>
    <row r="10665" spans="1:5" ht="13.5" customHeight="1">
      <c r="A10665">
        <v>364</v>
      </c>
      <c r="B10665" t="str">
        <f t="shared" si="166"/>
        <v>364---36</v>
      </c>
      <c r="C10665" t="s">
        <v>1019</v>
      </c>
      <c r="D10665" t="s">
        <v>734</v>
      </c>
      <c r="E10665">
        <v>36</v>
      </c>
    </row>
    <row r="10666" spans="1:5" ht="13.5" customHeight="1">
      <c r="A10666">
        <v>364</v>
      </c>
      <c r="B10666" t="str">
        <f t="shared" si="166"/>
        <v>364---37</v>
      </c>
      <c r="C10666" t="s">
        <v>824</v>
      </c>
      <c r="D10666" t="s">
        <v>752</v>
      </c>
      <c r="E10666">
        <v>37</v>
      </c>
    </row>
    <row r="10667" spans="1:5" ht="13.5" customHeight="1">
      <c r="A10667">
        <v>364</v>
      </c>
      <c r="B10667" t="str">
        <f t="shared" si="166"/>
        <v>364---38</v>
      </c>
      <c r="C10667" t="s">
        <v>1005</v>
      </c>
      <c r="D10667" t="s">
        <v>1105</v>
      </c>
      <c r="E10667">
        <v>38</v>
      </c>
    </row>
    <row r="10668" spans="1:5" ht="13.5" customHeight="1">
      <c r="A10668">
        <v>364</v>
      </c>
      <c r="B10668" t="str">
        <f t="shared" si="166"/>
        <v>364---39</v>
      </c>
      <c r="C10668" t="s">
        <v>828</v>
      </c>
      <c r="D10668" t="s">
        <v>818</v>
      </c>
      <c r="E10668">
        <v>39</v>
      </c>
    </row>
    <row r="10669" spans="1:5" ht="13.5" customHeight="1">
      <c r="A10669">
        <v>364</v>
      </c>
      <c r="B10669" t="str">
        <f t="shared" si="166"/>
        <v>364---40</v>
      </c>
      <c r="C10669" t="s">
        <v>866</v>
      </c>
      <c r="D10669" t="s">
        <v>831</v>
      </c>
      <c r="E10669">
        <v>40</v>
      </c>
    </row>
    <row r="10670" spans="1:5" ht="13.5" customHeight="1">
      <c r="A10670">
        <v>364</v>
      </c>
      <c r="B10670" t="str">
        <f t="shared" si="166"/>
        <v>364---41</v>
      </c>
      <c r="C10670" t="s">
        <v>1009</v>
      </c>
      <c r="D10670" t="s">
        <v>1340</v>
      </c>
      <c r="E10670">
        <v>41</v>
      </c>
    </row>
    <row r="10671" spans="1:5" ht="13.5" customHeight="1">
      <c r="A10671">
        <v>364</v>
      </c>
      <c r="B10671" t="str">
        <f t="shared" si="166"/>
        <v>364---42</v>
      </c>
      <c r="C10671" t="s">
        <v>1096</v>
      </c>
      <c r="D10671" t="s">
        <v>1215</v>
      </c>
      <c r="E10671">
        <v>42</v>
      </c>
    </row>
    <row r="10672" spans="1:5" ht="13.5" customHeight="1">
      <c r="A10672">
        <v>364</v>
      </c>
      <c r="B10672" t="str">
        <f t="shared" si="166"/>
        <v>364---43</v>
      </c>
      <c r="C10672" t="s">
        <v>1102</v>
      </c>
      <c r="D10672" t="s">
        <v>1190</v>
      </c>
      <c r="E10672">
        <v>43</v>
      </c>
    </row>
    <row r="10673" spans="1:5" ht="13.5" customHeight="1">
      <c r="A10673">
        <v>364</v>
      </c>
      <c r="B10673" t="str">
        <f t="shared" si="166"/>
        <v>364---44</v>
      </c>
      <c r="C10673" t="s">
        <v>1055</v>
      </c>
      <c r="D10673" t="s">
        <v>1324</v>
      </c>
      <c r="E10673">
        <v>44</v>
      </c>
    </row>
    <row r="10674" spans="1:5" ht="13.5" customHeight="1">
      <c r="A10674">
        <v>364</v>
      </c>
      <c r="B10674" t="str">
        <f t="shared" si="166"/>
        <v>364---45</v>
      </c>
      <c r="C10674" t="s">
        <v>868</v>
      </c>
      <c r="D10674" t="s">
        <v>758</v>
      </c>
      <c r="E10674">
        <v>45</v>
      </c>
    </row>
    <row r="10675" spans="1:5" ht="13.5" customHeight="1">
      <c r="A10675">
        <v>364</v>
      </c>
      <c r="B10675" t="str">
        <f t="shared" si="166"/>
        <v>364---46</v>
      </c>
      <c r="C10675" t="s">
        <v>950</v>
      </c>
      <c r="D10675" t="s">
        <v>1140</v>
      </c>
      <c r="E10675">
        <v>46</v>
      </c>
    </row>
    <row r="10676" spans="1:5" ht="13.5" customHeight="1">
      <c r="A10676">
        <v>364</v>
      </c>
      <c r="B10676" t="str">
        <f t="shared" si="166"/>
        <v>364---47</v>
      </c>
      <c r="C10676" t="s">
        <v>916</v>
      </c>
      <c r="D10676" t="s">
        <v>1401</v>
      </c>
      <c r="E10676">
        <v>47</v>
      </c>
    </row>
    <row r="10677" spans="1:5" ht="13.5" customHeight="1">
      <c r="A10677">
        <v>364</v>
      </c>
      <c r="B10677" t="str">
        <f t="shared" si="166"/>
        <v>364---48</v>
      </c>
      <c r="C10677" t="s">
        <v>5967</v>
      </c>
      <c r="D10677" t="s">
        <v>986</v>
      </c>
      <c r="E10677">
        <v>48</v>
      </c>
    </row>
    <row r="10678" spans="1:5" ht="13.5" customHeight="1">
      <c r="A10678">
        <v>364</v>
      </c>
      <c r="B10678" t="str">
        <f t="shared" si="166"/>
        <v>364---49</v>
      </c>
      <c r="C10678" t="s">
        <v>5968</v>
      </c>
      <c r="D10678" t="s">
        <v>988</v>
      </c>
      <c r="E10678">
        <v>49</v>
      </c>
    </row>
    <row r="10679" spans="1:5" ht="13.5" customHeight="1">
      <c r="A10679">
        <v>364</v>
      </c>
      <c r="B10679" t="str">
        <f t="shared" si="166"/>
        <v>364---50</v>
      </c>
      <c r="C10679" t="s">
        <v>5961</v>
      </c>
      <c r="D10679" t="s">
        <v>935</v>
      </c>
      <c r="E10679">
        <v>50</v>
      </c>
    </row>
    <row r="10680" spans="1:5" ht="13.5" customHeight="1">
      <c r="A10680">
        <v>364</v>
      </c>
      <c r="B10680" t="str">
        <f t="shared" si="166"/>
        <v>364---51</v>
      </c>
      <c r="C10680" t="s">
        <v>5915</v>
      </c>
      <c r="D10680" t="s">
        <v>772</v>
      </c>
      <c r="E10680">
        <v>51</v>
      </c>
    </row>
    <row r="10681" spans="1:5" ht="13.5" customHeight="1">
      <c r="A10681">
        <v>364</v>
      </c>
      <c r="B10681" t="str">
        <f t="shared" si="166"/>
        <v>364---52</v>
      </c>
      <c r="C10681" t="s">
        <v>5977</v>
      </c>
      <c r="D10681" t="s">
        <v>1069</v>
      </c>
      <c r="E10681">
        <v>52</v>
      </c>
    </row>
    <row r="10682" spans="1:5" ht="13.5" customHeight="1">
      <c r="A10682">
        <v>364</v>
      </c>
      <c r="B10682" t="str">
        <f t="shared" si="166"/>
        <v>364---53</v>
      </c>
      <c r="C10682" t="s">
        <v>5917</v>
      </c>
      <c r="D10682" t="s">
        <v>789</v>
      </c>
      <c r="E10682">
        <v>53</v>
      </c>
    </row>
    <row r="10683" spans="1:5" ht="13.5" customHeight="1">
      <c r="A10683">
        <v>364</v>
      </c>
      <c r="B10683" t="str">
        <f t="shared" si="166"/>
        <v>364---54</v>
      </c>
      <c r="C10683" t="s">
        <v>5918</v>
      </c>
      <c r="D10683" t="s">
        <v>770</v>
      </c>
      <c r="E10683">
        <v>54</v>
      </c>
    </row>
    <row r="10684" spans="1:5" ht="13.5" customHeight="1">
      <c r="A10684">
        <v>364</v>
      </c>
      <c r="B10684" t="str">
        <f t="shared" si="166"/>
        <v>364---55</v>
      </c>
      <c r="C10684" t="s">
        <v>5962</v>
      </c>
      <c r="D10684" t="s">
        <v>1174</v>
      </c>
      <c r="E10684">
        <v>55</v>
      </c>
    </row>
    <row r="10685" spans="1:5" ht="13.5" customHeight="1">
      <c r="A10685">
        <v>364</v>
      </c>
      <c r="B10685" t="str">
        <f t="shared" si="166"/>
        <v>364---56</v>
      </c>
      <c r="C10685" t="s">
        <v>5971</v>
      </c>
      <c r="D10685" t="s">
        <v>1058</v>
      </c>
      <c r="E10685">
        <v>56</v>
      </c>
    </row>
    <row r="10686" spans="1:5" ht="13.5" customHeight="1">
      <c r="A10686">
        <v>364</v>
      </c>
      <c r="B10686" t="str">
        <f t="shared" si="166"/>
        <v>364---57</v>
      </c>
      <c r="C10686" t="s">
        <v>5963</v>
      </c>
      <c r="D10686" t="s">
        <v>937</v>
      </c>
      <c r="E10686">
        <v>57</v>
      </c>
    </row>
    <row r="10687" spans="1:5" ht="13.5" customHeight="1">
      <c r="A10687">
        <v>364</v>
      </c>
      <c r="B10687" t="str">
        <f t="shared" si="166"/>
        <v>364---58</v>
      </c>
      <c r="C10687" t="s">
        <v>5978</v>
      </c>
      <c r="D10687" t="s">
        <v>1191</v>
      </c>
      <c r="E10687">
        <v>58</v>
      </c>
    </row>
    <row r="10688" spans="1:5" ht="13.5" customHeight="1">
      <c r="A10688">
        <v>364</v>
      </c>
      <c r="B10688" t="str">
        <f t="shared" si="166"/>
        <v>364---59</v>
      </c>
      <c r="C10688" t="s">
        <v>5972</v>
      </c>
      <c r="D10688" t="s">
        <v>979</v>
      </c>
      <c r="E10688">
        <v>59</v>
      </c>
    </row>
    <row r="10689" spans="1:5" ht="13.5" customHeight="1">
      <c r="A10689">
        <v>364</v>
      </c>
      <c r="B10689" t="str">
        <f t="shared" si="166"/>
        <v>364---60</v>
      </c>
      <c r="C10689" t="s">
        <v>5994</v>
      </c>
      <c r="D10689" t="s">
        <v>984</v>
      </c>
      <c r="E10689">
        <v>60</v>
      </c>
    </row>
    <row r="10690" spans="1:5" ht="13.5" customHeight="1">
      <c r="A10690">
        <v>364</v>
      </c>
      <c r="B10690" t="str">
        <f t="shared" si="166"/>
        <v>364---61</v>
      </c>
      <c r="C10690" t="s">
        <v>5984</v>
      </c>
      <c r="D10690" t="s">
        <v>1232</v>
      </c>
      <c r="E10690">
        <v>61</v>
      </c>
    </row>
    <row r="10691" spans="1:5" ht="13.5" customHeight="1">
      <c r="A10691">
        <v>364</v>
      </c>
      <c r="B10691" t="str">
        <f t="shared" ref="B10691:B10754" si="167">A10691&amp;"---"&amp;E10691</f>
        <v>364---62</v>
      </c>
      <c r="C10691" t="s">
        <v>5964</v>
      </c>
      <c r="D10691" t="s">
        <v>1176</v>
      </c>
      <c r="E10691">
        <v>62</v>
      </c>
    </row>
    <row r="10692" spans="1:5" ht="13.5" customHeight="1">
      <c r="A10692">
        <v>364</v>
      </c>
      <c r="B10692" t="str">
        <f t="shared" si="167"/>
        <v>364---63</v>
      </c>
      <c r="C10692" t="s">
        <v>5979</v>
      </c>
      <c r="D10692" t="s">
        <v>1071</v>
      </c>
      <c r="E10692">
        <v>63</v>
      </c>
    </row>
    <row r="10693" spans="1:5" ht="13.5" customHeight="1">
      <c r="A10693">
        <v>364</v>
      </c>
      <c r="B10693" t="str">
        <f t="shared" si="167"/>
        <v>364---64</v>
      </c>
      <c r="C10693" t="s">
        <v>5973</v>
      </c>
      <c r="D10693" t="s">
        <v>1158</v>
      </c>
      <c r="E10693">
        <v>64</v>
      </c>
    </row>
    <row r="10694" spans="1:5" ht="13.5" customHeight="1">
      <c r="A10694">
        <v>364</v>
      </c>
      <c r="B10694" t="str">
        <f t="shared" si="167"/>
        <v>364---65</v>
      </c>
      <c r="C10694" t="s">
        <v>5923</v>
      </c>
      <c r="D10694" t="s">
        <v>766</v>
      </c>
      <c r="E10694">
        <v>65</v>
      </c>
    </row>
    <row r="10695" spans="1:5" ht="13.5" customHeight="1">
      <c r="A10695">
        <v>364</v>
      </c>
      <c r="B10695" t="str">
        <f t="shared" si="167"/>
        <v>364---66</v>
      </c>
      <c r="C10695" t="s">
        <v>5980</v>
      </c>
      <c r="D10695" t="s">
        <v>1124</v>
      </c>
      <c r="E10695">
        <v>66</v>
      </c>
    </row>
    <row r="10696" spans="1:5" ht="13.5" customHeight="1">
      <c r="A10696">
        <v>364</v>
      </c>
      <c r="B10696" t="str">
        <f t="shared" si="167"/>
        <v>364---67</v>
      </c>
      <c r="C10696" t="s">
        <v>5981</v>
      </c>
      <c r="D10696" t="s">
        <v>1225</v>
      </c>
      <c r="E10696">
        <v>67</v>
      </c>
    </row>
    <row r="10697" spans="1:5" ht="13.5" customHeight="1">
      <c r="A10697">
        <v>364</v>
      </c>
      <c r="B10697" t="str">
        <f t="shared" si="167"/>
        <v>364---68</v>
      </c>
      <c r="C10697" t="s">
        <v>5988</v>
      </c>
      <c r="D10697" t="s">
        <v>1133</v>
      </c>
      <c r="E10697">
        <v>68</v>
      </c>
    </row>
    <row r="10698" spans="1:5" ht="13.5" customHeight="1">
      <c r="A10698">
        <v>260</v>
      </c>
      <c r="B10698" t="str">
        <f t="shared" si="167"/>
        <v>260---1</v>
      </c>
      <c r="C10698" t="s">
        <v>4216</v>
      </c>
      <c r="D10698" t="s">
        <v>1273</v>
      </c>
      <c r="E10698">
        <v>1</v>
      </c>
    </row>
    <row r="10699" spans="1:5" ht="13.5" customHeight="1">
      <c r="A10699">
        <v>260</v>
      </c>
      <c r="B10699" t="str">
        <f t="shared" si="167"/>
        <v>260---2</v>
      </c>
      <c r="C10699" t="s">
        <v>4216</v>
      </c>
      <c r="D10699" t="s">
        <v>713</v>
      </c>
      <c r="E10699">
        <v>2</v>
      </c>
    </row>
    <row r="10700" spans="1:5" ht="13.5" customHeight="1">
      <c r="A10700">
        <v>260</v>
      </c>
      <c r="B10700" t="str">
        <f t="shared" si="167"/>
        <v>260---3</v>
      </c>
      <c r="C10700" t="s">
        <v>4252</v>
      </c>
      <c r="D10700" t="s">
        <v>1075</v>
      </c>
      <c r="E10700">
        <v>3</v>
      </c>
    </row>
    <row r="10701" spans="1:5" ht="13.5" customHeight="1">
      <c r="A10701">
        <v>260</v>
      </c>
      <c r="B10701" t="str">
        <f t="shared" si="167"/>
        <v>260---4</v>
      </c>
      <c r="C10701" t="s">
        <v>4269</v>
      </c>
      <c r="D10701" t="s">
        <v>1322</v>
      </c>
      <c r="E10701">
        <v>4</v>
      </c>
    </row>
    <row r="10702" spans="1:5" ht="13.5" customHeight="1">
      <c r="A10702">
        <v>260</v>
      </c>
      <c r="B10702" t="str">
        <f t="shared" si="167"/>
        <v>260---5</v>
      </c>
      <c r="C10702" t="s">
        <v>4271</v>
      </c>
      <c r="D10702" t="s">
        <v>1138</v>
      </c>
      <c r="E10702">
        <v>5</v>
      </c>
    </row>
    <row r="10703" spans="1:5" ht="13.5" customHeight="1">
      <c r="A10703">
        <v>260</v>
      </c>
      <c r="B10703" t="str">
        <f t="shared" si="167"/>
        <v>260---6</v>
      </c>
      <c r="C10703" t="s">
        <v>4239</v>
      </c>
      <c r="D10703" t="s">
        <v>842</v>
      </c>
      <c r="E10703">
        <v>6</v>
      </c>
    </row>
    <row r="10704" spans="1:5" ht="13.5" customHeight="1">
      <c r="A10704">
        <v>260</v>
      </c>
      <c r="B10704" t="str">
        <f t="shared" si="167"/>
        <v>260---7</v>
      </c>
      <c r="C10704" t="s">
        <v>4228</v>
      </c>
      <c r="D10704" t="s">
        <v>1013</v>
      </c>
      <c r="E10704">
        <v>7</v>
      </c>
    </row>
    <row r="10705" spans="1:5" ht="13.5" customHeight="1">
      <c r="A10705">
        <v>260</v>
      </c>
      <c r="B10705" t="str">
        <f t="shared" si="167"/>
        <v>260---8</v>
      </c>
      <c r="C10705" t="s">
        <v>4228</v>
      </c>
      <c r="D10705" t="s">
        <v>1015</v>
      </c>
      <c r="E10705">
        <v>8</v>
      </c>
    </row>
    <row r="10706" spans="1:5" ht="13.5" customHeight="1">
      <c r="A10706">
        <v>260</v>
      </c>
      <c r="B10706" t="str">
        <f t="shared" si="167"/>
        <v>260---9</v>
      </c>
      <c r="C10706" t="s">
        <v>4268</v>
      </c>
      <c r="D10706" t="s">
        <v>996</v>
      </c>
      <c r="E10706">
        <v>9</v>
      </c>
    </row>
    <row r="10707" spans="1:5" ht="13.5" customHeight="1">
      <c r="A10707">
        <v>260</v>
      </c>
      <c r="B10707" t="str">
        <f t="shared" si="167"/>
        <v>260---10</v>
      </c>
      <c r="C10707" t="s">
        <v>4230</v>
      </c>
      <c r="D10707" t="s">
        <v>1114</v>
      </c>
      <c r="E10707">
        <v>10</v>
      </c>
    </row>
    <row r="10708" spans="1:5" ht="13.5" customHeight="1">
      <c r="A10708">
        <v>260</v>
      </c>
      <c r="B10708" t="str">
        <f t="shared" si="167"/>
        <v>260---11</v>
      </c>
      <c r="C10708" t="s">
        <v>4244</v>
      </c>
      <c r="D10708" t="s">
        <v>831</v>
      </c>
      <c r="E10708">
        <v>11</v>
      </c>
    </row>
    <row r="10709" spans="1:5" ht="13.5" customHeight="1">
      <c r="A10709">
        <v>260</v>
      </c>
      <c r="B10709" t="str">
        <f t="shared" si="167"/>
        <v>260---12</v>
      </c>
      <c r="C10709" t="s">
        <v>4231</v>
      </c>
      <c r="D10709" t="s">
        <v>785</v>
      </c>
      <c r="E10709">
        <v>12</v>
      </c>
    </row>
    <row r="10710" spans="1:5" ht="13.5" customHeight="1">
      <c r="A10710">
        <v>260</v>
      </c>
      <c r="B10710" t="str">
        <f t="shared" si="167"/>
        <v>260---13</v>
      </c>
      <c r="C10710" t="s">
        <v>4254</v>
      </c>
      <c r="D10710" t="s">
        <v>1125</v>
      </c>
      <c r="E10710">
        <v>13</v>
      </c>
    </row>
    <row r="10711" spans="1:5" ht="13.5" customHeight="1">
      <c r="A10711">
        <v>260</v>
      </c>
      <c r="B10711" t="str">
        <f t="shared" si="167"/>
        <v>260---14</v>
      </c>
      <c r="C10711" t="s">
        <v>4233</v>
      </c>
      <c r="D10711" t="s">
        <v>902</v>
      </c>
      <c r="E10711">
        <v>14</v>
      </c>
    </row>
    <row r="10712" spans="1:5" ht="13.5" customHeight="1">
      <c r="A10712">
        <v>260</v>
      </c>
      <c r="B10712" t="str">
        <f t="shared" si="167"/>
        <v>260---15</v>
      </c>
      <c r="C10712" t="s">
        <v>4272</v>
      </c>
      <c r="D10712" t="s">
        <v>840</v>
      </c>
      <c r="E10712">
        <v>15</v>
      </c>
    </row>
    <row r="10713" spans="1:5" ht="13.5" customHeight="1">
      <c r="A10713">
        <v>260</v>
      </c>
      <c r="B10713" t="str">
        <f t="shared" si="167"/>
        <v>260---16</v>
      </c>
      <c r="C10713" t="s">
        <v>4265</v>
      </c>
      <c r="D10713" t="s">
        <v>1000</v>
      </c>
      <c r="E10713">
        <v>16</v>
      </c>
    </row>
    <row r="10714" spans="1:5" ht="13.5" customHeight="1">
      <c r="A10714">
        <v>260</v>
      </c>
      <c r="B10714" t="str">
        <f t="shared" si="167"/>
        <v>260---17</v>
      </c>
      <c r="C10714" t="s">
        <v>5911</v>
      </c>
      <c r="D10714" t="s">
        <v>722</v>
      </c>
      <c r="E10714">
        <v>17</v>
      </c>
    </row>
    <row r="10715" spans="1:5" ht="13.5" customHeight="1">
      <c r="A10715">
        <v>260</v>
      </c>
      <c r="B10715" t="str">
        <f t="shared" si="167"/>
        <v>260---18</v>
      </c>
      <c r="C10715" t="s">
        <v>5911</v>
      </c>
      <c r="D10715" t="s">
        <v>783</v>
      </c>
      <c r="E10715">
        <v>18</v>
      </c>
    </row>
    <row r="10716" spans="1:5" ht="13.5" customHeight="1">
      <c r="A10716">
        <v>260</v>
      </c>
      <c r="B10716" t="str">
        <f t="shared" si="167"/>
        <v>260---19</v>
      </c>
      <c r="C10716" t="s">
        <v>5911</v>
      </c>
      <c r="D10716" t="s">
        <v>1178</v>
      </c>
      <c r="E10716">
        <v>19</v>
      </c>
    </row>
    <row r="10717" spans="1:5" ht="13.5" customHeight="1">
      <c r="A10717">
        <v>260</v>
      </c>
      <c r="B10717" t="str">
        <f t="shared" si="167"/>
        <v>260---20</v>
      </c>
      <c r="C10717" t="s">
        <v>5911</v>
      </c>
      <c r="D10717" t="s">
        <v>850</v>
      </c>
      <c r="E10717">
        <v>20</v>
      </c>
    </row>
    <row r="10718" spans="1:5" ht="13.5" customHeight="1">
      <c r="A10718">
        <v>260</v>
      </c>
      <c r="B10718" t="str">
        <f t="shared" si="167"/>
        <v>260---21</v>
      </c>
      <c r="C10718" t="s">
        <v>5911</v>
      </c>
      <c r="D10718" t="s">
        <v>1036</v>
      </c>
      <c r="E10718">
        <v>21</v>
      </c>
    </row>
    <row r="10719" spans="1:5" ht="13.5" customHeight="1">
      <c r="A10719">
        <v>260</v>
      </c>
      <c r="B10719" t="str">
        <f t="shared" si="167"/>
        <v>260---22</v>
      </c>
      <c r="C10719" t="s">
        <v>5928</v>
      </c>
      <c r="D10719" t="s">
        <v>1254</v>
      </c>
      <c r="E10719">
        <v>22</v>
      </c>
    </row>
    <row r="10720" spans="1:5" ht="13.5" customHeight="1">
      <c r="A10720">
        <v>260</v>
      </c>
      <c r="B10720" t="str">
        <f t="shared" si="167"/>
        <v>260---23</v>
      </c>
      <c r="C10720" t="s">
        <v>727</v>
      </c>
      <c r="D10720" t="s">
        <v>1308</v>
      </c>
      <c r="E10720">
        <v>23</v>
      </c>
    </row>
    <row r="10721" spans="1:5" ht="13.5" customHeight="1">
      <c r="A10721">
        <v>260</v>
      </c>
      <c r="B10721" t="str">
        <f t="shared" si="167"/>
        <v>260---24</v>
      </c>
      <c r="C10721" t="s">
        <v>817</v>
      </c>
      <c r="D10721" t="s">
        <v>1182</v>
      </c>
      <c r="E10721">
        <v>24</v>
      </c>
    </row>
    <row r="10722" spans="1:5" ht="13.5" customHeight="1">
      <c r="A10722">
        <v>260</v>
      </c>
      <c r="B10722" t="str">
        <f t="shared" si="167"/>
        <v>260---25</v>
      </c>
      <c r="C10722" t="s">
        <v>1070</v>
      </c>
      <c r="D10722" t="s">
        <v>1219</v>
      </c>
      <c r="E10722">
        <v>25</v>
      </c>
    </row>
    <row r="10723" spans="1:5" ht="13.5" customHeight="1">
      <c r="A10723">
        <v>260</v>
      </c>
      <c r="B10723" t="str">
        <f t="shared" si="167"/>
        <v>260---26</v>
      </c>
      <c r="C10723" t="s">
        <v>1072</v>
      </c>
      <c r="D10723" t="s">
        <v>1220</v>
      </c>
      <c r="E10723">
        <v>26</v>
      </c>
    </row>
    <row r="10724" spans="1:5" ht="13.5" customHeight="1">
      <c r="A10724">
        <v>260</v>
      </c>
      <c r="B10724" t="str">
        <f t="shared" si="167"/>
        <v>260---27</v>
      </c>
      <c r="C10724" t="s">
        <v>795</v>
      </c>
      <c r="D10724" t="s">
        <v>1062</v>
      </c>
      <c r="E10724">
        <v>27</v>
      </c>
    </row>
    <row r="10725" spans="1:5" ht="13.5" customHeight="1">
      <c r="A10725">
        <v>260</v>
      </c>
      <c r="B10725" t="str">
        <f t="shared" si="167"/>
        <v>260---28</v>
      </c>
      <c r="C10725" t="s">
        <v>735</v>
      </c>
      <c r="D10725" t="s">
        <v>744</v>
      </c>
      <c r="E10725">
        <v>28</v>
      </c>
    </row>
    <row r="10726" spans="1:5" ht="13.5" customHeight="1">
      <c r="A10726">
        <v>260</v>
      </c>
      <c r="B10726" t="str">
        <f t="shared" si="167"/>
        <v>260---29</v>
      </c>
      <c r="C10726" t="s">
        <v>737</v>
      </c>
      <c r="D10726" t="s">
        <v>996</v>
      </c>
      <c r="E10726">
        <v>29</v>
      </c>
    </row>
    <row r="10727" spans="1:5" ht="13.5" customHeight="1">
      <c r="A10727">
        <v>260</v>
      </c>
      <c r="B10727" t="str">
        <f t="shared" si="167"/>
        <v>260---30</v>
      </c>
      <c r="C10727" t="s">
        <v>741</v>
      </c>
      <c r="D10727" t="s">
        <v>1248</v>
      </c>
      <c r="E10727">
        <v>30</v>
      </c>
    </row>
    <row r="10728" spans="1:5" ht="13.5" customHeight="1">
      <c r="A10728">
        <v>260</v>
      </c>
      <c r="B10728" t="str">
        <f t="shared" si="167"/>
        <v>260---31</v>
      </c>
      <c r="C10728" t="s">
        <v>743</v>
      </c>
      <c r="D10728" t="s">
        <v>754</v>
      </c>
      <c r="E10728">
        <v>31</v>
      </c>
    </row>
    <row r="10729" spans="1:5" ht="13.5" customHeight="1">
      <c r="A10729">
        <v>260</v>
      </c>
      <c r="B10729" t="str">
        <f t="shared" si="167"/>
        <v>260---32</v>
      </c>
      <c r="C10729" t="s">
        <v>745</v>
      </c>
      <c r="D10729" t="s">
        <v>837</v>
      </c>
      <c r="E10729">
        <v>32</v>
      </c>
    </row>
    <row r="10730" spans="1:5" ht="13.5" customHeight="1">
      <c r="A10730">
        <v>260</v>
      </c>
      <c r="B10730" t="str">
        <f t="shared" si="167"/>
        <v>260---33</v>
      </c>
      <c r="C10730" t="s">
        <v>987</v>
      </c>
      <c r="D10730" t="s">
        <v>1263</v>
      </c>
      <c r="E10730">
        <v>33</v>
      </c>
    </row>
    <row r="10731" spans="1:5" ht="13.5" customHeight="1">
      <c r="A10731">
        <v>260</v>
      </c>
      <c r="B10731" t="str">
        <f t="shared" si="167"/>
        <v>260---34</v>
      </c>
      <c r="C10731" t="s">
        <v>989</v>
      </c>
      <c r="D10731" t="s">
        <v>738</v>
      </c>
      <c r="E10731">
        <v>34</v>
      </c>
    </row>
    <row r="10732" spans="1:5" ht="13.5" customHeight="1">
      <c r="A10732">
        <v>260</v>
      </c>
      <c r="B10732" t="str">
        <f t="shared" si="167"/>
        <v>260---35</v>
      </c>
      <c r="C10732" t="s">
        <v>747</v>
      </c>
      <c r="D10732" t="s">
        <v>1154</v>
      </c>
      <c r="E10732">
        <v>35</v>
      </c>
    </row>
    <row r="10733" spans="1:5" ht="13.5" customHeight="1">
      <c r="A10733">
        <v>260</v>
      </c>
      <c r="B10733" t="str">
        <f t="shared" si="167"/>
        <v>260---36</v>
      </c>
      <c r="C10733" t="s">
        <v>936</v>
      </c>
      <c r="D10733" t="s">
        <v>779</v>
      </c>
      <c r="E10733">
        <v>36</v>
      </c>
    </row>
    <row r="10734" spans="1:5" ht="13.5" customHeight="1">
      <c r="A10734">
        <v>260</v>
      </c>
      <c r="B10734" t="str">
        <f t="shared" si="167"/>
        <v>260---37</v>
      </c>
      <c r="C10734" t="s">
        <v>819</v>
      </c>
      <c r="D10734" t="s">
        <v>756</v>
      </c>
      <c r="E10734">
        <v>37</v>
      </c>
    </row>
    <row r="10735" spans="1:5" ht="13.5" customHeight="1">
      <c r="A10735">
        <v>260</v>
      </c>
      <c r="B10735" t="str">
        <f t="shared" si="167"/>
        <v>260---38</v>
      </c>
      <c r="C10735" t="s">
        <v>749</v>
      </c>
      <c r="D10735" t="s">
        <v>1082</v>
      </c>
      <c r="E10735">
        <v>38</v>
      </c>
    </row>
    <row r="10736" spans="1:5" ht="13.5" customHeight="1">
      <c r="A10736">
        <v>260</v>
      </c>
      <c r="B10736" t="str">
        <f t="shared" si="167"/>
        <v>260---39</v>
      </c>
      <c r="C10736" t="s">
        <v>1074</v>
      </c>
      <c r="D10736" t="s">
        <v>880</v>
      </c>
      <c r="E10736">
        <v>39</v>
      </c>
    </row>
    <row r="10737" spans="1:5" ht="13.5" customHeight="1">
      <c r="A10737">
        <v>260</v>
      </c>
      <c r="B10737" t="str">
        <f t="shared" si="167"/>
        <v>260---40</v>
      </c>
      <c r="C10737" t="s">
        <v>1019</v>
      </c>
      <c r="D10737" t="s">
        <v>734</v>
      </c>
      <c r="E10737">
        <v>40</v>
      </c>
    </row>
    <row r="10738" spans="1:5" ht="13.5" customHeight="1">
      <c r="A10738">
        <v>260</v>
      </c>
      <c r="B10738" t="str">
        <f t="shared" si="167"/>
        <v>260---41</v>
      </c>
      <c r="C10738" t="s">
        <v>751</v>
      </c>
      <c r="D10738" t="s">
        <v>1281</v>
      </c>
      <c r="E10738">
        <v>41</v>
      </c>
    </row>
    <row r="10739" spans="1:5" ht="13.5" customHeight="1">
      <c r="A10739">
        <v>260</v>
      </c>
      <c r="B10739" t="str">
        <f t="shared" si="167"/>
        <v>260---42</v>
      </c>
      <c r="C10739" t="s">
        <v>824</v>
      </c>
      <c r="D10739" t="s">
        <v>752</v>
      </c>
      <c r="E10739">
        <v>42</v>
      </c>
    </row>
    <row r="10740" spans="1:5" ht="13.5" customHeight="1">
      <c r="A10740">
        <v>260</v>
      </c>
      <c r="B10740" t="str">
        <f t="shared" si="167"/>
        <v>260---43</v>
      </c>
      <c r="C10740" t="s">
        <v>828</v>
      </c>
      <c r="D10740" t="s">
        <v>818</v>
      </c>
      <c r="E10740">
        <v>43</v>
      </c>
    </row>
    <row r="10741" spans="1:5" ht="13.5" customHeight="1">
      <c r="A10741">
        <v>260</v>
      </c>
      <c r="B10741" t="str">
        <f t="shared" si="167"/>
        <v>260---44</v>
      </c>
      <c r="C10741" t="s">
        <v>759</v>
      </c>
      <c r="D10741" t="s">
        <v>823</v>
      </c>
      <c r="E10741">
        <v>44</v>
      </c>
    </row>
    <row r="10742" spans="1:5" ht="13.5" customHeight="1">
      <c r="A10742">
        <v>260</v>
      </c>
      <c r="B10742" t="str">
        <f t="shared" si="167"/>
        <v>260---45</v>
      </c>
      <c r="C10742" t="s">
        <v>866</v>
      </c>
      <c r="D10742" t="s">
        <v>831</v>
      </c>
      <c r="E10742">
        <v>45</v>
      </c>
    </row>
    <row r="10743" spans="1:5" ht="13.5" customHeight="1">
      <c r="A10743">
        <v>260</v>
      </c>
      <c r="B10743" t="str">
        <f t="shared" si="167"/>
        <v>260---46</v>
      </c>
      <c r="C10743" t="s">
        <v>868</v>
      </c>
      <c r="D10743" t="s">
        <v>758</v>
      </c>
      <c r="E10743">
        <v>46</v>
      </c>
    </row>
    <row r="10744" spans="1:5" ht="13.5" customHeight="1">
      <c r="A10744">
        <v>260</v>
      </c>
      <c r="B10744" t="str">
        <f t="shared" si="167"/>
        <v>260---47</v>
      </c>
      <c r="C10744" t="s">
        <v>1098</v>
      </c>
      <c r="D10744" t="s">
        <v>1206</v>
      </c>
      <c r="E10744">
        <v>47</v>
      </c>
    </row>
    <row r="10745" spans="1:5" ht="13.5" customHeight="1">
      <c r="A10745">
        <v>260</v>
      </c>
      <c r="B10745" t="str">
        <f t="shared" si="167"/>
        <v>260---48</v>
      </c>
      <c r="C10745" t="s">
        <v>969</v>
      </c>
      <c r="D10745" t="s">
        <v>802</v>
      </c>
      <c r="E10745">
        <v>48</v>
      </c>
    </row>
    <row r="10746" spans="1:5" ht="13.5" customHeight="1">
      <c r="A10746">
        <v>260</v>
      </c>
      <c r="B10746" t="str">
        <f t="shared" si="167"/>
        <v>260---49</v>
      </c>
      <c r="C10746" t="s">
        <v>896</v>
      </c>
      <c r="D10746" t="s">
        <v>1202</v>
      </c>
      <c r="E10746">
        <v>49</v>
      </c>
    </row>
    <row r="10747" spans="1:5" ht="13.5" customHeight="1">
      <c r="A10747">
        <v>260</v>
      </c>
      <c r="B10747" t="str">
        <f t="shared" si="167"/>
        <v>260---50</v>
      </c>
      <c r="C10747" t="s">
        <v>5913</v>
      </c>
      <c r="D10747" t="s">
        <v>1114</v>
      </c>
      <c r="E10747">
        <v>50</v>
      </c>
    </row>
    <row r="10748" spans="1:5" ht="13.5" customHeight="1">
      <c r="A10748">
        <v>260</v>
      </c>
      <c r="B10748" t="str">
        <f t="shared" si="167"/>
        <v>260---51</v>
      </c>
      <c r="C10748" t="s">
        <v>5929</v>
      </c>
      <c r="D10748" t="s">
        <v>813</v>
      </c>
      <c r="E10748">
        <v>51</v>
      </c>
    </row>
    <row r="10749" spans="1:5" ht="13.5" customHeight="1">
      <c r="A10749">
        <v>260</v>
      </c>
      <c r="B10749" t="str">
        <f t="shared" si="167"/>
        <v>260---52</v>
      </c>
      <c r="C10749" t="s">
        <v>5945</v>
      </c>
      <c r="D10749" t="s">
        <v>881</v>
      </c>
      <c r="E10749">
        <v>52</v>
      </c>
    </row>
    <row r="10750" spans="1:5" ht="13.5" customHeight="1">
      <c r="A10750">
        <v>260</v>
      </c>
      <c r="B10750" t="str">
        <f t="shared" si="167"/>
        <v>260---53</v>
      </c>
      <c r="C10750" t="s">
        <v>5946</v>
      </c>
      <c r="D10750" t="s">
        <v>893</v>
      </c>
      <c r="E10750">
        <v>53</v>
      </c>
    </row>
    <row r="10751" spans="1:5" ht="13.5" customHeight="1">
      <c r="A10751">
        <v>260</v>
      </c>
      <c r="B10751" t="str">
        <f t="shared" si="167"/>
        <v>260---54</v>
      </c>
      <c r="C10751" t="s">
        <v>5947</v>
      </c>
      <c r="D10751" t="s">
        <v>884</v>
      </c>
      <c r="E10751">
        <v>54</v>
      </c>
    </row>
    <row r="10752" spans="1:5" ht="13.5" customHeight="1">
      <c r="A10752">
        <v>260</v>
      </c>
      <c r="B10752" t="str">
        <f t="shared" si="167"/>
        <v>260---55</v>
      </c>
      <c r="C10752" t="s">
        <v>5948</v>
      </c>
      <c r="D10752" t="s">
        <v>886</v>
      </c>
      <c r="E10752">
        <v>55</v>
      </c>
    </row>
    <row r="10753" spans="1:5" ht="13.5" customHeight="1">
      <c r="A10753">
        <v>260</v>
      </c>
      <c r="B10753" t="str">
        <f t="shared" si="167"/>
        <v>260---56</v>
      </c>
      <c r="C10753" t="s">
        <v>5967</v>
      </c>
      <c r="D10753" t="s">
        <v>986</v>
      </c>
      <c r="E10753">
        <v>56</v>
      </c>
    </row>
    <row r="10754" spans="1:5" ht="13.5" customHeight="1">
      <c r="A10754">
        <v>260</v>
      </c>
      <c r="B10754" t="str">
        <f t="shared" si="167"/>
        <v>260---57</v>
      </c>
      <c r="C10754" t="s">
        <v>5968</v>
      </c>
      <c r="D10754" t="s">
        <v>988</v>
      </c>
      <c r="E10754">
        <v>57</v>
      </c>
    </row>
    <row r="10755" spans="1:5" ht="13.5" customHeight="1">
      <c r="A10755">
        <v>260</v>
      </c>
      <c r="B10755" t="str">
        <f t="shared" ref="B10755:B10818" si="168">A10755&amp;"---"&amp;E10755</f>
        <v>260---58</v>
      </c>
      <c r="C10755" t="s">
        <v>5925</v>
      </c>
      <c r="D10755" t="s">
        <v>798</v>
      </c>
      <c r="E10755">
        <v>58</v>
      </c>
    </row>
    <row r="10756" spans="1:5" ht="13.5" customHeight="1">
      <c r="A10756">
        <v>260</v>
      </c>
      <c r="B10756" t="str">
        <f t="shared" si="168"/>
        <v>260---59</v>
      </c>
      <c r="C10756" t="s">
        <v>5961</v>
      </c>
      <c r="D10756" t="s">
        <v>935</v>
      </c>
      <c r="E10756">
        <v>59</v>
      </c>
    </row>
    <row r="10757" spans="1:5" ht="13.5" customHeight="1">
      <c r="A10757">
        <v>260</v>
      </c>
      <c r="B10757" t="str">
        <f t="shared" si="168"/>
        <v>260---60</v>
      </c>
      <c r="C10757" t="s">
        <v>5982</v>
      </c>
      <c r="D10757" t="s">
        <v>1125</v>
      </c>
      <c r="E10757">
        <v>60</v>
      </c>
    </row>
    <row r="10758" spans="1:5" ht="13.5" customHeight="1">
      <c r="A10758">
        <v>260</v>
      </c>
      <c r="B10758" t="str">
        <f t="shared" si="168"/>
        <v>260---61</v>
      </c>
      <c r="C10758" t="s">
        <v>5930</v>
      </c>
      <c r="D10758" t="s">
        <v>821</v>
      </c>
      <c r="E10758">
        <v>61</v>
      </c>
    </row>
    <row r="10759" spans="1:5" ht="13.5" customHeight="1">
      <c r="A10759">
        <v>260</v>
      </c>
      <c r="B10759" t="str">
        <f t="shared" si="168"/>
        <v>260---62</v>
      </c>
      <c r="C10759" t="s">
        <v>5914</v>
      </c>
      <c r="D10759" t="s">
        <v>785</v>
      </c>
      <c r="E10759">
        <v>62</v>
      </c>
    </row>
    <row r="10760" spans="1:5" ht="13.5" customHeight="1">
      <c r="A10760">
        <v>260</v>
      </c>
      <c r="B10760" t="str">
        <f t="shared" si="168"/>
        <v>260---63</v>
      </c>
      <c r="C10760" t="s">
        <v>5915</v>
      </c>
      <c r="D10760" t="s">
        <v>772</v>
      </c>
      <c r="E10760">
        <v>63</v>
      </c>
    </row>
    <row r="10761" spans="1:5" ht="13.5" customHeight="1">
      <c r="A10761">
        <v>260</v>
      </c>
      <c r="B10761" t="str">
        <f t="shared" si="168"/>
        <v>260---64</v>
      </c>
      <c r="C10761" t="s">
        <v>5917</v>
      </c>
      <c r="D10761" t="s">
        <v>789</v>
      </c>
      <c r="E10761">
        <v>64</v>
      </c>
    </row>
    <row r="10762" spans="1:5" ht="13.5" customHeight="1">
      <c r="A10762">
        <v>260</v>
      </c>
      <c r="B10762" t="str">
        <f t="shared" si="168"/>
        <v>260---65</v>
      </c>
      <c r="C10762" t="s">
        <v>5918</v>
      </c>
      <c r="D10762" t="s">
        <v>770</v>
      </c>
      <c r="E10762">
        <v>65</v>
      </c>
    </row>
    <row r="10763" spans="1:5" ht="13.5" customHeight="1">
      <c r="A10763">
        <v>260</v>
      </c>
      <c r="B10763" t="str">
        <f t="shared" si="168"/>
        <v>260---66</v>
      </c>
      <c r="C10763" t="s">
        <v>5971</v>
      </c>
      <c r="D10763" t="s">
        <v>1058</v>
      </c>
      <c r="E10763">
        <v>66</v>
      </c>
    </row>
    <row r="10764" spans="1:5" ht="13.5" customHeight="1">
      <c r="A10764">
        <v>260</v>
      </c>
      <c r="B10764" t="str">
        <f t="shared" si="168"/>
        <v>260---67</v>
      </c>
      <c r="C10764" t="s">
        <v>5963</v>
      </c>
      <c r="D10764" t="s">
        <v>937</v>
      </c>
      <c r="E10764">
        <v>67</v>
      </c>
    </row>
    <row r="10765" spans="1:5" ht="13.5" customHeight="1">
      <c r="A10765">
        <v>260</v>
      </c>
      <c r="B10765" t="str">
        <f t="shared" si="168"/>
        <v>260---68</v>
      </c>
      <c r="C10765" t="s">
        <v>5972</v>
      </c>
      <c r="D10765" t="s">
        <v>979</v>
      </c>
      <c r="E10765">
        <v>68</v>
      </c>
    </row>
    <row r="10766" spans="1:5" ht="13.5" customHeight="1">
      <c r="A10766">
        <v>260</v>
      </c>
      <c r="B10766" t="str">
        <f t="shared" si="168"/>
        <v>260---69</v>
      </c>
      <c r="C10766" t="s">
        <v>6002</v>
      </c>
      <c r="D10766" t="s">
        <v>1113</v>
      </c>
      <c r="E10766">
        <v>69</v>
      </c>
    </row>
    <row r="10767" spans="1:5" ht="13.5" customHeight="1">
      <c r="A10767">
        <v>260</v>
      </c>
      <c r="B10767" t="str">
        <f t="shared" si="168"/>
        <v>260---70</v>
      </c>
      <c r="C10767" t="s">
        <v>5985</v>
      </c>
      <c r="D10767" t="s">
        <v>1159</v>
      </c>
      <c r="E10767">
        <v>70</v>
      </c>
    </row>
    <row r="10768" spans="1:5" ht="13.5" customHeight="1">
      <c r="A10768">
        <v>260</v>
      </c>
      <c r="B10768" t="str">
        <f t="shared" si="168"/>
        <v>260---71</v>
      </c>
      <c r="C10768" t="s">
        <v>5919</v>
      </c>
      <c r="D10768" t="s">
        <v>725</v>
      </c>
      <c r="E10768">
        <v>71</v>
      </c>
    </row>
    <row r="10769" spans="1:5" ht="13.5" customHeight="1">
      <c r="A10769">
        <v>260</v>
      </c>
      <c r="B10769" t="str">
        <f t="shared" si="168"/>
        <v>260---72</v>
      </c>
      <c r="C10769" t="s">
        <v>5954</v>
      </c>
      <c r="D10769" t="s">
        <v>1166</v>
      </c>
      <c r="E10769">
        <v>72</v>
      </c>
    </row>
    <row r="10770" spans="1:5" ht="13.5" customHeight="1">
      <c r="A10770">
        <v>260</v>
      </c>
      <c r="B10770" t="str">
        <f t="shared" si="168"/>
        <v>260---73</v>
      </c>
      <c r="C10770" t="s">
        <v>5995</v>
      </c>
      <c r="D10770" t="s">
        <v>1038</v>
      </c>
      <c r="E10770">
        <v>73</v>
      </c>
    </row>
    <row r="10771" spans="1:5" ht="13.5" customHeight="1">
      <c r="A10771">
        <v>260</v>
      </c>
      <c r="B10771" t="str">
        <f t="shared" si="168"/>
        <v>260---74</v>
      </c>
      <c r="C10771" t="s">
        <v>5924</v>
      </c>
      <c r="D10771" t="s">
        <v>726</v>
      </c>
      <c r="E10771">
        <v>74</v>
      </c>
    </row>
    <row r="10772" spans="1:5" ht="13.5" customHeight="1">
      <c r="A10772">
        <v>298</v>
      </c>
      <c r="B10772" t="str">
        <f t="shared" si="168"/>
        <v>298---1</v>
      </c>
      <c r="C10772" t="s">
        <v>4216</v>
      </c>
      <c r="D10772" t="s">
        <v>972</v>
      </c>
      <c r="E10772">
        <v>1</v>
      </c>
    </row>
    <row r="10773" spans="1:5" ht="13.5" customHeight="1">
      <c r="A10773">
        <v>298</v>
      </c>
      <c r="B10773" t="str">
        <f t="shared" si="168"/>
        <v>298---2</v>
      </c>
      <c r="C10773" t="s">
        <v>4216</v>
      </c>
      <c r="D10773" t="s">
        <v>789</v>
      </c>
      <c r="E10773">
        <v>2</v>
      </c>
    </row>
    <row r="10774" spans="1:5" ht="13.5" customHeight="1">
      <c r="A10774">
        <v>298</v>
      </c>
      <c r="B10774" t="str">
        <f t="shared" si="168"/>
        <v>298---3</v>
      </c>
      <c r="C10774" t="s">
        <v>4252</v>
      </c>
      <c r="D10774" t="s">
        <v>1050</v>
      </c>
      <c r="E10774">
        <v>3</v>
      </c>
    </row>
    <row r="10775" spans="1:5" ht="13.5" customHeight="1">
      <c r="A10775">
        <v>298</v>
      </c>
      <c r="B10775" t="str">
        <f t="shared" si="168"/>
        <v>298---4</v>
      </c>
      <c r="C10775" t="s">
        <v>4269</v>
      </c>
      <c r="D10775" t="s">
        <v>848</v>
      </c>
      <c r="E10775">
        <v>4</v>
      </c>
    </row>
    <row r="10776" spans="1:5" ht="13.5" customHeight="1">
      <c r="A10776">
        <v>298</v>
      </c>
      <c r="B10776" t="str">
        <f t="shared" si="168"/>
        <v>298---5</v>
      </c>
      <c r="C10776" t="s">
        <v>4271</v>
      </c>
      <c r="D10776" t="s">
        <v>850</v>
      </c>
      <c r="E10776">
        <v>5</v>
      </c>
    </row>
    <row r="10777" spans="1:5" ht="13.5" customHeight="1">
      <c r="A10777">
        <v>298</v>
      </c>
      <c r="B10777" t="str">
        <f t="shared" si="168"/>
        <v>298---6</v>
      </c>
      <c r="C10777" t="s">
        <v>4239</v>
      </c>
      <c r="D10777" t="s">
        <v>726</v>
      </c>
      <c r="E10777">
        <v>6</v>
      </c>
    </row>
    <row r="10778" spans="1:5" ht="13.5" customHeight="1">
      <c r="A10778">
        <v>298</v>
      </c>
      <c r="B10778" t="str">
        <f t="shared" si="168"/>
        <v>298---7</v>
      </c>
      <c r="C10778" t="s">
        <v>4228</v>
      </c>
      <c r="D10778" t="s">
        <v>1403</v>
      </c>
      <c r="E10778">
        <v>7</v>
      </c>
    </row>
    <row r="10779" spans="1:5" ht="13.5" customHeight="1">
      <c r="A10779">
        <v>298</v>
      </c>
      <c r="B10779" t="str">
        <f t="shared" si="168"/>
        <v>298---8</v>
      </c>
      <c r="C10779" t="s">
        <v>4268</v>
      </c>
      <c r="D10779" t="s">
        <v>1158</v>
      </c>
      <c r="E10779">
        <v>8</v>
      </c>
    </row>
    <row r="10780" spans="1:5" ht="13.5" customHeight="1">
      <c r="A10780">
        <v>298</v>
      </c>
      <c r="B10780" t="str">
        <f t="shared" si="168"/>
        <v>298---9</v>
      </c>
      <c r="C10780" t="s">
        <v>4230</v>
      </c>
      <c r="D10780" t="s">
        <v>996</v>
      </c>
      <c r="E10780">
        <v>9</v>
      </c>
    </row>
    <row r="10781" spans="1:5" ht="13.5" customHeight="1">
      <c r="A10781">
        <v>298</v>
      </c>
      <c r="B10781" t="str">
        <f t="shared" si="168"/>
        <v>298---10</v>
      </c>
      <c r="C10781" t="s">
        <v>4244</v>
      </c>
      <c r="D10781" t="s">
        <v>1165</v>
      </c>
      <c r="E10781">
        <v>10</v>
      </c>
    </row>
    <row r="10782" spans="1:5" ht="13.5" customHeight="1">
      <c r="A10782">
        <v>298</v>
      </c>
      <c r="B10782" t="str">
        <f t="shared" si="168"/>
        <v>298---11</v>
      </c>
      <c r="C10782" t="s">
        <v>4231</v>
      </c>
      <c r="D10782" t="s">
        <v>1367</v>
      </c>
      <c r="E10782">
        <v>11</v>
      </c>
    </row>
    <row r="10783" spans="1:5" ht="13.5" customHeight="1">
      <c r="A10783">
        <v>298</v>
      </c>
      <c r="B10783" t="str">
        <f t="shared" si="168"/>
        <v>298---12</v>
      </c>
      <c r="C10783" t="s">
        <v>4254</v>
      </c>
      <c r="D10783" t="s">
        <v>764</v>
      </c>
      <c r="E10783">
        <v>12</v>
      </c>
    </row>
    <row r="10784" spans="1:5" ht="13.5" customHeight="1">
      <c r="A10784">
        <v>298</v>
      </c>
      <c r="B10784" t="str">
        <f t="shared" si="168"/>
        <v>298---13</v>
      </c>
      <c r="C10784" t="s">
        <v>4233</v>
      </c>
      <c r="D10784" t="s">
        <v>1105</v>
      </c>
      <c r="E10784">
        <v>13</v>
      </c>
    </row>
    <row r="10785" spans="1:5" ht="13.5" customHeight="1">
      <c r="A10785">
        <v>298</v>
      </c>
      <c r="B10785" t="str">
        <f t="shared" si="168"/>
        <v>298---14</v>
      </c>
      <c r="C10785" t="s">
        <v>4272</v>
      </c>
      <c r="D10785" t="s">
        <v>1321</v>
      </c>
      <c r="E10785">
        <v>14</v>
      </c>
    </row>
    <row r="10786" spans="1:5" ht="13.5" customHeight="1">
      <c r="A10786">
        <v>298</v>
      </c>
      <c r="B10786" t="str">
        <f t="shared" si="168"/>
        <v>298---15</v>
      </c>
      <c r="C10786" t="s">
        <v>4265</v>
      </c>
      <c r="D10786" t="s">
        <v>1003</v>
      </c>
      <c r="E10786">
        <v>15</v>
      </c>
    </row>
    <row r="10787" spans="1:5" ht="13.5" customHeight="1">
      <c r="A10787">
        <v>298</v>
      </c>
      <c r="B10787" t="str">
        <f t="shared" si="168"/>
        <v>298---16</v>
      </c>
      <c r="C10787" t="s">
        <v>4248</v>
      </c>
      <c r="D10787" t="s">
        <v>999</v>
      </c>
      <c r="E10787">
        <v>16</v>
      </c>
    </row>
    <row r="10788" spans="1:5" ht="13.5" customHeight="1">
      <c r="A10788">
        <v>298</v>
      </c>
      <c r="B10788" t="str">
        <f t="shared" si="168"/>
        <v>298---17</v>
      </c>
      <c r="C10788" t="s">
        <v>5911</v>
      </c>
      <c r="D10788" t="s">
        <v>1192</v>
      </c>
      <c r="E10788">
        <v>17</v>
      </c>
    </row>
    <row r="10789" spans="1:5" ht="13.5" customHeight="1">
      <c r="A10789">
        <v>298</v>
      </c>
      <c r="B10789" t="str">
        <f t="shared" si="168"/>
        <v>298---18</v>
      </c>
      <c r="C10789" t="s">
        <v>5911</v>
      </c>
      <c r="D10789" t="s">
        <v>1306</v>
      </c>
      <c r="E10789">
        <v>18</v>
      </c>
    </row>
    <row r="10790" spans="1:5" ht="13.5" customHeight="1">
      <c r="A10790">
        <v>298</v>
      </c>
      <c r="B10790" t="str">
        <f t="shared" si="168"/>
        <v>298---19</v>
      </c>
      <c r="C10790" t="s">
        <v>5911</v>
      </c>
      <c r="D10790" t="s">
        <v>842</v>
      </c>
      <c r="E10790">
        <v>19</v>
      </c>
    </row>
    <row r="10791" spans="1:5" ht="13.5" customHeight="1">
      <c r="A10791">
        <v>298</v>
      </c>
      <c r="B10791" t="str">
        <f t="shared" si="168"/>
        <v>298---20</v>
      </c>
      <c r="C10791" t="s">
        <v>5911</v>
      </c>
      <c r="D10791" t="s">
        <v>1210</v>
      </c>
      <c r="E10791">
        <v>20</v>
      </c>
    </row>
    <row r="10792" spans="1:5" ht="13.5" customHeight="1">
      <c r="A10792">
        <v>298</v>
      </c>
      <c r="B10792" t="str">
        <f t="shared" si="168"/>
        <v>298---21</v>
      </c>
      <c r="C10792" t="s">
        <v>5911</v>
      </c>
      <c r="D10792" t="s">
        <v>1309</v>
      </c>
      <c r="E10792">
        <v>21</v>
      </c>
    </row>
    <row r="10793" spans="1:5" ht="13.5" customHeight="1">
      <c r="A10793">
        <v>298</v>
      </c>
      <c r="B10793" t="str">
        <f t="shared" si="168"/>
        <v>298---22</v>
      </c>
      <c r="C10793" t="s">
        <v>5911</v>
      </c>
      <c r="D10793" t="s">
        <v>1312</v>
      </c>
      <c r="E10793">
        <v>22</v>
      </c>
    </row>
    <row r="10794" spans="1:5" ht="13.5" customHeight="1">
      <c r="A10794">
        <v>298</v>
      </c>
      <c r="B10794" t="str">
        <f t="shared" si="168"/>
        <v>298---23</v>
      </c>
      <c r="C10794" t="s">
        <v>5911</v>
      </c>
      <c r="D10794" t="s">
        <v>1236</v>
      </c>
      <c r="E10794">
        <v>23</v>
      </c>
    </row>
    <row r="10795" spans="1:5" ht="13.5" customHeight="1">
      <c r="A10795">
        <v>298</v>
      </c>
      <c r="B10795" t="str">
        <f t="shared" si="168"/>
        <v>298---24</v>
      </c>
      <c r="C10795" t="s">
        <v>5911</v>
      </c>
      <c r="D10795" t="s">
        <v>1212</v>
      </c>
      <c r="E10795">
        <v>24</v>
      </c>
    </row>
    <row r="10796" spans="1:5" ht="13.5" customHeight="1">
      <c r="A10796">
        <v>298</v>
      </c>
      <c r="B10796" t="str">
        <f t="shared" si="168"/>
        <v>298---25</v>
      </c>
      <c r="C10796" t="s">
        <v>5911</v>
      </c>
      <c r="D10796" t="s">
        <v>1149</v>
      </c>
      <c r="E10796">
        <v>25</v>
      </c>
    </row>
    <row r="10797" spans="1:5" ht="13.5" customHeight="1">
      <c r="A10797">
        <v>298</v>
      </c>
      <c r="B10797" t="str">
        <f t="shared" si="168"/>
        <v>298---26</v>
      </c>
      <c r="C10797" t="s">
        <v>5928</v>
      </c>
      <c r="D10797" t="s">
        <v>1254</v>
      </c>
      <c r="E10797">
        <v>26</v>
      </c>
    </row>
    <row r="10798" spans="1:5" ht="13.5" customHeight="1">
      <c r="A10798">
        <v>298</v>
      </c>
      <c r="B10798" t="str">
        <f t="shared" si="168"/>
        <v>298---27</v>
      </c>
      <c r="C10798" t="s">
        <v>727</v>
      </c>
      <c r="D10798" t="s">
        <v>1308</v>
      </c>
      <c r="E10798">
        <v>27</v>
      </c>
    </row>
    <row r="10799" spans="1:5" ht="13.5" customHeight="1">
      <c r="A10799">
        <v>298</v>
      </c>
      <c r="B10799" t="str">
        <f t="shared" si="168"/>
        <v>298---28</v>
      </c>
      <c r="C10799" t="s">
        <v>1072</v>
      </c>
      <c r="D10799" t="s">
        <v>1220</v>
      </c>
      <c r="E10799">
        <v>28</v>
      </c>
    </row>
    <row r="10800" spans="1:5" ht="13.5" customHeight="1">
      <c r="A10800">
        <v>298</v>
      </c>
      <c r="B10800" t="str">
        <f t="shared" si="168"/>
        <v>298---29</v>
      </c>
      <c r="C10800" t="s">
        <v>795</v>
      </c>
      <c r="D10800" t="s">
        <v>1062</v>
      </c>
      <c r="E10800">
        <v>29</v>
      </c>
    </row>
    <row r="10801" spans="1:5" ht="13.5" customHeight="1">
      <c r="A10801">
        <v>298</v>
      </c>
      <c r="B10801" t="str">
        <f t="shared" si="168"/>
        <v>298---30</v>
      </c>
      <c r="C10801" t="s">
        <v>797</v>
      </c>
      <c r="D10801" t="s">
        <v>1081</v>
      </c>
      <c r="E10801">
        <v>30</v>
      </c>
    </row>
    <row r="10802" spans="1:5" ht="13.5" customHeight="1">
      <c r="A10802">
        <v>298</v>
      </c>
      <c r="B10802" t="str">
        <f t="shared" si="168"/>
        <v>298---31</v>
      </c>
      <c r="C10802" t="s">
        <v>737</v>
      </c>
      <c r="D10802" t="s">
        <v>996</v>
      </c>
      <c r="E10802">
        <v>31</v>
      </c>
    </row>
    <row r="10803" spans="1:5" ht="13.5" customHeight="1">
      <c r="A10803">
        <v>298</v>
      </c>
      <c r="B10803" t="str">
        <f t="shared" si="168"/>
        <v>298---32</v>
      </c>
      <c r="C10803" t="s">
        <v>743</v>
      </c>
      <c r="D10803" t="s">
        <v>754</v>
      </c>
      <c r="E10803">
        <v>32</v>
      </c>
    </row>
    <row r="10804" spans="1:5" ht="13.5" customHeight="1">
      <c r="A10804">
        <v>298</v>
      </c>
      <c r="B10804" t="str">
        <f t="shared" si="168"/>
        <v>298---33</v>
      </c>
      <c r="C10804" t="s">
        <v>745</v>
      </c>
      <c r="D10804" t="s">
        <v>837</v>
      </c>
      <c r="E10804">
        <v>33</v>
      </c>
    </row>
    <row r="10805" spans="1:5" ht="13.5" customHeight="1">
      <c r="A10805">
        <v>298</v>
      </c>
      <c r="B10805" t="str">
        <f t="shared" si="168"/>
        <v>298---34</v>
      </c>
      <c r="C10805" t="s">
        <v>987</v>
      </c>
      <c r="D10805" t="s">
        <v>1263</v>
      </c>
      <c r="E10805">
        <v>34</v>
      </c>
    </row>
    <row r="10806" spans="1:5" ht="13.5" customHeight="1">
      <c r="A10806">
        <v>298</v>
      </c>
      <c r="B10806" t="str">
        <f t="shared" si="168"/>
        <v>298---35</v>
      </c>
      <c r="C10806" t="s">
        <v>989</v>
      </c>
      <c r="D10806" t="s">
        <v>738</v>
      </c>
      <c r="E10806">
        <v>35</v>
      </c>
    </row>
    <row r="10807" spans="1:5" ht="13.5" customHeight="1">
      <c r="A10807">
        <v>298</v>
      </c>
      <c r="B10807" t="str">
        <f t="shared" si="168"/>
        <v>298---36</v>
      </c>
      <c r="C10807" t="s">
        <v>819</v>
      </c>
      <c r="D10807" t="s">
        <v>756</v>
      </c>
      <c r="E10807">
        <v>36</v>
      </c>
    </row>
    <row r="10808" spans="1:5" ht="13.5" customHeight="1">
      <c r="A10808">
        <v>298</v>
      </c>
      <c r="B10808" t="str">
        <f t="shared" si="168"/>
        <v>298---37</v>
      </c>
      <c r="C10808" t="s">
        <v>1074</v>
      </c>
      <c r="D10808" t="s">
        <v>880</v>
      </c>
      <c r="E10808">
        <v>37</v>
      </c>
    </row>
    <row r="10809" spans="1:5" ht="13.5" customHeight="1">
      <c r="A10809">
        <v>298</v>
      </c>
      <c r="B10809" t="str">
        <f t="shared" si="168"/>
        <v>298---38</v>
      </c>
      <c r="C10809" t="s">
        <v>1019</v>
      </c>
      <c r="D10809" t="s">
        <v>734</v>
      </c>
      <c r="E10809">
        <v>38</v>
      </c>
    </row>
    <row r="10810" spans="1:5" ht="13.5" customHeight="1">
      <c r="A10810">
        <v>298</v>
      </c>
      <c r="B10810" t="str">
        <f t="shared" si="168"/>
        <v>298---39</v>
      </c>
      <c r="C10810" t="s">
        <v>824</v>
      </c>
      <c r="D10810" t="s">
        <v>752</v>
      </c>
      <c r="E10810">
        <v>39</v>
      </c>
    </row>
    <row r="10811" spans="1:5" ht="13.5" customHeight="1">
      <c r="A10811">
        <v>298</v>
      </c>
      <c r="B10811" t="str">
        <f t="shared" si="168"/>
        <v>298---40</v>
      </c>
      <c r="C10811" t="s">
        <v>826</v>
      </c>
      <c r="D10811" t="s">
        <v>1079</v>
      </c>
      <c r="E10811">
        <v>40</v>
      </c>
    </row>
    <row r="10812" spans="1:5" ht="13.5" customHeight="1">
      <c r="A10812">
        <v>298</v>
      </c>
      <c r="B10812" t="str">
        <f t="shared" si="168"/>
        <v>298---41</v>
      </c>
      <c r="C10812" t="s">
        <v>1005</v>
      </c>
      <c r="D10812" t="s">
        <v>1105</v>
      </c>
      <c r="E10812">
        <v>41</v>
      </c>
    </row>
    <row r="10813" spans="1:5" ht="13.5" customHeight="1">
      <c r="A10813">
        <v>298</v>
      </c>
      <c r="B10813" t="str">
        <f t="shared" si="168"/>
        <v>298---42</v>
      </c>
      <c r="C10813" t="s">
        <v>753</v>
      </c>
      <c r="D10813" t="s">
        <v>1002</v>
      </c>
      <c r="E10813">
        <v>42</v>
      </c>
    </row>
    <row r="10814" spans="1:5" ht="13.5" customHeight="1">
      <c r="A10814">
        <v>298</v>
      </c>
      <c r="B10814" t="str">
        <f t="shared" si="168"/>
        <v>298---43</v>
      </c>
      <c r="C10814" t="s">
        <v>828</v>
      </c>
      <c r="D10814" t="s">
        <v>818</v>
      </c>
      <c r="E10814">
        <v>43</v>
      </c>
    </row>
    <row r="10815" spans="1:5" ht="13.5" customHeight="1">
      <c r="A10815">
        <v>298</v>
      </c>
      <c r="B10815" t="str">
        <f t="shared" si="168"/>
        <v>298---44</v>
      </c>
      <c r="C10815" t="s">
        <v>759</v>
      </c>
      <c r="D10815" t="s">
        <v>823</v>
      </c>
      <c r="E10815">
        <v>44</v>
      </c>
    </row>
    <row r="10816" spans="1:5" ht="13.5" customHeight="1">
      <c r="A10816">
        <v>298</v>
      </c>
      <c r="B10816" t="str">
        <f t="shared" si="168"/>
        <v>298---45</v>
      </c>
      <c r="C10816" t="s">
        <v>991</v>
      </c>
      <c r="D10816" t="s">
        <v>966</v>
      </c>
      <c r="E10816">
        <v>45</v>
      </c>
    </row>
    <row r="10817" spans="1:5" ht="13.5" customHeight="1">
      <c r="A10817">
        <v>298</v>
      </c>
      <c r="B10817" t="str">
        <f t="shared" si="168"/>
        <v>298---46</v>
      </c>
      <c r="C10817" t="s">
        <v>866</v>
      </c>
      <c r="D10817" t="s">
        <v>831</v>
      </c>
      <c r="E10817">
        <v>46</v>
      </c>
    </row>
    <row r="10818" spans="1:5" ht="13.5" customHeight="1">
      <c r="A10818">
        <v>298</v>
      </c>
      <c r="B10818" t="str">
        <f t="shared" si="168"/>
        <v>298---47</v>
      </c>
      <c r="C10818" t="s">
        <v>1009</v>
      </c>
      <c r="D10818" t="s">
        <v>1340</v>
      </c>
      <c r="E10818">
        <v>47</v>
      </c>
    </row>
    <row r="10819" spans="1:5" ht="13.5" customHeight="1">
      <c r="A10819">
        <v>298</v>
      </c>
      <c r="B10819" t="str">
        <f t="shared" ref="B10819:B10882" si="169">A10819&amp;"---"&amp;E10819</f>
        <v>298---48</v>
      </c>
      <c r="C10819" t="s">
        <v>836</v>
      </c>
      <c r="D10819" t="s">
        <v>835</v>
      </c>
      <c r="E10819">
        <v>48</v>
      </c>
    </row>
    <row r="10820" spans="1:5" ht="13.5" customHeight="1">
      <c r="A10820">
        <v>298</v>
      </c>
      <c r="B10820" t="str">
        <f t="shared" si="169"/>
        <v>298---49</v>
      </c>
      <c r="C10820" t="s">
        <v>765</v>
      </c>
      <c r="D10820" t="s">
        <v>1196</v>
      </c>
      <c r="E10820">
        <v>49</v>
      </c>
    </row>
    <row r="10821" spans="1:5" ht="13.5" customHeight="1">
      <c r="A10821">
        <v>298</v>
      </c>
      <c r="B10821" t="str">
        <f t="shared" si="169"/>
        <v>298---50</v>
      </c>
      <c r="C10821" t="s">
        <v>868</v>
      </c>
      <c r="D10821" t="s">
        <v>758</v>
      </c>
      <c r="E10821">
        <v>50</v>
      </c>
    </row>
    <row r="10822" spans="1:5" ht="13.5" customHeight="1">
      <c r="A10822">
        <v>298</v>
      </c>
      <c r="B10822" t="str">
        <f t="shared" si="169"/>
        <v>298---51</v>
      </c>
      <c r="C10822" t="s">
        <v>1098</v>
      </c>
      <c r="D10822" t="s">
        <v>1206</v>
      </c>
      <c r="E10822">
        <v>51</v>
      </c>
    </row>
    <row r="10823" spans="1:5" ht="13.5" customHeight="1">
      <c r="A10823">
        <v>298</v>
      </c>
      <c r="B10823" t="str">
        <f t="shared" si="169"/>
        <v>298---52</v>
      </c>
      <c r="C10823" t="s">
        <v>969</v>
      </c>
      <c r="D10823" t="s">
        <v>802</v>
      </c>
      <c r="E10823">
        <v>52</v>
      </c>
    </row>
    <row r="10824" spans="1:5" ht="13.5" customHeight="1">
      <c r="A10824">
        <v>298</v>
      </c>
      <c r="B10824" t="str">
        <f t="shared" si="169"/>
        <v>298---53</v>
      </c>
      <c r="C10824" t="s">
        <v>5912</v>
      </c>
      <c r="D10824" t="s">
        <v>764</v>
      </c>
      <c r="E10824">
        <v>53</v>
      </c>
    </row>
    <row r="10825" spans="1:5" ht="13.5" customHeight="1">
      <c r="A10825">
        <v>298</v>
      </c>
      <c r="B10825" t="str">
        <f t="shared" si="169"/>
        <v>298---54</v>
      </c>
      <c r="C10825" t="s">
        <v>6000</v>
      </c>
      <c r="D10825" t="s">
        <v>1198</v>
      </c>
      <c r="E10825">
        <v>54</v>
      </c>
    </row>
    <row r="10826" spans="1:5" ht="13.5" customHeight="1">
      <c r="A10826">
        <v>298</v>
      </c>
      <c r="B10826" t="str">
        <f t="shared" si="169"/>
        <v>298---55</v>
      </c>
      <c r="C10826" t="s">
        <v>5925</v>
      </c>
      <c r="D10826" t="s">
        <v>798</v>
      </c>
      <c r="E10826">
        <v>55</v>
      </c>
    </row>
    <row r="10827" spans="1:5" ht="13.5" customHeight="1">
      <c r="A10827">
        <v>298</v>
      </c>
      <c r="B10827" t="str">
        <f t="shared" si="169"/>
        <v>298---56</v>
      </c>
      <c r="C10827" t="s">
        <v>5969</v>
      </c>
      <c r="D10827" t="s">
        <v>961</v>
      </c>
      <c r="E10827">
        <v>56</v>
      </c>
    </row>
    <row r="10828" spans="1:5" ht="13.5" customHeight="1">
      <c r="A10828">
        <v>298</v>
      </c>
      <c r="B10828" t="str">
        <f t="shared" si="169"/>
        <v>298---57</v>
      </c>
      <c r="C10828" t="s">
        <v>5915</v>
      </c>
      <c r="D10828" t="s">
        <v>772</v>
      </c>
      <c r="E10828">
        <v>57</v>
      </c>
    </row>
    <row r="10829" spans="1:5" ht="13.5" customHeight="1">
      <c r="A10829">
        <v>298</v>
      </c>
      <c r="B10829" t="str">
        <f t="shared" si="169"/>
        <v>298---58</v>
      </c>
      <c r="C10829" t="s">
        <v>5970</v>
      </c>
      <c r="D10829" t="s">
        <v>999</v>
      </c>
      <c r="E10829">
        <v>58</v>
      </c>
    </row>
    <row r="10830" spans="1:5" ht="13.5" customHeight="1">
      <c r="A10830">
        <v>298</v>
      </c>
      <c r="B10830" t="str">
        <f t="shared" si="169"/>
        <v>298---59</v>
      </c>
      <c r="C10830" t="s">
        <v>5917</v>
      </c>
      <c r="D10830" t="s">
        <v>789</v>
      </c>
      <c r="E10830">
        <v>59</v>
      </c>
    </row>
    <row r="10831" spans="1:5" ht="13.5" customHeight="1">
      <c r="A10831">
        <v>298</v>
      </c>
      <c r="B10831" t="str">
        <f t="shared" si="169"/>
        <v>298---60</v>
      </c>
      <c r="C10831" t="s">
        <v>5918</v>
      </c>
      <c r="D10831" t="s">
        <v>770</v>
      </c>
      <c r="E10831">
        <v>60</v>
      </c>
    </row>
    <row r="10832" spans="1:5" ht="13.5" customHeight="1">
      <c r="A10832">
        <v>298</v>
      </c>
      <c r="B10832" t="str">
        <f t="shared" si="169"/>
        <v>298---61</v>
      </c>
      <c r="C10832" t="s">
        <v>5931</v>
      </c>
      <c r="D10832" t="s">
        <v>1044</v>
      </c>
      <c r="E10832">
        <v>61</v>
      </c>
    </row>
    <row r="10833" spans="1:5" ht="13.5" customHeight="1">
      <c r="A10833">
        <v>298</v>
      </c>
      <c r="B10833" t="str">
        <f t="shared" si="169"/>
        <v>298---62</v>
      </c>
      <c r="C10833" t="s">
        <v>5932</v>
      </c>
      <c r="D10833" t="s">
        <v>846</v>
      </c>
      <c r="E10833">
        <v>62</v>
      </c>
    </row>
    <row r="10834" spans="1:5" ht="13.5" customHeight="1">
      <c r="A10834">
        <v>298</v>
      </c>
      <c r="B10834" t="str">
        <f t="shared" si="169"/>
        <v>298---63</v>
      </c>
      <c r="C10834" t="s">
        <v>5940</v>
      </c>
      <c r="D10834" t="s">
        <v>1310</v>
      </c>
      <c r="E10834">
        <v>63</v>
      </c>
    </row>
    <row r="10835" spans="1:5" ht="13.5" customHeight="1">
      <c r="A10835">
        <v>298</v>
      </c>
      <c r="B10835" t="str">
        <f t="shared" si="169"/>
        <v>298---64</v>
      </c>
      <c r="C10835" t="s">
        <v>5951</v>
      </c>
      <c r="D10835" t="s">
        <v>879</v>
      </c>
      <c r="E10835">
        <v>64</v>
      </c>
    </row>
    <row r="10836" spans="1:5" ht="13.5" customHeight="1">
      <c r="A10836">
        <v>298</v>
      </c>
      <c r="B10836" t="str">
        <f t="shared" si="169"/>
        <v>298---65</v>
      </c>
      <c r="C10836" t="s">
        <v>6003</v>
      </c>
      <c r="D10836" t="s">
        <v>1016</v>
      </c>
      <c r="E10836">
        <v>65</v>
      </c>
    </row>
    <row r="10837" spans="1:5" ht="13.5" customHeight="1">
      <c r="A10837">
        <v>298</v>
      </c>
      <c r="B10837" t="str">
        <f t="shared" si="169"/>
        <v>298---66</v>
      </c>
      <c r="C10837" t="s">
        <v>6004</v>
      </c>
      <c r="D10837" t="s">
        <v>960</v>
      </c>
      <c r="E10837">
        <v>66</v>
      </c>
    </row>
    <row r="10838" spans="1:5" ht="13.5" customHeight="1">
      <c r="A10838">
        <v>298</v>
      </c>
      <c r="B10838" t="str">
        <f t="shared" si="169"/>
        <v>298---67</v>
      </c>
      <c r="C10838" t="s">
        <v>5941</v>
      </c>
      <c r="D10838" t="s">
        <v>861</v>
      </c>
      <c r="E10838">
        <v>67</v>
      </c>
    </row>
    <row r="10839" spans="1:5" ht="13.5" customHeight="1">
      <c r="A10839">
        <v>298</v>
      </c>
      <c r="B10839" t="str">
        <f t="shared" si="169"/>
        <v>298---68</v>
      </c>
      <c r="C10839" t="s">
        <v>5973</v>
      </c>
      <c r="D10839" t="s">
        <v>1158</v>
      </c>
      <c r="E10839">
        <v>68</v>
      </c>
    </row>
    <row r="10840" spans="1:5" ht="13.5" customHeight="1">
      <c r="A10840">
        <v>298</v>
      </c>
      <c r="B10840" t="str">
        <f t="shared" si="169"/>
        <v>298---69</v>
      </c>
      <c r="C10840" t="s">
        <v>5954</v>
      </c>
      <c r="D10840" t="s">
        <v>1166</v>
      </c>
      <c r="E10840">
        <v>69</v>
      </c>
    </row>
    <row r="10841" spans="1:5" ht="13.5" customHeight="1">
      <c r="A10841">
        <v>298</v>
      </c>
      <c r="B10841" t="str">
        <f t="shared" si="169"/>
        <v>298---70</v>
      </c>
      <c r="C10841" t="s">
        <v>5924</v>
      </c>
      <c r="D10841" t="s">
        <v>726</v>
      </c>
      <c r="E10841">
        <v>70</v>
      </c>
    </row>
    <row r="10842" spans="1:5" ht="13.5" customHeight="1">
      <c r="A10842">
        <v>299</v>
      </c>
      <c r="B10842" t="str">
        <f t="shared" si="169"/>
        <v>299---1</v>
      </c>
      <c r="C10842" t="s">
        <v>4234</v>
      </c>
      <c r="D10842" t="s">
        <v>912</v>
      </c>
      <c r="E10842">
        <v>1</v>
      </c>
    </row>
    <row r="10843" spans="1:5" ht="13.5" customHeight="1">
      <c r="A10843">
        <v>299</v>
      </c>
      <c r="B10843" t="str">
        <f t="shared" si="169"/>
        <v>299---2</v>
      </c>
      <c r="C10843" t="s">
        <v>4216</v>
      </c>
      <c r="D10843" t="s">
        <v>912</v>
      </c>
      <c r="E10843">
        <v>2</v>
      </c>
    </row>
    <row r="10844" spans="1:5" ht="13.5" customHeight="1">
      <c r="A10844">
        <v>299</v>
      </c>
      <c r="B10844" t="str">
        <f t="shared" si="169"/>
        <v>299---3</v>
      </c>
      <c r="C10844" t="s">
        <v>4216</v>
      </c>
      <c r="D10844" t="s">
        <v>6239</v>
      </c>
      <c r="E10844">
        <v>3</v>
      </c>
    </row>
    <row r="10845" spans="1:5" ht="13.5" customHeight="1">
      <c r="A10845">
        <v>299</v>
      </c>
      <c r="B10845" t="str">
        <f t="shared" si="169"/>
        <v>299---4</v>
      </c>
      <c r="C10845" t="s">
        <v>4216</v>
      </c>
      <c r="D10845" t="s">
        <v>726</v>
      </c>
      <c r="E10845">
        <v>4</v>
      </c>
    </row>
    <row r="10846" spans="1:5" ht="13.5" customHeight="1">
      <c r="A10846">
        <v>299</v>
      </c>
      <c r="B10846" t="str">
        <f t="shared" si="169"/>
        <v>299---5</v>
      </c>
      <c r="C10846" t="s">
        <v>4216</v>
      </c>
      <c r="D10846" t="s">
        <v>1403</v>
      </c>
      <c r="E10846">
        <v>5</v>
      </c>
    </row>
    <row r="10847" spans="1:5" ht="13.5" customHeight="1">
      <c r="A10847">
        <v>299</v>
      </c>
      <c r="B10847" t="str">
        <f t="shared" si="169"/>
        <v>299---6</v>
      </c>
      <c r="C10847" t="s">
        <v>4216</v>
      </c>
      <c r="D10847" t="s">
        <v>1158</v>
      </c>
      <c r="E10847">
        <v>6</v>
      </c>
    </row>
    <row r="10848" spans="1:5" ht="13.5" customHeight="1">
      <c r="A10848">
        <v>299</v>
      </c>
      <c r="B10848" t="str">
        <f t="shared" si="169"/>
        <v>299---7</v>
      </c>
      <c r="C10848" t="s">
        <v>4216</v>
      </c>
      <c r="D10848" t="s">
        <v>996</v>
      </c>
      <c r="E10848">
        <v>7</v>
      </c>
    </row>
    <row r="10849" spans="1:5" ht="13.5" customHeight="1">
      <c r="A10849">
        <v>299</v>
      </c>
      <c r="B10849" t="str">
        <f t="shared" si="169"/>
        <v>299---8</v>
      </c>
      <c r="C10849" t="s">
        <v>4216</v>
      </c>
      <c r="D10849" t="s">
        <v>1367</v>
      </c>
      <c r="E10849">
        <v>8</v>
      </c>
    </row>
    <row r="10850" spans="1:5" ht="13.5" customHeight="1">
      <c r="A10850">
        <v>299</v>
      </c>
      <c r="B10850" t="str">
        <f t="shared" si="169"/>
        <v>299---9</v>
      </c>
      <c r="C10850" t="s">
        <v>4216</v>
      </c>
      <c r="D10850" t="s">
        <v>1105</v>
      </c>
      <c r="E10850">
        <v>9</v>
      </c>
    </row>
    <row r="10851" spans="1:5" ht="13.5" customHeight="1">
      <c r="A10851">
        <v>299</v>
      </c>
      <c r="B10851" t="str">
        <f t="shared" si="169"/>
        <v>299---10</v>
      </c>
      <c r="C10851" t="s">
        <v>4216</v>
      </c>
      <c r="D10851" t="s">
        <v>1321</v>
      </c>
      <c r="E10851">
        <v>10</v>
      </c>
    </row>
    <row r="10852" spans="1:5" ht="13.5" customHeight="1">
      <c r="A10852">
        <v>299</v>
      </c>
      <c r="B10852" t="str">
        <f t="shared" si="169"/>
        <v>299---11</v>
      </c>
      <c r="C10852" t="s">
        <v>4216</v>
      </c>
      <c r="D10852" t="s">
        <v>1003</v>
      </c>
      <c r="E10852">
        <v>11</v>
      </c>
    </row>
    <row r="10853" spans="1:5" ht="13.5" customHeight="1">
      <c r="A10853">
        <v>299</v>
      </c>
      <c r="B10853" t="str">
        <f t="shared" si="169"/>
        <v>299---12</v>
      </c>
      <c r="C10853" t="s">
        <v>4216</v>
      </c>
      <c r="D10853" t="s">
        <v>999</v>
      </c>
      <c r="E10853">
        <v>12</v>
      </c>
    </row>
    <row r="10854" spans="1:5" ht="13.5" customHeight="1">
      <c r="A10854">
        <v>299</v>
      </c>
      <c r="B10854" t="str">
        <f t="shared" si="169"/>
        <v>299---13</v>
      </c>
      <c r="C10854" t="s">
        <v>4216</v>
      </c>
      <c r="D10854" t="s">
        <v>972</v>
      </c>
      <c r="E10854">
        <v>13</v>
      </c>
    </row>
    <row r="10855" spans="1:5" ht="13.5" customHeight="1">
      <c r="A10855">
        <v>299</v>
      </c>
      <c r="B10855" t="str">
        <f t="shared" si="169"/>
        <v>299---14</v>
      </c>
      <c r="C10855" t="s">
        <v>4216</v>
      </c>
      <c r="D10855" t="s">
        <v>1306</v>
      </c>
      <c r="E10855">
        <v>14</v>
      </c>
    </row>
    <row r="10856" spans="1:5" ht="13.5" customHeight="1">
      <c r="A10856">
        <v>299</v>
      </c>
      <c r="B10856" t="str">
        <f t="shared" si="169"/>
        <v>299---15</v>
      </c>
      <c r="C10856" t="s">
        <v>4216</v>
      </c>
      <c r="D10856" t="s">
        <v>1050</v>
      </c>
      <c r="E10856">
        <v>15</v>
      </c>
    </row>
    <row r="10857" spans="1:5" ht="13.5" customHeight="1">
      <c r="A10857">
        <v>299</v>
      </c>
      <c r="B10857" t="str">
        <f t="shared" si="169"/>
        <v>299---16</v>
      </c>
      <c r="C10857" t="s">
        <v>4216</v>
      </c>
      <c r="D10857" t="s">
        <v>848</v>
      </c>
      <c r="E10857">
        <v>16</v>
      </c>
    </row>
    <row r="10858" spans="1:5" ht="13.5" customHeight="1">
      <c r="A10858">
        <v>299</v>
      </c>
      <c r="B10858" t="str">
        <f t="shared" si="169"/>
        <v>299---17</v>
      </c>
      <c r="C10858" t="s">
        <v>4271</v>
      </c>
      <c r="D10858" t="s">
        <v>850</v>
      </c>
      <c r="E10858">
        <v>17</v>
      </c>
    </row>
    <row r="10859" spans="1:5" ht="13.5" customHeight="1">
      <c r="A10859">
        <v>299</v>
      </c>
      <c r="B10859" t="str">
        <f t="shared" si="169"/>
        <v>299---18</v>
      </c>
      <c r="C10859" t="s">
        <v>4239</v>
      </c>
      <c r="D10859" t="s">
        <v>1337</v>
      </c>
      <c r="E10859">
        <v>18</v>
      </c>
    </row>
    <row r="10860" spans="1:5" ht="13.5" customHeight="1">
      <c r="A10860">
        <v>299</v>
      </c>
      <c r="B10860" t="str">
        <f t="shared" si="169"/>
        <v>299---19</v>
      </c>
      <c r="C10860" t="s">
        <v>4228</v>
      </c>
      <c r="D10860" t="s">
        <v>1387</v>
      </c>
      <c r="E10860">
        <v>19</v>
      </c>
    </row>
    <row r="10861" spans="1:5" ht="13.5" customHeight="1">
      <c r="A10861">
        <v>299</v>
      </c>
      <c r="B10861" t="str">
        <f t="shared" si="169"/>
        <v>299---20</v>
      </c>
      <c r="C10861" t="s">
        <v>4268</v>
      </c>
      <c r="D10861" t="s">
        <v>1071</v>
      </c>
      <c r="E10861">
        <v>20</v>
      </c>
    </row>
    <row r="10862" spans="1:5" ht="13.5" customHeight="1">
      <c r="A10862">
        <v>299</v>
      </c>
      <c r="B10862" t="str">
        <f t="shared" si="169"/>
        <v>299---21</v>
      </c>
      <c r="C10862" t="s">
        <v>4230</v>
      </c>
      <c r="D10862" t="s">
        <v>1181</v>
      </c>
      <c r="E10862">
        <v>21</v>
      </c>
    </row>
    <row r="10863" spans="1:5" ht="13.5" customHeight="1">
      <c r="A10863">
        <v>299</v>
      </c>
      <c r="B10863" t="str">
        <f t="shared" si="169"/>
        <v>299---22</v>
      </c>
      <c r="C10863" t="s">
        <v>4244</v>
      </c>
      <c r="D10863" t="s">
        <v>1165</v>
      </c>
      <c r="E10863">
        <v>22</v>
      </c>
    </row>
    <row r="10864" spans="1:5" ht="13.5" customHeight="1">
      <c r="A10864">
        <v>299</v>
      </c>
      <c r="B10864" t="str">
        <f t="shared" si="169"/>
        <v>299---23</v>
      </c>
      <c r="C10864" t="s">
        <v>4231</v>
      </c>
      <c r="D10864" t="s">
        <v>1305</v>
      </c>
      <c r="E10864">
        <v>23</v>
      </c>
    </row>
    <row r="10865" spans="1:5" ht="13.5" customHeight="1">
      <c r="A10865">
        <v>299</v>
      </c>
      <c r="B10865" t="str">
        <f t="shared" si="169"/>
        <v>299---24</v>
      </c>
      <c r="C10865" t="s">
        <v>4254</v>
      </c>
      <c r="D10865" t="s">
        <v>764</v>
      </c>
      <c r="E10865">
        <v>24</v>
      </c>
    </row>
    <row r="10866" spans="1:5" ht="13.5" customHeight="1">
      <c r="A10866">
        <v>299</v>
      </c>
      <c r="B10866" t="str">
        <f t="shared" si="169"/>
        <v>299---25</v>
      </c>
      <c r="C10866" t="s">
        <v>4233</v>
      </c>
      <c r="D10866" t="s">
        <v>1141</v>
      </c>
      <c r="E10866">
        <v>25</v>
      </c>
    </row>
    <row r="10867" spans="1:5" ht="13.5" customHeight="1">
      <c r="A10867">
        <v>299</v>
      </c>
      <c r="B10867" t="str">
        <f t="shared" si="169"/>
        <v>299---26</v>
      </c>
      <c r="C10867" t="s">
        <v>4272</v>
      </c>
      <c r="D10867" t="s">
        <v>1130</v>
      </c>
      <c r="E10867">
        <v>26</v>
      </c>
    </row>
    <row r="10868" spans="1:5" ht="13.5" customHeight="1">
      <c r="A10868">
        <v>299</v>
      </c>
      <c r="B10868" t="str">
        <f t="shared" si="169"/>
        <v>299---27</v>
      </c>
      <c r="C10868" t="s">
        <v>4265</v>
      </c>
      <c r="D10868" t="s">
        <v>851</v>
      </c>
      <c r="E10868">
        <v>27</v>
      </c>
    </row>
    <row r="10869" spans="1:5" ht="13.5" customHeight="1">
      <c r="A10869">
        <v>299</v>
      </c>
      <c r="B10869" t="str">
        <f t="shared" si="169"/>
        <v>299---28</v>
      </c>
      <c r="C10869" t="s">
        <v>4248</v>
      </c>
      <c r="D10869" t="s">
        <v>1208</v>
      </c>
      <c r="E10869">
        <v>28</v>
      </c>
    </row>
    <row r="10870" spans="1:5" ht="13.5" customHeight="1">
      <c r="A10870">
        <v>299</v>
      </c>
      <c r="B10870" t="str">
        <f t="shared" si="169"/>
        <v>299---29</v>
      </c>
      <c r="C10870" t="s">
        <v>4257</v>
      </c>
      <c r="D10870" t="s">
        <v>1201</v>
      </c>
      <c r="E10870">
        <v>29</v>
      </c>
    </row>
    <row r="10871" spans="1:5" ht="13.5" customHeight="1">
      <c r="A10871">
        <v>299</v>
      </c>
      <c r="B10871" t="str">
        <f t="shared" si="169"/>
        <v>299---30</v>
      </c>
      <c r="C10871" t="s">
        <v>5928</v>
      </c>
      <c r="D10871" t="s">
        <v>1254</v>
      </c>
      <c r="E10871">
        <v>30</v>
      </c>
    </row>
    <row r="10872" spans="1:5" ht="13.5" customHeight="1">
      <c r="A10872">
        <v>299</v>
      </c>
      <c r="B10872" t="str">
        <f t="shared" si="169"/>
        <v>299---31</v>
      </c>
      <c r="C10872" t="s">
        <v>727</v>
      </c>
      <c r="D10872" t="s">
        <v>1308</v>
      </c>
      <c r="E10872">
        <v>31</v>
      </c>
    </row>
    <row r="10873" spans="1:5" ht="13.5" customHeight="1">
      <c r="A10873">
        <v>299</v>
      </c>
      <c r="B10873" t="str">
        <f t="shared" si="169"/>
        <v>299---32</v>
      </c>
      <c r="C10873" t="s">
        <v>1072</v>
      </c>
      <c r="D10873" t="s">
        <v>1220</v>
      </c>
      <c r="E10873">
        <v>32</v>
      </c>
    </row>
    <row r="10874" spans="1:5" ht="13.5" customHeight="1">
      <c r="A10874">
        <v>299</v>
      </c>
      <c r="B10874" t="str">
        <f t="shared" si="169"/>
        <v>299---33</v>
      </c>
      <c r="C10874" t="s">
        <v>795</v>
      </c>
      <c r="D10874" t="s">
        <v>1062</v>
      </c>
      <c r="E10874">
        <v>33</v>
      </c>
    </row>
    <row r="10875" spans="1:5" ht="13.5" customHeight="1">
      <c r="A10875">
        <v>299</v>
      </c>
      <c r="B10875" t="str">
        <f t="shared" si="169"/>
        <v>299---34</v>
      </c>
      <c r="C10875" t="s">
        <v>1017</v>
      </c>
      <c r="D10875" t="s">
        <v>796</v>
      </c>
      <c r="E10875">
        <v>34</v>
      </c>
    </row>
    <row r="10876" spans="1:5" ht="13.5" customHeight="1">
      <c r="A10876">
        <v>299</v>
      </c>
      <c r="B10876" t="str">
        <f t="shared" si="169"/>
        <v>299---35</v>
      </c>
      <c r="C10876" t="s">
        <v>731</v>
      </c>
      <c r="D10876" t="s">
        <v>800</v>
      </c>
      <c r="E10876">
        <v>35</v>
      </c>
    </row>
    <row r="10877" spans="1:5" ht="13.5" customHeight="1">
      <c r="A10877">
        <v>299</v>
      </c>
      <c r="B10877" t="str">
        <f t="shared" si="169"/>
        <v>299---36</v>
      </c>
      <c r="C10877" t="s">
        <v>797</v>
      </c>
      <c r="D10877" t="s">
        <v>1081</v>
      </c>
      <c r="E10877">
        <v>36</v>
      </c>
    </row>
    <row r="10878" spans="1:5" ht="13.5" customHeight="1">
      <c r="A10878">
        <v>299</v>
      </c>
      <c r="B10878" t="str">
        <f t="shared" si="169"/>
        <v>299---37</v>
      </c>
      <c r="C10878" t="s">
        <v>737</v>
      </c>
      <c r="D10878" t="s">
        <v>996</v>
      </c>
      <c r="E10878">
        <v>37</v>
      </c>
    </row>
    <row r="10879" spans="1:5" ht="13.5" customHeight="1">
      <c r="A10879">
        <v>299</v>
      </c>
      <c r="B10879" t="str">
        <f t="shared" si="169"/>
        <v>299---38</v>
      </c>
      <c r="C10879" t="s">
        <v>743</v>
      </c>
      <c r="D10879" t="s">
        <v>754</v>
      </c>
      <c r="E10879">
        <v>38</v>
      </c>
    </row>
    <row r="10880" spans="1:5" ht="13.5" customHeight="1">
      <c r="A10880">
        <v>299</v>
      </c>
      <c r="B10880" t="str">
        <f t="shared" si="169"/>
        <v>299---39</v>
      </c>
      <c r="C10880" t="s">
        <v>745</v>
      </c>
      <c r="D10880" t="s">
        <v>837</v>
      </c>
      <c r="E10880">
        <v>39</v>
      </c>
    </row>
    <row r="10881" spans="1:5" ht="13.5" customHeight="1">
      <c r="A10881">
        <v>299</v>
      </c>
      <c r="B10881" t="str">
        <f t="shared" si="169"/>
        <v>299---40</v>
      </c>
      <c r="C10881" t="s">
        <v>987</v>
      </c>
      <c r="D10881" t="s">
        <v>1263</v>
      </c>
      <c r="E10881">
        <v>40</v>
      </c>
    </row>
    <row r="10882" spans="1:5" ht="13.5" customHeight="1">
      <c r="A10882">
        <v>299</v>
      </c>
      <c r="B10882" t="str">
        <f t="shared" si="169"/>
        <v>299---41</v>
      </c>
      <c r="C10882" t="s">
        <v>989</v>
      </c>
      <c r="D10882" t="s">
        <v>738</v>
      </c>
      <c r="E10882">
        <v>41</v>
      </c>
    </row>
    <row r="10883" spans="1:5" ht="13.5" customHeight="1">
      <c r="A10883">
        <v>299</v>
      </c>
      <c r="B10883" t="str">
        <f t="shared" ref="B10883:B10946" si="170">A10883&amp;"---"&amp;E10883</f>
        <v>299---42</v>
      </c>
      <c r="C10883" t="s">
        <v>799</v>
      </c>
      <c r="D10883" t="s">
        <v>809</v>
      </c>
      <c r="E10883">
        <v>42</v>
      </c>
    </row>
    <row r="10884" spans="1:5" ht="13.5" customHeight="1">
      <c r="A10884">
        <v>299</v>
      </c>
      <c r="B10884" t="str">
        <f t="shared" si="170"/>
        <v>299---43</v>
      </c>
      <c r="C10884" t="s">
        <v>819</v>
      </c>
      <c r="D10884" t="s">
        <v>756</v>
      </c>
      <c r="E10884">
        <v>43</v>
      </c>
    </row>
    <row r="10885" spans="1:5" ht="13.5" customHeight="1">
      <c r="A10885">
        <v>299</v>
      </c>
      <c r="B10885" t="str">
        <f t="shared" si="170"/>
        <v>299---44</v>
      </c>
      <c r="C10885" t="s">
        <v>1074</v>
      </c>
      <c r="D10885" t="s">
        <v>880</v>
      </c>
      <c r="E10885">
        <v>44</v>
      </c>
    </row>
    <row r="10886" spans="1:5" ht="13.5" customHeight="1">
      <c r="A10886">
        <v>299</v>
      </c>
      <c r="B10886" t="str">
        <f t="shared" si="170"/>
        <v>299---45</v>
      </c>
      <c r="C10886" t="s">
        <v>1019</v>
      </c>
      <c r="D10886" t="s">
        <v>734</v>
      </c>
      <c r="E10886">
        <v>45</v>
      </c>
    </row>
    <row r="10887" spans="1:5" ht="13.5" customHeight="1">
      <c r="A10887">
        <v>299</v>
      </c>
      <c r="B10887" t="str">
        <f t="shared" si="170"/>
        <v>299---46</v>
      </c>
      <c r="C10887" t="s">
        <v>824</v>
      </c>
      <c r="D10887" t="s">
        <v>752</v>
      </c>
      <c r="E10887">
        <v>46</v>
      </c>
    </row>
    <row r="10888" spans="1:5" ht="13.5" customHeight="1">
      <c r="A10888">
        <v>299</v>
      </c>
      <c r="B10888" t="str">
        <f t="shared" si="170"/>
        <v>299---47</v>
      </c>
      <c r="C10888" t="s">
        <v>826</v>
      </c>
      <c r="D10888" t="s">
        <v>1079</v>
      </c>
      <c r="E10888">
        <v>47</v>
      </c>
    </row>
    <row r="10889" spans="1:5" ht="13.5" customHeight="1">
      <c r="A10889">
        <v>299</v>
      </c>
      <c r="B10889" t="str">
        <f t="shared" si="170"/>
        <v>299---48</v>
      </c>
      <c r="C10889" t="s">
        <v>1005</v>
      </c>
      <c r="D10889" t="s">
        <v>1105</v>
      </c>
      <c r="E10889">
        <v>48</v>
      </c>
    </row>
    <row r="10890" spans="1:5" ht="13.5" customHeight="1">
      <c r="A10890">
        <v>299</v>
      </c>
      <c r="B10890" t="str">
        <f t="shared" si="170"/>
        <v>299---49</v>
      </c>
      <c r="C10890" t="s">
        <v>753</v>
      </c>
      <c r="D10890" t="s">
        <v>1002</v>
      </c>
      <c r="E10890">
        <v>49</v>
      </c>
    </row>
    <row r="10891" spans="1:5" ht="13.5" customHeight="1">
      <c r="A10891">
        <v>299</v>
      </c>
      <c r="B10891" t="str">
        <f t="shared" si="170"/>
        <v>299---50</v>
      </c>
      <c r="C10891" t="s">
        <v>828</v>
      </c>
      <c r="D10891" t="s">
        <v>818</v>
      </c>
      <c r="E10891">
        <v>50</v>
      </c>
    </row>
    <row r="10892" spans="1:5" ht="13.5" customHeight="1">
      <c r="A10892">
        <v>299</v>
      </c>
      <c r="B10892" t="str">
        <f t="shared" si="170"/>
        <v>299---51</v>
      </c>
      <c r="C10892" t="s">
        <v>759</v>
      </c>
      <c r="D10892" t="s">
        <v>823</v>
      </c>
      <c r="E10892">
        <v>51</v>
      </c>
    </row>
    <row r="10893" spans="1:5" ht="13.5" customHeight="1">
      <c r="A10893">
        <v>299</v>
      </c>
      <c r="B10893" t="str">
        <f t="shared" si="170"/>
        <v>299---52</v>
      </c>
      <c r="C10893" t="s">
        <v>991</v>
      </c>
      <c r="D10893" t="s">
        <v>966</v>
      </c>
      <c r="E10893">
        <v>52</v>
      </c>
    </row>
    <row r="10894" spans="1:5" ht="13.5" customHeight="1">
      <c r="A10894">
        <v>299</v>
      </c>
      <c r="B10894" t="str">
        <f t="shared" si="170"/>
        <v>299---53</v>
      </c>
      <c r="C10894" t="s">
        <v>866</v>
      </c>
      <c r="D10894" t="s">
        <v>831</v>
      </c>
      <c r="E10894">
        <v>53</v>
      </c>
    </row>
    <row r="10895" spans="1:5" ht="13.5" customHeight="1">
      <c r="A10895">
        <v>299</v>
      </c>
      <c r="B10895" t="str">
        <f t="shared" si="170"/>
        <v>299---54</v>
      </c>
      <c r="C10895" t="s">
        <v>1009</v>
      </c>
      <c r="D10895" t="s">
        <v>1340</v>
      </c>
      <c r="E10895">
        <v>54</v>
      </c>
    </row>
    <row r="10896" spans="1:5" ht="13.5" customHeight="1">
      <c r="A10896">
        <v>299</v>
      </c>
      <c r="B10896" t="str">
        <f t="shared" si="170"/>
        <v>299---55</v>
      </c>
      <c r="C10896" t="s">
        <v>836</v>
      </c>
      <c r="D10896" t="s">
        <v>835</v>
      </c>
      <c r="E10896">
        <v>55</v>
      </c>
    </row>
    <row r="10897" spans="1:5" ht="13.5" customHeight="1">
      <c r="A10897">
        <v>299</v>
      </c>
      <c r="B10897" t="str">
        <f t="shared" si="170"/>
        <v>299---56</v>
      </c>
      <c r="C10897" t="s">
        <v>765</v>
      </c>
      <c r="D10897" t="s">
        <v>1196</v>
      </c>
      <c r="E10897">
        <v>56</v>
      </c>
    </row>
    <row r="10898" spans="1:5" ht="13.5" customHeight="1">
      <c r="A10898">
        <v>299</v>
      </c>
      <c r="B10898" t="str">
        <f t="shared" si="170"/>
        <v>299---57</v>
      </c>
      <c r="C10898" t="s">
        <v>868</v>
      </c>
      <c r="D10898" t="s">
        <v>758</v>
      </c>
      <c r="E10898">
        <v>57</v>
      </c>
    </row>
    <row r="10899" spans="1:5" ht="13.5" customHeight="1">
      <c r="A10899">
        <v>299</v>
      </c>
      <c r="B10899" t="str">
        <f t="shared" si="170"/>
        <v>299---58</v>
      </c>
      <c r="C10899" t="s">
        <v>1098</v>
      </c>
      <c r="D10899" t="s">
        <v>1206</v>
      </c>
      <c r="E10899">
        <v>58</v>
      </c>
    </row>
    <row r="10900" spans="1:5" ht="13.5" customHeight="1">
      <c r="A10900">
        <v>299</v>
      </c>
      <c r="B10900" t="str">
        <f t="shared" si="170"/>
        <v>299---59</v>
      </c>
      <c r="C10900" t="s">
        <v>969</v>
      </c>
      <c r="D10900" t="s">
        <v>802</v>
      </c>
      <c r="E10900">
        <v>59</v>
      </c>
    </row>
    <row r="10901" spans="1:5" ht="13.5" customHeight="1">
      <c r="A10901">
        <v>299</v>
      </c>
      <c r="B10901" t="str">
        <f t="shared" si="170"/>
        <v>299---60</v>
      </c>
      <c r="C10901" t="s">
        <v>5912</v>
      </c>
      <c r="D10901" t="s">
        <v>764</v>
      </c>
      <c r="E10901">
        <v>60</v>
      </c>
    </row>
    <row r="10902" spans="1:5" ht="13.5" customHeight="1">
      <c r="A10902">
        <v>299</v>
      </c>
      <c r="B10902" t="str">
        <f t="shared" si="170"/>
        <v>299---61</v>
      </c>
      <c r="C10902" t="s">
        <v>6000</v>
      </c>
      <c r="D10902" t="s">
        <v>1198</v>
      </c>
      <c r="E10902">
        <v>61</v>
      </c>
    </row>
    <row r="10903" spans="1:5" ht="13.5" customHeight="1">
      <c r="A10903">
        <v>299</v>
      </c>
      <c r="B10903" t="str">
        <f t="shared" si="170"/>
        <v>299---62</v>
      </c>
      <c r="C10903" t="s">
        <v>5925</v>
      </c>
      <c r="D10903" t="s">
        <v>798</v>
      </c>
      <c r="E10903">
        <v>62</v>
      </c>
    </row>
    <row r="10904" spans="1:5" ht="13.5" customHeight="1">
      <c r="A10904">
        <v>299</v>
      </c>
      <c r="B10904" t="str">
        <f t="shared" si="170"/>
        <v>299---63</v>
      </c>
      <c r="C10904" t="s">
        <v>5961</v>
      </c>
      <c r="D10904" t="s">
        <v>935</v>
      </c>
      <c r="E10904">
        <v>63</v>
      </c>
    </row>
    <row r="10905" spans="1:5" ht="13.5" customHeight="1">
      <c r="A10905">
        <v>299</v>
      </c>
      <c r="B10905" t="str">
        <f t="shared" si="170"/>
        <v>299---64</v>
      </c>
      <c r="C10905" t="s">
        <v>5969</v>
      </c>
      <c r="D10905" t="s">
        <v>961</v>
      </c>
      <c r="E10905">
        <v>64</v>
      </c>
    </row>
    <row r="10906" spans="1:5" ht="13.5" customHeight="1">
      <c r="A10906">
        <v>299</v>
      </c>
      <c r="B10906" t="str">
        <f t="shared" si="170"/>
        <v>299---65</v>
      </c>
      <c r="C10906" t="s">
        <v>6001</v>
      </c>
      <c r="D10906" t="s">
        <v>956</v>
      </c>
      <c r="E10906">
        <v>65</v>
      </c>
    </row>
    <row r="10907" spans="1:5" ht="13.5" customHeight="1">
      <c r="A10907">
        <v>299</v>
      </c>
      <c r="B10907" t="str">
        <f t="shared" si="170"/>
        <v>299---66</v>
      </c>
      <c r="C10907" t="s">
        <v>5915</v>
      </c>
      <c r="D10907" t="s">
        <v>772</v>
      </c>
      <c r="E10907">
        <v>66</v>
      </c>
    </row>
    <row r="10908" spans="1:5" ht="13.5" customHeight="1">
      <c r="A10908">
        <v>299</v>
      </c>
      <c r="B10908" t="str">
        <f t="shared" si="170"/>
        <v>299---67</v>
      </c>
      <c r="C10908" t="s">
        <v>5970</v>
      </c>
      <c r="D10908" t="s">
        <v>999</v>
      </c>
      <c r="E10908">
        <v>67</v>
      </c>
    </row>
    <row r="10909" spans="1:5" ht="13.5" customHeight="1">
      <c r="A10909">
        <v>299</v>
      </c>
      <c r="B10909" t="str">
        <f t="shared" si="170"/>
        <v>299---68</v>
      </c>
      <c r="C10909" t="s">
        <v>5917</v>
      </c>
      <c r="D10909" t="s">
        <v>789</v>
      </c>
      <c r="E10909">
        <v>68</v>
      </c>
    </row>
    <row r="10910" spans="1:5" ht="13.5" customHeight="1">
      <c r="A10910">
        <v>299</v>
      </c>
      <c r="B10910" t="str">
        <f t="shared" si="170"/>
        <v>299---69</v>
      </c>
      <c r="C10910" t="s">
        <v>5918</v>
      </c>
      <c r="D10910" t="s">
        <v>770</v>
      </c>
      <c r="E10910">
        <v>69</v>
      </c>
    </row>
    <row r="10911" spans="1:5" ht="13.5" customHeight="1">
      <c r="A10911">
        <v>299</v>
      </c>
      <c r="B10911" t="str">
        <f t="shared" si="170"/>
        <v>299---70</v>
      </c>
      <c r="C10911" t="s">
        <v>5931</v>
      </c>
      <c r="D10911" t="s">
        <v>1044</v>
      </c>
      <c r="E10911">
        <v>70</v>
      </c>
    </row>
    <row r="10912" spans="1:5" ht="13.5" customHeight="1">
      <c r="A10912">
        <v>299</v>
      </c>
      <c r="B10912" t="str">
        <f t="shared" si="170"/>
        <v>299---71</v>
      </c>
      <c r="C10912" t="s">
        <v>5932</v>
      </c>
      <c r="D10912" t="s">
        <v>846</v>
      </c>
      <c r="E10912">
        <v>71</v>
      </c>
    </row>
    <row r="10913" spans="1:5" ht="13.5" customHeight="1">
      <c r="A10913">
        <v>299</v>
      </c>
      <c r="B10913" t="str">
        <f t="shared" si="170"/>
        <v>299---72</v>
      </c>
      <c r="C10913" t="s">
        <v>5963</v>
      </c>
      <c r="D10913" t="s">
        <v>937</v>
      </c>
      <c r="E10913">
        <v>72</v>
      </c>
    </row>
    <row r="10914" spans="1:5" ht="13.5" customHeight="1">
      <c r="A10914">
        <v>299</v>
      </c>
      <c r="B10914" t="str">
        <f t="shared" si="170"/>
        <v>299---73</v>
      </c>
      <c r="C10914" t="s">
        <v>5940</v>
      </c>
      <c r="D10914" t="s">
        <v>1310</v>
      </c>
      <c r="E10914">
        <v>73</v>
      </c>
    </row>
    <row r="10915" spans="1:5" ht="13.5" customHeight="1">
      <c r="A10915">
        <v>299</v>
      </c>
      <c r="B10915" t="str">
        <f t="shared" si="170"/>
        <v>299---74</v>
      </c>
      <c r="C10915" t="s">
        <v>5951</v>
      </c>
      <c r="D10915" t="s">
        <v>879</v>
      </c>
      <c r="E10915">
        <v>74</v>
      </c>
    </row>
    <row r="10916" spans="1:5" ht="13.5" customHeight="1">
      <c r="A10916">
        <v>299</v>
      </c>
      <c r="B10916" t="str">
        <f t="shared" si="170"/>
        <v>299---75</v>
      </c>
      <c r="C10916" t="s">
        <v>6003</v>
      </c>
      <c r="D10916" t="s">
        <v>1016</v>
      </c>
      <c r="E10916">
        <v>75</v>
      </c>
    </row>
    <row r="10917" spans="1:5" ht="13.5" customHeight="1">
      <c r="A10917">
        <v>299</v>
      </c>
      <c r="B10917" t="str">
        <f t="shared" si="170"/>
        <v>299---76</v>
      </c>
      <c r="C10917" t="s">
        <v>5979</v>
      </c>
      <c r="D10917" t="s">
        <v>1071</v>
      </c>
      <c r="E10917">
        <v>76</v>
      </c>
    </row>
    <row r="10918" spans="1:5" ht="13.5" customHeight="1">
      <c r="A10918">
        <v>299</v>
      </c>
      <c r="B10918" t="str">
        <f t="shared" si="170"/>
        <v>299---77</v>
      </c>
      <c r="C10918" t="s">
        <v>5998</v>
      </c>
      <c r="D10918" t="s">
        <v>1201</v>
      </c>
      <c r="E10918">
        <v>77</v>
      </c>
    </row>
    <row r="10919" spans="1:5" ht="13.5" customHeight="1">
      <c r="A10919">
        <v>299</v>
      </c>
      <c r="B10919" t="str">
        <f t="shared" si="170"/>
        <v>299---78</v>
      </c>
      <c r="C10919" t="s">
        <v>5953</v>
      </c>
      <c r="D10919" t="s">
        <v>912</v>
      </c>
      <c r="E10919">
        <v>78</v>
      </c>
    </row>
    <row r="10920" spans="1:5" ht="13.5" customHeight="1">
      <c r="A10920">
        <v>299</v>
      </c>
      <c r="B10920" t="str">
        <f t="shared" si="170"/>
        <v>299---79</v>
      </c>
      <c r="C10920" t="s">
        <v>6004</v>
      </c>
      <c r="D10920" t="s">
        <v>960</v>
      </c>
      <c r="E10920">
        <v>79</v>
      </c>
    </row>
    <row r="10921" spans="1:5" ht="13.5" customHeight="1">
      <c r="A10921">
        <v>299</v>
      </c>
      <c r="B10921" t="str">
        <f t="shared" si="170"/>
        <v>299---80</v>
      </c>
      <c r="C10921" t="s">
        <v>5956</v>
      </c>
      <c r="D10921" t="s">
        <v>917</v>
      </c>
      <c r="E10921">
        <v>80</v>
      </c>
    </row>
    <row r="10922" spans="1:5" ht="13.5" customHeight="1">
      <c r="A10922">
        <v>299</v>
      </c>
      <c r="B10922" t="str">
        <f t="shared" si="170"/>
        <v>299---81</v>
      </c>
      <c r="C10922" t="s">
        <v>5938</v>
      </c>
      <c r="D10922" t="s">
        <v>851</v>
      </c>
      <c r="E10922">
        <v>81</v>
      </c>
    </row>
    <row r="10923" spans="1:5" ht="13.5" customHeight="1">
      <c r="A10923">
        <v>299</v>
      </c>
      <c r="B10923" t="str">
        <f t="shared" si="170"/>
        <v>299---82</v>
      </c>
      <c r="C10923" t="s">
        <v>5941</v>
      </c>
      <c r="D10923" t="s">
        <v>861</v>
      </c>
      <c r="E10923">
        <v>82</v>
      </c>
    </row>
    <row r="10924" spans="1:5" ht="13.5" customHeight="1">
      <c r="A10924">
        <v>299</v>
      </c>
      <c r="B10924" t="str">
        <f t="shared" si="170"/>
        <v>299---83</v>
      </c>
      <c r="C10924" t="s">
        <v>5973</v>
      </c>
      <c r="D10924" t="s">
        <v>1158</v>
      </c>
      <c r="E10924">
        <v>83</v>
      </c>
    </row>
    <row r="10925" spans="1:5" ht="13.5" customHeight="1">
      <c r="A10925">
        <v>299</v>
      </c>
      <c r="B10925" t="str">
        <f t="shared" si="170"/>
        <v>299---84</v>
      </c>
      <c r="C10925" t="s">
        <v>5954</v>
      </c>
      <c r="D10925" t="s">
        <v>1166</v>
      </c>
      <c r="E10925">
        <v>84</v>
      </c>
    </row>
    <row r="10926" spans="1:5" ht="13.5" customHeight="1">
      <c r="A10926">
        <v>299</v>
      </c>
      <c r="B10926" t="str">
        <f t="shared" si="170"/>
        <v>299---85</v>
      </c>
      <c r="C10926" t="s">
        <v>5957</v>
      </c>
      <c r="D10926" t="s">
        <v>913</v>
      </c>
      <c r="E10926">
        <v>85</v>
      </c>
    </row>
    <row r="10927" spans="1:5" ht="13.5" customHeight="1">
      <c r="A10927">
        <v>299</v>
      </c>
      <c r="B10927" t="str">
        <f t="shared" si="170"/>
        <v>299---86</v>
      </c>
      <c r="C10927" t="s">
        <v>5992</v>
      </c>
      <c r="D10927" t="s">
        <v>1101</v>
      </c>
      <c r="E10927">
        <v>86</v>
      </c>
    </row>
    <row r="10928" spans="1:5" ht="13.5" customHeight="1">
      <c r="A10928">
        <v>299</v>
      </c>
      <c r="B10928" t="str">
        <f t="shared" si="170"/>
        <v>299---87</v>
      </c>
      <c r="C10928" t="s">
        <v>5924</v>
      </c>
      <c r="D10928" t="s">
        <v>726</v>
      </c>
      <c r="E10928">
        <v>87</v>
      </c>
    </row>
    <row r="10929" spans="1:5" ht="13.5" customHeight="1">
      <c r="A10929">
        <v>314</v>
      </c>
      <c r="B10929" t="str">
        <f t="shared" si="170"/>
        <v>314---1</v>
      </c>
      <c r="C10929" t="s">
        <v>4216</v>
      </c>
      <c r="D10929" t="s">
        <v>713</v>
      </c>
      <c r="E10929">
        <v>1</v>
      </c>
    </row>
    <row r="10930" spans="1:5" ht="13.5" customHeight="1">
      <c r="A10930">
        <v>314</v>
      </c>
      <c r="B10930" t="str">
        <f t="shared" si="170"/>
        <v>314---2</v>
      </c>
      <c r="C10930" t="s">
        <v>4216</v>
      </c>
      <c r="D10930" t="s">
        <v>971</v>
      </c>
      <c r="E10930">
        <v>2</v>
      </c>
    </row>
    <row r="10931" spans="1:5" ht="13.5" customHeight="1">
      <c r="A10931">
        <v>314</v>
      </c>
      <c r="B10931" t="str">
        <f t="shared" si="170"/>
        <v>314---3</v>
      </c>
      <c r="C10931" t="s">
        <v>4252</v>
      </c>
      <c r="D10931" t="s">
        <v>842</v>
      </c>
      <c r="E10931">
        <v>3</v>
      </c>
    </row>
    <row r="10932" spans="1:5" ht="13.5" customHeight="1">
      <c r="A10932">
        <v>314</v>
      </c>
      <c r="B10932" t="str">
        <f t="shared" si="170"/>
        <v>314---4</v>
      </c>
      <c r="C10932" t="s">
        <v>4269</v>
      </c>
      <c r="D10932" t="s">
        <v>905</v>
      </c>
      <c r="E10932">
        <v>4</v>
      </c>
    </row>
    <row r="10933" spans="1:5" ht="13.5" customHeight="1">
      <c r="A10933">
        <v>314</v>
      </c>
      <c r="B10933" t="str">
        <f t="shared" si="170"/>
        <v>314---5</v>
      </c>
      <c r="C10933" t="s">
        <v>4271</v>
      </c>
      <c r="D10933" t="s">
        <v>1080</v>
      </c>
      <c r="E10933">
        <v>5</v>
      </c>
    </row>
    <row r="10934" spans="1:5" ht="13.5" customHeight="1">
      <c r="A10934">
        <v>314</v>
      </c>
      <c r="B10934" t="str">
        <f t="shared" si="170"/>
        <v>314---6</v>
      </c>
      <c r="C10934" t="s">
        <v>4239</v>
      </c>
      <c r="D10934" t="s">
        <v>1081</v>
      </c>
      <c r="E10934">
        <v>6</v>
      </c>
    </row>
    <row r="10935" spans="1:5" ht="13.5" customHeight="1">
      <c r="A10935">
        <v>314</v>
      </c>
      <c r="B10935" t="str">
        <f t="shared" si="170"/>
        <v>314---7</v>
      </c>
      <c r="C10935" t="s">
        <v>4228</v>
      </c>
      <c r="D10935" t="s">
        <v>846</v>
      </c>
      <c r="E10935">
        <v>7</v>
      </c>
    </row>
    <row r="10936" spans="1:5" ht="13.5" customHeight="1">
      <c r="A10936">
        <v>314</v>
      </c>
      <c r="B10936" t="str">
        <f t="shared" si="170"/>
        <v>314---8</v>
      </c>
      <c r="C10936" t="s">
        <v>4268</v>
      </c>
      <c r="D10936" t="s">
        <v>1082</v>
      </c>
      <c r="E10936">
        <v>8</v>
      </c>
    </row>
    <row r="10937" spans="1:5" ht="13.5" customHeight="1">
      <c r="A10937">
        <v>314</v>
      </c>
      <c r="B10937" t="str">
        <f t="shared" si="170"/>
        <v>314---9</v>
      </c>
      <c r="C10937" t="s">
        <v>4230</v>
      </c>
      <c r="D10937" t="s">
        <v>718</v>
      </c>
      <c r="E10937">
        <v>9</v>
      </c>
    </row>
    <row r="10938" spans="1:5" ht="13.5" customHeight="1">
      <c r="A10938">
        <v>314</v>
      </c>
      <c r="B10938" t="str">
        <f t="shared" si="170"/>
        <v>314---10</v>
      </c>
      <c r="C10938" t="s">
        <v>4244</v>
      </c>
      <c r="D10938" t="s">
        <v>794</v>
      </c>
      <c r="E10938">
        <v>10</v>
      </c>
    </row>
    <row r="10939" spans="1:5" ht="13.5" customHeight="1">
      <c r="A10939">
        <v>314</v>
      </c>
      <c r="B10939" t="str">
        <f t="shared" si="170"/>
        <v>314---11</v>
      </c>
      <c r="C10939" t="s">
        <v>4231</v>
      </c>
      <c r="D10939" t="s">
        <v>754</v>
      </c>
      <c r="E10939">
        <v>11</v>
      </c>
    </row>
    <row r="10940" spans="1:5" ht="13.5" customHeight="1">
      <c r="A10940">
        <v>314</v>
      </c>
      <c r="B10940" t="str">
        <f t="shared" si="170"/>
        <v>314---12</v>
      </c>
      <c r="C10940" t="s">
        <v>4254</v>
      </c>
      <c r="D10940" t="s">
        <v>798</v>
      </c>
      <c r="E10940">
        <v>12</v>
      </c>
    </row>
    <row r="10941" spans="1:5" ht="13.5" customHeight="1">
      <c r="A10941">
        <v>314</v>
      </c>
      <c r="B10941" t="str">
        <f t="shared" si="170"/>
        <v>314---13</v>
      </c>
      <c r="C10941" t="s">
        <v>4233</v>
      </c>
      <c r="D10941" t="s">
        <v>722</v>
      </c>
      <c r="E10941">
        <v>13</v>
      </c>
    </row>
    <row r="10942" spans="1:5" ht="13.5" customHeight="1">
      <c r="A10942">
        <v>314</v>
      </c>
      <c r="B10942" t="str">
        <f t="shared" si="170"/>
        <v>314---14</v>
      </c>
      <c r="C10942" t="s">
        <v>4272</v>
      </c>
      <c r="D10942" t="s">
        <v>1178</v>
      </c>
      <c r="E10942">
        <v>14</v>
      </c>
    </row>
    <row r="10943" spans="1:5" ht="13.5" customHeight="1">
      <c r="A10943">
        <v>314</v>
      </c>
      <c r="B10943" t="str">
        <f t="shared" si="170"/>
        <v>314---15</v>
      </c>
      <c r="C10943" t="s">
        <v>4265</v>
      </c>
      <c r="D10943" t="s">
        <v>1262</v>
      </c>
      <c r="E10943">
        <v>15</v>
      </c>
    </row>
    <row r="10944" spans="1:5" ht="13.5" customHeight="1">
      <c r="A10944">
        <v>314</v>
      </c>
      <c r="B10944" t="str">
        <f t="shared" si="170"/>
        <v>314---16</v>
      </c>
      <c r="C10944" t="s">
        <v>5911</v>
      </c>
      <c r="D10944" t="s">
        <v>1013</v>
      </c>
      <c r="E10944">
        <v>16</v>
      </c>
    </row>
    <row r="10945" spans="1:5" ht="13.5" customHeight="1">
      <c r="A10945">
        <v>314</v>
      </c>
      <c r="B10945" t="str">
        <f t="shared" si="170"/>
        <v>314---17</v>
      </c>
      <c r="C10945" t="s">
        <v>5911</v>
      </c>
      <c r="D10945" t="s">
        <v>1015</v>
      </c>
      <c r="E10945">
        <v>17</v>
      </c>
    </row>
    <row r="10946" spans="1:5" ht="13.5" customHeight="1">
      <c r="A10946">
        <v>314</v>
      </c>
      <c r="B10946" t="str">
        <f t="shared" si="170"/>
        <v>314---18</v>
      </c>
      <c r="C10946" t="s">
        <v>5911</v>
      </c>
      <c r="D10946" t="s">
        <v>1032</v>
      </c>
      <c r="E10946">
        <v>18</v>
      </c>
    </row>
    <row r="10947" spans="1:5" ht="13.5" customHeight="1">
      <c r="A10947">
        <v>314</v>
      </c>
      <c r="B10947" t="str">
        <f t="shared" ref="B10947:B11010" si="171">A10947&amp;"---"&amp;E10947</f>
        <v>314---19</v>
      </c>
      <c r="C10947" t="s">
        <v>5911</v>
      </c>
      <c r="D10947" t="s">
        <v>783</v>
      </c>
      <c r="E10947">
        <v>19</v>
      </c>
    </row>
    <row r="10948" spans="1:5" ht="13.5" customHeight="1">
      <c r="A10948">
        <v>314</v>
      </c>
      <c r="B10948" t="str">
        <f t="shared" si="171"/>
        <v>314---20</v>
      </c>
      <c r="C10948" t="s">
        <v>5911</v>
      </c>
      <c r="D10948" t="s">
        <v>929</v>
      </c>
      <c r="E10948">
        <v>20</v>
      </c>
    </row>
    <row r="10949" spans="1:5" ht="13.5" customHeight="1">
      <c r="A10949">
        <v>314</v>
      </c>
      <c r="B10949" t="str">
        <f t="shared" si="171"/>
        <v>314---21</v>
      </c>
      <c r="C10949" t="s">
        <v>797</v>
      </c>
      <c r="D10949" t="s">
        <v>1081</v>
      </c>
      <c r="E10949">
        <v>21</v>
      </c>
    </row>
    <row r="10950" spans="1:5" ht="13.5" customHeight="1">
      <c r="A10950">
        <v>314</v>
      </c>
      <c r="B10950" t="str">
        <f t="shared" si="171"/>
        <v>314---22</v>
      </c>
      <c r="C10950" t="s">
        <v>743</v>
      </c>
      <c r="D10950" t="s">
        <v>754</v>
      </c>
      <c r="E10950">
        <v>22</v>
      </c>
    </row>
    <row r="10951" spans="1:5" ht="13.5" customHeight="1">
      <c r="A10951">
        <v>314</v>
      </c>
      <c r="B10951" t="str">
        <f t="shared" si="171"/>
        <v>314---23</v>
      </c>
      <c r="C10951" t="s">
        <v>745</v>
      </c>
      <c r="D10951" t="s">
        <v>837</v>
      </c>
      <c r="E10951">
        <v>23</v>
      </c>
    </row>
    <row r="10952" spans="1:5" ht="13.5" customHeight="1">
      <c r="A10952">
        <v>314</v>
      </c>
      <c r="B10952" t="str">
        <f t="shared" si="171"/>
        <v>314---24</v>
      </c>
      <c r="C10952" t="s">
        <v>987</v>
      </c>
      <c r="D10952" t="s">
        <v>1263</v>
      </c>
      <c r="E10952">
        <v>24</v>
      </c>
    </row>
    <row r="10953" spans="1:5" ht="13.5" customHeight="1">
      <c r="A10953">
        <v>314</v>
      </c>
      <c r="B10953" t="str">
        <f t="shared" si="171"/>
        <v>314---25</v>
      </c>
      <c r="C10953" t="s">
        <v>989</v>
      </c>
      <c r="D10953" t="s">
        <v>738</v>
      </c>
      <c r="E10953">
        <v>25</v>
      </c>
    </row>
    <row r="10954" spans="1:5" ht="13.5" customHeight="1">
      <c r="A10954">
        <v>314</v>
      </c>
      <c r="B10954" t="str">
        <f t="shared" si="171"/>
        <v>314---26</v>
      </c>
      <c r="C10954" t="s">
        <v>819</v>
      </c>
      <c r="D10954" t="s">
        <v>756</v>
      </c>
      <c r="E10954">
        <v>26</v>
      </c>
    </row>
    <row r="10955" spans="1:5" ht="13.5" customHeight="1">
      <c r="A10955">
        <v>314</v>
      </c>
      <c r="B10955" t="str">
        <f t="shared" si="171"/>
        <v>314---27</v>
      </c>
      <c r="C10955" t="s">
        <v>749</v>
      </c>
      <c r="D10955" t="s">
        <v>1082</v>
      </c>
      <c r="E10955">
        <v>27</v>
      </c>
    </row>
    <row r="10956" spans="1:5" ht="13.5" customHeight="1">
      <c r="A10956">
        <v>314</v>
      </c>
      <c r="B10956" t="str">
        <f t="shared" si="171"/>
        <v>314---28</v>
      </c>
      <c r="C10956" t="s">
        <v>1019</v>
      </c>
      <c r="D10956" t="s">
        <v>734</v>
      </c>
      <c r="E10956">
        <v>28</v>
      </c>
    </row>
    <row r="10957" spans="1:5" ht="13.5" customHeight="1">
      <c r="A10957">
        <v>314</v>
      </c>
      <c r="B10957" t="str">
        <f t="shared" si="171"/>
        <v>314---29</v>
      </c>
      <c r="C10957" t="s">
        <v>824</v>
      </c>
      <c r="D10957" t="s">
        <v>752</v>
      </c>
      <c r="E10957">
        <v>29</v>
      </c>
    </row>
    <row r="10958" spans="1:5" ht="13.5" customHeight="1">
      <c r="A10958">
        <v>314</v>
      </c>
      <c r="B10958" t="str">
        <f t="shared" si="171"/>
        <v>314---30</v>
      </c>
      <c r="C10958" t="s">
        <v>753</v>
      </c>
      <c r="D10958" t="s">
        <v>1002</v>
      </c>
      <c r="E10958">
        <v>30</v>
      </c>
    </row>
    <row r="10959" spans="1:5" ht="13.5" customHeight="1">
      <c r="A10959">
        <v>314</v>
      </c>
      <c r="B10959" t="str">
        <f t="shared" si="171"/>
        <v>314---31</v>
      </c>
      <c r="C10959" t="s">
        <v>940</v>
      </c>
      <c r="D10959" t="s">
        <v>1239</v>
      </c>
      <c r="E10959">
        <v>31</v>
      </c>
    </row>
    <row r="10960" spans="1:5" ht="13.5" customHeight="1">
      <c r="A10960">
        <v>314</v>
      </c>
      <c r="B10960" t="str">
        <f t="shared" si="171"/>
        <v>314---32</v>
      </c>
      <c r="C10960" t="s">
        <v>759</v>
      </c>
      <c r="D10960" t="s">
        <v>823</v>
      </c>
      <c r="E10960">
        <v>32</v>
      </c>
    </row>
    <row r="10961" spans="1:5" ht="13.5" customHeight="1">
      <c r="A10961">
        <v>314</v>
      </c>
      <c r="B10961" t="str">
        <f t="shared" si="171"/>
        <v>314---33</v>
      </c>
      <c r="C10961" t="s">
        <v>761</v>
      </c>
      <c r="D10961" t="s">
        <v>1080</v>
      </c>
      <c r="E10961">
        <v>33</v>
      </c>
    </row>
    <row r="10962" spans="1:5" ht="13.5" customHeight="1">
      <c r="A10962">
        <v>314</v>
      </c>
      <c r="B10962" t="str">
        <f t="shared" si="171"/>
        <v>314---34</v>
      </c>
      <c r="C10962" t="s">
        <v>763</v>
      </c>
      <c r="D10962" t="s">
        <v>1086</v>
      </c>
      <c r="E10962">
        <v>34</v>
      </c>
    </row>
    <row r="10963" spans="1:5" ht="13.5" customHeight="1">
      <c r="A10963">
        <v>314</v>
      </c>
      <c r="B10963" t="str">
        <f t="shared" si="171"/>
        <v>314---35</v>
      </c>
      <c r="C10963" t="s">
        <v>868</v>
      </c>
      <c r="D10963" t="s">
        <v>758</v>
      </c>
      <c r="E10963">
        <v>35</v>
      </c>
    </row>
    <row r="10964" spans="1:5" ht="13.5" customHeight="1">
      <c r="A10964">
        <v>314</v>
      </c>
      <c r="B10964" t="str">
        <f t="shared" si="171"/>
        <v>314---36</v>
      </c>
      <c r="C10964" t="s">
        <v>969</v>
      </c>
      <c r="D10964" t="s">
        <v>802</v>
      </c>
      <c r="E10964">
        <v>36</v>
      </c>
    </row>
    <row r="10965" spans="1:5" ht="13.5" customHeight="1">
      <c r="A10965">
        <v>314</v>
      </c>
      <c r="B10965" t="str">
        <f t="shared" si="171"/>
        <v>314---37</v>
      </c>
      <c r="C10965" t="s">
        <v>896</v>
      </c>
      <c r="D10965" t="s">
        <v>1202</v>
      </c>
      <c r="E10965">
        <v>37</v>
      </c>
    </row>
    <row r="10966" spans="1:5" ht="13.5" customHeight="1">
      <c r="A10966">
        <v>314</v>
      </c>
      <c r="B10966" t="str">
        <f t="shared" si="171"/>
        <v>314---38</v>
      </c>
      <c r="C10966" t="s">
        <v>5913</v>
      </c>
      <c r="D10966" t="s">
        <v>1114</v>
      </c>
      <c r="E10966">
        <v>38</v>
      </c>
    </row>
    <row r="10967" spans="1:5" ht="13.5" customHeight="1">
      <c r="A10967">
        <v>314</v>
      </c>
      <c r="B10967" t="str">
        <f t="shared" si="171"/>
        <v>314---39</v>
      </c>
      <c r="C10967" t="s">
        <v>5925</v>
      </c>
      <c r="D10967" t="s">
        <v>798</v>
      </c>
      <c r="E10967">
        <v>39</v>
      </c>
    </row>
    <row r="10968" spans="1:5" ht="13.5" customHeight="1">
      <c r="A10968">
        <v>314</v>
      </c>
      <c r="B10968" t="str">
        <f t="shared" si="171"/>
        <v>314---40</v>
      </c>
      <c r="C10968" t="s">
        <v>5914</v>
      </c>
      <c r="D10968" t="s">
        <v>785</v>
      </c>
      <c r="E10968">
        <v>40</v>
      </c>
    </row>
    <row r="10969" spans="1:5" ht="13.5" customHeight="1">
      <c r="A10969">
        <v>314</v>
      </c>
      <c r="B10969" t="str">
        <f t="shared" si="171"/>
        <v>314---41</v>
      </c>
      <c r="C10969" t="s">
        <v>5915</v>
      </c>
      <c r="D10969" t="s">
        <v>772</v>
      </c>
      <c r="E10969">
        <v>41</v>
      </c>
    </row>
    <row r="10970" spans="1:5" ht="13.5" customHeight="1">
      <c r="A10970">
        <v>314</v>
      </c>
      <c r="B10970" t="str">
        <f t="shared" si="171"/>
        <v>314---42</v>
      </c>
      <c r="C10970" t="s">
        <v>5917</v>
      </c>
      <c r="D10970" t="s">
        <v>789</v>
      </c>
      <c r="E10970">
        <v>42</v>
      </c>
    </row>
    <row r="10971" spans="1:5" ht="13.5" customHeight="1">
      <c r="A10971">
        <v>314</v>
      </c>
      <c r="B10971" t="str">
        <f t="shared" si="171"/>
        <v>314---43</v>
      </c>
      <c r="C10971" t="s">
        <v>5918</v>
      </c>
      <c r="D10971" t="s">
        <v>770</v>
      </c>
      <c r="E10971">
        <v>43</v>
      </c>
    </row>
    <row r="10972" spans="1:5" ht="13.5" customHeight="1">
      <c r="A10972">
        <v>314</v>
      </c>
      <c r="B10972" t="str">
        <f t="shared" si="171"/>
        <v>314---44</v>
      </c>
      <c r="C10972" t="s">
        <v>5931</v>
      </c>
      <c r="D10972" t="s">
        <v>1044</v>
      </c>
      <c r="E10972">
        <v>44</v>
      </c>
    </row>
    <row r="10973" spans="1:5" ht="13.5" customHeight="1">
      <c r="A10973">
        <v>314</v>
      </c>
      <c r="B10973" t="str">
        <f t="shared" si="171"/>
        <v>314---45</v>
      </c>
      <c r="C10973" t="s">
        <v>5932</v>
      </c>
      <c r="D10973" t="s">
        <v>846</v>
      </c>
      <c r="E10973">
        <v>45</v>
      </c>
    </row>
    <row r="10974" spans="1:5" ht="13.5" customHeight="1">
      <c r="A10974">
        <v>314</v>
      </c>
      <c r="B10974" t="str">
        <f t="shared" si="171"/>
        <v>314---46</v>
      </c>
      <c r="C10974" t="s">
        <v>6002</v>
      </c>
      <c r="D10974" t="s">
        <v>1113</v>
      </c>
      <c r="E10974">
        <v>46</v>
      </c>
    </row>
    <row r="10975" spans="1:5" ht="13.5" customHeight="1">
      <c r="A10975">
        <v>314</v>
      </c>
      <c r="B10975" t="str">
        <f t="shared" si="171"/>
        <v>314---47</v>
      </c>
      <c r="C10975" t="s">
        <v>5950</v>
      </c>
      <c r="D10975" t="s">
        <v>906</v>
      </c>
      <c r="E10975">
        <v>47</v>
      </c>
    </row>
    <row r="10976" spans="1:5" ht="13.5" customHeight="1">
      <c r="A10976">
        <v>314</v>
      </c>
      <c r="B10976" t="str">
        <f t="shared" si="171"/>
        <v>314---48</v>
      </c>
      <c r="C10976" t="s">
        <v>5927</v>
      </c>
      <c r="D10976" t="s">
        <v>1115</v>
      </c>
      <c r="E10976">
        <v>48</v>
      </c>
    </row>
    <row r="10977" spans="1:5" ht="13.5" customHeight="1">
      <c r="A10977">
        <v>314</v>
      </c>
      <c r="B10977" t="str">
        <f t="shared" si="171"/>
        <v>314---49</v>
      </c>
      <c r="C10977" t="s">
        <v>5987</v>
      </c>
      <c r="D10977" t="s">
        <v>1249</v>
      </c>
      <c r="E10977">
        <v>49</v>
      </c>
    </row>
    <row r="10978" spans="1:5" ht="13.5" customHeight="1">
      <c r="A10978">
        <v>314</v>
      </c>
      <c r="B10978" t="str">
        <f t="shared" si="171"/>
        <v>314---50</v>
      </c>
      <c r="C10978" t="s">
        <v>5993</v>
      </c>
      <c r="D10978" t="s">
        <v>1336</v>
      </c>
      <c r="E10978">
        <v>50</v>
      </c>
    </row>
    <row r="10979" spans="1:5" ht="13.5" customHeight="1">
      <c r="A10979">
        <v>315</v>
      </c>
      <c r="B10979" t="str">
        <f t="shared" si="171"/>
        <v>315---1</v>
      </c>
      <c r="C10979" t="s">
        <v>4216</v>
      </c>
      <c r="D10979" t="s">
        <v>1045</v>
      </c>
      <c r="E10979">
        <v>1</v>
      </c>
    </row>
    <row r="10980" spans="1:5" ht="13.5" customHeight="1">
      <c r="A10980">
        <v>315</v>
      </c>
      <c r="B10980" t="str">
        <f t="shared" si="171"/>
        <v>315---2</v>
      </c>
      <c r="C10980" t="s">
        <v>4216</v>
      </c>
      <c r="D10980" t="s">
        <v>810</v>
      </c>
      <c r="E10980">
        <v>2</v>
      </c>
    </row>
    <row r="10981" spans="1:5" ht="13.5" customHeight="1">
      <c r="A10981">
        <v>315</v>
      </c>
      <c r="B10981" t="str">
        <f t="shared" si="171"/>
        <v>315---3</v>
      </c>
      <c r="C10981" t="s">
        <v>4216</v>
      </c>
      <c r="D10981" t="s">
        <v>1046</v>
      </c>
      <c r="E10981">
        <v>3</v>
      </c>
    </row>
    <row r="10982" spans="1:5" ht="13.5" customHeight="1">
      <c r="A10982">
        <v>315</v>
      </c>
      <c r="B10982" t="str">
        <f t="shared" si="171"/>
        <v>315---4</v>
      </c>
      <c r="C10982" t="s">
        <v>4216</v>
      </c>
      <c r="D10982" t="s">
        <v>713</v>
      </c>
      <c r="E10982">
        <v>4</v>
      </c>
    </row>
    <row r="10983" spans="1:5" ht="13.5" customHeight="1">
      <c r="A10983">
        <v>315</v>
      </c>
      <c r="B10983" t="str">
        <f t="shared" si="171"/>
        <v>315---5</v>
      </c>
      <c r="C10983" t="s">
        <v>4216</v>
      </c>
      <c r="D10983" t="s">
        <v>971</v>
      </c>
      <c r="E10983">
        <v>5</v>
      </c>
    </row>
    <row r="10984" spans="1:5" ht="13.5" customHeight="1">
      <c r="A10984">
        <v>315</v>
      </c>
      <c r="B10984" t="str">
        <f t="shared" si="171"/>
        <v>315---6</v>
      </c>
      <c r="C10984" t="s">
        <v>4216</v>
      </c>
      <c r="D10984" t="s">
        <v>842</v>
      </c>
      <c r="E10984">
        <v>6</v>
      </c>
    </row>
    <row r="10985" spans="1:5" ht="13.5" customHeight="1">
      <c r="A10985">
        <v>315</v>
      </c>
      <c r="B10985" t="str">
        <f t="shared" si="171"/>
        <v>315---7</v>
      </c>
      <c r="C10985" t="s">
        <v>4216</v>
      </c>
      <c r="D10985" t="s">
        <v>905</v>
      </c>
      <c r="E10985">
        <v>7</v>
      </c>
    </row>
    <row r="10986" spans="1:5" ht="13.5" customHeight="1">
      <c r="A10986">
        <v>315</v>
      </c>
      <c r="B10986" t="str">
        <f t="shared" si="171"/>
        <v>315---8</v>
      </c>
      <c r="C10986" t="s">
        <v>4271</v>
      </c>
      <c r="D10986" t="s">
        <v>1080</v>
      </c>
      <c r="E10986">
        <v>8</v>
      </c>
    </row>
    <row r="10987" spans="1:5" ht="13.5" customHeight="1">
      <c r="A10987">
        <v>315</v>
      </c>
      <c r="B10987" t="str">
        <f t="shared" si="171"/>
        <v>315---9</v>
      </c>
      <c r="C10987" t="s">
        <v>4239</v>
      </c>
      <c r="D10987" t="s">
        <v>1081</v>
      </c>
      <c r="E10987">
        <v>9</v>
      </c>
    </row>
    <row r="10988" spans="1:5" ht="13.5" customHeight="1">
      <c r="A10988">
        <v>315</v>
      </c>
      <c r="B10988" t="str">
        <f t="shared" si="171"/>
        <v>315---10</v>
      </c>
      <c r="C10988" t="s">
        <v>4228</v>
      </c>
      <c r="D10988" t="s">
        <v>846</v>
      </c>
      <c r="E10988">
        <v>10</v>
      </c>
    </row>
    <row r="10989" spans="1:5" ht="13.5" customHeight="1">
      <c r="A10989">
        <v>315</v>
      </c>
      <c r="B10989" t="str">
        <f t="shared" si="171"/>
        <v>315---11</v>
      </c>
      <c r="C10989" t="s">
        <v>4268</v>
      </c>
      <c r="D10989" t="s">
        <v>1082</v>
      </c>
      <c r="E10989">
        <v>11</v>
      </c>
    </row>
    <row r="10990" spans="1:5" ht="13.5" customHeight="1">
      <c r="A10990">
        <v>315</v>
      </c>
      <c r="B10990" t="str">
        <f t="shared" si="171"/>
        <v>315---12</v>
      </c>
      <c r="C10990" t="s">
        <v>4230</v>
      </c>
      <c r="D10990" t="s">
        <v>718</v>
      </c>
      <c r="E10990">
        <v>12</v>
      </c>
    </row>
    <row r="10991" spans="1:5" ht="13.5" customHeight="1">
      <c r="A10991">
        <v>315</v>
      </c>
      <c r="B10991" t="str">
        <f t="shared" si="171"/>
        <v>315---13</v>
      </c>
      <c r="C10991" t="s">
        <v>4244</v>
      </c>
      <c r="D10991" t="s">
        <v>794</v>
      </c>
      <c r="E10991">
        <v>13</v>
      </c>
    </row>
    <row r="10992" spans="1:5" ht="13.5" customHeight="1">
      <c r="A10992">
        <v>315</v>
      </c>
      <c r="B10992" t="str">
        <f t="shared" si="171"/>
        <v>315---14</v>
      </c>
      <c r="C10992" t="s">
        <v>4262</v>
      </c>
      <c r="D10992" t="s">
        <v>754</v>
      </c>
      <c r="E10992">
        <v>14</v>
      </c>
    </row>
    <row r="10993" spans="1:5" ht="13.5" customHeight="1">
      <c r="A10993">
        <v>315</v>
      </c>
      <c r="B10993" t="str">
        <f t="shared" si="171"/>
        <v>315---15</v>
      </c>
      <c r="C10993" t="s">
        <v>4233</v>
      </c>
      <c r="D10993" t="s">
        <v>798</v>
      </c>
      <c r="E10993">
        <v>15</v>
      </c>
    </row>
    <row r="10994" spans="1:5" ht="13.5" customHeight="1">
      <c r="A10994">
        <v>315</v>
      </c>
      <c r="B10994" t="str">
        <f t="shared" si="171"/>
        <v>315---16</v>
      </c>
      <c r="C10994" t="s">
        <v>4236</v>
      </c>
      <c r="D10994" t="s">
        <v>722</v>
      </c>
      <c r="E10994">
        <v>16</v>
      </c>
    </row>
    <row r="10995" spans="1:5" ht="13.5" customHeight="1">
      <c r="A10995">
        <v>315</v>
      </c>
      <c r="B10995" t="str">
        <f t="shared" si="171"/>
        <v>315---17</v>
      </c>
      <c r="C10995" t="s">
        <v>4248</v>
      </c>
      <c r="D10995" t="s">
        <v>1178</v>
      </c>
      <c r="E10995">
        <v>17</v>
      </c>
    </row>
    <row r="10996" spans="1:5" ht="13.5" customHeight="1">
      <c r="A10996">
        <v>315</v>
      </c>
      <c r="B10996" t="str">
        <f t="shared" si="171"/>
        <v>315---18</v>
      </c>
      <c r="C10996" t="s">
        <v>4249</v>
      </c>
      <c r="D10996" t="s">
        <v>1262</v>
      </c>
      <c r="E10996">
        <v>18</v>
      </c>
    </row>
    <row r="10997" spans="1:5" ht="13.5" customHeight="1">
      <c r="A10997">
        <v>315</v>
      </c>
      <c r="B10997" t="str">
        <f t="shared" si="171"/>
        <v>315---19</v>
      </c>
      <c r="C10997" t="s">
        <v>1017</v>
      </c>
      <c r="D10997" t="s">
        <v>796</v>
      </c>
      <c r="E10997">
        <v>19</v>
      </c>
    </row>
    <row r="10998" spans="1:5" ht="13.5" customHeight="1">
      <c r="A10998">
        <v>315</v>
      </c>
      <c r="B10998" t="str">
        <f t="shared" si="171"/>
        <v>315---20</v>
      </c>
      <c r="C10998" t="s">
        <v>731</v>
      </c>
      <c r="D10998" t="s">
        <v>800</v>
      </c>
      <c r="E10998">
        <v>20</v>
      </c>
    </row>
    <row r="10999" spans="1:5" ht="13.5" customHeight="1">
      <c r="A10999">
        <v>315</v>
      </c>
      <c r="B10999" t="str">
        <f t="shared" si="171"/>
        <v>315---21</v>
      </c>
      <c r="C10999" t="s">
        <v>797</v>
      </c>
      <c r="D10999" t="s">
        <v>1081</v>
      </c>
      <c r="E10999">
        <v>21</v>
      </c>
    </row>
    <row r="11000" spans="1:5" ht="13.5" customHeight="1">
      <c r="A11000">
        <v>315</v>
      </c>
      <c r="B11000" t="str">
        <f t="shared" si="171"/>
        <v>315---22</v>
      </c>
      <c r="C11000" t="s">
        <v>743</v>
      </c>
      <c r="D11000" t="s">
        <v>754</v>
      </c>
      <c r="E11000">
        <v>22</v>
      </c>
    </row>
    <row r="11001" spans="1:5" ht="13.5" customHeight="1">
      <c r="A11001">
        <v>315</v>
      </c>
      <c r="B11001" t="str">
        <f t="shared" si="171"/>
        <v>315---23</v>
      </c>
      <c r="C11001" t="s">
        <v>745</v>
      </c>
      <c r="D11001" t="s">
        <v>837</v>
      </c>
      <c r="E11001">
        <v>23</v>
      </c>
    </row>
    <row r="11002" spans="1:5" ht="13.5" customHeight="1">
      <c r="A11002">
        <v>315</v>
      </c>
      <c r="B11002" t="str">
        <f t="shared" si="171"/>
        <v>315---24</v>
      </c>
      <c r="C11002" t="s">
        <v>987</v>
      </c>
      <c r="D11002" t="s">
        <v>1263</v>
      </c>
      <c r="E11002">
        <v>24</v>
      </c>
    </row>
    <row r="11003" spans="1:5" ht="13.5" customHeight="1">
      <c r="A11003">
        <v>315</v>
      </c>
      <c r="B11003" t="str">
        <f t="shared" si="171"/>
        <v>315---25</v>
      </c>
      <c r="C11003" t="s">
        <v>989</v>
      </c>
      <c r="D11003" t="s">
        <v>738</v>
      </c>
      <c r="E11003">
        <v>25</v>
      </c>
    </row>
    <row r="11004" spans="1:5" ht="13.5" customHeight="1">
      <c r="A11004">
        <v>315</v>
      </c>
      <c r="B11004" t="str">
        <f t="shared" si="171"/>
        <v>315---26</v>
      </c>
      <c r="C11004" t="s">
        <v>819</v>
      </c>
      <c r="D11004" t="s">
        <v>756</v>
      </c>
      <c r="E11004">
        <v>26</v>
      </c>
    </row>
    <row r="11005" spans="1:5" ht="13.5" customHeight="1">
      <c r="A11005">
        <v>315</v>
      </c>
      <c r="B11005" t="str">
        <f t="shared" si="171"/>
        <v>315---27</v>
      </c>
      <c r="C11005" t="s">
        <v>749</v>
      </c>
      <c r="D11005" t="s">
        <v>1082</v>
      </c>
      <c r="E11005">
        <v>27</v>
      </c>
    </row>
    <row r="11006" spans="1:5" ht="13.5" customHeight="1">
      <c r="A11006">
        <v>315</v>
      </c>
      <c r="B11006" t="str">
        <f t="shared" si="171"/>
        <v>315---28</v>
      </c>
      <c r="C11006" t="s">
        <v>1019</v>
      </c>
      <c r="D11006" t="s">
        <v>734</v>
      </c>
      <c r="E11006">
        <v>28</v>
      </c>
    </row>
    <row r="11007" spans="1:5" ht="13.5" customHeight="1">
      <c r="A11007">
        <v>315</v>
      </c>
      <c r="B11007" t="str">
        <f t="shared" si="171"/>
        <v>315---29</v>
      </c>
      <c r="C11007" t="s">
        <v>824</v>
      </c>
      <c r="D11007" t="s">
        <v>752</v>
      </c>
      <c r="E11007">
        <v>29</v>
      </c>
    </row>
    <row r="11008" spans="1:5" ht="13.5" customHeight="1">
      <c r="A11008">
        <v>315</v>
      </c>
      <c r="B11008" t="str">
        <f t="shared" si="171"/>
        <v>315---30</v>
      </c>
      <c r="C11008" t="s">
        <v>753</v>
      </c>
      <c r="D11008" t="s">
        <v>1002</v>
      </c>
      <c r="E11008">
        <v>30</v>
      </c>
    </row>
    <row r="11009" spans="1:5" ht="13.5" customHeight="1">
      <c r="A11009">
        <v>315</v>
      </c>
      <c r="B11009" t="str">
        <f t="shared" si="171"/>
        <v>315---31</v>
      </c>
      <c r="C11009" t="s">
        <v>940</v>
      </c>
      <c r="D11009" t="s">
        <v>1239</v>
      </c>
      <c r="E11009">
        <v>31</v>
      </c>
    </row>
    <row r="11010" spans="1:5" ht="13.5" customHeight="1">
      <c r="A11010">
        <v>315</v>
      </c>
      <c r="B11010" t="str">
        <f t="shared" si="171"/>
        <v>315---32</v>
      </c>
      <c r="C11010" t="s">
        <v>759</v>
      </c>
      <c r="D11010" t="s">
        <v>823</v>
      </c>
      <c r="E11010">
        <v>32</v>
      </c>
    </row>
    <row r="11011" spans="1:5" ht="13.5" customHeight="1">
      <c r="A11011">
        <v>315</v>
      </c>
      <c r="B11011" t="str">
        <f t="shared" ref="B11011:B11074" si="172">A11011&amp;"---"&amp;E11011</f>
        <v>315---33</v>
      </c>
      <c r="C11011" t="s">
        <v>761</v>
      </c>
      <c r="D11011" t="s">
        <v>1080</v>
      </c>
      <c r="E11011">
        <v>33</v>
      </c>
    </row>
    <row r="11012" spans="1:5" ht="13.5" customHeight="1">
      <c r="A11012">
        <v>315</v>
      </c>
      <c r="B11012" t="str">
        <f t="shared" si="172"/>
        <v>315---34</v>
      </c>
      <c r="C11012" t="s">
        <v>763</v>
      </c>
      <c r="D11012" t="s">
        <v>1086</v>
      </c>
      <c r="E11012">
        <v>34</v>
      </c>
    </row>
    <row r="11013" spans="1:5" ht="13.5" customHeight="1">
      <c r="A11013">
        <v>315</v>
      </c>
      <c r="B11013" t="str">
        <f t="shared" si="172"/>
        <v>315---35</v>
      </c>
      <c r="C11013" t="s">
        <v>967</v>
      </c>
      <c r="D11013" t="s">
        <v>1046</v>
      </c>
      <c r="E11013">
        <v>35</v>
      </c>
    </row>
    <row r="11014" spans="1:5" ht="13.5" customHeight="1">
      <c r="A11014">
        <v>315</v>
      </c>
      <c r="B11014" t="str">
        <f t="shared" si="172"/>
        <v>315---36</v>
      </c>
      <c r="C11014" t="s">
        <v>1111</v>
      </c>
      <c r="D11014" t="s">
        <v>1045</v>
      </c>
      <c r="E11014">
        <v>36</v>
      </c>
    </row>
    <row r="11015" spans="1:5" ht="13.5" customHeight="1">
      <c r="A11015">
        <v>315</v>
      </c>
      <c r="B11015" t="str">
        <f t="shared" si="172"/>
        <v>315---37</v>
      </c>
      <c r="C11015" t="s">
        <v>801</v>
      </c>
      <c r="D11015" t="s">
        <v>810</v>
      </c>
      <c r="E11015">
        <v>37</v>
      </c>
    </row>
    <row r="11016" spans="1:5" ht="13.5" customHeight="1">
      <c r="A11016">
        <v>315</v>
      </c>
      <c r="B11016" t="str">
        <f t="shared" si="172"/>
        <v>315---38</v>
      </c>
      <c r="C11016" t="s">
        <v>868</v>
      </c>
      <c r="D11016" t="s">
        <v>758</v>
      </c>
      <c r="E11016">
        <v>38</v>
      </c>
    </row>
    <row r="11017" spans="1:5" ht="13.5" customHeight="1">
      <c r="A11017">
        <v>315</v>
      </c>
      <c r="B11017" t="str">
        <f t="shared" si="172"/>
        <v>315---39</v>
      </c>
      <c r="C11017" t="s">
        <v>969</v>
      </c>
      <c r="D11017" t="s">
        <v>802</v>
      </c>
      <c r="E11017">
        <v>39</v>
      </c>
    </row>
    <row r="11018" spans="1:5" ht="13.5" customHeight="1">
      <c r="A11018">
        <v>315</v>
      </c>
      <c r="B11018" t="str">
        <f t="shared" si="172"/>
        <v>315---40</v>
      </c>
      <c r="C11018" t="s">
        <v>896</v>
      </c>
      <c r="D11018" t="s">
        <v>1202</v>
      </c>
      <c r="E11018">
        <v>40</v>
      </c>
    </row>
    <row r="11019" spans="1:5" ht="13.5" customHeight="1">
      <c r="A11019">
        <v>315</v>
      </c>
      <c r="B11019" t="str">
        <f t="shared" si="172"/>
        <v>315---41</v>
      </c>
      <c r="C11019" t="s">
        <v>5913</v>
      </c>
      <c r="D11019" t="s">
        <v>1114</v>
      </c>
      <c r="E11019">
        <v>41</v>
      </c>
    </row>
    <row r="11020" spans="1:5" ht="13.5" customHeight="1">
      <c r="A11020">
        <v>315</v>
      </c>
      <c r="B11020" t="str">
        <f t="shared" si="172"/>
        <v>315---42</v>
      </c>
      <c r="C11020" t="s">
        <v>5925</v>
      </c>
      <c r="D11020" t="s">
        <v>798</v>
      </c>
      <c r="E11020">
        <v>42</v>
      </c>
    </row>
    <row r="11021" spans="1:5" ht="13.5" customHeight="1">
      <c r="A11021">
        <v>315</v>
      </c>
      <c r="B11021" t="str">
        <f t="shared" si="172"/>
        <v>315---43</v>
      </c>
      <c r="C11021" t="s">
        <v>5914</v>
      </c>
      <c r="D11021" t="s">
        <v>785</v>
      </c>
      <c r="E11021">
        <v>43</v>
      </c>
    </row>
    <row r="11022" spans="1:5" ht="13.5" customHeight="1">
      <c r="A11022">
        <v>315</v>
      </c>
      <c r="B11022" t="str">
        <f t="shared" si="172"/>
        <v>315---44</v>
      </c>
      <c r="C11022" t="s">
        <v>5915</v>
      </c>
      <c r="D11022" t="s">
        <v>772</v>
      </c>
      <c r="E11022">
        <v>44</v>
      </c>
    </row>
    <row r="11023" spans="1:5" ht="13.5" customHeight="1">
      <c r="A11023">
        <v>315</v>
      </c>
      <c r="B11023" t="str">
        <f t="shared" si="172"/>
        <v>315---45</v>
      </c>
      <c r="C11023" t="s">
        <v>5917</v>
      </c>
      <c r="D11023" t="s">
        <v>789</v>
      </c>
      <c r="E11023">
        <v>45</v>
      </c>
    </row>
    <row r="11024" spans="1:5" ht="13.5" customHeight="1">
      <c r="A11024">
        <v>315</v>
      </c>
      <c r="B11024" t="str">
        <f t="shared" si="172"/>
        <v>315---46</v>
      </c>
      <c r="C11024" t="s">
        <v>5918</v>
      </c>
      <c r="D11024" t="s">
        <v>770</v>
      </c>
      <c r="E11024">
        <v>46</v>
      </c>
    </row>
    <row r="11025" spans="1:5" ht="13.5" customHeight="1">
      <c r="A11025">
        <v>315</v>
      </c>
      <c r="B11025" t="str">
        <f t="shared" si="172"/>
        <v>315---47</v>
      </c>
      <c r="C11025" t="s">
        <v>5931</v>
      </c>
      <c r="D11025" t="s">
        <v>1044</v>
      </c>
      <c r="E11025">
        <v>47</v>
      </c>
    </row>
    <row r="11026" spans="1:5" ht="13.5" customHeight="1">
      <c r="A11026">
        <v>315</v>
      </c>
      <c r="B11026" t="str">
        <f t="shared" si="172"/>
        <v>315---48</v>
      </c>
      <c r="C11026" t="s">
        <v>5932</v>
      </c>
      <c r="D11026" t="s">
        <v>846</v>
      </c>
      <c r="E11026">
        <v>48</v>
      </c>
    </row>
    <row r="11027" spans="1:5" ht="13.5" customHeight="1">
      <c r="A11027">
        <v>315</v>
      </c>
      <c r="B11027" t="str">
        <f t="shared" si="172"/>
        <v>315---49</v>
      </c>
      <c r="C11027" t="s">
        <v>6002</v>
      </c>
      <c r="D11027" t="s">
        <v>1113</v>
      </c>
      <c r="E11027">
        <v>49</v>
      </c>
    </row>
    <row r="11028" spans="1:5" ht="13.5" customHeight="1">
      <c r="A11028">
        <v>315</v>
      </c>
      <c r="B11028" t="str">
        <f t="shared" si="172"/>
        <v>315---50</v>
      </c>
      <c r="C11028" t="s">
        <v>5950</v>
      </c>
      <c r="D11028" t="s">
        <v>906</v>
      </c>
      <c r="E11028">
        <v>50</v>
      </c>
    </row>
    <row r="11029" spans="1:5" ht="13.5" customHeight="1">
      <c r="A11029">
        <v>315</v>
      </c>
      <c r="B11029" t="str">
        <f t="shared" si="172"/>
        <v>315---51</v>
      </c>
      <c r="C11029" t="s">
        <v>5927</v>
      </c>
      <c r="D11029" t="s">
        <v>1115</v>
      </c>
      <c r="E11029">
        <v>51</v>
      </c>
    </row>
    <row r="11030" spans="1:5" ht="13.5" customHeight="1">
      <c r="A11030">
        <v>315</v>
      </c>
      <c r="B11030" t="str">
        <f t="shared" si="172"/>
        <v>315---52</v>
      </c>
      <c r="C11030" t="s">
        <v>5991</v>
      </c>
      <c r="D11030" t="s">
        <v>1092</v>
      </c>
      <c r="E11030">
        <v>52</v>
      </c>
    </row>
    <row r="11031" spans="1:5" ht="13.5" customHeight="1">
      <c r="A11031">
        <v>315</v>
      </c>
      <c r="B11031" t="str">
        <f t="shared" si="172"/>
        <v>315---53</v>
      </c>
      <c r="C11031" t="s">
        <v>5992</v>
      </c>
      <c r="D11031" t="s">
        <v>1101</v>
      </c>
      <c r="E11031">
        <v>53</v>
      </c>
    </row>
    <row r="11032" spans="1:5" ht="13.5" customHeight="1">
      <c r="A11032">
        <v>315</v>
      </c>
      <c r="B11032" t="str">
        <f t="shared" si="172"/>
        <v>315---54</v>
      </c>
      <c r="C11032" t="s">
        <v>5987</v>
      </c>
      <c r="D11032" t="s">
        <v>1249</v>
      </c>
      <c r="E11032">
        <v>54</v>
      </c>
    </row>
    <row r="11033" spans="1:5" ht="13.5" customHeight="1">
      <c r="A11033">
        <v>315</v>
      </c>
      <c r="B11033" t="str">
        <f t="shared" si="172"/>
        <v>315---55</v>
      </c>
      <c r="C11033" t="s">
        <v>6005</v>
      </c>
      <c r="D11033" t="s">
        <v>1237</v>
      </c>
      <c r="E11033">
        <v>55</v>
      </c>
    </row>
    <row r="11034" spans="1:5" ht="13.5" customHeight="1">
      <c r="A11034">
        <v>315</v>
      </c>
      <c r="B11034" t="str">
        <f t="shared" si="172"/>
        <v>315---56</v>
      </c>
      <c r="C11034" t="s">
        <v>5993</v>
      </c>
      <c r="D11034" t="s">
        <v>1336</v>
      </c>
      <c r="E11034">
        <v>56</v>
      </c>
    </row>
    <row r="11035" spans="1:5" ht="13.5" customHeight="1">
      <c r="A11035">
        <v>315</v>
      </c>
      <c r="B11035" t="str">
        <f t="shared" si="172"/>
        <v>315---57</v>
      </c>
      <c r="C11035" t="s">
        <v>5959</v>
      </c>
      <c r="D11035" t="s">
        <v>6222</v>
      </c>
      <c r="E11035">
        <v>57</v>
      </c>
    </row>
    <row r="11036" spans="1:5" ht="13.5" customHeight="1">
      <c r="A11036">
        <v>285</v>
      </c>
      <c r="B11036" t="str">
        <f t="shared" si="172"/>
        <v>285---1</v>
      </c>
      <c r="C11036" t="s">
        <v>4216</v>
      </c>
      <c r="D11036" t="s">
        <v>951</v>
      </c>
      <c r="E11036">
        <v>1</v>
      </c>
    </row>
    <row r="11037" spans="1:5" ht="13.5" customHeight="1">
      <c r="A11037">
        <v>285</v>
      </c>
      <c r="B11037" t="str">
        <f t="shared" si="172"/>
        <v>285---2</v>
      </c>
      <c r="C11037" t="s">
        <v>4216</v>
      </c>
      <c r="D11037" t="s">
        <v>1021</v>
      </c>
      <c r="E11037">
        <v>2</v>
      </c>
    </row>
    <row r="11038" spans="1:5" ht="13.5" customHeight="1">
      <c r="A11038">
        <v>285</v>
      </c>
      <c r="B11038" t="str">
        <f t="shared" si="172"/>
        <v>285---3</v>
      </c>
      <c r="C11038" t="s">
        <v>4217</v>
      </c>
      <c r="D11038" t="s">
        <v>1355</v>
      </c>
      <c r="E11038">
        <v>3</v>
      </c>
    </row>
    <row r="11039" spans="1:5" ht="13.5" customHeight="1">
      <c r="A11039">
        <v>285</v>
      </c>
      <c r="B11039" t="str">
        <f t="shared" si="172"/>
        <v>285---4</v>
      </c>
      <c r="C11039" t="s">
        <v>4279</v>
      </c>
      <c r="D11039" t="s">
        <v>963</v>
      </c>
      <c r="E11039">
        <v>4</v>
      </c>
    </row>
    <row r="11040" spans="1:5" ht="13.5" customHeight="1">
      <c r="A11040">
        <v>285</v>
      </c>
      <c r="B11040" t="str">
        <f t="shared" si="172"/>
        <v>285---5</v>
      </c>
      <c r="C11040" t="s">
        <v>4219</v>
      </c>
      <c r="D11040" t="s">
        <v>1041</v>
      </c>
      <c r="E11040">
        <v>5</v>
      </c>
    </row>
    <row r="11041" spans="1:5" ht="13.5" customHeight="1">
      <c r="A11041">
        <v>285</v>
      </c>
      <c r="B11041" t="str">
        <f t="shared" si="172"/>
        <v>285---6</v>
      </c>
      <c r="C11041" t="s">
        <v>4271</v>
      </c>
      <c r="D11041" t="s">
        <v>842</v>
      </c>
      <c r="E11041">
        <v>6</v>
      </c>
    </row>
    <row r="11042" spans="1:5" ht="13.5" customHeight="1">
      <c r="A11042">
        <v>285</v>
      </c>
      <c r="B11042" t="str">
        <f t="shared" si="172"/>
        <v>285---7</v>
      </c>
      <c r="C11042" t="s">
        <v>4220</v>
      </c>
      <c r="D11042" t="s">
        <v>958</v>
      </c>
      <c r="E11042">
        <v>7</v>
      </c>
    </row>
    <row r="11043" spans="1:5" ht="13.5" customHeight="1">
      <c r="A11043">
        <v>285</v>
      </c>
      <c r="B11043" t="str">
        <f t="shared" si="172"/>
        <v>285---8</v>
      </c>
      <c r="C11043" t="s">
        <v>4270</v>
      </c>
      <c r="D11043" t="s">
        <v>921</v>
      </c>
      <c r="E11043">
        <v>8</v>
      </c>
    </row>
    <row r="11044" spans="1:5" ht="13.5" customHeight="1">
      <c r="A11044">
        <v>285</v>
      </c>
      <c r="B11044" t="str">
        <f t="shared" si="172"/>
        <v>285---9</v>
      </c>
      <c r="C11044" t="s">
        <v>4222</v>
      </c>
      <c r="D11044" t="s">
        <v>730</v>
      </c>
      <c r="E11044">
        <v>9</v>
      </c>
    </row>
    <row r="11045" spans="1:5" ht="13.5" customHeight="1">
      <c r="A11045">
        <v>285</v>
      </c>
      <c r="B11045" t="str">
        <f t="shared" si="172"/>
        <v>285---10</v>
      </c>
      <c r="C11045" t="s">
        <v>4268</v>
      </c>
      <c r="D11045" t="s">
        <v>1218</v>
      </c>
      <c r="E11045">
        <v>10</v>
      </c>
    </row>
    <row r="11046" spans="1:5" ht="13.5" customHeight="1">
      <c r="A11046">
        <v>285</v>
      </c>
      <c r="B11046" t="str">
        <f t="shared" si="172"/>
        <v>285---11</v>
      </c>
      <c r="C11046" t="s">
        <v>4224</v>
      </c>
      <c r="D11046" t="s">
        <v>809</v>
      </c>
      <c r="E11046">
        <v>11</v>
      </c>
    </row>
    <row r="11047" spans="1:5" ht="13.5" customHeight="1">
      <c r="A11047">
        <v>285</v>
      </c>
      <c r="B11047" t="str">
        <f t="shared" si="172"/>
        <v>285---12</v>
      </c>
      <c r="C11047" t="s">
        <v>4276</v>
      </c>
      <c r="D11047" t="s">
        <v>959</v>
      </c>
      <c r="E11047">
        <v>12</v>
      </c>
    </row>
    <row r="11048" spans="1:5" ht="13.5" customHeight="1">
      <c r="A11048">
        <v>285</v>
      </c>
      <c r="B11048" t="str">
        <f t="shared" si="172"/>
        <v>285---13</v>
      </c>
      <c r="C11048" t="s">
        <v>4226</v>
      </c>
      <c r="D11048" t="s">
        <v>728</v>
      </c>
      <c r="E11048">
        <v>13</v>
      </c>
    </row>
    <row r="11049" spans="1:5" ht="13.5" customHeight="1">
      <c r="A11049">
        <v>285</v>
      </c>
      <c r="B11049" t="str">
        <f t="shared" si="172"/>
        <v>285---14</v>
      </c>
      <c r="C11049" t="s">
        <v>4231</v>
      </c>
      <c r="D11049" t="s">
        <v>1085</v>
      </c>
      <c r="E11049">
        <v>14</v>
      </c>
    </row>
    <row r="11050" spans="1:5" ht="13.5" customHeight="1">
      <c r="A11050">
        <v>285</v>
      </c>
      <c r="B11050" t="str">
        <f t="shared" si="172"/>
        <v>285---15</v>
      </c>
      <c r="C11050" t="s">
        <v>4232</v>
      </c>
      <c r="D11050" t="s">
        <v>1171</v>
      </c>
      <c r="E11050">
        <v>15</v>
      </c>
    </row>
    <row r="11051" spans="1:5" ht="13.5" customHeight="1">
      <c r="A11051">
        <v>285</v>
      </c>
      <c r="B11051" t="str">
        <f t="shared" si="172"/>
        <v>285---16</v>
      </c>
      <c r="C11051" t="s">
        <v>4264</v>
      </c>
      <c r="D11051" t="s">
        <v>968</v>
      </c>
      <c r="E11051">
        <v>16</v>
      </c>
    </row>
    <row r="11052" spans="1:5" ht="13.5" customHeight="1">
      <c r="A11052">
        <v>285</v>
      </c>
      <c r="B11052" t="str">
        <f t="shared" si="172"/>
        <v>285---17</v>
      </c>
      <c r="C11052" t="s">
        <v>4235</v>
      </c>
      <c r="D11052" t="s">
        <v>1244</v>
      </c>
      <c r="E11052">
        <v>17</v>
      </c>
    </row>
    <row r="11053" spans="1:5" ht="13.5" customHeight="1">
      <c r="A11053">
        <v>285</v>
      </c>
      <c r="B11053" t="str">
        <f t="shared" si="172"/>
        <v>285---18</v>
      </c>
      <c r="C11053" t="s">
        <v>4272</v>
      </c>
      <c r="D11053" t="s">
        <v>846</v>
      </c>
      <c r="E11053">
        <v>18</v>
      </c>
    </row>
    <row r="11054" spans="1:5" ht="13.5" customHeight="1">
      <c r="A11054">
        <v>285</v>
      </c>
      <c r="B11054" t="str">
        <f t="shared" si="172"/>
        <v>285---19</v>
      </c>
      <c r="C11054" t="s">
        <v>5911</v>
      </c>
      <c r="D11054" t="s">
        <v>971</v>
      </c>
      <c r="E11054">
        <v>19</v>
      </c>
    </row>
    <row r="11055" spans="1:5" ht="13.5" customHeight="1">
      <c r="A11055">
        <v>285</v>
      </c>
      <c r="B11055" t="str">
        <f t="shared" si="172"/>
        <v>285---20</v>
      </c>
      <c r="C11055" t="s">
        <v>5911</v>
      </c>
      <c r="D11055" t="s">
        <v>812</v>
      </c>
      <c r="E11055">
        <v>20</v>
      </c>
    </row>
    <row r="11056" spans="1:5" ht="13.5" customHeight="1">
      <c r="A11056">
        <v>285</v>
      </c>
      <c r="B11056" t="str">
        <f t="shared" si="172"/>
        <v>285---21</v>
      </c>
      <c r="C11056" t="s">
        <v>5911</v>
      </c>
      <c r="D11056" t="s">
        <v>1143</v>
      </c>
      <c r="E11056">
        <v>21</v>
      </c>
    </row>
    <row r="11057" spans="1:5" ht="13.5" customHeight="1">
      <c r="A11057">
        <v>285</v>
      </c>
      <c r="B11057" t="str">
        <f t="shared" si="172"/>
        <v>285---22</v>
      </c>
      <c r="C11057" t="s">
        <v>5911</v>
      </c>
      <c r="D11057" t="s">
        <v>929</v>
      </c>
      <c r="E11057">
        <v>22</v>
      </c>
    </row>
    <row r="11058" spans="1:5" ht="13.5" customHeight="1">
      <c r="A11058">
        <v>285</v>
      </c>
      <c r="B11058" t="str">
        <f t="shared" si="172"/>
        <v>285---23</v>
      </c>
      <c r="C11058" t="s">
        <v>883</v>
      </c>
      <c r="D11058" t="s">
        <v>959</v>
      </c>
      <c r="E11058">
        <v>23</v>
      </c>
    </row>
    <row r="11059" spans="1:5" ht="13.5" customHeight="1">
      <c r="A11059">
        <v>285</v>
      </c>
      <c r="B11059" t="str">
        <f t="shared" si="172"/>
        <v>285---24</v>
      </c>
      <c r="C11059" t="s">
        <v>797</v>
      </c>
      <c r="D11059" t="s">
        <v>1081</v>
      </c>
      <c r="E11059">
        <v>24</v>
      </c>
    </row>
    <row r="11060" spans="1:5" ht="13.5" customHeight="1">
      <c r="A11060">
        <v>285</v>
      </c>
      <c r="B11060" t="str">
        <f t="shared" si="172"/>
        <v>285---25</v>
      </c>
      <c r="C11060" t="s">
        <v>737</v>
      </c>
      <c r="D11060" t="s">
        <v>996</v>
      </c>
      <c r="E11060">
        <v>25</v>
      </c>
    </row>
    <row r="11061" spans="1:5" ht="13.5" customHeight="1">
      <c r="A11061">
        <v>285</v>
      </c>
      <c r="B11061" t="str">
        <f t="shared" si="172"/>
        <v>285---26</v>
      </c>
      <c r="C11061" t="s">
        <v>743</v>
      </c>
      <c r="D11061" t="s">
        <v>754</v>
      </c>
      <c r="E11061">
        <v>26</v>
      </c>
    </row>
    <row r="11062" spans="1:5" ht="13.5" customHeight="1">
      <c r="A11062">
        <v>285</v>
      </c>
      <c r="B11062" t="str">
        <f t="shared" si="172"/>
        <v>285---27</v>
      </c>
      <c r="C11062" t="s">
        <v>915</v>
      </c>
      <c r="D11062" t="s">
        <v>939</v>
      </c>
      <c r="E11062">
        <v>27</v>
      </c>
    </row>
    <row r="11063" spans="1:5" ht="13.5" customHeight="1">
      <c r="A11063">
        <v>285</v>
      </c>
      <c r="B11063" t="str">
        <f t="shared" si="172"/>
        <v>285---28</v>
      </c>
      <c r="C11063" t="s">
        <v>987</v>
      </c>
      <c r="D11063" t="s">
        <v>1263</v>
      </c>
      <c r="E11063">
        <v>28</v>
      </c>
    </row>
    <row r="11064" spans="1:5" ht="13.5" customHeight="1">
      <c r="A11064">
        <v>285</v>
      </c>
      <c r="B11064" t="str">
        <f t="shared" si="172"/>
        <v>285---29</v>
      </c>
      <c r="C11064" t="s">
        <v>989</v>
      </c>
      <c r="D11064" t="s">
        <v>738</v>
      </c>
      <c r="E11064">
        <v>29</v>
      </c>
    </row>
    <row r="11065" spans="1:5" ht="13.5" customHeight="1">
      <c r="A11065">
        <v>285</v>
      </c>
      <c r="B11065" t="str">
        <f t="shared" si="172"/>
        <v>285---30</v>
      </c>
      <c r="C11065" t="s">
        <v>799</v>
      </c>
      <c r="D11065" t="s">
        <v>809</v>
      </c>
      <c r="E11065">
        <v>30</v>
      </c>
    </row>
    <row r="11066" spans="1:5" ht="13.5" customHeight="1">
      <c r="A11066">
        <v>285</v>
      </c>
      <c r="B11066" t="str">
        <f t="shared" si="172"/>
        <v>285---31</v>
      </c>
      <c r="C11066" t="s">
        <v>819</v>
      </c>
      <c r="D11066" t="s">
        <v>756</v>
      </c>
      <c r="E11066">
        <v>31</v>
      </c>
    </row>
    <row r="11067" spans="1:5" ht="13.5" customHeight="1">
      <c r="A11067">
        <v>285</v>
      </c>
      <c r="B11067" t="str">
        <f t="shared" si="172"/>
        <v>285---32</v>
      </c>
      <c r="C11067" t="s">
        <v>1074</v>
      </c>
      <c r="D11067" t="s">
        <v>880</v>
      </c>
      <c r="E11067">
        <v>32</v>
      </c>
    </row>
    <row r="11068" spans="1:5" ht="13.5" customHeight="1">
      <c r="A11068">
        <v>285</v>
      </c>
      <c r="B11068" t="str">
        <f t="shared" si="172"/>
        <v>285---33</v>
      </c>
      <c r="C11068" t="s">
        <v>1019</v>
      </c>
      <c r="D11068" t="s">
        <v>734</v>
      </c>
      <c r="E11068">
        <v>33</v>
      </c>
    </row>
    <row r="11069" spans="1:5" ht="13.5" customHeight="1">
      <c r="A11069">
        <v>285</v>
      </c>
      <c r="B11069" t="str">
        <f t="shared" si="172"/>
        <v>285---34</v>
      </c>
      <c r="C11069" t="s">
        <v>824</v>
      </c>
      <c r="D11069" t="s">
        <v>752</v>
      </c>
      <c r="E11069">
        <v>34</v>
      </c>
    </row>
    <row r="11070" spans="1:5" ht="13.5" customHeight="1">
      <c r="A11070">
        <v>285</v>
      </c>
      <c r="B11070" t="str">
        <f t="shared" si="172"/>
        <v>285---35</v>
      </c>
      <c r="C11070" t="s">
        <v>828</v>
      </c>
      <c r="D11070" t="s">
        <v>818</v>
      </c>
      <c r="E11070">
        <v>35</v>
      </c>
    </row>
    <row r="11071" spans="1:5" ht="13.5" customHeight="1">
      <c r="A11071">
        <v>285</v>
      </c>
      <c r="B11071" t="str">
        <f t="shared" si="172"/>
        <v>285---36</v>
      </c>
      <c r="C11071" t="s">
        <v>759</v>
      </c>
      <c r="D11071" t="s">
        <v>823</v>
      </c>
      <c r="E11071">
        <v>36</v>
      </c>
    </row>
    <row r="11072" spans="1:5" ht="13.5" customHeight="1">
      <c r="A11072">
        <v>285</v>
      </c>
      <c r="B11072" t="str">
        <f t="shared" si="172"/>
        <v>285---37</v>
      </c>
      <c r="C11072" t="s">
        <v>991</v>
      </c>
      <c r="D11072" t="s">
        <v>966</v>
      </c>
      <c r="E11072">
        <v>37</v>
      </c>
    </row>
    <row r="11073" spans="1:5" ht="13.5" customHeight="1">
      <c r="A11073">
        <v>285</v>
      </c>
      <c r="B11073" t="str">
        <f t="shared" si="172"/>
        <v>285---38</v>
      </c>
      <c r="C11073" t="s">
        <v>864</v>
      </c>
      <c r="D11073" t="s">
        <v>957</v>
      </c>
      <c r="E11073">
        <v>38</v>
      </c>
    </row>
    <row r="11074" spans="1:5" ht="13.5" customHeight="1">
      <c r="A11074">
        <v>285</v>
      </c>
      <c r="B11074" t="str">
        <f t="shared" si="172"/>
        <v>285---39</v>
      </c>
      <c r="C11074" t="s">
        <v>866</v>
      </c>
      <c r="D11074" t="s">
        <v>831</v>
      </c>
      <c r="E11074">
        <v>39</v>
      </c>
    </row>
    <row r="11075" spans="1:5" ht="13.5" customHeight="1">
      <c r="A11075">
        <v>285</v>
      </c>
      <c r="B11075" t="str">
        <f t="shared" ref="B11075:B11138" si="173">A11075&amp;"---"&amp;E11075</f>
        <v>285---40</v>
      </c>
      <c r="C11075" t="s">
        <v>993</v>
      </c>
      <c r="D11075" t="s">
        <v>1171</v>
      </c>
      <c r="E11075">
        <v>40</v>
      </c>
    </row>
    <row r="11076" spans="1:5" ht="13.5" customHeight="1">
      <c r="A11076">
        <v>285</v>
      </c>
      <c r="B11076" t="str">
        <f t="shared" si="173"/>
        <v>285---41</v>
      </c>
      <c r="C11076" t="s">
        <v>892</v>
      </c>
      <c r="D11076" t="s">
        <v>730</v>
      </c>
      <c r="E11076">
        <v>41</v>
      </c>
    </row>
    <row r="11077" spans="1:5" ht="13.5" customHeight="1">
      <c r="A11077">
        <v>285</v>
      </c>
      <c r="B11077" t="str">
        <f t="shared" si="173"/>
        <v>285---42</v>
      </c>
      <c r="C11077" t="s">
        <v>868</v>
      </c>
      <c r="D11077" t="s">
        <v>758</v>
      </c>
      <c r="E11077">
        <v>42</v>
      </c>
    </row>
    <row r="11078" spans="1:5" ht="13.5" customHeight="1">
      <c r="A11078">
        <v>285</v>
      </c>
      <c r="B11078" t="str">
        <f t="shared" si="173"/>
        <v>285---43</v>
      </c>
      <c r="C11078" t="s">
        <v>894</v>
      </c>
      <c r="D11078" t="s">
        <v>964</v>
      </c>
      <c r="E11078">
        <v>43</v>
      </c>
    </row>
    <row r="11079" spans="1:5" ht="13.5" customHeight="1">
      <c r="A11079">
        <v>285</v>
      </c>
      <c r="B11079" t="str">
        <f t="shared" si="173"/>
        <v>285---44</v>
      </c>
      <c r="C11079" t="s">
        <v>5912</v>
      </c>
      <c r="D11079" t="s">
        <v>764</v>
      </c>
      <c r="E11079">
        <v>44</v>
      </c>
    </row>
    <row r="11080" spans="1:5" ht="13.5" customHeight="1">
      <c r="A11080">
        <v>285</v>
      </c>
      <c r="B11080" t="str">
        <f t="shared" si="173"/>
        <v>285---45</v>
      </c>
      <c r="C11080" t="s">
        <v>5969</v>
      </c>
      <c r="D11080" t="s">
        <v>961</v>
      </c>
      <c r="E11080">
        <v>45</v>
      </c>
    </row>
    <row r="11081" spans="1:5" ht="13.5" customHeight="1">
      <c r="A11081">
        <v>285</v>
      </c>
      <c r="B11081" t="str">
        <f t="shared" si="173"/>
        <v>285---46</v>
      </c>
      <c r="C11081" t="s">
        <v>5915</v>
      </c>
      <c r="D11081" t="s">
        <v>772</v>
      </c>
      <c r="E11081">
        <v>46</v>
      </c>
    </row>
    <row r="11082" spans="1:5" ht="13.5" customHeight="1">
      <c r="A11082">
        <v>285</v>
      </c>
      <c r="B11082" t="str">
        <f t="shared" si="173"/>
        <v>285---47</v>
      </c>
      <c r="C11082" t="s">
        <v>5916</v>
      </c>
      <c r="D11082" t="s">
        <v>750</v>
      </c>
      <c r="E11082">
        <v>47</v>
      </c>
    </row>
    <row r="11083" spans="1:5" ht="13.5" customHeight="1">
      <c r="A11083">
        <v>285</v>
      </c>
      <c r="B11083" t="str">
        <f t="shared" si="173"/>
        <v>285---48</v>
      </c>
      <c r="C11083" t="s">
        <v>5917</v>
      </c>
      <c r="D11083" t="s">
        <v>789</v>
      </c>
      <c r="E11083">
        <v>48</v>
      </c>
    </row>
    <row r="11084" spans="1:5" ht="13.5" customHeight="1">
      <c r="A11084">
        <v>285</v>
      </c>
      <c r="B11084" t="str">
        <f t="shared" si="173"/>
        <v>285---49</v>
      </c>
      <c r="C11084" t="s">
        <v>5918</v>
      </c>
      <c r="D11084" t="s">
        <v>770</v>
      </c>
      <c r="E11084">
        <v>49</v>
      </c>
    </row>
    <row r="11085" spans="1:5" ht="13.5" customHeight="1">
      <c r="A11085">
        <v>285</v>
      </c>
      <c r="B11085" t="str">
        <f t="shared" si="173"/>
        <v>285---50</v>
      </c>
      <c r="C11085" t="s">
        <v>5931</v>
      </c>
      <c r="D11085" t="s">
        <v>1044</v>
      </c>
      <c r="E11085">
        <v>50</v>
      </c>
    </row>
    <row r="11086" spans="1:5" ht="13.5" customHeight="1">
      <c r="A11086">
        <v>285</v>
      </c>
      <c r="B11086" t="str">
        <f t="shared" si="173"/>
        <v>285---51</v>
      </c>
      <c r="C11086" t="s">
        <v>5932</v>
      </c>
      <c r="D11086" t="s">
        <v>846</v>
      </c>
      <c r="E11086">
        <v>51</v>
      </c>
    </row>
    <row r="11087" spans="1:5" ht="13.5" customHeight="1">
      <c r="A11087">
        <v>285</v>
      </c>
      <c r="B11087" t="str">
        <f t="shared" si="173"/>
        <v>285---52</v>
      </c>
      <c r="C11087" t="s">
        <v>5963</v>
      </c>
      <c r="D11087" t="s">
        <v>937</v>
      </c>
      <c r="E11087">
        <v>52</v>
      </c>
    </row>
    <row r="11088" spans="1:5" ht="13.5" customHeight="1">
      <c r="A11088">
        <v>285</v>
      </c>
      <c r="B11088" t="str">
        <f t="shared" si="173"/>
        <v>285---53</v>
      </c>
      <c r="C11088" t="s">
        <v>5994</v>
      </c>
      <c r="D11088" t="s">
        <v>984</v>
      </c>
      <c r="E11088">
        <v>53</v>
      </c>
    </row>
    <row r="11089" spans="1:5" ht="13.5" customHeight="1">
      <c r="A11089">
        <v>285</v>
      </c>
      <c r="B11089" t="str">
        <f t="shared" si="173"/>
        <v>285---54</v>
      </c>
      <c r="C11089" t="s">
        <v>6012</v>
      </c>
      <c r="D11089" t="s">
        <v>958</v>
      </c>
      <c r="E11089">
        <v>54</v>
      </c>
    </row>
    <row r="11090" spans="1:5" ht="13.5" customHeight="1">
      <c r="A11090">
        <v>285</v>
      </c>
      <c r="B11090" t="str">
        <f t="shared" si="173"/>
        <v>285---55</v>
      </c>
      <c r="C11090" t="s">
        <v>6004</v>
      </c>
      <c r="D11090" t="s">
        <v>960</v>
      </c>
      <c r="E11090">
        <v>55</v>
      </c>
    </row>
    <row r="11091" spans="1:5" ht="13.5" customHeight="1">
      <c r="A11091">
        <v>285</v>
      </c>
      <c r="B11091" t="str">
        <f t="shared" si="173"/>
        <v>285---56</v>
      </c>
      <c r="C11091" t="s">
        <v>5956</v>
      </c>
      <c r="D11091" t="s">
        <v>917</v>
      </c>
      <c r="E11091">
        <v>56</v>
      </c>
    </row>
    <row r="11092" spans="1:5" ht="13.5" customHeight="1">
      <c r="A11092">
        <v>285</v>
      </c>
      <c r="B11092" t="str">
        <f t="shared" si="173"/>
        <v>285---57</v>
      </c>
      <c r="C11092" t="s">
        <v>6013</v>
      </c>
      <c r="D11092" t="s">
        <v>968</v>
      </c>
      <c r="E11092">
        <v>57</v>
      </c>
    </row>
    <row r="11093" spans="1:5" ht="13.5" customHeight="1">
      <c r="A11093">
        <v>285</v>
      </c>
      <c r="B11093" t="str">
        <f t="shared" si="173"/>
        <v>285---58</v>
      </c>
      <c r="C11093" t="s">
        <v>5965</v>
      </c>
      <c r="D11093" t="s">
        <v>930</v>
      </c>
      <c r="E11093">
        <v>58</v>
      </c>
    </row>
    <row r="11094" spans="1:5" ht="13.5" customHeight="1">
      <c r="A11094">
        <v>286</v>
      </c>
      <c r="B11094" t="str">
        <f t="shared" si="173"/>
        <v>286---1</v>
      </c>
      <c r="C11094" t="s">
        <v>4216</v>
      </c>
      <c r="D11094" t="s">
        <v>1046</v>
      </c>
      <c r="E11094">
        <v>1</v>
      </c>
    </row>
    <row r="11095" spans="1:5" ht="13.5" customHeight="1">
      <c r="A11095">
        <v>286</v>
      </c>
      <c r="B11095" t="str">
        <f t="shared" si="173"/>
        <v>286---2</v>
      </c>
      <c r="C11095" t="s">
        <v>4216</v>
      </c>
      <c r="D11095" t="s">
        <v>1045</v>
      </c>
      <c r="E11095">
        <v>2</v>
      </c>
    </row>
    <row r="11096" spans="1:5" ht="13.5" customHeight="1">
      <c r="A11096">
        <v>286</v>
      </c>
      <c r="B11096" t="str">
        <f t="shared" si="173"/>
        <v>286---3</v>
      </c>
      <c r="C11096" t="s">
        <v>4216</v>
      </c>
      <c r="D11096" t="s">
        <v>810</v>
      </c>
      <c r="E11096">
        <v>3</v>
      </c>
    </row>
    <row r="11097" spans="1:5" ht="13.5" customHeight="1">
      <c r="A11097">
        <v>286</v>
      </c>
      <c r="B11097" t="str">
        <f t="shared" si="173"/>
        <v>286---4</v>
      </c>
      <c r="C11097" t="s">
        <v>4216</v>
      </c>
      <c r="D11097" t="s">
        <v>951</v>
      </c>
      <c r="E11097">
        <v>4</v>
      </c>
    </row>
    <row r="11098" spans="1:5" ht="13.5" customHeight="1">
      <c r="A11098">
        <v>286</v>
      </c>
      <c r="B11098" t="str">
        <f t="shared" si="173"/>
        <v>286---5</v>
      </c>
      <c r="C11098" t="s">
        <v>4216</v>
      </c>
      <c r="D11098" t="s">
        <v>1021</v>
      </c>
      <c r="E11098">
        <v>5</v>
      </c>
    </row>
    <row r="11099" spans="1:5" ht="13.5" customHeight="1">
      <c r="A11099">
        <v>286</v>
      </c>
      <c r="B11099" t="str">
        <f t="shared" si="173"/>
        <v>286---6</v>
      </c>
      <c r="C11099" t="s">
        <v>4216</v>
      </c>
      <c r="D11099" t="s">
        <v>1355</v>
      </c>
      <c r="E11099">
        <v>6</v>
      </c>
    </row>
    <row r="11100" spans="1:5" ht="13.5" customHeight="1">
      <c r="A11100">
        <v>286</v>
      </c>
      <c r="B11100" t="str">
        <f t="shared" si="173"/>
        <v>286---7</v>
      </c>
      <c r="C11100" t="s">
        <v>4216</v>
      </c>
      <c r="D11100" t="s">
        <v>963</v>
      </c>
      <c r="E11100">
        <v>7</v>
      </c>
    </row>
    <row r="11101" spans="1:5" ht="13.5" customHeight="1">
      <c r="A11101">
        <v>286</v>
      </c>
      <c r="B11101" t="str">
        <f t="shared" si="173"/>
        <v>286---8</v>
      </c>
      <c r="C11101" t="s">
        <v>4219</v>
      </c>
      <c r="D11101" t="s">
        <v>1041</v>
      </c>
      <c r="E11101">
        <v>8</v>
      </c>
    </row>
    <row r="11102" spans="1:5" ht="13.5" customHeight="1">
      <c r="A11102">
        <v>286</v>
      </c>
      <c r="B11102" t="str">
        <f t="shared" si="173"/>
        <v>286---9</v>
      </c>
      <c r="C11102" t="s">
        <v>4271</v>
      </c>
      <c r="D11102" t="s">
        <v>842</v>
      </c>
      <c r="E11102">
        <v>9</v>
      </c>
    </row>
    <row r="11103" spans="1:5" ht="13.5" customHeight="1">
      <c r="A11103">
        <v>286</v>
      </c>
      <c r="B11103" t="str">
        <f t="shared" si="173"/>
        <v>286---10</v>
      </c>
      <c r="C11103" t="s">
        <v>4220</v>
      </c>
      <c r="D11103" t="s">
        <v>958</v>
      </c>
      <c r="E11103">
        <v>10</v>
      </c>
    </row>
    <row r="11104" spans="1:5" ht="13.5" customHeight="1">
      <c r="A11104">
        <v>286</v>
      </c>
      <c r="B11104" t="str">
        <f t="shared" si="173"/>
        <v>286---11</v>
      </c>
      <c r="C11104" t="s">
        <v>4270</v>
      </c>
      <c r="D11104" t="s">
        <v>921</v>
      </c>
      <c r="E11104">
        <v>11</v>
      </c>
    </row>
    <row r="11105" spans="1:5" ht="13.5" customHeight="1">
      <c r="A11105">
        <v>286</v>
      </c>
      <c r="B11105" t="str">
        <f t="shared" si="173"/>
        <v>286---12</v>
      </c>
      <c r="C11105" t="s">
        <v>4222</v>
      </c>
      <c r="D11105" t="s">
        <v>730</v>
      </c>
      <c r="E11105">
        <v>12</v>
      </c>
    </row>
    <row r="11106" spans="1:5" ht="13.5" customHeight="1">
      <c r="A11106">
        <v>286</v>
      </c>
      <c r="B11106" t="str">
        <f t="shared" si="173"/>
        <v>286---13</v>
      </c>
      <c r="C11106" t="s">
        <v>4268</v>
      </c>
      <c r="D11106" t="s">
        <v>1218</v>
      </c>
      <c r="E11106">
        <v>13</v>
      </c>
    </row>
    <row r="11107" spans="1:5" ht="13.5" customHeight="1">
      <c r="A11107">
        <v>286</v>
      </c>
      <c r="B11107" t="str">
        <f t="shared" si="173"/>
        <v>286---14</v>
      </c>
      <c r="C11107" t="s">
        <v>4224</v>
      </c>
      <c r="D11107" t="s">
        <v>809</v>
      </c>
      <c r="E11107">
        <v>14</v>
      </c>
    </row>
    <row r="11108" spans="1:5" ht="13.5" customHeight="1">
      <c r="A11108">
        <v>286</v>
      </c>
      <c r="B11108" t="str">
        <f t="shared" si="173"/>
        <v>286---15</v>
      </c>
      <c r="C11108" t="s">
        <v>4276</v>
      </c>
      <c r="D11108" t="s">
        <v>959</v>
      </c>
      <c r="E11108">
        <v>15</v>
      </c>
    </row>
    <row r="11109" spans="1:5" ht="13.5" customHeight="1">
      <c r="A11109">
        <v>286</v>
      </c>
      <c r="B11109" t="str">
        <f t="shared" si="173"/>
        <v>286---16</v>
      </c>
      <c r="C11109" t="s">
        <v>4226</v>
      </c>
      <c r="D11109" t="s">
        <v>728</v>
      </c>
      <c r="E11109">
        <v>16</v>
      </c>
    </row>
    <row r="11110" spans="1:5" ht="13.5" customHeight="1">
      <c r="A11110">
        <v>286</v>
      </c>
      <c r="B11110" t="str">
        <f t="shared" si="173"/>
        <v>286---17</v>
      </c>
      <c r="C11110" t="s">
        <v>4231</v>
      </c>
      <c r="D11110" t="s">
        <v>1085</v>
      </c>
      <c r="E11110">
        <v>17</v>
      </c>
    </row>
    <row r="11111" spans="1:5" ht="13.5" customHeight="1">
      <c r="A11111">
        <v>286</v>
      </c>
      <c r="B11111" t="str">
        <f t="shared" si="173"/>
        <v>286---18</v>
      </c>
      <c r="C11111" t="s">
        <v>4232</v>
      </c>
      <c r="D11111" t="s">
        <v>1171</v>
      </c>
      <c r="E11111">
        <v>18</v>
      </c>
    </row>
    <row r="11112" spans="1:5" ht="13.5" customHeight="1">
      <c r="A11112">
        <v>286</v>
      </c>
      <c r="B11112" t="str">
        <f t="shared" si="173"/>
        <v>286---19</v>
      </c>
      <c r="C11112" t="s">
        <v>4233</v>
      </c>
      <c r="D11112" t="s">
        <v>968</v>
      </c>
      <c r="E11112">
        <v>19</v>
      </c>
    </row>
    <row r="11113" spans="1:5" ht="13.5" customHeight="1">
      <c r="A11113">
        <v>286</v>
      </c>
      <c r="B11113" t="str">
        <f t="shared" si="173"/>
        <v>286---20</v>
      </c>
      <c r="C11113" t="s">
        <v>4256</v>
      </c>
      <c r="D11113" t="s">
        <v>1244</v>
      </c>
      <c r="E11113">
        <v>20</v>
      </c>
    </row>
    <row r="11114" spans="1:5" ht="13.5" customHeight="1">
      <c r="A11114">
        <v>286</v>
      </c>
      <c r="B11114" t="str">
        <f t="shared" si="173"/>
        <v>286---21</v>
      </c>
      <c r="C11114" t="s">
        <v>4245</v>
      </c>
      <c r="D11114" t="s">
        <v>846</v>
      </c>
      <c r="E11114">
        <v>21</v>
      </c>
    </row>
    <row r="11115" spans="1:5" ht="13.5" customHeight="1">
      <c r="A11115">
        <v>286</v>
      </c>
      <c r="B11115" t="str">
        <f t="shared" si="173"/>
        <v>286---22</v>
      </c>
      <c r="C11115" t="s">
        <v>883</v>
      </c>
      <c r="D11115" t="s">
        <v>959</v>
      </c>
      <c r="E11115">
        <v>22</v>
      </c>
    </row>
    <row r="11116" spans="1:5" ht="13.5" customHeight="1">
      <c r="A11116">
        <v>286</v>
      </c>
      <c r="B11116" t="str">
        <f t="shared" si="173"/>
        <v>286---23</v>
      </c>
      <c r="C11116" t="s">
        <v>1017</v>
      </c>
      <c r="D11116" t="s">
        <v>796</v>
      </c>
      <c r="E11116">
        <v>23</v>
      </c>
    </row>
    <row r="11117" spans="1:5" ht="13.5" customHeight="1">
      <c r="A11117">
        <v>286</v>
      </c>
      <c r="B11117" t="str">
        <f t="shared" si="173"/>
        <v>286---24</v>
      </c>
      <c r="C11117" t="s">
        <v>731</v>
      </c>
      <c r="D11117" t="s">
        <v>800</v>
      </c>
      <c r="E11117">
        <v>24</v>
      </c>
    </row>
    <row r="11118" spans="1:5" ht="13.5" customHeight="1">
      <c r="A11118">
        <v>286</v>
      </c>
      <c r="B11118" t="str">
        <f t="shared" si="173"/>
        <v>286---25</v>
      </c>
      <c r="C11118" t="s">
        <v>797</v>
      </c>
      <c r="D11118" t="s">
        <v>1081</v>
      </c>
      <c r="E11118">
        <v>25</v>
      </c>
    </row>
    <row r="11119" spans="1:5" ht="13.5" customHeight="1">
      <c r="A11119">
        <v>286</v>
      </c>
      <c r="B11119" t="str">
        <f t="shared" si="173"/>
        <v>286---26</v>
      </c>
      <c r="C11119" t="s">
        <v>737</v>
      </c>
      <c r="D11119" t="s">
        <v>996</v>
      </c>
      <c r="E11119">
        <v>26</v>
      </c>
    </row>
    <row r="11120" spans="1:5" ht="13.5" customHeight="1">
      <c r="A11120">
        <v>286</v>
      </c>
      <c r="B11120" t="str">
        <f t="shared" si="173"/>
        <v>286---27</v>
      </c>
      <c r="C11120" t="s">
        <v>743</v>
      </c>
      <c r="D11120" t="s">
        <v>754</v>
      </c>
      <c r="E11120">
        <v>27</v>
      </c>
    </row>
    <row r="11121" spans="1:5" ht="13.5" customHeight="1">
      <c r="A11121">
        <v>286</v>
      </c>
      <c r="B11121" t="str">
        <f t="shared" si="173"/>
        <v>286---28</v>
      </c>
      <c r="C11121" t="s">
        <v>745</v>
      </c>
      <c r="D11121" t="s">
        <v>837</v>
      </c>
      <c r="E11121">
        <v>28</v>
      </c>
    </row>
    <row r="11122" spans="1:5" ht="13.5" customHeight="1">
      <c r="A11122">
        <v>286</v>
      </c>
      <c r="B11122" t="str">
        <f t="shared" si="173"/>
        <v>286---29</v>
      </c>
      <c r="C11122" t="s">
        <v>915</v>
      </c>
      <c r="D11122" t="s">
        <v>939</v>
      </c>
      <c r="E11122">
        <v>29</v>
      </c>
    </row>
    <row r="11123" spans="1:5" ht="13.5" customHeight="1">
      <c r="A11123">
        <v>286</v>
      </c>
      <c r="B11123" t="str">
        <f t="shared" si="173"/>
        <v>286---30</v>
      </c>
      <c r="C11123" t="s">
        <v>987</v>
      </c>
      <c r="D11123" t="s">
        <v>1263</v>
      </c>
      <c r="E11123">
        <v>30</v>
      </c>
    </row>
    <row r="11124" spans="1:5" ht="13.5" customHeight="1">
      <c r="A11124">
        <v>286</v>
      </c>
      <c r="B11124" t="str">
        <f t="shared" si="173"/>
        <v>286---31</v>
      </c>
      <c r="C11124" t="s">
        <v>989</v>
      </c>
      <c r="D11124" t="s">
        <v>738</v>
      </c>
      <c r="E11124">
        <v>31</v>
      </c>
    </row>
    <row r="11125" spans="1:5" ht="13.5" customHeight="1">
      <c r="A11125">
        <v>286</v>
      </c>
      <c r="B11125" t="str">
        <f t="shared" si="173"/>
        <v>286---32</v>
      </c>
      <c r="C11125" t="s">
        <v>799</v>
      </c>
      <c r="D11125" t="s">
        <v>809</v>
      </c>
      <c r="E11125">
        <v>32</v>
      </c>
    </row>
    <row r="11126" spans="1:5" ht="13.5" customHeight="1">
      <c r="A11126">
        <v>286</v>
      </c>
      <c r="B11126" t="str">
        <f t="shared" si="173"/>
        <v>286---33</v>
      </c>
      <c r="C11126" t="s">
        <v>819</v>
      </c>
      <c r="D11126" t="s">
        <v>756</v>
      </c>
      <c r="E11126">
        <v>33</v>
      </c>
    </row>
    <row r="11127" spans="1:5" ht="13.5" customHeight="1">
      <c r="A11127">
        <v>286</v>
      </c>
      <c r="B11127" t="str">
        <f t="shared" si="173"/>
        <v>286---34</v>
      </c>
      <c r="C11127" t="s">
        <v>1074</v>
      </c>
      <c r="D11127" t="s">
        <v>880</v>
      </c>
      <c r="E11127">
        <v>34</v>
      </c>
    </row>
    <row r="11128" spans="1:5" ht="13.5" customHeight="1">
      <c r="A11128">
        <v>286</v>
      </c>
      <c r="B11128" t="str">
        <f t="shared" si="173"/>
        <v>286---35</v>
      </c>
      <c r="C11128" t="s">
        <v>1019</v>
      </c>
      <c r="D11128" t="s">
        <v>734</v>
      </c>
      <c r="E11128">
        <v>35</v>
      </c>
    </row>
    <row r="11129" spans="1:5" ht="13.5" customHeight="1">
      <c r="A11129">
        <v>286</v>
      </c>
      <c r="B11129" t="str">
        <f t="shared" si="173"/>
        <v>286---36</v>
      </c>
      <c r="C11129" t="s">
        <v>824</v>
      </c>
      <c r="D11129" t="s">
        <v>752</v>
      </c>
      <c r="E11129">
        <v>36</v>
      </c>
    </row>
    <row r="11130" spans="1:5" ht="13.5" customHeight="1">
      <c r="A11130">
        <v>286</v>
      </c>
      <c r="B11130" t="str">
        <f t="shared" si="173"/>
        <v>286---37</v>
      </c>
      <c r="C11130" t="s">
        <v>828</v>
      </c>
      <c r="D11130" t="s">
        <v>818</v>
      </c>
      <c r="E11130">
        <v>37</v>
      </c>
    </row>
    <row r="11131" spans="1:5" ht="13.5" customHeight="1">
      <c r="A11131">
        <v>286</v>
      </c>
      <c r="B11131" t="str">
        <f t="shared" si="173"/>
        <v>286---38</v>
      </c>
      <c r="C11131" t="s">
        <v>759</v>
      </c>
      <c r="D11131" t="s">
        <v>823</v>
      </c>
      <c r="E11131">
        <v>38</v>
      </c>
    </row>
    <row r="11132" spans="1:5" ht="13.5" customHeight="1">
      <c r="A11132">
        <v>286</v>
      </c>
      <c r="B11132" t="str">
        <f t="shared" si="173"/>
        <v>286---39</v>
      </c>
      <c r="C11132" t="s">
        <v>761</v>
      </c>
      <c r="D11132" t="s">
        <v>1080</v>
      </c>
      <c r="E11132">
        <v>39</v>
      </c>
    </row>
    <row r="11133" spans="1:5" ht="13.5" customHeight="1">
      <c r="A11133">
        <v>286</v>
      </c>
      <c r="B11133" t="str">
        <f t="shared" si="173"/>
        <v>286---40</v>
      </c>
      <c r="C11133" t="s">
        <v>991</v>
      </c>
      <c r="D11133" t="s">
        <v>966</v>
      </c>
      <c r="E11133">
        <v>40</v>
      </c>
    </row>
    <row r="11134" spans="1:5" ht="13.5" customHeight="1">
      <c r="A11134">
        <v>286</v>
      </c>
      <c r="B11134" t="str">
        <f t="shared" si="173"/>
        <v>286---41</v>
      </c>
      <c r="C11134" t="s">
        <v>864</v>
      </c>
      <c r="D11134" t="s">
        <v>957</v>
      </c>
      <c r="E11134">
        <v>41</v>
      </c>
    </row>
    <row r="11135" spans="1:5" ht="13.5" customHeight="1">
      <c r="A11135">
        <v>286</v>
      </c>
      <c r="B11135" t="str">
        <f t="shared" si="173"/>
        <v>286---42</v>
      </c>
      <c r="C11135" t="s">
        <v>866</v>
      </c>
      <c r="D11135" t="s">
        <v>831</v>
      </c>
      <c r="E11135">
        <v>42</v>
      </c>
    </row>
    <row r="11136" spans="1:5" ht="13.5" customHeight="1">
      <c r="A11136">
        <v>286</v>
      </c>
      <c r="B11136" t="str">
        <f t="shared" si="173"/>
        <v>286---43</v>
      </c>
      <c r="C11136" t="s">
        <v>967</v>
      </c>
      <c r="D11136" t="s">
        <v>1046</v>
      </c>
      <c r="E11136">
        <v>43</v>
      </c>
    </row>
    <row r="11137" spans="1:5" ht="13.5" customHeight="1">
      <c r="A11137">
        <v>286</v>
      </c>
      <c r="B11137" t="str">
        <f t="shared" si="173"/>
        <v>286---44</v>
      </c>
      <c r="C11137" t="s">
        <v>1111</v>
      </c>
      <c r="D11137" t="s">
        <v>1045</v>
      </c>
      <c r="E11137">
        <v>44</v>
      </c>
    </row>
    <row r="11138" spans="1:5" ht="13.5" customHeight="1">
      <c r="A11138">
        <v>286</v>
      </c>
      <c r="B11138" t="str">
        <f t="shared" si="173"/>
        <v>286---45</v>
      </c>
      <c r="C11138" t="s">
        <v>801</v>
      </c>
      <c r="D11138" t="s">
        <v>810</v>
      </c>
      <c r="E11138">
        <v>45</v>
      </c>
    </row>
    <row r="11139" spans="1:5" ht="13.5" customHeight="1">
      <c r="A11139">
        <v>286</v>
      </c>
      <c r="B11139" t="str">
        <f t="shared" ref="B11139:B11202" si="174">A11139&amp;"---"&amp;E11139</f>
        <v>286---46</v>
      </c>
      <c r="C11139" t="s">
        <v>993</v>
      </c>
      <c r="D11139" t="s">
        <v>1171</v>
      </c>
      <c r="E11139">
        <v>46</v>
      </c>
    </row>
    <row r="11140" spans="1:5" ht="13.5" customHeight="1">
      <c r="A11140">
        <v>286</v>
      </c>
      <c r="B11140" t="str">
        <f t="shared" si="174"/>
        <v>286---47</v>
      </c>
      <c r="C11140" t="s">
        <v>892</v>
      </c>
      <c r="D11140" t="s">
        <v>730</v>
      </c>
      <c r="E11140">
        <v>47</v>
      </c>
    </row>
    <row r="11141" spans="1:5" ht="13.5" customHeight="1">
      <c r="A11141">
        <v>286</v>
      </c>
      <c r="B11141" t="str">
        <f t="shared" si="174"/>
        <v>286---48</v>
      </c>
      <c r="C11141" t="s">
        <v>868</v>
      </c>
      <c r="D11141" t="s">
        <v>758</v>
      </c>
      <c r="E11141">
        <v>48</v>
      </c>
    </row>
    <row r="11142" spans="1:5" ht="13.5" customHeight="1">
      <c r="A11142">
        <v>286</v>
      </c>
      <c r="B11142" t="str">
        <f t="shared" si="174"/>
        <v>286---49</v>
      </c>
      <c r="C11142" t="s">
        <v>1098</v>
      </c>
      <c r="D11142" t="s">
        <v>1206</v>
      </c>
      <c r="E11142">
        <v>49</v>
      </c>
    </row>
    <row r="11143" spans="1:5" ht="13.5" customHeight="1">
      <c r="A11143">
        <v>286</v>
      </c>
      <c r="B11143" t="str">
        <f t="shared" si="174"/>
        <v>286---50</v>
      </c>
      <c r="C11143" t="s">
        <v>969</v>
      </c>
      <c r="D11143" t="s">
        <v>802</v>
      </c>
      <c r="E11143">
        <v>50</v>
      </c>
    </row>
    <row r="11144" spans="1:5" ht="13.5" customHeight="1">
      <c r="A11144">
        <v>286</v>
      </c>
      <c r="B11144" t="str">
        <f t="shared" si="174"/>
        <v>286---51</v>
      </c>
      <c r="C11144" t="s">
        <v>948</v>
      </c>
      <c r="D11144" t="s">
        <v>1010</v>
      </c>
      <c r="E11144">
        <v>51</v>
      </c>
    </row>
    <row r="11145" spans="1:5" ht="13.5" customHeight="1">
      <c r="A11145">
        <v>286</v>
      </c>
      <c r="B11145" t="str">
        <f t="shared" si="174"/>
        <v>286---52</v>
      </c>
      <c r="C11145" t="s">
        <v>894</v>
      </c>
      <c r="D11145" t="s">
        <v>964</v>
      </c>
      <c r="E11145">
        <v>52</v>
      </c>
    </row>
    <row r="11146" spans="1:5" ht="13.5" customHeight="1">
      <c r="A11146">
        <v>286</v>
      </c>
      <c r="B11146" t="str">
        <f t="shared" si="174"/>
        <v>286---53</v>
      </c>
      <c r="C11146" t="s">
        <v>918</v>
      </c>
      <c r="D11146" t="s">
        <v>865</v>
      </c>
      <c r="E11146">
        <v>53</v>
      </c>
    </row>
    <row r="11147" spans="1:5" ht="13.5" customHeight="1">
      <c r="A11147">
        <v>286</v>
      </c>
      <c r="B11147" t="str">
        <f t="shared" si="174"/>
        <v>286---54</v>
      </c>
      <c r="C11147" t="s">
        <v>896</v>
      </c>
      <c r="D11147" t="s">
        <v>1202</v>
      </c>
      <c r="E11147">
        <v>54</v>
      </c>
    </row>
    <row r="11148" spans="1:5" ht="13.5" customHeight="1">
      <c r="A11148">
        <v>286</v>
      </c>
      <c r="B11148" t="str">
        <f t="shared" si="174"/>
        <v>286---55</v>
      </c>
      <c r="C11148" t="s">
        <v>5912</v>
      </c>
      <c r="D11148" t="s">
        <v>764</v>
      </c>
      <c r="E11148">
        <v>55</v>
      </c>
    </row>
    <row r="11149" spans="1:5" ht="13.5" customHeight="1">
      <c r="A11149">
        <v>286</v>
      </c>
      <c r="B11149" t="str">
        <f t="shared" si="174"/>
        <v>286---56</v>
      </c>
      <c r="C11149" t="s">
        <v>5925</v>
      </c>
      <c r="D11149" t="s">
        <v>798</v>
      </c>
      <c r="E11149">
        <v>56</v>
      </c>
    </row>
    <row r="11150" spans="1:5" ht="13.5" customHeight="1">
      <c r="A11150">
        <v>286</v>
      </c>
      <c r="B11150" t="str">
        <f t="shared" si="174"/>
        <v>286---57</v>
      </c>
      <c r="C11150" t="s">
        <v>5969</v>
      </c>
      <c r="D11150" t="s">
        <v>961</v>
      </c>
      <c r="E11150">
        <v>57</v>
      </c>
    </row>
    <row r="11151" spans="1:5" ht="13.5" customHeight="1">
      <c r="A11151">
        <v>286</v>
      </c>
      <c r="B11151" t="str">
        <f t="shared" si="174"/>
        <v>286---58</v>
      </c>
      <c r="C11151" t="s">
        <v>6016</v>
      </c>
      <c r="D11151" t="s">
        <v>1093</v>
      </c>
      <c r="E11151">
        <v>58</v>
      </c>
    </row>
    <row r="11152" spans="1:5" ht="13.5" customHeight="1">
      <c r="A11152">
        <v>286</v>
      </c>
      <c r="B11152" t="str">
        <f t="shared" si="174"/>
        <v>286---59</v>
      </c>
      <c r="C11152" t="s">
        <v>5915</v>
      </c>
      <c r="D11152" t="s">
        <v>772</v>
      </c>
      <c r="E11152">
        <v>59</v>
      </c>
    </row>
    <row r="11153" spans="1:5" ht="13.5" customHeight="1">
      <c r="A11153">
        <v>286</v>
      </c>
      <c r="B11153" t="str">
        <f t="shared" si="174"/>
        <v>286---60</v>
      </c>
      <c r="C11153" t="s">
        <v>5916</v>
      </c>
      <c r="D11153" t="s">
        <v>750</v>
      </c>
      <c r="E11153">
        <v>60</v>
      </c>
    </row>
    <row r="11154" spans="1:5" ht="13.5" customHeight="1">
      <c r="A11154">
        <v>286</v>
      </c>
      <c r="B11154" t="str">
        <f t="shared" si="174"/>
        <v>286---61</v>
      </c>
      <c r="C11154" t="s">
        <v>5917</v>
      </c>
      <c r="D11154" t="s">
        <v>789</v>
      </c>
      <c r="E11154">
        <v>61</v>
      </c>
    </row>
    <row r="11155" spans="1:5" ht="13.5" customHeight="1">
      <c r="A11155">
        <v>286</v>
      </c>
      <c r="B11155" t="str">
        <f t="shared" si="174"/>
        <v>286---62</v>
      </c>
      <c r="C11155" t="s">
        <v>5918</v>
      </c>
      <c r="D11155" t="s">
        <v>770</v>
      </c>
      <c r="E11155">
        <v>62</v>
      </c>
    </row>
    <row r="11156" spans="1:5" ht="13.5" customHeight="1">
      <c r="A11156">
        <v>286</v>
      </c>
      <c r="B11156" t="str">
        <f t="shared" si="174"/>
        <v>286---63</v>
      </c>
      <c r="C11156" t="s">
        <v>5931</v>
      </c>
      <c r="D11156" t="s">
        <v>1044</v>
      </c>
      <c r="E11156">
        <v>63</v>
      </c>
    </row>
    <row r="11157" spans="1:5" ht="13.5" customHeight="1">
      <c r="A11157">
        <v>286</v>
      </c>
      <c r="B11157" t="str">
        <f t="shared" si="174"/>
        <v>286---64</v>
      </c>
      <c r="C11157" t="s">
        <v>5932</v>
      </c>
      <c r="D11157" t="s">
        <v>846</v>
      </c>
      <c r="E11157">
        <v>64</v>
      </c>
    </row>
    <row r="11158" spans="1:5" ht="13.5" customHeight="1">
      <c r="A11158">
        <v>286</v>
      </c>
      <c r="B11158" t="str">
        <f t="shared" si="174"/>
        <v>286---65</v>
      </c>
      <c r="C11158" t="s">
        <v>5963</v>
      </c>
      <c r="D11158" t="s">
        <v>937</v>
      </c>
      <c r="E11158">
        <v>65</v>
      </c>
    </row>
    <row r="11159" spans="1:5" ht="13.5" customHeight="1">
      <c r="A11159">
        <v>286</v>
      </c>
      <c r="B11159" t="str">
        <f t="shared" si="174"/>
        <v>286---66</v>
      </c>
      <c r="C11159" t="s">
        <v>5994</v>
      </c>
      <c r="D11159" t="s">
        <v>984</v>
      </c>
      <c r="E11159">
        <v>66</v>
      </c>
    </row>
    <row r="11160" spans="1:5" ht="13.5" customHeight="1">
      <c r="A11160">
        <v>286</v>
      </c>
      <c r="B11160" t="str">
        <f t="shared" si="174"/>
        <v>286---67</v>
      </c>
      <c r="C11160" t="s">
        <v>5951</v>
      </c>
      <c r="D11160" t="s">
        <v>879</v>
      </c>
      <c r="E11160">
        <v>67</v>
      </c>
    </row>
    <row r="11161" spans="1:5" ht="13.5" customHeight="1">
      <c r="A11161">
        <v>286</v>
      </c>
      <c r="B11161" t="str">
        <f t="shared" si="174"/>
        <v>286---68</v>
      </c>
      <c r="C11161" t="s">
        <v>6012</v>
      </c>
      <c r="D11161" t="s">
        <v>958</v>
      </c>
      <c r="E11161">
        <v>68</v>
      </c>
    </row>
    <row r="11162" spans="1:5" ht="13.5" customHeight="1">
      <c r="A11162">
        <v>286</v>
      </c>
      <c r="B11162" t="str">
        <f t="shared" si="174"/>
        <v>286---69</v>
      </c>
      <c r="C11162" t="s">
        <v>6004</v>
      </c>
      <c r="D11162" t="s">
        <v>960</v>
      </c>
      <c r="E11162">
        <v>69</v>
      </c>
    </row>
    <row r="11163" spans="1:5" ht="13.5" customHeight="1">
      <c r="A11163">
        <v>286</v>
      </c>
      <c r="B11163" t="str">
        <f t="shared" si="174"/>
        <v>286---70</v>
      </c>
      <c r="C11163" t="s">
        <v>5956</v>
      </c>
      <c r="D11163" t="s">
        <v>917</v>
      </c>
      <c r="E11163">
        <v>70</v>
      </c>
    </row>
    <row r="11164" spans="1:5" ht="13.5" customHeight="1">
      <c r="A11164">
        <v>286</v>
      </c>
      <c r="B11164" t="str">
        <f t="shared" si="174"/>
        <v>286---71</v>
      </c>
      <c r="C11164" t="s">
        <v>6013</v>
      </c>
      <c r="D11164" t="s">
        <v>968</v>
      </c>
      <c r="E11164">
        <v>71</v>
      </c>
    </row>
    <row r="11165" spans="1:5" ht="13.5" customHeight="1">
      <c r="A11165">
        <v>286</v>
      </c>
      <c r="B11165" t="str">
        <f t="shared" si="174"/>
        <v>286---72</v>
      </c>
      <c r="C11165" t="s">
        <v>5965</v>
      </c>
      <c r="D11165" t="s">
        <v>930</v>
      </c>
      <c r="E11165">
        <v>72</v>
      </c>
    </row>
    <row r="11166" spans="1:5" ht="13.5" customHeight="1">
      <c r="A11166">
        <v>286</v>
      </c>
      <c r="B11166" t="str">
        <f t="shared" si="174"/>
        <v>286---73</v>
      </c>
      <c r="C11166" t="s">
        <v>6014</v>
      </c>
      <c r="D11166" t="s">
        <v>1107</v>
      </c>
      <c r="E11166">
        <v>73</v>
      </c>
    </row>
    <row r="11167" spans="1:5" ht="13.5" customHeight="1">
      <c r="A11167">
        <v>286</v>
      </c>
      <c r="B11167" t="str">
        <f t="shared" si="174"/>
        <v>286---74</v>
      </c>
      <c r="C11167" t="s">
        <v>5996</v>
      </c>
      <c r="D11167" t="s">
        <v>1356</v>
      </c>
      <c r="E11167">
        <v>74</v>
      </c>
    </row>
    <row r="11168" spans="1:5" ht="13.5" customHeight="1">
      <c r="A11168">
        <v>222</v>
      </c>
      <c r="B11168" t="str">
        <f t="shared" si="174"/>
        <v>222---1</v>
      </c>
      <c r="C11168" t="s">
        <v>4216</v>
      </c>
      <c r="D11168" t="s">
        <v>951</v>
      </c>
      <c r="E11168">
        <v>1</v>
      </c>
    </row>
    <row r="11169" spans="1:5" ht="13.5" customHeight="1">
      <c r="A11169">
        <v>222</v>
      </c>
      <c r="B11169" t="str">
        <f t="shared" si="174"/>
        <v>222---2</v>
      </c>
      <c r="C11169" t="s">
        <v>4216</v>
      </c>
      <c r="D11169" t="s">
        <v>1177</v>
      </c>
      <c r="E11169">
        <v>2</v>
      </c>
    </row>
    <row r="11170" spans="1:5" ht="13.5" customHeight="1">
      <c r="A11170">
        <v>222</v>
      </c>
      <c r="B11170" t="str">
        <f t="shared" si="174"/>
        <v>222---3</v>
      </c>
      <c r="C11170" t="s">
        <v>4252</v>
      </c>
      <c r="D11170" t="s">
        <v>1024</v>
      </c>
      <c r="E11170">
        <v>3</v>
      </c>
    </row>
    <row r="11171" spans="1:5" ht="13.5" customHeight="1">
      <c r="A11171">
        <v>222</v>
      </c>
      <c r="B11171" t="str">
        <f t="shared" si="174"/>
        <v>222---4</v>
      </c>
      <c r="C11171" t="s">
        <v>4269</v>
      </c>
      <c r="D11171" t="s">
        <v>984</v>
      </c>
      <c r="E11171">
        <v>4</v>
      </c>
    </row>
    <row r="11172" spans="1:5" ht="13.5" customHeight="1">
      <c r="A11172">
        <v>222</v>
      </c>
      <c r="B11172" t="str">
        <f t="shared" si="174"/>
        <v>222---5</v>
      </c>
      <c r="C11172" t="s">
        <v>4271</v>
      </c>
      <c r="D11172" t="s">
        <v>1106</v>
      </c>
      <c r="E11172">
        <v>5</v>
      </c>
    </row>
    <row r="11173" spans="1:5" ht="13.5" customHeight="1">
      <c r="A11173">
        <v>222</v>
      </c>
      <c r="B11173" t="str">
        <f t="shared" si="174"/>
        <v>222---6</v>
      </c>
      <c r="C11173" t="s">
        <v>4239</v>
      </c>
      <c r="D11173" t="s">
        <v>1002</v>
      </c>
      <c r="E11173">
        <v>6</v>
      </c>
    </row>
    <row r="11174" spans="1:5" ht="13.5" customHeight="1">
      <c r="A11174">
        <v>222</v>
      </c>
      <c r="B11174" t="str">
        <f t="shared" si="174"/>
        <v>222---7</v>
      </c>
      <c r="C11174" t="s">
        <v>4228</v>
      </c>
      <c r="D11174" t="s">
        <v>730</v>
      </c>
      <c r="E11174">
        <v>7</v>
      </c>
    </row>
    <row r="11175" spans="1:5" ht="13.5" customHeight="1">
      <c r="A11175">
        <v>222</v>
      </c>
      <c r="B11175" t="str">
        <f t="shared" si="174"/>
        <v>222---8</v>
      </c>
      <c r="C11175" t="s">
        <v>4268</v>
      </c>
      <c r="D11175" t="s">
        <v>982</v>
      </c>
      <c r="E11175">
        <v>8</v>
      </c>
    </row>
    <row r="11176" spans="1:5" ht="13.5" customHeight="1">
      <c r="A11176">
        <v>222</v>
      </c>
      <c r="B11176" t="str">
        <f t="shared" si="174"/>
        <v>222---9</v>
      </c>
      <c r="C11176" t="s">
        <v>4230</v>
      </c>
      <c r="D11176" t="s">
        <v>768</v>
      </c>
      <c r="E11176">
        <v>9</v>
      </c>
    </row>
    <row r="11177" spans="1:5" ht="13.5" customHeight="1">
      <c r="A11177">
        <v>222</v>
      </c>
      <c r="B11177" t="str">
        <f t="shared" si="174"/>
        <v>222---10</v>
      </c>
      <c r="C11177" t="s">
        <v>4244</v>
      </c>
      <c r="D11177" t="s">
        <v>960</v>
      </c>
      <c r="E11177">
        <v>10</v>
      </c>
    </row>
    <row r="11178" spans="1:5" ht="13.5" customHeight="1">
      <c r="A11178">
        <v>222</v>
      </c>
      <c r="B11178" t="str">
        <f t="shared" si="174"/>
        <v>222---11</v>
      </c>
      <c r="C11178" t="s">
        <v>4231</v>
      </c>
      <c r="D11178" t="s">
        <v>728</v>
      </c>
      <c r="E11178">
        <v>11</v>
      </c>
    </row>
    <row r="11179" spans="1:5" ht="13.5" customHeight="1">
      <c r="A11179">
        <v>222</v>
      </c>
      <c r="B11179" t="str">
        <f t="shared" si="174"/>
        <v>222---12</v>
      </c>
      <c r="C11179" t="s">
        <v>4254</v>
      </c>
      <c r="D11179" t="s">
        <v>1158</v>
      </c>
      <c r="E11179">
        <v>12</v>
      </c>
    </row>
    <row r="11180" spans="1:5" ht="13.5" customHeight="1">
      <c r="A11180">
        <v>222</v>
      </c>
      <c r="B11180" t="str">
        <f t="shared" si="174"/>
        <v>222---13</v>
      </c>
      <c r="C11180" t="s">
        <v>4233</v>
      </c>
      <c r="D11180" t="s">
        <v>750</v>
      </c>
      <c r="E11180">
        <v>13</v>
      </c>
    </row>
    <row r="11181" spans="1:5" ht="13.5" customHeight="1">
      <c r="A11181">
        <v>222</v>
      </c>
      <c r="B11181" t="str">
        <f t="shared" si="174"/>
        <v>222---14</v>
      </c>
      <c r="C11181" t="s">
        <v>4272</v>
      </c>
      <c r="D11181" t="s">
        <v>1036</v>
      </c>
      <c r="E11181">
        <v>14</v>
      </c>
    </row>
    <row r="11182" spans="1:5" ht="13.5" customHeight="1">
      <c r="A11182">
        <v>222</v>
      </c>
      <c r="B11182" t="str">
        <f t="shared" si="174"/>
        <v>222---15</v>
      </c>
      <c r="C11182" t="s">
        <v>5911</v>
      </c>
      <c r="D11182" t="s">
        <v>1050</v>
      </c>
      <c r="E11182">
        <v>15</v>
      </c>
    </row>
    <row r="11183" spans="1:5" ht="13.5" customHeight="1">
      <c r="A11183">
        <v>222</v>
      </c>
      <c r="B11183" t="str">
        <f t="shared" si="174"/>
        <v>222---16</v>
      </c>
      <c r="C11183" t="s">
        <v>5911</v>
      </c>
      <c r="D11183" t="s">
        <v>1213</v>
      </c>
      <c r="E11183">
        <v>16</v>
      </c>
    </row>
    <row r="11184" spans="1:5" ht="13.5" customHeight="1">
      <c r="A11184">
        <v>222</v>
      </c>
      <c r="B11184" t="str">
        <f t="shared" si="174"/>
        <v>222---17</v>
      </c>
      <c r="C11184" t="s">
        <v>5911</v>
      </c>
      <c r="D11184" t="s">
        <v>1179</v>
      </c>
      <c r="E11184">
        <v>17</v>
      </c>
    </row>
    <row r="11185" spans="1:5" ht="13.5" customHeight="1">
      <c r="A11185">
        <v>222</v>
      </c>
      <c r="B11185" t="str">
        <f t="shared" si="174"/>
        <v>222---18</v>
      </c>
      <c r="C11185" t="s">
        <v>5911</v>
      </c>
      <c r="D11185" t="s">
        <v>1312</v>
      </c>
      <c r="E11185">
        <v>18</v>
      </c>
    </row>
    <row r="11186" spans="1:5" ht="13.5" customHeight="1">
      <c r="A11186">
        <v>222</v>
      </c>
      <c r="B11186" t="str">
        <f t="shared" si="174"/>
        <v>222---19</v>
      </c>
      <c r="C11186" t="s">
        <v>5911</v>
      </c>
      <c r="D11186" t="s">
        <v>907</v>
      </c>
      <c r="E11186">
        <v>19</v>
      </c>
    </row>
    <row r="11187" spans="1:5" ht="13.5" customHeight="1">
      <c r="A11187">
        <v>222</v>
      </c>
      <c r="B11187" t="str">
        <f t="shared" si="174"/>
        <v>222---20</v>
      </c>
      <c r="C11187" t="s">
        <v>5911</v>
      </c>
      <c r="D11187" t="s">
        <v>1192</v>
      </c>
      <c r="E11187">
        <v>20</v>
      </c>
    </row>
    <row r="11188" spans="1:5" ht="13.5" customHeight="1">
      <c r="A11188">
        <v>222</v>
      </c>
      <c r="B11188" t="str">
        <f t="shared" si="174"/>
        <v>222---21</v>
      </c>
      <c r="C11188" t="s">
        <v>5911</v>
      </c>
      <c r="D11188" t="s">
        <v>1236</v>
      </c>
      <c r="E11188">
        <v>21</v>
      </c>
    </row>
    <row r="11189" spans="1:5" ht="13.5" customHeight="1">
      <c r="A11189">
        <v>222</v>
      </c>
      <c r="B11189" t="str">
        <f t="shared" si="174"/>
        <v>222---22</v>
      </c>
      <c r="C11189" t="s">
        <v>5911</v>
      </c>
      <c r="D11189" t="s">
        <v>850</v>
      </c>
      <c r="E11189">
        <v>22</v>
      </c>
    </row>
    <row r="11190" spans="1:5" ht="13.5" customHeight="1">
      <c r="A11190">
        <v>222</v>
      </c>
      <c r="B11190" t="str">
        <f t="shared" si="174"/>
        <v>222---23</v>
      </c>
      <c r="C11190" t="s">
        <v>5911</v>
      </c>
      <c r="D11190" t="s">
        <v>1165</v>
      </c>
      <c r="E11190">
        <v>23</v>
      </c>
    </row>
    <row r="11191" spans="1:5" ht="13.5" customHeight="1">
      <c r="A11191">
        <v>222</v>
      </c>
      <c r="B11191" t="str">
        <f t="shared" si="174"/>
        <v>222---24</v>
      </c>
      <c r="C11191" t="s">
        <v>5928</v>
      </c>
      <c r="D11191" t="s">
        <v>1254</v>
      </c>
      <c r="E11191">
        <v>24</v>
      </c>
    </row>
    <row r="11192" spans="1:5" ht="13.5" customHeight="1">
      <c r="A11192">
        <v>222</v>
      </c>
      <c r="B11192" t="str">
        <f t="shared" si="174"/>
        <v>222---25</v>
      </c>
      <c r="C11192" t="s">
        <v>727</v>
      </c>
      <c r="D11192" t="s">
        <v>1308</v>
      </c>
      <c r="E11192">
        <v>25</v>
      </c>
    </row>
    <row r="11193" spans="1:5" ht="13.5" customHeight="1">
      <c r="A11193">
        <v>222</v>
      </c>
      <c r="B11193" t="str">
        <f t="shared" si="174"/>
        <v>222---26</v>
      </c>
      <c r="C11193" t="s">
        <v>1072</v>
      </c>
      <c r="D11193" t="s">
        <v>1220</v>
      </c>
      <c r="E11193">
        <v>26</v>
      </c>
    </row>
    <row r="11194" spans="1:5" ht="13.5" customHeight="1">
      <c r="A11194">
        <v>222</v>
      </c>
      <c r="B11194" t="str">
        <f t="shared" si="174"/>
        <v>222---27</v>
      </c>
      <c r="C11194" t="s">
        <v>795</v>
      </c>
      <c r="D11194" t="s">
        <v>1062</v>
      </c>
      <c r="E11194">
        <v>27</v>
      </c>
    </row>
    <row r="11195" spans="1:5" ht="13.5" customHeight="1">
      <c r="A11195">
        <v>222</v>
      </c>
      <c r="B11195" t="str">
        <f t="shared" si="174"/>
        <v>222---28</v>
      </c>
      <c r="C11195" t="s">
        <v>797</v>
      </c>
      <c r="D11195" t="s">
        <v>1081</v>
      </c>
      <c r="E11195">
        <v>28</v>
      </c>
    </row>
    <row r="11196" spans="1:5" ht="13.5" customHeight="1">
      <c r="A11196">
        <v>222</v>
      </c>
      <c r="B11196" t="str">
        <f t="shared" si="174"/>
        <v>222---29</v>
      </c>
      <c r="C11196" t="s">
        <v>737</v>
      </c>
      <c r="D11196" t="s">
        <v>996</v>
      </c>
      <c r="E11196">
        <v>29</v>
      </c>
    </row>
    <row r="11197" spans="1:5" ht="13.5" customHeight="1">
      <c r="A11197">
        <v>222</v>
      </c>
      <c r="B11197" t="str">
        <f t="shared" si="174"/>
        <v>222---30</v>
      </c>
      <c r="C11197" t="s">
        <v>743</v>
      </c>
      <c r="D11197" t="s">
        <v>754</v>
      </c>
      <c r="E11197">
        <v>30</v>
      </c>
    </row>
    <row r="11198" spans="1:5" ht="13.5" customHeight="1">
      <c r="A11198">
        <v>222</v>
      </c>
      <c r="B11198" t="str">
        <f t="shared" si="174"/>
        <v>222---31</v>
      </c>
      <c r="C11198" t="s">
        <v>745</v>
      </c>
      <c r="D11198" t="s">
        <v>837</v>
      </c>
      <c r="E11198">
        <v>31</v>
      </c>
    </row>
    <row r="11199" spans="1:5" ht="13.5" customHeight="1">
      <c r="A11199">
        <v>222</v>
      </c>
      <c r="B11199" t="str">
        <f t="shared" si="174"/>
        <v>222---32</v>
      </c>
      <c r="C11199" t="s">
        <v>915</v>
      </c>
      <c r="D11199" t="s">
        <v>939</v>
      </c>
      <c r="E11199">
        <v>32</v>
      </c>
    </row>
    <row r="11200" spans="1:5" ht="13.5" customHeight="1">
      <c r="A11200">
        <v>222</v>
      </c>
      <c r="B11200" t="str">
        <f t="shared" si="174"/>
        <v>222---33</v>
      </c>
      <c r="C11200" t="s">
        <v>987</v>
      </c>
      <c r="D11200" t="s">
        <v>1263</v>
      </c>
      <c r="E11200">
        <v>33</v>
      </c>
    </row>
    <row r="11201" spans="1:5" ht="13.5" customHeight="1">
      <c r="A11201">
        <v>222</v>
      </c>
      <c r="B11201" t="str">
        <f t="shared" si="174"/>
        <v>222---34</v>
      </c>
      <c r="C11201" t="s">
        <v>989</v>
      </c>
      <c r="D11201" t="s">
        <v>738</v>
      </c>
      <c r="E11201">
        <v>34</v>
      </c>
    </row>
    <row r="11202" spans="1:5" ht="13.5" customHeight="1">
      <c r="A11202">
        <v>222</v>
      </c>
      <c r="B11202" t="str">
        <f t="shared" si="174"/>
        <v>222---35</v>
      </c>
      <c r="C11202" t="s">
        <v>747</v>
      </c>
      <c r="D11202" t="s">
        <v>1154</v>
      </c>
      <c r="E11202">
        <v>35</v>
      </c>
    </row>
    <row r="11203" spans="1:5" ht="13.5" customHeight="1">
      <c r="A11203">
        <v>222</v>
      </c>
      <c r="B11203" t="str">
        <f t="shared" ref="B11203:B11266" si="175">A11203&amp;"---"&amp;E11203</f>
        <v>222---36</v>
      </c>
      <c r="C11203" t="s">
        <v>819</v>
      </c>
      <c r="D11203" t="s">
        <v>756</v>
      </c>
      <c r="E11203">
        <v>36</v>
      </c>
    </row>
    <row r="11204" spans="1:5" ht="13.5" customHeight="1">
      <c r="A11204">
        <v>222</v>
      </c>
      <c r="B11204" t="str">
        <f t="shared" si="175"/>
        <v>222---37</v>
      </c>
      <c r="C11204" t="s">
        <v>1074</v>
      </c>
      <c r="D11204" t="s">
        <v>880</v>
      </c>
      <c r="E11204">
        <v>37</v>
      </c>
    </row>
    <row r="11205" spans="1:5" ht="13.5" customHeight="1">
      <c r="A11205">
        <v>222</v>
      </c>
      <c r="B11205" t="str">
        <f t="shared" si="175"/>
        <v>222---38</v>
      </c>
      <c r="C11205" t="s">
        <v>1019</v>
      </c>
      <c r="D11205" t="s">
        <v>734</v>
      </c>
      <c r="E11205">
        <v>38</v>
      </c>
    </row>
    <row r="11206" spans="1:5" ht="13.5" customHeight="1">
      <c r="A11206">
        <v>222</v>
      </c>
      <c r="B11206" t="str">
        <f t="shared" si="175"/>
        <v>222---39</v>
      </c>
      <c r="C11206" t="s">
        <v>824</v>
      </c>
      <c r="D11206" t="s">
        <v>752</v>
      </c>
      <c r="E11206">
        <v>39</v>
      </c>
    </row>
    <row r="11207" spans="1:5" ht="13.5" customHeight="1">
      <c r="A11207">
        <v>222</v>
      </c>
      <c r="B11207" t="str">
        <f t="shared" si="175"/>
        <v>222---40</v>
      </c>
      <c r="C11207" t="s">
        <v>1005</v>
      </c>
      <c r="D11207" t="s">
        <v>1105</v>
      </c>
      <c r="E11207">
        <v>40</v>
      </c>
    </row>
    <row r="11208" spans="1:5" ht="13.5" customHeight="1">
      <c r="A11208">
        <v>222</v>
      </c>
      <c r="B11208" t="str">
        <f t="shared" si="175"/>
        <v>222---41</v>
      </c>
      <c r="C11208" t="s">
        <v>753</v>
      </c>
      <c r="D11208" t="s">
        <v>1002</v>
      </c>
      <c r="E11208">
        <v>41</v>
      </c>
    </row>
    <row r="11209" spans="1:5" ht="13.5" customHeight="1">
      <c r="A11209">
        <v>222</v>
      </c>
      <c r="B11209" t="str">
        <f t="shared" si="175"/>
        <v>222---42</v>
      </c>
      <c r="C11209" t="s">
        <v>828</v>
      </c>
      <c r="D11209" t="s">
        <v>818</v>
      </c>
      <c r="E11209">
        <v>42</v>
      </c>
    </row>
    <row r="11210" spans="1:5" ht="13.5" customHeight="1">
      <c r="A11210">
        <v>222</v>
      </c>
      <c r="B11210" t="str">
        <f t="shared" si="175"/>
        <v>222---43</v>
      </c>
      <c r="C11210" t="s">
        <v>759</v>
      </c>
      <c r="D11210" t="s">
        <v>823</v>
      </c>
      <c r="E11210">
        <v>43</v>
      </c>
    </row>
    <row r="11211" spans="1:5" ht="13.5" customHeight="1">
      <c r="A11211">
        <v>222</v>
      </c>
      <c r="B11211" t="str">
        <f t="shared" si="175"/>
        <v>222---44</v>
      </c>
      <c r="C11211" t="s">
        <v>862</v>
      </c>
      <c r="D11211" t="s">
        <v>1261</v>
      </c>
      <c r="E11211">
        <v>44</v>
      </c>
    </row>
    <row r="11212" spans="1:5" ht="13.5" customHeight="1">
      <c r="A11212">
        <v>222</v>
      </c>
      <c r="B11212" t="str">
        <f t="shared" si="175"/>
        <v>222---45</v>
      </c>
      <c r="C11212" t="s">
        <v>991</v>
      </c>
      <c r="D11212" t="s">
        <v>966</v>
      </c>
      <c r="E11212">
        <v>45</v>
      </c>
    </row>
    <row r="11213" spans="1:5" ht="13.5" customHeight="1">
      <c r="A11213">
        <v>222</v>
      </c>
      <c r="B11213" t="str">
        <f t="shared" si="175"/>
        <v>222---46</v>
      </c>
      <c r="C11213" t="s">
        <v>864</v>
      </c>
      <c r="D11213" t="s">
        <v>957</v>
      </c>
      <c r="E11213">
        <v>46</v>
      </c>
    </row>
    <row r="11214" spans="1:5" ht="13.5" customHeight="1">
      <c r="A11214">
        <v>222</v>
      </c>
      <c r="B11214" t="str">
        <f t="shared" si="175"/>
        <v>222---47</v>
      </c>
      <c r="C11214" t="s">
        <v>866</v>
      </c>
      <c r="D11214" t="s">
        <v>831</v>
      </c>
      <c r="E11214">
        <v>47</v>
      </c>
    </row>
    <row r="11215" spans="1:5" ht="13.5" customHeight="1">
      <c r="A11215">
        <v>222</v>
      </c>
      <c r="B11215" t="str">
        <f t="shared" si="175"/>
        <v>222---48</v>
      </c>
      <c r="C11215" t="s">
        <v>1009</v>
      </c>
      <c r="D11215" t="s">
        <v>1340</v>
      </c>
      <c r="E11215">
        <v>48</v>
      </c>
    </row>
    <row r="11216" spans="1:5" ht="13.5" customHeight="1">
      <c r="A11216">
        <v>222</v>
      </c>
      <c r="B11216" t="str">
        <f t="shared" si="175"/>
        <v>222---49</v>
      </c>
      <c r="C11216" t="s">
        <v>892</v>
      </c>
      <c r="D11216" t="s">
        <v>730</v>
      </c>
      <c r="E11216">
        <v>49</v>
      </c>
    </row>
    <row r="11217" spans="1:5" ht="13.5" customHeight="1">
      <c r="A11217">
        <v>222</v>
      </c>
      <c r="B11217" t="str">
        <f t="shared" si="175"/>
        <v>222---50</v>
      </c>
      <c r="C11217" t="s">
        <v>765</v>
      </c>
      <c r="D11217" t="s">
        <v>1196</v>
      </c>
      <c r="E11217">
        <v>50</v>
      </c>
    </row>
    <row r="11218" spans="1:5" ht="13.5" customHeight="1">
      <c r="A11218">
        <v>222</v>
      </c>
      <c r="B11218" t="str">
        <f t="shared" si="175"/>
        <v>222---51</v>
      </c>
      <c r="C11218" t="s">
        <v>868</v>
      </c>
      <c r="D11218" t="s">
        <v>758</v>
      </c>
      <c r="E11218">
        <v>51</v>
      </c>
    </row>
    <row r="11219" spans="1:5" ht="13.5" customHeight="1">
      <c r="A11219">
        <v>222</v>
      </c>
      <c r="B11219" t="str">
        <f t="shared" si="175"/>
        <v>222---52</v>
      </c>
      <c r="C11219" t="s">
        <v>1098</v>
      </c>
      <c r="D11219" t="s">
        <v>1206</v>
      </c>
      <c r="E11219">
        <v>52</v>
      </c>
    </row>
    <row r="11220" spans="1:5" ht="13.5" customHeight="1">
      <c r="A11220">
        <v>222</v>
      </c>
      <c r="B11220" t="str">
        <f t="shared" si="175"/>
        <v>222---53</v>
      </c>
      <c r="C11220" t="s">
        <v>969</v>
      </c>
      <c r="D11220" t="s">
        <v>802</v>
      </c>
      <c r="E11220">
        <v>53</v>
      </c>
    </row>
    <row r="11221" spans="1:5" ht="13.5" customHeight="1">
      <c r="A11221">
        <v>222</v>
      </c>
      <c r="B11221" t="str">
        <f t="shared" si="175"/>
        <v>222---54</v>
      </c>
      <c r="C11221" t="s">
        <v>6000</v>
      </c>
      <c r="D11221" t="s">
        <v>1198</v>
      </c>
      <c r="E11221">
        <v>54</v>
      </c>
    </row>
    <row r="11222" spans="1:5" ht="13.5" customHeight="1">
      <c r="A11222">
        <v>222</v>
      </c>
      <c r="B11222" t="str">
        <f t="shared" si="175"/>
        <v>222---55</v>
      </c>
      <c r="C11222" t="s">
        <v>5925</v>
      </c>
      <c r="D11222" t="s">
        <v>798</v>
      </c>
      <c r="E11222">
        <v>55</v>
      </c>
    </row>
    <row r="11223" spans="1:5" ht="13.5" customHeight="1">
      <c r="A11223">
        <v>222</v>
      </c>
      <c r="B11223" t="str">
        <f t="shared" si="175"/>
        <v>222---56</v>
      </c>
      <c r="C11223" t="s">
        <v>5915</v>
      </c>
      <c r="D11223" t="s">
        <v>772</v>
      </c>
      <c r="E11223">
        <v>56</v>
      </c>
    </row>
    <row r="11224" spans="1:5" ht="13.5" customHeight="1">
      <c r="A11224">
        <v>222</v>
      </c>
      <c r="B11224" t="str">
        <f t="shared" si="175"/>
        <v>222---57</v>
      </c>
      <c r="C11224" t="s">
        <v>5916</v>
      </c>
      <c r="D11224" t="s">
        <v>750</v>
      </c>
      <c r="E11224">
        <v>57</v>
      </c>
    </row>
    <row r="11225" spans="1:5" ht="13.5" customHeight="1">
      <c r="A11225">
        <v>222</v>
      </c>
      <c r="B11225" t="str">
        <f t="shared" si="175"/>
        <v>222---58</v>
      </c>
      <c r="C11225" t="s">
        <v>5917</v>
      </c>
      <c r="D11225" t="s">
        <v>789</v>
      </c>
      <c r="E11225">
        <v>58</v>
      </c>
    </row>
    <row r="11226" spans="1:5" ht="13.5" customHeight="1">
      <c r="A11226">
        <v>222</v>
      </c>
      <c r="B11226" t="str">
        <f t="shared" si="175"/>
        <v>222---59</v>
      </c>
      <c r="C11226" t="s">
        <v>5918</v>
      </c>
      <c r="D11226" t="s">
        <v>770</v>
      </c>
      <c r="E11226">
        <v>59</v>
      </c>
    </row>
    <row r="11227" spans="1:5" ht="13.5" customHeight="1">
      <c r="A11227">
        <v>222</v>
      </c>
      <c r="B11227" t="str">
        <f t="shared" si="175"/>
        <v>222---60</v>
      </c>
      <c r="C11227" t="s">
        <v>5962</v>
      </c>
      <c r="D11227" t="s">
        <v>1174</v>
      </c>
      <c r="E11227">
        <v>60</v>
      </c>
    </row>
    <row r="11228" spans="1:5" ht="13.5" customHeight="1">
      <c r="A11228">
        <v>222</v>
      </c>
      <c r="B11228" t="str">
        <f t="shared" si="175"/>
        <v>222---61</v>
      </c>
      <c r="C11228" t="s">
        <v>5971</v>
      </c>
      <c r="D11228" t="s">
        <v>1058</v>
      </c>
      <c r="E11228">
        <v>61</v>
      </c>
    </row>
    <row r="11229" spans="1:5" ht="13.5" customHeight="1">
      <c r="A11229">
        <v>222</v>
      </c>
      <c r="B11229" t="str">
        <f t="shared" si="175"/>
        <v>222---62</v>
      </c>
      <c r="C11229" t="s">
        <v>5963</v>
      </c>
      <c r="D11229" t="s">
        <v>937</v>
      </c>
      <c r="E11229">
        <v>62</v>
      </c>
    </row>
    <row r="11230" spans="1:5" ht="13.5" customHeight="1">
      <c r="A11230">
        <v>222</v>
      </c>
      <c r="B11230" t="str">
        <f t="shared" si="175"/>
        <v>222---63</v>
      </c>
      <c r="C11230" t="s">
        <v>5994</v>
      </c>
      <c r="D11230" t="s">
        <v>984</v>
      </c>
      <c r="E11230">
        <v>63</v>
      </c>
    </row>
    <row r="11231" spans="1:5" ht="13.5" customHeight="1">
      <c r="A11231">
        <v>222</v>
      </c>
      <c r="B11231" t="str">
        <f t="shared" si="175"/>
        <v>222---64</v>
      </c>
      <c r="C11231" t="s">
        <v>6003</v>
      </c>
      <c r="D11231" t="s">
        <v>1016</v>
      </c>
      <c r="E11231">
        <v>64</v>
      </c>
    </row>
    <row r="11232" spans="1:5" ht="13.5" customHeight="1">
      <c r="A11232">
        <v>222</v>
      </c>
      <c r="B11232" t="str">
        <f t="shared" si="175"/>
        <v>222---65</v>
      </c>
      <c r="C11232" t="s">
        <v>6004</v>
      </c>
      <c r="D11232" t="s">
        <v>960</v>
      </c>
      <c r="E11232">
        <v>65</v>
      </c>
    </row>
    <row r="11233" spans="1:5" ht="13.5" customHeight="1">
      <c r="A11233">
        <v>222</v>
      </c>
      <c r="B11233" t="str">
        <f t="shared" si="175"/>
        <v>222---66</v>
      </c>
      <c r="C11233" t="s">
        <v>5956</v>
      </c>
      <c r="D11233" t="s">
        <v>917</v>
      </c>
      <c r="E11233">
        <v>66</v>
      </c>
    </row>
    <row r="11234" spans="1:5" ht="13.5" customHeight="1">
      <c r="A11234">
        <v>222</v>
      </c>
      <c r="B11234" t="str">
        <f t="shared" si="175"/>
        <v>222---67</v>
      </c>
      <c r="C11234" t="s">
        <v>6013</v>
      </c>
      <c r="D11234" t="s">
        <v>968</v>
      </c>
      <c r="E11234">
        <v>67</v>
      </c>
    </row>
    <row r="11235" spans="1:5" ht="13.5" customHeight="1">
      <c r="A11235">
        <v>222</v>
      </c>
      <c r="B11235" t="str">
        <f t="shared" si="175"/>
        <v>222---68</v>
      </c>
      <c r="C11235" t="s">
        <v>5941</v>
      </c>
      <c r="D11235" t="s">
        <v>861</v>
      </c>
      <c r="E11235">
        <v>68</v>
      </c>
    </row>
    <row r="11236" spans="1:5" ht="13.5" customHeight="1">
      <c r="A11236">
        <v>222</v>
      </c>
      <c r="B11236" t="str">
        <f t="shared" si="175"/>
        <v>222---69</v>
      </c>
      <c r="C11236" t="s">
        <v>5973</v>
      </c>
      <c r="D11236" t="s">
        <v>1158</v>
      </c>
      <c r="E11236">
        <v>69</v>
      </c>
    </row>
    <row r="11237" spans="1:5" ht="13.5" customHeight="1">
      <c r="A11237">
        <v>222</v>
      </c>
      <c r="B11237" t="str">
        <f t="shared" si="175"/>
        <v>222---70</v>
      </c>
      <c r="C11237" t="s">
        <v>5995</v>
      </c>
      <c r="D11237" t="s">
        <v>1038</v>
      </c>
      <c r="E11237">
        <v>70</v>
      </c>
    </row>
    <row r="11238" spans="1:5" ht="13.5" customHeight="1">
      <c r="A11238">
        <v>222</v>
      </c>
      <c r="B11238" t="str">
        <f t="shared" si="175"/>
        <v>222---71</v>
      </c>
      <c r="C11238" t="s">
        <v>5990</v>
      </c>
      <c r="D11238" t="s">
        <v>1018</v>
      </c>
      <c r="E11238">
        <v>71</v>
      </c>
    </row>
    <row r="11239" spans="1:5" ht="13.5" customHeight="1">
      <c r="A11239">
        <v>222</v>
      </c>
      <c r="B11239" t="str">
        <f t="shared" si="175"/>
        <v>222---72</v>
      </c>
      <c r="C11239" t="s">
        <v>5989</v>
      </c>
      <c r="D11239" t="s">
        <v>1185</v>
      </c>
      <c r="E11239">
        <v>72</v>
      </c>
    </row>
    <row r="11240" spans="1:5" ht="13.5" customHeight="1">
      <c r="A11240">
        <v>222</v>
      </c>
      <c r="B11240" t="str">
        <f t="shared" si="175"/>
        <v>222---73</v>
      </c>
      <c r="C11240" t="s">
        <v>5924</v>
      </c>
      <c r="D11240" t="s">
        <v>726</v>
      </c>
      <c r="E11240">
        <v>73</v>
      </c>
    </row>
    <row r="11241" spans="1:5" ht="13.5" customHeight="1">
      <c r="A11241">
        <v>222</v>
      </c>
      <c r="B11241" t="str">
        <f t="shared" si="175"/>
        <v>222---74</v>
      </c>
      <c r="C11241" t="s">
        <v>6014</v>
      </c>
      <c r="D11241" t="s">
        <v>1107</v>
      </c>
      <c r="E11241">
        <v>74</v>
      </c>
    </row>
    <row r="11242" spans="1:5" ht="13.5" customHeight="1">
      <c r="A11242">
        <v>223</v>
      </c>
      <c r="B11242" t="str">
        <f t="shared" si="175"/>
        <v>223---1</v>
      </c>
      <c r="C11242" t="s">
        <v>4216</v>
      </c>
      <c r="D11242" t="s">
        <v>951</v>
      </c>
      <c r="E11242">
        <v>1</v>
      </c>
    </row>
    <row r="11243" spans="1:5" ht="13.5" customHeight="1">
      <c r="A11243">
        <v>223</v>
      </c>
      <c r="B11243" t="str">
        <f t="shared" si="175"/>
        <v>223---2</v>
      </c>
      <c r="C11243" t="s">
        <v>4216</v>
      </c>
      <c r="D11243" t="s">
        <v>1177</v>
      </c>
      <c r="E11243">
        <v>2</v>
      </c>
    </row>
    <row r="11244" spans="1:5" ht="13.5" customHeight="1">
      <c r="A11244">
        <v>223</v>
      </c>
      <c r="B11244" t="str">
        <f t="shared" si="175"/>
        <v>223---3</v>
      </c>
      <c r="C11244" t="s">
        <v>4216</v>
      </c>
      <c r="D11244" t="s">
        <v>1024</v>
      </c>
      <c r="E11244">
        <v>3</v>
      </c>
    </row>
    <row r="11245" spans="1:5" ht="13.5" customHeight="1">
      <c r="A11245">
        <v>223</v>
      </c>
      <c r="B11245" t="str">
        <f t="shared" si="175"/>
        <v>223---4</v>
      </c>
      <c r="C11245" t="s">
        <v>4216</v>
      </c>
      <c r="D11245" t="s">
        <v>984</v>
      </c>
      <c r="E11245">
        <v>4</v>
      </c>
    </row>
    <row r="11246" spans="1:5" ht="13.5" customHeight="1">
      <c r="A11246">
        <v>223</v>
      </c>
      <c r="B11246" t="str">
        <f t="shared" si="175"/>
        <v>223---5</v>
      </c>
      <c r="C11246" t="s">
        <v>4271</v>
      </c>
      <c r="D11246" t="s">
        <v>1106</v>
      </c>
      <c r="E11246">
        <v>5</v>
      </c>
    </row>
    <row r="11247" spans="1:5" ht="13.5" customHeight="1">
      <c r="A11247">
        <v>223</v>
      </c>
      <c r="B11247" t="str">
        <f t="shared" si="175"/>
        <v>223---6</v>
      </c>
      <c r="C11247" t="s">
        <v>4239</v>
      </c>
      <c r="D11247" t="s">
        <v>1002</v>
      </c>
      <c r="E11247">
        <v>6</v>
      </c>
    </row>
    <row r="11248" spans="1:5" ht="13.5" customHeight="1">
      <c r="A11248">
        <v>223</v>
      </c>
      <c r="B11248" t="str">
        <f t="shared" si="175"/>
        <v>223---7</v>
      </c>
      <c r="C11248" t="s">
        <v>4228</v>
      </c>
      <c r="D11248" t="s">
        <v>730</v>
      </c>
      <c r="E11248">
        <v>7</v>
      </c>
    </row>
    <row r="11249" spans="1:5" ht="13.5" customHeight="1">
      <c r="A11249">
        <v>223</v>
      </c>
      <c r="B11249" t="str">
        <f t="shared" si="175"/>
        <v>223---8</v>
      </c>
      <c r="C11249" t="s">
        <v>4268</v>
      </c>
      <c r="D11249" t="s">
        <v>982</v>
      </c>
      <c r="E11249">
        <v>8</v>
      </c>
    </row>
    <row r="11250" spans="1:5" ht="13.5" customHeight="1">
      <c r="A11250">
        <v>223</v>
      </c>
      <c r="B11250" t="str">
        <f t="shared" si="175"/>
        <v>223---9</v>
      </c>
      <c r="C11250" t="s">
        <v>4230</v>
      </c>
      <c r="D11250" t="s">
        <v>768</v>
      </c>
      <c r="E11250">
        <v>9</v>
      </c>
    </row>
    <row r="11251" spans="1:5" ht="13.5" customHeight="1">
      <c r="A11251">
        <v>223</v>
      </c>
      <c r="B11251" t="str">
        <f t="shared" si="175"/>
        <v>223---10</v>
      </c>
      <c r="C11251" t="s">
        <v>4244</v>
      </c>
      <c r="D11251" t="s">
        <v>960</v>
      </c>
      <c r="E11251">
        <v>10</v>
      </c>
    </row>
    <row r="11252" spans="1:5" ht="13.5" customHeight="1">
      <c r="A11252">
        <v>223</v>
      </c>
      <c r="B11252" t="str">
        <f t="shared" si="175"/>
        <v>223---11</v>
      </c>
      <c r="C11252" t="s">
        <v>4231</v>
      </c>
      <c r="D11252" t="s">
        <v>728</v>
      </c>
      <c r="E11252">
        <v>11</v>
      </c>
    </row>
    <row r="11253" spans="1:5" ht="13.5" customHeight="1">
      <c r="A11253">
        <v>223</v>
      </c>
      <c r="B11253" t="str">
        <f t="shared" si="175"/>
        <v>223---12</v>
      </c>
      <c r="C11253" t="s">
        <v>4264</v>
      </c>
      <c r="D11253" t="s">
        <v>1158</v>
      </c>
      <c r="E11253">
        <v>12</v>
      </c>
    </row>
    <row r="11254" spans="1:5" ht="13.5" customHeight="1">
      <c r="A11254">
        <v>223</v>
      </c>
      <c r="B11254" t="str">
        <f t="shared" si="175"/>
        <v>223---13</v>
      </c>
      <c r="C11254" t="s">
        <v>4272</v>
      </c>
      <c r="D11254" t="s">
        <v>750</v>
      </c>
      <c r="E11254">
        <v>13</v>
      </c>
    </row>
    <row r="11255" spans="1:5" ht="13.5" customHeight="1">
      <c r="A11255">
        <v>223</v>
      </c>
      <c r="B11255" t="str">
        <f t="shared" si="175"/>
        <v>223---14</v>
      </c>
      <c r="C11255" t="s">
        <v>4245</v>
      </c>
      <c r="D11255" t="s">
        <v>1036</v>
      </c>
      <c r="E11255">
        <v>14</v>
      </c>
    </row>
    <row r="11256" spans="1:5" ht="13.5" customHeight="1">
      <c r="A11256">
        <v>223</v>
      </c>
      <c r="B11256" t="str">
        <f t="shared" si="175"/>
        <v>223---15</v>
      </c>
      <c r="C11256" t="s">
        <v>5928</v>
      </c>
      <c r="D11256" t="s">
        <v>1254</v>
      </c>
      <c r="E11256">
        <v>15</v>
      </c>
    </row>
    <row r="11257" spans="1:5" ht="13.5" customHeight="1">
      <c r="A11257">
        <v>223</v>
      </c>
      <c r="B11257" t="str">
        <f t="shared" si="175"/>
        <v>223---16</v>
      </c>
      <c r="C11257" t="s">
        <v>727</v>
      </c>
      <c r="D11257" t="s">
        <v>1308</v>
      </c>
      <c r="E11257">
        <v>16</v>
      </c>
    </row>
    <row r="11258" spans="1:5" ht="13.5" customHeight="1">
      <c r="A11258">
        <v>223</v>
      </c>
      <c r="B11258" t="str">
        <f t="shared" si="175"/>
        <v>223---17</v>
      </c>
      <c r="C11258" t="s">
        <v>1072</v>
      </c>
      <c r="D11258" t="s">
        <v>1220</v>
      </c>
      <c r="E11258">
        <v>17</v>
      </c>
    </row>
    <row r="11259" spans="1:5" ht="13.5" customHeight="1">
      <c r="A11259">
        <v>223</v>
      </c>
      <c r="B11259" t="str">
        <f t="shared" si="175"/>
        <v>223---18</v>
      </c>
      <c r="C11259" t="s">
        <v>795</v>
      </c>
      <c r="D11259" t="s">
        <v>1062</v>
      </c>
      <c r="E11259">
        <v>18</v>
      </c>
    </row>
    <row r="11260" spans="1:5" ht="13.5" customHeight="1">
      <c r="A11260">
        <v>223</v>
      </c>
      <c r="B11260" t="str">
        <f t="shared" si="175"/>
        <v>223---19</v>
      </c>
      <c r="C11260" t="s">
        <v>1017</v>
      </c>
      <c r="D11260" t="s">
        <v>796</v>
      </c>
      <c r="E11260">
        <v>19</v>
      </c>
    </row>
    <row r="11261" spans="1:5" ht="13.5" customHeight="1">
      <c r="A11261">
        <v>223</v>
      </c>
      <c r="B11261" t="str">
        <f t="shared" si="175"/>
        <v>223---20</v>
      </c>
      <c r="C11261" t="s">
        <v>731</v>
      </c>
      <c r="D11261" t="s">
        <v>800</v>
      </c>
      <c r="E11261">
        <v>20</v>
      </c>
    </row>
    <row r="11262" spans="1:5" ht="13.5" customHeight="1">
      <c r="A11262">
        <v>223</v>
      </c>
      <c r="B11262" t="str">
        <f t="shared" si="175"/>
        <v>223---21</v>
      </c>
      <c r="C11262" t="s">
        <v>797</v>
      </c>
      <c r="D11262" t="s">
        <v>1081</v>
      </c>
      <c r="E11262">
        <v>21</v>
      </c>
    </row>
    <row r="11263" spans="1:5" ht="13.5" customHeight="1">
      <c r="A11263">
        <v>223</v>
      </c>
      <c r="B11263" t="str">
        <f t="shared" si="175"/>
        <v>223---22</v>
      </c>
      <c r="C11263" t="s">
        <v>737</v>
      </c>
      <c r="D11263" t="s">
        <v>996</v>
      </c>
      <c r="E11263">
        <v>22</v>
      </c>
    </row>
    <row r="11264" spans="1:5" ht="13.5" customHeight="1">
      <c r="A11264">
        <v>223</v>
      </c>
      <c r="B11264" t="str">
        <f t="shared" si="175"/>
        <v>223---23</v>
      </c>
      <c r="C11264" t="s">
        <v>743</v>
      </c>
      <c r="D11264" t="s">
        <v>754</v>
      </c>
      <c r="E11264">
        <v>23</v>
      </c>
    </row>
    <row r="11265" spans="1:5" ht="13.5" customHeight="1">
      <c r="A11265">
        <v>223</v>
      </c>
      <c r="B11265" t="str">
        <f t="shared" si="175"/>
        <v>223---24</v>
      </c>
      <c r="C11265" t="s">
        <v>745</v>
      </c>
      <c r="D11265" t="s">
        <v>837</v>
      </c>
      <c r="E11265">
        <v>24</v>
      </c>
    </row>
    <row r="11266" spans="1:5" ht="13.5" customHeight="1">
      <c r="A11266">
        <v>223</v>
      </c>
      <c r="B11266" t="str">
        <f t="shared" si="175"/>
        <v>223---25</v>
      </c>
      <c r="C11266" t="s">
        <v>915</v>
      </c>
      <c r="D11266" t="s">
        <v>939</v>
      </c>
      <c r="E11266">
        <v>25</v>
      </c>
    </row>
    <row r="11267" spans="1:5" ht="13.5" customHeight="1">
      <c r="A11267">
        <v>223</v>
      </c>
      <c r="B11267" t="str">
        <f t="shared" ref="B11267:B11330" si="176">A11267&amp;"---"&amp;E11267</f>
        <v>223---26</v>
      </c>
      <c r="C11267" t="s">
        <v>987</v>
      </c>
      <c r="D11267" t="s">
        <v>1263</v>
      </c>
      <c r="E11267">
        <v>26</v>
      </c>
    </row>
    <row r="11268" spans="1:5" ht="13.5" customHeight="1">
      <c r="A11268">
        <v>223</v>
      </c>
      <c r="B11268" t="str">
        <f t="shared" si="176"/>
        <v>223---27</v>
      </c>
      <c r="C11268" t="s">
        <v>989</v>
      </c>
      <c r="D11268" t="s">
        <v>738</v>
      </c>
      <c r="E11268">
        <v>27</v>
      </c>
    </row>
    <row r="11269" spans="1:5" ht="13.5" customHeight="1">
      <c r="A11269">
        <v>223</v>
      </c>
      <c r="B11269" t="str">
        <f t="shared" si="176"/>
        <v>223---28</v>
      </c>
      <c r="C11269" t="s">
        <v>747</v>
      </c>
      <c r="D11269" t="s">
        <v>1154</v>
      </c>
      <c r="E11269">
        <v>28</v>
      </c>
    </row>
    <row r="11270" spans="1:5" ht="13.5" customHeight="1">
      <c r="A11270">
        <v>223</v>
      </c>
      <c r="B11270" t="str">
        <f t="shared" si="176"/>
        <v>223---29</v>
      </c>
      <c r="C11270" t="s">
        <v>819</v>
      </c>
      <c r="D11270" t="s">
        <v>756</v>
      </c>
      <c r="E11270">
        <v>29</v>
      </c>
    </row>
    <row r="11271" spans="1:5" ht="13.5" customHeight="1">
      <c r="A11271">
        <v>223</v>
      </c>
      <c r="B11271" t="str">
        <f t="shared" si="176"/>
        <v>223---30</v>
      </c>
      <c r="C11271" t="s">
        <v>1074</v>
      </c>
      <c r="D11271" t="s">
        <v>880</v>
      </c>
      <c r="E11271">
        <v>30</v>
      </c>
    </row>
    <row r="11272" spans="1:5" ht="13.5" customHeight="1">
      <c r="A11272">
        <v>223</v>
      </c>
      <c r="B11272" t="str">
        <f t="shared" si="176"/>
        <v>223---31</v>
      </c>
      <c r="C11272" t="s">
        <v>1019</v>
      </c>
      <c r="D11272" t="s">
        <v>734</v>
      </c>
      <c r="E11272">
        <v>31</v>
      </c>
    </row>
    <row r="11273" spans="1:5" ht="13.5" customHeight="1">
      <c r="A11273">
        <v>223</v>
      </c>
      <c r="B11273" t="str">
        <f t="shared" si="176"/>
        <v>223---32</v>
      </c>
      <c r="C11273" t="s">
        <v>824</v>
      </c>
      <c r="D11273" t="s">
        <v>752</v>
      </c>
      <c r="E11273">
        <v>32</v>
      </c>
    </row>
    <row r="11274" spans="1:5" ht="13.5" customHeight="1">
      <c r="A11274">
        <v>223</v>
      </c>
      <c r="B11274" t="str">
        <f t="shared" si="176"/>
        <v>223---33</v>
      </c>
      <c r="C11274" t="s">
        <v>1005</v>
      </c>
      <c r="D11274" t="s">
        <v>1105</v>
      </c>
      <c r="E11274">
        <v>33</v>
      </c>
    </row>
    <row r="11275" spans="1:5" ht="13.5" customHeight="1">
      <c r="A11275">
        <v>223</v>
      </c>
      <c r="B11275" t="str">
        <f t="shared" si="176"/>
        <v>223---34</v>
      </c>
      <c r="C11275" t="s">
        <v>753</v>
      </c>
      <c r="D11275" t="s">
        <v>1002</v>
      </c>
      <c r="E11275">
        <v>34</v>
      </c>
    </row>
    <row r="11276" spans="1:5" ht="13.5" customHeight="1">
      <c r="A11276">
        <v>223</v>
      </c>
      <c r="B11276" t="str">
        <f t="shared" si="176"/>
        <v>223---35</v>
      </c>
      <c r="C11276" t="s">
        <v>828</v>
      </c>
      <c r="D11276" t="s">
        <v>818</v>
      </c>
      <c r="E11276">
        <v>35</v>
      </c>
    </row>
    <row r="11277" spans="1:5" ht="13.5" customHeight="1">
      <c r="A11277">
        <v>223</v>
      </c>
      <c r="B11277" t="str">
        <f t="shared" si="176"/>
        <v>223---36</v>
      </c>
      <c r="C11277" t="s">
        <v>759</v>
      </c>
      <c r="D11277" t="s">
        <v>823</v>
      </c>
      <c r="E11277">
        <v>36</v>
      </c>
    </row>
    <row r="11278" spans="1:5" ht="13.5" customHeight="1">
      <c r="A11278">
        <v>223</v>
      </c>
      <c r="B11278" t="str">
        <f t="shared" si="176"/>
        <v>223---37</v>
      </c>
      <c r="C11278" t="s">
        <v>862</v>
      </c>
      <c r="D11278" t="s">
        <v>1261</v>
      </c>
      <c r="E11278">
        <v>37</v>
      </c>
    </row>
    <row r="11279" spans="1:5" ht="13.5" customHeight="1">
      <c r="A11279">
        <v>223</v>
      </c>
      <c r="B11279" t="str">
        <f t="shared" si="176"/>
        <v>223---38</v>
      </c>
      <c r="C11279" t="s">
        <v>991</v>
      </c>
      <c r="D11279" t="s">
        <v>966</v>
      </c>
      <c r="E11279">
        <v>38</v>
      </c>
    </row>
    <row r="11280" spans="1:5" ht="13.5" customHeight="1">
      <c r="A11280">
        <v>223</v>
      </c>
      <c r="B11280" t="str">
        <f t="shared" si="176"/>
        <v>223---39</v>
      </c>
      <c r="C11280" t="s">
        <v>864</v>
      </c>
      <c r="D11280" t="s">
        <v>957</v>
      </c>
      <c r="E11280">
        <v>39</v>
      </c>
    </row>
    <row r="11281" spans="1:5" ht="13.5" customHeight="1">
      <c r="A11281">
        <v>223</v>
      </c>
      <c r="B11281" t="str">
        <f t="shared" si="176"/>
        <v>223---40</v>
      </c>
      <c r="C11281" t="s">
        <v>866</v>
      </c>
      <c r="D11281" t="s">
        <v>831</v>
      </c>
      <c r="E11281">
        <v>40</v>
      </c>
    </row>
    <row r="11282" spans="1:5" ht="13.5" customHeight="1">
      <c r="A11282">
        <v>223</v>
      </c>
      <c r="B11282" t="str">
        <f t="shared" si="176"/>
        <v>223---41</v>
      </c>
      <c r="C11282" t="s">
        <v>1009</v>
      </c>
      <c r="D11282" t="s">
        <v>1340</v>
      </c>
      <c r="E11282">
        <v>41</v>
      </c>
    </row>
    <row r="11283" spans="1:5" ht="13.5" customHeight="1">
      <c r="A11283">
        <v>223</v>
      </c>
      <c r="B11283" t="str">
        <f t="shared" si="176"/>
        <v>223---42</v>
      </c>
      <c r="C11283" t="s">
        <v>993</v>
      </c>
      <c r="D11283" t="s">
        <v>1171</v>
      </c>
      <c r="E11283">
        <v>42</v>
      </c>
    </row>
    <row r="11284" spans="1:5" ht="13.5" customHeight="1">
      <c r="A11284">
        <v>223</v>
      </c>
      <c r="B11284" t="str">
        <f t="shared" si="176"/>
        <v>223---43</v>
      </c>
      <c r="C11284" t="s">
        <v>892</v>
      </c>
      <c r="D11284" t="s">
        <v>730</v>
      </c>
      <c r="E11284">
        <v>43</v>
      </c>
    </row>
    <row r="11285" spans="1:5" ht="13.5" customHeight="1">
      <c r="A11285">
        <v>223</v>
      </c>
      <c r="B11285" t="str">
        <f t="shared" si="176"/>
        <v>223---44</v>
      </c>
      <c r="C11285" t="s">
        <v>765</v>
      </c>
      <c r="D11285" t="s">
        <v>1196</v>
      </c>
      <c r="E11285">
        <v>44</v>
      </c>
    </row>
    <row r="11286" spans="1:5" ht="13.5" customHeight="1">
      <c r="A11286">
        <v>223</v>
      </c>
      <c r="B11286" t="str">
        <f t="shared" si="176"/>
        <v>223---45</v>
      </c>
      <c r="C11286" t="s">
        <v>868</v>
      </c>
      <c r="D11286" t="s">
        <v>758</v>
      </c>
      <c r="E11286">
        <v>45</v>
      </c>
    </row>
    <row r="11287" spans="1:5" ht="13.5" customHeight="1">
      <c r="A11287">
        <v>223</v>
      </c>
      <c r="B11287" t="str">
        <f t="shared" si="176"/>
        <v>223---46</v>
      </c>
      <c r="C11287" t="s">
        <v>1098</v>
      </c>
      <c r="D11287" t="s">
        <v>1206</v>
      </c>
      <c r="E11287">
        <v>46</v>
      </c>
    </row>
    <row r="11288" spans="1:5" ht="13.5" customHeight="1">
      <c r="A11288">
        <v>223</v>
      </c>
      <c r="B11288" t="str">
        <f t="shared" si="176"/>
        <v>223---47</v>
      </c>
      <c r="C11288" t="s">
        <v>969</v>
      </c>
      <c r="D11288" t="s">
        <v>802</v>
      </c>
      <c r="E11288">
        <v>47</v>
      </c>
    </row>
    <row r="11289" spans="1:5" ht="13.5" customHeight="1">
      <c r="A11289">
        <v>223</v>
      </c>
      <c r="B11289" t="str">
        <f t="shared" si="176"/>
        <v>223---48</v>
      </c>
      <c r="C11289" t="s">
        <v>5912</v>
      </c>
      <c r="D11289" t="s">
        <v>764</v>
      </c>
      <c r="E11289">
        <v>48</v>
      </c>
    </row>
    <row r="11290" spans="1:5" ht="13.5" customHeight="1">
      <c r="A11290">
        <v>223</v>
      </c>
      <c r="B11290" t="str">
        <f t="shared" si="176"/>
        <v>223---49</v>
      </c>
      <c r="C11290" t="s">
        <v>6000</v>
      </c>
      <c r="D11290" t="s">
        <v>1198</v>
      </c>
      <c r="E11290">
        <v>49</v>
      </c>
    </row>
    <row r="11291" spans="1:5" ht="13.5" customHeight="1">
      <c r="A11291">
        <v>223</v>
      </c>
      <c r="B11291" t="str">
        <f t="shared" si="176"/>
        <v>223---50</v>
      </c>
      <c r="C11291" t="s">
        <v>5925</v>
      </c>
      <c r="D11291" t="s">
        <v>798</v>
      </c>
      <c r="E11291">
        <v>50</v>
      </c>
    </row>
    <row r="11292" spans="1:5" ht="13.5" customHeight="1">
      <c r="A11292">
        <v>223</v>
      </c>
      <c r="B11292" t="str">
        <f t="shared" si="176"/>
        <v>223---51</v>
      </c>
      <c r="C11292" t="s">
        <v>5915</v>
      </c>
      <c r="D11292" t="s">
        <v>772</v>
      </c>
      <c r="E11292">
        <v>51</v>
      </c>
    </row>
    <row r="11293" spans="1:5" ht="13.5" customHeight="1">
      <c r="A11293">
        <v>223</v>
      </c>
      <c r="B11293" t="str">
        <f t="shared" si="176"/>
        <v>223---52</v>
      </c>
      <c r="C11293" t="s">
        <v>5916</v>
      </c>
      <c r="D11293" t="s">
        <v>750</v>
      </c>
      <c r="E11293">
        <v>52</v>
      </c>
    </row>
    <row r="11294" spans="1:5" ht="13.5" customHeight="1">
      <c r="A11294">
        <v>223</v>
      </c>
      <c r="B11294" t="str">
        <f t="shared" si="176"/>
        <v>223---53</v>
      </c>
      <c r="C11294" t="s">
        <v>5917</v>
      </c>
      <c r="D11294" t="s">
        <v>789</v>
      </c>
      <c r="E11294">
        <v>53</v>
      </c>
    </row>
    <row r="11295" spans="1:5" ht="13.5" customHeight="1">
      <c r="A11295">
        <v>223</v>
      </c>
      <c r="B11295" t="str">
        <f t="shared" si="176"/>
        <v>223---54</v>
      </c>
      <c r="C11295" t="s">
        <v>5918</v>
      </c>
      <c r="D11295" t="s">
        <v>770</v>
      </c>
      <c r="E11295">
        <v>54</v>
      </c>
    </row>
    <row r="11296" spans="1:5" ht="13.5" customHeight="1">
      <c r="A11296">
        <v>223</v>
      </c>
      <c r="B11296" t="str">
        <f t="shared" si="176"/>
        <v>223---55</v>
      </c>
      <c r="C11296" t="s">
        <v>5962</v>
      </c>
      <c r="D11296" t="s">
        <v>1174</v>
      </c>
      <c r="E11296">
        <v>55</v>
      </c>
    </row>
    <row r="11297" spans="1:5" ht="13.5" customHeight="1">
      <c r="A11297">
        <v>223</v>
      </c>
      <c r="B11297" t="str">
        <f t="shared" si="176"/>
        <v>223---56</v>
      </c>
      <c r="C11297" t="s">
        <v>5971</v>
      </c>
      <c r="D11297" t="s">
        <v>1058</v>
      </c>
      <c r="E11297">
        <v>56</v>
      </c>
    </row>
    <row r="11298" spans="1:5" ht="13.5" customHeight="1">
      <c r="A11298">
        <v>223</v>
      </c>
      <c r="B11298" t="str">
        <f t="shared" si="176"/>
        <v>223---57</v>
      </c>
      <c r="C11298" t="s">
        <v>5963</v>
      </c>
      <c r="D11298" t="s">
        <v>937</v>
      </c>
      <c r="E11298">
        <v>57</v>
      </c>
    </row>
    <row r="11299" spans="1:5" ht="13.5" customHeight="1">
      <c r="A11299">
        <v>223</v>
      </c>
      <c r="B11299" t="str">
        <f t="shared" si="176"/>
        <v>223---58</v>
      </c>
      <c r="C11299" t="s">
        <v>5994</v>
      </c>
      <c r="D11299" t="s">
        <v>984</v>
      </c>
      <c r="E11299">
        <v>58</v>
      </c>
    </row>
    <row r="11300" spans="1:5" ht="13.5" customHeight="1">
      <c r="A11300">
        <v>223</v>
      </c>
      <c r="B11300" t="str">
        <f t="shared" si="176"/>
        <v>223---59</v>
      </c>
      <c r="C11300" t="s">
        <v>6003</v>
      </c>
      <c r="D11300" t="s">
        <v>1016</v>
      </c>
      <c r="E11300">
        <v>59</v>
      </c>
    </row>
    <row r="11301" spans="1:5" ht="13.5" customHeight="1">
      <c r="A11301">
        <v>223</v>
      </c>
      <c r="B11301" t="str">
        <f t="shared" si="176"/>
        <v>223---60</v>
      </c>
      <c r="C11301" t="s">
        <v>6004</v>
      </c>
      <c r="D11301" t="s">
        <v>960</v>
      </c>
      <c r="E11301">
        <v>60</v>
      </c>
    </row>
    <row r="11302" spans="1:5" ht="13.5" customHeight="1">
      <c r="A11302">
        <v>223</v>
      </c>
      <c r="B11302" t="str">
        <f t="shared" si="176"/>
        <v>223---61</v>
      </c>
      <c r="C11302" t="s">
        <v>5956</v>
      </c>
      <c r="D11302" t="s">
        <v>917</v>
      </c>
      <c r="E11302">
        <v>61</v>
      </c>
    </row>
    <row r="11303" spans="1:5" ht="13.5" customHeight="1">
      <c r="A11303">
        <v>223</v>
      </c>
      <c r="B11303" t="str">
        <f t="shared" si="176"/>
        <v>223---62</v>
      </c>
      <c r="C11303" t="s">
        <v>6013</v>
      </c>
      <c r="D11303" t="s">
        <v>968</v>
      </c>
      <c r="E11303">
        <v>62</v>
      </c>
    </row>
    <row r="11304" spans="1:5" ht="13.5" customHeight="1">
      <c r="A11304">
        <v>223</v>
      </c>
      <c r="B11304" t="str">
        <f t="shared" si="176"/>
        <v>223---63</v>
      </c>
      <c r="C11304" t="s">
        <v>5941</v>
      </c>
      <c r="D11304" t="s">
        <v>861</v>
      </c>
      <c r="E11304">
        <v>63</v>
      </c>
    </row>
    <row r="11305" spans="1:5" ht="13.5" customHeight="1">
      <c r="A11305">
        <v>223</v>
      </c>
      <c r="B11305" t="str">
        <f t="shared" si="176"/>
        <v>223---64</v>
      </c>
      <c r="C11305" t="s">
        <v>5973</v>
      </c>
      <c r="D11305" t="s">
        <v>1158</v>
      </c>
      <c r="E11305">
        <v>64</v>
      </c>
    </row>
    <row r="11306" spans="1:5" ht="13.5" customHeight="1">
      <c r="A11306">
        <v>223</v>
      </c>
      <c r="B11306" t="str">
        <f t="shared" si="176"/>
        <v>223---65</v>
      </c>
      <c r="C11306" t="s">
        <v>5995</v>
      </c>
      <c r="D11306" t="s">
        <v>1038</v>
      </c>
      <c r="E11306">
        <v>65</v>
      </c>
    </row>
    <row r="11307" spans="1:5" ht="13.5" customHeight="1">
      <c r="A11307">
        <v>223</v>
      </c>
      <c r="B11307" t="str">
        <f t="shared" si="176"/>
        <v>223---66</v>
      </c>
      <c r="C11307" t="s">
        <v>5992</v>
      </c>
      <c r="D11307" t="s">
        <v>1101</v>
      </c>
      <c r="E11307">
        <v>66</v>
      </c>
    </row>
    <row r="11308" spans="1:5" ht="13.5" customHeight="1">
      <c r="A11308">
        <v>223</v>
      </c>
      <c r="B11308" t="str">
        <f t="shared" si="176"/>
        <v>223---67</v>
      </c>
      <c r="C11308" t="s">
        <v>5990</v>
      </c>
      <c r="D11308" t="s">
        <v>1018</v>
      </c>
      <c r="E11308">
        <v>67</v>
      </c>
    </row>
    <row r="11309" spans="1:5" ht="13.5" customHeight="1">
      <c r="A11309">
        <v>223</v>
      </c>
      <c r="B11309" t="str">
        <f t="shared" si="176"/>
        <v>223---68</v>
      </c>
      <c r="C11309" t="s">
        <v>5989</v>
      </c>
      <c r="D11309" t="s">
        <v>1185</v>
      </c>
      <c r="E11309">
        <v>68</v>
      </c>
    </row>
    <row r="11310" spans="1:5" ht="13.5" customHeight="1">
      <c r="A11310">
        <v>223</v>
      </c>
      <c r="B11310" t="str">
        <f t="shared" si="176"/>
        <v>223---69</v>
      </c>
      <c r="C11310" t="s">
        <v>5924</v>
      </c>
      <c r="D11310" t="s">
        <v>726</v>
      </c>
      <c r="E11310">
        <v>69</v>
      </c>
    </row>
    <row r="11311" spans="1:5" ht="13.5" customHeight="1">
      <c r="A11311">
        <v>223</v>
      </c>
      <c r="B11311" t="str">
        <f t="shared" si="176"/>
        <v>223---70</v>
      </c>
      <c r="C11311" t="s">
        <v>6014</v>
      </c>
      <c r="D11311" t="s">
        <v>1107</v>
      </c>
      <c r="E11311">
        <v>70</v>
      </c>
    </row>
    <row r="11312" spans="1:5" ht="13.5" customHeight="1">
      <c r="A11312">
        <v>223</v>
      </c>
      <c r="B11312" t="str">
        <f t="shared" si="176"/>
        <v>223---71</v>
      </c>
      <c r="C11312" t="s">
        <v>5996</v>
      </c>
      <c r="D11312" t="s">
        <v>1356</v>
      </c>
      <c r="E11312">
        <v>71</v>
      </c>
    </row>
    <row r="11313" spans="1:5" ht="13.5" customHeight="1">
      <c r="A11313">
        <v>354</v>
      </c>
      <c r="B11313" t="str">
        <f t="shared" si="176"/>
        <v>354---1</v>
      </c>
      <c r="C11313" t="s">
        <v>4216</v>
      </c>
      <c r="D11313" t="s">
        <v>713</v>
      </c>
      <c r="E11313">
        <v>1</v>
      </c>
    </row>
    <row r="11314" spans="1:5" ht="13.5" customHeight="1">
      <c r="A11314">
        <v>354</v>
      </c>
      <c r="B11314" t="str">
        <f t="shared" si="176"/>
        <v>354---2</v>
      </c>
      <c r="C11314" t="s">
        <v>4216</v>
      </c>
      <c r="D11314" t="s">
        <v>873</v>
      </c>
      <c r="E11314">
        <v>2</v>
      </c>
    </row>
    <row r="11315" spans="1:5" ht="13.5" customHeight="1">
      <c r="A11315">
        <v>354</v>
      </c>
      <c r="B11315" t="str">
        <f t="shared" si="176"/>
        <v>354---3</v>
      </c>
      <c r="C11315" t="s">
        <v>4252</v>
      </c>
      <c r="D11315" t="s">
        <v>928</v>
      </c>
      <c r="E11315">
        <v>3</v>
      </c>
    </row>
    <row r="11316" spans="1:5" ht="13.5" customHeight="1">
      <c r="A11316">
        <v>354</v>
      </c>
      <c r="B11316" t="str">
        <f t="shared" si="176"/>
        <v>354---4</v>
      </c>
      <c r="C11316" t="s">
        <v>4269</v>
      </c>
      <c r="D11316" t="s">
        <v>854</v>
      </c>
      <c r="E11316">
        <v>4</v>
      </c>
    </row>
    <row r="11317" spans="1:5" ht="13.5" customHeight="1">
      <c r="A11317">
        <v>354</v>
      </c>
      <c r="B11317" t="str">
        <f t="shared" si="176"/>
        <v>354---5</v>
      </c>
      <c r="C11317" t="s">
        <v>4271</v>
      </c>
      <c r="D11317" t="s">
        <v>877</v>
      </c>
      <c r="E11317">
        <v>5</v>
      </c>
    </row>
    <row r="11318" spans="1:5" ht="13.5" customHeight="1">
      <c r="A11318">
        <v>354</v>
      </c>
      <c r="B11318" t="str">
        <f t="shared" si="176"/>
        <v>354---6</v>
      </c>
      <c r="C11318" t="s">
        <v>4239</v>
      </c>
      <c r="D11318" t="s">
        <v>1172</v>
      </c>
      <c r="E11318">
        <v>6</v>
      </c>
    </row>
    <row r="11319" spans="1:5" ht="13.5" customHeight="1">
      <c r="A11319">
        <v>354</v>
      </c>
      <c r="B11319" t="str">
        <f t="shared" si="176"/>
        <v>354---7</v>
      </c>
      <c r="C11319" t="s">
        <v>4228</v>
      </c>
      <c r="D11319" t="s">
        <v>961</v>
      </c>
      <c r="E11319">
        <v>7</v>
      </c>
    </row>
    <row r="11320" spans="1:5" ht="13.5" customHeight="1">
      <c r="A11320">
        <v>354</v>
      </c>
      <c r="B11320" t="str">
        <f t="shared" si="176"/>
        <v>354---8</v>
      </c>
      <c r="C11320" t="s">
        <v>4268</v>
      </c>
      <c r="D11320" t="s">
        <v>1209</v>
      </c>
      <c r="E11320">
        <v>8</v>
      </c>
    </row>
    <row r="11321" spans="1:5" ht="13.5" customHeight="1">
      <c r="A11321">
        <v>354</v>
      </c>
      <c r="B11321" t="str">
        <f t="shared" si="176"/>
        <v>354---9</v>
      </c>
      <c r="C11321" t="s">
        <v>4230</v>
      </c>
      <c r="D11321" t="s">
        <v>1179</v>
      </c>
      <c r="E11321">
        <v>9</v>
      </c>
    </row>
    <row r="11322" spans="1:5" ht="13.5" customHeight="1">
      <c r="A11322">
        <v>354</v>
      </c>
      <c r="B11322" t="str">
        <f t="shared" si="176"/>
        <v>354---10</v>
      </c>
      <c r="C11322" t="s">
        <v>4244</v>
      </c>
      <c r="D11322" t="s">
        <v>856</v>
      </c>
      <c r="E11322">
        <v>10</v>
      </c>
    </row>
    <row r="11323" spans="1:5" ht="13.5" customHeight="1">
      <c r="A11323">
        <v>354</v>
      </c>
      <c r="B11323" t="str">
        <f t="shared" si="176"/>
        <v>354---11</v>
      </c>
      <c r="C11323" t="s">
        <v>4231</v>
      </c>
      <c r="D11323" t="s">
        <v>908</v>
      </c>
      <c r="E11323">
        <v>11</v>
      </c>
    </row>
    <row r="11324" spans="1:5" ht="13.5" customHeight="1">
      <c r="A11324">
        <v>354</v>
      </c>
      <c r="B11324" t="str">
        <f t="shared" si="176"/>
        <v>354---12</v>
      </c>
      <c r="C11324" t="s">
        <v>4254</v>
      </c>
      <c r="D11324" t="s">
        <v>1261</v>
      </c>
      <c r="E11324">
        <v>12</v>
      </c>
    </row>
    <row r="11325" spans="1:5" ht="13.5" customHeight="1">
      <c r="A11325">
        <v>354</v>
      </c>
      <c r="B11325" t="str">
        <f t="shared" si="176"/>
        <v>354---13</v>
      </c>
      <c r="C11325" t="s">
        <v>4233</v>
      </c>
      <c r="D11325" t="s">
        <v>718</v>
      </c>
      <c r="E11325">
        <v>13</v>
      </c>
    </row>
    <row r="11326" spans="1:5" ht="13.5" customHeight="1">
      <c r="A11326">
        <v>354</v>
      </c>
      <c r="B11326" t="str">
        <f t="shared" si="176"/>
        <v>354---14</v>
      </c>
      <c r="C11326" t="s">
        <v>4272</v>
      </c>
      <c r="D11326" t="s">
        <v>881</v>
      </c>
      <c r="E11326">
        <v>14</v>
      </c>
    </row>
    <row r="11327" spans="1:5" ht="13.5" customHeight="1">
      <c r="A11327">
        <v>354</v>
      </c>
      <c r="B11327" t="str">
        <f t="shared" si="176"/>
        <v>354---15</v>
      </c>
      <c r="C11327" t="s">
        <v>5911</v>
      </c>
      <c r="D11327" t="s">
        <v>973</v>
      </c>
      <c r="E11327">
        <v>15</v>
      </c>
    </row>
    <row r="11328" spans="1:5" ht="13.5" customHeight="1">
      <c r="A11328">
        <v>354</v>
      </c>
      <c r="B11328" t="str">
        <f t="shared" si="176"/>
        <v>354---16</v>
      </c>
      <c r="C11328" t="s">
        <v>5911</v>
      </c>
      <c r="D11328" t="s">
        <v>899</v>
      </c>
      <c r="E11328">
        <v>16</v>
      </c>
    </row>
    <row r="11329" spans="1:5" ht="13.5" customHeight="1">
      <c r="A11329">
        <v>354</v>
      </c>
      <c r="B11329" t="str">
        <f t="shared" si="176"/>
        <v>354---17</v>
      </c>
      <c r="C11329" t="s">
        <v>5911</v>
      </c>
      <c r="D11329" t="s">
        <v>1039</v>
      </c>
      <c r="E11329">
        <v>17</v>
      </c>
    </row>
    <row r="11330" spans="1:5" ht="13.5" customHeight="1">
      <c r="A11330">
        <v>354</v>
      </c>
      <c r="B11330" t="str">
        <f t="shared" si="176"/>
        <v>354---18</v>
      </c>
      <c r="C11330" t="s">
        <v>5911</v>
      </c>
      <c r="D11330" t="s">
        <v>898</v>
      </c>
      <c r="E11330">
        <v>18</v>
      </c>
    </row>
    <row r="11331" spans="1:5" ht="13.5" customHeight="1">
      <c r="A11331">
        <v>354</v>
      </c>
      <c r="B11331" t="str">
        <f t="shared" ref="B11331:B11394" si="177">A11331&amp;"---"&amp;E11331</f>
        <v>354---19</v>
      </c>
      <c r="C11331" t="s">
        <v>5911</v>
      </c>
      <c r="D11331" t="s">
        <v>1135</v>
      </c>
      <c r="E11331">
        <v>19</v>
      </c>
    </row>
    <row r="11332" spans="1:5" ht="13.5" customHeight="1">
      <c r="A11332">
        <v>354</v>
      </c>
      <c r="B11332" t="str">
        <f t="shared" si="177"/>
        <v>354---20</v>
      </c>
      <c r="C11332" t="s">
        <v>5911</v>
      </c>
      <c r="D11332" t="s">
        <v>933</v>
      </c>
      <c r="E11332">
        <v>20</v>
      </c>
    </row>
    <row r="11333" spans="1:5" ht="13.5" customHeight="1">
      <c r="A11333">
        <v>354</v>
      </c>
      <c r="B11333" t="str">
        <f t="shared" si="177"/>
        <v>354---21</v>
      </c>
      <c r="C11333" t="s">
        <v>5911</v>
      </c>
      <c r="D11333" t="s">
        <v>1143</v>
      </c>
      <c r="E11333">
        <v>21</v>
      </c>
    </row>
    <row r="11334" spans="1:5" ht="13.5" customHeight="1">
      <c r="A11334">
        <v>354</v>
      </c>
      <c r="B11334" t="str">
        <f t="shared" si="177"/>
        <v>354---22</v>
      </c>
      <c r="C11334" t="s">
        <v>743</v>
      </c>
      <c r="D11334" t="s">
        <v>754</v>
      </c>
      <c r="E11334">
        <v>22</v>
      </c>
    </row>
    <row r="11335" spans="1:5" ht="13.5" customHeight="1">
      <c r="A11335">
        <v>354</v>
      </c>
      <c r="B11335" t="str">
        <f t="shared" si="177"/>
        <v>354---23</v>
      </c>
      <c r="C11335" t="s">
        <v>745</v>
      </c>
      <c r="D11335" t="s">
        <v>837</v>
      </c>
      <c r="E11335">
        <v>23</v>
      </c>
    </row>
    <row r="11336" spans="1:5" ht="13.5" customHeight="1">
      <c r="A11336">
        <v>354</v>
      </c>
      <c r="B11336" t="str">
        <f t="shared" si="177"/>
        <v>354---24</v>
      </c>
      <c r="C11336" t="s">
        <v>987</v>
      </c>
      <c r="D11336" t="s">
        <v>1263</v>
      </c>
      <c r="E11336">
        <v>24</v>
      </c>
    </row>
    <row r="11337" spans="1:5" ht="13.5" customHeight="1">
      <c r="A11337">
        <v>354</v>
      </c>
      <c r="B11337" t="str">
        <f t="shared" si="177"/>
        <v>354---25</v>
      </c>
      <c r="C11337" t="s">
        <v>989</v>
      </c>
      <c r="D11337" t="s">
        <v>738</v>
      </c>
      <c r="E11337">
        <v>25</v>
      </c>
    </row>
    <row r="11338" spans="1:5" ht="13.5" customHeight="1">
      <c r="A11338">
        <v>354</v>
      </c>
      <c r="B11338" t="str">
        <f t="shared" si="177"/>
        <v>354---26</v>
      </c>
      <c r="C11338" t="s">
        <v>747</v>
      </c>
      <c r="D11338" t="s">
        <v>1154</v>
      </c>
      <c r="E11338">
        <v>26</v>
      </c>
    </row>
    <row r="11339" spans="1:5" ht="13.5" customHeight="1">
      <c r="A11339">
        <v>354</v>
      </c>
      <c r="B11339" t="str">
        <f t="shared" si="177"/>
        <v>354---27</v>
      </c>
      <c r="C11339" t="s">
        <v>819</v>
      </c>
      <c r="D11339" t="s">
        <v>756</v>
      </c>
      <c r="E11339">
        <v>27</v>
      </c>
    </row>
    <row r="11340" spans="1:5" ht="13.5" customHeight="1">
      <c r="A11340">
        <v>354</v>
      </c>
      <c r="B11340" t="str">
        <f t="shared" si="177"/>
        <v>354---28</v>
      </c>
      <c r="C11340" t="s">
        <v>1074</v>
      </c>
      <c r="D11340" t="s">
        <v>880</v>
      </c>
      <c r="E11340">
        <v>28</v>
      </c>
    </row>
    <row r="11341" spans="1:5" ht="13.5" customHeight="1">
      <c r="A11341">
        <v>354</v>
      </c>
      <c r="B11341" t="str">
        <f t="shared" si="177"/>
        <v>354---29</v>
      </c>
      <c r="C11341" t="s">
        <v>820</v>
      </c>
      <c r="D11341" t="s">
        <v>882</v>
      </c>
      <c r="E11341">
        <v>29</v>
      </c>
    </row>
    <row r="11342" spans="1:5" ht="13.5" customHeight="1">
      <c r="A11342">
        <v>354</v>
      </c>
      <c r="B11342" t="str">
        <f t="shared" si="177"/>
        <v>354---30</v>
      </c>
      <c r="C11342" t="s">
        <v>751</v>
      </c>
      <c r="D11342" t="s">
        <v>1281</v>
      </c>
      <c r="E11342">
        <v>30</v>
      </c>
    </row>
    <row r="11343" spans="1:5" ht="13.5" customHeight="1">
      <c r="A11343">
        <v>354</v>
      </c>
      <c r="B11343" t="str">
        <f t="shared" si="177"/>
        <v>354---31</v>
      </c>
      <c r="C11343" t="s">
        <v>824</v>
      </c>
      <c r="D11343" t="s">
        <v>752</v>
      </c>
      <c r="E11343">
        <v>31</v>
      </c>
    </row>
    <row r="11344" spans="1:5" ht="13.5" customHeight="1">
      <c r="A11344">
        <v>354</v>
      </c>
      <c r="B11344" t="str">
        <f t="shared" si="177"/>
        <v>354---32</v>
      </c>
      <c r="C11344" t="s">
        <v>826</v>
      </c>
      <c r="D11344" t="s">
        <v>1079</v>
      </c>
      <c r="E11344">
        <v>32</v>
      </c>
    </row>
    <row r="11345" spans="1:5" ht="13.5" customHeight="1">
      <c r="A11345">
        <v>354</v>
      </c>
      <c r="B11345" t="str">
        <f t="shared" si="177"/>
        <v>354---33</v>
      </c>
      <c r="C11345" t="s">
        <v>1005</v>
      </c>
      <c r="D11345" t="s">
        <v>1105</v>
      </c>
      <c r="E11345">
        <v>33</v>
      </c>
    </row>
    <row r="11346" spans="1:5" ht="13.5" customHeight="1">
      <c r="A11346">
        <v>354</v>
      </c>
      <c r="B11346" t="str">
        <f t="shared" si="177"/>
        <v>354---34</v>
      </c>
      <c r="C11346" t="s">
        <v>757</v>
      </c>
      <c r="D11346" t="s">
        <v>1272</v>
      </c>
      <c r="E11346">
        <v>34</v>
      </c>
    </row>
    <row r="11347" spans="1:5" ht="13.5" customHeight="1">
      <c r="A11347">
        <v>354</v>
      </c>
      <c r="B11347" t="str">
        <f t="shared" si="177"/>
        <v>354---35</v>
      </c>
      <c r="C11347" t="s">
        <v>862</v>
      </c>
      <c r="D11347" t="s">
        <v>1261</v>
      </c>
      <c r="E11347">
        <v>35</v>
      </c>
    </row>
    <row r="11348" spans="1:5" ht="13.5" customHeight="1">
      <c r="A11348">
        <v>354</v>
      </c>
      <c r="B11348" t="str">
        <f t="shared" si="177"/>
        <v>354---36</v>
      </c>
      <c r="C11348" t="s">
        <v>868</v>
      </c>
      <c r="D11348" t="s">
        <v>758</v>
      </c>
      <c r="E11348">
        <v>36</v>
      </c>
    </row>
    <row r="11349" spans="1:5" ht="13.5" customHeight="1">
      <c r="A11349">
        <v>354</v>
      </c>
      <c r="B11349" t="str">
        <f t="shared" si="177"/>
        <v>354---37</v>
      </c>
      <c r="C11349" t="s">
        <v>803</v>
      </c>
      <c r="D11349" t="s">
        <v>941</v>
      </c>
      <c r="E11349">
        <v>37</v>
      </c>
    </row>
    <row r="11350" spans="1:5" ht="13.5" customHeight="1">
      <c r="A11350">
        <v>354</v>
      </c>
      <c r="B11350" t="str">
        <f t="shared" si="177"/>
        <v>354---38</v>
      </c>
      <c r="C11350" t="s">
        <v>969</v>
      </c>
      <c r="D11350" t="s">
        <v>802</v>
      </c>
      <c r="E11350">
        <v>38</v>
      </c>
    </row>
    <row r="11351" spans="1:5" ht="13.5" customHeight="1">
      <c r="A11351">
        <v>354</v>
      </c>
      <c r="B11351" t="str">
        <f t="shared" si="177"/>
        <v>354---39</v>
      </c>
      <c r="C11351" t="s">
        <v>1011</v>
      </c>
      <c r="D11351" t="s">
        <v>856</v>
      </c>
      <c r="E11351">
        <v>39</v>
      </c>
    </row>
    <row r="11352" spans="1:5" ht="13.5" customHeight="1">
      <c r="A11352">
        <v>354</v>
      </c>
      <c r="B11352" t="str">
        <f t="shared" si="177"/>
        <v>354---40</v>
      </c>
      <c r="C11352" t="s">
        <v>5945</v>
      </c>
      <c r="D11352" t="s">
        <v>881</v>
      </c>
      <c r="E11352">
        <v>40</v>
      </c>
    </row>
    <row r="11353" spans="1:5" ht="13.5" customHeight="1">
      <c r="A11353">
        <v>354</v>
      </c>
      <c r="B11353" t="str">
        <f t="shared" si="177"/>
        <v>354---41</v>
      </c>
      <c r="C11353" t="s">
        <v>5946</v>
      </c>
      <c r="D11353" t="s">
        <v>893</v>
      </c>
      <c r="E11353">
        <v>41</v>
      </c>
    </row>
    <row r="11354" spans="1:5" ht="13.5" customHeight="1">
      <c r="A11354">
        <v>354</v>
      </c>
      <c r="B11354" t="str">
        <f t="shared" si="177"/>
        <v>354---42</v>
      </c>
      <c r="C11354" t="s">
        <v>5947</v>
      </c>
      <c r="D11354" t="s">
        <v>884</v>
      </c>
      <c r="E11354">
        <v>42</v>
      </c>
    </row>
    <row r="11355" spans="1:5" ht="13.5" customHeight="1">
      <c r="A11355">
        <v>354</v>
      </c>
      <c r="B11355" t="str">
        <f t="shared" si="177"/>
        <v>354---43</v>
      </c>
      <c r="C11355" t="s">
        <v>5948</v>
      </c>
      <c r="D11355" t="s">
        <v>886</v>
      </c>
      <c r="E11355">
        <v>43</v>
      </c>
    </row>
    <row r="11356" spans="1:5" ht="13.5" customHeight="1">
      <c r="A11356">
        <v>354</v>
      </c>
      <c r="B11356" t="str">
        <f t="shared" si="177"/>
        <v>354---44</v>
      </c>
      <c r="C11356" t="s">
        <v>5925</v>
      </c>
      <c r="D11356" t="s">
        <v>798</v>
      </c>
      <c r="E11356">
        <v>44</v>
      </c>
    </row>
    <row r="11357" spans="1:5" ht="13.5" customHeight="1">
      <c r="A11357">
        <v>354</v>
      </c>
      <c r="B11357" t="str">
        <f t="shared" si="177"/>
        <v>354---45</v>
      </c>
      <c r="C11357" t="s">
        <v>5969</v>
      </c>
      <c r="D11357" t="s">
        <v>961</v>
      </c>
      <c r="E11357">
        <v>45</v>
      </c>
    </row>
    <row r="11358" spans="1:5" ht="13.5" customHeight="1">
      <c r="A11358">
        <v>354</v>
      </c>
      <c r="B11358" t="str">
        <f t="shared" si="177"/>
        <v>354---46</v>
      </c>
      <c r="C11358" t="s">
        <v>5949</v>
      </c>
      <c r="D11358" t="s">
        <v>895</v>
      </c>
      <c r="E11358">
        <v>46</v>
      </c>
    </row>
    <row r="11359" spans="1:5" ht="13.5" customHeight="1">
      <c r="A11359">
        <v>354</v>
      </c>
      <c r="B11359" t="str">
        <f t="shared" si="177"/>
        <v>354---47</v>
      </c>
      <c r="C11359" t="s">
        <v>5914</v>
      </c>
      <c r="D11359" t="s">
        <v>785</v>
      </c>
      <c r="E11359">
        <v>47</v>
      </c>
    </row>
    <row r="11360" spans="1:5" ht="13.5" customHeight="1">
      <c r="A11360">
        <v>354</v>
      </c>
      <c r="B11360" t="str">
        <f t="shared" si="177"/>
        <v>354---48</v>
      </c>
      <c r="C11360" t="s">
        <v>5915</v>
      </c>
      <c r="D11360" t="s">
        <v>772</v>
      </c>
      <c r="E11360">
        <v>48</v>
      </c>
    </row>
    <row r="11361" spans="1:5" ht="13.5" customHeight="1">
      <c r="A11361">
        <v>354</v>
      </c>
      <c r="B11361" t="str">
        <f t="shared" si="177"/>
        <v>354---49</v>
      </c>
      <c r="C11361" t="s">
        <v>5917</v>
      </c>
      <c r="D11361" t="s">
        <v>789</v>
      </c>
      <c r="E11361">
        <v>49</v>
      </c>
    </row>
    <row r="11362" spans="1:5" ht="13.5" customHeight="1">
      <c r="A11362">
        <v>354</v>
      </c>
      <c r="B11362" t="str">
        <f t="shared" si="177"/>
        <v>354---50</v>
      </c>
      <c r="C11362" t="s">
        <v>5918</v>
      </c>
      <c r="D11362" t="s">
        <v>770</v>
      </c>
      <c r="E11362">
        <v>50</v>
      </c>
    </row>
    <row r="11363" spans="1:5" ht="13.5" customHeight="1">
      <c r="A11363">
        <v>354</v>
      </c>
      <c r="B11363" t="str">
        <f t="shared" si="177"/>
        <v>354---51</v>
      </c>
      <c r="C11363" t="s">
        <v>5955</v>
      </c>
      <c r="D11363" t="s">
        <v>889</v>
      </c>
      <c r="E11363">
        <v>51</v>
      </c>
    </row>
    <row r="11364" spans="1:5" ht="13.5" customHeight="1">
      <c r="A11364">
        <v>96</v>
      </c>
      <c r="B11364" t="str">
        <f t="shared" si="177"/>
        <v>96---1</v>
      </c>
      <c r="C11364" t="s">
        <v>4216</v>
      </c>
      <c r="D11364" t="s">
        <v>1090</v>
      </c>
      <c r="E11364">
        <v>1</v>
      </c>
    </row>
    <row r="11365" spans="1:5" ht="13.5" customHeight="1">
      <c r="A11365">
        <v>96</v>
      </c>
      <c r="B11365" t="str">
        <f t="shared" si="177"/>
        <v>96---2</v>
      </c>
      <c r="C11365" t="s">
        <v>4216</v>
      </c>
      <c r="D11365" t="s">
        <v>1021</v>
      </c>
      <c r="E11365">
        <v>2</v>
      </c>
    </row>
    <row r="11366" spans="1:5" ht="13.5" customHeight="1">
      <c r="A11366">
        <v>96</v>
      </c>
      <c r="B11366" t="str">
        <f t="shared" si="177"/>
        <v>96---3</v>
      </c>
      <c r="C11366" t="s">
        <v>4263</v>
      </c>
      <c r="D11366" t="s">
        <v>1439</v>
      </c>
      <c r="E11366">
        <v>3</v>
      </c>
    </row>
    <row r="11367" spans="1:5" ht="13.5" customHeight="1">
      <c r="A11367">
        <v>96</v>
      </c>
      <c r="B11367" t="str">
        <f t="shared" si="177"/>
        <v>96---4</v>
      </c>
      <c r="C11367" t="s">
        <v>4238</v>
      </c>
      <c r="D11367" t="s">
        <v>900</v>
      </c>
      <c r="E11367">
        <v>4</v>
      </c>
    </row>
    <row r="11368" spans="1:5" ht="13.5" customHeight="1">
      <c r="A11368">
        <v>96</v>
      </c>
      <c r="B11368" t="str">
        <f t="shared" si="177"/>
        <v>96---5</v>
      </c>
      <c r="C11368" t="s">
        <v>4220</v>
      </c>
      <c r="D11368" t="s">
        <v>1153</v>
      </c>
      <c r="E11368">
        <v>5</v>
      </c>
    </row>
    <row r="11369" spans="1:5" ht="13.5" customHeight="1">
      <c r="A11369">
        <v>96</v>
      </c>
      <c r="B11369" t="str">
        <f t="shared" si="177"/>
        <v>96---6</v>
      </c>
      <c r="C11369" t="s">
        <v>4228</v>
      </c>
      <c r="D11369" t="s">
        <v>719</v>
      </c>
      <c r="E11369">
        <v>6</v>
      </c>
    </row>
    <row r="11370" spans="1:5" ht="13.5" customHeight="1">
      <c r="A11370">
        <v>96</v>
      </c>
      <c r="B11370" t="str">
        <f t="shared" si="177"/>
        <v>96---7</v>
      </c>
      <c r="C11370" t="s">
        <v>4223</v>
      </c>
      <c r="D11370" t="s">
        <v>1154</v>
      </c>
      <c r="E11370">
        <v>7</v>
      </c>
    </row>
    <row r="11371" spans="1:5" ht="13.5" customHeight="1">
      <c r="A11371">
        <v>96</v>
      </c>
      <c r="B11371" t="str">
        <f t="shared" si="177"/>
        <v>96---8</v>
      </c>
      <c r="C11371" t="s">
        <v>4276</v>
      </c>
      <c r="D11371" t="s">
        <v>768</v>
      </c>
      <c r="E11371">
        <v>8</v>
      </c>
    </row>
    <row r="11372" spans="1:5" ht="13.5" customHeight="1">
      <c r="A11372">
        <v>96</v>
      </c>
      <c r="B11372" t="str">
        <f t="shared" si="177"/>
        <v>96---9</v>
      </c>
      <c r="C11372" t="s">
        <v>4259</v>
      </c>
      <c r="D11372" t="s">
        <v>784</v>
      </c>
      <c r="E11372">
        <v>9</v>
      </c>
    </row>
    <row r="11373" spans="1:5" ht="13.5" customHeight="1">
      <c r="A11373">
        <v>96</v>
      </c>
      <c r="B11373" t="str">
        <f t="shared" si="177"/>
        <v>96---10</v>
      </c>
      <c r="C11373" t="s">
        <v>4246</v>
      </c>
      <c r="D11373" t="s">
        <v>1300</v>
      </c>
      <c r="E11373">
        <v>10</v>
      </c>
    </row>
    <row r="11374" spans="1:5" ht="13.5" customHeight="1">
      <c r="A11374">
        <v>96</v>
      </c>
      <c r="B11374" t="str">
        <f t="shared" si="177"/>
        <v>96---11</v>
      </c>
      <c r="C11374" t="s">
        <v>4235</v>
      </c>
      <c r="D11374" t="s">
        <v>886</v>
      </c>
      <c r="E11374">
        <v>11</v>
      </c>
    </row>
    <row r="11375" spans="1:5" ht="13.5" customHeight="1">
      <c r="A11375">
        <v>96</v>
      </c>
      <c r="B11375" t="str">
        <f t="shared" si="177"/>
        <v>96---12</v>
      </c>
      <c r="C11375" t="s">
        <v>4236</v>
      </c>
      <c r="D11375" t="s">
        <v>1156</v>
      </c>
      <c r="E11375">
        <v>12</v>
      </c>
    </row>
    <row r="11376" spans="1:5" ht="13.5" customHeight="1">
      <c r="A11376">
        <v>96</v>
      </c>
      <c r="B11376" t="str">
        <f t="shared" si="177"/>
        <v>96---13</v>
      </c>
      <c r="C11376" t="s">
        <v>5911</v>
      </c>
      <c r="D11376" t="s">
        <v>792</v>
      </c>
      <c r="E11376">
        <v>13</v>
      </c>
    </row>
    <row r="11377" spans="1:5" ht="13.5" customHeight="1">
      <c r="A11377">
        <v>96</v>
      </c>
      <c r="B11377" t="str">
        <f t="shared" si="177"/>
        <v>96---14</v>
      </c>
      <c r="C11377" t="s">
        <v>5911</v>
      </c>
      <c r="D11377" t="s">
        <v>721</v>
      </c>
      <c r="E11377">
        <v>14</v>
      </c>
    </row>
    <row r="11378" spans="1:5" ht="13.5" customHeight="1">
      <c r="A11378">
        <v>96</v>
      </c>
      <c r="B11378" t="str">
        <f t="shared" si="177"/>
        <v>96---15</v>
      </c>
      <c r="C11378" t="s">
        <v>5911</v>
      </c>
      <c r="D11378" t="s">
        <v>722</v>
      </c>
      <c r="E11378">
        <v>15</v>
      </c>
    </row>
    <row r="11379" spans="1:5" ht="13.5" customHeight="1">
      <c r="A11379">
        <v>96</v>
      </c>
      <c r="B11379" t="str">
        <f t="shared" si="177"/>
        <v>96---16</v>
      </c>
      <c r="C11379" t="s">
        <v>5911</v>
      </c>
      <c r="D11379" t="s">
        <v>1260</v>
      </c>
      <c r="E11379">
        <v>16</v>
      </c>
    </row>
    <row r="11380" spans="1:5" ht="13.5" customHeight="1">
      <c r="A11380">
        <v>96</v>
      </c>
      <c r="B11380" t="str">
        <f t="shared" si="177"/>
        <v>96---17</v>
      </c>
      <c r="C11380" t="s">
        <v>5911</v>
      </c>
      <c r="D11380" t="s">
        <v>778</v>
      </c>
      <c r="E11380">
        <v>17</v>
      </c>
    </row>
    <row r="11381" spans="1:5" ht="13.5" customHeight="1">
      <c r="A11381">
        <v>96</v>
      </c>
      <c r="B11381" t="str">
        <f t="shared" si="177"/>
        <v>96---18</v>
      </c>
      <c r="C11381" t="s">
        <v>5928</v>
      </c>
      <c r="D11381" t="s">
        <v>1254</v>
      </c>
      <c r="E11381">
        <v>18</v>
      </c>
    </row>
    <row r="11382" spans="1:5" ht="13.5" customHeight="1">
      <c r="A11382">
        <v>96</v>
      </c>
      <c r="B11382" t="str">
        <f t="shared" si="177"/>
        <v>96---19</v>
      </c>
      <c r="C11382" t="s">
        <v>1072</v>
      </c>
      <c r="D11382" t="s">
        <v>1220</v>
      </c>
      <c r="E11382">
        <v>19</v>
      </c>
    </row>
    <row r="11383" spans="1:5" ht="13.5" customHeight="1">
      <c r="A11383">
        <v>96</v>
      </c>
      <c r="B11383" t="str">
        <f t="shared" si="177"/>
        <v>96---20</v>
      </c>
      <c r="C11383" t="s">
        <v>733</v>
      </c>
      <c r="D11383" t="s">
        <v>781</v>
      </c>
      <c r="E11383">
        <v>20</v>
      </c>
    </row>
    <row r="11384" spans="1:5" ht="13.5" customHeight="1">
      <c r="A11384">
        <v>96</v>
      </c>
      <c r="B11384" t="str">
        <f t="shared" si="177"/>
        <v>96---21</v>
      </c>
      <c r="C11384" t="s">
        <v>735</v>
      </c>
      <c r="D11384" t="s">
        <v>744</v>
      </c>
      <c r="E11384">
        <v>21</v>
      </c>
    </row>
    <row r="11385" spans="1:5" ht="13.5" customHeight="1">
      <c r="A11385">
        <v>96</v>
      </c>
      <c r="B11385" t="str">
        <f t="shared" si="177"/>
        <v>96---22</v>
      </c>
      <c r="C11385" t="s">
        <v>739</v>
      </c>
      <c r="D11385" t="s">
        <v>736</v>
      </c>
      <c r="E11385">
        <v>22</v>
      </c>
    </row>
    <row r="11386" spans="1:5" ht="13.5" customHeight="1">
      <c r="A11386">
        <v>96</v>
      </c>
      <c r="B11386" t="str">
        <f t="shared" si="177"/>
        <v>96---23</v>
      </c>
      <c r="C11386" t="s">
        <v>858</v>
      </c>
      <c r="D11386" t="s">
        <v>740</v>
      </c>
      <c r="E11386">
        <v>23</v>
      </c>
    </row>
    <row r="11387" spans="1:5" ht="13.5" customHeight="1">
      <c r="A11387">
        <v>96</v>
      </c>
      <c r="B11387" t="str">
        <f t="shared" si="177"/>
        <v>96---24</v>
      </c>
      <c r="C11387" t="s">
        <v>743</v>
      </c>
      <c r="D11387" t="s">
        <v>754</v>
      </c>
      <c r="E11387">
        <v>24</v>
      </c>
    </row>
    <row r="11388" spans="1:5" ht="13.5" customHeight="1">
      <c r="A11388">
        <v>96</v>
      </c>
      <c r="B11388" t="str">
        <f t="shared" si="177"/>
        <v>96---25</v>
      </c>
      <c r="C11388" t="s">
        <v>987</v>
      </c>
      <c r="D11388" t="s">
        <v>1263</v>
      </c>
      <c r="E11388">
        <v>25</v>
      </c>
    </row>
    <row r="11389" spans="1:5" ht="13.5" customHeight="1">
      <c r="A11389">
        <v>96</v>
      </c>
      <c r="B11389" t="str">
        <f t="shared" si="177"/>
        <v>96---26</v>
      </c>
      <c r="C11389" t="s">
        <v>989</v>
      </c>
      <c r="D11389" t="s">
        <v>738</v>
      </c>
      <c r="E11389">
        <v>26</v>
      </c>
    </row>
    <row r="11390" spans="1:5" ht="13.5" customHeight="1">
      <c r="A11390">
        <v>96</v>
      </c>
      <c r="B11390" t="str">
        <f t="shared" si="177"/>
        <v>96---27</v>
      </c>
      <c r="C11390" t="s">
        <v>747</v>
      </c>
      <c r="D11390" t="s">
        <v>1154</v>
      </c>
      <c r="E11390">
        <v>27</v>
      </c>
    </row>
    <row r="11391" spans="1:5" ht="13.5" customHeight="1">
      <c r="A11391">
        <v>96</v>
      </c>
      <c r="B11391" t="str">
        <f t="shared" si="177"/>
        <v>96---28</v>
      </c>
      <c r="C11391" t="s">
        <v>1094</v>
      </c>
      <c r="D11391" t="s">
        <v>790</v>
      </c>
      <c r="E11391">
        <v>28</v>
      </c>
    </row>
    <row r="11392" spans="1:5" ht="13.5" customHeight="1">
      <c r="A11392">
        <v>96</v>
      </c>
      <c r="B11392" t="str">
        <f t="shared" si="177"/>
        <v>96---29</v>
      </c>
      <c r="C11392" t="s">
        <v>819</v>
      </c>
      <c r="D11392" t="s">
        <v>756</v>
      </c>
      <c r="E11392">
        <v>29</v>
      </c>
    </row>
    <row r="11393" spans="1:5" ht="13.5" customHeight="1">
      <c r="A11393">
        <v>96</v>
      </c>
      <c r="B11393" t="str">
        <f t="shared" si="177"/>
        <v>96---30</v>
      </c>
      <c r="C11393" t="s">
        <v>1074</v>
      </c>
      <c r="D11393" t="s">
        <v>880</v>
      </c>
      <c r="E11393">
        <v>30</v>
      </c>
    </row>
    <row r="11394" spans="1:5" ht="13.5" customHeight="1">
      <c r="A11394">
        <v>96</v>
      </c>
      <c r="B11394" t="str">
        <f t="shared" si="177"/>
        <v>96---31</v>
      </c>
      <c r="C11394" t="s">
        <v>820</v>
      </c>
      <c r="D11394" t="s">
        <v>882</v>
      </c>
      <c r="E11394">
        <v>31</v>
      </c>
    </row>
    <row r="11395" spans="1:5" ht="13.5" customHeight="1">
      <c r="A11395">
        <v>96</v>
      </c>
      <c r="B11395" t="str">
        <f t="shared" ref="B11395:B11458" si="178">A11395&amp;"---"&amp;E11395</f>
        <v>96---32</v>
      </c>
      <c r="C11395" t="s">
        <v>824</v>
      </c>
      <c r="D11395" t="s">
        <v>752</v>
      </c>
      <c r="E11395">
        <v>32</v>
      </c>
    </row>
    <row r="11396" spans="1:5" ht="13.5" customHeight="1">
      <c r="A11396">
        <v>96</v>
      </c>
      <c r="B11396" t="str">
        <f t="shared" si="178"/>
        <v>96---33</v>
      </c>
      <c r="C11396" t="s">
        <v>940</v>
      </c>
      <c r="D11396" t="s">
        <v>1239</v>
      </c>
      <c r="E11396">
        <v>33</v>
      </c>
    </row>
    <row r="11397" spans="1:5" ht="13.5" customHeight="1">
      <c r="A11397">
        <v>96</v>
      </c>
      <c r="B11397" t="str">
        <f t="shared" si="178"/>
        <v>96---34</v>
      </c>
      <c r="C11397" t="s">
        <v>830</v>
      </c>
      <c r="D11397" t="s">
        <v>1240</v>
      </c>
      <c r="E11397">
        <v>34</v>
      </c>
    </row>
    <row r="11398" spans="1:5" ht="13.5" customHeight="1">
      <c r="A11398">
        <v>96</v>
      </c>
      <c r="B11398" t="str">
        <f t="shared" si="178"/>
        <v>96---35</v>
      </c>
      <c r="C11398" t="s">
        <v>1252</v>
      </c>
      <c r="D11398" t="s">
        <v>1283</v>
      </c>
      <c r="E11398">
        <v>35</v>
      </c>
    </row>
    <row r="11399" spans="1:5" ht="13.5" customHeight="1">
      <c r="A11399">
        <v>96</v>
      </c>
      <c r="B11399" t="str">
        <f t="shared" si="178"/>
        <v>96---36</v>
      </c>
      <c r="C11399" t="s">
        <v>868</v>
      </c>
      <c r="D11399" t="s">
        <v>758</v>
      </c>
      <c r="E11399">
        <v>36</v>
      </c>
    </row>
    <row r="11400" spans="1:5" ht="13.5" customHeight="1">
      <c r="A11400">
        <v>96</v>
      </c>
      <c r="B11400" t="str">
        <f t="shared" si="178"/>
        <v>96---37</v>
      </c>
      <c r="C11400" t="s">
        <v>5912</v>
      </c>
      <c r="D11400" t="s">
        <v>764</v>
      </c>
      <c r="E11400">
        <v>37</v>
      </c>
    </row>
    <row r="11401" spans="1:5" ht="13.5" customHeight="1">
      <c r="A11401">
        <v>96</v>
      </c>
      <c r="B11401" t="str">
        <f t="shared" si="178"/>
        <v>96---38</v>
      </c>
      <c r="C11401" t="s">
        <v>5947</v>
      </c>
      <c r="D11401" t="s">
        <v>884</v>
      </c>
      <c r="E11401">
        <v>38</v>
      </c>
    </row>
    <row r="11402" spans="1:5" ht="13.5" customHeight="1">
      <c r="A11402">
        <v>96</v>
      </c>
      <c r="B11402" t="str">
        <f t="shared" si="178"/>
        <v>96---39</v>
      </c>
      <c r="C11402" t="s">
        <v>5948</v>
      </c>
      <c r="D11402" t="s">
        <v>886</v>
      </c>
      <c r="E11402">
        <v>39</v>
      </c>
    </row>
    <row r="11403" spans="1:5" ht="13.5" customHeight="1">
      <c r="A11403">
        <v>96</v>
      </c>
      <c r="B11403" t="str">
        <f t="shared" si="178"/>
        <v>96---40</v>
      </c>
      <c r="C11403" t="s">
        <v>5915</v>
      </c>
      <c r="D11403" t="s">
        <v>772</v>
      </c>
      <c r="E11403">
        <v>40</v>
      </c>
    </row>
    <row r="11404" spans="1:5" ht="13.5" customHeight="1">
      <c r="A11404">
        <v>96</v>
      </c>
      <c r="B11404" t="str">
        <f t="shared" si="178"/>
        <v>96---41</v>
      </c>
      <c r="C11404" t="s">
        <v>5917</v>
      </c>
      <c r="D11404" t="s">
        <v>789</v>
      </c>
      <c r="E11404">
        <v>41</v>
      </c>
    </row>
    <row r="11405" spans="1:5" ht="13.5" customHeight="1">
      <c r="A11405">
        <v>96</v>
      </c>
      <c r="B11405" t="str">
        <f t="shared" si="178"/>
        <v>96---42</v>
      </c>
      <c r="C11405" t="s">
        <v>5918</v>
      </c>
      <c r="D11405" t="s">
        <v>770</v>
      </c>
      <c r="E11405">
        <v>42</v>
      </c>
    </row>
    <row r="11406" spans="1:5" ht="13.5" customHeight="1">
      <c r="A11406">
        <v>96</v>
      </c>
      <c r="B11406" t="str">
        <f t="shared" si="178"/>
        <v>96---43</v>
      </c>
      <c r="C11406" t="s">
        <v>5931</v>
      </c>
      <c r="D11406" t="s">
        <v>1044</v>
      </c>
      <c r="E11406">
        <v>43</v>
      </c>
    </row>
    <row r="11407" spans="1:5" ht="13.5" customHeight="1">
      <c r="A11407">
        <v>96</v>
      </c>
      <c r="B11407" t="str">
        <f t="shared" si="178"/>
        <v>96---44</v>
      </c>
      <c r="C11407" t="s">
        <v>5963</v>
      </c>
      <c r="D11407" t="s">
        <v>937</v>
      </c>
      <c r="E11407">
        <v>44</v>
      </c>
    </row>
    <row r="11408" spans="1:5" ht="13.5" customHeight="1">
      <c r="A11408">
        <v>96</v>
      </c>
      <c r="B11408" t="str">
        <f t="shared" si="178"/>
        <v>96---45</v>
      </c>
      <c r="C11408" t="s">
        <v>5919</v>
      </c>
      <c r="D11408" t="s">
        <v>725</v>
      </c>
      <c r="E11408">
        <v>45</v>
      </c>
    </row>
    <row r="11409" spans="1:5" ht="13.5" customHeight="1">
      <c r="A11409">
        <v>96</v>
      </c>
      <c r="B11409" t="str">
        <f t="shared" si="178"/>
        <v>96---46</v>
      </c>
      <c r="C11409" t="s">
        <v>5920</v>
      </c>
      <c r="D11409" t="s">
        <v>762</v>
      </c>
      <c r="E11409">
        <v>46</v>
      </c>
    </row>
    <row r="11410" spans="1:5" ht="13.5" customHeight="1">
      <c r="A11410">
        <v>96</v>
      </c>
      <c r="B11410" t="str">
        <f t="shared" si="178"/>
        <v>96---47</v>
      </c>
      <c r="C11410" t="s">
        <v>5923</v>
      </c>
      <c r="D11410" t="s">
        <v>766</v>
      </c>
      <c r="E11410">
        <v>47</v>
      </c>
    </row>
    <row r="11411" spans="1:5" ht="13.5" customHeight="1">
      <c r="A11411">
        <v>97</v>
      </c>
      <c r="B11411" t="str">
        <f t="shared" si="178"/>
        <v>97---1</v>
      </c>
      <c r="C11411" t="s">
        <v>4234</v>
      </c>
      <c r="D11411" t="s">
        <v>1220</v>
      </c>
      <c r="E11411">
        <v>1</v>
      </c>
    </row>
    <row r="11412" spans="1:5" ht="13.5" customHeight="1">
      <c r="A11412">
        <v>97</v>
      </c>
      <c r="B11412" t="str">
        <f t="shared" si="178"/>
        <v>97---2</v>
      </c>
      <c r="C11412" t="s">
        <v>4216</v>
      </c>
      <c r="D11412" t="s">
        <v>1220</v>
      </c>
      <c r="E11412">
        <v>2</v>
      </c>
    </row>
    <row r="11413" spans="1:5" ht="13.5" customHeight="1">
      <c r="A11413">
        <v>97</v>
      </c>
      <c r="B11413" t="str">
        <f t="shared" si="178"/>
        <v>97---3</v>
      </c>
      <c r="C11413" t="s">
        <v>4216</v>
      </c>
      <c r="D11413" t="s">
        <v>1095</v>
      </c>
      <c r="E11413">
        <v>3</v>
      </c>
    </row>
    <row r="11414" spans="1:5" ht="13.5" customHeight="1">
      <c r="A11414">
        <v>97</v>
      </c>
      <c r="B11414" t="str">
        <f t="shared" si="178"/>
        <v>97---4</v>
      </c>
      <c r="C11414" t="s">
        <v>4216</v>
      </c>
      <c r="D11414" t="s">
        <v>1090</v>
      </c>
      <c r="E11414">
        <v>4</v>
      </c>
    </row>
    <row r="11415" spans="1:5" ht="13.5" customHeight="1">
      <c r="A11415">
        <v>97</v>
      </c>
      <c r="B11415" t="str">
        <f t="shared" si="178"/>
        <v>97---5</v>
      </c>
      <c r="C11415" t="s">
        <v>4216</v>
      </c>
      <c r="D11415" t="s">
        <v>1021</v>
      </c>
      <c r="E11415">
        <v>5</v>
      </c>
    </row>
    <row r="11416" spans="1:5" ht="13.5" customHeight="1">
      <c r="A11416">
        <v>97</v>
      </c>
      <c r="B11416" t="str">
        <f t="shared" si="178"/>
        <v>97---6</v>
      </c>
      <c r="C11416" t="s">
        <v>4216</v>
      </c>
      <c r="D11416" t="s">
        <v>1439</v>
      </c>
      <c r="E11416">
        <v>6</v>
      </c>
    </row>
    <row r="11417" spans="1:5" ht="13.5" customHeight="1">
      <c r="A11417">
        <v>97</v>
      </c>
      <c r="B11417" t="str">
        <f t="shared" si="178"/>
        <v>97---7</v>
      </c>
      <c r="C11417" t="s">
        <v>4216</v>
      </c>
      <c r="D11417" t="s">
        <v>900</v>
      </c>
      <c r="E11417">
        <v>7</v>
      </c>
    </row>
    <row r="11418" spans="1:5" ht="13.5" customHeight="1">
      <c r="A11418">
        <v>97</v>
      </c>
      <c r="B11418" t="str">
        <f t="shared" si="178"/>
        <v>97---8</v>
      </c>
      <c r="C11418" t="s">
        <v>4220</v>
      </c>
      <c r="D11418" t="s">
        <v>1153</v>
      </c>
      <c r="E11418">
        <v>8</v>
      </c>
    </row>
    <row r="11419" spans="1:5" ht="13.5" customHeight="1">
      <c r="A11419">
        <v>97</v>
      </c>
      <c r="B11419" t="str">
        <f t="shared" si="178"/>
        <v>97---9</v>
      </c>
      <c r="C11419" t="s">
        <v>4228</v>
      </c>
      <c r="D11419" t="s">
        <v>719</v>
      </c>
      <c r="E11419">
        <v>9</v>
      </c>
    </row>
    <row r="11420" spans="1:5" ht="13.5" customHeight="1">
      <c r="A11420">
        <v>97</v>
      </c>
      <c r="B11420" t="str">
        <f t="shared" si="178"/>
        <v>97---10</v>
      </c>
      <c r="C11420" t="s">
        <v>4223</v>
      </c>
      <c r="D11420" t="s">
        <v>1154</v>
      </c>
      <c r="E11420">
        <v>10</v>
      </c>
    </row>
    <row r="11421" spans="1:5" ht="13.5" customHeight="1">
      <c r="A11421">
        <v>97</v>
      </c>
      <c r="B11421" t="str">
        <f t="shared" si="178"/>
        <v>97---11</v>
      </c>
      <c r="C11421" t="s">
        <v>4276</v>
      </c>
      <c r="D11421" t="s">
        <v>768</v>
      </c>
      <c r="E11421">
        <v>11</v>
      </c>
    </row>
    <row r="11422" spans="1:5" ht="13.5" customHeight="1">
      <c r="A11422">
        <v>97</v>
      </c>
      <c r="B11422" t="str">
        <f t="shared" si="178"/>
        <v>97---12</v>
      </c>
      <c r="C11422" t="s">
        <v>4259</v>
      </c>
      <c r="D11422" t="s">
        <v>784</v>
      </c>
      <c r="E11422">
        <v>12</v>
      </c>
    </row>
    <row r="11423" spans="1:5" ht="13.5" customHeight="1">
      <c r="A11423">
        <v>97</v>
      </c>
      <c r="B11423" t="str">
        <f t="shared" si="178"/>
        <v>97---13</v>
      </c>
      <c r="C11423" t="s">
        <v>4241</v>
      </c>
      <c r="D11423" t="s">
        <v>1300</v>
      </c>
      <c r="E11423">
        <v>13</v>
      </c>
    </row>
    <row r="11424" spans="1:5" ht="13.5" customHeight="1">
      <c r="A11424">
        <v>97</v>
      </c>
      <c r="B11424" t="str">
        <f t="shared" si="178"/>
        <v>97---14</v>
      </c>
      <c r="C11424" t="s">
        <v>4256</v>
      </c>
      <c r="D11424" t="s">
        <v>886</v>
      </c>
      <c r="E11424">
        <v>14</v>
      </c>
    </row>
    <row r="11425" spans="1:5" ht="13.5" customHeight="1">
      <c r="A11425">
        <v>97</v>
      </c>
      <c r="B11425" t="str">
        <f t="shared" si="178"/>
        <v>97---15</v>
      </c>
      <c r="C11425" t="s">
        <v>4248</v>
      </c>
      <c r="D11425" t="s">
        <v>1156</v>
      </c>
      <c r="E11425">
        <v>15</v>
      </c>
    </row>
    <row r="11426" spans="1:5" ht="13.5" customHeight="1">
      <c r="A11426">
        <v>97</v>
      </c>
      <c r="B11426" t="str">
        <f t="shared" si="178"/>
        <v>97---16</v>
      </c>
      <c r="C11426" t="s">
        <v>5928</v>
      </c>
      <c r="D11426" t="s">
        <v>1254</v>
      </c>
      <c r="E11426">
        <v>16</v>
      </c>
    </row>
    <row r="11427" spans="1:5" ht="13.5" customHeight="1">
      <c r="A11427">
        <v>97</v>
      </c>
      <c r="B11427" t="str">
        <f t="shared" si="178"/>
        <v>97---17</v>
      </c>
      <c r="C11427" t="s">
        <v>727</v>
      </c>
      <c r="D11427" t="s">
        <v>1308</v>
      </c>
      <c r="E11427">
        <v>17</v>
      </c>
    </row>
    <row r="11428" spans="1:5" ht="13.5" customHeight="1">
      <c r="A11428">
        <v>97</v>
      </c>
      <c r="B11428" t="str">
        <f t="shared" si="178"/>
        <v>97---18</v>
      </c>
      <c r="C11428" t="s">
        <v>1072</v>
      </c>
      <c r="D11428" t="s">
        <v>1220</v>
      </c>
      <c r="E11428">
        <v>18</v>
      </c>
    </row>
    <row r="11429" spans="1:5" ht="13.5" customHeight="1">
      <c r="A11429">
        <v>97</v>
      </c>
      <c r="B11429" t="str">
        <f t="shared" si="178"/>
        <v>97---19</v>
      </c>
      <c r="C11429" t="s">
        <v>1017</v>
      </c>
      <c r="D11429" t="s">
        <v>796</v>
      </c>
      <c r="E11429">
        <v>19</v>
      </c>
    </row>
    <row r="11430" spans="1:5" ht="13.5" customHeight="1">
      <c r="A11430">
        <v>97</v>
      </c>
      <c r="B11430" t="str">
        <f t="shared" si="178"/>
        <v>97---20</v>
      </c>
      <c r="C11430" t="s">
        <v>731</v>
      </c>
      <c r="D11430" t="s">
        <v>800</v>
      </c>
      <c r="E11430">
        <v>20</v>
      </c>
    </row>
    <row r="11431" spans="1:5" ht="13.5" customHeight="1">
      <c r="A11431">
        <v>97</v>
      </c>
      <c r="B11431" t="str">
        <f t="shared" si="178"/>
        <v>97---21</v>
      </c>
      <c r="C11431" t="s">
        <v>733</v>
      </c>
      <c r="D11431" t="s">
        <v>781</v>
      </c>
      <c r="E11431">
        <v>21</v>
      </c>
    </row>
    <row r="11432" spans="1:5" ht="13.5" customHeight="1">
      <c r="A11432">
        <v>97</v>
      </c>
      <c r="B11432" t="str">
        <f t="shared" si="178"/>
        <v>97---22</v>
      </c>
      <c r="C11432" t="s">
        <v>735</v>
      </c>
      <c r="D11432" t="s">
        <v>744</v>
      </c>
      <c r="E11432">
        <v>22</v>
      </c>
    </row>
    <row r="11433" spans="1:5" ht="13.5" customHeight="1">
      <c r="A11433">
        <v>97</v>
      </c>
      <c r="B11433" t="str">
        <f t="shared" si="178"/>
        <v>97---23</v>
      </c>
      <c r="C11433" t="s">
        <v>739</v>
      </c>
      <c r="D11433" t="s">
        <v>736</v>
      </c>
      <c r="E11433">
        <v>23</v>
      </c>
    </row>
    <row r="11434" spans="1:5" ht="13.5" customHeight="1">
      <c r="A11434">
        <v>97</v>
      </c>
      <c r="B11434" t="str">
        <f t="shared" si="178"/>
        <v>97---24</v>
      </c>
      <c r="C11434" t="s">
        <v>858</v>
      </c>
      <c r="D11434" t="s">
        <v>740</v>
      </c>
      <c r="E11434">
        <v>24</v>
      </c>
    </row>
    <row r="11435" spans="1:5" ht="13.5" customHeight="1">
      <c r="A11435">
        <v>97</v>
      </c>
      <c r="B11435" t="str">
        <f t="shared" si="178"/>
        <v>97---25</v>
      </c>
      <c r="C11435" t="s">
        <v>743</v>
      </c>
      <c r="D11435" t="s">
        <v>754</v>
      </c>
      <c r="E11435">
        <v>25</v>
      </c>
    </row>
    <row r="11436" spans="1:5" ht="13.5" customHeight="1">
      <c r="A11436">
        <v>97</v>
      </c>
      <c r="B11436" t="str">
        <f t="shared" si="178"/>
        <v>97---26</v>
      </c>
      <c r="C11436" t="s">
        <v>745</v>
      </c>
      <c r="D11436" t="s">
        <v>837</v>
      </c>
      <c r="E11436">
        <v>26</v>
      </c>
    </row>
    <row r="11437" spans="1:5" ht="13.5" customHeight="1">
      <c r="A11437">
        <v>97</v>
      </c>
      <c r="B11437" t="str">
        <f t="shared" si="178"/>
        <v>97---27</v>
      </c>
      <c r="C11437" t="s">
        <v>987</v>
      </c>
      <c r="D11437" t="s">
        <v>1263</v>
      </c>
      <c r="E11437">
        <v>27</v>
      </c>
    </row>
    <row r="11438" spans="1:5" ht="13.5" customHeight="1">
      <c r="A11438">
        <v>97</v>
      </c>
      <c r="B11438" t="str">
        <f t="shared" si="178"/>
        <v>97---28</v>
      </c>
      <c r="C11438" t="s">
        <v>989</v>
      </c>
      <c r="D11438" t="s">
        <v>738</v>
      </c>
      <c r="E11438">
        <v>28</v>
      </c>
    </row>
    <row r="11439" spans="1:5" ht="13.5" customHeight="1">
      <c r="A11439">
        <v>97</v>
      </c>
      <c r="B11439" t="str">
        <f t="shared" si="178"/>
        <v>97---29</v>
      </c>
      <c r="C11439" t="s">
        <v>747</v>
      </c>
      <c r="D11439" t="s">
        <v>1154</v>
      </c>
      <c r="E11439">
        <v>29</v>
      </c>
    </row>
    <row r="11440" spans="1:5" ht="13.5" customHeight="1">
      <c r="A11440">
        <v>97</v>
      </c>
      <c r="B11440" t="str">
        <f t="shared" si="178"/>
        <v>97---30</v>
      </c>
      <c r="C11440" t="s">
        <v>1094</v>
      </c>
      <c r="D11440" t="s">
        <v>790</v>
      </c>
      <c r="E11440">
        <v>30</v>
      </c>
    </row>
    <row r="11441" spans="1:5" ht="13.5" customHeight="1">
      <c r="A11441">
        <v>97</v>
      </c>
      <c r="B11441" t="str">
        <f t="shared" si="178"/>
        <v>97---31</v>
      </c>
      <c r="C11441" t="s">
        <v>819</v>
      </c>
      <c r="D11441" t="s">
        <v>756</v>
      </c>
      <c r="E11441">
        <v>31</v>
      </c>
    </row>
    <row r="11442" spans="1:5" ht="13.5" customHeight="1">
      <c r="A11442">
        <v>97</v>
      </c>
      <c r="B11442" t="str">
        <f t="shared" si="178"/>
        <v>97---32</v>
      </c>
      <c r="C11442" t="s">
        <v>1074</v>
      </c>
      <c r="D11442" t="s">
        <v>880</v>
      </c>
      <c r="E11442">
        <v>32</v>
      </c>
    </row>
    <row r="11443" spans="1:5" ht="13.5" customHeight="1">
      <c r="A11443">
        <v>97</v>
      </c>
      <c r="B11443" t="str">
        <f t="shared" si="178"/>
        <v>97---33</v>
      </c>
      <c r="C11443" t="s">
        <v>820</v>
      </c>
      <c r="D11443" t="s">
        <v>882</v>
      </c>
      <c r="E11443">
        <v>33</v>
      </c>
    </row>
    <row r="11444" spans="1:5" ht="13.5" customHeight="1">
      <c r="A11444">
        <v>97</v>
      </c>
      <c r="B11444" t="str">
        <f t="shared" si="178"/>
        <v>97---34</v>
      </c>
      <c r="C11444" t="s">
        <v>824</v>
      </c>
      <c r="D11444" t="s">
        <v>752</v>
      </c>
      <c r="E11444">
        <v>34</v>
      </c>
    </row>
    <row r="11445" spans="1:5" ht="13.5" customHeight="1">
      <c r="A11445">
        <v>97</v>
      </c>
      <c r="B11445" t="str">
        <f t="shared" si="178"/>
        <v>97---35</v>
      </c>
      <c r="C11445" t="s">
        <v>828</v>
      </c>
      <c r="D11445" t="s">
        <v>818</v>
      </c>
      <c r="E11445">
        <v>35</v>
      </c>
    </row>
    <row r="11446" spans="1:5" ht="13.5" customHeight="1">
      <c r="A11446">
        <v>97</v>
      </c>
      <c r="B11446" t="str">
        <f t="shared" si="178"/>
        <v>97---36</v>
      </c>
      <c r="C11446" t="s">
        <v>940</v>
      </c>
      <c r="D11446" t="s">
        <v>1239</v>
      </c>
      <c r="E11446">
        <v>36</v>
      </c>
    </row>
    <row r="11447" spans="1:5" ht="13.5" customHeight="1">
      <c r="A11447">
        <v>97</v>
      </c>
      <c r="B11447" t="str">
        <f t="shared" si="178"/>
        <v>97---37</v>
      </c>
      <c r="C11447" t="s">
        <v>759</v>
      </c>
      <c r="D11447" t="s">
        <v>823</v>
      </c>
      <c r="E11447">
        <v>37</v>
      </c>
    </row>
    <row r="11448" spans="1:5" ht="13.5" customHeight="1">
      <c r="A11448">
        <v>97</v>
      </c>
      <c r="B11448" t="str">
        <f t="shared" si="178"/>
        <v>97---38</v>
      </c>
      <c r="C11448" t="s">
        <v>830</v>
      </c>
      <c r="D11448" t="s">
        <v>1240</v>
      </c>
      <c r="E11448">
        <v>38</v>
      </c>
    </row>
    <row r="11449" spans="1:5" ht="13.5" customHeight="1">
      <c r="A11449">
        <v>97</v>
      </c>
      <c r="B11449" t="str">
        <f t="shared" si="178"/>
        <v>97---39</v>
      </c>
      <c r="C11449" t="s">
        <v>860</v>
      </c>
      <c r="D11449" t="s">
        <v>1099</v>
      </c>
      <c r="E11449">
        <v>39</v>
      </c>
    </row>
    <row r="11450" spans="1:5" ht="13.5" customHeight="1">
      <c r="A11450">
        <v>97</v>
      </c>
      <c r="B11450" t="str">
        <f t="shared" si="178"/>
        <v>97---40</v>
      </c>
      <c r="C11450" t="s">
        <v>866</v>
      </c>
      <c r="D11450" t="s">
        <v>831</v>
      </c>
      <c r="E11450">
        <v>40</v>
      </c>
    </row>
    <row r="11451" spans="1:5" ht="13.5" customHeight="1">
      <c r="A11451">
        <v>97</v>
      </c>
      <c r="B11451" t="str">
        <f t="shared" si="178"/>
        <v>97---41</v>
      </c>
      <c r="C11451" t="s">
        <v>1252</v>
      </c>
      <c r="D11451" t="s">
        <v>1283</v>
      </c>
      <c r="E11451">
        <v>41</v>
      </c>
    </row>
    <row r="11452" spans="1:5" ht="13.5" customHeight="1">
      <c r="A11452">
        <v>97</v>
      </c>
      <c r="B11452" t="str">
        <f t="shared" si="178"/>
        <v>97---42</v>
      </c>
      <c r="C11452" t="s">
        <v>868</v>
      </c>
      <c r="D11452" t="s">
        <v>758</v>
      </c>
      <c r="E11452">
        <v>42</v>
      </c>
    </row>
    <row r="11453" spans="1:5" ht="13.5" customHeight="1">
      <c r="A11453">
        <v>97</v>
      </c>
      <c r="B11453" t="str">
        <f t="shared" si="178"/>
        <v>97---43</v>
      </c>
      <c r="C11453" t="s">
        <v>969</v>
      </c>
      <c r="D11453" t="s">
        <v>802</v>
      </c>
      <c r="E11453">
        <v>43</v>
      </c>
    </row>
    <row r="11454" spans="1:5" ht="13.5" customHeight="1">
      <c r="A11454">
        <v>97</v>
      </c>
      <c r="B11454" t="str">
        <f t="shared" si="178"/>
        <v>97---44</v>
      </c>
      <c r="C11454" t="s">
        <v>896</v>
      </c>
      <c r="D11454" t="s">
        <v>1202</v>
      </c>
      <c r="E11454">
        <v>44</v>
      </c>
    </row>
    <row r="11455" spans="1:5" ht="13.5" customHeight="1">
      <c r="A11455">
        <v>97</v>
      </c>
      <c r="B11455" t="str">
        <f t="shared" si="178"/>
        <v>97---45</v>
      </c>
      <c r="C11455" t="s">
        <v>5912</v>
      </c>
      <c r="D11455" t="s">
        <v>764</v>
      </c>
      <c r="E11455">
        <v>45</v>
      </c>
    </row>
    <row r="11456" spans="1:5" ht="13.5" customHeight="1">
      <c r="A11456">
        <v>97</v>
      </c>
      <c r="B11456" t="str">
        <f t="shared" si="178"/>
        <v>97---46</v>
      </c>
      <c r="C11456" t="s">
        <v>5947</v>
      </c>
      <c r="D11456" t="s">
        <v>884</v>
      </c>
      <c r="E11456">
        <v>46</v>
      </c>
    </row>
    <row r="11457" spans="1:5" ht="13.5" customHeight="1">
      <c r="A11457">
        <v>97</v>
      </c>
      <c r="B11457" t="str">
        <f t="shared" si="178"/>
        <v>97---47</v>
      </c>
      <c r="C11457" t="s">
        <v>5948</v>
      </c>
      <c r="D11457" t="s">
        <v>886</v>
      </c>
      <c r="E11457">
        <v>47</v>
      </c>
    </row>
    <row r="11458" spans="1:5" ht="13.5" customHeight="1">
      <c r="A11458">
        <v>97</v>
      </c>
      <c r="B11458" t="str">
        <f t="shared" si="178"/>
        <v>97---48</v>
      </c>
      <c r="C11458" t="s">
        <v>5925</v>
      </c>
      <c r="D11458" t="s">
        <v>798</v>
      </c>
      <c r="E11458">
        <v>48</v>
      </c>
    </row>
    <row r="11459" spans="1:5" ht="13.5" customHeight="1">
      <c r="A11459">
        <v>97</v>
      </c>
      <c r="B11459" t="str">
        <f t="shared" ref="B11459:B11522" si="179">A11459&amp;"---"&amp;E11459</f>
        <v>97---49</v>
      </c>
      <c r="C11459" t="s">
        <v>5915</v>
      </c>
      <c r="D11459" t="s">
        <v>772</v>
      </c>
      <c r="E11459">
        <v>49</v>
      </c>
    </row>
    <row r="11460" spans="1:5" ht="13.5" customHeight="1">
      <c r="A11460">
        <v>97</v>
      </c>
      <c r="B11460" t="str">
        <f t="shared" si="179"/>
        <v>97---50</v>
      </c>
      <c r="C11460" t="s">
        <v>5926</v>
      </c>
      <c r="D11460" t="s">
        <v>843</v>
      </c>
      <c r="E11460">
        <v>50</v>
      </c>
    </row>
    <row r="11461" spans="1:5" ht="13.5" customHeight="1">
      <c r="A11461">
        <v>97</v>
      </c>
      <c r="B11461" t="str">
        <f t="shared" si="179"/>
        <v>97---51</v>
      </c>
      <c r="C11461" t="s">
        <v>5917</v>
      </c>
      <c r="D11461" t="s">
        <v>789</v>
      </c>
      <c r="E11461">
        <v>51</v>
      </c>
    </row>
    <row r="11462" spans="1:5" ht="13.5" customHeight="1">
      <c r="A11462">
        <v>97</v>
      </c>
      <c r="B11462" t="str">
        <f t="shared" si="179"/>
        <v>97---52</v>
      </c>
      <c r="C11462" t="s">
        <v>5918</v>
      </c>
      <c r="D11462" t="s">
        <v>770</v>
      </c>
      <c r="E11462">
        <v>52</v>
      </c>
    </row>
    <row r="11463" spans="1:5" ht="13.5" customHeight="1">
      <c r="A11463">
        <v>97</v>
      </c>
      <c r="B11463" t="str">
        <f t="shared" si="179"/>
        <v>97---53</v>
      </c>
      <c r="C11463" t="s">
        <v>5931</v>
      </c>
      <c r="D11463" t="s">
        <v>1044</v>
      </c>
      <c r="E11463">
        <v>53</v>
      </c>
    </row>
    <row r="11464" spans="1:5" ht="13.5" customHeight="1">
      <c r="A11464">
        <v>97</v>
      </c>
      <c r="B11464" t="str">
        <f t="shared" si="179"/>
        <v>97---54</v>
      </c>
      <c r="C11464" t="s">
        <v>5963</v>
      </c>
      <c r="D11464" t="s">
        <v>937</v>
      </c>
      <c r="E11464">
        <v>54</v>
      </c>
    </row>
    <row r="11465" spans="1:5" ht="13.5" customHeight="1">
      <c r="A11465">
        <v>97</v>
      </c>
      <c r="B11465" t="str">
        <f t="shared" si="179"/>
        <v>97---55</v>
      </c>
      <c r="C11465" t="s">
        <v>5919</v>
      </c>
      <c r="D11465" t="s">
        <v>725</v>
      </c>
      <c r="E11465">
        <v>55</v>
      </c>
    </row>
    <row r="11466" spans="1:5" ht="13.5" customHeight="1">
      <c r="A11466">
        <v>97</v>
      </c>
      <c r="B11466" t="str">
        <f t="shared" si="179"/>
        <v>97---56</v>
      </c>
      <c r="C11466" t="s">
        <v>5941</v>
      </c>
      <c r="D11466" t="s">
        <v>861</v>
      </c>
      <c r="E11466">
        <v>56</v>
      </c>
    </row>
    <row r="11467" spans="1:5" ht="13.5" customHeight="1">
      <c r="A11467">
        <v>97</v>
      </c>
      <c r="B11467" t="str">
        <f t="shared" si="179"/>
        <v>97---57</v>
      </c>
      <c r="C11467" t="s">
        <v>5920</v>
      </c>
      <c r="D11467" t="s">
        <v>762</v>
      </c>
      <c r="E11467">
        <v>57</v>
      </c>
    </row>
    <row r="11468" spans="1:5" ht="13.5" customHeight="1">
      <c r="A11468">
        <v>97</v>
      </c>
      <c r="B11468" t="str">
        <f t="shared" si="179"/>
        <v>97---58</v>
      </c>
      <c r="C11468" t="s">
        <v>5927</v>
      </c>
      <c r="D11468" t="s">
        <v>1115</v>
      </c>
      <c r="E11468">
        <v>58</v>
      </c>
    </row>
    <row r="11469" spans="1:5" ht="13.5" customHeight="1">
      <c r="A11469">
        <v>97</v>
      </c>
      <c r="B11469" t="str">
        <f t="shared" si="179"/>
        <v>97---59</v>
      </c>
      <c r="C11469" t="s">
        <v>5921</v>
      </c>
      <c r="D11469" t="s">
        <v>786</v>
      </c>
      <c r="E11469">
        <v>59</v>
      </c>
    </row>
    <row r="11470" spans="1:5" ht="13.5" customHeight="1">
      <c r="A11470">
        <v>97</v>
      </c>
      <c r="B11470" t="str">
        <f t="shared" si="179"/>
        <v>97---60</v>
      </c>
      <c r="C11470" t="s">
        <v>5923</v>
      </c>
      <c r="D11470" t="s">
        <v>766</v>
      </c>
      <c r="E11470">
        <v>60</v>
      </c>
    </row>
    <row r="11471" spans="1:5" ht="13.5" customHeight="1">
      <c r="A11471">
        <v>293</v>
      </c>
      <c r="B11471" t="str">
        <f t="shared" si="179"/>
        <v>293---1</v>
      </c>
      <c r="C11471" t="s">
        <v>4216</v>
      </c>
      <c r="D11471" t="s">
        <v>1002</v>
      </c>
      <c r="E11471">
        <v>1</v>
      </c>
    </row>
    <row r="11472" spans="1:5" ht="13.5" customHeight="1">
      <c r="A11472">
        <v>293</v>
      </c>
      <c r="B11472" t="str">
        <f t="shared" si="179"/>
        <v>293---2</v>
      </c>
      <c r="C11472" t="s">
        <v>4216</v>
      </c>
      <c r="D11472" t="s">
        <v>957</v>
      </c>
      <c r="E11472">
        <v>2</v>
      </c>
    </row>
    <row r="11473" spans="1:5" ht="13.5" customHeight="1">
      <c r="A11473">
        <v>293</v>
      </c>
      <c r="B11473" t="str">
        <f t="shared" si="179"/>
        <v>293---3</v>
      </c>
      <c r="C11473" t="s">
        <v>4216</v>
      </c>
      <c r="D11473" t="s">
        <v>972</v>
      </c>
      <c r="E11473">
        <v>3</v>
      </c>
    </row>
    <row r="11474" spans="1:5" ht="13.5" customHeight="1">
      <c r="A11474">
        <v>293</v>
      </c>
      <c r="B11474" t="str">
        <f t="shared" si="179"/>
        <v>293---4</v>
      </c>
      <c r="C11474" t="s">
        <v>4216</v>
      </c>
      <c r="D11474" t="s">
        <v>844</v>
      </c>
      <c r="E11474">
        <v>4</v>
      </c>
    </row>
    <row r="11475" spans="1:5" ht="13.5" customHeight="1">
      <c r="A11475">
        <v>293</v>
      </c>
      <c r="B11475" t="str">
        <f t="shared" si="179"/>
        <v>293---5</v>
      </c>
      <c r="C11475" t="s">
        <v>4216</v>
      </c>
      <c r="D11475" t="s">
        <v>961</v>
      </c>
      <c r="E11475">
        <v>5</v>
      </c>
    </row>
    <row r="11476" spans="1:5" ht="13.5" customHeight="1">
      <c r="A11476">
        <v>293</v>
      </c>
      <c r="B11476" t="str">
        <f t="shared" si="179"/>
        <v>293---6</v>
      </c>
      <c r="C11476" t="s">
        <v>4216</v>
      </c>
      <c r="D11476" t="s">
        <v>812</v>
      </c>
      <c r="E11476">
        <v>6</v>
      </c>
    </row>
    <row r="11477" spans="1:5" ht="13.5" customHeight="1">
      <c r="A11477">
        <v>293</v>
      </c>
      <c r="B11477" t="str">
        <f t="shared" si="179"/>
        <v>293---7</v>
      </c>
      <c r="C11477" t="s">
        <v>4216</v>
      </c>
      <c r="D11477" t="s">
        <v>805</v>
      </c>
      <c r="E11477">
        <v>7</v>
      </c>
    </row>
    <row r="11478" spans="1:5" ht="13.5" customHeight="1">
      <c r="A11478">
        <v>293</v>
      </c>
      <c r="B11478" t="str">
        <f t="shared" si="179"/>
        <v>293---8</v>
      </c>
      <c r="C11478" t="s">
        <v>4216</v>
      </c>
      <c r="D11478" t="s">
        <v>1021</v>
      </c>
      <c r="E11478">
        <v>8</v>
      </c>
    </row>
    <row r="11479" spans="1:5" ht="13.5" customHeight="1">
      <c r="A11479">
        <v>293</v>
      </c>
      <c r="B11479" t="str">
        <f t="shared" si="179"/>
        <v>293---9</v>
      </c>
      <c r="C11479" t="s">
        <v>4216</v>
      </c>
      <c r="D11479" t="s">
        <v>984</v>
      </c>
      <c r="E11479">
        <v>9</v>
      </c>
    </row>
    <row r="11480" spans="1:5" ht="13.5" customHeight="1">
      <c r="A11480">
        <v>293</v>
      </c>
      <c r="B11480" t="str">
        <f t="shared" si="179"/>
        <v>293---10</v>
      </c>
      <c r="C11480" t="s">
        <v>4216</v>
      </c>
      <c r="D11480" t="s">
        <v>1153</v>
      </c>
      <c r="E11480">
        <v>10</v>
      </c>
    </row>
    <row r="11481" spans="1:5" ht="13.5" customHeight="1">
      <c r="A11481">
        <v>293</v>
      </c>
      <c r="B11481" t="str">
        <f t="shared" si="179"/>
        <v>293---11</v>
      </c>
      <c r="C11481" t="s">
        <v>4270</v>
      </c>
      <c r="D11481" t="s">
        <v>848</v>
      </c>
      <c r="E11481">
        <v>11</v>
      </c>
    </row>
    <row r="11482" spans="1:5" ht="13.5" customHeight="1">
      <c r="A11482">
        <v>293</v>
      </c>
      <c r="B11482" t="str">
        <f t="shared" si="179"/>
        <v>293---12</v>
      </c>
      <c r="C11482" t="s">
        <v>4268</v>
      </c>
      <c r="D11482" t="s">
        <v>1154</v>
      </c>
      <c r="E11482">
        <v>12</v>
      </c>
    </row>
    <row r="11483" spans="1:5" ht="13.5" customHeight="1">
      <c r="A11483">
        <v>293</v>
      </c>
      <c r="B11483" t="str">
        <f t="shared" si="179"/>
        <v>293---13</v>
      </c>
      <c r="C11483" t="s">
        <v>4276</v>
      </c>
      <c r="D11483" t="s">
        <v>998</v>
      </c>
      <c r="E11483">
        <v>13</v>
      </c>
    </row>
    <row r="11484" spans="1:5" ht="13.5" customHeight="1">
      <c r="A11484">
        <v>293</v>
      </c>
      <c r="B11484" t="str">
        <f t="shared" si="179"/>
        <v>293---14</v>
      </c>
      <c r="C11484" t="s">
        <v>4231</v>
      </c>
      <c r="D11484" t="s">
        <v>1355</v>
      </c>
      <c r="E11484">
        <v>14</v>
      </c>
    </row>
    <row r="11485" spans="1:5" ht="13.5" customHeight="1">
      <c r="A11485">
        <v>293</v>
      </c>
      <c r="B11485" t="str">
        <f t="shared" si="179"/>
        <v>293---15</v>
      </c>
      <c r="C11485" t="s">
        <v>4264</v>
      </c>
      <c r="D11485" t="s">
        <v>831</v>
      </c>
      <c r="E11485">
        <v>15</v>
      </c>
    </row>
    <row r="11486" spans="1:5" ht="13.5" customHeight="1">
      <c r="A11486">
        <v>293</v>
      </c>
      <c r="B11486" t="str">
        <f t="shared" si="179"/>
        <v>293---16</v>
      </c>
      <c r="C11486" t="s">
        <v>4272</v>
      </c>
      <c r="D11486" t="s">
        <v>1158</v>
      </c>
      <c r="E11486">
        <v>16</v>
      </c>
    </row>
    <row r="11487" spans="1:5" ht="13.5" customHeight="1">
      <c r="A11487">
        <v>293</v>
      </c>
      <c r="B11487" t="str">
        <f t="shared" si="179"/>
        <v>293---17</v>
      </c>
      <c r="C11487" t="s">
        <v>4245</v>
      </c>
      <c r="D11487" t="s">
        <v>996</v>
      </c>
      <c r="E11487">
        <v>17</v>
      </c>
    </row>
    <row r="11488" spans="1:5" ht="13.5" customHeight="1">
      <c r="A11488">
        <v>293</v>
      </c>
      <c r="B11488" t="str">
        <f t="shared" si="179"/>
        <v>293---18</v>
      </c>
      <c r="C11488" t="s">
        <v>4257</v>
      </c>
      <c r="D11488" t="s">
        <v>1085</v>
      </c>
      <c r="E11488">
        <v>18</v>
      </c>
    </row>
    <row r="11489" spans="1:5" ht="13.5" customHeight="1">
      <c r="A11489">
        <v>293</v>
      </c>
      <c r="B11489" t="str">
        <f t="shared" si="179"/>
        <v>293---19</v>
      </c>
      <c r="C11489" t="s">
        <v>4280</v>
      </c>
      <c r="D11489" t="s">
        <v>917</v>
      </c>
      <c r="E11489">
        <v>19</v>
      </c>
    </row>
    <row r="11490" spans="1:5" ht="13.5" customHeight="1">
      <c r="A11490">
        <v>293</v>
      </c>
      <c r="B11490" t="str">
        <f t="shared" si="179"/>
        <v>293---20</v>
      </c>
      <c r="C11490" t="s">
        <v>5928</v>
      </c>
      <c r="D11490" t="s">
        <v>1254</v>
      </c>
      <c r="E11490">
        <v>20</v>
      </c>
    </row>
    <row r="11491" spans="1:5" ht="13.5" customHeight="1">
      <c r="A11491">
        <v>293</v>
      </c>
      <c r="B11491" t="str">
        <f t="shared" si="179"/>
        <v>293---21</v>
      </c>
      <c r="C11491" t="s">
        <v>727</v>
      </c>
      <c r="D11491" t="s">
        <v>1308</v>
      </c>
      <c r="E11491">
        <v>21</v>
      </c>
    </row>
    <row r="11492" spans="1:5" ht="13.5" customHeight="1">
      <c r="A11492">
        <v>293</v>
      </c>
      <c r="B11492" t="str">
        <f t="shared" si="179"/>
        <v>293---22</v>
      </c>
      <c r="C11492" t="s">
        <v>1072</v>
      </c>
      <c r="D11492" t="s">
        <v>1220</v>
      </c>
      <c r="E11492">
        <v>22</v>
      </c>
    </row>
    <row r="11493" spans="1:5" ht="13.5" customHeight="1">
      <c r="A11493">
        <v>293</v>
      </c>
      <c r="B11493" t="str">
        <f t="shared" si="179"/>
        <v>293---23</v>
      </c>
      <c r="C11493" t="s">
        <v>1017</v>
      </c>
      <c r="D11493" t="s">
        <v>796</v>
      </c>
      <c r="E11493">
        <v>23</v>
      </c>
    </row>
    <row r="11494" spans="1:5" ht="13.5" customHeight="1">
      <c r="A11494">
        <v>293</v>
      </c>
      <c r="B11494" t="str">
        <f t="shared" si="179"/>
        <v>293---24</v>
      </c>
      <c r="C11494" t="s">
        <v>731</v>
      </c>
      <c r="D11494" t="s">
        <v>800</v>
      </c>
      <c r="E11494">
        <v>24</v>
      </c>
    </row>
    <row r="11495" spans="1:5" ht="13.5" customHeight="1">
      <c r="A11495">
        <v>293</v>
      </c>
      <c r="B11495" t="str">
        <f t="shared" si="179"/>
        <v>293---25</v>
      </c>
      <c r="C11495" t="s">
        <v>797</v>
      </c>
      <c r="D11495" t="s">
        <v>1081</v>
      </c>
      <c r="E11495">
        <v>25</v>
      </c>
    </row>
    <row r="11496" spans="1:5" ht="13.5" customHeight="1">
      <c r="A11496">
        <v>293</v>
      </c>
      <c r="B11496" t="str">
        <f t="shared" si="179"/>
        <v>293---26</v>
      </c>
      <c r="C11496" t="s">
        <v>737</v>
      </c>
      <c r="D11496" t="s">
        <v>996</v>
      </c>
      <c r="E11496">
        <v>26</v>
      </c>
    </row>
    <row r="11497" spans="1:5" ht="13.5" customHeight="1">
      <c r="A11497">
        <v>293</v>
      </c>
      <c r="B11497" t="str">
        <f t="shared" si="179"/>
        <v>293---27</v>
      </c>
      <c r="C11497" t="s">
        <v>888</v>
      </c>
      <c r="D11497" t="s">
        <v>1073</v>
      </c>
      <c r="E11497">
        <v>27</v>
      </c>
    </row>
    <row r="11498" spans="1:5" ht="13.5" customHeight="1">
      <c r="A11498">
        <v>293</v>
      </c>
      <c r="B11498" t="str">
        <f t="shared" si="179"/>
        <v>293---28</v>
      </c>
      <c r="C11498" t="s">
        <v>743</v>
      </c>
      <c r="D11498" t="s">
        <v>754</v>
      </c>
      <c r="E11498">
        <v>28</v>
      </c>
    </row>
    <row r="11499" spans="1:5" ht="13.5" customHeight="1">
      <c r="A11499">
        <v>293</v>
      </c>
      <c r="B11499" t="str">
        <f t="shared" si="179"/>
        <v>293---29</v>
      </c>
      <c r="C11499" t="s">
        <v>915</v>
      </c>
      <c r="D11499" t="s">
        <v>939</v>
      </c>
      <c r="E11499">
        <v>29</v>
      </c>
    </row>
    <row r="11500" spans="1:5" ht="13.5" customHeight="1">
      <c r="A11500">
        <v>293</v>
      </c>
      <c r="B11500" t="str">
        <f t="shared" si="179"/>
        <v>293---30</v>
      </c>
      <c r="C11500" t="s">
        <v>987</v>
      </c>
      <c r="D11500" t="s">
        <v>1263</v>
      </c>
      <c r="E11500">
        <v>30</v>
      </c>
    </row>
    <row r="11501" spans="1:5" ht="13.5" customHeight="1">
      <c r="A11501">
        <v>293</v>
      </c>
      <c r="B11501" t="str">
        <f t="shared" si="179"/>
        <v>293---31</v>
      </c>
      <c r="C11501" t="s">
        <v>989</v>
      </c>
      <c r="D11501" t="s">
        <v>738</v>
      </c>
      <c r="E11501">
        <v>31</v>
      </c>
    </row>
    <row r="11502" spans="1:5" ht="13.5" customHeight="1">
      <c r="A11502">
        <v>293</v>
      </c>
      <c r="B11502" t="str">
        <f t="shared" si="179"/>
        <v>293---32</v>
      </c>
      <c r="C11502" t="s">
        <v>747</v>
      </c>
      <c r="D11502" t="s">
        <v>1154</v>
      </c>
      <c r="E11502">
        <v>32</v>
      </c>
    </row>
    <row r="11503" spans="1:5" ht="13.5" customHeight="1">
      <c r="A11503">
        <v>293</v>
      </c>
      <c r="B11503" t="str">
        <f t="shared" si="179"/>
        <v>293---33</v>
      </c>
      <c r="C11503" t="s">
        <v>819</v>
      </c>
      <c r="D11503" t="s">
        <v>756</v>
      </c>
      <c r="E11503">
        <v>33</v>
      </c>
    </row>
    <row r="11504" spans="1:5" ht="13.5" customHeight="1">
      <c r="A11504">
        <v>293</v>
      </c>
      <c r="B11504" t="str">
        <f t="shared" si="179"/>
        <v>293---34</v>
      </c>
      <c r="C11504" t="s">
        <v>1074</v>
      </c>
      <c r="D11504" t="s">
        <v>880</v>
      </c>
      <c r="E11504">
        <v>34</v>
      </c>
    </row>
    <row r="11505" spans="1:5" ht="13.5" customHeight="1">
      <c r="A11505">
        <v>293</v>
      </c>
      <c r="B11505" t="str">
        <f t="shared" si="179"/>
        <v>293---35</v>
      </c>
      <c r="C11505" t="s">
        <v>1019</v>
      </c>
      <c r="D11505" t="s">
        <v>734</v>
      </c>
      <c r="E11505">
        <v>35</v>
      </c>
    </row>
    <row r="11506" spans="1:5" ht="13.5" customHeight="1">
      <c r="A11506">
        <v>293</v>
      </c>
      <c r="B11506" t="str">
        <f t="shared" si="179"/>
        <v>293---36</v>
      </c>
      <c r="C11506" t="s">
        <v>820</v>
      </c>
      <c r="D11506" t="s">
        <v>882</v>
      </c>
      <c r="E11506">
        <v>36</v>
      </c>
    </row>
    <row r="11507" spans="1:5" ht="13.5" customHeight="1">
      <c r="A11507">
        <v>293</v>
      </c>
      <c r="B11507" t="str">
        <f t="shared" si="179"/>
        <v>293---37</v>
      </c>
      <c r="C11507" t="s">
        <v>751</v>
      </c>
      <c r="D11507" t="s">
        <v>1281</v>
      </c>
      <c r="E11507">
        <v>37</v>
      </c>
    </row>
    <row r="11508" spans="1:5" ht="13.5" customHeight="1">
      <c r="A11508">
        <v>293</v>
      </c>
      <c r="B11508" t="str">
        <f t="shared" si="179"/>
        <v>293---38</v>
      </c>
      <c r="C11508" t="s">
        <v>1083</v>
      </c>
      <c r="D11508" t="s">
        <v>844</v>
      </c>
      <c r="E11508">
        <v>38</v>
      </c>
    </row>
    <row r="11509" spans="1:5" ht="13.5" customHeight="1">
      <c r="A11509">
        <v>293</v>
      </c>
      <c r="B11509" t="str">
        <f t="shared" si="179"/>
        <v>293---39</v>
      </c>
      <c r="C11509" t="s">
        <v>824</v>
      </c>
      <c r="D11509" t="s">
        <v>752</v>
      </c>
      <c r="E11509">
        <v>39</v>
      </c>
    </row>
    <row r="11510" spans="1:5" ht="13.5" customHeight="1">
      <c r="A11510">
        <v>293</v>
      </c>
      <c r="B11510" t="str">
        <f t="shared" si="179"/>
        <v>293---40</v>
      </c>
      <c r="C11510" t="s">
        <v>826</v>
      </c>
      <c r="D11510" t="s">
        <v>1079</v>
      </c>
      <c r="E11510">
        <v>40</v>
      </c>
    </row>
    <row r="11511" spans="1:5" ht="13.5" customHeight="1">
      <c r="A11511">
        <v>293</v>
      </c>
      <c r="B11511" t="str">
        <f t="shared" si="179"/>
        <v>293---41</v>
      </c>
      <c r="C11511" t="s">
        <v>753</v>
      </c>
      <c r="D11511" t="s">
        <v>1002</v>
      </c>
      <c r="E11511">
        <v>41</v>
      </c>
    </row>
    <row r="11512" spans="1:5" ht="13.5" customHeight="1">
      <c r="A11512">
        <v>293</v>
      </c>
      <c r="B11512" t="str">
        <f t="shared" si="179"/>
        <v>293---42</v>
      </c>
      <c r="C11512" t="s">
        <v>828</v>
      </c>
      <c r="D11512" t="s">
        <v>818</v>
      </c>
      <c r="E11512">
        <v>42</v>
      </c>
    </row>
    <row r="11513" spans="1:5" ht="13.5" customHeight="1">
      <c r="A11513">
        <v>293</v>
      </c>
      <c r="B11513" t="str">
        <f t="shared" si="179"/>
        <v>293---43</v>
      </c>
      <c r="C11513" t="s">
        <v>1197</v>
      </c>
      <c r="D11513" t="s">
        <v>1137</v>
      </c>
      <c r="E11513">
        <v>43</v>
      </c>
    </row>
    <row r="11514" spans="1:5" ht="13.5" customHeight="1">
      <c r="A11514">
        <v>293</v>
      </c>
      <c r="B11514" t="str">
        <f t="shared" si="179"/>
        <v>293---44</v>
      </c>
      <c r="C11514" t="s">
        <v>860</v>
      </c>
      <c r="D11514" t="s">
        <v>1099</v>
      </c>
      <c r="E11514">
        <v>44</v>
      </c>
    </row>
    <row r="11515" spans="1:5" ht="13.5" customHeight="1">
      <c r="A11515">
        <v>293</v>
      </c>
      <c r="B11515" t="str">
        <f t="shared" si="179"/>
        <v>293---45</v>
      </c>
      <c r="C11515" t="s">
        <v>991</v>
      </c>
      <c r="D11515" t="s">
        <v>966</v>
      </c>
      <c r="E11515">
        <v>45</v>
      </c>
    </row>
    <row r="11516" spans="1:5" ht="13.5" customHeight="1">
      <c r="A11516">
        <v>293</v>
      </c>
      <c r="B11516" t="str">
        <f t="shared" si="179"/>
        <v>293---46</v>
      </c>
      <c r="C11516" t="s">
        <v>864</v>
      </c>
      <c r="D11516" t="s">
        <v>957</v>
      </c>
      <c r="E11516">
        <v>46</v>
      </c>
    </row>
    <row r="11517" spans="1:5" ht="13.5" customHeight="1">
      <c r="A11517">
        <v>293</v>
      </c>
      <c r="B11517" t="str">
        <f t="shared" si="179"/>
        <v>293---47</v>
      </c>
      <c r="C11517" t="s">
        <v>866</v>
      </c>
      <c r="D11517" t="s">
        <v>831</v>
      </c>
      <c r="E11517">
        <v>47</v>
      </c>
    </row>
    <row r="11518" spans="1:5" ht="13.5" customHeight="1">
      <c r="A11518">
        <v>293</v>
      </c>
      <c r="B11518" t="str">
        <f t="shared" si="179"/>
        <v>293---48</v>
      </c>
      <c r="C11518" t="s">
        <v>1252</v>
      </c>
      <c r="D11518" t="s">
        <v>1283</v>
      </c>
      <c r="E11518">
        <v>48</v>
      </c>
    </row>
    <row r="11519" spans="1:5" ht="13.5" customHeight="1">
      <c r="A11519">
        <v>293</v>
      </c>
      <c r="B11519" t="str">
        <f t="shared" si="179"/>
        <v>293---49</v>
      </c>
      <c r="C11519" t="s">
        <v>836</v>
      </c>
      <c r="D11519" t="s">
        <v>835</v>
      </c>
      <c r="E11519">
        <v>49</v>
      </c>
    </row>
    <row r="11520" spans="1:5" ht="13.5" customHeight="1">
      <c r="A11520">
        <v>293</v>
      </c>
      <c r="B11520" t="str">
        <f t="shared" si="179"/>
        <v>293---50</v>
      </c>
      <c r="C11520" t="s">
        <v>1253</v>
      </c>
      <c r="D11520" t="s">
        <v>1228</v>
      </c>
      <c r="E11520">
        <v>50</v>
      </c>
    </row>
    <row r="11521" spans="1:5" ht="13.5" customHeight="1">
      <c r="A11521">
        <v>293</v>
      </c>
      <c r="B11521" t="str">
        <f t="shared" si="179"/>
        <v>293---51</v>
      </c>
      <c r="C11521" t="s">
        <v>765</v>
      </c>
      <c r="D11521" t="s">
        <v>1196</v>
      </c>
      <c r="E11521">
        <v>51</v>
      </c>
    </row>
    <row r="11522" spans="1:5" ht="13.5" customHeight="1">
      <c r="A11522">
        <v>293</v>
      </c>
      <c r="B11522" t="str">
        <f t="shared" si="179"/>
        <v>293---52</v>
      </c>
      <c r="C11522" t="s">
        <v>868</v>
      </c>
      <c r="D11522" t="s">
        <v>758</v>
      </c>
      <c r="E11522">
        <v>52</v>
      </c>
    </row>
    <row r="11523" spans="1:5" ht="13.5" customHeight="1">
      <c r="A11523">
        <v>293</v>
      </c>
      <c r="B11523" t="str">
        <f t="shared" ref="B11523:B11586" si="180">A11523&amp;"---"&amp;E11523</f>
        <v>293---53</v>
      </c>
      <c r="C11523" t="s">
        <v>1098</v>
      </c>
      <c r="D11523" t="s">
        <v>1206</v>
      </c>
      <c r="E11523">
        <v>53</v>
      </c>
    </row>
    <row r="11524" spans="1:5" ht="13.5" customHeight="1">
      <c r="A11524">
        <v>293</v>
      </c>
      <c r="B11524" t="str">
        <f t="shared" si="180"/>
        <v>293---54</v>
      </c>
      <c r="C11524" t="s">
        <v>948</v>
      </c>
      <c r="D11524" t="s">
        <v>1010</v>
      </c>
      <c r="E11524">
        <v>54</v>
      </c>
    </row>
    <row r="11525" spans="1:5" ht="13.5" customHeight="1">
      <c r="A11525">
        <v>293</v>
      </c>
      <c r="B11525" t="str">
        <f t="shared" si="180"/>
        <v>293---55</v>
      </c>
      <c r="C11525" t="s">
        <v>894</v>
      </c>
      <c r="D11525" t="s">
        <v>964</v>
      </c>
      <c r="E11525">
        <v>55</v>
      </c>
    </row>
    <row r="11526" spans="1:5" ht="13.5" customHeight="1">
      <c r="A11526">
        <v>293</v>
      </c>
      <c r="B11526" t="str">
        <f t="shared" si="180"/>
        <v>293---56</v>
      </c>
      <c r="C11526" t="s">
        <v>5912</v>
      </c>
      <c r="D11526" t="s">
        <v>764</v>
      </c>
      <c r="E11526">
        <v>56</v>
      </c>
    </row>
    <row r="11527" spans="1:5" ht="13.5" customHeight="1">
      <c r="A11527">
        <v>293</v>
      </c>
      <c r="B11527" t="str">
        <f t="shared" si="180"/>
        <v>293---57</v>
      </c>
      <c r="C11527" t="s">
        <v>5946</v>
      </c>
      <c r="D11527" t="s">
        <v>893</v>
      </c>
      <c r="E11527">
        <v>57</v>
      </c>
    </row>
    <row r="11528" spans="1:5" ht="13.5" customHeight="1">
      <c r="A11528">
        <v>293</v>
      </c>
      <c r="B11528" t="str">
        <f t="shared" si="180"/>
        <v>293---58</v>
      </c>
      <c r="C11528" t="s">
        <v>5947</v>
      </c>
      <c r="D11528" t="s">
        <v>884</v>
      </c>
      <c r="E11528">
        <v>58</v>
      </c>
    </row>
    <row r="11529" spans="1:5" ht="13.5" customHeight="1">
      <c r="A11529">
        <v>293</v>
      </c>
      <c r="B11529" t="str">
        <f t="shared" si="180"/>
        <v>293---59</v>
      </c>
      <c r="C11529" t="s">
        <v>5948</v>
      </c>
      <c r="D11529" t="s">
        <v>886</v>
      </c>
      <c r="E11529">
        <v>59</v>
      </c>
    </row>
    <row r="11530" spans="1:5" ht="13.5" customHeight="1">
      <c r="A11530">
        <v>293</v>
      </c>
      <c r="B11530" t="str">
        <f t="shared" si="180"/>
        <v>293---60</v>
      </c>
      <c r="C11530" t="s">
        <v>6000</v>
      </c>
      <c r="D11530" t="s">
        <v>1198</v>
      </c>
      <c r="E11530">
        <v>60</v>
      </c>
    </row>
    <row r="11531" spans="1:5" ht="13.5" customHeight="1">
      <c r="A11531">
        <v>293</v>
      </c>
      <c r="B11531" t="str">
        <f t="shared" si="180"/>
        <v>293---61</v>
      </c>
      <c r="C11531" t="s">
        <v>5969</v>
      </c>
      <c r="D11531" t="s">
        <v>961</v>
      </c>
      <c r="E11531">
        <v>61</v>
      </c>
    </row>
    <row r="11532" spans="1:5" ht="13.5" customHeight="1">
      <c r="A11532">
        <v>293</v>
      </c>
      <c r="B11532" t="str">
        <f t="shared" si="180"/>
        <v>293---62</v>
      </c>
      <c r="C11532" t="s">
        <v>5915</v>
      </c>
      <c r="D11532" t="s">
        <v>772</v>
      </c>
      <c r="E11532">
        <v>62</v>
      </c>
    </row>
    <row r="11533" spans="1:5" ht="13.5" customHeight="1">
      <c r="A11533">
        <v>293</v>
      </c>
      <c r="B11533" t="str">
        <f t="shared" si="180"/>
        <v>293---63</v>
      </c>
      <c r="C11533" t="s">
        <v>5917</v>
      </c>
      <c r="D11533" t="s">
        <v>789</v>
      </c>
      <c r="E11533">
        <v>63</v>
      </c>
    </row>
    <row r="11534" spans="1:5" ht="13.5" customHeight="1">
      <c r="A11534">
        <v>293</v>
      </c>
      <c r="B11534" t="str">
        <f t="shared" si="180"/>
        <v>293---64</v>
      </c>
      <c r="C11534" t="s">
        <v>5918</v>
      </c>
      <c r="D11534" t="s">
        <v>770</v>
      </c>
      <c r="E11534">
        <v>64</v>
      </c>
    </row>
    <row r="11535" spans="1:5" ht="13.5" customHeight="1">
      <c r="A11535">
        <v>293</v>
      </c>
      <c r="B11535" t="str">
        <f t="shared" si="180"/>
        <v>293---65</v>
      </c>
      <c r="C11535" t="s">
        <v>5931</v>
      </c>
      <c r="D11535" t="s">
        <v>1044</v>
      </c>
      <c r="E11535">
        <v>65</v>
      </c>
    </row>
    <row r="11536" spans="1:5" ht="13.5" customHeight="1">
      <c r="A11536">
        <v>293</v>
      </c>
      <c r="B11536" t="str">
        <f t="shared" si="180"/>
        <v>293---66</v>
      </c>
      <c r="C11536" t="s">
        <v>5963</v>
      </c>
      <c r="D11536" t="s">
        <v>937</v>
      </c>
      <c r="E11536">
        <v>66</v>
      </c>
    </row>
    <row r="11537" spans="1:5" ht="13.5" customHeight="1">
      <c r="A11537">
        <v>293</v>
      </c>
      <c r="B11537" t="str">
        <f t="shared" si="180"/>
        <v>293---67</v>
      </c>
      <c r="C11537" t="s">
        <v>5994</v>
      </c>
      <c r="D11537" t="s">
        <v>984</v>
      </c>
      <c r="E11537">
        <v>67</v>
      </c>
    </row>
    <row r="11538" spans="1:5" ht="13.5" customHeight="1">
      <c r="A11538">
        <v>293</v>
      </c>
      <c r="B11538" t="str">
        <f t="shared" si="180"/>
        <v>293---68</v>
      </c>
      <c r="C11538" t="s">
        <v>5979</v>
      </c>
      <c r="D11538" t="s">
        <v>1071</v>
      </c>
      <c r="E11538">
        <v>68</v>
      </c>
    </row>
    <row r="11539" spans="1:5" ht="13.5" customHeight="1">
      <c r="A11539">
        <v>293</v>
      </c>
      <c r="B11539" t="str">
        <f t="shared" si="180"/>
        <v>293---69</v>
      </c>
      <c r="C11539" t="s">
        <v>6004</v>
      </c>
      <c r="D11539" t="s">
        <v>960</v>
      </c>
      <c r="E11539">
        <v>69</v>
      </c>
    </row>
    <row r="11540" spans="1:5" ht="13.5" customHeight="1">
      <c r="A11540">
        <v>293</v>
      </c>
      <c r="B11540" t="str">
        <f t="shared" si="180"/>
        <v>293---70</v>
      </c>
      <c r="C11540" t="s">
        <v>5956</v>
      </c>
      <c r="D11540" t="s">
        <v>917</v>
      </c>
      <c r="E11540">
        <v>70</v>
      </c>
    </row>
    <row r="11541" spans="1:5" ht="13.5" customHeight="1">
      <c r="A11541">
        <v>293</v>
      </c>
      <c r="B11541" t="str">
        <f t="shared" si="180"/>
        <v>293---71</v>
      </c>
      <c r="C11541" t="s">
        <v>6013</v>
      </c>
      <c r="D11541" t="s">
        <v>968</v>
      </c>
      <c r="E11541">
        <v>71</v>
      </c>
    </row>
    <row r="11542" spans="1:5" ht="13.5" customHeight="1">
      <c r="A11542">
        <v>293</v>
      </c>
      <c r="B11542" t="str">
        <f t="shared" si="180"/>
        <v>293---72</v>
      </c>
      <c r="C11542" t="s">
        <v>5941</v>
      </c>
      <c r="D11542" t="s">
        <v>861</v>
      </c>
      <c r="E11542">
        <v>72</v>
      </c>
    </row>
    <row r="11543" spans="1:5" ht="13.5" customHeight="1">
      <c r="A11543">
        <v>293</v>
      </c>
      <c r="B11543" t="str">
        <f t="shared" si="180"/>
        <v>293---73</v>
      </c>
      <c r="C11543" t="s">
        <v>5973</v>
      </c>
      <c r="D11543" t="s">
        <v>1158</v>
      </c>
      <c r="E11543">
        <v>73</v>
      </c>
    </row>
    <row r="11544" spans="1:5" ht="13.5" customHeight="1">
      <c r="A11544">
        <v>293</v>
      </c>
      <c r="B11544" t="str">
        <f t="shared" si="180"/>
        <v>293---74</v>
      </c>
      <c r="C11544" t="s">
        <v>5989</v>
      </c>
      <c r="D11544" t="s">
        <v>1185</v>
      </c>
      <c r="E11544">
        <v>74</v>
      </c>
    </row>
    <row r="11545" spans="1:5" ht="13.5" customHeight="1">
      <c r="A11545">
        <v>293</v>
      </c>
      <c r="B11545" t="str">
        <f t="shared" si="180"/>
        <v>293---75</v>
      </c>
      <c r="C11545" t="s">
        <v>5996</v>
      </c>
      <c r="D11545" t="s">
        <v>1356</v>
      </c>
      <c r="E11545">
        <v>75</v>
      </c>
    </row>
    <row r="11546" spans="1:5" ht="13.5" customHeight="1">
      <c r="A11546">
        <v>266</v>
      </c>
      <c r="B11546" t="str">
        <f t="shared" si="180"/>
        <v>266---1</v>
      </c>
      <c r="C11546" t="s">
        <v>4216</v>
      </c>
      <c r="D11546" t="s">
        <v>1256</v>
      </c>
      <c r="E11546">
        <v>1</v>
      </c>
    </row>
    <row r="11547" spans="1:5" ht="13.5" customHeight="1">
      <c r="A11547">
        <v>266</v>
      </c>
      <c r="B11547" t="str">
        <f t="shared" si="180"/>
        <v>266---2</v>
      </c>
      <c r="C11547" t="s">
        <v>4216</v>
      </c>
      <c r="D11547" t="s">
        <v>713</v>
      </c>
      <c r="E11547">
        <v>2</v>
      </c>
    </row>
    <row r="11548" spans="1:5" ht="13.5" customHeight="1">
      <c r="A11548">
        <v>266</v>
      </c>
      <c r="B11548" t="str">
        <f t="shared" si="180"/>
        <v>266---3</v>
      </c>
      <c r="C11548" t="s">
        <v>4216</v>
      </c>
      <c r="D11548" t="s">
        <v>872</v>
      </c>
      <c r="E11548">
        <v>3</v>
      </c>
    </row>
    <row r="11549" spans="1:5" ht="13.5" customHeight="1">
      <c r="A11549">
        <v>266</v>
      </c>
      <c r="B11549" t="str">
        <f t="shared" si="180"/>
        <v>266---4</v>
      </c>
      <c r="C11549" t="s">
        <v>4216</v>
      </c>
      <c r="D11549" t="s">
        <v>914</v>
      </c>
      <c r="E11549">
        <v>4</v>
      </c>
    </row>
    <row r="11550" spans="1:5" ht="13.5" customHeight="1">
      <c r="A11550">
        <v>266</v>
      </c>
      <c r="B11550" t="str">
        <f t="shared" si="180"/>
        <v>266---5</v>
      </c>
      <c r="C11550" t="s">
        <v>4216</v>
      </c>
      <c r="D11550" t="s">
        <v>802</v>
      </c>
      <c r="E11550">
        <v>5</v>
      </c>
    </row>
    <row r="11551" spans="1:5" ht="13.5" customHeight="1">
      <c r="A11551">
        <v>266</v>
      </c>
      <c r="B11551" t="str">
        <f t="shared" si="180"/>
        <v>266---6</v>
      </c>
      <c r="C11551" t="s">
        <v>4220</v>
      </c>
      <c r="D11551" t="s">
        <v>1108</v>
      </c>
      <c r="E11551">
        <v>6</v>
      </c>
    </row>
    <row r="11552" spans="1:5" ht="13.5" customHeight="1">
      <c r="A11552">
        <v>266</v>
      </c>
      <c r="B11552" t="str">
        <f t="shared" si="180"/>
        <v>266---7</v>
      </c>
      <c r="C11552" t="s">
        <v>4228</v>
      </c>
      <c r="D11552" t="s">
        <v>809</v>
      </c>
      <c r="E11552">
        <v>7</v>
      </c>
    </row>
    <row r="11553" spans="1:5" ht="13.5" customHeight="1">
      <c r="A11553">
        <v>266</v>
      </c>
      <c r="B11553" t="str">
        <f t="shared" si="180"/>
        <v>266---8</v>
      </c>
      <c r="C11553" t="s">
        <v>4223</v>
      </c>
      <c r="D11553" t="s">
        <v>1260</v>
      </c>
      <c r="E11553">
        <v>8</v>
      </c>
    </row>
    <row r="11554" spans="1:5" ht="13.5" customHeight="1">
      <c r="A11554">
        <v>266</v>
      </c>
      <c r="B11554" t="str">
        <f t="shared" si="180"/>
        <v>266---9</v>
      </c>
      <c r="C11554" t="s">
        <v>4276</v>
      </c>
      <c r="D11554" t="s">
        <v>1250</v>
      </c>
      <c r="E11554">
        <v>9</v>
      </c>
    </row>
    <row r="11555" spans="1:5" ht="13.5" customHeight="1">
      <c r="A11555">
        <v>266</v>
      </c>
      <c r="B11555" t="str">
        <f t="shared" si="180"/>
        <v>266---10</v>
      </c>
      <c r="C11555" t="s">
        <v>4259</v>
      </c>
      <c r="D11555" t="s">
        <v>1027</v>
      </c>
      <c r="E11555">
        <v>10</v>
      </c>
    </row>
    <row r="11556" spans="1:5" ht="13.5" customHeight="1">
      <c r="A11556">
        <v>266</v>
      </c>
      <c r="B11556" t="str">
        <f t="shared" si="180"/>
        <v>266---11</v>
      </c>
      <c r="C11556" t="s">
        <v>4254</v>
      </c>
      <c r="D11556" t="s">
        <v>718</v>
      </c>
      <c r="E11556">
        <v>11</v>
      </c>
    </row>
    <row r="11557" spans="1:5" ht="13.5" customHeight="1">
      <c r="A11557">
        <v>266</v>
      </c>
      <c r="B11557" t="str">
        <f t="shared" si="180"/>
        <v>266---12</v>
      </c>
      <c r="C11557" t="s">
        <v>4247</v>
      </c>
      <c r="D11557" t="s">
        <v>798</v>
      </c>
      <c r="E11557">
        <v>12</v>
      </c>
    </row>
    <row r="11558" spans="1:5" ht="13.5" customHeight="1">
      <c r="A11558">
        <v>266</v>
      </c>
      <c r="B11558" t="str">
        <f t="shared" si="180"/>
        <v>266---13</v>
      </c>
      <c r="C11558" t="s">
        <v>4245</v>
      </c>
      <c r="D11558" t="s">
        <v>1101</v>
      </c>
      <c r="E11558">
        <v>13</v>
      </c>
    </row>
    <row r="11559" spans="1:5" ht="13.5" customHeight="1">
      <c r="A11559">
        <v>266</v>
      </c>
      <c r="B11559" t="str">
        <f t="shared" si="180"/>
        <v>266---14</v>
      </c>
      <c r="C11559" t="s">
        <v>4281</v>
      </c>
      <c r="D11559" t="s">
        <v>1116</v>
      </c>
      <c r="E11559">
        <v>14</v>
      </c>
    </row>
    <row r="11560" spans="1:5" ht="13.5" customHeight="1">
      <c r="A11560">
        <v>266</v>
      </c>
      <c r="B11560" t="str">
        <f t="shared" si="180"/>
        <v>266---15</v>
      </c>
      <c r="C11560" t="s">
        <v>4267</v>
      </c>
      <c r="D11560" t="s">
        <v>1109</v>
      </c>
      <c r="E11560">
        <v>15</v>
      </c>
    </row>
    <row r="11561" spans="1:5" ht="13.5" customHeight="1">
      <c r="A11561">
        <v>266</v>
      </c>
      <c r="B11561" t="str">
        <f t="shared" si="180"/>
        <v>266---16</v>
      </c>
      <c r="C11561" t="s">
        <v>4284</v>
      </c>
      <c r="D11561" t="s">
        <v>1388</v>
      </c>
      <c r="E11561">
        <v>16</v>
      </c>
    </row>
    <row r="11562" spans="1:5" ht="13.5" customHeight="1">
      <c r="A11562">
        <v>266</v>
      </c>
      <c r="B11562" t="str">
        <f t="shared" si="180"/>
        <v>266---17</v>
      </c>
      <c r="C11562" t="s">
        <v>5928</v>
      </c>
      <c r="D11562" t="s">
        <v>1254</v>
      </c>
      <c r="E11562">
        <v>17</v>
      </c>
    </row>
    <row r="11563" spans="1:5" ht="13.5" customHeight="1">
      <c r="A11563">
        <v>266</v>
      </c>
      <c r="B11563" t="str">
        <f t="shared" si="180"/>
        <v>266---18</v>
      </c>
      <c r="C11563" t="s">
        <v>727</v>
      </c>
      <c r="D11563" t="s">
        <v>1308</v>
      </c>
      <c r="E11563">
        <v>18</v>
      </c>
    </row>
    <row r="11564" spans="1:5" ht="13.5" customHeight="1">
      <c r="A11564">
        <v>266</v>
      </c>
      <c r="B11564" t="str">
        <f t="shared" si="180"/>
        <v>266---19</v>
      </c>
      <c r="C11564" t="s">
        <v>817</v>
      </c>
      <c r="D11564" t="s">
        <v>1182</v>
      </c>
      <c r="E11564">
        <v>19</v>
      </c>
    </row>
    <row r="11565" spans="1:5" ht="13.5" customHeight="1">
      <c r="A11565">
        <v>266</v>
      </c>
      <c r="B11565" t="str">
        <f t="shared" si="180"/>
        <v>266---20</v>
      </c>
      <c r="C11565" t="s">
        <v>1070</v>
      </c>
      <c r="D11565" t="s">
        <v>1219</v>
      </c>
      <c r="E11565">
        <v>20</v>
      </c>
    </row>
    <row r="11566" spans="1:5" ht="13.5" customHeight="1">
      <c r="A11566">
        <v>266</v>
      </c>
      <c r="B11566" t="str">
        <f t="shared" si="180"/>
        <v>266---21</v>
      </c>
      <c r="C11566" t="s">
        <v>1072</v>
      </c>
      <c r="D11566" t="s">
        <v>1220</v>
      </c>
      <c r="E11566">
        <v>21</v>
      </c>
    </row>
    <row r="11567" spans="1:5" ht="13.5" customHeight="1">
      <c r="A11567">
        <v>266</v>
      </c>
      <c r="B11567" t="str">
        <f t="shared" si="180"/>
        <v>266---22</v>
      </c>
      <c r="C11567" t="s">
        <v>795</v>
      </c>
      <c r="D11567" t="s">
        <v>1062</v>
      </c>
      <c r="E11567">
        <v>22</v>
      </c>
    </row>
    <row r="11568" spans="1:5" ht="13.5" customHeight="1">
      <c r="A11568">
        <v>266</v>
      </c>
      <c r="B11568" t="str">
        <f t="shared" si="180"/>
        <v>266---23</v>
      </c>
      <c r="C11568" t="s">
        <v>1017</v>
      </c>
      <c r="D11568" t="s">
        <v>796</v>
      </c>
      <c r="E11568">
        <v>23</v>
      </c>
    </row>
    <row r="11569" spans="1:5" ht="13.5" customHeight="1">
      <c r="A11569">
        <v>266</v>
      </c>
      <c r="B11569" t="str">
        <f t="shared" si="180"/>
        <v>266---24</v>
      </c>
      <c r="C11569" t="s">
        <v>731</v>
      </c>
      <c r="D11569" t="s">
        <v>800</v>
      </c>
      <c r="E11569">
        <v>24</v>
      </c>
    </row>
    <row r="11570" spans="1:5" ht="13.5" customHeight="1">
      <c r="A11570">
        <v>266</v>
      </c>
      <c r="B11570" t="str">
        <f t="shared" si="180"/>
        <v>266---25</v>
      </c>
      <c r="C11570" t="s">
        <v>797</v>
      </c>
      <c r="D11570" t="s">
        <v>1081</v>
      </c>
      <c r="E11570">
        <v>25</v>
      </c>
    </row>
    <row r="11571" spans="1:5" ht="13.5" customHeight="1">
      <c r="A11571">
        <v>266</v>
      </c>
      <c r="B11571" t="str">
        <f t="shared" si="180"/>
        <v>266---26</v>
      </c>
      <c r="C11571" t="s">
        <v>743</v>
      </c>
      <c r="D11571" t="s">
        <v>754</v>
      </c>
      <c r="E11571">
        <v>26</v>
      </c>
    </row>
    <row r="11572" spans="1:5" ht="13.5" customHeight="1">
      <c r="A11572">
        <v>266</v>
      </c>
      <c r="B11572" t="str">
        <f t="shared" si="180"/>
        <v>266---27</v>
      </c>
      <c r="C11572" t="s">
        <v>745</v>
      </c>
      <c r="D11572" t="s">
        <v>837</v>
      </c>
      <c r="E11572">
        <v>27</v>
      </c>
    </row>
    <row r="11573" spans="1:5" ht="13.5" customHeight="1">
      <c r="A11573">
        <v>266</v>
      </c>
      <c r="B11573" t="str">
        <f t="shared" si="180"/>
        <v>266---28</v>
      </c>
      <c r="C11573" t="s">
        <v>915</v>
      </c>
      <c r="D11573" t="s">
        <v>939</v>
      </c>
      <c r="E11573">
        <v>28</v>
      </c>
    </row>
    <row r="11574" spans="1:5" ht="13.5" customHeight="1">
      <c r="A11574">
        <v>266</v>
      </c>
      <c r="B11574" t="str">
        <f t="shared" si="180"/>
        <v>266---29</v>
      </c>
      <c r="C11574" t="s">
        <v>987</v>
      </c>
      <c r="D11574" t="s">
        <v>1263</v>
      </c>
      <c r="E11574">
        <v>29</v>
      </c>
    </row>
    <row r="11575" spans="1:5" ht="13.5" customHeight="1">
      <c r="A11575">
        <v>266</v>
      </c>
      <c r="B11575" t="str">
        <f t="shared" si="180"/>
        <v>266---30</v>
      </c>
      <c r="C11575" t="s">
        <v>989</v>
      </c>
      <c r="D11575" t="s">
        <v>738</v>
      </c>
      <c r="E11575">
        <v>30</v>
      </c>
    </row>
    <row r="11576" spans="1:5" ht="13.5" customHeight="1">
      <c r="A11576">
        <v>266</v>
      </c>
      <c r="B11576" t="str">
        <f t="shared" si="180"/>
        <v>266---31</v>
      </c>
      <c r="C11576" t="s">
        <v>799</v>
      </c>
      <c r="D11576" t="s">
        <v>809</v>
      </c>
      <c r="E11576">
        <v>31</v>
      </c>
    </row>
    <row r="11577" spans="1:5" ht="13.5" customHeight="1">
      <c r="A11577">
        <v>266</v>
      </c>
      <c r="B11577" t="str">
        <f t="shared" si="180"/>
        <v>266---32</v>
      </c>
      <c r="C11577" t="s">
        <v>747</v>
      </c>
      <c r="D11577" t="s">
        <v>1154</v>
      </c>
      <c r="E11577">
        <v>32</v>
      </c>
    </row>
    <row r="11578" spans="1:5" ht="13.5" customHeight="1">
      <c r="A11578">
        <v>266</v>
      </c>
      <c r="B11578" t="str">
        <f t="shared" si="180"/>
        <v>266---33</v>
      </c>
      <c r="C11578" t="s">
        <v>819</v>
      </c>
      <c r="D11578" t="s">
        <v>756</v>
      </c>
      <c r="E11578">
        <v>33</v>
      </c>
    </row>
    <row r="11579" spans="1:5" ht="13.5" customHeight="1">
      <c r="A11579">
        <v>266</v>
      </c>
      <c r="B11579" t="str">
        <f t="shared" si="180"/>
        <v>266---34</v>
      </c>
      <c r="C11579" t="s">
        <v>749</v>
      </c>
      <c r="D11579" t="s">
        <v>1082</v>
      </c>
      <c r="E11579">
        <v>34</v>
      </c>
    </row>
    <row r="11580" spans="1:5" ht="13.5" customHeight="1">
      <c r="A11580">
        <v>266</v>
      </c>
      <c r="B11580" t="str">
        <f t="shared" si="180"/>
        <v>266---35</v>
      </c>
      <c r="C11580" t="s">
        <v>1074</v>
      </c>
      <c r="D11580" t="s">
        <v>880</v>
      </c>
      <c r="E11580">
        <v>35</v>
      </c>
    </row>
    <row r="11581" spans="1:5" ht="13.5" customHeight="1">
      <c r="A11581">
        <v>266</v>
      </c>
      <c r="B11581" t="str">
        <f t="shared" si="180"/>
        <v>266---36</v>
      </c>
      <c r="C11581" t="s">
        <v>1019</v>
      </c>
      <c r="D11581" t="s">
        <v>734</v>
      </c>
      <c r="E11581">
        <v>36</v>
      </c>
    </row>
    <row r="11582" spans="1:5" ht="13.5" customHeight="1">
      <c r="A11582">
        <v>266</v>
      </c>
      <c r="B11582" t="str">
        <f t="shared" si="180"/>
        <v>266---37</v>
      </c>
      <c r="C11582" t="s">
        <v>751</v>
      </c>
      <c r="D11582" t="s">
        <v>1281</v>
      </c>
      <c r="E11582">
        <v>37</v>
      </c>
    </row>
    <row r="11583" spans="1:5" ht="13.5" customHeight="1">
      <c r="A11583">
        <v>266</v>
      </c>
      <c r="B11583" t="str">
        <f t="shared" si="180"/>
        <v>266---38</v>
      </c>
      <c r="C11583" t="s">
        <v>824</v>
      </c>
      <c r="D11583" t="s">
        <v>752</v>
      </c>
      <c r="E11583">
        <v>38</v>
      </c>
    </row>
    <row r="11584" spans="1:5" ht="13.5" customHeight="1">
      <c r="A11584">
        <v>266</v>
      </c>
      <c r="B11584" t="str">
        <f t="shared" si="180"/>
        <v>266---39</v>
      </c>
      <c r="C11584" t="s">
        <v>1005</v>
      </c>
      <c r="D11584" t="s">
        <v>1105</v>
      </c>
      <c r="E11584">
        <v>39</v>
      </c>
    </row>
    <row r="11585" spans="1:5" ht="13.5" customHeight="1">
      <c r="A11585">
        <v>266</v>
      </c>
      <c r="B11585" t="str">
        <f t="shared" si="180"/>
        <v>266---40</v>
      </c>
      <c r="C11585" t="s">
        <v>828</v>
      </c>
      <c r="D11585" t="s">
        <v>818</v>
      </c>
      <c r="E11585">
        <v>40</v>
      </c>
    </row>
    <row r="11586" spans="1:5" ht="13.5" customHeight="1">
      <c r="A11586">
        <v>266</v>
      </c>
      <c r="B11586" t="str">
        <f t="shared" si="180"/>
        <v>266---41</v>
      </c>
      <c r="C11586" t="s">
        <v>759</v>
      </c>
      <c r="D11586" t="s">
        <v>823</v>
      </c>
      <c r="E11586">
        <v>41</v>
      </c>
    </row>
    <row r="11587" spans="1:5" ht="13.5" customHeight="1">
      <c r="A11587">
        <v>266</v>
      </c>
      <c r="B11587" t="str">
        <f t="shared" ref="B11587:B11650" si="181">A11587&amp;"---"&amp;E11587</f>
        <v>266---42</v>
      </c>
      <c r="C11587" t="s">
        <v>763</v>
      </c>
      <c r="D11587" t="s">
        <v>1086</v>
      </c>
      <c r="E11587">
        <v>42</v>
      </c>
    </row>
    <row r="11588" spans="1:5" ht="13.5" customHeight="1">
      <c r="A11588">
        <v>266</v>
      </c>
      <c r="B11588" t="str">
        <f t="shared" si="181"/>
        <v>266---43</v>
      </c>
      <c r="C11588" t="s">
        <v>965</v>
      </c>
      <c r="D11588" t="s">
        <v>1250</v>
      </c>
      <c r="E11588">
        <v>43</v>
      </c>
    </row>
    <row r="11589" spans="1:5" ht="13.5" customHeight="1">
      <c r="A11589">
        <v>266</v>
      </c>
      <c r="B11589" t="str">
        <f t="shared" si="181"/>
        <v>266---44</v>
      </c>
      <c r="C11589" t="s">
        <v>991</v>
      </c>
      <c r="D11589" t="s">
        <v>966</v>
      </c>
      <c r="E11589">
        <v>44</v>
      </c>
    </row>
    <row r="11590" spans="1:5" ht="13.5" customHeight="1">
      <c r="A11590">
        <v>266</v>
      </c>
      <c r="B11590" t="str">
        <f t="shared" si="181"/>
        <v>266---45</v>
      </c>
      <c r="C11590" t="s">
        <v>866</v>
      </c>
      <c r="D11590" t="s">
        <v>831</v>
      </c>
      <c r="E11590">
        <v>45</v>
      </c>
    </row>
    <row r="11591" spans="1:5" ht="13.5" customHeight="1">
      <c r="A11591">
        <v>266</v>
      </c>
      <c r="B11591" t="str">
        <f t="shared" si="181"/>
        <v>266---46</v>
      </c>
      <c r="C11591" t="s">
        <v>1252</v>
      </c>
      <c r="D11591" t="s">
        <v>1283</v>
      </c>
      <c r="E11591">
        <v>46</v>
      </c>
    </row>
    <row r="11592" spans="1:5" ht="13.5" customHeight="1">
      <c r="A11592">
        <v>266</v>
      </c>
      <c r="B11592" t="str">
        <f t="shared" si="181"/>
        <v>266---47</v>
      </c>
      <c r="C11592" t="s">
        <v>836</v>
      </c>
      <c r="D11592" t="s">
        <v>835</v>
      </c>
      <c r="E11592">
        <v>47</v>
      </c>
    </row>
    <row r="11593" spans="1:5" ht="13.5" customHeight="1">
      <c r="A11593">
        <v>266</v>
      </c>
      <c r="B11593" t="str">
        <f t="shared" si="181"/>
        <v>266---48</v>
      </c>
      <c r="C11593" t="s">
        <v>967</v>
      </c>
      <c r="D11593" t="s">
        <v>1046</v>
      </c>
      <c r="E11593">
        <v>48</v>
      </c>
    </row>
    <row r="11594" spans="1:5" ht="13.5" customHeight="1">
      <c r="A11594">
        <v>266</v>
      </c>
      <c r="B11594" t="str">
        <f t="shared" si="181"/>
        <v>266---49</v>
      </c>
      <c r="C11594" t="s">
        <v>1111</v>
      </c>
      <c r="D11594" t="s">
        <v>1045</v>
      </c>
      <c r="E11594">
        <v>49</v>
      </c>
    </row>
    <row r="11595" spans="1:5" ht="13.5" customHeight="1">
      <c r="A11595">
        <v>266</v>
      </c>
      <c r="B11595" t="str">
        <f t="shared" si="181"/>
        <v>266---50</v>
      </c>
      <c r="C11595" t="s">
        <v>801</v>
      </c>
      <c r="D11595" t="s">
        <v>810</v>
      </c>
      <c r="E11595">
        <v>50</v>
      </c>
    </row>
    <row r="11596" spans="1:5" ht="13.5" customHeight="1">
      <c r="A11596">
        <v>266</v>
      </c>
      <c r="B11596" t="str">
        <f t="shared" si="181"/>
        <v>266---51</v>
      </c>
      <c r="C11596" t="s">
        <v>868</v>
      </c>
      <c r="D11596" t="s">
        <v>758</v>
      </c>
      <c r="E11596">
        <v>51</v>
      </c>
    </row>
    <row r="11597" spans="1:5" ht="13.5" customHeight="1">
      <c r="A11597">
        <v>266</v>
      </c>
      <c r="B11597" t="str">
        <f t="shared" si="181"/>
        <v>266---52</v>
      </c>
      <c r="C11597" t="s">
        <v>969</v>
      </c>
      <c r="D11597" t="s">
        <v>802</v>
      </c>
      <c r="E11597">
        <v>52</v>
      </c>
    </row>
    <row r="11598" spans="1:5" ht="13.5" customHeight="1">
      <c r="A11598">
        <v>266</v>
      </c>
      <c r="B11598" t="str">
        <f t="shared" si="181"/>
        <v>266---53</v>
      </c>
      <c r="C11598" t="s">
        <v>775</v>
      </c>
      <c r="D11598" t="s">
        <v>1110</v>
      </c>
      <c r="E11598">
        <v>53</v>
      </c>
    </row>
    <row r="11599" spans="1:5" ht="13.5" customHeight="1">
      <c r="A11599">
        <v>266</v>
      </c>
      <c r="B11599" t="str">
        <f t="shared" si="181"/>
        <v>266---54</v>
      </c>
      <c r="C11599" t="s">
        <v>918</v>
      </c>
      <c r="D11599" t="s">
        <v>865</v>
      </c>
      <c r="E11599">
        <v>54</v>
      </c>
    </row>
    <row r="11600" spans="1:5" ht="13.5" customHeight="1">
      <c r="A11600">
        <v>266</v>
      </c>
      <c r="B11600" t="str">
        <f t="shared" si="181"/>
        <v>266---55</v>
      </c>
      <c r="C11600" t="s">
        <v>896</v>
      </c>
      <c r="D11600" t="s">
        <v>1202</v>
      </c>
      <c r="E11600">
        <v>55</v>
      </c>
    </row>
    <row r="11601" spans="1:5" ht="13.5" customHeight="1">
      <c r="A11601">
        <v>266</v>
      </c>
      <c r="B11601" t="str">
        <f t="shared" si="181"/>
        <v>266---56</v>
      </c>
      <c r="C11601" t="s">
        <v>1134</v>
      </c>
      <c r="D11601" t="s">
        <v>6232</v>
      </c>
      <c r="E11601">
        <v>56</v>
      </c>
    </row>
    <row r="11602" spans="1:5" ht="13.5" customHeight="1">
      <c r="A11602">
        <v>266</v>
      </c>
      <c r="B11602" t="str">
        <f t="shared" si="181"/>
        <v>266---57</v>
      </c>
      <c r="C11602" t="s">
        <v>5912</v>
      </c>
      <c r="D11602" t="s">
        <v>764</v>
      </c>
      <c r="E11602">
        <v>57</v>
      </c>
    </row>
    <row r="11603" spans="1:5" ht="13.5" customHeight="1">
      <c r="A11603">
        <v>266</v>
      </c>
      <c r="B11603" t="str">
        <f t="shared" si="181"/>
        <v>266---58</v>
      </c>
      <c r="C11603" t="s">
        <v>5913</v>
      </c>
      <c r="D11603" t="s">
        <v>1114</v>
      </c>
      <c r="E11603">
        <v>58</v>
      </c>
    </row>
    <row r="11604" spans="1:5" ht="13.5" customHeight="1">
      <c r="A11604">
        <v>266</v>
      </c>
      <c r="B11604" t="str">
        <f t="shared" si="181"/>
        <v>266---59</v>
      </c>
      <c r="C11604" t="s">
        <v>5929</v>
      </c>
      <c r="D11604" t="s">
        <v>813</v>
      </c>
      <c r="E11604">
        <v>59</v>
      </c>
    </row>
    <row r="11605" spans="1:5" ht="13.5" customHeight="1">
      <c r="A11605">
        <v>266</v>
      </c>
      <c r="B11605" t="str">
        <f t="shared" si="181"/>
        <v>266---60</v>
      </c>
      <c r="C11605" t="s">
        <v>5945</v>
      </c>
      <c r="D11605" t="s">
        <v>881</v>
      </c>
      <c r="E11605">
        <v>60</v>
      </c>
    </row>
    <row r="11606" spans="1:5" ht="13.5" customHeight="1">
      <c r="A11606">
        <v>266</v>
      </c>
      <c r="B11606" t="str">
        <f t="shared" si="181"/>
        <v>266---61</v>
      </c>
      <c r="C11606" t="s">
        <v>5946</v>
      </c>
      <c r="D11606" t="s">
        <v>893</v>
      </c>
      <c r="E11606">
        <v>61</v>
      </c>
    </row>
    <row r="11607" spans="1:5" ht="13.5" customHeight="1">
      <c r="A11607">
        <v>266</v>
      </c>
      <c r="B11607" t="str">
        <f t="shared" si="181"/>
        <v>266---62</v>
      </c>
      <c r="C11607" t="s">
        <v>5947</v>
      </c>
      <c r="D11607" t="s">
        <v>884</v>
      </c>
      <c r="E11607">
        <v>62</v>
      </c>
    </row>
    <row r="11608" spans="1:5" ht="13.5" customHeight="1">
      <c r="A11608">
        <v>266</v>
      </c>
      <c r="B11608" t="str">
        <f t="shared" si="181"/>
        <v>266---63</v>
      </c>
      <c r="C11608" t="s">
        <v>5948</v>
      </c>
      <c r="D11608" t="s">
        <v>886</v>
      </c>
      <c r="E11608">
        <v>63</v>
      </c>
    </row>
    <row r="11609" spans="1:5" ht="13.5" customHeight="1">
      <c r="A11609">
        <v>266</v>
      </c>
      <c r="B11609" t="str">
        <f t="shared" si="181"/>
        <v>266---64</v>
      </c>
      <c r="C11609" t="s">
        <v>5967</v>
      </c>
      <c r="D11609" t="s">
        <v>986</v>
      </c>
      <c r="E11609">
        <v>64</v>
      </c>
    </row>
    <row r="11610" spans="1:5" ht="13.5" customHeight="1">
      <c r="A11610">
        <v>266</v>
      </c>
      <c r="B11610" t="str">
        <f t="shared" si="181"/>
        <v>266---65</v>
      </c>
      <c r="C11610" t="s">
        <v>5968</v>
      </c>
      <c r="D11610" t="s">
        <v>988</v>
      </c>
      <c r="E11610">
        <v>65</v>
      </c>
    </row>
    <row r="11611" spans="1:5" ht="13.5" customHeight="1">
      <c r="A11611">
        <v>266</v>
      </c>
      <c r="B11611" t="str">
        <f t="shared" si="181"/>
        <v>266---66</v>
      </c>
      <c r="C11611" t="s">
        <v>5925</v>
      </c>
      <c r="D11611" t="s">
        <v>798</v>
      </c>
      <c r="E11611">
        <v>66</v>
      </c>
    </row>
    <row r="11612" spans="1:5" ht="13.5" customHeight="1">
      <c r="A11612">
        <v>266</v>
      </c>
      <c r="B11612" t="str">
        <f t="shared" si="181"/>
        <v>266---67</v>
      </c>
      <c r="C11612" t="s">
        <v>5930</v>
      </c>
      <c r="D11612" t="s">
        <v>821</v>
      </c>
      <c r="E11612">
        <v>67</v>
      </c>
    </row>
    <row r="11613" spans="1:5" ht="13.5" customHeight="1">
      <c r="A11613">
        <v>266</v>
      </c>
      <c r="B11613" t="str">
        <f t="shared" si="181"/>
        <v>266---68</v>
      </c>
      <c r="C11613" t="s">
        <v>5915</v>
      </c>
      <c r="D11613" t="s">
        <v>772</v>
      </c>
      <c r="E11613">
        <v>68</v>
      </c>
    </row>
    <row r="11614" spans="1:5" ht="13.5" customHeight="1">
      <c r="A11614">
        <v>266</v>
      </c>
      <c r="B11614" t="str">
        <f t="shared" si="181"/>
        <v>266---69</v>
      </c>
      <c r="C11614" t="s">
        <v>5970</v>
      </c>
      <c r="D11614" t="s">
        <v>999</v>
      </c>
      <c r="E11614">
        <v>69</v>
      </c>
    </row>
    <row r="11615" spans="1:5" ht="13.5" customHeight="1">
      <c r="A11615">
        <v>266</v>
      </c>
      <c r="B11615" t="str">
        <f t="shared" si="181"/>
        <v>266---70</v>
      </c>
      <c r="C11615" t="s">
        <v>5926</v>
      </c>
      <c r="D11615" t="s">
        <v>843</v>
      </c>
      <c r="E11615">
        <v>70</v>
      </c>
    </row>
    <row r="11616" spans="1:5" ht="13.5" customHeight="1">
      <c r="A11616">
        <v>266</v>
      </c>
      <c r="B11616" t="str">
        <f t="shared" si="181"/>
        <v>266---71</v>
      </c>
      <c r="C11616" t="s">
        <v>5917</v>
      </c>
      <c r="D11616" t="s">
        <v>789</v>
      </c>
      <c r="E11616">
        <v>71</v>
      </c>
    </row>
    <row r="11617" spans="1:5" ht="13.5" customHeight="1">
      <c r="A11617">
        <v>266</v>
      </c>
      <c r="B11617" t="str">
        <f t="shared" si="181"/>
        <v>266---72</v>
      </c>
      <c r="C11617" t="s">
        <v>5918</v>
      </c>
      <c r="D11617" t="s">
        <v>770</v>
      </c>
      <c r="E11617">
        <v>72</v>
      </c>
    </row>
    <row r="11618" spans="1:5" ht="13.5" customHeight="1">
      <c r="A11618">
        <v>266</v>
      </c>
      <c r="B11618" t="str">
        <f t="shared" si="181"/>
        <v>266---73</v>
      </c>
      <c r="C11618" t="s">
        <v>6007</v>
      </c>
      <c r="D11618" t="s">
        <v>1116</v>
      </c>
      <c r="E11618">
        <v>73</v>
      </c>
    </row>
    <row r="11619" spans="1:5" ht="13.5" customHeight="1">
      <c r="A11619">
        <v>266</v>
      </c>
      <c r="B11619" t="str">
        <f t="shared" si="181"/>
        <v>266---74</v>
      </c>
      <c r="C11619" t="s">
        <v>5931</v>
      </c>
      <c r="D11619" t="s">
        <v>1044</v>
      </c>
      <c r="E11619">
        <v>74</v>
      </c>
    </row>
    <row r="11620" spans="1:5" ht="13.5" customHeight="1">
      <c r="A11620">
        <v>266</v>
      </c>
      <c r="B11620" t="str">
        <f t="shared" si="181"/>
        <v>266---75</v>
      </c>
      <c r="C11620" t="s">
        <v>5932</v>
      </c>
      <c r="D11620" t="s">
        <v>846</v>
      </c>
      <c r="E11620">
        <v>75</v>
      </c>
    </row>
    <row r="11621" spans="1:5" ht="13.5" customHeight="1">
      <c r="A11621">
        <v>266</v>
      </c>
      <c r="B11621" t="str">
        <f t="shared" si="181"/>
        <v>266---76</v>
      </c>
      <c r="C11621" t="s">
        <v>5972</v>
      </c>
      <c r="D11621" t="s">
        <v>979</v>
      </c>
      <c r="E11621">
        <v>76</v>
      </c>
    </row>
    <row r="11622" spans="1:5" ht="13.5" customHeight="1">
      <c r="A11622">
        <v>266</v>
      </c>
      <c r="B11622" t="str">
        <f t="shared" si="181"/>
        <v>266---77</v>
      </c>
      <c r="C11622" t="s">
        <v>6002</v>
      </c>
      <c r="D11622" t="s">
        <v>1113</v>
      </c>
      <c r="E11622">
        <v>77</v>
      </c>
    </row>
    <row r="11623" spans="1:5" ht="13.5" customHeight="1">
      <c r="A11623">
        <v>266</v>
      </c>
      <c r="B11623" t="str">
        <f t="shared" si="181"/>
        <v>266---78</v>
      </c>
      <c r="C11623" t="s">
        <v>5951</v>
      </c>
      <c r="D11623" t="s">
        <v>879</v>
      </c>
      <c r="E11623">
        <v>78</v>
      </c>
    </row>
    <row r="11624" spans="1:5" ht="13.5" customHeight="1">
      <c r="A11624">
        <v>266</v>
      </c>
      <c r="B11624" t="str">
        <f t="shared" si="181"/>
        <v>266---79</v>
      </c>
      <c r="C11624" t="s">
        <v>6004</v>
      </c>
      <c r="D11624" t="s">
        <v>960</v>
      </c>
      <c r="E11624">
        <v>79</v>
      </c>
    </row>
    <row r="11625" spans="1:5" ht="13.5" customHeight="1">
      <c r="A11625">
        <v>266</v>
      </c>
      <c r="B11625" t="str">
        <f t="shared" si="181"/>
        <v>266---80</v>
      </c>
      <c r="C11625" t="s">
        <v>5938</v>
      </c>
      <c r="D11625" t="s">
        <v>851</v>
      </c>
      <c r="E11625">
        <v>80</v>
      </c>
    </row>
    <row r="11626" spans="1:5" ht="13.5" customHeight="1">
      <c r="A11626">
        <v>266</v>
      </c>
      <c r="B11626" t="str">
        <f t="shared" si="181"/>
        <v>266---81</v>
      </c>
      <c r="C11626" t="s">
        <v>5941</v>
      </c>
      <c r="D11626" t="s">
        <v>861</v>
      </c>
      <c r="E11626">
        <v>81</v>
      </c>
    </row>
    <row r="11627" spans="1:5" ht="13.5" customHeight="1">
      <c r="A11627">
        <v>266</v>
      </c>
      <c r="B11627" t="str">
        <f t="shared" si="181"/>
        <v>266---82</v>
      </c>
      <c r="C11627" t="s">
        <v>5927</v>
      </c>
      <c r="D11627" t="s">
        <v>1115</v>
      </c>
      <c r="E11627">
        <v>82</v>
      </c>
    </row>
    <row r="11628" spans="1:5" ht="13.5" customHeight="1">
      <c r="A11628">
        <v>266</v>
      </c>
      <c r="B11628" t="str">
        <f t="shared" si="181"/>
        <v>266---83</v>
      </c>
      <c r="C11628" t="s">
        <v>5957</v>
      </c>
      <c r="D11628" t="s">
        <v>913</v>
      </c>
      <c r="E11628">
        <v>83</v>
      </c>
    </row>
    <row r="11629" spans="1:5" ht="13.5" customHeight="1">
      <c r="A11629">
        <v>266</v>
      </c>
      <c r="B11629" t="str">
        <f t="shared" si="181"/>
        <v>266---84</v>
      </c>
      <c r="C11629" t="s">
        <v>5991</v>
      </c>
      <c r="D11629" t="s">
        <v>1092</v>
      </c>
      <c r="E11629">
        <v>84</v>
      </c>
    </row>
    <row r="11630" spans="1:5" ht="13.5" customHeight="1">
      <c r="A11630">
        <v>266</v>
      </c>
      <c r="B11630" t="str">
        <f t="shared" si="181"/>
        <v>266---85</v>
      </c>
      <c r="C11630" t="s">
        <v>5992</v>
      </c>
      <c r="D11630" t="s">
        <v>1101</v>
      </c>
      <c r="E11630">
        <v>85</v>
      </c>
    </row>
    <row r="11631" spans="1:5" ht="13.5" customHeight="1">
      <c r="A11631">
        <v>266</v>
      </c>
      <c r="B11631" t="str">
        <f t="shared" si="181"/>
        <v>266---86</v>
      </c>
      <c r="C11631" t="s">
        <v>5987</v>
      </c>
      <c r="D11631" t="s">
        <v>1249</v>
      </c>
      <c r="E11631">
        <v>86</v>
      </c>
    </row>
    <row r="11632" spans="1:5" ht="13.5" customHeight="1">
      <c r="A11632">
        <v>266</v>
      </c>
      <c r="B11632" t="str">
        <f t="shared" si="181"/>
        <v>266---87</v>
      </c>
      <c r="C11632" t="s">
        <v>6005</v>
      </c>
      <c r="D11632" t="s">
        <v>1237</v>
      </c>
      <c r="E11632">
        <v>87</v>
      </c>
    </row>
    <row r="11633" spans="1:5" ht="13.5" customHeight="1">
      <c r="A11633">
        <v>266</v>
      </c>
      <c r="B11633" t="str">
        <f t="shared" si="181"/>
        <v>266---88</v>
      </c>
      <c r="C11633" t="s">
        <v>6008</v>
      </c>
      <c r="D11633" t="s">
        <v>1027</v>
      </c>
      <c r="E11633">
        <v>88</v>
      </c>
    </row>
    <row r="11634" spans="1:5" ht="13.5" customHeight="1">
      <c r="A11634">
        <v>266</v>
      </c>
      <c r="B11634" t="str">
        <f t="shared" si="181"/>
        <v>266---89</v>
      </c>
      <c r="C11634" t="s">
        <v>5942</v>
      </c>
      <c r="D11634" t="s">
        <v>1400</v>
      </c>
      <c r="E11634">
        <v>89</v>
      </c>
    </row>
    <row r="11635" spans="1:5" ht="13.5" customHeight="1">
      <c r="A11635">
        <v>266</v>
      </c>
      <c r="B11635" t="str">
        <f t="shared" si="181"/>
        <v>266---90</v>
      </c>
      <c r="C11635" t="s">
        <v>5993</v>
      </c>
      <c r="D11635" t="s">
        <v>1336</v>
      </c>
      <c r="E11635">
        <v>90</v>
      </c>
    </row>
    <row r="11636" spans="1:5" ht="13.5" customHeight="1">
      <c r="A11636">
        <v>266</v>
      </c>
      <c r="B11636" t="str">
        <f t="shared" si="181"/>
        <v>266---91</v>
      </c>
      <c r="C11636" t="s">
        <v>5959</v>
      </c>
      <c r="D11636" t="s">
        <v>6222</v>
      </c>
      <c r="E11636">
        <v>91</v>
      </c>
    </row>
    <row r="11637" spans="1:5" ht="13.5" customHeight="1">
      <c r="A11637">
        <v>259</v>
      </c>
      <c r="B11637" t="str">
        <f t="shared" si="181"/>
        <v>259---1</v>
      </c>
      <c r="C11637" t="s">
        <v>4234</v>
      </c>
      <c r="D11637" t="s">
        <v>856</v>
      </c>
      <c r="E11637">
        <v>1</v>
      </c>
    </row>
    <row r="11638" spans="1:5" ht="13.5" customHeight="1">
      <c r="A11638">
        <v>259</v>
      </c>
      <c r="B11638" t="str">
        <f t="shared" si="181"/>
        <v>259---2</v>
      </c>
      <c r="C11638" t="s">
        <v>4216</v>
      </c>
      <c r="D11638" t="s">
        <v>856</v>
      </c>
      <c r="E11638">
        <v>2</v>
      </c>
    </row>
    <row r="11639" spans="1:5" ht="13.5" customHeight="1">
      <c r="A11639">
        <v>259</v>
      </c>
      <c r="B11639" t="str">
        <f t="shared" si="181"/>
        <v>259---3</v>
      </c>
      <c r="C11639" t="s">
        <v>4216</v>
      </c>
      <c r="D11639" t="s">
        <v>1347</v>
      </c>
      <c r="E11639">
        <v>3</v>
      </c>
    </row>
    <row r="11640" spans="1:5" ht="13.5" customHeight="1">
      <c r="A11640">
        <v>259</v>
      </c>
      <c r="B11640" t="str">
        <f t="shared" si="181"/>
        <v>259---4</v>
      </c>
      <c r="C11640" t="s">
        <v>4216</v>
      </c>
      <c r="D11640" t="s">
        <v>1025</v>
      </c>
      <c r="E11640">
        <v>4</v>
      </c>
    </row>
    <row r="11641" spans="1:5" ht="13.5" customHeight="1">
      <c r="A11641">
        <v>259</v>
      </c>
      <c r="B11641" t="str">
        <f t="shared" si="181"/>
        <v>259---5</v>
      </c>
      <c r="C11641" t="s">
        <v>4216</v>
      </c>
      <c r="D11641" t="s">
        <v>912</v>
      </c>
      <c r="E11641">
        <v>5</v>
      </c>
    </row>
    <row r="11642" spans="1:5" ht="13.5" customHeight="1">
      <c r="A11642">
        <v>259</v>
      </c>
      <c r="B11642" t="str">
        <f t="shared" si="181"/>
        <v>259---6</v>
      </c>
      <c r="C11642" t="s">
        <v>4216</v>
      </c>
      <c r="D11642" t="s">
        <v>1208</v>
      </c>
      <c r="E11642">
        <v>6</v>
      </c>
    </row>
    <row r="11643" spans="1:5" ht="13.5" customHeight="1">
      <c r="A11643">
        <v>259</v>
      </c>
      <c r="B11643" t="str">
        <f t="shared" si="181"/>
        <v>259---7</v>
      </c>
      <c r="C11643" t="s">
        <v>4216</v>
      </c>
      <c r="D11643" t="s">
        <v>1023</v>
      </c>
      <c r="E11643">
        <v>7</v>
      </c>
    </row>
    <row r="11644" spans="1:5" ht="13.5" customHeight="1">
      <c r="A11644">
        <v>259</v>
      </c>
      <c r="B11644" t="str">
        <f t="shared" si="181"/>
        <v>259---8</v>
      </c>
      <c r="C11644" t="s">
        <v>4216</v>
      </c>
      <c r="D11644" t="s">
        <v>779</v>
      </c>
      <c r="E11644">
        <v>8</v>
      </c>
    </row>
    <row r="11645" spans="1:5" ht="13.5" customHeight="1">
      <c r="A11645">
        <v>259</v>
      </c>
      <c r="B11645" t="str">
        <f t="shared" si="181"/>
        <v>259---9</v>
      </c>
      <c r="C11645" t="s">
        <v>4216</v>
      </c>
      <c r="D11645" t="s">
        <v>841</v>
      </c>
      <c r="E11645">
        <v>9</v>
      </c>
    </row>
    <row r="11646" spans="1:5" ht="13.5" customHeight="1">
      <c r="A11646">
        <v>259</v>
      </c>
      <c r="B11646" t="str">
        <f t="shared" si="181"/>
        <v>259---10</v>
      </c>
      <c r="C11646" t="s">
        <v>4216</v>
      </c>
      <c r="D11646" t="s">
        <v>905</v>
      </c>
      <c r="E11646">
        <v>10</v>
      </c>
    </row>
    <row r="11647" spans="1:5" ht="13.5" customHeight="1">
      <c r="A11647">
        <v>259</v>
      </c>
      <c r="B11647" t="str">
        <f t="shared" si="181"/>
        <v>259---11</v>
      </c>
      <c r="C11647" t="s">
        <v>4216</v>
      </c>
      <c r="D11647" t="s">
        <v>1125</v>
      </c>
      <c r="E11647">
        <v>11</v>
      </c>
    </row>
    <row r="11648" spans="1:5" ht="13.5" customHeight="1">
      <c r="A11648">
        <v>259</v>
      </c>
      <c r="B11648" t="str">
        <f t="shared" si="181"/>
        <v>259---12</v>
      </c>
      <c r="C11648" t="s">
        <v>4216</v>
      </c>
      <c r="D11648" t="s">
        <v>1132</v>
      </c>
      <c r="E11648">
        <v>12</v>
      </c>
    </row>
    <row r="11649" spans="1:5" ht="13.5" customHeight="1">
      <c r="A11649">
        <v>259</v>
      </c>
      <c r="B11649" t="str">
        <f t="shared" si="181"/>
        <v>259---13</v>
      </c>
      <c r="C11649" t="s">
        <v>4216</v>
      </c>
      <c r="D11649" t="s">
        <v>722</v>
      </c>
      <c r="E11649">
        <v>13</v>
      </c>
    </row>
    <row r="11650" spans="1:5" ht="13.5" customHeight="1">
      <c r="A11650">
        <v>259</v>
      </c>
      <c r="B11650" t="str">
        <f t="shared" si="181"/>
        <v>259---14</v>
      </c>
      <c r="C11650" t="s">
        <v>4216</v>
      </c>
      <c r="D11650" t="s">
        <v>740</v>
      </c>
      <c r="E11650">
        <v>14</v>
      </c>
    </row>
    <row r="11651" spans="1:5" ht="13.5" customHeight="1">
      <c r="A11651">
        <v>259</v>
      </c>
      <c r="B11651" t="str">
        <f t="shared" ref="B11651:B11714" si="182">A11651&amp;"---"&amp;E11651</f>
        <v>259---15</v>
      </c>
      <c r="C11651" t="s">
        <v>4216</v>
      </c>
      <c r="D11651" t="s">
        <v>1121</v>
      </c>
      <c r="E11651">
        <v>15</v>
      </c>
    </row>
    <row r="11652" spans="1:5" ht="13.5" customHeight="1">
      <c r="A11652">
        <v>259</v>
      </c>
      <c r="B11652" t="str">
        <f t="shared" si="182"/>
        <v>259---16</v>
      </c>
      <c r="C11652" t="s">
        <v>4216</v>
      </c>
      <c r="D11652" t="s">
        <v>1174</v>
      </c>
      <c r="E11652">
        <v>16</v>
      </c>
    </row>
    <row r="11653" spans="1:5" ht="13.5" customHeight="1">
      <c r="A11653">
        <v>259</v>
      </c>
      <c r="B11653" t="str">
        <f t="shared" si="182"/>
        <v>259---17</v>
      </c>
      <c r="C11653" t="s">
        <v>4216</v>
      </c>
      <c r="D11653" t="s">
        <v>1000</v>
      </c>
      <c r="E11653">
        <v>17</v>
      </c>
    </row>
    <row r="11654" spans="1:5" ht="13.5" customHeight="1">
      <c r="A11654">
        <v>259</v>
      </c>
      <c r="B11654" t="str">
        <f t="shared" si="182"/>
        <v>259---18</v>
      </c>
      <c r="C11654" t="s">
        <v>4216</v>
      </c>
      <c r="D11654" t="s">
        <v>1060</v>
      </c>
      <c r="E11654">
        <v>18</v>
      </c>
    </row>
    <row r="11655" spans="1:5" ht="13.5" customHeight="1">
      <c r="A11655">
        <v>259</v>
      </c>
      <c r="B11655" t="str">
        <f t="shared" si="182"/>
        <v>259---19</v>
      </c>
      <c r="C11655" t="s">
        <v>4216</v>
      </c>
      <c r="D11655" t="s">
        <v>714</v>
      </c>
      <c r="E11655">
        <v>19</v>
      </c>
    </row>
    <row r="11656" spans="1:5" ht="13.5" customHeight="1">
      <c r="A11656">
        <v>259</v>
      </c>
      <c r="B11656" t="str">
        <f t="shared" si="182"/>
        <v>259---20</v>
      </c>
      <c r="C11656" t="s">
        <v>4216</v>
      </c>
      <c r="D11656" t="s">
        <v>1119</v>
      </c>
      <c r="E11656">
        <v>20</v>
      </c>
    </row>
    <row r="11657" spans="1:5" ht="13.5" customHeight="1">
      <c r="A11657">
        <v>259</v>
      </c>
      <c r="B11657" t="str">
        <f t="shared" si="182"/>
        <v>259---21</v>
      </c>
      <c r="C11657" t="s">
        <v>4216</v>
      </c>
      <c r="D11657" t="s">
        <v>1346</v>
      </c>
      <c r="E11657">
        <v>21</v>
      </c>
    </row>
    <row r="11658" spans="1:5" ht="13.5" customHeight="1">
      <c r="A11658">
        <v>259</v>
      </c>
      <c r="B11658" t="str">
        <f t="shared" si="182"/>
        <v>259---22</v>
      </c>
      <c r="C11658" t="s">
        <v>4216</v>
      </c>
      <c r="D11658" t="s">
        <v>6239</v>
      </c>
      <c r="E11658">
        <v>22</v>
      </c>
    </row>
    <row r="11659" spans="1:5" ht="13.5" customHeight="1">
      <c r="A11659">
        <v>259</v>
      </c>
      <c r="B11659" t="str">
        <f t="shared" si="182"/>
        <v>259---23</v>
      </c>
      <c r="C11659" t="s">
        <v>5928</v>
      </c>
      <c r="D11659" t="s">
        <v>1254</v>
      </c>
      <c r="E11659">
        <v>23</v>
      </c>
    </row>
    <row r="11660" spans="1:5" ht="13.5" customHeight="1">
      <c r="A11660">
        <v>259</v>
      </c>
      <c r="B11660" t="str">
        <f t="shared" si="182"/>
        <v>259---24</v>
      </c>
      <c r="C11660" t="s">
        <v>727</v>
      </c>
      <c r="D11660" t="s">
        <v>1308</v>
      </c>
      <c r="E11660">
        <v>24</v>
      </c>
    </row>
    <row r="11661" spans="1:5" ht="13.5" customHeight="1">
      <c r="A11661">
        <v>259</v>
      </c>
      <c r="B11661" t="str">
        <f t="shared" si="182"/>
        <v>259---25</v>
      </c>
      <c r="C11661" t="s">
        <v>729</v>
      </c>
      <c r="D11661" t="s">
        <v>867</v>
      </c>
      <c r="E11661">
        <v>25</v>
      </c>
    </row>
    <row r="11662" spans="1:5" ht="13.5" customHeight="1">
      <c r="A11662">
        <v>259</v>
      </c>
      <c r="B11662" t="str">
        <f t="shared" si="182"/>
        <v>259---26</v>
      </c>
      <c r="C11662" t="s">
        <v>1017</v>
      </c>
      <c r="D11662" t="s">
        <v>796</v>
      </c>
      <c r="E11662">
        <v>26</v>
      </c>
    </row>
    <row r="11663" spans="1:5" ht="13.5" customHeight="1">
      <c r="A11663">
        <v>259</v>
      </c>
      <c r="B11663" t="str">
        <f t="shared" si="182"/>
        <v>259---27</v>
      </c>
      <c r="C11663" t="s">
        <v>731</v>
      </c>
      <c r="D11663" t="s">
        <v>800</v>
      </c>
      <c r="E11663">
        <v>27</v>
      </c>
    </row>
    <row r="11664" spans="1:5" ht="13.5" customHeight="1">
      <c r="A11664">
        <v>259</v>
      </c>
      <c r="B11664" t="str">
        <f t="shared" si="182"/>
        <v>259---28</v>
      </c>
      <c r="C11664" t="s">
        <v>733</v>
      </c>
      <c r="D11664" t="s">
        <v>781</v>
      </c>
      <c r="E11664">
        <v>28</v>
      </c>
    </row>
    <row r="11665" spans="1:5" ht="13.5" customHeight="1">
      <c r="A11665">
        <v>259</v>
      </c>
      <c r="B11665" t="str">
        <f t="shared" si="182"/>
        <v>259---29</v>
      </c>
      <c r="C11665" t="s">
        <v>735</v>
      </c>
      <c r="D11665" t="s">
        <v>744</v>
      </c>
      <c r="E11665">
        <v>29</v>
      </c>
    </row>
    <row r="11666" spans="1:5" ht="13.5" customHeight="1">
      <c r="A11666">
        <v>259</v>
      </c>
      <c r="B11666" t="str">
        <f t="shared" si="182"/>
        <v>259---30</v>
      </c>
      <c r="C11666" t="s">
        <v>887</v>
      </c>
      <c r="D11666" t="s">
        <v>992</v>
      </c>
      <c r="E11666">
        <v>30</v>
      </c>
    </row>
    <row r="11667" spans="1:5" ht="13.5" customHeight="1">
      <c r="A11667">
        <v>259</v>
      </c>
      <c r="B11667" t="str">
        <f t="shared" si="182"/>
        <v>259---31</v>
      </c>
      <c r="C11667" t="s">
        <v>739</v>
      </c>
      <c r="D11667" t="s">
        <v>736</v>
      </c>
      <c r="E11667">
        <v>31</v>
      </c>
    </row>
    <row r="11668" spans="1:5" ht="13.5" customHeight="1">
      <c r="A11668">
        <v>259</v>
      </c>
      <c r="B11668" t="str">
        <f t="shared" si="182"/>
        <v>259---32</v>
      </c>
      <c r="C11668" t="s">
        <v>888</v>
      </c>
      <c r="D11668" t="s">
        <v>1073</v>
      </c>
      <c r="E11668">
        <v>32</v>
      </c>
    </row>
    <row r="11669" spans="1:5" ht="13.5" customHeight="1">
      <c r="A11669">
        <v>259</v>
      </c>
      <c r="B11669" t="str">
        <f t="shared" si="182"/>
        <v>259---33</v>
      </c>
      <c r="C11669" t="s">
        <v>858</v>
      </c>
      <c r="D11669" t="s">
        <v>740</v>
      </c>
      <c r="E11669">
        <v>33</v>
      </c>
    </row>
    <row r="11670" spans="1:5" ht="13.5" customHeight="1">
      <c r="A11670">
        <v>259</v>
      </c>
      <c r="B11670" t="str">
        <f t="shared" si="182"/>
        <v>259---34</v>
      </c>
      <c r="C11670" t="s">
        <v>743</v>
      </c>
      <c r="D11670" t="s">
        <v>754</v>
      </c>
      <c r="E11670">
        <v>34</v>
      </c>
    </row>
    <row r="11671" spans="1:5" ht="13.5" customHeight="1">
      <c r="A11671">
        <v>259</v>
      </c>
      <c r="B11671" t="str">
        <f t="shared" si="182"/>
        <v>259---35</v>
      </c>
      <c r="C11671" t="s">
        <v>987</v>
      </c>
      <c r="D11671" t="s">
        <v>1263</v>
      </c>
      <c r="E11671">
        <v>35</v>
      </c>
    </row>
    <row r="11672" spans="1:5" ht="13.5" customHeight="1">
      <c r="A11672">
        <v>259</v>
      </c>
      <c r="B11672" t="str">
        <f t="shared" si="182"/>
        <v>259---36</v>
      </c>
      <c r="C11672" t="s">
        <v>989</v>
      </c>
      <c r="D11672" t="s">
        <v>738</v>
      </c>
      <c r="E11672">
        <v>36</v>
      </c>
    </row>
    <row r="11673" spans="1:5" ht="13.5" customHeight="1">
      <c r="A11673">
        <v>259</v>
      </c>
      <c r="B11673" t="str">
        <f t="shared" si="182"/>
        <v>259---37</v>
      </c>
      <c r="C11673" t="s">
        <v>936</v>
      </c>
      <c r="D11673" t="s">
        <v>779</v>
      </c>
      <c r="E11673">
        <v>37</v>
      </c>
    </row>
    <row r="11674" spans="1:5" ht="13.5" customHeight="1">
      <c r="A11674">
        <v>259</v>
      </c>
      <c r="B11674" t="str">
        <f t="shared" si="182"/>
        <v>259---38</v>
      </c>
      <c r="C11674" t="s">
        <v>938</v>
      </c>
      <c r="D11674" t="s">
        <v>859</v>
      </c>
      <c r="E11674">
        <v>38</v>
      </c>
    </row>
    <row r="11675" spans="1:5" ht="13.5" customHeight="1">
      <c r="A11675">
        <v>259</v>
      </c>
      <c r="B11675" t="str">
        <f t="shared" si="182"/>
        <v>259---39</v>
      </c>
      <c r="C11675" t="s">
        <v>819</v>
      </c>
      <c r="D11675" t="s">
        <v>756</v>
      </c>
      <c r="E11675">
        <v>39</v>
      </c>
    </row>
    <row r="11676" spans="1:5" ht="13.5" customHeight="1">
      <c r="A11676">
        <v>259</v>
      </c>
      <c r="B11676" t="str">
        <f t="shared" si="182"/>
        <v>259---40</v>
      </c>
      <c r="C11676" t="s">
        <v>1074</v>
      </c>
      <c r="D11676" t="s">
        <v>880</v>
      </c>
      <c r="E11676">
        <v>40</v>
      </c>
    </row>
    <row r="11677" spans="1:5" ht="13.5" customHeight="1">
      <c r="A11677">
        <v>259</v>
      </c>
      <c r="B11677" t="str">
        <f t="shared" si="182"/>
        <v>259---41</v>
      </c>
      <c r="C11677" t="s">
        <v>1019</v>
      </c>
      <c r="D11677" t="s">
        <v>734</v>
      </c>
      <c r="E11677">
        <v>41</v>
      </c>
    </row>
    <row r="11678" spans="1:5" ht="13.5" customHeight="1">
      <c r="A11678">
        <v>259</v>
      </c>
      <c r="B11678" t="str">
        <f t="shared" si="182"/>
        <v>259---42</v>
      </c>
      <c r="C11678" t="s">
        <v>824</v>
      </c>
      <c r="D11678" t="s">
        <v>752</v>
      </c>
      <c r="E11678">
        <v>42</v>
      </c>
    </row>
    <row r="11679" spans="1:5" ht="13.5" customHeight="1">
      <c r="A11679">
        <v>259</v>
      </c>
      <c r="B11679" t="str">
        <f t="shared" si="182"/>
        <v>259---43</v>
      </c>
      <c r="C11679" t="s">
        <v>826</v>
      </c>
      <c r="D11679" t="s">
        <v>1079</v>
      </c>
      <c r="E11679">
        <v>43</v>
      </c>
    </row>
    <row r="11680" spans="1:5" ht="13.5" customHeight="1">
      <c r="A11680">
        <v>259</v>
      </c>
      <c r="B11680" t="str">
        <f t="shared" si="182"/>
        <v>259---44</v>
      </c>
      <c r="C11680" t="s">
        <v>1005</v>
      </c>
      <c r="D11680" t="s">
        <v>1105</v>
      </c>
      <c r="E11680">
        <v>44</v>
      </c>
    </row>
    <row r="11681" spans="1:5" ht="13.5" customHeight="1">
      <c r="A11681">
        <v>259</v>
      </c>
      <c r="B11681" t="str">
        <f t="shared" si="182"/>
        <v>259---45</v>
      </c>
      <c r="C11681" t="s">
        <v>828</v>
      </c>
      <c r="D11681" t="s">
        <v>818</v>
      </c>
      <c r="E11681">
        <v>45</v>
      </c>
    </row>
    <row r="11682" spans="1:5" ht="13.5" customHeight="1">
      <c r="A11682">
        <v>259</v>
      </c>
      <c r="B11682" t="str">
        <f t="shared" si="182"/>
        <v>259---46</v>
      </c>
      <c r="C11682" t="s">
        <v>755</v>
      </c>
      <c r="D11682" t="s">
        <v>1146</v>
      </c>
      <c r="E11682">
        <v>46</v>
      </c>
    </row>
    <row r="11683" spans="1:5" ht="13.5" customHeight="1">
      <c r="A11683">
        <v>259</v>
      </c>
      <c r="B11683" t="str">
        <f t="shared" si="182"/>
        <v>259---47</v>
      </c>
      <c r="C11683" t="s">
        <v>866</v>
      </c>
      <c r="D11683" t="s">
        <v>831</v>
      </c>
      <c r="E11683">
        <v>47</v>
      </c>
    </row>
    <row r="11684" spans="1:5" ht="13.5" customHeight="1">
      <c r="A11684">
        <v>259</v>
      </c>
      <c r="B11684" t="str">
        <f t="shared" si="182"/>
        <v>259---48</v>
      </c>
      <c r="C11684" t="s">
        <v>1009</v>
      </c>
      <c r="D11684" t="s">
        <v>1340</v>
      </c>
      <c r="E11684">
        <v>48</v>
      </c>
    </row>
    <row r="11685" spans="1:5" ht="13.5" customHeight="1">
      <c r="A11685">
        <v>259</v>
      </c>
      <c r="B11685" t="str">
        <f t="shared" si="182"/>
        <v>259---49</v>
      </c>
      <c r="C11685" t="s">
        <v>868</v>
      </c>
      <c r="D11685" t="s">
        <v>758</v>
      </c>
      <c r="E11685">
        <v>49</v>
      </c>
    </row>
    <row r="11686" spans="1:5" ht="13.5" customHeight="1">
      <c r="A11686">
        <v>259</v>
      </c>
      <c r="B11686" t="str">
        <f t="shared" si="182"/>
        <v>259---50</v>
      </c>
      <c r="C11686" t="s">
        <v>1098</v>
      </c>
      <c r="D11686" t="s">
        <v>1206</v>
      </c>
      <c r="E11686">
        <v>50</v>
      </c>
    </row>
    <row r="11687" spans="1:5" ht="13.5" customHeight="1">
      <c r="A11687">
        <v>259</v>
      </c>
      <c r="B11687" t="str">
        <f t="shared" si="182"/>
        <v>259---51</v>
      </c>
      <c r="C11687" t="s">
        <v>769</v>
      </c>
      <c r="D11687" t="s">
        <v>1325</v>
      </c>
      <c r="E11687">
        <v>51</v>
      </c>
    </row>
    <row r="11688" spans="1:5" ht="13.5" customHeight="1">
      <c r="A11688">
        <v>259</v>
      </c>
      <c r="B11688" t="str">
        <f t="shared" si="182"/>
        <v>259---52</v>
      </c>
      <c r="C11688" t="s">
        <v>1216</v>
      </c>
      <c r="D11688" t="s">
        <v>1385</v>
      </c>
      <c r="E11688">
        <v>52</v>
      </c>
    </row>
    <row r="11689" spans="1:5" ht="13.5" customHeight="1">
      <c r="A11689">
        <v>259</v>
      </c>
      <c r="B11689" t="str">
        <f t="shared" si="182"/>
        <v>259---53</v>
      </c>
      <c r="C11689" t="s">
        <v>1011</v>
      </c>
      <c r="D11689" t="s">
        <v>856</v>
      </c>
      <c r="E11689">
        <v>53</v>
      </c>
    </row>
    <row r="11690" spans="1:5" ht="13.5" customHeight="1">
      <c r="A11690">
        <v>259</v>
      </c>
      <c r="B11690" t="str">
        <f t="shared" si="182"/>
        <v>259---54</v>
      </c>
      <c r="C11690" t="s">
        <v>775</v>
      </c>
      <c r="D11690" t="s">
        <v>1110</v>
      </c>
      <c r="E11690">
        <v>54</v>
      </c>
    </row>
    <row r="11691" spans="1:5" ht="13.5" customHeight="1">
      <c r="A11691">
        <v>259</v>
      </c>
      <c r="B11691" t="str">
        <f t="shared" si="182"/>
        <v>259---55</v>
      </c>
      <c r="C11691" t="s">
        <v>5913</v>
      </c>
      <c r="D11691" t="s">
        <v>1114</v>
      </c>
      <c r="E11691">
        <v>55</v>
      </c>
    </row>
    <row r="11692" spans="1:5" ht="13.5" customHeight="1">
      <c r="A11692">
        <v>259</v>
      </c>
      <c r="B11692" t="str">
        <f t="shared" si="182"/>
        <v>259---56</v>
      </c>
      <c r="C11692" t="s">
        <v>5929</v>
      </c>
      <c r="D11692" t="s">
        <v>813</v>
      </c>
      <c r="E11692">
        <v>56</v>
      </c>
    </row>
    <row r="11693" spans="1:5" ht="13.5" customHeight="1">
      <c r="A11693">
        <v>259</v>
      </c>
      <c r="B11693" t="str">
        <f t="shared" si="182"/>
        <v>259---57</v>
      </c>
      <c r="C11693" t="s">
        <v>5961</v>
      </c>
      <c r="D11693" t="s">
        <v>935</v>
      </c>
      <c r="E11693">
        <v>57</v>
      </c>
    </row>
    <row r="11694" spans="1:5" ht="13.5" customHeight="1">
      <c r="A11694">
        <v>259</v>
      </c>
      <c r="B11694" t="str">
        <f t="shared" si="182"/>
        <v>259---58</v>
      </c>
      <c r="C11694" t="s">
        <v>5982</v>
      </c>
      <c r="D11694" t="s">
        <v>1125</v>
      </c>
      <c r="E11694">
        <v>58</v>
      </c>
    </row>
    <row r="11695" spans="1:5" ht="13.5" customHeight="1">
      <c r="A11695">
        <v>259</v>
      </c>
      <c r="B11695" t="str">
        <f t="shared" si="182"/>
        <v>259---59</v>
      </c>
      <c r="C11695" t="s">
        <v>5930</v>
      </c>
      <c r="D11695" t="s">
        <v>821</v>
      </c>
      <c r="E11695">
        <v>59</v>
      </c>
    </row>
    <row r="11696" spans="1:5" ht="13.5" customHeight="1">
      <c r="A11696">
        <v>259</v>
      </c>
      <c r="B11696" t="str">
        <f t="shared" si="182"/>
        <v>259---60</v>
      </c>
      <c r="C11696" t="s">
        <v>5914</v>
      </c>
      <c r="D11696" t="s">
        <v>785</v>
      </c>
      <c r="E11696">
        <v>60</v>
      </c>
    </row>
    <row r="11697" spans="1:5" ht="13.5" customHeight="1">
      <c r="A11697">
        <v>259</v>
      </c>
      <c r="B11697" t="str">
        <f t="shared" si="182"/>
        <v>259---61</v>
      </c>
      <c r="C11697" t="s">
        <v>5983</v>
      </c>
      <c r="D11697" t="s">
        <v>1023</v>
      </c>
      <c r="E11697">
        <v>61</v>
      </c>
    </row>
    <row r="11698" spans="1:5" ht="13.5" customHeight="1">
      <c r="A11698">
        <v>259</v>
      </c>
      <c r="B11698" t="str">
        <f t="shared" si="182"/>
        <v>259---62</v>
      </c>
      <c r="C11698" t="s">
        <v>5915</v>
      </c>
      <c r="D11698" t="s">
        <v>772</v>
      </c>
      <c r="E11698">
        <v>62</v>
      </c>
    </row>
    <row r="11699" spans="1:5" ht="13.5" customHeight="1">
      <c r="A11699">
        <v>259</v>
      </c>
      <c r="B11699" t="str">
        <f t="shared" si="182"/>
        <v>259---63</v>
      </c>
      <c r="C11699" t="s">
        <v>5977</v>
      </c>
      <c r="D11699" t="s">
        <v>1069</v>
      </c>
      <c r="E11699">
        <v>63</v>
      </c>
    </row>
    <row r="11700" spans="1:5" ht="13.5" customHeight="1">
      <c r="A11700">
        <v>259</v>
      </c>
      <c r="B11700" t="str">
        <f t="shared" si="182"/>
        <v>259---64</v>
      </c>
      <c r="C11700" t="s">
        <v>5917</v>
      </c>
      <c r="D11700" t="s">
        <v>789</v>
      </c>
      <c r="E11700">
        <v>64</v>
      </c>
    </row>
    <row r="11701" spans="1:5" ht="13.5" customHeight="1">
      <c r="A11701">
        <v>259</v>
      </c>
      <c r="B11701" t="str">
        <f t="shared" si="182"/>
        <v>259---65</v>
      </c>
      <c r="C11701" t="s">
        <v>5918</v>
      </c>
      <c r="D11701" t="s">
        <v>770</v>
      </c>
      <c r="E11701">
        <v>65</v>
      </c>
    </row>
    <row r="11702" spans="1:5" ht="13.5" customHeight="1">
      <c r="A11702">
        <v>259</v>
      </c>
      <c r="B11702" t="str">
        <f t="shared" si="182"/>
        <v>259---66</v>
      </c>
      <c r="C11702" t="s">
        <v>5962</v>
      </c>
      <c r="D11702" t="s">
        <v>1174</v>
      </c>
      <c r="E11702">
        <v>66</v>
      </c>
    </row>
    <row r="11703" spans="1:5" ht="13.5" customHeight="1">
      <c r="A11703">
        <v>259</v>
      </c>
      <c r="B11703" t="str">
        <f t="shared" si="182"/>
        <v>259---67</v>
      </c>
      <c r="C11703" t="s">
        <v>5971</v>
      </c>
      <c r="D11703" t="s">
        <v>1058</v>
      </c>
      <c r="E11703">
        <v>67</v>
      </c>
    </row>
    <row r="11704" spans="1:5" ht="13.5" customHeight="1">
      <c r="A11704">
        <v>259</v>
      </c>
      <c r="B11704" t="str">
        <f t="shared" si="182"/>
        <v>259---68</v>
      </c>
      <c r="C11704" t="s">
        <v>5963</v>
      </c>
      <c r="D11704" t="s">
        <v>937</v>
      </c>
      <c r="E11704">
        <v>68</v>
      </c>
    </row>
    <row r="11705" spans="1:5" ht="13.5" customHeight="1">
      <c r="A11705">
        <v>259</v>
      </c>
      <c r="B11705" t="str">
        <f t="shared" si="182"/>
        <v>259---69</v>
      </c>
      <c r="C11705" t="s">
        <v>5978</v>
      </c>
      <c r="D11705" t="s">
        <v>1191</v>
      </c>
      <c r="E11705">
        <v>69</v>
      </c>
    </row>
    <row r="11706" spans="1:5" ht="13.5" customHeight="1">
      <c r="A11706">
        <v>259</v>
      </c>
      <c r="B11706" t="str">
        <f t="shared" si="182"/>
        <v>259---70</v>
      </c>
      <c r="C11706" t="s">
        <v>5972</v>
      </c>
      <c r="D11706" t="s">
        <v>979</v>
      </c>
      <c r="E11706">
        <v>70</v>
      </c>
    </row>
    <row r="11707" spans="1:5" ht="13.5" customHeight="1">
      <c r="A11707">
        <v>259</v>
      </c>
      <c r="B11707" t="str">
        <f t="shared" si="182"/>
        <v>259---71</v>
      </c>
      <c r="C11707" t="s">
        <v>5933</v>
      </c>
      <c r="D11707" t="s">
        <v>855</v>
      </c>
      <c r="E11707">
        <v>71</v>
      </c>
    </row>
    <row r="11708" spans="1:5" ht="13.5" customHeight="1">
      <c r="A11708">
        <v>259</v>
      </c>
      <c r="B11708" t="str">
        <f t="shared" si="182"/>
        <v>259---72</v>
      </c>
      <c r="C11708" t="s">
        <v>5984</v>
      </c>
      <c r="D11708" t="s">
        <v>1232</v>
      </c>
      <c r="E11708">
        <v>72</v>
      </c>
    </row>
    <row r="11709" spans="1:5" ht="13.5" customHeight="1">
      <c r="A11709">
        <v>259</v>
      </c>
      <c r="B11709" t="str">
        <f t="shared" si="182"/>
        <v>259---73</v>
      </c>
      <c r="C11709" t="s">
        <v>5985</v>
      </c>
      <c r="D11709" t="s">
        <v>1159</v>
      </c>
      <c r="E11709">
        <v>73</v>
      </c>
    </row>
    <row r="11710" spans="1:5" ht="13.5" customHeight="1">
      <c r="A11710">
        <v>259</v>
      </c>
      <c r="B11710" t="str">
        <f t="shared" si="182"/>
        <v>259---74</v>
      </c>
      <c r="C11710" t="s">
        <v>5953</v>
      </c>
      <c r="D11710" t="s">
        <v>912</v>
      </c>
      <c r="E11710">
        <v>74</v>
      </c>
    </row>
    <row r="11711" spans="1:5" ht="13.5" customHeight="1">
      <c r="A11711">
        <v>259</v>
      </c>
      <c r="B11711" t="str">
        <f t="shared" si="182"/>
        <v>259---75</v>
      </c>
      <c r="C11711" t="s">
        <v>5973</v>
      </c>
      <c r="D11711" t="s">
        <v>1158</v>
      </c>
      <c r="E11711">
        <v>75</v>
      </c>
    </row>
    <row r="11712" spans="1:5" ht="13.5" customHeight="1">
      <c r="A11712">
        <v>259</v>
      </c>
      <c r="B11712" t="str">
        <f t="shared" si="182"/>
        <v>259---76</v>
      </c>
      <c r="C11712" t="s">
        <v>5954</v>
      </c>
      <c r="D11712" t="s">
        <v>1166</v>
      </c>
      <c r="E11712">
        <v>76</v>
      </c>
    </row>
    <row r="11713" spans="1:5" ht="13.5" customHeight="1">
      <c r="A11713">
        <v>259</v>
      </c>
      <c r="B11713" t="str">
        <f t="shared" si="182"/>
        <v>259---77</v>
      </c>
      <c r="C11713" t="s">
        <v>5923</v>
      </c>
      <c r="D11713" t="s">
        <v>766</v>
      </c>
      <c r="E11713">
        <v>77</v>
      </c>
    </row>
    <row r="11714" spans="1:5" ht="13.5" customHeight="1">
      <c r="A11714">
        <v>259</v>
      </c>
      <c r="B11714" t="str">
        <f t="shared" si="182"/>
        <v>259---78</v>
      </c>
      <c r="C11714" t="s">
        <v>5980</v>
      </c>
      <c r="D11714" t="s">
        <v>1124</v>
      </c>
      <c r="E11714">
        <v>78</v>
      </c>
    </row>
    <row r="11715" spans="1:5" ht="13.5" customHeight="1">
      <c r="A11715">
        <v>259</v>
      </c>
      <c r="B11715" t="str">
        <f t="shared" ref="B11715:B11778" si="183">A11715&amp;"---"&amp;E11715</f>
        <v>259---79</v>
      </c>
      <c r="C11715" t="s">
        <v>5981</v>
      </c>
      <c r="D11715" t="s">
        <v>1225</v>
      </c>
      <c r="E11715">
        <v>79</v>
      </c>
    </row>
    <row r="11716" spans="1:5" ht="13.5" customHeight="1">
      <c r="A11716">
        <v>259</v>
      </c>
      <c r="B11716" t="str">
        <f t="shared" si="183"/>
        <v>259---80</v>
      </c>
      <c r="C11716" t="s">
        <v>5924</v>
      </c>
      <c r="D11716" t="s">
        <v>726</v>
      </c>
      <c r="E11716">
        <v>80</v>
      </c>
    </row>
    <row r="11717" spans="1:5" ht="13.5" customHeight="1">
      <c r="A11717">
        <v>259</v>
      </c>
      <c r="B11717" t="str">
        <f t="shared" si="183"/>
        <v>259---81</v>
      </c>
      <c r="C11717" t="s">
        <v>5976</v>
      </c>
      <c r="D11717" t="s">
        <v>1162</v>
      </c>
      <c r="E11717">
        <v>81</v>
      </c>
    </row>
    <row r="11718" spans="1:5" ht="13.5" customHeight="1">
      <c r="A11718">
        <v>259</v>
      </c>
      <c r="B11718" t="str">
        <f t="shared" si="183"/>
        <v>259---82</v>
      </c>
      <c r="C11718" t="s">
        <v>5988</v>
      </c>
      <c r="D11718" t="s">
        <v>1133</v>
      </c>
      <c r="E11718">
        <v>82</v>
      </c>
    </row>
    <row r="11719" spans="1:5" ht="13.5" customHeight="1">
      <c r="A11719">
        <v>202</v>
      </c>
      <c r="B11719" t="str">
        <f t="shared" si="183"/>
        <v>202---1</v>
      </c>
      <c r="C11719" t="s">
        <v>4234</v>
      </c>
      <c r="D11719" t="s">
        <v>719</v>
      </c>
      <c r="E11719">
        <v>1</v>
      </c>
    </row>
    <row r="11720" spans="1:5" ht="13.5" customHeight="1">
      <c r="A11720">
        <v>202</v>
      </c>
      <c r="B11720" t="str">
        <f t="shared" si="183"/>
        <v>202---2</v>
      </c>
      <c r="C11720" t="s">
        <v>4216</v>
      </c>
      <c r="D11720" t="s">
        <v>719</v>
      </c>
      <c r="E11720">
        <v>2</v>
      </c>
    </row>
    <row r="11721" spans="1:5" ht="13.5" customHeight="1">
      <c r="A11721">
        <v>202</v>
      </c>
      <c r="B11721" t="str">
        <f t="shared" si="183"/>
        <v>202---3</v>
      </c>
      <c r="C11721" t="s">
        <v>4216</v>
      </c>
      <c r="D11721" t="s">
        <v>1138</v>
      </c>
      <c r="E11721">
        <v>3</v>
      </c>
    </row>
    <row r="11722" spans="1:5" ht="13.5" customHeight="1">
      <c r="A11722">
        <v>202</v>
      </c>
      <c r="B11722" t="str">
        <f t="shared" si="183"/>
        <v>202---4</v>
      </c>
      <c r="C11722" t="s">
        <v>4216</v>
      </c>
      <c r="D11722" t="s">
        <v>1079</v>
      </c>
      <c r="E11722">
        <v>4</v>
      </c>
    </row>
    <row r="11723" spans="1:5" ht="13.5" customHeight="1">
      <c r="A11723">
        <v>202</v>
      </c>
      <c r="B11723" t="str">
        <f t="shared" si="183"/>
        <v>202---5</v>
      </c>
      <c r="C11723" t="s">
        <v>4216</v>
      </c>
      <c r="D11723" t="s">
        <v>842</v>
      </c>
      <c r="E11723">
        <v>5</v>
      </c>
    </row>
    <row r="11724" spans="1:5" ht="13.5" customHeight="1">
      <c r="A11724">
        <v>202</v>
      </c>
      <c r="B11724" t="str">
        <f t="shared" si="183"/>
        <v>202---6</v>
      </c>
      <c r="C11724" t="s">
        <v>4216</v>
      </c>
      <c r="D11724" t="s">
        <v>1321</v>
      </c>
      <c r="E11724">
        <v>6</v>
      </c>
    </row>
    <row r="11725" spans="1:5" ht="13.5" customHeight="1">
      <c r="A11725">
        <v>202</v>
      </c>
      <c r="B11725" t="str">
        <f t="shared" si="183"/>
        <v>202---7</v>
      </c>
      <c r="C11725" t="s">
        <v>4216</v>
      </c>
      <c r="D11725" t="s">
        <v>1174</v>
      </c>
      <c r="E11725">
        <v>7</v>
      </c>
    </row>
    <row r="11726" spans="1:5" ht="13.5" customHeight="1">
      <c r="A11726">
        <v>202</v>
      </c>
      <c r="B11726" t="str">
        <f t="shared" si="183"/>
        <v>202---8</v>
      </c>
      <c r="C11726" t="s">
        <v>4216</v>
      </c>
      <c r="D11726" t="s">
        <v>718</v>
      </c>
      <c r="E11726">
        <v>8</v>
      </c>
    </row>
    <row r="11727" spans="1:5" ht="13.5" customHeight="1">
      <c r="A11727">
        <v>202</v>
      </c>
      <c r="B11727" t="str">
        <f t="shared" si="183"/>
        <v>202---9</v>
      </c>
      <c r="C11727" t="s">
        <v>4216</v>
      </c>
      <c r="D11727" t="s">
        <v>779</v>
      </c>
      <c r="E11727">
        <v>9</v>
      </c>
    </row>
    <row r="11728" spans="1:5" ht="13.5" customHeight="1">
      <c r="A11728">
        <v>202</v>
      </c>
      <c r="B11728" t="str">
        <f t="shared" si="183"/>
        <v>202---10</v>
      </c>
      <c r="C11728" t="s">
        <v>4216</v>
      </c>
      <c r="D11728" t="s">
        <v>722</v>
      </c>
      <c r="E11728">
        <v>10</v>
      </c>
    </row>
    <row r="11729" spans="1:5" ht="13.5" customHeight="1">
      <c r="A11729">
        <v>202</v>
      </c>
      <c r="B11729" t="str">
        <f t="shared" si="183"/>
        <v>202---11</v>
      </c>
      <c r="C11729" t="s">
        <v>4216</v>
      </c>
      <c r="D11729" t="s">
        <v>1105</v>
      </c>
      <c r="E11729">
        <v>11</v>
      </c>
    </row>
    <row r="11730" spans="1:5" ht="13.5" customHeight="1">
      <c r="A11730">
        <v>202</v>
      </c>
      <c r="B11730" t="str">
        <f t="shared" si="183"/>
        <v>202---12</v>
      </c>
      <c r="C11730" t="s">
        <v>4216</v>
      </c>
      <c r="D11730" t="s">
        <v>713</v>
      </c>
      <c r="E11730">
        <v>12</v>
      </c>
    </row>
    <row r="11731" spans="1:5" ht="13.5" customHeight="1">
      <c r="A11731">
        <v>202</v>
      </c>
      <c r="B11731" t="str">
        <f t="shared" si="183"/>
        <v>202---13</v>
      </c>
      <c r="C11731" t="s">
        <v>4216</v>
      </c>
      <c r="D11731" t="s">
        <v>714</v>
      </c>
      <c r="E11731">
        <v>13</v>
      </c>
    </row>
    <row r="11732" spans="1:5" ht="13.5" customHeight="1">
      <c r="A11732">
        <v>202</v>
      </c>
      <c r="B11732" t="str">
        <f t="shared" si="183"/>
        <v>202---14</v>
      </c>
      <c r="C11732" t="s">
        <v>4216</v>
      </c>
      <c r="D11732" t="s">
        <v>872</v>
      </c>
      <c r="E11732">
        <v>14</v>
      </c>
    </row>
    <row r="11733" spans="1:5" ht="13.5" customHeight="1">
      <c r="A11733">
        <v>202</v>
      </c>
      <c r="B11733" t="str">
        <f t="shared" si="183"/>
        <v>202---15</v>
      </c>
      <c r="C11733" t="s">
        <v>4263</v>
      </c>
      <c r="D11733" t="s">
        <v>971</v>
      </c>
      <c r="E11733">
        <v>15</v>
      </c>
    </row>
    <row r="11734" spans="1:5" ht="13.5" customHeight="1">
      <c r="A11734">
        <v>202</v>
      </c>
      <c r="B11734" t="str">
        <f t="shared" si="183"/>
        <v>202---16</v>
      </c>
      <c r="C11734" t="s">
        <v>4238</v>
      </c>
      <c r="D11734" t="s">
        <v>972</v>
      </c>
      <c r="E11734">
        <v>16</v>
      </c>
    </row>
    <row r="11735" spans="1:5" ht="13.5" customHeight="1">
      <c r="A11735">
        <v>202</v>
      </c>
      <c r="B11735" t="str">
        <f t="shared" si="183"/>
        <v>202---17</v>
      </c>
      <c r="C11735" t="s">
        <v>4220</v>
      </c>
      <c r="D11735" t="s">
        <v>1142</v>
      </c>
      <c r="E11735">
        <v>17</v>
      </c>
    </row>
    <row r="11736" spans="1:5" ht="13.5" customHeight="1">
      <c r="A11736">
        <v>202</v>
      </c>
      <c r="B11736" t="str">
        <f t="shared" si="183"/>
        <v>202---18</v>
      </c>
      <c r="C11736" t="s">
        <v>4228</v>
      </c>
      <c r="D11736" t="s">
        <v>792</v>
      </c>
      <c r="E11736">
        <v>18</v>
      </c>
    </row>
    <row r="11737" spans="1:5" ht="13.5" customHeight="1">
      <c r="A11737">
        <v>202</v>
      </c>
      <c r="B11737" t="str">
        <f t="shared" si="183"/>
        <v>202---19</v>
      </c>
      <c r="C11737" t="s">
        <v>4223</v>
      </c>
      <c r="D11737" t="s">
        <v>781</v>
      </c>
      <c r="E11737">
        <v>19</v>
      </c>
    </row>
    <row r="11738" spans="1:5" ht="13.5" customHeight="1">
      <c r="A11738">
        <v>202</v>
      </c>
      <c r="B11738" t="str">
        <f t="shared" si="183"/>
        <v>202---20</v>
      </c>
      <c r="C11738" t="s">
        <v>4276</v>
      </c>
      <c r="D11738" t="s">
        <v>724</v>
      </c>
      <c r="E11738">
        <v>20</v>
      </c>
    </row>
    <row r="11739" spans="1:5" ht="13.5" customHeight="1">
      <c r="A11739">
        <v>202</v>
      </c>
      <c r="B11739" t="str">
        <f t="shared" si="183"/>
        <v>202---21</v>
      </c>
      <c r="C11739" t="s">
        <v>4259</v>
      </c>
      <c r="D11739" t="s">
        <v>734</v>
      </c>
      <c r="E11739">
        <v>21</v>
      </c>
    </row>
    <row r="11740" spans="1:5" ht="13.5" customHeight="1">
      <c r="A11740">
        <v>202</v>
      </c>
      <c r="B11740" t="str">
        <f t="shared" si="183"/>
        <v>202---22</v>
      </c>
      <c r="C11740" t="s">
        <v>4254</v>
      </c>
      <c r="D11740" t="s">
        <v>790</v>
      </c>
      <c r="E11740">
        <v>22</v>
      </c>
    </row>
    <row r="11741" spans="1:5" ht="13.5" customHeight="1">
      <c r="A11741">
        <v>202</v>
      </c>
      <c r="B11741" t="str">
        <f t="shared" si="183"/>
        <v>202---23</v>
      </c>
      <c r="C11741" t="s">
        <v>4235</v>
      </c>
      <c r="D11741" t="s">
        <v>764</v>
      </c>
      <c r="E11741">
        <v>23</v>
      </c>
    </row>
    <row r="11742" spans="1:5" ht="13.5" customHeight="1">
      <c r="A11742">
        <v>202</v>
      </c>
      <c r="B11742" t="str">
        <f t="shared" si="183"/>
        <v>202---24</v>
      </c>
      <c r="C11742" t="s">
        <v>4236</v>
      </c>
      <c r="D11742" t="s">
        <v>1242</v>
      </c>
      <c r="E11742">
        <v>24</v>
      </c>
    </row>
    <row r="11743" spans="1:5" ht="13.5" customHeight="1">
      <c r="A11743">
        <v>202</v>
      </c>
      <c r="B11743" t="str">
        <f t="shared" si="183"/>
        <v>202---25</v>
      </c>
      <c r="C11743" t="s">
        <v>4277</v>
      </c>
      <c r="D11743" t="s">
        <v>1000</v>
      </c>
      <c r="E11743">
        <v>25</v>
      </c>
    </row>
    <row r="11744" spans="1:5" ht="13.5" customHeight="1">
      <c r="A11744">
        <v>202</v>
      </c>
      <c r="B11744" t="str">
        <f t="shared" si="183"/>
        <v>202---26</v>
      </c>
      <c r="C11744" t="s">
        <v>817</v>
      </c>
      <c r="D11744" t="s">
        <v>1182</v>
      </c>
      <c r="E11744">
        <v>26</v>
      </c>
    </row>
    <row r="11745" spans="1:5" ht="13.5" customHeight="1">
      <c r="A11745">
        <v>202</v>
      </c>
      <c r="B11745" t="str">
        <f t="shared" si="183"/>
        <v>202---27</v>
      </c>
      <c r="C11745" t="s">
        <v>1017</v>
      </c>
      <c r="D11745" t="s">
        <v>796</v>
      </c>
      <c r="E11745">
        <v>27</v>
      </c>
    </row>
    <row r="11746" spans="1:5" ht="13.5" customHeight="1">
      <c r="A11746">
        <v>202</v>
      </c>
      <c r="B11746" t="str">
        <f t="shared" si="183"/>
        <v>202---28</v>
      </c>
      <c r="C11746" t="s">
        <v>731</v>
      </c>
      <c r="D11746" t="s">
        <v>800</v>
      </c>
      <c r="E11746">
        <v>28</v>
      </c>
    </row>
    <row r="11747" spans="1:5" ht="13.5" customHeight="1">
      <c r="A11747">
        <v>202</v>
      </c>
      <c r="B11747" t="str">
        <f t="shared" si="183"/>
        <v>202---29</v>
      </c>
      <c r="C11747" t="s">
        <v>733</v>
      </c>
      <c r="D11747" t="s">
        <v>781</v>
      </c>
      <c r="E11747">
        <v>29</v>
      </c>
    </row>
    <row r="11748" spans="1:5" ht="13.5" customHeight="1">
      <c r="A11748">
        <v>202</v>
      </c>
      <c r="B11748" t="str">
        <f t="shared" si="183"/>
        <v>202---30</v>
      </c>
      <c r="C11748" t="s">
        <v>735</v>
      </c>
      <c r="D11748" t="s">
        <v>744</v>
      </c>
      <c r="E11748">
        <v>30</v>
      </c>
    </row>
    <row r="11749" spans="1:5" ht="13.5" customHeight="1">
      <c r="A11749">
        <v>202</v>
      </c>
      <c r="B11749" t="str">
        <f t="shared" si="183"/>
        <v>202---31</v>
      </c>
      <c r="C11749" t="s">
        <v>985</v>
      </c>
      <c r="D11749" t="s">
        <v>1449</v>
      </c>
      <c r="E11749">
        <v>31</v>
      </c>
    </row>
    <row r="11750" spans="1:5" ht="13.5" customHeight="1">
      <c r="A11750">
        <v>202</v>
      </c>
      <c r="B11750" t="str">
        <f t="shared" si="183"/>
        <v>202---32</v>
      </c>
      <c r="C11750" t="s">
        <v>797</v>
      </c>
      <c r="D11750" t="s">
        <v>1081</v>
      </c>
      <c r="E11750">
        <v>32</v>
      </c>
    </row>
    <row r="11751" spans="1:5" ht="13.5" customHeight="1">
      <c r="A11751">
        <v>202</v>
      </c>
      <c r="B11751" t="str">
        <f t="shared" si="183"/>
        <v>202---33</v>
      </c>
      <c r="C11751" t="s">
        <v>743</v>
      </c>
      <c r="D11751" t="s">
        <v>754</v>
      </c>
      <c r="E11751">
        <v>33</v>
      </c>
    </row>
    <row r="11752" spans="1:5" ht="13.5" customHeight="1">
      <c r="A11752">
        <v>202</v>
      </c>
      <c r="B11752" t="str">
        <f t="shared" si="183"/>
        <v>202---34</v>
      </c>
      <c r="C11752" t="s">
        <v>987</v>
      </c>
      <c r="D11752" t="s">
        <v>1263</v>
      </c>
      <c r="E11752">
        <v>34</v>
      </c>
    </row>
    <row r="11753" spans="1:5" ht="13.5" customHeight="1">
      <c r="A11753">
        <v>202</v>
      </c>
      <c r="B11753" t="str">
        <f t="shared" si="183"/>
        <v>202---35</v>
      </c>
      <c r="C11753" t="s">
        <v>989</v>
      </c>
      <c r="D11753" t="s">
        <v>738</v>
      </c>
      <c r="E11753">
        <v>35</v>
      </c>
    </row>
    <row r="11754" spans="1:5" ht="13.5" customHeight="1">
      <c r="A11754">
        <v>202</v>
      </c>
      <c r="B11754" t="str">
        <f t="shared" si="183"/>
        <v>202---36</v>
      </c>
      <c r="C11754" t="s">
        <v>1094</v>
      </c>
      <c r="D11754" t="s">
        <v>790</v>
      </c>
      <c r="E11754">
        <v>36</v>
      </c>
    </row>
    <row r="11755" spans="1:5" ht="13.5" customHeight="1">
      <c r="A11755">
        <v>202</v>
      </c>
      <c r="B11755" t="str">
        <f t="shared" si="183"/>
        <v>202---37</v>
      </c>
      <c r="C11755" t="s">
        <v>936</v>
      </c>
      <c r="D11755" t="s">
        <v>779</v>
      </c>
      <c r="E11755">
        <v>37</v>
      </c>
    </row>
    <row r="11756" spans="1:5" ht="13.5" customHeight="1">
      <c r="A11756">
        <v>202</v>
      </c>
      <c r="B11756" t="str">
        <f t="shared" si="183"/>
        <v>202---38</v>
      </c>
      <c r="C11756" t="s">
        <v>819</v>
      </c>
      <c r="D11756" t="s">
        <v>756</v>
      </c>
      <c r="E11756">
        <v>38</v>
      </c>
    </row>
    <row r="11757" spans="1:5" ht="13.5" customHeight="1">
      <c r="A11757">
        <v>202</v>
      </c>
      <c r="B11757" t="str">
        <f t="shared" si="183"/>
        <v>202---39</v>
      </c>
      <c r="C11757" t="s">
        <v>1074</v>
      </c>
      <c r="D11757" t="s">
        <v>880</v>
      </c>
      <c r="E11757">
        <v>39</v>
      </c>
    </row>
    <row r="11758" spans="1:5" ht="13.5" customHeight="1">
      <c r="A11758">
        <v>202</v>
      </c>
      <c r="B11758" t="str">
        <f t="shared" si="183"/>
        <v>202---40</v>
      </c>
      <c r="C11758" t="s">
        <v>1019</v>
      </c>
      <c r="D11758" t="s">
        <v>734</v>
      </c>
      <c r="E11758">
        <v>40</v>
      </c>
    </row>
    <row r="11759" spans="1:5" ht="13.5" customHeight="1">
      <c r="A11759">
        <v>202</v>
      </c>
      <c r="B11759" t="str">
        <f t="shared" si="183"/>
        <v>202---41</v>
      </c>
      <c r="C11759" t="s">
        <v>824</v>
      </c>
      <c r="D11759" t="s">
        <v>752</v>
      </c>
      <c r="E11759">
        <v>41</v>
      </c>
    </row>
    <row r="11760" spans="1:5" ht="13.5" customHeight="1">
      <c r="A11760">
        <v>202</v>
      </c>
      <c r="B11760" t="str">
        <f t="shared" si="183"/>
        <v>202---42</v>
      </c>
      <c r="C11760" t="s">
        <v>826</v>
      </c>
      <c r="D11760" t="s">
        <v>1079</v>
      </c>
      <c r="E11760">
        <v>42</v>
      </c>
    </row>
    <row r="11761" spans="1:5" ht="13.5" customHeight="1">
      <c r="A11761">
        <v>202</v>
      </c>
      <c r="B11761" t="str">
        <f t="shared" si="183"/>
        <v>202---43</v>
      </c>
      <c r="C11761" t="s">
        <v>1005</v>
      </c>
      <c r="D11761" t="s">
        <v>1105</v>
      </c>
      <c r="E11761">
        <v>43</v>
      </c>
    </row>
    <row r="11762" spans="1:5" ht="13.5" customHeight="1">
      <c r="A11762">
        <v>202</v>
      </c>
      <c r="B11762" t="str">
        <f t="shared" si="183"/>
        <v>202---44</v>
      </c>
      <c r="C11762" t="s">
        <v>940</v>
      </c>
      <c r="D11762" t="s">
        <v>1239</v>
      </c>
      <c r="E11762">
        <v>44</v>
      </c>
    </row>
    <row r="11763" spans="1:5" ht="13.5" customHeight="1">
      <c r="A11763">
        <v>202</v>
      </c>
      <c r="B11763" t="str">
        <f t="shared" si="183"/>
        <v>202---45</v>
      </c>
      <c r="C11763" t="s">
        <v>1197</v>
      </c>
      <c r="D11763" t="s">
        <v>1137</v>
      </c>
      <c r="E11763">
        <v>45</v>
      </c>
    </row>
    <row r="11764" spans="1:5" ht="13.5" customHeight="1">
      <c r="A11764">
        <v>202</v>
      </c>
      <c r="B11764" t="str">
        <f t="shared" si="183"/>
        <v>202---46</v>
      </c>
      <c r="C11764" t="s">
        <v>830</v>
      </c>
      <c r="D11764" t="s">
        <v>1240</v>
      </c>
      <c r="E11764">
        <v>46</v>
      </c>
    </row>
    <row r="11765" spans="1:5" ht="13.5" customHeight="1">
      <c r="A11765">
        <v>202</v>
      </c>
      <c r="B11765" t="str">
        <f t="shared" si="183"/>
        <v>202---47</v>
      </c>
      <c r="C11765" t="s">
        <v>868</v>
      </c>
      <c r="D11765" t="s">
        <v>758</v>
      </c>
      <c r="E11765">
        <v>47</v>
      </c>
    </row>
    <row r="11766" spans="1:5" ht="13.5" customHeight="1">
      <c r="A11766">
        <v>202</v>
      </c>
      <c r="B11766" t="str">
        <f t="shared" si="183"/>
        <v>202---48</v>
      </c>
      <c r="C11766" t="s">
        <v>1098</v>
      </c>
      <c r="D11766" t="s">
        <v>1206</v>
      </c>
      <c r="E11766">
        <v>48</v>
      </c>
    </row>
    <row r="11767" spans="1:5" ht="13.5" customHeight="1">
      <c r="A11767">
        <v>202</v>
      </c>
      <c r="B11767" t="str">
        <f t="shared" si="183"/>
        <v>202---49</v>
      </c>
      <c r="C11767" t="s">
        <v>5912</v>
      </c>
      <c r="D11767" t="s">
        <v>764</v>
      </c>
      <c r="E11767">
        <v>49</v>
      </c>
    </row>
    <row r="11768" spans="1:5" ht="13.5" customHeight="1">
      <c r="A11768">
        <v>202</v>
      </c>
      <c r="B11768" t="str">
        <f t="shared" si="183"/>
        <v>202---50</v>
      </c>
      <c r="C11768" t="s">
        <v>5913</v>
      </c>
      <c r="D11768" t="s">
        <v>1114</v>
      </c>
      <c r="E11768">
        <v>50</v>
      </c>
    </row>
    <row r="11769" spans="1:5" ht="13.5" customHeight="1">
      <c r="A11769">
        <v>202</v>
      </c>
      <c r="B11769" t="str">
        <f t="shared" si="183"/>
        <v>202---51</v>
      </c>
      <c r="C11769" t="s">
        <v>6001</v>
      </c>
      <c r="D11769" t="s">
        <v>956</v>
      </c>
      <c r="E11769">
        <v>51</v>
      </c>
    </row>
    <row r="11770" spans="1:5" ht="13.5" customHeight="1">
      <c r="A11770">
        <v>202</v>
      </c>
      <c r="B11770" t="str">
        <f t="shared" si="183"/>
        <v>202---52</v>
      </c>
      <c r="C11770" t="s">
        <v>5915</v>
      </c>
      <c r="D11770" t="s">
        <v>772</v>
      </c>
      <c r="E11770">
        <v>52</v>
      </c>
    </row>
    <row r="11771" spans="1:5" ht="13.5" customHeight="1">
      <c r="A11771">
        <v>202</v>
      </c>
      <c r="B11771" t="str">
        <f t="shared" si="183"/>
        <v>202---53</v>
      </c>
      <c r="C11771" t="s">
        <v>5917</v>
      </c>
      <c r="D11771" t="s">
        <v>789</v>
      </c>
      <c r="E11771">
        <v>53</v>
      </c>
    </row>
    <row r="11772" spans="1:5" ht="13.5" customHeight="1">
      <c r="A11772">
        <v>202</v>
      </c>
      <c r="B11772" t="str">
        <f t="shared" si="183"/>
        <v>202---54</v>
      </c>
      <c r="C11772" t="s">
        <v>5918</v>
      </c>
      <c r="D11772" t="s">
        <v>770</v>
      </c>
      <c r="E11772">
        <v>54</v>
      </c>
    </row>
    <row r="11773" spans="1:5" ht="13.5" customHeight="1">
      <c r="A11773">
        <v>202</v>
      </c>
      <c r="B11773" t="str">
        <f t="shared" si="183"/>
        <v>202---55</v>
      </c>
      <c r="C11773" t="s">
        <v>5962</v>
      </c>
      <c r="D11773" t="s">
        <v>1174</v>
      </c>
      <c r="E11773">
        <v>55</v>
      </c>
    </row>
    <row r="11774" spans="1:5" ht="13.5" customHeight="1">
      <c r="A11774">
        <v>202</v>
      </c>
      <c r="B11774" t="str">
        <f t="shared" si="183"/>
        <v>202---56</v>
      </c>
      <c r="C11774" t="s">
        <v>5931</v>
      </c>
      <c r="D11774" t="s">
        <v>1044</v>
      </c>
      <c r="E11774">
        <v>56</v>
      </c>
    </row>
    <row r="11775" spans="1:5" ht="13.5" customHeight="1">
      <c r="A11775">
        <v>202</v>
      </c>
      <c r="B11775" t="str">
        <f t="shared" si="183"/>
        <v>202---57</v>
      </c>
      <c r="C11775" t="s">
        <v>5963</v>
      </c>
      <c r="D11775" t="s">
        <v>937</v>
      </c>
      <c r="E11775">
        <v>57</v>
      </c>
    </row>
    <row r="11776" spans="1:5" ht="13.5" customHeight="1">
      <c r="A11776">
        <v>202</v>
      </c>
      <c r="B11776" t="str">
        <f t="shared" si="183"/>
        <v>202---58</v>
      </c>
      <c r="C11776" t="s">
        <v>5985</v>
      </c>
      <c r="D11776" t="s">
        <v>1159</v>
      </c>
      <c r="E11776">
        <v>58</v>
      </c>
    </row>
    <row r="11777" spans="1:5" ht="13.5" customHeight="1">
      <c r="A11777">
        <v>202</v>
      </c>
      <c r="B11777" t="str">
        <f t="shared" si="183"/>
        <v>202---59</v>
      </c>
      <c r="C11777" t="s">
        <v>6009</v>
      </c>
      <c r="D11777" t="s">
        <v>1242</v>
      </c>
      <c r="E11777">
        <v>59</v>
      </c>
    </row>
    <row r="11778" spans="1:5" ht="13.5" customHeight="1">
      <c r="A11778">
        <v>202</v>
      </c>
      <c r="B11778" t="str">
        <f t="shared" si="183"/>
        <v>202---60</v>
      </c>
      <c r="C11778" t="s">
        <v>5919</v>
      </c>
      <c r="D11778" t="s">
        <v>725</v>
      </c>
      <c r="E11778">
        <v>60</v>
      </c>
    </row>
    <row r="11779" spans="1:5" ht="13.5" customHeight="1">
      <c r="A11779">
        <v>202</v>
      </c>
      <c r="B11779" t="str">
        <f t="shared" ref="B11779:B11842" si="184">A11779&amp;"---"&amp;E11779</f>
        <v>202---61</v>
      </c>
      <c r="C11779" t="s">
        <v>6013</v>
      </c>
      <c r="D11779" t="s">
        <v>968</v>
      </c>
      <c r="E11779">
        <v>61</v>
      </c>
    </row>
    <row r="11780" spans="1:5" ht="13.5" customHeight="1">
      <c r="A11780">
        <v>202</v>
      </c>
      <c r="B11780" t="str">
        <f t="shared" si="184"/>
        <v>202---62</v>
      </c>
      <c r="C11780" t="s">
        <v>5920</v>
      </c>
      <c r="D11780" t="s">
        <v>762</v>
      </c>
      <c r="E11780">
        <v>62</v>
      </c>
    </row>
    <row r="11781" spans="1:5" ht="13.5" customHeight="1">
      <c r="A11781">
        <v>202</v>
      </c>
      <c r="B11781" t="str">
        <f t="shared" si="184"/>
        <v>202---63</v>
      </c>
      <c r="C11781" t="s">
        <v>5921</v>
      </c>
      <c r="D11781" t="s">
        <v>786</v>
      </c>
      <c r="E11781">
        <v>63</v>
      </c>
    </row>
    <row r="11782" spans="1:5" ht="13.5" customHeight="1">
      <c r="A11782">
        <v>202</v>
      </c>
      <c r="B11782" t="str">
        <f t="shared" si="184"/>
        <v>202---64</v>
      </c>
      <c r="C11782" t="s">
        <v>5923</v>
      </c>
      <c r="D11782" t="s">
        <v>766</v>
      </c>
      <c r="E11782">
        <v>64</v>
      </c>
    </row>
    <row r="11783" spans="1:5" ht="13.5" customHeight="1">
      <c r="A11783">
        <v>202</v>
      </c>
      <c r="B11783" t="str">
        <f t="shared" si="184"/>
        <v>202---65</v>
      </c>
      <c r="C11783" t="s">
        <v>5980</v>
      </c>
      <c r="D11783" t="s">
        <v>1124</v>
      </c>
      <c r="E11783">
        <v>65</v>
      </c>
    </row>
    <row r="11784" spans="1:5" ht="13.5" customHeight="1">
      <c r="A11784">
        <v>202</v>
      </c>
      <c r="B11784" t="str">
        <f t="shared" si="184"/>
        <v>202---66</v>
      </c>
      <c r="C11784" t="s">
        <v>5924</v>
      </c>
      <c r="D11784" t="s">
        <v>726</v>
      </c>
      <c r="E11784">
        <v>66</v>
      </c>
    </row>
    <row r="11785" spans="1:5" ht="13.5" customHeight="1">
      <c r="A11785">
        <v>203</v>
      </c>
      <c r="B11785" t="str">
        <f t="shared" si="184"/>
        <v>203---1</v>
      </c>
      <c r="C11785" t="s">
        <v>4234</v>
      </c>
      <c r="D11785" t="s">
        <v>1154</v>
      </c>
      <c r="E11785">
        <v>1</v>
      </c>
    </row>
    <row r="11786" spans="1:5" ht="13.5" customHeight="1">
      <c r="A11786">
        <v>203</v>
      </c>
      <c r="B11786" t="str">
        <f t="shared" si="184"/>
        <v>203---2</v>
      </c>
      <c r="C11786" t="s">
        <v>4216</v>
      </c>
      <c r="D11786" t="s">
        <v>1154</v>
      </c>
      <c r="E11786">
        <v>2</v>
      </c>
    </row>
    <row r="11787" spans="1:5" ht="13.5" customHeight="1">
      <c r="A11787">
        <v>203</v>
      </c>
      <c r="B11787" t="str">
        <f t="shared" si="184"/>
        <v>203---3</v>
      </c>
      <c r="C11787" t="s">
        <v>4216</v>
      </c>
      <c r="D11787" t="s">
        <v>1138</v>
      </c>
      <c r="E11787">
        <v>3</v>
      </c>
    </row>
    <row r="11788" spans="1:5" ht="13.5" customHeight="1">
      <c r="A11788">
        <v>203</v>
      </c>
      <c r="B11788" t="str">
        <f t="shared" si="184"/>
        <v>203---4</v>
      </c>
      <c r="C11788" t="s">
        <v>4216</v>
      </c>
      <c r="D11788" t="s">
        <v>1079</v>
      </c>
      <c r="E11788">
        <v>4</v>
      </c>
    </row>
    <row r="11789" spans="1:5" ht="13.5" customHeight="1">
      <c r="A11789">
        <v>203</v>
      </c>
      <c r="B11789" t="str">
        <f t="shared" si="184"/>
        <v>203---5</v>
      </c>
      <c r="C11789" t="s">
        <v>4216</v>
      </c>
      <c r="D11789" t="s">
        <v>1321</v>
      </c>
      <c r="E11789">
        <v>5</v>
      </c>
    </row>
    <row r="11790" spans="1:5" ht="13.5" customHeight="1">
      <c r="A11790">
        <v>203</v>
      </c>
      <c r="B11790" t="str">
        <f t="shared" si="184"/>
        <v>203---6</v>
      </c>
      <c r="C11790" t="s">
        <v>4216</v>
      </c>
      <c r="D11790" t="s">
        <v>1174</v>
      </c>
      <c r="E11790">
        <v>6</v>
      </c>
    </row>
    <row r="11791" spans="1:5" ht="13.5" customHeight="1">
      <c r="A11791">
        <v>203</v>
      </c>
      <c r="B11791" t="str">
        <f t="shared" si="184"/>
        <v>203---7</v>
      </c>
      <c r="C11791" t="s">
        <v>4216</v>
      </c>
      <c r="D11791" t="s">
        <v>718</v>
      </c>
      <c r="E11791">
        <v>7</v>
      </c>
    </row>
    <row r="11792" spans="1:5" ht="13.5" customHeight="1">
      <c r="A11792">
        <v>203</v>
      </c>
      <c r="B11792" t="str">
        <f t="shared" si="184"/>
        <v>203---8</v>
      </c>
      <c r="C11792" t="s">
        <v>4216</v>
      </c>
      <c r="D11792" t="s">
        <v>779</v>
      </c>
      <c r="E11792">
        <v>8</v>
      </c>
    </row>
    <row r="11793" spans="1:5" ht="13.5" customHeight="1">
      <c r="A11793">
        <v>203</v>
      </c>
      <c r="B11793" t="str">
        <f t="shared" si="184"/>
        <v>203---9</v>
      </c>
      <c r="C11793" t="s">
        <v>4216</v>
      </c>
      <c r="D11793" t="s">
        <v>722</v>
      </c>
      <c r="E11793">
        <v>9</v>
      </c>
    </row>
    <row r="11794" spans="1:5" ht="13.5" customHeight="1">
      <c r="A11794">
        <v>203</v>
      </c>
      <c r="B11794" t="str">
        <f t="shared" si="184"/>
        <v>203---10</v>
      </c>
      <c r="C11794" t="s">
        <v>4216</v>
      </c>
      <c r="D11794" t="s">
        <v>1105</v>
      </c>
      <c r="E11794">
        <v>10</v>
      </c>
    </row>
    <row r="11795" spans="1:5" ht="13.5" customHeight="1">
      <c r="A11795">
        <v>203</v>
      </c>
      <c r="B11795" t="str">
        <f t="shared" si="184"/>
        <v>203---11</v>
      </c>
      <c r="C11795" t="s">
        <v>4216</v>
      </c>
      <c r="D11795" t="s">
        <v>713</v>
      </c>
      <c r="E11795">
        <v>11</v>
      </c>
    </row>
    <row r="11796" spans="1:5" ht="13.5" customHeight="1">
      <c r="A11796">
        <v>203</v>
      </c>
      <c r="B11796" t="str">
        <f t="shared" si="184"/>
        <v>203---12</v>
      </c>
      <c r="C11796" t="s">
        <v>4216</v>
      </c>
      <c r="D11796" t="s">
        <v>714</v>
      </c>
      <c r="E11796">
        <v>12</v>
      </c>
    </row>
    <row r="11797" spans="1:5" ht="13.5" customHeight="1">
      <c r="A11797">
        <v>203</v>
      </c>
      <c r="B11797" t="str">
        <f t="shared" si="184"/>
        <v>203---13</v>
      </c>
      <c r="C11797" t="s">
        <v>4216</v>
      </c>
      <c r="D11797" t="s">
        <v>872</v>
      </c>
      <c r="E11797">
        <v>13</v>
      </c>
    </row>
    <row r="11798" spans="1:5" ht="13.5" customHeight="1">
      <c r="A11798">
        <v>203</v>
      </c>
      <c r="B11798" t="str">
        <f t="shared" si="184"/>
        <v>203---14</v>
      </c>
      <c r="C11798" t="s">
        <v>4263</v>
      </c>
      <c r="D11798" t="s">
        <v>971</v>
      </c>
      <c r="E11798">
        <v>14</v>
      </c>
    </row>
    <row r="11799" spans="1:5" ht="13.5" customHeight="1">
      <c r="A11799">
        <v>203</v>
      </c>
      <c r="B11799" t="str">
        <f t="shared" si="184"/>
        <v>203---15</v>
      </c>
      <c r="C11799" t="s">
        <v>4238</v>
      </c>
      <c r="D11799" t="s">
        <v>972</v>
      </c>
      <c r="E11799">
        <v>15</v>
      </c>
    </row>
    <row r="11800" spans="1:5" ht="13.5" customHeight="1">
      <c r="A11800">
        <v>203</v>
      </c>
      <c r="B11800" t="str">
        <f t="shared" si="184"/>
        <v>203---16</v>
      </c>
      <c r="C11800" t="s">
        <v>4220</v>
      </c>
      <c r="D11800" t="s">
        <v>1142</v>
      </c>
      <c r="E11800">
        <v>16</v>
      </c>
    </row>
    <row r="11801" spans="1:5" ht="13.5" customHeight="1">
      <c r="A11801">
        <v>203</v>
      </c>
      <c r="B11801" t="str">
        <f t="shared" si="184"/>
        <v>203---17</v>
      </c>
      <c r="C11801" t="s">
        <v>4228</v>
      </c>
      <c r="D11801" t="s">
        <v>1153</v>
      </c>
      <c r="E11801">
        <v>17</v>
      </c>
    </row>
    <row r="11802" spans="1:5" ht="13.5" customHeight="1">
      <c r="A11802">
        <v>203</v>
      </c>
      <c r="B11802" t="str">
        <f t="shared" si="184"/>
        <v>203---18</v>
      </c>
      <c r="C11802" t="s">
        <v>4223</v>
      </c>
      <c r="D11802" t="s">
        <v>842</v>
      </c>
      <c r="E11802">
        <v>18</v>
      </c>
    </row>
    <row r="11803" spans="1:5" ht="13.5" customHeight="1">
      <c r="A11803">
        <v>203</v>
      </c>
      <c r="B11803" t="str">
        <f t="shared" si="184"/>
        <v>203---19</v>
      </c>
      <c r="C11803" t="s">
        <v>4276</v>
      </c>
      <c r="D11803" t="s">
        <v>1045</v>
      </c>
      <c r="E11803">
        <v>19</v>
      </c>
    </row>
    <row r="11804" spans="1:5" ht="13.5" customHeight="1">
      <c r="A11804">
        <v>203</v>
      </c>
      <c r="B11804" t="str">
        <f t="shared" si="184"/>
        <v>203---20</v>
      </c>
      <c r="C11804" t="s">
        <v>4259</v>
      </c>
      <c r="D11804" t="s">
        <v>882</v>
      </c>
      <c r="E11804">
        <v>20</v>
      </c>
    </row>
    <row r="11805" spans="1:5" ht="13.5" customHeight="1">
      <c r="A11805">
        <v>203</v>
      </c>
      <c r="B11805" t="str">
        <f t="shared" si="184"/>
        <v>203---21</v>
      </c>
      <c r="C11805" t="s">
        <v>4254</v>
      </c>
      <c r="D11805" t="s">
        <v>1157</v>
      </c>
      <c r="E11805">
        <v>21</v>
      </c>
    </row>
    <row r="11806" spans="1:5" ht="13.5" customHeight="1">
      <c r="A11806">
        <v>203</v>
      </c>
      <c r="B11806" t="str">
        <f t="shared" si="184"/>
        <v>203---22</v>
      </c>
      <c r="C11806" t="s">
        <v>4235</v>
      </c>
      <c r="D11806" t="s">
        <v>898</v>
      </c>
      <c r="E11806">
        <v>22</v>
      </c>
    </row>
    <row r="11807" spans="1:5" ht="13.5" customHeight="1">
      <c r="A11807">
        <v>203</v>
      </c>
      <c r="B11807" t="str">
        <f t="shared" si="184"/>
        <v>203---23</v>
      </c>
      <c r="C11807" t="s">
        <v>4236</v>
      </c>
      <c r="D11807" t="s">
        <v>886</v>
      </c>
      <c r="E11807">
        <v>23</v>
      </c>
    </row>
    <row r="11808" spans="1:5" ht="13.5" customHeight="1">
      <c r="A11808">
        <v>203</v>
      </c>
      <c r="B11808" t="str">
        <f t="shared" si="184"/>
        <v>203---24</v>
      </c>
      <c r="C11808" t="s">
        <v>4277</v>
      </c>
      <c r="D11808" t="s">
        <v>1000</v>
      </c>
      <c r="E11808">
        <v>24</v>
      </c>
    </row>
    <row r="11809" spans="1:5" ht="13.5" customHeight="1">
      <c r="A11809">
        <v>203</v>
      </c>
      <c r="B11809" t="str">
        <f t="shared" si="184"/>
        <v>203---25</v>
      </c>
      <c r="C11809" t="s">
        <v>817</v>
      </c>
      <c r="D11809" t="s">
        <v>1182</v>
      </c>
      <c r="E11809">
        <v>25</v>
      </c>
    </row>
    <row r="11810" spans="1:5" ht="13.5" customHeight="1">
      <c r="A11810">
        <v>203</v>
      </c>
      <c r="B11810" t="str">
        <f t="shared" si="184"/>
        <v>203---26</v>
      </c>
      <c r="C11810" t="s">
        <v>1017</v>
      </c>
      <c r="D11810" t="s">
        <v>796</v>
      </c>
      <c r="E11810">
        <v>26</v>
      </c>
    </row>
    <row r="11811" spans="1:5" ht="13.5" customHeight="1">
      <c r="A11811">
        <v>203</v>
      </c>
      <c r="B11811" t="str">
        <f t="shared" si="184"/>
        <v>203---27</v>
      </c>
      <c r="C11811" t="s">
        <v>731</v>
      </c>
      <c r="D11811" t="s">
        <v>800</v>
      </c>
      <c r="E11811">
        <v>27</v>
      </c>
    </row>
    <row r="11812" spans="1:5" ht="13.5" customHeight="1">
      <c r="A11812">
        <v>203</v>
      </c>
      <c r="B11812" t="str">
        <f t="shared" si="184"/>
        <v>203---28</v>
      </c>
      <c r="C11812" t="s">
        <v>797</v>
      </c>
      <c r="D11812" t="s">
        <v>1081</v>
      </c>
      <c r="E11812">
        <v>28</v>
      </c>
    </row>
    <row r="11813" spans="1:5" ht="13.5" customHeight="1">
      <c r="A11813">
        <v>203</v>
      </c>
      <c r="B11813" t="str">
        <f t="shared" si="184"/>
        <v>203---29</v>
      </c>
      <c r="C11813" t="s">
        <v>743</v>
      </c>
      <c r="D11813" t="s">
        <v>754</v>
      </c>
      <c r="E11813">
        <v>29</v>
      </c>
    </row>
    <row r="11814" spans="1:5" ht="13.5" customHeight="1">
      <c r="A11814">
        <v>203</v>
      </c>
      <c r="B11814" t="str">
        <f t="shared" si="184"/>
        <v>203---30</v>
      </c>
      <c r="C11814" t="s">
        <v>987</v>
      </c>
      <c r="D11814" t="s">
        <v>1263</v>
      </c>
      <c r="E11814">
        <v>30</v>
      </c>
    </row>
    <row r="11815" spans="1:5" ht="13.5" customHeight="1">
      <c r="A11815">
        <v>203</v>
      </c>
      <c r="B11815" t="str">
        <f t="shared" si="184"/>
        <v>203---31</v>
      </c>
      <c r="C11815" t="s">
        <v>989</v>
      </c>
      <c r="D11815" t="s">
        <v>738</v>
      </c>
      <c r="E11815">
        <v>31</v>
      </c>
    </row>
    <row r="11816" spans="1:5" ht="13.5" customHeight="1">
      <c r="A11816">
        <v>203</v>
      </c>
      <c r="B11816" t="str">
        <f t="shared" si="184"/>
        <v>203---32</v>
      </c>
      <c r="C11816" t="s">
        <v>747</v>
      </c>
      <c r="D11816" t="s">
        <v>1154</v>
      </c>
      <c r="E11816">
        <v>32</v>
      </c>
    </row>
    <row r="11817" spans="1:5" ht="13.5" customHeight="1">
      <c r="A11817">
        <v>203</v>
      </c>
      <c r="B11817" t="str">
        <f t="shared" si="184"/>
        <v>203---33</v>
      </c>
      <c r="C11817" t="s">
        <v>936</v>
      </c>
      <c r="D11817" t="s">
        <v>779</v>
      </c>
      <c r="E11817">
        <v>33</v>
      </c>
    </row>
    <row r="11818" spans="1:5" ht="13.5" customHeight="1">
      <c r="A11818">
        <v>203</v>
      </c>
      <c r="B11818" t="str">
        <f t="shared" si="184"/>
        <v>203---34</v>
      </c>
      <c r="C11818" t="s">
        <v>819</v>
      </c>
      <c r="D11818" t="s">
        <v>756</v>
      </c>
      <c r="E11818">
        <v>34</v>
      </c>
    </row>
    <row r="11819" spans="1:5" ht="13.5" customHeight="1">
      <c r="A11819">
        <v>203</v>
      </c>
      <c r="B11819" t="str">
        <f t="shared" si="184"/>
        <v>203---35</v>
      </c>
      <c r="C11819" t="s">
        <v>1074</v>
      </c>
      <c r="D11819" t="s">
        <v>880</v>
      </c>
      <c r="E11819">
        <v>35</v>
      </c>
    </row>
    <row r="11820" spans="1:5" ht="13.5" customHeight="1">
      <c r="A11820">
        <v>203</v>
      </c>
      <c r="B11820" t="str">
        <f t="shared" si="184"/>
        <v>203---36</v>
      </c>
      <c r="C11820" t="s">
        <v>1019</v>
      </c>
      <c r="D11820" t="s">
        <v>734</v>
      </c>
      <c r="E11820">
        <v>36</v>
      </c>
    </row>
    <row r="11821" spans="1:5" ht="13.5" customHeight="1">
      <c r="A11821">
        <v>203</v>
      </c>
      <c r="B11821" t="str">
        <f t="shared" si="184"/>
        <v>203---37</v>
      </c>
      <c r="C11821" t="s">
        <v>820</v>
      </c>
      <c r="D11821" t="s">
        <v>882</v>
      </c>
      <c r="E11821">
        <v>37</v>
      </c>
    </row>
    <row r="11822" spans="1:5" ht="13.5" customHeight="1">
      <c r="A11822">
        <v>203</v>
      </c>
      <c r="B11822" t="str">
        <f t="shared" si="184"/>
        <v>203---38</v>
      </c>
      <c r="C11822" t="s">
        <v>824</v>
      </c>
      <c r="D11822" t="s">
        <v>752</v>
      </c>
      <c r="E11822">
        <v>38</v>
      </c>
    </row>
    <row r="11823" spans="1:5" ht="13.5" customHeight="1">
      <c r="A11823">
        <v>203</v>
      </c>
      <c r="B11823" t="str">
        <f t="shared" si="184"/>
        <v>203---39</v>
      </c>
      <c r="C11823" t="s">
        <v>826</v>
      </c>
      <c r="D11823" t="s">
        <v>1079</v>
      </c>
      <c r="E11823">
        <v>39</v>
      </c>
    </row>
    <row r="11824" spans="1:5" ht="13.5" customHeight="1">
      <c r="A11824">
        <v>203</v>
      </c>
      <c r="B11824" t="str">
        <f t="shared" si="184"/>
        <v>203---40</v>
      </c>
      <c r="C11824" t="s">
        <v>1005</v>
      </c>
      <c r="D11824" t="s">
        <v>1105</v>
      </c>
      <c r="E11824">
        <v>40</v>
      </c>
    </row>
    <row r="11825" spans="1:5" ht="13.5" customHeight="1">
      <c r="A11825">
        <v>203</v>
      </c>
      <c r="B11825" t="str">
        <f t="shared" si="184"/>
        <v>203---41</v>
      </c>
      <c r="C11825" t="s">
        <v>940</v>
      </c>
      <c r="D11825" t="s">
        <v>1239</v>
      </c>
      <c r="E11825">
        <v>41</v>
      </c>
    </row>
    <row r="11826" spans="1:5" ht="13.5" customHeight="1">
      <c r="A11826">
        <v>203</v>
      </c>
      <c r="B11826" t="str">
        <f t="shared" si="184"/>
        <v>203---42</v>
      </c>
      <c r="C11826" t="s">
        <v>1197</v>
      </c>
      <c r="D11826" t="s">
        <v>1137</v>
      </c>
      <c r="E11826">
        <v>42</v>
      </c>
    </row>
    <row r="11827" spans="1:5" ht="13.5" customHeight="1">
      <c r="A11827">
        <v>203</v>
      </c>
      <c r="B11827" t="str">
        <f t="shared" si="184"/>
        <v>203---43</v>
      </c>
      <c r="C11827" t="s">
        <v>860</v>
      </c>
      <c r="D11827" t="s">
        <v>1099</v>
      </c>
      <c r="E11827">
        <v>43</v>
      </c>
    </row>
    <row r="11828" spans="1:5" ht="13.5" customHeight="1">
      <c r="A11828">
        <v>203</v>
      </c>
      <c r="B11828" t="str">
        <f t="shared" si="184"/>
        <v>203---44</v>
      </c>
      <c r="C11828" t="s">
        <v>1252</v>
      </c>
      <c r="D11828" t="s">
        <v>1283</v>
      </c>
      <c r="E11828">
        <v>44</v>
      </c>
    </row>
    <row r="11829" spans="1:5" ht="13.5" customHeight="1">
      <c r="A11829">
        <v>203</v>
      </c>
      <c r="B11829" t="str">
        <f t="shared" si="184"/>
        <v>203---45</v>
      </c>
      <c r="C11829" t="s">
        <v>1111</v>
      </c>
      <c r="D11829" t="s">
        <v>1045</v>
      </c>
      <c r="E11829">
        <v>45</v>
      </c>
    </row>
    <row r="11830" spans="1:5" ht="13.5" customHeight="1">
      <c r="A11830">
        <v>203</v>
      </c>
      <c r="B11830" t="str">
        <f t="shared" si="184"/>
        <v>203---46</v>
      </c>
      <c r="C11830" t="s">
        <v>868</v>
      </c>
      <c r="D11830" t="s">
        <v>758</v>
      </c>
      <c r="E11830">
        <v>46</v>
      </c>
    </row>
    <row r="11831" spans="1:5" ht="13.5" customHeight="1">
      <c r="A11831">
        <v>203</v>
      </c>
      <c r="B11831" t="str">
        <f t="shared" si="184"/>
        <v>203---47</v>
      </c>
      <c r="C11831" t="s">
        <v>1098</v>
      </c>
      <c r="D11831" t="s">
        <v>1206</v>
      </c>
      <c r="E11831">
        <v>47</v>
      </c>
    </row>
    <row r="11832" spans="1:5" ht="13.5" customHeight="1">
      <c r="A11832">
        <v>203</v>
      </c>
      <c r="B11832" t="str">
        <f t="shared" si="184"/>
        <v>203---48</v>
      </c>
      <c r="C11832" t="s">
        <v>5913</v>
      </c>
      <c r="D11832" t="s">
        <v>1114</v>
      </c>
      <c r="E11832">
        <v>48</v>
      </c>
    </row>
    <row r="11833" spans="1:5" ht="13.5" customHeight="1">
      <c r="A11833">
        <v>203</v>
      </c>
      <c r="B11833" t="str">
        <f t="shared" si="184"/>
        <v>203---49</v>
      </c>
      <c r="C11833" t="s">
        <v>5947</v>
      </c>
      <c r="D11833" t="s">
        <v>884</v>
      </c>
      <c r="E11833">
        <v>49</v>
      </c>
    </row>
    <row r="11834" spans="1:5" ht="13.5" customHeight="1">
      <c r="A11834">
        <v>203</v>
      </c>
      <c r="B11834" t="str">
        <f t="shared" si="184"/>
        <v>203---50</v>
      </c>
      <c r="C11834" t="s">
        <v>5948</v>
      </c>
      <c r="D11834" t="s">
        <v>886</v>
      </c>
      <c r="E11834">
        <v>50</v>
      </c>
    </row>
    <row r="11835" spans="1:5" ht="13.5" customHeight="1">
      <c r="A11835">
        <v>203</v>
      </c>
      <c r="B11835" t="str">
        <f t="shared" si="184"/>
        <v>203---51</v>
      </c>
      <c r="C11835" t="s">
        <v>6001</v>
      </c>
      <c r="D11835" t="s">
        <v>956</v>
      </c>
      <c r="E11835">
        <v>51</v>
      </c>
    </row>
    <row r="11836" spans="1:5" ht="13.5" customHeight="1">
      <c r="A11836">
        <v>203</v>
      </c>
      <c r="B11836" t="str">
        <f t="shared" si="184"/>
        <v>203---52</v>
      </c>
      <c r="C11836" t="s">
        <v>5915</v>
      </c>
      <c r="D11836" t="s">
        <v>772</v>
      </c>
      <c r="E11836">
        <v>52</v>
      </c>
    </row>
    <row r="11837" spans="1:5" ht="13.5" customHeight="1">
      <c r="A11837">
        <v>203</v>
      </c>
      <c r="B11837" t="str">
        <f t="shared" si="184"/>
        <v>203---53</v>
      </c>
      <c r="C11837" t="s">
        <v>5917</v>
      </c>
      <c r="D11837" t="s">
        <v>789</v>
      </c>
      <c r="E11837">
        <v>53</v>
      </c>
    </row>
    <row r="11838" spans="1:5" ht="13.5" customHeight="1">
      <c r="A11838">
        <v>203</v>
      </c>
      <c r="B11838" t="str">
        <f t="shared" si="184"/>
        <v>203---54</v>
      </c>
      <c r="C11838" t="s">
        <v>5918</v>
      </c>
      <c r="D11838" t="s">
        <v>770</v>
      </c>
      <c r="E11838">
        <v>54</v>
      </c>
    </row>
    <row r="11839" spans="1:5" ht="13.5" customHeight="1">
      <c r="A11839">
        <v>203</v>
      </c>
      <c r="B11839" t="str">
        <f t="shared" si="184"/>
        <v>203---55</v>
      </c>
      <c r="C11839" t="s">
        <v>5962</v>
      </c>
      <c r="D11839" t="s">
        <v>1174</v>
      </c>
      <c r="E11839">
        <v>55</v>
      </c>
    </row>
    <row r="11840" spans="1:5" ht="13.5" customHeight="1">
      <c r="A11840">
        <v>203</v>
      </c>
      <c r="B11840" t="str">
        <f t="shared" si="184"/>
        <v>203---56</v>
      </c>
      <c r="C11840" t="s">
        <v>5931</v>
      </c>
      <c r="D11840" t="s">
        <v>1044</v>
      </c>
      <c r="E11840">
        <v>56</v>
      </c>
    </row>
    <row r="11841" spans="1:5" ht="13.5" customHeight="1">
      <c r="A11841">
        <v>203</v>
      </c>
      <c r="B11841" t="str">
        <f t="shared" si="184"/>
        <v>203---57</v>
      </c>
      <c r="C11841" t="s">
        <v>5963</v>
      </c>
      <c r="D11841" t="s">
        <v>937</v>
      </c>
      <c r="E11841">
        <v>57</v>
      </c>
    </row>
    <row r="11842" spans="1:5" ht="13.5" customHeight="1">
      <c r="A11842">
        <v>203</v>
      </c>
      <c r="B11842" t="str">
        <f t="shared" si="184"/>
        <v>203---58</v>
      </c>
      <c r="C11842" t="s">
        <v>5985</v>
      </c>
      <c r="D11842" t="s">
        <v>1159</v>
      </c>
      <c r="E11842">
        <v>58</v>
      </c>
    </row>
    <row r="11843" spans="1:5" ht="13.5" customHeight="1">
      <c r="A11843">
        <v>203</v>
      </c>
      <c r="B11843" t="str">
        <f t="shared" ref="B11843:B11906" si="185">A11843&amp;"---"&amp;E11843</f>
        <v>203---59</v>
      </c>
      <c r="C11843" t="s">
        <v>5980</v>
      </c>
      <c r="D11843" t="s">
        <v>1124</v>
      </c>
      <c r="E11843">
        <v>59</v>
      </c>
    </row>
    <row r="11844" spans="1:5" ht="13.5" customHeight="1">
      <c r="A11844">
        <v>203</v>
      </c>
      <c r="B11844" t="str">
        <f t="shared" si="185"/>
        <v>203---60</v>
      </c>
      <c r="C11844" t="s">
        <v>5924</v>
      </c>
      <c r="D11844" t="s">
        <v>726</v>
      </c>
      <c r="E11844">
        <v>60</v>
      </c>
    </row>
    <row r="11845" spans="1:5" ht="13.5" customHeight="1">
      <c r="A11845">
        <v>77</v>
      </c>
      <c r="B11845" t="str">
        <f t="shared" si="185"/>
        <v>77---1</v>
      </c>
      <c r="C11845" t="s">
        <v>4234</v>
      </c>
      <c r="D11845" t="s">
        <v>1270</v>
      </c>
      <c r="E11845">
        <v>1</v>
      </c>
    </row>
    <row r="11846" spans="1:5" ht="13.5" customHeight="1">
      <c r="A11846">
        <v>77</v>
      </c>
      <c r="B11846" t="str">
        <f t="shared" si="185"/>
        <v>77---2</v>
      </c>
      <c r="C11846" t="s">
        <v>4216</v>
      </c>
      <c r="D11846" t="s">
        <v>1270</v>
      </c>
      <c r="E11846">
        <v>2</v>
      </c>
    </row>
    <row r="11847" spans="1:5" ht="13.5" customHeight="1">
      <c r="A11847">
        <v>77</v>
      </c>
      <c r="B11847" t="str">
        <f t="shared" si="185"/>
        <v>77---3</v>
      </c>
      <c r="C11847" t="s">
        <v>4216</v>
      </c>
      <c r="D11847" t="s">
        <v>1045</v>
      </c>
      <c r="E11847">
        <v>3</v>
      </c>
    </row>
    <row r="11848" spans="1:5" ht="13.5" customHeight="1">
      <c r="A11848">
        <v>77</v>
      </c>
      <c r="B11848" t="str">
        <f t="shared" si="185"/>
        <v>77---4</v>
      </c>
      <c r="C11848" t="s">
        <v>4216</v>
      </c>
      <c r="D11848" t="s">
        <v>841</v>
      </c>
      <c r="E11848">
        <v>4</v>
      </c>
    </row>
    <row r="11849" spans="1:5" ht="13.5" customHeight="1">
      <c r="A11849">
        <v>77</v>
      </c>
      <c r="B11849" t="str">
        <f t="shared" si="185"/>
        <v>77---5</v>
      </c>
      <c r="C11849" t="s">
        <v>4216</v>
      </c>
      <c r="D11849" t="s">
        <v>713</v>
      </c>
      <c r="E11849">
        <v>5</v>
      </c>
    </row>
    <row r="11850" spans="1:5" ht="13.5" customHeight="1">
      <c r="A11850">
        <v>77</v>
      </c>
      <c r="B11850" t="str">
        <f t="shared" si="185"/>
        <v>77---6</v>
      </c>
      <c r="C11850" t="s">
        <v>4216</v>
      </c>
      <c r="D11850" t="s">
        <v>1177</v>
      </c>
      <c r="E11850">
        <v>6</v>
      </c>
    </row>
    <row r="11851" spans="1:5" ht="13.5" customHeight="1">
      <c r="A11851">
        <v>77</v>
      </c>
      <c r="B11851" t="str">
        <f t="shared" si="185"/>
        <v>77---7</v>
      </c>
      <c r="C11851" t="s">
        <v>4216</v>
      </c>
      <c r="D11851" t="s">
        <v>1090</v>
      </c>
      <c r="E11851">
        <v>7</v>
      </c>
    </row>
    <row r="11852" spans="1:5" ht="13.5" customHeight="1">
      <c r="A11852">
        <v>77</v>
      </c>
      <c r="B11852" t="str">
        <f t="shared" si="185"/>
        <v>77---8</v>
      </c>
      <c r="C11852" t="s">
        <v>4216</v>
      </c>
      <c r="D11852" t="s">
        <v>902</v>
      </c>
      <c r="E11852">
        <v>8</v>
      </c>
    </row>
    <row r="11853" spans="1:5" ht="13.5" customHeight="1">
      <c r="A11853">
        <v>77</v>
      </c>
      <c r="B11853" t="str">
        <f t="shared" si="185"/>
        <v>77---9</v>
      </c>
      <c r="C11853" t="s">
        <v>4220</v>
      </c>
      <c r="D11853" t="s">
        <v>1153</v>
      </c>
      <c r="E11853">
        <v>9</v>
      </c>
    </row>
    <row r="11854" spans="1:5" ht="13.5" customHeight="1">
      <c r="A11854">
        <v>77</v>
      </c>
      <c r="B11854" t="str">
        <f t="shared" si="185"/>
        <v>77---10</v>
      </c>
      <c r="C11854" t="s">
        <v>4228</v>
      </c>
      <c r="D11854" t="s">
        <v>900</v>
      </c>
      <c r="E11854">
        <v>10</v>
      </c>
    </row>
    <row r="11855" spans="1:5" ht="13.5" customHeight="1">
      <c r="A11855">
        <v>77</v>
      </c>
      <c r="B11855" t="str">
        <f t="shared" si="185"/>
        <v>77---11</v>
      </c>
      <c r="C11855" t="s">
        <v>4223</v>
      </c>
      <c r="D11855" t="s">
        <v>789</v>
      </c>
      <c r="E11855">
        <v>11</v>
      </c>
    </row>
    <row r="11856" spans="1:5" ht="13.5" customHeight="1">
      <c r="A11856">
        <v>77</v>
      </c>
      <c r="B11856" t="str">
        <f t="shared" si="185"/>
        <v>77---12</v>
      </c>
      <c r="C11856" t="s">
        <v>4276</v>
      </c>
      <c r="D11856" t="s">
        <v>1154</v>
      </c>
      <c r="E11856">
        <v>12</v>
      </c>
    </row>
    <row r="11857" spans="1:5" ht="13.5" customHeight="1">
      <c r="A11857">
        <v>77</v>
      </c>
      <c r="B11857" t="str">
        <f t="shared" si="185"/>
        <v>77---13</v>
      </c>
      <c r="C11857" t="s">
        <v>4227</v>
      </c>
      <c r="D11857" t="s">
        <v>785</v>
      </c>
      <c r="E11857">
        <v>13</v>
      </c>
    </row>
    <row r="11858" spans="1:5" ht="13.5" customHeight="1">
      <c r="A11858">
        <v>77</v>
      </c>
      <c r="B11858" t="str">
        <f t="shared" si="185"/>
        <v>77---14</v>
      </c>
      <c r="C11858" t="s">
        <v>4233</v>
      </c>
      <c r="D11858" t="s">
        <v>718</v>
      </c>
      <c r="E11858">
        <v>14</v>
      </c>
    </row>
    <row r="11859" spans="1:5" ht="13.5" customHeight="1">
      <c r="A11859">
        <v>77</v>
      </c>
      <c r="B11859" t="str">
        <f t="shared" si="185"/>
        <v>77---15</v>
      </c>
      <c r="C11859" t="s">
        <v>4273</v>
      </c>
      <c r="D11859" t="s">
        <v>798</v>
      </c>
      <c r="E11859">
        <v>15</v>
      </c>
    </row>
    <row r="11860" spans="1:5" ht="13.5" customHeight="1">
      <c r="A11860">
        <v>77</v>
      </c>
      <c r="B11860" t="str">
        <f t="shared" si="185"/>
        <v>77---16</v>
      </c>
      <c r="C11860" t="s">
        <v>4275</v>
      </c>
      <c r="D11860" t="s">
        <v>886</v>
      </c>
      <c r="E11860">
        <v>16</v>
      </c>
    </row>
    <row r="11861" spans="1:5" ht="13.5" customHeight="1">
      <c r="A11861">
        <v>77</v>
      </c>
      <c r="B11861" t="str">
        <f t="shared" si="185"/>
        <v>77---17</v>
      </c>
      <c r="C11861" t="s">
        <v>4282</v>
      </c>
      <c r="D11861" t="s">
        <v>1117</v>
      </c>
      <c r="E11861">
        <v>17</v>
      </c>
    </row>
    <row r="11862" spans="1:5" ht="13.5" customHeight="1">
      <c r="A11862">
        <v>77</v>
      </c>
      <c r="B11862" t="str">
        <f t="shared" si="185"/>
        <v>77---18</v>
      </c>
      <c r="C11862" t="s">
        <v>1017</v>
      </c>
      <c r="D11862" t="s">
        <v>796</v>
      </c>
      <c r="E11862">
        <v>18</v>
      </c>
    </row>
    <row r="11863" spans="1:5" ht="13.5" customHeight="1">
      <c r="A11863">
        <v>77</v>
      </c>
      <c r="B11863" t="str">
        <f t="shared" si="185"/>
        <v>77---19</v>
      </c>
      <c r="C11863" t="s">
        <v>731</v>
      </c>
      <c r="D11863" t="s">
        <v>800</v>
      </c>
      <c r="E11863">
        <v>19</v>
      </c>
    </row>
    <row r="11864" spans="1:5" ht="13.5" customHeight="1">
      <c r="A11864">
        <v>77</v>
      </c>
      <c r="B11864" t="str">
        <f t="shared" si="185"/>
        <v>77---20</v>
      </c>
      <c r="C11864" t="s">
        <v>797</v>
      </c>
      <c r="D11864" t="s">
        <v>1081</v>
      </c>
      <c r="E11864">
        <v>20</v>
      </c>
    </row>
    <row r="11865" spans="1:5" ht="13.5" customHeight="1">
      <c r="A11865">
        <v>77</v>
      </c>
      <c r="B11865" t="str">
        <f t="shared" si="185"/>
        <v>77---21</v>
      </c>
      <c r="C11865" t="s">
        <v>739</v>
      </c>
      <c r="D11865" t="s">
        <v>736</v>
      </c>
      <c r="E11865">
        <v>21</v>
      </c>
    </row>
    <row r="11866" spans="1:5" ht="13.5" customHeight="1">
      <c r="A11866">
        <v>77</v>
      </c>
      <c r="B11866" t="str">
        <f t="shared" si="185"/>
        <v>77---22</v>
      </c>
      <c r="C11866" t="s">
        <v>888</v>
      </c>
      <c r="D11866" t="s">
        <v>1073</v>
      </c>
      <c r="E11866">
        <v>22</v>
      </c>
    </row>
    <row r="11867" spans="1:5" ht="13.5" customHeight="1">
      <c r="A11867">
        <v>77</v>
      </c>
      <c r="B11867" t="str">
        <f t="shared" si="185"/>
        <v>77---23</v>
      </c>
      <c r="C11867" t="s">
        <v>743</v>
      </c>
      <c r="D11867" t="s">
        <v>754</v>
      </c>
      <c r="E11867">
        <v>23</v>
      </c>
    </row>
    <row r="11868" spans="1:5" ht="13.5" customHeight="1">
      <c r="A11868">
        <v>77</v>
      </c>
      <c r="B11868" t="str">
        <f t="shared" si="185"/>
        <v>77---24</v>
      </c>
      <c r="C11868" t="s">
        <v>745</v>
      </c>
      <c r="D11868" t="s">
        <v>837</v>
      </c>
      <c r="E11868">
        <v>24</v>
      </c>
    </row>
    <row r="11869" spans="1:5" ht="13.5" customHeight="1">
      <c r="A11869">
        <v>77</v>
      </c>
      <c r="B11869" t="str">
        <f t="shared" si="185"/>
        <v>77---25</v>
      </c>
      <c r="C11869" t="s">
        <v>987</v>
      </c>
      <c r="D11869" t="s">
        <v>1263</v>
      </c>
      <c r="E11869">
        <v>25</v>
      </c>
    </row>
    <row r="11870" spans="1:5" ht="13.5" customHeight="1">
      <c r="A11870">
        <v>77</v>
      </c>
      <c r="B11870" t="str">
        <f t="shared" si="185"/>
        <v>77---26</v>
      </c>
      <c r="C11870" t="s">
        <v>989</v>
      </c>
      <c r="D11870" t="s">
        <v>738</v>
      </c>
      <c r="E11870">
        <v>26</v>
      </c>
    </row>
    <row r="11871" spans="1:5" ht="13.5" customHeight="1">
      <c r="A11871">
        <v>77</v>
      </c>
      <c r="B11871" t="str">
        <f t="shared" si="185"/>
        <v>77---27</v>
      </c>
      <c r="C11871" t="s">
        <v>799</v>
      </c>
      <c r="D11871" t="s">
        <v>809</v>
      </c>
      <c r="E11871">
        <v>27</v>
      </c>
    </row>
    <row r="11872" spans="1:5" ht="13.5" customHeight="1">
      <c r="A11872">
        <v>77</v>
      </c>
      <c r="B11872" t="str">
        <f t="shared" si="185"/>
        <v>77---28</v>
      </c>
      <c r="C11872" t="s">
        <v>747</v>
      </c>
      <c r="D11872" t="s">
        <v>1154</v>
      </c>
      <c r="E11872">
        <v>28</v>
      </c>
    </row>
    <row r="11873" spans="1:5" ht="13.5" customHeight="1">
      <c r="A11873">
        <v>77</v>
      </c>
      <c r="B11873" t="str">
        <f t="shared" si="185"/>
        <v>77---29</v>
      </c>
      <c r="C11873" t="s">
        <v>819</v>
      </c>
      <c r="D11873" t="s">
        <v>756</v>
      </c>
      <c r="E11873">
        <v>29</v>
      </c>
    </row>
    <row r="11874" spans="1:5" ht="13.5" customHeight="1">
      <c r="A11874">
        <v>77</v>
      </c>
      <c r="B11874" t="str">
        <f t="shared" si="185"/>
        <v>77---30</v>
      </c>
      <c r="C11874" t="s">
        <v>749</v>
      </c>
      <c r="D11874" t="s">
        <v>1082</v>
      </c>
      <c r="E11874">
        <v>30</v>
      </c>
    </row>
    <row r="11875" spans="1:5" ht="13.5" customHeight="1">
      <c r="A11875">
        <v>77</v>
      </c>
      <c r="B11875" t="str">
        <f t="shared" si="185"/>
        <v>77---31</v>
      </c>
      <c r="C11875" t="s">
        <v>1074</v>
      </c>
      <c r="D11875" t="s">
        <v>880</v>
      </c>
      <c r="E11875">
        <v>31</v>
      </c>
    </row>
    <row r="11876" spans="1:5" ht="13.5" customHeight="1">
      <c r="A11876">
        <v>77</v>
      </c>
      <c r="B11876" t="str">
        <f t="shared" si="185"/>
        <v>77---32</v>
      </c>
      <c r="C11876" t="s">
        <v>820</v>
      </c>
      <c r="D11876" t="s">
        <v>882</v>
      </c>
      <c r="E11876">
        <v>32</v>
      </c>
    </row>
    <row r="11877" spans="1:5" ht="13.5" customHeight="1">
      <c r="A11877">
        <v>77</v>
      </c>
      <c r="B11877" t="str">
        <f t="shared" si="185"/>
        <v>77---33</v>
      </c>
      <c r="C11877" t="s">
        <v>824</v>
      </c>
      <c r="D11877" t="s">
        <v>752</v>
      </c>
      <c r="E11877">
        <v>33</v>
      </c>
    </row>
    <row r="11878" spans="1:5" ht="13.5" customHeight="1">
      <c r="A11878">
        <v>77</v>
      </c>
      <c r="B11878" t="str">
        <f t="shared" si="185"/>
        <v>77---34</v>
      </c>
      <c r="C11878" t="s">
        <v>759</v>
      </c>
      <c r="D11878" t="s">
        <v>823</v>
      </c>
      <c r="E11878">
        <v>34</v>
      </c>
    </row>
    <row r="11879" spans="1:5" ht="13.5" customHeight="1">
      <c r="A11879">
        <v>77</v>
      </c>
      <c r="B11879" t="str">
        <f t="shared" si="185"/>
        <v>77---35</v>
      </c>
      <c r="C11879" t="s">
        <v>761</v>
      </c>
      <c r="D11879" t="s">
        <v>1080</v>
      </c>
      <c r="E11879">
        <v>35</v>
      </c>
    </row>
    <row r="11880" spans="1:5" ht="13.5" customHeight="1">
      <c r="A11880">
        <v>77</v>
      </c>
      <c r="B11880" t="str">
        <f t="shared" si="185"/>
        <v>77---36</v>
      </c>
      <c r="C11880" t="s">
        <v>860</v>
      </c>
      <c r="D11880" t="s">
        <v>1099</v>
      </c>
      <c r="E11880">
        <v>36</v>
      </c>
    </row>
    <row r="11881" spans="1:5" ht="13.5" customHeight="1">
      <c r="A11881">
        <v>77</v>
      </c>
      <c r="B11881" t="str">
        <f t="shared" si="185"/>
        <v>77---37</v>
      </c>
      <c r="C11881" t="s">
        <v>763</v>
      </c>
      <c r="D11881" t="s">
        <v>1086</v>
      </c>
      <c r="E11881">
        <v>37</v>
      </c>
    </row>
    <row r="11882" spans="1:5" ht="13.5" customHeight="1">
      <c r="A11882">
        <v>77</v>
      </c>
      <c r="B11882" t="str">
        <f t="shared" si="185"/>
        <v>77---38</v>
      </c>
      <c r="C11882" t="s">
        <v>965</v>
      </c>
      <c r="D11882" t="s">
        <v>1250</v>
      </c>
      <c r="E11882">
        <v>38</v>
      </c>
    </row>
    <row r="11883" spans="1:5" ht="13.5" customHeight="1">
      <c r="A11883">
        <v>77</v>
      </c>
      <c r="B11883" t="str">
        <f t="shared" si="185"/>
        <v>77---39</v>
      </c>
      <c r="C11883" t="s">
        <v>1252</v>
      </c>
      <c r="D11883" t="s">
        <v>1283</v>
      </c>
      <c r="E11883">
        <v>39</v>
      </c>
    </row>
    <row r="11884" spans="1:5" ht="13.5" customHeight="1">
      <c r="A11884">
        <v>77</v>
      </c>
      <c r="B11884" t="str">
        <f t="shared" si="185"/>
        <v>77---40</v>
      </c>
      <c r="C11884" t="s">
        <v>1111</v>
      </c>
      <c r="D11884" t="s">
        <v>1045</v>
      </c>
      <c r="E11884">
        <v>40</v>
      </c>
    </row>
    <row r="11885" spans="1:5" ht="13.5" customHeight="1">
      <c r="A11885">
        <v>77</v>
      </c>
      <c r="B11885" t="str">
        <f t="shared" si="185"/>
        <v>77---41</v>
      </c>
      <c r="C11885" t="s">
        <v>868</v>
      </c>
      <c r="D11885" t="s">
        <v>758</v>
      </c>
      <c r="E11885">
        <v>41</v>
      </c>
    </row>
    <row r="11886" spans="1:5" ht="13.5" customHeight="1">
      <c r="A11886">
        <v>77</v>
      </c>
      <c r="B11886" t="str">
        <f t="shared" si="185"/>
        <v>77---42</v>
      </c>
      <c r="C11886" t="s">
        <v>969</v>
      </c>
      <c r="D11886" t="s">
        <v>802</v>
      </c>
      <c r="E11886">
        <v>42</v>
      </c>
    </row>
    <row r="11887" spans="1:5" ht="13.5" customHeight="1">
      <c r="A11887">
        <v>77</v>
      </c>
      <c r="B11887" t="str">
        <f t="shared" si="185"/>
        <v>77---43</v>
      </c>
      <c r="C11887" t="s">
        <v>896</v>
      </c>
      <c r="D11887" t="s">
        <v>1202</v>
      </c>
      <c r="E11887">
        <v>43</v>
      </c>
    </row>
    <row r="11888" spans="1:5" ht="13.5" customHeight="1">
      <c r="A11888">
        <v>77</v>
      </c>
      <c r="B11888" t="str">
        <f t="shared" si="185"/>
        <v>77---44</v>
      </c>
      <c r="C11888" t="s">
        <v>5913</v>
      </c>
      <c r="D11888" t="s">
        <v>1114</v>
      </c>
      <c r="E11888">
        <v>44</v>
      </c>
    </row>
    <row r="11889" spans="1:5" ht="13.5" customHeight="1">
      <c r="A11889">
        <v>77</v>
      </c>
      <c r="B11889" t="str">
        <f t="shared" si="185"/>
        <v>77---45</v>
      </c>
      <c r="C11889" t="s">
        <v>5947</v>
      </c>
      <c r="D11889" t="s">
        <v>884</v>
      </c>
      <c r="E11889">
        <v>45</v>
      </c>
    </row>
    <row r="11890" spans="1:5" ht="13.5" customHeight="1">
      <c r="A11890">
        <v>77</v>
      </c>
      <c r="B11890" t="str">
        <f t="shared" si="185"/>
        <v>77---46</v>
      </c>
      <c r="C11890" t="s">
        <v>5948</v>
      </c>
      <c r="D11890" t="s">
        <v>886</v>
      </c>
      <c r="E11890">
        <v>46</v>
      </c>
    </row>
    <row r="11891" spans="1:5" ht="13.5" customHeight="1">
      <c r="A11891">
        <v>77</v>
      </c>
      <c r="B11891" t="str">
        <f t="shared" si="185"/>
        <v>77---47</v>
      </c>
      <c r="C11891" t="s">
        <v>5925</v>
      </c>
      <c r="D11891" t="s">
        <v>798</v>
      </c>
      <c r="E11891">
        <v>47</v>
      </c>
    </row>
    <row r="11892" spans="1:5" ht="13.5" customHeight="1">
      <c r="A11892">
        <v>77</v>
      </c>
      <c r="B11892" t="str">
        <f t="shared" si="185"/>
        <v>77---48</v>
      </c>
      <c r="C11892" t="s">
        <v>5914</v>
      </c>
      <c r="D11892" t="s">
        <v>785</v>
      </c>
      <c r="E11892">
        <v>48</v>
      </c>
    </row>
    <row r="11893" spans="1:5" ht="13.5" customHeight="1">
      <c r="A11893">
        <v>77</v>
      </c>
      <c r="B11893" t="str">
        <f t="shared" si="185"/>
        <v>77---49</v>
      </c>
      <c r="C11893" t="s">
        <v>5915</v>
      </c>
      <c r="D11893" t="s">
        <v>772</v>
      </c>
      <c r="E11893">
        <v>49</v>
      </c>
    </row>
    <row r="11894" spans="1:5" ht="13.5" customHeight="1">
      <c r="A11894">
        <v>77</v>
      </c>
      <c r="B11894" t="str">
        <f t="shared" si="185"/>
        <v>77---50</v>
      </c>
      <c r="C11894" t="s">
        <v>5917</v>
      </c>
      <c r="D11894" t="s">
        <v>789</v>
      </c>
      <c r="E11894">
        <v>50</v>
      </c>
    </row>
    <row r="11895" spans="1:5" ht="13.5" customHeight="1">
      <c r="A11895">
        <v>77</v>
      </c>
      <c r="B11895" t="str">
        <f t="shared" si="185"/>
        <v>77---51</v>
      </c>
      <c r="C11895" t="s">
        <v>5918</v>
      </c>
      <c r="D11895" t="s">
        <v>770</v>
      </c>
      <c r="E11895">
        <v>51</v>
      </c>
    </row>
    <row r="11896" spans="1:5" ht="13.5" customHeight="1">
      <c r="A11896">
        <v>77</v>
      </c>
      <c r="B11896" t="str">
        <f t="shared" si="185"/>
        <v>77---52</v>
      </c>
      <c r="C11896" t="s">
        <v>6002</v>
      </c>
      <c r="D11896" t="s">
        <v>1113</v>
      </c>
      <c r="E11896">
        <v>52</v>
      </c>
    </row>
    <row r="11897" spans="1:5" ht="13.5" customHeight="1">
      <c r="A11897">
        <v>77</v>
      </c>
      <c r="B11897" t="str">
        <f t="shared" si="185"/>
        <v>77---53</v>
      </c>
      <c r="C11897" t="s">
        <v>5927</v>
      </c>
      <c r="D11897" t="s">
        <v>1115</v>
      </c>
      <c r="E11897">
        <v>53</v>
      </c>
    </row>
    <row r="11898" spans="1:5" ht="13.5" customHeight="1">
      <c r="A11898">
        <v>77</v>
      </c>
      <c r="B11898" t="str">
        <f t="shared" si="185"/>
        <v>77---54</v>
      </c>
      <c r="C11898" t="s">
        <v>5991</v>
      </c>
      <c r="D11898" t="s">
        <v>1092</v>
      </c>
      <c r="E11898">
        <v>54</v>
      </c>
    </row>
    <row r="11899" spans="1:5" ht="13.5" customHeight="1">
      <c r="A11899">
        <v>77</v>
      </c>
      <c r="B11899" t="str">
        <f t="shared" si="185"/>
        <v>77---55</v>
      </c>
      <c r="C11899" t="s">
        <v>5992</v>
      </c>
      <c r="D11899" t="s">
        <v>1101</v>
      </c>
      <c r="E11899">
        <v>55</v>
      </c>
    </row>
    <row r="11900" spans="1:5" ht="13.5" customHeight="1">
      <c r="A11900">
        <v>77</v>
      </c>
      <c r="B11900" t="str">
        <f t="shared" si="185"/>
        <v>77---56</v>
      </c>
      <c r="C11900" t="s">
        <v>5987</v>
      </c>
      <c r="D11900" t="s">
        <v>1249</v>
      </c>
      <c r="E11900">
        <v>56</v>
      </c>
    </row>
    <row r="11901" spans="1:5" ht="13.5" customHeight="1">
      <c r="A11901">
        <v>77</v>
      </c>
      <c r="B11901" t="str">
        <f t="shared" si="185"/>
        <v>77---57</v>
      </c>
      <c r="C11901" t="s">
        <v>6005</v>
      </c>
      <c r="D11901" t="s">
        <v>1237</v>
      </c>
      <c r="E11901">
        <v>57</v>
      </c>
    </row>
    <row r="11902" spans="1:5" ht="13.5" customHeight="1">
      <c r="A11902">
        <v>77</v>
      </c>
      <c r="B11902" t="str">
        <f t="shared" si="185"/>
        <v>77---58</v>
      </c>
      <c r="C11902" t="s">
        <v>5993</v>
      </c>
      <c r="D11902" t="s">
        <v>1336</v>
      </c>
      <c r="E11902">
        <v>58</v>
      </c>
    </row>
    <row r="11903" spans="1:5" ht="13.5" customHeight="1">
      <c r="A11903">
        <v>77</v>
      </c>
      <c r="B11903" t="str">
        <f t="shared" si="185"/>
        <v>77---59</v>
      </c>
      <c r="C11903" t="s">
        <v>5959</v>
      </c>
      <c r="D11903" t="s">
        <v>6222</v>
      </c>
      <c r="E11903">
        <v>59</v>
      </c>
    </row>
    <row r="11904" spans="1:5" ht="13.5" customHeight="1">
      <c r="A11904">
        <v>123</v>
      </c>
      <c r="B11904" t="str">
        <f t="shared" si="185"/>
        <v>123---1</v>
      </c>
      <c r="C11904" t="s">
        <v>4234</v>
      </c>
      <c r="D11904" t="s">
        <v>812</v>
      </c>
      <c r="E11904">
        <v>1</v>
      </c>
    </row>
    <row r="11905" spans="1:5" ht="13.5" customHeight="1">
      <c r="A11905">
        <v>123</v>
      </c>
      <c r="B11905" t="str">
        <f t="shared" si="185"/>
        <v>123---2</v>
      </c>
      <c r="C11905" t="s">
        <v>4216</v>
      </c>
      <c r="D11905" t="s">
        <v>812</v>
      </c>
      <c r="E11905">
        <v>2</v>
      </c>
    </row>
    <row r="11906" spans="1:5" ht="13.5" customHeight="1">
      <c r="A11906">
        <v>123</v>
      </c>
      <c r="B11906" t="str">
        <f t="shared" si="185"/>
        <v>123---3</v>
      </c>
      <c r="C11906" t="s">
        <v>4216</v>
      </c>
      <c r="D11906" t="s">
        <v>1085</v>
      </c>
      <c r="E11906">
        <v>3</v>
      </c>
    </row>
    <row r="11907" spans="1:5" ht="13.5" customHeight="1">
      <c r="A11907">
        <v>123</v>
      </c>
      <c r="B11907" t="str">
        <f t="shared" ref="B11907:B11970" si="186">A11907&amp;"---"&amp;E11907</f>
        <v>123---4</v>
      </c>
      <c r="C11907" t="s">
        <v>4216</v>
      </c>
      <c r="D11907" t="s">
        <v>714</v>
      </c>
      <c r="E11907">
        <v>4</v>
      </c>
    </row>
    <row r="11908" spans="1:5" ht="13.5" customHeight="1">
      <c r="A11908">
        <v>123</v>
      </c>
      <c r="B11908" t="str">
        <f t="shared" si="186"/>
        <v>123---5</v>
      </c>
      <c r="C11908" t="s">
        <v>4216</v>
      </c>
      <c r="D11908" t="s">
        <v>1066</v>
      </c>
      <c r="E11908">
        <v>5</v>
      </c>
    </row>
    <row r="11909" spans="1:5" ht="13.5" customHeight="1">
      <c r="A11909">
        <v>123</v>
      </c>
      <c r="B11909" t="str">
        <f t="shared" si="186"/>
        <v>123---6</v>
      </c>
      <c r="C11909" t="s">
        <v>4216</v>
      </c>
      <c r="D11909" t="s">
        <v>1148</v>
      </c>
      <c r="E11909">
        <v>6</v>
      </c>
    </row>
    <row r="11910" spans="1:5" ht="13.5" customHeight="1">
      <c r="A11910">
        <v>123</v>
      </c>
      <c r="B11910" t="str">
        <f t="shared" si="186"/>
        <v>123---7</v>
      </c>
      <c r="C11910" t="s">
        <v>4216</v>
      </c>
      <c r="D11910" t="s">
        <v>1325</v>
      </c>
      <c r="E11910">
        <v>7</v>
      </c>
    </row>
    <row r="11911" spans="1:5" ht="13.5" customHeight="1">
      <c r="A11911">
        <v>123</v>
      </c>
      <c r="B11911" t="str">
        <f t="shared" si="186"/>
        <v>123---8</v>
      </c>
      <c r="C11911" t="s">
        <v>4216</v>
      </c>
      <c r="D11911" t="s">
        <v>1146</v>
      </c>
      <c r="E11911">
        <v>8</v>
      </c>
    </row>
    <row r="11912" spans="1:5" ht="13.5" customHeight="1">
      <c r="A11912">
        <v>123</v>
      </c>
      <c r="B11912" t="str">
        <f t="shared" si="186"/>
        <v>123---9</v>
      </c>
      <c r="C11912" t="s">
        <v>4216</v>
      </c>
      <c r="D11912" t="s">
        <v>926</v>
      </c>
      <c r="E11912">
        <v>9</v>
      </c>
    </row>
    <row r="11913" spans="1:5" ht="13.5" customHeight="1">
      <c r="A11913">
        <v>123</v>
      </c>
      <c r="B11913" t="str">
        <f t="shared" si="186"/>
        <v>123---10</v>
      </c>
      <c r="C11913" t="s">
        <v>4216</v>
      </c>
      <c r="D11913" t="s">
        <v>6239</v>
      </c>
      <c r="E11913">
        <v>10</v>
      </c>
    </row>
    <row r="11914" spans="1:5" ht="13.5" customHeight="1">
      <c r="A11914">
        <v>123</v>
      </c>
      <c r="B11914" t="str">
        <f t="shared" si="186"/>
        <v>123---11</v>
      </c>
      <c r="C11914" t="s">
        <v>4216</v>
      </c>
      <c r="D11914" t="s">
        <v>779</v>
      </c>
      <c r="E11914">
        <v>11</v>
      </c>
    </row>
    <row r="11915" spans="1:5" ht="13.5" customHeight="1">
      <c r="A11915">
        <v>123</v>
      </c>
      <c r="B11915" t="str">
        <f t="shared" si="186"/>
        <v>123---12</v>
      </c>
      <c r="C11915" t="s">
        <v>4216</v>
      </c>
      <c r="D11915" t="s">
        <v>1071</v>
      </c>
      <c r="E11915">
        <v>12</v>
      </c>
    </row>
    <row r="11916" spans="1:5" ht="13.5" customHeight="1">
      <c r="A11916">
        <v>123</v>
      </c>
      <c r="B11916" t="str">
        <f t="shared" si="186"/>
        <v>123---13</v>
      </c>
      <c r="C11916" t="s">
        <v>4216</v>
      </c>
      <c r="D11916" t="s">
        <v>935</v>
      </c>
      <c r="E11916">
        <v>13</v>
      </c>
    </row>
    <row r="11917" spans="1:5" ht="13.5" customHeight="1">
      <c r="A11917">
        <v>123</v>
      </c>
      <c r="B11917" t="str">
        <f t="shared" si="186"/>
        <v>123---14</v>
      </c>
      <c r="C11917" t="s">
        <v>4216</v>
      </c>
      <c r="D11917" t="s">
        <v>947</v>
      </c>
      <c r="E11917">
        <v>14</v>
      </c>
    </row>
    <row r="11918" spans="1:5" ht="13.5" customHeight="1">
      <c r="A11918">
        <v>123</v>
      </c>
      <c r="B11918" t="str">
        <f t="shared" si="186"/>
        <v>123---15</v>
      </c>
      <c r="C11918" t="s">
        <v>4216</v>
      </c>
      <c r="D11918" t="s">
        <v>1191</v>
      </c>
      <c r="E11918">
        <v>15</v>
      </c>
    </row>
    <row r="11919" spans="1:5" ht="13.5" customHeight="1">
      <c r="A11919">
        <v>123</v>
      </c>
      <c r="B11919" t="str">
        <f t="shared" si="186"/>
        <v>123---16</v>
      </c>
      <c r="C11919" t="s">
        <v>4216</v>
      </c>
      <c r="D11919" t="s">
        <v>1021</v>
      </c>
      <c r="E11919">
        <v>16</v>
      </c>
    </row>
    <row r="11920" spans="1:5" ht="13.5" customHeight="1">
      <c r="A11920">
        <v>123</v>
      </c>
      <c r="B11920" t="str">
        <f t="shared" si="186"/>
        <v>123---17</v>
      </c>
      <c r="C11920" t="s">
        <v>4216</v>
      </c>
      <c r="D11920" t="s">
        <v>1077</v>
      </c>
      <c r="E11920">
        <v>17</v>
      </c>
    </row>
    <row r="11921" spans="1:5" ht="13.5" customHeight="1">
      <c r="A11921">
        <v>123</v>
      </c>
      <c r="B11921" t="str">
        <f t="shared" si="186"/>
        <v>123---18</v>
      </c>
      <c r="C11921" t="s">
        <v>4216</v>
      </c>
      <c r="D11921" t="s">
        <v>748</v>
      </c>
      <c r="E11921">
        <v>18</v>
      </c>
    </row>
    <row r="11922" spans="1:5" ht="13.5" customHeight="1">
      <c r="A11922">
        <v>123</v>
      </c>
      <c r="B11922" t="str">
        <f t="shared" si="186"/>
        <v>123---19</v>
      </c>
      <c r="C11922" t="s">
        <v>4216</v>
      </c>
      <c r="D11922" t="s">
        <v>924</v>
      </c>
      <c r="E11922">
        <v>19</v>
      </c>
    </row>
    <row r="11923" spans="1:5" ht="13.5" customHeight="1">
      <c r="A11923">
        <v>123</v>
      </c>
      <c r="B11923" t="str">
        <f t="shared" si="186"/>
        <v>123---20</v>
      </c>
      <c r="C11923" t="s">
        <v>4219</v>
      </c>
      <c r="D11923" t="s">
        <v>1105</v>
      </c>
      <c r="E11923">
        <v>20</v>
      </c>
    </row>
    <row r="11924" spans="1:5" ht="13.5" customHeight="1">
      <c r="A11924">
        <v>123</v>
      </c>
      <c r="B11924" t="str">
        <f t="shared" si="186"/>
        <v>123---21</v>
      </c>
      <c r="C11924" t="s">
        <v>4271</v>
      </c>
      <c r="D11924" t="s">
        <v>1050</v>
      </c>
      <c r="E11924">
        <v>21</v>
      </c>
    </row>
    <row r="11925" spans="1:5" ht="13.5" customHeight="1">
      <c r="A11925">
        <v>123</v>
      </c>
      <c r="B11925" t="str">
        <f t="shared" si="186"/>
        <v>123---22</v>
      </c>
      <c r="C11925" t="s">
        <v>4220</v>
      </c>
      <c r="D11925" t="s">
        <v>1214</v>
      </c>
      <c r="E11925">
        <v>22</v>
      </c>
    </row>
    <row r="11926" spans="1:5" ht="13.5" customHeight="1">
      <c r="A11926">
        <v>123</v>
      </c>
      <c r="B11926" t="str">
        <f t="shared" si="186"/>
        <v>123---23</v>
      </c>
      <c r="C11926" t="s">
        <v>4270</v>
      </c>
      <c r="D11926" t="s">
        <v>825</v>
      </c>
      <c r="E11926">
        <v>23</v>
      </c>
    </row>
    <row r="11927" spans="1:5" ht="13.5" customHeight="1">
      <c r="A11927">
        <v>123</v>
      </c>
      <c r="B11927" t="str">
        <f t="shared" si="186"/>
        <v>123---24</v>
      </c>
      <c r="C11927" t="s">
        <v>4229</v>
      </c>
      <c r="D11927" t="s">
        <v>964</v>
      </c>
      <c r="E11927">
        <v>24</v>
      </c>
    </row>
    <row r="11928" spans="1:5" ht="13.5" customHeight="1">
      <c r="A11928">
        <v>123</v>
      </c>
      <c r="B11928" t="str">
        <f t="shared" si="186"/>
        <v>123---25</v>
      </c>
      <c r="C11928" t="s">
        <v>4230</v>
      </c>
      <c r="D11928" t="s">
        <v>738</v>
      </c>
      <c r="E11928">
        <v>25</v>
      </c>
    </row>
    <row r="11929" spans="1:5" ht="13.5" customHeight="1">
      <c r="A11929">
        <v>123</v>
      </c>
      <c r="B11929" t="str">
        <f t="shared" si="186"/>
        <v>123---26</v>
      </c>
      <c r="C11929" t="s">
        <v>4259</v>
      </c>
      <c r="D11929" t="s">
        <v>764</v>
      </c>
      <c r="E11929">
        <v>26</v>
      </c>
    </row>
    <row r="11930" spans="1:5" ht="13.5" customHeight="1">
      <c r="A11930">
        <v>123</v>
      </c>
      <c r="B11930" t="str">
        <f t="shared" si="186"/>
        <v>123---27</v>
      </c>
      <c r="C11930" t="s">
        <v>4264</v>
      </c>
      <c r="D11930" t="s">
        <v>1228</v>
      </c>
      <c r="E11930">
        <v>27</v>
      </c>
    </row>
    <row r="11931" spans="1:5" ht="13.5" customHeight="1">
      <c r="A11931">
        <v>123</v>
      </c>
      <c r="B11931" t="str">
        <f t="shared" si="186"/>
        <v>123---28</v>
      </c>
      <c r="C11931" t="s">
        <v>4256</v>
      </c>
      <c r="D11931" t="s">
        <v>1141</v>
      </c>
      <c r="E11931">
        <v>28</v>
      </c>
    </row>
    <row r="11932" spans="1:5" ht="13.5" customHeight="1">
      <c r="A11932">
        <v>123</v>
      </c>
      <c r="B11932" t="str">
        <f t="shared" si="186"/>
        <v>123---29</v>
      </c>
      <c r="C11932" t="s">
        <v>4248</v>
      </c>
      <c r="D11932" t="s">
        <v>1165</v>
      </c>
      <c r="E11932">
        <v>29</v>
      </c>
    </row>
    <row r="11933" spans="1:5" ht="13.5" customHeight="1">
      <c r="A11933">
        <v>123</v>
      </c>
      <c r="B11933" t="str">
        <f t="shared" si="186"/>
        <v>123---30</v>
      </c>
      <c r="C11933" t="s">
        <v>4248</v>
      </c>
      <c r="D11933" t="s">
        <v>1172</v>
      </c>
      <c r="E11933">
        <v>30</v>
      </c>
    </row>
    <row r="11934" spans="1:5" ht="13.5" customHeight="1">
      <c r="A11934">
        <v>123</v>
      </c>
      <c r="B11934" t="str">
        <f t="shared" si="186"/>
        <v>123---31</v>
      </c>
      <c r="C11934" t="s">
        <v>4274</v>
      </c>
      <c r="D11934" t="s">
        <v>1201</v>
      </c>
      <c r="E11934">
        <v>31</v>
      </c>
    </row>
    <row r="11935" spans="1:5" ht="13.5" customHeight="1">
      <c r="A11935">
        <v>123</v>
      </c>
      <c r="B11935" t="str">
        <f t="shared" si="186"/>
        <v>123---32</v>
      </c>
      <c r="C11935" t="s">
        <v>5928</v>
      </c>
      <c r="D11935" t="s">
        <v>1254</v>
      </c>
      <c r="E11935">
        <v>32</v>
      </c>
    </row>
    <row r="11936" spans="1:5" ht="13.5" customHeight="1">
      <c r="A11936">
        <v>123</v>
      </c>
      <c r="B11936" t="str">
        <f t="shared" si="186"/>
        <v>123---33</v>
      </c>
      <c r="C11936" t="s">
        <v>727</v>
      </c>
      <c r="D11936" t="s">
        <v>1308</v>
      </c>
      <c r="E11936">
        <v>33</v>
      </c>
    </row>
    <row r="11937" spans="1:5" ht="13.5" customHeight="1">
      <c r="A11937">
        <v>123</v>
      </c>
      <c r="B11937" t="str">
        <f t="shared" si="186"/>
        <v>123---34</v>
      </c>
      <c r="C11937" t="s">
        <v>1070</v>
      </c>
      <c r="D11937" t="s">
        <v>1219</v>
      </c>
      <c r="E11937">
        <v>34</v>
      </c>
    </row>
    <row r="11938" spans="1:5" ht="13.5" customHeight="1">
      <c r="A11938">
        <v>123</v>
      </c>
      <c r="B11938" t="str">
        <f t="shared" si="186"/>
        <v>123---35</v>
      </c>
      <c r="C11938" t="s">
        <v>1072</v>
      </c>
      <c r="D11938" t="s">
        <v>1220</v>
      </c>
      <c r="E11938">
        <v>35</v>
      </c>
    </row>
    <row r="11939" spans="1:5" ht="13.5" customHeight="1">
      <c r="A11939">
        <v>123</v>
      </c>
      <c r="B11939" t="str">
        <f t="shared" si="186"/>
        <v>123---36</v>
      </c>
      <c r="C11939" t="s">
        <v>795</v>
      </c>
      <c r="D11939" t="s">
        <v>1062</v>
      </c>
      <c r="E11939">
        <v>36</v>
      </c>
    </row>
    <row r="11940" spans="1:5" ht="13.5" customHeight="1">
      <c r="A11940">
        <v>123</v>
      </c>
      <c r="B11940" t="str">
        <f t="shared" si="186"/>
        <v>123---37</v>
      </c>
      <c r="C11940" t="s">
        <v>1017</v>
      </c>
      <c r="D11940" t="s">
        <v>796</v>
      </c>
      <c r="E11940">
        <v>37</v>
      </c>
    </row>
    <row r="11941" spans="1:5" ht="13.5" customHeight="1">
      <c r="A11941">
        <v>123</v>
      </c>
      <c r="B11941" t="str">
        <f t="shared" si="186"/>
        <v>123---38</v>
      </c>
      <c r="C11941" t="s">
        <v>731</v>
      </c>
      <c r="D11941" t="s">
        <v>800</v>
      </c>
      <c r="E11941">
        <v>38</v>
      </c>
    </row>
    <row r="11942" spans="1:5" ht="13.5" customHeight="1">
      <c r="A11942">
        <v>123</v>
      </c>
      <c r="B11942" t="str">
        <f t="shared" si="186"/>
        <v>123---39</v>
      </c>
      <c r="C11942" t="s">
        <v>733</v>
      </c>
      <c r="D11942" t="s">
        <v>781</v>
      </c>
      <c r="E11942">
        <v>39</v>
      </c>
    </row>
    <row r="11943" spans="1:5" ht="13.5" customHeight="1">
      <c r="A11943">
        <v>123</v>
      </c>
      <c r="B11943" t="str">
        <f t="shared" si="186"/>
        <v>123---40</v>
      </c>
      <c r="C11943" t="s">
        <v>985</v>
      </c>
      <c r="D11943" t="s">
        <v>1449</v>
      </c>
      <c r="E11943">
        <v>40</v>
      </c>
    </row>
    <row r="11944" spans="1:5" ht="13.5" customHeight="1">
      <c r="A11944">
        <v>123</v>
      </c>
      <c r="B11944" t="str">
        <f t="shared" si="186"/>
        <v>123---41</v>
      </c>
      <c r="C11944" t="s">
        <v>887</v>
      </c>
      <c r="D11944" t="s">
        <v>992</v>
      </c>
      <c r="E11944">
        <v>41</v>
      </c>
    </row>
    <row r="11945" spans="1:5" ht="13.5" customHeight="1">
      <c r="A11945">
        <v>123</v>
      </c>
      <c r="B11945" t="str">
        <f t="shared" si="186"/>
        <v>123---42</v>
      </c>
      <c r="C11945" t="s">
        <v>739</v>
      </c>
      <c r="D11945" t="s">
        <v>736</v>
      </c>
      <c r="E11945">
        <v>42</v>
      </c>
    </row>
    <row r="11946" spans="1:5" ht="13.5" customHeight="1">
      <c r="A11946">
        <v>123</v>
      </c>
      <c r="B11946" t="str">
        <f t="shared" si="186"/>
        <v>123---43</v>
      </c>
      <c r="C11946" t="s">
        <v>888</v>
      </c>
      <c r="D11946" t="s">
        <v>1073</v>
      </c>
      <c r="E11946">
        <v>43</v>
      </c>
    </row>
    <row r="11947" spans="1:5" ht="13.5" customHeight="1">
      <c r="A11947">
        <v>123</v>
      </c>
      <c r="B11947" t="str">
        <f t="shared" si="186"/>
        <v>123---44</v>
      </c>
      <c r="C11947" t="s">
        <v>858</v>
      </c>
      <c r="D11947" t="s">
        <v>740</v>
      </c>
      <c r="E11947">
        <v>44</v>
      </c>
    </row>
    <row r="11948" spans="1:5" ht="13.5" customHeight="1">
      <c r="A11948">
        <v>123</v>
      </c>
      <c r="B11948" t="str">
        <f t="shared" si="186"/>
        <v>123---45</v>
      </c>
      <c r="C11948" t="s">
        <v>743</v>
      </c>
      <c r="D11948" t="s">
        <v>754</v>
      </c>
      <c r="E11948">
        <v>45</v>
      </c>
    </row>
    <row r="11949" spans="1:5" ht="13.5" customHeight="1">
      <c r="A11949">
        <v>123</v>
      </c>
      <c r="B11949" t="str">
        <f t="shared" si="186"/>
        <v>123---46</v>
      </c>
      <c r="C11949" t="s">
        <v>745</v>
      </c>
      <c r="D11949" t="s">
        <v>837</v>
      </c>
      <c r="E11949">
        <v>46</v>
      </c>
    </row>
    <row r="11950" spans="1:5" ht="13.5" customHeight="1">
      <c r="A11950">
        <v>123</v>
      </c>
      <c r="B11950" t="str">
        <f t="shared" si="186"/>
        <v>123---47</v>
      </c>
      <c r="C11950" t="s">
        <v>915</v>
      </c>
      <c r="D11950" t="s">
        <v>939</v>
      </c>
      <c r="E11950">
        <v>47</v>
      </c>
    </row>
    <row r="11951" spans="1:5" ht="13.5" customHeight="1">
      <c r="A11951">
        <v>123</v>
      </c>
      <c r="B11951" t="str">
        <f t="shared" si="186"/>
        <v>123---48</v>
      </c>
      <c r="C11951" t="s">
        <v>987</v>
      </c>
      <c r="D11951" t="s">
        <v>1263</v>
      </c>
      <c r="E11951">
        <v>48</v>
      </c>
    </row>
    <row r="11952" spans="1:5" ht="13.5" customHeight="1">
      <c r="A11952">
        <v>123</v>
      </c>
      <c r="B11952" t="str">
        <f t="shared" si="186"/>
        <v>123---49</v>
      </c>
      <c r="C11952" t="s">
        <v>989</v>
      </c>
      <c r="D11952" t="s">
        <v>738</v>
      </c>
      <c r="E11952">
        <v>49</v>
      </c>
    </row>
    <row r="11953" spans="1:5" ht="13.5" customHeight="1">
      <c r="A11953">
        <v>123</v>
      </c>
      <c r="B11953" t="str">
        <f t="shared" si="186"/>
        <v>123---50</v>
      </c>
      <c r="C11953" t="s">
        <v>747</v>
      </c>
      <c r="D11953" t="s">
        <v>1154</v>
      </c>
      <c r="E11953">
        <v>50</v>
      </c>
    </row>
    <row r="11954" spans="1:5" ht="13.5" customHeight="1">
      <c r="A11954">
        <v>123</v>
      </c>
      <c r="B11954" t="str">
        <f t="shared" si="186"/>
        <v>123---51</v>
      </c>
      <c r="C11954" t="s">
        <v>936</v>
      </c>
      <c r="D11954" t="s">
        <v>779</v>
      </c>
      <c r="E11954">
        <v>51</v>
      </c>
    </row>
    <row r="11955" spans="1:5" ht="13.5" customHeight="1">
      <c r="A11955">
        <v>123</v>
      </c>
      <c r="B11955" t="str">
        <f t="shared" si="186"/>
        <v>123---52</v>
      </c>
      <c r="C11955" t="s">
        <v>819</v>
      </c>
      <c r="D11955" t="s">
        <v>756</v>
      </c>
      <c r="E11955">
        <v>52</v>
      </c>
    </row>
    <row r="11956" spans="1:5" ht="13.5" customHeight="1">
      <c r="A11956">
        <v>123</v>
      </c>
      <c r="B11956" t="str">
        <f t="shared" si="186"/>
        <v>123---53</v>
      </c>
      <c r="C11956" t="s">
        <v>1074</v>
      </c>
      <c r="D11956" t="s">
        <v>880</v>
      </c>
      <c r="E11956">
        <v>53</v>
      </c>
    </row>
    <row r="11957" spans="1:5" ht="13.5" customHeight="1">
      <c r="A11957">
        <v>123</v>
      </c>
      <c r="B11957" t="str">
        <f t="shared" si="186"/>
        <v>123---54</v>
      </c>
      <c r="C11957" t="s">
        <v>1019</v>
      </c>
      <c r="D11957" t="s">
        <v>734</v>
      </c>
      <c r="E11957">
        <v>54</v>
      </c>
    </row>
    <row r="11958" spans="1:5" ht="13.5" customHeight="1">
      <c r="A11958">
        <v>123</v>
      </c>
      <c r="B11958" t="str">
        <f t="shared" si="186"/>
        <v>123---55</v>
      </c>
      <c r="C11958" t="s">
        <v>822</v>
      </c>
      <c r="D11958" t="s">
        <v>833</v>
      </c>
      <c r="E11958">
        <v>55</v>
      </c>
    </row>
    <row r="11959" spans="1:5" ht="13.5" customHeight="1">
      <c r="A11959">
        <v>123</v>
      </c>
      <c r="B11959" t="str">
        <f t="shared" si="186"/>
        <v>123---56</v>
      </c>
      <c r="C11959" t="s">
        <v>824</v>
      </c>
      <c r="D11959" t="s">
        <v>752</v>
      </c>
      <c r="E11959">
        <v>56</v>
      </c>
    </row>
    <row r="11960" spans="1:5" ht="13.5" customHeight="1">
      <c r="A11960">
        <v>123</v>
      </c>
      <c r="B11960" t="str">
        <f t="shared" si="186"/>
        <v>123---57</v>
      </c>
      <c r="C11960" t="s">
        <v>826</v>
      </c>
      <c r="D11960" t="s">
        <v>1079</v>
      </c>
      <c r="E11960">
        <v>57</v>
      </c>
    </row>
    <row r="11961" spans="1:5" ht="13.5" customHeight="1">
      <c r="A11961">
        <v>123</v>
      </c>
      <c r="B11961" t="str">
        <f t="shared" si="186"/>
        <v>123---58</v>
      </c>
      <c r="C11961" t="s">
        <v>1005</v>
      </c>
      <c r="D11961" t="s">
        <v>1105</v>
      </c>
      <c r="E11961">
        <v>58</v>
      </c>
    </row>
    <row r="11962" spans="1:5" ht="13.5" customHeight="1">
      <c r="A11962">
        <v>123</v>
      </c>
      <c r="B11962" t="str">
        <f t="shared" si="186"/>
        <v>123---59</v>
      </c>
      <c r="C11962" t="s">
        <v>753</v>
      </c>
      <c r="D11962" t="s">
        <v>1002</v>
      </c>
      <c r="E11962">
        <v>59</v>
      </c>
    </row>
    <row r="11963" spans="1:5" ht="13.5" customHeight="1">
      <c r="A11963">
        <v>123</v>
      </c>
      <c r="B11963" t="str">
        <f t="shared" si="186"/>
        <v>123---60</v>
      </c>
      <c r="C11963" t="s">
        <v>828</v>
      </c>
      <c r="D11963" t="s">
        <v>818</v>
      </c>
      <c r="E11963">
        <v>60</v>
      </c>
    </row>
    <row r="11964" spans="1:5" ht="13.5" customHeight="1">
      <c r="A11964">
        <v>123</v>
      </c>
      <c r="B11964" t="str">
        <f t="shared" si="186"/>
        <v>123---61</v>
      </c>
      <c r="C11964" t="s">
        <v>755</v>
      </c>
      <c r="D11964" t="s">
        <v>1146</v>
      </c>
      <c r="E11964">
        <v>61</v>
      </c>
    </row>
    <row r="11965" spans="1:5" ht="13.5" customHeight="1">
      <c r="A11965">
        <v>123</v>
      </c>
      <c r="B11965" t="str">
        <f t="shared" si="186"/>
        <v>123---62</v>
      </c>
      <c r="C11965" t="s">
        <v>759</v>
      </c>
      <c r="D11965" t="s">
        <v>823</v>
      </c>
      <c r="E11965">
        <v>62</v>
      </c>
    </row>
    <row r="11966" spans="1:5" ht="13.5" customHeight="1">
      <c r="A11966">
        <v>123</v>
      </c>
      <c r="B11966" t="str">
        <f t="shared" si="186"/>
        <v>123---63</v>
      </c>
      <c r="C11966" t="s">
        <v>866</v>
      </c>
      <c r="D11966" t="s">
        <v>831</v>
      </c>
      <c r="E11966">
        <v>63</v>
      </c>
    </row>
    <row r="11967" spans="1:5" ht="13.5" customHeight="1">
      <c r="A11967">
        <v>123</v>
      </c>
      <c r="B11967" t="str">
        <f t="shared" si="186"/>
        <v>123---64</v>
      </c>
      <c r="C11967" t="s">
        <v>1009</v>
      </c>
      <c r="D11967" t="s">
        <v>1340</v>
      </c>
      <c r="E11967">
        <v>64</v>
      </c>
    </row>
    <row r="11968" spans="1:5" ht="13.5" customHeight="1">
      <c r="A11968">
        <v>123</v>
      </c>
      <c r="B11968" t="str">
        <f t="shared" si="186"/>
        <v>123---65</v>
      </c>
      <c r="C11968" t="s">
        <v>1253</v>
      </c>
      <c r="D11968" t="s">
        <v>1228</v>
      </c>
      <c r="E11968">
        <v>65</v>
      </c>
    </row>
    <row r="11969" spans="1:5" ht="13.5" customHeight="1">
      <c r="A11969">
        <v>123</v>
      </c>
      <c r="B11969" t="str">
        <f t="shared" si="186"/>
        <v>123---66</v>
      </c>
      <c r="C11969" t="s">
        <v>1096</v>
      </c>
      <c r="D11969" t="s">
        <v>1215</v>
      </c>
      <c r="E11969">
        <v>66</v>
      </c>
    </row>
    <row r="11970" spans="1:5" ht="13.5" customHeight="1">
      <c r="A11970">
        <v>123</v>
      </c>
      <c r="B11970" t="str">
        <f t="shared" si="186"/>
        <v>123---67</v>
      </c>
      <c r="C11970" t="s">
        <v>1102</v>
      </c>
      <c r="D11970" t="s">
        <v>1190</v>
      </c>
      <c r="E11970">
        <v>67</v>
      </c>
    </row>
    <row r="11971" spans="1:5" ht="13.5" customHeight="1">
      <c r="A11971">
        <v>123</v>
      </c>
      <c r="B11971" t="str">
        <f t="shared" ref="B11971:B12034" si="187">A11971&amp;"---"&amp;E11971</f>
        <v>123---68</v>
      </c>
      <c r="C11971" t="s">
        <v>1055</v>
      </c>
      <c r="D11971" t="s">
        <v>1324</v>
      </c>
      <c r="E11971">
        <v>68</v>
      </c>
    </row>
    <row r="11972" spans="1:5" ht="13.5" customHeight="1">
      <c r="A11972">
        <v>123</v>
      </c>
      <c r="B11972" t="str">
        <f t="shared" si="187"/>
        <v>123---69</v>
      </c>
      <c r="C11972" t="s">
        <v>765</v>
      </c>
      <c r="D11972" t="s">
        <v>1196</v>
      </c>
      <c r="E11972">
        <v>69</v>
      </c>
    </row>
    <row r="11973" spans="1:5" ht="13.5" customHeight="1">
      <c r="A11973">
        <v>123</v>
      </c>
      <c r="B11973" t="str">
        <f t="shared" si="187"/>
        <v>123---70</v>
      </c>
      <c r="C11973" t="s">
        <v>868</v>
      </c>
      <c r="D11973" t="s">
        <v>758</v>
      </c>
      <c r="E11973">
        <v>70</v>
      </c>
    </row>
    <row r="11974" spans="1:5" ht="13.5" customHeight="1">
      <c r="A11974">
        <v>123</v>
      </c>
      <c r="B11974" t="str">
        <f t="shared" si="187"/>
        <v>123---71</v>
      </c>
      <c r="C11974" t="s">
        <v>1098</v>
      </c>
      <c r="D11974" t="s">
        <v>1206</v>
      </c>
      <c r="E11974">
        <v>71</v>
      </c>
    </row>
    <row r="11975" spans="1:5" ht="13.5" customHeight="1">
      <c r="A11975">
        <v>123</v>
      </c>
      <c r="B11975" t="str">
        <f t="shared" si="187"/>
        <v>123---72</v>
      </c>
      <c r="C11975" t="s">
        <v>969</v>
      </c>
      <c r="D11975" t="s">
        <v>802</v>
      </c>
      <c r="E11975">
        <v>72</v>
      </c>
    </row>
    <row r="11976" spans="1:5" ht="13.5" customHeight="1">
      <c r="A11976">
        <v>123</v>
      </c>
      <c r="B11976" t="str">
        <f t="shared" si="187"/>
        <v>123---73</v>
      </c>
      <c r="C11976" t="s">
        <v>769</v>
      </c>
      <c r="D11976" t="s">
        <v>1325</v>
      </c>
      <c r="E11976">
        <v>73</v>
      </c>
    </row>
    <row r="11977" spans="1:5" ht="13.5" customHeight="1">
      <c r="A11977">
        <v>123</v>
      </c>
      <c r="B11977" t="str">
        <f t="shared" si="187"/>
        <v>123---74</v>
      </c>
      <c r="C11977" t="s">
        <v>950</v>
      </c>
      <c r="D11977" t="s">
        <v>1140</v>
      </c>
      <c r="E11977">
        <v>74</v>
      </c>
    </row>
    <row r="11978" spans="1:5" ht="13.5" customHeight="1">
      <c r="A11978">
        <v>123</v>
      </c>
      <c r="B11978" t="str">
        <f t="shared" si="187"/>
        <v>123---75</v>
      </c>
      <c r="C11978" t="s">
        <v>894</v>
      </c>
      <c r="D11978" t="s">
        <v>964</v>
      </c>
      <c r="E11978">
        <v>75</v>
      </c>
    </row>
    <row r="11979" spans="1:5" ht="13.5" customHeight="1">
      <c r="A11979">
        <v>123</v>
      </c>
      <c r="B11979" t="str">
        <f t="shared" si="187"/>
        <v>123---76</v>
      </c>
      <c r="C11979" t="s">
        <v>1011</v>
      </c>
      <c r="D11979" t="s">
        <v>856</v>
      </c>
      <c r="E11979">
        <v>76</v>
      </c>
    </row>
    <row r="11980" spans="1:5" ht="13.5" customHeight="1">
      <c r="A11980">
        <v>123</v>
      </c>
      <c r="B11980" t="str">
        <f t="shared" si="187"/>
        <v>123---77</v>
      </c>
      <c r="C11980" t="s">
        <v>5912</v>
      </c>
      <c r="D11980" t="s">
        <v>764</v>
      </c>
      <c r="E11980">
        <v>77</v>
      </c>
    </row>
    <row r="11981" spans="1:5" ht="13.5" customHeight="1">
      <c r="A11981">
        <v>123</v>
      </c>
      <c r="B11981" t="str">
        <f t="shared" si="187"/>
        <v>123---78</v>
      </c>
      <c r="C11981" t="s">
        <v>5913</v>
      </c>
      <c r="D11981" t="s">
        <v>1114</v>
      </c>
      <c r="E11981">
        <v>78</v>
      </c>
    </row>
    <row r="11982" spans="1:5" ht="13.5" customHeight="1">
      <c r="A11982">
        <v>123</v>
      </c>
      <c r="B11982" t="str">
        <f t="shared" si="187"/>
        <v>123---79</v>
      </c>
      <c r="C11982" t="s">
        <v>6000</v>
      </c>
      <c r="D11982" t="s">
        <v>1198</v>
      </c>
      <c r="E11982">
        <v>79</v>
      </c>
    </row>
    <row r="11983" spans="1:5" ht="13.5" customHeight="1">
      <c r="A11983">
        <v>123</v>
      </c>
      <c r="B11983" t="str">
        <f t="shared" si="187"/>
        <v>123---80</v>
      </c>
      <c r="C11983" t="s">
        <v>5967</v>
      </c>
      <c r="D11983" t="s">
        <v>986</v>
      </c>
      <c r="E11983">
        <v>80</v>
      </c>
    </row>
    <row r="11984" spans="1:5" ht="13.5" customHeight="1">
      <c r="A11984">
        <v>123</v>
      </c>
      <c r="B11984" t="str">
        <f t="shared" si="187"/>
        <v>123---81</v>
      </c>
      <c r="C11984" t="s">
        <v>5925</v>
      </c>
      <c r="D11984" t="s">
        <v>798</v>
      </c>
      <c r="E11984">
        <v>81</v>
      </c>
    </row>
    <row r="11985" spans="1:5" ht="13.5" customHeight="1">
      <c r="A11985">
        <v>123</v>
      </c>
      <c r="B11985" t="str">
        <f t="shared" si="187"/>
        <v>123---82</v>
      </c>
      <c r="C11985" t="s">
        <v>5961</v>
      </c>
      <c r="D11985" t="s">
        <v>935</v>
      </c>
      <c r="E11985">
        <v>82</v>
      </c>
    </row>
    <row r="11986" spans="1:5" ht="13.5" customHeight="1">
      <c r="A11986">
        <v>123</v>
      </c>
      <c r="B11986" t="str">
        <f t="shared" si="187"/>
        <v>123---83</v>
      </c>
      <c r="C11986" t="s">
        <v>5915</v>
      </c>
      <c r="D11986" t="s">
        <v>772</v>
      </c>
      <c r="E11986">
        <v>83</v>
      </c>
    </row>
    <row r="11987" spans="1:5" ht="13.5" customHeight="1">
      <c r="A11987">
        <v>123</v>
      </c>
      <c r="B11987" t="str">
        <f t="shared" si="187"/>
        <v>123---84</v>
      </c>
      <c r="C11987" t="s">
        <v>5970</v>
      </c>
      <c r="D11987" t="s">
        <v>999</v>
      </c>
      <c r="E11987">
        <v>84</v>
      </c>
    </row>
    <row r="11988" spans="1:5" ht="13.5" customHeight="1">
      <c r="A11988">
        <v>123</v>
      </c>
      <c r="B11988" t="str">
        <f t="shared" si="187"/>
        <v>123---85</v>
      </c>
      <c r="C11988" t="s">
        <v>5977</v>
      </c>
      <c r="D11988" t="s">
        <v>1069</v>
      </c>
      <c r="E11988">
        <v>85</v>
      </c>
    </row>
    <row r="11989" spans="1:5" ht="13.5" customHeight="1">
      <c r="A11989">
        <v>123</v>
      </c>
      <c r="B11989" t="str">
        <f t="shared" si="187"/>
        <v>123---86</v>
      </c>
      <c r="C11989" t="s">
        <v>5917</v>
      </c>
      <c r="D11989" t="s">
        <v>789</v>
      </c>
      <c r="E11989">
        <v>86</v>
      </c>
    </row>
    <row r="11990" spans="1:5" ht="13.5" customHeight="1">
      <c r="A11990">
        <v>123</v>
      </c>
      <c r="B11990" t="str">
        <f t="shared" si="187"/>
        <v>123---87</v>
      </c>
      <c r="C11990" t="s">
        <v>5918</v>
      </c>
      <c r="D11990" t="s">
        <v>770</v>
      </c>
      <c r="E11990">
        <v>87</v>
      </c>
    </row>
    <row r="11991" spans="1:5" ht="13.5" customHeight="1">
      <c r="A11991">
        <v>123</v>
      </c>
      <c r="B11991" t="str">
        <f t="shared" si="187"/>
        <v>123---88</v>
      </c>
      <c r="C11991" t="s">
        <v>5971</v>
      </c>
      <c r="D11991" t="s">
        <v>1058</v>
      </c>
      <c r="E11991">
        <v>88</v>
      </c>
    </row>
    <row r="11992" spans="1:5" ht="13.5" customHeight="1">
      <c r="A11992">
        <v>123</v>
      </c>
      <c r="B11992" t="str">
        <f t="shared" si="187"/>
        <v>123---89</v>
      </c>
      <c r="C11992" t="s">
        <v>5963</v>
      </c>
      <c r="D11992" t="s">
        <v>937</v>
      </c>
      <c r="E11992">
        <v>89</v>
      </c>
    </row>
    <row r="11993" spans="1:5" ht="13.5" customHeight="1">
      <c r="A11993">
        <v>123</v>
      </c>
      <c r="B11993" t="str">
        <f t="shared" si="187"/>
        <v>123---90</v>
      </c>
      <c r="C11993" t="s">
        <v>5978</v>
      </c>
      <c r="D11993" t="s">
        <v>1191</v>
      </c>
      <c r="E11993">
        <v>90</v>
      </c>
    </row>
    <row r="11994" spans="1:5" ht="13.5" customHeight="1">
      <c r="A11994">
        <v>123</v>
      </c>
      <c r="B11994" t="str">
        <f t="shared" si="187"/>
        <v>123---91</v>
      </c>
      <c r="C11994" t="s">
        <v>5994</v>
      </c>
      <c r="D11994" t="s">
        <v>984</v>
      </c>
      <c r="E11994">
        <v>91</v>
      </c>
    </row>
    <row r="11995" spans="1:5" ht="13.5" customHeight="1">
      <c r="A11995">
        <v>123</v>
      </c>
      <c r="B11995" t="str">
        <f t="shared" si="187"/>
        <v>123---92</v>
      </c>
      <c r="C11995" t="s">
        <v>5984</v>
      </c>
      <c r="D11995" t="s">
        <v>1232</v>
      </c>
      <c r="E11995">
        <v>92</v>
      </c>
    </row>
    <row r="11996" spans="1:5" ht="13.5" customHeight="1">
      <c r="A11996">
        <v>123</v>
      </c>
      <c r="B11996" t="str">
        <f t="shared" si="187"/>
        <v>123---93</v>
      </c>
      <c r="C11996" t="s">
        <v>5964</v>
      </c>
      <c r="D11996" t="s">
        <v>1176</v>
      </c>
      <c r="E11996">
        <v>93</v>
      </c>
    </row>
    <row r="11997" spans="1:5" ht="13.5" customHeight="1">
      <c r="A11997">
        <v>123</v>
      </c>
      <c r="B11997" t="str">
        <f t="shared" si="187"/>
        <v>123---94</v>
      </c>
      <c r="C11997" t="s">
        <v>5985</v>
      </c>
      <c r="D11997" t="s">
        <v>1159</v>
      </c>
      <c r="E11997">
        <v>94</v>
      </c>
    </row>
    <row r="11998" spans="1:5" ht="13.5" customHeight="1">
      <c r="A11998">
        <v>123</v>
      </c>
      <c r="B11998" t="str">
        <f t="shared" si="187"/>
        <v>123---95</v>
      </c>
      <c r="C11998" t="s">
        <v>6003</v>
      </c>
      <c r="D11998" t="s">
        <v>1016</v>
      </c>
      <c r="E11998">
        <v>95</v>
      </c>
    </row>
    <row r="11999" spans="1:5" ht="13.5" customHeight="1">
      <c r="A11999">
        <v>123</v>
      </c>
      <c r="B11999" t="str">
        <f t="shared" si="187"/>
        <v>123---96</v>
      </c>
      <c r="C11999" t="s">
        <v>5979</v>
      </c>
      <c r="D11999" t="s">
        <v>1071</v>
      </c>
      <c r="E11999">
        <v>96</v>
      </c>
    </row>
    <row r="12000" spans="1:5" ht="13.5" customHeight="1">
      <c r="A12000">
        <v>123</v>
      </c>
      <c r="B12000" t="str">
        <f t="shared" si="187"/>
        <v>123---97</v>
      </c>
      <c r="C12000" t="s">
        <v>6009</v>
      </c>
      <c r="D12000" t="s">
        <v>1242</v>
      </c>
      <c r="E12000">
        <v>97</v>
      </c>
    </row>
    <row r="12001" spans="1:5" ht="13.5" customHeight="1">
      <c r="A12001">
        <v>123</v>
      </c>
      <c r="B12001" t="str">
        <f t="shared" si="187"/>
        <v>123---98</v>
      </c>
      <c r="C12001" t="s">
        <v>5998</v>
      </c>
      <c r="D12001" t="s">
        <v>1201</v>
      </c>
      <c r="E12001">
        <v>98</v>
      </c>
    </row>
    <row r="12002" spans="1:5" ht="13.5" customHeight="1">
      <c r="A12002">
        <v>123</v>
      </c>
      <c r="B12002" t="str">
        <f t="shared" si="187"/>
        <v>123---99</v>
      </c>
      <c r="C12002" t="s">
        <v>5953</v>
      </c>
      <c r="D12002" t="s">
        <v>912</v>
      </c>
      <c r="E12002">
        <v>99</v>
      </c>
    </row>
    <row r="12003" spans="1:5" ht="13.5" customHeight="1">
      <c r="A12003">
        <v>123</v>
      </c>
      <c r="B12003" t="str">
        <f t="shared" si="187"/>
        <v>123---100</v>
      </c>
      <c r="C12003" t="s">
        <v>6004</v>
      </c>
      <c r="D12003" t="s">
        <v>960</v>
      </c>
      <c r="E12003">
        <v>100</v>
      </c>
    </row>
    <row r="12004" spans="1:5" ht="13.5" customHeight="1">
      <c r="A12004">
        <v>123</v>
      </c>
      <c r="B12004" t="str">
        <f t="shared" si="187"/>
        <v>123---101</v>
      </c>
      <c r="C12004" t="s">
        <v>6013</v>
      </c>
      <c r="D12004" t="s">
        <v>968</v>
      </c>
      <c r="E12004">
        <v>101</v>
      </c>
    </row>
    <row r="12005" spans="1:5" ht="13.5" customHeight="1">
      <c r="A12005">
        <v>123</v>
      </c>
      <c r="B12005" t="str">
        <f t="shared" si="187"/>
        <v>123---102</v>
      </c>
      <c r="C12005" t="s">
        <v>5941</v>
      </c>
      <c r="D12005" t="s">
        <v>861</v>
      </c>
      <c r="E12005">
        <v>102</v>
      </c>
    </row>
    <row r="12006" spans="1:5" ht="13.5" customHeight="1">
      <c r="A12006">
        <v>123</v>
      </c>
      <c r="B12006" t="str">
        <f t="shared" si="187"/>
        <v>123---103</v>
      </c>
      <c r="C12006" t="s">
        <v>5920</v>
      </c>
      <c r="D12006" t="s">
        <v>762</v>
      </c>
      <c r="E12006">
        <v>103</v>
      </c>
    </row>
    <row r="12007" spans="1:5" ht="13.5" customHeight="1">
      <c r="A12007">
        <v>123</v>
      </c>
      <c r="B12007" t="str">
        <f t="shared" si="187"/>
        <v>123---104</v>
      </c>
      <c r="C12007" t="s">
        <v>5954</v>
      </c>
      <c r="D12007" t="s">
        <v>1166</v>
      </c>
      <c r="E12007">
        <v>104</v>
      </c>
    </row>
    <row r="12008" spans="1:5" ht="13.5" customHeight="1">
      <c r="A12008">
        <v>123</v>
      </c>
      <c r="B12008" t="str">
        <f t="shared" si="187"/>
        <v>123---105</v>
      </c>
      <c r="C12008" t="s">
        <v>5992</v>
      </c>
      <c r="D12008" t="s">
        <v>1101</v>
      </c>
      <c r="E12008">
        <v>105</v>
      </c>
    </row>
    <row r="12009" spans="1:5" ht="13.5" customHeight="1">
      <c r="A12009">
        <v>123</v>
      </c>
      <c r="B12009" t="str">
        <f t="shared" si="187"/>
        <v>123---106</v>
      </c>
      <c r="C12009" t="s">
        <v>5923</v>
      </c>
      <c r="D12009" t="s">
        <v>766</v>
      </c>
      <c r="E12009">
        <v>106</v>
      </c>
    </row>
    <row r="12010" spans="1:5" ht="13.5" customHeight="1">
      <c r="A12010">
        <v>123</v>
      </c>
      <c r="B12010" t="str">
        <f t="shared" si="187"/>
        <v>123---107</v>
      </c>
      <c r="C12010" t="s">
        <v>5980</v>
      </c>
      <c r="D12010" t="s">
        <v>1124</v>
      </c>
      <c r="E12010">
        <v>107</v>
      </c>
    </row>
    <row r="12011" spans="1:5" ht="13.5" customHeight="1">
      <c r="A12011">
        <v>123</v>
      </c>
      <c r="B12011" t="str">
        <f t="shared" si="187"/>
        <v>123---108</v>
      </c>
      <c r="C12011" t="s">
        <v>5981</v>
      </c>
      <c r="D12011" t="s">
        <v>1225</v>
      </c>
      <c r="E12011">
        <v>108</v>
      </c>
    </row>
    <row r="12012" spans="1:5" ht="13.5" customHeight="1">
      <c r="A12012">
        <v>123</v>
      </c>
      <c r="B12012" t="str">
        <f t="shared" si="187"/>
        <v>123---109</v>
      </c>
      <c r="C12012" t="s">
        <v>5924</v>
      </c>
      <c r="D12012" t="s">
        <v>726</v>
      </c>
      <c r="E12012">
        <v>109</v>
      </c>
    </row>
    <row r="12013" spans="1:5" ht="13.5" customHeight="1">
      <c r="A12013">
        <v>123</v>
      </c>
      <c r="B12013" t="str">
        <f t="shared" si="187"/>
        <v>123---110</v>
      </c>
      <c r="C12013" t="s">
        <v>5988</v>
      </c>
      <c r="D12013" t="s">
        <v>1133</v>
      </c>
      <c r="E12013">
        <v>110</v>
      </c>
    </row>
    <row r="12014" spans="1:5" ht="13.5" customHeight="1">
      <c r="A12014">
        <v>123</v>
      </c>
      <c r="B12014" t="str">
        <f t="shared" si="187"/>
        <v>123---111</v>
      </c>
      <c r="C12014" t="s">
        <v>5996</v>
      </c>
      <c r="D12014" t="s">
        <v>1356</v>
      </c>
      <c r="E12014">
        <v>111</v>
      </c>
    </row>
    <row r="12015" spans="1:5" ht="13.5" customHeight="1">
      <c r="A12015">
        <v>137</v>
      </c>
      <c r="B12015" t="str">
        <f t="shared" si="187"/>
        <v>137---1</v>
      </c>
      <c r="C12015" t="s">
        <v>4216</v>
      </c>
      <c r="D12015" t="s">
        <v>1277</v>
      </c>
      <c r="E12015">
        <v>1</v>
      </c>
    </row>
    <row r="12016" spans="1:5" ht="13.5" customHeight="1">
      <c r="A12016">
        <v>137</v>
      </c>
      <c r="B12016" t="str">
        <f t="shared" si="187"/>
        <v>137---2</v>
      </c>
      <c r="C12016" t="s">
        <v>4216</v>
      </c>
      <c r="D12016" t="s">
        <v>1219</v>
      </c>
      <c r="E12016">
        <v>2</v>
      </c>
    </row>
    <row r="12017" spans="1:5" ht="13.5" customHeight="1">
      <c r="A12017">
        <v>137</v>
      </c>
      <c r="B12017" t="str">
        <f t="shared" si="187"/>
        <v>137---3</v>
      </c>
      <c r="C12017" t="s">
        <v>4216</v>
      </c>
      <c r="D12017" t="s">
        <v>1220</v>
      </c>
      <c r="E12017">
        <v>3</v>
      </c>
    </row>
    <row r="12018" spans="1:5" ht="13.5" customHeight="1">
      <c r="A12018">
        <v>137</v>
      </c>
      <c r="B12018" t="str">
        <f t="shared" si="187"/>
        <v>137---4</v>
      </c>
      <c r="C12018" t="s">
        <v>4216</v>
      </c>
      <c r="D12018" t="s">
        <v>1062</v>
      </c>
      <c r="E12018">
        <v>4</v>
      </c>
    </row>
    <row r="12019" spans="1:5" ht="13.5" customHeight="1">
      <c r="A12019">
        <v>137</v>
      </c>
      <c r="B12019" t="str">
        <f t="shared" si="187"/>
        <v>137---5</v>
      </c>
      <c r="C12019" t="s">
        <v>4216</v>
      </c>
      <c r="D12019" t="s">
        <v>1129</v>
      </c>
      <c r="E12019">
        <v>5</v>
      </c>
    </row>
    <row r="12020" spans="1:5" ht="13.5" customHeight="1">
      <c r="A12020">
        <v>137</v>
      </c>
      <c r="B12020" t="str">
        <f t="shared" si="187"/>
        <v>137---6</v>
      </c>
      <c r="C12020" t="s">
        <v>4216</v>
      </c>
      <c r="D12020" t="s">
        <v>1291</v>
      </c>
      <c r="E12020">
        <v>6</v>
      </c>
    </row>
    <row r="12021" spans="1:5" ht="13.5" customHeight="1">
      <c r="A12021">
        <v>137</v>
      </c>
      <c r="B12021" t="str">
        <f t="shared" si="187"/>
        <v>137---7</v>
      </c>
      <c r="C12021" t="s">
        <v>4216</v>
      </c>
      <c r="D12021" t="s">
        <v>1024</v>
      </c>
      <c r="E12021">
        <v>7</v>
      </c>
    </row>
    <row r="12022" spans="1:5" ht="13.5" customHeight="1">
      <c r="A12022">
        <v>137</v>
      </c>
      <c r="B12022" t="str">
        <f t="shared" si="187"/>
        <v>137---8</v>
      </c>
      <c r="C12022" t="s">
        <v>4216</v>
      </c>
      <c r="D12022" t="s">
        <v>1021</v>
      </c>
      <c r="E12022">
        <v>8</v>
      </c>
    </row>
    <row r="12023" spans="1:5" ht="13.5" customHeight="1">
      <c r="A12023">
        <v>137</v>
      </c>
      <c r="B12023" t="str">
        <f t="shared" si="187"/>
        <v>137---9</v>
      </c>
      <c r="C12023" t="s">
        <v>4216</v>
      </c>
      <c r="D12023" t="s">
        <v>1043</v>
      </c>
      <c r="E12023">
        <v>9</v>
      </c>
    </row>
    <row r="12024" spans="1:5" ht="13.5" customHeight="1">
      <c r="A12024">
        <v>137</v>
      </c>
      <c r="B12024" t="str">
        <f t="shared" si="187"/>
        <v>137---10</v>
      </c>
      <c r="C12024" t="s">
        <v>4216</v>
      </c>
      <c r="D12024" t="s">
        <v>1278</v>
      </c>
      <c r="E12024">
        <v>10</v>
      </c>
    </row>
    <row r="12025" spans="1:5" ht="13.5" customHeight="1">
      <c r="A12025">
        <v>137</v>
      </c>
      <c r="B12025" t="str">
        <f t="shared" si="187"/>
        <v>137---11</v>
      </c>
      <c r="C12025" t="s">
        <v>4271</v>
      </c>
      <c r="D12025" t="s">
        <v>1143</v>
      </c>
      <c r="E12025">
        <v>11</v>
      </c>
    </row>
    <row r="12026" spans="1:5" ht="13.5" customHeight="1">
      <c r="A12026">
        <v>137</v>
      </c>
      <c r="B12026" t="str">
        <f t="shared" si="187"/>
        <v>137---12</v>
      </c>
      <c r="C12026" t="s">
        <v>4239</v>
      </c>
      <c r="D12026" t="s">
        <v>1286</v>
      </c>
      <c r="E12026">
        <v>12</v>
      </c>
    </row>
    <row r="12027" spans="1:5" ht="13.5" customHeight="1">
      <c r="A12027">
        <v>137</v>
      </c>
      <c r="B12027" t="str">
        <f t="shared" si="187"/>
        <v>137---13</v>
      </c>
      <c r="C12027" t="s">
        <v>4228</v>
      </c>
      <c r="D12027" t="s">
        <v>966</v>
      </c>
      <c r="E12027">
        <v>13</v>
      </c>
    </row>
    <row r="12028" spans="1:5" ht="13.5" customHeight="1">
      <c r="A12028">
        <v>137</v>
      </c>
      <c r="B12028" t="str">
        <f t="shared" si="187"/>
        <v>137---14</v>
      </c>
      <c r="C12028" t="s">
        <v>4268</v>
      </c>
      <c r="D12028" t="s">
        <v>833</v>
      </c>
      <c r="E12028">
        <v>14</v>
      </c>
    </row>
    <row r="12029" spans="1:5" ht="13.5" customHeight="1">
      <c r="A12029">
        <v>137</v>
      </c>
      <c r="B12029" t="str">
        <f t="shared" si="187"/>
        <v>137---15</v>
      </c>
      <c r="C12029" t="s">
        <v>4230</v>
      </c>
      <c r="D12029" t="s">
        <v>1164</v>
      </c>
      <c r="E12029">
        <v>15</v>
      </c>
    </row>
    <row r="12030" spans="1:5" ht="13.5" customHeight="1">
      <c r="A12030">
        <v>137</v>
      </c>
      <c r="B12030" t="str">
        <f t="shared" si="187"/>
        <v>137---16</v>
      </c>
      <c r="C12030" t="s">
        <v>4244</v>
      </c>
      <c r="D12030" t="s">
        <v>1144</v>
      </c>
      <c r="E12030">
        <v>16</v>
      </c>
    </row>
    <row r="12031" spans="1:5" ht="13.5" customHeight="1">
      <c r="A12031">
        <v>137</v>
      </c>
      <c r="B12031" t="str">
        <f t="shared" si="187"/>
        <v>137---17</v>
      </c>
      <c r="C12031" t="s">
        <v>4231</v>
      </c>
      <c r="D12031" t="s">
        <v>783</v>
      </c>
      <c r="E12031">
        <v>17</v>
      </c>
    </row>
    <row r="12032" spans="1:5" ht="13.5" customHeight="1">
      <c r="A12032">
        <v>137</v>
      </c>
      <c r="B12032" t="str">
        <f t="shared" si="187"/>
        <v>137---18</v>
      </c>
      <c r="C12032" t="s">
        <v>4264</v>
      </c>
      <c r="D12032" t="s">
        <v>937</v>
      </c>
      <c r="E12032">
        <v>18</v>
      </c>
    </row>
    <row r="12033" spans="1:5" ht="13.5" customHeight="1">
      <c r="A12033">
        <v>137</v>
      </c>
      <c r="B12033" t="str">
        <f t="shared" si="187"/>
        <v>137---19</v>
      </c>
      <c r="C12033" t="s">
        <v>4272</v>
      </c>
      <c r="D12033" t="s">
        <v>1191</v>
      </c>
      <c r="E12033">
        <v>19</v>
      </c>
    </row>
    <row r="12034" spans="1:5" ht="13.5" customHeight="1">
      <c r="A12034">
        <v>137</v>
      </c>
      <c r="B12034" t="str">
        <f t="shared" si="187"/>
        <v>137---20</v>
      </c>
      <c r="C12034" t="s">
        <v>4245</v>
      </c>
      <c r="D12034" t="s">
        <v>1287</v>
      </c>
      <c r="E12034">
        <v>20</v>
      </c>
    </row>
    <row r="12035" spans="1:5" ht="13.5" customHeight="1">
      <c r="A12035">
        <v>137</v>
      </c>
      <c r="B12035" t="str">
        <f t="shared" ref="B12035:B12098" si="188">A12035&amp;"---"&amp;E12035</f>
        <v>137---21</v>
      </c>
      <c r="C12035" t="s">
        <v>5928</v>
      </c>
      <c r="D12035" t="s">
        <v>1254</v>
      </c>
      <c r="E12035">
        <v>21</v>
      </c>
    </row>
    <row r="12036" spans="1:5" ht="13.5" customHeight="1">
      <c r="A12036">
        <v>137</v>
      </c>
      <c r="B12036" t="str">
        <f t="shared" si="188"/>
        <v>137---22</v>
      </c>
      <c r="C12036" t="s">
        <v>727</v>
      </c>
      <c r="D12036" t="s">
        <v>1308</v>
      </c>
      <c r="E12036">
        <v>22</v>
      </c>
    </row>
    <row r="12037" spans="1:5" ht="13.5" customHeight="1">
      <c r="A12037">
        <v>137</v>
      </c>
      <c r="B12037" t="str">
        <f t="shared" si="188"/>
        <v>137---23</v>
      </c>
      <c r="C12037" t="s">
        <v>1070</v>
      </c>
      <c r="D12037" t="s">
        <v>1219</v>
      </c>
      <c r="E12037">
        <v>23</v>
      </c>
    </row>
    <row r="12038" spans="1:5" ht="13.5" customHeight="1">
      <c r="A12038">
        <v>137</v>
      </c>
      <c r="B12038" t="str">
        <f t="shared" si="188"/>
        <v>137---24</v>
      </c>
      <c r="C12038" t="s">
        <v>1072</v>
      </c>
      <c r="D12038" t="s">
        <v>1220</v>
      </c>
      <c r="E12038">
        <v>24</v>
      </c>
    </row>
    <row r="12039" spans="1:5" ht="13.5" customHeight="1">
      <c r="A12039">
        <v>137</v>
      </c>
      <c r="B12039" t="str">
        <f t="shared" si="188"/>
        <v>137---25</v>
      </c>
      <c r="C12039" t="s">
        <v>795</v>
      </c>
      <c r="D12039" t="s">
        <v>1062</v>
      </c>
      <c r="E12039">
        <v>25</v>
      </c>
    </row>
    <row r="12040" spans="1:5" ht="13.5" customHeight="1">
      <c r="A12040">
        <v>137</v>
      </c>
      <c r="B12040" t="str">
        <f t="shared" si="188"/>
        <v>137---26</v>
      </c>
      <c r="C12040" t="s">
        <v>1017</v>
      </c>
      <c r="D12040" t="s">
        <v>796</v>
      </c>
      <c r="E12040">
        <v>26</v>
      </c>
    </row>
    <row r="12041" spans="1:5" ht="13.5" customHeight="1">
      <c r="A12041">
        <v>137</v>
      </c>
      <c r="B12041" t="str">
        <f t="shared" si="188"/>
        <v>137---27</v>
      </c>
      <c r="C12041" t="s">
        <v>731</v>
      </c>
      <c r="D12041" t="s">
        <v>800</v>
      </c>
      <c r="E12041">
        <v>27</v>
      </c>
    </row>
    <row r="12042" spans="1:5" ht="13.5" customHeight="1">
      <c r="A12042">
        <v>137</v>
      </c>
      <c r="B12042" t="str">
        <f t="shared" si="188"/>
        <v>137---28</v>
      </c>
      <c r="C12042" t="s">
        <v>743</v>
      </c>
      <c r="D12042" t="s">
        <v>754</v>
      </c>
      <c r="E12042">
        <v>28</v>
      </c>
    </row>
    <row r="12043" spans="1:5" ht="13.5" customHeight="1">
      <c r="A12043">
        <v>137</v>
      </c>
      <c r="B12043" t="str">
        <f t="shared" si="188"/>
        <v>137---29</v>
      </c>
      <c r="C12043" t="s">
        <v>745</v>
      </c>
      <c r="D12043" t="s">
        <v>837</v>
      </c>
      <c r="E12043">
        <v>29</v>
      </c>
    </row>
    <row r="12044" spans="1:5" ht="13.5" customHeight="1">
      <c r="A12044">
        <v>137</v>
      </c>
      <c r="B12044" t="str">
        <f t="shared" si="188"/>
        <v>137---30</v>
      </c>
      <c r="C12044" t="s">
        <v>915</v>
      </c>
      <c r="D12044" t="s">
        <v>939</v>
      </c>
      <c r="E12044">
        <v>30</v>
      </c>
    </row>
    <row r="12045" spans="1:5" ht="13.5" customHeight="1">
      <c r="A12045">
        <v>137</v>
      </c>
      <c r="B12045" t="str">
        <f t="shared" si="188"/>
        <v>137---31</v>
      </c>
      <c r="C12045" t="s">
        <v>987</v>
      </c>
      <c r="D12045" t="s">
        <v>1263</v>
      </c>
      <c r="E12045">
        <v>31</v>
      </c>
    </row>
    <row r="12046" spans="1:5" ht="13.5" customHeight="1">
      <c r="A12046">
        <v>137</v>
      </c>
      <c r="B12046" t="str">
        <f t="shared" si="188"/>
        <v>137---32</v>
      </c>
      <c r="C12046" t="s">
        <v>989</v>
      </c>
      <c r="D12046" t="s">
        <v>738</v>
      </c>
      <c r="E12046">
        <v>32</v>
      </c>
    </row>
    <row r="12047" spans="1:5" ht="13.5" customHeight="1">
      <c r="A12047">
        <v>137</v>
      </c>
      <c r="B12047" t="str">
        <f t="shared" si="188"/>
        <v>137---33</v>
      </c>
      <c r="C12047" t="s">
        <v>747</v>
      </c>
      <c r="D12047" t="s">
        <v>1154</v>
      </c>
      <c r="E12047">
        <v>33</v>
      </c>
    </row>
    <row r="12048" spans="1:5" ht="13.5" customHeight="1">
      <c r="A12048">
        <v>137</v>
      </c>
      <c r="B12048" t="str">
        <f t="shared" si="188"/>
        <v>137---34</v>
      </c>
      <c r="C12048" t="s">
        <v>819</v>
      </c>
      <c r="D12048" t="s">
        <v>756</v>
      </c>
      <c r="E12048">
        <v>34</v>
      </c>
    </row>
    <row r="12049" spans="1:5" ht="13.5" customHeight="1">
      <c r="A12049">
        <v>137</v>
      </c>
      <c r="B12049" t="str">
        <f t="shared" si="188"/>
        <v>137---35</v>
      </c>
      <c r="C12049" t="s">
        <v>1074</v>
      </c>
      <c r="D12049" t="s">
        <v>880</v>
      </c>
      <c r="E12049">
        <v>35</v>
      </c>
    </row>
    <row r="12050" spans="1:5" ht="13.5" customHeight="1">
      <c r="A12050">
        <v>137</v>
      </c>
      <c r="B12050" t="str">
        <f t="shared" si="188"/>
        <v>137---36</v>
      </c>
      <c r="C12050" t="s">
        <v>1019</v>
      </c>
      <c r="D12050" t="s">
        <v>734</v>
      </c>
      <c r="E12050">
        <v>36</v>
      </c>
    </row>
    <row r="12051" spans="1:5" ht="13.5" customHeight="1">
      <c r="A12051">
        <v>137</v>
      </c>
      <c r="B12051" t="str">
        <f t="shared" si="188"/>
        <v>137---37</v>
      </c>
      <c r="C12051" t="s">
        <v>822</v>
      </c>
      <c r="D12051" t="s">
        <v>833</v>
      </c>
      <c r="E12051">
        <v>37</v>
      </c>
    </row>
    <row r="12052" spans="1:5" ht="13.5" customHeight="1">
      <c r="A12052">
        <v>137</v>
      </c>
      <c r="B12052" t="str">
        <f t="shared" si="188"/>
        <v>137---38</v>
      </c>
      <c r="C12052" t="s">
        <v>824</v>
      </c>
      <c r="D12052" t="s">
        <v>752</v>
      </c>
      <c r="E12052">
        <v>38</v>
      </c>
    </row>
    <row r="12053" spans="1:5" ht="13.5" customHeight="1">
      <c r="A12053">
        <v>137</v>
      </c>
      <c r="B12053" t="str">
        <f t="shared" si="188"/>
        <v>137---39</v>
      </c>
      <c r="C12053" t="s">
        <v>1005</v>
      </c>
      <c r="D12053" t="s">
        <v>1105</v>
      </c>
      <c r="E12053">
        <v>39</v>
      </c>
    </row>
    <row r="12054" spans="1:5" ht="13.5" customHeight="1">
      <c r="A12054">
        <v>137</v>
      </c>
      <c r="B12054" t="str">
        <f t="shared" si="188"/>
        <v>137---40</v>
      </c>
      <c r="C12054" t="s">
        <v>753</v>
      </c>
      <c r="D12054" t="s">
        <v>1002</v>
      </c>
      <c r="E12054">
        <v>40</v>
      </c>
    </row>
    <row r="12055" spans="1:5" ht="13.5" customHeight="1">
      <c r="A12055">
        <v>137</v>
      </c>
      <c r="B12055" t="str">
        <f t="shared" si="188"/>
        <v>137---41</v>
      </c>
      <c r="C12055" t="s">
        <v>828</v>
      </c>
      <c r="D12055" t="s">
        <v>818</v>
      </c>
      <c r="E12055">
        <v>41</v>
      </c>
    </row>
    <row r="12056" spans="1:5" ht="13.5" customHeight="1">
      <c r="A12056">
        <v>137</v>
      </c>
      <c r="B12056" t="str">
        <f t="shared" si="188"/>
        <v>137---42</v>
      </c>
      <c r="C12056" t="s">
        <v>755</v>
      </c>
      <c r="D12056" t="s">
        <v>1146</v>
      </c>
      <c r="E12056">
        <v>42</v>
      </c>
    </row>
    <row r="12057" spans="1:5" ht="13.5" customHeight="1">
      <c r="A12057">
        <v>137</v>
      </c>
      <c r="B12057" t="str">
        <f t="shared" si="188"/>
        <v>137---43</v>
      </c>
      <c r="C12057" t="s">
        <v>759</v>
      </c>
      <c r="D12057" t="s">
        <v>823</v>
      </c>
      <c r="E12057">
        <v>43</v>
      </c>
    </row>
    <row r="12058" spans="1:5" ht="13.5" customHeight="1">
      <c r="A12058">
        <v>137</v>
      </c>
      <c r="B12058" t="str">
        <f t="shared" si="188"/>
        <v>137---44</v>
      </c>
      <c r="C12058" t="s">
        <v>991</v>
      </c>
      <c r="D12058" t="s">
        <v>966</v>
      </c>
      <c r="E12058">
        <v>44</v>
      </c>
    </row>
    <row r="12059" spans="1:5" ht="13.5" customHeight="1">
      <c r="A12059">
        <v>137</v>
      </c>
      <c r="B12059" t="str">
        <f t="shared" si="188"/>
        <v>137---45</v>
      </c>
      <c r="C12059" t="s">
        <v>866</v>
      </c>
      <c r="D12059" t="s">
        <v>831</v>
      </c>
      <c r="E12059">
        <v>45</v>
      </c>
    </row>
    <row r="12060" spans="1:5" ht="13.5" customHeight="1">
      <c r="A12060">
        <v>137</v>
      </c>
      <c r="B12060" t="str">
        <f t="shared" si="188"/>
        <v>137---46</v>
      </c>
      <c r="C12060" t="s">
        <v>1096</v>
      </c>
      <c r="D12060" t="s">
        <v>1215</v>
      </c>
      <c r="E12060">
        <v>46</v>
      </c>
    </row>
    <row r="12061" spans="1:5" ht="13.5" customHeight="1">
      <c r="A12061">
        <v>137</v>
      </c>
      <c r="B12061" t="str">
        <f t="shared" si="188"/>
        <v>137---47</v>
      </c>
      <c r="C12061" t="s">
        <v>1102</v>
      </c>
      <c r="D12061" t="s">
        <v>1190</v>
      </c>
      <c r="E12061">
        <v>47</v>
      </c>
    </row>
    <row r="12062" spans="1:5" ht="13.5" customHeight="1">
      <c r="A12062">
        <v>137</v>
      </c>
      <c r="B12062" t="str">
        <f t="shared" si="188"/>
        <v>137---48</v>
      </c>
      <c r="C12062" t="s">
        <v>868</v>
      </c>
      <c r="D12062" t="s">
        <v>758</v>
      </c>
      <c r="E12062">
        <v>48</v>
      </c>
    </row>
    <row r="12063" spans="1:5" ht="13.5" customHeight="1">
      <c r="A12063">
        <v>137</v>
      </c>
      <c r="B12063" t="str">
        <f t="shared" si="188"/>
        <v>137---49</v>
      </c>
      <c r="C12063" t="s">
        <v>944</v>
      </c>
      <c r="D12063" t="s">
        <v>1144</v>
      </c>
      <c r="E12063">
        <v>49</v>
      </c>
    </row>
    <row r="12064" spans="1:5" ht="13.5" customHeight="1">
      <c r="A12064">
        <v>137</v>
      </c>
      <c r="B12064" t="str">
        <f t="shared" si="188"/>
        <v>137---50</v>
      </c>
      <c r="C12064" t="s">
        <v>969</v>
      </c>
      <c r="D12064" t="s">
        <v>802</v>
      </c>
      <c r="E12064">
        <v>50</v>
      </c>
    </row>
    <row r="12065" spans="1:5" ht="13.5" customHeight="1">
      <c r="A12065">
        <v>137</v>
      </c>
      <c r="B12065" t="str">
        <f t="shared" si="188"/>
        <v>137---51</v>
      </c>
      <c r="C12065" t="s">
        <v>5913</v>
      </c>
      <c r="D12065" t="s">
        <v>1114</v>
      </c>
      <c r="E12065">
        <v>51</v>
      </c>
    </row>
    <row r="12066" spans="1:5" ht="13.5" customHeight="1">
      <c r="A12066">
        <v>137</v>
      </c>
      <c r="B12066" t="str">
        <f t="shared" si="188"/>
        <v>137---52</v>
      </c>
      <c r="C12066" t="s">
        <v>5947</v>
      </c>
      <c r="D12066" t="s">
        <v>884</v>
      </c>
      <c r="E12066">
        <v>52</v>
      </c>
    </row>
    <row r="12067" spans="1:5" ht="13.5" customHeight="1">
      <c r="A12067">
        <v>137</v>
      </c>
      <c r="B12067" t="str">
        <f t="shared" si="188"/>
        <v>137---53</v>
      </c>
      <c r="C12067" t="s">
        <v>5948</v>
      </c>
      <c r="D12067" t="s">
        <v>886</v>
      </c>
      <c r="E12067">
        <v>53</v>
      </c>
    </row>
    <row r="12068" spans="1:5" ht="13.5" customHeight="1">
      <c r="A12068">
        <v>137</v>
      </c>
      <c r="B12068" t="str">
        <f t="shared" si="188"/>
        <v>137---54</v>
      </c>
      <c r="C12068" t="s">
        <v>5925</v>
      </c>
      <c r="D12068" t="s">
        <v>798</v>
      </c>
      <c r="E12068">
        <v>54</v>
      </c>
    </row>
    <row r="12069" spans="1:5" ht="13.5" customHeight="1">
      <c r="A12069">
        <v>137</v>
      </c>
      <c r="B12069" t="str">
        <f t="shared" si="188"/>
        <v>137---55</v>
      </c>
      <c r="C12069" t="s">
        <v>5961</v>
      </c>
      <c r="D12069" t="s">
        <v>935</v>
      </c>
      <c r="E12069">
        <v>55</v>
      </c>
    </row>
    <row r="12070" spans="1:5" ht="13.5" customHeight="1">
      <c r="A12070">
        <v>137</v>
      </c>
      <c r="B12070" t="str">
        <f t="shared" si="188"/>
        <v>137---56</v>
      </c>
      <c r="C12070" t="s">
        <v>5982</v>
      </c>
      <c r="D12070" t="s">
        <v>1125</v>
      </c>
      <c r="E12070">
        <v>56</v>
      </c>
    </row>
    <row r="12071" spans="1:5" ht="13.5" customHeight="1">
      <c r="A12071">
        <v>137</v>
      </c>
      <c r="B12071" t="str">
        <f t="shared" si="188"/>
        <v>137---57</v>
      </c>
      <c r="C12071" t="s">
        <v>5915</v>
      </c>
      <c r="D12071" t="s">
        <v>772</v>
      </c>
      <c r="E12071">
        <v>57</v>
      </c>
    </row>
    <row r="12072" spans="1:5" ht="13.5" customHeight="1">
      <c r="A12072">
        <v>137</v>
      </c>
      <c r="B12072" t="str">
        <f t="shared" si="188"/>
        <v>137---58</v>
      </c>
      <c r="C12072" t="s">
        <v>5917</v>
      </c>
      <c r="D12072" t="s">
        <v>789</v>
      </c>
      <c r="E12072">
        <v>58</v>
      </c>
    </row>
    <row r="12073" spans="1:5" ht="13.5" customHeight="1">
      <c r="A12073">
        <v>137</v>
      </c>
      <c r="B12073" t="str">
        <f t="shared" si="188"/>
        <v>137---59</v>
      </c>
      <c r="C12073" t="s">
        <v>5918</v>
      </c>
      <c r="D12073" t="s">
        <v>770</v>
      </c>
      <c r="E12073">
        <v>59</v>
      </c>
    </row>
    <row r="12074" spans="1:5" ht="13.5" customHeight="1">
      <c r="A12074">
        <v>137</v>
      </c>
      <c r="B12074" t="str">
        <f t="shared" si="188"/>
        <v>137---60</v>
      </c>
      <c r="C12074" t="s">
        <v>5963</v>
      </c>
      <c r="D12074" t="s">
        <v>937</v>
      </c>
      <c r="E12074">
        <v>60</v>
      </c>
    </row>
    <row r="12075" spans="1:5" ht="13.5" customHeight="1">
      <c r="A12075">
        <v>137</v>
      </c>
      <c r="B12075" t="str">
        <f t="shared" si="188"/>
        <v>137---61</v>
      </c>
      <c r="C12075" t="s">
        <v>5978</v>
      </c>
      <c r="D12075" t="s">
        <v>1191</v>
      </c>
      <c r="E12075">
        <v>61</v>
      </c>
    </row>
    <row r="12076" spans="1:5" ht="13.5" customHeight="1">
      <c r="A12076">
        <v>137</v>
      </c>
      <c r="B12076" t="str">
        <f t="shared" si="188"/>
        <v>137---62</v>
      </c>
      <c r="C12076" t="s">
        <v>5994</v>
      </c>
      <c r="D12076" t="s">
        <v>984</v>
      </c>
      <c r="E12076">
        <v>62</v>
      </c>
    </row>
    <row r="12077" spans="1:5" ht="13.5" customHeight="1">
      <c r="A12077">
        <v>137</v>
      </c>
      <c r="B12077" t="str">
        <f t="shared" si="188"/>
        <v>137---63</v>
      </c>
      <c r="C12077" t="s">
        <v>5984</v>
      </c>
      <c r="D12077" t="s">
        <v>1232</v>
      </c>
      <c r="E12077">
        <v>63</v>
      </c>
    </row>
    <row r="12078" spans="1:5" ht="13.5" customHeight="1">
      <c r="A12078">
        <v>137</v>
      </c>
      <c r="B12078" t="str">
        <f t="shared" si="188"/>
        <v>137---64</v>
      </c>
      <c r="C12078" t="s">
        <v>5964</v>
      </c>
      <c r="D12078" t="s">
        <v>1176</v>
      </c>
      <c r="E12078">
        <v>64</v>
      </c>
    </row>
    <row r="12079" spans="1:5" ht="13.5" customHeight="1">
      <c r="A12079">
        <v>137</v>
      </c>
      <c r="B12079" t="str">
        <f t="shared" si="188"/>
        <v>137---65</v>
      </c>
      <c r="C12079" t="s">
        <v>5979</v>
      </c>
      <c r="D12079" t="s">
        <v>1071</v>
      </c>
      <c r="E12079">
        <v>65</v>
      </c>
    </row>
    <row r="12080" spans="1:5" ht="13.5" customHeight="1">
      <c r="A12080">
        <v>137</v>
      </c>
      <c r="B12080" t="str">
        <f t="shared" si="188"/>
        <v>137---66</v>
      </c>
      <c r="C12080" t="s">
        <v>5956</v>
      </c>
      <c r="D12080" t="s">
        <v>917</v>
      </c>
      <c r="E12080">
        <v>66</v>
      </c>
    </row>
    <row r="12081" spans="1:5" ht="13.5" customHeight="1">
      <c r="A12081">
        <v>137</v>
      </c>
      <c r="B12081" t="str">
        <f t="shared" si="188"/>
        <v>137---67</v>
      </c>
      <c r="C12081" t="s">
        <v>5941</v>
      </c>
      <c r="D12081" t="s">
        <v>861</v>
      </c>
      <c r="E12081">
        <v>67</v>
      </c>
    </row>
    <row r="12082" spans="1:5" ht="13.5" customHeight="1">
      <c r="A12082">
        <v>137</v>
      </c>
      <c r="B12082" t="str">
        <f t="shared" si="188"/>
        <v>137---68</v>
      </c>
      <c r="C12082" t="s">
        <v>5981</v>
      </c>
      <c r="D12082" t="s">
        <v>1225</v>
      </c>
      <c r="E12082">
        <v>68</v>
      </c>
    </row>
    <row r="12083" spans="1:5" ht="13.5" customHeight="1">
      <c r="A12083">
        <v>137</v>
      </c>
      <c r="B12083" t="str">
        <f t="shared" si="188"/>
        <v>137---69</v>
      </c>
      <c r="C12083" t="s">
        <v>6006</v>
      </c>
      <c r="D12083" t="s">
        <v>1441</v>
      </c>
      <c r="E12083">
        <v>69</v>
      </c>
    </row>
    <row r="12084" spans="1:5" ht="13.5" customHeight="1">
      <c r="A12084">
        <v>81</v>
      </c>
      <c r="B12084" t="str">
        <f t="shared" si="188"/>
        <v>81---1</v>
      </c>
      <c r="C12084" t="s">
        <v>4234</v>
      </c>
      <c r="D12084" t="s">
        <v>1144</v>
      </c>
      <c r="E12084">
        <v>1</v>
      </c>
    </row>
    <row r="12085" spans="1:5" ht="13.5" customHeight="1">
      <c r="A12085">
        <v>81</v>
      </c>
      <c r="B12085" t="str">
        <f t="shared" si="188"/>
        <v>81---2</v>
      </c>
      <c r="C12085" t="s">
        <v>4216</v>
      </c>
      <c r="D12085" t="s">
        <v>1144</v>
      </c>
      <c r="E12085">
        <v>2</v>
      </c>
    </row>
    <row r="12086" spans="1:5" ht="13.5" customHeight="1">
      <c r="A12086">
        <v>81</v>
      </c>
      <c r="B12086" t="str">
        <f t="shared" si="188"/>
        <v>81---3</v>
      </c>
      <c r="C12086" t="s">
        <v>4216</v>
      </c>
      <c r="D12086" t="s">
        <v>1287</v>
      </c>
      <c r="E12086">
        <v>3</v>
      </c>
    </row>
    <row r="12087" spans="1:5" ht="13.5" customHeight="1">
      <c r="A12087">
        <v>81</v>
      </c>
      <c r="B12087" t="str">
        <f t="shared" si="188"/>
        <v>81---4</v>
      </c>
      <c r="C12087" t="s">
        <v>4216</v>
      </c>
      <c r="D12087" t="s">
        <v>738</v>
      </c>
      <c r="E12087">
        <v>4</v>
      </c>
    </row>
    <row r="12088" spans="1:5" ht="13.5" customHeight="1">
      <c r="A12088">
        <v>81</v>
      </c>
      <c r="B12088" t="str">
        <f t="shared" si="188"/>
        <v>81---5</v>
      </c>
      <c r="C12088" t="s">
        <v>4216</v>
      </c>
      <c r="D12088" t="s">
        <v>842</v>
      </c>
      <c r="E12088">
        <v>5</v>
      </c>
    </row>
    <row r="12089" spans="1:5" ht="13.5" customHeight="1">
      <c r="A12089">
        <v>81</v>
      </c>
      <c r="B12089" t="str">
        <f t="shared" si="188"/>
        <v>81---6</v>
      </c>
      <c r="C12089" t="s">
        <v>4216</v>
      </c>
      <c r="D12089" t="s">
        <v>1045</v>
      </c>
      <c r="E12089">
        <v>6</v>
      </c>
    </row>
    <row r="12090" spans="1:5" ht="13.5" customHeight="1">
      <c r="A12090">
        <v>81</v>
      </c>
      <c r="B12090" t="str">
        <f t="shared" si="188"/>
        <v>81---7</v>
      </c>
      <c r="C12090" t="s">
        <v>4216</v>
      </c>
      <c r="D12090" t="s">
        <v>1179</v>
      </c>
      <c r="E12090">
        <v>7</v>
      </c>
    </row>
    <row r="12091" spans="1:5" ht="13.5" customHeight="1">
      <c r="A12091">
        <v>81</v>
      </c>
      <c r="B12091" t="str">
        <f t="shared" si="188"/>
        <v>81---8</v>
      </c>
      <c r="C12091" t="s">
        <v>4216</v>
      </c>
      <c r="D12091" t="s">
        <v>846</v>
      </c>
      <c r="E12091">
        <v>8</v>
      </c>
    </row>
    <row r="12092" spans="1:5" ht="13.5" customHeight="1">
      <c r="A12092">
        <v>81</v>
      </c>
      <c r="B12092" t="str">
        <f t="shared" si="188"/>
        <v>81---9</v>
      </c>
      <c r="C12092" t="s">
        <v>4216</v>
      </c>
      <c r="D12092" t="s">
        <v>1090</v>
      </c>
      <c r="E12092">
        <v>9</v>
      </c>
    </row>
    <row r="12093" spans="1:5" ht="13.5" customHeight="1">
      <c r="A12093">
        <v>81</v>
      </c>
      <c r="B12093" t="str">
        <f t="shared" si="188"/>
        <v>81---10</v>
      </c>
      <c r="C12093" t="s">
        <v>4216</v>
      </c>
      <c r="D12093" t="s">
        <v>1024</v>
      </c>
      <c r="E12093">
        <v>10</v>
      </c>
    </row>
    <row r="12094" spans="1:5" ht="13.5" customHeight="1">
      <c r="A12094">
        <v>81</v>
      </c>
      <c r="B12094" t="str">
        <f t="shared" si="188"/>
        <v>81---11</v>
      </c>
      <c r="C12094" t="s">
        <v>4216</v>
      </c>
      <c r="D12094" t="s">
        <v>1021</v>
      </c>
      <c r="E12094">
        <v>11</v>
      </c>
    </row>
    <row r="12095" spans="1:5" ht="13.5" customHeight="1">
      <c r="A12095">
        <v>81</v>
      </c>
      <c r="B12095" t="str">
        <f t="shared" si="188"/>
        <v>81---12</v>
      </c>
      <c r="C12095" t="s">
        <v>4216</v>
      </c>
      <c r="D12095" t="s">
        <v>748</v>
      </c>
      <c r="E12095">
        <v>12</v>
      </c>
    </row>
    <row r="12096" spans="1:5" ht="13.5" customHeight="1">
      <c r="A12096">
        <v>81</v>
      </c>
      <c r="B12096" t="str">
        <f t="shared" si="188"/>
        <v>81---13</v>
      </c>
      <c r="C12096" t="s">
        <v>4220</v>
      </c>
      <c r="D12096" t="s">
        <v>1153</v>
      </c>
      <c r="E12096">
        <v>13</v>
      </c>
    </row>
    <row r="12097" spans="1:5" ht="13.5" customHeight="1">
      <c r="A12097">
        <v>81</v>
      </c>
      <c r="B12097" t="str">
        <f t="shared" si="188"/>
        <v>81---14</v>
      </c>
      <c r="C12097" t="s">
        <v>4228</v>
      </c>
      <c r="D12097" t="s">
        <v>1325</v>
      </c>
      <c r="E12097">
        <v>14</v>
      </c>
    </row>
    <row r="12098" spans="1:5" ht="13.5" customHeight="1">
      <c r="A12098">
        <v>81</v>
      </c>
      <c r="B12098" t="str">
        <f t="shared" si="188"/>
        <v>81---15</v>
      </c>
      <c r="C12098" t="s">
        <v>4223</v>
      </c>
      <c r="D12098" t="s">
        <v>1154</v>
      </c>
      <c r="E12098">
        <v>15</v>
      </c>
    </row>
    <row r="12099" spans="1:5" ht="13.5" customHeight="1">
      <c r="A12099">
        <v>81</v>
      </c>
      <c r="B12099" t="str">
        <f t="shared" ref="B12099:B12162" si="189">A12099&amp;"---"&amp;E12099</f>
        <v>81---16</v>
      </c>
      <c r="C12099" t="s">
        <v>4276</v>
      </c>
      <c r="D12099" t="s">
        <v>1097</v>
      </c>
      <c r="E12099">
        <v>16</v>
      </c>
    </row>
    <row r="12100" spans="1:5" ht="13.5" customHeight="1">
      <c r="A12100">
        <v>81</v>
      </c>
      <c r="B12100" t="str">
        <f t="shared" si="189"/>
        <v>81---17</v>
      </c>
      <c r="C12100" t="s">
        <v>4259</v>
      </c>
      <c r="D12100" t="s">
        <v>1143</v>
      </c>
      <c r="E12100">
        <v>17</v>
      </c>
    </row>
    <row r="12101" spans="1:5" ht="13.5" customHeight="1">
      <c r="A12101">
        <v>81</v>
      </c>
      <c r="B12101" t="str">
        <f t="shared" si="189"/>
        <v>81---18</v>
      </c>
      <c r="C12101" t="s">
        <v>4254</v>
      </c>
      <c r="D12101" t="s">
        <v>882</v>
      </c>
      <c r="E12101">
        <v>18</v>
      </c>
    </row>
    <row r="12102" spans="1:5" ht="13.5" customHeight="1">
      <c r="A12102">
        <v>81</v>
      </c>
      <c r="B12102" t="str">
        <f t="shared" si="189"/>
        <v>81---19</v>
      </c>
      <c r="C12102" t="s">
        <v>4247</v>
      </c>
      <c r="D12102" t="s">
        <v>833</v>
      </c>
      <c r="E12102">
        <v>19</v>
      </c>
    </row>
    <row r="12103" spans="1:5" ht="13.5" customHeight="1">
      <c r="A12103">
        <v>81</v>
      </c>
      <c r="B12103" t="str">
        <f t="shared" si="189"/>
        <v>81---20</v>
      </c>
      <c r="C12103" t="s">
        <v>4245</v>
      </c>
      <c r="D12103" t="s">
        <v>1095</v>
      </c>
      <c r="E12103">
        <v>20</v>
      </c>
    </row>
    <row r="12104" spans="1:5" ht="13.5" customHeight="1">
      <c r="A12104">
        <v>81</v>
      </c>
      <c r="B12104" t="str">
        <f t="shared" si="189"/>
        <v>81---21</v>
      </c>
      <c r="C12104" t="s">
        <v>4281</v>
      </c>
      <c r="D12104" t="s">
        <v>937</v>
      </c>
      <c r="E12104">
        <v>21</v>
      </c>
    </row>
    <row r="12105" spans="1:5" ht="13.5" customHeight="1">
      <c r="A12105">
        <v>81</v>
      </c>
      <c r="B12105" t="str">
        <f t="shared" si="189"/>
        <v>81---22</v>
      </c>
      <c r="C12105" t="s">
        <v>4267</v>
      </c>
      <c r="D12105" t="s">
        <v>886</v>
      </c>
      <c r="E12105">
        <v>22</v>
      </c>
    </row>
    <row r="12106" spans="1:5" ht="13.5" customHeight="1">
      <c r="A12106">
        <v>81</v>
      </c>
      <c r="B12106" t="str">
        <f t="shared" si="189"/>
        <v>81---23</v>
      </c>
      <c r="C12106" t="s">
        <v>1072</v>
      </c>
      <c r="D12106" t="s">
        <v>1220</v>
      </c>
      <c r="E12106">
        <v>23</v>
      </c>
    </row>
    <row r="12107" spans="1:5" ht="13.5" customHeight="1">
      <c r="A12107">
        <v>81</v>
      </c>
      <c r="B12107" t="str">
        <f t="shared" si="189"/>
        <v>81---24</v>
      </c>
      <c r="C12107" t="s">
        <v>1017</v>
      </c>
      <c r="D12107" t="s">
        <v>796</v>
      </c>
      <c r="E12107">
        <v>24</v>
      </c>
    </row>
    <row r="12108" spans="1:5" ht="13.5" customHeight="1">
      <c r="A12108">
        <v>81</v>
      </c>
      <c r="B12108" t="str">
        <f t="shared" si="189"/>
        <v>81---25</v>
      </c>
      <c r="C12108" t="s">
        <v>731</v>
      </c>
      <c r="D12108" t="s">
        <v>800</v>
      </c>
      <c r="E12108">
        <v>25</v>
      </c>
    </row>
    <row r="12109" spans="1:5" ht="13.5" customHeight="1">
      <c r="A12109">
        <v>81</v>
      </c>
      <c r="B12109" t="str">
        <f t="shared" si="189"/>
        <v>81---26</v>
      </c>
      <c r="C12109" t="s">
        <v>887</v>
      </c>
      <c r="D12109" t="s">
        <v>992</v>
      </c>
      <c r="E12109">
        <v>26</v>
      </c>
    </row>
    <row r="12110" spans="1:5" ht="13.5" customHeight="1">
      <c r="A12110">
        <v>81</v>
      </c>
      <c r="B12110" t="str">
        <f t="shared" si="189"/>
        <v>81---27</v>
      </c>
      <c r="C12110" t="s">
        <v>739</v>
      </c>
      <c r="D12110" t="s">
        <v>736</v>
      </c>
      <c r="E12110">
        <v>27</v>
      </c>
    </row>
    <row r="12111" spans="1:5" ht="13.5" customHeight="1">
      <c r="A12111">
        <v>81</v>
      </c>
      <c r="B12111" t="str">
        <f t="shared" si="189"/>
        <v>81---28</v>
      </c>
      <c r="C12111" t="s">
        <v>888</v>
      </c>
      <c r="D12111" t="s">
        <v>1073</v>
      </c>
      <c r="E12111">
        <v>28</v>
      </c>
    </row>
    <row r="12112" spans="1:5" ht="13.5" customHeight="1">
      <c r="A12112">
        <v>81</v>
      </c>
      <c r="B12112" t="str">
        <f t="shared" si="189"/>
        <v>81---29</v>
      </c>
      <c r="C12112" t="s">
        <v>858</v>
      </c>
      <c r="D12112" t="s">
        <v>740</v>
      </c>
      <c r="E12112">
        <v>29</v>
      </c>
    </row>
    <row r="12113" spans="1:5" ht="13.5" customHeight="1">
      <c r="A12113">
        <v>81</v>
      </c>
      <c r="B12113" t="str">
        <f t="shared" si="189"/>
        <v>81---30</v>
      </c>
      <c r="C12113" t="s">
        <v>743</v>
      </c>
      <c r="D12113" t="s">
        <v>754</v>
      </c>
      <c r="E12113">
        <v>30</v>
      </c>
    </row>
    <row r="12114" spans="1:5" ht="13.5" customHeight="1">
      <c r="A12114">
        <v>81</v>
      </c>
      <c r="B12114" t="str">
        <f t="shared" si="189"/>
        <v>81---31</v>
      </c>
      <c r="C12114" t="s">
        <v>987</v>
      </c>
      <c r="D12114" t="s">
        <v>1263</v>
      </c>
      <c r="E12114">
        <v>31</v>
      </c>
    </row>
    <row r="12115" spans="1:5" ht="13.5" customHeight="1">
      <c r="A12115">
        <v>81</v>
      </c>
      <c r="B12115" t="str">
        <f t="shared" si="189"/>
        <v>81---32</v>
      </c>
      <c r="C12115" t="s">
        <v>989</v>
      </c>
      <c r="D12115" t="s">
        <v>738</v>
      </c>
      <c r="E12115">
        <v>32</v>
      </c>
    </row>
    <row r="12116" spans="1:5" ht="13.5" customHeight="1">
      <c r="A12116">
        <v>81</v>
      </c>
      <c r="B12116" t="str">
        <f t="shared" si="189"/>
        <v>81---33</v>
      </c>
      <c r="C12116" t="s">
        <v>747</v>
      </c>
      <c r="D12116" t="s">
        <v>1154</v>
      </c>
      <c r="E12116">
        <v>33</v>
      </c>
    </row>
    <row r="12117" spans="1:5" ht="13.5" customHeight="1">
      <c r="A12117">
        <v>81</v>
      </c>
      <c r="B12117" t="str">
        <f t="shared" si="189"/>
        <v>81---34</v>
      </c>
      <c r="C12117" t="s">
        <v>936</v>
      </c>
      <c r="D12117" t="s">
        <v>779</v>
      </c>
      <c r="E12117">
        <v>34</v>
      </c>
    </row>
    <row r="12118" spans="1:5" ht="13.5" customHeight="1">
      <c r="A12118">
        <v>81</v>
      </c>
      <c r="B12118" t="str">
        <f t="shared" si="189"/>
        <v>81---35</v>
      </c>
      <c r="C12118" t="s">
        <v>819</v>
      </c>
      <c r="D12118" t="s">
        <v>756</v>
      </c>
      <c r="E12118">
        <v>35</v>
      </c>
    </row>
    <row r="12119" spans="1:5" ht="13.5" customHeight="1">
      <c r="A12119">
        <v>81</v>
      </c>
      <c r="B12119" t="str">
        <f t="shared" si="189"/>
        <v>81---36</v>
      </c>
      <c r="C12119" t="s">
        <v>1074</v>
      </c>
      <c r="D12119" t="s">
        <v>880</v>
      </c>
      <c r="E12119">
        <v>36</v>
      </c>
    </row>
    <row r="12120" spans="1:5" ht="13.5" customHeight="1">
      <c r="A12120">
        <v>81</v>
      </c>
      <c r="B12120" t="str">
        <f t="shared" si="189"/>
        <v>81---37</v>
      </c>
      <c r="C12120" t="s">
        <v>820</v>
      </c>
      <c r="D12120" t="s">
        <v>882</v>
      </c>
      <c r="E12120">
        <v>37</v>
      </c>
    </row>
    <row r="12121" spans="1:5" ht="13.5" customHeight="1">
      <c r="A12121">
        <v>81</v>
      </c>
      <c r="B12121" t="str">
        <f t="shared" si="189"/>
        <v>81---38</v>
      </c>
      <c r="C12121" t="s">
        <v>822</v>
      </c>
      <c r="D12121" t="s">
        <v>833</v>
      </c>
      <c r="E12121">
        <v>38</v>
      </c>
    </row>
    <row r="12122" spans="1:5" ht="13.5" customHeight="1">
      <c r="A12122">
        <v>81</v>
      </c>
      <c r="B12122" t="str">
        <f t="shared" si="189"/>
        <v>81---39</v>
      </c>
      <c r="C12122" t="s">
        <v>824</v>
      </c>
      <c r="D12122" t="s">
        <v>752</v>
      </c>
      <c r="E12122">
        <v>39</v>
      </c>
    </row>
    <row r="12123" spans="1:5" ht="13.5" customHeight="1">
      <c r="A12123">
        <v>81</v>
      </c>
      <c r="B12123" t="str">
        <f t="shared" si="189"/>
        <v>81---40</v>
      </c>
      <c r="C12123" t="s">
        <v>755</v>
      </c>
      <c r="D12123" t="s">
        <v>1146</v>
      </c>
      <c r="E12123">
        <v>40</v>
      </c>
    </row>
    <row r="12124" spans="1:5" ht="13.5" customHeight="1">
      <c r="A12124">
        <v>81</v>
      </c>
      <c r="B12124" t="str">
        <f t="shared" si="189"/>
        <v>81---41</v>
      </c>
      <c r="C12124" t="s">
        <v>940</v>
      </c>
      <c r="D12124" t="s">
        <v>1239</v>
      </c>
      <c r="E12124">
        <v>41</v>
      </c>
    </row>
    <row r="12125" spans="1:5" ht="13.5" customHeight="1">
      <c r="A12125">
        <v>81</v>
      </c>
      <c r="B12125" t="str">
        <f t="shared" si="189"/>
        <v>81---42</v>
      </c>
      <c r="C12125" t="s">
        <v>1197</v>
      </c>
      <c r="D12125" t="s">
        <v>1137</v>
      </c>
      <c r="E12125">
        <v>42</v>
      </c>
    </row>
    <row r="12126" spans="1:5" ht="13.5" customHeight="1">
      <c r="A12126">
        <v>81</v>
      </c>
      <c r="B12126" t="str">
        <f t="shared" si="189"/>
        <v>81---43</v>
      </c>
      <c r="C12126" t="s">
        <v>860</v>
      </c>
      <c r="D12126" t="s">
        <v>1099</v>
      </c>
      <c r="E12126">
        <v>43</v>
      </c>
    </row>
    <row r="12127" spans="1:5" ht="13.5" customHeight="1">
      <c r="A12127">
        <v>81</v>
      </c>
      <c r="B12127" t="str">
        <f t="shared" si="189"/>
        <v>81---44</v>
      </c>
      <c r="C12127" t="s">
        <v>991</v>
      </c>
      <c r="D12127" t="s">
        <v>966</v>
      </c>
      <c r="E12127">
        <v>44</v>
      </c>
    </row>
    <row r="12128" spans="1:5" ht="13.5" customHeight="1">
      <c r="A12128">
        <v>81</v>
      </c>
      <c r="B12128" t="str">
        <f t="shared" si="189"/>
        <v>81---45</v>
      </c>
      <c r="C12128" t="s">
        <v>866</v>
      </c>
      <c r="D12128" t="s">
        <v>831</v>
      </c>
      <c r="E12128">
        <v>45</v>
      </c>
    </row>
    <row r="12129" spans="1:5" ht="13.5" customHeight="1">
      <c r="A12129">
        <v>81</v>
      </c>
      <c r="B12129" t="str">
        <f t="shared" si="189"/>
        <v>81---46</v>
      </c>
      <c r="C12129" t="s">
        <v>1252</v>
      </c>
      <c r="D12129" t="s">
        <v>1283</v>
      </c>
      <c r="E12129">
        <v>46</v>
      </c>
    </row>
    <row r="12130" spans="1:5" ht="13.5" customHeight="1">
      <c r="A12130">
        <v>81</v>
      </c>
      <c r="B12130" t="str">
        <f t="shared" si="189"/>
        <v>81---47</v>
      </c>
      <c r="C12130" t="s">
        <v>1111</v>
      </c>
      <c r="D12130" t="s">
        <v>1045</v>
      </c>
      <c r="E12130">
        <v>47</v>
      </c>
    </row>
    <row r="12131" spans="1:5" ht="13.5" customHeight="1">
      <c r="A12131">
        <v>81</v>
      </c>
      <c r="B12131" t="str">
        <f t="shared" si="189"/>
        <v>81---48</v>
      </c>
      <c r="C12131" t="s">
        <v>868</v>
      </c>
      <c r="D12131" t="s">
        <v>758</v>
      </c>
      <c r="E12131">
        <v>48</v>
      </c>
    </row>
    <row r="12132" spans="1:5" ht="13.5" customHeight="1">
      <c r="A12132">
        <v>81</v>
      </c>
      <c r="B12132" t="str">
        <f t="shared" si="189"/>
        <v>81---49</v>
      </c>
      <c r="C12132" t="s">
        <v>944</v>
      </c>
      <c r="D12132" t="s">
        <v>1144</v>
      </c>
      <c r="E12132">
        <v>49</v>
      </c>
    </row>
    <row r="12133" spans="1:5" ht="13.5" customHeight="1">
      <c r="A12133">
        <v>81</v>
      </c>
      <c r="B12133" t="str">
        <f t="shared" si="189"/>
        <v>81---50</v>
      </c>
      <c r="C12133" t="s">
        <v>769</v>
      </c>
      <c r="D12133" t="s">
        <v>1325</v>
      </c>
      <c r="E12133">
        <v>50</v>
      </c>
    </row>
    <row r="12134" spans="1:5" ht="13.5" customHeight="1">
      <c r="A12134">
        <v>81</v>
      </c>
      <c r="B12134" t="str">
        <f t="shared" si="189"/>
        <v>81---51</v>
      </c>
      <c r="C12134" t="s">
        <v>5913</v>
      </c>
      <c r="D12134" t="s">
        <v>1114</v>
      </c>
      <c r="E12134">
        <v>51</v>
      </c>
    </row>
    <row r="12135" spans="1:5" ht="13.5" customHeight="1">
      <c r="A12135">
        <v>81</v>
      </c>
      <c r="B12135" t="str">
        <f t="shared" si="189"/>
        <v>81---52</v>
      </c>
      <c r="C12135" t="s">
        <v>5947</v>
      </c>
      <c r="D12135" t="s">
        <v>884</v>
      </c>
      <c r="E12135">
        <v>52</v>
      </c>
    </row>
    <row r="12136" spans="1:5" ht="13.5" customHeight="1">
      <c r="A12136">
        <v>81</v>
      </c>
      <c r="B12136" t="str">
        <f t="shared" si="189"/>
        <v>81---53</v>
      </c>
      <c r="C12136" t="s">
        <v>5948</v>
      </c>
      <c r="D12136" t="s">
        <v>886</v>
      </c>
      <c r="E12136">
        <v>53</v>
      </c>
    </row>
    <row r="12137" spans="1:5" ht="13.5" customHeight="1">
      <c r="A12137">
        <v>81</v>
      </c>
      <c r="B12137" t="str">
        <f t="shared" si="189"/>
        <v>81---54</v>
      </c>
      <c r="C12137" t="s">
        <v>5967</v>
      </c>
      <c r="D12137" t="s">
        <v>986</v>
      </c>
      <c r="E12137">
        <v>54</v>
      </c>
    </row>
    <row r="12138" spans="1:5" ht="13.5" customHeight="1">
      <c r="A12138">
        <v>81</v>
      </c>
      <c r="B12138" t="str">
        <f t="shared" si="189"/>
        <v>81---55</v>
      </c>
      <c r="C12138" t="s">
        <v>5968</v>
      </c>
      <c r="D12138" t="s">
        <v>988</v>
      </c>
      <c r="E12138">
        <v>55</v>
      </c>
    </row>
    <row r="12139" spans="1:5" ht="13.5" customHeight="1">
      <c r="A12139">
        <v>81</v>
      </c>
      <c r="B12139" t="str">
        <f t="shared" si="189"/>
        <v>81---56</v>
      </c>
      <c r="C12139" t="s">
        <v>5961</v>
      </c>
      <c r="D12139" t="s">
        <v>935</v>
      </c>
      <c r="E12139">
        <v>56</v>
      </c>
    </row>
    <row r="12140" spans="1:5" ht="13.5" customHeight="1">
      <c r="A12140">
        <v>81</v>
      </c>
      <c r="B12140" t="str">
        <f t="shared" si="189"/>
        <v>81---57</v>
      </c>
      <c r="C12140" t="s">
        <v>5915</v>
      </c>
      <c r="D12140" t="s">
        <v>772</v>
      </c>
      <c r="E12140">
        <v>57</v>
      </c>
    </row>
    <row r="12141" spans="1:5" ht="13.5" customHeight="1">
      <c r="A12141">
        <v>81</v>
      </c>
      <c r="B12141" t="str">
        <f t="shared" si="189"/>
        <v>81---58</v>
      </c>
      <c r="C12141" t="s">
        <v>6011</v>
      </c>
      <c r="D12141" t="s">
        <v>1285</v>
      </c>
      <c r="E12141">
        <v>58</v>
      </c>
    </row>
    <row r="12142" spans="1:5" ht="13.5" customHeight="1">
      <c r="A12142">
        <v>81</v>
      </c>
      <c r="B12142" t="str">
        <f t="shared" si="189"/>
        <v>81---59</v>
      </c>
      <c r="C12142" t="s">
        <v>5917</v>
      </c>
      <c r="D12142" t="s">
        <v>789</v>
      </c>
      <c r="E12142">
        <v>59</v>
      </c>
    </row>
    <row r="12143" spans="1:5" ht="13.5" customHeight="1">
      <c r="A12143">
        <v>81</v>
      </c>
      <c r="B12143" t="str">
        <f t="shared" si="189"/>
        <v>81---60</v>
      </c>
      <c r="C12143" t="s">
        <v>5918</v>
      </c>
      <c r="D12143" t="s">
        <v>770</v>
      </c>
      <c r="E12143">
        <v>60</v>
      </c>
    </row>
    <row r="12144" spans="1:5" ht="13.5" customHeight="1">
      <c r="A12144">
        <v>81</v>
      </c>
      <c r="B12144" t="str">
        <f t="shared" si="189"/>
        <v>81---61</v>
      </c>
      <c r="C12144" t="s">
        <v>5932</v>
      </c>
      <c r="D12144" t="s">
        <v>846</v>
      </c>
      <c r="E12144">
        <v>61</v>
      </c>
    </row>
    <row r="12145" spans="1:5" ht="13.5" customHeight="1">
      <c r="A12145">
        <v>81</v>
      </c>
      <c r="B12145" t="str">
        <f t="shared" si="189"/>
        <v>81---62</v>
      </c>
      <c r="C12145" t="s">
        <v>5963</v>
      </c>
      <c r="D12145" t="s">
        <v>937</v>
      </c>
      <c r="E12145">
        <v>62</v>
      </c>
    </row>
    <row r="12146" spans="1:5" ht="13.5" customHeight="1">
      <c r="A12146">
        <v>81</v>
      </c>
      <c r="B12146" t="str">
        <f t="shared" si="189"/>
        <v>81---63</v>
      </c>
      <c r="C12146" t="s">
        <v>5994</v>
      </c>
      <c r="D12146" t="s">
        <v>984</v>
      </c>
      <c r="E12146">
        <v>63</v>
      </c>
    </row>
    <row r="12147" spans="1:5" ht="13.5" customHeight="1">
      <c r="A12147">
        <v>81</v>
      </c>
      <c r="B12147" t="str">
        <f t="shared" si="189"/>
        <v>81---64</v>
      </c>
      <c r="C12147" t="s">
        <v>5984</v>
      </c>
      <c r="D12147" t="s">
        <v>1232</v>
      </c>
      <c r="E12147">
        <v>64</v>
      </c>
    </row>
    <row r="12148" spans="1:5" ht="13.5" customHeight="1">
      <c r="A12148">
        <v>81</v>
      </c>
      <c r="B12148" t="str">
        <f t="shared" si="189"/>
        <v>81---65</v>
      </c>
      <c r="C12148" t="s">
        <v>5981</v>
      </c>
      <c r="D12148" t="s">
        <v>1225</v>
      </c>
      <c r="E12148">
        <v>65</v>
      </c>
    </row>
    <row r="12149" spans="1:5" ht="13.5" customHeight="1">
      <c r="A12149">
        <v>372</v>
      </c>
      <c r="B12149" t="str">
        <f t="shared" si="189"/>
        <v>372---1</v>
      </c>
      <c r="C12149" t="s">
        <v>4216</v>
      </c>
      <c r="D12149" t="s">
        <v>1024</v>
      </c>
      <c r="E12149">
        <v>1</v>
      </c>
    </row>
    <row r="12150" spans="1:5" ht="13.5" customHeight="1">
      <c r="A12150">
        <v>372</v>
      </c>
      <c r="B12150" t="str">
        <f t="shared" si="189"/>
        <v>372---2</v>
      </c>
      <c r="C12150" t="s">
        <v>4216</v>
      </c>
      <c r="D12150" t="s">
        <v>748</v>
      </c>
      <c r="E12150">
        <v>2</v>
      </c>
    </row>
    <row r="12151" spans="1:5" ht="13.5" customHeight="1">
      <c r="A12151">
        <v>372</v>
      </c>
      <c r="B12151" t="str">
        <f t="shared" si="189"/>
        <v>372---3</v>
      </c>
      <c r="C12151" t="s">
        <v>4263</v>
      </c>
      <c r="D12151" t="s">
        <v>1047</v>
      </c>
      <c r="E12151">
        <v>3</v>
      </c>
    </row>
    <row r="12152" spans="1:5" ht="13.5" customHeight="1">
      <c r="A12152">
        <v>372</v>
      </c>
      <c r="B12152" t="str">
        <f t="shared" si="189"/>
        <v>372---4</v>
      </c>
      <c r="C12152" t="s">
        <v>4238</v>
      </c>
      <c r="D12152" t="s">
        <v>1143</v>
      </c>
      <c r="E12152">
        <v>4</v>
      </c>
    </row>
    <row r="12153" spans="1:5" ht="13.5" customHeight="1">
      <c r="A12153">
        <v>372</v>
      </c>
      <c r="B12153" t="str">
        <f t="shared" si="189"/>
        <v>372---5</v>
      </c>
      <c r="C12153" t="s">
        <v>4220</v>
      </c>
      <c r="D12153" t="s">
        <v>1061</v>
      </c>
      <c r="E12153">
        <v>5</v>
      </c>
    </row>
    <row r="12154" spans="1:5" ht="13.5" customHeight="1">
      <c r="A12154">
        <v>372</v>
      </c>
      <c r="B12154" t="str">
        <f t="shared" si="189"/>
        <v>372---6</v>
      </c>
      <c r="C12154" t="s">
        <v>4228</v>
      </c>
      <c r="D12154" t="s">
        <v>1049</v>
      </c>
      <c r="E12154">
        <v>6</v>
      </c>
    </row>
    <row r="12155" spans="1:5" ht="13.5" customHeight="1">
      <c r="A12155">
        <v>372</v>
      </c>
      <c r="B12155" t="str">
        <f t="shared" si="189"/>
        <v>372---7</v>
      </c>
      <c r="C12155" t="s">
        <v>4223</v>
      </c>
      <c r="D12155" t="s">
        <v>992</v>
      </c>
      <c r="E12155">
        <v>7</v>
      </c>
    </row>
    <row r="12156" spans="1:5" ht="13.5" customHeight="1">
      <c r="A12156">
        <v>372</v>
      </c>
      <c r="B12156" t="str">
        <f t="shared" si="189"/>
        <v>372---8</v>
      </c>
      <c r="C12156" t="s">
        <v>4276</v>
      </c>
      <c r="D12156" t="s">
        <v>1328</v>
      </c>
      <c r="E12156">
        <v>8</v>
      </c>
    </row>
    <row r="12157" spans="1:5" ht="13.5" customHeight="1">
      <c r="A12157">
        <v>372</v>
      </c>
      <c r="B12157" t="str">
        <f t="shared" si="189"/>
        <v>372---9</v>
      </c>
      <c r="C12157" t="s">
        <v>4259</v>
      </c>
      <c r="D12157" t="s">
        <v>1144</v>
      </c>
      <c r="E12157">
        <v>9</v>
      </c>
    </row>
    <row r="12158" spans="1:5" ht="13.5" customHeight="1">
      <c r="A12158">
        <v>372</v>
      </c>
      <c r="B12158" t="str">
        <f t="shared" si="189"/>
        <v>372---10</v>
      </c>
      <c r="C12158" t="s">
        <v>4254</v>
      </c>
      <c r="D12158" t="s">
        <v>772</v>
      </c>
      <c r="E12158">
        <v>10</v>
      </c>
    </row>
    <row r="12159" spans="1:5" ht="13.5" customHeight="1">
      <c r="A12159">
        <v>372</v>
      </c>
      <c r="B12159" t="str">
        <f t="shared" si="189"/>
        <v>372---11</v>
      </c>
      <c r="C12159" t="s">
        <v>4235</v>
      </c>
      <c r="D12159" t="s">
        <v>1232</v>
      </c>
      <c r="E12159">
        <v>11</v>
      </c>
    </row>
    <row r="12160" spans="1:5" ht="13.5" customHeight="1">
      <c r="A12160">
        <v>372</v>
      </c>
      <c r="B12160" t="str">
        <f t="shared" si="189"/>
        <v>372---12</v>
      </c>
      <c r="C12160" t="s">
        <v>4236</v>
      </c>
      <c r="D12160" t="s">
        <v>1053</v>
      </c>
      <c r="E12160">
        <v>12</v>
      </c>
    </row>
    <row r="12161" spans="1:5" ht="13.5" customHeight="1">
      <c r="A12161">
        <v>372</v>
      </c>
      <c r="B12161" t="str">
        <f t="shared" si="189"/>
        <v>372---13</v>
      </c>
      <c r="C12161" t="s">
        <v>4277</v>
      </c>
      <c r="D12161" t="s">
        <v>979</v>
      </c>
      <c r="E12161">
        <v>13</v>
      </c>
    </row>
    <row r="12162" spans="1:5" ht="13.5" customHeight="1">
      <c r="A12162">
        <v>372</v>
      </c>
      <c r="B12162" t="str">
        <f t="shared" si="189"/>
        <v>372---14</v>
      </c>
      <c r="C12162" t="s">
        <v>887</v>
      </c>
      <c r="D12162" t="s">
        <v>992</v>
      </c>
      <c r="E12162">
        <v>14</v>
      </c>
    </row>
    <row r="12163" spans="1:5" ht="13.5" customHeight="1">
      <c r="A12163">
        <v>372</v>
      </c>
      <c r="B12163" t="str">
        <f t="shared" ref="B12163:B12226" si="190">A12163&amp;"---"&amp;E12163</f>
        <v>372---15</v>
      </c>
      <c r="C12163" t="s">
        <v>739</v>
      </c>
      <c r="D12163" t="s">
        <v>736</v>
      </c>
      <c r="E12163">
        <v>15</v>
      </c>
    </row>
    <row r="12164" spans="1:5" ht="13.5" customHeight="1">
      <c r="A12164">
        <v>372</v>
      </c>
      <c r="B12164" t="str">
        <f t="shared" si="190"/>
        <v>372---16</v>
      </c>
      <c r="C12164" t="s">
        <v>888</v>
      </c>
      <c r="D12164" t="s">
        <v>1073</v>
      </c>
      <c r="E12164">
        <v>16</v>
      </c>
    </row>
    <row r="12165" spans="1:5" ht="13.5" customHeight="1">
      <c r="A12165">
        <v>372</v>
      </c>
      <c r="B12165" t="str">
        <f t="shared" si="190"/>
        <v>372---17</v>
      </c>
      <c r="C12165" t="s">
        <v>743</v>
      </c>
      <c r="D12165" t="s">
        <v>754</v>
      </c>
      <c r="E12165">
        <v>17</v>
      </c>
    </row>
    <row r="12166" spans="1:5" ht="13.5" customHeight="1">
      <c r="A12166">
        <v>372</v>
      </c>
      <c r="B12166" t="str">
        <f t="shared" si="190"/>
        <v>372---18</v>
      </c>
      <c r="C12166" t="s">
        <v>915</v>
      </c>
      <c r="D12166" t="s">
        <v>939</v>
      </c>
      <c r="E12166">
        <v>18</v>
      </c>
    </row>
    <row r="12167" spans="1:5" ht="13.5" customHeight="1">
      <c r="A12167">
        <v>372</v>
      </c>
      <c r="B12167" t="str">
        <f t="shared" si="190"/>
        <v>372---19</v>
      </c>
      <c r="C12167" t="s">
        <v>987</v>
      </c>
      <c r="D12167" t="s">
        <v>1263</v>
      </c>
      <c r="E12167">
        <v>19</v>
      </c>
    </row>
    <row r="12168" spans="1:5" ht="13.5" customHeight="1">
      <c r="A12168">
        <v>372</v>
      </c>
      <c r="B12168" t="str">
        <f t="shared" si="190"/>
        <v>372---20</v>
      </c>
      <c r="C12168" t="s">
        <v>989</v>
      </c>
      <c r="D12168" t="s">
        <v>738</v>
      </c>
      <c r="E12168">
        <v>20</v>
      </c>
    </row>
    <row r="12169" spans="1:5" ht="13.5" customHeight="1">
      <c r="A12169">
        <v>372</v>
      </c>
      <c r="B12169" t="str">
        <f t="shared" si="190"/>
        <v>372---21</v>
      </c>
      <c r="C12169" t="s">
        <v>1074</v>
      </c>
      <c r="D12169" t="s">
        <v>880</v>
      </c>
      <c r="E12169">
        <v>21</v>
      </c>
    </row>
    <row r="12170" spans="1:5" ht="13.5" customHeight="1">
      <c r="A12170">
        <v>372</v>
      </c>
      <c r="B12170" t="str">
        <f t="shared" si="190"/>
        <v>372---22</v>
      </c>
      <c r="C12170" t="s">
        <v>1019</v>
      </c>
      <c r="D12170" t="s">
        <v>734</v>
      </c>
      <c r="E12170">
        <v>22</v>
      </c>
    </row>
    <row r="12171" spans="1:5" ht="13.5" customHeight="1">
      <c r="A12171">
        <v>372</v>
      </c>
      <c r="B12171" t="str">
        <f t="shared" si="190"/>
        <v>372---23</v>
      </c>
      <c r="C12171" t="s">
        <v>822</v>
      </c>
      <c r="D12171" t="s">
        <v>833</v>
      </c>
      <c r="E12171">
        <v>23</v>
      </c>
    </row>
    <row r="12172" spans="1:5" ht="13.5" customHeight="1">
      <c r="A12172">
        <v>372</v>
      </c>
      <c r="B12172" t="str">
        <f t="shared" si="190"/>
        <v>372---24</v>
      </c>
      <c r="C12172" t="s">
        <v>824</v>
      </c>
      <c r="D12172" t="s">
        <v>752</v>
      </c>
      <c r="E12172">
        <v>24</v>
      </c>
    </row>
    <row r="12173" spans="1:5" ht="13.5" customHeight="1">
      <c r="A12173">
        <v>372</v>
      </c>
      <c r="B12173" t="str">
        <f t="shared" si="190"/>
        <v>372---25</v>
      </c>
      <c r="C12173" t="s">
        <v>826</v>
      </c>
      <c r="D12173" t="s">
        <v>1079</v>
      </c>
      <c r="E12173">
        <v>25</v>
      </c>
    </row>
    <row r="12174" spans="1:5" ht="13.5" customHeight="1">
      <c r="A12174">
        <v>372</v>
      </c>
      <c r="B12174" t="str">
        <f t="shared" si="190"/>
        <v>372---26</v>
      </c>
      <c r="C12174" t="s">
        <v>1005</v>
      </c>
      <c r="D12174" t="s">
        <v>1105</v>
      </c>
      <c r="E12174">
        <v>26</v>
      </c>
    </row>
    <row r="12175" spans="1:5" ht="13.5" customHeight="1">
      <c r="A12175">
        <v>372</v>
      </c>
      <c r="B12175" t="str">
        <f t="shared" si="190"/>
        <v>372---27</v>
      </c>
      <c r="C12175" t="s">
        <v>868</v>
      </c>
      <c r="D12175" t="s">
        <v>758</v>
      </c>
      <c r="E12175">
        <v>27</v>
      </c>
    </row>
    <row r="12176" spans="1:5" ht="13.5" customHeight="1">
      <c r="A12176">
        <v>372</v>
      </c>
      <c r="B12176" t="str">
        <f t="shared" si="190"/>
        <v>372---28</v>
      </c>
      <c r="C12176" t="s">
        <v>944</v>
      </c>
      <c r="D12176" t="s">
        <v>1144</v>
      </c>
      <c r="E12176">
        <v>28</v>
      </c>
    </row>
    <row r="12177" spans="1:5" ht="13.5" customHeight="1">
      <c r="A12177">
        <v>372</v>
      </c>
      <c r="B12177" t="str">
        <f t="shared" si="190"/>
        <v>372---29</v>
      </c>
      <c r="C12177" t="s">
        <v>838</v>
      </c>
      <c r="D12177" t="s">
        <v>1054</v>
      </c>
      <c r="E12177">
        <v>29</v>
      </c>
    </row>
    <row r="12178" spans="1:5" ht="13.5" customHeight="1">
      <c r="A12178">
        <v>372</v>
      </c>
      <c r="B12178" t="str">
        <f t="shared" si="190"/>
        <v>372---30</v>
      </c>
      <c r="C12178" t="s">
        <v>870</v>
      </c>
      <c r="D12178" t="s">
        <v>1344</v>
      </c>
      <c r="E12178">
        <v>30</v>
      </c>
    </row>
    <row r="12179" spans="1:5" ht="13.5" customHeight="1">
      <c r="A12179">
        <v>372</v>
      </c>
      <c r="B12179" t="str">
        <f t="shared" si="190"/>
        <v>372---31</v>
      </c>
      <c r="C12179" t="s">
        <v>773</v>
      </c>
      <c r="D12179" t="s">
        <v>1067</v>
      </c>
      <c r="E12179">
        <v>31</v>
      </c>
    </row>
    <row r="12180" spans="1:5" ht="13.5" customHeight="1">
      <c r="A12180">
        <v>372</v>
      </c>
      <c r="B12180" t="str">
        <f t="shared" si="190"/>
        <v>372---32</v>
      </c>
      <c r="C12180" t="s">
        <v>995</v>
      </c>
      <c r="D12180" t="s">
        <v>1296</v>
      </c>
      <c r="E12180">
        <v>32</v>
      </c>
    </row>
    <row r="12181" spans="1:5" ht="13.5" customHeight="1">
      <c r="A12181">
        <v>372</v>
      </c>
      <c r="B12181" t="str">
        <f t="shared" si="190"/>
        <v>372---33</v>
      </c>
      <c r="C12181" t="s">
        <v>5967</v>
      </c>
      <c r="D12181" t="s">
        <v>986</v>
      </c>
      <c r="E12181">
        <v>33</v>
      </c>
    </row>
    <row r="12182" spans="1:5" ht="13.5" customHeight="1">
      <c r="A12182">
        <v>372</v>
      </c>
      <c r="B12182" t="str">
        <f t="shared" si="190"/>
        <v>372---34</v>
      </c>
      <c r="C12182" t="s">
        <v>5968</v>
      </c>
      <c r="D12182" t="s">
        <v>988</v>
      </c>
      <c r="E12182">
        <v>34</v>
      </c>
    </row>
    <row r="12183" spans="1:5" ht="13.5" customHeight="1">
      <c r="A12183">
        <v>372</v>
      </c>
      <c r="B12183" t="str">
        <f t="shared" si="190"/>
        <v>372---35</v>
      </c>
      <c r="C12183" t="s">
        <v>5915</v>
      </c>
      <c r="D12183" t="s">
        <v>772</v>
      </c>
      <c r="E12183">
        <v>35</v>
      </c>
    </row>
    <row r="12184" spans="1:5" ht="13.5" customHeight="1">
      <c r="A12184">
        <v>372</v>
      </c>
      <c r="B12184" t="str">
        <f t="shared" si="190"/>
        <v>372---36</v>
      </c>
      <c r="C12184" t="s">
        <v>5917</v>
      </c>
      <c r="D12184" t="s">
        <v>789</v>
      </c>
      <c r="E12184">
        <v>36</v>
      </c>
    </row>
    <row r="12185" spans="1:5" ht="13.5" customHeight="1">
      <c r="A12185">
        <v>372</v>
      </c>
      <c r="B12185" t="str">
        <f t="shared" si="190"/>
        <v>372---37</v>
      </c>
      <c r="C12185" t="s">
        <v>5918</v>
      </c>
      <c r="D12185" t="s">
        <v>770</v>
      </c>
      <c r="E12185">
        <v>37</v>
      </c>
    </row>
    <row r="12186" spans="1:5" ht="13.5" customHeight="1">
      <c r="A12186">
        <v>372</v>
      </c>
      <c r="B12186" t="str">
        <f t="shared" si="190"/>
        <v>372---38</v>
      </c>
      <c r="C12186" t="s">
        <v>5963</v>
      </c>
      <c r="D12186" t="s">
        <v>937</v>
      </c>
      <c r="E12186">
        <v>38</v>
      </c>
    </row>
    <row r="12187" spans="1:5" ht="13.5" customHeight="1">
      <c r="A12187">
        <v>372</v>
      </c>
      <c r="B12187" t="str">
        <f t="shared" si="190"/>
        <v>372---39</v>
      </c>
      <c r="C12187" t="s">
        <v>5972</v>
      </c>
      <c r="D12187" t="s">
        <v>979</v>
      </c>
      <c r="E12187">
        <v>39</v>
      </c>
    </row>
    <row r="12188" spans="1:5" ht="13.5" customHeight="1">
      <c r="A12188">
        <v>372</v>
      </c>
      <c r="B12188" t="str">
        <f t="shared" si="190"/>
        <v>372---40</v>
      </c>
      <c r="C12188" t="s">
        <v>5984</v>
      </c>
      <c r="D12188" t="s">
        <v>1232</v>
      </c>
      <c r="E12188">
        <v>40</v>
      </c>
    </row>
    <row r="12189" spans="1:5" ht="13.5" customHeight="1">
      <c r="A12189">
        <v>372</v>
      </c>
      <c r="B12189" t="str">
        <f t="shared" si="190"/>
        <v>372---41</v>
      </c>
      <c r="C12189" t="s">
        <v>5985</v>
      </c>
      <c r="D12189" t="s">
        <v>1159</v>
      </c>
      <c r="E12189">
        <v>41</v>
      </c>
    </row>
    <row r="12190" spans="1:5" ht="13.5" customHeight="1">
      <c r="A12190">
        <v>372</v>
      </c>
      <c r="B12190" t="str">
        <f t="shared" si="190"/>
        <v>372---42</v>
      </c>
      <c r="C12190" t="s">
        <v>5956</v>
      </c>
      <c r="D12190" t="s">
        <v>917</v>
      </c>
      <c r="E12190">
        <v>42</v>
      </c>
    </row>
    <row r="12191" spans="1:5" ht="13.5" customHeight="1">
      <c r="A12191">
        <v>372</v>
      </c>
      <c r="B12191" t="str">
        <f t="shared" si="190"/>
        <v>372---43</v>
      </c>
      <c r="C12191" t="s">
        <v>5973</v>
      </c>
      <c r="D12191" t="s">
        <v>1158</v>
      </c>
      <c r="E12191">
        <v>43</v>
      </c>
    </row>
    <row r="12192" spans="1:5" ht="13.5" customHeight="1">
      <c r="A12192">
        <v>372</v>
      </c>
      <c r="B12192" t="str">
        <f t="shared" si="190"/>
        <v>372---44</v>
      </c>
      <c r="C12192" t="s">
        <v>5974</v>
      </c>
      <c r="D12192" t="s">
        <v>1049</v>
      </c>
      <c r="E12192">
        <v>44</v>
      </c>
    </row>
    <row r="12193" spans="1:5" ht="13.5" customHeight="1">
      <c r="A12193">
        <v>372</v>
      </c>
      <c r="B12193" t="str">
        <f t="shared" si="190"/>
        <v>372---45</v>
      </c>
      <c r="C12193" t="s">
        <v>5989</v>
      </c>
      <c r="D12193" t="s">
        <v>1185</v>
      </c>
      <c r="E12193">
        <v>45</v>
      </c>
    </row>
    <row r="12194" spans="1:5" ht="13.5" customHeight="1">
      <c r="A12194">
        <v>372</v>
      </c>
      <c r="B12194" t="str">
        <f t="shared" si="190"/>
        <v>372---46</v>
      </c>
      <c r="C12194" t="s">
        <v>5980</v>
      </c>
      <c r="D12194" t="s">
        <v>1124</v>
      </c>
      <c r="E12194">
        <v>46</v>
      </c>
    </row>
    <row r="12195" spans="1:5" ht="13.5" customHeight="1">
      <c r="A12195">
        <v>372</v>
      </c>
      <c r="B12195" t="str">
        <f t="shared" si="190"/>
        <v>372---47</v>
      </c>
      <c r="C12195" t="s">
        <v>5981</v>
      </c>
      <c r="D12195" t="s">
        <v>1225</v>
      </c>
      <c r="E12195">
        <v>47</v>
      </c>
    </row>
    <row r="12196" spans="1:5" ht="13.5" customHeight="1">
      <c r="A12196">
        <v>372.1</v>
      </c>
      <c r="B12196" t="str">
        <f t="shared" si="190"/>
        <v>372.1---1</v>
      </c>
      <c r="C12196" t="s">
        <v>4216</v>
      </c>
      <c r="D12196" t="s">
        <v>1024</v>
      </c>
      <c r="E12196">
        <v>1</v>
      </c>
    </row>
    <row r="12197" spans="1:5" ht="13.5" customHeight="1">
      <c r="A12197">
        <v>372.1</v>
      </c>
      <c r="B12197" t="str">
        <f t="shared" si="190"/>
        <v>372.1---2</v>
      </c>
      <c r="C12197" t="s">
        <v>4216</v>
      </c>
      <c r="D12197" t="s">
        <v>748</v>
      </c>
      <c r="E12197">
        <v>2</v>
      </c>
    </row>
    <row r="12198" spans="1:5" ht="13.5" customHeight="1">
      <c r="A12198">
        <v>372.1</v>
      </c>
      <c r="B12198" t="str">
        <f t="shared" si="190"/>
        <v>372.1---3</v>
      </c>
      <c r="C12198" t="s">
        <v>4263</v>
      </c>
      <c r="D12198" t="s">
        <v>1047</v>
      </c>
      <c r="E12198">
        <v>3</v>
      </c>
    </row>
    <row r="12199" spans="1:5" ht="13.5" customHeight="1">
      <c r="A12199">
        <v>372.1</v>
      </c>
      <c r="B12199" t="str">
        <f t="shared" si="190"/>
        <v>372.1---4</v>
      </c>
      <c r="C12199" t="s">
        <v>4238</v>
      </c>
      <c r="D12199" t="s">
        <v>1143</v>
      </c>
      <c r="E12199">
        <v>4</v>
      </c>
    </row>
    <row r="12200" spans="1:5" ht="13.5" customHeight="1">
      <c r="A12200">
        <v>372.1</v>
      </c>
      <c r="B12200" t="str">
        <f t="shared" si="190"/>
        <v>372.1---5</v>
      </c>
      <c r="C12200" t="s">
        <v>4220</v>
      </c>
      <c r="D12200" t="s">
        <v>1061</v>
      </c>
      <c r="E12200">
        <v>5</v>
      </c>
    </row>
    <row r="12201" spans="1:5" ht="13.5" customHeight="1">
      <c r="A12201">
        <v>372.1</v>
      </c>
      <c r="B12201" t="str">
        <f t="shared" si="190"/>
        <v>372.1---6</v>
      </c>
      <c r="C12201" t="s">
        <v>4228</v>
      </c>
      <c r="D12201" t="s">
        <v>1049</v>
      </c>
      <c r="E12201">
        <v>6</v>
      </c>
    </row>
    <row r="12202" spans="1:5" ht="13.5" customHeight="1">
      <c r="A12202">
        <v>372.1</v>
      </c>
      <c r="B12202" t="str">
        <f t="shared" si="190"/>
        <v>372.1---7</v>
      </c>
      <c r="C12202" t="s">
        <v>4223</v>
      </c>
      <c r="D12202" t="s">
        <v>992</v>
      </c>
      <c r="E12202">
        <v>7</v>
      </c>
    </row>
    <row r="12203" spans="1:5" ht="13.5" customHeight="1">
      <c r="A12203">
        <v>372.1</v>
      </c>
      <c r="B12203" t="str">
        <f t="shared" si="190"/>
        <v>372.1---8</v>
      </c>
      <c r="C12203" t="s">
        <v>4276</v>
      </c>
      <c r="D12203" t="s">
        <v>1328</v>
      </c>
      <c r="E12203">
        <v>8</v>
      </c>
    </row>
    <row r="12204" spans="1:5" ht="13.5" customHeight="1">
      <c r="A12204">
        <v>372.1</v>
      </c>
      <c r="B12204" t="str">
        <f t="shared" si="190"/>
        <v>372.1---9</v>
      </c>
      <c r="C12204" t="s">
        <v>4259</v>
      </c>
      <c r="D12204" t="s">
        <v>1144</v>
      </c>
      <c r="E12204">
        <v>9</v>
      </c>
    </row>
    <row r="12205" spans="1:5" ht="13.5" customHeight="1">
      <c r="A12205">
        <v>372.1</v>
      </c>
      <c r="B12205" t="str">
        <f t="shared" si="190"/>
        <v>372.1---10</v>
      </c>
      <c r="C12205" t="s">
        <v>4254</v>
      </c>
      <c r="D12205" t="s">
        <v>772</v>
      </c>
      <c r="E12205">
        <v>10</v>
      </c>
    </row>
    <row r="12206" spans="1:5" ht="13.5" customHeight="1">
      <c r="A12206">
        <v>372.1</v>
      </c>
      <c r="B12206" t="str">
        <f t="shared" si="190"/>
        <v>372.1---11</v>
      </c>
      <c r="C12206" t="s">
        <v>4235</v>
      </c>
      <c r="D12206" t="s">
        <v>1232</v>
      </c>
      <c r="E12206">
        <v>11</v>
      </c>
    </row>
    <row r="12207" spans="1:5" ht="13.5" customHeight="1">
      <c r="A12207">
        <v>372.1</v>
      </c>
      <c r="B12207" t="str">
        <f t="shared" si="190"/>
        <v>372.1---12</v>
      </c>
      <c r="C12207" t="s">
        <v>4236</v>
      </c>
      <c r="D12207" t="s">
        <v>1053</v>
      </c>
      <c r="E12207">
        <v>12</v>
      </c>
    </row>
    <row r="12208" spans="1:5" ht="13.5" customHeight="1">
      <c r="A12208">
        <v>372.1</v>
      </c>
      <c r="B12208" t="str">
        <f t="shared" si="190"/>
        <v>372.1---13</v>
      </c>
      <c r="C12208" t="s">
        <v>4277</v>
      </c>
      <c r="D12208" t="s">
        <v>979</v>
      </c>
      <c r="E12208">
        <v>13</v>
      </c>
    </row>
    <row r="12209" spans="1:5" ht="13.5" customHeight="1">
      <c r="A12209">
        <v>372.1</v>
      </c>
      <c r="B12209" t="str">
        <f t="shared" si="190"/>
        <v>372.1---14</v>
      </c>
      <c r="C12209" t="s">
        <v>887</v>
      </c>
      <c r="D12209" t="s">
        <v>992</v>
      </c>
      <c r="E12209">
        <v>14</v>
      </c>
    </row>
    <row r="12210" spans="1:5" ht="13.5" customHeight="1">
      <c r="A12210">
        <v>372.1</v>
      </c>
      <c r="B12210" t="str">
        <f t="shared" si="190"/>
        <v>372.1---15</v>
      </c>
      <c r="C12210" t="s">
        <v>739</v>
      </c>
      <c r="D12210" t="s">
        <v>736</v>
      </c>
      <c r="E12210">
        <v>15</v>
      </c>
    </row>
    <row r="12211" spans="1:5" ht="13.5" customHeight="1">
      <c r="A12211">
        <v>372.1</v>
      </c>
      <c r="B12211" t="str">
        <f t="shared" si="190"/>
        <v>372.1---16</v>
      </c>
      <c r="C12211" t="s">
        <v>888</v>
      </c>
      <c r="D12211" t="s">
        <v>1073</v>
      </c>
      <c r="E12211">
        <v>16</v>
      </c>
    </row>
    <row r="12212" spans="1:5" ht="13.5" customHeight="1">
      <c r="A12212">
        <v>372.1</v>
      </c>
      <c r="B12212" t="str">
        <f t="shared" si="190"/>
        <v>372.1---17</v>
      </c>
      <c r="C12212" t="s">
        <v>743</v>
      </c>
      <c r="D12212" t="s">
        <v>754</v>
      </c>
      <c r="E12212">
        <v>17</v>
      </c>
    </row>
    <row r="12213" spans="1:5" ht="13.5" customHeight="1">
      <c r="A12213">
        <v>372.1</v>
      </c>
      <c r="B12213" t="str">
        <f t="shared" si="190"/>
        <v>372.1---18</v>
      </c>
      <c r="C12213" t="s">
        <v>915</v>
      </c>
      <c r="D12213" t="s">
        <v>939</v>
      </c>
      <c r="E12213">
        <v>18</v>
      </c>
    </row>
    <row r="12214" spans="1:5" ht="13.5" customHeight="1">
      <c r="A12214">
        <v>372.1</v>
      </c>
      <c r="B12214" t="str">
        <f t="shared" si="190"/>
        <v>372.1---19</v>
      </c>
      <c r="C12214" t="s">
        <v>987</v>
      </c>
      <c r="D12214" t="s">
        <v>1263</v>
      </c>
      <c r="E12214">
        <v>19</v>
      </c>
    </row>
    <row r="12215" spans="1:5" ht="13.5" customHeight="1">
      <c r="A12215">
        <v>372.1</v>
      </c>
      <c r="B12215" t="str">
        <f t="shared" si="190"/>
        <v>372.1---20</v>
      </c>
      <c r="C12215" t="s">
        <v>989</v>
      </c>
      <c r="D12215" t="s">
        <v>738</v>
      </c>
      <c r="E12215">
        <v>20</v>
      </c>
    </row>
    <row r="12216" spans="1:5" ht="13.5" customHeight="1">
      <c r="A12216">
        <v>372.1</v>
      </c>
      <c r="B12216" t="str">
        <f t="shared" si="190"/>
        <v>372.1---21</v>
      </c>
      <c r="C12216" t="s">
        <v>1074</v>
      </c>
      <c r="D12216" t="s">
        <v>880</v>
      </c>
      <c r="E12216">
        <v>21</v>
      </c>
    </row>
    <row r="12217" spans="1:5" ht="13.5" customHeight="1">
      <c r="A12217">
        <v>372.1</v>
      </c>
      <c r="B12217" t="str">
        <f t="shared" si="190"/>
        <v>372.1---22</v>
      </c>
      <c r="C12217" t="s">
        <v>1019</v>
      </c>
      <c r="D12217" t="s">
        <v>734</v>
      </c>
      <c r="E12217">
        <v>22</v>
      </c>
    </row>
    <row r="12218" spans="1:5" ht="13.5" customHeight="1">
      <c r="A12218">
        <v>372.1</v>
      </c>
      <c r="B12218" t="str">
        <f t="shared" si="190"/>
        <v>372.1---23</v>
      </c>
      <c r="C12218" t="s">
        <v>822</v>
      </c>
      <c r="D12218" t="s">
        <v>833</v>
      </c>
      <c r="E12218">
        <v>23</v>
      </c>
    </row>
    <row r="12219" spans="1:5" ht="13.5" customHeight="1">
      <c r="A12219">
        <v>372.1</v>
      </c>
      <c r="B12219" t="str">
        <f t="shared" si="190"/>
        <v>372.1---24</v>
      </c>
      <c r="C12219" t="s">
        <v>824</v>
      </c>
      <c r="D12219" t="s">
        <v>752</v>
      </c>
      <c r="E12219">
        <v>24</v>
      </c>
    </row>
    <row r="12220" spans="1:5" ht="13.5" customHeight="1">
      <c r="A12220">
        <v>372.1</v>
      </c>
      <c r="B12220" t="str">
        <f t="shared" si="190"/>
        <v>372.1---25</v>
      </c>
      <c r="C12220" t="s">
        <v>826</v>
      </c>
      <c r="D12220" t="s">
        <v>1079</v>
      </c>
      <c r="E12220">
        <v>25</v>
      </c>
    </row>
    <row r="12221" spans="1:5" ht="13.5" customHeight="1">
      <c r="A12221">
        <v>372.1</v>
      </c>
      <c r="B12221" t="str">
        <f t="shared" si="190"/>
        <v>372.1---26</v>
      </c>
      <c r="C12221" t="s">
        <v>1005</v>
      </c>
      <c r="D12221" t="s">
        <v>1105</v>
      </c>
      <c r="E12221">
        <v>26</v>
      </c>
    </row>
    <row r="12222" spans="1:5" ht="13.5" customHeight="1">
      <c r="A12222">
        <v>372.1</v>
      </c>
      <c r="B12222" t="str">
        <f t="shared" si="190"/>
        <v>372.1---27</v>
      </c>
      <c r="C12222" t="s">
        <v>868</v>
      </c>
      <c r="D12222" t="s">
        <v>758</v>
      </c>
      <c r="E12222">
        <v>27</v>
      </c>
    </row>
    <row r="12223" spans="1:5" ht="13.5" customHeight="1">
      <c r="A12223">
        <v>372.1</v>
      </c>
      <c r="B12223" t="str">
        <f t="shared" si="190"/>
        <v>372.1---28</v>
      </c>
      <c r="C12223" t="s">
        <v>944</v>
      </c>
      <c r="D12223" t="s">
        <v>1144</v>
      </c>
      <c r="E12223">
        <v>28</v>
      </c>
    </row>
    <row r="12224" spans="1:5" ht="13.5" customHeight="1">
      <c r="A12224">
        <v>372.1</v>
      </c>
      <c r="B12224" t="str">
        <f t="shared" si="190"/>
        <v>372.1---29</v>
      </c>
      <c r="C12224" t="s">
        <v>838</v>
      </c>
      <c r="D12224" t="s">
        <v>1054</v>
      </c>
      <c r="E12224">
        <v>29</v>
      </c>
    </row>
    <row r="12225" spans="1:5" ht="13.5" customHeight="1">
      <c r="A12225">
        <v>372.1</v>
      </c>
      <c r="B12225" t="str">
        <f t="shared" si="190"/>
        <v>372.1---30</v>
      </c>
      <c r="C12225" t="s">
        <v>870</v>
      </c>
      <c r="D12225" t="s">
        <v>1344</v>
      </c>
      <c r="E12225">
        <v>30</v>
      </c>
    </row>
    <row r="12226" spans="1:5" ht="13.5" customHeight="1">
      <c r="A12226">
        <v>372.1</v>
      </c>
      <c r="B12226" t="str">
        <f t="shared" si="190"/>
        <v>372.1---31</v>
      </c>
      <c r="C12226" t="s">
        <v>773</v>
      </c>
      <c r="D12226" t="s">
        <v>1067</v>
      </c>
      <c r="E12226">
        <v>31</v>
      </c>
    </row>
    <row r="12227" spans="1:5" ht="13.5" customHeight="1">
      <c r="A12227">
        <v>372.1</v>
      </c>
      <c r="B12227" t="str">
        <f t="shared" ref="B12227:B12290" si="191">A12227&amp;"---"&amp;E12227</f>
        <v>372.1---32</v>
      </c>
      <c r="C12227" t="s">
        <v>995</v>
      </c>
      <c r="D12227" t="s">
        <v>1296</v>
      </c>
      <c r="E12227">
        <v>32</v>
      </c>
    </row>
    <row r="12228" spans="1:5" ht="13.5" customHeight="1">
      <c r="A12228">
        <v>372.1</v>
      </c>
      <c r="B12228" t="str">
        <f t="shared" si="191"/>
        <v>372.1---33</v>
      </c>
      <c r="C12228" t="s">
        <v>5967</v>
      </c>
      <c r="D12228" t="s">
        <v>986</v>
      </c>
      <c r="E12228">
        <v>33</v>
      </c>
    </row>
    <row r="12229" spans="1:5" ht="13.5" customHeight="1">
      <c r="A12229">
        <v>372.1</v>
      </c>
      <c r="B12229" t="str">
        <f t="shared" si="191"/>
        <v>372.1---34</v>
      </c>
      <c r="C12229" t="s">
        <v>5968</v>
      </c>
      <c r="D12229" t="s">
        <v>988</v>
      </c>
      <c r="E12229">
        <v>34</v>
      </c>
    </row>
    <row r="12230" spans="1:5" ht="13.5" customHeight="1">
      <c r="A12230">
        <v>372.1</v>
      </c>
      <c r="B12230" t="str">
        <f t="shared" si="191"/>
        <v>372.1---35</v>
      </c>
      <c r="C12230" t="s">
        <v>5915</v>
      </c>
      <c r="D12230" t="s">
        <v>772</v>
      </c>
      <c r="E12230">
        <v>35</v>
      </c>
    </row>
    <row r="12231" spans="1:5" ht="13.5" customHeight="1">
      <c r="A12231">
        <v>372.1</v>
      </c>
      <c r="B12231" t="str">
        <f t="shared" si="191"/>
        <v>372.1---36</v>
      </c>
      <c r="C12231" t="s">
        <v>5917</v>
      </c>
      <c r="D12231" t="s">
        <v>789</v>
      </c>
      <c r="E12231">
        <v>36</v>
      </c>
    </row>
    <row r="12232" spans="1:5" ht="13.5" customHeight="1">
      <c r="A12232">
        <v>372.1</v>
      </c>
      <c r="B12232" t="str">
        <f t="shared" si="191"/>
        <v>372.1---37</v>
      </c>
      <c r="C12232" t="s">
        <v>5918</v>
      </c>
      <c r="D12232" t="s">
        <v>770</v>
      </c>
      <c r="E12232">
        <v>37</v>
      </c>
    </row>
    <row r="12233" spans="1:5" ht="13.5" customHeight="1">
      <c r="A12233">
        <v>372.1</v>
      </c>
      <c r="B12233" t="str">
        <f t="shared" si="191"/>
        <v>372.1---38</v>
      </c>
      <c r="C12233" t="s">
        <v>5963</v>
      </c>
      <c r="D12233" t="s">
        <v>937</v>
      </c>
      <c r="E12233">
        <v>38</v>
      </c>
    </row>
    <row r="12234" spans="1:5" ht="13.5" customHeight="1">
      <c r="A12234">
        <v>372.1</v>
      </c>
      <c r="B12234" t="str">
        <f t="shared" si="191"/>
        <v>372.1---39</v>
      </c>
      <c r="C12234" t="s">
        <v>5972</v>
      </c>
      <c r="D12234" t="s">
        <v>979</v>
      </c>
      <c r="E12234">
        <v>39</v>
      </c>
    </row>
    <row r="12235" spans="1:5" ht="13.5" customHeight="1">
      <c r="A12235">
        <v>372.1</v>
      </c>
      <c r="B12235" t="str">
        <f t="shared" si="191"/>
        <v>372.1---40</v>
      </c>
      <c r="C12235" t="s">
        <v>5984</v>
      </c>
      <c r="D12235" t="s">
        <v>1232</v>
      </c>
      <c r="E12235">
        <v>40</v>
      </c>
    </row>
    <row r="12236" spans="1:5" ht="13.5" customHeight="1">
      <c r="A12236">
        <v>372.1</v>
      </c>
      <c r="B12236" t="str">
        <f t="shared" si="191"/>
        <v>372.1---41</v>
      </c>
      <c r="C12236" t="s">
        <v>5985</v>
      </c>
      <c r="D12236" t="s">
        <v>1159</v>
      </c>
      <c r="E12236">
        <v>41</v>
      </c>
    </row>
    <row r="12237" spans="1:5" ht="13.5" customHeight="1">
      <c r="A12237">
        <v>372.1</v>
      </c>
      <c r="B12237" t="str">
        <f t="shared" si="191"/>
        <v>372.1---42</v>
      </c>
      <c r="C12237" t="s">
        <v>5956</v>
      </c>
      <c r="D12237" t="s">
        <v>917</v>
      </c>
      <c r="E12237">
        <v>42</v>
      </c>
    </row>
    <row r="12238" spans="1:5" ht="13.5" customHeight="1">
      <c r="A12238">
        <v>372.1</v>
      </c>
      <c r="B12238" t="str">
        <f t="shared" si="191"/>
        <v>372.1---43</v>
      </c>
      <c r="C12238" t="s">
        <v>5973</v>
      </c>
      <c r="D12238" t="s">
        <v>1158</v>
      </c>
      <c r="E12238">
        <v>43</v>
      </c>
    </row>
    <row r="12239" spans="1:5" ht="13.5" customHeight="1">
      <c r="A12239">
        <v>372.1</v>
      </c>
      <c r="B12239" t="str">
        <f t="shared" si="191"/>
        <v>372.1---44</v>
      </c>
      <c r="C12239" t="s">
        <v>5974</v>
      </c>
      <c r="D12239" t="s">
        <v>1049</v>
      </c>
      <c r="E12239">
        <v>44</v>
      </c>
    </row>
    <row r="12240" spans="1:5" ht="13.5" customHeight="1">
      <c r="A12240">
        <v>372.1</v>
      </c>
      <c r="B12240" t="str">
        <f t="shared" si="191"/>
        <v>372.1---45</v>
      </c>
      <c r="C12240" t="s">
        <v>5989</v>
      </c>
      <c r="D12240" t="s">
        <v>1185</v>
      </c>
      <c r="E12240">
        <v>45</v>
      </c>
    </row>
    <row r="12241" spans="1:5" ht="13.5" customHeight="1">
      <c r="A12241">
        <v>372.1</v>
      </c>
      <c r="B12241" t="str">
        <f t="shared" si="191"/>
        <v>372.1---46</v>
      </c>
      <c r="C12241" t="s">
        <v>5980</v>
      </c>
      <c r="D12241" t="s">
        <v>1124</v>
      </c>
      <c r="E12241">
        <v>46</v>
      </c>
    </row>
    <row r="12242" spans="1:5" ht="13.5" customHeight="1">
      <c r="A12242">
        <v>372.1</v>
      </c>
      <c r="B12242" t="str">
        <f t="shared" si="191"/>
        <v>372.1---47</v>
      </c>
      <c r="C12242" t="s">
        <v>5981</v>
      </c>
      <c r="D12242" t="s">
        <v>1225</v>
      </c>
      <c r="E12242">
        <v>47</v>
      </c>
    </row>
    <row r="12243" spans="1:5" ht="13.5" customHeight="1">
      <c r="A12243">
        <v>372.2</v>
      </c>
      <c r="B12243" t="str">
        <f t="shared" si="191"/>
        <v>372.2---1</v>
      </c>
      <c r="C12243" t="s">
        <v>4216</v>
      </c>
      <c r="D12243" t="s">
        <v>1024</v>
      </c>
      <c r="E12243">
        <v>1</v>
      </c>
    </row>
    <row r="12244" spans="1:5" ht="13.5" customHeight="1">
      <c r="A12244">
        <v>372.2</v>
      </c>
      <c r="B12244" t="str">
        <f t="shared" si="191"/>
        <v>372.2---2</v>
      </c>
      <c r="C12244" t="s">
        <v>4216</v>
      </c>
      <c r="D12244" t="s">
        <v>748</v>
      </c>
      <c r="E12244">
        <v>2</v>
      </c>
    </row>
    <row r="12245" spans="1:5" ht="13.5" customHeight="1">
      <c r="A12245">
        <v>372.2</v>
      </c>
      <c r="B12245" t="str">
        <f t="shared" si="191"/>
        <v>372.2---3</v>
      </c>
      <c r="C12245" t="s">
        <v>4263</v>
      </c>
      <c r="D12245" t="s">
        <v>1047</v>
      </c>
      <c r="E12245">
        <v>3</v>
      </c>
    </row>
    <row r="12246" spans="1:5" ht="13.5" customHeight="1">
      <c r="A12246">
        <v>372.2</v>
      </c>
      <c r="B12246" t="str">
        <f t="shared" si="191"/>
        <v>372.2---4</v>
      </c>
      <c r="C12246" t="s">
        <v>4238</v>
      </c>
      <c r="D12246" t="s">
        <v>1143</v>
      </c>
      <c r="E12246">
        <v>4</v>
      </c>
    </row>
    <row r="12247" spans="1:5" ht="13.5" customHeight="1">
      <c r="A12247">
        <v>372.2</v>
      </c>
      <c r="B12247" t="str">
        <f t="shared" si="191"/>
        <v>372.2---5</v>
      </c>
      <c r="C12247" t="s">
        <v>4220</v>
      </c>
      <c r="D12247" t="s">
        <v>1061</v>
      </c>
      <c r="E12247">
        <v>5</v>
      </c>
    </row>
    <row r="12248" spans="1:5" ht="13.5" customHeight="1">
      <c r="A12248">
        <v>372.2</v>
      </c>
      <c r="B12248" t="str">
        <f t="shared" si="191"/>
        <v>372.2---6</v>
      </c>
      <c r="C12248" t="s">
        <v>4228</v>
      </c>
      <c r="D12248" t="s">
        <v>1049</v>
      </c>
      <c r="E12248">
        <v>6</v>
      </c>
    </row>
    <row r="12249" spans="1:5" ht="13.5" customHeight="1">
      <c r="A12249">
        <v>372.2</v>
      </c>
      <c r="B12249" t="str">
        <f t="shared" si="191"/>
        <v>372.2---7</v>
      </c>
      <c r="C12249" t="s">
        <v>4223</v>
      </c>
      <c r="D12249" t="s">
        <v>992</v>
      </c>
      <c r="E12249">
        <v>7</v>
      </c>
    </row>
    <row r="12250" spans="1:5" ht="13.5" customHeight="1">
      <c r="A12250">
        <v>372.2</v>
      </c>
      <c r="B12250" t="str">
        <f t="shared" si="191"/>
        <v>372.2---8</v>
      </c>
      <c r="C12250" t="s">
        <v>4276</v>
      </c>
      <c r="D12250" t="s">
        <v>1328</v>
      </c>
      <c r="E12250">
        <v>8</v>
      </c>
    </row>
    <row r="12251" spans="1:5" ht="13.5" customHeight="1">
      <c r="A12251">
        <v>372.2</v>
      </c>
      <c r="B12251" t="str">
        <f t="shared" si="191"/>
        <v>372.2---9</v>
      </c>
      <c r="C12251" t="s">
        <v>4259</v>
      </c>
      <c r="D12251" t="s">
        <v>1144</v>
      </c>
      <c r="E12251">
        <v>9</v>
      </c>
    </row>
    <row r="12252" spans="1:5" ht="13.5" customHeight="1">
      <c r="A12252">
        <v>372.2</v>
      </c>
      <c r="B12252" t="str">
        <f t="shared" si="191"/>
        <v>372.2---10</v>
      </c>
      <c r="C12252" t="s">
        <v>4254</v>
      </c>
      <c r="D12252" t="s">
        <v>772</v>
      </c>
      <c r="E12252">
        <v>10</v>
      </c>
    </row>
    <row r="12253" spans="1:5" ht="13.5" customHeight="1">
      <c r="A12253">
        <v>372.2</v>
      </c>
      <c r="B12253" t="str">
        <f t="shared" si="191"/>
        <v>372.2---11</v>
      </c>
      <c r="C12253" t="s">
        <v>4235</v>
      </c>
      <c r="D12253" t="s">
        <v>1232</v>
      </c>
      <c r="E12253">
        <v>11</v>
      </c>
    </row>
    <row r="12254" spans="1:5" ht="13.5" customHeight="1">
      <c r="A12254">
        <v>372.2</v>
      </c>
      <c r="B12254" t="str">
        <f t="shared" si="191"/>
        <v>372.2---12</v>
      </c>
      <c r="C12254" t="s">
        <v>4236</v>
      </c>
      <c r="D12254" t="s">
        <v>1053</v>
      </c>
      <c r="E12254">
        <v>12</v>
      </c>
    </row>
    <row r="12255" spans="1:5" ht="13.5" customHeight="1">
      <c r="A12255">
        <v>372.2</v>
      </c>
      <c r="B12255" t="str">
        <f t="shared" si="191"/>
        <v>372.2---13</v>
      </c>
      <c r="C12255" t="s">
        <v>4277</v>
      </c>
      <c r="D12255" t="s">
        <v>979</v>
      </c>
      <c r="E12255">
        <v>13</v>
      </c>
    </row>
    <row r="12256" spans="1:5" ht="13.5" customHeight="1">
      <c r="A12256">
        <v>372.2</v>
      </c>
      <c r="B12256" t="str">
        <f t="shared" si="191"/>
        <v>372.2---14</v>
      </c>
      <c r="C12256" t="s">
        <v>887</v>
      </c>
      <c r="D12256" t="s">
        <v>992</v>
      </c>
      <c r="E12256">
        <v>14</v>
      </c>
    </row>
    <row r="12257" spans="1:5" ht="13.5" customHeight="1">
      <c r="A12257">
        <v>372.2</v>
      </c>
      <c r="B12257" t="str">
        <f t="shared" si="191"/>
        <v>372.2---15</v>
      </c>
      <c r="C12257" t="s">
        <v>739</v>
      </c>
      <c r="D12257" t="s">
        <v>736</v>
      </c>
      <c r="E12257">
        <v>15</v>
      </c>
    </row>
    <row r="12258" spans="1:5" ht="13.5" customHeight="1">
      <c r="A12258">
        <v>372.2</v>
      </c>
      <c r="B12258" t="str">
        <f t="shared" si="191"/>
        <v>372.2---16</v>
      </c>
      <c r="C12258" t="s">
        <v>888</v>
      </c>
      <c r="D12258" t="s">
        <v>1073</v>
      </c>
      <c r="E12258">
        <v>16</v>
      </c>
    </row>
    <row r="12259" spans="1:5" ht="13.5" customHeight="1">
      <c r="A12259">
        <v>372.2</v>
      </c>
      <c r="B12259" t="str">
        <f t="shared" si="191"/>
        <v>372.2---17</v>
      </c>
      <c r="C12259" t="s">
        <v>743</v>
      </c>
      <c r="D12259" t="s">
        <v>754</v>
      </c>
      <c r="E12259">
        <v>17</v>
      </c>
    </row>
    <row r="12260" spans="1:5" ht="13.5" customHeight="1">
      <c r="A12260">
        <v>372.2</v>
      </c>
      <c r="B12260" t="str">
        <f t="shared" si="191"/>
        <v>372.2---18</v>
      </c>
      <c r="C12260" t="s">
        <v>915</v>
      </c>
      <c r="D12260" t="s">
        <v>939</v>
      </c>
      <c r="E12260">
        <v>18</v>
      </c>
    </row>
    <row r="12261" spans="1:5" ht="13.5" customHeight="1">
      <c r="A12261">
        <v>372.2</v>
      </c>
      <c r="B12261" t="str">
        <f t="shared" si="191"/>
        <v>372.2---19</v>
      </c>
      <c r="C12261" t="s">
        <v>987</v>
      </c>
      <c r="D12261" t="s">
        <v>1263</v>
      </c>
      <c r="E12261">
        <v>19</v>
      </c>
    </row>
    <row r="12262" spans="1:5" ht="13.5" customHeight="1">
      <c r="A12262">
        <v>372.2</v>
      </c>
      <c r="B12262" t="str">
        <f t="shared" si="191"/>
        <v>372.2---20</v>
      </c>
      <c r="C12262" t="s">
        <v>989</v>
      </c>
      <c r="D12262" t="s">
        <v>738</v>
      </c>
      <c r="E12262">
        <v>20</v>
      </c>
    </row>
    <row r="12263" spans="1:5" ht="13.5" customHeight="1">
      <c r="A12263">
        <v>372.2</v>
      </c>
      <c r="B12263" t="str">
        <f t="shared" si="191"/>
        <v>372.2---21</v>
      </c>
      <c r="C12263" t="s">
        <v>1074</v>
      </c>
      <c r="D12263" t="s">
        <v>880</v>
      </c>
      <c r="E12263">
        <v>21</v>
      </c>
    </row>
    <row r="12264" spans="1:5" ht="13.5" customHeight="1">
      <c r="A12264">
        <v>372.2</v>
      </c>
      <c r="B12264" t="str">
        <f t="shared" si="191"/>
        <v>372.2---22</v>
      </c>
      <c r="C12264" t="s">
        <v>1019</v>
      </c>
      <c r="D12264" t="s">
        <v>734</v>
      </c>
      <c r="E12264">
        <v>22</v>
      </c>
    </row>
    <row r="12265" spans="1:5" ht="13.5" customHeight="1">
      <c r="A12265">
        <v>372.2</v>
      </c>
      <c r="B12265" t="str">
        <f t="shared" si="191"/>
        <v>372.2---23</v>
      </c>
      <c r="C12265" t="s">
        <v>822</v>
      </c>
      <c r="D12265" t="s">
        <v>833</v>
      </c>
      <c r="E12265">
        <v>23</v>
      </c>
    </row>
    <row r="12266" spans="1:5" ht="13.5" customHeight="1">
      <c r="A12266">
        <v>372.2</v>
      </c>
      <c r="B12266" t="str">
        <f t="shared" si="191"/>
        <v>372.2---24</v>
      </c>
      <c r="C12266" t="s">
        <v>824</v>
      </c>
      <c r="D12266" t="s">
        <v>752</v>
      </c>
      <c r="E12266">
        <v>24</v>
      </c>
    </row>
    <row r="12267" spans="1:5" ht="13.5" customHeight="1">
      <c r="A12267">
        <v>372.2</v>
      </c>
      <c r="B12267" t="str">
        <f t="shared" si="191"/>
        <v>372.2---25</v>
      </c>
      <c r="C12267" t="s">
        <v>826</v>
      </c>
      <c r="D12267" t="s">
        <v>1079</v>
      </c>
      <c r="E12267">
        <v>25</v>
      </c>
    </row>
    <row r="12268" spans="1:5" ht="13.5" customHeight="1">
      <c r="A12268">
        <v>372.2</v>
      </c>
      <c r="B12268" t="str">
        <f t="shared" si="191"/>
        <v>372.2---26</v>
      </c>
      <c r="C12268" t="s">
        <v>1005</v>
      </c>
      <c r="D12268" t="s">
        <v>1105</v>
      </c>
      <c r="E12268">
        <v>26</v>
      </c>
    </row>
    <row r="12269" spans="1:5" ht="13.5" customHeight="1">
      <c r="A12269">
        <v>372.2</v>
      </c>
      <c r="B12269" t="str">
        <f t="shared" si="191"/>
        <v>372.2---27</v>
      </c>
      <c r="C12269" t="s">
        <v>868</v>
      </c>
      <c r="D12269" t="s">
        <v>758</v>
      </c>
      <c r="E12269">
        <v>27</v>
      </c>
    </row>
    <row r="12270" spans="1:5" ht="13.5" customHeight="1">
      <c r="A12270">
        <v>372.2</v>
      </c>
      <c r="B12270" t="str">
        <f t="shared" si="191"/>
        <v>372.2---28</v>
      </c>
      <c r="C12270" t="s">
        <v>944</v>
      </c>
      <c r="D12270" t="s">
        <v>1144</v>
      </c>
      <c r="E12270">
        <v>28</v>
      </c>
    </row>
    <row r="12271" spans="1:5" ht="13.5" customHeight="1">
      <c r="A12271">
        <v>372.2</v>
      </c>
      <c r="B12271" t="str">
        <f t="shared" si="191"/>
        <v>372.2---29</v>
      </c>
      <c r="C12271" t="s">
        <v>838</v>
      </c>
      <c r="D12271" t="s">
        <v>1054</v>
      </c>
      <c r="E12271">
        <v>29</v>
      </c>
    </row>
    <row r="12272" spans="1:5" ht="13.5" customHeight="1">
      <c r="A12272">
        <v>372.2</v>
      </c>
      <c r="B12272" t="str">
        <f t="shared" si="191"/>
        <v>372.2---30</v>
      </c>
      <c r="C12272" t="s">
        <v>870</v>
      </c>
      <c r="D12272" t="s">
        <v>1344</v>
      </c>
      <c r="E12272">
        <v>30</v>
      </c>
    </row>
    <row r="12273" spans="1:5" ht="13.5" customHeight="1">
      <c r="A12273">
        <v>372.2</v>
      </c>
      <c r="B12273" t="str">
        <f t="shared" si="191"/>
        <v>372.2---31</v>
      </c>
      <c r="C12273" t="s">
        <v>773</v>
      </c>
      <c r="D12273" t="s">
        <v>1067</v>
      </c>
      <c r="E12273">
        <v>31</v>
      </c>
    </row>
    <row r="12274" spans="1:5" ht="13.5" customHeight="1">
      <c r="A12274">
        <v>372.2</v>
      </c>
      <c r="B12274" t="str">
        <f t="shared" si="191"/>
        <v>372.2---32</v>
      </c>
      <c r="C12274" t="s">
        <v>995</v>
      </c>
      <c r="D12274" t="s">
        <v>1296</v>
      </c>
      <c r="E12274">
        <v>32</v>
      </c>
    </row>
    <row r="12275" spans="1:5" ht="13.5" customHeight="1">
      <c r="A12275">
        <v>372.2</v>
      </c>
      <c r="B12275" t="str">
        <f t="shared" si="191"/>
        <v>372.2---33</v>
      </c>
      <c r="C12275" t="s">
        <v>5967</v>
      </c>
      <c r="D12275" t="s">
        <v>986</v>
      </c>
      <c r="E12275">
        <v>33</v>
      </c>
    </row>
    <row r="12276" spans="1:5" ht="13.5" customHeight="1">
      <c r="A12276">
        <v>372.2</v>
      </c>
      <c r="B12276" t="str">
        <f t="shared" si="191"/>
        <v>372.2---34</v>
      </c>
      <c r="C12276" t="s">
        <v>5968</v>
      </c>
      <c r="D12276" t="s">
        <v>988</v>
      </c>
      <c r="E12276">
        <v>34</v>
      </c>
    </row>
    <row r="12277" spans="1:5" ht="13.5" customHeight="1">
      <c r="A12277">
        <v>372.2</v>
      </c>
      <c r="B12277" t="str">
        <f t="shared" si="191"/>
        <v>372.2---35</v>
      </c>
      <c r="C12277" t="s">
        <v>5915</v>
      </c>
      <c r="D12277" t="s">
        <v>772</v>
      </c>
      <c r="E12277">
        <v>35</v>
      </c>
    </row>
    <row r="12278" spans="1:5" ht="13.5" customHeight="1">
      <c r="A12278">
        <v>372.2</v>
      </c>
      <c r="B12278" t="str">
        <f t="shared" si="191"/>
        <v>372.2---36</v>
      </c>
      <c r="C12278" t="s">
        <v>5917</v>
      </c>
      <c r="D12278" t="s">
        <v>789</v>
      </c>
      <c r="E12278">
        <v>36</v>
      </c>
    </row>
    <row r="12279" spans="1:5" ht="13.5" customHeight="1">
      <c r="A12279">
        <v>372.2</v>
      </c>
      <c r="B12279" t="str">
        <f t="shared" si="191"/>
        <v>372.2---37</v>
      </c>
      <c r="C12279" t="s">
        <v>5918</v>
      </c>
      <c r="D12279" t="s">
        <v>770</v>
      </c>
      <c r="E12279">
        <v>37</v>
      </c>
    </row>
    <row r="12280" spans="1:5" ht="13.5" customHeight="1">
      <c r="A12280">
        <v>372.2</v>
      </c>
      <c r="B12280" t="str">
        <f t="shared" si="191"/>
        <v>372.2---38</v>
      </c>
      <c r="C12280" t="s">
        <v>5963</v>
      </c>
      <c r="D12280" t="s">
        <v>937</v>
      </c>
      <c r="E12280">
        <v>38</v>
      </c>
    </row>
    <row r="12281" spans="1:5" ht="13.5" customHeight="1">
      <c r="A12281">
        <v>372.2</v>
      </c>
      <c r="B12281" t="str">
        <f t="shared" si="191"/>
        <v>372.2---39</v>
      </c>
      <c r="C12281" t="s">
        <v>5972</v>
      </c>
      <c r="D12281" t="s">
        <v>979</v>
      </c>
      <c r="E12281">
        <v>39</v>
      </c>
    </row>
    <row r="12282" spans="1:5" ht="13.5" customHeight="1">
      <c r="A12282">
        <v>372.2</v>
      </c>
      <c r="B12282" t="str">
        <f t="shared" si="191"/>
        <v>372.2---40</v>
      </c>
      <c r="C12282" t="s">
        <v>5984</v>
      </c>
      <c r="D12282" t="s">
        <v>1232</v>
      </c>
      <c r="E12282">
        <v>40</v>
      </c>
    </row>
    <row r="12283" spans="1:5" ht="13.5" customHeight="1">
      <c r="A12283">
        <v>372.2</v>
      </c>
      <c r="B12283" t="str">
        <f t="shared" si="191"/>
        <v>372.2---41</v>
      </c>
      <c r="C12283" t="s">
        <v>5985</v>
      </c>
      <c r="D12283" t="s">
        <v>1159</v>
      </c>
      <c r="E12283">
        <v>41</v>
      </c>
    </row>
    <row r="12284" spans="1:5" ht="13.5" customHeight="1">
      <c r="A12284">
        <v>372.2</v>
      </c>
      <c r="B12284" t="str">
        <f t="shared" si="191"/>
        <v>372.2---42</v>
      </c>
      <c r="C12284" t="s">
        <v>5956</v>
      </c>
      <c r="D12284" t="s">
        <v>917</v>
      </c>
      <c r="E12284">
        <v>42</v>
      </c>
    </row>
    <row r="12285" spans="1:5" ht="13.5" customHeight="1">
      <c r="A12285">
        <v>372.2</v>
      </c>
      <c r="B12285" t="str">
        <f t="shared" si="191"/>
        <v>372.2---43</v>
      </c>
      <c r="C12285" t="s">
        <v>5973</v>
      </c>
      <c r="D12285" t="s">
        <v>1158</v>
      </c>
      <c r="E12285">
        <v>43</v>
      </c>
    </row>
    <row r="12286" spans="1:5" ht="13.5" customHeight="1">
      <c r="A12286">
        <v>372.2</v>
      </c>
      <c r="B12286" t="str">
        <f t="shared" si="191"/>
        <v>372.2---44</v>
      </c>
      <c r="C12286" t="s">
        <v>5974</v>
      </c>
      <c r="D12286" t="s">
        <v>1049</v>
      </c>
      <c r="E12286">
        <v>44</v>
      </c>
    </row>
    <row r="12287" spans="1:5" ht="13.5" customHeight="1">
      <c r="A12287">
        <v>372.2</v>
      </c>
      <c r="B12287" t="str">
        <f t="shared" si="191"/>
        <v>372.2---45</v>
      </c>
      <c r="C12287" t="s">
        <v>5989</v>
      </c>
      <c r="D12287" t="s">
        <v>1185</v>
      </c>
      <c r="E12287">
        <v>45</v>
      </c>
    </row>
    <row r="12288" spans="1:5" ht="13.5" customHeight="1">
      <c r="A12288">
        <v>372.2</v>
      </c>
      <c r="B12288" t="str">
        <f t="shared" si="191"/>
        <v>372.2---46</v>
      </c>
      <c r="C12288" t="s">
        <v>5980</v>
      </c>
      <c r="D12288" t="s">
        <v>1124</v>
      </c>
      <c r="E12288">
        <v>46</v>
      </c>
    </row>
    <row r="12289" spans="1:5" ht="13.5" customHeight="1">
      <c r="A12289">
        <v>372.2</v>
      </c>
      <c r="B12289" t="str">
        <f t="shared" si="191"/>
        <v>372.2---47</v>
      </c>
      <c r="C12289" t="s">
        <v>5981</v>
      </c>
      <c r="D12289" t="s">
        <v>1225</v>
      </c>
      <c r="E12289">
        <v>47</v>
      </c>
    </row>
    <row r="12290" spans="1:5" ht="13.5" customHeight="1">
      <c r="A12290">
        <v>372.3</v>
      </c>
      <c r="B12290" t="str">
        <f t="shared" si="191"/>
        <v>372.3---1</v>
      </c>
      <c r="C12290" t="s">
        <v>4216</v>
      </c>
      <c r="D12290" t="s">
        <v>1024</v>
      </c>
      <c r="E12290">
        <v>1</v>
      </c>
    </row>
    <row r="12291" spans="1:5" ht="13.5" customHeight="1">
      <c r="A12291">
        <v>372.3</v>
      </c>
      <c r="B12291" t="str">
        <f t="shared" ref="B12291:B12354" si="192">A12291&amp;"---"&amp;E12291</f>
        <v>372.3---2</v>
      </c>
      <c r="C12291" t="s">
        <v>4216</v>
      </c>
      <c r="D12291" t="s">
        <v>748</v>
      </c>
      <c r="E12291">
        <v>2</v>
      </c>
    </row>
    <row r="12292" spans="1:5" ht="13.5" customHeight="1">
      <c r="A12292">
        <v>372.3</v>
      </c>
      <c r="B12292" t="str">
        <f t="shared" si="192"/>
        <v>372.3---3</v>
      </c>
      <c r="C12292" t="s">
        <v>4263</v>
      </c>
      <c r="D12292" t="s">
        <v>1047</v>
      </c>
      <c r="E12292">
        <v>3</v>
      </c>
    </row>
    <row r="12293" spans="1:5" ht="13.5" customHeight="1">
      <c r="A12293">
        <v>372.3</v>
      </c>
      <c r="B12293" t="str">
        <f t="shared" si="192"/>
        <v>372.3---4</v>
      </c>
      <c r="C12293" t="s">
        <v>4238</v>
      </c>
      <c r="D12293" t="s">
        <v>1143</v>
      </c>
      <c r="E12293">
        <v>4</v>
      </c>
    </row>
    <row r="12294" spans="1:5" ht="13.5" customHeight="1">
      <c r="A12294">
        <v>372.3</v>
      </c>
      <c r="B12294" t="str">
        <f t="shared" si="192"/>
        <v>372.3---5</v>
      </c>
      <c r="C12294" t="s">
        <v>4220</v>
      </c>
      <c r="D12294" t="s">
        <v>1061</v>
      </c>
      <c r="E12294">
        <v>5</v>
      </c>
    </row>
    <row r="12295" spans="1:5" ht="13.5" customHeight="1">
      <c r="A12295">
        <v>372.3</v>
      </c>
      <c r="B12295" t="str">
        <f t="shared" si="192"/>
        <v>372.3---6</v>
      </c>
      <c r="C12295" t="s">
        <v>4228</v>
      </c>
      <c r="D12295" t="s">
        <v>1049</v>
      </c>
      <c r="E12295">
        <v>6</v>
      </c>
    </row>
    <row r="12296" spans="1:5" ht="13.5" customHeight="1">
      <c r="A12296">
        <v>372.3</v>
      </c>
      <c r="B12296" t="str">
        <f t="shared" si="192"/>
        <v>372.3---7</v>
      </c>
      <c r="C12296" t="s">
        <v>4223</v>
      </c>
      <c r="D12296" t="s">
        <v>992</v>
      </c>
      <c r="E12296">
        <v>7</v>
      </c>
    </row>
    <row r="12297" spans="1:5" ht="13.5" customHeight="1">
      <c r="A12297">
        <v>372.3</v>
      </c>
      <c r="B12297" t="str">
        <f t="shared" si="192"/>
        <v>372.3---8</v>
      </c>
      <c r="C12297" t="s">
        <v>4276</v>
      </c>
      <c r="D12297" t="s">
        <v>1328</v>
      </c>
      <c r="E12297">
        <v>8</v>
      </c>
    </row>
    <row r="12298" spans="1:5" ht="13.5" customHeight="1">
      <c r="A12298">
        <v>372.3</v>
      </c>
      <c r="B12298" t="str">
        <f t="shared" si="192"/>
        <v>372.3---9</v>
      </c>
      <c r="C12298" t="s">
        <v>4259</v>
      </c>
      <c r="D12298" t="s">
        <v>1144</v>
      </c>
      <c r="E12298">
        <v>9</v>
      </c>
    </row>
    <row r="12299" spans="1:5" ht="13.5" customHeight="1">
      <c r="A12299">
        <v>372.3</v>
      </c>
      <c r="B12299" t="str">
        <f t="shared" si="192"/>
        <v>372.3---10</v>
      </c>
      <c r="C12299" t="s">
        <v>4254</v>
      </c>
      <c r="D12299" t="s">
        <v>772</v>
      </c>
      <c r="E12299">
        <v>10</v>
      </c>
    </row>
    <row r="12300" spans="1:5" ht="13.5" customHeight="1">
      <c r="A12300">
        <v>372.3</v>
      </c>
      <c r="B12300" t="str">
        <f t="shared" si="192"/>
        <v>372.3---11</v>
      </c>
      <c r="C12300" t="s">
        <v>4235</v>
      </c>
      <c r="D12300" t="s">
        <v>1232</v>
      </c>
      <c r="E12300">
        <v>11</v>
      </c>
    </row>
    <row r="12301" spans="1:5" ht="13.5" customHeight="1">
      <c r="A12301">
        <v>372.3</v>
      </c>
      <c r="B12301" t="str">
        <f t="shared" si="192"/>
        <v>372.3---12</v>
      </c>
      <c r="C12301" t="s">
        <v>4236</v>
      </c>
      <c r="D12301" t="s">
        <v>1053</v>
      </c>
      <c r="E12301">
        <v>12</v>
      </c>
    </row>
    <row r="12302" spans="1:5" ht="13.5" customHeight="1">
      <c r="A12302">
        <v>372.3</v>
      </c>
      <c r="B12302" t="str">
        <f t="shared" si="192"/>
        <v>372.3---13</v>
      </c>
      <c r="C12302" t="s">
        <v>4277</v>
      </c>
      <c r="D12302" t="s">
        <v>979</v>
      </c>
      <c r="E12302">
        <v>13</v>
      </c>
    </row>
    <row r="12303" spans="1:5" ht="13.5" customHeight="1">
      <c r="A12303">
        <v>372.3</v>
      </c>
      <c r="B12303" t="str">
        <f t="shared" si="192"/>
        <v>372.3---14</v>
      </c>
      <c r="C12303" t="s">
        <v>887</v>
      </c>
      <c r="D12303" t="s">
        <v>992</v>
      </c>
      <c r="E12303">
        <v>14</v>
      </c>
    </row>
    <row r="12304" spans="1:5" ht="13.5" customHeight="1">
      <c r="A12304">
        <v>372.3</v>
      </c>
      <c r="B12304" t="str">
        <f t="shared" si="192"/>
        <v>372.3---15</v>
      </c>
      <c r="C12304" t="s">
        <v>739</v>
      </c>
      <c r="D12304" t="s">
        <v>736</v>
      </c>
      <c r="E12304">
        <v>15</v>
      </c>
    </row>
    <row r="12305" spans="1:5" ht="13.5" customHeight="1">
      <c r="A12305">
        <v>372.3</v>
      </c>
      <c r="B12305" t="str">
        <f t="shared" si="192"/>
        <v>372.3---16</v>
      </c>
      <c r="C12305" t="s">
        <v>888</v>
      </c>
      <c r="D12305" t="s">
        <v>1073</v>
      </c>
      <c r="E12305">
        <v>16</v>
      </c>
    </row>
    <row r="12306" spans="1:5" ht="13.5" customHeight="1">
      <c r="A12306">
        <v>372.3</v>
      </c>
      <c r="B12306" t="str">
        <f t="shared" si="192"/>
        <v>372.3---17</v>
      </c>
      <c r="C12306" t="s">
        <v>743</v>
      </c>
      <c r="D12306" t="s">
        <v>754</v>
      </c>
      <c r="E12306">
        <v>17</v>
      </c>
    </row>
    <row r="12307" spans="1:5" ht="13.5" customHeight="1">
      <c r="A12307">
        <v>372.3</v>
      </c>
      <c r="B12307" t="str">
        <f t="shared" si="192"/>
        <v>372.3---18</v>
      </c>
      <c r="C12307" t="s">
        <v>915</v>
      </c>
      <c r="D12307" t="s">
        <v>939</v>
      </c>
      <c r="E12307">
        <v>18</v>
      </c>
    </row>
    <row r="12308" spans="1:5" ht="13.5" customHeight="1">
      <c r="A12308">
        <v>372.3</v>
      </c>
      <c r="B12308" t="str">
        <f t="shared" si="192"/>
        <v>372.3---19</v>
      </c>
      <c r="C12308" t="s">
        <v>987</v>
      </c>
      <c r="D12308" t="s">
        <v>1263</v>
      </c>
      <c r="E12308">
        <v>19</v>
      </c>
    </row>
    <row r="12309" spans="1:5" ht="13.5" customHeight="1">
      <c r="A12309">
        <v>372.3</v>
      </c>
      <c r="B12309" t="str">
        <f t="shared" si="192"/>
        <v>372.3---20</v>
      </c>
      <c r="C12309" t="s">
        <v>989</v>
      </c>
      <c r="D12309" t="s">
        <v>738</v>
      </c>
      <c r="E12309">
        <v>20</v>
      </c>
    </row>
    <row r="12310" spans="1:5" ht="13.5" customHeight="1">
      <c r="A12310">
        <v>372.3</v>
      </c>
      <c r="B12310" t="str">
        <f t="shared" si="192"/>
        <v>372.3---21</v>
      </c>
      <c r="C12310" t="s">
        <v>1074</v>
      </c>
      <c r="D12310" t="s">
        <v>880</v>
      </c>
      <c r="E12310">
        <v>21</v>
      </c>
    </row>
    <row r="12311" spans="1:5" ht="13.5" customHeight="1">
      <c r="A12311">
        <v>372.3</v>
      </c>
      <c r="B12311" t="str">
        <f t="shared" si="192"/>
        <v>372.3---22</v>
      </c>
      <c r="C12311" t="s">
        <v>1019</v>
      </c>
      <c r="D12311" t="s">
        <v>734</v>
      </c>
      <c r="E12311">
        <v>22</v>
      </c>
    </row>
    <row r="12312" spans="1:5" ht="13.5" customHeight="1">
      <c r="A12312">
        <v>372.3</v>
      </c>
      <c r="B12312" t="str">
        <f t="shared" si="192"/>
        <v>372.3---23</v>
      </c>
      <c r="C12312" t="s">
        <v>822</v>
      </c>
      <c r="D12312" t="s">
        <v>833</v>
      </c>
      <c r="E12312">
        <v>23</v>
      </c>
    </row>
    <row r="12313" spans="1:5" ht="13.5" customHeight="1">
      <c r="A12313">
        <v>372.3</v>
      </c>
      <c r="B12313" t="str">
        <f t="shared" si="192"/>
        <v>372.3---24</v>
      </c>
      <c r="C12313" t="s">
        <v>824</v>
      </c>
      <c r="D12313" t="s">
        <v>752</v>
      </c>
      <c r="E12313">
        <v>24</v>
      </c>
    </row>
    <row r="12314" spans="1:5" ht="13.5" customHeight="1">
      <c r="A12314">
        <v>372.3</v>
      </c>
      <c r="B12314" t="str">
        <f t="shared" si="192"/>
        <v>372.3---25</v>
      </c>
      <c r="C12314" t="s">
        <v>826</v>
      </c>
      <c r="D12314" t="s">
        <v>1079</v>
      </c>
      <c r="E12314">
        <v>25</v>
      </c>
    </row>
    <row r="12315" spans="1:5" ht="13.5" customHeight="1">
      <c r="A12315">
        <v>372.3</v>
      </c>
      <c r="B12315" t="str">
        <f t="shared" si="192"/>
        <v>372.3---26</v>
      </c>
      <c r="C12315" t="s">
        <v>1005</v>
      </c>
      <c r="D12315" t="s">
        <v>1105</v>
      </c>
      <c r="E12315">
        <v>26</v>
      </c>
    </row>
    <row r="12316" spans="1:5" ht="13.5" customHeight="1">
      <c r="A12316">
        <v>372.3</v>
      </c>
      <c r="B12316" t="str">
        <f t="shared" si="192"/>
        <v>372.3---27</v>
      </c>
      <c r="C12316" t="s">
        <v>868</v>
      </c>
      <c r="D12316" t="s">
        <v>758</v>
      </c>
      <c r="E12316">
        <v>27</v>
      </c>
    </row>
    <row r="12317" spans="1:5" ht="13.5" customHeight="1">
      <c r="A12317">
        <v>372.3</v>
      </c>
      <c r="B12317" t="str">
        <f t="shared" si="192"/>
        <v>372.3---28</v>
      </c>
      <c r="C12317" t="s">
        <v>944</v>
      </c>
      <c r="D12317" t="s">
        <v>1144</v>
      </c>
      <c r="E12317">
        <v>28</v>
      </c>
    </row>
    <row r="12318" spans="1:5" ht="13.5" customHeight="1">
      <c r="A12318">
        <v>372.3</v>
      </c>
      <c r="B12318" t="str">
        <f t="shared" si="192"/>
        <v>372.3---29</v>
      </c>
      <c r="C12318" t="s">
        <v>838</v>
      </c>
      <c r="D12318" t="s">
        <v>1054</v>
      </c>
      <c r="E12318">
        <v>29</v>
      </c>
    </row>
    <row r="12319" spans="1:5" ht="13.5" customHeight="1">
      <c r="A12319">
        <v>372.3</v>
      </c>
      <c r="B12319" t="str">
        <f t="shared" si="192"/>
        <v>372.3---30</v>
      </c>
      <c r="C12319" t="s">
        <v>870</v>
      </c>
      <c r="D12319" t="s">
        <v>1344</v>
      </c>
      <c r="E12319">
        <v>30</v>
      </c>
    </row>
    <row r="12320" spans="1:5" ht="13.5" customHeight="1">
      <c r="A12320">
        <v>372.3</v>
      </c>
      <c r="B12320" t="str">
        <f t="shared" si="192"/>
        <v>372.3---31</v>
      </c>
      <c r="C12320" t="s">
        <v>773</v>
      </c>
      <c r="D12320" t="s">
        <v>1067</v>
      </c>
      <c r="E12320">
        <v>31</v>
      </c>
    </row>
    <row r="12321" spans="1:5" ht="13.5" customHeight="1">
      <c r="A12321">
        <v>372.3</v>
      </c>
      <c r="B12321" t="str">
        <f t="shared" si="192"/>
        <v>372.3---32</v>
      </c>
      <c r="C12321" t="s">
        <v>995</v>
      </c>
      <c r="D12321" t="s">
        <v>1296</v>
      </c>
      <c r="E12321">
        <v>32</v>
      </c>
    </row>
    <row r="12322" spans="1:5" ht="13.5" customHeight="1">
      <c r="A12322">
        <v>372.3</v>
      </c>
      <c r="B12322" t="str">
        <f t="shared" si="192"/>
        <v>372.3---33</v>
      </c>
      <c r="C12322" t="s">
        <v>5967</v>
      </c>
      <c r="D12322" t="s">
        <v>986</v>
      </c>
      <c r="E12322">
        <v>33</v>
      </c>
    </row>
    <row r="12323" spans="1:5" ht="13.5" customHeight="1">
      <c r="A12323">
        <v>372.3</v>
      </c>
      <c r="B12323" t="str">
        <f t="shared" si="192"/>
        <v>372.3---34</v>
      </c>
      <c r="C12323" t="s">
        <v>5968</v>
      </c>
      <c r="D12323" t="s">
        <v>988</v>
      </c>
      <c r="E12323">
        <v>34</v>
      </c>
    </row>
    <row r="12324" spans="1:5" ht="13.5" customHeight="1">
      <c r="A12324">
        <v>372.3</v>
      </c>
      <c r="B12324" t="str">
        <f t="shared" si="192"/>
        <v>372.3---35</v>
      </c>
      <c r="C12324" t="s">
        <v>5915</v>
      </c>
      <c r="D12324" t="s">
        <v>772</v>
      </c>
      <c r="E12324">
        <v>35</v>
      </c>
    </row>
    <row r="12325" spans="1:5" ht="13.5" customHeight="1">
      <c r="A12325">
        <v>372.3</v>
      </c>
      <c r="B12325" t="str">
        <f t="shared" si="192"/>
        <v>372.3---36</v>
      </c>
      <c r="C12325" t="s">
        <v>5917</v>
      </c>
      <c r="D12325" t="s">
        <v>789</v>
      </c>
      <c r="E12325">
        <v>36</v>
      </c>
    </row>
    <row r="12326" spans="1:5" ht="13.5" customHeight="1">
      <c r="A12326">
        <v>372.3</v>
      </c>
      <c r="B12326" t="str">
        <f t="shared" si="192"/>
        <v>372.3---37</v>
      </c>
      <c r="C12326" t="s">
        <v>5918</v>
      </c>
      <c r="D12326" t="s">
        <v>770</v>
      </c>
      <c r="E12326">
        <v>37</v>
      </c>
    </row>
    <row r="12327" spans="1:5" ht="13.5" customHeight="1">
      <c r="A12327">
        <v>372.3</v>
      </c>
      <c r="B12327" t="str">
        <f t="shared" si="192"/>
        <v>372.3---38</v>
      </c>
      <c r="C12327" t="s">
        <v>5963</v>
      </c>
      <c r="D12327" t="s">
        <v>937</v>
      </c>
      <c r="E12327">
        <v>38</v>
      </c>
    </row>
    <row r="12328" spans="1:5" ht="13.5" customHeight="1">
      <c r="A12328">
        <v>372.3</v>
      </c>
      <c r="B12328" t="str">
        <f t="shared" si="192"/>
        <v>372.3---39</v>
      </c>
      <c r="C12328" t="s">
        <v>5972</v>
      </c>
      <c r="D12328" t="s">
        <v>979</v>
      </c>
      <c r="E12328">
        <v>39</v>
      </c>
    </row>
    <row r="12329" spans="1:5" ht="13.5" customHeight="1">
      <c r="A12329">
        <v>372.3</v>
      </c>
      <c r="B12329" t="str">
        <f t="shared" si="192"/>
        <v>372.3---40</v>
      </c>
      <c r="C12329" t="s">
        <v>5984</v>
      </c>
      <c r="D12329" t="s">
        <v>1232</v>
      </c>
      <c r="E12329">
        <v>40</v>
      </c>
    </row>
    <row r="12330" spans="1:5" ht="13.5" customHeight="1">
      <c r="A12330">
        <v>372.3</v>
      </c>
      <c r="B12330" t="str">
        <f t="shared" si="192"/>
        <v>372.3---41</v>
      </c>
      <c r="C12330" t="s">
        <v>5985</v>
      </c>
      <c r="D12330" t="s">
        <v>1159</v>
      </c>
      <c r="E12330">
        <v>41</v>
      </c>
    </row>
    <row r="12331" spans="1:5" ht="13.5" customHeight="1">
      <c r="A12331">
        <v>372.3</v>
      </c>
      <c r="B12331" t="str">
        <f t="shared" si="192"/>
        <v>372.3---42</v>
      </c>
      <c r="C12331" t="s">
        <v>5956</v>
      </c>
      <c r="D12331" t="s">
        <v>917</v>
      </c>
      <c r="E12331">
        <v>42</v>
      </c>
    </row>
    <row r="12332" spans="1:5" ht="13.5" customHeight="1">
      <c r="A12332">
        <v>372.3</v>
      </c>
      <c r="B12332" t="str">
        <f t="shared" si="192"/>
        <v>372.3---43</v>
      </c>
      <c r="C12332" t="s">
        <v>5973</v>
      </c>
      <c r="D12332" t="s">
        <v>1158</v>
      </c>
      <c r="E12332">
        <v>43</v>
      </c>
    </row>
    <row r="12333" spans="1:5" ht="13.5" customHeight="1">
      <c r="A12333">
        <v>372.3</v>
      </c>
      <c r="B12333" t="str">
        <f t="shared" si="192"/>
        <v>372.3---44</v>
      </c>
      <c r="C12333" t="s">
        <v>5974</v>
      </c>
      <c r="D12333" t="s">
        <v>1049</v>
      </c>
      <c r="E12333">
        <v>44</v>
      </c>
    </row>
    <row r="12334" spans="1:5" ht="13.5" customHeight="1">
      <c r="A12334">
        <v>372.3</v>
      </c>
      <c r="B12334" t="str">
        <f t="shared" si="192"/>
        <v>372.3---45</v>
      </c>
      <c r="C12334" t="s">
        <v>5989</v>
      </c>
      <c r="D12334" t="s">
        <v>1185</v>
      </c>
      <c r="E12334">
        <v>45</v>
      </c>
    </row>
    <row r="12335" spans="1:5" ht="13.5" customHeight="1">
      <c r="A12335">
        <v>372.3</v>
      </c>
      <c r="B12335" t="str">
        <f t="shared" si="192"/>
        <v>372.3---46</v>
      </c>
      <c r="C12335" t="s">
        <v>5980</v>
      </c>
      <c r="D12335" t="s">
        <v>1124</v>
      </c>
      <c r="E12335">
        <v>46</v>
      </c>
    </row>
    <row r="12336" spans="1:5" ht="13.5" customHeight="1">
      <c r="A12336">
        <v>372.3</v>
      </c>
      <c r="B12336" t="str">
        <f t="shared" si="192"/>
        <v>372.3---47</v>
      </c>
      <c r="C12336" t="s">
        <v>5981</v>
      </c>
      <c r="D12336" t="s">
        <v>1225</v>
      </c>
      <c r="E12336">
        <v>47</v>
      </c>
    </row>
    <row r="12337" spans="1:5" ht="13.5" customHeight="1">
      <c r="A12337">
        <v>372.4</v>
      </c>
      <c r="B12337" t="str">
        <f t="shared" si="192"/>
        <v>372.4---1</v>
      </c>
      <c r="C12337" t="s">
        <v>4216</v>
      </c>
      <c r="D12337" t="s">
        <v>1024</v>
      </c>
      <c r="E12337">
        <v>1</v>
      </c>
    </row>
    <row r="12338" spans="1:5" ht="13.5" customHeight="1">
      <c r="A12338">
        <v>372.4</v>
      </c>
      <c r="B12338" t="str">
        <f t="shared" si="192"/>
        <v>372.4---2</v>
      </c>
      <c r="C12338" t="s">
        <v>4216</v>
      </c>
      <c r="D12338" t="s">
        <v>748</v>
      </c>
      <c r="E12338">
        <v>2</v>
      </c>
    </row>
    <row r="12339" spans="1:5" ht="13.5" customHeight="1">
      <c r="A12339">
        <v>372.4</v>
      </c>
      <c r="B12339" t="str">
        <f t="shared" si="192"/>
        <v>372.4---3</v>
      </c>
      <c r="C12339" t="s">
        <v>4263</v>
      </c>
      <c r="D12339" t="s">
        <v>1047</v>
      </c>
      <c r="E12339">
        <v>3</v>
      </c>
    </row>
    <row r="12340" spans="1:5" ht="13.5" customHeight="1">
      <c r="A12340">
        <v>372.4</v>
      </c>
      <c r="B12340" t="str">
        <f t="shared" si="192"/>
        <v>372.4---4</v>
      </c>
      <c r="C12340" t="s">
        <v>4238</v>
      </c>
      <c r="D12340" t="s">
        <v>1143</v>
      </c>
      <c r="E12340">
        <v>4</v>
      </c>
    </row>
    <row r="12341" spans="1:5" ht="13.5" customHeight="1">
      <c r="A12341">
        <v>372.4</v>
      </c>
      <c r="B12341" t="str">
        <f t="shared" si="192"/>
        <v>372.4---5</v>
      </c>
      <c r="C12341" t="s">
        <v>4220</v>
      </c>
      <c r="D12341" t="s">
        <v>1061</v>
      </c>
      <c r="E12341">
        <v>5</v>
      </c>
    </row>
    <row r="12342" spans="1:5" ht="13.5" customHeight="1">
      <c r="A12342">
        <v>372.4</v>
      </c>
      <c r="B12342" t="str">
        <f t="shared" si="192"/>
        <v>372.4---6</v>
      </c>
      <c r="C12342" t="s">
        <v>4228</v>
      </c>
      <c r="D12342" t="s">
        <v>1049</v>
      </c>
      <c r="E12342">
        <v>6</v>
      </c>
    </row>
    <row r="12343" spans="1:5" ht="13.5" customHeight="1">
      <c r="A12343">
        <v>372.4</v>
      </c>
      <c r="B12343" t="str">
        <f t="shared" si="192"/>
        <v>372.4---7</v>
      </c>
      <c r="C12343" t="s">
        <v>4223</v>
      </c>
      <c r="D12343" t="s">
        <v>992</v>
      </c>
      <c r="E12343">
        <v>7</v>
      </c>
    </row>
    <row r="12344" spans="1:5" ht="13.5" customHeight="1">
      <c r="A12344">
        <v>372.4</v>
      </c>
      <c r="B12344" t="str">
        <f t="shared" si="192"/>
        <v>372.4---8</v>
      </c>
      <c r="C12344" t="s">
        <v>4276</v>
      </c>
      <c r="D12344" t="s">
        <v>1328</v>
      </c>
      <c r="E12344">
        <v>8</v>
      </c>
    </row>
    <row r="12345" spans="1:5" ht="13.5" customHeight="1">
      <c r="A12345">
        <v>372.4</v>
      </c>
      <c r="B12345" t="str">
        <f t="shared" si="192"/>
        <v>372.4---9</v>
      </c>
      <c r="C12345" t="s">
        <v>4259</v>
      </c>
      <c r="D12345" t="s">
        <v>1144</v>
      </c>
      <c r="E12345">
        <v>9</v>
      </c>
    </row>
    <row r="12346" spans="1:5" ht="13.5" customHeight="1">
      <c r="A12346">
        <v>372.4</v>
      </c>
      <c r="B12346" t="str">
        <f t="shared" si="192"/>
        <v>372.4---10</v>
      </c>
      <c r="C12346" t="s">
        <v>4254</v>
      </c>
      <c r="D12346" t="s">
        <v>772</v>
      </c>
      <c r="E12346">
        <v>10</v>
      </c>
    </row>
    <row r="12347" spans="1:5" ht="13.5" customHeight="1">
      <c r="A12347">
        <v>372.4</v>
      </c>
      <c r="B12347" t="str">
        <f t="shared" si="192"/>
        <v>372.4---11</v>
      </c>
      <c r="C12347" t="s">
        <v>4235</v>
      </c>
      <c r="D12347" t="s">
        <v>1232</v>
      </c>
      <c r="E12347">
        <v>11</v>
      </c>
    </row>
    <row r="12348" spans="1:5" ht="13.5" customHeight="1">
      <c r="A12348">
        <v>372.4</v>
      </c>
      <c r="B12348" t="str">
        <f t="shared" si="192"/>
        <v>372.4---12</v>
      </c>
      <c r="C12348" t="s">
        <v>4236</v>
      </c>
      <c r="D12348" t="s">
        <v>1053</v>
      </c>
      <c r="E12348">
        <v>12</v>
      </c>
    </row>
    <row r="12349" spans="1:5" ht="13.5" customHeight="1">
      <c r="A12349">
        <v>372.4</v>
      </c>
      <c r="B12349" t="str">
        <f t="shared" si="192"/>
        <v>372.4---13</v>
      </c>
      <c r="C12349" t="s">
        <v>4277</v>
      </c>
      <c r="D12349" t="s">
        <v>979</v>
      </c>
      <c r="E12349">
        <v>13</v>
      </c>
    </row>
    <row r="12350" spans="1:5" ht="13.5" customHeight="1">
      <c r="A12350">
        <v>372.4</v>
      </c>
      <c r="B12350" t="str">
        <f t="shared" si="192"/>
        <v>372.4---14</v>
      </c>
      <c r="C12350" t="s">
        <v>887</v>
      </c>
      <c r="D12350" t="s">
        <v>992</v>
      </c>
      <c r="E12350">
        <v>14</v>
      </c>
    </row>
    <row r="12351" spans="1:5" ht="13.5" customHeight="1">
      <c r="A12351">
        <v>372.4</v>
      </c>
      <c r="B12351" t="str">
        <f t="shared" si="192"/>
        <v>372.4---15</v>
      </c>
      <c r="C12351" t="s">
        <v>739</v>
      </c>
      <c r="D12351" t="s">
        <v>736</v>
      </c>
      <c r="E12351">
        <v>15</v>
      </c>
    </row>
    <row r="12352" spans="1:5" ht="13.5" customHeight="1">
      <c r="A12352">
        <v>372.4</v>
      </c>
      <c r="B12352" t="str">
        <f t="shared" si="192"/>
        <v>372.4---16</v>
      </c>
      <c r="C12352" t="s">
        <v>888</v>
      </c>
      <c r="D12352" t="s">
        <v>1073</v>
      </c>
      <c r="E12352">
        <v>16</v>
      </c>
    </row>
    <row r="12353" spans="1:5" ht="13.5" customHeight="1">
      <c r="A12353">
        <v>372.4</v>
      </c>
      <c r="B12353" t="str">
        <f t="shared" si="192"/>
        <v>372.4---17</v>
      </c>
      <c r="C12353" t="s">
        <v>743</v>
      </c>
      <c r="D12353" t="s">
        <v>754</v>
      </c>
      <c r="E12353">
        <v>17</v>
      </c>
    </row>
    <row r="12354" spans="1:5" ht="13.5" customHeight="1">
      <c r="A12354">
        <v>372.4</v>
      </c>
      <c r="B12354" t="str">
        <f t="shared" si="192"/>
        <v>372.4---18</v>
      </c>
      <c r="C12354" t="s">
        <v>915</v>
      </c>
      <c r="D12354" t="s">
        <v>939</v>
      </c>
      <c r="E12354">
        <v>18</v>
      </c>
    </row>
    <row r="12355" spans="1:5" ht="13.5" customHeight="1">
      <c r="A12355">
        <v>372.4</v>
      </c>
      <c r="B12355" t="str">
        <f t="shared" ref="B12355:B12418" si="193">A12355&amp;"---"&amp;E12355</f>
        <v>372.4---19</v>
      </c>
      <c r="C12355" t="s">
        <v>987</v>
      </c>
      <c r="D12355" t="s">
        <v>1263</v>
      </c>
      <c r="E12355">
        <v>19</v>
      </c>
    </row>
    <row r="12356" spans="1:5" ht="13.5" customHeight="1">
      <c r="A12356">
        <v>372.4</v>
      </c>
      <c r="B12356" t="str">
        <f t="shared" si="193"/>
        <v>372.4---20</v>
      </c>
      <c r="C12356" t="s">
        <v>989</v>
      </c>
      <c r="D12356" t="s">
        <v>738</v>
      </c>
      <c r="E12356">
        <v>20</v>
      </c>
    </row>
    <row r="12357" spans="1:5" ht="13.5" customHeight="1">
      <c r="A12357">
        <v>372.4</v>
      </c>
      <c r="B12357" t="str">
        <f t="shared" si="193"/>
        <v>372.4---21</v>
      </c>
      <c r="C12357" t="s">
        <v>1074</v>
      </c>
      <c r="D12357" t="s">
        <v>880</v>
      </c>
      <c r="E12357">
        <v>21</v>
      </c>
    </row>
    <row r="12358" spans="1:5" ht="13.5" customHeight="1">
      <c r="A12358">
        <v>372.4</v>
      </c>
      <c r="B12358" t="str">
        <f t="shared" si="193"/>
        <v>372.4---22</v>
      </c>
      <c r="C12358" t="s">
        <v>1019</v>
      </c>
      <c r="D12358" t="s">
        <v>734</v>
      </c>
      <c r="E12358">
        <v>22</v>
      </c>
    </row>
    <row r="12359" spans="1:5" ht="13.5" customHeight="1">
      <c r="A12359">
        <v>372.4</v>
      </c>
      <c r="B12359" t="str">
        <f t="shared" si="193"/>
        <v>372.4---23</v>
      </c>
      <c r="C12359" t="s">
        <v>822</v>
      </c>
      <c r="D12359" t="s">
        <v>833</v>
      </c>
      <c r="E12359">
        <v>23</v>
      </c>
    </row>
    <row r="12360" spans="1:5" ht="13.5" customHeight="1">
      <c r="A12360">
        <v>372.4</v>
      </c>
      <c r="B12360" t="str">
        <f t="shared" si="193"/>
        <v>372.4---24</v>
      </c>
      <c r="C12360" t="s">
        <v>824</v>
      </c>
      <c r="D12360" t="s">
        <v>752</v>
      </c>
      <c r="E12360">
        <v>24</v>
      </c>
    </row>
    <row r="12361" spans="1:5" ht="13.5" customHeight="1">
      <c r="A12361">
        <v>372.4</v>
      </c>
      <c r="B12361" t="str">
        <f t="shared" si="193"/>
        <v>372.4---25</v>
      </c>
      <c r="C12361" t="s">
        <v>826</v>
      </c>
      <c r="D12361" t="s">
        <v>1079</v>
      </c>
      <c r="E12361">
        <v>25</v>
      </c>
    </row>
    <row r="12362" spans="1:5" ht="13.5" customHeight="1">
      <c r="A12362">
        <v>372.4</v>
      </c>
      <c r="B12362" t="str">
        <f t="shared" si="193"/>
        <v>372.4---26</v>
      </c>
      <c r="C12362" t="s">
        <v>1005</v>
      </c>
      <c r="D12362" t="s">
        <v>1105</v>
      </c>
      <c r="E12362">
        <v>26</v>
      </c>
    </row>
    <row r="12363" spans="1:5" ht="13.5" customHeight="1">
      <c r="A12363">
        <v>372.4</v>
      </c>
      <c r="B12363" t="str">
        <f t="shared" si="193"/>
        <v>372.4---27</v>
      </c>
      <c r="C12363" t="s">
        <v>868</v>
      </c>
      <c r="D12363" t="s">
        <v>758</v>
      </c>
      <c r="E12363">
        <v>27</v>
      </c>
    </row>
    <row r="12364" spans="1:5" ht="13.5" customHeight="1">
      <c r="A12364">
        <v>372.4</v>
      </c>
      <c r="B12364" t="str">
        <f t="shared" si="193"/>
        <v>372.4---28</v>
      </c>
      <c r="C12364" t="s">
        <v>944</v>
      </c>
      <c r="D12364" t="s">
        <v>1144</v>
      </c>
      <c r="E12364">
        <v>28</v>
      </c>
    </row>
    <row r="12365" spans="1:5" ht="13.5" customHeight="1">
      <c r="A12365">
        <v>372.4</v>
      </c>
      <c r="B12365" t="str">
        <f t="shared" si="193"/>
        <v>372.4---29</v>
      </c>
      <c r="C12365" t="s">
        <v>838</v>
      </c>
      <c r="D12365" t="s">
        <v>1054</v>
      </c>
      <c r="E12365">
        <v>29</v>
      </c>
    </row>
    <row r="12366" spans="1:5" ht="13.5" customHeight="1">
      <c r="A12366">
        <v>372.4</v>
      </c>
      <c r="B12366" t="str">
        <f t="shared" si="193"/>
        <v>372.4---30</v>
      </c>
      <c r="C12366" t="s">
        <v>870</v>
      </c>
      <c r="D12366" t="s">
        <v>1344</v>
      </c>
      <c r="E12366">
        <v>30</v>
      </c>
    </row>
    <row r="12367" spans="1:5" ht="13.5" customHeight="1">
      <c r="A12367">
        <v>372.4</v>
      </c>
      <c r="B12367" t="str">
        <f t="shared" si="193"/>
        <v>372.4---31</v>
      </c>
      <c r="C12367" t="s">
        <v>773</v>
      </c>
      <c r="D12367" t="s">
        <v>1067</v>
      </c>
      <c r="E12367">
        <v>31</v>
      </c>
    </row>
    <row r="12368" spans="1:5" ht="13.5" customHeight="1">
      <c r="A12368">
        <v>372.4</v>
      </c>
      <c r="B12368" t="str">
        <f t="shared" si="193"/>
        <v>372.4---32</v>
      </c>
      <c r="C12368" t="s">
        <v>995</v>
      </c>
      <c r="D12368" t="s">
        <v>1296</v>
      </c>
      <c r="E12368">
        <v>32</v>
      </c>
    </row>
    <row r="12369" spans="1:5" ht="13.5" customHeight="1">
      <c r="A12369">
        <v>372.4</v>
      </c>
      <c r="B12369" t="str">
        <f t="shared" si="193"/>
        <v>372.4---33</v>
      </c>
      <c r="C12369" t="s">
        <v>5967</v>
      </c>
      <c r="D12369" t="s">
        <v>986</v>
      </c>
      <c r="E12369">
        <v>33</v>
      </c>
    </row>
    <row r="12370" spans="1:5" ht="13.5" customHeight="1">
      <c r="A12370">
        <v>372.4</v>
      </c>
      <c r="B12370" t="str">
        <f t="shared" si="193"/>
        <v>372.4---34</v>
      </c>
      <c r="C12370" t="s">
        <v>5968</v>
      </c>
      <c r="D12370" t="s">
        <v>988</v>
      </c>
      <c r="E12370">
        <v>34</v>
      </c>
    </row>
    <row r="12371" spans="1:5" ht="13.5" customHeight="1">
      <c r="A12371">
        <v>372.4</v>
      </c>
      <c r="B12371" t="str">
        <f t="shared" si="193"/>
        <v>372.4---35</v>
      </c>
      <c r="C12371" t="s">
        <v>5915</v>
      </c>
      <c r="D12371" t="s">
        <v>772</v>
      </c>
      <c r="E12371">
        <v>35</v>
      </c>
    </row>
    <row r="12372" spans="1:5" ht="13.5" customHeight="1">
      <c r="A12372">
        <v>372.4</v>
      </c>
      <c r="B12372" t="str">
        <f t="shared" si="193"/>
        <v>372.4---36</v>
      </c>
      <c r="C12372" t="s">
        <v>5917</v>
      </c>
      <c r="D12372" t="s">
        <v>789</v>
      </c>
      <c r="E12372">
        <v>36</v>
      </c>
    </row>
    <row r="12373" spans="1:5" ht="13.5" customHeight="1">
      <c r="A12373">
        <v>372.4</v>
      </c>
      <c r="B12373" t="str">
        <f t="shared" si="193"/>
        <v>372.4---37</v>
      </c>
      <c r="C12373" t="s">
        <v>5918</v>
      </c>
      <c r="D12373" t="s">
        <v>770</v>
      </c>
      <c r="E12373">
        <v>37</v>
      </c>
    </row>
    <row r="12374" spans="1:5" ht="13.5" customHeight="1">
      <c r="A12374">
        <v>372.4</v>
      </c>
      <c r="B12374" t="str">
        <f t="shared" si="193"/>
        <v>372.4---38</v>
      </c>
      <c r="C12374" t="s">
        <v>5963</v>
      </c>
      <c r="D12374" t="s">
        <v>937</v>
      </c>
      <c r="E12374">
        <v>38</v>
      </c>
    </row>
    <row r="12375" spans="1:5" ht="13.5" customHeight="1">
      <c r="A12375">
        <v>372.4</v>
      </c>
      <c r="B12375" t="str">
        <f t="shared" si="193"/>
        <v>372.4---39</v>
      </c>
      <c r="C12375" t="s">
        <v>5972</v>
      </c>
      <c r="D12375" t="s">
        <v>979</v>
      </c>
      <c r="E12375">
        <v>39</v>
      </c>
    </row>
    <row r="12376" spans="1:5" ht="13.5" customHeight="1">
      <c r="A12376">
        <v>372.4</v>
      </c>
      <c r="B12376" t="str">
        <f t="shared" si="193"/>
        <v>372.4---40</v>
      </c>
      <c r="C12376" t="s">
        <v>5984</v>
      </c>
      <c r="D12376" t="s">
        <v>1232</v>
      </c>
      <c r="E12376">
        <v>40</v>
      </c>
    </row>
    <row r="12377" spans="1:5" ht="13.5" customHeight="1">
      <c r="A12377">
        <v>372.4</v>
      </c>
      <c r="B12377" t="str">
        <f t="shared" si="193"/>
        <v>372.4---41</v>
      </c>
      <c r="C12377" t="s">
        <v>5985</v>
      </c>
      <c r="D12377" t="s">
        <v>1159</v>
      </c>
      <c r="E12377">
        <v>41</v>
      </c>
    </row>
    <row r="12378" spans="1:5" ht="13.5" customHeight="1">
      <c r="A12378">
        <v>372.4</v>
      </c>
      <c r="B12378" t="str">
        <f t="shared" si="193"/>
        <v>372.4---42</v>
      </c>
      <c r="C12378" t="s">
        <v>5956</v>
      </c>
      <c r="D12378" t="s">
        <v>917</v>
      </c>
      <c r="E12378">
        <v>42</v>
      </c>
    </row>
    <row r="12379" spans="1:5" ht="13.5" customHeight="1">
      <c r="A12379">
        <v>372.4</v>
      </c>
      <c r="B12379" t="str">
        <f t="shared" si="193"/>
        <v>372.4---43</v>
      </c>
      <c r="C12379" t="s">
        <v>5973</v>
      </c>
      <c r="D12379" t="s">
        <v>1158</v>
      </c>
      <c r="E12379">
        <v>43</v>
      </c>
    </row>
    <row r="12380" spans="1:5" ht="13.5" customHeight="1">
      <c r="A12380">
        <v>372.4</v>
      </c>
      <c r="B12380" t="str">
        <f t="shared" si="193"/>
        <v>372.4---44</v>
      </c>
      <c r="C12380" t="s">
        <v>5974</v>
      </c>
      <c r="D12380" t="s">
        <v>1049</v>
      </c>
      <c r="E12380">
        <v>44</v>
      </c>
    </row>
    <row r="12381" spans="1:5" ht="13.5" customHeight="1">
      <c r="A12381">
        <v>372.4</v>
      </c>
      <c r="B12381" t="str">
        <f t="shared" si="193"/>
        <v>372.4---45</v>
      </c>
      <c r="C12381" t="s">
        <v>5989</v>
      </c>
      <c r="D12381" t="s">
        <v>1185</v>
      </c>
      <c r="E12381">
        <v>45</v>
      </c>
    </row>
    <row r="12382" spans="1:5" ht="13.5" customHeight="1">
      <c r="A12382">
        <v>372.4</v>
      </c>
      <c r="B12382" t="str">
        <f t="shared" si="193"/>
        <v>372.4---46</v>
      </c>
      <c r="C12382" t="s">
        <v>5980</v>
      </c>
      <c r="D12382" t="s">
        <v>1124</v>
      </c>
      <c r="E12382">
        <v>46</v>
      </c>
    </row>
    <row r="12383" spans="1:5" ht="13.5" customHeight="1">
      <c r="A12383">
        <v>372.4</v>
      </c>
      <c r="B12383" t="str">
        <f t="shared" si="193"/>
        <v>372.4---47</v>
      </c>
      <c r="C12383" t="s">
        <v>5981</v>
      </c>
      <c r="D12383" t="s">
        <v>1225</v>
      </c>
      <c r="E12383">
        <v>47</v>
      </c>
    </row>
    <row r="12384" spans="1:5" ht="13.5" customHeight="1">
      <c r="A12384">
        <v>372.5</v>
      </c>
      <c r="B12384" t="str">
        <f t="shared" si="193"/>
        <v>372.5---1</v>
      </c>
      <c r="C12384" t="s">
        <v>4216</v>
      </c>
      <c r="D12384" t="s">
        <v>1024</v>
      </c>
      <c r="E12384">
        <v>1</v>
      </c>
    </row>
    <row r="12385" spans="1:5" ht="13.5" customHeight="1">
      <c r="A12385">
        <v>372.5</v>
      </c>
      <c r="B12385" t="str">
        <f t="shared" si="193"/>
        <v>372.5---2</v>
      </c>
      <c r="C12385" t="s">
        <v>4216</v>
      </c>
      <c r="D12385" t="s">
        <v>748</v>
      </c>
      <c r="E12385">
        <v>2</v>
      </c>
    </row>
    <row r="12386" spans="1:5" ht="13.5" customHeight="1">
      <c r="A12386">
        <v>372.5</v>
      </c>
      <c r="B12386" t="str">
        <f t="shared" si="193"/>
        <v>372.5---3</v>
      </c>
      <c r="C12386" t="s">
        <v>4263</v>
      </c>
      <c r="D12386" t="s">
        <v>1047</v>
      </c>
      <c r="E12386">
        <v>3</v>
      </c>
    </row>
    <row r="12387" spans="1:5" ht="13.5" customHeight="1">
      <c r="A12387">
        <v>372.5</v>
      </c>
      <c r="B12387" t="str">
        <f t="shared" si="193"/>
        <v>372.5---4</v>
      </c>
      <c r="C12387" t="s">
        <v>4238</v>
      </c>
      <c r="D12387" t="s">
        <v>1143</v>
      </c>
      <c r="E12387">
        <v>4</v>
      </c>
    </row>
    <row r="12388" spans="1:5" ht="13.5" customHeight="1">
      <c r="A12388">
        <v>372.5</v>
      </c>
      <c r="B12388" t="str">
        <f t="shared" si="193"/>
        <v>372.5---5</v>
      </c>
      <c r="C12388" t="s">
        <v>4220</v>
      </c>
      <c r="D12388" t="s">
        <v>1061</v>
      </c>
      <c r="E12388">
        <v>5</v>
      </c>
    </row>
    <row r="12389" spans="1:5" ht="13.5" customHeight="1">
      <c r="A12389">
        <v>372.5</v>
      </c>
      <c r="B12389" t="str">
        <f t="shared" si="193"/>
        <v>372.5---6</v>
      </c>
      <c r="C12389" t="s">
        <v>4228</v>
      </c>
      <c r="D12389" t="s">
        <v>1049</v>
      </c>
      <c r="E12389">
        <v>6</v>
      </c>
    </row>
    <row r="12390" spans="1:5" ht="13.5" customHeight="1">
      <c r="A12390">
        <v>372.5</v>
      </c>
      <c r="B12390" t="str">
        <f t="shared" si="193"/>
        <v>372.5---7</v>
      </c>
      <c r="C12390" t="s">
        <v>4223</v>
      </c>
      <c r="D12390" t="s">
        <v>992</v>
      </c>
      <c r="E12390">
        <v>7</v>
      </c>
    </row>
    <row r="12391" spans="1:5" ht="13.5" customHeight="1">
      <c r="A12391">
        <v>372.5</v>
      </c>
      <c r="B12391" t="str">
        <f t="shared" si="193"/>
        <v>372.5---8</v>
      </c>
      <c r="C12391" t="s">
        <v>4276</v>
      </c>
      <c r="D12391" t="s">
        <v>1328</v>
      </c>
      <c r="E12391">
        <v>8</v>
      </c>
    </row>
    <row r="12392" spans="1:5" ht="13.5" customHeight="1">
      <c r="A12392">
        <v>372.5</v>
      </c>
      <c r="B12392" t="str">
        <f t="shared" si="193"/>
        <v>372.5---9</v>
      </c>
      <c r="C12392" t="s">
        <v>4259</v>
      </c>
      <c r="D12392" t="s">
        <v>1144</v>
      </c>
      <c r="E12392">
        <v>9</v>
      </c>
    </row>
    <row r="12393" spans="1:5" ht="13.5" customHeight="1">
      <c r="A12393">
        <v>372.5</v>
      </c>
      <c r="B12393" t="str">
        <f t="shared" si="193"/>
        <v>372.5---10</v>
      </c>
      <c r="C12393" t="s">
        <v>4254</v>
      </c>
      <c r="D12393" t="s">
        <v>772</v>
      </c>
      <c r="E12393">
        <v>10</v>
      </c>
    </row>
    <row r="12394" spans="1:5" ht="13.5" customHeight="1">
      <c r="A12394">
        <v>372.5</v>
      </c>
      <c r="B12394" t="str">
        <f t="shared" si="193"/>
        <v>372.5---11</v>
      </c>
      <c r="C12394" t="s">
        <v>4235</v>
      </c>
      <c r="D12394" t="s">
        <v>1232</v>
      </c>
      <c r="E12394">
        <v>11</v>
      </c>
    </row>
    <row r="12395" spans="1:5" ht="13.5" customHeight="1">
      <c r="A12395">
        <v>372.5</v>
      </c>
      <c r="B12395" t="str">
        <f t="shared" si="193"/>
        <v>372.5---12</v>
      </c>
      <c r="C12395" t="s">
        <v>4236</v>
      </c>
      <c r="D12395" t="s">
        <v>1053</v>
      </c>
      <c r="E12395">
        <v>12</v>
      </c>
    </row>
    <row r="12396" spans="1:5" ht="13.5" customHeight="1">
      <c r="A12396">
        <v>372.5</v>
      </c>
      <c r="B12396" t="str">
        <f t="shared" si="193"/>
        <v>372.5---13</v>
      </c>
      <c r="C12396" t="s">
        <v>4277</v>
      </c>
      <c r="D12396" t="s">
        <v>979</v>
      </c>
      <c r="E12396">
        <v>13</v>
      </c>
    </row>
    <row r="12397" spans="1:5" ht="13.5" customHeight="1">
      <c r="A12397">
        <v>372.5</v>
      </c>
      <c r="B12397" t="str">
        <f t="shared" si="193"/>
        <v>372.5---14</v>
      </c>
      <c r="C12397" t="s">
        <v>887</v>
      </c>
      <c r="D12397" t="s">
        <v>992</v>
      </c>
      <c r="E12397">
        <v>14</v>
      </c>
    </row>
    <row r="12398" spans="1:5" ht="13.5" customHeight="1">
      <c r="A12398">
        <v>372.5</v>
      </c>
      <c r="B12398" t="str">
        <f t="shared" si="193"/>
        <v>372.5---15</v>
      </c>
      <c r="C12398" t="s">
        <v>739</v>
      </c>
      <c r="D12398" t="s">
        <v>736</v>
      </c>
      <c r="E12398">
        <v>15</v>
      </c>
    </row>
    <row r="12399" spans="1:5" ht="13.5" customHeight="1">
      <c r="A12399">
        <v>372.5</v>
      </c>
      <c r="B12399" t="str">
        <f t="shared" si="193"/>
        <v>372.5---16</v>
      </c>
      <c r="C12399" t="s">
        <v>888</v>
      </c>
      <c r="D12399" t="s">
        <v>1073</v>
      </c>
      <c r="E12399">
        <v>16</v>
      </c>
    </row>
    <row r="12400" spans="1:5" ht="13.5" customHeight="1">
      <c r="A12400">
        <v>372.5</v>
      </c>
      <c r="B12400" t="str">
        <f t="shared" si="193"/>
        <v>372.5---17</v>
      </c>
      <c r="C12400" t="s">
        <v>743</v>
      </c>
      <c r="D12400" t="s">
        <v>754</v>
      </c>
      <c r="E12400">
        <v>17</v>
      </c>
    </row>
    <row r="12401" spans="1:5" ht="13.5" customHeight="1">
      <c r="A12401">
        <v>372.5</v>
      </c>
      <c r="B12401" t="str">
        <f t="shared" si="193"/>
        <v>372.5---18</v>
      </c>
      <c r="C12401" t="s">
        <v>915</v>
      </c>
      <c r="D12401" t="s">
        <v>939</v>
      </c>
      <c r="E12401">
        <v>18</v>
      </c>
    </row>
    <row r="12402" spans="1:5" ht="13.5" customHeight="1">
      <c r="A12402">
        <v>372.5</v>
      </c>
      <c r="B12402" t="str">
        <f t="shared" si="193"/>
        <v>372.5---19</v>
      </c>
      <c r="C12402" t="s">
        <v>987</v>
      </c>
      <c r="D12402" t="s">
        <v>1263</v>
      </c>
      <c r="E12402">
        <v>19</v>
      </c>
    </row>
    <row r="12403" spans="1:5" ht="13.5" customHeight="1">
      <c r="A12403">
        <v>372.5</v>
      </c>
      <c r="B12403" t="str">
        <f t="shared" si="193"/>
        <v>372.5---20</v>
      </c>
      <c r="C12403" t="s">
        <v>989</v>
      </c>
      <c r="D12403" t="s">
        <v>738</v>
      </c>
      <c r="E12403">
        <v>20</v>
      </c>
    </row>
    <row r="12404" spans="1:5" ht="13.5" customHeight="1">
      <c r="A12404">
        <v>372.5</v>
      </c>
      <c r="B12404" t="str">
        <f t="shared" si="193"/>
        <v>372.5---21</v>
      </c>
      <c r="C12404" t="s">
        <v>1074</v>
      </c>
      <c r="D12404" t="s">
        <v>880</v>
      </c>
      <c r="E12404">
        <v>21</v>
      </c>
    </row>
    <row r="12405" spans="1:5" ht="13.5" customHeight="1">
      <c r="A12405">
        <v>372.5</v>
      </c>
      <c r="B12405" t="str">
        <f t="shared" si="193"/>
        <v>372.5---22</v>
      </c>
      <c r="C12405" t="s">
        <v>1019</v>
      </c>
      <c r="D12405" t="s">
        <v>734</v>
      </c>
      <c r="E12405">
        <v>22</v>
      </c>
    </row>
    <row r="12406" spans="1:5" ht="13.5" customHeight="1">
      <c r="A12406">
        <v>372.5</v>
      </c>
      <c r="B12406" t="str">
        <f t="shared" si="193"/>
        <v>372.5---23</v>
      </c>
      <c r="C12406" t="s">
        <v>822</v>
      </c>
      <c r="D12406" t="s">
        <v>833</v>
      </c>
      <c r="E12406">
        <v>23</v>
      </c>
    </row>
    <row r="12407" spans="1:5" ht="13.5" customHeight="1">
      <c r="A12407">
        <v>372.5</v>
      </c>
      <c r="B12407" t="str">
        <f t="shared" si="193"/>
        <v>372.5---24</v>
      </c>
      <c r="C12407" t="s">
        <v>824</v>
      </c>
      <c r="D12407" t="s">
        <v>752</v>
      </c>
      <c r="E12407">
        <v>24</v>
      </c>
    </row>
    <row r="12408" spans="1:5" ht="13.5" customHeight="1">
      <c r="A12408">
        <v>372.5</v>
      </c>
      <c r="B12408" t="str">
        <f t="shared" si="193"/>
        <v>372.5---25</v>
      </c>
      <c r="C12408" t="s">
        <v>826</v>
      </c>
      <c r="D12408" t="s">
        <v>1079</v>
      </c>
      <c r="E12408">
        <v>25</v>
      </c>
    </row>
    <row r="12409" spans="1:5" ht="13.5" customHeight="1">
      <c r="A12409">
        <v>372.5</v>
      </c>
      <c r="B12409" t="str">
        <f t="shared" si="193"/>
        <v>372.5---26</v>
      </c>
      <c r="C12409" t="s">
        <v>1005</v>
      </c>
      <c r="D12409" t="s">
        <v>1105</v>
      </c>
      <c r="E12409">
        <v>26</v>
      </c>
    </row>
    <row r="12410" spans="1:5" ht="13.5" customHeight="1">
      <c r="A12410">
        <v>372.5</v>
      </c>
      <c r="B12410" t="str">
        <f t="shared" si="193"/>
        <v>372.5---27</v>
      </c>
      <c r="C12410" t="s">
        <v>868</v>
      </c>
      <c r="D12410" t="s">
        <v>758</v>
      </c>
      <c r="E12410">
        <v>27</v>
      </c>
    </row>
    <row r="12411" spans="1:5" ht="13.5" customHeight="1">
      <c r="A12411">
        <v>372.5</v>
      </c>
      <c r="B12411" t="str">
        <f t="shared" si="193"/>
        <v>372.5---28</v>
      </c>
      <c r="C12411" t="s">
        <v>944</v>
      </c>
      <c r="D12411" t="s">
        <v>1144</v>
      </c>
      <c r="E12411">
        <v>28</v>
      </c>
    </row>
    <row r="12412" spans="1:5" ht="13.5" customHeight="1">
      <c r="A12412">
        <v>372.5</v>
      </c>
      <c r="B12412" t="str">
        <f t="shared" si="193"/>
        <v>372.5---29</v>
      </c>
      <c r="C12412" t="s">
        <v>838</v>
      </c>
      <c r="D12412" t="s">
        <v>1054</v>
      </c>
      <c r="E12412">
        <v>29</v>
      </c>
    </row>
    <row r="12413" spans="1:5" ht="13.5" customHeight="1">
      <c r="A12413">
        <v>372.5</v>
      </c>
      <c r="B12413" t="str">
        <f t="shared" si="193"/>
        <v>372.5---30</v>
      </c>
      <c r="C12413" t="s">
        <v>870</v>
      </c>
      <c r="D12413" t="s">
        <v>1344</v>
      </c>
      <c r="E12413">
        <v>30</v>
      </c>
    </row>
    <row r="12414" spans="1:5" ht="13.5" customHeight="1">
      <c r="A12414">
        <v>372.5</v>
      </c>
      <c r="B12414" t="str">
        <f t="shared" si="193"/>
        <v>372.5---31</v>
      </c>
      <c r="C12414" t="s">
        <v>773</v>
      </c>
      <c r="D12414" t="s">
        <v>1067</v>
      </c>
      <c r="E12414">
        <v>31</v>
      </c>
    </row>
    <row r="12415" spans="1:5" ht="13.5" customHeight="1">
      <c r="A12415">
        <v>372.5</v>
      </c>
      <c r="B12415" t="str">
        <f t="shared" si="193"/>
        <v>372.5---32</v>
      </c>
      <c r="C12415" t="s">
        <v>995</v>
      </c>
      <c r="D12415" t="s">
        <v>1296</v>
      </c>
      <c r="E12415">
        <v>32</v>
      </c>
    </row>
    <row r="12416" spans="1:5" ht="13.5" customHeight="1">
      <c r="A12416">
        <v>372.5</v>
      </c>
      <c r="B12416" t="str">
        <f t="shared" si="193"/>
        <v>372.5---33</v>
      </c>
      <c r="C12416" t="s">
        <v>5967</v>
      </c>
      <c r="D12416" t="s">
        <v>986</v>
      </c>
      <c r="E12416">
        <v>33</v>
      </c>
    </row>
    <row r="12417" spans="1:5" ht="13.5" customHeight="1">
      <c r="A12417">
        <v>372.5</v>
      </c>
      <c r="B12417" t="str">
        <f t="shared" si="193"/>
        <v>372.5---34</v>
      </c>
      <c r="C12417" t="s">
        <v>5968</v>
      </c>
      <c r="D12417" t="s">
        <v>988</v>
      </c>
      <c r="E12417">
        <v>34</v>
      </c>
    </row>
    <row r="12418" spans="1:5" ht="13.5" customHeight="1">
      <c r="A12418">
        <v>372.5</v>
      </c>
      <c r="B12418" t="str">
        <f t="shared" si="193"/>
        <v>372.5---35</v>
      </c>
      <c r="C12418" t="s">
        <v>5915</v>
      </c>
      <c r="D12418" t="s">
        <v>772</v>
      </c>
      <c r="E12418">
        <v>35</v>
      </c>
    </row>
    <row r="12419" spans="1:5" ht="13.5" customHeight="1">
      <c r="A12419">
        <v>372.5</v>
      </c>
      <c r="B12419" t="str">
        <f t="shared" ref="B12419:B12482" si="194">A12419&amp;"---"&amp;E12419</f>
        <v>372.5---36</v>
      </c>
      <c r="C12419" t="s">
        <v>5917</v>
      </c>
      <c r="D12419" t="s">
        <v>789</v>
      </c>
      <c r="E12419">
        <v>36</v>
      </c>
    </row>
    <row r="12420" spans="1:5" ht="13.5" customHeight="1">
      <c r="A12420">
        <v>372.5</v>
      </c>
      <c r="B12420" t="str">
        <f t="shared" si="194"/>
        <v>372.5---37</v>
      </c>
      <c r="C12420" t="s">
        <v>5918</v>
      </c>
      <c r="D12420" t="s">
        <v>770</v>
      </c>
      <c r="E12420">
        <v>37</v>
      </c>
    </row>
    <row r="12421" spans="1:5" ht="13.5" customHeight="1">
      <c r="A12421">
        <v>372.5</v>
      </c>
      <c r="B12421" t="str">
        <f t="shared" si="194"/>
        <v>372.5---38</v>
      </c>
      <c r="C12421" t="s">
        <v>5963</v>
      </c>
      <c r="D12421" t="s">
        <v>937</v>
      </c>
      <c r="E12421">
        <v>38</v>
      </c>
    </row>
    <row r="12422" spans="1:5" ht="13.5" customHeight="1">
      <c r="A12422">
        <v>372.5</v>
      </c>
      <c r="B12422" t="str">
        <f t="shared" si="194"/>
        <v>372.5---39</v>
      </c>
      <c r="C12422" t="s">
        <v>5972</v>
      </c>
      <c r="D12422" t="s">
        <v>979</v>
      </c>
      <c r="E12422">
        <v>39</v>
      </c>
    </row>
    <row r="12423" spans="1:5" ht="13.5" customHeight="1">
      <c r="A12423">
        <v>372.5</v>
      </c>
      <c r="B12423" t="str">
        <f t="shared" si="194"/>
        <v>372.5---40</v>
      </c>
      <c r="C12423" t="s">
        <v>5984</v>
      </c>
      <c r="D12423" t="s">
        <v>1232</v>
      </c>
      <c r="E12423">
        <v>40</v>
      </c>
    </row>
    <row r="12424" spans="1:5" ht="13.5" customHeight="1">
      <c r="A12424">
        <v>372.5</v>
      </c>
      <c r="B12424" t="str">
        <f t="shared" si="194"/>
        <v>372.5---41</v>
      </c>
      <c r="C12424" t="s">
        <v>5985</v>
      </c>
      <c r="D12424" t="s">
        <v>1159</v>
      </c>
      <c r="E12424">
        <v>41</v>
      </c>
    </row>
    <row r="12425" spans="1:5" ht="13.5" customHeight="1">
      <c r="A12425">
        <v>372.5</v>
      </c>
      <c r="B12425" t="str">
        <f t="shared" si="194"/>
        <v>372.5---42</v>
      </c>
      <c r="C12425" t="s">
        <v>5956</v>
      </c>
      <c r="D12425" t="s">
        <v>917</v>
      </c>
      <c r="E12425">
        <v>42</v>
      </c>
    </row>
    <row r="12426" spans="1:5" ht="13.5" customHeight="1">
      <c r="A12426">
        <v>372.5</v>
      </c>
      <c r="B12426" t="str">
        <f t="shared" si="194"/>
        <v>372.5---43</v>
      </c>
      <c r="C12426" t="s">
        <v>5973</v>
      </c>
      <c r="D12426" t="s">
        <v>1158</v>
      </c>
      <c r="E12426">
        <v>43</v>
      </c>
    </row>
    <row r="12427" spans="1:5" ht="13.5" customHeight="1">
      <c r="A12427">
        <v>372.5</v>
      </c>
      <c r="B12427" t="str">
        <f t="shared" si="194"/>
        <v>372.5---44</v>
      </c>
      <c r="C12427" t="s">
        <v>5974</v>
      </c>
      <c r="D12427" t="s">
        <v>1049</v>
      </c>
      <c r="E12427">
        <v>44</v>
      </c>
    </row>
    <row r="12428" spans="1:5" ht="13.5" customHeight="1">
      <c r="A12428">
        <v>372.5</v>
      </c>
      <c r="B12428" t="str">
        <f t="shared" si="194"/>
        <v>372.5---45</v>
      </c>
      <c r="C12428" t="s">
        <v>5989</v>
      </c>
      <c r="D12428" t="s">
        <v>1185</v>
      </c>
      <c r="E12428">
        <v>45</v>
      </c>
    </row>
    <row r="12429" spans="1:5" ht="13.5" customHeight="1">
      <c r="A12429">
        <v>372.5</v>
      </c>
      <c r="B12429" t="str">
        <f t="shared" si="194"/>
        <v>372.5---46</v>
      </c>
      <c r="C12429" t="s">
        <v>5980</v>
      </c>
      <c r="D12429" t="s">
        <v>1124</v>
      </c>
      <c r="E12429">
        <v>46</v>
      </c>
    </row>
    <row r="12430" spans="1:5" ht="13.5" customHeight="1">
      <c r="A12430">
        <v>372.5</v>
      </c>
      <c r="B12430" t="str">
        <f t="shared" si="194"/>
        <v>372.5---47</v>
      </c>
      <c r="C12430" t="s">
        <v>5981</v>
      </c>
      <c r="D12430" t="s">
        <v>1225</v>
      </c>
      <c r="E12430">
        <v>47</v>
      </c>
    </row>
    <row r="12431" spans="1:5" ht="13.5" customHeight="1">
      <c r="A12431">
        <v>44</v>
      </c>
      <c r="B12431" t="str">
        <f t="shared" si="194"/>
        <v>44---1</v>
      </c>
      <c r="C12431" t="s">
        <v>4216</v>
      </c>
      <c r="D12431" t="s">
        <v>805</v>
      </c>
      <c r="E12431">
        <v>1</v>
      </c>
    </row>
    <row r="12432" spans="1:5" ht="13.5" customHeight="1">
      <c r="A12432">
        <v>44</v>
      </c>
      <c r="B12432" t="str">
        <f t="shared" si="194"/>
        <v>44---2</v>
      </c>
      <c r="C12432" t="s">
        <v>4216</v>
      </c>
      <c r="D12432" t="s">
        <v>714</v>
      </c>
      <c r="E12432">
        <v>2</v>
      </c>
    </row>
    <row r="12433" spans="1:5" ht="13.5" customHeight="1">
      <c r="A12433">
        <v>44</v>
      </c>
      <c r="B12433" t="str">
        <f t="shared" si="194"/>
        <v>44---3</v>
      </c>
      <c r="C12433" t="s">
        <v>4252</v>
      </c>
      <c r="D12433" t="s">
        <v>971</v>
      </c>
      <c r="E12433">
        <v>3</v>
      </c>
    </row>
    <row r="12434" spans="1:5" ht="13.5" customHeight="1">
      <c r="A12434">
        <v>44</v>
      </c>
      <c r="B12434" t="str">
        <f t="shared" si="194"/>
        <v>44---4</v>
      </c>
      <c r="C12434" t="s">
        <v>4263</v>
      </c>
      <c r="D12434" t="s">
        <v>907</v>
      </c>
      <c r="E12434">
        <v>4</v>
      </c>
    </row>
    <row r="12435" spans="1:5" ht="13.5" customHeight="1">
      <c r="A12435">
        <v>44</v>
      </c>
      <c r="B12435" t="str">
        <f t="shared" si="194"/>
        <v>44---5</v>
      </c>
      <c r="C12435" t="s">
        <v>4271</v>
      </c>
      <c r="D12435" t="s">
        <v>998</v>
      </c>
      <c r="E12435">
        <v>5</v>
      </c>
    </row>
    <row r="12436" spans="1:5" ht="13.5" customHeight="1">
      <c r="A12436">
        <v>44</v>
      </c>
      <c r="B12436" t="str">
        <f t="shared" si="194"/>
        <v>44---6</v>
      </c>
      <c r="C12436" t="s">
        <v>4239</v>
      </c>
      <c r="D12436" t="s">
        <v>1004</v>
      </c>
      <c r="E12436">
        <v>6</v>
      </c>
    </row>
    <row r="12437" spans="1:5" ht="13.5" customHeight="1">
      <c r="A12437">
        <v>44</v>
      </c>
      <c r="B12437" t="str">
        <f t="shared" si="194"/>
        <v>44---7</v>
      </c>
      <c r="C12437" t="s">
        <v>4222</v>
      </c>
      <c r="D12437" t="s">
        <v>957</v>
      </c>
      <c r="E12437">
        <v>7</v>
      </c>
    </row>
    <row r="12438" spans="1:5" ht="13.5" customHeight="1">
      <c r="A12438">
        <v>44</v>
      </c>
      <c r="B12438" t="str">
        <f t="shared" si="194"/>
        <v>44---8</v>
      </c>
      <c r="C12438" t="s">
        <v>4268</v>
      </c>
      <c r="D12438" t="s">
        <v>1355</v>
      </c>
      <c r="E12438">
        <v>8</v>
      </c>
    </row>
    <row r="12439" spans="1:5" ht="13.5" customHeight="1">
      <c r="A12439">
        <v>44</v>
      </c>
      <c r="B12439" t="str">
        <f t="shared" si="194"/>
        <v>44---9</v>
      </c>
      <c r="C12439" t="s">
        <v>4230</v>
      </c>
      <c r="D12439" t="s">
        <v>982</v>
      </c>
      <c r="E12439">
        <v>9</v>
      </c>
    </row>
    <row r="12440" spans="1:5" ht="13.5" customHeight="1">
      <c r="A12440">
        <v>44</v>
      </c>
      <c r="B12440" t="str">
        <f t="shared" si="194"/>
        <v>44---10</v>
      </c>
      <c r="C12440" t="s">
        <v>4244</v>
      </c>
      <c r="D12440" t="s">
        <v>1158</v>
      </c>
      <c r="E12440">
        <v>10</v>
      </c>
    </row>
    <row r="12441" spans="1:5" ht="13.5" customHeight="1">
      <c r="A12441">
        <v>44</v>
      </c>
      <c r="B12441" t="str">
        <f t="shared" si="194"/>
        <v>44---11</v>
      </c>
      <c r="C12441" t="s">
        <v>4231</v>
      </c>
      <c r="D12441" t="s">
        <v>1085</v>
      </c>
      <c r="E12441">
        <v>11</v>
      </c>
    </row>
    <row r="12442" spans="1:5" ht="13.5" customHeight="1">
      <c r="A12442">
        <v>44</v>
      </c>
      <c r="B12442" t="str">
        <f t="shared" si="194"/>
        <v>44---12</v>
      </c>
      <c r="C12442" t="s">
        <v>4254</v>
      </c>
      <c r="D12442" t="s">
        <v>1162</v>
      </c>
      <c r="E12442">
        <v>12</v>
      </c>
    </row>
    <row r="12443" spans="1:5" ht="13.5" customHeight="1">
      <c r="A12443">
        <v>44</v>
      </c>
      <c r="B12443" t="str">
        <f t="shared" si="194"/>
        <v>44---13</v>
      </c>
      <c r="C12443" t="s">
        <v>5911</v>
      </c>
      <c r="D12443" t="s">
        <v>905</v>
      </c>
      <c r="E12443">
        <v>13</v>
      </c>
    </row>
    <row r="12444" spans="1:5" ht="13.5" customHeight="1">
      <c r="A12444">
        <v>44</v>
      </c>
      <c r="B12444" t="str">
        <f t="shared" si="194"/>
        <v>44---14</v>
      </c>
      <c r="C12444" t="s">
        <v>5911</v>
      </c>
      <c r="D12444" t="s">
        <v>1138</v>
      </c>
      <c r="E12444">
        <v>14</v>
      </c>
    </row>
    <row r="12445" spans="1:5" ht="13.5" customHeight="1">
      <c r="A12445">
        <v>44</v>
      </c>
      <c r="B12445" t="str">
        <f t="shared" si="194"/>
        <v>44---15</v>
      </c>
      <c r="C12445" t="s">
        <v>5911</v>
      </c>
      <c r="D12445" t="s">
        <v>1321</v>
      </c>
      <c r="E12445">
        <v>15</v>
      </c>
    </row>
    <row r="12446" spans="1:5" ht="13.5" customHeight="1">
      <c r="A12446">
        <v>44</v>
      </c>
      <c r="B12446" t="str">
        <f t="shared" si="194"/>
        <v>44---16</v>
      </c>
      <c r="C12446" t="s">
        <v>5911</v>
      </c>
      <c r="D12446" t="s">
        <v>812</v>
      </c>
      <c r="E12446">
        <v>16</v>
      </c>
    </row>
    <row r="12447" spans="1:5" ht="13.5" customHeight="1">
      <c r="A12447">
        <v>44</v>
      </c>
      <c r="B12447" t="str">
        <f t="shared" si="194"/>
        <v>44---17</v>
      </c>
      <c r="C12447" t="s">
        <v>5911</v>
      </c>
      <c r="D12447" t="s">
        <v>748</v>
      </c>
      <c r="E12447">
        <v>17</v>
      </c>
    </row>
    <row r="12448" spans="1:5" ht="13.5" customHeight="1">
      <c r="A12448">
        <v>44</v>
      </c>
      <c r="B12448" t="str">
        <f t="shared" si="194"/>
        <v>44---18</v>
      </c>
      <c r="C12448" t="s">
        <v>5911</v>
      </c>
      <c r="D12448" t="s">
        <v>972</v>
      </c>
      <c r="E12448">
        <v>18</v>
      </c>
    </row>
    <row r="12449" spans="1:5" ht="13.5" customHeight="1">
      <c r="A12449">
        <v>44</v>
      </c>
      <c r="B12449" t="str">
        <f t="shared" si="194"/>
        <v>44---19</v>
      </c>
      <c r="C12449" t="s">
        <v>817</v>
      </c>
      <c r="D12449" t="s">
        <v>1182</v>
      </c>
      <c r="E12449">
        <v>19</v>
      </c>
    </row>
    <row r="12450" spans="1:5" ht="13.5" customHeight="1">
      <c r="A12450">
        <v>44</v>
      </c>
      <c r="B12450" t="str">
        <f t="shared" si="194"/>
        <v>44---20</v>
      </c>
      <c r="C12450" t="s">
        <v>887</v>
      </c>
      <c r="D12450" t="s">
        <v>992</v>
      </c>
      <c r="E12450">
        <v>20</v>
      </c>
    </row>
    <row r="12451" spans="1:5" ht="13.5" customHeight="1">
      <c r="A12451">
        <v>44</v>
      </c>
      <c r="B12451" t="str">
        <f t="shared" si="194"/>
        <v>44---21</v>
      </c>
      <c r="C12451" t="s">
        <v>737</v>
      </c>
      <c r="D12451" t="s">
        <v>996</v>
      </c>
      <c r="E12451">
        <v>21</v>
      </c>
    </row>
    <row r="12452" spans="1:5" ht="13.5" customHeight="1">
      <c r="A12452">
        <v>44</v>
      </c>
      <c r="B12452" t="str">
        <f t="shared" si="194"/>
        <v>44---22</v>
      </c>
      <c r="C12452" t="s">
        <v>743</v>
      </c>
      <c r="D12452" t="s">
        <v>754</v>
      </c>
      <c r="E12452">
        <v>22</v>
      </c>
    </row>
    <row r="12453" spans="1:5" ht="13.5" customHeight="1">
      <c r="A12453">
        <v>44</v>
      </c>
      <c r="B12453" t="str">
        <f t="shared" si="194"/>
        <v>44---23</v>
      </c>
      <c r="C12453" t="s">
        <v>915</v>
      </c>
      <c r="D12453" t="s">
        <v>939</v>
      </c>
      <c r="E12453">
        <v>23</v>
      </c>
    </row>
    <row r="12454" spans="1:5" ht="13.5" customHeight="1">
      <c r="A12454">
        <v>44</v>
      </c>
      <c r="B12454" t="str">
        <f t="shared" si="194"/>
        <v>44---24</v>
      </c>
      <c r="C12454" t="s">
        <v>987</v>
      </c>
      <c r="D12454" t="s">
        <v>1263</v>
      </c>
      <c r="E12454">
        <v>24</v>
      </c>
    </row>
    <row r="12455" spans="1:5" ht="13.5" customHeight="1">
      <c r="A12455">
        <v>44</v>
      </c>
      <c r="B12455" t="str">
        <f t="shared" si="194"/>
        <v>44---25</v>
      </c>
      <c r="C12455" t="s">
        <v>989</v>
      </c>
      <c r="D12455" t="s">
        <v>738</v>
      </c>
      <c r="E12455">
        <v>25</v>
      </c>
    </row>
    <row r="12456" spans="1:5" ht="13.5" customHeight="1">
      <c r="A12456">
        <v>44</v>
      </c>
      <c r="B12456" t="str">
        <f t="shared" si="194"/>
        <v>44---26</v>
      </c>
      <c r="C12456" t="s">
        <v>936</v>
      </c>
      <c r="D12456" t="s">
        <v>779</v>
      </c>
      <c r="E12456">
        <v>26</v>
      </c>
    </row>
    <row r="12457" spans="1:5" ht="13.5" customHeight="1">
      <c r="A12457">
        <v>44</v>
      </c>
      <c r="B12457" t="str">
        <f t="shared" si="194"/>
        <v>44---27</v>
      </c>
      <c r="C12457" t="s">
        <v>819</v>
      </c>
      <c r="D12457" t="s">
        <v>756</v>
      </c>
      <c r="E12457">
        <v>27</v>
      </c>
    </row>
    <row r="12458" spans="1:5" ht="13.5" customHeight="1">
      <c r="A12458">
        <v>44</v>
      </c>
      <c r="B12458" t="str">
        <f t="shared" si="194"/>
        <v>44---28</v>
      </c>
      <c r="C12458" t="s">
        <v>1074</v>
      </c>
      <c r="D12458" t="s">
        <v>880</v>
      </c>
      <c r="E12458">
        <v>28</v>
      </c>
    </row>
    <row r="12459" spans="1:5" ht="13.5" customHeight="1">
      <c r="A12459">
        <v>44</v>
      </c>
      <c r="B12459" t="str">
        <f t="shared" si="194"/>
        <v>44---29</v>
      </c>
      <c r="C12459" t="s">
        <v>1019</v>
      </c>
      <c r="D12459" t="s">
        <v>734</v>
      </c>
      <c r="E12459">
        <v>29</v>
      </c>
    </row>
    <row r="12460" spans="1:5" ht="13.5" customHeight="1">
      <c r="A12460">
        <v>44</v>
      </c>
      <c r="B12460" t="str">
        <f t="shared" si="194"/>
        <v>44---30</v>
      </c>
      <c r="C12460" t="s">
        <v>824</v>
      </c>
      <c r="D12460" t="s">
        <v>752</v>
      </c>
      <c r="E12460">
        <v>30</v>
      </c>
    </row>
    <row r="12461" spans="1:5" ht="13.5" customHeight="1">
      <c r="A12461">
        <v>44</v>
      </c>
      <c r="B12461" t="str">
        <f t="shared" si="194"/>
        <v>44---31</v>
      </c>
      <c r="C12461" t="s">
        <v>826</v>
      </c>
      <c r="D12461" t="s">
        <v>1079</v>
      </c>
      <c r="E12461">
        <v>31</v>
      </c>
    </row>
    <row r="12462" spans="1:5" ht="13.5" customHeight="1">
      <c r="A12462">
        <v>44</v>
      </c>
      <c r="B12462" t="str">
        <f t="shared" si="194"/>
        <v>44---32</v>
      </c>
      <c r="C12462" t="s">
        <v>1197</v>
      </c>
      <c r="D12462" t="s">
        <v>1137</v>
      </c>
      <c r="E12462">
        <v>32</v>
      </c>
    </row>
    <row r="12463" spans="1:5" ht="13.5" customHeight="1">
      <c r="A12463">
        <v>44</v>
      </c>
      <c r="B12463" t="str">
        <f t="shared" si="194"/>
        <v>44---33</v>
      </c>
      <c r="C12463" t="s">
        <v>832</v>
      </c>
      <c r="D12463" t="s">
        <v>949</v>
      </c>
      <c r="E12463">
        <v>33</v>
      </c>
    </row>
    <row r="12464" spans="1:5" ht="13.5" customHeight="1">
      <c r="A12464">
        <v>44</v>
      </c>
      <c r="B12464" t="str">
        <f t="shared" si="194"/>
        <v>44---34</v>
      </c>
      <c r="C12464" t="s">
        <v>991</v>
      </c>
      <c r="D12464" t="s">
        <v>966</v>
      </c>
      <c r="E12464">
        <v>34</v>
      </c>
    </row>
    <row r="12465" spans="1:5" ht="13.5" customHeight="1">
      <c r="A12465">
        <v>44</v>
      </c>
      <c r="B12465" t="str">
        <f t="shared" si="194"/>
        <v>44---35</v>
      </c>
      <c r="C12465" t="s">
        <v>864</v>
      </c>
      <c r="D12465" t="s">
        <v>957</v>
      </c>
      <c r="E12465">
        <v>35</v>
      </c>
    </row>
    <row r="12466" spans="1:5" ht="13.5" customHeight="1">
      <c r="A12466">
        <v>44</v>
      </c>
      <c r="B12466" t="str">
        <f t="shared" si="194"/>
        <v>44---36</v>
      </c>
      <c r="C12466" t="s">
        <v>836</v>
      </c>
      <c r="D12466" t="s">
        <v>835</v>
      </c>
      <c r="E12466">
        <v>36</v>
      </c>
    </row>
    <row r="12467" spans="1:5" ht="13.5" customHeight="1">
      <c r="A12467">
        <v>44</v>
      </c>
      <c r="B12467" t="str">
        <f t="shared" si="194"/>
        <v>44---37</v>
      </c>
      <c r="C12467" t="s">
        <v>868</v>
      </c>
      <c r="D12467" t="s">
        <v>758</v>
      </c>
      <c r="E12467">
        <v>37</v>
      </c>
    </row>
    <row r="12468" spans="1:5" ht="13.5" customHeight="1">
      <c r="A12468">
        <v>44</v>
      </c>
      <c r="B12468" t="str">
        <f t="shared" si="194"/>
        <v>44---38</v>
      </c>
      <c r="C12468" t="s">
        <v>948</v>
      </c>
      <c r="D12468" t="s">
        <v>1010</v>
      </c>
      <c r="E12468">
        <v>38</v>
      </c>
    </row>
    <row r="12469" spans="1:5" ht="13.5" customHeight="1">
      <c r="A12469">
        <v>44</v>
      </c>
      <c r="B12469" t="str">
        <f t="shared" si="194"/>
        <v>44---39</v>
      </c>
      <c r="C12469" t="s">
        <v>5915</v>
      </c>
      <c r="D12469" t="s">
        <v>772</v>
      </c>
      <c r="E12469">
        <v>39</v>
      </c>
    </row>
    <row r="12470" spans="1:5" ht="13.5" customHeight="1">
      <c r="A12470">
        <v>44</v>
      </c>
      <c r="B12470" t="str">
        <f t="shared" si="194"/>
        <v>44---40</v>
      </c>
      <c r="C12470" t="s">
        <v>5917</v>
      </c>
      <c r="D12470" t="s">
        <v>789</v>
      </c>
      <c r="E12470">
        <v>40</v>
      </c>
    </row>
    <row r="12471" spans="1:5" ht="13.5" customHeight="1">
      <c r="A12471">
        <v>44</v>
      </c>
      <c r="B12471" t="str">
        <f t="shared" si="194"/>
        <v>44---41</v>
      </c>
      <c r="C12471" t="s">
        <v>5918</v>
      </c>
      <c r="D12471" t="s">
        <v>770</v>
      </c>
      <c r="E12471">
        <v>41</v>
      </c>
    </row>
    <row r="12472" spans="1:5" ht="13.5" customHeight="1">
      <c r="A12472">
        <v>44</v>
      </c>
      <c r="B12472" t="str">
        <f t="shared" si="194"/>
        <v>44---42</v>
      </c>
      <c r="C12472" t="s">
        <v>5962</v>
      </c>
      <c r="D12472" t="s">
        <v>1174</v>
      </c>
      <c r="E12472">
        <v>42</v>
      </c>
    </row>
    <row r="12473" spans="1:5" ht="13.5" customHeight="1">
      <c r="A12473">
        <v>44</v>
      </c>
      <c r="B12473" t="str">
        <f t="shared" si="194"/>
        <v>44---43</v>
      </c>
      <c r="C12473" t="s">
        <v>5971</v>
      </c>
      <c r="D12473" t="s">
        <v>1058</v>
      </c>
      <c r="E12473">
        <v>43</v>
      </c>
    </row>
    <row r="12474" spans="1:5" ht="13.5" customHeight="1">
      <c r="A12474">
        <v>44</v>
      </c>
      <c r="B12474" t="str">
        <f t="shared" si="194"/>
        <v>44---44</v>
      </c>
      <c r="C12474" t="s">
        <v>5931</v>
      </c>
      <c r="D12474" t="s">
        <v>1044</v>
      </c>
      <c r="E12474">
        <v>44</v>
      </c>
    </row>
    <row r="12475" spans="1:5" ht="13.5" customHeight="1">
      <c r="A12475">
        <v>44</v>
      </c>
      <c r="B12475" t="str">
        <f t="shared" si="194"/>
        <v>44---45</v>
      </c>
      <c r="C12475" t="s">
        <v>5963</v>
      </c>
      <c r="D12475" t="s">
        <v>937</v>
      </c>
      <c r="E12475">
        <v>45</v>
      </c>
    </row>
    <row r="12476" spans="1:5" ht="13.5" customHeight="1">
      <c r="A12476">
        <v>44</v>
      </c>
      <c r="B12476" t="str">
        <f t="shared" si="194"/>
        <v>44---46</v>
      </c>
      <c r="C12476" t="s">
        <v>5994</v>
      </c>
      <c r="D12476" t="s">
        <v>984</v>
      </c>
      <c r="E12476">
        <v>46</v>
      </c>
    </row>
    <row r="12477" spans="1:5" ht="13.5" customHeight="1">
      <c r="A12477">
        <v>44</v>
      </c>
      <c r="B12477" t="str">
        <f t="shared" si="194"/>
        <v>44---47</v>
      </c>
      <c r="C12477" t="s">
        <v>5984</v>
      </c>
      <c r="D12477" t="s">
        <v>1232</v>
      </c>
      <c r="E12477">
        <v>47</v>
      </c>
    </row>
    <row r="12478" spans="1:5" ht="13.5" customHeight="1">
      <c r="A12478">
        <v>44</v>
      </c>
      <c r="B12478" t="str">
        <f t="shared" si="194"/>
        <v>44---48</v>
      </c>
      <c r="C12478" t="s">
        <v>5985</v>
      </c>
      <c r="D12478" t="s">
        <v>1159</v>
      </c>
      <c r="E12478">
        <v>48</v>
      </c>
    </row>
    <row r="12479" spans="1:5" ht="13.5" customHeight="1">
      <c r="A12479">
        <v>44</v>
      </c>
      <c r="B12479" t="str">
        <f t="shared" si="194"/>
        <v>44---49</v>
      </c>
      <c r="C12479" t="s">
        <v>5956</v>
      </c>
      <c r="D12479" t="s">
        <v>917</v>
      </c>
      <c r="E12479">
        <v>49</v>
      </c>
    </row>
    <row r="12480" spans="1:5" ht="13.5" customHeight="1">
      <c r="A12480">
        <v>44</v>
      </c>
      <c r="B12480" t="str">
        <f t="shared" si="194"/>
        <v>44---50</v>
      </c>
      <c r="C12480" t="s">
        <v>5919</v>
      </c>
      <c r="D12480" t="s">
        <v>725</v>
      </c>
      <c r="E12480">
        <v>50</v>
      </c>
    </row>
    <row r="12481" spans="1:5" ht="13.5" customHeight="1">
      <c r="A12481">
        <v>44</v>
      </c>
      <c r="B12481" t="str">
        <f t="shared" si="194"/>
        <v>44---51</v>
      </c>
      <c r="C12481" t="s">
        <v>5973</v>
      </c>
      <c r="D12481" t="s">
        <v>1158</v>
      </c>
      <c r="E12481">
        <v>51</v>
      </c>
    </row>
    <row r="12482" spans="1:5" ht="13.5" customHeight="1">
      <c r="A12482">
        <v>44</v>
      </c>
      <c r="B12482" t="str">
        <f t="shared" si="194"/>
        <v>44---52</v>
      </c>
      <c r="C12482" t="s">
        <v>5995</v>
      </c>
      <c r="D12482" t="s">
        <v>1038</v>
      </c>
      <c r="E12482">
        <v>52</v>
      </c>
    </row>
    <row r="12483" spans="1:5" ht="13.5" customHeight="1">
      <c r="A12483">
        <v>44</v>
      </c>
      <c r="B12483" t="str">
        <f t="shared" ref="B12483:B12546" si="195">A12483&amp;"---"&amp;E12483</f>
        <v>44---53</v>
      </c>
      <c r="C12483" t="s">
        <v>5923</v>
      </c>
      <c r="D12483" t="s">
        <v>766</v>
      </c>
      <c r="E12483">
        <v>53</v>
      </c>
    </row>
    <row r="12484" spans="1:5" ht="13.5" customHeight="1">
      <c r="A12484">
        <v>44</v>
      </c>
      <c r="B12484" t="str">
        <f t="shared" si="195"/>
        <v>44---54</v>
      </c>
      <c r="C12484" t="s">
        <v>5989</v>
      </c>
      <c r="D12484" t="s">
        <v>1185</v>
      </c>
      <c r="E12484">
        <v>54</v>
      </c>
    </row>
    <row r="12485" spans="1:5" ht="13.5" customHeight="1">
      <c r="A12485">
        <v>44</v>
      </c>
      <c r="B12485" t="str">
        <f t="shared" si="195"/>
        <v>44---55</v>
      </c>
      <c r="C12485" t="s">
        <v>5976</v>
      </c>
      <c r="D12485" t="s">
        <v>1162</v>
      </c>
      <c r="E12485">
        <v>55</v>
      </c>
    </row>
    <row r="12486" spans="1:5" ht="13.5" customHeight="1">
      <c r="A12486">
        <v>45</v>
      </c>
      <c r="B12486" t="str">
        <f t="shared" si="195"/>
        <v>45---1</v>
      </c>
      <c r="C12486" t="s">
        <v>4216</v>
      </c>
      <c r="D12486" t="s">
        <v>805</v>
      </c>
      <c r="E12486">
        <v>1</v>
      </c>
    </row>
    <row r="12487" spans="1:5" ht="13.5" customHeight="1">
      <c r="A12487">
        <v>45</v>
      </c>
      <c r="B12487" t="str">
        <f t="shared" si="195"/>
        <v>45---2</v>
      </c>
      <c r="C12487" t="s">
        <v>4216</v>
      </c>
      <c r="D12487" t="s">
        <v>714</v>
      </c>
      <c r="E12487">
        <v>2</v>
      </c>
    </row>
    <row r="12488" spans="1:5" ht="13.5" customHeight="1">
      <c r="A12488">
        <v>45</v>
      </c>
      <c r="B12488" t="str">
        <f t="shared" si="195"/>
        <v>45---3</v>
      </c>
      <c r="C12488" t="s">
        <v>4216</v>
      </c>
      <c r="D12488" t="s">
        <v>971</v>
      </c>
      <c r="E12488">
        <v>3</v>
      </c>
    </row>
    <row r="12489" spans="1:5" ht="13.5" customHeight="1">
      <c r="A12489">
        <v>45</v>
      </c>
      <c r="B12489" t="str">
        <f t="shared" si="195"/>
        <v>45---4</v>
      </c>
      <c r="C12489" t="s">
        <v>4216</v>
      </c>
      <c r="D12489" t="s">
        <v>907</v>
      </c>
      <c r="E12489">
        <v>4</v>
      </c>
    </row>
    <row r="12490" spans="1:5" ht="13.5" customHeight="1">
      <c r="A12490">
        <v>45</v>
      </c>
      <c r="B12490" t="str">
        <f t="shared" si="195"/>
        <v>45---5</v>
      </c>
      <c r="C12490" t="s">
        <v>4271</v>
      </c>
      <c r="D12490" t="s">
        <v>998</v>
      </c>
      <c r="E12490">
        <v>5</v>
      </c>
    </row>
    <row r="12491" spans="1:5" ht="13.5" customHeight="1">
      <c r="A12491">
        <v>45</v>
      </c>
      <c r="B12491" t="str">
        <f t="shared" si="195"/>
        <v>45---6</v>
      </c>
      <c r="C12491" t="s">
        <v>4239</v>
      </c>
      <c r="D12491" t="s">
        <v>1004</v>
      </c>
      <c r="E12491">
        <v>6</v>
      </c>
    </row>
    <row r="12492" spans="1:5" ht="13.5" customHeight="1">
      <c r="A12492">
        <v>45</v>
      </c>
      <c r="B12492" t="str">
        <f t="shared" si="195"/>
        <v>45---7</v>
      </c>
      <c r="C12492" t="s">
        <v>4229</v>
      </c>
      <c r="D12492" t="s">
        <v>957</v>
      </c>
      <c r="E12492">
        <v>7</v>
      </c>
    </row>
    <row r="12493" spans="1:5" ht="13.5" customHeight="1">
      <c r="A12493">
        <v>45</v>
      </c>
      <c r="B12493" t="str">
        <f t="shared" si="195"/>
        <v>45---8</v>
      </c>
      <c r="C12493" t="s">
        <v>4230</v>
      </c>
      <c r="D12493" t="s">
        <v>1355</v>
      </c>
      <c r="E12493">
        <v>8</v>
      </c>
    </row>
    <row r="12494" spans="1:5" ht="13.5" customHeight="1">
      <c r="A12494">
        <v>45</v>
      </c>
      <c r="B12494" t="str">
        <f t="shared" si="195"/>
        <v>45---9</v>
      </c>
      <c r="C12494" t="s">
        <v>4240</v>
      </c>
      <c r="D12494" t="s">
        <v>982</v>
      </c>
      <c r="E12494">
        <v>9</v>
      </c>
    </row>
    <row r="12495" spans="1:5" ht="13.5" customHeight="1">
      <c r="A12495">
        <v>45</v>
      </c>
      <c r="B12495" t="str">
        <f t="shared" si="195"/>
        <v>45---10</v>
      </c>
      <c r="C12495" t="s">
        <v>4254</v>
      </c>
      <c r="D12495" t="s">
        <v>1158</v>
      </c>
      <c r="E12495">
        <v>10</v>
      </c>
    </row>
    <row r="12496" spans="1:5" ht="13.5" customHeight="1">
      <c r="A12496">
        <v>45</v>
      </c>
      <c r="B12496" t="str">
        <f t="shared" si="195"/>
        <v>45---11</v>
      </c>
      <c r="C12496" t="s">
        <v>4242</v>
      </c>
      <c r="D12496" t="s">
        <v>1085</v>
      </c>
      <c r="E12496">
        <v>11</v>
      </c>
    </row>
    <row r="12497" spans="1:5" ht="13.5" customHeight="1">
      <c r="A12497">
        <v>45</v>
      </c>
      <c r="B12497" t="str">
        <f t="shared" si="195"/>
        <v>45---12</v>
      </c>
      <c r="C12497" t="s">
        <v>4265</v>
      </c>
      <c r="D12497" t="s">
        <v>1162</v>
      </c>
      <c r="E12497">
        <v>12</v>
      </c>
    </row>
    <row r="12498" spans="1:5" ht="13.5" customHeight="1">
      <c r="A12498">
        <v>45</v>
      </c>
      <c r="B12498" t="str">
        <f t="shared" si="195"/>
        <v>45---13</v>
      </c>
      <c r="C12498" t="s">
        <v>817</v>
      </c>
      <c r="D12498" t="s">
        <v>1182</v>
      </c>
      <c r="E12498">
        <v>13</v>
      </c>
    </row>
    <row r="12499" spans="1:5" ht="13.5" customHeight="1">
      <c r="A12499">
        <v>45</v>
      </c>
      <c r="B12499" t="str">
        <f t="shared" si="195"/>
        <v>45---14</v>
      </c>
      <c r="C12499" t="s">
        <v>1017</v>
      </c>
      <c r="D12499" t="s">
        <v>796</v>
      </c>
      <c r="E12499">
        <v>14</v>
      </c>
    </row>
    <row r="12500" spans="1:5" ht="13.5" customHeight="1">
      <c r="A12500">
        <v>45</v>
      </c>
      <c r="B12500" t="str">
        <f t="shared" si="195"/>
        <v>45---15</v>
      </c>
      <c r="C12500" t="s">
        <v>731</v>
      </c>
      <c r="D12500" t="s">
        <v>800</v>
      </c>
      <c r="E12500">
        <v>15</v>
      </c>
    </row>
    <row r="12501" spans="1:5" ht="13.5" customHeight="1">
      <c r="A12501">
        <v>45</v>
      </c>
      <c r="B12501" t="str">
        <f t="shared" si="195"/>
        <v>45---16</v>
      </c>
      <c r="C12501" t="s">
        <v>887</v>
      </c>
      <c r="D12501" t="s">
        <v>992</v>
      </c>
      <c r="E12501">
        <v>16</v>
      </c>
    </row>
    <row r="12502" spans="1:5" ht="13.5" customHeight="1">
      <c r="A12502">
        <v>45</v>
      </c>
      <c r="B12502" t="str">
        <f t="shared" si="195"/>
        <v>45---17</v>
      </c>
      <c r="C12502" t="s">
        <v>737</v>
      </c>
      <c r="D12502" t="s">
        <v>996</v>
      </c>
      <c r="E12502">
        <v>17</v>
      </c>
    </row>
    <row r="12503" spans="1:5" ht="13.5" customHeight="1">
      <c r="A12503">
        <v>45</v>
      </c>
      <c r="B12503" t="str">
        <f t="shared" si="195"/>
        <v>45---18</v>
      </c>
      <c r="C12503" t="s">
        <v>743</v>
      </c>
      <c r="D12503" t="s">
        <v>754</v>
      </c>
      <c r="E12503">
        <v>18</v>
      </c>
    </row>
    <row r="12504" spans="1:5" ht="13.5" customHeight="1">
      <c r="A12504">
        <v>45</v>
      </c>
      <c r="B12504" t="str">
        <f t="shared" si="195"/>
        <v>45---19</v>
      </c>
      <c r="C12504" t="s">
        <v>915</v>
      </c>
      <c r="D12504" t="s">
        <v>939</v>
      </c>
      <c r="E12504">
        <v>19</v>
      </c>
    </row>
    <row r="12505" spans="1:5" ht="13.5" customHeight="1">
      <c r="A12505">
        <v>45</v>
      </c>
      <c r="B12505" t="str">
        <f t="shared" si="195"/>
        <v>45---20</v>
      </c>
      <c r="C12505" t="s">
        <v>987</v>
      </c>
      <c r="D12505" t="s">
        <v>1263</v>
      </c>
      <c r="E12505">
        <v>20</v>
      </c>
    </row>
    <row r="12506" spans="1:5" ht="13.5" customHeight="1">
      <c r="A12506">
        <v>45</v>
      </c>
      <c r="B12506" t="str">
        <f t="shared" si="195"/>
        <v>45---21</v>
      </c>
      <c r="C12506" t="s">
        <v>989</v>
      </c>
      <c r="D12506" t="s">
        <v>738</v>
      </c>
      <c r="E12506">
        <v>21</v>
      </c>
    </row>
    <row r="12507" spans="1:5" ht="13.5" customHeight="1">
      <c r="A12507">
        <v>45</v>
      </c>
      <c r="B12507" t="str">
        <f t="shared" si="195"/>
        <v>45---22</v>
      </c>
      <c r="C12507" t="s">
        <v>936</v>
      </c>
      <c r="D12507" t="s">
        <v>779</v>
      </c>
      <c r="E12507">
        <v>22</v>
      </c>
    </row>
    <row r="12508" spans="1:5" ht="13.5" customHeight="1">
      <c r="A12508">
        <v>45</v>
      </c>
      <c r="B12508" t="str">
        <f t="shared" si="195"/>
        <v>45---23</v>
      </c>
      <c r="C12508" t="s">
        <v>819</v>
      </c>
      <c r="D12508" t="s">
        <v>756</v>
      </c>
      <c r="E12508">
        <v>23</v>
      </c>
    </row>
    <row r="12509" spans="1:5" ht="13.5" customHeight="1">
      <c r="A12509">
        <v>45</v>
      </c>
      <c r="B12509" t="str">
        <f t="shared" si="195"/>
        <v>45---24</v>
      </c>
      <c r="C12509" t="s">
        <v>1074</v>
      </c>
      <c r="D12509" t="s">
        <v>880</v>
      </c>
      <c r="E12509">
        <v>24</v>
      </c>
    </row>
    <row r="12510" spans="1:5" ht="13.5" customHeight="1">
      <c r="A12510">
        <v>45</v>
      </c>
      <c r="B12510" t="str">
        <f t="shared" si="195"/>
        <v>45---25</v>
      </c>
      <c r="C12510" t="s">
        <v>1019</v>
      </c>
      <c r="D12510" t="s">
        <v>734</v>
      </c>
      <c r="E12510">
        <v>25</v>
      </c>
    </row>
    <row r="12511" spans="1:5" ht="13.5" customHeight="1">
      <c r="A12511">
        <v>45</v>
      </c>
      <c r="B12511" t="str">
        <f t="shared" si="195"/>
        <v>45---26</v>
      </c>
      <c r="C12511" t="s">
        <v>824</v>
      </c>
      <c r="D12511" t="s">
        <v>752</v>
      </c>
      <c r="E12511">
        <v>26</v>
      </c>
    </row>
    <row r="12512" spans="1:5" ht="13.5" customHeight="1">
      <c r="A12512">
        <v>45</v>
      </c>
      <c r="B12512" t="str">
        <f t="shared" si="195"/>
        <v>45---27</v>
      </c>
      <c r="C12512" t="s">
        <v>826</v>
      </c>
      <c r="D12512" t="s">
        <v>1079</v>
      </c>
      <c r="E12512">
        <v>27</v>
      </c>
    </row>
    <row r="12513" spans="1:5" ht="13.5" customHeight="1">
      <c r="A12513">
        <v>45</v>
      </c>
      <c r="B12513" t="str">
        <f t="shared" si="195"/>
        <v>45---28</v>
      </c>
      <c r="C12513" t="s">
        <v>1197</v>
      </c>
      <c r="D12513" t="s">
        <v>1137</v>
      </c>
      <c r="E12513">
        <v>28</v>
      </c>
    </row>
    <row r="12514" spans="1:5" ht="13.5" customHeight="1">
      <c r="A12514">
        <v>45</v>
      </c>
      <c r="B12514" t="str">
        <f t="shared" si="195"/>
        <v>45---29</v>
      </c>
      <c r="C12514" t="s">
        <v>832</v>
      </c>
      <c r="D12514" t="s">
        <v>949</v>
      </c>
      <c r="E12514">
        <v>29</v>
      </c>
    </row>
    <row r="12515" spans="1:5" ht="13.5" customHeight="1">
      <c r="A12515">
        <v>45</v>
      </c>
      <c r="B12515" t="str">
        <f t="shared" si="195"/>
        <v>45---30</v>
      </c>
      <c r="C12515" t="s">
        <v>991</v>
      </c>
      <c r="D12515" t="s">
        <v>966</v>
      </c>
      <c r="E12515">
        <v>30</v>
      </c>
    </row>
    <row r="12516" spans="1:5" ht="13.5" customHeight="1">
      <c r="A12516">
        <v>45</v>
      </c>
      <c r="B12516" t="str">
        <f t="shared" si="195"/>
        <v>45---31</v>
      </c>
      <c r="C12516" t="s">
        <v>864</v>
      </c>
      <c r="D12516" t="s">
        <v>957</v>
      </c>
      <c r="E12516">
        <v>31</v>
      </c>
    </row>
    <row r="12517" spans="1:5" ht="13.5" customHeight="1">
      <c r="A12517">
        <v>45</v>
      </c>
      <c r="B12517" t="str">
        <f t="shared" si="195"/>
        <v>45---32</v>
      </c>
      <c r="C12517" t="s">
        <v>836</v>
      </c>
      <c r="D12517" t="s">
        <v>835</v>
      </c>
      <c r="E12517">
        <v>32</v>
      </c>
    </row>
    <row r="12518" spans="1:5" ht="13.5" customHeight="1">
      <c r="A12518">
        <v>45</v>
      </c>
      <c r="B12518" t="str">
        <f t="shared" si="195"/>
        <v>45---33</v>
      </c>
      <c r="C12518" t="s">
        <v>1253</v>
      </c>
      <c r="D12518" t="s">
        <v>1228</v>
      </c>
      <c r="E12518">
        <v>33</v>
      </c>
    </row>
    <row r="12519" spans="1:5" ht="13.5" customHeight="1">
      <c r="A12519">
        <v>45</v>
      </c>
      <c r="B12519" t="str">
        <f t="shared" si="195"/>
        <v>45---34</v>
      </c>
      <c r="C12519" t="s">
        <v>868</v>
      </c>
      <c r="D12519" t="s">
        <v>758</v>
      </c>
      <c r="E12519">
        <v>34</v>
      </c>
    </row>
    <row r="12520" spans="1:5" ht="13.5" customHeight="1">
      <c r="A12520">
        <v>45</v>
      </c>
      <c r="B12520" t="str">
        <f t="shared" si="195"/>
        <v>45---35</v>
      </c>
      <c r="C12520" t="s">
        <v>948</v>
      </c>
      <c r="D12520" t="s">
        <v>1010</v>
      </c>
      <c r="E12520">
        <v>35</v>
      </c>
    </row>
    <row r="12521" spans="1:5" ht="13.5" customHeight="1">
      <c r="A12521">
        <v>45</v>
      </c>
      <c r="B12521" t="str">
        <f t="shared" si="195"/>
        <v>45---36</v>
      </c>
      <c r="C12521" t="s">
        <v>5915</v>
      </c>
      <c r="D12521" t="s">
        <v>772</v>
      </c>
      <c r="E12521">
        <v>36</v>
      </c>
    </row>
    <row r="12522" spans="1:5" ht="13.5" customHeight="1">
      <c r="A12522">
        <v>45</v>
      </c>
      <c r="B12522" t="str">
        <f t="shared" si="195"/>
        <v>45---37</v>
      </c>
      <c r="C12522" t="s">
        <v>5917</v>
      </c>
      <c r="D12522" t="s">
        <v>789</v>
      </c>
      <c r="E12522">
        <v>37</v>
      </c>
    </row>
    <row r="12523" spans="1:5" ht="13.5" customHeight="1">
      <c r="A12523">
        <v>45</v>
      </c>
      <c r="B12523" t="str">
        <f t="shared" si="195"/>
        <v>45---38</v>
      </c>
      <c r="C12523" t="s">
        <v>5918</v>
      </c>
      <c r="D12523" t="s">
        <v>770</v>
      </c>
      <c r="E12523">
        <v>38</v>
      </c>
    </row>
    <row r="12524" spans="1:5" ht="13.5" customHeight="1">
      <c r="A12524">
        <v>45</v>
      </c>
      <c r="B12524" t="str">
        <f t="shared" si="195"/>
        <v>45---39</v>
      </c>
      <c r="C12524" t="s">
        <v>5962</v>
      </c>
      <c r="D12524" t="s">
        <v>1174</v>
      </c>
      <c r="E12524">
        <v>39</v>
      </c>
    </row>
    <row r="12525" spans="1:5" ht="13.5" customHeight="1">
      <c r="A12525">
        <v>45</v>
      </c>
      <c r="B12525" t="str">
        <f t="shared" si="195"/>
        <v>45---40</v>
      </c>
      <c r="C12525" t="s">
        <v>5971</v>
      </c>
      <c r="D12525" t="s">
        <v>1058</v>
      </c>
      <c r="E12525">
        <v>40</v>
      </c>
    </row>
    <row r="12526" spans="1:5" ht="13.5" customHeight="1">
      <c r="A12526">
        <v>45</v>
      </c>
      <c r="B12526" t="str">
        <f t="shared" si="195"/>
        <v>45---41</v>
      </c>
      <c r="C12526" t="s">
        <v>5931</v>
      </c>
      <c r="D12526" t="s">
        <v>1044</v>
      </c>
      <c r="E12526">
        <v>41</v>
      </c>
    </row>
    <row r="12527" spans="1:5" ht="13.5" customHeight="1">
      <c r="A12527">
        <v>45</v>
      </c>
      <c r="B12527" t="str">
        <f t="shared" si="195"/>
        <v>45---42</v>
      </c>
      <c r="C12527" t="s">
        <v>5963</v>
      </c>
      <c r="D12527" t="s">
        <v>937</v>
      </c>
      <c r="E12527">
        <v>42</v>
      </c>
    </row>
    <row r="12528" spans="1:5" ht="13.5" customHeight="1">
      <c r="A12528">
        <v>45</v>
      </c>
      <c r="B12528" t="str">
        <f t="shared" si="195"/>
        <v>45---43</v>
      </c>
      <c r="C12528" t="s">
        <v>5994</v>
      </c>
      <c r="D12528" t="s">
        <v>984</v>
      </c>
      <c r="E12528">
        <v>43</v>
      </c>
    </row>
    <row r="12529" spans="1:5" ht="13.5" customHeight="1">
      <c r="A12529">
        <v>45</v>
      </c>
      <c r="B12529" t="str">
        <f t="shared" si="195"/>
        <v>45---44</v>
      </c>
      <c r="C12529" t="s">
        <v>5984</v>
      </c>
      <c r="D12529" t="s">
        <v>1232</v>
      </c>
      <c r="E12529">
        <v>44</v>
      </c>
    </row>
    <row r="12530" spans="1:5" ht="13.5" customHeight="1">
      <c r="A12530">
        <v>45</v>
      </c>
      <c r="B12530" t="str">
        <f t="shared" si="195"/>
        <v>45---45</v>
      </c>
      <c r="C12530" t="s">
        <v>5985</v>
      </c>
      <c r="D12530" t="s">
        <v>1159</v>
      </c>
      <c r="E12530">
        <v>45</v>
      </c>
    </row>
    <row r="12531" spans="1:5" ht="13.5" customHeight="1">
      <c r="A12531">
        <v>45</v>
      </c>
      <c r="B12531" t="str">
        <f t="shared" si="195"/>
        <v>45---46</v>
      </c>
      <c r="C12531" t="s">
        <v>5956</v>
      </c>
      <c r="D12531" t="s">
        <v>917</v>
      </c>
      <c r="E12531">
        <v>46</v>
      </c>
    </row>
    <row r="12532" spans="1:5" ht="13.5" customHeight="1">
      <c r="A12532">
        <v>45</v>
      </c>
      <c r="B12532" t="str">
        <f t="shared" si="195"/>
        <v>45---47</v>
      </c>
      <c r="C12532" t="s">
        <v>5919</v>
      </c>
      <c r="D12532" t="s">
        <v>725</v>
      </c>
      <c r="E12532">
        <v>47</v>
      </c>
    </row>
    <row r="12533" spans="1:5" ht="13.5" customHeight="1">
      <c r="A12533">
        <v>45</v>
      </c>
      <c r="B12533" t="str">
        <f t="shared" si="195"/>
        <v>45---48</v>
      </c>
      <c r="C12533" t="s">
        <v>5973</v>
      </c>
      <c r="D12533" t="s">
        <v>1158</v>
      </c>
      <c r="E12533">
        <v>48</v>
      </c>
    </row>
    <row r="12534" spans="1:5" ht="13.5" customHeight="1">
      <c r="A12534">
        <v>45</v>
      </c>
      <c r="B12534" t="str">
        <f t="shared" si="195"/>
        <v>45---49</v>
      </c>
      <c r="C12534" t="s">
        <v>5995</v>
      </c>
      <c r="D12534" t="s">
        <v>1038</v>
      </c>
      <c r="E12534">
        <v>49</v>
      </c>
    </row>
    <row r="12535" spans="1:5" ht="13.5" customHeight="1">
      <c r="A12535">
        <v>45</v>
      </c>
      <c r="B12535" t="str">
        <f t="shared" si="195"/>
        <v>45---50</v>
      </c>
      <c r="C12535" t="s">
        <v>5923</v>
      </c>
      <c r="D12535" t="s">
        <v>766</v>
      </c>
      <c r="E12535">
        <v>50</v>
      </c>
    </row>
    <row r="12536" spans="1:5" ht="13.5" customHeight="1">
      <c r="A12536">
        <v>45</v>
      </c>
      <c r="B12536" t="str">
        <f t="shared" si="195"/>
        <v>45---51</v>
      </c>
      <c r="C12536" t="s">
        <v>5989</v>
      </c>
      <c r="D12536" t="s">
        <v>1185</v>
      </c>
      <c r="E12536">
        <v>51</v>
      </c>
    </row>
    <row r="12537" spans="1:5" ht="13.5" customHeight="1">
      <c r="A12537">
        <v>45</v>
      </c>
      <c r="B12537" t="str">
        <f t="shared" si="195"/>
        <v>45---52</v>
      </c>
      <c r="C12537" t="s">
        <v>5976</v>
      </c>
      <c r="D12537" t="s">
        <v>1162</v>
      </c>
      <c r="E12537">
        <v>52</v>
      </c>
    </row>
    <row r="12538" spans="1:5" ht="13.5" customHeight="1">
      <c r="A12538">
        <v>45</v>
      </c>
      <c r="B12538" t="str">
        <f t="shared" si="195"/>
        <v>45---53</v>
      </c>
      <c r="C12538" t="s">
        <v>5996</v>
      </c>
      <c r="D12538" t="s">
        <v>1356</v>
      </c>
      <c r="E12538">
        <v>53</v>
      </c>
    </row>
    <row r="12539" spans="1:5" ht="13.5" customHeight="1">
      <c r="A12539">
        <v>90</v>
      </c>
      <c r="B12539" t="str">
        <f t="shared" si="195"/>
        <v>90---1</v>
      </c>
      <c r="C12539" t="s">
        <v>4216</v>
      </c>
      <c r="D12539" t="s">
        <v>1124</v>
      </c>
      <c r="E12539">
        <v>1</v>
      </c>
    </row>
    <row r="12540" spans="1:5" ht="13.5" customHeight="1">
      <c r="A12540">
        <v>90</v>
      </c>
      <c r="B12540" t="str">
        <f t="shared" si="195"/>
        <v>90---2</v>
      </c>
      <c r="C12540" t="s">
        <v>4216</v>
      </c>
      <c r="D12540" t="s">
        <v>1075</v>
      </c>
      <c r="E12540">
        <v>2</v>
      </c>
    </row>
    <row r="12541" spans="1:5" ht="13.5" customHeight="1">
      <c r="A12541">
        <v>90</v>
      </c>
      <c r="B12541" t="str">
        <f t="shared" si="195"/>
        <v>90---3</v>
      </c>
      <c r="C12541" t="s">
        <v>4252</v>
      </c>
      <c r="D12541" t="s">
        <v>1148</v>
      </c>
      <c r="E12541">
        <v>3</v>
      </c>
    </row>
    <row r="12542" spans="1:5" ht="13.5" customHeight="1">
      <c r="A12542">
        <v>90</v>
      </c>
      <c r="B12542" t="str">
        <f t="shared" si="195"/>
        <v>90---4</v>
      </c>
      <c r="C12542" t="s">
        <v>4269</v>
      </c>
      <c r="D12542" t="s">
        <v>926</v>
      </c>
      <c r="E12542">
        <v>4</v>
      </c>
    </row>
    <row r="12543" spans="1:5" ht="13.5" customHeight="1">
      <c r="A12543">
        <v>90</v>
      </c>
      <c r="B12543" t="str">
        <f t="shared" si="195"/>
        <v>90---5</v>
      </c>
      <c r="C12543" t="s">
        <v>4271</v>
      </c>
      <c r="D12543" t="s">
        <v>1146</v>
      </c>
      <c r="E12543">
        <v>5</v>
      </c>
    </row>
    <row r="12544" spans="1:5" ht="13.5" customHeight="1">
      <c r="A12544">
        <v>90</v>
      </c>
      <c r="B12544" t="str">
        <f t="shared" si="195"/>
        <v>90---6</v>
      </c>
      <c r="C12544" t="s">
        <v>4239</v>
      </c>
      <c r="D12544" t="s">
        <v>1127</v>
      </c>
      <c r="E12544">
        <v>6</v>
      </c>
    </row>
    <row r="12545" spans="1:5" ht="13.5" customHeight="1">
      <c r="A12545">
        <v>90</v>
      </c>
      <c r="B12545" t="str">
        <f t="shared" si="195"/>
        <v>90---7</v>
      </c>
      <c r="C12545" t="s">
        <v>4228</v>
      </c>
      <c r="D12545" t="s">
        <v>1335</v>
      </c>
      <c r="E12545">
        <v>7</v>
      </c>
    </row>
    <row r="12546" spans="1:5" ht="13.5" customHeight="1">
      <c r="A12546">
        <v>90</v>
      </c>
      <c r="B12546" t="str">
        <f t="shared" si="195"/>
        <v>90---8</v>
      </c>
      <c r="C12546" t="s">
        <v>4268</v>
      </c>
      <c r="D12546" t="s">
        <v>1166</v>
      </c>
      <c r="E12546">
        <v>8</v>
      </c>
    </row>
    <row r="12547" spans="1:5" ht="13.5" customHeight="1">
      <c r="A12547">
        <v>90</v>
      </c>
      <c r="B12547" t="str">
        <f t="shared" ref="B12547:B12610" si="196">A12547&amp;"---"&amp;E12547</f>
        <v>90---9</v>
      </c>
      <c r="C12547" t="s">
        <v>4230</v>
      </c>
      <c r="D12547" t="s">
        <v>1071</v>
      </c>
      <c r="E12547">
        <v>9</v>
      </c>
    </row>
    <row r="12548" spans="1:5" ht="13.5" customHeight="1">
      <c r="A12548">
        <v>90</v>
      </c>
      <c r="B12548" t="str">
        <f t="shared" si="196"/>
        <v>90---10</v>
      </c>
      <c r="C12548" t="s">
        <v>4244</v>
      </c>
      <c r="D12548" t="s">
        <v>905</v>
      </c>
      <c r="E12548">
        <v>10</v>
      </c>
    </row>
    <row r="12549" spans="1:5" ht="13.5" customHeight="1">
      <c r="A12549">
        <v>90</v>
      </c>
      <c r="B12549" t="str">
        <f t="shared" si="196"/>
        <v>90---11</v>
      </c>
      <c r="C12549" t="s">
        <v>4231</v>
      </c>
      <c r="D12549" t="s">
        <v>935</v>
      </c>
      <c r="E12549">
        <v>11</v>
      </c>
    </row>
    <row r="12550" spans="1:5" ht="13.5" customHeight="1">
      <c r="A12550">
        <v>90</v>
      </c>
      <c r="B12550" t="str">
        <f t="shared" si="196"/>
        <v>90---12</v>
      </c>
      <c r="C12550" t="s">
        <v>4254</v>
      </c>
      <c r="D12550" t="s">
        <v>1128</v>
      </c>
      <c r="E12550">
        <v>12</v>
      </c>
    </row>
    <row r="12551" spans="1:5" ht="13.5" customHeight="1">
      <c r="A12551">
        <v>90</v>
      </c>
      <c r="B12551" t="str">
        <f t="shared" si="196"/>
        <v>90---13</v>
      </c>
      <c r="C12551" t="s">
        <v>4233</v>
      </c>
      <c r="D12551" t="s">
        <v>947</v>
      </c>
      <c r="E12551">
        <v>13</v>
      </c>
    </row>
    <row r="12552" spans="1:5" ht="13.5" customHeight="1">
      <c r="A12552">
        <v>90</v>
      </c>
      <c r="B12552" t="str">
        <f t="shared" si="196"/>
        <v>90---14</v>
      </c>
      <c r="C12552" t="s">
        <v>4272</v>
      </c>
      <c r="D12552" t="s">
        <v>1191</v>
      </c>
      <c r="E12552">
        <v>14</v>
      </c>
    </row>
    <row r="12553" spans="1:5" ht="13.5" customHeight="1">
      <c r="A12553">
        <v>90</v>
      </c>
      <c r="B12553" t="str">
        <f t="shared" si="196"/>
        <v>90---15</v>
      </c>
      <c r="C12553" t="s">
        <v>4265</v>
      </c>
      <c r="D12553" t="s">
        <v>1190</v>
      </c>
      <c r="E12553">
        <v>15</v>
      </c>
    </row>
    <row r="12554" spans="1:5" ht="13.5" customHeight="1">
      <c r="A12554">
        <v>90</v>
      </c>
      <c r="B12554" t="str">
        <f t="shared" si="196"/>
        <v>90---16</v>
      </c>
      <c r="C12554" t="s">
        <v>5911</v>
      </c>
      <c r="D12554" t="s">
        <v>783</v>
      </c>
      <c r="E12554">
        <v>16</v>
      </c>
    </row>
    <row r="12555" spans="1:5" ht="13.5" customHeight="1">
      <c r="A12555">
        <v>90</v>
      </c>
      <c r="B12555" t="str">
        <f t="shared" si="196"/>
        <v>90---17</v>
      </c>
      <c r="C12555" t="s">
        <v>5911</v>
      </c>
      <c r="D12555" t="s">
        <v>1131</v>
      </c>
      <c r="E12555">
        <v>17</v>
      </c>
    </row>
    <row r="12556" spans="1:5" ht="13.5" customHeight="1">
      <c r="A12556">
        <v>90</v>
      </c>
      <c r="B12556" t="str">
        <f t="shared" si="196"/>
        <v>90---18</v>
      </c>
      <c r="C12556" t="s">
        <v>887</v>
      </c>
      <c r="D12556" t="s">
        <v>992</v>
      </c>
      <c r="E12556">
        <v>18</v>
      </c>
    </row>
    <row r="12557" spans="1:5" ht="13.5" customHeight="1">
      <c r="A12557">
        <v>90</v>
      </c>
      <c r="B12557" t="str">
        <f t="shared" si="196"/>
        <v>90---19</v>
      </c>
      <c r="C12557" t="s">
        <v>739</v>
      </c>
      <c r="D12557" t="s">
        <v>736</v>
      </c>
      <c r="E12557">
        <v>19</v>
      </c>
    </row>
    <row r="12558" spans="1:5" ht="13.5" customHeight="1">
      <c r="A12558">
        <v>90</v>
      </c>
      <c r="B12558" t="str">
        <f t="shared" si="196"/>
        <v>90---20</v>
      </c>
      <c r="C12558" t="s">
        <v>888</v>
      </c>
      <c r="D12558" t="s">
        <v>1073</v>
      </c>
      <c r="E12558">
        <v>20</v>
      </c>
    </row>
    <row r="12559" spans="1:5" ht="13.5" customHeight="1">
      <c r="A12559">
        <v>90</v>
      </c>
      <c r="B12559" t="str">
        <f t="shared" si="196"/>
        <v>90---21</v>
      </c>
      <c r="C12559" t="s">
        <v>858</v>
      </c>
      <c r="D12559" t="s">
        <v>740</v>
      </c>
      <c r="E12559">
        <v>21</v>
      </c>
    </row>
    <row r="12560" spans="1:5" ht="13.5" customHeight="1">
      <c r="A12560">
        <v>90</v>
      </c>
      <c r="B12560" t="str">
        <f t="shared" si="196"/>
        <v>90---22</v>
      </c>
      <c r="C12560" t="s">
        <v>743</v>
      </c>
      <c r="D12560" t="s">
        <v>754</v>
      </c>
      <c r="E12560">
        <v>22</v>
      </c>
    </row>
    <row r="12561" spans="1:5" ht="13.5" customHeight="1">
      <c r="A12561">
        <v>90</v>
      </c>
      <c r="B12561" t="str">
        <f t="shared" si="196"/>
        <v>90---23</v>
      </c>
      <c r="C12561" t="s">
        <v>745</v>
      </c>
      <c r="D12561" t="s">
        <v>837</v>
      </c>
      <c r="E12561">
        <v>23</v>
      </c>
    </row>
    <row r="12562" spans="1:5" ht="13.5" customHeight="1">
      <c r="A12562">
        <v>90</v>
      </c>
      <c r="B12562" t="str">
        <f t="shared" si="196"/>
        <v>90---24</v>
      </c>
      <c r="C12562" t="s">
        <v>987</v>
      </c>
      <c r="D12562" t="s">
        <v>1263</v>
      </c>
      <c r="E12562">
        <v>24</v>
      </c>
    </row>
    <row r="12563" spans="1:5" ht="13.5" customHeight="1">
      <c r="A12563">
        <v>90</v>
      </c>
      <c r="B12563" t="str">
        <f t="shared" si="196"/>
        <v>90---25</v>
      </c>
      <c r="C12563" t="s">
        <v>989</v>
      </c>
      <c r="D12563" t="s">
        <v>738</v>
      </c>
      <c r="E12563">
        <v>25</v>
      </c>
    </row>
    <row r="12564" spans="1:5" ht="13.5" customHeight="1">
      <c r="A12564">
        <v>90</v>
      </c>
      <c r="B12564" t="str">
        <f t="shared" si="196"/>
        <v>90---26</v>
      </c>
      <c r="C12564" t="s">
        <v>819</v>
      </c>
      <c r="D12564" t="s">
        <v>756</v>
      </c>
      <c r="E12564">
        <v>26</v>
      </c>
    </row>
    <row r="12565" spans="1:5" ht="13.5" customHeight="1">
      <c r="A12565">
        <v>90</v>
      </c>
      <c r="B12565" t="str">
        <f t="shared" si="196"/>
        <v>90---27</v>
      </c>
      <c r="C12565" t="s">
        <v>1074</v>
      </c>
      <c r="D12565" t="s">
        <v>880</v>
      </c>
      <c r="E12565">
        <v>27</v>
      </c>
    </row>
    <row r="12566" spans="1:5" ht="13.5" customHeight="1">
      <c r="A12566">
        <v>90</v>
      </c>
      <c r="B12566" t="str">
        <f t="shared" si="196"/>
        <v>90---28</v>
      </c>
      <c r="C12566" t="s">
        <v>824</v>
      </c>
      <c r="D12566" t="s">
        <v>752</v>
      </c>
      <c r="E12566">
        <v>28</v>
      </c>
    </row>
    <row r="12567" spans="1:5" ht="13.5" customHeight="1">
      <c r="A12567">
        <v>90</v>
      </c>
      <c r="B12567" t="str">
        <f t="shared" si="196"/>
        <v>90---29</v>
      </c>
      <c r="C12567" t="s">
        <v>826</v>
      </c>
      <c r="D12567" t="s">
        <v>1079</v>
      </c>
      <c r="E12567">
        <v>29</v>
      </c>
    </row>
    <row r="12568" spans="1:5" ht="13.5" customHeight="1">
      <c r="A12568">
        <v>90</v>
      </c>
      <c r="B12568" t="str">
        <f t="shared" si="196"/>
        <v>90---30</v>
      </c>
      <c r="C12568" t="s">
        <v>1005</v>
      </c>
      <c r="D12568" t="s">
        <v>1105</v>
      </c>
      <c r="E12568">
        <v>30</v>
      </c>
    </row>
    <row r="12569" spans="1:5" ht="13.5" customHeight="1">
      <c r="A12569">
        <v>90</v>
      </c>
      <c r="B12569" t="str">
        <f t="shared" si="196"/>
        <v>90---31</v>
      </c>
      <c r="C12569" t="s">
        <v>755</v>
      </c>
      <c r="D12569" t="s">
        <v>1146</v>
      </c>
      <c r="E12569">
        <v>31</v>
      </c>
    </row>
    <row r="12570" spans="1:5" ht="13.5" customHeight="1">
      <c r="A12570">
        <v>90</v>
      </c>
      <c r="B12570" t="str">
        <f t="shared" si="196"/>
        <v>90---32</v>
      </c>
      <c r="C12570" t="s">
        <v>759</v>
      </c>
      <c r="D12570" t="s">
        <v>823</v>
      </c>
      <c r="E12570">
        <v>32</v>
      </c>
    </row>
    <row r="12571" spans="1:5" ht="13.5" customHeight="1">
      <c r="A12571">
        <v>90</v>
      </c>
      <c r="B12571" t="str">
        <f t="shared" si="196"/>
        <v>90---33</v>
      </c>
      <c r="C12571" t="s">
        <v>1007</v>
      </c>
      <c r="D12571" t="s">
        <v>1150</v>
      </c>
      <c r="E12571">
        <v>33</v>
      </c>
    </row>
    <row r="12572" spans="1:5" ht="13.5" customHeight="1">
      <c r="A12572">
        <v>90</v>
      </c>
      <c r="B12572" t="str">
        <f t="shared" si="196"/>
        <v>90---34</v>
      </c>
      <c r="C12572" t="s">
        <v>834</v>
      </c>
      <c r="D12572" t="s">
        <v>1222</v>
      </c>
      <c r="E12572">
        <v>34</v>
      </c>
    </row>
    <row r="12573" spans="1:5" ht="13.5" customHeight="1">
      <c r="A12573">
        <v>90</v>
      </c>
      <c r="B12573" t="str">
        <f t="shared" si="196"/>
        <v>90---35</v>
      </c>
      <c r="C12573" t="s">
        <v>1096</v>
      </c>
      <c r="D12573" t="s">
        <v>1215</v>
      </c>
      <c r="E12573">
        <v>35</v>
      </c>
    </row>
    <row r="12574" spans="1:5" ht="13.5" customHeight="1">
      <c r="A12574">
        <v>90</v>
      </c>
      <c r="B12574" t="str">
        <f t="shared" si="196"/>
        <v>90---36</v>
      </c>
      <c r="C12574" t="s">
        <v>1102</v>
      </c>
      <c r="D12574" t="s">
        <v>1190</v>
      </c>
      <c r="E12574">
        <v>36</v>
      </c>
    </row>
    <row r="12575" spans="1:5" ht="13.5" customHeight="1">
      <c r="A12575">
        <v>90</v>
      </c>
      <c r="B12575" t="str">
        <f t="shared" si="196"/>
        <v>90---37</v>
      </c>
      <c r="C12575" t="s">
        <v>868</v>
      </c>
      <c r="D12575" t="s">
        <v>758</v>
      </c>
      <c r="E12575">
        <v>37</v>
      </c>
    </row>
    <row r="12576" spans="1:5" ht="13.5" customHeight="1">
      <c r="A12576">
        <v>90</v>
      </c>
      <c r="B12576" t="str">
        <f t="shared" si="196"/>
        <v>90---38</v>
      </c>
      <c r="C12576" t="s">
        <v>5961</v>
      </c>
      <c r="D12576" t="s">
        <v>935</v>
      </c>
      <c r="E12576">
        <v>38</v>
      </c>
    </row>
    <row r="12577" spans="1:5" ht="13.5" customHeight="1">
      <c r="A12577">
        <v>90</v>
      </c>
      <c r="B12577" t="str">
        <f t="shared" si="196"/>
        <v>90---39</v>
      </c>
      <c r="C12577" t="s">
        <v>5914</v>
      </c>
      <c r="D12577" t="s">
        <v>785</v>
      </c>
      <c r="E12577">
        <v>39</v>
      </c>
    </row>
    <row r="12578" spans="1:5" ht="13.5" customHeight="1">
      <c r="A12578">
        <v>90</v>
      </c>
      <c r="B12578" t="str">
        <f t="shared" si="196"/>
        <v>90---40</v>
      </c>
      <c r="C12578" t="s">
        <v>5915</v>
      </c>
      <c r="D12578" t="s">
        <v>772</v>
      </c>
      <c r="E12578">
        <v>40</v>
      </c>
    </row>
    <row r="12579" spans="1:5" ht="13.5" customHeight="1">
      <c r="A12579">
        <v>90</v>
      </c>
      <c r="B12579" t="str">
        <f t="shared" si="196"/>
        <v>90---41</v>
      </c>
      <c r="C12579" t="s">
        <v>5977</v>
      </c>
      <c r="D12579" t="s">
        <v>1069</v>
      </c>
      <c r="E12579">
        <v>41</v>
      </c>
    </row>
    <row r="12580" spans="1:5" ht="13.5" customHeight="1">
      <c r="A12580">
        <v>90</v>
      </c>
      <c r="B12580" t="str">
        <f t="shared" si="196"/>
        <v>90---42</v>
      </c>
      <c r="C12580" t="s">
        <v>5917</v>
      </c>
      <c r="D12580" t="s">
        <v>789</v>
      </c>
      <c r="E12580">
        <v>42</v>
      </c>
    </row>
    <row r="12581" spans="1:5" ht="13.5" customHeight="1">
      <c r="A12581">
        <v>90</v>
      </c>
      <c r="B12581" t="str">
        <f t="shared" si="196"/>
        <v>90---43</v>
      </c>
      <c r="C12581" t="s">
        <v>5918</v>
      </c>
      <c r="D12581" t="s">
        <v>770</v>
      </c>
      <c r="E12581">
        <v>43</v>
      </c>
    </row>
    <row r="12582" spans="1:5" ht="13.5" customHeight="1">
      <c r="A12582">
        <v>90</v>
      </c>
      <c r="B12582" t="str">
        <f t="shared" si="196"/>
        <v>90---44</v>
      </c>
      <c r="C12582" t="s">
        <v>5963</v>
      </c>
      <c r="D12582" t="s">
        <v>937</v>
      </c>
      <c r="E12582">
        <v>44</v>
      </c>
    </row>
    <row r="12583" spans="1:5" ht="13.5" customHeight="1">
      <c r="A12583">
        <v>90</v>
      </c>
      <c r="B12583" t="str">
        <f t="shared" si="196"/>
        <v>90---45</v>
      </c>
      <c r="C12583" t="s">
        <v>5978</v>
      </c>
      <c r="D12583" t="s">
        <v>1191</v>
      </c>
      <c r="E12583">
        <v>45</v>
      </c>
    </row>
    <row r="12584" spans="1:5" ht="13.5" customHeight="1">
      <c r="A12584">
        <v>90</v>
      </c>
      <c r="B12584" t="str">
        <f t="shared" si="196"/>
        <v>90---46</v>
      </c>
      <c r="C12584" t="s">
        <v>5984</v>
      </c>
      <c r="D12584" t="s">
        <v>1232</v>
      </c>
      <c r="E12584">
        <v>46</v>
      </c>
    </row>
    <row r="12585" spans="1:5" ht="13.5" customHeight="1">
      <c r="A12585">
        <v>90</v>
      </c>
      <c r="B12585" t="str">
        <f t="shared" si="196"/>
        <v>90---47</v>
      </c>
      <c r="C12585" t="s">
        <v>5964</v>
      </c>
      <c r="D12585" t="s">
        <v>1176</v>
      </c>
      <c r="E12585">
        <v>47</v>
      </c>
    </row>
    <row r="12586" spans="1:5" ht="13.5" customHeight="1">
      <c r="A12586">
        <v>90</v>
      </c>
      <c r="B12586" t="str">
        <f t="shared" si="196"/>
        <v>90---48</v>
      </c>
      <c r="C12586" t="s">
        <v>5979</v>
      </c>
      <c r="D12586" t="s">
        <v>1071</v>
      </c>
      <c r="E12586">
        <v>48</v>
      </c>
    </row>
    <row r="12587" spans="1:5" ht="13.5" customHeight="1">
      <c r="A12587">
        <v>90</v>
      </c>
      <c r="B12587" t="str">
        <f t="shared" si="196"/>
        <v>90---49</v>
      </c>
      <c r="C12587" t="s">
        <v>5952</v>
      </c>
      <c r="D12587" t="s">
        <v>891</v>
      </c>
      <c r="E12587">
        <v>49</v>
      </c>
    </row>
    <row r="12588" spans="1:5" ht="13.5" customHeight="1">
      <c r="A12588">
        <v>90</v>
      </c>
      <c r="B12588" t="str">
        <f t="shared" si="196"/>
        <v>90---50</v>
      </c>
      <c r="C12588" t="s">
        <v>5920</v>
      </c>
      <c r="D12588" t="s">
        <v>762</v>
      </c>
      <c r="E12588">
        <v>50</v>
      </c>
    </row>
    <row r="12589" spans="1:5" ht="13.5" customHeight="1">
      <c r="A12589">
        <v>90</v>
      </c>
      <c r="B12589" t="str">
        <f t="shared" si="196"/>
        <v>90---51</v>
      </c>
      <c r="C12589" t="s">
        <v>5954</v>
      </c>
      <c r="D12589" t="s">
        <v>1166</v>
      </c>
      <c r="E12589">
        <v>51</v>
      </c>
    </row>
    <row r="12590" spans="1:5" ht="13.5" customHeight="1">
      <c r="A12590">
        <v>90</v>
      </c>
      <c r="B12590" t="str">
        <f t="shared" si="196"/>
        <v>90---52</v>
      </c>
      <c r="C12590" t="s">
        <v>5980</v>
      </c>
      <c r="D12590" t="s">
        <v>1124</v>
      </c>
      <c r="E12590">
        <v>52</v>
      </c>
    </row>
    <row r="12591" spans="1:5" ht="13.5" customHeight="1">
      <c r="A12591">
        <v>90</v>
      </c>
      <c r="B12591" t="str">
        <f t="shared" si="196"/>
        <v>90---53</v>
      </c>
      <c r="C12591" t="s">
        <v>5981</v>
      </c>
      <c r="D12591" t="s">
        <v>1225</v>
      </c>
      <c r="E12591">
        <v>53</v>
      </c>
    </row>
    <row r="12592" spans="1:5" ht="13.5" customHeight="1">
      <c r="A12592">
        <v>90</v>
      </c>
      <c r="B12592" t="str">
        <f t="shared" si="196"/>
        <v>90---54</v>
      </c>
      <c r="C12592" t="s">
        <v>5988</v>
      </c>
      <c r="D12592" t="s">
        <v>1133</v>
      </c>
      <c r="E12592">
        <v>54</v>
      </c>
    </row>
    <row r="12593" spans="1:5" ht="13.5" customHeight="1">
      <c r="A12593">
        <v>91</v>
      </c>
      <c r="B12593" t="str">
        <f t="shared" si="196"/>
        <v>91---1</v>
      </c>
      <c r="C12593" t="s">
        <v>4216</v>
      </c>
      <c r="D12593" t="s">
        <v>1401</v>
      </c>
      <c r="E12593">
        <v>1</v>
      </c>
    </row>
    <row r="12594" spans="1:5" ht="13.5" customHeight="1">
      <c r="A12594">
        <v>91</v>
      </c>
      <c r="B12594" t="str">
        <f t="shared" si="196"/>
        <v>91---2</v>
      </c>
      <c r="C12594" t="s">
        <v>4216</v>
      </c>
      <c r="D12594" t="s">
        <v>1146</v>
      </c>
      <c r="E12594">
        <v>2</v>
      </c>
    </row>
    <row r="12595" spans="1:5" ht="13.5" customHeight="1">
      <c r="A12595">
        <v>91</v>
      </c>
      <c r="B12595" t="str">
        <f t="shared" si="196"/>
        <v>91---3</v>
      </c>
      <c r="C12595" t="s">
        <v>4216</v>
      </c>
      <c r="D12595" t="s">
        <v>1127</v>
      </c>
      <c r="E12595">
        <v>3</v>
      </c>
    </row>
    <row r="12596" spans="1:5" ht="13.5" customHeight="1">
      <c r="A12596">
        <v>91</v>
      </c>
      <c r="B12596" t="str">
        <f t="shared" si="196"/>
        <v>91---4</v>
      </c>
      <c r="C12596" t="s">
        <v>4216</v>
      </c>
      <c r="D12596" t="s">
        <v>1335</v>
      </c>
      <c r="E12596">
        <v>4</v>
      </c>
    </row>
    <row r="12597" spans="1:5" ht="13.5" customHeight="1">
      <c r="A12597">
        <v>91</v>
      </c>
      <c r="B12597" t="str">
        <f t="shared" si="196"/>
        <v>91---5</v>
      </c>
      <c r="C12597" t="s">
        <v>4216</v>
      </c>
      <c r="D12597" t="s">
        <v>1166</v>
      </c>
      <c r="E12597">
        <v>5</v>
      </c>
    </row>
    <row r="12598" spans="1:5" ht="13.5" customHeight="1">
      <c r="A12598">
        <v>91</v>
      </c>
      <c r="B12598" t="str">
        <f t="shared" si="196"/>
        <v>91---6</v>
      </c>
      <c r="C12598" t="s">
        <v>4216</v>
      </c>
      <c r="D12598" t="s">
        <v>1071</v>
      </c>
      <c r="E12598">
        <v>6</v>
      </c>
    </row>
    <row r="12599" spans="1:5" ht="13.5" customHeight="1">
      <c r="A12599">
        <v>91</v>
      </c>
      <c r="B12599" t="str">
        <f t="shared" si="196"/>
        <v>91---7</v>
      </c>
      <c r="C12599" t="s">
        <v>4216</v>
      </c>
      <c r="D12599" t="s">
        <v>905</v>
      </c>
      <c r="E12599">
        <v>7</v>
      </c>
    </row>
    <row r="12600" spans="1:5" ht="13.5" customHeight="1">
      <c r="A12600">
        <v>91</v>
      </c>
      <c r="B12600" t="str">
        <f t="shared" si="196"/>
        <v>91---8</v>
      </c>
      <c r="C12600" t="s">
        <v>4216</v>
      </c>
      <c r="D12600" t="s">
        <v>935</v>
      </c>
      <c r="E12600">
        <v>8</v>
      </c>
    </row>
    <row r="12601" spans="1:5" ht="13.5" customHeight="1">
      <c r="A12601">
        <v>91</v>
      </c>
      <c r="B12601" t="str">
        <f t="shared" si="196"/>
        <v>91---9</v>
      </c>
      <c r="C12601" t="s">
        <v>4216</v>
      </c>
      <c r="D12601" t="s">
        <v>1128</v>
      </c>
      <c r="E12601">
        <v>9</v>
      </c>
    </row>
    <row r="12602" spans="1:5" ht="13.5" customHeight="1">
      <c r="A12602">
        <v>91</v>
      </c>
      <c r="B12602" t="str">
        <f t="shared" si="196"/>
        <v>91---10</v>
      </c>
      <c r="C12602" t="s">
        <v>4216</v>
      </c>
      <c r="D12602" t="s">
        <v>947</v>
      </c>
      <c r="E12602">
        <v>10</v>
      </c>
    </row>
    <row r="12603" spans="1:5" ht="13.5" customHeight="1">
      <c r="A12603">
        <v>91</v>
      </c>
      <c r="B12603" t="str">
        <f t="shared" si="196"/>
        <v>91---11</v>
      </c>
      <c r="C12603" t="s">
        <v>4216</v>
      </c>
      <c r="D12603" t="s">
        <v>1191</v>
      </c>
      <c r="E12603">
        <v>11</v>
      </c>
    </row>
    <row r="12604" spans="1:5" ht="13.5" customHeight="1">
      <c r="A12604">
        <v>91</v>
      </c>
      <c r="B12604" t="str">
        <f t="shared" si="196"/>
        <v>91---12</v>
      </c>
      <c r="C12604" t="s">
        <v>4216</v>
      </c>
      <c r="D12604" t="s">
        <v>1190</v>
      </c>
      <c r="E12604">
        <v>12</v>
      </c>
    </row>
    <row r="12605" spans="1:5" ht="13.5" customHeight="1">
      <c r="A12605">
        <v>91</v>
      </c>
      <c r="B12605" t="str">
        <f t="shared" si="196"/>
        <v>91---13</v>
      </c>
      <c r="C12605" t="s">
        <v>4216</v>
      </c>
      <c r="D12605" t="s">
        <v>1124</v>
      </c>
      <c r="E12605">
        <v>13</v>
      </c>
    </row>
    <row r="12606" spans="1:5" ht="13.5" customHeight="1">
      <c r="A12606">
        <v>91</v>
      </c>
      <c r="B12606" t="str">
        <f t="shared" si="196"/>
        <v>91---14</v>
      </c>
      <c r="C12606" t="s">
        <v>4216</v>
      </c>
      <c r="D12606" t="s">
        <v>1075</v>
      </c>
      <c r="E12606">
        <v>14</v>
      </c>
    </row>
    <row r="12607" spans="1:5" ht="13.5" customHeight="1">
      <c r="A12607">
        <v>91</v>
      </c>
      <c r="B12607" t="str">
        <f t="shared" si="196"/>
        <v>91---15</v>
      </c>
      <c r="C12607" t="s">
        <v>4216</v>
      </c>
      <c r="D12607" t="s">
        <v>1148</v>
      </c>
      <c r="E12607">
        <v>15</v>
      </c>
    </row>
    <row r="12608" spans="1:5" ht="13.5" customHeight="1">
      <c r="A12608">
        <v>91</v>
      </c>
      <c r="B12608" t="str">
        <f t="shared" si="196"/>
        <v>91---16</v>
      </c>
      <c r="C12608" t="s">
        <v>4216</v>
      </c>
      <c r="D12608" t="s">
        <v>926</v>
      </c>
      <c r="E12608">
        <v>16</v>
      </c>
    </row>
    <row r="12609" spans="1:5" ht="13.5" customHeight="1">
      <c r="A12609">
        <v>91</v>
      </c>
      <c r="B12609" t="str">
        <f t="shared" si="196"/>
        <v>91---17</v>
      </c>
      <c r="C12609" t="s">
        <v>1017</v>
      </c>
      <c r="D12609" t="s">
        <v>796</v>
      </c>
      <c r="E12609">
        <v>17</v>
      </c>
    </row>
    <row r="12610" spans="1:5" ht="13.5" customHeight="1">
      <c r="A12610">
        <v>91</v>
      </c>
      <c r="B12610" t="str">
        <f t="shared" si="196"/>
        <v>91---18</v>
      </c>
      <c r="C12610" t="s">
        <v>731</v>
      </c>
      <c r="D12610" t="s">
        <v>800</v>
      </c>
      <c r="E12610">
        <v>18</v>
      </c>
    </row>
    <row r="12611" spans="1:5" ht="13.5" customHeight="1">
      <c r="A12611">
        <v>91</v>
      </c>
      <c r="B12611" t="str">
        <f t="shared" ref="B12611:B12674" si="197">A12611&amp;"---"&amp;E12611</f>
        <v>91---19</v>
      </c>
      <c r="C12611" t="s">
        <v>887</v>
      </c>
      <c r="D12611" t="s">
        <v>992</v>
      </c>
      <c r="E12611">
        <v>19</v>
      </c>
    </row>
    <row r="12612" spans="1:5" ht="13.5" customHeight="1">
      <c r="A12612">
        <v>91</v>
      </c>
      <c r="B12612" t="str">
        <f t="shared" si="197"/>
        <v>91---20</v>
      </c>
      <c r="C12612" t="s">
        <v>739</v>
      </c>
      <c r="D12612" t="s">
        <v>736</v>
      </c>
      <c r="E12612">
        <v>20</v>
      </c>
    </row>
    <row r="12613" spans="1:5" ht="13.5" customHeight="1">
      <c r="A12613">
        <v>91</v>
      </c>
      <c r="B12613" t="str">
        <f t="shared" si="197"/>
        <v>91---21</v>
      </c>
      <c r="C12613" t="s">
        <v>888</v>
      </c>
      <c r="D12613" t="s">
        <v>1073</v>
      </c>
      <c r="E12613">
        <v>21</v>
      </c>
    </row>
    <row r="12614" spans="1:5" ht="13.5" customHeight="1">
      <c r="A12614">
        <v>91</v>
      </c>
      <c r="B12614" t="str">
        <f t="shared" si="197"/>
        <v>91---22</v>
      </c>
      <c r="C12614" t="s">
        <v>858</v>
      </c>
      <c r="D12614" t="s">
        <v>740</v>
      </c>
      <c r="E12614">
        <v>22</v>
      </c>
    </row>
    <row r="12615" spans="1:5" ht="13.5" customHeight="1">
      <c r="A12615">
        <v>91</v>
      </c>
      <c r="B12615" t="str">
        <f t="shared" si="197"/>
        <v>91---23</v>
      </c>
      <c r="C12615" t="s">
        <v>743</v>
      </c>
      <c r="D12615" t="s">
        <v>754</v>
      </c>
      <c r="E12615">
        <v>23</v>
      </c>
    </row>
    <row r="12616" spans="1:5" ht="13.5" customHeight="1">
      <c r="A12616">
        <v>91</v>
      </c>
      <c r="B12616" t="str">
        <f t="shared" si="197"/>
        <v>91---24</v>
      </c>
      <c r="C12616" t="s">
        <v>745</v>
      </c>
      <c r="D12616" t="s">
        <v>837</v>
      </c>
      <c r="E12616">
        <v>24</v>
      </c>
    </row>
    <row r="12617" spans="1:5" ht="13.5" customHeight="1">
      <c r="A12617">
        <v>91</v>
      </c>
      <c r="B12617" t="str">
        <f t="shared" si="197"/>
        <v>91---25</v>
      </c>
      <c r="C12617" t="s">
        <v>987</v>
      </c>
      <c r="D12617" t="s">
        <v>1263</v>
      </c>
      <c r="E12617">
        <v>25</v>
      </c>
    </row>
    <row r="12618" spans="1:5" ht="13.5" customHeight="1">
      <c r="A12618">
        <v>91</v>
      </c>
      <c r="B12618" t="str">
        <f t="shared" si="197"/>
        <v>91---26</v>
      </c>
      <c r="C12618" t="s">
        <v>989</v>
      </c>
      <c r="D12618" t="s">
        <v>738</v>
      </c>
      <c r="E12618">
        <v>26</v>
      </c>
    </row>
    <row r="12619" spans="1:5" ht="13.5" customHeight="1">
      <c r="A12619">
        <v>91</v>
      </c>
      <c r="B12619" t="str">
        <f t="shared" si="197"/>
        <v>91---27</v>
      </c>
      <c r="C12619" t="s">
        <v>819</v>
      </c>
      <c r="D12619" t="s">
        <v>756</v>
      </c>
      <c r="E12619">
        <v>27</v>
      </c>
    </row>
    <row r="12620" spans="1:5" ht="13.5" customHeight="1">
      <c r="A12620">
        <v>91</v>
      </c>
      <c r="B12620" t="str">
        <f t="shared" si="197"/>
        <v>91---28</v>
      </c>
      <c r="C12620" t="s">
        <v>1074</v>
      </c>
      <c r="D12620" t="s">
        <v>880</v>
      </c>
      <c r="E12620">
        <v>28</v>
      </c>
    </row>
    <row r="12621" spans="1:5" ht="13.5" customHeight="1">
      <c r="A12621">
        <v>91</v>
      </c>
      <c r="B12621" t="str">
        <f t="shared" si="197"/>
        <v>91---29</v>
      </c>
      <c r="C12621" t="s">
        <v>824</v>
      </c>
      <c r="D12621" t="s">
        <v>752</v>
      </c>
      <c r="E12621">
        <v>29</v>
      </c>
    </row>
    <row r="12622" spans="1:5" ht="13.5" customHeight="1">
      <c r="A12622">
        <v>91</v>
      </c>
      <c r="B12622" t="str">
        <f t="shared" si="197"/>
        <v>91---30</v>
      </c>
      <c r="C12622" t="s">
        <v>826</v>
      </c>
      <c r="D12622" t="s">
        <v>1079</v>
      </c>
      <c r="E12622">
        <v>30</v>
      </c>
    </row>
    <row r="12623" spans="1:5" ht="13.5" customHeight="1">
      <c r="A12623">
        <v>91</v>
      </c>
      <c r="B12623" t="str">
        <f t="shared" si="197"/>
        <v>91---31</v>
      </c>
      <c r="C12623" t="s">
        <v>1005</v>
      </c>
      <c r="D12623" t="s">
        <v>1105</v>
      </c>
      <c r="E12623">
        <v>31</v>
      </c>
    </row>
    <row r="12624" spans="1:5" ht="13.5" customHeight="1">
      <c r="A12624">
        <v>91</v>
      </c>
      <c r="B12624" t="str">
        <f t="shared" si="197"/>
        <v>91---32</v>
      </c>
      <c r="C12624" t="s">
        <v>755</v>
      </c>
      <c r="D12624" t="s">
        <v>1146</v>
      </c>
      <c r="E12624">
        <v>32</v>
      </c>
    </row>
    <row r="12625" spans="1:5" ht="13.5" customHeight="1">
      <c r="A12625">
        <v>91</v>
      </c>
      <c r="B12625" t="str">
        <f t="shared" si="197"/>
        <v>91---33</v>
      </c>
      <c r="C12625" t="s">
        <v>759</v>
      </c>
      <c r="D12625" t="s">
        <v>823</v>
      </c>
      <c r="E12625">
        <v>33</v>
      </c>
    </row>
    <row r="12626" spans="1:5" ht="13.5" customHeight="1">
      <c r="A12626">
        <v>91</v>
      </c>
      <c r="B12626" t="str">
        <f t="shared" si="197"/>
        <v>91---34</v>
      </c>
      <c r="C12626" t="s">
        <v>1007</v>
      </c>
      <c r="D12626" t="s">
        <v>1150</v>
      </c>
      <c r="E12626">
        <v>34</v>
      </c>
    </row>
    <row r="12627" spans="1:5" ht="13.5" customHeight="1">
      <c r="A12627">
        <v>91</v>
      </c>
      <c r="B12627" t="str">
        <f t="shared" si="197"/>
        <v>91---35</v>
      </c>
      <c r="C12627" t="s">
        <v>834</v>
      </c>
      <c r="D12627" t="s">
        <v>1222</v>
      </c>
      <c r="E12627">
        <v>35</v>
      </c>
    </row>
    <row r="12628" spans="1:5" ht="13.5" customHeight="1">
      <c r="A12628">
        <v>91</v>
      </c>
      <c r="B12628" t="str">
        <f t="shared" si="197"/>
        <v>91---36</v>
      </c>
      <c r="C12628" t="s">
        <v>1096</v>
      </c>
      <c r="D12628" t="s">
        <v>1215</v>
      </c>
      <c r="E12628">
        <v>36</v>
      </c>
    </row>
    <row r="12629" spans="1:5" ht="13.5" customHeight="1">
      <c r="A12629">
        <v>91</v>
      </c>
      <c r="B12629" t="str">
        <f t="shared" si="197"/>
        <v>91---37</v>
      </c>
      <c r="C12629" t="s">
        <v>1102</v>
      </c>
      <c r="D12629" t="s">
        <v>1190</v>
      </c>
      <c r="E12629">
        <v>37</v>
      </c>
    </row>
    <row r="12630" spans="1:5" ht="13.5" customHeight="1">
      <c r="A12630">
        <v>91</v>
      </c>
      <c r="B12630" t="str">
        <f t="shared" si="197"/>
        <v>91---38</v>
      </c>
      <c r="C12630" t="s">
        <v>868</v>
      </c>
      <c r="D12630" t="s">
        <v>758</v>
      </c>
      <c r="E12630">
        <v>38</v>
      </c>
    </row>
    <row r="12631" spans="1:5" ht="13.5" customHeight="1">
      <c r="A12631">
        <v>91</v>
      </c>
      <c r="B12631" t="str">
        <f t="shared" si="197"/>
        <v>91---39</v>
      </c>
      <c r="C12631" t="s">
        <v>916</v>
      </c>
      <c r="D12631" t="s">
        <v>1401</v>
      </c>
      <c r="E12631">
        <v>39</v>
      </c>
    </row>
    <row r="12632" spans="1:5" ht="13.5" customHeight="1">
      <c r="A12632">
        <v>91</v>
      </c>
      <c r="B12632" t="str">
        <f t="shared" si="197"/>
        <v>91---40</v>
      </c>
      <c r="C12632" t="s">
        <v>5961</v>
      </c>
      <c r="D12632" t="s">
        <v>935</v>
      </c>
      <c r="E12632">
        <v>40</v>
      </c>
    </row>
    <row r="12633" spans="1:5" ht="13.5" customHeight="1">
      <c r="A12633">
        <v>91</v>
      </c>
      <c r="B12633" t="str">
        <f t="shared" si="197"/>
        <v>91---41</v>
      </c>
      <c r="C12633" t="s">
        <v>5914</v>
      </c>
      <c r="D12633" t="s">
        <v>785</v>
      </c>
      <c r="E12633">
        <v>41</v>
      </c>
    </row>
    <row r="12634" spans="1:5" ht="13.5" customHeight="1">
      <c r="A12634">
        <v>91</v>
      </c>
      <c r="B12634" t="str">
        <f t="shared" si="197"/>
        <v>91---42</v>
      </c>
      <c r="C12634" t="s">
        <v>5915</v>
      </c>
      <c r="D12634" t="s">
        <v>772</v>
      </c>
      <c r="E12634">
        <v>42</v>
      </c>
    </row>
    <row r="12635" spans="1:5" ht="13.5" customHeight="1">
      <c r="A12635">
        <v>91</v>
      </c>
      <c r="B12635" t="str">
        <f t="shared" si="197"/>
        <v>91---43</v>
      </c>
      <c r="C12635" t="s">
        <v>5977</v>
      </c>
      <c r="D12635" t="s">
        <v>1069</v>
      </c>
      <c r="E12635">
        <v>43</v>
      </c>
    </row>
    <row r="12636" spans="1:5" ht="13.5" customHeight="1">
      <c r="A12636">
        <v>91</v>
      </c>
      <c r="B12636" t="str">
        <f t="shared" si="197"/>
        <v>91---44</v>
      </c>
      <c r="C12636" t="s">
        <v>5917</v>
      </c>
      <c r="D12636" t="s">
        <v>789</v>
      </c>
      <c r="E12636">
        <v>44</v>
      </c>
    </row>
    <row r="12637" spans="1:5" ht="13.5" customHeight="1">
      <c r="A12637">
        <v>91</v>
      </c>
      <c r="B12637" t="str">
        <f t="shared" si="197"/>
        <v>91---45</v>
      </c>
      <c r="C12637" t="s">
        <v>5918</v>
      </c>
      <c r="D12637" t="s">
        <v>770</v>
      </c>
      <c r="E12637">
        <v>45</v>
      </c>
    </row>
    <row r="12638" spans="1:5" ht="13.5" customHeight="1">
      <c r="A12638">
        <v>91</v>
      </c>
      <c r="B12638" t="str">
        <f t="shared" si="197"/>
        <v>91---46</v>
      </c>
      <c r="C12638" t="s">
        <v>5963</v>
      </c>
      <c r="D12638" t="s">
        <v>937</v>
      </c>
      <c r="E12638">
        <v>46</v>
      </c>
    </row>
    <row r="12639" spans="1:5" ht="13.5" customHeight="1">
      <c r="A12639">
        <v>91</v>
      </c>
      <c r="B12639" t="str">
        <f t="shared" si="197"/>
        <v>91---47</v>
      </c>
      <c r="C12639" t="s">
        <v>5978</v>
      </c>
      <c r="D12639" t="s">
        <v>1191</v>
      </c>
      <c r="E12639">
        <v>47</v>
      </c>
    </row>
    <row r="12640" spans="1:5" ht="13.5" customHeight="1">
      <c r="A12640">
        <v>91</v>
      </c>
      <c r="B12640" t="str">
        <f t="shared" si="197"/>
        <v>91---48</v>
      </c>
      <c r="C12640" t="s">
        <v>5984</v>
      </c>
      <c r="D12640" t="s">
        <v>1232</v>
      </c>
      <c r="E12640">
        <v>48</v>
      </c>
    </row>
    <row r="12641" spans="1:5" ht="13.5" customHeight="1">
      <c r="A12641">
        <v>91</v>
      </c>
      <c r="B12641" t="str">
        <f t="shared" si="197"/>
        <v>91---49</v>
      </c>
      <c r="C12641" t="s">
        <v>5964</v>
      </c>
      <c r="D12641" t="s">
        <v>1176</v>
      </c>
      <c r="E12641">
        <v>49</v>
      </c>
    </row>
    <row r="12642" spans="1:5" ht="13.5" customHeight="1">
      <c r="A12642">
        <v>91</v>
      </c>
      <c r="B12642" t="str">
        <f t="shared" si="197"/>
        <v>91---50</v>
      </c>
      <c r="C12642" t="s">
        <v>5979</v>
      </c>
      <c r="D12642" t="s">
        <v>1071</v>
      </c>
      <c r="E12642">
        <v>50</v>
      </c>
    </row>
    <row r="12643" spans="1:5" ht="13.5" customHeight="1">
      <c r="A12643">
        <v>91</v>
      </c>
      <c r="B12643" t="str">
        <f t="shared" si="197"/>
        <v>91---51</v>
      </c>
      <c r="C12643" t="s">
        <v>5952</v>
      </c>
      <c r="D12643" t="s">
        <v>891</v>
      </c>
      <c r="E12643">
        <v>51</v>
      </c>
    </row>
    <row r="12644" spans="1:5" ht="13.5" customHeight="1">
      <c r="A12644">
        <v>91</v>
      </c>
      <c r="B12644" t="str">
        <f t="shared" si="197"/>
        <v>91---52</v>
      </c>
      <c r="C12644" t="s">
        <v>5920</v>
      </c>
      <c r="D12644" t="s">
        <v>762</v>
      </c>
      <c r="E12644">
        <v>52</v>
      </c>
    </row>
    <row r="12645" spans="1:5" ht="13.5" customHeight="1">
      <c r="A12645">
        <v>91</v>
      </c>
      <c r="B12645" t="str">
        <f t="shared" si="197"/>
        <v>91---53</v>
      </c>
      <c r="C12645" t="s">
        <v>5954</v>
      </c>
      <c r="D12645" t="s">
        <v>1166</v>
      </c>
      <c r="E12645">
        <v>53</v>
      </c>
    </row>
    <row r="12646" spans="1:5" ht="13.5" customHeight="1">
      <c r="A12646">
        <v>91</v>
      </c>
      <c r="B12646" t="str">
        <f t="shared" si="197"/>
        <v>91---54</v>
      </c>
      <c r="C12646" t="s">
        <v>5980</v>
      </c>
      <c r="D12646" t="s">
        <v>1124</v>
      </c>
      <c r="E12646">
        <v>54</v>
      </c>
    </row>
    <row r="12647" spans="1:5" ht="13.5" customHeight="1">
      <c r="A12647">
        <v>91</v>
      </c>
      <c r="B12647" t="str">
        <f t="shared" si="197"/>
        <v>91---55</v>
      </c>
      <c r="C12647" t="s">
        <v>5981</v>
      </c>
      <c r="D12647" t="s">
        <v>1225</v>
      </c>
      <c r="E12647">
        <v>55</v>
      </c>
    </row>
    <row r="12648" spans="1:5" ht="13.5" customHeight="1">
      <c r="A12648">
        <v>91</v>
      </c>
      <c r="B12648" t="str">
        <f t="shared" si="197"/>
        <v>91---56</v>
      </c>
      <c r="C12648" t="s">
        <v>5988</v>
      </c>
      <c r="D12648" t="s">
        <v>1133</v>
      </c>
      <c r="E12648">
        <v>56</v>
      </c>
    </row>
    <row r="12649" spans="1:5" ht="13.5" customHeight="1">
      <c r="A12649">
        <v>26</v>
      </c>
      <c r="B12649" t="str">
        <f t="shared" si="197"/>
        <v>26---1</v>
      </c>
      <c r="C12649" t="s">
        <v>4216</v>
      </c>
      <c r="D12649" t="s">
        <v>923</v>
      </c>
      <c r="E12649">
        <v>1</v>
      </c>
    </row>
    <row r="12650" spans="1:5" ht="13.5" customHeight="1">
      <c r="A12650">
        <v>26</v>
      </c>
      <c r="B12650" t="str">
        <f t="shared" si="197"/>
        <v>26---2</v>
      </c>
      <c r="C12650" t="s">
        <v>4216</v>
      </c>
      <c r="D12650" t="s">
        <v>714</v>
      </c>
      <c r="E12650">
        <v>2</v>
      </c>
    </row>
    <row r="12651" spans="1:5" ht="13.5" customHeight="1">
      <c r="A12651">
        <v>26</v>
      </c>
      <c r="B12651" t="str">
        <f t="shared" si="197"/>
        <v>26---3</v>
      </c>
      <c r="C12651" t="s">
        <v>4252</v>
      </c>
      <c r="D12651" t="s">
        <v>1021</v>
      </c>
      <c r="E12651">
        <v>3</v>
      </c>
    </row>
    <row r="12652" spans="1:5" ht="13.5" customHeight="1">
      <c r="A12652">
        <v>26</v>
      </c>
      <c r="B12652" t="str">
        <f t="shared" si="197"/>
        <v>26---4</v>
      </c>
      <c r="C12652" t="s">
        <v>4269</v>
      </c>
      <c r="D12652" t="s">
        <v>972</v>
      </c>
      <c r="E12652">
        <v>4</v>
      </c>
    </row>
    <row r="12653" spans="1:5" ht="13.5" customHeight="1">
      <c r="A12653">
        <v>26</v>
      </c>
      <c r="B12653" t="str">
        <f t="shared" si="197"/>
        <v>26---5</v>
      </c>
      <c r="C12653" t="s">
        <v>4271</v>
      </c>
      <c r="D12653" t="s">
        <v>984</v>
      </c>
      <c r="E12653">
        <v>5</v>
      </c>
    </row>
    <row r="12654" spans="1:5" ht="13.5" customHeight="1">
      <c r="A12654">
        <v>26</v>
      </c>
      <c r="B12654" t="str">
        <f t="shared" si="197"/>
        <v>26---6</v>
      </c>
      <c r="C12654" t="s">
        <v>4239</v>
      </c>
      <c r="D12654" t="s">
        <v>853</v>
      </c>
      <c r="E12654">
        <v>6</v>
      </c>
    </row>
    <row r="12655" spans="1:5" ht="13.5" customHeight="1">
      <c r="A12655">
        <v>26</v>
      </c>
      <c r="B12655" t="str">
        <f t="shared" si="197"/>
        <v>26---7</v>
      </c>
      <c r="C12655" t="s">
        <v>4228</v>
      </c>
      <c r="D12655" t="s">
        <v>768</v>
      </c>
      <c r="E12655">
        <v>7</v>
      </c>
    </row>
    <row r="12656" spans="1:5" ht="13.5" customHeight="1">
      <c r="A12656">
        <v>26</v>
      </c>
      <c r="B12656" t="str">
        <f t="shared" si="197"/>
        <v>26---8</v>
      </c>
      <c r="C12656" t="s">
        <v>4268</v>
      </c>
      <c r="D12656" t="s">
        <v>974</v>
      </c>
      <c r="E12656">
        <v>8</v>
      </c>
    </row>
    <row r="12657" spans="1:5" ht="13.5" customHeight="1">
      <c r="A12657">
        <v>26</v>
      </c>
      <c r="B12657" t="str">
        <f t="shared" si="197"/>
        <v>26---9</v>
      </c>
      <c r="C12657" t="s">
        <v>4230</v>
      </c>
      <c r="D12657" t="s">
        <v>1306</v>
      </c>
      <c r="E12657">
        <v>9</v>
      </c>
    </row>
    <row r="12658" spans="1:5" ht="13.5" customHeight="1">
      <c r="A12658">
        <v>26</v>
      </c>
      <c r="B12658" t="str">
        <f t="shared" si="197"/>
        <v>26---10</v>
      </c>
      <c r="C12658" t="s">
        <v>4244</v>
      </c>
      <c r="D12658" t="s">
        <v>856</v>
      </c>
      <c r="E12658">
        <v>10</v>
      </c>
    </row>
    <row r="12659" spans="1:5" ht="13.5" customHeight="1">
      <c r="A12659">
        <v>26</v>
      </c>
      <c r="B12659" t="str">
        <f t="shared" si="197"/>
        <v>26---11</v>
      </c>
      <c r="C12659" t="s">
        <v>4231</v>
      </c>
      <c r="D12659" t="s">
        <v>857</v>
      </c>
      <c r="E12659">
        <v>11</v>
      </c>
    </row>
    <row r="12660" spans="1:5" ht="13.5" customHeight="1">
      <c r="A12660">
        <v>26</v>
      </c>
      <c r="B12660" t="str">
        <f t="shared" si="197"/>
        <v>26---12</v>
      </c>
      <c r="C12660" t="s">
        <v>4254</v>
      </c>
      <c r="D12660" t="s">
        <v>933</v>
      </c>
      <c r="E12660">
        <v>12</v>
      </c>
    </row>
    <row r="12661" spans="1:5" ht="13.5" customHeight="1">
      <c r="A12661">
        <v>26</v>
      </c>
      <c r="B12661" t="str">
        <f t="shared" si="197"/>
        <v>26---13</v>
      </c>
      <c r="C12661" t="s">
        <v>4233</v>
      </c>
      <c r="D12661" t="s">
        <v>1025</v>
      </c>
      <c r="E12661">
        <v>13</v>
      </c>
    </row>
    <row r="12662" spans="1:5" ht="13.5" customHeight="1">
      <c r="A12662">
        <v>26</v>
      </c>
      <c r="B12662" t="str">
        <f t="shared" si="197"/>
        <v>26---14</v>
      </c>
      <c r="C12662" t="s">
        <v>5911</v>
      </c>
      <c r="D12662" t="s">
        <v>1148</v>
      </c>
      <c r="E12662">
        <v>14</v>
      </c>
    </row>
    <row r="12663" spans="1:5" ht="13.5" customHeight="1">
      <c r="A12663">
        <v>26</v>
      </c>
      <c r="B12663" t="str">
        <f t="shared" si="197"/>
        <v>26---15</v>
      </c>
      <c r="C12663" t="s">
        <v>5911</v>
      </c>
      <c r="D12663" t="s">
        <v>1060</v>
      </c>
      <c r="E12663">
        <v>15</v>
      </c>
    </row>
    <row r="12664" spans="1:5" ht="13.5" customHeight="1">
      <c r="A12664">
        <v>26</v>
      </c>
      <c r="B12664" t="str">
        <f t="shared" si="197"/>
        <v>26---16</v>
      </c>
      <c r="C12664" t="s">
        <v>5911</v>
      </c>
      <c r="D12664" t="s">
        <v>1175</v>
      </c>
      <c r="E12664">
        <v>16</v>
      </c>
    </row>
    <row r="12665" spans="1:5" ht="13.5" customHeight="1">
      <c r="A12665">
        <v>26</v>
      </c>
      <c r="B12665" t="str">
        <f t="shared" si="197"/>
        <v>26---17</v>
      </c>
      <c r="C12665" t="s">
        <v>5911</v>
      </c>
      <c r="D12665" t="s">
        <v>1085</v>
      </c>
      <c r="E12665">
        <v>17</v>
      </c>
    </row>
    <row r="12666" spans="1:5" ht="13.5" customHeight="1">
      <c r="A12666">
        <v>26</v>
      </c>
      <c r="B12666" t="str">
        <f t="shared" si="197"/>
        <v>26---18</v>
      </c>
      <c r="C12666" t="s">
        <v>5911</v>
      </c>
      <c r="D12666" t="s">
        <v>980</v>
      </c>
      <c r="E12666">
        <v>18</v>
      </c>
    </row>
    <row r="12667" spans="1:5" ht="13.5" customHeight="1">
      <c r="A12667">
        <v>26</v>
      </c>
      <c r="B12667" t="str">
        <f t="shared" si="197"/>
        <v>26---19</v>
      </c>
      <c r="C12667" t="s">
        <v>729</v>
      </c>
      <c r="D12667" t="s">
        <v>867</v>
      </c>
      <c r="E12667">
        <v>19</v>
      </c>
    </row>
    <row r="12668" spans="1:5" ht="13.5" customHeight="1">
      <c r="A12668">
        <v>26</v>
      </c>
      <c r="B12668" t="str">
        <f t="shared" si="197"/>
        <v>26---20</v>
      </c>
      <c r="C12668" t="s">
        <v>743</v>
      </c>
      <c r="D12668" t="s">
        <v>754</v>
      </c>
      <c r="E12668">
        <v>20</v>
      </c>
    </row>
    <row r="12669" spans="1:5" ht="13.5" customHeight="1">
      <c r="A12669">
        <v>26</v>
      </c>
      <c r="B12669" t="str">
        <f t="shared" si="197"/>
        <v>26---21</v>
      </c>
      <c r="C12669" t="s">
        <v>987</v>
      </c>
      <c r="D12669" t="s">
        <v>1263</v>
      </c>
      <c r="E12669">
        <v>21</v>
      </c>
    </row>
    <row r="12670" spans="1:5" ht="13.5" customHeight="1">
      <c r="A12670">
        <v>26</v>
      </c>
      <c r="B12670" t="str">
        <f t="shared" si="197"/>
        <v>26---22</v>
      </c>
      <c r="C12670" t="s">
        <v>989</v>
      </c>
      <c r="D12670" t="s">
        <v>738</v>
      </c>
      <c r="E12670">
        <v>22</v>
      </c>
    </row>
    <row r="12671" spans="1:5" ht="13.5" customHeight="1">
      <c r="A12671">
        <v>26</v>
      </c>
      <c r="B12671" t="str">
        <f t="shared" si="197"/>
        <v>26---23</v>
      </c>
      <c r="C12671" t="s">
        <v>938</v>
      </c>
      <c r="D12671" t="s">
        <v>859</v>
      </c>
      <c r="E12671">
        <v>23</v>
      </c>
    </row>
    <row r="12672" spans="1:5" ht="13.5" customHeight="1">
      <c r="A12672">
        <v>26</v>
      </c>
      <c r="B12672" t="str">
        <f t="shared" si="197"/>
        <v>26---24</v>
      </c>
      <c r="C12672" t="s">
        <v>819</v>
      </c>
      <c r="D12672" t="s">
        <v>756</v>
      </c>
      <c r="E12672">
        <v>24</v>
      </c>
    </row>
    <row r="12673" spans="1:5" ht="13.5" customHeight="1">
      <c r="A12673">
        <v>26</v>
      </c>
      <c r="B12673" t="str">
        <f t="shared" si="197"/>
        <v>26---25</v>
      </c>
      <c r="C12673" t="s">
        <v>1074</v>
      </c>
      <c r="D12673" t="s">
        <v>880</v>
      </c>
      <c r="E12673">
        <v>25</v>
      </c>
    </row>
    <row r="12674" spans="1:5" ht="13.5" customHeight="1">
      <c r="A12674">
        <v>26</v>
      </c>
      <c r="B12674" t="str">
        <f t="shared" si="197"/>
        <v>26---26</v>
      </c>
      <c r="C12674" t="s">
        <v>1019</v>
      </c>
      <c r="D12674" t="s">
        <v>734</v>
      </c>
      <c r="E12674">
        <v>26</v>
      </c>
    </row>
    <row r="12675" spans="1:5" ht="13.5" customHeight="1">
      <c r="A12675">
        <v>26</v>
      </c>
      <c r="B12675" t="str">
        <f t="shared" ref="B12675:B12738" si="198">A12675&amp;"---"&amp;E12675</f>
        <v>26---27</v>
      </c>
      <c r="C12675" t="s">
        <v>824</v>
      </c>
      <c r="D12675" t="s">
        <v>752</v>
      </c>
      <c r="E12675">
        <v>27</v>
      </c>
    </row>
    <row r="12676" spans="1:5" ht="13.5" customHeight="1">
      <c r="A12676">
        <v>26</v>
      </c>
      <c r="B12676" t="str">
        <f t="shared" si="198"/>
        <v>26---28</v>
      </c>
      <c r="C12676" t="s">
        <v>826</v>
      </c>
      <c r="D12676" t="s">
        <v>1079</v>
      </c>
      <c r="E12676">
        <v>28</v>
      </c>
    </row>
    <row r="12677" spans="1:5" ht="13.5" customHeight="1">
      <c r="A12677">
        <v>26</v>
      </c>
      <c r="B12677" t="str">
        <f t="shared" si="198"/>
        <v>26---29</v>
      </c>
      <c r="C12677" t="s">
        <v>832</v>
      </c>
      <c r="D12677" t="s">
        <v>949</v>
      </c>
      <c r="E12677">
        <v>29</v>
      </c>
    </row>
    <row r="12678" spans="1:5" ht="13.5" customHeight="1">
      <c r="A12678">
        <v>26</v>
      </c>
      <c r="B12678" t="str">
        <f t="shared" si="198"/>
        <v>26---30</v>
      </c>
      <c r="C12678" t="s">
        <v>868</v>
      </c>
      <c r="D12678" t="s">
        <v>758</v>
      </c>
      <c r="E12678">
        <v>30</v>
      </c>
    </row>
    <row r="12679" spans="1:5" ht="13.5" customHeight="1">
      <c r="A12679">
        <v>26</v>
      </c>
      <c r="B12679" t="str">
        <f t="shared" si="198"/>
        <v>26---31</v>
      </c>
      <c r="C12679" t="s">
        <v>1011</v>
      </c>
      <c r="D12679" t="s">
        <v>856</v>
      </c>
      <c r="E12679">
        <v>31</v>
      </c>
    </row>
    <row r="12680" spans="1:5" ht="13.5" customHeight="1">
      <c r="A12680">
        <v>26</v>
      </c>
      <c r="B12680" t="str">
        <f t="shared" si="198"/>
        <v>26---32</v>
      </c>
      <c r="C12680" t="s">
        <v>5969</v>
      </c>
      <c r="D12680" t="s">
        <v>961</v>
      </c>
      <c r="E12680">
        <v>32</v>
      </c>
    </row>
    <row r="12681" spans="1:5" ht="13.5" customHeight="1">
      <c r="A12681">
        <v>26</v>
      </c>
      <c r="B12681" t="str">
        <f t="shared" si="198"/>
        <v>26---33</v>
      </c>
      <c r="C12681" t="s">
        <v>6001</v>
      </c>
      <c r="D12681" t="s">
        <v>956</v>
      </c>
      <c r="E12681">
        <v>33</v>
      </c>
    </row>
    <row r="12682" spans="1:5" ht="13.5" customHeight="1">
      <c r="A12682">
        <v>26</v>
      </c>
      <c r="B12682" t="str">
        <f t="shared" si="198"/>
        <v>26---34</v>
      </c>
      <c r="C12682" t="s">
        <v>5915</v>
      </c>
      <c r="D12682" t="s">
        <v>772</v>
      </c>
      <c r="E12682">
        <v>34</v>
      </c>
    </row>
    <row r="12683" spans="1:5" ht="13.5" customHeight="1">
      <c r="A12683">
        <v>26</v>
      </c>
      <c r="B12683" t="str">
        <f t="shared" si="198"/>
        <v>26---35</v>
      </c>
      <c r="C12683" t="s">
        <v>5917</v>
      </c>
      <c r="D12683" t="s">
        <v>789</v>
      </c>
      <c r="E12683">
        <v>35</v>
      </c>
    </row>
    <row r="12684" spans="1:5" ht="13.5" customHeight="1">
      <c r="A12684">
        <v>26</v>
      </c>
      <c r="B12684" t="str">
        <f t="shared" si="198"/>
        <v>26---36</v>
      </c>
      <c r="C12684" t="s">
        <v>5918</v>
      </c>
      <c r="D12684" t="s">
        <v>770</v>
      </c>
      <c r="E12684">
        <v>36</v>
      </c>
    </row>
    <row r="12685" spans="1:5" ht="13.5" customHeight="1">
      <c r="A12685">
        <v>26</v>
      </c>
      <c r="B12685" t="str">
        <f t="shared" si="198"/>
        <v>26---37</v>
      </c>
      <c r="C12685" t="s">
        <v>5972</v>
      </c>
      <c r="D12685" t="s">
        <v>979</v>
      </c>
      <c r="E12685">
        <v>37</v>
      </c>
    </row>
    <row r="12686" spans="1:5" ht="13.5" customHeight="1">
      <c r="A12686">
        <v>26</v>
      </c>
      <c r="B12686" t="str">
        <f t="shared" si="198"/>
        <v>26---38</v>
      </c>
      <c r="C12686" t="s">
        <v>5933</v>
      </c>
      <c r="D12686" t="s">
        <v>855</v>
      </c>
      <c r="E12686">
        <v>38</v>
      </c>
    </row>
    <row r="12687" spans="1:5" ht="13.5" customHeight="1">
      <c r="A12687">
        <v>26</v>
      </c>
      <c r="B12687" t="str">
        <f t="shared" si="198"/>
        <v>26---39</v>
      </c>
      <c r="C12687" t="s">
        <v>5994</v>
      </c>
      <c r="D12687" t="s">
        <v>984</v>
      </c>
      <c r="E12687">
        <v>39</v>
      </c>
    </row>
    <row r="12688" spans="1:5" ht="13.5" customHeight="1">
      <c r="A12688">
        <v>26</v>
      </c>
      <c r="B12688" t="str">
        <f t="shared" si="198"/>
        <v>26---40</v>
      </c>
      <c r="C12688" t="s">
        <v>5924</v>
      </c>
      <c r="D12688" t="s">
        <v>726</v>
      </c>
      <c r="E12688">
        <v>40</v>
      </c>
    </row>
    <row r="12689" spans="1:5" ht="13.5" customHeight="1">
      <c r="A12689">
        <v>27</v>
      </c>
      <c r="B12689" t="str">
        <f t="shared" si="198"/>
        <v>27---1</v>
      </c>
      <c r="C12689" t="s">
        <v>4216</v>
      </c>
      <c r="D12689" t="s">
        <v>923</v>
      </c>
      <c r="E12689">
        <v>1</v>
      </c>
    </row>
    <row r="12690" spans="1:5" ht="13.5" customHeight="1">
      <c r="A12690">
        <v>27</v>
      </c>
      <c r="B12690" t="str">
        <f t="shared" si="198"/>
        <v>27---2</v>
      </c>
      <c r="C12690" t="s">
        <v>4216</v>
      </c>
      <c r="D12690" t="s">
        <v>714</v>
      </c>
      <c r="E12690">
        <v>2</v>
      </c>
    </row>
    <row r="12691" spans="1:5" ht="13.5" customHeight="1">
      <c r="A12691">
        <v>27</v>
      </c>
      <c r="B12691" t="str">
        <f t="shared" si="198"/>
        <v>27---3</v>
      </c>
      <c r="C12691" t="s">
        <v>4216</v>
      </c>
      <c r="D12691" t="s">
        <v>1021</v>
      </c>
      <c r="E12691">
        <v>3</v>
      </c>
    </row>
    <row r="12692" spans="1:5" ht="13.5" customHeight="1">
      <c r="A12692">
        <v>27</v>
      </c>
      <c r="B12692" t="str">
        <f t="shared" si="198"/>
        <v>27---4</v>
      </c>
      <c r="C12692" t="s">
        <v>4216</v>
      </c>
      <c r="D12692" t="s">
        <v>972</v>
      </c>
      <c r="E12692">
        <v>4</v>
      </c>
    </row>
    <row r="12693" spans="1:5" ht="13.5" customHeight="1">
      <c r="A12693">
        <v>27</v>
      </c>
      <c r="B12693" t="str">
        <f t="shared" si="198"/>
        <v>27---5</v>
      </c>
      <c r="C12693" t="s">
        <v>4271</v>
      </c>
      <c r="D12693" t="s">
        <v>984</v>
      </c>
      <c r="E12693">
        <v>5</v>
      </c>
    </row>
    <row r="12694" spans="1:5" ht="13.5" customHeight="1">
      <c r="A12694">
        <v>27</v>
      </c>
      <c r="B12694" t="str">
        <f t="shared" si="198"/>
        <v>27---6</v>
      </c>
      <c r="C12694" t="s">
        <v>4239</v>
      </c>
      <c r="D12694" t="s">
        <v>853</v>
      </c>
      <c r="E12694">
        <v>6</v>
      </c>
    </row>
    <row r="12695" spans="1:5" ht="13.5" customHeight="1">
      <c r="A12695">
        <v>27</v>
      </c>
      <c r="B12695" t="str">
        <f t="shared" si="198"/>
        <v>27---7</v>
      </c>
      <c r="C12695" t="s">
        <v>4228</v>
      </c>
      <c r="D12695" t="s">
        <v>768</v>
      </c>
      <c r="E12695">
        <v>7</v>
      </c>
    </row>
    <row r="12696" spans="1:5" ht="13.5" customHeight="1">
      <c r="A12696">
        <v>27</v>
      </c>
      <c r="B12696" t="str">
        <f t="shared" si="198"/>
        <v>27---8</v>
      </c>
      <c r="C12696" t="s">
        <v>4261</v>
      </c>
      <c r="D12696" t="s">
        <v>974</v>
      </c>
      <c r="E12696">
        <v>8</v>
      </c>
    </row>
    <row r="12697" spans="1:5" ht="13.5" customHeight="1">
      <c r="A12697">
        <v>27</v>
      </c>
      <c r="B12697" t="str">
        <f t="shared" si="198"/>
        <v>27---9</v>
      </c>
      <c r="C12697" t="s">
        <v>4240</v>
      </c>
      <c r="D12697" t="s">
        <v>1306</v>
      </c>
      <c r="E12697">
        <v>9</v>
      </c>
    </row>
    <row r="12698" spans="1:5" ht="13.5" customHeight="1">
      <c r="A12698">
        <v>27</v>
      </c>
      <c r="B12698" t="str">
        <f t="shared" si="198"/>
        <v>27---10</v>
      </c>
      <c r="C12698" t="s">
        <v>4262</v>
      </c>
      <c r="D12698" t="s">
        <v>856</v>
      </c>
      <c r="E12698">
        <v>10</v>
      </c>
    </row>
    <row r="12699" spans="1:5" ht="13.5" customHeight="1">
      <c r="A12699">
        <v>27</v>
      </c>
      <c r="B12699" t="str">
        <f t="shared" si="198"/>
        <v>27---11</v>
      </c>
      <c r="C12699" t="s">
        <v>4233</v>
      </c>
      <c r="D12699" t="s">
        <v>857</v>
      </c>
      <c r="E12699">
        <v>11</v>
      </c>
    </row>
    <row r="12700" spans="1:5" ht="13.5" customHeight="1">
      <c r="A12700">
        <v>27</v>
      </c>
      <c r="B12700" t="str">
        <f t="shared" si="198"/>
        <v>27---12</v>
      </c>
      <c r="C12700" t="s">
        <v>4236</v>
      </c>
      <c r="D12700" t="s">
        <v>933</v>
      </c>
      <c r="E12700">
        <v>12</v>
      </c>
    </row>
    <row r="12701" spans="1:5" ht="13.5" customHeight="1">
      <c r="A12701">
        <v>27</v>
      </c>
      <c r="B12701" t="str">
        <f t="shared" si="198"/>
        <v>27---13</v>
      </c>
      <c r="C12701" t="s">
        <v>4248</v>
      </c>
      <c r="D12701" t="s">
        <v>1025</v>
      </c>
      <c r="E12701">
        <v>13</v>
      </c>
    </row>
    <row r="12702" spans="1:5" ht="13.5" customHeight="1">
      <c r="A12702">
        <v>27</v>
      </c>
      <c r="B12702" t="str">
        <f t="shared" si="198"/>
        <v>27---14</v>
      </c>
      <c r="C12702" t="s">
        <v>729</v>
      </c>
      <c r="D12702" t="s">
        <v>867</v>
      </c>
      <c r="E12702">
        <v>14</v>
      </c>
    </row>
    <row r="12703" spans="1:5" ht="13.5" customHeight="1">
      <c r="A12703">
        <v>27</v>
      </c>
      <c r="B12703" t="str">
        <f t="shared" si="198"/>
        <v>27---15</v>
      </c>
      <c r="C12703" t="s">
        <v>743</v>
      </c>
      <c r="D12703" t="s">
        <v>754</v>
      </c>
      <c r="E12703">
        <v>15</v>
      </c>
    </row>
    <row r="12704" spans="1:5" ht="13.5" customHeight="1">
      <c r="A12704">
        <v>27</v>
      </c>
      <c r="B12704" t="str">
        <f t="shared" si="198"/>
        <v>27---16</v>
      </c>
      <c r="C12704" t="s">
        <v>987</v>
      </c>
      <c r="D12704" t="s">
        <v>1263</v>
      </c>
      <c r="E12704">
        <v>16</v>
      </c>
    </row>
    <row r="12705" spans="1:5" ht="13.5" customHeight="1">
      <c r="A12705">
        <v>27</v>
      </c>
      <c r="B12705" t="str">
        <f t="shared" si="198"/>
        <v>27---17</v>
      </c>
      <c r="C12705" t="s">
        <v>989</v>
      </c>
      <c r="D12705" t="s">
        <v>738</v>
      </c>
      <c r="E12705">
        <v>17</v>
      </c>
    </row>
    <row r="12706" spans="1:5" ht="13.5" customHeight="1">
      <c r="A12706">
        <v>27</v>
      </c>
      <c r="B12706" t="str">
        <f t="shared" si="198"/>
        <v>27---18</v>
      </c>
      <c r="C12706" t="s">
        <v>938</v>
      </c>
      <c r="D12706" t="s">
        <v>859</v>
      </c>
      <c r="E12706">
        <v>18</v>
      </c>
    </row>
    <row r="12707" spans="1:5" ht="13.5" customHeight="1">
      <c r="A12707">
        <v>27</v>
      </c>
      <c r="B12707" t="str">
        <f t="shared" si="198"/>
        <v>27---19</v>
      </c>
      <c r="C12707" t="s">
        <v>819</v>
      </c>
      <c r="D12707" t="s">
        <v>756</v>
      </c>
      <c r="E12707">
        <v>19</v>
      </c>
    </row>
    <row r="12708" spans="1:5" ht="13.5" customHeight="1">
      <c r="A12708">
        <v>27</v>
      </c>
      <c r="B12708" t="str">
        <f t="shared" si="198"/>
        <v>27---20</v>
      </c>
      <c r="C12708" t="s">
        <v>1074</v>
      </c>
      <c r="D12708" t="s">
        <v>880</v>
      </c>
      <c r="E12708">
        <v>20</v>
      </c>
    </row>
    <row r="12709" spans="1:5" ht="13.5" customHeight="1">
      <c r="A12709">
        <v>27</v>
      </c>
      <c r="B12709" t="str">
        <f t="shared" si="198"/>
        <v>27---21</v>
      </c>
      <c r="C12709" t="s">
        <v>1019</v>
      </c>
      <c r="D12709" t="s">
        <v>734</v>
      </c>
      <c r="E12709">
        <v>21</v>
      </c>
    </row>
    <row r="12710" spans="1:5" ht="13.5" customHeight="1">
      <c r="A12710">
        <v>27</v>
      </c>
      <c r="B12710" t="str">
        <f t="shared" si="198"/>
        <v>27---22</v>
      </c>
      <c r="C12710" t="s">
        <v>824</v>
      </c>
      <c r="D12710" t="s">
        <v>752</v>
      </c>
      <c r="E12710">
        <v>22</v>
      </c>
    </row>
    <row r="12711" spans="1:5" ht="13.5" customHeight="1">
      <c r="A12711">
        <v>27</v>
      </c>
      <c r="B12711" t="str">
        <f t="shared" si="198"/>
        <v>27---23</v>
      </c>
      <c r="C12711" t="s">
        <v>826</v>
      </c>
      <c r="D12711" t="s">
        <v>1079</v>
      </c>
      <c r="E12711">
        <v>23</v>
      </c>
    </row>
    <row r="12712" spans="1:5" ht="13.5" customHeight="1">
      <c r="A12712">
        <v>27</v>
      </c>
      <c r="B12712" t="str">
        <f t="shared" si="198"/>
        <v>27---24</v>
      </c>
      <c r="C12712" t="s">
        <v>832</v>
      </c>
      <c r="D12712" t="s">
        <v>949</v>
      </c>
      <c r="E12712">
        <v>24</v>
      </c>
    </row>
    <row r="12713" spans="1:5" ht="13.5" customHeight="1">
      <c r="A12713">
        <v>27</v>
      </c>
      <c r="B12713" t="str">
        <f t="shared" si="198"/>
        <v>27---25</v>
      </c>
      <c r="C12713" t="s">
        <v>868</v>
      </c>
      <c r="D12713" t="s">
        <v>758</v>
      </c>
      <c r="E12713">
        <v>25</v>
      </c>
    </row>
    <row r="12714" spans="1:5" ht="13.5" customHeight="1">
      <c r="A12714">
        <v>27</v>
      </c>
      <c r="B12714" t="str">
        <f t="shared" si="198"/>
        <v>27---26</v>
      </c>
      <c r="C12714" t="s">
        <v>1011</v>
      </c>
      <c r="D12714" t="s">
        <v>856</v>
      </c>
      <c r="E12714">
        <v>26</v>
      </c>
    </row>
    <row r="12715" spans="1:5" ht="13.5" customHeight="1">
      <c r="A12715">
        <v>27</v>
      </c>
      <c r="B12715" t="str">
        <f t="shared" si="198"/>
        <v>27---27</v>
      </c>
      <c r="C12715" t="s">
        <v>5969</v>
      </c>
      <c r="D12715" t="s">
        <v>961</v>
      </c>
      <c r="E12715">
        <v>27</v>
      </c>
    </row>
    <row r="12716" spans="1:5" ht="13.5" customHeight="1">
      <c r="A12716">
        <v>27</v>
      </c>
      <c r="B12716" t="str">
        <f t="shared" si="198"/>
        <v>27---28</v>
      </c>
      <c r="C12716" t="s">
        <v>6001</v>
      </c>
      <c r="D12716" t="s">
        <v>956</v>
      </c>
      <c r="E12716">
        <v>28</v>
      </c>
    </row>
    <row r="12717" spans="1:5" ht="13.5" customHeight="1">
      <c r="A12717">
        <v>27</v>
      </c>
      <c r="B12717" t="str">
        <f t="shared" si="198"/>
        <v>27---29</v>
      </c>
      <c r="C12717" t="s">
        <v>5915</v>
      </c>
      <c r="D12717" t="s">
        <v>772</v>
      </c>
      <c r="E12717">
        <v>29</v>
      </c>
    </row>
    <row r="12718" spans="1:5" ht="13.5" customHeight="1">
      <c r="A12718">
        <v>27</v>
      </c>
      <c r="B12718" t="str">
        <f t="shared" si="198"/>
        <v>27---30</v>
      </c>
      <c r="C12718" t="s">
        <v>5917</v>
      </c>
      <c r="D12718" t="s">
        <v>789</v>
      </c>
      <c r="E12718">
        <v>30</v>
      </c>
    </row>
    <row r="12719" spans="1:5" ht="13.5" customHeight="1">
      <c r="A12719">
        <v>27</v>
      </c>
      <c r="B12719" t="str">
        <f t="shared" si="198"/>
        <v>27---31</v>
      </c>
      <c r="C12719" t="s">
        <v>5918</v>
      </c>
      <c r="D12719" t="s">
        <v>770</v>
      </c>
      <c r="E12719">
        <v>31</v>
      </c>
    </row>
    <row r="12720" spans="1:5" ht="13.5" customHeight="1">
      <c r="A12720">
        <v>27</v>
      </c>
      <c r="B12720" t="str">
        <f t="shared" si="198"/>
        <v>27---32</v>
      </c>
      <c r="C12720" t="s">
        <v>5972</v>
      </c>
      <c r="D12720" t="s">
        <v>979</v>
      </c>
      <c r="E12720">
        <v>32</v>
      </c>
    </row>
    <row r="12721" spans="1:5" ht="13.5" customHeight="1">
      <c r="A12721">
        <v>27</v>
      </c>
      <c r="B12721" t="str">
        <f t="shared" si="198"/>
        <v>27---33</v>
      </c>
      <c r="C12721" t="s">
        <v>5933</v>
      </c>
      <c r="D12721" t="s">
        <v>855</v>
      </c>
      <c r="E12721">
        <v>33</v>
      </c>
    </row>
    <row r="12722" spans="1:5" ht="13.5" customHeight="1">
      <c r="A12722">
        <v>27</v>
      </c>
      <c r="B12722" t="str">
        <f t="shared" si="198"/>
        <v>27---34</v>
      </c>
      <c r="C12722" t="s">
        <v>5994</v>
      </c>
      <c r="D12722" t="s">
        <v>984</v>
      </c>
      <c r="E12722">
        <v>34</v>
      </c>
    </row>
    <row r="12723" spans="1:5" ht="13.5" customHeight="1">
      <c r="A12723">
        <v>27</v>
      </c>
      <c r="B12723" t="str">
        <f t="shared" si="198"/>
        <v>27---35</v>
      </c>
      <c r="C12723" t="s">
        <v>5924</v>
      </c>
      <c r="D12723" t="s">
        <v>726</v>
      </c>
      <c r="E12723">
        <v>35</v>
      </c>
    </row>
    <row r="12724" spans="1:5" ht="13.5" customHeight="1">
      <c r="A12724">
        <v>28</v>
      </c>
      <c r="B12724" t="str">
        <f t="shared" si="198"/>
        <v>28---1</v>
      </c>
      <c r="C12724" t="s">
        <v>4216</v>
      </c>
      <c r="D12724" t="s">
        <v>923</v>
      </c>
      <c r="E12724">
        <v>1</v>
      </c>
    </row>
    <row r="12725" spans="1:5" ht="13.5" customHeight="1">
      <c r="A12725">
        <v>28</v>
      </c>
      <c r="B12725" t="str">
        <f t="shared" si="198"/>
        <v>28---2</v>
      </c>
      <c r="C12725" t="s">
        <v>4216</v>
      </c>
      <c r="D12725" t="s">
        <v>714</v>
      </c>
      <c r="E12725">
        <v>2</v>
      </c>
    </row>
    <row r="12726" spans="1:5" ht="13.5" customHeight="1">
      <c r="A12726">
        <v>28</v>
      </c>
      <c r="B12726" t="str">
        <f t="shared" si="198"/>
        <v>28---3</v>
      </c>
      <c r="C12726" t="s">
        <v>4216</v>
      </c>
      <c r="D12726" t="s">
        <v>1021</v>
      </c>
      <c r="E12726">
        <v>3</v>
      </c>
    </row>
    <row r="12727" spans="1:5" ht="13.5" customHeight="1">
      <c r="A12727">
        <v>28</v>
      </c>
      <c r="B12727" t="str">
        <f t="shared" si="198"/>
        <v>28---4</v>
      </c>
      <c r="C12727" t="s">
        <v>4216</v>
      </c>
      <c r="D12727" t="s">
        <v>972</v>
      </c>
      <c r="E12727">
        <v>4</v>
      </c>
    </row>
    <row r="12728" spans="1:5" ht="13.5" customHeight="1">
      <c r="A12728">
        <v>28</v>
      </c>
      <c r="B12728" t="str">
        <f t="shared" si="198"/>
        <v>28---5</v>
      </c>
      <c r="C12728" t="s">
        <v>4271</v>
      </c>
      <c r="D12728" t="s">
        <v>984</v>
      </c>
      <c r="E12728">
        <v>5</v>
      </c>
    </row>
    <row r="12729" spans="1:5" ht="13.5" customHeight="1">
      <c r="A12729">
        <v>28</v>
      </c>
      <c r="B12729" t="str">
        <f t="shared" si="198"/>
        <v>28---6</v>
      </c>
      <c r="C12729" t="s">
        <v>4239</v>
      </c>
      <c r="D12729" t="s">
        <v>853</v>
      </c>
      <c r="E12729">
        <v>6</v>
      </c>
    </row>
    <row r="12730" spans="1:5" ht="13.5" customHeight="1">
      <c r="A12730">
        <v>28</v>
      </c>
      <c r="B12730" t="str">
        <f t="shared" si="198"/>
        <v>28---7</v>
      </c>
      <c r="C12730" t="s">
        <v>4228</v>
      </c>
      <c r="D12730" t="s">
        <v>768</v>
      </c>
      <c r="E12730">
        <v>7</v>
      </c>
    </row>
    <row r="12731" spans="1:5" ht="13.5" customHeight="1">
      <c r="A12731">
        <v>28</v>
      </c>
      <c r="B12731" t="str">
        <f t="shared" si="198"/>
        <v>28---8</v>
      </c>
      <c r="C12731" t="s">
        <v>4261</v>
      </c>
      <c r="D12731" t="s">
        <v>974</v>
      </c>
      <c r="E12731">
        <v>8</v>
      </c>
    </row>
    <row r="12732" spans="1:5" ht="13.5" customHeight="1">
      <c r="A12732">
        <v>28</v>
      </c>
      <c r="B12732" t="str">
        <f t="shared" si="198"/>
        <v>28---9</v>
      </c>
      <c r="C12732" t="s">
        <v>4231</v>
      </c>
      <c r="D12732" t="s">
        <v>1306</v>
      </c>
      <c r="E12732">
        <v>9</v>
      </c>
    </row>
    <row r="12733" spans="1:5" ht="13.5" customHeight="1">
      <c r="A12733">
        <v>28</v>
      </c>
      <c r="B12733" t="str">
        <f t="shared" si="198"/>
        <v>28---10</v>
      </c>
      <c r="C12733" t="s">
        <v>4264</v>
      </c>
      <c r="D12733" t="s">
        <v>856</v>
      </c>
      <c r="E12733">
        <v>10</v>
      </c>
    </row>
    <row r="12734" spans="1:5" ht="13.5" customHeight="1">
      <c r="A12734">
        <v>28</v>
      </c>
      <c r="B12734" t="str">
        <f t="shared" si="198"/>
        <v>28---11</v>
      </c>
      <c r="C12734" t="s">
        <v>4236</v>
      </c>
      <c r="D12734" t="s">
        <v>857</v>
      </c>
      <c r="E12734">
        <v>11</v>
      </c>
    </row>
    <row r="12735" spans="1:5" ht="13.5" customHeight="1">
      <c r="A12735">
        <v>28</v>
      </c>
      <c r="B12735" t="str">
        <f t="shared" si="198"/>
        <v>28---12</v>
      </c>
      <c r="C12735" t="s">
        <v>4275</v>
      </c>
      <c r="D12735" t="s">
        <v>933</v>
      </c>
      <c r="E12735">
        <v>12</v>
      </c>
    </row>
    <row r="12736" spans="1:5" ht="13.5" customHeight="1">
      <c r="A12736">
        <v>28</v>
      </c>
      <c r="B12736" t="str">
        <f t="shared" si="198"/>
        <v>28---13</v>
      </c>
      <c r="C12736" t="s">
        <v>4280</v>
      </c>
      <c r="D12736" t="s">
        <v>1025</v>
      </c>
      <c r="E12736">
        <v>13</v>
      </c>
    </row>
    <row r="12737" spans="1:5" ht="13.5" customHeight="1">
      <c r="A12737">
        <v>28</v>
      </c>
      <c r="B12737" t="str">
        <f t="shared" si="198"/>
        <v>28---14</v>
      </c>
      <c r="C12737" t="s">
        <v>729</v>
      </c>
      <c r="D12737" t="s">
        <v>867</v>
      </c>
      <c r="E12737">
        <v>14</v>
      </c>
    </row>
    <row r="12738" spans="1:5" ht="13.5" customHeight="1">
      <c r="A12738">
        <v>28</v>
      </c>
      <c r="B12738" t="str">
        <f t="shared" si="198"/>
        <v>28---15</v>
      </c>
      <c r="C12738" t="s">
        <v>1017</v>
      </c>
      <c r="D12738" t="s">
        <v>796</v>
      </c>
      <c r="E12738">
        <v>15</v>
      </c>
    </row>
    <row r="12739" spans="1:5" ht="13.5" customHeight="1">
      <c r="A12739">
        <v>28</v>
      </c>
      <c r="B12739" t="str">
        <f t="shared" ref="B12739:B12802" si="199">A12739&amp;"---"&amp;E12739</f>
        <v>28---16</v>
      </c>
      <c r="C12739" t="s">
        <v>731</v>
      </c>
      <c r="D12739" t="s">
        <v>800</v>
      </c>
      <c r="E12739">
        <v>16</v>
      </c>
    </row>
    <row r="12740" spans="1:5" ht="13.5" customHeight="1">
      <c r="A12740">
        <v>28</v>
      </c>
      <c r="B12740" t="str">
        <f t="shared" si="199"/>
        <v>28---17</v>
      </c>
      <c r="C12740" t="s">
        <v>743</v>
      </c>
      <c r="D12740" t="s">
        <v>754</v>
      </c>
      <c r="E12740">
        <v>17</v>
      </c>
    </row>
    <row r="12741" spans="1:5" ht="13.5" customHeight="1">
      <c r="A12741">
        <v>28</v>
      </c>
      <c r="B12741" t="str">
        <f t="shared" si="199"/>
        <v>28---18</v>
      </c>
      <c r="C12741" t="s">
        <v>987</v>
      </c>
      <c r="D12741" t="s">
        <v>1263</v>
      </c>
      <c r="E12741">
        <v>18</v>
      </c>
    </row>
    <row r="12742" spans="1:5" ht="13.5" customHeight="1">
      <c r="A12742">
        <v>28</v>
      </c>
      <c r="B12742" t="str">
        <f t="shared" si="199"/>
        <v>28---19</v>
      </c>
      <c r="C12742" t="s">
        <v>989</v>
      </c>
      <c r="D12742" t="s">
        <v>738</v>
      </c>
      <c r="E12742">
        <v>19</v>
      </c>
    </row>
    <row r="12743" spans="1:5" ht="13.5" customHeight="1">
      <c r="A12743">
        <v>28</v>
      </c>
      <c r="B12743" t="str">
        <f t="shared" si="199"/>
        <v>28---20</v>
      </c>
      <c r="C12743" t="s">
        <v>938</v>
      </c>
      <c r="D12743" t="s">
        <v>859</v>
      </c>
      <c r="E12743">
        <v>20</v>
      </c>
    </row>
    <row r="12744" spans="1:5" ht="13.5" customHeight="1">
      <c r="A12744">
        <v>28</v>
      </c>
      <c r="B12744" t="str">
        <f t="shared" si="199"/>
        <v>28---21</v>
      </c>
      <c r="C12744" t="s">
        <v>819</v>
      </c>
      <c r="D12744" t="s">
        <v>756</v>
      </c>
      <c r="E12744">
        <v>21</v>
      </c>
    </row>
    <row r="12745" spans="1:5" ht="13.5" customHeight="1">
      <c r="A12745">
        <v>28</v>
      </c>
      <c r="B12745" t="str">
        <f t="shared" si="199"/>
        <v>28---22</v>
      </c>
      <c r="C12745" t="s">
        <v>1074</v>
      </c>
      <c r="D12745" t="s">
        <v>880</v>
      </c>
      <c r="E12745">
        <v>22</v>
      </c>
    </row>
    <row r="12746" spans="1:5" ht="13.5" customHeight="1">
      <c r="A12746">
        <v>28</v>
      </c>
      <c r="B12746" t="str">
        <f t="shared" si="199"/>
        <v>28---23</v>
      </c>
      <c r="C12746" t="s">
        <v>1019</v>
      </c>
      <c r="D12746" t="s">
        <v>734</v>
      </c>
      <c r="E12746">
        <v>23</v>
      </c>
    </row>
    <row r="12747" spans="1:5" ht="13.5" customHeight="1">
      <c r="A12747">
        <v>28</v>
      </c>
      <c r="B12747" t="str">
        <f t="shared" si="199"/>
        <v>28---24</v>
      </c>
      <c r="C12747" t="s">
        <v>824</v>
      </c>
      <c r="D12747" t="s">
        <v>752</v>
      </c>
      <c r="E12747">
        <v>24</v>
      </c>
    </row>
    <row r="12748" spans="1:5" ht="13.5" customHeight="1">
      <c r="A12748">
        <v>28</v>
      </c>
      <c r="B12748" t="str">
        <f t="shared" si="199"/>
        <v>28---25</v>
      </c>
      <c r="C12748" t="s">
        <v>826</v>
      </c>
      <c r="D12748" t="s">
        <v>1079</v>
      </c>
      <c r="E12748">
        <v>25</v>
      </c>
    </row>
    <row r="12749" spans="1:5" ht="13.5" customHeight="1">
      <c r="A12749">
        <v>28</v>
      </c>
      <c r="B12749" t="str">
        <f t="shared" si="199"/>
        <v>28---26</v>
      </c>
      <c r="C12749" t="s">
        <v>832</v>
      </c>
      <c r="D12749" t="s">
        <v>949</v>
      </c>
      <c r="E12749">
        <v>26</v>
      </c>
    </row>
    <row r="12750" spans="1:5" ht="13.5" customHeight="1">
      <c r="A12750">
        <v>28</v>
      </c>
      <c r="B12750" t="str">
        <f t="shared" si="199"/>
        <v>28---27</v>
      </c>
      <c r="C12750" t="s">
        <v>868</v>
      </c>
      <c r="D12750" t="s">
        <v>758</v>
      </c>
      <c r="E12750">
        <v>27</v>
      </c>
    </row>
    <row r="12751" spans="1:5" ht="13.5" customHeight="1">
      <c r="A12751">
        <v>28</v>
      </c>
      <c r="B12751" t="str">
        <f t="shared" si="199"/>
        <v>28---28</v>
      </c>
      <c r="C12751" t="s">
        <v>1011</v>
      </c>
      <c r="D12751" t="s">
        <v>856</v>
      </c>
      <c r="E12751">
        <v>28</v>
      </c>
    </row>
    <row r="12752" spans="1:5" ht="13.5" customHeight="1">
      <c r="A12752">
        <v>28</v>
      </c>
      <c r="B12752" t="str">
        <f t="shared" si="199"/>
        <v>28---29</v>
      </c>
      <c r="C12752" t="s">
        <v>5969</v>
      </c>
      <c r="D12752" t="s">
        <v>961</v>
      </c>
      <c r="E12752">
        <v>29</v>
      </c>
    </row>
    <row r="12753" spans="1:5" ht="13.5" customHeight="1">
      <c r="A12753">
        <v>28</v>
      </c>
      <c r="B12753" t="str">
        <f t="shared" si="199"/>
        <v>28---30</v>
      </c>
      <c r="C12753" t="s">
        <v>6001</v>
      </c>
      <c r="D12753" t="s">
        <v>956</v>
      </c>
      <c r="E12753">
        <v>30</v>
      </c>
    </row>
    <row r="12754" spans="1:5" ht="13.5" customHeight="1">
      <c r="A12754">
        <v>28</v>
      </c>
      <c r="B12754" t="str">
        <f t="shared" si="199"/>
        <v>28---31</v>
      </c>
      <c r="C12754" t="s">
        <v>5915</v>
      </c>
      <c r="D12754" t="s">
        <v>772</v>
      </c>
      <c r="E12754">
        <v>31</v>
      </c>
    </row>
    <row r="12755" spans="1:5" ht="13.5" customHeight="1">
      <c r="A12755">
        <v>28</v>
      </c>
      <c r="B12755" t="str">
        <f t="shared" si="199"/>
        <v>28---32</v>
      </c>
      <c r="C12755" t="s">
        <v>5917</v>
      </c>
      <c r="D12755" t="s">
        <v>789</v>
      </c>
      <c r="E12755">
        <v>32</v>
      </c>
    </row>
    <row r="12756" spans="1:5" ht="13.5" customHeight="1">
      <c r="A12756">
        <v>28</v>
      </c>
      <c r="B12756" t="str">
        <f t="shared" si="199"/>
        <v>28---33</v>
      </c>
      <c r="C12756" t="s">
        <v>5918</v>
      </c>
      <c r="D12756" t="s">
        <v>770</v>
      </c>
      <c r="E12756">
        <v>33</v>
      </c>
    </row>
    <row r="12757" spans="1:5" ht="13.5" customHeight="1">
      <c r="A12757">
        <v>28</v>
      </c>
      <c r="B12757" t="str">
        <f t="shared" si="199"/>
        <v>28---34</v>
      </c>
      <c r="C12757" t="s">
        <v>5972</v>
      </c>
      <c r="D12757" t="s">
        <v>979</v>
      </c>
      <c r="E12757">
        <v>34</v>
      </c>
    </row>
    <row r="12758" spans="1:5" ht="13.5" customHeight="1">
      <c r="A12758">
        <v>28</v>
      </c>
      <c r="B12758" t="str">
        <f t="shared" si="199"/>
        <v>28---35</v>
      </c>
      <c r="C12758" t="s">
        <v>5933</v>
      </c>
      <c r="D12758" t="s">
        <v>855</v>
      </c>
      <c r="E12758">
        <v>35</v>
      </c>
    </row>
    <row r="12759" spans="1:5" ht="13.5" customHeight="1">
      <c r="A12759">
        <v>28</v>
      </c>
      <c r="B12759" t="str">
        <f t="shared" si="199"/>
        <v>28---36</v>
      </c>
      <c r="C12759" t="s">
        <v>5994</v>
      </c>
      <c r="D12759" t="s">
        <v>984</v>
      </c>
      <c r="E12759">
        <v>36</v>
      </c>
    </row>
    <row r="12760" spans="1:5" ht="13.5" customHeight="1">
      <c r="A12760">
        <v>28</v>
      </c>
      <c r="B12760" t="str">
        <f t="shared" si="199"/>
        <v>28---37</v>
      </c>
      <c r="C12760" t="s">
        <v>6010</v>
      </c>
      <c r="D12760" t="s">
        <v>978</v>
      </c>
      <c r="E12760">
        <v>37</v>
      </c>
    </row>
    <row r="12761" spans="1:5" ht="13.5" customHeight="1">
      <c r="A12761">
        <v>28</v>
      </c>
      <c r="B12761" t="str">
        <f t="shared" si="199"/>
        <v>28---38</v>
      </c>
      <c r="C12761" t="s">
        <v>5924</v>
      </c>
      <c r="D12761" t="s">
        <v>726</v>
      </c>
      <c r="E12761">
        <v>38</v>
      </c>
    </row>
    <row r="12762" spans="1:5" ht="13.5" customHeight="1">
      <c r="A12762">
        <v>28</v>
      </c>
      <c r="B12762" t="str">
        <f t="shared" si="199"/>
        <v>28---39</v>
      </c>
      <c r="C12762" t="s">
        <v>5943</v>
      </c>
      <c r="D12762" t="s">
        <v>976</v>
      </c>
      <c r="E12762">
        <v>39</v>
      </c>
    </row>
    <row r="12763" spans="1:5" ht="13.5" customHeight="1">
      <c r="A12763">
        <v>168</v>
      </c>
      <c r="B12763" t="str">
        <f t="shared" si="199"/>
        <v>168---1</v>
      </c>
      <c r="C12763" t="s">
        <v>4216</v>
      </c>
      <c r="D12763" t="s">
        <v>971</v>
      </c>
      <c r="E12763">
        <v>1</v>
      </c>
    </row>
    <row r="12764" spans="1:5" ht="13.5" customHeight="1">
      <c r="A12764">
        <v>168</v>
      </c>
      <c r="B12764" t="str">
        <f t="shared" si="199"/>
        <v>168---2</v>
      </c>
      <c r="C12764" t="s">
        <v>4216</v>
      </c>
      <c r="D12764" t="s">
        <v>713</v>
      </c>
      <c r="E12764">
        <v>2</v>
      </c>
    </row>
    <row r="12765" spans="1:5" ht="13.5" customHeight="1">
      <c r="A12765">
        <v>168</v>
      </c>
      <c r="B12765" t="str">
        <f t="shared" si="199"/>
        <v>168---3</v>
      </c>
      <c r="C12765" t="s">
        <v>4252</v>
      </c>
      <c r="D12765" t="s">
        <v>922</v>
      </c>
      <c r="E12765">
        <v>3</v>
      </c>
    </row>
    <row r="12766" spans="1:5" ht="13.5" customHeight="1">
      <c r="A12766">
        <v>168</v>
      </c>
      <c r="B12766" t="str">
        <f t="shared" si="199"/>
        <v>168---4</v>
      </c>
      <c r="C12766" t="s">
        <v>4269</v>
      </c>
      <c r="D12766" t="s">
        <v>1249</v>
      </c>
      <c r="E12766">
        <v>4</v>
      </c>
    </row>
    <row r="12767" spans="1:5" ht="13.5" customHeight="1">
      <c r="A12767">
        <v>168</v>
      </c>
      <c r="B12767" t="str">
        <f t="shared" si="199"/>
        <v>168---5</v>
      </c>
      <c r="C12767" t="s">
        <v>4271</v>
      </c>
      <c r="D12767" t="s">
        <v>1177</v>
      </c>
      <c r="E12767">
        <v>5</v>
      </c>
    </row>
    <row r="12768" spans="1:5" ht="13.5" customHeight="1">
      <c r="A12768">
        <v>168</v>
      </c>
      <c r="B12768" t="str">
        <f t="shared" si="199"/>
        <v>168---6</v>
      </c>
      <c r="C12768" t="s">
        <v>4239</v>
      </c>
      <c r="D12768" t="s">
        <v>914</v>
      </c>
      <c r="E12768">
        <v>6</v>
      </c>
    </row>
    <row r="12769" spans="1:5" ht="13.5" customHeight="1">
      <c r="A12769">
        <v>168</v>
      </c>
      <c r="B12769" t="str">
        <f t="shared" si="199"/>
        <v>168---7</v>
      </c>
      <c r="C12769" t="s">
        <v>4228</v>
      </c>
      <c r="D12769" t="s">
        <v>879</v>
      </c>
      <c r="E12769">
        <v>7</v>
      </c>
    </row>
    <row r="12770" spans="1:5" ht="13.5" customHeight="1">
      <c r="A12770">
        <v>168</v>
      </c>
      <c r="B12770" t="str">
        <f t="shared" si="199"/>
        <v>168---8</v>
      </c>
      <c r="C12770" t="s">
        <v>4268</v>
      </c>
      <c r="D12770" t="s">
        <v>1179</v>
      </c>
      <c r="E12770">
        <v>8</v>
      </c>
    </row>
    <row r="12771" spans="1:5" ht="13.5" customHeight="1">
      <c r="A12771">
        <v>168</v>
      </c>
      <c r="B12771" t="str">
        <f t="shared" si="199"/>
        <v>168---9</v>
      </c>
      <c r="C12771" t="s">
        <v>4230</v>
      </c>
      <c r="D12771" t="s">
        <v>837</v>
      </c>
      <c r="E12771">
        <v>9</v>
      </c>
    </row>
    <row r="12772" spans="1:5" ht="13.5" customHeight="1">
      <c r="A12772">
        <v>168</v>
      </c>
      <c r="B12772" t="str">
        <f t="shared" si="199"/>
        <v>168---10</v>
      </c>
      <c r="C12772" t="s">
        <v>4244</v>
      </c>
      <c r="D12772" t="s">
        <v>1250</v>
      </c>
      <c r="E12772">
        <v>10</v>
      </c>
    </row>
    <row r="12773" spans="1:5" ht="13.5" customHeight="1">
      <c r="A12773">
        <v>168</v>
      </c>
      <c r="B12773" t="str">
        <f t="shared" si="199"/>
        <v>168---11</v>
      </c>
      <c r="C12773" t="s">
        <v>4231</v>
      </c>
      <c r="D12773" t="s">
        <v>1082</v>
      </c>
      <c r="E12773">
        <v>11</v>
      </c>
    </row>
    <row r="12774" spans="1:5" ht="13.5" customHeight="1">
      <c r="A12774">
        <v>168</v>
      </c>
      <c r="B12774" t="str">
        <f t="shared" si="199"/>
        <v>168---12</v>
      </c>
      <c r="C12774" t="s">
        <v>4254</v>
      </c>
      <c r="D12774" t="s">
        <v>1101</v>
      </c>
      <c r="E12774">
        <v>12</v>
      </c>
    </row>
    <row r="12775" spans="1:5" ht="13.5" customHeight="1">
      <c r="A12775">
        <v>168</v>
      </c>
      <c r="B12775" t="str">
        <f t="shared" si="199"/>
        <v>168---13</v>
      </c>
      <c r="C12775" t="s">
        <v>4233</v>
      </c>
      <c r="D12775" t="s">
        <v>1251</v>
      </c>
      <c r="E12775">
        <v>13</v>
      </c>
    </row>
    <row r="12776" spans="1:5" ht="13.5" customHeight="1">
      <c r="A12776">
        <v>168</v>
      </c>
      <c r="B12776" t="str">
        <f t="shared" si="199"/>
        <v>168---14</v>
      </c>
      <c r="C12776" t="s">
        <v>5911</v>
      </c>
      <c r="D12776" t="s">
        <v>783</v>
      </c>
      <c r="E12776">
        <v>14</v>
      </c>
    </row>
    <row r="12777" spans="1:5" ht="13.5" customHeight="1">
      <c r="A12777">
        <v>168</v>
      </c>
      <c r="B12777" t="str">
        <f t="shared" si="199"/>
        <v>168---15</v>
      </c>
      <c r="C12777" t="s">
        <v>5911</v>
      </c>
      <c r="D12777" t="s">
        <v>1257</v>
      </c>
      <c r="E12777">
        <v>15</v>
      </c>
    </row>
    <row r="12778" spans="1:5" ht="13.5" customHeight="1">
      <c r="A12778">
        <v>168</v>
      </c>
      <c r="B12778" t="str">
        <f t="shared" si="199"/>
        <v>168---16</v>
      </c>
      <c r="C12778" t="s">
        <v>5911</v>
      </c>
      <c r="D12778" t="s">
        <v>718</v>
      </c>
      <c r="E12778">
        <v>16</v>
      </c>
    </row>
    <row r="12779" spans="1:5" ht="13.5" customHeight="1">
      <c r="A12779">
        <v>168</v>
      </c>
      <c r="B12779" t="str">
        <f t="shared" si="199"/>
        <v>168---17</v>
      </c>
      <c r="C12779" t="s">
        <v>5911</v>
      </c>
      <c r="D12779" t="s">
        <v>1129</v>
      </c>
      <c r="E12779">
        <v>17</v>
      </c>
    </row>
    <row r="12780" spans="1:5" ht="13.5" customHeight="1">
      <c r="A12780">
        <v>168</v>
      </c>
      <c r="B12780" t="str">
        <f t="shared" si="199"/>
        <v>168---18</v>
      </c>
      <c r="C12780" t="s">
        <v>5911</v>
      </c>
      <c r="D12780" t="s">
        <v>1172</v>
      </c>
      <c r="E12780">
        <v>18</v>
      </c>
    </row>
    <row r="12781" spans="1:5" ht="13.5" customHeight="1">
      <c r="A12781">
        <v>168</v>
      </c>
      <c r="B12781" t="str">
        <f t="shared" si="199"/>
        <v>168---19</v>
      </c>
      <c r="C12781" t="s">
        <v>743</v>
      </c>
      <c r="D12781" t="s">
        <v>754</v>
      </c>
      <c r="E12781">
        <v>19</v>
      </c>
    </row>
    <row r="12782" spans="1:5" ht="13.5" customHeight="1">
      <c r="A12782">
        <v>168</v>
      </c>
      <c r="B12782" t="str">
        <f t="shared" si="199"/>
        <v>168---20</v>
      </c>
      <c r="C12782" t="s">
        <v>745</v>
      </c>
      <c r="D12782" t="s">
        <v>837</v>
      </c>
      <c r="E12782">
        <v>20</v>
      </c>
    </row>
    <row r="12783" spans="1:5" ht="13.5" customHeight="1">
      <c r="A12783">
        <v>168</v>
      </c>
      <c r="B12783" t="str">
        <f t="shared" si="199"/>
        <v>168---21</v>
      </c>
      <c r="C12783" t="s">
        <v>987</v>
      </c>
      <c r="D12783" t="s">
        <v>1263</v>
      </c>
      <c r="E12783">
        <v>21</v>
      </c>
    </row>
    <row r="12784" spans="1:5" ht="13.5" customHeight="1">
      <c r="A12784">
        <v>168</v>
      </c>
      <c r="B12784" t="str">
        <f t="shared" si="199"/>
        <v>168---22</v>
      </c>
      <c r="C12784" t="s">
        <v>989</v>
      </c>
      <c r="D12784" t="s">
        <v>738</v>
      </c>
      <c r="E12784">
        <v>22</v>
      </c>
    </row>
    <row r="12785" spans="1:5" ht="13.5" customHeight="1">
      <c r="A12785">
        <v>168</v>
      </c>
      <c r="B12785" t="str">
        <f t="shared" si="199"/>
        <v>168---23</v>
      </c>
      <c r="C12785" t="s">
        <v>819</v>
      </c>
      <c r="D12785" t="s">
        <v>756</v>
      </c>
      <c r="E12785">
        <v>23</v>
      </c>
    </row>
    <row r="12786" spans="1:5" ht="13.5" customHeight="1">
      <c r="A12786">
        <v>168</v>
      </c>
      <c r="B12786" t="str">
        <f t="shared" si="199"/>
        <v>168---24</v>
      </c>
      <c r="C12786" t="s">
        <v>749</v>
      </c>
      <c r="D12786" t="s">
        <v>1082</v>
      </c>
      <c r="E12786">
        <v>24</v>
      </c>
    </row>
    <row r="12787" spans="1:5" ht="13.5" customHeight="1">
      <c r="A12787">
        <v>168</v>
      </c>
      <c r="B12787" t="str">
        <f t="shared" si="199"/>
        <v>168---25</v>
      </c>
      <c r="C12787" t="s">
        <v>824</v>
      </c>
      <c r="D12787" t="s">
        <v>752</v>
      </c>
      <c r="E12787">
        <v>25</v>
      </c>
    </row>
    <row r="12788" spans="1:5" ht="13.5" customHeight="1">
      <c r="A12788">
        <v>168</v>
      </c>
      <c r="B12788" t="str">
        <f t="shared" si="199"/>
        <v>168---26</v>
      </c>
      <c r="C12788" t="s">
        <v>759</v>
      </c>
      <c r="D12788" t="s">
        <v>823</v>
      </c>
      <c r="E12788">
        <v>26</v>
      </c>
    </row>
    <row r="12789" spans="1:5" ht="13.5" customHeight="1">
      <c r="A12789">
        <v>168</v>
      </c>
      <c r="B12789" t="str">
        <f t="shared" si="199"/>
        <v>168---27</v>
      </c>
      <c r="C12789" t="s">
        <v>761</v>
      </c>
      <c r="D12789" t="s">
        <v>1080</v>
      </c>
      <c r="E12789">
        <v>27</v>
      </c>
    </row>
    <row r="12790" spans="1:5" ht="13.5" customHeight="1">
      <c r="A12790">
        <v>168</v>
      </c>
      <c r="B12790" t="str">
        <f t="shared" si="199"/>
        <v>168---28</v>
      </c>
      <c r="C12790" t="s">
        <v>965</v>
      </c>
      <c r="D12790" t="s">
        <v>1250</v>
      </c>
      <c r="E12790">
        <v>28</v>
      </c>
    </row>
    <row r="12791" spans="1:5" ht="13.5" customHeight="1">
      <c r="A12791">
        <v>168</v>
      </c>
      <c r="B12791" t="str">
        <f t="shared" si="199"/>
        <v>168---29</v>
      </c>
      <c r="C12791" t="s">
        <v>868</v>
      </c>
      <c r="D12791" t="s">
        <v>758</v>
      </c>
      <c r="E12791">
        <v>29</v>
      </c>
    </row>
    <row r="12792" spans="1:5" ht="13.5" customHeight="1">
      <c r="A12792">
        <v>168</v>
      </c>
      <c r="B12792" t="str">
        <f t="shared" si="199"/>
        <v>168---30</v>
      </c>
      <c r="C12792" t="s">
        <v>969</v>
      </c>
      <c r="D12792" t="s">
        <v>802</v>
      </c>
      <c r="E12792">
        <v>30</v>
      </c>
    </row>
    <row r="12793" spans="1:5" ht="13.5" customHeight="1">
      <c r="A12793">
        <v>168</v>
      </c>
      <c r="B12793" t="str">
        <f t="shared" si="199"/>
        <v>168---31</v>
      </c>
      <c r="C12793" t="s">
        <v>5925</v>
      </c>
      <c r="D12793" t="s">
        <v>798</v>
      </c>
      <c r="E12793">
        <v>31</v>
      </c>
    </row>
    <row r="12794" spans="1:5" ht="13.5" customHeight="1">
      <c r="A12794">
        <v>168</v>
      </c>
      <c r="B12794" t="str">
        <f t="shared" si="199"/>
        <v>168---32</v>
      </c>
      <c r="C12794" t="s">
        <v>5915</v>
      </c>
      <c r="D12794" t="s">
        <v>772</v>
      </c>
      <c r="E12794">
        <v>32</v>
      </c>
    </row>
    <row r="12795" spans="1:5" ht="13.5" customHeight="1">
      <c r="A12795">
        <v>168</v>
      </c>
      <c r="B12795" t="str">
        <f t="shared" si="199"/>
        <v>168---33</v>
      </c>
      <c r="C12795" t="s">
        <v>5917</v>
      </c>
      <c r="D12795" t="s">
        <v>789</v>
      </c>
      <c r="E12795">
        <v>33</v>
      </c>
    </row>
    <row r="12796" spans="1:5" ht="13.5" customHeight="1">
      <c r="A12796">
        <v>168</v>
      </c>
      <c r="B12796" t="str">
        <f t="shared" si="199"/>
        <v>168---34</v>
      </c>
      <c r="C12796" t="s">
        <v>5918</v>
      </c>
      <c r="D12796" t="s">
        <v>770</v>
      </c>
      <c r="E12796">
        <v>34</v>
      </c>
    </row>
    <row r="12797" spans="1:5" ht="13.5" customHeight="1">
      <c r="A12797">
        <v>168</v>
      </c>
      <c r="B12797" t="str">
        <f t="shared" si="199"/>
        <v>168---35</v>
      </c>
      <c r="C12797" t="s">
        <v>5951</v>
      </c>
      <c r="D12797" t="s">
        <v>879</v>
      </c>
      <c r="E12797">
        <v>35</v>
      </c>
    </row>
    <row r="12798" spans="1:5" ht="13.5" customHeight="1">
      <c r="A12798">
        <v>168</v>
      </c>
      <c r="B12798" t="str">
        <f t="shared" si="199"/>
        <v>168---36</v>
      </c>
      <c r="C12798" t="s">
        <v>5927</v>
      </c>
      <c r="D12798" t="s">
        <v>1115</v>
      </c>
      <c r="E12798">
        <v>36</v>
      </c>
    </row>
    <row r="12799" spans="1:5" ht="13.5" customHeight="1">
      <c r="A12799">
        <v>168</v>
      </c>
      <c r="B12799" t="str">
        <f t="shared" si="199"/>
        <v>168---37</v>
      </c>
      <c r="C12799" t="s">
        <v>5957</v>
      </c>
      <c r="D12799" t="s">
        <v>913</v>
      </c>
      <c r="E12799">
        <v>37</v>
      </c>
    </row>
    <row r="12800" spans="1:5" ht="13.5" customHeight="1">
      <c r="A12800">
        <v>168</v>
      </c>
      <c r="B12800" t="str">
        <f t="shared" si="199"/>
        <v>168---38</v>
      </c>
      <c r="C12800" t="s">
        <v>5992</v>
      </c>
      <c r="D12800" t="s">
        <v>1101</v>
      </c>
      <c r="E12800">
        <v>38</v>
      </c>
    </row>
    <row r="12801" spans="1:5" ht="13.5" customHeight="1">
      <c r="A12801">
        <v>168</v>
      </c>
      <c r="B12801" t="str">
        <f t="shared" si="199"/>
        <v>168---39</v>
      </c>
      <c r="C12801" t="s">
        <v>5987</v>
      </c>
      <c r="D12801" t="s">
        <v>1249</v>
      </c>
      <c r="E12801">
        <v>39</v>
      </c>
    </row>
    <row r="12802" spans="1:5" ht="13.5" customHeight="1">
      <c r="A12802">
        <v>168</v>
      </c>
      <c r="B12802" t="str">
        <f t="shared" si="199"/>
        <v>168---40</v>
      </c>
      <c r="C12802" t="s">
        <v>6005</v>
      </c>
      <c r="D12802" t="s">
        <v>1237</v>
      </c>
      <c r="E12802">
        <v>40</v>
      </c>
    </row>
    <row r="12803" spans="1:5" ht="13.5" customHeight="1">
      <c r="A12803">
        <v>168</v>
      </c>
      <c r="B12803" t="str">
        <f t="shared" ref="B12803:B12866" si="200">A12803&amp;"---"&amp;E12803</f>
        <v>168---41</v>
      </c>
      <c r="C12803" t="s">
        <v>5959</v>
      </c>
      <c r="D12803" t="s">
        <v>6222</v>
      </c>
      <c r="E12803">
        <v>41</v>
      </c>
    </row>
    <row r="12804" spans="1:5" ht="13.5" customHeight="1">
      <c r="A12804">
        <v>169</v>
      </c>
      <c r="B12804" t="str">
        <f t="shared" si="200"/>
        <v>169---1</v>
      </c>
      <c r="C12804" t="s">
        <v>4234</v>
      </c>
      <c r="D12804" t="s">
        <v>1187</v>
      </c>
      <c r="E12804">
        <v>1</v>
      </c>
    </row>
    <row r="12805" spans="1:5" ht="13.5" customHeight="1">
      <c r="A12805">
        <v>169</v>
      </c>
      <c r="B12805" t="str">
        <f t="shared" si="200"/>
        <v>169---2</v>
      </c>
      <c r="C12805" t="s">
        <v>4216</v>
      </c>
      <c r="D12805" t="s">
        <v>1187</v>
      </c>
      <c r="E12805">
        <v>2</v>
      </c>
    </row>
    <row r="12806" spans="1:5" ht="13.5" customHeight="1">
      <c r="A12806">
        <v>169</v>
      </c>
      <c r="B12806" t="str">
        <f t="shared" si="200"/>
        <v>169---3</v>
      </c>
      <c r="C12806" t="s">
        <v>4216</v>
      </c>
      <c r="D12806" t="s">
        <v>971</v>
      </c>
      <c r="E12806">
        <v>3</v>
      </c>
    </row>
    <row r="12807" spans="1:5" ht="13.5" customHeight="1">
      <c r="A12807">
        <v>169</v>
      </c>
      <c r="B12807" t="str">
        <f t="shared" si="200"/>
        <v>169---4</v>
      </c>
      <c r="C12807" t="s">
        <v>4216</v>
      </c>
      <c r="D12807" t="s">
        <v>713</v>
      </c>
      <c r="E12807">
        <v>4</v>
      </c>
    </row>
    <row r="12808" spans="1:5" ht="13.5" customHeight="1">
      <c r="A12808">
        <v>169</v>
      </c>
      <c r="B12808" t="str">
        <f t="shared" si="200"/>
        <v>169---5</v>
      </c>
      <c r="C12808" t="s">
        <v>4216</v>
      </c>
      <c r="D12808" t="s">
        <v>922</v>
      </c>
      <c r="E12808">
        <v>5</v>
      </c>
    </row>
    <row r="12809" spans="1:5" ht="13.5" customHeight="1">
      <c r="A12809">
        <v>169</v>
      </c>
      <c r="B12809" t="str">
        <f t="shared" si="200"/>
        <v>169---6</v>
      </c>
      <c r="C12809" t="s">
        <v>4216</v>
      </c>
      <c r="D12809" t="s">
        <v>1249</v>
      </c>
      <c r="E12809">
        <v>6</v>
      </c>
    </row>
    <row r="12810" spans="1:5" ht="13.5" customHeight="1">
      <c r="A12810">
        <v>169</v>
      </c>
      <c r="B12810" t="str">
        <f t="shared" si="200"/>
        <v>169---7</v>
      </c>
      <c r="C12810" t="s">
        <v>4271</v>
      </c>
      <c r="D12810" t="s">
        <v>1177</v>
      </c>
      <c r="E12810">
        <v>7</v>
      </c>
    </row>
    <row r="12811" spans="1:5" ht="13.5" customHeight="1">
      <c r="A12811">
        <v>169</v>
      </c>
      <c r="B12811" t="str">
        <f t="shared" si="200"/>
        <v>169---8</v>
      </c>
      <c r="C12811" t="s">
        <v>4239</v>
      </c>
      <c r="D12811" t="s">
        <v>914</v>
      </c>
      <c r="E12811">
        <v>8</v>
      </c>
    </row>
    <row r="12812" spans="1:5" ht="13.5" customHeight="1">
      <c r="A12812">
        <v>169</v>
      </c>
      <c r="B12812" t="str">
        <f t="shared" si="200"/>
        <v>169---9</v>
      </c>
      <c r="C12812" t="s">
        <v>4228</v>
      </c>
      <c r="D12812" t="s">
        <v>879</v>
      </c>
      <c r="E12812">
        <v>9</v>
      </c>
    </row>
    <row r="12813" spans="1:5" ht="13.5" customHeight="1">
      <c r="A12813">
        <v>169</v>
      </c>
      <c r="B12813" t="str">
        <f t="shared" si="200"/>
        <v>169---10</v>
      </c>
      <c r="C12813" t="s">
        <v>4268</v>
      </c>
      <c r="D12813" t="s">
        <v>1179</v>
      </c>
      <c r="E12813">
        <v>10</v>
      </c>
    </row>
    <row r="12814" spans="1:5" ht="13.5" customHeight="1">
      <c r="A12814">
        <v>169</v>
      </c>
      <c r="B12814" t="str">
        <f t="shared" si="200"/>
        <v>169---11</v>
      </c>
      <c r="C12814" t="s">
        <v>4276</v>
      </c>
      <c r="D12814" t="s">
        <v>837</v>
      </c>
      <c r="E12814">
        <v>11</v>
      </c>
    </row>
    <row r="12815" spans="1:5" ht="13.5" customHeight="1">
      <c r="A12815">
        <v>169</v>
      </c>
      <c r="B12815" t="str">
        <f t="shared" si="200"/>
        <v>169---12</v>
      </c>
      <c r="C12815" t="s">
        <v>4231</v>
      </c>
      <c r="D12815" t="s">
        <v>1250</v>
      </c>
      <c r="E12815">
        <v>12</v>
      </c>
    </row>
    <row r="12816" spans="1:5" ht="13.5" customHeight="1">
      <c r="A12816">
        <v>169</v>
      </c>
      <c r="B12816" t="str">
        <f t="shared" si="200"/>
        <v>169---13</v>
      </c>
      <c r="C12816" t="s">
        <v>4264</v>
      </c>
      <c r="D12816" t="s">
        <v>1082</v>
      </c>
      <c r="E12816">
        <v>13</v>
      </c>
    </row>
    <row r="12817" spans="1:5" ht="13.5" customHeight="1">
      <c r="A12817">
        <v>169</v>
      </c>
      <c r="B12817" t="str">
        <f t="shared" si="200"/>
        <v>169---14</v>
      </c>
      <c r="C12817" t="s">
        <v>4272</v>
      </c>
      <c r="D12817" t="s">
        <v>1101</v>
      </c>
      <c r="E12817">
        <v>14</v>
      </c>
    </row>
    <row r="12818" spans="1:5" ht="13.5" customHeight="1">
      <c r="A12818">
        <v>169</v>
      </c>
      <c r="B12818" t="str">
        <f t="shared" si="200"/>
        <v>169---15</v>
      </c>
      <c r="C12818" t="s">
        <v>4245</v>
      </c>
      <c r="D12818" t="s">
        <v>1251</v>
      </c>
      <c r="E12818">
        <v>15</v>
      </c>
    </row>
    <row r="12819" spans="1:5" ht="13.5" customHeight="1">
      <c r="A12819">
        <v>169</v>
      </c>
      <c r="B12819" t="str">
        <f t="shared" si="200"/>
        <v>169---16</v>
      </c>
      <c r="C12819" t="s">
        <v>743</v>
      </c>
      <c r="D12819" t="s">
        <v>754</v>
      </c>
      <c r="E12819">
        <v>16</v>
      </c>
    </row>
    <row r="12820" spans="1:5" ht="13.5" customHeight="1">
      <c r="A12820">
        <v>169</v>
      </c>
      <c r="B12820" t="str">
        <f t="shared" si="200"/>
        <v>169---17</v>
      </c>
      <c r="C12820" t="s">
        <v>745</v>
      </c>
      <c r="D12820" t="s">
        <v>837</v>
      </c>
      <c r="E12820">
        <v>17</v>
      </c>
    </row>
    <row r="12821" spans="1:5" ht="13.5" customHeight="1">
      <c r="A12821">
        <v>169</v>
      </c>
      <c r="B12821" t="str">
        <f t="shared" si="200"/>
        <v>169---18</v>
      </c>
      <c r="C12821" t="s">
        <v>987</v>
      </c>
      <c r="D12821" t="s">
        <v>1263</v>
      </c>
      <c r="E12821">
        <v>18</v>
      </c>
    </row>
    <row r="12822" spans="1:5" ht="13.5" customHeight="1">
      <c r="A12822">
        <v>169</v>
      </c>
      <c r="B12822" t="str">
        <f t="shared" si="200"/>
        <v>169---19</v>
      </c>
      <c r="C12822" t="s">
        <v>989</v>
      </c>
      <c r="D12822" t="s">
        <v>738</v>
      </c>
      <c r="E12822">
        <v>19</v>
      </c>
    </row>
    <row r="12823" spans="1:5" ht="13.5" customHeight="1">
      <c r="A12823">
        <v>169</v>
      </c>
      <c r="B12823" t="str">
        <f t="shared" si="200"/>
        <v>169---20</v>
      </c>
      <c r="C12823" t="s">
        <v>819</v>
      </c>
      <c r="D12823" t="s">
        <v>756</v>
      </c>
      <c r="E12823">
        <v>20</v>
      </c>
    </row>
    <row r="12824" spans="1:5" ht="13.5" customHeight="1">
      <c r="A12824">
        <v>169</v>
      </c>
      <c r="B12824" t="str">
        <f t="shared" si="200"/>
        <v>169---21</v>
      </c>
      <c r="C12824" t="s">
        <v>749</v>
      </c>
      <c r="D12824" t="s">
        <v>1082</v>
      </c>
      <c r="E12824">
        <v>21</v>
      </c>
    </row>
    <row r="12825" spans="1:5" ht="13.5" customHeight="1">
      <c r="A12825">
        <v>169</v>
      </c>
      <c r="B12825" t="str">
        <f t="shared" si="200"/>
        <v>169---22</v>
      </c>
      <c r="C12825" t="s">
        <v>824</v>
      </c>
      <c r="D12825" t="s">
        <v>752</v>
      </c>
      <c r="E12825">
        <v>22</v>
      </c>
    </row>
    <row r="12826" spans="1:5" ht="13.5" customHeight="1">
      <c r="A12826">
        <v>169</v>
      </c>
      <c r="B12826" t="str">
        <f t="shared" si="200"/>
        <v>169---23</v>
      </c>
      <c r="C12826" t="s">
        <v>759</v>
      </c>
      <c r="D12826" t="s">
        <v>823</v>
      </c>
      <c r="E12826">
        <v>23</v>
      </c>
    </row>
    <row r="12827" spans="1:5" ht="13.5" customHeight="1">
      <c r="A12827">
        <v>169</v>
      </c>
      <c r="B12827" t="str">
        <f t="shared" si="200"/>
        <v>169---24</v>
      </c>
      <c r="C12827" t="s">
        <v>761</v>
      </c>
      <c r="D12827" t="s">
        <v>1080</v>
      </c>
      <c r="E12827">
        <v>24</v>
      </c>
    </row>
    <row r="12828" spans="1:5" ht="13.5" customHeight="1">
      <c r="A12828">
        <v>169</v>
      </c>
      <c r="B12828" t="str">
        <f t="shared" si="200"/>
        <v>169---25</v>
      </c>
      <c r="C12828" t="s">
        <v>965</v>
      </c>
      <c r="D12828" t="s">
        <v>1250</v>
      </c>
      <c r="E12828">
        <v>25</v>
      </c>
    </row>
    <row r="12829" spans="1:5" ht="13.5" customHeight="1">
      <c r="A12829">
        <v>169</v>
      </c>
      <c r="B12829" t="str">
        <f t="shared" si="200"/>
        <v>169---26</v>
      </c>
      <c r="C12829" t="s">
        <v>868</v>
      </c>
      <c r="D12829" t="s">
        <v>758</v>
      </c>
      <c r="E12829">
        <v>26</v>
      </c>
    </row>
    <row r="12830" spans="1:5" ht="13.5" customHeight="1">
      <c r="A12830">
        <v>169</v>
      </c>
      <c r="B12830" t="str">
        <f t="shared" si="200"/>
        <v>169---27</v>
      </c>
      <c r="C12830" t="s">
        <v>969</v>
      </c>
      <c r="D12830" t="s">
        <v>802</v>
      </c>
      <c r="E12830">
        <v>27</v>
      </c>
    </row>
    <row r="12831" spans="1:5" ht="13.5" customHeight="1">
      <c r="A12831">
        <v>169</v>
      </c>
      <c r="B12831" t="str">
        <f t="shared" si="200"/>
        <v>169---28</v>
      </c>
      <c r="C12831" t="s">
        <v>896</v>
      </c>
      <c r="D12831" t="s">
        <v>1202</v>
      </c>
      <c r="E12831">
        <v>28</v>
      </c>
    </row>
    <row r="12832" spans="1:5" ht="13.5" customHeight="1">
      <c r="A12832">
        <v>169</v>
      </c>
      <c r="B12832" t="str">
        <f t="shared" si="200"/>
        <v>169---29</v>
      </c>
      <c r="C12832" t="s">
        <v>5925</v>
      </c>
      <c r="D12832" t="s">
        <v>798</v>
      </c>
      <c r="E12832">
        <v>29</v>
      </c>
    </row>
    <row r="12833" spans="1:5" ht="13.5" customHeight="1">
      <c r="A12833">
        <v>169</v>
      </c>
      <c r="B12833" t="str">
        <f t="shared" si="200"/>
        <v>169---30</v>
      </c>
      <c r="C12833" t="s">
        <v>5915</v>
      </c>
      <c r="D12833" t="s">
        <v>772</v>
      </c>
      <c r="E12833">
        <v>30</v>
      </c>
    </row>
    <row r="12834" spans="1:5" ht="13.5" customHeight="1">
      <c r="A12834">
        <v>169</v>
      </c>
      <c r="B12834" t="str">
        <f t="shared" si="200"/>
        <v>169---31</v>
      </c>
      <c r="C12834" t="s">
        <v>5917</v>
      </c>
      <c r="D12834" t="s">
        <v>789</v>
      </c>
      <c r="E12834">
        <v>31</v>
      </c>
    </row>
    <row r="12835" spans="1:5" ht="13.5" customHeight="1">
      <c r="A12835">
        <v>169</v>
      </c>
      <c r="B12835" t="str">
        <f t="shared" si="200"/>
        <v>169---32</v>
      </c>
      <c r="C12835" t="s">
        <v>5918</v>
      </c>
      <c r="D12835" t="s">
        <v>770</v>
      </c>
      <c r="E12835">
        <v>32</v>
      </c>
    </row>
    <row r="12836" spans="1:5" ht="13.5" customHeight="1">
      <c r="A12836">
        <v>169</v>
      </c>
      <c r="B12836" t="str">
        <f t="shared" si="200"/>
        <v>169---33</v>
      </c>
      <c r="C12836" t="s">
        <v>5951</v>
      </c>
      <c r="D12836" t="s">
        <v>879</v>
      </c>
      <c r="E12836">
        <v>33</v>
      </c>
    </row>
    <row r="12837" spans="1:5" ht="13.5" customHeight="1">
      <c r="A12837">
        <v>169</v>
      </c>
      <c r="B12837" t="str">
        <f t="shared" si="200"/>
        <v>169---34</v>
      </c>
      <c r="C12837" t="s">
        <v>5997</v>
      </c>
      <c r="D12837" t="s">
        <v>1187</v>
      </c>
      <c r="E12837">
        <v>34</v>
      </c>
    </row>
    <row r="12838" spans="1:5" ht="13.5" customHeight="1">
      <c r="A12838">
        <v>169</v>
      </c>
      <c r="B12838" t="str">
        <f t="shared" si="200"/>
        <v>169---35</v>
      </c>
      <c r="C12838" t="s">
        <v>5927</v>
      </c>
      <c r="D12838" t="s">
        <v>1115</v>
      </c>
      <c r="E12838">
        <v>35</v>
      </c>
    </row>
    <row r="12839" spans="1:5" ht="13.5" customHeight="1">
      <c r="A12839">
        <v>169</v>
      </c>
      <c r="B12839" t="str">
        <f t="shared" si="200"/>
        <v>169---36</v>
      </c>
      <c r="C12839" t="s">
        <v>5957</v>
      </c>
      <c r="D12839" t="s">
        <v>913</v>
      </c>
      <c r="E12839">
        <v>36</v>
      </c>
    </row>
    <row r="12840" spans="1:5" ht="13.5" customHeight="1">
      <c r="A12840">
        <v>169</v>
      </c>
      <c r="B12840" t="str">
        <f t="shared" si="200"/>
        <v>169---37</v>
      </c>
      <c r="C12840" t="s">
        <v>5992</v>
      </c>
      <c r="D12840" t="s">
        <v>1101</v>
      </c>
      <c r="E12840">
        <v>37</v>
      </c>
    </row>
    <row r="12841" spans="1:5" ht="13.5" customHeight="1">
      <c r="A12841">
        <v>169</v>
      </c>
      <c r="B12841" t="str">
        <f t="shared" si="200"/>
        <v>169---38</v>
      </c>
      <c r="C12841" t="s">
        <v>5987</v>
      </c>
      <c r="D12841" t="s">
        <v>1249</v>
      </c>
      <c r="E12841">
        <v>38</v>
      </c>
    </row>
    <row r="12842" spans="1:5" ht="13.5" customHeight="1">
      <c r="A12842">
        <v>169</v>
      </c>
      <c r="B12842" t="str">
        <f t="shared" si="200"/>
        <v>169---39</v>
      </c>
      <c r="C12842" t="s">
        <v>6005</v>
      </c>
      <c r="D12842" t="s">
        <v>1237</v>
      </c>
      <c r="E12842">
        <v>39</v>
      </c>
    </row>
    <row r="12843" spans="1:5" ht="13.5" customHeight="1">
      <c r="A12843">
        <v>169</v>
      </c>
      <c r="B12843" t="str">
        <f t="shared" si="200"/>
        <v>169---40</v>
      </c>
      <c r="C12843" t="s">
        <v>5959</v>
      </c>
      <c r="D12843" t="s">
        <v>6222</v>
      </c>
      <c r="E12843">
        <v>40</v>
      </c>
    </row>
    <row r="12844" spans="1:5" ht="13.5" customHeight="1">
      <c r="A12844">
        <v>170</v>
      </c>
      <c r="B12844" t="str">
        <f t="shared" si="200"/>
        <v>170---1</v>
      </c>
      <c r="C12844" t="s">
        <v>4216</v>
      </c>
      <c r="D12844" t="s">
        <v>1187</v>
      </c>
      <c r="E12844">
        <v>1</v>
      </c>
    </row>
    <row r="12845" spans="1:5" ht="13.5" customHeight="1">
      <c r="A12845">
        <v>170</v>
      </c>
      <c r="B12845" t="str">
        <f t="shared" si="200"/>
        <v>170---2</v>
      </c>
      <c r="C12845" t="s">
        <v>4216</v>
      </c>
      <c r="D12845" t="s">
        <v>971</v>
      </c>
      <c r="E12845">
        <v>2</v>
      </c>
    </row>
    <row r="12846" spans="1:5" ht="13.5" customHeight="1">
      <c r="A12846">
        <v>170</v>
      </c>
      <c r="B12846" t="str">
        <f t="shared" si="200"/>
        <v>170---3</v>
      </c>
      <c r="C12846" t="s">
        <v>4216</v>
      </c>
      <c r="D12846" t="s">
        <v>713</v>
      </c>
      <c r="E12846">
        <v>3</v>
      </c>
    </row>
    <row r="12847" spans="1:5" ht="13.5" customHeight="1">
      <c r="A12847">
        <v>170</v>
      </c>
      <c r="B12847" t="str">
        <f t="shared" si="200"/>
        <v>170---4</v>
      </c>
      <c r="C12847" t="s">
        <v>4216</v>
      </c>
      <c r="D12847" t="s">
        <v>922</v>
      </c>
      <c r="E12847">
        <v>4</v>
      </c>
    </row>
    <row r="12848" spans="1:5" ht="13.5" customHeight="1">
      <c r="A12848">
        <v>170</v>
      </c>
      <c r="B12848" t="str">
        <f t="shared" si="200"/>
        <v>170---5</v>
      </c>
      <c r="C12848" t="s">
        <v>4216</v>
      </c>
      <c r="D12848" t="s">
        <v>1249</v>
      </c>
      <c r="E12848">
        <v>5</v>
      </c>
    </row>
    <row r="12849" spans="1:5" ht="13.5" customHeight="1">
      <c r="A12849">
        <v>170</v>
      </c>
      <c r="B12849" t="str">
        <f t="shared" si="200"/>
        <v>170---6</v>
      </c>
      <c r="C12849" t="s">
        <v>4271</v>
      </c>
      <c r="D12849" t="s">
        <v>1177</v>
      </c>
      <c r="E12849">
        <v>6</v>
      </c>
    </row>
    <row r="12850" spans="1:5" ht="13.5" customHeight="1">
      <c r="A12850">
        <v>170</v>
      </c>
      <c r="B12850" t="str">
        <f t="shared" si="200"/>
        <v>170---7</v>
      </c>
      <c r="C12850" t="s">
        <v>4239</v>
      </c>
      <c r="D12850" t="s">
        <v>914</v>
      </c>
      <c r="E12850">
        <v>7</v>
      </c>
    </row>
    <row r="12851" spans="1:5" ht="13.5" customHeight="1">
      <c r="A12851">
        <v>170</v>
      </c>
      <c r="B12851" t="str">
        <f t="shared" si="200"/>
        <v>170---8</v>
      </c>
      <c r="C12851" t="s">
        <v>4228</v>
      </c>
      <c r="D12851" t="s">
        <v>879</v>
      </c>
      <c r="E12851">
        <v>8</v>
      </c>
    </row>
    <row r="12852" spans="1:5" ht="13.5" customHeight="1">
      <c r="A12852">
        <v>170</v>
      </c>
      <c r="B12852" t="str">
        <f t="shared" si="200"/>
        <v>170---9</v>
      </c>
      <c r="C12852" t="s">
        <v>4268</v>
      </c>
      <c r="D12852" t="s">
        <v>1179</v>
      </c>
      <c r="E12852">
        <v>9</v>
      </c>
    </row>
    <row r="12853" spans="1:5" ht="13.5" customHeight="1">
      <c r="A12853">
        <v>170</v>
      </c>
      <c r="B12853" t="str">
        <f t="shared" si="200"/>
        <v>170---10</v>
      </c>
      <c r="C12853" t="s">
        <v>4276</v>
      </c>
      <c r="D12853" t="s">
        <v>837</v>
      </c>
      <c r="E12853">
        <v>10</v>
      </c>
    </row>
    <row r="12854" spans="1:5" ht="13.5" customHeight="1">
      <c r="A12854">
        <v>170</v>
      </c>
      <c r="B12854" t="str">
        <f t="shared" si="200"/>
        <v>170---11</v>
      </c>
      <c r="C12854" t="s">
        <v>4231</v>
      </c>
      <c r="D12854" t="s">
        <v>1250</v>
      </c>
      <c r="E12854">
        <v>11</v>
      </c>
    </row>
    <row r="12855" spans="1:5" ht="13.5" customHeight="1">
      <c r="A12855">
        <v>170</v>
      </c>
      <c r="B12855" t="str">
        <f t="shared" si="200"/>
        <v>170---12</v>
      </c>
      <c r="C12855" t="s">
        <v>4264</v>
      </c>
      <c r="D12855" t="s">
        <v>1082</v>
      </c>
      <c r="E12855">
        <v>12</v>
      </c>
    </row>
    <row r="12856" spans="1:5" ht="13.5" customHeight="1">
      <c r="A12856">
        <v>170</v>
      </c>
      <c r="B12856" t="str">
        <f t="shared" si="200"/>
        <v>170---13</v>
      </c>
      <c r="C12856" t="s">
        <v>4272</v>
      </c>
      <c r="D12856" t="s">
        <v>1101</v>
      </c>
      <c r="E12856">
        <v>13</v>
      </c>
    </row>
    <row r="12857" spans="1:5" ht="13.5" customHeight="1">
      <c r="A12857">
        <v>170</v>
      </c>
      <c r="B12857" t="str">
        <f t="shared" si="200"/>
        <v>170---14</v>
      </c>
      <c r="C12857" t="s">
        <v>4245</v>
      </c>
      <c r="D12857" t="s">
        <v>1251</v>
      </c>
      <c r="E12857">
        <v>14</v>
      </c>
    </row>
    <row r="12858" spans="1:5" ht="13.5" customHeight="1">
      <c r="A12858">
        <v>170</v>
      </c>
      <c r="B12858" t="str">
        <f t="shared" si="200"/>
        <v>170---15</v>
      </c>
      <c r="C12858" t="s">
        <v>1017</v>
      </c>
      <c r="D12858" t="s">
        <v>796</v>
      </c>
      <c r="E12858">
        <v>15</v>
      </c>
    </row>
    <row r="12859" spans="1:5" ht="13.5" customHeight="1">
      <c r="A12859">
        <v>170</v>
      </c>
      <c r="B12859" t="str">
        <f t="shared" si="200"/>
        <v>170---16</v>
      </c>
      <c r="C12859" t="s">
        <v>731</v>
      </c>
      <c r="D12859" t="s">
        <v>800</v>
      </c>
      <c r="E12859">
        <v>16</v>
      </c>
    </row>
    <row r="12860" spans="1:5" ht="13.5" customHeight="1">
      <c r="A12860">
        <v>170</v>
      </c>
      <c r="B12860" t="str">
        <f t="shared" si="200"/>
        <v>170---17</v>
      </c>
      <c r="C12860" t="s">
        <v>735</v>
      </c>
      <c r="D12860" t="s">
        <v>744</v>
      </c>
      <c r="E12860">
        <v>17</v>
      </c>
    </row>
    <row r="12861" spans="1:5" ht="13.5" customHeight="1">
      <c r="A12861">
        <v>170</v>
      </c>
      <c r="B12861" t="str">
        <f t="shared" si="200"/>
        <v>170---18</v>
      </c>
      <c r="C12861" t="s">
        <v>741</v>
      </c>
      <c r="D12861" t="s">
        <v>1248</v>
      </c>
      <c r="E12861">
        <v>18</v>
      </c>
    </row>
    <row r="12862" spans="1:5" ht="13.5" customHeight="1">
      <c r="A12862">
        <v>170</v>
      </c>
      <c r="B12862" t="str">
        <f t="shared" si="200"/>
        <v>170---19</v>
      </c>
      <c r="C12862" t="s">
        <v>743</v>
      </c>
      <c r="D12862" t="s">
        <v>754</v>
      </c>
      <c r="E12862">
        <v>19</v>
      </c>
    </row>
    <row r="12863" spans="1:5" ht="13.5" customHeight="1">
      <c r="A12863">
        <v>170</v>
      </c>
      <c r="B12863" t="str">
        <f t="shared" si="200"/>
        <v>170---20</v>
      </c>
      <c r="C12863" t="s">
        <v>745</v>
      </c>
      <c r="D12863" t="s">
        <v>837</v>
      </c>
      <c r="E12863">
        <v>20</v>
      </c>
    </row>
    <row r="12864" spans="1:5" ht="13.5" customHeight="1">
      <c r="A12864">
        <v>170</v>
      </c>
      <c r="B12864" t="str">
        <f t="shared" si="200"/>
        <v>170---21</v>
      </c>
      <c r="C12864" t="s">
        <v>987</v>
      </c>
      <c r="D12864" t="s">
        <v>1263</v>
      </c>
      <c r="E12864">
        <v>21</v>
      </c>
    </row>
    <row r="12865" spans="1:5" ht="13.5" customHeight="1">
      <c r="A12865">
        <v>170</v>
      </c>
      <c r="B12865" t="str">
        <f t="shared" si="200"/>
        <v>170---22</v>
      </c>
      <c r="C12865" t="s">
        <v>989</v>
      </c>
      <c r="D12865" t="s">
        <v>738</v>
      </c>
      <c r="E12865">
        <v>22</v>
      </c>
    </row>
    <row r="12866" spans="1:5" ht="13.5" customHeight="1">
      <c r="A12866">
        <v>170</v>
      </c>
      <c r="B12866" t="str">
        <f t="shared" si="200"/>
        <v>170---23</v>
      </c>
      <c r="C12866" t="s">
        <v>819</v>
      </c>
      <c r="D12866" t="s">
        <v>756</v>
      </c>
      <c r="E12866">
        <v>23</v>
      </c>
    </row>
    <row r="12867" spans="1:5" ht="13.5" customHeight="1">
      <c r="A12867">
        <v>170</v>
      </c>
      <c r="B12867" t="str">
        <f t="shared" ref="B12867:B12930" si="201">A12867&amp;"---"&amp;E12867</f>
        <v>170---24</v>
      </c>
      <c r="C12867" t="s">
        <v>749</v>
      </c>
      <c r="D12867" t="s">
        <v>1082</v>
      </c>
      <c r="E12867">
        <v>24</v>
      </c>
    </row>
    <row r="12868" spans="1:5" ht="13.5" customHeight="1">
      <c r="A12868">
        <v>170</v>
      </c>
      <c r="B12868" t="str">
        <f t="shared" si="201"/>
        <v>170---25</v>
      </c>
      <c r="C12868" t="s">
        <v>824</v>
      </c>
      <c r="D12868" t="s">
        <v>752</v>
      </c>
      <c r="E12868">
        <v>25</v>
      </c>
    </row>
    <row r="12869" spans="1:5" ht="13.5" customHeight="1">
      <c r="A12869">
        <v>170</v>
      </c>
      <c r="B12869" t="str">
        <f t="shared" si="201"/>
        <v>170---26</v>
      </c>
      <c r="C12869" t="s">
        <v>940</v>
      </c>
      <c r="D12869" t="s">
        <v>1239</v>
      </c>
      <c r="E12869">
        <v>26</v>
      </c>
    </row>
    <row r="12870" spans="1:5" ht="13.5" customHeight="1">
      <c r="A12870">
        <v>170</v>
      </c>
      <c r="B12870" t="str">
        <f t="shared" si="201"/>
        <v>170---27</v>
      </c>
      <c r="C12870" t="s">
        <v>759</v>
      </c>
      <c r="D12870" t="s">
        <v>823</v>
      </c>
      <c r="E12870">
        <v>27</v>
      </c>
    </row>
    <row r="12871" spans="1:5" ht="13.5" customHeight="1">
      <c r="A12871">
        <v>170</v>
      </c>
      <c r="B12871" t="str">
        <f t="shared" si="201"/>
        <v>170---28</v>
      </c>
      <c r="C12871" t="s">
        <v>761</v>
      </c>
      <c r="D12871" t="s">
        <v>1080</v>
      </c>
      <c r="E12871">
        <v>28</v>
      </c>
    </row>
    <row r="12872" spans="1:5" ht="13.5" customHeight="1">
      <c r="A12872">
        <v>170</v>
      </c>
      <c r="B12872" t="str">
        <f t="shared" si="201"/>
        <v>170---29</v>
      </c>
      <c r="C12872" t="s">
        <v>965</v>
      </c>
      <c r="D12872" t="s">
        <v>1250</v>
      </c>
      <c r="E12872">
        <v>29</v>
      </c>
    </row>
    <row r="12873" spans="1:5" ht="13.5" customHeight="1">
      <c r="A12873">
        <v>170</v>
      </c>
      <c r="B12873" t="str">
        <f t="shared" si="201"/>
        <v>170---30</v>
      </c>
      <c r="C12873" t="s">
        <v>868</v>
      </c>
      <c r="D12873" t="s">
        <v>758</v>
      </c>
      <c r="E12873">
        <v>30</v>
      </c>
    </row>
    <row r="12874" spans="1:5" ht="13.5" customHeight="1">
      <c r="A12874">
        <v>170</v>
      </c>
      <c r="B12874" t="str">
        <f t="shared" si="201"/>
        <v>170---31</v>
      </c>
      <c r="C12874" t="s">
        <v>969</v>
      </c>
      <c r="D12874" t="s">
        <v>802</v>
      </c>
      <c r="E12874">
        <v>31</v>
      </c>
    </row>
    <row r="12875" spans="1:5" ht="13.5" customHeight="1">
      <c r="A12875">
        <v>170</v>
      </c>
      <c r="B12875" t="str">
        <f t="shared" si="201"/>
        <v>170---32</v>
      </c>
      <c r="C12875" t="s">
        <v>896</v>
      </c>
      <c r="D12875" t="s">
        <v>1202</v>
      </c>
      <c r="E12875">
        <v>32</v>
      </c>
    </row>
    <row r="12876" spans="1:5" ht="13.5" customHeight="1">
      <c r="A12876">
        <v>170</v>
      </c>
      <c r="B12876" t="str">
        <f t="shared" si="201"/>
        <v>170---33</v>
      </c>
      <c r="C12876" t="s">
        <v>5925</v>
      </c>
      <c r="D12876" t="s">
        <v>798</v>
      </c>
      <c r="E12876">
        <v>33</v>
      </c>
    </row>
    <row r="12877" spans="1:5" ht="13.5" customHeight="1">
      <c r="A12877">
        <v>170</v>
      </c>
      <c r="B12877" t="str">
        <f t="shared" si="201"/>
        <v>170---34</v>
      </c>
      <c r="C12877" t="s">
        <v>5915</v>
      </c>
      <c r="D12877" t="s">
        <v>772</v>
      </c>
      <c r="E12877">
        <v>34</v>
      </c>
    </row>
    <row r="12878" spans="1:5" ht="13.5" customHeight="1">
      <c r="A12878">
        <v>170</v>
      </c>
      <c r="B12878" t="str">
        <f t="shared" si="201"/>
        <v>170---35</v>
      </c>
      <c r="C12878" t="s">
        <v>5917</v>
      </c>
      <c r="D12878" t="s">
        <v>789</v>
      </c>
      <c r="E12878">
        <v>35</v>
      </c>
    </row>
    <row r="12879" spans="1:5" ht="13.5" customHeight="1">
      <c r="A12879">
        <v>170</v>
      </c>
      <c r="B12879" t="str">
        <f t="shared" si="201"/>
        <v>170---36</v>
      </c>
      <c r="C12879" t="s">
        <v>5918</v>
      </c>
      <c r="D12879" t="s">
        <v>770</v>
      </c>
      <c r="E12879">
        <v>36</v>
      </c>
    </row>
    <row r="12880" spans="1:5" ht="13.5" customHeight="1">
      <c r="A12880">
        <v>170</v>
      </c>
      <c r="B12880" t="str">
        <f t="shared" si="201"/>
        <v>170---37</v>
      </c>
      <c r="C12880" t="s">
        <v>6002</v>
      </c>
      <c r="D12880" t="s">
        <v>1113</v>
      </c>
      <c r="E12880">
        <v>37</v>
      </c>
    </row>
    <row r="12881" spans="1:5" ht="13.5" customHeight="1">
      <c r="A12881">
        <v>170</v>
      </c>
      <c r="B12881" t="str">
        <f t="shared" si="201"/>
        <v>170---38</v>
      </c>
      <c r="C12881" t="s">
        <v>5951</v>
      </c>
      <c r="D12881" t="s">
        <v>879</v>
      </c>
      <c r="E12881">
        <v>38</v>
      </c>
    </row>
    <row r="12882" spans="1:5" ht="13.5" customHeight="1">
      <c r="A12882">
        <v>170</v>
      </c>
      <c r="B12882" t="str">
        <f t="shared" si="201"/>
        <v>170---39</v>
      </c>
      <c r="C12882" t="s">
        <v>5997</v>
      </c>
      <c r="D12882" t="s">
        <v>1187</v>
      </c>
      <c r="E12882">
        <v>39</v>
      </c>
    </row>
    <row r="12883" spans="1:5" ht="13.5" customHeight="1">
      <c r="A12883">
        <v>170</v>
      </c>
      <c r="B12883" t="str">
        <f t="shared" si="201"/>
        <v>170---40</v>
      </c>
      <c r="C12883" t="s">
        <v>5927</v>
      </c>
      <c r="D12883" t="s">
        <v>1115</v>
      </c>
      <c r="E12883">
        <v>40</v>
      </c>
    </row>
    <row r="12884" spans="1:5" ht="13.5" customHeight="1">
      <c r="A12884">
        <v>170</v>
      </c>
      <c r="B12884" t="str">
        <f t="shared" si="201"/>
        <v>170---41</v>
      </c>
      <c r="C12884" t="s">
        <v>5957</v>
      </c>
      <c r="D12884" t="s">
        <v>913</v>
      </c>
      <c r="E12884">
        <v>41</v>
      </c>
    </row>
    <row r="12885" spans="1:5" ht="13.5" customHeight="1">
      <c r="A12885">
        <v>170</v>
      </c>
      <c r="B12885" t="str">
        <f t="shared" si="201"/>
        <v>170---42</v>
      </c>
      <c r="C12885" t="s">
        <v>5991</v>
      </c>
      <c r="D12885" t="s">
        <v>1092</v>
      </c>
      <c r="E12885">
        <v>42</v>
      </c>
    </row>
    <row r="12886" spans="1:5" ht="13.5" customHeight="1">
      <c r="A12886">
        <v>170</v>
      </c>
      <c r="B12886" t="str">
        <f t="shared" si="201"/>
        <v>170---43</v>
      </c>
      <c r="C12886" t="s">
        <v>5992</v>
      </c>
      <c r="D12886" t="s">
        <v>1101</v>
      </c>
      <c r="E12886">
        <v>43</v>
      </c>
    </row>
    <row r="12887" spans="1:5" ht="13.5" customHeight="1">
      <c r="A12887">
        <v>170</v>
      </c>
      <c r="B12887" t="str">
        <f t="shared" si="201"/>
        <v>170---44</v>
      </c>
      <c r="C12887" t="s">
        <v>5987</v>
      </c>
      <c r="D12887" t="s">
        <v>1249</v>
      </c>
      <c r="E12887">
        <v>44</v>
      </c>
    </row>
    <row r="12888" spans="1:5" ht="13.5" customHeight="1">
      <c r="A12888">
        <v>170</v>
      </c>
      <c r="B12888" t="str">
        <f t="shared" si="201"/>
        <v>170---45</v>
      </c>
      <c r="C12888" t="s">
        <v>6005</v>
      </c>
      <c r="D12888" t="s">
        <v>1237</v>
      </c>
      <c r="E12888">
        <v>45</v>
      </c>
    </row>
    <row r="12889" spans="1:5" ht="13.5" customHeight="1">
      <c r="A12889">
        <v>170</v>
      </c>
      <c r="B12889" t="str">
        <f t="shared" si="201"/>
        <v>170---46</v>
      </c>
      <c r="C12889" t="s">
        <v>5996</v>
      </c>
      <c r="D12889" t="s">
        <v>1356</v>
      </c>
      <c r="E12889">
        <v>46</v>
      </c>
    </row>
    <row r="12890" spans="1:5" ht="13.5" customHeight="1">
      <c r="A12890">
        <v>170</v>
      </c>
      <c r="B12890" t="str">
        <f t="shared" si="201"/>
        <v>170---47</v>
      </c>
      <c r="C12890" t="s">
        <v>5959</v>
      </c>
      <c r="D12890" t="s">
        <v>6222</v>
      </c>
      <c r="E12890">
        <v>47</v>
      </c>
    </row>
    <row r="12891" spans="1:5" ht="13.5" customHeight="1">
      <c r="A12891">
        <v>174</v>
      </c>
      <c r="B12891" t="str">
        <f t="shared" si="201"/>
        <v>174---1</v>
      </c>
      <c r="C12891" t="s">
        <v>4216</v>
      </c>
      <c r="D12891" t="s">
        <v>923</v>
      </c>
      <c r="E12891">
        <v>1</v>
      </c>
    </row>
    <row r="12892" spans="1:5" ht="13.5" customHeight="1">
      <c r="A12892">
        <v>174</v>
      </c>
      <c r="B12892" t="str">
        <f t="shared" si="201"/>
        <v>174---2</v>
      </c>
      <c r="C12892" t="s">
        <v>4216</v>
      </c>
      <c r="D12892" t="s">
        <v>756</v>
      </c>
      <c r="E12892">
        <v>2</v>
      </c>
    </row>
    <row r="12893" spans="1:5" ht="13.5" customHeight="1">
      <c r="A12893">
        <v>174</v>
      </c>
      <c r="B12893" t="str">
        <f t="shared" si="201"/>
        <v>174---3</v>
      </c>
      <c r="C12893" t="s">
        <v>4263</v>
      </c>
      <c r="D12893" t="s">
        <v>924</v>
      </c>
      <c r="E12893">
        <v>3</v>
      </c>
    </row>
    <row r="12894" spans="1:5" ht="13.5" customHeight="1">
      <c r="A12894">
        <v>174</v>
      </c>
      <c r="B12894" t="str">
        <f t="shared" si="201"/>
        <v>174---4</v>
      </c>
      <c r="C12894" t="s">
        <v>4238</v>
      </c>
      <c r="D12894" t="s">
        <v>962</v>
      </c>
      <c r="E12894">
        <v>4</v>
      </c>
    </row>
    <row r="12895" spans="1:5" ht="13.5" customHeight="1">
      <c r="A12895">
        <v>174</v>
      </c>
      <c r="B12895" t="str">
        <f t="shared" si="201"/>
        <v>174---5</v>
      </c>
      <c r="C12895" t="s">
        <v>4220</v>
      </c>
      <c r="D12895" t="s">
        <v>853</v>
      </c>
      <c r="E12895">
        <v>5</v>
      </c>
    </row>
    <row r="12896" spans="1:5" ht="13.5" customHeight="1">
      <c r="A12896">
        <v>174</v>
      </c>
      <c r="B12896" t="str">
        <f t="shared" si="201"/>
        <v>174---6</v>
      </c>
      <c r="C12896" t="s">
        <v>4228</v>
      </c>
      <c r="D12896" t="s">
        <v>1146</v>
      </c>
      <c r="E12896">
        <v>6</v>
      </c>
    </row>
    <row r="12897" spans="1:5" ht="13.5" customHeight="1">
      <c r="A12897">
        <v>174</v>
      </c>
      <c r="B12897" t="str">
        <f t="shared" si="201"/>
        <v>174---7</v>
      </c>
      <c r="C12897" t="s">
        <v>4223</v>
      </c>
      <c r="D12897" t="s">
        <v>957</v>
      </c>
      <c r="E12897">
        <v>7</v>
      </c>
    </row>
    <row r="12898" spans="1:5" ht="13.5" customHeight="1">
      <c r="A12898">
        <v>174</v>
      </c>
      <c r="B12898" t="str">
        <f t="shared" si="201"/>
        <v>174---8</v>
      </c>
      <c r="C12898" t="s">
        <v>4276</v>
      </c>
      <c r="D12898" t="s">
        <v>785</v>
      </c>
      <c r="E12898">
        <v>8</v>
      </c>
    </row>
    <row r="12899" spans="1:5" ht="13.5" customHeight="1">
      <c r="A12899">
        <v>174</v>
      </c>
      <c r="B12899" t="str">
        <f t="shared" si="201"/>
        <v>174---9</v>
      </c>
      <c r="C12899" t="s">
        <v>4259</v>
      </c>
      <c r="D12899" t="s">
        <v>856</v>
      </c>
      <c r="E12899">
        <v>9</v>
      </c>
    </row>
    <row r="12900" spans="1:5" ht="13.5" customHeight="1">
      <c r="A12900">
        <v>174</v>
      </c>
      <c r="B12900" t="str">
        <f t="shared" si="201"/>
        <v>174---10</v>
      </c>
      <c r="C12900" t="s">
        <v>4254</v>
      </c>
      <c r="D12900" t="s">
        <v>935</v>
      </c>
      <c r="E12900">
        <v>10</v>
      </c>
    </row>
    <row r="12901" spans="1:5" ht="13.5" customHeight="1">
      <c r="A12901">
        <v>174</v>
      </c>
      <c r="B12901" t="str">
        <f t="shared" si="201"/>
        <v>174---11</v>
      </c>
      <c r="C12901" t="s">
        <v>4235</v>
      </c>
      <c r="D12901" t="s">
        <v>1071</v>
      </c>
      <c r="E12901">
        <v>11</v>
      </c>
    </row>
    <row r="12902" spans="1:5" ht="13.5" customHeight="1">
      <c r="A12902">
        <v>174</v>
      </c>
      <c r="B12902" t="str">
        <f t="shared" si="201"/>
        <v>174---12</v>
      </c>
      <c r="C12902" t="s">
        <v>4236</v>
      </c>
      <c r="D12902" t="s">
        <v>1191</v>
      </c>
      <c r="E12902">
        <v>12</v>
      </c>
    </row>
    <row r="12903" spans="1:5" ht="13.5" customHeight="1">
      <c r="A12903">
        <v>174</v>
      </c>
      <c r="B12903" t="str">
        <f t="shared" si="201"/>
        <v>174---13</v>
      </c>
      <c r="C12903" t="s">
        <v>4277</v>
      </c>
      <c r="D12903" t="s">
        <v>1194</v>
      </c>
      <c r="E12903">
        <v>13</v>
      </c>
    </row>
    <row r="12904" spans="1:5" ht="13.5" customHeight="1">
      <c r="A12904">
        <v>174</v>
      </c>
      <c r="B12904" t="str">
        <f t="shared" si="201"/>
        <v>174---14</v>
      </c>
      <c r="C12904" t="s">
        <v>5911</v>
      </c>
      <c r="D12904" t="s">
        <v>1218</v>
      </c>
      <c r="E12904">
        <v>14</v>
      </c>
    </row>
    <row r="12905" spans="1:5" ht="13.5" customHeight="1">
      <c r="A12905">
        <v>174</v>
      </c>
      <c r="B12905" t="str">
        <f t="shared" si="201"/>
        <v>174---15</v>
      </c>
      <c r="C12905" t="s">
        <v>5911</v>
      </c>
      <c r="D12905" t="s">
        <v>928</v>
      </c>
      <c r="E12905">
        <v>15</v>
      </c>
    </row>
    <row r="12906" spans="1:5" ht="13.5" customHeight="1">
      <c r="A12906">
        <v>174</v>
      </c>
      <c r="B12906" t="str">
        <f t="shared" si="201"/>
        <v>174---16</v>
      </c>
      <c r="C12906" t="s">
        <v>5911</v>
      </c>
      <c r="D12906" t="s">
        <v>857</v>
      </c>
      <c r="E12906">
        <v>16</v>
      </c>
    </row>
    <row r="12907" spans="1:5" ht="13.5" customHeight="1">
      <c r="A12907">
        <v>174</v>
      </c>
      <c r="B12907" t="str">
        <f t="shared" si="201"/>
        <v>174---17</v>
      </c>
      <c r="C12907" t="s">
        <v>5911</v>
      </c>
      <c r="D12907" t="s">
        <v>1106</v>
      </c>
      <c r="E12907">
        <v>17</v>
      </c>
    </row>
    <row r="12908" spans="1:5" ht="13.5" customHeight="1">
      <c r="A12908">
        <v>174</v>
      </c>
      <c r="B12908" t="str">
        <f t="shared" si="201"/>
        <v>174---18</v>
      </c>
      <c r="C12908" t="s">
        <v>5911</v>
      </c>
      <c r="D12908" t="s">
        <v>1224</v>
      </c>
      <c r="E12908">
        <v>18</v>
      </c>
    </row>
    <row r="12909" spans="1:5" ht="13.5" customHeight="1">
      <c r="A12909">
        <v>174</v>
      </c>
      <c r="B12909" t="str">
        <f t="shared" si="201"/>
        <v>174---19</v>
      </c>
      <c r="C12909" t="s">
        <v>729</v>
      </c>
      <c r="D12909" t="s">
        <v>867</v>
      </c>
      <c r="E12909">
        <v>19</v>
      </c>
    </row>
    <row r="12910" spans="1:5" ht="13.5" customHeight="1">
      <c r="A12910">
        <v>174</v>
      </c>
      <c r="B12910" t="str">
        <f t="shared" si="201"/>
        <v>174---20</v>
      </c>
      <c r="C12910" t="s">
        <v>887</v>
      </c>
      <c r="D12910" t="s">
        <v>992</v>
      </c>
      <c r="E12910">
        <v>20</v>
      </c>
    </row>
    <row r="12911" spans="1:5" ht="13.5" customHeight="1">
      <c r="A12911">
        <v>174</v>
      </c>
      <c r="B12911" t="str">
        <f t="shared" si="201"/>
        <v>174---21</v>
      </c>
      <c r="C12911" t="s">
        <v>739</v>
      </c>
      <c r="D12911" t="s">
        <v>736</v>
      </c>
      <c r="E12911">
        <v>21</v>
      </c>
    </row>
    <row r="12912" spans="1:5" ht="13.5" customHeight="1">
      <c r="A12912">
        <v>174</v>
      </c>
      <c r="B12912" t="str">
        <f t="shared" si="201"/>
        <v>174---22</v>
      </c>
      <c r="C12912" t="s">
        <v>888</v>
      </c>
      <c r="D12912" t="s">
        <v>1073</v>
      </c>
      <c r="E12912">
        <v>22</v>
      </c>
    </row>
    <row r="12913" spans="1:5" ht="13.5" customHeight="1">
      <c r="A12913">
        <v>174</v>
      </c>
      <c r="B12913" t="str">
        <f t="shared" si="201"/>
        <v>174---23</v>
      </c>
      <c r="C12913" t="s">
        <v>858</v>
      </c>
      <c r="D12913" t="s">
        <v>740</v>
      </c>
      <c r="E12913">
        <v>23</v>
      </c>
    </row>
    <row r="12914" spans="1:5" ht="13.5" customHeight="1">
      <c r="A12914">
        <v>174</v>
      </c>
      <c r="B12914" t="str">
        <f t="shared" si="201"/>
        <v>174---24</v>
      </c>
      <c r="C12914" t="s">
        <v>743</v>
      </c>
      <c r="D12914" t="s">
        <v>754</v>
      </c>
      <c r="E12914">
        <v>24</v>
      </c>
    </row>
    <row r="12915" spans="1:5" ht="13.5" customHeight="1">
      <c r="A12915">
        <v>174</v>
      </c>
      <c r="B12915" t="str">
        <f t="shared" si="201"/>
        <v>174---25</v>
      </c>
      <c r="C12915" t="s">
        <v>915</v>
      </c>
      <c r="D12915" t="s">
        <v>939</v>
      </c>
      <c r="E12915">
        <v>25</v>
      </c>
    </row>
    <row r="12916" spans="1:5" ht="13.5" customHeight="1">
      <c r="A12916">
        <v>174</v>
      </c>
      <c r="B12916" t="str">
        <f t="shared" si="201"/>
        <v>174---26</v>
      </c>
      <c r="C12916" t="s">
        <v>987</v>
      </c>
      <c r="D12916" t="s">
        <v>1263</v>
      </c>
      <c r="E12916">
        <v>26</v>
      </c>
    </row>
    <row r="12917" spans="1:5" ht="13.5" customHeight="1">
      <c r="A12917">
        <v>174</v>
      </c>
      <c r="B12917" t="str">
        <f t="shared" si="201"/>
        <v>174---27</v>
      </c>
      <c r="C12917" t="s">
        <v>989</v>
      </c>
      <c r="D12917" t="s">
        <v>738</v>
      </c>
      <c r="E12917">
        <v>27</v>
      </c>
    </row>
    <row r="12918" spans="1:5" ht="13.5" customHeight="1">
      <c r="A12918">
        <v>174</v>
      </c>
      <c r="B12918" t="str">
        <f t="shared" si="201"/>
        <v>174---28</v>
      </c>
      <c r="C12918" t="s">
        <v>1094</v>
      </c>
      <c r="D12918" t="s">
        <v>790</v>
      </c>
      <c r="E12918">
        <v>28</v>
      </c>
    </row>
    <row r="12919" spans="1:5" ht="13.5" customHeight="1">
      <c r="A12919">
        <v>174</v>
      </c>
      <c r="B12919" t="str">
        <f t="shared" si="201"/>
        <v>174---29</v>
      </c>
      <c r="C12919" t="s">
        <v>936</v>
      </c>
      <c r="D12919" t="s">
        <v>779</v>
      </c>
      <c r="E12919">
        <v>29</v>
      </c>
    </row>
    <row r="12920" spans="1:5" ht="13.5" customHeight="1">
      <c r="A12920">
        <v>174</v>
      </c>
      <c r="B12920" t="str">
        <f t="shared" si="201"/>
        <v>174---30</v>
      </c>
      <c r="C12920" t="s">
        <v>938</v>
      </c>
      <c r="D12920" t="s">
        <v>859</v>
      </c>
      <c r="E12920">
        <v>30</v>
      </c>
    </row>
    <row r="12921" spans="1:5" ht="13.5" customHeight="1">
      <c r="A12921">
        <v>174</v>
      </c>
      <c r="B12921" t="str">
        <f t="shared" si="201"/>
        <v>174---31</v>
      </c>
      <c r="C12921" t="s">
        <v>819</v>
      </c>
      <c r="D12921" t="s">
        <v>756</v>
      </c>
      <c r="E12921">
        <v>31</v>
      </c>
    </row>
    <row r="12922" spans="1:5" ht="13.5" customHeight="1">
      <c r="A12922">
        <v>174</v>
      </c>
      <c r="B12922" t="str">
        <f t="shared" si="201"/>
        <v>174---32</v>
      </c>
      <c r="C12922" t="s">
        <v>1074</v>
      </c>
      <c r="D12922" t="s">
        <v>880</v>
      </c>
      <c r="E12922">
        <v>32</v>
      </c>
    </row>
    <row r="12923" spans="1:5" ht="13.5" customHeight="1">
      <c r="A12923">
        <v>174</v>
      </c>
      <c r="B12923" t="str">
        <f t="shared" si="201"/>
        <v>174---33</v>
      </c>
      <c r="C12923" t="s">
        <v>824</v>
      </c>
      <c r="D12923" t="s">
        <v>752</v>
      </c>
      <c r="E12923">
        <v>33</v>
      </c>
    </row>
    <row r="12924" spans="1:5" ht="13.5" customHeight="1">
      <c r="A12924">
        <v>174</v>
      </c>
      <c r="B12924" t="str">
        <f t="shared" si="201"/>
        <v>174---34</v>
      </c>
      <c r="C12924" t="s">
        <v>826</v>
      </c>
      <c r="D12924" t="s">
        <v>1079</v>
      </c>
      <c r="E12924">
        <v>34</v>
      </c>
    </row>
    <row r="12925" spans="1:5" ht="13.5" customHeight="1">
      <c r="A12925">
        <v>174</v>
      </c>
      <c r="B12925" t="str">
        <f t="shared" si="201"/>
        <v>174---35</v>
      </c>
      <c r="C12925" t="s">
        <v>1005</v>
      </c>
      <c r="D12925" t="s">
        <v>1105</v>
      </c>
      <c r="E12925">
        <v>35</v>
      </c>
    </row>
    <row r="12926" spans="1:5" ht="13.5" customHeight="1">
      <c r="A12926">
        <v>174</v>
      </c>
      <c r="B12926" t="str">
        <f t="shared" si="201"/>
        <v>174---36</v>
      </c>
      <c r="C12926" t="s">
        <v>755</v>
      </c>
      <c r="D12926" t="s">
        <v>1146</v>
      </c>
      <c r="E12926">
        <v>36</v>
      </c>
    </row>
    <row r="12927" spans="1:5" ht="13.5" customHeight="1">
      <c r="A12927">
        <v>174</v>
      </c>
      <c r="B12927" t="str">
        <f t="shared" si="201"/>
        <v>174---37</v>
      </c>
      <c r="C12927" t="s">
        <v>1197</v>
      </c>
      <c r="D12927" t="s">
        <v>1137</v>
      </c>
      <c r="E12927">
        <v>37</v>
      </c>
    </row>
    <row r="12928" spans="1:5" ht="13.5" customHeight="1">
      <c r="A12928">
        <v>174</v>
      </c>
      <c r="B12928" t="str">
        <f t="shared" si="201"/>
        <v>174---38</v>
      </c>
      <c r="C12928" t="s">
        <v>832</v>
      </c>
      <c r="D12928" t="s">
        <v>949</v>
      </c>
      <c r="E12928">
        <v>38</v>
      </c>
    </row>
    <row r="12929" spans="1:5" ht="13.5" customHeight="1">
      <c r="A12929">
        <v>174</v>
      </c>
      <c r="B12929" t="str">
        <f t="shared" si="201"/>
        <v>174---39</v>
      </c>
      <c r="C12929" t="s">
        <v>864</v>
      </c>
      <c r="D12929" t="s">
        <v>957</v>
      </c>
      <c r="E12929">
        <v>39</v>
      </c>
    </row>
    <row r="12930" spans="1:5" ht="13.5" customHeight="1">
      <c r="A12930">
        <v>174</v>
      </c>
      <c r="B12930" t="str">
        <f t="shared" si="201"/>
        <v>174---40</v>
      </c>
      <c r="C12930" t="s">
        <v>942</v>
      </c>
      <c r="D12930" t="s">
        <v>1068</v>
      </c>
      <c r="E12930">
        <v>40</v>
      </c>
    </row>
    <row r="12931" spans="1:5" ht="13.5" customHeight="1">
      <c r="A12931">
        <v>174</v>
      </c>
      <c r="B12931" t="str">
        <f t="shared" ref="B12931:B12994" si="202">A12931&amp;"---"&amp;E12931</f>
        <v>174---41</v>
      </c>
      <c r="C12931" t="s">
        <v>1253</v>
      </c>
      <c r="D12931" t="s">
        <v>1228</v>
      </c>
      <c r="E12931">
        <v>41</v>
      </c>
    </row>
    <row r="12932" spans="1:5" ht="13.5" customHeight="1">
      <c r="A12932">
        <v>174</v>
      </c>
      <c r="B12932" t="str">
        <f t="shared" si="202"/>
        <v>174---42</v>
      </c>
      <c r="C12932" t="s">
        <v>1096</v>
      </c>
      <c r="D12932" t="s">
        <v>1215</v>
      </c>
      <c r="E12932">
        <v>42</v>
      </c>
    </row>
    <row r="12933" spans="1:5" ht="13.5" customHeight="1">
      <c r="A12933">
        <v>174</v>
      </c>
      <c r="B12933" t="str">
        <f t="shared" si="202"/>
        <v>174---43</v>
      </c>
      <c r="C12933" t="s">
        <v>868</v>
      </c>
      <c r="D12933" t="s">
        <v>758</v>
      </c>
      <c r="E12933">
        <v>43</v>
      </c>
    </row>
    <row r="12934" spans="1:5" ht="13.5" customHeight="1">
      <c r="A12934">
        <v>174</v>
      </c>
      <c r="B12934" t="str">
        <f t="shared" si="202"/>
        <v>174---44</v>
      </c>
      <c r="C12934" t="s">
        <v>803</v>
      </c>
      <c r="D12934" t="s">
        <v>941</v>
      </c>
      <c r="E12934">
        <v>44</v>
      </c>
    </row>
    <row r="12935" spans="1:5" ht="13.5" customHeight="1">
      <c r="A12935">
        <v>174</v>
      </c>
      <c r="B12935" t="str">
        <f t="shared" si="202"/>
        <v>174---45</v>
      </c>
      <c r="C12935" t="s">
        <v>1011</v>
      </c>
      <c r="D12935" t="s">
        <v>856</v>
      </c>
      <c r="E12935">
        <v>45</v>
      </c>
    </row>
    <row r="12936" spans="1:5" ht="13.5" customHeight="1">
      <c r="A12936">
        <v>174</v>
      </c>
      <c r="B12936" t="str">
        <f t="shared" si="202"/>
        <v>174---46</v>
      </c>
      <c r="C12936" t="s">
        <v>5961</v>
      </c>
      <c r="D12936" t="s">
        <v>935</v>
      </c>
      <c r="E12936">
        <v>46</v>
      </c>
    </row>
    <row r="12937" spans="1:5" ht="13.5" customHeight="1">
      <c r="A12937">
        <v>174</v>
      </c>
      <c r="B12937" t="str">
        <f t="shared" si="202"/>
        <v>174---47</v>
      </c>
      <c r="C12937" t="s">
        <v>5914</v>
      </c>
      <c r="D12937" t="s">
        <v>785</v>
      </c>
      <c r="E12937">
        <v>47</v>
      </c>
    </row>
    <row r="12938" spans="1:5" ht="13.5" customHeight="1">
      <c r="A12938">
        <v>174</v>
      </c>
      <c r="B12938" t="str">
        <f t="shared" si="202"/>
        <v>174---48</v>
      </c>
      <c r="C12938" t="s">
        <v>5915</v>
      </c>
      <c r="D12938" t="s">
        <v>772</v>
      </c>
      <c r="E12938">
        <v>48</v>
      </c>
    </row>
    <row r="12939" spans="1:5" ht="13.5" customHeight="1">
      <c r="A12939">
        <v>174</v>
      </c>
      <c r="B12939" t="str">
        <f t="shared" si="202"/>
        <v>174---49</v>
      </c>
      <c r="C12939" t="s">
        <v>5977</v>
      </c>
      <c r="D12939" t="s">
        <v>1069</v>
      </c>
      <c r="E12939">
        <v>49</v>
      </c>
    </row>
    <row r="12940" spans="1:5" ht="13.5" customHeight="1">
      <c r="A12940">
        <v>174</v>
      </c>
      <c r="B12940" t="str">
        <f t="shared" si="202"/>
        <v>174---50</v>
      </c>
      <c r="C12940" t="s">
        <v>5917</v>
      </c>
      <c r="D12940" t="s">
        <v>789</v>
      </c>
      <c r="E12940">
        <v>50</v>
      </c>
    </row>
    <row r="12941" spans="1:5" ht="13.5" customHeight="1">
      <c r="A12941">
        <v>174</v>
      </c>
      <c r="B12941" t="str">
        <f t="shared" si="202"/>
        <v>174---51</v>
      </c>
      <c r="C12941" t="s">
        <v>5918</v>
      </c>
      <c r="D12941" t="s">
        <v>770</v>
      </c>
      <c r="E12941">
        <v>51</v>
      </c>
    </row>
    <row r="12942" spans="1:5" ht="13.5" customHeight="1">
      <c r="A12942">
        <v>174</v>
      </c>
      <c r="B12942" t="str">
        <f t="shared" si="202"/>
        <v>174---52</v>
      </c>
      <c r="C12942" t="s">
        <v>5962</v>
      </c>
      <c r="D12942" t="s">
        <v>1174</v>
      </c>
      <c r="E12942">
        <v>52</v>
      </c>
    </row>
    <row r="12943" spans="1:5" ht="13.5" customHeight="1">
      <c r="A12943">
        <v>174</v>
      </c>
      <c r="B12943" t="str">
        <f t="shared" si="202"/>
        <v>174---53</v>
      </c>
      <c r="C12943" t="s">
        <v>5963</v>
      </c>
      <c r="D12943" t="s">
        <v>937</v>
      </c>
      <c r="E12943">
        <v>53</v>
      </c>
    </row>
    <row r="12944" spans="1:5" ht="13.5" customHeight="1">
      <c r="A12944">
        <v>174</v>
      </c>
      <c r="B12944" t="str">
        <f t="shared" si="202"/>
        <v>174---54</v>
      </c>
      <c r="C12944" t="s">
        <v>5978</v>
      </c>
      <c r="D12944" t="s">
        <v>1191</v>
      </c>
      <c r="E12944">
        <v>54</v>
      </c>
    </row>
    <row r="12945" spans="1:5" ht="13.5" customHeight="1">
      <c r="A12945">
        <v>174</v>
      </c>
      <c r="B12945" t="str">
        <f t="shared" si="202"/>
        <v>174---55</v>
      </c>
      <c r="C12945" t="s">
        <v>5972</v>
      </c>
      <c r="D12945" t="s">
        <v>979</v>
      </c>
      <c r="E12945">
        <v>55</v>
      </c>
    </row>
    <row r="12946" spans="1:5" ht="13.5" customHeight="1">
      <c r="A12946">
        <v>174</v>
      </c>
      <c r="B12946" t="str">
        <f t="shared" si="202"/>
        <v>174---56</v>
      </c>
      <c r="C12946" t="s">
        <v>5933</v>
      </c>
      <c r="D12946" t="s">
        <v>855</v>
      </c>
      <c r="E12946">
        <v>56</v>
      </c>
    </row>
    <row r="12947" spans="1:5" ht="13.5" customHeight="1">
      <c r="A12947">
        <v>174</v>
      </c>
      <c r="B12947" t="str">
        <f t="shared" si="202"/>
        <v>174---57</v>
      </c>
      <c r="C12947" t="s">
        <v>5994</v>
      </c>
      <c r="D12947" t="s">
        <v>984</v>
      </c>
      <c r="E12947">
        <v>57</v>
      </c>
    </row>
    <row r="12948" spans="1:5" ht="13.5" customHeight="1">
      <c r="A12948">
        <v>174</v>
      </c>
      <c r="B12948" t="str">
        <f t="shared" si="202"/>
        <v>174---58</v>
      </c>
      <c r="C12948" t="s">
        <v>5984</v>
      </c>
      <c r="D12948" t="s">
        <v>1232</v>
      </c>
      <c r="E12948">
        <v>58</v>
      </c>
    </row>
    <row r="12949" spans="1:5" ht="13.5" customHeight="1">
      <c r="A12949">
        <v>174</v>
      </c>
      <c r="B12949" t="str">
        <f t="shared" si="202"/>
        <v>174---59</v>
      </c>
      <c r="C12949" t="s">
        <v>5964</v>
      </c>
      <c r="D12949" t="s">
        <v>1176</v>
      </c>
      <c r="E12949">
        <v>59</v>
      </c>
    </row>
    <row r="12950" spans="1:5" ht="13.5" customHeight="1">
      <c r="A12950">
        <v>174</v>
      </c>
      <c r="B12950" t="str">
        <f t="shared" si="202"/>
        <v>174---60</v>
      </c>
      <c r="C12950" t="s">
        <v>5979</v>
      </c>
      <c r="D12950" t="s">
        <v>1071</v>
      </c>
      <c r="E12950">
        <v>60</v>
      </c>
    </row>
    <row r="12951" spans="1:5" ht="13.5" customHeight="1">
      <c r="A12951">
        <v>174</v>
      </c>
      <c r="B12951" t="str">
        <f t="shared" si="202"/>
        <v>174---61</v>
      </c>
      <c r="C12951" t="s">
        <v>5952</v>
      </c>
      <c r="D12951" t="s">
        <v>891</v>
      </c>
      <c r="E12951">
        <v>61</v>
      </c>
    </row>
    <row r="12952" spans="1:5" ht="13.5" customHeight="1">
      <c r="A12952">
        <v>174</v>
      </c>
      <c r="B12952" t="str">
        <f t="shared" si="202"/>
        <v>174---62</v>
      </c>
      <c r="C12952" t="s">
        <v>5920</v>
      </c>
      <c r="D12952" t="s">
        <v>762</v>
      </c>
      <c r="E12952">
        <v>62</v>
      </c>
    </row>
    <row r="12953" spans="1:5" ht="13.5" customHeight="1">
      <c r="A12953">
        <v>174</v>
      </c>
      <c r="B12953" t="str">
        <f t="shared" si="202"/>
        <v>174---63</v>
      </c>
      <c r="C12953" t="s">
        <v>5973</v>
      </c>
      <c r="D12953" t="s">
        <v>1158</v>
      </c>
      <c r="E12953">
        <v>63</v>
      </c>
    </row>
    <row r="12954" spans="1:5" ht="13.5" customHeight="1">
      <c r="A12954">
        <v>174</v>
      </c>
      <c r="B12954" t="str">
        <f t="shared" si="202"/>
        <v>174---64</v>
      </c>
      <c r="C12954" t="s">
        <v>5954</v>
      </c>
      <c r="D12954" t="s">
        <v>1166</v>
      </c>
      <c r="E12954">
        <v>64</v>
      </c>
    </row>
    <row r="12955" spans="1:5" ht="13.5" customHeight="1">
      <c r="A12955">
        <v>174</v>
      </c>
      <c r="B12955" t="str">
        <f t="shared" si="202"/>
        <v>174---65</v>
      </c>
      <c r="C12955" t="s">
        <v>5980</v>
      </c>
      <c r="D12955" t="s">
        <v>1124</v>
      </c>
      <c r="E12955">
        <v>65</v>
      </c>
    </row>
    <row r="12956" spans="1:5" ht="13.5" customHeight="1">
      <c r="A12956">
        <v>174</v>
      </c>
      <c r="B12956" t="str">
        <f t="shared" si="202"/>
        <v>174---66</v>
      </c>
      <c r="C12956" t="s">
        <v>5981</v>
      </c>
      <c r="D12956" t="s">
        <v>1225</v>
      </c>
      <c r="E12956">
        <v>66</v>
      </c>
    </row>
    <row r="12957" spans="1:5" ht="13.5" customHeight="1">
      <c r="A12957">
        <v>174</v>
      </c>
      <c r="B12957" t="str">
        <f t="shared" si="202"/>
        <v>174---67</v>
      </c>
      <c r="C12957" t="s">
        <v>6014</v>
      </c>
      <c r="D12957" t="s">
        <v>1107</v>
      </c>
      <c r="E12957">
        <v>67</v>
      </c>
    </row>
    <row r="12958" spans="1:5" ht="13.5" customHeight="1">
      <c r="A12958">
        <v>175</v>
      </c>
      <c r="B12958" t="str">
        <f t="shared" si="202"/>
        <v>175---1</v>
      </c>
      <c r="C12958" t="s">
        <v>4216</v>
      </c>
      <c r="D12958" t="s">
        <v>923</v>
      </c>
      <c r="E12958">
        <v>1</v>
      </c>
    </row>
    <row r="12959" spans="1:5" ht="13.5" customHeight="1">
      <c r="A12959">
        <v>175</v>
      </c>
      <c r="B12959" t="str">
        <f t="shared" si="202"/>
        <v>175---2</v>
      </c>
      <c r="C12959" t="s">
        <v>4216</v>
      </c>
      <c r="D12959" t="s">
        <v>756</v>
      </c>
      <c r="E12959">
        <v>2</v>
      </c>
    </row>
    <row r="12960" spans="1:5" ht="13.5" customHeight="1">
      <c r="A12960">
        <v>175</v>
      </c>
      <c r="B12960" t="str">
        <f t="shared" si="202"/>
        <v>175---3</v>
      </c>
      <c r="C12960" t="s">
        <v>4216</v>
      </c>
      <c r="D12960" t="s">
        <v>924</v>
      </c>
      <c r="E12960">
        <v>3</v>
      </c>
    </row>
    <row r="12961" spans="1:5" ht="13.5" customHeight="1">
      <c r="A12961">
        <v>175</v>
      </c>
      <c r="B12961" t="str">
        <f t="shared" si="202"/>
        <v>175---4</v>
      </c>
      <c r="C12961" t="s">
        <v>4216</v>
      </c>
      <c r="D12961" t="s">
        <v>962</v>
      </c>
      <c r="E12961">
        <v>4</v>
      </c>
    </row>
    <row r="12962" spans="1:5" ht="13.5" customHeight="1">
      <c r="A12962">
        <v>175</v>
      </c>
      <c r="B12962" t="str">
        <f t="shared" si="202"/>
        <v>175---5</v>
      </c>
      <c r="C12962" t="s">
        <v>4220</v>
      </c>
      <c r="D12962" t="s">
        <v>853</v>
      </c>
      <c r="E12962">
        <v>5</v>
      </c>
    </row>
    <row r="12963" spans="1:5" ht="13.5" customHeight="1">
      <c r="A12963">
        <v>175</v>
      </c>
      <c r="B12963" t="str">
        <f t="shared" si="202"/>
        <v>175---6</v>
      </c>
      <c r="C12963" t="s">
        <v>4228</v>
      </c>
      <c r="D12963" t="s">
        <v>1146</v>
      </c>
      <c r="E12963">
        <v>6</v>
      </c>
    </row>
    <row r="12964" spans="1:5" ht="13.5" customHeight="1">
      <c r="A12964">
        <v>175</v>
      </c>
      <c r="B12964" t="str">
        <f t="shared" si="202"/>
        <v>175---7</v>
      </c>
      <c r="C12964" t="s">
        <v>4223</v>
      </c>
      <c r="D12964" t="s">
        <v>957</v>
      </c>
      <c r="E12964">
        <v>7</v>
      </c>
    </row>
    <row r="12965" spans="1:5" ht="13.5" customHeight="1">
      <c r="A12965">
        <v>175</v>
      </c>
      <c r="B12965" t="str">
        <f t="shared" si="202"/>
        <v>175---8</v>
      </c>
      <c r="C12965" t="s">
        <v>4276</v>
      </c>
      <c r="D12965" t="s">
        <v>785</v>
      </c>
      <c r="E12965">
        <v>8</v>
      </c>
    </row>
    <row r="12966" spans="1:5" ht="13.5" customHeight="1">
      <c r="A12966">
        <v>175</v>
      </c>
      <c r="B12966" t="str">
        <f t="shared" si="202"/>
        <v>175---9</v>
      </c>
      <c r="C12966" t="s">
        <v>4259</v>
      </c>
      <c r="D12966" t="s">
        <v>856</v>
      </c>
      <c r="E12966">
        <v>9</v>
      </c>
    </row>
    <row r="12967" spans="1:5" ht="13.5" customHeight="1">
      <c r="A12967">
        <v>175</v>
      </c>
      <c r="B12967" t="str">
        <f t="shared" si="202"/>
        <v>175---10</v>
      </c>
      <c r="C12967" t="s">
        <v>4254</v>
      </c>
      <c r="D12967" t="s">
        <v>935</v>
      </c>
      <c r="E12967">
        <v>10</v>
      </c>
    </row>
    <row r="12968" spans="1:5" ht="13.5" customHeight="1">
      <c r="A12968">
        <v>175</v>
      </c>
      <c r="B12968" t="str">
        <f t="shared" si="202"/>
        <v>175---11</v>
      </c>
      <c r="C12968" t="s">
        <v>4235</v>
      </c>
      <c r="D12968" t="s">
        <v>1071</v>
      </c>
      <c r="E12968">
        <v>11</v>
      </c>
    </row>
    <row r="12969" spans="1:5" ht="13.5" customHeight="1">
      <c r="A12969">
        <v>175</v>
      </c>
      <c r="B12969" t="str">
        <f t="shared" si="202"/>
        <v>175---12</v>
      </c>
      <c r="C12969" t="s">
        <v>4236</v>
      </c>
      <c r="D12969" t="s">
        <v>1191</v>
      </c>
      <c r="E12969">
        <v>12</v>
      </c>
    </row>
    <row r="12970" spans="1:5" ht="13.5" customHeight="1">
      <c r="A12970">
        <v>175</v>
      </c>
      <c r="B12970" t="str">
        <f t="shared" si="202"/>
        <v>175---13</v>
      </c>
      <c r="C12970" t="s">
        <v>4277</v>
      </c>
      <c r="D12970" t="s">
        <v>1194</v>
      </c>
      <c r="E12970">
        <v>13</v>
      </c>
    </row>
    <row r="12971" spans="1:5" ht="13.5" customHeight="1">
      <c r="A12971">
        <v>175</v>
      </c>
      <c r="B12971" t="str">
        <f t="shared" si="202"/>
        <v>175---14</v>
      </c>
      <c r="C12971" t="s">
        <v>729</v>
      </c>
      <c r="D12971" t="s">
        <v>867</v>
      </c>
      <c r="E12971">
        <v>14</v>
      </c>
    </row>
    <row r="12972" spans="1:5" ht="13.5" customHeight="1">
      <c r="A12972">
        <v>175</v>
      </c>
      <c r="B12972" t="str">
        <f t="shared" si="202"/>
        <v>175---15</v>
      </c>
      <c r="C12972" t="s">
        <v>1017</v>
      </c>
      <c r="D12972" t="s">
        <v>796</v>
      </c>
      <c r="E12972">
        <v>15</v>
      </c>
    </row>
    <row r="12973" spans="1:5" ht="13.5" customHeight="1">
      <c r="A12973">
        <v>175</v>
      </c>
      <c r="B12973" t="str">
        <f t="shared" si="202"/>
        <v>175---16</v>
      </c>
      <c r="C12973" t="s">
        <v>731</v>
      </c>
      <c r="D12973" t="s">
        <v>800</v>
      </c>
      <c r="E12973">
        <v>16</v>
      </c>
    </row>
    <row r="12974" spans="1:5" ht="13.5" customHeight="1">
      <c r="A12974">
        <v>175</v>
      </c>
      <c r="B12974" t="str">
        <f t="shared" si="202"/>
        <v>175---17</v>
      </c>
      <c r="C12974" t="s">
        <v>887</v>
      </c>
      <c r="D12974" t="s">
        <v>992</v>
      </c>
      <c r="E12974">
        <v>17</v>
      </c>
    </row>
    <row r="12975" spans="1:5" ht="13.5" customHeight="1">
      <c r="A12975">
        <v>175</v>
      </c>
      <c r="B12975" t="str">
        <f t="shared" si="202"/>
        <v>175---18</v>
      </c>
      <c r="C12975" t="s">
        <v>739</v>
      </c>
      <c r="D12975" t="s">
        <v>736</v>
      </c>
      <c r="E12975">
        <v>18</v>
      </c>
    </row>
    <row r="12976" spans="1:5" ht="13.5" customHeight="1">
      <c r="A12976">
        <v>175</v>
      </c>
      <c r="B12976" t="str">
        <f t="shared" si="202"/>
        <v>175---19</v>
      </c>
      <c r="C12976" t="s">
        <v>888</v>
      </c>
      <c r="D12976" t="s">
        <v>1073</v>
      </c>
      <c r="E12976">
        <v>19</v>
      </c>
    </row>
    <row r="12977" spans="1:5" ht="13.5" customHeight="1">
      <c r="A12977">
        <v>175</v>
      </c>
      <c r="B12977" t="str">
        <f t="shared" si="202"/>
        <v>175---20</v>
      </c>
      <c r="C12977" t="s">
        <v>858</v>
      </c>
      <c r="D12977" t="s">
        <v>740</v>
      </c>
      <c r="E12977">
        <v>20</v>
      </c>
    </row>
    <row r="12978" spans="1:5" ht="13.5" customHeight="1">
      <c r="A12978">
        <v>175</v>
      </c>
      <c r="B12978" t="str">
        <f t="shared" si="202"/>
        <v>175---21</v>
      </c>
      <c r="C12978" t="s">
        <v>743</v>
      </c>
      <c r="D12978" t="s">
        <v>754</v>
      </c>
      <c r="E12978">
        <v>21</v>
      </c>
    </row>
    <row r="12979" spans="1:5" ht="13.5" customHeight="1">
      <c r="A12979">
        <v>175</v>
      </c>
      <c r="B12979" t="str">
        <f t="shared" si="202"/>
        <v>175---22</v>
      </c>
      <c r="C12979" t="s">
        <v>915</v>
      </c>
      <c r="D12979" t="s">
        <v>939</v>
      </c>
      <c r="E12979">
        <v>22</v>
      </c>
    </row>
    <row r="12980" spans="1:5" ht="13.5" customHeight="1">
      <c r="A12980">
        <v>175</v>
      </c>
      <c r="B12980" t="str">
        <f t="shared" si="202"/>
        <v>175---23</v>
      </c>
      <c r="C12980" t="s">
        <v>987</v>
      </c>
      <c r="D12980" t="s">
        <v>1263</v>
      </c>
      <c r="E12980">
        <v>23</v>
      </c>
    </row>
    <row r="12981" spans="1:5" ht="13.5" customHeight="1">
      <c r="A12981">
        <v>175</v>
      </c>
      <c r="B12981" t="str">
        <f t="shared" si="202"/>
        <v>175---24</v>
      </c>
      <c r="C12981" t="s">
        <v>989</v>
      </c>
      <c r="D12981" t="s">
        <v>738</v>
      </c>
      <c r="E12981">
        <v>24</v>
      </c>
    </row>
    <row r="12982" spans="1:5" ht="13.5" customHeight="1">
      <c r="A12982">
        <v>175</v>
      </c>
      <c r="B12982" t="str">
        <f t="shared" si="202"/>
        <v>175---25</v>
      </c>
      <c r="C12982" t="s">
        <v>1094</v>
      </c>
      <c r="D12982" t="s">
        <v>790</v>
      </c>
      <c r="E12982">
        <v>25</v>
      </c>
    </row>
    <row r="12983" spans="1:5" ht="13.5" customHeight="1">
      <c r="A12983">
        <v>175</v>
      </c>
      <c r="B12983" t="str">
        <f t="shared" si="202"/>
        <v>175---26</v>
      </c>
      <c r="C12983" t="s">
        <v>936</v>
      </c>
      <c r="D12983" t="s">
        <v>779</v>
      </c>
      <c r="E12983">
        <v>26</v>
      </c>
    </row>
    <row r="12984" spans="1:5" ht="13.5" customHeight="1">
      <c r="A12984">
        <v>175</v>
      </c>
      <c r="B12984" t="str">
        <f t="shared" si="202"/>
        <v>175---27</v>
      </c>
      <c r="C12984" t="s">
        <v>938</v>
      </c>
      <c r="D12984" t="s">
        <v>859</v>
      </c>
      <c r="E12984">
        <v>27</v>
      </c>
    </row>
    <row r="12985" spans="1:5" ht="13.5" customHeight="1">
      <c r="A12985">
        <v>175</v>
      </c>
      <c r="B12985" t="str">
        <f t="shared" si="202"/>
        <v>175---28</v>
      </c>
      <c r="C12985" t="s">
        <v>819</v>
      </c>
      <c r="D12985" t="s">
        <v>756</v>
      </c>
      <c r="E12985">
        <v>28</v>
      </c>
    </row>
    <row r="12986" spans="1:5" ht="13.5" customHeight="1">
      <c r="A12986">
        <v>175</v>
      </c>
      <c r="B12986" t="str">
        <f t="shared" si="202"/>
        <v>175---29</v>
      </c>
      <c r="C12986" t="s">
        <v>1074</v>
      </c>
      <c r="D12986" t="s">
        <v>880</v>
      </c>
      <c r="E12986">
        <v>29</v>
      </c>
    </row>
    <row r="12987" spans="1:5" ht="13.5" customHeight="1">
      <c r="A12987">
        <v>175</v>
      </c>
      <c r="B12987" t="str">
        <f t="shared" si="202"/>
        <v>175---30</v>
      </c>
      <c r="C12987" t="s">
        <v>824</v>
      </c>
      <c r="D12987" t="s">
        <v>752</v>
      </c>
      <c r="E12987">
        <v>30</v>
      </c>
    </row>
    <row r="12988" spans="1:5" ht="13.5" customHeight="1">
      <c r="A12988">
        <v>175</v>
      </c>
      <c r="B12988" t="str">
        <f t="shared" si="202"/>
        <v>175---31</v>
      </c>
      <c r="C12988" t="s">
        <v>826</v>
      </c>
      <c r="D12988" t="s">
        <v>1079</v>
      </c>
      <c r="E12988">
        <v>31</v>
      </c>
    </row>
    <row r="12989" spans="1:5" ht="13.5" customHeight="1">
      <c r="A12989">
        <v>175</v>
      </c>
      <c r="B12989" t="str">
        <f t="shared" si="202"/>
        <v>175---32</v>
      </c>
      <c r="C12989" t="s">
        <v>1005</v>
      </c>
      <c r="D12989" t="s">
        <v>1105</v>
      </c>
      <c r="E12989">
        <v>32</v>
      </c>
    </row>
    <row r="12990" spans="1:5" ht="13.5" customHeight="1">
      <c r="A12990">
        <v>175</v>
      </c>
      <c r="B12990" t="str">
        <f t="shared" si="202"/>
        <v>175---33</v>
      </c>
      <c r="C12990" t="s">
        <v>755</v>
      </c>
      <c r="D12990" t="s">
        <v>1146</v>
      </c>
      <c r="E12990">
        <v>33</v>
      </c>
    </row>
    <row r="12991" spans="1:5" ht="13.5" customHeight="1">
      <c r="A12991">
        <v>175</v>
      </c>
      <c r="B12991" t="str">
        <f t="shared" si="202"/>
        <v>175---34</v>
      </c>
      <c r="C12991" t="s">
        <v>1197</v>
      </c>
      <c r="D12991" t="s">
        <v>1137</v>
      </c>
      <c r="E12991">
        <v>34</v>
      </c>
    </row>
    <row r="12992" spans="1:5" ht="13.5" customHeight="1">
      <c r="A12992">
        <v>175</v>
      </c>
      <c r="B12992" t="str">
        <f t="shared" si="202"/>
        <v>175---35</v>
      </c>
      <c r="C12992" t="s">
        <v>832</v>
      </c>
      <c r="D12992" t="s">
        <v>949</v>
      </c>
      <c r="E12992">
        <v>35</v>
      </c>
    </row>
    <row r="12993" spans="1:5" ht="13.5" customHeight="1">
      <c r="A12993">
        <v>175</v>
      </c>
      <c r="B12993" t="str">
        <f t="shared" si="202"/>
        <v>175---36</v>
      </c>
      <c r="C12993" t="s">
        <v>864</v>
      </c>
      <c r="D12993" t="s">
        <v>957</v>
      </c>
      <c r="E12993">
        <v>36</v>
      </c>
    </row>
    <row r="12994" spans="1:5" ht="13.5" customHeight="1">
      <c r="A12994">
        <v>175</v>
      </c>
      <c r="B12994" t="str">
        <f t="shared" si="202"/>
        <v>175---37</v>
      </c>
      <c r="C12994" t="s">
        <v>942</v>
      </c>
      <c r="D12994" t="s">
        <v>1068</v>
      </c>
      <c r="E12994">
        <v>37</v>
      </c>
    </row>
    <row r="12995" spans="1:5" ht="13.5" customHeight="1">
      <c r="A12995">
        <v>175</v>
      </c>
      <c r="B12995" t="str">
        <f t="shared" ref="B12995:B13058" si="203">A12995&amp;"---"&amp;E12995</f>
        <v>175---38</v>
      </c>
      <c r="C12995" t="s">
        <v>1253</v>
      </c>
      <c r="D12995" t="s">
        <v>1228</v>
      </c>
      <c r="E12995">
        <v>38</v>
      </c>
    </row>
    <row r="12996" spans="1:5" ht="13.5" customHeight="1">
      <c r="A12996">
        <v>175</v>
      </c>
      <c r="B12996" t="str">
        <f t="shared" si="203"/>
        <v>175---39</v>
      </c>
      <c r="C12996" t="s">
        <v>1096</v>
      </c>
      <c r="D12996" t="s">
        <v>1215</v>
      </c>
      <c r="E12996">
        <v>39</v>
      </c>
    </row>
    <row r="12997" spans="1:5" ht="13.5" customHeight="1">
      <c r="A12997">
        <v>175</v>
      </c>
      <c r="B12997" t="str">
        <f t="shared" si="203"/>
        <v>175---40</v>
      </c>
      <c r="C12997" t="s">
        <v>868</v>
      </c>
      <c r="D12997" t="s">
        <v>758</v>
      </c>
      <c r="E12997">
        <v>40</v>
      </c>
    </row>
    <row r="12998" spans="1:5" ht="13.5" customHeight="1">
      <c r="A12998">
        <v>175</v>
      </c>
      <c r="B12998" t="str">
        <f t="shared" si="203"/>
        <v>175---41</v>
      </c>
      <c r="C12998" t="s">
        <v>803</v>
      </c>
      <c r="D12998" t="s">
        <v>941</v>
      </c>
      <c r="E12998">
        <v>41</v>
      </c>
    </row>
    <row r="12999" spans="1:5" ht="13.5" customHeight="1">
      <c r="A12999">
        <v>175</v>
      </c>
      <c r="B12999" t="str">
        <f t="shared" si="203"/>
        <v>175---42</v>
      </c>
      <c r="C12999" t="s">
        <v>1011</v>
      </c>
      <c r="D12999" t="s">
        <v>856</v>
      </c>
      <c r="E12999">
        <v>42</v>
      </c>
    </row>
    <row r="13000" spans="1:5" ht="13.5" customHeight="1">
      <c r="A13000">
        <v>175</v>
      </c>
      <c r="B13000" t="str">
        <f t="shared" si="203"/>
        <v>175---43</v>
      </c>
      <c r="C13000" t="s">
        <v>5961</v>
      </c>
      <c r="D13000" t="s">
        <v>935</v>
      </c>
      <c r="E13000">
        <v>43</v>
      </c>
    </row>
    <row r="13001" spans="1:5" ht="13.5" customHeight="1">
      <c r="A13001">
        <v>175</v>
      </c>
      <c r="B13001" t="str">
        <f t="shared" si="203"/>
        <v>175---44</v>
      </c>
      <c r="C13001" t="s">
        <v>5914</v>
      </c>
      <c r="D13001" t="s">
        <v>785</v>
      </c>
      <c r="E13001">
        <v>44</v>
      </c>
    </row>
    <row r="13002" spans="1:5" ht="13.5" customHeight="1">
      <c r="A13002">
        <v>175</v>
      </c>
      <c r="B13002" t="str">
        <f t="shared" si="203"/>
        <v>175---45</v>
      </c>
      <c r="C13002" t="s">
        <v>5915</v>
      </c>
      <c r="D13002" t="s">
        <v>772</v>
      </c>
      <c r="E13002">
        <v>45</v>
      </c>
    </row>
    <row r="13003" spans="1:5" ht="13.5" customHeight="1">
      <c r="A13003">
        <v>175</v>
      </c>
      <c r="B13003" t="str">
        <f t="shared" si="203"/>
        <v>175---46</v>
      </c>
      <c r="C13003" t="s">
        <v>5977</v>
      </c>
      <c r="D13003" t="s">
        <v>1069</v>
      </c>
      <c r="E13003">
        <v>46</v>
      </c>
    </row>
    <row r="13004" spans="1:5" ht="13.5" customHeight="1">
      <c r="A13004">
        <v>175</v>
      </c>
      <c r="B13004" t="str">
        <f t="shared" si="203"/>
        <v>175---47</v>
      </c>
      <c r="C13004" t="s">
        <v>5917</v>
      </c>
      <c r="D13004" t="s">
        <v>789</v>
      </c>
      <c r="E13004">
        <v>47</v>
      </c>
    </row>
    <row r="13005" spans="1:5" ht="13.5" customHeight="1">
      <c r="A13005">
        <v>175</v>
      </c>
      <c r="B13005" t="str">
        <f t="shared" si="203"/>
        <v>175---48</v>
      </c>
      <c r="C13005" t="s">
        <v>5918</v>
      </c>
      <c r="D13005" t="s">
        <v>770</v>
      </c>
      <c r="E13005">
        <v>48</v>
      </c>
    </row>
    <row r="13006" spans="1:5" ht="13.5" customHeight="1">
      <c r="A13006">
        <v>175</v>
      </c>
      <c r="B13006" t="str">
        <f t="shared" si="203"/>
        <v>175---49</v>
      </c>
      <c r="C13006" t="s">
        <v>5962</v>
      </c>
      <c r="D13006" t="s">
        <v>1174</v>
      </c>
      <c r="E13006">
        <v>49</v>
      </c>
    </row>
    <row r="13007" spans="1:5" ht="13.5" customHeight="1">
      <c r="A13007">
        <v>175</v>
      </c>
      <c r="B13007" t="str">
        <f t="shared" si="203"/>
        <v>175---50</v>
      </c>
      <c r="C13007" t="s">
        <v>5963</v>
      </c>
      <c r="D13007" t="s">
        <v>937</v>
      </c>
      <c r="E13007">
        <v>50</v>
      </c>
    </row>
    <row r="13008" spans="1:5" ht="13.5" customHeight="1">
      <c r="A13008">
        <v>175</v>
      </c>
      <c r="B13008" t="str">
        <f t="shared" si="203"/>
        <v>175---51</v>
      </c>
      <c r="C13008" t="s">
        <v>5978</v>
      </c>
      <c r="D13008" t="s">
        <v>1191</v>
      </c>
      <c r="E13008">
        <v>51</v>
      </c>
    </row>
    <row r="13009" spans="1:5" ht="13.5" customHeight="1">
      <c r="A13009">
        <v>175</v>
      </c>
      <c r="B13009" t="str">
        <f t="shared" si="203"/>
        <v>175---52</v>
      </c>
      <c r="C13009" t="s">
        <v>5972</v>
      </c>
      <c r="D13009" t="s">
        <v>979</v>
      </c>
      <c r="E13009">
        <v>52</v>
      </c>
    </row>
    <row r="13010" spans="1:5" ht="13.5" customHeight="1">
      <c r="A13010">
        <v>175</v>
      </c>
      <c r="B13010" t="str">
        <f t="shared" si="203"/>
        <v>175---53</v>
      </c>
      <c r="C13010" t="s">
        <v>5933</v>
      </c>
      <c r="D13010" t="s">
        <v>855</v>
      </c>
      <c r="E13010">
        <v>53</v>
      </c>
    </row>
    <row r="13011" spans="1:5" ht="13.5" customHeight="1">
      <c r="A13011">
        <v>175</v>
      </c>
      <c r="B13011" t="str">
        <f t="shared" si="203"/>
        <v>175---54</v>
      </c>
      <c r="C13011" t="s">
        <v>5994</v>
      </c>
      <c r="D13011" t="s">
        <v>984</v>
      </c>
      <c r="E13011">
        <v>54</v>
      </c>
    </row>
    <row r="13012" spans="1:5" ht="13.5" customHeight="1">
      <c r="A13012">
        <v>175</v>
      </c>
      <c r="B13012" t="str">
        <f t="shared" si="203"/>
        <v>175---55</v>
      </c>
      <c r="C13012" t="s">
        <v>5984</v>
      </c>
      <c r="D13012" t="s">
        <v>1232</v>
      </c>
      <c r="E13012">
        <v>55</v>
      </c>
    </row>
    <row r="13013" spans="1:5" ht="13.5" customHeight="1">
      <c r="A13013">
        <v>175</v>
      </c>
      <c r="B13013" t="str">
        <f t="shared" si="203"/>
        <v>175---56</v>
      </c>
      <c r="C13013" t="s">
        <v>5964</v>
      </c>
      <c r="D13013" t="s">
        <v>1176</v>
      </c>
      <c r="E13013">
        <v>56</v>
      </c>
    </row>
    <row r="13014" spans="1:5" ht="13.5" customHeight="1">
      <c r="A13014">
        <v>175</v>
      </c>
      <c r="B13014" t="str">
        <f t="shared" si="203"/>
        <v>175---57</v>
      </c>
      <c r="C13014" t="s">
        <v>5979</v>
      </c>
      <c r="D13014" t="s">
        <v>1071</v>
      </c>
      <c r="E13014">
        <v>57</v>
      </c>
    </row>
    <row r="13015" spans="1:5" ht="13.5" customHeight="1">
      <c r="A13015">
        <v>175</v>
      </c>
      <c r="B13015" t="str">
        <f t="shared" si="203"/>
        <v>175---58</v>
      </c>
      <c r="C13015" t="s">
        <v>5952</v>
      </c>
      <c r="D13015" t="s">
        <v>891</v>
      </c>
      <c r="E13015">
        <v>58</v>
      </c>
    </row>
    <row r="13016" spans="1:5" ht="13.5" customHeight="1">
      <c r="A13016">
        <v>175</v>
      </c>
      <c r="B13016" t="str">
        <f t="shared" si="203"/>
        <v>175---59</v>
      </c>
      <c r="C13016" t="s">
        <v>5920</v>
      </c>
      <c r="D13016" t="s">
        <v>762</v>
      </c>
      <c r="E13016">
        <v>59</v>
      </c>
    </row>
    <row r="13017" spans="1:5" ht="13.5" customHeight="1">
      <c r="A13017">
        <v>175</v>
      </c>
      <c r="B13017" t="str">
        <f t="shared" si="203"/>
        <v>175---60</v>
      </c>
      <c r="C13017" t="s">
        <v>5973</v>
      </c>
      <c r="D13017" t="s">
        <v>1158</v>
      </c>
      <c r="E13017">
        <v>60</v>
      </c>
    </row>
    <row r="13018" spans="1:5" ht="13.5" customHeight="1">
      <c r="A13018">
        <v>175</v>
      </c>
      <c r="B13018" t="str">
        <f t="shared" si="203"/>
        <v>175---61</v>
      </c>
      <c r="C13018" t="s">
        <v>5954</v>
      </c>
      <c r="D13018" t="s">
        <v>1166</v>
      </c>
      <c r="E13018">
        <v>61</v>
      </c>
    </row>
    <row r="13019" spans="1:5" ht="13.5" customHeight="1">
      <c r="A13019">
        <v>175</v>
      </c>
      <c r="B13019" t="str">
        <f t="shared" si="203"/>
        <v>175---62</v>
      </c>
      <c r="C13019" t="s">
        <v>5980</v>
      </c>
      <c r="D13019" t="s">
        <v>1124</v>
      </c>
      <c r="E13019">
        <v>62</v>
      </c>
    </row>
    <row r="13020" spans="1:5" ht="13.5" customHeight="1">
      <c r="A13020">
        <v>175</v>
      </c>
      <c r="B13020" t="str">
        <f t="shared" si="203"/>
        <v>175---63</v>
      </c>
      <c r="C13020" t="s">
        <v>5981</v>
      </c>
      <c r="D13020" t="s">
        <v>1225</v>
      </c>
      <c r="E13020">
        <v>63</v>
      </c>
    </row>
    <row r="13021" spans="1:5" ht="13.5" customHeight="1">
      <c r="A13021">
        <v>175</v>
      </c>
      <c r="B13021" t="str">
        <f t="shared" si="203"/>
        <v>175---64</v>
      </c>
      <c r="C13021" t="s">
        <v>6014</v>
      </c>
      <c r="D13021" t="s">
        <v>1107</v>
      </c>
      <c r="E13021">
        <v>64</v>
      </c>
    </row>
    <row r="13022" spans="1:5" ht="13.5" customHeight="1">
      <c r="A13022">
        <v>175</v>
      </c>
      <c r="B13022" t="str">
        <f t="shared" si="203"/>
        <v>175---65</v>
      </c>
      <c r="C13022" t="s">
        <v>5999</v>
      </c>
      <c r="D13022" t="s">
        <v>1371</v>
      </c>
      <c r="E13022">
        <v>65</v>
      </c>
    </row>
    <row r="13023" spans="1:5" ht="13.5" customHeight="1">
      <c r="A13023">
        <v>166</v>
      </c>
      <c r="B13023" t="str">
        <f t="shared" si="203"/>
        <v>166---1</v>
      </c>
      <c r="C13023" t="s">
        <v>4216</v>
      </c>
      <c r="D13023" t="s">
        <v>1177</v>
      </c>
      <c r="E13023">
        <v>1</v>
      </c>
    </row>
    <row r="13024" spans="1:5" ht="13.5" customHeight="1">
      <c r="A13024">
        <v>166</v>
      </c>
      <c r="B13024" t="str">
        <f t="shared" si="203"/>
        <v>166---2</v>
      </c>
      <c r="C13024" t="s">
        <v>4216</v>
      </c>
      <c r="D13024" t="s">
        <v>876</v>
      </c>
      <c r="E13024">
        <v>2</v>
      </c>
    </row>
    <row r="13025" spans="1:5" ht="13.5" customHeight="1">
      <c r="A13025">
        <v>166</v>
      </c>
      <c r="B13025" t="str">
        <f t="shared" si="203"/>
        <v>166---3</v>
      </c>
      <c r="C13025" t="s">
        <v>4252</v>
      </c>
      <c r="D13025" t="s">
        <v>805</v>
      </c>
      <c r="E13025">
        <v>3</v>
      </c>
    </row>
    <row r="13026" spans="1:5" ht="13.5" customHeight="1">
      <c r="A13026">
        <v>166</v>
      </c>
      <c r="B13026" t="str">
        <f t="shared" si="203"/>
        <v>166---4</v>
      </c>
      <c r="C13026" t="s">
        <v>4269</v>
      </c>
      <c r="D13026" t="s">
        <v>1355</v>
      </c>
      <c r="E13026">
        <v>4</v>
      </c>
    </row>
    <row r="13027" spans="1:5" ht="13.5" customHeight="1">
      <c r="A13027">
        <v>166</v>
      </c>
      <c r="B13027" t="str">
        <f t="shared" si="203"/>
        <v>166---5</v>
      </c>
      <c r="C13027" t="s">
        <v>4271</v>
      </c>
      <c r="D13027" t="s">
        <v>998</v>
      </c>
      <c r="E13027">
        <v>5</v>
      </c>
    </row>
    <row r="13028" spans="1:5" ht="13.5" customHeight="1">
      <c r="A13028">
        <v>166</v>
      </c>
      <c r="B13028" t="str">
        <f t="shared" si="203"/>
        <v>166---6</v>
      </c>
      <c r="C13028" t="s">
        <v>4239</v>
      </c>
      <c r="D13028" t="s">
        <v>848</v>
      </c>
      <c r="E13028">
        <v>6</v>
      </c>
    </row>
    <row r="13029" spans="1:5" ht="13.5" customHeight="1">
      <c r="A13029">
        <v>166</v>
      </c>
      <c r="B13029" t="str">
        <f t="shared" si="203"/>
        <v>166---7</v>
      </c>
      <c r="C13029" t="s">
        <v>4228</v>
      </c>
      <c r="D13029" t="s">
        <v>1082</v>
      </c>
      <c r="E13029">
        <v>7</v>
      </c>
    </row>
    <row r="13030" spans="1:5" ht="13.5" customHeight="1">
      <c r="A13030">
        <v>166</v>
      </c>
      <c r="B13030" t="str">
        <f t="shared" si="203"/>
        <v>166---8</v>
      </c>
      <c r="C13030" t="s">
        <v>4268</v>
      </c>
      <c r="D13030" t="s">
        <v>1084</v>
      </c>
      <c r="E13030">
        <v>8</v>
      </c>
    </row>
    <row r="13031" spans="1:5" ht="13.5" customHeight="1">
      <c r="A13031">
        <v>166</v>
      </c>
      <c r="B13031" t="str">
        <f t="shared" si="203"/>
        <v>166---9</v>
      </c>
      <c r="C13031" t="s">
        <v>4230</v>
      </c>
      <c r="D13031" t="s">
        <v>837</v>
      </c>
      <c r="E13031">
        <v>9</v>
      </c>
    </row>
    <row r="13032" spans="1:5" ht="13.5" customHeight="1">
      <c r="A13032">
        <v>166</v>
      </c>
      <c r="B13032" t="str">
        <f t="shared" si="203"/>
        <v>166---10</v>
      </c>
      <c r="C13032" t="s">
        <v>4244</v>
      </c>
      <c r="D13032" t="s">
        <v>1081</v>
      </c>
      <c r="E13032">
        <v>10</v>
      </c>
    </row>
    <row r="13033" spans="1:5" ht="13.5" customHeight="1">
      <c r="A13033">
        <v>166</v>
      </c>
      <c r="B13033" t="str">
        <f t="shared" si="203"/>
        <v>166---11</v>
      </c>
      <c r="C13033" t="s">
        <v>4231</v>
      </c>
      <c r="D13033" t="s">
        <v>764</v>
      </c>
      <c r="E13033">
        <v>11</v>
      </c>
    </row>
    <row r="13034" spans="1:5" ht="13.5" customHeight="1">
      <c r="A13034">
        <v>166</v>
      </c>
      <c r="B13034" t="str">
        <f t="shared" si="203"/>
        <v>166---12</v>
      </c>
      <c r="C13034" t="s">
        <v>4254</v>
      </c>
      <c r="D13034" t="s">
        <v>1027</v>
      </c>
      <c r="E13034">
        <v>12</v>
      </c>
    </row>
    <row r="13035" spans="1:5" ht="13.5" customHeight="1">
      <c r="A13035">
        <v>166</v>
      </c>
      <c r="B13035" t="str">
        <f t="shared" si="203"/>
        <v>166---13</v>
      </c>
      <c r="C13035" t="s">
        <v>4233</v>
      </c>
      <c r="D13035" t="s">
        <v>798</v>
      </c>
      <c r="E13035">
        <v>13</v>
      </c>
    </row>
    <row r="13036" spans="1:5" ht="13.5" customHeight="1">
      <c r="A13036">
        <v>166</v>
      </c>
      <c r="B13036" t="str">
        <f t="shared" si="203"/>
        <v>166---14</v>
      </c>
      <c r="C13036" t="s">
        <v>4272</v>
      </c>
      <c r="D13036" t="s">
        <v>1178</v>
      </c>
      <c r="E13036">
        <v>14</v>
      </c>
    </row>
    <row r="13037" spans="1:5" ht="13.5" customHeight="1">
      <c r="A13037">
        <v>166</v>
      </c>
      <c r="B13037" t="str">
        <f t="shared" si="203"/>
        <v>166---15</v>
      </c>
      <c r="C13037" t="s">
        <v>5911</v>
      </c>
      <c r="D13037" t="s">
        <v>1181</v>
      </c>
      <c r="E13037">
        <v>15</v>
      </c>
    </row>
    <row r="13038" spans="1:5" ht="13.5" customHeight="1">
      <c r="A13038">
        <v>166</v>
      </c>
      <c r="B13038" t="str">
        <f t="shared" si="203"/>
        <v>166---16</v>
      </c>
      <c r="C13038" t="s">
        <v>5911</v>
      </c>
      <c r="D13038" t="s">
        <v>1211</v>
      </c>
      <c r="E13038">
        <v>16</v>
      </c>
    </row>
    <row r="13039" spans="1:5" ht="13.5" customHeight="1">
      <c r="A13039">
        <v>166</v>
      </c>
      <c r="B13039" t="str">
        <f t="shared" si="203"/>
        <v>166---17</v>
      </c>
      <c r="C13039" t="s">
        <v>5911</v>
      </c>
      <c r="D13039" t="s">
        <v>812</v>
      </c>
      <c r="E13039">
        <v>17</v>
      </c>
    </row>
    <row r="13040" spans="1:5" ht="13.5" customHeight="1">
      <c r="A13040">
        <v>166</v>
      </c>
      <c r="B13040" t="str">
        <f t="shared" si="203"/>
        <v>166---18</v>
      </c>
      <c r="C13040" t="s">
        <v>797</v>
      </c>
      <c r="D13040" t="s">
        <v>1081</v>
      </c>
      <c r="E13040">
        <v>18</v>
      </c>
    </row>
    <row r="13041" spans="1:5" ht="13.5" customHeight="1">
      <c r="A13041">
        <v>166</v>
      </c>
      <c r="B13041" t="str">
        <f t="shared" si="203"/>
        <v>166---19</v>
      </c>
      <c r="C13041" t="s">
        <v>743</v>
      </c>
      <c r="D13041" t="s">
        <v>754</v>
      </c>
      <c r="E13041">
        <v>19</v>
      </c>
    </row>
    <row r="13042" spans="1:5" ht="13.5" customHeight="1">
      <c r="A13042">
        <v>166</v>
      </c>
      <c r="B13042" t="str">
        <f t="shared" si="203"/>
        <v>166---20</v>
      </c>
      <c r="C13042" t="s">
        <v>745</v>
      </c>
      <c r="D13042" t="s">
        <v>837</v>
      </c>
      <c r="E13042">
        <v>20</v>
      </c>
    </row>
    <row r="13043" spans="1:5" ht="13.5" customHeight="1">
      <c r="A13043">
        <v>166</v>
      </c>
      <c r="B13043" t="str">
        <f t="shared" si="203"/>
        <v>166---21</v>
      </c>
      <c r="C13043" t="s">
        <v>987</v>
      </c>
      <c r="D13043" t="s">
        <v>1263</v>
      </c>
      <c r="E13043">
        <v>21</v>
      </c>
    </row>
    <row r="13044" spans="1:5" ht="13.5" customHeight="1">
      <c r="A13044">
        <v>166</v>
      </c>
      <c r="B13044" t="str">
        <f t="shared" si="203"/>
        <v>166---22</v>
      </c>
      <c r="C13044" t="s">
        <v>989</v>
      </c>
      <c r="D13044" t="s">
        <v>738</v>
      </c>
      <c r="E13044">
        <v>22</v>
      </c>
    </row>
    <row r="13045" spans="1:5" ht="13.5" customHeight="1">
      <c r="A13045">
        <v>166</v>
      </c>
      <c r="B13045" t="str">
        <f t="shared" si="203"/>
        <v>166---23</v>
      </c>
      <c r="C13045" t="s">
        <v>819</v>
      </c>
      <c r="D13045" t="s">
        <v>756</v>
      </c>
      <c r="E13045">
        <v>23</v>
      </c>
    </row>
    <row r="13046" spans="1:5" ht="13.5" customHeight="1">
      <c r="A13046">
        <v>166</v>
      </c>
      <c r="B13046" t="str">
        <f t="shared" si="203"/>
        <v>166---24</v>
      </c>
      <c r="C13046" t="s">
        <v>749</v>
      </c>
      <c r="D13046" t="s">
        <v>1082</v>
      </c>
      <c r="E13046">
        <v>24</v>
      </c>
    </row>
    <row r="13047" spans="1:5" ht="13.5" customHeight="1">
      <c r="A13047">
        <v>166</v>
      </c>
      <c r="B13047" t="str">
        <f t="shared" si="203"/>
        <v>166---25</v>
      </c>
      <c r="C13047" t="s">
        <v>824</v>
      </c>
      <c r="D13047" t="s">
        <v>752</v>
      </c>
      <c r="E13047">
        <v>25</v>
      </c>
    </row>
    <row r="13048" spans="1:5" ht="13.5" customHeight="1">
      <c r="A13048">
        <v>166</v>
      </c>
      <c r="B13048" t="str">
        <f t="shared" si="203"/>
        <v>166---26</v>
      </c>
      <c r="C13048" t="s">
        <v>828</v>
      </c>
      <c r="D13048" t="s">
        <v>818</v>
      </c>
      <c r="E13048">
        <v>26</v>
      </c>
    </row>
    <row r="13049" spans="1:5" ht="13.5" customHeight="1">
      <c r="A13049">
        <v>166</v>
      </c>
      <c r="B13049" t="str">
        <f t="shared" si="203"/>
        <v>166---27</v>
      </c>
      <c r="C13049" t="s">
        <v>759</v>
      </c>
      <c r="D13049" t="s">
        <v>823</v>
      </c>
      <c r="E13049">
        <v>27</v>
      </c>
    </row>
    <row r="13050" spans="1:5" ht="13.5" customHeight="1">
      <c r="A13050">
        <v>166</v>
      </c>
      <c r="B13050" t="str">
        <f t="shared" si="203"/>
        <v>166---28</v>
      </c>
      <c r="C13050" t="s">
        <v>761</v>
      </c>
      <c r="D13050" t="s">
        <v>1080</v>
      </c>
      <c r="E13050">
        <v>28</v>
      </c>
    </row>
    <row r="13051" spans="1:5" ht="13.5" customHeight="1">
      <c r="A13051">
        <v>166</v>
      </c>
      <c r="B13051" t="str">
        <f t="shared" si="203"/>
        <v>166---29</v>
      </c>
      <c r="C13051" t="s">
        <v>763</v>
      </c>
      <c r="D13051" t="s">
        <v>1086</v>
      </c>
      <c r="E13051">
        <v>29</v>
      </c>
    </row>
    <row r="13052" spans="1:5" ht="13.5" customHeight="1">
      <c r="A13052">
        <v>166</v>
      </c>
      <c r="B13052" t="str">
        <f t="shared" si="203"/>
        <v>166---30</v>
      </c>
      <c r="C13052" t="s">
        <v>866</v>
      </c>
      <c r="D13052" t="s">
        <v>831</v>
      </c>
      <c r="E13052">
        <v>30</v>
      </c>
    </row>
    <row r="13053" spans="1:5" ht="13.5" customHeight="1">
      <c r="A13053">
        <v>166</v>
      </c>
      <c r="B13053" t="str">
        <f t="shared" si="203"/>
        <v>166---31</v>
      </c>
      <c r="C13053" t="s">
        <v>836</v>
      </c>
      <c r="D13053" t="s">
        <v>835</v>
      </c>
      <c r="E13053">
        <v>31</v>
      </c>
    </row>
    <row r="13054" spans="1:5" ht="13.5" customHeight="1">
      <c r="A13054">
        <v>166</v>
      </c>
      <c r="B13054" t="str">
        <f t="shared" si="203"/>
        <v>166---32</v>
      </c>
      <c r="C13054" t="s">
        <v>868</v>
      </c>
      <c r="D13054" t="s">
        <v>758</v>
      </c>
      <c r="E13054">
        <v>32</v>
      </c>
    </row>
    <row r="13055" spans="1:5" ht="13.5" customHeight="1">
      <c r="A13055">
        <v>166</v>
      </c>
      <c r="B13055" t="str">
        <f t="shared" si="203"/>
        <v>166---33</v>
      </c>
      <c r="C13055" t="s">
        <v>969</v>
      </c>
      <c r="D13055" t="s">
        <v>802</v>
      </c>
      <c r="E13055">
        <v>33</v>
      </c>
    </row>
    <row r="13056" spans="1:5" ht="13.5" customHeight="1">
      <c r="A13056">
        <v>166</v>
      </c>
      <c r="B13056" t="str">
        <f t="shared" si="203"/>
        <v>166---34</v>
      </c>
      <c r="C13056" t="s">
        <v>5912</v>
      </c>
      <c r="D13056" t="s">
        <v>764</v>
      </c>
      <c r="E13056">
        <v>34</v>
      </c>
    </row>
    <row r="13057" spans="1:5" ht="13.5" customHeight="1">
      <c r="A13057">
        <v>166</v>
      </c>
      <c r="B13057" t="str">
        <f t="shared" si="203"/>
        <v>166---35</v>
      </c>
      <c r="C13057" t="s">
        <v>5925</v>
      </c>
      <c r="D13057" t="s">
        <v>798</v>
      </c>
      <c r="E13057">
        <v>35</v>
      </c>
    </row>
    <row r="13058" spans="1:5" ht="13.5" customHeight="1">
      <c r="A13058">
        <v>166</v>
      </c>
      <c r="B13058" t="str">
        <f t="shared" si="203"/>
        <v>166---36</v>
      </c>
      <c r="C13058" t="s">
        <v>5915</v>
      </c>
      <c r="D13058" t="s">
        <v>772</v>
      </c>
      <c r="E13058">
        <v>36</v>
      </c>
    </row>
    <row r="13059" spans="1:5" ht="13.5" customHeight="1">
      <c r="A13059">
        <v>166</v>
      </c>
      <c r="B13059" t="str">
        <f t="shared" ref="B13059:B13122" si="204">A13059&amp;"---"&amp;E13059</f>
        <v>166---37</v>
      </c>
      <c r="C13059" t="s">
        <v>5916</v>
      </c>
      <c r="D13059" t="s">
        <v>750</v>
      </c>
      <c r="E13059">
        <v>37</v>
      </c>
    </row>
    <row r="13060" spans="1:5" ht="13.5" customHeight="1">
      <c r="A13060">
        <v>166</v>
      </c>
      <c r="B13060" t="str">
        <f t="shared" si="204"/>
        <v>166---38</v>
      </c>
      <c r="C13060" t="s">
        <v>5917</v>
      </c>
      <c r="D13060" t="s">
        <v>789</v>
      </c>
      <c r="E13060">
        <v>38</v>
      </c>
    </row>
    <row r="13061" spans="1:5" ht="13.5" customHeight="1">
      <c r="A13061">
        <v>166</v>
      </c>
      <c r="B13061" t="str">
        <f t="shared" si="204"/>
        <v>166---39</v>
      </c>
      <c r="C13061" t="s">
        <v>5918</v>
      </c>
      <c r="D13061" t="s">
        <v>770</v>
      </c>
      <c r="E13061">
        <v>39</v>
      </c>
    </row>
    <row r="13062" spans="1:5" ht="13.5" customHeight="1">
      <c r="A13062">
        <v>166</v>
      </c>
      <c r="B13062" t="str">
        <f t="shared" si="204"/>
        <v>166---40</v>
      </c>
      <c r="C13062" t="s">
        <v>5951</v>
      </c>
      <c r="D13062" t="s">
        <v>879</v>
      </c>
      <c r="E13062">
        <v>40</v>
      </c>
    </row>
    <row r="13063" spans="1:5" ht="13.5" customHeight="1">
      <c r="A13063">
        <v>166</v>
      </c>
      <c r="B13063" t="str">
        <f t="shared" si="204"/>
        <v>166---41</v>
      </c>
      <c r="C13063" t="s">
        <v>6004</v>
      </c>
      <c r="D13063" t="s">
        <v>960</v>
      </c>
      <c r="E13063">
        <v>41</v>
      </c>
    </row>
    <row r="13064" spans="1:5" ht="13.5" customHeight="1">
      <c r="A13064">
        <v>166</v>
      </c>
      <c r="B13064" t="str">
        <f t="shared" si="204"/>
        <v>166---42</v>
      </c>
      <c r="C13064" t="s">
        <v>6013</v>
      </c>
      <c r="D13064" t="s">
        <v>968</v>
      </c>
      <c r="E13064">
        <v>42</v>
      </c>
    </row>
    <row r="13065" spans="1:5" ht="13.5" customHeight="1">
      <c r="A13065">
        <v>166</v>
      </c>
      <c r="B13065" t="str">
        <f t="shared" si="204"/>
        <v>166---43</v>
      </c>
      <c r="C13065" t="s">
        <v>5927</v>
      </c>
      <c r="D13065" t="s">
        <v>1115</v>
      </c>
      <c r="E13065">
        <v>43</v>
      </c>
    </row>
    <row r="13066" spans="1:5" ht="13.5" customHeight="1">
      <c r="A13066">
        <v>166</v>
      </c>
      <c r="B13066" t="str">
        <f t="shared" si="204"/>
        <v>166---44</v>
      </c>
      <c r="C13066" t="s">
        <v>5987</v>
      </c>
      <c r="D13066" t="s">
        <v>1249</v>
      </c>
      <c r="E13066">
        <v>44</v>
      </c>
    </row>
    <row r="13067" spans="1:5" ht="13.5" customHeight="1">
      <c r="A13067">
        <v>166</v>
      </c>
      <c r="B13067" t="str">
        <f t="shared" si="204"/>
        <v>166---45</v>
      </c>
      <c r="C13067" t="s">
        <v>6008</v>
      </c>
      <c r="D13067" t="s">
        <v>1027</v>
      </c>
      <c r="E13067">
        <v>45</v>
      </c>
    </row>
    <row r="13068" spans="1:5" ht="13.5" customHeight="1">
      <c r="A13068">
        <v>166</v>
      </c>
      <c r="B13068" t="str">
        <f t="shared" si="204"/>
        <v>166---46</v>
      </c>
      <c r="C13068" t="s">
        <v>5993</v>
      </c>
      <c r="D13068" t="s">
        <v>1336</v>
      </c>
      <c r="E13068">
        <v>46</v>
      </c>
    </row>
    <row r="13069" spans="1:5" ht="13.5" customHeight="1">
      <c r="A13069">
        <v>167</v>
      </c>
      <c r="B13069" t="str">
        <f t="shared" si="204"/>
        <v>167---1</v>
      </c>
      <c r="C13069" t="s">
        <v>4234</v>
      </c>
      <c r="D13069" t="s">
        <v>1109</v>
      </c>
      <c r="E13069">
        <v>1</v>
      </c>
    </row>
    <row r="13070" spans="1:5" ht="13.5" customHeight="1">
      <c r="A13070">
        <v>167</v>
      </c>
      <c r="B13070" t="str">
        <f t="shared" si="204"/>
        <v>167---2</v>
      </c>
      <c r="C13070" t="s">
        <v>4216</v>
      </c>
      <c r="D13070" t="s">
        <v>1109</v>
      </c>
      <c r="E13070">
        <v>2</v>
      </c>
    </row>
    <row r="13071" spans="1:5" ht="13.5" customHeight="1">
      <c r="A13071">
        <v>167</v>
      </c>
      <c r="B13071" t="str">
        <f t="shared" si="204"/>
        <v>167---3</v>
      </c>
      <c r="C13071" t="s">
        <v>4216</v>
      </c>
      <c r="D13071" t="s">
        <v>1177</v>
      </c>
      <c r="E13071">
        <v>3</v>
      </c>
    </row>
    <row r="13072" spans="1:5" ht="13.5" customHeight="1">
      <c r="A13072">
        <v>167</v>
      </c>
      <c r="B13072" t="str">
        <f t="shared" si="204"/>
        <v>167---4</v>
      </c>
      <c r="C13072" t="s">
        <v>4216</v>
      </c>
      <c r="D13072" t="s">
        <v>876</v>
      </c>
      <c r="E13072">
        <v>4</v>
      </c>
    </row>
    <row r="13073" spans="1:5" ht="13.5" customHeight="1">
      <c r="A13073">
        <v>167</v>
      </c>
      <c r="B13073" t="str">
        <f t="shared" si="204"/>
        <v>167---5</v>
      </c>
      <c r="C13073" t="s">
        <v>4216</v>
      </c>
      <c r="D13073" t="s">
        <v>805</v>
      </c>
      <c r="E13073">
        <v>5</v>
      </c>
    </row>
    <row r="13074" spans="1:5" ht="13.5" customHeight="1">
      <c r="A13074">
        <v>167</v>
      </c>
      <c r="B13074" t="str">
        <f t="shared" si="204"/>
        <v>167---6</v>
      </c>
      <c r="C13074" t="s">
        <v>4216</v>
      </c>
      <c r="D13074" t="s">
        <v>1355</v>
      </c>
      <c r="E13074">
        <v>6</v>
      </c>
    </row>
    <row r="13075" spans="1:5" ht="13.5" customHeight="1">
      <c r="A13075">
        <v>167</v>
      </c>
      <c r="B13075" t="str">
        <f t="shared" si="204"/>
        <v>167---7</v>
      </c>
      <c r="C13075" t="s">
        <v>4271</v>
      </c>
      <c r="D13075" t="s">
        <v>998</v>
      </c>
      <c r="E13075">
        <v>7</v>
      </c>
    </row>
    <row r="13076" spans="1:5" ht="13.5" customHeight="1">
      <c r="A13076">
        <v>167</v>
      </c>
      <c r="B13076" t="str">
        <f t="shared" si="204"/>
        <v>167---8</v>
      </c>
      <c r="C13076" t="s">
        <v>4239</v>
      </c>
      <c r="D13076" t="s">
        <v>848</v>
      </c>
      <c r="E13076">
        <v>8</v>
      </c>
    </row>
    <row r="13077" spans="1:5" ht="13.5" customHeight="1">
      <c r="A13077">
        <v>167</v>
      </c>
      <c r="B13077" t="str">
        <f t="shared" si="204"/>
        <v>167---9</v>
      </c>
      <c r="C13077" t="s">
        <v>4228</v>
      </c>
      <c r="D13077" t="s">
        <v>1082</v>
      </c>
      <c r="E13077">
        <v>9</v>
      </c>
    </row>
    <row r="13078" spans="1:5" ht="13.5" customHeight="1">
      <c r="A13078">
        <v>167</v>
      </c>
      <c r="B13078" t="str">
        <f t="shared" si="204"/>
        <v>167---10</v>
      </c>
      <c r="C13078" t="s">
        <v>4268</v>
      </c>
      <c r="D13078" t="s">
        <v>1084</v>
      </c>
      <c r="E13078">
        <v>10</v>
      </c>
    </row>
    <row r="13079" spans="1:5" ht="13.5" customHeight="1">
      <c r="A13079">
        <v>167</v>
      </c>
      <c r="B13079" t="str">
        <f t="shared" si="204"/>
        <v>167---11</v>
      </c>
      <c r="C13079" t="s">
        <v>4230</v>
      </c>
      <c r="D13079" t="s">
        <v>837</v>
      </c>
      <c r="E13079">
        <v>11</v>
      </c>
    </row>
    <row r="13080" spans="1:5" ht="13.5" customHeight="1">
      <c r="A13080">
        <v>167</v>
      </c>
      <c r="B13080" t="str">
        <f t="shared" si="204"/>
        <v>167---12</v>
      </c>
      <c r="C13080" t="s">
        <v>4240</v>
      </c>
      <c r="D13080" t="s">
        <v>1081</v>
      </c>
      <c r="E13080">
        <v>12</v>
      </c>
    </row>
    <row r="13081" spans="1:5" ht="13.5" customHeight="1">
      <c r="A13081">
        <v>167</v>
      </c>
      <c r="B13081" t="str">
        <f t="shared" si="204"/>
        <v>167---13</v>
      </c>
      <c r="C13081" t="s">
        <v>4254</v>
      </c>
      <c r="D13081" t="s">
        <v>764</v>
      </c>
      <c r="E13081">
        <v>13</v>
      </c>
    </row>
    <row r="13082" spans="1:5" ht="13.5" customHeight="1">
      <c r="A13082">
        <v>167</v>
      </c>
      <c r="B13082" t="str">
        <f t="shared" si="204"/>
        <v>167---14</v>
      </c>
      <c r="C13082" t="s">
        <v>4242</v>
      </c>
      <c r="D13082" t="s">
        <v>1027</v>
      </c>
      <c r="E13082">
        <v>14</v>
      </c>
    </row>
    <row r="13083" spans="1:5" ht="13.5" customHeight="1">
      <c r="A13083">
        <v>167</v>
      </c>
      <c r="B13083" t="str">
        <f t="shared" si="204"/>
        <v>167---15</v>
      </c>
      <c r="C13083" t="s">
        <v>4265</v>
      </c>
      <c r="D13083" t="s">
        <v>798</v>
      </c>
      <c r="E13083">
        <v>15</v>
      </c>
    </row>
    <row r="13084" spans="1:5" ht="13.5" customHeight="1">
      <c r="A13084">
        <v>167</v>
      </c>
      <c r="B13084" t="str">
        <f t="shared" si="204"/>
        <v>167---16</v>
      </c>
      <c r="C13084" t="s">
        <v>4275</v>
      </c>
      <c r="D13084" t="s">
        <v>1178</v>
      </c>
      <c r="E13084">
        <v>16</v>
      </c>
    </row>
    <row r="13085" spans="1:5" ht="13.5" customHeight="1">
      <c r="A13085">
        <v>167</v>
      </c>
      <c r="B13085" t="str">
        <f t="shared" si="204"/>
        <v>167---17</v>
      </c>
      <c r="C13085" t="s">
        <v>1017</v>
      </c>
      <c r="D13085" t="s">
        <v>796</v>
      </c>
      <c r="E13085">
        <v>17</v>
      </c>
    </row>
    <row r="13086" spans="1:5" ht="13.5" customHeight="1">
      <c r="A13086">
        <v>167</v>
      </c>
      <c r="B13086" t="str">
        <f t="shared" si="204"/>
        <v>167---18</v>
      </c>
      <c r="C13086" t="s">
        <v>731</v>
      </c>
      <c r="D13086" t="s">
        <v>800</v>
      </c>
      <c r="E13086">
        <v>18</v>
      </c>
    </row>
    <row r="13087" spans="1:5" ht="13.5" customHeight="1">
      <c r="A13087">
        <v>167</v>
      </c>
      <c r="B13087" t="str">
        <f t="shared" si="204"/>
        <v>167---19</v>
      </c>
      <c r="C13087" t="s">
        <v>797</v>
      </c>
      <c r="D13087" t="s">
        <v>1081</v>
      </c>
      <c r="E13087">
        <v>19</v>
      </c>
    </row>
    <row r="13088" spans="1:5" ht="13.5" customHeight="1">
      <c r="A13088">
        <v>167</v>
      </c>
      <c r="B13088" t="str">
        <f t="shared" si="204"/>
        <v>167---20</v>
      </c>
      <c r="C13088" t="s">
        <v>743</v>
      </c>
      <c r="D13088" t="s">
        <v>754</v>
      </c>
      <c r="E13088">
        <v>20</v>
      </c>
    </row>
    <row r="13089" spans="1:5" ht="13.5" customHeight="1">
      <c r="A13089">
        <v>167</v>
      </c>
      <c r="B13089" t="str">
        <f t="shared" si="204"/>
        <v>167---21</v>
      </c>
      <c r="C13089" t="s">
        <v>745</v>
      </c>
      <c r="D13089" t="s">
        <v>837</v>
      </c>
      <c r="E13089">
        <v>21</v>
      </c>
    </row>
    <row r="13090" spans="1:5" ht="13.5" customHeight="1">
      <c r="A13090">
        <v>167</v>
      </c>
      <c r="B13090" t="str">
        <f t="shared" si="204"/>
        <v>167---22</v>
      </c>
      <c r="C13090" t="s">
        <v>987</v>
      </c>
      <c r="D13090" t="s">
        <v>1263</v>
      </c>
      <c r="E13090">
        <v>22</v>
      </c>
    </row>
    <row r="13091" spans="1:5" ht="13.5" customHeight="1">
      <c r="A13091">
        <v>167</v>
      </c>
      <c r="B13091" t="str">
        <f t="shared" si="204"/>
        <v>167---23</v>
      </c>
      <c r="C13091" t="s">
        <v>989</v>
      </c>
      <c r="D13091" t="s">
        <v>738</v>
      </c>
      <c r="E13091">
        <v>23</v>
      </c>
    </row>
    <row r="13092" spans="1:5" ht="13.5" customHeight="1">
      <c r="A13092">
        <v>167</v>
      </c>
      <c r="B13092" t="str">
        <f t="shared" si="204"/>
        <v>167---24</v>
      </c>
      <c r="C13092" t="s">
        <v>819</v>
      </c>
      <c r="D13092" t="s">
        <v>756</v>
      </c>
      <c r="E13092">
        <v>24</v>
      </c>
    </row>
    <row r="13093" spans="1:5" ht="13.5" customHeight="1">
      <c r="A13093">
        <v>167</v>
      </c>
      <c r="B13093" t="str">
        <f t="shared" si="204"/>
        <v>167---25</v>
      </c>
      <c r="C13093" t="s">
        <v>749</v>
      </c>
      <c r="D13093" t="s">
        <v>1082</v>
      </c>
      <c r="E13093">
        <v>25</v>
      </c>
    </row>
    <row r="13094" spans="1:5" ht="13.5" customHeight="1">
      <c r="A13094">
        <v>167</v>
      </c>
      <c r="B13094" t="str">
        <f t="shared" si="204"/>
        <v>167---26</v>
      </c>
      <c r="C13094" t="s">
        <v>824</v>
      </c>
      <c r="D13094" t="s">
        <v>752</v>
      </c>
      <c r="E13094">
        <v>26</v>
      </c>
    </row>
    <row r="13095" spans="1:5" ht="13.5" customHeight="1">
      <c r="A13095">
        <v>167</v>
      </c>
      <c r="B13095" t="str">
        <f t="shared" si="204"/>
        <v>167---27</v>
      </c>
      <c r="C13095" t="s">
        <v>828</v>
      </c>
      <c r="D13095" t="s">
        <v>818</v>
      </c>
      <c r="E13095">
        <v>27</v>
      </c>
    </row>
    <row r="13096" spans="1:5" ht="13.5" customHeight="1">
      <c r="A13096">
        <v>167</v>
      </c>
      <c r="B13096" t="str">
        <f t="shared" si="204"/>
        <v>167---28</v>
      </c>
      <c r="C13096" t="s">
        <v>759</v>
      </c>
      <c r="D13096" t="s">
        <v>823</v>
      </c>
      <c r="E13096">
        <v>28</v>
      </c>
    </row>
    <row r="13097" spans="1:5" ht="13.5" customHeight="1">
      <c r="A13097">
        <v>167</v>
      </c>
      <c r="B13097" t="str">
        <f t="shared" si="204"/>
        <v>167---29</v>
      </c>
      <c r="C13097" t="s">
        <v>761</v>
      </c>
      <c r="D13097" t="s">
        <v>1080</v>
      </c>
      <c r="E13097">
        <v>29</v>
      </c>
    </row>
    <row r="13098" spans="1:5" ht="13.5" customHeight="1">
      <c r="A13098">
        <v>167</v>
      </c>
      <c r="B13098" t="str">
        <f t="shared" si="204"/>
        <v>167---30</v>
      </c>
      <c r="C13098" t="s">
        <v>763</v>
      </c>
      <c r="D13098" t="s">
        <v>1086</v>
      </c>
      <c r="E13098">
        <v>30</v>
      </c>
    </row>
    <row r="13099" spans="1:5" ht="13.5" customHeight="1">
      <c r="A13099">
        <v>167</v>
      </c>
      <c r="B13099" t="str">
        <f t="shared" si="204"/>
        <v>167---31</v>
      </c>
      <c r="C13099" t="s">
        <v>965</v>
      </c>
      <c r="D13099" t="s">
        <v>1250</v>
      </c>
      <c r="E13099">
        <v>31</v>
      </c>
    </row>
    <row r="13100" spans="1:5" ht="13.5" customHeight="1">
      <c r="A13100">
        <v>167</v>
      </c>
      <c r="B13100" t="str">
        <f t="shared" si="204"/>
        <v>167---32</v>
      </c>
      <c r="C13100" t="s">
        <v>866</v>
      </c>
      <c r="D13100" t="s">
        <v>831</v>
      </c>
      <c r="E13100">
        <v>32</v>
      </c>
    </row>
    <row r="13101" spans="1:5" ht="13.5" customHeight="1">
      <c r="A13101">
        <v>167</v>
      </c>
      <c r="B13101" t="str">
        <f t="shared" si="204"/>
        <v>167---33</v>
      </c>
      <c r="C13101" t="s">
        <v>836</v>
      </c>
      <c r="D13101" t="s">
        <v>835</v>
      </c>
      <c r="E13101">
        <v>33</v>
      </c>
    </row>
    <row r="13102" spans="1:5" ht="13.5" customHeight="1">
      <c r="A13102">
        <v>167</v>
      </c>
      <c r="B13102" t="str">
        <f t="shared" si="204"/>
        <v>167---34</v>
      </c>
      <c r="C13102" t="s">
        <v>868</v>
      </c>
      <c r="D13102" t="s">
        <v>758</v>
      </c>
      <c r="E13102">
        <v>34</v>
      </c>
    </row>
    <row r="13103" spans="1:5" ht="13.5" customHeight="1">
      <c r="A13103">
        <v>167</v>
      </c>
      <c r="B13103" t="str">
        <f t="shared" si="204"/>
        <v>167---35</v>
      </c>
      <c r="C13103" t="s">
        <v>969</v>
      </c>
      <c r="D13103" t="s">
        <v>802</v>
      </c>
      <c r="E13103">
        <v>35</v>
      </c>
    </row>
    <row r="13104" spans="1:5" ht="13.5" customHeight="1">
      <c r="A13104">
        <v>167</v>
      </c>
      <c r="B13104" t="str">
        <f t="shared" si="204"/>
        <v>167---36</v>
      </c>
      <c r="C13104" t="s">
        <v>775</v>
      </c>
      <c r="D13104" t="s">
        <v>1110</v>
      </c>
      <c r="E13104">
        <v>36</v>
      </c>
    </row>
    <row r="13105" spans="1:5" ht="13.5" customHeight="1">
      <c r="A13105">
        <v>167</v>
      </c>
      <c r="B13105" t="str">
        <f t="shared" si="204"/>
        <v>167---37</v>
      </c>
      <c r="C13105" t="s">
        <v>918</v>
      </c>
      <c r="D13105" t="s">
        <v>865</v>
      </c>
      <c r="E13105">
        <v>37</v>
      </c>
    </row>
    <row r="13106" spans="1:5" ht="13.5" customHeight="1">
      <c r="A13106">
        <v>167</v>
      </c>
      <c r="B13106" t="str">
        <f t="shared" si="204"/>
        <v>167---38</v>
      </c>
      <c r="C13106" t="s">
        <v>896</v>
      </c>
      <c r="D13106" t="s">
        <v>1202</v>
      </c>
      <c r="E13106">
        <v>38</v>
      </c>
    </row>
    <row r="13107" spans="1:5" ht="13.5" customHeight="1">
      <c r="A13107">
        <v>167</v>
      </c>
      <c r="B13107" t="str">
        <f t="shared" si="204"/>
        <v>167---39</v>
      </c>
      <c r="C13107" t="s">
        <v>5912</v>
      </c>
      <c r="D13107" t="s">
        <v>764</v>
      </c>
      <c r="E13107">
        <v>39</v>
      </c>
    </row>
    <row r="13108" spans="1:5" ht="13.5" customHeight="1">
      <c r="A13108">
        <v>167</v>
      </c>
      <c r="B13108" t="str">
        <f t="shared" si="204"/>
        <v>167---40</v>
      </c>
      <c r="C13108" t="s">
        <v>5925</v>
      </c>
      <c r="D13108" t="s">
        <v>798</v>
      </c>
      <c r="E13108">
        <v>40</v>
      </c>
    </row>
    <row r="13109" spans="1:5" ht="13.5" customHeight="1">
      <c r="A13109">
        <v>167</v>
      </c>
      <c r="B13109" t="str">
        <f t="shared" si="204"/>
        <v>167---41</v>
      </c>
      <c r="C13109" t="s">
        <v>5915</v>
      </c>
      <c r="D13109" t="s">
        <v>772</v>
      </c>
      <c r="E13109">
        <v>41</v>
      </c>
    </row>
    <row r="13110" spans="1:5" ht="13.5" customHeight="1">
      <c r="A13110">
        <v>167</v>
      </c>
      <c r="B13110" t="str">
        <f t="shared" si="204"/>
        <v>167---42</v>
      </c>
      <c r="C13110" t="s">
        <v>5916</v>
      </c>
      <c r="D13110" t="s">
        <v>750</v>
      </c>
      <c r="E13110">
        <v>42</v>
      </c>
    </row>
    <row r="13111" spans="1:5" ht="13.5" customHeight="1">
      <c r="A13111">
        <v>167</v>
      </c>
      <c r="B13111" t="str">
        <f t="shared" si="204"/>
        <v>167---43</v>
      </c>
      <c r="C13111" t="s">
        <v>5917</v>
      </c>
      <c r="D13111" t="s">
        <v>789</v>
      </c>
      <c r="E13111">
        <v>43</v>
      </c>
    </row>
    <row r="13112" spans="1:5" ht="13.5" customHeight="1">
      <c r="A13112">
        <v>167</v>
      </c>
      <c r="B13112" t="str">
        <f t="shared" si="204"/>
        <v>167---44</v>
      </c>
      <c r="C13112" t="s">
        <v>5918</v>
      </c>
      <c r="D13112" t="s">
        <v>770</v>
      </c>
      <c r="E13112">
        <v>44</v>
      </c>
    </row>
    <row r="13113" spans="1:5" ht="13.5" customHeight="1">
      <c r="A13113">
        <v>167</v>
      </c>
      <c r="B13113" t="str">
        <f t="shared" si="204"/>
        <v>167---45</v>
      </c>
      <c r="C13113" t="s">
        <v>5951</v>
      </c>
      <c r="D13113" t="s">
        <v>879</v>
      </c>
      <c r="E13113">
        <v>45</v>
      </c>
    </row>
    <row r="13114" spans="1:5" ht="13.5" customHeight="1">
      <c r="A13114">
        <v>167</v>
      </c>
      <c r="B13114" t="str">
        <f t="shared" si="204"/>
        <v>167---46</v>
      </c>
      <c r="C13114" t="s">
        <v>6004</v>
      </c>
      <c r="D13114" t="s">
        <v>960</v>
      </c>
      <c r="E13114">
        <v>46</v>
      </c>
    </row>
    <row r="13115" spans="1:5" ht="13.5" customHeight="1">
      <c r="A13115">
        <v>167</v>
      </c>
      <c r="B13115" t="str">
        <f t="shared" si="204"/>
        <v>167---47</v>
      </c>
      <c r="C13115" t="s">
        <v>6013</v>
      </c>
      <c r="D13115" t="s">
        <v>968</v>
      </c>
      <c r="E13115">
        <v>47</v>
      </c>
    </row>
    <row r="13116" spans="1:5" ht="13.5" customHeight="1">
      <c r="A13116">
        <v>167</v>
      </c>
      <c r="B13116" t="str">
        <f t="shared" si="204"/>
        <v>167---48</v>
      </c>
      <c r="C13116" t="s">
        <v>5941</v>
      </c>
      <c r="D13116" t="s">
        <v>861</v>
      </c>
      <c r="E13116">
        <v>48</v>
      </c>
    </row>
    <row r="13117" spans="1:5" ht="13.5" customHeight="1">
      <c r="A13117">
        <v>167</v>
      </c>
      <c r="B13117" t="str">
        <f t="shared" si="204"/>
        <v>167---49</v>
      </c>
      <c r="C13117" t="s">
        <v>5927</v>
      </c>
      <c r="D13117" t="s">
        <v>1115</v>
      </c>
      <c r="E13117">
        <v>49</v>
      </c>
    </row>
    <row r="13118" spans="1:5" ht="13.5" customHeight="1">
      <c r="A13118">
        <v>167</v>
      </c>
      <c r="B13118" t="str">
        <f t="shared" si="204"/>
        <v>167---50</v>
      </c>
      <c r="C13118" t="s">
        <v>5991</v>
      </c>
      <c r="D13118" t="s">
        <v>1092</v>
      </c>
      <c r="E13118">
        <v>50</v>
      </c>
    </row>
    <row r="13119" spans="1:5" ht="13.5" customHeight="1">
      <c r="A13119">
        <v>167</v>
      </c>
      <c r="B13119" t="str">
        <f t="shared" si="204"/>
        <v>167---51</v>
      </c>
      <c r="C13119" t="s">
        <v>5987</v>
      </c>
      <c r="D13119" t="s">
        <v>1249</v>
      </c>
      <c r="E13119">
        <v>51</v>
      </c>
    </row>
    <row r="13120" spans="1:5" ht="13.5" customHeight="1">
      <c r="A13120">
        <v>167</v>
      </c>
      <c r="B13120" t="str">
        <f t="shared" si="204"/>
        <v>167---52</v>
      </c>
      <c r="C13120" t="s">
        <v>6008</v>
      </c>
      <c r="D13120" t="s">
        <v>1027</v>
      </c>
      <c r="E13120">
        <v>52</v>
      </c>
    </row>
    <row r="13121" spans="1:5" ht="13.5" customHeight="1">
      <c r="A13121">
        <v>167</v>
      </c>
      <c r="B13121" t="str">
        <f t="shared" si="204"/>
        <v>167---53</v>
      </c>
      <c r="C13121" t="s">
        <v>5993</v>
      </c>
      <c r="D13121" t="s">
        <v>1336</v>
      </c>
      <c r="E13121">
        <v>53</v>
      </c>
    </row>
    <row r="13122" spans="1:5" ht="13.5" customHeight="1">
      <c r="A13122">
        <v>171</v>
      </c>
      <c r="B13122" t="str">
        <f t="shared" si="204"/>
        <v>171---1</v>
      </c>
      <c r="C13122" t="s">
        <v>4216</v>
      </c>
      <c r="D13122" t="s">
        <v>1119</v>
      </c>
      <c r="E13122">
        <v>1</v>
      </c>
    </row>
    <row r="13123" spans="1:5" ht="13.5" customHeight="1">
      <c r="A13123">
        <v>171</v>
      </c>
      <c r="B13123" t="str">
        <f t="shared" ref="B13123:B13186" si="205">A13123&amp;"---"&amp;E13123</f>
        <v>171---2</v>
      </c>
      <c r="C13123" t="s">
        <v>4216</v>
      </c>
      <c r="D13123" t="s">
        <v>1021</v>
      </c>
      <c r="E13123">
        <v>2</v>
      </c>
    </row>
    <row r="13124" spans="1:5" ht="13.5" customHeight="1">
      <c r="A13124">
        <v>171</v>
      </c>
      <c r="B13124" t="str">
        <f t="shared" si="205"/>
        <v>171---3</v>
      </c>
      <c r="C13124" t="s">
        <v>4252</v>
      </c>
      <c r="D13124" t="s">
        <v>1198</v>
      </c>
      <c r="E13124">
        <v>3</v>
      </c>
    </row>
    <row r="13125" spans="1:5" ht="13.5" customHeight="1">
      <c r="A13125">
        <v>171</v>
      </c>
      <c r="B13125" t="str">
        <f t="shared" si="205"/>
        <v>171---4</v>
      </c>
      <c r="C13125" t="s">
        <v>4269</v>
      </c>
      <c r="D13125" t="s">
        <v>1247</v>
      </c>
      <c r="E13125">
        <v>4</v>
      </c>
    </row>
    <row r="13126" spans="1:5" ht="13.5" customHeight="1">
      <c r="A13126">
        <v>171</v>
      </c>
      <c r="B13126" t="str">
        <f t="shared" si="205"/>
        <v>171---5</v>
      </c>
      <c r="C13126" t="s">
        <v>4271</v>
      </c>
      <c r="D13126" t="s">
        <v>956</v>
      </c>
      <c r="E13126">
        <v>5</v>
      </c>
    </row>
    <row r="13127" spans="1:5" ht="13.5" customHeight="1">
      <c r="A13127">
        <v>171</v>
      </c>
      <c r="B13127" t="str">
        <f t="shared" si="205"/>
        <v>171---6</v>
      </c>
      <c r="C13127" t="s">
        <v>4239</v>
      </c>
      <c r="D13127" t="s">
        <v>1016</v>
      </c>
      <c r="E13127">
        <v>6</v>
      </c>
    </row>
    <row r="13128" spans="1:5" ht="13.5" customHeight="1">
      <c r="A13128">
        <v>171</v>
      </c>
      <c r="B13128" t="str">
        <f t="shared" si="205"/>
        <v>171---7</v>
      </c>
      <c r="C13128" t="s">
        <v>4228</v>
      </c>
      <c r="D13128" t="s">
        <v>837</v>
      </c>
      <c r="E13128">
        <v>7</v>
      </c>
    </row>
    <row r="13129" spans="1:5" ht="13.5" customHeight="1">
      <c r="A13129">
        <v>171</v>
      </c>
      <c r="B13129" t="str">
        <f t="shared" si="205"/>
        <v>171---8</v>
      </c>
      <c r="C13129" t="s">
        <v>4268</v>
      </c>
      <c r="D13129" t="s">
        <v>1039</v>
      </c>
      <c r="E13129">
        <v>8</v>
      </c>
    </row>
    <row r="13130" spans="1:5" ht="13.5" customHeight="1">
      <c r="A13130">
        <v>171</v>
      </c>
      <c r="B13130" t="str">
        <f t="shared" si="205"/>
        <v>171---9</v>
      </c>
      <c r="C13130" t="s">
        <v>4230</v>
      </c>
      <c r="D13130" t="s">
        <v>809</v>
      </c>
      <c r="E13130">
        <v>9</v>
      </c>
    </row>
    <row r="13131" spans="1:5" ht="13.5" customHeight="1">
      <c r="A13131">
        <v>171</v>
      </c>
      <c r="B13131" t="str">
        <f t="shared" si="205"/>
        <v>171---10</v>
      </c>
      <c r="C13131" t="s">
        <v>4244</v>
      </c>
      <c r="D13131" t="s">
        <v>1213</v>
      </c>
      <c r="E13131">
        <v>10</v>
      </c>
    </row>
    <row r="13132" spans="1:5" ht="13.5" customHeight="1">
      <c r="A13132">
        <v>171</v>
      </c>
      <c r="B13132" t="str">
        <f t="shared" si="205"/>
        <v>171---11</v>
      </c>
      <c r="C13132" t="s">
        <v>4231</v>
      </c>
      <c r="D13132" t="s">
        <v>1256</v>
      </c>
      <c r="E13132">
        <v>11</v>
      </c>
    </row>
    <row r="13133" spans="1:5" ht="13.5" customHeight="1">
      <c r="A13133">
        <v>171</v>
      </c>
      <c r="B13133" t="str">
        <f t="shared" si="205"/>
        <v>171---12</v>
      </c>
      <c r="C13133" t="s">
        <v>4254</v>
      </c>
      <c r="D13133" t="s">
        <v>1101</v>
      </c>
      <c r="E13133">
        <v>12</v>
      </c>
    </row>
    <row r="13134" spans="1:5" ht="13.5" customHeight="1">
      <c r="A13134">
        <v>171</v>
      </c>
      <c r="B13134" t="str">
        <f t="shared" si="205"/>
        <v>171---13</v>
      </c>
      <c r="C13134" t="s">
        <v>4233</v>
      </c>
      <c r="D13134" t="s">
        <v>1113</v>
      </c>
      <c r="E13134">
        <v>13</v>
      </c>
    </row>
    <row r="13135" spans="1:5" ht="13.5" customHeight="1">
      <c r="A13135">
        <v>171</v>
      </c>
      <c r="B13135" t="str">
        <f t="shared" si="205"/>
        <v>171---14</v>
      </c>
      <c r="C13135" t="s">
        <v>4272</v>
      </c>
      <c r="D13135" t="s">
        <v>852</v>
      </c>
      <c r="E13135">
        <v>14</v>
      </c>
    </row>
    <row r="13136" spans="1:5" ht="13.5" customHeight="1">
      <c r="A13136">
        <v>171</v>
      </c>
      <c r="B13136" t="str">
        <f t="shared" si="205"/>
        <v>171---15</v>
      </c>
      <c r="C13136" t="s">
        <v>5911</v>
      </c>
      <c r="D13136" t="s">
        <v>850</v>
      </c>
      <c r="E13136">
        <v>15</v>
      </c>
    </row>
    <row r="13137" spans="1:5" ht="13.5" customHeight="1">
      <c r="A13137">
        <v>171</v>
      </c>
      <c r="B13137" t="str">
        <f t="shared" si="205"/>
        <v>171---16</v>
      </c>
      <c r="C13137" t="s">
        <v>5911</v>
      </c>
      <c r="D13137" t="s">
        <v>1306</v>
      </c>
      <c r="E13137">
        <v>16</v>
      </c>
    </row>
    <row r="13138" spans="1:5" ht="13.5" customHeight="1">
      <c r="A13138">
        <v>171</v>
      </c>
      <c r="B13138" t="str">
        <f t="shared" si="205"/>
        <v>171---17</v>
      </c>
      <c r="C13138" t="s">
        <v>5911</v>
      </c>
      <c r="D13138" t="s">
        <v>1172</v>
      </c>
      <c r="E13138">
        <v>17</v>
      </c>
    </row>
    <row r="13139" spans="1:5" ht="13.5" customHeight="1">
      <c r="A13139">
        <v>171</v>
      </c>
      <c r="B13139" t="str">
        <f t="shared" si="205"/>
        <v>171---18</v>
      </c>
      <c r="C13139" t="s">
        <v>5911</v>
      </c>
      <c r="D13139" t="s">
        <v>1311</v>
      </c>
      <c r="E13139">
        <v>18</v>
      </c>
    </row>
    <row r="13140" spans="1:5" ht="13.5" customHeight="1">
      <c r="A13140">
        <v>171</v>
      </c>
      <c r="B13140" t="str">
        <f t="shared" si="205"/>
        <v>171---19</v>
      </c>
      <c r="C13140" t="s">
        <v>5911</v>
      </c>
      <c r="D13140" t="s">
        <v>1387</v>
      </c>
      <c r="E13140">
        <v>19</v>
      </c>
    </row>
    <row r="13141" spans="1:5" ht="13.5" customHeight="1">
      <c r="A13141">
        <v>171</v>
      </c>
      <c r="B13141" t="str">
        <f t="shared" si="205"/>
        <v>171---20</v>
      </c>
      <c r="C13141" t="s">
        <v>5911</v>
      </c>
      <c r="D13141" t="s">
        <v>980</v>
      </c>
      <c r="E13141">
        <v>20</v>
      </c>
    </row>
    <row r="13142" spans="1:5" ht="13.5" customHeight="1">
      <c r="A13142">
        <v>171</v>
      </c>
      <c r="B13142" t="str">
        <f t="shared" si="205"/>
        <v>171---21</v>
      </c>
      <c r="C13142" t="s">
        <v>5928</v>
      </c>
      <c r="D13142" t="s">
        <v>1254</v>
      </c>
      <c r="E13142">
        <v>21</v>
      </c>
    </row>
    <row r="13143" spans="1:5" ht="13.5" customHeight="1">
      <c r="A13143">
        <v>171</v>
      </c>
      <c r="B13143" t="str">
        <f t="shared" si="205"/>
        <v>171---22</v>
      </c>
      <c r="C13143" t="s">
        <v>727</v>
      </c>
      <c r="D13143" t="s">
        <v>1308</v>
      </c>
      <c r="E13143">
        <v>22</v>
      </c>
    </row>
    <row r="13144" spans="1:5" ht="13.5" customHeight="1">
      <c r="A13144">
        <v>171</v>
      </c>
      <c r="B13144" t="str">
        <f t="shared" si="205"/>
        <v>171---23</v>
      </c>
      <c r="C13144" t="s">
        <v>1070</v>
      </c>
      <c r="D13144" t="s">
        <v>1219</v>
      </c>
      <c r="E13144">
        <v>23</v>
      </c>
    </row>
    <row r="13145" spans="1:5" ht="13.5" customHeight="1">
      <c r="A13145">
        <v>171</v>
      </c>
      <c r="B13145" t="str">
        <f t="shared" si="205"/>
        <v>171---24</v>
      </c>
      <c r="C13145" t="s">
        <v>1072</v>
      </c>
      <c r="D13145" t="s">
        <v>1220</v>
      </c>
      <c r="E13145">
        <v>24</v>
      </c>
    </row>
    <row r="13146" spans="1:5" ht="13.5" customHeight="1">
      <c r="A13146">
        <v>171</v>
      </c>
      <c r="B13146" t="str">
        <f t="shared" si="205"/>
        <v>171---25</v>
      </c>
      <c r="C13146" t="s">
        <v>795</v>
      </c>
      <c r="D13146" t="s">
        <v>1062</v>
      </c>
      <c r="E13146">
        <v>25</v>
      </c>
    </row>
    <row r="13147" spans="1:5" ht="13.5" customHeight="1">
      <c r="A13147">
        <v>171</v>
      </c>
      <c r="B13147" t="str">
        <f t="shared" si="205"/>
        <v>171---26</v>
      </c>
      <c r="C13147" t="s">
        <v>797</v>
      </c>
      <c r="D13147" t="s">
        <v>1081</v>
      </c>
      <c r="E13147">
        <v>26</v>
      </c>
    </row>
    <row r="13148" spans="1:5" ht="13.5" customHeight="1">
      <c r="A13148">
        <v>171</v>
      </c>
      <c r="B13148" t="str">
        <f t="shared" si="205"/>
        <v>171---27</v>
      </c>
      <c r="C13148" t="s">
        <v>743</v>
      </c>
      <c r="D13148" t="s">
        <v>754</v>
      </c>
      <c r="E13148">
        <v>27</v>
      </c>
    </row>
    <row r="13149" spans="1:5" ht="13.5" customHeight="1">
      <c r="A13149">
        <v>171</v>
      </c>
      <c r="B13149" t="str">
        <f t="shared" si="205"/>
        <v>171---28</v>
      </c>
      <c r="C13149" t="s">
        <v>745</v>
      </c>
      <c r="D13149" t="s">
        <v>837</v>
      </c>
      <c r="E13149">
        <v>28</v>
      </c>
    </row>
    <row r="13150" spans="1:5" ht="13.5" customHeight="1">
      <c r="A13150">
        <v>171</v>
      </c>
      <c r="B13150" t="str">
        <f t="shared" si="205"/>
        <v>171---29</v>
      </c>
      <c r="C13150" t="s">
        <v>987</v>
      </c>
      <c r="D13150" t="s">
        <v>1263</v>
      </c>
      <c r="E13150">
        <v>29</v>
      </c>
    </row>
    <row r="13151" spans="1:5" ht="13.5" customHeight="1">
      <c r="A13151">
        <v>171</v>
      </c>
      <c r="B13151" t="str">
        <f t="shared" si="205"/>
        <v>171---30</v>
      </c>
      <c r="C13151" t="s">
        <v>989</v>
      </c>
      <c r="D13151" t="s">
        <v>738</v>
      </c>
      <c r="E13151">
        <v>30</v>
      </c>
    </row>
    <row r="13152" spans="1:5" ht="13.5" customHeight="1">
      <c r="A13152">
        <v>171</v>
      </c>
      <c r="B13152" t="str">
        <f t="shared" si="205"/>
        <v>171---31</v>
      </c>
      <c r="C13152" t="s">
        <v>799</v>
      </c>
      <c r="D13152" t="s">
        <v>809</v>
      </c>
      <c r="E13152">
        <v>31</v>
      </c>
    </row>
    <row r="13153" spans="1:5" ht="13.5" customHeight="1">
      <c r="A13153">
        <v>171</v>
      </c>
      <c r="B13153" t="str">
        <f t="shared" si="205"/>
        <v>171---32</v>
      </c>
      <c r="C13153" t="s">
        <v>819</v>
      </c>
      <c r="D13153" t="s">
        <v>756</v>
      </c>
      <c r="E13153">
        <v>32</v>
      </c>
    </row>
    <row r="13154" spans="1:5" ht="13.5" customHeight="1">
      <c r="A13154">
        <v>171</v>
      </c>
      <c r="B13154" t="str">
        <f t="shared" si="205"/>
        <v>171---33</v>
      </c>
      <c r="C13154" t="s">
        <v>1074</v>
      </c>
      <c r="D13154" t="s">
        <v>880</v>
      </c>
      <c r="E13154">
        <v>33</v>
      </c>
    </row>
    <row r="13155" spans="1:5" ht="13.5" customHeight="1">
      <c r="A13155">
        <v>171</v>
      </c>
      <c r="B13155" t="str">
        <f t="shared" si="205"/>
        <v>171---34</v>
      </c>
      <c r="C13155" t="s">
        <v>1019</v>
      </c>
      <c r="D13155" t="s">
        <v>734</v>
      </c>
      <c r="E13155">
        <v>34</v>
      </c>
    </row>
    <row r="13156" spans="1:5" ht="13.5" customHeight="1">
      <c r="A13156">
        <v>171</v>
      </c>
      <c r="B13156" t="str">
        <f t="shared" si="205"/>
        <v>171---35</v>
      </c>
      <c r="C13156" t="s">
        <v>824</v>
      </c>
      <c r="D13156" t="s">
        <v>752</v>
      </c>
      <c r="E13156">
        <v>35</v>
      </c>
    </row>
    <row r="13157" spans="1:5" ht="13.5" customHeight="1">
      <c r="A13157">
        <v>171</v>
      </c>
      <c r="B13157" t="str">
        <f t="shared" si="205"/>
        <v>171---36</v>
      </c>
      <c r="C13157" t="s">
        <v>1005</v>
      </c>
      <c r="D13157" t="s">
        <v>1105</v>
      </c>
      <c r="E13157">
        <v>36</v>
      </c>
    </row>
    <row r="13158" spans="1:5" ht="13.5" customHeight="1">
      <c r="A13158">
        <v>171</v>
      </c>
      <c r="B13158" t="str">
        <f t="shared" si="205"/>
        <v>171---37</v>
      </c>
      <c r="C13158" t="s">
        <v>753</v>
      </c>
      <c r="D13158" t="s">
        <v>1002</v>
      </c>
      <c r="E13158">
        <v>37</v>
      </c>
    </row>
    <row r="13159" spans="1:5" ht="13.5" customHeight="1">
      <c r="A13159">
        <v>171</v>
      </c>
      <c r="B13159" t="str">
        <f t="shared" si="205"/>
        <v>171---38</v>
      </c>
      <c r="C13159" t="s">
        <v>828</v>
      </c>
      <c r="D13159" t="s">
        <v>818</v>
      </c>
      <c r="E13159">
        <v>38</v>
      </c>
    </row>
    <row r="13160" spans="1:5" ht="13.5" customHeight="1">
      <c r="A13160">
        <v>171</v>
      </c>
      <c r="B13160" t="str">
        <f t="shared" si="205"/>
        <v>171---39</v>
      </c>
      <c r="C13160" t="s">
        <v>759</v>
      </c>
      <c r="D13160" t="s">
        <v>823</v>
      </c>
      <c r="E13160">
        <v>39</v>
      </c>
    </row>
    <row r="13161" spans="1:5" ht="13.5" customHeight="1">
      <c r="A13161">
        <v>171</v>
      </c>
      <c r="B13161" t="str">
        <f t="shared" si="205"/>
        <v>171---40</v>
      </c>
      <c r="C13161" t="s">
        <v>991</v>
      </c>
      <c r="D13161" t="s">
        <v>966</v>
      </c>
      <c r="E13161">
        <v>40</v>
      </c>
    </row>
    <row r="13162" spans="1:5" ht="13.5" customHeight="1">
      <c r="A13162">
        <v>171</v>
      </c>
      <c r="B13162" t="str">
        <f t="shared" si="205"/>
        <v>171---41</v>
      </c>
      <c r="C13162" t="s">
        <v>866</v>
      </c>
      <c r="D13162" t="s">
        <v>831</v>
      </c>
      <c r="E13162">
        <v>41</v>
      </c>
    </row>
    <row r="13163" spans="1:5" ht="13.5" customHeight="1">
      <c r="A13163">
        <v>171</v>
      </c>
      <c r="B13163" t="str">
        <f t="shared" si="205"/>
        <v>171---42</v>
      </c>
      <c r="C13163" t="s">
        <v>1009</v>
      </c>
      <c r="D13163" t="s">
        <v>1340</v>
      </c>
      <c r="E13163">
        <v>42</v>
      </c>
    </row>
    <row r="13164" spans="1:5" ht="13.5" customHeight="1">
      <c r="A13164">
        <v>171</v>
      </c>
      <c r="B13164" t="str">
        <f t="shared" si="205"/>
        <v>171---43</v>
      </c>
      <c r="C13164" t="s">
        <v>765</v>
      </c>
      <c r="D13164" t="s">
        <v>1196</v>
      </c>
      <c r="E13164">
        <v>43</v>
      </c>
    </row>
    <row r="13165" spans="1:5" ht="13.5" customHeight="1">
      <c r="A13165">
        <v>171</v>
      </c>
      <c r="B13165" t="str">
        <f t="shared" si="205"/>
        <v>171---44</v>
      </c>
      <c r="C13165" t="s">
        <v>868</v>
      </c>
      <c r="D13165" t="s">
        <v>758</v>
      </c>
      <c r="E13165">
        <v>44</v>
      </c>
    </row>
    <row r="13166" spans="1:5" ht="13.5" customHeight="1">
      <c r="A13166">
        <v>171</v>
      </c>
      <c r="B13166" t="str">
        <f t="shared" si="205"/>
        <v>171---45</v>
      </c>
      <c r="C13166" t="s">
        <v>1098</v>
      </c>
      <c r="D13166" t="s">
        <v>1206</v>
      </c>
      <c r="E13166">
        <v>45</v>
      </c>
    </row>
    <row r="13167" spans="1:5" ht="13.5" customHeight="1">
      <c r="A13167">
        <v>171</v>
      </c>
      <c r="B13167" t="str">
        <f t="shared" si="205"/>
        <v>171---46</v>
      </c>
      <c r="C13167" t="s">
        <v>918</v>
      </c>
      <c r="D13167" t="s">
        <v>865</v>
      </c>
      <c r="E13167">
        <v>46</v>
      </c>
    </row>
    <row r="13168" spans="1:5" ht="13.5" customHeight="1">
      <c r="A13168">
        <v>171</v>
      </c>
      <c r="B13168" t="str">
        <f t="shared" si="205"/>
        <v>171---47</v>
      </c>
      <c r="C13168" t="s">
        <v>6000</v>
      </c>
      <c r="D13168" t="s">
        <v>1198</v>
      </c>
      <c r="E13168">
        <v>47</v>
      </c>
    </row>
    <row r="13169" spans="1:5" ht="13.5" customHeight="1">
      <c r="A13169">
        <v>171</v>
      </c>
      <c r="B13169" t="str">
        <f t="shared" si="205"/>
        <v>171---48</v>
      </c>
      <c r="C13169" t="s">
        <v>6001</v>
      </c>
      <c r="D13169" t="s">
        <v>956</v>
      </c>
      <c r="E13169">
        <v>48</v>
      </c>
    </row>
    <row r="13170" spans="1:5" ht="13.5" customHeight="1">
      <c r="A13170">
        <v>171</v>
      </c>
      <c r="B13170" t="str">
        <f t="shared" si="205"/>
        <v>171---49</v>
      </c>
      <c r="C13170" t="s">
        <v>5915</v>
      </c>
      <c r="D13170" t="s">
        <v>772</v>
      </c>
      <c r="E13170">
        <v>49</v>
      </c>
    </row>
    <row r="13171" spans="1:5" ht="13.5" customHeight="1">
      <c r="A13171">
        <v>171</v>
      </c>
      <c r="B13171" t="str">
        <f t="shared" si="205"/>
        <v>171---50</v>
      </c>
      <c r="C13171" t="s">
        <v>5970</v>
      </c>
      <c r="D13171" t="s">
        <v>999</v>
      </c>
      <c r="E13171">
        <v>50</v>
      </c>
    </row>
    <row r="13172" spans="1:5" ht="13.5" customHeight="1">
      <c r="A13172">
        <v>171</v>
      </c>
      <c r="B13172" t="str">
        <f t="shared" si="205"/>
        <v>171---51</v>
      </c>
      <c r="C13172" t="s">
        <v>5917</v>
      </c>
      <c r="D13172" t="s">
        <v>789</v>
      </c>
      <c r="E13172">
        <v>51</v>
      </c>
    </row>
    <row r="13173" spans="1:5" ht="13.5" customHeight="1">
      <c r="A13173">
        <v>171</v>
      </c>
      <c r="B13173" t="str">
        <f t="shared" si="205"/>
        <v>171---52</v>
      </c>
      <c r="C13173" t="s">
        <v>5918</v>
      </c>
      <c r="D13173" t="s">
        <v>770</v>
      </c>
      <c r="E13173">
        <v>52</v>
      </c>
    </row>
    <row r="13174" spans="1:5" ht="13.5" customHeight="1">
      <c r="A13174">
        <v>171</v>
      </c>
      <c r="B13174" t="str">
        <f t="shared" si="205"/>
        <v>171---53</v>
      </c>
      <c r="C13174" t="s">
        <v>5994</v>
      </c>
      <c r="D13174" t="s">
        <v>984</v>
      </c>
      <c r="E13174">
        <v>53</v>
      </c>
    </row>
    <row r="13175" spans="1:5" ht="13.5" customHeight="1">
      <c r="A13175">
        <v>171</v>
      </c>
      <c r="B13175" t="str">
        <f t="shared" si="205"/>
        <v>171---54</v>
      </c>
      <c r="C13175" t="s">
        <v>6002</v>
      </c>
      <c r="D13175" t="s">
        <v>1113</v>
      </c>
      <c r="E13175">
        <v>54</v>
      </c>
    </row>
    <row r="13176" spans="1:5" ht="13.5" customHeight="1">
      <c r="A13176">
        <v>171</v>
      </c>
      <c r="B13176" t="str">
        <f t="shared" si="205"/>
        <v>171---55</v>
      </c>
      <c r="C13176" t="s">
        <v>6003</v>
      </c>
      <c r="D13176" t="s">
        <v>1016</v>
      </c>
      <c r="E13176">
        <v>55</v>
      </c>
    </row>
    <row r="13177" spans="1:5" ht="13.5" customHeight="1">
      <c r="A13177">
        <v>171</v>
      </c>
      <c r="B13177" t="str">
        <f t="shared" si="205"/>
        <v>171---56</v>
      </c>
      <c r="C13177" t="s">
        <v>6004</v>
      </c>
      <c r="D13177" t="s">
        <v>960</v>
      </c>
      <c r="E13177">
        <v>56</v>
      </c>
    </row>
    <row r="13178" spans="1:5" ht="13.5" customHeight="1">
      <c r="A13178">
        <v>171</v>
      </c>
      <c r="B13178" t="str">
        <f t="shared" si="205"/>
        <v>171---57</v>
      </c>
      <c r="C13178" t="s">
        <v>5941</v>
      </c>
      <c r="D13178" t="s">
        <v>861</v>
      </c>
      <c r="E13178">
        <v>57</v>
      </c>
    </row>
    <row r="13179" spans="1:5" ht="13.5" customHeight="1">
      <c r="A13179">
        <v>171</v>
      </c>
      <c r="B13179" t="str">
        <f t="shared" si="205"/>
        <v>171---58</v>
      </c>
      <c r="C13179" t="s">
        <v>5992</v>
      </c>
      <c r="D13179" t="s">
        <v>1101</v>
      </c>
      <c r="E13179">
        <v>58</v>
      </c>
    </row>
    <row r="13180" spans="1:5" ht="13.5" customHeight="1">
      <c r="A13180">
        <v>171</v>
      </c>
      <c r="B13180" t="str">
        <f t="shared" si="205"/>
        <v>171---59</v>
      </c>
      <c r="C13180" t="s">
        <v>5923</v>
      </c>
      <c r="D13180" t="s">
        <v>766</v>
      </c>
      <c r="E13180">
        <v>59</v>
      </c>
    </row>
    <row r="13181" spans="1:5" ht="13.5" customHeight="1">
      <c r="A13181">
        <v>171</v>
      </c>
      <c r="B13181" t="str">
        <f t="shared" si="205"/>
        <v>171---60</v>
      </c>
      <c r="C13181" t="s">
        <v>5924</v>
      </c>
      <c r="D13181" t="s">
        <v>726</v>
      </c>
      <c r="E13181">
        <v>60</v>
      </c>
    </row>
    <row r="13182" spans="1:5" ht="13.5" customHeight="1">
      <c r="A13182">
        <v>172</v>
      </c>
      <c r="B13182" t="str">
        <f t="shared" si="205"/>
        <v>172---1</v>
      </c>
      <c r="C13182" t="s">
        <v>4216</v>
      </c>
      <c r="D13182" t="s">
        <v>1119</v>
      </c>
      <c r="E13182">
        <v>1</v>
      </c>
    </row>
    <row r="13183" spans="1:5" ht="13.5" customHeight="1">
      <c r="A13183">
        <v>172</v>
      </c>
      <c r="B13183" t="str">
        <f t="shared" si="205"/>
        <v>172---2</v>
      </c>
      <c r="C13183" t="s">
        <v>4216</v>
      </c>
      <c r="D13183" t="s">
        <v>1021</v>
      </c>
      <c r="E13183">
        <v>2</v>
      </c>
    </row>
    <row r="13184" spans="1:5" ht="13.5" customHeight="1">
      <c r="A13184">
        <v>172</v>
      </c>
      <c r="B13184" t="str">
        <f t="shared" si="205"/>
        <v>172---3</v>
      </c>
      <c r="C13184" t="s">
        <v>4216</v>
      </c>
      <c r="D13184" t="s">
        <v>1198</v>
      </c>
      <c r="E13184">
        <v>3</v>
      </c>
    </row>
    <row r="13185" spans="1:5" ht="13.5" customHeight="1">
      <c r="A13185">
        <v>172</v>
      </c>
      <c r="B13185" t="str">
        <f t="shared" si="205"/>
        <v>172---4</v>
      </c>
      <c r="C13185" t="s">
        <v>4216</v>
      </c>
      <c r="D13185" t="s">
        <v>1247</v>
      </c>
      <c r="E13185">
        <v>4</v>
      </c>
    </row>
    <row r="13186" spans="1:5" ht="13.5" customHeight="1">
      <c r="A13186">
        <v>172</v>
      </c>
      <c r="B13186" t="str">
        <f t="shared" si="205"/>
        <v>172---5</v>
      </c>
      <c r="C13186" t="s">
        <v>4271</v>
      </c>
      <c r="D13186" t="s">
        <v>956</v>
      </c>
      <c r="E13186">
        <v>5</v>
      </c>
    </row>
    <row r="13187" spans="1:5" ht="13.5" customHeight="1">
      <c r="A13187">
        <v>172</v>
      </c>
      <c r="B13187" t="str">
        <f t="shared" ref="B13187:B13250" si="206">A13187&amp;"---"&amp;E13187</f>
        <v>172---6</v>
      </c>
      <c r="C13187" t="s">
        <v>4239</v>
      </c>
      <c r="D13187" t="s">
        <v>1016</v>
      </c>
      <c r="E13187">
        <v>6</v>
      </c>
    </row>
    <row r="13188" spans="1:5" ht="13.5" customHeight="1">
      <c r="A13188">
        <v>172</v>
      </c>
      <c r="B13188" t="str">
        <f t="shared" si="206"/>
        <v>172---7</v>
      </c>
      <c r="C13188" t="s">
        <v>4228</v>
      </c>
      <c r="D13188" t="s">
        <v>837</v>
      </c>
      <c r="E13188">
        <v>7</v>
      </c>
    </row>
    <row r="13189" spans="1:5" ht="13.5" customHeight="1">
      <c r="A13189">
        <v>172</v>
      </c>
      <c r="B13189" t="str">
        <f t="shared" si="206"/>
        <v>172---8</v>
      </c>
      <c r="C13189" t="s">
        <v>4268</v>
      </c>
      <c r="D13189" t="s">
        <v>1039</v>
      </c>
      <c r="E13189">
        <v>8</v>
      </c>
    </row>
    <row r="13190" spans="1:5" ht="13.5" customHeight="1">
      <c r="A13190">
        <v>172</v>
      </c>
      <c r="B13190" t="str">
        <f t="shared" si="206"/>
        <v>172---9</v>
      </c>
      <c r="C13190" t="s">
        <v>4276</v>
      </c>
      <c r="D13190" t="s">
        <v>809</v>
      </c>
      <c r="E13190">
        <v>9</v>
      </c>
    </row>
    <row r="13191" spans="1:5" ht="13.5" customHeight="1">
      <c r="A13191">
        <v>172</v>
      </c>
      <c r="B13191" t="str">
        <f t="shared" si="206"/>
        <v>172---10</v>
      </c>
      <c r="C13191" t="s">
        <v>4231</v>
      </c>
      <c r="D13191" t="s">
        <v>1213</v>
      </c>
      <c r="E13191">
        <v>10</v>
      </c>
    </row>
    <row r="13192" spans="1:5" ht="13.5" customHeight="1">
      <c r="A13192">
        <v>172</v>
      </c>
      <c r="B13192" t="str">
        <f t="shared" si="206"/>
        <v>172---11</v>
      </c>
      <c r="C13192" t="s">
        <v>4264</v>
      </c>
      <c r="D13192" t="s">
        <v>1256</v>
      </c>
      <c r="E13192">
        <v>11</v>
      </c>
    </row>
    <row r="13193" spans="1:5" ht="13.5" customHeight="1">
      <c r="A13193">
        <v>172</v>
      </c>
      <c r="B13193" t="str">
        <f t="shared" si="206"/>
        <v>172---12</v>
      </c>
      <c r="C13193" t="s">
        <v>4272</v>
      </c>
      <c r="D13193" t="s">
        <v>1101</v>
      </c>
      <c r="E13193">
        <v>12</v>
      </c>
    </row>
    <row r="13194" spans="1:5" ht="13.5" customHeight="1">
      <c r="A13194">
        <v>172</v>
      </c>
      <c r="B13194" t="str">
        <f t="shared" si="206"/>
        <v>172---13</v>
      </c>
      <c r="C13194" t="s">
        <v>4245</v>
      </c>
      <c r="D13194" t="s">
        <v>1113</v>
      </c>
      <c r="E13194">
        <v>13</v>
      </c>
    </row>
    <row r="13195" spans="1:5" ht="13.5" customHeight="1">
      <c r="A13195">
        <v>172</v>
      </c>
      <c r="B13195" t="str">
        <f t="shared" si="206"/>
        <v>172---14</v>
      </c>
      <c r="C13195" t="s">
        <v>4257</v>
      </c>
      <c r="D13195" t="s">
        <v>852</v>
      </c>
      <c r="E13195">
        <v>14</v>
      </c>
    </row>
    <row r="13196" spans="1:5" ht="13.5" customHeight="1">
      <c r="A13196">
        <v>172</v>
      </c>
      <c r="B13196" t="str">
        <f t="shared" si="206"/>
        <v>172---15</v>
      </c>
      <c r="C13196" t="s">
        <v>5928</v>
      </c>
      <c r="D13196" t="s">
        <v>1254</v>
      </c>
      <c r="E13196">
        <v>15</v>
      </c>
    </row>
    <row r="13197" spans="1:5" ht="13.5" customHeight="1">
      <c r="A13197">
        <v>172</v>
      </c>
      <c r="B13197" t="str">
        <f t="shared" si="206"/>
        <v>172---16</v>
      </c>
      <c r="C13197" t="s">
        <v>727</v>
      </c>
      <c r="D13197" t="s">
        <v>1308</v>
      </c>
      <c r="E13197">
        <v>16</v>
      </c>
    </row>
    <row r="13198" spans="1:5" ht="13.5" customHeight="1">
      <c r="A13198">
        <v>172</v>
      </c>
      <c r="B13198" t="str">
        <f t="shared" si="206"/>
        <v>172---17</v>
      </c>
      <c r="C13198" t="s">
        <v>1070</v>
      </c>
      <c r="D13198" t="s">
        <v>1219</v>
      </c>
      <c r="E13198">
        <v>17</v>
      </c>
    </row>
    <row r="13199" spans="1:5" ht="13.5" customHeight="1">
      <c r="A13199">
        <v>172</v>
      </c>
      <c r="B13199" t="str">
        <f t="shared" si="206"/>
        <v>172---18</v>
      </c>
      <c r="C13199" t="s">
        <v>1072</v>
      </c>
      <c r="D13199" t="s">
        <v>1220</v>
      </c>
      <c r="E13199">
        <v>18</v>
      </c>
    </row>
    <row r="13200" spans="1:5" ht="13.5" customHeight="1">
      <c r="A13200">
        <v>172</v>
      </c>
      <c r="B13200" t="str">
        <f t="shared" si="206"/>
        <v>172---19</v>
      </c>
      <c r="C13200" t="s">
        <v>795</v>
      </c>
      <c r="D13200" t="s">
        <v>1062</v>
      </c>
      <c r="E13200">
        <v>19</v>
      </c>
    </row>
    <row r="13201" spans="1:5" ht="13.5" customHeight="1">
      <c r="A13201">
        <v>172</v>
      </c>
      <c r="B13201" t="str">
        <f t="shared" si="206"/>
        <v>172---20</v>
      </c>
      <c r="C13201" t="s">
        <v>797</v>
      </c>
      <c r="D13201" t="s">
        <v>1081</v>
      </c>
      <c r="E13201">
        <v>20</v>
      </c>
    </row>
    <row r="13202" spans="1:5" ht="13.5" customHeight="1">
      <c r="A13202">
        <v>172</v>
      </c>
      <c r="B13202" t="str">
        <f t="shared" si="206"/>
        <v>172---21</v>
      </c>
      <c r="C13202" t="s">
        <v>743</v>
      </c>
      <c r="D13202" t="s">
        <v>754</v>
      </c>
      <c r="E13202">
        <v>21</v>
      </c>
    </row>
    <row r="13203" spans="1:5" ht="13.5" customHeight="1">
      <c r="A13203">
        <v>172</v>
      </c>
      <c r="B13203" t="str">
        <f t="shared" si="206"/>
        <v>172---22</v>
      </c>
      <c r="C13203" t="s">
        <v>745</v>
      </c>
      <c r="D13203" t="s">
        <v>837</v>
      </c>
      <c r="E13203">
        <v>22</v>
      </c>
    </row>
    <row r="13204" spans="1:5" ht="13.5" customHeight="1">
      <c r="A13204">
        <v>172</v>
      </c>
      <c r="B13204" t="str">
        <f t="shared" si="206"/>
        <v>172---23</v>
      </c>
      <c r="C13204" t="s">
        <v>987</v>
      </c>
      <c r="D13204" t="s">
        <v>1263</v>
      </c>
      <c r="E13204">
        <v>23</v>
      </c>
    </row>
    <row r="13205" spans="1:5" ht="13.5" customHeight="1">
      <c r="A13205">
        <v>172</v>
      </c>
      <c r="B13205" t="str">
        <f t="shared" si="206"/>
        <v>172---24</v>
      </c>
      <c r="C13205" t="s">
        <v>989</v>
      </c>
      <c r="D13205" t="s">
        <v>738</v>
      </c>
      <c r="E13205">
        <v>24</v>
      </c>
    </row>
    <row r="13206" spans="1:5" ht="13.5" customHeight="1">
      <c r="A13206">
        <v>172</v>
      </c>
      <c r="B13206" t="str">
        <f t="shared" si="206"/>
        <v>172---25</v>
      </c>
      <c r="C13206" t="s">
        <v>799</v>
      </c>
      <c r="D13206" t="s">
        <v>809</v>
      </c>
      <c r="E13206">
        <v>25</v>
      </c>
    </row>
    <row r="13207" spans="1:5" ht="13.5" customHeight="1">
      <c r="A13207">
        <v>172</v>
      </c>
      <c r="B13207" t="str">
        <f t="shared" si="206"/>
        <v>172---26</v>
      </c>
      <c r="C13207" t="s">
        <v>819</v>
      </c>
      <c r="D13207" t="s">
        <v>756</v>
      </c>
      <c r="E13207">
        <v>26</v>
      </c>
    </row>
    <row r="13208" spans="1:5" ht="13.5" customHeight="1">
      <c r="A13208">
        <v>172</v>
      </c>
      <c r="B13208" t="str">
        <f t="shared" si="206"/>
        <v>172---27</v>
      </c>
      <c r="C13208" t="s">
        <v>1074</v>
      </c>
      <c r="D13208" t="s">
        <v>880</v>
      </c>
      <c r="E13208">
        <v>27</v>
      </c>
    </row>
    <row r="13209" spans="1:5" ht="13.5" customHeight="1">
      <c r="A13209">
        <v>172</v>
      </c>
      <c r="B13209" t="str">
        <f t="shared" si="206"/>
        <v>172---28</v>
      </c>
      <c r="C13209" t="s">
        <v>1019</v>
      </c>
      <c r="D13209" t="s">
        <v>734</v>
      </c>
      <c r="E13209">
        <v>28</v>
      </c>
    </row>
    <row r="13210" spans="1:5" ht="13.5" customHeight="1">
      <c r="A13210">
        <v>172</v>
      </c>
      <c r="B13210" t="str">
        <f t="shared" si="206"/>
        <v>172---29</v>
      </c>
      <c r="C13210" t="s">
        <v>824</v>
      </c>
      <c r="D13210" t="s">
        <v>752</v>
      </c>
      <c r="E13210">
        <v>29</v>
      </c>
    </row>
    <row r="13211" spans="1:5" ht="13.5" customHeight="1">
      <c r="A13211">
        <v>172</v>
      </c>
      <c r="B13211" t="str">
        <f t="shared" si="206"/>
        <v>172---30</v>
      </c>
      <c r="C13211" t="s">
        <v>1005</v>
      </c>
      <c r="D13211" t="s">
        <v>1105</v>
      </c>
      <c r="E13211">
        <v>30</v>
      </c>
    </row>
    <row r="13212" spans="1:5" ht="13.5" customHeight="1">
      <c r="A13212">
        <v>172</v>
      </c>
      <c r="B13212" t="str">
        <f t="shared" si="206"/>
        <v>172---31</v>
      </c>
      <c r="C13212" t="s">
        <v>753</v>
      </c>
      <c r="D13212" t="s">
        <v>1002</v>
      </c>
      <c r="E13212">
        <v>31</v>
      </c>
    </row>
    <row r="13213" spans="1:5" ht="13.5" customHeight="1">
      <c r="A13213">
        <v>172</v>
      </c>
      <c r="B13213" t="str">
        <f t="shared" si="206"/>
        <v>172---32</v>
      </c>
      <c r="C13213" t="s">
        <v>828</v>
      </c>
      <c r="D13213" t="s">
        <v>818</v>
      </c>
      <c r="E13213">
        <v>32</v>
      </c>
    </row>
    <row r="13214" spans="1:5" ht="13.5" customHeight="1">
      <c r="A13214">
        <v>172</v>
      </c>
      <c r="B13214" t="str">
        <f t="shared" si="206"/>
        <v>172---33</v>
      </c>
      <c r="C13214" t="s">
        <v>759</v>
      </c>
      <c r="D13214" t="s">
        <v>823</v>
      </c>
      <c r="E13214">
        <v>33</v>
      </c>
    </row>
    <row r="13215" spans="1:5" ht="13.5" customHeight="1">
      <c r="A13215">
        <v>172</v>
      </c>
      <c r="B13215" t="str">
        <f t="shared" si="206"/>
        <v>172---34</v>
      </c>
      <c r="C13215" t="s">
        <v>991</v>
      </c>
      <c r="D13215" t="s">
        <v>966</v>
      </c>
      <c r="E13215">
        <v>34</v>
      </c>
    </row>
    <row r="13216" spans="1:5" ht="13.5" customHeight="1">
      <c r="A13216">
        <v>172</v>
      </c>
      <c r="B13216" t="str">
        <f t="shared" si="206"/>
        <v>172---35</v>
      </c>
      <c r="C13216" t="s">
        <v>866</v>
      </c>
      <c r="D13216" t="s">
        <v>831</v>
      </c>
      <c r="E13216">
        <v>35</v>
      </c>
    </row>
    <row r="13217" spans="1:5" ht="13.5" customHeight="1">
      <c r="A13217">
        <v>172</v>
      </c>
      <c r="B13217" t="str">
        <f t="shared" si="206"/>
        <v>172---36</v>
      </c>
      <c r="C13217" t="s">
        <v>1009</v>
      </c>
      <c r="D13217" t="s">
        <v>1340</v>
      </c>
      <c r="E13217">
        <v>36</v>
      </c>
    </row>
    <row r="13218" spans="1:5" ht="13.5" customHeight="1">
      <c r="A13218">
        <v>172</v>
      </c>
      <c r="B13218" t="str">
        <f t="shared" si="206"/>
        <v>172---37</v>
      </c>
      <c r="C13218" t="s">
        <v>765</v>
      </c>
      <c r="D13218" t="s">
        <v>1196</v>
      </c>
      <c r="E13218">
        <v>37</v>
      </c>
    </row>
    <row r="13219" spans="1:5" ht="13.5" customHeight="1">
      <c r="A13219">
        <v>172</v>
      </c>
      <c r="B13219" t="str">
        <f t="shared" si="206"/>
        <v>172---38</v>
      </c>
      <c r="C13219" t="s">
        <v>868</v>
      </c>
      <c r="D13219" t="s">
        <v>758</v>
      </c>
      <c r="E13219">
        <v>38</v>
      </c>
    </row>
    <row r="13220" spans="1:5" ht="13.5" customHeight="1">
      <c r="A13220">
        <v>172</v>
      </c>
      <c r="B13220" t="str">
        <f t="shared" si="206"/>
        <v>172---39</v>
      </c>
      <c r="C13220" t="s">
        <v>1098</v>
      </c>
      <c r="D13220" t="s">
        <v>1206</v>
      </c>
      <c r="E13220">
        <v>39</v>
      </c>
    </row>
    <row r="13221" spans="1:5" ht="13.5" customHeight="1">
      <c r="A13221">
        <v>172</v>
      </c>
      <c r="B13221" t="str">
        <f t="shared" si="206"/>
        <v>172---40</v>
      </c>
      <c r="C13221" t="s">
        <v>918</v>
      </c>
      <c r="D13221" t="s">
        <v>865</v>
      </c>
      <c r="E13221">
        <v>40</v>
      </c>
    </row>
    <row r="13222" spans="1:5" ht="13.5" customHeight="1">
      <c r="A13222">
        <v>172</v>
      </c>
      <c r="B13222" t="str">
        <f t="shared" si="206"/>
        <v>172---41</v>
      </c>
      <c r="C13222" t="s">
        <v>6000</v>
      </c>
      <c r="D13222" t="s">
        <v>1198</v>
      </c>
      <c r="E13222">
        <v>41</v>
      </c>
    </row>
    <row r="13223" spans="1:5" ht="13.5" customHeight="1">
      <c r="A13223">
        <v>172</v>
      </c>
      <c r="B13223" t="str">
        <f t="shared" si="206"/>
        <v>172---42</v>
      </c>
      <c r="C13223" t="s">
        <v>6001</v>
      </c>
      <c r="D13223" t="s">
        <v>956</v>
      </c>
      <c r="E13223">
        <v>42</v>
      </c>
    </row>
    <row r="13224" spans="1:5" ht="13.5" customHeight="1">
      <c r="A13224">
        <v>172</v>
      </c>
      <c r="B13224" t="str">
        <f t="shared" si="206"/>
        <v>172---43</v>
      </c>
      <c r="C13224" t="s">
        <v>5915</v>
      </c>
      <c r="D13224" t="s">
        <v>772</v>
      </c>
      <c r="E13224">
        <v>43</v>
      </c>
    </row>
    <row r="13225" spans="1:5" ht="13.5" customHeight="1">
      <c r="A13225">
        <v>172</v>
      </c>
      <c r="B13225" t="str">
        <f t="shared" si="206"/>
        <v>172---44</v>
      </c>
      <c r="C13225" t="s">
        <v>5970</v>
      </c>
      <c r="D13225" t="s">
        <v>999</v>
      </c>
      <c r="E13225">
        <v>44</v>
      </c>
    </row>
    <row r="13226" spans="1:5" ht="13.5" customHeight="1">
      <c r="A13226">
        <v>172</v>
      </c>
      <c r="B13226" t="str">
        <f t="shared" si="206"/>
        <v>172---45</v>
      </c>
      <c r="C13226" t="s">
        <v>5917</v>
      </c>
      <c r="D13226" t="s">
        <v>789</v>
      </c>
      <c r="E13226">
        <v>45</v>
      </c>
    </row>
    <row r="13227" spans="1:5" ht="13.5" customHeight="1">
      <c r="A13227">
        <v>172</v>
      </c>
      <c r="B13227" t="str">
        <f t="shared" si="206"/>
        <v>172---46</v>
      </c>
      <c r="C13227" t="s">
        <v>5918</v>
      </c>
      <c r="D13227" t="s">
        <v>770</v>
      </c>
      <c r="E13227">
        <v>46</v>
      </c>
    </row>
    <row r="13228" spans="1:5" ht="13.5" customHeight="1">
      <c r="A13228">
        <v>172</v>
      </c>
      <c r="B13228" t="str">
        <f t="shared" si="206"/>
        <v>172---47</v>
      </c>
      <c r="C13228" t="s">
        <v>5994</v>
      </c>
      <c r="D13228" t="s">
        <v>984</v>
      </c>
      <c r="E13228">
        <v>47</v>
      </c>
    </row>
    <row r="13229" spans="1:5" ht="13.5" customHeight="1">
      <c r="A13229">
        <v>172</v>
      </c>
      <c r="B13229" t="str">
        <f t="shared" si="206"/>
        <v>172---48</v>
      </c>
      <c r="C13229" t="s">
        <v>6002</v>
      </c>
      <c r="D13229" t="s">
        <v>1113</v>
      </c>
      <c r="E13229">
        <v>48</v>
      </c>
    </row>
    <row r="13230" spans="1:5" ht="13.5" customHeight="1">
      <c r="A13230">
        <v>172</v>
      </c>
      <c r="B13230" t="str">
        <f t="shared" si="206"/>
        <v>172---49</v>
      </c>
      <c r="C13230" t="s">
        <v>6003</v>
      </c>
      <c r="D13230" t="s">
        <v>1016</v>
      </c>
      <c r="E13230">
        <v>49</v>
      </c>
    </row>
    <row r="13231" spans="1:5" ht="13.5" customHeight="1">
      <c r="A13231">
        <v>172</v>
      </c>
      <c r="B13231" t="str">
        <f t="shared" si="206"/>
        <v>172---50</v>
      </c>
      <c r="C13231" t="s">
        <v>5998</v>
      </c>
      <c r="D13231" t="s">
        <v>1201</v>
      </c>
      <c r="E13231">
        <v>50</v>
      </c>
    </row>
    <row r="13232" spans="1:5" ht="13.5" customHeight="1">
      <c r="A13232">
        <v>172</v>
      </c>
      <c r="B13232" t="str">
        <f t="shared" si="206"/>
        <v>172---51</v>
      </c>
      <c r="C13232" t="s">
        <v>6004</v>
      </c>
      <c r="D13232" t="s">
        <v>960</v>
      </c>
      <c r="E13232">
        <v>51</v>
      </c>
    </row>
    <row r="13233" spans="1:5" ht="13.5" customHeight="1">
      <c r="A13233">
        <v>172</v>
      </c>
      <c r="B13233" t="str">
        <f t="shared" si="206"/>
        <v>172---52</v>
      </c>
      <c r="C13233" t="s">
        <v>5941</v>
      </c>
      <c r="D13233" t="s">
        <v>861</v>
      </c>
      <c r="E13233">
        <v>52</v>
      </c>
    </row>
    <row r="13234" spans="1:5" ht="13.5" customHeight="1">
      <c r="A13234">
        <v>172</v>
      </c>
      <c r="B13234" t="str">
        <f t="shared" si="206"/>
        <v>172---53</v>
      </c>
      <c r="C13234" t="s">
        <v>5992</v>
      </c>
      <c r="D13234" t="s">
        <v>1101</v>
      </c>
      <c r="E13234">
        <v>53</v>
      </c>
    </row>
    <row r="13235" spans="1:5" ht="13.5" customHeight="1">
      <c r="A13235">
        <v>172</v>
      </c>
      <c r="B13235" t="str">
        <f t="shared" si="206"/>
        <v>172---54</v>
      </c>
      <c r="C13235" t="s">
        <v>5923</v>
      </c>
      <c r="D13235" t="s">
        <v>766</v>
      </c>
      <c r="E13235">
        <v>54</v>
      </c>
    </row>
    <row r="13236" spans="1:5" ht="13.5" customHeight="1">
      <c r="A13236">
        <v>172</v>
      </c>
      <c r="B13236" t="str">
        <f t="shared" si="206"/>
        <v>172---55</v>
      </c>
      <c r="C13236" t="s">
        <v>5924</v>
      </c>
      <c r="D13236" t="s">
        <v>726</v>
      </c>
      <c r="E13236">
        <v>55</v>
      </c>
    </row>
    <row r="13237" spans="1:5" ht="13.5" customHeight="1">
      <c r="A13237">
        <v>172</v>
      </c>
      <c r="B13237" t="str">
        <f t="shared" si="206"/>
        <v>172---56</v>
      </c>
      <c r="C13237" t="s">
        <v>5993</v>
      </c>
      <c r="D13237" t="s">
        <v>1336</v>
      </c>
      <c r="E13237">
        <v>56</v>
      </c>
    </row>
    <row r="13238" spans="1:5" ht="13.5" customHeight="1">
      <c r="A13238">
        <v>173</v>
      </c>
      <c r="B13238" t="str">
        <f t="shared" si="206"/>
        <v>173---1</v>
      </c>
      <c r="C13238" t="s">
        <v>4216</v>
      </c>
      <c r="D13238" t="s">
        <v>1119</v>
      </c>
      <c r="E13238">
        <v>1</v>
      </c>
    </row>
    <row r="13239" spans="1:5" ht="13.5" customHeight="1">
      <c r="A13239">
        <v>173</v>
      </c>
      <c r="B13239" t="str">
        <f t="shared" si="206"/>
        <v>173---2</v>
      </c>
      <c r="C13239" t="s">
        <v>4216</v>
      </c>
      <c r="D13239" t="s">
        <v>1021</v>
      </c>
      <c r="E13239">
        <v>2</v>
      </c>
    </row>
    <row r="13240" spans="1:5" ht="13.5" customHeight="1">
      <c r="A13240">
        <v>173</v>
      </c>
      <c r="B13240" t="str">
        <f t="shared" si="206"/>
        <v>173---3</v>
      </c>
      <c r="C13240" t="s">
        <v>4216</v>
      </c>
      <c r="D13240" t="s">
        <v>1198</v>
      </c>
      <c r="E13240">
        <v>3</v>
      </c>
    </row>
    <row r="13241" spans="1:5" ht="13.5" customHeight="1">
      <c r="A13241">
        <v>173</v>
      </c>
      <c r="B13241" t="str">
        <f t="shared" si="206"/>
        <v>173---4</v>
      </c>
      <c r="C13241" t="s">
        <v>4216</v>
      </c>
      <c r="D13241" t="s">
        <v>1247</v>
      </c>
      <c r="E13241">
        <v>4</v>
      </c>
    </row>
    <row r="13242" spans="1:5" ht="13.5" customHeight="1">
      <c r="A13242">
        <v>173</v>
      </c>
      <c r="B13242" t="str">
        <f t="shared" si="206"/>
        <v>173---5</v>
      </c>
      <c r="C13242" t="s">
        <v>4271</v>
      </c>
      <c r="D13242" t="s">
        <v>956</v>
      </c>
      <c r="E13242">
        <v>5</v>
      </c>
    </row>
    <row r="13243" spans="1:5" ht="13.5" customHeight="1">
      <c r="A13243">
        <v>173</v>
      </c>
      <c r="B13243" t="str">
        <f t="shared" si="206"/>
        <v>173---6</v>
      </c>
      <c r="C13243" t="s">
        <v>4239</v>
      </c>
      <c r="D13243" t="s">
        <v>1016</v>
      </c>
      <c r="E13243">
        <v>6</v>
      </c>
    </row>
    <row r="13244" spans="1:5" ht="13.5" customHeight="1">
      <c r="A13244">
        <v>173</v>
      </c>
      <c r="B13244" t="str">
        <f t="shared" si="206"/>
        <v>173---7</v>
      </c>
      <c r="C13244" t="s">
        <v>4228</v>
      </c>
      <c r="D13244" t="s">
        <v>837</v>
      </c>
      <c r="E13244">
        <v>7</v>
      </c>
    </row>
    <row r="13245" spans="1:5" ht="13.5" customHeight="1">
      <c r="A13245">
        <v>173</v>
      </c>
      <c r="B13245" t="str">
        <f t="shared" si="206"/>
        <v>173---8</v>
      </c>
      <c r="C13245" t="s">
        <v>4268</v>
      </c>
      <c r="D13245" t="s">
        <v>1039</v>
      </c>
      <c r="E13245">
        <v>8</v>
      </c>
    </row>
    <row r="13246" spans="1:5" ht="13.5" customHeight="1">
      <c r="A13246">
        <v>173</v>
      </c>
      <c r="B13246" t="str">
        <f t="shared" si="206"/>
        <v>173---9</v>
      </c>
      <c r="C13246" t="s">
        <v>4276</v>
      </c>
      <c r="D13246" t="s">
        <v>809</v>
      </c>
      <c r="E13246">
        <v>9</v>
      </c>
    </row>
    <row r="13247" spans="1:5" ht="13.5" customHeight="1">
      <c r="A13247">
        <v>173</v>
      </c>
      <c r="B13247" t="str">
        <f t="shared" si="206"/>
        <v>173---10</v>
      </c>
      <c r="C13247" t="s">
        <v>4231</v>
      </c>
      <c r="D13247" t="s">
        <v>1213</v>
      </c>
      <c r="E13247">
        <v>10</v>
      </c>
    </row>
    <row r="13248" spans="1:5" ht="13.5" customHeight="1">
      <c r="A13248">
        <v>173</v>
      </c>
      <c r="B13248" t="str">
        <f t="shared" si="206"/>
        <v>173---11</v>
      </c>
      <c r="C13248" t="s">
        <v>4264</v>
      </c>
      <c r="D13248" t="s">
        <v>1256</v>
      </c>
      <c r="E13248">
        <v>11</v>
      </c>
    </row>
    <row r="13249" spans="1:5" ht="13.5" customHeight="1">
      <c r="A13249">
        <v>173</v>
      </c>
      <c r="B13249" t="str">
        <f t="shared" si="206"/>
        <v>173---12</v>
      </c>
      <c r="C13249" t="s">
        <v>4272</v>
      </c>
      <c r="D13249" t="s">
        <v>1101</v>
      </c>
      <c r="E13249">
        <v>12</v>
      </c>
    </row>
    <row r="13250" spans="1:5" ht="13.5" customHeight="1">
      <c r="A13250">
        <v>173</v>
      </c>
      <c r="B13250" t="str">
        <f t="shared" si="206"/>
        <v>173---13</v>
      </c>
      <c r="C13250" t="s">
        <v>4245</v>
      </c>
      <c r="D13250" t="s">
        <v>1113</v>
      </c>
      <c r="E13250">
        <v>13</v>
      </c>
    </row>
    <row r="13251" spans="1:5" ht="13.5" customHeight="1">
      <c r="A13251">
        <v>173</v>
      </c>
      <c r="B13251" t="str">
        <f t="shared" ref="B13251:B13314" si="207">A13251&amp;"---"&amp;E13251</f>
        <v>173---14</v>
      </c>
      <c r="C13251" t="s">
        <v>4257</v>
      </c>
      <c r="D13251" t="s">
        <v>852</v>
      </c>
      <c r="E13251">
        <v>14</v>
      </c>
    </row>
    <row r="13252" spans="1:5" ht="13.5" customHeight="1">
      <c r="A13252">
        <v>173</v>
      </c>
      <c r="B13252" t="str">
        <f t="shared" si="207"/>
        <v>173---15</v>
      </c>
      <c r="C13252" t="s">
        <v>5928</v>
      </c>
      <c r="D13252" t="s">
        <v>1254</v>
      </c>
      <c r="E13252">
        <v>15</v>
      </c>
    </row>
    <row r="13253" spans="1:5" ht="13.5" customHeight="1">
      <c r="A13253">
        <v>173</v>
      </c>
      <c r="B13253" t="str">
        <f t="shared" si="207"/>
        <v>173---16</v>
      </c>
      <c r="C13253" t="s">
        <v>727</v>
      </c>
      <c r="D13253" t="s">
        <v>1308</v>
      </c>
      <c r="E13253">
        <v>16</v>
      </c>
    </row>
    <row r="13254" spans="1:5" ht="13.5" customHeight="1">
      <c r="A13254">
        <v>173</v>
      </c>
      <c r="B13254" t="str">
        <f t="shared" si="207"/>
        <v>173---17</v>
      </c>
      <c r="C13254" t="s">
        <v>1070</v>
      </c>
      <c r="D13254" t="s">
        <v>1219</v>
      </c>
      <c r="E13254">
        <v>17</v>
      </c>
    </row>
    <row r="13255" spans="1:5" ht="13.5" customHeight="1">
      <c r="A13255">
        <v>173</v>
      </c>
      <c r="B13255" t="str">
        <f t="shared" si="207"/>
        <v>173---18</v>
      </c>
      <c r="C13255" t="s">
        <v>1072</v>
      </c>
      <c r="D13255" t="s">
        <v>1220</v>
      </c>
      <c r="E13255">
        <v>18</v>
      </c>
    </row>
    <row r="13256" spans="1:5" ht="13.5" customHeight="1">
      <c r="A13256">
        <v>173</v>
      </c>
      <c r="B13256" t="str">
        <f t="shared" si="207"/>
        <v>173---19</v>
      </c>
      <c r="C13256" t="s">
        <v>795</v>
      </c>
      <c r="D13256" t="s">
        <v>1062</v>
      </c>
      <c r="E13256">
        <v>19</v>
      </c>
    </row>
    <row r="13257" spans="1:5" ht="13.5" customHeight="1">
      <c r="A13257">
        <v>173</v>
      </c>
      <c r="B13257" t="str">
        <f t="shared" si="207"/>
        <v>173---20</v>
      </c>
      <c r="C13257" t="s">
        <v>1017</v>
      </c>
      <c r="D13257" t="s">
        <v>796</v>
      </c>
      <c r="E13257">
        <v>20</v>
      </c>
    </row>
    <row r="13258" spans="1:5" ht="13.5" customHeight="1">
      <c r="A13258">
        <v>173</v>
      </c>
      <c r="B13258" t="str">
        <f t="shared" si="207"/>
        <v>173---21</v>
      </c>
      <c r="C13258" t="s">
        <v>731</v>
      </c>
      <c r="D13258" t="s">
        <v>800</v>
      </c>
      <c r="E13258">
        <v>21</v>
      </c>
    </row>
    <row r="13259" spans="1:5" ht="13.5" customHeight="1">
      <c r="A13259">
        <v>173</v>
      </c>
      <c r="B13259" t="str">
        <f t="shared" si="207"/>
        <v>173---22</v>
      </c>
      <c r="C13259" t="s">
        <v>797</v>
      </c>
      <c r="D13259" t="s">
        <v>1081</v>
      </c>
      <c r="E13259">
        <v>22</v>
      </c>
    </row>
    <row r="13260" spans="1:5" ht="13.5" customHeight="1">
      <c r="A13260">
        <v>173</v>
      </c>
      <c r="B13260" t="str">
        <f t="shared" si="207"/>
        <v>173---23</v>
      </c>
      <c r="C13260" t="s">
        <v>743</v>
      </c>
      <c r="D13260" t="s">
        <v>754</v>
      </c>
      <c r="E13260">
        <v>23</v>
      </c>
    </row>
    <row r="13261" spans="1:5" ht="13.5" customHeight="1">
      <c r="A13261">
        <v>173</v>
      </c>
      <c r="B13261" t="str">
        <f t="shared" si="207"/>
        <v>173---24</v>
      </c>
      <c r="C13261" t="s">
        <v>745</v>
      </c>
      <c r="D13261" t="s">
        <v>837</v>
      </c>
      <c r="E13261">
        <v>24</v>
      </c>
    </row>
    <row r="13262" spans="1:5" ht="13.5" customHeight="1">
      <c r="A13262">
        <v>173</v>
      </c>
      <c r="B13262" t="str">
        <f t="shared" si="207"/>
        <v>173---25</v>
      </c>
      <c r="C13262" t="s">
        <v>987</v>
      </c>
      <c r="D13262" t="s">
        <v>1263</v>
      </c>
      <c r="E13262">
        <v>25</v>
      </c>
    </row>
    <row r="13263" spans="1:5" ht="13.5" customHeight="1">
      <c r="A13263">
        <v>173</v>
      </c>
      <c r="B13263" t="str">
        <f t="shared" si="207"/>
        <v>173---26</v>
      </c>
      <c r="C13263" t="s">
        <v>989</v>
      </c>
      <c r="D13263" t="s">
        <v>738</v>
      </c>
      <c r="E13263">
        <v>26</v>
      </c>
    </row>
    <row r="13264" spans="1:5" ht="13.5" customHeight="1">
      <c r="A13264">
        <v>173</v>
      </c>
      <c r="B13264" t="str">
        <f t="shared" si="207"/>
        <v>173---27</v>
      </c>
      <c r="C13264" t="s">
        <v>799</v>
      </c>
      <c r="D13264" t="s">
        <v>809</v>
      </c>
      <c r="E13264">
        <v>27</v>
      </c>
    </row>
    <row r="13265" spans="1:5" ht="13.5" customHeight="1">
      <c r="A13265">
        <v>173</v>
      </c>
      <c r="B13265" t="str">
        <f t="shared" si="207"/>
        <v>173---28</v>
      </c>
      <c r="C13265" t="s">
        <v>819</v>
      </c>
      <c r="D13265" t="s">
        <v>756</v>
      </c>
      <c r="E13265">
        <v>28</v>
      </c>
    </row>
    <row r="13266" spans="1:5" ht="13.5" customHeight="1">
      <c r="A13266">
        <v>173</v>
      </c>
      <c r="B13266" t="str">
        <f t="shared" si="207"/>
        <v>173---29</v>
      </c>
      <c r="C13266" t="s">
        <v>1074</v>
      </c>
      <c r="D13266" t="s">
        <v>880</v>
      </c>
      <c r="E13266">
        <v>29</v>
      </c>
    </row>
    <row r="13267" spans="1:5" ht="13.5" customHeight="1">
      <c r="A13267">
        <v>173</v>
      </c>
      <c r="B13267" t="str">
        <f t="shared" si="207"/>
        <v>173---30</v>
      </c>
      <c r="C13267" t="s">
        <v>1019</v>
      </c>
      <c r="D13267" t="s">
        <v>734</v>
      </c>
      <c r="E13267">
        <v>30</v>
      </c>
    </row>
    <row r="13268" spans="1:5" ht="13.5" customHeight="1">
      <c r="A13268">
        <v>173</v>
      </c>
      <c r="B13268" t="str">
        <f t="shared" si="207"/>
        <v>173---31</v>
      </c>
      <c r="C13268" t="s">
        <v>824</v>
      </c>
      <c r="D13268" t="s">
        <v>752</v>
      </c>
      <c r="E13268">
        <v>31</v>
      </c>
    </row>
    <row r="13269" spans="1:5" ht="13.5" customHeight="1">
      <c r="A13269">
        <v>173</v>
      </c>
      <c r="B13269" t="str">
        <f t="shared" si="207"/>
        <v>173---32</v>
      </c>
      <c r="C13269" t="s">
        <v>1005</v>
      </c>
      <c r="D13269" t="s">
        <v>1105</v>
      </c>
      <c r="E13269">
        <v>32</v>
      </c>
    </row>
    <row r="13270" spans="1:5" ht="13.5" customHeight="1">
      <c r="A13270">
        <v>173</v>
      </c>
      <c r="B13270" t="str">
        <f t="shared" si="207"/>
        <v>173---33</v>
      </c>
      <c r="C13270" t="s">
        <v>753</v>
      </c>
      <c r="D13270" t="s">
        <v>1002</v>
      </c>
      <c r="E13270">
        <v>33</v>
      </c>
    </row>
    <row r="13271" spans="1:5" ht="13.5" customHeight="1">
      <c r="A13271">
        <v>173</v>
      </c>
      <c r="B13271" t="str">
        <f t="shared" si="207"/>
        <v>173---34</v>
      </c>
      <c r="C13271" t="s">
        <v>828</v>
      </c>
      <c r="D13271" t="s">
        <v>818</v>
      </c>
      <c r="E13271">
        <v>34</v>
      </c>
    </row>
    <row r="13272" spans="1:5" ht="13.5" customHeight="1">
      <c r="A13272">
        <v>173</v>
      </c>
      <c r="B13272" t="str">
        <f t="shared" si="207"/>
        <v>173---35</v>
      </c>
      <c r="C13272" t="s">
        <v>759</v>
      </c>
      <c r="D13272" t="s">
        <v>823</v>
      </c>
      <c r="E13272">
        <v>35</v>
      </c>
    </row>
    <row r="13273" spans="1:5" ht="13.5" customHeight="1">
      <c r="A13273">
        <v>173</v>
      </c>
      <c r="B13273" t="str">
        <f t="shared" si="207"/>
        <v>173---36</v>
      </c>
      <c r="C13273" t="s">
        <v>965</v>
      </c>
      <c r="D13273" t="s">
        <v>1250</v>
      </c>
      <c r="E13273">
        <v>36</v>
      </c>
    </row>
    <row r="13274" spans="1:5" ht="13.5" customHeight="1">
      <c r="A13274">
        <v>173</v>
      </c>
      <c r="B13274" t="str">
        <f t="shared" si="207"/>
        <v>173---37</v>
      </c>
      <c r="C13274" t="s">
        <v>991</v>
      </c>
      <c r="D13274" t="s">
        <v>966</v>
      </c>
      <c r="E13274">
        <v>37</v>
      </c>
    </row>
    <row r="13275" spans="1:5" ht="13.5" customHeight="1">
      <c r="A13275">
        <v>173</v>
      </c>
      <c r="B13275" t="str">
        <f t="shared" si="207"/>
        <v>173---38</v>
      </c>
      <c r="C13275" t="s">
        <v>866</v>
      </c>
      <c r="D13275" t="s">
        <v>831</v>
      </c>
      <c r="E13275">
        <v>38</v>
      </c>
    </row>
    <row r="13276" spans="1:5" ht="13.5" customHeight="1">
      <c r="A13276">
        <v>173</v>
      </c>
      <c r="B13276" t="str">
        <f t="shared" si="207"/>
        <v>173---39</v>
      </c>
      <c r="C13276" t="s">
        <v>1009</v>
      </c>
      <c r="D13276" t="s">
        <v>1340</v>
      </c>
      <c r="E13276">
        <v>39</v>
      </c>
    </row>
    <row r="13277" spans="1:5" ht="13.5" customHeight="1">
      <c r="A13277">
        <v>173</v>
      </c>
      <c r="B13277" t="str">
        <f t="shared" si="207"/>
        <v>173---40</v>
      </c>
      <c r="C13277" t="s">
        <v>765</v>
      </c>
      <c r="D13277" t="s">
        <v>1196</v>
      </c>
      <c r="E13277">
        <v>40</v>
      </c>
    </row>
    <row r="13278" spans="1:5" ht="13.5" customHeight="1">
      <c r="A13278">
        <v>173</v>
      </c>
      <c r="B13278" t="str">
        <f t="shared" si="207"/>
        <v>173---41</v>
      </c>
      <c r="C13278" t="s">
        <v>868</v>
      </c>
      <c r="D13278" t="s">
        <v>758</v>
      </c>
      <c r="E13278">
        <v>41</v>
      </c>
    </row>
    <row r="13279" spans="1:5" ht="13.5" customHeight="1">
      <c r="A13279">
        <v>173</v>
      </c>
      <c r="B13279" t="str">
        <f t="shared" si="207"/>
        <v>173---42</v>
      </c>
      <c r="C13279" t="s">
        <v>1098</v>
      </c>
      <c r="D13279" t="s">
        <v>1206</v>
      </c>
      <c r="E13279">
        <v>42</v>
      </c>
    </row>
    <row r="13280" spans="1:5" ht="13.5" customHeight="1">
      <c r="A13280">
        <v>173</v>
      </c>
      <c r="B13280" t="str">
        <f t="shared" si="207"/>
        <v>173---43</v>
      </c>
      <c r="C13280" t="s">
        <v>969</v>
      </c>
      <c r="D13280" t="s">
        <v>802</v>
      </c>
      <c r="E13280">
        <v>43</v>
      </c>
    </row>
    <row r="13281" spans="1:5" ht="13.5" customHeight="1">
      <c r="A13281">
        <v>173</v>
      </c>
      <c r="B13281" t="str">
        <f t="shared" si="207"/>
        <v>173---44</v>
      </c>
      <c r="C13281" t="s">
        <v>918</v>
      </c>
      <c r="D13281" t="s">
        <v>865</v>
      </c>
      <c r="E13281">
        <v>44</v>
      </c>
    </row>
    <row r="13282" spans="1:5" ht="13.5" customHeight="1">
      <c r="A13282">
        <v>173</v>
      </c>
      <c r="B13282" t="str">
        <f t="shared" si="207"/>
        <v>173---45</v>
      </c>
      <c r="C13282" t="s">
        <v>896</v>
      </c>
      <c r="D13282" t="s">
        <v>1202</v>
      </c>
      <c r="E13282">
        <v>45</v>
      </c>
    </row>
    <row r="13283" spans="1:5" ht="13.5" customHeight="1">
      <c r="A13283">
        <v>173</v>
      </c>
      <c r="B13283" t="str">
        <f t="shared" si="207"/>
        <v>173---46</v>
      </c>
      <c r="C13283" t="s">
        <v>6000</v>
      </c>
      <c r="D13283" t="s">
        <v>1198</v>
      </c>
      <c r="E13283">
        <v>46</v>
      </c>
    </row>
    <row r="13284" spans="1:5" ht="13.5" customHeight="1">
      <c r="A13284">
        <v>173</v>
      </c>
      <c r="B13284" t="str">
        <f t="shared" si="207"/>
        <v>173---47</v>
      </c>
      <c r="C13284" t="s">
        <v>5925</v>
      </c>
      <c r="D13284" t="s">
        <v>798</v>
      </c>
      <c r="E13284">
        <v>47</v>
      </c>
    </row>
    <row r="13285" spans="1:5" ht="13.5" customHeight="1">
      <c r="A13285">
        <v>173</v>
      </c>
      <c r="B13285" t="str">
        <f t="shared" si="207"/>
        <v>173---48</v>
      </c>
      <c r="C13285" t="s">
        <v>6001</v>
      </c>
      <c r="D13285" t="s">
        <v>956</v>
      </c>
      <c r="E13285">
        <v>48</v>
      </c>
    </row>
    <row r="13286" spans="1:5" ht="13.5" customHeight="1">
      <c r="A13286">
        <v>173</v>
      </c>
      <c r="B13286" t="str">
        <f t="shared" si="207"/>
        <v>173---49</v>
      </c>
      <c r="C13286" t="s">
        <v>5915</v>
      </c>
      <c r="D13286" t="s">
        <v>772</v>
      </c>
      <c r="E13286">
        <v>49</v>
      </c>
    </row>
    <row r="13287" spans="1:5" ht="13.5" customHeight="1">
      <c r="A13287">
        <v>173</v>
      </c>
      <c r="B13287" t="str">
        <f t="shared" si="207"/>
        <v>173---50</v>
      </c>
      <c r="C13287" t="s">
        <v>5970</v>
      </c>
      <c r="D13287" t="s">
        <v>999</v>
      </c>
      <c r="E13287">
        <v>50</v>
      </c>
    </row>
    <row r="13288" spans="1:5" ht="13.5" customHeight="1">
      <c r="A13288">
        <v>173</v>
      </c>
      <c r="B13288" t="str">
        <f t="shared" si="207"/>
        <v>173---51</v>
      </c>
      <c r="C13288" t="s">
        <v>5917</v>
      </c>
      <c r="D13288" t="s">
        <v>789</v>
      </c>
      <c r="E13288">
        <v>51</v>
      </c>
    </row>
    <row r="13289" spans="1:5" ht="13.5" customHeight="1">
      <c r="A13289">
        <v>173</v>
      </c>
      <c r="B13289" t="str">
        <f t="shared" si="207"/>
        <v>173---52</v>
      </c>
      <c r="C13289" t="s">
        <v>5918</v>
      </c>
      <c r="D13289" t="s">
        <v>770</v>
      </c>
      <c r="E13289">
        <v>52</v>
      </c>
    </row>
    <row r="13290" spans="1:5" ht="13.5" customHeight="1">
      <c r="A13290">
        <v>173</v>
      </c>
      <c r="B13290" t="str">
        <f t="shared" si="207"/>
        <v>173---53</v>
      </c>
      <c r="C13290" t="s">
        <v>5994</v>
      </c>
      <c r="D13290" t="s">
        <v>984</v>
      </c>
      <c r="E13290">
        <v>53</v>
      </c>
    </row>
    <row r="13291" spans="1:5" ht="13.5" customHeight="1">
      <c r="A13291">
        <v>173</v>
      </c>
      <c r="B13291" t="str">
        <f t="shared" si="207"/>
        <v>173---54</v>
      </c>
      <c r="C13291" t="s">
        <v>6002</v>
      </c>
      <c r="D13291" t="s">
        <v>1113</v>
      </c>
      <c r="E13291">
        <v>54</v>
      </c>
    </row>
    <row r="13292" spans="1:5" ht="13.5" customHeight="1">
      <c r="A13292">
        <v>173</v>
      </c>
      <c r="B13292" t="str">
        <f t="shared" si="207"/>
        <v>173---55</v>
      </c>
      <c r="C13292" t="s">
        <v>6003</v>
      </c>
      <c r="D13292" t="s">
        <v>1016</v>
      </c>
      <c r="E13292">
        <v>55</v>
      </c>
    </row>
    <row r="13293" spans="1:5" ht="13.5" customHeight="1">
      <c r="A13293">
        <v>173</v>
      </c>
      <c r="B13293" t="str">
        <f t="shared" si="207"/>
        <v>173---56</v>
      </c>
      <c r="C13293" t="s">
        <v>5998</v>
      </c>
      <c r="D13293" t="s">
        <v>1201</v>
      </c>
      <c r="E13293">
        <v>56</v>
      </c>
    </row>
    <row r="13294" spans="1:5" ht="13.5" customHeight="1">
      <c r="A13294">
        <v>173</v>
      </c>
      <c r="B13294" t="str">
        <f t="shared" si="207"/>
        <v>173---57</v>
      </c>
      <c r="C13294" t="s">
        <v>6004</v>
      </c>
      <c r="D13294" t="s">
        <v>960</v>
      </c>
      <c r="E13294">
        <v>57</v>
      </c>
    </row>
    <row r="13295" spans="1:5" ht="13.5" customHeight="1">
      <c r="A13295">
        <v>173</v>
      </c>
      <c r="B13295" t="str">
        <f t="shared" si="207"/>
        <v>173---58</v>
      </c>
      <c r="C13295" t="s">
        <v>5941</v>
      </c>
      <c r="D13295" t="s">
        <v>861</v>
      </c>
      <c r="E13295">
        <v>58</v>
      </c>
    </row>
    <row r="13296" spans="1:5" ht="13.5" customHeight="1">
      <c r="A13296">
        <v>173</v>
      </c>
      <c r="B13296" t="str">
        <f t="shared" si="207"/>
        <v>173---59</v>
      </c>
      <c r="C13296" t="s">
        <v>5992</v>
      </c>
      <c r="D13296" t="s">
        <v>1101</v>
      </c>
      <c r="E13296">
        <v>59</v>
      </c>
    </row>
    <row r="13297" spans="1:5" ht="13.5" customHeight="1">
      <c r="A13297">
        <v>173</v>
      </c>
      <c r="B13297" t="str">
        <f t="shared" si="207"/>
        <v>173---60</v>
      </c>
      <c r="C13297" t="s">
        <v>5923</v>
      </c>
      <c r="D13297" t="s">
        <v>766</v>
      </c>
      <c r="E13297">
        <v>60</v>
      </c>
    </row>
    <row r="13298" spans="1:5" ht="13.5" customHeight="1">
      <c r="A13298">
        <v>173</v>
      </c>
      <c r="B13298" t="str">
        <f t="shared" si="207"/>
        <v>173---61</v>
      </c>
      <c r="C13298" t="s">
        <v>5924</v>
      </c>
      <c r="D13298" t="s">
        <v>726</v>
      </c>
      <c r="E13298">
        <v>61</v>
      </c>
    </row>
    <row r="13299" spans="1:5" ht="13.5" customHeight="1">
      <c r="A13299">
        <v>173</v>
      </c>
      <c r="B13299" t="str">
        <f t="shared" si="207"/>
        <v>173---62</v>
      </c>
      <c r="C13299" t="s">
        <v>5993</v>
      </c>
      <c r="D13299" t="s">
        <v>1336</v>
      </c>
      <c r="E13299">
        <v>62</v>
      </c>
    </row>
    <row r="13300" spans="1:5" ht="13.5" customHeight="1">
      <c r="A13300">
        <v>132</v>
      </c>
      <c r="B13300" t="str">
        <f t="shared" si="207"/>
        <v>132---1</v>
      </c>
      <c r="C13300" t="s">
        <v>4216</v>
      </c>
      <c r="D13300" t="s">
        <v>760</v>
      </c>
      <c r="E13300">
        <v>1</v>
      </c>
    </row>
    <row r="13301" spans="1:5" ht="13.5" customHeight="1">
      <c r="A13301">
        <v>132</v>
      </c>
      <c r="B13301" t="str">
        <f t="shared" si="207"/>
        <v>132---2</v>
      </c>
      <c r="C13301" t="s">
        <v>4216</v>
      </c>
      <c r="D13301" t="s">
        <v>714</v>
      </c>
      <c r="E13301">
        <v>2</v>
      </c>
    </row>
    <row r="13302" spans="1:5" ht="13.5" customHeight="1">
      <c r="A13302">
        <v>132</v>
      </c>
      <c r="B13302" t="str">
        <f t="shared" si="207"/>
        <v>132---3</v>
      </c>
      <c r="C13302" t="s">
        <v>4252</v>
      </c>
      <c r="D13302" t="s">
        <v>1031</v>
      </c>
      <c r="E13302">
        <v>3</v>
      </c>
    </row>
    <row r="13303" spans="1:5" ht="13.5" customHeight="1">
      <c r="A13303">
        <v>132</v>
      </c>
      <c r="B13303" t="str">
        <f t="shared" si="207"/>
        <v>132---4</v>
      </c>
      <c r="C13303" t="s">
        <v>4269</v>
      </c>
      <c r="D13303" t="s">
        <v>928</v>
      </c>
      <c r="E13303">
        <v>4</v>
      </c>
    </row>
    <row r="13304" spans="1:5" ht="13.5" customHeight="1">
      <c r="A13304">
        <v>132</v>
      </c>
      <c r="B13304" t="str">
        <f t="shared" si="207"/>
        <v>132---5</v>
      </c>
      <c r="C13304" t="s">
        <v>4271</v>
      </c>
      <c r="D13304" t="s">
        <v>1086</v>
      </c>
      <c r="E13304">
        <v>5</v>
      </c>
    </row>
    <row r="13305" spans="1:5" ht="13.5" customHeight="1">
      <c r="A13305">
        <v>132</v>
      </c>
      <c r="B13305" t="str">
        <f t="shared" si="207"/>
        <v>132---6</v>
      </c>
      <c r="C13305" t="s">
        <v>4239</v>
      </c>
      <c r="D13305" t="s">
        <v>758</v>
      </c>
      <c r="E13305">
        <v>6</v>
      </c>
    </row>
    <row r="13306" spans="1:5" ht="13.5" customHeight="1">
      <c r="A13306">
        <v>132</v>
      </c>
      <c r="B13306" t="str">
        <f t="shared" si="207"/>
        <v>132---7</v>
      </c>
      <c r="C13306" t="s">
        <v>4228</v>
      </c>
      <c r="D13306" t="s">
        <v>1209</v>
      </c>
      <c r="E13306">
        <v>7</v>
      </c>
    </row>
    <row r="13307" spans="1:5" ht="13.5" customHeight="1">
      <c r="A13307">
        <v>132</v>
      </c>
      <c r="B13307" t="str">
        <f t="shared" si="207"/>
        <v>132---8</v>
      </c>
      <c r="C13307" t="s">
        <v>4268</v>
      </c>
      <c r="D13307" t="s">
        <v>902</v>
      </c>
      <c r="E13307">
        <v>8</v>
      </c>
    </row>
    <row r="13308" spans="1:5" ht="13.5" customHeight="1">
      <c r="A13308">
        <v>132</v>
      </c>
      <c r="B13308" t="str">
        <f t="shared" si="207"/>
        <v>132---9</v>
      </c>
      <c r="C13308" t="s">
        <v>4230</v>
      </c>
      <c r="D13308" t="s">
        <v>979</v>
      </c>
      <c r="E13308">
        <v>9</v>
      </c>
    </row>
    <row r="13309" spans="1:5" ht="13.5" customHeight="1">
      <c r="A13309">
        <v>132</v>
      </c>
      <c r="B13309" t="str">
        <f t="shared" si="207"/>
        <v>132---10</v>
      </c>
      <c r="C13309" t="s">
        <v>4244</v>
      </c>
      <c r="D13309" t="s">
        <v>908</v>
      </c>
      <c r="E13309">
        <v>10</v>
      </c>
    </row>
    <row r="13310" spans="1:5" ht="13.5" customHeight="1">
      <c r="A13310">
        <v>132</v>
      </c>
      <c r="B13310" t="str">
        <f t="shared" si="207"/>
        <v>132---11</v>
      </c>
      <c r="C13310" t="s">
        <v>4231</v>
      </c>
      <c r="D13310" t="s">
        <v>1159</v>
      </c>
      <c r="E13310">
        <v>11</v>
      </c>
    </row>
    <row r="13311" spans="1:5" ht="13.5" customHeight="1">
      <c r="A13311">
        <v>132</v>
      </c>
      <c r="B13311" t="str">
        <f t="shared" si="207"/>
        <v>132---12</v>
      </c>
      <c r="C13311" t="s">
        <v>4254</v>
      </c>
      <c r="D13311" t="s">
        <v>906</v>
      </c>
      <c r="E13311">
        <v>12</v>
      </c>
    </row>
    <row r="13312" spans="1:5" ht="13.5" customHeight="1">
      <c r="A13312">
        <v>132</v>
      </c>
      <c r="B13312" t="str">
        <f t="shared" si="207"/>
        <v>132---13</v>
      </c>
      <c r="C13312" t="s">
        <v>4233</v>
      </c>
      <c r="D13312" t="s">
        <v>880</v>
      </c>
      <c r="E13312">
        <v>13</v>
      </c>
    </row>
    <row r="13313" spans="1:5" ht="13.5" customHeight="1">
      <c r="A13313">
        <v>132</v>
      </c>
      <c r="B13313" t="str">
        <f t="shared" si="207"/>
        <v>132---14</v>
      </c>
      <c r="C13313" t="s">
        <v>4272</v>
      </c>
      <c r="D13313" t="s">
        <v>881</v>
      </c>
      <c r="E13313">
        <v>14</v>
      </c>
    </row>
    <row r="13314" spans="1:5" ht="13.5" customHeight="1">
      <c r="A13314">
        <v>132</v>
      </c>
      <c r="B13314" t="str">
        <f t="shared" si="207"/>
        <v>132---15</v>
      </c>
      <c r="C13314" t="s">
        <v>5911</v>
      </c>
      <c r="D13314" t="s">
        <v>877</v>
      </c>
      <c r="E13314">
        <v>15</v>
      </c>
    </row>
    <row r="13315" spans="1:5" ht="13.5" customHeight="1">
      <c r="A13315">
        <v>132</v>
      </c>
      <c r="B13315" t="str">
        <f t="shared" ref="B13315:B13378" si="208">A13315&amp;"---"&amp;E13315</f>
        <v>132---16</v>
      </c>
      <c r="C13315" t="s">
        <v>5911</v>
      </c>
      <c r="D13315" t="s">
        <v>900</v>
      </c>
      <c r="E13315">
        <v>16</v>
      </c>
    </row>
    <row r="13316" spans="1:5" ht="13.5" customHeight="1">
      <c r="A13316">
        <v>132</v>
      </c>
      <c r="B13316" t="str">
        <f t="shared" si="208"/>
        <v>132---17</v>
      </c>
      <c r="C13316" t="s">
        <v>5911</v>
      </c>
      <c r="D13316" t="s">
        <v>728</v>
      </c>
      <c r="E13316">
        <v>17</v>
      </c>
    </row>
    <row r="13317" spans="1:5" ht="13.5" customHeight="1">
      <c r="A13317">
        <v>132</v>
      </c>
      <c r="B13317" t="str">
        <f t="shared" si="208"/>
        <v>132---18</v>
      </c>
      <c r="C13317" t="s">
        <v>5911</v>
      </c>
      <c r="D13317" t="s">
        <v>1177</v>
      </c>
      <c r="E13317">
        <v>18</v>
      </c>
    </row>
    <row r="13318" spans="1:5" ht="13.5" customHeight="1">
      <c r="A13318">
        <v>132</v>
      </c>
      <c r="B13318" t="str">
        <f t="shared" si="208"/>
        <v>132---19</v>
      </c>
      <c r="C13318" t="s">
        <v>737</v>
      </c>
      <c r="D13318" t="s">
        <v>996</v>
      </c>
      <c r="E13318">
        <v>19</v>
      </c>
    </row>
    <row r="13319" spans="1:5" ht="13.5" customHeight="1">
      <c r="A13319">
        <v>132</v>
      </c>
      <c r="B13319" t="str">
        <f t="shared" si="208"/>
        <v>132---20</v>
      </c>
      <c r="C13319" t="s">
        <v>743</v>
      </c>
      <c r="D13319" t="s">
        <v>754</v>
      </c>
      <c r="E13319">
        <v>20</v>
      </c>
    </row>
    <row r="13320" spans="1:5" ht="13.5" customHeight="1">
      <c r="A13320">
        <v>132</v>
      </c>
      <c r="B13320" t="str">
        <f t="shared" si="208"/>
        <v>132---21</v>
      </c>
      <c r="C13320" t="s">
        <v>987</v>
      </c>
      <c r="D13320" t="s">
        <v>1263</v>
      </c>
      <c r="E13320">
        <v>21</v>
      </c>
    </row>
    <row r="13321" spans="1:5" ht="13.5" customHeight="1">
      <c r="A13321">
        <v>132</v>
      </c>
      <c r="B13321" t="str">
        <f t="shared" si="208"/>
        <v>132---22</v>
      </c>
      <c r="C13321" t="s">
        <v>989</v>
      </c>
      <c r="D13321" t="s">
        <v>738</v>
      </c>
      <c r="E13321">
        <v>22</v>
      </c>
    </row>
    <row r="13322" spans="1:5" ht="13.5" customHeight="1">
      <c r="A13322">
        <v>132</v>
      </c>
      <c r="B13322" t="str">
        <f t="shared" si="208"/>
        <v>132---23</v>
      </c>
      <c r="C13322" t="s">
        <v>747</v>
      </c>
      <c r="D13322" t="s">
        <v>1154</v>
      </c>
      <c r="E13322">
        <v>23</v>
      </c>
    </row>
    <row r="13323" spans="1:5" ht="13.5" customHeight="1">
      <c r="A13323">
        <v>132</v>
      </c>
      <c r="B13323" t="str">
        <f t="shared" si="208"/>
        <v>132---24</v>
      </c>
      <c r="C13323" t="s">
        <v>819</v>
      </c>
      <c r="D13323" t="s">
        <v>756</v>
      </c>
      <c r="E13323">
        <v>24</v>
      </c>
    </row>
    <row r="13324" spans="1:5" ht="13.5" customHeight="1">
      <c r="A13324">
        <v>132</v>
      </c>
      <c r="B13324" t="str">
        <f t="shared" si="208"/>
        <v>132---25</v>
      </c>
      <c r="C13324" t="s">
        <v>1074</v>
      </c>
      <c r="D13324" t="s">
        <v>880</v>
      </c>
      <c r="E13324">
        <v>25</v>
      </c>
    </row>
    <row r="13325" spans="1:5" ht="13.5" customHeight="1">
      <c r="A13325">
        <v>132</v>
      </c>
      <c r="B13325" t="str">
        <f t="shared" si="208"/>
        <v>132---26</v>
      </c>
      <c r="C13325" t="s">
        <v>820</v>
      </c>
      <c r="D13325" t="s">
        <v>882</v>
      </c>
      <c r="E13325">
        <v>26</v>
      </c>
    </row>
    <row r="13326" spans="1:5" ht="13.5" customHeight="1">
      <c r="A13326">
        <v>132</v>
      </c>
      <c r="B13326" t="str">
        <f t="shared" si="208"/>
        <v>132---27</v>
      </c>
      <c r="C13326" t="s">
        <v>824</v>
      </c>
      <c r="D13326" t="s">
        <v>752</v>
      </c>
      <c r="E13326">
        <v>27</v>
      </c>
    </row>
    <row r="13327" spans="1:5" ht="13.5" customHeight="1">
      <c r="A13327">
        <v>132</v>
      </c>
      <c r="B13327" t="str">
        <f t="shared" si="208"/>
        <v>132---28</v>
      </c>
      <c r="C13327" t="s">
        <v>940</v>
      </c>
      <c r="D13327" t="s">
        <v>1239</v>
      </c>
      <c r="E13327">
        <v>28</v>
      </c>
    </row>
    <row r="13328" spans="1:5" ht="13.5" customHeight="1">
      <c r="A13328">
        <v>132</v>
      </c>
      <c r="B13328" t="str">
        <f t="shared" si="208"/>
        <v>132---29</v>
      </c>
      <c r="C13328" t="s">
        <v>862</v>
      </c>
      <c r="D13328" t="s">
        <v>1261</v>
      </c>
      <c r="E13328">
        <v>29</v>
      </c>
    </row>
    <row r="13329" spans="1:5" ht="13.5" customHeight="1">
      <c r="A13329">
        <v>132</v>
      </c>
      <c r="B13329" t="str">
        <f t="shared" si="208"/>
        <v>132---30</v>
      </c>
      <c r="C13329" t="s">
        <v>763</v>
      </c>
      <c r="D13329" t="s">
        <v>1086</v>
      </c>
      <c r="E13329">
        <v>30</v>
      </c>
    </row>
    <row r="13330" spans="1:5" ht="13.5" customHeight="1">
      <c r="A13330">
        <v>132</v>
      </c>
      <c r="B13330" t="str">
        <f t="shared" si="208"/>
        <v>132---31</v>
      </c>
      <c r="C13330" t="s">
        <v>868</v>
      </c>
      <c r="D13330" t="s">
        <v>758</v>
      </c>
      <c r="E13330">
        <v>31</v>
      </c>
    </row>
    <row r="13331" spans="1:5" ht="13.5" customHeight="1">
      <c r="A13331">
        <v>132</v>
      </c>
      <c r="B13331" t="str">
        <f t="shared" si="208"/>
        <v>132---32</v>
      </c>
      <c r="C13331" t="s">
        <v>5945</v>
      </c>
      <c r="D13331" t="s">
        <v>881</v>
      </c>
      <c r="E13331">
        <v>32</v>
      </c>
    </row>
    <row r="13332" spans="1:5" ht="13.5" customHeight="1">
      <c r="A13332">
        <v>132</v>
      </c>
      <c r="B13332" t="str">
        <f t="shared" si="208"/>
        <v>132---33</v>
      </c>
      <c r="C13332" t="s">
        <v>5946</v>
      </c>
      <c r="D13332" t="s">
        <v>893</v>
      </c>
      <c r="E13332">
        <v>33</v>
      </c>
    </row>
    <row r="13333" spans="1:5" ht="13.5" customHeight="1">
      <c r="A13333">
        <v>132</v>
      </c>
      <c r="B13333" t="str">
        <f t="shared" si="208"/>
        <v>132---34</v>
      </c>
      <c r="C13333" t="s">
        <v>5915</v>
      </c>
      <c r="D13333" t="s">
        <v>772</v>
      </c>
      <c r="E13333">
        <v>34</v>
      </c>
    </row>
    <row r="13334" spans="1:5" ht="13.5" customHeight="1">
      <c r="A13334">
        <v>132</v>
      </c>
      <c r="B13334" t="str">
        <f t="shared" si="208"/>
        <v>132---35</v>
      </c>
      <c r="C13334" t="s">
        <v>5916</v>
      </c>
      <c r="D13334" t="s">
        <v>750</v>
      </c>
      <c r="E13334">
        <v>35</v>
      </c>
    </row>
    <row r="13335" spans="1:5" ht="13.5" customHeight="1">
      <c r="A13335">
        <v>132</v>
      </c>
      <c r="B13335" t="str">
        <f t="shared" si="208"/>
        <v>132---36</v>
      </c>
      <c r="C13335" t="s">
        <v>5917</v>
      </c>
      <c r="D13335" t="s">
        <v>789</v>
      </c>
      <c r="E13335">
        <v>36</v>
      </c>
    </row>
    <row r="13336" spans="1:5" ht="13.5" customHeight="1">
      <c r="A13336">
        <v>132</v>
      </c>
      <c r="B13336" t="str">
        <f t="shared" si="208"/>
        <v>132---37</v>
      </c>
      <c r="C13336" t="s">
        <v>5918</v>
      </c>
      <c r="D13336" t="s">
        <v>770</v>
      </c>
      <c r="E13336">
        <v>37</v>
      </c>
    </row>
    <row r="13337" spans="1:5" ht="13.5" customHeight="1">
      <c r="A13337">
        <v>132</v>
      </c>
      <c r="B13337" t="str">
        <f t="shared" si="208"/>
        <v>132---38</v>
      </c>
      <c r="C13337" t="s">
        <v>5972</v>
      </c>
      <c r="D13337" t="s">
        <v>979</v>
      </c>
      <c r="E13337">
        <v>38</v>
      </c>
    </row>
    <row r="13338" spans="1:5" ht="13.5" customHeight="1">
      <c r="A13338">
        <v>132</v>
      </c>
      <c r="B13338" t="str">
        <f t="shared" si="208"/>
        <v>132---39</v>
      </c>
      <c r="C13338" t="s">
        <v>5985</v>
      </c>
      <c r="D13338" t="s">
        <v>1159</v>
      </c>
      <c r="E13338">
        <v>39</v>
      </c>
    </row>
    <row r="13339" spans="1:5" ht="13.5" customHeight="1">
      <c r="A13339">
        <v>132</v>
      </c>
      <c r="B13339" t="str">
        <f t="shared" si="208"/>
        <v>132---40</v>
      </c>
      <c r="C13339" t="s">
        <v>5950</v>
      </c>
      <c r="D13339" t="s">
        <v>906</v>
      </c>
      <c r="E13339">
        <v>40</v>
      </c>
    </row>
    <row r="13340" spans="1:5" ht="13.5" customHeight="1">
      <c r="A13340">
        <v>132</v>
      </c>
      <c r="B13340" t="str">
        <f t="shared" si="208"/>
        <v>132---41</v>
      </c>
      <c r="C13340" t="s">
        <v>5927</v>
      </c>
      <c r="D13340" t="s">
        <v>1115</v>
      </c>
      <c r="E13340">
        <v>41</v>
      </c>
    </row>
    <row r="13341" spans="1:5" ht="13.5" customHeight="1">
      <c r="A13341">
        <v>132</v>
      </c>
      <c r="B13341" t="str">
        <f t="shared" si="208"/>
        <v>132---42</v>
      </c>
      <c r="C13341" t="s">
        <v>5990</v>
      </c>
      <c r="D13341" t="s">
        <v>1018</v>
      </c>
      <c r="E13341">
        <v>42</v>
      </c>
    </row>
    <row r="13342" spans="1:5" ht="13.5" customHeight="1">
      <c r="A13342">
        <v>132</v>
      </c>
      <c r="B13342" t="str">
        <f t="shared" si="208"/>
        <v>132---43</v>
      </c>
      <c r="C13342" t="s">
        <v>5955</v>
      </c>
      <c r="D13342" t="s">
        <v>889</v>
      </c>
      <c r="E13342">
        <v>43</v>
      </c>
    </row>
    <row r="13343" spans="1:5" ht="13.5" customHeight="1">
      <c r="A13343">
        <v>132</v>
      </c>
      <c r="B13343" t="str">
        <f t="shared" si="208"/>
        <v>132---44</v>
      </c>
      <c r="C13343" t="s">
        <v>6014</v>
      </c>
      <c r="D13343" t="s">
        <v>1107</v>
      </c>
      <c r="E13343">
        <v>44</v>
      </c>
    </row>
    <row r="13344" spans="1:5" ht="13.5" customHeight="1">
      <c r="A13344">
        <v>133</v>
      </c>
      <c r="B13344" t="str">
        <f t="shared" si="208"/>
        <v>133---1</v>
      </c>
      <c r="C13344" t="s">
        <v>4216</v>
      </c>
      <c r="D13344" t="s">
        <v>760</v>
      </c>
      <c r="E13344">
        <v>1</v>
      </c>
    </row>
    <row r="13345" spans="1:5" ht="13.5" customHeight="1">
      <c r="A13345">
        <v>133</v>
      </c>
      <c r="B13345" t="str">
        <f t="shared" si="208"/>
        <v>133---2</v>
      </c>
      <c r="C13345" t="s">
        <v>4216</v>
      </c>
      <c r="D13345" t="s">
        <v>714</v>
      </c>
      <c r="E13345">
        <v>2</v>
      </c>
    </row>
    <row r="13346" spans="1:5" ht="13.5" customHeight="1">
      <c r="A13346">
        <v>133</v>
      </c>
      <c r="B13346" t="str">
        <f t="shared" si="208"/>
        <v>133---3</v>
      </c>
      <c r="C13346" t="s">
        <v>4216</v>
      </c>
      <c r="D13346" t="s">
        <v>1031</v>
      </c>
      <c r="E13346">
        <v>3</v>
      </c>
    </row>
    <row r="13347" spans="1:5" ht="13.5" customHeight="1">
      <c r="A13347">
        <v>133</v>
      </c>
      <c r="B13347" t="str">
        <f t="shared" si="208"/>
        <v>133---4</v>
      </c>
      <c r="C13347" t="s">
        <v>4216</v>
      </c>
      <c r="D13347" t="s">
        <v>928</v>
      </c>
      <c r="E13347">
        <v>4</v>
      </c>
    </row>
    <row r="13348" spans="1:5" ht="13.5" customHeight="1">
      <c r="A13348">
        <v>133</v>
      </c>
      <c r="B13348" t="str">
        <f t="shared" si="208"/>
        <v>133---5</v>
      </c>
      <c r="C13348" t="s">
        <v>4271</v>
      </c>
      <c r="D13348" t="s">
        <v>1086</v>
      </c>
      <c r="E13348">
        <v>5</v>
      </c>
    </row>
    <row r="13349" spans="1:5" ht="13.5" customHeight="1">
      <c r="A13349">
        <v>133</v>
      </c>
      <c r="B13349" t="str">
        <f t="shared" si="208"/>
        <v>133---6</v>
      </c>
      <c r="C13349" t="s">
        <v>4239</v>
      </c>
      <c r="D13349" t="s">
        <v>758</v>
      </c>
      <c r="E13349">
        <v>6</v>
      </c>
    </row>
    <row r="13350" spans="1:5" ht="13.5" customHeight="1">
      <c r="A13350">
        <v>133</v>
      </c>
      <c r="B13350" t="str">
        <f t="shared" si="208"/>
        <v>133---7</v>
      </c>
      <c r="C13350" t="s">
        <v>4228</v>
      </c>
      <c r="D13350" t="s">
        <v>1209</v>
      </c>
      <c r="E13350">
        <v>7</v>
      </c>
    </row>
    <row r="13351" spans="1:5" ht="13.5" customHeight="1">
      <c r="A13351">
        <v>133</v>
      </c>
      <c r="B13351" t="str">
        <f t="shared" si="208"/>
        <v>133---8</v>
      </c>
      <c r="C13351" t="s">
        <v>4268</v>
      </c>
      <c r="D13351" t="s">
        <v>902</v>
      </c>
      <c r="E13351">
        <v>8</v>
      </c>
    </row>
    <row r="13352" spans="1:5" ht="13.5" customHeight="1">
      <c r="A13352">
        <v>133</v>
      </c>
      <c r="B13352" t="str">
        <f t="shared" si="208"/>
        <v>133---9</v>
      </c>
      <c r="C13352" t="s">
        <v>4276</v>
      </c>
      <c r="D13352" t="s">
        <v>979</v>
      </c>
      <c r="E13352">
        <v>9</v>
      </c>
    </row>
    <row r="13353" spans="1:5" ht="13.5" customHeight="1">
      <c r="A13353">
        <v>133</v>
      </c>
      <c r="B13353" t="str">
        <f t="shared" si="208"/>
        <v>133---10</v>
      </c>
      <c r="C13353" t="s">
        <v>4227</v>
      </c>
      <c r="D13353" t="s">
        <v>908</v>
      </c>
      <c r="E13353">
        <v>10</v>
      </c>
    </row>
    <row r="13354" spans="1:5" ht="13.5" customHeight="1">
      <c r="A13354">
        <v>133</v>
      </c>
      <c r="B13354" t="str">
        <f t="shared" si="208"/>
        <v>133---11</v>
      </c>
      <c r="C13354" t="s">
        <v>4264</v>
      </c>
      <c r="D13354" t="s">
        <v>1159</v>
      </c>
      <c r="E13354">
        <v>11</v>
      </c>
    </row>
    <row r="13355" spans="1:5" ht="13.5" customHeight="1">
      <c r="A13355">
        <v>133</v>
      </c>
      <c r="B13355" t="str">
        <f t="shared" si="208"/>
        <v>133---12</v>
      </c>
      <c r="C13355" t="s">
        <v>4272</v>
      </c>
      <c r="D13355" t="s">
        <v>906</v>
      </c>
      <c r="E13355">
        <v>12</v>
      </c>
    </row>
    <row r="13356" spans="1:5" ht="13.5" customHeight="1">
      <c r="A13356">
        <v>133</v>
      </c>
      <c r="B13356" t="str">
        <f t="shared" si="208"/>
        <v>133---13</v>
      </c>
      <c r="C13356" t="s">
        <v>4245</v>
      </c>
      <c r="D13356" t="s">
        <v>880</v>
      </c>
      <c r="E13356">
        <v>13</v>
      </c>
    </row>
    <row r="13357" spans="1:5" ht="13.5" customHeight="1">
      <c r="A13357">
        <v>133</v>
      </c>
      <c r="B13357" t="str">
        <f t="shared" si="208"/>
        <v>133---14</v>
      </c>
      <c r="C13357" t="s">
        <v>4257</v>
      </c>
      <c r="D13357" t="s">
        <v>881</v>
      </c>
      <c r="E13357">
        <v>14</v>
      </c>
    </row>
    <row r="13358" spans="1:5" ht="13.5" customHeight="1">
      <c r="A13358">
        <v>133</v>
      </c>
      <c r="B13358" t="str">
        <f t="shared" si="208"/>
        <v>133---15</v>
      </c>
      <c r="C13358" t="s">
        <v>737</v>
      </c>
      <c r="D13358" t="s">
        <v>996</v>
      </c>
      <c r="E13358">
        <v>15</v>
      </c>
    </row>
    <row r="13359" spans="1:5" ht="13.5" customHeight="1">
      <c r="A13359">
        <v>133</v>
      </c>
      <c r="B13359" t="str">
        <f t="shared" si="208"/>
        <v>133---16</v>
      </c>
      <c r="C13359" t="s">
        <v>743</v>
      </c>
      <c r="D13359" t="s">
        <v>754</v>
      </c>
      <c r="E13359">
        <v>16</v>
      </c>
    </row>
    <row r="13360" spans="1:5" ht="13.5" customHeight="1">
      <c r="A13360">
        <v>133</v>
      </c>
      <c r="B13360" t="str">
        <f t="shared" si="208"/>
        <v>133---17</v>
      </c>
      <c r="C13360" t="s">
        <v>987</v>
      </c>
      <c r="D13360" t="s">
        <v>1263</v>
      </c>
      <c r="E13360">
        <v>17</v>
      </c>
    </row>
    <row r="13361" spans="1:5" ht="13.5" customHeight="1">
      <c r="A13361">
        <v>133</v>
      </c>
      <c r="B13361" t="str">
        <f t="shared" si="208"/>
        <v>133---18</v>
      </c>
      <c r="C13361" t="s">
        <v>989</v>
      </c>
      <c r="D13361" t="s">
        <v>738</v>
      </c>
      <c r="E13361">
        <v>18</v>
      </c>
    </row>
    <row r="13362" spans="1:5" ht="13.5" customHeight="1">
      <c r="A13362">
        <v>133</v>
      </c>
      <c r="B13362" t="str">
        <f t="shared" si="208"/>
        <v>133---19</v>
      </c>
      <c r="C13362" t="s">
        <v>747</v>
      </c>
      <c r="D13362" t="s">
        <v>1154</v>
      </c>
      <c r="E13362">
        <v>19</v>
      </c>
    </row>
    <row r="13363" spans="1:5" ht="13.5" customHeight="1">
      <c r="A13363">
        <v>133</v>
      </c>
      <c r="B13363" t="str">
        <f t="shared" si="208"/>
        <v>133---20</v>
      </c>
      <c r="C13363" t="s">
        <v>819</v>
      </c>
      <c r="D13363" t="s">
        <v>756</v>
      </c>
      <c r="E13363">
        <v>20</v>
      </c>
    </row>
    <row r="13364" spans="1:5" ht="13.5" customHeight="1">
      <c r="A13364">
        <v>133</v>
      </c>
      <c r="B13364" t="str">
        <f t="shared" si="208"/>
        <v>133---21</v>
      </c>
      <c r="C13364" t="s">
        <v>1074</v>
      </c>
      <c r="D13364" t="s">
        <v>880</v>
      </c>
      <c r="E13364">
        <v>21</v>
      </c>
    </row>
    <row r="13365" spans="1:5" ht="13.5" customHeight="1">
      <c r="A13365">
        <v>133</v>
      </c>
      <c r="B13365" t="str">
        <f t="shared" si="208"/>
        <v>133---22</v>
      </c>
      <c r="C13365" t="s">
        <v>820</v>
      </c>
      <c r="D13365" t="s">
        <v>882</v>
      </c>
      <c r="E13365">
        <v>22</v>
      </c>
    </row>
    <row r="13366" spans="1:5" ht="13.5" customHeight="1">
      <c r="A13366">
        <v>133</v>
      </c>
      <c r="B13366" t="str">
        <f t="shared" si="208"/>
        <v>133---23</v>
      </c>
      <c r="C13366" t="s">
        <v>824</v>
      </c>
      <c r="D13366" t="s">
        <v>752</v>
      </c>
      <c r="E13366">
        <v>23</v>
      </c>
    </row>
    <row r="13367" spans="1:5" ht="13.5" customHeight="1">
      <c r="A13367">
        <v>133</v>
      </c>
      <c r="B13367" t="str">
        <f t="shared" si="208"/>
        <v>133---24</v>
      </c>
      <c r="C13367" t="s">
        <v>940</v>
      </c>
      <c r="D13367" t="s">
        <v>1239</v>
      </c>
      <c r="E13367">
        <v>24</v>
      </c>
    </row>
    <row r="13368" spans="1:5" ht="13.5" customHeight="1">
      <c r="A13368">
        <v>133</v>
      </c>
      <c r="B13368" t="str">
        <f t="shared" si="208"/>
        <v>133---25</v>
      </c>
      <c r="C13368" t="s">
        <v>862</v>
      </c>
      <c r="D13368" t="s">
        <v>1261</v>
      </c>
      <c r="E13368">
        <v>25</v>
      </c>
    </row>
    <row r="13369" spans="1:5" ht="13.5" customHeight="1">
      <c r="A13369">
        <v>133</v>
      </c>
      <c r="B13369" t="str">
        <f t="shared" si="208"/>
        <v>133---26</v>
      </c>
      <c r="C13369" t="s">
        <v>763</v>
      </c>
      <c r="D13369" t="s">
        <v>1086</v>
      </c>
      <c r="E13369">
        <v>26</v>
      </c>
    </row>
    <row r="13370" spans="1:5" ht="13.5" customHeight="1">
      <c r="A13370">
        <v>133</v>
      </c>
      <c r="B13370" t="str">
        <f t="shared" si="208"/>
        <v>133---27</v>
      </c>
      <c r="C13370" t="s">
        <v>868</v>
      </c>
      <c r="D13370" t="s">
        <v>758</v>
      </c>
      <c r="E13370">
        <v>27</v>
      </c>
    </row>
    <row r="13371" spans="1:5" ht="13.5" customHeight="1">
      <c r="A13371">
        <v>133</v>
      </c>
      <c r="B13371" t="str">
        <f t="shared" si="208"/>
        <v>133---28</v>
      </c>
      <c r="C13371" t="s">
        <v>969</v>
      </c>
      <c r="D13371" t="s">
        <v>802</v>
      </c>
      <c r="E13371">
        <v>28</v>
      </c>
    </row>
    <row r="13372" spans="1:5" ht="13.5" customHeight="1">
      <c r="A13372">
        <v>133</v>
      </c>
      <c r="B13372" t="str">
        <f t="shared" si="208"/>
        <v>133---29</v>
      </c>
      <c r="C13372" t="s">
        <v>5945</v>
      </c>
      <c r="D13372" t="s">
        <v>881</v>
      </c>
      <c r="E13372">
        <v>29</v>
      </c>
    </row>
    <row r="13373" spans="1:5" ht="13.5" customHeight="1">
      <c r="A13373">
        <v>133</v>
      </c>
      <c r="B13373" t="str">
        <f t="shared" si="208"/>
        <v>133---30</v>
      </c>
      <c r="C13373" t="s">
        <v>5946</v>
      </c>
      <c r="D13373" t="s">
        <v>893</v>
      </c>
      <c r="E13373">
        <v>30</v>
      </c>
    </row>
    <row r="13374" spans="1:5" ht="13.5" customHeight="1">
      <c r="A13374">
        <v>133</v>
      </c>
      <c r="B13374" t="str">
        <f t="shared" si="208"/>
        <v>133---31</v>
      </c>
      <c r="C13374" t="s">
        <v>5915</v>
      </c>
      <c r="D13374" t="s">
        <v>772</v>
      </c>
      <c r="E13374">
        <v>31</v>
      </c>
    </row>
    <row r="13375" spans="1:5" ht="13.5" customHeight="1">
      <c r="A13375">
        <v>133</v>
      </c>
      <c r="B13375" t="str">
        <f t="shared" si="208"/>
        <v>133---32</v>
      </c>
      <c r="C13375" t="s">
        <v>5916</v>
      </c>
      <c r="D13375" t="s">
        <v>750</v>
      </c>
      <c r="E13375">
        <v>32</v>
      </c>
    </row>
    <row r="13376" spans="1:5" ht="13.5" customHeight="1">
      <c r="A13376">
        <v>133</v>
      </c>
      <c r="B13376" t="str">
        <f t="shared" si="208"/>
        <v>133---33</v>
      </c>
      <c r="C13376" t="s">
        <v>5917</v>
      </c>
      <c r="D13376" t="s">
        <v>789</v>
      </c>
      <c r="E13376">
        <v>33</v>
      </c>
    </row>
    <row r="13377" spans="1:5" ht="13.5" customHeight="1">
      <c r="A13377">
        <v>133</v>
      </c>
      <c r="B13377" t="str">
        <f t="shared" si="208"/>
        <v>133---34</v>
      </c>
      <c r="C13377" t="s">
        <v>5918</v>
      </c>
      <c r="D13377" t="s">
        <v>770</v>
      </c>
      <c r="E13377">
        <v>34</v>
      </c>
    </row>
    <row r="13378" spans="1:5" ht="13.5" customHeight="1">
      <c r="A13378">
        <v>133</v>
      </c>
      <c r="B13378" t="str">
        <f t="shared" si="208"/>
        <v>133---35</v>
      </c>
      <c r="C13378" t="s">
        <v>5972</v>
      </c>
      <c r="D13378" t="s">
        <v>979</v>
      </c>
      <c r="E13378">
        <v>35</v>
      </c>
    </row>
    <row r="13379" spans="1:5" ht="13.5" customHeight="1">
      <c r="A13379">
        <v>133</v>
      </c>
      <c r="B13379" t="str">
        <f t="shared" ref="B13379:B13442" si="209">A13379&amp;"---"&amp;E13379</f>
        <v>133---36</v>
      </c>
      <c r="C13379" t="s">
        <v>5985</v>
      </c>
      <c r="D13379" t="s">
        <v>1159</v>
      </c>
      <c r="E13379">
        <v>36</v>
      </c>
    </row>
    <row r="13380" spans="1:5" ht="13.5" customHeight="1">
      <c r="A13380">
        <v>133</v>
      </c>
      <c r="B13380" t="str">
        <f t="shared" si="209"/>
        <v>133---37</v>
      </c>
      <c r="C13380" t="s">
        <v>5950</v>
      </c>
      <c r="D13380" t="s">
        <v>906</v>
      </c>
      <c r="E13380">
        <v>37</v>
      </c>
    </row>
    <row r="13381" spans="1:5" ht="13.5" customHeight="1">
      <c r="A13381">
        <v>133</v>
      </c>
      <c r="B13381" t="str">
        <f t="shared" si="209"/>
        <v>133---38</v>
      </c>
      <c r="C13381" t="s">
        <v>5927</v>
      </c>
      <c r="D13381" t="s">
        <v>1115</v>
      </c>
      <c r="E13381">
        <v>38</v>
      </c>
    </row>
    <row r="13382" spans="1:5" ht="13.5" customHeight="1">
      <c r="A13382">
        <v>133</v>
      </c>
      <c r="B13382" t="str">
        <f t="shared" si="209"/>
        <v>133---39</v>
      </c>
      <c r="C13382" t="s">
        <v>5922</v>
      </c>
      <c r="D13382" t="s">
        <v>787</v>
      </c>
      <c r="E13382">
        <v>39</v>
      </c>
    </row>
    <row r="13383" spans="1:5" ht="13.5" customHeight="1">
      <c r="A13383">
        <v>133</v>
      </c>
      <c r="B13383" t="str">
        <f t="shared" si="209"/>
        <v>133---40</v>
      </c>
      <c r="C13383" t="s">
        <v>5987</v>
      </c>
      <c r="D13383" t="s">
        <v>1249</v>
      </c>
      <c r="E13383">
        <v>40</v>
      </c>
    </row>
    <row r="13384" spans="1:5" ht="13.5" customHeight="1">
      <c r="A13384">
        <v>133</v>
      </c>
      <c r="B13384" t="str">
        <f t="shared" si="209"/>
        <v>133---41</v>
      </c>
      <c r="C13384" t="s">
        <v>5990</v>
      </c>
      <c r="D13384" t="s">
        <v>1018</v>
      </c>
      <c r="E13384">
        <v>41</v>
      </c>
    </row>
    <row r="13385" spans="1:5" ht="13.5" customHeight="1">
      <c r="A13385">
        <v>133</v>
      </c>
      <c r="B13385" t="str">
        <f t="shared" si="209"/>
        <v>133---42</v>
      </c>
      <c r="C13385" t="s">
        <v>5955</v>
      </c>
      <c r="D13385" t="s">
        <v>889</v>
      </c>
      <c r="E13385">
        <v>42</v>
      </c>
    </row>
    <row r="13386" spans="1:5" ht="13.5" customHeight="1">
      <c r="A13386">
        <v>133</v>
      </c>
      <c r="B13386" t="str">
        <f t="shared" si="209"/>
        <v>133---43</v>
      </c>
      <c r="C13386" t="s">
        <v>6014</v>
      </c>
      <c r="D13386" t="s">
        <v>1107</v>
      </c>
      <c r="E13386">
        <v>43</v>
      </c>
    </row>
    <row r="13387" spans="1:5" ht="13.5" customHeight="1">
      <c r="A13387">
        <v>134</v>
      </c>
      <c r="B13387" t="str">
        <f t="shared" si="209"/>
        <v>134---1</v>
      </c>
      <c r="C13387" t="s">
        <v>4234</v>
      </c>
      <c r="D13387" t="s">
        <v>1340</v>
      </c>
      <c r="E13387">
        <v>1</v>
      </c>
    </row>
    <row r="13388" spans="1:5" ht="13.5" customHeight="1">
      <c r="A13388">
        <v>134</v>
      </c>
      <c r="B13388" t="str">
        <f t="shared" si="209"/>
        <v>134---2</v>
      </c>
      <c r="C13388" t="s">
        <v>4216</v>
      </c>
      <c r="D13388" t="s">
        <v>1340</v>
      </c>
      <c r="E13388">
        <v>2</v>
      </c>
    </row>
    <row r="13389" spans="1:5" ht="13.5" customHeight="1">
      <c r="A13389">
        <v>134</v>
      </c>
      <c r="B13389" t="str">
        <f t="shared" si="209"/>
        <v>134---3</v>
      </c>
      <c r="C13389" t="s">
        <v>4216</v>
      </c>
      <c r="D13389" t="s">
        <v>1035</v>
      </c>
      <c r="E13389">
        <v>3</v>
      </c>
    </row>
    <row r="13390" spans="1:5" ht="13.5" customHeight="1">
      <c r="A13390">
        <v>134</v>
      </c>
      <c r="B13390" t="str">
        <f t="shared" si="209"/>
        <v>134---4</v>
      </c>
      <c r="C13390" t="s">
        <v>4216</v>
      </c>
      <c r="D13390" t="s">
        <v>760</v>
      </c>
      <c r="E13390">
        <v>4</v>
      </c>
    </row>
    <row r="13391" spans="1:5" ht="13.5" customHeight="1">
      <c r="A13391">
        <v>134</v>
      </c>
      <c r="B13391" t="str">
        <f t="shared" si="209"/>
        <v>134---5</v>
      </c>
      <c r="C13391" t="s">
        <v>4216</v>
      </c>
      <c r="D13391" t="s">
        <v>714</v>
      </c>
      <c r="E13391">
        <v>5</v>
      </c>
    </row>
    <row r="13392" spans="1:5" ht="13.5" customHeight="1">
      <c r="A13392">
        <v>134</v>
      </c>
      <c r="B13392" t="str">
        <f t="shared" si="209"/>
        <v>134---6</v>
      </c>
      <c r="C13392" t="s">
        <v>4216</v>
      </c>
      <c r="D13392" t="s">
        <v>1031</v>
      </c>
      <c r="E13392">
        <v>6</v>
      </c>
    </row>
    <row r="13393" spans="1:5" ht="13.5" customHeight="1">
      <c r="A13393">
        <v>134</v>
      </c>
      <c r="B13393" t="str">
        <f t="shared" si="209"/>
        <v>134---7</v>
      </c>
      <c r="C13393" t="s">
        <v>4216</v>
      </c>
      <c r="D13393" t="s">
        <v>928</v>
      </c>
      <c r="E13393">
        <v>7</v>
      </c>
    </row>
    <row r="13394" spans="1:5" ht="13.5" customHeight="1">
      <c r="A13394">
        <v>134</v>
      </c>
      <c r="B13394" t="str">
        <f t="shared" si="209"/>
        <v>134---8</v>
      </c>
      <c r="C13394" t="s">
        <v>4271</v>
      </c>
      <c r="D13394" t="s">
        <v>1086</v>
      </c>
      <c r="E13394">
        <v>8</v>
      </c>
    </row>
    <row r="13395" spans="1:5" ht="13.5" customHeight="1">
      <c r="A13395">
        <v>134</v>
      </c>
      <c r="B13395" t="str">
        <f t="shared" si="209"/>
        <v>134---9</v>
      </c>
      <c r="C13395" t="s">
        <v>4239</v>
      </c>
      <c r="D13395" t="s">
        <v>758</v>
      </c>
      <c r="E13395">
        <v>9</v>
      </c>
    </row>
    <row r="13396" spans="1:5" ht="13.5" customHeight="1">
      <c r="A13396">
        <v>134</v>
      </c>
      <c r="B13396" t="str">
        <f t="shared" si="209"/>
        <v>134---10</v>
      </c>
      <c r="C13396" t="s">
        <v>4228</v>
      </c>
      <c r="D13396" t="s">
        <v>1209</v>
      </c>
      <c r="E13396">
        <v>10</v>
      </c>
    </row>
    <row r="13397" spans="1:5" ht="13.5" customHeight="1">
      <c r="A13397">
        <v>134</v>
      </c>
      <c r="B13397" t="str">
        <f t="shared" si="209"/>
        <v>134---11</v>
      </c>
      <c r="C13397" t="s">
        <v>4268</v>
      </c>
      <c r="D13397" t="s">
        <v>902</v>
      </c>
      <c r="E13397">
        <v>11</v>
      </c>
    </row>
    <row r="13398" spans="1:5" ht="13.5" customHeight="1">
      <c r="A13398">
        <v>134</v>
      </c>
      <c r="B13398" t="str">
        <f t="shared" si="209"/>
        <v>134---12</v>
      </c>
      <c r="C13398" t="s">
        <v>4276</v>
      </c>
      <c r="D13398" t="s">
        <v>979</v>
      </c>
      <c r="E13398">
        <v>12</v>
      </c>
    </row>
    <row r="13399" spans="1:5" ht="13.5" customHeight="1">
      <c r="A13399">
        <v>134</v>
      </c>
      <c r="B13399" t="str">
        <f t="shared" si="209"/>
        <v>134---13</v>
      </c>
      <c r="C13399" t="s">
        <v>4232</v>
      </c>
      <c r="D13399" t="s">
        <v>908</v>
      </c>
      <c r="E13399">
        <v>13</v>
      </c>
    </row>
    <row r="13400" spans="1:5" ht="13.5" customHeight="1">
      <c r="A13400">
        <v>134</v>
      </c>
      <c r="B13400" t="str">
        <f t="shared" si="209"/>
        <v>134---14</v>
      </c>
      <c r="C13400" t="s">
        <v>4242</v>
      </c>
      <c r="D13400" t="s">
        <v>1159</v>
      </c>
      <c r="E13400">
        <v>14</v>
      </c>
    </row>
    <row r="13401" spans="1:5" ht="13.5" customHeight="1">
      <c r="A13401">
        <v>134</v>
      </c>
      <c r="B13401" t="str">
        <f t="shared" si="209"/>
        <v>134---15</v>
      </c>
      <c r="C13401" t="s">
        <v>4245</v>
      </c>
      <c r="D13401" t="s">
        <v>906</v>
      </c>
      <c r="E13401">
        <v>15</v>
      </c>
    </row>
    <row r="13402" spans="1:5" ht="13.5" customHeight="1">
      <c r="A13402">
        <v>134</v>
      </c>
      <c r="B13402" t="str">
        <f t="shared" si="209"/>
        <v>134---16</v>
      </c>
      <c r="C13402" t="s">
        <v>4249</v>
      </c>
      <c r="D13402" t="s">
        <v>880</v>
      </c>
      <c r="E13402">
        <v>16</v>
      </c>
    </row>
    <row r="13403" spans="1:5" ht="13.5" customHeight="1">
      <c r="A13403">
        <v>134</v>
      </c>
      <c r="B13403" t="str">
        <f t="shared" si="209"/>
        <v>134---17</v>
      </c>
      <c r="C13403" t="s">
        <v>4290</v>
      </c>
      <c r="D13403" t="s">
        <v>881</v>
      </c>
      <c r="E13403">
        <v>17</v>
      </c>
    </row>
    <row r="13404" spans="1:5" ht="13.5" customHeight="1">
      <c r="A13404">
        <v>134</v>
      </c>
      <c r="B13404" t="str">
        <f t="shared" si="209"/>
        <v>134---18</v>
      </c>
      <c r="C13404" t="s">
        <v>5928</v>
      </c>
      <c r="D13404" t="s">
        <v>1254</v>
      </c>
      <c r="E13404">
        <v>18</v>
      </c>
    </row>
    <row r="13405" spans="1:5" ht="13.5" customHeight="1">
      <c r="A13405">
        <v>134</v>
      </c>
      <c r="B13405" t="str">
        <f t="shared" si="209"/>
        <v>134---19</v>
      </c>
      <c r="C13405" t="s">
        <v>727</v>
      </c>
      <c r="D13405" t="s">
        <v>1308</v>
      </c>
      <c r="E13405">
        <v>19</v>
      </c>
    </row>
    <row r="13406" spans="1:5" ht="13.5" customHeight="1">
      <c r="A13406">
        <v>134</v>
      </c>
      <c r="B13406" t="str">
        <f t="shared" si="209"/>
        <v>134---20</v>
      </c>
      <c r="C13406" t="s">
        <v>1072</v>
      </c>
      <c r="D13406" t="s">
        <v>1220</v>
      </c>
      <c r="E13406">
        <v>20</v>
      </c>
    </row>
    <row r="13407" spans="1:5" ht="13.5" customHeight="1">
      <c r="A13407">
        <v>134</v>
      </c>
      <c r="B13407" t="str">
        <f t="shared" si="209"/>
        <v>134---21</v>
      </c>
      <c r="C13407" t="s">
        <v>1017</v>
      </c>
      <c r="D13407" t="s">
        <v>796</v>
      </c>
      <c r="E13407">
        <v>21</v>
      </c>
    </row>
    <row r="13408" spans="1:5" ht="13.5" customHeight="1">
      <c r="A13408">
        <v>134</v>
      </c>
      <c r="B13408" t="str">
        <f t="shared" si="209"/>
        <v>134---22</v>
      </c>
      <c r="C13408" t="s">
        <v>731</v>
      </c>
      <c r="D13408" t="s">
        <v>800</v>
      </c>
      <c r="E13408">
        <v>22</v>
      </c>
    </row>
    <row r="13409" spans="1:5" ht="13.5" customHeight="1">
      <c r="A13409">
        <v>134</v>
      </c>
      <c r="B13409" t="str">
        <f t="shared" si="209"/>
        <v>134---23</v>
      </c>
      <c r="C13409" t="s">
        <v>797</v>
      </c>
      <c r="D13409" t="s">
        <v>1081</v>
      </c>
      <c r="E13409">
        <v>23</v>
      </c>
    </row>
    <row r="13410" spans="1:5" ht="13.5" customHeight="1">
      <c r="A13410">
        <v>134</v>
      </c>
      <c r="B13410" t="str">
        <f t="shared" si="209"/>
        <v>134---24</v>
      </c>
      <c r="C13410" t="s">
        <v>737</v>
      </c>
      <c r="D13410" t="s">
        <v>996</v>
      </c>
      <c r="E13410">
        <v>24</v>
      </c>
    </row>
    <row r="13411" spans="1:5" ht="13.5" customHeight="1">
      <c r="A13411">
        <v>134</v>
      </c>
      <c r="B13411" t="str">
        <f t="shared" si="209"/>
        <v>134---25</v>
      </c>
      <c r="C13411" t="s">
        <v>743</v>
      </c>
      <c r="D13411" t="s">
        <v>754</v>
      </c>
      <c r="E13411">
        <v>25</v>
      </c>
    </row>
    <row r="13412" spans="1:5" ht="13.5" customHeight="1">
      <c r="A13412">
        <v>134</v>
      </c>
      <c r="B13412" t="str">
        <f t="shared" si="209"/>
        <v>134---26</v>
      </c>
      <c r="C13412" t="s">
        <v>745</v>
      </c>
      <c r="D13412" t="s">
        <v>837</v>
      </c>
      <c r="E13412">
        <v>26</v>
      </c>
    </row>
    <row r="13413" spans="1:5" ht="13.5" customHeight="1">
      <c r="A13413">
        <v>134</v>
      </c>
      <c r="B13413" t="str">
        <f t="shared" si="209"/>
        <v>134---27</v>
      </c>
      <c r="C13413" t="s">
        <v>987</v>
      </c>
      <c r="D13413" t="s">
        <v>1263</v>
      </c>
      <c r="E13413">
        <v>27</v>
      </c>
    </row>
    <row r="13414" spans="1:5" ht="13.5" customHeight="1">
      <c r="A13414">
        <v>134</v>
      </c>
      <c r="B13414" t="str">
        <f t="shared" si="209"/>
        <v>134---28</v>
      </c>
      <c r="C13414" t="s">
        <v>989</v>
      </c>
      <c r="D13414" t="s">
        <v>738</v>
      </c>
      <c r="E13414">
        <v>28</v>
      </c>
    </row>
    <row r="13415" spans="1:5" ht="13.5" customHeight="1">
      <c r="A13415">
        <v>134</v>
      </c>
      <c r="B13415" t="str">
        <f t="shared" si="209"/>
        <v>134---29</v>
      </c>
      <c r="C13415" t="s">
        <v>747</v>
      </c>
      <c r="D13415" t="s">
        <v>1154</v>
      </c>
      <c r="E13415">
        <v>29</v>
      </c>
    </row>
    <row r="13416" spans="1:5" ht="13.5" customHeight="1">
      <c r="A13416">
        <v>134</v>
      </c>
      <c r="B13416" t="str">
        <f t="shared" si="209"/>
        <v>134---30</v>
      </c>
      <c r="C13416" t="s">
        <v>819</v>
      </c>
      <c r="D13416" t="s">
        <v>756</v>
      </c>
      <c r="E13416">
        <v>30</v>
      </c>
    </row>
    <row r="13417" spans="1:5" ht="13.5" customHeight="1">
      <c r="A13417">
        <v>134</v>
      </c>
      <c r="B13417" t="str">
        <f t="shared" si="209"/>
        <v>134---31</v>
      </c>
      <c r="C13417" t="s">
        <v>1074</v>
      </c>
      <c r="D13417" t="s">
        <v>880</v>
      </c>
      <c r="E13417">
        <v>31</v>
      </c>
    </row>
    <row r="13418" spans="1:5" ht="13.5" customHeight="1">
      <c r="A13418">
        <v>134</v>
      </c>
      <c r="B13418" t="str">
        <f t="shared" si="209"/>
        <v>134---32</v>
      </c>
      <c r="C13418" t="s">
        <v>820</v>
      </c>
      <c r="D13418" t="s">
        <v>882</v>
      </c>
      <c r="E13418">
        <v>32</v>
      </c>
    </row>
    <row r="13419" spans="1:5" ht="13.5" customHeight="1">
      <c r="A13419">
        <v>134</v>
      </c>
      <c r="B13419" t="str">
        <f t="shared" si="209"/>
        <v>134---33</v>
      </c>
      <c r="C13419" t="s">
        <v>824</v>
      </c>
      <c r="D13419" t="s">
        <v>752</v>
      </c>
      <c r="E13419">
        <v>33</v>
      </c>
    </row>
    <row r="13420" spans="1:5" ht="13.5" customHeight="1">
      <c r="A13420">
        <v>134</v>
      </c>
      <c r="B13420" t="str">
        <f t="shared" si="209"/>
        <v>134---34</v>
      </c>
      <c r="C13420" t="s">
        <v>828</v>
      </c>
      <c r="D13420" t="s">
        <v>818</v>
      </c>
      <c r="E13420">
        <v>34</v>
      </c>
    </row>
    <row r="13421" spans="1:5" ht="13.5" customHeight="1">
      <c r="A13421">
        <v>134</v>
      </c>
      <c r="B13421" t="str">
        <f t="shared" si="209"/>
        <v>134---35</v>
      </c>
      <c r="C13421" t="s">
        <v>757</v>
      </c>
      <c r="D13421" t="s">
        <v>1272</v>
      </c>
      <c r="E13421">
        <v>35</v>
      </c>
    </row>
    <row r="13422" spans="1:5" ht="13.5" customHeight="1">
      <c r="A13422">
        <v>134</v>
      </c>
      <c r="B13422" t="str">
        <f t="shared" si="209"/>
        <v>134---36</v>
      </c>
      <c r="C13422" t="s">
        <v>940</v>
      </c>
      <c r="D13422" t="s">
        <v>1239</v>
      </c>
      <c r="E13422">
        <v>36</v>
      </c>
    </row>
    <row r="13423" spans="1:5" ht="13.5" customHeight="1">
      <c r="A13423">
        <v>134</v>
      </c>
      <c r="B13423" t="str">
        <f t="shared" si="209"/>
        <v>134---37</v>
      </c>
      <c r="C13423" t="s">
        <v>759</v>
      </c>
      <c r="D13423" t="s">
        <v>823</v>
      </c>
      <c r="E13423">
        <v>37</v>
      </c>
    </row>
    <row r="13424" spans="1:5" ht="13.5" customHeight="1">
      <c r="A13424">
        <v>134</v>
      </c>
      <c r="B13424" t="str">
        <f t="shared" si="209"/>
        <v>134---38</v>
      </c>
      <c r="C13424" t="s">
        <v>862</v>
      </c>
      <c r="D13424" t="s">
        <v>1261</v>
      </c>
      <c r="E13424">
        <v>38</v>
      </c>
    </row>
    <row r="13425" spans="1:5" ht="13.5" customHeight="1">
      <c r="A13425">
        <v>134</v>
      </c>
      <c r="B13425" t="str">
        <f t="shared" si="209"/>
        <v>134---39</v>
      </c>
      <c r="C13425" t="s">
        <v>763</v>
      </c>
      <c r="D13425" t="s">
        <v>1086</v>
      </c>
      <c r="E13425">
        <v>39</v>
      </c>
    </row>
    <row r="13426" spans="1:5" ht="13.5" customHeight="1">
      <c r="A13426">
        <v>134</v>
      </c>
      <c r="B13426" t="str">
        <f t="shared" si="209"/>
        <v>134---40</v>
      </c>
      <c r="C13426" t="s">
        <v>991</v>
      </c>
      <c r="D13426" t="s">
        <v>966</v>
      </c>
      <c r="E13426">
        <v>40</v>
      </c>
    </row>
    <row r="13427" spans="1:5" ht="13.5" customHeight="1">
      <c r="A13427">
        <v>134</v>
      </c>
      <c r="B13427" t="str">
        <f t="shared" si="209"/>
        <v>134---41</v>
      </c>
      <c r="C13427" t="s">
        <v>866</v>
      </c>
      <c r="D13427" t="s">
        <v>831</v>
      </c>
      <c r="E13427">
        <v>41</v>
      </c>
    </row>
    <row r="13428" spans="1:5" ht="13.5" customHeight="1">
      <c r="A13428">
        <v>134</v>
      </c>
      <c r="B13428" t="str">
        <f t="shared" si="209"/>
        <v>134---42</v>
      </c>
      <c r="C13428" t="s">
        <v>1009</v>
      </c>
      <c r="D13428" t="s">
        <v>1340</v>
      </c>
      <c r="E13428">
        <v>42</v>
      </c>
    </row>
    <row r="13429" spans="1:5" ht="13.5" customHeight="1">
      <c r="A13429">
        <v>134</v>
      </c>
      <c r="B13429" t="str">
        <f t="shared" si="209"/>
        <v>134---43</v>
      </c>
      <c r="C13429" t="s">
        <v>892</v>
      </c>
      <c r="D13429" t="s">
        <v>730</v>
      </c>
      <c r="E13429">
        <v>43</v>
      </c>
    </row>
    <row r="13430" spans="1:5" ht="13.5" customHeight="1">
      <c r="A13430">
        <v>134</v>
      </c>
      <c r="B13430" t="str">
        <f t="shared" si="209"/>
        <v>134---44</v>
      </c>
      <c r="C13430" t="s">
        <v>868</v>
      </c>
      <c r="D13430" t="s">
        <v>758</v>
      </c>
      <c r="E13430">
        <v>44</v>
      </c>
    </row>
    <row r="13431" spans="1:5" ht="13.5" customHeight="1">
      <c r="A13431">
        <v>134</v>
      </c>
      <c r="B13431" t="str">
        <f t="shared" si="209"/>
        <v>134---45</v>
      </c>
      <c r="C13431" t="s">
        <v>969</v>
      </c>
      <c r="D13431" t="s">
        <v>802</v>
      </c>
      <c r="E13431">
        <v>45</v>
      </c>
    </row>
    <row r="13432" spans="1:5" ht="13.5" customHeight="1">
      <c r="A13432">
        <v>134</v>
      </c>
      <c r="B13432" t="str">
        <f t="shared" si="209"/>
        <v>134---46</v>
      </c>
      <c r="C13432" t="s">
        <v>896</v>
      </c>
      <c r="D13432" t="s">
        <v>1202</v>
      </c>
      <c r="E13432">
        <v>46</v>
      </c>
    </row>
    <row r="13433" spans="1:5" ht="13.5" customHeight="1">
      <c r="A13433">
        <v>134</v>
      </c>
      <c r="B13433" t="str">
        <f t="shared" si="209"/>
        <v>134---47</v>
      </c>
      <c r="C13433" t="s">
        <v>5945</v>
      </c>
      <c r="D13433" t="s">
        <v>881</v>
      </c>
      <c r="E13433">
        <v>47</v>
      </c>
    </row>
    <row r="13434" spans="1:5" ht="13.5" customHeight="1">
      <c r="A13434">
        <v>134</v>
      </c>
      <c r="B13434" t="str">
        <f t="shared" si="209"/>
        <v>134---48</v>
      </c>
      <c r="C13434" t="s">
        <v>5946</v>
      </c>
      <c r="D13434" t="s">
        <v>893</v>
      </c>
      <c r="E13434">
        <v>48</v>
      </c>
    </row>
    <row r="13435" spans="1:5" ht="13.5" customHeight="1">
      <c r="A13435">
        <v>134</v>
      </c>
      <c r="B13435" t="str">
        <f t="shared" si="209"/>
        <v>134---49</v>
      </c>
      <c r="C13435" t="s">
        <v>6000</v>
      </c>
      <c r="D13435" t="s">
        <v>1198</v>
      </c>
      <c r="E13435">
        <v>49</v>
      </c>
    </row>
    <row r="13436" spans="1:5" ht="13.5" customHeight="1">
      <c r="A13436">
        <v>134</v>
      </c>
      <c r="B13436" t="str">
        <f t="shared" si="209"/>
        <v>134---50</v>
      </c>
      <c r="C13436" t="s">
        <v>5925</v>
      </c>
      <c r="D13436" t="s">
        <v>798</v>
      </c>
      <c r="E13436">
        <v>50</v>
      </c>
    </row>
    <row r="13437" spans="1:5" ht="13.5" customHeight="1">
      <c r="A13437">
        <v>134</v>
      </c>
      <c r="B13437" t="str">
        <f t="shared" si="209"/>
        <v>134---51</v>
      </c>
      <c r="C13437" t="s">
        <v>5915</v>
      </c>
      <c r="D13437" t="s">
        <v>772</v>
      </c>
      <c r="E13437">
        <v>51</v>
      </c>
    </row>
    <row r="13438" spans="1:5" ht="13.5" customHeight="1">
      <c r="A13438">
        <v>134</v>
      </c>
      <c r="B13438" t="str">
        <f t="shared" si="209"/>
        <v>134---52</v>
      </c>
      <c r="C13438" t="s">
        <v>5916</v>
      </c>
      <c r="D13438" t="s">
        <v>750</v>
      </c>
      <c r="E13438">
        <v>52</v>
      </c>
    </row>
    <row r="13439" spans="1:5" ht="13.5" customHeight="1">
      <c r="A13439">
        <v>134</v>
      </c>
      <c r="B13439" t="str">
        <f t="shared" si="209"/>
        <v>134---53</v>
      </c>
      <c r="C13439" t="s">
        <v>5917</v>
      </c>
      <c r="D13439" t="s">
        <v>789</v>
      </c>
      <c r="E13439">
        <v>53</v>
      </c>
    </row>
    <row r="13440" spans="1:5" ht="13.5" customHeight="1">
      <c r="A13440">
        <v>134</v>
      </c>
      <c r="B13440" t="str">
        <f t="shared" si="209"/>
        <v>134---54</v>
      </c>
      <c r="C13440" t="s">
        <v>5918</v>
      </c>
      <c r="D13440" t="s">
        <v>770</v>
      </c>
      <c r="E13440">
        <v>54</v>
      </c>
    </row>
    <row r="13441" spans="1:5" ht="13.5" customHeight="1">
      <c r="A13441">
        <v>134</v>
      </c>
      <c r="B13441" t="str">
        <f t="shared" si="209"/>
        <v>134---55</v>
      </c>
      <c r="C13441" t="s">
        <v>5972</v>
      </c>
      <c r="D13441" t="s">
        <v>979</v>
      </c>
      <c r="E13441">
        <v>55</v>
      </c>
    </row>
    <row r="13442" spans="1:5" ht="13.5" customHeight="1">
      <c r="A13442">
        <v>134</v>
      </c>
      <c r="B13442" t="str">
        <f t="shared" si="209"/>
        <v>134---56</v>
      </c>
      <c r="C13442" t="s">
        <v>5985</v>
      </c>
      <c r="D13442" t="s">
        <v>1159</v>
      </c>
      <c r="E13442">
        <v>56</v>
      </c>
    </row>
    <row r="13443" spans="1:5" ht="13.5" customHeight="1">
      <c r="A13443">
        <v>134</v>
      </c>
      <c r="B13443" t="str">
        <f t="shared" ref="B13443:B13506" si="210">A13443&amp;"---"&amp;E13443</f>
        <v>134---57</v>
      </c>
      <c r="C13443" t="s">
        <v>5950</v>
      </c>
      <c r="D13443" t="s">
        <v>906</v>
      </c>
      <c r="E13443">
        <v>57</v>
      </c>
    </row>
    <row r="13444" spans="1:5" ht="13.5" customHeight="1">
      <c r="A13444">
        <v>134</v>
      </c>
      <c r="B13444" t="str">
        <f t="shared" si="210"/>
        <v>134---58</v>
      </c>
      <c r="C13444" t="s">
        <v>6004</v>
      </c>
      <c r="D13444" t="s">
        <v>960</v>
      </c>
      <c r="E13444">
        <v>58</v>
      </c>
    </row>
    <row r="13445" spans="1:5" ht="13.5" customHeight="1">
      <c r="A13445">
        <v>134</v>
      </c>
      <c r="B13445" t="str">
        <f t="shared" si="210"/>
        <v>134---59</v>
      </c>
      <c r="C13445" t="s">
        <v>5941</v>
      </c>
      <c r="D13445" t="s">
        <v>861</v>
      </c>
      <c r="E13445">
        <v>59</v>
      </c>
    </row>
    <row r="13446" spans="1:5" ht="13.5" customHeight="1">
      <c r="A13446">
        <v>134</v>
      </c>
      <c r="B13446" t="str">
        <f t="shared" si="210"/>
        <v>134---60</v>
      </c>
      <c r="C13446" t="s">
        <v>5927</v>
      </c>
      <c r="D13446" t="s">
        <v>1115</v>
      </c>
      <c r="E13446">
        <v>60</v>
      </c>
    </row>
    <row r="13447" spans="1:5" ht="13.5" customHeight="1">
      <c r="A13447">
        <v>134</v>
      </c>
      <c r="B13447" t="str">
        <f t="shared" si="210"/>
        <v>134---61</v>
      </c>
      <c r="C13447" t="s">
        <v>5922</v>
      </c>
      <c r="D13447" t="s">
        <v>787</v>
      </c>
      <c r="E13447">
        <v>61</v>
      </c>
    </row>
    <row r="13448" spans="1:5" ht="13.5" customHeight="1">
      <c r="A13448">
        <v>134</v>
      </c>
      <c r="B13448" t="str">
        <f t="shared" si="210"/>
        <v>134---62</v>
      </c>
      <c r="C13448" t="s">
        <v>5987</v>
      </c>
      <c r="D13448" t="s">
        <v>1249</v>
      </c>
      <c r="E13448">
        <v>62</v>
      </c>
    </row>
    <row r="13449" spans="1:5" ht="13.5" customHeight="1">
      <c r="A13449">
        <v>134</v>
      </c>
      <c r="B13449" t="str">
        <f t="shared" si="210"/>
        <v>134---63</v>
      </c>
      <c r="C13449" t="s">
        <v>5923</v>
      </c>
      <c r="D13449" t="s">
        <v>766</v>
      </c>
      <c r="E13449">
        <v>63</v>
      </c>
    </row>
    <row r="13450" spans="1:5" ht="13.5" customHeight="1">
      <c r="A13450">
        <v>134</v>
      </c>
      <c r="B13450" t="str">
        <f t="shared" si="210"/>
        <v>134---64</v>
      </c>
      <c r="C13450" t="s">
        <v>5990</v>
      </c>
      <c r="D13450" t="s">
        <v>1018</v>
      </c>
      <c r="E13450">
        <v>64</v>
      </c>
    </row>
    <row r="13451" spans="1:5" ht="13.5" customHeight="1">
      <c r="A13451">
        <v>134</v>
      </c>
      <c r="B13451" t="str">
        <f t="shared" si="210"/>
        <v>134---65</v>
      </c>
      <c r="C13451" t="s">
        <v>5955</v>
      </c>
      <c r="D13451" t="s">
        <v>889</v>
      </c>
      <c r="E13451">
        <v>65</v>
      </c>
    </row>
    <row r="13452" spans="1:5" ht="13.5" customHeight="1">
      <c r="A13452">
        <v>134</v>
      </c>
      <c r="B13452" t="str">
        <f t="shared" si="210"/>
        <v>134---66</v>
      </c>
      <c r="C13452" t="s">
        <v>6014</v>
      </c>
      <c r="D13452" t="s">
        <v>1107</v>
      </c>
      <c r="E13452">
        <v>66</v>
      </c>
    </row>
    <row r="13453" spans="1:5" ht="13.5" customHeight="1">
      <c r="A13453">
        <v>134</v>
      </c>
      <c r="B13453" t="str">
        <f t="shared" si="210"/>
        <v>134---67</v>
      </c>
      <c r="C13453" t="s">
        <v>5958</v>
      </c>
      <c r="D13453" t="s">
        <v>1358</v>
      </c>
      <c r="E13453">
        <v>67</v>
      </c>
    </row>
    <row r="13454" spans="1:5" ht="13.5" customHeight="1">
      <c r="A13454">
        <v>248</v>
      </c>
      <c r="B13454" t="str">
        <f t="shared" si="210"/>
        <v>248---1</v>
      </c>
      <c r="C13454" t="s">
        <v>4216</v>
      </c>
      <c r="D13454" t="s">
        <v>1291</v>
      </c>
      <c r="E13454">
        <v>1</v>
      </c>
    </row>
    <row r="13455" spans="1:5" ht="13.5" customHeight="1">
      <c r="A13455">
        <v>248</v>
      </c>
      <c r="B13455" t="str">
        <f t="shared" si="210"/>
        <v>248---2</v>
      </c>
      <c r="C13455" t="s">
        <v>4216</v>
      </c>
      <c r="D13455" t="s">
        <v>1021</v>
      </c>
      <c r="E13455">
        <v>2</v>
      </c>
    </row>
    <row r="13456" spans="1:5" ht="13.5" customHeight="1">
      <c r="A13456">
        <v>248</v>
      </c>
      <c r="B13456" t="str">
        <f t="shared" si="210"/>
        <v>248---3</v>
      </c>
      <c r="C13456" t="s">
        <v>4263</v>
      </c>
      <c r="D13456" t="s">
        <v>956</v>
      </c>
      <c r="E13456">
        <v>3</v>
      </c>
    </row>
    <row r="13457" spans="1:5" ht="13.5" customHeight="1">
      <c r="A13457">
        <v>248</v>
      </c>
      <c r="B13457" t="str">
        <f t="shared" si="210"/>
        <v>248---4</v>
      </c>
      <c r="C13457" t="s">
        <v>4238</v>
      </c>
      <c r="D13457" t="s">
        <v>1212</v>
      </c>
      <c r="E13457">
        <v>4</v>
      </c>
    </row>
    <row r="13458" spans="1:5" ht="13.5" customHeight="1">
      <c r="A13458">
        <v>248</v>
      </c>
      <c r="B13458" t="str">
        <f t="shared" si="210"/>
        <v>248---5</v>
      </c>
      <c r="C13458" t="s">
        <v>4220</v>
      </c>
      <c r="D13458" t="s">
        <v>1172</v>
      </c>
      <c r="E13458">
        <v>5</v>
      </c>
    </row>
    <row r="13459" spans="1:5" ht="13.5" customHeight="1">
      <c r="A13459">
        <v>248</v>
      </c>
      <c r="B13459" t="str">
        <f t="shared" si="210"/>
        <v>248---6</v>
      </c>
      <c r="C13459" t="s">
        <v>4228</v>
      </c>
      <c r="D13459" t="s">
        <v>1002</v>
      </c>
      <c r="E13459">
        <v>6</v>
      </c>
    </row>
    <row r="13460" spans="1:5" ht="13.5" customHeight="1">
      <c r="A13460">
        <v>248</v>
      </c>
      <c r="B13460" t="str">
        <f t="shared" si="210"/>
        <v>248---7</v>
      </c>
      <c r="C13460" t="s">
        <v>4223</v>
      </c>
      <c r="D13460" t="s">
        <v>1016</v>
      </c>
      <c r="E13460">
        <v>7</v>
      </c>
    </row>
    <row r="13461" spans="1:5" ht="13.5" customHeight="1">
      <c r="A13461">
        <v>248</v>
      </c>
      <c r="B13461" t="str">
        <f t="shared" si="210"/>
        <v>248---8</v>
      </c>
      <c r="C13461" t="s">
        <v>4276</v>
      </c>
      <c r="D13461" t="s">
        <v>1330</v>
      </c>
      <c r="E13461">
        <v>8</v>
      </c>
    </row>
    <row r="13462" spans="1:5" ht="13.5" customHeight="1">
      <c r="A13462">
        <v>248</v>
      </c>
      <c r="B13462" t="str">
        <f t="shared" si="210"/>
        <v>248---9</v>
      </c>
      <c r="C13462" t="s">
        <v>4259</v>
      </c>
      <c r="D13462" t="s">
        <v>1233</v>
      </c>
      <c r="E13462">
        <v>9</v>
      </c>
    </row>
    <row r="13463" spans="1:5" ht="13.5" customHeight="1">
      <c r="A13463">
        <v>248</v>
      </c>
      <c r="B13463" t="str">
        <f t="shared" si="210"/>
        <v>248---10</v>
      </c>
      <c r="C13463" t="s">
        <v>4254</v>
      </c>
      <c r="D13463" t="s">
        <v>1200</v>
      </c>
      <c r="E13463">
        <v>10</v>
      </c>
    </row>
    <row r="13464" spans="1:5" ht="13.5" customHeight="1">
      <c r="A13464">
        <v>248</v>
      </c>
      <c r="B13464" t="str">
        <f t="shared" si="210"/>
        <v>248---11</v>
      </c>
      <c r="C13464" t="s">
        <v>4235</v>
      </c>
      <c r="D13464" t="s">
        <v>789</v>
      </c>
      <c r="E13464">
        <v>11</v>
      </c>
    </row>
    <row r="13465" spans="1:5" ht="13.5" customHeight="1">
      <c r="A13465">
        <v>248</v>
      </c>
      <c r="B13465" t="str">
        <f t="shared" si="210"/>
        <v>248---12</v>
      </c>
      <c r="C13465" t="s">
        <v>4236</v>
      </c>
      <c r="D13465" t="s">
        <v>999</v>
      </c>
      <c r="E13465">
        <v>12</v>
      </c>
    </row>
    <row r="13466" spans="1:5" ht="13.5" customHeight="1">
      <c r="A13466">
        <v>248</v>
      </c>
      <c r="B13466" t="str">
        <f t="shared" si="210"/>
        <v>248---13</v>
      </c>
      <c r="C13466" t="s">
        <v>4277</v>
      </c>
      <c r="D13466" t="s">
        <v>1113</v>
      </c>
      <c r="E13466">
        <v>13</v>
      </c>
    </row>
    <row r="13467" spans="1:5" ht="13.5" customHeight="1">
      <c r="A13467">
        <v>248</v>
      </c>
      <c r="B13467" t="str">
        <f t="shared" si="210"/>
        <v>248---14</v>
      </c>
      <c r="C13467" t="s">
        <v>5928</v>
      </c>
      <c r="D13467" t="s">
        <v>1254</v>
      </c>
      <c r="E13467">
        <v>14</v>
      </c>
    </row>
    <row r="13468" spans="1:5" ht="13.5" customHeight="1">
      <c r="A13468">
        <v>248</v>
      </c>
      <c r="B13468" t="str">
        <f t="shared" si="210"/>
        <v>248---15</v>
      </c>
      <c r="C13468" t="s">
        <v>727</v>
      </c>
      <c r="D13468" t="s">
        <v>1308</v>
      </c>
      <c r="E13468">
        <v>15</v>
      </c>
    </row>
    <row r="13469" spans="1:5" ht="13.5" customHeight="1">
      <c r="A13469">
        <v>248</v>
      </c>
      <c r="B13469" t="str">
        <f t="shared" si="210"/>
        <v>248---16</v>
      </c>
      <c r="C13469" t="s">
        <v>1070</v>
      </c>
      <c r="D13469" t="s">
        <v>1219</v>
      </c>
      <c r="E13469">
        <v>16</v>
      </c>
    </row>
    <row r="13470" spans="1:5" ht="13.5" customHeight="1">
      <c r="A13470">
        <v>248</v>
      </c>
      <c r="B13470" t="str">
        <f t="shared" si="210"/>
        <v>248---17</v>
      </c>
      <c r="C13470" t="s">
        <v>1072</v>
      </c>
      <c r="D13470" t="s">
        <v>1220</v>
      </c>
      <c r="E13470">
        <v>17</v>
      </c>
    </row>
    <row r="13471" spans="1:5" ht="13.5" customHeight="1">
      <c r="A13471">
        <v>248</v>
      </c>
      <c r="B13471" t="str">
        <f t="shared" si="210"/>
        <v>248---18</v>
      </c>
      <c r="C13471" t="s">
        <v>795</v>
      </c>
      <c r="D13471" t="s">
        <v>1062</v>
      </c>
      <c r="E13471">
        <v>18</v>
      </c>
    </row>
    <row r="13472" spans="1:5" ht="13.5" customHeight="1">
      <c r="A13472">
        <v>248</v>
      </c>
      <c r="B13472" t="str">
        <f t="shared" si="210"/>
        <v>248---19</v>
      </c>
      <c r="C13472" t="s">
        <v>731</v>
      </c>
      <c r="D13472" t="s">
        <v>800</v>
      </c>
      <c r="E13472">
        <v>19</v>
      </c>
    </row>
    <row r="13473" spans="1:5" ht="13.5" customHeight="1">
      <c r="A13473">
        <v>248</v>
      </c>
      <c r="B13473" t="str">
        <f t="shared" si="210"/>
        <v>248---20</v>
      </c>
      <c r="C13473" t="s">
        <v>797</v>
      </c>
      <c r="D13473" t="s">
        <v>1081</v>
      </c>
      <c r="E13473">
        <v>20</v>
      </c>
    </row>
    <row r="13474" spans="1:5" ht="13.5" customHeight="1">
      <c r="A13474">
        <v>248</v>
      </c>
      <c r="B13474" t="str">
        <f t="shared" si="210"/>
        <v>248---21</v>
      </c>
      <c r="C13474" t="s">
        <v>743</v>
      </c>
      <c r="D13474" t="s">
        <v>754</v>
      </c>
      <c r="E13474">
        <v>21</v>
      </c>
    </row>
    <row r="13475" spans="1:5" ht="13.5" customHeight="1">
      <c r="A13475">
        <v>248</v>
      </c>
      <c r="B13475" t="str">
        <f t="shared" si="210"/>
        <v>248---22</v>
      </c>
      <c r="C13475" t="s">
        <v>745</v>
      </c>
      <c r="D13475" t="s">
        <v>837</v>
      </c>
      <c r="E13475">
        <v>22</v>
      </c>
    </row>
    <row r="13476" spans="1:5" ht="13.5" customHeight="1">
      <c r="A13476">
        <v>248</v>
      </c>
      <c r="B13476" t="str">
        <f t="shared" si="210"/>
        <v>248---23</v>
      </c>
      <c r="C13476" t="s">
        <v>987</v>
      </c>
      <c r="D13476" t="s">
        <v>1263</v>
      </c>
      <c r="E13476">
        <v>23</v>
      </c>
    </row>
    <row r="13477" spans="1:5" ht="13.5" customHeight="1">
      <c r="A13477">
        <v>248</v>
      </c>
      <c r="B13477" t="str">
        <f t="shared" si="210"/>
        <v>248---24</v>
      </c>
      <c r="C13477" t="s">
        <v>989</v>
      </c>
      <c r="D13477" t="s">
        <v>738</v>
      </c>
      <c r="E13477">
        <v>24</v>
      </c>
    </row>
    <row r="13478" spans="1:5" ht="13.5" customHeight="1">
      <c r="A13478">
        <v>248</v>
      </c>
      <c r="B13478" t="str">
        <f t="shared" si="210"/>
        <v>248---25</v>
      </c>
      <c r="C13478" t="s">
        <v>799</v>
      </c>
      <c r="D13478" t="s">
        <v>809</v>
      </c>
      <c r="E13478">
        <v>25</v>
      </c>
    </row>
    <row r="13479" spans="1:5" ht="13.5" customHeight="1">
      <c r="A13479">
        <v>248</v>
      </c>
      <c r="B13479" t="str">
        <f t="shared" si="210"/>
        <v>248---26</v>
      </c>
      <c r="C13479" t="s">
        <v>819</v>
      </c>
      <c r="D13479" t="s">
        <v>756</v>
      </c>
      <c r="E13479">
        <v>26</v>
      </c>
    </row>
    <row r="13480" spans="1:5" ht="13.5" customHeight="1">
      <c r="A13480">
        <v>248</v>
      </c>
      <c r="B13480" t="str">
        <f t="shared" si="210"/>
        <v>248---27</v>
      </c>
      <c r="C13480" t="s">
        <v>1074</v>
      </c>
      <c r="D13480" t="s">
        <v>880</v>
      </c>
      <c r="E13480">
        <v>27</v>
      </c>
    </row>
    <row r="13481" spans="1:5" ht="13.5" customHeight="1">
      <c r="A13481">
        <v>248</v>
      </c>
      <c r="B13481" t="str">
        <f t="shared" si="210"/>
        <v>248---28</v>
      </c>
      <c r="C13481" t="s">
        <v>1019</v>
      </c>
      <c r="D13481" t="s">
        <v>734</v>
      </c>
      <c r="E13481">
        <v>28</v>
      </c>
    </row>
    <row r="13482" spans="1:5" ht="13.5" customHeight="1">
      <c r="A13482">
        <v>248</v>
      </c>
      <c r="B13482" t="str">
        <f t="shared" si="210"/>
        <v>248---29</v>
      </c>
      <c r="C13482" t="s">
        <v>824</v>
      </c>
      <c r="D13482" t="s">
        <v>752</v>
      </c>
      <c r="E13482">
        <v>29</v>
      </c>
    </row>
    <row r="13483" spans="1:5" ht="13.5" customHeight="1">
      <c r="A13483">
        <v>248</v>
      </c>
      <c r="B13483" t="str">
        <f t="shared" si="210"/>
        <v>248---30</v>
      </c>
      <c r="C13483" t="s">
        <v>1005</v>
      </c>
      <c r="D13483" t="s">
        <v>1105</v>
      </c>
      <c r="E13483">
        <v>30</v>
      </c>
    </row>
    <row r="13484" spans="1:5" ht="13.5" customHeight="1">
      <c r="A13484">
        <v>248</v>
      </c>
      <c r="B13484" t="str">
        <f t="shared" si="210"/>
        <v>248---31</v>
      </c>
      <c r="C13484" t="s">
        <v>753</v>
      </c>
      <c r="D13484" t="s">
        <v>1002</v>
      </c>
      <c r="E13484">
        <v>31</v>
      </c>
    </row>
    <row r="13485" spans="1:5" ht="13.5" customHeight="1">
      <c r="A13485">
        <v>248</v>
      </c>
      <c r="B13485" t="str">
        <f t="shared" si="210"/>
        <v>248---32</v>
      </c>
      <c r="C13485" t="s">
        <v>828</v>
      </c>
      <c r="D13485" t="s">
        <v>818</v>
      </c>
      <c r="E13485">
        <v>32</v>
      </c>
    </row>
    <row r="13486" spans="1:5" ht="13.5" customHeight="1">
      <c r="A13486">
        <v>248</v>
      </c>
      <c r="B13486" t="str">
        <f t="shared" si="210"/>
        <v>248---33</v>
      </c>
      <c r="C13486" t="s">
        <v>759</v>
      </c>
      <c r="D13486" t="s">
        <v>823</v>
      </c>
      <c r="E13486">
        <v>33</v>
      </c>
    </row>
    <row r="13487" spans="1:5" ht="13.5" customHeight="1">
      <c r="A13487">
        <v>248</v>
      </c>
      <c r="B13487" t="str">
        <f t="shared" si="210"/>
        <v>248---34</v>
      </c>
      <c r="C13487" t="s">
        <v>991</v>
      </c>
      <c r="D13487" t="s">
        <v>966</v>
      </c>
      <c r="E13487">
        <v>34</v>
      </c>
    </row>
    <row r="13488" spans="1:5" ht="13.5" customHeight="1">
      <c r="A13488">
        <v>248</v>
      </c>
      <c r="B13488" t="str">
        <f t="shared" si="210"/>
        <v>248---35</v>
      </c>
      <c r="C13488" t="s">
        <v>866</v>
      </c>
      <c r="D13488" t="s">
        <v>831</v>
      </c>
      <c r="E13488">
        <v>35</v>
      </c>
    </row>
    <row r="13489" spans="1:5" ht="13.5" customHeight="1">
      <c r="A13489">
        <v>248</v>
      </c>
      <c r="B13489" t="str">
        <f t="shared" si="210"/>
        <v>248---36</v>
      </c>
      <c r="C13489" t="s">
        <v>765</v>
      </c>
      <c r="D13489" t="s">
        <v>1196</v>
      </c>
      <c r="E13489">
        <v>36</v>
      </c>
    </row>
    <row r="13490" spans="1:5" ht="13.5" customHeight="1">
      <c r="A13490">
        <v>248</v>
      </c>
      <c r="B13490" t="str">
        <f t="shared" si="210"/>
        <v>248---37</v>
      </c>
      <c r="C13490" t="s">
        <v>868</v>
      </c>
      <c r="D13490" t="s">
        <v>758</v>
      </c>
      <c r="E13490">
        <v>37</v>
      </c>
    </row>
    <row r="13491" spans="1:5" ht="13.5" customHeight="1">
      <c r="A13491">
        <v>248</v>
      </c>
      <c r="B13491" t="str">
        <f t="shared" si="210"/>
        <v>248---38</v>
      </c>
      <c r="C13491" t="s">
        <v>1098</v>
      </c>
      <c r="D13491" t="s">
        <v>1206</v>
      </c>
      <c r="E13491">
        <v>38</v>
      </c>
    </row>
    <row r="13492" spans="1:5" ht="13.5" customHeight="1">
      <c r="A13492">
        <v>248</v>
      </c>
      <c r="B13492" t="str">
        <f t="shared" si="210"/>
        <v>248---39</v>
      </c>
      <c r="C13492" t="s">
        <v>969</v>
      </c>
      <c r="D13492" t="s">
        <v>802</v>
      </c>
      <c r="E13492">
        <v>39</v>
      </c>
    </row>
    <row r="13493" spans="1:5" ht="13.5" customHeight="1">
      <c r="A13493">
        <v>248</v>
      </c>
      <c r="B13493" t="str">
        <f t="shared" si="210"/>
        <v>248---40</v>
      </c>
      <c r="C13493" t="s">
        <v>896</v>
      </c>
      <c r="D13493" t="s">
        <v>1202</v>
      </c>
      <c r="E13493">
        <v>40</v>
      </c>
    </row>
    <row r="13494" spans="1:5" ht="13.5" customHeight="1">
      <c r="A13494">
        <v>248</v>
      </c>
      <c r="B13494" t="str">
        <f t="shared" si="210"/>
        <v>248---41</v>
      </c>
      <c r="C13494" t="s">
        <v>5913</v>
      </c>
      <c r="D13494" t="s">
        <v>1114</v>
      </c>
      <c r="E13494">
        <v>41</v>
      </c>
    </row>
    <row r="13495" spans="1:5" ht="13.5" customHeight="1">
      <c r="A13495">
        <v>248</v>
      </c>
      <c r="B13495" t="str">
        <f t="shared" si="210"/>
        <v>248---42</v>
      </c>
      <c r="C13495" t="s">
        <v>6000</v>
      </c>
      <c r="D13495" t="s">
        <v>1198</v>
      </c>
      <c r="E13495">
        <v>42</v>
      </c>
    </row>
    <row r="13496" spans="1:5" ht="13.5" customHeight="1">
      <c r="A13496">
        <v>248</v>
      </c>
      <c r="B13496" t="str">
        <f t="shared" si="210"/>
        <v>248---43</v>
      </c>
      <c r="C13496" t="s">
        <v>5925</v>
      </c>
      <c r="D13496" t="s">
        <v>798</v>
      </c>
      <c r="E13496">
        <v>43</v>
      </c>
    </row>
    <row r="13497" spans="1:5" ht="13.5" customHeight="1">
      <c r="A13497">
        <v>248</v>
      </c>
      <c r="B13497" t="str">
        <f t="shared" si="210"/>
        <v>248---44</v>
      </c>
      <c r="C13497" t="s">
        <v>6001</v>
      </c>
      <c r="D13497" t="s">
        <v>956</v>
      </c>
      <c r="E13497">
        <v>44</v>
      </c>
    </row>
    <row r="13498" spans="1:5" ht="13.5" customHeight="1">
      <c r="A13498">
        <v>248</v>
      </c>
      <c r="B13498" t="str">
        <f t="shared" si="210"/>
        <v>248---45</v>
      </c>
      <c r="C13498" t="s">
        <v>5915</v>
      </c>
      <c r="D13498" t="s">
        <v>772</v>
      </c>
      <c r="E13498">
        <v>45</v>
      </c>
    </row>
    <row r="13499" spans="1:5" ht="13.5" customHeight="1">
      <c r="A13499">
        <v>248</v>
      </c>
      <c r="B13499" t="str">
        <f t="shared" si="210"/>
        <v>248---46</v>
      </c>
      <c r="C13499" t="s">
        <v>5970</v>
      </c>
      <c r="D13499" t="s">
        <v>999</v>
      </c>
      <c r="E13499">
        <v>46</v>
      </c>
    </row>
    <row r="13500" spans="1:5" ht="13.5" customHeight="1">
      <c r="A13500">
        <v>248</v>
      </c>
      <c r="B13500" t="str">
        <f t="shared" si="210"/>
        <v>248---47</v>
      </c>
      <c r="C13500" t="s">
        <v>5917</v>
      </c>
      <c r="D13500" t="s">
        <v>789</v>
      </c>
      <c r="E13500">
        <v>47</v>
      </c>
    </row>
    <row r="13501" spans="1:5" ht="13.5" customHeight="1">
      <c r="A13501">
        <v>248</v>
      </c>
      <c r="B13501" t="str">
        <f t="shared" si="210"/>
        <v>248---48</v>
      </c>
      <c r="C13501" t="s">
        <v>5918</v>
      </c>
      <c r="D13501" t="s">
        <v>770</v>
      </c>
      <c r="E13501">
        <v>48</v>
      </c>
    </row>
    <row r="13502" spans="1:5" ht="13.5" customHeight="1">
      <c r="A13502">
        <v>248</v>
      </c>
      <c r="B13502" t="str">
        <f t="shared" si="210"/>
        <v>248---49</v>
      </c>
      <c r="C13502" t="s">
        <v>5994</v>
      </c>
      <c r="D13502" t="s">
        <v>984</v>
      </c>
      <c r="E13502">
        <v>49</v>
      </c>
    </row>
    <row r="13503" spans="1:5" ht="13.5" customHeight="1">
      <c r="A13503">
        <v>248</v>
      </c>
      <c r="B13503" t="str">
        <f t="shared" si="210"/>
        <v>248---50</v>
      </c>
      <c r="C13503" t="s">
        <v>6002</v>
      </c>
      <c r="D13503" t="s">
        <v>1113</v>
      </c>
      <c r="E13503">
        <v>50</v>
      </c>
    </row>
    <row r="13504" spans="1:5" ht="13.5" customHeight="1">
      <c r="A13504">
        <v>248</v>
      </c>
      <c r="B13504" t="str">
        <f t="shared" si="210"/>
        <v>248---51</v>
      </c>
      <c r="C13504" t="s">
        <v>6003</v>
      </c>
      <c r="D13504" t="s">
        <v>1016</v>
      </c>
      <c r="E13504">
        <v>51</v>
      </c>
    </row>
    <row r="13505" spans="1:5" ht="13.5" customHeight="1">
      <c r="A13505">
        <v>248</v>
      </c>
      <c r="B13505" t="str">
        <f t="shared" si="210"/>
        <v>248---52</v>
      </c>
      <c r="C13505" t="s">
        <v>6004</v>
      </c>
      <c r="D13505" t="s">
        <v>960</v>
      </c>
      <c r="E13505">
        <v>52</v>
      </c>
    </row>
    <row r="13506" spans="1:5" ht="13.5" customHeight="1">
      <c r="A13506">
        <v>248</v>
      </c>
      <c r="B13506" t="str">
        <f t="shared" si="210"/>
        <v>248---53</v>
      </c>
      <c r="C13506" t="s">
        <v>5941</v>
      </c>
      <c r="D13506" t="s">
        <v>861</v>
      </c>
      <c r="E13506">
        <v>53</v>
      </c>
    </row>
    <row r="13507" spans="1:5" ht="13.5" customHeight="1">
      <c r="A13507">
        <v>248</v>
      </c>
      <c r="B13507" t="str">
        <f t="shared" ref="B13507:B13570" si="211">A13507&amp;"---"&amp;E13507</f>
        <v>248---54</v>
      </c>
      <c r="C13507" t="s">
        <v>5954</v>
      </c>
      <c r="D13507" t="s">
        <v>1166</v>
      </c>
      <c r="E13507">
        <v>54</v>
      </c>
    </row>
    <row r="13508" spans="1:5" ht="13.5" customHeight="1">
      <c r="A13508">
        <v>248</v>
      </c>
      <c r="B13508" t="str">
        <f t="shared" si="211"/>
        <v>248---55</v>
      </c>
      <c r="C13508" t="s">
        <v>5992</v>
      </c>
      <c r="D13508" t="s">
        <v>1101</v>
      </c>
      <c r="E13508">
        <v>55</v>
      </c>
    </row>
    <row r="13509" spans="1:5" ht="13.5" customHeight="1">
      <c r="A13509">
        <v>248</v>
      </c>
      <c r="B13509" t="str">
        <f t="shared" si="211"/>
        <v>248---56</v>
      </c>
      <c r="C13509" t="s">
        <v>5923</v>
      </c>
      <c r="D13509" t="s">
        <v>766</v>
      </c>
      <c r="E13509">
        <v>56</v>
      </c>
    </row>
    <row r="13510" spans="1:5" ht="13.5" customHeight="1">
      <c r="A13510">
        <v>248</v>
      </c>
      <c r="B13510" t="str">
        <f t="shared" si="211"/>
        <v>248---57</v>
      </c>
      <c r="C13510" t="s">
        <v>5924</v>
      </c>
      <c r="D13510" t="s">
        <v>726</v>
      </c>
      <c r="E13510">
        <v>57</v>
      </c>
    </row>
    <row r="13511" spans="1:5" ht="13.5" customHeight="1">
      <c r="A13511">
        <v>249</v>
      </c>
      <c r="B13511" t="str">
        <f t="shared" si="211"/>
        <v>249---1</v>
      </c>
      <c r="C13511" t="s">
        <v>4216</v>
      </c>
      <c r="D13511" t="s">
        <v>1403</v>
      </c>
      <c r="E13511">
        <v>1</v>
      </c>
    </row>
    <row r="13512" spans="1:5" ht="13.5" customHeight="1">
      <c r="A13512">
        <v>249</v>
      </c>
      <c r="B13512" t="str">
        <f t="shared" si="211"/>
        <v>249---2</v>
      </c>
      <c r="C13512" t="s">
        <v>4216</v>
      </c>
      <c r="D13512" t="s">
        <v>1021</v>
      </c>
      <c r="E13512">
        <v>2</v>
      </c>
    </row>
    <row r="13513" spans="1:5" ht="13.5" customHeight="1">
      <c r="A13513">
        <v>249</v>
      </c>
      <c r="B13513" t="str">
        <f t="shared" si="211"/>
        <v>249---3</v>
      </c>
      <c r="C13513" t="s">
        <v>4263</v>
      </c>
      <c r="D13513" t="s">
        <v>956</v>
      </c>
      <c r="E13513">
        <v>3</v>
      </c>
    </row>
    <row r="13514" spans="1:5" ht="13.5" customHeight="1">
      <c r="A13514">
        <v>249</v>
      </c>
      <c r="B13514" t="str">
        <f t="shared" si="211"/>
        <v>249---4</v>
      </c>
      <c r="C13514" t="s">
        <v>4238</v>
      </c>
      <c r="D13514" t="s">
        <v>1104</v>
      </c>
      <c r="E13514">
        <v>4</v>
      </c>
    </row>
    <row r="13515" spans="1:5" ht="13.5" customHeight="1">
      <c r="A13515">
        <v>249</v>
      </c>
      <c r="B13515" t="str">
        <f t="shared" si="211"/>
        <v>249---5</v>
      </c>
      <c r="C13515" t="s">
        <v>4220</v>
      </c>
      <c r="D13515" t="s">
        <v>1165</v>
      </c>
      <c r="E13515">
        <v>5</v>
      </c>
    </row>
    <row r="13516" spans="1:5" ht="13.5" customHeight="1">
      <c r="A13516">
        <v>249</v>
      </c>
      <c r="B13516" t="str">
        <f t="shared" si="211"/>
        <v>249---6</v>
      </c>
      <c r="C13516" t="s">
        <v>4228</v>
      </c>
      <c r="D13516" t="s">
        <v>1196</v>
      </c>
      <c r="E13516">
        <v>6</v>
      </c>
    </row>
    <row r="13517" spans="1:5" ht="13.5" customHeight="1">
      <c r="A13517">
        <v>249</v>
      </c>
      <c r="B13517" t="str">
        <f t="shared" si="211"/>
        <v>249---7</v>
      </c>
      <c r="C13517" t="s">
        <v>4223</v>
      </c>
      <c r="D13517" t="s">
        <v>1016</v>
      </c>
      <c r="E13517">
        <v>7</v>
      </c>
    </row>
    <row r="13518" spans="1:5" ht="13.5" customHeight="1">
      <c r="A13518">
        <v>249</v>
      </c>
      <c r="B13518" t="str">
        <f t="shared" si="211"/>
        <v>249---8</v>
      </c>
      <c r="C13518" t="s">
        <v>4276</v>
      </c>
      <c r="D13518" t="s">
        <v>1206</v>
      </c>
      <c r="E13518">
        <v>8</v>
      </c>
    </row>
    <row r="13519" spans="1:5" ht="13.5" customHeight="1">
      <c r="A13519">
        <v>249</v>
      </c>
      <c r="B13519" t="str">
        <f t="shared" si="211"/>
        <v>249---9</v>
      </c>
      <c r="C13519" t="s">
        <v>4259</v>
      </c>
      <c r="D13519" t="s">
        <v>818</v>
      </c>
      <c r="E13519">
        <v>9</v>
      </c>
    </row>
    <row r="13520" spans="1:5" ht="13.5" customHeight="1">
      <c r="A13520">
        <v>249</v>
      </c>
      <c r="B13520" t="str">
        <f t="shared" si="211"/>
        <v>249---10</v>
      </c>
      <c r="C13520" t="s">
        <v>4254</v>
      </c>
      <c r="D13520" t="s">
        <v>850</v>
      </c>
      <c r="E13520">
        <v>10</v>
      </c>
    </row>
    <row r="13521" spans="1:5" ht="13.5" customHeight="1">
      <c r="A13521">
        <v>249</v>
      </c>
      <c r="B13521" t="str">
        <f t="shared" si="211"/>
        <v>249---11</v>
      </c>
      <c r="C13521" t="s">
        <v>4235</v>
      </c>
      <c r="D13521" t="s">
        <v>789</v>
      </c>
      <c r="E13521">
        <v>11</v>
      </c>
    </row>
    <row r="13522" spans="1:5" ht="13.5" customHeight="1">
      <c r="A13522">
        <v>249</v>
      </c>
      <c r="B13522" t="str">
        <f t="shared" si="211"/>
        <v>249---12</v>
      </c>
      <c r="C13522" t="s">
        <v>4236</v>
      </c>
      <c r="D13522" t="s">
        <v>999</v>
      </c>
      <c r="E13522">
        <v>12</v>
      </c>
    </row>
    <row r="13523" spans="1:5" ht="13.5" customHeight="1">
      <c r="A13523">
        <v>249</v>
      </c>
      <c r="B13523" t="str">
        <f t="shared" si="211"/>
        <v>249---13</v>
      </c>
      <c r="C13523" t="s">
        <v>4277</v>
      </c>
      <c r="D13523" t="s">
        <v>1201</v>
      </c>
      <c r="E13523">
        <v>13</v>
      </c>
    </row>
    <row r="13524" spans="1:5" ht="13.5" customHeight="1">
      <c r="A13524">
        <v>249</v>
      </c>
      <c r="B13524" t="str">
        <f t="shared" si="211"/>
        <v>249---14</v>
      </c>
      <c r="C13524" t="s">
        <v>5928</v>
      </c>
      <c r="D13524" t="s">
        <v>1254</v>
      </c>
      <c r="E13524">
        <v>14</v>
      </c>
    </row>
    <row r="13525" spans="1:5" ht="13.5" customHeight="1">
      <c r="A13525">
        <v>249</v>
      </c>
      <c r="B13525" t="str">
        <f t="shared" si="211"/>
        <v>249---15</v>
      </c>
      <c r="C13525" t="s">
        <v>727</v>
      </c>
      <c r="D13525" t="s">
        <v>1308</v>
      </c>
      <c r="E13525">
        <v>15</v>
      </c>
    </row>
    <row r="13526" spans="1:5" ht="13.5" customHeight="1">
      <c r="A13526">
        <v>249</v>
      </c>
      <c r="B13526" t="str">
        <f t="shared" si="211"/>
        <v>249---16</v>
      </c>
      <c r="C13526" t="s">
        <v>1070</v>
      </c>
      <c r="D13526" t="s">
        <v>1219</v>
      </c>
      <c r="E13526">
        <v>16</v>
      </c>
    </row>
    <row r="13527" spans="1:5" ht="13.5" customHeight="1">
      <c r="A13527">
        <v>249</v>
      </c>
      <c r="B13527" t="str">
        <f t="shared" si="211"/>
        <v>249---17</v>
      </c>
      <c r="C13527" t="s">
        <v>1072</v>
      </c>
      <c r="D13527" t="s">
        <v>1220</v>
      </c>
      <c r="E13527">
        <v>17</v>
      </c>
    </row>
    <row r="13528" spans="1:5" ht="13.5" customHeight="1">
      <c r="A13528">
        <v>249</v>
      </c>
      <c r="B13528" t="str">
        <f t="shared" si="211"/>
        <v>249---18</v>
      </c>
      <c r="C13528" t="s">
        <v>795</v>
      </c>
      <c r="D13528" t="s">
        <v>1062</v>
      </c>
      <c r="E13528">
        <v>18</v>
      </c>
    </row>
    <row r="13529" spans="1:5" ht="13.5" customHeight="1">
      <c r="A13529">
        <v>249</v>
      </c>
      <c r="B13529" t="str">
        <f t="shared" si="211"/>
        <v>249---19</v>
      </c>
      <c r="C13529" t="s">
        <v>731</v>
      </c>
      <c r="D13529" t="s">
        <v>800</v>
      </c>
      <c r="E13529">
        <v>19</v>
      </c>
    </row>
    <row r="13530" spans="1:5" ht="13.5" customHeight="1">
      <c r="A13530">
        <v>249</v>
      </c>
      <c r="B13530" t="str">
        <f t="shared" si="211"/>
        <v>249---20</v>
      </c>
      <c r="C13530" t="s">
        <v>797</v>
      </c>
      <c r="D13530" t="s">
        <v>1081</v>
      </c>
      <c r="E13530">
        <v>20</v>
      </c>
    </row>
    <row r="13531" spans="1:5" ht="13.5" customHeight="1">
      <c r="A13531">
        <v>249</v>
      </c>
      <c r="B13531" t="str">
        <f t="shared" si="211"/>
        <v>249---21</v>
      </c>
      <c r="C13531" t="s">
        <v>743</v>
      </c>
      <c r="D13531" t="s">
        <v>754</v>
      </c>
      <c r="E13531">
        <v>21</v>
      </c>
    </row>
    <row r="13532" spans="1:5" ht="13.5" customHeight="1">
      <c r="A13532">
        <v>249</v>
      </c>
      <c r="B13532" t="str">
        <f t="shared" si="211"/>
        <v>249---22</v>
      </c>
      <c r="C13532" t="s">
        <v>745</v>
      </c>
      <c r="D13532" t="s">
        <v>837</v>
      </c>
      <c r="E13532">
        <v>22</v>
      </c>
    </row>
    <row r="13533" spans="1:5" ht="13.5" customHeight="1">
      <c r="A13533">
        <v>249</v>
      </c>
      <c r="B13533" t="str">
        <f t="shared" si="211"/>
        <v>249---23</v>
      </c>
      <c r="C13533" t="s">
        <v>987</v>
      </c>
      <c r="D13533" t="s">
        <v>1263</v>
      </c>
      <c r="E13533">
        <v>23</v>
      </c>
    </row>
    <row r="13534" spans="1:5" ht="13.5" customHeight="1">
      <c r="A13534">
        <v>249</v>
      </c>
      <c r="B13534" t="str">
        <f t="shared" si="211"/>
        <v>249---24</v>
      </c>
      <c r="C13534" t="s">
        <v>989</v>
      </c>
      <c r="D13534" t="s">
        <v>738</v>
      </c>
      <c r="E13534">
        <v>24</v>
      </c>
    </row>
    <row r="13535" spans="1:5" ht="13.5" customHeight="1">
      <c r="A13535">
        <v>249</v>
      </c>
      <c r="B13535" t="str">
        <f t="shared" si="211"/>
        <v>249---25</v>
      </c>
      <c r="C13535" t="s">
        <v>799</v>
      </c>
      <c r="D13535" t="s">
        <v>809</v>
      </c>
      <c r="E13535">
        <v>25</v>
      </c>
    </row>
    <row r="13536" spans="1:5" ht="13.5" customHeight="1">
      <c r="A13536">
        <v>249</v>
      </c>
      <c r="B13536" t="str">
        <f t="shared" si="211"/>
        <v>249---26</v>
      </c>
      <c r="C13536" t="s">
        <v>819</v>
      </c>
      <c r="D13536" t="s">
        <v>756</v>
      </c>
      <c r="E13536">
        <v>26</v>
      </c>
    </row>
    <row r="13537" spans="1:5" ht="13.5" customHeight="1">
      <c r="A13537">
        <v>249</v>
      </c>
      <c r="B13537" t="str">
        <f t="shared" si="211"/>
        <v>249---27</v>
      </c>
      <c r="C13537" t="s">
        <v>1074</v>
      </c>
      <c r="D13537" t="s">
        <v>880</v>
      </c>
      <c r="E13537">
        <v>27</v>
      </c>
    </row>
    <row r="13538" spans="1:5" ht="13.5" customHeight="1">
      <c r="A13538">
        <v>249</v>
      </c>
      <c r="B13538" t="str">
        <f t="shared" si="211"/>
        <v>249---28</v>
      </c>
      <c r="C13538" t="s">
        <v>1019</v>
      </c>
      <c r="D13538" t="s">
        <v>734</v>
      </c>
      <c r="E13538">
        <v>28</v>
      </c>
    </row>
    <row r="13539" spans="1:5" ht="13.5" customHeight="1">
      <c r="A13539">
        <v>249</v>
      </c>
      <c r="B13539" t="str">
        <f t="shared" si="211"/>
        <v>249---29</v>
      </c>
      <c r="C13539" t="s">
        <v>824</v>
      </c>
      <c r="D13539" t="s">
        <v>752</v>
      </c>
      <c r="E13539">
        <v>29</v>
      </c>
    </row>
    <row r="13540" spans="1:5" ht="13.5" customHeight="1">
      <c r="A13540">
        <v>249</v>
      </c>
      <c r="B13540" t="str">
        <f t="shared" si="211"/>
        <v>249---30</v>
      </c>
      <c r="C13540" t="s">
        <v>1005</v>
      </c>
      <c r="D13540" t="s">
        <v>1105</v>
      </c>
      <c r="E13540">
        <v>30</v>
      </c>
    </row>
    <row r="13541" spans="1:5" ht="13.5" customHeight="1">
      <c r="A13541">
        <v>249</v>
      </c>
      <c r="B13541" t="str">
        <f t="shared" si="211"/>
        <v>249---31</v>
      </c>
      <c r="C13541" t="s">
        <v>753</v>
      </c>
      <c r="D13541" t="s">
        <v>1002</v>
      </c>
      <c r="E13541">
        <v>31</v>
      </c>
    </row>
    <row r="13542" spans="1:5" ht="13.5" customHeight="1">
      <c r="A13542">
        <v>249</v>
      </c>
      <c r="B13542" t="str">
        <f t="shared" si="211"/>
        <v>249---32</v>
      </c>
      <c r="C13542" t="s">
        <v>828</v>
      </c>
      <c r="D13542" t="s">
        <v>818</v>
      </c>
      <c r="E13542">
        <v>32</v>
      </c>
    </row>
    <row r="13543" spans="1:5" ht="13.5" customHeight="1">
      <c r="A13543">
        <v>249</v>
      </c>
      <c r="B13543" t="str">
        <f t="shared" si="211"/>
        <v>249---33</v>
      </c>
      <c r="C13543" t="s">
        <v>759</v>
      </c>
      <c r="D13543" t="s">
        <v>823</v>
      </c>
      <c r="E13543">
        <v>33</v>
      </c>
    </row>
    <row r="13544" spans="1:5" ht="13.5" customHeight="1">
      <c r="A13544">
        <v>249</v>
      </c>
      <c r="B13544" t="str">
        <f t="shared" si="211"/>
        <v>249---34</v>
      </c>
      <c r="C13544" t="s">
        <v>991</v>
      </c>
      <c r="D13544" t="s">
        <v>966</v>
      </c>
      <c r="E13544">
        <v>34</v>
      </c>
    </row>
    <row r="13545" spans="1:5" ht="13.5" customHeight="1">
      <c r="A13545">
        <v>249</v>
      </c>
      <c r="B13545" t="str">
        <f t="shared" si="211"/>
        <v>249---35</v>
      </c>
      <c r="C13545" t="s">
        <v>866</v>
      </c>
      <c r="D13545" t="s">
        <v>831</v>
      </c>
      <c r="E13545">
        <v>35</v>
      </c>
    </row>
    <row r="13546" spans="1:5" ht="13.5" customHeight="1">
      <c r="A13546">
        <v>249</v>
      </c>
      <c r="B13546" t="str">
        <f t="shared" si="211"/>
        <v>249---36</v>
      </c>
      <c r="C13546" t="s">
        <v>765</v>
      </c>
      <c r="D13546" t="s">
        <v>1196</v>
      </c>
      <c r="E13546">
        <v>36</v>
      </c>
    </row>
    <row r="13547" spans="1:5" ht="13.5" customHeight="1">
      <c r="A13547">
        <v>249</v>
      </c>
      <c r="B13547" t="str">
        <f t="shared" si="211"/>
        <v>249---37</v>
      </c>
      <c r="C13547" t="s">
        <v>868</v>
      </c>
      <c r="D13547" t="s">
        <v>758</v>
      </c>
      <c r="E13547">
        <v>37</v>
      </c>
    </row>
    <row r="13548" spans="1:5" ht="13.5" customHeight="1">
      <c r="A13548">
        <v>249</v>
      </c>
      <c r="B13548" t="str">
        <f t="shared" si="211"/>
        <v>249---38</v>
      </c>
      <c r="C13548" t="s">
        <v>1098</v>
      </c>
      <c r="D13548" t="s">
        <v>1206</v>
      </c>
      <c r="E13548">
        <v>38</v>
      </c>
    </row>
    <row r="13549" spans="1:5" ht="13.5" customHeight="1">
      <c r="A13549">
        <v>249</v>
      </c>
      <c r="B13549" t="str">
        <f t="shared" si="211"/>
        <v>249---39</v>
      </c>
      <c r="C13549" t="s">
        <v>969</v>
      </c>
      <c r="D13549" t="s">
        <v>802</v>
      </c>
      <c r="E13549">
        <v>39</v>
      </c>
    </row>
    <row r="13550" spans="1:5" ht="13.5" customHeight="1">
      <c r="A13550">
        <v>249</v>
      </c>
      <c r="B13550" t="str">
        <f t="shared" si="211"/>
        <v>249---40</v>
      </c>
      <c r="C13550" t="s">
        <v>6000</v>
      </c>
      <c r="D13550" t="s">
        <v>1198</v>
      </c>
      <c r="E13550">
        <v>40</v>
      </c>
    </row>
    <row r="13551" spans="1:5" ht="13.5" customHeight="1">
      <c r="A13551">
        <v>249</v>
      </c>
      <c r="B13551" t="str">
        <f t="shared" si="211"/>
        <v>249---41</v>
      </c>
      <c r="C13551" t="s">
        <v>5925</v>
      </c>
      <c r="D13551" t="s">
        <v>798</v>
      </c>
      <c r="E13551">
        <v>41</v>
      </c>
    </row>
    <row r="13552" spans="1:5" ht="13.5" customHeight="1">
      <c r="A13552">
        <v>249</v>
      </c>
      <c r="B13552" t="str">
        <f t="shared" si="211"/>
        <v>249---42</v>
      </c>
      <c r="C13552" t="s">
        <v>6001</v>
      </c>
      <c r="D13552" t="s">
        <v>956</v>
      </c>
      <c r="E13552">
        <v>42</v>
      </c>
    </row>
    <row r="13553" spans="1:5" ht="13.5" customHeight="1">
      <c r="A13553">
        <v>249</v>
      </c>
      <c r="B13553" t="str">
        <f t="shared" si="211"/>
        <v>249---43</v>
      </c>
      <c r="C13553" t="s">
        <v>5915</v>
      </c>
      <c r="D13553" t="s">
        <v>772</v>
      </c>
      <c r="E13553">
        <v>43</v>
      </c>
    </row>
    <row r="13554" spans="1:5" ht="13.5" customHeight="1">
      <c r="A13554">
        <v>249</v>
      </c>
      <c r="B13554" t="str">
        <f t="shared" si="211"/>
        <v>249---44</v>
      </c>
      <c r="C13554" t="s">
        <v>5970</v>
      </c>
      <c r="D13554" t="s">
        <v>999</v>
      </c>
      <c r="E13554">
        <v>44</v>
      </c>
    </row>
    <row r="13555" spans="1:5" ht="13.5" customHeight="1">
      <c r="A13555">
        <v>249</v>
      </c>
      <c r="B13555" t="str">
        <f t="shared" si="211"/>
        <v>249---45</v>
      </c>
      <c r="C13555" t="s">
        <v>5917</v>
      </c>
      <c r="D13555" t="s">
        <v>789</v>
      </c>
      <c r="E13555">
        <v>45</v>
      </c>
    </row>
    <row r="13556" spans="1:5" ht="13.5" customHeight="1">
      <c r="A13556">
        <v>249</v>
      </c>
      <c r="B13556" t="str">
        <f t="shared" si="211"/>
        <v>249---46</v>
      </c>
      <c r="C13556" t="s">
        <v>5918</v>
      </c>
      <c r="D13556" t="s">
        <v>770</v>
      </c>
      <c r="E13556">
        <v>46</v>
      </c>
    </row>
    <row r="13557" spans="1:5" ht="13.5" customHeight="1">
      <c r="A13557">
        <v>249</v>
      </c>
      <c r="B13557" t="str">
        <f t="shared" si="211"/>
        <v>249---47</v>
      </c>
      <c r="C13557" t="s">
        <v>5994</v>
      </c>
      <c r="D13557" t="s">
        <v>984</v>
      </c>
      <c r="E13557">
        <v>47</v>
      </c>
    </row>
    <row r="13558" spans="1:5" ht="13.5" customHeight="1">
      <c r="A13558">
        <v>249</v>
      </c>
      <c r="B13558" t="str">
        <f t="shared" si="211"/>
        <v>249---48</v>
      </c>
      <c r="C13558" t="s">
        <v>6002</v>
      </c>
      <c r="D13558" t="s">
        <v>1113</v>
      </c>
      <c r="E13558">
        <v>48</v>
      </c>
    </row>
    <row r="13559" spans="1:5" ht="13.5" customHeight="1">
      <c r="A13559">
        <v>249</v>
      </c>
      <c r="B13559" t="str">
        <f t="shared" si="211"/>
        <v>249---49</v>
      </c>
      <c r="C13559" t="s">
        <v>6003</v>
      </c>
      <c r="D13559" t="s">
        <v>1016</v>
      </c>
      <c r="E13559">
        <v>49</v>
      </c>
    </row>
    <row r="13560" spans="1:5" ht="13.5" customHeight="1">
      <c r="A13560">
        <v>249</v>
      </c>
      <c r="B13560" t="str">
        <f t="shared" si="211"/>
        <v>249---50</v>
      </c>
      <c r="C13560" t="s">
        <v>5998</v>
      </c>
      <c r="D13560" t="s">
        <v>1201</v>
      </c>
      <c r="E13560">
        <v>50</v>
      </c>
    </row>
    <row r="13561" spans="1:5" ht="13.5" customHeight="1">
      <c r="A13561">
        <v>249</v>
      </c>
      <c r="B13561" t="str">
        <f t="shared" si="211"/>
        <v>249---51</v>
      </c>
      <c r="C13561" t="s">
        <v>6004</v>
      </c>
      <c r="D13561" t="s">
        <v>960</v>
      </c>
      <c r="E13561">
        <v>51</v>
      </c>
    </row>
    <row r="13562" spans="1:5" ht="13.5" customHeight="1">
      <c r="A13562">
        <v>249</v>
      </c>
      <c r="B13562" t="str">
        <f t="shared" si="211"/>
        <v>249---52</v>
      </c>
      <c r="C13562" t="s">
        <v>5941</v>
      </c>
      <c r="D13562" t="s">
        <v>861</v>
      </c>
      <c r="E13562">
        <v>52</v>
      </c>
    </row>
    <row r="13563" spans="1:5" ht="13.5" customHeight="1">
      <c r="A13563">
        <v>249</v>
      </c>
      <c r="B13563" t="str">
        <f t="shared" si="211"/>
        <v>249---53</v>
      </c>
      <c r="C13563" t="s">
        <v>5954</v>
      </c>
      <c r="D13563" t="s">
        <v>1166</v>
      </c>
      <c r="E13563">
        <v>53</v>
      </c>
    </row>
    <row r="13564" spans="1:5" ht="13.5" customHeight="1">
      <c r="A13564">
        <v>249</v>
      </c>
      <c r="B13564" t="str">
        <f t="shared" si="211"/>
        <v>249---54</v>
      </c>
      <c r="C13564" t="s">
        <v>5992</v>
      </c>
      <c r="D13564" t="s">
        <v>1101</v>
      </c>
      <c r="E13564">
        <v>54</v>
      </c>
    </row>
    <row r="13565" spans="1:5" ht="13.5" customHeight="1">
      <c r="A13565">
        <v>249</v>
      </c>
      <c r="B13565" t="str">
        <f t="shared" si="211"/>
        <v>249---55</v>
      </c>
      <c r="C13565" t="s">
        <v>5923</v>
      </c>
      <c r="D13565" t="s">
        <v>766</v>
      </c>
      <c r="E13565">
        <v>55</v>
      </c>
    </row>
    <row r="13566" spans="1:5" ht="13.5" customHeight="1">
      <c r="A13566">
        <v>249</v>
      </c>
      <c r="B13566" t="str">
        <f t="shared" si="211"/>
        <v>249---56</v>
      </c>
      <c r="C13566" t="s">
        <v>5924</v>
      </c>
      <c r="D13566" t="s">
        <v>726</v>
      </c>
      <c r="E13566">
        <v>56</v>
      </c>
    </row>
    <row r="13567" spans="1:5" ht="13.5" customHeight="1">
      <c r="A13567">
        <v>249</v>
      </c>
      <c r="B13567" t="str">
        <f t="shared" si="211"/>
        <v>249---57</v>
      </c>
      <c r="C13567" t="s">
        <v>5996</v>
      </c>
      <c r="D13567" t="s">
        <v>1356</v>
      </c>
      <c r="E13567">
        <v>57</v>
      </c>
    </row>
    <row r="13568" spans="1:5" ht="13.5" customHeight="1">
      <c r="A13568">
        <v>262</v>
      </c>
      <c r="B13568" t="str">
        <f t="shared" si="211"/>
        <v>262---1</v>
      </c>
      <c r="C13568" t="s">
        <v>4216</v>
      </c>
      <c r="D13568" t="s">
        <v>1163</v>
      </c>
      <c r="E13568">
        <v>1</v>
      </c>
    </row>
    <row r="13569" spans="1:5" ht="13.5" customHeight="1">
      <c r="A13569">
        <v>262</v>
      </c>
      <c r="B13569" t="str">
        <f t="shared" si="211"/>
        <v>262---2</v>
      </c>
      <c r="C13569" t="s">
        <v>4216</v>
      </c>
      <c r="D13569" t="s">
        <v>1105</v>
      </c>
      <c r="E13569">
        <v>2</v>
      </c>
    </row>
    <row r="13570" spans="1:5" ht="13.5" customHeight="1">
      <c r="A13570">
        <v>262</v>
      </c>
      <c r="B13570" t="str">
        <f t="shared" si="211"/>
        <v>262---3</v>
      </c>
      <c r="C13570" t="s">
        <v>4217</v>
      </c>
      <c r="D13570" t="s">
        <v>1347</v>
      </c>
      <c r="E13570">
        <v>3</v>
      </c>
    </row>
    <row r="13571" spans="1:5" ht="13.5" customHeight="1">
      <c r="A13571">
        <v>262</v>
      </c>
      <c r="B13571" t="str">
        <f t="shared" ref="B13571:B13634" si="212">A13571&amp;"---"&amp;E13571</f>
        <v>262---4</v>
      </c>
      <c r="C13571" t="s">
        <v>4279</v>
      </c>
      <c r="D13571" t="s">
        <v>925</v>
      </c>
      <c r="E13571">
        <v>4</v>
      </c>
    </row>
    <row r="13572" spans="1:5" ht="13.5" customHeight="1">
      <c r="A13572">
        <v>262</v>
      </c>
      <c r="B13572" t="str">
        <f t="shared" si="212"/>
        <v>262---5</v>
      </c>
      <c r="C13572" t="s">
        <v>4271</v>
      </c>
      <c r="D13572" t="s">
        <v>1167</v>
      </c>
      <c r="E13572">
        <v>5</v>
      </c>
    </row>
    <row r="13573" spans="1:5" ht="13.5" customHeight="1">
      <c r="A13573">
        <v>262</v>
      </c>
      <c r="B13573" t="str">
        <f t="shared" si="212"/>
        <v>262---6</v>
      </c>
      <c r="C13573" t="s">
        <v>4220</v>
      </c>
      <c r="D13573" t="s">
        <v>719</v>
      </c>
      <c r="E13573">
        <v>6</v>
      </c>
    </row>
    <row r="13574" spans="1:5" ht="13.5" customHeight="1">
      <c r="A13574">
        <v>262</v>
      </c>
      <c r="B13574" t="str">
        <f t="shared" si="212"/>
        <v>262---7</v>
      </c>
      <c r="C13574" t="s">
        <v>4270</v>
      </c>
      <c r="D13574" t="s">
        <v>721</v>
      </c>
      <c r="E13574">
        <v>7</v>
      </c>
    </row>
    <row r="13575" spans="1:5" ht="13.5" customHeight="1">
      <c r="A13575">
        <v>262</v>
      </c>
      <c r="B13575" t="str">
        <f t="shared" si="212"/>
        <v>262---8</v>
      </c>
      <c r="C13575" t="s">
        <v>4222</v>
      </c>
      <c r="D13575" t="s">
        <v>716</v>
      </c>
      <c r="E13575">
        <v>8</v>
      </c>
    </row>
    <row r="13576" spans="1:5" ht="13.5" customHeight="1">
      <c r="A13576">
        <v>262</v>
      </c>
      <c r="B13576" t="str">
        <f t="shared" si="212"/>
        <v>262---9</v>
      </c>
      <c r="C13576" t="s">
        <v>4268</v>
      </c>
      <c r="D13576" t="s">
        <v>790</v>
      </c>
      <c r="E13576">
        <v>9</v>
      </c>
    </row>
    <row r="13577" spans="1:5" ht="13.5" customHeight="1">
      <c r="A13577">
        <v>262</v>
      </c>
      <c r="B13577" t="str">
        <f t="shared" si="212"/>
        <v>262---10</v>
      </c>
      <c r="C13577" t="s">
        <v>4224</v>
      </c>
      <c r="D13577" t="s">
        <v>779</v>
      </c>
      <c r="E13577">
        <v>10</v>
      </c>
    </row>
    <row r="13578" spans="1:5" ht="13.5" customHeight="1">
      <c r="A13578">
        <v>262</v>
      </c>
      <c r="B13578" t="str">
        <f t="shared" si="212"/>
        <v>262---11</v>
      </c>
      <c r="C13578" t="s">
        <v>4276</v>
      </c>
      <c r="D13578" t="s">
        <v>792</v>
      </c>
      <c r="E13578">
        <v>11</v>
      </c>
    </row>
    <row r="13579" spans="1:5" ht="13.5" customHeight="1">
      <c r="A13579">
        <v>262</v>
      </c>
      <c r="B13579" t="str">
        <f t="shared" si="212"/>
        <v>262---12</v>
      </c>
      <c r="C13579" t="s">
        <v>4226</v>
      </c>
      <c r="D13579" t="s">
        <v>1349</v>
      </c>
      <c r="E13579">
        <v>12</v>
      </c>
    </row>
    <row r="13580" spans="1:5" ht="13.5" customHeight="1">
      <c r="A13580">
        <v>262</v>
      </c>
      <c r="B13580" t="str">
        <f t="shared" si="212"/>
        <v>262---13</v>
      </c>
      <c r="C13580" t="s">
        <v>4231</v>
      </c>
      <c r="D13580" t="s">
        <v>762</v>
      </c>
      <c r="E13580">
        <v>13</v>
      </c>
    </row>
    <row r="13581" spans="1:5" ht="13.5" customHeight="1">
      <c r="A13581">
        <v>262</v>
      </c>
      <c r="B13581" t="str">
        <f t="shared" si="212"/>
        <v>262---14</v>
      </c>
      <c r="C13581" t="s">
        <v>4232</v>
      </c>
      <c r="D13581" t="s">
        <v>734</v>
      </c>
      <c r="E13581">
        <v>14</v>
      </c>
    </row>
    <row r="13582" spans="1:5" ht="13.5" customHeight="1">
      <c r="A13582">
        <v>262</v>
      </c>
      <c r="B13582" t="str">
        <f t="shared" si="212"/>
        <v>262---15</v>
      </c>
      <c r="C13582" t="s">
        <v>4264</v>
      </c>
      <c r="D13582" t="s">
        <v>962</v>
      </c>
      <c r="E13582">
        <v>15</v>
      </c>
    </row>
    <row r="13583" spans="1:5" ht="13.5" customHeight="1">
      <c r="A13583">
        <v>262</v>
      </c>
      <c r="B13583" t="str">
        <f t="shared" si="212"/>
        <v>262---16</v>
      </c>
      <c r="C13583" t="s">
        <v>4235</v>
      </c>
      <c r="D13583" t="s">
        <v>1350</v>
      </c>
      <c r="E13583">
        <v>16</v>
      </c>
    </row>
    <row r="13584" spans="1:5" ht="13.5" customHeight="1">
      <c r="A13584">
        <v>262</v>
      </c>
      <c r="B13584" t="str">
        <f t="shared" si="212"/>
        <v>262---17</v>
      </c>
      <c r="C13584" t="s">
        <v>4272</v>
      </c>
      <c r="D13584" t="s">
        <v>744</v>
      </c>
      <c r="E13584">
        <v>17</v>
      </c>
    </row>
    <row r="13585" spans="1:5" ht="13.5" customHeight="1">
      <c r="A13585">
        <v>262</v>
      </c>
      <c r="B13585" t="str">
        <f t="shared" si="212"/>
        <v>262---18</v>
      </c>
      <c r="C13585" t="s">
        <v>5911</v>
      </c>
      <c r="D13585" t="s">
        <v>1063</v>
      </c>
      <c r="E13585">
        <v>18</v>
      </c>
    </row>
    <row r="13586" spans="1:5" ht="13.5" customHeight="1">
      <c r="A13586">
        <v>262</v>
      </c>
      <c r="B13586" t="str">
        <f t="shared" si="212"/>
        <v>262---19</v>
      </c>
      <c r="C13586" t="s">
        <v>5911</v>
      </c>
      <c r="D13586" t="s">
        <v>1180</v>
      </c>
      <c r="E13586">
        <v>19</v>
      </c>
    </row>
    <row r="13587" spans="1:5" ht="13.5" customHeight="1">
      <c r="A13587">
        <v>262</v>
      </c>
      <c r="B13587" t="str">
        <f t="shared" si="212"/>
        <v>262---20</v>
      </c>
      <c r="C13587" t="s">
        <v>5911</v>
      </c>
      <c r="D13587" t="s">
        <v>1014</v>
      </c>
      <c r="E13587">
        <v>20</v>
      </c>
    </row>
    <row r="13588" spans="1:5" ht="13.5" customHeight="1">
      <c r="A13588">
        <v>262</v>
      </c>
      <c r="B13588" t="str">
        <f t="shared" si="212"/>
        <v>262---21</v>
      </c>
      <c r="C13588" t="s">
        <v>5911</v>
      </c>
      <c r="D13588" t="s">
        <v>723</v>
      </c>
      <c r="E13588">
        <v>21</v>
      </c>
    </row>
    <row r="13589" spans="1:5" ht="13.5" customHeight="1">
      <c r="A13589">
        <v>262</v>
      </c>
      <c r="B13589" t="str">
        <f t="shared" si="212"/>
        <v>262---22</v>
      </c>
      <c r="C13589" t="s">
        <v>5911</v>
      </c>
      <c r="D13589" t="s">
        <v>774</v>
      </c>
      <c r="E13589">
        <v>22</v>
      </c>
    </row>
    <row r="13590" spans="1:5" ht="13.5" customHeight="1">
      <c r="A13590">
        <v>262</v>
      </c>
      <c r="B13590" t="str">
        <f t="shared" si="212"/>
        <v>262---23</v>
      </c>
      <c r="C13590" t="s">
        <v>735</v>
      </c>
      <c r="D13590" t="s">
        <v>744</v>
      </c>
      <c r="E13590">
        <v>23</v>
      </c>
    </row>
    <row r="13591" spans="1:5" ht="13.5" customHeight="1">
      <c r="A13591">
        <v>262</v>
      </c>
      <c r="B13591" t="str">
        <f t="shared" si="212"/>
        <v>262---24</v>
      </c>
      <c r="C13591" t="s">
        <v>858</v>
      </c>
      <c r="D13591" t="s">
        <v>740</v>
      </c>
      <c r="E13591">
        <v>24</v>
      </c>
    </row>
    <row r="13592" spans="1:5" ht="13.5" customHeight="1">
      <c r="A13592">
        <v>262</v>
      </c>
      <c r="B13592" t="str">
        <f t="shared" si="212"/>
        <v>262---25</v>
      </c>
      <c r="C13592" t="s">
        <v>743</v>
      </c>
      <c r="D13592" t="s">
        <v>754</v>
      </c>
      <c r="E13592">
        <v>25</v>
      </c>
    </row>
    <row r="13593" spans="1:5" ht="13.5" customHeight="1">
      <c r="A13593">
        <v>262</v>
      </c>
      <c r="B13593" t="str">
        <f t="shared" si="212"/>
        <v>262---26</v>
      </c>
      <c r="C13593" t="s">
        <v>987</v>
      </c>
      <c r="D13593" t="s">
        <v>1263</v>
      </c>
      <c r="E13593">
        <v>26</v>
      </c>
    </row>
    <row r="13594" spans="1:5" ht="13.5" customHeight="1">
      <c r="A13594">
        <v>262</v>
      </c>
      <c r="B13594" t="str">
        <f t="shared" si="212"/>
        <v>262---27</v>
      </c>
      <c r="C13594" t="s">
        <v>989</v>
      </c>
      <c r="D13594" t="s">
        <v>738</v>
      </c>
      <c r="E13594">
        <v>27</v>
      </c>
    </row>
    <row r="13595" spans="1:5" ht="13.5" customHeight="1">
      <c r="A13595">
        <v>262</v>
      </c>
      <c r="B13595" t="str">
        <f t="shared" si="212"/>
        <v>262---28</v>
      </c>
      <c r="C13595" t="s">
        <v>1094</v>
      </c>
      <c r="D13595" t="s">
        <v>790</v>
      </c>
      <c r="E13595">
        <v>28</v>
      </c>
    </row>
    <row r="13596" spans="1:5" ht="13.5" customHeight="1">
      <c r="A13596">
        <v>262</v>
      </c>
      <c r="B13596" t="str">
        <f t="shared" si="212"/>
        <v>262---29</v>
      </c>
      <c r="C13596" t="s">
        <v>936</v>
      </c>
      <c r="D13596" t="s">
        <v>779</v>
      </c>
      <c r="E13596">
        <v>29</v>
      </c>
    </row>
    <row r="13597" spans="1:5" ht="13.5" customHeight="1">
      <c r="A13597">
        <v>262</v>
      </c>
      <c r="B13597" t="str">
        <f t="shared" si="212"/>
        <v>262---30</v>
      </c>
      <c r="C13597" t="s">
        <v>819</v>
      </c>
      <c r="D13597" t="s">
        <v>756</v>
      </c>
      <c r="E13597">
        <v>30</v>
      </c>
    </row>
    <row r="13598" spans="1:5" ht="13.5" customHeight="1">
      <c r="A13598">
        <v>262</v>
      </c>
      <c r="B13598" t="str">
        <f t="shared" si="212"/>
        <v>262---31</v>
      </c>
      <c r="C13598" t="s">
        <v>1019</v>
      </c>
      <c r="D13598" t="s">
        <v>734</v>
      </c>
      <c r="E13598">
        <v>31</v>
      </c>
    </row>
    <row r="13599" spans="1:5" ht="13.5" customHeight="1">
      <c r="A13599">
        <v>262</v>
      </c>
      <c r="B13599" t="str">
        <f t="shared" si="212"/>
        <v>262---32</v>
      </c>
      <c r="C13599" t="s">
        <v>1083</v>
      </c>
      <c r="D13599" t="s">
        <v>844</v>
      </c>
      <c r="E13599">
        <v>32</v>
      </c>
    </row>
    <row r="13600" spans="1:5" ht="13.5" customHeight="1">
      <c r="A13600">
        <v>262</v>
      </c>
      <c r="B13600" t="str">
        <f t="shared" si="212"/>
        <v>262---33</v>
      </c>
      <c r="C13600" t="s">
        <v>824</v>
      </c>
      <c r="D13600" t="s">
        <v>752</v>
      </c>
      <c r="E13600">
        <v>33</v>
      </c>
    </row>
    <row r="13601" spans="1:5" ht="13.5" customHeight="1">
      <c r="A13601">
        <v>262</v>
      </c>
      <c r="B13601" t="str">
        <f t="shared" si="212"/>
        <v>262---34</v>
      </c>
      <c r="C13601" t="s">
        <v>826</v>
      </c>
      <c r="D13601" t="s">
        <v>1079</v>
      </c>
      <c r="E13601">
        <v>34</v>
      </c>
    </row>
    <row r="13602" spans="1:5" ht="13.5" customHeight="1">
      <c r="A13602">
        <v>262</v>
      </c>
      <c r="B13602" t="str">
        <f t="shared" si="212"/>
        <v>262---35</v>
      </c>
      <c r="C13602" t="s">
        <v>1005</v>
      </c>
      <c r="D13602" t="s">
        <v>1105</v>
      </c>
      <c r="E13602">
        <v>35</v>
      </c>
    </row>
    <row r="13603" spans="1:5" ht="13.5" customHeight="1">
      <c r="A13603">
        <v>262</v>
      </c>
      <c r="B13603" t="str">
        <f t="shared" si="212"/>
        <v>262---36</v>
      </c>
      <c r="C13603" t="s">
        <v>1197</v>
      </c>
      <c r="D13603" t="s">
        <v>1137</v>
      </c>
      <c r="E13603">
        <v>36</v>
      </c>
    </row>
    <row r="13604" spans="1:5" ht="13.5" customHeight="1">
      <c r="A13604">
        <v>262</v>
      </c>
      <c r="B13604" t="str">
        <f t="shared" si="212"/>
        <v>262---37</v>
      </c>
      <c r="C13604" t="s">
        <v>868</v>
      </c>
      <c r="D13604" t="s">
        <v>758</v>
      </c>
      <c r="E13604">
        <v>37</v>
      </c>
    </row>
    <row r="13605" spans="1:5" ht="13.5" customHeight="1">
      <c r="A13605">
        <v>262</v>
      </c>
      <c r="B13605" t="str">
        <f t="shared" si="212"/>
        <v>262---38</v>
      </c>
      <c r="C13605" t="s">
        <v>771</v>
      </c>
      <c r="D13605" t="s">
        <v>791</v>
      </c>
      <c r="E13605">
        <v>38</v>
      </c>
    </row>
    <row r="13606" spans="1:5" ht="13.5" customHeight="1">
      <c r="A13606">
        <v>262</v>
      </c>
      <c r="B13606" t="str">
        <f t="shared" si="212"/>
        <v>262---39</v>
      </c>
      <c r="C13606" t="s">
        <v>950</v>
      </c>
      <c r="D13606" t="s">
        <v>1140</v>
      </c>
      <c r="E13606">
        <v>39</v>
      </c>
    </row>
    <row r="13607" spans="1:5" ht="13.5" customHeight="1">
      <c r="A13607">
        <v>262</v>
      </c>
      <c r="B13607" t="str">
        <f t="shared" si="212"/>
        <v>262---40</v>
      </c>
      <c r="C13607" t="s">
        <v>5915</v>
      </c>
      <c r="D13607" t="s">
        <v>772</v>
      </c>
      <c r="E13607">
        <v>40</v>
      </c>
    </row>
    <row r="13608" spans="1:5" ht="13.5" customHeight="1">
      <c r="A13608">
        <v>262</v>
      </c>
      <c r="B13608" t="str">
        <f t="shared" si="212"/>
        <v>262---41</v>
      </c>
      <c r="C13608" t="s">
        <v>5917</v>
      </c>
      <c r="D13608" t="s">
        <v>789</v>
      </c>
      <c r="E13608">
        <v>41</v>
      </c>
    </row>
    <row r="13609" spans="1:5" ht="13.5" customHeight="1">
      <c r="A13609">
        <v>262</v>
      </c>
      <c r="B13609" t="str">
        <f t="shared" si="212"/>
        <v>262---42</v>
      </c>
      <c r="C13609" t="s">
        <v>5918</v>
      </c>
      <c r="D13609" t="s">
        <v>770</v>
      </c>
      <c r="E13609">
        <v>42</v>
      </c>
    </row>
    <row r="13610" spans="1:5" ht="13.5" customHeight="1">
      <c r="A13610">
        <v>262</v>
      </c>
      <c r="B13610" t="str">
        <f t="shared" si="212"/>
        <v>262---43</v>
      </c>
      <c r="C13610" t="s">
        <v>5971</v>
      </c>
      <c r="D13610" t="s">
        <v>1058</v>
      </c>
      <c r="E13610">
        <v>43</v>
      </c>
    </row>
    <row r="13611" spans="1:5" ht="13.5" customHeight="1">
      <c r="A13611">
        <v>262</v>
      </c>
      <c r="B13611" t="str">
        <f t="shared" si="212"/>
        <v>262---44</v>
      </c>
      <c r="C13611" t="s">
        <v>5994</v>
      </c>
      <c r="D13611" t="s">
        <v>984</v>
      </c>
      <c r="E13611">
        <v>44</v>
      </c>
    </row>
    <row r="13612" spans="1:5" ht="13.5" customHeight="1">
      <c r="A13612">
        <v>262</v>
      </c>
      <c r="B13612" t="str">
        <f t="shared" si="212"/>
        <v>262---45</v>
      </c>
      <c r="C13612" t="s">
        <v>5919</v>
      </c>
      <c r="D13612" t="s">
        <v>725</v>
      </c>
      <c r="E13612">
        <v>45</v>
      </c>
    </row>
    <row r="13613" spans="1:5" ht="13.5" customHeight="1">
      <c r="A13613">
        <v>262</v>
      </c>
      <c r="B13613" t="str">
        <f t="shared" si="212"/>
        <v>262---46</v>
      </c>
      <c r="C13613" t="s">
        <v>5920</v>
      </c>
      <c r="D13613" t="s">
        <v>762</v>
      </c>
      <c r="E13613">
        <v>46</v>
      </c>
    </row>
    <row r="13614" spans="1:5" ht="13.5" customHeight="1">
      <c r="A13614">
        <v>262</v>
      </c>
      <c r="B13614" t="str">
        <f t="shared" si="212"/>
        <v>262---47</v>
      </c>
      <c r="C13614" t="s">
        <v>5923</v>
      </c>
      <c r="D13614" t="s">
        <v>766</v>
      </c>
      <c r="E13614">
        <v>47</v>
      </c>
    </row>
    <row r="13615" spans="1:5" ht="13.5" customHeight="1">
      <c r="A13615">
        <v>262</v>
      </c>
      <c r="B13615" t="str">
        <f t="shared" si="212"/>
        <v>262---48</v>
      </c>
      <c r="C13615" t="s">
        <v>5988</v>
      </c>
      <c r="D13615" t="s">
        <v>1133</v>
      </c>
      <c r="E13615">
        <v>48</v>
      </c>
    </row>
    <row r="13616" spans="1:5" ht="13.5" customHeight="1">
      <c r="A13616">
        <v>263</v>
      </c>
      <c r="B13616" t="str">
        <f t="shared" si="212"/>
        <v>263---1</v>
      </c>
      <c r="C13616" t="s">
        <v>4216</v>
      </c>
      <c r="D13616" t="s">
        <v>923</v>
      </c>
      <c r="E13616">
        <v>1</v>
      </c>
    </row>
    <row r="13617" spans="1:5" ht="13.5" customHeight="1">
      <c r="A13617">
        <v>263</v>
      </c>
      <c r="B13617" t="str">
        <f t="shared" si="212"/>
        <v>263---2</v>
      </c>
      <c r="C13617" t="s">
        <v>4216</v>
      </c>
      <c r="D13617" t="s">
        <v>933</v>
      </c>
      <c r="E13617">
        <v>2</v>
      </c>
    </row>
    <row r="13618" spans="1:5" ht="13.5" customHeight="1">
      <c r="A13618">
        <v>263</v>
      </c>
      <c r="B13618" t="str">
        <f t="shared" si="212"/>
        <v>263---3</v>
      </c>
      <c r="C13618" t="s">
        <v>4216</v>
      </c>
      <c r="D13618" t="s">
        <v>1128</v>
      </c>
      <c r="E13618">
        <v>3</v>
      </c>
    </row>
    <row r="13619" spans="1:5" ht="13.5" customHeight="1">
      <c r="A13619">
        <v>263</v>
      </c>
      <c r="B13619" t="str">
        <f t="shared" si="212"/>
        <v>263---4</v>
      </c>
      <c r="C13619" t="s">
        <v>4216</v>
      </c>
      <c r="D13619" t="s">
        <v>1180</v>
      </c>
      <c r="E13619">
        <v>4</v>
      </c>
    </row>
    <row r="13620" spans="1:5" ht="13.5" customHeight="1">
      <c r="A13620">
        <v>263</v>
      </c>
      <c r="B13620" t="str">
        <f t="shared" si="212"/>
        <v>263---5</v>
      </c>
      <c r="C13620" t="s">
        <v>4216</v>
      </c>
      <c r="D13620" t="s">
        <v>976</v>
      </c>
      <c r="E13620">
        <v>5</v>
      </c>
    </row>
    <row r="13621" spans="1:5" ht="13.5" customHeight="1">
      <c r="A13621">
        <v>263</v>
      </c>
      <c r="B13621" t="str">
        <f t="shared" si="212"/>
        <v>263---6</v>
      </c>
      <c r="C13621" t="s">
        <v>4216</v>
      </c>
      <c r="D13621" t="s">
        <v>1167</v>
      </c>
      <c r="E13621">
        <v>6</v>
      </c>
    </row>
    <row r="13622" spans="1:5" ht="13.5" customHeight="1">
      <c r="A13622">
        <v>263</v>
      </c>
      <c r="B13622" t="str">
        <f t="shared" si="212"/>
        <v>263---7</v>
      </c>
      <c r="C13622" t="s">
        <v>4216</v>
      </c>
      <c r="D13622" t="s">
        <v>719</v>
      </c>
      <c r="E13622">
        <v>7</v>
      </c>
    </row>
    <row r="13623" spans="1:5" ht="13.5" customHeight="1">
      <c r="A13623">
        <v>263</v>
      </c>
      <c r="B13623" t="str">
        <f t="shared" si="212"/>
        <v>263---8</v>
      </c>
      <c r="C13623" t="s">
        <v>4216</v>
      </c>
      <c r="D13623" t="s">
        <v>721</v>
      </c>
      <c r="E13623">
        <v>8</v>
      </c>
    </row>
    <row r="13624" spans="1:5" ht="13.5" customHeight="1">
      <c r="A13624">
        <v>263</v>
      </c>
      <c r="B13624" t="str">
        <f t="shared" si="212"/>
        <v>263---9</v>
      </c>
      <c r="C13624" t="s">
        <v>4216</v>
      </c>
      <c r="D13624" t="s">
        <v>716</v>
      </c>
      <c r="E13624">
        <v>9</v>
      </c>
    </row>
    <row r="13625" spans="1:5" ht="13.5" customHeight="1">
      <c r="A13625">
        <v>263</v>
      </c>
      <c r="B13625" t="str">
        <f t="shared" si="212"/>
        <v>263---10</v>
      </c>
      <c r="C13625" t="s">
        <v>4216</v>
      </c>
      <c r="D13625" t="s">
        <v>790</v>
      </c>
      <c r="E13625">
        <v>10</v>
      </c>
    </row>
    <row r="13626" spans="1:5" ht="13.5" customHeight="1">
      <c r="A13626">
        <v>263</v>
      </c>
      <c r="B13626" t="str">
        <f t="shared" si="212"/>
        <v>263---11</v>
      </c>
      <c r="C13626" t="s">
        <v>4216</v>
      </c>
      <c r="D13626" t="s">
        <v>779</v>
      </c>
      <c r="E13626">
        <v>11</v>
      </c>
    </row>
    <row r="13627" spans="1:5" ht="13.5" customHeight="1">
      <c r="A13627">
        <v>263</v>
      </c>
      <c r="B13627" t="str">
        <f t="shared" si="212"/>
        <v>263---12</v>
      </c>
      <c r="C13627" t="s">
        <v>4216</v>
      </c>
      <c r="D13627" t="s">
        <v>792</v>
      </c>
      <c r="E13627">
        <v>12</v>
      </c>
    </row>
    <row r="13628" spans="1:5" ht="13.5" customHeight="1">
      <c r="A13628">
        <v>263</v>
      </c>
      <c r="B13628" t="str">
        <f t="shared" si="212"/>
        <v>263---13</v>
      </c>
      <c r="C13628" t="s">
        <v>4216</v>
      </c>
      <c r="D13628" t="s">
        <v>1349</v>
      </c>
      <c r="E13628">
        <v>13</v>
      </c>
    </row>
    <row r="13629" spans="1:5" ht="13.5" customHeight="1">
      <c r="A13629">
        <v>263</v>
      </c>
      <c r="B13629" t="str">
        <f t="shared" si="212"/>
        <v>263---14</v>
      </c>
      <c r="C13629" t="s">
        <v>4216</v>
      </c>
      <c r="D13629" t="s">
        <v>762</v>
      </c>
      <c r="E13629">
        <v>14</v>
      </c>
    </row>
    <row r="13630" spans="1:5" ht="13.5" customHeight="1">
      <c r="A13630">
        <v>263</v>
      </c>
      <c r="B13630" t="str">
        <f t="shared" si="212"/>
        <v>263---15</v>
      </c>
      <c r="C13630" t="s">
        <v>4216</v>
      </c>
      <c r="D13630" t="s">
        <v>734</v>
      </c>
      <c r="E13630">
        <v>15</v>
      </c>
    </row>
    <row r="13631" spans="1:5" ht="13.5" customHeight="1">
      <c r="A13631">
        <v>263</v>
      </c>
      <c r="B13631" t="str">
        <f t="shared" si="212"/>
        <v>263---16</v>
      </c>
      <c r="C13631" t="s">
        <v>4216</v>
      </c>
      <c r="D13631" t="s">
        <v>962</v>
      </c>
      <c r="E13631">
        <v>16</v>
      </c>
    </row>
    <row r="13632" spans="1:5" ht="13.5" customHeight="1">
      <c r="A13632">
        <v>263</v>
      </c>
      <c r="B13632" t="str">
        <f t="shared" si="212"/>
        <v>263---17</v>
      </c>
      <c r="C13632" t="s">
        <v>4216</v>
      </c>
      <c r="D13632" t="s">
        <v>1350</v>
      </c>
      <c r="E13632">
        <v>17</v>
      </c>
    </row>
    <row r="13633" spans="1:5" ht="13.5" customHeight="1">
      <c r="A13633">
        <v>263</v>
      </c>
      <c r="B13633" t="str">
        <f t="shared" si="212"/>
        <v>263---18</v>
      </c>
      <c r="C13633" t="s">
        <v>4216</v>
      </c>
      <c r="D13633" t="s">
        <v>744</v>
      </c>
      <c r="E13633">
        <v>18</v>
      </c>
    </row>
    <row r="13634" spans="1:5" ht="13.5" customHeight="1">
      <c r="A13634">
        <v>263</v>
      </c>
      <c r="B13634" t="str">
        <f t="shared" si="212"/>
        <v>263---19</v>
      </c>
      <c r="C13634" t="s">
        <v>4216</v>
      </c>
      <c r="D13634" t="s">
        <v>1163</v>
      </c>
      <c r="E13634">
        <v>19</v>
      </c>
    </row>
    <row r="13635" spans="1:5" ht="13.5" customHeight="1">
      <c r="A13635">
        <v>263</v>
      </c>
      <c r="B13635" t="str">
        <f t="shared" ref="B13635:B13698" si="213">A13635&amp;"---"&amp;E13635</f>
        <v>263---20</v>
      </c>
      <c r="C13635" t="s">
        <v>4216</v>
      </c>
      <c r="D13635" t="s">
        <v>1105</v>
      </c>
      <c r="E13635">
        <v>20</v>
      </c>
    </row>
    <row r="13636" spans="1:5" ht="13.5" customHeight="1">
      <c r="A13636">
        <v>263</v>
      </c>
      <c r="B13636" t="str">
        <f t="shared" si="213"/>
        <v>263---21</v>
      </c>
      <c r="C13636" t="s">
        <v>4216</v>
      </c>
      <c r="D13636" t="s">
        <v>1347</v>
      </c>
      <c r="E13636">
        <v>21</v>
      </c>
    </row>
    <row r="13637" spans="1:5" ht="13.5" customHeight="1">
      <c r="A13637">
        <v>263</v>
      </c>
      <c r="B13637" t="str">
        <f t="shared" si="213"/>
        <v>263---22</v>
      </c>
      <c r="C13637" t="s">
        <v>4216</v>
      </c>
      <c r="D13637" t="s">
        <v>925</v>
      </c>
      <c r="E13637">
        <v>22</v>
      </c>
    </row>
    <row r="13638" spans="1:5" ht="13.5" customHeight="1">
      <c r="A13638">
        <v>263</v>
      </c>
      <c r="B13638" t="str">
        <f t="shared" si="213"/>
        <v>263---23</v>
      </c>
      <c r="C13638" t="s">
        <v>1017</v>
      </c>
      <c r="D13638" t="s">
        <v>796</v>
      </c>
      <c r="E13638">
        <v>23</v>
      </c>
    </row>
    <row r="13639" spans="1:5" ht="13.5" customHeight="1">
      <c r="A13639">
        <v>263</v>
      </c>
      <c r="B13639" t="str">
        <f t="shared" si="213"/>
        <v>263---24</v>
      </c>
      <c r="C13639" t="s">
        <v>731</v>
      </c>
      <c r="D13639" t="s">
        <v>800</v>
      </c>
      <c r="E13639">
        <v>24</v>
      </c>
    </row>
    <row r="13640" spans="1:5" ht="13.5" customHeight="1">
      <c r="A13640">
        <v>263</v>
      </c>
      <c r="B13640" t="str">
        <f t="shared" si="213"/>
        <v>263---25</v>
      </c>
      <c r="C13640" t="s">
        <v>735</v>
      </c>
      <c r="D13640" t="s">
        <v>744</v>
      </c>
      <c r="E13640">
        <v>25</v>
      </c>
    </row>
    <row r="13641" spans="1:5" ht="13.5" customHeight="1">
      <c r="A13641">
        <v>263</v>
      </c>
      <c r="B13641" t="str">
        <f t="shared" si="213"/>
        <v>263---26</v>
      </c>
      <c r="C13641" t="s">
        <v>739</v>
      </c>
      <c r="D13641" t="s">
        <v>736</v>
      </c>
      <c r="E13641">
        <v>26</v>
      </c>
    </row>
    <row r="13642" spans="1:5" ht="13.5" customHeight="1">
      <c r="A13642">
        <v>263</v>
      </c>
      <c r="B13642" t="str">
        <f t="shared" si="213"/>
        <v>263---27</v>
      </c>
      <c r="C13642" t="s">
        <v>858</v>
      </c>
      <c r="D13642" t="s">
        <v>740</v>
      </c>
      <c r="E13642">
        <v>27</v>
      </c>
    </row>
    <row r="13643" spans="1:5" ht="13.5" customHeight="1">
      <c r="A13643">
        <v>263</v>
      </c>
      <c r="B13643" t="str">
        <f t="shared" si="213"/>
        <v>263---28</v>
      </c>
      <c r="C13643" t="s">
        <v>743</v>
      </c>
      <c r="D13643" t="s">
        <v>754</v>
      </c>
      <c r="E13643">
        <v>28</v>
      </c>
    </row>
    <row r="13644" spans="1:5" ht="13.5" customHeight="1">
      <c r="A13644">
        <v>263</v>
      </c>
      <c r="B13644" t="str">
        <f t="shared" si="213"/>
        <v>263---29</v>
      </c>
      <c r="C13644" t="s">
        <v>915</v>
      </c>
      <c r="D13644" t="s">
        <v>939</v>
      </c>
      <c r="E13644">
        <v>29</v>
      </c>
    </row>
    <row r="13645" spans="1:5" ht="13.5" customHeight="1">
      <c r="A13645">
        <v>263</v>
      </c>
      <c r="B13645" t="str">
        <f t="shared" si="213"/>
        <v>263---30</v>
      </c>
      <c r="C13645" t="s">
        <v>987</v>
      </c>
      <c r="D13645" t="s">
        <v>1263</v>
      </c>
      <c r="E13645">
        <v>30</v>
      </c>
    </row>
    <row r="13646" spans="1:5" ht="13.5" customHeight="1">
      <c r="A13646">
        <v>263</v>
      </c>
      <c r="B13646" t="str">
        <f t="shared" si="213"/>
        <v>263---31</v>
      </c>
      <c r="C13646" t="s">
        <v>989</v>
      </c>
      <c r="D13646" t="s">
        <v>738</v>
      </c>
      <c r="E13646">
        <v>31</v>
      </c>
    </row>
    <row r="13647" spans="1:5" ht="13.5" customHeight="1">
      <c r="A13647">
        <v>263</v>
      </c>
      <c r="B13647" t="str">
        <f t="shared" si="213"/>
        <v>263---32</v>
      </c>
      <c r="C13647" t="s">
        <v>1094</v>
      </c>
      <c r="D13647" t="s">
        <v>790</v>
      </c>
      <c r="E13647">
        <v>32</v>
      </c>
    </row>
    <row r="13648" spans="1:5" ht="13.5" customHeight="1">
      <c r="A13648">
        <v>263</v>
      </c>
      <c r="B13648" t="str">
        <f t="shared" si="213"/>
        <v>263---33</v>
      </c>
      <c r="C13648" t="s">
        <v>936</v>
      </c>
      <c r="D13648" t="s">
        <v>779</v>
      </c>
      <c r="E13648">
        <v>33</v>
      </c>
    </row>
    <row r="13649" spans="1:5" ht="13.5" customHeight="1">
      <c r="A13649">
        <v>263</v>
      </c>
      <c r="B13649" t="str">
        <f t="shared" si="213"/>
        <v>263---34</v>
      </c>
      <c r="C13649" t="s">
        <v>819</v>
      </c>
      <c r="D13649" t="s">
        <v>756</v>
      </c>
      <c r="E13649">
        <v>34</v>
      </c>
    </row>
    <row r="13650" spans="1:5" ht="13.5" customHeight="1">
      <c r="A13650">
        <v>263</v>
      </c>
      <c r="B13650" t="str">
        <f t="shared" si="213"/>
        <v>263---35</v>
      </c>
      <c r="C13650" t="s">
        <v>1019</v>
      </c>
      <c r="D13650" t="s">
        <v>734</v>
      </c>
      <c r="E13650">
        <v>35</v>
      </c>
    </row>
    <row r="13651" spans="1:5" ht="13.5" customHeight="1">
      <c r="A13651">
        <v>263</v>
      </c>
      <c r="B13651" t="str">
        <f t="shared" si="213"/>
        <v>263---36</v>
      </c>
      <c r="C13651" t="s">
        <v>1083</v>
      </c>
      <c r="D13651" t="s">
        <v>844</v>
      </c>
      <c r="E13651">
        <v>36</v>
      </c>
    </row>
    <row r="13652" spans="1:5" ht="13.5" customHeight="1">
      <c r="A13652">
        <v>263</v>
      </c>
      <c r="B13652" t="str">
        <f t="shared" si="213"/>
        <v>263---37</v>
      </c>
      <c r="C13652" t="s">
        <v>824</v>
      </c>
      <c r="D13652" t="s">
        <v>752</v>
      </c>
      <c r="E13652">
        <v>37</v>
      </c>
    </row>
    <row r="13653" spans="1:5" ht="13.5" customHeight="1">
      <c r="A13653">
        <v>263</v>
      </c>
      <c r="B13653" t="str">
        <f t="shared" si="213"/>
        <v>263---38</v>
      </c>
      <c r="C13653" t="s">
        <v>826</v>
      </c>
      <c r="D13653" t="s">
        <v>1079</v>
      </c>
      <c r="E13653">
        <v>38</v>
      </c>
    </row>
    <row r="13654" spans="1:5" ht="13.5" customHeight="1">
      <c r="A13654">
        <v>263</v>
      </c>
      <c r="B13654" t="str">
        <f t="shared" si="213"/>
        <v>263---39</v>
      </c>
      <c r="C13654" t="s">
        <v>1005</v>
      </c>
      <c r="D13654" t="s">
        <v>1105</v>
      </c>
      <c r="E13654">
        <v>39</v>
      </c>
    </row>
    <row r="13655" spans="1:5" ht="13.5" customHeight="1">
      <c r="A13655">
        <v>263</v>
      </c>
      <c r="B13655" t="str">
        <f t="shared" si="213"/>
        <v>263---40</v>
      </c>
      <c r="C13655" t="s">
        <v>1197</v>
      </c>
      <c r="D13655" t="s">
        <v>1137</v>
      </c>
      <c r="E13655">
        <v>40</v>
      </c>
    </row>
    <row r="13656" spans="1:5" ht="13.5" customHeight="1">
      <c r="A13656">
        <v>263</v>
      </c>
      <c r="B13656" t="str">
        <f t="shared" si="213"/>
        <v>263---41</v>
      </c>
      <c r="C13656" t="s">
        <v>832</v>
      </c>
      <c r="D13656" t="s">
        <v>949</v>
      </c>
      <c r="E13656">
        <v>41</v>
      </c>
    </row>
    <row r="13657" spans="1:5" ht="13.5" customHeight="1">
      <c r="A13657">
        <v>263</v>
      </c>
      <c r="B13657" t="str">
        <f t="shared" si="213"/>
        <v>263---42</v>
      </c>
      <c r="C13657" t="s">
        <v>866</v>
      </c>
      <c r="D13657" t="s">
        <v>831</v>
      </c>
      <c r="E13657">
        <v>42</v>
      </c>
    </row>
    <row r="13658" spans="1:5" ht="13.5" customHeight="1">
      <c r="A13658">
        <v>263</v>
      </c>
      <c r="B13658" t="str">
        <f t="shared" si="213"/>
        <v>263---43</v>
      </c>
      <c r="C13658" t="s">
        <v>1096</v>
      </c>
      <c r="D13658" t="s">
        <v>1215</v>
      </c>
      <c r="E13658">
        <v>43</v>
      </c>
    </row>
    <row r="13659" spans="1:5" ht="13.5" customHeight="1">
      <c r="A13659">
        <v>263</v>
      </c>
      <c r="B13659" t="str">
        <f t="shared" si="213"/>
        <v>263---44</v>
      </c>
      <c r="C13659" t="s">
        <v>868</v>
      </c>
      <c r="D13659" t="s">
        <v>758</v>
      </c>
      <c r="E13659">
        <v>44</v>
      </c>
    </row>
    <row r="13660" spans="1:5" ht="13.5" customHeight="1">
      <c r="A13660">
        <v>263</v>
      </c>
      <c r="B13660" t="str">
        <f t="shared" si="213"/>
        <v>263---45</v>
      </c>
      <c r="C13660" t="s">
        <v>771</v>
      </c>
      <c r="D13660" t="s">
        <v>791</v>
      </c>
      <c r="E13660">
        <v>45</v>
      </c>
    </row>
    <row r="13661" spans="1:5" ht="13.5" customHeight="1">
      <c r="A13661">
        <v>263</v>
      </c>
      <c r="B13661" t="str">
        <f t="shared" si="213"/>
        <v>263---46</v>
      </c>
      <c r="C13661" t="s">
        <v>950</v>
      </c>
      <c r="D13661" t="s">
        <v>1140</v>
      </c>
      <c r="E13661">
        <v>46</v>
      </c>
    </row>
    <row r="13662" spans="1:5" ht="13.5" customHeight="1">
      <c r="A13662">
        <v>263</v>
      </c>
      <c r="B13662" t="str">
        <f t="shared" si="213"/>
        <v>263---47</v>
      </c>
      <c r="C13662" t="s">
        <v>5961</v>
      </c>
      <c r="D13662" t="s">
        <v>935</v>
      </c>
      <c r="E13662">
        <v>47</v>
      </c>
    </row>
    <row r="13663" spans="1:5" ht="13.5" customHeight="1">
      <c r="A13663">
        <v>263</v>
      </c>
      <c r="B13663" t="str">
        <f t="shared" si="213"/>
        <v>263---48</v>
      </c>
      <c r="C13663" t="s">
        <v>5915</v>
      </c>
      <c r="D13663" t="s">
        <v>772</v>
      </c>
      <c r="E13663">
        <v>48</v>
      </c>
    </row>
    <row r="13664" spans="1:5" ht="13.5" customHeight="1">
      <c r="A13664">
        <v>263</v>
      </c>
      <c r="B13664" t="str">
        <f t="shared" si="213"/>
        <v>263---49</v>
      </c>
      <c r="C13664" t="s">
        <v>5917</v>
      </c>
      <c r="D13664" t="s">
        <v>789</v>
      </c>
      <c r="E13664">
        <v>49</v>
      </c>
    </row>
    <row r="13665" spans="1:5" ht="13.5" customHeight="1">
      <c r="A13665">
        <v>263</v>
      </c>
      <c r="B13665" t="str">
        <f t="shared" si="213"/>
        <v>263---50</v>
      </c>
      <c r="C13665" t="s">
        <v>5918</v>
      </c>
      <c r="D13665" t="s">
        <v>770</v>
      </c>
      <c r="E13665">
        <v>50</v>
      </c>
    </row>
    <row r="13666" spans="1:5" ht="13.5" customHeight="1">
      <c r="A13666">
        <v>263</v>
      </c>
      <c r="B13666" t="str">
        <f t="shared" si="213"/>
        <v>263---51</v>
      </c>
      <c r="C13666" t="s">
        <v>5971</v>
      </c>
      <c r="D13666" t="s">
        <v>1058</v>
      </c>
      <c r="E13666">
        <v>51</v>
      </c>
    </row>
    <row r="13667" spans="1:5" ht="13.5" customHeight="1">
      <c r="A13667">
        <v>263</v>
      </c>
      <c r="B13667" t="str">
        <f t="shared" si="213"/>
        <v>263---52</v>
      </c>
      <c r="C13667" t="s">
        <v>5963</v>
      </c>
      <c r="D13667" t="s">
        <v>937</v>
      </c>
      <c r="E13667">
        <v>52</v>
      </c>
    </row>
    <row r="13668" spans="1:5" ht="13.5" customHeight="1">
      <c r="A13668">
        <v>263</v>
      </c>
      <c r="B13668" t="str">
        <f t="shared" si="213"/>
        <v>263---53</v>
      </c>
      <c r="C13668" t="s">
        <v>5994</v>
      </c>
      <c r="D13668" t="s">
        <v>984</v>
      </c>
      <c r="E13668">
        <v>53</v>
      </c>
    </row>
    <row r="13669" spans="1:5" ht="13.5" customHeight="1">
      <c r="A13669">
        <v>263</v>
      </c>
      <c r="B13669" t="str">
        <f t="shared" si="213"/>
        <v>263---54</v>
      </c>
      <c r="C13669" t="s">
        <v>5919</v>
      </c>
      <c r="D13669" t="s">
        <v>725</v>
      </c>
      <c r="E13669">
        <v>54</v>
      </c>
    </row>
    <row r="13670" spans="1:5" ht="13.5" customHeight="1">
      <c r="A13670">
        <v>263</v>
      </c>
      <c r="B13670" t="str">
        <f t="shared" si="213"/>
        <v>263---55</v>
      </c>
      <c r="C13670" t="s">
        <v>5920</v>
      </c>
      <c r="D13670" t="s">
        <v>762</v>
      </c>
      <c r="E13670">
        <v>55</v>
      </c>
    </row>
    <row r="13671" spans="1:5" ht="13.5" customHeight="1">
      <c r="A13671">
        <v>263</v>
      </c>
      <c r="B13671" t="str">
        <f t="shared" si="213"/>
        <v>263---56</v>
      </c>
      <c r="C13671" t="s">
        <v>5923</v>
      </c>
      <c r="D13671" t="s">
        <v>766</v>
      </c>
      <c r="E13671">
        <v>56</v>
      </c>
    </row>
    <row r="13672" spans="1:5" ht="13.5" customHeight="1">
      <c r="A13672">
        <v>263</v>
      </c>
      <c r="B13672" t="str">
        <f t="shared" si="213"/>
        <v>263---57</v>
      </c>
      <c r="C13672" t="s">
        <v>5943</v>
      </c>
      <c r="D13672" t="s">
        <v>976</v>
      </c>
      <c r="E13672">
        <v>57</v>
      </c>
    </row>
    <row r="13673" spans="1:5" ht="13.5" customHeight="1">
      <c r="A13673">
        <v>263</v>
      </c>
      <c r="B13673" t="str">
        <f t="shared" si="213"/>
        <v>263---58</v>
      </c>
      <c r="C13673" t="s">
        <v>5976</v>
      </c>
      <c r="D13673" t="s">
        <v>1162</v>
      </c>
      <c r="E13673">
        <v>58</v>
      </c>
    </row>
    <row r="13674" spans="1:5" ht="13.5" customHeight="1">
      <c r="A13674">
        <v>263</v>
      </c>
      <c r="B13674" t="str">
        <f t="shared" si="213"/>
        <v>263---59</v>
      </c>
      <c r="C13674" t="s">
        <v>5988</v>
      </c>
      <c r="D13674" t="s">
        <v>1133</v>
      </c>
      <c r="E13674">
        <v>59</v>
      </c>
    </row>
    <row r="13675" spans="1:5" ht="13.5" customHeight="1">
      <c r="A13675">
        <v>154</v>
      </c>
      <c r="B13675" t="str">
        <f t="shared" si="213"/>
        <v>154---1</v>
      </c>
      <c r="C13675" t="s">
        <v>4216</v>
      </c>
      <c r="D13675" t="s">
        <v>873</v>
      </c>
      <c r="E13675">
        <v>1</v>
      </c>
    </row>
    <row r="13676" spans="1:5" ht="13.5" customHeight="1">
      <c r="A13676">
        <v>154</v>
      </c>
      <c r="B13676" t="str">
        <f t="shared" si="213"/>
        <v>154---2</v>
      </c>
      <c r="C13676" t="s">
        <v>4216</v>
      </c>
      <c r="D13676" t="s">
        <v>872</v>
      </c>
      <c r="E13676">
        <v>2</v>
      </c>
    </row>
    <row r="13677" spans="1:5" ht="13.5" customHeight="1">
      <c r="A13677">
        <v>154</v>
      </c>
      <c r="B13677" t="str">
        <f t="shared" si="213"/>
        <v>154---3</v>
      </c>
      <c r="C13677" t="s">
        <v>4252</v>
      </c>
      <c r="D13677" t="s">
        <v>713</v>
      </c>
      <c r="E13677">
        <v>3</v>
      </c>
    </row>
    <row r="13678" spans="1:5" ht="13.5" customHeight="1">
      <c r="A13678">
        <v>154</v>
      </c>
      <c r="B13678" t="str">
        <f t="shared" si="213"/>
        <v>154---4</v>
      </c>
      <c r="C13678" t="s">
        <v>4269</v>
      </c>
      <c r="D13678" t="s">
        <v>902</v>
      </c>
      <c r="E13678">
        <v>4</v>
      </c>
    </row>
    <row r="13679" spans="1:5" ht="13.5" customHeight="1">
      <c r="A13679">
        <v>154</v>
      </c>
      <c r="B13679" t="str">
        <f t="shared" si="213"/>
        <v>154---5</v>
      </c>
      <c r="C13679" t="s">
        <v>4271</v>
      </c>
      <c r="D13679" t="s">
        <v>909</v>
      </c>
      <c r="E13679">
        <v>5</v>
      </c>
    </row>
    <row r="13680" spans="1:5" ht="13.5" customHeight="1">
      <c r="A13680">
        <v>154</v>
      </c>
      <c r="B13680" t="str">
        <f t="shared" si="213"/>
        <v>154---6</v>
      </c>
      <c r="C13680" t="s">
        <v>4239</v>
      </c>
      <c r="D13680" t="s">
        <v>842</v>
      </c>
      <c r="E13680">
        <v>6</v>
      </c>
    </row>
    <row r="13681" spans="1:5" ht="13.5" customHeight="1">
      <c r="A13681">
        <v>154</v>
      </c>
      <c r="B13681" t="str">
        <f t="shared" si="213"/>
        <v>154---7</v>
      </c>
      <c r="C13681" t="s">
        <v>4228</v>
      </c>
      <c r="D13681" t="s">
        <v>809</v>
      </c>
      <c r="E13681">
        <v>7</v>
      </c>
    </row>
    <row r="13682" spans="1:5" ht="13.5" customHeight="1">
      <c r="A13682">
        <v>154</v>
      </c>
      <c r="B13682" t="str">
        <f t="shared" si="213"/>
        <v>154---8</v>
      </c>
      <c r="C13682" t="s">
        <v>4268</v>
      </c>
      <c r="D13682" t="s">
        <v>1179</v>
      </c>
      <c r="E13682">
        <v>8</v>
      </c>
    </row>
    <row r="13683" spans="1:5" ht="13.5" customHeight="1">
      <c r="A13683">
        <v>154</v>
      </c>
      <c r="B13683" t="str">
        <f t="shared" si="213"/>
        <v>154---9</v>
      </c>
      <c r="C13683" t="s">
        <v>4230</v>
      </c>
      <c r="D13683" t="s">
        <v>1189</v>
      </c>
      <c r="E13683">
        <v>9</v>
      </c>
    </row>
    <row r="13684" spans="1:5" ht="13.5" customHeight="1">
      <c r="A13684">
        <v>154</v>
      </c>
      <c r="B13684" t="str">
        <f t="shared" si="213"/>
        <v>154---10</v>
      </c>
      <c r="C13684" t="s">
        <v>4244</v>
      </c>
      <c r="D13684" t="s">
        <v>846</v>
      </c>
      <c r="E13684">
        <v>10</v>
      </c>
    </row>
    <row r="13685" spans="1:5" ht="13.5" customHeight="1">
      <c r="A13685">
        <v>154</v>
      </c>
      <c r="B13685" t="str">
        <f t="shared" si="213"/>
        <v>154---11</v>
      </c>
      <c r="C13685" t="s">
        <v>4231</v>
      </c>
      <c r="D13685" t="s">
        <v>718</v>
      </c>
      <c r="E13685">
        <v>11</v>
      </c>
    </row>
    <row r="13686" spans="1:5" ht="13.5" customHeight="1">
      <c r="A13686">
        <v>154</v>
      </c>
      <c r="B13686" t="str">
        <f t="shared" si="213"/>
        <v>154---12</v>
      </c>
      <c r="C13686" t="s">
        <v>4254</v>
      </c>
      <c r="D13686" t="s">
        <v>1003</v>
      </c>
      <c r="E13686">
        <v>12</v>
      </c>
    </row>
    <row r="13687" spans="1:5" ht="13.5" customHeight="1">
      <c r="A13687">
        <v>154</v>
      </c>
      <c r="B13687" t="str">
        <f t="shared" si="213"/>
        <v>154---13</v>
      </c>
      <c r="C13687" t="s">
        <v>4233</v>
      </c>
      <c r="D13687" t="s">
        <v>878</v>
      </c>
      <c r="E13687">
        <v>13</v>
      </c>
    </row>
    <row r="13688" spans="1:5" ht="13.5" customHeight="1">
      <c r="A13688">
        <v>154</v>
      </c>
      <c r="B13688" t="str">
        <f t="shared" si="213"/>
        <v>154---14</v>
      </c>
      <c r="C13688" t="s">
        <v>4272</v>
      </c>
      <c r="D13688" t="s">
        <v>1117</v>
      </c>
      <c r="E13688">
        <v>14</v>
      </c>
    </row>
    <row r="13689" spans="1:5" ht="13.5" customHeight="1">
      <c r="A13689">
        <v>154</v>
      </c>
      <c r="B13689" t="str">
        <f t="shared" si="213"/>
        <v>154---15</v>
      </c>
      <c r="C13689" t="s">
        <v>4265</v>
      </c>
      <c r="D13689" t="s">
        <v>722</v>
      </c>
      <c r="E13689">
        <v>15</v>
      </c>
    </row>
    <row r="13690" spans="1:5" ht="13.5" customHeight="1">
      <c r="A13690">
        <v>154</v>
      </c>
      <c r="B13690" t="str">
        <f t="shared" si="213"/>
        <v>154---16</v>
      </c>
      <c r="C13690" t="s">
        <v>4248</v>
      </c>
      <c r="D13690" t="s">
        <v>1112</v>
      </c>
      <c r="E13690">
        <v>16</v>
      </c>
    </row>
    <row r="13691" spans="1:5" ht="13.5" customHeight="1">
      <c r="A13691">
        <v>154</v>
      </c>
      <c r="B13691" t="str">
        <f t="shared" si="213"/>
        <v>154---17</v>
      </c>
      <c r="C13691" t="s">
        <v>5911</v>
      </c>
      <c r="D13691" t="s">
        <v>1209</v>
      </c>
      <c r="E13691">
        <v>17</v>
      </c>
    </row>
    <row r="13692" spans="1:5" ht="13.5" customHeight="1">
      <c r="A13692">
        <v>154</v>
      </c>
      <c r="B13692" t="str">
        <f t="shared" si="213"/>
        <v>154---18</v>
      </c>
      <c r="C13692" t="s">
        <v>5911</v>
      </c>
      <c r="D13692" t="s">
        <v>962</v>
      </c>
      <c r="E13692">
        <v>18</v>
      </c>
    </row>
    <row r="13693" spans="1:5" ht="13.5" customHeight="1">
      <c r="A13693">
        <v>154</v>
      </c>
      <c r="B13693" t="str">
        <f t="shared" si="213"/>
        <v>154---19</v>
      </c>
      <c r="C13693" t="s">
        <v>743</v>
      </c>
      <c r="D13693" t="s">
        <v>754</v>
      </c>
      <c r="E13693">
        <v>19</v>
      </c>
    </row>
    <row r="13694" spans="1:5" ht="13.5" customHeight="1">
      <c r="A13694">
        <v>154</v>
      </c>
      <c r="B13694" t="str">
        <f t="shared" si="213"/>
        <v>154---20</v>
      </c>
      <c r="C13694" t="s">
        <v>987</v>
      </c>
      <c r="D13694" t="s">
        <v>1263</v>
      </c>
      <c r="E13694">
        <v>20</v>
      </c>
    </row>
    <row r="13695" spans="1:5" ht="13.5" customHeight="1">
      <c r="A13695">
        <v>154</v>
      </c>
      <c r="B13695" t="str">
        <f t="shared" si="213"/>
        <v>154---21</v>
      </c>
      <c r="C13695" t="s">
        <v>989</v>
      </c>
      <c r="D13695" t="s">
        <v>738</v>
      </c>
      <c r="E13695">
        <v>21</v>
      </c>
    </row>
    <row r="13696" spans="1:5" ht="13.5" customHeight="1">
      <c r="A13696">
        <v>154</v>
      </c>
      <c r="B13696" t="str">
        <f t="shared" si="213"/>
        <v>154---22</v>
      </c>
      <c r="C13696" t="s">
        <v>799</v>
      </c>
      <c r="D13696" t="s">
        <v>809</v>
      </c>
      <c r="E13696">
        <v>22</v>
      </c>
    </row>
    <row r="13697" spans="1:5" ht="13.5" customHeight="1">
      <c r="A13697">
        <v>154</v>
      </c>
      <c r="B13697" t="str">
        <f t="shared" si="213"/>
        <v>154---23</v>
      </c>
      <c r="C13697" t="s">
        <v>747</v>
      </c>
      <c r="D13697" t="s">
        <v>1154</v>
      </c>
      <c r="E13697">
        <v>23</v>
      </c>
    </row>
    <row r="13698" spans="1:5" ht="13.5" customHeight="1">
      <c r="A13698">
        <v>154</v>
      </c>
      <c r="B13698" t="str">
        <f t="shared" si="213"/>
        <v>154---24</v>
      </c>
      <c r="C13698" t="s">
        <v>819</v>
      </c>
      <c r="D13698" t="s">
        <v>756</v>
      </c>
      <c r="E13698">
        <v>24</v>
      </c>
    </row>
    <row r="13699" spans="1:5" ht="13.5" customHeight="1">
      <c r="A13699">
        <v>154</v>
      </c>
      <c r="B13699" t="str">
        <f t="shared" ref="B13699:B13762" si="214">A13699&amp;"---"&amp;E13699</f>
        <v>154---25</v>
      </c>
      <c r="C13699" t="s">
        <v>1074</v>
      </c>
      <c r="D13699" t="s">
        <v>880</v>
      </c>
      <c r="E13699">
        <v>25</v>
      </c>
    </row>
    <row r="13700" spans="1:5" ht="13.5" customHeight="1">
      <c r="A13700">
        <v>154</v>
      </c>
      <c r="B13700" t="str">
        <f t="shared" si="214"/>
        <v>154---26</v>
      </c>
      <c r="C13700" t="s">
        <v>820</v>
      </c>
      <c r="D13700" t="s">
        <v>882</v>
      </c>
      <c r="E13700">
        <v>26</v>
      </c>
    </row>
    <row r="13701" spans="1:5" ht="13.5" customHeight="1">
      <c r="A13701">
        <v>154</v>
      </c>
      <c r="B13701" t="str">
        <f t="shared" si="214"/>
        <v>154---27</v>
      </c>
      <c r="C13701" t="s">
        <v>751</v>
      </c>
      <c r="D13701" t="s">
        <v>1281</v>
      </c>
      <c r="E13701">
        <v>27</v>
      </c>
    </row>
    <row r="13702" spans="1:5" ht="13.5" customHeight="1">
      <c r="A13702">
        <v>154</v>
      </c>
      <c r="B13702" t="str">
        <f t="shared" si="214"/>
        <v>154---28</v>
      </c>
      <c r="C13702" t="s">
        <v>824</v>
      </c>
      <c r="D13702" t="s">
        <v>752</v>
      </c>
      <c r="E13702">
        <v>28</v>
      </c>
    </row>
    <row r="13703" spans="1:5" ht="13.5" customHeight="1">
      <c r="A13703">
        <v>154</v>
      </c>
      <c r="B13703" t="str">
        <f t="shared" si="214"/>
        <v>154---29</v>
      </c>
      <c r="C13703" t="s">
        <v>826</v>
      </c>
      <c r="D13703" t="s">
        <v>1079</v>
      </c>
      <c r="E13703">
        <v>29</v>
      </c>
    </row>
    <row r="13704" spans="1:5" ht="13.5" customHeight="1">
      <c r="A13704">
        <v>154</v>
      </c>
      <c r="B13704" t="str">
        <f t="shared" si="214"/>
        <v>154---30</v>
      </c>
      <c r="C13704" t="s">
        <v>753</v>
      </c>
      <c r="D13704" t="s">
        <v>1002</v>
      </c>
      <c r="E13704">
        <v>30</v>
      </c>
    </row>
    <row r="13705" spans="1:5" ht="13.5" customHeight="1">
      <c r="A13705">
        <v>154</v>
      </c>
      <c r="B13705" t="str">
        <f t="shared" si="214"/>
        <v>154---31</v>
      </c>
      <c r="C13705" t="s">
        <v>757</v>
      </c>
      <c r="D13705" t="s">
        <v>1272</v>
      </c>
      <c r="E13705">
        <v>31</v>
      </c>
    </row>
    <row r="13706" spans="1:5" ht="13.5" customHeight="1">
      <c r="A13706">
        <v>154</v>
      </c>
      <c r="B13706" t="str">
        <f t="shared" si="214"/>
        <v>154---32</v>
      </c>
      <c r="C13706" t="s">
        <v>862</v>
      </c>
      <c r="D13706" t="s">
        <v>1261</v>
      </c>
      <c r="E13706">
        <v>32</v>
      </c>
    </row>
    <row r="13707" spans="1:5" ht="13.5" customHeight="1">
      <c r="A13707">
        <v>154</v>
      </c>
      <c r="B13707" t="str">
        <f t="shared" si="214"/>
        <v>154---33</v>
      </c>
      <c r="C13707" t="s">
        <v>763</v>
      </c>
      <c r="D13707" t="s">
        <v>1086</v>
      </c>
      <c r="E13707">
        <v>33</v>
      </c>
    </row>
    <row r="13708" spans="1:5" ht="13.5" customHeight="1">
      <c r="A13708">
        <v>154</v>
      </c>
      <c r="B13708" t="str">
        <f t="shared" si="214"/>
        <v>154---34</v>
      </c>
      <c r="C13708" t="s">
        <v>890</v>
      </c>
      <c r="D13708" t="s">
        <v>911</v>
      </c>
      <c r="E13708">
        <v>34</v>
      </c>
    </row>
    <row r="13709" spans="1:5" ht="13.5" customHeight="1">
      <c r="A13709">
        <v>154</v>
      </c>
      <c r="B13709" t="str">
        <f t="shared" si="214"/>
        <v>154---35</v>
      </c>
      <c r="C13709" t="s">
        <v>864</v>
      </c>
      <c r="D13709" t="s">
        <v>957</v>
      </c>
      <c r="E13709">
        <v>35</v>
      </c>
    </row>
    <row r="13710" spans="1:5" ht="13.5" customHeight="1">
      <c r="A13710">
        <v>154</v>
      </c>
      <c r="B13710" t="str">
        <f t="shared" si="214"/>
        <v>154---36</v>
      </c>
      <c r="C13710" t="s">
        <v>1111</v>
      </c>
      <c r="D13710" t="s">
        <v>1045</v>
      </c>
      <c r="E13710">
        <v>36</v>
      </c>
    </row>
    <row r="13711" spans="1:5" ht="13.5" customHeight="1">
      <c r="A13711">
        <v>154</v>
      </c>
      <c r="B13711" t="str">
        <f t="shared" si="214"/>
        <v>154---37</v>
      </c>
      <c r="C13711" t="s">
        <v>868</v>
      </c>
      <c r="D13711" t="s">
        <v>758</v>
      </c>
      <c r="E13711">
        <v>37</v>
      </c>
    </row>
    <row r="13712" spans="1:5" ht="13.5" customHeight="1">
      <c r="A13712">
        <v>154</v>
      </c>
      <c r="B13712" t="str">
        <f t="shared" si="214"/>
        <v>154---38</v>
      </c>
      <c r="C13712" t="s">
        <v>5945</v>
      </c>
      <c r="D13712" t="s">
        <v>881</v>
      </c>
      <c r="E13712">
        <v>38</v>
      </c>
    </row>
    <row r="13713" spans="1:5" ht="13.5" customHeight="1">
      <c r="A13713">
        <v>154</v>
      </c>
      <c r="B13713" t="str">
        <f t="shared" si="214"/>
        <v>154---39</v>
      </c>
      <c r="C13713" t="s">
        <v>5946</v>
      </c>
      <c r="D13713" t="s">
        <v>893</v>
      </c>
      <c r="E13713">
        <v>39</v>
      </c>
    </row>
    <row r="13714" spans="1:5" ht="13.5" customHeight="1">
      <c r="A13714">
        <v>154</v>
      </c>
      <c r="B13714" t="str">
        <f t="shared" si="214"/>
        <v>154---40</v>
      </c>
      <c r="C13714" t="s">
        <v>5947</v>
      </c>
      <c r="D13714" t="s">
        <v>884</v>
      </c>
      <c r="E13714">
        <v>40</v>
      </c>
    </row>
    <row r="13715" spans="1:5" ht="13.5" customHeight="1">
      <c r="A13715">
        <v>154</v>
      </c>
      <c r="B13715" t="str">
        <f t="shared" si="214"/>
        <v>154---41</v>
      </c>
      <c r="C13715" t="s">
        <v>5969</v>
      </c>
      <c r="D13715" t="s">
        <v>961</v>
      </c>
      <c r="E13715">
        <v>41</v>
      </c>
    </row>
    <row r="13716" spans="1:5" ht="13.5" customHeight="1">
      <c r="A13716">
        <v>154</v>
      </c>
      <c r="B13716" t="str">
        <f t="shared" si="214"/>
        <v>154---42</v>
      </c>
      <c r="C13716" t="s">
        <v>5949</v>
      </c>
      <c r="D13716" t="s">
        <v>895</v>
      </c>
      <c r="E13716">
        <v>42</v>
      </c>
    </row>
    <row r="13717" spans="1:5" ht="13.5" customHeight="1">
      <c r="A13717">
        <v>154</v>
      </c>
      <c r="B13717" t="str">
        <f t="shared" si="214"/>
        <v>154---43</v>
      </c>
      <c r="C13717" t="s">
        <v>5915</v>
      </c>
      <c r="D13717" t="s">
        <v>772</v>
      </c>
      <c r="E13717">
        <v>43</v>
      </c>
    </row>
    <row r="13718" spans="1:5" ht="13.5" customHeight="1">
      <c r="A13718">
        <v>154</v>
      </c>
      <c r="B13718" t="str">
        <f t="shared" si="214"/>
        <v>154---44</v>
      </c>
      <c r="C13718" t="s">
        <v>5970</v>
      </c>
      <c r="D13718" t="s">
        <v>999</v>
      </c>
      <c r="E13718">
        <v>44</v>
      </c>
    </row>
    <row r="13719" spans="1:5" ht="13.5" customHeight="1">
      <c r="A13719">
        <v>154</v>
      </c>
      <c r="B13719" t="str">
        <f t="shared" si="214"/>
        <v>154---45</v>
      </c>
      <c r="C13719" t="s">
        <v>5917</v>
      </c>
      <c r="D13719" t="s">
        <v>789</v>
      </c>
      <c r="E13719">
        <v>45</v>
      </c>
    </row>
    <row r="13720" spans="1:5" ht="13.5" customHeight="1">
      <c r="A13720">
        <v>154</v>
      </c>
      <c r="B13720" t="str">
        <f t="shared" si="214"/>
        <v>154---46</v>
      </c>
      <c r="C13720" t="s">
        <v>5918</v>
      </c>
      <c r="D13720" t="s">
        <v>770</v>
      </c>
      <c r="E13720">
        <v>46</v>
      </c>
    </row>
    <row r="13721" spans="1:5" ht="13.5" customHeight="1">
      <c r="A13721">
        <v>154</v>
      </c>
      <c r="B13721" t="str">
        <f t="shared" si="214"/>
        <v>154---47</v>
      </c>
      <c r="C13721" t="s">
        <v>5932</v>
      </c>
      <c r="D13721" t="s">
        <v>846</v>
      </c>
      <c r="E13721">
        <v>47</v>
      </c>
    </row>
    <row r="13722" spans="1:5" ht="13.5" customHeight="1">
      <c r="A13722">
        <v>154</v>
      </c>
      <c r="B13722" t="str">
        <f t="shared" si="214"/>
        <v>154---48</v>
      </c>
      <c r="C13722" t="s">
        <v>5972</v>
      </c>
      <c r="D13722" t="s">
        <v>979</v>
      </c>
      <c r="E13722">
        <v>48</v>
      </c>
    </row>
    <row r="13723" spans="1:5" ht="13.5" customHeight="1">
      <c r="A13723">
        <v>154</v>
      </c>
      <c r="B13723" t="str">
        <f t="shared" si="214"/>
        <v>154---49</v>
      </c>
      <c r="C13723" t="s">
        <v>5994</v>
      </c>
      <c r="D13723" t="s">
        <v>984</v>
      </c>
      <c r="E13723">
        <v>49</v>
      </c>
    </row>
    <row r="13724" spans="1:5" ht="13.5" customHeight="1">
      <c r="A13724">
        <v>154</v>
      </c>
      <c r="B13724" t="str">
        <f t="shared" si="214"/>
        <v>154---50</v>
      </c>
      <c r="C13724" t="s">
        <v>6002</v>
      </c>
      <c r="D13724" t="s">
        <v>1113</v>
      </c>
      <c r="E13724">
        <v>50</v>
      </c>
    </row>
    <row r="13725" spans="1:5" ht="13.5" customHeight="1">
      <c r="A13725">
        <v>154</v>
      </c>
      <c r="B13725" t="str">
        <f t="shared" si="214"/>
        <v>154---51</v>
      </c>
      <c r="C13725" t="s">
        <v>5950</v>
      </c>
      <c r="D13725" t="s">
        <v>906</v>
      </c>
      <c r="E13725">
        <v>51</v>
      </c>
    </row>
    <row r="13726" spans="1:5" ht="13.5" customHeight="1">
      <c r="A13726">
        <v>154</v>
      </c>
      <c r="B13726" t="str">
        <f t="shared" si="214"/>
        <v>154---52</v>
      </c>
      <c r="C13726" t="s">
        <v>5954</v>
      </c>
      <c r="D13726" t="s">
        <v>1166</v>
      </c>
      <c r="E13726">
        <v>52</v>
      </c>
    </row>
    <row r="13727" spans="1:5" ht="13.5" customHeight="1">
      <c r="A13727">
        <v>154</v>
      </c>
      <c r="B13727" t="str">
        <f t="shared" si="214"/>
        <v>154---53</v>
      </c>
      <c r="C13727" t="s">
        <v>5955</v>
      </c>
      <c r="D13727" t="s">
        <v>889</v>
      </c>
      <c r="E13727">
        <v>53</v>
      </c>
    </row>
    <row r="13728" spans="1:5" ht="13.5" customHeight="1">
      <c r="A13728">
        <v>154</v>
      </c>
      <c r="B13728" t="str">
        <f t="shared" si="214"/>
        <v>154---54</v>
      </c>
      <c r="C13728" t="s">
        <v>5999</v>
      </c>
      <c r="D13728" t="s">
        <v>1371</v>
      </c>
      <c r="E13728">
        <v>54</v>
      </c>
    </row>
    <row r="13729" spans="1:5" ht="13.5" customHeight="1">
      <c r="A13729">
        <v>154</v>
      </c>
      <c r="B13729" t="str">
        <f t="shared" si="214"/>
        <v>154---55</v>
      </c>
      <c r="C13729" t="s">
        <v>5958</v>
      </c>
      <c r="D13729" t="s">
        <v>1358</v>
      </c>
      <c r="E13729">
        <v>55</v>
      </c>
    </row>
    <row r="13730" spans="1:5" ht="13.5" customHeight="1">
      <c r="A13730">
        <v>154.1</v>
      </c>
      <c r="B13730" t="str">
        <f t="shared" si="214"/>
        <v>154.1---1</v>
      </c>
      <c r="C13730" t="s">
        <v>4216</v>
      </c>
      <c r="D13730" t="s">
        <v>873</v>
      </c>
      <c r="E13730">
        <v>1</v>
      </c>
    </row>
    <row r="13731" spans="1:5" ht="13.5" customHeight="1">
      <c r="A13731">
        <v>154.1</v>
      </c>
      <c r="B13731" t="str">
        <f t="shared" si="214"/>
        <v>154.1---2</v>
      </c>
      <c r="C13731" t="s">
        <v>4216</v>
      </c>
      <c r="D13731" t="s">
        <v>872</v>
      </c>
      <c r="E13731">
        <v>2</v>
      </c>
    </row>
    <row r="13732" spans="1:5" ht="13.5" customHeight="1">
      <c r="A13732">
        <v>154.1</v>
      </c>
      <c r="B13732" t="str">
        <f t="shared" si="214"/>
        <v>154.1---3</v>
      </c>
      <c r="C13732" t="s">
        <v>4252</v>
      </c>
      <c r="D13732" t="s">
        <v>713</v>
      </c>
      <c r="E13732">
        <v>3</v>
      </c>
    </row>
    <row r="13733" spans="1:5" ht="13.5" customHeight="1">
      <c r="A13733">
        <v>154.1</v>
      </c>
      <c r="B13733" t="str">
        <f t="shared" si="214"/>
        <v>154.1---4</v>
      </c>
      <c r="C13733" t="s">
        <v>4269</v>
      </c>
      <c r="D13733" t="s">
        <v>902</v>
      </c>
      <c r="E13733">
        <v>4</v>
      </c>
    </row>
    <row r="13734" spans="1:5" ht="13.5" customHeight="1">
      <c r="A13734">
        <v>154.1</v>
      </c>
      <c r="B13734" t="str">
        <f t="shared" si="214"/>
        <v>154.1---5</v>
      </c>
      <c r="C13734" t="s">
        <v>4271</v>
      </c>
      <c r="D13734" t="s">
        <v>909</v>
      </c>
      <c r="E13734">
        <v>5</v>
      </c>
    </row>
    <row r="13735" spans="1:5" ht="13.5" customHeight="1">
      <c r="A13735">
        <v>154.1</v>
      </c>
      <c r="B13735" t="str">
        <f t="shared" si="214"/>
        <v>154.1---6</v>
      </c>
      <c r="C13735" t="s">
        <v>4239</v>
      </c>
      <c r="D13735" t="s">
        <v>842</v>
      </c>
      <c r="E13735">
        <v>6</v>
      </c>
    </row>
    <row r="13736" spans="1:5" ht="13.5" customHeight="1">
      <c r="A13736">
        <v>154.1</v>
      </c>
      <c r="B13736" t="str">
        <f t="shared" si="214"/>
        <v>154.1---7</v>
      </c>
      <c r="C13736" t="s">
        <v>4228</v>
      </c>
      <c r="D13736" t="s">
        <v>809</v>
      </c>
      <c r="E13736">
        <v>7</v>
      </c>
    </row>
    <row r="13737" spans="1:5" ht="13.5" customHeight="1">
      <c r="A13737">
        <v>154.1</v>
      </c>
      <c r="B13737" t="str">
        <f t="shared" si="214"/>
        <v>154.1---8</v>
      </c>
      <c r="C13737" t="s">
        <v>4268</v>
      </c>
      <c r="D13737" t="s">
        <v>1179</v>
      </c>
      <c r="E13737">
        <v>8</v>
      </c>
    </row>
    <row r="13738" spans="1:5" ht="13.5" customHeight="1">
      <c r="A13738">
        <v>154.1</v>
      </c>
      <c r="B13738" t="str">
        <f t="shared" si="214"/>
        <v>154.1---9</v>
      </c>
      <c r="C13738" t="s">
        <v>4230</v>
      </c>
      <c r="D13738" t="s">
        <v>1189</v>
      </c>
      <c r="E13738">
        <v>9</v>
      </c>
    </row>
    <row r="13739" spans="1:5" ht="13.5" customHeight="1">
      <c r="A13739">
        <v>154.1</v>
      </c>
      <c r="B13739" t="str">
        <f t="shared" si="214"/>
        <v>154.1---10</v>
      </c>
      <c r="C13739" t="s">
        <v>4244</v>
      </c>
      <c r="D13739" t="s">
        <v>846</v>
      </c>
      <c r="E13739">
        <v>10</v>
      </c>
    </row>
    <row r="13740" spans="1:5" ht="13.5" customHeight="1">
      <c r="A13740">
        <v>154.1</v>
      </c>
      <c r="B13740" t="str">
        <f t="shared" si="214"/>
        <v>154.1---11</v>
      </c>
      <c r="C13740" t="s">
        <v>4231</v>
      </c>
      <c r="D13740" t="s">
        <v>718</v>
      </c>
      <c r="E13740">
        <v>11</v>
      </c>
    </row>
    <row r="13741" spans="1:5" ht="13.5" customHeight="1">
      <c r="A13741">
        <v>154.1</v>
      </c>
      <c r="B13741" t="str">
        <f t="shared" si="214"/>
        <v>154.1---12</v>
      </c>
      <c r="C13741" t="s">
        <v>4254</v>
      </c>
      <c r="D13741" t="s">
        <v>1003</v>
      </c>
      <c r="E13741">
        <v>12</v>
      </c>
    </row>
    <row r="13742" spans="1:5" ht="13.5" customHeight="1">
      <c r="A13742">
        <v>154.1</v>
      </c>
      <c r="B13742" t="str">
        <f t="shared" si="214"/>
        <v>154.1---13</v>
      </c>
      <c r="C13742" t="s">
        <v>4233</v>
      </c>
      <c r="D13742" t="s">
        <v>878</v>
      </c>
      <c r="E13742">
        <v>13</v>
      </c>
    </row>
    <row r="13743" spans="1:5" ht="13.5" customHeight="1">
      <c r="A13743">
        <v>154.1</v>
      </c>
      <c r="B13743" t="str">
        <f t="shared" si="214"/>
        <v>154.1---14</v>
      </c>
      <c r="C13743" t="s">
        <v>4272</v>
      </c>
      <c r="D13743" t="s">
        <v>1117</v>
      </c>
      <c r="E13743">
        <v>14</v>
      </c>
    </row>
    <row r="13744" spans="1:5" ht="13.5" customHeight="1">
      <c r="A13744">
        <v>154.1</v>
      </c>
      <c r="B13744" t="str">
        <f t="shared" si="214"/>
        <v>154.1---15</v>
      </c>
      <c r="C13744" t="s">
        <v>4265</v>
      </c>
      <c r="D13744" t="s">
        <v>722</v>
      </c>
      <c r="E13744">
        <v>15</v>
      </c>
    </row>
    <row r="13745" spans="1:5" ht="13.5" customHeight="1">
      <c r="A13745">
        <v>154.1</v>
      </c>
      <c r="B13745" t="str">
        <f t="shared" si="214"/>
        <v>154.1---16</v>
      </c>
      <c r="C13745" t="s">
        <v>4248</v>
      </c>
      <c r="D13745" t="s">
        <v>1112</v>
      </c>
      <c r="E13745">
        <v>16</v>
      </c>
    </row>
    <row r="13746" spans="1:5" ht="13.5" customHeight="1">
      <c r="A13746">
        <v>154.1</v>
      </c>
      <c r="B13746" t="str">
        <f t="shared" si="214"/>
        <v>154.1---17</v>
      </c>
      <c r="C13746" t="s">
        <v>5911</v>
      </c>
      <c r="D13746" t="s">
        <v>1209</v>
      </c>
      <c r="E13746">
        <v>17</v>
      </c>
    </row>
    <row r="13747" spans="1:5" ht="13.5" customHeight="1">
      <c r="A13747">
        <v>154.1</v>
      </c>
      <c r="B13747" t="str">
        <f t="shared" si="214"/>
        <v>154.1---18</v>
      </c>
      <c r="C13747" t="s">
        <v>5911</v>
      </c>
      <c r="D13747" t="s">
        <v>962</v>
      </c>
      <c r="E13747">
        <v>18</v>
      </c>
    </row>
    <row r="13748" spans="1:5" ht="13.5" customHeight="1">
      <c r="A13748">
        <v>154.1</v>
      </c>
      <c r="B13748" t="str">
        <f t="shared" si="214"/>
        <v>154.1---19</v>
      </c>
      <c r="C13748" t="s">
        <v>743</v>
      </c>
      <c r="D13748" t="s">
        <v>754</v>
      </c>
      <c r="E13748">
        <v>19</v>
      </c>
    </row>
    <row r="13749" spans="1:5" ht="13.5" customHeight="1">
      <c r="A13749">
        <v>154.1</v>
      </c>
      <c r="B13749" t="str">
        <f t="shared" si="214"/>
        <v>154.1---20</v>
      </c>
      <c r="C13749" t="s">
        <v>987</v>
      </c>
      <c r="D13749" t="s">
        <v>1263</v>
      </c>
      <c r="E13749">
        <v>20</v>
      </c>
    </row>
    <row r="13750" spans="1:5" ht="13.5" customHeight="1">
      <c r="A13750">
        <v>154.1</v>
      </c>
      <c r="B13750" t="str">
        <f t="shared" si="214"/>
        <v>154.1---21</v>
      </c>
      <c r="C13750" t="s">
        <v>989</v>
      </c>
      <c r="D13750" t="s">
        <v>738</v>
      </c>
      <c r="E13750">
        <v>21</v>
      </c>
    </row>
    <row r="13751" spans="1:5" ht="13.5" customHeight="1">
      <c r="A13751">
        <v>154.1</v>
      </c>
      <c r="B13751" t="str">
        <f t="shared" si="214"/>
        <v>154.1---22</v>
      </c>
      <c r="C13751" t="s">
        <v>799</v>
      </c>
      <c r="D13751" t="s">
        <v>809</v>
      </c>
      <c r="E13751">
        <v>22</v>
      </c>
    </row>
    <row r="13752" spans="1:5" ht="13.5" customHeight="1">
      <c r="A13752">
        <v>154.1</v>
      </c>
      <c r="B13752" t="str">
        <f t="shared" si="214"/>
        <v>154.1---23</v>
      </c>
      <c r="C13752" t="s">
        <v>747</v>
      </c>
      <c r="D13752" t="s">
        <v>1154</v>
      </c>
      <c r="E13752">
        <v>23</v>
      </c>
    </row>
    <row r="13753" spans="1:5" ht="13.5" customHeight="1">
      <c r="A13753">
        <v>154.1</v>
      </c>
      <c r="B13753" t="str">
        <f t="shared" si="214"/>
        <v>154.1---24</v>
      </c>
      <c r="C13753" t="s">
        <v>819</v>
      </c>
      <c r="D13753" t="s">
        <v>756</v>
      </c>
      <c r="E13753">
        <v>24</v>
      </c>
    </row>
    <row r="13754" spans="1:5" ht="13.5" customHeight="1">
      <c r="A13754">
        <v>154.1</v>
      </c>
      <c r="B13754" t="str">
        <f t="shared" si="214"/>
        <v>154.1---25</v>
      </c>
      <c r="C13754" t="s">
        <v>1074</v>
      </c>
      <c r="D13754" t="s">
        <v>880</v>
      </c>
      <c r="E13754">
        <v>25</v>
      </c>
    </row>
    <row r="13755" spans="1:5" ht="13.5" customHeight="1">
      <c r="A13755">
        <v>154.1</v>
      </c>
      <c r="B13755" t="str">
        <f t="shared" si="214"/>
        <v>154.1---26</v>
      </c>
      <c r="C13755" t="s">
        <v>820</v>
      </c>
      <c r="D13755" t="s">
        <v>882</v>
      </c>
      <c r="E13755">
        <v>26</v>
      </c>
    </row>
    <row r="13756" spans="1:5" ht="13.5" customHeight="1">
      <c r="A13756">
        <v>154.1</v>
      </c>
      <c r="B13756" t="str">
        <f t="shared" si="214"/>
        <v>154.1---27</v>
      </c>
      <c r="C13756" t="s">
        <v>751</v>
      </c>
      <c r="D13756" t="s">
        <v>1281</v>
      </c>
      <c r="E13756">
        <v>27</v>
      </c>
    </row>
    <row r="13757" spans="1:5" ht="13.5" customHeight="1">
      <c r="A13757">
        <v>154.1</v>
      </c>
      <c r="B13757" t="str">
        <f t="shared" si="214"/>
        <v>154.1---28</v>
      </c>
      <c r="C13757" t="s">
        <v>824</v>
      </c>
      <c r="D13757" t="s">
        <v>752</v>
      </c>
      <c r="E13757">
        <v>28</v>
      </c>
    </row>
    <row r="13758" spans="1:5" ht="13.5" customHeight="1">
      <c r="A13758">
        <v>154.1</v>
      </c>
      <c r="B13758" t="str">
        <f t="shared" si="214"/>
        <v>154.1---29</v>
      </c>
      <c r="C13758" t="s">
        <v>826</v>
      </c>
      <c r="D13758" t="s">
        <v>1079</v>
      </c>
      <c r="E13758">
        <v>29</v>
      </c>
    </row>
    <row r="13759" spans="1:5" ht="13.5" customHeight="1">
      <c r="A13759">
        <v>154.1</v>
      </c>
      <c r="B13759" t="str">
        <f t="shared" si="214"/>
        <v>154.1---30</v>
      </c>
      <c r="C13759" t="s">
        <v>753</v>
      </c>
      <c r="D13759" t="s">
        <v>1002</v>
      </c>
      <c r="E13759">
        <v>30</v>
      </c>
    </row>
    <row r="13760" spans="1:5" ht="13.5" customHeight="1">
      <c r="A13760">
        <v>154.1</v>
      </c>
      <c r="B13760" t="str">
        <f t="shared" si="214"/>
        <v>154.1---31</v>
      </c>
      <c r="C13760" t="s">
        <v>757</v>
      </c>
      <c r="D13760" t="s">
        <v>1272</v>
      </c>
      <c r="E13760">
        <v>31</v>
      </c>
    </row>
    <row r="13761" spans="1:5" ht="13.5" customHeight="1">
      <c r="A13761">
        <v>154.1</v>
      </c>
      <c r="B13761" t="str">
        <f t="shared" si="214"/>
        <v>154.1---32</v>
      </c>
      <c r="C13761" t="s">
        <v>862</v>
      </c>
      <c r="D13761" t="s">
        <v>1261</v>
      </c>
      <c r="E13761">
        <v>32</v>
      </c>
    </row>
    <row r="13762" spans="1:5" ht="13.5" customHeight="1">
      <c r="A13762">
        <v>154.1</v>
      </c>
      <c r="B13762" t="str">
        <f t="shared" si="214"/>
        <v>154.1---33</v>
      </c>
      <c r="C13762" t="s">
        <v>763</v>
      </c>
      <c r="D13762" t="s">
        <v>1086</v>
      </c>
      <c r="E13762">
        <v>33</v>
      </c>
    </row>
    <row r="13763" spans="1:5" ht="13.5" customHeight="1">
      <c r="A13763">
        <v>154.1</v>
      </c>
      <c r="B13763" t="str">
        <f t="shared" ref="B13763:B13826" si="215">A13763&amp;"---"&amp;E13763</f>
        <v>154.1---34</v>
      </c>
      <c r="C13763" t="s">
        <v>890</v>
      </c>
      <c r="D13763" t="s">
        <v>911</v>
      </c>
      <c r="E13763">
        <v>34</v>
      </c>
    </row>
    <row r="13764" spans="1:5" ht="13.5" customHeight="1">
      <c r="A13764">
        <v>154.1</v>
      </c>
      <c r="B13764" t="str">
        <f t="shared" si="215"/>
        <v>154.1---35</v>
      </c>
      <c r="C13764" t="s">
        <v>864</v>
      </c>
      <c r="D13764" t="s">
        <v>957</v>
      </c>
      <c r="E13764">
        <v>35</v>
      </c>
    </row>
    <row r="13765" spans="1:5" ht="13.5" customHeight="1">
      <c r="A13765">
        <v>154.1</v>
      </c>
      <c r="B13765" t="str">
        <f t="shared" si="215"/>
        <v>154.1---36</v>
      </c>
      <c r="C13765" t="s">
        <v>1111</v>
      </c>
      <c r="D13765" t="s">
        <v>1045</v>
      </c>
      <c r="E13765">
        <v>36</v>
      </c>
    </row>
    <row r="13766" spans="1:5" ht="13.5" customHeight="1">
      <c r="A13766">
        <v>154.1</v>
      </c>
      <c r="B13766" t="str">
        <f t="shared" si="215"/>
        <v>154.1---37</v>
      </c>
      <c r="C13766" t="s">
        <v>868</v>
      </c>
      <c r="D13766" t="s">
        <v>758</v>
      </c>
      <c r="E13766">
        <v>37</v>
      </c>
    </row>
    <row r="13767" spans="1:5" ht="13.5" customHeight="1">
      <c r="A13767">
        <v>154.1</v>
      </c>
      <c r="B13767" t="str">
        <f t="shared" si="215"/>
        <v>154.1---38</v>
      </c>
      <c r="C13767" t="s">
        <v>5945</v>
      </c>
      <c r="D13767" t="s">
        <v>881</v>
      </c>
      <c r="E13767">
        <v>38</v>
      </c>
    </row>
    <row r="13768" spans="1:5" ht="13.5" customHeight="1">
      <c r="A13768">
        <v>154.1</v>
      </c>
      <c r="B13768" t="str">
        <f t="shared" si="215"/>
        <v>154.1---39</v>
      </c>
      <c r="C13768" t="s">
        <v>5946</v>
      </c>
      <c r="D13768" t="s">
        <v>893</v>
      </c>
      <c r="E13768">
        <v>39</v>
      </c>
    </row>
    <row r="13769" spans="1:5" ht="13.5" customHeight="1">
      <c r="A13769">
        <v>154.1</v>
      </c>
      <c r="B13769" t="str">
        <f t="shared" si="215"/>
        <v>154.1---40</v>
      </c>
      <c r="C13769" t="s">
        <v>5947</v>
      </c>
      <c r="D13769" t="s">
        <v>884</v>
      </c>
      <c r="E13769">
        <v>40</v>
      </c>
    </row>
    <row r="13770" spans="1:5" ht="13.5" customHeight="1">
      <c r="A13770">
        <v>154.1</v>
      </c>
      <c r="B13770" t="str">
        <f t="shared" si="215"/>
        <v>154.1---41</v>
      </c>
      <c r="C13770" t="s">
        <v>5969</v>
      </c>
      <c r="D13770" t="s">
        <v>961</v>
      </c>
      <c r="E13770">
        <v>41</v>
      </c>
    </row>
    <row r="13771" spans="1:5" ht="13.5" customHeight="1">
      <c r="A13771">
        <v>154.1</v>
      </c>
      <c r="B13771" t="str">
        <f t="shared" si="215"/>
        <v>154.1---42</v>
      </c>
      <c r="C13771" t="s">
        <v>5949</v>
      </c>
      <c r="D13771" t="s">
        <v>895</v>
      </c>
      <c r="E13771">
        <v>42</v>
      </c>
    </row>
    <row r="13772" spans="1:5" ht="13.5" customHeight="1">
      <c r="A13772">
        <v>154.1</v>
      </c>
      <c r="B13772" t="str">
        <f t="shared" si="215"/>
        <v>154.1---43</v>
      </c>
      <c r="C13772" t="s">
        <v>5915</v>
      </c>
      <c r="D13772" t="s">
        <v>772</v>
      </c>
      <c r="E13772">
        <v>43</v>
      </c>
    </row>
    <row r="13773" spans="1:5" ht="13.5" customHeight="1">
      <c r="A13773">
        <v>154.1</v>
      </c>
      <c r="B13773" t="str">
        <f t="shared" si="215"/>
        <v>154.1---44</v>
      </c>
      <c r="C13773" t="s">
        <v>5970</v>
      </c>
      <c r="D13773" t="s">
        <v>999</v>
      </c>
      <c r="E13773">
        <v>44</v>
      </c>
    </row>
    <row r="13774" spans="1:5" ht="13.5" customHeight="1">
      <c r="A13774">
        <v>154.1</v>
      </c>
      <c r="B13774" t="str">
        <f t="shared" si="215"/>
        <v>154.1---45</v>
      </c>
      <c r="C13774" t="s">
        <v>5917</v>
      </c>
      <c r="D13774" t="s">
        <v>789</v>
      </c>
      <c r="E13774">
        <v>45</v>
      </c>
    </row>
    <row r="13775" spans="1:5" ht="13.5" customHeight="1">
      <c r="A13775">
        <v>154.1</v>
      </c>
      <c r="B13775" t="str">
        <f t="shared" si="215"/>
        <v>154.1---46</v>
      </c>
      <c r="C13775" t="s">
        <v>5918</v>
      </c>
      <c r="D13775" t="s">
        <v>770</v>
      </c>
      <c r="E13775">
        <v>46</v>
      </c>
    </row>
    <row r="13776" spans="1:5" ht="13.5" customHeight="1">
      <c r="A13776">
        <v>154.1</v>
      </c>
      <c r="B13776" t="str">
        <f t="shared" si="215"/>
        <v>154.1---47</v>
      </c>
      <c r="C13776" t="s">
        <v>5932</v>
      </c>
      <c r="D13776" t="s">
        <v>846</v>
      </c>
      <c r="E13776">
        <v>47</v>
      </c>
    </row>
    <row r="13777" spans="1:5" ht="13.5" customHeight="1">
      <c r="A13777">
        <v>154.1</v>
      </c>
      <c r="B13777" t="str">
        <f t="shared" si="215"/>
        <v>154.1---48</v>
      </c>
      <c r="C13777" t="s">
        <v>5972</v>
      </c>
      <c r="D13777" t="s">
        <v>979</v>
      </c>
      <c r="E13777">
        <v>48</v>
      </c>
    </row>
    <row r="13778" spans="1:5" ht="13.5" customHeight="1">
      <c r="A13778">
        <v>154.1</v>
      </c>
      <c r="B13778" t="str">
        <f t="shared" si="215"/>
        <v>154.1---49</v>
      </c>
      <c r="C13778" t="s">
        <v>5994</v>
      </c>
      <c r="D13778" t="s">
        <v>984</v>
      </c>
      <c r="E13778">
        <v>49</v>
      </c>
    </row>
    <row r="13779" spans="1:5" ht="13.5" customHeight="1">
      <c r="A13779">
        <v>154.1</v>
      </c>
      <c r="B13779" t="str">
        <f t="shared" si="215"/>
        <v>154.1---50</v>
      </c>
      <c r="C13779" t="s">
        <v>6002</v>
      </c>
      <c r="D13779" t="s">
        <v>1113</v>
      </c>
      <c r="E13779">
        <v>50</v>
      </c>
    </row>
    <row r="13780" spans="1:5" ht="13.5" customHeight="1">
      <c r="A13780">
        <v>154.1</v>
      </c>
      <c r="B13780" t="str">
        <f t="shared" si="215"/>
        <v>154.1---51</v>
      </c>
      <c r="C13780" t="s">
        <v>5950</v>
      </c>
      <c r="D13780" t="s">
        <v>906</v>
      </c>
      <c r="E13780">
        <v>51</v>
      </c>
    </row>
    <row r="13781" spans="1:5" ht="13.5" customHeight="1">
      <c r="A13781">
        <v>154.1</v>
      </c>
      <c r="B13781" t="str">
        <f t="shared" si="215"/>
        <v>154.1---52</v>
      </c>
      <c r="C13781" t="s">
        <v>5954</v>
      </c>
      <c r="D13781" t="s">
        <v>1166</v>
      </c>
      <c r="E13781">
        <v>52</v>
      </c>
    </row>
    <row r="13782" spans="1:5" ht="13.5" customHeight="1">
      <c r="A13782">
        <v>154.1</v>
      </c>
      <c r="B13782" t="str">
        <f t="shared" si="215"/>
        <v>154.1---53</v>
      </c>
      <c r="C13782" t="s">
        <v>5955</v>
      </c>
      <c r="D13782" t="s">
        <v>889</v>
      </c>
      <c r="E13782">
        <v>53</v>
      </c>
    </row>
    <row r="13783" spans="1:5" ht="13.5" customHeight="1">
      <c r="A13783">
        <v>154.1</v>
      </c>
      <c r="B13783" t="str">
        <f t="shared" si="215"/>
        <v>154.1---54</v>
      </c>
      <c r="C13783" t="s">
        <v>5999</v>
      </c>
      <c r="D13783" t="s">
        <v>1371</v>
      </c>
      <c r="E13783">
        <v>54</v>
      </c>
    </row>
    <row r="13784" spans="1:5" ht="13.5" customHeight="1">
      <c r="A13784">
        <v>154.1</v>
      </c>
      <c r="B13784" t="str">
        <f t="shared" si="215"/>
        <v>154.1---55</v>
      </c>
      <c r="C13784" t="s">
        <v>5958</v>
      </c>
      <c r="D13784" t="s">
        <v>1358</v>
      </c>
      <c r="E13784">
        <v>55</v>
      </c>
    </row>
    <row r="13785" spans="1:5" ht="13.5" customHeight="1">
      <c r="A13785">
        <v>367</v>
      </c>
      <c r="B13785" t="str">
        <f t="shared" si="215"/>
        <v>367---1</v>
      </c>
      <c r="C13785" t="s">
        <v>4216</v>
      </c>
      <c r="D13785" t="s">
        <v>806</v>
      </c>
      <c r="E13785">
        <v>1</v>
      </c>
    </row>
    <row r="13786" spans="1:5" ht="13.5" customHeight="1">
      <c r="A13786">
        <v>367</v>
      </c>
      <c r="B13786" t="str">
        <f t="shared" si="215"/>
        <v>367---2</v>
      </c>
      <c r="C13786" t="s">
        <v>4216</v>
      </c>
      <c r="D13786" t="s">
        <v>713</v>
      </c>
      <c r="E13786">
        <v>2</v>
      </c>
    </row>
    <row r="13787" spans="1:5" ht="13.5" customHeight="1">
      <c r="A13787">
        <v>367</v>
      </c>
      <c r="B13787" t="str">
        <f t="shared" si="215"/>
        <v>367---3</v>
      </c>
      <c r="C13787" t="s">
        <v>4252</v>
      </c>
      <c r="D13787" t="s">
        <v>984</v>
      </c>
      <c r="E13787">
        <v>3</v>
      </c>
    </row>
    <row r="13788" spans="1:5" ht="13.5" customHeight="1">
      <c r="A13788">
        <v>367</v>
      </c>
      <c r="B13788" t="str">
        <f t="shared" si="215"/>
        <v>367---4</v>
      </c>
      <c r="C13788" t="s">
        <v>4269</v>
      </c>
      <c r="D13788" t="s">
        <v>842</v>
      </c>
      <c r="E13788">
        <v>4</v>
      </c>
    </row>
    <row r="13789" spans="1:5" ht="13.5" customHeight="1">
      <c r="A13789">
        <v>367</v>
      </c>
      <c r="B13789" t="str">
        <f t="shared" si="215"/>
        <v>367---5</v>
      </c>
      <c r="C13789" t="s">
        <v>4271</v>
      </c>
      <c r="D13789" t="s">
        <v>1357</v>
      </c>
      <c r="E13789">
        <v>5</v>
      </c>
    </row>
    <row r="13790" spans="1:5" ht="13.5" customHeight="1">
      <c r="A13790">
        <v>367</v>
      </c>
      <c r="B13790" t="str">
        <f t="shared" si="215"/>
        <v>367---6</v>
      </c>
      <c r="C13790" t="s">
        <v>4239</v>
      </c>
      <c r="D13790" t="s">
        <v>726</v>
      </c>
      <c r="E13790">
        <v>6</v>
      </c>
    </row>
    <row r="13791" spans="1:5" ht="13.5" customHeight="1">
      <c r="A13791">
        <v>367</v>
      </c>
      <c r="B13791" t="str">
        <f t="shared" si="215"/>
        <v>367---7</v>
      </c>
      <c r="C13791" t="s">
        <v>4228</v>
      </c>
      <c r="D13791" t="s">
        <v>810</v>
      </c>
      <c r="E13791">
        <v>7</v>
      </c>
    </row>
    <row r="13792" spans="1:5" ht="13.5" customHeight="1">
      <c r="A13792">
        <v>367</v>
      </c>
      <c r="B13792" t="str">
        <f t="shared" si="215"/>
        <v>367---8</v>
      </c>
      <c r="C13792" t="s">
        <v>4268</v>
      </c>
      <c r="D13792" t="s">
        <v>1179</v>
      </c>
      <c r="E13792">
        <v>8</v>
      </c>
    </row>
    <row r="13793" spans="1:5" ht="13.5" customHeight="1">
      <c r="A13793">
        <v>367</v>
      </c>
      <c r="B13793" t="str">
        <f t="shared" si="215"/>
        <v>367---9</v>
      </c>
      <c r="C13793" t="s">
        <v>4230</v>
      </c>
      <c r="D13793" t="s">
        <v>1219</v>
      </c>
      <c r="E13793">
        <v>9</v>
      </c>
    </row>
    <row r="13794" spans="1:5" ht="13.5" customHeight="1">
      <c r="A13794">
        <v>367</v>
      </c>
      <c r="B13794" t="str">
        <f t="shared" si="215"/>
        <v>367---10</v>
      </c>
      <c r="C13794" t="s">
        <v>4244</v>
      </c>
      <c r="D13794" t="s">
        <v>979</v>
      </c>
      <c r="E13794">
        <v>10</v>
      </c>
    </row>
    <row r="13795" spans="1:5" ht="13.5" customHeight="1">
      <c r="A13795">
        <v>367</v>
      </c>
      <c r="B13795" t="str">
        <f t="shared" si="215"/>
        <v>367---11</v>
      </c>
      <c r="C13795" t="s">
        <v>4231</v>
      </c>
      <c r="D13795" t="s">
        <v>840</v>
      </c>
      <c r="E13795">
        <v>11</v>
      </c>
    </row>
    <row r="13796" spans="1:5" ht="13.5" customHeight="1">
      <c r="A13796">
        <v>367</v>
      </c>
      <c r="B13796" t="str">
        <f t="shared" si="215"/>
        <v>367---12</v>
      </c>
      <c r="C13796" t="s">
        <v>4254</v>
      </c>
      <c r="D13796" t="s">
        <v>849</v>
      </c>
      <c r="E13796">
        <v>12</v>
      </c>
    </row>
    <row r="13797" spans="1:5" ht="13.5" customHeight="1">
      <c r="A13797">
        <v>367</v>
      </c>
      <c r="B13797" t="str">
        <f t="shared" si="215"/>
        <v>367---13</v>
      </c>
      <c r="C13797" t="s">
        <v>4233</v>
      </c>
      <c r="D13797" t="s">
        <v>1117</v>
      </c>
      <c r="E13797">
        <v>13</v>
      </c>
    </row>
    <row r="13798" spans="1:5" ht="13.5" customHeight="1">
      <c r="A13798">
        <v>367</v>
      </c>
      <c r="B13798" t="str">
        <f t="shared" si="215"/>
        <v>367---14</v>
      </c>
      <c r="C13798" t="s">
        <v>4272</v>
      </c>
      <c r="D13798" t="s">
        <v>1113</v>
      </c>
      <c r="E13798">
        <v>14</v>
      </c>
    </row>
    <row r="13799" spans="1:5" ht="13.5" customHeight="1">
      <c r="A13799">
        <v>367</v>
      </c>
      <c r="B13799" t="str">
        <f t="shared" si="215"/>
        <v>367---15</v>
      </c>
      <c r="C13799" t="s">
        <v>5911</v>
      </c>
      <c r="D13799" t="s">
        <v>852</v>
      </c>
      <c r="E13799">
        <v>15</v>
      </c>
    </row>
    <row r="13800" spans="1:5" ht="13.5" customHeight="1">
      <c r="A13800">
        <v>367</v>
      </c>
      <c r="B13800" t="str">
        <f t="shared" si="215"/>
        <v>367---16</v>
      </c>
      <c r="C13800" t="s">
        <v>5911</v>
      </c>
      <c r="D13800" t="s">
        <v>1256</v>
      </c>
      <c r="E13800">
        <v>16</v>
      </c>
    </row>
    <row r="13801" spans="1:5" ht="13.5" customHeight="1">
      <c r="A13801">
        <v>367</v>
      </c>
      <c r="B13801" t="str">
        <f t="shared" si="215"/>
        <v>367---17</v>
      </c>
      <c r="C13801" t="s">
        <v>5911</v>
      </c>
      <c r="D13801" t="s">
        <v>718</v>
      </c>
      <c r="E13801">
        <v>17</v>
      </c>
    </row>
    <row r="13802" spans="1:5" ht="13.5" customHeight="1">
      <c r="A13802">
        <v>367</v>
      </c>
      <c r="B13802" t="str">
        <f t="shared" si="215"/>
        <v>367---18</v>
      </c>
      <c r="C13802" t="s">
        <v>5911</v>
      </c>
      <c r="D13802" t="s">
        <v>997</v>
      </c>
      <c r="E13802">
        <v>18</v>
      </c>
    </row>
    <row r="13803" spans="1:5" ht="13.5" customHeight="1">
      <c r="A13803">
        <v>367</v>
      </c>
      <c r="B13803" t="str">
        <f t="shared" si="215"/>
        <v>367---19</v>
      </c>
      <c r="C13803" t="s">
        <v>5911</v>
      </c>
      <c r="D13803" t="s">
        <v>905</v>
      </c>
      <c r="E13803">
        <v>19</v>
      </c>
    </row>
    <row r="13804" spans="1:5" ht="13.5" customHeight="1">
      <c r="A13804">
        <v>367</v>
      </c>
      <c r="B13804" t="str">
        <f t="shared" si="215"/>
        <v>367---20</v>
      </c>
      <c r="C13804" t="s">
        <v>5911</v>
      </c>
      <c r="D13804" t="s">
        <v>1145</v>
      </c>
      <c r="E13804">
        <v>20</v>
      </c>
    </row>
    <row r="13805" spans="1:5" ht="13.5" customHeight="1">
      <c r="A13805">
        <v>367</v>
      </c>
      <c r="B13805" t="str">
        <f t="shared" si="215"/>
        <v>367---21</v>
      </c>
      <c r="C13805" t="s">
        <v>5928</v>
      </c>
      <c r="D13805" t="s">
        <v>1254</v>
      </c>
      <c r="E13805">
        <v>21</v>
      </c>
    </row>
    <row r="13806" spans="1:5" ht="13.5" customHeight="1">
      <c r="A13806">
        <v>367</v>
      </c>
      <c r="B13806" t="str">
        <f t="shared" si="215"/>
        <v>367---22</v>
      </c>
      <c r="C13806" t="s">
        <v>727</v>
      </c>
      <c r="D13806" t="s">
        <v>1308</v>
      </c>
      <c r="E13806">
        <v>22</v>
      </c>
    </row>
    <row r="13807" spans="1:5" ht="13.5" customHeight="1">
      <c r="A13807">
        <v>367</v>
      </c>
      <c r="B13807" t="str">
        <f t="shared" si="215"/>
        <v>367---23</v>
      </c>
      <c r="C13807" t="s">
        <v>1070</v>
      </c>
      <c r="D13807" t="s">
        <v>1219</v>
      </c>
      <c r="E13807">
        <v>23</v>
      </c>
    </row>
    <row r="13808" spans="1:5" ht="13.5" customHeight="1">
      <c r="A13808">
        <v>367</v>
      </c>
      <c r="B13808" t="str">
        <f t="shared" si="215"/>
        <v>367---24</v>
      </c>
      <c r="C13808" t="s">
        <v>735</v>
      </c>
      <c r="D13808" t="s">
        <v>744</v>
      </c>
      <c r="E13808">
        <v>24</v>
      </c>
    </row>
    <row r="13809" spans="1:5" ht="13.5" customHeight="1">
      <c r="A13809">
        <v>367</v>
      </c>
      <c r="B13809" t="str">
        <f t="shared" si="215"/>
        <v>367---25</v>
      </c>
      <c r="C13809" t="s">
        <v>885</v>
      </c>
      <c r="D13809" t="s">
        <v>814</v>
      </c>
      <c r="E13809">
        <v>25</v>
      </c>
    </row>
    <row r="13810" spans="1:5" ht="13.5" customHeight="1">
      <c r="A13810">
        <v>367</v>
      </c>
      <c r="B13810" t="str">
        <f t="shared" si="215"/>
        <v>367---26</v>
      </c>
      <c r="C13810" t="s">
        <v>797</v>
      </c>
      <c r="D13810" t="s">
        <v>1081</v>
      </c>
      <c r="E13810">
        <v>26</v>
      </c>
    </row>
    <row r="13811" spans="1:5" ht="13.5" customHeight="1">
      <c r="A13811">
        <v>367</v>
      </c>
      <c r="B13811" t="str">
        <f t="shared" si="215"/>
        <v>367---27</v>
      </c>
      <c r="C13811" t="s">
        <v>743</v>
      </c>
      <c r="D13811" t="s">
        <v>754</v>
      </c>
      <c r="E13811">
        <v>27</v>
      </c>
    </row>
    <row r="13812" spans="1:5" ht="13.5" customHeight="1">
      <c r="A13812">
        <v>367</v>
      </c>
      <c r="B13812" t="str">
        <f t="shared" si="215"/>
        <v>367---28</v>
      </c>
      <c r="C13812" t="s">
        <v>745</v>
      </c>
      <c r="D13812" t="s">
        <v>837</v>
      </c>
      <c r="E13812">
        <v>28</v>
      </c>
    </row>
    <row r="13813" spans="1:5" ht="13.5" customHeight="1">
      <c r="A13813">
        <v>367</v>
      </c>
      <c r="B13813" t="str">
        <f t="shared" si="215"/>
        <v>367---29</v>
      </c>
      <c r="C13813" t="s">
        <v>915</v>
      </c>
      <c r="D13813" t="s">
        <v>939</v>
      </c>
      <c r="E13813">
        <v>29</v>
      </c>
    </row>
    <row r="13814" spans="1:5" ht="13.5" customHeight="1">
      <c r="A13814">
        <v>367</v>
      </c>
      <c r="B13814" t="str">
        <f t="shared" si="215"/>
        <v>367---30</v>
      </c>
      <c r="C13814" t="s">
        <v>987</v>
      </c>
      <c r="D13814" t="s">
        <v>1263</v>
      </c>
      <c r="E13814">
        <v>30</v>
      </c>
    </row>
    <row r="13815" spans="1:5" ht="13.5" customHeight="1">
      <c r="A13815">
        <v>367</v>
      </c>
      <c r="B13815" t="str">
        <f t="shared" si="215"/>
        <v>367---31</v>
      </c>
      <c r="C13815" t="s">
        <v>989</v>
      </c>
      <c r="D13815" t="s">
        <v>738</v>
      </c>
      <c r="E13815">
        <v>31</v>
      </c>
    </row>
    <row r="13816" spans="1:5" ht="13.5" customHeight="1">
      <c r="A13816">
        <v>367</v>
      </c>
      <c r="B13816" t="str">
        <f t="shared" si="215"/>
        <v>367---32</v>
      </c>
      <c r="C13816" t="s">
        <v>819</v>
      </c>
      <c r="D13816" t="s">
        <v>756</v>
      </c>
      <c r="E13816">
        <v>32</v>
      </c>
    </row>
    <row r="13817" spans="1:5" ht="13.5" customHeight="1">
      <c r="A13817">
        <v>367</v>
      </c>
      <c r="B13817" t="str">
        <f t="shared" si="215"/>
        <v>367---33</v>
      </c>
      <c r="C13817" t="s">
        <v>1019</v>
      </c>
      <c r="D13817" t="s">
        <v>734</v>
      </c>
      <c r="E13817">
        <v>33</v>
      </c>
    </row>
    <row r="13818" spans="1:5" ht="13.5" customHeight="1">
      <c r="A13818">
        <v>367</v>
      </c>
      <c r="B13818" t="str">
        <f t="shared" si="215"/>
        <v>367---34</v>
      </c>
      <c r="C13818" t="s">
        <v>822</v>
      </c>
      <c r="D13818" t="s">
        <v>833</v>
      </c>
      <c r="E13818">
        <v>34</v>
      </c>
    </row>
    <row r="13819" spans="1:5" ht="13.5" customHeight="1">
      <c r="A13819">
        <v>367</v>
      </c>
      <c r="B13819" t="str">
        <f t="shared" si="215"/>
        <v>367---35</v>
      </c>
      <c r="C13819" t="s">
        <v>824</v>
      </c>
      <c r="D13819" t="s">
        <v>752</v>
      </c>
      <c r="E13819">
        <v>35</v>
      </c>
    </row>
    <row r="13820" spans="1:5" ht="13.5" customHeight="1">
      <c r="A13820">
        <v>367</v>
      </c>
      <c r="B13820" t="str">
        <f t="shared" si="215"/>
        <v>367---36</v>
      </c>
      <c r="C13820" t="s">
        <v>828</v>
      </c>
      <c r="D13820" t="s">
        <v>818</v>
      </c>
      <c r="E13820">
        <v>36</v>
      </c>
    </row>
    <row r="13821" spans="1:5" ht="13.5" customHeight="1">
      <c r="A13821">
        <v>367</v>
      </c>
      <c r="B13821" t="str">
        <f t="shared" si="215"/>
        <v>367---37</v>
      </c>
      <c r="C13821" t="s">
        <v>759</v>
      </c>
      <c r="D13821" t="s">
        <v>823</v>
      </c>
      <c r="E13821">
        <v>37</v>
      </c>
    </row>
    <row r="13822" spans="1:5" ht="13.5" customHeight="1">
      <c r="A13822">
        <v>367</v>
      </c>
      <c r="B13822" t="str">
        <f t="shared" si="215"/>
        <v>367---38</v>
      </c>
      <c r="C13822" t="s">
        <v>832</v>
      </c>
      <c r="D13822" t="s">
        <v>949</v>
      </c>
      <c r="E13822">
        <v>38</v>
      </c>
    </row>
    <row r="13823" spans="1:5" ht="13.5" customHeight="1">
      <c r="A13823">
        <v>367</v>
      </c>
      <c r="B13823" t="str">
        <f t="shared" si="215"/>
        <v>367---39</v>
      </c>
      <c r="C13823" t="s">
        <v>866</v>
      </c>
      <c r="D13823" t="s">
        <v>831</v>
      </c>
      <c r="E13823">
        <v>39</v>
      </c>
    </row>
    <row r="13824" spans="1:5" ht="13.5" customHeight="1">
      <c r="A13824">
        <v>367</v>
      </c>
      <c r="B13824" t="str">
        <f t="shared" si="215"/>
        <v>367---40</v>
      </c>
      <c r="C13824" t="s">
        <v>801</v>
      </c>
      <c r="D13824" t="s">
        <v>810</v>
      </c>
      <c r="E13824">
        <v>40</v>
      </c>
    </row>
    <row r="13825" spans="1:5" ht="13.5" customHeight="1">
      <c r="A13825">
        <v>367</v>
      </c>
      <c r="B13825" t="str">
        <f t="shared" si="215"/>
        <v>367---41</v>
      </c>
      <c r="C13825" t="s">
        <v>868</v>
      </c>
      <c r="D13825" t="s">
        <v>758</v>
      </c>
      <c r="E13825">
        <v>41</v>
      </c>
    </row>
    <row r="13826" spans="1:5" ht="13.5" customHeight="1">
      <c r="A13826">
        <v>367</v>
      </c>
      <c r="B13826" t="str">
        <f t="shared" si="215"/>
        <v>367---42</v>
      </c>
      <c r="C13826" t="s">
        <v>5929</v>
      </c>
      <c r="D13826" t="s">
        <v>813</v>
      </c>
      <c r="E13826">
        <v>42</v>
      </c>
    </row>
    <row r="13827" spans="1:5" ht="13.5" customHeight="1">
      <c r="A13827">
        <v>367</v>
      </c>
      <c r="B13827" t="str">
        <f t="shared" ref="B13827:B13890" si="216">A13827&amp;"---"&amp;E13827</f>
        <v>367---43</v>
      </c>
      <c r="C13827" t="s">
        <v>6001</v>
      </c>
      <c r="D13827" t="s">
        <v>956</v>
      </c>
      <c r="E13827">
        <v>43</v>
      </c>
    </row>
    <row r="13828" spans="1:5" ht="13.5" customHeight="1">
      <c r="A13828">
        <v>367</v>
      </c>
      <c r="B13828" t="str">
        <f t="shared" si="216"/>
        <v>367---44</v>
      </c>
      <c r="C13828" t="s">
        <v>5930</v>
      </c>
      <c r="D13828" t="s">
        <v>821</v>
      </c>
      <c r="E13828">
        <v>44</v>
      </c>
    </row>
    <row r="13829" spans="1:5" ht="13.5" customHeight="1">
      <c r="A13829">
        <v>367</v>
      </c>
      <c r="B13829" t="str">
        <f t="shared" si="216"/>
        <v>367---45</v>
      </c>
      <c r="C13829" t="s">
        <v>5915</v>
      </c>
      <c r="D13829" t="s">
        <v>772</v>
      </c>
      <c r="E13829">
        <v>45</v>
      </c>
    </row>
    <row r="13830" spans="1:5" ht="13.5" customHeight="1">
      <c r="A13830">
        <v>367</v>
      </c>
      <c r="B13830" t="str">
        <f t="shared" si="216"/>
        <v>367---46</v>
      </c>
      <c r="C13830" t="s">
        <v>5917</v>
      </c>
      <c r="D13830" t="s">
        <v>789</v>
      </c>
      <c r="E13830">
        <v>46</v>
      </c>
    </row>
    <row r="13831" spans="1:5" ht="13.5" customHeight="1">
      <c r="A13831">
        <v>367</v>
      </c>
      <c r="B13831" t="str">
        <f t="shared" si="216"/>
        <v>367---47</v>
      </c>
      <c r="C13831" t="s">
        <v>5918</v>
      </c>
      <c r="D13831" t="s">
        <v>770</v>
      </c>
      <c r="E13831">
        <v>47</v>
      </c>
    </row>
    <row r="13832" spans="1:5" ht="13.5" customHeight="1">
      <c r="A13832">
        <v>367</v>
      </c>
      <c r="B13832" t="str">
        <f t="shared" si="216"/>
        <v>367---48</v>
      </c>
      <c r="C13832" t="s">
        <v>5971</v>
      </c>
      <c r="D13832" t="s">
        <v>1058</v>
      </c>
      <c r="E13832">
        <v>48</v>
      </c>
    </row>
    <row r="13833" spans="1:5" ht="13.5" customHeight="1">
      <c r="A13833">
        <v>367</v>
      </c>
      <c r="B13833" t="str">
        <f t="shared" si="216"/>
        <v>367---49</v>
      </c>
      <c r="C13833" t="s">
        <v>5972</v>
      </c>
      <c r="D13833" t="s">
        <v>979</v>
      </c>
      <c r="E13833">
        <v>49</v>
      </c>
    </row>
    <row r="13834" spans="1:5" ht="13.5" customHeight="1">
      <c r="A13834">
        <v>367</v>
      </c>
      <c r="B13834" t="str">
        <f t="shared" si="216"/>
        <v>367---50</v>
      </c>
      <c r="C13834" t="s">
        <v>5933</v>
      </c>
      <c r="D13834" t="s">
        <v>855</v>
      </c>
      <c r="E13834">
        <v>50</v>
      </c>
    </row>
    <row r="13835" spans="1:5" ht="13.5" customHeight="1">
      <c r="A13835">
        <v>367</v>
      </c>
      <c r="B13835" t="str">
        <f t="shared" si="216"/>
        <v>367---51</v>
      </c>
      <c r="C13835" t="s">
        <v>5994</v>
      </c>
      <c r="D13835" t="s">
        <v>984</v>
      </c>
      <c r="E13835">
        <v>51</v>
      </c>
    </row>
    <row r="13836" spans="1:5" ht="13.5" customHeight="1">
      <c r="A13836">
        <v>367</v>
      </c>
      <c r="B13836" t="str">
        <f t="shared" si="216"/>
        <v>367---52</v>
      </c>
      <c r="C13836" t="s">
        <v>6002</v>
      </c>
      <c r="D13836" t="s">
        <v>1113</v>
      </c>
      <c r="E13836">
        <v>52</v>
      </c>
    </row>
    <row r="13837" spans="1:5" ht="13.5" customHeight="1">
      <c r="A13837">
        <v>367</v>
      </c>
      <c r="B13837" t="str">
        <f t="shared" si="216"/>
        <v>367---53</v>
      </c>
      <c r="C13837" t="s">
        <v>5934</v>
      </c>
      <c r="D13837" t="s">
        <v>829</v>
      </c>
      <c r="E13837">
        <v>53</v>
      </c>
    </row>
    <row r="13838" spans="1:5" ht="13.5" customHeight="1">
      <c r="A13838">
        <v>367</v>
      </c>
      <c r="B13838" t="str">
        <f t="shared" si="216"/>
        <v>367---54</v>
      </c>
      <c r="C13838" t="s">
        <v>5952</v>
      </c>
      <c r="D13838" t="s">
        <v>891</v>
      </c>
      <c r="E13838">
        <v>54</v>
      </c>
    </row>
    <row r="13839" spans="1:5" ht="13.5" customHeight="1">
      <c r="A13839">
        <v>367</v>
      </c>
      <c r="B13839" t="str">
        <f t="shared" si="216"/>
        <v>367---55</v>
      </c>
      <c r="C13839" t="s">
        <v>5937</v>
      </c>
      <c r="D13839" t="s">
        <v>849</v>
      </c>
      <c r="E13839">
        <v>55</v>
      </c>
    </row>
    <row r="13840" spans="1:5" ht="13.5" customHeight="1">
      <c r="A13840">
        <v>367</v>
      </c>
      <c r="B13840" t="str">
        <f t="shared" si="216"/>
        <v>367---56</v>
      </c>
      <c r="C13840" t="s">
        <v>5954</v>
      </c>
      <c r="D13840" t="s">
        <v>1166</v>
      </c>
      <c r="E13840">
        <v>56</v>
      </c>
    </row>
    <row r="13841" spans="1:5" ht="13.5" customHeight="1">
      <c r="A13841">
        <v>367</v>
      </c>
      <c r="B13841" t="str">
        <f t="shared" si="216"/>
        <v>367---57</v>
      </c>
      <c r="C13841" t="s">
        <v>5923</v>
      </c>
      <c r="D13841" t="s">
        <v>766</v>
      </c>
      <c r="E13841">
        <v>57</v>
      </c>
    </row>
    <row r="13842" spans="1:5" ht="13.5" customHeight="1">
      <c r="A13842">
        <v>367</v>
      </c>
      <c r="B13842" t="str">
        <f t="shared" si="216"/>
        <v>367---58</v>
      </c>
      <c r="C13842" t="s">
        <v>5924</v>
      </c>
      <c r="D13842" t="s">
        <v>726</v>
      </c>
      <c r="E13842">
        <v>58</v>
      </c>
    </row>
    <row r="13843" spans="1:5" ht="13.5" customHeight="1">
      <c r="A13843">
        <v>367.1</v>
      </c>
      <c r="B13843" t="str">
        <f t="shared" si="216"/>
        <v>367.1---1</v>
      </c>
      <c r="C13843" t="s">
        <v>4216</v>
      </c>
      <c r="D13843" t="s">
        <v>1090</v>
      </c>
      <c r="E13843">
        <v>1</v>
      </c>
    </row>
    <row r="13844" spans="1:5" ht="13.5" customHeight="1">
      <c r="A13844">
        <v>367.1</v>
      </c>
      <c r="B13844" t="str">
        <f t="shared" si="216"/>
        <v>367.1---2</v>
      </c>
      <c r="C13844" t="s">
        <v>4216</v>
      </c>
      <c r="D13844" t="s">
        <v>713</v>
      </c>
      <c r="E13844">
        <v>2</v>
      </c>
    </row>
    <row r="13845" spans="1:5" ht="13.5" customHeight="1">
      <c r="A13845">
        <v>367.1</v>
      </c>
      <c r="B13845" t="str">
        <f t="shared" si="216"/>
        <v>367.1---3</v>
      </c>
      <c r="C13845" t="s">
        <v>4252</v>
      </c>
      <c r="D13845" t="s">
        <v>984</v>
      </c>
      <c r="E13845">
        <v>3</v>
      </c>
    </row>
    <row r="13846" spans="1:5" ht="13.5" customHeight="1">
      <c r="A13846">
        <v>367.1</v>
      </c>
      <c r="B13846" t="str">
        <f t="shared" si="216"/>
        <v>367.1---4</v>
      </c>
      <c r="C13846" t="s">
        <v>4269</v>
      </c>
      <c r="D13846" t="s">
        <v>842</v>
      </c>
      <c r="E13846">
        <v>4</v>
      </c>
    </row>
    <row r="13847" spans="1:5" ht="13.5" customHeight="1">
      <c r="A13847">
        <v>367.1</v>
      </c>
      <c r="B13847" t="str">
        <f t="shared" si="216"/>
        <v>367.1---5</v>
      </c>
      <c r="C13847" t="s">
        <v>4271</v>
      </c>
      <c r="D13847" t="s">
        <v>1283</v>
      </c>
      <c r="E13847">
        <v>5</v>
      </c>
    </row>
    <row r="13848" spans="1:5" ht="13.5" customHeight="1">
      <c r="A13848">
        <v>367.1</v>
      </c>
      <c r="B13848" t="str">
        <f t="shared" si="216"/>
        <v>367.1---6</v>
      </c>
      <c r="C13848" t="s">
        <v>4239</v>
      </c>
      <c r="D13848" t="s">
        <v>726</v>
      </c>
      <c r="E13848">
        <v>6</v>
      </c>
    </row>
    <row r="13849" spans="1:5" ht="13.5" customHeight="1">
      <c r="A13849">
        <v>367.1</v>
      </c>
      <c r="B13849" t="str">
        <f t="shared" si="216"/>
        <v>367.1---7</v>
      </c>
      <c r="C13849" t="s">
        <v>4228</v>
      </c>
      <c r="D13849" t="s">
        <v>1045</v>
      </c>
      <c r="E13849">
        <v>7</v>
      </c>
    </row>
    <row r="13850" spans="1:5" ht="13.5" customHeight="1">
      <c r="A13850">
        <v>367.1</v>
      </c>
      <c r="B13850" t="str">
        <f t="shared" si="216"/>
        <v>367.1---8</v>
      </c>
      <c r="C13850" t="s">
        <v>4268</v>
      </c>
      <c r="D13850" t="s">
        <v>1179</v>
      </c>
      <c r="E13850">
        <v>8</v>
      </c>
    </row>
    <row r="13851" spans="1:5" ht="13.5" customHeight="1">
      <c r="A13851">
        <v>367.1</v>
      </c>
      <c r="B13851" t="str">
        <f t="shared" si="216"/>
        <v>367.1---9</v>
      </c>
      <c r="C13851" t="s">
        <v>4230</v>
      </c>
      <c r="D13851" t="s">
        <v>1220</v>
      </c>
      <c r="E13851">
        <v>9</v>
      </c>
    </row>
    <row r="13852" spans="1:5" ht="13.5" customHeight="1">
      <c r="A13852">
        <v>367.1</v>
      </c>
      <c r="B13852" t="str">
        <f t="shared" si="216"/>
        <v>367.1---10</v>
      </c>
      <c r="C13852" t="s">
        <v>4244</v>
      </c>
      <c r="D13852" t="s">
        <v>979</v>
      </c>
      <c r="E13852">
        <v>10</v>
      </c>
    </row>
    <row r="13853" spans="1:5" ht="13.5" customHeight="1">
      <c r="A13853">
        <v>367.1</v>
      </c>
      <c r="B13853" t="str">
        <f t="shared" si="216"/>
        <v>367.1---11</v>
      </c>
      <c r="C13853" t="s">
        <v>4231</v>
      </c>
      <c r="D13853" t="s">
        <v>840</v>
      </c>
      <c r="E13853">
        <v>11</v>
      </c>
    </row>
    <row r="13854" spans="1:5" ht="13.5" customHeight="1">
      <c r="A13854">
        <v>367.1</v>
      </c>
      <c r="B13854" t="str">
        <f t="shared" si="216"/>
        <v>367.1---12</v>
      </c>
      <c r="C13854" t="s">
        <v>4254</v>
      </c>
      <c r="D13854" t="s">
        <v>886</v>
      </c>
      <c r="E13854">
        <v>12</v>
      </c>
    </row>
    <row r="13855" spans="1:5" ht="13.5" customHeight="1">
      <c r="A13855">
        <v>367.1</v>
      </c>
      <c r="B13855" t="str">
        <f t="shared" si="216"/>
        <v>367.1---13</v>
      </c>
      <c r="C13855" t="s">
        <v>4233</v>
      </c>
      <c r="D13855" t="s">
        <v>1117</v>
      </c>
      <c r="E13855">
        <v>13</v>
      </c>
    </row>
    <row r="13856" spans="1:5" ht="13.5" customHeight="1">
      <c r="A13856">
        <v>367.1</v>
      </c>
      <c r="B13856" t="str">
        <f t="shared" si="216"/>
        <v>367.1---14</v>
      </c>
      <c r="C13856" t="s">
        <v>4272</v>
      </c>
      <c r="D13856" t="s">
        <v>1113</v>
      </c>
      <c r="E13856">
        <v>14</v>
      </c>
    </row>
    <row r="13857" spans="1:5" ht="13.5" customHeight="1">
      <c r="A13857">
        <v>367.1</v>
      </c>
      <c r="B13857" t="str">
        <f t="shared" si="216"/>
        <v>367.1---15</v>
      </c>
      <c r="C13857" t="s">
        <v>5911</v>
      </c>
      <c r="D13857" t="s">
        <v>852</v>
      </c>
      <c r="E13857">
        <v>15</v>
      </c>
    </row>
    <row r="13858" spans="1:5" ht="13.5" customHeight="1">
      <c r="A13858">
        <v>367.1</v>
      </c>
      <c r="B13858" t="str">
        <f t="shared" si="216"/>
        <v>367.1---16</v>
      </c>
      <c r="C13858" t="s">
        <v>5911</v>
      </c>
      <c r="D13858" t="s">
        <v>1256</v>
      </c>
      <c r="E13858">
        <v>16</v>
      </c>
    </row>
    <row r="13859" spans="1:5" ht="13.5" customHeight="1">
      <c r="A13859">
        <v>367.1</v>
      </c>
      <c r="B13859" t="str">
        <f t="shared" si="216"/>
        <v>367.1---17</v>
      </c>
      <c r="C13859" t="s">
        <v>5911</v>
      </c>
      <c r="D13859" t="s">
        <v>718</v>
      </c>
      <c r="E13859">
        <v>17</v>
      </c>
    </row>
    <row r="13860" spans="1:5" ht="13.5" customHeight="1">
      <c r="A13860">
        <v>367.1</v>
      </c>
      <c r="B13860" t="str">
        <f t="shared" si="216"/>
        <v>367.1---18</v>
      </c>
      <c r="C13860" t="s">
        <v>5911</v>
      </c>
      <c r="D13860" t="s">
        <v>997</v>
      </c>
      <c r="E13860">
        <v>18</v>
      </c>
    </row>
    <row r="13861" spans="1:5" ht="13.5" customHeight="1">
      <c r="A13861">
        <v>367.1</v>
      </c>
      <c r="B13861" t="str">
        <f t="shared" si="216"/>
        <v>367.1---19</v>
      </c>
      <c r="C13861" t="s">
        <v>5911</v>
      </c>
      <c r="D13861" t="s">
        <v>905</v>
      </c>
      <c r="E13861">
        <v>19</v>
      </c>
    </row>
    <row r="13862" spans="1:5" ht="13.5" customHeight="1">
      <c r="A13862">
        <v>367.1</v>
      </c>
      <c r="B13862" t="str">
        <f t="shared" si="216"/>
        <v>367.1---20</v>
      </c>
      <c r="C13862" t="s">
        <v>5911</v>
      </c>
      <c r="D13862" t="s">
        <v>1157</v>
      </c>
      <c r="E13862">
        <v>20</v>
      </c>
    </row>
    <row r="13863" spans="1:5" ht="13.5" customHeight="1">
      <c r="A13863">
        <v>367.1</v>
      </c>
      <c r="B13863" t="str">
        <f t="shared" si="216"/>
        <v>367.1---21</v>
      </c>
      <c r="C13863" t="s">
        <v>5911</v>
      </c>
      <c r="D13863" t="s">
        <v>1357</v>
      </c>
      <c r="E13863">
        <v>21</v>
      </c>
    </row>
    <row r="13864" spans="1:5" ht="13.5" customHeight="1">
      <c r="A13864">
        <v>367.1</v>
      </c>
      <c r="B13864" t="str">
        <f t="shared" si="216"/>
        <v>367.1---22</v>
      </c>
      <c r="C13864" t="s">
        <v>5911</v>
      </c>
      <c r="D13864" t="s">
        <v>1387</v>
      </c>
      <c r="E13864">
        <v>22</v>
      </c>
    </row>
    <row r="13865" spans="1:5" ht="13.5" customHeight="1">
      <c r="A13865">
        <v>367.1</v>
      </c>
      <c r="B13865" t="str">
        <f t="shared" si="216"/>
        <v>367.1---23</v>
      </c>
      <c r="C13865" t="s">
        <v>5928</v>
      </c>
      <c r="D13865" t="s">
        <v>1254</v>
      </c>
      <c r="E13865">
        <v>23</v>
      </c>
    </row>
    <row r="13866" spans="1:5" ht="13.5" customHeight="1">
      <c r="A13866">
        <v>367.1</v>
      </c>
      <c r="B13866" t="str">
        <f t="shared" si="216"/>
        <v>367.1---24</v>
      </c>
      <c r="C13866" t="s">
        <v>727</v>
      </c>
      <c r="D13866" t="s">
        <v>1308</v>
      </c>
      <c r="E13866">
        <v>24</v>
      </c>
    </row>
    <row r="13867" spans="1:5" ht="13.5" customHeight="1">
      <c r="A13867">
        <v>367.1</v>
      </c>
      <c r="B13867" t="str">
        <f t="shared" si="216"/>
        <v>367.1---25</v>
      </c>
      <c r="C13867" t="s">
        <v>1070</v>
      </c>
      <c r="D13867" t="s">
        <v>1219</v>
      </c>
      <c r="E13867">
        <v>25</v>
      </c>
    </row>
    <row r="13868" spans="1:5" ht="13.5" customHeight="1">
      <c r="A13868">
        <v>367.1</v>
      </c>
      <c r="B13868" t="str">
        <f t="shared" si="216"/>
        <v>367.1---26</v>
      </c>
      <c r="C13868" t="s">
        <v>1072</v>
      </c>
      <c r="D13868" t="s">
        <v>1220</v>
      </c>
      <c r="E13868">
        <v>26</v>
      </c>
    </row>
    <row r="13869" spans="1:5" ht="13.5" customHeight="1">
      <c r="A13869">
        <v>367.1</v>
      </c>
      <c r="B13869" t="str">
        <f t="shared" si="216"/>
        <v>367.1---27</v>
      </c>
      <c r="C13869" t="s">
        <v>735</v>
      </c>
      <c r="D13869" t="s">
        <v>744</v>
      </c>
      <c r="E13869">
        <v>27</v>
      </c>
    </row>
    <row r="13870" spans="1:5" ht="13.5" customHeight="1">
      <c r="A13870">
        <v>367.1</v>
      </c>
      <c r="B13870" t="str">
        <f t="shared" si="216"/>
        <v>367.1---28</v>
      </c>
      <c r="C13870" t="s">
        <v>885</v>
      </c>
      <c r="D13870" t="s">
        <v>814</v>
      </c>
      <c r="E13870">
        <v>28</v>
      </c>
    </row>
    <row r="13871" spans="1:5" ht="13.5" customHeight="1">
      <c r="A13871">
        <v>367.1</v>
      </c>
      <c r="B13871" t="str">
        <f t="shared" si="216"/>
        <v>367.1---29</v>
      </c>
      <c r="C13871" t="s">
        <v>797</v>
      </c>
      <c r="D13871" t="s">
        <v>1081</v>
      </c>
      <c r="E13871">
        <v>29</v>
      </c>
    </row>
    <row r="13872" spans="1:5" ht="13.5" customHeight="1">
      <c r="A13872">
        <v>367.1</v>
      </c>
      <c r="B13872" t="str">
        <f t="shared" si="216"/>
        <v>367.1---30</v>
      </c>
      <c r="C13872" t="s">
        <v>743</v>
      </c>
      <c r="D13872" t="s">
        <v>754</v>
      </c>
      <c r="E13872">
        <v>30</v>
      </c>
    </row>
    <row r="13873" spans="1:5" ht="13.5" customHeight="1">
      <c r="A13873">
        <v>367.1</v>
      </c>
      <c r="B13873" t="str">
        <f t="shared" si="216"/>
        <v>367.1---31</v>
      </c>
      <c r="C13873" t="s">
        <v>745</v>
      </c>
      <c r="D13873" t="s">
        <v>837</v>
      </c>
      <c r="E13873">
        <v>31</v>
      </c>
    </row>
    <row r="13874" spans="1:5" ht="13.5" customHeight="1">
      <c r="A13874">
        <v>367.1</v>
      </c>
      <c r="B13874" t="str">
        <f t="shared" si="216"/>
        <v>367.1---32</v>
      </c>
      <c r="C13874" t="s">
        <v>915</v>
      </c>
      <c r="D13874" t="s">
        <v>939</v>
      </c>
      <c r="E13874">
        <v>32</v>
      </c>
    </row>
    <row r="13875" spans="1:5" ht="13.5" customHeight="1">
      <c r="A13875">
        <v>367.1</v>
      </c>
      <c r="B13875" t="str">
        <f t="shared" si="216"/>
        <v>367.1---33</v>
      </c>
      <c r="C13875" t="s">
        <v>987</v>
      </c>
      <c r="D13875" t="s">
        <v>1263</v>
      </c>
      <c r="E13875">
        <v>33</v>
      </c>
    </row>
    <row r="13876" spans="1:5" ht="13.5" customHeight="1">
      <c r="A13876">
        <v>367.1</v>
      </c>
      <c r="B13876" t="str">
        <f t="shared" si="216"/>
        <v>367.1---34</v>
      </c>
      <c r="C13876" t="s">
        <v>989</v>
      </c>
      <c r="D13876" t="s">
        <v>738</v>
      </c>
      <c r="E13876">
        <v>34</v>
      </c>
    </row>
    <row r="13877" spans="1:5" ht="13.5" customHeight="1">
      <c r="A13877">
        <v>367.1</v>
      </c>
      <c r="B13877" t="str">
        <f t="shared" si="216"/>
        <v>367.1---35</v>
      </c>
      <c r="C13877" t="s">
        <v>819</v>
      </c>
      <c r="D13877" t="s">
        <v>756</v>
      </c>
      <c r="E13877">
        <v>35</v>
      </c>
    </row>
    <row r="13878" spans="1:5" ht="13.5" customHeight="1">
      <c r="A13878">
        <v>367.1</v>
      </c>
      <c r="B13878" t="str">
        <f t="shared" si="216"/>
        <v>367.1---36</v>
      </c>
      <c r="C13878" t="s">
        <v>1019</v>
      </c>
      <c r="D13878" t="s">
        <v>734</v>
      </c>
      <c r="E13878">
        <v>36</v>
      </c>
    </row>
    <row r="13879" spans="1:5" ht="13.5" customHeight="1">
      <c r="A13879">
        <v>367.1</v>
      </c>
      <c r="B13879" t="str">
        <f t="shared" si="216"/>
        <v>367.1---37</v>
      </c>
      <c r="C13879" t="s">
        <v>822</v>
      </c>
      <c r="D13879" t="s">
        <v>833</v>
      </c>
      <c r="E13879">
        <v>37</v>
      </c>
    </row>
    <row r="13880" spans="1:5" ht="13.5" customHeight="1">
      <c r="A13880">
        <v>367.1</v>
      </c>
      <c r="B13880" t="str">
        <f t="shared" si="216"/>
        <v>367.1---38</v>
      </c>
      <c r="C13880" t="s">
        <v>824</v>
      </c>
      <c r="D13880" t="s">
        <v>752</v>
      </c>
      <c r="E13880">
        <v>38</v>
      </c>
    </row>
    <row r="13881" spans="1:5" ht="13.5" customHeight="1">
      <c r="A13881">
        <v>367.1</v>
      </c>
      <c r="B13881" t="str">
        <f t="shared" si="216"/>
        <v>367.1---39</v>
      </c>
      <c r="C13881" t="s">
        <v>828</v>
      </c>
      <c r="D13881" t="s">
        <v>818</v>
      </c>
      <c r="E13881">
        <v>39</v>
      </c>
    </row>
    <row r="13882" spans="1:5" ht="13.5" customHeight="1">
      <c r="A13882">
        <v>367.1</v>
      </c>
      <c r="B13882" t="str">
        <f t="shared" si="216"/>
        <v>367.1---40</v>
      </c>
      <c r="C13882" t="s">
        <v>759</v>
      </c>
      <c r="D13882" t="s">
        <v>823</v>
      </c>
      <c r="E13882">
        <v>40</v>
      </c>
    </row>
    <row r="13883" spans="1:5" ht="13.5" customHeight="1">
      <c r="A13883">
        <v>367.1</v>
      </c>
      <c r="B13883" t="str">
        <f t="shared" si="216"/>
        <v>367.1---41</v>
      </c>
      <c r="C13883" t="s">
        <v>832</v>
      </c>
      <c r="D13883" t="s">
        <v>949</v>
      </c>
      <c r="E13883">
        <v>41</v>
      </c>
    </row>
    <row r="13884" spans="1:5" ht="13.5" customHeight="1">
      <c r="A13884">
        <v>367.1</v>
      </c>
      <c r="B13884" t="str">
        <f t="shared" si="216"/>
        <v>367.1---42</v>
      </c>
      <c r="C13884" t="s">
        <v>866</v>
      </c>
      <c r="D13884" t="s">
        <v>831</v>
      </c>
      <c r="E13884">
        <v>42</v>
      </c>
    </row>
    <row r="13885" spans="1:5" ht="13.5" customHeight="1">
      <c r="A13885">
        <v>367.1</v>
      </c>
      <c r="B13885" t="str">
        <f t="shared" si="216"/>
        <v>367.1---43</v>
      </c>
      <c r="C13885" t="s">
        <v>1252</v>
      </c>
      <c r="D13885" t="s">
        <v>1283</v>
      </c>
      <c r="E13885">
        <v>43</v>
      </c>
    </row>
    <row r="13886" spans="1:5" ht="13.5" customHeight="1">
      <c r="A13886">
        <v>367.1</v>
      </c>
      <c r="B13886" t="str">
        <f t="shared" si="216"/>
        <v>367.1---44</v>
      </c>
      <c r="C13886" t="s">
        <v>1111</v>
      </c>
      <c r="D13886" t="s">
        <v>1045</v>
      </c>
      <c r="E13886">
        <v>44</v>
      </c>
    </row>
    <row r="13887" spans="1:5" ht="13.5" customHeight="1">
      <c r="A13887">
        <v>367.1</v>
      </c>
      <c r="B13887" t="str">
        <f t="shared" si="216"/>
        <v>367.1---45</v>
      </c>
      <c r="C13887" t="s">
        <v>801</v>
      </c>
      <c r="D13887" t="s">
        <v>810</v>
      </c>
      <c r="E13887">
        <v>45</v>
      </c>
    </row>
    <row r="13888" spans="1:5" ht="13.5" customHeight="1">
      <c r="A13888">
        <v>367.1</v>
      </c>
      <c r="B13888" t="str">
        <f t="shared" si="216"/>
        <v>367.1---46</v>
      </c>
      <c r="C13888" t="s">
        <v>868</v>
      </c>
      <c r="D13888" t="s">
        <v>758</v>
      </c>
      <c r="E13888">
        <v>46</v>
      </c>
    </row>
    <row r="13889" spans="1:5" ht="13.5" customHeight="1">
      <c r="A13889">
        <v>367.1</v>
      </c>
      <c r="B13889" t="str">
        <f t="shared" si="216"/>
        <v>367.1---47</v>
      </c>
      <c r="C13889" t="s">
        <v>5929</v>
      </c>
      <c r="D13889" t="s">
        <v>813</v>
      </c>
      <c r="E13889">
        <v>47</v>
      </c>
    </row>
    <row r="13890" spans="1:5" ht="13.5" customHeight="1">
      <c r="A13890">
        <v>367.1</v>
      </c>
      <c r="B13890" t="str">
        <f t="shared" si="216"/>
        <v>367.1---48</v>
      </c>
      <c r="C13890" t="s">
        <v>5947</v>
      </c>
      <c r="D13890" t="s">
        <v>884</v>
      </c>
      <c r="E13890">
        <v>48</v>
      </c>
    </row>
    <row r="13891" spans="1:5" ht="13.5" customHeight="1">
      <c r="A13891">
        <v>367.1</v>
      </c>
      <c r="B13891" t="str">
        <f t="shared" ref="B13891:B13954" si="217">A13891&amp;"---"&amp;E13891</f>
        <v>367.1---49</v>
      </c>
      <c r="C13891" t="s">
        <v>5948</v>
      </c>
      <c r="D13891" t="s">
        <v>886</v>
      </c>
      <c r="E13891">
        <v>49</v>
      </c>
    </row>
    <row r="13892" spans="1:5" ht="13.5" customHeight="1">
      <c r="A13892">
        <v>367.1</v>
      </c>
      <c r="B13892" t="str">
        <f t="shared" si="217"/>
        <v>367.1---50</v>
      </c>
      <c r="C13892" t="s">
        <v>6001</v>
      </c>
      <c r="D13892" t="s">
        <v>956</v>
      </c>
      <c r="E13892">
        <v>50</v>
      </c>
    </row>
    <row r="13893" spans="1:5" ht="13.5" customHeight="1">
      <c r="A13893">
        <v>367.1</v>
      </c>
      <c r="B13893" t="str">
        <f t="shared" si="217"/>
        <v>367.1---51</v>
      </c>
      <c r="C13893" t="s">
        <v>5930</v>
      </c>
      <c r="D13893" t="s">
        <v>821</v>
      </c>
      <c r="E13893">
        <v>51</v>
      </c>
    </row>
    <row r="13894" spans="1:5" ht="13.5" customHeight="1">
      <c r="A13894">
        <v>367.1</v>
      </c>
      <c r="B13894" t="str">
        <f t="shared" si="217"/>
        <v>367.1---52</v>
      </c>
      <c r="C13894" t="s">
        <v>5915</v>
      </c>
      <c r="D13894" t="s">
        <v>772</v>
      </c>
      <c r="E13894">
        <v>52</v>
      </c>
    </row>
    <row r="13895" spans="1:5" ht="13.5" customHeight="1">
      <c r="A13895">
        <v>367.1</v>
      </c>
      <c r="B13895" t="str">
        <f t="shared" si="217"/>
        <v>367.1---53</v>
      </c>
      <c r="C13895" t="s">
        <v>5917</v>
      </c>
      <c r="D13895" t="s">
        <v>789</v>
      </c>
      <c r="E13895">
        <v>53</v>
      </c>
    </row>
    <row r="13896" spans="1:5" ht="13.5" customHeight="1">
      <c r="A13896">
        <v>367.1</v>
      </c>
      <c r="B13896" t="str">
        <f t="shared" si="217"/>
        <v>367.1---54</v>
      </c>
      <c r="C13896" t="s">
        <v>5918</v>
      </c>
      <c r="D13896" t="s">
        <v>770</v>
      </c>
      <c r="E13896">
        <v>54</v>
      </c>
    </row>
    <row r="13897" spans="1:5" ht="13.5" customHeight="1">
      <c r="A13897">
        <v>367.1</v>
      </c>
      <c r="B13897" t="str">
        <f t="shared" si="217"/>
        <v>367.1---55</v>
      </c>
      <c r="C13897" t="s">
        <v>5971</v>
      </c>
      <c r="D13897" t="s">
        <v>1058</v>
      </c>
      <c r="E13897">
        <v>55</v>
      </c>
    </row>
    <row r="13898" spans="1:5" ht="13.5" customHeight="1">
      <c r="A13898">
        <v>367.1</v>
      </c>
      <c r="B13898" t="str">
        <f t="shared" si="217"/>
        <v>367.1---56</v>
      </c>
      <c r="C13898" t="s">
        <v>5972</v>
      </c>
      <c r="D13898" t="s">
        <v>979</v>
      </c>
      <c r="E13898">
        <v>56</v>
      </c>
    </row>
    <row r="13899" spans="1:5" ht="13.5" customHeight="1">
      <c r="A13899">
        <v>367.1</v>
      </c>
      <c r="B13899" t="str">
        <f t="shared" si="217"/>
        <v>367.1---57</v>
      </c>
      <c r="C13899" t="s">
        <v>5933</v>
      </c>
      <c r="D13899" t="s">
        <v>855</v>
      </c>
      <c r="E13899">
        <v>57</v>
      </c>
    </row>
    <row r="13900" spans="1:5" ht="13.5" customHeight="1">
      <c r="A13900">
        <v>367.1</v>
      </c>
      <c r="B13900" t="str">
        <f t="shared" si="217"/>
        <v>367.1---58</v>
      </c>
      <c r="C13900" t="s">
        <v>5994</v>
      </c>
      <c r="D13900" t="s">
        <v>984</v>
      </c>
      <c r="E13900">
        <v>58</v>
      </c>
    </row>
    <row r="13901" spans="1:5" ht="13.5" customHeight="1">
      <c r="A13901">
        <v>367.1</v>
      </c>
      <c r="B13901" t="str">
        <f t="shared" si="217"/>
        <v>367.1---59</v>
      </c>
      <c r="C13901" t="s">
        <v>6002</v>
      </c>
      <c r="D13901" t="s">
        <v>1113</v>
      </c>
      <c r="E13901">
        <v>59</v>
      </c>
    </row>
    <row r="13902" spans="1:5" ht="13.5" customHeight="1">
      <c r="A13902">
        <v>367.1</v>
      </c>
      <c r="B13902" t="str">
        <f t="shared" si="217"/>
        <v>367.1---60</v>
      </c>
      <c r="C13902" t="s">
        <v>5934</v>
      </c>
      <c r="D13902" t="s">
        <v>829</v>
      </c>
      <c r="E13902">
        <v>60</v>
      </c>
    </row>
    <row r="13903" spans="1:5" ht="13.5" customHeight="1">
      <c r="A13903">
        <v>367.1</v>
      </c>
      <c r="B13903" t="str">
        <f t="shared" si="217"/>
        <v>367.1---61</v>
      </c>
      <c r="C13903" t="s">
        <v>5952</v>
      </c>
      <c r="D13903" t="s">
        <v>891</v>
      </c>
      <c r="E13903">
        <v>61</v>
      </c>
    </row>
    <row r="13904" spans="1:5" ht="13.5" customHeight="1">
      <c r="A13904">
        <v>367.1</v>
      </c>
      <c r="B13904" t="str">
        <f t="shared" si="217"/>
        <v>367.1---62</v>
      </c>
      <c r="C13904" t="s">
        <v>5937</v>
      </c>
      <c r="D13904" t="s">
        <v>849</v>
      </c>
      <c r="E13904">
        <v>62</v>
      </c>
    </row>
    <row r="13905" spans="1:5" ht="13.5" customHeight="1">
      <c r="A13905">
        <v>367.1</v>
      </c>
      <c r="B13905" t="str">
        <f t="shared" si="217"/>
        <v>367.1---63</v>
      </c>
      <c r="C13905" t="s">
        <v>5954</v>
      </c>
      <c r="D13905" t="s">
        <v>1166</v>
      </c>
      <c r="E13905">
        <v>63</v>
      </c>
    </row>
    <row r="13906" spans="1:5" ht="13.5" customHeight="1">
      <c r="A13906">
        <v>367.1</v>
      </c>
      <c r="B13906" t="str">
        <f t="shared" si="217"/>
        <v>367.1---64</v>
      </c>
      <c r="C13906" t="s">
        <v>5923</v>
      </c>
      <c r="D13906" t="s">
        <v>766</v>
      </c>
      <c r="E13906">
        <v>64</v>
      </c>
    </row>
    <row r="13907" spans="1:5" ht="13.5" customHeight="1">
      <c r="A13907">
        <v>367.1</v>
      </c>
      <c r="B13907" t="str">
        <f t="shared" si="217"/>
        <v>367.1---65</v>
      </c>
      <c r="C13907" t="s">
        <v>5924</v>
      </c>
      <c r="D13907" t="s">
        <v>726</v>
      </c>
      <c r="E13907">
        <v>65</v>
      </c>
    </row>
    <row r="13908" spans="1:5" ht="13.5" customHeight="1">
      <c r="A13908">
        <v>368</v>
      </c>
      <c r="B13908" t="str">
        <f t="shared" si="217"/>
        <v>368---1</v>
      </c>
      <c r="C13908" t="s">
        <v>4234</v>
      </c>
      <c r="D13908" t="s">
        <v>1256</v>
      </c>
      <c r="E13908">
        <v>1</v>
      </c>
    </row>
    <row r="13909" spans="1:5" ht="13.5" customHeight="1">
      <c r="A13909">
        <v>368</v>
      </c>
      <c r="B13909" t="str">
        <f t="shared" si="217"/>
        <v>368---2</v>
      </c>
      <c r="C13909" t="s">
        <v>4216</v>
      </c>
      <c r="D13909" t="s">
        <v>1256</v>
      </c>
      <c r="E13909">
        <v>2</v>
      </c>
    </row>
    <row r="13910" spans="1:5" ht="13.5" customHeight="1">
      <c r="A13910">
        <v>368</v>
      </c>
      <c r="B13910" t="str">
        <f t="shared" si="217"/>
        <v>368---3</v>
      </c>
      <c r="C13910" t="s">
        <v>4216</v>
      </c>
      <c r="D13910" t="s">
        <v>806</v>
      </c>
      <c r="E13910">
        <v>3</v>
      </c>
    </row>
    <row r="13911" spans="1:5" ht="13.5" customHeight="1">
      <c r="A13911">
        <v>368</v>
      </c>
      <c r="B13911" t="str">
        <f t="shared" si="217"/>
        <v>368---4</v>
      </c>
      <c r="C13911" t="s">
        <v>4216</v>
      </c>
      <c r="D13911" t="s">
        <v>713</v>
      </c>
      <c r="E13911">
        <v>4</v>
      </c>
    </row>
    <row r="13912" spans="1:5" ht="13.5" customHeight="1">
      <c r="A13912">
        <v>368</v>
      </c>
      <c r="B13912" t="str">
        <f t="shared" si="217"/>
        <v>368---5</v>
      </c>
      <c r="C13912" t="s">
        <v>4216</v>
      </c>
      <c r="D13912" t="s">
        <v>984</v>
      </c>
      <c r="E13912">
        <v>5</v>
      </c>
    </row>
    <row r="13913" spans="1:5" ht="13.5" customHeight="1">
      <c r="A13913">
        <v>368</v>
      </c>
      <c r="B13913" t="str">
        <f t="shared" si="217"/>
        <v>368---6</v>
      </c>
      <c r="C13913" t="s">
        <v>4216</v>
      </c>
      <c r="D13913" t="s">
        <v>842</v>
      </c>
      <c r="E13913">
        <v>6</v>
      </c>
    </row>
    <row r="13914" spans="1:5" ht="13.5" customHeight="1">
      <c r="A13914">
        <v>368</v>
      </c>
      <c r="B13914" t="str">
        <f t="shared" si="217"/>
        <v>368---7</v>
      </c>
      <c r="C13914" t="s">
        <v>4271</v>
      </c>
      <c r="D13914" t="s">
        <v>1357</v>
      </c>
      <c r="E13914">
        <v>7</v>
      </c>
    </row>
    <row r="13915" spans="1:5" ht="13.5" customHeight="1">
      <c r="A13915">
        <v>368</v>
      </c>
      <c r="B13915" t="str">
        <f t="shared" si="217"/>
        <v>368---8</v>
      </c>
      <c r="C13915" t="s">
        <v>4239</v>
      </c>
      <c r="D13915" t="s">
        <v>726</v>
      </c>
      <c r="E13915">
        <v>8</v>
      </c>
    </row>
    <row r="13916" spans="1:5" ht="13.5" customHeight="1">
      <c r="A13916">
        <v>368</v>
      </c>
      <c r="B13916" t="str">
        <f t="shared" si="217"/>
        <v>368---9</v>
      </c>
      <c r="C13916" t="s">
        <v>4228</v>
      </c>
      <c r="D13916" t="s">
        <v>810</v>
      </c>
      <c r="E13916">
        <v>9</v>
      </c>
    </row>
    <row r="13917" spans="1:5" ht="13.5" customHeight="1">
      <c r="A13917">
        <v>368</v>
      </c>
      <c r="B13917" t="str">
        <f t="shared" si="217"/>
        <v>368---10</v>
      </c>
      <c r="C13917" t="s">
        <v>4268</v>
      </c>
      <c r="D13917" t="s">
        <v>1179</v>
      </c>
      <c r="E13917">
        <v>10</v>
      </c>
    </row>
    <row r="13918" spans="1:5" ht="13.5" customHeight="1">
      <c r="A13918">
        <v>368</v>
      </c>
      <c r="B13918" t="str">
        <f t="shared" si="217"/>
        <v>368---11</v>
      </c>
      <c r="C13918" t="s">
        <v>4230</v>
      </c>
      <c r="D13918" t="s">
        <v>1219</v>
      </c>
      <c r="E13918">
        <v>11</v>
      </c>
    </row>
    <row r="13919" spans="1:5" ht="13.5" customHeight="1">
      <c r="A13919">
        <v>368</v>
      </c>
      <c r="B13919" t="str">
        <f t="shared" si="217"/>
        <v>368---12</v>
      </c>
      <c r="C13919" t="s">
        <v>4244</v>
      </c>
      <c r="D13919" t="s">
        <v>979</v>
      </c>
      <c r="E13919">
        <v>12</v>
      </c>
    </row>
    <row r="13920" spans="1:5" ht="13.5" customHeight="1">
      <c r="A13920">
        <v>368</v>
      </c>
      <c r="B13920" t="str">
        <f t="shared" si="217"/>
        <v>368---13</v>
      </c>
      <c r="C13920" t="s">
        <v>4262</v>
      </c>
      <c r="D13920" t="s">
        <v>840</v>
      </c>
      <c r="E13920">
        <v>13</v>
      </c>
    </row>
    <row r="13921" spans="1:5" ht="13.5" customHeight="1">
      <c r="A13921">
        <v>368</v>
      </c>
      <c r="B13921" t="str">
        <f t="shared" si="217"/>
        <v>368---14</v>
      </c>
      <c r="C13921" t="s">
        <v>4233</v>
      </c>
      <c r="D13921" t="s">
        <v>849</v>
      </c>
      <c r="E13921">
        <v>14</v>
      </c>
    </row>
    <row r="13922" spans="1:5" ht="13.5" customHeight="1">
      <c r="A13922">
        <v>368</v>
      </c>
      <c r="B13922" t="str">
        <f t="shared" si="217"/>
        <v>368---15</v>
      </c>
      <c r="C13922" t="s">
        <v>4236</v>
      </c>
      <c r="D13922" t="s">
        <v>1117</v>
      </c>
      <c r="E13922">
        <v>15</v>
      </c>
    </row>
    <row r="13923" spans="1:5" ht="13.5" customHeight="1">
      <c r="A13923">
        <v>368</v>
      </c>
      <c r="B13923" t="str">
        <f t="shared" si="217"/>
        <v>368---16</v>
      </c>
      <c r="C13923" t="s">
        <v>4248</v>
      </c>
      <c r="D13923" t="s">
        <v>1113</v>
      </c>
      <c r="E13923">
        <v>16</v>
      </c>
    </row>
    <row r="13924" spans="1:5" ht="13.5" customHeight="1">
      <c r="A13924">
        <v>368</v>
      </c>
      <c r="B13924" t="str">
        <f t="shared" si="217"/>
        <v>368---17</v>
      </c>
      <c r="C13924" t="s">
        <v>5928</v>
      </c>
      <c r="D13924" t="s">
        <v>1254</v>
      </c>
      <c r="E13924">
        <v>17</v>
      </c>
    </row>
    <row r="13925" spans="1:5" ht="13.5" customHeight="1">
      <c r="A13925">
        <v>368</v>
      </c>
      <c r="B13925" t="str">
        <f t="shared" si="217"/>
        <v>368---18</v>
      </c>
      <c r="C13925" t="s">
        <v>727</v>
      </c>
      <c r="D13925" t="s">
        <v>1308</v>
      </c>
      <c r="E13925">
        <v>18</v>
      </c>
    </row>
    <row r="13926" spans="1:5" ht="13.5" customHeight="1">
      <c r="A13926">
        <v>368</v>
      </c>
      <c r="B13926" t="str">
        <f t="shared" si="217"/>
        <v>368---19</v>
      </c>
      <c r="C13926" t="s">
        <v>1070</v>
      </c>
      <c r="D13926" t="s">
        <v>1219</v>
      </c>
      <c r="E13926">
        <v>19</v>
      </c>
    </row>
    <row r="13927" spans="1:5" ht="13.5" customHeight="1">
      <c r="A13927">
        <v>368</v>
      </c>
      <c r="B13927" t="str">
        <f t="shared" si="217"/>
        <v>368---20</v>
      </c>
      <c r="C13927" t="s">
        <v>1017</v>
      </c>
      <c r="D13927" t="s">
        <v>796</v>
      </c>
      <c r="E13927">
        <v>20</v>
      </c>
    </row>
    <row r="13928" spans="1:5" ht="13.5" customHeight="1">
      <c r="A13928">
        <v>368</v>
      </c>
      <c r="B13928" t="str">
        <f t="shared" si="217"/>
        <v>368---21</v>
      </c>
      <c r="C13928" t="s">
        <v>731</v>
      </c>
      <c r="D13928" t="s">
        <v>800</v>
      </c>
      <c r="E13928">
        <v>21</v>
      </c>
    </row>
    <row r="13929" spans="1:5" ht="13.5" customHeight="1">
      <c r="A13929">
        <v>368</v>
      </c>
      <c r="B13929" t="str">
        <f t="shared" si="217"/>
        <v>368---22</v>
      </c>
      <c r="C13929" t="s">
        <v>735</v>
      </c>
      <c r="D13929" t="s">
        <v>744</v>
      </c>
      <c r="E13929">
        <v>22</v>
      </c>
    </row>
    <row r="13930" spans="1:5" ht="13.5" customHeight="1">
      <c r="A13930">
        <v>368</v>
      </c>
      <c r="B13930" t="str">
        <f t="shared" si="217"/>
        <v>368---23</v>
      </c>
      <c r="C13930" t="s">
        <v>885</v>
      </c>
      <c r="D13930" t="s">
        <v>814</v>
      </c>
      <c r="E13930">
        <v>23</v>
      </c>
    </row>
    <row r="13931" spans="1:5" ht="13.5" customHeight="1">
      <c r="A13931">
        <v>368</v>
      </c>
      <c r="B13931" t="str">
        <f t="shared" si="217"/>
        <v>368---24</v>
      </c>
      <c r="C13931" t="s">
        <v>797</v>
      </c>
      <c r="D13931" t="s">
        <v>1081</v>
      </c>
      <c r="E13931">
        <v>24</v>
      </c>
    </row>
    <row r="13932" spans="1:5" ht="13.5" customHeight="1">
      <c r="A13932">
        <v>368</v>
      </c>
      <c r="B13932" t="str">
        <f t="shared" si="217"/>
        <v>368---25</v>
      </c>
      <c r="C13932" t="s">
        <v>743</v>
      </c>
      <c r="D13932" t="s">
        <v>754</v>
      </c>
      <c r="E13932">
        <v>25</v>
      </c>
    </row>
    <row r="13933" spans="1:5" ht="13.5" customHeight="1">
      <c r="A13933">
        <v>368</v>
      </c>
      <c r="B13933" t="str">
        <f t="shared" si="217"/>
        <v>368---26</v>
      </c>
      <c r="C13933" t="s">
        <v>745</v>
      </c>
      <c r="D13933" t="s">
        <v>837</v>
      </c>
      <c r="E13933">
        <v>26</v>
      </c>
    </row>
    <row r="13934" spans="1:5" ht="13.5" customHeight="1">
      <c r="A13934">
        <v>368</v>
      </c>
      <c r="B13934" t="str">
        <f t="shared" si="217"/>
        <v>368---27</v>
      </c>
      <c r="C13934" t="s">
        <v>915</v>
      </c>
      <c r="D13934" t="s">
        <v>939</v>
      </c>
      <c r="E13934">
        <v>27</v>
      </c>
    </row>
    <row r="13935" spans="1:5" ht="13.5" customHeight="1">
      <c r="A13935">
        <v>368</v>
      </c>
      <c r="B13935" t="str">
        <f t="shared" si="217"/>
        <v>368---28</v>
      </c>
      <c r="C13935" t="s">
        <v>987</v>
      </c>
      <c r="D13935" t="s">
        <v>1263</v>
      </c>
      <c r="E13935">
        <v>28</v>
      </c>
    </row>
    <row r="13936" spans="1:5" ht="13.5" customHeight="1">
      <c r="A13936">
        <v>368</v>
      </c>
      <c r="B13936" t="str">
        <f t="shared" si="217"/>
        <v>368---29</v>
      </c>
      <c r="C13936" t="s">
        <v>989</v>
      </c>
      <c r="D13936" t="s">
        <v>738</v>
      </c>
      <c r="E13936">
        <v>29</v>
      </c>
    </row>
    <row r="13937" spans="1:5" ht="13.5" customHeight="1">
      <c r="A13937">
        <v>368</v>
      </c>
      <c r="B13937" t="str">
        <f t="shared" si="217"/>
        <v>368---30</v>
      </c>
      <c r="C13937" t="s">
        <v>819</v>
      </c>
      <c r="D13937" t="s">
        <v>756</v>
      </c>
      <c r="E13937">
        <v>30</v>
      </c>
    </row>
    <row r="13938" spans="1:5" ht="13.5" customHeight="1">
      <c r="A13938">
        <v>368</v>
      </c>
      <c r="B13938" t="str">
        <f t="shared" si="217"/>
        <v>368---31</v>
      </c>
      <c r="C13938" t="s">
        <v>1019</v>
      </c>
      <c r="D13938" t="s">
        <v>734</v>
      </c>
      <c r="E13938">
        <v>31</v>
      </c>
    </row>
    <row r="13939" spans="1:5" ht="13.5" customHeight="1">
      <c r="A13939">
        <v>368</v>
      </c>
      <c r="B13939" t="str">
        <f t="shared" si="217"/>
        <v>368---32</v>
      </c>
      <c r="C13939" t="s">
        <v>822</v>
      </c>
      <c r="D13939" t="s">
        <v>833</v>
      </c>
      <c r="E13939">
        <v>32</v>
      </c>
    </row>
    <row r="13940" spans="1:5" ht="13.5" customHeight="1">
      <c r="A13940">
        <v>368</v>
      </c>
      <c r="B13940" t="str">
        <f t="shared" si="217"/>
        <v>368---33</v>
      </c>
      <c r="C13940" t="s">
        <v>824</v>
      </c>
      <c r="D13940" t="s">
        <v>752</v>
      </c>
      <c r="E13940">
        <v>33</v>
      </c>
    </row>
    <row r="13941" spans="1:5" ht="13.5" customHeight="1">
      <c r="A13941">
        <v>368</v>
      </c>
      <c r="B13941" t="str">
        <f t="shared" si="217"/>
        <v>368---34</v>
      </c>
      <c r="C13941" t="s">
        <v>828</v>
      </c>
      <c r="D13941" t="s">
        <v>818</v>
      </c>
      <c r="E13941">
        <v>34</v>
      </c>
    </row>
    <row r="13942" spans="1:5" ht="13.5" customHeight="1">
      <c r="A13942">
        <v>368</v>
      </c>
      <c r="B13942" t="str">
        <f t="shared" si="217"/>
        <v>368---35</v>
      </c>
      <c r="C13942" t="s">
        <v>759</v>
      </c>
      <c r="D13942" t="s">
        <v>823</v>
      </c>
      <c r="E13942">
        <v>35</v>
      </c>
    </row>
    <row r="13943" spans="1:5" ht="13.5" customHeight="1">
      <c r="A13943">
        <v>368</v>
      </c>
      <c r="B13943" t="str">
        <f t="shared" si="217"/>
        <v>368---36</v>
      </c>
      <c r="C13943" t="s">
        <v>832</v>
      </c>
      <c r="D13943" t="s">
        <v>949</v>
      </c>
      <c r="E13943">
        <v>36</v>
      </c>
    </row>
    <row r="13944" spans="1:5" ht="13.5" customHeight="1">
      <c r="A13944">
        <v>368</v>
      </c>
      <c r="B13944" t="str">
        <f t="shared" si="217"/>
        <v>368---37</v>
      </c>
      <c r="C13944" t="s">
        <v>991</v>
      </c>
      <c r="D13944" t="s">
        <v>966</v>
      </c>
      <c r="E13944">
        <v>37</v>
      </c>
    </row>
    <row r="13945" spans="1:5" ht="13.5" customHeight="1">
      <c r="A13945">
        <v>368</v>
      </c>
      <c r="B13945" t="str">
        <f t="shared" si="217"/>
        <v>368---38</v>
      </c>
      <c r="C13945" t="s">
        <v>866</v>
      </c>
      <c r="D13945" t="s">
        <v>831</v>
      </c>
      <c r="E13945">
        <v>38</v>
      </c>
    </row>
    <row r="13946" spans="1:5" ht="13.5" customHeight="1">
      <c r="A13946">
        <v>368</v>
      </c>
      <c r="B13946" t="str">
        <f t="shared" si="217"/>
        <v>368---39</v>
      </c>
      <c r="C13946" t="s">
        <v>1007</v>
      </c>
      <c r="D13946" t="s">
        <v>1150</v>
      </c>
      <c r="E13946">
        <v>39</v>
      </c>
    </row>
    <row r="13947" spans="1:5" ht="13.5" customHeight="1">
      <c r="A13947">
        <v>368</v>
      </c>
      <c r="B13947" t="str">
        <f t="shared" si="217"/>
        <v>368---40</v>
      </c>
      <c r="C13947" t="s">
        <v>834</v>
      </c>
      <c r="D13947" t="s">
        <v>1222</v>
      </c>
      <c r="E13947">
        <v>40</v>
      </c>
    </row>
    <row r="13948" spans="1:5" ht="13.5" customHeight="1">
      <c r="A13948">
        <v>368</v>
      </c>
      <c r="B13948" t="str">
        <f t="shared" si="217"/>
        <v>368---41</v>
      </c>
      <c r="C13948" t="s">
        <v>801</v>
      </c>
      <c r="D13948" t="s">
        <v>810</v>
      </c>
      <c r="E13948">
        <v>41</v>
      </c>
    </row>
    <row r="13949" spans="1:5" ht="13.5" customHeight="1">
      <c r="A13949">
        <v>368</v>
      </c>
      <c r="B13949" t="str">
        <f t="shared" si="217"/>
        <v>368---42</v>
      </c>
      <c r="C13949" t="s">
        <v>868</v>
      </c>
      <c r="D13949" t="s">
        <v>758</v>
      </c>
      <c r="E13949">
        <v>42</v>
      </c>
    </row>
    <row r="13950" spans="1:5" ht="13.5" customHeight="1">
      <c r="A13950">
        <v>368</v>
      </c>
      <c r="B13950" t="str">
        <f t="shared" si="217"/>
        <v>368---43</v>
      </c>
      <c r="C13950" t="s">
        <v>969</v>
      </c>
      <c r="D13950" t="s">
        <v>802</v>
      </c>
      <c r="E13950">
        <v>43</v>
      </c>
    </row>
    <row r="13951" spans="1:5" ht="13.5" customHeight="1">
      <c r="A13951">
        <v>368</v>
      </c>
      <c r="B13951" t="str">
        <f t="shared" si="217"/>
        <v>368---44</v>
      </c>
      <c r="C13951" t="s">
        <v>1216</v>
      </c>
      <c r="D13951" t="s">
        <v>1385</v>
      </c>
      <c r="E13951">
        <v>44</v>
      </c>
    </row>
    <row r="13952" spans="1:5" ht="13.5" customHeight="1">
      <c r="A13952">
        <v>368</v>
      </c>
      <c r="B13952" t="str">
        <f t="shared" si="217"/>
        <v>368---45</v>
      </c>
      <c r="C13952" t="s">
        <v>5913</v>
      </c>
      <c r="D13952" t="s">
        <v>1114</v>
      </c>
      <c r="E13952">
        <v>45</v>
      </c>
    </row>
    <row r="13953" spans="1:5" ht="13.5" customHeight="1">
      <c r="A13953">
        <v>368</v>
      </c>
      <c r="B13953" t="str">
        <f t="shared" si="217"/>
        <v>368---46</v>
      </c>
      <c r="C13953" t="s">
        <v>5929</v>
      </c>
      <c r="D13953" t="s">
        <v>813</v>
      </c>
      <c r="E13953">
        <v>46</v>
      </c>
    </row>
    <row r="13954" spans="1:5" ht="13.5" customHeight="1">
      <c r="A13954">
        <v>368</v>
      </c>
      <c r="B13954" t="str">
        <f t="shared" si="217"/>
        <v>368---47</v>
      </c>
      <c r="C13954" t="s">
        <v>5925</v>
      </c>
      <c r="D13954" t="s">
        <v>798</v>
      </c>
      <c r="E13954">
        <v>47</v>
      </c>
    </row>
    <row r="13955" spans="1:5" ht="13.5" customHeight="1">
      <c r="A13955">
        <v>368</v>
      </c>
      <c r="B13955" t="str">
        <f t="shared" ref="B13955:B14018" si="218">A13955&amp;"---"&amp;E13955</f>
        <v>368---48</v>
      </c>
      <c r="C13955" t="s">
        <v>5961</v>
      </c>
      <c r="D13955" t="s">
        <v>935</v>
      </c>
      <c r="E13955">
        <v>48</v>
      </c>
    </row>
    <row r="13956" spans="1:5" ht="13.5" customHeight="1">
      <c r="A13956">
        <v>368</v>
      </c>
      <c r="B13956" t="str">
        <f t="shared" si="218"/>
        <v>368---49</v>
      </c>
      <c r="C13956" t="s">
        <v>6001</v>
      </c>
      <c r="D13956" t="s">
        <v>956</v>
      </c>
      <c r="E13956">
        <v>49</v>
      </c>
    </row>
    <row r="13957" spans="1:5" ht="13.5" customHeight="1">
      <c r="A13957">
        <v>368</v>
      </c>
      <c r="B13957" t="str">
        <f t="shared" si="218"/>
        <v>368---50</v>
      </c>
      <c r="C13957" t="s">
        <v>5930</v>
      </c>
      <c r="D13957" t="s">
        <v>821</v>
      </c>
      <c r="E13957">
        <v>50</v>
      </c>
    </row>
    <row r="13958" spans="1:5" ht="13.5" customHeight="1">
      <c r="A13958">
        <v>368</v>
      </c>
      <c r="B13958" t="str">
        <f t="shared" si="218"/>
        <v>368---51</v>
      </c>
      <c r="C13958" t="s">
        <v>5915</v>
      </c>
      <c r="D13958" t="s">
        <v>772</v>
      </c>
      <c r="E13958">
        <v>51</v>
      </c>
    </row>
    <row r="13959" spans="1:5" ht="13.5" customHeight="1">
      <c r="A13959">
        <v>368</v>
      </c>
      <c r="B13959" t="str">
        <f t="shared" si="218"/>
        <v>368---52</v>
      </c>
      <c r="C13959" t="s">
        <v>5970</v>
      </c>
      <c r="D13959" t="s">
        <v>999</v>
      </c>
      <c r="E13959">
        <v>52</v>
      </c>
    </row>
    <row r="13960" spans="1:5" ht="13.5" customHeight="1">
      <c r="A13960">
        <v>368</v>
      </c>
      <c r="B13960" t="str">
        <f t="shared" si="218"/>
        <v>368---53</v>
      </c>
      <c r="C13960" t="s">
        <v>5917</v>
      </c>
      <c r="D13960" t="s">
        <v>789</v>
      </c>
      <c r="E13960">
        <v>53</v>
      </c>
    </row>
    <row r="13961" spans="1:5" ht="13.5" customHeight="1">
      <c r="A13961">
        <v>368</v>
      </c>
      <c r="B13961" t="str">
        <f t="shared" si="218"/>
        <v>368---54</v>
      </c>
      <c r="C13961" t="s">
        <v>5918</v>
      </c>
      <c r="D13961" t="s">
        <v>770</v>
      </c>
      <c r="E13961">
        <v>54</v>
      </c>
    </row>
    <row r="13962" spans="1:5" ht="13.5" customHeight="1">
      <c r="A13962">
        <v>368</v>
      </c>
      <c r="B13962" t="str">
        <f t="shared" si="218"/>
        <v>368---55</v>
      </c>
      <c r="C13962" t="s">
        <v>5971</v>
      </c>
      <c r="D13962" t="s">
        <v>1058</v>
      </c>
      <c r="E13962">
        <v>55</v>
      </c>
    </row>
    <row r="13963" spans="1:5" ht="13.5" customHeight="1">
      <c r="A13963">
        <v>368</v>
      </c>
      <c r="B13963" t="str">
        <f t="shared" si="218"/>
        <v>368---56</v>
      </c>
      <c r="C13963" t="s">
        <v>5978</v>
      </c>
      <c r="D13963" t="s">
        <v>1191</v>
      </c>
      <c r="E13963">
        <v>56</v>
      </c>
    </row>
    <row r="13964" spans="1:5" ht="13.5" customHeight="1">
      <c r="A13964">
        <v>368</v>
      </c>
      <c r="B13964" t="str">
        <f t="shared" si="218"/>
        <v>368---57</v>
      </c>
      <c r="C13964" t="s">
        <v>5972</v>
      </c>
      <c r="D13964" t="s">
        <v>979</v>
      </c>
      <c r="E13964">
        <v>57</v>
      </c>
    </row>
    <row r="13965" spans="1:5" ht="13.5" customHeight="1">
      <c r="A13965">
        <v>368</v>
      </c>
      <c r="B13965" t="str">
        <f t="shared" si="218"/>
        <v>368---58</v>
      </c>
      <c r="C13965" t="s">
        <v>5933</v>
      </c>
      <c r="D13965" t="s">
        <v>855</v>
      </c>
      <c r="E13965">
        <v>58</v>
      </c>
    </row>
    <row r="13966" spans="1:5" ht="13.5" customHeight="1">
      <c r="A13966">
        <v>368</v>
      </c>
      <c r="B13966" t="str">
        <f t="shared" si="218"/>
        <v>368---59</v>
      </c>
      <c r="C13966" t="s">
        <v>5994</v>
      </c>
      <c r="D13966" t="s">
        <v>984</v>
      </c>
      <c r="E13966">
        <v>59</v>
      </c>
    </row>
    <row r="13967" spans="1:5" ht="13.5" customHeight="1">
      <c r="A13967">
        <v>368</v>
      </c>
      <c r="B13967" t="str">
        <f t="shared" si="218"/>
        <v>368---60</v>
      </c>
      <c r="C13967" t="s">
        <v>5984</v>
      </c>
      <c r="D13967" t="s">
        <v>1232</v>
      </c>
      <c r="E13967">
        <v>60</v>
      </c>
    </row>
    <row r="13968" spans="1:5" ht="13.5" customHeight="1">
      <c r="A13968">
        <v>368</v>
      </c>
      <c r="B13968" t="str">
        <f t="shared" si="218"/>
        <v>368---61</v>
      </c>
      <c r="C13968" t="s">
        <v>6002</v>
      </c>
      <c r="D13968" t="s">
        <v>1113</v>
      </c>
      <c r="E13968">
        <v>61</v>
      </c>
    </row>
    <row r="13969" spans="1:5" ht="13.5" customHeight="1">
      <c r="A13969">
        <v>368</v>
      </c>
      <c r="B13969" t="str">
        <f t="shared" si="218"/>
        <v>368---62</v>
      </c>
      <c r="C13969" t="s">
        <v>5934</v>
      </c>
      <c r="D13969" t="s">
        <v>829</v>
      </c>
      <c r="E13969">
        <v>62</v>
      </c>
    </row>
    <row r="13970" spans="1:5" ht="13.5" customHeight="1">
      <c r="A13970">
        <v>368</v>
      </c>
      <c r="B13970" t="str">
        <f t="shared" si="218"/>
        <v>368---63</v>
      </c>
      <c r="C13970" t="s">
        <v>5951</v>
      </c>
      <c r="D13970" t="s">
        <v>879</v>
      </c>
      <c r="E13970">
        <v>63</v>
      </c>
    </row>
    <row r="13971" spans="1:5" ht="13.5" customHeight="1">
      <c r="A13971">
        <v>368</v>
      </c>
      <c r="B13971" t="str">
        <f t="shared" si="218"/>
        <v>368---64</v>
      </c>
      <c r="C13971" t="s">
        <v>6003</v>
      </c>
      <c r="D13971" t="s">
        <v>1016</v>
      </c>
      <c r="E13971">
        <v>64</v>
      </c>
    </row>
    <row r="13972" spans="1:5" ht="13.5" customHeight="1">
      <c r="A13972">
        <v>368</v>
      </c>
      <c r="B13972" t="str">
        <f t="shared" si="218"/>
        <v>368---65</v>
      </c>
      <c r="C13972" t="s">
        <v>5952</v>
      </c>
      <c r="D13972" t="s">
        <v>891</v>
      </c>
      <c r="E13972">
        <v>65</v>
      </c>
    </row>
    <row r="13973" spans="1:5" ht="13.5" customHeight="1">
      <c r="A13973">
        <v>368</v>
      </c>
      <c r="B13973" t="str">
        <f t="shared" si="218"/>
        <v>368---66</v>
      </c>
      <c r="C13973" t="s">
        <v>5937</v>
      </c>
      <c r="D13973" t="s">
        <v>849</v>
      </c>
      <c r="E13973">
        <v>66</v>
      </c>
    </row>
    <row r="13974" spans="1:5" ht="13.5" customHeight="1">
      <c r="A13974">
        <v>368</v>
      </c>
      <c r="B13974" t="str">
        <f t="shared" si="218"/>
        <v>368---67</v>
      </c>
      <c r="C13974" t="s">
        <v>5941</v>
      </c>
      <c r="D13974" t="s">
        <v>861</v>
      </c>
      <c r="E13974">
        <v>67</v>
      </c>
    </row>
    <row r="13975" spans="1:5" ht="13.5" customHeight="1">
      <c r="A13975">
        <v>368</v>
      </c>
      <c r="B13975" t="str">
        <f t="shared" si="218"/>
        <v>368---68</v>
      </c>
      <c r="C13975" t="s">
        <v>5954</v>
      </c>
      <c r="D13975" t="s">
        <v>1166</v>
      </c>
      <c r="E13975">
        <v>68</v>
      </c>
    </row>
    <row r="13976" spans="1:5" ht="13.5" customHeight="1">
      <c r="A13976">
        <v>368</v>
      </c>
      <c r="B13976" t="str">
        <f t="shared" si="218"/>
        <v>368---69</v>
      </c>
      <c r="C13976" t="s">
        <v>5991</v>
      </c>
      <c r="D13976" t="s">
        <v>1092</v>
      </c>
      <c r="E13976">
        <v>69</v>
      </c>
    </row>
    <row r="13977" spans="1:5" ht="13.5" customHeight="1">
      <c r="A13977">
        <v>368</v>
      </c>
      <c r="B13977" t="str">
        <f t="shared" si="218"/>
        <v>368---70</v>
      </c>
      <c r="C13977" t="s">
        <v>5992</v>
      </c>
      <c r="D13977" t="s">
        <v>1101</v>
      </c>
      <c r="E13977">
        <v>70</v>
      </c>
    </row>
    <row r="13978" spans="1:5" ht="13.5" customHeight="1">
      <c r="A13978">
        <v>368</v>
      </c>
      <c r="B13978" t="str">
        <f t="shared" si="218"/>
        <v>368---71</v>
      </c>
      <c r="C13978" t="s">
        <v>5923</v>
      </c>
      <c r="D13978" t="s">
        <v>766</v>
      </c>
      <c r="E13978">
        <v>71</v>
      </c>
    </row>
    <row r="13979" spans="1:5" ht="13.5" customHeight="1">
      <c r="A13979">
        <v>368</v>
      </c>
      <c r="B13979" t="str">
        <f t="shared" si="218"/>
        <v>368---72</v>
      </c>
      <c r="C13979" t="s">
        <v>5924</v>
      </c>
      <c r="D13979" t="s">
        <v>726</v>
      </c>
      <c r="E13979">
        <v>72</v>
      </c>
    </row>
    <row r="13980" spans="1:5" ht="13.5" customHeight="1">
      <c r="A13980">
        <v>368</v>
      </c>
      <c r="B13980" t="str">
        <f t="shared" si="218"/>
        <v>368---73</v>
      </c>
      <c r="C13980" t="s">
        <v>5959</v>
      </c>
      <c r="D13980" t="s">
        <v>6222</v>
      </c>
      <c r="E13980">
        <v>73</v>
      </c>
    </row>
    <row r="13981" spans="1:5" ht="13.5" customHeight="1">
      <c r="A13981">
        <v>368.1</v>
      </c>
      <c r="B13981" t="str">
        <f t="shared" si="218"/>
        <v>368.1---1</v>
      </c>
      <c r="C13981" t="s">
        <v>4234</v>
      </c>
      <c r="D13981" t="s">
        <v>1256</v>
      </c>
      <c r="E13981">
        <v>1</v>
      </c>
    </row>
    <row r="13982" spans="1:5" ht="13.5" customHeight="1">
      <c r="A13982">
        <v>368.1</v>
      </c>
      <c r="B13982" t="str">
        <f t="shared" si="218"/>
        <v>368.1---2</v>
      </c>
      <c r="C13982" t="s">
        <v>4216</v>
      </c>
      <c r="D13982" t="s">
        <v>1256</v>
      </c>
      <c r="E13982">
        <v>2</v>
      </c>
    </row>
    <row r="13983" spans="1:5" ht="13.5" customHeight="1">
      <c r="A13983">
        <v>368.1</v>
      </c>
      <c r="B13983" t="str">
        <f t="shared" si="218"/>
        <v>368.1---3</v>
      </c>
      <c r="C13983" t="s">
        <v>4216</v>
      </c>
      <c r="D13983" t="s">
        <v>806</v>
      </c>
      <c r="E13983">
        <v>3</v>
      </c>
    </row>
    <row r="13984" spans="1:5" ht="13.5" customHeight="1">
      <c r="A13984">
        <v>368.1</v>
      </c>
      <c r="B13984" t="str">
        <f t="shared" si="218"/>
        <v>368.1---4</v>
      </c>
      <c r="C13984" t="s">
        <v>4216</v>
      </c>
      <c r="D13984" t="s">
        <v>713</v>
      </c>
      <c r="E13984">
        <v>4</v>
      </c>
    </row>
    <row r="13985" spans="1:5" ht="13.5" customHeight="1">
      <c r="A13985">
        <v>368.1</v>
      </c>
      <c r="B13985" t="str">
        <f t="shared" si="218"/>
        <v>368.1---5</v>
      </c>
      <c r="C13985" t="s">
        <v>4216</v>
      </c>
      <c r="D13985" t="s">
        <v>984</v>
      </c>
      <c r="E13985">
        <v>5</v>
      </c>
    </row>
    <row r="13986" spans="1:5" ht="13.5" customHeight="1">
      <c r="A13986">
        <v>368.1</v>
      </c>
      <c r="B13986" t="str">
        <f t="shared" si="218"/>
        <v>368.1---6</v>
      </c>
      <c r="C13986" t="s">
        <v>4216</v>
      </c>
      <c r="D13986" t="s">
        <v>842</v>
      </c>
      <c r="E13986">
        <v>6</v>
      </c>
    </row>
    <row r="13987" spans="1:5" ht="13.5" customHeight="1">
      <c r="A13987">
        <v>368.1</v>
      </c>
      <c r="B13987" t="str">
        <f t="shared" si="218"/>
        <v>368.1---7</v>
      </c>
      <c r="C13987" t="s">
        <v>4271</v>
      </c>
      <c r="D13987" t="s">
        <v>1357</v>
      </c>
      <c r="E13987">
        <v>7</v>
      </c>
    </row>
    <row r="13988" spans="1:5" ht="13.5" customHeight="1">
      <c r="A13988">
        <v>368.1</v>
      </c>
      <c r="B13988" t="str">
        <f t="shared" si="218"/>
        <v>368.1---8</v>
      </c>
      <c r="C13988" t="s">
        <v>4239</v>
      </c>
      <c r="D13988" t="s">
        <v>726</v>
      </c>
      <c r="E13988">
        <v>8</v>
      </c>
    </row>
    <row r="13989" spans="1:5" ht="13.5" customHeight="1">
      <c r="A13989">
        <v>368.1</v>
      </c>
      <c r="B13989" t="str">
        <f t="shared" si="218"/>
        <v>368.1---9</v>
      </c>
      <c r="C13989" t="s">
        <v>4228</v>
      </c>
      <c r="D13989" t="s">
        <v>810</v>
      </c>
      <c r="E13989">
        <v>9</v>
      </c>
    </row>
    <row r="13990" spans="1:5" ht="13.5" customHeight="1">
      <c r="A13990">
        <v>368.1</v>
      </c>
      <c r="B13990" t="str">
        <f t="shared" si="218"/>
        <v>368.1---10</v>
      </c>
      <c r="C13990" t="s">
        <v>4268</v>
      </c>
      <c r="D13990" t="s">
        <v>1179</v>
      </c>
      <c r="E13990">
        <v>10</v>
      </c>
    </row>
    <row r="13991" spans="1:5" ht="13.5" customHeight="1">
      <c r="A13991">
        <v>368.1</v>
      </c>
      <c r="B13991" t="str">
        <f t="shared" si="218"/>
        <v>368.1---11</v>
      </c>
      <c r="C13991" t="s">
        <v>4230</v>
      </c>
      <c r="D13991" t="s">
        <v>1219</v>
      </c>
      <c r="E13991">
        <v>11</v>
      </c>
    </row>
    <row r="13992" spans="1:5" ht="13.5" customHeight="1">
      <c r="A13992">
        <v>368.1</v>
      </c>
      <c r="B13992" t="str">
        <f t="shared" si="218"/>
        <v>368.1---12</v>
      </c>
      <c r="C13992" t="s">
        <v>4244</v>
      </c>
      <c r="D13992" t="s">
        <v>979</v>
      </c>
      <c r="E13992">
        <v>12</v>
      </c>
    </row>
    <row r="13993" spans="1:5" ht="13.5" customHeight="1">
      <c r="A13993">
        <v>368.1</v>
      </c>
      <c r="B13993" t="str">
        <f t="shared" si="218"/>
        <v>368.1---13</v>
      </c>
      <c r="C13993" t="s">
        <v>4262</v>
      </c>
      <c r="D13993" t="s">
        <v>840</v>
      </c>
      <c r="E13993">
        <v>13</v>
      </c>
    </row>
    <row r="13994" spans="1:5" ht="13.5" customHeight="1">
      <c r="A13994">
        <v>368.1</v>
      </c>
      <c r="B13994" t="str">
        <f t="shared" si="218"/>
        <v>368.1---14</v>
      </c>
      <c r="C13994" t="s">
        <v>4233</v>
      </c>
      <c r="D13994" t="s">
        <v>849</v>
      </c>
      <c r="E13994">
        <v>14</v>
      </c>
    </row>
    <row r="13995" spans="1:5" ht="13.5" customHeight="1">
      <c r="A13995">
        <v>368.1</v>
      </c>
      <c r="B13995" t="str">
        <f t="shared" si="218"/>
        <v>368.1---15</v>
      </c>
      <c r="C13995" t="s">
        <v>4236</v>
      </c>
      <c r="D13995" t="s">
        <v>1117</v>
      </c>
      <c r="E13995">
        <v>15</v>
      </c>
    </row>
    <row r="13996" spans="1:5" ht="13.5" customHeight="1">
      <c r="A13996">
        <v>368.1</v>
      </c>
      <c r="B13996" t="str">
        <f t="shared" si="218"/>
        <v>368.1---16</v>
      </c>
      <c r="C13996" t="s">
        <v>4248</v>
      </c>
      <c r="D13996" t="s">
        <v>1113</v>
      </c>
      <c r="E13996">
        <v>16</v>
      </c>
    </row>
    <row r="13997" spans="1:5" ht="13.5" customHeight="1">
      <c r="A13997">
        <v>368.1</v>
      </c>
      <c r="B13997" t="str">
        <f t="shared" si="218"/>
        <v>368.1---17</v>
      </c>
      <c r="C13997" t="s">
        <v>5928</v>
      </c>
      <c r="D13997" t="s">
        <v>1254</v>
      </c>
      <c r="E13997">
        <v>17</v>
      </c>
    </row>
    <row r="13998" spans="1:5" ht="13.5" customHeight="1">
      <c r="A13998">
        <v>368.1</v>
      </c>
      <c r="B13998" t="str">
        <f t="shared" si="218"/>
        <v>368.1---18</v>
      </c>
      <c r="C13998" t="s">
        <v>727</v>
      </c>
      <c r="D13998" t="s">
        <v>1308</v>
      </c>
      <c r="E13998">
        <v>18</v>
      </c>
    </row>
    <row r="13999" spans="1:5" ht="13.5" customHeight="1">
      <c r="A13999">
        <v>368.1</v>
      </c>
      <c r="B13999" t="str">
        <f t="shared" si="218"/>
        <v>368.1---19</v>
      </c>
      <c r="C13999" t="s">
        <v>1070</v>
      </c>
      <c r="D13999" t="s">
        <v>1219</v>
      </c>
      <c r="E13999">
        <v>19</v>
      </c>
    </row>
    <row r="14000" spans="1:5" ht="13.5" customHeight="1">
      <c r="A14000">
        <v>368.1</v>
      </c>
      <c r="B14000" t="str">
        <f t="shared" si="218"/>
        <v>368.1---20</v>
      </c>
      <c r="C14000" t="s">
        <v>1017</v>
      </c>
      <c r="D14000" t="s">
        <v>796</v>
      </c>
      <c r="E14000">
        <v>20</v>
      </c>
    </row>
    <row r="14001" spans="1:5" ht="13.5" customHeight="1">
      <c r="A14001">
        <v>368.1</v>
      </c>
      <c r="B14001" t="str">
        <f t="shared" si="218"/>
        <v>368.1---21</v>
      </c>
      <c r="C14001" t="s">
        <v>731</v>
      </c>
      <c r="D14001" t="s">
        <v>800</v>
      </c>
      <c r="E14001">
        <v>21</v>
      </c>
    </row>
    <row r="14002" spans="1:5" ht="13.5" customHeight="1">
      <c r="A14002">
        <v>368.1</v>
      </c>
      <c r="B14002" t="str">
        <f t="shared" si="218"/>
        <v>368.1---22</v>
      </c>
      <c r="C14002" t="s">
        <v>735</v>
      </c>
      <c r="D14002" t="s">
        <v>744</v>
      </c>
      <c r="E14002">
        <v>22</v>
      </c>
    </row>
    <row r="14003" spans="1:5" ht="13.5" customHeight="1">
      <c r="A14003">
        <v>368.1</v>
      </c>
      <c r="B14003" t="str">
        <f t="shared" si="218"/>
        <v>368.1---23</v>
      </c>
      <c r="C14003" t="s">
        <v>885</v>
      </c>
      <c r="D14003" t="s">
        <v>814</v>
      </c>
      <c r="E14003">
        <v>23</v>
      </c>
    </row>
    <row r="14004" spans="1:5" ht="13.5" customHeight="1">
      <c r="A14004">
        <v>368.1</v>
      </c>
      <c r="B14004" t="str">
        <f t="shared" si="218"/>
        <v>368.1---24</v>
      </c>
      <c r="C14004" t="s">
        <v>797</v>
      </c>
      <c r="D14004" t="s">
        <v>1081</v>
      </c>
      <c r="E14004">
        <v>24</v>
      </c>
    </row>
    <row r="14005" spans="1:5" ht="13.5" customHeight="1">
      <c r="A14005">
        <v>368.1</v>
      </c>
      <c r="B14005" t="str">
        <f t="shared" si="218"/>
        <v>368.1---25</v>
      </c>
      <c r="C14005" t="s">
        <v>743</v>
      </c>
      <c r="D14005" t="s">
        <v>754</v>
      </c>
      <c r="E14005">
        <v>25</v>
      </c>
    </row>
    <row r="14006" spans="1:5" ht="13.5" customHeight="1">
      <c r="A14006">
        <v>368.1</v>
      </c>
      <c r="B14006" t="str">
        <f t="shared" si="218"/>
        <v>368.1---26</v>
      </c>
      <c r="C14006" t="s">
        <v>745</v>
      </c>
      <c r="D14006" t="s">
        <v>837</v>
      </c>
      <c r="E14006">
        <v>26</v>
      </c>
    </row>
    <row r="14007" spans="1:5" ht="13.5" customHeight="1">
      <c r="A14007">
        <v>368.1</v>
      </c>
      <c r="B14007" t="str">
        <f t="shared" si="218"/>
        <v>368.1---27</v>
      </c>
      <c r="C14007" t="s">
        <v>915</v>
      </c>
      <c r="D14007" t="s">
        <v>939</v>
      </c>
      <c r="E14007">
        <v>27</v>
      </c>
    </row>
    <row r="14008" spans="1:5" ht="13.5" customHeight="1">
      <c r="A14008">
        <v>368.1</v>
      </c>
      <c r="B14008" t="str">
        <f t="shared" si="218"/>
        <v>368.1---28</v>
      </c>
      <c r="C14008" t="s">
        <v>987</v>
      </c>
      <c r="D14008" t="s">
        <v>1263</v>
      </c>
      <c r="E14008">
        <v>28</v>
      </c>
    </row>
    <row r="14009" spans="1:5" ht="13.5" customHeight="1">
      <c r="A14009">
        <v>368.1</v>
      </c>
      <c r="B14009" t="str">
        <f t="shared" si="218"/>
        <v>368.1---29</v>
      </c>
      <c r="C14009" t="s">
        <v>989</v>
      </c>
      <c r="D14009" t="s">
        <v>738</v>
      </c>
      <c r="E14009">
        <v>29</v>
      </c>
    </row>
    <row r="14010" spans="1:5" ht="13.5" customHeight="1">
      <c r="A14010">
        <v>368.1</v>
      </c>
      <c r="B14010" t="str">
        <f t="shared" si="218"/>
        <v>368.1---30</v>
      </c>
      <c r="C14010" t="s">
        <v>819</v>
      </c>
      <c r="D14010" t="s">
        <v>756</v>
      </c>
      <c r="E14010">
        <v>30</v>
      </c>
    </row>
    <row r="14011" spans="1:5" ht="13.5" customHeight="1">
      <c r="A14011">
        <v>368.1</v>
      </c>
      <c r="B14011" t="str">
        <f t="shared" si="218"/>
        <v>368.1---31</v>
      </c>
      <c r="C14011" t="s">
        <v>1019</v>
      </c>
      <c r="D14011" t="s">
        <v>734</v>
      </c>
      <c r="E14011">
        <v>31</v>
      </c>
    </row>
    <row r="14012" spans="1:5" ht="13.5" customHeight="1">
      <c r="A14012">
        <v>368.1</v>
      </c>
      <c r="B14012" t="str">
        <f t="shared" si="218"/>
        <v>368.1---32</v>
      </c>
      <c r="C14012" t="s">
        <v>822</v>
      </c>
      <c r="D14012" t="s">
        <v>833</v>
      </c>
      <c r="E14012">
        <v>32</v>
      </c>
    </row>
    <row r="14013" spans="1:5" ht="13.5" customHeight="1">
      <c r="A14013">
        <v>368.1</v>
      </c>
      <c r="B14013" t="str">
        <f t="shared" si="218"/>
        <v>368.1---33</v>
      </c>
      <c r="C14013" t="s">
        <v>824</v>
      </c>
      <c r="D14013" t="s">
        <v>752</v>
      </c>
      <c r="E14013">
        <v>33</v>
      </c>
    </row>
    <row r="14014" spans="1:5" ht="13.5" customHeight="1">
      <c r="A14014">
        <v>368.1</v>
      </c>
      <c r="B14014" t="str">
        <f t="shared" si="218"/>
        <v>368.1---34</v>
      </c>
      <c r="C14014" t="s">
        <v>828</v>
      </c>
      <c r="D14014" t="s">
        <v>818</v>
      </c>
      <c r="E14014">
        <v>34</v>
      </c>
    </row>
    <row r="14015" spans="1:5" ht="13.5" customHeight="1">
      <c r="A14015">
        <v>368.1</v>
      </c>
      <c r="B14015" t="str">
        <f t="shared" si="218"/>
        <v>368.1---35</v>
      </c>
      <c r="C14015" t="s">
        <v>759</v>
      </c>
      <c r="D14015" t="s">
        <v>823</v>
      </c>
      <c r="E14015">
        <v>35</v>
      </c>
    </row>
    <row r="14016" spans="1:5" ht="13.5" customHeight="1">
      <c r="A14016">
        <v>368.1</v>
      </c>
      <c r="B14016" t="str">
        <f t="shared" si="218"/>
        <v>368.1---36</v>
      </c>
      <c r="C14016" t="s">
        <v>832</v>
      </c>
      <c r="D14016" t="s">
        <v>949</v>
      </c>
      <c r="E14016">
        <v>36</v>
      </c>
    </row>
    <row r="14017" spans="1:5" ht="13.5" customHeight="1">
      <c r="A14017">
        <v>368.1</v>
      </c>
      <c r="B14017" t="str">
        <f t="shared" si="218"/>
        <v>368.1---37</v>
      </c>
      <c r="C14017" t="s">
        <v>991</v>
      </c>
      <c r="D14017" t="s">
        <v>966</v>
      </c>
      <c r="E14017">
        <v>37</v>
      </c>
    </row>
    <row r="14018" spans="1:5" ht="13.5" customHeight="1">
      <c r="A14018">
        <v>368.1</v>
      </c>
      <c r="B14018" t="str">
        <f t="shared" si="218"/>
        <v>368.1---38</v>
      </c>
      <c r="C14018" t="s">
        <v>866</v>
      </c>
      <c r="D14018" t="s">
        <v>831</v>
      </c>
      <c r="E14018">
        <v>38</v>
      </c>
    </row>
    <row r="14019" spans="1:5" ht="13.5" customHeight="1">
      <c r="A14019">
        <v>368.1</v>
      </c>
      <c r="B14019" t="str">
        <f t="shared" ref="B14019:B14082" si="219">A14019&amp;"---"&amp;E14019</f>
        <v>368.1---39</v>
      </c>
      <c r="C14019" t="s">
        <v>1007</v>
      </c>
      <c r="D14019" t="s">
        <v>1150</v>
      </c>
      <c r="E14019">
        <v>39</v>
      </c>
    </row>
    <row r="14020" spans="1:5" ht="13.5" customHeight="1">
      <c r="A14020">
        <v>368.1</v>
      </c>
      <c r="B14020" t="str">
        <f t="shared" si="219"/>
        <v>368.1---40</v>
      </c>
      <c r="C14020" t="s">
        <v>834</v>
      </c>
      <c r="D14020" t="s">
        <v>1222</v>
      </c>
      <c r="E14020">
        <v>40</v>
      </c>
    </row>
    <row r="14021" spans="1:5" ht="13.5" customHeight="1">
      <c r="A14021">
        <v>368.1</v>
      </c>
      <c r="B14021" t="str">
        <f t="shared" si="219"/>
        <v>368.1---41</v>
      </c>
      <c r="C14021" t="s">
        <v>801</v>
      </c>
      <c r="D14021" t="s">
        <v>810</v>
      </c>
      <c r="E14021">
        <v>41</v>
      </c>
    </row>
    <row r="14022" spans="1:5" ht="13.5" customHeight="1">
      <c r="A14022">
        <v>368.1</v>
      </c>
      <c r="B14022" t="str">
        <f t="shared" si="219"/>
        <v>368.1---42</v>
      </c>
      <c r="C14022" t="s">
        <v>868</v>
      </c>
      <c r="D14022" t="s">
        <v>758</v>
      </c>
      <c r="E14022">
        <v>42</v>
      </c>
    </row>
    <row r="14023" spans="1:5" ht="13.5" customHeight="1">
      <c r="A14023">
        <v>368.1</v>
      </c>
      <c r="B14023" t="str">
        <f t="shared" si="219"/>
        <v>368.1---43</v>
      </c>
      <c r="C14023" t="s">
        <v>969</v>
      </c>
      <c r="D14023" t="s">
        <v>802</v>
      </c>
      <c r="E14023">
        <v>43</v>
      </c>
    </row>
    <row r="14024" spans="1:5" ht="13.5" customHeight="1">
      <c r="A14024">
        <v>368.1</v>
      </c>
      <c r="B14024" t="str">
        <f t="shared" si="219"/>
        <v>368.1---44</v>
      </c>
      <c r="C14024" t="s">
        <v>1216</v>
      </c>
      <c r="D14024" t="s">
        <v>1385</v>
      </c>
      <c r="E14024">
        <v>44</v>
      </c>
    </row>
    <row r="14025" spans="1:5" ht="13.5" customHeight="1">
      <c r="A14025">
        <v>368.1</v>
      </c>
      <c r="B14025" t="str">
        <f t="shared" si="219"/>
        <v>368.1---45</v>
      </c>
      <c r="C14025" t="s">
        <v>5913</v>
      </c>
      <c r="D14025" t="s">
        <v>1114</v>
      </c>
      <c r="E14025">
        <v>45</v>
      </c>
    </row>
    <row r="14026" spans="1:5" ht="13.5" customHeight="1">
      <c r="A14026">
        <v>368.1</v>
      </c>
      <c r="B14026" t="str">
        <f t="shared" si="219"/>
        <v>368.1---46</v>
      </c>
      <c r="C14026" t="s">
        <v>5929</v>
      </c>
      <c r="D14026" t="s">
        <v>813</v>
      </c>
      <c r="E14026">
        <v>46</v>
      </c>
    </row>
    <row r="14027" spans="1:5" ht="13.5" customHeight="1">
      <c r="A14027">
        <v>368.1</v>
      </c>
      <c r="B14027" t="str">
        <f t="shared" si="219"/>
        <v>368.1---47</v>
      </c>
      <c r="C14027" t="s">
        <v>5925</v>
      </c>
      <c r="D14027" t="s">
        <v>798</v>
      </c>
      <c r="E14027">
        <v>47</v>
      </c>
    </row>
    <row r="14028" spans="1:5" ht="13.5" customHeight="1">
      <c r="A14028">
        <v>368.1</v>
      </c>
      <c r="B14028" t="str">
        <f t="shared" si="219"/>
        <v>368.1---48</v>
      </c>
      <c r="C14028" t="s">
        <v>5961</v>
      </c>
      <c r="D14028" t="s">
        <v>935</v>
      </c>
      <c r="E14028">
        <v>48</v>
      </c>
    </row>
    <row r="14029" spans="1:5" ht="13.5" customHeight="1">
      <c r="A14029">
        <v>368.1</v>
      </c>
      <c r="B14029" t="str">
        <f t="shared" si="219"/>
        <v>368.1---49</v>
      </c>
      <c r="C14029" t="s">
        <v>6001</v>
      </c>
      <c r="D14029" t="s">
        <v>956</v>
      </c>
      <c r="E14029">
        <v>49</v>
      </c>
    </row>
    <row r="14030" spans="1:5" ht="13.5" customHeight="1">
      <c r="A14030">
        <v>368.1</v>
      </c>
      <c r="B14030" t="str">
        <f t="shared" si="219"/>
        <v>368.1---50</v>
      </c>
      <c r="C14030" t="s">
        <v>5930</v>
      </c>
      <c r="D14030" t="s">
        <v>821</v>
      </c>
      <c r="E14030">
        <v>50</v>
      </c>
    </row>
    <row r="14031" spans="1:5" ht="13.5" customHeight="1">
      <c r="A14031">
        <v>368.1</v>
      </c>
      <c r="B14031" t="str">
        <f t="shared" si="219"/>
        <v>368.1---51</v>
      </c>
      <c r="C14031" t="s">
        <v>5915</v>
      </c>
      <c r="D14031" t="s">
        <v>772</v>
      </c>
      <c r="E14031">
        <v>51</v>
      </c>
    </row>
    <row r="14032" spans="1:5" ht="13.5" customHeight="1">
      <c r="A14032">
        <v>368.1</v>
      </c>
      <c r="B14032" t="str">
        <f t="shared" si="219"/>
        <v>368.1---52</v>
      </c>
      <c r="C14032" t="s">
        <v>5970</v>
      </c>
      <c r="D14032" t="s">
        <v>999</v>
      </c>
      <c r="E14032">
        <v>52</v>
      </c>
    </row>
    <row r="14033" spans="1:5" ht="13.5" customHeight="1">
      <c r="A14033">
        <v>368.1</v>
      </c>
      <c r="B14033" t="str">
        <f t="shared" si="219"/>
        <v>368.1---53</v>
      </c>
      <c r="C14033" t="s">
        <v>5917</v>
      </c>
      <c r="D14033" t="s">
        <v>789</v>
      </c>
      <c r="E14033">
        <v>53</v>
      </c>
    </row>
    <row r="14034" spans="1:5" ht="13.5" customHeight="1">
      <c r="A14034">
        <v>368.1</v>
      </c>
      <c r="B14034" t="str">
        <f t="shared" si="219"/>
        <v>368.1---54</v>
      </c>
      <c r="C14034" t="s">
        <v>5918</v>
      </c>
      <c r="D14034" t="s">
        <v>770</v>
      </c>
      <c r="E14034">
        <v>54</v>
      </c>
    </row>
    <row r="14035" spans="1:5" ht="13.5" customHeight="1">
      <c r="A14035">
        <v>368.1</v>
      </c>
      <c r="B14035" t="str">
        <f t="shared" si="219"/>
        <v>368.1---55</v>
      </c>
      <c r="C14035" t="s">
        <v>5971</v>
      </c>
      <c r="D14035" t="s">
        <v>1058</v>
      </c>
      <c r="E14035">
        <v>55</v>
      </c>
    </row>
    <row r="14036" spans="1:5" ht="13.5" customHeight="1">
      <c r="A14036">
        <v>368.1</v>
      </c>
      <c r="B14036" t="str">
        <f t="shared" si="219"/>
        <v>368.1---56</v>
      </c>
      <c r="C14036" t="s">
        <v>5978</v>
      </c>
      <c r="D14036" t="s">
        <v>1191</v>
      </c>
      <c r="E14036">
        <v>56</v>
      </c>
    </row>
    <row r="14037" spans="1:5" ht="13.5" customHeight="1">
      <c r="A14037">
        <v>368.1</v>
      </c>
      <c r="B14037" t="str">
        <f t="shared" si="219"/>
        <v>368.1---57</v>
      </c>
      <c r="C14037" t="s">
        <v>5972</v>
      </c>
      <c r="D14037" t="s">
        <v>979</v>
      </c>
      <c r="E14037">
        <v>57</v>
      </c>
    </row>
    <row r="14038" spans="1:5" ht="13.5" customHeight="1">
      <c r="A14038">
        <v>368.1</v>
      </c>
      <c r="B14038" t="str">
        <f t="shared" si="219"/>
        <v>368.1---58</v>
      </c>
      <c r="C14038" t="s">
        <v>5933</v>
      </c>
      <c r="D14038" t="s">
        <v>855</v>
      </c>
      <c r="E14038">
        <v>58</v>
      </c>
    </row>
    <row r="14039" spans="1:5" ht="13.5" customHeight="1">
      <c r="A14039">
        <v>368.1</v>
      </c>
      <c r="B14039" t="str">
        <f t="shared" si="219"/>
        <v>368.1---59</v>
      </c>
      <c r="C14039" t="s">
        <v>5994</v>
      </c>
      <c r="D14039" t="s">
        <v>984</v>
      </c>
      <c r="E14039">
        <v>59</v>
      </c>
    </row>
    <row r="14040" spans="1:5" ht="13.5" customHeight="1">
      <c r="A14040">
        <v>368.1</v>
      </c>
      <c r="B14040" t="str">
        <f t="shared" si="219"/>
        <v>368.1---60</v>
      </c>
      <c r="C14040" t="s">
        <v>5984</v>
      </c>
      <c r="D14040" t="s">
        <v>1232</v>
      </c>
      <c r="E14040">
        <v>60</v>
      </c>
    </row>
    <row r="14041" spans="1:5" ht="13.5" customHeight="1">
      <c r="A14041">
        <v>368.1</v>
      </c>
      <c r="B14041" t="str">
        <f t="shared" si="219"/>
        <v>368.1---61</v>
      </c>
      <c r="C14041" t="s">
        <v>6002</v>
      </c>
      <c r="D14041" t="s">
        <v>1113</v>
      </c>
      <c r="E14041">
        <v>61</v>
      </c>
    </row>
    <row r="14042" spans="1:5" ht="13.5" customHeight="1">
      <c r="A14042">
        <v>368.1</v>
      </c>
      <c r="B14042" t="str">
        <f t="shared" si="219"/>
        <v>368.1---62</v>
      </c>
      <c r="C14042" t="s">
        <v>5934</v>
      </c>
      <c r="D14042" t="s">
        <v>829</v>
      </c>
      <c r="E14042">
        <v>62</v>
      </c>
    </row>
    <row r="14043" spans="1:5" ht="13.5" customHeight="1">
      <c r="A14043">
        <v>368.1</v>
      </c>
      <c r="B14043" t="str">
        <f t="shared" si="219"/>
        <v>368.1---63</v>
      </c>
      <c r="C14043" t="s">
        <v>5951</v>
      </c>
      <c r="D14043" t="s">
        <v>879</v>
      </c>
      <c r="E14043">
        <v>63</v>
      </c>
    </row>
    <row r="14044" spans="1:5" ht="13.5" customHeight="1">
      <c r="A14044">
        <v>368.1</v>
      </c>
      <c r="B14044" t="str">
        <f t="shared" si="219"/>
        <v>368.1---64</v>
      </c>
      <c r="C14044" t="s">
        <v>6003</v>
      </c>
      <c r="D14044" t="s">
        <v>1016</v>
      </c>
      <c r="E14044">
        <v>64</v>
      </c>
    </row>
    <row r="14045" spans="1:5" ht="13.5" customHeight="1">
      <c r="A14045">
        <v>368.1</v>
      </c>
      <c r="B14045" t="str">
        <f t="shared" si="219"/>
        <v>368.1---65</v>
      </c>
      <c r="C14045" t="s">
        <v>5952</v>
      </c>
      <c r="D14045" t="s">
        <v>891</v>
      </c>
      <c r="E14045">
        <v>65</v>
      </c>
    </row>
    <row r="14046" spans="1:5" ht="13.5" customHeight="1">
      <c r="A14046">
        <v>368.1</v>
      </c>
      <c r="B14046" t="str">
        <f t="shared" si="219"/>
        <v>368.1---66</v>
      </c>
      <c r="C14046" t="s">
        <v>5937</v>
      </c>
      <c r="D14046" t="s">
        <v>849</v>
      </c>
      <c r="E14046">
        <v>66</v>
      </c>
    </row>
    <row r="14047" spans="1:5" ht="13.5" customHeight="1">
      <c r="A14047">
        <v>368.1</v>
      </c>
      <c r="B14047" t="str">
        <f t="shared" si="219"/>
        <v>368.1---67</v>
      </c>
      <c r="C14047" t="s">
        <v>5941</v>
      </c>
      <c r="D14047" t="s">
        <v>861</v>
      </c>
      <c r="E14047">
        <v>67</v>
      </c>
    </row>
    <row r="14048" spans="1:5" ht="13.5" customHeight="1">
      <c r="A14048">
        <v>368.1</v>
      </c>
      <c r="B14048" t="str">
        <f t="shared" si="219"/>
        <v>368.1---68</v>
      </c>
      <c r="C14048" t="s">
        <v>5954</v>
      </c>
      <c r="D14048" t="s">
        <v>1166</v>
      </c>
      <c r="E14048">
        <v>68</v>
      </c>
    </row>
    <row r="14049" spans="1:5" ht="13.5" customHeight="1">
      <c r="A14049">
        <v>368.1</v>
      </c>
      <c r="B14049" t="str">
        <f t="shared" si="219"/>
        <v>368.1---69</v>
      </c>
      <c r="C14049" t="s">
        <v>5991</v>
      </c>
      <c r="D14049" t="s">
        <v>1092</v>
      </c>
      <c r="E14049">
        <v>69</v>
      </c>
    </row>
    <row r="14050" spans="1:5" ht="13.5" customHeight="1">
      <c r="A14050">
        <v>368.1</v>
      </c>
      <c r="B14050" t="str">
        <f t="shared" si="219"/>
        <v>368.1---70</v>
      </c>
      <c r="C14050" t="s">
        <v>5992</v>
      </c>
      <c r="D14050" t="s">
        <v>1101</v>
      </c>
      <c r="E14050">
        <v>70</v>
      </c>
    </row>
    <row r="14051" spans="1:5" ht="13.5" customHeight="1">
      <c r="A14051">
        <v>368.1</v>
      </c>
      <c r="B14051" t="str">
        <f t="shared" si="219"/>
        <v>368.1---71</v>
      </c>
      <c r="C14051" t="s">
        <v>5923</v>
      </c>
      <c r="D14051" t="s">
        <v>766</v>
      </c>
      <c r="E14051">
        <v>71</v>
      </c>
    </row>
    <row r="14052" spans="1:5" ht="13.5" customHeight="1">
      <c r="A14052">
        <v>368.1</v>
      </c>
      <c r="B14052" t="str">
        <f t="shared" si="219"/>
        <v>368.1---72</v>
      </c>
      <c r="C14052" t="s">
        <v>5924</v>
      </c>
      <c r="D14052" t="s">
        <v>726</v>
      </c>
      <c r="E14052">
        <v>72</v>
      </c>
    </row>
    <row r="14053" spans="1:5" ht="13.5" customHeight="1">
      <c r="A14053">
        <v>368.1</v>
      </c>
      <c r="B14053" t="str">
        <f t="shared" si="219"/>
        <v>368.1---73</v>
      </c>
      <c r="C14053" t="s">
        <v>5959</v>
      </c>
      <c r="D14053" t="s">
        <v>6222</v>
      </c>
      <c r="E14053">
        <v>73</v>
      </c>
    </row>
    <row r="14054" spans="1:5" ht="13.5" customHeight="1">
      <c r="A14054">
        <v>368.2</v>
      </c>
      <c r="B14054" t="str">
        <f t="shared" si="219"/>
        <v>368.2---1</v>
      </c>
      <c r="C14054" t="s">
        <v>4234</v>
      </c>
      <c r="D14054" t="s">
        <v>1100</v>
      </c>
      <c r="E14054">
        <v>1</v>
      </c>
    </row>
    <row r="14055" spans="1:5" ht="13.5" customHeight="1">
      <c r="A14055">
        <v>368.2</v>
      </c>
      <c r="B14055" t="str">
        <f t="shared" si="219"/>
        <v>368.2---2</v>
      </c>
      <c r="C14055" t="s">
        <v>4216</v>
      </c>
      <c r="D14055" t="s">
        <v>1100</v>
      </c>
      <c r="E14055">
        <v>2</v>
      </c>
    </row>
    <row r="14056" spans="1:5" ht="13.5" customHeight="1">
      <c r="A14056">
        <v>368.2</v>
      </c>
      <c r="B14056" t="str">
        <f t="shared" si="219"/>
        <v>368.2---3</v>
      </c>
      <c r="C14056" t="s">
        <v>4216</v>
      </c>
      <c r="D14056" t="s">
        <v>1090</v>
      </c>
      <c r="E14056">
        <v>3</v>
      </c>
    </row>
    <row r="14057" spans="1:5" ht="13.5" customHeight="1">
      <c r="A14057">
        <v>368.2</v>
      </c>
      <c r="B14057" t="str">
        <f t="shared" si="219"/>
        <v>368.2---4</v>
      </c>
      <c r="C14057" t="s">
        <v>4216</v>
      </c>
      <c r="D14057" t="s">
        <v>713</v>
      </c>
      <c r="E14057">
        <v>4</v>
      </c>
    </row>
    <row r="14058" spans="1:5" ht="13.5" customHeight="1">
      <c r="A14058">
        <v>368.2</v>
      </c>
      <c r="B14058" t="str">
        <f t="shared" si="219"/>
        <v>368.2---5</v>
      </c>
      <c r="C14058" t="s">
        <v>4216</v>
      </c>
      <c r="D14058" t="s">
        <v>984</v>
      </c>
      <c r="E14058">
        <v>5</v>
      </c>
    </row>
    <row r="14059" spans="1:5" ht="13.5" customHeight="1">
      <c r="A14059">
        <v>368.2</v>
      </c>
      <c r="B14059" t="str">
        <f t="shared" si="219"/>
        <v>368.2---6</v>
      </c>
      <c r="C14059" t="s">
        <v>4216</v>
      </c>
      <c r="D14059" t="s">
        <v>842</v>
      </c>
      <c r="E14059">
        <v>6</v>
      </c>
    </row>
    <row r="14060" spans="1:5" ht="13.5" customHeight="1">
      <c r="A14060">
        <v>368.2</v>
      </c>
      <c r="B14060" t="str">
        <f t="shared" si="219"/>
        <v>368.2---7</v>
      </c>
      <c r="C14060" t="s">
        <v>4271</v>
      </c>
      <c r="D14060" t="s">
        <v>1283</v>
      </c>
      <c r="E14060">
        <v>7</v>
      </c>
    </row>
    <row r="14061" spans="1:5" ht="13.5" customHeight="1">
      <c r="A14061">
        <v>368.2</v>
      </c>
      <c r="B14061" t="str">
        <f t="shared" si="219"/>
        <v>368.2---8</v>
      </c>
      <c r="C14061" t="s">
        <v>4239</v>
      </c>
      <c r="D14061" t="s">
        <v>726</v>
      </c>
      <c r="E14061">
        <v>8</v>
      </c>
    </row>
    <row r="14062" spans="1:5" ht="13.5" customHeight="1">
      <c r="A14062">
        <v>368.2</v>
      </c>
      <c r="B14062" t="str">
        <f t="shared" si="219"/>
        <v>368.2---9</v>
      </c>
      <c r="C14062" t="s">
        <v>4228</v>
      </c>
      <c r="D14062" t="s">
        <v>1045</v>
      </c>
      <c r="E14062">
        <v>9</v>
      </c>
    </row>
    <row r="14063" spans="1:5" ht="13.5" customHeight="1">
      <c r="A14063">
        <v>368.2</v>
      </c>
      <c r="B14063" t="str">
        <f t="shared" si="219"/>
        <v>368.2---10</v>
      </c>
      <c r="C14063" t="s">
        <v>4268</v>
      </c>
      <c r="D14063" t="s">
        <v>1179</v>
      </c>
      <c r="E14063">
        <v>10</v>
      </c>
    </row>
    <row r="14064" spans="1:5" ht="13.5" customHeight="1">
      <c r="A14064">
        <v>368.2</v>
      </c>
      <c r="B14064" t="str">
        <f t="shared" si="219"/>
        <v>368.2---11</v>
      </c>
      <c r="C14064" t="s">
        <v>4230</v>
      </c>
      <c r="D14064" t="s">
        <v>1220</v>
      </c>
      <c r="E14064">
        <v>11</v>
      </c>
    </row>
    <row r="14065" spans="1:5" ht="13.5" customHeight="1">
      <c r="A14065">
        <v>368.2</v>
      </c>
      <c r="B14065" t="str">
        <f t="shared" si="219"/>
        <v>368.2---12</v>
      </c>
      <c r="C14065" t="s">
        <v>4244</v>
      </c>
      <c r="D14065" t="s">
        <v>979</v>
      </c>
      <c r="E14065">
        <v>12</v>
      </c>
    </row>
    <row r="14066" spans="1:5" ht="13.5" customHeight="1">
      <c r="A14066">
        <v>368.2</v>
      </c>
      <c r="B14066" t="str">
        <f t="shared" si="219"/>
        <v>368.2---13</v>
      </c>
      <c r="C14066" t="s">
        <v>4262</v>
      </c>
      <c r="D14066" t="s">
        <v>840</v>
      </c>
      <c r="E14066">
        <v>13</v>
      </c>
    </row>
    <row r="14067" spans="1:5" ht="13.5" customHeight="1">
      <c r="A14067">
        <v>368.2</v>
      </c>
      <c r="B14067" t="str">
        <f t="shared" si="219"/>
        <v>368.2---14</v>
      </c>
      <c r="C14067" t="s">
        <v>4233</v>
      </c>
      <c r="D14067" t="s">
        <v>886</v>
      </c>
      <c r="E14067">
        <v>14</v>
      </c>
    </row>
    <row r="14068" spans="1:5" ht="13.5" customHeight="1">
      <c r="A14068">
        <v>368.2</v>
      </c>
      <c r="B14068" t="str">
        <f t="shared" si="219"/>
        <v>368.2---15</v>
      </c>
      <c r="C14068" t="s">
        <v>4236</v>
      </c>
      <c r="D14068" t="s">
        <v>1117</v>
      </c>
      <c r="E14068">
        <v>15</v>
      </c>
    </row>
    <row r="14069" spans="1:5" ht="13.5" customHeight="1">
      <c r="A14069">
        <v>368.2</v>
      </c>
      <c r="B14069" t="str">
        <f t="shared" si="219"/>
        <v>368.2---16</v>
      </c>
      <c r="C14069" t="s">
        <v>4248</v>
      </c>
      <c r="D14069" t="s">
        <v>1113</v>
      </c>
      <c r="E14069">
        <v>16</v>
      </c>
    </row>
    <row r="14070" spans="1:5" ht="13.5" customHeight="1">
      <c r="A14070">
        <v>368.2</v>
      </c>
      <c r="B14070" t="str">
        <f t="shared" si="219"/>
        <v>368.2---17</v>
      </c>
      <c r="C14070" t="s">
        <v>5928</v>
      </c>
      <c r="D14070" t="s">
        <v>1254</v>
      </c>
      <c r="E14070">
        <v>17</v>
      </c>
    </row>
    <row r="14071" spans="1:5" ht="13.5" customHeight="1">
      <c r="A14071">
        <v>368.2</v>
      </c>
      <c r="B14071" t="str">
        <f t="shared" si="219"/>
        <v>368.2---18</v>
      </c>
      <c r="C14071" t="s">
        <v>727</v>
      </c>
      <c r="D14071" t="s">
        <v>1308</v>
      </c>
      <c r="E14071">
        <v>18</v>
      </c>
    </row>
    <row r="14072" spans="1:5" ht="13.5" customHeight="1">
      <c r="A14072">
        <v>368.2</v>
      </c>
      <c r="B14072" t="str">
        <f t="shared" si="219"/>
        <v>368.2---19</v>
      </c>
      <c r="C14072" t="s">
        <v>1070</v>
      </c>
      <c r="D14072" t="s">
        <v>1219</v>
      </c>
      <c r="E14072">
        <v>19</v>
      </c>
    </row>
    <row r="14073" spans="1:5" ht="13.5" customHeight="1">
      <c r="A14073">
        <v>368.2</v>
      </c>
      <c r="B14073" t="str">
        <f t="shared" si="219"/>
        <v>368.2---20</v>
      </c>
      <c r="C14073" t="s">
        <v>1072</v>
      </c>
      <c r="D14073" t="s">
        <v>1220</v>
      </c>
      <c r="E14073">
        <v>20</v>
      </c>
    </row>
    <row r="14074" spans="1:5" ht="13.5" customHeight="1">
      <c r="A14074">
        <v>368.2</v>
      </c>
      <c r="B14074" t="str">
        <f t="shared" si="219"/>
        <v>368.2---21</v>
      </c>
      <c r="C14074" t="s">
        <v>1017</v>
      </c>
      <c r="D14074" t="s">
        <v>796</v>
      </c>
      <c r="E14074">
        <v>21</v>
      </c>
    </row>
    <row r="14075" spans="1:5" ht="13.5" customHeight="1">
      <c r="A14075">
        <v>368.2</v>
      </c>
      <c r="B14075" t="str">
        <f t="shared" si="219"/>
        <v>368.2---22</v>
      </c>
      <c r="C14075" t="s">
        <v>731</v>
      </c>
      <c r="D14075" t="s">
        <v>800</v>
      </c>
      <c r="E14075">
        <v>22</v>
      </c>
    </row>
    <row r="14076" spans="1:5" ht="13.5" customHeight="1">
      <c r="A14076">
        <v>368.2</v>
      </c>
      <c r="B14076" t="str">
        <f t="shared" si="219"/>
        <v>368.2---23</v>
      </c>
      <c r="C14076" t="s">
        <v>735</v>
      </c>
      <c r="D14076" t="s">
        <v>744</v>
      </c>
      <c r="E14076">
        <v>23</v>
      </c>
    </row>
    <row r="14077" spans="1:5" ht="13.5" customHeight="1">
      <c r="A14077">
        <v>368.2</v>
      </c>
      <c r="B14077" t="str">
        <f t="shared" si="219"/>
        <v>368.2---24</v>
      </c>
      <c r="C14077" t="s">
        <v>885</v>
      </c>
      <c r="D14077" t="s">
        <v>814</v>
      </c>
      <c r="E14077">
        <v>24</v>
      </c>
    </row>
    <row r="14078" spans="1:5" ht="13.5" customHeight="1">
      <c r="A14078">
        <v>368.2</v>
      </c>
      <c r="B14078" t="str">
        <f t="shared" si="219"/>
        <v>368.2---25</v>
      </c>
      <c r="C14078" t="s">
        <v>797</v>
      </c>
      <c r="D14078" t="s">
        <v>1081</v>
      </c>
      <c r="E14078">
        <v>25</v>
      </c>
    </row>
    <row r="14079" spans="1:5" ht="13.5" customHeight="1">
      <c r="A14079">
        <v>368.2</v>
      </c>
      <c r="B14079" t="str">
        <f t="shared" si="219"/>
        <v>368.2---26</v>
      </c>
      <c r="C14079" t="s">
        <v>743</v>
      </c>
      <c r="D14079" t="s">
        <v>754</v>
      </c>
      <c r="E14079">
        <v>26</v>
      </c>
    </row>
    <row r="14080" spans="1:5" ht="13.5" customHeight="1">
      <c r="A14080">
        <v>368.2</v>
      </c>
      <c r="B14080" t="str">
        <f t="shared" si="219"/>
        <v>368.2---27</v>
      </c>
      <c r="C14080" t="s">
        <v>745</v>
      </c>
      <c r="D14080" t="s">
        <v>837</v>
      </c>
      <c r="E14080">
        <v>27</v>
      </c>
    </row>
    <row r="14081" spans="1:5" ht="13.5" customHeight="1">
      <c r="A14081">
        <v>368.2</v>
      </c>
      <c r="B14081" t="str">
        <f t="shared" si="219"/>
        <v>368.2---28</v>
      </c>
      <c r="C14081" t="s">
        <v>915</v>
      </c>
      <c r="D14081" t="s">
        <v>939</v>
      </c>
      <c r="E14081">
        <v>28</v>
      </c>
    </row>
    <row r="14082" spans="1:5" ht="13.5" customHeight="1">
      <c r="A14082">
        <v>368.2</v>
      </c>
      <c r="B14082" t="str">
        <f t="shared" si="219"/>
        <v>368.2---29</v>
      </c>
      <c r="C14082" t="s">
        <v>987</v>
      </c>
      <c r="D14082" t="s">
        <v>1263</v>
      </c>
      <c r="E14082">
        <v>29</v>
      </c>
    </row>
    <row r="14083" spans="1:5" ht="13.5" customHeight="1">
      <c r="A14083">
        <v>368.2</v>
      </c>
      <c r="B14083" t="str">
        <f t="shared" ref="B14083:B14146" si="220">A14083&amp;"---"&amp;E14083</f>
        <v>368.2---30</v>
      </c>
      <c r="C14083" t="s">
        <v>989</v>
      </c>
      <c r="D14083" t="s">
        <v>738</v>
      </c>
      <c r="E14083">
        <v>30</v>
      </c>
    </row>
    <row r="14084" spans="1:5" ht="13.5" customHeight="1">
      <c r="A14084">
        <v>368.2</v>
      </c>
      <c r="B14084" t="str">
        <f t="shared" si="220"/>
        <v>368.2---31</v>
      </c>
      <c r="C14084" t="s">
        <v>819</v>
      </c>
      <c r="D14084" t="s">
        <v>756</v>
      </c>
      <c r="E14084">
        <v>31</v>
      </c>
    </row>
    <row r="14085" spans="1:5" ht="13.5" customHeight="1">
      <c r="A14085">
        <v>368.2</v>
      </c>
      <c r="B14085" t="str">
        <f t="shared" si="220"/>
        <v>368.2---32</v>
      </c>
      <c r="C14085" t="s">
        <v>1019</v>
      </c>
      <c r="D14085" t="s">
        <v>734</v>
      </c>
      <c r="E14085">
        <v>32</v>
      </c>
    </row>
    <row r="14086" spans="1:5" ht="13.5" customHeight="1">
      <c r="A14086">
        <v>368.2</v>
      </c>
      <c r="B14086" t="str">
        <f t="shared" si="220"/>
        <v>368.2---33</v>
      </c>
      <c r="C14086" t="s">
        <v>822</v>
      </c>
      <c r="D14086" t="s">
        <v>833</v>
      </c>
      <c r="E14086">
        <v>33</v>
      </c>
    </row>
    <row r="14087" spans="1:5" ht="13.5" customHeight="1">
      <c r="A14087">
        <v>368.2</v>
      </c>
      <c r="B14087" t="str">
        <f t="shared" si="220"/>
        <v>368.2---34</v>
      </c>
      <c r="C14087" t="s">
        <v>824</v>
      </c>
      <c r="D14087" t="s">
        <v>752</v>
      </c>
      <c r="E14087">
        <v>34</v>
      </c>
    </row>
    <row r="14088" spans="1:5" ht="13.5" customHeight="1">
      <c r="A14088">
        <v>368.2</v>
      </c>
      <c r="B14088" t="str">
        <f t="shared" si="220"/>
        <v>368.2---35</v>
      </c>
      <c r="C14088" t="s">
        <v>828</v>
      </c>
      <c r="D14088" t="s">
        <v>818</v>
      </c>
      <c r="E14088">
        <v>35</v>
      </c>
    </row>
    <row r="14089" spans="1:5" ht="13.5" customHeight="1">
      <c r="A14089">
        <v>368.2</v>
      </c>
      <c r="B14089" t="str">
        <f t="shared" si="220"/>
        <v>368.2---36</v>
      </c>
      <c r="C14089" t="s">
        <v>759</v>
      </c>
      <c r="D14089" t="s">
        <v>823</v>
      </c>
      <c r="E14089">
        <v>36</v>
      </c>
    </row>
    <row r="14090" spans="1:5" ht="13.5" customHeight="1">
      <c r="A14090">
        <v>368.2</v>
      </c>
      <c r="B14090" t="str">
        <f t="shared" si="220"/>
        <v>368.2---37</v>
      </c>
      <c r="C14090" t="s">
        <v>832</v>
      </c>
      <c r="D14090" t="s">
        <v>949</v>
      </c>
      <c r="E14090">
        <v>37</v>
      </c>
    </row>
    <row r="14091" spans="1:5" ht="13.5" customHeight="1">
      <c r="A14091">
        <v>368.2</v>
      </c>
      <c r="B14091" t="str">
        <f t="shared" si="220"/>
        <v>368.2---38</v>
      </c>
      <c r="C14091" t="s">
        <v>991</v>
      </c>
      <c r="D14091" t="s">
        <v>966</v>
      </c>
      <c r="E14091">
        <v>38</v>
      </c>
    </row>
    <row r="14092" spans="1:5" ht="13.5" customHeight="1">
      <c r="A14092">
        <v>368.2</v>
      </c>
      <c r="B14092" t="str">
        <f t="shared" si="220"/>
        <v>368.2---39</v>
      </c>
      <c r="C14092" t="s">
        <v>866</v>
      </c>
      <c r="D14092" t="s">
        <v>831</v>
      </c>
      <c r="E14092">
        <v>39</v>
      </c>
    </row>
    <row r="14093" spans="1:5" ht="13.5" customHeight="1">
      <c r="A14093">
        <v>368.2</v>
      </c>
      <c r="B14093" t="str">
        <f t="shared" si="220"/>
        <v>368.2---40</v>
      </c>
      <c r="C14093" t="s">
        <v>1252</v>
      </c>
      <c r="D14093" t="s">
        <v>1283</v>
      </c>
      <c r="E14093">
        <v>40</v>
      </c>
    </row>
    <row r="14094" spans="1:5" ht="13.5" customHeight="1">
      <c r="A14094">
        <v>368.2</v>
      </c>
      <c r="B14094" t="str">
        <f t="shared" si="220"/>
        <v>368.2---41</v>
      </c>
      <c r="C14094" t="s">
        <v>1111</v>
      </c>
      <c r="D14094" t="s">
        <v>1045</v>
      </c>
      <c r="E14094">
        <v>41</v>
      </c>
    </row>
    <row r="14095" spans="1:5" ht="13.5" customHeight="1">
      <c r="A14095">
        <v>368.2</v>
      </c>
      <c r="B14095" t="str">
        <f t="shared" si="220"/>
        <v>368.2---42</v>
      </c>
      <c r="C14095" t="s">
        <v>801</v>
      </c>
      <c r="D14095" t="s">
        <v>810</v>
      </c>
      <c r="E14095">
        <v>42</v>
      </c>
    </row>
    <row r="14096" spans="1:5" ht="13.5" customHeight="1">
      <c r="A14096">
        <v>368.2</v>
      </c>
      <c r="B14096" t="str">
        <f t="shared" si="220"/>
        <v>368.2---43</v>
      </c>
      <c r="C14096" t="s">
        <v>868</v>
      </c>
      <c r="D14096" t="s">
        <v>758</v>
      </c>
      <c r="E14096">
        <v>43</v>
      </c>
    </row>
    <row r="14097" spans="1:5" ht="13.5" customHeight="1">
      <c r="A14097">
        <v>368.2</v>
      </c>
      <c r="B14097" t="str">
        <f t="shared" si="220"/>
        <v>368.2---44</v>
      </c>
      <c r="C14097" t="s">
        <v>969</v>
      </c>
      <c r="D14097" t="s">
        <v>802</v>
      </c>
      <c r="E14097">
        <v>44</v>
      </c>
    </row>
    <row r="14098" spans="1:5" ht="13.5" customHeight="1">
      <c r="A14098">
        <v>368.2</v>
      </c>
      <c r="B14098" t="str">
        <f t="shared" si="220"/>
        <v>368.2---45</v>
      </c>
      <c r="C14098" t="s">
        <v>5913</v>
      </c>
      <c r="D14098" t="s">
        <v>1114</v>
      </c>
      <c r="E14098">
        <v>45</v>
      </c>
    </row>
    <row r="14099" spans="1:5" ht="13.5" customHeight="1">
      <c r="A14099">
        <v>368.2</v>
      </c>
      <c r="B14099" t="str">
        <f t="shared" si="220"/>
        <v>368.2---46</v>
      </c>
      <c r="C14099" t="s">
        <v>5929</v>
      </c>
      <c r="D14099" t="s">
        <v>813</v>
      </c>
      <c r="E14099">
        <v>46</v>
      </c>
    </row>
    <row r="14100" spans="1:5" ht="13.5" customHeight="1">
      <c r="A14100">
        <v>368.2</v>
      </c>
      <c r="B14100" t="str">
        <f t="shared" si="220"/>
        <v>368.2---47</v>
      </c>
      <c r="C14100" t="s">
        <v>5947</v>
      </c>
      <c r="D14100" t="s">
        <v>884</v>
      </c>
      <c r="E14100">
        <v>47</v>
      </c>
    </row>
    <row r="14101" spans="1:5" ht="13.5" customHeight="1">
      <c r="A14101">
        <v>368.2</v>
      </c>
      <c r="B14101" t="str">
        <f t="shared" si="220"/>
        <v>368.2---48</v>
      </c>
      <c r="C14101" t="s">
        <v>5948</v>
      </c>
      <c r="D14101" t="s">
        <v>886</v>
      </c>
      <c r="E14101">
        <v>48</v>
      </c>
    </row>
    <row r="14102" spans="1:5" ht="13.5" customHeight="1">
      <c r="A14102">
        <v>368.2</v>
      </c>
      <c r="B14102" t="str">
        <f t="shared" si="220"/>
        <v>368.2---49</v>
      </c>
      <c r="C14102" t="s">
        <v>5925</v>
      </c>
      <c r="D14102" t="s">
        <v>798</v>
      </c>
      <c r="E14102">
        <v>49</v>
      </c>
    </row>
    <row r="14103" spans="1:5" ht="13.5" customHeight="1">
      <c r="A14103">
        <v>368.2</v>
      </c>
      <c r="B14103" t="str">
        <f t="shared" si="220"/>
        <v>368.2---50</v>
      </c>
      <c r="C14103" t="s">
        <v>5961</v>
      </c>
      <c r="D14103" t="s">
        <v>935</v>
      </c>
      <c r="E14103">
        <v>50</v>
      </c>
    </row>
    <row r="14104" spans="1:5" ht="13.5" customHeight="1">
      <c r="A14104">
        <v>368.2</v>
      </c>
      <c r="B14104" t="str">
        <f t="shared" si="220"/>
        <v>368.2---51</v>
      </c>
      <c r="C14104" t="s">
        <v>6001</v>
      </c>
      <c r="D14104" t="s">
        <v>956</v>
      </c>
      <c r="E14104">
        <v>51</v>
      </c>
    </row>
    <row r="14105" spans="1:5" ht="13.5" customHeight="1">
      <c r="A14105">
        <v>368.2</v>
      </c>
      <c r="B14105" t="str">
        <f t="shared" si="220"/>
        <v>368.2---52</v>
      </c>
      <c r="C14105" t="s">
        <v>5930</v>
      </c>
      <c r="D14105" t="s">
        <v>821</v>
      </c>
      <c r="E14105">
        <v>52</v>
      </c>
    </row>
    <row r="14106" spans="1:5" ht="13.5" customHeight="1">
      <c r="A14106">
        <v>368.2</v>
      </c>
      <c r="B14106" t="str">
        <f t="shared" si="220"/>
        <v>368.2---53</v>
      </c>
      <c r="C14106" t="s">
        <v>5915</v>
      </c>
      <c r="D14106" t="s">
        <v>772</v>
      </c>
      <c r="E14106">
        <v>53</v>
      </c>
    </row>
    <row r="14107" spans="1:5" ht="13.5" customHeight="1">
      <c r="A14107">
        <v>368.2</v>
      </c>
      <c r="B14107" t="str">
        <f t="shared" si="220"/>
        <v>368.2---54</v>
      </c>
      <c r="C14107" t="s">
        <v>5970</v>
      </c>
      <c r="D14107" t="s">
        <v>999</v>
      </c>
      <c r="E14107">
        <v>54</v>
      </c>
    </row>
    <row r="14108" spans="1:5" ht="13.5" customHeight="1">
      <c r="A14108">
        <v>368.2</v>
      </c>
      <c r="B14108" t="str">
        <f t="shared" si="220"/>
        <v>368.2---55</v>
      </c>
      <c r="C14108" t="s">
        <v>5917</v>
      </c>
      <c r="D14108" t="s">
        <v>789</v>
      </c>
      <c r="E14108">
        <v>55</v>
      </c>
    </row>
    <row r="14109" spans="1:5" ht="13.5" customHeight="1">
      <c r="A14109">
        <v>368.2</v>
      </c>
      <c r="B14109" t="str">
        <f t="shared" si="220"/>
        <v>368.2---56</v>
      </c>
      <c r="C14109" t="s">
        <v>5918</v>
      </c>
      <c r="D14109" t="s">
        <v>770</v>
      </c>
      <c r="E14109">
        <v>56</v>
      </c>
    </row>
    <row r="14110" spans="1:5" ht="13.5" customHeight="1">
      <c r="A14110">
        <v>368.2</v>
      </c>
      <c r="B14110" t="str">
        <f t="shared" si="220"/>
        <v>368.2---57</v>
      </c>
      <c r="C14110" t="s">
        <v>5971</v>
      </c>
      <c r="D14110" t="s">
        <v>1058</v>
      </c>
      <c r="E14110">
        <v>57</v>
      </c>
    </row>
    <row r="14111" spans="1:5" ht="13.5" customHeight="1">
      <c r="A14111">
        <v>368.2</v>
      </c>
      <c r="B14111" t="str">
        <f t="shared" si="220"/>
        <v>368.2---58</v>
      </c>
      <c r="C14111" t="s">
        <v>5972</v>
      </c>
      <c r="D14111" t="s">
        <v>979</v>
      </c>
      <c r="E14111">
        <v>58</v>
      </c>
    </row>
    <row r="14112" spans="1:5" ht="13.5" customHeight="1">
      <c r="A14112">
        <v>368.2</v>
      </c>
      <c r="B14112" t="str">
        <f t="shared" si="220"/>
        <v>368.2---59</v>
      </c>
      <c r="C14112" t="s">
        <v>5933</v>
      </c>
      <c r="D14112" t="s">
        <v>855</v>
      </c>
      <c r="E14112">
        <v>59</v>
      </c>
    </row>
    <row r="14113" spans="1:5" ht="13.5" customHeight="1">
      <c r="A14113">
        <v>368.2</v>
      </c>
      <c r="B14113" t="str">
        <f t="shared" si="220"/>
        <v>368.2---60</v>
      </c>
      <c r="C14113" t="s">
        <v>5994</v>
      </c>
      <c r="D14113" t="s">
        <v>984</v>
      </c>
      <c r="E14113">
        <v>60</v>
      </c>
    </row>
    <row r="14114" spans="1:5" ht="13.5" customHeight="1">
      <c r="A14114">
        <v>368.2</v>
      </c>
      <c r="B14114" t="str">
        <f t="shared" si="220"/>
        <v>368.2---61</v>
      </c>
      <c r="C14114" t="s">
        <v>6002</v>
      </c>
      <c r="D14114" t="s">
        <v>1113</v>
      </c>
      <c r="E14114">
        <v>61</v>
      </c>
    </row>
    <row r="14115" spans="1:5" ht="13.5" customHeight="1">
      <c r="A14115">
        <v>368.2</v>
      </c>
      <c r="B14115" t="str">
        <f t="shared" si="220"/>
        <v>368.2---62</v>
      </c>
      <c r="C14115" t="s">
        <v>5934</v>
      </c>
      <c r="D14115" t="s">
        <v>829</v>
      </c>
      <c r="E14115">
        <v>62</v>
      </c>
    </row>
    <row r="14116" spans="1:5" ht="13.5" customHeight="1">
      <c r="A14116">
        <v>368.2</v>
      </c>
      <c r="B14116" t="str">
        <f t="shared" si="220"/>
        <v>368.2---63</v>
      </c>
      <c r="C14116" t="s">
        <v>5951</v>
      </c>
      <c r="D14116" t="s">
        <v>879</v>
      </c>
      <c r="E14116">
        <v>63</v>
      </c>
    </row>
    <row r="14117" spans="1:5" ht="13.5" customHeight="1">
      <c r="A14117">
        <v>368.2</v>
      </c>
      <c r="B14117" t="str">
        <f t="shared" si="220"/>
        <v>368.2---64</v>
      </c>
      <c r="C14117" t="s">
        <v>6003</v>
      </c>
      <c r="D14117" t="s">
        <v>1016</v>
      </c>
      <c r="E14117">
        <v>64</v>
      </c>
    </row>
    <row r="14118" spans="1:5" ht="13.5" customHeight="1">
      <c r="A14118">
        <v>368.2</v>
      </c>
      <c r="B14118" t="str">
        <f t="shared" si="220"/>
        <v>368.2---65</v>
      </c>
      <c r="C14118" t="s">
        <v>5952</v>
      </c>
      <c r="D14118" t="s">
        <v>891</v>
      </c>
      <c r="E14118">
        <v>65</v>
      </c>
    </row>
    <row r="14119" spans="1:5" ht="13.5" customHeight="1">
      <c r="A14119">
        <v>368.2</v>
      </c>
      <c r="B14119" t="str">
        <f t="shared" si="220"/>
        <v>368.2---66</v>
      </c>
      <c r="C14119" t="s">
        <v>5937</v>
      </c>
      <c r="D14119" t="s">
        <v>849</v>
      </c>
      <c r="E14119">
        <v>66</v>
      </c>
    </row>
    <row r="14120" spans="1:5" ht="13.5" customHeight="1">
      <c r="A14120">
        <v>368.2</v>
      </c>
      <c r="B14120" t="str">
        <f t="shared" si="220"/>
        <v>368.2---67</v>
      </c>
      <c r="C14120" t="s">
        <v>5941</v>
      </c>
      <c r="D14120" t="s">
        <v>861</v>
      </c>
      <c r="E14120">
        <v>67</v>
      </c>
    </row>
    <row r="14121" spans="1:5" ht="13.5" customHeight="1">
      <c r="A14121">
        <v>368.2</v>
      </c>
      <c r="B14121" t="str">
        <f t="shared" si="220"/>
        <v>368.2---68</v>
      </c>
      <c r="C14121" t="s">
        <v>5954</v>
      </c>
      <c r="D14121" t="s">
        <v>1166</v>
      </c>
      <c r="E14121">
        <v>68</v>
      </c>
    </row>
    <row r="14122" spans="1:5" ht="13.5" customHeight="1">
      <c r="A14122">
        <v>368.2</v>
      </c>
      <c r="B14122" t="str">
        <f t="shared" si="220"/>
        <v>368.2---69</v>
      </c>
      <c r="C14122" t="s">
        <v>5991</v>
      </c>
      <c r="D14122" t="s">
        <v>1092</v>
      </c>
      <c r="E14122">
        <v>69</v>
      </c>
    </row>
    <row r="14123" spans="1:5" ht="13.5" customHeight="1">
      <c r="A14123">
        <v>368.2</v>
      </c>
      <c r="B14123" t="str">
        <f t="shared" si="220"/>
        <v>368.2---70</v>
      </c>
      <c r="C14123" t="s">
        <v>5992</v>
      </c>
      <c r="D14123" t="s">
        <v>1101</v>
      </c>
      <c r="E14123">
        <v>70</v>
      </c>
    </row>
    <row r="14124" spans="1:5" ht="13.5" customHeight="1">
      <c r="A14124">
        <v>368.2</v>
      </c>
      <c r="B14124" t="str">
        <f t="shared" si="220"/>
        <v>368.2---71</v>
      </c>
      <c r="C14124" t="s">
        <v>5923</v>
      </c>
      <c r="D14124" t="s">
        <v>766</v>
      </c>
      <c r="E14124">
        <v>71</v>
      </c>
    </row>
    <row r="14125" spans="1:5" ht="13.5" customHeight="1">
      <c r="A14125">
        <v>368.2</v>
      </c>
      <c r="B14125" t="str">
        <f t="shared" si="220"/>
        <v>368.2---72</v>
      </c>
      <c r="C14125" t="s">
        <v>5924</v>
      </c>
      <c r="D14125" t="s">
        <v>726</v>
      </c>
      <c r="E14125">
        <v>72</v>
      </c>
    </row>
    <row r="14126" spans="1:5" ht="13.5" customHeight="1">
      <c r="A14126">
        <v>368.2</v>
      </c>
      <c r="B14126" t="str">
        <f t="shared" si="220"/>
        <v>368.2---73</v>
      </c>
      <c r="C14126" t="s">
        <v>5959</v>
      </c>
      <c r="D14126" t="s">
        <v>6222</v>
      </c>
      <c r="E14126">
        <v>73</v>
      </c>
    </row>
    <row r="14127" spans="1:5" ht="13.5" customHeight="1">
      <c r="A14127">
        <v>368.3</v>
      </c>
      <c r="B14127" t="str">
        <f t="shared" si="220"/>
        <v>368.3---1</v>
      </c>
      <c r="C14127" t="s">
        <v>4234</v>
      </c>
      <c r="D14127" t="s">
        <v>1100</v>
      </c>
      <c r="E14127">
        <v>1</v>
      </c>
    </row>
    <row r="14128" spans="1:5" ht="13.5" customHeight="1">
      <c r="A14128">
        <v>368.3</v>
      </c>
      <c r="B14128" t="str">
        <f t="shared" si="220"/>
        <v>368.3---2</v>
      </c>
      <c r="C14128" t="s">
        <v>4216</v>
      </c>
      <c r="D14128" t="s">
        <v>1100</v>
      </c>
      <c r="E14128">
        <v>2</v>
      </c>
    </row>
    <row r="14129" spans="1:5" ht="13.5" customHeight="1">
      <c r="A14129">
        <v>368.3</v>
      </c>
      <c r="B14129" t="str">
        <f t="shared" si="220"/>
        <v>368.3---3</v>
      </c>
      <c r="C14129" t="s">
        <v>4216</v>
      </c>
      <c r="D14129" t="s">
        <v>1090</v>
      </c>
      <c r="E14129">
        <v>3</v>
      </c>
    </row>
    <row r="14130" spans="1:5" ht="13.5" customHeight="1">
      <c r="A14130">
        <v>368.3</v>
      </c>
      <c r="B14130" t="str">
        <f t="shared" si="220"/>
        <v>368.3---4</v>
      </c>
      <c r="C14130" t="s">
        <v>4216</v>
      </c>
      <c r="D14130" t="s">
        <v>713</v>
      </c>
      <c r="E14130">
        <v>4</v>
      </c>
    </row>
    <row r="14131" spans="1:5" ht="13.5" customHeight="1">
      <c r="A14131">
        <v>368.3</v>
      </c>
      <c r="B14131" t="str">
        <f t="shared" si="220"/>
        <v>368.3---5</v>
      </c>
      <c r="C14131" t="s">
        <v>4216</v>
      </c>
      <c r="D14131" t="s">
        <v>984</v>
      </c>
      <c r="E14131">
        <v>5</v>
      </c>
    </row>
    <row r="14132" spans="1:5" ht="13.5" customHeight="1">
      <c r="A14132">
        <v>368.3</v>
      </c>
      <c r="B14132" t="str">
        <f t="shared" si="220"/>
        <v>368.3---6</v>
      </c>
      <c r="C14132" t="s">
        <v>4216</v>
      </c>
      <c r="D14132" t="s">
        <v>842</v>
      </c>
      <c r="E14132">
        <v>6</v>
      </c>
    </row>
    <row r="14133" spans="1:5" ht="13.5" customHeight="1">
      <c r="A14133">
        <v>368.3</v>
      </c>
      <c r="B14133" t="str">
        <f t="shared" si="220"/>
        <v>368.3---7</v>
      </c>
      <c r="C14133" t="s">
        <v>4271</v>
      </c>
      <c r="D14133" t="s">
        <v>1283</v>
      </c>
      <c r="E14133">
        <v>7</v>
      </c>
    </row>
    <row r="14134" spans="1:5" ht="13.5" customHeight="1">
      <c r="A14134">
        <v>368.3</v>
      </c>
      <c r="B14134" t="str">
        <f t="shared" si="220"/>
        <v>368.3---8</v>
      </c>
      <c r="C14134" t="s">
        <v>4239</v>
      </c>
      <c r="D14134" t="s">
        <v>726</v>
      </c>
      <c r="E14134">
        <v>8</v>
      </c>
    </row>
    <row r="14135" spans="1:5" ht="13.5" customHeight="1">
      <c r="A14135">
        <v>368.3</v>
      </c>
      <c r="B14135" t="str">
        <f t="shared" si="220"/>
        <v>368.3---9</v>
      </c>
      <c r="C14135" t="s">
        <v>4228</v>
      </c>
      <c r="D14135" t="s">
        <v>1045</v>
      </c>
      <c r="E14135">
        <v>9</v>
      </c>
    </row>
    <row r="14136" spans="1:5" ht="13.5" customHeight="1">
      <c r="A14136">
        <v>368.3</v>
      </c>
      <c r="B14136" t="str">
        <f t="shared" si="220"/>
        <v>368.3---10</v>
      </c>
      <c r="C14136" t="s">
        <v>4268</v>
      </c>
      <c r="D14136" t="s">
        <v>1179</v>
      </c>
      <c r="E14136">
        <v>10</v>
      </c>
    </row>
    <row r="14137" spans="1:5" ht="13.5" customHeight="1">
      <c r="A14137">
        <v>368.3</v>
      </c>
      <c r="B14137" t="str">
        <f t="shared" si="220"/>
        <v>368.3---11</v>
      </c>
      <c r="C14137" t="s">
        <v>4230</v>
      </c>
      <c r="D14137" t="s">
        <v>1220</v>
      </c>
      <c r="E14137">
        <v>11</v>
      </c>
    </row>
    <row r="14138" spans="1:5" ht="13.5" customHeight="1">
      <c r="A14138">
        <v>368.3</v>
      </c>
      <c r="B14138" t="str">
        <f t="shared" si="220"/>
        <v>368.3---12</v>
      </c>
      <c r="C14138" t="s">
        <v>4244</v>
      </c>
      <c r="D14138" t="s">
        <v>979</v>
      </c>
      <c r="E14138">
        <v>12</v>
      </c>
    </row>
    <row r="14139" spans="1:5" ht="13.5" customHeight="1">
      <c r="A14139">
        <v>368.3</v>
      </c>
      <c r="B14139" t="str">
        <f t="shared" si="220"/>
        <v>368.3---13</v>
      </c>
      <c r="C14139" t="s">
        <v>4262</v>
      </c>
      <c r="D14139" t="s">
        <v>840</v>
      </c>
      <c r="E14139">
        <v>13</v>
      </c>
    </row>
    <row r="14140" spans="1:5" ht="13.5" customHeight="1">
      <c r="A14140">
        <v>368.3</v>
      </c>
      <c r="B14140" t="str">
        <f t="shared" si="220"/>
        <v>368.3---14</v>
      </c>
      <c r="C14140" t="s">
        <v>4233</v>
      </c>
      <c r="D14140" t="s">
        <v>886</v>
      </c>
      <c r="E14140">
        <v>14</v>
      </c>
    </row>
    <row r="14141" spans="1:5" ht="13.5" customHeight="1">
      <c r="A14141">
        <v>368.3</v>
      </c>
      <c r="B14141" t="str">
        <f t="shared" si="220"/>
        <v>368.3---15</v>
      </c>
      <c r="C14141" t="s">
        <v>4236</v>
      </c>
      <c r="D14141" t="s">
        <v>1117</v>
      </c>
      <c r="E14141">
        <v>15</v>
      </c>
    </row>
    <row r="14142" spans="1:5" ht="13.5" customHeight="1">
      <c r="A14142">
        <v>368.3</v>
      </c>
      <c r="B14142" t="str">
        <f t="shared" si="220"/>
        <v>368.3---16</v>
      </c>
      <c r="C14142" t="s">
        <v>4248</v>
      </c>
      <c r="D14142" t="s">
        <v>1113</v>
      </c>
      <c r="E14142">
        <v>16</v>
      </c>
    </row>
    <row r="14143" spans="1:5" ht="13.5" customHeight="1">
      <c r="A14143">
        <v>368.3</v>
      </c>
      <c r="B14143" t="str">
        <f t="shared" si="220"/>
        <v>368.3---17</v>
      </c>
      <c r="C14143" t="s">
        <v>5928</v>
      </c>
      <c r="D14143" t="s">
        <v>1254</v>
      </c>
      <c r="E14143">
        <v>17</v>
      </c>
    </row>
    <row r="14144" spans="1:5" ht="13.5" customHeight="1">
      <c r="A14144">
        <v>368.3</v>
      </c>
      <c r="B14144" t="str">
        <f t="shared" si="220"/>
        <v>368.3---18</v>
      </c>
      <c r="C14144" t="s">
        <v>727</v>
      </c>
      <c r="D14144" t="s">
        <v>1308</v>
      </c>
      <c r="E14144">
        <v>18</v>
      </c>
    </row>
    <row r="14145" spans="1:5" ht="13.5" customHeight="1">
      <c r="A14145">
        <v>368.3</v>
      </c>
      <c r="B14145" t="str">
        <f t="shared" si="220"/>
        <v>368.3---19</v>
      </c>
      <c r="C14145" t="s">
        <v>1070</v>
      </c>
      <c r="D14145" t="s">
        <v>1219</v>
      </c>
      <c r="E14145">
        <v>19</v>
      </c>
    </row>
    <row r="14146" spans="1:5" ht="13.5" customHeight="1">
      <c r="A14146">
        <v>368.3</v>
      </c>
      <c r="B14146" t="str">
        <f t="shared" si="220"/>
        <v>368.3---20</v>
      </c>
      <c r="C14146" t="s">
        <v>1072</v>
      </c>
      <c r="D14146" t="s">
        <v>1220</v>
      </c>
      <c r="E14146">
        <v>20</v>
      </c>
    </row>
    <row r="14147" spans="1:5" ht="13.5" customHeight="1">
      <c r="A14147">
        <v>368.3</v>
      </c>
      <c r="B14147" t="str">
        <f t="shared" ref="B14147:B14210" si="221">A14147&amp;"---"&amp;E14147</f>
        <v>368.3---21</v>
      </c>
      <c r="C14147" t="s">
        <v>1017</v>
      </c>
      <c r="D14147" t="s">
        <v>796</v>
      </c>
      <c r="E14147">
        <v>21</v>
      </c>
    </row>
    <row r="14148" spans="1:5" ht="13.5" customHeight="1">
      <c r="A14148">
        <v>368.3</v>
      </c>
      <c r="B14148" t="str">
        <f t="shared" si="221"/>
        <v>368.3---22</v>
      </c>
      <c r="C14148" t="s">
        <v>731</v>
      </c>
      <c r="D14148" t="s">
        <v>800</v>
      </c>
      <c r="E14148">
        <v>22</v>
      </c>
    </row>
    <row r="14149" spans="1:5" ht="13.5" customHeight="1">
      <c r="A14149">
        <v>368.3</v>
      </c>
      <c r="B14149" t="str">
        <f t="shared" si="221"/>
        <v>368.3---23</v>
      </c>
      <c r="C14149" t="s">
        <v>735</v>
      </c>
      <c r="D14149" t="s">
        <v>744</v>
      </c>
      <c r="E14149">
        <v>23</v>
      </c>
    </row>
    <row r="14150" spans="1:5" ht="13.5" customHeight="1">
      <c r="A14150">
        <v>368.3</v>
      </c>
      <c r="B14150" t="str">
        <f t="shared" si="221"/>
        <v>368.3---24</v>
      </c>
      <c r="C14150" t="s">
        <v>885</v>
      </c>
      <c r="D14150" t="s">
        <v>814</v>
      </c>
      <c r="E14150">
        <v>24</v>
      </c>
    </row>
    <row r="14151" spans="1:5" ht="13.5" customHeight="1">
      <c r="A14151">
        <v>368.3</v>
      </c>
      <c r="B14151" t="str">
        <f t="shared" si="221"/>
        <v>368.3---25</v>
      </c>
      <c r="C14151" t="s">
        <v>797</v>
      </c>
      <c r="D14151" t="s">
        <v>1081</v>
      </c>
      <c r="E14151">
        <v>25</v>
      </c>
    </row>
    <row r="14152" spans="1:5" ht="13.5" customHeight="1">
      <c r="A14152">
        <v>368.3</v>
      </c>
      <c r="B14152" t="str">
        <f t="shared" si="221"/>
        <v>368.3---26</v>
      </c>
      <c r="C14152" t="s">
        <v>743</v>
      </c>
      <c r="D14152" t="s">
        <v>754</v>
      </c>
      <c r="E14152">
        <v>26</v>
      </c>
    </row>
    <row r="14153" spans="1:5" ht="13.5" customHeight="1">
      <c r="A14153">
        <v>368.3</v>
      </c>
      <c r="B14153" t="str">
        <f t="shared" si="221"/>
        <v>368.3---27</v>
      </c>
      <c r="C14153" t="s">
        <v>745</v>
      </c>
      <c r="D14153" t="s">
        <v>837</v>
      </c>
      <c r="E14153">
        <v>27</v>
      </c>
    </row>
    <row r="14154" spans="1:5" ht="13.5" customHeight="1">
      <c r="A14154">
        <v>368.3</v>
      </c>
      <c r="B14154" t="str">
        <f t="shared" si="221"/>
        <v>368.3---28</v>
      </c>
      <c r="C14154" t="s">
        <v>915</v>
      </c>
      <c r="D14154" t="s">
        <v>939</v>
      </c>
      <c r="E14154">
        <v>28</v>
      </c>
    </row>
    <row r="14155" spans="1:5" ht="13.5" customHeight="1">
      <c r="A14155">
        <v>368.3</v>
      </c>
      <c r="B14155" t="str">
        <f t="shared" si="221"/>
        <v>368.3---29</v>
      </c>
      <c r="C14155" t="s">
        <v>987</v>
      </c>
      <c r="D14155" t="s">
        <v>1263</v>
      </c>
      <c r="E14155">
        <v>29</v>
      </c>
    </row>
    <row r="14156" spans="1:5" ht="13.5" customHeight="1">
      <c r="A14156">
        <v>368.3</v>
      </c>
      <c r="B14156" t="str">
        <f t="shared" si="221"/>
        <v>368.3---30</v>
      </c>
      <c r="C14156" t="s">
        <v>989</v>
      </c>
      <c r="D14156" t="s">
        <v>738</v>
      </c>
      <c r="E14156">
        <v>30</v>
      </c>
    </row>
    <row r="14157" spans="1:5" ht="13.5" customHeight="1">
      <c r="A14157">
        <v>368.3</v>
      </c>
      <c r="B14157" t="str">
        <f t="shared" si="221"/>
        <v>368.3---31</v>
      </c>
      <c r="C14157" t="s">
        <v>819</v>
      </c>
      <c r="D14157" t="s">
        <v>756</v>
      </c>
      <c r="E14157">
        <v>31</v>
      </c>
    </row>
    <row r="14158" spans="1:5" ht="13.5" customHeight="1">
      <c r="A14158">
        <v>368.3</v>
      </c>
      <c r="B14158" t="str">
        <f t="shared" si="221"/>
        <v>368.3---32</v>
      </c>
      <c r="C14158" t="s">
        <v>1019</v>
      </c>
      <c r="D14158" t="s">
        <v>734</v>
      </c>
      <c r="E14158">
        <v>32</v>
      </c>
    </row>
    <row r="14159" spans="1:5" ht="13.5" customHeight="1">
      <c r="A14159">
        <v>368.3</v>
      </c>
      <c r="B14159" t="str">
        <f t="shared" si="221"/>
        <v>368.3---33</v>
      </c>
      <c r="C14159" t="s">
        <v>822</v>
      </c>
      <c r="D14159" t="s">
        <v>833</v>
      </c>
      <c r="E14159">
        <v>33</v>
      </c>
    </row>
    <row r="14160" spans="1:5" ht="13.5" customHeight="1">
      <c r="A14160">
        <v>368.3</v>
      </c>
      <c r="B14160" t="str">
        <f t="shared" si="221"/>
        <v>368.3---34</v>
      </c>
      <c r="C14160" t="s">
        <v>824</v>
      </c>
      <c r="D14160" t="s">
        <v>752</v>
      </c>
      <c r="E14160">
        <v>34</v>
      </c>
    </row>
    <row r="14161" spans="1:5" ht="13.5" customHeight="1">
      <c r="A14161">
        <v>368.3</v>
      </c>
      <c r="B14161" t="str">
        <f t="shared" si="221"/>
        <v>368.3---35</v>
      </c>
      <c r="C14161" t="s">
        <v>828</v>
      </c>
      <c r="D14161" t="s">
        <v>818</v>
      </c>
      <c r="E14161">
        <v>35</v>
      </c>
    </row>
    <row r="14162" spans="1:5" ht="13.5" customHeight="1">
      <c r="A14162">
        <v>368.3</v>
      </c>
      <c r="B14162" t="str">
        <f t="shared" si="221"/>
        <v>368.3---36</v>
      </c>
      <c r="C14162" t="s">
        <v>759</v>
      </c>
      <c r="D14162" t="s">
        <v>823</v>
      </c>
      <c r="E14162">
        <v>36</v>
      </c>
    </row>
    <row r="14163" spans="1:5" ht="13.5" customHeight="1">
      <c r="A14163">
        <v>368.3</v>
      </c>
      <c r="B14163" t="str">
        <f t="shared" si="221"/>
        <v>368.3---37</v>
      </c>
      <c r="C14163" t="s">
        <v>832</v>
      </c>
      <c r="D14163" t="s">
        <v>949</v>
      </c>
      <c r="E14163">
        <v>37</v>
      </c>
    </row>
    <row r="14164" spans="1:5" ht="13.5" customHeight="1">
      <c r="A14164">
        <v>368.3</v>
      </c>
      <c r="B14164" t="str">
        <f t="shared" si="221"/>
        <v>368.3---38</v>
      </c>
      <c r="C14164" t="s">
        <v>991</v>
      </c>
      <c r="D14164" t="s">
        <v>966</v>
      </c>
      <c r="E14164">
        <v>38</v>
      </c>
    </row>
    <row r="14165" spans="1:5" ht="13.5" customHeight="1">
      <c r="A14165">
        <v>368.3</v>
      </c>
      <c r="B14165" t="str">
        <f t="shared" si="221"/>
        <v>368.3---39</v>
      </c>
      <c r="C14165" t="s">
        <v>866</v>
      </c>
      <c r="D14165" t="s">
        <v>831</v>
      </c>
      <c r="E14165">
        <v>39</v>
      </c>
    </row>
    <row r="14166" spans="1:5" ht="13.5" customHeight="1">
      <c r="A14166">
        <v>368.3</v>
      </c>
      <c r="B14166" t="str">
        <f t="shared" si="221"/>
        <v>368.3---40</v>
      </c>
      <c r="C14166" t="s">
        <v>1252</v>
      </c>
      <c r="D14166" t="s">
        <v>1283</v>
      </c>
      <c r="E14166">
        <v>40</v>
      </c>
    </row>
    <row r="14167" spans="1:5" ht="13.5" customHeight="1">
      <c r="A14167">
        <v>368.3</v>
      </c>
      <c r="B14167" t="str">
        <f t="shared" si="221"/>
        <v>368.3---41</v>
      </c>
      <c r="C14167" t="s">
        <v>1111</v>
      </c>
      <c r="D14167" t="s">
        <v>1045</v>
      </c>
      <c r="E14167">
        <v>41</v>
      </c>
    </row>
    <row r="14168" spans="1:5" ht="13.5" customHeight="1">
      <c r="A14168">
        <v>368.3</v>
      </c>
      <c r="B14168" t="str">
        <f t="shared" si="221"/>
        <v>368.3---42</v>
      </c>
      <c r="C14168" t="s">
        <v>801</v>
      </c>
      <c r="D14168" t="s">
        <v>810</v>
      </c>
      <c r="E14168">
        <v>42</v>
      </c>
    </row>
    <row r="14169" spans="1:5" ht="13.5" customHeight="1">
      <c r="A14169">
        <v>368.3</v>
      </c>
      <c r="B14169" t="str">
        <f t="shared" si="221"/>
        <v>368.3---43</v>
      </c>
      <c r="C14169" t="s">
        <v>868</v>
      </c>
      <c r="D14169" t="s">
        <v>758</v>
      </c>
      <c r="E14169">
        <v>43</v>
      </c>
    </row>
    <row r="14170" spans="1:5" ht="13.5" customHeight="1">
      <c r="A14170">
        <v>368.3</v>
      </c>
      <c r="B14170" t="str">
        <f t="shared" si="221"/>
        <v>368.3---44</v>
      </c>
      <c r="C14170" t="s">
        <v>969</v>
      </c>
      <c r="D14170" t="s">
        <v>802</v>
      </c>
      <c r="E14170">
        <v>44</v>
      </c>
    </row>
    <row r="14171" spans="1:5" ht="13.5" customHeight="1">
      <c r="A14171">
        <v>368.3</v>
      </c>
      <c r="B14171" t="str">
        <f t="shared" si="221"/>
        <v>368.3---45</v>
      </c>
      <c r="C14171" t="s">
        <v>5913</v>
      </c>
      <c r="D14171" t="s">
        <v>1114</v>
      </c>
      <c r="E14171">
        <v>45</v>
      </c>
    </row>
    <row r="14172" spans="1:5" ht="13.5" customHeight="1">
      <c r="A14172">
        <v>368.3</v>
      </c>
      <c r="B14172" t="str">
        <f t="shared" si="221"/>
        <v>368.3---46</v>
      </c>
      <c r="C14172" t="s">
        <v>5929</v>
      </c>
      <c r="D14172" t="s">
        <v>813</v>
      </c>
      <c r="E14172">
        <v>46</v>
      </c>
    </row>
    <row r="14173" spans="1:5" ht="13.5" customHeight="1">
      <c r="A14173">
        <v>368.3</v>
      </c>
      <c r="B14173" t="str">
        <f t="shared" si="221"/>
        <v>368.3---47</v>
      </c>
      <c r="C14173" t="s">
        <v>5947</v>
      </c>
      <c r="D14173" t="s">
        <v>884</v>
      </c>
      <c r="E14173">
        <v>47</v>
      </c>
    </row>
    <row r="14174" spans="1:5" ht="13.5" customHeight="1">
      <c r="A14174">
        <v>368.3</v>
      </c>
      <c r="B14174" t="str">
        <f t="shared" si="221"/>
        <v>368.3---48</v>
      </c>
      <c r="C14174" t="s">
        <v>5948</v>
      </c>
      <c r="D14174" t="s">
        <v>886</v>
      </c>
      <c r="E14174">
        <v>48</v>
      </c>
    </row>
    <row r="14175" spans="1:5" ht="13.5" customHeight="1">
      <c r="A14175">
        <v>368.3</v>
      </c>
      <c r="B14175" t="str">
        <f t="shared" si="221"/>
        <v>368.3---49</v>
      </c>
      <c r="C14175" t="s">
        <v>5925</v>
      </c>
      <c r="D14175" t="s">
        <v>798</v>
      </c>
      <c r="E14175">
        <v>49</v>
      </c>
    </row>
    <row r="14176" spans="1:5" ht="13.5" customHeight="1">
      <c r="A14176">
        <v>368.3</v>
      </c>
      <c r="B14176" t="str">
        <f t="shared" si="221"/>
        <v>368.3---50</v>
      </c>
      <c r="C14176" t="s">
        <v>5961</v>
      </c>
      <c r="D14176" t="s">
        <v>935</v>
      </c>
      <c r="E14176">
        <v>50</v>
      </c>
    </row>
    <row r="14177" spans="1:5" ht="13.5" customHeight="1">
      <c r="A14177">
        <v>368.3</v>
      </c>
      <c r="B14177" t="str">
        <f t="shared" si="221"/>
        <v>368.3---51</v>
      </c>
      <c r="C14177" t="s">
        <v>6001</v>
      </c>
      <c r="D14177" t="s">
        <v>956</v>
      </c>
      <c r="E14177">
        <v>51</v>
      </c>
    </row>
    <row r="14178" spans="1:5" ht="13.5" customHeight="1">
      <c r="A14178">
        <v>368.3</v>
      </c>
      <c r="B14178" t="str">
        <f t="shared" si="221"/>
        <v>368.3---52</v>
      </c>
      <c r="C14178" t="s">
        <v>5930</v>
      </c>
      <c r="D14178" t="s">
        <v>821</v>
      </c>
      <c r="E14178">
        <v>52</v>
      </c>
    </row>
    <row r="14179" spans="1:5" ht="13.5" customHeight="1">
      <c r="A14179">
        <v>368.3</v>
      </c>
      <c r="B14179" t="str">
        <f t="shared" si="221"/>
        <v>368.3---53</v>
      </c>
      <c r="C14179" t="s">
        <v>5915</v>
      </c>
      <c r="D14179" t="s">
        <v>772</v>
      </c>
      <c r="E14179">
        <v>53</v>
      </c>
    </row>
    <row r="14180" spans="1:5" ht="13.5" customHeight="1">
      <c r="A14180">
        <v>368.3</v>
      </c>
      <c r="B14180" t="str">
        <f t="shared" si="221"/>
        <v>368.3---54</v>
      </c>
      <c r="C14180" t="s">
        <v>5970</v>
      </c>
      <c r="D14180" t="s">
        <v>999</v>
      </c>
      <c r="E14180">
        <v>54</v>
      </c>
    </row>
    <row r="14181" spans="1:5" ht="13.5" customHeight="1">
      <c r="A14181">
        <v>368.3</v>
      </c>
      <c r="B14181" t="str">
        <f t="shared" si="221"/>
        <v>368.3---55</v>
      </c>
      <c r="C14181" t="s">
        <v>5917</v>
      </c>
      <c r="D14181" t="s">
        <v>789</v>
      </c>
      <c r="E14181">
        <v>55</v>
      </c>
    </row>
    <row r="14182" spans="1:5" ht="13.5" customHeight="1">
      <c r="A14182">
        <v>368.3</v>
      </c>
      <c r="B14182" t="str">
        <f t="shared" si="221"/>
        <v>368.3---56</v>
      </c>
      <c r="C14182" t="s">
        <v>5918</v>
      </c>
      <c r="D14182" t="s">
        <v>770</v>
      </c>
      <c r="E14182">
        <v>56</v>
      </c>
    </row>
    <row r="14183" spans="1:5" ht="13.5" customHeight="1">
      <c r="A14183">
        <v>368.3</v>
      </c>
      <c r="B14183" t="str">
        <f t="shared" si="221"/>
        <v>368.3---57</v>
      </c>
      <c r="C14183" t="s">
        <v>5971</v>
      </c>
      <c r="D14183" t="s">
        <v>1058</v>
      </c>
      <c r="E14183">
        <v>57</v>
      </c>
    </row>
    <row r="14184" spans="1:5" ht="13.5" customHeight="1">
      <c r="A14184">
        <v>368.3</v>
      </c>
      <c r="B14184" t="str">
        <f t="shared" si="221"/>
        <v>368.3---58</v>
      </c>
      <c r="C14184" t="s">
        <v>5972</v>
      </c>
      <c r="D14184" t="s">
        <v>979</v>
      </c>
      <c r="E14184">
        <v>58</v>
      </c>
    </row>
    <row r="14185" spans="1:5" ht="13.5" customHeight="1">
      <c r="A14185">
        <v>368.3</v>
      </c>
      <c r="B14185" t="str">
        <f t="shared" si="221"/>
        <v>368.3---59</v>
      </c>
      <c r="C14185" t="s">
        <v>5933</v>
      </c>
      <c r="D14185" t="s">
        <v>855</v>
      </c>
      <c r="E14185">
        <v>59</v>
      </c>
    </row>
    <row r="14186" spans="1:5" ht="13.5" customHeight="1">
      <c r="A14186">
        <v>368.3</v>
      </c>
      <c r="B14186" t="str">
        <f t="shared" si="221"/>
        <v>368.3---60</v>
      </c>
      <c r="C14186" t="s">
        <v>5994</v>
      </c>
      <c r="D14186" t="s">
        <v>984</v>
      </c>
      <c r="E14186">
        <v>60</v>
      </c>
    </row>
    <row r="14187" spans="1:5" ht="13.5" customHeight="1">
      <c r="A14187">
        <v>368.3</v>
      </c>
      <c r="B14187" t="str">
        <f t="shared" si="221"/>
        <v>368.3---61</v>
      </c>
      <c r="C14187" t="s">
        <v>6002</v>
      </c>
      <c r="D14187" t="s">
        <v>1113</v>
      </c>
      <c r="E14187">
        <v>61</v>
      </c>
    </row>
    <row r="14188" spans="1:5" ht="13.5" customHeight="1">
      <c r="A14188">
        <v>368.3</v>
      </c>
      <c r="B14188" t="str">
        <f t="shared" si="221"/>
        <v>368.3---62</v>
      </c>
      <c r="C14188" t="s">
        <v>5934</v>
      </c>
      <c r="D14188" t="s">
        <v>829</v>
      </c>
      <c r="E14188">
        <v>62</v>
      </c>
    </row>
    <row r="14189" spans="1:5" ht="13.5" customHeight="1">
      <c r="A14189">
        <v>368.3</v>
      </c>
      <c r="B14189" t="str">
        <f t="shared" si="221"/>
        <v>368.3---63</v>
      </c>
      <c r="C14189" t="s">
        <v>5951</v>
      </c>
      <c r="D14189" t="s">
        <v>879</v>
      </c>
      <c r="E14189">
        <v>63</v>
      </c>
    </row>
    <row r="14190" spans="1:5" ht="13.5" customHeight="1">
      <c r="A14190">
        <v>368.3</v>
      </c>
      <c r="B14190" t="str">
        <f t="shared" si="221"/>
        <v>368.3---64</v>
      </c>
      <c r="C14190" t="s">
        <v>6003</v>
      </c>
      <c r="D14190" t="s">
        <v>1016</v>
      </c>
      <c r="E14190">
        <v>64</v>
      </c>
    </row>
    <row r="14191" spans="1:5" ht="13.5" customHeight="1">
      <c r="A14191">
        <v>368.3</v>
      </c>
      <c r="B14191" t="str">
        <f t="shared" si="221"/>
        <v>368.3---65</v>
      </c>
      <c r="C14191" t="s">
        <v>5952</v>
      </c>
      <c r="D14191" t="s">
        <v>891</v>
      </c>
      <c r="E14191">
        <v>65</v>
      </c>
    </row>
    <row r="14192" spans="1:5" ht="13.5" customHeight="1">
      <c r="A14192">
        <v>368.3</v>
      </c>
      <c r="B14192" t="str">
        <f t="shared" si="221"/>
        <v>368.3---66</v>
      </c>
      <c r="C14192" t="s">
        <v>5937</v>
      </c>
      <c r="D14192" t="s">
        <v>849</v>
      </c>
      <c r="E14192">
        <v>66</v>
      </c>
    </row>
    <row r="14193" spans="1:5" ht="13.5" customHeight="1">
      <c r="A14193">
        <v>368.3</v>
      </c>
      <c r="B14193" t="str">
        <f t="shared" si="221"/>
        <v>368.3---67</v>
      </c>
      <c r="C14193" t="s">
        <v>5941</v>
      </c>
      <c r="D14193" t="s">
        <v>861</v>
      </c>
      <c r="E14193">
        <v>67</v>
      </c>
    </row>
    <row r="14194" spans="1:5" ht="13.5" customHeight="1">
      <c r="A14194">
        <v>368.3</v>
      </c>
      <c r="B14194" t="str">
        <f t="shared" si="221"/>
        <v>368.3---68</v>
      </c>
      <c r="C14194" t="s">
        <v>5954</v>
      </c>
      <c r="D14194" t="s">
        <v>1166</v>
      </c>
      <c r="E14194">
        <v>68</v>
      </c>
    </row>
    <row r="14195" spans="1:5" ht="13.5" customHeight="1">
      <c r="A14195">
        <v>368.3</v>
      </c>
      <c r="B14195" t="str">
        <f t="shared" si="221"/>
        <v>368.3---69</v>
      </c>
      <c r="C14195" t="s">
        <v>5991</v>
      </c>
      <c r="D14195" t="s">
        <v>1092</v>
      </c>
      <c r="E14195">
        <v>69</v>
      </c>
    </row>
    <row r="14196" spans="1:5" ht="13.5" customHeight="1">
      <c r="A14196">
        <v>368.3</v>
      </c>
      <c r="B14196" t="str">
        <f t="shared" si="221"/>
        <v>368.3---70</v>
      </c>
      <c r="C14196" t="s">
        <v>5992</v>
      </c>
      <c r="D14196" t="s">
        <v>1101</v>
      </c>
      <c r="E14196">
        <v>70</v>
      </c>
    </row>
    <row r="14197" spans="1:5" ht="13.5" customHeight="1">
      <c r="A14197">
        <v>368.3</v>
      </c>
      <c r="B14197" t="str">
        <f t="shared" si="221"/>
        <v>368.3---71</v>
      </c>
      <c r="C14197" t="s">
        <v>5923</v>
      </c>
      <c r="D14197" t="s">
        <v>766</v>
      </c>
      <c r="E14197">
        <v>71</v>
      </c>
    </row>
    <row r="14198" spans="1:5" ht="13.5" customHeight="1">
      <c r="A14198">
        <v>368.3</v>
      </c>
      <c r="B14198" t="str">
        <f t="shared" si="221"/>
        <v>368.3---72</v>
      </c>
      <c r="C14198" t="s">
        <v>5924</v>
      </c>
      <c r="D14198" t="s">
        <v>726</v>
      </c>
      <c r="E14198">
        <v>72</v>
      </c>
    </row>
    <row r="14199" spans="1:5" ht="13.5" customHeight="1">
      <c r="A14199">
        <v>368.3</v>
      </c>
      <c r="B14199" t="str">
        <f t="shared" si="221"/>
        <v>368.3---73</v>
      </c>
      <c r="C14199" t="s">
        <v>5959</v>
      </c>
      <c r="D14199" t="s">
        <v>6222</v>
      </c>
      <c r="E14199">
        <v>73</v>
      </c>
    </row>
    <row r="14200" spans="1:5" ht="13.5" customHeight="1">
      <c r="A14200">
        <v>296</v>
      </c>
      <c r="B14200" t="str">
        <f t="shared" si="221"/>
        <v>296---1</v>
      </c>
      <c r="C14200" t="s">
        <v>4216</v>
      </c>
      <c r="D14200" t="s">
        <v>1374</v>
      </c>
      <c r="E14200">
        <v>1</v>
      </c>
    </row>
    <row r="14201" spans="1:5" ht="13.5" customHeight="1">
      <c r="A14201">
        <v>296</v>
      </c>
      <c r="B14201" t="str">
        <f t="shared" si="221"/>
        <v>296---2</v>
      </c>
      <c r="C14201" t="s">
        <v>4216</v>
      </c>
      <c r="D14201" t="s">
        <v>1020</v>
      </c>
      <c r="E14201">
        <v>2</v>
      </c>
    </row>
    <row r="14202" spans="1:5" ht="13.5" customHeight="1">
      <c r="A14202">
        <v>296</v>
      </c>
      <c r="B14202" t="str">
        <f t="shared" si="221"/>
        <v>296---3</v>
      </c>
      <c r="C14202" t="s">
        <v>4216</v>
      </c>
      <c r="D14202" t="s">
        <v>1163</v>
      </c>
      <c r="E14202">
        <v>3</v>
      </c>
    </row>
    <row r="14203" spans="1:5" ht="13.5" customHeight="1">
      <c r="A14203">
        <v>296</v>
      </c>
      <c r="B14203" t="str">
        <f t="shared" si="221"/>
        <v>296---4</v>
      </c>
      <c r="C14203" t="s">
        <v>4216</v>
      </c>
      <c r="D14203" t="s">
        <v>1132</v>
      </c>
      <c r="E14203">
        <v>4</v>
      </c>
    </row>
    <row r="14204" spans="1:5" ht="13.5" customHeight="1">
      <c r="A14204">
        <v>296</v>
      </c>
      <c r="B14204" t="str">
        <f t="shared" si="221"/>
        <v>296---5</v>
      </c>
      <c r="C14204" t="s">
        <v>4216</v>
      </c>
      <c r="D14204" t="s">
        <v>784</v>
      </c>
      <c r="E14204">
        <v>5</v>
      </c>
    </row>
    <row r="14205" spans="1:5" ht="13.5" customHeight="1">
      <c r="A14205">
        <v>296</v>
      </c>
      <c r="B14205" t="str">
        <f t="shared" si="221"/>
        <v>296---6</v>
      </c>
      <c r="C14205" t="s">
        <v>4252</v>
      </c>
      <c r="D14205" t="s">
        <v>721</v>
      </c>
      <c r="E14205">
        <v>6</v>
      </c>
    </row>
    <row r="14206" spans="1:5" ht="13.5" customHeight="1">
      <c r="A14206">
        <v>296</v>
      </c>
      <c r="B14206" t="str">
        <f t="shared" si="221"/>
        <v>296---7</v>
      </c>
      <c r="C14206" t="s">
        <v>4269</v>
      </c>
      <c r="D14206" t="s">
        <v>1167</v>
      </c>
      <c r="E14206">
        <v>7</v>
      </c>
    </row>
    <row r="14207" spans="1:5" ht="13.5" customHeight="1">
      <c r="A14207">
        <v>296</v>
      </c>
      <c r="B14207" t="str">
        <f t="shared" si="221"/>
        <v>296---8</v>
      </c>
      <c r="C14207" t="s">
        <v>4271</v>
      </c>
      <c r="D14207" t="s">
        <v>792</v>
      </c>
      <c r="E14207">
        <v>8</v>
      </c>
    </row>
    <row r="14208" spans="1:5" ht="13.5" customHeight="1">
      <c r="A14208">
        <v>296</v>
      </c>
      <c r="B14208" t="str">
        <f t="shared" si="221"/>
        <v>296---9</v>
      </c>
      <c r="C14208" t="s">
        <v>4239</v>
      </c>
      <c r="D14208" t="s">
        <v>982</v>
      </c>
      <c r="E14208">
        <v>9</v>
      </c>
    </row>
    <row r="14209" spans="1:5" ht="13.5" customHeight="1">
      <c r="A14209">
        <v>296</v>
      </c>
      <c r="B14209" t="str">
        <f t="shared" si="221"/>
        <v>296---10</v>
      </c>
      <c r="C14209" t="s">
        <v>4228</v>
      </c>
      <c r="D14209" t="s">
        <v>959</v>
      </c>
      <c r="E14209">
        <v>10</v>
      </c>
    </row>
    <row r="14210" spans="1:5" ht="13.5" customHeight="1">
      <c r="A14210">
        <v>296</v>
      </c>
      <c r="B14210" t="str">
        <f t="shared" si="221"/>
        <v>296---11</v>
      </c>
      <c r="C14210" t="s">
        <v>4268</v>
      </c>
      <c r="D14210" t="s">
        <v>790</v>
      </c>
      <c r="E14210">
        <v>11</v>
      </c>
    </row>
    <row r="14211" spans="1:5" ht="13.5" customHeight="1">
      <c r="A14211">
        <v>296</v>
      </c>
      <c r="B14211" t="str">
        <f t="shared" ref="B14211:B14274" si="222">A14211&amp;"---"&amp;E14211</f>
        <v>296---12</v>
      </c>
      <c r="C14211" t="s">
        <v>4230</v>
      </c>
      <c r="D14211" t="s">
        <v>720</v>
      </c>
      <c r="E14211">
        <v>12</v>
      </c>
    </row>
    <row r="14212" spans="1:5" ht="13.5" customHeight="1">
      <c r="A14212">
        <v>296</v>
      </c>
      <c r="B14212" t="str">
        <f t="shared" si="222"/>
        <v>296---13</v>
      </c>
      <c r="C14212" t="s">
        <v>4244</v>
      </c>
      <c r="D14212" t="s">
        <v>724</v>
      </c>
      <c r="E14212">
        <v>13</v>
      </c>
    </row>
    <row r="14213" spans="1:5" ht="13.5" customHeight="1">
      <c r="A14213">
        <v>296</v>
      </c>
      <c r="B14213" t="str">
        <f t="shared" si="222"/>
        <v>296---14</v>
      </c>
      <c r="C14213" t="s">
        <v>4231</v>
      </c>
      <c r="D14213" t="s">
        <v>793</v>
      </c>
      <c r="E14213">
        <v>14</v>
      </c>
    </row>
    <row r="14214" spans="1:5" ht="13.5" customHeight="1">
      <c r="A14214">
        <v>296</v>
      </c>
      <c r="B14214" t="str">
        <f t="shared" si="222"/>
        <v>296---15</v>
      </c>
      <c r="C14214" t="s">
        <v>4254</v>
      </c>
      <c r="D14214" t="s">
        <v>1349</v>
      </c>
      <c r="E14214">
        <v>15</v>
      </c>
    </row>
    <row r="14215" spans="1:5" ht="13.5" customHeight="1">
      <c r="A14215">
        <v>296</v>
      </c>
      <c r="B14215" t="str">
        <f t="shared" si="222"/>
        <v>296---16</v>
      </c>
      <c r="C14215" t="s">
        <v>4233</v>
      </c>
      <c r="D14215" t="s">
        <v>734</v>
      </c>
      <c r="E14215">
        <v>16</v>
      </c>
    </row>
    <row r="14216" spans="1:5" ht="13.5" customHeight="1">
      <c r="A14216">
        <v>296</v>
      </c>
      <c r="B14216" t="str">
        <f t="shared" si="222"/>
        <v>296---17</v>
      </c>
      <c r="C14216" t="s">
        <v>4272</v>
      </c>
      <c r="D14216" t="s">
        <v>744</v>
      </c>
      <c r="E14216">
        <v>17</v>
      </c>
    </row>
    <row r="14217" spans="1:5" ht="13.5" customHeight="1">
      <c r="A14217">
        <v>296</v>
      </c>
      <c r="B14217" t="str">
        <f t="shared" si="222"/>
        <v>296---18</v>
      </c>
      <c r="C14217" t="s">
        <v>4265</v>
      </c>
      <c r="D14217" t="s">
        <v>1244</v>
      </c>
      <c r="E14217">
        <v>18</v>
      </c>
    </row>
    <row r="14218" spans="1:5" ht="13.5" customHeight="1">
      <c r="A14218">
        <v>296</v>
      </c>
      <c r="B14218" t="str">
        <f t="shared" si="222"/>
        <v>296---19</v>
      </c>
      <c r="C14218" t="s">
        <v>4248</v>
      </c>
      <c r="D14218" t="s">
        <v>780</v>
      </c>
      <c r="E14218">
        <v>19</v>
      </c>
    </row>
    <row r="14219" spans="1:5" ht="13.5" customHeight="1">
      <c r="A14219">
        <v>296</v>
      </c>
      <c r="B14219" t="str">
        <f t="shared" si="222"/>
        <v>296---20</v>
      </c>
      <c r="C14219" t="s">
        <v>4257</v>
      </c>
      <c r="D14219" t="s">
        <v>1350</v>
      </c>
      <c r="E14219">
        <v>20</v>
      </c>
    </row>
    <row r="14220" spans="1:5" ht="13.5" customHeight="1">
      <c r="A14220">
        <v>296</v>
      </c>
      <c r="B14220" t="str">
        <f t="shared" si="222"/>
        <v>296---21</v>
      </c>
      <c r="C14220" t="s">
        <v>5911</v>
      </c>
      <c r="D14220" t="s">
        <v>723</v>
      </c>
      <c r="E14220">
        <v>21</v>
      </c>
    </row>
    <row r="14221" spans="1:5" ht="13.5" customHeight="1">
      <c r="A14221">
        <v>296</v>
      </c>
      <c r="B14221" t="str">
        <f t="shared" si="222"/>
        <v>296---22</v>
      </c>
      <c r="C14221" t="s">
        <v>5911</v>
      </c>
      <c r="D14221" t="s">
        <v>1300</v>
      </c>
      <c r="E14221">
        <v>22</v>
      </c>
    </row>
    <row r="14222" spans="1:5" ht="13.5" customHeight="1">
      <c r="A14222">
        <v>296</v>
      </c>
      <c r="B14222" t="str">
        <f t="shared" si="222"/>
        <v>296---23</v>
      </c>
      <c r="C14222" t="s">
        <v>883</v>
      </c>
      <c r="D14222" t="s">
        <v>959</v>
      </c>
      <c r="E14222">
        <v>23</v>
      </c>
    </row>
    <row r="14223" spans="1:5" ht="13.5" customHeight="1">
      <c r="A14223">
        <v>296</v>
      </c>
      <c r="B14223" t="str">
        <f t="shared" si="222"/>
        <v>296---24</v>
      </c>
      <c r="C14223" t="s">
        <v>735</v>
      </c>
      <c r="D14223" t="s">
        <v>744</v>
      </c>
      <c r="E14223">
        <v>24</v>
      </c>
    </row>
    <row r="14224" spans="1:5" ht="13.5" customHeight="1">
      <c r="A14224">
        <v>296</v>
      </c>
      <c r="B14224" t="str">
        <f t="shared" si="222"/>
        <v>296---25</v>
      </c>
      <c r="C14224" t="s">
        <v>737</v>
      </c>
      <c r="D14224" t="s">
        <v>996</v>
      </c>
      <c r="E14224">
        <v>25</v>
      </c>
    </row>
    <row r="14225" spans="1:5" ht="13.5" customHeight="1">
      <c r="A14225">
        <v>296</v>
      </c>
      <c r="B14225" t="str">
        <f t="shared" si="222"/>
        <v>296---26</v>
      </c>
      <c r="C14225" t="s">
        <v>858</v>
      </c>
      <c r="D14225" t="s">
        <v>740</v>
      </c>
      <c r="E14225">
        <v>26</v>
      </c>
    </row>
    <row r="14226" spans="1:5" ht="13.5" customHeight="1">
      <c r="A14226">
        <v>296</v>
      </c>
      <c r="B14226" t="str">
        <f t="shared" si="222"/>
        <v>296---27</v>
      </c>
      <c r="C14226" t="s">
        <v>743</v>
      </c>
      <c r="D14226" t="s">
        <v>754</v>
      </c>
      <c r="E14226">
        <v>27</v>
      </c>
    </row>
    <row r="14227" spans="1:5" ht="13.5" customHeight="1">
      <c r="A14227">
        <v>296</v>
      </c>
      <c r="B14227" t="str">
        <f t="shared" si="222"/>
        <v>296---28</v>
      </c>
      <c r="C14227" t="s">
        <v>987</v>
      </c>
      <c r="D14227" t="s">
        <v>1263</v>
      </c>
      <c r="E14227">
        <v>28</v>
      </c>
    </row>
    <row r="14228" spans="1:5" ht="13.5" customHeight="1">
      <c r="A14228">
        <v>296</v>
      </c>
      <c r="B14228" t="str">
        <f t="shared" si="222"/>
        <v>296---29</v>
      </c>
      <c r="C14228" t="s">
        <v>989</v>
      </c>
      <c r="D14228" t="s">
        <v>738</v>
      </c>
      <c r="E14228">
        <v>29</v>
      </c>
    </row>
    <row r="14229" spans="1:5" ht="13.5" customHeight="1">
      <c r="A14229">
        <v>296</v>
      </c>
      <c r="B14229" t="str">
        <f t="shared" si="222"/>
        <v>296---30</v>
      </c>
      <c r="C14229" t="s">
        <v>1094</v>
      </c>
      <c r="D14229" t="s">
        <v>790</v>
      </c>
      <c r="E14229">
        <v>30</v>
      </c>
    </row>
    <row r="14230" spans="1:5" ht="13.5" customHeight="1">
      <c r="A14230">
        <v>296</v>
      </c>
      <c r="B14230" t="str">
        <f t="shared" si="222"/>
        <v>296---31</v>
      </c>
      <c r="C14230" t="s">
        <v>819</v>
      </c>
      <c r="D14230" t="s">
        <v>756</v>
      </c>
      <c r="E14230">
        <v>31</v>
      </c>
    </row>
    <row r="14231" spans="1:5" ht="13.5" customHeight="1">
      <c r="A14231">
        <v>296</v>
      </c>
      <c r="B14231" t="str">
        <f t="shared" si="222"/>
        <v>296---32</v>
      </c>
      <c r="C14231" t="s">
        <v>1074</v>
      </c>
      <c r="D14231" t="s">
        <v>880</v>
      </c>
      <c r="E14231">
        <v>32</v>
      </c>
    </row>
    <row r="14232" spans="1:5" ht="13.5" customHeight="1">
      <c r="A14232">
        <v>296</v>
      </c>
      <c r="B14232" t="str">
        <f t="shared" si="222"/>
        <v>296---33</v>
      </c>
      <c r="C14232" t="s">
        <v>1019</v>
      </c>
      <c r="D14232" t="s">
        <v>734</v>
      </c>
      <c r="E14232">
        <v>33</v>
      </c>
    </row>
    <row r="14233" spans="1:5" ht="13.5" customHeight="1">
      <c r="A14233">
        <v>296</v>
      </c>
      <c r="B14233" t="str">
        <f t="shared" si="222"/>
        <v>296---34</v>
      </c>
      <c r="C14233" t="s">
        <v>824</v>
      </c>
      <c r="D14233" t="s">
        <v>752</v>
      </c>
      <c r="E14233">
        <v>34</v>
      </c>
    </row>
    <row r="14234" spans="1:5" ht="13.5" customHeight="1">
      <c r="A14234">
        <v>296</v>
      </c>
      <c r="B14234" t="str">
        <f t="shared" si="222"/>
        <v>296---35</v>
      </c>
      <c r="C14234" t="s">
        <v>1005</v>
      </c>
      <c r="D14234" t="s">
        <v>1105</v>
      </c>
      <c r="E14234">
        <v>35</v>
      </c>
    </row>
    <row r="14235" spans="1:5" ht="13.5" customHeight="1">
      <c r="A14235">
        <v>296</v>
      </c>
      <c r="B14235" t="str">
        <f t="shared" si="222"/>
        <v>296---36</v>
      </c>
      <c r="C14235" t="s">
        <v>940</v>
      </c>
      <c r="D14235" t="s">
        <v>1239</v>
      </c>
      <c r="E14235">
        <v>36</v>
      </c>
    </row>
    <row r="14236" spans="1:5" ht="13.5" customHeight="1">
      <c r="A14236">
        <v>296</v>
      </c>
      <c r="B14236" t="str">
        <f t="shared" si="222"/>
        <v>296---37</v>
      </c>
      <c r="C14236" t="s">
        <v>830</v>
      </c>
      <c r="D14236" t="s">
        <v>1240</v>
      </c>
      <c r="E14236">
        <v>37</v>
      </c>
    </row>
    <row r="14237" spans="1:5" ht="13.5" customHeight="1">
      <c r="A14237">
        <v>296</v>
      </c>
      <c r="B14237" t="str">
        <f t="shared" si="222"/>
        <v>296---38</v>
      </c>
      <c r="C14237" t="s">
        <v>862</v>
      </c>
      <c r="D14237" t="s">
        <v>1261</v>
      </c>
      <c r="E14237">
        <v>38</v>
      </c>
    </row>
    <row r="14238" spans="1:5" ht="13.5" customHeight="1">
      <c r="A14238">
        <v>296</v>
      </c>
      <c r="B14238" t="str">
        <f t="shared" si="222"/>
        <v>296---39</v>
      </c>
      <c r="C14238" t="s">
        <v>864</v>
      </c>
      <c r="D14238" t="s">
        <v>957</v>
      </c>
      <c r="E14238">
        <v>39</v>
      </c>
    </row>
    <row r="14239" spans="1:5" ht="13.5" customHeight="1">
      <c r="A14239">
        <v>296</v>
      </c>
      <c r="B14239" t="str">
        <f t="shared" si="222"/>
        <v>296---40</v>
      </c>
      <c r="C14239" t="s">
        <v>1009</v>
      </c>
      <c r="D14239" t="s">
        <v>1340</v>
      </c>
      <c r="E14239">
        <v>40</v>
      </c>
    </row>
    <row r="14240" spans="1:5" ht="13.5" customHeight="1">
      <c r="A14240">
        <v>296</v>
      </c>
      <c r="B14240" t="str">
        <f t="shared" si="222"/>
        <v>296---41</v>
      </c>
      <c r="C14240" t="s">
        <v>868</v>
      </c>
      <c r="D14240" t="s">
        <v>758</v>
      </c>
      <c r="E14240">
        <v>41</v>
      </c>
    </row>
    <row r="14241" spans="1:5" ht="13.5" customHeight="1">
      <c r="A14241">
        <v>296</v>
      </c>
      <c r="B14241" t="str">
        <f t="shared" si="222"/>
        <v>296---42</v>
      </c>
      <c r="C14241" t="s">
        <v>771</v>
      </c>
      <c r="D14241" t="s">
        <v>791</v>
      </c>
      <c r="E14241">
        <v>42</v>
      </c>
    </row>
    <row r="14242" spans="1:5" ht="13.5" customHeight="1">
      <c r="A14242">
        <v>296</v>
      </c>
      <c r="B14242" t="str">
        <f t="shared" si="222"/>
        <v>296---43</v>
      </c>
      <c r="C14242" t="s">
        <v>5915</v>
      </c>
      <c r="D14242" t="s">
        <v>772</v>
      </c>
      <c r="E14242">
        <v>43</v>
      </c>
    </row>
    <row r="14243" spans="1:5" ht="13.5" customHeight="1">
      <c r="A14243">
        <v>296</v>
      </c>
      <c r="B14243" t="str">
        <f t="shared" si="222"/>
        <v>296---44</v>
      </c>
      <c r="C14243" t="s">
        <v>6011</v>
      </c>
      <c r="D14243" t="s">
        <v>1285</v>
      </c>
      <c r="E14243">
        <v>44</v>
      </c>
    </row>
    <row r="14244" spans="1:5" ht="13.5" customHeight="1">
      <c r="A14244">
        <v>296</v>
      </c>
      <c r="B14244" t="str">
        <f t="shared" si="222"/>
        <v>296---45</v>
      </c>
      <c r="C14244" t="s">
        <v>5917</v>
      </c>
      <c r="D14244" t="s">
        <v>789</v>
      </c>
      <c r="E14244">
        <v>45</v>
      </c>
    </row>
    <row r="14245" spans="1:5" ht="13.5" customHeight="1">
      <c r="A14245">
        <v>296</v>
      </c>
      <c r="B14245" t="str">
        <f t="shared" si="222"/>
        <v>296---46</v>
      </c>
      <c r="C14245" t="s">
        <v>5918</v>
      </c>
      <c r="D14245" t="s">
        <v>770</v>
      </c>
      <c r="E14245">
        <v>46</v>
      </c>
    </row>
    <row r="14246" spans="1:5" ht="13.5" customHeight="1">
      <c r="A14246">
        <v>296</v>
      </c>
      <c r="B14246" t="str">
        <f t="shared" si="222"/>
        <v>296---47</v>
      </c>
      <c r="C14246" t="s">
        <v>5972</v>
      </c>
      <c r="D14246" t="s">
        <v>979</v>
      </c>
      <c r="E14246">
        <v>47</v>
      </c>
    </row>
    <row r="14247" spans="1:5" ht="13.5" customHeight="1">
      <c r="A14247">
        <v>296</v>
      </c>
      <c r="B14247" t="str">
        <f t="shared" si="222"/>
        <v>296---48</v>
      </c>
      <c r="C14247" t="s">
        <v>5985</v>
      </c>
      <c r="D14247" t="s">
        <v>1159</v>
      </c>
      <c r="E14247">
        <v>48</v>
      </c>
    </row>
    <row r="14248" spans="1:5" ht="13.5" customHeight="1">
      <c r="A14248">
        <v>296</v>
      </c>
      <c r="B14248" t="str">
        <f t="shared" si="222"/>
        <v>296---49</v>
      </c>
      <c r="C14248" t="s">
        <v>6004</v>
      </c>
      <c r="D14248" t="s">
        <v>960</v>
      </c>
      <c r="E14248">
        <v>49</v>
      </c>
    </row>
    <row r="14249" spans="1:5" ht="13.5" customHeight="1">
      <c r="A14249">
        <v>296</v>
      </c>
      <c r="B14249" t="str">
        <f t="shared" si="222"/>
        <v>296---50</v>
      </c>
      <c r="C14249" t="s">
        <v>5919</v>
      </c>
      <c r="D14249" t="s">
        <v>725</v>
      </c>
      <c r="E14249">
        <v>50</v>
      </c>
    </row>
    <row r="14250" spans="1:5" ht="13.5" customHeight="1">
      <c r="A14250">
        <v>296</v>
      </c>
      <c r="B14250" t="str">
        <f t="shared" si="222"/>
        <v>296---51</v>
      </c>
      <c r="C14250" t="s">
        <v>5920</v>
      </c>
      <c r="D14250" t="s">
        <v>762</v>
      </c>
      <c r="E14250">
        <v>51</v>
      </c>
    </row>
    <row r="14251" spans="1:5" ht="13.5" customHeight="1">
      <c r="A14251">
        <v>296</v>
      </c>
      <c r="B14251" t="str">
        <f t="shared" si="222"/>
        <v>296---52</v>
      </c>
      <c r="C14251" t="s">
        <v>5921</v>
      </c>
      <c r="D14251" t="s">
        <v>786</v>
      </c>
      <c r="E14251">
        <v>52</v>
      </c>
    </row>
    <row r="14252" spans="1:5" ht="13.5" customHeight="1">
      <c r="A14252">
        <v>296</v>
      </c>
      <c r="B14252" t="str">
        <f t="shared" si="222"/>
        <v>296---53</v>
      </c>
      <c r="C14252" t="s">
        <v>5923</v>
      </c>
      <c r="D14252" t="s">
        <v>766</v>
      </c>
      <c r="E14252">
        <v>53</v>
      </c>
    </row>
    <row r="14253" spans="1:5" ht="13.5" customHeight="1">
      <c r="A14253">
        <v>296</v>
      </c>
      <c r="B14253" t="str">
        <f t="shared" si="222"/>
        <v>296---54</v>
      </c>
      <c r="C14253" t="s">
        <v>5996</v>
      </c>
      <c r="D14253" t="s">
        <v>1356</v>
      </c>
      <c r="E14253">
        <v>54</v>
      </c>
    </row>
    <row r="14254" spans="1:5" ht="13.5" customHeight="1">
      <c r="A14254">
        <v>86</v>
      </c>
      <c r="B14254" t="str">
        <f t="shared" si="222"/>
        <v>86---1</v>
      </c>
      <c r="C14254" t="s">
        <v>4216</v>
      </c>
      <c r="D14254" t="s">
        <v>1077</v>
      </c>
      <c r="E14254">
        <v>1</v>
      </c>
    </row>
    <row r="14255" spans="1:5" ht="13.5" customHeight="1">
      <c r="A14255">
        <v>86</v>
      </c>
      <c r="B14255" t="str">
        <f t="shared" si="222"/>
        <v>86---2</v>
      </c>
      <c r="C14255" t="s">
        <v>4216</v>
      </c>
      <c r="D14255" t="s">
        <v>971</v>
      </c>
      <c r="E14255">
        <v>2</v>
      </c>
    </row>
    <row r="14256" spans="1:5" ht="13.5" customHeight="1">
      <c r="A14256">
        <v>86</v>
      </c>
      <c r="B14256" t="str">
        <f t="shared" si="222"/>
        <v>86---3</v>
      </c>
      <c r="C14256" t="s">
        <v>4252</v>
      </c>
      <c r="D14256" t="s">
        <v>874</v>
      </c>
      <c r="E14256">
        <v>3</v>
      </c>
    </row>
    <row r="14257" spans="1:5" ht="13.5" customHeight="1">
      <c r="A14257">
        <v>86</v>
      </c>
      <c r="B14257" t="str">
        <f t="shared" si="222"/>
        <v>86---4</v>
      </c>
      <c r="C14257" t="s">
        <v>4269</v>
      </c>
      <c r="D14257" t="s">
        <v>914</v>
      </c>
      <c r="E14257">
        <v>4</v>
      </c>
    </row>
    <row r="14258" spans="1:5" ht="13.5" customHeight="1">
      <c r="A14258">
        <v>86</v>
      </c>
      <c r="B14258" t="str">
        <f t="shared" si="222"/>
        <v>86---5</v>
      </c>
      <c r="C14258" t="s">
        <v>4271</v>
      </c>
      <c r="D14258" t="s">
        <v>921</v>
      </c>
      <c r="E14258">
        <v>5</v>
      </c>
    </row>
    <row r="14259" spans="1:5" ht="13.5" customHeight="1">
      <c r="A14259">
        <v>86</v>
      </c>
      <c r="B14259" t="str">
        <f t="shared" si="222"/>
        <v>86---6</v>
      </c>
      <c r="C14259" t="s">
        <v>4239</v>
      </c>
      <c r="D14259" t="s">
        <v>902</v>
      </c>
      <c r="E14259">
        <v>6</v>
      </c>
    </row>
    <row r="14260" spans="1:5" ht="13.5" customHeight="1">
      <c r="A14260">
        <v>86</v>
      </c>
      <c r="B14260" t="str">
        <f t="shared" si="222"/>
        <v>86---7</v>
      </c>
      <c r="C14260" t="s">
        <v>4228</v>
      </c>
      <c r="D14260" t="s">
        <v>812</v>
      </c>
      <c r="E14260">
        <v>7</v>
      </c>
    </row>
    <row r="14261" spans="1:5" ht="13.5" customHeight="1">
      <c r="A14261">
        <v>86</v>
      </c>
      <c r="B14261" t="str">
        <f t="shared" si="222"/>
        <v>86---8</v>
      </c>
      <c r="C14261" t="s">
        <v>4268</v>
      </c>
      <c r="D14261" t="s">
        <v>837</v>
      </c>
      <c r="E14261">
        <v>8</v>
      </c>
    </row>
    <row r="14262" spans="1:5" ht="13.5" customHeight="1">
      <c r="A14262">
        <v>86</v>
      </c>
      <c r="B14262" t="str">
        <f t="shared" si="222"/>
        <v>86---9</v>
      </c>
      <c r="C14262" t="s">
        <v>4230</v>
      </c>
      <c r="D14262" t="s">
        <v>1249</v>
      </c>
      <c r="E14262">
        <v>9</v>
      </c>
    </row>
    <row r="14263" spans="1:5" ht="13.5" customHeight="1">
      <c r="A14263">
        <v>86</v>
      </c>
      <c r="B14263" t="str">
        <f t="shared" si="222"/>
        <v>86---10</v>
      </c>
      <c r="C14263" t="s">
        <v>4244</v>
      </c>
      <c r="D14263" t="s">
        <v>1250</v>
      </c>
      <c r="E14263">
        <v>10</v>
      </c>
    </row>
    <row r="14264" spans="1:5" ht="13.5" customHeight="1">
      <c r="A14264">
        <v>86</v>
      </c>
      <c r="B14264" t="str">
        <f t="shared" si="222"/>
        <v>86---11</v>
      </c>
      <c r="C14264" t="s">
        <v>4231</v>
      </c>
      <c r="D14264" t="s">
        <v>968</v>
      </c>
      <c r="E14264">
        <v>11</v>
      </c>
    </row>
    <row r="14265" spans="1:5" ht="13.5" customHeight="1">
      <c r="A14265">
        <v>86</v>
      </c>
      <c r="B14265" t="str">
        <f t="shared" si="222"/>
        <v>86---12</v>
      </c>
      <c r="C14265" t="s">
        <v>4254</v>
      </c>
      <c r="D14265" t="s">
        <v>1246</v>
      </c>
      <c r="E14265">
        <v>12</v>
      </c>
    </row>
    <row r="14266" spans="1:5" ht="13.5" customHeight="1">
      <c r="A14266">
        <v>86</v>
      </c>
      <c r="B14266" t="str">
        <f t="shared" si="222"/>
        <v>86---13</v>
      </c>
      <c r="C14266" t="s">
        <v>4233</v>
      </c>
      <c r="D14266" t="s">
        <v>1282</v>
      </c>
      <c r="E14266">
        <v>13</v>
      </c>
    </row>
    <row r="14267" spans="1:5" ht="13.5" customHeight="1">
      <c r="A14267">
        <v>86</v>
      </c>
      <c r="B14267" t="str">
        <f t="shared" si="222"/>
        <v>86---14</v>
      </c>
      <c r="C14267" t="s">
        <v>4272</v>
      </c>
      <c r="D14267" t="s">
        <v>1388</v>
      </c>
      <c r="E14267">
        <v>14</v>
      </c>
    </row>
    <row r="14268" spans="1:5" ht="13.5" customHeight="1">
      <c r="A14268">
        <v>86</v>
      </c>
      <c r="B14268" t="str">
        <f t="shared" si="222"/>
        <v>86---15</v>
      </c>
      <c r="C14268" t="s">
        <v>5911</v>
      </c>
      <c r="D14268" t="s">
        <v>1085</v>
      </c>
      <c r="E14268">
        <v>15</v>
      </c>
    </row>
    <row r="14269" spans="1:5" ht="13.5" customHeight="1">
      <c r="A14269">
        <v>86</v>
      </c>
      <c r="B14269" t="str">
        <f t="shared" si="222"/>
        <v>86---16</v>
      </c>
      <c r="C14269" t="s">
        <v>5911</v>
      </c>
      <c r="D14269" t="s">
        <v>850</v>
      </c>
      <c r="E14269">
        <v>16</v>
      </c>
    </row>
    <row r="14270" spans="1:5" ht="13.5" customHeight="1">
      <c r="A14270">
        <v>86</v>
      </c>
      <c r="B14270" t="str">
        <f t="shared" si="222"/>
        <v>86---17</v>
      </c>
      <c r="C14270" t="s">
        <v>5911</v>
      </c>
      <c r="D14270" t="s">
        <v>783</v>
      </c>
      <c r="E14270">
        <v>17</v>
      </c>
    </row>
    <row r="14271" spans="1:5" ht="13.5" customHeight="1">
      <c r="A14271">
        <v>86</v>
      </c>
      <c r="B14271" t="str">
        <f t="shared" si="222"/>
        <v>86---18</v>
      </c>
      <c r="C14271" t="s">
        <v>5911</v>
      </c>
      <c r="D14271" t="s">
        <v>1255</v>
      </c>
      <c r="E14271">
        <v>18</v>
      </c>
    </row>
    <row r="14272" spans="1:5" ht="13.5" customHeight="1">
      <c r="A14272">
        <v>86</v>
      </c>
      <c r="B14272" t="str">
        <f t="shared" si="222"/>
        <v>86---19</v>
      </c>
      <c r="C14272" t="s">
        <v>5911</v>
      </c>
      <c r="D14272" t="s">
        <v>1172</v>
      </c>
      <c r="E14272">
        <v>19</v>
      </c>
    </row>
    <row r="14273" spans="1:5" ht="13.5" customHeight="1">
      <c r="A14273">
        <v>86</v>
      </c>
      <c r="B14273" t="str">
        <f t="shared" si="222"/>
        <v>86---20</v>
      </c>
      <c r="C14273" t="s">
        <v>5911</v>
      </c>
      <c r="D14273" t="s">
        <v>1218</v>
      </c>
      <c r="E14273">
        <v>20</v>
      </c>
    </row>
    <row r="14274" spans="1:5" ht="13.5" customHeight="1">
      <c r="A14274">
        <v>86</v>
      </c>
      <c r="B14274" t="str">
        <f t="shared" si="222"/>
        <v>86---21</v>
      </c>
      <c r="C14274" t="s">
        <v>735</v>
      </c>
      <c r="D14274" t="s">
        <v>744</v>
      </c>
      <c r="E14274">
        <v>21</v>
      </c>
    </row>
    <row r="14275" spans="1:5" ht="13.5" customHeight="1">
      <c r="A14275">
        <v>86</v>
      </c>
      <c r="B14275" t="str">
        <f t="shared" ref="B14275:B14338" si="223">A14275&amp;"---"&amp;E14275</f>
        <v>86---22</v>
      </c>
      <c r="C14275" t="s">
        <v>797</v>
      </c>
      <c r="D14275" t="s">
        <v>1081</v>
      </c>
      <c r="E14275">
        <v>22</v>
      </c>
    </row>
    <row r="14276" spans="1:5" ht="13.5" customHeight="1">
      <c r="A14276">
        <v>86</v>
      </c>
      <c r="B14276" t="str">
        <f t="shared" si="223"/>
        <v>86---23</v>
      </c>
      <c r="C14276" t="s">
        <v>743</v>
      </c>
      <c r="D14276" t="s">
        <v>754</v>
      </c>
      <c r="E14276">
        <v>23</v>
      </c>
    </row>
    <row r="14277" spans="1:5" ht="13.5" customHeight="1">
      <c r="A14277">
        <v>86</v>
      </c>
      <c r="B14277" t="str">
        <f t="shared" si="223"/>
        <v>86---24</v>
      </c>
      <c r="C14277" t="s">
        <v>745</v>
      </c>
      <c r="D14277" t="s">
        <v>837</v>
      </c>
      <c r="E14277">
        <v>24</v>
      </c>
    </row>
    <row r="14278" spans="1:5" ht="13.5" customHeight="1">
      <c r="A14278">
        <v>86</v>
      </c>
      <c r="B14278" t="str">
        <f t="shared" si="223"/>
        <v>86---25</v>
      </c>
      <c r="C14278" t="s">
        <v>987</v>
      </c>
      <c r="D14278" t="s">
        <v>1263</v>
      </c>
      <c r="E14278">
        <v>25</v>
      </c>
    </row>
    <row r="14279" spans="1:5" ht="13.5" customHeight="1">
      <c r="A14279">
        <v>86</v>
      </c>
      <c r="B14279" t="str">
        <f t="shared" si="223"/>
        <v>86---26</v>
      </c>
      <c r="C14279" t="s">
        <v>989</v>
      </c>
      <c r="D14279" t="s">
        <v>738</v>
      </c>
      <c r="E14279">
        <v>26</v>
      </c>
    </row>
    <row r="14280" spans="1:5" ht="13.5" customHeight="1">
      <c r="A14280">
        <v>86</v>
      </c>
      <c r="B14280" t="str">
        <f t="shared" si="223"/>
        <v>86---27</v>
      </c>
      <c r="C14280" t="s">
        <v>819</v>
      </c>
      <c r="D14280" t="s">
        <v>756</v>
      </c>
      <c r="E14280">
        <v>27</v>
      </c>
    </row>
    <row r="14281" spans="1:5" ht="13.5" customHeight="1">
      <c r="A14281">
        <v>86</v>
      </c>
      <c r="B14281" t="str">
        <f t="shared" si="223"/>
        <v>86---28</v>
      </c>
      <c r="C14281" t="s">
        <v>749</v>
      </c>
      <c r="D14281" t="s">
        <v>1082</v>
      </c>
      <c r="E14281">
        <v>28</v>
      </c>
    </row>
    <row r="14282" spans="1:5" ht="13.5" customHeight="1">
      <c r="A14282">
        <v>86</v>
      </c>
      <c r="B14282" t="str">
        <f t="shared" si="223"/>
        <v>86---29</v>
      </c>
      <c r="C14282" t="s">
        <v>824</v>
      </c>
      <c r="D14282" t="s">
        <v>752</v>
      </c>
      <c r="E14282">
        <v>29</v>
      </c>
    </row>
    <row r="14283" spans="1:5" ht="13.5" customHeight="1">
      <c r="A14283">
        <v>86</v>
      </c>
      <c r="B14283" t="str">
        <f t="shared" si="223"/>
        <v>86---30</v>
      </c>
      <c r="C14283" t="s">
        <v>759</v>
      </c>
      <c r="D14283" t="s">
        <v>823</v>
      </c>
      <c r="E14283">
        <v>30</v>
      </c>
    </row>
    <row r="14284" spans="1:5" ht="13.5" customHeight="1">
      <c r="A14284">
        <v>86</v>
      </c>
      <c r="B14284" t="str">
        <f t="shared" si="223"/>
        <v>86---31</v>
      </c>
      <c r="C14284" t="s">
        <v>761</v>
      </c>
      <c r="D14284" t="s">
        <v>1080</v>
      </c>
      <c r="E14284">
        <v>31</v>
      </c>
    </row>
    <row r="14285" spans="1:5" ht="13.5" customHeight="1">
      <c r="A14285">
        <v>86</v>
      </c>
      <c r="B14285" t="str">
        <f t="shared" si="223"/>
        <v>86---32</v>
      </c>
      <c r="C14285" t="s">
        <v>965</v>
      </c>
      <c r="D14285" t="s">
        <v>1250</v>
      </c>
      <c r="E14285">
        <v>32</v>
      </c>
    </row>
    <row r="14286" spans="1:5" ht="13.5" customHeight="1">
      <c r="A14286">
        <v>86</v>
      </c>
      <c r="B14286" t="str">
        <f t="shared" si="223"/>
        <v>86---33</v>
      </c>
      <c r="C14286" t="s">
        <v>836</v>
      </c>
      <c r="D14286" t="s">
        <v>835</v>
      </c>
      <c r="E14286">
        <v>33</v>
      </c>
    </row>
    <row r="14287" spans="1:5" ht="13.5" customHeight="1">
      <c r="A14287">
        <v>86</v>
      </c>
      <c r="B14287" t="str">
        <f t="shared" si="223"/>
        <v>86---34</v>
      </c>
      <c r="C14287" t="s">
        <v>868</v>
      </c>
      <c r="D14287" t="s">
        <v>758</v>
      </c>
      <c r="E14287">
        <v>34</v>
      </c>
    </row>
    <row r="14288" spans="1:5" ht="13.5" customHeight="1">
      <c r="A14288">
        <v>86</v>
      </c>
      <c r="B14288" t="str">
        <f t="shared" si="223"/>
        <v>86---35</v>
      </c>
      <c r="C14288" t="s">
        <v>969</v>
      </c>
      <c r="D14288" t="s">
        <v>802</v>
      </c>
      <c r="E14288">
        <v>35</v>
      </c>
    </row>
    <row r="14289" spans="1:5" ht="13.5" customHeight="1">
      <c r="A14289">
        <v>86</v>
      </c>
      <c r="B14289" t="str">
        <f t="shared" si="223"/>
        <v>86---36</v>
      </c>
      <c r="C14289" t="s">
        <v>5912</v>
      </c>
      <c r="D14289" t="s">
        <v>764</v>
      </c>
      <c r="E14289">
        <v>36</v>
      </c>
    </row>
    <row r="14290" spans="1:5" ht="13.5" customHeight="1">
      <c r="A14290">
        <v>86</v>
      </c>
      <c r="B14290" t="str">
        <f t="shared" si="223"/>
        <v>86---37</v>
      </c>
      <c r="C14290" t="s">
        <v>5925</v>
      </c>
      <c r="D14290" t="s">
        <v>798</v>
      </c>
      <c r="E14290">
        <v>37</v>
      </c>
    </row>
    <row r="14291" spans="1:5" ht="13.5" customHeight="1">
      <c r="A14291">
        <v>86</v>
      </c>
      <c r="B14291" t="str">
        <f t="shared" si="223"/>
        <v>86---38</v>
      </c>
      <c r="C14291" t="s">
        <v>5915</v>
      </c>
      <c r="D14291" t="s">
        <v>772</v>
      </c>
      <c r="E14291">
        <v>38</v>
      </c>
    </row>
    <row r="14292" spans="1:5" ht="13.5" customHeight="1">
      <c r="A14292">
        <v>86</v>
      </c>
      <c r="B14292" t="str">
        <f t="shared" si="223"/>
        <v>86---39</v>
      </c>
      <c r="C14292" t="s">
        <v>6011</v>
      </c>
      <c r="D14292" t="s">
        <v>1285</v>
      </c>
      <c r="E14292">
        <v>39</v>
      </c>
    </row>
    <row r="14293" spans="1:5" ht="13.5" customHeight="1">
      <c r="A14293">
        <v>86</v>
      </c>
      <c r="B14293" t="str">
        <f t="shared" si="223"/>
        <v>86---40</v>
      </c>
      <c r="C14293" t="s">
        <v>5917</v>
      </c>
      <c r="D14293" t="s">
        <v>789</v>
      </c>
      <c r="E14293">
        <v>40</v>
      </c>
    </row>
    <row r="14294" spans="1:5" ht="13.5" customHeight="1">
      <c r="A14294">
        <v>86</v>
      </c>
      <c r="B14294" t="str">
        <f t="shared" si="223"/>
        <v>86---41</v>
      </c>
      <c r="C14294" t="s">
        <v>5918</v>
      </c>
      <c r="D14294" t="s">
        <v>770</v>
      </c>
      <c r="E14294">
        <v>41</v>
      </c>
    </row>
    <row r="14295" spans="1:5" ht="13.5" customHeight="1">
      <c r="A14295">
        <v>86</v>
      </c>
      <c r="B14295" t="str">
        <f t="shared" si="223"/>
        <v>86---42</v>
      </c>
      <c r="C14295" t="s">
        <v>5951</v>
      </c>
      <c r="D14295" t="s">
        <v>879</v>
      </c>
      <c r="E14295">
        <v>42</v>
      </c>
    </row>
    <row r="14296" spans="1:5" ht="13.5" customHeight="1">
      <c r="A14296">
        <v>86</v>
      </c>
      <c r="B14296" t="str">
        <f t="shared" si="223"/>
        <v>86---43</v>
      </c>
      <c r="C14296" t="s">
        <v>6004</v>
      </c>
      <c r="D14296" t="s">
        <v>960</v>
      </c>
      <c r="E14296">
        <v>43</v>
      </c>
    </row>
    <row r="14297" spans="1:5" ht="13.5" customHeight="1">
      <c r="A14297">
        <v>86</v>
      </c>
      <c r="B14297" t="str">
        <f t="shared" si="223"/>
        <v>86---44</v>
      </c>
      <c r="C14297" t="s">
        <v>6013</v>
      </c>
      <c r="D14297" t="s">
        <v>968</v>
      </c>
      <c r="E14297">
        <v>44</v>
      </c>
    </row>
    <row r="14298" spans="1:5" ht="13.5" customHeight="1">
      <c r="A14298">
        <v>86</v>
      </c>
      <c r="B14298" t="str">
        <f t="shared" si="223"/>
        <v>86---45</v>
      </c>
      <c r="C14298" t="s">
        <v>5992</v>
      </c>
      <c r="D14298" t="s">
        <v>1101</v>
      </c>
      <c r="E14298">
        <v>45</v>
      </c>
    </row>
    <row r="14299" spans="1:5" ht="13.5" customHeight="1">
      <c r="A14299">
        <v>86</v>
      </c>
      <c r="B14299" t="str">
        <f t="shared" si="223"/>
        <v>86---46</v>
      </c>
      <c r="C14299" t="s">
        <v>5987</v>
      </c>
      <c r="D14299" t="s">
        <v>1249</v>
      </c>
      <c r="E14299">
        <v>46</v>
      </c>
    </row>
    <row r="14300" spans="1:5" ht="13.5" customHeight="1">
      <c r="A14300">
        <v>87</v>
      </c>
      <c r="B14300" t="str">
        <f t="shared" si="223"/>
        <v>87---1</v>
      </c>
      <c r="C14300" t="s">
        <v>4216</v>
      </c>
      <c r="D14300" t="s">
        <v>1077</v>
      </c>
      <c r="E14300">
        <v>1</v>
      </c>
    </row>
    <row r="14301" spans="1:5" ht="13.5" customHeight="1">
      <c r="A14301">
        <v>87</v>
      </c>
      <c r="B14301" t="str">
        <f t="shared" si="223"/>
        <v>87---2</v>
      </c>
      <c r="C14301" t="s">
        <v>4216</v>
      </c>
      <c r="D14301" t="s">
        <v>971</v>
      </c>
      <c r="E14301">
        <v>2</v>
      </c>
    </row>
    <row r="14302" spans="1:5" ht="13.5" customHeight="1">
      <c r="A14302">
        <v>87</v>
      </c>
      <c r="B14302" t="str">
        <f t="shared" si="223"/>
        <v>87---3</v>
      </c>
      <c r="C14302" t="s">
        <v>4216</v>
      </c>
      <c r="D14302" t="s">
        <v>874</v>
      </c>
      <c r="E14302">
        <v>3</v>
      </c>
    </row>
    <row r="14303" spans="1:5" ht="13.5" customHeight="1">
      <c r="A14303">
        <v>87</v>
      </c>
      <c r="B14303" t="str">
        <f t="shared" si="223"/>
        <v>87---4</v>
      </c>
      <c r="C14303" t="s">
        <v>4216</v>
      </c>
      <c r="D14303" t="s">
        <v>914</v>
      </c>
      <c r="E14303">
        <v>4</v>
      </c>
    </row>
    <row r="14304" spans="1:5" ht="13.5" customHeight="1">
      <c r="A14304">
        <v>87</v>
      </c>
      <c r="B14304" t="str">
        <f t="shared" si="223"/>
        <v>87---5</v>
      </c>
      <c r="C14304" t="s">
        <v>4271</v>
      </c>
      <c r="D14304" t="s">
        <v>921</v>
      </c>
      <c r="E14304">
        <v>5</v>
      </c>
    </row>
    <row r="14305" spans="1:5" ht="13.5" customHeight="1">
      <c r="A14305">
        <v>87</v>
      </c>
      <c r="B14305" t="str">
        <f t="shared" si="223"/>
        <v>87---6</v>
      </c>
      <c r="C14305" t="s">
        <v>4239</v>
      </c>
      <c r="D14305" t="s">
        <v>902</v>
      </c>
      <c r="E14305">
        <v>6</v>
      </c>
    </row>
    <row r="14306" spans="1:5" ht="13.5" customHeight="1">
      <c r="A14306">
        <v>87</v>
      </c>
      <c r="B14306" t="str">
        <f t="shared" si="223"/>
        <v>87---7</v>
      </c>
      <c r="C14306" t="s">
        <v>4228</v>
      </c>
      <c r="D14306" t="s">
        <v>812</v>
      </c>
      <c r="E14306">
        <v>7</v>
      </c>
    </row>
    <row r="14307" spans="1:5" ht="13.5" customHeight="1">
      <c r="A14307">
        <v>87</v>
      </c>
      <c r="B14307" t="str">
        <f t="shared" si="223"/>
        <v>87---8</v>
      </c>
      <c r="C14307" t="s">
        <v>4268</v>
      </c>
      <c r="D14307" t="s">
        <v>837</v>
      </c>
      <c r="E14307">
        <v>8</v>
      </c>
    </row>
    <row r="14308" spans="1:5" ht="13.5" customHeight="1">
      <c r="A14308">
        <v>87</v>
      </c>
      <c r="B14308" t="str">
        <f t="shared" si="223"/>
        <v>87---9</v>
      </c>
      <c r="C14308" t="s">
        <v>4230</v>
      </c>
      <c r="D14308" t="s">
        <v>1249</v>
      </c>
      <c r="E14308">
        <v>9</v>
      </c>
    </row>
    <row r="14309" spans="1:5" ht="13.5" customHeight="1">
      <c r="A14309">
        <v>87</v>
      </c>
      <c r="B14309" t="str">
        <f t="shared" si="223"/>
        <v>87---10</v>
      </c>
      <c r="C14309" t="s">
        <v>4244</v>
      </c>
      <c r="D14309" t="s">
        <v>1250</v>
      </c>
      <c r="E14309">
        <v>10</v>
      </c>
    </row>
    <row r="14310" spans="1:5" ht="13.5" customHeight="1">
      <c r="A14310">
        <v>87</v>
      </c>
      <c r="B14310" t="str">
        <f t="shared" si="223"/>
        <v>87---11</v>
      </c>
      <c r="C14310" t="s">
        <v>4262</v>
      </c>
      <c r="D14310" t="s">
        <v>968</v>
      </c>
      <c r="E14310">
        <v>11</v>
      </c>
    </row>
    <row r="14311" spans="1:5" ht="13.5" customHeight="1">
      <c r="A14311">
        <v>87</v>
      </c>
      <c r="B14311" t="str">
        <f t="shared" si="223"/>
        <v>87---12</v>
      </c>
      <c r="C14311" t="s">
        <v>4233</v>
      </c>
      <c r="D14311" t="s">
        <v>1246</v>
      </c>
      <c r="E14311">
        <v>12</v>
      </c>
    </row>
    <row r="14312" spans="1:5" ht="13.5" customHeight="1">
      <c r="A14312">
        <v>87</v>
      </c>
      <c r="B14312" t="str">
        <f t="shared" si="223"/>
        <v>87---13</v>
      </c>
      <c r="C14312" t="s">
        <v>4236</v>
      </c>
      <c r="D14312" t="s">
        <v>1282</v>
      </c>
      <c r="E14312">
        <v>13</v>
      </c>
    </row>
    <row r="14313" spans="1:5" ht="13.5" customHeight="1">
      <c r="A14313">
        <v>87</v>
      </c>
      <c r="B14313" t="str">
        <f t="shared" si="223"/>
        <v>87---14</v>
      </c>
      <c r="C14313" t="s">
        <v>4248</v>
      </c>
      <c r="D14313" t="s">
        <v>1388</v>
      </c>
      <c r="E14313">
        <v>14</v>
      </c>
    </row>
    <row r="14314" spans="1:5" ht="13.5" customHeight="1">
      <c r="A14314">
        <v>87</v>
      </c>
      <c r="B14314" t="str">
        <f t="shared" si="223"/>
        <v>87---15</v>
      </c>
      <c r="C14314" t="s">
        <v>1017</v>
      </c>
      <c r="D14314" t="s">
        <v>796</v>
      </c>
      <c r="E14314">
        <v>15</v>
      </c>
    </row>
    <row r="14315" spans="1:5" ht="13.5" customHeight="1">
      <c r="A14315">
        <v>87</v>
      </c>
      <c r="B14315" t="str">
        <f t="shared" si="223"/>
        <v>87---16</v>
      </c>
      <c r="C14315" t="s">
        <v>731</v>
      </c>
      <c r="D14315" t="s">
        <v>800</v>
      </c>
      <c r="E14315">
        <v>16</v>
      </c>
    </row>
    <row r="14316" spans="1:5" ht="13.5" customHeight="1">
      <c r="A14316">
        <v>87</v>
      </c>
      <c r="B14316" t="str">
        <f t="shared" si="223"/>
        <v>87---17</v>
      </c>
      <c r="C14316" t="s">
        <v>735</v>
      </c>
      <c r="D14316" t="s">
        <v>744</v>
      </c>
      <c r="E14316">
        <v>17</v>
      </c>
    </row>
    <row r="14317" spans="1:5" ht="13.5" customHeight="1">
      <c r="A14317">
        <v>87</v>
      </c>
      <c r="B14317" t="str">
        <f t="shared" si="223"/>
        <v>87---18</v>
      </c>
      <c r="C14317" t="s">
        <v>985</v>
      </c>
      <c r="D14317" t="s">
        <v>1449</v>
      </c>
      <c r="E14317">
        <v>18</v>
      </c>
    </row>
    <row r="14318" spans="1:5" ht="13.5" customHeight="1">
      <c r="A14318">
        <v>87</v>
      </c>
      <c r="B14318" t="str">
        <f t="shared" si="223"/>
        <v>87---19</v>
      </c>
      <c r="C14318" t="s">
        <v>797</v>
      </c>
      <c r="D14318" t="s">
        <v>1081</v>
      </c>
      <c r="E14318">
        <v>19</v>
      </c>
    </row>
    <row r="14319" spans="1:5" ht="13.5" customHeight="1">
      <c r="A14319">
        <v>87</v>
      </c>
      <c r="B14319" t="str">
        <f t="shared" si="223"/>
        <v>87---20</v>
      </c>
      <c r="C14319" t="s">
        <v>743</v>
      </c>
      <c r="D14319" t="s">
        <v>754</v>
      </c>
      <c r="E14319">
        <v>20</v>
      </c>
    </row>
    <row r="14320" spans="1:5" ht="13.5" customHeight="1">
      <c r="A14320">
        <v>87</v>
      </c>
      <c r="B14320" t="str">
        <f t="shared" si="223"/>
        <v>87---21</v>
      </c>
      <c r="C14320" t="s">
        <v>745</v>
      </c>
      <c r="D14320" t="s">
        <v>837</v>
      </c>
      <c r="E14320">
        <v>21</v>
      </c>
    </row>
    <row r="14321" spans="1:5" ht="13.5" customHeight="1">
      <c r="A14321">
        <v>87</v>
      </c>
      <c r="B14321" t="str">
        <f t="shared" si="223"/>
        <v>87---22</v>
      </c>
      <c r="C14321" t="s">
        <v>987</v>
      </c>
      <c r="D14321" t="s">
        <v>1263</v>
      </c>
      <c r="E14321">
        <v>22</v>
      </c>
    </row>
    <row r="14322" spans="1:5" ht="13.5" customHeight="1">
      <c r="A14322">
        <v>87</v>
      </c>
      <c r="B14322" t="str">
        <f t="shared" si="223"/>
        <v>87---23</v>
      </c>
      <c r="C14322" t="s">
        <v>989</v>
      </c>
      <c r="D14322" t="s">
        <v>738</v>
      </c>
      <c r="E14322">
        <v>23</v>
      </c>
    </row>
    <row r="14323" spans="1:5" ht="13.5" customHeight="1">
      <c r="A14323">
        <v>87</v>
      </c>
      <c r="B14323" t="str">
        <f t="shared" si="223"/>
        <v>87---24</v>
      </c>
      <c r="C14323" t="s">
        <v>819</v>
      </c>
      <c r="D14323" t="s">
        <v>756</v>
      </c>
      <c r="E14323">
        <v>24</v>
      </c>
    </row>
    <row r="14324" spans="1:5" ht="13.5" customHeight="1">
      <c r="A14324">
        <v>87</v>
      </c>
      <c r="B14324" t="str">
        <f t="shared" si="223"/>
        <v>87---25</v>
      </c>
      <c r="C14324" t="s">
        <v>749</v>
      </c>
      <c r="D14324" t="s">
        <v>1082</v>
      </c>
      <c r="E14324">
        <v>25</v>
      </c>
    </row>
    <row r="14325" spans="1:5" ht="13.5" customHeight="1">
      <c r="A14325">
        <v>87</v>
      </c>
      <c r="B14325" t="str">
        <f t="shared" si="223"/>
        <v>87---26</v>
      </c>
      <c r="C14325" t="s">
        <v>824</v>
      </c>
      <c r="D14325" t="s">
        <v>752</v>
      </c>
      <c r="E14325">
        <v>26</v>
      </c>
    </row>
    <row r="14326" spans="1:5" ht="13.5" customHeight="1">
      <c r="A14326">
        <v>87</v>
      </c>
      <c r="B14326" t="str">
        <f t="shared" si="223"/>
        <v>87---27</v>
      </c>
      <c r="C14326" t="s">
        <v>759</v>
      </c>
      <c r="D14326" t="s">
        <v>823</v>
      </c>
      <c r="E14326">
        <v>27</v>
      </c>
    </row>
    <row r="14327" spans="1:5" ht="13.5" customHeight="1">
      <c r="A14327">
        <v>87</v>
      </c>
      <c r="B14327" t="str">
        <f t="shared" si="223"/>
        <v>87---28</v>
      </c>
      <c r="C14327" t="s">
        <v>761</v>
      </c>
      <c r="D14327" t="s">
        <v>1080</v>
      </c>
      <c r="E14327">
        <v>28</v>
      </c>
    </row>
    <row r="14328" spans="1:5" ht="13.5" customHeight="1">
      <c r="A14328">
        <v>87</v>
      </c>
      <c r="B14328" t="str">
        <f t="shared" si="223"/>
        <v>87---29</v>
      </c>
      <c r="C14328" t="s">
        <v>965</v>
      </c>
      <c r="D14328" t="s">
        <v>1250</v>
      </c>
      <c r="E14328">
        <v>29</v>
      </c>
    </row>
    <row r="14329" spans="1:5" ht="13.5" customHeight="1">
      <c r="A14329">
        <v>87</v>
      </c>
      <c r="B14329" t="str">
        <f t="shared" si="223"/>
        <v>87---30</v>
      </c>
      <c r="C14329" t="s">
        <v>836</v>
      </c>
      <c r="D14329" t="s">
        <v>835</v>
      </c>
      <c r="E14329">
        <v>30</v>
      </c>
    </row>
    <row r="14330" spans="1:5" ht="13.5" customHeight="1">
      <c r="A14330">
        <v>87</v>
      </c>
      <c r="B14330" t="str">
        <f t="shared" si="223"/>
        <v>87---31</v>
      </c>
      <c r="C14330" t="s">
        <v>868</v>
      </c>
      <c r="D14330" t="s">
        <v>758</v>
      </c>
      <c r="E14330">
        <v>31</v>
      </c>
    </row>
    <row r="14331" spans="1:5" ht="13.5" customHeight="1">
      <c r="A14331">
        <v>87</v>
      </c>
      <c r="B14331" t="str">
        <f t="shared" si="223"/>
        <v>87---32</v>
      </c>
      <c r="C14331" t="s">
        <v>969</v>
      </c>
      <c r="D14331" t="s">
        <v>802</v>
      </c>
      <c r="E14331">
        <v>32</v>
      </c>
    </row>
    <row r="14332" spans="1:5" ht="13.5" customHeight="1">
      <c r="A14332">
        <v>87</v>
      </c>
      <c r="B14332" t="str">
        <f t="shared" si="223"/>
        <v>87---33</v>
      </c>
      <c r="C14332" t="s">
        <v>896</v>
      </c>
      <c r="D14332" t="s">
        <v>1202</v>
      </c>
      <c r="E14332">
        <v>33</v>
      </c>
    </row>
    <row r="14333" spans="1:5" ht="13.5" customHeight="1">
      <c r="A14333">
        <v>87</v>
      </c>
      <c r="B14333" t="str">
        <f t="shared" si="223"/>
        <v>87---34</v>
      </c>
      <c r="C14333" t="s">
        <v>5912</v>
      </c>
      <c r="D14333" t="s">
        <v>764</v>
      </c>
      <c r="E14333">
        <v>34</v>
      </c>
    </row>
    <row r="14334" spans="1:5" ht="13.5" customHeight="1">
      <c r="A14334">
        <v>87</v>
      </c>
      <c r="B14334" t="str">
        <f t="shared" si="223"/>
        <v>87---35</v>
      </c>
      <c r="C14334" t="s">
        <v>5925</v>
      </c>
      <c r="D14334" t="s">
        <v>798</v>
      </c>
      <c r="E14334">
        <v>35</v>
      </c>
    </row>
    <row r="14335" spans="1:5" ht="13.5" customHeight="1">
      <c r="A14335">
        <v>87</v>
      </c>
      <c r="B14335" t="str">
        <f t="shared" si="223"/>
        <v>87---36</v>
      </c>
      <c r="C14335" t="s">
        <v>5915</v>
      </c>
      <c r="D14335" t="s">
        <v>772</v>
      </c>
      <c r="E14335">
        <v>36</v>
      </c>
    </row>
    <row r="14336" spans="1:5" ht="13.5" customHeight="1">
      <c r="A14336">
        <v>87</v>
      </c>
      <c r="B14336" t="str">
        <f t="shared" si="223"/>
        <v>87---37</v>
      </c>
      <c r="C14336" t="s">
        <v>6011</v>
      </c>
      <c r="D14336" t="s">
        <v>1285</v>
      </c>
      <c r="E14336">
        <v>37</v>
      </c>
    </row>
    <row r="14337" spans="1:5" ht="13.5" customHeight="1">
      <c r="A14337">
        <v>87</v>
      </c>
      <c r="B14337" t="str">
        <f t="shared" si="223"/>
        <v>87---38</v>
      </c>
      <c r="C14337" t="s">
        <v>5917</v>
      </c>
      <c r="D14337" t="s">
        <v>789</v>
      </c>
      <c r="E14337">
        <v>38</v>
      </c>
    </row>
    <row r="14338" spans="1:5" ht="13.5" customHeight="1">
      <c r="A14338">
        <v>87</v>
      </c>
      <c r="B14338" t="str">
        <f t="shared" si="223"/>
        <v>87---39</v>
      </c>
      <c r="C14338" t="s">
        <v>5918</v>
      </c>
      <c r="D14338" t="s">
        <v>770</v>
      </c>
      <c r="E14338">
        <v>39</v>
      </c>
    </row>
    <row r="14339" spans="1:5" ht="13.5" customHeight="1">
      <c r="A14339">
        <v>87</v>
      </c>
      <c r="B14339" t="str">
        <f t="shared" ref="B14339:B14402" si="224">A14339&amp;"---"&amp;E14339</f>
        <v>87---40</v>
      </c>
      <c r="C14339" t="s">
        <v>5951</v>
      </c>
      <c r="D14339" t="s">
        <v>879</v>
      </c>
      <c r="E14339">
        <v>40</v>
      </c>
    </row>
    <row r="14340" spans="1:5" ht="13.5" customHeight="1">
      <c r="A14340">
        <v>87</v>
      </c>
      <c r="B14340" t="str">
        <f t="shared" si="224"/>
        <v>87---41</v>
      </c>
      <c r="C14340" t="s">
        <v>6004</v>
      </c>
      <c r="D14340" t="s">
        <v>960</v>
      </c>
      <c r="E14340">
        <v>41</v>
      </c>
    </row>
    <row r="14341" spans="1:5" ht="13.5" customHeight="1">
      <c r="A14341">
        <v>87</v>
      </c>
      <c r="B14341" t="str">
        <f t="shared" si="224"/>
        <v>87---42</v>
      </c>
      <c r="C14341" t="s">
        <v>6013</v>
      </c>
      <c r="D14341" t="s">
        <v>968</v>
      </c>
      <c r="E14341">
        <v>42</v>
      </c>
    </row>
    <row r="14342" spans="1:5" ht="13.5" customHeight="1">
      <c r="A14342">
        <v>87</v>
      </c>
      <c r="B14342" t="str">
        <f t="shared" si="224"/>
        <v>87---43</v>
      </c>
      <c r="C14342" t="s">
        <v>5992</v>
      </c>
      <c r="D14342" t="s">
        <v>1101</v>
      </c>
      <c r="E14342">
        <v>43</v>
      </c>
    </row>
    <row r="14343" spans="1:5" ht="13.5" customHeight="1">
      <c r="A14343">
        <v>87</v>
      </c>
      <c r="B14343" t="str">
        <f t="shared" si="224"/>
        <v>87---44</v>
      </c>
      <c r="C14343" t="s">
        <v>5987</v>
      </c>
      <c r="D14343" t="s">
        <v>1249</v>
      </c>
      <c r="E14343">
        <v>44</v>
      </c>
    </row>
    <row r="14344" spans="1:5" ht="13.5" customHeight="1">
      <c r="A14344">
        <v>87</v>
      </c>
      <c r="B14344" t="str">
        <f t="shared" si="224"/>
        <v>87---45</v>
      </c>
      <c r="C14344" t="s">
        <v>6005</v>
      </c>
      <c r="D14344" t="s">
        <v>1237</v>
      </c>
      <c r="E14344">
        <v>45</v>
      </c>
    </row>
    <row r="14345" spans="1:5" ht="13.5" customHeight="1">
      <c r="A14345">
        <v>87</v>
      </c>
      <c r="B14345" t="str">
        <f t="shared" si="224"/>
        <v>87---46</v>
      </c>
      <c r="C14345" t="s">
        <v>5959</v>
      </c>
      <c r="D14345" t="s">
        <v>6222</v>
      </c>
      <c r="E14345">
        <v>46</v>
      </c>
    </row>
    <row r="14346" spans="1:5" ht="13.5" customHeight="1">
      <c r="A14346">
        <v>224</v>
      </c>
      <c r="B14346" t="str">
        <f t="shared" si="224"/>
        <v>224---1</v>
      </c>
      <c r="C14346" t="s">
        <v>4216</v>
      </c>
      <c r="D14346" t="s">
        <v>1198</v>
      </c>
      <c r="E14346">
        <v>1</v>
      </c>
    </row>
    <row r="14347" spans="1:5" ht="13.5" customHeight="1">
      <c r="A14347">
        <v>224</v>
      </c>
      <c r="B14347" t="str">
        <f t="shared" si="224"/>
        <v>224---2</v>
      </c>
      <c r="C14347" t="s">
        <v>4216</v>
      </c>
      <c r="D14347" t="s">
        <v>1021</v>
      </c>
      <c r="E14347">
        <v>2</v>
      </c>
    </row>
    <row r="14348" spans="1:5" ht="13.5" customHeight="1">
      <c r="A14348">
        <v>224</v>
      </c>
      <c r="B14348" t="str">
        <f t="shared" si="224"/>
        <v>224---3</v>
      </c>
      <c r="C14348" t="s">
        <v>4252</v>
      </c>
      <c r="D14348" t="s">
        <v>966</v>
      </c>
      <c r="E14348">
        <v>3</v>
      </c>
    </row>
    <row r="14349" spans="1:5" ht="13.5" customHeight="1">
      <c r="A14349">
        <v>224</v>
      </c>
      <c r="B14349" t="str">
        <f t="shared" si="224"/>
        <v>224---4</v>
      </c>
      <c r="C14349" t="s">
        <v>4269</v>
      </c>
      <c r="D14349" t="s">
        <v>1179</v>
      </c>
      <c r="E14349">
        <v>4</v>
      </c>
    </row>
    <row r="14350" spans="1:5" ht="13.5" customHeight="1">
      <c r="A14350">
        <v>224</v>
      </c>
      <c r="B14350" t="str">
        <f t="shared" si="224"/>
        <v>224---5</v>
      </c>
      <c r="C14350" t="s">
        <v>4271</v>
      </c>
      <c r="D14350" t="s">
        <v>971</v>
      </c>
      <c r="E14350">
        <v>5</v>
      </c>
    </row>
    <row r="14351" spans="1:5" ht="13.5" customHeight="1">
      <c r="A14351">
        <v>224</v>
      </c>
      <c r="B14351" t="str">
        <f t="shared" si="224"/>
        <v>224---6</v>
      </c>
      <c r="C14351" t="s">
        <v>4239</v>
      </c>
      <c r="D14351" t="s">
        <v>752</v>
      </c>
      <c r="E14351">
        <v>6</v>
      </c>
    </row>
    <row r="14352" spans="1:5" ht="13.5" customHeight="1">
      <c r="A14352">
        <v>224</v>
      </c>
      <c r="B14352" t="str">
        <f t="shared" si="224"/>
        <v>224---7</v>
      </c>
      <c r="C14352" t="s">
        <v>4228</v>
      </c>
      <c r="D14352" t="s">
        <v>738</v>
      </c>
      <c r="E14352">
        <v>7</v>
      </c>
    </row>
    <row r="14353" spans="1:5" ht="13.5" customHeight="1">
      <c r="A14353">
        <v>224</v>
      </c>
      <c r="B14353" t="str">
        <f t="shared" si="224"/>
        <v>224---8</v>
      </c>
      <c r="C14353" t="s">
        <v>4268</v>
      </c>
      <c r="D14353" t="s">
        <v>844</v>
      </c>
      <c r="E14353">
        <v>8</v>
      </c>
    </row>
    <row r="14354" spans="1:5" ht="13.5" customHeight="1">
      <c r="A14354">
        <v>224</v>
      </c>
      <c r="B14354" t="str">
        <f t="shared" si="224"/>
        <v>224---9</v>
      </c>
      <c r="C14354" t="s">
        <v>4230</v>
      </c>
      <c r="D14354" t="s">
        <v>809</v>
      </c>
      <c r="E14354">
        <v>9</v>
      </c>
    </row>
    <row r="14355" spans="1:5" ht="13.5" customHeight="1">
      <c r="A14355">
        <v>224</v>
      </c>
      <c r="B14355" t="str">
        <f t="shared" si="224"/>
        <v>224---10</v>
      </c>
      <c r="C14355" t="s">
        <v>4244</v>
      </c>
      <c r="D14355" t="s">
        <v>818</v>
      </c>
      <c r="E14355">
        <v>10</v>
      </c>
    </row>
    <row r="14356" spans="1:5" ht="13.5" customHeight="1">
      <c r="A14356">
        <v>224</v>
      </c>
      <c r="B14356" t="str">
        <f t="shared" si="224"/>
        <v>224---11</v>
      </c>
      <c r="C14356" t="s">
        <v>4231</v>
      </c>
      <c r="D14356" t="s">
        <v>768</v>
      </c>
      <c r="E14356">
        <v>11</v>
      </c>
    </row>
    <row r="14357" spans="1:5" ht="13.5" customHeight="1">
      <c r="A14357">
        <v>224</v>
      </c>
      <c r="B14357" t="str">
        <f t="shared" si="224"/>
        <v>224---12</v>
      </c>
      <c r="C14357" t="s">
        <v>4254</v>
      </c>
      <c r="D14357" t="s">
        <v>846</v>
      </c>
      <c r="E14357">
        <v>12</v>
      </c>
    </row>
    <row r="14358" spans="1:5" ht="13.5" customHeight="1">
      <c r="A14358">
        <v>224</v>
      </c>
      <c r="B14358" t="str">
        <f t="shared" si="224"/>
        <v>224---13</v>
      </c>
      <c r="C14358" t="s">
        <v>4233</v>
      </c>
      <c r="D14358" t="s">
        <v>1309</v>
      </c>
      <c r="E14358">
        <v>13</v>
      </c>
    </row>
    <row r="14359" spans="1:5" ht="13.5" customHeight="1">
      <c r="A14359">
        <v>224</v>
      </c>
      <c r="B14359" t="str">
        <f t="shared" si="224"/>
        <v>224---14</v>
      </c>
      <c r="C14359" t="s">
        <v>4272</v>
      </c>
      <c r="D14359" t="s">
        <v>852</v>
      </c>
      <c r="E14359">
        <v>14</v>
      </c>
    </row>
    <row r="14360" spans="1:5" ht="13.5" customHeight="1">
      <c r="A14360">
        <v>224</v>
      </c>
      <c r="B14360" t="str">
        <f t="shared" si="224"/>
        <v>224---15</v>
      </c>
      <c r="C14360" t="s">
        <v>4265</v>
      </c>
      <c r="D14360" t="s">
        <v>1112</v>
      </c>
      <c r="E14360">
        <v>15</v>
      </c>
    </row>
    <row r="14361" spans="1:5" ht="13.5" customHeight="1">
      <c r="A14361">
        <v>224</v>
      </c>
      <c r="B14361" t="str">
        <f t="shared" si="224"/>
        <v>224---16</v>
      </c>
      <c r="C14361" t="s">
        <v>5911</v>
      </c>
      <c r="D14361" t="s">
        <v>850</v>
      </c>
      <c r="E14361">
        <v>16</v>
      </c>
    </row>
    <row r="14362" spans="1:5" ht="13.5" customHeight="1">
      <c r="A14362">
        <v>224</v>
      </c>
      <c r="B14362" t="str">
        <f t="shared" si="224"/>
        <v>224---17</v>
      </c>
      <c r="C14362" t="s">
        <v>5911</v>
      </c>
      <c r="D14362" t="s">
        <v>1306</v>
      </c>
      <c r="E14362">
        <v>17</v>
      </c>
    </row>
    <row r="14363" spans="1:5" ht="13.5" customHeight="1">
      <c r="A14363">
        <v>224</v>
      </c>
      <c r="B14363" t="str">
        <f t="shared" si="224"/>
        <v>224---18</v>
      </c>
      <c r="C14363" t="s">
        <v>5911</v>
      </c>
      <c r="D14363" t="s">
        <v>907</v>
      </c>
      <c r="E14363">
        <v>18</v>
      </c>
    </row>
    <row r="14364" spans="1:5" ht="13.5" customHeight="1">
      <c r="A14364">
        <v>224</v>
      </c>
      <c r="B14364" t="str">
        <f t="shared" si="224"/>
        <v>224---19</v>
      </c>
      <c r="C14364" t="s">
        <v>5911</v>
      </c>
      <c r="D14364" t="s">
        <v>1165</v>
      </c>
      <c r="E14364">
        <v>19</v>
      </c>
    </row>
    <row r="14365" spans="1:5" ht="13.5" customHeight="1">
      <c r="A14365">
        <v>224</v>
      </c>
      <c r="B14365" t="str">
        <f t="shared" si="224"/>
        <v>224---20</v>
      </c>
      <c r="C14365" t="s">
        <v>5911</v>
      </c>
      <c r="D14365" t="s">
        <v>1387</v>
      </c>
      <c r="E14365">
        <v>20</v>
      </c>
    </row>
    <row r="14366" spans="1:5" ht="13.5" customHeight="1">
      <c r="A14366">
        <v>224</v>
      </c>
      <c r="B14366" t="str">
        <f t="shared" si="224"/>
        <v>224---21</v>
      </c>
      <c r="C14366" t="s">
        <v>5911</v>
      </c>
      <c r="D14366" t="s">
        <v>1033</v>
      </c>
      <c r="E14366">
        <v>21</v>
      </c>
    </row>
    <row r="14367" spans="1:5" ht="13.5" customHeight="1">
      <c r="A14367">
        <v>224</v>
      </c>
      <c r="B14367" t="str">
        <f t="shared" si="224"/>
        <v>224---22</v>
      </c>
      <c r="C14367" t="s">
        <v>5928</v>
      </c>
      <c r="D14367" t="s">
        <v>1254</v>
      </c>
      <c r="E14367">
        <v>22</v>
      </c>
    </row>
    <row r="14368" spans="1:5" ht="13.5" customHeight="1">
      <c r="A14368">
        <v>224</v>
      </c>
      <c r="B14368" t="str">
        <f t="shared" si="224"/>
        <v>224---23</v>
      </c>
      <c r="C14368" t="s">
        <v>727</v>
      </c>
      <c r="D14368" t="s">
        <v>1308</v>
      </c>
      <c r="E14368">
        <v>23</v>
      </c>
    </row>
    <row r="14369" spans="1:5" ht="13.5" customHeight="1">
      <c r="A14369">
        <v>224</v>
      </c>
      <c r="B14369" t="str">
        <f t="shared" si="224"/>
        <v>224---24</v>
      </c>
      <c r="C14369" t="s">
        <v>1070</v>
      </c>
      <c r="D14369" t="s">
        <v>1219</v>
      </c>
      <c r="E14369">
        <v>24</v>
      </c>
    </row>
    <row r="14370" spans="1:5" ht="13.5" customHeight="1">
      <c r="A14370">
        <v>224</v>
      </c>
      <c r="B14370" t="str">
        <f t="shared" si="224"/>
        <v>224---25</v>
      </c>
      <c r="C14370" t="s">
        <v>1072</v>
      </c>
      <c r="D14370" t="s">
        <v>1220</v>
      </c>
      <c r="E14370">
        <v>25</v>
      </c>
    </row>
    <row r="14371" spans="1:5" ht="13.5" customHeight="1">
      <c r="A14371">
        <v>224</v>
      </c>
      <c r="B14371" t="str">
        <f t="shared" si="224"/>
        <v>224---26</v>
      </c>
      <c r="C14371" t="s">
        <v>795</v>
      </c>
      <c r="D14371" t="s">
        <v>1062</v>
      </c>
      <c r="E14371">
        <v>26</v>
      </c>
    </row>
    <row r="14372" spans="1:5" ht="13.5" customHeight="1">
      <c r="A14372">
        <v>224</v>
      </c>
      <c r="B14372" t="str">
        <f t="shared" si="224"/>
        <v>224---27</v>
      </c>
      <c r="C14372" t="s">
        <v>797</v>
      </c>
      <c r="D14372" t="s">
        <v>1081</v>
      </c>
      <c r="E14372">
        <v>27</v>
      </c>
    </row>
    <row r="14373" spans="1:5" ht="13.5" customHeight="1">
      <c r="A14373">
        <v>224</v>
      </c>
      <c r="B14373" t="str">
        <f t="shared" si="224"/>
        <v>224---28</v>
      </c>
      <c r="C14373" t="s">
        <v>743</v>
      </c>
      <c r="D14373" t="s">
        <v>754</v>
      </c>
      <c r="E14373">
        <v>28</v>
      </c>
    </row>
    <row r="14374" spans="1:5" ht="13.5" customHeight="1">
      <c r="A14374">
        <v>224</v>
      </c>
      <c r="B14374" t="str">
        <f t="shared" si="224"/>
        <v>224---29</v>
      </c>
      <c r="C14374" t="s">
        <v>745</v>
      </c>
      <c r="D14374" t="s">
        <v>837</v>
      </c>
      <c r="E14374">
        <v>29</v>
      </c>
    </row>
    <row r="14375" spans="1:5" ht="13.5" customHeight="1">
      <c r="A14375">
        <v>224</v>
      </c>
      <c r="B14375" t="str">
        <f t="shared" si="224"/>
        <v>224---30</v>
      </c>
      <c r="C14375" t="s">
        <v>915</v>
      </c>
      <c r="D14375" t="s">
        <v>939</v>
      </c>
      <c r="E14375">
        <v>30</v>
      </c>
    </row>
    <row r="14376" spans="1:5" ht="13.5" customHeight="1">
      <c r="A14376">
        <v>224</v>
      </c>
      <c r="B14376" t="str">
        <f t="shared" si="224"/>
        <v>224---31</v>
      </c>
      <c r="C14376" t="s">
        <v>987</v>
      </c>
      <c r="D14376" t="s">
        <v>1263</v>
      </c>
      <c r="E14376">
        <v>31</v>
      </c>
    </row>
    <row r="14377" spans="1:5" ht="13.5" customHeight="1">
      <c r="A14377">
        <v>224</v>
      </c>
      <c r="B14377" t="str">
        <f t="shared" si="224"/>
        <v>224---32</v>
      </c>
      <c r="C14377" t="s">
        <v>989</v>
      </c>
      <c r="D14377" t="s">
        <v>738</v>
      </c>
      <c r="E14377">
        <v>32</v>
      </c>
    </row>
    <row r="14378" spans="1:5" ht="13.5" customHeight="1">
      <c r="A14378">
        <v>224</v>
      </c>
      <c r="B14378" t="str">
        <f t="shared" si="224"/>
        <v>224---33</v>
      </c>
      <c r="C14378" t="s">
        <v>799</v>
      </c>
      <c r="D14378" t="s">
        <v>809</v>
      </c>
      <c r="E14378">
        <v>33</v>
      </c>
    </row>
    <row r="14379" spans="1:5" ht="13.5" customHeight="1">
      <c r="A14379">
        <v>224</v>
      </c>
      <c r="B14379" t="str">
        <f t="shared" si="224"/>
        <v>224---34</v>
      </c>
      <c r="C14379" t="s">
        <v>819</v>
      </c>
      <c r="D14379" t="s">
        <v>756</v>
      </c>
      <c r="E14379">
        <v>34</v>
      </c>
    </row>
    <row r="14380" spans="1:5" ht="13.5" customHeight="1">
      <c r="A14380">
        <v>224</v>
      </c>
      <c r="B14380" t="str">
        <f t="shared" si="224"/>
        <v>224---35</v>
      </c>
      <c r="C14380" t="s">
        <v>1074</v>
      </c>
      <c r="D14380" t="s">
        <v>880</v>
      </c>
      <c r="E14380">
        <v>35</v>
      </c>
    </row>
    <row r="14381" spans="1:5" ht="13.5" customHeight="1">
      <c r="A14381">
        <v>224</v>
      </c>
      <c r="B14381" t="str">
        <f t="shared" si="224"/>
        <v>224---36</v>
      </c>
      <c r="C14381" t="s">
        <v>1019</v>
      </c>
      <c r="D14381" t="s">
        <v>734</v>
      </c>
      <c r="E14381">
        <v>36</v>
      </c>
    </row>
    <row r="14382" spans="1:5" ht="13.5" customHeight="1">
      <c r="A14382">
        <v>224</v>
      </c>
      <c r="B14382" t="str">
        <f t="shared" si="224"/>
        <v>224---37</v>
      </c>
      <c r="C14382" t="s">
        <v>1083</v>
      </c>
      <c r="D14382" t="s">
        <v>844</v>
      </c>
      <c r="E14382">
        <v>37</v>
      </c>
    </row>
    <row r="14383" spans="1:5" ht="13.5" customHeight="1">
      <c r="A14383">
        <v>224</v>
      </c>
      <c r="B14383" t="str">
        <f t="shared" si="224"/>
        <v>224---38</v>
      </c>
      <c r="C14383" t="s">
        <v>824</v>
      </c>
      <c r="D14383" t="s">
        <v>752</v>
      </c>
      <c r="E14383">
        <v>38</v>
      </c>
    </row>
    <row r="14384" spans="1:5" ht="13.5" customHeight="1">
      <c r="A14384">
        <v>224</v>
      </c>
      <c r="B14384" t="str">
        <f t="shared" si="224"/>
        <v>224---39</v>
      </c>
      <c r="C14384" t="s">
        <v>753</v>
      </c>
      <c r="D14384" t="s">
        <v>1002</v>
      </c>
      <c r="E14384">
        <v>39</v>
      </c>
    </row>
    <row r="14385" spans="1:5" ht="13.5" customHeight="1">
      <c r="A14385">
        <v>224</v>
      </c>
      <c r="B14385" t="str">
        <f t="shared" si="224"/>
        <v>224---40</v>
      </c>
      <c r="C14385" t="s">
        <v>828</v>
      </c>
      <c r="D14385" t="s">
        <v>818</v>
      </c>
      <c r="E14385">
        <v>40</v>
      </c>
    </row>
    <row r="14386" spans="1:5" ht="13.5" customHeight="1">
      <c r="A14386">
        <v>224</v>
      </c>
      <c r="B14386" t="str">
        <f t="shared" si="224"/>
        <v>224---41</v>
      </c>
      <c r="C14386" t="s">
        <v>1197</v>
      </c>
      <c r="D14386" t="s">
        <v>1137</v>
      </c>
      <c r="E14386">
        <v>41</v>
      </c>
    </row>
    <row r="14387" spans="1:5" ht="13.5" customHeight="1">
      <c r="A14387">
        <v>224</v>
      </c>
      <c r="B14387" t="str">
        <f t="shared" si="224"/>
        <v>224---42</v>
      </c>
      <c r="C14387" t="s">
        <v>759</v>
      </c>
      <c r="D14387" t="s">
        <v>823</v>
      </c>
      <c r="E14387">
        <v>42</v>
      </c>
    </row>
    <row r="14388" spans="1:5" ht="13.5" customHeight="1">
      <c r="A14388">
        <v>224</v>
      </c>
      <c r="B14388" t="str">
        <f t="shared" si="224"/>
        <v>224---43</v>
      </c>
      <c r="C14388" t="s">
        <v>991</v>
      </c>
      <c r="D14388" t="s">
        <v>966</v>
      </c>
      <c r="E14388">
        <v>43</v>
      </c>
    </row>
    <row r="14389" spans="1:5" ht="13.5" customHeight="1">
      <c r="A14389">
        <v>224</v>
      </c>
      <c r="B14389" t="str">
        <f t="shared" si="224"/>
        <v>224---44</v>
      </c>
      <c r="C14389" t="s">
        <v>864</v>
      </c>
      <c r="D14389" t="s">
        <v>957</v>
      </c>
      <c r="E14389">
        <v>44</v>
      </c>
    </row>
    <row r="14390" spans="1:5" ht="13.5" customHeight="1">
      <c r="A14390">
        <v>224</v>
      </c>
      <c r="B14390" t="str">
        <f t="shared" si="224"/>
        <v>224---45</v>
      </c>
      <c r="C14390" t="s">
        <v>866</v>
      </c>
      <c r="D14390" t="s">
        <v>831</v>
      </c>
      <c r="E14390">
        <v>45</v>
      </c>
    </row>
    <row r="14391" spans="1:5" ht="13.5" customHeight="1">
      <c r="A14391">
        <v>224</v>
      </c>
      <c r="B14391" t="str">
        <f t="shared" si="224"/>
        <v>224---46</v>
      </c>
      <c r="C14391" t="s">
        <v>1009</v>
      </c>
      <c r="D14391" t="s">
        <v>1340</v>
      </c>
      <c r="E14391">
        <v>46</v>
      </c>
    </row>
    <row r="14392" spans="1:5" ht="13.5" customHeight="1">
      <c r="A14392">
        <v>224</v>
      </c>
      <c r="B14392" t="str">
        <f t="shared" si="224"/>
        <v>224---47</v>
      </c>
      <c r="C14392" t="s">
        <v>765</v>
      </c>
      <c r="D14392" t="s">
        <v>1196</v>
      </c>
      <c r="E14392">
        <v>47</v>
      </c>
    </row>
    <row r="14393" spans="1:5" ht="13.5" customHeight="1">
      <c r="A14393">
        <v>224</v>
      </c>
      <c r="B14393" t="str">
        <f t="shared" si="224"/>
        <v>224---48</v>
      </c>
      <c r="C14393" t="s">
        <v>868</v>
      </c>
      <c r="D14393" t="s">
        <v>758</v>
      </c>
      <c r="E14393">
        <v>48</v>
      </c>
    </row>
    <row r="14394" spans="1:5" ht="13.5" customHeight="1">
      <c r="A14394">
        <v>224</v>
      </c>
      <c r="B14394" t="str">
        <f t="shared" si="224"/>
        <v>224---49</v>
      </c>
      <c r="C14394" t="s">
        <v>1098</v>
      </c>
      <c r="D14394" t="s">
        <v>1206</v>
      </c>
      <c r="E14394">
        <v>49</v>
      </c>
    </row>
    <row r="14395" spans="1:5" ht="13.5" customHeight="1">
      <c r="A14395">
        <v>224</v>
      </c>
      <c r="B14395" t="str">
        <f t="shared" si="224"/>
        <v>224---50</v>
      </c>
      <c r="C14395" t="s">
        <v>948</v>
      </c>
      <c r="D14395" t="s">
        <v>1010</v>
      </c>
      <c r="E14395">
        <v>50</v>
      </c>
    </row>
    <row r="14396" spans="1:5" ht="13.5" customHeight="1">
      <c r="A14396">
        <v>224</v>
      </c>
      <c r="B14396" t="str">
        <f t="shared" si="224"/>
        <v>224---51</v>
      </c>
      <c r="C14396" t="s">
        <v>6000</v>
      </c>
      <c r="D14396" t="s">
        <v>1198</v>
      </c>
      <c r="E14396">
        <v>51</v>
      </c>
    </row>
    <row r="14397" spans="1:5" ht="13.5" customHeight="1">
      <c r="A14397">
        <v>224</v>
      </c>
      <c r="B14397" t="str">
        <f t="shared" si="224"/>
        <v>224---52</v>
      </c>
      <c r="C14397" t="s">
        <v>5914</v>
      </c>
      <c r="D14397" t="s">
        <v>785</v>
      </c>
      <c r="E14397">
        <v>52</v>
      </c>
    </row>
    <row r="14398" spans="1:5" ht="13.5" customHeight="1">
      <c r="A14398">
        <v>224</v>
      </c>
      <c r="B14398" t="str">
        <f t="shared" si="224"/>
        <v>224---53</v>
      </c>
      <c r="C14398" t="s">
        <v>5915</v>
      </c>
      <c r="D14398" t="s">
        <v>772</v>
      </c>
      <c r="E14398">
        <v>53</v>
      </c>
    </row>
    <row r="14399" spans="1:5" ht="13.5" customHeight="1">
      <c r="A14399">
        <v>224</v>
      </c>
      <c r="B14399" t="str">
        <f t="shared" si="224"/>
        <v>224---54</v>
      </c>
      <c r="C14399" t="s">
        <v>5916</v>
      </c>
      <c r="D14399" t="s">
        <v>750</v>
      </c>
      <c r="E14399">
        <v>54</v>
      </c>
    </row>
    <row r="14400" spans="1:5" ht="13.5" customHeight="1">
      <c r="A14400">
        <v>224</v>
      </c>
      <c r="B14400" t="str">
        <f t="shared" si="224"/>
        <v>224---55</v>
      </c>
      <c r="C14400" t="s">
        <v>5917</v>
      </c>
      <c r="D14400" t="s">
        <v>789</v>
      </c>
      <c r="E14400">
        <v>55</v>
      </c>
    </row>
    <row r="14401" spans="1:5" ht="13.5" customHeight="1">
      <c r="A14401">
        <v>224</v>
      </c>
      <c r="B14401" t="str">
        <f t="shared" si="224"/>
        <v>224---56</v>
      </c>
      <c r="C14401" t="s">
        <v>5918</v>
      </c>
      <c r="D14401" t="s">
        <v>770</v>
      </c>
      <c r="E14401">
        <v>56</v>
      </c>
    </row>
    <row r="14402" spans="1:5" ht="13.5" customHeight="1">
      <c r="A14402">
        <v>224</v>
      </c>
      <c r="B14402" t="str">
        <f t="shared" si="224"/>
        <v>224---57</v>
      </c>
      <c r="C14402" t="s">
        <v>5931</v>
      </c>
      <c r="D14402" t="s">
        <v>1044</v>
      </c>
      <c r="E14402">
        <v>57</v>
      </c>
    </row>
    <row r="14403" spans="1:5" ht="13.5" customHeight="1">
      <c r="A14403">
        <v>224</v>
      </c>
      <c r="B14403" t="str">
        <f t="shared" ref="B14403:B14466" si="225">A14403&amp;"---"&amp;E14403</f>
        <v>224---58</v>
      </c>
      <c r="C14403" t="s">
        <v>5932</v>
      </c>
      <c r="D14403" t="s">
        <v>846</v>
      </c>
      <c r="E14403">
        <v>58</v>
      </c>
    </row>
    <row r="14404" spans="1:5" ht="13.5" customHeight="1">
      <c r="A14404">
        <v>224</v>
      </c>
      <c r="B14404" t="str">
        <f t="shared" si="225"/>
        <v>224---59</v>
      </c>
      <c r="C14404" t="s">
        <v>5994</v>
      </c>
      <c r="D14404" t="s">
        <v>984</v>
      </c>
      <c r="E14404">
        <v>59</v>
      </c>
    </row>
    <row r="14405" spans="1:5" ht="13.5" customHeight="1">
      <c r="A14405">
        <v>224</v>
      </c>
      <c r="B14405" t="str">
        <f t="shared" si="225"/>
        <v>224---60</v>
      </c>
      <c r="C14405" t="s">
        <v>5951</v>
      </c>
      <c r="D14405" t="s">
        <v>879</v>
      </c>
      <c r="E14405">
        <v>60</v>
      </c>
    </row>
    <row r="14406" spans="1:5" ht="13.5" customHeight="1">
      <c r="A14406">
        <v>224</v>
      </c>
      <c r="B14406" t="str">
        <f t="shared" si="225"/>
        <v>224---61</v>
      </c>
      <c r="C14406" t="s">
        <v>5935</v>
      </c>
      <c r="D14406" t="s">
        <v>816</v>
      </c>
      <c r="E14406">
        <v>61</v>
      </c>
    </row>
    <row r="14407" spans="1:5" ht="13.5" customHeight="1">
      <c r="A14407">
        <v>224</v>
      </c>
      <c r="B14407" t="str">
        <f t="shared" si="225"/>
        <v>224---62</v>
      </c>
      <c r="C14407" t="s">
        <v>6003</v>
      </c>
      <c r="D14407" t="s">
        <v>1016</v>
      </c>
      <c r="E14407">
        <v>62</v>
      </c>
    </row>
    <row r="14408" spans="1:5" ht="13.5" customHeight="1">
      <c r="A14408">
        <v>224</v>
      </c>
      <c r="B14408" t="str">
        <f t="shared" si="225"/>
        <v>224---63</v>
      </c>
      <c r="C14408" t="s">
        <v>5936</v>
      </c>
      <c r="D14408" t="s">
        <v>845</v>
      </c>
      <c r="E14408">
        <v>63</v>
      </c>
    </row>
    <row r="14409" spans="1:5" ht="13.5" customHeight="1">
      <c r="A14409">
        <v>224</v>
      </c>
      <c r="B14409" t="str">
        <f t="shared" si="225"/>
        <v>224---64</v>
      </c>
      <c r="C14409" t="s">
        <v>6004</v>
      </c>
      <c r="D14409" t="s">
        <v>960</v>
      </c>
      <c r="E14409">
        <v>64</v>
      </c>
    </row>
    <row r="14410" spans="1:5" ht="13.5" customHeight="1">
      <c r="A14410">
        <v>224</v>
      </c>
      <c r="B14410" t="str">
        <f t="shared" si="225"/>
        <v>224---65</v>
      </c>
      <c r="C14410" t="s">
        <v>5956</v>
      </c>
      <c r="D14410" t="s">
        <v>917</v>
      </c>
      <c r="E14410">
        <v>65</v>
      </c>
    </row>
    <row r="14411" spans="1:5" ht="13.5" customHeight="1">
      <c r="A14411">
        <v>224</v>
      </c>
      <c r="B14411" t="str">
        <f t="shared" si="225"/>
        <v>224---66</v>
      </c>
      <c r="C14411" t="s">
        <v>5938</v>
      </c>
      <c r="D14411" t="s">
        <v>851</v>
      </c>
      <c r="E14411">
        <v>66</v>
      </c>
    </row>
    <row r="14412" spans="1:5" ht="13.5" customHeight="1">
      <c r="A14412">
        <v>224</v>
      </c>
      <c r="B14412" t="str">
        <f t="shared" si="225"/>
        <v>224---67</v>
      </c>
      <c r="C14412" t="s">
        <v>5941</v>
      </c>
      <c r="D14412" t="s">
        <v>861</v>
      </c>
      <c r="E14412">
        <v>67</v>
      </c>
    </row>
    <row r="14413" spans="1:5" ht="13.5" customHeight="1">
      <c r="A14413">
        <v>224</v>
      </c>
      <c r="B14413" t="str">
        <f t="shared" si="225"/>
        <v>224---68</v>
      </c>
      <c r="C14413" t="s">
        <v>5954</v>
      </c>
      <c r="D14413" t="s">
        <v>1166</v>
      </c>
      <c r="E14413">
        <v>68</v>
      </c>
    </row>
    <row r="14414" spans="1:5" ht="13.5" customHeight="1">
      <c r="A14414">
        <v>224</v>
      </c>
      <c r="B14414" t="str">
        <f t="shared" si="225"/>
        <v>224---69</v>
      </c>
      <c r="C14414" t="s">
        <v>5991</v>
      </c>
      <c r="D14414" t="s">
        <v>1092</v>
      </c>
      <c r="E14414">
        <v>69</v>
      </c>
    </row>
    <row r="14415" spans="1:5" ht="13.5" customHeight="1">
      <c r="A14415">
        <v>224</v>
      </c>
      <c r="B14415" t="str">
        <f t="shared" si="225"/>
        <v>224---70</v>
      </c>
      <c r="C14415" t="s">
        <v>5992</v>
      </c>
      <c r="D14415" t="s">
        <v>1101</v>
      </c>
      <c r="E14415">
        <v>70</v>
      </c>
    </row>
    <row r="14416" spans="1:5" ht="13.5" customHeight="1">
      <c r="A14416">
        <v>224</v>
      </c>
      <c r="B14416" t="str">
        <f t="shared" si="225"/>
        <v>224---71</v>
      </c>
      <c r="C14416" t="s">
        <v>5923</v>
      </c>
      <c r="D14416" t="s">
        <v>766</v>
      </c>
      <c r="E14416">
        <v>71</v>
      </c>
    </row>
    <row r="14417" spans="1:5" ht="13.5" customHeight="1">
      <c r="A14417">
        <v>224</v>
      </c>
      <c r="B14417" t="str">
        <f t="shared" si="225"/>
        <v>224---72</v>
      </c>
      <c r="C14417" t="s">
        <v>5989</v>
      </c>
      <c r="D14417" t="s">
        <v>1185</v>
      </c>
      <c r="E14417">
        <v>72</v>
      </c>
    </row>
    <row r="14418" spans="1:5" ht="13.5" customHeight="1">
      <c r="A14418">
        <v>224</v>
      </c>
      <c r="B14418" t="str">
        <f t="shared" si="225"/>
        <v>224---73</v>
      </c>
      <c r="C14418" t="s">
        <v>5924</v>
      </c>
      <c r="D14418" t="s">
        <v>726</v>
      </c>
      <c r="E14418">
        <v>73</v>
      </c>
    </row>
    <row r="14419" spans="1:5" ht="13.5" customHeight="1">
      <c r="A14419">
        <v>225</v>
      </c>
      <c r="B14419" t="str">
        <f t="shared" si="225"/>
        <v>225---1</v>
      </c>
      <c r="C14419" t="s">
        <v>4216</v>
      </c>
      <c r="D14419" t="s">
        <v>1198</v>
      </c>
      <c r="E14419">
        <v>1</v>
      </c>
    </row>
    <row r="14420" spans="1:5" ht="13.5" customHeight="1">
      <c r="A14420">
        <v>225</v>
      </c>
      <c r="B14420" t="str">
        <f t="shared" si="225"/>
        <v>225---2</v>
      </c>
      <c r="C14420" t="s">
        <v>4216</v>
      </c>
      <c r="D14420" t="s">
        <v>1021</v>
      </c>
      <c r="E14420">
        <v>2</v>
      </c>
    </row>
    <row r="14421" spans="1:5" ht="13.5" customHeight="1">
      <c r="A14421">
        <v>225</v>
      </c>
      <c r="B14421" t="str">
        <f t="shared" si="225"/>
        <v>225---3</v>
      </c>
      <c r="C14421" t="s">
        <v>4216</v>
      </c>
      <c r="D14421" t="s">
        <v>966</v>
      </c>
      <c r="E14421">
        <v>3</v>
      </c>
    </row>
    <row r="14422" spans="1:5" ht="13.5" customHeight="1">
      <c r="A14422">
        <v>225</v>
      </c>
      <c r="B14422" t="str">
        <f t="shared" si="225"/>
        <v>225---4</v>
      </c>
      <c r="C14422" t="s">
        <v>4216</v>
      </c>
      <c r="D14422" t="s">
        <v>1179</v>
      </c>
      <c r="E14422">
        <v>4</v>
      </c>
    </row>
    <row r="14423" spans="1:5" ht="13.5" customHeight="1">
      <c r="A14423">
        <v>225</v>
      </c>
      <c r="B14423" t="str">
        <f t="shared" si="225"/>
        <v>225---5</v>
      </c>
      <c r="C14423" t="s">
        <v>4271</v>
      </c>
      <c r="D14423" t="s">
        <v>971</v>
      </c>
      <c r="E14423">
        <v>5</v>
      </c>
    </row>
    <row r="14424" spans="1:5" ht="13.5" customHeight="1">
      <c r="A14424">
        <v>225</v>
      </c>
      <c r="B14424" t="str">
        <f t="shared" si="225"/>
        <v>225---6</v>
      </c>
      <c r="C14424" t="s">
        <v>4239</v>
      </c>
      <c r="D14424" t="s">
        <v>752</v>
      </c>
      <c r="E14424">
        <v>6</v>
      </c>
    </row>
    <row r="14425" spans="1:5" ht="13.5" customHeight="1">
      <c r="A14425">
        <v>225</v>
      </c>
      <c r="B14425" t="str">
        <f t="shared" si="225"/>
        <v>225---7</v>
      </c>
      <c r="C14425" t="s">
        <v>4228</v>
      </c>
      <c r="D14425" t="s">
        <v>738</v>
      </c>
      <c r="E14425">
        <v>7</v>
      </c>
    </row>
    <row r="14426" spans="1:5" ht="13.5" customHeight="1">
      <c r="A14426">
        <v>225</v>
      </c>
      <c r="B14426" t="str">
        <f t="shared" si="225"/>
        <v>225---8</v>
      </c>
      <c r="C14426" t="s">
        <v>4268</v>
      </c>
      <c r="D14426" t="s">
        <v>844</v>
      </c>
      <c r="E14426">
        <v>8</v>
      </c>
    </row>
    <row r="14427" spans="1:5" ht="13.5" customHeight="1">
      <c r="A14427">
        <v>225</v>
      </c>
      <c r="B14427" t="str">
        <f t="shared" si="225"/>
        <v>225---9</v>
      </c>
      <c r="C14427" t="s">
        <v>4230</v>
      </c>
      <c r="D14427" t="s">
        <v>809</v>
      </c>
      <c r="E14427">
        <v>9</v>
      </c>
    </row>
    <row r="14428" spans="1:5" ht="13.5" customHeight="1">
      <c r="A14428">
        <v>225</v>
      </c>
      <c r="B14428" t="str">
        <f t="shared" si="225"/>
        <v>225---10</v>
      </c>
      <c r="C14428" t="s">
        <v>4244</v>
      </c>
      <c r="D14428" t="s">
        <v>818</v>
      </c>
      <c r="E14428">
        <v>10</v>
      </c>
    </row>
    <row r="14429" spans="1:5" ht="13.5" customHeight="1">
      <c r="A14429">
        <v>225</v>
      </c>
      <c r="B14429" t="str">
        <f t="shared" si="225"/>
        <v>225---11</v>
      </c>
      <c r="C14429" t="s">
        <v>4231</v>
      </c>
      <c r="D14429" t="s">
        <v>768</v>
      </c>
      <c r="E14429">
        <v>11</v>
      </c>
    </row>
    <row r="14430" spans="1:5" ht="13.5" customHeight="1">
      <c r="A14430">
        <v>225</v>
      </c>
      <c r="B14430" t="str">
        <f t="shared" si="225"/>
        <v>225---12</v>
      </c>
      <c r="C14430" t="s">
        <v>4264</v>
      </c>
      <c r="D14430" t="s">
        <v>846</v>
      </c>
      <c r="E14430">
        <v>12</v>
      </c>
    </row>
    <row r="14431" spans="1:5" ht="13.5" customHeight="1">
      <c r="A14431">
        <v>225</v>
      </c>
      <c r="B14431" t="str">
        <f t="shared" si="225"/>
        <v>225---13</v>
      </c>
      <c r="C14431" t="s">
        <v>4272</v>
      </c>
      <c r="D14431" t="s">
        <v>1309</v>
      </c>
      <c r="E14431">
        <v>13</v>
      </c>
    </row>
    <row r="14432" spans="1:5" ht="13.5" customHeight="1">
      <c r="A14432">
        <v>225</v>
      </c>
      <c r="B14432" t="str">
        <f t="shared" si="225"/>
        <v>225---14</v>
      </c>
      <c r="C14432" t="s">
        <v>4245</v>
      </c>
      <c r="D14432" t="s">
        <v>852</v>
      </c>
      <c r="E14432">
        <v>14</v>
      </c>
    </row>
    <row r="14433" spans="1:5" ht="13.5" customHeight="1">
      <c r="A14433">
        <v>225</v>
      </c>
      <c r="B14433" t="str">
        <f t="shared" si="225"/>
        <v>225---15</v>
      </c>
      <c r="C14433" t="s">
        <v>4257</v>
      </c>
      <c r="D14433" t="s">
        <v>1112</v>
      </c>
      <c r="E14433">
        <v>15</v>
      </c>
    </row>
    <row r="14434" spans="1:5" ht="13.5" customHeight="1">
      <c r="A14434">
        <v>225</v>
      </c>
      <c r="B14434" t="str">
        <f t="shared" si="225"/>
        <v>225---16</v>
      </c>
      <c r="C14434" t="s">
        <v>5928</v>
      </c>
      <c r="D14434" t="s">
        <v>1254</v>
      </c>
      <c r="E14434">
        <v>16</v>
      </c>
    </row>
    <row r="14435" spans="1:5" ht="13.5" customHeight="1">
      <c r="A14435">
        <v>225</v>
      </c>
      <c r="B14435" t="str">
        <f t="shared" si="225"/>
        <v>225---17</v>
      </c>
      <c r="C14435" t="s">
        <v>727</v>
      </c>
      <c r="D14435" t="s">
        <v>1308</v>
      </c>
      <c r="E14435">
        <v>17</v>
      </c>
    </row>
    <row r="14436" spans="1:5" ht="13.5" customHeight="1">
      <c r="A14436">
        <v>225</v>
      </c>
      <c r="B14436" t="str">
        <f t="shared" si="225"/>
        <v>225---18</v>
      </c>
      <c r="C14436" t="s">
        <v>1070</v>
      </c>
      <c r="D14436" t="s">
        <v>1219</v>
      </c>
      <c r="E14436">
        <v>18</v>
      </c>
    </row>
    <row r="14437" spans="1:5" ht="13.5" customHeight="1">
      <c r="A14437">
        <v>225</v>
      </c>
      <c r="B14437" t="str">
        <f t="shared" si="225"/>
        <v>225---19</v>
      </c>
      <c r="C14437" t="s">
        <v>1072</v>
      </c>
      <c r="D14437" t="s">
        <v>1220</v>
      </c>
      <c r="E14437">
        <v>19</v>
      </c>
    </row>
    <row r="14438" spans="1:5" ht="13.5" customHeight="1">
      <c r="A14438">
        <v>225</v>
      </c>
      <c r="B14438" t="str">
        <f t="shared" si="225"/>
        <v>225---20</v>
      </c>
      <c r="C14438" t="s">
        <v>795</v>
      </c>
      <c r="D14438" t="s">
        <v>1062</v>
      </c>
      <c r="E14438">
        <v>20</v>
      </c>
    </row>
    <row r="14439" spans="1:5" ht="13.5" customHeight="1">
      <c r="A14439">
        <v>225</v>
      </c>
      <c r="B14439" t="str">
        <f t="shared" si="225"/>
        <v>225---21</v>
      </c>
      <c r="C14439" t="s">
        <v>1017</v>
      </c>
      <c r="D14439" t="s">
        <v>796</v>
      </c>
      <c r="E14439">
        <v>21</v>
      </c>
    </row>
    <row r="14440" spans="1:5" ht="13.5" customHeight="1">
      <c r="A14440">
        <v>225</v>
      </c>
      <c r="B14440" t="str">
        <f t="shared" si="225"/>
        <v>225---22</v>
      </c>
      <c r="C14440" t="s">
        <v>731</v>
      </c>
      <c r="D14440" t="s">
        <v>800</v>
      </c>
      <c r="E14440">
        <v>22</v>
      </c>
    </row>
    <row r="14441" spans="1:5" ht="13.5" customHeight="1">
      <c r="A14441">
        <v>225</v>
      </c>
      <c r="B14441" t="str">
        <f t="shared" si="225"/>
        <v>225---23</v>
      </c>
      <c r="C14441" t="s">
        <v>797</v>
      </c>
      <c r="D14441" t="s">
        <v>1081</v>
      </c>
      <c r="E14441">
        <v>23</v>
      </c>
    </row>
    <row r="14442" spans="1:5" ht="13.5" customHeight="1">
      <c r="A14442">
        <v>225</v>
      </c>
      <c r="B14442" t="str">
        <f t="shared" si="225"/>
        <v>225---24</v>
      </c>
      <c r="C14442" t="s">
        <v>743</v>
      </c>
      <c r="D14442" t="s">
        <v>754</v>
      </c>
      <c r="E14442">
        <v>24</v>
      </c>
    </row>
    <row r="14443" spans="1:5" ht="13.5" customHeight="1">
      <c r="A14443">
        <v>225</v>
      </c>
      <c r="B14443" t="str">
        <f t="shared" si="225"/>
        <v>225---25</v>
      </c>
      <c r="C14443" t="s">
        <v>745</v>
      </c>
      <c r="D14443" t="s">
        <v>837</v>
      </c>
      <c r="E14443">
        <v>25</v>
      </c>
    </row>
    <row r="14444" spans="1:5" ht="13.5" customHeight="1">
      <c r="A14444">
        <v>225</v>
      </c>
      <c r="B14444" t="str">
        <f t="shared" si="225"/>
        <v>225---26</v>
      </c>
      <c r="C14444" t="s">
        <v>915</v>
      </c>
      <c r="D14444" t="s">
        <v>939</v>
      </c>
      <c r="E14444">
        <v>26</v>
      </c>
    </row>
    <row r="14445" spans="1:5" ht="13.5" customHeight="1">
      <c r="A14445">
        <v>225</v>
      </c>
      <c r="B14445" t="str">
        <f t="shared" si="225"/>
        <v>225---27</v>
      </c>
      <c r="C14445" t="s">
        <v>987</v>
      </c>
      <c r="D14445" t="s">
        <v>1263</v>
      </c>
      <c r="E14445">
        <v>27</v>
      </c>
    </row>
    <row r="14446" spans="1:5" ht="13.5" customHeight="1">
      <c r="A14446">
        <v>225</v>
      </c>
      <c r="B14446" t="str">
        <f t="shared" si="225"/>
        <v>225---28</v>
      </c>
      <c r="C14446" t="s">
        <v>989</v>
      </c>
      <c r="D14446" t="s">
        <v>738</v>
      </c>
      <c r="E14446">
        <v>28</v>
      </c>
    </row>
    <row r="14447" spans="1:5" ht="13.5" customHeight="1">
      <c r="A14447">
        <v>225</v>
      </c>
      <c r="B14447" t="str">
        <f t="shared" si="225"/>
        <v>225---29</v>
      </c>
      <c r="C14447" t="s">
        <v>799</v>
      </c>
      <c r="D14447" t="s">
        <v>809</v>
      </c>
      <c r="E14447">
        <v>29</v>
      </c>
    </row>
    <row r="14448" spans="1:5" ht="13.5" customHeight="1">
      <c r="A14448">
        <v>225</v>
      </c>
      <c r="B14448" t="str">
        <f t="shared" si="225"/>
        <v>225---30</v>
      </c>
      <c r="C14448" t="s">
        <v>819</v>
      </c>
      <c r="D14448" t="s">
        <v>756</v>
      </c>
      <c r="E14448">
        <v>30</v>
      </c>
    </row>
    <row r="14449" spans="1:5" ht="13.5" customHeight="1">
      <c r="A14449">
        <v>225</v>
      </c>
      <c r="B14449" t="str">
        <f t="shared" si="225"/>
        <v>225---31</v>
      </c>
      <c r="C14449" t="s">
        <v>1074</v>
      </c>
      <c r="D14449" t="s">
        <v>880</v>
      </c>
      <c r="E14449">
        <v>31</v>
      </c>
    </row>
    <row r="14450" spans="1:5" ht="13.5" customHeight="1">
      <c r="A14450">
        <v>225</v>
      </c>
      <c r="B14450" t="str">
        <f t="shared" si="225"/>
        <v>225---32</v>
      </c>
      <c r="C14450" t="s">
        <v>1019</v>
      </c>
      <c r="D14450" t="s">
        <v>734</v>
      </c>
      <c r="E14450">
        <v>32</v>
      </c>
    </row>
    <row r="14451" spans="1:5" ht="13.5" customHeight="1">
      <c r="A14451">
        <v>225</v>
      </c>
      <c r="B14451" t="str">
        <f t="shared" si="225"/>
        <v>225---33</v>
      </c>
      <c r="C14451" t="s">
        <v>1083</v>
      </c>
      <c r="D14451" t="s">
        <v>844</v>
      </c>
      <c r="E14451">
        <v>33</v>
      </c>
    </row>
    <row r="14452" spans="1:5" ht="13.5" customHeight="1">
      <c r="A14452">
        <v>225</v>
      </c>
      <c r="B14452" t="str">
        <f t="shared" si="225"/>
        <v>225---34</v>
      </c>
      <c r="C14452" t="s">
        <v>824</v>
      </c>
      <c r="D14452" t="s">
        <v>752</v>
      </c>
      <c r="E14452">
        <v>34</v>
      </c>
    </row>
    <row r="14453" spans="1:5" ht="13.5" customHeight="1">
      <c r="A14453">
        <v>225</v>
      </c>
      <c r="B14453" t="str">
        <f t="shared" si="225"/>
        <v>225---35</v>
      </c>
      <c r="C14453" t="s">
        <v>753</v>
      </c>
      <c r="D14453" t="s">
        <v>1002</v>
      </c>
      <c r="E14453">
        <v>35</v>
      </c>
    </row>
    <row r="14454" spans="1:5" ht="13.5" customHeight="1">
      <c r="A14454">
        <v>225</v>
      </c>
      <c r="B14454" t="str">
        <f t="shared" si="225"/>
        <v>225---36</v>
      </c>
      <c r="C14454" t="s">
        <v>828</v>
      </c>
      <c r="D14454" t="s">
        <v>818</v>
      </c>
      <c r="E14454">
        <v>36</v>
      </c>
    </row>
    <row r="14455" spans="1:5" ht="13.5" customHeight="1">
      <c r="A14455">
        <v>225</v>
      </c>
      <c r="B14455" t="str">
        <f t="shared" si="225"/>
        <v>225---37</v>
      </c>
      <c r="C14455" t="s">
        <v>1197</v>
      </c>
      <c r="D14455" t="s">
        <v>1137</v>
      </c>
      <c r="E14455">
        <v>37</v>
      </c>
    </row>
    <row r="14456" spans="1:5" ht="13.5" customHeight="1">
      <c r="A14456">
        <v>225</v>
      </c>
      <c r="B14456" t="str">
        <f t="shared" si="225"/>
        <v>225---38</v>
      </c>
      <c r="C14456" t="s">
        <v>759</v>
      </c>
      <c r="D14456" t="s">
        <v>823</v>
      </c>
      <c r="E14456">
        <v>38</v>
      </c>
    </row>
    <row r="14457" spans="1:5" ht="13.5" customHeight="1">
      <c r="A14457">
        <v>225</v>
      </c>
      <c r="B14457" t="str">
        <f t="shared" si="225"/>
        <v>225---39</v>
      </c>
      <c r="C14457" t="s">
        <v>991</v>
      </c>
      <c r="D14457" t="s">
        <v>966</v>
      </c>
      <c r="E14457">
        <v>39</v>
      </c>
    </row>
    <row r="14458" spans="1:5" ht="13.5" customHeight="1">
      <c r="A14458">
        <v>225</v>
      </c>
      <c r="B14458" t="str">
        <f t="shared" si="225"/>
        <v>225---40</v>
      </c>
      <c r="C14458" t="s">
        <v>864</v>
      </c>
      <c r="D14458" t="s">
        <v>957</v>
      </c>
      <c r="E14458">
        <v>40</v>
      </c>
    </row>
    <row r="14459" spans="1:5" ht="13.5" customHeight="1">
      <c r="A14459">
        <v>225</v>
      </c>
      <c r="B14459" t="str">
        <f t="shared" si="225"/>
        <v>225---41</v>
      </c>
      <c r="C14459" t="s">
        <v>866</v>
      </c>
      <c r="D14459" t="s">
        <v>831</v>
      </c>
      <c r="E14459">
        <v>41</v>
      </c>
    </row>
    <row r="14460" spans="1:5" ht="13.5" customHeight="1">
      <c r="A14460">
        <v>225</v>
      </c>
      <c r="B14460" t="str">
        <f t="shared" si="225"/>
        <v>225---42</v>
      </c>
      <c r="C14460" t="s">
        <v>1009</v>
      </c>
      <c r="D14460" t="s">
        <v>1340</v>
      </c>
      <c r="E14460">
        <v>42</v>
      </c>
    </row>
    <row r="14461" spans="1:5" ht="13.5" customHeight="1">
      <c r="A14461">
        <v>225</v>
      </c>
      <c r="B14461" t="str">
        <f t="shared" si="225"/>
        <v>225---43</v>
      </c>
      <c r="C14461" t="s">
        <v>765</v>
      </c>
      <c r="D14461" t="s">
        <v>1196</v>
      </c>
      <c r="E14461">
        <v>43</v>
      </c>
    </row>
    <row r="14462" spans="1:5" ht="13.5" customHeight="1">
      <c r="A14462">
        <v>225</v>
      </c>
      <c r="B14462" t="str">
        <f t="shared" si="225"/>
        <v>225---44</v>
      </c>
      <c r="C14462" t="s">
        <v>868</v>
      </c>
      <c r="D14462" t="s">
        <v>758</v>
      </c>
      <c r="E14462">
        <v>44</v>
      </c>
    </row>
    <row r="14463" spans="1:5" ht="13.5" customHeight="1">
      <c r="A14463">
        <v>225</v>
      </c>
      <c r="B14463" t="str">
        <f t="shared" si="225"/>
        <v>225---45</v>
      </c>
      <c r="C14463" t="s">
        <v>1098</v>
      </c>
      <c r="D14463" t="s">
        <v>1206</v>
      </c>
      <c r="E14463">
        <v>45</v>
      </c>
    </row>
    <row r="14464" spans="1:5" ht="13.5" customHeight="1">
      <c r="A14464">
        <v>225</v>
      </c>
      <c r="B14464" t="str">
        <f t="shared" si="225"/>
        <v>225---46</v>
      </c>
      <c r="C14464" t="s">
        <v>948</v>
      </c>
      <c r="D14464" t="s">
        <v>1010</v>
      </c>
      <c r="E14464">
        <v>46</v>
      </c>
    </row>
    <row r="14465" spans="1:5" ht="13.5" customHeight="1">
      <c r="A14465">
        <v>225</v>
      </c>
      <c r="B14465" t="str">
        <f t="shared" si="225"/>
        <v>225---47</v>
      </c>
      <c r="C14465" t="s">
        <v>6000</v>
      </c>
      <c r="D14465" t="s">
        <v>1198</v>
      </c>
      <c r="E14465">
        <v>47</v>
      </c>
    </row>
    <row r="14466" spans="1:5" ht="13.5" customHeight="1">
      <c r="A14466">
        <v>225</v>
      </c>
      <c r="B14466" t="str">
        <f t="shared" si="225"/>
        <v>225---48</v>
      </c>
      <c r="C14466" t="s">
        <v>5914</v>
      </c>
      <c r="D14466" t="s">
        <v>785</v>
      </c>
      <c r="E14466">
        <v>48</v>
      </c>
    </row>
    <row r="14467" spans="1:5" ht="13.5" customHeight="1">
      <c r="A14467">
        <v>225</v>
      </c>
      <c r="B14467" t="str">
        <f t="shared" ref="B14467:B14530" si="226">A14467&amp;"---"&amp;E14467</f>
        <v>225---49</v>
      </c>
      <c r="C14467" t="s">
        <v>5915</v>
      </c>
      <c r="D14467" t="s">
        <v>772</v>
      </c>
      <c r="E14467">
        <v>49</v>
      </c>
    </row>
    <row r="14468" spans="1:5" ht="13.5" customHeight="1">
      <c r="A14468">
        <v>225</v>
      </c>
      <c r="B14468" t="str">
        <f t="shared" si="226"/>
        <v>225---50</v>
      </c>
      <c r="C14468" t="s">
        <v>5916</v>
      </c>
      <c r="D14468" t="s">
        <v>750</v>
      </c>
      <c r="E14468">
        <v>50</v>
      </c>
    </row>
    <row r="14469" spans="1:5" ht="13.5" customHeight="1">
      <c r="A14469">
        <v>225</v>
      </c>
      <c r="B14469" t="str">
        <f t="shared" si="226"/>
        <v>225---51</v>
      </c>
      <c r="C14469" t="s">
        <v>5926</v>
      </c>
      <c r="D14469" t="s">
        <v>843</v>
      </c>
      <c r="E14469">
        <v>51</v>
      </c>
    </row>
    <row r="14470" spans="1:5" ht="13.5" customHeight="1">
      <c r="A14470">
        <v>225</v>
      </c>
      <c r="B14470" t="str">
        <f t="shared" si="226"/>
        <v>225---52</v>
      </c>
      <c r="C14470" t="s">
        <v>5917</v>
      </c>
      <c r="D14470" t="s">
        <v>789</v>
      </c>
      <c r="E14470">
        <v>52</v>
      </c>
    </row>
    <row r="14471" spans="1:5" ht="13.5" customHeight="1">
      <c r="A14471">
        <v>225</v>
      </c>
      <c r="B14471" t="str">
        <f t="shared" si="226"/>
        <v>225---53</v>
      </c>
      <c r="C14471" t="s">
        <v>5918</v>
      </c>
      <c r="D14471" t="s">
        <v>770</v>
      </c>
      <c r="E14471">
        <v>53</v>
      </c>
    </row>
    <row r="14472" spans="1:5" ht="13.5" customHeight="1">
      <c r="A14472">
        <v>225</v>
      </c>
      <c r="B14472" t="str">
        <f t="shared" si="226"/>
        <v>225---54</v>
      </c>
      <c r="C14472" t="s">
        <v>5931</v>
      </c>
      <c r="D14472" t="s">
        <v>1044</v>
      </c>
      <c r="E14472">
        <v>54</v>
      </c>
    </row>
    <row r="14473" spans="1:5" ht="13.5" customHeight="1">
      <c r="A14473">
        <v>225</v>
      </c>
      <c r="B14473" t="str">
        <f t="shared" si="226"/>
        <v>225---55</v>
      </c>
      <c r="C14473" t="s">
        <v>5932</v>
      </c>
      <c r="D14473" t="s">
        <v>846</v>
      </c>
      <c r="E14473">
        <v>55</v>
      </c>
    </row>
    <row r="14474" spans="1:5" ht="13.5" customHeight="1">
      <c r="A14474">
        <v>225</v>
      </c>
      <c r="B14474" t="str">
        <f t="shared" si="226"/>
        <v>225---56</v>
      </c>
      <c r="C14474" t="s">
        <v>5994</v>
      </c>
      <c r="D14474" t="s">
        <v>984</v>
      </c>
      <c r="E14474">
        <v>56</v>
      </c>
    </row>
    <row r="14475" spans="1:5" ht="13.5" customHeight="1">
      <c r="A14475">
        <v>225</v>
      </c>
      <c r="B14475" t="str">
        <f t="shared" si="226"/>
        <v>225---57</v>
      </c>
      <c r="C14475" t="s">
        <v>5951</v>
      </c>
      <c r="D14475" t="s">
        <v>879</v>
      </c>
      <c r="E14475">
        <v>57</v>
      </c>
    </row>
    <row r="14476" spans="1:5" ht="13.5" customHeight="1">
      <c r="A14476">
        <v>225</v>
      </c>
      <c r="B14476" t="str">
        <f t="shared" si="226"/>
        <v>225---58</v>
      </c>
      <c r="C14476" t="s">
        <v>5935</v>
      </c>
      <c r="D14476" t="s">
        <v>816</v>
      </c>
      <c r="E14476">
        <v>58</v>
      </c>
    </row>
    <row r="14477" spans="1:5" ht="13.5" customHeight="1">
      <c r="A14477">
        <v>225</v>
      </c>
      <c r="B14477" t="str">
        <f t="shared" si="226"/>
        <v>225---59</v>
      </c>
      <c r="C14477" t="s">
        <v>6003</v>
      </c>
      <c r="D14477" t="s">
        <v>1016</v>
      </c>
      <c r="E14477">
        <v>59</v>
      </c>
    </row>
    <row r="14478" spans="1:5" ht="13.5" customHeight="1">
      <c r="A14478">
        <v>225</v>
      </c>
      <c r="B14478" t="str">
        <f t="shared" si="226"/>
        <v>225---60</v>
      </c>
      <c r="C14478" t="s">
        <v>5936</v>
      </c>
      <c r="D14478" t="s">
        <v>845</v>
      </c>
      <c r="E14478">
        <v>60</v>
      </c>
    </row>
    <row r="14479" spans="1:5" ht="13.5" customHeight="1">
      <c r="A14479">
        <v>225</v>
      </c>
      <c r="B14479" t="str">
        <f t="shared" si="226"/>
        <v>225---61</v>
      </c>
      <c r="C14479" t="s">
        <v>5998</v>
      </c>
      <c r="D14479" t="s">
        <v>1201</v>
      </c>
      <c r="E14479">
        <v>61</v>
      </c>
    </row>
    <row r="14480" spans="1:5" ht="13.5" customHeight="1">
      <c r="A14480">
        <v>225</v>
      </c>
      <c r="B14480" t="str">
        <f t="shared" si="226"/>
        <v>225---62</v>
      </c>
      <c r="C14480" t="s">
        <v>6004</v>
      </c>
      <c r="D14480" t="s">
        <v>960</v>
      </c>
      <c r="E14480">
        <v>62</v>
      </c>
    </row>
    <row r="14481" spans="1:5" ht="13.5" customHeight="1">
      <c r="A14481">
        <v>225</v>
      </c>
      <c r="B14481" t="str">
        <f t="shared" si="226"/>
        <v>225---63</v>
      </c>
      <c r="C14481" t="s">
        <v>5956</v>
      </c>
      <c r="D14481" t="s">
        <v>917</v>
      </c>
      <c r="E14481">
        <v>63</v>
      </c>
    </row>
    <row r="14482" spans="1:5" ht="13.5" customHeight="1">
      <c r="A14482">
        <v>225</v>
      </c>
      <c r="B14482" t="str">
        <f t="shared" si="226"/>
        <v>225---64</v>
      </c>
      <c r="C14482" t="s">
        <v>5938</v>
      </c>
      <c r="D14482" t="s">
        <v>851</v>
      </c>
      <c r="E14482">
        <v>64</v>
      </c>
    </row>
    <row r="14483" spans="1:5" ht="13.5" customHeight="1">
      <c r="A14483">
        <v>225</v>
      </c>
      <c r="B14483" t="str">
        <f t="shared" si="226"/>
        <v>225---65</v>
      </c>
      <c r="C14483" t="s">
        <v>5941</v>
      </c>
      <c r="D14483" t="s">
        <v>861</v>
      </c>
      <c r="E14483">
        <v>65</v>
      </c>
    </row>
    <row r="14484" spans="1:5" ht="13.5" customHeight="1">
      <c r="A14484">
        <v>225</v>
      </c>
      <c r="B14484" t="str">
        <f t="shared" si="226"/>
        <v>225---66</v>
      </c>
      <c r="C14484" t="s">
        <v>5954</v>
      </c>
      <c r="D14484" t="s">
        <v>1166</v>
      </c>
      <c r="E14484">
        <v>66</v>
      </c>
    </row>
    <row r="14485" spans="1:5" ht="13.5" customHeight="1">
      <c r="A14485">
        <v>225</v>
      </c>
      <c r="B14485" t="str">
        <f t="shared" si="226"/>
        <v>225---67</v>
      </c>
      <c r="C14485" t="s">
        <v>5991</v>
      </c>
      <c r="D14485" t="s">
        <v>1092</v>
      </c>
      <c r="E14485">
        <v>67</v>
      </c>
    </row>
    <row r="14486" spans="1:5" ht="13.5" customHeight="1">
      <c r="A14486">
        <v>225</v>
      </c>
      <c r="B14486" t="str">
        <f t="shared" si="226"/>
        <v>225---68</v>
      </c>
      <c r="C14486" t="s">
        <v>5992</v>
      </c>
      <c r="D14486" t="s">
        <v>1101</v>
      </c>
      <c r="E14486">
        <v>68</v>
      </c>
    </row>
    <row r="14487" spans="1:5" ht="13.5" customHeight="1">
      <c r="A14487">
        <v>225</v>
      </c>
      <c r="B14487" t="str">
        <f t="shared" si="226"/>
        <v>225---69</v>
      </c>
      <c r="C14487" t="s">
        <v>5923</v>
      </c>
      <c r="D14487" t="s">
        <v>766</v>
      </c>
      <c r="E14487">
        <v>69</v>
      </c>
    </row>
    <row r="14488" spans="1:5" ht="13.5" customHeight="1">
      <c r="A14488">
        <v>225</v>
      </c>
      <c r="B14488" t="str">
        <f t="shared" si="226"/>
        <v>225---70</v>
      </c>
      <c r="C14488" t="s">
        <v>5989</v>
      </c>
      <c r="D14488" t="s">
        <v>1185</v>
      </c>
      <c r="E14488">
        <v>70</v>
      </c>
    </row>
    <row r="14489" spans="1:5" ht="13.5" customHeight="1">
      <c r="A14489">
        <v>225</v>
      </c>
      <c r="B14489" t="str">
        <f t="shared" si="226"/>
        <v>225---71</v>
      </c>
      <c r="C14489" t="s">
        <v>5924</v>
      </c>
      <c r="D14489" t="s">
        <v>726</v>
      </c>
      <c r="E14489">
        <v>71</v>
      </c>
    </row>
    <row r="14490" spans="1:5" ht="13.5" customHeight="1">
      <c r="A14490">
        <v>225</v>
      </c>
      <c r="B14490" t="str">
        <f t="shared" si="226"/>
        <v>225---72</v>
      </c>
      <c r="C14490" t="s">
        <v>5996</v>
      </c>
      <c r="D14490" t="s">
        <v>1356</v>
      </c>
      <c r="E14490">
        <v>72</v>
      </c>
    </row>
    <row r="14491" spans="1:5" ht="13.5" customHeight="1">
      <c r="A14491">
        <v>297</v>
      </c>
      <c r="B14491" t="str">
        <f t="shared" si="226"/>
        <v>297---1</v>
      </c>
      <c r="C14491" t="s">
        <v>4216</v>
      </c>
      <c r="D14491" t="s">
        <v>923</v>
      </c>
      <c r="E14491">
        <v>1</v>
      </c>
    </row>
    <row r="14492" spans="1:5" ht="13.5" customHeight="1">
      <c r="A14492">
        <v>297</v>
      </c>
      <c r="B14492" t="str">
        <f t="shared" si="226"/>
        <v>297---2</v>
      </c>
      <c r="C14492" t="s">
        <v>4216</v>
      </c>
      <c r="D14492" t="s">
        <v>924</v>
      </c>
      <c r="E14492">
        <v>2</v>
      </c>
    </row>
    <row r="14493" spans="1:5" ht="13.5" customHeight="1">
      <c r="A14493">
        <v>297</v>
      </c>
      <c r="B14493" t="str">
        <f t="shared" si="226"/>
        <v>297---3</v>
      </c>
      <c r="C14493" t="s">
        <v>4263</v>
      </c>
      <c r="D14493" t="s">
        <v>1129</v>
      </c>
      <c r="E14493">
        <v>3</v>
      </c>
    </row>
    <row r="14494" spans="1:5" ht="13.5" customHeight="1">
      <c r="A14494">
        <v>297</v>
      </c>
      <c r="B14494" t="str">
        <f t="shared" si="226"/>
        <v>297---4</v>
      </c>
      <c r="C14494" t="s">
        <v>4238</v>
      </c>
      <c r="D14494" t="s">
        <v>1148</v>
      </c>
      <c r="E14494">
        <v>4</v>
      </c>
    </row>
    <row r="14495" spans="1:5" ht="13.5" customHeight="1">
      <c r="A14495">
        <v>297</v>
      </c>
      <c r="B14495" t="str">
        <f t="shared" si="226"/>
        <v>297---5</v>
      </c>
      <c r="C14495" t="s">
        <v>4220</v>
      </c>
      <c r="D14495" t="s">
        <v>853</v>
      </c>
      <c r="E14495">
        <v>5</v>
      </c>
    </row>
    <row r="14496" spans="1:5" ht="13.5" customHeight="1">
      <c r="A14496">
        <v>297</v>
      </c>
      <c r="B14496" t="str">
        <f t="shared" si="226"/>
        <v>297---6</v>
      </c>
      <c r="C14496" t="s">
        <v>4228</v>
      </c>
      <c r="D14496" t="s">
        <v>926</v>
      </c>
      <c r="E14496">
        <v>6</v>
      </c>
    </row>
    <row r="14497" spans="1:5" ht="13.5" customHeight="1">
      <c r="A14497">
        <v>297</v>
      </c>
      <c r="B14497" t="str">
        <f t="shared" si="226"/>
        <v>297---7</v>
      </c>
      <c r="C14497" t="s">
        <v>4223</v>
      </c>
      <c r="D14497" t="s">
        <v>929</v>
      </c>
      <c r="E14497">
        <v>7</v>
      </c>
    </row>
    <row r="14498" spans="1:5" ht="13.5" customHeight="1">
      <c r="A14498">
        <v>297</v>
      </c>
      <c r="B14498" t="str">
        <f t="shared" si="226"/>
        <v>297---8</v>
      </c>
      <c r="C14498" t="s">
        <v>4276</v>
      </c>
      <c r="D14498" t="s">
        <v>1126</v>
      </c>
      <c r="E14498">
        <v>8</v>
      </c>
    </row>
    <row r="14499" spans="1:5" ht="13.5" customHeight="1">
      <c r="A14499">
        <v>297</v>
      </c>
      <c r="B14499" t="str">
        <f t="shared" si="226"/>
        <v>297---9</v>
      </c>
      <c r="C14499" t="s">
        <v>4259</v>
      </c>
      <c r="D14499" t="s">
        <v>856</v>
      </c>
      <c r="E14499">
        <v>9</v>
      </c>
    </row>
    <row r="14500" spans="1:5" ht="13.5" customHeight="1">
      <c r="A14500">
        <v>297</v>
      </c>
      <c r="B14500" t="str">
        <f t="shared" si="226"/>
        <v>297---10</v>
      </c>
      <c r="C14500" t="s">
        <v>4254</v>
      </c>
      <c r="D14500" t="s">
        <v>935</v>
      </c>
      <c r="E14500">
        <v>10</v>
      </c>
    </row>
    <row r="14501" spans="1:5" ht="13.5" customHeight="1">
      <c r="A14501">
        <v>297</v>
      </c>
      <c r="B14501" t="str">
        <f t="shared" si="226"/>
        <v>297---11</v>
      </c>
      <c r="C14501" t="s">
        <v>4235</v>
      </c>
      <c r="D14501" t="s">
        <v>933</v>
      </c>
      <c r="E14501">
        <v>11</v>
      </c>
    </row>
    <row r="14502" spans="1:5" ht="13.5" customHeight="1">
      <c r="A14502">
        <v>297</v>
      </c>
      <c r="B14502" t="str">
        <f t="shared" si="226"/>
        <v>297---12</v>
      </c>
      <c r="C14502" t="s">
        <v>4236</v>
      </c>
      <c r="D14502" t="s">
        <v>736</v>
      </c>
      <c r="E14502">
        <v>12</v>
      </c>
    </row>
    <row r="14503" spans="1:5" ht="13.5" customHeight="1">
      <c r="A14503">
        <v>297</v>
      </c>
      <c r="B14503" t="str">
        <f t="shared" si="226"/>
        <v>297---13</v>
      </c>
      <c r="C14503" t="s">
        <v>4236</v>
      </c>
      <c r="D14503" t="s">
        <v>1073</v>
      </c>
      <c r="E14503">
        <v>13</v>
      </c>
    </row>
    <row r="14504" spans="1:5" ht="13.5" customHeight="1">
      <c r="A14504">
        <v>297</v>
      </c>
      <c r="B14504" t="str">
        <f t="shared" si="226"/>
        <v>297---14</v>
      </c>
      <c r="C14504" t="s">
        <v>4277</v>
      </c>
      <c r="D14504" t="s">
        <v>1025</v>
      </c>
      <c r="E14504">
        <v>14</v>
      </c>
    </row>
    <row r="14505" spans="1:5" ht="13.5" customHeight="1">
      <c r="A14505">
        <v>297</v>
      </c>
      <c r="B14505" t="str">
        <f t="shared" si="226"/>
        <v>297---15</v>
      </c>
      <c r="C14505" t="s">
        <v>4257</v>
      </c>
      <c r="D14505" t="s">
        <v>1176</v>
      </c>
      <c r="E14505">
        <v>15</v>
      </c>
    </row>
    <row r="14506" spans="1:5" ht="13.5" customHeight="1">
      <c r="A14506">
        <v>297</v>
      </c>
      <c r="B14506" t="str">
        <f t="shared" si="226"/>
        <v>297---16</v>
      </c>
      <c r="C14506" t="s">
        <v>5911</v>
      </c>
      <c r="D14506" t="s">
        <v>1224</v>
      </c>
      <c r="E14506">
        <v>16</v>
      </c>
    </row>
    <row r="14507" spans="1:5" ht="13.5" customHeight="1">
      <c r="A14507">
        <v>297</v>
      </c>
      <c r="B14507" t="str">
        <f t="shared" si="226"/>
        <v>297---17</v>
      </c>
      <c r="C14507" t="s">
        <v>5911</v>
      </c>
      <c r="D14507" t="s">
        <v>841</v>
      </c>
      <c r="E14507">
        <v>17</v>
      </c>
    </row>
    <row r="14508" spans="1:5" ht="13.5" customHeight="1">
      <c r="A14508">
        <v>297</v>
      </c>
      <c r="B14508" t="str">
        <f t="shared" si="226"/>
        <v>297---18</v>
      </c>
      <c r="C14508" t="s">
        <v>5911</v>
      </c>
      <c r="D14508" t="s">
        <v>857</v>
      </c>
      <c r="E14508">
        <v>18</v>
      </c>
    </row>
    <row r="14509" spans="1:5" ht="13.5" customHeight="1">
      <c r="A14509">
        <v>297</v>
      </c>
      <c r="B14509" t="str">
        <f t="shared" si="226"/>
        <v>297---19</v>
      </c>
      <c r="C14509" t="s">
        <v>729</v>
      </c>
      <c r="D14509" t="s">
        <v>867</v>
      </c>
      <c r="E14509">
        <v>19</v>
      </c>
    </row>
    <row r="14510" spans="1:5" ht="13.5" customHeight="1">
      <c r="A14510">
        <v>297</v>
      </c>
      <c r="B14510" t="str">
        <f t="shared" si="226"/>
        <v>297---20</v>
      </c>
      <c r="C14510" t="s">
        <v>1017</v>
      </c>
      <c r="D14510" t="s">
        <v>796</v>
      </c>
      <c r="E14510">
        <v>20</v>
      </c>
    </row>
    <row r="14511" spans="1:5" ht="13.5" customHeight="1">
      <c r="A14511">
        <v>297</v>
      </c>
      <c r="B14511" t="str">
        <f t="shared" si="226"/>
        <v>297---21</v>
      </c>
      <c r="C14511" t="s">
        <v>731</v>
      </c>
      <c r="D14511" t="s">
        <v>800</v>
      </c>
      <c r="E14511">
        <v>21</v>
      </c>
    </row>
    <row r="14512" spans="1:5" ht="13.5" customHeight="1">
      <c r="A14512">
        <v>297</v>
      </c>
      <c r="B14512" t="str">
        <f t="shared" si="226"/>
        <v>297---22</v>
      </c>
      <c r="C14512" t="s">
        <v>735</v>
      </c>
      <c r="D14512" t="s">
        <v>744</v>
      </c>
      <c r="E14512">
        <v>22</v>
      </c>
    </row>
    <row r="14513" spans="1:5" ht="13.5" customHeight="1">
      <c r="A14513">
        <v>297</v>
      </c>
      <c r="B14513" t="str">
        <f t="shared" si="226"/>
        <v>297---23</v>
      </c>
      <c r="C14513" t="s">
        <v>887</v>
      </c>
      <c r="D14513" t="s">
        <v>992</v>
      </c>
      <c r="E14513">
        <v>23</v>
      </c>
    </row>
    <row r="14514" spans="1:5" ht="13.5" customHeight="1">
      <c r="A14514">
        <v>297</v>
      </c>
      <c r="B14514" t="str">
        <f t="shared" si="226"/>
        <v>297---24</v>
      </c>
      <c r="C14514" t="s">
        <v>739</v>
      </c>
      <c r="D14514" t="s">
        <v>736</v>
      </c>
      <c r="E14514">
        <v>24</v>
      </c>
    </row>
    <row r="14515" spans="1:5" ht="13.5" customHeight="1">
      <c r="A14515">
        <v>297</v>
      </c>
      <c r="B14515" t="str">
        <f t="shared" si="226"/>
        <v>297---25</v>
      </c>
      <c r="C14515" t="s">
        <v>888</v>
      </c>
      <c r="D14515" t="s">
        <v>1073</v>
      </c>
      <c r="E14515">
        <v>25</v>
      </c>
    </row>
    <row r="14516" spans="1:5" ht="13.5" customHeight="1">
      <c r="A14516">
        <v>297</v>
      </c>
      <c r="B14516" t="str">
        <f t="shared" si="226"/>
        <v>297---26</v>
      </c>
      <c r="C14516" t="s">
        <v>858</v>
      </c>
      <c r="D14516" t="s">
        <v>740</v>
      </c>
      <c r="E14516">
        <v>26</v>
      </c>
    </row>
    <row r="14517" spans="1:5" ht="13.5" customHeight="1">
      <c r="A14517">
        <v>297</v>
      </c>
      <c r="B14517" t="str">
        <f t="shared" si="226"/>
        <v>297---27</v>
      </c>
      <c r="C14517" t="s">
        <v>743</v>
      </c>
      <c r="D14517" t="s">
        <v>754</v>
      </c>
      <c r="E14517">
        <v>27</v>
      </c>
    </row>
    <row r="14518" spans="1:5" ht="13.5" customHeight="1">
      <c r="A14518">
        <v>297</v>
      </c>
      <c r="B14518" t="str">
        <f t="shared" si="226"/>
        <v>297---28</v>
      </c>
      <c r="C14518" t="s">
        <v>915</v>
      </c>
      <c r="D14518" t="s">
        <v>939</v>
      </c>
      <c r="E14518">
        <v>28</v>
      </c>
    </row>
    <row r="14519" spans="1:5" ht="13.5" customHeight="1">
      <c r="A14519">
        <v>297</v>
      </c>
      <c r="B14519" t="str">
        <f t="shared" si="226"/>
        <v>297---29</v>
      </c>
      <c r="C14519" t="s">
        <v>987</v>
      </c>
      <c r="D14519" t="s">
        <v>1263</v>
      </c>
      <c r="E14519">
        <v>29</v>
      </c>
    </row>
    <row r="14520" spans="1:5" ht="13.5" customHeight="1">
      <c r="A14520">
        <v>297</v>
      </c>
      <c r="B14520" t="str">
        <f t="shared" si="226"/>
        <v>297---30</v>
      </c>
      <c r="C14520" t="s">
        <v>989</v>
      </c>
      <c r="D14520" t="s">
        <v>738</v>
      </c>
      <c r="E14520">
        <v>30</v>
      </c>
    </row>
    <row r="14521" spans="1:5" ht="13.5" customHeight="1">
      <c r="A14521">
        <v>297</v>
      </c>
      <c r="B14521" t="str">
        <f t="shared" si="226"/>
        <v>297---31</v>
      </c>
      <c r="C14521" t="s">
        <v>747</v>
      </c>
      <c r="D14521" t="s">
        <v>1154</v>
      </c>
      <c r="E14521">
        <v>31</v>
      </c>
    </row>
    <row r="14522" spans="1:5" ht="13.5" customHeight="1">
      <c r="A14522">
        <v>297</v>
      </c>
      <c r="B14522" t="str">
        <f t="shared" si="226"/>
        <v>297---32</v>
      </c>
      <c r="C14522" t="s">
        <v>938</v>
      </c>
      <c r="D14522" t="s">
        <v>859</v>
      </c>
      <c r="E14522">
        <v>32</v>
      </c>
    </row>
    <row r="14523" spans="1:5" ht="13.5" customHeight="1">
      <c r="A14523">
        <v>297</v>
      </c>
      <c r="B14523" t="str">
        <f t="shared" si="226"/>
        <v>297---33</v>
      </c>
      <c r="C14523" t="s">
        <v>819</v>
      </c>
      <c r="D14523" t="s">
        <v>756</v>
      </c>
      <c r="E14523">
        <v>33</v>
      </c>
    </row>
    <row r="14524" spans="1:5" ht="13.5" customHeight="1">
      <c r="A14524">
        <v>297</v>
      </c>
      <c r="B14524" t="str">
        <f t="shared" si="226"/>
        <v>297---34</v>
      </c>
      <c r="C14524" t="s">
        <v>1074</v>
      </c>
      <c r="D14524" t="s">
        <v>880</v>
      </c>
      <c r="E14524">
        <v>34</v>
      </c>
    </row>
    <row r="14525" spans="1:5" ht="13.5" customHeight="1">
      <c r="A14525">
        <v>297</v>
      </c>
      <c r="B14525" t="str">
        <f t="shared" si="226"/>
        <v>297---35</v>
      </c>
      <c r="C14525" t="s">
        <v>824</v>
      </c>
      <c r="D14525" t="s">
        <v>752</v>
      </c>
      <c r="E14525">
        <v>35</v>
      </c>
    </row>
    <row r="14526" spans="1:5" ht="13.5" customHeight="1">
      <c r="A14526">
        <v>297</v>
      </c>
      <c r="B14526" t="str">
        <f t="shared" si="226"/>
        <v>297---36</v>
      </c>
      <c r="C14526" t="s">
        <v>826</v>
      </c>
      <c r="D14526" t="s">
        <v>1079</v>
      </c>
      <c r="E14526">
        <v>36</v>
      </c>
    </row>
    <row r="14527" spans="1:5" ht="13.5" customHeight="1">
      <c r="A14527">
        <v>297</v>
      </c>
      <c r="B14527" t="str">
        <f t="shared" si="226"/>
        <v>297---37</v>
      </c>
      <c r="C14527" t="s">
        <v>755</v>
      </c>
      <c r="D14527" t="s">
        <v>1146</v>
      </c>
      <c r="E14527">
        <v>37</v>
      </c>
    </row>
    <row r="14528" spans="1:5" ht="13.5" customHeight="1">
      <c r="A14528">
        <v>297</v>
      </c>
      <c r="B14528" t="str">
        <f t="shared" si="226"/>
        <v>297---38</v>
      </c>
      <c r="C14528" t="s">
        <v>1007</v>
      </c>
      <c r="D14528" t="s">
        <v>1150</v>
      </c>
      <c r="E14528">
        <v>38</v>
      </c>
    </row>
    <row r="14529" spans="1:5" ht="13.5" customHeight="1">
      <c r="A14529">
        <v>297</v>
      </c>
      <c r="B14529" t="str">
        <f t="shared" si="226"/>
        <v>297---39</v>
      </c>
      <c r="C14529" t="s">
        <v>942</v>
      </c>
      <c r="D14529" t="s">
        <v>1068</v>
      </c>
      <c r="E14529">
        <v>39</v>
      </c>
    </row>
    <row r="14530" spans="1:5" ht="13.5" customHeight="1">
      <c r="A14530">
        <v>297</v>
      </c>
      <c r="B14530" t="str">
        <f t="shared" si="226"/>
        <v>297---40</v>
      </c>
      <c r="C14530" t="s">
        <v>1253</v>
      </c>
      <c r="D14530" t="s">
        <v>1228</v>
      </c>
      <c r="E14530">
        <v>40</v>
      </c>
    </row>
    <row r="14531" spans="1:5" ht="13.5" customHeight="1">
      <c r="A14531">
        <v>297</v>
      </c>
      <c r="B14531" t="str">
        <f t="shared" ref="B14531:B14594" si="227">A14531&amp;"---"&amp;E14531</f>
        <v>297---41</v>
      </c>
      <c r="C14531" t="s">
        <v>1096</v>
      </c>
      <c r="D14531" t="s">
        <v>1215</v>
      </c>
      <c r="E14531">
        <v>41</v>
      </c>
    </row>
    <row r="14532" spans="1:5" ht="13.5" customHeight="1">
      <c r="A14532">
        <v>297</v>
      </c>
      <c r="B14532" t="str">
        <f t="shared" si="227"/>
        <v>297---42</v>
      </c>
      <c r="C14532" t="s">
        <v>1055</v>
      </c>
      <c r="D14532" t="s">
        <v>1324</v>
      </c>
      <c r="E14532">
        <v>42</v>
      </c>
    </row>
    <row r="14533" spans="1:5" ht="13.5" customHeight="1">
      <c r="A14533">
        <v>297</v>
      </c>
      <c r="B14533" t="str">
        <f t="shared" si="227"/>
        <v>297---43</v>
      </c>
      <c r="C14533" t="s">
        <v>868</v>
      </c>
      <c r="D14533" t="s">
        <v>758</v>
      </c>
      <c r="E14533">
        <v>43</v>
      </c>
    </row>
    <row r="14534" spans="1:5" ht="13.5" customHeight="1">
      <c r="A14534">
        <v>297</v>
      </c>
      <c r="B14534" t="str">
        <f t="shared" si="227"/>
        <v>297---44</v>
      </c>
      <c r="C14534" t="s">
        <v>1011</v>
      </c>
      <c r="D14534" t="s">
        <v>856</v>
      </c>
      <c r="E14534">
        <v>44</v>
      </c>
    </row>
    <row r="14535" spans="1:5" ht="13.5" customHeight="1">
      <c r="A14535">
        <v>297</v>
      </c>
      <c r="B14535" t="str">
        <f t="shared" si="227"/>
        <v>297---45</v>
      </c>
      <c r="C14535" t="s">
        <v>5947</v>
      </c>
      <c r="D14535" t="s">
        <v>884</v>
      </c>
      <c r="E14535">
        <v>45</v>
      </c>
    </row>
    <row r="14536" spans="1:5" ht="13.5" customHeight="1">
      <c r="A14536">
        <v>297</v>
      </c>
      <c r="B14536" t="str">
        <f t="shared" si="227"/>
        <v>297---46</v>
      </c>
      <c r="C14536" t="s">
        <v>5961</v>
      </c>
      <c r="D14536" t="s">
        <v>935</v>
      </c>
      <c r="E14536">
        <v>46</v>
      </c>
    </row>
    <row r="14537" spans="1:5" ht="13.5" customHeight="1">
      <c r="A14537">
        <v>297</v>
      </c>
      <c r="B14537" t="str">
        <f t="shared" si="227"/>
        <v>297---47</v>
      </c>
      <c r="C14537" t="s">
        <v>5915</v>
      </c>
      <c r="D14537" t="s">
        <v>772</v>
      </c>
      <c r="E14537">
        <v>47</v>
      </c>
    </row>
    <row r="14538" spans="1:5" ht="13.5" customHeight="1">
      <c r="A14538">
        <v>297</v>
      </c>
      <c r="B14538" t="str">
        <f t="shared" si="227"/>
        <v>297---48</v>
      </c>
      <c r="C14538" t="s">
        <v>5977</v>
      </c>
      <c r="D14538" t="s">
        <v>1069</v>
      </c>
      <c r="E14538">
        <v>48</v>
      </c>
    </row>
    <row r="14539" spans="1:5" ht="13.5" customHeight="1">
      <c r="A14539">
        <v>297</v>
      </c>
      <c r="B14539" t="str">
        <f t="shared" si="227"/>
        <v>297---49</v>
      </c>
      <c r="C14539" t="s">
        <v>5917</v>
      </c>
      <c r="D14539" t="s">
        <v>789</v>
      </c>
      <c r="E14539">
        <v>49</v>
      </c>
    </row>
    <row r="14540" spans="1:5" ht="13.5" customHeight="1">
      <c r="A14540">
        <v>297</v>
      </c>
      <c r="B14540" t="str">
        <f t="shared" si="227"/>
        <v>297---50</v>
      </c>
      <c r="C14540" t="s">
        <v>5918</v>
      </c>
      <c r="D14540" t="s">
        <v>770</v>
      </c>
      <c r="E14540">
        <v>50</v>
      </c>
    </row>
    <row r="14541" spans="1:5" ht="13.5" customHeight="1">
      <c r="A14541">
        <v>297</v>
      </c>
      <c r="B14541" t="str">
        <f t="shared" si="227"/>
        <v>297---51</v>
      </c>
      <c r="C14541" t="s">
        <v>5963</v>
      </c>
      <c r="D14541" t="s">
        <v>937</v>
      </c>
      <c r="E14541">
        <v>51</v>
      </c>
    </row>
    <row r="14542" spans="1:5" ht="13.5" customHeight="1">
      <c r="A14542">
        <v>297</v>
      </c>
      <c r="B14542" t="str">
        <f t="shared" si="227"/>
        <v>297---52</v>
      </c>
      <c r="C14542" t="s">
        <v>5978</v>
      </c>
      <c r="D14542" t="s">
        <v>1191</v>
      </c>
      <c r="E14542">
        <v>52</v>
      </c>
    </row>
    <row r="14543" spans="1:5" ht="13.5" customHeight="1">
      <c r="A14543">
        <v>297</v>
      </c>
      <c r="B14543" t="str">
        <f t="shared" si="227"/>
        <v>297---53</v>
      </c>
      <c r="C14543" t="s">
        <v>5933</v>
      </c>
      <c r="D14543" t="s">
        <v>855</v>
      </c>
      <c r="E14543">
        <v>53</v>
      </c>
    </row>
    <row r="14544" spans="1:5" ht="13.5" customHeight="1">
      <c r="A14544">
        <v>297</v>
      </c>
      <c r="B14544" t="str">
        <f t="shared" si="227"/>
        <v>297---54</v>
      </c>
      <c r="C14544" t="s">
        <v>5984</v>
      </c>
      <c r="D14544" t="s">
        <v>1232</v>
      </c>
      <c r="E14544">
        <v>54</v>
      </c>
    </row>
    <row r="14545" spans="1:5" ht="13.5" customHeight="1">
      <c r="A14545">
        <v>297</v>
      </c>
      <c r="B14545" t="str">
        <f t="shared" si="227"/>
        <v>297---55</v>
      </c>
      <c r="C14545" t="s">
        <v>5964</v>
      </c>
      <c r="D14545" t="s">
        <v>1176</v>
      </c>
      <c r="E14545">
        <v>55</v>
      </c>
    </row>
    <row r="14546" spans="1:5" ht="13.5" customHeight="1">
      <c r="A14546">
        <v>297</v>
      </c>
      <c r="B14546" t="str">
        <f t="shared" si="227"/>
        <v>297---56</v>
      </c>
      <c r="C14546" t="s">
        <v>5986</v>
      </c>
      <c r="D14546" t="s">
        <v>1126</v>
      </c>
      <c r="E14546">
        <v>56</v>
      </c>
    </row>
    <row r="14547" spans="1:5" ht="13.5" customHeight="1">
      <c r="A14547">
        <v>297</v>
      </c>
      <c r="B14547" t="str">
        <f t="shared" si="227"/>
        <v>297---57</v>
      </c>
      <c r="C14547" t="s">
        <v>5979</v>
      </c>
      <c r="D14547" t="s">
        <v>1071</v>
      </c>
      <c r="E14547">
        <v>57</v>
      </c>
    </row>
    <row r="14548" spans="1:5" ht="13.5" customHeight="1">
      <c r="A14548">
        <v>297</v>
      </c>
      <c r="B14548" t="str">
        <f t="shared" si="227"/>
        <v>297---58</v>
      </c>
      <c r="C14548" t="s">
        <v>5956</v>
      </c>
      <c r="D14548" t="s">
        <v>917</v>
      </c>
      <c r="E14548">
        <v>58</v>
      </c>
    </row>
    <row r="14549" spans="1:5" ht="13.5" customHeight="1">
      <c r="A14549">
        <v>297</v>
      </c>
      <c r="B14549" t="str">
        <f t="shared" si="227"/>
        <v>297---59</v>
      </c>
      <c r="C14549" t="s">
        <v>5920</v>
      </c>
      <c r="D14549" t="s">
        <v>762</v>
      </c>
      <c r="E14549">
        <v>59</v>
      </c>
    </row>
    <row r="14550" spans="1:5" ht="13.5" customHeight="1">
      <c r="A14550">
        <v>297</v>
      </c>
      <c r="B14550" t="str">
        <f t="shared" si="227"/>
        <v>297---60</v>
      </c>
      <c r="C14550" t="s">
        <v>5954</v>
      </c>
      <c r="D14550" t="s">
        <v>1166</v>
      </c>
      <c r="E14550">
        <v>60</v>
      </c>
    </row>
    <row r="14551" spans="1:5" ht="13.5" customHeight="1">
      <c r="A14551">
        <v>297</v>
      </c>
      <c r="B14551" t="str">
        <f t="shared" si="227"/>
        <v>297---61</v>
      </c>
      <c r="C14551" t="s">
        <v>5957</v>
      </c>
      <c r="D14551" t="s">
        <v>913</v>
      </c>
      <c r="E14551">
        <v>61</v>
      </c>
    </row>
    <row r="14552" spans="1:5" ht="13.5" customHeight="1">
      <c r="A14552">
        <v>297</v>
      </c>
      <c r="B14552" t="str">
        <f t="shared" si="227"/>
        <v>297---62</v>
      </c>
      <c r="C14552" t="s">
        <v>5980</v>
      </c>
      <c r="D14552" t="s">
        <v>1124</v>
      </c>
      <c r="E14552">
        <v>62</v>
      </c>
    </row>
    <row r="14553" spans="1:5" ht="13.5" customHeight="1">
      <c r="A14553">
        <v>297</v>
      </c>
      <c r="B14553" t="str">
        <f t="shared" si="227"/>
        <v>297---63</v>
      </c>
      <c r="C14553" t="s">
        <v>5988</v>
      </c>
      <c r="D14553" t="s">
        <v>1133</v>
      </c>
      <c r="E14553">
        <v>63</v>
      </c>
    </row>
    <row r="14554" spans="1:5" ht="13.5" customHeight="1">
      <c r="A14554">
        <v>327</v>
      </c>
      <c r="B14554" t="str">
        <f t="shared" si="227"/>
        <v>327---1</v>
      </c>
      <c r="C14554" t="s">
        <v>4216</v>
      </c>
      <c r="D14554" t="s">
        <v>1024</v>
      </c>
      <c r="E14554">
        <v>1</v>
      </c>
    </row>
    <row r="14555" spans="1:5" ht="13.5" customHeight="1">
      <c r="A14555">
        <v>327</v>
      </c>
      <c r="B14555" t="str">
        <f t="shared" si="227"/>
        <v>327---2</v>
      </c>
      <c r="C14555" t="s">
        <v>4216</v>
      </c>
      <c r="D14555" t="s">
        <v>738</v>
      </c>
      <c r="E14555">
        <v>2</v>
      </c>
    </row>
    <row r="14556" spans="1:5" ht="13.5" customHeight="1">
      <c r="A14556">
        <v>327</v>
      </c>
      <c r="B14556" t="str">
        <f t="shared" si="227"/>
        <v>327---3</v>
      </c>
      <c r="C14556" t="s">
        <v>4252</v>
      </c>
      <c r="D14556" t="s">
        <v>899</v>
      </c>
      <c r="E14556">
        <v>3</v>
      </c>
    </row>
    <row r="14557" spans="1:5" ht="13.5" customHeight="1">
      <c r="A14557">
        <v>327</v>
      </c>
      <c r="B14557" t="str">
        <f t="shared" si="227"/>
        <v>327---4</v>
      </c>
      <c r="C14557" t="s">
        <v>4269</v>
      </c>
      <c r="D14557" t="s">
        <v>1286</v>
      </c>
      <c r="E14557">
        <v>4</v>
      </c>
    </row>
    <row r="14558" spans="1:5" ht="13.5" customHeight="1">
      <c r="A14558">
        <v>327</v>
      </c>
      <c r="B14558" t="str">
        <f t="shared" si="227"/>
        <v>327---5</v>
      </c>
      <c r="C14558" t="s">
        <v>4271</v>
      </c>
      <c r="D14558" t="s">
        <v>1043</v>
      </c>
      <c r="E14558">
        <v>5</v>
      </c>
    </row>
    <row r="14559" spans="1:5" ht="13.5" customHeight="1">
      <c r="A14559">
        <v>327</v>
      </c>
      <c r="B14559" t="str">
        <f t="shared" si="227"/>
        <v>327---6</v>
      </c>
      <c r="C14559" t="s">
        <v>4239</v>
      </c>
      <c r="D14559" t="s">
        <v>833</v>
      </c>
      <c r="E14559">
        <v>6</v>
      </c>
    </row>
    <row r="14560" spans="1:5" ht="13.5" customHeight="1">
      <c r="A14560">
        <v>327</v>
      </c>
      <c r="B14560" t="str">
        <f t="shared" si="227"/>
        <v>327---7</v>
      </c>
      <c r="C14560" t="s">
        <v>4228</v>
      </c>
      <c r="D14560" t="s">
        <v>1429</v>
      </c>
      <c r="E14560">
        <v>7</v>
      </c>
    </row>
    <row r="14561" spans="1:5" ht="13.5" customHeight="1">
      <c r="A14561">
        <v>327</v>
      </c>
      <c r="B14561" t="str">
        <f t="shared" si="227"/>
        <v>327---8</v>
      </c>
      <c r="C14561" t="s">
        <v>4268</v>
      </c>
      <c r="D14561" t="s">
        <v>1144</v>
      </c>
      <c r="E14561">
        <v>8</v>
      </c>
    </row>
    <row r="14562" spans="1:5" ht="13.5" customHeight="1">
      <c r="A14562">
        <v>327</v>
      </c>
      <c r="B14562" t="str">
        <f t="shared" si="227"/>
        <v>327---9</v>
      </c>
      <c r="C14562" t="s">
        <v>4230</v>
      </c>
      <c r="D14562" t="s">
        <v>1164</v>
      </c>
      <c r="E14562">
        <v>9</v>
      </c>
    </row>
    <row r="14563" spans="1:5" ht="13.5" customHeight="1">
      <c r="A14563">
        <v>327</v>
      </c>
      <c r="B14563" t="str">
        <f t="shared" si="227"/>
        <v>327---10</v>
      </c>
      <c r="C14563" t="s">
        <v>4244</v>
      </c>
      <c r="D14563" t="s">
        <v>1147</v>
      </c>
      <c r="E14563">
        <v>10</v>
      </c>
    </row>
    <row r="14564" spans="1:5" ht="13.5" customHeight="1">
      <c r="A14564">
        <v>327</v>
      </c>
      <c r="B14564" t="str">
        <f t="shared" si="227"/>
        <v>327---11</v>
      </c>
      <c r="C14564" t="s">
        <v>4231</v>
      </c>
      <c r="D14564" t="s">
        <v>783</v>
      </c>
      <c r="E14564">
        <v>11</v>
      </c>
    </row>
    <row r="14565" spans="1:5" ht="13.5" customHeight="1">
      <c r="A14565">
        <v>327</v>
      </c>
      <c r="B14565" t="str">
        <f t="shared" si="227"/>
        <v>327---12</v>
      </c>
      <c r="C14565" t="s">
        <v>4254</v>
      </c>
      <c r="D14565" t="s">
        <v>937</v>
      </c>
      <c r="E14565">
        <v>12</v>
      </c>
    </row>
    <row r="14566" spans="1:5" ht="13.5" customHeight="1">
      <c r="A14566">
        <v>327</v>
      </c>
      <c r="B14566" t="str">
        <f t="shared" si="227"/>
        <v>327---13</v>
      </c>
      <c r="C14566" t="s">
        <v>4233</v>
      </c>
      <c r="D14566" t="s">
        <v>917</v>
      </c>
      <c r="E14566">
        <v>13</v>
      </c>
    </row>
    <row r="14567" spans="1:5" ht="13.5" customHeight="1">
      <c r="A14567">
        <v>327</v>
      </c>
      <c r="B14567" t="str">
        <f t="shared" si="227"/>
        <v>327---14</v>
      </c>
      <c r="C14567" t="s">
        <v>4272</v>
      </c>
      <c r="D14567" t="s">
        <v>1323</v>
      </c>
      <c r="E14567">
        <v>14</v>
      </c>
    </row>
    <row r="14568" spans="1:5" ht="13.5" customHeight="1">
      <c r="A14568">
        <v>327</v>
      </c>
      <c r="B14568" t="str">
        <f t="shared" si="227"/>
        <v>327---15</v>
      </c>
      <c r="C14568" t="s">
        <v>4272</v>
      </c>
      <c r="D14568" t="s">
        <v>1223</v>
      </c>
      <c r="E14568">
        <v>15</v>
      </c>
    </row>
    <row r="14569" spans="1:5" ht="13.5" customHeight="1">
      <c r="A14569">
        <v>327</v>
      </c>
      <c r="B14569" t="str">
        <f t="shared" si="227"/>
        <v>327---16</v>
      </c>
      <c r="C14569" t="s">
        <v>4265</v>
      </c>
      <c r="D14569" t="s">
        <v>1287</v>
      </c>
      <c r="E14569">
        <v>16</v>
      </c>
    </row>
    <row r="14570" spans="1:5" ht="13.5" customHeight="1">
      <c r="A14570">
        <v>327</v>
      </c>
      <c r="B14570" t="str">
        <f t="shared" si="227"/>
        <v>327---17</v>
      </c>
      <c r="C14570" t="s">
        <v>5911</v>
      </c>
      <c r="D14570" t="s">
        <v>1180</v>
      </c>
      <c r="E14570">
        <v>17</v>
      </c>
    </row>
    <row r="14571" spans="1:5" ht="13.5" customHeight="1">
      <c r="A14571">
        <v>327</v>
      </c>
      <c r="B14571" t="str">
        <f t="shared" si="227"/>
        <v>327---18</v>
      </c>
      <c r="C14571" t="s">
        <v>858</v>
      </c>
      <c r="D14571" t="s">
        <v>740</v>
      </c>
      <c r="E14571">
        <v>18</v>
      </c>
    </row>
    <row r="14572" spans="1:5" ht="13.5" customHeight="1">
      <c r="A14572">
        <v>327</v>
      </c>
      <c r="B14572" t="str">
        <f t="shared" si="227"/>
        <v>327---19</v>
      </c>
      <c r="C14572" t="s">
        <v>743</v>
      </c>
      <c r="D14572" t="s">
        <v>754</v>
      </c>
      <c r="E14572">
        <v>19</v>
      </c>
    </row>
    <row r="14573" spans="1:5" ht="13.5" customHeight="1">
      <c r="A14573">
        <v>327</v>
      </c>
      <c r="B14573" t="str">
        <f t="shared" si="227"/>
        <v>327---20</v>
      </c>
      <c r="C14573" t="s">
        <v>915</v>
      </c>
      <c r="D14573" t="s">
        <v>939</v>
      </c>
      <c r="E14573">
        <v>20</v>
      </c>
    </row>
    <row r="14574" spans="1:5" ht="13.5" customHeight="1">
      <c r="A14574">
        <v>327</v>
      </c>
      <c r="B14574" t="str">
        <f t="shared" si="227"/>
        <v>327---21</v>
      </c>
      <c r="C14574" t="s">
        <v>987</v>
      </c>
      <c r="D14574" t="s">
        <v>1263</v>
      </c>
      <c r="E14574">
        <v>21</v>
      </c>
    </row>
    <row r="14575" spans="1:5" ht="13.5" customHeight="1">
      <c r="A14575">
        <v>327</v>
      </c>
      <c r="B14575" t="str">
        <f t="shared" si="227"/>
        <v>327---22</v>
      </c>
      <c r="C14575" t="s">
        <v>989</v>
      </c>
      <c r="D14575" t="s">
        <v>738</v>
      </c>
      <c r="E14575">
        <v>22</v>
      </c>
    </row>
    <row r="14576" spans="1:5" ht="13.5" customHeight="1">
      <c r="A14576">
        <v>327</v>
      </c>
      <c r="B14576" t="str">
        <f t="shared" si="227"/>
        <v>327---23</v>
      </c>
      <c r="C14576" t="s">
        <v>819</v>
      </c>
      <c r="D14576" t="s">
        <v>756</v>
      </c>
      <c r="E14576">
        <v>23</v>
      </c>
    </row>
    <row r="14577" spans="1:5" ht="13.5" customHeight="1">
      <c r="A14577">
        <v>327</v>
      </c>
      <c r="B14577" t="str">
        <f t="shared" si="227"/>
        <v>327---24</v>
      </c>
      <c r="C14577" t="s">
        <v>1074</v>
      </c>
      <c r="D14577" t="s">
        <v>880</v>
      </c>
      <c r="E14577">
        <v>24</v>
      </c>
    </row>
    <row r="14578" spans="1:5" ht="13.5" customHeight="1">
      <c r="A14578">
        <v>327</v>
      </c>
      <c r="B14578" t="str">
        <f t="shared" si="227"/>
        <v>327---25</v>
      </c>
      <c r="C14578" t="s">
        <v>822</v>
      </c>
      <c r="D14578" t="s">
        <v>833</v>
      </c>
      <c r="E14578">
        <v>25</v>
      </c>
    </row>
    <row r="14579" spans="1:5" ht="13.5" customHeight="1">
      <c r="A14579">
        <v>327</v>
      </c>
      <c r="B14579" t="str">
        <f t="shared" si="227"/>
        <v>327---26</v>
      </c>
      <c r="C14579" t="s">
        <v>824</v>
      </c>
      <c r="D14579" t="s">
        <v>752</v>
      </c>
      <c r="E14579">
        <v>26</v>
      </c>
    </row>
    <row r="14580" spans="1:5" ht="13.5" customHeight="1">
      <c r="A14580">
        <v>327</v>
      </c>
      <c r="B14580" t="str">
        <f t="shared" si="227"/>
        <v>327---27</v>
      </c>
      <c r="C14580" t="s">
        <v>755</v>
      </c>
      <c r="D14580" t="s">
        <v>1146</v>
      </c>
      <c r="E14580">
        <v>27</v>
      </c>
    </row>
    <row r="14581" spans="1:5" ht="13.5" customHeight="1">
      <c r="A14581">
        <v>327</v>
      </c>
      <c r="B14581" t="str">
        <f t="shared" si="227"/>
        <v>327---28</v>
      </c>
      <c r="C14581" t="s">
        <v>1197</v>
      </c>
      <c r="D14581" t="s">
        <v>1137</v>
      </c>
      <c r="E14581">
        <v>28</v>
      </c>
    </row>
    <row r="14582" spans="1:5" ht="13.5" customHeight="1">
      <c r="A14582">
        <v>327</v>
      </c>
      <c r="B14582" t="str">
        <f t="shared" si="227"/>
        <v>327---29</v>
      </c>
      <c r="C14582" t="s">
        <v>991</v>
      </c>
      <c r="D14582" t="s">
        <v>966</v>
      </c>
      <c r="E14582">
        <v>29</v>
      </c>
    </row>
    <row r="14583" spans="1:5" ht="13.5" customHeight="1">
      <c r="A14583">
        <v>327</v>
      </c>
      <c r="B14583" t="str">
        <f t="shared" si="227"/>
        <v>327---30</v>
      </c>
      <c r="C14583" t="s">
        <v>1096</v>
      </c>
      <c r="D14583" t="s">
        <v>1215</v>
      </c>
      <c r="E14583">
        <v>30</v>
      </c>
    </row>
    <row r="14584" spans="1:5" ht="13.5" customHeight="1">
      <c r="A14584">
        <v>327</v>
      </c>
      <c r="B14584" t="str">
        <f t="shared" si="227"/>
        <v>327---31</v>
      </c>
      <c r="C14584" t="s">
        <v>1102</v>
      </c>
      <c r="D14584" t="s">
        <v>1190</v>
      </c>
      <c r="E14584">
        <v>31</v>
      </c>
    </row>
    <row r="14585" spans="1:5" ht="13.5" customHeight="1">
      <c r="A14585">
        <v>327</v>
      </c>
      <c r="B14585" t="str">
        <f t="shared" si="227"/>
        <v>327---32</v>
      </c>
      <c r="C14585" t="s">
        <v>868</v>
      </c>
      <c r="D14585" t="s">
        <v>758</v>
      </c>
      <c r="E14585">
        <v>32</v>
      </c>
    </row>
    <row r="14586" spans="1:5" ht="13.5" customHeight="1">
      <c r="A14586">
        <v>327</v>
      </c>
      <c r="B14586" t="str">
        <f t="shared" si="227"/>
        <v>327---33</v>
      </c>
      <c r="C14586" t="s">
        <v>944</v>
      </c>
      <c r="D14586" t="s">
        <v>1144</v>
      </c>
      <c r="E14586">
        <v>33</v>
      </c>
    </row>
    <row r="14587" spans="1:5" ht="13.5" customHeight="1">
      <c r="A14587">
        <v>327</v>
      </c>
      <c r="B14587" t="str">
        <f t="shared" si="227"/>
        <v>327---34</v>
      </c>
      <c r="C14587" t="s">
        <v>5961</v>
      </c>
      <c r="D14587" t="s">
        <v>935</v>
      </c>
      <c r="E14587">
        <v>34</v>
      </c>
    </row>
    <row r="14588" spans="1:5" ht="13.5" customHeight="1">
      <c r="A14588">
        <v>327</v>
      </c>
      <c r="B14588" t="str">
        <f t="shared" si="227"/>
        <v>327---35</v>
      </c>
      <c r="C14588" t="s">
        <v>5915</v>
      </c>
      <c r="D14588" t="s">
        <v>772</v>
      </c>
      <c r="E14588">
        <v>35</v>
      </c>
    </row>
    <row r="14589" spans="1:5" ht="13.5" customHeight="1">
      <c r="A14589">
        <v>327</v>
      </c>
      <c r="B14589" t="str">
        <f t="shared" si="227"/>
        <v>327---36</v>
      </c>
      <c r="C14589" t="s">
        <v>5917</v>
      </c>
      <c r="D14589" t="s">
        <v>789</v>
      </c>
      <c r="E14589">
        <v>36</v>
      </c>
    </row>
    <row r="14590" spans="1:5" ht="13.5" customHeight="1">
      <c r="A14590">
        <v>327</v>
      </c>
      <c r="B14590" t="str">
        <f t="shared" si="227"/>
        <v>327---37</v>
      </c>
      <c r="C14590" t="s">
        <v>5918</v>
      </c>
      <c r="D14590" t="s">
        <v>770</v>
      </c>
      <c r="E14590">
        <v>37</v>
      </c>
    </row>
    <row r="14591" spans="1:5" ht="13.5" customHeight="1">
      <c r="A14591">
        <v>327</v>
      </c>
      <c r="B14591" t="str">
        <f t="shared" si="227"/>
        <v>327---38</v>
      </c>
      <c r="C14591" t="s">
        <v>5963</v>
      </c>
      <c r="D14591" t="s">
        <v>937</v>
      </c>
      <c r="E14591">
        <v>38</v>
      </c>
    </row>
    <row r="14592" spans="1:5" ht="13.5" customHeight="1">
      <c r="A14592">
        <v>327</v>
      </c>
      <c r="B14592" t="str">
        <f t="shared" si="227"/>
        <v>327---39</v>
      </c>
      <c r="C14592" t="s">
        <v>5984</v>
      </c>
      <c r="D14592" t="s">
        <v>1232</v>
      </c>
      <c r="E14592">
        <v>39</v>
      </c>
    </row>
    <row r="14593" spans="1:5" ht="13.5" customHeight="1">
      <c r="A14593">
        <v>327</v>
      </c>
      <c r="B14593" t="str">
        <f t="shared" si="227"/>
        <v>327---40</v>
      </c>
      <c r="C14593" t="s">
        <v>5964</v>
      </c>
      <c r="D14593" t="s">
        <v>1176</v>
      </c>
      <c r="E14593">
        <v>40</v>
      </c>
    </row>
    <row r="14594" spans="1:5" ht="13.5" customHeight="1">
      <c r="A14594">
        <v>327</v>
      </c>
      <c r="B14594" t="str">
        <f t="shared" si="227"/>
        <v>327---41</v>
      </c>
      <c r="C14594" t="s">
        <v>5951</v>
      </c>
      <c r="D14594" t="s">
        <v>879</v>
      </c>
      <c r="E14594">
        <v>41</v>
      </c>
    </row>
    <row r="14595" spans="1:5" ht="13.5" customHeight="1">
      <c r="A14595">
        <v>327</v>
      </c>
      <c r="B14595" t="str">
        <f t="shared" ref="B14595:B14658" si="228">A14595&amp;"---"&amp;E14595</f>
        <v>327---42</v>
      </c>
      <c r="C14595" t="s">
        <v>5979</v>
      </c>
      <c r="D14595" t="s">
        <v>1071</v>
      </c>
      <c r="E14595">
        <v>42</v>
      </c>
    </row>
    <row r="14596" spans="1:5" ht="13.5" customHeight="1">
      <c r="A14596">
        <v>327</v>
      </c>
      <c r="B14596" t="str">
        <f t="shared" si="228"/>
        <v>327---43</v>
      </c>
      <c r="C14596" t="s">
        <v>6012</v>
      </c>
      <c r="D14596" t="s">
        <v>958</v>
      </c>
      <c r="E14596">
        <v>43</v>
      </c>
    </row>
    <row r="14597" spans="1:5" ht="13.5" customHeight="1">
      <c r="A14597">
        <v>327</v>
      </c>
      <c r="B14597" t="str">
        <f t="shared" si="228"/>
        <v>327---44</v>
      </c>
      <c r="C14597" t="s">
        <v>5956</v>
      </c>
      <c r="D14597" t="s">
        <v>917</v>
      </c>
      <c r="E14597">
        <v>44</v>
      </c>
    </row>
    <row r="14598" spans="1:5" ht="13.5" customHeight="1">
      <c r="A14598">
        <v>327</v>
      </c>
      <c r="B14598" t="str">
        <f t="shared" si="228"/>
        <v>327---45</v>
      </c>
      <c r="C14598" t="s">
        <v>5920</v>
      </c>
      <c r="D14598" t="s">
        <v>762</v>
      </c>
      <c r="E14598">
        <v>45</v>
      </c>
    </row>
    <row r="14599" spans="1:5" ht="13.5" customHeight="1">
      <c r="A14599">
        <v>327</v>
      </c>
      <c r="B14599" t="str">
        <f t="shared" si="228"/>
        <v>327---46</v>
      </c>
      <c r="C14599" t="s">
        <v>5973</v>
      </c>
      <c r="D14599" t="s">
        <v>1158</v>
      </c>
      <c r="E14599">
        <v>46</v>
      </c>
    </row>
    <row r="14600" spans="1:5" ht="13.5" customHeight="1">
      <c r="A14600">
        <v>327</v>
      </c>
      <c r="B14600" t="str">
        <f t="shared" si="228"/>
        <v>327---47</v>
      </c>
      <c r="C14600" t="s">
        <v>5954</v>
      </c>
      <c r="D14600" t="s">
        <v>1166</v>
      </c>
      <c r="E14600">
        <v>47</v>
      </c>
    </row>
    <row r="14601" spans="1:5" ht="13.5" customHeight="1">
      <c r="A14601">
        <v>327</v>
      </c>
      <c r="B14601" t="str">
        <f t="shared" si="228"/>
        <v>327---48</v>
      </c>
      <c r="C14601" t="s">
        <v>5981</v>
      </c>
      <c r="D14601" t="s">
        <v>1225</v>
      </c>
      <c r="E14601">
        <v>48</v>
      </c>
    </row>
    <row r="14602" spans="1:5" ht="13.5" customHeight="1">
      <c r="A14602">
        <v>327.10000000000002</v>
      </c>
      <c r="B14602" t="str">
        <f t="shared" si="228"/>
        <v>327.1---1</v>
      </c>
      <c r="C14602" t="s">
        <v>4216</v>
      </c>
      <c r="D14602" t="s">
        <v>1024</v>
      </c>
      <c r="E14602">
        <v>1</v>
      </c>
    </row>
    <row r="14603" spans="1:5" ht="13.5" customHeight="1">
      <c r="A14603">
        <v>327.10000000000002</v>
      </c>
      <c r="B14603" t="str">
        <f t="shared" si="228"/>
        <v>327.1---2</v>
      </c>
      <c r="C14603" t="s">
        <v>4216</v>
      </c>
      <c r="D14603" t="s">
        <v>738</v>
      </c>
      <c r="E14603">
        <v>2</v>
      </c>
    </row>
    <row r="14604" spans="1:5" ht="13.5" customHeight="1">
      <c r="A14604">
        <v>327.10000000000002</v>
      </c>
      <c r="B14604" t="str">
        <f t="shared" si="228"/>
        <v>327.1---3</v>
      </c>
      <c r="C14604" t="s">
        <v>4252</v>
      </c>
      <c r="D14604" t="s">
        <v>899</v>
      </c>
      <c r="E14604">
        <v>3</v>
      </c>
    </row>
    <row r="14605" spans="1:5" ht="13.5" customHeight="1">
      <c r="A14605">
        <v>327.10000000000002</v>
      </c>
      <c r="B14605" t="str">
        <f t="shared" si="228"/>
        <v>327.1---4</v>
      </c>
      <c r="C14605" t="s">
        <v>4269</v>
      </c>
      <c r="D14605" t="s">
        <v>1286</v>
      </c>
      <c r="E14605">
        <v>4</v>
      </c>
    </row>
    <row r="14606" spans="1:5" ht="13.5" customHeight="1">
      <c r="A14606">
        <v>327.10000000000002</v>
      </c>
      <c r="B14606" t="str">
        <f t="shared" si="228"/>
        <v>327.1---5</v>
      </c>
      <c r="C14606" t="s">
        <v>4271</v>
      </c>
      <c r="D14606" t="s">
        <v>1043</v>
      </c>
      <c r="E14606">
        <v>5</v>
      </c>
    </row>
    <row r="14607" spans="1:5" ht="13.5" customHeight="1">
      <c r="A14607">
        <v>327.10000000000002</v>
      </c>
      <c r="B14607" t="str">
        <f t="shared" si="228"/>
        <v>327.1---6</v>
      </c>
      <c r="C14607" t="s">
        <v>4239</v>
      </c>
      <c r="D14607" t="s">
        <v>865</v>
      </c>
      <c r="E14607">
        <v>6</v>
      </c>
    </row>
    <row r="14608" spans="1:5" ht="13.5" customHeight="1">
      <c r="A14608">
        <v>327.10000000000002</v>
      </c>
      <c r="B14608" t="str">
        <f t="shared" si="228"/>
        <v>327.1---7</v>
      </c>
      <c r="C14608" t="s">
        <v>4228</v>
      </c>
      <c r="D14608" t="s">
        <v>1429</v>
      </c>
      <c r="E14608">
        <v>7</v>
      </c>
    </row>
    <row r="14609" spans="1:5" ht="13.5" customHeight="1">
      <c r="A14609">
        <v>327.10000000000002</v>
      </c>
      <c r="B14609" t="str">
        <f t="shared" si="228"/>
        <v>327.1---8</v>
      </c>
      <c r="C14609" t="s">
        <v>4268</v>
      </c>
      <c r="D14609" t="s">
        <v>1144</v>
      </c>
      <c r="E14609">
        <v>8</v>
      </c>
    </row>
    <row r="14610" spans="1:5" ht="13.5" customHeight="1">
      <c r="A14610">
        <v>327.10000000000002</v>
      </c>
      <c r="B14610" t="str">
        <f t="shared" si="228"/>
        <v>327.1---9</v>
      </c>
      <c r="C14610" t="s">
        <v>4230</v>
      </c>
      <c r="D14610" t="s">
        <v>1164</v>
      </c>
      <c r="E14610">
        <v>9</v>
      </c>
    </row>
    <row r="14611" spans="1:5" ht="13.5" customHeight="1">
      <c r="A14611">
        <v>327.10000000000002</v>
      </c>
      <c r="B14611" t="str">
        <f t="shared" si="228"/>
        <v>327.1---10</v>
      </c>
      <c r="C14611" t="s">
        <v>4244</v>
      </c>
      <c r="D14611" t="s">
        <v>1039</v>
      </c>
      <c r="E14611">
        <v>10</v>
      </c>
    </row>
    <row r="14612" spans="1:5" ht="13.5" customHeight="1">
      <c r="A14612">
        <v>327.10000000000002</v>
      </c>
      <c r="B14612" t="str">
        <f t="shared" si="228"/>
        <v>327.1---11</v>
      </c>
      <c r="C14612" t="s">
        <v>4231</v>
      </c>
      <c r="D14612" t="s">
        <v>783</v>
      </c>
      <c r="E14612">
        <v>11</v>
      </c>
    </row>
    <row r="14613" spans="1:5" ht="13.5" customHeight="1">
      <c r="A14613">
        <v>327.10000000000002</v>
      </c>
      <c r="B14613" t="str">
        <f t="shared" si="228"/>
        <v>327.1---12</v>
      </c>
      <c r="C14613" t="s">
        <v>4254</v>
      </c>
      <c r="D14613" t="s">
        <v>937</v>
      </c>
      <c r="E14613">
        <v>12</v>
      </c>
    </row>
    <row r="14614" spans="1:5" ht="13.5" customHeight="1">
      <c r="A14614">
        <v>327.10000000000002</v>
      </c>
      <c r="B14614" t="str">
        <f t="shared" si="228"/>
        <v>327.1---13</v>
      </c>
      <c r="C14614" t="s">
        <v>4233</v>
      </c>
      <c r="D14614" t="s">
        <v>798</v>
      </c>
      <c r="E14614">
        <v>13</v>
      </c>
    </row>
    <row r="14615" spans="1:5" ht="13.5" customHeight="1">
      <c r="A14615">
        <v>327.10000000000002</v>
      </c>
      <c r="B14615" t="str">
        <f t="shared" si="228"/>
        <v>327.1---14</v>
      </c>
      <c r="C14615" t="s">
        <v>4272</v>
      </c>
      <c r="D14615" t="s">
        <v>1323</v>
      </c>
      <c r="E14615">
        <v>14</v>
      </c>
    </row>
    <row r="14616" spans="1:5" ht="13.5" customHeight="1">
      <c r="A14616">
        <v>327.10000000000002</v>
      </c>
      <c r="B14616" t="str">
        <f t="shared" si="228"/>
        <v>327.1---15</v>
      </c>
      <c r="C14616" t="s">
        <v>4272</v>
      </c>
      <c r="D14616" t="s">
        <v>1223</v>
      </c>
      <c r="E14616">
        <v>15</v>
      </c>
    </row>
    <row r="14617" spans="1:5" ht="13.5" customHeight="1">
      <c r="A14617">
        <v>327.10000000000002</v>
      </c>
      <c r="B14617" t="str">
        <f t="shared" si="228"/>
        <v>327.1---16</v>
      </c>
      <c r="C14617" t="s">
        <v>4265</v>
      </c>
      <c r="D14617" t="s">
        <v>1287</v>
      </c>
      <c r="E14617">
        <v>16</v>
      </c>
    </row>
    <row r="14618" spans="1:5" ht="13.5" customHeight="1">
      <c r="A14618">
        <v>327.10000000000002</v>
      </c>
      <c r="B14618" t="str">
        <f t="shared" si="228"/>
        <v>327.1---17</v>
      </c>
      <c r="C14618" t="s">
        <v>5911</v>
      </c>
      <c r="D14618" t="s">
        <v>1180</v>
      </c>
      <c r="E14618">
        <v>17</v>
      </c>
    </row>
    <row r="14619" spans="1:5" ht="13.5" customHeight="1">
      <c r="A14619">
        <v>327.10000000000002</v>
      </c>
      <c r="B14619" t="str">
        <f t="shared" si="228"/>
        <v>327.1---18</v>
      </c>
      <c r="C14619" t="s">
        <v>858</v>
      </c>
      <c r="D14619" t="s">
        <v>740</v>
      </c>
      <c r="E14619">
        <v>18</v>
      </c>
    </row>
    <row r="14620" spans="1:5" ht="13.5" customHeight="1">
      <c r="A14620">
        <v>327.10000000000002</v>
      </c>
      <c r="B14620" t="str">
        <f t="shared" si="228"/>
        <v>327.1---19</v>
      </c>
      <c r="C14620" t="s">
        <v>743</v>
      </c>
      <c r="D14620" t="s">
        <v>754</v>
      </c>
      <c r="E14620">
        <v>19</v>
      </c>
    </row>
    <row r="14621" spans="1:5" ht="13.5" customHeight="1">
      <c r="A14621">
        <v>327.10000000000002</v>
      </c>
      <c r="B14621" t="str">
        <f t="shared" si="228"/>
        <v>327.1---20</v>
      </c>
      <c r="C14621" t="s">
        <v>745</v>
      </c>
      <c r="D14621" t="s">
        <v>837</v>
      </c>
      <c r="E14621">
        <v>20</v>
      </c>
    </row>
    <row r="14622" spans="1:5" ht="13.5" customHeight="1">
      <c r="A14622">
        <v>327.10000000000002</v>
      </c>
      <c r="B14622" t="str">
        <f t="shared" si="228"/>
        <v>327.1---21</v>
      </c>
      <c r="C14622" t="s">
        <v>915</v>
      </c>
      <c r="D14622" t="s">
        <v>939</v>
      </c>
      <c r="E14622">
        <v>21</v>
      </c>
    </row>
    <row r="14623" spans="1:5" ht="13.5" customHeight="1">
      <c r="A14623">
        <v>327.10000000000002</v>
      </c>
      <c r="B14623" t="str">
        <f t="shared" si="228"/>
        <v>327.1---22</v>
      </c>
      <c r="C14623" t="s">
        <v>987</v>
      </c>
      <c r="D14623" t="s">
        <v>1263</v>
      </c>
      <c r="E14623">
        <v>22</v>
      </c>
    </row>
    <row r="14624" spans="1:5" ht="13.5" customHeight="1">
      <c r="A14624">
        <v>327.10000000000002</v>
      </c>
      <c r="B14624" t="str">
        <f t="shared" si="228"/>
        <v>327.1---23</v>
      </c>
      <c r="C14624" t="s">
        <v>989</v>
      </c>
      <c r="D14624" t="s">
        <v>738</v>
      </c>
      <c r="E14624">
        <v>23</v>
      </c>
    </row>
    <row r="14625" spans="1:5" ht="13.5" customHeight="1">
      <c r="A14625">
        <v>327.10000000000002</v>
      </c>
      <c r="B14625" t="str">
        <f t="shared" si="228"/>
        <v>327.1---24</v>
      </c>
      <c r="C14625" t="s">
        <v>819</v>
      </c>
      <c r="D14625" t="s">
        <v>756</v>
      </c>
      <c r="E14625">
        <v>24</v>
      </c>
    </row>
    <row r="14626" spans="1:5" ht="13.5" customHeight="1">
      <c r="A14626">
        <v>327.10000000000002</v>
      </c>
      <c r="B14626" t="str">
        <f t="shared" si="228"/>
        <v>327.1---25</v>
      </c>
      <c r="C14626" t="s">
        <v>749</v>
      </c>
      <c r="D14626" t="s">
        <v>1082</v>
      </c>
      <c r="E14626">
        <v>25</v>
      </c>
    </row>
    <row r="14627" spans="1:5" ht="13.5" customHeight="1">
      <c r="A14627">
        <v>327.10000000000002</v>
      </c>
      <c r="B14627" t="str">
        <f t="shared" si="228"/>
        <v>327.1---26</v>
      </c>
      <c r="C14627" t="s">
        <v>1074</v>
      </c>
      <c r="D14627" t="s">
        <v>880</v>
      </c>
      <c r="E14627">
        <v>26</v>
      </c>
    </row>
    <row r="14628" spans="1:5" ht="13.5" customHeight="1">
      <c r="A14628">
        <v>327.10000000000002</v>
      </c>
      <c r="B14628" t="str">
        <f t="shared" si="228"/>
        <v>327.1---27</v>
      </c>
      <c r="C14628" t="s">
        <v>822</v>
      </c>
      <c r="D14628" t="s">
        <v>833</v>
      </c>
      <c r="E14628">
        <v>27</v>
      </c>
    </row>
    <row r="14629" spans="1:5" ht="13.5" customHeight="1">
      <c r="A14629">
        <v>327.10000000000002</v>
      </c>
      <c r="B14629" t="str">
        <f t="shared" si="228"/>
        <v>327.1---28</v>
      </c>
      <c r="C14629" t="s">
        <v>824</v>
      </c>
      <c r="D14629" t="s">
        <v>752</v>
      </c>
      <c r="E14629">
        <v>28</v>
      </c>
    </row>
    <row r="14630" spans="1:5" ht="13.5" customHeight="1">
      <c r="A14630">
        <v>327.10000000000002</v>
      </c>
      <c r="B14630" t="str">
        <f t="shared" si="228"/>
        <v>327.1---29</v>
      </c>
      <c r="C14630" t="s">
        <v>755</v>
      </c>
      <c r="D14630" t="s">
        <v>1146</v>
      </c>
      <c r="E14630">
        <v>29</v>
      </c>
    </row>
    <row r="14631" spans="1:5" ht="13.5" customHeight="1">
      <c r="A14631">
        <v>327.10000000000002</v>
      </c>
      <c r="B14631" t="str">
        <f t="shared" si="228"/>
        <v>327.1---30</v>
      </c>
      <c r="C14631" t="s">
        <v>1197</v>
      </c>
      <c r="D14631" t="s">
        <v>1137</v>
      </c>
      <c r="E14631">
        <v>30</v>
      </c>
    </row>
    <row r="14632" spans="1:5" ht="13.5" customHeight="1">
      <c r="A14632">
        <v>327.10000000000002</v>
      </c>
      <c r="B14632" t="str">
        <f t="shared" si="228"/>
        <v>327.1---31</v>
      </c>
      <c r="C14632" t="s">
        <v>759</v>
      </c>
      <c r="D14632" t="s">
        <v>823</v>
      </c>
      <c r="E14632">
        <v>31</v>
      </c>
    </row>
    <row r="14633" spans="1:5" ht="13.5" customHeight="1">
      <c r="A14633">
        <v>327.10000000000002</v>
      </c>
      <c r="B14633" t="str">
        <f t="shared" si="228"/>
        <v>327.1---32</v>
      </c>
      <c r="C14633" t="s">
        <v>991</v>
      </c>
      <c r="D14633" t="s">
        <v>966</v>
      </c>
      <c r="E14633">
        <v>32</v>
      </c>
    </row>
    <row r="14634" spans="1:5" ht="13.5" customHeight="1">
      <c r="A14634">
        <v>327.10000000000002</v>
      </c>
      <c r="B14634" t="str">
        <f t="shared" si="228"/>
        <v>327.1---33</v>
      </c>
      <c r="C14634" t="s">
        <v>1096</v>
      </c>
      <c r="D14634" t="s">
        <v>1215</v>
      </c>
      <c r="E14634">
        <v>33</v>
      </c>
    </row>
    <row r="14635" spans="1:5" ht="13.5" customHeight="1">
      <c r="A14635">
        <v>327.10000000000002</v>
      </c>
      <c r="B14635" t="str">
        <f t="shared" si="228"/>
        <v>327.1---34</v>
      </c>
      <c r="C14635" t="s">
        <v>1102</v>
      </c>
      <c r="D14635" t="s">
        <v>1190</v>
      </c>
      <c r="E14635">
        <v>34</v>
      </c>
    </row>
    <row r="14636" spans="1:5" ht="13.5" customHeight="1">
      <c r="A14636">
        <v>327.10000000000002</v>
      </c>
      <c r="B14636" t="str">
        <f t="shared" si="228"/>
        <v>327.1---35</v>
      </c>
      <c r="C14636" t="s">
        <v>868</v>
      </c>
      <c r="D14636" t="s">
        <v>758</v>
      </c>
      <c r="E14636">
        <v>35</v>
      </c>
    </row>
    <row r="14637" spans="1:5" ht="13.5" customHeight="1">
      <c r="A14637">
        <v>327.10000000000002</v>
      </c>
      <c r="B14637" t="str">
        <f t="shared" si="228"/>
        <v>327.1---36</v>
      </c>
      <c r="C14637" t="s">
        <v>944</v>
      </c>
      <c r="D14637" t="s">
        <v>1144</v>
      </c>
      <c r="E14637">
        <v>36</v>
      </c>
    </row>
    <row r="14638" spans="1:5" ht="13.5" customHeight="1">
      <c r="A14638">
        <v>327.10000000000002</v>
      </c>
      <c r="B14638" t="str">
        <f t="shared" si="228"/>
        <v>327.1---37</v>
      </c>
      <c r="C14638" t="s">
        <v>918</v>
      </c>
      <c r="D14638" t="s">
        <v>865</v>
      </c>
      <c r="E14638">
        <v>37</v>
      </c>
    </row>
    <row r="14639" spans="1:5" ht="13.5" customHeight="1">
      <c r="A14639">
        <v>327.10000000000002</v>
      </c>
      <c r="B14639" t="str">
        <f t="shared" si="228"/>
        <v>327.1---38</v>
      </c>
      <c r="C14639" t="s">
        <v>5925</v>
      </c>
      <c r="D14639" t="s">
        <v>798</v>
      </c>
      <c r="E14639">
        <v>38</v>
      </c>
    </row>
    <row r="14640" spans="1:5" ht="13.5" customHeight="1">
      <c r="A14640">
        <v>327.10000000000002</v>
      </c>
      <c r="B14640" t="str">
        <f t="shared" si="228"/>
        <v>327.1---39</v>
      </c>
      <c r="C14640" t="s">
        <v>5961</v>
      </c>
      <c r="D14640" t="s">
        <v>935</v>
      </c>
      <c r="E14640">
        <v>39</v>
      </c>
    </row>
    <row r="14641" spans="1:5" ht="13.5" customHeight="1">
      <c r="A14641">
        <v>327.10000000000002</v>
      </c>
      <c r="B14641" t="str">
        <f t="shared" si="228"/>
        <v>327.1---40</v>
      </c>
      <c r="C14641" t="s">
        <v>5915</v>
      </c>
      <c r="D14641" t="s">
        <v>772</v>
      </c>
      <c r="E14641">
        <v>40</v>
      </c>
    </row>
    <row r="14642" spans="1:5" ht="13.5" customHeight="1">
      <c r="A14642">
        <v>327.10000000000002</v>
      </c>
      <c r="B14642" t="str">
        <f t="shared" si="228"/>
        <v>327.1---41</v>
      </c>
      <c r="C14642" t="s">
        <v>5917</v>
      </c>
      <c r="D14642" t="s">
        <v>789</v>
      </c>
      <c r="E14642">
        <v>41</v>
      </c>
    </row>
    <row r="14643" spans="1:5" ht="13.5" customHeight="1">
      <c r="A14643">
        <v>327.10000000000002</v>
      </c>
      <c r="B14643" t="str">
        <f t="shared" si="228"/>
        <v>327.1---42</v>
      </c>
      <c r="C14643" t="s">
        <v>5918</v>
      </c>
      <c r="D14643" t="s">
        <v>770</v>
      </c>
      <c r="E14643">
        <v>42</v>
      </c>
    </row>
    <row r="14644" spans="1:5" ht="13.5" customHeight="1">
      <c r="A14644">
        <v>327.10000000000002</v>
      </c>
      <c r="B14644" t="str">
        <f t="shared" si="228"/>
        <v>327.1---43</v>
      </c>
      <c r="C14644" t="s">
        <v>5963</v>
      </c>
      <c r="D14644" t="s">
        <v>937</v>
      </c>
      <c r="E14644">
        <v>43</v>
      </c>
    </row>
    <row r="14645" spans="1:5" ht="13.5" customHeight="1">
      <c r="A14645">
        <v>327.10000000000002</v>
      </c>
      <c r="B14645" t="str">
        <f t="shared" si="228"/>
        <v>327.1---44</v>
      </c>
      <c r="C14645" t="s">
        <v>5984</v>
      </c>
      <c r="D14645" t="s">
        <v>1232</v>
      </c>
      <c r="E14645">
        <v>44</v>
      </c>
    </row>
    <row r="14646" spans="1:5" ht="13.5" customHeight="1">
      <c r="A14646">
        <v>327.10000000000002</v>
      </c>
      <c r="B14646" t="str">
        <f t="shared" si="228"/>
        <v>327.1---45</v>
      </c>
      <c r="C14646" t="s">
        <v>5964</v>
      </c>
      <c r="D14646" t="s">
        <v>1176</v>
      </c>
      <c r="E14646">
        <v>45</v>
      </c>
    </row>
    <row r="14647" spans="1:5" ht="13.5" customHeight="1">
      <c r="A14647">
        <v>327.10000000000002</v>
      </c>
      <c r="B14647" t="str">
        <f t="shared" si="228"/>
        <v>327.1---46</v>
      </c>
      <c r="C14647" t="s">
        <v>5951</v>
      </c>
      <c r="D14647" t="s">
        <v>879</v>
      </c>
      <c r="E14647">
        <v>46</v>
      </c>
    </row>
    <row r="14648" spans="1:5" ht="13.5" customHeight="1">
      <c r="A14648">
        <v>327.10000000000002</v>
      </c>
      <c r="B14648" t="str">
        <f t="shared" si="228"/>
        <v>327.1---47</v>
      </c>
      <c r="C14648" t="s">
        <v>5979</v>
      </c>
      <c r="D14648" t="s">
        <v>1071</v>
      </c>
      <c r="E14648">
        <v>47</v>
      </c>
    </row>
    <row r="14649" spans="1:5" ht="13.5" customHeight="1">
      <c r="A14649">
        <v>327.10000000000002</v>
      </c>
      <c r="B14649" t="str">
        <f t="shared" si="228"/>
        <v>327.1---48</v>
      </c>
      <c r="C14649" t="s">
        <v>6012</v>
      </c>
      <c r="D14649" t="s">
        <v>958</v>
      </c>
      <c r="E14649">
        <v>48</v>
      </c>
    </row>
    <row r="14650" spans="1:5" ht="13.5" customHeight="1">
      <c r="A14650">
        <v>327.10000000000002</v>
      </c>
      <c r="B14650" t="str">
        <f t="shared" si="228"/>
        <v>327.1---49</v>
      </c>
      <c r="C14650" t="s">
        <v>5956</v>
      </c>
      <c r="D14650" t="s">
        <v>917</v>
      </c>
      <c r="E14650">
        <v>49</v>
      </c>
    </row>
    <row r="14651" spans="1:5" ht="13.5" customHeight="1">
      <c r="A14651">
        <v>327.10000000000002</v>
      </c>
      <c r="B14651" t="str">
        <f t="shared" si="228"/>
        <v>327.1---50</v>
      </c>
      <c r="C14651" t="s">
        <v>5920</v>
      </c>
      <c r="D14651" t="s">
        <v>762</v>
      </c>
      <c r="E14651">
        <v>50</v>
      </c>
    </row>
    <row r="14652" spans="1:5" ht="13.5" customHeight="1">
      <c r="A14652">
        <v>327.10000000000002</v>
      </c>
      <c r="B14652" t="str">
        <f t="shared" si="228"/>
        <v>327.1---51</v>
      </c>
      <c r="C14652" t="s">
        <v>5927</v>
      </c>
      <c r="D14652" t="s">
        <v>1115</v>
      </c>
      <c r="E14652">
        <v>51</v>
      </c>
    </row>
    <row r="14653" spans="1:5" ht="13.5" customHeight="1">
      <c r="A14653">
        <v>327.10000000000002</v>
      </c>
      <c r="B14653" t="str">
        <f t="shared" si="228"/>
        <v>327.1---52</v>
      </c>
      <c r="C14653" t="s">
        <v>5973</v>
      </c>
      <c r="D14653" t="s">
        <v>1158</v>
      </c>
      <c r="E14653">
        <v>52</v>
      </c>
    </row>
    <row r="14654" spans="1:5" ht="13.5" customHeight="1">
      <c r="A14654">
        <v>327.10000000000002</v>
      </c>
      <c r="B14654" t="str">
        <f t="shared" si="228"/>
        <v>327.1---53</v>
      </c>
      <c r="C14654" t="s">
        <v>5954</v>
      </c>
      <c r="D14654" t="s">
        <v>1166</v>
      </c>
      <c r="E14654">
        <v>53</v>
      </c>
    </row>
    <row r="14655" spans="1:5" ht="13.5" customHeight="1">
      <c r="A14655">
        <v>327.10000000000002</v>
      </c>
      <c r="B14655" t="str">
        <f t="shared" si="228"/>
        <v>327.1---54</v>
      </c>
      <c r="C14655" t="s">
        <v>5981</v>
      </c>
      <c r="D14655" t="s">
        <v>1225</v>
      </c>
      <c r="E14655">
        <v>54</v>
      </c>
    </row>
    <row r="14656" spans="1:5" ht="13.5" customHeight="1">
      <c r="A14656">
        <v>329</v>
      </c>
      <c r="B14656" t="str">
        <f t="shared" si="228"/>
        <v>329---1</v>
      </c>
      <c r="C14656" t="s">
        <v>4234</v>
      </c>
      <c r="D14656" t="s">
        <v>835</v>
      </c>
      <c r="E14656">
        <v>1</v>
      </c>
    </row>
    <row r="14657" spans="1:5" ht="13.5" customHeight="1">
      <c r="A14657">
        <v>329</v>
      </c>
      <c r="B14657" t="str">
        <f t="shared" si="228"/>
        <v>329---2</v>
      </c>
      <c r="C14657" t="s">
        <v>4216</v>
      </c>
      <c r="D14657" t="s">
        <v>835</v>
      </c>
      <c r="E14657">
        <v>2</v>
      </c>
    </row>
    <row r="14658" spans="1:5" ht="13.5" customHeight="1">
      <c r="A14658">
        <v>329</v>
      </c>
      <c r="B14658" t="str">
        <f t="shared" si="228"/>
        <v>329---3</v>
      </c>
      <c r="C14658" t="s">
        <v>4216</v>
      </c>
      <c r="D14658" t="s">
        <v>809</v>
      </c>
      <c r="E14658">
        <v>3</v>
      </c>
    </row>
    <row r="14659" spans="1:5" ht="13.5" customHeight="1">
      <c r="A14659">
        <v>329</v>
      </c>
      <c r="B14659" t="str">
        <f t="shared" ref="B14659:B14722" si="229">A14659&amp;"---"&amp;E14659</f>
        <v>329---4</v>
      </c>
      <c r="C14659" t="s">
        <v>4216</v>
      </c>
      <c r="D14659" t="s">
        <v>1024</v>
      </c>
      <c r="E14659">
        <v>4</v>
      </c>
    </row>
    <row r="14660" spans="1:5" ht="13.5" customHeight="1">
      <c r="A14660">
        <v>329</v>
      </c>
      <c r="B14660" t="str">
        <f t="shared" si="229"/>
        <v>329---5</v>
      </c>
      <c r="C14660" t="s">
        <v>4216</v>
      </c>
      <c r="D14660" t="s">
        <v>738</v>
      </c>
      <c r="E14660">
        <v>5</v>
      </c>
    </row>
    <row r="14661" spans="1:5" ht="13.5" customHeight="1">
      <c r="A14661">
        <v>329</v>
      </c>
      <c r="B14661" t="str">
        <f t="shared" si="229"/>
        <v>329---6</v>
      </c>
      <c r="C14661" t="s">
        <v>4216</v>
      </c>
      <c r="D14661" t="s">
        <v>899</v>
      </c>
      <c r="E14661">
        <v>6</v>
      </c>
    </row>
    <row r="14662" spans="1:5" ht="13.5" customHeight="1">
      <c r="A14662">
        <v>329</v>
      </c>
      <c r="B14662" t="str">
        <f t="shared" si="229"/>
        <v>329---7</v>
      </c>
      <c r="C14662" t="s">
        <v>4216</v>
      </c>
      <c r="D14662" t="s">
        <v>1286</v>
      </c>
      <c r="E14662">
        <v>7</v>
      </c>
    </row>
    <row r="14663" spans="1:5" ht="13.5" customHeight="1">
      <c r="A14663">
        <v>329</v>
      </c>
      <c r="B14663" t="str">
        <f t="shared" si="229"/>
        <v>329---8</v>
      </c>
      <c r="C14663" t="s">
        <v>4271</v>
      </c>
      <c r="D14663" t="s">
        <v>1043</v>
      </c>
      <c r="E14663">
        <v>8</v>
      </c>
    </row>
    <row r="14664" spans="1:5" ht="13.5" customHeight="1">
      <c r="A14664">
        <v>329</v>
      </c>
      <c r="B14664" t="str">
        <f t="shared" si="229"/>
        <v>329---9</v>
      </c>
      <c r="C14664" t="s">
        <v>4239</v>
      </c>
      <c r="D14664" t="s">
        <v>833</v>
      </c>
      <c r="E14664">
        <v>9</v>
      </c>
    </row>
    <row r="14665" spans="1:5" ht="13.5" customHeight="1">
      <c r="A14665">
        <v>329</v>
      </c>
      <c r="B14665" t="str">
        <f t="shared" si="229"/>
        <v>329---10</v>
      </c>
      <c r="C14665" t="s">
        <v>4228</v>
      </c>
      <c r="D14665" t="s">
        <v>1429</v>
      </c>
      <c r="E14665">
        <v>10</v>
      </c>
    </row>
    <row r="14666" spans="1:5" ht="13.5" customHeight="1">
      <c r="A14666">
        <v>329</v>
      </c>
      <c r="B14666" t="str">
        <f t="shared" si="229"/>
        <v>329---11</v>
      </c>
      <c r="C14666" t="s">
        <v>4268</v>
      </c>
      <c r="D14666" t="s">
        <v>1144</v>
      </c>
      <c r="E14666">
        <v>11</v>
      </c>
    </row>
    <row r="14667" spans="1:5" ht="13.5" customHeight="1">
      <c r="A14667">
        <v>329</v>
      </c>
      <c r="B14667" t="str">
        <f t="shared" si="229"/>
        <v>329---12</v>
      </c>
      <c r="C14667" t="s">
        <v>4230</v>
      </c>
      <c r="D14667" t="s">
        <v>1164</v>
      </c>
      <c r="E14667">
        <v>12</v>
      </c>
    </row>
    <row r="14668" spans="1:5" ht="13.5" customHeight="1">
      <c r="A14668">
        <v>329</v>
      </c>
      <c r="B14668" t="str">
        <f t="shared" si="229"/>
        <v>329---13</v>
      </c>
      <c r="C14668" t="s">
        <v>4244</v>
      </c>
      <c r="D14668" t="s">
        <v>1147</v>
      </c>
      <c r="E14668">
        <v>13</v>
      </c>
    </row>
    <row r="14669" spans="1:5" ht="13.5" customHeight="1">
      <c r="A14669">
        <v>329</v>
      </c>
      <c r="B14669" t="str">
        <f t="shared" si="229"/>
        <v>329---14</v>
      </c>
      <c r="C14669" t="s">
        <v>4262</v>
      </c>
      <c r="D14669" t="s">
        <v>783</v>
      </c>
      <c r="E14669">
        <v>14</v>
      </c>
    </row>
    <row r="14670" spans="1:5" ht="13.5" customHeight="1">
      <c r="A14670">
        <v>329</v>
      </c>
      <c r="B14670" t="str">
        <f t="shared" si="229"/>
        <v>329---15</v>
      </c>
      <c r="C14670" t="s">
        <v>4233</v>
      </c>
      <c r="D14670" t="s">
        <v>937</v>
      </c>
      <c r="E14670">
        <v>15</v>
      </c>
    </row>
    <row r="14671" spans="1:5" ht="13.5" customHeight="1">
      <c r="A14671">
        <v>329</v>
      </c>
      <c r="B14671" t="str">
        <f t="shared" si="229"/>
        <v>329---16</v>
      </c>
      <c r="C14671" t="s">
        <v>4236</v>
      </c>
      <c r="D14671" t="s">
        <v>917</v>
      </c>
      <c r="E14671">
        <v>16</v>
      </c>
    </row>
    <row r="14672" spans="1:5" ht="13.5" customHeight="1">
      <c r="A14672">
        <v>329</v>
      </c>
      <c r="B14672" t="str">
        <f t="shared" si="229"/>
        <v>329---17</v>
      </c>
      <c r="C14672" t="s">
        <v>4248</v>
      </c>
      <c r="D14672" t="s">
        <v>1323</v>
      </c>
      <c r="E14672">
        <v>17</v>
      </c>
    </row>
    <row r="14673" spans="1:5" ht="13.5" customHeight="1">
      <c r="A14673">
        <v>329</v>
      </c>
      <c r="B14673" t="str">
        <f t="shared" si="229"/>
        <v>329---18</v>
      </c>
      <c r="C14673" t="s">
        <v>4248</v>
      </c>
      <c r="D14673" t="s">
        <v>1223</v>
      </c>
      <c r="E14673">
        <v>18</v>
      </c>
    </row>
    <row r="14674" spans="1:5" ht="13.5" customHeight="1">
      <c r="A14674">
        <v>329</v>
      </c>
      <c r="B14674" t="str">
        <f t="shared" si="229"/>
        <v>329---19</v>
      </c>
      <c r="C14674" t="s">
        <v>4249</v>
      </c>
      <c r="D14674" t="s">
        <v>1287</v>
      </c>
      <c r="E14674">
        <v>19</v>
      </c>
    </row>
    <row r="14675" spans="1:5" ht="13.5" customHeight="1">
      <c r="A14675">
        <v>329</v>
      </c>
      <c r="B14675" t="str">
        <f t="shared" si="229"/>
        <v>329---20</v>
      </c>
      <c r="C14675" t="s">
        <v>1017</v>
      </c>
      <c r="D14675" t="s">
        <v>796</v>
      </c>
      <c r="E14675">
        <v>20</v>
      </c>
    </row>
    <row r="14676" spans="1:5" ht="13.5" customHeight="1">
      <c r="A14676">
        <v>329</v>
      </c>
      <c r="B14676" t="str">
        <f t="shared" si="229"/>
        <v>329---21</v>
      </c>
      <c r="C14676" t="s">
        <v>731</v>
      </c>
      <c r="D14676" t="s">
        <v>800</v>
      </c>
      <c r="E14676">
        <v>21</v>
      </c>
    </row>
    <row r="14677" spans="1:5" ht="13.5" customHeight="1">
      <c r="A14677">
        <v>329</v>
      </c>
      <c r="B14677" t="str">
        <f t="shared" si="229"/>
        <v>329---22</v>
      </c>
      <c r="C14677" t="s">
        <v>858</v>
      </c>
      <c r="D14677" t="s">
        <v>740</v>
      </c>
      <c r="E14677">
        <v>22</v>
      </c>
    </row>
    <row r="14678" spans="1:5" ht="13.5" customHeight="1">
      <c r="A14678">
        <v>329</v>
      </c>
      <c r="B14678" t="str">
        <f t="shared" si="229"/>
        <v>329---23</v>
      </c>
      <c r="C14678" t="s">
        <v>743</v>
      </c>
      <c r="D14678" t="s">
        <v>754</v>
      </c>
      <c r="E14678">
        <v>23</v>
      </c>
    </row>
    <row r="14679" spans="1:5" ht="13.5" customHeight="1">
      <c r="A14679">
        <v>329</v>
      </c>
      <c r="B14679" t="str">
        <f t="shared" si="229"/>
        <v>329---24</v>
      </c>
      <c r="C14679" t="s">
        <v>915</v>
      </c>
      <c r="D14679" t="s">
        <v>939</v>
      </c>
      <c r="E14679">
        <v>24</v>
      </c>
    </row>
    <row r="14680" spans="1:5" ht="13.5" customHeight="1">
      <c r="A14680">
        <v>329</v>
      </c>
      <c r="B14680" t="str">
        <f t="shared" si="229"/>
        <v>329---25</v>
      </c>
      <c r="C14680" t="s">
        <v>987</v>
      </c>
      <c r="D14680" t="s">
        <v>1263</v>
      </c>
      <c r="E14680">
        <v>25</v>
      </c>
    </row>
    <row r="14681" spans="1:5" ht="13.5" customHeight="1">
      <c r="A14681">
        <v>329</v>
      </c>
      <c r="B14681" t="str">
        <f t="shared" si="229"/>
        <v>329---26</v>
      </c>
      <c r="C14681" t="s">
        <v>989</v>
      </c>
      <c r="D14681" t="s">
        <v>738</v>
      </c>
      <c r="E14681">
        <v>26</v>
      </c>
    </row>
    <row r="14682" spans="1:5" ht="13.5" customHeight="1">
      <c r="A14682">
        <v>329</v>
      </c>
      <c r="B14682" t="str">
        <f t="shared" si="229"/>
        <v>329---27</v>
      </c>
      <c r="C14682" t="s">
        <v>799</v>
      </c>
      <c r="D14682" t="s">
        <v>809</v>
      </c>
      <c r="E14682">
        <v>27</v>
      </c>
    </row>
    <row r="14683" spans="1:5" ht="13.5" customHeight="1">
      <c r="A14683">
        <v>329</v>
      </c>
      <c r="B14683" t="str">
        <f t="shared" si="229"/>
        <v>329---28</v>
      </c>
      <c r="C14683" t="s">
        <v>819</v>
      </c>
      <c r="D14683" t="s">
        <v>756</v>
      </c>
      <c r="E14683">
        <v>28</v>
      </c>
    </row>
    <row r="14684" spans="1:5" ht="13.5" customHeight="1">
      <c r="A14684">
        <v>329</v>
      </c>
      <c r="B14684" t="str">
        <f t="shared" si="229"/>
        <v>329---29</v>
      </c>
      <c r="C14684" t="s">
        <v>1074</v>
      </c>
      <c r="D14684" t="s">
        <v>880</v>
      </c>
      <c r="E14684">
        <v>29</v>
      </c>
    </row>
    <row r="14685" spans="1:5" ht="13.5" customHeight="1">
      <c r="A14685">
        <v>329</v>
      </c>
      <c r="B14685" t="str">
        <f t="shared" si="229"/>
        <v>329---30</v>
      </c>
      <c r="C14685" t="s">
        <v>822</v>
      </c>
      <c r="D14685" t="s">
        <v>833</v>
      </c>
      <c r="E14685">
        <v>30</v>
      </c>
    </row>
    <row r="14686" spans="1:5" ht="13.5" customHeight="1">
      <c r="A14686">
        <v>329</v>
      </c>
      <c r="B14686" t="str">
        <f t="shared" si="229"/>
        <v>329---31</v>
      </c>
      <c r="C14686" t="s">
        <v>824</v>
      </c>
      <c r="D14686" t="s">
        <v>752</v>
      </c>
      <c r="E14686">
        <v>31</v>
      </c>
    </row>
    <row r="14687" spans="1:5" ht="13.5" customHeight="1">
      <c r="A14687">
        <v>329</v>
      </c>
      <c r="B14687" t="str">
        <f t="shared" si="229"/>
        <v>329---32</v>
      </c>
      <c r="C14687" t="s">
        <v>753</v>
      </c>
      <c r="D14687" t="s">
        <v>1002</v>
      </c>
      <c r="E14687">
        <v>32</v>
      </c>
    </row>
    <row r="14688" spans="1:5" ht="13.5" customHeight="1">
      <c r="A14688">
        <v>329</v>
      </c>
      <c r="B14688" t="str">
        <f t="shared" si="229"/>
        <v>329---33</v>
      </c>
      <c r="C14688" t="s">
        <v>755</v>
      </c>
      <c r="D14688" t="s">
        <v>1146</v>
      </c>
      <c r="E14688">
        <v>33</v>
      </c>
    </row>
    <row r="14689" spans="1:5" ht="13.5" customHeight="1">
      <c r="A14689">
        <v>329</v>
      </c>
      <c r="B14689" t="str">
        <f t="shared" si="229"/>
        <v>329---34</v>
      </c>
      <c r="C14689" t="s">
        <v>1197</v>
      </c>
      <c r="D14689" t="s">
        <v>1137</v>
      </c>
      <c r="E14689">
        <v>34</v>
      </c>
    </row>
    <row r="14690" spans="1:5" ht="13.5" customHeight="1">
      <c r="A14690">
        <v>329</v>
      </c>
      <c r="B14690" t="str">
        <f t="shared" si="229"/>
        <v>329---35</v>
      </c>
      <c r="C14690" t="s">
        <v>991</v>
      </c>
      <c r="D14690" t="s">
        <v>966</v>
      </c>
      <c r="E14690">
        <v>35</v>
      </c>
    </row>
    <row r="14691" spans="1:5" ht="13.5" customHeight="1">
      <c r="A14691">
        <v>329</v>
      </c>
      <c r="B14691" t="str">
        <f t="shared" si="229"/>
        <v>329---36</v>
      </c>
      <c r="C14691" t="s">
        <v>1007</v>
      </c>
      <c r="D14691" t="s">
        <v>1150</v>
      </c>
      <c r="E14691">
        <v>36</v>
      </c>
    </row>
    <row r="14692" spans="1:5" ht="13.5" customHeight="1">
      <c r="A14692">
        <v>329</v>
      </c>
      <c r="B14692" t="str">
        <f t="shared" si="229"/>
        <v>329---37</v>
      </c>
      <c r="C14692" t="s">
        <v>834</v>
      </c>
      <c r="D14692" t="s">
        <v>1222</v>
      </c>
      <c r="E14692">
        <v>37</v>
      </c>
    </row>
    <row r="14693" spans="1:5" ht="13.5" customHeight="1">
      <c r="A14693">
        <v>329</v>
      </c>
      <c r="B14693" t="str">
        <f t="shared" si="229"/>
        <v>329---38</v>
      </c>
      <c r="C14693" t="s">
        <v>836</v>
      </c>
      <c r="D14693" t="s">
        <v>835</v>
      </c>
      <c r="E14693">
        <v>38</v>
      </c>
    </row>
    <row r="14694" spans="1:5" ht="13.5" customHeight="1">
      <c r="A14694">
        <v>329</v>
      </c>
      <c r="B14694" t="str">
        <f t="shared" si="229"/>
        <v>329---39</v>
      </c>
      <c r="C14694" t="s">
        <v>1096</v>
      </c>
      <c r="D14694" t="s">
        <v>1215</v>
      </c>
      <c r="E14694">
        <v>39</v>
      </c>
    </row>
    <row r="14695" spans="1:5" ht="13.5" customHeight="1">
      <c r="A14695">
        <v>329</v>
      </c>
      <c r="B14695" t="str">
        <f t="shared" si="229"/>
        <v>329---40</v>
      </c>
      <c r="C14695" t="s">
        <v>1102</v>
      </c>
      <c r="D14695" t="s">
        <v>1190</v>
      </c>
      <c r="E14695">
        <v>40</v>
      </c>
    </row>
    <row r="14696" spans="1:5" ht="13.5" customHeight="1">
      <c r="A14696">
        <v>329</v>
      </c>
      <c r="B14696" t="str">
        <f t="shared" si="229"/>
        <v>329---41</v>
      </c>
      <c r="C14696" t="s">
        <v>868</v>
      </c>
      <c r="D14696" t="s">
        <v>758</v>
      </c>
      <c r="E14696">
        <v>41</v>
      </c>
    </row>
    <row r="14697" spans="1:5" ht="13.5" customHeight="1">
      <c r="A14697">
        <v>329</v>
      </c>
      <c r="B14697" t="str">
        <f t="shared" si="229"/>
        <v>329---42</v>
      </c>
      <c r="C14697" t="s">
        <v>944</v>
      </c>
      <c r="D14697" t="s">
        <v>1144</v>
      </c>
      <c r="E14697">
        <v>42</v>
      </c>
    </row>
    <row r="14698" spans="1:5" ht="13.5" customHeight="1">
      <c r="A14698">
        <v>329</v>
      </c>
      <c r="B14698" t="str">
        <f t="shared" si="229"/>
        <v>329---43</v>
      </c>
      <c r="C14698" t="s">
        <v>767</v>
      </c>
      <c r="D14698" t="s">
        <v>1368</v>
      </c>
      <c r="E14698">
        <v>43</v>
      </c>
    </row>
    <row r="14699" spans="1:5" ht="13.5" customHeight="1">
      <c r="A14699">
        <v>329</v>
      </c>
      <c r="B14699" t="str">
        <f t="shared" si="229"/>
        <v>329---44</v>
      </c>
      <c r="C14699" t="s">
        <v>5961</v>
      </c>
      <c r="D14699" t="s">
        <v>935</v>
      </c>
      <c r="E14699">
        <v>44</v>
      </c>
    </row>
    <row r="14700" spans="1:5" ht="13.5" customHeight="1">
      <c r="A14700">
        <v>329</v>
      </c>
      <c r="B14700" t="str">
        <f t="shared" si="229"/>
        <v>329---45</v>
      </c>
      <c r="C14700" t="s">
        <v>5915</v>
      </c>
      <c r="D14700" t="s">
        <v>772</v>
      </c>
      <c r="E14700">
        <v>45</v>
      </c>
    </row>
    <row r="14701" spans="1:5" ht="13.5" customHeight="1">
      <c r="A14701">
        <v>329</v>
      </c>
      <c r="B14701" t="str">
        <f t="shared" si="229"/>
        <v>329---46</v>
      </c>
      <c r="C14701" t="s">
        <v>5917</v>
      </c>
      <c r="D14701" t="s">
        <v>789</v>
      </c>
      <c r="E14701">
        <v>46</v>
      </c>
    </row>
    <row r="14702" spans="1:5" ht="13.5" customHeight="1">
      <c r="A14702">
        <v>329</v>
      </c>
      <c r="B14702" t="str">
        <f t="shared" si="229"/>
        <v>329---47</v>
      </c>
      <c r="C14702" t="s">
        <v>5918</v>
      </c>
      <c r="D14702" t="s">
        <v>770</v>
      </c>
      <c r="E14702">
        <v>47</v>
      </c>
    </row>
    <row r="14703" spans="1:5" ht="13.5" customHeight="1">
      <c r="A14703">
        <v>329</v>
      </c>
      <c r="B14703" t="str">
        <f t="shared" si="229"/>
        <v>329---48</v>
      </c>
      <c r="C14703" t="s">
        <v>5963</v>
      </c>
      <c r="D14703" t="s">
        <v>937</v>
      </c>
      <c r="E14703">
        <v>48</v>
      </c>
    </row>
    <row r="14704" spans="1:5" ht="13.5" customHeight="1">
      <c r="A14704">
        <v>329</v>
      </c>
      <c r="B14704" t="str">
        <f t="shared" si="229"/>
        <v>329---49</v>
      </c>
      <c r="C14704" t="s">
        <v>5984</v>
      </c>
      <c r="D14704" t="s">
        <v>1232</v>
      </c>
      <c r="E14704">
        <v>49</v>
      </c>
    </row>
    <row r="14705" spans="1:5" ht="13.5" customHeight="1">
      <c r="A14705">
        <v>329</v>
      </c>
      <c r="B14705" t="str">
        <f t="shared" si="229"/>
        <v>329---50</v>
      </c>
      <c r="C14705" t="s">
        <v>5964</v>
      </c>
      <c r="D14705" t="s">
        <v>1176</v>
      </c>
      <c r="E14705">
        <v>50</v>
      </c>
    </row>
    <row r="14706" spans="1:5" ht="13.5" customHeight="1">
      <c r="A14706">
        <v>329</v>
      </c>
      <c r="B14706" t="str">
        <f t="shared" si="229"/>
        <v>329---51</v>
      </c>
      <c r="C14706" t="s">
        <v>5951</v>
      </c>
      <c r="D14706" t="s">
        <v>879</v>
      </c>
      <c r="E14706">
        <v>51</v>
      </c>
    </row>
    <row r="14707" spans="1:5" ht="13.5" customHeight="1">
      <c r="A14707">
        <v>329</v>
      </c>
      <c r="B14707" t="str">
        <f t="shared" si="229"/>
        <v>329---52</v>
      </c>
      <c r="C14707" t="s">
        <v>5979</v>
      </c>
      <c r="D14707" t="s">
        <v>1071</v>
      </c>
      <c r="E14707">
        <v>52</v>
      </c>
    </row>
    <row r="14708" spans="1:5" ht="13.5" customHeight="1">
      <c r="A14708">
        <v>329</v>
      </c>
      <c r="B14708" t="str">
        <f t="shared" si="229"/>
        <v>329---53</v>
      </c>
      <c r="C14708" t="s">
        <v>6012</v>
      </c>
      <c r="D14708" t="s">
        <v>958</v>
      </c>
      <c r="E14708">
        <v>53</v>
      </c>
    </row>
    <row r="14709" spans="1:5" ht="13.5" customHeight="1">
      <c r="A14709">
        <v>329</v>
      </c>
      <c r="B14709" t="str">
        <f t="shared" si="229"/>
        <v>329---54</v>
      </c>
      <c r="C14709" t="s">
        <v>5956</v>
      </c>
      <c r="D14709" t="s">
        <v>917</v>
      </c>
      <c r="E14709">
        <v>54</v>
      </c>
    </row>
    <row r="14710" spans="1:5" ht="13.5" customHeight="1">
      <c r="A14710">
        <v>329</v>
      </c>
      <c r="B14710" t="str">
        <f t="shared" si="229"/>
        <v>329---55</v>
      </c>
      <c r="C14710" t="s">
        <v>5920</v>
      </c>
      <c r="D14710" t="s">
        <v>762</v>
      </c>
      <c r="E14710">
        <v>55</v>
      </c>
    </row>
    <row r="14711" spans="1:5" ht="13.5" customHeight="1">
      <c r="A14711">
        <v>329</v>
      </c>
      <c r="B14711" t="str">
        <f t="shared" si="229"/>
        <v>329---56</v>
      </c>
      <c r="C14711" t="s">
        <v>5973</v>
      </c>
      <c r="D14711" t="s">
        <v>1158</v>
      </c>
      <c r="E14711">
        <v>56</v>
      </c>
    </row>
    <row r="14712" spans="1:5" ht="13.5" customHeight="1">
      <c r="A14712">
        <v>329</v>
      </c>
      <c r="B14712" t="str">
        <f t="shared" si="229"/>
        <v>329---57</v>
      </c>
      <c r="C14712" t="s">
        <v>5954</v>
      </c>
      <c r="D14712" t="s">
        <v>1166</v>
      </c>
      <c r="E14712">
        <v>57</v>
      </c>
    </row>
    <row r="14713" spans="1:5" ht="13.5" customHeight="1">
      <c r="A14713">
        <v>329</v>
      </c>
      <c r="B14713" t="str">
        <f t="shared" si="229"/>
        <v>329---58</v>
      </c>
      <c r="C14713" t="s">
        <v>5923</v>
      </c>
      <c r="D14713" t="s">
        <v>766</v>
      </c>
      <c r="E14713">
        <v>58</v>
      </c>
    </row>
    <row r="14714" spans="1:5" ht="13.5" customHeight="1">
      <c r="A14714">
        <v>329</v>
      </c>
      <c r="B14714" t="str">
        <f t="shared" si="229"/>
        <v>329---59</v>
      </c>
      <c r="C14714" t="s">
        <v>5981</v>
      </c>
      <c r="D14714" t="s">
        <v>1225</v>
      </c>
      <c r="E14714">
        <v>59</v>
      </c>
    </row>
    <row r="14715" spans="1:5" ht="13.5" customHeight="1">
      <c r="A14715">
        <v>329</v>
      </c>
      <c r="B14715" t="str">
        <f t="shared" si="229"/>
        <v>329---60</v>
      </c>
      <c r="C14715" t="s">
        <v>5959</v>
      </c>
      <c r="D14715" t="s">
        <v>6222</v>
      </c>
      <c r="E14715">
        <v>60</v>
      </c>
    </row>
    <row r="14716" spans="1:5" ht="13.5" customHeight="1">
      <c r="A14716">
        <v>157</v>
      </c>
      <c r="B14716" t="str">
        <f t="shared" si="229"/>
        <v>157---1</v>
      </c>
      <c r="C14716" t="s">
        <v>4216</v>
      </c>
      <c r="D14716" t="s">
        <v>1119</v>
      </c>
      <c r="E14716">
        <v>1</v>
      </c>
    </row>
    <row r="14717" spans="1:5" ht="13.5" customHeight="1">
      <c r="A14717">
        <v>157</v>
      </c>
      <c r="B14717" t="str">
        <f t="shared" si="229"/>
        <v>157---2</v>
      </c>
      <c r="C14717" t="s">
        <v>4216</v>
      </c>
      <c r="D14717" t="s">
        <v>1275</v>
      </c>
      <c r="E14717">
        <v>2</v>
      </c>
    </row>
    <row r="14718" spans="1:5" ht="13.5" customHeight="1">
      <c r="A14718">
        <v>157</v>
      </c>
      <c r="B14718" t="str">
        <f t="shared" si="229"/>
        <v>157---3</v>
      </c>
      <c r="C14718" t="s">
        <v>4217</v>
      </c>
      <c r="D14718" t="s">
        <v>1322</v>
      </c>
      <c r="E14718">
        <v>3</v>
      </c>
    </row>
    <row r="14719" spans="1:5" ht="13.5" customHeight="1">
      <c r="A14719">
        <v>157</v>
      </c>
      <c r="B14719" t="str">
        <f t="shared" si="229"/>
        <v>157---4</v>
      </c>
      <c r="C14719" t="s">
        <v>4279</v>
      </c>
      <c r="D14719" t="s">
        <v>1033</v>
      </c>
      <c r="E14719">
        <v>4</v>
      </c>
    </row>
    <row r="14720" spans="1:5" ht="13.5" customHeight="1">
      <c r="A14720">
        <v>157</v>
      </c>
      <c r="B14720" t="str">
        <f t="shared" si="229"/>
        <v>157---5</v>
      </c>
      <c r="C14720" t="s">
        <v>4219</v>
      </c>
      <c r="D14720" t="s">
        <v>785</v>
      </c>
      <c r="E14720">
        <v>5</v>
      </c>
    </row>
    <row r="14721" spans="1:5" ht="13.5" customHeight="1">
      <c r="A14721">
        <v>157</v>
      </c>
      <c r="B14721" t="str">
        <f t="shared" si="229"/>
        <v>157---6</v>
      </c>
      <c r="C14721" t="s">
        <v>4271</v>
      </c>
      <c r="D14721" t="s">
        <v>1195</v>
      </c>
      <c r="E14721">
        <v>6</v>
      </c>
    </row>
    <row r="14722" spans="1:5" ht="13.5" customHeight="1">
      <c r="A14722">
        <v>157</v>
      </c>
      <c r="B14722" t="str">
        <f t="shared" si="229"/>
        <v>157---7</v>
      </c>
      <c r="C14722" t="s">
        <v>4220</v>
      </c>
      <c r="D14722" t="s">
        <v>958</v>
      </c>
      <c r="E14722">
        <v>7</v>
      </c>
    </row>
    <row r="14723" spans="1:5" ht="13.5" customHeight="1">
      <c r="A14723">
        <v>157</v>
      </c>
      <c r="B14723" t="str">
        <f t="shared" ref="B14723:B14786" si="230">A14723&amp;"---"&amp;E14723</f>
        <v>157---8</v>
      </c>
      <c r="C14723" t="s">
        <v>4270</v>
      </c>
      <c r="D14723" t="s">
        <v>788</v>
      </c>
      <c r="E14723">
        <v>8</v>
      </c>
    </row>
    <row r="14724" spans="1:5" ht="13.5" customHeight="1">
      <c r="A14724">
        <v>157</v>
      </c>
      <c r="B14724" t="str">
        <f t="shared" si="230"/>
        <v>157---9</v>
      </c>
      <c r="C14724" t="s">
        <v>4222</v>
      </c>
      <c r="D14724" t="s">
        <v>1013</v>
      </c>
      <c r="E14724">
        <v>9</v>
      </c>
    </row>
    <row r="14725" spans="1:5" ht="13.5" customHeight="1">
      <c r="A14725">
        <v>157</v>
      </c>
      <c r="B14725" t="str">
        <f t="shared" si="230"/>
        <v>157---10</v>
      </c>
      <c r="C14725" t="s">
        <v>4222</v>
      </c>
      <c r="D14725" t="s">
        <v>1015</v>
      </c>
      <c r="E14725">
        <v>10</v>
      </c>
    </row>
    <row r="14726" spans="1:5" ht="13.5" customHeight="1">
      <c r="A14726">
        <v>157</v>
      </c>
      <c r="B14726" t="str">
        <f t="shared" si="230"/>
        <v>157---11</v>
      </c>
      <c r="C14726" t="s">
        <v>4268</v>
      </c>
      <c r="D14726" t="s">
        <v>718</v>
      </c>
      <c r="E14726">
        <v>11</v>
      </c>
    </row>
    <row r="14727" spans="1:5" ht="13.5" customHeight="1">
      <c r="A14727">
        <v>157</v>
      </c>
      <c r="B14727" t="str">
        <f t="shared" si="230"/>
        <v>157---12</v>
      </c>
      <c r="C14727" t="s">
        <v>4224</v>
      </c>
      <c r="D14727" t="s">
        <v>750</v>
      </c>
      <c r="E14727">
        <v>12</v>
      </c>
    </row>
    <row r="14728" spans="1:5" ht="13.5" customHeight="1">
      <c r="A14728">
        <v>157</v>
      </c>
      <c r="B14728" t="str">
        <f t="shared" si="230"/>
        <v>157---13</v>
      </c>
      <c r="C14728" t="s">
        <v>4276</v>
      </c>
      <c r="D14728" t="s">
        <v>728</v>
      </c>
      <c r="E14728">
        <v>13</v>
      </c>
    </row>
    <row r="14729" spans="1:5" ht="13.5" customHeight="1">
      <c r="A14729">
        <v>157</v>
      </c>
      <c r="B14729" t="str">
        <f t="shared" si="230"/>
        <v>157---14</v>
      </c>
      <c r="C14729" t="s">
        <v>4226</v>
      </c>
      <c r="D14729" t="s">
        <v>1036</v>
      </c>
      <c r="E14729">
        <v>14</v>
      </c>
    </row>
    <row r="14730" spans="1:5" ht="13.5" customHeight="1">
      <c r="A14730">
        <v>157</v>
      </c>
      <c r="B14730" t="str">
        <f t="shared" si="230"/>
        <v>157---15</v>
      </c>
      <c r="C14730" t="s">
        <v>4227</v>
      </c>
      <c r="D14730" t="s">
        <v>1315</v>
      </c>
      <c r="E14730">
        <v>15</v>
      </c>
    </row>
    <row r="14731" spans="1:5" ht="13.5" customHeight="1">
      <c r="A14731">
        <v>157</v>
      </c>
      <c r="B14731" t="str">
        <f t="shared" si="230"/>
        <v>157---16</v>
      </c>
      <c r="C14731" t="s">
        <v>4232</v>
      </c>
      <c r="D14731" t="s">
        <v>1038</v>
      </c>
      <c r="E14731">
        <v>16</v>
      </c>
    </row>
    <row r="14732" spans="1:5" ht="13.5" customHeight="1">
      <c r="A14732">
        <v>157</v>
      </c>
      <c r="B14732" t="str">
        <f t="shared" si="230"/>
        <v>157---17</v>
      </c>
      <c r="C14732" t="s">
        <v>4264</v>
      </c>
      <c r="D14732" t="s">
        <v>1251</v>
      </c>
      <c r="E14732">
        <v>17</v>
      </c>
    </row>
    <row r="14733" spans="1:5" ht="13.5" customHeight="1">
      <c r="A14733">
        <v>157</v>
      </c>
      <c r="B14733" t="str">
        <f t="shared" si="230"/>
        <v>157---18</v>
      </c>
      <c r="C14733" t="s">
        <v>5911</v>
      </c>
      <c r="D14733" t="s">
        <v>899</v>
      </c>
      <c r="E14733">
        <v>18</v>
      </c>
    </row>
    <row r="14734" spans="1:5" ht="13.5" customHeight="1">
      <c r="A14734">
        <v>157</v>
      </c>
      <c r="B14734" t="str">
        <f t="shared" si="230"/>
        <v>157---19</v>
      </c>
      <c r="C14734" t="s">
        <v>5911</v>
      </c>
      <c r="D14734" t="s">
        <v>783</v>
      </c>
      <c r="E14734">
        <v>19</v>
      </c>
    </row>
    <row r="14735" spans="1:5" ht="13.5" customHeight="1">
      <c r="A14735">
        <v>157</v>
      </c>
      <c r="B14735" t="str">
        <f t="shared" si="230"/>
        <v>157---20</v>
      </c>
      <c r="C14735" t="s">
        <v>5911</v>
      </c>
      <c r="D14735" t="s">
        <v>971</v>
      </c>
      <c r="E14735">
        <v>20</v>
      </c>
    </row>
    <row r="14736" spans="1:5" ht="13.5" customHeight="1">
      <c r="A14736">
        <v>157</v>
      </c>
      <c r="B14736" t="str">
        <f t="shared" si="230"/>
        <v>157---21</v>
      </c>
      <c r="C14736" t="s">
        <v>5911</v>
      </c>
      <c r="D14736" t="s">
        <v>1257</v>
      </c>
      <c r="E14736">
        <v>21</v>
      </c>
    </row>
    <row r="14737" spans="1:5" ht="13.5" customHeight="1">
      <c r="A14737">
        <v>157</v>
      </c>
      <c r="B14737" t="str">
        <f t="shared" si="230"/>
        <v>157---22</v>
      </c>
      <c r="C14737" t="s">
        <v>5911</v>
      </c>
      <c r="D14737" t="s">
        <v>1076</v>
      </c>
      <c r="E14737">
        <v>22</v>
      </c>
    </row>
    <row r="14738" spans="1:5" ht="13.5" customHeight="1">
      <c r="A14738">
        <v>157</v>
      </c>
      <c r="B14738" t="str">
        <f t="shared" si="230"/>
        <v>157---23</v>
      </c>
      <c r="C14738" t="s">
        <v>741</v>
      </c>
      <c r="D14738" t="s">
        <v>1248</v>
      </c>
      <c r="E14738">
        <v>23</v>
      </c>
    </row>
    <row r="14739" spans="1:5" ht="13.5" customHeight="1">
      <c r="A14739">
        <v>157</v>
      </c>
      <c r="B14739" t="str">
        <f t="shared" si="230"/>
        <v>157---24</v>
      </c>
      <c r="C14739" t="s">
        <v>743</v>
      </c>
      <c r="D14739" t="s">
        <v>754</v>
      </c>
      <c r="E14739">
        <v>24</v>
      </c>
    </row>
    <row r="14740" spans="1:5" ht="13.5" customHeight="1">
      <c r="A14740">
        <v>157</v>
      </c>
      <c r="B14740" t="str">
        <f t="shared" si="230"/>
        <v>157---25</v>
      </c>
      <c r="C14740" t="s">
        <v>915</v>
      </c>
      <c r="D14740" t="s">
        <v>939</v>
      </c>
      <c r="E14740">
        <v>25</v>
      </c>
    </row>
    <row r="14741" spans="1:5" ht="13.5" customHeight="1">
      <c r="A14741">
        <v>157</v>
      </c>
      <c r="B14741" t="str">
        <f t="shared" si="230"/>
        <v>157---26</v>
      </c>
      <c r="C14741" t="s">
        <v>987</v>
      </c>
      <c r="D14741" t="s">
        <v>1263</v>
      </c>
      <c r="E14741">
        <v>26</v>
      </c>
    </row>
    <row r="14742" spans="1:5" ht="13.5" customHeight="1">
      <c r="A14742">
        <v>157</v>
      </c>
      <c r="B14742" t="str">
        <f t="shared" si="230"/>
        <v>157---27</v>
      </c>
      <c r="C14742" t="s">
        <v>989</v>
      </c>
      <c r="D14742" t="s">
        <v>738</v>
      </c>
      <c r="E14742">
        <v>27</v>
      </c>
    </row>
    <row r="14743" spans="1:5" ht="13.5" customHeight="1">
      <c r="A14743">
        <v>157</v>
      </c>
      <c r="B14743" t="str">
        <f t="shared" si="230"/>
        <v>157---28</v>
      </c>
      <c r="C14743" t="s">
        <v>1094</v>
      </c>
      <c r="D14743" t="s">
        <v>790</v>
      </c>
      <c r="E14743">
        <v>28</v>
      </c>
    </row>
    <row r="14744" spans="1:5" ht="13.5" customHeight="1">
      <c r="A14744">
        <v>157</v>
      </c>
      <c r="B14744" t="str">
        <f t="shared" si="230"/>
        <v>157---29</v>
      </c>
      <c r="C14744" t="s">
        <v>819</v>
      </c>
      <c r="D14744" t="s">
        <v>756</v>
      </c>
      <c r="E14744">
        <v>29</v>
      </c>
    </row>
    <row r="14745" spans="1:5" ht="13.5" customHeight="1">
      <c r="A14745">
        <v>157</v>
      </c>
      <c r="B14745" t="str">
        <f t="shared" si="230"/>
        <v>157---30</v>
      </c>
      <c r="C14745" t="s">
        <v>1074</v>
      </c>
      <c r="D14745" t="s">
        <v>880</v>
      </c>
      <c r="E14745">
        <v>30</v>
      </c>
    </row>
    <row r="14746" spans="1:5" ht="13.5" customHeight="1">
      <c r="A14746">
        <v>157</v>
      </c>
      <c r="B14746" t="str">
        <f t="shared" si="230"/>
        <v>157---31</v>
      </c>
      <c r="C14746" t="s">
        <v>1019</v>
      </c>
      <c r="D14746" t="s">
        <v>734</v>
      </c>
      <c r="E14746">
        <v>31</v>
      </c>
    </row>
    <row r="14747" spans="1:5" ht="13.5" customHeight="1">
      <c r="A14747">
        <v>157</v>
      </c>
      <c r="B14747" t="str">
        <f t="shared" si="230"/>
        <v>157---32</v>
      </c>
      <c r="C14747" t="s">
        <v>824</v>
      </c>
      <c r="D14747" t="s">
        <v>752</v>
      </c>
      <c r="E14747">
        <v>32</v>
      </c>
    </row>
    <row r="14748" spans="1:5" ht="13.5" customHeight="1">
      <c r="A14748">
        <v>157</v>
      </c>
      <c r="B14748" t="str">
        <f t="shared" si="230"/>
        <v>157---33</v>
      </c>
      <c r="C14748" t="s">
        <v>965</v>
      </c>
      <c r="D14748" t="s">
        <v>1250</v>
      </c>
      <c r="E14748">
        <v>33</v>
      </c>
    </row>
    <row r="14749" spans="1:5" ht="13.5" customHeight="1">
      <c r="A14749">
        <v>157</v>
      </c>
      <c r="B14749" t="str">
        <f t="shared" si="230"/>
        <v>157---34</v>
      </c>
      <c r="C14749" t="s">
        <v>991</v>
      </c>
      <c r="D14749" t="s">
        <v>966</v>
      </c>
      <c r="E14749">
        <v>34</v>
      </c>
    </row>
    <row r="14750" spans="1:5" ht="13.5" customHeight="1">
      <c r="A14750">
        <v>157</v>
      </c>
      <c r="B14750" t="str">
        <f t="shared" si="230"/>
        <v>157---35</v>
      </c>
      <c r="C14750" t="s">
        <v>1009</v>
      </c>
      <c r="D14750" t="s">
        <v>1340</v>
      </c>
      <c r="E14750">
        <v>35</v>
      </c>
    </row>
    <row r="14751" spans="1:5" ht="13.5" customHeight="1">
      <c r="A14751">
        <v>157</v>
      </c>
      <c r="B14751" t="str">
        <f t="shared" si="230"/>
        <v>157---36</v>
      </c>
      <c r="C14751" t="s">
        <v>892</v>
      </c>
      <c r="D14751" t="s">
        <v>730</v>
      </c>
      <c r="E14751">
        <v>36</v>
      </c>
    </row>
    <row r="14752" spans="1:5" ht="13.5" customHeight="1">
      <c r="A14752">
        <v>157</v>
      </c>
      <c r="B14752" t="str">
        <f t="shared" si="230"/>
        <v>157---37</v>
      </c>
      <c r="C14752" t="s">
        <v>868</v>
      </c>
      <c r="D14752" t="s">
        <v>758</v>
      </c>
      <c r="E14752">
        <v>37</v>
      </c>
    </row>
    <row r="14753" spans="1:5" ht="13.5" customHeight="1">
      <c r="A14753">
        <v>157</v>
      </c>
      <c r="B14753" t="str">
        <f t="shared" si="230"/>
        <v>157---38</v>
      </c>
      <c r="C14753" t="s">
        <v>5914</v>
      </c>
      <c r="D14753" t="s">
        <v>785</v>
      </c>
      <c r="E14753">
        <v>38</v>
      </c>
    </row>
    <row r="14754" spans="1:5" ht="13.5" customHeight="1">
      <c r="A14754">
        <v>157</v>
      </c>
      <c r="B14754" t="str">
        <f t="shared" si="230"/>
        <v>157---39</v>
      </c>
      <c r="C14754" t="s">
        <v>5915</v>
      </c>
      <c r="D14754" t="s">
        <v>772</v>
      </c>
      <c r="E14754">
        <v>39</v>
      </c>
    </row>
    <row r="14755" spans="1:5" ht="13.5" customHeight="1">
      <c r="A14755">
        <v>157</v>
      </c>
      <c r="B14755" t="str">
        <f t="shared" si="230"/>
        <v>157---40</v>
      </c>
      <c r="C14755" t="s">
        <v>5916</v>
      </c>
      <c r="D14755" t="s">
        <v>750</v>
      </c>
      <c r="E14755">
        <v>40</v>
      </c>
    </row>
    <row r="14756" spans="1:5" ht="13.5" customHeight="1">
      <c r="A14756">
        <v>157</v>
      </c>
      <c r="B14756" t="str">
        <f t="shared" si="230"/>
        <v>157---41</v>
      </c>
      <c r="C14756" t="s">
        <v>6011</v>
      </c>
      <c r="D14756" t="s">
        <v>1285</v>
      </c>
      <c r="E14756">
        <v>41</v>
      </c>
    </row>
    <row r="14757" spans="1:5" ht="13.5" customHeight="1">
      <c r="A14757">
        <v>157</v>
      </c>
      <c r="B14757" t="str">
        <f t="shared" si="230"/>
        <v>157---42</v>
      </c>
      <c r="C14757" t="s">
        <v>5917</v>
      </c>
      <c r="D14757" t="s">
        <v>789</v>
      </c>
      <c r="E14757">
        <v>42</v>
      </c>
    </row>
    <row r="14758" spans="1:5" ht="13.5" customHeight="1">
      <c r="A14758">
        <v>157</v>
      </c>
      <c r="B14758" t="str">
        <f t="shared" si="230"/>
        <v>157---43</v>
      </c>
      <c r="C14758" t="s">
        <v>5918</v>
      </c>
      <c r="D14758" t="s">
        <v>770</v>
      </c>
      <c r="E14758">
        <v>43</v>
      </c>
    </row>
    <row r="14759" spans="1:5" ht="13.5" customHeight="1">
      <c r="A14759">
        <v>157</v>
      </c>
      <c r="B14759" t="str">
        <f t="shared" si="230"/>
        <v>157---44</v>
      </c>
      <c r="C14759" t="s">
        <v>6012</v>
      </c>
      <c r="D14759" t="s">
        <v>958</v>
      </c>
      <c r="E14759">
        <v>44</v>
      </c>
    </row>
    <row r="14760" spans="1:5" ht="13.5" customHeight="1">
      <c r="A14760">
        <v>157</v>
      </c>
      <c r="B14760" t="str">
        <f t="shared" si="230"/>
        <v>157---45</v>
      </c>
      <c r="C14760" t="s">
        <v>5956</v>
      </c>
      <c r="D14760" t="s">
        <v>917</v>
      </c>
      <c r="E14760">
        <v>45</v>
      </c>
    </row>
    <row r="14761" spans="1:5" ht="13.5" customHeight="1">
      <c r="A14761">
        <v>157</v>
      </c>
      <c r="B14761" t="str">
        <f t="shared" si="230"/>
        <v>157---46</v>
      </c>
      <c r="C14761" t="s">
        <v>5919</v>
      </c>
      <c r="D14761" t="s">
        <v>725</v>
      </c>
      <c r="E14761">
        <v>46</v>
      </c>
    </row>
    <row r="14762" spans="1:5" ht="13.5" customHeight="1">
      <c r="A14762">
        <v>157</v>
      </c>
      <c r="B14762" t="str">
        <f t="shared" si="230"/>
        <v>157---47</v>
      </c>
      <c r="C14762" t="s">
        <v>5995</v>
      </c>
      <c r="D14762" t="s">
        <v>1038</v>
      </c>
      <c r="E14762">
        <v>47</v>
      </c>
    </row>
    <row r="14763" spans="1:5" ht="13.5" customHeight="1">
      <c r="A14763">
        <v>157</v>
      </c>
      <c r="B14763" t="str">
        <f t="shared" si="230"/>
        <v>157---48</v>
      </c>
      <c r="C14763" t="s">
        <v>5990</v>
      </c>
      <c r="D14763" t="s">
        <v>1018</v>
      </c>
      <c r="E14763">
        <v>48</v>
      </c>
    </row>
    <row r="14764" spans="1:5" ht="13.5" customHeight="1">
      <c r="A14764">
        <v>157</v>
      </c>
      <c r="B14764" t="str">
        <f t="shared" si="230"/>
        <v>157---49</v>
      </c>
      <c r="C14764" t="s">
        <v>6014</v>
      </c>
      <c r="D14764" t="s">
        <v>1107</v>
      </c>
      <c r="E14764">
        <v>49</v>
      </c>
    </row>
    <row r="14765" spans="1:5" ht="13.5" customHeight="1">
      <c r="A14765">
        <v>158</v>
      </c>
      <c r="B14765" t="str">
        <f t="shared" si="230"/>
        <v>158---1</v>
      </c>
      <c r="C14765" t="s">
        <v>4216</v>
      </c>
      <c r="D14765" t="s">
        <v>1119</v>
      </c>
      <c r="E14765">
        <v>1</v>
      </c>
    </row>
    <row r="14766" spans="1:5" ht="13.5" customHeight="1">
      <c r="A14766">
        <v>158</v>
      </c>
      <c r="B14766" t="str">
        <f t="shared" si="230"/>
        <v>158---2</v>
      </c>
      <c r="C14766" t="s">
        <v>4216</v>
      </c>
      <c r="D14766" t="s">
        <v>718</v>
      </c>
      <c r="E14766">
        <v>2</v>
      </c>
    </row>
    <row r="14767" spans="1:5" ht="13.5" customHeight="1">
      <c r="A14767">
        <v>158</v>
      </c>
      <c r="B14767" t="str">
        <f t="shared" si="230"/>
        <v>158---3</v>
      </c>
      <c r="C14767" t="s">
        <v>4216</v>
      </c>
      <c r="D14767" t="s">
        <v>848</v>
      </c>
      <c r="E14767">
        <v>3</v>
      </c>
    </row>
    <row r="14768" spans="1:5" ht="13.5" customHeight="1">
      <c r="A14768">
        <v>158</v>
      </c>
      <c r="B14768" t="str">
        <f t="shared" si="230"/>
        <v>158---4</v>
      </c>
      <c r="C14768" t="s">
        <v>4216</v>
      </c>
      <c r="D14768" t="s">
        <v>1275</v>
      </c>
      <c r="E14768">
        <v>4</v>
      </c>
    </row>
    <row r="14769" spans="1:5" ht="13.5" customHeight="1">
      <c r="A14769">
        <v>158</v>
      </c>
      <c r="B14769" t="str">
        <f t="shared" si="230"/>
        <v>158---5</v>
      </c>
      <c r="C14769" t="s">
        <v>4216</v>
      </c>
      <c r="D14769" t="s">
        <v>1322</v>
      </c>
      <c r="E14769">
        <v>5</v>
      </c>
    </row>
    <row r="14770" spans="1:5" ht="13.5" customHeight="1">
      <c r="A14770">
        <v>158</v>
      </c>
      <c r="B14770" t="str">
        <f t="shared" si="230"/>
        <v>158---6</v>
      </c>
      <c r="C14770" t="s">
        <v>4216</v>
      </c>
      <c r="D14770" t="s">
        <v>1033</v>
      </c>
      <c r="E14770">
        <v>6</v>
      </c>
    </row>
    <row r="14771" spans="1:5" ht="13.5" customHeight="1">
      <c r="A14771">
        <v>158</v>
      </c>
      <c r="B14771" t="str">
        <f t="shared" si="230"/>
        <v>158---7</v>
      </c>
      <c r="C14771" t="s">
        <v>4219</v>
      </c>
      <c r="D14771" t="s">
        <v>785</v>
      </c>
      <c r="E14771">
        <v>7</v>
      </c>
    </row>
    <row r="14772" spans="1:5" ht="13.5" customHeight="1">
      <c r="A14772">
        <v>158</v>
      </c>
      <c r="B14772" t="str">
        <f t="shared" si="230"/>
        <v>158---8</v>
      </c>
      <c r="C14772" t="s">
        <v>4271</v>
      </c>
      <c r="D14772" t="s">
        <v>1195</v>
      </c>
      <c r="E14772">
        <v>8</v>
      </c>
    </row>
    <row r="14773" spans="1:5" ht="13.5" customHeight="1">
      <c r="A14773">
        <v>158</v>
      </c>
      <c r="B14773" t="str">
        <f t="shared" si="230"/>
        <v>158---9</v>
      </c>
      <c r="C14773" t="s">
        <v>4220</v>
      </c>
      <c r="D14773" t="s">
        <v>958</v>
      </c>
      <c r="E14773">
        <v>9</v>
      </c>
    </row>
    <row r="14774" spans="1:5" ht="13.5" customHeight="1">
      <c r="A14774">
        <v>158</v>
      </c>
      <c r="B14774" t="str">
        <f t="shared" si="230"/>
        <v>158---10</v>
      </c>
      <c r="C14774" t="s">
        <v>4270</v>
      </c>
      <c r="D14774" t="s">
        <v>788</v>
      </c>
      <c r="E14774">
        <v>10</v>
      </c>
    </row>
    <row r="14775" spans="1:5" ht="13.5" customHeight="1">
      <c r="A14775">
        <v>158</v>
      </c>
      <c r="B14775" t="str">
        <f t="shared" si="230"/>
        <v>158---11</v>
      </c>
      <c r="C14775" t="s">
        <v>4222</v>
      </c>
      <c r="D14775" t="s">
        <v>1013</v>
      </c>
      <c r="E14775">
        <v>11</v>
      </c>
    </row>
    <row r="14776" spans="1:5" ht="13.5" customHeight="1">
      <c r="A14776">
        <v>158</v>
      </c>
      <c r="B14776" t="str">
        <f t="shared" si="230"/>
        <v>158---12</v>
      </c>
      <c r="C14776" t="s">
        <v>4222</v>
      </c>
      <c r="D14776" t="s">
        <v>1015</v>
      </c>
      <c r="E14776">
        <v>12</v>
      </c>
    </row>
    <row r="14777" spans="1:5" ht="13.5" customHeight="1">
      <c r="A14777">
        <v>158</v>
      </c>
      <c r="B14777" t="str">
        <f t="shared" si="230"/>
        <v>158---13</v>
      </c>
      <c r="C14777" t="s">
        <v>4268</v>
      </c>
      <c r="D14777" t="s">
        <v>1114</v>
      </c>
      <c r="E14777">
        <v>13</v>
      </c>
    </row>
    <row r="14778" spans="1:5" ht="13.5" customHeight="1">
      <c r="A14778">
        <v>158</v>
      </c>
      <c r="B14778" t="str">
        <f t="shared" si="230"/>
        <v>158---14</v>
      </c>
      <c r="C14778" t="s">
        <v>4224</v>
      </c>
      <c r="D14778" t="s">
        <v>750</v>
      </c>
      <c r="E14778">
        <v>14</v>
      </c>
    </row>
    <row r="14779" spans="1:5" ht="13.5" customHeight="1">
      <c r="A14779">
        <v>158</v>
      </c>
      <c r="B14779" t="str">
        <f t="shared" si="230"/>
        <v>158---15</v>
      </c>
      <c r="C14779" t="s">
        <v>4276</v>
      </c>
      <c r="D14779" t="s">
        <v>728</v>
      </c>
      <c r="E14779">
        <v>15</v>
      </c>
    </row>
    <row r="14780" spans="1:5" ht="13.5" customHeight="1">
      <c r="A14780">
        <v>158</v>
      </c>
      <c r="B14780" t="str">
        <f t="shared" si="230"/>
        <v>158---16</v>
      </c>
      <c r="C14780" t="s">
        <v>4226</v>
      </c>
      <c r="D14780" t="s">
        <v>1036</v>
      </c>
      <c r="E14780">
        <v>16</v>
      </c>
    </row>
    <row r="14781" spans="1:5" ht="13.5" customHeight="1">
      <c r="A14781">
        <v>158</v>
      </c>
      <c r="B14781" t="str">
        <f t="shared" si="230"/>
        <v>158---17</v>
      </c>
      <c r="C14781" t="s">
        <v>4232</v>
      </c>
      <c r="D14781" t="s">
        <v>1315</v>
      </c>
      <c r="E14781">
        <v>17</v>
      </c>
    </row>
    <row r="14782" spans="1:5" ht="13.5" customHeight="1">
      <c r="A14782">
        <v>158</v>
      </c>
      <c r="B14782" t="str">
        <f t="shared" si="230"/>
        <v>158---18</v>
      </c>
      <c r="C14782" t="s">
        <v>4241</v>
      </c>
      <c r="D14782" t="s">
        <v>1038</v>
      </c>
      <c r="E14782">
        <v>18</v>
      </c>
    </row>
    <row r="14783" spans="1:5" ht="13.5" customHeight="1">
      <c r="A14783">
        <v>158</v>
      </c>
      <c r="B14783" t="str">
        <f t="shared" si="230"/>
        <v>158---19</v>
      </c>
      <c r="C14783" t="s">
        <v>4272</v>
      </c>
      <c r="D14783" t="s">
        <v>1251</v>
      </c>
      <c r="E14783">
        <v>19</v>
      </c>
    </row>
    <row r="14784" spans="1:5" ht="13.5" customHeight="1">
      <c r="A14784">
        <v>158</v>
      </c>
      <c r="B14784" t="str">
        <f t="shared" si="230"/>
        <v>158---20</v>
      </c>
      <c r="C14784" t="s">
        <v>1017</v>
      </c>
      <c r="D14784" t="s">
        <v>796</v>
      </c>
      <c r="E14784">
        <v>20</v>
      </c>
    </row>
    <row r="14785" spans="1:5" ht="13.5" customHeight="1">
      <c r="A14785">
        <v>158</v>
      </c>
      <c r="B14785" t="str">
        <f t="shared" si="230"/>
        <v>158---21</v>
      </c>
      <c r="C14785" t="s">
        <v>731</v>
      </c>
      <c r="D14785" t="s">
        <v>800</v>
      </c>
      <c r="E14785">
        <v>21</v>
      </c>
    </row>
    <row r="14786" spans="1:5" ht="13.5" customHeight="1">
      <c r="A14786">
        <v>158</v>
      </c>
      <c r="B14786" t="str">
        <f t="shared" si="230"/>
        <v>158---22</v>
      </c>
      <c r="C14786" t="s">
        <v>735</v>
      </c>
      <c r="D14786" t="s">
        <v>744</v>
      </c>
      <c r="E14786">
        <v>22</v>
      </c>
    </row>
    <row r="14787" spans="1:5" ht="13.5" customHeight="1">
      <c r="A14787">
        <v>158</v>
      </c>
      <c r="B14787" t="str">
        <f t="shared" ref="B14787:B14850" si="231">A14787&amp;"---"&amp;E14787</f>
        <v>158---23</v>
      </c>
      <c r="C14787" t="s">
        <v>737</v>
      </c>
      <c r="D14787" t="s">
        <v>996</v>
      </c>
      <c r="E14787">
        <v>23</v>
      </c>
    </row>
    <row r="14788" spans="1:5" ht="13.5" customHeight="1">
      <c r="A14788">
        <v>158</v>
      </c>
      <c r="B14788" t="str">
        <f t="shared" si="231"/>
        <v>158---24</v>
      </c>
      <c r="C14788" t="s">
        <v>741</v>
      </c>
      <c r="D14788" t="s">
        <v>1248</v>
      </c>
      <c r="E14788">
        <v>24</v>
      </c>
    </row>
    <row r="14789" spans="1:5" ht="13.5" customHeight="1">
      <c r="A14789">
        <v>158</v>
      </c>
      <c r="B14789" t="str">
        <f t="shared" si="231"/>
        <v>158---25</v>
      </c>
      <c r="C14789" t="s">
        <v>743</v>
      </c>
      <c r="D14789" t="s">
        <v>754</v>
      </c>
      <c r="E14789">
        <v>25</v>
      </c>
    </row>
    <row r="14790" spans="1:5" ht="13.5" customHeight="1">
      <c r="A14790">
        <v>158</v>
      </c>
      <c r="B14790" t="str">
        <f t="shared" si="231"/>
        <v>158---26</v>
      </c>
      <c r="C14790" t="s">
        <v>915</v>
      </c>
      <c r="D14790" t="s">
        <v>939</v>
      </c>
      <c r="E14790">
        <v>26</v>
      </c>
    </row>
    <row r="14791" spans="1:5" ht="13.5" customHeight="1">
      <c r="A14791">
        <v>158</v>
      </c>
      <c r="B14791" t="str">
        <f t="shared" si="231"/>
        <v>158---27</v>
      </c>
      <c r="C14791" t="s">
        <v>987</v>
      </c>
      <c r="D14791" t="s">
        <v>1263</v>
      </c>
      <c r="E14791">
        <v>27</v>
      </c>
    </row>
    <row r="14792" spans="1:5" ht="13.5" customHeight="1">
      <c r="A14792">
        <v>158</v>
      </c>
      <c r="B14792" t="str">
        <f t="shared" si="231"/>
        <v>158---28</v>
      </c>
      <c r="C14792" t="s">
        <v>989</v>
      </c>
      <c r="D14792" t="s">
        <v>738</v>
      </c>
      <c r="E14792">
        <v>28</v>
      </c>
    </row>
    <row r="14793" spans="1:5" ht="13.5" customHeight="1">
      <c r="A14793">
        <v>158</v>
      </c>
      <c r="B14793" t="str">
        <f t="shared" si="231"/>
        <v>158---29</v>
      </c>
      <c r="C14793" t="s">
        <v>1094</v>
      </c>
      <c r="D14793" t="s">
        <v>790</v>
      </c>
      <c r="E14793">
        <v>29</v>
      </c>
    </row>
    <row r="14794" spans="1:5" ht="13.5" customHeight="1">
      <c r="A14794">
        <v>158</v>
      </c>
      <c r="B14794" t="str">
        <f t="shared" si="231"/>
        <v>158---30</v>
      </c>
      <c r="C14794" t="s">
        <v>819</v>
      </c>
      <c r="D14794" t="s">
        <v>756</v>
      </c>
      <c r="E14794">
        <v>30</v>
      </c>
    </row>
    <row r="14795" spans="1:5" ht="13.5" customHeight="1">
      <c r="A14795">
        <v>158</v>
      </c>
      <c r="B14795" t="str">
        <f t="shared" si="231"/>
        <v>158---31</v>
      </c>
      <c r="C14795" t="s">
        <v>1074</v>
      </c>
      <c r="D14795" t="s">
        <v>880</v>
      </c>
      <c r="E14795">
        <v>31</v>
      </c>
    </row>
    <row r="14796" spans="1:5" ht="13.5" customHeight="1">
      <c r="A14796">
        <v>158</v>
      </c>
      <c r="B14796" t="str">
        <f t="shared" si="231"/>
        <v>158---32</v>
      </c>
      <c r="C14796" t="s">
        <v>1019</v>
      </c>
      <c r="D14796" t="s">
        <v>734</v>
      </c>
      <c r="E14796">
        <v>32</v>
      </c>
    </row>
    <row r="14797" spans="1:5" ht="13.5" customHeight="1">
      <c r="A14797">
        <v>158</v>
      </c>
      <c r="B14797" t="str">
        <f t="shared" si="231"/>
        <v>158---33</v>
      </c>
      <c r="C14797" t="s">
        <v>824</v>
      </c>
      <c r="D14797" t="s">
        <v>752</v>
      </c>
      <c r="E14797">
        <v>33</v>
      </c>
    </row>
    <row r="14798" spans="1:5" ht="13.5" customHeight="1">
      <c r="A14798">
        <v>158</v>
      </c>
      <c r="B14798" t="str">
        <f t="shared" si="231"/>
        <v>158---34</v>
      </c>
      <c r="C14798" t="s">
        <v>965</v>
      </c>
      <c r="D14798" t="s">
        <v>1250</v>
      </c>
      <c r="E14798">
        <v>34</v>
      </c>
    </row>
    <row r="14799" spans="1:5" ht="13.5" customHeight="1">
      <c r="A14799">
        <v>158</v>
      </c>
      <c r="B14799" t="str">
        <f t="shared" si="231"/>
        <v>158---35</v>
      </c>
      <c r="C14799" t="s">
        <v>991</v>
      </c>
      <c r="D14799" t="s">
        <v>966</v>
      </c>
      <c r="E14799">
        <v>35</v>
      </c>
    </row>
    <row r="14800" spans="1:5" ht="13.5" customHeight="1">
      <c r="A14800">
        <v>158</v>
      </c>
      <c r="B14800" t="str">
        <f t="shared" si="231"/>
        <v>158---36</v>
      </c>
      <c r="C14800" t="s">
        <v>866</v>
      </c>
      <c r="D14800" t="s">
        <v>831</v>
      </c>
      <c r="E14800">
        <v>36</v>
      </c>
    </row>
    <row r="14801" spans="1:5" ht="13.5" customHeight="1">
      <c r="A14801">
        <v>158</v>
      </c>
      <c r="B14801" t="str">
        <f t="shared" si="231"/>
        <v>158---37</v>
      </c>
      <c r="C14801" t="s">
        <v>1009</v>
      </c>
      <c r="D14801" t="s">
        <v>1340</v>
      </c>
      <c r="E14801">
        <v>37</v>
      </c>
    </row>
    <row r="14802" spans="1:5" ht="13.5" customHeight="1">
      <c r="A14802">
        <v>158</v>
      </c>
      <c r="B14802" t="str">
        <f t="shared" si="231"/>
        <v>158---38</v>
      </c>
      <c r="C14802" t="s">
        <v>993</v>
      </c>
      <c r="D14802" t="s">
        <v>1171</v>
      </c>
      <c r="E14802">
        <v>38</v>
      </c>
    </row>
    <row r="14803" spans="1:5" ht="13.5" customHeight="1">
      <c r="A14803">
        <v>158</v>
      </c>
      <c r="B14803" t="str">
        <f t="shared" si="231"/>
        <v>158---39</v>
      </c>
      <c r="C14803" t="s">
        <v>892</v>
      </c>
      <c r="D14803" t="s">
        <v>730</v>
      </c>
      <c r="E14803">
        <v>39</v>
      </c>
    </row>
    <row r="14804" spans="1:5" ht="13.5" customHeight="1">
      <c r="A14804">
        <v>158</v>
      </c>
      <c r="B14804" t="str">
        <f t="shared" si="231"/>
        <v>158---40</v>
      </c>
      <c r="C14804" t="s">
        <v>868</v>
      </c>
      <c r="D14804" t="s">
        <v>758</v>
      </c>
      <c r="E14804">
        <v>40</v>
      </c>
    </row>
    <row r="14805" spans="1:5" ht="13.5" customHeight="1">
      <c r="A14805">
        <v>158</v>
      </c>
      <c r="B14805" t="str">
        <f t="shared" si="231"/>
        <v>158---41</v>
      </c>
      <c r="C14805" t="s">
        <v>896</v>
      </c>
      <c r="D14805" t="s">
        <v>1202</v>
      </c>
      <c r="E14805">
        <v>41</v>
      </c>
    </row>
    <row r="14806" spans="1:5" ht="13.5" customHeight="1">
      <c r="A14806">
        <v>158</v>
      </c>
      <c r="B14806" t="str">
        <f t="shared" si="231"/>
        <v>158---42</v>
      </c>
      <c r="C14806" t="s">
        <v>5913</v>
      </c>
      <c r="D14806" t="s">
        <v>1114</v>
      </c>
      <c r="E14806">
        <v>42</v>
      </c>
    </row>
    <row r="14807" spans="1:5" ht="13.5" customHeight="1">
      <c r="A14807">
        <v>158</v>
      </c>
      <c r="B14807" t="str">
        <f t="shared" si="231"/>
        <v>158---43</v>
      </c>
      <c r="C14807" t="s">
        <v>5967</v>
      </c>
      <c r="D14807" t="s">
        <v>986</v>
      </c>
      <c r="E14807">
        <v>43</v>
      </c>
    </row>
    <row r="14808" spans="1:5" ht="13.5" customHeight="1">
      <c r="A14808">
        <v>158</v>
      </c>
      <c r="B14808" t="str">
        <f t="shared" si="231"/>
        <v>158---44</v>
      </c>
      <c r="C14808" t="s">
        <v>5961</v>
      </c>
      <c r="D14808" t="s">
        <v>935</v>
      </c>
      <c r="E14808">
        <v>44</v>
      </c>
    </row>
    <row r="14809" spans="1:5" ht="13.5" customHeight="1">
      <c r="A14809">
        <v>158</v>
      </c>
      <c r="B14809" t="str">
        <f t="shared" si="231"/>
        <v>158---45</v>
      </c>
      <c r="C14809" t="s">
        <v>5914</v>
      </c>
      <c r="D14809" t="s">
        <v>785</v>
      </c>
      <c r="E14809">
        <v>45</v>
      </c>
    </row>
    <row r="14810" spans="1:5" ht="13.5" customHeight="1">
      <c r="A14810">
        <v>158</v>
      </c>
      <c r="B14810" t="str">
        <f t="shared" si="231"/>
        <v>158---46</v>
      </c>
      <c r="C14810" t="s">
        <v>5915</v>
      </c>
      <c r="D14810" t="s">
        <v>772</v>
      </c>
      <c r="E14810">
        <v>46</v>
      </c>
    </row>
    <row r="14811" spans="1:5" ht="13.5" customHeight="1">
      <c r="A14811">
        <v>158</v>
      </c>
      <c r="B14811" t="str">
        <f t="shared" si="231"/>
        <v>158---47</v>
      </c>
      <c r="C14811" t="s">
        <v>5916</v>
      </c>
      <c r="D14811" t="s">
        <v>750</v>
      </c>
      <c r="E14811">
        <v>47</v>
      </c>
    </row>
    <row r="14812" spans="1:5" ht="13.5" customHeight="1">
      <c r="A14812">
        <v>158</v>
      </c>
      <c r="B14812" t="str">
        <f t="shared" si="231"/>
        <v>158---48</v>
      </c>
      <c r="C14812" t="s">
        <v>6011</v>
      </c>
      <c r="D14812" t="s">
        <v>1285</v>
      </c>
      <c r="E14812">
        <v>48</v>
      </c>
    </row>
    <row r="14813" spans="1:5" ht="13.5" customHeight="1">
      <c r="A14813">
        <v>158</v>
      </c>
      <c r="B14813" t="str">
        <f t="shared" si="231"/>
        <v>158---49</v>
      </c>
      <c r="C14813" t="s">
        <v>5917</v>
      </c>
      <c r="D14813" t="s">
        <v>789</v>
      </c>
      <c r="E14813">
        <v>49</v>
      </c>
    </row>
    <row r="14814" spans="1:5">
      <c r="A14814">
        <v>158</v>
      </c>
      <c r="B14814" t="str">
        <f t="shared" si="231"/>
        <v>158---50</v>
      </c>
      <c r="C14814" t="s">
        <v>5918</v>
      </c>
      <c r="D14814" t="s">
        <v>770</v>
      </c>
      <c r="E14814">
        <v>50</v>
      </c>
    </row>
    <row r="14815" spans="1:5" ht="13.5" customHeight="1">
      <c r="A14815">
        <v>158</v>
      </c>
      <c r="B14815" t="str">
        <f t="shared" si="231"/>
        <v>158---51</v>
      </c>
      <c r="C14815" t="s">
        <v>6012</v>
      </c>
      <c r="D14815" t="s">
        <v>958</v>
      </c>
      <c r="E14815">
        <v>51</v>
      </c>
    </row>
    <row r="14816" spans="1:5" ht="13.5" customHeight="1">
      <c r="A14816">
        <v>158</v>
      </c>
      <c r="B14816" t="str">
        <f t="shared" si="231"/>
        <v>158---52</v>
      </c>
      <c r="C14816" t="s">
        <v>5956</v>
      </c>
      <c r="D14816" t="s">
        <v>917</v>
      </c>
      <c r="E14816">
        <v>52</v>
      </c>
    </row>
    <row r="14817" spans="1:5" ht="13.5" customHeight="1">
      <c r="A14817">
        <v>158</v>
      </c>
      <c r="B14817" t="str">
        <f t="shared" si="231"/>
        <v>158---53</v>
      </c>
      <c r="C14817" t="s">
        <v>5919</v>
      </c>
      <c r="D14817" t="s">
        <v>725</v>
      </c>
      <c r="E14817">
        <v>53</v>
      </c>
    </row>
    <row r="14818" spans="1:5" ht="13.5" customHeight="1">
      <c r="A14818">
        <v>158</v>
      </c>
      <c r="B14818" t="str">
        <f t="shared" si="231"/>
        <v>158---54</v>
      </c>
      <c r="C14818" t="s">
        <v>5941</v>
      </c>
      <c r="D14818" t="s">
        <v>861</v>
      </c>
      <c r="E14818">
        <v>54</v>
      </c>
    </row>
    <row r="14819" spans="1:5" ht="13.5" customHeight="1">
      <c r="A14819">
        <v>158</v>
      </c>
      <c r="B14819" t="str">
        <f t="shared" si="231"/>
        <v>158---55</v>
      </c>
      <c r="C14819" t="s">
        <v>5995</v>
      </c>
      <c r="D14819" t="s">
        <v>1038</v>
      </c>
      <c r="E14819">
        <v>55</v>
      </c>
    </row>
    <row r="14820" spans="1:5" ht="13.5" customHeight="1">
      <c r="A14820">
        <v>158</v>
      </c>
      <c r="B14820" t="str">
        <f t="shared" si="231"/>
        <v>158---56</v>
      </c>
      <c r="C14820" t="s">
        <v>5990</v>
      </c>
      <c r="D14820" t="s">
        <v>1018</v>
      </c>
      <c r="E14820">
        <v>56</v>
      </c>
    </row>
    <row r="14821" spans="1:5" ht="13.5" customHeight="1">
      <c r="A14821">
        <v>158</v>
      </c>
      <c r="B14821" t="str">
        <f t="shared" si="231"/>
        <v>158---57</v>
      </c>
      <c r="C14821" t="s">
        <v>6014</v>
      </c>
      <c r="D14821" t="s">
        <v>1107</v>
      </c>
      <c r="E14821">
        <v>57</v>
      </c>
    </row>
    <row r="14822" spans="1:5" ht="13.5" customHeight="1">
      <c r="A14822">
        <v>158</v>
      </c>
      <c r="B14822" t="str">
        <f t="shared" si="231"/>
        <v>158---58</v>
      </c>
      <c r="C14822" t="s">
        <v>5959</v>
      </c>
      <c r="D14822" t="s">
        <v>6222</v>
      </c>
      <c r="E14822">
        <v>58</v>
      </c>
    </row>
    <row r="14823" spans="1:5" ht="13.5" customHeight="1">
      <c r="A14823">
        <v>50</v>
      </c>
      <c r="B14823" t="str">
        <f t="shared" si="231"/>
        <v>50---1</v>
      </c>
      <c r="C14823" t="s">
        <v>4216</v>
      </c>
      <c r="D14823" t="s">
        <v>1119</v>
      </c>
      <c r="E14823">
        <v>1</v>
      </c>
    </row>
    <row r="14824" spans="1:5" ht="13.5" customHeight="1">
      <c r="A14824">
        <v>50</v>
      </c>
      <c r="B14824" t="str">
        <f t="shared" si="231"/>
        <v>50---2</v>
      </c>
      <c r="C14824" t="s">
        <v>4216</v>
      </c>
      <c r="D14824" t="s">
        <v>1142</v>
      </c>
      <c r="E14824">
        <v>2</v>
      </c>
    </row>
    <row r="14825" spans="1:5" ht="13.5" customHeight="1">
      <c r="A14825">
        <v>50</v>
      </c>
      <c r="B14825" t="str">
        <f t="shared" si="231"/>
        <v>50---3</v>
      </c>
      <c r="C14825" t="s">
        <v>4252</v>
      </c>
      <c r="D14825" t="s">
        <v>1105</v>
      </c>
      <c r="E14825">
        <v>3</v>
      </c>
    </row>
    <row r="14826" spans="1:5" ht="13.5" customHeight="1">
      <c r="A14826">
        <v>50</v>
      </c>
      <c r="B14826" t="str">
        <f t="shared" si="231"/>
        <v>50---4</v>
      </c>
      <c r="C14826" t="s">
        <v>4269</v>
      </c>
      <c r="D14826" t="s">
        <v>760</v>
      </c>
      <c r="E14826">
        <v>4</v>
      </c>
    </row>
    <row r="14827" spans="1:5" ht="13.5" customHeight="1">
      <c r="A14827">
        <v>50</v>
      </c>
      <c r="B14827" t="str">
        <f t="shared" si="231"/>
        <v>50---5</v>
      </c>
      <c r="C14827" t="s">
        <v>4271</v>
      </c>
      <c r="D14827" t="s">
        <v>1120</v>
      </c>
      <c r="E14827">
        <v>5</v>
      </c>
    </row>
    <row r="14828" spans="1:5" ht="13.5" customHeight="1">
      <c r="A14828">
        <v>50</v>
      </c>
      <c r="B14828" t="str">
        <f t="shared" si="231"/>
        <v>50---6</v>
      </c>
      <c r="C14828" t="s">
        <v>4239</v>
      </c>
      <c r="D14828" t="s">
        <v>779</v>
      </c>
      <c r="E14828">
        <v>6</v>
      </c>
    </row>
    <row r="14829" spans="1:5" ht="13.5" customHeight="1">
      <c r="A14829">
        <v>50</v>
      </c>
      <c r="B14829" t="str">
        <f t="shared" si="231"/>
        <v>50---7</v>
      </c>
      <c r="C14829" t="s">
        <v>4228</v>
      </c>
      <c r="D14829" t="s">
        <v>1079</v>
      </c>
      <c r="E14829">
        <v>7</v>
      </c>
    </row>
    <row r="14830" spans="1:5" ht="13.5" customHeight="1">
      <c r="A14830">
        <v>50</v>
      </c>
      <c r="B14830" t="str">
        <f t="shared" si="231"/>
        <v>50---8</v>
      </c>
      <c r="C14830" t="s">
        <v>4268</v>
      </c>
      <c r="D14830" t="s">
        <v>1058</v>
      </c>
      <c r="E14830">
        <v>8</v>
      </c>
    </row>
    <row r="14831" spans="1:5" ht="13.5" customHeight="1">
      <c r="A14831">
        <v>50</v>
      </c>
      <c r="B14831" t="str">
        <f t="shared" si="231"/>
        <v>50---9</v>
      </c>
      <c r="C14831" t="s">
        <v>4230</v>
      </c>
      <c r="D14831" t="s">
        <v>1132</v>
      </c>
      <c r="E14831">
        <v>9</v>
      </c>
    </row>
    <row r="14832" spans="1:5" ht="13.5" customHeight="1">
      <c r="A14832">
        <v>50</v>
      </c>
      <c r="B14832" t="str">
        <f t="shared" si="231"/>
        <v>50---10</v>
      </c>
      <c r="C14832" t="s">
        <v>4244</v>
      </c>
      <c r="D14832" t="s">
        <v>1152</v>
      </c>
      <c r="E14832">
        <v>10</v>
      </c>
    </row>
    <row r="14833" spans="1:5" ht="13.5" customHeight="1">
      <c r="A14833">
        <v>50</v>
      </c>
      <c r="B14833" t="str">
        <f t="shared" si="231"/>
        <v>50---11</v>
      </c>
      <c r="C14833" t="s">
        <v>4231</v>
      </c>
      <c r="D14833" t="s">
        <v>1063</v>
      </c>
      <c r="E14833">
        <v>11</v>
      </c>
    </row>
    <row r="14834" spans="1:5" ht="13.5" customHeight="1">
      <c r="A14834">
        <v>50</v>
      </c>
      <c r="B14834" t="str">
        <f t="shared" si="231"/>
        <v>50---12</v>
      </c>
      <c r="C14834" t="s">
        <v>4254</v>
      </c>
      <c r="D14834" t="s">
        <v>1039</v>
      </c>
      <c r="E14834">
        <v>12</v>
      </c>
    </row>
    <row r="14835" spans="1:5" ht="13.5" customHeight="1">
      <c r="A14835">
        <v>50</v>
      </c>
      <c r="B14835" t="str">
        <f t="shared" si="231"/>
        <v>50---13</v>
      </c>
      <c r="C14835" t="s">
        <v>4233</v>
      </c>
      <c r="D14835" t="s">
        <v>1159</v>
      </c>
      <c r="E14835">
        <v>13</v>
      </c>
    </row>
    <row r="14836" spans="1:5" ht="13.5" customHeight="1">
      <c r="A14836">
        <v>50</v>
      </c>
      <c r="B14836" t="str">
        <f t="shared" si="231"/>
        <v>50---14</v>
      </c>
      <c r="C14836" t="s">
        <v>4272</v>
      </c>
      <c r="D14836" t="s">
        <v>1000</v>
      </c>
      <c r="E14836">
        <v>14</v>
      </c>
    </row>
    <row r="14837" spans="1:5" ht="13.5" customHeight="1">
      <c r="A14837">
        <v>50</v>
      </c>
      <c r="B14837" t="str">
        <f t="shared" si="231"/>
        <v>50---15</v>
      </c>
      <c r="C14837" t="s">
        <v>5911</v>
      </c>
      <c r="D14837" t="s">
        <v>872</v>
      </c>
      <c r="E14837">
        <v>15</v>
      </c>
    </row>
    <row r="14838" spans="1:5" ht="13.5" customHeight="1">
      <c r="A14838">
        <v>50</v>
      </c>
      <c r="B14838" t="str">
        <f t="shared" si="231"/>
        <v>50---16</v>
      </c>
      <c r="C14838" t="s">
        <v>5911</v>
      </c>
      <c r="D14838" t="s">
        <v>878</v>
      </c>
      <c r="E14838">
        <v>16</v>
      </c>
    </row>
    <row r="14839" spans="1:5" ht="13.5" customHeight="1">
      <c r="A14839">
        <v>50</v>
      </c>
      <c r="B14839" t="str">
        <f t="shared" si="231"/>
        <v>50---17</v>
      </c>
      <c r="C14839" t="s">
        <v>5911</v>
      </c>
      <c r="D14839" t="s">
        <v>1218</v>
      </c>
      <c r="E14839">
        <v>17</v>
      </c>
    </row>
    <row r="14840" spans="1:5" ht="13.5" customHeight="1">
      <c r="A14840">
        <v>50</v>
      </c>
      <c r="B14840" t="str">
        <f t="shared" si="231"/>
        <v>50---18</v>
      </c>
      <c r="C14840" t="s">
        <v>5911</v>
      </c>
      <c r="D14840" t="s">
        <v>902</v>
      </c>
      <c r="E14840">
        <v>18</v>
      </c>
    </row>
    <row r="14841" spans="1:5" ht="13.5" customHeight="1">
      <c r="A14841">
        <v>50</v>
      </c>
      <c r="B14841" t="str">
        <f t="shared" si="231"/>
        <v>50---19</v>
      </c>
      <c r="C14841" t="s">
        <v>887</v>
      </c>
      <c r="D14841" t="s">
        <v>992</v>
      </c>
      <c r="E14841">
        <v>19</v>
      </c>
    </row>
    <row r="14842" spans="1:5" ht="13.5" customHeight="1">
      <c r="A14842">
        <v>50</v>
      </c>
      <c r="B14842" t="str">
        <f t="shared" si="231"/>
        <v>50---20</v>
      </c>
      <c r="C14842" t="s">
        <v>797</v>
      </c>
      <c r="D14842" t="s">
        <v>1081</v>
      </c>
      <c r="E14842">
        <v>20</v>
      </c>
    </row>
    <row r="14843" spans="1:5" ht="13.5" customHeight="1">
      <c r="A14843">
        <v>50</v>
      </c>
      <c r="B14843" t="str">
        <f t="shared" si="231"/>
        <v>50---21</v>
      </c>
      <c r="C14843" t="s">
        <v>858</v>
      </c>
      <c r="D14843" t="s">
        <v>740</v>
      </c>
      <c r="E14843">
        <v>21</v>
      </c>
    </row>
    <row r="14844" spans="1:5" ht="13.5" customHeight="1">
      <c r="A14844">
        <v>50</v>
      </c>
      <c r="B14844" t="str">
        <f t="shared" si="231"/>
        <v>50---22</v>
      </c>
      <c r="C14844" t="s">
        <v>743</v>
      </c>
      <c r="D14844" t="s">
        <v>754</v>
      </c>
      <c r="E14844">
        <v>22</v>
      </c>
    </row>
    <row r="14845" spans="1:5" ht="13.5" customHeight="1">
      <c r="A14845">
        <v>50</v>
      </c>
      <c r="B14845" t="str">
        <f t="shared" si="231"/>
        <v>50---23</v>
      </c>
      <c r="C14845" t="s">
        <v>915</v>
      </c>
      <c r="D14845" t="s">
        <v>939</v>
      </c>
      <c r="E14845">
        <v>23</v>
      </c>
    </row>
    <row r="14846" spans="1:5" ht="13.5" customHeight="1">
      <c r="A14846">
        <v>50</v>
      </c>
      <c r="B14846" t="str">
        <f t="shared" si="231"/>
        <v>50---24</v>
      </c>
      <c r="C14846" t="s">
        <v>987</v>
      </c>
      <c r="D14846" t="s">
        <v>1263</v>
      </c>
      <c r="E14846">
        <v>24</v>
      </c>
    </row>
    <row r="14847" spans="1:5" ht="13.5" customHeight="1">
      <c r="A14847">
        <v>50</v>
      </c>
      <c r="B14847" t="str">
        <f t="shared" si="231"/>
        <v>50---25</v>
      </c>
      <c r="C14847" t="s">
        <v>989</v>
      </c>
      <c r="D14847" t="s">
        <v>738</v>
      </c>
      <c r="E14847">
        <v>25</v>
      </c>
    </row>
    <row r="14848" spans="1:5" ht="13.5" customHeight="1">
      <c r="A14848">
        <v>50</v>
      </c>
      <c r="B14848" t="str">
        <f t="shared" si="231"/>
        <v>50---26</v>
      </c>
      <c r="C14848" t="s">
        <v>936</v>
      </c>
      <c r="D14848" t="s">
        <v>779</v>
      </c>
      <c r="E14848">
        <v>26</v>
      </c>
    </row>
    <row r="14849" spans="1:5" ht="13.5" customHeight="1">
      <c r="A14849">
        <v>50</v>
      </c>
      <c r="B14849" t="str">
        <f t="shared" si="231"/>
        <v>50---27</v>
      </c>
      <c r="C14849" t="s">
        <v>819</v>
      </c>
      <c r="D14849" t="s">
        <v>756</v>
      </c>
      <c r="E14849">
        <v>27</v>
      </c>
    </row>
    <row r="14850" spans="1:5" ht="13.5" customHeight="1">
      <c r="A14850">
        <v>50</v>
      </c>
      <c r="B14850" t="str">
        <f t="shared" si="231"/>
        <v>50---28</v>
      </c>
      <c r="C14850" t="s">
        <v>1074</v>
      </c>
      <c r="D14850" t="s">
        <v>880</v>
      </c>
      <c r="E14850">
        <v>28</v>
      </c>
    </row>
    <row r="14851" spans="1:5" ht="13.5" customHeight="1">
      <c r="A14851">
        <v>50</v>
      </c>
      <c r="B14851" t="str">
        <f t="shared" ref="B14851:B14914" si="232">A14851&amp;"---"&amp;E14851</f>
        <v>50---29</v>
      </c>
      <c r="C14851" t="s">
        <v>1019</v>
      </c>
      <c r="D14851" t="s">
        <v>734</v>
      </c>
      <c r="E14851">
        <v>29</v>
      </c>
    </row>
    <row r="14852" spans="1:5" ht="13.5" customHeight="1">
      <c r="A14852">
        <v>50</v>
      </c>
      <c r="B14852" t="str">
        <f t="shared" si="232"/>
        <v>50---30</v>
      </c>
      <c r="C14852" t="s">
        <v>824</v>
      </c>
      <c r="D14852" t="s">
        <v>752</v>
      </c>
      <c r="E14852">
        <v>30</v>
      </c>
    </row>
    <row r="14853" spans="1:5" ht="13.5" customHeight="1">
      <c r="A14853">
        <v>50</v>
      </c>
      <c r="B14853" t="str">
        <f t="shared" si="232"/>
        <v>50---31</v>
      </c>
      <c r="C14853" t="s">
        <v>826</v>
      </c>
      <c r="D14853" t="s">
        <v>1079</v>
      </c>
      <c r="E14853">
        <v>31</v>
      </c>
    </row>
    <row r="14854" spans="1:5" ht="13.5" customHeight="1">
      <c r="A14854">
        <v>50</v>
      </c>
      <c r="B14854" t="str">
        <f t="shared" si="232"/>
        <v>50---32</v>
      </c>
      <c r="C14854" t="s">
        <v>1005</v>
      </c>
      <c r="D14854" t="s">
        <v>1105</v>
      </c>
      <c r="E14854">
        <v>32</v>
      </c>
    </row>
    <row r="14855" spans="1:5" ht="13.5" customHeight="1">
      <c r="A14855">
        <v>50</v>
      </c>
      <c r="B14855" t="str">
        <f t="shared" si="232"/>
        <v>50---33</v>
      </c>
      <c r="C14855" t="s">
        <v>1197</v>
      </c>
      <c r="D14855" t="s">
        <v>1137</v>
      </c>
      <c r="E14855">
        <v>33</v>
      </c>
    </row>
    <row r="14856" spans="1:5" ht="13.5" customHeight="1">
      <c r="A14856">
        <v>50</v>
      </c>
      <c r="B14856" t="str">
        <f t="shared" si="232"/>
        <v>50---34</v>
      </c>
      <c r="C14856" t="s">
        <v>832</v>
      </c>
      <c r="D14856" t="s">
        <v>949</v>
      </c>
      <c r="E14856">
        <v>34</v>
      </c>
    </row>
    <row r="14857" spans="1:5" ht="13.5" customHeight="1">
      <c r="A14857">
        <v>50</v>
      </c>
      <c r="B14857" t="str">
        <f t="shared" si="232"/>
        <v>50---35</v>
      </c>
      <c r="C14857" t="s">
        <v>866</v>
      </c>
      <c r="D14857" t="s">
        <v>831</v>
      </c>
      <c r="E14857">
        <v>35</v>
      </c>
    </row>
    <row r="14858" spans="1:5" ht="13.5" customHeight="1">
      <c r="A14858">
        <v>50</v>
      </c>
      <c r="B14858" t="str">
        <f t="shared" si="232"/>
        <v>50---36</v>
      </c>
      <c r="C14858" t="s">
        <v>868</v>
      </c>
      <c r="D14858" t="s">
        <v>758</v>
      </c>
      <c r="E14858">
        <v>36</v>
      </c>
    </row>
    <row r="14859" spans="1:5" ht="13.5" customHeight="1">
      <c r="A14859">
        <v>50</v>
      </c>
      <c r="B14859" t="str">
        <f t="shared" si="232"/>
        <v>50---37</v>
      </c>
      <c r="C14859" t="s">
        <v>1098</v>
      </c>
      <c r="D14859" t="s">
        <v>1206</v>
      </c>
      <c r="E14859">
        <v>37</v>
      </c>
    </row>
    <row r="14860" spans="1:5" ht="13.5" customHeight="1">
      <c r="A14860">
        <v>50</v>
      </c>
      <c r="B14860" t="str">
        <f t="shared" si="232"/>
        <v>50---38</v>
      </c>
      <c r="C14860" t="s">
        <v>970</v>
      </c>
      <c r="D14860" t="s">
        <v>1152</v>
      </c>
      <c r="E14860">
        <v>38</v>
      </c>
    </row>
    <row r="14861" spans="1:5" ht="13.5" customHeight="1">
      <c r="A14861">
        <v>50</v>
      </c>
      <c r="B14861" t="str">
        <f t="shared" si="232"/>
        <v>50---39</v>
      </c>
      <c r="C14861" t="s">
        <v>5967</v>
      </c>
      <c r="D14861" t="s">
        <v>986</v>
      </c>
      <c r="E14861">
        <v>39</v>
      </c>
    </row>
    <row r="14862" spans="1:5" ht="13.5" customHeight="1">
      <c r="A14862">
        <v>50</v>
      </c>
      <c r="B14862" t="str">
        <f t="shared" si="232"/>
        <v>50---40</v>
      </c>
      <c r="C14862" t="s">
        <v>5915</v>
      </c>
      <c r="D14862" t="s">
        <v>772</v>
      </c>
      <c r="E14862">
        <v>40</v>
      </c>
    </row>
    <row r="14863" spans="1:5" ht="13.5" customHeight="1">
      <c r="A14863">
        <v>50</v>
      </c>
      <c r="B14863" t="str">
        <f t="shared" si="232"/>
        <v>50---41</v>
      </c>
      <c r="C14863" t="s">
        <v>5917</v>
      </c>
      <c r="D14863" t="s">
        <v>789</v>
      </c>
      <c r="E14863">
        <v>41</v>
      </c>
    </row>
    <row r="14864" spans="1:5" ht="13.5" customHeight="1">
      <c r="A14864">
        <v>50</v>
      </c>
      <c r="B14864" t="str">
        <f t="shared" si="232"/>
        <v>50---42</v>
      </c>
      <c r="C14864" t="s">
        <v>5918</v>
      </c>
      <c r="D14864" t="s">
        <v>770</v>
      </c>
      <c r="E14864">
        <v>42</v>
      </c>
    </row>
    <row r="14865" spans="1:5" ht="13.5" customHeight="1">
      <c r="A14865">
        <v>50</v>
      </c>
      <c r="B14865" t="str">
        <f t="shared" si="232"/>
        <v>50---43</v>
      </c>
      <c r="C14865" t="s">
        <v>5971</v>
      </c>
      <c r="D14865" t="s">
        <v>1058</v>
      </c>
      <c r="E14865">
        <v>43</v>
      </c>
    </row>
    <row r="14866" spans="1:5" ht="13.5" customHeight="1">
      <c r="A14866">
        <v>50</v>
      </c>
      <c r="B14866" t="str">
        <f t="shared" si="232"/>
        <v>50---44</v>
      </c>
      <c r="C14866" t="s">
        <v>5931</v>
      </c>
      <c r="D14866" t="s">
        <v>1044</v>
      </c>
      <c r="E14866">
        <v>44</v>
      </c>
    </row>
    <row r="14867" spans="1:5" ht="13.5" customHeight="1">
      <c r="A14867">
        <v>50</v>
      </c>
      <c r="B14867" t="str">
        <f t="shared" si="232"/>
        <v>50---45</v>
      </c>
      <c r="C14867" t="s">
        <v>5972</v>
      </c>
      <c r="D14867" t="s">
        <v>979</v>
      </c>
      <c r="E14867">
        <v>45</v>
      </c>
    </row>
    <row r="14868" spans="1:5" ht="13.5" customHeight="1">
      <c r="A14868">
        <v>50</v>
      </c>
      <c r="B14868" t="str">
        <f t="shared" si="232"/>
        <v>50---46</v>
      </c>
      <c r="C14868" t="s">
        <v>5985</v>
      </c>
      <c r="D14868" t="s">
        <v>1159</v>
      </c>
      <c r="E14868">
        <v>46</v>
      </c>
    </row>
    <row r="14869" spans="1:5" ht="13.5" customHeight="1">
      <c r="A14869">
        <v>50</v>
      </c>
      <c r="B14869" t="str">
        <f t="shared" si="232"/>
        <v>50---47</v>
      </c>
      <c r="C14869" t="s">
        <v>5979</v>
      </c>
      <c r="D14869" t="s">
        <v>1071</v>
      </c>
      <c r="E14869">
        <v>47</v>
      </c>
    </row>
    <row r="14870" spans="1:5" ht="13.5" customHeight="1">
      <c r="A14870">
        <v>50</v>
      </c>
      <c r="B14870" t="str">
        <f t="shared" si="232"/>
        <v>50---48</v>
      </c>
      <c r="C14870" t="s">
        <v>5919</v>
      </c>
      <c r="D14870" t="s">
        <v>725</v>
      </c>
      <c r="E14870">
        <v>48</v>
      </c>
    </row>
    <row r="14871" spans="1:5" ht="13.5" customHeight="1">
      <c r="A14871">
        <v>50</v>
      </c>
      <c r="B14871" t="str">
        <f t="shared" si="232"/>
        <v>50---49</v>
      </c>
      <c r="C14871" t="s">
        <v>5995</v>
      </c>
      <c r="D14871" t="s">
        <v>1038</v>
      </c>
      <c r="E14871">
        <v>49</v>
      </c>
    </row>
    <row r="14872" spans="1:5" ht="13.5" customHeight="1">
      <c r="A14872">
        <v>50</v>
      </c>
      <c r="B14872" t="str">
        <f t="shared" si="232"/>
        <v>50---50</v>
      </c>
      <c r="C14872" t="s">
        <v>5923</v>
      </c>
      <c r="D14872" t="s">
        <v>766</v>
      </c>
      <c r="E14872">
        <v>50</v>
      </c>
    </row>
    <row r="14873" spans="1:5" ht="13.5" customHeight="1">
      <c r="A14873">
        <v>50</v>
      </c>
      <c r="B14873" t="str">
        <f t="shared" si="232"/>
        <v>50---51</v>
      </c>
      <c r="C14873" t="s">
        <v>5924</v>
      </c>
      <c r="D14873" t="s">
        <v>726</v>
      </c>
      <c r="E14873">
        <v>51</v>
      </c>
    </row>
    <row r="14874" spans="1:5" ht="13.5" customHeight="1">
      <c r="A14874">
        <v>50</v>
      </c>
      <c r="B14874" t="str">
        <f t="shared" si="232"/>
        <v>50---52</v>
      </c>
      <c r="C14874" t="s">
        <v>5976</v>
      </c>
      <c r="D14874" t="s">
        <v>1162</v>
      </c>
      <c r="E14874">
        <v>52</v>
      </c>
    </row>
    <row r="14875" spans="1:5" ht="13.5" customHeight="1">
      <c r="A14875">
        <v>50</v>
      </c>
      <c r="B14875" t="str">
        <f t="shared" si="232"/>
        <v>50---53</v>
      </c>
      <c r="C14875" t="s">
        <v>5988</v>
      </c>
      <c r="D14875" t="s">
        <v>1133</v>
      </c>
      <c r="E14875">
        <v>53</v>
      </c>
    </row>
    <row r="14876" spans="1:5" ht="13.5" customHeight="1">
      <c r="A14876">
        <v>51</v>
      </c>
      <c r="B14876" t="str">
        <f t="shared" si="232"/>
        <v>51---1</v>
      </c>
      <c r="C14876" t="s">
        <v>4216</v>
      </c>
      <c r="D14876" t="s">
        <v>1240</v>
      </c>
      <c r="E14876">
        <v>1</v>
      </c>
    </row>
    <row r="14877" spans="1:5" ht="13.5" customHeight="1">
      <c r="A14877">
        <v>51</v>
      </c>
      <c r="B14877" t="str">
        <f t="shared" si="232"/>
        <v>51---2</v>
      </c>
      <c r="C14877" t="s">
        <v>4216</v>
      </c>
      <c r="D14877" t="s">
        <v>1250</v>
      </c>
      <c r="E14877">
        <v>2</v>
      </c>
    </row>
    <row r="14878" spans="1:5" ht="13.5" customHeight="1">
      <c r="A14878">
        <v>51</v>
      </c>
      <c r="B14878" t="str">
        <f t="shared" si="232"/>
        <v>51---3</v>
      </c>
      <c r="C14878" t="s">
        <v>4216</v>
      </c>
      <c r="D14878" t="s">
        <v>1120</v>
      </c>
      <c r="E14878">
        <v>3</v>
      </c>
    </row>
    <row r="14879" spans="1:5" ht="13.5" customHeight="1">
      <c r="A14879">
        <v>51</v>
      </c>
      <c r="B14879" t="str">
        <f t="shared" si="232"/>
        <v>51---4</v>
      </c>
      <c r="C14879" t="s">
        <v>4216</v>
      </c>
      <c r="D14879" t="s">
        <v>779</v>
      </c>
      <c r="E14879">
        <v>4</v>
      </c>
    </row>
    <row r="14880" spans="1:5" ht="13.5" customHeight="1">
      <c r="A14880">
        <v>51</v>
      </c>
      <c r="B14880" t="str">
        <f t="shared" si="232"/>
        <v>51---5</v>
      </c>
      <c r="C14880" t="s">
        <v>4216</v>
      </c>
      <c r="D14880" t="s">
        <v>1079</v>
      </c>
      <c r="E14880">
        <v>5</v>
      </c>
    </row>
    <row r="14881" spans="1:5" ht="13.5" customHeight="1">
      <c r="A14881">
        <v>51</v>
      </c>
      <c r="B14881" t="str">
        <f t="shared" si="232"/>
        <v>51---6</v>
      </c>
      <c r="C14881" t="s">
        <v>4216</v>
      </c>
      <c r="D14881" t="s">
        <v>1058</v>
      </c>
      <c r="E14881">
        <v>6</v>
      </c>
    </row>
    <row r="14882" spans="1:5" ht="13.5" customHeight="1">
      <c r="A14882">
        <v>51</v>
      </c>
      <c r="B14882" t="str">
        <f t="shared" si="232"/>
        <v>51---7</v>
      </c>
      <c r="C14882" t="s">
        <v>4216</v>
      </c>
      <c r="D14882" t="s">
        <v>1132</v>
      </c>
      <c r="E14882">
        <v>7</v>
      </c>
    </row>
    <row r="14883" spans="1:5" ht="13.5" customHeight="1">
      <c r="A14883">
        <v>51</v>
      </c>
      <c r="B14883" t="str">
        <f t="shared" si="232"/>
        <v>51---8</v>
      </c>
      <c r="C14883" t="s">
        <v>4216</v>
      </c>
      <c r="D14883" t="s">
        <v>1152</v>
      </c>
      <c r="E14883">
        <v>8</v>
      </c>
    </row>
    <row r="14884" spans="1:5" ht="13.5" customHeight="1">
      <c r="A14884">
        <v>51</v>
      </c>
      <c r="B14884" t="str">
        <f t="shared" si="232"/>
        <v>51---9</v>
      </c>
      <c r="C14884" t="s">
        <v>4216</v>
      </c>
      <c r="D14884" t="s">
        <v>1063</v>
      </c>
      <c r="E14884">
        <v>9</v>
      </c>
    </row>
    <row r="14885" spans="1:5" ht="13.5" customHeight="1">
      <c r="A14885">
        <v>51</v>
      </c>
      <c r="B14885" t="str">
        <f t="shared" si="232"/>
        <v>51---10</v>
      </c>
      <c r="C14885" t="s">
        <v>4216</v>
      </c>
      <c r="D14885" t="s">
        <v>1039</v>
      </c>
      <c r="E14885">
        <v>10</v>
      </c>
    </row>
    <row r="14886" spans="1:5" ht="13.5" customHeight="1">
      <c r="A14886">
        <v>51</v>
      </c>
      <c r="B14886" t="str">
        <f t="shared" si="232"/>
        <v>51---11</v>
      </c>
      <c r="C14886" t="s">
        <v>4216</v>
      </c>
      <c r="D14886" t="s">
        <v>1159</v>
      </c>
      <c r="E14886">
        <v>11</v>
      </c>
    </row>
    <row r="14887" spans="1:5" ht="13.5" customHeight="1">
      <c r="A14887">
        <v>51</v>
      </c>
      <c r="B14887" t="str">
        <f t="shared" si="232"/>
        <v>51---12</v>
      </c>
      <c r="C14887" t="s">
        <v>4216</v>
      </c>
      <c r="D14887" t="s">
        <v>1000</v>
      </c>
      <c r="E14887">
        <v>12</v>
      </c>
    </row>
    <row r="14888" spans="1:5" ht="13.5" customHeight="1">
      <c r="A14888">
        <v>51</v>
      </c>
      <c r="B14888" t="str">
        <f t="shared" si="232"/>
        <v>51---13</v>
      </c>
      <c r="C14888" t="s">
        <v>4216</v>
      </c>
      <c r="D14888" t="s">
        <v>1119</v>
      </c>
      <c r="E14888">
        <v>13</v>
      </c>
    </row>
    <row r="14889" spans="1:5" ht="13.5" customHeight="1">
      <c r="A14889">
        <v>51</v>
      </c>
      <c r="B14889" t="str">
        <f t="shared" si="232"/>
        <v>51---14</v>
      </c>
      <c r="C14889" t="s">
        <v>4216</v>
      </c>
      <c r="D14889" t="s">
        <v>1142</v>
      </c>
      <c r="E14889">
        <v>14</v>
      </c>
    </row>
    <row r="14890" spans="1:5" ht="13.5" customHeight="1">
      <c r="A14890">
        <v>51</v>
      </c>
      <c r="B14890" t="str">
        <f t="shared" si="232"/>
        <v>51---15</v>
      </c>
      <c r="C14890" t="s">
        <v>4216</v>
      </c>
      <c r="D14890" t="s">
        <v>1105</v>
      </c>
      <c r="E14890">
        <v>15</v>
      </c>
    </row>
    <row r="14891" spans="1:5" ht="13.5" customHeight="1">
      <c r="A14891">
        <v>51</v>
      </c>
      <c r="B14891" t="str">
        <f t="shared" si="232"/>
        <v>51---16</v>
      </c>
      <c r="C14891" t="s">
        <v>4216</v>
      </c>
      <c r="D14891" t="s">
        <v>760</v>
      </c>
      <c r="E14891">
        <v>16</v>
      </c>
    </row>
    <row r="14892" spans="1:5" ht="13.5" customHeight="1">
      <c r="A14892">
        <v>51</v>
      </c>
      <c r="B14892" t="str">
        <f t="shared" si="232"/>
        <v>51---17</v>
      </c>
      <c r="C14892" t="s">
        <v>1017</v>
      </c>
      <c r="D14892" t="s">
        <v>796</v>
      </c>
      <c r="E14892">
        <v>17</v>
      </c>
    </row>
    <row r="14893" spans="1:5" ht="13.5" customHeight="1">
      <c r="A14893">
        <v>51</v>
      </c>
      <c r="B14893" t="str">
        <f t="shared" si="232"/>
        <v>51---18</v>
      </c>
      <c r="C14893" t="s">
        <v>731</v>
      </c>
      <c r="D14893" t="s">
        <v>800</v>
      </c>
      <c r="E14893">
        <v>18</v>
      </c>
    </row>
    <row r="14894" spans="1:5" ht="13.5" customHeight="1">
      <c r="A14894">
        <v>51</v>
      </c>
      <c r="B14894" t="str">
        <f t="shared" si="232"/>
        <v>51---19</v>
      </c>
      <c r="C14894" t="s">
        <v>887</v>
      </c>
      <c r="D14894" t="s">
        <v>992</v>
      </c>
      <c r="E14894">
        <v>19</v>
      </c>
    </row>
    <row r="14895" spans="1:5" ht="13.5" customHeight="1">
      <c r="A14895">
        <v>51</v>
      </c>
      <c r="B14895" t="str">
        <f t="shared" si="232"/>
        <v>51---20</v>
      </c>
      <c r="C14895" t="s">
        <v>797</v>
      </c>
      <c r="D14895" t="s">
        <v>1081</v>
      </c>
      <c r="E14895">
        <v>20</v>
      </c>
    </row>
    <row r="14896" spans="1:5" ht="13.5" customHeight="1">
      <c r="A14896">
        <v>51</v>
      </c>
      <c r="B14896" t="str">
        <f t="shared" si="232"/>
        <v>51---21</v>
      </c>
      <c r="C14896" t="s">
        <v>739</v>
      </c>
      <c r="D14896" t="s">
        <v>736</v>
      </c>
      <c r="E14896">
        <v>21</v>
      </c>
    </row>
    <row r="14897" spans="1:5" ht="13.5" customHeight="1">
      <c r="A14897">
        <v>51</v>
      </c>
      <c r="B14897" t="str">
        <f t="shared" si="232"/>
        <v>51---22</v>
      </c>
      <c r="C14897" t="s">
        <v>858</v>
      </c>
      <c r="D14897" t="s">
        <v>740</v>
      </c>
      <c r="E14897">
        <v>22</v>
      </c>
    </row>
    <row r="14898" spans="1:5" ht="13.5" customHeight="1">
      <c r="A14898">
        <v>51</v>
      </c>
      <c r="B14898" t="str">
        <f t="shared" si="232"/>
        <v>51---23</v>
      </c>
      <c r="C14898" t="s">
        <v>743</v>
      </c>
      <c r="D14898" t="s">
        <v>754</v>
      </c>
      <c r="E14898">
        <v>23</v>
      </c>
    </row>
    <row r="14899" spans="1:5" ht="13.5" customHeight="1">
      <c r="A14899">
        <v>51</v>
      </c>
      <c r="B14899" t="str">
        <f t="shared" si="232"/>
        <v>51---24</v>
      </c>
      <c r="C14899" t="s">
        <v>915</v>
      </c>
      <c r="D14899" t="s">
        <v>939</v>
      </c>
      <c r="E14899">
        <v>24</v>
      </c>
    </row>
    <row r="14900" spans="1:5" ht="13.5" customHeight="1">
      <c r="A14900">
        <v>51</v>
      </c>
      <c r="B14900" t="str">
        <f t="shared" si="232"/>
        <v>51---25</v>
      </c>
      <c r="C14900" t="s">
        <v>987</v>
      </c>
      <c r="D14900" t="s">
        <v>1263</v>
      </c>
      <c r="E14900">
        <v>25</v>
      </c>
    </row>
    <row r="14901" spans="1:5" ht="13.5" customHeight="1">
      <c r="A14901">
        <v>51</v>
      </c>
      <c r="B14901" t="str">
        <f t="shared" si="232"/>
        <v>51---26</v>
      </c>
      <c r="C14901" t="s">
        <v>989</v>
      </c>
      <c r="D14901" t="s">
        <v>738</v>
      </c>
      <c r="E14901">
        <v>26</v>
      </c>
    </row>
    <row r="14902" spans="1:5" ht="13.5" customHeight="1">
      <c r="A14902">
        <v>51</v>
      </c>
      <c r="B14902" t="str">
        <f t="shared" si="232"/>
        <v>51---27</v>
      </c>
      <c r="C14902" t="s">
        <v>936</v>
      </c>
      <c r="D14902" t="s">
        <v>779</v>
      </c>
      <c r="E14902">
        <v>27</v>
      </c>
    </row>
    <row r="14903" spans="1:5" ht="13.5" customHeight="1">
      <c r="A14903">
        <v>51</v>
      </c>
      <c r="B14903" t="str">
        <f t="shared" si="232"/>
        <v>51---28</v>
      </c>
      <c r="C14903" t="s">
        <v>819</v>
      </c>
      <c r="D14903" t="s">
        <v>756</v>
      </c>
      <c r="E14903">
        <v>28</v>
      </c>
    </row>
    <row r="14904" spans="1:5" ht="13.5" customHeight="1">
      <c r="A14904">
        <v>51</v>
      </c>
      <c r="B14904" t="str">
        <f t="shared" si="232"/>
        <v>51---29</v>
      </c>
      <c r="C14904" t="s">
        <v>1074</v>
      </c>
      <c r="D14904" t="s">
        <v>880</v>
      </c>
      <c r="E14904">
        <v>29</v>
      </c>
    </row>
    <row r="14905" spans="1:5" ht="13.5" customHeight="1">
      <c r="A14905">
        <v>51</v>
      </c>
      <c r="B14905" t="str">
        <f t="shared" si="232"/>
        <v>51---30</v>
      </c>
      <c r="C14905" t="s">
        <v>1019</v>
      </c>
      <c r="D14905" t="s">
        <v>734</v>
      </c>
      <c r="E14905">
        <v>30</v>
      </c>
    </row>
    <row r="14906" spans="1:5" ht="13.5" customHeight="1">
      <c r="A14906">
        <v>51</v>
      </c>
      <c r="B14906" t="str">
        <f t="shared" si="232"/>
        <v>51---31</v>
      </c>
      <c r="C14906" t="s">
        <v>824</v>
      </c>
      <c r="D14906" t="s">
        <v>752</v>
      </c>
      <c r="E14906">
        <v>31</v>
      </c>
    </row>
    <row r="14907" spans="1:5" ht="13.5" customHeight="1">
      <c r="A14907">
        <v>51</v>
      </c>
      <c r="B14907" t="str">
        <f t="shared" si="232"/>
        <v>51---32</v>
      </c>
      <c r="C14907" t="s">
        <v>826</v>
      </c>
      <c r="D14907" t="s">
        <v>1079</v>
      </c>
      <c r="E14907">
        <v>32</v>
      </c>
    </row>
    <row r="14908" spans="1:5" ht="13.5" customHeight="1">
      <c r="A14908">
        <v>51</v>
      </c>
      <c r="B14908" t="str">
        <f t="shared" si="232"/>
        <v>51---33</v>
      </c>
      <c r="C14908" t="s">
        <v>1005</v>
      </c>
      <c r="D14908" t="s">
        <v>1105</v>
      </c>
      <c r="E14908">
        <v>33</v>
      </c>
    </row>
    <row r="14909" spans="1:5" ht="13.5" customHeight="1">
      <c r="A14909">
        <v>51</v>
      </c>
      <c r="B14909" t="str">
        <f t="shared" si="232"/>
        <v>51---34</v>
      </c>
      <c r="C14909" t="s">
        <v>1197</v>
      </c>
      <c r="D14909" t="s">
        <v>1137</v>
      </c>
      <c r="E14909">
        <v>34</v>
      </c>
    </row>
    <row r="14910" spans="1:5" ht="13.5" customHeight="1">
      <c r="A14910">
        <v>51</v>
      </c>
      <c r="B14910" t="str">
        <f t="shared" si="232"/>
        <v>51---35</v>
      </c>
      <c r="C14910" t="s">
        <v>830</v>
      </c>
      <c r="D14910" t="s">
        <v>1240</v>
      </c>
      <c r="E14910">
        <v>35</v>
      </c>
    </row>
    <row r="14911" spans="1:5" ht="13.5" customHeight="1">
      <c r="A14911">
        <v>51</v>
      </c>
      <c r="B14911" t="str">
        <f t="shared" si="232"/>
        <v>51---36</v>
      </c>
      <c r="C14911" t="s">
        <v>965</v>
      </c>
      <c r="D14911" t="s">
        <v>1250</v>
      </c>
      <c r="E14911">
        <v>36</v>
      </c>
    </row>
    <row r="14912" spans="1:5" ht="13.5" customHeight="1">
      <c r="A14912">
        <v>51</v>
      </c>
      <c r="B14912" t="str">
        <f t="shared" si="232"/>
        <v>51---37</v>
      </c>
      <c r="C14912" t="s">
        <v>832</v>
      </c>
      <c r="D14912" t="s">
        <v>949</v>
      </c>
      <c r="E14912">
        <v>37</v>
      </c>
    </row>
    <row r="14913" spans="1:5" ht="13.5" customHeight="1">
      <c r="A14913">
        <v>51</v>
      </c>
      <c r="B14913" t="str">
        <f t="shared" si="232"/>
        <v>51---38</v>
      </c>
      <c r="C14913" t="s">
        <v>866</v>
      </c>
      <c r="D14913" t="s">
        <v>831</v>
      </c>
      <c r="E14913">
        <v>38</v>
      </c>
    </row>
    <row r="14914" spans="1:5" ht="13.5" customHeight="1">
      <c r="A14914">
        <v>51</v>
      </c>
      <c r="B14914" t="str">
        <f t="shared" si="232"/>
        <v>51---39</v>
      </c>
      <c r="C14914" t="s">
        <v>868</v>
      </c>
      <c r="D14914" t="s">
        <v>758</v>
      </c>
      <c r="E14914">
        <v>39</v>
      </c>
    </row>
    <row r="14915" spans="1:5" ht="13.5" customHeight="1">
      <c r="A14915">
        <v>51</v>
      </c>
      <c r="B14915" t="str">
        <f t="shared" ref="B14915:B14978" si="233">A14915&amp;"---"&amp;E14915</f>
        <v>51---40</v>
      </c>
      <c r="C14915" t="s">
        <v>1098</v>
      </c>
      <c r="D14915" t="s">
        <v>1206</v>
      </c>
      <c r="E14915">
        <v>40</v>
      </c>
    </row>
    <row r="14916" spans="1:5" ht="13.5" customHeight="1">
      <c r="A14916">
        <v>51</v>
      </c>
      <c r="B14916" t="str">
        <f t="shared" si="233"/>
        <v>51---41</v>
      </c>
      <c r="C14916" t="s">
        <v>970</v>
      </c>
      <c r="D14916" t="s">
        <v>1152</v>
      </c>
      <c r="E14916">
        <v>41</v>
      </c>
    </row>
    <row r="14917" spans="1:5" ht="13.5" customHeight="1">
      <c r="A14917">
        <v>51</v>
      </c>
      <c r="B14917" t="str">
        <f t="shared" si="233"/>
        <v>51---42</v>
      </c>
      <c r="C14917" t="s">
        <v>5967</v>
      </c>
      <c r="D14917" t="s">
        <v>986</v>
      </c>
      <c r="E14917">
        <v>42</v>
      </c>
    </row>
    <row r="14918" spans="1:5" ht="13.5" customHeight="1">
      <c r="A14918">
        <v>51</v>
      </c>
      <c r="B14918" t="str">
        <f t="shared" si="233"/>
        <v>51---43</v>
      </c>
      <c r="C14918" t="s">
        <v>5968</v>
      </c>
      <c r="D14918" t="s">
        <v>988</v>
      </c>
      <c r="E14918">
        <v>43</v>
      </c>
    </row>
    <row r="14919" spans="1:5" ht="13.5" customHeight="1">
      <c r="A14919">
        <v>51</v>
      </c>
      <c r="B14919" t="str">
        <f t="shared" si="233"/>
        <v>51---44</v>
      </c>
      <c r="C14919" t="s">
        <v>5915</v>
      </c>
      <c r="D14919" t="s">
        <v>772</v>
      </c>
      <c r="E14919">
        <v>44</v>
      </c>
    </row>
    <row r="14920" spans="1:5" ht="13.5" customHeight="1">
      <c r="A14920">
        <v>51</v>
      </c>
      <c r="B14920" t="str">
        <f t="shared" si="233"/>
        <v>51---45</v>
      </c>
      <c r="C14920" t="s">
        <v>5917</v>
      </c>
      <c r="D14920" t="s">
        <v>789</v>
      </c>
      <c r="E14920">
        <v>45</v>
      </c>
    </row>
    <row r="14921" spans="1:5" ht="13.5" customHeight="1">
      <c r="A14921">
        <v>51</v>
      </c>
      <c r="B14921" t="str">
        <f t="shared" si="233"/>
        <v>51---46</v>
      </c>
      <c r="C14921" t="s">
        <v>5918</v>
      </c>
      <c r="D14921" t="s">
        <v>770</v>
      </c>
      <c r="E14921">
        <v>46</v>
      </c>
    </row>
    <row r="14922" spans="1:5" ht="13.5" customHeight="1">
      <c r="A14922">
        <v>51</v>
      </c>
      <c r="B14922" t="str">
        <f t="shared" si="233"/>
        <v>51---47</v>
      </c>
      <c r="C14922" t="s">
        <v>5971</v>
      </c>
      <c r="D14922" t="s">
        <v>1058</v>
      </c>
      <c r="E14922">
        <v>47</v>
      </c>
    </row>
    <row r="14923" spans="1:5" ht="13.5" customHeight="1">
      <c r="A14923">
        <v>51</v>
      </c>
      <c r="B14923" t="str">
        <f t="shared" si="233"/>
        <v>51---48</v>
      </c>
      <c r="C14923" t="s">
        <v>5931</v>
      </c>
      <c r="D14923" t="s">
        <v>1044</v>
      </c>
      <c r="E14923">
        <v>48</v>
      </c>
    </row>
    <row r="14924" spans="1:5" ht="13.5" customHeight="1">
      <c r="A14924">
        <v>51</v>
      </c>
      <c r="B14924" t="str">
        <f t="shared" si="233"/>
        <v>51---49</v>
      </c>
      <c r="C14924" t="s">
        <v>5972</v>
      </c>
      <c r="D14924" t="s">
        <v>979</v>
      </c>
      <c r="E14924">
        <v>49</v>
      </c>
    </row>
    <row r="14925" spans="1:5" ht="13.5" customHeight="1">
      <c r="A14925">
        <v>51</v>
      </c>
      <c r="B14925" t="str">
        <f t="shared" si="233"/>
        <v>51---50</v>
      </c>
      <c r="C14925" t="s">
        <v>5985</v>
      </c>
      <c r="D14925" t="s">
        <v>1159</v>
      </c>
      <c r="E14925">
        <v>50</v>
      </c>
    </row>
    <row r="14926" spans="1:5" ht="13.5" customHeight="1">
      <c r="A14926">
        <v>51</v>
      </c>
      <c r="B14926" t="str">
        <f t="shared" si="233"/>
        <v>51---51</v>
      </c>
      <c r="C14926" t="s">
        <v>5979</v>
      </c>
      <c r="D14926" t="s">
        <v>1071</v>
      </c>
      <c r="E14926">
        <v>51</v>
      </c>
    </row>
    <row r="14927" spans="1:5" ht="13.5" customHeight="1">
      <c r="A14927">
        <v>51</v>
      </c>
      <c r="B14927" t="str">
        <f t="shared" si="233"/>
        <v>51---52</v>
      </c>
      <c r="C14927" t="s">
        <v>5919</v>
      </c>
      <c r="D14927" t="s">
        <v>725</v>
      </c>
      <c r="E14927">
        <v>52</v>
      </c>
    </row>
    <row r="14928" spans="1:5" ht="13.5" customHeight="1">
      <c r="A14928">
        <v>51</v>
      </c>
      <c r="B14928" t="str">
        <f t="shared" si="233"/>
        <v>51---53</v>
      </c>
      <c r="C14928" t="s">
        <v>5941</v>
      </c>
      <c r="D14928" t="s">
        <v>861</v>
      </c>
      <c r="E14928">
        <v>53</v>
      </c>
    </row>
    <row r="14929" spans="1:5" ht="13.5" customHeight="1">
      <c r="A14929">
        <v>51</v>
      </c>
      <c r="B14929" t="str">
        <f t="shared" si="233"/>
        <v>51---54</v>
      </c>
      <c r="C14929" t="s">
        <v>5995</v>
      </c>
      <c r="D14929" t="s">
        <v>1038</v>
      </c>
      <c r="E14929">
        <v>54</v>
      </c>
    </row>
    <row r="14930" spans="1:5" ht="13.5" customHeight="1">
      <c r="A14930">
        <v>51</v>
      </c>
      <c r="B14930" t="str">
        <f t="shared" si="233"/>
        <v>51---55</v>
      </c>
      <c r="C14930" t="s">
        <v>5923</v>
      </c>
      <c r="D14930" t="s">
        <v>766</v>
      </c>
      <c r="E14930">
        <v>55</v>
      </c>
    </row>
    <row r="14931" spans="1:5" ht="13.5" customHeight="1">
      <c r="A14931">
        <v>51</v>
      </c>
      <c r="B14931" t="str">
        <f t="shared" si="233"/>
        <v>51---56</v>
      </c>
      <c r="C14931" t="s">
        <v>5924</v>
      </c>
      <c r="D14931" t="s">
        <v>726</v>
      </c>
      <c r="E14931">
        <v>56</v>
      </c>
    </row>
    <row r="14932" spans="1:5" ht="13.5" customHeight="1">
      <c r="A14932">
        <v>51</v>
      </c>
      <c r="B14932" t="str">
        <f t="shared" si="233"/>
        <v>51---57</v>
      </c>
      <c r="C14932" t="s">
        <v>5976</v>
      </c>
      <c r="D14932" t="s">
        <v>1162</v>
      </c>
      <c r="E14932">
        <v>57</v>
      </c>
    </row>
    <row r="14933" spans="1:5" ht="13.5" customHeight="1">
      <c r="A14933">
        <v>51</v>
      </c>
      <c r="B14933" t="str">
        <f t="shared" si="233"/>
        <v>51---58</v>
      </c>
      <c r="C14933" t="s">
        <v>5988</v>
      </c>
      <c r="D14933" t="s">
        <v>1133</v>
      </c>
      <c r="E14933">
        <v>58</v>
      </c>
    </row>
    <row r="14934" spans="1:5" ht="13.5" customHeight="1">
      <c r="A14934">
        <v>267</v>
      </c>
      <c r="B14934" t="str">
        <f t="shared" si="233"/>
        <v>267---1</v>
      </c>
      <c r="C14934" t="s">
        <v>4216</v>
      </c>
      <c r="D14934" t="s">
        <v>1119</v>
      </c>
      <c r="E14934">
        <v>1</v>
      </c>
    </row>
    <row r="14935" spans="1:5" ht="13.5" customHeight="1">
      <c r="A14935">
        <v>267</v>
      </c>
      <c r="B14935" t="str">
        <f t="shared" si="233"/>
        <v>267---2</v>
      </c>
      <c r="C14935" t="s">
        <v>4216</v>
      </c>
      <c r="D14935" t="s">
        <v>924</v>
      </c>
      <c r="E14935">
        <v>2</v>
      </c>
    </row>
    <row r="14936" spans="1:5" ht="13.5" customHeight="1">
      <c r="A14936">
        <v>267</v>
      </c>
      <c r="B14936" t="str">
        <f t="shared" si="233"/>
        <v>267---3</v>
      </c>
      <c r="C14936" t="s">
        <v>4252</v>
      </c>
      <c r="D14936" t="s">
        <v>1048</v>
      </c>
      <c r="E14936">
        <v>3</v>
      </c>
    </row>
    <row r="14937" spans="1:5" ht="13.5" customHeight="1">
      <c r="A14937">
        <v>267</v>
      </c>
      <c r="B14937" t="str">
        <f t="shared" si="233"/>
        <v>267---4</v>
      </c>
      <c r="C14937" t="s">
        <v>4269</v>
      </c>
      <c r="D14937" t="s">
        <v>1063</v>
      </c>
      <c r="E14937">
        <v>4</v>
      </c>
    </row>
    <row r="14938" spans="1:5" ht="13.5" customHeight="1">
      <c r="A14938">
        <v>267</v>
      </c>
      <c r="B14938" t="str">
        <f t="shared" si="233"/>
        <v>267---5</v>
      </c>
      <c r="C14938" t="s">
        <v>4271</v>
      </c>
      <c r="D14938" t="s">
        <v>926</v>
      </c>
      <c r="E14938">
        <v>5</v>
      </c>
    </row>
    <row r="14939" spans="1:5" ht="13.5" customHeight="1">
      <c r="A14939">
        <v>267</v>
      </c>
      <c r="B14939" t="str">
        <f t="shared" si="233"/>
        <v>267---6</v>
      </c>
      <c r="C14939" t="s">
        <v>4239</v>
      </c>
      <c r="D14939" t="s">
        <v>779</v>
      </c>
      <c r="E14939">
        <v>6</v>
      </c>
    </row>
    <row r="14940" spans="1:5" ht="13.5" customHeight="1">
      <c r="A14940">
        <v>267</v>
      </c>
      <c r="B14940" t="str">
        <f t="shared" si="233"/>
        <v>267---7</v>
      </c>
      <c r="C14940" t="s">
        <v>4228</v>
      </c>
      <c r="D14940" t="s">
        <v>1069</v>
      </c>
      <c r="E14940">
        <v>7</v>
      </c>
    </row>
    <row r="14941" spans="1:5" ht="13.5" customHeight="1">
      <c r="A14941">
        <v>267</v>
      </c>
      <c r="B14941" t="str">
        <f t="shared" si="233"/>
        <v>267---8</v>
      </c>
      <c r="C14941" t="s">
        <v>4268</v>
      </c>
      <c r="D14941" t="s">
        <v>1148</v>
      </c>
      <c r="E14941">
        <v>8</v>
      </c>
    </row>
    <row r="14942" spans="1:5" ht="13.5" customHeight="1">
      <c r="A14942">
        <v>267</v>
      </c>
      <c r="B14942" t="str">
        <f t="shared" si="233"/>
        <v>267---9</v>
      </c>
      <c r="C14942" t="s">
        <v>4230</v>
      </c>
      <c r="D14942" t="s">
        <v>1137</v>
      </c>
      <c r="E14942">
        <v>9</v>
      </c>
    </row>
    <row r="14943" spans="1:5" ht="13.5" customHeight="1">
      <c r="A14943">
        <v>267</v>
      </c>
      <c r="B14943" t="str">
        <f t="shared" si="233"/>
        <v>267---10</v>
      </c>
      <c r="C14943" t="s">
        <v>4226</v>
      </c>
      <c r="D14943" t="s">
        <v>943</v>
      </c>
      <c r="E14943">
        <v>10</v>
      </c>
    </row>
    <row r="14944" spans="1:5" ht="13.5" customHeight="1">
      <c r="A14944">
        <v>267</v>
      </c>
      <c r="B14944" t="str">
        <f t="shared" si="233"/>
        <v>267---11</v>
      </c>
      <c r="C14944" t="s">
        <v>4231</v>
      </c>
      <c r="D14944" t="s">
        <v>935</v>
      </c>
      <c r="E14944">
        <v>11</v>
      </c>
    </row>
    <row r="14945" spans="1:5" ht="13.5" customHeight="1">
      <c r="A14945">
        <v>267</v>
      </c>
      <c r="B14945" t="str">
        <f t="shared" si="233"/>
        <v>267---12</v>
      </c>
      <c r="C14945" t="s">
        <v>4254</v>
      </c>
      <c r="D14945" t="s">
        <v>1106</v>
      </c>
      <c r="E14945">
        <v>12</v>
      </c>
    </row>
    <row r="14946" spans="1:5" ht="13.5" customHeight="1">
      <c r="A14946">
        <v>267</v>
      </c>
      <c r="B14946" t="str">
        <f t="shared" si="233"/>
        <v>267---13</v>
      </c>
      <c r="C14946" t="s">
        <v>4233</v>
      </c>
      <c r="D14946" t="s">
        <v>1191</v>
      </c>
      <c r="E14946">
        <v>13</v>
      </c>
    </row>
    <row r="14947" spans="1:5" ht="13.5" customHeight="1">
      <c r="A14947">
        <v>267</v>
      </c>
      <c r="B14947" t="str">
        <f t="shared" si="233"/>
        <v>267---14</v>
      </c>
      <c r="C14947" t="s">
        <v>4272</v>
      </c>
      <c r="D14947" t="s">
        <v>1324</v>
      </c>
      <c r="E14947">
        <v>14</v>
      </c>
    </row>
    <row r="14948" spans="1:5" ht="13.5" customHeight="1">
      <c r="A14948">
        <v>267</v>
      </c>
      <c r="B14948" t="str">
        <f t="shared" si="233"/>
        <v>267---15</v>
      </c>
      <c r="C14948" t="s">
        <v>5911</v>
      </c>
      <c r="D14948" t="s">
        <v>898</v>
      </c>
      <c r="E14948">
        <v>15</v>
      </c>
    </row>
    <row r="14949" spans="1:5" ht="13.5" customHeight="1">
      <c r="A14949">
        <v>267</v>
      </c>
      <c r="B14949" t="str">
        <f t="shared" si="233"/>
        <v>267---16</v>
      </c>
      <c r="C14949" t="s">
        <v>5911</v>
      </c>
      <c r="D14949" t="s">
        <v>1164</v>
      </c>
      <c r="E14949">
        <v>16</v>
      </c>
    </row>
    <row r="14950" spans="1:5" ht="13.5" customHeight="1">
      <c r="A14950">
        <v>267</v>
      </c>
      <c r="B14950" t="str">
        <f t="shared" si="233"/>
        <v>267---17</v>
      </c>
      <c r="C14950" t="s">
        <v>5911</v>
      </c>
      <c r="D14950" t="s">
        <v>1141</v>
      </c>
      <c r="E14950">
        <v>17</v>
      </c>
    </row>
    <row r="14951" spans="1:5" ht="13.5" customHeight="1">
      <c r="A14951">
        <v>267</v>
      </c>
      <c r="B14951" t="str">
        <f t="shared" si="233"/>
        <v>267---18</v>
      </c>
      <c r="C14951" t="s">
        <v>5911</v>
      </c>
      <c r="D14951" t="s">
        <v>1004</v>
      </c>
      <c r="E14951">
        <v>18</v>
      </c>
    </row>
    <row r="14952" spans="1:5" ht="13.5" customHeight="1">
      <c r="A14952">
        <v>267</v>
      </c>
      <c r="B14952" t="str">
        <f t="shared" si="233"/>
        <v>267---19</v>
      </c>
      <c r="C14952" t="s">
        <v>5911</v>
      </c>
      <c r="D14952" t="s">
        <v>907</v>
      </c>
      <c r="E14952">
        <v>19</v>
      </c>
    </row>
    <row r="14953" spans="1:5" ht="13.5" customHeight="1">
      <c r="A14953">
        <v>267</v>
      </c>
      <c r="B14953" t="str">
        <f t="shared" si="233"/>
        <v>267---20</v>
      </c>
      <c r="C14953" t="s">
        <v>887</v>
      </c>
      <c r="D14953" t="s">
        <v>992</v>
      </c>
      <c r="E14953">
        <v>20</v>
      </c>
    </row>
    <row r="14954" spans="1:5" ht="13.5" customHeight="1">
      <c r="A14954">
        <v>267</v>
      </c>
      <c r="B14954" t="str">
        <f t="shared" si="233"/>
        <v>267---21</v>
      </c>
      <c r="C14954" t="s">
        <v>739</v>
      </c>
      <c r="D14954" t="s">
        <v>736</v>
      </c>
      <c r="E14954">
        <v>21</v>
      </c>
    </row>
    <row r="14955" spans="1:5" ht="13.5" customHeight="1">
      <c r="A14955">
        <v>267</v>
      </c>
      <c r="B14955" t="str">
        <f t="shared" si="233"/>
        <v>267---22</v>
      </c>
      <c r="C14955" t="s">
        <v>888</v>
      </c>
      <c r="D14955" t="s">
        <v>1073</v>
      </c>
      <c r="E14955">
        <v>22</v>
      </c>
    </row>
    <row r="14956" spans="1:5" ht="13.5" customHeight="1">
      <c r="A14956">
        <v>267</v>
      </c>
      <c r="B14956" t="str">
        <f t="shared" si="233"/>
        <v>267---23</v>
      </c>
      <c r="C14956" t="s">
        <v>858</v>
      </c>
      <c r="D14956" t="s">
        <v>740</v>
      </c>
      <c r="E14956">
        <v>23</v>
      </c>
    </row>
    <row r="14957" spans="1:5" ht="13.5" customHeight="1">
      <c r="A14957">
        <v>267</v>
      </c>
      <c r="B14957" t="str">
        <f t="shared" si="233"/>
        <v>267---24</v>
      </c>
      <c r="C14957" t="s">
        <v>743</v>
      </c>
      <c r="D14957" t="s">
        <v>754</v>
      </c>
      <c r="E14957">
        <v>24</v>
      </c>
    </row>
    <row r="14958" spans="1:5" ht="13.5" customHeight="1">
      <c r="A14958">
        <v>267</v>
      </c>
      <c r="B14958" t="str">
        <f t="shared" si="233"/>
        <v>267---25</v>
      </c>
      <c r="C14958" t="s">
        <v>745</v>
      </c>
      <c r="D14958" t="s">
        <v>837</v>
      </c>
      <c r="E14958">
        <v>25</v>
      </c>
    </row>
    <row r="14959" spans="1:5" ht="13.5" customHeight="1">
      <c r="A14959">
        <v>267</v>
      </c>
      <c r="B14959" t="str">
        <f t="shared" si="233"/>
        <v>267---26</v>
      </c>
      <c r="C14959" t="s">
        <v>915</v>
      </c>
      <c r="D14959" t="s">
        <v>939</v>
      </c>
      <c r="E14959">
        <v>26</v>
      </c>
    </row>
    <row r="14960" spans="1:5" ht="13.5" customHeight="1">
      <c r="A14960">
        <v>267</v>
      </c>
      <c r="B14960" t="str">
        <f t="shared" si="233"/>
        <v>267---27</v>
      </c>
      <c r="C14960" t="s">
        <v>987</v>
      </c>
      <c r="D14960" t="s">
        <v>1263</v>
      </c>
      <c r="E14960">
        <v>27</v>
      </c>
    </row>
    <row r="14961" spans="1:5" ht="13.5" customHeight="1">
      <c r="A14961">
        <v>267</v>
      </c>
      <c r="B14961" t="str">
        <f t="shared" si="233"/>
        <v>267---28</v>
      </c>
      <c r="C14961" t="s">
        <v>989</v>
      </c>
      <c r="D14961" t="s">
        <v>738</v>
      </c>
      <c r="E14961">
        <v>28</v>
      </c>
    </row>
    <row r="14962" spans="1:5" ht="13.5" customHeight="1">
      <c r="A14962">
        <v>267</v>
      </c>
      <c r="B14962" t="str">
        <f t="shared" si="233"/>
        <v>267---29</v>
      </c>
      <c r="C14962" t="s">
        <v>936</v>
      </c>
      <c r="D14962" t="s">
        <v>779</v>
      </c>
      <c r="E14962">
        <v>29</v>
      </c>
    </row>
    <row r="14963" spans="1:5" ht="13.5" customHeight="1">
      <c r="A14963">
        <v>267</v>
      </c>
      <c r="B14963" t="str">
        <f t="shared" si="233"/>
        <v>267---30</v>
      </c>
      <c r="C14963" t="s">
        <v>819</v>
      </c>
      <c r="D14963" t="s">
        <v>756</v>
      </c>
      <c r="E14963">
        <v>30</v>
      </c>
    </row>
    <row r="14964" spans="1:5" ht="13.5" customHeight="1">
      <c r="A14964">
        <v>267</v>
      </c>
      <c r="B14964" t="str">
        <f t="shared" si="233"/>
        <v>267---31</v>
      </c>
      <c r="C14964" t="s">
        <v>1074</v>
      </c>
      <c r="D14964" t="s">
        <v>880</v>
      </c>
      <c r="E14964">
        <v>31</v>
      </c>
    </row>
    <row r="14965" spans="1:5" ht="13.5" customHeight="1">
      <c r="A14965">
        <v>267</v>
      </c>
      <c r="B14965" t="str">
        <f t="shared" si="233"/>
        <v>267---32</v>
      </c>
      <c r="C14965" t="s">
        <v>824</v>
      </c>
      <c r="D14965" t="s">
        <v>752</v>
      </c>
      <c r="E14965">
        <v>32</v>
      </c>
    </row>
    <row r="14966" spans="1:5" ht="13.5" customHeight="1">
      <c r="A14966">
        <v>267</v>
      </c>
      <c r="B14966" t="str">
        <f t="shared" si="233"/>
        <v>267---33</v>
      </c>
      <c r="C14966" t="s">
        <v>1005</v>
      </c>
      <c r="D14966" t="s">
        <v>1105</v>
      </c>
      <c r="E14966">
        <v>33</v>
      </c>
    </row>
    <row r="14967" spans="1:5" ht="13.5" customHeight="1">
      <c r="A14967">
        <v>267</v>
      </c>
      <c r="B14967" t="str">
        <f t="shared" si="233"/>
        <v>267---34</v>
      </c>
      <c r="C14967" t="s">
        <v>1197</v>
      </c>
      <c r="D14967" t="s">
        <v>1137</v>
      </c>
      <c r="E14967">
        <v>34</v>
      </c>
    </row>
    <row r="14968" spans="1:5" ht="13.5" customHeight="1">
      <c r="A14968">
        <v>267</v>
      </c>
      <c r="B14968" t="str">
        <f t="shared" si="233"/>
        <v>267---35</v>
      </c>
      <c r="C14968" t="s">
        <v>759</v>
      </c>
      <c r="D14968" t="s">
        <v>823</v>
      </c>
      <c r="E14968">
        <v>35</v>
      </c>
    </row>
    <row r="14969" spans="1:5" ht="13.5" customHeight="1">
      <c r="A14969">
        <v>267</v>
      </c>
      <c r="B14969" t="str">
        <f t="shared" si="233"/>
        <v>267---36</v>
      </c>
      <c r="C14969" t="s">
        <v>991</v>
      </c>
      <c r="D14969" t="s">
        <v>966</v>
      </c>
      <c r="E14969">
        <v>36</v>
      </c>
    </row>
    <row r="14970" spans="1:5" ht="13.5" customHeight="1">
      <c r="A14970">
        <v>267</v>
      </c>
      <c r="B14970" t="str">
        <f t="shared" si="233"/>
        <v>267---37</v>
      </c>
      <c r="C14970" t="s">
        <v>866</v>
      </c>
      <c r="D14970" t="s">
        <v>831</v>
      </c>
      <c r="E14970">
        <v>37</v>
      </c>
    </row>
    <row r="14971" spans="1:5" ht="13.5" customHeight="1">
      <c r="A14971">
        <v>267</v>
      </c>
      <c r="B14971" t="str">
        <f t="shared" si="233"/>
        <v>267---38</v>
      </c>
      <c r="C14971" t="s">
        <v>834</v>
      </c>
      <c r="D14971" t="s">
        <v>1222</v>
      </c>
      <c r="E14971">
        <v>38</v>
      </c>
    </row>
    <row r="14972" spans="1:5" ht="13.5" customHeight="1">
      <c r="A14972">
        <v>267</v>
      </c>
      <c r="B14972" t="str">
        <f t="shared" si="233"/>
        <v>267---39</v>
      </c>
      <c r="C14972" t="s">
        <v>1096</v>
      </c>
      <c r="D14972" t="s">
        <v>1215</v>
      </c>
      <c r="E14972">
        <v>39</v>
      </c>
    </row>
    <row r="14973" spans="1:5" ht="13.5" customHeight="1">
      <c r="A14973">
        <v>267</v>
      </c>
      <c r="B14973" t="str">
        <f t="shared" si="233"/>
        <v>267---40</v>
      </c>
      <c r="C14973" t="s">
        <v>1055</v>
      </c>
      <c r="D14973" t="s">
        <v>1324</v>
      </c>
      <c r="E14973">
        <v>40</v>
      </c>
    </row>
    <row r="14974" spans="1:5" ht="13.5" customHeight="1">
      <c r="A14974">
        <v>267</v>
      </c>
      <c r="B14974" t="str">
        <f t="shared" si="233"/>
        <v>267---41</v>
      </c>
      <c r="C14974" t="s">
        <v>868</v>
      </c>
      <c r="D14974" t="s">
        <v>758</v>
      </c>
      <c r="E14974">
        <v>41</v>
      </c>
    </row>
    <row r="14975" spans="1:5" ht="13.5" customHeight="1">
      <c r="A14975">
        <v>267</v>
      </c>
      <c r="B14975" t="str">
        <f t="shared" si="233"/>
        <v>267---42</v>
      </c>
      <c r="C14975" t="s">
        <v>5967</v>
      </c>
      <c r="D14975" t="s">
        <v>986</v>
      </c>
      <c r="E14975">
        <v>42</v>
      </c>
    </row>
    <row r="14976" spans="1:5" ht="13.5" customHeight="1">
      <c r="A14976">
        <v>267</v>
      </c>
      <c r="B14976" t="str">
        <f t="shared" si="233"/>
        <v>267---43</v>
      </c>
      <c r="C14976" t="s">
        <v>5961</v>
      </c>
      <c r="D14976" t="s">
        <v>935</v>
      </c>
      <c r="E14976">
        <v>43</v>
      </c>
    </row>
    <row r="14977" spans="1:5" ht="13.5" customHeight="1">
      <c r="A14977">
        <v>267</v>
      </c>
      <c r="B14977" t="str">
        <f t="shared" si="233"/>
        <v>267---44</v>
      </c>
      <c r="C14977" t="s">
        <v>5915</v>
      </c>
      <c r="D14977" t="s">
        <v>772</v>
      </c>
      <c r="E14977">
        <v>44</v>
      </c>
    </row>
    <row r="14978" spans="1:5" ht="13.5" customHeight="1">
      <c r="A14978">
        <v>267</v>
      </c>
      <c r="B14978" t="str">
        <f t="shared" si="233"/>
        <v>267---45</v>
      </c>
      <c r="C14978" t="s">
        <v>5977</v>
      </c>
      <c r="D14978" t="s">
        <v>1069</v>
      </c>
      <c r="E14978">
        <v>45</v>
      </c>
    </row>
    <row r="14979" spans="1:5" ht="13.5" customHeight="1">
      <c r="A14979">
        <v>267</v>
      </c>
      <c r="B14979" t="str">
        <f t="shared" ref="B14979:B15042" si="234">A14979&amp;"---"&amp;E14979</f>
        <v>267---46</v>
      </c>
      <c r="C14979" t="s">
        <v>5917</v>
      </c>
      <c r="D14979" t="s">
        <v>789</v>
      </c>
      <c r="E14979">
        <v>46</v>
      </c>
    </row>
    <row r="14980" spans="1:5" ht="13.5" customHeight="1">
      <c r="A14980">
        <v>267</v>
      </c>
      <c r="B14980" t="str">
        <f t="shared" si="234"/>
        <v>267---47</v>
      </c>
      <c r="C14980" t="s">
        <v>5918</v>
      </c>
      <c r="D14980" t="s">
        <v>770</v>
      </c>
      <c r="E14980">
        <v>47</v>
      </c>
    </row>
    <row r="14981" spans="1:5" ht="13.5" customHeight="1">
      <c r="A14981">
        <v>267</v>
      </c>
      <c r="B14981" t="str">
        <f t="shared" si="234"/>
        <v>267---48</v>
      </c>
      <c r="C14981" t="s">
        <v>5963</v>
      </c>
      <c r="D14981" t="s">
        <v>937</v>
      </c>
      <c r="E14981">
        <v>48</v>
      </c>
    </row>
    <row r="14982" spans="1:5" ht="13.5" customHeight="1">
      <c r="A14982">
        <v>267</v>
      </c>
      <c r="B14982" t="str">
        <f t="shared" si="234"/>
        <v>267---49</v>
      </c>
      <c r="C14982" t="s">
        <v>5978</v>
      </c>
      <c r="D14982" t="s">
        <v>1191</v>
      </c>
      <c r="E14982">
        <v>49</v>
      </c>
    </row>
    <row r="14983" spans="1:5" ht="13.5" customHeight="1">
      <c r="A14983">
        <v>267</v>
      </c>
      <c r="B14983" t="str">
        <f t="shared" si="234"/>
        <v>267---50</v>
      </c>
      <c r="C14983" t="s">
        <v>5972</v>
      </c>
      <c r="D14983" t="s">
        <v>979</v>
      </c>
      <c r="E14983">
        <v>50</v>
      </c>
    </row>
    <row r="14984" spans="1:5" ht="13.5" customHeight="1">
      <c r="A14984">
        <v>267</v>
      </c>
      <c r="B14984" t="str">
        <f t="shared" si="234"/>
        <v>267---51</v>
      </c>
      <c r="C14984" t="s">
        <v>5994</v>
      </c>
      <c r="D14984" t="s">
        <v>984</v>
      </c>
      <c r="E14984">
        <v>51</v>
      </c>
    </row>
    <row r="14985" spans="1:5" ht="13.5" customHeight="1">
      <c r="A14985">
        <v>267</v>
      </c>
      <c r="B14985" t="str">
        <f t="shared" si="234"/>
        <v>267---52</v>
      </c>
      <c r="C14985" t="s">
        <v>5984</v>
      </c>
      <c r="D14985" t="s">
        <v>1232</v>
      </c>
      <c r="E14985">
        <v>52</v>
      </c>
    </row>
    <row r="14986" spans="1:5" ht="13.5" customHeight="1">
      <c r="A14986">
        <v>267</v>
      </c>
      <c r="B14986" t="str">
        <f t="shared" si="234"/>
        <v>267---53</v>
      </c>
      <c r="C14986" t="s">
        <v>5964</v>
      </c>
      <c r="D14986" t="s">
        <v>1176</v>
      </c>
      <c r="E14986">
        <v>53</v>
      </c>
    </row>
    <row r="14987" spans="1:5" ht="13.5" customHeight="1">
      <c r="A14987">
        <v>267</v>
      </c>
      <c r="B14987" t="str">
        <f t="shared" si="234"/>
        <v>267---54</v>
      </c>
      <c r="C14987" t="s">
        <v>5979</v>
      </c>
      <c r="D14987" t="s">
        <v>1071</v>
      </c>
      <c r="E14987">
        <v>54</v>
      </c>
    </row>
    <row r="14988" spans="1:5" ht="13.5" customHeight="1">
      <c r="A14988">
        <v>267</v>
      </c>
      <c r="B14988" t="str">
        <f t="shared" si="234"/>
        <v>267---55</v>
      </c>
      <c r="C14988" t="s">
        <v>5956</v>
      </c>
      <c r="D14988" t="s">
        <v>917</v>
      </c>
      <c r="E14988">
        <v>55</v>
      </c>
    </row>
    <row r="14989" spans="1:5" ht="13.5" customHeight="1">
      <c r="A14989">
        <v>267</v>
      </c>
      <c r="B14989" t="str">
        <f t="shared" si="234"/>
        <v>267---56</v>
      </c>
      <c r="C14989" t="s">
        <v>5920</v>
      </c>
      <c r="D14989" t="s">
        <v>762</v>
      </c>
      <c r="E14989">
        <v>56</v>
      </c>
    </row>
    <row r="14990" spans="1:5" ht="13.5" customHeight="1">
      <c r="A14990">
        <v>267</v>
      </c>
      <c r="B14990" t="str">
        <f t="shared" si="234"/>
        <v>267---57</v>
      </c>
      <c r="C14990" t="s">
        <v>5973</v>
      </c>
      <c r="D14990" t="s">
        <v>1158</v>
      </c>
      <c r="E14990">
        <v>57</v>
      </c>
    </row>
    <row r="14991" spans="1:5" ht="13.5" customHeight="1">
      <c r="A14991">
        <v>267</v>
      </c>
      <c r="B14991" t="str">
        <f t="shared" si="234"/>
        <v>267---58</v>
      </c>
      <c r="C14991" t="s">
        <v>5954</v>
      </c>
      <c r="D14991" t="s">
        <v>1166</v>
      </c>
      <c r="E14991">
        <v>58</v>
      </c>
    </row>
    <row r="14992" spans="1:5" ht="13.5" customHeight="1">
      <c r="A14992">
        <v>267</v>
      </c>
      <c r="B14992" t="str">
        <f t="shared" si="234"/>
        <v>267---59</v>
      </c>
      <c r="C14992" t="s">
        <v>5923</v>
      </c>
      <c r="D14992" t="s">
        <v>766</v>
      </c>
      <c r="E14992">
        <v>59</v>
      </c>
    </row>
    <row r="14993" spans="1:5" ht="13.5" customHeight="1">
      <c r="A14993">
        <v>267</v>
      </c>
      <c r="B14993" t="str">
        <f t="shared" si="234"/>
        <v>267---60</v>
      </c>
      <c r="C14993" t="s">
        <v>5989</v>
      </c>
      <c r="D14993" t="s">
        <v>1185</v>
      </c>
      <c r="E14993">
        <v>60</v>
      </c>
    </row>
    <row r="14994" spans="1:5" ht="13.5" customHeight="1">
      <c r="A14994">
        <v>267</v>
      </c>
      <c r="B14994" t="str">
        <f t="shared" si="234"/>
        <v>267---61</v>
      </c>
      <c r="C14994" t="s">
        <v>5980</v>
      </c>
      <c r="D14994" t="s">
        <v>1124</v>
      </c>
      <c r="E14994">
        <v>61</v>
      </c>
    </row>
    <row r="14995" spans="1:5" ht="13.5" customHeight="1">
      <c r="A14995">
        <v>267</v>
      </c>
      <c r="B14995" t="str">
        <f t="shared" si="234"/>
        <v>267---62</v>
      </c>
      <c r="C14995" t="s">
        <v>5981</v>
      </c>
      <c r="D14995" t="s">
        <v>1225</v>
      </c>
      <c r="E14995">
        <v>62</v>
      </c>
    </row>
    <row r="14996" spans="1:5" ht="13.5" customHeight="1">
      <c r="A14996">
        <v>268</v>
      </c>
      <c r="B14996" t="str">
        <f t="shared" si="234"/>
        <v>268---1</v>
      </c>
      <c r="C14996" t="s">
        <v>4216</v>
      </c>
      <c r="D14996" t="s">
        <v>1119</v>
      </c>
      <c r="E14996">
        <v>1</v>
      </c>
    </row>
    <row r="14997" spans="1:5" ht="13.5" customHeight="1">
      <c r="A14997">
        <v>268</v>
      </c>
      <c r="B14997" t="str">
        <f t="shared" si="234"/>
        <v>268---2</v>
      </c>
      <c r="C14997" t="s">
        <v>4216</v>
      </c>
      <c r="D14997" t="s">
        <v>924</v>
      </c>
      <c r="E14997">
        <v>2</v>
      </c>
    </row>
    <row r="14998" spans="1:5" ht="13.5" customHeight="1">
      <c r="A14998">
        <v>268</v>
      </c>
      <c r="B14998" t="str">
        <f t="shared" si="234"/>
        <v>268---3</v>
      </c>
      <c r="C14998" t="s">
        <v>4216</v>
      </c>
      <c r="D14998" t="s">
        <v>1048</v>
      </c>
      <c r="E14998">
        <v>3</v>
      </c>
    </row>
    <row r="14999" spans="1:5" ht="13.5" customHeight="1">
      <c r="A14999">
        <v>268</v>
      </c>
      <c r="B14999" t="str">
        <f t="shared" si="234"/>
        <v>268---4</v>
      </c>
      <c r="C14999" t="s">
        <v>4216</v>
      </c>
      <c r="D14999" t="s">
        <v>1063</v>
      </c>
      <c r="E14999">
        <v>4</v>
      </c>
    </row>
    <row r="15000" spans="1:5" ht="13.5" customHeight="1">
      <c r="A15000">
        <v>268</v>
      </c>
      <c r="B15000" t="str">
        <f t="shared" si="234"/>
        <v>268---5</v>
      </c>
      <c r="C15000" t="s">
        <v>4271</v>
      </c>
      <c r="D15000" t="s">
        <v>926</v>
      </c>
      <c r="E15000">
        <v>5</v>
      </c>
    </row>
    <row r="15001" spans="1:5" ht="13.5" customHeight="1">
      <c r="A15001">
        <v>268</v>
      </c>
      <c r="B15001" t="str">
        <f t="shared" si="234"/>
        <v>268---6</v>
      </c>
      <c r="C15001" t="s">
        <v>4239</v>
      </c>
      <c r="D15001" t="s">
        <v>779</v>
      </c>
      <c r="E15001">
        <v>6</v>
      </c>
    </row>
    <row r="15002" spans="1:5" ht="13.5" customHeight="1">
      <c r="A15002">
        <v>268</v>
      </c>
      <c r="B15002" t="str">
        <f t="shared" si="234"/>
        <v>268---7</v>
      </c>
      <c r="C15002" t="s">
        <v>4228</v>
      </c>
      <c r="D15002" t="s">
        <v>1069</v>
      </c>
      <c r="E15002">
        <v>7</v>
      </c>
    </row>
    <row r="15003" spans="1:5" ht="13.5" customHeight="1">
      <c r="A15003">
        <v>268</v>
      </c>
      <c r="B15003" t="str">
        <f t="shared" si="234"/>
        <v>268---8</v>
      </c>
      <c r="C15003" t="s">
        <v>4268</v>
      </c>
      <c r="D15003" t="s">
        <v>1148</v>
      </c>
      <c r="E15003">
        <v>8</v>
      </c>
    </row>
    <row r="15004" spans="1:5" ht="13.5" customHeight="1">
      <c r="A15004">
        <v>268</v>
      </c>
      <c r="B15004" t="str">
        <f t="shared" si="234"/>
        <v>268---9</v>
      </c>
      <c r="C15004" t="s">
        <v>4230</v>
      </c>
      <c r="D15004" t="s">
        <v>1137</v>
      </c>
      <c r="E15004">
        <v>9</v>
      </c>
    </row>
    <row r="15005" spans="1:5" ht="13.5" customHeight="1">
      <c r="A15005">
        <v>268</v>
      </c>
      <c r="B15005" t="str">
        <f t="shared" si="234"/>
        <v>268---10</v>
      </c>
      <c r="C15005" t="s">
        <v>4259</v>
      </c>
      <c r="D15005" t="s">
        <v>943</v>
      </c>
      <c r="E15005">
        <v>10</v>
      </c>
    </row>
    <row r="15006" spans="1:5" ht="13.5" customHeight="1">
      <c r="A15006">
        <v>268</v>
      </c>
      <c r="B15006" t="str">
        <f t="shared" si="234"/>
        <v>268---11</v>
      </c>
      <c r="C15006" t="s">
        <v>4254</v>
      </c>
      <c r="D15006" t="s">
        <v>935</v>
      </c>
      <c r="E15006">
        <v>11</v>
      </c>
    </row>
    <row r="15007" spans="1:5" ht="13.5" customHeight="1">
      <c r="A15007">
        <v>268</v>
      </c>
      <c r="B15007" t="str">
        <f t="shared" si="234"/>
        <v>268---12</v>
      </c>
      <c r="C15007" t="s">
        <v>4242</v>
      </c>
      <c r="D15007" t="s">
        <v>1106</v>
      </c>
      <c r="E15007">
        <v>12</v>
      </c>
    </row>
    <row r="15008" spans="1:5" ht="13.5" customHeight="1">
      <c r="A15008">
        <v>268</v>
      </c>
      <c r="B15008" t="str">
        <f t="shared" si="234"/>
        <v>268---13</v>
      </c>
      <c r="C15008" t="s">
        <v>4265</v>
      </c>
      <c r="D15008" t="s">
        <v>1191</v>
      </c>
      <c r="E15008">
        <v>13</v>
      </c>
    </row>
    <row r="15009" spans="1:5" ht="13.5" customHeight="1">
      <c r="A15009">
        <v>268</v>
      </c>
      <c r="B15009" t="str">
        <f t="shared" si="234"/>
        <v>268---14</v>
      </c>
      <c r="C15009" t="s">
        <v>4275</v>
      </c>
      <c r="D15009" t="s">
        <v>1324</v>
      </c>
      <c r="E15009">
        <v>14</v>
      </c>
    </row>
    <row r="15010" spans="1:5" ht="13.5" customHeight="1">
      <c r="A15010">
        <v>268</v>
      </c>
      <c r="B15010" t="str">
        <f t="shared" si="234"/>
        <v>268---15</v>
      </c>
      <c r="C15010" t="s">
        <v>887</v>
      </c>
      <c r="D15010" t="s">
        <v>992</v>
      </c>
      <c r="E15010">
        <v>15</v>
      </c>
    </row>
    <row r="15011" spans="1:5" ht="13.5" customHeight="1">
      <c r="A15011">
        <v>268</v>
      </c>
      <c r="B15011" t="str">
        <f t="shared" si="234"/>
        <v>268---16</v>
      </c>
      <c r="C15011" t="s">
        <v>739</v>
      </c>
      <c r="D15011" t="s">
        <v>736</v>
      </c>
      <c r="E15011">
        <v>16</v>
      </c>
    </row>
    <row r="15012" spans="1:5" ht="13.5" customHeight="1">
      <c r="A15012">
        <v>268</v>
      </c>
      <c r="B15012" t="str">
        <f t="shared" si="234"/>
        <v>268---17</v>
      </c>
      <c r="C15012" t="s">
        <v>888</v>
      </c>
      <c r="D15012" t="s">
        <v>1073</v>
      </c>
      <c r="E15012">
        <v>17</v>
      </c>
    </row>
    <row r="15013" spans="1:5" ht="13.5" customHeight="1">
      <c r="A15013">
        <v>268</v>
      </c>
      <c r="B15013" t="str">
        <f t="shared" si="234"/>
        <v>268---18</v>
      </c>
      <c r="C15013" t="s">
        <v>858</v>
      </c>
      <c r="D15013" t="s">
        <v>740</v>
      </c>
      <c r="E15013">
        <v>18</v>
      </c>
    </row>
    <row r="15014" spans="1:5" ht="13.5" customHeight="1">
      <c r="A15014">
        <v>268</v>
      </c>
      <c r="B15014" t="str">
        <f t="shared" si="234"/>
        <v>268---19</v>
      </c>
      <c r="C15014" t="s">
        <v>743</v>
      </c>
      <c r="D15014" t="s">
        <v>754</v>
      </c>
      <c r="E15014">
        <v>19</v>
      </c>
    </row>
    <row r="15015" spans="1:5" ht="13.5" customHeight="1">
      <c r="A15015">
        <v>268</v>
      </c>
      <c r="B15015" t="str">
        <f t="shared" si="234"/>
        <v>268---20</v>
      </c>
      <c r="C15015" t="s">
        <v>745</v>
      </c>
      <c r="D15015" t="s">
        <v>837</v>
      </c>
      <c r="E15015">
        <v>20</v>
      </c>
    </row>
    <row r="15016" spans="1:5" ht="13.5" customHeight="1">
      <c r="A15016">
        <v>268</v>
      </c>
      <c r="B15016" t="str">
        <f t="shared" si="234"/>
        <v>268---21</v>
      </c>
      <c r="C15016" t="s">
        <v>915</v>
      </c>
      <c r="D15016" t="s">
        <v>939</v>
      </c>
      <c r="E15016">
        <v>21</v>
      </c>
    </row>
    <row r="15017" spans="1:5" ht="13.5" customHeight="1">
      <c r="A15017">
        <v>268</v>
      </c>
      <c r="B15017" t="str">
        <f t="shared" si="234"/>
        <v>268---22</v>
      </c>
      <c r="C15017" t="s">
        <v>987</v>
      </c>
      <c r="D15017" t="s">
        <v>1263</v>
      </c>
      <c r="E15017">
        <v>22</v>
      </c>
    </row>
    <row r="15018" spans="1:5" ht="13.5" customHeight="1">
      <c r="A15018">
        <v>268</v>
      </c>
      <c r="B15018" t="str">
        <f t="shared" si="234"/>
        <v>268---23</v>
      </c>
      <c r="C15018" t="s">
        <v>989</v>
      </c>
      <c r="D15018" t="s">
        <v>738</v>
      </c>
      <c r="E15018">
        <v>23</v>
      </c>
    </row>
    <row r="15019" spans="1:5" ht="13.5" customHeight="1">
      <c r="A15019">
        <v>268</v>
      </c>
      <c r="B15019" t="str">
        <f t="shared" si="234"/>
        <v>268---24</v>
      </c>
      <c r="C15019" t="s">
        <v>936</v>
      </c>
      <c r="D15019" t="s">
        <v>779</v>
      </c>
      <c r="E15019">
        <v>24</v>
      </c>
    </row>
    <row r="15020" spans="1:5" ht="13.5" customHeight="1">
      <c r="A15020">
        <v>268</v>
      </c>
      <c r="B15020" t="str">
        <f t="shared" si="234"/>
        <v>268---25</v>
      </c>
      <c r="C15020" t="s">
        <v>819</v>
      </c>
      <c r="D15020" t="s">
        <v>756</v>
      </c>
      <c r="E15020">
        <v>25</v>
      </c>
    </row>
    <row r="15021" spans="1:5" ht="13.5" customHeight="1">
      <c r="A15021">
        <v>268</v>
      </c>
      <c r="B15021" t="str">
        <f t="shared" si="234"/>
        <v>268---26</v>
      </c>
      <c r="C15021" t="s">
        <v>1074</v>
      </c>
      <c r="D15021" t="s">
        <v>880</v>
      </c>
      <c r="E15021">
        <v>26</v>
      </c>
    </row>
    <row r="15022" spans="1:5" ht="13.5" customHeight="1">
      <c r="A15022">
        <v>268</v>
      </c>
      <c r="B15022" t="str">
        <f t="shared" si="234"/>
        <v>268---27</v>
      </c>
      <c r="C15022" t="s">
        <v>824</v>
      </c>
      <c r="D15022" t="s">
        <v>752</v>
      </c>
      <c r="E15022">
        <v>27</v>
      </c>
    </row>
    <row r="15023" spans="1:5" ht="13.5" customHeight="1">
      <c r="A15023">
        <v>268</v>
      </c>
      <c r="B15023" t="str">
        <f t="shared" si="234"/>
        <v>268---28</v>
      </c>
      <c r="C15023" t="s">
        <v>1005</v>
      </c>
      <c r="D15023" t="s">
        <v>1105</v>
      </c>
      <c r="E15023">
        <v>28</v>
      </c>
    </row>
    <row r="15024" spans="1:5" ht="13.5" customHeight="1">
      <c r="A15024">
        <v>268</v>
      </c>
      <c r="B15024" t="str">
        <f t="shared" si="234"/>
        <v>268---29</v>
      </c>
      <c r="C15024" t="s">
        <v>1197</v>
      </c>
      <c r="D15024" t="s">
        <v>1137</v>
      </c>
      <c r="E15024">
        <v>29</v>
      </c>
    </row>
    <row r="15025" spans="1:5" ht="13.5" customHeight="1">
      <c r="A15025">
        <v>268</v>
      </c>
      <c r="B15025" t="str">
        <f t="shared" si="234"/>
        <v>268---30</v>
      </c>
      <c r="C15025" t="s">
        <v>759</v>
      </c>
      <c r="D15025" t="s">
        <v>823</v>
      </c>
      <c r="E15025">
        <v>30</v>
      </c>
    </row>
    <row r="15026" spans="1:5" ht="13.5" customHeight="1">
      <c r="A15026">
        <v>268</v>
      </c>
      <c r="B15026" t="str">
        <f t="shared" si="234"/>
        <v>268---31</v>
      </c>
      <c r="C15026" t="s">
        <v>991</v>
      </c>
      <c r="D15026" t="s">
        <v>966</v>
      </c>
      <c r="E15026">
        <v>31</v>
      </c>
    </row>
    <row r="15027" spans="1:5" ht="13.5" customHeight="1">
      <c r="A15027">
        <v>268</v>
      </c>
      <c r="B15027" t="str">
        <f t="shared" si="234"/>
        <v>268---32</v>
      </c>
      <c r="C15027" t="s">
        <v>866</v>
      </c>
      <c r="D15027" t="s">
        <v>831</v>
      </c>
      <c r="E15027">
        <v>32</v>
      </c>
    </row>
    <row r="15028" spans="1:5" ht="13.5" customHeight="1">
      <c r="A15028">
        <v>268</v>
      </c>
      <c r="B15028" t="str">
        <f t="shared" si="234"/>
        <v>268---33</v>
      </c>
      <c r="C15028" t="s">
        <v>834</v>
      </c>
      <c r="D15028" t="s">
        <v>1222</v>
      </c>
      <c r="E15028">
        <v>33</v>
      </c>
    </row>
    <row r="15029" spans="1:5" ht="13.5" customHeight="1">
      <c r="A15029">
        <v>268</v>
      </c>
      <c r="B15029" t="str">
        <f t="shared" si="234"/>
        <v>268---34</v>
      </c>
      <c r="C15029" t="s">
        <v>1096</v>
      </c>
      <c r="D15029" t="s">
        <v>1215</v>
      </c>
      <c r="E15029">
        <v>34</v>
      </c>
    </row>
    <row r="15030" spans="1:5" ht="13.5" customHeight="1">
      <c r="A15030">
        <v>268</v>
      </c>
      <c r="B15030" t="str">
        <f t="shared" si="234"/>
        <v>268---35</v>
      </c>
      <c r="C15030" t="s">
        <v>1055</v>
      </c>
      <c r="D15030" t="s">
        <v>1324</v>
      </c>
      <c r="E15030">
        <v>35</v>
      </c>
    </row>
    <row r="15031" spans="1:5" ht="13.5" customHeight="1">
      <c r="A15031">
        <v>268</v>
      </c>
      <c r="B15031" t="str">
        <f t="shared" si="234"/>
        <v>268---36</v>
      </c>
      <c r="C15031" t="s">
        <v>868</v>
      </c>
      <c r="D15031" t="s">
        <v>758</v>
      </c>
      <c r="E15031">
        <v>36</v>
      </c>
    </row>
    <row r="15032" spans="1:5" ht="13.5" customHeight="1">
      <c r="A15032">
        <v>268</v>
      </c>
      <c r="B15032" t="str">
        <f t="shared" si="234"/>
        <v>268---37</v>
      </c>
      <c r="C15032" t="s">
        <v>5967</v>
      </c>
      <c r="D15032" t="s">
        <v>986</v>
      </c>
      <c r="E15032">
        <v>37</v>
      </c>
    </row>
    <row r="15033" spans="1:5" ht="13.5" customHeight="1">
      <c r="A15033">
        <v>268</v>
      </c>
      <c r="B15033" t="str">
        <f t="shared" si="234"/>
        <v>268---38</v>
      </c>
      <c r="C15033" t="s">
        <v>5961</v>
      </c>
      <c r="D15033" t="s">
        <v>935</v>
      </c>
      <c r="E15033">
        <v>38</v>
      </c>
    </row>
    <row r="15034" spans="1:5" ht="13.5" customHeight="1">
      <c r="A15034">
        <v>268</v>
      </c>
      <c r="B15034" t="str">
        <f t="shared" si="234"/>
        <v>268---39</v>
      </c>
      <c r="C15034" t="s">
        <v>5915</v>
      </c>
      <c r="D15034" t="s">
        <v>772</v>
      </c>
      <c r="E15034">
        <v>39</v>
      </c>
    </row>
    <row r="15035" spans="1:5" ht="13.5" customHeight="1">
      <c r="A15035">
        <v>268</v>
      </c>
      <c r="B15035" t="str">
        <f t="shared" si="234"/>
        <v>268---40</v>
      </c>
      <c r="C15035" t="s">
        <v>5977</v>
      </c>
      <c r="D15035" t="s">
        <v>1069</v>
      </c>
      <c r="E15035">
        <v>40</v>
      </c>
    </row>
    <row r="15036" spans="1:5" ht="13.5" customHeight="1">
      <c r="A15036">
        <v>268</v>
      </c>
      <c r="B15036" t="str">
        <f t="shared" si="234"/>
        <v>268---41</v>
      </c>
      <c r="C15036" t="s">
        <v>5917</v>
      </c>
      <c r="D15036" t="s">
        <v>789</v>
      </c>
      <c r="E15036">
        <v>41</v>
      </c>
    </row>
    <row r="15037" spans="1:5" ht="13.5" customHeight="1">
      <c r="A15037">
        <v>268</v>
      </c>
      <c r="B15037" t="str">
        <f t="shared" si="234"/>
        <v>268---42</v>
      </c>
      <c r="C15037" t="s">
        <v>5918</v>
      </c>
      <c r="D15037" t="s">
        <v>770</v>
      </c>
      <c r="E15037">
        <v>42</v>
      </c>
    </row>
    <row r="15038" spans="1:5" ht="13.5" customHeight="1">
      <c r="A15038">
        <v>268</v>
      </c>
      <c r="B15038" t="str">
        <f t="shared" si="234"/>
        <v>268---43</v>
      </c>
      <c r="C15038" t="s">
        <v>5963</v>
      </c>
      <c r="D15038" t="s">
        <v>937</v>
      </c>
      <c r="E15038">
        <v>43</v>
      </c>
    </row>
    <row r="15039" spans="1:5" ht="13.5" customHeight="1">
      <c r="A15039">
        <v>268</v>
      </c>
      <c r="B15039" t="str">
        <f t="shared" si="234"/>
        <v>268---44</v>
      </c>
      <c r="C15039" t="s">
        <v>5978</v>
      </c>
      <c r="D15039" t="s">
        <v>1191</v>
      </c>
      <c r="E15039">
        <v>44</v>
      </c>
    </row>
    <row r="15040" spans="1:5" ht="13.5" customHeight="1">
      <c r="A15040">
        <v>268</v>
      </c>
      <c r="B15040" t="str">
        <f t="shared" si="234"/>
        <v>268---45</v>
      </c>
      <c r="C15040" t="s">
        <v>5972</v>
      </c>
      <c r="D15040" t="s">
        <v>979</v>
      </c>
      <c r="E15040">
        <v>45</v>
      </c>
    </row>
    <row r="15041" spans="1:5" ht="13.5" customHeight="1">
      <c r="A15041">
        <v>268</v>
      </c>
      <c r="B15041" t="str">
        <f t="shared" si="234"/>
        <v>268---46</v>
      </c>
      <c r="C15041" t="s">
        <v>5994</v>
      </c>
      <c r="D15041" t="s">
        <v>984</v>
      </c>
      <c r="E15041">
        <v>46</v>
      </c>
    </row>
    <row r="15042" spans="1:5" ht="13.5" customHeight="1">
      <c r="A15042">
        <v>268</v>
      </c>
      <c r="B15042" t="str">
        <f t="shared" si="234"/>
        <v>268---47</v>
      </c>
      <c r="C15042" t="s">
        <v>5984</v>
      </c>
      <c r="D15042" t="s">
        <v>1232</v>
      </c>
      <c r="E15042">
        <v>47</v>
      </c>
    </row>
    <row r="15043" spans="1:5" ht="13.5" customHeight="1">
      <c r="A15043">
        <v>268</v>
      </c>
      <c r="B15043" t="str">
        <f t="shared" ref="B15043:B15106" si="235">A15043&amp;"---"&amp;E15043</f>
        <v>268---48</v>
      </c>
      <c r="C15043" t="s">
        <v>5964</v>
      </c>
      <c r="D15043" t="s">
        <v>1176</v>
      </c>
      <c r="E15043">
        <v>48</v>
      </c>
    </row>
    <row r="15044" spans="1:5" ht="13.5" customHeight="1">
      <c r="A15044">
        <v>268</v>
      </c>
      <c r="B15044" t="str">
        <f t="shared" si="235"/>
        <v>268---49</v>
      </c>
      <c r="C15044" t="s">
        <v>5979</v>
      </c>
      <c r="D15044" t="s">
        <v>1071</v>
      </c>
      <c r="E15044">
        <v>49</v>
      </c>
    </row>
    <row r="15045" spans="1:5" ht="13.5" customHeight="1">
      <c r="A15045">
        <v>268</v>
      </c>
      <c r="B15045" t="str">
        <f t="shared" si="235"/>
        <v>268---50</v>
      </c>
      <c r="C15045" t="s">
        <v>5956</v>
      </c>
      <c r="D15045" t="s">
        <v>917</v>
      </c>
      <c r="E15045">
        <v>50</v>
      </c>
    </row>
    <row r="15046" spans="1:5" ht="13.5" customHeight="1">
      <c r="A15046">
        <v>268</v>
      </c>
      <c r="B15046" t="str">
        <f t="shared" si="235"/>
        <v>268---51</v>
      </c>
      <c r="C15046" t="s">
        <v>5920</v>
      </c>
      <c r="D15046" t="s">
        <v>762</v>
      </c>
      <c r="E15046">
        <v>51</v>
      </c>
    </row>
    <row r="15047" spans="1:5" ht="13.5" customHeight="1">
      <c r="A15047">
        <v>268</v>
      </c>
      <c r="B15047" t="str">
        <f t="shared" si="235"/>
        <v>268---52</v>
      </c>
      <c r="C15047" t="s">
        <v>5973</v>
      </c>
      <c r="D15047" t="s">
        <v>1158</v>
      </c>
      <c r="E15047">
        <v>52</v>
      </c>
    </row>
    <row r="15048" spans="1:5" ht="13.5" customHeight="1">
      <c r="A15048">
        <v>268</v>
      </c>
      <c r="B15048" t="str">
        <f t="shared" si="235"/>
        <v>268---53</v>
      </c>
      <c r="C15048" t="s">
        <v>5954</v>
      </c>
      <c r="D15048" t="s">
        <v>1166</v>
      </c>
      <c r="E15048">
        <v>53</v>
      </c>
    </row>
    <row r="15049" spans="1:5" ht="13.5" customHeight="1">
      <c r="A15049">
        <v>268</v>
      </c>
      <c r="B15049" t="str">
        <f t="shared" si="235"/>
        <v>268---54</v>
      </c>
      <c r="C15049" t="s">
        <v>5923</v>
      </c>
      <c r="D15049" t="s">
        <v>766</v>
      </c>
      <c r="E15049">
        <v>54</v>
      </c>
    </row>
    <row r="15050" spans="1:5" ht="13.5" customHeight="1">
      <c r="A15050">
        <v>268</v>
      </c>
      <c r="B15050" t="str">
        <f t="shared" si="235"/>
        <v>268---55</v>
      </c>
      <c r="C15050" t="s">
        <v>5989</v>
      </c>
      <c r="D15050" t="s">
        <v>1185</v>
      </c>
      <c r="E15050">
        <v>55</v>
      </c>
    </row>
    <row r="15051" spans="1:5" ht="13.5" customHeight="1">
      <c r="A15051">
        <v>268</v>
      </c>
      <c r="B15051" t="str">
        <f t="shared" si="235"/>
        <v>268---56</v>
      </c>
      <c r="C15051" t="s">
        <v>5980</v>
      </c>
      <c r="D15051" t="s">
        <v>1124</v>
      </c>
      <c r="E15051">
        <v>56</v>
      </c>
    </row>
    <row r="15052" spans="1:5" ht="13.5" customHeight="1">
      <c r="A15052">
        <v>268</v>
      </c>
      <c r="B15052" t="str">
        <f t="shared" si="235"/>
        <v>268---57</v>
      </c>
      <c r="C15052" t="s">
        <v>5981</v>
      </c>
      <c r="D15052" t="s">
        <v>1225</v>
      </c>
      <c r="E15052">
        <v>57</v>
      </c>
    </row>
    <row r="15053" spans="1:5" ht="13.5" customHeight="1">
      <c r="A15053">
        <v>269</v>
      </c>
      <c r="B15053" t="str">
        <f t="shared" si="235"/>
        <v>269---1</v>
      </c>
      <c r="C15053" t="s">
        <v>4216</v>
      </c>
      <c r="D15053" t="s">
        <v>1119</v>
      </c>
      <c r="E15053">
        <v>1</v>
      </c>
    </row>
    <row r="15054" spans="1:5" ht="13.5" customHeight="1">
      <c r="A15054">
        <v>269</v>
      </c>
      <c r="B15054" t="str">
        <f t="shared" si="235"/>
        <v>269---2</v>
      </c>
      <c r="C15054" t="s">
        <v>4216</v>
      </c>
      <c r="D15054" t="s">
        <v>924</v>
      </c>
      <c r="E15054">
        <v>2</v>
      </c>
    </row>
    <row r="15055" spans="1:5" ht="13.5" customHeight="1">
      <c r="A15055">
        <v>269</v>
      </c>
      <c r="B15055" t="str">
        <f t="shared" si="235"/>
        <v>269---3</v>
      </c>
      <c r="C15055" t="s">
        <v>4216</v>
      </c>
      <c r="D15055" t="s">
        <v>1048</v>
      </c>
      <c r="E15055">
        <v>3</v>
      </c>
    </row>
    <row r="15056" spans="1:5" ht="13.5" customHeight="1">
      <c r="A15056">
        <v>269</v>
      </c>
      <c r="B15056" t="str">
        <f t="shared" si="235"/>
        <v>269---4</v>
      </c>
      <c r="C15056" t="s">
        <v>4216</v>
      </c>
      <c r="D15056" t="s">
        <v>1063</v>
      </c>
      <c r="E15056">
        <v>4</v>
      </c>
    </row>
    <row r="15057" spans="1:5" ht="13.5" customHeight="1">
      <c r="A15057">
        <v>269</v>
      </c>
      <c r="B15057" t="str">
        <f t="shared" si="235"/>
        <v>269---5</v>
      </c>
      <c r="C15057" t="s">
        <v>4271</v>
      </c>
      <c r="D15057" t="s">
        <v>926</v>
      </c>
      <c r="E15057">
        <v>5</v>
      </c>
    </row>
    <row r="15058" spans="1:5" ht="13.5" customHeight="1">
      <c r="A15058">
        <v>269</v>
      </c>
      <c r="B15058" t="str">
        <f t="shared" si="235"/>
        <v>269---6</v>
      </c>
      <c r="C15058" t="s">
        <v>4239</v>
      </c>
      <c r="D15058" t="s">
        <v>779</v>
      </c>
      <c r="E15058">
        <v>6</v>
      </c>
    </row>
    <row r="15059" spans="1:5" ht="13.5" customHeight="1">
      <c r="A15059">
        <v>269</v>
      </c>
      <c r="B15059" t="str">
        <f t="shared" si="235"/>
        <v>269---7</v>
      </c>
      <c r="C15059" t="s">
        <v>4228</v>
      </c>
      <c r="D15059" t="s">
        <v>1069</v>
      </c>
      <c r="E15059">
        <v>7</v>
      </c>
    </row>
    <row r="15060" spans="1:5" ht="13.5" customHeight="1">
      <c r="A15060">
        <v>269</v>
      </c>
      <c r="B15060" t="str">
        <f t="shared" si="235"/>
        <v>269---8</v>
      </c>
      <c r="C15060" t="s">
        <v>4268</v>
      </c>
      <c r="D15060" t="s">
        <v>1148</v>
      </c>
      <c r="E15060">
        <v>8</v>
      </c>
    </row>
    <row r="15061" spans="1:5" ht="13.5" customHeight="1">
      <c r="A15061">
        <v>269</v>
      </c>
      <c r="B15061" t="str">
        <f t="shared" si="235"/>
        <v>269---9</v>
      </c>
      <c r="C15061" t="s">
        <v>4230</v>
      </c>
      <c r="D15061" t="s">
        <v>1137</v>
      </c>
      <c r="E15061">
        <v>9</v>
      </c>
    </row>
    <row r="15062" spans="1:5" ht="13.5" customHeight="1">
      <c r="A15062">
        <v>269</v>
      </c>
      <c r="B15062" t="str">
        <f t="shared" si="235"/>
        <v>269---10</v>
      </c>
      <c r="C15062" t="s">
        <v>4259</v>
      </c>
      <c r="D15062" t="s">
        <v>943</v>
      </c>
      <c r="E15062">
        <v>10</v>
      </c>
    </row>
    <row r="15063" spans="1:5" ht="13.5" customHeight="1">
      <c r="A15063">
        <v>269</v>
      </c>
      <c r="B15063" t="str">
        <f t="shared" si="235"/>
        <v>269---11</v>
      </c>
      <c r="C15063" t="s">
        <v>4254</v>
      </c>
      <c r="D15063" t="s">
        <v>935</v>
      </c>
      <c r="E15063">
        <v>11</v>
      </c>
    </row>
    <row r="15064" spans="1:5" ht="13.5" customHeight="1">
      <c r="A15064">
        <v>269</v>
      </c>
      <c r="B15064" t="str">
        <f t="shared" si="235"/>
        <v>269---12</v>
      </c>
      <c r="C15064" t="s">
        <v>4272</v>
      </c>
      <c r="D15064" t="s">
        <v>1106</v>
      </c>
      <c r="E15064">
        <v>12</v>
      </c>
    </row>
    <row r="15065" spans="1:5" ht="13.5" customHeight="1">
      <c r="A15065">
        <v>269</v>
      </c>
      <c r="B15065" t="str">
        <f t="shared" si="235"/>
        <v>269---13</v>
      </c>
      <c r="C15065" t="s">
        <v>4248</v>
      </c>
      <c r="D15065" t="s">
        <v>1191</v>
      </c>
      <c r="E15065">
        <v>13</v>
      </c>
    </row>
    <row r="15066" spans="1:5" ht="13.5" customHeight="1">
      <c r="A15066">
        <v>269</v>
      </c>
      <c r="B15066" t="str">
        <f t="shared" si="235"/>
        <v>269---14</v>
      </c>
      <c r="C15066" t="s">
        <v>4287</v>
      </c>
      <c r="D15066" t="s">
        <v>1324</v>
      </c>
      <c r="E15066">
        <v>14</v>
      </c>
    </row>
    <row r="15067" spans="1:5" ht="13.5" customHeight="1">
      <c r="A15067">
        <v>269</v>
      </c>
      <c r="B15067" t="str">
        <f t="shared" si="235"/>
        <v>269---15</v>
      </c>
      <c r="C15067" t="s">
        <v>1017</v>
      </c>
      <c r="D15067" t="s">
        <v>796</v>
      </c>
      <c r="E15067">
        <v>15</v>
      </c>
    </row>
    <row r="15068" spans="1:5" ht="13.5" customHeight="1">
      <c r="A15068">
        <v>269</v>
      </c>
      <c r="B15068" t="str">
        <f t="shared" si="235"/>
        <v>269---16</v>
      </c>
      <c r="C15068" t="s">
        <v>731</v>
      </c>
      <c r="D15068" t="s">
        <v>800</v>
      </c>
      <c r="E15068">
        <v>16</v>
      </c>
    </row>
    <row r="15069" spans="1:5" ht="13.5" customHeight="1">
      <c r="A15069">
        <v>269</v>
      </c>
      <c r="B15069" t="str">
        <f t="shared" si="235"/>
        <v>269---17</v>
      </c>
      <c r="C15069" t="s">
        <v>887</v>
      </c>
      <c r="D15069" t="s">
        <v>992</v>
      </c>
      <c r="E15069">
        <v>17</v>
      </c>
    </row>
    <row r="15070" spans="1:5" ht="13.5" customHeight="1">
      <c r="A15070">
        <v>269</v>
      </c>
      <c r="B15070" t="str">
        <f t="shared" si="235"/>
        <v>269---18</v>
      </c>
      <c r="C15070" t="s">
        <v>739</v>
      </c>
      <c r="D15070" t="s">
        <v>736</v>
      </c>
      <c r="E15070">
        <v>18</v>
      </c>
    </row>
    <row r="15071" spans="1:5" ht="13.5" customHeight="1">
      <c r="A15071">
        <v>269</v>
      </c>
      <c r="B15071" t="str">
        <f t="shared" si="235"/>
        <v>269---19</v>
      </c>
      <c r="C15071" t="s">
        <v>888</v>
      </c>
      <c r="D15071" t="s">
        <v>1073</v>
      </c>
      <c r="E15071">
        <v>19</v>
      </c>
    </row>
    <row r="15072" spans="1:5" ht="13.5" customHeight="1">
      <c r="A15072">
        <v>269</v>
      </c>
      <c r="B15072" t="str">
        <f t="shared" si="235"/>
        <v>269---20</v>
      </c>
      <c r="C15072" t="s">
        <v>858</v>
      </c>
      <c r="D15072" t="s">
        <v>740</v>
      </c>
      <c r="E15072">
        <v>20</v>
      </c>
    </row>
    <row r="15073" spans="1:5" ht="13.5" customHeight="1">
      <c r="A15073">
        <v>269</v>
      </c>
      <c r="B15073" t="str">
        <f t="shared" si="235"/>
        <v>269---21</v>
      </c>
      <c r="C15073" t="s">
        <v>743</v>
      </c>
      <c r="D15073" t="s">
        <v>754</v>
      </c>
      <c r="E15073">
        <v>21</v>
      </c>
    </row>
    <row r="15074" spans="1:5" ht="13.5" customHeight="1">
      <c r="A15074">
        <v>269</v>
      </c>
      <c r="B15074" t="str">
        <f t="shared" si="235"/>
        <v>269---22</v>
      </c>
      <c r="C15074" t="s">
        <v>745</v>
      </c>
      <c r="D15074" t="s">
        <v>837</v>
      </c>
      <c r="E15074">
        <v>22</v>
      </c>
    </row>
    <row r="15075" spans="1:5" ht="13.5" customHeight="1">
      <c r="A15075">
        <v>269</v>
      </c>
      <c r="B15075" t="str">
        <f t="shared" si="235"/>
        <v>269---23</v>
      </c>
      <c r="C15075" t="s">
        <v>915</v>
      </c>
      <c r="D15075" t="s">
        <v>939</v>
      </c>
      <c r="E15075">
        <v>23</v>
      </c>
    </row>
    <row r="15076" spans="1:5" ht="13.5" customHeight="1">
      <c r="A15076">
        <v>269</v>
      </c>
      <c r="B15076" t="str">
        <f t="shared" si="235"/>
        <v>269---24</v>
      </c>
      <c r="C15076" t="s">
        <v>987</v>
      </c>
      <c r="D15076" t="s">
        <v>1263</v>
      </c>
      <c r="E15076">
        <v>24</v>
      </c>
    </row>
    <row r="15077" spans="1:5" ht="13.5" customHeight="1">
      <c r="A15077">
        <v>269</v>
      </c>
      <c r="B15077" t="str">
        <f t="shared" si="235"/>
        <v>269---25</v>
      </c>
      <c r="C15077" t="s">
        <v>989</v>
      </c>
      <c r="D15077" t="s">
        <v>738</v>
      </c>
      <c r="E15077">
        <v>25</v>
      </c>
    </row>
    <row r="15078" spans="1:5" ht="13.5" customHeight="1">
      <c r="A15078">
        <v>269</v>
      </c>
      <c r="B15078" t="str">
        <f t="shared" si="235"/>
        <v>269---26</v>
      </c>
      <c r="C15078" t="s">
        <v>936</v>
      </c>
      <c r="D15078" t="s">
        <v>779</v>
      </c>
      <c r="E15078">
        <v>26</v>
      </c>
    </row>
    <row r="15079" spans="1:5" ht="13.5" customHeight="1">
      <c r="A15079">
        <v>269</v>
      </c>
      <c r="B15079" t="str">
        <f t="shared" si="235"/>
        <v>269---27</v>
      </c>
      <c r="C15079" t="s">
        <v>819</v>
      </c>
      <c r="D15079" t="s">
        <v>756</v>
      </c>
      <c r="E15079">
        <v>27</v>
      </c>
    </row>
    <row r="15080" spans="1:5" ht="13.5" customHeight="1">
      <c r="A15080">
        <v>269</v>
      </c>
      <c r="B15080" t="str">
        <f t="shared" si="235"/>
        <v>269---28</v>
      </c>
      <c r="C15080" t="s">
        <v>1074</v>
      </c>
      <c r="D15080" t="s">
        <v>880</v>
      </c>
      <c r="E15080">
        <v>28</v>
      </c>
    </row>
    <row r="15081" spans="1:5" ht="13.5" customHeight="1">
      <c r="A15081">
        <v>269</v>
      </c>
      <c r="B15081" t="str">
        <f t="shared" si="235"/>
        <v>269---29</v>
      </c>
      <c r="C15081" t="s">
        <v>824</v>
      </c>
      <c r="D15081" t="s">
        <v>752</v>
      </c>
      <c r="E15081">
        <v>29</v>
      </c>
    </row>
    <row r="15082" spans="1:5" ht="13.5" customHeight="1">
      <c r="A15082">
        <v>269</v>
      </c>
      <c r="B15082" t="str">
        <f t="shared" si="235"/>
        <v>269---30</v>
      </c>
      <c r="C15082" t="s">
        <v>1005</v>
      </c>
      <c r="D15082" t="s">
        <v>1105</v>
      </c>
      <c r="E15082">
        <v>30</v>
      </c>
    </row>
    <row r="15083" spans="1:5" ht="13.5" customHeight="1">
      <c r="A15083">
        <v>269</v>
      </c>
      <c r="B15083" t="str">
        <f t="shared" si="235"/>
        <v>269---31</v>
      </c>
      <c r="C15083" t="s">
        <v>828</v>
      </c>
      <c r="D15083" t="s">
        <v>818</v>
      </c>
      <c r="E15083">
        <v>31</v>
      </c>
    </row>
    <row r="15084" spans="1:5" ht="13.5" customHeight="1">
      <c r="A15084">
        <v>269</v>
      </c>
      <c r="B15084" t="str">
        <f t="shared" si="235"/>
        <v>269---32</v>
      </c>
      <c r="C15084" t="s">
        <v>755</v>
      </c>
      <c r="D15084" t="s">
        <v>1146</v>
      </c>
      <c r="E15084">
        <v>32</v>
      </c>
    </row>
    <row r="15085" spans="1:5" ht="13.5" customHeight="1">
      <c r="A15085">
        <v>269</v>
      </c>
      <c r="B15085" t="str">
        <f t="shared" si="235"/>
        <v>269---33</v>
      </c>
      <c r="C15085" t="s">
        <v>1197</v>
      </c>
      <c r="D15085" t="s">
        <v>1137</v>
      </c>
      <c r="E15085">
        <v>33</v>
      </c>
    </row>
    <row r="15086" spans="1:5" ht="13.5" customHeight="1">
      <c r="A15086">
        <v>269</v>
      </c>
      <c r="B15086" t="str">
        <f t="shared" si="235"/>
        <v>269---34</v>
      </c>
      <c r="C15086" t="s">
        <v>759</v>
      </c>
      <c r="D15086" t="s">
        <v>823</v>
      </c>
      <c r="E15086">
        <v>34</v>
      </c>
    </row>
    <row r="15087" spans="1:5" ht="13.5" customHeight="1">
      <c r="A15087">
        <v>269</v>
      </c>
      <c r="B15087" t="str">
        <f t="shared" si="235"/>
        <v>269---35</v>
      </c>
      <c r="C15087" t="s">
        <v>991</v>
      </c>
      <c r="D15087" t="s">
        <v>966</v>
      </c>
      <c r="E15087">
        <v>35</v>
      </c>
    </row>
    <row r="15088" spans="1:5" ht="13.5" customHeight="1">
      <c r="A15088">
        <v>269</v>
      </c>
      <c r="B15088" t="str">
        <f t="shared" si="235"/>
        <v>269---36</v>
      </c>
      <c r="C15088" t="s">
        <v>866</v>
      </c>
      <c r="D15088" t="s">
        <v>831</v>
      </c>
      <c r="E15088">
        <v>36</v>
      </c>
    </row>
    <row r="15089" spans="1:5" ht="13.5" customHeight="1">
      <c r="A15089">
        <v>269</v>
      </c>
      <c r="B15089" t="str">
        <f t="shared" si="235"/>
        <v>269---37</v>
      </c>
      <c r="C15089" t="s">
        <v>834</v>
      </c>
      <c r="D15089" t="s">
        <v>1222</v>
      </c>
      <c r="E15089">
        <v>37</v>
      </c>
    </row>
    <row r="15090" spans="1:5" ht="13.5" customHeight="1">
      <c r="A15090">
        <v>269</v>
      </c>
      <c r="B15090" t="str">
        <f t="shared" si="235"/>
        <v>269---38</v>
      </c>
      <c r="C15090" t="s">
        <v>1096</v>
      </c>
      <c r="D15090" t="s">
        <v>1215</v>
      </c>
      <c r="E15090">
        <v>38</v>
      </c>
    </row>
    <row r="15091" spans="1:5" ht="13.5" customHeight="1">
      <c r="A15091">
        <v>269</v>
      </c>
      <c r="B15091" t="str">
        <f t="shared" si="235"/>
        <v>269---39</v>
      </c>
      <c r="C15091" t="s">
        <v>1055</v>
      </c>
      <c r="D15091" t="s">
        <v>1324</v>
      </c>
      <c r="E15091">
        <v>39</v>
      </c>
    </row>
    <row r="15092" spans="1:5" ht="13.5" customHeight="1">
      <c r="A15092">
        <v>269</v>
      </c>
      <c r="B15092" t="str">
        <f t="shared" si="235"/>
        <v>269---40</v>
      </c>
      <c r="C15092" t="s">
        <v>765</v>
      </c>
      <c r="D15092" t="s">
        <v>1196</v>
      </c>
      <c r="E15092">
        <v>40</v>
      </c>
    </row>
    <row r="15093" spans="1:5" ht="13.5" customHeight="1">
      <c r="A15093">
        <v>269</v>
      </c>
      <c r="B15093" t="str">
        <f t="shared" si="235"/>
        <v>269---41</v>
      </c>
      <c r="C15093" t="s">
        <v>868</v>
      </c>
      <c r="D15093" t="s">
        <v>758</v>
      </c>
      <c r="E15093">
        <v>41</v>
      </c>
    </row>
    <row r="15094" spans="1:5" ht="13.5" customHeight="1">
      <c r="A15094">
        <v>269</v>
      </c>
      <c r="B15094" t="str">
        <f t="shared" si="235"/>
        <v>269---42</v>
      </c>
      <c r="C15094" t="s">
        <v>5967</v>
      </c>
      <c r="D15094" t="s">
        <v>986</v>
      </c>
      <c r="E15094">
        <v>42</v>
      </c>
    </row>
    <row r="15095" spans="1:5" ht="13.5" customHeight="1">
      <c r="A15095">
        <v>269</v>
      </c>
      <c r="B15095" t="str">
        <f t="shared" si="235"/>
        <v>269---43</v>
      </c>
      <c r="C15095" t="s">
        <v>5961</v>
      </c>
      <c r="D15095" t="s">
        <v>935</v>
      </c>
      <c r="E15095">
        <v>43</v>
      </c>
    </row>
    <row r="15096" spans="1:5" ht="13.5" customHeight="1">
      <c r="A15096">
        <v>269</v>
      </c>
      <c r="B15096" t="str">
        <f t="shared" si="235"/>
        <v>269---44</v>
      </c>
      <c r="C15096" t="s">
        <v>5915</v>
      </c>
      <c r="D15096" t="s">
        <v>772</v>
      </c>
      <c r="E15096">
        <v>44</v>
      </c>
    </row>
    <row r="15097" spans="1:5" ht="13.5" customHeight="1">
      <c r="A15097">
        <v>269</v>
      </c>
      <c r="B15097" t="str">
        <f t="shared" si="235"/>
        <v>269---45</v>
      </c>
      <c r="C15097" t="s">
        <v>5977</v>
      </c>
      <c r="D15097" t="s">
        <v>1069</v>
      </c>
      <c r="E15097">
        <v>45</v>
      </c>
    </row>
    <row r="15098" spans="1:5" ht="13.5" customHeight="1">
      <c r="A15098">
        <v>269</v>
      </c>
      <c r="B15098" t="str">
        <f t="shared" si="235"/>
        <v>269---46</v>
      </c>
      <c r="C15098" t="s">
        <v>5917</v>
      </c>
      <c r="D15098" t="s">
        <v>789</v>
      </c>
      <c r="E15098">
        <v>46</v>
      </c>
    </row>
    <row r="15099" spans="1:5" ht="13.5" customHeight="1">
      <c r="A15099">
        <v>269</v>
      </c>
      <c r="B15099" t="str">
        <f t="shared" si="235"/>
        <v>269---47</v>
      </c>
      <c r="C15099" t="s">
        <v>5918</v>
      </c>
      <c r="D15099" t="s">
        <v>770</v>
      </c>
      <c r="E15099">
        <v>47</v>
      </c>
    </row>
    <row r="15100" spans="1:5" ht="13.5" customHeight="1">
      <c r="A15100">
        <v>269</v>
      </c>
      <c r="B15100" t="str">
        <f t="shared" si="235"/>
        <v>269---48</v>
      </c>
      <c r="C15100" t="s">
        <v>5963</v>
      </c>
      <c r="D15100" t="s">
        <v>937</v>
      </c>
      <c r="E15100">
        <v>48</v>
      </c>
    </row>
    <row r="15101" spans="1:5" ht="13.5" customHeight="1">
      <c r="A15101">
        <v>269</v>
      </c>
      <c r="B15101" t="str">
        <f t="shared" si="235"/>
        <v>269---49</v>
      </c>
      <c r="C15101" t="s">
        <v>5978</v>
      </c>
      <c r="D15101" t="s">
        <v>1191</v>
      </c>
      <c r="E15101">
        <v>49</v>
      </c>
    </row>
    <row r="15102" spans="1:5" ht="13.5" customHeight="1">
      <c r="A15102">
        <v>269</v>
      </c>
      <c r="B15102" t="str">
        <f t="shared" si="235"/>
        <v>269---50</v>
      </c>
      <c r="C15102" t="s">
        <v>5972</v>
      </c>
      <c r="D15102" t="s">
        <v>979</v>
      </c>
      <c r="E15102">
        <v>50</v>
      </c>
    </row>
    <row r="15103" spans="1:5" ht="13.5" customHeight="1">
      <c r="A15103">
        <v>269</v>
      </c>
      <c r="B15103" t="str">
        <f t="shared" si="235"/>
        <v>269---51</v>
      </c>
      <c r="C15103" t="s">
        <v>5994</v>
      </c>
      <c r="D15103" t="s">
        <v>984</v>
      </c>
      <c r="E15103">
        <v>51</v>
      </c>
    </row>
    <row r="15104" spans="1:5" ht="13.5" customHeight="1">
      <c r="A15104">
        <v>269</v>
      </c>
      <c r="B15104" t="str">
        <f t="shared" si="235"/>
        <v>269---52</v>
      </c>
      <c r="C15104" t="s">
        <v>5984</v>
      </c>
      <c r="D15104" t="s">
        <v>1232</v>
      </c>
      <c r="E15104">
        <v>52</v>
      </c>
    </row>
    <row r="15105" spans="1:5" ht="13.5" customHeight="1">
      <c r="A15105">
        <v>269</v>
      </c>
      <c r="B15105" t="str">
        <f t="shared" si="235"/>
        <v>269---53</v>
      </c>
      <c r="C15105" t="s">
        <v>5964</v>
      </c>
      <c r="D15105" t="s">
        <v>1176</v>
      </c>
      <c r="E15105">
        <v>53</v>
      </c>
    </row>
    <row r="15106" spans="1:5" ht="13.5" customHeight="1">
      <c r="A15106">
        <v>269</v>
      </c>
      <c r="B15106" t="str">
        <f t="shared" si="235"/>
        <v>269---54</v>
      </c>
      <c r="C15106" t="s">
        <v>5986</v>
      </c>
      <c r="D15106" t="s">
        <v>1126</v>
      </c>
      <c r="E15106">
        <v>54</v>
      </c>
    </row>
    <row r="15107" spans="1:5" ht="13.5" customHeight="1">
      <c r="A15107">
        <v>269</v>
      </c>
      <c r="B15107" t="str">
        <f t="shared" ref="B15107:B15170" si="236">A15107&amp;"---"&amp;E15107</f>
        <v>269---55</v>
      </c>
      <c r="C15107" t="s">
        <v>5979</v>
      </c>
      <c r="D15107" t="s">
        <v>1071</v>
      </c>
      <c r="E15107">
        <v>55</v>
      </c>
    </row>
    <row r="15108" spans="1:5" ht="13.5" customHeight="1">
      <c r="A15108">
        <v>269</v>
      </c>
      <c r="B15108" t="str">
        <f t="shared" si="236"/>
        <v>269---56</v>
      </c>
      <c r="C15108" t="s">
        <v>5956</v>
      </c>
      <c r="D15108" t="s">
        <v>917</v>
      </c>
      <c r="E15108">
        <v>56</v>
      </c>
    </row>
    <row r="15109" spans="1:5" ht="13.5" customHeight="1">
      <c r="A15109">
        <v>269</v>
      </c>
      <c r="B15109" t="str">
        <f t="shared" si="236"/>
        <v>269---57</v>
      </c>
      <c r="C15109" t="s">
        <v>5920</v>
      </c>
      <c r="D15109" t="s">
        <v>762</v>
      </c>
      <c r="E15109">
        <v>57</v>
      </c>
    </row>
    <row r="15110" spans="1:5" ht="13.5" customHeight="1">
      <c r="A15110">
        <v>269</v>
      </c>
      <c r="B15110" t="str">
        <f t="shared" si="236"/>
        <v>269---58</v>
      </c>
      <c r="C15110" t="s">
        <v>5973</v>
      </c>
      <c r="D15110" t="s">
        <v>1158</v>
      </c>
      <c r="E15110">
        <v>58</v>
      </c>
    </row>
    <row r="15111" spans="1:5" ht="13.5" customHeight="1">
      <c r="A15111">
        <v>269</v>
      </c>
      <c r="B15111" t="str">
        <f t="shared" si="236"/>
        <v>269---59</v>
      </c>
      <c r="C15111" t="s">
        <v>5954</v>
      </c>
      <c r="D15111" t="s">
        <v>1166</v>
      </c>
      <c r="E15111">
        <v>59</v>
      </c>
    </row>
    <row r="15112" spans="1:5" ht="13.5" customHeight="1">
      <c r="A15112">
        <v>269</v>
      </c>
      <c r="B15112" t="str">
        <f t="shared" si="236"/>
        <v>269---60</v>
      </c>
      <c r="C15112" t="s">
        <v>5923</v>
      </c>
      <c r="D15112" t="s">
        <v>766</v>
      </c>
      <c r="E15112">
        <v>60</v>
      </c>
    </row>
    <row r="15113" spans="1:5" ht="13.5" customHeight="1">
      <c r="A15113">
        <v>269</v>
      </c>
      <c r="B15113" t="str">
        <f t="shared" si="236"/>
        <v>269---61</v>
      </c>
      <c r="C15113" t="s">
        <v>5989</v>
      </c>
      <c r="D15113" t="s">
        <v>1185</v>
      </c>
      <c r="E15113">
        <v>61</v>
      </c>
    </row>
    <row r="15114" spans="1:5" ht="13.5" customHeight="1">
      <c r="A15114">
        <v>269</v>
      </c>
      <c r="B15114" t="str">
        <f t="shared" si="236"/>
        <v>269---62</v>
      </c>
      <c r="C15114" t="s">
        <v>5980</v>
      </c>
      <c r="D15114" t="s">
        <v>1124</v>
      </c>
      <c r="E15114">
        <v>62</v>
      </c>
    </row>
    <row r="15115" spans="1:5" ht="13.5" customHeight="1">
      <c r="A15115">
        <v>269</v>
      </c>
      <c r="B15115" t="str">
        <f t="shared" si="236"/>
        <v>269---63</v>
      </c>
      <c r="C15115" t="s">
        <v>5981</v>
      </c>
      <c r="D15115" t="s">
        <v>1225</v>
      </c>
      <c r="E15115">
        <v>63</v>
      </c>
    </row>
    <row r="15116" spans="1:5" ht="13.5" customHeight="1">
      <c r="A15116">
        <v>270</v>
      </c>
      <c r="B15116" t="str">
        <f t="shared" si="236"/>
        <v>270---1</v>
      </c>
      <c r="C15116" t="s">
        <v>4216</v>
      </c>
      <c r="D15116" t="s">
        <v>738</v>
      </c>
      <c r="E15116">
        <v>1</v>
      </c>
    </row>
    <row r="15117" spans="1:5" ht="13.5" customHeight="1">
      <c r="A15117">
        <v>270</v>
      </c>
      <c r="B15117" t="str">
        <f t="shared" si="236"/>
        <v>270---2</v>
      </c>
      <c r="C15117" t="s">
        <v>4216</v>
      </c>
      <c r="D15117" t="s">
        <v>924</v>
      </c>
      <c r="E15117">
        <v>2</v>
      </c>
    </row>
    <row r="15118" spans="1:5" ht="13.5" customHeight="1">
      <c r="A15118">
        <v>270</v>
      </c>
      <c r="B15118" t="str">
        <f t="shared" si="236"/>
        <v>270---3</v>
      </c>
      <c r="C15118" t="s">
        <v>4252</v>
      </c>
      <c r="D15118" t="s">
        <v>1229</v>
      </c>
      <c r="E15118">
        <v>3</v>
      </c>
    </row>
    <row r="15119" spans="1:5" ht="13.5" customHeight="1">
      <c r="A15119">
        <v>270</v>
      </c>
      <c r="B15119" t="str">
        <f t="shared" si="236"/>
        <v>270---4</v>
      </c>
      <c r="C15119" t="s">
        <v>4269</v>
      </c>
      <c r="D15119" t="s">
        <v>962</v>
      </c>
      <c r="E15119">
        <v>4</v>
      </c>
    </row>
    <row r="15120" spans="1:5" ht="13.5" customHeight="1">
      <c r="A15120">
        <v>270</v>
      </c>
      <c r="B15120" t="str">
        <f t="shared" si="236"/>
        <v>270---5</v>
      </c>
      <c r="C15120" t="s">
        <v>4271</v>
      </c>
      <c r="D15120" t="s">
        <v>926</v>
      </c>
      <c r="E15120">
        <v>5</v>
      </c>
    </row>
    <row r="15121" spans="1:5" ht="13.5" customHeight="1">
      <c r="A15121">
        <v>270</v>
      </c>
      <c r="B15121" t="str">
        <f t="shared" si="236"/>
        <v>270---6</v>
      </c>
      <c r="C15121" t="s">
        <v>4239</v>
      </c>
      <c r="D15121" t="s">
        <v>779</v>
      </c>
      <c r="E15121">
        <v>6</v>
      </c>
    </row>
    <row r="15122" spans="1:5" ht="13.5" customHeight="1">
      <c r="A15122">
        <v>270</v>
      </c>
      <c r="B15122" t="str">
        <f t="shared" si="236"/>
        <v>270---7</v>
      </c>
      <c r="C15122" t="s">
        <v>4228</v>
      </c>
      <c r="D15122" t="s">
        <v>1069</v>
      </c>
      <c r="E15122">
        <v>7</v>
      </c>
    </row>
    <row r="15123" spans="1:5" ht="13.5" customHeight="1">
      <c r="A15123">
        <v>270</v>
      </c>
      <c r="B15123" t="str">
        <f t="shared" si="236"/>
        <v>270---8</v>
      </c>
      <c r="C15123" t="s">
        <v>4268</v>
      </c>
      <c r="D15123" t="s">
        <v>736</v>
      </c>
      <c r="E15123">
        <v>8</v>
      </c>
    </row>
    <row r="15124" spans="1:5" ht="13.5" customHeight="1">
      <c r="A15124">
        <v>270</v>
      </c>
      <c r="B15124" t="str">
        <f t="shared" si="236"/>
        <v>270---9</v>
      </c>
      <c r="C15124" t="s">
        <v>4268</v>
      </c>
      <c r="D15124" t="s">
        <v>1073</v>
      </c>
      <c r="E15124">
        <v>9</v>
      </c>
    </row>
    <row r="15125" spans="1:5" ht="13.5" customHeight="1">
      <c r="A15125">
        <v>270</v>
      </c>
      <c r="B15125" t="str">
        <f t="shared" si="236"/>
        <v>270---10</v>
      </c>
      <c r="C15125" t="s">
        <v>4230</v>
      </c>
      <c r="D15125" t="s">
        <v>1225</v>
      </c>
      <c r="E15125">
        <v>10</v>
      </c>
    </row>
    <row r="15126" spans="1:5" ht="13.5" customHeight="1">
      <c r="A15126">
        <v>270</v>
      </c>
      <c r="B15126" t="str">
        <f t="shared" si="236"/>
        <v>270---11</v>
      </c>
      <c r="C15126" t="s">
        <v>4226</v>
      </c>
      <c r="D15126" t="s">
        <v>1315</v>
      </c>
      <c r="E15126">
        <v>11</v>
      </c>
    </row>
    <row r="15127" spans="1:5" ht="13.5" customHeight="1">
      <c r="A15127">
        <v>270</v>
      </c>
      <c r="B15127" t="str">
        <f t="shared" si="236"/>
        <v>270---12</v>
      </c>
      <c r="C15127" t="s">
        <v>4231</v>
      </c>
      <c r="D15127" t="s">
        <v>935</v>
      </c>
      <c r="E15127">
        <v>12</v>
      </c>
    </row>
    <row r="15128" spans="1:5" ht="13.5" customHeight="1">
      <c r="A15128">
        <v>270</v>
      </c>
      <c r="B15128" t="str">
        <f t="shared" si="236"/>
        <v>270---13</v>
      </c>
      <c r="C15128" t="s">
        <v>4254</v>
      </c>
      <c r="D15128" t="s">
        <v>1176</v>
      </c>
      <c r="E15128">
        <v>13</v>
      </c>
    </row>
    <row r="15129" spans="1:5" ht="13.5" customHeight="1">
      <c r="A15129">
        <v>270</v>
      </c>
      <c r="B15129" t="str">
        <f t="shared" si="236"/>
        <v>270---14</v>
      </c>
      <c r="C15129" t="s">
        <v>4233</v>
      </c>
      <c r="D15129" t="s">
        <v>1191</v>
      </c>
      <c r="E15129">
        <v>14</v>
      </c>
    </row>
    <row r="15130" spans="1:5" ht="13.5" customHeight="1">
      <c r="A15130">
        <v>270</v>
      </c>
      <c r="B15130" t="str">
        <f t="shared" si="236"/>
        <v>270---15</v>
      </c>
      <c r="C15130" t="s">
        <v>4272</v>
      </c>
      <c r="D15130" t="s">
        <v>1190</v>
      </c>
      <c r="E15130">
        <v>15</v>
      </c>
    </row>
    <row r="15131" spans="1:5" ht="13.5" customHeight="1">
      <c r="A15131">
        <v>270</v>
      </c>
      <c r="B15131" t="str">
        <f t="shared" si="236"/>
        <v>270---16</v>
      </c>
      <c r="C15131" t="s">
        <v>5911</v>
      </c>
      <c r="D15131" t="s">
        <v>1024</v>
      </c>
      <c r="E15131">
        <v>16</v>
      </c>
    </row>
    <row r="15132" spans="1:5" ht="13.5" customHeight="1">
      <c r="A15132">
        <v>270</v>
      </c>
      <c r="B15132" t="str">
        <f t="shared" si="236"/>
        <v>270---17</v>
      </c>
      <c r="C15132" t="s">
        <v>5911</v>
      </c>
      <c r="D15132" t="s">
        <v>1143</v>
      </c>
      <c r="E15132">
        <v>17</v>
      </c>
    </row>
    <row r="15133" spans="1:5" ht="13.5" customHeight="1">
      <c r="A15133">
        <v>270</v>
      </c>
      <c r="B15133" t="str">
        <f t="shared" si="236"/>
        <v>270---18</v>
      </c>
      <c r="C15133" t="s">
        <v>5911</v>
      </c>
      <c r="D15133" t="s">
        <v>1276</v>
      </c>
      <c r="E15133">
        <v>18</v>
      </c>
    </row>
    <row r="15134" spans="1:5" ht="13.5" customHeight="1">
      <c r="A15134">
        <v>270</v>
      </c>
      <c r="B15134" t="str">
        <f t="shared" si="236"/>
        <v>270---19</v>
      </c>
      <c r="C15134" t="s">
        <v>887</v>
      </c>
      <c r="D15134" t="s">
        <v>992</v>
      </c>
      <c r="E15134">
        <v>19</v>
      </c>
    </row>
    <row r="15135" spans="1:5" ht="13.5" customHeight="1">
      <c r="A15135">
        <v>270</v>
      </c>
      <c r="B15135" t="str">
        <f t="shared" si="236"/>
        <v>270---20</v>
      </c>
      <c r="C15135" t="s">
        <v>739</v>
      </c>
      <c r="D15135" t="s">
        <v>736</v>
      </c>
      <c r="E15135">
        <v>20</v>
      </c>
    </row>
    <row r="15136" spans="1:5" ht="13.5" customHeight="1">
      <c r="A15136">
        <v>270</v>
      </c>
      <c r="B15136" t="str">
        <f t="shared" si="236"/>
        <v>270---21</v>
      </c>
      <c r="C15136" t="s">
        <v>888</v>
      </c>
      <c r="D15136" t="s">
        <v>1073</v>
      </c>
      <c r="E15136">
        <v>21</v>
      </c>
    </row>
    <row r="15137" spans="1:5" ht="13.5" customHeight="1">
      <c r="A15137">
        <v>270</v>
      </c>
      <c r="B15137" t="str">
        <f t="shared" si="236"/>
        <v>270---22</v>
      </c>
      <c r="C15137" t="s">
        <v>858</v>
      </c>
      <c r="D15137" t="s">
        <v>740</v>
      </c>
      <c r="E15137">
        <v>22</v>
      </c>
    </row>
    <row r="15138" spans="1:5" ht="13.5" customHeight="1">
      <c r="A15138">
        <v>270</v>
      </c>
      <c r="B15138" t="str">
        <f t="shared" si="236"/>
        <v>270---23</v>
      </c>
      <c r="C15138" t="s">
        <v>743</v>
      </c>
      <c r="D15138" t="s">
        <v>754</v>
      </c>
      <c r="E15138">
        <v>23</v>
      </c>
    </row>
    <row r="15139" spans="1:5" ht="13.5" customHeight="1">
      <c r="A15139">
        <v>270</v>
      </c>
      <c r="B15139" t="str">
        <f t="shared" si="236"/>
        <v>270---24</v>
      </c>
      <c r="C15139" t="s">
        <v>745</v>
      </c>
      <c r="D15139" t="s">
        <v>837</v>
      </c>
      <c r="E15139">
        <v>24</v>
      </c>
    </row>
    <row r="15140" spans="1:5" ht="13.5" customHeight="1">
      <c r="A15140">
        <v>270</v>
      </c>
      <c r="B15140" t="str">
        <f t="shared" si="236"/>
        <v>270---25</v>
      </c>
      <c r="C15140" t="s">
        <v>987</v>
      </c>
      <c r="D15140" t="s">
        <v>1263</v>
      </c>
      <c r="E15140">
        <v>25</v>
      </c>
    </row>
    <row r="15141" spans="1:5" ht="13.5" customHeight="1">
      <c r="A15141">
        <v>270</v>
      </c>
      <c r="B15141" t="str">
        <f t="shared" si="236"/>
        <v>270---26</v>
      </c>
      <c r="C15141" t="s">
        <v>989</v>
      </c>
      <c r="D15141" t="s">
        <v>738</v>
      </c>
      <c r="E15141">
        <v>26</v>
      </c>
    </row>
    <row r="15142" spans="1:5" ht="13.5" customHeight="1">
      <c r="A15142">
        <v>270</v>
      </c>
      <c r="B15142" t="str">
        <f t="shared" si="236"/>
        <v>270---27</v>
      </c>
      <c r="C15142" t="s">
        <v>936</v>
      </c>
      <c r="D15142" t="s">
        <v>779</v>
      </c>
      <c r="E15142">
        <v>27</v>
      </c>
    </row>
    <row r="15143" spans="1:5" ht="13.5" customHeight="1">
      <c r="A15143">
        <v>270</v>
      </c>
      <c r="B15143" t="str">
        <f t="shared" si="236"/>
        <v>270---28</v>
      </c>
      <c r="C15143" t="s">
        <v>819</v>
      </c>
      <c r="D15143" t="s">
        <v>756</v>
      </c>
      <c r="E15143">
        <v>28</v>
      </c>
    </row>
    <row r="15144" spans="1:5" ht="13.5" customHeight="1">
      <c r="A15144">
        <v>270</v>
      </c>
      <c r="B15144" t="str">
        <f t="shared" si="236"/>
        <v>270---29</v>
      </c>
      <c r="C15144" t="s">
        <v>1074</v>
      </c>
      <c r="D15144" t="s">
        <v>880</v>
      </c>
      <c r="E15144">
        <v>29</v>
      </c>
    </row>
    <row r="15145" spans="1:5" ht="13.5" customHeight="1">
      <c r="A15145">
        <v>270</v>
      </c>
      <c r="B15145" t="str">
        <f t="shared" si="236"/>
        <v>270---30</v>
      </c>
      <c r="C15145" t="s">
        <v>824</v>
      </c>
      <c r="D15145" t="s">
        <v>752</v>
      </c>
      <c r="E15145">
        <v>30</v>
      </c>
    </row>
    <row r="15146" spans="1:5" ht="13.5" customHeight="1">
      <c r="A15146">
        <v>270</v>
      </c>
      <c r="B15146" t="str">
        <f t="shared" si="236"/>
        <v>270---31</v>
      </c>
      <c r="C15146" t="s">
        <v>1005</v>
      </c>
      <c r="D15146" t="s">
        <v>1105</v>
      </c>
      <c r="E15146">
        <v>31</v>
      </c>
    </row>
    <row r="15147" spans="1:5" ht="13.5" customHeight="1">
      <c r="A15147">
        <v>270</v>
      </c>
      <c r="B15147" t="str">
        <f t="shared" si="236"/>
        <v>270---32</v>
      </c>
      <c r="C15147" t="s">
        <v>755</v>
      </c>
      <c r="D15147" t="s">
        <v>1146</v>
      </c>
      <c r="E15147">
        <v>32</v>
      </c>
    </row>
    <row r="15148" spans="1:5" ht="13.5" customHeight="1">
      <c r="A15148">
        <v>270</v>
      </c>
      <c r="B15148" t="str">
        <f t="shared" si="236"/>
        <v>270---33</v>
      </c>
      <c r="C15148" t="s">
        <v>759</v>
      </c>
      <c r="D15148" t="s">
        <v>823</v>
      </c>
      <c r="E15148">
        <v>33</v>
      </c>
    </row>
    <row r="15149" spans="1:5" ht="13.5" customHeight="1">
      <c r="A15149">
        <v>270</v>
      </c>
      <c r="B15149" t="str">
        <f t="shared" si="236"/>
        <v>270---34</v>
      </c>
      <c r="C15149" t="s">
        <v>1007</v>
      </c>
      <c r="D15149" t="s">
        <v>1150</v>
      </c>
      <c r="E15149">
        <v>34</v>
      </c>
    </row>
    <row r="15150" spans="1:5" ht="13.5" customHeight="1">
      <c r="A15150">
        <v>270</v>
      </c>
      <c r="B15150" t="str">
        <f t="shared" si="236"/>
        <v>270---35</v>
      </c>
      <c r="C15150" t="s">
        <v>834</v>
      </c>
      <c r="D15150" t="s">
        <v>1222</v>
      </c>
      <c r="E15150">
        <v>35</v>
      </c>
    </row>
    <row r="15151" spans="1:5" ht="13.5" customHeight="1">
      <c r="A15151">
        <v>270</v>
      </c>
      <c r="B15151" t="str">
        <f t="shared" si="236"/>
        <v>270---36</v>
      </c>
      <c r="C15151" t="s">
        <v>1096</v>
      </c>
      <c r="D15151" t="s">
        <v>1215</v>
      </c>
      <c r="E15151">
        <v>36</v>
      </c>
    </row>
    <row r="15152" spans="1:5" ht="13.5" customHeight="1">
      <c r="A15152">
        <v>270</v>
      </c>
      <c r="B15152" t="str">
        <f t="shared" si="236"/>
        <v>270---37</v>
      </c>
      <c r="C15152" t="s">
        <v>1102</v>
      </c>
      <c r="D15152" t="s">
        <v>1190</v>
      </c>
      <c r="E15152">
        <v>37</v>
      </c>
    </row>
    <row r="15153" spans="1:5" ht="13.5" customHeight="1">
      <c r="A15153">
        <v>270</v>
      </c>
      <c r="B15153" t="str">
        <f t="shared" si="236"/>
        <v>270---38</v>
      </c>
      <c r="C15153" t="s">
        <v>868</v>
      </c>
      <c r="D15153" t="s">
        <v>758</v>
      </c>
      <c r="E15153">
        <v>38</v>
      </c>
    </row>
    <row r="15154" spans="1:5" ht="13.5" customHeight="1">
      <c r="A15154">
        <v>270</v>
      </c>
      <c r="B15154" t="str">
        <f t="shared" si="236"/>
        <v>270---39</v>
      </c>
      <c r="C15154" t="s">
        <v>916</v>
      </c>
      <c r="D15154" t="s">
        <v>1401</v>
      </c>
      <c r="E15154">
        <v>39</v>
      </c>
    </row>
    <row r="15155" spans="1:5" ht="13.5" customHeight="1">
      <c r="A15155">
        <v>270</v>
      </c>
      <c r="B15155" t="str">
        <f t="shared" si="236"/>
        <v>270---40</v>
      </c>
      <c r="C15155" t="s">
        <v>5968</v>
      </c>
      <c r="D15155" t="s">
        <v>988</v>
      </c>
      <c r="E15155">
        <v>40</v>
      </c>
    </row>
    <row r="15156" spans="1:5" ht="13.5" customHeight="1">
      <c r="A15156">
        <v>270</v>
      </c>
      <c r="B15156" t="str">
        <f t="shared" si="236"/>
        <v>270---41</v>
      </c>
      <c r="C15156" t="s">
        <v>5961</v>
      </c>
      <c r="D15156" t="s">
        <v>935</v>
      </c>
      <c r="E15156">
        <v>41</v>
      </c>
    </row>
    <row r="15157" spans="1:5" ht="13.5" customHeight="1">
      <c r="A15157">
        <v>270</v>
      </c>
      <c r="B15157" t="str">
        <f t="shared" si="236"/>
        <v>270---42</v>
      </c>
      <c r="C15157" t="s">
        <v>5915</v>
      </c>
      <c r="D15157" t="s">
        <v>772</v>
      </c>
      <c r="E15157">
        <v>42</v>
      </c>
    </row>
    <row r="15158" spans="1:5" ht="13.5" customHeight="1">
      <c r="A15158">
        <v>270</v>
      </c>
      <c r="B15158" t="str">
        <f t="shared" si="236"/>
        <v>270---43</v>
      </c>
      <c r="C15158" t="s">
        <v>5977</v>
      </c>
      <c r="D15158" t="s">
        <v>1069</v>
      </c>
      <c r="E15158">
        <v>43</v>
      </c>
    </row>
    <row r="15159" spans="1:5" ht="13.5" customHeight="1">
      <c r="A15159">
        <v>270</v>
      </c>
      <c r="B15159" t="str">
        <f t="shared" si="236"/>
        <v>270---44</v>
      </c>
      <c r="C15159" t="s">
        <v>5917</v>
      </c>
      <c r="D15159" t="s">
        <v>789</v>
      </c>
      <c r="E15159">
        <v>44</v>
      </c>
    </row>
    <row r="15160" spans="1:5" ht="13.5" customHeight="1">
      <c r="A15160">
        <v>270</v>
      </c>
      <c r="B15160" t="str">
        <f t="shared" si="236"/>
        <v>270---45</v>
      </c>
      <c r="C15160" t="s">
        <v>5918</v>
      </c>
      <c r="D15160" t="s">
        <v>770</v>
      </c>
      <c r="E15160">
        <v>45</v>
      </c>
    </row>
    <row r="15161" spans="1:5" ht="13.5" customHeight="1">
      <c r="A15161">
        <v>270</v>
      </c>
      <c r="B15161" t="str">
        <f t="shared" si="236"/>
        <v>270---46</v>
      </c>
      <c r="C15161" t="s">
        <v>5971</v>
      </c>
      <c r="D15161" t="s">
        <v>1058</v>
      </c>
      <c r="E15161">
        <v>46</v>
      </c>
    </row>
    <row r="15162" spans="1:5" ht="13.5" customHeight="1">
      <c r="A15162">
        <v>270</v>
      </c>
      <c r="B15162" t="str">
        <f t="shared" si="236"/>
        <v>270---47</v>
      </c>
      <c r="C15162" t="s">
        <v>5963</v>
      </c>
      <c r="D15162" t="s">
        <v>937</v>
      </c>
      <c r="E15162">
        <v>47</v>
      </c>
    </row>
    <row r="15163" spans="1:5" ht="13.5" customHeight="1">
      <c r="A15163">
        <v>270</v>
      </c>
      <c r="B15163" t="str">
        <f t="shared" si="236"/>
        <v>270---48</v>
      </c>
      <c r="C15163" t="s">
        <v>5978</v>
      </c>
      <c r="D15163" t="s">
        <v>1191</v>
      </c>
      <c r="E15163">
        <v>48</v>
      </c>
    </row>
    <row r="15164" spans="1:5" ht="13.5" customHeight="1">
      <c r="A15164">
        <v>270</v>
      </c>
      <c r="B15164" t="str">
        <f t="shared" si="236"/>
        <v>270---49</v>
      </c>
      <c r="C15164" t="s">
        <v>5984</v>
      </c>
      <c r="D15164" t="s">
        <v>1232</v>
      </c>
      <c r="E15164">
        <v>49</v>
      </c>
    </row>
    <row r="15165" spans="1:5" ht="13.5" customHeight="1">
      <c r="A15165">
        <v>270</v>
      </c>
      <c r="B15165" t="str">
        <f t="shared" si="236"/>
        <v>270---50</v>
      </c>
      <c r="C15165" t="s">
        <v>5964</v>
      </c>
      <c r="D15165" t="s">
        <v>1176</v>
      </c>
      <c r="E15165">
        <v>50</v>
      </c>
    </row>
    <row r="15166" spans="1:5" ht="13.5" customHeight="1">
      <c r="A15166">
        <v>270</v>
      </c>
      <c r="B15166" t="str">
        <f t="shared" si="236"/>
        <v>270---51</v>
      </c>
      <c r="C15166" t="s">
        <v>5951</v>
      </c>
      <c r="D15166" t="s">
        <v>879</v>
      </c>
      <c r="E15166">
        <v>51</v>
      </c>
    </row>
    <row r="15167" spans="1:5" ht="13.5" customHeight="1">
      <c r="A15167">
        <v>270</v>
      </c>
      <c r="B15167" t="str">
        <f t="shared" si="236"/>
        <v>270---52</v>
      </c>
      <c r="C15167" t="s">
        <v>5979</v>
      </c>
      <c r="D15167" t="s">
        <v>1071</v>
      </c>
      <c r="E15167">
        <v>52</v>
      </c>
    </row>
    <row r="15168" spans="1:5" ht="13.5" customHeight="1">
      <c r="A15168">
        <v>270</v>
      </c>
      <c r="B15168" t="str">
        <f t="shared" si="236"/>
        <v>270---53</v>
      </c>
      <c r="C15168" t="s">
        <v>5952</v>
      </c>
      <c r="D15168" t="s">
        <v>891</v>
      </c>
      <c r="E15168">
        <v>53</v>
      </c>
    </row>
    <row r="15169" spans="1:5" ht="13.5" customHeight="1">
      <c r="A15169">
        <v>270</v>
      </c>
      <c r="B15169" t="str">
        <f t="shared" si="236"/>
        <v>270---54</v>
      </c>
      <c r="C15169" t="s">
        <v>5920</v>
      </c>
      <c r="D15169" t="s">
        <v>762</v>
      </c>
      <c r="E15169">
        <v>54</v>
      </c>
    </row>
    <row r="15170" spans="1:5" ht="13.5" customHeight="1">
      <c r="A15170">
        <v>270</v>
      </c>
      <c r="B15170" t="str">
        <f t="shared" si="236"/>
        <v>270---55</v>
      </c>
      <c r="C15170" t="s">
        <v>5954</v>
      </c>
      <c r="D15170" t="s">
        <v>1166</v>
      </c>
      <c r="E15170">
        <v>55</v>
      </c>
    </row>
    <row r="15171" spans="1:5" ht="13.5" customHeight="1">
      <c r="A15171">
        <v>270</v>
      </c>
      <c r="B15171" t="str">
        <f t="shared" ref="B15171:B15234" si="237">A15171&amp;"---"&amp;E15171</f>
        <v>270---56</v>
      </c>
      <c r="C15171" t="s">
        <v>5957</v>
      </c>
      <c r="D15171" t="s">
        <v>913</v>
      </c>
      <c r="E15171">
        <v>56</v>
      </c>
    </row>
    <row r="15172" spans="1:5" ht="13.5" customHeight="1">
      <c r="A15172">
        <v>270</v>
      </c>
      <c r="B15172" t="str">
        <f t="shared" si="237"/>
        <v>270---57</v>
      </c>
      <c r="C15172" t="s">
        <v>5980</v>
      </c>
      <c r="D15172" t="s">
        <v>1124</v>
      </c>
      <c r="E15172">
        <v>57</v>
      </c>
    </row>
    <row r="15173" spans="1:5" ht="13.5" customHeight="1">
      <c r="A15173">
        <v>270</v>
      </c>
      <c r="B15173" t="str">
        <f t="shared" si="237"/>
        <v>270---58</v>
      </c>
      <c r="C15173" t="s">
        <v>5981</v>
      </c>
      <c r="D15173" t="s">
        <v>1225</v>
      </c>
      <c r="E15173">
        <v>58</v>
      </c>
    </row>
    <row r="15174" spans="1:5" ht="13.5" customHeight="1">
      <c r="A15174">
        <v>271</v>
      </c>
      <c r="B15174" t="str">
        <f t="shared" si="237"/>
        <v>271---1</v>
      </c>
      <c r="C15174" t="s">
        <v>4216</v>
      </c>
      <c r="D15174" t="s">
        <v>738</v>
      </c>
      <c r="E15174">
        <v>1</v>
      </c>
    </row>
    <row r="15175" spans="1:5" ht="13.5" customHeight="1">
      <c r="A15175">
        <v>271</v>
      </c>
      <c r="B15175" t="str">
        <f t="shared" si="237"/>
        <v>271---2</v>
      </c>
      <c r="C15175" t="s">
        <v>4216</v>
      </c>
      <c r="D15175" t="s">
        <v>924</v>
      </c>
      <c r="E15175">
        <v>2</v>
      </c>
    </row>
    <row r="15176" spans="1:5" ht="13.5" customHeight="1">
      <c r="A15176">
        <v>271</v>
      </c>
      <c r="B15176" t="str">
        <f t="shared" si="237"/>
        <v>271---3</v>
      </c>
      <c r="C15176" t="s">
        <v>4216</v>
      </c>
      <c r="D15176" t="s">
        <v>1229</v>
      </c>
      <c r="E15176">
        <v>3</v>
      </c>
    </row>
    <row r="15177" spans="1:5" ht="13.5" customHeight="1">
      <c r="A15177">
        <v>271</v>
      </c>
      <c r="B15177" t="str">
        <f t="shared" si="237"/>
        <v>271---4</v>
      </c>
      <c r="C15177" t="s">
        <v>4216</v>
      </c>
      <c r="D15177" t="s">
        <v>962</v>
      </c>
      <c r="E15177">
        <v>4</v>
      </c>
    </row>
    <row r="15178" spans="1:5" ht="13.5" customHeight="1">
      <c r="A15178">
        <v>271</v>
      </c>
      <c r="B15178" t="str">
        <f t="shared" si="237"/>
        <v>271---5</v>
      </c>
      <c r="C15178" t="s">
        <v>4271</v>
      </c>
      <c r="D15178" t="s">
        <v>926</v>
      </c>
      <c r="E15178">
        <v>5</v>
      </c>
    </row>
    <row r="15179" spans="1:5" ht="13.5" customHeight="1">
      <c r="A15179">
        <v>271</v>
      </c>
      <c r="B15179" t="str">
        <f t="shared" si="237"/>
        <v>271---6</v>
      </c>
      <c r="C15179" t="s">
        <v>4239</v>
      </c>
      <c r="D15179" t="s">
        <v>779</v>
      </c>
      <c r="E15179">
        <v>6</v>
      </c>
    </row>
    <row r="15180" spans="1:5" ht="13.5" customHeight="1">
      <c r="A15180">
        <v>271</v>
      </c>
      <c r="B15180" t="str">
        <f t="shared" si="237"/>
        <v>271---7</v>
      </c>
      <c r="C15180" t="s">
        <v>4228</v>
      </c>
      <c r="D15180" t="s">
        <v>1069</v>
      </c>
      <c r="E15180">
        <v>7</v>
      </c>
    </row>
    <row r="15181" spans="1:5" ht="13.5" customHeight="1">
      <c r="A15181">
        <v>271</v>
      </c>
      <c r="B15181" t="str">
        <f t="shared" si="237"/>
        <v>271---8</v>
      </c>
      <c r="C15181" t="s">
        <v>4268</v>
      </c>
      <c r="D15181" t="s">
        <v>736</v>
      </c>
      <c r="E15181">
        <v>8</v>
      </c>
    </row>
    <row r="15182" spans="1:5" ht="13.5" customHeight="1">
      <c r="A15182">
        <v>271</v>
      </c>
      <c r="B15182" t="str">
        <f t="shared" si="237"/>
        <v>271---9</v>
      </c>
      <c r="C15182" t="s">
        <v>4268</v>
      </c>
      <c r="D15182" t="s">
        <v>1073</v>
      </c>
      <c r="E15182">
        <v>9</v>
      </c>
    </row>
    <row r="15183" spans="1:5" ht="13.5" customHeight="1">
      <c r="A15183">
        <v>271</v>
      </c>
      <c r="B15183" t="str">
        <f t="shared" si="237"/>
        <v>271---10</v>
      </c>
      <c r="C15183" t="s">
        <v>4230</v>
      </c>
      <c r="D15183" t="s">
        <v>1225</v>
      </c>
      <c r="E15183">
        <v>10</v>
      </c>
    </row>
    <row r="15184" spans="1:5" ht="13.5" customHeight="1">
      <c r="A15184">
        <v>271</v>
      </c>
      <c r="B15184" t="str">
        <f t="shared" si="237"/>
        <v>271---11</v>
      </c>
      <c r="C15184" t="s">
        <v>4259</v>
      </c>
      <c r="D15184" t="s">
        <v>1315</v>
      </c>
      <c r="E15184">
        <v>11</v>
      </c>
    </row>
    <row r="15185" spans="1:5" ht="13.5" customHeight="1">
      <c r="A15185">
        <v>271</v>
      </c>
      <c r="B15185" t="str">
        <f t="shared" si="237"/>
        <v>271---12</v>
      </c>
      <c r="C15185" t="s">
        <v>4254</v>
      </c>
      <c r="D15185" t="s">
        <v>935</v>
      </c>
      <c r="E15185">
        <v>12</v>
      </c>
    </row>
    <row r="15186" spans="1:5" ht="13.5" customHeight="1">
      <c r="A15186">
        <v>271</v>
      </c>
      <c r="B15186" t="str">
        <f t="shared" si="237"/>
        <v>271---13</v>
      </c>
      <c r="C15186" t="s">
        <v>4242</v>
      </c>
      <c r="D15186" t="s">
        <v>1176</v>
      </c>
      <c r="E15186">
        <v>13</v>
      </c>
    </row>
    <row r="15187" spans="1:5" ht="13.5" customHeight="1">
      <c r="A15187">
        <v>271</v>
      </c>
      <c r="B15187" t="str">
        <f t="shared" si="237"/>
        <v>271---14</v>
      </c>
      <c r="C15187" t="s">
        <v>4265</v>
      </c>
      <c r="D15187" t="s">
        <v>1191</v>
      </c>
      <c r="E15187">
        <v>14</v>
      </c>
    </row>
    <row r="15188" spans="1:5" ht="13.5" customHeight="1">
      <c r="A15188">
        <v>271</v>
      </c>
      <c r="B15188" t="str">
        <f t="shared" si="237"/>
        <v>271---15</v>
      </c>
      <c r="C15188" t="s">
        <v>4275</v>
      </c>
      <c r="D15188" t="s">
        <v>1190</v>
      </c>
      <c r="E15188">
        <v>15</v>
      </c>
    </row>
    <row r="15189" spans="1:5" ht="13.5" customHeight="1">
      <c r="A15189">
        <v>271</v>
      </c>
      <c r="B15189" t="str">
        <f t="shared" si="237"/>
        <v>271---16</v>
      </c>
      <c r="C15189" t="s">
        <v>887</v>
      </c>
      <c r="D15189" t="s">
        <v>992</v>
      </c>
      <c r="E15189">
        <v>16</v>
      </c>
    </row>
    <row r="15190" spans="1:5" ht="13.5" customHeight="1">
      <c r="A15190">
        <v>271</v>
      </c>
      <c r="B15190" t="str">
        <f t="shared" si="237"/>
        <v>271---17</v>
      </c>
      <c r="C15190" t="s">
        <v>739</v>
      </c>
      <c r="D15190" t="s">
        <v>736</v>
      </c>
      <c r="E15190">
        <v>17</v>
      </c>
    </row>
    <row r="15191" spans="1:5" ht="13.5" customHeight="1">
      <c r="A15191">
        <v>271</v>
      </c>
      <c r="B15191" t="str">
        <f t="shared" si="237"/>
        <v>271---18</v>
      </c>
      <c r="C15191" t="s">
        <v>888</v>
      </c>
      <c r="D15191" t="s">
        <v>1073</v>
      </c>
      <c r="E15191">
        <v>18</v>
      </c>
    </row>
    <row r="15192" spans="1:5" ht="13.5" customHeight="1">
      <c r="A15192">
        <v>271</v>
      </c>
      <c r="B15192" t="str">
        <f t="shared" si="237"/>
        <v>271---19</v>
      </c>
      <c r="C15192" t="s">
        <v>858</v>
      </c>
      <c r="D15192" t="s">
        <v>740</v>
      </c>
      <c r="E15192">
        <v>19</v>
      </c>
    </row>
    <row r="15193" spans="1:5" ht="13.5" customHeight="1">
      <c r="A15193">
        <v>271</v>
      </c>
      <c r="B15193" t="str">
        <f t="shared" si="237"/>
        <v>271---20</v>
      </c>
      <c r="C15193" t="s">
        <v>743</v>
      </c>
      <c r="D15193" t="s">
        <v>754</v>
      </c>
      <c r="E15193">
        <v>20</v>
      </c>
    </row>
    <row r="15194" spans="1:5" ht="13.5" customHeight="1">
      <c r="A15194">
        <v>271</v>
      </c>
      <c r="B15194" t="str">
        <f t="shared" si="237"/>
        <v>271---21</v>
      </c>
      <c r="C15194" t="s">
        <v>745</v>
      </c>
      <c r="D15194" t="s">
        <v>837</v>
      </c>
      <c r="E15194">
        <v>21</v>
      </c>
    </row>
    <row r="15195" spans="1:5" ht="13.5" customHeight="1">
      <c r="A15195">
        <v>271</v>
      </c>
      <c r="B15195" t="str">
        <f t="shared" si="237"/>
        <v>271---22</v>
      </c>
      <c r="C15195" t="s">
        <v>987</v>
      </c>
      <c r="D15195" t="s">
        <v>1263</v>
      </c>
      <c r="E15195">
        <v>22</v>
      </c>
    </row>
    <row r="15196" spans="1:5" ht="13.5" customHeight="1">
      <c r="A15196">
        <v>271</v>
      </c>
      <c r="B15196" t="str">
        <f t="shared" si="237"/>
        <v>271---23</v>
      </c>
      <c r="C15196" t="s">
        <v>989</v>
      </c>
      <c r="D15196" t="s">
        <v>738</v>
      </c>
      <c r="E15196">
        <v>23</v>
      </c>
    </row>
    <row r="15197" spans="1:5" ht="13.5" customHeight="1">
      <c r="A15197">
        <v>271</v>
      </c>
      <c r="B15197" t="str">
        <f t="shared" si="237"/>
        <v>271---24</v>
      </c>
      <c r="C15197" t="s">
        <v>936</v>
      </c>
      <c r="D15197" t="s">
        <v>779</v>
      </c>
      <c r="E15197">
        <v>24</v>
      </c>
    </row>
    <row r="15198" spans="1:5" ht="13.5" customHeight="1">
      <c r="A15198">
        <v>271</v>
      </c>
      <c r="B15198" t="str">
        <f t="shared" si="237"/>
        <v>271---25</v>
      </c>
      <c r="C15198" t="s">
        <v>819</v>
      </c>
      <c r="D15198" t="s">
        <v>756</v>
      </c>
      <c r="E15198">
        <v>25</v>
      </c>
    </row>
    <row r="15199" spans="1:5" ht="13.5" customHeight="1">
      <c r="A15199">
        <v>271</v>
      </c>
      <c r="B15199" t="str">
        <f t="shared" si="237"/>
        <v>271---26</v>
      </c>
      <c r="C15199" t="s">
        <v>1074</v>
      </c>
      <c r="D15199" t="s">
        <v>880</v>
      </c>
      <c r="E15199">
        <v>26</v>
      </c>
    </row>
    <row r="15200" spans="1:5" ht="13.5" customHeight="1">
      <c r="A15200">
        <v>271</v>
      </c>
      <c r="B15200" t="str">
        <f t="shared" si="237"/>
        <v>271---27</v>
      </c>
      <c r="C15200" t="s">
        <v>824</v>
      </c>
      <c r="D15200" t="s">
        <v>752</v>
      </c>
      <c r="E15200">
        <v>27</v>
      </c>
    </row>
    <row r="15201" spans="1:5" ht="13.5" customHeight="1">
      <c r="A15201">
        <v>271</v>
      </c>
      <c r="B15201" t="str">
        <f t="shared" si="237"/>
        <v>271---28</v>
      </c>
      <c r="C15201" t="s">
        <v>1005</v>
      </c>
      <c r="D15201" t="s">
        <v>1105</v>
      </c>
      <c r="E15201">
        <v>28</v>
      </c>
    </row>
    <row r="15202" spans="1:5" ht="13.5" customHeight="1">
      <c r="A15202">
        <v>271</v>
      </c>
      <c r="B15202" t="str">
        <f t="shared" si="237"/>
        <v>271---29</v>
      </c>
      <c r="C15202" t="s">
        <v>755</v>
      </c>
      <c r="D15202" t="s">
        <v>1146</v>
      </c>
      <c r="E15202">
        <v>29</v>
      </c>
    </row>
    <row r="15203" spans="1:5" ht="13.5" customHeight="1">
      <c r="A15203">
        <v>271</v>
      </c>
      <c r="B15203" t="str">
        <f t="shared" si="237"/>
        <v>271---30</v>
      </c>
      <c r="C15203" t="s">
        <v>759</v>
      </c>
      <c r="D15203" t="s">
        <v>823</v>
      </c>
      <c r="E15203">
        <v>30</v>
      </c>
    </row>
    <row r="15204" spans="1:5" ht="13.5" customHeight="1">
      <c r="A15204">
        <v>271</v>
      </c>
      <c r="B15204" t="str">
        <f t="shared" si="237"/>
        <v>271---31</v>
      </c>
      <c r="C15204" t="s">
        <v>1007</v>
      </c>
      <c r="D15204" t="s">
        <v>1150</v>
      </c>
      <c r="E15204">
        <v>31</v>
      </c>
    </row>
    <row r="15205" spans="1:5" ht="13.5" customHeight="1">
      <c r="A15205">
        <v>271</v>
      </c>
      <c r="B15205" t="str">
        <f t="shared" si="237"/>
        <v>271---32</v>
      </c>
      <c r="C15205" t="s">
        <v>834</v>
      </c>
      <c r="D15205" t="s">
        <v>1222</v>
      </c>
      <c r="E15205">
        <v>32</v>
      </c>
    </row>
    <row r="15206" spans="1:5" ht="13.5" customHeight="1">
      <c r="A15206">
        <v>271</v>
      </c>
      <c r="B15206" t="str">
        <f t="shared" si="237"/>
        <v>271---33</v>
      </c>
      <c r="C15206" t="s">
        <v>1096</v>
      </c>
      <c r="D15206" t="s">
        <v>1215</v>
      </c>
      <c r="E15206">
        <v>33</v>
      </c>
    </row>
    <row r="15207" spans="1:5" ht="13.5" customHeight="1">
      <c r="A15207">
        <v>271</v>
      </c>
      <c r="B15207" t="str">
        <f t="shared" si="237"/>
        <v>271---34</v>
      </c>
      <c r="C15207" t="s">
        <v>1102</v>
      </c>
      <c r="D15207" t="s">
        <v>1190</v>
      </c>
      <c r="E15207">
        <v>34</v>
      </c>
    </row>
    <row r="15208" spans="1:5" ht="13.5" customHeight="1">
      <c r="A15208">
        <v>271</v>
      </c>
      <c r="B15208" t="str">
        <f t="shared" si="237"/>
        <v>271---35</v>
      </c>
      <c r="C15208" t="s">
        <v>868</v>
      </c>
      <c r="D15208" t="s">
        <v>758</v>
      </c>
      <c r="E15208">
        <v>35</v>
      </c>
    </row>
    <row r="15209" spans="1:5" ht="13.5" customHeight="1">
      <c r="A15209">
        <v>271</v>
      </c>
      <c r="B15209" t="str">
        <f t="shared" si="237"/>
        <v>271---36</v>
      </c>
      <c r="C15209" t="s">
        <v>916</v>
      </c>
      <c r="D15209" t="s">
        <v>1401</v>
      </c>
      <c r="E15209">
        <v>36</v>
      </c>
    </row>
    <row r="15210" spans="1:5" ht="13.5" customHeight="1">
      <c r="A15210">
        <v>271</v>
      </c>
      <c r="B15210" t="str">
        <f t="shared" si="237"/>
        <v>271---37</v>
      </c>
      <c r="C15210" t="s">
        <v>5968</v>
      </c>
      <c r="D15210" t="s">
        <v>988</v>
      </c>
      <c r="E15210">
        <v>37</v>
      </c>
    </row>
    <row r="15211" spans="1:5" ht="13.5" customHeight="1">
      <c r="A15211">
        <v>271</v>
      </c>
      <c r="B15211" t="str">
        <f t="shared" si="237"/>
        <v>271---38</v>
      </c>
      <c r="C15211" t="s">
        <v>5961</v>
      </c>
      <c r="D15211" t="s">
        <v>935</v>
      </c>
      <c r="E15211">
        <v>38</v>
      </c>
    </row>
    <row r="15212" spans="1:5" ht="13.5" customHeight="1">
      <c r="A15212">
        <v>271</v>
      </c>
      <c r="B15212" t="str">
        <f t="shared" si="237"/>
        <v>271---39</v>
      </c>
      <c r="C15212" t="s">
        <v>5915</v>
      </c>
      <c r="D15212" t="s">
        <v>772</v>
      </c>
      <c r="E15212">
        <v>39</v>
      </c>
    </row>
    <row r="15213" spans="1:5" ht="13.5" customHeight="1">
      <c r="A15213">
        <v>271</v>
      </c>
      <c r="B15213" t="str">
        <f t="shared" si="237"/>
        <v>271---40</v>
      </c>
      <c r="C15213" t="s">
        <v>5977</v>
      </c>
      <c r="D15213" t="s">
        <v>1069</v>
      </c>
      <c r="E15213">
        <v>40</v>
      </c>
    </row>
    <row r="15214" spans="1:5" ht="13.5" customHeight="1">
      <c r="A15214">
        <v>271</v>
      </c>
      <c r="B15214" t="str">
        <f t="shared" si="237"/>
        <v>271---41</v>
      </c>
      <c r="C15214" t="s">
        <v>5917</v>
      </c>
      <c r="D15214" t="s">
        <v>789</v>
      </c>
      <c r="E15214">
        <v>41</v>
      </c>
    </row>
    <row r="15215" spans="1:5" ht="13.5" customHeight="1">
      <c r="A15215">
        <v>271</v>
      </c>
      <c r="B15215" t="str">
        <f t="shared" si="237"/>
        <v>271---42</v>
      </c>
      <c r="C15215" t="s">
        <v>5918</v>
      </c>
      <c r="D15215" t="s">
        <v>770</v>
      </c>
      <c r="E15215">
        <v>42</v>
      </c>
    </row>
    <row r="15216" spans="1:5" ht="13.5" customHeight="1">
      <c r="A15216">
        <v>271</v>
      </c>
      <c r="B15216" t="str">
        <f t="shared" si="237"/>
        <v>271---43</v>
      </c>
      <c r="C15216" t="s">
        <v>5971</v>
      </c>
      <c r="D15216" t="s">
        <v>1058</v>
      </c>
      <c r="E15216">
        <v>43</v>
      </c>
    </row>
    <row r="15217" spans="1:5" ht="13.5" customHeight="1">
      <c r="A15217">
        <v>271</v>
      </c>
      <c r="B15217" t="str">
        <f t="shared" si="237"/>
        <v>271---44</v>
      </c>
      <c r="C15217" t="s">
        <v>5963</v>
      </c>
      <c r="D15217" t="s">
        <v>937</v>
      </c>
      <c r="E15217">
        <v>44</v>
      </c>
    </row>
    <row r="15218" spans="1:5" ht="13.5" customHeight="1">
      <c r="A15218">
        <v>271</v>
      </c>
      <c r="B15218" t="str">
        <f t="shared" si="237"/>
        <v>271---45</v>
      </c>
      <c r="C15218" t="s">
        <v>5978</v>
      </c>
      <c r="D15218" t="s">
        <v>1191</v>
      </c>
      <c r="E15218">
        <v>45</v>
      </c>
    </row>
    <row r="15219" spans="1:5" ht="13.5" customHeight="1">
      <c r="A15219">
        <v>271</v>
      </c>
      <c r="B15219" t="str">
        <f t="shared" si="237"/>
        <v>271---46</v>
      </c>
      <c r="C15219" t="s">
        <v>5984</v>
      </c>
      <c r="D15219" t="s">
        <v>1232</v>
      </c>
      <c r="E15219">
        <v>46</v>
      </c>
    </row>
    <row r="15220" spans="1:5" ht="13.5" customHeight="1">
      <c r="A15220">
        <v>271</v>
      </c>
      <c r="B15220" t="str">
        <f t="shared" si="237"/>
        <v>271---47</v>
      </c>
      <c r="C15220" t="s">
        <v>5964</v>
      </c>
      <c r="D15220" t="s">
        <v>1176</v>
      </c>
      <c r="E15220">
        <v>47</v>
      </c>
    </row>
    <row r="15221" spans="1:5" ht="13.5" customHeight="1">
      <c r="A15221">
        <v>271</v>
      </c>
      <c r="B15221" t="str">
        <f t="shared" si="237"/>
        <v>271---48</v>
      </c>
      <c r="C15221" t="s">
        <v>5951</v>
      </c>
      <c r="D15221" t="s">
        <v>879</v>
      </c>
      <c r="E15221">
        <v>48</v>
      </c>
    </row>
    <row r="15222" spans="1:5" ht="13.5" customHeight="1">
      <c r="A15222">
        <v>271</v>
      </c>
      <c r="B15222" t="str">
        <f t="shared" si="237"/>
        <v>271---49</v>
      </c>
      <c r="C15222" t="s">
        <v>5979</v>
      </c>
      <c r="D15222" t="s">
        <v>1071</v>
      </c>
      <c r="E15222">
        <v>49</v>
      </c>
    </row>
    <row r="15223" spans="1:5" ht="13.5" customHeight="1">
      <c r="A15223">
        <v>271</v>
      </c>
      <c r="B15223" t="str">
        <f t="shared" si="237"/>
        <v>271---50</v>
      </c>
      <c r="C15223" t="s">
        <v>5952</v>
      </c>
      <c r="D15223" t="s">
        <v>891</v>
      </c>
      <c r="E15223">
        <v>50</v>
      </c>
    </row>
    <row r="15224" spans="1:5" ht="13.5" customHeight="1">
      <c r="A15224">
        <v>271</v>
      </c>
      <c r="B15224" t="str">
        <f t="shared" si="237"/>
        <v>271---51</v>
      </c>
      <c r="C15224" t="s">
        <v>5920</v>
      </c>
      <c r="D15224" t="s">
        <v>762</v>
      </c>
      <c r="E15224">
        <v>51</v>
      </c>
    </row>
    <row r="15225" spans="1:5" ht="13.5" customHeight="1">
      <c r="A15225">
        <v>271</v>
      </c>
      <c r="B15225" t="str">
        <f t="shared" si="237"/>
        <v>271---52</v>
      </c>
      <c r="C15225" t="s">
        <v>5954</v>
      </c>
      <c r="D15225" t="s">
        <v>1166</v>
      </c>
      <c r="E15225">
        <v>52</v>
      </c>
    </row>
    <row r="15226" spans="1:5" ht="13.5" customHeight="1">
      <c r="A15226">
        <v>271</v>
      </c>
      <c r="B15226" t="str">
        <f t="shared" si="237"/>
        <v>271---53</v>
      </c>
      <c r="C15226" t="s">
        <v>5957</v>
      </c>
      <c r="D15226" t="s">
        <v>913</v>
      </c>
      <c r="E15226">
        <v>53</v>
      </c>
    </row>
    <row r="15227" spans="1:5" ht="13.5" customHeight="1">
      <c r="A15227">
        <v>271</v>
      </c>
      <c r="B15227" t="str">
        <f t="shared" si="237"/>
        <v>271---54</v>
      </c>
      <c r="C15227" t="s">
        <v>5980</v>
      </c>
      <c r="D15227" t="s">
        <v>1124</v>
      </c>
      <c r="E15227">
        <v>54</v>
      </c>
    </row>
    <row r="15228" spans="1:5" ht="13.5" customHeight="1">
      <c r="A15228">
        <v>271</v>
      </c>
      <c r="B15228" t="str">
        <f t="shared" si="237"/>
        <v>271---55</v>
      </c>
      <c r="C15228" t="s">
        <v>5981</v>
      </c>
      <c r="D15228" t="s">
        <v>1225</v>
      </c>
      <c r="E15228">
        <v>55</v>
      </c>
    </row>
    <row r="15229" spans="1:5" ht="13.5" customHeight="1">
      <c r="A15229">
        <v>272</v>
      </c>
      <c r="B15229" t="str">
        <f t="shared" si="237"/>
        <v>272---1</v>
      </c>
      <c r="C15229" t="s">
        <v>4234</v>
      </c>
      <c r="D15229" t="s">
        <v>1256</v>
      </c>
      <c r="E15229">
        <v>1</v>
      </c>
    </row>
    <row r="15230" spans="1:5" ht="13.5" customHeight="1">
      <c r="A15230">
        <v>272</v>
      </c>
      <c r="B15230" t="str">
        <f t="shared" si="237"/>
        <v>272---2</v>
      </c>
      <c r="C15230" t="s">
        <v>4216</v>
      </c>
      <c r="D15230" t="s">
        <v>1256</v>
      </c>
      <c r="E15230">
        <v>2</v>
      </c>
    </row>
    <row r="15231" spans="1:5" ht="13.5" customHeight="1">
      <c r="A15231">
        <v>272</v>
      </c>
      <c r="B15231" t="str">
        <f t="shared" si="237"/>
        <v>272---3</v>
      </c>
      <c r="C15231" t="s">
        <v>4216</v>
      </c>
      <c r="D15231" t="s">
        <v>738</v>
      </c>
      <c r="E15231">
        <v>3</v>
      </c>
    </row>
    <row r="15232" spans="1:5" ht="13.5" customHeight="1">
      <c r="A15232">
        <v>272</v>
      </c>
      <c r="B15232" t="str">
        <f t="shared" si="237"/>
        <v>272---4</v>
      </c>
      <c r="C15232" t="s">
        <v>4216</v>
      </c>
      <c r="D15232" t="s">
        <v>924</v>
      </c>
      <c r="E15232">
        <v>4</v>
      </c>
    </row>
    <row r="15233" spans="1:5" ht="13.5" customHeight="1">
      <c r="A15233">
        <v>272</v>
      </c>
      <c r="B15233" t="str">
        <f t="shared" si="237"/>
        <v>272---5</v>
      </c>
      <c r="C15233" t="s">
        <v>4216</v>
      </c>
      <c r="D15233" t="s">
        <v>1229</v>
      </c>
      <c r="E15233">
        <v>5</v>
      </c>
    </row>
    <row r="15234" spans="1:5" ht="13.5" customHeight="1">
      <c r="A15234">
        <v>272</v>
      </c>
      <c r="B15234" t="str">
        <f t="shared" si="237"/>
        <v>272---6</v>
      </c>
      <c r="C15234" t="s">
        <v>4216</v>
      </c>
      <c r="D15234" t="s">
        <v>962</v>
      </c>
      <c r="E15234">
        <v>6</v>
      </c>
    </row>
    <row r="15235" spans="1:5" ht="13.5" customHeight="1">
      <c r="A15235">
        <v>272</v>
      </c>
      <c r="B15235" t="str">
        <f t="shared" ref="B15235:B15298" si="238">A15235&amp;"---"&amp;E15235</f>
        <v>272---7</v>
      </c>
      <c r="C15235" t="s">
        <v>4271</v>
      </c>
      <c r="D15235" t="s">
        <v>926</v>
      </c>
      <c r="E15235">
        <v>7</v>
      </c>
    </row>
    <row r="15236" spans="1:5" ht="13.5" customHeight="1">
      <c r="A15236">
        <v>272</v>
      </c>
      <c r="B15236" t="str">
        <f t="shared" si="238"/>
        <v>272---8</v>
      </c>
      <c r="C15236" t="s">
        <v>4239</v>
      </c>
      <c r="D15236" t="s">
        <v>779</v>
      </c>
      <c r="E15236">
        <v>8</v>
      </c>
    </row>
    <row r="15237" spans="1:5" ht="13.5" customHeight="1">
      <c r="A15237">
        <v>272</v>
      </c>
      <c r="B15237" t="str">
        <f t="shared" si="238"/>
        <v>272---9</v>
      </c>
      <c r="C15237" t="s">
        <v>4228</v>
      </c>
      <c r="D15237" t="s">
        <v>1069</v>
      </c>
      <c r="E15237">
        <v>9</v>
      </c>
    </row>
    <row r="15238" spans="1:5" ht="13.5" customHeight="1">
      <c r="A15238">
        <v>272</v>
      </c>
      <c r="B15238" t="str">
        <f t="shared" si="238"/>
        <v>272---10</v>
      </c>
      <c r="C15238" t="s">
        <v>4268</v>
      </c>
      <c r="D15238" t="s">
        <v>736</v>
      </c>
      <c r="E15238">
        <v>10</v>
      </c>
    </row>
    <row r="15239" spans="1:5" ht="13.5" customHeight="1">
      <c r="A15239">
        <v>272</v>
      </c>
      <c r="B15239" t="str">
        <f t="shared" si="238"/>
        <v>272---11</v>
      </c>
      <c r="C15239" t="s">
        <v>4268</v>
      </c>
      <c r="D15239" t="s">
        <v>1073</v>
      </c>
      <c r="E15239">
        <v>11</v>
      </c>
    </row>
    <row r="15240" spans="1:5" ht="13.5" customHeight="1">
      <c r="A15240">
        <v>272</v>
      </c>
      <c r="B15240" t="str">
        <f t="shared" si="238"/>
        <v>272---12</v>
      </c>
      <c r="C15240" t="s">
        <v>4230</v>
      </c>
      <c r="D15240" t="s">
        <v>1225</v>
      </c>
      <c r="E15240">
        <v>12</v>
      </c>
    </row>
    <row r="15241" spans="1:5" ht="13.5" customHeight="1">
      <c r="A15241">
        <v>272</v>
      </c>
      <c r="B15241" t="str">
        <f t="shared" si="238"/>
        <v>272---13</v>
      </c>
      <c r="C15241" t="s">
        <v>4259</v>
      </c>
      <c r="D15241" t="s">
        <v>1315</v>
      </c>
      <c r="E15241">
        <v>13</v>
      </c>
    </row>
    <row r="15242" spans="1:5" ht="13.5" customHeight="1">
      <c r="A15242">
        <v>272</v>
      </c>
      <c r="B15242" t="str">
        <f t="shared" si="238"/>
        <v>272---14</v>
      </c>
      <c r="C15242" t="s">
        <v>4254</v>
      </c>
      <c r="D15242" t="s">
        <v>935</v>
      </c>
      <c r="E15242">
        <v>14</v>
      </c>
    </row>
    <row r="15243" spans="1:5" ht="13.5" customHeight="1">
      <c r="A15243">
        <v>272</v>
      </c>
      <c r="B15243" t="str">
        <f t="shared" si="238"/>
        <v>272---15</v>
      </c>
      <c r="C15243" t="s">
        <v>4272</v>
      </c>
      <c r="D15243" t="s">
        <v>1176</v>
      </c>
      <c r="E15243">
        <v>15</v>
      </c>
    </row>
    <row r="15244" spans="1:5" ht="13.5" customHeight="1">
      <c r="A15244">
        <v>272</v>
      </c>
      <c r="B15244" t="str">
        <f t="shared" si="238"/>
        <v>272---16</v>
      </c>
      <c r="C15244" t="s">
        <v>4248</v>
      </c>
      <c r="D15244" t="s">
        <v>1191</v>
      </c>
      <c r="E15244">
        <v>16</v>
      </c>
    </row>
    <row r="15245" spans="1:5" ht="13.5" customHeight="1">
      <c r="A15245">
        <v>272</v>
      </c>
      <c r="B15245" t="str">
        <f t="shared" si="238"/>
        <v>272---17</v>
      </c>
      <c r="C15245" t="s">
        <v>4287</v>
      </c>
      <c r="D15245" t="s">
        <v>1190</v>
      </c>
      <c r="E15245">
        <v>17</v>
      </c>
    </row>
    <row r="15246" spans="1:5" ht="13.5" customHeight="1">
      <c r="A15246">
        <v>272</v>
      </c>
      <c r="B15246" t="str">
        <f t="shared" si="238"/>
        <v>272---18</v>
      </c>
      <c r="C15246" t="s">
        <v>5928</v>
      </c>
      <c r="D15246" t="s">
        <v>1254</v>
      </c>
      <c r="E15246">
        <v>18</v>
      </c>
    </row>
    <row r="15247" spans="1:5" ht="13.5" customHeight="1">
      <c r="A15247">
        <v>272</v>
      </c>
      <c r="B15247" t="str">
        <f t="shared" si="238"/>
        <v>272---19</v>
      </c>
      <c r="C15247" t="s">
        <v>1070</v>
      </c>
      <c r="D15247" t="s">
        <v>1219</v>
      </c>
      <c r="E15247">
        <v>19</v>
      </c>
    </row>
    <row r="15248" spans="1:5" ht="13.5" customHeight="1">
      <c r="A15248">
        <v>272</v>
      </c>
      <c r="B15248" t="str">
        <f t="shared" si="238"/>
        <v>272---20</v>
      </c>
      <c r="C15248" t="s">
        <v>1072</v>
      </c>
      <c r="D15248" t="s">
        <v>1220</v>
      </c>
      <c r="E15248">
        <v>20</v>
      </c>
    </row>
    <row r="15249" spans="1:5" ht="13.5" customHeight="1">
      <c r="A15249">
        <v>272</v>
      </c>
      <c r="B15249" t="str">
        <f t="shared" si="238"/>
        <v>272---21</v>
      </c>
      <c r="C15249" t="s">
        <v>795</v>
      </c>
      <c r="D15249" t="s">
        <v>1062</v>
      </c>
      <c r="E15249">
        <v>21</v>
      </c>
    </row>
    <row r="15250" spans="1:5" ht="13.5" customHeight="1">
      <c r="A15250">
        <v>272</v>
      </c>
      <c r="B15250" t="str">
        <f t="shared" si="238"/>
        <v>272---22</v>
      </c>
      <c r="C15250" t="s">
        <v>1017</v>
      </c>
      <c r="D15250" t="s">
        <v>796</v>
      </c>
      <c r="E15250">
        <v>22</v>
      </c>
    </row>
    <row r="15251" spans="1:5" ht="13.5" customHeight="1">
      <c r="A15251">
        <v>272</v>
      </c>
      <c r="B15251" t="str">
        <f t="shared" si="238"/>
        <v>272---23</v>
      </c>
      <c r="C15251" t="s">
        <v>731</v>
      </c>
      <c r="D15251" t="s">
        <v>800</v>
      </c>
      <c r="E15251">
        <v>23</v>
      </c>
    </row>
    <row r="15252" spans="1:5" ht="13.5" customHeight="1">
      <c r="A15252">
        <v>272</v>
      </c>
      <c r="B15252" t="str">
        <f t="shared" si="238"/>
        <v>272---24</v>
      </c>
      <c r="C15252" t="s">
        <v>887</v>
      </c>
      <c r="D15252" t="s">
        <v>992</v>
      </c>
      <c r="E15252">
        <v>24</v>
      </c>
    </row>
    <row r="15253" spans="1:5" ht="13.5" customHeight="1">
      <c r="A15253">
        <v>272</v>
      </c>
      <c r="B15253" t="str">
        <f t="shared" si="238"/>
        <v>272---25</v>
      </c>
      <c r="C15253" t="s">
        <v>739</v>
      </c>
      <c r="D15253" t="s">
        <v>736</v>
      </c>
      <c r="E15253">
        <v>25</v>
      </c>
    </row>
    <row r="15254" spans="1:5" ht="13.5" customHeight="1">
      <c r="A15254">
        <v>272</v>
      </c>
      <c r="B15254" t="str">
        <f t="shared" si="238"/>
        <v>272---26</v>
      </c>
      <c r="C15254" t="s">
        <v>888</v>
      </c>
      <c r="D15254" t="s">
        <v>1073</v>
      </c>
      <c r="E15254">
        <v>26</v>
      </c>
    </row>
    <row r="15255" spans="1:5" ht="13.5" customHeight="1">
      <c r="A15255">
        <v>272</v>
      </c>
      <c r="B15255" t="str">
        <f t="shared" si="238"/>
        <v>272---27</v>
      </c>
      <c r="C15255" t="s">
        <v>858</v>
      </c>
      <c r="D15255" t="s">
        <v>740</v>
      </c>
      <c r="E15255">
        <v>27</v>
      </c>
    </row>
    <row r="15256" spans="1:5" ht="13.5" customHeight="1">
      <c r="A15256">
        <v>272</v>
      </c>
      <c r="B15256" t="str">
        <f t="shared" si="238"/>
        <v>272---28</v>
      </c>
      <c r="C15256" t="s">
        <v>743</v>
      </c>
      <c r="D15256" t="s">
        <v>754</v>
      </c>
      <c r="E15256">
        <v>28</v>
      </c>
    </row>
    <row r="15257" spans="1:5" ht="13.5" customHeight="1">
      <c r="A15257">
        <v>272</v>
      </c>
      <c r="B15257" t="str">
        <f t="shared" si="238"/>
        <v>272---29</v>
      </c>
      <c r="C15257" t="s">
        <v>745</v>
      </c>
      <c r="D15257" t="s">
        <v>837</v>
      </c>
      <c r="E15257">
        <v>29</v>
      </c>
    </row>
    <row r="15258" spans="1:5" ht="13.5" customHeight="1">
      <c r="A15258">
        <v>272</v>
      </c>
      <c r="B15258" t="str">
        <f t="shared" si="238"/>
        <v>272---30</v>
      </c>
      <c r="C15258" t="s">
        <v>987</v>
      </c>
      <c r="D15258" t="s">
        <v>1263</v>
      </c>
      <c r="E15258">
        <v>30</v>
      </c>
    </row>
    <row r="15259" spans="1:5" ht="13.5" customHeight="1">
      <c r="A15259">
        <v>272</v>
      </c>
      <c r="B15259" t="str">
        <f t="shared" si="238"/>
        <v>272---31</v>
      </c>
      <c r="C15259" t="s">
        <v>989</v>
      </c>
      <c r="D15259" t="s">
        <v>738</v>
      </c>
      <c r="E15259">
        <v>31</v>
      </c>
    </row>
    <row r="15260" spans="1:5" ht="13.5" customHeight="1">
      <c r="A15260">
        <v>272</v>
      </c>
      <c r="B15260" t="str">
        <f t="shared" si="238"/>
        <v>272---32</v>
      </c>
      <c r="C15260" t="s">
        <v>936</v>
      </c>
      <c r="D15260" t="s">
        <v>779</v>
      </c>
      <c r="E15260">
        <v>32</v>
      </c>
    </row>
    <row r="15261" spans="1:5" ht="13.5" customHeight="1">
      <c r="A15261">
        <v>272</v>
      </c>
      <c r="B15261" t="str">
        <f t="shared" si="238"/>
        <v>272---33</v>
      </c>
      <c r="C15261" t="s">
        <v>819</v>
      </c>
      <c r="D15261" t="s">
        <v>756</v>
      </c>
      <c r="E15261">
        <v>33</v>
      </c>
    </row>
    <row r="15262" spans="1:5" ht="13.5" customHeight="1">
      <c r="A15262">
        <v>272</v>
      </c>
      <c r="B15262" t="str">
        <f t="shared" si="238"/>
        <v>272---34</v>
      </c>
      <c r="C15262" t="s">
        <v>1074</v>
      </c>
      <c r="D15262" t="s">
        <v>880</v>
      </c>
      <c r="E15262">
        <v>34</v>
      </c>
    </row>
    <row r="15263" spans="1:5" ht="13.5" customHeight="1">
      <c r="A15263">
        <v>272</v>
      </c>
      <c r="B15263" t="str">
        <f t="shared" si="238"/>
        <v>272---35</v>
      </c>
      <c r="C15263" t="s">
        <v>824</v>
      </c>
      <c r="D15263" t="s">
        <v>752</v>
      </c>
      <c r="E15263">
        <v>35</v>
      </c>
    </row>
    <row r="15264" spans="1:5" ht="13.5" customHeight="1">
      <c r="A15264">
        <v>272</v>
      </c>
      <c r="B15264" t="str">
        <f t="shared" si="238"/>
        <v>272---36</v>
      </c>
      <c r="C15264" t="s">
        <v>1005</v>
      </c>
      <c r="D15264" t="s">
        <v>1105</v>
      </c>
      <c r="E15264">
        <v>36</v>
      </c>
    </row>
    <row r="15265" spans="1:5" ht="13.5" customHeight="1">
      <c r="A15265">
        <v>272</v>
      </c>
      <c r="B15265" t="str">
        <f t="shared" si="238"/>
        <v>272---37</v>
      </c>
      <c r="C15265" t="s">
        <v>755</v>
      </c>
      <c r="D15265" t="s">
        <v>1146</v>
      </c>
      <c r="E15265">
        <v>37</v>
      </c>
    </row>
    <row r="15266" spans="1:5" ht="13.5" customHeight="1">
      <c r="A15266">
        <v>272</v>
      </c>
      <c r="B15266" t="str">
        <f t="shared" si="238"/>
        <v>272---38</v>
      </c>
      <c r="C15266" t="s">
        <v>759</v>
      </c>
      <c r="D15266" t="s">
        <v>823</v>
      </c>
      <c r="E15266">
        <v>38</v>
      </c>
    </row>
    <row r="15267" spans="1:5" ht="13.5" customHeight="1">
      <c r="A15267">
        <v>272</v>
      </c>
      <c r="B15267" t="str">
        <f t="shared" si="238"/>
        <v>272---39</v>
      </c>
      <c r="C15267" t="s">
        <v>866</v>
      </c>
      <c r="D15267" t="s">
        <v>831</v>
      </c>
      <c r="E15267">
        <v>39</v>
      </c>
    </row>
    <row r="15268" spans="1:5" ht="13.5" customHeight="1">
      <c r="A15268">
        <v>272</v>
      </c>
      <c r="B15268" t="str">
        <f t="shared" si="238"/>
        <v>272---40</v>
      </c>
      <c r="C15268" t="s">
        <v>1007</v>
      </c>
      <c r="D15268" t="s">
        <v>1150</v>
      </c>
      <c r="E15268">
        <v>40</v>
      </c>
    </row>
    <row r="15269" spans="1:5" ht="13.5" customHeight="1">
      <c r="A15269">
        <v>272</v>
      </c>
      <c r="B15269" t="str">
        <f t="shared" si="238"/>
        <v>272---41</v>
      </c>
      <c r="C15269" t="s">
        <v>834</v>
      </c>
      <c r="D15269" t="s">
        <v>1222</v>
      </c>
      <c r="E15269">
        <v>41</v>
      </c>
    </row>
    <row r="15270" spans="1:5" ht="13.5" customHeight="1">
      <c r="A15270">
        <v>272</v>
      </c>
      <c r="B15270" t="str">
        <f t="shared" si="238"/>
        <v>272---42</v>
      </c>
      <c r="C15270" t="s">
        <v>1009</v>
      </c>
      <c r="D15270" t="s">
        <v>1340</v>
      </c>
      <c r="E15270">
        <v>42</v>
      </c>
    </row>
    <row r="15271" spans="1:5" ht="13.5" customHeight="1">
      <c r="A15271">
        <v>272</v>
      </c>
      <c r="B15271" t="str">
        <f t="shared" si="238"/>
        <v>272---43</v>
      </c>
      <c r="C15271" t="s">
        <v>1096</v>
      </c>
      <c r="D15271" t="s">
        <v>1215</v>
      </c>
      <c r="E15271">
        <v>43</v>
      </c>
    </row>
    <row r="15272" spans="1:5" ht="13.5" customHeight="1">
      <c r="A15272">
        <v>272</v>
      </c>
      <c r="B15272" t="str">
        <f t="shared" si="238"/>
        <v>272---44</v>
      </c>
      <c r="C15272" t="s">
        <v>1102</v>
      </c>
      <c r="D15272" t="s">
        <v>1190</v>
      </c>
      <c r="E15272">
        <v>44</v>
      </c>
    </row>
    <row r="15273" spans="1:5" ht="13.5" customHeight="1">
      <c r="A15273">
        <v>272</v>
      </c>
      <c r="B15273" t="str">
        <f t="shared" si="238"/>
        <v>272---45</v>
      </c>
      <c r="C15273" t="s">
        <v>868</v>
      </c>
      <c r="D15273" t="s">
        <v>758</v>
      </c>
      <c r="E15273">
        <v>45</v>
      </c>
    </row>
    <row r="15274" spans="1:5" ht="13.5" customHeight="1">
      <c r="A15274">
        <v>272</v>
      </c>
      <c r="B15274" t="str">
        <f t="shared" si="238"/>
        <v>272---46</v>
      </c>
      <c r="C15274" t="s">
        <v>916</v>
      </c>
      <c r="D15274" t="s">
        <v>1401</v>
      </c>
      <c r="E15274">
        <v>46</v>
      </c>
    </row>
    <row r="15275" spans="1:5" ht="13.5" customHeight="1">
      <c r="A15275">
        <v>272</v>
      </c>
      <c r="B15275" t="str">
        <f t="shared" si="238"/>
        <v>272---47</v>
      </c>
      <c r="C15275" t="s">
        <v>5968</v>
      </c>
      <c r="D15275" t="s">
        <v>988</v>
      </c>
      <c r="E15275">
        <v>47</v>
      </c>
    </row>
    <row r="15276" spans="1:5" ht="13.5" customHeight="1">
      <c r="A15276">
        <v>272</v>
      </c>
      <c r="B15276" t="str">
        <f t="shared" si="238"/>
        <v>272---48</v>
      </c>
      <c r="C15276" t="s">
        <v>5961</v>
      </c>
      <c r="D15276" t="s">
        <v>935</v>
      </c>
      <c r="E15276">
        <v>48</v>
      </c>
    </row>
    <row r="15277" spans="1:5" ht="13.5" customHeight="1">
      <c r="A15277">
        <v>272</v>
      </c>
      <c r="B15277" t="str">
        <f t="shared" si="238"/>
        <v>272---49</v>
      </c>
      <c r="C15277" t="s">
        <v>5915</v>
      </c>
      <c r="D15277" t="s">
        <v>772</v>
      </c>
      <c r="E15277">
        <v>49</v>
      </c>
    </row>
    <row r="15278" spans="1:5" ht="13.5" customHeight="1">
      <c r="A15278">
        <v>272</v>
      </c>
      <c r="B15278" t="str">
        <f t="shared" si="238"/>
        <v>272---50</v>
      </c>
      <c r="C15278" t="s">
        <v>5977</v>
      </c>
      <c r="D15278" t="s">
        <v>1069</v>
      </c>
      <c r="E15278">
        <v>50</v>
      </c>
    </row>
    <row r="15279" spans="1:5" ht="13.5" customHeight="1">
      <c r="A15279">
        <v>272</v>
      </c>
      <c r="B15279" t="str">
        <f t="shared" si="238"/>
        <v>272---51</v>
      </c>
      <c r="C15279" t="s">
        <v>5917</v>
      </c>
      <c r="D15279" t="s">
        <v>789</v>
      </c>
      <c r="E15279">
        <v>51</v>
      </c>
    </row>
    <row r="15280" spans="1:5" ht="13.5" customHeight="1">
      <c r="A15280">
        <v>272</v>
      </c>
      <c r="B15280" t="str">
        <f t="shared" si="238"/>
        <v>272---52</v>
      </c>
      <c r="C15280" t="s">
        <v>5918</v>
      </c>
      <c r="D15280" t="s">
        <v>770</v>
      </c>
      <c r="E15280">
        <v>52</v>
      </c>
    </row>
    <row r="15281" spans="1:5" ht="13.5" customHeight="1">
      <c r="A15281">
        <v>272</v>
      </c>
      <c r="B15281" t="str">
        <f t="shared" si="238"/>
        <v>272---53</v>
      </c>
      <c r="C15281" t="s">
        <v>5971</v>
      </c>
      <c r="D15281" t="s">
        <v>1058</v>
      </c>
      <c r="E15281">
        <v>53</v>
      </c>
    </row>
    <row r="15282" spans="1:5" ht="13.5" customHeight="1">
      <c r="A15282">
        <v>272</v>
      </c>
      <c r="B15282" t="str">
        <f t="shared" si="238"/>
        <v>272---54</v>
      </c>
      <c r="C15282" t="s">
        <v>5963</v>
      </c>
      <c r="D15282" t="s">
        <v>937</v>
      </c>
      <c r="E15282">
        <v>54</v>
      </c>
    </row>
    <row r="15283" spans="1:5" ht="13.5" customHeight="1">
      <c r="A15283">
        <v>272</v>
      </c>
      <c r="B15283" t="str">
        <f t="shared" si="238"/>
        <v>272---55</v>
      </c>
      <c r="C15283" t="s">
        <v>5978</v>
      </c>
      <c r="D15283" t="s">
        <v>1191</v>
      </c>
      <c r="E15283">
        <v>55</v>
      </c>
    </row>
    <row r="15284" spans="1:5" ht="13.5" customHeight="1">
      <c r="A15284">
        <v>272</v>
      </c>
      <c r="B15284" t="str">
        <f t="shared" si="238"/>
        <v>272---56</v>
      </c>
      <c r="C15284" t="s">
        <v>5984</v>
      </c>
      <c r="D15284" t="s">
        <v>1232</v>
      </c>
      <c r="E15284">
        <v>56</v>
      </c>
    </row>
    <row r="15285" spans="1:5" ht="13.5" customHeight="1">
      <c r="A15285">
        <v>272</v>
      </c>
      <c r="B15285" t="str">
        <f t="shared" si="238"/>
        <v>272---57</v>
      </c>
      <c r="C15285" t="s">
        <v>6002</v>
      </c>
      <c r="D15285" t="s">
        <v>1113</v>
      </c>
      <c r="E15285">
        <v>57</v>
      </c>
    </row>
    <row r="15286" spans="1:5" ht="13.5" customHeight="1">
      <c r="A15286">
        <v>272</v>
      </c>
      <c r="B15286" t="str">
        <f t="shared" si="238"/>
        <v>272---58</v>
      </c>
      <c r="C15286" t="s">
        <v>5964</v>
      </c>
      <c r="D15286" t="s">
        <v>1176</v>
      </c>
      <c r="E15286">
        <v>58</v>
      </c>
    </row>
    <row r="15287" spans="1:5" ht="13.5" customHeight="1">
      <c r="A15287">
        <v>272</v>
      </c>
      <c r="B15287" t="str">
        <f t="shared" si="238"/>
        <v>272---59</v>
      </c>
      <c r="C15287" t="s">
        <v>5951</v>
      </c>
      <c r="D15287" t="s">
        <v>879</v>
      </c>
      <c r="E15287">
        <v>59</v>
      </c>
    </row>
    <row r="15288" spans="1:5" ht="13.5" customHeight="1">
      <c r="A15288">
        <v>272</v>
      </c>
      <c r="B15288" t="str">
        <f t="shared" si="238"/>
        <v>272---60</v>
      </c>
      <c r="C15288" t="s">
        <v>5979</v>
      </c>
      <c r="D15288" t="s">
        <v>1071</v>
      </c>
      <c r="E15288">
        <v>60</v>
      </c>
    </row>
    <row r="15289" spans="1:5" ht="13.5" customHeight="1">
      <c r="A15289">
        <v>272</v>
      </c>
      <c r="B15289" t="str">
        <f t="shared" si="238"/>
        <v>272---61</v>
      </c>
      <c r="C15289" t="s">
        <v>5952</v>
      </c>
      <c r="D15289" t="s">
        <v>891</v>
      </c>
      <c r="E15289">
        <v>61</v>
      </c>
    </row>
    <row r="15290" spans="1:5" ht="13.5" customHeight="1">
      <c r="A15290">
        <v>272</v>
      </c>
      <c r="B15290" t="str">
        <f t="shared" si="238"/>
        <v>272---62</v>
      </c>
      <c r="C15290" t="s">
        <v>5941</v>
      </c>
      <c r="D15290" t="s">
        <v>861</v>
      </c>
      <c r="E15290">
        <v>62</v>
      </c>
    </row>
    <row r="15291" spans="1:5" ht="13.5" customHeight="1">
      <c r="A15291">
        <v>272</v>
      </c>
      <c r="B15291" t="str">
        <f t="shared" si="238"/>
        <v>272---63</v>
      </c>
      <c r="C15291" t="s">
        <v>5920</v>
      </c>
      <c r="D15291" t="s">
        <v>762</v>
      </c>
      <c r="E15291">
        <v>63</v>
      </c>
    </row>
    <row r="15292" spans="1:5" ht="13.5" customHeight="1">
      <c r="A15292">
        <v>272</v>
      </c>
      <c r="B15292" t="str">
        <f t="shared" si="238"/>
        <v>272---64</v>
      </c>
      <c r="C15292" t="s">
        <v>5954</v>
      </c>
      <c r="D15292" t="s">
        <v>1166</v>
      </c>
      <c r="E15292">
        <v>64</v>
      </c>
    </row>
    <row r="15293" spans="1:5" ht="13.5" customHeight="1">
      <c r="A15293">
        <v>272</v>
      </c>
      <c r="B15293" t="str">
        <f t="shared" si="238"/>
        <v>272---65</v>
      </c>
      <c r="C15293" t="s">
        <v>5957</v>
      </c>
      <c r="D15293" t="s">
        <v>913</v>
      </c>
      <c r="E15293">
        <v>65</v>
      </c>
    </row>
    <row r="15294" spans="1:5" ht="13.5" customHeight="1">
      <c r="A15294">
        <v>272</v>
      </c>
      <c r="B15294" t="str">
        <f t="shared" si="238"/>
        <v>272---66</v>
      </c>
      <c r="C15294" t="s">
        <v>5923</v>
      </c>
      <c r="D15294" t="s">
        <v>766</v>
      </c>
      <c r="E15294">
        <v>66</v>
      </c>
    </row>
    <row r="15295" spans="1:5" ht="13.5" customHeight="1">
      <c r="A15295">
        <v>272</v>
      </c>
      <c r="B15295" t="str">
        <f t="shared" si="238"/>
        <v>272---67</v>
      </c>
      <c r="C15295" t="s">
        <v>5980</v>
      </c>
      <c r="D15295" t="s">
        <v>1124</v>
      </c>
      <c r="E15295">
        <v>67</v>
      </c>
    </row>
    <row r="15296" spans="1:5" ht="13.5" customHeight="1">
      <c r="A15296">
        <v>272</v>
      </c>
      <c r="B15296" t="str">
        <f t="shared" si="238"/>
        <v>272---68</v>
      </c>
      <c r="C15296" t="s">
        <v>5981</v>
      </c>
      <c r="D15296" t="s">
        <v>1225</v>
      </c>
      <c r="E15296">
        <v>68</v>
      </c>
    </row>
    <row r="15297" spans="1:5" ht="13.5" customHeight="1">
      <c r="A15297">
        <v>72</v>
      </c>
      <c r="B15297" t="str">
        <f t="shared" si="238"/>
        <v>72---1</v>
      </c>
      <c r="C15297" t="s">
        <v>4216</v>
      </c>
      <c r="D15297" t="s">
        <v>1024</v>
      </c>
      <c r="E15297">
        <v>1</v>
      </c>
    </row>
    <row r="15298" spans="1:5" ht="13.5" customHeight="1">
      <c r="A15298">
        <v>72</v>
      </c>
      <c r="B15298" t="str">
        <f t="shared" si="238"/>
        <v>72---2</v>
      </c>
      <c r="C15298" t="s">
        <v>4216</v>
      </c>
      <c r="D15298" t="s">
        <v>922</v>
      </c>
      <c r="E15298">
        <v>2</v>
      </c>
    </row>
    <row r="15299" spans="1:5" ht="13.5" customHeight="1">
      <c r="A15299">
        <v>72</v>
      </c>
      <c r="B15299" t="str">
        <f t="shared" ref="B15299:B15362" si="239">A15299&amp;"---"&amp;E15299</f>
        <v>72---3</v>
      </c>
      <c r="C15299" t="s">
        <v>4252</v>
      </c>
      <c r="D15299" t="s">
        <v>984</v>
      </c>
      <c r="E15299">
        <v>3</v>
      </c>
    </row>
    <row r="15300" spans="1:5" ht="13.5" customHeight="1">
      <c r="A15300">
        <v>72</v>
      </c>
      <c r="B15300" t="str">
        <f t="shared" si="239"/>
        <v>72---4</v>
      </c>
      <c r="C15300" t="s">
        <v>4269</v>
      </c>
      <c r="D15300" t="s">
        <v>900</v>
      </c>
      <c r="E15300">
        <v>4</v>
      </c>
    </row>
    <row r="15301" spans="1:5" ht="13.5" customHeight="1">
      <c r="A15301">
        <v>72</v>
      </c>
      <c r="B15301" t="str">
        <f t="shared" si="239"/>
        <v>72---5</v>
      </c>
      <c r="C15301" t="s">
        <v>4271</v>
      </c>
      <c r="D15301" t="s">
        <v>1154</v>
      </c>
      <c r="E15301">
        <v>5</v>
      </c>
    </row>
    <row r="15302" spans="1:5" ht="13.5" customHeight="1">
      <c r="A15302">
        <v>72</v>
      </c>
      <c r="B15302" t="str">
        <f t="shared" si="239"/>
        <v>72---6</v>
      </c>
      <c r="C15302" t="s">
        <v>4239</v>
      </c>
      <c r="D15302" t="s">
        <v>1283</v>
      </c>
      <c r="E15302">
        <v>6</v>
      </c>
    </row>
    <row r="15303" spans="1:5" ht="13.5" customHeight="1">
      <c r="A15303">
        <v>72</v>
      </c>
      <c r="B15303" t="str">
        <f t="shared" si="239"/>
        <v>72---7</v>
      </c>
      <c r="C15303" t="s">
        <v>4228</v>
      </c>
      <c r="D15303" t="s">
        <v>882</v>
      </c>
      <c r="E15303">
        <v>7</v>
      </c>
    </row>
    <row r="15304" spans="1:5" ht="13.5" customHeight="1">
      <c r="A15304">
        <v>72</v>
      </c>
      <c r="B15304" t="str">
        <f t="shared" si="239"/>
        <v>72---8</v>
      </c>
      <c r="C15304" t="s">
        <v>4268</v>
      </c>
      <c r="D15304" t="s">
        <v>1099</v>
      </c>
      <c r="E15304">
        <v>8</v>
      </c>
    </row>
    <row r="15305" spans="1:5" ht="13.5" customHeight="1">
      <c r="A15305">
        <v>72</v>
      </c>
      <c r="B15305" t="str">
        <f t="shared" si="239"/>
        <v>72---9</v>
      </c>
      <c r="C15305" t="s">
        <v>4230</v>
      </c>
      <c r="D15305" t="s">
        <v>979</v>
      </c>
      <c r="E15305">
        <v>9</v>
      </c>
    </row>
    <row r="15306" spans="1:5" ht="13.5" customHeight="1">
      <c r="A15306">
        <v>72</v>
      </c>
      <c r="B15306" t="str">
        <f t="shared" si="239"/>
        <v>72---10</v>
      </c>
      <c r="C15306" t="s">
        <v>4244</v>
      </c>
      <c r="D15306" t="s">
        <v>1276</v>
      </c>
      <c r="E15306">
        <v>10</v>
      </c>
    </row>
    <row r="15307" spans="1:5" ht="13.5" customHeight="1">
      <c r="A15307">
        <v>72</v>
      </c>
      <c r="B15307" t="str">
        <f t="shared" si="239"/>
        <v>72---11</v>
      </c>
      <c r="C15307" t="s">
        <v>4231</v>
      </c>
      <c r="D15307" t="s">
        <v>898</v>
      </c>
      <c r="E15307">
        <v>11</v>
      </c>
    </row>
    <row r="15308" spans="1:5" ht="13.5" customHeight="1">
      <c r="A15308">
        <v>72</v>
      </c>
      <c r="B15308" t="str">
        <f t="shared" si="239"/>
        <v>72---12</v>
      </c>
      <c r="C15308" t="s">
        <v>4254</v>
      </c>
      <c r="D15308" t="s">
        <v>884</v>
      </c>
      <c r="E15308">
        <v>12</v>
      </c>
    </row>
    <row r="15309" spans="1:5" ht="13.5" customHeight="1">
      <c r="A15309">
        <v>72</v>
      </c>
      <c r="B15309" t="str">
        <f t="shared" si="239"/>
        <v>72---13</v>
      </c>
      <c r="C15309" t="s">
        <v>4233</v>
      </c>
      <c r="D15309" t="s">
        <v>886</v>
      </c>
      <c r="E15309">
        <v>13</v>
      </c>
    </row>
    <row r="15310" spans="1:5" ht="13.5" customHeight="1">
      <c r="A15310">
        <v>72</v>
      </c>
      <c r="B15310" t="str">
        <f t="shared" si="239"/>
        <v>72---14</v>
      </c>
      <c r="C15310" t="s">
        <v>4272</v>
      </c>
      <c r="D15310" t="s">
        <v>1156</v>
      </c>
      <c r="E15310">
        <v>14</v>
      </c>
    </row>
    <row r="15311" spans="1:5" ht="13.5" customHeight="1">
      <c r="A15311">
        <v>72</v>
      </c>
      <c r="B15311" t="str">
        <f t="shared" si="239"/>
        <v>72---15</v>
      </c>
      <c r="C15311" t="s">
        <v>5911</v>
      </c>
      <c r="D15311" t="s">
        <v>1257</v>
      </c>
      <c r="E15311">
        <v>15</v>
      </c>
    </row>
    <row r="15312" spans="1:5" ht="13.5" customHeight="1">
      <c r="A15312">
        <v>72</v>
      </c>
      <c r="B15312" t="str">
        <f t="shared" si="239"/>
        <v>72---16</v>
      </c>
      <c r="C15312" t="s">
        <v>5911</v>
      </c>
      <c r="D15312" t="s">
        <v>1258</v>
      </c>
      <c r="E15312">
        <v>16</v>
      </c>
    </row>
    <row r="15313" spans="1:5" ht="13.5" customHeight="1">
      <c r="A15313">
        <v>72</v>
      </c>
      <c r="B15313" t="str">
        <f t="shared" si="239"/>
        <v>72---17</v>
      </c>
      <c r="C15313" t="s">
        <v>5911</v>
      </c>
      <c r="D15313" t="s">
        <v>1153</v>
      </c>
      <c r="E15313">
        <v>17</v>
      </c>
    </row>
    <row r="15314" spans="1:5" ht="13.5" customHeight="1">
      <c r="A15314">
        <v>72</v>
      </c>
      <c r="B15314" t="str">
        <f t="shared" si="239"/>
        <v>72---18</v>
      </c>
      <c r="C15314" t="s">
        <v>5911</v>
      </c>
      <c r="D15314" t="s">
        <v>1251</v>
      </c>
      <c r="E15314">
        <v>18</v>
      </c>
    </row>
    <row r="15315" spans="1:5" ht="13.5" customHeight="1">
      <c r="A15315">
        <v>72</v>
      </c>
      <c r="B15315" t="str">
        <f t="shared" si="239"/>
        <v>72---19</v>
      </c>
      <c r="C15315" t="s">
        <v>5911</v>
      </c>
      <c r="D15315" t="s">
        <v>1095</v>
      </c>
      <c r="E15315">
        <v>19</v>
      </c>
    </row>
    <row r="15316" spans="1:5" ht="13.5" customHeight="1">
      <c r="A15316">
        <v>72</v>
      </c>
      <c r="B15316" t="str">
        <f t="shared" si="239"/>
        <v>72---20</v>
      </c>
      <c r="C15316" t="s">
        <v>5911</v>
      </c>
      <c r="D15316" t="s">
        <v>1100</v>
      </c>
      <c r="E15316">
        <v>20</v>
      </c>
    </row>
    <row r="15317" spans="1:5" ht="13.5" customHeight="1">
      <c r="A15317">
        <v>72</v>
      </c>
      <c r="B15317" t="str">
        <f t="shared" si="239"/>
        <v>72---21</v>
      </c>
      <c r="C15317" t="s">
        <v>739</v>
      </c>
      <c r="D15317" t="s">
        <v>736</v>
      </c>
      <c r="E15317">
        <v>21</v>
      </c>
    </row>
    <row r="15318" spans="1:5" ht="13.5" customHeight="1">
      <c r="A15318">
        <v>72</v>
      </c>
      <c r="B15318" t="str">
        <f t="shared" si="239"/>
        <v>72---22</v>
      </c>
      <c r="C15318" t="s">
        <v>741</v>
      </c>
      <c r="D15318" t="s">
        <v>1248</v>
      </c>
      <c r="E15318">
        <v>22</v>
      </c>
    </row>
    <row r="15319" spans="1:5" ht="13.5" customHeight="1">
      <c r="A15319">
        <v>72</v>
      </c>
      <c r="B15319" t="str">
        <f t="shared" si="239"/>
        <v>72---23</v>
      </c>
      <c r="C15319" t="s">
        <v>743</v>
      </c>
      <c r="D15319" t="s">
        <v>754</v>
      </c>
      <c r="E15319">
        <v>23</v>
      </c>
    </row>
    <row r="15320" spans="1:5" ht="13.5" customHeight="1">
      <c r="A15320">
        <v>72</v>
      </c>
      <c r="B15320" t="str">
        <f t="shared" si="239"/>
        <v>72---24</v>
      </c>
      <c r="C15320" t="s">
        <v>987</v>
      </c>
      <c r="D15320" t="s">
        <v>1263</v>
      </c>
      <c r="E15320">
        <v>24</v>
      </c>
    </row>
    <row r="15321" spans="1:5" ht="13.5" customHeight="1">
      <c r="A15321">
        <v>72</v>
      </c>
      <c r="B15321" t="str">
        <f t="shared" si="239"/>
        <v>72---25</v>
      </c>
      <c r="C15321" t="s">
        <v>989</v>
      </c>
      <c r="D15321" t="s">
        <v>738</v>
      </c>
      <c r="E15321">
        <v>25</v>
      </c>
    </row>
    <row r="15322" spans="1:5" ht="13.5" customHeight="1">
      <c r="A15322">
        <v>72</v>
      </c>
      <c r="B15322" t="str">
        <f t="shared" si="239"/>
        <v>72---26</v>
      </c>
      <c r="C15322" t="s">
        <v>747</v>
      </c>
      <c r="D15322" t="s">
        <v>1154</v>
      </c>
      <c r="E15322">
        <v>26</v>
      </c>
    </row>
    <row r="15323" spans="1:5" ht="13.5" customHeight="1">
      <c r="A15323">
        <v>72</v>
      </c>
      <c r="B15323" t="str">
        <f t="shared" si="239"/>
        <v>72---27</v>
      </c>
      <c r="C15323" t="s">
        <v>819</v>
      </c>
      <c r="D15323" t="s">
        <v>756</v>
      </c>
      <c r="E15323">
        <v>27</v>
      </c>
    </row>
    <row r="15324" spans="1:5" ht="13.5" customHeight="1">
      <c r="A15324">
        <v>72</v>
      </c>
      <c r="B15324" t="str">
        <f t="shared" si="239"/>
        <v>72---28</v>
      </c>
      <c r="C15324" t="s">
        <v>1074</v>
      </c>
      <c r="D15324" t="s">
        <v>880</v>
      </c>
      <c r="E15324">
        <v>28</v>
      </c>
    </row>
    <row r="15325" spans="1:5" ht="13.5" customHeight="1">
      <c r="A15325">
        <v>72</v>
      </c>
      <c r="B15325" t="str">
        <f t="shared" si="239"/>
        <v>72---29</v>
      </c>
      <c r="C15325" t="s">
        <v>820</v>
      </c>
      <c r="D15325" t="s">
        <v>882</v>
      </c>
      <c r="E15325">
        <v>29</v>
      </c>
    </row>
    <row r="15326" spans="1:5" ht="13.5" customHeight="1">
      <c r="A15326">
        <v>72</v>
      </c>
      <c r="B15326" t="str">
        <f t="shared" si="239"/>
        <v>72---30</v>
      </c>
      <c r="C15326" t="s">
        <v>824</v>
      </c>
      <c r="D15326" t="s">
        <v>752</v>
      </c>
      <c r="E15326">
        <v>30</v>
      </c>
    </row>
    <row r="15327" spans="1:5" ht="13.5" customHeight="1">
      <c r="A15327">
        <v>72</v>
      </c>
      <c r="B15327" t="str">
        <f t="shared" si="239"/>
        <v>72---31</v>
      </c>
      <c r="C15327" t="s">
        <v>755</v>
      </c>
      <c r="D15327" t="s">
        <v>1146</v>
      </c>
      <c r="E15327">
        <v>31</v>
      </c>
    </row>
    <row r="15328" spans="1:5" ht="13.5" customHeight="1">
      <c r="A15328">
        <v>72</v>
      </c>
      <c r="B15328" t="str">
        <f t="shared" si="239"/>
        <v>72---32</v>
      </c>
      <c r="C15328" t="s">
        <v>860</v>
      </c>
      <c r="D15328" t="s">
        <v>1099</v>
      </c>
      <c r="E15328">
        <v>32</v>
      </c>
    </row>
    <row r="15329" spans="1:5" ht="13.5" customHeight="1">
      <c r="A15329">
        <v>72</v>
      </c>
      <c r="B15329" t="str">
        <f t="shared" si="239"/>
        <v>72---33</v>
      </c>
      <c r="C15329" t="s">
        <v>1252</v>
      </c>
      <c r="D15329" t="s">
        <v>1283</v>
      </c>
      <c r="E15329">
        <v>33</v>
      </c>
    </row>
    <row r="15330" spans="1:5" ht="13.5" customHeight="1">
      <c r="A15330">
        <v>72</v>
      </c>
      <c r="B15330" t="str">
        <f t="shared" si="239"/>
        <v>72---34</v>
      </c>
      <c r="C15330" t="s">
        <v>868</v>
      </c>
      <c r="D15330" t="s">
        <v>758</v>
      </c>
      <c r="E15330">
        <v>34</v>
      </c>
    </row>
    <row r="15331" spans="1:5" ht="13.5" customHeight="1">
      <c r="A15331">
        <v>72</v>
      </c>
      <c r="B15331" t="str">
        <f t="shared" si="239"/>
        <v>72---35</v>
      </c>
      <c r="C15331" t="s">
        <v>5947</v>
      </c>
      <c r="D15331" t="s">
        <v>884</v>
      </c>
      <c r="E15331">
        <v>35</v>
      </c>
    </row>
    <row r="15332" spans="1:5" ht="13.5" customHeight="1">
      <c r="A15332">
        <v>72</v>
      </c>
      <c r="B15332" t="str">
        <f t="shared" si="239"/>
        <v>72---36</v>
      </c>
      <c r="C15332" t="s">
        <v>5948</v>
      </c>
      <c r="D15332" t="s">
        <v>886</v>
      </c>
      <c r="E15332">
        <v>36</v>
      </c>
    </row>
    <row r="15333" spans="1:5" ht="13.5" customHeight="1">
      <c r="A15333">
        <v>72</v>
      </c>
      <c r="B15333" t="str">
        <f t="shared" si="239"/>
        <v>72---37</v>
      </c>
      <c r="C15333" t="s">
        <v>5915</v>
      </c>
      <c r="D15333" t="s">
        <v>772</v>
      </c>
      <c r="E15333">
        <v>37</v>
      </c>
    </row>
    <row r="15334" spans="1:5" ht="13.5" customHeight="1">
      <c r="A15334">
        <v>72</v>
      </c>
      <c r="B15334" t="str">
        <f t="shared" si="239"/>
        <v>72---38</v>
      </c>
      <c r="C15334" t="s">
        <v>5917</v>
      </c>
      <c r="D15334" t="s">
        <v>789</v>
      </c>
      <c r="E15334">
        <v>38</v>
      </c>
    </row>
    <row r="15335" spans="1:5" ht="13.5" customHeight="1">
      <c r="A15335">
        <v>72</v>
      </c>
      <c r="B15335" t="str">
        <f t="shared" si="239"/>
        <v>72---39</v>
      </c>
      <c r="C15335" t="s">
        <v>5918</v>
      </c>
      <c r="D15335" t="s">
        <v>770</v>
      </c>
      <c r="E15335">
        <v>39</v>
      </c>
    </row>
    <row r="15336" spans="1:5" ht="13.5" customHeight="1">
      <c r="A15336">
        <v>72</v>
      </c>
      <c r="B15336" t="str">
        <f t="shared" si="239"/>
        <v>72---40</v>
      </c>
      <c r="C15336" t="s">
        <v>5972</v>
      </c>
      <c r="D15336" t="s">
        <v>979</v>
      </c>
      <c r="E15336">
        <v>40</v>
      </c>
    </row>
    <row r="15337" spans="1:5" ht="13.5" customHeight="1">
      <c r="A15337">
        <v>72</v>
      </c>
      <c r="B15337" t="str">
        <f t="shared" si="239"/>
        <v>72---41</v>
      </c>
      <c r="C15337" t="s">
        <v>5994</v>
      </c>
      <c r="D15337" t="s">
        <v>984</v>
      </c>
      <c r="E15337">
        <v>41</v>
      </c>
    </row>
    <row r="15338" spans="1:5" ht="13.5" customHeight="1">
      <c r="A15338">
        <v>72</v>
      </c>
      <c r="B15338" t="str">
        <f t="shared" si="239"/>
        <v>72---42</v>
      </c>
      <c r="C15338" t="s">
        <v>5985</v>
      </c>
      <c r="D15338" t="s">
        <v>1159</v>
      </c>
      <c r="E15338">
        <v>42</v>
      </c>
    </row>
    <row r="15339" spans="1:5" ht="13.5" customHeight="1">
      <c r="A15339">
        <v>72</v>
      </c>
      <c r="B15339" t="str">
        <f t="shared" si="239"/>
        <v>72---43</v>
      </c>
      <c r="C15339" t="s">
        <v>5951</v>
      </c>
      <c r="D15339" t="s">
        <v>879</v>
      </c>
      <c r="E15339">
        <v>43</v>
      </c>
    </row>
    <row r="15340" spans="1:5" ht="13.5" customHeight="1">
      <c r="A15340">
        <v>72</v>
      </c>
      <c r="B15340" t="str">
        <f t="shared" si="239"/>
        <v>72---44</v>
      </c>
      <c r="C15340" t="s">
        <v>5957</v>
      </c>
      <c r="D15340" t="s">
        <v>913</v>
      </c>
      <c r="E15340">
        <v>44</v>
      </c>
    </row>
    <row r="15341" spans="1:5" ht="13.5" customHeight="1">
      <c r="A15341">
        <v>72</v>
      </c>
      <c r="B15341" t="str">
        <f t="shared" si="239"/>
        <v>72---45</v>
      </c>
      <c r="C15341" t="s">
        <v>5981</v>
      </c>
      <c r="D15341" t="s">
        <v>1225</v>
      </c>
      <c r="E15341">
        <v>45</v>
      </c>
    </row>
    <row r="15342" spans="1:5" ht="13.5" customHeight="1">
      <c r="A15342">
        <v>73</v>
      </c>
      <c r="B15342" t="str">
        <f t="shared" si="239"/>
        <v>73---1</v>
      </c>
      <c r="C15342" t="s">
        <v>4216</v>
      </c>
      <c r="D15342" t="s">
        <v>1024</v>
      </c>
      <c r="E15342">
        <v>1</v>
      </c>
    </row>
    <row r="15343" spans="1:5" ht="13.5" customHeight="1">
      <c r="A15343">
        <v>73</v>
      </c>
      <c r="B15343" t="str">
        <f t="shared" si="239"/>
        <v>73---2</v>
      </c>
      <c r="C15343" t="s">
        <v>4216</v>
      </c>
      <c r="D15343" t="s">
        <v>922</v>
      </c>
      <c r="E15343">
        <v>2</v>
      </c>
    </row>
    <row r="15344" spans="1:5" ht="13.5" customHeight="1">
      <c r="A15344">
        <v>73</v>
      </c>
      <c r="B15344" t="str">
        <f t="shared" si="239"/>
        <v>73---3</v>
      </c>
      <c r="C15344" t="s">
        <v>4216</v>
      </c>
      <c r="D15344" t="s">
        <v>984</v>
      </c>
      <c r="E15344">
        <v>3</v>
      </c>
    </row>
    <row r="15345" spans="1:5" ht="13.5" customHeight="1">
      <c r="A15345">
        <v>73</v>
      </c>
      <c r="B15345" t="str">
        <f t="shared" si="239"/>
        <v>73---4</v>
      </c>
      <c r="C15345" t="s">
        <v>4216</v>
      </c>
      <c r="D15345" t="s">
        <v>900</v>
      </c>
      <c r="E15345">
        <v>4</v>
      </c>
    </row>
    <row r="15346" spans="1:5" ht="13.5" customHeight="1">
      <c r="A15346">
        <v>73</v>
      </c>
      <c r="B15346" t="str">
        <f t="shared" si="239"/>
        <v>73---5</v>
      </c>
      <c r="C15346" t="s">
        <v>4271</v>
      </c>
      <c r="D15346" t="s">
        <v>1154</v>
      </c>
      <c r="E15346">
        <v>5</v>
      </c>
    </row>
    <row r="15347" spans="1:5" ht="13.5" customHeight="1">
      <c r="A15347">
        <v>73</v>
      </c>
      <c r="B15347" t="str">
        <f t="shared" si="239"/>
        <v>73---6</v>
      </c>
      <c r="C15347" t="s">
        <v>4239</v>
      </c>
      <c r="D15347" t="s">
        <v>1283</v>
      </c>
      <c r="E15347">
        <v>6</v>
      </c>
    </row>
    <row r="15348" spans="1:5" ht="13.5" customHeight="1">
      <c r="A15348">
        <v>73</v>
      </c>
      <c r="B15348" t="str">
        <f t="shared" si="239"/>
        <v>73---7</v>
      </c>
      <c r="C15348" t="s">
        <v>4228</v>
      </c>
      <c r="D15348" t="s">
        <v>882</v>
      </c>
      <c r="E15348">
        <v>7</v>
      </c>
    </row>
    <row r="15349" spans="1:5" ht="13.5" customHeight="1">
      <c r="A15349">
        <v>73</v>
      </c>
      <c r="B15349" t="str">
        <f t="shared" si="239"/>
        <v>73---8</v>
      </c>
      <c r="C15349" t="s">
        <v>4268</v>
      </c>
      <c r="D15349" t="s">
        <v>1099</v>
      </c>
      <c r="E15349">
        <v>8</v>
      </c>
    </row>
    <row r="15350" spans="1:5" ht="13.5" customHeight="1">
      <c r="A15350">
        <v>73</v>
      </c>
      <c r="B15350" t="str">
        <f t="shared" si="239"/>
        <v>73---9</v>
      </c>
      <c r="C15350" t="s">
        <v>4230</v>
      </c>
      <c r="D15350" t="s">
        <v>979</v>
      </c>
      <c r="E15350">
        <v>9</v>
      </c>
    </row>
    <row r="15351" spans="1:5" ht="13.5" customHeight="1">
      <c r="A15351">
        <v>73</v>
      </c>
      <c r="B15351" t="str">
        <f t="shared" si="239"/>
        <v>73---10</v>
      </c>
      <c r="C15351" t="s">
        <v>4244</v>
      </c>
      <c r="D15351" t="s">
        <v>1276</v>
      </c>
      <c r="E15351">
        <v>10</v>
      </c>
    </row>
    <row r="15352" spans="1:5" ht="13.5" customHeight="1">
      <c r="A15352">
        <v>73</v>
      </c>
      <c r="B15352" t="str">
        <f t="shared" si="239"/>
        <v>73---11</v>
      </c>
      <c r="C15352" t="s">
        <v>4262</v>
      </c>
      <c r="D15352" t="s">
        <v>898</v>
      </c>
      <c r="E15352">
        <v>11</v>
      </c>
    </row>
    <row r="15353" spans="1:5" ht="13.5" customHeight="1">
      <c r="A15353">
        <v>73</v>
      </c>
      <c r="B15353" t="str">
        <f t="shared" si="239"/>
        <v>73---12</v>
      </c>
      <c r="C15353" t="s">
        <v>4233</v>
      </c>
      <c r="D15353" t="s">
        <v>884</v>
      </c>
      <c r="E15353">
        <v>12</v>
      </c>
    </row>
    <row r="15354" spans="1:5" ht="13.5" customHeight="1">
      <c r="A15354">
        <v>73</v>
      </c>
      <c r="B15354" t="str">
        <f t="shared" si="239"/>
        <v>73---13</v>
      </c>
      <c r="C15354" t="s">
        <v>4236</v>
      </c>
      <c r="D15354" t="s">
        <v>886</v>
      </c>
      <c r="E15354">
        <v>13</v>
      </c>
    </row>
    <row r="15355" spans="1:5" ht="13.5" customHeight="1">
      <c r="A15355">
        <v>73</v>
      </c>
      <c r="B15355" t="str">
        <f t="shared" si="239"/>
        <v>73---14</v>
      </c>
      <c r="C15355" t="s">
        <v>4248</v>
      </c>
      <c r="D15355" t="s">
        <v>1156</v>
      </c>
      <c r="E15355">
        <v>14</v>
      </c>
    </row>
    <row r="15356" spans="1:5" ht="13.5" customHeight="1">
      <c r="A15356">
        <v>73</v>
      </c>
      <c r="B15356" t="str">
        <f t="shared" si="239"/>
        <v>73---15</v>
      </c>
      <c r="C15356" t="s">
        <v>739</v>
      </c>
      <c r="D15356" t="s">
        <v>736</v>
      </c>
      <c r="E15356">
        <v>15</v>
      </c>
    </row>
    <row r="15357" spans="1:5" ht="13.5" customHeight="1">
      <c r="A15357">
        <v>73</v>
      </c>
      <c r="B15357" t="str">
        <f t="shared" si="239"/>
        <v>73---16</v>
      </c>
      <c r="C15357" t="s">
        <v>741</v>
      </c>
      <c r="D15357" t="s">
        <v>1248</v>
      </c>
      <c r="E15357">
        <v>16</v>
      </c>
    </row>
    <row r="15358" spans="1:5" ht="13.5" customHeight="1">
      <c r="A15358">
        <v>73</v>
      </c>
      <c r="B15358" t="str">
        <f t="shared" si="239"/>
        <v>73---17</v>
      </c>
      <c r="C15358" t="s">
        <v>743</v>
      </c>
      <c r="D15358" t="s">
        <v>754</v>
      </c>
      <c r="E15358">
        <v>17</v>
      </c>
    </row>
    <row r="15359" spans="1:5" ht="13.5" customHeight="1">
      <c r="A15359">
        <v>73</v>
      </c>
      <c r="B15359" t="str">
        <f t="shared" si="239"/>
        <v>73---18</v>
      </c>
      <c r="C15359" t="s">
        <v>987</v>
      </c>
      <c r="D15359" t="s">
        <v>1263</v>
      </c>
      <c r="E15359">
        <v>18</v>
      </c>
    </row>
    <row r="15360" spans="1:5" ht="13.5" customHeight="1">
      <c r="A15360">
        <v>73</v>
      </c>
      <c r="B15360" t="str">
        <f t="shared" si="239"/>
        <v>73---19</v>
      </c>
      <c r="C15360" t="s">
        <v>989</v>
      </c>
      <c r="D15360" t="s">
        <v>738</v>
      </c>
      <c r="E15360">
        <v>19</v>
      </c>
    </row>
    <row r="15361" spans="1:5" ht="13.5" customHeight="1">
      <c r="A15361">
        <v>73</v>
      </c>
      <c r="B15361" t="str">
        <f t="shared" si="239"/>
        <v>73---20</v>
      </c>
      <c r="C15361" t="s">
        <v>747</v>
      </c>
      <c r="D15361" t="s">
        <v>1154</v>
      </c>
      <c r="E15361">
        <v>20</v>
      </c>
    </row>
    <row r="15362" spans="1:5" ht="13.5" customHeight="1">
      <c r="A15362">
        <v>73</v>
      </c>
      <c r="B15362" t="str">
        <f t="shared" si="239"/>
        <v>73---21</v>
      </c>
      <c r="C15362" t="s">
        <v>819</v>
      </c>
      <c r="D15362" t="s">
        <v>756</v>
      </c>
      <c r="E15362">
        <v>21</v>
      </c>
    </row>
    <row r="15363" spans="1:5" ht="13.5" customHeight="1">
      <c r="A15363">
        <v>73</v>
      </c>
      <c r="B15363" t="str">
        <f t="shared" ref="B15363:B15426" si="240">A15363&amp;"---"&amp;E15363</f>
        <v>73---22</v>
      </c>
      <c r="C15363" t="s">
        <v>1074</v>
      </c>
      <c r="D15363" t="s">
        <v>880</v>
      </c>
      <c r="E15363">
        <v>22</v>
      </c>
    </row>
    <row r="15364" spans="1:5" ht="13.5" customHeight="1">
      <c r="A15364">
        <v>73</v>
      </c>
      <c r="B15364" t="str">
        <f t="shared" si="240"/>
        <v>73---23</v>
      </c>
      <c r="C15364" t="s">
        <v>820</v>
      </c>
      <c r="D15364" t="s">
        <v>882</v>
      </c>
      <c r="E15364">
        <v>23</v>
      </c>
    </row>
    <row r="15365" spans="1:5" ht="13.5" customHeight="1">
      <c r="A15365">
        <v>73</v>
      </c>
      <c r="B15365" t="str">
        <f t="shared" si="240"/>
        <v>73---24</v>
      </c>
      <c r="C15365" t="s">
        <v>824</v>
      </c>
      <c r="D15365" t="s">
        <v>752</v>
      </c>
      <c r="E15365">
        <v>24</v>
      </c>
    </row>
    <row r="15366" spans="1:5" ht="13.5" customHeight="1">
      <c r="A15366">
        <v>73</v>
      </c>
      <c r="B15366" t="str">
        <f t="shared" si="240"/>
        <v>73---25</v>
      </c>
      <c r="C15366" t="s">
        <v>755</v>
      </c>
      <c r="D15366" t="s">
        <v>1146</v>
      </c>
      <c r="E15366">
        <v>25</v>
      </c>
    </row>
    <row r="15367" spans="1:5" ht="13.5" customHeight="1">
      <c r="A15367">
        <v>73</v>
      </c>
      <c r="B15367" t="str">
        <f t="shared" si="240"/>
        <v>73---26</v>
      </c>
      <c r="C15367" t="s">
        <v>860</v>
      </c>
      <c r="D15367" t="s">
        <v>1099</v>
      </c>
      <c r="E15367">
        <v>26</v>
      </c>
    </row>
    <row r="15368" spans="1:5" ht="13.5" customHeight="1">
      <c r="A15368">
        <v>73</v>
      </c>
      <c r="B15368" t="str">
        <f t="shared" si="240"/>
        <v>73---27</v>
      </c>
      <c r="C15368" t="s">
        <v>1252</v>
      </c>
      <c r="D15368" t="s">
        <v>1283</v>
      </c>
      <c r="E15368">
        <v>27</v>
      </c>
    </row>
    <row r="15369" spans="1:5" ht="13.5" customHeight="1">
      <c r="A15369">
        <v>73</v>
      </c>
      <c r="B15369" t="str">
        <f t="shared" si="240"/>
        <v>73---28</v>
      </c>
      <c r="C15369" t="s">
        <v>868</v>
      </c>
      <c r="D15369" t="s">
        <v>758</v>
      </c>
      <c r="E15369">
        <v>28</v>
      </c>
    </row>
    <row r="15370" spans="1:5" ht="13.5" customHeight="1">
      <c r="A15370">
        <v>73</v>
      </c>
      <c r="B15370" t="str">
        <f t="shared" si="240"/>
        <v>73---29</v>
      </c>
      <c r="C15370" t="s">
        <v>5947</v>
      </c>
      <c r="D15370" t="s">
        <v>884</v>
      </c>
      <c r="E15370">
        <v>29</v>
      </c>
    </row>
    <row r="15371" spans="1:5" ht="13.5" customHeight="1">
      <c r="A15371">
        <v>73</v>
      </c>
      <c r="B15371" t="str">
        <f t="shared" si="240"/>
        <v>73---30</v>
      </c>
      <c r="C15371" t="s">
        <v>5948</v>
      </c>
      <c r="D15371" t="s">
        <v>886</v>
      </c>
      <c r="E15371">
        <v>30</v>
      </c>
    </row>
    <row r="15372" spans="1:5" ht="13.5" customHeight="1">
      <c r="A15372">
        <v>73</v>
      </c>
      <c r="B15372" t="str">
        <f t="shared" si="240"/>
        <v>73---31</v>
      </c>
      <c r="C15372" t="s">
        <v>5915</v>
      </c>
      <c r="D15372" t="s">
        <v>772</v>
      </c>
      <c r="E15372">
        <v>31</v>
      </c>
    </row>
    <row r="15373" spans="1:5" ht="13.5" customHeight="1">
      <c r="A15373">
        <v>73</v>
      </c>
      <c r="B15373" t="str">
        <f t="shared" si="240"/>
        <v>73---32</v>
      </c>
      <c r="C15373" t="s">
        <v>5917</v>
      </c>
      <c r="D15373" t="s">
        <v>789</v>
      </c>
      <c r="E15373">
        <v>32</v>
      </c>
    </row>
    <row r="15374" spans="1:5" ht="13.5" customHeight="1">
      <c r="A15374">
        <v>73</v>
      </c>
      <c r="B15374" t="str">
        <f t="shared" si="240"/>
        <v>73---33</v>
      </c>
      <c r="C15374" t="s">
        <v>5918</v>
      </c>
      <c r="D15374" t="s">
        <v>770</v>
      </c>
      <c r="E15374">
        <v>33</v>
      </c>
    </row>
    <row r="15375" spans="1:5" ht="13.5" customHeight="1">
      <c r="A15375">
        <v>73</v>
      </c>
      <c r="B15375" t="str">
        <f t="shared" si="240"/>
        <v>73---34</v>
      </c>
      <c r="C15375" t="s">
        <v>5972</v>
      </c>
      <c r="D15375" t="s">
        <v>979</v>
      </c>
      <c r="E15375">
        <v>34</v>
      </c>
    </row>
    <row r="15376" spans="1:5" ht="13.5" customHeight="1">
      <c r="A15376">
        <v>73</v>
      </c>
      <c r="B15376" t="str">
        <f t="shared" si="240"/>
        <v>73---35</v>
      </c>
      <c r="C15376" t="s">
        <v>5994</v>
      </c>
      <c r="D15376" t="s">
        <v>984</v>
      </c>
      <c r="E15376">
        <v>35</v>
      </c>
    </row>
    <row r="15377" spans="1:5" ht="13.5" customHeight="1">
      <c r="A15377">
        <v>73</v>
      </c>
      <c r="B15377" t="str">
        <f t="shared" si="240"/>
        <v>73---36</v>
      </c>
      <c r="C15377" t="s">
        <v>5985</v>
      </c>
      <c r="D15377" t="s">
        <v>1159</v>
      </c>
      <c r="E15377">
        <v>36</v>
      </c>
    </row>
    <row r="15378" spans="1:5" ht="13.5" customHeight="1">
      <c r="A15378">
        <v>73</v>
      </c>
      <c r="B15378" t="str">
        <f t="shared" si="240"/>
        <v>73---37</v>
      </c>
      <c r="C15378" t="s">
        <v>5951</v>
      </c>
      <c r="D15378" t="s">
        <v>879</v>
      </c>
      <c r="E15378">
        <v>37</v>
      </c>
    </row>
    <row r="15379" spans="1:5" ht="13.5" customHeight="1">
      <c r="A15379">
        <v>73</v>
      </c>
      <c r="B15379" t="str">
        <f t="shared" si="240"/>
        <v>73---38</v>
      </c>
      <c r="C15379" t="s">
        <v>5957</v>
      </c>
      <c r="D15379" t="s">
        <v>913</v>
      </c>
      <c r="E15379">
        <v>38</v>
      </c>
    </row>
    <row r="15380" spans="1:5" ht="13.5" customHeight="1">
      <c r="A15380">
        <v>73</v>
      </c>
      <c r="B15380" t="str">
        <f t="shared" si="240"/>
        <v>73---39</v>
      </c>
      <c r="C15380" t="s">
        <v>5981</v>
      </c>
      <c r="D15380" t="s">
        <v>1225</v>
      </c>
      <c r="E15380">
        <v>39</v>
      </c>
    </row>
    <row r="15381" spans="1:5" ht="13.5" customHeight="1">
      <c r="A15381">
        <v>74</v>
      </c>
      <c r="B15381" t="str">
        <f t="shared" si="240"/>
        <v>74---1</v>
      </c>
      <c r="C15381" t="s">
        <v>4216</v>
      </c>
      <c r="D15381" t="s">
        <v>1239</v>
      </c>
      <c r="E15381">
        <v>1</v>
      </c>
    </row>
    <row r="15382" spans="1:5" ht="13.5" customHeight="1">
      <c r="A15382">
        <v>74</v>
      </c>
      <c r="B15382" t="str">
        <f t="shared" si="240"/>
        <v>74---2</v>
      </c>
      <c r="C15382" t="s">
        <v>4216</v>
      </c>
      <c r="D15382" t="s">
        <v>1100</v>
      </c>
      <c r="E15382">
        <v>2</v>
      </c>
    </row>
    <row r="15383" spans="1:5" ht="13.5" customHeight="1">
      <c r="A15383">
        <v>74</v>
      </c>
      <c r="B15383" t="str">
        <f t="shared" si="240"/>
        <v>74---3</v>
      </c>
      <c r="C15383" t="s">
        <v>4216</v>
      </c>
      <c r="D15383" t="s">
        <v>1157</v>
      </c>
      <c r="E15383">
        <v>3</v>
      </c>
    </row>
    <row r="15384" spans="1:5" ht="13.5" customHeight="1">
      <c r="A15384">
        <v>74</v>
      </c>
      <c r="B15384" t="str">
        <f t="shared" si="240"/>
        <v>74---4</v>
      </c>
      <c r="C15384" t="s">
        <v>4216</v>
      </c>
      <c r="D15384" t="s">
        <v>1024</v>
      </c>
      <c r="E15384">
        <v>4</v>
      </c>
    </row>
    <row r="15385" spans="1:5" ht="13.5" customHeight="1">
      <c r="A15385">
        <v>74</v>
      </c>
      <c r="B15385" t="str">
        <f t="shared" si="240"/>
        <v>74---5</v>
      </c>
      <c r="C15385" t="s">
        <v>4216</v>
      </c>
      <c r="D15385" t="s">
        <v>922</v>
      </c>
      <c r="E15385">
        <v>5</v>
      </c>
    </row>
    <row r="15386" spans="1:5" ht="13.5" customHeight="1">
      <c r="A15386">
        <v>74</v>
      </c>
      <c r="B15386" t="str">
        <f t="shared" si="240"/>
        <v>74---6</v>
      </c>
      <c r="C15386" t="s">
        <v>4216</v>
      </c>
      <c r="D15386" t="s">
        <v>984</v>
      </c>
      <c r="E15386">
        <v>6</v>
      </c>
    </row>
    <row r="15387" spans="1:5" ht="13.5" customHeight="1">
      <c r="A15387">
        <v>74</v>
      </c>
      <c r="B15387" t="str">
        <f t="shared" si="240"/>
        <v>74---7</v>
      </c>
      <c r="C15387" t="s">
        <v>4216</v>
      </c>
      <c r="D15387" t="s">
        <v>900</v>
      </c>
      <c r="E15387">
        <v>7</v>
      </c>
    </row>
    <row r="15388" spans="1:5" ht="13.5" customHeight="1">
      <c r="A15388">
        <v>74</v>
      </c>
      <c r="B15388" t="str">
        <f t="shared" si="240"/>
        <v>74---8</v>
      </c>
      <c r="C15388" t="s">
        <v>4271</v>
      </c>
      <c r="D15388" t="s">
        <v>1154</v>
      </c>
      <c r="E15388">
        <v>8</v>
      </c>
    </row>
    <row r="15389" spans="1:5" ht="13.5" customHeight="1">
      <c r="A15389">
        <v>74</v>
      </c>
      <c r="B15389" t="str">
        <f t="shared" si="240"/>
        <v>74---9</v>
      </c>
      <c r="C15389" t="s">
        <v>4239</v>
      </c>
      <c r="D15389" t="s">
        <v>1283</v>
      </c>
      <c r="E15389">
        <v>9</v>
      </c>
    </row>
    <row r="15390" spans="1:5" ht="13.5" customHeight="1">
      <c r="A15390">
        <v>74</v>
      </c>
      <c r="B15390" t="str">
        <f t="shared" si="240"/>
        <v>74---10</v>
      </c>
      <c r="C15390" t="s">
        <v>4228</v>
      </c>
      <c r="D15390" t="s">
        <v>882</v>
      </c>
      <c r="E15390">
        <v>10</v>
      </c>
    </row>
    <row r="15391" spans="1:5" ht="13.5" customHeight="1">
      <c r="A15391">
        <v>74</v>
      </c>
      <c r="B15391" t="str">
        <f t="shared" si="240"/>
        <v>74---11</v>
      </c>
      <c r="C15391" t="s">
        <v>4268</v>
      </c>
      <c r="D15391" t="s">
        <v>1099</v>
      </c>
      <c r="E15391">
        <v>11</v>
      </c>
    </row>
    <row r="15392" spans="1:5" ht="13.5" customHeight="1">
      <c r="A15392">
        <v>74</v>
      </c>
      <c r="B15392" t="str">
        <f t="shared" si="240"/>
        <v>74---12</v>
      </c>
      <c r="C15392" t="s">
        <v>4230</v>
      </c>
      <c r="D15392" t="s">
        <v>979</v>
      </c>
      <c r="E15392">
        <v>12</v>
      </c>
    </row>
    <row r="15393" spans="1:5" ht="13.5" customHeight="1">
      <c r="A15393">
        <v>74</v>
      </c>
      <c r="B15393" t="str">
        <f t="shared" si="240"/>
        <v>74---13</v>
      </c>
      <c r="C15393" t="s">
        <v>4244</v>
      </c>
      <c r="D15393" t="s">
        <v>1276</v>
      </c>
      <c r="E15393">
        <v>13</v>
      </c>
    </row>
    <row r="15394" spans="1:5" ht="13.5" customHeight="1">
      <c r="A15394">
        <v>74</v>
      </c>
      <c r="B15394" t="str">
        <f t="shared" si="240"/>
        <v>74---14</v>
      </c>
      <c r="C15394" t="s">
        <v>4262</v>
      </c>
      <c r="D15394" t="s">
        <v>898</v>
      </c>
      <c r="E15394">
        <v>14</v>
      </c>
    </row>
    <row r="15395" spans="1:5" ht="13.5" customHeight="1">
      <c r="A15395">
        <v>74</v>
      </c>
      <c r="B15395" t="str">
        <f t="shared" si="240"/>
        <v>74---15</v>
      </c>
      <c r="C15395" t="s">
        <v>4233</v>
      </c>
      <c r="D15395" t="s">
        <v>884</v>
      </c>
      <c r="E15395">
        <v>15</v>
      </c>
    </row>
    <row r="15396" spans="1:5" ht="13.5" customHeight="1">
      <c r="A15396">
        <v>74</v>
      </c>
      <c r="B15396" t="str">
        <f t="shared" si="240"/>
        <v>74---16</v>
      </c>
      <c r="C15396" t="s">
        <v>4265</v>
      </c>
      <c r="D15396" t="s">
        <v>886</v>
      </c>
      <c r="E15396">
        <v>16</v>
      </c>
    </row>
    <row r="15397" spans="1:5" ht="13.5" customHeight="1">
      <c r="A15397">
        <v>74</v>
      </c>
      <c r="B15397" t="str">
        <f t="shared" si="240"/>
        <v>74---17</v>
      </c>
      <c r="C15397" t="s">
        <v>4257</v>
      </c>
      <c r="D15397" t="s">
        <v>1156</v>
      </c>
      <c r="E15397">
        <v>17</v>
      </c>
    </row>
    <row r="15398" spans="1:5" ht="13.5" customHeight="1">
      <c r="A15398">
        <v>74</v>
      </c>
      <c r="B15398" t="str">
        <f t="shared" si="240"/>
        <v>74---18</v>
      </c>
      <c r="C15398" t="s">
        <v>1017</v>
      </c>
      <c r="D15398" t="s">
        <v>796</v>
      </c>
      <c r="E15398">
        <v>18</v>
      </c>
    </row>
    <row r="15399" spans="1:5" ht="13.5" customHeight="1">
      <c r="A15399">
        <v>74</v>
      </c>
      <c r="B15399" t="str">
        <f t="shared" si="240"/>
        <v>74---19</v>
      </c>
      <c r="C15399" t="s">
        <v>731</v>
      </c>
      <c r="D15399" t="s">
        <v>800</v>
      </c>
      <c r="E15399">
        <v>19</v>
      </c>
    </row>
    <row r="15400" spans="1:5" ht="13.5" customHeight="1">
      <c r="A15400">
        <v>74</v>
      </c>
      <c r="B15400" t="str">
        <f t="shared" si="240"/>
        <v>74---20</v>
      </c>
      <c r="C15400" t="s">
        <v>739</v>
      </c>
      <c r="D15400" t="s">
        <v>736</v>
      </c>
      <c r="E15400">
        <v>20</v>
      </c>
    </row>
    <row r="15401" spans="1:5" ht="13.5" customHeight="1">
      <c r="A15401">
        <v>74</v>
      </c>
      <c r="B15401" t="str">
        <f t="shared" si="240"/>
        <v>74---21</v>
      </c>
      <c r="C15401" t="s">
        <v>741</v>
      </c>
      <c r="D15401" t="s">
        <v>1248</v>
      </c>
      <c r="E15401">
        <v>21</v>
      </c>
    </row>
    <row r="15402" spans="1:5" ht="13.5" customHeight="1">
      <c r="A15402">
        <v>74</v>
      </c>
      <c r="B15402" t="str">
        <f t="shared" si="240"/>
        <v>74---22</v>
      </c>
      <c r="C15402" t="s">
        <v>743</v>
      </c>
      <c r="D15402" t="s">
        <v>754</v>
      </c>
      <c r="E15402">
        <v>22</v>
      </c>
    </row>
    <row r="15403" spans="1:5" ht="13.5" customHeight="1">
      <c r="A15403">
        <v>74</v>
      </c>
      <c r="B15403" t="str">
        <f t="shared" si="240"/>
        <v>74---23</v>
      </c>
      <c r="C15403" t="s">
        <v>987</v>
      </c>
      <c r="D15403" t="s">
        <v>1263</v>
      </c>
      <c r="E15403">
        <v>23</v>
      </c>
    </row>
    <row r="15404" spans="1:5" ht="13.5" customHeight="1">
      <c r="A15404">
        <v>74</v>
      </c>
      <c r="B15404" t="str">
        <f t="shared" si="240"/>
        <v>74---24</v>
      </c>
      <c r="C15404" t="s">
        <v>989</v>
      </c>
      <c r="D15404" t="s">
        <v>738</v>
      </c>
      <c r="E15404">
        <v>24</v>
      </c>
    </row>
    <row r="15405" spans="1:5" ht="13.5" customHeight="1">
      <c r="A15405">
        <v>74</v>
      </c>
      <c r="B15405" t="str">
        <f t="shared" si="240"/>
        <v>74---25</v>
      </c>
      <c r="C15405" t="s">
        <v>747</v>
      </c>
      <c r="D15405" t="s">
        <v>1154</v>
      </c>
      <c r="E15405">
        <v>25</v>
      </c>
    </row>
    <row r="15406" spans="1:5" ht="13.5" customHeight="1">
      <c r="A15406">
        <v>74</v>
      </c>
      <c r="B15406" t="str">
        <f t="shared" si="240"/>
        <v>74---26</v>
      </c>
      <c r="C15406" t="s">
        <v>819</v>
      </c>
      <c r="D15406" t="s">
        <v>756</v>
      </c>
      <c r="E15406">
        <v>26</v>
      </c>
    </row>
    <row r="15407" spans="1:5" ht="13.5" customHeight="1">
      <c r="A15407">
        <v>74</v>
      </c>
      <c r="B15407" t="str">
        <f t="shared" si="240"/>
        <v>74---27</v>
      </c>
      <c r="C15407" t="s">
        <v>1074</v>
      </c>
      <c r="D15407" t="s">
        <v>880</v>
      </c>
      <c r="E15407">
        <v>27</v>
      </c>
    </row>
    <row r="15408" spans="1:5" ht="13.5" customHeight="1">
      <c r="A15408">
        <v>74</v>
      </c>
      <c r="B15408" t="str">
        <f t="shared" si="240"/>
        <v>74---28</v>
      </c>
      <c r="C15408" t="s">
        <v>820</v>
      </c>
      <c r="D15408" t="s">
        <v>882</v>
      </c>
      <c r="E15408">
        <v>28</v>
      </c>
    </row>
    <row r="15409" spans="1:5" ht="13.5" customHeight="1">
      <c r="A15409">
        <v>74</v>
      </c>
      <c r="B15409" t="str">
        <f t="shared" si="240"/>
        <v>74---29</v>
      </c>
      <c r="C15409" t="s">
        <v>1083</v>
      </c>
      <c r="D15409" t="s">
        <v>844</v>
      </c>
      <c r="E15409">
        <v>29</v>
      </c>
    </row>
    <row r="15410" spans="1:5" ht="13.5" customHeight="1">
      <c r="A15410">
        <v>74</v>
      </c>
      <c r="B15410" t="str">
        <f t="shared" si="240"/>
        <v>74---30</v>
      </c>
      <c r="C15410" t="s">
        <v>824</v>
      </c>
      <c r="D15410" t="s">
        <v>752</v>
      </c>
      <c r="E15410">
        <v>30</v>
      </c>
    </row>
    <row r="15411" spans="1:5" ht="13.5" customHeight="1">
      <c r="A15411">
        <v>74</v>
      </c>
      <c r="B15411" t="str">
        <f t="shared" si="240"/>
        <v>74---31</v>
      </c>
      <c r="C15411" t="s">
        <v>755</v>
      </c>
      <c r="D15411" t="s">
        <v>1146</v>
      </c>
      <c r="E15411">
        <v>31</v>
      </c>
    </row>
    <row r="15412" spans="1:5" ht="13.5" customHeight="1">
      <c r="A15412">
        <v>74</v>
      </c>
      <c r="B15412" t="str">
        <f t="shared" si="240"/>
        <v>74---32</v>
      </c>
      <c r="C15412" t="s">
        <v>940</v>
      </c>
      <c r="D15412" t="s">
        <v>1239</v>
      </c>
      <c r="E15412">
        <v>32</v>
      </c>
    </row>
    <row r="15413" spans="1:5" ht="13.5" customHeight="1">
      <c r="A15413">
        <v>74</v>
      </c>
      <c r="B15413" t="str">
        <f t="shared" si="240"/>
        <v>74---33</v>
      </c>
      <c r="C15413" t="s">
        <v>860</v>
      </c>
      <c r="D15413" t="s">
        <v>1099</v>
      </c>
      <c r="E15413">
        <v>33</v>
      </c>
    </row>
    <row r="15414" spans="1:5" ht="13.5" customHeight="1">
      <c r="A15414">
        <v>74</v>
      </c>
      <c r="B15414" t="str">
        <f t="shared" si="240"/>
        <v>74---34</v>
      </c>
      <c r="C15414" t="s">
        <v>1252</v>
      </c>
      <c r="D15414" t="s">
        <v>1283</v>
      </c>
      <c r="E15414">
        <v>34</v>
      </c>
    </row>
    <row r="15415" spans="1:5" ht="13.5" customHeight="1">
      <c r="A15415">
        <v>74</v>
      </c>
      <c r="B15415" t="str">
        <f t="shared" si="240"/>
        <v>74---35</v>
      </c>
      <c r="C15415" t="s">
        <v>868</v>
      </c>
      <c r="D15415" t="s">
        <v>758</v>
      </c>
      <c r="E15415">
        <v>35</v>
      </c>
    </row>
    <row r="15416" spans="1:5" ht="13.5" customHeight="1">
      <c r="A15416">
        <v>74</v>
      </c>
      <c r="B15416" t="str">
        <f t="shared" si="240"/>
        <v>74---36</v>
      </c>
      <c r="C15416" t="s">
        <v>5947</v>
      </c>
      <c r="D15416" t="s">
        <v>884</v>
      </c>
      <c r="E15416">
        <v>36</v>
      </c>
    </row>
    <row r="15417" spans="1:5" ht="13.5" customHeight="1">
      <c r="A15417">
        <v>74</v>
      </c>
      <c r="B15417" t="str">
        <f t="shared" si="240"/>
        <v>74---37</v>
      </c>
      <c r="C15417" t="s">
        <v>5948</v>
      </c>
      <c r="D15417" t="s">
        <v>886</v>
      </c>
      <c r="E15417">
        <v>37</v>
      </c>
    </row>
    <row r="15418" spans="1:5" ht="13.5" customHeight="1">
      <c r="A15418">
        <v>74</v>
      </c>
      <c r="B15418" t="str">
        <f t="shared" si="240"/>
        <v>74---38</v>
      </c>
      <c r="C15418" t="s">
        <v>5915</v>
      </c>
      <c r="D15418" t="s">
        <v>772</v>
      </c>
      <c r="E15418">
        <v>38</v>
      </c>
    </row>
    <row r="15419" spans="1:5" ht="13.5" customHeight="1">
      <c r="A15419">
        <v>74</v>
      </c>
      <c r="B15419" t="str">
        <f t="shared" si="240"/>
        <v>74---39</v>
      </c>
      <c r="C15419" t="s">
        <v>5917</v>
      </c>
      <c r="D15419" t="s">
        <v>789</v>
      </c>
      <c r="E15419">
        <v>39</v>
      </c>
    </row>
    <row r="15420" spans="1:5" ht="13.5" customHeight="1">
      <c r="A15420">
        <v>74</v>
      </c>
      <c r="B15420" t="str">
        <f t="shared" si="240"/>
        <v>74---40</v>
      </c>
      <c r="C15420" t="s">
        <v>5918</v>
      </c>
      <c r="D15420" t="s">
        <v>770</v>
      </c>
      <c r="E15420">
        <v>40</v>
      </c>
    </row>
    <row r="15421" spans="1:5" ht="13.5" customHeight="1">
      <c r="A15421">
        <v>74</v>
      </c>
      <c r="B15421" t="str">
        <f t="shared" si="240"/>
        <v>74---41</v>
      </c>
      <c r="C15421" t="s">
        <v>5972</v>
      </c>
      <c r="D15421" t="s">
        <v>979</v>
      </c>
      <c r="E15421">
        <v>41</v>
      </c>
    </row>
    <row r="15422" spans="1:5" ht="13.5" customHeight="1">
      <c r="A15422">
        <v>74</v>
      </c>
      <c r="B15422" t="str">
        <f t="shared" si="240"/>
        <v>74---42</v>
      </c>
      <c r="C15422" t="s">
        <v>5994</v>
      </c>
      <c r="D15422" t="s">
        <v>984</v>
      </c>
      <c r="E15422">
        <v>42</v>
      </c>
    </row>
    <row r="15423" spans="1:5" ht="13.5" customHeight="1">
      <c r="A15423">
        <v>74</v>
      </c>
      <c r="B15423" t="str">
        <f t="shared" si="240"/>
        <v>74---43</v>
      </c>
      <c r="C15423" t="s">
        <v>5985</v>
      </c>
      <c r="D15423" t="s">
        <v>1159</v>
      </c>
      <c r="E15423">
        <v>43</v>
      </c>
    </row>
    <row r="15424" spans="1:5" ht="13.5" customHeight="1">
      <c r="A15424">
        <v>74</v>
      </c>
      <c r="B15424" t="str">
        <f t="shared" si="240"/>
        <v>74---44</v>
      </c>
      <c r="C15424" t="s">
        <v>5951</v>
      </c>
      <c r="D15424" t="s">
        <v>879</v>
      </c>
      <c r="E15424">
        <v>44</v>
      </c>
    </row>
    <row r="15425" spans="1:5" ht="13.5" customHeight="1">
      <c r="A15425">
        <v>74</v>
      </c>
      <c r="B15425" t="str">
        <f t="shared" si="240"/>
        <v>74---45</v>
      </c>
      <c r="C15425" t="s">
        <v>5957</v>
      </c>
      <c r="D15425" t="s">
        <v>913</v>
      </c>
      <c r="E15425">
        <v>45</v>
      </c>
    </row>
    <row r="15426" spans="1:5" ht="13.5" customHeight="1">
      <c r="A15426">
        <v>74</v>
      </c>
      <c r="B15426" t="str">
        <f t="shared" si="240"/>
        <v>74---46</v>
      </c>
      <c r="C15426" t="s">
        <v>5981</v>
      </c>
      <c r="D15426" t="s">
        <v>1225</v>
      </c>
      <c r="E15426">
        <v>46</v>
      </c>
    </row>
    <row r="15427" spans="1:5" ht="13.5" customHeight="1">
      <c r="A15427">
        <v>273</v>
      </c>
      <c r="B15427" t="str">
        <f t="shared" ref="B15427:B15490" si="241">A15427&amp;"---"&amp;E15427</f>
        <v>273---1</v>
      </c>
      <c r="C15427" t="s">
        <v>4216</v>
      </c>
      <c r="D15427" t="s">
        <v>1020</v>
      </c>
      <c r="E15427">
        <v>1</v>
      </c>
    </row>
    <row r="15428" spans="1:5" ht="13.5" customHeight="1">
      <c r="A15428">
        <v>273</v>
      </c>
      <c r="B15428" t="str">
        <f t="shared" si="241"/>
        <v>273---2</v>
      </c>
      <c r="C15428" t="s">
        <v>4216</v>
      </c>
      <c r="D15428" t="s">
        <v>1021</v>
      </c>
      <c r="E15428">
        <v>2</v>
      </c>
    </row>
    <row r="15429" spans="1:5" ht="13.5" customHeight="1">
      <c r="A15429">
        <v>273</v>
      </c>
      <c r="B15429" t="str">
        <f t="shared" si="241"/>
        <v>273---3</v>
      </c>
      <c r="C15429" t="s">
        <v>4252</v>
      </c>
      <c r="D15429" t="s">
        <v>1077</v>
      </c>
      <c r="E15429">
        <v>3</v>
      </c>
    </row>
    <row r="15430" spans="1:5" ht="13.5" customHeight="1">
      <c r="A15430">
        <v>273</v>
      </c>
      <c r="B15430" t="str">
        <f t="shared" si="241"/>
        <v>273---4</v>
      </c>
      <c r="C15430" t="s">
        <v>4269</v>
      </c>
      <c r="D15430" t="s">
        <v>789</v>
      </c>
      <c r="E15430">
        <v>4</v>
      </c>
    </row>
    <row r="15431" spans="1:5" ht="13.5" customHeight="1">
      <c r="A15431">
        <v>273</v>
      </c>
      <c r="B15431" t="str">
        <f t="shared" si="241"/>
        <v>273---5</v>
      </c>
      <c r="C15431" t="s">
        <v>4271</v>
      </c>
      <c r="D15431" t="s">
        <v>964</v>
      </c>
      <c r="E15431">
        <v>5</v>
      </c>
    </row>
    <row r="15432" spans="1:5" ht="13.5" customHeight="1">
      <c r="A15432">
        <v>273</v>
      </c>
      <c r="B15432" t="str">
        <f t="shared" si="241"/>
        <v>273---6</v>
      </c>
      <c r="C15432" t="s">
        <v>4239</v>
      </c>
      <c r="D15432" t="s">
        <v>1033</v>
      </c>
      <c r="E15432">
        <v>6</v>
      </c>
    </row>
    <row r="15433" spans="1:5" ht="13.5" customHeight="1">
      <c r="A15433">
        <v>273</v>
      </c>
      <c r="B15433" t="str">
        <f t="shared" si="241"/>
        <v>273---7</v>
      </c>
      <c r="C15433" t="s">
        <v>4228</v>
      </c>
      <c r="D15433" t="s">
        <v>1179</v>
      </c>
      <c r="E15433">
        <v>7</v>
      </c>
    </row>
    <row r="15434" spans="1:5" ht="13.5" customHeight="1">
      <c r="A15434">
        <v>273</v>
      </c>
      <c r="B15434" t="str">
        <f t="shared" si="241"/>
        <v>273---8</v>
      </c>
      <c r="C15434" t="s">
        <v>4268</v>
      </c>
      <c r="D15434" t="s">
        <v>902</v>
      </c>
      <c r="E15434">
        <v>8</v>
      </c>
    </row>
    <row r="15435" spans="1:5" ht="13.5" customHeight="1">
      <c r="A15435">
        <v>273</v>
      </c>
      <c r="B15435" t="str">
        <f t="shared" si="241"/>
        <v>273---9</v>
      </c>
      <c r="C15435" t="s">
        <v>4230</v>
      </c>
      <c r="D15435" t="s">
        <v>809</v>
      </c>
      <c r="E15435">
        <v>9</v>
      </c>
    </row>
    <row r="15436" spans="1:5" ht="13.5" customHeight="1">
      <c r="A15436">
        <v>273</v>
      </c>
      <c r="B15436" t="str">
        <f t="shared" si="241"/>
        <v>273---10</v>
      </c>
      <c r="C15436" t="s">
        <v>4244</v>
      </c>
      <c r="D15436" t="s">
        <v>968</v>
      </c>
      <c r="E15436">
        <v>10</v>
      </c>
    </row>
    <row r="15437" spans="1:5" ht="13.5" customHeight="1">
      <c r="A15437">
        <v>273</v>
      </c>
      <c r="B15437" t="str">
        <f t="shared" si="241"/>
        <v>273---11</v>
      </c>
      <c r="C15437" t="s">
        <v>4231</v>
      </c>
      <c r="D15437" t="s">
        <v>764</v>
      </c>
      <c r="E15437">
        <v>11</v>
      </c>
    </row>
    <row r="15438" spans="1:5" ht="13.5" customHeight="1">
      <c r="A15438">
        <v>273</v>
      </c>
      <c r="B15438" t="str">
        <f t="shared" si="241"/>
        <v>273---12</v>
      </c>
      <c r="C15438" t="s">
        <v>4254</v>
      </c>
      <c r="D15438" t="s">
        <v>718</v>
      </c>
      <c r="E15438">
        <v>12</v>
      </c>
    </row>
    <row r="15439" spans="1:5" ht="13.5" customHeight="1">
      <c r="A15439">
        <v>273</v>
      </c>
      <c r="B15439" t="str">
        <f t="shared" si="241"/>
        <v>273---13</v>
      </c>
      <c r="C15439" t="s">
        <v>4233</v>
      </c>
      <c r="D15439" t="s">
        <v>930</v>
      </c>
      <c r="E15439">
        <v>13</v>
      </c>
    </row>
    <row r="15440" spans="1:5" ht="13.5" customHeight="1">
      <c r="A15440">
        <v>273</v>
      </c>
      <c r="B15440" t="str">
        <f t="shared" si="241"/>
        <v>273---14</v>
      </c>
      <c r="C15440" t="s">
        <v>4272</v>
      </c>
      <c r="D15440" t="s">
        <v>722</v>
      </c>
      <c r="E15440">
        <v>14</v>
      </c>
    </row>
    <row r="15441" spans="1:5" ht="13.5" customHeight="1">
      <c r="A15441">
        <v>273</v>
      </c>
      <c r="B15441" t="str">
        <f t="shared" si="241"/>
        <v>273---15</v>
      </c>
      <c r="C15441" t="s">
        <v>5911</v>
      </c>
      <c r="D15441" t="s">
        <v>850</v>
      </c>
      <c r="E15441">
        <v>15</v>
      </c>
    </row>
    <row r="15442" spans="1:5" ht="13.5" customHeight="1">
      <c r="A15442">
        <v>273</v>
      </c>
      <c r="B15442" t="str">
        <f t="shared" si="241"/>
        <v>273---16</v>
      </c>
      <c r="C15442" t="s">
        <v>5911</v>
      </c>
      <c r="D15442" t="s">
        <v>921</v>
      </c>
      <c r="E15442">
        <v>16</v>
      </c>
    </row>
    <row r="15443" spans="1:5" ht="13.5" customHeight="1">
      <c r="A15443">
        <v>273</v>
      </c>
      <c r="B15443" t="str">
        <f t="shared" si="241"/>
        <v>273---17</v>
      </c>
      <c r="C15443" t="s">
        <v>5911</v>
      </c>
      <c r="D15443" t="s">
        <v>1218</v>
      </c>
      <c r="E15443">
        <v>17</v>
      </c>
    </row>
    <row r="15444" spans="1:5" ht="13.5" customHeight="1">
      <c r="A15444">
        <v>273</v>
      </c>
      <c r="B15444" t="str">
        <f t="shared" si="241"/>
        <v>273---18</v>
      </c>
      <c r="C15444" t="s">
        <v>5911</v>
      </c>
      <c r="D15444" t="s">
        <v>812</v>
      </c>
      <c r="E15444">
        <v>18</v>
      </c>
    </row>
    <row r="15445" spans="1:5" ht="13.5" customHeight="1">
      <c r="A15445">
        <v>273</v>
      </c>
      <c r="B15445" t="str">
        <f t="shared" si="241"/>
        <v>273---19</v>
      </c>
      <c r="C15445" t="s">
        <v>5911</v>
      </c>
      <c r="D15445" t="s">
        <v>1085</v>
      </c>
      <c r="E15445">
        <v>19</v>
      </c>
    </row>
    <row r="15446" spans="1:5" ht="13.5" customHeight="1">
      <c r="A15446">
        <v>273</v>
      </c>
      <c r="B15446" t="str">
        <f t="shared" si="241"/>
        <v>273---20</v>
      </c>
      <c r="C15446" t="s">
        <v>737</v>
      </c>
      <c r="D15446" t="s">
        <v>996</v>
      </c>
      <c r="E15446">
        <v>20</v>
      </c>
    </row>
    <row r="15447" spans="1:5" ht="13.5" customHeight="1">
      <c r="A15447">
        <v>273</v>
      </c>
      <c r="B15447" t="str">
        <f t="shared" si="241"/>
        <v>273---21</v>
      </c>
      <c r="C15447" t="s">
        <v>743</v>
      </c>
      <c r="D15447" t="s">
        <v>754</v>
      </c>
      <c r="E15447">
        <v>21</v>
      </c>
    </row>
    <row r="15448" spans="1:5" ht="13.5" customHeight="1">
      <c r="A15448">
        <v>273</v>
      </c>
      <c r="B15448" t="str">
        <f t="shared" si="241"/>
        <v>273---22</v>
      </c>
      <c r="C15448" t="s">
        <v>987</v>
      </c>
      <c r="D15448" t="s">
        <v>1263</v>
      </c>
      <c r="E15448">
        <v>22</v>
      </c>
    </row>
    <row r="15449" spans="1:5" ht="13.5" customHeight="1">
      <c r="A15449">
        <v>273</v>
      </c>
      <c r="B15449" t="str">
        <f t="shared" si="241"/>
        <v>273---23</v>
      </c>
      <c r="C15449" t="s">
        <v>989</v>
      </c>
      <c r="D15449" t="s">
        <v>738</v>
      </c>
      <c r="E15449">
        <v>23</v>
      </c>
    </row>
    <row r="15450" spans="1:5" ht="13.5" customHeight="1">
      <c r="A15450">
        <v>273</v>
      </c>
      <c r="B15450" t="str">
        <f t="shared" si="241"/>
        <v>273---24</v>
      </c>
      <c r="C15450" t="s">
        <v>799</v>
      </c>
      <c r="D15450" t="s">
        <v>809</v>
      </c>
      <c r="E15450">
        <v>24</v>
      </c>
    </row>
    <row r="15451" spans="1:5" ht="13.5" customHeight="1">
      <c r="A15451">
        <v>273</v>
      </c>
      <c r="B15451" t="str">
        <f t="shared" si="241"/>
        <v>273---25</v>
      </c>
      <c r="C15451" t="s">
        <v>1094</v>
      </c>
      <c r="D15451" t="s">
        <v>790</v>
      </c>
      <c r="E15451">
        <v>25</v>
      </c>
    </row>
    <row r="15452" spans="1:5" ht="13.5" customHeight="1">
      <c r="A15452">
        <v>273</v>
      </c>
      <c r="B15452" t="str">
        <f t="shared" si="241"/>
        <v>273---26</v>
      </c>
      <c r="C15452" t="s">
        <v>819</v>
      </c>
      <c r="D15452" t="s">
        <v>756</v>
      </c>
      <c r="E15452">
        <v>26</v>
      </c>
    </row>
    <row r="15453" spans="1:5" ht="13.5" customHeight="1">
      <c r="A15453">
        <v>273</v>
      </c>
      <c r="B15453" t="str">
        <f t="shared" si="241"/>
        <v>273---27</v>
      </c>
      <c r="C15453" t="s">
        <v>1074</v>
      </c>
      <c r="D15453" t="s">
        <v>880</v>
      </c>
      <c r="E15453">
        <v>27</v>
      </c>
    </row>
    <row r="15454" spans="1:5" ht="13.5" customHeight="1">
      <c r="A15454">
        <v>273</v>
      </c>
      <c r="B15454" t="str">
        <f t="shared" si="241"/>
        <v>273---28</v>
      </c>
      <c r="C15454" t="s">
        <v>824</v>
      </c>
      <c r="D15454" t="s">
        <v>752</v>
      </c>
      <c r="E15454">
        <v>28</v>
      </c>
    </row>
    <row r="15455" spans="1:5" ht="13.5" customHeight="1">
      <c r="A15455">
        <v>273</v>
      </c>
      <c r="B15455" t="str">
        <f t="shared" si="241"/>
        <v>273---29</v>
      </c>
      <c r="C15455" t="s">
        <v>868</v>
      </c>
      <c r="D15455" t="s">
        <v>758</v>
      </c>
      <c r="E15455">
        <v>29</v>
      </c>
    </row>
    <row r="15456" spans="1:5" ht="13.5" customHeight="1">
      <c r="A15456">
        <v>273</v>
      </c>
      <c r="B15456" t="str">
        <f t="shared" si="241"/>
        <v>273---30</v>
      </c>
      <c r="C15456" t="s">
        <v>894</v>
      </c>
      <c r="D15456" t="s">
        <v>964</v>
      </c>
      <c r="E15456">
        <v>30</v>
      </c>
    </row>
    <row r="15457" spans="1:5" ht="13.5" customHeight="1">
      <c r="A15457">
        <v>273</v>
      </c>
      <c r="B15457" t="str">
        <f t="shared" si="241"/>
        <v>273---31</v>
      </c>
      <c r="C15457" t="s">
        <v>5912</v>
      </c>
      <c r="D15457" t="s">
        <v>764</v>
      </c>
      <c r="E15457">
        <v>31</v>
      </c>
    </row>
    <row r="15458" spans="1:5" ht="13.5" customHeight="1">
      <c r="A15458">
        <v>273</v>
      </c>
      <c r="B15458" t="str">
        <f t="shared" si="241"/>
        <v>273---32</v>
      </c>
      <c r="C15458" t="s">
        <v>5915</v>
      </c>
      <c r="D15458" t="s">
        <v>772</v>
      </c>
      <c r="E15458">
        <v>32</v>
      </c>
    </row>
    <row r="15459" spans="1:5" ht="13.5" customHeight="1">
      <c r="A15459">
        <v>273</v>
      </c>
      <c r="B15459" t="str">
        <f t="shared" si="241"/>
        <v>273---33</v>
      </c>
      <c r="C15459" t="s">
        <v>5917</v>
      </c>
      <c r="D15459" t="s">
        <v>789</v>
      </c>
      <c r="E15459">
        <v>33</v>
      </c>
    </row>
    <row r="15460" spans="1:5" ht="13.5" customHeight="1">
      <c r="A15460">
        <v>273</v>
      </c>
      <c r="B15460" t="str">
        <f t="shared" si="241"/>
        <v>273---34</v>
      </c>
      <c r="C15460" t="s">
        <v>5918</v>
      </c>
      <c r="D15460" t="s">
        <v>770</v>
      </c>
      <c r="E15460">
        <v>34</v>
      </c>
    </row>
    <row r="15461" spans="1:5" ht="13.5" customHeight="1">
      <c r="A15461">
        <v>273</v>
      </c>
      <c r="B15461" t="str">
        <f t="shared" si="241"/>
        <v>273---35</v>
      </c>
      <c r="C15461" t="s">
        <v>6007</v>
      </c>
      <c r="D15461" t="s">
        <v>1116</v>
      </c>
      <c r="E15461">
        <v>35</v>
      </c>
    </row>
    <row r="15462" spans="1:5" ht="13.5" customHeight="1">
      <c r="A15462">
        <v>273</v>
      </c>
      <c r="B15462" t="str">
        <f t="shared" si="241"/>
        <v>273---36</v>
      </c>
      <c r="C15462" t="s">
        <v>5971</v>
      </c>
      <c r="D15462" t="s">
        <v>1058</v>
      </c>
      <c r="E15462">
        <v>36</v>
      </c>
    </row>
    <row r="15463" spans="1:5" ht="13.5" customHeight="1">
      <c r="A15463">
        <v>273</v>
      </c>
      <c r="B15463" t="str">
        <f t="shared" si="241"/>
        <v>273---37</v>
      </c>
      <c r="C15463" t="s">
        <v>5951</v>
      </c>
      <c r="D15463" t="s">
        <v>879</v>
      </c>
      <c r="E15463">
        <v>37</v>
      </c>
    </row>
    <row r="15464" spans="1:5" ht="13.5" customHeight="1">
      <c r="A15464">
        <v>273</v>
      </c>
      <c r="B15464" t="str">
        <f t="shared" si="241"/>
        <v>273---38</v>
      </c>
      <c r="C15464" t="s">
        <v>6004</v>
      </c>
      <c r="D15464" t="s">
        <v>960</v>
      </c>
      <c r="E15464">
        <v>38</v>
      </c>
    </row>
    <row r="15465" spans="1:5" ht="13.5" customHeight="1">
      <c r="A15465">
        <v>273</v>
      </c>
      <c r="B15465" t="str">
        <f t="shared" si="241"/>
        <v>273---39</v>
      </c>
      <c r="C15465" t="s">
        <v>6013</v>
      </c>
      <c r="D15465" t="s">
        <v>968</v>
      </c>
      <c r="E15465">
        <v>39</v>
      </c>
    </row>
    <row r="15466" spans="1:5" ht="13.5" customHeight="1">
      <c r="A15466">
        <v>273</v>
      </c>
      <c r="B15466" t="str">
        <f t="shared" si="241"/>
        <v>273---40</v>
      </c>
      <c r="C15466" t="s">
        <v>5965</v>
      </c>
      <c r="D15466" t="s">
        <v>930</v>
      </c>
      <c r="E15466">
        <v>40</v>
      </c>
    </row>
    <row r="15467" spans="1:5" ht="13.5" customHeight="1">
      <c r="A15467">
        <v>273</v>
      </c>
      <c r="B15467" t="str">
        <f t="shared" si="241"/>
        <v>273---41</v>
      </c>
      <c r="C15467" t="s">
        <v>5920</v>
      </c>
      <c r="D15467" t="s">
        <v>762</v>
      </c>
      <c r="E15467">
        <v>41</v>
      </c>
    </row>
    <row r="15468" spans="1:5" ht="13.5" customHeight="1">
      <c r="A15468">
        <v>273</v>
      </c>
      <c r="B15468" t="str">
        <f t="shared" si="241"/>
        <v>273---42</v>
      </c>
      <c r="C15468" t="s">
        <v>6008</v>
      </c>
      <c r="D15468" t="s">
        <v>1027</v>
      </c>
      <c r="E15468">
        <v>42</v>
      </c>
    </row>
    <row r="15469" spans="1:5" ht="13.5" customHeight="1">
      <c r="A15469">
        <v>274</v>
      </c>
      <c r="B15469" t="str">
        <f t="shared" si="241"/>
        <v>274---1</v>
      </c>
      <c r="C15469" t="s">
        <v>4216</v>
      </c>
      <c r="D15469" t="s">
        <v>963</v>
      </c>
      <c r="E15469">
        <v>1</v>
      </c>
    </row>
    <row r="15470" spans="1:5" ht="13.5" customHeight="1">
      <c r="A15470">
        <v>274</v>
      </c>
      <c r="B15470" t="str">
        <f t="shared" si="241"/>
        <v>274---2</v>
      </c>
      <c r="C15470" t="s">
        <v>4216</v>
      </c>
      <c r="D15470" t="s">
        <v>789</v>
      </c>
      <c r="E15470">
        <v>2</v>
      </c>
    </row>
    <row r="15471" spans="1:5" ht="13.5" customHeight="1">
      <c r="A15471">
        <v>274</v>
      </c>
      <c r="B15471" t="str">
        <f t="shared" si="241"/>
        <v>274---3</v>
      </c>
      <c r="C15471" t="s">
        <v>4216</v>
      </c>
      <c r="D15471" t="s">
        <v>902</v>
      </c>
      <c r="E15471">
        <v>3</v>
      </c>
    </row>
    <row r="15472" spans="1:5" ht="13.5" customHeight="1">
      <c r="A15472">
        <v>274</v>
      </c>
      <c r="B15472" t="str">
        <f t="shared" si="241"/>
        <v>274---4</v>
      </c>
      <c r="C15472" t="s">
        <v>4216</v>
      </c>
      <c r="D15472" t="s">
        <v>809</v>
      </c>
      <c r="E15472">
        <v>4</v>
      </c>
    </row>
    <row r="15473" spans="1:5" ht="13.5" customHeight="1">
      <c r="A15473">
        <v>274</v>
      </c>
      <c r="B15473" t="str">
        <f t="shared" si="241"/>
        <v>274---5</v>
      </c>
      <c r="C15473" t="s">
        <v>4216</v>
      </c>
      <c r="D15473" t="s">
        <v>718</v>
      </c>
      <c r="E15473">
        <v>5</v>
      </c>
    </row>
    <row r="15474" spans="1:5" ht="13.5" customHeight="1">
      <c r="A15474">
        <v>274</v>
      </c>
      <c r="B15474" t="str">
        <f t="shared" si="241"/>
        <v>274---6</v>
      </c>
      <c r="C15474" t="s">
        <v>4216</v>
      </c>
      <c r="D15474" t="s">
        <v>722</v>
      </c>
      <c r="E15474">
        <v>6</v>
      </c>
    </row>
    <row r="15475" spans="1:5" ht="13.5" customHeight="1">
      <c r="A15475">
        <v>274</v>
      </c>
      <c r="B15475" t="str">
        <f t="shared" si="241"/>
        <v>274---7</v>
      </c>
      <c r="C15475" t="s">
        <v>4216</v>
      </c>
      <c r="D15475" t="s">
        <v>1020</v>
      </c>
      <c r="E15475">
        <v>7</v>
      </c>
    </row>
    <row r="15476" spans="1:5" ht="13.5" customHeight="1">
      <c r="A15476">
        <v>274</v>
      </c>
      <c r="B15476" t="str">
        <f t="shared" si="241"/>
        <v>274---8</v>
      </c>
      <c r="C15476" t="s">
        <v>4216</v>
      </c>
      <c r="D15476" t="s">
        <v>1021</v>
      </c>
      <c r="E15476">
        <v>8</v>
      </c>
    </row>
    <row r="15477" spans="1:5" ht="13.5" customHeight="1">
      <c r="A15477">
        <v>274</v>
      </c>
      <c r="B15477" t="str">
        <f t="shared" si="241"/>
        <v>274---9</v>
      </c>
      <c r="C15477" t="s">
        <v>4216</v>
      </c>
      <c r="D15477" t="s">
        <v>1077</v>
      </c>
      <c r="E15477">
        <v>9</v>
      </c>
    </row>
    <row r="15478" spans="1:5" ht="13.5" customHeight="1">
      <c r="A15478">
        <v>274</v>
      </c>
      <c r="B15478" t="str">
        <f t="shared" si="241"/>
        <v>274---10</v>
      </c>
      <c r="C15478" t="s">
        <v>4216</v>
      </c>
      <c r="D15478" t="s">
        <v>1165</v>
      </c>
      <c r="E15478">
        <v>10</v>
      </c>
    </row>
    <row r="15479" spans="1:5" ht="13.5" customHeight="1">
      <c r="A15479">
        <v>274</v>
      </c>
      <c r="B15479" t="str">
        <f t="shared" si="241"/>
        <v>274---11</v>
      </c>
      <c r="C15479" t="s">
        <v>4271</v>
      </c>
      <c r="D15479" t="s">
        <v>964</v>
      </c>
      <c r="E15479">
        <v>11</v>
      </c>
    </row>
    <row r="15480" spans="1:5" ht="13.5" customHeight="1">
      <c r="A15480">
        <v>274</v>
      </c>
      <c r="B15480" t="str">
        <f t="shared" si="241"/>
        <v>274---12</v>
      </c>
      <c r="C15480" t="s">
        <v>4239</v>
      </c>
      <c r="D15480" t="s">
        <v>1033</v>
      </c>
      <c r="E15480">
        <v>12</v>
      </c>
    </row>
    <row r="15481" spans="1:5" ht="13.5" customHeight="1">
      <c r="A15481">
        <v>274</v>
      </c>
      <c r="B15481" t="str">
        <f t="shared" si="241"/>
        <v>274---13</v>
      </c>
      <c r="C15481" t="s">
        <v>4228</v>
      </c>
      <c r="D15481" t="s">
        <v>1179</v>
      </c>
      <c r="E15481">
        <v>13</v>
      </c>
    </row>
    <row r="15482" spans="1:5" ht="13.5" customHeight="1">
      <c r="A15482">
        <v>274</v>
      </c>
      <c r="B15482" t="str">
        <f t="shared" si="241"/>
        <v>274---14</v>
      </c>
      <c r="C15482" t="s">
        <v>4268</v>
      </c>
      <c r="D15482" t="s">
        <v>999</v>
      </c>
      <c r="E15482">
        <v>14</v>
      </c>
    </row>
    <row r="15483" spans="1:5" ht="13.5" customHeight="1">
      <c r="A15483">
        <v>274</v>
      </c>
      <c r="B15483" t="str">
        <f t="shared" si="241"/>
        <v>274---15</v>
      </c>
      <c r="C15483" t="s">
        <v>4230</v>
      </c>
      <c r="D15483" t="s">
        <v>879</v>
      </c>
      <c r="E15483">
        <v>15</v>
      </c>
    </row>
    <row r="15484" spans="1:5" ht="13.5" customHeight="1">
      <c r="A15484">
        <v>274</v>
      </c>
      <c r="B15484" t="str">
        <f t="shared" si="241"/>
        <v>274---16</v>
      </c>
      <c r="C15484" t="s">
        <v>4244</v>
      </c>
      <c r="D15484" t="s">
        <v>968</v>
      </c>
      <c r="E15484">
        <v>16</v>
      </c>
    </row>
    <row r="15485" spans="1:5" ht="13.5" customHeight="1">
      <c r="A15485">
        <v>274</v>
      </c>
      <c r="B15485" t="str">
        <f t="shared" si="241"/>
        <v>274---17</v>
      </c>
      <c r="C15485" t="s">
        <v>4231</v>
      </c>
      <c r="D15485" t="s">
        <v>764</v>
      </c>
      <c r="E15485">
        <v>17</v>
      </c>
    </row>
    <row r="15486" spans="1:5" ht="13.5" customHeight="1">
      <c r="A15486">
        <v>274</v>
      </c>
      <c r="B15486" t="str">
        <f t="shared" si="241"/>
        <v>274---18</v>
      </c>
      <c r="C15486" t="s">
        <v>4254</v>
      </c>
      <c r="D15486" t="s">
        <v>1092</v>
      </c>
      <c r="E15486">
        <v>18</v>
      </c>
    </row>
    <row r="15487" spans="1:5" ht="13.5" customHeight="1">
      <c r="A15487">
        <v>274</v>
      </c>
      <c r="B15487" t="str">
        <f t="shared" si="241"/>
        <v>274---19</v>
      </c>
      <c r="C15487" t="s">
        <v>4233</v>
      </c>
      <c r="D15487" t="s">
        <v>930</v>
      </c>
      <c r="E15487">
        <v>19</v>
      </c>
    </row>
    <row r="15488" spans="1:5" ht="13.5" customHeight="1">
      <c r="A15488">
        <v>274</v>
      </c>
      <c r="B15488" t="str">
        <f t="shared" si="241"/>
        <v>274---20</v>
      </c>
      <c r="C15488" t="s">
        <v>4272</v>
      </c>
      <c r="D15488" t="s">
        <v>800</v>
      </c>
      <c r="E15488">
        <v>20</v>
      </c>
    </row>
    <row r="15489" spans="1:5" ht="13.5" customHeight="1">
      <c r="A15489">
        <v>274</v>
      </c>
      <c r="B15489" t="str">
        <f t="shared" si="241"/>
        <v>274---21</v>
      </c>
      <c r="C15489" t="s">
        <v>4265</v>
      </c>
      <c r="D15489" t="s">
        <v>1103</v>
      </c>
      <c r="E15489">
        <v>21</v>
      </c>
    </row>
    <row r="15490" spans="1:5" ht="13.5" customHeight="1">
      <c r="A15490">
        <v>274</v>
      </c>
      <c r="B15490" t="str">
        <f t="shared" si="241"/>
        <v>274---22</v>
      </c>
      <c r="C15490" t="s">
        <v>1017</v>
      </c>
      <c r="D15490" t="s">
        <v>796</v>
      </c>
      <c r="E15490">
        <v>22</v>
      </c>
    </row>
    <row r="15491" spans="1:5" ht="13.5" customHeight="1">
      <c r="A15491">
        <v>274</v>
      </c>
      <c r="B15491" t="str">
        <f t="shared" ref="B15491:B15554" si="242">A15491&amp;"---"&amp;E15491</f>
        <v>274---23</v>
      </c>
      <c r="C15491" t="s">
        <v>731</v>
      </c>
      <c r="D15491" t="s">
        <v>800</v>
      </c>
      <c r="E15491">
        <v>23</v>
      </c>
    </row>
    <row r="15492" spans="1:5" ht="13.5" customHeight="1">
      <c r="A15492">
        <v>274</v>
      </c>
      <c r="B15492" t="str">
        <f t="shared" si="242"/>
        <v>274---24</v>
      </c>
      <c r="C15492" t="s">
        <v>737</v>
      </c>
      <c r="D15492" t="s">
        <v>996</v>
      </c>
      <c r="E15492">
        <v>24</v>
      </c>
    </row>
    <row r="15493" spans="1:5" ht="13.5" customHeight="1">
      <c r="A15493">
        <v>274</v>
      </c>
      <c r="B15493" t="str">
        <f t="shared" si="242"/>
        <v>274---25</v>
      </c>
      <c r="C15493" t="s">
        <v>743</v>
      </c>
      <c r="D15493" t="s">
        <v>754</v>
      </c>
      <c r="E15493">
        <v>25</v>
      </c>
    </row>
    <row r="15494" spans="1:5" ht="13.5" customHeight="1">
      <c r="A15494">
        <v>274</v>
      </c>
      <c r="B15494" t="str">
        <f t="shared" si="242"/>
        <v>274---26</v>
      </c>
      <c r="C15494" t="s">
        <v>987</v>
      </c>
      <c r="D15494" t="s">
        <v>1263</v>
      </c>
      <c r="E15494">
        <v>26</v>
      </c>
    </row>
    <row r="15495" spans="1:5" ht="13.5" customHeight="1">
      <c r="A15495">
        <v>274</v>
      </c>
      <c r="B15495" t="str">
        <f t="shared" si="242"/>
        <v>274---27</v>
      </c>
      <c r="C15495" t="s">
        <v>989</v>
      </c>
      <c r="D15495" t="s">
        <v>738</v>
      </c>
      <c r="E15495">
        <v>27</v>
      </c>
    </row>
    <row r="15496" spans="1:5" ht="13.5" customHeight="1">
      <c r="A15496">
        <v>274</v>
      </c>
      <c r="B15496" t="str">
        <f t="shared" si="242"/>
        <v>274---28</v>
      </c>
      <c r="C15496" t="s">
        <v>799</v>
      </c>
      <c r="D15496" t="s">
        <v>809</v>
      </c>
      <c r="E15496">
        <v>28</v>
      </c>
    </row>
    <row r="15497" spans="1:5" ht="13.5" customHeight="1">
      <c r="A15497">
        <v>274</v>
      </c>
      <c r="B15497" t="str">
        <f t="shared" si="242"/>
        <v>274---29</v>
      </c>
      <c r="C15497" t="s">
        <v>1094</v>
      </c>
      <c r="D15497" t="s">
        <v>790</v>
      </c>
      <c r="E15497">
        <v>29</v>
      </c>
    </row>
    <row r="15498" spans="1:5" ht="13.5" customHeight="1">
      <c r="A15498">
        <v>274</v>
      </c>
      <c r="B15498" t="str">
        <f t="shared" si="242"/>
        <v>274---30</v>
      </c>
      <c r="C15498" t="s">
        <v>819</v>
      </c>
      <c r="D15498" t="s">
        <v>756</v>
      </c>
      <c r="E15498">
        <v>30</v>
      </c>
    </row>
    <row r="15499" spans="1:5" ht="13.5" customHeight="1">
      <c r="A15499">
        <v>274</v>
      </c>
      <c r="B15499" t="str">
        <f t="shared" si="242"/>
        <v>274---31</v>
      </c>
      <c r="C15499" t="s">
        <v>1074</v>
      </c>
      <c r="D15499" t="s">
        <v>880</v>
      </c>
      <c r="E15499">
        <v>31</v>
      </c>
    </row>
    <row r="15500" spans="1:5" ht="13.5" customHeight="1">
      <c r="A15500">
        <v>274</v>
      </c>
      <c r="B15500" t="str">
        <f t="shared" si="242"/>
        <v>274---32</v>
      </c>
      <c r="C15500" t="s">
        <v>824</v>
      </c>
      <c r="D15500" t="s">
        <v>752</v>
      </c>
      <c r="E15500">
        <v>32</v>
      </c>
    </row>
    <row r="15501" spans="1:5" ht="13.5" customHeight="1">
      <c r="A15501">
        <v>274</v>
      </c>
      <c r="B15501" t="str">
        <f t="shared" si="242"/>
        <v>274---33</v>
      </c>
      <c r="C15501" t="s">
        <v>753</v>
      </c>
      <c r="D15501" t="s">
        <v>1002</v>
      </c>
      <c r="E15501">
        <v>33</v>
      </c>
    </row>
    <row r="15502" spans="1:5" ht="13.5" customHeight="1">
      <c r="A15502">
        <v>274</v>
      </c>
      <c r="B15502" t="str">
        <f t="shared" si="242"/>
        <v>274---34</v>
      </c>
      <c r="C15502" t="s">
        <v>868</v>
      </c>
      <c r="D15502" t="s">
        <v>758</v>
      </c>
      <c r="E15502">
        <v>34</v>
      </c>
    </row>
    <row r="15503" spans="1:5" ht="13.5" customHeight="1">
      <c r="A15503">
        <v>274</v>
      </c>
      <c r="B15503" t="str">
        <f t="shared" si="242"/>
        <v>274---35</v>
      </c>
      <c r="C15503" t="s">
        <v>946</v>
      </c>
      <c r="D15503" t="s">
        <v>1280</v>
      </c>
      <c r="E15503">
        <v>35</v>
      </c>
    </row>
    <row r="15504" spans="1:5" ht="13.5" customHeight="1">
      <c r="A15504">
        <v>274</v>
      </c>
      <c r="B15504" t="str">
        <f t="shared" si="242"/>
        <v>274---36</v>
      </c>
      <c r="C15504" t="s">
        <v>894</v>
      </c>
      <c r="D15504" t="s">
        <v>964</v>
      </c>
      <c r="E15504">
        <v>36</v>
      </c>
    </row>
    <row r="15505" spans="1:5" ht="13.5" customHeight="1">
      <c r="A15505">
        <v>274</v>
      </c>
      <c r="B15505" t="str">
        <f t="shared" si="242"/>
        <v>274---37</v>
      </c>
      <c r="C15505" t="s">
        <v>775</v>
      </c>
      <c r="D15505" t="s">
        <v>1110</v>
      </c>
      <c r="E15505">
        <v>37</v>
      </c>
    </row>
    <row r="15506" spans="1:5" ht="13.5" customHeight="1">
      <c r="A15506">
        <v>274</v>
      </c>
      <c r="B15506" t="str">
        <f t="shared" si="242"/>
        <v>274---38</v>
      </c>
      <c r="C15506" t="s">
        <v>918</v>
      </c>
      <c r="D15506" t="s">
        <v>865</v>
      </c>
      <c r="E15506">
        <v>38</v>
      </c>
    </row>
    <row r="15507" spans="1:5" ht="13.5" customHeight="1">
      <c r="A15507">
        <v>274</v>
      </c>
      <c r="B15507" t="str">
        <f t="shared" si="242"/>
        <v>274---39</v>
      </c>
      <c r="C15507" t="s">
        <v>5912</v>
      </c>
      <c r="D15507" t="s">
        <v>764</v>
      </c>
      <c r="E15507">
        <v>39</v>
      </c>
    </row>
    <row r="15508" spans="1:5" ht="13.5" customHeight="1">
      <c r="A15508">
        <v>274</v>
      </c>
      <c r="B15508" t="str">
        <f t="shared" si="242"/>
        <v>274---40</v>
      </c>
      <c r="C15508" t="s">
        <v>5969</v>
      </c>
      <c r="D15508" t="s">
        <v>961</v>
      </c>
      <c r="E15508">
        <v>40</v>
      </c>
    </row>
    <row r="15509" spans="1:5" ht="13.5" customHeight="1">
      <c r="A15509">
        <v>274</v>
      </c>
      <c r="B15509" t="str">
        <f t="shared" si="242"/>
        <v>274---41</v>
      </c>
      <c r="C15509" t="s">
        <v>5915</v>
      </c>
      <c r="D15509" t="s">
        <v>772</v>
      </c>
      <c r="E15509">
        <v>41</v>
      </c>
    </row>
    <row r="15510" spans="1:5" ht="13.5" customHeight="1">
      <c r="A15510">
        <v>274</v>
      </c>
      <c r="B15510" t="str">
        <f t="shared" si="242"/>
        <v>274---42</v>
      </c>
      <c r="C15510" t="s">
        <v>5970</v>
      </c>
      <c r="D15510" t="s">
        <v>999</v>
      </c>
      <c r="E15510">
        <v>42</v>
      </c>
    </row>
    <row r="15511" spans="1:5" ht="13.5" customHeight="1">
      <c r="A15511">
        <v>274</v>
      </c>
      <c r="B15511" t="str">
        <f t="shared" si="242"/>
        <v>274---43</v>
      </c>
      <c r="C15511" t="s">
        <v>5917</v>
      </c>
      <c r="D15511" t="s">
        <v>789</v>
      </c>
      <c r="E15511">
        <v>43</v>
      </c>
    </row>
    <row r="15512" spans="1:5" ht="13.5" customHeight="1">
      <c r="A15512">
        <v>274</v>
      </c>
      <c r="B15512" t="str">
        <f t="shared" si="242"/>
        <v>274---44</v>
      </c>
      <c r="C15512" t="s">
        <v>5918</v>
      </c>
      <c r="D15512" t="s">
        <v>770</v>
      </c>
      <c r="E15512">
        <v>44</v>
      </c>
    </row>
    <row r="15513" spans="1:5" ht="13.5" customHeight="1">
      <c r="A15513">
        <v>274</v>
      </c>
      <c r="B15513" t="str">
        <f t="shared" si="242"/>
        <v>274---45</v>
      </c>
      <c r="C15513" t="s">
        <v>6007</v>
      </c>
      <c r="D15513" t="s">
        <v>1116</v>
      </c>
      <c r="E15513">
        <v>45</v>
      </c>
    </row>
    <row r="15514" spans="1:5" ht="13.5" customHeight="1">
      <c r="A15514">
        <v>274</v>
      </c>
      <c r="B15514" t="str">
        <f t="shared" si="242"/>
        <v>274---46</v>
      </c>
      <c r="C15514" t="s">
        <v>5971</v>
      </c>
      <c r="D15514" t="s">
        <v>1058</v>
      </c>
      <c r="E15514">
        <v>46</v>
      </c>
    </row>
    <row r="15515" spans="1:5" ht="13.5" customHeight="1">
      <c r="A15515">
        <v>274</v>
      </c>
      <c r="B15515" t="str">
        <f t="shared" si="242"/>
        <v>274---47</v>
      </c>
      <c r="C15515" t="s">
        <v>5994</v>
      </c>
      <c r="D15515" t="s">
        <v>984</v>
      </c>
      <c r="E15515">
        <v>47</v>
      </c>
    </row>
    <row r="15516" spans="1:5" ht="13.5" customHeight="1">
      <c r="A15516">
        <v>274</v>
      </c>
      <c r="B15516" t="str">
        <f t="shared" si="242"/>
        <v>274---48</v>
      </c>
      <c r="C15516" t="s">
        <v>5951</v>
      </c>
      <c r="D15516" t="s">
        <v>879</v>
      </c>
      <c r="E15516">
        <v>48</v>
      </c>
    </row>
    <row r="15517" spans="1:5" ht="13.5" customHeight="1">
      <c r="A15517">
        <v>274</v>
      </c>
      <c r="B15517" t="str">
        <f t="shared" si="242"/>
        <v>274---49</v>
      </c>
      <c r="C15517" t="s">
        <v>5998</v>
      </c>
      <c r="D15517" t="s">
        <v>1201</v>
      </c>
      <c r="E15517">
        <v>49</v>
      </c>
    </row>
    <row r="15518" spans="1:5" ht="13.5" customHeight="1">
      <c r="A15518">
        <v>274</v>
      </c>
      <c r="B15518" t="str">
        <f t="shared" si="242"/>
        <v>274---50</v>
      </c>
      <c r="C15518" t="s">
        <v>6004</v>
      </c>
      <c r="D15518" t="s">
        <v>960</v>
      </c>
      <c r="E15518">
        <v>50</v>
      </c>
    </row>
    <row r="15519" spans="1:5" ht="13.5" customHeight="1">
      <c r="A15519">
        <v>274</v>
      </c>
      <c r="B15519" t="str">
        <f t="shared" si="242"/>
        <v>274---51</v>
      </c>
      <c r="C15519" t="s">
        <v>6013</v>
      </c>
      <c r="D15519" t="s">
        <v>968</v>
      </c>
      <c r="E15519">
        <v>51</v>
      </c>
    </row>
    <row r="15520" spans="1:5" ht="13.5" customHeight="1">
      <c r="A15520">
        <v>274</v>
      </c>
      <c r="B15520" t="str">
        <f t="shared" si="242"/>
        <v>274---52</v>
      </c>
      <c r="C15520" t="s">
        <v>5965</v>
      </c>
      <c r="D15520" t="s">
        <v>930</v>
      </c>
      <c r="E15520">
        <v>52</v>
      </c>
    </row>
    <row r="15521" spans="1:5" ht="13.5" customHeight="1">
      <c r="A15521">
        <v>274</v>
      </c>
      <c r="B15521" t="str">
        <f t="shared" si="242"/>
        <v>274---53</v>
      </c>
      <c r="C15521" t="s">
        <v>5941</v>
      </c>
      <c r="D15521" t="s">
        <v>861</v>
      </c>
      <c r="E15521">
        <v>53</v>
      </c>
    </row>
    <row r="15522" spans="1:5" ht="13.5" customHeight="1">
      <c r="A15522">
        <v>274</v>
      </c>
      <c r="B15522" t="str">
        <f t="shared" si="242"/>
        <v>274---54</v>
      </c>
      <c r="C15522" t="s">
        <v>5920</v>
      </c>
      <c r="D15522" t="s">
        <v>762</v>
      </c>
      <c r="E15522">
        <v>54</v>
      </c>
    </row>
    <row r="15523" spans="1:5" ht="13.5" customHeight="1">
      <c r="A15523">
        <v>274</v>
      </c>
      <c r="B15523" t="str">
        <f t="shared" si="242"/>
        <v>274---55</v>
      </c>
      <c r="C15523" t="s">
        <v>5991</v>
      </c>
      <c r="D15523" t="s">
        <v>1092</v>
      </c>
      <c r="E15523">
        <v>55</v>
      </c>
    </row>
    <row r="15524" spans="1:5" ht="13.5" customHeight="1">
      <c r="A15524">
        <v>274</v>
      </c>
      <c r="B15524" t="str">
        <f t="shared" si="242"/>
        <v>274---56</v>
      </c>
      <c r="C15524" t="s">
        <v>6008</v>
      </c>
      <c r="D15524" t="s">
        <v>1027</v>
      </c>
      <c r="E15524">
        <v>56</v>
      </c>
    </row>
    <row r="15525" spans="1:5" ht="13.5" customHeight="1">
      <c r="A15525">
        <v>305</v>
      </c>
      <c r="B15525" t="str">
        <f t="shared" si="242"/>
        <v>305---1</v>
      </c>
      <c r="C15525" t="s">
        <v>4216</v>
      </c>
      <c r="D15525" t="s">
        <v>1163</v>
      </c>
      <c r="E15525">
        <v>1</v>
      </c>
    </row>
    <row r="15526" spans="1:5" ht="13.5" customHeight="1">
      <c r="A15526">
        <v>305</v>
      </c>
      <c r="B15526" t="str">
        <f t="shared" si="242"/>
        <v>305---2</v>
      </c>
      <c r="C15526" t="s">
        <v>4216</v>
      </c>
      <c r="D15526" t="s">
        <v>873</v>
      </c>
      <c r="E15526">
        <v>2</v>
      </c>
    </row>
    <row r="15527" spans="1:5" ht="13.5" customHeight="1">
      <c r="A15527">
        <v>305</v>
      </c>
      <c r="B15527" t="str">
        <f t="shared" si="242"/>
        <v>305---3</v>
      </c>
      <c r="C15527" t="s">
        <v>4252</v>
      </c>
      <c r="D15527" t="s">
        <v>951</v>
      </c>
      <c r="E15527">
        <v>3</v>
      </c>
    </row>
    <row r="15528" spans="1:5" ht="13.5" customHeight="1">
      <c r="A15528">
        <v>305</v>
      </c>
      <c r="B15528" t="str">
        <f t="shared" si="242"/>
        <v>305---4</v>
      </c>
      <c r="C15528" t="s">
        <v>4269</v>
      </c>
      <c r="D15528" t="s">
        <v>1286</v>
      </c>
      <c r="E15528">
        <v>4</v>
      </c>
    </row>
    <row r="15529" spans="1:5" ht="13.5" customHeight="1">
      <c r="A15529">
        <v>305</v>
      </c>
      <c r="B15529" t="str">
        <f t="shared" si="242"/>
        <v>305---5</v>
      </c>
      <c r="C15529" t="s">
        <v>4271</v>
      </c>
      <c r="D15529" t="s">
        <v>877</v>
      </c>
      <c r="E15529">
        <v>5</v>
      </c>
    </row>
    <row r="15530" spans="1:5" ht="13.5" customHeight="1">
      <c r="A15530">
        <v>305</v>
      </c>
      <c r="B15530" t="str">
        <f t="shared" si="242"/>
        <v>305---6</v>
      </c>
      <c r="C15530" t="s">
        <v>4239</v>
      </c>
      <c r="D15530" t="s">
        <v>880</v>
      </c>
      <c r="E15530">
        <v>6</v>
      </c>
    </row>
    <row r="15531" spans="1:5" ht="13.5" customHeight="1">
      <c r="A15531">
        <v>305</v>
      </c>
      <c r="B15531" t="str">
        <f t="shared" si="242"/>
        <v>305---7</v>
      </c>
      <c r="C15531" t="s">
        <v>4228</v>
      </c>
      <c r="D15531" t="s">
        <v>1144</v>
      </c>
      <c r="E15531">
        <v>7</v>
      </c>
    </row>
    <row r="15532" spans="1:5" ht="13.5" customHeight="1">
      <c r="A15532">
        <v>305</v>
      </c>
      <c r="B15532" t="str">
        <f t="shared" si="242"/>
        <v>305---8</v>
      </c>
      <c r="C15532" t="s">
        <v>4268</v>
      </c>
      <c r="D15532" t="s">
        <v>911</v>
      </c>
      <c r="E15532">
        <v>8</v>
      </c>
    </row>
    <row r="15533" spans="1:5" ht="13.5" customHeight="1">
      <c r="A15533">
        <v>305</v>
      </c>
      <c r="B15533" t="str">
        <f t="shared" si="242"/>
        <v>305---9</v>
      </c>
      <c r="C15533" t="s">
        <v>4230</v>
      </c>
      <c r="D15533" t="s">
        <v>1229</v>
      </c>
      <c r="E15533">
        <v>9</v>
      </c>
    </row>
    <row r="15534" spans="1:5" ht="13.5" customHeight="1">
      <c r="A15534">
        <v>305</v>
      </c>
      <c r="B15534" t="str">
        <f t="shared" si="242"/>
        <v>305---10</v>
      </c>
      <c r="C15534" t="s">
        <v>4244</v>
      </c>
      <c r="D15534" t="s">
        <v>937</v>
      </c>
      <c r="E15534">
        <v>10</v>
      </c>
    </row>
    <row r="15535" spans="1:5" ht="13.5" customHeight="1">
      <c r="A15535">
        <v>305</v>
      </c>
      <c r="B15535" t="str">
        <f t="shared" si="242"/>
        <v>305---11</v>
      </c>
      <c r="C15535" t="s">
        <v>4231</v>
      </c>
      <c r="D15535" t="s">
        <v>1281</v>
      </c>
      <c r="E15535">
        <v>11</v>
      </c>
    </row>
    <row r="15536" spans="1:5" ht="13.5" customHeight="1">
      <c r="A15536">
        <v>305</v>
      </c>
      <c r="B15536" t="str">
        <f t="shared" si="242"/>
        <v>305---12</v>
      </c>
      <c r="C15536" t="s">
        <v>4246</v>
      </c>
      <c r="D15536" t="s">
        <v>881</v>
      </c>
      <c r="E15536">
        <v>12</v>
      </c>
    </row>
    <row r="15537" spans="1:5" ht="13.5" customHeight="1">
      <c r="A15537">
        <v>305</v>
      </c>
      <c r="B15537" t="str">
        <f t="shared" si="242"/>
        <v>305---13</v>
      </c>
      <c r="C15537" t="s">
        <v>4233</v>
      </c>
      <c r="D15537" t="s">
        <v>1287</v>
      </c>
      <c r="E15537">
        <v>13</v>
      </c>
    </row>
    <row r="15538" spans="1:5" ht="13.5" customHeight="1">
      <c r="A15538">
        <v>305</v>
      </c>
      <c r="B15538" t="str">
        <f t="shared" si="242"/>
        <v>305---14</v>
      </c>
      <c r="C15538" t="s">
        <v>4272</v>
      </c>
      <c r="D15538" t="s">
        <v>910</v>
      </c>
      <c r="E15538">
        <v>14</v>
      </c>
    </row>
    <row r="15539" spans="1:5" ht="13.5" customHeight="1">
      <c r="A15539">
        <v>305</v>
      </c>
      <c r="B15539" t="str">
        <f t="shared" si="242"/>
        <v>305---15</v>
      </c>
      <c r="C15539" t="s">
        <v>5911</v>
      </c>
      <c r="D15539" t="s">
        <v>1276</v>
      </c>
      <c r="E15539">
        <v>15</v>
      </c>
    </row>
    <row r="15540" spans="1:5" ht="13.5" customHeight="1">
      <c r="A15540">
        <v>305</v>
      </c>
      <c r="B15540" t="str">
        <f t="shared" si="242"/>
        <v>305---16</v>
      </c>
      <c r="C15540" t="s">
        <v>5911</v>
      </c>
      <c r="D15540" t="s">
        <v>1143</v>
      </c>
      <c r="E15540">
        <v>16</v>
      </c>
    </row>
    <row r="15541" spans="1:5" ht="13.5" customHeight="1">
      <c r="A15541">
        <v>305</v>
      </c>
      <c r="B15541" t="str">
        <f t="shared" si="242"/>
        <v>305---17</v>
      </c>
      <c r="C15541" t="s">
        <v>5911</v>
      </c>
      <c r="D15541" t="s">
        <v>1315</v>
      </c>
      <c r="E15541">
        <v>17</v>
      </c>
    </row>
    <row r="15542" spans="1:5" ht="13.5" customHeight="1">
      <c r="A15542">
        <v>305</v>
      </c>
      <c r="B15542" t="str">
        <f t="shared" si="242"/>
        <v>305---18</v>
      </c>
      <c r="C15542" t="s">
        <v>5911</v>
      </c>
      <c r="D15542" t="s">
        <v>900</v>
      </c>
      <c r="E15542">
        <v>18</v>
      </c>
    </row>
    <row r="15543" spans="1:5" ht="13.5" customHeight="1">
      <c r="A15543">
        <v>305</v>
      </c>
      <c r="B15543" t="str">
        <f t="shared" si="242"/>
        <v>305---19</v>
      </c>
      <c r="C15543" t="s">
        <v>5911</v>
      </c>
      <c r="D15543" t="s">
        <v>1209</v>
      </c>
      <c r="E15543">
        <v>19</v>
      </c>
    </row>
    <row r="15544" spans="1:5" ht="13.5" customHeight="1">
      <c r="A15544">
        <v>305</v>
      </c>
      <c r="B15544" t="str">
        <f t="shared" si="242"/>
        <v>305---20</v>
      </c>
      <c r="C15544" t="s">
        <v>5911</v>
      </c>
      <c r="D15544" t="s">
        <v>1450</v>
      </c>
      <c r="E15544">
        <v>20</v>
      </c>
    </row>
    <row r="15545" spans="1:5" ht="13.5" customHeight="1">
      <c r="A15545">
        <v>305</v>
      </c>
      <c r="B15545" t="str">
        <f t="shared" si="242"/>
        <v>305---21</v>
      </c>
      <c r="C15545" t="s">
        <v>858</v>
      </c>
      <c r="D15545" t="s">
        <v>740</v>
      </c>
      <c r="E15545">
        <v>21</v>
      </c>
    </row>
    <row r="15546" spans="1:5" ht="13.5" customHeight="1">
      <c r="A15546">
        <v>305</v>
      </c>
      <c r="B15546" t="str">
        <f t="shared" si="242"/>
        <v>305---22</v>
      </c>
      <c r="C15546" t="s">
        <v>743</v>
      </c>
      <c r="D15546" t="s">
        <v>754</v>
      </c>
      <c r="E15546">
        <v>22</v>
      </c>
    </row>
    <row r="15547" spans="1:5" ht="13.5" customHeight="1">
      <c r="A15547">
        <v>305</v>
      </c>
      <c r="B15547" t="str">
        <f t="shared" si="242"/>
        <v>305---23</v>
      </c>
      <c r="C15547" t="s">
        <v>987</v>
      </c>
      <c r="D15547" t="s">
        <v>1263</v>
      </c>
      <c r="E15547">
        <v>23</v>
      </c>
    </row>
    <row r="15548" spans="1:5" ht="13.5" customHeight="1">
      <c r="A15548">
        <v>305</v>
      </c>
      <c r="B15548" t="str">
        <f t="shared" si="242"/>
        <v>305---24</v>
      </c>
      <c r="C15548" t="s">
        <v>989</v>
      </c>
      <c r="D15548" t="s">
        <v>738</v>
      </c>
      <c r="E15548">
        <v>24</v>
      </c>
    </row>
    <row r="15549" spans="1:5" ht="13.5" customHeight="1">
      <c r="A15549">
        <v>305</v>
      </c>
      <c r="B15549" t="str">
        <f t="shared" si="242"/>
        <v>305---25</v>
      </c>
      <c r="C15549" t="s">
        <v>747</v>
      </c>
      <c r="D15549" t="s">
        <v>1154</v>
      </c>
      <c r="E15549">
        <v>25</v>
      </c>
    </row>
    <row r="15550" spans="1:5" ht="13.5" customHeight="1">
      <c r="A15550">
        <v>305</v>
      </c>
      <c r="B15550" t="str">
        <f t="shared" si="242"/>
        <v>305---26</v>
      </c>
      <c r="C15550" t="s">
        <v>1094</v>
      </c>
      <c r="D15550" t="s">
        <v>790</v>
      </c>
      <c r="E15550">
        <v>26</v>
      </c>
    </row>
    <row r="15551" spans="1:5" ht="13.5" customHeight="1">
      <c r="A15551">
        <v>305</v>
      </c>
      <c r="B15551" t="str">
        <f t="shared" si="242"/>
        <v>305---27</v>
      </c>
      <c r="C15551" t="s">
        <v>819</v>
      </c>
      <c r="D15551" t="s">
        <v>756</v>
      </c>
      <c r="E15551">
        <v>27</v>
      </c>
    </row>
    <row r="15552" spans="1:5" ht="13.5" customHeight="1">
      <c r="A15552">
        <v>305</v>
      </c>
      <c r="B15552" t="str">
        <f t="shared" si="242"/>
        <v>305---28</v>
      </c>
      <c r="C15552" t="s">
        <v>1074</v>
      </c>
      <c r="D15552" t="s">
        <v>880</v>
      </c>
      <c r="E15552">
        <v>28</v>
      </c>
    </row>
    <row r="15553" spans="1:5" ht="13.5" customHeight="1">
      <c r="A15553">
        <v>305</v>
      </c>
      <c r="B15553" t="str">
        <f t="shared" si="242"/>
        <v>305---29</v>
      </c>
      <c r="C15553" t="s">
        <v>820</v>
      </c>
      <c r="D15553" t="s">
        <v>882</v>
      </c>
      <c r="E15553">
        <v>29</v>
      </c>
    </row>
    <row r="15554" spans="1:5" ht="13.5" customHeight="1">
      <c r="A15554">
        <v>305</v>
      </c>
      <c r="B15554" t="str">
        <f t="shared" si="242"/>
        <v>305---30</v>
      </c>
      <c r="C15554" t="s">
        <v>751</v>
      </c>
      <c r="D15554" t="s">
        <v>1281</v>
      </c>
      <c r="E15554">
        <v>30</v>
      </c>
    </row>
    <row r="15555" spans="1:5" ht="13.5" customHeight="1">
      <c r="A15555">
        <v>305</v>
      </c>
      <c r="B15555" t="str">
        <f t="shared" ref="B15555:B15618" si="243">A15555&amp;"---"&amp;E15555</f>
        <v>305---31</v>
      </c>
      <c r="C15555" t="s">
        <v>822</v>
      </c>
      <c r="D15555" t="s">
        <v>833</v>
      </c>
      <c r="E15555">
        <v>31</v>
      </c>
    </row>
    <row r="15556" spans="1:5" ht="13.5" customHeight="1">
      <c r="A15556">
        <v>305</v>
      </c>
      <c r="B15556" t="str">
        <f t="shared" si="243"/>
        <v>305---32</v>
      </c>
      <c r="C15556" t="s">
        <v>824</v>
      </c>
      <c r="D15556" t="s">
        <v>752</v>
      </c>
      <c r="E15556">
        <v>32</v>
      </c>
    </row>
    <row r="15557" spans="1:5" ht="13.5" customHeight="1">
      <c r="A15557">
        <v>305</v>
      </c>
      <c r="B15557" t="str">
        <f t="shared" si="243"/>
        <v>305---33</v>
      </c>
      <c r="C15557" t="s">
        <v>755</v>
      </c>
      <c r="D15557" t="s">
        <v>1146</v>
      </c>
      <c r="E15557">
        <v>33</v>
      </c>
    </row>
    <row r="15558" spans="1:5" ht="13.5" customHeight="1">
      <c r="A15558">
        <v>305</v>
      </c>
      <c r="B15558" t="str">
        <f t="shared" si="243"/>
        <v>305---34</v>
      </c>
      <c r="C15558" t="s">
        <v>757</v>
      </c>
      <c r="D15558" t="s">
        <v>1272</v>
      </c>
      <c r="E15558">
        <v>34</v>
      </c>
    </row>
    <row r="15559" spans="1:5" ht="13.5" customHeight="1">
      <c r="A15559">
        <v>305</v>
      </c>
      <c r="B15559" t="str">
        <f t="shared" si="243"/>
        <v>305---35</v>
      </c>
      <c r="C15559" t="s">
        <v>890</v>
      </c>
      <c r="D15559" t="s">
        <v>911</v>
      </c>
      <c r="E15559">
        <v>35</v>
      </c>
    </row>
    <row r="15560" spans="1:5" ht="13.5" customHeight="1">
      <c r="A15560">
        <v>305</v>
      </c>
      <c r="B15560" t="str">
        <f t="shared" si="243"/>
        <v>305---36</v>
      </c>
      <c r="C15560" t="s">
        <v>1096</v>
      </c>
      <c r="D15560" t="s">
        <v>1215</v>
      </c>
      <c r="E15560">
        <v>36</v>
      </c>
    </row>
    <row r="15561" spans="1:5" ht="13.5" customHeight="1">
      <c r="A15561">
        <v>305</v>
      </c>
      <c r="B15561" t="str">
        <f t="shared" si="243"/>
        <v>305---37</v>
      </c>
      <c r="C15561" t="s">
        <v>868</v>
      </c>
      <c r="D15561" t="s">
        <v>758</v>
      </c>
      <c r="E15561">
        <v>37</v>
      </c>
    </row>
    <row r="15562" spans="1:5" ht="13.5" customHeight="1">
      <c r="A15562">
        <v>305</v>
      </c>
      <c r="B15562" t="str">
        <f t="shared" si="243"/>
        <v>305---38</v>
      </c>
      <c r="C15562" t="s">
        <v>944</v>
      </c>
      <c r="D15562" t="s">
        <v>1144</v>
      </c>
      <c r="E15562">
        <v>38</v>
      </c>
    </row>
    <row r="15563" spans="1:5" ht="13.5" customHeight="1">
      <c r="A15563">
        <v>305</v>
      </c>
      <c r="B15563" t="str">
        <f t="shared" si="243"/>
        <v>305---39</v>
      </c>
      <c r="C15563" t="s">
        <v>5945</v>
      </c>
      <c r="D15563" t="s">
        <v>881</v>
      </c>
      <c r="E15563">
        <v>39</v>
      </c>
    </row>
    <row r="15564" spans="1:5" ht="13.5" customHeight="1">
      <c r="A15564">
        <v>305</v>
      </c>
      <c r="B15564" t="str">
        <f t="shared" si="243"/>
        <v>305---40</v>
      </c>
      <c r="C15564" t="s">
        <v>5946</v>
      </c>
      <c r="D15564" t="s">
        <v>893</v>
      </c>
      <c r="E15564">
        <v>40</v>
      </c>
    </row>
    <row r="15565" spans="1:5" ht="13.5" customHeight="1">
      <c r="A15565">
        <v>305</v>
      </c>
      <c r="B15565" t="str">
        <f t="shared" si="243"/>
        <v>305---41</v>
      </c>
      <c r="C15565" t="s">
        <v>5947</v>
      </c>
      <c r="D15565" t="s">
        <v>884</v>
      </c>
      <c r="E15565">
        <v>41</v>
      </c>
    </row>
    <row r="15566" spans="1:5" ht="13.5" customHeight="1">
      <c r="A15566">
        <v>305</v>
      </c>
      <c r="B15566" t="str">
        <f t="shared" si="243"/>
        <v>305---42</v>
      </c>
      <c r="C15566" t="s">
        <v>5948</v>
      </c>
      <c r="D15566" t="s">
        <v>886</v>
      </c>
      <c r="E15566">
        <v>42</v>
      </c>
    </row>
    <row r="15567" spans="1:5" ht="13.5" customHeight="1">
      <c r="A15567">
        <v>305</v>
      </c>
      <c r="B15567" t="str">
        <f t="shared" si="243"/>
        <v>305---43</v>
      </c>
      <c r="C15567" t="s">
        <v>5961</v>
      </c>
      <c r="D15567" t="s">
        <v>935</v>
      </c>
      <c r="E15567">
        <v>43</v>
      </c>
    </row>
    <row r="15568" spans="1:5" ht="13.5" customHeight="1">
      <c r="A15568">
        <v>305</v>
      </c>
      <c r="B15568" t="str">
        <f t="shared" si="243"/>
        <v>305---44</v>
      </c>
      <c r="C15568" t="s">
        <v>5949</v>
      </c>
      <c r="D15568" t="s">
        <v>895</v>
      </c>
      <c r="E15568">
        <v>44</v>
      </c>
    </row>
    <row r="15569" spans="1:5" ht="13.5" customHeight="1">
      <c r="A15569">
        <v>305</v>
      </c>
      <c r="B15569" t="str">
        <f t="shared" si="243"/>
        <v>305---45</v>
      </c>
      <c r="C15569" t="s">
        <v>5915</v>
      </c>
      <c r="D15569" t="s">
        <v>772</v>
      </c>
      <c r="E15569">
        <v>45</v>
      </c>
    </row>
    <row r="15570" spans="1:5" ht="13.5" customHeight="1">
      <c r="A15570">
        <v>305</v>
      </c>
      <c r="B15570" t="str">
        <f t="shared" si="243"/>
        <v>305---46</v>
      </c>
      <c r="C15570" t="s">
        <v>5916</v>
      </c>
      <c r="D15570" t="s">
        <v>750</v>
      </c>
      <c r="E15570">
        <v>46</v>
      </c>
    </row>
    <row r="15571" spans="1:5" ht="13.5" customHeight="1">
      <c r="A15571">
        <v>305</v>
      </c>
      <c r="B15571" t="str">
        <f t="shared" si="243"/>
        <v>305---47</v>
      </c>
      <c r="C15571" t="s">
        <v>5917</v>
      </c>
      <c r="D15571" t="s">
        <v>789</v>
      </c>
      <c r="E15571">
        <v>47</v>
      </c>
    </row>
    <row r="15572" spans="1:5" ht="13.5" customHeight="1">
      <c r="A15572">
        <v>305</v>
      </c>
      <c r="B15572" t="str">
        <f t="shared" si="243"/>
        <v>305---48</v>
      </c>
      <c r="C15572" t="s">
        <v>5918</v>
      </c>
      <c r="D15572" t="s">
        <v>770</v>
      </c>
      <c r="E15572">
        <v>48</v>
      </c>
    </row>
    <row r="15573" spans="1:5" ht="13.5" customHeight="1">
      <c r="A15573">
        <v>305</v>
      </c>
      <c r="B15573" t="str">
        <f t="shared" si="243"/>
        <v>305---49</v>
      </c>
      <c r="C15573" t="s">
        <v>5963</v>
      </c>
      <c r="D15573" t="s">
        <v>937</v>
      </c>
      <c r="E15573">
        <v>49</v>
      </c>
    </row>
    <row r="15574" spans="1:5" ht="13.5" customHeight="1">
      <c r="A15574">
        <v>305</v>
      </c>
      <c r="B15574" t="str">
        <f t="shared" si="243"/>
        <v>305---50</v>
      </c>
      <c r="C15574" t="s">
        <v>5994</v>
      </c>
      <c r="D15574" t="s">
        <v>984</v>
      </c>
      <c r="E15574">
        <v>50</v>
      </c>
    </row>
    <row r="15575" spans="1:5" ht="13.5" customHeight="1">
      <c r="A15575">
        <v>305</v>
      </c>
      <c r="B15575" t="str">
        <f t="shared" si="243"/>
        <v>305---51</v>
      </c>
      <c r="C15575" t="s">
        <v>5984</v>
      </c>
      <c r="D15575" t="s">
        <v>1232</v>
      </c>
      <c r="E15575">
        <v>51</v>
      </c>
    </row>
    <row r="15576" spans="1:5" ht="13.5" customHeight="1">
      <c r="A15576">
        <v>305</v>
      </c>
      <c r="B15576" t="str">
        <f t="shared" si="243"/>
        <v>305---52</v>
      </c>
      <c r="C15576" t="s">
        <v>5956</v>
      </c>
      <c r="D15576" t="s">
        <v>917</v>
      </c>
      <c r="E15576">
        <v>52</v>
      </c>
    </row>
    <row r="15577" spans="1:5" ht="13.5" customHeight="1">
      <c r="A15577">
        <v>305</v>
      </c>
      <c r="B15577" t="str">
        <f t="shared" si="243"/>
        <v>305---53</v>
      </c>
      <c r="C15577" t="s">
        <v>5920</v>
      </c>
      <c r="D15577" t="s">
        <v>762</v>
      </c>
      <c r="E15577">
        <v>53</v>
      </c>
    </row>
    <row r="15578" spans="1:5" ht="13.5" customHeight="1">
      <c r="A15578">
        <v>305</v>
      </c>
      <c r="B15578" t="str">
        <f t="shared" si="243"/>
        <v>305---54</v>
      </c>
      <c r="C15578" t="s">
        <v>5990</v>
      </c>
      <c r="D15578" t="s">
        <v>1018</v>
      </c>
      <c r="E15578">
        <v>54</v>
      </c>
    </row>
    <row r="15579" spans="1:5" ht="13.5" customHeight="1">
      <c r="A15579">
        <v>305</v>
      </c>
      <c r="B15579" t="str">
        <f t="shared" si="243"/>
        <v>305---55</v>
      </c>
      <c r="C15579" t="s">
        <v>5955</v>
      </c>
      <c r="D15579" t="s">
        <v>889</v>
      </c>
      <c r="E15579">
        <v>55</v>
      </c>
    </row>
    <row r="15580" spans="1:5" ht="13.5" customHeight="1">
      <c r="A15580">
        <v>305</v>
      </c>
      <c r="B15580" t="str">
        <f t="shared" si="243"/>
        <v>305---56</v>
      </c>
      <c r="C15580" t="s">
        <v>5988</v>
      </c>
      <c r="D15580" t="s">
        <v>1133</v>
      </c>
      <c r="E15580">
        <v>56</v>
      </c>
    </row>
    <row r="15581" spans="1:5" ht="13.5" customHeight="1">
      <c r="A15581">
        <v>306</v>
      </c>
      <c r="B15581" t="str">
        <f t="shared" si="243"/>
        <v>306---1</v>
      </c>
      <c r="C15581" t="s">
        <v>4216</v>
      </c>
      <c r="D15581" t="s">
        <v>1276</v>
      </c>
      <c r="E15581">
        <v>1</v>
      </c>
    </row>
    <row r="15582" spans="1:5" ht="13.5" customHeight="1">
      <c r="A15582">
        <v>306</v>
      </c>
      <c r="B15582" t="str">
        <f t="shared" si="243"/>
        <v>306---2</v>
      </c>
      <c r="C15582" t="s">
        <v>4216</v>
      </c>
      <c r="D15582" t="s">
        <v>1163</v>
      </c>
      <c r="E15582">
        <v>2</v>
      </c>
    </row>
    <row r="15583" spans="1:5" ht="13.5" customHeight="1">
      <c r="A15583">
        <v>306</v>
      </c>
      <c r="B15583" t="str">
        <f t="shared" si="243"/>
        <v>306---3</v>
      </c>
      <c r="C15583" t="s">
        <v>4216</v>
      </c>
      <c r="D15583" t="s">
        <v>873</v>
      </c>
      <c r="E15583">
        <v>3</v>
      </c>
    </row>
    <row r="15584" spans="1:5" ht="13.5" customHeight="1">
      <c r="A15584">
        <v>306</v>
      </c>
      <c r="B15584" t="str">
        <f t="shared" si="243"/>
        <v>306---4</v>
      </c>
      <c r="C15584" t="s">
        <v>4216</v>
      </c>
      <c r="D15584" t="s">
        <v>951</v>
      </c>
      <c r="E15584">
        <v>4</v>
      </c>
    </row>
    <row r="15585" spans="1:5" ht="13.5" customHeight="1">
      <c r="A15585">
        <v>306</v>
      </c>
      <c r="B15585" t="str">
        <f t="shared" si="243"/>
        <v>306---5</v>
      </c>
      <c r="C15585" t="s">
        <v>4216</v>
      </c>
      <c r="D15585" t="s">
        <v>1286</v>
      </c>
      <c r="E15585">
        <v>5</v>
      </c>
    </row>
    <row r="15586" spans="1:5" ht="13.5" customHeight="1">
      <c r="A15586">
        <v>306</v>
      </c>
      <c r="B15586" t="str">
        <f t="shared" si="243"/>
        <v>306---6</v>
      </c>
      <c r="C15586" t="s">
        <v>4271</v>
      </c>
      <c r="D15586" t="s">
        <v>877</v>
      </c>
      <c r="E15586">
        <v>6</v>
      </c>
    </row>
    <row r="15587" spans="1:5" ht="13.5" customHeight="1">
      <c r="A15587">
        <v>306</v>
      </c>
      <c r="B15587" t="str">
        <f t="shared" si="243"/>
        <v>306---7</v>
      </c>
      <c r="C15587" t="s">
        <v>4239</v>
      </c>
      <c r="D15587" t="s">
        <v>880</v>
      </c>
      <c r="E15587">
        <v>7</v>
      </c>
    </row>
    <row r="15588" spans="1:5" ht="13.5" customHeight="1">
      <c r="A15588">
        <v>306</v>
      </c>
      <c r="B15588" t="str">
        <f t="shared" si="243"/>
        <v>306---8</v>
      </c>
      <c r="C15588" t="s">
        <v>4228</v>
      </c>
      <c r="D15588" t="s">
        <v>1144</v>
      </c>
      <c r="E15588">
        <v>8</v>
      </c>
    </row>
    <row r="15589" spans="1:5" ht="13.5" customHeight="1">
      <c r="A15589">
        <v>306</v>
      </c>
      <c r="B15589" t="str">
        <f t="shared" si="243"/>
        <v>306---9</v>
      </c>
      <c r="C15589" t="s">
        <v>4268</v>
      </c>
      <c r="D15589" t="s">
        <v>911</v>
      </c>
      <c r="E15589">
        <v>9</v>
      </c>
    </row>
    <row r="15590" spans="1:5" ht="13.5" customHeight="1">
      <c r="A15590">
        <v>306</v>
      </c>
      <c r="B15590" t="str">
        <f t="shared" si="243"/>
        <v>306---10</v>
      </c>
      <c r="C15590" t="s">
        <v>4230</v>
      </c>
      <c r="D15590" t="s">
        <v>1229</v>
      </c>
      <c r="E15590">
        <v>10</v>
      </c>
    </row>
    <row r="15591" spans="1:5" ht="13.5" customHeight="1">
      <c r="A15591">
        <v>306</v>
      </c>
      <c r="B15591" t="str">
        <f t="shared" si="243"/>
        <v>306---11</v>
      </c>
      <c r="C15591" t="s">
        <v>4244</v>
      </c>
      <c r="D15591" t="s">
        <v>937</v>
      </c>
      <c r="E15591">
        <v>11</v>
      </c>
    </row>
    <row r="15592" spans="1:5" ht="13.5" customHeight="1">
      <c r="A15592">
        <v>306</v>
      </c>
      <c r="B15592" t="str">
        <f t="shared" si="243"/>
        <v>306---12</v>
      </c>
      <c r="C15592" t="s">
        <v>4231</v>
      </c>
      <c r="D15592" t="s">
        <v>1281</v>
      </c>
      <c r="E15592">
        <v>12</v>
      </c>
    </row>
    <row r="15593" spans="1:5" ht="13.5" customHeight="1">
      <c r="A15593">
        <v>306</v>
      </c>
      <c r="B15593" t="str">
        <f t="shared" si="243"/>
        <v>306---13</v>
      </c>
      <c r="C15593" t="s">
        <v>4241</v>
      </c>
      <c r="D15593" t="s">
        <v>881</v>
      </c>
      <c r="E15593">
        <v>13</v>
      </c>
    </row>
    <row r="15594" spans="1:5" ht="13.5" customHeight="1">
      <c r="A15594">
        <v>306</v>
      </c>
      <c r="B15594" t="str">
        <f t="shared" si="243"/>
        <v>306---14</v>
      </c>
      <c r="C15594" t="s">
        <v>4272</v>
      </c>
      <c r="D15594" t="s">
        <v>1287</v>
      </c>
      <c r="E15594">
        <v>14</v>
      </c>
    </row>
    <row r="15595" spans="1:5" ht="13.5" customHeight="1">
      <c r="A15595">
        <v>306</v>
      </c>
      <c r="B15595" t="str">
        <f t="shared" si="243"/>
        <v>306---15</v>
      </c>
      <c r="C15595" t="s">
        <v>4245</v>
      </c>
      <c r="D15595" t="s">
        <v>910</v>
      </c>
      <c r="E15595">
        <v>15</v>
      </c>
    </row>
    <row r="15596" spans="1:5" ht="13.5" customHeight="1">
      <c r="A15596">
        <v>306</v>
      </c>
      <c r="B15596" t="str">
        <f t="shared" si="243"/>
        <v>306---16</v>
      </c>
      <c r="C15596" t="s">
        <v>1017</v>
      </c>
      <c r="D15596" t="s">
        <v>796</v>
      </c>
      <c r="E15596">
        <v>16</v>
      </c>
    </row>
    <row r="15597" spans="1:5" ht="13.5" customHeight="1">
      <c r="A15597">
        <v>306</v>
      </c>
      <c r="B15597" t="str">
        <f t="shared" si="243"/>
        <v>306---17</v>
      </c>
      <c r="C15597" t="s">
        <v>731</v>
      </c>
      <c r="D15597" t="s">
        <v>800</v>
      </c>
      <c r="E15597">
        <v>17</v>
      </c>
    </row>
    <row r="15598" spans="1:5" ht="13.5" customHeight="1">
      <c r="A15598">
        <v>306</v>
      </c>
      <c r="B15598" t="str">
        <f t="shared" si="243"/>
        <v>306---18</v>
      </c>
      <c r="C15598" t="s">
        <v>858</v>
      </c>
      <c r="D15598" t="s">
        <v>740</v>
      </c>
      <c r="E15598">
        <v>18</v>
      </c>
    </row>
    <row r="15599" spans="1:5" ht="13.5" customHeight="1">
      <c r="A15599">
        <v>306</v>
      </c>
      <c r="B15599" t="str">
        <f t="shared" si="243"/>
        <v>306---19</v>
      </c>
      <c r="C15599" t="s">
        <v>743</v>
      </c>
      <c r="D15599" t="s">
        <v>754</v>
      </c>
      <c r="E15599">
        <v>19</v>
      </c>
    </row>
    <row r="15600" spans="1:5" ht="13.5" customHeight="1">
      <c r="A15600">
        <v>306</v>
      </c>
      <c r="B15600" t="str">
        <f t="shared" si="243"/>
        <v>306---20</v>
      </c>
      <c r="C15600" t="s">
        <v>987</v>
      </c>
      <c r="D15600" t="s">
        <v>1263</v>
      </c>
      <c r="E15600">
        <v>20</v>
      </c>
    </row>
    <row r="15601" spans="1:5" ht="13.5" customHeight="1">
      <c r="A15601">
        <v>306</v>
      </c>
      <c r="B15601" t="str">
        <f t="shared" si="243"/>
        <v>306---21</v>
      </c>
      <c r="C15601" t="s">
        <v>989</v>
      </c>
      <c r="D15601" t="s">
        <v>738</v>
      </c>
      <c r="E15601">
        <v>21</v>
      </c>
    </row>
    <row r="15602" spans="1:5" ht="13.5" customHeight="1">
      <c r="A15602">
        <v>306</v>
      </c>
      <c r="B15602" t="str">
        <f t="shared" si="243"/>
        <v>306---22</v>
      </c>
      <c r="C15602" t="s">
        <v>747</v>
      </c>
      <c r="D15602" t="s">
        <v>1154</v>
      </c>
      <c r="E15602">
        <v>22</v>
      </c>
    </row>
    <row r="15603" spans="1:5" ht="13.5" customHeight="1">
      <c r="A15603">
        <v>306</v>
      </c>
      <c r="B15603" t="str">
        <f t="shared" si="243"/>
        <v>306---23</v>
      </c>
      <c r="C15603" t="s">
        <v>1094</v>
      </c>
      <c r="D15603" t="s">
        <v>790</v>
      </c>
      <c r="E15603">
        <v>23</v>
      </c>
    </row>
    <row r="15604" spans="1:5" ht="13.5" customHeight="1">
      <c r="A15604">
        <v>306</v>
      </c>
      <c r="B15604" t="str">
        <f t="shared" si="243"/>
        <v>306---24</v>
      </c>
      <c r="C15604" t="s">
        <v>819</v>
      </c>
      <c r="D15604" t="s">
        <v>756</v>
      </c>
      <c r="E15604">
        <v>24</v>
      </c>
    </row>
    <row r="15605" spans="1:5" ht="13.5" customHeight="1">
      <c r="A15605">
        <v>306</v>
      </c>
      <c r="B15605" t="str">
        <f t="shared" si="243"/>
        <v>306---25</v>
      </c>
      <c r="C15605" t="s">
        <v>1074</v>
      </c>
      <c r="D15605" t="s">
        <v>880</v>
      </c>
      <c r="E15605">
        <v>25</v>
      </c>
    </row>
    <row r="15606" spans="1:5" ht="13.5" customHeight="1">
      <c r="A15606">
        <v>306</v>
      </c>
      <c r="B15606" t="str">
        <f t="shared" si="243"/>
        <v>306---26</v>
      </c>
      <c r="C15606" t="s">
        <v>820</v>
      </c>
      <c r="D15606" t="s">
        <v>882</v>
      </c>
      <c r="E15606">
        <v>26</v>
      </c>
    </row>
    <row r="15607" spans="1:5" ht="13.5" customHeight="1">
      <c r="A15607">
        <v>306</v>
      </c>
      <c r="B15607" t="str">
        <f t="shared" si="243"/>
        <v>306---27</v>
      </c>
      <c r="C15607" t="s">
        <v>751</v>
      </c>
      <c r="D15607" t="s">
        <v>1281</v>
      </c>
      <c r="E15607">
        <v>27</v>
      </c>
    </row>
    <row r="15608" spans="1:5" ht="13.5" customHeight="1">
      <c r="A15608">
        <v>306</v>
      </c>
      <c r="B15608" t="str">
        <f t="shared" si="243"/>
        <v>306---28</v>
      </c>
      <c r="C15608" t="s">
        <v>822</v>
      </c>
      <c r="D15608" t="s">
        <v>833</v>
      </c>
      <c r="E15608">
        <v>28</v>
      </c>
    </row>
    <row r="15609" spans="1:5" ht="13.5" customHeight="1">
      <c r="A15609">
        <v>306</v>
      </c>
      <c r="B15609" t="str">
        <f t="shared" si="243"/>
        <v>306---29</v>
      </c>
      <c r="C15609" t="s">
        <v>824</v>
      </c>
      <c r="D15609" t="s">
        <v>752</v>
      </c>
      <c r="E15609">
        <v>29</v>
      </c>
    </row>
    <row r="15610" spans="1:5" ht="13.5" customHeight="1">
      <c r="A15610">
        <v>306</v>
      </c>
      <c r="B15610" t="str">
        <f t="shared" si="243"/>
        <v>306---30</v>
      </c>
      <c r="C15610" t="s">
        <v>755</v>
      </c>
      <c r="D15610" t="s">
        <v>1146</v>
      </c>
      <c r="E15610">
        <v>30</v>
      </c>
    </row>
    <row r="15611" spans="1:5" ht="13.5" customHeight="1">
      <c r="A15611">
        <v>306</v>
      </c>
      <c r="B15611" t="str">
        <f t="shared" si="243"/>
        <v>306---31</v>
      </c>
      <c r="C15611" t="s">
        <v>757</v>
      </c>
      <c r="D15611" t="s">
        <v>1272</v>
      </c>
      <c r="E15611">
        <v>31</v>
      </c>
    </row>
    <row r="15612" spans="1:5" ht="13.5" customHeight="1">
      <c r="A15612">
        <v>306</v>
      </c>
      <c r="B15612" t="str">
        <f t="shared" si="243"/>
        <v>306---32</v>
      </c>
      <c r="C15612" t="s">
        <v>890</v>
      </c>
      <c r="D15612" t="s">
        <v>911</v>
      </c>
      <c r="E15612">
        <v>32</v>
      </c>
    </row>
    <row r="15613" spans="1:5" ht="13.5" customHeight="1">
      <c r="A15613">
        <v>306</v>
      </c>
      <c r="B15613" t="str">
        <f t="shared" si="243"/>
        <v>306---33</v>
      </c>
      <c r="C15613" t="s">
        <v>1096</v>
      </c>
      <c r="D15613" t="s">
        <v>1215</v>
      </c>
      <c r="E15613">
        <v>33</v>
      </c>
    </row>
    <row r="15614" spans="1:5" ht="13.5" customHeight="1">
      <c r="A15614">
        <v>306</v>
      </c>
      <c r="B15614" t="str">
        <f t="shared" si="243"/>
        <v>306---34</v>
      </c>
      <c r="C15614" t="s">
        <v>868</v>
      </c>
      <c r="D15614" t="s">
        <v>758</v>
      </c>
      <c r="E15614">
        <v>34</v>
      </c>
    </row>
    <row r="15615" spans="1:5" ht="13.5" customHeight="1">
      <c r="A15615">
        <v>306</v>
      </c>
      <c r="B15615" t="str">
        <f t="shared" si="243"/>
        <v>306---35</v>
      </c>
      <c r="C15615" t="s">
        <v>944</v>
      </c>
      <c r="D15615" t="s">
        <v>1144</v>
      </c>
      <c r="E15615">
        <v>35</v>
      </c>
    </row>
    <row r="15616" spans="1:5" ht="13.5" customHeight="1">
      <c r="A15616">
        <v>306</v>
      </c>
      <c r="B15616" t="str">
        <f t="shared" si="243"/>
        <v>306---36</v>
      </c>
      <c r="C15616" t="s">
        <v>5945</v>
      </c>
      <c r="D15616" t="s">
        <v>881</v>
      </c>
      <c r="E15616">
        <v>36</v>
      </c>
    </row>
    <row r="15617" spans="1:5" ht="13.5" customHeight="1">
      <c r="A15617">
        <v>306</v>
      </c>
      <c r="B15617" t="str">
        <f t="shared" si="243"/>
        <v>306---37</v>
      </c>
      <c r="C15617" t="s">
        <v>5946</v>
      </c>
      <c r="D15617" t="s">
        <v>893</v>
      </c>
      <c r="E15617">
        <v>37</v>
      </c>
    </row>
    <row r="15618" spans="1:5" ht="13.5" customHeight="1">
      <c r="A15618">
        <v>306</v>
      </c>
      <c r="B15618" t="str">
        <f t="shared" si="243"/>
        <v>306---38</v>
      </c>
      <c r="C15618" t="s">
        <v>5947</v>
      </c>
      <c r="D15618" t="s">
        <v>884</v>
      </c>
      <c r="E15618">
        <v>38</v>
      </c>
    </row>
    <row r="15619" spans="1:5" ht="13.5" customHeight="1">
      <c r="A15619">
        <v>306</v>
      </c>
      <c r="B15619" t="str">
        <f t="shared" ref="B15619:B15682" si="244">A15619&amp;"---"&amp;E15619</f>
        <v>306---39</v>
      </c>
      <c r="C15619" t="s">
        <v>5948</v>
      </c>
      <c r="D15619" t="s">
        <v>886</v>
      </c>
      <c r="E15619">
        <v>39</v>
      </c>
    </row>
    <row r="15620" spans="1:5" ht="13.5" customHeight="1">
      <c r="A15620">
        <v>306</v>
      </c>
      <c r="B15620" t="str">
        <f t="shared" si="244"/>
        <v>306---40</v>
      </c>
      <c r="C15620" t="s">
        <v>5961</v>
      </c>
      <c r="D15620" t="s">
        <v>935</v>
      </c>
      <c r="E15620">
        <v>40</v>
      </c>
    </row>
    <row r="15621" spans="1:5" ht="13.5" customHeight="1">
      <c r="A15621">
        <v>306</v>
      </c>
      <c r="B15621" t="str">
        <f t="shared" si="244"/>
        <v>306---41</v>
      </c>
      <c r="C15621" t="s">
        <v>5949</v>
      </c>
      <c r="D15621" t="s">
        <v>895</v>
      </c>
      <c r="E15621">
        <v>41</v>
      </c>
    </row>
    <row r="15622" spans="1:5" ht="13.5" customHeight="1">
      <c r="A15622">
        <v>306</v>
      </c>
      <c r="B15622" t="str">
        <f t="shared" si="244"/>
        <v>306---42</v>
      </c>
      <c r="C15622" t="s">
        <v>5915</v>
      </c>
      <c r="D15622" t="s">
        <v>772</v>
      </c>
      <c r="E15622">
        <v>42</v>
      </c>
    </row>
    <row r="15623" spans="1:5" ht="13.5" customHeight="1">
      <c r="A15623">
        <v>306</v>
      </c>
      <c r="B15623" t="str">
        <f t="shared" si="244"/>
        <v>306---43</v>
      </c>
      <c r="C15623" t="s">
        <v>5916</v>
      </c>
      <c r="D15623" t="s">
        <v>750</v>
      </c>
      <c r="E15623">
        <v>43</v>
      </c>
    </row>
    <row r="15624" spans="1:5" ht="13.5" customHeight="1">
      <c r="A15624">
        <v>306</v>
      </c>
      <c r="B15624" t="str">
        <f t="shared" si="244"/>
        <v>306---44</v>
      </c>
      <c r="C15624" t="s">
        <v>5917</v>
      </c>
      <c r="D15624" t="s">
        <v>789</v>
      </c>
      <c r="E15624">
        <v>44</v>
      </c>
    </row>
    <row r="15625" spans="1:5" ht="13.5" customHeight="1">
      <c r="A15625">
        <v>306</v>
      </c>
      <c r="B15625" t="str">
        <f t="shared" si="244"/>
        <v>306---45</v>
      </c>
      <c r="C15625" t="s">
        <v>5918</v>
      </c>
      <c r="D15625" t="s">
        <v>770</v>
      </c>
      <c r="E15625">
        <v>45</v>
      </c>
    </row>
    <row r="15626" spans="1:5" ht="13.5" customHeight="1">
      <c r="A15626">
        <v>306</v>
      </c>
      <c r="B15626" t="str">
        <f t="shared" si="244"/>
        <v>306---46</v>
      </c>
      <c r="C15626" t="s">
        <v>5963</v>
      </c>
      <c r="D15626" t="s">
        <v>937</v>
      </c>
      <c r="E15626">
        <v>46</v>
      </c>
    </row>
    <row r="15627" spans="1:5" ht="13.5" customHeight="1">
      <c r="A15627">
        <v>306</v>
      </c>
      <c r="B15627" t="str">
        <f t="shared" si="244"/>
        <v>306---47</v>
      </c>
      <c r="C15627" t="s">
        <v>5994</v>
      </c>
      <c r="D15627" t="s">
        <v>984</v>
      </c>
      <c r="E15627">
        <v>47</v>
      </c>
    </row>
    <row r="15628" spans="1:5" ht="13.5" customHeight="1">
      <c r="A15628">
        <v>306</v>
      </c>
      <c r="B15628" t="str">
        <f t="shared" si="244"/>
        <v>306---48</v>
      </c>
      <c r="C15628" t="s">
        <v>5984</v>
      </c>
      <c r="D15628" t="s">
        <v>1232</v>
      </c>
      <c r="E15628">
        <v>48</v>
      </c>
    </row>
    <row r="15629" spans="1:5" ht="13.5" customHeight="1">
      <c r="A15629">
        <v>306</v>
      </c>
      <c r="B15629" t="str">
        <f t="shared" si="244"/>
        <v>306---49</v>
      </c>
      <c r="C15629" t="s">
        <v>5950</v>
      </c>
      <c r="D15629" t="s">
        <v>906</v>
      </c>
      <c r="E15629">
        <v>49</v>
      </c>
    </row>
    <row r="15630" spans="1:5" ht="13.5" customHeight="1">
      <c r="A15630">
        <v>306</v>
      </c>
      <c r="B15630" t="str">
        <f t="shared" si="244"/>
        <v>306---50</v>
      </c>
      <c r="C15630" t="s">
        <v>5956</v>
      </c>
      <c r="D15630" t="s">
        <v>917</v>
      </c>
      <c r="E15630">
        <v>50</v>
      </c>
    </row>
    <row r="15631" spans="1:5" ht="13.5" customHeight="1">
      <c r="A15631">
        <v>306</v>
      </c>
      <c r="B15631" t="str">
        <f t="shared" si="244"/>
        <v>306---51</v>
      </c>
      <c r="C15631" t="s">
        <v>5920</v>
      </c>
      <c r="D15631" t="s">
        <v>762</v>
      </c>
      <c r="E15631">
        <v>51</v>
      </c>
    </row>
    <row r="15632" spans="1:5" ht="13.5" customHeight="1">
      <c r="A15632">
        <v>306</v>
      </c>
      <c r="B15632" t="str">
        <f t="shared" si="244"/>
        <v>306---52</v>
      </c>
      <c r="C15632" t="s">
        <v>5990</v>
      </c>
      <c r="D15632" t="s">
        <v>1018</v>
      </c>
      <c r="E15632">
        <v>52</v>
      </c>
    </row>
    <row r="15633" spans="1:5" ht="13.5" customHeight="1">
      <c r="A15633">
        <v>306</v>
      </c>
      <c r="B15633" t="str">
        <f t="shared" si="244"/>
        <v>306---53</v>
      </c>
      <c r="C15633" t="s">
        <v>5955</v>
      </c>
      <c r="D15633" t="s">
        <v>889</v>
      </c>
      <c r="E15633">
        <v>53</v>
      </c>
    </row>
    <row r="15634" spans="1:5" ht="13.5" customHeight="1">
      <c r="A15634">
        <v>306</v>
      </c>
      <c r="B15634" t="str">
        <f t="shared" si="244"/>
        <v>306---54</v>
      </c>
      <c r="C15634" t="s">
        <v>5988</v>
      </c>
      <c r="D15634" t="s">
        <v>1133</v>
      </c>
      <c r="E15634">
        <v>54</v>
      </c>
    </row>
    <row r="15635" spans="1:5" ht="13.5" customHeight="1">
      <c r="A15635">
        <v>64</v>
      </c>
      <c r="B15635" t="str">
        <f t="shared" si="244"/>
        <v>64---1</v>
      </c>
      <c r="C15635" t="s">
        <v>4216</v>
      </c>
      <c r="D15635" t="s">
        <v>1163</v>
      </c>
      <c r="E15635">
        <v>1</v>
      </c>
    </row>
    <row r="15636" spans="1:5" ht="13.5" customHeight="1">
      <c r="A15636">
        <v>64</v>
      </c>
      <c r="B15636" t="str">
        <f t="shared" si="244"/>
        <v>64---2</v>
      </c>
      <c r="C15636" t="s">
        <v>4216</v>
      </c>
      <c r="D15636" t="s">
        <v>1077</v>
      </c>
      <c r="E15636">
        <v>2</v>
      </c>
    </row>
    <row r="15637" spans="1:5" ht="13.5" customHeight="1">
      <c r="A15637">
        <v>64</v>
      </c>
      <c r="B15637" t="str">
        <f t="shared" si="244"/>
        <v>64---3</v>
      </c>
      <c r="C15637" t="s">
        <v>4252</v>
      </c>
      <c r="D15637" t="s">
        <v>1344</v>
      </c>
      <c r="E15637">
        <v>3</v>
      </c>
    </row>
    <row r="15638" spans="1:5" ht="13.5" customHeight="1">
      <c r="A15638">
        <v>64</v>
      </c>
      <c r="B15638" t="str">
        <f t="shared" si="244"/>
        <v>64---4</v>
      </c>
      <c r="C15638" t="s">
        <v>4269</v>
      </c>
      <c r="D15638" t="s">
        <v>921</v>
      </c>
      <c r="E15638">
        <v>4</v>
      </c>
    </row>
    <row r="15639" spans="1:5" ht="13.5" customHeight="1">
      <c r="A15639">
        <v>64</v>
      </c>
      <c r="B15639" t="str">
        <f t="shared" si="244"/>
        <v>64---5</v>
      </c>
      <c r="C15639" t="s">
        <v>4271</v>
      </c>
      <c r="D15639" t="s">
        <v>920</v>
      </c>
      <c r="E15639">
        <v>5</v>
      </c>
    </row>
    <row r="15640" spans="1:5" ht="13.5" customHeight="1">
      <c r="A15640">
        <v>64</v>
      </c>
      <c r="B15640" t="str">
        <f t="shared" si="244"/>
        <v>64---6</v>
      </c>
      <c r="C15640" t="s">
        <v>4239</v>
      </c>
      <c r="D15640" t="s">
        <v>992</v>
      </c>
      <c r="E15640">
        <v>6</v>
      </c>
    </row>
    <row r="15641" spans="1:5" ht="13.5" customHeight="1">
      <c r="A15641">
        <v>64</v>
      </c>
      <c r="B15641" t="str">
        <f t="shared" si="244"/>
        <v>64---7</v>
      </c>
      <c r="C15641" t="s">
        <v>4228</v>
      </c>
      <c r="D15641" t="s">
        <v>1049</v>
      </c>
      <c r="E15641">
        <v>7</v>
      </c>
    </row>
    <row r="15642" spans="1:5" ht="13.5" customHeight="1">
      <c r="A15642">
        <v>64</v>
      </c>
      <c r="B15642" t="str">
        <f t="shared" si="244"/>
        <v>64---8</v>
      </c>
      <c r="C15642" t="s">
        <v>4268</v>
      </c>
      <c r="D15642" t="s">
        <v>961</v>
      </c>
      <c r="E15642">
        <v>8</v>
      </c>
    </row>
    <row r="15643" spans="1:5" ht="13.5" customHeight="1">
      <c r="A15643">
        <v>64</v>
      </c>
      <c r="B15643" t="str">
        <f t="shared" si="244"/>
        <v>64---9</v>
      </c>
      <c r="C15643" t="s">
        <v>4230</v>
      </c>
      <c r="D15643" t="s">
        <v>982</v>
      </c>
      <c r="E15643">
        <v>9</v>
      </c>
    </row>
    <row r="15644" spans="1:5" ht="13.5" customHeight="1">
      <c r="A15644">
        <v>64</v>
      </c>
      <c r="B15644" t="str">
        <f t="shared" si="244"/>
        <v>64---10</v>
      </c>
      <c r="C15644" t="s">
        <v>4244</v>
      </c>
      <c r="D15644" t="s">
        <v>812</v>
      </c>
      <c r="E15644">
        <v>10</v>
      </c>
    </row>
    <row r="15645" spans="1:5" ht="13.5" customHeight="1">
      <c r="A15645">
        <v>64</v>
      </c>
      <c r="B15645" t="str">
        <f t="shared" si="244"/>
        <v>64---11</v>
      </c>
      <c r="C15645" t="s">
        <v>4227</v>
      </c>
      <c r="D15645" t="s">
        <v>1053</v>
      </c>
      <c r="E15645">
        <v>11</v>
      </c>
    </row>
    <row r="15646" spans="1:5" ht="13.5" customHeight="1">
      <c r="A15646">
        <v>64</v>
      </c>
      <c r="B15646" t="str">
        <f t="shared" si="244"/>
        <v>64---12</v>
      </c>
      <c r="C15646" t="s">
        <v>4254</v>
      </c>
      <c r="D15646" t="s">
        <v>996</v>
      </c>
      <c r="E15646">
        <v>12</v>
      </c>
    </row>
    <row r="15647" spans="1:5" ht="13.5" customHeight="1">
      <c r="A15647">
        <v>64</v>
      </c>
      <c r="B15647" t="str">
        <f t="shared" si="244"/>
        <v>64---13</v>
      </c>
      <c r="C15647" t="s">
        <v>4233</v>
      </c>
      <c r="D15647" t="s">
        <v>1035</v>
      </c>
      <c r="E15647">
        <v>13</v>
      </c>
    </row>
    <row r="15648" spans="1:5" ht="13.5" customHeight="1">
      <c r="A15648">
        <v>64</v>
      </c>
      <c r="B15648" t="str">
        <f t="shared" si="244"/>
        <v>64---14</v>
      </c>
      <c r="C15648" t="s">
        <v>4272</v>
      </c>
      <c r="D15648" t="s">
        <v>930</v>
      </c>
      <c r="E15648">
        <v>14</v>
      </c>
    </row>
    <row r="15649" spans="1:5" ht="13.5" customHeight="1">
      <c r="A15649">
        <v>64</v>
      </c>
      <c r="B15649" t="str">
        <f t="shared" si="244"/>
        <v>64---15</v>
      </c>
      <c r="C15649" t="s">
        <v>5911</v>
      </c>
      <c r="D15649" t="s">
        <v>951</v>
      </c>
      <c r="E15649">
        <v>15</v>
      </c>
    </row>
    <row r="15650" spans="1:5" ht="13.5" customHeight="1">
      <c r="A15650">
        <v>64</v>
      </c>
      <c r="B15650" t="str">
        <f t="shared" si="244"/>
        <v>64---16</v>
      </c>
      <c r="C15650" t="s">
        <v>5911</v>
      </c>
      <c r="D15650" t="s">
        <v>1366</v>
      </c>
      <c r="E15650">
        <v>16</v>
      </c>
    </row>
    <row r="15651" spans="1:5" ht="13.5" customHeight="1">
      <c r="A15651">
        <v>64</v>
      </c>
      <c r="B15651" t="str">
        <f t="shared" si="244"/>
        <v>64---17</v>
      </c>
      <c r="C15651" t="s">
        <v>5911</v>
      </c>
      <c r="D15651" t="s">
        <v>1353</v>
      </c>
      <c r="E15651">
        <v>17</v>
      </c>
    </row>
    <row r="15652" spans="1:5" ht="13.5" customHeight="1">
      <c r="A15652">
        <v>64</v>
      </c>
      <c r="B15652" t="str">
        <f t="shared" si="244"/>
        <v>64---18</v>
      </c>
      <c r="C15652" t="s">
        <v>5911</v>
      </c>
      <c r="D15652" t="s">
        <v>748</v>
      </c>
      <c r="E15652">
        <v>18</v>
      </c>
    </row>
    <row r="15653" spans="1:5" ht="13.5" customHeight="1">
      <c r="A15653">
        <v>64</v>
      </c>
      <c r="B15653" t="str">
        <f t="shared" si="244"/>
        <v>64---19</v>
      </c>
      <c r="C15653" t="s">
        <v>5911</v>
      </c>
      <c r="D15653" t="s">
        <v>945</v>
      </c>
      <c r="E15653">
        <v>19</v>
      </c>
    </row>
    <row r="15654" spans="1:5" ht="13.5" customHeight="1">
      <c r="A15654">
        <v>64</v>
      </c>
      <c r="B15654" t="str">
        <f t="shared" si="244"/>
        <v>64---20</v>
      </c>
      <c r="C15654" t="s">
        <v>883</v>
      </c>
      <c r="D15654" t="s">
        <v>959</v>
      </c>
      <c r="E15654">
        <v>20</v>
      </c>
    </row>
    <row r="15655" spans="1:5" ht="13.5" customHeight="1">
      <c r="A15655">
        <v>64</v>
      </c>
      <c r="B15655" t="str">
        <f t="shared" si="244"/>
        <v>64---21</v>
      </c>
      <c r="C15655" t="s">
        <v>887</v>
      </c>
      <c r="D15655" t="s">
        <v>992</v>
      </c>
      <c r="E15655">
        <v>21</v>
      </c>
    </row>
    <row r="15656" spans="1:5" ht="13.5" customHeight="1">
      <c r="A15656">
        <v>64</v>
      </c>
      <c r="B15656" t="str">
        <f t="shared" si="244"/>
        <v>64---22</v>
      </c>
      <c r="C15656" t="s">
        <v>737</v>
      </c>
      <c r="D15656" t="s">
        <v>996</v>
      </c>
      <c r="E15656">
        <v>22</v>
      </c>
    </row>
    <row r="15657" spans="1:5" ht="13.5" customHeight="1">
      <c r="A15657">
        <v>64</v>
      </c>
      <c r="B15657" t="str">
        <f t="shared" si="244"/>
        <v>64---23</v>
      </c>
      <c r="C15657" t="s">
        <v>739</v>
      </c>
      <c r="D15657" t="s">
        <v>736</v>
      </c>
      <c r="E15657">
        <v>23</v>
      </c>
    </row>
    <row r="15658" spans="1:5" ht="13.5" customHeight="1">
      <c r="A15658">
        <v>64</v>
      </c>
      <c r="B15658" t="str">
        <f t="shared" si="244"/>
        <v>64---24</v>
      </c>
      <c r="C15658" t="s">
        <v>743</v>
      </c>
      <c r="D15658" t="s">
        <v>754</v>
      </c>
      <c r="E15658">
        <v>24</v>
      </c>
    </row>
    <row r="15659" spans="1:5" ht="13.5" customHeight="1">
      <c r="A15659">
        <v>64</v>
      </c>
      <c r="B15659" t="str">
        <f t="shared" si="244"/>
        <v>64---25</v>
      </c>
      <c r="C15659" t="s">
        <v>915</v>
      </c>
      <c r="D15659" t="s">
        <v>939</v>
      </c>
      <c r="E15659">
        <v>25</v>
      </c>
    </row>
    <row r="15660" spans="1:5" ht="13.5" customHeight="1">
      <c r="A15660">
        <v>64</v>
      </c>
      <c r="B15660" t="str">
        <f t="shared" si="244"/>
        <v>64---26</v>
      </c>
      <c r="C15660" t="s">
        <v>987</v>
      </c>
      <c r="D15660" t="s">
        <v>1263</v>
      </c>
      <c r="E15660">
        <v>26</v>
      </c>
    </row>
    <row r="15661" spans="1:5" ht="13.5" customHeight="1">
      <c r="A15661">
        <v>64</v>
      </c>
      <c r="B15661" t="str">
        <f t="shared" si="244"/>
        <v>64---27</v>
      </c>
      <c r="C15661" t="s">
        <v>989</v>
      </c>
      <c r="D15661" t="s">
        <v>738</v>
      </c>
      <c r="E15661">
        <v>27</v>
      </c>
    </row>
    <row r="15662" spans="1:5" ht="13.5" customHeight="1">
      <c r="A15662">
        <v>64</v>
      </c>
      <c r="B15662" t="str">
        <f t="shared" si="244"/>
        <v>64---28</v>
      </c>
      <c r="C15662" t="s">
        <v>1094</v>
      </c>
      <c r="D15662" t="s">
        <v>790</v>
      </c>
      <c r="E15662">
        <v>28</v>
      </c>
    </row>
    <row r="15663" spans="1:5" ht="13.5" customHeight="1">
      <c r="A15663">
        <v>64</v>
      </c>
      <c r="B15663" t="str">
        <f t="shared" si="244"/>
        <v>64---29</v>
      </c>
      <c r="C15663" t="s">
        <v>819</v>
      </c>
      <c r="D15663" t="s">
        <v>756</v>
      </c>
      <c r="E15663">
        <v>29</v>
      </c>
    </row>
    <row r="15664" spans="1:5" ht="13.5" customHeight="1">
      <c r="A15664">
        <v>64</v>
      </c>
      <c r="B15664" t="str">
        <f t="shared" si="244"/>
        <v>64---30</v>
      </c>
      <c r="C15664" t="s">
        <v>1074</v>
      </c>
      <c r="D15664" t="s">
        <v>880</v>
      </c>
      <c r="E15664">
        <v>30</v>
      </c>
    </row>
    <row r="15665" spans="1:5" ht="13.5" customHeight="1">
      <c r="A15665">
        <v>64</v>
      </c>
      <c r="B15665" t="str">
        <f t="shared" si="244"/>
        <v>64---31</v>
      </c>
      <c r="C15665" t="s">
        <v>824</v>
      </c>
      <c r="D15665" t="s">
        <v>752</v>
      </c>
      <c r="E15665">
        <v>31</v>
      </c>
    </row>
    <row r="15666" spans="1:5" ht="13.5" customHeight="1">
      <c r="A15666">
        <v>64</v>
      </c>
      <c r="B15666" t="str">
        <f t="shared" si="244"/>
        <v>64---32</v>
      </c>
      <c r="C15666" t="s">
        <v>826</v>
      </c>
      <c r="D15666" t="s">
        <v>1079</v>
      </c>
      <c r="E15666">
        <v>32</v>
      </c>
    </row>
    <row r="15667" spans="1:5" ht="13.5" customHeight="1">
      <c r="A15667">
        <v>64</v>
      </c>
      <c r="B15667" t="str">
        <f t="shared" si="244"/>
        <v>64---33</v>
      </c>
      <c r="C15667" t="s">
        <v>862</v>
      </c>
      <c r="D15667" t="s">
        <v>1261</v>
      </c>
      <c r="E15667">
        <v>33</v>
      </c>
    </row>
    <row r="15668" spans="1:5" ht="13.5" customHeight="1">
      <c r="A15668">
        <v>64</v>
      </c>
      <c r="B15668" t="str">
        <f t="shared" si="244"/>
        <v>64---34</v>
      </c>
      <c r="C15668" t="s">
        <v>942</v>
      </c>
      <c r="D15668" t="s">
        <v>1068</v>
      </c>
      <c r="E15668">
        <v>34</v>
      </c>
    </row>
    <row r="15669" spans="1:5" ht="13.5" customHeight="1">
      <c r="A15669">
        <v>64</v>
      </c>
      <c r="B15669" t="str">
        <f t="shared" si="244"/>
        <v>64---35</v>
      </c>
      <c r="C15669" t="s">
        <v>993</v>
      </c>
      <c r="D15669" t="s">
        <v>1171</v>
      </c>
      <c r="E15669">
        <v>35</v>
      </c>
    </row>
    <row r="15670" spans="1:5" ht="13.5" customHeight="1">
      <c r="A15670">
        <v>64</v>
      </c>
      <c r="B15670" t="str">
        <f t="shared" si="244"/>
        <v>64---36</v>
      </c>
      <c r="C15670" t="s">
        <v>868</v>
      </c>
      <c r="D15670" t="s">
        <v>758</v>
      </c>
      <c r="E15670">
        <v>36</v>
      </c>
    </row>
    <row r="15671" spans="1:5" ht="13.5" customHeight="1">
      <c r="A15671">
        <v>64</v>
      </c>
      <c r="B15671" t="str">
        <f t="shared" si="244"/>
        <v>64---37</v>
      </c>
      <c r="C15671" t="s">
        <v>838</v>
      </c>
      <c r="D15671" t="s">
        <v>1054</v>
      </c>
      <c r="E15671">
        <v>37</v>
      </c>
    </row>
    <row r="15672" spans="1:5" ht="13.5" customHeight="1">
      <c r="A15672">
        <v>64</v>
      </c>
      <c r="B15672" t="str">
        <f t="shared" si="244"/>
        <v>64---38</v>
      </c>
      <c r="C15672" t="s">
        <v>870</v>
      </c>
      <c r="D15672" t="s">
        <v>1344</v>
      </c>
      <c r="E15672">
        <v>38</v>
      </c>
    </row>
    <row r="15673" spans="1:5" ht="13.5" customHeight="1">
      <c r="A15673">
        <v>64</v>
      </c>
      <c r="B15673" t="str">
        <f t="shared" si="244"/>
        <v>64---39</v>
      </c>
      <c r="C15673" t="s">
        <v>5967</v>
      </c>
      <c r="D15673" t="s">
        <v>986</v>
      </c>
      <c r="E15673">
        <v>39</v>
      </c>
    </row>
    <row r="15674" spans="1:5" ht="13.5" customHeight="1">
      <c r="A15674">
        <v>64</v>
      </c>
      <c r="B15674" t="str">
        <f t="shared" si="244"/>
        <v>64---40</v>
      </c>
      <c r="C15674" t="s">
        <v>5969</v>
      </c>
      <c r="D15674" t="s">
        <v>961</v>
      </c>
      <c r="E15674">
        <v>40</v>
      </c>
    </row>
    <row r="15675" spans="1:5" ht="13.5" customHeight="1">
      <c r="A15675">
        <v>64</v>
      </c>
      <c r="B15675" t="str">
        <f t="shared" si="244"/>
        <v>64---41</v>
      </c>
      <c r="C15675" t="s">
        <v>6016</v>
      </c>
      <c r="D15675" t="s">
        <v>1093</v>
      </c>
      <c r="E15675">
        <v>41</v>
      </c>
    </row>
    <row r="15676" spans="1:5" ht="13.5" customHeight="1">
      <c r="A15676">
        <v>64</v>
      </c>
      <c r="B15676" t="str">
        <f t="shared" si="244"/>
        <v>64---42</v>
      </c>
      <c r="C15676" t="s">
        <v>5915</v>
      </c>
      <c r="D15676" t="s">
        <v>772</v>
      </c>
      <c r="E15676">
        <v>42</v>
      </c>
    </row>
    <row r="15677" spans="1:5" ht="13.5" customHeight="1">
      <c r="A15677">
        <v>64</v>
      </c>
      <c r="B15677" t="str">
        <f t="shared" si="244"/>
        <v>64---43</v>
      </c>
      <c r="C15677" t="s">
        <v>5917</v>
      </c>
      <c r="D15677" t="s">
        <v>789</v>
      </c>
      <c r="E15677">
        <v>43</v>
      </c>
    </row>
    <row r="15678" spans="1:5" ht="13.5" customHeight="1">
      <c r="A15678">
        <v>64</v>
      </c>
      <c r="B15678" t="str">
        <f t="shared" si="244"/>
        <v>64---44</v>
      </c>
      <c r="C15678" t="s">
        <v>5918</v>
      </c>
      <c r="D15678" t="s">
        <v>770</v>
      </c>
      <c r="E15678">
        <v>44</v>
      </c>
    </row>
    <row r="15679" spans="1:5" ht="13.5" customHeight="1">
      <c r="A15679">
        <v>64</v>
      </c>
      <c r="B15679" t="str">
        <f t="shared" si="244"/>
        <v>64---45</v>
      </c>
      <c r="C15679" t="s">
        <v>6004</v>
      </c>
      <c r="D15679" t="s">
        <v>960</v>
      </c>
      <c r="E15679">
        <v>45</v>
      </c>
    </row>
    <row r="15680" spans="1:5" ht="13.5" customHeight="1">
      <c r="A15680">
        <v>64</v>
      </c>
      <c r="B15680" t="str">
        <f t="shared" si="244"/>
        <v>64---46</v>
      </c>
      <c r="C15680" t="s">
        <v>6013</v>
      </c>
      <c r="D15680" t="s">
        <v>968</v>
      </c>
      <c r="E15680">
        <v>46</v>
      </c>
    </row>
    <row r="15681" spans="1:5" ht="13.5" customHeight="1">
      <c r="A15681">
        <v>64</v>
      </c>
      <c r="B15681" t="str">
        <f t="shared" si="244"/>
        <v>64---47</v>
      </c>
      <c r="C15681" t="s">
        <v>5965</v>
      </c>
      <c r="D15681" t="s">
        <v>930</v>
      </c>
      <c r="E15681">
        <v>47</v>
      </c>
    </row>
    <row r="15682" spans="1:5" ht="13.5" customHeight="1">
      <c r="A15682">
        <v>64</v>
      </c>
      <c r="B15682" t="str">
        <f t="shared" si="244"/>
        <v>64---48</v>
      </c>
      <c r="C15682" t="s">
        <v>5920</v>
      </c>
      <c r="D15682" t="s">
        <v>762</v>
      </c>
      <c r="E15682">
        <v>48</v>
      </c>
    </row>
    <row r="15683" spans="1:5" ht="13.5" customHeight="1">
      <c r="A15683">
        <v>64</v>
      </c>
      <c r="B15683" t="str">
        <f t="shared" ref="B15683:B15746" si="245">A15683&amp;"---"&amp;E15683</f>
        <v>64---49</v>
      </c>
      <c r="C15683" t="s">
        <v>5974</v>
      </c>
      <c r="D15683" t="s">
        <v>1049</v>
      </c>
      <c r="E15683">
        <v>49</v>
      </c>
    </row>
    <row r="15684" spans="1:5" ht="13.5" customHeight="1">
      <c r="A15684">
        <v>64</v>
      </c>
      <c r="B15684" t="str">
        <f t="shared" si="245"/>
        <v>64---50</v>
      </c>
      <c r="C15684" t="s">
        <v>5975</v>
      </c>
      <c r="D15684" t="s">
        <v>994</v>
      </c>
      <c r="E15684">
        <v>50</v>
      </c>
    </row>
    <row r="15685" spans="1:5" ht="13.5" customHeight="1">
      <c r="A15685">
        <v>65</v>
      </c>
      <c r="B15685" t="str">
        <f t="shared" si="245"/>
        <v>65---1</v>
      </c>
      <c r="C15685" t="s">
        <v>4234</v>
      </c>
      <c r="D15685" t="s">
        <v>1342</v>
      </c>
      <c r="E15685">
        <v>1</v>
      </c>
    </row>
    <row r="15686" spans="1:5" ht="13.5" customHeight="1">
      <c r="A15686">
        <v>65</v>
      </c>
      <c r="B15686" t="str">
        <f t="shared" si="245"/>
        <v>65---2</v>
      </c>
      <c r="C15686" t="s">
        <v>4216</v>
      </c>
      <c r="D15686" t="s">
        <v>1342</v>
      </c>
      <c r="E15686">
        <v>2</v>
      </c>
    </row>
    <row r="15687" spans="1:5" ht="13.5" customHeight="1">
      <c r="A15687">
        <v>65</v>
      </c>
      <c r="B15687" t="str">
        <f t="shared" si="245"/>
        <v>65---3</v>
      </c>
      <c r="C15687" t="s">
        <v>4216</v>
      </c>
      <c r="D15687" t="s">
        <v>1163</v>
      </c>
      <c r="E15687">
        <v>3</v>
      </c>
    </row>
    <row r="15688" spans="1:5" ht="13.5" customHeight="1">
      <c r="A15688">
        <v>65</v>
      </c>
      <c r="B15688" t="str">
        <f t="shared" si="245"/>
        <v>65---4</v>
      </c>
      <c r="C15688" t="s">
        <v>4216</v>
      </c>
      <c r="D15688" t="s">
        <v>1077</v>
      </c>
      <c r="E15688">
        <v>4</v>
      </c>
    </row>
    <row r="15689" spans="1:5" ht="13.5" customHeight="1">
      <c r="A15689">
        <v>65</v>
      </c>
      <c r="B15689" t="str">
        <f t="shared" si="245"/>
        <v>65---5</v>
      </c>
      <c r="C15689" t="s">
        <v>4216</v>
      </c>
      <c r="D15689" t="s">
        <v>1344</v>
      </c>
      <c r="E15689">
        <v>5</v>
      </c>
    </row>
    <row r="15690" spans="1:5" ht="13.5" customHeight="1">
      <c r="A15690">
        <v>65</v>
      </c>
      <c r="B15690" t="str">
        <f t="shared" si="245"/>
        <v>65---6</v>
      </c>
      <c r="C15690" t="s">
        <v>4216</v>
      </c>
      <c r="D15690" t="s">
        <v>921</v>
      </c>
      <c r="E15690">
        <v>6</v>
      </c>
    </row>
    <row r="15691" spans="1:5" ht="13.5" customHeight="1">
      <c r="A15691">
        <v>65</v>
      </c>
      <c r="B15691" t="str">
        <f t="shared" si="245"/>
        <v>65---7</v>
      </c>
      <c r="C15691" t="s">
        <v>4271</v>
      </c>
      <c r="D15691" t="s">
        <v>920</v>
      </c>
      <c r="E15691">
        <v>7</v>
      </c>
    </row>
    <row r="15692" spans="1:5" ht="13.5" customHeight="1">
      <c r="A15692">
        <v>65</v>
      </c>
      <c r="B15692" t="str">
        <f t="shared" si="245"/>
        <v>65---8</v>
      </c>
      <c r="C15692" t="s">
        <v>4239</v>
      </c>
      <c r="D15692" t="s">
        <v>992</v>
      </c>
      <c r="E15692">
        <v>8</v>
      </c>
    </row>
    <row r="15693" spans="1:5" ht="13.5" customHeight="1">
      <c r="A15693">
        <v>65</v>
      </c>
      <c r="B15693" t="str">
        <f t="shared" si="245"/>
        <v>65---9</v>
      </c>
      <c r="C15693" t="s">
        <v>4228</v>
      </c>
      <c r="D15693" t="s">
        <v>1049</v>
      </c>
      <c r="E15693">
        <v>9</v>
      </c>
    </row>
    <row r="15694" spans="1:5" ht="13.5" customHeight="1">
      <c r="A15694">
        <v>65</v>
      </c>
      <c r="B15694" t="str">
        <f t="shared" si="245"/>
        <v>65---10</v>
      </c>
      <c r="C15694" t="s">
        <v>4268</v>
      </c>
      <c r="D15694" t="s">
        <v>961</v>
      </c>
      <c r="E15694">
        <v>10</v>
      </c>
    </row>
    <row r="15695" spans="1:5" ht="13.5" customHeight="1">
      <c r="A15695">
        <v>65</v>
      </c>
      <c r="B15695" t="str">
        <f t="shared" si="245"/>
        <v>65---11</v>
      </c>
      <c r="C15695" t="s">
        <v>4230</v>
      </c>
      <c r="D15695" t="s">
        <v>982</v>
      </c>
      <c r="E15695">
        <v>11</v>
      </c>
    </row>
    <row r="15696" spans="1:5" ht="13.5" customHeight="1">
      <c r="A15696">
        <v>65</v>
      </c>
      <c r="B15696" t="str">
        <f t="shared" si="245"/>
        <v>65---12</v>
      </c>
      <c r="C15696" t="s">
        <v>4244</v>
      </c>
      <c r="D15696" t="s">
        <v>812</v>
      </c>
      <c r="E15696">
        <v>12</v>
      </c>
    </row>
    <row r="15697" spans="1:5" ht="13.5" customHeight="1">
      <c r="A15697">
        <v>65</v>
      </c>
      <c r="B15697" t="str">
        <f t="shared" si="245"/>
        <v>65---13</v>
      </c>
      <c r="C15697" t="s">
        <v>4232</v>
      </c>
      <c r="D15697" t="s">
        <v>1053</v>
      </c>
      <c r="E15697">
        <v>13</v>
      </c>
    </row>
    <row r="15698" spans="1:5" ht="13.5" customHeight="1">
      <c r="A15698">
        <v>65</v>
      </c>
      <c r="B15698" t="str">
        <f t="shared" si="245"/>
        <v>65---14</v>
      </c>
      <c r="C15698" t="s">
        <v>4233</v>
      </c>
      <c r="D15698" t="s">
        <v>996</v>
      </c>
      <c r="E15698">
        <v>14</v>
      </c>
    </row>
    <row r="15699" spans="1:5" ht="13.5" customHeight="1">
      <c r="A15699">
        <v>65</v>
      </c>
      <c r="B15699" t="str">
        <f t="shared" si="245"/>
        <v>65---15</v>
      </c>
      <c r="C15699" t="s">
        <v>4236</v>
      </c>
      <c r="D15699" t="s">
        <v>1035</v>
      </c>
      <c r="E15699">
        <v>15</v>
      </c>
    </row>
    <row r="15700" spans="1:5" ht="13.5" customHeight="1">
      <c r="A15700">
        <v>65</v>
      </c>
      <c r="B15700" t="str">
        <f t="shared" si="245"/>
        <v>65---16</v>
      </c>
      <c r="C15700" t="s">
        <v>4248</v>
      </c>
      <c r="D15700" t="s">
        <v>930</v>
      </c>
      <c r="E15700">
        <v>16</v>
      </c>
    </row>
    <row r="15701" spans="1:5" ht="13.5" customHeight="1">
      <c r="A15701">
        <v>65</v>
      </c>
      <c r="B15701" t="str">
        <f t="shared" si="245"/>
        <v>65---17</v>
      </c>
      <c r="C15701" t="s">
        <v>883</v>
      </c>
      <c r="D15701" t="s">
        <v>959</v>
      </c>
      <c r="E15701">
        <v>17</v>
      </c>
    </row>
    <row r="15702" spans="1:5" ht="13.5" customHeight="1">
      <c r="A15702">
        <v>65</v>
      </c>
      <c r="B15702" t="str">
        <f t="shared" si="245"/>
        <v>65---18</v>
      </c>
      <c r="C15702" t="s">
        <v>1017</v>
      </c>
      <c r="D15702" t="s">
        <v>796</v>
      </c>
      <c r="E15702">
        <v>18</v>
      </c>
    </row>
    <row r="15703" spans="1:5" ht="13.5" customHeight="1">
      <c r="A15703">
        <v>65</v>
      </c>
      <c r="B15703" t="str">
        <f t="shared" si="245"/>
        <v>65---19</v>
      </c>
      <c r="C15703" t="s">
        <v>731</v>
      </c>
      <c r="D15703" t="s">
        <v>800</v>
      </c>
      <c r="E15703">
        <v>19</v>
      </c>
    </row>
    <row r="15704" spans="1:5" ht="13.5" customHeight="1">
      <c r="A15704">
        <v>65</v>
      </c>
      <c r="B15704" t="str">
        <f t="shared" si="245"/>
        <v>65---20</v>
      </c>
      <c r="C15704" t="s">
        <v>887</v>
      </c>
      <c r="D15704" t="s">
        <v>992</v>
      </c>
      <c r="E15704">
        <v>20</v>
      </c>
    </row>
    <row r="15705" spans="1:5" ht="13.5" customHeight="1">
      <c r="A15705">
        <v>65</v>
      </c>
      <c r="B15705" t="str">
        <f t="shared" si="245"/>
        <v>65---21</v>
      </c>
      <c r="C15705" t="s">
        <v>737</v>
      </c>
      <c r="D15705" t="s">
        <v>996</v>
      </c>
      <c r="E15705">
        <v>21</v>
      </c>
    </row>
    <row r="15706" spans="1:5" ht="13.5" customHeight="1">
      <c r="A15706">
        <v>65</v>
      </c>
      <c r="B15706" t="str">
        <f t="shared" si="245"/>
        <v>65---22</v>
      </c>
      <c r="C15706" t="s">
        <v>739</v>
      </c>
      <c r="D15706" t="s">
        <v>736</v>
      </c>
      <c r="E15706">
        <v>22</v>
      </c>
    </row>
    <row r="15707" spans="1:5" ht="13.5" customHeight="1">
      <c r="A15707">
        <v>65</v>
      </c>
      <c r="B15707" t="str">
        <f t="shared" si="245"/>
        <v>65---23</v>
      </c>
      <c r="C15707" t="s">
        <v>743</v>
      </c>
      <c r="D15707" t="s">
        <v>754</v>
      </c>
      <c r="E15707">
        <v>23</v>
      </c>
    </row>
    <row r="15708" spans="1:5" ht="13.5" customHeight="1">
      <c r="A15708">
        <v>65</v>
      </c>
      <c r="B15708" t="str">
        <f t="shared" si="245"/>
        <v>65---24</v>
      </c>
      <c r="C15708" t="s">
        <v>915</v>
      </c>
      <c r="D15708" t="s">
        <v>939</v>
      </c>
      <c r="E15708">
        <v>24</v>
      </c>
    </row>
    <row r="15709" spans="1:5" ht="13.5" customHeight="1">
      <c r="A15709">
        <v>65</v>
      </c>
      <c r="B15709" t="str">
        <f t="shared" si="245"/>
        <v>65---25</v>
      </c>
      <c r="C15709" t="s">
        <v>987</v>
      </c>
      <c r="D15709" t="s">
        <v>1263</v>
      </c>
      <c r="E15709">
        <v>25</v>
      </c>
    </row>
    <row r="15710" spans="1:5" ht="13.5" customHeight="1">
      <c r="A15710">
        <v>65</v>
      </c>
      <c r="B15710" t="str">
        <f t="shared" si="245"/>
        <v>65---26</v>
      </c>
      <c r="C15710" t="s">
        <v>989</v>
      </c>
      <c r="D15710" t="s">
        <v>738</v>
      </c>
      <c r="E15710">
        <v>26</v>
      </c>
    </row>
    <row r="15711" spans="1:5" ht="13.5" customHeight="1">
      <c r="A15711">
        <v>65</v>
      </c>
      <c r="B15711" t="str">
        <f t="shared" si="245"/>
        <v>65---27</v>
      </c>
      <c r="C15711" t="s">
        <v>1094</v>
      </c>
      <c r="D15711" t="s">
        <v>790</v>
      </c>
      <c r="E15711">
        <v>27</v>
      </c>
    </row>
    <row r="15712" spans="1:5" ht="13.5" customHeight="1">
      <c r="A15712">
        <v>65</v>
      </c>
      <c r="B15712" t="str">
        <f t="shared" si="245"/>
        <v>65---28</v>
      </c>
      <c r="C15712" t="s">
        <v>819</v>
      </c>
      <c r="D15712" t="s">
        <v>756</v>
      </c>
      <c r="E15712">
        <v>28</v>
      </c>
    </row>
    <row r="15713" spans="1:5" ht="13.5" customHeight="1">
      <c r="A15713">
        <v>65</v>
      </c>
      <c r="B15713" t="str">
        <f t="shared" si="245"/>
        <v>65---29</v>
      </c>
      <c r="C15713" t="s">
        <v>1074</v>
      </c>
      <c r="D15713" t="s">
        <v>880</v>
      </c>
      <c r="E15713">
        <v>29</v>
      </c>
    </row>
    <row r="15714" spans="1:5" ht="13.5" customHeight="1">
      <c r="A15714">
        <v>65</v>
      </c>
      <c r="B15714" t="str">
        <f t="shared" si="245"/>
        <v>65---30</v>
      </c>
      <c r="C15714" t="s">
        <v>824</v>
      </c>
      <c r="D15714" t="s">
        <v>752</v>
      </c>
      <c r="E15714">
        <v>30</v>
      </c>
    </row>
    <row r="15715" spans="1:5" ht="13.5" customHeight="1">
      <c r="A15715">
        <v>65</v>
      </c>
      <c r="B15715" t="str">
        <f t="shared" si="245"/>
        <v>65---31</v>
      </c>
      <c r="C15715" t="s">
        <v>826</v>
      </c>
      <c r="D15715" t="s">
        <v>1079</v>
      </c>
      <c r="E15715">
        <v>31</v>
      </c>
    </row>
    <row r="15716" spans="1:5" ht="13.5" customHeight="1">
      <c r="A15716">
        <v>65</v>
      </c>
      <c r="B15716" t="str">
        <f t="shared" si="245"/>
        <v>65---32</v>
      </c>
      <c r="C15716" t="s">
        <v>862</v>
      </c>
      <c r="D15716" t="s">
        <v>1261</v>
      </c>
      <c r="E15716">
        <v>32</v>
      </c>
    </row>
    <row r="15717" spans="1:5" ht="13.5" customHeight="1">
      <c r="A15717">
        <v>65</v>
      </c>
      <c r="B15717" t="str">
        <f t="shared" si="245"/>
        <v>65---33</v>
      </c>
      <c r="C15717" t="s">
        <v>942</v>
      </c>
      <c r="D15717" t="s">
        <v>1068</v>
      </c>
      <c r="E15717">
        <v>33</v>
      </c>
    </row>
    <row r="15718" spans="1:5" ht="13.5" customHeight="1">
      <c r="A15718">
        <v>65</v>
      </c>
      <c r="B15718" t="str">
        <f t="shared" si="245"/>
        <v>65---34</v>
      </c>
      <c r="C15718" t="s">
        <v>993</v>
      </c>
      <c r="D15718" t="s">
        <v>1171</v>
      </c>
      <c r="E15718">
        <v>34</v>
      </c>
    </row>
    <row r="15719" spans="1:5" ht="13.5" customHeight="1">
      <c r="A15719">
        <v>65</v>
      </c>
      <c r="B15719" t="str">
        <f t="shared" si="245"/>
        <v>65---35</v>
      </c>
      <c r="C15719" t="s">
        <v>868</v>
      </c>
      <c r="D15719" t="s">
        <v>758</v>
      </c>
      <c r="E15719">
        <v>35</v>
      </c>
    </row>
    <row r="15720" spans="1:5" ht="13.5" customHeight="1">
      <c r="A15720">
        <v>65</v>
      </c>
      <c r="B15720" t="str">
        <f t="shared" si="245"/>
        <v>65---36</v>
      </c>
      <c r="C15720" t="s">
        <v>838</v>
      </c>
      <c r="D15720" t="s">
        <v>1054</v>
      </c>
      <c r="E15720">
        <v>36</v>
      </c>
    </row>
    <row r="15721" spans="1:5" ht="13.5" customHeight="1">
      <c r="A15721">
        <v>65</v>
      </c>
      <c r="B15721" t="str">
        <f t="shared" si="245"/>
        <v>65---37</v>
      </c>
      <c r="C15721" t="s">
        <v>870</v>
      </c>
      <c r="D15721" t="s">
        <v>1344</v>
      </c>
      <c r="E15721">
        <v>37</v>
      </c>
    </row>
    <row r="15722" spans="1:5" ht="13.5" customHeight="1">
      <c r="A15722">
        <v>65</v>
      </c>
      <c r="B15722" t="str">
        <f t="shared" si="245"/>
        <v>65---38</v>
      </c>
      <c r="C15722" t="s">
        <v>5967</v>
      </c>
      <c r="D15722" t="s">
        <v>986</v>
      </c>
      <c r="E15722">
        <v>38</v>
      </c>
    </row>
    <row r="15723" spans="1:5" ht="13.5" customHeight="1">
      <c r="A15723">
        <v>65</v>
      </c>
      <c r="B15723" t="str">
        <f t="shared" si="245"/>
        <v>65---39</v>
      </c>
      <c r="C15723" t="s">
        <v>5968</v>
      </c>
      <c r="D15723" t="s">
        <v>988</v>
      </c>
      <c r="E15723">
        <v>39</v>
      </c>
    </row>
    <row r="15724" spans="1:5" ht="13.5" customHeight="1">
      <c r="A15724">
        <v>65</v>
      </c>
      <c r="B15724" t="str">
        <f t="shared" si="245"/>
        <v>65---40</v>
      </c>
      <c r="C15724" t="s">
        <v>5969</v>
      </c>
      <c r="D15724" t="s">
        <v>961</v>
      </c>
      <c r="E15724">
        <v>40</v>
      </c>
    </row>
    <row r="15725" spans="1:5" ht="13.5" customHeight="1">
      <c r="A15725">
        <v>65</v>
      </c>
      <c r="B15725" t="str">
        <f t="shared" si="245"/>
        <v>65---41</v>
      </c>
      <c r="C15725" t="s">
        <v>6016</v>
      </c>
      <c r="D15725" t="s">
        <v>1093</v>
      </c>
      <c r="E15725">
        <v>41</v>
      </c>
    </row>
    <row r="15726" spans="1:5" ht="13.5" customHeight="1">
      <c r="A15726">
        <v>65</v>
      </c>
      <c r="B15726" t="str">
        <f t="shared" si="245"/>
        <v>65---42</v>
      </c>
      <c r="C15726" t="s">
        <v>5915</v>
      </c>
      <c r="D15726" t="s">
        <v>772</v>
      </c>
      <c r="E15726">
        <v>42</v>
      </c>
    </row>
    <row r="15727" spans="1:5" ht="13.5" customHeight="1">
      <c r="A15727">
        <v>65</v>
      </c>
      <c r="B15727" t="str">
        <f t="shared" si="245"/>
        <v>65---43</v>
      </c>
      <c r="C15727" t="s">
        <v>5917</v>
      </c>
      <c r="D15727" t="s">
        <v>789</v>
      </c>
      <c r="E15727">
        <v>43</v>
      </c>
    </row>
    <row r="15728" spans="1:5" ht="13.5" customHeight="1">
      <c r="A15728">
        <v>65</v>
      </c>
      <c r="B15728" t="str">
        <f t="shared" si="245"/>
        <v>65---44</v>
      </c>
      <c r="C15728" t="s">
        <v>5918</v>
      </c>
      <c r="D15728" t="s">
        <v>770</v>
      </c>
      <c r="E15728">
        <v>44</v>
      </c>
    </row>
    <row r="15729" spans="1:5" ht="13.5" customHeight="1">
      <c r="A15729">
        <v>65</v>
      </c>
      <c r="B15729" t="str">
        <f t="shared" si="245"/>
        <v>65---45</v>
      </c>
      <c r="C15729" t="s">
        <v>6004</v>
      </c>
      <c r="D15729" t="s">
        <v>960</v>
      </c>
      <c r="E15729">
        <v>45</v>
      </c>
    </row>
    <row r="15730" spans="1:5" ht="13.5" customHeight="1">
      <c r="A15730">
        <v>65</v>
      </c>
      <c r="B15730" t="str">
        <f t="shared" si="245"/>
        <v>65---46</v>
      </c>
      <c r="C15730" t="s">
        <v>6013</v>
      </c>
      <c r="D15730" t="s">
        <v>968</v>
      </c>
      <c r="E15730">
        <v>46</v>
      </c>
    </row>
    <row r="15731" spans="1:5" ht="13.5" customHeight="1">
      <c r="A15731">
        <v>65</v>
      </c>
      <c r="B15731" t="str">
        <f t="shared" si="245"/>
        <v>65---47</v>
      </c>
      <c r="C15731" t="s">
        <v>5965</v>
      </c>
      <c r="D15731" t="s">
        <v>930</v>
      </c>
      <c r="E15731">
        <v>47</v>
      </c>
    </row>
    <row r="15732" spans="1:5" ht="13.5" customHeight="1">
      <c r="A15732">
        <v>65</v>
      </c>
      <c r="B15732" t="str">
        <f t="shared" si="245"/>
        <v>65---48</v>
      </c>
      <c r="C15732" t="s">
        <v>5920</v>
      </c>
      <c r="D15732" t="s">
        <v>762</v>
      </c>
      <c r="E15732">
        <v>48</v>
      </c>
    </row>
    <row r="15733" spans="1:5" ht="13.5" customHeight="1">
      <c r="A15733">
        <v>65</v>
      </c>
      <c r="B15733" t="str">
        <f t="shared" si="245"/>
        <v>65---49</v>
      </c>
      <c r="C15733" t="s">
        <v>5974</v>
      </c>
      <c r="D15733" t="s">
        <v>1049</v>
      </c>
      <c r="E15733">
        <v>49</v>
      </c>
    </row>
    <row r="15734" spans="1:5" ht="13.5" customHeight="1">
      <c r="A15734">
        <v>65</v>
      </c>
      <c r="B15734" t="str">
        <f t="shared" si="245"/>
        <v>65---50</v>
      </c>
      <c r="C15734" t="s">
        <v>5975</v>
      </c>
      <c r="D15734" t="s">
        <v>994</v>
      </c>
      <c r="E15734">
        <v>50</v>
      </c>
    </row>
    <row r="15735" spans="1:5" ht="13.5" customHeight="1">
      <c r="A15735">
        <v>65</v>
      </c>
      <c r="B15735" t="str">
        <f t="shared" si="245"/>
        <v>65---51</v>
      </c>
      <c r="C15735" t="s">
        <v>5996</v>
      </c>
      <c r="D15735" t="s">
        <v>1356</v>
      </c>
      <c r="E15735">
        <v>51</v>
      </c>
    </row>
    <row r="15736" spans="1:5" ht="13.5" customHeight="1">
      <c r="A15736">
        <v>189</v>
      </c>
      <c r="B15736" t="str">
        <f t="shared" si="245"/>
        <v>189---1</v>
      </c>
      <c r="C15736" t="s">
        <v>4216</v>
      </c>
      <c r="D15736" t="s">
        <v>713</v>
      </c>
      <c r="E15736">
        <v>1</v>
      </c>
    </row>
    <row r="15737" spans="1:5" ht="13.5" customHeight="1">
      <c r="A15737">
        <v>189</v>
      </c>
      <c r="B15737" t="str">
        <f t="shared" si="245"/>
        <v>189---2</v>
      </c>
      <c r="C15737" t="s">
        <v>4216</v>
      </c>
      <c r="D15737" t="s">
        <v>922</v>
      </c>
      <c r="E15737">
        <v>2</v>
      </c>
    </row>
    <row r="15738" spans="1:5" ht="13.5" customHeight="1">
      <c r="A15738">
        <v>189</v>
      </c>
      <c r="B15738" t="str">
        <f t="shared" si="245"/>
        <v>189---3</v>
      </c>
      <c r="C15738" t="s">
        <v>4263</v>
      </c>
      <c r="D15738" t="s">
        <v>848</v>
      </c>
      <c r="E15738">
        <v>3</v>
      </c>
    </row>
    <row r="15739" spans="1:5" ht="13.5" customHeight="1">
      <c r="A15739">
        <v>189</v>
      </c>
      <c r="B15739" t="str">
        <f t="shared" si="245"/>
        <v>189---4</v>
      </c>
      <c r="C15739" t="s">
        <v>4238</v>
      </c>
      <c r="D15739" t="s">
        <v>959</v>
      </c>
      <c r="E15739">
        <v>4</v>
      </c>
    </row>
    <row r="15740" spans="1:5" ht="13.5" customHeight="1">
      <c r="A15740">
        <v>189</v>
      </c>
      <c r="B15740" t="str">
        <f t="shared" si="245"/>
        <v>189---5</v>
      </c>
      <c r="C15740" t="s">
        <v>4220</v>
      </c>
      <c r="D15740" t="s">
        <v>784</v>
      </c>
      <c r="E15740">
        <v>5</v>
      </c>
    </row>
    <row r="15741" spans="1:5" ht="13.5" customHeight="1">
      <c r="A15741">
        <v>189</v>
      </c>
      <c r="B15741" t="str">
        <f t="shared" si="245"/>
        <v>189---6</v>
      </c>
      <c r="C15741" t="s">
        <v>4228</v>
      </c>
      <c r="D15741" t="s">
        <v>913</v>
      </c>
      <c r="E15741">
        <v>6</v>
      </c>
    </row>
    <row r="15742" spans="1:5" ht="13.5" customHeight="1">
      <c r="A15742">
        <v>189</v>
      </c>
      <c r="B15742" t="str">
        <f t="shared" si="245"/>
        <v>189---7</v>
      </c>
      <c r="C15742" t="s">
        <v>4223</v>
      </c>
      <c r="D15742" t="s">
        <v>1092</v>
      </c>
      <c r="E15742">
        <v>7</v>
      </c>
    </row>
    <row r="15743" spans="1:5" ht="13.5" customHeight="1">
      <c r="A15743">
        <v>189</v>
      </c>
      <c r="B15743" t="str">
        <f t="shared" si="245"/>
        <v>189---8</v>
      </c>
      <c r="C15743" t="s">
        <v>4276</v>
      </c>
      <c r="D15743" t="s">
        <v>1248</v>
      </c>
      <c r="E15743">
        <v>8</v>
      </c>
    </row>
    <row r="15744" spans="1:5" ht="13.5" customHeight="1">
      <c r="A15744">
        <v>189</v>
      </c>
      <c r="B15744" t="str">
        <f t="shared" si="245"/>
        <v>189---9</v>
      </c>
      <c r="C15744" t="s">
        <v>4259</v>
      </c>
      <c r="D15744" t="s">
        <v>879</v>
      </c>
      <c r="E15744">
        <v>9</v>
      </c>
    </row>
    <row r="15745" spans="1:5" ht="13.5" customHeight="1">
      <c r="A15745">
        <v>189</v>
      </c>
      <c r="B15745" t="str">
        <f t="shared" si="245"/>
        <v>189---10</v>
      </c>
      <c r="C15745" t="s">
        <v>4246</v>
      </c>
      <c r="D15745" t="s">
        <v>783</v>
      </c>
      <c r="E15745">
        <v>10</v>
      </c>
    </row>
    <row r="15746" spans="1:5" ht="13.5" customHeight="1">
      <c r="A15746">
        <v>189</v>
      </c>
      <c r="B15746" t="str">
        <f t="shared" si="245"/>
        <v>189---11</v>
      </c>
      <c r="C15746" t="s">
        <v>4235</v>
      </c>
      <c r="D15746" t="s">
        <v>891</v>
      </c>
      <c r="E15746">
        <v>11</v>
      </c>
    </row>
    <row r="15747" spans="1:5" ht="13.5" customHeight="1">
      <c r="A15747">
        <v>189</v>
      </c>
      <c r="B15747" t="str">
        <f t="shared" ref="B15747:B15810" si="246">A15747&amp;"---"&amp;E15747</f>
        <v>189---12</v>
      </c>
      <c r="C15747" t="s">
        <v>4236</v>
      </c>
      <c r="D15747" t="s">
        <v>1251</v>
      </c>
      <c r="E15747">
        <v>12</v>
      </c>
    </row>
    <row r="15748" spans="1:5" ht="13.5" customHeight="1">
      <c r="A15748">
        <v>189</v>
      </c>
      <c r="B15748" t="str">
        <f t="shared" si="246"/>
        <v>189---13</v>
      </c>
      <c r="C15748" t="s">
        <v>5911</v>
      </c>
      <c r="D15748" t="s">
        <v>792</v>
      </c>
      <c r="E15748">
        <v>13</v>
      </c>
    </row>
    <row r="15749" spans="1:5" ht="13.5" customHeight="1">
      <c r="A15749">
        <v>189</v>
      </c>
      <c r="B15749" t="str">
        <f t="shared" si="246"/>
        <v>189---14</v>
      </c>
      <c r="C15749" t="s">
        <v>5911</v>
      </c>
      <c r="D15749" t="s">
        <v>1129</v>
      </c>
      <c r="E15749">
        <v>14</v>
      </c>
    </row>
    <row r="15750" spans="1:5" ht="13.5" customHeight="1">
      <c r="A15750">
        <v>189</v>
      </c>
      <c r="B15750" t="str">
        <f t="shared" si="246"/>
        <v>189---15</v>
      </c>
      <c r="C15750" t="s">
        <v>5911</v>
      </c>
      <c r="D15750" t="s">
        <v>1033</v>
      </c>
      <c r="E15750">
        <v>15</v>
      </c>
    </row>
    <row r="15751" spans="1:5" ht="13.5" customHeight="1">
      <c r="A15751">
        <v>189</v>
      </c>
      <c r="B15751" t="str">
        <f t="shared" si="246"/>
        <v>189---16</v>
      </c>
      <c r="C15751" t="s">
        <v>5911</v>
      </c>
      <c r="D15751" t="s">
        <v>728</v>
      </c>
      <c r="E15751">
        <v>16</v>
      </c>
    </row>
    <row r="15752" spans="1:5" ht="13.5" customHeight="1">
      <c r="A15752">
        <v>189</v>
      </c>
      <c r="B15752" t="str">
        <f t="shared" si="246"/>
        <v>189---17</v>
      </c>
      <c r="C15752" t="s">
        <v>5911</v>
      </c>
      <c r="D15752" t="s">
        <v>1218</v>
      </c>
      <c r="E15752">
        <v>17</v>
      </c>
    </row>
    <row r="15753" spans="1:5" ht="13.5" customHeight="1">
      <c r="A15753">
        <v>189</v>
      </c>
      <c r="B15753" t="str">
        <f t="shared" si="246"/>
        <v>189---18</v>
      </c>
      <c r="C15753" t="s">
        <v>883</v>
      </c>
      <c r="D15753" t="s">
        <v>959</v>
      </c>
      <c r="E15753">
        <v>18</v>
      </c>
    </row>
    <row r="15754" spans="1:5" ht="13.5" customHeight="1">
      <c r="A15754">
        <v>189</v>
      </c>
      <c r="B15754" t="str">
        <f t="shared" si="246"/>
        <v>189---19</v>
      </c>
      <c r="C15754" t="s">
        <v>735</v>
      </c>
      <c r="D15754" t="s">
        <v>744</v>
      </c>
      <c r="E15754">
        <v>19</v>
      </c>
    </row>
    <row r="15755" spans="1:5" ht="13.5" customHeight="1">
      <c r="A15755">
        <v>189</v>
      </c>
      <c r="B15755" t="str">
        <f t="shared" si="246"/>
        <v>189---20</v>
      </c>
      <c r="C15755" t="s">
        <v>887</v>
      </c>
      <c r="D15755" t="s">
        <v>992</v>
      </c>
      <c r="E15755">
        <v>20</v>
      </c>
    </row>
    <row r="15756" spans="1:5" ht="13.5" customHeight="1">
      <c r="A15756">
        <v>189</v>
      </c>
      <c r="B15756" t="str">
        <f t="shared" si="246"/>
        <v>189---21</v>
      </c>
      <c r="C15756" t="s">
        <v>741</v>
      </c>
      <c r="D15756" t="s">
        <v>1248</v>
      </c>
      <c r="E15756">
        <v>21</v>
      </c>
    </row>
    <row r="15757" spans="1:5" ht="13.5" customHeight="1">
      <c r="A15757">
        <v>189</v>
      </c>
      <c r="B15757" t="str">
        <f t="shared" si="246"/>
        <v>189---22</v>
      </c>
      <c r="C15757" t="s">
        <v>743</v>
      </c>
      <c r="D15757" t="s">
        <v>754</v>
      </c>
      <c r="E15757">
        <v>22</v>
      </c>
    </row>
    <row r="15758" spans="1:5" ht="13.5" customHeight="1">
      <c r="A15758">
        <v>189</v>
      </c>
      <c r="B15758" t="str">
        <f t="shared" si="246"/>
        <v>189---23</v>
      </c>
      <c r="C15758" t="s">
        <v>987</v>
      </c>
      <c r="D15758" t="s">
        <v>1263</v>
      </c>
      <c r="E15758">
        <v>23</v>
      </c>
    </row>
    <row r="15759" spans="1:5" ht="13.5" customHeight="1">
      <c r="A15759">
        <v>189</v>
      </c>
      <c r="B15759" t="str">
        <f t="shared" si="246"/>
        <v>189---24</v>
      </c>
      <c r="C15759" t="s">
        <v>989</v>
      </c>
      <c r="D15759" t="s">
        <v>738</v>
      </c>
      <c r="E15759">
        <v>24</v>
      </c>
    </row>
    <row r="15760" spans="1:5" ht="13.5" customHeight="1">
      <c r="A15760">
        <v>189</v>
      </c>
      <c r="B15760" t="str">
        <f t="shared" si="246"/>
        <v>189---25</v>
      </c>
      <c r="C15760" t="s">
        <v>1094</v>
      </c>
      <c r="D15760" t="s">
        <v>790</v>
      </c>
      <c r="E15760">
        <v>25</v>
      </c>
    </row>
    <row r="15761" spans="1:5" ht="13.5" customHeight="1">
      <c r="A15761">
        <v>189</v>
      </c>
      <c r="B15761" t="str">
        <f t="shared" si="246"/>
        <v>189---26</v>
      </c>
      <c r="C15761" t="s">
        <v>819</v>
      </c>
      <c r="D15761" t="s">
        <v>756</v>
      </c>
      <c r="E15761">
        <v>26</v>
      </c>
    </row>
    <row r="15762" spans="1:5" ht="13.5" customHeight="1">
      <c r="A15762">
        <v>189</v>
      </c>
      <c r="B15762" t="str">
        <f t="shared" si="246"/>
        <v>189---27</v>
      </c>
      <c r="C15762" t="s">
        <v>1019</v>
      </c>
      <c r="D15762" t="s">
        <v>734</v>
      </c>
      <c r="E15762">
        <v>27</v>
      </c>
    </row>
    <row r="15763" spans="1:5" ht="13.5" customHeight="1">
      <c r="A15763">
        <v>189</v>
      </c>
      <c r="B15763" t="str">
        <f t="shared" si="246"/>
        <v>189---28</v>
      </c>
      <c r="C15763" t="s">
        <v>824</v>
      </c>
      <c r="D15763" t="s">
        <v>752</v>
      </c>
      <c r="E15763">
        <v>28</v>
      </c>
    </row>
    <row r="15764" spans="1:5" ht="13.5" customHeight="1">
      <c r="A15764">
        <v>189</v>
      </c>
      <c r="B15764" t="str">
        <f t="shared" si="246"/>
        <v>189---29</v>
      </c>
      <c r="C15764" t="s">
        <v>753</v>
      </c>
      <c r="D15764" t="s">
        <v>1002</v>
      </c>
      <c r="E15764">
        <v>29</v>
      </c>
    </row>
    <row r="15765" spans="1:5" ht="13.5" customHeight="1">
      <c r="A15765">
        <v>189</v>
      </c>
      <c r="B15765" t="str">
        <f t="shared" si="246"/>
        <v>189---30</v>
      </c>
      <c r="C15765" t="s">
        <v>830</v>
      </c>
      <c r="D15765" t="s">
        <v>1240</v>
      </c>
      <c r="E15765">
        <v>30</v>
      </c>
    </row>
    <row r="15766" spans="1:5" ht="13.5" customHeight="1">
      <c r="A15766">
        <v>189</v>
      </c>
      <c r="B15766" t="str">
        <f t="shared" si="246"/>
        <v>189---31</v>
      </c>
      <c r="C15766" t="s">
        <v>991</v>
      </c>
      <c r="D15766" t="s">
        <v>966</v>
      </c>
      <c r="E15766">
        <v>31</v>
      </c>
    </row>
    <row r="15767" spans="1:5" ht="13.5" customHeight="1">
      <c r="A15767">
        <v>189</v>
      </c>
      <c r="B15767" t="str">
        <f t="shared" si="246"/>
        <v>189---32</v>
      </c>
      <c r="C15767" t="s">
        <v>864</v>
      </c>
      <c r="D15767" t="s">
        <v>957</v>
      </c>
      <c r="E15767">
        <v>32</v>
      </c>
    </row>
    <row r="15768" spans="1:5" ht="13.5" customHeight="1">
      <c r="A15768">
        <v>189</v>
      </c>
      <c r="B15768" t="str">
        <f t="shared" si="246"/>
        <v>189---33</v>
      </c>
      <c r="C15768" t="s">
        <v>868</v>
      </c>
      <c r="D15768" t="s">
        <v>758</v>
      </c>
      <c r="E15768">
        <v>33</v>
      </c>
    </row>
    <row r="15769" spans="1:5" ht="13.5" customHeight="1">
      <c r="A15769">
        <v>189</v>
      </c>
      <c r="B15769" t="str">
        <f t="shared" si="246"/>
        <v>189---34</v>
      </c>
      <c r="C15769" t="s">
        <v>5967</v>
      </c>
      <c r="D15769" t="s">
        <v>986</v>
      </c>
      <c r="E15769">
        <v>34</v>
      </c>
    </row>
    <row r="15770" spans="1:5" ht="13.5" customHeight="1">
      <c r="A15770">
        <v>189</v>
      </c>
      <c r="B15770" t="str">
        <f t="shared" si="246"/>
        <v>189---35</v>
      </c>
      <c r="C15770" t="s">
        <v>5915</v>
      </c>
      <c r="D15770" t="s">
        <v>772</v>
      </c>
      <c r="E15770">
        <v>35</v>
      </c>
    </row>
    <row r="15771" spans="1:5" ht="13.5" customHeight="1">
      <c r="A15771">
        <v>189</v>
      </c>
      <c r="B15771" t="str">
        <f t="shared" si="246"/>
        <v>189---36</v>
      </c>
      <c r="C15771" t="s">
        <v>6011</v>
      </c>
      <c r="D15771" t="s">
        <v>1285</v>
      </c>
      <c r="E15771">
        <v>36</v>
      </c>
    </row>
    <row r="15772" spans="1:5" ht="13.5" customHeight="1">
      <c r="A15772">
        <v>189</v>
      </c>
      <c r="B15772" t="str">
        <f t="shared" si="246"/>
        <v>189---37</v>
      </c>
      <c r="C15772" t="s">
        <v>5917</v>
      </c>
      <c r="D15772" t="s">
        <v>789</v>
      </c>
      <c r="E15772">
        <v>37</v>
      </c>
    </row>
    <row r="15773" spans="1:5" ht="13.5" customHeight="1">
      <c r="A15773">
        <v>189</v>
      </c>
      <c r="B15773" t="str">
        <f t="shared" si="246"/>
        <v>189---38</v>
      </c>
      <c r="C15773" t="s">
        <v>5918</v>
      </c>
      <c r="D15773" t="s">
        <v>770</v>
      </c>
      <c r="E15773">
        <v>38</v>
      </c>
    </row>
    <row r="15774" spans="1:5" ht="13.5" customHeight="1">
      <c r="A15774">
        <v>189</v>
      </c>
      <c r="B15774" t="str">
        <f t="shared" si="246"/>
        <v>189---39</v>
      </c>
      <c r="C15774" t="s">
        <v>5951</v>
      </c>
      <c r="D15774" t="s">
        <v>879</v>
      </c>
      <c r="E15774">
        <v>39</v>
      </c>
    </row>
    <row r="15775" spans="1:5" ht="13.5" customHeight="1">
      <c r="A15775">
        <v>189</v>
      </c>
      <c r="B15775" t="str">
        <f t="shared" si="246"/>
        <v>189---40</v>
      </c>
      <c r="C15775" t="s">
        <v>5952</v>
      </c>
      <c r="D15775" t="s">
        <v>891</v>
      </c>
      <c r="E15775">
        <v>40</v>
      </c>
    </row>
    <row r="15776" spans="1:5" ht="13.5" customHeight="1">
      <c r="A15776">
        <v>189</v>
      </c>
      <c r="B15776" t="str">
        <f t="shared" si="246"/>
        <v>189---41</v>
      </c>
      <c r="C15776" t="s">
        <v>6004</v>
      </c>
      <c r="D15776" t="s">
        <v>960</v>
      </c>
      <c r="E15776">
        <v>41</v>
      </c>
    </row>
    <row r="15777" spans="1:5" ht="13.5" customHeight="1">
      <c r="A15777">
        <v>189</v>
      </c>
      <c r="B15777" t="str">
        <f t="shared" si="246"/>
        <v>189---42</v>
      </c>
      <c r="C15777" t="s">
        <v>5919</v>
      </c>
      <c r="D15777" t="s">
        <v>725</v>
      </c>
      <c r="E15777">
        <v>42</v>
      </c>
    </row>
    <row r="15778" spans="1:5" ht="13.5" customHeight="1">
      <c r="A15778">
        <v>189</v>
      </c>
      <c r="B15778" t="str">
        <f t="shared" si="246"/>
        <v>189---43</v>
      </c>
      <c r="C15778" t="s">
        <v>5920</v>
      </c>
      <c r="D15778" t="s">
        <v>762</v>
      </c>
      <c r="E15778">
        <v>43</v>
      </c>
    </row>
    <row r="15779" spans="1:5" ht="13.5" customHeight="1">
      <c r="A15779">
        <v>189</v>
      </c>
      <c r="B15779" t="str">
        <f t="shared" si="246"/>
        <v>189---44</v>
      </c>
      <c r="C15779" t="s">
        <v>5957</v>
      </c>
      <c r="D15779" t="s">
        <v>913</v>
      </c>
      <c r="E15779">
        <v>44</v>
      </c>
    </row>
    <row r="15780" spans="1:5" ht="13.5" customHeight="1">
      <c r="A15780">
        <v>189</v>
      </c>
      <c r="B15780" t="str">
        <f t="shared" si="246"/>
        <v>189---45</v>
      </c>
      <c r="C15780" t="s">
        <v>5991</v>
      </c>
      <c r="D15780" t="s">
        <v>1092</v>
      </c>
      <c r="E15780">
        <v>45</v>
      </c>
    </row>
    <row r="15781" spans="1:5" ht="13.5" customHeight="1">
      <c r="A15781">
        <v>189</v>
      </c>
      <c r="B15781" t="str">
        <f t="shared" si="246"/>
        <v>189---46</v>
      </c>
      <c r="C15781" t="s">
        <v>5987</v>
      </c>
      <c r="D15781" t="s">
        <v>1249</v>
      </c>
      <c r="E15781">
        <v>46</v>
      </c>
    </row>
    <row r="15782" spans="1:5" ht="13.5" customHeight="1">
      <c r="A15782">
        <v>190</v>
      </c>
      <c r="B15782" t="str">
        <f t="shared" si="246"/>
        <v>190---1</v>
      </c>
      <c r="C15782" t="s">
        <v>4234</v>
      </c>
      <c r="D15782" t="s">
        <v>787</v>
      </c>
      <c r="E15782">
        <v>1</v>
      </c>
    </row>
    <row r="15783" spans="1:5" ht="13.5" customHeight="1">
      <c r="A15783">
        <v>190</v>
      </c>
      <c r="B15783" t="str">
        <f t="shared" si="246"/>
        <v>190---2</v>
      </c>
      <c r="C15783" t="s">
        <v>4216</v>
      </c>
      <c r="D15783" t="s">
        <v>787</v>
      </c>
      <c r="E15783">
        <v>2</v>
      </c>
    </row>
    <row r="15784" spans="1:5" ht="13.5" customHeight="1">
      <c r="A15784">
        <v>190</v>
      </c>
      <c r="B15784" t="str">
        <f t="shared" si="246"/>
        <v>190---3</v>
      </c>
      <c r="C15784" t="s">
        <v>4216</v>
      </c>
      <c r="D15784" t="s">
        <v>713</v>
      </c>
      <c r="E15784">
        <v>3</v>
      </c>
    </row>
    <row r="15785" spans="1:5" ht="13.5" customHeight="1">
      <c r="A15785">
        <v>190</v>
      </c>
      <c r="B15785" t="str">
        <f t="shared" si="246"/>
        <v>190---4</v>
      </c>
      <c r="C15785" t="s">
        <v>4216</v>
      </c>
      <c r="D15785" t="s">
        <v>922</v>
      </c>
      <c r="E15785">
        <v>4</v>
      </c>
    </row>
    <row r="15786" spans="1:5" ht="13.5" customHeight="1">
      <c r="A15786">
        <v>190</v>
      </c>
      <c r="B15786" t="str">
        <f t="shared" si="246"/>
        <v>190---5</v>
      </c>
      <c r="C15786" t="s">
        <v>4216</v>
      </c>
      <c r="D15786" t="s">
        <v>848</v>
      </c>
      <c r="E15786">
        <v>5</v>
      </c>
    </row>
    <row r="15787" spans="1:5" ht="13.5" customHeight="1">
      <c r="A15787">
        <v>190</v>
      </c>
      <c r="B15787" t="str">
        <f t="shared" si="246"/>
        <v>190---6</v>
      </c>
      <c r="C15787" t="s">
        <v>4216</v>
      </c>
      <c r="D15787" t="s">
        <v>959</v>
      </c>
      <c r="E15787">
        <v>6</v>
      </c>
    </row>
    <row r="15788" spans="1:5" ht="13.5" customHeight="1">
      <c r="A15788">
        <v>190</v>
      </c>
      <c r="B15788" t="str">
        <f t="shared" si="246"/>
        <v>190---7</v>
      </c>
      <c r="C15788" t="s">
        <v>4220</v>
      </c>
      <c r="D15788" t="s">
        <v>784</v>
      </c>
      <c r="E15788">
        <v>7</v>
      </c>
    </row>
    <row r="15789" spans="1:5" ht="13.5" customHeight="1">
      <c r="A15789">
        <v>190</v>
      </c>
      <c r="B15789" t="str">
        <f t="shared" si="246"/>
        <v>190---8</v>
      </c>
      <c r="C15789" t="s">
        <v>4228</v>
      </c>
      <c r="D15789" t="s">
        <v>913</v>
      </c>
      <c r="E15789">
        <v>8</v>
      </c>
    </row>
    <row r="15790" spans="1:5" ht="13.5" customHeight="1">
      <c r="A15790">
        <v>190</v>
      </c>
      <c r="B15790" t="str">
        <f t="shared" si="246"/>
        <v>190---9</v>
      </c>
      <c r="C15790" t="s">
        <v>4223</v>
      </c>
      <c r="D15790" t="s">
        <v>1092</v>
      </c>
      <c r="E15790">
        <v>9</v>
      </c>
    </row>
    <row r="15791" spans="1:5" ht="13.5" customHeight="1">
      <c r="A15791">
        <v>190</v>
      </c>
      <c r="B15791" t="str">
        <f t="shared" si="246"/>
        <v>190---10</v>
      </c>
      <c r="C15791" t="s">
        <v>4276</v>
      </c>
      <c r="D15791" t="s">
        <v>1248</v>
      </c>
      <c r="E15791">
        <v>10</v>
      </c>
    </row>
    <row r="15792" spans="1:5" ht="13.5" customHeight="1">
      <c r="A15792">
        <v>190</v>
      </c>
      <c r="B15792" t="str">
        <f t="shared" si="246"/>
        <v>190---11</v>
      </c>
      <c r="C15792" t="s">
        <v>4259</v>
      </c>
      <c r="D15792" t="s">
        <v>879</v>
      </c>
      <c r="E15792">
        <v>11</v>
      </c>
    </row>
    <row r="15793" spans="1:5" ht="13.5" customHeight="1">
      <c r="A15793">
        <v>190</v>
      </c>
      <c r="B15793" t="str">
        <f t="shared" si="246"/>
        <v>190---12</v>
      </c>
      <c r="C15793" t="s">
        <v>4241</v>
      </c>
      <c r="D15793" t="s">
        <v>783</v>
      </c>
      <c r="E15793">
        <v>12</v>
      </c>
    </row>
    <row r="15794" spans="1:5" ht="13.5" customHeight="1">
      <c r="A15794">
        <v>190</v>
      </c>
      <c r="B15794" t="str">
        <f t="shared" si="246"/>
        <v>190---13</v>
      </c>
      <c r="C15794" t="s">
        <v>4256</v>
      </c>
      <c r="D15794" t="s">
        <v>891</v>
      </c>
      <c r="E15794">
        <v>13</v>
      </c>
    </row>
    <row r="15795" spans="1:5" ht="13.5" customHeight="1">
      <c r="A15795">
        <v>190</v>
      </c>
      <c r="B15795" t="str">
        <f t="shared" si="246"/>
        <v>190---14</v>
      </c>
      <c r="C15795" t="s">
        <v>4248</v>
      </c>
      <c r="D15795" t="s">
        <v>1251</v>
      </c>
      <c r="E15795">
        <v>14</v>
      </c>
    </row>
    <row r="15796" spans="1:5" ht="13.5" customHeight="1">
      <c r="A15796">
        <v>190</v>
      </c>
      <c r="B15796" t="str">
        <f t="shared" si="246"/>
        <v>190---15</v>
      </c>
      <c r="C15796" t="s">
        <v>883</v>
      </c>
      <c r="D15796" t="s">
        <v>959</v>
      </c>
      <c r="E15796">
        <v>15</v>
      </c>
    </row>
    <row r="15797" spans="1:5" ht="13.5" customHeight="1">
      <c r="A15797">
        <v>190</v>
      </c>
      <c r="B15797" t="str">
        <f t="shared" si="246"/>
        <v>190---16</v>
      </c>
      <c r="C15797" t="s">
        <v>1017</v>
      </c>
      <c r="D15797" t="s">
        <v>796</v>
      </c>
      <c r="E15797">
        <v>16</v>
      </c>
    </row>
    <row r="15798" spans="1:5" ht="13.5" customHeight="1">
      <c r="A15798">
        <v>190</v>
      </c>
      <c r="B15798" t="str">
        <f t="shared" si="246"/>
        <v>190---17</v>
      </c>
      <c r="C15798" t="s">
        <v>731</v>
      </c>
      <c r="D15798" t="s">
        <v>800</v>
      </c>
      <c r="E15798">
        <v>17</v>
      </c>
    </row>
    <row r="15799" spans="1:5" ht="13.5" customHeight="1">
      <c r="A15799">
        <v>190</v>
      </c>
      <c r="B15799" t="str">
        <f t="shared" si="246"/>
        <v>190---18</v>
      </c>
      <c r="C15799" t="s">
        <v>735</v>
      </c>
      <c r="D15799" t="s">
        <v>744</v>
      </c>
      <c r="E15799">
        <v>18</v>
      </c>
    </row>
    <row r="15800" spans="1:5" ht="13.5" customHeight="1">
      <c r="A15800">
        <v>190</v>
      </c>
      <c r="B15800" t="str">
        <f t="shared" si="246"/>
        <v>190---19</v>
      </c>
      <c r="C15800" t="s">
        <v>887</v>
      </c>
      <c r="D15800" t="s">
        <v>992</v>
      </c>
      <c r="E15800">
        <v>19</v>
      </c>
    </row>
    <row r="15801" spans="1:5" ht="13.5" customHeight="1">
      <c r="A15801">
        <v>190</v>
      </c>
      <c r="B15801" t="str">
        <f t="shared" si="246"/>
        <v>190---20</v>
      </c>
      <c r="C15801" t="s">
        <v>741</v>
      </c>
      <c r="D15801" t="s">
        <v>1248</v>
      </c>
      <c r="E15801">
        <v>20</v>
      </c>
    </row>
    <row r="15802" spans="1:5" ht="13.5" customHeight="1">
      <c r="A15802">
        <v>190</v>
      </c>
      <c r="B15802" t="str">
        <f t="shared" si="246"/>
        <v>190---21</v>
      </c>
      <c r="C15802" t="s">
        <v>743</v>
      </c>
      <c r="D15802" t="s">
        <v>754</v>
      </c>
      <c r="E15802">
        <v>21</v>
      </c>
    </row>
    <row r="15803" spans="1:5" ht="13.5" customHeight="1">
      <c r="A15803">
        <v>190</v>
      </c>
      <c r="B15803" t="str">
        <f t="shared" si="246"/>
        <v>190---22</v>
      </c>
      <c r="C15803" t="s">
        <v>987</v>
      </c>
      <c r="D15803" t="s">
        <v>1263</v>
      </c>
      <c r="E15803">
        <v>22</v>
      </c>
    </row>
    <row r="15804" spans="1:5" ht="13.5" customHeight="1">
      <c r="A15804">
        <v>190</v>
      </c>
      <c r="B15804" t="str">
        <f t="shared" si="246"/>
        <v>190---23</v>
      </c>
      <c r="C15804" t="s">
        <v>989</v>
      </c>
      <c r="D15804" t="s">
        <v>738</v>
      </c>
      <c r="E15804">
        <v>23</v>
      </c>
    </row>
    <row r="15805" spans="1:5" ht="13.5" customHeight="1">
      <c r="A15805">
        <v>190</v>
      </c>
      <c r="B15805" t="str">
        <f t="shared" si="246"/>
        <v>190---24</v>
      </c>
      <c r="C15805" t="s">
        <v>1094</v>
      </c>
      <c r="D15805" t="s">
        <v>790</v>
      </c>
      <c r="E15805">
        <v>24</v>
      </c>
    </row>
    <row r="15806" spans="1:5" ht="13.5" customHeight="1">
      <c r="A15806">
        <v>190</v>
      </c>
      <c r="B15806" t="str">
        <f t="shared" si="246"/>
        <v>190---25</v>
      </c>
      <c r="C15806" t="s">
        <v>819</v>
      </c>
      <c r="D15806" t="s">
        <v>756</v>
      </c>
      <c r="E15806">
        <v>25</v>
      </c>
    </row>
    <row r="15807" spans="1:5" ht="13.5" customHeight="1">
      <c r="A15807">
        <v>190</v>
      </c>
      <c r="B15807" t="str">
        <f t="shared" si="246"/>
        <v>190---26</v>
      </c>
      <c r="C15807" t="s">
        <v>749</v>
      </c>
      <c r="D15807" t="s">
        <v>1082</v>
      </c>
      <c r="E15807">
        <v>26</v>
      </c>
    </row>
    <row r="15808" spans="1:5" ht="13.5" customHeight="1">
      <c r="A15808">
        <v>190</v>
      </c>
      <c r="B15808" t="str">
        <f t="shared" si="246"/>
        <v>190---27</v>
      </c>
      <c r="C15808" t="s">
        <v>1019</v>
      </c>
      <c r="D15808" t="s">
        <v>734</v>
      </c>
      <c r="E15808">
        <v>27</v>
      </c>
    </row>
    <row r="15809" spans="1:5" ht="13.5" customHeight="1">
      <c r="A15809">
        <v>190</v>
      </c>
      <c r="B15809" t="str">
        <f t="shared" si="246"/>
        <v>190---28</v>
      </c>
      <c r="C15809" t="s">
        <v>824</v>
      </c>
      <c r="D15809" t="s">
        <v>752</v>
      </c>
      <c r="E15809">
        <v>28</v>
      </c>
    </row>
    <row r="15810" spans="1:5" ht="13.5" customHeight="1">
      <c r="A15810">
        <v>190</v>
      </c>
      <c r="B15810" t="str">
        <f t="shared" si="246"/>
        <v>190---29</v>
      </c>
      <c r="C15810" t="s">
        <v>753</v>
      </c>
      <c r="D15810" t="s">
        <v>1002</v>
      </c>
      <c r="E15810">
        <v>29</v>
      </c>
    </row>
    <row r="15811" spans="1:5" ht="13.5" customHeight="1">
      <c r="A15811">
        <v>190</v>
      </c>
      <c r="B15811" t="str">
        <f t="shared" ref="B15811:B15874" si="247">A15811&amp;"---"&amp;E15811</f>
        <v>190---30</v>
      </c>
      <c r="C15811" t="s">
        <v>830</v>
      </c>
      <c r="D15811" t="s">
        <v>1240</v>
      </c>
      <c r="E15811">
        <v>30</v>
      </c>
    </row>
    <row r="15812" spans="1:5" ht="13.5" customHeight="1">
      <c r="A15812">
        <v>190</v>
      </c>
      <c r="B15812" t="str">
        <f t="shared" si="247"/>
        <v>190---31</v>
      </c>
      <c r="C15812" t="s">
        <v>991</v>
      </c>
      <c r="D15812" t="s">
        <v>966</v>
      </c>
      <c r="E15812">
        <v>31</v>
      </c>
    </row>
    <row r="15813" spans="1:5" ht="13.5" customHeight="1">
      <c r="A15813">
        <v>190</v>
      </c>
      <c r="B15813" t="str">
        <f t="shared" si="247"/>
        <v>190---32</v>
      </c>
      <c r="C15813" t="s">
        <v>864</v>
      </c>
      <c r="D15813" t="s">
        <v>957</v>
      </c>
      <c r="E15813">
        <v>32</v>
      </c>
    </row>
    <row r="15814" spans="1:5" ht="13.5" customHeight="1">
      <c r="A15814">
        <v>190</v>
      </c>
      <c r="B15814" t="str">
        <f t="shared" si="247"/>
        <v>190---33</v>
      </c>
      <c r="C15814" t="s">
        <v>836</v>
      </c>
      <c r="D15814" t="s">
        <v>835</v>
      </c>
      <c r="E15814">
        <v>33</v>
      </c>
    </row>
    <row r="15815" spans="1:5" ht="13.5" customHeight="1">
      <c r="A15815">
        <v>190</v>
      </c>
      <c r="B15815" t="str">
        <f t="shared" si="247"/>
        <v>190---34</v>
      </c>
      <c r="C15815" t="s">
        <v>868</v>
      </c>
      <c r="D15815" t="s">
        <v>758</v>
      </c>
      <c r="E15815">
        <v>34</v>
      </c>
    </row>
    <row r="15816" spans="1:5" ht="13.5" customHeight="1">
      <c r="A15816">
        <v>190</v>
      </c>
      <c r="B15816" t="str">
        <f t="shared" si="247"/>
        <v>190---35</v>
      </c>
      <c r="C15816" t="s">
        <v>969</v>
      </c>
      <c r="D15816" t="s">
        <v>802</v>
      </c>
      <c r="E15816">
        <v>35</v>
      </c>
    </row>
    <row r="15817" spans="1:5" ht="13.5" customHeight="1">
      <c r="A15817">
        <v>190</v>
      </c>
      <c r="B15817" t="str">
        <f t="shared" si="247"/>
        <v>190---36</v>
      </c>
      <c r="C15817" t="s">
        <v>918</v>
      </c>
      <c r="D15817" t="s">
        <v>865</v>
      </c>
      <c r="E15817">
        <v>36</v>
      </c>
    </row>
    <row r="15818" spans="1:5" ht="13.5" customHeight="1">
      <c r="A15818">
        <v>190</v>
      </c>
      <c r="B15818" t="str">
        <f t="shared" si="247"/>
        <v>190---37</v>
      </c>
      <c r="C15818" t="s">
        <v>5912</v>
      </c>
      <c r="D15818" t="s">
        <v>764</v>
      </c>
      <c r="E15818">
        <v>37</v>
      </c>
    </row>
    <row r="15819" spans="1:5" ht="13.5" customHeight="1">
      <c r="A15819">
        <v>190</v>
      </c>
      <c r="B15819" t="str">
        <f t="shared" si="247"/>
        <v>190---38</v>
      </c>
      <c r="C15819" t="s">
        <v>5967</v>
      </c>
      <c r="D15819" t="s">
        <v>986</v>
      </c>
      <c r="E15819">
        <v>38</v>
      </c>
    </row>
    <row r="15820" spans="1:5" ht="13.5" customHeight="1">
      <c r="A15820">
        <v>190</v>
      </c>
      <c r="B15820" t="str">
        <f t="shared" si="247"/>
        <v>190---39</v>
      </c>
      <c r="C15820" t="s">
        <v>5968</v>
      </c>
      <c r="D15820" t="s">
        <v>988</v>
      </c>
      <c r="E15820">
        <v>39</v>
      </c>
    </row>
    <row r="15821" spans="1:5" ht="13.5" customHeight="1">
      <c r="A15821">
        <v>190</v>
      </c>
      <c r="B15821" t="str">
        <f t="shared" si="247"/>
        <v>190---40</v>
      </c>
      <c r="C15821" t="s">
        <v>5915</v>
      </c>
      <c r="D15821" t="s">
        <v>772</v>
      </c>
      <c r="E15821">
        <v>40</v>
      </c>
    </row>
    <row r="15822" spans="1:5" ht="13.5" customHeight="1">
      <c r="A15822">
        <v>190</v>
      </c>
      <c r="B15822" t="str">
        <f t="shared" si="247"/>
        <v>190---41</v>
      </c>
      <c r="C15822" t="s">
        <v>6011</v>
      </c>
      <c r="D15822" t="s">
        <v>1285</v>
      </c>
      <c r="E15822">
        <v>41</v>
      </c>
    </row>
    <row r="15823" spans="1:5" ht="13.5" customHeight="1">
      <c r="A15823">
        <v>190</v>
      </c>
      <c r="B15823" t="str">
        <f t="shared" si="247"/>
        <v>190---42</v>
      </c>
      <c r="C15823" t="s">
        <v>5917</v>
      </c>
      <c r="D15823" t="s">
        <v>789</v>
      </c>
      <c r="E15823">
        <v>42</v>
      </c>
    </row>
    <row r="15824" spans="1:5" ht="13.5" customHeight="1">
      <c r="A15824">
        <v>190</v>
      </c>
      <c r="B15824" t="str">
        <f t="shared" si="247"/>
        <v>190---43</v>
      </c>
      <c r="C15824" t="s">
        <v>5918</v>
      </c>
      <c r="D15824" t="s">
        <v>770</v>
      </c>
      <c r="E15824">
        <v>43</v>
      </c>
    </row>
    <row r="15825" spans="1:5" ht="13.5" customHeight="1">
      <c r="A15825">
        <v>190</v>
      </c>
      <c r="B15825" t="str">
        <f t="shared" si="247"/>
        <v>190---44</v>
      </c>
      <c r="C15825" t="s">
        <v>5951</v>
      </c>
      <c r="D15825" t="s">
        <v>879</v>
      </c>
      <c r="E15825">
        <v>44</v>
      </c>
    </row>
    <row r="15826" spans="1:5" ht="13.5" customHeight="1">
      <c r="A15826">
        <v>190</v>
      </c>
      <c r="B15826" t="str">
        <f t="shared" si="247"/>
        <v>190---45</v>
      </c>
      <c r="C15826" t="s">
        <v>5952</v>
      </c>
      <c r="D15826" t="s">
        <v>891</v>
      </c>
      <c r="E15826">
        <v>45</v>
      </c>
    </row>
    <row r="15827" spans="1:5" ht="13.5" customHeight="1">
      <c r="A15827">
        <v>190</v>
      </c>
      <c r="B15827" t="str">
        <f t="shared" si="247"/>
        <v>190---46</v>
      </c>
      <c r="C15827" t="s">
        <v>6004</v>
      </c>
      <c r="D15827" t="s">
        <v>960</v>
      </c>
      <c r="E15827">
        <v>46</v>
      </c>
    </row>
    <row r="15828" spans="1:5" ht="13.5" customHeight="1">
      <c r="A15828">
        <v>190</v>
      </c>
      <c r="B15828" t="str">
        <f t="shared" si="247"/>
        <v>190---47</v>
      </c>
      <c r="C15828" t="s">
        <v>5919</v>
      </c>
      <c r="D15828" t="s">
        <v>725</v>
      </c>
      <c r="E15828">
        <v>47</v>
      </c>
    </row>
    <row r="15829" spans="1:5" ht="13.5" customHeight="1">
      <c r="A15829">
        <v>190</v>
      </c>
      <c r="B15829" t="str">
        <f t="shared" si="247"/>
        <v>190---48</v>
      </c>
      <c r="C15829" t="s">
        <v>5920</v>
      </c>
      <c r="D15829" t="s">
        <v>762</v>
      </c>
      <c r="E15829">
        <v>48</v>
      </c>
    </row>
    <row r="15830" spans="1:5" ht="13.5" customHeight="1">
      <c r="A15830">
        <v>190</v>
      </c>
      <c r="B15830" t="str">
        <f t="shared" si="247"/>
        <v>190---49</v>
      </c>
      <c r="C15830" t="s">
        <v>5957</v>
      </c>
      <c r="D15830" t="s">
        <v>913</v>
      </c>
      <c r="E15830">
        <v>49</v>
      </c>
    </row>
    <row r="15831" spans="1:5" ht="13.5" customHeight="1">
      <c r="A15831">
        <v>190</v>
      </c>
      <c r="B15831" t="str">
        <f t="shared" si="247"/>
        <v>190---50</v>
      </c>
      <c r="C15831" t="s">
        <v>5922</v>
      </c>
      <c r="D15831" t="s">
        <v>787</v>
      </c>
      <c r="E15831">
        <v>50</v>
      </c>
    </row>
    <row r="15832" spans="1:5" ht="13.5" customHeight="1">
      <c r="A15832">
        <v>190</v>
      </c>
      <c r="B15832" t="str">
        <f t="shared" si="247"/>
        <v>190---51</v>
      </c>
      <c r="C15832" t="s">
        <v>5991</v>
      </c>
      <c r="D15832" t="s">
        <v>1092</v>
      </c>
      <c r="E15832">
        <v>51</v>
      </c>
    </row>
    <row r="15833" spans="1:5" ht="13.5" customHeight="1">
      <c r="A15833">
        <v>190</v>
      </c>
      <c r="B15833" t="str">
        <f t="shared" si="247"/>
        <v>190---52</v>
      </c>
      <c r="C15833" t="s">
        <v>5987</v>
      </c>
      <c r="D15833" t="s">
        <v>1249</v>
      </c>
      <c r="E15833">
        <v>52</v>
      </c>
    </row>
    <row r="15834" spans="1:5" ht="13.5" customHeight="1">
      <c r="A15834">
        <v>190</v>
      </c>
      <c r="B15834" t="str">
        <f t="shared" si="247"/>
        <v>190---53</v>
      </c>
      <c r="C15834" t="s">
        <v>5923</v>
      </c>
      <c r="D15834" t="s">
        <v>766</v>
      </c>
      <c r="E15834">
        <v>53</v>
      </c>
    </row>
    <row r="15835" spans="1:5" ht="13.5" customHeight="1">
      <c r="A15835">
        <v>190</v>
      </c>
      <c r="B15835" t="str">
        <f t="shared" si="247"/>
        <v>190---54</v>
      </c>
      <c r="C15835" t="s">
        <v>6005</v>
      </c>
      <c r="D15835" t="s">
        <v>1237</v>
      </c>
      <c r="E15835">
        <v>54</v>
      </c>
    </row>
    <row r="15836" spans="1:5" ht="13.5" customHeight="1">
      <c r="A15836">
        <v>190</v>
      </c>
      <c r="B15836" t="str">
        <f t="shared" si="247"/>
        <v>190---55</v>
      </c>
      <c r="C15836" t="s">
        <v>5959</v>
      </c>
      <c r="D15836" t="s">
        <v>6222</v>
      </c>
      <c r="E15836">
        <v>55</v>
      </c>
    </row>
    <row r="15837" spans="1:5" ht="13.5" customHeight="1">
      <c r="A15837">
        <v>113</v>
      </c>
      <c r="B15837" t="str">
        <f t="shared" si="247"/>
        <v>113---1</v>
      </c>
      <c r="C15837" t="s">
        <v>4216</v>
      </c>
      <c r="D15837" t="s">
        <v>1047</v>
      </c>
      <c r="E15837">
        <v>1</v>
      </c>
    </row>
    <row r="15838" spans="1:5" ht="13.5" customHeight="1">
      <c r="A15838">
        <v>113</v>
      </c>
      <c r="B15838" t="str">
        <f t="shared" si="247"/>
        <v>113---2</v>
      </c>
      <c r="C15838" t="s">
        <v>4216</v>
      </c>
      <c r="D15838" t="s">
        <v>1293</v>
      </c>
      <c r="E15838">
        <v>2</v>
      </c>
    </row>
    <row r="15839" spans="1:5" ht="13.5" customHeight="1">
      <c r="A15839">
        <v>113</v>
      </c>
      <c r="B15839" t="str">
        <f t="shared" si="247"/>
        <v>113---3</v>
      </c>
      <c r="C15839" t="s">
        <v>4252</v>
      </c>
      <c r="D15839" t="s">
        <v>1291</v>
      </c>
      <c r="E15839">
        <v>3</v>
      </c>
    </row>
    <row r="15840" spans="1:5" ht="13.5" customHeight="1">
      <c r="A15840">
        <v>113</v>
      </c>
      <c r="B15840" t="str">
        <f t="shared" si="247"/>
        <v>113---4</v>
      </c>
      <c r="C15840" t="s">
        <v>4269</v>
      </c>
      <c r="D15840" t="s">
        <v>1061</v>
      </c>
      <c r="E15840">
        <v>4</v>
      </c>
    </row>
    <row r="15841" spans="1:5" ht="13.5" customHeight="1">
      <c r="A15841">
        <v>113</v>
      </c>
      <c r="B15841" t="str">
        <f t="shared" si="247"/>
        <v>113---5</v>
      </c>
      <c r="C15841" t="s">
        <v>4271</v>
      </c>
      <c r="D15841" t="s">
        <v>990</v>
      </c>
      <c r="E15841">
        <v>5</v>
      </c>
    </row>
    <row r="15842" spans="1:5" ht="13.5" customHeight="1">
      <c r="A15842">
        <v>113</v>
      </c>
      <c r="B15842" t="str">
        <f t="shared" si="247"/>
        <v>113---6</v>
      </c>
      <c r="C15842" t="s">
        <v>4239</v>
      </c>
      <c r="D15842" t="s">
        <v>1181</v>
      </c>
      <c r="E15842">
        <v>6</v>
      </c>
    </row>
    <row r="15843" spans="1:5" ht="13.5" customHeight="1">
      <c r="A15843">
        <v>113</v>
      </c>
      <c r="B15843" t="str">
        <f t="shared" si="247"/>
        <v>113---7</v>
      </c>
      <c r="C15843" t="s">
        <v>4228</v>
      </c>
      <c r="D15843" t="s">
        <v>1257</v>
      </c>
      <c r="E15843">
        <v>7</v>
      </c>
    </row>
    <row r="15844" spans="1:5" ht="13.5" customHeight="1">
      <c r="A15844">
        <v>113</v>
      </c>
      <c r="B15844" t="str">
        <f t="shared" si="247"/>
        <v>113---8</v>
      </c>
      <c r="C15844" t="s">
        <v>4268</v>
      </c>
      <c r="D15844" t="s">
        <v>1053</v>
      </c>
      <c r="E15844">
        <v>8</v>
      </c>
    </row>
    <row r="15845" spans="1:5" ht="13.5" customHeight="1">
      <c r="A15845">
        <v>113</v>
      </c>
      <c r="B15845" t="str">
        <f t="shared" si="247"/>
        <v>113---9</v>
      </c>
      <c r="C15845" t="s">
        <v>4230</v>
      </c>
      <c r="D15845" t="s">
        <v>996</v>
      </c>
      <c r="E15845">
        <v>9</v>
      </c>
    </row>
    <row r="15846" spans="1:5" ht="13.5" customHeight="1">
      <c r="A15846">
        <v>113</v>
      </c>
      <c r="B15846" t="str">
        <f t="shared" si="247"/>
        <v>113---10</v>
      </c>
      <c r="C15846" t="s">
        <v>4244</v>
      </c>
      <c r="D15846" t="s">
        <v>1406</v>
      </c>
      <c r="E15846">
        <v>10</v>
      </c>
    </row>
    <row r="15847" spans="1:5" ht="13.5" customHeight="1">
      <c r="A15847">
        <v>113</v>
      </c>
      <c r="B15847" t="str">
        <f t="shared" si="247"/>
        <v>113---11</v>
      </c>
      <c r="C15847" t="s">
        <v>4231</v>
      </c>
      <c r="D15847" t="s">
        <v>1267</v>
      </c>
      <c r="E15847">
        <v>11</v>
      </c>
    </row>
    <row r="15848" spans="1:5" ht="13.5" customHeight="1">
      <c r="A15848">
        <v>113</v>
      </c>
      <c r="B15848" t="str">
        <f t="shared" si="247"/>
        <v>113---12</v>
      </c>
      <c r="C15848" t="s">
        <v>4254</v>
      </c>
      <c r="D15848" t="s">
        <v>6116</v>
      </c>
      <c r="E15848">
        <v>12</v>
      </c>
    </row>
    <row r="15849" spans="1:5" ht="13.5" customHeight="1">
      <c r="A15849">
        <v>113</v>
      </c>
      <c r="B15849" t="str">
        <f t="shared" si="247"/>
        <v>113---13</v>
      </c>
      <c r="C15849" t="s">
        <v>4233</v>
      </c>
      <c r="D15849" t="s">
        <v>1268</v>
      </c>
      <c r="E15849">
        <v>13</v>
      </c>
    </row>
    <row r="15850" spans="1:5" ht="13.5" customHeight="1">
      <c r="A15850">
        <v>113</v>
      </c>
      <c r="B15850" t="str">
        <f t="shared" si="247"/>
        <v>113---14</v>
      </c>
      <c r="C15850" t="s">
        <v>4272</v>
      </c>
      <c r="D15850" t="s">
        <v>796</v>
      </c>
      <c r="E15850">
        <v>14</v>
      </c>
    </row>
    <row r="15851" spans="1:5" ht="13.5" customHeight="1">
      <c r="A15851">
        <v>113</v>
      </c>
      <c r="B15851" t="str">
        <f t="shared" si="247"/>
        <v>113---15</v>
      </c>
      <c r="C15851" t="s">
        <v>1017</v>
      </c>
      <c r="D15851" t="s">
        <v>796</v>
      </c>
      <c r="E15851">
        <v>15</v>
      </c>
    </row>
    <row r="15852" spans="1:5" ht="13.5" customHeight="1">
      <c r="A15852">
        <v>113</v>
      </c>
      <c r="B15852" t="str">
        <f t="shared" si="247"/>
        <v>113---16</v>
      </c>
      <c r="C15852" t="s">
        <v>887</v>
      </c>
      <c r="D15852" t="s">
        <v>992</v>
      </c>
      <c r="E15852">
        <v>16</v>
      </c>
    </row>
    <row r="15853" spans="1:5" ht="13.5" customHeight="1">
      <c r="A15853">
        <v>113</v>
      </c>
      <c r="B15853" t="str">
        <f t="shared" si="247"/>
        <v>113---17</v>
      </c>
      <c r="C15853" t="s">
        <v>737</v>
      </c>
      <c r="D15853" t="s">
        <v>996</v>
      </c>
      <c r="E15853">
        <v>17</v>
      </c>
    </row>
    <row r="15854" spans="1:5" ht="13.5" customHeight="1">
      <c r="A15854">
        <v>113</v>
      </c>
      <c r="B15854" t="str">
        <f t="shared" si="247"/>
        <v>113---18</v>
      </c>
      <c r="C15854" t="s">
        <v>743</v>
      </c>
      <c r="D15854" t="s">
        <v>754</v>
      </c>
      <c r="E15854">
        <v>18</v>
      </c>
    </row>
    <row r="15855" spans="1:5" ht="13.5" customHeight="1">
      <c r="A15855">
        <v>113</v>
      </c>
      <c r="B15855" t="str">
        <f t="shared" si="247"/>
        <v>113---19</v>
      </c>
      <c r="C15855" t="s">
        <v>987</v>
      </c>
      <c r="D15855" t="s">
        <v>1263</v>
      </c>
      <c r="E15855">
        <v>19</v>
      </c>
    </row>
    <row r="15856" spans="1:5" ht="13.5" customHeight="1">
      <c r="A15856">
        <v>113</v>
      </c>
      <c r="B15856" t="str">
        <f t="shared" si="247"/>
        <v>113---20</v>
      </c>
      <c r="C15856" t="s">
        <v>989</v>
      </c>
      <c r="D15856" t="s">
        <v>738</v>
      </c>
      <c r="E15856">
        <v>20</v>
      </c>
    </row>
    <row r="15857" spans="1:5" ht="13.5" customHeight="1">
      <c r="A15857">
        <v>113</v>
      </c>
      <c r="B15857" t="str">
        <f t="shared" si="247"/>
        <v>113---21</v>
      </c>
      <c r="C15857" t="s">
        <v>749</v>
      </c>
      <c r="D15857" t="s">
        <v>1082</v>
      </c>
      <c r="E15857">
        <v>21</v>
      </c>
    </row>
    <row r="15858" spans="1:5" ht="13.5" customHeight="1">
      <c r="A15858">
        <v>113</v>
      </c>
      <c r="B15858" t="str">
        <f t="shared" si="247"/>
        <v>113---22</v>
      </c>
      <c r="C15858" t="s">
        <v>824</v>
      </c>
      <c r="D15858" t="s">
        <v>752</v>
      </c>
      <c r="E15858">
        <v>22</v>
      </c>
    </row>
    <row r="15859" spans="1:5" ht="13.5" customHeight="1">
      <c r="A15859">
        <v>113</v>
      </c>
      <c r="B15859" t="str">
        <f t="shared" si="247"/>
        <v>113---23</v>
      </c>
      <c r="C15859" t="s">
        <v>864</v>
      </c>
      <c r="D15859" t="s">
        <v>957</v>
      </c>
      <c r="E15859">
        <v>23</v>
      </c>
    </row>
    <row r="15860" spans="1:5" ht="13.5" customHeight="1">
      <c r="A15860">
        <v>113</v>
      </c>
      <c r="B15860" t="str">
        <f t="shared" si="247"/>
        <v>113---24</v>
      </c>
      <c r="C15860" t="s">
        <v>868</v>
      </c>
      <c r="D15860" t="s">
        <v>758</v>
      </c>
      <c r="E15860">
        <v>24</v>
      </c>
    </row>
    <row r="15861" spans="1:5" ht="13.5" customHeight="1">
      <c r="A15861">
        <v>113</v>
      </c>
      <c r="B15861" t="str">
        <f t="shared" si="247"/>
        <v>113---25</v>
      </c>
      <c r="C15861" t="s">
        <v>838</v>
      </c>
      <c r="D15861" t="s">
        <v>1054</v>
      </c>
      <c r="E15861">
        <v>25</v>
      </c>
    </row>
    <row r="15862" spans="1:5" ht="13.5" customHeight="1">
      <c r="A15862">
        <v>113</v>
      </c>
      <c r="B15862" t="str">
        <f t="shared" si="247"/>
        <v>113---26</v>
      </c>
      <c r="C15862" t="s">
        <v>5967</v>
      </c>
      <c r="D15862" t="s">
        <v>986</v>
      </c>
      <c r="E15862">
        <v>26</v>
      </c>
    </row>
    <row r="15863" spans="1:5" ht="13.5" customHeight="1">
      <c r="A15863">
        <v>113</v>
      </c>
      <c r="B15863" t="str">
        <f t="shared" si="247"/>
        <v>113---27</v>
      </c>
      <c r="C15863" t="s">
        <v>5915</v>
      </c>
      <c r="D15863" t="s">
        <v>772</v>
      </c>
      <c r="E15863">
        <v>27</v>
      </c>
    </row>
    <row r="15864" spans="1:5" ht="13.5" customHeight="1">
      <c r="A15864">
        <v>113</v>
      </c>
      <c r="B15864" t="str">
        <f t="shared" si="247"/>
        <v>113---28</v>
      </c>
      <c r="C15864" t="s">
        <v>5917</v>
      </c>
      <c r="D15864" t="s">
        <v>789</v>
      </c>
      <c r="E15864">
        <v>28</v>
      </c>
    </row>
    <row r="15865" spans="1:5" ht="13.5" customHeight="1">
      <c r="A15865">
        <v>113</v>
      </c>
      <c r="B15865" t="str">
        <f t="shared" si="247"/>
        <v>113---29</v>
      </c>
      <c r="C15865" t="s">
        <v>5918</v>
      </c>
      <c r="D15865" t="s">
        <v>770</v>
      </c>
      <c r="E15865">
        <v>29</v>
      </c>
    </row>
    <row r="15866" spans="1:5" ht="13.5" customHeight="1">
      <c r="A15866">
        <v>113</v>
      </c>
      <c r="B15866" t="str">
        <f t="shared" si="247"/>
        <v>113---30</v>
      </c>
      <c r="C15866" t="s">
        <v>5972</v>
      </c>
      <c r="D15866" t="s">
        <v>979</v>
      </c>
      <c r="E15866">
        <v>30</v>
      </c>
    </row>
    <row r="15867" spans="1:5" ht="13.5" customHeight="1">
      <c r="A15867">
        <v>113</v>
      </c>
      <c r="B15867" t="str">
        <f t="shared" si="247"/>
        <v>113---31</v>
      </c>
      <c r="C15867" t="s">
        <v>5951</v>
      </c>
      <c r="D15867" t="s">
        <v>879</v>
      </c>
      <c r="E15867">
        <v>31</v>
      </c>
    </row>
    <row r="15868" spans="1:5" ht="13.5" customHeight="1">
      <c r="A15868">
        <v>113</v>
      </c>
      <c r="B15868" t="str">
        <f t="shared" si="247"/>
        <v>113---32</v>
      </c>
      <c r="C15868" t="s">
        <v>5997</v>
      </c>
      <c r="D15868" t="s">
        <v>1187</v>
      </c>
      <c r="E15868">
        <v>32</v>
      </c>
    </row>
    <row r="15869" spans="1:5" ht="13.5" customHeight="1">
      <c r="A15869">
        <v>113</v>
      </c>
      <c r="B15869" t="str">
        <f t="shared" si="247"/>
        <v>113---33</v>
      </c>
      <c r="C15869" t="s">
        <v>5957</v>
      </c>
      <c r="D15869" t="s">
        <v>913</v>
      </c>
      <c r="E15869">
        <v>33</v>
      </c>
    </row>
    <row r="15870" spans="1:5" ht="13.5" customHeight="1">
      <c r="A15870">
        <v>113</v>
      </c>
      <c r="B15870" t="str">
        <f t="shared" si="247"/>
        <v>113---34</v>
      </c>
      <c r="C15870" t="s">
        <v>5975</v>
      </c>
      <c r="D15870" t="s">
        <v>994</v>
      </c>
      <c r="E15870">
        <v>34</v>
      </c>
    </row>
    <row r="15871" spans="1:5" ht="13.5" customHeight="1">
      <c r="A15871">
        <v>114</v>
      </c>
      <c r="B15871" t="str">
        <f t="shared" si="247"/>
        <v>114---1</v>
      </c>
      <c r="C15871" t="s">
        <v>4216</v>
      </c>
      <c r="D15871" t="s">
        <v>1047</v>
      </c>
      <c r="E15871">
        <v>1</v>
      </c>
    </row>
    <row r="15872" spans="1:5" ht="13.5" customHeight="1">
      <c r="A15872">
        <v>114</v>
      </c>
      <c r="B15872" t="str">
        <f t="shared" si="247"/>
        <v>114---2</v>
      </c>
      <c r="C15872" t="s">
        <v>4216</v>
      </c>
      <c r="D15872" t="s">
        <v>1293</v>
      </c>
      <c r="E15872">
        <v>2</v>
      </c>
    </row>
    <row r="15873" spans="1:5" ht="13.5" customHeight="1">
      <c r="A15873">
        <v>114</v>
      </c>
      <c r="B15873" t="str">
        <f t="shared" si="247"/>
        <v>114---3</v>
      </c>
      <c r="C15873" t="s">
        <v>4216</v>
      </c>
      <c r="D15873" t="s">
        <v>1291</v>
      </c>
      <c r="E15873">
        <v>3</v>
      </c>
    </row>
    <row r="15874" spans="1:5" ht="13.5" customHeight="1">
      <c r="A15874">
        <v>114</v>
      </c>
      <c r="B15874" t="str">
        <f t="shared" si="247"/>
        <v>114---4</v>
      </c>
      <c r="C15874" t="s">
        <v>4216</v>
      </c>
      <c r="D15874" t="s">
        <v>1061</v>
      </c>
      <c r="E15874">
        <v>4</v>
      </c>
    </row>
    <row r="15875" spans="1:5" ht="13.5" customHeight="1">
      <c r="A15875">
        <v>114</v>
      </c>
      <c r="B15875" t="str">
        <f t="shared" ref="B15875:B15938" si="248">A15875&amp;"---"&amp;E15875</f>
        <v>114---5</v>
      </c>
      <c r="C15875" t="s">
        <v>4271</v>
      </c>
      <c r="D15875" t="s">
        <v>990</v>
      </c>
      <c r="E15875">
        <v>5</v>
      </c>
    </row>
    <row r="15876" spans="1:5" ht="13.5" customHeight="1">
      <c r="A15876">
        <v>114</v>
      </c>
      <c r="B15876" t="str">
        <f t="shared" si="248"/>
        <v>114---6</v>
      </c>
      <c r="C15876" t="s">
        <v>4239</v>
      </c>
      <c r="D15876" t="s">
        <v>1181</v>
      </c>
      <c r="E15876">
        <v>6</v>
      </c>
    </row>
    <row r="15877" spans="1:5" ht="13.5" customHeight="1">
      <c r="A15877">
        <v>114</v>
      </c>
      <c r="B15877" t="str">
        <f t="shared" si="248"/>
        <v>114---7</v>
      </c>
      <c r="C15877" t="s">
        <v>4228</v>
      </c>
      <c r="D15877" t="s">
        <v>1257</v>
      </c>
      <c r="E15877">
        <v>7</v>
      </c>
    </row>
    <row r="15878" spans="1:5" ht="13.5" customHeight="1">
      <c r="A15878">
        <v>114</v>
      </c>
      <c r="B15878" t="str">
        <f t="shared" si="248"/>
        <v>114---8</v>
      </c>
      <c r="C15878" t="s">
        <v>4268</v>
      </c>
      <c r="D15878" t="s">
        <v>1053</v>
      </c>
      <c r="E15878">
        <v>8</v>
      </c>
    </row>
    <row r="15879" spans="1:5" ht="13.5" customHeight="1">
      <c r="A15879">
        <v>114</v>
      </c>
      <c r="B15879" t="str">
        <f t="shared" si="248"/>
        <v>114---9</v>
      </c>
      <c r="C15879" t="s">
        <v>4230</v>
      </c>
      <c r="D15879" t="s">
        <v>996</v>
      </c>
      <c r="E15879">
        <v>9</v>
      </c>
    </row>
    <row r="15880" spans="1:5" ht="13.5" customHeight="1">
      <c r="A15880">
        <v>114</v>
      </c>
      <c r="B15880" t="str">
        <f t="shared" si="248"/>
        <v>114---10</v>
      </c>
      <c r="C15880" t="s">
        <v>4244</v>
      </c>
      <c r="D15880" t="s">
        <v>1406</v>
      </c>
      <c r="E15880">
        <v>10</v>
      </c>
    </row>
    <row r="15881" spans="1:5" ht="13.5" customHeight="1">
      <c r="A15881">
        <v>114</v>
      </c>
      <c r="B15881" t="str">
        <f t="shared" si="248"/>
        <v>114---11</v>
      </c>
      <c r="C15881" t="s">
        <v>4231</v>
      </c>
      <c r="D15881" t="s">
        <v>1267</v>
      </c>
      <c r="E15881">
        <v>11</v>
      </c>
    </row>
    <row r="15882" spans="1:5" ht="13.5" customHeight="1">
      <c r="A15882">
        <v>114</v>
      </c>
      <c r="B15882" t="str">
        <f t="shared" si="248"/>
        <v>114---12</v>
      </c>
      <c r="C15882" t="s">
        <v>4264</v>
      </c>
      <c r="D15882" t="s">
        <v>6116</v>
      </c>
      <c r="E15882">
        <v>12</v>
      </c>
    </row>
    <row r="15883" spans="1:5" ht="13.5" customHeight="1">
      <c r="A15883">
        <v>114</v>
      </c>
      <c r="B15883" t="str">
        <f t="shared" si="248"/>
        <v>114---13</v>
      </c>
      <c r="C15883" t="s">
        <v>4272</v>
      </c>
      <c r="D15883" t="s">
        <v>1268</v>
      </c>
      <c r="E15883">
        <v>13</v>
      </c>
    </row>
    <row r="15884" spans="1:5" ht="13.5" customHeight="1">
      <c r="A15884">
        <v>114</v>
      </c>
      <c r="B15884" t="str">
        <f t="shared" si="248"/>
        <v>114---14</v>
      </c>
      <c r="C15884" t="s">
        <v>4245</v>
      </c>
      <c r="D15884" t="s">
        <v>796</v>
      </c>
      <c r="E15884">
        <v>14</v>
      </c>
    </row>
    <row r="15885" spans="1:5" ht="13.5" customHeight="1">
      <c r="A15885">
        <v>114</v>
      </c>
      <c r="B15885" t="str">
        <f t="shared" si="248"/>
        <v>114---15</v>
      </c>
      <c r="C15885" t="s">
        <v>1017</v>
      </c>
      <c r="D15885" t="s">
        <v>796</v>
      </c>
      <c r="E15885">
        <v>15</v>
      </c>
    </row>
    <row r="15886" spans="1:5" ht="13.5" customHeight="1">
      <c r="A15886">
        <v>114</v>
      </c>
      <c r="B15886" t="str">
        <f t="shared" si="248"/>
        <v>114---16</v>
      </c>
      <c r="C15886" t="s">
        <v>887</v>
      </c>
      <c r="D15886" t="s">
        <v>992</v>
      </c>
      <c r="E15886">
        <v>16</v>
      </c>
    </row>
    <row r="15887" spans="1:5" ht="13.5" customHeight="1">
      <c r="A15887">
        <v>114</v>
      </c>
      <c r="B15887" t="str">
        <f t="shared" si="248"/>
        <v>114---17</v>
      </c>
      <c r="C15887" t="s">
        <v>737</v>
      </c>
      <c r="D15887" t="s">
        <v>996</v>
      </c>
      <c r="E15887">
        <v>17</v>
      </c>
    </row>
    <row r="15888" spans="1:5" ht="13.5" customHeight="1">
      <c r="A15888">
        <v>114</v>
      </c>
      <c r="B15888" t="str">
        <f t="shared" si="248"/>
        <v>114---18</v>
      </c>
      <c r="C15888" t="s">
        <v>743</v>
      </c>
      <c r="D15888" t="s">
        <v>754</v>
      </c>
      <c r="E15888">
        <v>18</v>
      </c>
    </row>
    <row r="15889" spans="1:5" ht="13.5" customHeight="1">
      <c r="A15889">
        <v>114</v>
      </c>
      <c r="B15889" t="str">
        <f t="shared" si="248"/>
        <v>114---19</v>
      </c>
      <c r="C15889" t="s">
        <v>987</v>
      </c>
      <c r="D15889" t="s">
        <v>1263</v>
      </c>
      <c r="E15889">
        <v>19</v>
      </c>
    </row>
    <row r="15890" spans="1:5" ht="13.5" customHeight="1">
      <c r="A15890">
        <v>114</v>
      </c>
      <c r="B15890" t="str">
        <f t="shared" si="248"/>
        <v>114---20</v>
      </c>
      <c r="C15890" t="s">
        <v>989</v>
      </c>
      <c r="D15890" t="s">
        <v>738</v>
      </c>
      <c r="E15890">
        <v>20</v>
      </c>
    </row>
    <row r="15891" spans="1:5" ht="13.5" customHeight="1">
      <c r="A15891">
        <v>114</v>
      </c>
      <c r="B15891" t="str">
        <f t="shared" si="248"/>
        <v>114---21</v>
      </c>
      <c r="C15891" t="s">
        <v>749</v>
      </c>
      <c r="D15891" t="s">
        <v>1082</v>
      </c>
      <c r="E15891">
        <v>21</v>
      </c>
    </row>
    <row r="15892" spans="1:5" ht="13.5" customHeight="1">
      <c r="A15892">
        <v>114</v>
      </c>
      <c r="B15892" t="str">
        <f t="shared" si="248"/>
        <v>114---22</v>
      </c>
      <c r="C15892" t="s">
        <v>824</v>
      </c>
      <c r="D15892" t="s">
        <v>752</v>
      </c>
      <c r="E15892">
        <v>22</v>
      </c>
    </row>
    <row r="15893" spans="1:5" ht="13.5" customHeight="1">
      <c r="A15893">
        <v>114</v>
      </c>
      <c r="B15893" t="str">
        <f t="shared" si="248"/>
        <v>114---23</v>
      </c>
      <c r="C15893" t="s">
        <v>864</v>
      </c>
      <c r="D15893" t="s">
        <v>957</v>
      </c>
      <c r="E15893">
        <v>23</v>
      </c>
    </row>
    <row r="15894" spans="1:5" ht="13.5" customHeight="1">
      <c r="A15894">
        <v>114</v>
      </c>
      <c r="B15894" t="str">
        <f t="shared" si="248"/>
        <v>114---24</v>
      </c>
      <c r="C15894" t="s">
        <v>868</v>
      </c>
      <c r="D15894" t="s">
        <v>758</v>
      </c>
      <c r="E15894">
        <v>24</v>
      </c>
    </row>
    <row r="15895" spans="1:5" ht="13.5" customHeight="1">
      <c r="A15895">
        <v>114</v>
      </c>
      <c r="B15895" t="str">
        <f t="shared" si="248"/>
        <v>114---25</v>
      </c>
      <c r="C15895" t="s">
        <v>838</v>
      </c>
      <c r="D15895" t="s">
        <v>1054</v>
      </c>
      <c r="E15895">
        <v>25</v>
      </c>
    </row>
    <row r="15896" spans="1:5" ht="13.5" customHeight="1">
      <c r="A15896">
        <v>114</v>
      </c>
      <c r="B15896" t="str">
        <f t="shared" si="248"/>
        <v>114---26</v>
      </c>
      <c r="C15896" t="s">
        <v>5967</v>
      </c>
      <c r="D15896" t="s">
        <v>986</v>
      </c>
      <c r="E15896">
        <v>26</v>
      </c>
    </row>
    <row r="15897" spans="1:5" ht="13.5" customHeight="1">
      <c r="A15897">
        <v>114</v>
      </c>
      <c r="B15897" t="str">
        <f t="shared" si="248"/>
        <v>114---27</v>
      </c>
      <c r="C15897" t="s">
        <v>5915</v>
      </c>
      <c r="D15897" t="s">
        <v>772</v>
      </c>
      <c r="E15897">
        <v>27</v>
      </c>
    </row>
    <row r="15898" spans="1:5" ht="13.5" customHeight="1">
      <c r="A15898">
        <v>114</v>
      </c>
      <c r="B15898" t="str">
        <f t="shared" si="248"/>
        <v>114---28</v>
      </c>
      <c r="C15898" t="s">
        <v>5917</v>
      </c>
      <c r="D15898" t="s">
        <v>789</v>
      </c>
      <c r="E15898">
        <v>28</v>
      </c>
    </row>
    <row r="15899" spans="1:5" ht="13.5" customHeight="1">
      <c r="A15899">
        <v>114</v>
      </c>
      <c r="B15899" t="str">
        <f t="shared" si="248"/>
        <v>114---29</v>
      </c>
      <c r="C15899" t="s">
        <v>5918</v>
      </c>
      <c r="D15899" t="s">
        <v>770</v>
      </c>
      <c r="E15899">
        <v>29</v>
      </c>
    </row>
    <row r="15900" spans="1:5" ht="13.5" customHeight="1">
      <c r="A15900">
        <v>114</v>
      </c>
      <c r="B15900" t="str">
        <f t="shared" si="248"/>
        <v>114---30</v>
      </c>
      <c r="C15900" t="s">
        <v>5972</v>
      </c>
      <c r="D15900" t="s">
        <v>979</v>
      </c>
      <c r="E15900">
        <v>30</v>
      </c>
    </row>
    <row r="15901" spans="1:5" ht="13.5" customHeight="1">
      <c r="A15901">
        <v>114</v>
      </c>
      <c r="B15901" t="str">
        <f t="shared" si="248"/>
        <v>114---31</v>
      </c>
      <c r="C15901" t="s">
        <v>5951</v>
      </c>
      <c r="D15901" t="s">
        <v>879</v>
      </c>
      <c r="E15901">
        <v>31</v>
      </c>
    </row>
    <row r="15902" spans="1:5" ht="13.5" customHeight="1">
      <c r="A15902">
        <v>114</v>
      </c>
      <c r="B15902" t="str">
        <f t="shared" si="248"/>
        <v>114---32</v>
      </c>
      <c r="C15902" t="s">
        <v>5997</v>
      </c>
      <c r="D15902" t="s">
        <v>1187</v>
      </c>
      <c r="E15902">
        <v>32</v>
      </c>
    </row>
    <row r="15903" spans="1:5" ht="13.5" customHeight="1">
      <c r="A15903">
        <v>114</v>
      </c>
      <c r="B15903" t="str">
        <f t="shared" si="248"/>
        <v>114---33</v>
      </c>
      <c r="C15903" t="s">
        <v>5957</v>
      </c>
      <c r="D15903" t="s">
        <v>913</v>
      </c>
      <c r="E15903">
        <v>33</v>
      </c>
    </row>
    <row r="15904" spans="1:5" ht="13.5" customHeight="1">
      <c r="A15904">
        <v>114</v>
      </c>
      <c r="B15904" t="str">
        <f t="shared" si="248"/>
        <v>114---34</v>
      </c>
      <c r="C15904" t="s">
        <v>5981</v>
      </c>
      <c r="D15904" t="s">
        <v>1225</v>
      </c>
      <c r="E15904">
        <v>34</v>
      </c>
    </row>
    <row r="15905" spans="1:5" ht="13.5" customHeight="1">
      <c r="A15905">
        <v>114</v>
      </c>
      <c r="B15905" t="str">
        <f t="shared" si="248"/>
        <v>114---35</v>
      </c>
      <c r="C15905" t="s">
        <v>5975</v>
      </c>
      <c r="D15905" t="s">
        <v>994</v>
      </c>
      <c r="E15905">
        <v>35</v>
      </c>
    </row>
    <row r="15906" spans="1:5" ht="13.5" customHeight="1">
      <c r="A15906">
        <v>115</v>
      </c>
      <c r="B15906" t="str">
        <f t="shared" si="248"/>
        <v>115---1</v>
      </c>
      <c r="C15906" t="s">
        <v>4216</v>
      </c>
      <c r="D15906" t="s">
        <v>1407</v>
      </c>
      <c r="E15906">
        <v>1</v>
      </c>
    </row>
    <row r="15907" spans="1:5" ht="13.5" customHeight="1">
      <c r="A15907">
        <v>115</v>
      </c>
      <c r="B15907" t="str">
        <f t="shared" si="248"/>
        <v>115---2</v>
      </c>
      <c r="C15907" t="s">
        <v>4216</v>
      </c>
      <c r="D15907" t="s">
        <v>1297</v>
      </c>
      <c r="E15907">
        <v>2</v>
      </c>
    </row>
    <row r="15908" spans="1:5" ht="13.5" customHeight="1">
      <c r="A15908">
        <v>115</v>
      </c>
      <c r="B15908" t="str">
        <f t="shared" si="248"/>
        <v>115---3</v>
      </c>
      <c r="C15908" t="s">
        <v>4216</v>
      </c>
      <c r="D15908" t="s">
        <v>1047</v>
      </c>
      <c r="E15908">
        <v>3</v>
      </c>
    </row>
    <row r="15909" spans="1:5" ht="13.5" customHeight="1">
      <c r="A15909">
        <v>115</v>
      </c>
      <c r="B15909" t="str">
        <f t="shared" si="248"/>
        <v>115---4</v>
      </c>
      <c r="C15909" t="s">
        <v>4216</v>
      </c>
      <c r="D15909" t="s">
        <v>1293</v>
      </c>
      <c r="E15909">
        <v>4</v>
      </c>
    </row>
    <row r="15910" spans="1:5" ht="13.5" customHeight="1">
      <c r="A15910">
        <v>115</v>
      </c>
      <c r="B15910" t="str">
        <f t="shared" si="248"/>
        <v>115---5</v>
      </c>
      <c r="C15910" t="s">
        <v>4216</v>
      </c>
      <c r="D15910" t="s">
        <v>1291</v>
      </c>
      <c r="E15910">
        <v>5</v>
      </c>
    </row>
    <row r="15911" spans="1:5" ht="13.5" customHeight="1">
      <c r="A15911">
        <v>115</v>
      </c>
      <c r="B15911" t="str">
        <f t="shared" si="248"/>
        <v>115---6</v>
      </c>
      <c r="C15911" t="s">
        <v>4216</v>
      </c>
      <c r="D15911" t="s">
        <v>1061</v>
      </c>
      <c r="E15911">
        <v>6</v>
      </c>
    </row>
    <row r="15912" spans="1:5" ht="13.5" customHeight="1">
      <c r="A15912">
        <v>115</v>
      </c>
      <c r="B15912" t="str">
        <f t="shared" si="248"/>
        <v>115---7</v>
      </c>
      <c r="C15912" t="s">
        <v>4271</v>
      </c>
      <c r="D15912" t="s">
        <v>990</v>
      </c>
      <c r="E15912">
        <v>7</v>
      </c>
    </row>
    <row r="15913" spans="1:5" ht="13.5" customHeight="1">
      <c r="A15913">
        <v>115</v>
      </c>
      <c r="B15913" t="str">
        <f t="shared" si="248"/>
        <v>115---8</v>
      </c>
      <c r="C15913" t="s">
        <v>4239</v>
      </c>
      <c r="D15913" t="s">
        <v>1181</v>
      </c>
      <c r="E15913">
        <v>8</v>
      </c>
    </row>
    <row r="15914" spans="1:5" ht="13.5" customHeight="1">
      <c r="A15914">
        <v>115</v>
      </c>
      <c r="B15914" t="str">
        <f t="shared" si="248"/>
        <v>115---9</v>
      </c>
      <c r="C15914" t="s">
        <v>4228</v>
      </c>
      <c r="D15914" t="s">
        <v>1257</v>
      </c>
      <c r="E15914">
        <v>9</v>
      </c>
    </row>
    <row r="15915" spans="1:5" ht="13.5" customHeight="1">
      <c r="A15915">
        <v>115</v>
      </c>
      <c r="B15915" t="str">
        <f t="shared" si="248"/>
        <v>115---10</v>
      </c>
      <c r="C15915" t="s">
        <v>4268</v>
      </c>
      <c r="D15915" t="s">
        <v>1053</v>
      </c>
      <c r="E15915">
        <v>10</v>
      </c>
    </row>
    <row r="15916" spans="1:5" ht="13.5" customHeight="1">
      <c r="A15916">
        <v>115</v>
      </c>
      <c r="B15916" t="str">
        <f t="shared" si="248"/>
        <v>115---11</v>
      </c>
      <c r="C15916" t="s">
        <v>4230</v>
      </c>
      <c r="D15916" t="s">
        <v>996</v>
      </c>
      <c r="E15916">
        <v>11</v>
      </c>
    </row>
    <row r="15917" spans="1:5" ht="13.5" customHeight="1">
      <c r="A15917">
        <v>115</v>
      </c>
      <c r="B15917" t="str">
        <f t="shared" si="248"/>
        <v>115---12</v>
      </c>
      <c r="C15917" t="s">
        <v>4244</v>
      </c>
      <c r="D15917" t="s">
        <v>1406</v>
      </c>
      <c r="E15917">
        <v>12</v>
      </c>
    </row>
    <row r="15918" spans="1:5" ht="13.5" customHeight="1">
      <c r="A15918">
        <v>115</v>
      </c>
      <c r="B15918" t="str">
        <f t="shared" si="248"/>
        <v>115---13</v>
      </c>
      <c r="C15918" t="s">
        <v>4231</v>
      </c>
      <c r="D15918" t="s">
        <v>1267</v>
      </c>
      <c r="E15918">
        <v>13</v>
      </c>
    </row>
    <row r="15919" spans="1:5" ht="13.5" customHeight="1">
      <c r="A15919">
        <v>115</v>
      </c>
      <c r="B15919" t="str">
        <f t="shared" si="248"/>
        <v>115---14</v>
      </c>
      <c r="C15919" t="s">
        <v>4264</v>
      </c>
      <c r="D15919" t="s">
        <v>6116</v>
      </c>
      <c r="E15919">
        <v>14</v>
      </c>
    </row>
    <row r="15920" spans="1:5" ht="13.5" customHeight="1">
      <c r="A15920">
        <v>115</v>
      </c>
      <c r="B15920" t="str">
        <f t="shared" si="248"/>
        <v>115---15</v>
      </c>
      <c r="C15920" t="s">
        <v>4272</v>
      </c>
      <c r="D15920" t="s">
        <v>1268</v>
      </c>
      <c r="E15920">
        <v>15</v>
      </c>
    </row>
    <row r="15921" spans="1:5" ht="13.5" customHeight="1">
      <c r="A15921">
        <v>115</v>
      </c>
      <c r="B15921" t="str">
        <f t="shared" si="248"/>
        <v>115---16</v>
      </c>
      <c r="C15921" t="s">
        <v>4248</v>
      </c>
      <c r="D15921" t="s">
        <v>796</v>
      </c>
      <c r="E15921">
        <v>16</v>
      </c>
    </row>
    <row r="15922" spans="1:5" ht="13.5" customHeight="1">
      <c r="A15922">
        <v>115</v>
      </c>
      <c r="B15922" t="str">
        <f t="shared" si="248"/>
        <v>115---17</v>
      </c>
      <c r="C15922" t="s">
        <v>4287</v>
      </c>
      <c r="D15922" t="s">
        <v>1067</v>
      </c>
      <c r="E15922">
        <v>17</v>
      </c>
    </row>
    <row r="15923" spans="1:5" ht="13.5" customHeight="1">
      <c r="A15923">
        <v>115</v>
      </c>
      <c r="B15923" t="str">
        <f t="shared" si="248"/>
        <v>115---18</v>
      </c>
      <c r="C15923" t="s">
        <v>1017</v>
      </c>
      <c r="D15923" t="s">
        <v>796</v>
      </c>
      <c r="E15923">
        <v>18</v>
      </c>
    </row>
    <row r="15924" spans="1:5" ht="13.5" customHeight="1">
      <c r="A15924">
        <v>115</v>
      </c>
      <c r="B15924" t="str">
        <f t="shared" si="248"/>
        <v>115---19</v>
      </c>
      <c r="C15924" t="s">
        <v>731</v>
      </c>
      <c r="D15924" t="s">
        <v>800</v>
      </c>
      <c r="E15924">
        <v>19</v>
      </c>
    </row>
    <row r="15925" spans="1:5" ht="13.5" customHeight="1">
      <c r="A15925">
        <v>115</v>
      </c>
      <c r="B15925" t="str">
        <f t="shared" si="248"/>
        <v>115---20</v>
      </c>
      <c r="C15925" t="s">
        <v>887</v>
      </c>
      <c r="D15925" t="s">
        <v>992</v>
      </c>
      <c r="E15925">
        <v>20</v>
      </c>
    </row>
    <row r="15926" spans="1:5" ht="13.5" customHeight="1">
      <c r="A15926">
        <v>115</v>
      </c>
      <c r="B15926" t="str">
        <f t="shared" si="248"/>
        <v>115---21</v>
      </c>
      <c r="C15926" t="s">
        <v>737</v>
      </c>
      <c r="D15926" t="s">
        <v>996</v>
      </c>
      <c r="E15926">
        <v>21</v>
      </c>
    </row>
    <row r="15927" spans="1:5" ht="13.5" customHeight="1">
      <c r="A15927">
        <v>115</v>
      </c>
      <c r="B15927" t="str">
        <f t="shared" si="248"/>
        <v>115---22</v>
      </c>
      <c r="C15927" t="s">
        <v>743</v>
      </c>
      <c r="D15927" t="s">
        <v>754</v>
      </c>
      <c r="E15927">
        <v>22</v>
      </c>
    </row>
    <row r="15928" spans="1:5" ht="13.5" customHeight="1">
      <c r="A15928">
        <v>115</v>
      </c>
      <c r="B15928" t="str">
        <f t="shared" si="248"/>
        <v>115---23</v>
      </c>
      <c r="C15928" t="s">
        <v>987</v>
      </c>
      <c r="D15928" t="s">
        <v>1263</v>
      </c>
      <c r="E15928">
        <v>23</v>
      </c>
    </row>
    <row r="15929" spans="1:5" ht="13.5" customHeight="1">
      <c r="A15929">
        <v>115</v>
      </c>
      <c r="B15929" t="str">
        <f t="shared" si="248"/>
        <v>115---24</v>
      </c>
      <c r="C15929" t="s">
        <v>989</v>
      </c>
      <c r="D15929" t="s">
        <v>738</v>
      </c>
      <c r="E15929">
        <v>24</v>
      </c>
    </row>
    <row r="15930" spans="1:5" ht="13.5" customHeight="1">
      <c r="A15930">
        <v>115</v>
      </c>
      <c r="B15930" t="str">
        <f t="shared" si="248"/>
        <v>115---25</v>
      </c>
      <c r="C15930" t="s">
        <v>749</v>
      </c>
      <c r="D15930" t="s">
        <v>1082</v>
      </c>
      <c r="E15930">
        <v>25</v>
      </c>
    </row>
    <row r="15931" spans="1:5" ht="13.5" customHeight="1">
      <c r="A15931">
        <v>115</v>
      </c>
      <c r="B15931" t="str">
        <f t="shared" si="248"/>
        <v>115---26</v>
      </c>
      <c r="C15931" t="s">
        <v>824</v>
      </c>
      <c r="D15931" t="s">
        <v>752</v>
      </c>
      <c r="E15931">
        <v>26</v>
      </c>
    </row>
    <row r="15932" spans="1:5" ht="13.5" customHeight="1">
      <c r="A15932">
        <v>115</v>
      </c>
      <c r="B15932" t="str">
        <f t="shared" si="248"/>
        <v>115---27</v>
      </c>
      <c r="C15932" t="s">
        <v>864</v>
      </c>
      <c r="D15932" t="s">
        <v>957</v>
      </c>
      <c r="E15932">
        <v>27</v>
      </c>
    </row>
    <row r="15933" spans="1:5" ht="13.5" customHeight="1">
      <c r="A15933">
        <v>115</v>
      </c>
      <c r="B15933" t="str">
        <f t="shared" si="248"/>
        <v>115---28</v>
      </c>
      <c r="C15933" t="s">
        <v>1096</v>
      </c>
      <c r="D15933" t="s">
        <v>1215</v>
      </c>
      <c r="E15933">
        <v>28</v>
      </c>
    </row>
    <row r="15934" spans="1:5" ht="13.5" customHeight="1">
      <c r="A15934">
        <v>115</v>
      </c>
      <c r="B15934" t="str">
        <f t="shared" si="248"/>
        <v>115---29</v>
      </c>
      <c r="C15934" t="s">
        <v>868</v>
      </c>
      <c r="D15934" t="s">
        <v>758</v>
      </c>
      <c r="E15934">
        <v>29</v>
      </c>
    </row>
    <row r="15935" spans="1:5" ht="13.5" customHeight="1">
      <c r="A15935">
        <v>115</v>
      </c>
      <c r="B15935" t="str">
        <f t="shared" si="248"/>
        <v>115---30</v>
      </c>
      <c r="C15935" t="s">
        <v>838</v>
      </c>
      <c r="D15935" t="s">
        <v>1054</v>
      </c>
      <c r="E15935">
        <v>30</v>
      </c>
    </row>
    <row r="15936" spans="1:5" ht="13.5" customHeight="1">
      <c r="A15936">
        <v>115</v>
      </c>
      <c r="B15936" t="str">
        <f t="shared" si="248"/>
        <v>115---31</v>
      </c>
      <c r="C15936" t="s">
        <v>773</v>
      </c>
      <c r="D15936" t="s">
        <v>1067</v>
      </c>
      <c r="E15936">
        <v>31</v>
      </c>
    </row>
    <row r="15937" spans="1:5" ht="13.5" customHeight="1">
      <c r="A15937">
        <v>115</v>
      </c>
      <c r="B15937" t="str">
        <f t="shared" si="248"/>
        <v>115---32</v>
      </c>
      <c r="C15937" t="s">
        <v>5967</v>
      </c>
      <c r="D15937" t="s">
        <v>986</v>
      </c>
      <c r="E15937">
        <v>32</v>
      </c>
    </row>
    <row r="15938" spans="1:5" ht="13.5" customHeight="1">
      <c r="A15938">
        <v>115</v>
      </c>
      <c r="B15938" t="str">
        <f t="shared" si="248"/>
        <v>115---33</v>
      </c>
      <c r="C15938" t="s">
        <v>5968</v>
      </c>
      <c r="D15938" t="s">
        <v>988</v>
      </c>
      <c r="E15938">
        <v>33</v>
      </c>
    </row>
    <row r="15939" spans="1:5" ht="13.5" customHeight="1">
      <c r="A15939">
        <v>115</v>
      </c>
      <c r="B15939" t="str">
        <f t="shared" ref="B15939:B16002" si="249">A15939&amp;"---"&amp;E15939</f>
        <v>115---34</v>
      </c>
      <c r="C15939" t="s">
        <v>5915</v>
      </c>
      <c r="D15939" t="s">
        <v>772</v>
      </c>
      <c r="E15939">
        <v>34</v>
      </c>
    </row>
    <row r="15940" spans="1:5" ht="13.5" customHeight="1">
      <c r="A15940">
        <v>115</v>
      </c>
      <c r="B15940" t="str">
        <f t="shared" si="249"/>
        <v>115---35</v>
      </c>
      <c r="C15940" t="s">
        <v>5917</v>
      </c>
      <c r="D15940" t="s">
        <v>789</v>
      </c>
      <c r="E15940">
        <v>35</v>
      </c>
    </row>
    <row r="15941" spans="1:5" ht="13.5" customHeight="1">
      <c r="A15941">
        <v>115</v>
      </c>
      <c r="B15941" t="str">
        <f t="shared" si="249"/>
        <v>115---36</v>
      </c>
      <c r="C15941" t="s">
        <v>5918</v>
      </c>
      <c r="D15941" t="s">
        <v>770</v>
      </c>
      <c r="E15941">
        <v>36</v>
      </c>
    </row>
    <row r="15942" spans="1:5" ht="13.5" customHeight="1">
      <c r="A15942">
        <v>115</v>
      </c>
      <c r="B15942" t="str">
        <f t="shared" si="249"/>
        <v>115---37</v>
      </c>
      <c r="C15942" t="s">
        <v>5972</v>
      </c>
      <c r="D15942" t="s">
        <v>979</v>
      </c>
      <c r="E15942">
        <v>37</v>
      </c>
    </row>
    <row r="15943" spans="1:5" ht="13.5" customHeight="1">
      <c r="A15943">
        <v>115</v>
      </c>
      <c r="B15943" t="str">
        <f t="shared" si="249"/>
        <v>115---38</v>
      </c>
      <c r="C15943" t="s">
        <v>5951</v>
      </c>
      <c r="D15943" t="s">
        <v>879</v>
      </c>
      <c r="E15943">
        <v>38</v>
      </c>
    </row>
    <row r="15944" spans="1:5" ht="13.5" customHeight="1">
      <c r="A15944">
        <v>115</v>
      </c>
      <c r="B15944" t="str">
        <f t="shared" si="249"/>
        <v>115---39</v>
      </c>
      <c r="C15944" t="s">
        <v>5997</v>
      </c>
      <c r="D15944" t="s">
        <v>1187</v>
      </c>
      <c r="E15944">
        <v>39</v>
      </c>
    </row>
    <row r="15945" spans="1:5" ht="13.5" customHeight="1">
      <c r="A15945">
        <v>115</v>
      </c>
      <c r="B15945" t="str">
        <f t="shared" si="249"/>
        <v>115---40</v>
      </c>
      <c r="C15945" t="s">
        <v>5957</v>
      </c>
      <c r="D15945" t="s">
        <v>913</v>
      </c>
      <c r="E15945">
        <v>40</v>
      </c>
    </row>
    <row r="15946" spans="1:5" ht="13.5" customHeight="1">
      <c r="A15946">
        <v>115</v>
      </c>
      <c r="B15946" t="str">
        <f t="shared" si="249"/>
        <v>115---41</v>
      </c>
      <c r="C15946" t="s">
        <v>5981</v>
      </c>
      <c r="D15946" t="s">
        <v>1225</v>
      </c>
      <c r="E15946">
        <v>41</v>
      </c>
    </row>
    <row r="15947" spans="1:5" ht="13.5" customHeight="1">
      <c r="A15947">
        <v>115</v>
      </c>
      <c r="B15947" t="str">
        <f t="shared" si="249"/>
        <v>115---42</v>
      </c>
      <c r="C15947" t="s">
        <v>5975</v>
      </c>
      <c r="D15947" t="s">
        <v>994</v>
      </c>
      <c r="E15947">
        <v>42</v>
      </c>
    </row>
    <row r="15948" spans="1:5" ht="13.5" customHeight="1">
      <c r="A15948">
        <v>277</v>
      </c>
      <c r="B15948" t="str">
        <f t="shared" si="249"/>
        <v>277---1</v>
      </c>
      <c r="C15948" t="s">
        <v>4216</v>
      </c>
      <c r="D15948" t="s">
        <v>924</v>
      </c>
      <c r="E15948">
        <v>1</v>
      </c>
    </row>
    <row r="15949" spans="1:5" ht="13.5" customHeight="1">
      <c r="A15949">
        <v>277</v>
      </c>
      <c r="B15949" t="str">
        <f t="shared" si="249"/>
        <v>277---2</v>
      </c>
      <c r="C15949" t="s">
        <v>4216</v>
      </c>
      <c r="D15949" t="s">
        <v>714</v>
      </c>
      <c r="E15949">
        <v>2</v>
      </c>
    </row>
    <row r="15950" spans="1:5" ht="13.5" customHeight="1">
      <c r="A15950">
        <v>277</v>
      </c>
      <c r="B15950" t="str">
        <f t="shared" si="249"/>
        <v>277---3</v>
      </c>
      <c r="C15950" t="s">
        <v>4279</v>
      </c>
      <c r="D15950" t="s">
        <v>1146</v>
      </c>
      <c r="E15950">
        <v>3</v>
      </c>
    </row>
    <row r="15951" spans="1:5" ht="13.5" customHeight="1">
      <c r="A15951">
        <v>277</v>
      </c>
      <c r="B15951" t="str">
        <f t="shared" si="249"/>
        <v>277---4</v>
      </c>
      <c r="C15951" t="s">
        <v>4271</v>
      </c>
      <c r="D15951" t="s">
        <v>1214</v>
      </c>
      <c r="E15951">
        <v>4</v>
      </c>
    </row>
    <row r="15952" spans="1:5" ht="13.5" customHeight="1">
      <c r="A15952">
        <v>277</v>
      </c>
      <c r="B15952" t="str">
        <f t="shared" si="249"/>
        <v>277---5</v>
      </c>
      <c r="C15952" t="s">
        <v>4270</v>
      </c>
      <c r="D15952" t="s">
        <v>926</v>
      </c>
      <c r="E15952">
        <v>5</v>
      </c>
    </row>
    <row r="15953" spans="1:5" ht="13.5" customHeight="1">
      <c r="A15953">
        <v>277</v>
      </c>
      <c r="B15953" t="str">
        <f t="shared" si="249"/>
        <v>277---6</v>
      </c>
      <c r="C15953" t="s">
        <v>4268</v>
      </c>
      <c r="D15953" t="s">
        <v>1323</v>
      </c>
      <c r="E15953">
        <v>6</v>
      </c>
    </row>
    <row r="15954" spans="1:5" ht="13.5" customHeight="1">
      <c r="A15954">
        <v>277</v>
      </c>
      <c r="B15954" t="str">
        <f t="shared" si="249"/>
        <v>277---7</v>
      </c>
      <c r="C15954" t="s">
        <v>4268</v>
      </c>
      <c r="D15954" t="s">
        <v>1223</v>
      </c>
      <c r="E15954">
        <v>7</v>
      </c>
    </row>
    <row r="15955" spans="1:5" ht="13.5" customHeight="1">
      <c r="A15955">
        <v>277</v>
      </c>
      <c r="B15955" t="str">
        <f t="shared" si="249"/>
        <v>277---8</v>
      </c>
      <c r="C15955" t="s">
        <v>4276</v>
      </c>
      <c r="D15955" t="s">
        <v>1179</v>
      </c>
      <c r="E15955">
        <v>8</v>
      </c>
    </row>
    <row r="15956" spans="1:5" ht="13.5" customHeight="1">
      <c r="A15956">
        <v>277</v>
      </c>
      <c r="B15956" t="str">
        <f t="shared" si="249"/>
        <v>277---9</v>
      </c>
      <c r="C15956" t="s">
        <v>4231</v>
      </c>
      <c r="D15956" t="s">
        <v>1166</v>
      </c>
      <c r="E15956">
        <v>9</v>
      </c>
    </row>
    <row r="15957" spans="1:5" ht="13.5" customHeight="1">
      <c r="A15957">
        <v>277</v>
      </c>
      <c r="B15957" t="str">
        <f t="shared" si="249"/>
        <v>277---10</v>
      </c>
      <c r="C15957" t="s">
        <v>4241</v>
      </c>
      <c r="D15957" t="s">
        <v>1229</v>
      </c>
      <c r="E15957">
        <v>10</v>
      </c>
    </row>
    <row r="15958" spans="1:5" ht="13.5" customHeight="1">
      <c r="A15958">
        <v>277</v>
      </c>
      <c r="B15958" t="str">
        <f t="shared" si="249"/>
        <v>277---11</v>
      </c>
      <c r="C15958" t="s">
        <v>4272</v>
      </c>
      <c r="D15958" t="s">
        <v>1071</v>
      </c>
      <c r="E15958">
        <v>11</v>
      </c>
    </row>
    <row r="15959" spans="1:5" ht="13.5" customHeight="1">
      <c r="A15959">
        <v>277</v>
      </c>
      <c r="B15959" t="str">
        <f t="shared" si="249"/>
        <v>277---12</v>
      </c>
      <c r="C15959" t="s">
        <v>4245</v>
      </c>
      <c r="D15959" t="s">
        <v>1190</v>
      </c>
      <c r="E15959">
        <v>12</v>
      </c>
    </row>
    <row r="15960" spans="1:5" ht="13.5" customHeight="1">
      <c r="A15960">
        <v>277</v>
      </c>
      <c r="B15960" t="str">
        <f t="shared" si="249"/>
        <v>277---13</v>
      </c>
      <c r="C15960" t="s">
        <v>4257</v>
      </c>
      <c r="D15960" t="s">
        <v>935</v>
      </c>
      <c r="E15960">
        <v>13</v>
      </c>
    </row>
    <row r="15961" spans="1:5" ht="13.5" customHeight="1">
      <c r="A15961">
        <v>277</v>
      </c>
      <c r="B15961" t="str">
        <f t="shared" si="249"/>
        <v>277---14</v>
      </c>
      <c r="C15961" t="s">
        <v>5911</v>
      </c>
      <c r="D15961" t="s">
        <v>1043</v>
      </c>
      <c r="E15961">
        <v>14</v>
      </c>
    </row>
    <row r="15962" spans="1:5" ht="13.5" customHeight="1">
      <c r="A15962">
        <v>277</v>
      </c>
      <c r="B15962" t="str">
        <f t="shared" si="249"/>
        <v>277---15</v>
      </c>
      <c r="C15962" t="s">
        <v>5911</v>
      </c>
      <c r="D15962" t="s">
        <v>1024</v>
      </c>
      <c r="E15962">
        <v>15</v>
      </c>
    </row>
    <row r="15963" spans="1:5" ht="13.5" customHeight="1">
      <c r="A15963">
        <v>277</v>
      </c>
      <c r="B15963" t="str">
        <f t="shared" si="249"/>
        <v>277---16</v>
      </c>
      <c r="C15963" t="s">
        <v>5911</v>
      </c>
      <c r="D15963" t="s">
        <v>943</v>
      </c>
      <c r="E15963">
        <v>16</v>
      </c>
    </row>
    <row r="15964" spans="1:5" ht="13.5" customHeight="1">
      <c r="A15964">
        <v>277</v>
      </c>
      <c r="B15964" t="str">
        <f t="shared" si="249"/>
        <v>277---17</v>
      </c>
      <c r="C15964" t="s">
        <v>5911</v>
      </c>
      <c r="D15964" t="s">
        <v>1287</v>
      </c>
      <c r="E15964">
        <v>17</v>
      </c>
    </row>
    <row r="15965" spans="1:5" ht="13.5" customHeight="1">
      <c r="A15965">
        <v>277</v>
      </c>
      <c r="B15965" t="str">
        <f t="shared" si="249"/>
        <v>277---18</v>
      </c>
      <c r="C15965" t="s">
        <v>887</v>
      </c>
      <c r="D15965" t="s">
        <v>992</v>
      </c>
      <c r="E15965">
        <v>18</v>
      </c>
    </row>
    <row r="15966" spans="1:5" ht="13.5" customHeight="1">
      <c r="A15966">
        <v>277</v>
      </c>
      <c r="B15966" t="str">
        <f t="shared" si="249"/>
        <v>277---19</v>
      </c>
      <c r="C15966" t="s">
        <v>737</v>
      </c>
      <c r="D15966" t="s">
        <v>996</v>
      </c>
      <c r="E15966">
        <v>19</v>
      </c>
    </row>
    <row r="15967" spans="1:5" ht="13.5" customHeight="1">
      <c r="A15967">
        <v>277</v>
      </c>
      <c r="B15967" t="str">
        <f t="shared" si="249"/>
        <v>277---20</v>
      </c>
      <c r="C15967" t="s">
        <v>739</v>
      </c>
      <c r="D15967" t="s">
        <v>736</v>
      </c>
      <c r="E15967">
        <v>20</v>
      </c>
    </row>
    <row r="15968" spans="1:5" ht="13.5" customHeight="1">
      <c r="A15968">
        <v>277</v>
      </c>
      <c r="B15968" t="str">
        <f t="shared" si="249"/>
        <v>277---21</v>
      </c>
      <c r="C15968" t="s">
        <v>888</v>
      </c>
      <c r="D15968" t="s">
        <v>1073</v>
      </c>
      <c r="E15968">
        <v>21</v>
      </c>
    </row>
    <row r="15969" spans="1:5" ht="13.5" customHeight="1">
      <c r="A15969">
        <v>277</v>
      </c>
      <c r="B15969" t="str">
        <f t="shared" si="249"/>
        <v>277---22</v>
      </c>
      <c r="C15969" t="s">
        <v>858</v>
      </c>
      <c r="D15969" t="s">
        <v>740</v>
      </c>
      <c r="E15969">
        <v>22</v>
      </c>
    </row>
    <row r="15970" spans="1:5" ht="13.5" customHeight="1">
      <c r="A15970">
        <v>277</v>
      </c>
      <c r="B15970" t="str">
        <f t="shared" si="249"/>
        <v>277---23</v>
      </c>
      <c r="C15970" t="s">
        <v>743</v>
      </c>
      <c r="D15970" t="s">
        <v>754</v>
      </c>
      <c r="E15970">
        <v>23</v>
      </c>
    </row>
    <row r="15971" spans="1:5" ht="13.5" customHeight="1">
      <c r="A15971">
        <v>277</v>
      </c>
      <c r="B15971" t="str">
        <f t="shared" si="249"/>
        <v>277---24</v>
      </c>
      <c r="C15971" t="s">
        <v>745</v>
      </c>
      <c r="D15971" t="s">
        <v>837</v>
      </c>
      <c r="E15971">
        <v>24</v>
      </c>
    </row>
    <row r="15972" spans="1:5" ht="13.5" customHeight="1">
      <c r="A15972">
        <v>277</v>
      </c>
      <c r="B15972" t="str">
        <f t="shared" si="249"/>
        <v>277---25</v>
      </c>
      <c r="C15972" t="s">
        <v>915</v>
      </c>
      <c r="D15972" t="s">
        <v>939</v>
      </c>
      <c r="E15972">
        <v>25</v>
      </c>
    </row>
    <row r="15973" spans="1:5" ht="13.5" customHeight="1">
      <c r="A15973">
        <v>277</v>
      </c>
      <c r="B15973" t="str">
        <f t="shared" si="249"/>
        <v>277---26</v>
      </c>
      <c r="C15973" t="s">
        <v>987</v>
      </c>
      <c r="D15973" t="s">
        <v>1263</v>
      </c>
      <c r="E15973">
        <v>26</v>
      </c>
    </row>
    <row r="15974" spans="1:5" ht="13.5" customHeight="1">
      <c r="A15974">
        <v>277</v>
      </c>
      <c r="B15974" t="str">
        <f t="shared" si="249"/>
        <v>277---27</v>
      </c>
      <c r="C15974" t="s">
        <v>989</v>
      </c>
      <c r="D15974" t="s">
        <v>738</v>
      </c>
      <c r="E15974">
        <v>27</v>
      </c>
    </row>
    <row r="15975" spans="1:5" ht="13.5" customHeight="1">
      <c r="A15975">
        <v>277</v>
      </c>
      <c r="B15975" t="str">
        <f t="shared" si="249"/>
        <v>277---28</v>
      </c>
      <c r="C15975" t="s">
        <v>938</v>
      </c>
      <c r="D15975" t="s">
        <v>859</v>
      </c>
      <c r="E15975">
        <v>28</v>
      </c>
    </row>
    <row r="15976" spans="1:5" ht="13.5" customHeight="1">
      <c r="A15976">
        <v>277</v>
      </c>
      <c r="B15976" t="str">
        <f t="shared" si="249"/>
        <v>277---29</v>
      </c>
      <c r="C15976" t="s">
        <v>819</v>
      </c>
      <c r="D15976" t="s">
        <v>756</v>
      </c>
      <c r="E15976">
        <v>29</v>
      </c>
    </row>
    <row r="15977" spans="1:5" ht="13.5" customHeight="1">
      <c r="A15977">
        <v>277</v>
      </c>
      <c r="B15977" t="str">
        <f t="shared" si="249"/>
        <v>277---30</v>
      </c>
      <c r="C15977" t="s">
        <v>1074</v>
      </c>
      <c r="D15977" t="s">
        <v>880</v>
      </c>
      <c r="E15977">
        <v>30</v>
      </c>
    </row>
    <row r="15978" spans="1:5" ht="13.5" customHeight="1">
      <c r="A15978">
        <v>277</v>
      </c>
      <c r="B15978" t="str">
        <f t="shared" si="249"/>
        <v>277---31</v>
      </c>
      <c r="C15978" t="s">
        <v>824</v>
      </c>
      <c r="D15978" t="s">
        <v>752</v>
      </c>
      <c r="E15978">
        <v>31</v>
      </c>
    </row>
    <row r="15979" spans="1:5" ht="13.5" customHeight="1">
      <c r="A15979">
        <v>277</v>
      </c>
      <c r="B15979" t="str">
        <f t="shared" si="249"/>
        <v>277---32</v>
      </c>
      <c r="C15979" t="s">
        <v>755</v>
      </c>
      <c r="D15979" t="s">
        <v>1146</v>
      </c>
      <c r="E15979">
        <v>32</v>
      </c>
    </row>
    <row r="15980" spans="1:5" ht="13.5" customHeight="1">
      <c r="A15980">
        <v>277</v>
      </c>
      <c r="B15980" t="str">
        <f t="shared" si="249"/>
        <v>277---33</v>
      </c>
      <c r="C15980" t="s">
        <v>759</v>
      </c>
      <c r="D15980" t="s">
        <v>823</v>
      </c>
      <c r="E15980">
        <v>33</v>
      </c>
    </row>
    <row r="15981" spans="1:5" ht="13.5" customHeight="1">
      <c r="A15981">
        <v>277</v>
      </c>
      <c r="B15981" t="str">
        <f t="shared" si="249"/>
        <v>277---34</v>
      </c>
      <c r="C15981" t="s">
        <v>1007</v>
      </c>
      <c r="D15981" t="s">
        <v>1150</v>
      </c>
      <c r="E15981">
        <v>34</v>
      </c>
    </row>
    <row r="15982" spans="1:5" ht="13.5" customHeight="1">
      <c r="A15982">
        <v>277</v>
      </c>
      <c r="B15982" t="str">
        <f t="shared" si="249"/>
        <v>277---35</v>
      </c>
      <c r="C15982" t="s">
        <v>834</v>
      </c>
      <c r="D15982" t="s">
        <v>1222</v>
      </c>
      <c r="E15982">
        <v>35</v>
      </c>
    </row>
    <row r="15983" spans="1:5" ht="13.5" customHeight="1">
      <c r="A15983">
        <v>277</v>
      </c>
      <c r="B15983" t="str">
        <f t="shared" si="249"/>
        <v>277---36</v>
      </c>
      <c r="C15983" t="s">
        <v>1096</v>
      </c>
      <c r="D15983" t="s">
        <v>1215</v>
      </c>
      <c r="E15983">
        <v>36</v>
      </c>
    </row>
    <row r="15984" spans="1:5" ht="13.5" customHeight="1">
      <c r="A15984">
        <v>277</v>
      </c>
      <c r="B15984" t="str">
        <f t="shared" si="249"/>
        <v>277---37</v>
      </c>
      <c r="C15984" t="s">
        <v>1102</v>
      </c>
      <c r="D15984" t="s">
        <v>1190</v>
      </c>
      <c r="E15984">
        <v>37</v>
      </c>
    </row>
    <row r="15985" spans="1:5" ht="13.5" customHeight="1">
      <c r="A15985">
        <v>277</v>
      </c>
      <c r="B15985" t="str">
        <f t="shared" si="249"/>
        <v>277---38</v>
      </c>
      <c r="C15985" t="s">
        <v>868</v>
      </c>
      <c r="D15985" t="s">
        <v>758</v>
      </c>
      <c r="E15985">
        <v>38</v>
      </c>
    </row>
    <row r="15986" spans="1:5" ht="13.5" customHeight="1">
      <c r="A15986">
        <v>277</v>
      </c>
      <c r="B15986" t="str">
        <f t="shared" si="249"/>
        <v>277---39</v>
      </c>
      <c r="C15986" t="s">
        <v>5967</v>
      </c>
      <c r="D15986" t="s">
        <v>986</v>
      </c>
      <c r="E15986">
        <v>39</v>
      </c>
    </row>
    <row r="15987" spans="1:5" ht="13.5" customHeight="1">
      <c r="A15987">
        <v>277</v>
      </c>
      <c r="B15987" t="str">
        <f t="shared" si="249"/>
        <v>277---40</v>
      </c>
      <c r="C15987" t="s">
        <v>5961</v>
      </c>
      <c r="D15987" t="s">
        <v>935</v>
      </c>
      <c r="E15987">
        <v>40</v>
      </c>
    </row>
    <row r="15988" spans="1:5" ht="13.5" customHeight="1">
      <c r="A15988">
        <v>277</v>
      </c>
      <c r="B15988" t="str">
        <f t="shared" si="249"/>
        <v>277---41</v>
      </c>
      <c r="C15988" t="s">
        <v>5969</v>
      </c>
      <c r="D15988" t="s">
        <v>961</v>
      </c>
      <c r="E15988">
        <v>41</v>
      </c>
    </row>
    <row r="15989" spans="1:5" ht="13.5" customHeight="1">
      <c r="A15989">
        <v>277</v>
      </c>
      <c r="B15989" t="str">
        <f t="shared" si="249"/>
        <v>277---42</v>
      </c>
      <c r="C15989" t="s">
        <v>5915</v>
      </c>
      <c r="D15989" t="s">
        <v>772</v>
      </c>
      <c r="E15989">
        <v>42</v>
      </c>
    </row>
    <row r="15990" spans="1:5" ht="13.5" customHeight="1">
      <c r="A15990">
        <v>277</v>
      </c>
      <c r="B15990" t="str">
        <f t="shared" si="249"/>
        <v>277---43</v>
      </c>
      <c r="C15990" t="s">
        <v>5977</v>
      </c>
      <c r="D15990" t="s">
        <v>1069</v>
      </c>
      <c r="E15990">
        <v>43</v>
      </c>
    </row>
    <row r="15991" spans="1:5" ht="13.5" customHeight="1">
      <c r="A15991">
        <v>277</v>
      </c>
      <c r="B15991" t="str">
        <f t="shared" si="249"/>
        <v>277---44</v>
      </c>
      <c r="C15991" t="s">
        <v>5917</v>
      </c>
      <c r="D15991" t="s">
        <v>789</v>
      </c>
      <c r="E15991">
        <v>44</v>
      </c>
    </row>
    <row r="15992" spans="1:5" ht="13.5" customHeight="1">
      <c r="A15992">
        <v>277</v>
      </c>
      <c r="B15992" t="str">
        <f t="shared" si="249"/>
        <v>277---45</v>
      </c>
      <c r="C15992" t="s">
        <v>5918</v>
      </c>
      <c r="D15992" t="s">
        <v>770</v>
      </c>
      <c r="E15992">
        <v>45</v>
      </c>
    </row>
    <row r="15993" spans="1:5" ht="13.5" customHeight="1">
      <c r="A15993">
        <v>277</v>
      </c>
      <c r="B15993" t="str">
        <f t="shared" si="249"/>
        <v>277---46</v>
      </c>
      <c r="C15993" t="s">
        <v>5963</v>
      </c>
      <c r="D15993" t="s">
        <v>937</v>
      </c>
      <c r="E15993">
        <v>46</v>
      </c>
    </row>
    <row r="15994" spans="1:5" ht="13.5" customHeight="1">
      <c r="A15994">
        <v>277</v>
      </c>
      <c r="B15994" t="str">
        <f t="shared" si="249"/>
        <v>277---47</v>
      </c>
      <c r="C15994" t="s">
        <v>5972</v>
      </c>
      <c r="D15994" t="s">
        <v>979</v>
      </c>
      <c r="E15994">
        <v>47</v>
      </c>
    </row>
    <row r="15995" spans="1:5" ht="13.5" customHeight="1">
      <c r="A15995">
        <v>277</v>
      </c>
      <c r="B15995" t="str">
        <f t="shared" si="249"/>
        <v>277---48</v>
      </c>
      <c r="C15995" t="s">
        <v>5984</v>
      </c>
      <c r="D15995" t="s">
        <v>1232</v>
      </c>
      <c r="E15995">
        <v>48</v>
      </c>
    </row>
    <row r="15996" spans="1:5" ht="13.5" customHeight="1">
      <c r="A15996">
        <v>277</v>
      </c>
      <c r="B15996" t="str">
        <f t="shared" si="249"/>
        <v>277---49</v>
      </c>
      <c r="C15996" t="s">
        <v>5964</v>
      </c>
      <c r="D15996" t="s">
        <v>1176</v>
      </c>
      <c r="E15996">
        <v>49</v>
      </c>
    </row>
    <row r="15997" spans="1:5" ht="13.5" customHeight="1">
      <c r="A15997">
        <v>277</v>
      </c>
      <c r="B15997" t="str">
        <f t="shared" si="249"/>
        <v>277---50</v>
      </c>
      <c r="C15997" t="s">
        <v>5986</v>
      </c>
      <c r="D15997" t="s">
        <v>1126</v>
      </c>
      <c r="E15997">
        <v>50</v>
      </c>
    </row>
    <row r="15998" spans="1:5" ht="13.5" customHeight="1">
      <c r="A15998">
        <v>277</v>
      </c>
      <c r="B15998" t="str">
        <f t="shared" si="249"/>
        <v>277---51</v>
      </c>
      <c r="C15998" t="s">
        <v>5979</v>
      </c>
      <c r="D15998" t="s">
        <v>1071</v>
      </c>
      <c r="E15998">
        <v>51</v>
      </c>
    </row>
    <row r="15999" spans="1:5" ht="13.5" customHeight="1">
      <c r="A15999">
        <v>277</v>
      </c>
      <c r="B15999" t="str">
        <f t="shared" si="249"/>
        <v>277---52</v>
      </c>
      <c r="C15999" t="s">
        <v>5956</v>
      </c>
      <c r="D15999" t="s">
        <v>917</v>
      </c>
      <c r="E15999">
        <v>52</v>
      </c>
    </row>
    <row r="16000" spans="1:5" ht="13.5" customHeight="1">
      <c r="A16000">
        <v>277</v>
      </c>
      <c r="B16000" t="str">
        <f t="shared" si="249"/>
        <v>277---53</v>
      </c>
      <c r="C16000" t="s">
        <v>5920</v>
      </c>
      <c r="D16000" t="s">
        <v>762</v>
      </c>
      <c r="E16000">
        <v>53</v>
      </c>
    </row>
    <row r="16001" spans="1:5" ht="13.5" customHeight="1">
      <c r="A16001">
        <v>277</v>
      </c>
      <c r="B16001" t="str">
        <f t="shared" si="249"/>
        <v>277---54</v>
      </c>
      <c r="C16001" t="s">
        <v>5973</v>
      </c>
      <c r="D16001" t="s">
        <v>1158</v>
      </c>
      <c r="E16001">
        <v>54</v>
      </c>
    </row>
    <row r="16002" spans="1:5" ht="13.5" customHeight="1">
      <c r="A16002">
        <v>277</v>
      </c>
      <c r="B16002" t="str">
        <f t="shared" si="249"/>
        <v>277---55</v>
      </c>
      <c r="C16002" t="s">
        <v>5954</v>
      </c>
      <c r="D16002" t="s">
        <v>1166</v>
      </c>
      <c r="E16002">
        <v>55</v>
      </c>
    </row>
    <row r="16003" spans="1:5" ht="13.5" customHeight="1">
      <c r="A16003">
        <v>277</v>
      </c>
      <c r="B16003" t="str">
        <f t="shared" ref="B16003:B16066" si="250">A16003&amp;"---"&amp;E16003</f>
        <v>277---56</v>
      </c>
      <c r="C16003" t="s">
        <v>5980</v>
      </c>
      <c r="D16003" t="s">
        <v>1124</v>
      </c>
      <c r="E16003">
        <v>56</v>
      </c>
    </row>
    <row r="16004" spans="1:5" ht="13.5" customHeight="1">
      <c r="A16004">
        <v>277</v>
      </c>
      <c r="B16004" t="str">
        <f t="shared" si="250"/>
        <v>277---57</v>
      </c>
      <c r="C16004" t="s">
        <v>5981</v>
      </c>
      <c r="D16004" t="s">
        <v>1225</v>
      </c>
      <c r="E16004">
        <v>57</v>
      </c>
    </row>
    <row r="16005" spans="1:5" ht="13.5" customHeight="1">
      <c r="A16005">
        <v>278</v>
      </c>
      <c r="B16005" t="str">
        <f t="shared" si="250"/>
        <v>278---1</v>
      </c>
      <c r="C16005" t="s">
        <v>4216</v>
      </c>
      <c r="D16005" t="s">
        <v>1401</v>
      </c>
      <c r="E16005">
        <v>1</v>
      </c>
    </row>
    <row r="16006" spans="1:5" ht="13.5" customHeight="1">
      <c r="A16006">
        <v>278</v>
      </c>
      <c r="B16006" t="str">
        <f t="shared" si="250"/>
        <v>278---2</v>
      </c>
      <c r="C16006" t="s">
        <v>4216</v>
      </c>
      <c r="D16006" t="s">
        <v>924</v>
      </c>
      <c r="E16006">
        <v>2</v>
      </c>
    </row>
    <row r="16007" spans="1:5" ht="13.5" customHeight="1">
      <c r="A16007">
        <v>278</v>
      </c>
      <c r="B16007" t="str">
        <f t="shared" si="250"/>
        <v>278---3</v>
      </c>
      <c r="C16007" t="s">
        <v>4216</v>
      </c>
      <c r="D16007" t="s">
        <v>714</v>
      </c>
      <c r="E16007">
        <v>3</v>
      </c>
    </row>
    <row r="16008" spans="1:5" ht="13.5" customHeight="1">
      <c r="A16008">
        <v>278</v>
      </c>
      <c r="B16008" t="str">
        <f t="shared" si="250"/>
        <v>278---4</v>
      </c>
      <c r="C16008" t="s">
        <v>4216</v>
      </c>
      <c r="D16008" t="s">
        <v>1146</v>
      </c>
      <c r="E16008">
        <v>4</v>
      </c>
    </row>
    <row r="16009" spans="1:5" ht="13.5" customHeight="1">
      <c r="A16009">
        <v>278</v>
      </c>
      <c r="B16009" t="str">
        <f t="shared" si="250"/>
        <v>278---5</v>
      </c>
      <c r="C16009" t="s">
        <v>4216</v>
      </c>
      <c r="D16009" t="s">
        <v>1214</v>
      </c>
      <c r="E16009">
        <v>5</v>
      </c>
    </row>
    <row r="16010" spans="1:5" ht="13.5" customHeight="1">
      <c r="A16010">
        <v>278</v>
      </c>
      <c r="B16010" t="str">
        <f t="shared" si="250"/>
        <v>278---6</v>
      </c>
      <c r="C16010" t="s">
        <v>4270</v>
      </c>
      <c r="D16010" t="s">
        <v>926</v>
      </c>
      <c r="E16010">
        <v>6</v>
      </c>
    </row>
    <row r="16011" spans="1:5" ht="13.5" customHeight="1">
      <c r="A16011">
        <v>278</v>
      </c>
      <c r="B16011" t="str">
        <f t="shared" si="250"/>
        <v>278---7</v>
      </c>
      <c r="C16011" t="s">
        <v>4268</v>
      </c>
      <c r="D16011" t="s">
        <v>1323</v>
      </c>
      <c r="E16011">
        <v>7</v>
      </c>
    </row>
    <row r="16012" spans="1:5" ht="13.5" customHeight="1">
      <c r="A16012">
        <v>278</v>
      </c>
      <c r="B16012" t="str">
        <f t="shared" si="250"/>
        <v>278---8</v>
      </c>
      <c r="C16012" t="s">
        <v>4268</v>
      </c>
      <c r="D16012" t="s">
        <v>1223</v>
      </c>
      <c r="E16012">
        <v>8</v>
      </c>
    </row>
    <row r="16013" spans="1:5" ht="13.5" customHeight="1">
      <c r="A16013">
        <v>278</v>
      </c>
      <c r="B16013" t="str">
        <f t="shared" si="250"/>
        <v>278---9</v>
      </c>
      <c r="C16013" t="s">
        <v>4276</v>
      </c>
      <c r="D16013" t="s">
        <v>1179</v>
      </c>
      <c r="E16013">
        <v>9</v>
      </c>
    </row>
    <row r="16014" spans="1:5" ht="13.5" customHeight="1">
      <c r="A16014">
        <v>278</v>
      </c>
      <c r="B16014" t="str">
        <f t="shared" si="250"/>
        <v>278---10</v>
      </c>
      <c r="C16014" t="s">
        <v>4231</v>
      </c>
      <c r="D16014" t="s">
        <v>1166</v>
      </c>
      <c r="E16014">
        <v>10</v>
      </c>
    </row>
    <row r="16015" spans="1:5" ht="13.5" customHeight="1">
      <c r="A16015">
        <v>278</v>
      </c>
      <c r="B16015" t="str">
        <f t="shared" si="250"/>
        <v>278---11</v>
      </c>
      <c r="C16015" t="s">
        <v>4235</v>
      </c>
      <c r="D16015" t="s">
        <v>1229</v>
      </c>
      <c r="E16015">
        <v>11</v>
      </c>
    </row>
    <row r="16016" spans="1:5" ht="13.5" customHeight="1">
      <c r="A16016">
        <v>278</v>
      </c>
      <c r="B16016" t="str">
        <f t="shared" si="250"/>
        <v>278---12</v>
      </c>
      <c r="C16016" t="s">
        <v>4265</v>
      </c>
      <c r="D16016" t="s">
        <v>1071</v>
      </c>
      <c r="E16016">
        <v>12</v>
      </c>
    </row>
    <row r="16017" spans="1:5" ht="13.5" customHeight="1">
      <c r="A16017">
        <v>278</v>
      </c>
      <c r="B16017" t="str">
        <f t="shared" si="250"/>
        <v>278---13</v>
      </c>
      <c r="C16017" t="s">
        <v>4257</v>
      </c>
      <c r="D16017" t="s">
        <v>1190</v>
      </c>
      <c r="E16017">
        <v>13</v>
      </c>
    </row>
    <row r="16018" spans="1:5" ht="13.5" customHeight="1">
      <c r="A16018">
        <v>278</v>
      </c>
      <c r="B16018" t="str">
        <f t="shared" si="250"/>
        <v>278---14</v>
      </c>
      <c r="C16018" t="s">
        <v>4267</v>
      </c>
      <c r="D16018" t="s">
        <v>935</v>
      </c>
      <c r="E16018">
        <v>14</v>
      </c>
    </row>
    <row r="16019" spans="1:5" ht="13.5" customHeight="1">
      <c r="A16019">
        <v>278</v>
      </c>
      <c r="B16019" t="str">
        <f t="shared" si="250"/>
        <v>278---15</v>
      </c>
      <c r="C16019" t="s">
        <v>1017</v>
      </c>
      <c r="D16019" t="s">
        <v>796</v>
      </c>
      <c r="E16019">
        <v>15</v>
      </c>
    </row>
    <row r="16020" spans="1:5" ht="13.5" customHeight="1">
      <c r="A16020">
        <v>278</v>
      </c>
      <c r="B16020" t="str">
        <f t="shared" si="250"/>
        <v>278---16</v>
      </c>
      <c r="C16020" t="s">
        <v>731</v>
      </c>
      <c r="D16020" t="s">
        <v>800</v>
      </c>
      <c r="E16020">
        <v>16</v>
      </c>
    </row>
    <row r="16021" spans="1:5" ht="13.5" customHeight="1">
      <c r="A16021">
        <v>278</v>
      </c>
      <c r="B16021" t="str">
        <f t="shared" si="250"/>
        <v>278---17</v>
      </c>
      <c r="C16021" t="s">
        <v>887</v>
      </c>
      <c r="D16021" t="s">
        <v>992</v>
      </c>
      <c r="E16021">
        <v>17</v>
      </c>
    </row>
    <row r="16022" spans="1:5" ht="13.5" customHeight="1">
      <c r="A16022">
        <v>278</v>
      </c>
      <c r="B16022" t="str">
        <f t="shared" si="250"/>
        <v>278---18</v>
      </c>
      <c r="C16022" t="s">
        <v>737</v>
      </c>
      <c r="D16022" t="s">
        <v>996</v>
      </c>
      <c r="E16022">
        <v>18</v>
      </c>
    </row>
    <row r="16023" spans="1:5" ht="13.5" customHeight="1">
      <c r="A16023">
        <v>278</v>
      </c>
      <c r="B16023" t="str">
        <f t="shared" si="250"/>
        <v>278---19</v>
      </c>
      <c r="C16023" t="s">
        <v>739</v>
      </c>
      <c r="D16023" t="s">
        <v>736</v>
      </c>
      <c r="E16023">
        <v>19</v>
      </c>
    </row>
    <row r="16024" spans="1:5" ht="13.5" customHeight="1">
      <c r="A16024">
        <v>278</v>
      </c>
      <c r="B16024" t="str">
        <f t="shared" si="250"/>
        <v>278---20</v>
      </c>
      <c r="C16024" t="s">
        <v>888</v>
      </c>
      <c r="D16024" t="s">
        <v>1073</v>
      </c>
      <c r="E16024">
        <v>20</v>
      </c>
    </row>
    <row r="16025" spans="1:5" ht="13.5" customHeight="1">
      <c r="A16025">
        <v>278</v>
      </c>
      <c r="B16025" t="str">
        <f t="shared" si="250"/>
        <v>278---21</v>
      </c>
      <c r="C16025" t="s">
        <v>858</v>
      </c>
      <c r="D16025" t="s">
        <v>740</v>
      </c>
      <c r="E16025">
        <v>21</v>
      </c>
    </row>
    <row r="16026" spans="1:5" ht="13.5" customHeight="1">
      <c r="A16026">
        <v>278</v>
      </c>
      <c r="B16026" t="str">
        <f t="shared" si="250"/>
        <v>278---22</v>
      </c>
      <c r="C16026" t="s">
        <v>743</v>
      </c>
      <c r="D16026" t="s">
        <v>754</v>
      </c>
      <c r="E16026">
        <v>22</v>
      </c>
    </row>
    <row r="16027" spans="1:5" ht="13.5" customHeight="1">
      <c r="A16027">
        <v>278</v>
      </c>
      <c r="B16027" t="str">
        <f t="shared" si="250"/>
        <v>278---23</v>
      </c>
      <c r="C16027" t="s">
        <v>745</v>
      </c>
      <c r="D16027" t="s">
        <v>837</v>
      </c>
      <c r="E16027">
        <v>23</v>
      </c>
    </row>
    <row r="16028" spans="1:5" ht="13.5" customHeight="1">
      <c r="A16028">
        <v>278</v>
      </c>
      <c r="B16028" t="str">
        <f t="shared" si="250"/>
        <v>278---24</v>
      </c>
      <c r="C16028" t="s">
        <v>915</v>
      </c>
      <c r="D16028" t="s">
        <v>939</v>
      </c>
      <c r="E16028">
        <v>24</v>
      </c>
    </row>
    <row r="16029" spans="1:5" ht="13.5" customHeight="1">
      <c r="A16029">
        <v>278</v>
      </c>
      <c r="B16029" t="str">
        <f t="shared" si="250"/>
        <v>278---25</v>
      </c>
      <c r="C16029" t="s">
        <v>987</v>
      </c>
      <c r="D16029" t="s">
        <v>1263</v>
      </c>
      <c r="E16029">
        <v>25</v>
      </c>
    </row>
    <row r="16030" spans="1:5" ht="13.5" customHeight="1">
      <c r="A16030">
        <v>278</v>
      </c>
      <c r="B16030" t="str">
        <f t="shared" si="250"/>
        <v>278---26</v>
      </c>
      <c r="C16030" t="s">
        <v>989</v>
      </c>
      <c r="D16030" t="s">
        <v>738</v>
      </c>
      <c r="E16030">
        <v>26</v>
      </c>
    </row>
    <row r="16031" spans="1:5" ht="13.5" customHeight="1">
      <c r="A16031">
        <v>278</v>
      </c>
      <c r="B16031" t="str">
        <f t="shared" si="250"/>
        <v>278---27</v>
      </c>
      <c r="C16031" t="s">
        <v>938</v>
      </c>
      <c r="D16031" t="s">
        <v>859</v>
      </c>
      <c r="E16031">
        <v>27</v>
      </c>
    </row>
    <row r="16032" spans="1:5" ht="13.5" customHeight="1">
      <c r="A16032">
        <v>278</v>
      </c>
      <c r="B16032" t="str">
        <f t="shared" si="250"/>
        <v>278---28</v>
      </c>
      <c r="C16032" t="s">
        <v>819</v>
      </c>
      <c r="D16032" t="s">
        <v>756</v>
      </c>
      <c r="E16032">
        <v>28</v>
      </c>
    </row>
    <row r="16033" spans="1:5" ht="13.5" customHeight="1">
      <c r="A16033">
        <v>278</v>
      </c>
      <c r="B16033" t="str">
        <f t="shared" si="250"/>
        <v>278---29</v>
      </c>
      <c r="C16033" t="s">
        <v>1074</v>
      </c>
      <c r="D16033" t="s">
        <v>880</v>
      </c>
      <c r="E16033">
        <v>29</v>
      </c>
    </row>
    <row r="16034" spans="1:5" ht="13.5" customHeight="1">
      <c r="A16034">
        <v>278</v>
      </c>
      <c r="B16034" t="str">
        <f t="shared" si="250"/>
        <v>278---30</v>
      </c>
      <c r="C16034" t="s">
        <v>824</v>
      </c>
      <c r="D16034" t="s">
        <v>752</v>
      </c>
      <c r="E16034">
        <v>30</v>
      </c>
    </row>
    <row r="16035" spans="1:5" ht="13.5" customHeight="1">
      <c r="A16035">
        <v>278</v>
      </c>
      <c r="B16035" t="str">
        <f t="shared" si="250"/>
        <v>278---31</v>
      </c>
      <c r="C16035" t="s">
        <v>755</v>
      </c>
      <c r="D16035" t="s">
        <v>1146</v>
      </c>
      <c r="E16035">
        <v>31</v>
      </c>
    </row>
    <row r="16036" spans="1:5" ht="13.5" customHeight="1">
      <c r="A16036">
        <v>278</v>
      </c>
      <c r="B16036" t="str">
        <f t="shared" si="250"/>
        <v>278---32</v>
      </c>
      <c r="C16036" t="s">
        <v>759</v>
      </c>
      <c r="D16036" t="s">
        <v>823</v>
      </c>
      <c r="E16036">
        <v>32</v>
      </c>
    </row>
    <row r="16037" spans="1:5" ht="13.5" customHeight="1">
      <c r="A16037">
        <v>278</v>
      </c>
      <c r="B16037" t="str">
        <f t="shared" si="250"/>
        <v>278---33</v>
      </c>
      <c r="C16037" t="s">
        <v>1007</v>
      </c>
      <c r="D16037" t="s">
        <v>1150</v>
      </c>
      <c r="E16037">
        <v>33</v>
      </c>
    </row>
    <row r="16038" spans="1:5" ht="13.5" customHeight="1">
      <c r="A16038">
        <v>278</v>
      </c>
      <c r="B16038" t="str">
        <f t="shared" si="250"/>
        <v>278---34</v>
      </c>
      <c r="C16038" t="s">
        <v>834</v>
      </c>
      <c r="D16038" t="s">
        <v>1222</v>
      </c>
      <c r="E16038">
        <v>34</v>
      </c>
    </row>
    <row r="16039" spans="1:5" ht="13.5" customHeight="1">
      <c r="A16039">
        <v>278</v>
      </c>
      <c r="B16039" t="str">
        <f t="shared" si="250"/>
        <v>278---35</v>
      </c>
      <c r="C16039" t="s">
        <v>1096</v>
      </c>
      <c r="D16039" t="s">
        <v>1215</v>
      </c>
      <c r="E16039">
        <v>35</v>
      </c>
    </row>
    <row r="16040" spans="1:5" ht="13.5" customHeight="1">
      <c r="A16040">
        <v>278</v>
      </c>
      <c r="B16040" t="str">
        <f t="shared" si="250"/>
        <v>278---36</v>
      </c>
      <c r="C16040" t="s">
        <v>1102</v>
      </c>
      <c r="D16040" t="s">
        <v>1190</v>
      </c>
      <c r="E16040">
        <v>36</v>
      </c>
    </row>
    <row r="16041" spans="1:5" ht="13.5" customHeight="1">
      <c r="A16041">
        <v>278</v>
      </c>
      <c r="B16041" t="str">
        <f t="shared" si="250"/>
        <v>278---37</v>
      </c>
      <c r="C16041" t="s">
        <v>868</v>
      </c>
      <c r="D16041" t="s">
        <v>758</v>
      </c>
      <c r="E16041">
        <v>37</v>
      </c>
    </row>
    <row r="16042" spans="1:5" ht="13.5" customHeight="1">
      <c r="A16042">
        <v>278</v>
      </c>
      <c r="B16042" t="str">
        <f t="shared" si="250"/>
        <v>278---38</v>
      </c>
      <c r="C16042" t="s">
        <v>916</v>
      </c>
      <c r="D16042" t="s">
        <v>1401</v>
      </c>
      <c r="E16042">
        <v>38</v>
      </c>
    </row>
    <row r="16043" spans="1:5" ht="13.5" customHeight="1">
      <c r="A16043">
        <v>278</v>
      </c>
      <c r="B16043" t="str">
        <f t="shared" si="250"/>
        <v>278---39</v>
      </c>
      <c r="C16043" t="s">
        <v>5967</v>
      </c>
      <c r="D16043" t="s">
        <v>986</v>
      </c>
      <c r="E16043">
        <v>39</v>
      </c>
    </row>
    <row r="16044" spans="1:5" ht="13.5" customHeight="1">
      <c r="A16044">
        <v>278</v>
      </c>
      <c r="B16044" t="str">
        <f t="shared" si="250"/>
        <v>278---40</v>
      </c>
      <c r="C16044" t="s">
        <v>5961</v>
      </c>
      <c r="D16044" t="s">
        <v>935</v>
      </c>
      <c r="E16044">
        <v>40</v>
      </c>
    </row>
    <row r="16045" spans="1:5" ht="13.5" customHeight="1">
      <c r="A16045">
        <v>278</v>
      </c>
      <c r="B16045" t="str">
        <f t="shared" si="250"/>
        <v>278---41</v>
      </c>
      <c r="C16045" t="s">
        <v>5969</v>
      </c>
      <c r="D16045" t="s">
        <v>961</v>
      </c>
      <c r="E16045">
        <v>41</v>
      </c>
    </row>
    <row r="16046" spans="1:5">
      <c r="A16046">
        <v>278</v>
      </c>
      <c r="B16046" t="str">
        <f t="shared" si="250"/>
        <v>278---42</v>
      </c>
      <c r="C16046" t="s">
        <v>5983</v>
      </c>
      <c r="D16046" t="s">
        <v>1023</v>
      </c>
      <c r="E16046">
        <v>42</v>
      </c>
    </row>
    <row r="16047" spans="1:5" ht="13.5" customHeight="1">
      <c r="A16047">
        <v>278</v>
      </c>
      <c r="B16047" t="str">
        <f t="shared" si="250"/>
        <v>278---43</v>
      </c>
      <c r="C16047" t="s">
        <v>5915</v>
      </c>
      <c r="D16047" t="s">
        <v>772</v>
      </c>
      <c r="E16047">
        <v>43</v>
      </c>
    </row>
    <row r="16048" spans="1:5" ht="13.5" customHeight="1">
      <c r="A16048">
        <v>278</v>
      </c>
      <c r="B16048" t="str">
        <f t="shared" si="250"/>
        <v>278---44</v>
      </c>
      <c r="C16048" t="s">
        <v>5977</v>
      </c>
      <c r="D16048" t="s">
        <v>1069</v>
      </c>
      <c r="E16048">
        <v>44</v>
      </c>
    </row>
    <row r="16049" spans="1:5" ht="13.5" customHeight="1">
      <c r="A16049">
        <v>278</v>
      </c>
      <c r="B16049" t="str">
        <f t="shared" si="250"/>
        <v>278---45</v>
      </c>
      <c r="C16049" t="s">
        <v>5917</v>
      </c>
      <c r="D16049" t="s">
        <v>789</v>
      </c>
      <c r="E16049">
        <v>45</v>
      </c>
    </row>
    <row r="16050" spans="1:5" ht="13.5" customHeight="1">
      <c r="A16050">
        <v>278</v>
      </c>
      <c r="B16050" t="str">
        <f t="shared" si="250"/>
        <v>278---46</v>
      </c>
      <c r="C16050" t="s">
        <v>5918</v>
      </c>
      <c r="D16050" t="s">
        <v>770</v>
      </c>
      <c r="E16050">
        <v>46</v>
      </c>
    </row>
    <row r="16051" spans="1:5" ht="13.5" customHeight="1">
      <c r="A16051">
        <v>278</v>
      </c>
      <c r="B16051" t="str">
        <f t="shared" si="250"/>
        <v>278---47</v>
      </c>
      <c r="C16051" t="s">
        <v>5963</v>
      </c>
      <c r="D16051" t="s">
        <v>937</v>
      </c>
      <c r="E16051">
        <v>47</v>
      </c>
    </row>
    <row r="16052" spans="1:5" ht="13.5" customHeight="1">
      <c r="A16052">
        <v>278</v>
      </c>
      <c r="B16052" t="str">
        <f t="shared" si="250"/>
        <v>278---48</v>
      </c>
      <c r="C16052" t="s">
        <v>5978</v>
      </c>
      <c r="D16052" t="s">
        <v>1191</v>
      </c>
      <c r="E16052">
        <v>48</v>
      </c>
    </row>
    <row r="16053" spans="1:5" ht="13.5" customHeight="1">
      <c r="A16053">
        <v>278</v>
      </c>
      <c r="B16053" t="str">
        <f t="shared" si="250"/>
        <v>278---49</v>
      </c>
      <c r="C16053" t="s">
        <v>5972</v>
      </c>
      <c r="D16053" t="s">
        <v>979</v>
      </c>
      <c r="E16053">
        <v>49</v>
      </c>
    </row>
    <row r="16054" spans="1:5" ht="13.5" customHeight="1">
      <c r="A16054">
        <v>278</v>
      </c>
      <c r="B16054" t="str">
        <f t="shared" si="250"/>
        <v>278---50</v>
      </c>
      <c r="C16054" t="s">
        <v>5984</v>
      </c>
      <c r="D16054" t="s">
        <v>1232</v>
      </c>
      <c r="E16054">
        <v>50</v>
      </c>
    </row>
    <row r="16055" spans="1:5" ht="13.5" customHeight="1">
      <c r="A16055">
        <v>278</v>
      </c>
      <c r="B16055" t="str">
        <f t="shared" si="250"/>
        <v>278---51</v>
      </c>
      <c r="C16055" t="s">
        <v>5964</v>
      </c>
      <c r="D16055" t="s">
        <v>1176</v>
      </c>
      <c r="E16055">
        <v>51</v>
      </c>
    </row>
    <row r="16056" spans="1:5" ht="13.5" customHeight="1">
      <c r="A16056">
        <v>278</v>
      </c>
      <c r="B16056" t="str">
        <f t="shared" si="250"/>
        <v>278---52</v>
      </c>
      <c r="C16056" t="s">
        <v>5986</v>
      </c>
      <c r="D16056" t="s">
        <v>1126</v>
      </c>
      <c r="E16056">
        <v>52</v>
      </c>
    </row>
    <row r="16057" spans="1:5" ht="13.5" customHeight="1">
      <c r="A16057">
        <v>278</v>
      </c>
      <c r="B16057" t="str">
        <f t="shared" si="250"/>
        <v>278---53</v>
      </c>
      <c r="C16057" t="s">
        <v>5979</v>
      </c>
      <c r="D16057" t="s">
        <v>1071</v>
      </c>
      <c r="E16057">
        <v>53</v>
      </c>
    </row>
    <row r="16058" spans="1:5" ht="13.5" customHeight="1">
      <c r="A16058">
        <v>278</v>
      </c>
      <c r="B16058" t="str">
        <f t="shared" si="250"/>
        <v>278---54</v>
      </c>
      <c r="C16058" t="s">
        <v>5956</v>
      </c>
      <c r="D16058" t="s">
        <v>917</v>
      </c>
      <c r="E16058">
        <v>54</v>
      </c>
    </row>
    <row r="16059" spans="1:5" ht="13.5" customHeight="1">
      <c r="A16059">
        <v>278</v>
      </c>
      <c r="B16059" t="str">
        <f t="shared" si="250"/>
        <v>278---55</v>
      </c>
      <c r="C16059" t="s">
        <v>5920</v>
      </c>
      <c r="D16059" t="s">
        <v>762</v>
      </c>
      <c r="E16059">
        <v>55</v>
      </c>
    </row>
    <row r="16060" spans="1:5" ht="13.5" customHeight="1">
      <c r="A16060">
        <v>278</v>
      </c>
      <c r="B16060" t="str">
        <f t="shared" si="250"/>
        <v>278---56</v>
      </c>
      <c r="C16060" t="s">
        <v>5973</v>
      </c>
      <c r="D16060" t="s">
        <v>1158</v>
      </c>
      <c r="E16060">
        <v>56</v>
      </c>
    </row>
    <row r="16061" spans="1:5" ht="13.5" customHeight="1">
      <c r="A16061">
        <v>278</v>
      </c>
      <c r="B16061" t="str">
        <f t="shared" si="250"/>
        <v>278---57</v>
      </c>
      <c r="C16061" t="s">
        <v>5954</v>
      </c>
      <c r="D16061" t="s">
        <v>1166</v>
      </c>
      <c r="E16061">
        <v>57</v>
      </c>
    </row>
    <row r="16062" spans="1:5" ht="13.5" customHeight="1">
      <c r="A16062">
        <v>278</v>
      </c>
      <c r="B16062" t="str">
        <f t="shared" si="250"/>
        <v>278---58</v>
      </c>
      <c r="C16062" t="s">
        <v>5957</v>
      </c>
      <c r="D16062" t="s">
        <v>913</v>
      </c>
      <c r="E16062">
        <v>58</v>
      </c>
    </row>
    <row r="16063" spans="1:5" ht="13.5" customHeight="1">
      <c r="A16063">
        <v>278</v>
      </c>
      <c r="B16063" t="str">
        <f t="shared" si="250"/>
        <v>278---59</v>
      </c>
      <c r="C16063" t="s">
        <v>5980</v>
      </c>
      <c r="D16063" t="s">
        <v>1124</v>
      </c>
      <c r="E16063">
        <v>59</v>
      </c>
    </row>
    <row r="16064" spans="1:5" ht="13.5" customHeight="1">
      <c r="A16064">
        <v>278</v>
      </c>
      <c r="B16064" t="str">
        <f t="shared" si="250"/>
        <v>278---60</v>
      </c>
      <c r="C16064" t="s">
        <v>5981</v>
      </c>
      <c r="D16064" t="s">
        <v>1225</v>
      </c>
      <c r="E16064">
        <v>60</v>
      </c>
    </row>
    <row r="16065" spans="1:5" ht="13.5" customHeight="1">
      <c r="A16065">
        <v>287</v>
      </c>
      <c r="B16065" t="str">
        <f t="shared" si="250"/>
        <v>287---1</v>
      </c>
      <c r="C16065" t="s">
        <v>4216</v>
      </c>
      <c r="D16065" t="s">
        <v>1024</v>
      </c>
      <c r="E16065">
        <v>1</v>
      </c>
    </row>
    <row r="16066" spans="1:5" ht="13.5" customHeight="1">
      <c r="A16066">
        <v>287</v>
      </c>
      <c r="B16066" t="str">
        <f t="shared" si="250"/>
        <v>287---2</v>
      </c>
      <c r="C16066" t="s">
        <v>4216</v>
      </c>
      <c r="D16066" t="s">
        <v>1290</v>
      </c>
      <c r="E16066">
        <v>2</v>
      </c>
    </row>
    <row r="16067" spans="1:5" ht="13.5" customHeight="1">
      <c r="A16067">
        <v>287</v>
      </c>
      <c r="B16067" t="str">
        <f t="shared" ref="B16067:B16130" si="251">A16067&amp;"---"&amp;E16067</f>
        <v>287---3</v>
      </c>
      <c r="C16067" t="s">
        <v>4252</v>
      </c>
      <c r="D16067" t="s">
        <v>806</v>
      </c>
      <c r="E16067">
        <v>3</v>
      </c>
    </row>
    <row r="16068" spans="1:5" ht="13.5" customHeight="1">
      <c r="A16068">
        <v>287</v>
      </c>
      <c r="B16068" t="str">
        <f t="shared" si="251"/>
        <v>287---4</v>
      </c>
      <c r="C16068" t="s">
        <v>4269</v>
      </c>
      <c r="D16068" t="s">
        <v>1123</v>
      </c>
      <c r="E16068">
        <v>4</v>
      </c>
    </row>
    <row r="16069" spans="1:5" ht="13.5" customHeight="1">
      <c r="A16069">
        <v>287</v>
      </c>
      <c r="B16069" t="str">
        <f t="shared" si="251"/>
        <v>287---5</v>
      </c>
      <c r="C16069" t="s">
        <v>4271</v>
      </c>
      <c r="D16069" t="s">
        <v>1143</v>
      </c>
      <c r="E16069">
        <v>5</v>
      </c>
    </row>
    <row r="16070" spans="1:5" ht="13.5" customHeight="1">
      <c r="A16070">
        <v>287</v>
      </c>
      <c r="B16070" t="str">
        <f t="shared" si="251"/>
        <v>287---6</v>
      </c>
      <c r="C16070" t="s">
        <v>4239</v>
      </c>
      <c r="D16070" t="s">
        <v>1144</v>
      </c>
      <c r="E16070">
        <v>6</v>
      </c>
    </row>
    <row r="16071" spans="1:5" ht="13.5" customHeight="1">
      <c r="A16071">
        <v>287</v>
      </c>
      <c r="B16071" t="str">
        <f t="shared" si="251"/>
        <v>287---7</v>
      </c>
      <c r="C16071" t="s">
        <v>4228</v>
      </c>
      <c r="D16071" t="s">
        <v>833</v>
      </c>
      <c r="E16071">
        <v>7</v>
      </c>
    </row>
    <row r="16072" spans="1:5" ht="13.5" customHeight="1">
      <c r="A16072">
        <v>287</v>
      </c>
      <c r="B16072" t="str">
        <f t="shared" si="251"/>
        <v>287---8</v>
      </c>
      <c r="C16072" t="s">
        <v>4268</v>
      </c>
      <c r="D16072" t="s">
        <v>814</v>
      </c>
      <c r="E16072">
        <v>8</v>
      </c>
    </row>
    <row r="16073" spans="1:5" ht="13.5" customHeight="1">
      <c r="A16073">
        <v>287</v>
      </c>
      <c r="B16073" t="str">
        <f t="shared" si="251"/>
        <v>287---9</v>
      </c>
      <c r="C16073" t="s">
        <v>4230</v>
      </c>
      <c r="D16073" t="s">
        <v>1286</v>
      </c>
      <c r="E16073">
        <v>9</v>
      </c>
    </row>
    <row r="16074" spans="1:5" ht="13.5" customHeight="1">
      <c r="A16074">
        <v>287</v>
      </c>
      <c r="B16074" t="str">
        <f t="shared" si="251"/>
        <v>287---10</v>
      </c>
      <c r="C16074" t="s">
        <v>4244</v>
      </c>
      <c r="D16074" t="s">
        <v>783</v>
      </c>
      <c r="E16074">
        <v>10</v>
      </c>
    </row>
    <row r="16075" spans="1:5" ht="13.5" customHeight="1">
      <c r="A16075">
        <v>287</v>
      </c>
      <c r="B16075" t="str">
        <f t="shared" si="251"/>
        <v>287---11</v>
      </c>
      <c r="C16075" t="s">
        <v>4231</v>
      </c>
      <c r="D16075" t="s">
        <v>937</v>
      </c>
      <c r="E16075">
        <v>11</v>
      </c>
    </row>
    <row r="16076" spans="1:5" ht="13.5" customHeight="1">
      <c r="A16076">
        <v>287</v>
      </c>
      <c r="B16076" t="str">
        <f t="shared" si="251"/>
        <v>287---12</v>
      </c>
      <c r="C16076" t="s">
        <v>4254</v>
      </c>
      <c r="D16076" t="s">
        <v>815</v>
      </c>
      <c r="E16076">
        <v>12</v>
      </c>
    </row>
    <row r="16077" spans="1:5" ht="13.5" customHeight="1">
      <c r="A16077">
        <v>287</v>
      </c>
      <c r="B16077" t="str">
        <f t="shared" si="251"/>
        <v>287---13</v>
      </c>
      <c r="C16077" t="s">
        <v>4233</v>
      </c>
      <c r="D16077" t="s">
        <v>1146</v>
      </c>
      <c r="E16077">
        <v>13</v>
      </c>
    </row>
    <row r="16078" spans="1:5" ht="13.5" customHeight="1">
      <c r="A16078">
        <v>287</v>
      </c>
      <c r="B16078" t="str">
        <f t="shared" si="251"/>
        <v>287---14</v>
      </c>
      <c r="C16078" t="s">
        <v>4272</v>
      </c>
      <c r="D16078" t="s">
        <v>1315</v>
      </c>
      <c r="E16078">
        <v>14</v>
      </c>
    </row>
    <row r="16079" spans="1:5" ht="13.5" customHeight="1">
      <c r="A16079">
        <v>287</v>
      </c>
      <c r="B16079" t="str">
        <f t="shared" si="251"/>
        <v>287---15</v>
      </c>
      <c r="C16079" t="s">
        <v>4265</v>
      </c>
      <c r="D16079" t="s">
        <v>829</v>
      </c>
      <c r="E16079">
        <v>15</v>
      </c>
    </row>
    <row r="16080" spans="1:5" ht="13.5" customHeight="1">
      <c r="A16080">
        <v>287</v>
      </c>
      <c r="B16080" t="str">
        <f t="shared" si="251"/>
        <v>287---16</v>
      </c>
      <c r="C16080" t="s">
        <v>4248</v>
      </c>
      <c r="D16080" t="s">
        <v>1180</v>
      </c>
      <c r="E16080">
        <v>16</v>
      </c>
    </row>
    <row r="16081" spans="1:5" ht="13.5" customHeight="1">
      <c r="A16081">
        <v>287</v>
      </c>
      <c r="B16081" t="str">
        <f t="shared" si="251"/>
        <v>287---17</v>
      </c>
      <c r="C16081" t="s">
        <v>5911</v>
      </c>
      <c r="D16081" t="s">
        <v>1276</v>
      </c>
      <c r="E16081">
        <v>17</v>
      </c>
    </row>
    <row r="16082" spans="1:5" ht="13.5" customHeight="1">
      <c r="A16082">
        <v>287</v>
      </c>
      <c r="B16082" t="str">
        <f t="shared" si="251"/>
        <v>287---18</v>
      </c>
      <c r="C16082" t="s">
        <v>5911</v>
      </c>
      <c r="D16082" t="s">
        <v>899</v>
      </c>
      <c r="E16082">
        <v>18</v>
      </c>
    </row>
    <row r="16083" spans="1:5" ht="13.5" customHeight="1">
      <c r="A16083">
        <v>287</v>
      </c>
      <c r="B16083" t="str">
        <f t="shared" si="251"/>
        <v>287---19</v>
      </c>
      <c r="C16083" t="s">
        <v>5911</v>
      </c>
      <c r="D16083" t="s">
        <v>1195</v>
      </c>
      <c r="E16083">
        <v>19</v>
      </c>
    </row>
    <row r="16084" spans="1:5" ht="13.5" customHeight="1">
      <c r="A16084">
        <v>287</v>
      </c>
      <c r="B16084" t="str">
        <f t="shared" si="251"/>
        <v>287---20</v>
      </c>
      <c r="C16084" t="s">
        <v>5911</v>
      </c>
      <c r="D16084" t="s">
        <v>1323</v>
      </c>
      <c r="E16084">
        <v>20</v>
      </c>
    </row>
    <row r="16085" spans="1:5" ht="13.5" customHeight="1">
      <c r="A16085">
        <v>287</v>
      </c>
      <c r="B16085" t="str">
        <f t="shared" si="251"/>
        <v>287---21</v>
      </c>
      <c r="C16085" t="s">
        <v>735</v>
      </c>
      <c r="D16085" t="s">
        <v>744</v>
      </c>
      <c r="E16085">
        <v>21</v>
      </c>
    </row>
    <row r="16086" spans="1:5" ht="13.5" customHeight="1">
      <c r="A16086">
        <v>287</v>
      </c>
      <c r="B16086" t="str">
        <f t="shared" si="251"/>
        <v>287---22</v>
      </c>
      <c r="C16086" t="s">
        <v>885</v>
      </c>
      <c r="D16086" t="s">
        <v>814</v>
      </c>
      <c r="E16086">
        <v>22</v>
      </c>
    </row>
    <row r="16087" spans="1:5" ht="13.5" customHeight="1">
      <c r="A16087">
        <v>287</v>
      </c>
      <c r="B16087" t="str">
        <f t="shared" si="251"/>
        <v>287---23</v>
      </c>
      <c r="C16087" t="s">
        <v>858</v>
      </c>
      <c r="D16087" t="s">
        <v>740</v>
      </c>
      <c r="E16087">
        <v>23</v>
      </c>
    </row>
    <row r="16088" spans="1:5" ht="13.5" customHeight="1">
      <c r="A16088">
        <v>287</v>
      </c>
      <c r="B16088" t="str">
        <f t="shared" si="251"/>
        <v>287---24</v>
      </c>
      <c r="C16088" t="s">
        <v>743</v>
      </c>
      <c r="D16088" t="s">
        <v>754</v>
      </c>
      <c r="E16088">
        <v>24</v>
      </c>
    </row>
    <row r="16089" spans="1:5" ht="13.5" customHeight="1">
      <c r="A16089">
        <v>287</v>
      </c>
      <c r="B16089" t="str">
        <f t="shared" si="251"/>
        <v>287---25</v>
      </c>
      <c r="C16089" t="s">
        <v>915</v>
      </c>
      <c r="D16089" t="s">
        <v>939</v>
      </c>
      <c r="E16089">
        <v>25</v>
      </c>
    </row>
    <row r="16090" spans="1:5" ht="13.5" customHeight="1">
      <c r="A16090">
        <v>287</v>
      </c>
      <c r="B16090" t="str">
        <f t="shared" si="251"/>
        <v>287---26</v>
      </c>
      <c r="C16090" t="s">
        <v>987</v>
      </c>
      <c r="D16090" t="s">
        <v>1263</v>
      </c>
      <c r="E16090">
        <v>26</v>
      </c>
    </row>
    <row r="16091" spans="1:5" ht="13.5" customHeight="1">
      <c r="A16091">
        <v>287</v>
      </c>
      <c r="B16091" t="str">
        <f t="shared" si="251"/>
        <v>287---27</v>
      </c>
      <c r="C16091" t="s">
        <v>989</v>
      </c>
      <c r="D16091" t="s">
        <v>738</v>
      </c>
      <c r="E16091">
        <v>27</v>
      </c>
    </row>
    <row r="16092" spans="1:5" ht="13.5" customHeight="1">
      <c r="A16092">
        <v>287</v>
      </c>
      <c r="B16092" t="str">
        <f t="shared" si="251"/>
        <v>287---28</v>
      </c>
      <c r="C16092" t="s">
        <v>819</v>
      </c>
      <c r="D16092" t="s">
        <v>756</v>
      </c>
      <c r="E16092">
        <v>28</v>
      </c>
    </row>
    <row r="16093" spans="1:5" ht="13.5" customHeight="1">
      <c r="A16093">
        <v>287</v>
      </c>
      <c r="B16093" t="str">
        <f t="shared" si="251"/>
        <v>287---29</v>
      </c>
      <c r="C16093" t="s">
        <v>1019</v>
      </c>
      <c r="D16093" t="s">
        <v>734</v>
      </c>
      <c r="E16093">
        <v>29</v>
      </c>
    </row>
    <row r="16094" spans="1:5" ht="13.5" customHeight="1">
      <c r="A16094">
        <v>287</v>
      </c>
      <c r="B16094" t="str">
        <f t="shared" si="251"/>
        <v>287---30</v>
      </c>
      <c r="C16094" t="s">
        <v>822</v>
      </c>
      <c r="D16094" t="s">
        <v>833</v>
      </c>
      <c r="E16094">
        <v>30</v>
      </c>
    </row>
    <row r="16095" spans="1:5" ht="13.5" customHeight="1">
      <c r="A16095">
        <v>287</v>
      </c>
      <c r="B16095" t="str">
        <f t="shared" si="251"/>
        <v>287---31</v>
      </c>
      <c r="C16095" t="s">
        <v>824</v>
      </c>
      <c r="D16095" t="s">
        <v>752</v>
      </c>
      <c r="E16095">
        <v>31</v>
      </c>
    </row>
    <row r="16096" spans="1:5" ht="13.5" customHeight="1">
      <c r="A16096">
        <v>287</v>
      </c>
      <c r="B16096" t="str">
        <f t="shared" si="251"/>
        <v>287---32</v>
      </c>
      <c r="C16096" t="s">
        <v>755</v>
      </c>
      <c r="D16096" t="s">
        <v>1146</v>
      </c>
      <c r="E16096">
        <v>32</v>
      </c>
    </row>
    <row r="16097" spans="1:5" ht="13.5" customHeight="1">
      <c r="A16097">
        <v>287</v>
      </c>
      <c r="B16097" t="str">
        <f t="shared" si="251"/>
        <v>287---33</v>
      </c>
      <c r="C16097" t="s">
        <v>991</v>
      </c>
      <c r="D16097" t="s">
        <v>966</v>
      </c>
      <c r="E16097">
        <v>33</v>
      </c>
    </row>
    <row r="16098" spans="1:5" ht="13.5" customHeight="1">
      <c r="A16098">
        <v>287</v>
      </c>
      <c r="B16098" t="str">
        <f t="shared" si="251"/>
        <v>287---34</v>
      </c>
      <c r="C16098" t="s">
        <v>1096</v>
      </c>
      <c r="D16098" t="s">
        <v>1215</v>
      </c>
      <c r="E16098">
        <v>34</v>
      </c>
    </row>
    <row r="16099" spans="1:5" ht="13.5" customHeight="1">
      <c r="A16099">
        <v>287</v>
      </c>
      <c r="B16099" t="str">
        <f t="shared" si="251"/>
        <v>287---35</v>
      </c>
      <c r="C16099" t="s">
        <v>868</v>
      </c>
      <c r="D16099" t="s">
        <v>758</v>
      </c>
      <c r="E16099">
        <v>35</v>
      </c>
    </row>
    <row r="16100" spans="1:5" ht="13.5" customHeight="1">
      <c r="A16100">
        <v>287</v>
      </c>
      <c r="B16100" t="str">
        <f t="shared" si="251"/>
        <v>287---36</v>
      </c>
      <c r="C16100" t="s">
        <v>944</v>
      </c>
      <c r="D16100" t="s">
        <v>1144</v>
      </c>
      <c r="E16100">
        <v>36</v>
      </c>
    </row>
    <row r="16101" spans="1:5" ht="13.5" customHeight="1">
      <c r="A16101">
        <v>287</v>
      </c>
      <c r="B16101" t="str">
        <f t="shared" si="251"/>
        <v>287---37</v>
      </c>
      <c r="C16101" t="s">
        <v>1216</v>
      </c>
      <c r="D16101" t="s">
        <v>1385</v>
      </c>
      <c r="E16101">
        <v>37</v>
      </c>
    </row>
    <row r="16102" spans="1:5" ht="13.5" customHeight="1">
      <c r="A16102">
        <v>287</v>
      </c>
      <c r="B16102" t="str">
        <f t="shared" si="251"/>
        <v>287---38</v>
      </c>
      <c r="C16102" t="s">
        <v>5929</v>
      </c>
      <c r="D16102" t="s">
        <v>813</v>
      </c>
      <c r="E16102">
        <v>38</v>
      </c>
    </row>
    <row r="16103" spans="1:5" ht="13.5" customHeight="1">
      <c r="A16103">
        <v>287</v>
      </c>
      <c r="B16103" t="str">
        <f t="shared" si="251"/>
        <v>287---39</v>
      </c>
      <c r="C16103" t="s">
        <v>5961</v>
      </c>
      <c r="D16103" t="s">
        <v>935</v>
      </c>
      <c r="E16103">
        <v>39</v>
      </c>
    </row>
    <row r="16104" spans="1:5" ht="13.5" customHeight="1">
      <c r="A16104">
        <v>287</v>
      </c>
      <c r="B16104" t="str">
        <f t="shared" si="251"/>
        <v>287---40</v>
      </c>
      <c r="C16104" t="s">
        <v>5930</v>
      </c>
      <c r="D16104" t="s">
        <v>821</v>
      </c>
      <c r="E16104">
        <v>40</v>
      </c>
    </row>
    <row r="16105" spans="1:5" ht="13.5" customHeight="1">
      <c r="A16105">
        <v>287</v>
      </c>
      <c r="B16105" t="str">
        <f t="shared" si="251"/>
        <v>287---41</v>
      </c>
      <c r="C16105" t="s">
        <v>5915</v>
      </c>
      <c r="D16105" t="s">
        <v>772</v>
      </c>
      <c r="E16105">
        <v>41</v>
      </c>
    </row>
    <row r="16106" spans="1:5" ht="13.5" customHeight="1">
      <c r="A16106">
        <v>287</v>
      </c>
      <c r="B16106" t="str">
        <f t="shared" si="251"/>
        <v>287---42</v>
      </c>
      <c r="C16106" t="s">
        <v>5917</v>
      </c>
      <c r="D16106" t="s">
        <v>789</v>
      </c>
      <c r="E16106">
        <v>42</v>
      </c>
    </row>
    <row r="16107" spans="1:5" ht="13.5" customHeight="1">
      <c r="A16107">
        <v>287</v>
      </c>
      <c r="B16107" t="str">
        <f t="shared" si="251"/>
        <v>287---43</v>
      </c>
      <c r="C16107" t="s">
        <v>5918</v>
      </c>
      <c r="D16107" t="s">
        <v>770</v>
      </c>
      <c r="E16107">
        <v>43</v>
      </c>
    </row>
    <row r="16108" spans="1:5" ht="13.5" customHeight="1">
      <c r="A16108">
        <v>287</v>
      </c>
      <c r="B16108" t="str">
        <f t="shared" si="251"/>
        <v>287---44</v>
      </c>
      <c r="C16108" t="s">
        <v>5963</v>
      </c>
      <c r="D16108" t="s">
        <v>937</v>
      </c>
      <c r="E16108">
        <v>44</v>
      </c>
    </row>
    <row r="16109" spans="1:5" ht="13.5" customHeight="1">
      <c r="A16109">
        <v>287</v>
      </c>
      <c r="B16109" t="str">
        <f t="shared" si="251"/>
        <v>287---45</v>
      </c>
      <c r="C16109" t="s">
        <v>5933</v>
      </c>
      <c r="D16109" t="s">
        <v>855</v>
      </c>
      <c r="E16109">
        <v>45</v>
      </c>
    </row>
    <row r="16110" spans="1:5" ht="13.5" customHeight="1">
      <c r="A16110">
        <v>287</v>
      </c>
      <c r="B16110" t="str">
        <f t="shared" si="251"/>
        <v>287---46</v>
      </c>
      <c r="C16110" t="s">
        <v>5994</v>
      </c>
      <c r="D16110" t="s">
        <v>984</v>
      </c>
      <c r="E16110">
        <v>46</v>
      </c>
    </row>
    <row r="16111" spans="1:5" ht="13.5" customHeight="1">
      <c r="A16111">
        <v>287</v>
      </c>
      <c r="B16111" t="str">
        <f t="shared" si="251"/>
        <v>287---47</v>
      </c>
      <c r="C16111" t="s">
        <v>5984</v>
      </c>
      <c r="D16111" t="s">
        <v>1232</v>
      </c>
      <c r="E16111">
        <v>47</v>
      </c>
    </row>
    <row r="16112" spans="1:5" ht="13.5" customHeight="1">
      <c r="A16112">
        <v>287</v>
      </c>
      <c r="B16112" t="str">
        <f t="shared" si="251"/>
        <v>287---48</v>
      </c>
      <c r="C16112" t="s">
        <v>5934</v>
      </c>
      <c r="D16112" t="s">
        <v>829</v>
      </c>
      <c r="E16112">
        <v>48</v>
      </c>
    </row>
    <row r="16113" spans="1:5" ht="13.5" customHeight="1">
      <c r="A16113">
        <v>287</v>
      </c>
      <c r="B16113" t="str">
        <f t="shared" si="251"/>
        <v>287---49</v>
      </c>
      <c r="C16113" t="s">
        <v>5979</v>
      </c>
      <c r="D16113" t="s">
        <v>1071</v>
      </c>
      <c r="E16113">
        <v>49</v>
      </c>
    </row>
    <row r="16114" spans="1:5">
      <c r="A16114">
        <v>287</v>
      </c>
      <c r="B16114" t="str">
        <f t="shared" si="251"/>
        <v>287---50</v>
      </c>
      <c r="C16114" t="s">
        <v>5956</v>
      </c>
      <c r="D16114" t="s">
        <v>917</v>
      </c>
      <c r="E16114">
        <v>50</v>
      </c>
    </row>
    <row r="16115" spans="1:5" ht="13.5" customHeight="1">
      <c r="A16115">
        <v>287</v>
      </c>
      <c r="B16115" t="str">
        <f t="shared" si="251"/>
        <v>287---51</v>
      </c>
      <c r="C16115" t="s">
        <v>5920</v>
      </c>
      <c r="D16115" t="s">
        <v>762</v>
      </c>
      <c r="E16115">
        <v>51</v>
      </c>
    </row>
    <row r="16116" spans="1:5" ht="13.5" customHeight="1">
      <c r="A16116">
        <v>287</v>
      </c>
      <c r="B16116" t="str">
        <f t="shared" si="251"/>
        <v>287---52</v>
      </c>
      <c r="C16116" t="s">
        <v>5981</v>
      </c>
      <c r="D16116" t="s">
        <v>1225</v>
      </c>
      <c r="E16116">
        <v>52</v>
      </c>
    </row>
    <row r="16117" spans="1:5" ht="13.5" customHeight="1">
      <c r="A16117">
        <v>288</v>
      </c>
      <c r="B16117" t="str">
        <f t="shared" si="251"/>
        <v>288---1</v>
      </c>
      <c r="C16117" t="s">
        <v>4216</v>
      </c>
      <c r="D16117" t="s">
        <v>1024</v>
      </c>
      <c r="E16117">
        <v>1</v>
      </c>
    </row>
    <row r="16118" spans="1:5" ht="13.5" customHeight="1">
      <c r="A16118">
        <v>288</v>
      </c>
      <c r="B16118" t="str">
        <f t="shared" si="251"/>
        <v>288---2</v>
      </c>
      <c r="C16118" t="s">
        <v>4216</v>
      </c>
      <c r="D16118" t="s">
        <v>1290</v>
      </c>
      <c r="E16118">
        <v>2</v>
      </c>
    </row>
    <row r="16119" spans="1:5" ht="13.5" customHeight="1">
      <c r="A16119">
        <v>288</v>
      </c>
      <c r="B16119" t="str">
        <f t="shared" si="251"/>
        <v>288---3</v>
      </c>
      <c r="C16119" t="s">
        <v>4216</v>
      </c>
      <c r="D16119" t="s">
        <v>806</v>
      </c>
      <c r="E16119">
        <v>3</v>
      </c>
    </row>
    <row r="16120" spans="1:5" ht="13.5" customHeight="1">
      <c r="A16120">
        <v>288</v>
      </c>
      <c r="B16120" t="str">
        <f t="shared" si="251"/>
        <v>288---4</v>
      </c>
      <c r="C16120" t="s">
        <v>4216</v>
      </c>
      <c r="D16120" t="s">
        <v>1123</v>
      </c>
      <c r="E16120">
        <v>4</v>
      </c>
    </row>
    <row r="16121" spans="1:5" ht="13.5" customHeight="1">
      <c r="A16121">
        <v>288</v>
      </c>
      <c r="B16121" t="str">
        <f t="shared" si="251"/>
        <v>288---5</v>
      </c>
      <c r="C16121" t="s">
        <v>4271</v>
      </c>
      <c r="D16121" t="s">
        <v>1143</v>
      </c>
      <c r="E16121">
        <v>5</v>
      </c>
    </row>
    <row r="16122" spans="1:5" ht="13.5" customHeight="1">
      <c r="A16122">
        <v>288</v>
      </c>
      <c r="B16122" t="str">
        <f t="shared" si="251"/>
        <v>288---6</v>
      </c>
      <c r="C16122" t="s">
        <v>4239</v>
      </c>
      <c r="D16122" t="s">
        <v>1144</v>
      </c>
      <c r="E16122">
        <v>6</v>
      </c>
    </row>
    <row r="16123" spans="1:5" ht="13.5" customHeight="1">
      <c r="A16123">
        <v>288</v>
      </c>
      <c r="B16123" t="str">
        <f t="shared" si="251"/>
        <v>288---7</v>
      </c>
      <c r="C16123" t="s">
        <v>4228</v>
      </c>
      <c r="D16123" t="s">
        <v>833</v>
      </c>
      <c r="E16123">
        <v>7</v>
      </c>
    </row>
    <row r="16124" spans="1:5" ht="13.5" customHeight="1">
      <c r="A16124">
        <v>288</v>
      </c>
      <c r="B16124" t="str">
        <f t="shared" si="251"/>
        <v>288---8</v>
      </c>
      <c r="C16124" t="s">
        <v>4268</v>
      </c>
      <c r="D16124" t="s">
        <v>814</v>
      </c>
      <c r="E16124">
        <v>8</v>
      </c>
    </row>
    <row r="16125" spans="1:5" ht="13.5" customHeight="1">
      <c r="A16125">
        <v>288</v>
      </c>
      <c r="B16125" t="str">
        <f t="shared" si="251"/>
        <v>288---9</v>
      </c>
      <c r="C16125" t="s">
        <v>4230</v>
      </c>
      <c r="D16125" t="s">
        <v>1286</v>
      </c>
      <c r="E16125">
        <v>9</v>
      </c>
    </row>
    <row r="16126" spans="1:5" ht="13.5" customHeight="1">
      <c r="A16126">
        <v>288</v>
      </c>
      <c r="B16126" t="str">
        <f t="shared" si="251"/>
        <v>288---10</v>
      </c>
      <c r="C16126" t="s">
        <v>4244</v>
      </c>
      <c r="D16126" t="s">
        <v>783</v>
      </c>
      <c r="E16126">
        <v>10</v>
      </c>
    </row>
    <row r="16127" spans="1:5" ht="13.5" customHeight="1">
      <c r="A16127">
        <v>288</v>
      </c>
      <c r="B16127" t="str">
        <f t="shared" si="251"/>
        <v>288---11</v>
      </c>
      <c r="C16127" t="s">
        <v>4231</v>
      </c>
      <c r="D16127" t="s">
        <v>937</v>
      </c>
      <c r="E16127">
        <v>11</v>
      </c>
    </row>
    <row r="16128" spans="1:5" ht="13.5" customHeight="1">
      <c r="A16128">
        <v>288</v>
      </c>
      <c r="B16128" t="str">
        <f t="shared" si="251"/>
        <v>288---12</v>
      </c>
      <c r="C16128" t="s">
        <v>4254</v>
      </c>
      <c r="D16128" t="s">
        <v>815</v>
      </c>
      <c r="E16128">
        <v>12</v>
      </c>
    </row>
    <row r="16129" spans="1:5" ht="13.5" customHeight="1">
      <c r="A16129">
        <v>288</v>
      </c>
      <c r="B16129" t="str">
        <f t="shared" si="251"/>
        <v>288---13</v>
      </c>
      <c r="C16129" t="s">
        <v>4242</v>
      </c>
      <c r="D16129" t="s">
        <v>1146</v>
      </c>
      <c r="E16129">
        <v>13</v>
      </c>
    </row>
    <row r="16130" spans="1:5" ht="13.5" customHeight="1">
      <c r="A16130">
        <v>288</v>
      </c>
      <c r="B16130" t="str">
        <f t="shared" si="251"/>
        <v>288---14</v>
      </c>
      <c r="C16130" t="s">
        <v>4265</v>
      </c>
      <c r="D16130" t="s">
        <v>1315</v>
      </c>
      <c r="E16130">
        <v>14</v>
      </c>
    </row>
    <row r="16131" spans="1:5" ht="13.5" customHeight="1">
      <c r="A16131">
        <v>288</v>
      </c>
      <c r="B16131" t="str">
        <f t="shared" ref="B16131:B16194" si="252">A16131&amp;"---"&amp;E16131</f>
        <v>288---15</v>
      </c>
      <c r="C16131" t="s">
        <v>4275</v>
      </c>
      <c r="D16131" t="s">
        <v>829</v>
      </c>
      <c r="E16131">
        <v>15</v>
      </c>
    </row>
    <row r="16132" spans="1:5" ht="13.5" customHeight="1">
      <c r="A16132">
        <v>288</v>
      </c>
      <c r="B16132" t="str">
        <f t="shared" si="252"/>
        <v>288---16</v>
      </c>
      <c r="C16132" t="s">
        <v>4287</v>
      </c>
      <c r="D16132" t="s">
        <v>1180</v>
      </c>
      <c r="E16132">
        <v>16</v>
      </c>
    </row>
    <row r="16133" spans="1:5" ht="13.5" customHeight="1">
      <c r="A16133">
        <v>288</v>
      </c>
      <c r="B16133" t="str">
        <f t="shared" si="252"/>
        <v>288---17</v>
      </c>
      <c r="C16133" t="s">
        <v>735</v>
      </c>
      <c r="D16133" t="s">
        <v>744</v>
      </c>
      <c r="E16133">
        <v>17</v>
      </c>
    </row>
    <row r="16134" spans="1:5" ht="13.5" customHeight="1">
      <c r="A16134">
        <v>288</v>
      </c>
      <c r="B16134" t="str">
        <f t="shared" si="252"/>
        <v>288---18</v>
      </c>
      <c r="C16134" t="s">
        <v>885</v>
      </c>
      <c r="D16134" t="s">
        <v>814</v>
      </c>
      <c r="E16134">
        <v>18</v>
      </c>
    </row>
    <row r="16135" spans="1:5" ht="13.5" customHeight="1">
      <c r="A16135">
        <v>288</v>
      </c>
      <c r="B16135" t="str">
        <f t="shared" si="252"/>
        <v>288---19</v>
      </c>
      <c r="C16135" t="s">
        <v>858</v>
      </c>
      <c r="D16135" t="s">
        <v>740</v>
      </c>
      <c r="E16135">
        <v>19</v>
      </c>
    </row>
    <row r="16136" spans="1:5" ht="13.5" customHeight="1">
      <c r="A16136">
        <v>288</v>
      </c>
      <c r="B16136" t="str">
        <f t="shared" si="252"/>
        <v>288---20</v>
      </c>
      <c r="C16136" t="s">
        <v>743</v>
      </c>
      <c r="D16136" t="s">
        <v>754</v>
      </c>
      <c r="E16136">
        <v>20</v>
      </c>
    </row>
    <row r="16137" spans="1:5" ht="13.5" customHeight="1">
      <c r="A16137">
        <v>288</v>
      </c>
      <c r="B16137" t="str">
        <f t="shared" si="252"/>
        <v>288---21</v>
      </c>
      <c r="C16137" t="s">
        <v>915</v>
      </c>
      <c r="D16137" t="s">
        <v>939</v>
      </c>
      <c r="E16137">
        <v>21</v>
      </c>
    </row>
    <row r="16138" spans="1:5" ht="13.5" customHeight="1">
      <c r="A16138">
        <v>288</v>
      </c>
      <c r="B16138" t="str">
        <f t="shared" si="252"/>
        <v>288---22</v>
      </c>
      <c r="C16138" t="s">
        <v>987</v>
      </c>
      <c r="D16138" t="s">
        <v>1263</v>
      </c>
      <c r="E16138">
        <v>22</v>
      </c>
    </row>
    <row r="16139" spans="1:5" ht="13.5" customHeight="1">
      <c r="A16139">
        <v>288</v>
      </c>
      <c r="B16139" t="str">
        <f t="shared" si="252"/>
        <v>288---23</v>
      </c>
      <c r="C16139" t="s">
        <v>989</v>
      </c>
      <c r="D16139" t="s">
        <v>738</v>
      </c>
      <c r="E16139">
        <v>23</v>
      </c>
    </row>
    <row r="16140" spans="1:5" ht="13.5" customHeight="1">
      <c r="A16140">
        <v>288</v>
      </c>
      <c r="B16140" t="str">
        <f t="shared" si="252"/>
        <v>288---24</v>
      </c>
      <c r="C16140" t="s">
        <v>819</v>
      </c>
      <c r="D16140" t="s">
        <v>756</v>
      </c>
      <c r="E16140">
        <v>24</v>
      </c>
    </row>
    <row r="16141" spans="1:5" ht="13.5" customHeight="1">
      <c r="A16141">
        <v>288</v>
      </c>
      <c r="B16141" t="str">
        <f t="shared" si="252"/>
        <v>288---25</v>
      </c>
      <c r="C16141" t="s">
        <v>1019</v>
      </c>
      <c r="D16141" t="s">
        <v>734</v>
      </c>
      <c r="E16141">
        <v>25</v>
      </c>
    </row>
    <row r="16142" spans="1:5" ht="13.5" customHeight="1">
      <c r="A16142">
        <v>288</v>
      </c>
      <c r="B16142" t="str">
        <f t="shared" si="252"/>
        <v>288---26</v>
      </c>
      <c r="C16142" t="s">
        <v>822</v>
      </c>
      <c r="D16142" t="s">
        <v>833</v>
      </c>
      <c r="E16142">
        <v>26</v>
      </c>
    </row>
    <row r="16143" spans="1:5" ht="13.5" customHeight="1">
      <c r="A16143">
        <v>288</v>
      </c>
      <c r="B16143" t="str">
        <f t="shared" si="252"/>
        <v>288---27</v>
      </c>
      <c r="C16143" t="s">
        <v>824</v>
      </c>
      <c r="D16143" t="s">
        <v>752</v>
      </c>
      <c r="E16143">
        <v>27</v>
      </c>
    </row>
    <row r="16144" spans="1:5" ht="13.5" customHeight="1">
      <c r="A16144">
        <v>288</v>
      </c>
      <c r="B16144" t="str">
        <f t="shared" si="252"/>
        <v>288---28</v>
      </c>
      <c r="C16144" t="s">
        <v>755</v>
      </c>
      <c r="D16144" t="s">
        <v>1146</v>
      </c>
      <c r="E16144">
        <v>28</v>
      </c>
    </row>
    <row r="16145" spans="1:5" ht="13.5" customHeight="1">
      <c r="A16145">
        <v>288</v>
      </c>
      <c r="B16145" t="str">
        <f t="shared" si="252"/>
        <v>288---29</v>
      </c>
      <c r="C16145" t="s">
        <v>991</v>
      </c>
      <c r="D16145" t="s">
        <v>966</v>
      </c>
      <c r="E16145">
        <v>29</v>
      </c>
    </row>
    <row r="16146" spans="1:5" ht="13.5" customHeight="1">
      <c r="A16146">
        <v>288</v>
      </c>
      <c r="B16146" t="str">
        <f t="shared" si="252"/>
        <v>288---30</v>
      </c>
      <c r="C16146" t="s">
        <v>1096</v>
      </c>
      <c r="D16146" t="s">
        <v>1215</v>
      </c>
      <c r="E16146">
        <v>30</v>
      </c>
    </row>
    <row r="16147" spans="1:5" ht="13.5" customHeight="1">
      <c r="A16147">
        <v>288</v>
      </c>
      <c r="B16147" t="str">
        <f t="shared" si="252"/>
        <v>288---31</v>
      </c>
      <c r="C16147" t="s">
        <v>868</v>
      </c>
      <c r="D16147" t="s">
        <v>758</v>
      </c>
      <c r="E16147">
        <v>31</v>
      </c>
    </row>
    <row r="16148" spans="1:5" ht="13.5" customHeight="1">
      <c r="A16148">
        <v>288</v>
      </c>
      <c r="B16148" t="str">
        <f t="shared" si="252"/>
        <v>288---32</v>
      </c>
      <c r="C16148" t="s">
        <v>944</v>
      </c>
      <c r="D16148" t="s">
        <v>1144</v>
      </c>
      <c r="E16148">
        <v>32</v>
      </c>
    </row>
    <row r="16149" spans="1:5" ht="13.5" customHeight="1">
      <c r="A16149">
        <v>288</v>
      </c>
      <c r="B16149" t="str">
        <f t="shared" si="252"/>
        <v>288---33</v>
      </c>
      <c r="C16149" t="s">
        <v>1216</v>
      </c>
      <c r="D16149" t="s">
        <v>1385</v>
      </c>
      <c r="E16149">
        <v>33</v>
      </c>
    </row>
    <row r="16150" spans="1:5" ht="13.5" customHeight="1">
      <c r="A16150">
        <v>288</v>
      </c>
      <c r="B16150" t="str">
        <f t="shared" si="252"/>
        <v>288---34</v>
      </c>
      <c r="C16150" t="s">
        <v>5929</v>
      </c>
      <c r="D16150" t="s">
        <v>813</v>
      </c>
      <c r="E16150">
        <v>34</v>
      </c>
    </row>
    <row r="16151" spans="1:5" ht="13.5" customHeight="1">
      <c r="A16151">
        <v>288</v>
      </c>
      <c r="B16151" t="str">
        <f t="shared" si="252"/>
        <v>288---35</v>
      </c>
      <c r="C16151" t="s">
        <v>5961</v>
      </c>
      <c r="D16151" t="s">
        <v>935</v>
      </c>
      <c r="E16151">
        <v>35</v>
      </c>
    </row>
    <row r="16152" spans="1:5" ht="13.5" customHeight="1">
      <c r="A16152">
        <v>288</v>
      </c>
      <c r="B16152" t="str">
        <f t="shared" si="252"/>
        <v>288---36</v>
      </c>
      <c r="C16152" t="s">
        <v>5930</v>
      </c>
      <c r="D16152" t="s">
        <v>821</v>
      </c>
      <c r="E16152">
        <v>36</v>
      </c>
    </row>
    <row r="16153" spans="1:5" ht="13.5" customHeight="1">
      <c r="A16153">
        <v>288</v>
      </c>
      <c r="B16153" t="str">
        <f t="shared" si="252"/>
        <v>288---37</v>
      </c>
      <c r="C16153" t="s">
        <v>5915</v>
      </c>
      <c r="D16153" t="s">
        <v>772</v>
      </c>
      <c r="E16153">
        <v>37</v>
      </c>
    </row>
    <row r="16154" spans="1:5" ht="13.5" customHeight="1">
      <c r="A16154">
        <v>288</v>
      </c>
      <c r="B16154" t="str">
        <f t="shared" si="252"/>
        <v>288---38</v>
      </c>
      <c r="C16154" t="s">
        <v>5917</v>
      </c>
      <c r="D16154" t="s">
        <v>789</v>
      </c>
      <c r="E16154">
        <v>38</v>
      </c>
    </row>
    <row r="16155" spans="1:5" ht="13.5" customHeight="1">
      <c r="A16155">
        <v>288</v>
      </c>
      <c r="B16155" t="str">
        <f t="shared" si="252"/>
        <v>288---39</v>
      </c>
      <c r="C16155" t="s">
        <v>5918</v>
      </c>
      <c r="D16155" t="s">
        <v>770</v>
      </c>
      <c r="E16155">
        <v>39</v>
      </c>
    </row>
    <row r="16156" spans="1:5" ht="13.5" customHeight="1">
      <c r="A16156">
        <v>288</v>
      </c>
      <c r="B16156" t="str">
        <f t="shared" si="252"/>
        <v>288---40</v>
      </c>
      <c r="C16156" t="s">
        <v>5963</v>
      </c>
      <c r="D16156" t="s">
        <v>937</v>
      </c>
      <c r="E16156">
        <v>40</v>
      </c>
    </row>
    <row r="16157" spans="1:5" ht="13.5" customHeight="1">
      <c r="A16157">
        <v>288</v>
      </c>
      <c r="B16157" t="str">
        <f t="shared" si="252"/>
        <v>288---41</v>
      </c>
      <c r="C16157" t="s">
        <v>5933</v>
      </c>
      <c r="D16157" t="s">
        <v>855</v>
      </c>
      <c r="E16157">
        <v>41</v>
      </c>
    </row>
    <row r="16158" spans="1:5" ht="13.5" customHeight="1">
      <c r="A16158">
        <v>288</v>
      </c>
      <c r="B16158" t="str">
        <f t="shared" si="252"/>
        <v>288---42</v>
      </c>
      <c r="C16158" t="s">
        <v>5994</v>
      </c>
      <c r="D16158" t="s">
        <v>984</v>
      </c>
      <c r="E16158">
        <v>42</v>
      </c>
    </row>
    <row r="16159" spans="1:5" ht="13.5" customHeight="1">
      <c r="A16159">
        <v>288</v>
      </c>
      <c r="B16159" t="str">
        <f t="shared" si="252"/>
        <v>288---43</v>
      </c>
      <c r="C16159" t="s">
        <v>5984</v>
      </c>
      <c r="D16159" t="s">
        <v>1232</v>
      </c>
      <c r="E16159">
        <v>43</v>
      </c>
    </row>
    <row r="16160" spans="1:5" ht="13.5" customHeight="1">
      <c r="A16160">
        <v>288</v>
      </c>
      <c r="B16160" t="str">
        <f t="shared" si="252"/>
        <v>288---44</v>
      </c>
      <c r="C16160" t="s">
        <v>5934</v>
      </c>
      <c r="D16160" t="s">
        <v>829</v>
      </c>
      <c r="E16160">
        <v>44</v>
      </c>
    </row>
    <row r="16161" spans="1:5" ht="13.5" customHeight="1">
      <c r="A16161">
        <v>288</v>
      </c>
      <c r="B16161" t="str">
        <f t="shared" si="252"/>
        <v>288---45</v>
      </c>
      <c r="C16161" t="s">
        <v>5979</v>
      </c>
      <c r="D16161" t="s">
        <v>1071</v>
      </c>
      <c r="E16161">
        <v>45</v>
      </c>
    </row>
    <row r="16162" spans="1:5" ht="13.5" customHeight="1">
      <c r="A16162">
        <v>288</v>
      </c>
      <c r="B16162" t="str">
        <f t="shared" si="252"/>
        <v>288---46</v>
      </c>
      <c r="C16162" t="s">
        <v>5956</v>
      </c>
      <c r="D16162" t="s">
        <v>917</v>
      </c>
      <c r="E16162">
        <v>46</v>
      </c>
    </row>
    <row r="16163" spans="1:5" ht="13.5" customHeight="1">
      <c r="A16163">
        <v>288</v>
      </c>
      <c r="B16163" t="str">
        <f t="shared" si="252"/>
        <v>288---47</v>
      </c>
      <c r="C16163" t="s">
        <v>5920</v>
      </c>
      <c r="D16163" t="s">
        <v>762</v>
      </c>
      <c r="E16163">
        <v>47</v>
      </c>
    </row>
    <row r="16164" spans="1:5" ht="13.5" customHeight="1">
      <c r="A16164">
        <v>288</v>
      </c>
      <c r="B16164" t="str">
        <f t="shared" si="252"/>
        <v>288---48</v>
      </c>
      <c r="C16164" t="s">
        <v>5981</v>
      </c>
      <c r="D16164" t="s">
        <v>1225</v>
      </c>
      <c r="E16164">
        <v>48</v>
      </c>
    </row>
    <row r="16165" spans="1:5" ht="13.5" customHeight="1">
      <c r="A16165">
        <v>289</v>
      </c>
      <c r="B16165" t="str">
        <f t="shared" si="252"/>
        <v>289---1</v>
      </c>
      <c r="C16165" t="s">
        <v>4216</v>
      </c>
      <c r="D16165" t="s">
        <v>1143</v>
      </c>
      <c r="E16165">
        <v>1</v>
      </c>
    </row>
    <row r="16166" spans="1:5" ht="13.5" customHeight="1">
      <c r="A16166">
        <v>289</v>
      </c>
      <c r="B16166" t="str">
        <f t="shared" si="252"/>
        <v>289---2</v>
      </c>
      <c r="C16166" t="s">
        <v>4216</v>
      </c>
      <c r="D16166" t="s">
        <v>1144</v>
      </c>
      <c r="E16166">
        <v>2</v>
      </c>
    </row>
    <row r="16167" spans="1:5" ht="13.5" customHeight="1">
      <c r="A16167">
        <v>289</v>
      </c>
      <c r="B16167" t="str">
        <f t="shared" si="252"/>
        <v>289---3</v>
      </c>
      <c r="C16167" t="s">
        <v>4216</v>
      </c>
      <c r="D16167" t="s">
        <v>833</v>
      </c>
      <c r="E16167">
        <v>3</v>
      </c>
    </row>
    <row r="16168" spans="1:5" ht="13.5" customHeight="1">
      <c r="A16168">
        <v>289</v>
      </c>
      <c r="B16168" t="str">
        <f t="shared" si="252"/>
        <v>289---4</v>
      </c>
      <c r="C16168" t="s">
        <v>4216</v>
      </c>
      <c r="D16168" t="s">
        <v>814</v>
      </c>
      <c r="E16168">
        <v>4</v>
      </c>
    </row>
    <row r="16169" spans="1:5" ht="13.5" customHeight="1">
      <c r="A16169">
        <v>289</v>
      </c>
      <c r="B16169" t="str">
        <f t="shared" si="252"/>
        <v>289---5</v>
      </c>
      <c r="C16169" t="s">
        <v>4216</v>
      </c>
      <c r="D16169" t="s">
        <v>1286</v>
      </c>
      <c r="E16169">
        <v>5</v>
      </c>
    </row>
    <row r="16170" spans="1:5" ht="13.5" customHeight="1">
      <c r="A16170">
        <v>289</v>
      </c>
      <c r="B16170" t="str">
        <f t="shared" si="252"/>
        <v>289---6</v>
      </c>
      <c r="C16170" t="s">
        <v>4216</v>
      </c>
      <c r="D16170" t="s">
        <v>783</v>
      </c>
      <c r="E16170">
        <v>6</v>
      </c>
    </row>
    <row r="16171" spans="1:5" ht="13.5" customHeight="1">
      <c r="A16171">
        <v>289</v>
      </c>
      <c r="B16171" t="str">
        <f t="shared" si="252"/>
        <v>289---7</v>
      </c>
      <c r="C16171" t="s">
        <v>4216</v>
      </c>
      <c r="D16171" t="s">
        <v>937</v>
      </c>
      <c r="E16171">
        <v>7</v>
      </c>
    </row>
    <row r="16172" spans="1:5" ht="13.5" customHeight="1">
      <c r="A16172">
        <v>289</v>
      </c>
      <c r="B16172" t="str">
        <f t="shared" si="252"/>
        <v>289---8</v>
      </c>
      <c r="C16172" t="s">
        <v>4216</v>
      </c>
      <c r="D16172" t="s">
        <v>815</v>
      </c>
      <c r="E16172">
        <v>8</v>
      </c>
    </row>
    <row r="16173" spans="1:5" ht="13.5" customHeight="1">
      <c r="A16173">
        <v>289</v>
      </c>
      <c r="B16173" t="str">
        <f t="shared" si="252"/>
        <v>289---9</v>
      </c>
      <c r="C16173" t="s">
        <v>4216</v>
      </c>
      <c r="D16173" t="s">
        <v>1146</v>
      </c>
      <c r="E16173">
        <v>9</v>
      </c>
    </row>
    <row r="16174" spans="1:5" ht="13.5" customHeight="1">
      <c r="A16174">
        <v>289</v>
      </c>
      <c r="B16174" t="str">
        <f t="shared" si="252"/>
        <v>289---10</v>
      </c>
      <c r="C16174" t="s">
        <v>4216</v>
      </c>
      <c r="D16174" t="s">
        <v>1315</v>
      </c>
      <c r="E16174">
        <v>10</v>
      </c>
    </row>
    <row r="16175" spans="1:5" ht="13.5" customHeight="1">
      <c r="A16175">
        <v>289</v>
      </c>
      <c r="B16175" t="str">
        <f t="shared" si="252"/>
        <v>289---11</v>
      </c>
      <c r="C16175" t="s">
        <v>4216</v>
      </c>
      <c r="D16175" t="s">
        <v>829</v>
      </c>
      <c r="E16175">
        <v>11</v>
      </c>
    </row>
    <row r="16176" spans="1:5" ht="13.5" customHeight="1">
      <c r="A16176">
        <v>289</v>
      </c>
      <c r="B16176" t="str">
        <f t="shared" si="252"/>
        <v>289---12</v>
      </c>
      <c r="C16176" t="s">
        <v>4216</v>
      </c>
      <c r="D16176" t="s">
        <v>1180</v>
      </c>
      <c r="E16176">
        <v>12</v>
      </c>
    </row>
    <row r="16177" spans="1:5" ht="13.5" customHeight="1">
      <c r="A16177">
        <v>289</v>
      </c>
      <c r="B16177" t="str">
        <f t="shared" si="252"/>
        <v>289---13</v>
      </c>
      <c r="C16177" t="s">
        <v>4216</v>
      </c>
      <c r="D16177" t="s">
        <v>1024</v>
      </c>
      <c r="E16177">
        <v>13</v>
      </c>
    </row>
    <row r="16178" spans="1:5" ht="13.5" customHeight="1">
      <c r="A16178">
        <v>289</v>
      </c>
      <c r="B16178" t="str">
        <f t="shared" si="252"/>
        <v>289---14</v>
      </c>
      <c r="C16178" t="s">
        <v>4216</v>
      </c>
      <c r="D16178" t="s">
        <v>1290</v>
      </c>
      <c r="E16178">
        <v>14</v>
      </c>
    </row>
    <row r="16179" spans="1:5" ht="13.5" customHeight="1">
      <c r="A16179">
        <v>289</v>
      </c>
      <c r="B16179" t="str">
        <f t="shared" si="252"/>
        <v>289---15</v>
      </c>
      <c r="C16179" t="s">
        <v>4216</v>
      </c>
      <c r="D16179" t="s">
        <v>806</v>
      </c>
      <c r="E16179">
        <v>15</v>
      </c>
    </row>
    <row r="16180" spans="1:5" ht="13.5" customHeight="1">
      <c r="A16180">
        <v>289</v>
      </c>
      <c r="B16180" t="str">
        <f t="shared" si="252"/>
        <v>289---16</v>
      </c>
      <c r="C16180" t="s">
        <v>4216</v>
      </c>
      <c r="D16180" t="s">
        <v>1123</v>
      </c>
      <c r="E16180">
        <v>16</v>
      </c>
    </row>
    <row r="16181" spans="1:5" ht="13.5" customHeight="1">
      <c r="A16181">
        <v>289</v>
      </c>
      <c r="B16181" t="str">
        <f t="shared" si="252"/>
        <v>289---17</v>
      </c>
      <c r="C16181" t="s">
        <v>1017</v>
      </c>
      <c r="D16181" t="s">
        <v>796</v>
      </c>
      <c r="E16181">
        <v>17</v>
      </c>
    </row>
    <row r="16182" spans="1:5" ht="13.5" customHeight="1">
      <c r="A16182">
        <v>289</v>
      </c>
      <c r="B16182" t="str">
        <f t="shared" si="252"/>
        <v>289---18</v>
      </c>
      <c r="C16182" t="s">
        <v>731</v>
      </c>
      <c r="D16182" t="s">
        <v>800</v>
      </c>
      <c r="E16182">
        <v>18</v>
      </c>
    </row>
    <row r="16183" spans="1:5" ht="13.5" customHeight="1">
      <c r="A16183">
        <v>289</v>
      </c>
      <c r="B16183" t="str">
        <f t="shared" si="252"/>
        <v>289---19</v>
      </c>
      <c r="C16183" t="s">
        <v>735</v>
      </c>
      <c r="D16183" t="s">
        <v>744</v>
      </c>
      <c r="E16183">
        <v>19</v>
      </c>
    </row>
    <row r="16184" spans="1:5" ht="13.5" customHeight="1">
      <c r="A16184">
        <v>289</v>
      </c>
      <c r="B16184" t="str">
        <f t="shared" si="252"/>
        <v>289---20</v>
      </c>
      <c r="C16184" t="s">
        <v>885</v>
      </c>
      <c r="D16184" t="s">
        <v>814</v>
      </c>
      <c r="E16184">
        <v>20</v>
      </c>
    </row>
    <row r="16185" spans="1:5" ht="13.5" customHeight="1">
      <c r="A16185">
        <v>289</v>
      </c>
      <c r="B16185" t="str">
        <f t="shared" si="252"/>
        <v>289---21</v>
      </c>
      <c r="C16185" t="s">
        <v>858</v>
      </c>
      <c r="D16185" t="s">
        <v>740</v>
      </c>
      <c r="E16185">
        <v>21</v>
      </c>
    </row>
    <row r="16186" spans="1:5" ht="13.5" customHeight="1">
      <c r="A16186">
        <v>289</v>
      </c>
      <c r="B16186" t="str">
        <f t="shared" si="252"/>
        <v>289---22</v>
      </c>
      <c r="C16186" t="s">
        <v>743</v>
      </c>
      <c r="D16186" t="s">
        <v>754</v>
      </c>
      <c r="E16186">
        <v>22</v>
      </c>
    </row>
    <row r="16187" spans="1:5" ht="13.5" customHeight="1">
      <c r="A16187">
        <v>289</v>
      </c>
      <c r="B16187" t="str">
        <f t="shared" si="252"/>
        <v>289---23</v>
      </c>
      <c r="C16187" t="s">
        <v>915</v>
      </c>
      <c r="D16187" t="s">
        <v>939</v>
      </c>
      <c r="E16187">
        <v>23</v>
      </c>
    </row>
    <row r="16188" spans="1:5" ht="13.5" customHeight="1">
      <c r="A16188">
        <v>289</v>
      </c>
      <c r="B16188" t="str">
        <f t="shared" si="252"/>
        <v>289---24</v>
      </c>
      <c r="C16188" t="s">
        <v>987</v>
      </c>
      <c r="D16188" t="s">
        <v>1263</v>
      </c>
      <c r="E16188">
        <v>24</v>
      </c>
    </row>
    <row r="16189" spans="1:5" ht="13.5" customHeight="1">
      <c r="A16189">
        <v>289</v>
      </c>
      <c r="B16189" t="str">
        <f t="shared" si="252"/>
        <v>289---25</v>
      </c>
      <c r="C16189" t="s">
        <v>989</v>
      </c>
      <c r="D16189" t="s">
        <v>738</v>
      </c>
      <c r="E16189">
        <v>25</v>
      </c>
    </row>
    <row r="16190" spans="1:5" ht="13.5" customHeight="1">
      <c r="A16190">
        <v>289</v>
      </c>
      <c r="B16190" t="str">
        <f t="shared" si="252"/>
        <v>289---26</v>
      </c>
      <c r="C16190" t="s">
        <v>819</v>
      </c>
      <c r="D16190" t="s">
        <v>756</v>
      </c>
      <c r="E16190">
        <v>26</v>
      </c>
    </row>
    <row r="16191" spans="1:5" ht="13.5" customHeight="1">
      <c r="A16191">
        <v>289</v>
      </c>
      <c r="B16191" t="str">
        <f t="shared" si="252"/>
        <v>289---27</v>
      </c>
      <c r="C16191" t="s">
        <v>1019</v>
      </c>
      <c r="D16191" t="s">
        <v>734</v>
      </c>
      <c r="E16191">
        <v>27</v>
      </c>
    </row>
    <row r="16192" spans="1:5" ht="13.5" customHeight="1">
      <c r="A16192">
        <v>289</v>
      </c>
      <c r="B16192" t="str">
        <f t="shared" si="252"/>
        <v>289---28</v>
      </c>
      <c r="C16192" t="s">
        <v>822</v>
      </c>
      <c r="D16192" t="s">
        <v>833</v>
      </c>
      <c r="E16192">
        <v>28</v>
      </c>
    </row>
    <row r="16193" spans="1:5">
      <c r="A16193">
        <v>289</v>
      </c>
      <c r="B16193" t="str">
        <f t="shared" si="252"/>
        <v>289---29</v>
      </c>
      <c r="C16193" t="s">
        <v>824</v>
      </c>
      <c r="D16193" t="s">
        <v>752</v>
      </c>
      <c r="E16193">
        <v>29</v>
      </c>
    </row>
    <row r="16194" spans="1:5">
      <c r="A16194">
        <v>289</v>
      </c>
      <c r="B16194" t="str">
        <f t="shared" si="252"/>
        <v>289---30</v>
      </c>
      <c r="C16194" t="s">
        <v>755</v>
      </c>
      <c r="D16194" t="s">
        <v>1146</v>
      </c>
      <c r="E16194">
        <v>30</v>
      </c>
    </row>
    <row r="16195" spans="1:5" ht="13.5" customHeight="1">
      <c r="A16195">
        <v>289</v>
      </c>
      <c r="B16195" t="str">
        <f t="shared" ref="B16195:B16258" si="253">A16195&amp;"---"&amp;E16195</f>
        <v>289---31</v>
      </c>
      <c r="C16195" t="s">
        <v>991</v>
      </c>
      <c r="D16195" t="s">
        <v>966</v>
      </c>
      <c r="E16195">
        <v>31</v>
      </c>
    </row>
    <row r="16196" spans="1:5" ht="13.5" customHeight="1">
      <c r="A16196">
        <v>289</v>
      </c>
      <c r="B16196" t="str">
        <f t="shared" si="253"/>
        <v>289---32</v>
      </c>
      <c r="C16196" t="s">
        <v>1096</v>
      </c>
      <c r="D16196" t="s">
        <v>1215</v>
      </c>
      <c r="E16196">
        <v>32</v>
      </c>
    </row>
    <row r="16197" spans="1:5" ht="13.5" customHeight="1">
      <c r="A16197">
        <v>289</v>
      </c>
      <c r="B16197" t="str">
        <f t="shared" si="253"/>
        <v>289---33</v>
      </c>
      <c r="C16197" t="s">
        <v>868</v>
      </c>
      <c r="D16197" t="s">
        <v>758</v>
      </c>
      <c r="E16197">
        <v>33</v>
      </c>
    </row>
    <row r="16198" spans="1:5" ht="13.5" customHeight="1">
      <c r="A16198">
        <v>289</v>
      </c>
      <c r="B16198" t="str">
        <f t="shared" si="253"/>
        <v>289---34</v>
      </c>
      <c r="C16198" t="s">
        <v>944</v>
      </c>
      <c r="D16198" t="s">
        <v>1144</v>
      </c>
      <c r="E16198">
        <v>34</v>
      </c>
    </row>
    <row r="16199" spans="1:5" ht="13.5" customHeight="1">
      <c r="A16199">
        <v>289</v>
      </c>
      <c r="B16199" t="str">
        <f t="shared" si="253"/>
        <v>289---35</v>
      </c>
      <c r="C16199" t="s">
        <v>1216</v>
      </c>
      <c r="D16199" t="s">
        <v>1385</v>
      </c>
      <c r="E16199">
        <v>35</v>
      </c>
    </row>
    <row r="16200" spans="1:5" ht="13.5" customHeight="1">
      <c r="A16200">
        <v>289</v>
      </c>
      <c r="B16200" t="str">
        <f t="shared" si="253"/>
        <v>289---36</v>
      </c>
      <c r="C16200" t="s">
        <v>5929</v>
      </c>
      <c r="D16200" t="s">
        <v>813</v>
      </c>
      <c r="E16200">
        <v>36</v>
      </c>
    </row>
    <row r="16201" spans="1:5" ht="13.5" customHeight="1">
      <c r="A16201">
        <v>289</v>
      </c>
      <c r="B16201" t="str">
        <f t="shared" si="253"/>
        <v>289---37</v>
      </c>
      <c r="C16201" t="s">
        <v>5961</v>
      </c>
      <c r="D16201" t="s">
        <v>935</v>
      </c>
      <c r="E16201">
        <v>37</v>
      </c>
    </row>
    <row r="16202" spans="1:5" ht="13.5" customHeight="1">
      <c r="A16202">
        <v>289</v>
      </c>
      <c r="B16202" t="str">
        <f t="shared" si="253"/>
        <v>289---38</v>
      </c>
      <c r="C16202" t="s">
        <v>5930</v>
      </c>
      <c r="D16202" t="s">
        <v>821</v>
      </c>
      <c r="E16202">
        <v>38</v>
      </c>
    </row>
    <row r="16203" spans="1:5" ht="13.5" customHeight="1">
      <c r="A16203">
        <v>289</v>
      </c>
      <c r="B16203" t="str">
        <f t="shared" si="253"/>
        <v>289---39</v>
      </c>
      <c r="C16203" t="s">
        <v>5915</v>
      </c>
      <c r="D16203" t="s">
        <v>772</v>
      </c>
      <c r="E16203">
        <v>39</v>
      </c>
    </row>
    <row r="16204" spans="1:5" ht="13.5" customHeight="1">
      <c r="A16204">
        <v>289</v>
      </c>
      <c r="B16204" t="str">
        <f t="shared" si="253"/>
        <v>289---40</v>
      </c>
      <c r="C16204" t="s">
        <v>5917</v>
      </c>
      <c r="D16204" t="s">
        <v>789</v>
      </c>
      <c r="E16204">
        <v>40</v>
      </c>
    </row>
    <row r="16205" spans="1:5" ht="13.5" customHeight="1">
      <c r="A16205">
        <v>289</v>
      </c>
      <c r="B16205" t="str">
        <f t="shared" si="253"/>
        <v>289---41</v>
      </c>
      <c r="C16205" t="s">
        <v>5918</v>
      </c>
      <c r="D16205" t="s">
        <v>770</v>
      </c>
      <c r="E16205">
        <v>41</v>
      </c>
    </row>
    <row r="16206" spans="1:5" ht="13.5" customHeight="1">
      <c r="A16206">
        <v>289</v>
      </c>
      <c r="B16206" t="str">
        <f t="shared" si="253"/>
        <v>289---42</v>
      </c>
      <c r="C16206" t="s">
        <v>5963</v>
      </c>
      <c r="D16206" t="s">
        <v>937</v>
      </c>
      <c r="E16206">
        <v>42</v>
      </c>
    </row>
    <row r="16207" spans="1:5" ht="13.5" customHeight="1">
      <c r="A16207">
        <v>289</v>
      </c>
      <c r="B16207" t="str">
        <f t="shared" si="253"/>
        <v>289---43</v>
      </c>
      <c r="C16207" t="s">
        <v>5933</v>
      </c>
      <c r="D16207" t="s">
        <v>855</v>
      </c>
      <c r="E16207">
        <v>43</v>
      </c>
    </row>
    <row r="16208" spans="1:5" ht="13.5" customHeight="1">
      <c r="A16208">
        <v>289</v>
      </c>
      <c r="B16208" t="str">
        <f t="shared" si="253"/>
        <v>289---44</v>
      </c>
      <c r="C16208" t="s">
        <v>5994</v>
      </c>
      <c r="D16208" t="s">
        <v>984</v>
      </c>
      <c r="E16208">
        <v>44</v>
      </c>
    </row>
    <row r="16209" spans="1:5" ht="13.5" customHeight="1">
      <c r="A16209">
        <v>289</v>
      </c>
      <c r="B16209" t="str">
        <f t="shared" si="253"/>
        <v>289---45</v>
      </c>
      <c r="C16209" t="s">
        <v>5984</v>
      </c>
      <c r="D16209" t="s">
        <v>1232</v>
      </c>
      <c r="E16209">
        <v>45</v>
      </c>
    </row>
    <row r="16210" spans="1:5" ht="13.5" customHeight="1">
      <c r="A16210">
        <v>289</v>
      </c>
      <c r="B16210" t="str">
        <f t="shared" si="253"/>
        <v>289---46</v>
      </c>
      <c r="C16210" t="s">
        <v>5934</v>
      </c>
      <c r="D16210" t="s">
        <v>829</v>
      </c>
      <c r="E16210">
        <v>46</v>
      </c>
    </row>
    <row r="16211" spans="1:5" ht="13.5" customHeight="1">
      <c r="A16211">
        <v>289</v>
      </c>
      <c r="B16211" t="str">
        <f t="shared" si="253"/>
        <v>289---47</v>
      </c>
      <c r="C16211" t="s">
        <v>5979</v>
      </c>
      <c r="D16211" t="s">
        <v>1071</v>
      </c>
      <c r="E16211">
        <v>47</v>
      </c>
    </row>
    <row r="16212" spans="1:5" ht="13.5" customHeight="1">
      <c r="A16212">
        <v>289</v>
      </c>
      <c r="B16212" t="str">
        <f t="shared" si="253"/>
        <v>289---48</v>
      </c>
      <c r="C16212" t="s">
        <v>5956</v>
      </c>
      <c r="D16212" t="s">
        <v>917</v>
      </c>
      <c r="E16212">
        <v>48</v>
      </c>
    </row>
    <row r="16213" spans="1:5" ht="13.5" customHeight="1">
      <c r="A16213">
        <v>289</v>
      </c>
      <c r="B16213" t="str">
        <f t="shared" si="253"/>
        <v>289---49</v>
      </c>
      <c r="C16213" t="s">
        <v>5920</v>
      </c>
      <c r="D16213" t="s">
        <v>762</v>
      </c>
      <c r="E16213">
        <v>49</v>
      </c>
    </row>
    <row r="16214" spans="1:5" ht="13.5" customHeight="1">
      <c r="A16214">
        <v>289</v>
      </c>
      <c r="B16214" t="str">
        <f t="shared" si="253"/>
        <v>289---50</v>
      </c>
      <c r="C16214" t="s">
        <v>5981</v>
      </c>
      <c r="D16214" t="s">
        <v>1225</v>
      </c>
      <c r="E16214">
        <v>50</v>
      </c>
    </row>
    <row r="16215" spans="1:5" ht="13.5" customHeight="1">
      <c r="A16215">
        <v>324</v>
      </c>
      <c r="B16215" t="str">
        <f t="shared" si="253"/>
        <v>324---1</v>
      </c>
      <c r="C16215" t="s">
        <v>4216</v>
      </c>
      <c r="D16215" t="s">
        <v>805</v>
      </c>
      <c r="E16215">
        <v>1</v>
      </c>
    </row>
    <row r="16216" spans="1:5" ht="13.5" customHeight="1">
      <c r="A16216">
        <v>324</v>
      </c>
      <c r="B16216" t="str">
        <f t="shared" si="253"/>
        <v>324---2</v>
      </c>
      <c r="C16216" t="s">
        <v>4216</v>
      </c>
      <c r="D16216" t="s">
        <v>1021</v>
      </c>
      <c r="E16216">
        <v>2</v>
      </c>
    </row>
    <row r="16217" spans="1:5" ht="13.5" customHeight="1">
      <c r="A16217">
        <v>324</v>
      </c>
      <c r="B16217" t="str">
        <f t="shared" si="253"/>
        <v>324---3</v>
      </c>
      <c r="C16217" t="s">
        <v>4217</v>
      </c>
      <c r="D16217" t="s">
        <v>842</v>
      </c>
      <c r="E16217">
        <v>3</v>
      </c>
    </row>
    <row r="16218" spans="1:5" ht="13.5" customHeight="1">
      <c r="A16218">
        <v>324</v>
      </c>
      <c r="B16218" t="str">
        <f t="shared" si="253"/>
        <v>324---4</v>
      </c>
      <c r="C16218" t="s">
        <v>4279</v>
      </c>
      <c r="D16218" t="s">
        <v>964</v>
      </c>
      <c r="E16218">
        <v>4</v>
      </c>
    </row>
    <row r="16219" spans="1:5" ht="13.5" customHeight="1">
      <c r="A16219">
        <v>324</v>
      </c>
      <c r="B16219" t="str">
        <f t="shared" si="253"/>
        <v>324---5</v>
      </c>
      <c r="C16219" t="s">
        <v>4219</v>
      </c>
      <c r="D16219" t="s">
        <v>957</v>
      </c>
      <c r="E16219">
        <v>5</v>
      </c>
    </row>
    <row r="16220" spans="1:5" ht="13.5" customHeight="1">
      <c r="A16220">
        <v>324</v>
      </c>
      <c r="B16220" t="str">
        <f t="shared" si="253"/>
        <v>324---6</v>
      </c>
      <c r="C16220" t="s">
        <v>4271</v>
      </c>
      <c r="D16220" t="s">
        <v>984</v>
      </c>
      <c r="E16220">
        <v>6</v>
      </c>
    </row>
    <row r="16221" spans="1:5" ht="13.5" customHeight="1">
      <c r="A16221">
        <v>324</v>
      </c>
      <c r="B16221" t="str">
        <f t="shared" si="253"/>
        <v>324---7</v>
      </c>
      <c r="C16221" t="s">
        <v>4220</v>
      </c>
      <c r="D16221" t="s">
        <v>812</v>
      </c>
      <c r="E16221">
        <v>7</v>
      </c>
    </row>
    <row r="16222" spans="1:5" ht="13.5" customHeight="1">
      <c r="A16222">
        <v>324</v>
      </c>
      <c r="B16222" t="str">
        <f t="shared" si="253"/>
        <v>324---8</v>
      </c>
      <c r="C16222" t="s">
        <v>4270</v>
      </c>
      <c r="D16222" t="s">
        <v>816</v>
      </c>
      <c r="E16222">
        <v>8</v>
      </c>
    </row>
    <row r="16223" spans="1:5" ht="13.5" customHeight="1">
      <c r="A16223">
        <v>324</v>
      </c>
      <c r="B16223" t="str">
        <f t="shared" si="253"/>
        <v>324---9</v>
      </c>
      <c r="C16223" t="s">
        <v>4222</v>
      </c>
      <c r="D16223" t="s">
        <v>809</v>
      </c>
      <c r="E16223">
        <v>9</v>
      </c>
    </row>
    <row r="16224" spans="1:5" ht="13.5" customHeight="1">
      <c r="A16224">
        <v>324</v>
      </c>
      <c r="B16224" t="str">
        <f t="shared" si="253"/>
        <v>324---10</v>
      </c>
      <c r="C16224" t="s">
        <v>4268</v>
      </c>
      <c r="D16224" t="s">
        <v>846</v>
      </c>
      <c r="E16224">
        <v>10</v>
      </c>
    </row>
    <row r="16225" spans="1:5" ht="13.5" customHeight="1">
      <c r="A16225">
        <v>324</v>
      </c>
      <c r="B16225" t="str">
        <f t="shared" si="253"/>
        <v>324---11</v>
      </c>
      <c r="C16225" t="s">
        <v>4224</v>
      </c>
      <c r="D16225" t="s">
        <v>845</v>
      </c>
      <c r="E16225">
        <v>11</v>
      </c>
    </row>
    <row r="16226" spans="1:5" ht="13.5" customHeight="1">
      <c r="A16226">
        <v>324</v>
      </c>
      <c r="B16226" t="str">
        <f t="shared" si="253"/>
        <v>324---12</v>
      </c>
      <c r="C16226" t="s">
        <v>4276</v>
      </c>
      <c r="D16226" t="s">
        <v>1234</v>
      </c>
      <c r="E16226">
        <v>12</v>
      </c>
    </row>
    <row r="16227" spans="1:5" ht="13.5" customHeight="1">
      <c r="A16227">
        <v>324</v>
      </c>
      <c r="B16227" t="str">
        <f t="shared" si="253"/>
        <v>324---13</v>
      </c>
      <c r="C16227" t="s">
        <v>4226</v>
      </c>
      <c r="D16227" t="s">
        <v>1337</v>
      </c>
      <c r="E16227">
        <v>13</v>
      </c>
    </row>
    <row r="16228" spans="1:5" ht="13.5" customHeight="1">
      <c r="A16228">
        <v>324</v>
      </c>
      <c r="B16228" t="str">
        <f t="shared" si="253"/>
        <v>324---14</v>
      </c>
      <c r="C16228" t="s">
        <v>4231</v>
      </c>
      <c r="D16228" t="s">
        <v>851</v>
      </c>
      <c r="E16228">
        <v>14</v>
      </c>
    </row>
    <row r="16229" spans="1:5" ht="13.5" customHeight="1">
      <c r="A16229">
        <v>324</v>
      </c>
      <c r="B16229" t="str">
        <f t="shared" si="253"/>
        <v>324---15</v>
      </c>
      <c r="C16229" t="s">
        <v>4232</v>
      </c>
      <c r="D16229" t="s">
        <v>764</v>
      </c>
      <c r="E16229">
        <v>15</v>
      </c>
    </row>
    <row r="16230" spans="1:5" ht="13.5" customHeight="1">
      <c r="A16230">
        <v>324</v>
      </c>
      <c r="B16230" t="str">
        <f t="shared" si="253"/>
        <v>324---16</v>
      </c>
      <c r="C16230" t="s">
        <v>4264</v>
      </c>
      <c r="D16230" t="s">
        <v>843</v>
      </c>
      <c r="E16230">
        <v>16</v>
      </c>
    </row>
    <row r="16231" spans="1:5" ht="13.5" customHeight="1">
      <c r="A16231">
        <v>324</v>
      </c>
      <c r="B16231" t="str">
        <f t="shared" si="253"/>
        <v>324---17</v>
      </c>
      <c r="C16231" t="s">
        <v>4235</v>
      </c>
      <c r="D16231" t="s">
        <v>1294</v>
      </c>
      <c r="E16231">
        <v>17</v>
      </c>
    </row>
    <row r="16232" spans="1:5" ht="13.5" customHeight="1">
      <c r="A16232">
        <v>324</v>
      </c>
      <c r="B16232" t="str">
        <f t="shared" si="253"/>
        <v>324---18</v>
      </c>
      <c r="C16232" t="s">
        <v>4272</v>
      </c>
      <c r="D16232" t="s">
        <v>800</v>
      </c>
      <c r="E16232">
        <v>18</v>
      </c>
    </row>
    <row r="16233" spans="1:5" ht="13.5" customHeight="1">
      <c r="A16233">
        <v>324</v>
      </c>
      <c r="B16233" t="str">
        <f t="shared" si="253"/>
        <v>324---19</v>
      </c>
      <c r="C16233" t="s">
        <v>5911</v>
      </c>
      <c r="D16233" t="s">
        <v>850</v>
      </c>
      <c r="E16233">
        <v>19</v>
      </c>
    </row>
    <row r="16234" spans="1:5" ht="13.5" customHeight="1">
      <c r="A16234">
        <v>324</v>
      </c>
      <c r="B16234" t="str">
        <f t="shared" si="253"/>
        <v>324---20</v>
      </c>
      <c r="C16234" t="s">
        <v>5911</v>
      </c>
      <c r="D16234" t="s">
        <v>1085</v>
      </c>
      <c r="E16234">
        <v>20</v>
      </c>
    </row>
    <row r="16235" spans="1:5" ht="13.5" customHeight="1">
      <c r="A16235">
        <v>324</v>
      </c>
      <c r="B16235" t="str">
        <f t="shared" si="253"/>
        <v>324---21</v>
      </c>
      <c r="C16235" t="s">
        <v>5911</v>
      </c>
      <c r="D16235" t="s">
        <v>962</v>
      </c>
      <c r="E16235">
        <v>21</v>
      </c>
    </row>
    <row r="16236" spans="1:5" ht="13.5" customHeight="1">
      <c r="A16236">
        <v>324</v>
      </c>
      <c r="B16236" t="str">
        <f t="shared" si="253"/>
        <v>324---22</v>
      </c>
      <c r="C16236" t="s">
        <v>5911</v>
      </c>
      <c r="D16236" t="s">
        <v>922</v>
      </c>
      <c r="E16236">
        <v>22</v>
      </c>
    </row>
    <row r="16237" spans="1:5" ht="13.5" customHeight="1">
      <c r="A16237">
        <v>324</v>
      </c>
      <c r="B16237" t="str">
        <f t="shared" si="253"/>
        <v>324---23</v>
      </c>
      <c r="C16237" t="s">
        <v>5911</v>
      </c>
      <c r="D16237" t="s">
        <v>1454</v>
      </c>
      <c r="E16237">
        <v>23</v>
      </c>
    </row>
    <row r="16238" spans="1:5" ht="13.5" customHeight="1">
      <c r="A16238">
        <v>324</v>
      </c>
      <c r="B16238" t="str">
        <f t="shared" si="253"/>
        <v>324---24</v>
      </c>
      <c r="C16238" t="s">
        <v>5911</v>
      </c>
      <c r="D16238" t="s">
        <v>850</v>
      </c>
      <c r="E16238">
        <v>24</v>
      </c>
    </row>
    <row r="16239" spans="1:5" ht="13.5" customHeight="1">
      <c r="A16239">
        <v>324</v>
      </c>
      <c r="B16239" t="str">
        <f t="shared" si="253"/>
        <v>324---25</v>
      </c>
      <c r="C16239" t="s">
        <v>731</v>
      </c>
      <c r="D16239" t="s">
        <v>800</v>
      </c>
      <c r="E16239">
        <v>25</v>
      </c>
    </row>
    <row r="16240" spans="1:5" ht="13.5" customHeight="1">
      <c r="A16240">
        <v>324</v>
      </c>
      <c r="B16240" t="str">
        <f t="shared" si="253"/>
        <v>324---26</v>
      </c>
      <c r="C16240" t="s">
        <v>797</v>
      </c>
      <c r="D16240" t="s">
        <v>1081</v>
      </c>
      <c r="E16240">
        <v>26</v>
      </c>
    </row>
    <row r="16241" spans="1:5" ht="13.5" customHeight="1">
      <c r="A16241">
        <v>324</v>
      </c>
      <c r="B16241" t="str">
        <f t="shared" si="253"/>
        <v>324---27</v>
      </c>
      <c r="C16241" t="s">
        <v>743</v>
      </c>
      <c r="D16241" t="s">
        <v>754</v>
      </c>
      <c r="E16241">
        <v>27</v>
      </c>
    </row>
    <row r="16242" spans="1:5" ht="13.5" customHeight="1">
      <c r="A16242">
        <v>324</v>
      </c>
      <c r="B16242" t="str">
        <f t="shared" si="253"/>
        <v>324---28</v>
      </c>
      <c r="C16242" t="s">
        <v>987</v>
      </c>
      <c r="D16242" t="s">
        <v>1263</v>
      </c>
      <c r="E16242">
        <v>28</v>
      </c>
    </row>
    <row r="16243" spans="1:5" ht="13.5" customHeight="1">
      <c r="A16243">
        <v>324</v>
      </c>
      <c r="B16243" t="str">
        <f t="shared" si="253"/>
        <v>324---29</v>
      </c>
      <c r="C16243" t="s">
        <v>989</v>
      </c>
      <c r="D16243" t="s">
        <v>738</v>
      </c>
      <c r="E16243">
        <v>29</v>
      </c>
    </row>
    <row r="16244" spans="1:5" ht="13.5" customHeight="1">
      <c r="A16244">
        <v>324</v>
      </c>
      <c r="B16244" t="str">
        <f t="shared" si="253"/>
        <v>324---30</v>
      </c>
      <c r="C16244" t="s">
        <v>799</v>
      </c>
      <c r="D16244" t="s">
        <v>809</v>
      </c>
      <c r="E16244">
        <v>30</v>
      </c>
    </row>
    <row r="16245" spans="1:5" ht="13.5" customHeight="1">
      <c r="A16245">
        <v>324</v>
      </c>
      <c r="B16245" t="str">
        <f t="shared" si="253"/>
        <v>324---31</v>
      </c>
      <c r="C16245" t="s">
        <v>819</v>
      </c>
      <c r="D16245" t="s">
        <v>756</v>
      </c>
      <c r="E16245">
        <v>31</v>
      </c>
    </row>
    <row r="16246" spans="1:5" ht="13.5" customHeight="1">
      <c r="A16246">
        <v>324</v>
      </c>
      <c r="B16246" t="str">
        <f t="shared" si="253"/>
        <v>324---32</v>
      </c>
      <c r="C16246" t="s">
        <v>1074</v>
      </c>
      <c r="D16246" t="s">
        <v>880</v>
      </c>
      <c r="E16246">
        <v>32</v>
      </c>
    </row>
    <row r="16247" spans="1:5" ht="13.5" customHeight="1">
      <c r="A16247">
        <v>324</v>
      </c>
      <c r="B16247" t="str">
        <f t="shared" si="253"/>
        <v>324---33</v>
      </c>
      <c r="C16247" t="s">
        <v>1019</v>
      </c>
      <c r="D16247" t="s">
        <v>734</v>
      </c>
      <c r="E16247">
        <v>33</v>
      </c>
    </row>
    <row r="16248" spans="1:5" ht="13.5" customHeight="1">
      <c r="A16248">
        <v>324</v>
      </c>
      <c r="B16248" t="str">
        <f t="shared" si="253"/>
        <v>324---34</v>
      </c>
      <c r="C16248" t="s">
        <v>824</v>
      </c>
      <c r="D16248" t="s">
        <v>752</v>
      </c>
      <c r="E16248">
        <v>34</v>
      </c>
    </row>
    <row r="16249" spans="1:5" ht="13.5" customHeight="1">
      <c r="A16249">
        <v>324</v>
      </c>
      <c r="B16249" t="str">
        <f t="shared" si="253"/>
        <v>324---35</v>
      </c>
      <c r="C16249" t="s">
        <v>826</v>
      </c>
      <c r="D16249" t="s">
        <v>1079</v>
      </c>
      <c r="E16249">
        <v>35</v>
      </c>
    </row>
    <row r="16250" spans="1:5" ht="13.5" customHeight="1">
      <c r="A16250">
        <v>324</v>
      </c>
      <c r="B16250" t="str">
        <f t="shared" si="253"/>
        <v>324---36</v>
      </c>
      <c r="C16250" t="s">
        <v>759</v>
      </c>
      <c r="D16250" t="s">
        <v>823</v>
      </c>
      <c r="E16250">
        <v>36</v>
      </c>
    </row>
    <row r="16251" spans="1:5">
      <c r="A16251">
        <v>324</v>
      </c>
      <c r="B16251" t="str">
        <f t="shared" si="253"/>
        <v>324---37</v>
      </c>
      <c r="C16251" t="s">
        <v>991</v>
      </c>
      <c r="D16251" t="s">
        <v>966</v>
      </c>
      <c r="E16251">
        <v>37</v>
      </c>
    </row>
    <row r="16252" spans="1:5" ht="13.5" customHeight="1">
      <c r="A16252">
        <v>324</v>
      </c>
      <c r="B16252" t="str">
        <f t="shared" si="253"/>
        <v>324---38</v>
      </c>
      <c r="C16252" t="s">
        <v>864</v>
      </c>
      <c r="D16252" t="s">
        <v>957</v>
      </c>
      <c r="E16252">
        <v>38</v>
      </c>
    </row>
    <row r="16253" spans="1:5" ht="13.5" customHeight="1">
      <c r="A16253">
        <v>324</v>
      </c>
      <c r="B16253" t="str">
        <f t="shared" si="253"/>
        <v>324---39</v>
      </c>
      <c r="C16253" t="s">
        <v>866</v>
      </c>
      <c r="D16253" t="s">
        <v>831</v>
      </c>
      <c r="E16253">
        <v>39</v>
      </c>
    </row>
    <row r="16254" spans="1:5" ht="13.5" customHeight="1">
      <c r="A16254">
        <v>324</v>
      </c>
      <c r="B16254" t="str">
        <f t="shared" si="253"/>
        <v>324---40</v>
      </c>
      <c r="C16254" t="s">
        <v>868</v>
      </c>
      <c r="D16254" t="s">
        <v>758</v>
      </c>
      <c r="E16254">
        <v>40</v>
      </c>
    </row>
    <row r="16255" spans="1:5" ht="13.5" customHeight="1">
      <c r="A16255">
        <v>324</v>
      </c>
      <c r="B16255" t="str">
        <f t="shared" si="253"/>
        <v>324---41</v>
      </c>
      <c r="C16255" t="s">
        <v>894</v>
      </c>
      <c r="D16255" t="s">
        <v>964</v>
      </c>
      <c r="E16255">
        <v>41</v>
      </c>
    </row>
    <row r="16256" spans="1:5" ht="13.5" customHeight="1">
      <c r="A16256">
        <v>324</v>
      </c>
      <c r="B16256" t="str">
        <f t="shared" si="253"/>
        <v>324---42</v>
      </c>
      <c r="C16256" t="s">
        <v>1134</v>
      </c>
      <c r="D16256" t="s">
        <v>6232</v>
      </c>
      <c r="E16256">
        <v>42</v>
      </c>
    </row>
    <row r="16257" spans="1:5" ht="13.5" customHeight="1">
      <c r="A16257">
        <v>324</v>
      </c>
      <c r="B16257" t="str">
        <f t="shared" si="253"/>
        <v>324---43</v>
      </c>
      <c r="C16257" t="s">
        <v>5912</v>
      </c>
      <c r="D16257" t="s">
        <v>764</v>
      </c>
      <c r="E16257">
        <v>43</v>
      </c>
    </row>
    <row r="16258" spans="1:5" ht="13.5" customHeight="1">
      <c r="A16258">
        <v>324</v>
      </c>
      <c r="B16258" t="str">
        <f t="shared" si="253"/>
        <v>324---44</v>
      </c>
      <c r="C16258" t="s">
        <v>6001</v>
      </c>
      <c r="D16258" t="s">
        <v>956</v>
      </c>
      <c r="E16258">
        <v>44</v>
      </c>
    </row>
    <row r="16259" spans="1:5" ht="13.5" customHeight="1">
      <c r="A16259">
        <v>324</v>
      </c>
      <c r="B16259" t="str">
        <f t="shared" ref="B16259:B16322" si="254">A16259&amp;"---"&amp;E16259</f>
        <v>324---45</v>
      </c>
      <c r="C16259" t="s">
        <v>5915</v>
      </c>
      <c r="D16259" t="s">
        <v>772</v>
      </c>
      <c r="E16259">
        <v>45</v>
      </c>
    </row>
    <row r="16260" spans="1:5" ht="13.5" customHeight="1">
      <c r="A16260">
        <v>324</v>
      </c>
      <c r="B16260" t="str">
        <f t="shared" si="254"/>
        <v>324---46</v>
      </c>
      <c r="C16260" t="s">
        <v>5970</v>
      </c>
      <c r="D16260" t="s">
        <v>999</v>
      </c>
      <c r="E16260">
        <v>46</v>
      </c>
    </row>
    <row r="16261" spans="1:5" ht="13.5" customHeight="1">
      <c r="A16261">
        <v>324</v>
      </c>
      <c r="B16261" t="str">
        <f t="shared" si="254"/>
        <v>324---47</v>
      </c>
      <c r="C16261" t="s">
        <v>5926</v>
      </c>
      <c r="D16261" t="s">
        <v>843</v>
      </c>
      <c r="E16261">
        <v>47</v>
      </c>
    </row>
    <row r="16262" spans="1:5" ht="13.5" customHeight="1">
      <c r="A16262">
        <v>324</v>
      </c>
      <c r="B16262" t="str">
        <f t="shared" si="254"/>
        <v>324---48</v>
      </c>
      <c r="C16262" t="s">
        <v>5917</v>
      </c>
      <c r="D16262" t="s">
        <v>789</v>
      </c>
      <c r="E16262">
        <v>48</v>
      </c>
    </row>
    <row r="16263" spans="1:5" ht="13.5" customHeight="1">
      <c r="A16263">
        <v>324</v>
      </c>
      <c r="B16263" t="str">
        <f t="shared" si="254"/>
        <v>324---49</v>
      </c>
      <c r="C16263" t="s">
        <v>5918</v>
      </c>
      <c r="D16263" t="s">
        <v>770</v>
      </c>
      <c r="E16263">
        <v>49</v>
      </c>
    </row>
    <row r="16264" spans="1:5" ht="13.5" customHeight="1">
      <c r="A16264">
        <v>324</v>
      </c>
      <c r="B16264" t="str">
        <f t="shared" si="254"/>
        <v>324---50</v>
      </c>
      <c r="C16264" t="s">
        <v>5931</v>
      </c>
      <c r="D16264" t="s">
        <v>1044</v>
      </c>
      <c r="E16264">
        <v>50</v>
      </c>
    </row>
    <row r="16265" spans="1:5" ht="13.5" customHeight="1">
      <c r="A16265">
        <v>324</v>
      </c>
      <c r="B16265" t="str">
        <f t="shared" si="254"/>
        <v>324---51</v>
      </c>
      <c r="C16265" t="s">
        <v>5932</v>
      </c>
      <c r="D16265" t="s">
        <v>846</v>
      </c>
      <c r="E16265">
        <v>51</v>
      </c>
    </row>
    <row r="16266" spans="1:5" ht="13.5" customHeight="1">
      <c r="A16266">
        <v>324</v>
      </c>
      <c r="B16266" t="str">
        <f t="shared" si="254"/>
        <v>324---52</v>
      </c>
      <c r="C16266" t="s">
        <v>5994</v>
      </c>
      <c r="D16266" t="s">
        <v>984</v>
      </c>
      <c r="E16266">
        <v>52</v>
      </c>
    </row>
    <row r="16267" spans="1:5" ht="13.5" customHeight="1">
      <c r="A16267">
        <v>324</v>
      </c>
      <c r="B16267" t="str">
        <f t="shared" si="254"/>
        <v>324---53</v>
      </c>
      <c r="C16267" t="s">
        <v>6002</v>
      </c>
      <c r="D16267" t="s">
        <v>1113</v>
      </c>
      <c r="E16267">
        <v>53</v>
      </c>
    </row>
    <row r="16268" spans="1:5" ht="13.5" customHeight="1">
      <c r="A16268">
        <v>324</v>
      </c>
      <c r="B16268" t="str">
        <f t="shared" si="254"/>
        <v>324---54</v>
      </c>
      <c r="C16268" t="s">
        <v>5935</v>
      </c>
      <c r="D16268" t="s">
        <v>816</v>
      </c>
      <c r="E16268">
        <v>54</v>
      </c>
    </row>
    <row r="16269" spans="1:5" ht="13.5" customHeight="1">
      <c r="A16269">
        <v>324</v>
      </c>
      <c r="B16269" t="str">
        <f t="shared" si="254"/>
        <v>324---55</v>
      </c>
      <c r="C16269" t="s">
        <v>5936</v>
      </c>
      <c r="D16269" t="s">
        <v>845</v>
      </c>
      <c r="E16269">
        <v>55</v>
      </c>
    </row>
    <row r="16270" spans="1:5" ht="13.5" customHeight="1">
      <c r="A16270">
        <v>324</v>
      </c>
      <c r="B16270" t="str">
        <f t="shared" si="254"/>
        <v>324---56</v>
      </c>
      <c r="C16270" t="s">
        <v>6004</v>
      </c>
      <c r="D16270" t="s">
        <v>960</v>
      </c>
      <c r="E16270">
        <v>56</v>
      </c>
    </row>
    <row r="16271" spans="1:5" ht="13.5" customHeight="1">
      <c r="A16271">
        <v>324</v>
      </c>
      <c r="B16271" t="str">
        <f t="shared" si="254"/>
        <v>324---57</v>
      </c>
      <c r="C16271" t="s">
        <v>6013</v>
      </c>
      <c r="D16271" t="s">
        <v>968</v>
      </c>
      <c r="E16271">
        <v>57</v>
      </c>
    </row>
    <row r="16272" spans="1:5" ht="13.5" customHeight="1">
      <c r="A16272">
        <v>324</v>
      </c>
      <c r="B16272" t="str">
        <f t="shared" si="254"/>
        <v>324---58</v>
      </c>
      <c r="C16272" t="s">
        <v>5938</v>
      </c>
      <c r="D16272" t="s">
        <v>851</v>
      </c>
      <c r="E16272">
        <v>58</v>
      </c>
    </row>
    <row r="16273" spans="1:5" ht="13.5" customHeight="1">
      <c r="A16273">
        <v>325</v>
      </c>
      <c r="B16273" t="str">
        <f t="shared" si="254"/>
        <v>325---1</v>
      </c>
      <c r="C16273" t="s">
        <v>4216</v>
      </c>
      <c r="D16273" t="s">
        <v>805</v>
      </c>
      <c r="E16273">
        <v>1</v>
      </c>
    </row>
    <row r="16274" spans="1:5" ht="13.5" customHeight="1">
      <c r="A16274">
        <v>325</v>
      </c>
      <c r="B16274" t="str">
        <f t="shared" si="254"/>
        <v>325---2</v>
      </c>
      <c r="C16274" t="s">
        <v>4216</v>
      </c>
      <c r="D16274" t="s">
        <v>1021</v>
      </c>
      <c r="E16274">
        <v>2</v>
      </c>
    </row>
    <row r="16275" spans="1:5" ht="13.5" customHeight="1">
      <c r="A16275">
        <v>325</v>
      </c>
      <c r="B16275" t="str">
        <f t="shared" si="254"/>
        <v>325---3</v>
      </c>
      <c r="C16275" t="s">
        <v>4216</v>
      </c>
      <c r="D16275" t="s">
        <v>842</v>
      </c>
      <c r="E16275">
        <v>3</v>
      </c>
    </row>
    <row r="16276" spans="1:5" ht="13.5" customHeight="1">
      <c r="A16276">
        <v>325</v>
      </c>
      <c r="B16276" t="str">
        <f t="shared" si="254"/>
        <v>325---4</v>
      </c>
      <c r="C16276" t="s">
        <v>4216</v>
      </c>
      <c r="D16276" t="s">
        <v>964</v>
      </c>
      <c r="E16276">
        <v>4</v>
      </c>
    </row>
    <row r="16277" spans="1:5" ht="13.5" customHeight="1">
      <c r="A16277">
        <v>325</v>
      </c>
      <c r="B16277" t="str">
        <f t="shared" si="254"/>
        <v>325---5</v>
      </c>
      <c r="C16277" t="s">
        <v>4219</v>
      </c>
      <c r="D16277" t="s">
        <v>957</v>
      </c>
      <c r="E16277">
        <v>5</v>
      </c>
    </row>
    <row r="16278" spans="1:5" ht="13.5" customHeight="1">
      <c r="A16278">
        <v>325</v>
      </c>
      <c r="B16278" t="str">
        <f t="shared" si="254"/>
        <v>325---6</v>
      </c>
      <c r="C16278" t="s">
        <v>4271</v>
      </c>
      <c r="D16278" t="s">
        <v>984</v>
      </c>
      <c r="E16278">
        <v>6</v>
      </c>
    </row>
    <row r="16279" spans="1:5" ht="13.5" customHeight="1">
      <c r="A16279">
        <v>325</v>
      </c>
      <c r="B16279" t="str">
        <f t="shared" si="254"/>
        <v>325---7</v>
      </c>
      <c r="C16279" t="s">
        <v>4220</v>
      </c>
      <c r="D16279" t="s">
        <v>812</v>
      </c>
      <c r="E16279">
        <v>7</v>
      </c>
    </row>
    <row r="16280" spans="1:5" ht="13.5" customHeight="1">
      <c r="A16280">
        <v>325</v>
      </c>
      <c r="B16280" t="str">
        <f t="shared" si="254"/>
        <v>325---8</v>
      </c>
      <c r="C16280" t="s">
        <v>4270</v>
      </c>
      <c r="D16280" t="s">
        <v>816</v>
      </c>
      <c r="E16280">
        <v>8</v>
      </c>
    </row>
    <row r="16281" spans="1:5" ht="13.5" customHeight="1">
      <c r="A16281">
        <v>325</v>
      </c>
      <c r="B16281" t="str">
        <f t="shared" si="254"/>
        <v>325---9</v>
      </c>
      <c r="C16281" t="s">
        <v>4222</v>
      </c>
      <c r="D16281" t="s">
        <v>809</v>
      </c>
      <c r="E16281">
        <v>9</v>
      </c>
    </row>
    <row r="16282" spans="1:5" ht="13.5" customHeight="1">
      <c r="A16282">
        <v>325</v>
      </c>
      <c r="B16282" t="str">
        <f t="shared" si="254"/>
        <v>325---10</v>
      </c>
      <c r="C16282" t="s">
        <v>4268</v>
      </c>
      <c r="D16282" t="s">
        <v>846</v>
      </c>
      <c r="E16282">
        <v>10</v>
      </c>
    </row>
    <row r="16283" spans="1:5" ht="13.5" customHeight="1">
      <c r="A16283">
        <v>325</v>
      </c>
      <c r="B16283" t="str">
        <f t="shared" si="254"/>
        <v>325---11</v>
      </c>
      <c r="C16283" t="s">
        <v>4224</v>
      </c>
      <c r="D16283" t="s">
        <v>845</v>
      </c>
      <c r="E16283">
        <v>11</v>
      </c>
    </row>
    <row r="16284" spans="1:5" ht="13.5" customHeight="1">
      <c r="A16284">
        <v>325</v>
      </c>
      <c r="B16284" t="str">
        <f t="shared" si="254"/>
        <v>325---12</v>
      </c>
      <c r="C16284" t="s">
        <v>4276</v>
      </c>
      <c r="D16284" t="s">
        <v>1234</v>
      </c>
      <c r="E16284">
        <v>12</v>
      </c>
    </row>
    <row r="16285" spans="1:5" ht="13.5" customHeight="1">
      <c r="A16285">
        <v>325</v>
      </c>
      <c r="B16285" t="str">
        <f t="shared" si="254"/>
        <v>325---13</v>
      </c>
      <c r="C16285" t="s">
        <v>4226</v>
      </c>
      <c r="D16285" t="s">
        <v>1337</v>
      </c>
      <c r="E16285">
        <v>13</v>
      </c>
    </row>
    <row r="16286" spans="1:5" ht="13.5" customHeight="1">
      <c r="A16286">
        <v>325</v>
      </c>
      <c r="B16286" t="str">
        <f t="shared" si="254"/>
        <v>325---14</v>
      </c>
      <c r="C16286" t="s">
        <v>4231</v>
      </c>
      <c r="D16286" t="s">
        <v>851</v>
      </c>
      <c r="E16286">
        <v>14</v>
      </c>
    </row>
    <row r="16287" spans="1:5" ht="13.5" customHeight="1">
      <c r="A16287">
        <v>325</v>
      </c>
      <c r="B16287" t="str">
        <f t="shared" si="254"/>
        <v>325---15</v>
      </c>
      <c r="C16287" t="s">
        <v>4246</v>
      </c>
      <c r="D16287" t="s">
        <v>764</v>
      </c>
      <c r="E16287">
        <v>15</v>
      </c>
    </row>
    <row r="16288" spans="1:5" ht="13.5" customHeight="1">
      <c r="A16288">
        <v>325</v>
      </c>
      <c r="B16288" t="str">
        <f t="shared" si="254"/>
        <v>325---16</v>
      </c>
      <c r="C16288" t="s">
        <v>4242</v>
      </c>
      <c r="D16288" t="s">
        <v>843</v>
      </c>
      <c r="E16288">
        <v>16</v>
      </c>
    </row>
    <row r="16289" spans="1:5" ht="13.5" customHeight="1">
      <c r="A16289">
        <v>325</v>
      </c>
      <c r="B16289" t="str">
        <f t="shared" si="254"/>
        <v>325---17</v>
      </c>
      <c r="C16289" t="s">
        <v>4273</v>
      </c>
      <c r="D16289" t="s">
        <v>1294</v>
      </c>
      <c r="E16289">
        <v>17</v>
      </c>
    </row>
    <row r="16290" spans="1:5" ht="13.5" customHeight="1">
      <c r="A16290">
        <v>325</v>
      </c>
      <c r="B16290" t="str">
        <f t="shared" si="254"/>
        <v>325---18</v>
      </c>
      <c r="C16290" t="s">
        <v>4248</v>
      </c>
      <c r="D16290" t="s">
        <v>800</v>
      </c>
      <c r="E16290">
        <v>18</v>
      </c>
    </row>
    <row r="16291" spans="1:5" ht="13.5" customHeight="1">
      <c r="A16291">
        <v>325</v>
      </c>
      <c r="B16291" t="str">
        <f t="shared" si="254"/>
        <v>325---19</v>
      </c>
      <c r="C16291" t="s">
        <v>731</v>
      </c>
      <c r="D16291" t="s">
        <v>800</v>
      </c>
      <c r="E16291">
        <v>19</v>
      </c>
    </row>
    <row r="16292" spans="1:5" ht="13.5" customHeight="1">
      <c r="A16292">
        <v>325</v>
      </c>
      <c r="B16292" t="str">
        <f t="shared" si="254"/>
        <v>325---20</v>
      </c>
      <c r="C16292" t="s">
        <v>797</v>
      </c>
      <c r="D16292" t="s">
        <v>1081</v>
      </c>
      <c r="E16292">
        <v>20</v>
      </c>
    </row>
    <row r="16293" spans="1:5" ht="13.5" customHeight="1">
      <c r="A16293">
        <v>325</v>
      </c>
      <c r="B16293" t="str">
        <f t="shared" si="254"/>
        <v>325---21</v>
      </c>
      <c r="C16293" t="s">
        <v>743</v>
      </c>
      <c r="D16293" t="s">
        <v>754</v>
      </c>
      <c r="E16293">
        <v>21</v>
      </c>
    </row>
    <row r="16294" spans="1:5" ht="13.5" customHeight="1">
      <c r="A16294">
        <v>325</v>
      </c>
      <c r="B16294" t="str">
        <f t="shared" si="254"/>
        <v>325---22</v>
      </c>
      <c r="C16294" t="s">
        <v>987</v>
      </c>
      <c r="D16294" t="s">
        <v>1263</v>
      </c>
      <c r="E16294">
        <v>22</v>
      </c>
    </row>
    <row r="16295" spans="1:5" ht="13.5" customHeight="1">
      <c r="A16295">
        <v>325</v>
      </c>
      <c r="B16295" t="str">
        <f t="shared" si="254"/>
        <v>325---23</v>
      </c>
      <c r="C16295" t="s">
        <v>989</v>
      </c>
      <c r="D16295" t="s">
        <v>738</v>
      </c>
      <c r="E16295">
        <v>23</v>
      </c>
    </row>
    <row r="16296" spans="1:5" ht="13.5" customHeight="1">
      <c r="A16296">
        <v>325</v>
      </c>
      <c r="B16296" t="str">
        <f t="shared" si="254"/>
        <v>325---24</v>
      </c>
      <c r="C16296" t="s">
        <v>799</v>
      </c>
      <c r="D16296" t="s">
        <v>809</v>
      </c>
      <c r="E16296">
        <v>24</v>
      </c>
    </row>
    <row r="16297" spans="1:5" ht="13.5" customHeight="1">
      <c r="A16297">
        <v>325</v>
      </c>
      <c r="B16297" t="str">
        <f t="shared" si="254"/>
        <v>325---25</v>
      </c>
      <c r="C16297" t="s">
        <v>819</v>
      </c>
      <c r="D16297" t="s">
        <v>756</v>
      </c>
      <c r="E16297">
        <v>25</v>
      </c>
    </row>
    <row r="16298" spans="1:5" ht="13.5" customHeight="1">
      <c r="A16298">
        <v>325</v>
      </c>
      <c r="B16298" t="str">
        <f t="shared" si="254"/>
        <v>325---26</v>
      </c>
      <c r="C16298" t="s">
        <v>1074</v>
      </c>
      <c r="D16298" t="s">
        <v>880</v>
      </c>
      <c r="E16298">
        <v>26</v>
      </c>
    </row>
    <row r="16299" spans="1:5" ht="13.5" customHeight="1">
      <c r="A16299">
        <v>325</v>
      </c>
      <c r="B16299" t="str">
        <f t="shared" si="254"/>
        <v>325---27</v>
      </c>
      <c r="C16299" t="s">
        <v>1019</v>
      </c>
      <c r="D16299" t="s">
        <v>734</v>
      </c>
      <c r="E16299">
        <v>27</v>
      </c>
    </row>
    <row r="16300" spans="1:5" ht="13.5" customHeight="1">
      <c r="A16300">
        <v>325</v>
      </c>
      <c r="B16300" t="str">
        <f t="shared" si="254"/>
        <v>325---28</v>
      </c>
      <c r="C16300" t="s">
        <v>824</v>
      </c>
      <c r="D16300" t="s">
        <v>752</v>
      </c>
      <c r="E16300">
        <v>28</v>
      </c>
    </row>
    <row r="16301" spans="1:5" ht="13.5" customHeight="1">
      <c r="A16301">
        <v>325</v>
      </c>
      <c r="B16301" t="str">
        <f t="shared" si="254"/>
        <v>325---29</v>
      </c>
      <c r="C16301" t="s">
        <v>826</v>
      </c>
      <c r="D16301" t="s">
        <v>1079</v>
      </c>
      <c r="E16301">
        <v>29</v>
      </c>
    </row>
    <row r="16302" spans="1:5" ht="13.5" customHeight="1">
      <c r="A16302">
        <v>325</v>
      </c>
      <c r="B16302" t="str">
        <f t="shared" si="254"/>
        <v>325---30</v>
      </c>
      <c r="C16302" t="s">
        <v>759</v>
      </c>
      <c r="D16302" t="s">
        <v>823</v>
      </c>
      <c r="E16302">
        <v>30</v>
      </c>
    </row>
    <row r="16303" spans="1:5" ht="13.5" customHeight="1">
      <c r="A16303">
        <v>325</v>
      </c>
      <c r="B16303" t="str">
        <f t="shared" si="254"/>
        <v>325---31</v>
      </c>
      <c r="C16303" t="s">
        <v>991</v>
      </c>
      <c r="D16303" t="s">
        <v>966</v>
      </c>
      <c r="E16303">
        <v>31</v>
      </c>
    </row>
    <row r="16304" spans="1:5" ht="13.5" customHeight="1">
      <c r="A16304">
        <v>325</v>
      </c>
      <c r="B16304" t="str">
        <f t="shared" si="254"/>
        <v>325---32</v>
      </c>
      <c r="C16304" t="s">
        <v>864</v>
      </c>
      <c r="D16304" t="s">
        <v>957</v>
      </c>
      <c r="E16304">
        <v>32</v>
      </c>
    </row>
    <row r="16305" spans="1:5" ht="13.5" customHeight="1">
      <c r="A16305">
        <v>325</v>
      </c>
      <c r="B16305" t="str">
        <f t="shared" si="254"/>
        <v>325---33</v>
      </c>
      <c r="C16305" t="s">
        <v>866</v>
      </c>
      <c r="D16305" t="s">
        <v>831</v>
      </c>
      <c r="E16305">
        <v>33</v>
      </c>
    </row>
    <row r="16306" spans="1:5" ht="13.5" customHeight="1">
      <c r="A16306">
        <v>325</v>
      </c>
      <c r="B16306" t="str">
        <f t="shared" si="254"/>
        <v>325---34</v>
      </c>
      <c r="C16306" t="s">
        <v>836</v>
      </c>
      <c r="D16306" t="s">
        <v>835</v>
      </c>
      <c r="E16306">
        <v>34</v>
      </c>
    </row>
    <row r="16307" spans="1:5" ht="13.5" customHeight="1">
      <c r="A16307">
        <v>325</v>
      </c>
      <c r="B16307" t="str">
        <f t="shared" si="254"/>
        <v>325---35</v>
      </c>
      <c r="C16307" t="s">
        <v>868</v>
      </c>
      <c r="D16307" t="s">
        <v>758</v>
      </c>
      <c r="E16307">
        <v>35</v>
      </c>
    </row>
    <row r="16308" spans="1:5" ht="13.5" customHeight="1">
      <c r="A16308">
        <v>325</v>
      </c>
      <c r="B16308" t="str">
        <f t="shared" si="254"/>
        <v>325---36</v>
      </c>
      <c r="C16308" t="s">
        <v>894</v>
      </c>
      <c r="D16308" t="s">
        <v>964</v>
      </c>
      <c r="E16308">
        <v>36</v>
      </c>
    </row>
    <row r="16309" spans="1:5" ht="13.5" customHeight="1">
      <c r="A16309">
        <v>325</v>
      </c>
      <c r="B16309" t="str">
        <f t="shared" si="254"/>
        <v>325---37</v>
      </c>
      <c r="C16309" t="s">
        <v>896</v>
      </c>
      <c r="D16309" t="s">
        <v>1202</v>
      </c>
      <c r="E16309">
        <v>37</v>
      </c>
    </row>
    <row r="16310" spans="1:5" ht="13.5" customHeight="1">
      <c r="A16310">
        <v>325</v>
      </c>
      <c r="B16310" t="str">
        <f t="shared" si="254"/>
        <v>325---38</v>
      </c>
      <c r="C16310" t="s">
        <v>1134</v>
      </c>
      <c r="D16310" t="s">
        <v>6232</v>
      </c>
      <c r="E16310">
        <v>38</v>
      </c>
    </row>
    <row r="16311" spans="1:5" ht="13.5" customHeight="1">
      <c r="A16311">
        <v>325</v>
      </c>
      <c r="B16311" t="str">
        <f t="shared" si="254"/>
        <v>325---39</v>
      </c>
      <c r="C16311" t="s">
        <v>5912</v>
      </c>
      <c r="D16311" t="s">
        <v>764</v>
      </c>
      <c r="E16311">
        <v>39</v>
      </c>
    </row>
    <row r="16312" spans="1:5" ht="13.5" customHeight="1">
      <c r="A16312">
        <v>325</v>
      </c>
      <c r="B16312" t="str">
        <f t="shared" si="254"/>
        <v>325---40</v>
      </c>
      <c r="C16312" t="s">
        <v>6000</v>
      </c>
      <c r="D16312" t="s">
        <v>1198</v>
      </c>
      <c r="E16312">
        <v>40</v>
      </c>
    </row>
    <row r="16313" spans="1:5" ht="13.5" customHeight="1">
      <c r="A16313">
        <v>325</v>
      </c>
      <c r="B16313" t="str">
        <f t="shared" si="254"/>
        <v>325---41</v>
      </c>
      <c r="C16313" t="s">
        <v>6001</v>
      </c>
      <c r="D16313" t="s">
        <v>956</v>
      </c>
      <c r="E16313">
        <v>41</v>
      </c>
    </row>
    <row r="16314" spans="1:5" ht="13.5" customHeight="1">
      <c r="A16314">
        <v>325</v>
      </c>
      <c r="B16314" t="str">
        <f t="shared" si="254"/>
        <v>325---42</v>
      </c>
      <c r="C16314" t="s">
        <v>5915</v>
      </c>
      <c r="D16314" t="s">
        <v>772</v>
      </c>
      <c r="E16314">
        <v>42</v>
      </c>
    </row>
    <row r="16315" spans="1:5" ht="13.5" customHeight="1">
      <c r="A16315">
        <v>325</v>
      </c>
      <c r="B16315" t="str">
        <f t="shared" si="254"/>
        <v>325---43</v>
      </c>
      <c r="C16315" t="s">
        <v>5970</v>
      </c>
      <c r="D16315" t="s">
        <v>999</v>
      </c>
      <c r="E16315">
        <v>43</v>
      </c>
    </row>
    <row r="16316" spans="1:5" ht="13.5" customHeight="1">
      <c r="A16316">
        <v>325</v>
      </c>
      <c r="B16316" t="str">
        <f t="shared" si="254"/>
        <v>325---44</v>
      </c>
      <c r="C16316" t="s">
        <v>5926</v>
      </c>
      <c r="D16316" t="s">
        <v>843</v>
      </c>
      <c r="E16316">
        <v>44</v>
      </c>
    </row>
    <row r="16317" spans="1:5">
      <c r="A16317">
        <v>325</v>
      </c>
      <c r="B16317" t="str">
        <f t="shared" si="254"/>
        <v>325---45</v>
      </c>
      <c r="C16317" t="s">
        <v>5917</v>
      </c>
      <c r="D16317" t="s">
        <v>789</v>
      </c>
      <c r="E16317">
        <v>45</v>
      </c>
    </row>
    <row r="16318" spans="1:5" ht="13.5" customHeight="1">
      <c r="A16318">
        <v>325</v>
      </c>
      <c r="B16318" t="str">
        <f t="shared" si="254"/>
        <v>325---46</v>
      </c>
      <c r="C16318" t="s">
        <v>5918</v>
      </c>
      <c r="D16318" t="s">
        <v>770</v>
      </c>
      <c r="E16318">
        <v>46</v>
      </c>
    </row>
    <row r="16319" spans="1:5" ht="13.5" customHeight="1">
      <c r="A16319">
        <v>325</v>
      </c>
      <c r="B16319" t="str">
        <f t="shared" si="254"/>
        <v>325---47</v>
      </c>
      <c r="C16319" t="s">
        <v>5931</v>
      </c>
      <c r="D16319" t="s">
        <v>1044</v>
      </c>
      <c r="E16319">
        <v>47</v>
      </c>
    </row>
    <row r="16320" spans="1:5" ht="13.5" customHeight="1">
      <c r="A16320">
        <v>325</v>
      </c>
      <c r="B16320" t="str">
        <f t="shared" si="254"/>
        <v>325---48</v>
      </c>
      <c r="C16320" t="s">
        <v>5932</v>
      </c>
      <c r="D16320" t="s">
        <v>846</v>
      </c>
      <c r="E16320">
        <v>48</v>
      </c>
    </row>
    <row r="16321" spans="1:5" ht="13.5" customHeight="1">
      <c r="A16321">
        <v>325</v>
      </c>
      <c r="B16321" t="str">
        <f t="shared" si="254"/>
        <v>325---49</v>
      </c>
      <c r="C16321" t="s">
        <v>5994</v>
      </c>
      <c r="D16321" t="s">
        <v>984</v>
      </c>
      <c r="E16321">
        <v>49</v>
      </c>
    </row>
    <row r="16322" spans="1:5" ht="13.5" customHeight="1">
      <c r="A16322">
        <v>325</v>
      </c>
      <c r="B16322" t="str">
        <f t="shared" si="254"/>
        <v>325---50</v>
      </c>
      <c r="C16322" t="s">
        <v>6002</v>
      </c>
      <c r="D16322" t="s">
        <v>1113</v>
      </c>
      <c r="E16322">
        <v>50</v>
      </c>
    </row>
    <row r="16323" spans="1:5" ht="13.5" customHeight="1">
      <c r="A16323">
        <v>325</v>
      </c>
      <c r="B16323" t="str">
        <f t="shared" ref="B16323:B16386" si="255">A16323&amp;"---"&amp;E16323</f>
        <v>325---51</v>
      </c>
      <c r="C16323" t="s">
        <v>5935</v>
      </c>
      <c r="D16323" t="s">
        <v>816</v>
      </c>
      <c r="E16323">
        <v>51</v>
      </c>
    </row>
    <row r="16324" spans="1:5" ht="13.5" customHeight="1">
      <c r="A16324">
        <v>325</v>
      </c>
      <c r="B16324" t="str">
        <f t="shared" si="255"/>
        <v>325---52</v>
      </c>
      <c r="C16324" t="s">
        <v>5936</v>
      </c>
      <c r="D16324" t="s">
        <v>845</v>
      </c>
      <c r="E16324">
        <v>52</v>
      </c>
    </row>
    <row r="16325" spans="1:5" ht="13.5" customHeight="1">
      <c r="A16325">
        <v>325</v>
      </c>
      <c r="B16325" t="str">
        <f t="shared" si="255"/>
        <v>325---53</v>
      </c>
      <c r="C16325" t="s">
        <v>6004</v>
      </c>
      <c r="D16325" t="s">
        <v>960</v>
      </c>
      <c r="E16325">
        <v>53</v>
      </c>
    </row>
    <row r="16326" spans="1:5" ht="13.5" customHeight="1">
      <c r="A16326">
        <v>325</v>
      </c>
      <c r="B16326" t="str">
        <f t="shared" si="255"/>
        <v>325---54</v>
      </c>
      <c r="C16326" t="s">
        <v>6013</v>
      </c>
      <c r="D16326" t="s">
        <v>968</v>
      </c>
      <c r="E16326">
        <v>54</v>
      </c>
    </row>
    <row r="16327" spans="1:5" ht="13.5" customHeight="1">
      <c r="A16327">
        <v>325</v>
      </c>
      <c r="B16327" t="str">
        <f t="shared" si="255"/>
        <v>325---55</v>
      </c>
      <c r="C16327" t="s">
        <v>5938</v>
      </c>
      <c r="D16327" t="s">
        <v>851</v>
      </c>
      <c r="E16327">
        <v>55</v>
      </c>
    </row>
    <row r="16328" spans="1:5" ht="13.5" customHeight="1">
      <c r="A16328">
        <v>326</v>
      </c>
      <c r="B16328" t="str">
        <f t="shared" si="255"/>
        <v>326---1</v>
      </c>
      <c r="C16328" t="s">
        <v>4216</v>
      </c>
      <c r="D16328" t="s">
        <v>805</v>
      </c>
      <c r="E16328">
        <v>1</v>
      </c>
    </row>
    <row r="16329" spans="1:5" ht="13.5" customHeight="1">
      <c r="A16329">
        <v>326</v>
      </c>
      <c r="B16329" t="str">
        <f t="shared" si="255"/>
        <v>326---2</v>
      </c>
      <c r="C16329" t="s">
        <v>4216</v>
      </c>
      <c r="D16329" t="s">
        <v>1021</v>
      </c>
      <c r="E16329">
        <v>2</v>
      </c>
    </row>
    <row r="16330" spans="1:5" ht="13.5" customHeight="1">
      <c r="A16330">
        <v>326</v>
      </c>
      <c r="B16330" t="str">
        <f t="shared" si="255"/>
        <v>326---3</v>
      </c>
      <c r="C16330" t="s">
        <v>4216</v>
      </c>
      <c r="D16330" t="s">
        <v>842</v>
      </c>
      <c r="E16330">
        <v>3</v>
      </c>
    </row>
    <row r="16331" spans="1:5" ht="13.5" customHeight="1">
      <c r="A16331">
        <v>326</v>
      </c>
      <c r="B16331" t="str">
        <f t="shared" si="255"/>
        <v>326---4</v>
      </c>
      <c r="C16331" t="s">
        <v>4216</v>
      </c>
      <c r="D16331" t="s">
        <v>964</v>
      </c>
      <c r="E16331">
        <v>4</v>
      </c>
    </row>
    <row r="16332" spans="1:5" ht="13.5" customHeight="1">
      <c r="A16332">
        <v>326</v>
      </c>
      <c r="B16332" t="str">
        <f t="shared" si="255"/>
        <v>326---5</v>
      </c>
      <c r="C16332" t="s">
        <v>4219</v>
      </c>
      <c r="D16332" t="s">
        <v>957</v>
      </c>
      <c r="E16332">
        <v>5</v>
      </c>
    </row>
    <row r="16333" spans="1:5" ht="13.5" customHeight="1">
      <c r="A16333">
        <v>326</v>
      </c>
      <c r="B16333" t="str">
        <f t="shared" si="255"/>
        <v>326---6</v>
      </c>
      <c r="C16333" t="s">
        <v>4271</v>
      </c>
      <c r="D16333" t="s">
        <v>984</v>
      </c>
      <c r="E16333">
        <v>6</v>
      </c>
    </row>
    <row r="16334" spans="1:5" ht="13.5" customHeight="1">
      <c r="A16334">
        <v>326</v>
      </c>
      <c r="B16334" t="str">
        <f t="shared" si="255"/>
        <v>326---7</v>
      </c>
      <c r="C16334" t="s">
        <v>4220</v>
      </c>
      <c r="D16334" t="s">
        <v>812</v>
      </c>
      <c r="E16334">
        <v>7</v>
      </c>
    </row>
    <row r="16335" spans="1:5" ht="13.5" customHeight="1">
      <c r="A16335">
        <v>326</v>
      </c>
      <c r="B16335" t="str">
        <f t="shared" si="255"/>
        <v>326---8</v>
      </c>
      <c r="C16335" t="s">
        <v>4270</v>
      </c>
      <c r="D16335" t="s">
        <v>816</v>
      </c>
      <c r="E16335">
        <v>8</v>
      </c>
    </row>
    <row r="16336" spans="1:5" ht="13.5" customHeight="1">
      <c r="A16336">
        <v>326</v>
      </c>
      <c r="B16336" t="str">
        <f t="shared" si="255"/>
        <v>326---9</v>
      </c>
      <c r="C16336" t="s">
        <v>4222</v>
      </c>
      <c r="D16336" t="s">
        <v>809</v>
      </c>
      <c r="E16336">
        <v>9</v>
      </c>
    </row>
    <row r="16337" spans="1:5" ht="13.5" customHeight="1">
      <c r="A16337">
        <v>326</v>
      </c>
      <c r="B16337" t="str">
        <f t="shared" si="255"/>
        <v>326---10</v>
      </c>
      <c r="C16337" t="s">
        <v>4268</v>
      </c>
      <c r="D16337" t="s">
        <v>846</v>
      </c>
      <c r="E16337">
        <v>10</v>
      </c>
    </row>
    <row r="16338" spans="1:5" ht="13.5" customHeight="1">
      <c r="A16338">
        <v>326</v>
      </c>
      <c r="B16338" t="str">
        <f t="shared" si="255"/>
        <v>326---11</v>
      </c>
      <c r="C16338" t="s">
        <v>4224</v>
      </c>
      <c r="D16338" t="s">
        <v>845</v>
      </c>
      <c r="E16338">
        <v>11</v>
      </c>
    </row>
    <row r="16339" spans="1:5" ht="13.5" customHeight="1">
      <c r="A16339">
        <v>326</v>
      </c>
      <c r="B16339" t="str">
        <f t="shared" si="255"/>
        <v>326---12</v>
      </c>
      <c r="C16339" t="s">
        <v>4276</v>
      </c>
      <c r="D16339" t="s">
        <v>1234</v>
      </c>
      <c r="E16339">
        <v>12</v>
      </c>
    </row>
    <row r="16340" spans="1:5" ht="13.5" customHeight="1">
      <c r="A16340">
        <v>326</v>
      </c>
      <c r="B16340" t="str">
        <f t="shared" si="255"/>
        <v>326---13</v>
      </c>
      <c r="C16340" t="s">
        <v>4226</v>
      </c>
      <c r="D16340" t="s">
        <v>1337</v>
      </c>
      <c r="E16340">
        <v>13</v>
      </c>
    </row>
    <row r="16341" spans="1:5" ht="13.5" customHeight="1">
      <c r="A16341">
        <v>326</v>
      </c>
      <c r="B16341" t="str">
        <f t="shared" si="255"/>
        <v>326---14</v>
      </c>
      <c r="C16341" t="s">
        <v>4231</v>
      </c>
      <c r="D16341" t="s">
        <v>851</v>
      </c>
      <c r="E16341">
        <v>14</v>
      </c>
    </row>
    <row r="16342" spans="1:5" ht="13.5" customHeight="1">
      <c r="A16342">
        <v>326</v>
      </c>
      <c r="B16342" t="str">
        <f t="shared" si="255"/>
        <v>326---15</v>
      </c>
      <c r="C16342" t="s">
        <v>4246</v>
      </c>
      <c r="D16342" t="s">
        <v>764</v>
      </c>
      <c r="E16342">
        <v>15</v>
      </c>
    </row>
    <row r="16343" spans="1:5" ht="13.5" customHeight="1">
      <c r="A16343">
        <v>326</v>
      </c>
      <c r="B16343" t="str">
        <f t="shared" si="255"/>
        <v>326---16</v>
      </c>
      <c r="C16343" t="s">
        <v>4242</v>
      </c>
      <c r="D16343" t="s">
        <v>843</v>
      </c>
      <c r="E16343">
        <v>16</v>
      </c>
    </row>
    <row r="16344" spans="1:5" ht="13.5" customHeight="1">
      <c r="A16344">
        <v>326</v>
      </c>
      <c r="B16344" t="str">
        <f t="shared" si="255"/>
        <v>326---17</v>
      </c>
      <c r="C16344" t="s">
        <v>4237</v>
      </c>
      <c r="D16344" t="s">
        <v>1294</v>
      </c>
      <c r="E16344">
        <v>17</v>
      </c>
    </row>
    <row r="16345" spans="1:5" ht="13.5" customHeight="1">
      <c r="A16345">
        <v>326</v>
      </c>
      <c r="B16345" t="str">
        <f t="shared" si="255"/>
        <v>326---18</v>
      </c>
      <c r="C16345" t="s">
        <v>4257</v>
      </c>
      <c r="D16345" t="s">
        <v>800</v>
      </c>
      <c r="E16345">
        <v>18</v>
      </c>
    </row>
    <row r="16346" spans="1:5" ht="13.5" customHeight="1">
      <c r="A16346">
        <v>326</v>
      </c>
      <c r="B16346" t="str">
        <f t="shared" si="255"/>
        <v>326---19</v>
      </c>
      <c r="C16346" t="s">
        <v>1017</v>
      </c>
      <c r="D16346" t="s">
        <v>796</v>
      </c>
      <c r="E16346">
        <v>19</v>
      </c>
    </row>
    <row r="16347" spans="1:5" ht="13.5" customHeight="1">
      <c r="A16347">
        <v>326</v>
      </c>
      <c r="B16347" t="str">
        <f t="shared" si="255"/>
        <v>326---20</v>
      </c>
      <c r="C16347" t="s">
        <v>731</v>
      </c>
      <c r="D16347" t="s">
        <v>800</v>
      </c>
      <c r="E16347">
        <v>20</v>
      </c>
    </row>
    <row r="16348" spans="1:5" ht="13.5" customHeight="1">
      <c r="A16348">
        <v>326</v>
      </c>
      <c r="B16348" t="str">
        <f t="shared" si="255"/>
        <v>326---21</v>
      </c>
      <c r="C16348" t="s">
        <v>797</v>
      </c>
      <c r="D16348" t="s">
        <v>1081</v>
      </c>
      <c r="E16348">
        <v>21</v>
      </c>
    </row>
    <row r="16349" spans="1:5" ht="13.5" customHeight="1">
      <c r="A16349">
        <v>326</v>
      </c>
      <c r="B16349" t="str">
        <f t="shared" si="255"/>
        <v>326---22</v>
      </c>
      <c r="C16349" t="s">
        <v>743</v>
      </c>
      <c r="D16349" t="s">
        <v>754</v>
      </c>
      <c r="E16349">
        <v>22</v>
      </c>
    </row>
    <row r="16350" spans="1:5" ht="13.5" customHeight="1">
      <c r="A16350">
        <v>326</v>
      </c>
      <c r="B16350" t="str">
        <f t="shared" si="255"/>
        <v>326---23</v>
      </c>
      <c r="C16350" t="s">
        <v>745</v>
      </c>
      <c r="D16350" t="s">
        <v>837</v>
      </c>
      <c r="E16350">
        <v>23</v>
      </c>
    </row>
    <row r="16351" spans="1:5" ht="13.5" customHeight="1">
      <c r="A16351">
        <v>326</v>
      </c>
      <c r="B16351" t="str">
        <f t="shared" si="255"/>
        <v>326---24</v>
      </c>
      <c r="C16351" t="s">
        <v>987</v>
      </c>
      <c r="D16351" t="s">
        <v>1263</v>
      </c>
      <c r="E16351">
        <v>24</v>
      </c>
    </row>
    <row r="16352" spans="1:5" ht="13.5" customHeight="1">
      <c r="A16352">
        <v>326</v>
      </c>
      <c r="B16352" t="str">
        <f t="shared" si="255"/>
        <v>326---25</v>
      </c>
      <c r="C16352" t="s">
        <v>989</v>
      </c>
      <c r="D16352" t="s">
        <v>738</v>
      </c>
      <c r="E16352">
        <v>25</v>
      </c>
    </row>
    <row r="16353" spans="1:5" ht="13.5" customHeight="1">
      <c r="A16353">
        <v>326</v>
      </c>
      <c r="B16353" t="str">
        <f t="shared" si="255"/>
        <v>326---26</v>
      </c>
      <c r="C16353" t="s">
        <v>799</v>
      </c>
      <c r="D16353" t="s">
        <v>809</v>
      </c>
      <c r="E16353">
        <v>26</v>
      </c>
    </row>
    <row r="16354" spans="1:5" ht="13.5" customHeight="1">
      <c r="A16354">
        <v>326</v>
      </c>
      <c r="B16354" t="str">
        <f t="shared" si="255"/>
        <v>326---27</v>
      </c>
      <c r="C16354" t="s">
        <v>819</v>
      </c>
      <c r="D16354" t="s">
        <v>756</v>
      </c>
      <c r="E16354">
        <v>27</v>
      </c>
    </row>
    <row r="16355" spans="1:5" ht="13.5" customHeight="1">
      <c r="A16355">
        <v>326</v>
      </c>
      <c r="B16355" t="str">
        <f t="shared" si="255"/>
        <v>326---28</v>
      </c>
      <c r="C16355" t="s">
        <v>1074</v>
      </c>
      <c r="D16355" t="s">
        <v>880</v>
      </c>
      <c r="E16355">
        <v>28</v>
      </c>
    </row>
    <row r="16356" spans="1:5" ht="13.5" customHeight="1">
      <c r="A16356">
        <v>326</v>
      </c>
      <c r="B16356" t="str">
        <f t="shared" si="255"/>
        <v>326---29</v>
      </c>
      <c r="C16356" t="s">
        <v>1019</v>
      </c>
      <c r="D16356" t="s">
        <v>734</v>
      </c>
      <c r="E16356">
        <v>29</v>
      </c>
    </row>
    <row r="16357" spans="1:5" ht="13.5" customHeight="1">
      <c r="A16357">
        <v>326</v>
      </c>
      <c r="B16357" t="str">
        <f t="shared" si="255"/>
        <v>326---30</v>
      </c>
      <c r="C16357" t="s">
        <v>824</v>
      </c>
      <c r="D16357" t="s">
        <v>752</v>
      </c>
      <c r="E16357">
        <v>30</v>
      </c>
    </row>
    <row r="16358" spans="1:5" ht="13.5" customHeight="1">
      <c r="A16358">
        <v>326</v>
      </c>
      <c r="B16358" t="str">
        <f t="shared" si="255"/>
        <v>326---31</v>
      </c>
      <c r="C16358" t="s">
        <v>826</v>
      </c>
      <c r="D16358" t="s">
        <v>1079</v>
      </c>
      <c r="E16358">
        <v>31</v>
      </c>
    </row>
    <row r="16359" spans="1:5" ht="13.5" customHeight="1">
      <c r="A16359">
        <v>326</v>
      </c>
      <c r="B16359" t="str">
        <f t="shared" si="255"/>
        <v>326---32</v>
      </c>
      <c r="C16359" t="s">
        <v>828</v>
      </c>
      <c r="D16359" t="s">
        <v>818</v>
      </c>
      <c r="E16359">
        <v>32</v>
      </c>
    </row>
    <row r="16360" spans="1:5" ht="13.5" customHeight="1">
      <c r="A16360">
        <v>326</v>
      </c>
      <c r="B16360" t="str">
        <f t="shared" si="255"/>
        <v>326---33</v>
      </c>
      <c r="C16360" t="s">
        <v>759</v>
      </c>
      <c r="D16360" t="s">
        <v>823</v>
      </c>
      <c r="E16360">
        <v>33</v>
      </c>
    </row>
    <row r="16361" spans="1:5" ht="13.5" customHeight="1">
      <c r="A16361">
        <v>326</v>
      </c>
      <c r="B16361" t="str">
        <f t="shared" si="255"/>
        <v>326---34</v>
      </c>
      <c r="C16361" t="s">
        <v>991</v>
      </c>
      <c r="D16361" t="s">
        <v>966</v>
      </c>
      <c r="E16361">
        <v>34</v>
      </c>
    </row>
    <row r="16362" spans="1:5" ht="13.5" customHeight="1">
      <c r="A16362">
        <v>326</v>
      </c>
      <c r="B16362" t="str">
        <f t="shared" si="255"/>
        <v>326---35</v>
      </c>
      <c r="C16362" t="s">
        <v>864</v>
      </c>
      <c r="D16362" t="s">
        <v>957</v>
      </c>
      <c r="E16362">
        <v>35</v>
      </c>
    </row>
    <row r="16363" spans="1:5" ht="13.5" customHeight="1">
      <c r="A16363">
        <v>326</v>
      </c>
      <c r="B16363" t="str">
        <f t="shared" si="255"/>
        <v>326---36</v>
      </c>
      <c r="C16363" t="s">
        <v>866</v>
      </c>
      <c r="D16363" t="s">
        <v>831</v>
      </c>
      <c r="E16363">
        <v>36</v>
      </c>
    </row>
    <row r="16364" spans="1:5" ht="13.5" customHeight="1">
      <c r="A16364">
        <v>326</v>
      </c>
      <c r="B16364" t="str">
        <f t="shared" si="255"/>
        <v>326---37</v>
      </c>
      <c r="C16364" t="s">
        <v>836</v>
      </c>
      <c r="D16364" t="s">
        <v>835</v>
      </c>
      <c r="E16364">
        <v>37</v>
      </c>
    </row>
    <row r="16365" spans="1:5" ht="13.5" customHeight="1">
      <c r="A16365">
        <v>326</v>
      </c>
      <c r="B16365" t="str">
        <f t="shared" si="255"/>
        <v>326---38</v>
      </c>
      <c r="C16365" t="s">
        <v>1253</v>
      </c>
      <c r="D16365" t="s">
        <v>1228</v>
      </c>
      <c r="E16365">
        <v>38</v>
      </c>
    </row>
    <row r="16366" spans="1:5" ht="13.5" customHeight="1">
      <c r="A16366">
        <v>326</v>
      </c>
      <c r="B16366" t="str">
        <f t="shared" si="255"/>
        <v>326---39</v>
      </c>
      <c r="C16366" t="s">
        <v>868</v>
      </c>
      <c r="D16366" t="s">
        <v>758</v>
      </c>
      <c r="E16366">
        <v>39</v>
      </c>
    </row>
    <row r="16367" spans="1:5" ht="13.5" customHeight="1">
      <c r="A16367">
        <v>326</v>
      </c>
      <c r="B16367" t="str">
        <f t="shared" si="255"/>
        <v>326---40</v>
      </c>
      <c r="C16367" t="s">
        <v>969</v>
      </c>
      <c r="D16367" t="s">
        <v>802</v>
      </c>
      <c r="E16367">
        <v>40</v>
      </c>
    </row>
    <row r="16368" spans="1:5" ht="13.5" customHeight="1">
      <c r="A16368">
        <v>326</v>
      </c>
      <c r="B16368" t="str">
        <f t="shared" si="255"/>
        <v>326---41</v>
      </c>
      <c r="C16368" t="s">
        <v>948</v>
      </c>
      <c r="D16368" t="s">
        <v>1010</v>
      </c>
      <c r="E16368">
        <v>41</v>
      </c>
    </row>
    <row r="16369" spans="1:5" ht="13.5" customHeight="1">
      <c r="A16369">
        <v>326</v>
      </c>
      <c r="B16369" t="str">
        <f t="shared" si="255"/>
        <v>326---42</v>
      </c>
      <c r="C16369" t="s">
        <v>894</v>
      </c>
      <c r="D16369" t="s">
        <v>964</v>
      </c>
      <c r="E16369">
        <v>42</v>
      </c>
    </row>
    <row r="16370" spans="1:5" ht="13.5" customHeight="1">
      <c r="A16370">
        <v>326</v>
      </c>
      <c r="B16370" t="str">
        <f t="shared" si="255"/>
        <v>326---43</v>
      </c>
      <c r="C16370" t="s">
        <v>918</v>
      </c>
      <c r="D16370" t="s">
        <v>865</v>
      </c>
      <c r="E16370">
        <v>43</v>
      </c>
    </row>
    <row r="16371" spans="1:5" ht="13.5" customHeight="1">
      <c r="A16371">
        <v>326</v>
      </c>
      <c r="B16371" t="str">
        <f t="shared" si="255"/>
        <v>326---44</v>
      </c>
      <c r="C16371" t="s">
        <v>896</v>
      </c>
      <c r="D16371" t="s">
        <v>1202</v>
      </c>
      <c r="E16371">
        <v>44</v>
      </c>
    </row>
    <row r="16372" spans="1:5" ht="13.5" customHeight="1">
      <c r="A16372">
        <v>326</v>
      </c>
      <c r="B16372" t="str">
        <f t="shared" si="255"/>
        <v>326---45</v>
      </c>
      <c r="C16372" t="s">
        <v>1134</v>
      </c>
      <c r="D16372" t="s">
        <v>6232</v>
      </c>
      <c r="E16372">
        <v>45</v>
      </c>
    </row>
    <row r="16373" spans="1:5" ht="13.5" customHeight="1">
      <c r="A16373">
        <v>326</v>
      </c>
      <c r="B16373" t="str">
        <f t="shared" si="255"/>
        <v>326---46</v>
      </c>
      <c r="C16373" t="s">
        <v>5912</v>
      </c>
      <c r="D16373" t="s">
        <v>764</v>
      </c>
      <c r="E16373">
        <v>46</v>
      </c>
    </row>
    <row r="16374" spans="1:5" ht="13.5" customHeight="1">
      <c r="A16374">
        <v>326</v>
      </c>
      <c r="B16374" t="str">
        <f t="shared" si="255"/>
        <v>326---47</v>
      </c>
      <c r="C16374" t="s">
        <v>5946</v>
      </c>
      <c r="D16374" t="s">
        <v>893</v>
      </c>
      <c r="E16374">
        <v>47</v>
      </c>
    </row>
    <row r="16375" spans="1:5" ht="13.5" customHeight="1">
      <c r="A16375">
        <v>326</v>
      </c>
      <c r="B16375" t="str">
        <f t="shared" si="255"/>
        <v>326---48</v>
      </c>
      <c r="C16375" t="s">
        <v>6000</v>
      </c>
      <c r="D16375" t="s">
        <v>1198</v>
      </c>
      <c r="E16375">
        <v>48</v>
      </c>
    </row>
    <row r="16376" spans="1:5" ht="13.5" customHeight="1">
      <c r="A16376">
        <v>326</v>
      </c>
      <c r="B16376" t="str">
        <f t="shared" si="255"/>
        <v>326---49</v>
      </c>
      <c r="C16376" t="s">
        <v>5925</v>
      </c>
      <c r="D16376" t="s">
        <v>798</v>
      </c>
      <c r="E16376">
        <v>49</v>
      </c>
    </row>
    <row r="16377" spans="1:5" ht="13.5" customHeight="1">
      <c r="A16377">
        <v>326</v>
      </c>
      <c r="B16377" t="str">
        <f t="shared" si="255"/>
        <v>326---50</v>
      </c>
      <c r="C16377" t="s">
        <v>6001</v>
      </c>
      <c r="D16377" t="s">
        <v>956</v>
      </c>
      <c r="E16377">
        <v>50</v>
      </c>
    </row>
    <row r="16378" spans="1:5" ht="13.5" customHeight="1">
      <c r="A16378">
        <v>326</v>
      </c>
      <c r="B16378" t="str">
        <f t="shared" si="255"/>
        <v>326---51</v>
      </c>
      <c r="C16378" t="s">
        <v>5915</v>
      </c>
      <c r="D16378" t="s">
        <v>772</v>
      </c>
      <c r="E16378">
        <v>51</v>
      </c>
    </row>
    <row r="16379" spans="1:5" ht="13.5" customHeight="1">
      <c r="A16379">
        <v>326</v>
      </c>
      <c r="B16379" t="str">
        <f t="shared" si="255"/>
        <v>326---52</v>
      </c>
      <c r="C16379" t="s">
        <v>5970</v>
      </c>
      <c r="D16379" t="s">
        <v>999</v>
      </c>
      <c r="E16379">
        <v>52</v>
      </c>
    </row>
    <row r="16380" spans="1:5" ht="13.5" customHeight="1">
      <c r="A16380">
        <v>326</v>
      </c>
      <c r="B16380" t="str">
        <f t="shared" si="255"/>
        <v>326---53</v>
      </c>
      <c r="C16380" t="s">
        <v>5926</v>
      </c>
      <c r="D16380" t="s">
        <v>843</v>
      </c>
      <c r="E16380">
        <v>53</v>
      </c>
    </row>
    <row r="16381" spans="1:5" ht="13.5" customHeight="1">
      <c r="A16381">
        <v>326</v>
      </c>
      <c r="B16381" t="str">
        <f t="shared" si="255"/>
        <v>326---54</v>
      </c>
      <c r="C16381" t="s">
        <v>5917</v>
      </c>
      <c r="D16381" t="s">
        <v>789</v>
      </c>
      <c r="E16381">
        <v>54</v>
      </c>
    </row>
    <row r="16382" spans="1:5" ht="13.5" customHeight="1">
      <c r="A16382">
        <v>326</v>
      </c>
      <c r="B16382" t="str">
        <f t="shared" si="255"/>
        <v>326---55</v>
      </c>
      <c r="C16382" t="s">
        <v>5918</v>
      </c>
      <c r="D16382" t="s">
        <v>770</v>
      </c>
      <c r="E16382">
        <v>55</v>
      </c>
    </row>
    <row r="16383" spans="1:5" ht="13.5" customHeight="1">
      <c r="A16383">
        <v>326</v>
      </c>
      <c r="B16383" t="str">
        <f t="shared" si="255"/>
        <v>326---56</v>
      </c>
      <c r="C16383" t="s">
        <v>5931</v>
      </c>
      <c r="D16383" t="s">
        <v>1044</v>
      </c>
      <c r="E16383">
        <v>56</v>
      </c>
    </row>
    <row r="16384" spans="1:5" ht="13.5" customHeight="1">
      <c r="A16384">
        <v>326</v>
      </c>
      <c r="B16384" t="str">
        <f t="shared" si="255"/>
        <v>326---57</v>
      </c>
      <c r="C16384" t="s">
        <v>5932</v>
      </c>
      <c r="D16384" t="s">
        <v>846</v>
      </c>
      <c r="E16384">
        <v>57</v>
      </c>
    </row>
    <row r="16385" spans="1:5" ht="13.5" customHeight="1">
      <c r="A16385">
        <v>326</v>
      </c>
      <c r="B16385" t="str">
        <f t="shared" si="255"/>
        <v>326---58</v>
      </c>
      <c r="C16385" t="s">
        <v>5994</v>
      </c>
      <c r="D16385" t="s">
        <v>984</v>
      </c>
      <c r="E16385">
        <v>58</v>
      </c>
    </row>
    <row r="16386" spans="1:5" ht="13.5" customHeight="1">
      <c r="A16386">
        <v>326</v>
      </c>
      <c r="B16386" t="str">
        <f t="shared" si="255"/>
        <v>326---59</v>
      </c>
      <c r="C16386" t="s">
        <v>6002</v>
      </c>
      <c r="D16386" t="s">
        <v>1113</v>
      </c>
      <c r="E16386">
        <v>59</v>
      </c>
    </row>
    <row r="16387" spans="1:5" ht="13.5" customHeight="1">
      <c r="A16387">
        <v>326</v>
      </c>
      <c r="B16387" t="str">
        <f t="shared" ref="B16387:B16450" si="256">A16387&amp;"---"&amp;E16387</f>
        <v>326---60</v>
      </c>
      <c r="C16387" t="s">
        <v>5935</v>
      </c>
      <c r="D16387" t="s">
        <v>816</v>
      </c>
      <c r="E16387">
        <v>60</v>
      </c>
    </row>
    <row r="16388" spans="1:5" ht="13.5" customHeight="1">
      <c r="A16388">
        <v>326</v>
      </c>
      <c r="B16388" t="str">
        <f t="shared" si="256"/>
        <v>326---61</v>
      </c>
      <c r="C16388" t="s">
        <v>5936</v>
      </c>
      <c r="D16388" t="s">
        <v>845</v>
      </c>
      <c r="E16388">
        <v>61</v>
      </c>
    </row>
    <row r="16389" spans="1:5" ht="13.5" customHeight="1">
      <c r="A16389">
        <v>326</v>
      </c>
      <c r="B16389" t="str">
        <f t="shared" si="256"/>
        <v>326---62</v>
      </c>
      <c r="C16389" t="s">
        <v>5998</v>
      </c>
      <c r="D16389" t="s">
        <v>1201</v>
      </c>
      <c r="E16389">
        <v>62</v>
      </c>
    </row>
    <row r="16390" spans="1:5" ht="13.5" customHeight="1">
      <c r="A16390">
        <v>326</v>
      </c>
      <c r="B16390" t="str">
        <f t="shared" si="256"/>
        <v>326---63</v>
      </c>
      <c r="C16390" t="s">
        <v>6004</v>
      </c>
      <c r="D16390" t="s">
        <v>960</v>
      </c>
      <c r="E16390">
        <v>63</v>
      </c>
    </row>
    <row r="16391" spans="1:5" ht="13.5" customHeight="1">
      <c r="A16391">
        <v>326</v>
      </c>
      <c r="B16391" t="str">
        <f t="shared" si="256"/>
        <v>326---64</v>
      </c>
      <c r="C16391" t="s">
        <v>6013</v>
      </c>
      <c r="D16391" t="s">
        <v>968</v>
      </c>
      <c r="E16391">
        <v>64</v>
      </c>
    </row>
    <row r="16392" spans="1:5" ht="13.5" customHeight="1">
      <c r="A16392">
        <v>326</v>
      </c>
      <c r="B16392" t="str">
        <f t="shared" si="256"/>
        <v>326---65</v>
      </c>
      <c r="C16392" t="s">
        <v>5938</v>
      </c>
      <c r="D16392" t="s">
        <v>851</v>
      </c>
      <c r="E16392">
        <v>65</v>
      </c>
    </row>
    <row r="16393" spans="1:5" ht="13.5" customHeight="1">
      <c r="A16393">
        <v>326</v>
      </c>
      <c r="B16393" t="str">
        <f t="shared" si="256"/>
        <v>326---66</v>
      </c>
      <c r="C16393" t="s">
        <v>5941</v>
      </c>
      <c r="D16393" t="s">
        <v>861</v>
      </c>
      <c r="E16393">
        <v>66</v>
      </c>
    </row>
    <row r="16394" spans="1:5" ht="13.5" customHeight="1">
      <c r="A16394">
        <v>326</v>
      </c>
      <c r="B16394" t="str">
        <f t="shared" si="256"/>
        <v>326---67</v>
      </c>
      <c r="C16394" t="s">
        <v>5923</v>
      </c>
      <c r="D16394" t="s">
        <v>766</v>
      </c>
      <c r="E16394">
        <v>67</v>
      </c>
    </row>
    <row r="16395" spans="1:5">
      <c r="A16395">
        <v>279</v>
      </c>
      <c r="B16395" t="str">
        <f t="shared" si="256"/>
        <v>279---1</v>
      </c>
      <c r="C16395" t="s">
        <v>4216</v>
      </c>
      <c r="D16395" t="s">
        <v>1090</v>
      </c>
      <c r="E16395">
        <v>1</v>
      </c>
    </row>
    <row r="16396" spans="1:5">
      <c r="A16396">
        <v>279</v>
      </c>
      <c r="B16396" t="str">
        <f t="shared" si="256"/>
        <v>279---2</v>
      </c>
      <c r="C16396" t="s">
        <v>4216</v>
      </c>
      <c r="D16396" t="s">
        <v>714</v>
      </c>
      <c r="E16396">
        <v>2</v>
      </c>
    </row>
    <row r="16397" spans="1:5" ht="13.5" customHeight="1">
      <c r="A16397">
        <v>279</v>
      </c>
      <c r="B16397" t="str">
        <f t="shared" si="256"/>
        <v>279---3</v>
      </c>
      <c r="C16397" t="s">
        <v>4217</v>
      </c>
      <c r="D16397" t="s">
        <v>789</v>
      </c>
      <c r="E16397">
        <v>3</v>
      </c>
    </row>
    <row r="16398" spans="1:5" ht="13.5" customHeight="1">
      <c r="A16398">
        <v>279</v>
      </c>
      <c r="B16398" t="str">
        <f t="shared" si="256"/>
        <v>279---4</v>
      </c>
      <c r="C16398" t="s">
        <v>4279</v>
      </c>
      <c r="D16398" t="s">
        <v>998</v>
      </c>
      <c r="E16398">
        <v>4</v>
      </c>
    </row>
    <row r="16399" spans="1:5" ht="13.5" customHeight="1">
      <c r="A16399">
        <v>279</v>
      </c>
      <c r="B16399" t="str">
        <f t="shared" si="256"/>
        <v>279---5</v>
      </c>
      <c r="C16399" t="s">
        <v>4219</v>
      </c>
      <c r="D16399" t="s">
        <v>1154</v>
      </c>
      <c r="E16399">
        <v>5</v>
      </c>
    </row>
    <row r="16400" spans="1:5" ht="13.5" customHeight="1">
      <c r="A16400">
        <v>279</v>
      </c>
      <c r="B16400" t="str">
        <f t="shared" si="256"/>
        <v>279---6</v>
      </c>
      <c r="C16400" t="s">
        <v>4271</v>
      </c>
      <c r="D16400" t="s">
        <v>1048</v>
      </c>
      <c r="E16400">
        <v>6</v>
      </c>
    </row>
    <row r="16401" spans="1:5" ht="13.5" customHeight="1">
      <c r="A16401">
        <v>279</v>
      </c>
      <c r="B16401" t="str">
        <f t="shared" si="256"/>
        <v>279---7</v>
      </c>
      <c r="C16401" t="s">
        <v>4220</v>
      </c>
      <c r="D16401" t="s">
        <v>911</v>
      </c>
      <c r="E16401">
        <v>7</v>
      </c>
    </row>
    <row r="16402" spans="1:5" ht="13.5" customHeight="1">
      <c r="A16402">
        <v>279</v>
      </c>
      <c r="B16402" t="str">
        <f t="shared" si="256"/>
        <v>279---8</v>
      </c>
      <c r="C16402" t="s">
        <v>4270</v>
      </c>
      <c r="D16402" t="s">
        <v>1097</v>
      </c>
      <c r="E16402">
        <v>8</v>
      </c>
    </row>
    <row r="16403" spans="1:5" ht="13.5" customHeight="1">
      <c r="A16403">
        <v>279</v>
      </c>
      <c r="B16403" t="str">
        <f t="shared" si="256"/>
        <v>279---9</v>
      </c>
      <c r="C16403" t="s">
        <v>4222</v>
      </c>
      <c r="D16403" t="s">
        <v>812</v>
      </c>
      <c r="E16403">
        <v>9</v>
      </c>
    </row>
    <row r="16404" spans="1:5" ht="13.5" customHeight="1">
      <c r="A16404">
        <v>279</v>
      </c>
      <c r="B16404" t="str">
        <f t="shared" si="256"/>
        <v>279---10</v>
      </c>
      <c r="C16404" t="s">
        <v>4268</v>
      </c>
      <c r="D16404" t="s">
        <v>902</v>
      </c>
      <c r="E16404">
        <v>10</v>
      </c>
    </row>
    <row r="16405" spans="1:5" ht="13.5" customHeight="1">
      <c r="A16405">
        <v>279</v>
      </c>
      <c r="B16405" t="str">
        <f t="shared" si="256"/>
        <v>279---11</v>
      </c>
      <c r="C16405" t="s">
        <v>4224</v>
      </c>
      <c r="D16405" t="s">
        <v>779</v>
      </c>
      <c r="E16405">
        <v>11</v>
      </c>
    </row>
    <row r="16406" spans="1:5" ht="13.5" customHeight="1">
      <c r="A16406">
        <v>279</v>
      </c>
      <c r="B16406" t="str">
        <f t="shared" si="256"/>
        <v>279---12</v>
      </c>
      <c r="C16406" t="s">
        <v>4276</v>
      </c>
      <c r="D16406" t="s">
        <v>882</v>
      </c>
      <c r="E16406">
        <v>12</v>
      </c>
    </row>
    <row r="16407" spans="1:5" ht="13.5" customHeight="1">
      <c r="A16407">
        <v>279</v>
      </c>
      <c r="B16407" t="str">
        <f t="shared" si="256"/>
        <v>279---13</v>
      </c>
      <c r="C16407" t="s">
        <v>4226</v>
      </c>
      <c r="D16407" t="s">
        <v>1117</v>
      </c>
      <c r="E16407">
        <v>13</v>
      </c>
    </row>
    <row r="16408" spans="1:5" ht="13.5" customHeight="1">
      <c r="A16408">
        <v>279</v>
      </c>
      <c r="B16408" t="str">
        <f t="shared" si="256"/>
        <v>279---14</v>
      </c>
      <c r="C16408" t="s">
        <v>4231</v>
      </c>
      <c r="D16408" t="s">
        <v>754</v>
      </c>
      <c r="E16408">
        <v>14</v>
      </c>
    </row>
    <row r="16409" spans="1:5" ht="13.5" customHeight="1">
      <c r="A16409">
        <v>279</v>
      </c>
      <c r="B16409" t="str">
        <f t="shared" si="256"/>
        <v>279---15</v>
      </c>
      <c r="C16409" t="s">
        <v>4232</v>
      </c>
      <c r="D16409" t="s">
        <v>886</v>
      </c>
      <c r="E16409">
        <v>15</v>
      </c>
    </row>
    <row r="16410" spans="1:5" ht="13.5" customHeight="1">
      <c r="A16410">
        <v>279</v>
      </c>
      <c r="B16410" t="str">
        <f t="shared" si="256"/>
        <v>279---16</v>
      </c>
      <c r="C16410" t="s">
        <v>4264</v>
      </c>
      <c r="D16410" t="s">
        <v>1156</v>
      </c>
      <c r="E16410">
        <v>16</v>
      </c>
    </row>
    <row r="16411" spans="1:5" ht="13.5" customHeight="1">
      <c r="A16411">
        <v>279</v>
      </c>
      <c r="B16411" t="str">
        <f t="shared" si="256"/>
        <v>279---17</v>
      </c>
      <c r="C16411" t="s">
        <v>5911</v>
      </c>
      <c r="D16411" t="s">
        <v>905</v>
      </c>
      <c r="E16411">
        <v>17</v>
      </c>
    </row>
    <row r="16412" spans="1:5" ht="13.5" customHeight="1">
      <c r="A16412">
        <v>279</v>
      </c>
      <c r="B16412" t="str">
        <f t="shared" si="256"/>
        <v>279---18</v>
      </c>
      <c r="C16412" t="s">
        <v>5911</v>
      </c>
      <c r="D16412" t="s">
        <v>1085</v>
      </c>
      <c r="E16412">
        <v>18</v>
      </c>
    </row>
    <row r="16413" spans="1:5" ht="13.5" customHeight="1">
      <c r="A16413">
        <v>279</v>
      </c>
      <c r="B16413" t="str">
        <f t="shared" si="256"/>
        <v>279---19</v>
      </c>
      <c r="C16413" t="s">
        <v>5911</v>
      </c>
      <c r="D16413" t="s">
        <v>852</v>
      </c>
      <c r="E16413">
        <v>19</v>
      </c>
    </row>
    <row r="16414" spans="1:5" ht="13.5" customHeight="1">
      <c r="A16414">
        <v>279</v>
      </c>
      <c r="B16414" t="str">
        <f t="shared" si="256"/>
        <v>279---20</v>
      </c>
      <c r="C16414" t="s">
        <v>5928</v>
      </c>
      <c r="D16414" t="s">
        <v>1254</v>
      </c>
      <c r="E16414">
        <v>20</v>
      </c>
    </row>
    <row r="16415" spans="1:5" ht="13.5" customHeight="1">
      <c r="A16415">
        <v>279</v>
      </c>
      <c r="B16415" t="str">
        <f t="shared" si="256"/>
        <v>279---21</v>
      </c>
      <c r="C16415" t="s">
        <v>727</v>
      </c>
      <c r="D16415" t="s">
        <v>1308</v>
      </c>
      <c r="E16415">
        <v>21</v>
      </c>
    </row>
    <row r="16416" spans="1:5" ht="13.5" customHeight="1">
      <c r="A16416">
        <v>279</v>
      </c>
      <c r="B16416" t="str">
        <f t="shared" si="256"/>
        <v>279---22</v>
      </c>
      <c r="C16416" t="s">
        <v>1072</v>
      </c>
      <c r="D16416" t="s">
        <v>1220</v>
      </c>
      <c r="E16416">
        <v>22</v>
      </c>
    </row>
    <row r="16417" spans="1:5" ht="13.5" customHeight="1">
      <c r="A16417">
        <v>279</v>
      </c>
      <c r="B16417" t="str">
        <f t="shared" si="256"/>
        <v>279---23</v>
      </c>
      <c r="C16417" t="s">
        <v>797</v>
      </c>
      <c r="D16417" t="s">
        <v>1081</v>
      </c>
      <c r="E16417">
        <v>23</v>
      </c>
    </row>
    <row r="16418" spans="1:5" ht="13.5" customHeight="1">
      <c r="A16418">
        <v>279</v>
      </c>
      <c r="B16418" t="str">
        <f t="shared" si="256"/>
        <v>279---24</v>
      </c>
      <c r="C16418" t="s">
        <v>743</v>
      </c>
      <c r="D16418" t="s">
        <v>754</v>
      </c>
      <c r="E16418">
        <v>24</v>
      </c>
    </row>
    <row r="16419" spans="1:5" ht="13.5" customHeight="1">
      <c r="A16419">
        <v>279</v>
      </c>
      <c r="B16419" t="str">
        <f t="shared" si="256"/>
        <v>279---25</v>
      </c>
      <c r="C16419" t="s">
        <v>987</v>
      </c>
      <c r="D16419" t="s">
        <v>1263</v>
      </c>
      <c r="E16419">
        <v>25</v>
      </c>
    </row>
    <row r="16420" spans="1:5" ht="13.5" customHeight="1">
      <c r="A16420">
        <v>279</v>
      </c>
      <c r="B16420" t="str">
        <f t="shared" si="256"/>
        <v>279---26</v>
      </c>
      <c r="C16420" t="s">
        <v>989</v>
      </c>
      <c r="D16420" t="s">
        <v>738</v>
      </c>
      <c r="E16420">
        <v>26</v>
      </c>
    </row>
    <row r="16421" spans="1:5" ht="13.5" customHeight="1">
      <c r="A16421">
        <v>279</v>
      </c>
      <c r="B16421" t="str">
        <f t="shared" si="256"/>
        <v>279---27</v>
      </c>
      <c r="C16421" t="s">
        <v>747</v>
      </c>
      <c r="D16421" t="s">
        <v>1154</v>
      </c>
      <c r="E16421">
        <v>27</v>
      </c>
    </row>
    <row r="16422" spans="1:5" ht="13.5" customHeight="1">
      <c r="A16422">
        <v>279</v>
      </c>
      <c r="B16422" t="str">
        <f t="shared" si="256"/>
        <v>279---28</v>
      </c>
      <c r="C16422" t="s">
        <v>936</v>
      </c>
      <c r="D16422" t="s">
        <v>779</v>
      </c>
      <c r="E16422">
        <v>28</v>
      </c>
    </row>
    <row r="16423" spans="1:5" ht="13.5" customHeight="1">
      <c r="A16423">
        <v>279</v>
      </c>
      <c r="B16423" t="str">
        <f t="shared" si="256"/>
        <v>279---29</v>
      </c>
      <c r="C16423" t="s">
        <v>819</v>
      </c>
      <c r="D16423" t="s">
        <v>756</v>
      </c>
      <c r="E16423">
        <v>29</v>
      </c>
    </row>
    <row r="16424" spans="1:5" ht="13.5" customHeight="1">
      <c r="A16424">
        <v>279</v>
      </c>
      <c r="B16424" t="str">
        <f t="shared" si="256"/>
        <v>279---30</v>
      </c>
      <c r="C16424" t="s">
        <v>1074</v>
      </c>
      <c r="D16424" t="s">
        <v>880</v>
      </c>
      <c r="E16424">
        <v>30</v>
      </c>
    </row>
    <row r="16425" spans="1:5" ht="13.5" customHeight="1">
      <c r="A16425">
        <v>279</v>
      </c>
      <c r="B16425" t="str">
        <f t="shared" si="256"/>
        <v>279---31</v>
      </c>
      <c r="C16425" t="s">
        <v>820</v>
      </c>
      <c r="D16425" t="s">
        <v>882</v>
      </c>
      <c r="E16425">
        <v>31</v>
      </c>
    </row>
    <row r="16426" spans="1:5" ht="13.5" customHeight="1">
      <c r="A16426">
        <v>279</v>
      </c>
      <c r="B16426" t="str">
        <f t="shared" si="256"/>
        <v>279---32</v>
      </c>
      <c r="C16426" t="s">
        <v>824</v>
      </c>
      <c r="D16426" t="s">
        <v>752</v>
      </c>
      <c r="E16426">
        <v>32</v>
      </c>
    </row>
    <row r="16427" spans="1:5" ht="13.5" customHeight="1">
      <c r="A16427">
        <v>279</v>
      </c>
      <c r="B16427" t="str">
        <f t="shared" si="256"/>
        <v>279---33</v>
      </c>
      <c r="C16427" t="s">
        <v>759</v>
      </c>
      <c r="D16427" t="s">
        <v>823</v>
      </c>
      <c r="E16427">
        <v>33</v>
      </c>
    </row>
    <row r="16428" spans="1:5" ht="13.5" customHeight="1">
      <c r="A16428">
        <v>279</v>
      </c>
      <c r="B16428" t="str">
        <f t="shared" si="256"/>
        <v>279---34</v>
      </c>
      <c r="C16428" t="s">
        <v>890</v>
      </c>
      <c r="D16428" t="s">
        <v>911</v>
      </c>
      <c r="E16428">
        <v>34</v>
      </c>
    </row>
    <row r="16429" spans="1:5" ht="13.5" customHeight="1">
      <c r="A16429">
        <v>279</v>
      </c>
      <c r="B16429" t="str">
        <f t="shared" si="256"/>
        <v>279---35</v>
      </c>
      <c r="C16429" t="s">
        <v>864</v>
      </c>
      <c r="D16429" t="s">
        <v>957</v>
      </c>
      <c r="E16429">
        <v>35</v>
      </c>
    </row>
    <row r="16430" spans="1:5" ht="13.5" customHeight="1">
      <c r="A16430">
        <v>279</v>
      </c>
      <c r="B16430" t="str">
        <f t="shared" si="256"/>
        <v>279---36</v>
      </c>
      <c r="C16430" t="s">
        <v>866</v>
      </c>
      <c r="D16430" t="s">
        <v>831</v>
      </c>
      <c r="E16430">
        <v>36</v>
      </c>
    </row>
    <row r="16431" spans="1:5" ht="13.5" customHeight="1">
      <c r="A16431">
        <v>279</v>
      </c>
      <c r="B16431" t="str">
        <f t="shared" si="256"/>
        <v>279---37</v>
      </c>
      <c r="C16431" t="s">
        <v>1252</v>
      </c>
      <c r="D16431" t="s">
        <v>1283</v>
      </c>
      <c r="E16431">
        <v>37</v>
      </c>
    </row>
    <row r="16432" spans="1:5" ht="13.5" customHeight="1">
      <c r="A16432">
        <v>279</v>
      </c>
      <c r="B16432" t="str">
        <f t="shared" si="256"/>
        <v>279---38</v>
      </c>
      <c r="C16432" t="s">
        <v>836</v>
      </c>
      <c r="D16432" t="s">
        <v>835</v>
      </c>
      <c r="E16432">
        <v>38</v>
      </c>
    </row>
    <row r="16433" spans="1:5" ht="13.5" customHeight="1">
      <c r="A16433">
        <v>279</v>
      </c>
      <c r="B16433" t="str">
        <f t="shared" si="256"/>
        <v>279---39</v>
      </c>
      <c r="C16433" t="s">
        <v>1111</v>
      </c>
      <c r="D16433" t="s">
        <v>1045</v>
      </c>
      <c r="E16433">
        <v>39</v>
      </c>
    </row>
    <row r="16434" spans="1:5" ht="13.5" customHeight="1">
      <c r="A16434">
        <v>279</v>
      </c>
      <c r="B16434" t="str">
        <f t="shared" si="256"/>
        <v>279---40</v>
      </c>
      <c r="C16434" t="s">
        <v>868</v>
      </c>
      <c r="D16434" t="s">
        <v>758</v>
      </c>
      <c r="E16434">
        <v>40</v>
      </c>
    </row>
    <row r="16435" spans="1:5" ht="13.5" customHeight="1">
      <c r="A16435">
        <v>279</v>
      </c>
      <c r="B16435" t="str">
        <f t="shared" si="256"/>
        <v>279---41</v>
      </c>
      <c r="C16435" t="s">
        <v>5946</v>
      </c>
      <c r="D16435" t="s">
        <v>893</v>
      </c>
      <c r="E16435">
        <v>41</v>
      </c>
    </row>
    <row r="16436" spans="1:5" ht="13.5" customHeight="1">
      <c r="A16436">
        <v>279</v>
      </c>
      <c r="B16436" t="str">
        <f t="shared" si="256"/>
        <v>279---42</v>
      </c>
      <c r="C16436" t="s">
        <v>5947</v>
      </c>
      <c r="D16436" t="s">
        <v>884</v>
      </c>
      <c r="E16436">
        <v>42</v>
      </c>
    </row>
    <row r="16437" spans="1:5" ht="13.5" customHeight="1">
      <c r="A16437">
        <v>279</v>
      </c>
      <c r="B16437" t="str">
        <f t="shared" si="256"/>
        <v>279---43</v>
      </c>
      <c r="C16437" t="s">
        <v>5948</v>
      </c>
      <c r="D16437" t="s">
        <v>886</v>
      </c>
      <c r="E16437">
        <v>43</v>
      </c>
    </row>
    <row r="16438" spans="1:5" ht="13.5" customHeight="1">
      <c r="A16438">
        <v>279</v>
      </c>
      <c r="B16438" t="str">
        <f t="shared" si="256"/>
        <v>279---44</v>
      </c>
      <c r="C16438" t="s">
        <v>6000</v>
      </c>
      <c r="D16438" t="s">
        <v>1198</v>
      </c>
      <c r="E16438">
        <v>44</v>
      </c>
    </row>
    <row r="16439" spans="1:5" ht="13.5" customHeight="1">
      <c r="A16439">
        <v>279</v>
      </c>
      <c r="B16439" t="str">
        <f t="shared" si="256"/>
        <v>279---45</v>
      </c>
      <c r="C16439" t="s">
        <v>5915</v>
      </c>
      <c r="D16439" t="s">
        <v>772</v>
      </c>
      <c r="E16439">
        <v>45</v>
      </c>
    </row>
    <row r="16440" spans="1:5" ht="13.5" customHeight="1">
      <c r="A16440">
        <v>279</v>
      </c>
      <c r="B16440" t="str">
        <f t="shared" si="256"/>
        <v>279---46</v>
      </c>
      <c r="C16440" t="s">
        <v>5917</v>
      </c>
      <c r="D16440" t="s">
        <v>789</v>
      </c>
      <c r="E16440">
        <v>46</v>
      </c>
    </row>
    <row r="16441" spans="1:5" ht="13.5" customHeight="1">
      <c r="A16441">
        <v>279</v>
      </c>
      <c r="B16441" t="str">
        <f t="shared" si="256"/>
        <v>279---47</v>
      </c>
      <c r="C16441" t="s">
        <v>5918</v>
      </c>
      <c r="D16441" t="s">
        <v>770</v>
      </c>
      <c r="E16441">
        <v>47</v>
      </c>
    </row>
    <row r="16442" spans="1:5" ht="13.5" customHeight="1">
      <c r="A16442">
        <v>279</v>
      </c>
      <c r="B16442" t="str">
        <f t="shared" si="256"/>
        <v>279---48</v>
      </c>
      <c r="C16442" t="s">
        <v>5971</v>
      </c>
      <c r="D16442" t="s">
        <v>1058</v>
      </c>
      <c r="E16442">
        <v>48</v>
      </c>
    </row>
    <row r="16443" spans="1:5" ht="13.5" customHeight="1">
      <c r="A16443">
        <v>279</v>
      </c>
      <c r="B16443" t="str">
        <f t="shared" si="256"/>
        <v>279---49</v>
      </c>
      <c r="C16443" t="s">
        <v>6002</v>
      </c>
      <c r="D16443" t="s">
        <v>1113</v>
      </c>
      <c r="E16443">
        <v>49</v>
      </c>
    </row>
    <row r="16444" spans="1:5" ht="13.5" customHeight="1">
      <c r="A16444">
        <v>279</v>
      </c>
      <c r="B16444" t="str">
        <f t="shared" si="256"/>
        <v>279---50</v>
      </c>
      <c r="C16444" t="s">
        <v>5923</v>
      </c>
      <c r="D16444" t="s">
        <v>766</v>
      </c>
      <c r="E16444">
        <v>50</v>
      </c>
    </row>
    <row r="16445" spans="1:5" ht="13.5" customHeight="1">
      <c r="A16445">
        <v>279</v>
      </c>
      <c r="B16445" t="str">
        <f t="shared" si="256"/>
        <v>279---51</v>
      </c>
      <c r="C16445" t="s">
        <v>5976</v>
      </c>
      <c r="D16445" t="s">
        <v>1162</v>
      </c>
      <c r="E16445">
        <v>51</v>
      </c>
    </row>
    <row r="16446" spans="1:5" ht="13.5" customHeight="1">
      <c r="A16446">
        <v>280</v>
      </c>
      <c r="B16446" t="str">
        <f t="shared" si="256"/>
        <v>280---1</v>
      </c>
      <c r="C16446" t="s">
        <v>4234</v>
      </c>
      <c r="D16446" t="s">
        <v>1100</v>
      </c>
      <c r="E16446">
        <v>1</v>
      </c>
    </row>
    <row r="16447" spans="1:5" ht="13.5" customHeight="1">
      <c r="A16447">
        <v>280</v>
      </c>
      <c r="B16447" t="str">
        <f t="shared" si="256"/>
        <v>280---2</v>
      </c>
      <c r="C16447" t="s">
        <v>4216</v>
      </c>
      <c r="D16447" t="s">
        <v>1100</v>
      </c>
      <c r="E16447">
        <v>2</v>
      </c>
    </row>
    <row r="16448" spans="1:5" ht="13.5" customHeight="1">
      <c r="A16448">
        <v>280</v>
      </c>
      <c r="B16448" t="str">
        <f t="shared" si="256"/>
        <v>280---3</v>
      </c>
      <c r="C16448" t="s">
        <v>4216</v>
      </c>
      <c r="D16448" t="s">
        <v>909</v>
      </c>
      <c r="E16448">
        <v>3</v>
      </c>
    </row>
    <row r="16449" spans="1:5" ht="13.5" customHeight="1">
      <c r="A16449">
        <v>280</v>
      </c>
      <c r="B16449" t="str">
        <f t="shared" si="256"/>
        <v>280---4</v>
      </c>
      <c r="C16449" t="s">
        <v>4216</v>
      </c>
      <c r="D16449" t="s">
        <v>779</v>
      </c>
      <c r="E16449">
        <v>4</v>
      </c>
    </row>
    <row r="16450" spans="1:5" ht="13.5" customHeight="1">
      <c r="A16450">
        <v>280</v>
      </c>
      <c r="B16450" t="str">
        <f t="shared" si="256"/>
        <v>280---5</v>
      </c>
      <c r="C16450" t="s">
        <v>4216</v>
      </c>
      <c r="D16450" t="s">
        <v>1090</v>
      </c>
      <c r="E16450">
        <v>5</v>
      </c>
    </row>
    <row r="16451" spans="1:5">
      <c r="A16451">
        <v>280</v>
      </c>
      <c r="B16451" t="str">
        <f t="shared" ref="B16451:B16514" si="257">A16451&amp;"---"&amp;E16451</f>
        <v>280---6</v>
      </c>
      <c r="C16451" t="s">
        <v>4216</v>
      </c>
      <c r="D16451" t="s">
        <v>714</v>
      </c>
      <c r="E16451">
        <v>6</v>
      </c>
    </row>
    <row r="16452" spans="1:5" ht="13.5" customHeight="1">
      <c r="A16452">
        <v>280</v>
      </c>
      <c r="B16452" t="str">
        <f t="shared" si="257"/>
        <v>280---7</v>
      </c>
      <c r="C16452" t="s">
        <v>4216</v>
      </c>
      <c r="D16452" t="s">
        <v>789</v>
      </c>
      <c r="E16452">
        <v>7</v>
      </c>
    </row>
    <row r="16453" spans="1:5" ht="13.5" customHeight="1">
      <c r="A16453">
        <v>280</v>
      </c>
      <c r="B16453" t="str">
        <f t="shared" si="257"/>
        <v>280---8</v>
      </c>
      <c r="C16453" t="s">
        <v>4216</v>
      </c>
      <c r="D16453" t="s">
        <v>998</v>
      </c>
      <c r="E16453">
        <v>8</v>
      </c>
    </row>
    <row r="16454" spans="1:5" ht="13.5" customHeight="1">
      <c r="A16454">
        <v>280</v>
      </c>
      <c r="B16454" t="str">
        <f t="shared" si="257"/>
        <v>280---9</v>
      </c>
      <c r="C16454" t="s">
        <v>4219</v>
      </c>
      <c r="D16454" t="s">
        <v>1154</v>
      </c>
      <c r="E16454">
        <v>9</v>
      </c>
    </row>
    <row r="16455" spans="1:5" ht="13.5" customHeight="1">
      <c r="A16455">
        <v>280</v>
      </c>
      <c r="B16455" t="str">
        <f t="shared" si="257"/>
        <v>280---10</v>
      </c>
      <c r="C16455" t="s">
        <v>4271</v>
      </c>
      <c r="D16455" t="s">
        <v>1048</v>
      </c>
      <c r="E16455">
        <v>10</v>
      </c>
    </row>
    <row r="16456" spans="1:5" ht="13.5" customHeight="1">
      <c r="A16456">
        <v>280</v>
      </c>
      <c r="B16456" t="str">
        <f t="shared" si="257"/>
        <v>280---11</v>
      </c>
      <c r="C16456" t="s">
        <v>4220</v>
      </c>
      <c r="D16456" t="s">
        <v>911</v>
      </c>
      <c r="E16456">
        <v>11</v>
      </c>
    </row>
    <row r="16457" spans="1:5" ht="13.5" customHeight="1">
      <c r="A16457">
        <v>280</v>
      </c>
      <c r="B16457" t="str">
        <f t="shared" si="257"/>
        <v>280---12</v>
      </c>
      <c r="C16457" t="s">
        <v>4270</v>
      </c>
      <c r="D16457" t="s">
        <v>1097</v>
      </c>
      <c r="E16457">
        <v>12</v>
      </c>
    </row>
    <row r="16458" spans="1:5" ht="13.5" customHeight="1">
      <c r="A16458">
        <v>280</v>
      </c>
      <c r="B16458" t="str">
        <f t="shared" si="257"/>
        <v>280---13</v>
      </c>
      <c r="C16458" t="s">
        <v>4222</v>
      </c>
      <c r="D16458" t="s">
        <v>812</v>
      </c>
      <c r="E16458">
        <v>13</v>
      </c>
    </row>
    <row r="16459" spans="1:5" ht="13.5" customHeight="1">
      <c r="A16459">
        <v>280</v>
      </c>
      <c r="B16459" t="str">
        <f t="shared" si="257"/>
        <v>280---14</v>
      </c>
      <c r="C16459" t="s">
        <v>4268</v>
      </c>
      <c r="D16459" t="s">
        <v>902</v>
      </c>
      <c r="E16459">
        <v>14</v>
      </c>
    </row>
    <row r="16460" spans="1:5" ht="13.5" customHeight="1">
      <c r="A16460">
        <v>280</v>
      </c>
      <c r="B16460" t="str">
        <f t="shared" si="257"/>
        <v>280---15</v>
      </c>
      <c r="C16460" t="s">
        <v>4224</v>
      </c>
      <c r="D16460" t="s">
        <v>768</v>
      </c>
      <c r="E16460">
        <v>15</v>
      </c>
    </row>
    <row r="16461" spans="1:5" ht="13.5" customHeight="1">
      <c r="A16461">
        <v>280</v>
      </c>
      <c r="B16461" t="str">
        <f t="shared" si="257"/>
        <v>280---16</v>
      </c>
      <c r="C16461" t="s">
        <v>4276</v>
      </c>
      <c r="D16461" t="s">
        <v>882</v>
      </c>
      <c r="E16461">
        <v>16</v>
      </c>
    </row>
    <row r="16462" spans="1:5" ht="13.5" customHeight="1">
      <c r="A16462">
        <v>280</v>
      </c>
      <c r="B16462" t="str">
        <f t="shared" si="257"/>
        <v>280---17</v>
      </c>
      <c r="C16462" t="s">
        <v>4226</v>
      </c>
      <c r="D16462" t="s">
        <v>1117</v>
      </c>
      <c r="E16462">
        <v>17</v>
      </c>
    </row>
    <row r="16463" spans="1:5" ht="13.5" customHeight="1">
      <c r="A16463">
        <v>280</v>
      </c>
      <c r="B16463" t="str">
        <f t="shared" si="257"/>
        <v>280---18</v>
      </c>
      <c r="C16463" t="s">
        <v>4231</v>
      </c>
      <c r="D16463" t="s">
        <v>754</v>
      </c>
      <c r="E16463">
        <v>18</v>
      </c>
    </row>
    <row r="16464" spans="1:5" ht="13.5" customHeight="1">
      <c r="A16464">
        <v>280</v>
      </c>
      <c r="B16464" t="str">
        <f t="shared" si="257"/>
        <v>280---19</v>
      </c>
      <c r="C16464" t="s">
        <v>4246</v>
      </c>
      <c r="D16464" t="s">
        <v>886</v>
      </c>
      <c r="E16464">
        <v>19</v>
      </c>
    </row>
    <row r="16465" spans="1:5" ht="13.5" customHeight="1">
      <c r="A16465">
        <v>280</v>
      </c>
      <c r="B16465" t="str">
        <f t="shared" si="257"/>
        <v>280---20</v>
      </c>
      <c r="C16465" t="s">
        <v>4242</v>
      </c>
      <c r="D16465" t="s">
        <v>1156</v>
      </c>
      <c r="E16465">
        <v>20</v>
      </c>
    </row>
    <row r="16466" spans="1:5" ht="13.5" customHeight="1">
      <c r="A16466">
        <v>280</v>
      </c>
      <c r="B16466" t="str">
        <f t="shared" si="257"/>
        <v>280---21</v>
      </c>
      <c r="C16466" t="s">
        <v>4273</v>
      </c>
      <c r="D16466" t="s">
        <v>1113</v>
      </c>
      <c r="E16466">
        <v>21</v>
      </c>
    </row>
    <row r="16467" spans="1:5" ht="13.5" customHeight="1">
      <c r="A16467">
        <v>280</v>
      </c>
      <c r="B16467" t="str">
        <f t="shared" si="257"/>
        <v>280---22</v>
      </c>
      <c r="C16467" t="s">
        <v>5928</v>
      </c>
      <c r="D16467" t="s">
        <v>1254</v>
      </c>
      <c r="E16467">
        <v>22</v>
      </c>
    </row>
    <row r="16468" spans="1:5" ht="13.5" customHeight="1">
      <c r="A16468">
        <v>280</v>
      </c>
      <c r="B16468" t="str">
        <f t="shared" si="257"/>
        <v>280---23</v>
      </c>
      <c r="C16468" t="s">
        <v>727</v>
      </c>
      <c r="D16468" t="s">
        <v>1308</v>
      </c>
      <c r="E16468">
        <v>23</v>
      </c>
    </row>
    <row r="16469" spans="1:5" ht="13.5" customHeight="1">
      <c r="A16469">
        <v>280</v>
      </c>
      <c r="B16469" t="str">
        <f t="shared" si="257"/>
        <v>280---24</v>
      </c>
      <c r="C16469" t="s">
        <v>1072</v>
      </c>
      <c r="D16469" t="s">
        <v>1220</v>
      </c>
      <c r="E16469">
        <v>24</v>
      </c>
    </row>
    <row r="16470" spans="1:5" ht="13.5" customHeight="1">
      <c r="A16470">
        <v>280</v>
      </c>
      <c r="B16470" t="str">
        <f t="shared" si="257"/>
        <v>280---25</v>
      </c>
      <c r="C16470" t="s">
        <v>1017</v>
      </c>
      <c r="D16470" t="s">
        <v>796</v>
      </c>
      <c r="E16470">
        <v>25</v>
      </c>
    </row>
    <row r="16471" spans="1:5" ht="13.5" customHeight="1">
      <c r="A16471">
        <v>280</v>
      </c>
      <c r="B16471" t="str">
        <f t="shared" si="257"/>
        <v>280---26</v>
      </c>
      <c r="C16471" t="s">
        <v>731</v>
      </c>
      <c r="D16471" t="s">
        <v>800</v>
      </c>
      <c r="E16471">
        <v>26</v>
      </c>
    </row>
    <row r="16472" spans="1:5" ht="13.5" customHeight="1">
      <c r="A16472">
        <v>280</v>
      </c>
      <c r="B16472" t="str">
        <f t="shared" si="257"/>
        <v>280---27</v>
      </c>
      <c r="C16472" t="s">
        <v>797</v>
      </c>
      <c r="D16472" t="s">
        <v>1081</v>
      </c>
      <c r="E16472">
        <v>27</v>
      </c>
    </row>
    <row r="16473" spans="1:5" ht="13.5" customHeight="1">
      <c r="A16473">
        <v>280</v>
      </c>
      <c r="B16473" t="str">
        <f t="shared" si="257"/>
        <v>280---28</v>
      </c>
      <c r="C16473" t="s">
        <v>743</v>
      </c>
      <c r="D16473" t="s">
        <v>754</v>
      </c>
      <c r="E16473">
        <v>28</v>
      </c>
    </row>
    <row r="16474" spans="1:5" ht="13.5" customHeight="1">
      <c r="A16474">
        <v>280</v>
      </c>
      <c r="B16474" t="str">
        <f t="shared" si="257"/>
        <v>280---29</v>
      </c>
      <c r="C16474" t="s">
        <v>745</v>
      </c>
      <c r="D16474" t="s">
        <v>837</v>
      </c>
      <c r="E16474">
        <v>29</v>
      </c>
    </row>
    <row r="16475" spans="1:5" ht="13.5" customHeight="1">
      <c r="A16475">
        <v>280</v>
      </c>
      <c r="B16475" t="str">
        <f t="shared" si="257"/>
        <v>280---30</v>
      </c>
      <c r="C16475" t="s">
        <v>987</v>
      </c>
      <c r="D16475" t="s">
        <v>1263</v>
      </c>
      <c r="E16475">
        <v>30</v>
      </c>
    </row>
    <row r="16476" spans="1:5" ht="13.5" customHeight="1">
      <c r="A16476">
        <v>280</v>
      </c>
      <c r="B16476" t="str">
        <f t="shared" si="257"/>
        <v>280---31</v>
      </c>
      <c r="C16476" t="s">
        <v>989</v>
      </c>
      <c r="D16476" t="s">
        <v>738</v>
      </c>
      <c r="E16476">
        <v>31</v>
      </c>
    </row>
    <row r="16477" spans="1:5" ht="13.5" customHeight="1">
      <c r="A16477">
        <v>280</v>
      </c>
      <c r="B16477" t="str">
        <f t="shared" si="257"/>
        <v>280---32</v>
      </c>
      <c r="C16477" t="s">
        <v>799</v>
      </c>
      <c r="D16477" t="s">
        <v>809</v>
      </c>
      <c r="E16477">
        <v>32</v>
      </c>
    </row>
    <row r="16478" spans="1:5" ht="13.5" customHeight="1">
      <c r="A16478">
        <v>280</v>
      </c>
      <c r="B16478" t="str">
        <f t="shared" si="257"/>
        <v>280---33</v>
      </c>
      <c r="C16478" t="s">
        <v>747</v>
      </c>
      <c r="D16478" t="s">
        <v>1154</v>
      </c>
      <c r="E16478">
        <v>33</v>
      </c>
    </row>
    <row r="16479" spans="1:5" ht="13.5" customHeight="1">
      <c r="A16479">
        <v>280</v>
      </c>
      <c r="B16479" t="str">
        <f t="shared" si="257"/>
        <v>280---34</v>
      </c>
      <c r="C16479" t="s">
        <v>936</v>
      </c>
      <c r="D16479" t="s">
        <v>779</v>
      </c>
      <c r="E16479">
        <v>34</v>
      </c>
    </row>
    <row r="16480" spans="1:5" ht="13.5" customHeight="1">
      <c r="A16480">
        <v>280</v>
      </c>
      <c r="B16480" t="str">
        <f t="shared" si="257"/>
        <v>280---35</v>
      </c>
      <c r="C16480" t="s">
        <v>819</v>
      </c>
      <c r="D16480" t="s">
        <v>756</v>
      </c>
      <c r="E16480">
        <v>35</v>
      </c>
    </row>
    <row r="16481" spans="1:5" ht="13.5" customHeight="1">
      <c r="A16481">
        <v>280</v>
      </c>
      <c r="B16481" t="str">
        <f t="shared" si="257"/>
        <v>280---36</v>
      </c>
      <c r="C16481" t="s">
        <v>1074</v>
      </c>
      <c r="D16481" t="s">
        <v>880</v>
      </c>
      <c r="E16481">
        <v>36</v>
      </c>
    </row>
    <row r="16482" spans="1:5" ht="13.5" customHeight="1">
      <c r="A16482">
        <v>280</v>
      </c>
      <c r="B16482" t="str">
        <f t="shared" si="257"/>
        <v>280---37</v>
      </c>
      <c r="C16482" t="s">
        <v>820</v>
      </c>
      <c r="D16482" t="s">
        <v>882</v>
      </c>
      <c r="E16482">
        <v>37</v>
      </c>
    </row>
    <row r="16483" spans="1:5" ht="13.5" customHeight="1">
      <c r="A16483">
        <v>280</v>
      </c>
      <c r="B16483" t="str">
        <f t="shared" si="257"/>
        <v>280---38</v>
      </c>
      <c r="C16483" t="s">
        <v>824</v>
      </c>
      <c r="D16483" t="s">
        <v>752</v>
      </c>
      <c r="E16483">
        <v>38</v>
      </c>
    </row>
    <row r="16484" spans="1:5" ht="13.5" customHeight="1">
      <c r="A16484">
        <v>280</v>
      </c>
      <c r="B16484" t="str">
        <f t="shared" si="257"/>
        <v>280---39</v>
      </c>
      <c r="C16484" t="s">
        <v>828</v>
      </c>
      <c r="D16484" t="s">
        <v>818</v>
      </c>
      <c r="E16484">
        <v>39</v>
      </c>
    </row>
    <row r="16485" spans="1:5" ht="13.5" customHeight="1">
      <c r="A16485">
        <v>280</v>
      </c>
      <c r="B16485" t="str">
        <f t="shared" si="257"/>
        <v>280---40</v>
      </c>
      <c r="C16485" t="s">
        <v>757</v>
      </c>
      <c r="D16485" t="s">
        <v>1272</v>
      </c>
      <c r="E16485">
        <v>40</v>
      </c>
    </row>
    <row r="16486" spans="1:5" ht="13.5" customHeight="1">
      <c r="A16486">
        <v>280</v>
      </c>
      <c r="B16486" t="str">
        <f t="shared" si="257"/>
        <v>280---41</v>
      </c>
      <c r="C16486" t="s">
        <v>759</v>
      </c>
      <c r="D16486" t="s">
        <v>823</v>
      </c>
      <c r="E16486">
        <v>41</v>
      </c>
    </row>
    <row r="16487" spans="1:5" ht="13.5" customHeight="1">
      <c r="A16487">
        <v>280</v>
      </c>
      <c r="B16487" t="str">
        <f t="shared" si="257"/>
        <v>280---42</v>
      </c>
      <c r="C16487" t="s">
        <v>860</v>
      </c>
      <c r="D16487" t="s">
        <v>1099</v>
      </c>
      <c r="E16487">
        <v>42</v>
      </c>
    </row>
    <row r="16488" spans="1:5" ht="13.5" customHeight="1">
      <c r="A16488">
        <v>280</v>
      </c>
      <c r="B16488" t="str">
        <f t="shared" si="257"/>
        <v>280---43</v>
      </c>
      <c r="C16488" t="s">
        <v>890</v>
      </c>
      <c r="D16488" t="s">
        <v>911</v>
      </c>
      <c r="E16488">
        <v>43</v>
      </c>
    </row>
    <row r="16489" spans="1:5" ht="13.5" customHeight="1">
      <c r="A16489">
        <v>280</v>
      </c>
      <c r="B16489" t="str">
        <f t="shared" si="257"/>
        <v>280---44</v>
      </c>
      <c r="C16489" t="s">
        <v>864</v>
      </c>
      <c r="D16489" t="s">
        <v>957</v>
      </c>
      <c r="E16489">
        <v>44</v>
      </c>
    </row>
    <row r="16490" spans="1:5" ht="13.5" customHeight="1">
      <c r="A16490">
        <v>280</v>
      </c>
      <c r="B16490" t="str">
        <f t="shared" si="257"/>
        <v>280---45</v>
      </c>
      <c r="C16490" t="s">
        <v>866</v>
      </c>
      <c r="D16490" t="s">
        <v>831</v>
      </c>
      <c r="E16490">
        <v>45</v>
      </c>
    </row>
    <row r="16491" spans="1:5" ht="13.5" customHeight="1">
      <c r="A16491">
        <v>280</v>
      </c>
      <c r="B16491" t="str">
        <f t="shared" si="257"/>
        <v>280---46</v>
      </c>
      <c r="C16491" t="s">
        <v>1252</v>
      </c>
      <c r="D16491" t="s">
        <v>1283</v>
      </c>
      <c r="E16491">
        <v>46</v>
      </c>
    </row>
    <row r="16492" spans="1:5" ht="13.5" customHeight="1">
      <c r="A16492">
        <v>280</v>
      </c>
      <c r="B16492" t="str">
        <f t="shared" si="257"/>
        <v>280---47</v>
      </c>
      <c r="C16492" t="s">
        <v>836</v>
      </c>
      <c r="D16492" t="s">
        <v>835</v>
      </c>
      <c r="E16492">
        <v>47</v>
      </c>
    </row>
    <row r="16493" spans="1:5" ht="13.5" customHeight="1">
      <c r="A16493">
        <v>280</v>
      </c>
      <c r="B16493" t="str">
        <f t="shared" si="257"/>
        <v>280---48</v>
      </c>
      <c r="C16493" t="s">
        <v>1111</v>
      </c>
      <c r="D16493" t="s">
        <v>1045</v>
      </c>
      <c r="E16493">
        <v>48</v>
      </c>
    </row>
    <row r="16494" spans="1:5" ht="13.5" customHeight="1">
      <c r="A16494">
        <v>280</v>
      </c>
      <c r="B16494" t="str">
        <f t="shared" si="257"/>
        <v>280---49</v>
      </c>
      <c r="C16494" t="s">
        <v>868</v>
      </c>
      <c r="D16494" t="s">
        <v>758</v>
      </c>
      <c r="E16494">
        <v>49</v>
      </c>
    </row>
    <row r="16495" spans="1:5" ht="13.5" customHeight="1">
      <c r="A16495">
        <v>280</v>
      </c>
      <c r="B16495" t="str">
        <f t="shared" si="257"/>
        <v>280---50</v>
      </c>
      <c r="C16495" t="s">
        <v>969</v>
      </c>
      <c r="D16495" t="s">
        <v>802</v>
      </c>
      <c r="E16495">
        <v>50</v>
      </c>
    </row>
    <row r="16496" spans="1:5" ht="13.5" customHeight="1">
      <c r="A16496">
        <v>280</v>
      </c>
      <c r="B16496" t="str">
        <f t="shared" si="257"/>
        <v>280---51</v>
      </c>
      <c r="C16496" t="s">
        <v>5912</v>
      </c>
      <c r="D16496" t="s">
        <v>764</v>
      </c>
      <c r="E16496">
        <v>51</v>
      </c>
    </row>
    <row r="16497" spans="1:5" ht="13.5" customHeight="1">
      <c r="A16497">
        <v>280</v>
      </c>
      <c r="B16497" t="str">
        <f t="shared" si="257"/>
        <v>280---52</v>
      </c>
      <c r="C16497" t="s">
        <v>5946</v>
      </c>
      <c r="D16497" t="s">
        <v>893</v>
      </c>
      <c r="E16497">
        <v>52</v>
      </c>
    </row>
    <row r="16498" spans="1:5" ht="13.5" customHeight="1">
      <c r="A16498">
        <v>280</v>
      </c>
      <c r="B16498" t="str">
        <f t="shared" si="257"/>
        <v>280---53</v>
      </c>
      <c r="C16498" t="s">
        <v>5947</v>
      </c>
      <c r="D16498" t="s">
        <v>884</v>
      </c>
      <c r="E16498">
        <v>53</v>
      </c>
    </row>
    <row r="16499" spans="1:5" ht="13.5" customHeight="1">
      <c r="A16499">
        <v>280</v>
      </c>
      <c r="B16499" t="str">
        <f t="shared" si="257"/>
        <v>280---54</v>
      </c>
      <c r="C16499" t="s">
        <v>5948</v>
      </c>
      <c r="D16499" t="s">
        <v>886</v>
      </c>
      <c r="E16499">
        <v>54</v>
      </c>
    </row>
    <row r="16500" spans="1:5" ht="13.5" customHeight="1">
      <c r="A16500">
        <v>280</v>
      </c>
      <c r="B16500" t="str">
        <f t="shared" si="257"/>
        <v>280---55</v>
      </c>
      <c r="C16500" t="s">
        <v>6000</v>
      </c>
      <c r="D16500" t="s">
        <v>1198</v>
      </c>
      <c r="E16500">
        <v>55</v>
      </c>
    </row>
    <row r="16501" spans="1:5" ht="13.5" customHeight="1">
      <c r="A16501">
        <v>280</v>
      </c>
      <c r="B16501" t="str">
        <f t="shared" si="257"/>
        <v>280---56</v>
      </c>
      <c r="C16501" t="s">
        <v>5915</v>
      </c>
      <c r="D16501" t="s">
        <v>772</v>
      </c>
      <c r="E16501">
        <v>56</v>
      </c>
    </row>
    <row r="16502" spans="1:5" ht="13.5" customHeight="1">
      <c r="A16502">
        <v>280</v>
      </c>
      <c r="B16502" t="str">
        <f t="shared" si="257"/>
        <v>280---57</v>
      </c>
      <c r="C16502" t="s">
        <v>5917</v>
      </c>
      <c r="D16502" t="s">
        <v>789</v>
      </c>
      <c r="E16502">
        <v>57</v>
      </c>
    </row>
    <row r="16503" spans="1:5" ht="13.5" customHeight="1">
      <c r="A16503">
        <v>280</v>
      </c>
      <c r="B16503" t="str">
        <f t="shared" si="257"/>
        <v>280---58</v>
      </c>
      <c r="C16503" t="s">
        <v>5918</v>
      </c>
      <c r="D16503" t="s">
        <v>770</v>
      </c>
      <c r="E16503">
        <v>58</v>
      </c>
    </row>
    <row r="16504" spans="1:5" ht="13.5" customHeight="1">
      <c r="A16504">
        <v>280</v>
      </c>
      <c r="B16504" t="str">
        <f t="shared" si="257"/>
        <v>280---59</v>
      </c>
      <c r="C16504" t="s">
        <v>5971</v>
      </c>
      <c r="D16504" t="s">
        <v>1058</v>
      </c>
      <c r="E16504">
        <v>59</v>
      </c>
    </row>
    <row r="16505" spans="1:5" ht="13.5" customHeight="1">
      <c r="A16505">
        <v>280</v>
      </c>
      <c r="B16505" t="str">
        <f t="shared" si="257"/>
        <v>280---60</v>
      </c>
      <c r="C16505" t="s">
        <v>5994</v>
      </c>
      <c r="D16505" t="s">
        <v>984</v>
      </c>
      <c r="E16505">
        <v>60</v>
      </c>
    </row>
    <row r="16506" spans="1:5" ht="13.5" customHeight="1">
      <c r="A16506">
        <v>280</v>
      </c>
      <c r="B16506" t="str">
        <f t="shared" si="257"/>
        <v>280---61</v>
      </c>
      <c r="C16506" t="s">
        <v>6002</v>
      </c>
      <c r="D16506" t="s">
        <v>1113</v>
      </c>
      <c r="E16506">
        <v>61</v>
      </c>
    </row>
    <row r="16507" spans="1:5" ht="13.5" customHeight="1">
      <c r="A16507">
        <v>280</v>
      </c>
      <c r="B16507" t="str">
        <f t="shared" si="257"/>
        <v>280---62</v>
      </c>
      <c r="C16507" t="s">
        <v>6003</v>
      </c>
      <c r="D16507" t="s">
        <v>1016</v>
      </c>
      <c r="E16507">
        <v>62</v>
      </c>
    </row>
    <row r="16508" spans="1:5" ht="13.5" customHeight="1">
      <c r="A16508">
        <v>280</v>
      </c>
      <c r="B16508" t="str">
        <f t="shared" si="257"/>
        <v>280---63</v>
      </c>
      <c r="C16508" t="s">
        <v>5941</v>
      </c>
      <c r="D16508" t="s">
        <v>861</v>
      </c>
      <c r="E16508">
        <v>63</v>
      </c>
    </row>
    <row r="16509" spans="1:5" ht="13.5" customHeight="1">
      <c r="A16509">
        <v>280</v>
      </c>
      <c r="B16509" t="str">
        <f t="shared" si="257"/>
        <v>280---64</v>
      </c>
      <c r="C16509" t="s">
        <v>5992</v>
      </c>
      <c r="D16509" t="s">
        <v>1101</v>
      </c>
      <c r="E16509">
        <v>64</v>
      </c>
    </row>
    <row r="16510" spans="1:5" ht="13.5" customHeight="1">
      <c r="A16510">
        <v>280</v>
      </c>
      <c r="B16510" t="str">
        <f t="shared" si="257"/>
        <v>280---65</v>
      </c>
      <c r="C16510" t="s">
        <v>5923</v>
      </c>
      <c r="D16510" t="s">
        <v>766</v>
      </c>
      <c r="E16510">
        <v>65</v>
      </c>
    </row>
    <row r="16511" spans="1:5" ht="13.5" customHeight="1">
      <c r="A16511">
        <v>280</v>
      </c>
      <c r="B16511" t="str">
        <f t="shared" si="257"/>
        <v>280---66</v>
      </c>
      <c r="C16511" t="s">
        <v>6005</v>
      </c>
      <c r="D16511" t="s">
        <v>1237</v>
      </c>
      <c r="E16511">
        <v>66</v>
      </c>
    </row>
    <row r="16512" spans="1:5" ht="13.5" customHeight="1">
      <c r="A16512">
        <v>280</v>
      </c>
      <c r="B16512" t="str">
        <f t="shared" si="257"/>
        <v>280---67</v>
      </c>
      <c r="C16512" t="s">
        <v>5976</v>
      </c>
      <c r="D16512" t="s">
        <v>1162</v>
      </c>
      <c r="E16512">
        <v>67</v>
      </c>
    </row>
    <row r="16513" spans="1:5" ht="13.5" customHeight="1">
      <c r="A16513">
        <v>280</v>
      </c>
      <c r="B16513" t="str">
        <f t="shared" si="257"/>
        <v>280---68</v>
      </c>
      <c r="C16513" t="s">
        <v>5996</v>
      </c>
      <c r="D16513" t="s">
        <v>1356</v>
      </c>
      <c r="E16513">
        <v>68</v>
      </c>
    </row>
    <row r="16514" spans="1:5" ht="13.5" customHeight="1">
      <c r="A16514">
        <v>280</v>
      </c>
      <c r="B16514" t="str">
        <f t="shared" si="257"/>
        <v>280---69</v>
      </c>
      <c r="C16514" t="s">
        <v>5958</v>
      </c>
      <c r="D16514" t="s">
        <v>1358</v>
      </c>
      <c r="E16514">
        <v>69</v>
      </c>
    </row>
    <row r="16515" spans="1:5" ht="13.5" customHeight="1">
      <c r="A16515">
        <v>280</v>
      </c>
      <c r="B16515" t="str">
        <f t="shared" ref="B16515:B16578" si="258">A16515&amp;"---"&amp;E16515</f>
        <v>280---70</v>
      </c>
      <c r="C16515" t="s">
        <v>5959</v>
      </c>
      <c r="D16515" t="s">
        <v>6222</v>
      </c>
      <c r="E16515">
        <v>70</v>
      </c>
    </row>
    <row r="16516" spans="1:5" ht="13.5" customHeight="1">
      <c r="A16516">
        <v>275</v>
      </c>
      <c r="B16516" t="str">
        <f t="shared" si="258"/>
        <v>275---1</v>
      </c>
      <c r="C16516" t="s">
        <v>4216</v>
      </c>
      <c r="D16516" t="s">
        <v>1163</v>
      </c>
      <c r="E16516">
        <v>1</v>
      </c>
    </row>
    <row r="16517" spans="1:5">
      <c r="A16517">
        <v>275</v>
      </c>
      <c r="B16517" t="str">
        <f t="shared" si="258"/>
        <v>275---2</v>
      </c>
      <c r="C16517" t="s">
        <v>4216</v>
      </c>
      <c r="D16517" t="s">
        <v>738</v>
      </c>
      <c r="E16517">
        <v>2</v>
      </c>
    </row>
    <row r="16518" spans="1:5" ht="13.5" customHeight="1">
      <c r="A16518">
        <v>275</v>
      </c>
      <c r="B16518" t="str">
        <f t="shared" si="258"/>
        <v>275---3</v>
      </c>
      <c r="C16518" t="s">
        <v>4252</v>
      </c>
      <c r="D16518" t="s">
        <v>1031</v>
      </c>
      <c r="E16518">
        <v>3</v>
      </c>
    </row>
    <row r="16519" spans="1:5" ht="13.5" customHeight="1">
      <c r="A16519">
        <v>275</v>
      </c>
      <c r="B16519" t="str">
        <f t="shared" si="258"/>
        <v>275---4</v>
      </c>
      <c r="C16519" t="s">
        <v>4269</v>
      </c>
      <c r="D16519" t="s">
        <v>783</v>
      </c>
      <c r="E16519">
        <v>4</v>
      </c>
    </row>
    <row r="16520" spans="1:5" ht="13.5" customHeight="1">
      <c r="A16520">
        <v>275</v>
      </c>
      <c r="B16520" t="str">
        <f t="shared" si="258"/>
        <v>275---5</v>
      </c>
      <c r="C16520" t="s">
        <v>4271</v>
      </c>
      <c r="D16520" t="s">
        <v>1167</v>
      </c>
      <c r="E16520">
        <v>5</v>
      </c>
    </row>
    <row r="16521" spans="1:5" ht="13.5" customHeight="1">
      <c r="A16521">
        <v>275</v>
      </c>
      <c r="B16521" t="str">
        <f t="shared" si="258"/>
        <v>275---6</v>
      </c>
      <c r="C16521" t="s">
        <v>4239</v>
      </c>
      <c r="D16521" t="s">
        <v>1353</v>
      </c>
      <c r="E16521">
        <v>6</v>
      </c>
    </row>
    <row r="16522" spans="1:5" ht="13.5" customHeight="1">
      <c r="A16522">
        <v>275</v>
      </c>
      <c r="B16522" t="str">
        <f t="shared" si="258"/>
        <v>275---7</v>
      </c>
      <c r="C16522" t="s">
        <v>4228</v>
      </c>
      <c r="D16522" t="s">
        <v>905</v>
      </c>
      <c r="E16522">
        <v>7</v>
      </c>
    </row>
    <row r="16523" spans="1:5" ht="13.5" customHeight="1">
      <c r="A16523">
        <v>275</v>
      </c>
      <c r="B16523" t="str">
        <f t="shared" si="258"/>
        <v>275---8</v>
      </c>
      <c r="C16523" t="s">
        <v>4268</v>
      </c>
      <c r="D16523" t="s">
        <v>1276</v>
      </c>
      <c r="E16523">
        <v>8</v>
      </c>
    </row>
    <row r="16524" spans="1:5" ht="13.5" customHeight="1">
      <c r="A16524">
        <v>275</v>
      </c>
      <c r="B16524" t="str">
        <f t="shared" si="258"/>
        <v>275---9</v>
      </c>
      <c r="C16524" t="s">
        <v>4230</v>
      </c>
      <c r="D16524" t="s">
        <v>790</v>
      </c>
      <c r="E16524">
        <v>9</v>
      </c>
    </row>
    <row r="16525" spans="1:5" ht="13.5" customHeight="1">
      <c r="A16525">
        <v>275</v>
      </c>
      <c r="B16525" t="str">
        <f t="shared" si="258"/>
        <v>275---10</v>
      </c>
      <c r="C16525" t="s">
        <v>4244</v>
      </c>
      <c r="D16525" t="s">
        <v>1222</v>
      </c>
      <c r="E16525">
        <v>10</v>
      </c>
    </row>
    <row r="16526" spans="1:5" ht="13.5" customHeight="1">
      <c r="A16526">
        <v>275</v>
      </c>
      <c r="B16526" t="str">
        <f t="shared" si="258"/>
        <v>275---11</v>
      </c>
      <c r="C16526" t="s">
        <v>4231</v>
      </c>
      <c r="D16526" t="s">
        <v>1114</v>
      </c>
      <c r="E16526">
        <v>11</v>
      </c>
    </row>
    <row r="16527" spans="1:5" ht="13.5" customHeight="1">
      <c r="A16527">
        <v>275</v>
      </c>
      <c r="B16527" t="str">
        <f t="shared" si="258"/>
        <v>275---12</v>
      </c>
      <c r="C16527" t="s">
        <v>4254</v>
      </c>
      <c r="D16527" t="s">
        <v>1229</v>
      </c>
      <c r="E16527">
        <v>12</v>
      </c>
    </row>
    <row r="16528" spans="1:5" ht="13.5" customHeight="1">
      <c r="A16528">
        <v>275</v>
      </c>
      <c r="B16528" t="str">
        <f t="shared" si="258"/>
        <v>275---13</v>
      </c>
      <c r="C16528" t="s">
        <v>4233</v>
      </c>
      <c r="D16528" t="s">
        <v>930</v>
      </c>
      <c r="E16528">
        <v>13</v>
      </c>
    </row>
    <row r="16529" spans="1:5" ht="13.5" customHeight="1">
      <c r="A16529">
        <v>275</v>
      </c>
      <c r="B16529" t="str">
        <f t="shared" si="258"/>
        <v>275---14</v>
      </c>
      <c r="C16529" t="s">
        <v>4272</v>
      </c>
      <c r="D16529" t="s">
        <v>1003</v>
      </c>
      <c r="E16529">
        <v>14</v>
      </c>
    </row>
    <row r="16530" spans="1:5" ht="13.5" customHeight="1">
      <c r="A16530">
        <v>275</v>
      </c>
      <c r="B16530" t="str">
        <f t="shared" si="258"/>
        <v>275---15</v>
      </c>
      <c r="C16530" t="s">
        <v>5911</v>
      </c>
      <c r="D16530" t="s">
        <v>722</v>
      </c>
      <c r="E16530">
        <v>15</v>
      </c>
    </row>
    <row r="16531" spans="1:5" ht="13.5" customHeight="1">
      <c r="A16531">
        <v>275</v>
      </c>
      <c r="B16531" t="str">
        <f t="shared" si="258"/>
        <v>275---16</v>
      </c>
      <c r="C16531" t="s">
        <v>5911</v>
      </c>
      <c r="D16531" t="s">
        <v>1223</v>
      </c>
      <c r="E16531">
        <v>16</v>
      </c>
    </row>
    <row r="16532" spans="1:5" ht="13.5" customHeight="1">
      <c r="A16532">
        <v>275</v>
      </c>
      <c r="B16532" t="str">
        <f t="shared" si="258"/>
        <v>275---17</v>
      </c>
      <c r="C16532" t="s">
        <v>5911</v>
      </c>
      <c r="D16532" t="s">
        <v>1210</v>
      </c>
      <c r="E16532">
        <v>17</v>
      </c>
    </row>
    <row r="16533" spans="1:5" ht="13.5" customHeight="1">
      <c r="A16533">
        <v>275</v>
      </c>
      <c r="B16533" t="str">
        <f t="shared" si="258"/>
        <v>275---18</v>
      </c>
      <c r="C16533" t="s">
        <v>5911</v>
      </c>
      <c r="D16533" t="s">
        <v>1050</v>
      </c>
      <c r="E16533">
        <v>18</v>
      </c>
    </row>
    <row r="16534" spans="1:5" ht="13.5" customHeight="1">
      <c r="A16534">
        <v>275</v>
      </c>
      <c r="B16534" t="str">
        <f t="shared" si="258"/>
        <v>275---19</v>
      </c>
      <c r="C16534" t="s">
        <v>743</v>
      </c>
      <c r="D16534" t="s">
        <v>754</v>
      </c>
      <c r="E16534">
        <v>19</v>
      </c>
    </row>
    <row r="16535" spans="1:5" ht="13.5" customHeight="1">
      <c r="A16535">
        <v>275</v>
      </c>
      <c r="B16535" t="str">
        <f t="shared" si="258"/>
        <v>275---20</v>
      </c>
      <c r="C16535" t="s">
        <v>987</v>
      </c>
      <c r="D16535" t="s">
        <v>1263</v>
      </c>
      <c r="E16535">
        <v>20</v>
      </c>
    </row>
    <row r="16536" spans="1:5" ht="13.5" customHeight="1">
      <c r="A16536">
        <v>275</v>
      </c>
      <c r="B16536" t="str">
        <f t="shared" si="258"/>
        <v>275---21</v>
      </c>
      <c r="C16536" t="s">
        <v>989</v>
      </c>
      <c r="D16536" t="s">
        <v>738</v>
      </c>
      <c r="E16536">
        <v>21</v>
      </c>
    </row>
    <row r="16537" spans="1:5" ht="13.5" customHeight="1">
      <c r="A16537">
        <v>275</v>
      </c>
      <c r="B16537" t="str">
        <f t="shared" si="258"/>
        <v>275---22</v>
      </c>
      <c r="C16537" t="s">
        <v>1094</v>
      </c>
      <c r="D16537" t="s">
        <v>790</v>
      </c>
      <c r="E16537">
        <v>22</v>
      </c>
    </row>
    <row r="16538" spans="1:5" ht="13.5" customHeight="1">
      <c r="A16538">
        <v>275</v>
      </c>
      <c r="B16538" t="str">
        <f t="shared" si="258"/>
        <v>275---23</v>
      </c>
      <c r="C16538" t="s">
        <v>819</v>
      </c>
      <c r="D16538" t="s">
        <v>756</v>
      </c>
      <c r="E16538">
        <v>23</v>
      </c>
    </row>
    <row r="16539" spans="1:5" ht="13.5" customHeight="1">
      <c r="A16539">
        <v>275</v>
      </c>
      <c r="B16539" t="str">
        <f t="shared" si="258"/>
        <v>275---24</v>
      </c>
      <c r="C16539" t="s">
        <v>1074</v>
      </c>
      <c r="D16539" t="s">
        <v>880</v>
      </c>
      <c r="E16539">
        <v>24</v>
      </c>
    </row>
    <row r="16540" spans="1:5" ht="13.5" customHeight="1">
      <c r="A16540">
        <v>275</v>
      </c>
      <c r="B16540" t="str">
        <f t="shared" si="258"/>
        <v>275---25</v>
      </c>
      <c r="C16540" t="s">
        <v>824</v>
      </c>
      <c r="D16540" t="s">
        <v>752</v>
      </c>
      <c r="E16540">
        <v>25</v>
      </c>
    </row>
    <row r="16541" spans="1:5" ht="13.5" customHeight="1">
      <c r="A16541">
        <v>275</v>
      </c>
      <c r="B16541" t="str">
        <f t="shared" si="258"/>
        <v>275---26</v>
      </c>
      <c r="C16541" t="s">
        <v>763</v>
      </c>
      <c r="D16541" t="s">
        <v>1086</v>
      </c>
      <c r="E16541">
        <v>26</v>
      </c>
    </row>
    <row r="16542" spans="1:5" ht="13.5" customHeight="1">
      <c r="A16542">
        <v>275</v>
      </c>
      <c r="B16542" t="str">
        <f t="shared" si="258"/>
        <v>275---27</v>
      </c>
      <c r="C16542" t="s">
        <v>834</v>
      </c>
      <c r="D16542" t="s">
        <v>1222</v>
      </c>
      <c r="E16542">
        <v>27</v>
      </c>
    </row>
    <row r="16543" spans="1:5" ht="13.5" customHeight="1">
      <c r="A16543">
        <v>275</v>
      </c>
      <c r="B16543" t="str">
        <f t="shared" si="258"/>
        <v>275---28</v>
      </c>
      <c r="C16543" t="s">
        <v>892</v>
      </c>
      <c r="D16543" t="s">
        <v>730</v>
      </c>
      <c r="E16543">
        <v>28</v>
      </c>
    </row>
    <row r="16544" spans="1:5" ht="13.5" customHeight="1">
      <c r="A16544">
        <v>275</v>
      </c>
      <c r="B16544" t="str">
        <f t="shared" si="258"/>
        <v>275---29</v>
      </c>
      <c r="C16544" t="s">
        <v>868</v>
      </c>
      <c r="D16544" t="s">
        <v>758</v>
      </c>
      <c r="E16544">
        <v>29</v>
      </c>
    </row>
    <row r="16545" spans="1:5" ht="13.5" customHeight="1">
      <c r="A16545">
        <v>275</v>
      </c>
      <c r="B16545" t="str">
        <f t="shared" si="258"/>
        <v>275---30</v>
      </c>
      <c r="C16545" t="s">
        <v>5913</v>
      </c>
      <c r="D16545" t="s">
        <v>1114</v>
      </c>
      <c r="E16545">
        <v>30</v>
      </c>
    </row>
    <row r="16546" spans="1:5" ht="13.5" customHeight="1">
      <c r="A16546">
        <v>275</v>
      </c>
      <c r="B16546" t="str">
        <f t="shared" si="258"/>
        <v>275---31</v>
      </c>
      <c r="C16546" t="s">
        <v>6016</v>
      </c>
      <c r="D16546" t="s">
        <v>1093</v>
      </c>
      <c r="E16546">
        <v>31</v>
      </c>
    </row>
    <row r="16547" spans="1:5" ht="13.5" customHeight="1">
      <c r="A16547">
        <v>275</v>
      </c>
      <c r="B16547" t="str">
        <f t="shared" si="258"/>
        <v>275---32</v>
      </c>
      <c r="C16547" t="s">
        <v>5915</v>
      </c>
      <c r="D16547" t="s">
        <v>772</v>
      </c>
      <c r="E16547">
        <v>32</v>
      </c>
    </row>
    <row r="16548" spans="1:5" ht="13.5" customHeight="1">
      <c r="A16548">
        <v>275</v>
      </c>
      <c r="B16548" t="str">
        <f t="shared" si="258"/>
        <v>275---33</v>
      </c>
      <c r="C16548" t="s">
        <v>5916</v>
      </c>
      <c r="D16548" t="s">
        <v>750</v>
      </c>
      <c r="E16548">
        <v>33</v>
      </c>
    </row>
    <row r="16549" spans="1:5" ht="13.5" customHeight="1">
      <c r="A16549">
        <v>275</v>
      </c>
      <c r="B16549" t="str">
        <f t="shared" si="258"/>
        <v>275---34</v>
      </c>
      <c r="C16549" t="s">
        <v>6011</v>
      </c>
      <c r="D16549" t="s">
        <v>1285</v>
      </c>
      <c r="E16549">
        <v>34</v>
      </c>
    </row>
    <row r="16550" spans="1:5" ht="13.5" customHeight="1">
      <c r="A16550">
        <v>275</v>
      </c>
      <c r="B16550" t="str">
        <f t="shared" si="258"/>
        <v>275---35</v>
      </c>
      <c r="C16550" t="s">
        <v>5917</v>
      </c>
      <c r="D16550" t="s">
        <v>789</v>
      </c>
      <c r="E16550">
        <v>35</v>
      </c>
    </row>
    <row r="16551" spans="1:5" ht="13.5" customHeight="1">
      <c r="A16551">
        <v>275</v>
      </c>
      <c r="B16551" t="str">
        <f t="shared" si="258"/>
        <v>275---36</v>
      </c>
      <c r="C16551" t="s">
        <v>5918</v>
      </c>
      <c r="D16551" t="s">
        <v>770</v>
      </c>
      <c r="E16551">
        <v>36</v>
      </c>
    </row>
    <row r="16552" spans="1:5" ht="13.5" customHeight="1">
      <c r="A16552">
        <v>275</v>
      </c>
      <c r="B16552" t="str">
        <f t="shared" si="258"/>
        <v>275---37</v>
      </c>
      <c r="C16552" t="s">
        <v>5962</v>
      </c>
      <c r="D16552" t="s">
        <v>1174</v>
      </c>
      <c r="E16552">
        <v>37</v>
      </c>
    </row>
    <row r="16553" spans="1:5" ht="13.5" customHeight="1">
      <c r="A16553">
        <v>275</v>
      </c>
      <c r="B16553" t="str">
        <f t="shared" si="258"/>
        <v>275---38</v>
      </c>
      <c r="C16553" t="s">
        <v>5971</v>
      </c>
      <c r="D16553" t="s">
        <v>1058</v>
      </c>
      <c r="E16553">
        <v>38</v>
      </c>
    </row>
    <row r="16554" spans="1:5" ht="13.5" customHeight="1">
      <c r="A16554">
        <v>275</v>
      </c>
      <c r="B16554" t="str">
        <f t="shared" si="258"/>
        <v>275---39</v>
      </c>
      <c r="C16554" t="s">
        <v>6012</v>
      </c>
      <c r="D16554" t="s">
        <v>958</v>
      </c>
      <c r="E16554">
        <v>39</v>
      </c>
    </row>
    <row r="16555" spans="1:5" ht="13.5" customHeight="1">
      <c r="A16555">
        <v>275</v>
      </c>
      <c r="B16555" t="str">
        <f t="shared" si="258"/>
        <v>275---40</v>
      </c>
      <c r="C16555" t="s">
        <v>5965</v>
      </c>
      <c r="D16555" t="s">
        <v>930</v>
      </c>
      <c r="E16555">
        <v>40</v>
      </c>
    </row>
    <row r="16556" spans="1:5" ht="13.5" customHeight="1">
      <c r="A16556">
        <v>275</v>
      </c>
      <c r="B16556" t="str">
        <f t="shared" si="258"/>
        <v>275---41</v>
      </c>
      <c r="C16556" t="s">
        <v>5920</v>
      </c>
      <c r="D16556" t="s">
        <v>762</v>
      </c>
      <c r="E16556">
        <v>41</v>
      </c>
    </row>
    <row r="16557" spans="1:5" ht="13.5" customHeight="1">
      <c r="A16557">
        <v>276</v>
      </c>
      <c r="B16557" t="str">
        <f t="shared" si="258"/>
        <v>276---1</v>
      </c>
      <c r="C16557" t="s">
        <v>4216</v>
      </c>
      <c r="D16557" t="s">
        <v>1408</v>
      </c>
      <c r="E16557">
        <v>1</v>
      </c>
    </row>
    <row r="16558" spans="1:5" ht="13.5" customHeight="1">
      <c r="A16558">
        <v>276</v>
      </c>
      <c r="B16558" t="str">
        <f t="shared" si="258"/>
        <v>276---2</v>
      </c>
      <c r="C16558" t="s">
        <v>4216</v>
      </c>
      <c r="D16558" t="s">
        <v>1031</v>
      </c>
      <c r="E16558">
        <v>2</v>
      </c>
    </row>
    <row r="16559" spans="1:5" ht="13.5" customHeight="1">
      <c r="A16559">
        <v>276</v>
      </c>
      <c r="B16559" t="str">
        <f t="shared" si="258"/>
        <v>276---3</v>
      </c>
      <c r="C16559" t="s">
        <v>4216</v>
      </c>
      <c r="D16559" t="s">
        <v>783</v>
      </c>
      <c r="E16559">
        <v>3</v>
      </c>
    </row>
    <row r="16560" spans="1:5" ht="13.5" customHeight="1">
      <c r="A16560">
        <v>276</v>
      </c>
      <c r="B16560" t="str">
        <f t="shared" si="258"/>
        <v>276---4</v>
      </c>
      <c r="C16560" t="s">
        <v>4216</v>
      </c>
      <c r="D16560" t="s">
        <v>905</v>
      </c>
      <c r="E16560">
        <v>4</v>
      </c>
    </row>
    <row r="16561" spans="1:5" ht="13.5" customHeight="1">
      <c r="A16561">
        <v>276</v>
      </c>
      <c r="B16561" t="str">
        <f t="shared" si="258"/>
        <v>276---5</v>
      </c>
      <c r="C16561" t="s">
        <v>4216</v>
      </c>
      <c r="D16561" t="s">
        <v>1276</v>
      </c>
      <c r="E16561">
        <v>5</v>
      </c>
    </row>
    <row r="16562" spans="1:5" ht="13.5" customHeight="1">
      <c r="A16562">
        <v>276</v>
      </c>
      <c r="B16562" t="str">
        <f t="shared" si="258"/>
        <v>276---6</v>
      </c>
      <c r="C16562" t="s">
        <v>4216</v>
      </c>
      <c r="D16562" t="s">
        <v>1222</v>
      </c>
      <c r="E16562">
        <v>6</v>
      </c>
    </row>
    <row r="16563" spans="1:5" ht="13.5" customHeight="1">
      <c r="A16563">
        <v>276</v>
      </c>
      <c r="B16563" t="str">
        <f t="shared" si="258"/>
        <v>276---7</v>
      </c>
      <c r="C16563" t="s">
        <v>4216</v>
      </c>
      <c r="D16563" t="s">
        <v>1114</v>
      </c>
      <c r="E16563">
        <v>7</v>
      </c>
    </row>
    <row r="16564" spans="1:5" ht="13.5" customHeight="1">
      <c r="A16564">
        <v>276</v>
      </c>
      <c r="B16564" t="str">
        <f t="shared" si="258"/>
        <v>276---8</v>
      </c>
      <c r="C16564" t="s">
        <v>4216</v>
      </c>
      <c r="D16564" t="s">
        <v>1163</v>
      </c>
      <c r="E16564">
        <v>8</v>
      </c>
    </row>
    <row r="16565" spans="1:5" ht="13.5" customHeight="1">
      <c r="A16565">
        <v>276</v>
      </c>
      <c r="B16565" t="str">
        <f t="shared" si="258"/>
        <v>276---9</v>
      </c>
      <c r="C16565" t="s">
        <v>4216</v>
      </c>
      <c r="D16565" t="s">
        <v>748</v>
      </c>
      <c r="E16565">
        <v>9</v>
      </c>
    </row>
    <row r="16566" spans="1:5" ht="13.5" customHeight="1">
      <c r="A16566">
        <v>276</v>
      </c>
      <c r="B16566" t="str">
        <f t="shared" si="258"/>
        <v>276---10</v>
      </c>
      <c r="C16566" t="s">
        <v>4216</v>
      </c>
      <c r="D16566" t="s">
        <v>1033</v>
      </c>
      <c r="E16566">
        <v>10</v>
      </c>
    </row>
    <row r="16567" spans="1:5" ht="13.5" customHeight="1">
      <c r="A16567">
        <v>276</v>
      </c>
      <c r="B16567" t="str">
        <f t="shared" si="258"/>
        <v>276---11</v>
      </c>
      <c r="C16567" t="s">
        <v>4216</v>
      </c>
      <c r="D16567" t="s">
        <v>972</v>
      </c>
      <c r="E16567">
        <v>11</v>
      </c>
    </row>
    <row r="16568" spans="1:5" ht="13.5" customHeight="1">
      <c r="A16568">
        <v>276</v>
      </c>
      <c r="B16568" t="str">
        <f t="shared" si="258"/>
        <v>276---12</v>
      </c>
      <c r="C16568" t="s">
        <v>4271</v>
      </c>
      <c r="D16568" t="s">
        <v>1167</v>
      </c>
      <c r="E16568">
        <v>12</v>
      </c>
    </row>
    <row r="16569" spans="1:5" ht="13.5" customHeight="1">
      <c r="A16569">
        <v>276</v>
      </c>
      <c r="B16569" t="str">
        <f t="shared" si="258"/>
        <v>276---13</v>
      </c>
      <c r="C16569" t="s">
        <v>4239</v>
      </c>
      <c r="D16569" t="s">
        <v>1353</v>
      </c>
      <c r="E16569">
        <v>13</v>
      </c>
    </row>
    <row r="16570" spans="1:5" ht="13.5" customHeight="1">
      <c r="A16570">
        <v>276</v>
      </c>
      <c r="B16570" t="str">
        <f t="shared" si="258"/>
        <v>276---14</v>
      </c>
      <c r="C16570" t="s">
        <v>4228</v>
      </c>
      <c r="D16570" t="s">
        <v>1079</v>
      </c>
      <c r="E16570">
        <v>14</v>
      </c>
    </row>
    <row r="16571" spans="1:5" ht="13.5" customHeight="1">
      <c r="A16571">
        <v>276</v>
      </c>
      <c r="B16571" t="str">
        <f t="shared" si="258"/>
        <v>276---15</v>
      </c>
      <c r="C16571" t="s">
        <v>4268</v>
      </c>
      <c r="D16571" t="s">
        <v>961</v>
      </c>
      <c r="E16571">
        <v>15</v>
      </c>
    </row>
    <row r="16572" spans="1:5" ht="13.5" customHeight="1">
      <c r="A16572">
        <v>276</v>
      </c>
      <c r="B16572" t="str">
        <f t="shared" si="258"/>
        <v>276---16</v>
      </c>
      <c r="C16572" t="s">
        <v>4230</v>
      </c>
      <c r="D16572" t="s">
        <v>790</v>
      </c>
      <c r="E16572">
        <v>16</v>
      </c>
    </row>
    <row r="16573" spans="1:5" ht="13.5" customHeight="1">
      <c r="A16573">
        <v>276</v>
      </c>
      <c r="B16573" t="str">
        <f t="shared" si="258"/>
        <v>276---17</v>
      </c>
      <c r="C16573" t="s">
        <v>4244</v>
      </c>
      <c r="D16573" t="s">
        <v>1150</v>
      </c>
      <c r="E16573">
        <v>17</v>
      </c>
    </row>
    <row r="16574" spans="1:5" ht="13.5" customHeight="1">
      <c r="A16574">
        <v>276</v>
      </c>
      <c r="B16574" t="str">
        <f t="shared" si="258"/>
        <v>276---18</v>
      </c>
      <c r="C16574" t="s">
        <v>4231</v>
      </c>
      <c r="D16574" t="s">
        <v>949</v>
      </c>
      <c r="E16574">
        <v>18</v>
      </c>
    </row>
    <row r="16575" spans="1:5" ht="13.5" customHeight="1">
      <c r="A16575">
        <v>276</v>
      </c>
      <c r="B16575" t="str">
        <f t="shared" si="258"/>
        <v>276---19</v>
      </c>
      <c r="C16575" t="s">
        <v>4254</v>
      </c>
      <c r="D16575" t="s">
        <v>1229</v>
      </c>
      <c r="E16575">
        <v>19</v>
      </c>
    </row>
    <row r="16576" spans="1:5" ht="13.5" customHeight="1">
      <c r="A16576">
        <v>276</v>
      </c>
      <c r="B16576" t="str">
        <f t="shared" si="258"/>
        <v>276---20</v>
      </c>
      <c r="C16576" t="s">
        <v>4233</v>
      </c>
      <c r="D16576" t="s">
        <v>930</v>
      </c>
      <c r="E16576">
        <v>20</v>
      </c>
    </row>
    <row r="16577" spans="1:5" ht="13.5" customHeight="1">
      <c r="A16577">
        <v>276</v>
      </c>
      <c r="B16577" t="str">
        <f t="shared" si="258"/>
        <v>276---21</v>
      </c>
      <c r="C16577" t="s">
        <v>4272</v>
      </c>
      <c r="D16577" t="s">
        <v>1003</v>
      </c>
      <c r="E16577">
        <v>21</v>
      </c>
    </row>
    <row r="16578" spans="1:5" ht="13.5" customHeight="1">
      <c r="A16578">
        <v>276</v>
      </c>
      <c r="B16578" t="str">
        <f t="shared" si="258"/>
        <v>276---22</v>
      </c>
      <c r="C16578" t="s">
        <v>4265</v>
      </c>
      <c r="D16578" t="s">
        <v>728</v>
      </c>
      <c r="E16578">
        <v>22</v>
      </c>
    </row>
    <row r="16579" spans="1:5" ht="13.5" customHeight="1">
      <c r="A16579">
        <v>276</v>
      </c>
      <c r="B16579" t="str">
        <f t="shared" ref="B16579:B16642" si="259">A16579&amp;"---"&amp;E16579</f>
        <v>276---23</v>
      </c>
      <c r="C16579" t="s">
        <v>1017</v>
      </c>
      <c r="D16579" t="s">
        <v>796</v>
      </c>
      <c r="E16579">
        <v>23</v>
      </c>
    </row>
    <row r="16580" spans="1:5" ht="13.5" customHeight="1">
      <c r="A16580">
        <v>276</v>
      </c>
      <c r="B16580" t="str">
        <f t="shared" si="259"/>
        <v>276---24</v>
      </c>
      <c r="C16580" t="s">
        <v>731</v>
      </c>
      <c r="D16580" t="s">
        <v>800</v>
      </c>
      <c r="E16580">
        <v>24</v>
      </c>
    </row>
    <row r="16581" spans="1:5" ht="13.5" customHeight="1">
      <c r="A16581">
        <v>276</v>
      </c>
      <c r="B16581" t="str">
        <f t="shared" si="259"/>
        <v>276---25</v>
      </c>
      <c r="C16581" t="s">
        <v>743</v>
      </c>
      <c r="D16581" t="s">
        <v>754</v>
      </c>
      <c r="E16581">
        <v>25</v>
      </c>
    </row>
    <row r="16582" spans="1:5" ht="13.5" customHeight="1">
      <c r="A16582">
        <v>276</v>
      </c>
      <c r="B16582" t="str">
        <f t="shared" si="259"/>
        <v>276---26</v>
      </c>
      <c r="C16582" t="s">
        <v>987</v>
      </c>
      <c r="D16582" t="s">
        <v>1263</v>
      </c>
      <c r="E16582">
        <v>26</v>
      </c>
    </row>
    <row r="16583" spans="1:5" ht="13.5" customHeight="1">
      <c r="A16583">
        <v>276</v>
      </c>
      <c r="B16583" t="str">
        <f t="shared" si="259"/>
        <v>276---27</v>
      </c>
      <c r="C16583" t="s">
        <v>989</v>
      </c>
      <c r="D16583" t="s">
        <v>738</v>
      </c>
      <c r="E16583">
        <v>27</v>
      </c>
    </row>
    <row r="16584" spans="1:5" ht="13.5" customHeight="1">
      <c r="A16584">
        <v>276</v>
      </c>
      <c r="B16584" t="str">
        <f t="shared" si="259"/>
        <v>276---28</v>
      </c>
      <c r="C16584" t="s">
        <v>1094</v>
      </c>
      <c r="D16584" t="s">
        <v>790</v>
      </c>
      <c r="E16584">
        <v>28</v>
      </c>
    </row>
    <row r="16585" spans="1:5" ht="13.5" customHeight="1">
      <c r="A16585">
        <v>276</v>
      </c>
      <c r="B16585" t="str">
        <f t="shared" si="259"/>
        <v>276---29</v>
      </c>
      <c r="C16585" t="s">
        <v>819</v>
      </c>
      <c r="D16585" t="s">
        <v>756</v>
      </c>
      <c r="E16585">
        <v>29</v>
      </c>
    </row>
    <row r="16586" spans="1:5" ht="13.5" customHeight="1">
      <c r="A16586">
        <v>276</v>
      </c>
      <c r="B16586" t="str">
        <f t="shared" si="259"/>
        <v>276---30</v>
      </c>
      <c r="C16586" t="s">
        <v>749</v>
      </c>
      <c r="D16586" t="s">
        <v>1082</v>
      </c>
      <c r="E16586">
        <v>30</v>
      </c>
    </row>
    <row r="16587" spans="1:5" ht="13.5" customHeight="1">
      <c r="A16587">
        <v>276</v>
      </c>
      <c r="B16587" t="str">
        <f t="shared" si="259"/>
        <v>276---31</v>
      </c>
      <c r="C16587" t="s">
        <v>1074</v>
      </c>
      <c r="D16587" t="s">
        <v>880</v>
      </c>
      <c r="E16587">
        <v>31</v>
      </c>
    </row>
    <row r="16588" spans="1:5" ht="13.5" customHeight="1">
      <c r="A16588">
        <v>276</v>
      </c>
      <c r="B16588" t="str">
        <f t="shared" si="259"/>
        <v>276---32</v>
      </c>
      <c r="C16588" t="s">
        <v>824</v>
      </c>
      <c r="D16588" t="s">
        <v>752</v>
      </c>
      <c r="E16588">
        <v>32</v>
      </c>
    </row>
    <row r="16589" spans="1:5">
      <c r="A16589">
        <v>276</v>
      </c>
      <c r="B16589" t="str">
        <f t="shared" si="259"/>
        <v>276---33</v>
      </c>
      <c r="C16589" t="s">
        <v>826</v>
      </c>
      <c r="D16589" t="s">
        <v>1079</v>
      </c>
      <c r="E16589">
        <v>33</v>
      </c>
    </row>
    <row r="16590" spans="1:5">
      <c r="A16590">
        <v>276</v>
      </c>
      <c r="B16590" t="str">
        <f t="shared" si="259"/>
        <v>276---34</v>
      </c>
      <c r="C16590" t="s">
        <v>763</v>
      </c>
      <c r="D16590" t="s">
        <v>1086</v>
      </c>
      <c r="E16590">
        <v>34</v>
      </c>
    </row>
    <row r="16591" spans="1:5" ht="13.5" customHeight="1">
      <c r="A16591">
        <v>276</v>
      </c>
      <c r="B16591" t="str">
        <f t="shared" si="259"/>
        <v>276---35</v>
      </c>
      <c r="C16591" t="s">
        <v>832</v>
      </c>
      <c r="D16591" t="s">
        <v>949</v>
      </c>
      <c r="E16591">
        <v>35</v>
      </c>
    </row>
    <row r="16592" spans="1:5" ht="13.5" customHeight="1">
      <c r="A16592">
        <v>276</v>
      </c>
      <c r="B16592" t="str">
        <f t="shared" si="259"/>
        <v>276---36</v>
      </c>
      <c r="C16592" t="s">
        <v>1007</v>
      </c>
      <c r="D16592" t="s">
        <v>1150</v>
      </c>
      <c r="E16592">
        <v>36</v>
      </c>
    </row>
    <row r="16593" spans="1:5" ht="13.5" customHeight="1">
      <c r="A16593">
        <v>276</v>
      </c>
      <c r="B16593" t="str">
        <f t="shared" si="259"/>
        <v>276---37</v>
      </c>
      <c r="C16593" t="s">
        <v>834</v>
      </c>
      <c r="D16593" t="s">
        <v>1222</v>
      </c>
      <c r="E16593">
        <v>37</v>
      </c>
    </row>
    <row r="16594" spans="1:5" ht="13.5" customHeight="1">
      <c r="A16594">
        <v>276</v>
      </c>
      <c r="B16594" t="str">
        <f t="shared" si="259"/>
        <v>276---38</v>
      </c>
      <c r="C16594" t="s">
        <v>1009</v>
      </c>
      <c r="D16594" t="s">
        <v>1340</v>
      </c>
      <c r="E16594">
        <v>38</v>
      </c>
    </row>
    <row r="16595" spans="1:5" ht="13.5" customHeight="1">
      <c r="A16595">
        <v>276</v>
      </c>
      <c r="B16595" t="str">
        <f t="shared" si="259"/>
        <v>276---39</v>
      </c>
      <c r="C16595" t="s">
        <v>892</v>
      </c>
      <c r="D16595" t="s">
        <v>730</v>
      </c>
      <c r="E16595">
        <v>39</v>
      </c>
    </row>
    <row r="16596" spans="1:5" ht="13.5" customHeight="1">
      <c r="A16596">
        <v>276</v>
      </c>
      <c r="B16596" t="str">
        <f t="shared" si="259"/>
        <v>276---40</v>
      </c>
      <c r="C16596" t="s">
        <v>868</v>
      </c>
      <c r="D16596" t="s">
        <v>758</v>
      </c>
      <c r="E16596">
        <v>40</v>
      </c>
    </row>
    <row r="16597" spans="1:5" ht="13.5" customHeight="1">
      <c r="A16597">
        <v>276</v>
      </c>
      <c r="B16597" t="str">
        <f t="shared" si="259"/>
        <v>276---41</v>
      </c>
      <c r="C16597" t="s">
        <v>5913</v>
      </c>
      <c r="D16597" t="s">
        <v>1114</v>
      </c>
      <c r="E16597">
        <v>41</v>
      </c>
    </row>
    <row r="16598" spans="1:5" ht="13.5" customHeight="1">
      <c r="A16598">
        <v>276</v>
      </c>
      <c r="B16598" t="str">
        <f t="shared" si="259"/>
        <v>276---42</v>
      </c>
      <c r="C16598" t="s">
        <v>5969</v>
      </c>
      <c r="D16598" t="s">
        <v>961</v>
      </c>
      <c r="E16598">
        <v>42</v>
      </c>
    </row>
    <row r="16599" spans="1:5" ht="13.5" customHeight="1">
      <c r="A16599">
        <v>276</v>
      </c>
      <c r="B16599" t="str">
        <f t="shared" si="259"/>
        <v>276---43</v>
      </c>
      <c r="C16599" t="s">
        <v>6016</v>
      </c>
      <c r="D16599" t="s">
        <v>1093</v>
      </c>
      <c r="E16599">
        <v>43</v>
      </c>
    </row>
    <row r="16600" spans="1:5" ht="13.5" customHeight="1">
      <c r="A16600">
        <v>276</v>
      </c>
      <c r="B16600" t="str">
        <f t="shared" si="259"/>
        <v>276---44</v>
      </c>
      <c r="C16600" t="s">
        <v>5915</v>
      </c>
      <c r="D16600" t="s">
        <v>772</v>
      </c>
      <c r="E16600">
        <v>44</v>
      </c>
    </row>
    <row r="16601" spans="1:5" ht="13.5" customHeight="1">
      <c r="A16601">
        <v>276</v>
      </c>
      <c r="B16601" t="str">
        <f t="shared" si="259"/>
        <v>276---45</v>
      </c>
      <c r="C16601" t="s">
        <v>5970</v>
      </c>
      <c r="D16601" t="s">
        <v>999</v>
      </c>
      <c r="E16601">
        <v>45</v>
      </c>
    </row>
    <row r="16602" spans="1:5" ht="13.5" customHeight="1">
      <c r="A16602">
        <v>276</v>
      </c>
      <c r="B16602" t="str">
        <f t="shared" si="259"/>
        <v>276---46</v>
      </c>
      <c r="C16602" t="s">
        <v>5916</v>
      </c>
      <c r="D16602" t="s">
        <v>750</v>
      </c>
      <c r="E16602">
        <v>46</v>
      </c>
    </row>
    <row r="16603" spans="1:5" ht="13.5" customHeight="1">
      <c r="A16603">
        <v>276</v>
      </c>
      <c r="B16603" t="str">
        <f t="shared" si="259"/>
        <v>276---47</v>
      </c>
      <c r="C16603" t="s">
        <v>6011</v>
      </c>
      <c r="D16603" t="s">
        <v>1285</v>
      </c>
      <c r="E16603">
        <v>47</v>
      </c>
    </row>
    <row r="16604" spans="1:5" ht="13.5" customHeight="1">
      <c r="A16604">
        <v>276</v>
      </c>
      <c r="B16604" t="str">
        <f t="shared" si="259"/>
        <v>276---48</v>
      </c>
      <c r="C16604" t="s">
        <v>5917</v>
      </c>
      <c r="D16604" t="s">
        <v>789</v>
      </c>
      <c r="E16604">
        <v>48</v>
      </c>
    </row>
    <row r="16605" spans="1:5" ht="13.5" customHeight="1">
      <c r="A16605">
        <v>276</v>
      </c>
      <c r="B16605" t="str">
        <f t="shared" si="259"/>
        <v>276---49</v>
      </c>
      <c r="C16605" t="s">
        <v>5918</v>
      </c>
      <c r="D16605" t="s">
        <v>770</v>
      </c>
      <c r="E16605">
        <v>49</v>
      </c>
    </row>
    <row r="16606" spans="1:5" ht="13.5" customHeight="1">
      <c r="A16606">
        <v>276</v>
      </c>
      <c r="B16606" t="str">
        <f t="shared" si="259"/>
        <v>276---50</v>
      </c>
      <c r="C16606" t="s">
        <v>5962</v>
      </c>
      <c r="D16606" t="s">
        <v>1174</v>
      </c>
      <c r="E16606">
        <v>50</v>
      </c>
    </row>
    <row r="16607" spans="1:5" ht="13.5" customHeight="1">
      <c r="A16607">
        <v>276</v>
      </c>
      <c r="B16607" t="str">
        <f t="shared" si="259"/>
        <v>276---51</v>
      </c>
      <c r="C16607" t="s">
        <v>5971</v>
      </c>
      <c r="D16607" t="s">
        <v>1058</v>
      </c>
      <c r="E16607">
        <v>51</v>
      </c>
    </row>
    <row r="16608" spans="1:5" ht="13.5" customHeight="1">
      <c r="A16608">
        <v>276</v>
      </c>
      <c r="B16608" t="str">
        <f t="shared" si="259"/>
        <v>276---52</v>
      </c>
      <c r="C16608" t="s">
        <v>6012</v>
      </c>
      <c r="D16608" t="s">
        <v>958</v>
      </c>
      <c r="E16608">
        <v>52</v>
      </c>
    </row>
    <row r="16609" spans="1:5" ht="13.5" customHeight="1">
      <c r="A16609">
        <v>276</v>
      </c>
      <c r="B16609" t="str">
        <f t="shared" si="259"/>
        <v>276---53</v>
      </c>
      <c r="C16609" t="s">
        <v>5965</v>
      </c>
      <c r="D16609" t="s">
        <v>930</v>
      </c>
      <c r="E16609">
        <v>53</v>
      </c>
    </row>
    <row r="16610" spans="1:5" ht="13.5" customHeight="1">
      <c r="A16610">
        <v>276</v>
      </c>
      <c r="B16610" t="str">
        <f t="shared" si="259"/>
        <v>276---54</v>
      </c>
      <c r="C16610" t="s">
        <v>5941</v>
      </c>
      <c r="D16610" t="s">
        <v>861</v>
      </c>
      <c r="E16610">
        <v>54</v>
      </c>
    </row>
    <row r="16611" spans="1:5" ht="13.5" customHeight="1">
      <c r="A16611">
        <v>276</v>
      </c>
      <c r="B16611" t="str">
        <f t="shared" si="259"/>
        <v>276---55</v>
      </c>
      <c r="C16611" t="s">
        <v>5920</v>
      </c>
      <c r="D16611" t="s">
        <v>762</v>
      </c>
      <c r="E16611">
        <v>55</v>
      </c>
    </row>
    <row r="16612" spans="1:5" ht="13.5" customHeight="1">
      <c r="A16612">
        <v>276</v>
      </c>
      <c r="B16612" t="str">
        <f t="shared" si="259"/>
        <v>276---56</v>
      </c>
      <c r="C16612" t="s">
        <v>6014</v>
      </c>
      <c r="D16612" t="s">
        <v>1107</v>
      </c>
      <c r="E16612">
        <v>56</v>
      </c>
    </row>
    <row r="16613" spans="1:5" ht="13.5" customHeight="1">
      <c r="A16613">
        <v>226</v>
      </c>
      <c r="B16613" t="str">
        <f t="shared" si="259"/>
        <v>226---1</v>
      </c>
      <c r="C16613" t="s">
        <v>4216</v>
      </c>
      <c r="D16613" t="s">
        <v>1177</v>
      </c>
      <c r="E16613">
        <v>1</v>
      </c>
    </row>
    <row r="16614" spans="1:5" ht="13.5" customHeight="1">
      <c r="A16614">
        <v>226</v>
      </c>
      <c r="B16614" t="str">
        <f t="shared" si="259"/>
        <v>226---2</v>
      </c>
      <c r="C16614" t="s">
        <v>4216</v>
      </c>
      <c r="D16614" t="s">
        <v>713</v>
      </c>
      <c r="E16614">
        <v>2</v>
      </c>
    </row>
    <row r="16615" spans="1:5" ht="13.5" customHeight="1">
      <c r="A16615">
        <v>226</v>
      </c>
      <c r="B16615" t="str">
        <f t="shared" si="259"/>
        <v>226---3</v>
      </c>
      <c r="C16615" t="s">
        <v>4216</v>
      </c>
      <c r="D16615" t="s">
        <v>873</v>
      </c>
      <c r="E16615">
        <v>3</v>
      </c>
    </row>
    <row r="16616" spans="1:5" ht="13.5" customHeight="1">
      <c r="A16616">
        <v>226</v>
      </c>
      <c r="B16616" t="str">
        <f t="shared" si="259"/>
        <v>226---4</v>
      </c>
      <c r="C16616" t="s">
        <v>4216</v>
      </c>
      <c r="D16616" t="s">
        <v>1047</v>
      </c>
      <c r="E16616">
        <v>4</v>
      </c>
    </row>
    <row r="16617" spans="1:5" ht="13.5" customHeight="1">
      <c r="A16617">
        <v>226</v>
      </c>
      <c r="B16617" t="str">
        <f t="shared" si="259"/>
        <v>226---5</v>
      </c>
      <c r="C16617" t="s">
        <v>4263</v>
      </c>
      <c r="D16617" t="s">
        <v>789</v>
      </c>
      <c r="E16617">
        <v>5</v>
      </c>
    </row>
    <row r="16618" spans="1:5" ht="13.5" customHeight="1">
      <c r="A16618">
        <v>226</v>
      </c>
      <c r="B16618" t="str">
        <f t="shared" si="259"/>
        <v>226---6</v>
      </c>
      <c r="C16618" t="s">
        <v>4238</v>
      </c>
      <c r="D16618" t="s">
        <v>1086</v>
      </c>
      <c r="E16618">
        <v>6</v>
      </c>
    </row>
    <row r="16619" spans="1:5" ht="13.5" customHeight="1">
      <c r="A16619">
        <v>226</v>
      </c>
      <c r="B16619" t="str">
        <f t="shared" si="259"/>
        <v>226---7</v>
      </c>
      <c r="C16619" t="s">
        <v>4220</v>
      </c>
      <c r="D16619" t="s">
        <v>1002</v>
      </c>
      <c r="E16619">
        <v>7</v>
      </c>
    </row>
    <row r="16620" spans="1:5" ht="13.5" customHeight="1">
      <c r="A16620">
        <v>226</v>
      </c>
      <c r="B16620" t="str">
        <f t="shared" si="259"/>
        <v>226---8</v>
      </c>
      <c r="C16620" t="s">
        <v>4228</v>
      </c>
      <c r="D16620" t="s">
        <v>1061</v>
      </c>
      <c r="E16620">
        <v>8</v>
      </c>
    </row>
    <row r="16621" spans="1:5" ht="13.5" customHeight="1">
      <c r="A16621">
        <v>226</v>
      </c>
      <c r="B16621" t="str">
        <f t="shared" si="259"/>
        <v>226---9</v>
      </c>
      <c r="C16621" t="s">
        <v>4223</v>
      </c>
      <c r="D16621" t="s">
        <v>982</v>
      </c>
      <c r="E16621">
        <v>9</v>
      </c>
    </row>
    <row r="16622" spans="1:5" ht="13.5" customHeight="1">
      <c r="A16622">
        <v>226</v>
      </c>
      <c r="B16622" t="str">
        <f t="shared" si="259"/>
        <v>226---10</v>
      </c>
      <c r="C16622" t="s">
        <v>4276</v>
      </c>
      <c r="D16622" t="s">
        <v>1067</v>
      </c>
      <c r="E16622">
        <v>10</v>
      </c>
    </row>
    <row r="16623" spans="1:5" ht="13.5" customHeight="1">
      <c r="A16623">
        <v>226</v>
      </c>
      <c r="B16623" t="str">
        <f t="shared" si="259"/>
        <v>226---11</v>
      </c>
      <c r="C16623" t="s">
        <v>4259</v>
      </c>
      <c r="D16623" t="s">
        <v>1261</v>
      </c>
      <c r="E16623">
        <v>11</v>
      </c>
    </row>
    <row r="16624" spans="1:5" ht="13.5" customHeight="1">
      <c r="A16624">
        <v>226</v>
      </c>
      <c r="B16624" t="str">
        <f t="shared" si="259"/>
        <v>226---12</v>
      </c>
      <c r="C16624" t="s">
        <v>4254</v>
      </c>
      <c r="D16624" t="s">
        <v>906</v>
      </c>
      <c r="E16624">
        <v>12</v>
      </c>
    </row>
    <row r="16625" spans="1:5" ht="13.5" customHeight="1">
      <c r="A16625">
        <v>226</v>
      </c>
      <c r="B16625" t="str">
        <f t="shared" si="259"/>
        <v>226---13</v>
      </c>
      <c r="C16625" t="s">
        <v>4235</v>
      </c>
      <c r="D16625" t="s">
        <v>1053</v>
      </c>
      <c r="E16625">
        <v>13</v>
      </c>
    </row>
    <row r="16626" spans="1:5" ht="13.5" customHeight="1">
      <c r="A16626">
        <v>226</v>
      </c>
      <c r="B16626" t="str">
        <f t="shared" si="259"/>
        <v>226---14</v>
      </c>
      <c r="C16626" t="s">
        <v>4236</v>
      </c>
      <c r="D16626" t="s">
        <v>902</v>
      </c>
      <c r="E16626">
        <v>14</v>
      </c>
    </row>
    <row r="16627" spans="1:5" ht="13.5" customHeight="1">
      <c r="A16627">
        <v>226</v>
      </c>
      <c r="B16627" t="str">
        <f t="shared" si="259"/>
        <v>226---15</v>
      </c>
      <c r="C16627" t="s">
        <v>4277</v>
      </c>
      <c r="D16627" t="s">
        <v>1178</v>
      </c>
      <c r="E16627">
        <v>15</v>
      </c>
    </row>
    <row r="16628" spans="1:5" ht="13.5" customHeight="1">
      <c r="A16628">
        <v>226</v>
      </c>
      <c r="B16628" t="str">
        <f t="shared" si="259"/>
        <v>226---16</v>
      </c>
      <c r="C16628" t="s">
        <v>5911</v>
      </c>
      <c r="D16628" t="s">
        <v>905</v>
      </c>
      <c r="E16628">
        <v>16</v>
      </c>
    </row>
    <row r="16629" spans="1:5" ht="13.5" customHeight="1">
      <c r="A16629">
        <v>226</v>
      </c>
      <c r="B16629" t="str">
        <f t="shared" si="259"/>
        <v>226---17</v>
      </c>
      <c r="C16629" t="s">
        <v>5911</v>
      </c>
      <c r="D16629" t="s">
        <v>1024</v>
      </c>
      <c r="E16629">
        <v>17</v>
      </c>
    </row>
    <row r="16630" spans="1:5" ht="13.5" customHeight="1">
      <c r="A16630">
        <v>226</v>
      </c>
      <c r="B16630" t="str">
        <f t="shared" si="259"/>
        <v>226---18</v>
      </c>
      <c r="C16630" t="s">
        <v>5911</v>
      </c>
      <c r="D16630" t="s">
        <v>783</v>
      </c>
      <c r="E16630">
        <v>18</v>
      </c>
    </row>
    <row r="16631" spans="1:5" ht="13.5" customHeight="1">
      <c r="A16631">
        <v>226</v>
      </c>
      <c r="B16631" t="str">
        <f t="shared" si="259"/>
        <v>226---19</v>
      </c>
      <c r="C16631" t="s">
        <v>5911</v>
      </c>
      <c r="D16631" t="s">
        <v>1040</v>
      </c>
      <c r="E16631">
        <v>19</v>
      </c>
    </row>
    <row r="16632" spans="1:5" ht="13.5" customHeight="1">
      <c r="A16632">
        <v>226</v>
      </c>
      <c r="B16632" t="str">
        <f t="shared" si="259"/>
        <v>226---20</v>
      </c>
      <c r="C16632" t="s">
        <v>5911</v>
      </c>
      <c r="D16632" t="s">
        <v>1051</v>
      </c>
      <c r="E16632">
        <v>20</v>
      </c>
    </row>
    <row r="16633" spans="1:5" ht="13.5" customHeight="1">
      <c r="A16633">
        <v>226</v>
      </c>
      <c r="B16633" t="str">
        <f t="shared" si="259"/>
        <v>226---21</v>
      </c>
      <c r="C16633" t="s">
        <v>5911</v>
      </c>
      <c r="D16633" t="s">
        <v>1315</v>
      </c>
      <c r="E16633">
        <v>21</v>
      </c>
    </row>
    <row r="16634" spans="1:5" ht="13.5" customHeight="1">
      <c r="A16634">
        <v>226</v>
      </c>
      <c r="B16634" t="str">
        <f t="shared" si="259"/>
        <v>226---22</v>
      </c>
      <c r="C16634" t="s">
        <v>5911</v>
      </c>
      <c r="D16634" t="s">
        <v>1245</v>
      </c>
      <c r="E16634">
        <v>22</v>
      </c>
    </row>
    <row r="16635" spans="1:5" ht="13.5" customHeight="1">
      <c r="A16635">
        <v>226</v>
      </c>
      <c r="B16635" t="str">
        <f t="shared" si="259"/>
        <v>226---23</v>
      </c>
      <c r="C16635" t="s">
        <v>887</v>
      </c>
      <c r="D16635" t="s">
        <v>992</v>
      </c>
      <c r="E16635">
        <v>23</v>
      </c>
    </row>
    <row r="16636" spans="1:5" ht="13.5" customHeight="1">
      <c r="A16636">
        <v>226</v>
      </c>
      <c r="B16636" t="str">
        <f t="shared" si="259"/>
        <v>226---24</v>
      </c>
      <c r="C16636" t="s">
        <v>797</v>
      </c>
      <c r="D16636" t="s">
        <v>1081</v>
      </c>
      <c r="E16636">
        <v>24</v>
      </c>
    </row>
    <row r="16637" spans="1:5" ht="13.5" customHeight="1">
      <c r="A16637">
        <v>226</v>
      </c>
      <c r="B16637" t="str">
        <f t="shared" si="259"/>
        <v>226---25</v>
      </c>
      <c r="C16637" t="s">
        <v>743</v>
      </c>
      <c r="D16637" t="s">
        <v>754</v>
      </c>
      <c r="E16637">
        <v>25</v>
      </c>
    </row>
    <row r="16638" spans="1:5" ht="13.5" customHeight="1">
      <c r="A16638">
        <v>226</v>
      </c>
      <c r="B16638" t="str">
        <f t="shared" si="259"/>
        <v>226---26</v>
      </c>
      <c r="C16638" t="s">
        <v>745</v>
      </c>
      <c r="D16638" t="s">
        <v>837</v>
      </c>
      <c r="E16638">
        <v>26</v>
      </c>
    </row>
    <row r="16639" spans="1:5" ht="13.5" customHeight="1">
      <c r="A16639">
        <v>226</v>
      </c>
      <c r="B16639" t="str">
        <f t="shared" si="259"/>
        <v>226---27</v>
      </c>
      <c r="C16639" t="s">
        <v>987</v>
      </c>
      <c r="D16639" t="s">
        <v>1263</v>
      </c>
      <c r="E16639">
        <v>27</v>
      </c>
    </row>
    <row r="16640" spans="1:5" ht="13.5" customHeight="1">
      <c r="A16640">
        <v>226</v>
      </c>
      <c r="B16640" t="str">
        <f t="shared" si="259"/>
        <v>226---28</v>
      </c>
      <c r="C16640" t="s">
        <v>989</v>
      </c>
      <c r="D16640" t="s">
        <v>738</v>
      </c>
      <c r="E16640">
        <v>28</v>
      </c>
    </row>
    <row r="16641" spans="1:5" ht="13.5" customHeight="1">
      <c r="A16641">
        <v>226</v>
      </c>
      <c r="B16641" t="str">
        <f t="shared" si="259"/>
        <v>226---29</v>
      </c>
      <c r="C16641" t="s">
        <v>819</v>
      </c>
      <c r="D16641" t="s">
        <v>756</v>
      </c>
      <c r="E16641">
        <v>29</v>
      </c>
    </row>
    <row r="16642" spans="1:5" ht="13.5" customHeight="1">
      <c r="A16642">
        <v>226</v>
      </c>
      <c r="B16642" t="str">
        <f t="shared" si="259"/>
        <v>226---30</v>
      </c>
      <c r="C16642" t="s">
        <v>749</v>
      </c>
      <c r="D16642" t="s">
        <v>1082</v>
      </c>
      <c r="E16642">
        <v>30</v>
      </c>
    </row>
    <row r="16643" spans="1:5" ht="13.5" customHeight="1">
      <c r="A16643">
        <v>226</v>
      </c>
      <c r="B16643" t="str">
        <f t="shared" ref="B16643:B16706" si="260">A16643&amp;"---"&amp;E16643</f>
        <v>226---31</v>
      </c>
      <c r="C16643" t="s">
        <v>1074</v>
      </c>
      <c r="D16643" t="s">
        <v>880</v>
      </c>
      <c r="E16643">
        <v>31</v>
      </c>
    </row>
    <row r="16644" spans="1:5" ht="13.5" customHeight="1">
      <c r="A16644">
        <v>226</v>
      </c>
      <c r="B16644" t="str">
        <f t="shared" si="260"/>
        <v>226---32</v>
      </c>
      <c r="C16644" t="s">
        <v>824</v>
      </c>
      <c r="D16644" t="s">
        <v>752</v>
      </c>
      <c r="E16644">
        <v>32</v>
      </c>
    </row>
    <row r="16645" spans="1:5" ht="13.5" customHeight="1">
      <c r="A16645">
        <v>226</v>
      </c>
      <c r="B16645" t="str">
        <f t="shared" si="260"/>
        <v>226---33</v>
      </c>
      <c r="C16645" t="s">
        <v>753</v>
      </c>
      <c r="D16645" t="s">
        <v>1002</v>
      </c>
      <c r="E16645">
        <v>33</v>
      </c>
    </row>
    <row r="16646" spans="1:5" ht="13.5" customHeight="1">
      <c r="A16646">
        <v>226</v>
      </c>
      <c r="B16646" t="str">
        <f t="shared" si="260"/>
        <v>226---34</v>
      </c>
      <c r="C16646" t="s">
        <v>759</v>
      </c>
      <c r="D16646" t="s">
        <v>823</v>
      </c>
      <c r="E16646">
        <v>34</v>
      </c>
    </row>
    <row r="16647" spans="1:5" ht="13.5" customHeight="1">
      <c r="A16647">
        <v>226</v>
      </c>
      <c r="B16647" t="str">
        <f t="shared" si="260"/>
        <v>226---35</v>
      </c>
      <c r="C16647" t="s">
        <v>862</v>
      </c>
      <c r="D16647" t="s">
        <v>1261</v>
      </c>
      <c r="E16647">
        <v>35</v>
      </c>
    </row>
    <row r="16648" spans="1:5" ht="13.5" customHeight="1">
      <c r="A16648">
        <v>226</v>
      </c>
      <c r="B16648" t="str">
        <f t="shared" si="260"/>
        <v>226---36</v>
      </c>
      <c r="C16648" t="s">
        <v>763</v>
      </c>
      <c r="D16648" t="s">
        <v>1086</v>
      </c>
      <c r="E16648">
        <v>36</v>
      </c>
    </row>
    <row r="16649" spans="1:5" ht="13.5" customHeight="1">
      <c r="A16649">
        <v>226</v>
      </c>
      <c r="B16649" t="str">
        <f t="shared" si="260"/>
        <v>226---37</v>
      </c>
      <c r="C16649" t="s">
        <v>991</v>
      </c>
      <c r="D16649" t="s">
        <v>966</v>
      </c>
      <c r="E16649">
        <v>37</v>
      </c>
    </row>
    <row r="16650" spans="1:5" ht="13.5" customHeight="1">
      <c r="A16650">
        <v>226</v>
      </c>
      <c r="B16650" t="str">
        <f t="shared" si="260"/>
        <v>226---38</v>
      </c>
      <c r="C16650" t="s">
        <v>868</v>
      </c>
      <c r="D16650" t="s">
        <v>758</v>
      </c>
      <c r="E16650">
        <v>38</v>
      </c>
    </row>
    <row r="16651" spans="1:5" ht="13.5" customHeight="1">
      <c r="A16651">
        <v>226</v>
      </c>
      <c r="B16651" t="str">
        <f t="shared" si="260"/>
        <v>226---39</v>
      </c>
      <c r="C16651" t="s">
        <v>969</v>
      </c>
      <c r="D16651" t="s">
        <v>802</v>
      </c>
      <c r="E16651">
        <v>39</v>
      </c>
    </row>
    <row r="16652" spans="1:5" ht="13.5" customHeight="1">
      <c r="A16652">
        <v>226</v>
      </c>
      <c r="B16652" t="str">
        <f t="shared" si="260"/>
        <v>226---40</v>
      </c>
      <c r="C16652" t="s">
        <v>870</v>
      </c>
      <c r="D16652" t="s">
        <v>1344</v>
      </c>
      <c r="E16652">
        <v>40</v>
      </c>
    </row>
    <row r="16653" spans="1:5" ht="13.5" customHeight="1">
      <c r="A16653">
        <v>226</v>
      </c>
      <c r="B16653" t="str">
        <f t="shared" si="260"/>
        <v>226---41</v>
      </c>
      <c r="C16653" t="s">
        <v>773</v>
      </c>
      <c r="D16653" t="s">
        <v>1067</v>
      </c>
      <c r="E16653">
        <v>41</v>
      </c>
    </row>
    <row r="16654" spans="1:5" ht="13.5" customHeight="1">
      <c r="A16654">
        <v>226</v>
      </c>
      <c r="B16654" t="str">
        <f t="shared" si="260"/>
        <v>226---42</v>
      </c>
      <c r="C16654" t="s">
        <v>995</v>
      </c>
      <c r="D16654" t="s">
        <v>1296</v>
      </c>
      <c r="E16654">
        <v>42</v>
      </c>
    </row>
    <row r="16655" spans="1:5" ht="13.5" customHeight="1">
      <c r="A16655">
        <v>226</v>
      </c>
      <c r="B16655" t="str">
        <f t="shared" si="260"/>
        <v>226---43</v>
      </c>
      <c r="C16655" t="s">
        <v>896</v>
      </c>
      <c r="D16655" t="s">
        <v>1202</v>
      </c>
      <c r="E16655">
        <v>43</v>
      </c>
    </row>
    <row r="16656" spans="1:5" ht="13.5" customHeight="1">
      <c r="A16656">
        <v>226</v>
      </c>
      <c r="B16656" t="str">
        <f t="shared" si="260"/>
        <v>226---44</v>
      </c>
      <c r="C16656" t="s">
        <v>5946</v>
      </c>
      <c r="D16656" t="s">
        <v>893</v>
      </c>
      <c r="E16656">
        <v>44</v>
      </c>
    </row>
    <row r="16657" spans="1:5" ht="13.5" customHeight="1">
      <c r="A16657">
        <v>226</v>
      </c>
      <c r="B16657" t="str">
        <f t="shared" si="260"/>
        <v>226---45</v>
      </c>
      <c r="C16657" t="s">
        <v>5967</v>
      </c>
      <c r="D16657" t="s">
        <v>986</v>
      </c>
      <c r="E16657">
        <v>45</v>
      </c>
    </row>
    <row r="16658" spans="1:5" ht="13.5" customHeight="1">
      <c r="A16658">
        <v>226</v>
      </c>
      <c r="B16658" t="str">
        <f t="shared" si="260"/>
        <v>226---46</v>
      </c>
      <c r="C16658" t="s">
        <v>5968</v>
      </c>
      <c r="D16658" t="s">
        <v>988</v>
      </c>
      <c r="E16658">
        <v>46</v>
      </c>
    </row>
    <row r="16659" spans="1:5" ht="13.5" customHeight="1">
      <c r="A16659">
        <v>226</v>
      </c>
      <c r="B16659" t="str">
        <f t="shared" si="260"/>
        <v>226---47</v>
      </c>
      <c r="C16659" t="s">
        <v>5925</v>
      </c>
      <c r="D16659" t="s">
        <v>798</v>
      </c>
      <c r="E16659">
        <v>47</v>
      </c>
    </row>
    <row r="16660" spans="1:5" ht="13.5" customHeight="1">
      <c r="A16660">
        <v>226</v>
      </c>
      <c r="B16660" t="str">
        <f t="shared" si="260"/>
        <v>226---48</v>
      </c>
      <c r="C16660" t="s">
        <v>5915</v>
      </c>
      <c r="D16660" t="s">
        <v>772</v>
      </c>
      <c r="E16660">
        <v>48</v>
      </c>
    </row>
    <row r="16661" spans="1:5" ht="13.5" customHeight="1">
      <c r="A16661">
        <v>226</v>
      </c>
      <c r="B16661" t="str">
        <f t="shared" si="260"/>
        <v>226---49</v>
      </c>
      <c r="C16661" t="s">
        <v>5916</v>
      </c>
      <c r="D16661" t="s">
        <v>750</v>
      </c>
      <c r="E16661">
        <v>49</v>
      </c>
    </row>
    <row r="16662" spans="1:5" ht="13.5" customHeight="1">
      <c r="A16662">
        <v>226</v>
      </c>
      <c r="B16662" t="str">
        <f t="shared" si="260"/>
        <v>226---50</v>
      </c>
      <c r="C16662" t="s">
        <v>5917</v>
      </c>
      <c r="D16662" t="s">
        <v>789</v>
      </c>
      <c r="E16662">
        <v>50</v>
      </c>
    </row>
    <row r="16663" spans="1:5" ht="13.5" customHeight="1">
      <c r="A16663">
        <v>226</v>
      </c>
      <c r="B16663" t="str">
        <f t="shared" si="260"/>
        <v>226---51</v>
      </c>
      <c r="C16663" t="s">
        <v>5918</v>
      </c>
      <c r="D16663" t="s">
        <v>770</v>
      </c>
      <c r="E16663">
        <v>51</v>
      </c>
    </row>
    <row r="16664" spans="1:5" ht="13.5" customHeight="1">
      <c r="A16664">
        <v>226</v>
      </c>
      <c r="B16664" t="str">
        <f t="shared" si="260"/>
        <v>226---52</v>
      </c>
      <c r="C16664" t="s">
        <v>5972</v>
      </c>
      <c r="D16664" t="s">
        <v>979</v>
      </c>
      <c r="E16664">
        <v>52</v>
      </c>
    </row>
    <row r="16665" spans="1:5" ht="13.5" customHeight="1">
      <c r="A16665">
        <v>226</v>
      </c>
      <c r="B16665" t="str">
        <f t="shared" si="260"/>
        <v>226---53</v>
      </c>
      <c r="C16665" t="s">
        <v>5950</v>
      </c>
      <c r="D16665" t="s">
        <v>906</v>
      </c>
      <c r="E16665">
        <v>53</v>
      </c>
    </row>
    <row r="16666" spans="1:5" ht="13.5" customHeight="1">
      <c r="A16666">
        <v>226</v>
      </c>
      <c r="B16666" t="str">
        <f t="shared" si="260"/>
        <v>226---54</v>
      </c>
      <c r="C16666" t="s">
        <v>5927</v>
      </c>
      <c r="D16666" t="s">
        <v>1115</v>
      </c>
      <c r="E16666">
        <v>54</v>
      </c>
    </row>
    <row r="16667" spans="1:5" ht="13.5" customHeight="1">
      <c r="A16667">
        <v>226</v>
      </c>
      <c r="B16667" t="str">
        <f t="shared" si="260"/>
        <v>226---55</v>
      </c>
      <c r="C16667" t="s">
        <v>5992</v>
      </c>
      <c r="D16667" t="s">
        <v>1101</v>
      </c>
      <c r="E16667">
        <v>55</v>
      </c>
    </row>
    <row r="16668" spans="1:5" ht="13.5" customHeight="1">
      <c r="A16668">
        <v>226</v>
      </c>
      <c r="B16668" t="str">
        <f t="shared" si="260"/>
        <v>226---56</v>
      </c>
      <c r="C16668" t="s">
        <v>5987</v>
      </c>
      <c r="D16668" t="s">
        <v>1249</v>
      </c>
      <c r="E16668">
        <v>56</v>
      </c>
    </row>
    <row r="16669" spans="1:5" ht="13.5" customHeight="1">
      <c r="A16669">
        <v>226</v>
      </c>
      <c r="B16669" t="str">
        <f t="shared" si="260"/>
        <v>226---57</v>
      </c>
      <c r="C16669" t="s">
        <v>5990</v>
      </c>
      <c r="D16669" t="s">
        <v>1018</v>
      </c>
      <c r="E16669">
        <v>57</v>
      </c>
    </row>
    <row r="16670" spans="1:5" ht="13.5" customHeight="1">
      <c r="A16670">
        <v>226</v>
      </c>
      <c r="B16670" t="str">
        <f t="shared" si="260"/>
        <v>226---58</v>
      </c>
      <c r="C16670" t="s">
        <v>5989</v>
      </c>
      <c r="D16670" t="s">
        <v>1185</v>
      </c>
      <c r="E16670">
        <v>58</v>
      </c>
    </row>
    <row r="16671" spans="1:5" ht="13.5" customHeight="1">
      <c r="A16671">
        <v>226</v>
      </c>
      <c r="B16671" t="str">
        <f t="shared" si="260"/>
        <v>226---59</v>
      </c>
      <c r="C16671" t="s">
        <v>5955</v>
      </c>
      <c r="D16671" t="s">
        <v>889</v>
      </c>
      <c r="E16671">
        <v>59</v>
      </c>
    </row>
    <row r="16672" spans="1:5" ht="13.5" customHeight="1">
      <c r="A16672">
        <v>226.1</v>
      </c>
      <c r="B16672" t="str">
        <f t="shared" si="260"/>
        <v>226.1---1</v>
      </c>
      <c r="C16672" t="s">
        <v>4216</v>
      </c>
      <c r="D16672" t="s">
        <v>1177</v>
      </c>
      <c r="E16672">
        <v>1</v>
      </c>
    </row>
    <row r="16673" spans="1:5" ht="13.5" customHeight="1">
      <c r="A16673">
        <v>226.1</v>
      </c>
      <c r="B16673" t="str">
        <f t="shared" si="260"/>
        <v>226.1---2</v>
      </c>
      <c r="C16673" t="s">
        <v>4216</v>
      </c>
      <c r="D16673" t="s">
        <v>713</v>
      </c>
      <c r="E16673">
        <v>2</v>
      </c>
    </row>
    <row r="16674" spans="1:5" ht="13.5" customHeight="1">
      <c r="A16674">
        <v>226.1</v>
      </c>
      <c r="B16674" t="str">
        <f t="shared" si="260"/>
        <v>226.1---3</v>
      </c>
      <c r="C16674" t="s">
        <v>4216</v>
      </c>
      <c r="D16674" t="s">
        <v>873</v>
      </c>
      <c r="E16674">
        <v>3</v>
      </c>
    </row>
    <row r="16675" spans="1:5" ht="13.5" customHeight="1">
      <c r="A16675">
        <v>226.1</v>
      </c>
      <c r="B16675" t="str">
        <f t="shared" si="260"/>
        <v>226.1---4</v>
      </c>
      <c r="C16675" t="s">
        <v>4216</v>
      </c>
      <c r="D16675" t="s">
        <v>848</v>
      </c>
      <c r="E16675">
        <v>4</v>
      </c>
    </row>
    <row r="16676" spans="1:5" ht="13.5" customHeight="1">
      <c r="A16676">
        <v>226.1</v>
      </c>
      <c r="B16676" t="str">
        <f t="shared" si="260"/>
        <v>226.1---5</v>
      </c>
      <c r="C16676" t="s">
        <v>4263</v>
      </c>
      <c r="D16676" t="s">
        <v>789</v>
      </c>
      <c r="E16676">
        <v>5</v>
      </c>
    </row>
    <row r="16677" spans="1:5" ht="13.5" customHeight="1">
      <c r="A16677">
        <v>226.1</v>
      </c>
      <c r="B16677" t="str">
        <f t="shared" si="260"/>
        <v>226.1---6</v>
      </c>
      <c r="C16677" t="s">
        <v>4238</v>
      </c>
      <c r="D16677" t="s">
        <v>1086</v>
      </c>
      <c r="E16677">
        <v>6</v>
      </c>
    </row>
    <row r="16678" spans="1:5" ht="13.5" customHeight="1">
      <c r="A16678">
        <v>226.1</v>
      </c>
      <c r="B16678" t="str">
        <f t="shared" si="260"/>
        <v>226.1---7</v>
      </c>
      <c r="C16678" t="s">
        <v>4220</v>
      </c>
      <c r="D16678" t="s">
        <v>1002</v>
      </c>
      <c r="E16678">
        <v>7</v>
      </c>
    </row>
    <row r="16679" spans="1:5" ht="13.5" customHeight="1">
      <c r="A16679">
        <v>226.1</v>
      </c>
      <c r="B16679" t="str">
        <f t="shared" si="260"/>
        <v>226.1---8</v>
      </c>
      <c r="C16679" t="s">
        <v>4228</v>
      </c>
      <c r="D16679" t="s">
        <v>1181</v>
      </c>
      <c r="E16679">
        <v>8</v>
      </c>
    </row>
    <row r="16680" spans="1:5" ht="13.5" customHeight="1">
      <c r="A16680">
        <v>226.1</v>
      </c>
      <c r="B16680" t="str">
        <f t="shared" si="260"/>
        <v>226.1---9</v>
      </c>
      <c r="C16680" t="s">
        <v>4223</v>
      </c>
      <c r="D16680" t="s">
        <v>982</v>
      </c>
      <c r="E16680">
        <v>9</v>
      </c>
    </row>
    <row r="16681" spans="1:5" ht="13.5" customHeight="1">
      <c r="A16681">
        <v>226.1</v>
      </c>
      <c r="B16681" t="str">
        <f t="shared" si="260"/>
        <v>226.1---10</v>
      </c>
      <c r="C16681" t="s">
        <v>4276</v>
      </c>
      <c r="D16681" t="s">
        <v>879</v>
      </c>
      <c r="E16681">
        <v>10</v>
      </c>
    </row>
    <row r="16682" spans="1:5" ht="13.5" customHeight="1">
      <c r="A16682">
        <v>226.1</v>
      </c>
      <c r="B16682" t="str">
        <f t="shared" si="260"/>
        <v>226.1---11</v>
      </c>
      <c r="C16682" t="s">
        <v>4259</v>
      </c>
      <c r="D16682" t="s">
        <v>1261</v>
      </c>
      <c r="E16682">
        <v>11</v>
      </c>
    </row>
    <row r="16683" spans="1:5" ht="13.5" customHeight="1">
      <c r="A16683">
        <v>226.1</v>
      </c>
      <c r="B16683" t="str">
        <f t="shared" si="260"/>
        <v>226.1---12</v>
      </c>
      <c r="C16683" t="s">
        <v>4254</v>
      </c>
      <c r="D16683" t="s">
        <v>906</v>
      </c>
      <c r="E16683">
        <v>12</v>
      </c>
    </row>
    <row r="16684" spans="1:5" ht="13.5" customHeight="1">
      <c r="A16684">
        <v>226.1</v>
      </c>
      <c r="B16684" t="str">
        <f t="shared" si="260"/>
        <v>226.1---13</v>
      </c>
      <c r="C16684" t="s">
        <v>4235</v>
      </c>
      <c r="D16684" t="s">
        <v>6225</v>
      </c>
      <c r="E16684">
        <v>13</v>
      </c>
    </row>
    <row r="16685" spans="1:5" ht="13.5" customHeight="1">
      <c r="A16685">
        <v>226.1</v>
      </c>
      <c r="B16685" t="str">
        <f t="shared" si="260"/>
        <v>226.1---14</v>
      </c>
      <c r="C16685" t="s">
        <v>4236</v>
      </c>
      <c r="D16685" t="s">
        <v>902</v>
      </c>
      <c r="E16685">
        <v>14</v>
      </c>
    </row>
    <row r="16686" spans="1:5" ht="13.5" customHeight="1">
      <c r="A16686">
        <v>226.1</v>
      </c>
      <c r="B16686" t="str">
        <f t="shared" si="260"/>
        <v>226.1---15</v>
      </c>
      <c r="C16686" t="s">
        <v>4277</v>
      </c>
      <c r="D16686" t="s">
        <v>1178</v>
      </c>
      <c r="E16686">
        <v>15</v>
      </c>
    </row>
    <row r="16687" spans="1:5" ht="13.5" customHeight="1">
      <c r="A16687">
        <v>226.1</v>
      </c>
      <c r="B16687" t="str">
        <f t="shared" si="260"/>
        <v>226.1---16</v>
      </c>
      <c r="C16687" t="s">
        <v>5911</v>
      </c>
      <c r="D16687" t="s">
        <v>1291</v>
      </c>
      <c r="E16687">
        <v>16</v>
      </c>
    </row>
    <row r="16688" spans="1:5" ht="13.5" customHeight="1">
      <c r="A16688">
        <v>226.1</v>
      </c>
      <c r="B16688" t="str">
        <f t="shared" si="260"/>
        <v>226.1---17</v>
      </c>
      <c r="C16688" t="s">
        <v>5911</v>
      </c>
      <c r="D16688" t="s">
        <v>905</v>
      </c>
      <c r="E16688">
        <v>17</v>
      </c>
    </row>
    <row r="16689" spans="1:5" ht="13.5" customHeight="1">
      <c r="A16689">
        <v>226.1</v>
      </c>
      <c r="B16689" t="str">
        <f t="shared" si="260"/>
        <v>226.1---18</v>
      </c>
      <c r="C16689" t="s">
        <v>5911</v>
      </c>
      <c r="D16689" t="s">
        <v>1024</v>
      </c>
      <c r="E16689">
        <v>18</v>
      </c>
    </row>
    <row r="16690" spans="1:5" ht="13.5" customHeight="1">
      <c r="A16690">
        <v>226.1</v>
      </c>
      <c r="B16690" t="str">
        <f t="shared" si="260"/>
        <v>226.1---19</v>
      </c>
      <c r="C16690" t="s">
        <v>5911</v>
      </c>
      <c r="D16690" t="s">
        <v>783</v>
      </c>
      <c r="E16690">
        <v>19</v>
      </c>
    </row>
    <row r="16691" spans="1:5" ht="13.5" customHeight="1">
      <c r="A16691">
        <v>226.1</v>
      </c>
      <c r="B16691" t="str">
        <f t="shared" si="260"/>
        <v>226.1---20</v>
      </c>
      <c r="C16691" t="s">
        <v>5911</v>
      </c>
      <c r="D16691" t="s">
        <v>1040</v>
      </c>
      <c r="E16691">
        <v>20</v>
      </c>
    </row>
    <row r="16692" spans="1:5" ht="13.5" customHeight="1">
      <c r="A16692">
        <v>226.1</v>
      </c>
      <c r="B16692" t="str">
        <f t="shared" si="260"/>
        <v>226.1---21</v>
      </c>
      <c r="C16692" t="s">
        <v>5911</v>
      </c>
      <c r="D16692" t="s">
        <v>850</v>
      </c>
      <c r="E16692">
        <v>21</v>
      </c>
    </row>
    <row r="16693" spans="1:5" ht="13.5" customHeight="1">
      <c r="A16693">
        <v>226.1</v>
      </c>
      <c r="B16693" t="str">
        <f t="shared" si="260"/>
        <v>226.1---22</v>
      </c>
      <c r="C16693" t="s">
        <v>5911</v>
      </c>
      <c r="D16693" t="s">
        <v>1315</v>
      </c>
      <c r="E16693">
        <v>22</v>
      </c>
    </row>
    <row r="16694" spans="1:5" ht="13.5" customHeight="1">
      <c r="A16694">
        <v>226.1</v>
      </c>
      <c r="B16694" t="str">
        <f t="shared" si="260"/>
        <v>226.1---23</v>
      </c>
      <c r="C16694" t="s">
        <v>5911</v>
      </c>
      <c r="D16694" t="s">
        <v>1245</v>
      </c>
      <c r="E16694">
        <v>23</v>
      </c>
    </row>
    <row r="16695" spans="1:5" ht="13.5" customHeight="1">
      <c r="A16695">
        <v>226.1</v>
      </c>
      <c r="B16695" t="str">
        <f t="shared" si="260"/>
        <v>226.1---24</v>
      </c>
      <c r="C16695" t="s">
        <v>887</v>
      </c>
      <c r="D16695" t="s">
        <v>992</v>
      </c>
      <c r="E16695">
        <v>24</v>
      </c>
    </row>
    <row r="16696" spans="1:5" ht="13.5" customHeight="1">
      <c r="A16696">
        <v>226.1</v>
      </c>
      <c r="B16696" t="str">
        <f t="shared" si="260"/>
        <v>226.1---25</v>
      </c>
      <c r="C16696" t="s">
        <v>797</v>
      </c>
      <c r="D16696" t="s">
        <v>1081</v>
      </c>
      <c r="E16696">
        <v>25</v>
      </c>
    </row>
    <row r="16697" spans="1:5" ht="13.5" customHeight="1">
      <c r="A16697">
        <v>226.1</v>
      </c>
      <c r="B16697" t="str">
        <f t="shared" si="260"/>
        <v>226.1---26</v>
      </c>
      <c r="C16697" t="s">
        <v>737</v>
      </c>
      <c r="D16697" t="s">
        <v>996</v>
      </c>
      <c r="E16697">
        <v>26</v>
      </c>
    </row>
    <row r="16698" spans="1:5" ht="13.5" customHeight="1">
      <c r="A16698">
        <v>226.1</v>
      </c>
      <c r="B16698" t="str">
        <f t="shared" si="260"/>
        <v>226.1---27</v>
      </c>
      <c r="C16698" t="s">
        <v>743</v>
      </c>
      <c r="D16698" t="s">
        <v>754</v>
      </c>
      <c r="E16698">
        <v>27</v>
      </c>
    </row>
    <row r="16699" spans="1:5" ht="13.5" customHeight="1">
      <c r="A16699">
        <v>226.1</v>
      </c>
      <c r="B16699" t="str">
        <f t="shared" si="260"/>
        <v>226.1---28</v>
      </c>
      <c r="C16699" t="s">
        <v>745</v>
      </c>
      <c r="D16699" t="s">
        <v>837</v>
      </c>
      <c r="E16699">
        <v>28</v>
      </c>
    </row>
    <row r="16700" spans="1:5" ht="13.5" customHeight="1">
      <c r="A16700">
        <v>226.1</v>
      </c>
      <c r="B16700" t="str">
        <f t="shared" si="260"/>
        <v>226.1---29</v>
      </c>
      <c r="C16700" t="s">
        <v>987</v>
      </c>
      <c r="D16700" t="s">
        <v>1263</v>
      </c>
      <c r="E16700">
        <v>29</v>
      </c>
    </row>
    <row r="16701" spans="1:5" ht="13.5" customHeight="1">
      <c r="A16701">
        <v>226.1</v>
      </c>
      <c r="B16701" t="str">
        <f t="shared" si="260"/>
        <v>226.1---30</v>
      </c>
      <c r="C16701" t="s">
        <v>989</v>
      </c>
      <c r="D16701" t="s">
        <v>738</v>
      </c>
      <c r="E16701">
        <v>30</v>
      </c>
    </row>
    <row r="16702" spans="1:5" ht="13.5" customHeight="1">
      <c r="A16702">
        <v>226.1</v>
      </c>
      <c r="B16702" t="str">
        <f t="shared" si="260"/>
        <v>226.1---31</v>
      </c>
      <c r="C16702" t="s">
        <v>819</v>
      </c>
      <c r="D16702" t="s">
        <v>756</v>
      </c>
      <c r="E16702">
        <v>31</v>
      </c>
    </row>
    <row r="16703" spans="1:5" ht="13.5" customHeight="1">
      <c r="A16703">
        <v>226.1</v>
      </c>
      <c r="B16703" t="str">
        <f t="shared" si="260"/>
        <v>226.1---32</v>
      </c>
      <c r="C16703" t="s">
        <v>749</v>
      </c>
      <c r="D16703" t="s">
        <v>1082</v>
      </c>
      <c r="E16703">
        <v>32</v>
      </c>
    </row>
    <row r="16704" spans="1:5" ht="13.5" customHeight="1">
      <c r="A16704">
        <v>226.1</v>
      </c>
      <c r="B16704" t="str">
        <f t="shared" si="260"/>
        <v>226.1---33</v>
      </c>
      <c r="C16704" t="s">
        <v>1074</v>
      </c>
      <c r="D16704" t="s">
        <v>880</v>
      </c>
      <c r="E16704">
        <v>33</v>
      </c>
    </row>
    <row r="16705" spans="1:5" ht="13.5" customHeight="1">
      <c r="A16705">
        <v>226.1</v>
      </c>
      <c r="B16705" t="str">
        <f t="shared" si="260"/>
        <v>226.1---34</v>
      </c>
      <c r="C16705" t="s">
        <v>824</v>
      </c>
      <c r="D16705" t="s">
        <v>752</v>
      </c>
      <c r="E16705">
        <v>34</v>
      </c>
    </row>
    <row r="16706" spans="1:5" ht="13.5" customHeight="1">
      <c r="A16706">
        <v>226.1</v>
      </c>
      <c r="B16706" t="str">
        <f t="shared" si="260"/>
        <v>226.1---35</v>
      </c>
      <c r="C16706" t="s">
        <v>753</v>
      </c>
      <c r="D16706" t="s">
        <v>1002</v>
      </c>
      <c r="E16706">
        <v>35</v>
      </c>
    </row>
    <row r="16707" spans="1:5" ht="13.5" customHeight="1">
      <c r="A16707">
        <v>226.1</v>
      </c>
      <c r="B16707" t="str">
        <f t="shared" ref="B16707:B16770" si="261">A16707&amp;"---"&amp;E16707</f>
        <v>226.1---36</v>
      </c>
      <c r="C16707" t="s">
        <v>759</v>
      </c>
      <c r="D16707" t="s">
        <v>823</v>
      </c>
      <c r="E16707">
        <v>36</v>
      </c>
    </row>
    <row r="16708" spans="1:5" ht="13.5" customHeight="1">
      <c r="A16708">
        <v>226.1</v>
      </c>
      <c r="B16708" t="str">
        <f t="shared" si="261"/>
        <v>226.1---37</v>
      </c>
      <c r="C16708" t="s">
        <v>862</v>
      </c>
      <c r="D16708" t="s">
        <v>1261</v>
      </c>
      <c r="E16708">
        <v>37</v>
      </c>
    </row>
    <row r="16709" spans="1:5" ht="13.5" customHeight="1">
      <c r="A16709">
        <v>226.1</v>
      </c>
      <c r="B16709" t="str">
        <f t="shared" si="261"/>
        <v>226.1---38</v>
      </c>
      <c r="C16709" t="s">
        <v>763</v>
      </c>
      <c r="D16709" t="s">
        <v>1086</v>
      </c>
      <c r="E16709">
        <v>38</v>
      </c>
    </row>
    <row r="16710" spans="1:5" ht="13.5" customHeight="1">
      <c r="A16710">
        <v>226.1</v>
      </c>
      <c r="B16710" t="str">
        <f t="shared" si="261"/>
        <v>226.1---39</v>
      </c>
      <c r="C16710" t="s">
        <v>991</v>
      </c>
      <c r="D16710" t="s">
        <v>966</v>
      </c>
      <c r="E16710">
        <v>39</v>
      </c>
    </row>
    <row r="16711" spans="1:5" ht="13.5" customHeight="1">
      <c r="A16711">
        <v>226.1</v>
      </c>
      <c r="B16711" t="str">
        <f t="shared" si="261"/>
        <v>226.1---40</v>
      </c>
      <c r="C16711" t="s">
        <v>1111</v>
      </c>
      <c r="D16711" t="s">
        <v>1045</v>
      </c>
      <c r="E16711">
        <v>40</v>
      </c>
    </row>
    <row r="16712" spans="1:5" ht="13.5" customHeight="1">
      <c r="A16712">
        <v>226.1</v>
      </c>
      <c r="B16712" t="str">
        <f t="shared" si="261"/>
        <v>226.1---41</v>
      </c>
      <c r="C16712" t="s">
        <v>868</v>
      </c>
      <c r="D16712" t="s">
        <v>758</v>
      </c>
      <c r="E16712">
        <v>41</v>
      </c>
    </row>
    <row r="16713" spans="1:5" ht="13.5" customHeight="1">
      <c r="A16713">
        <v>226.1</v>
      </c>
      <c r="B16713" t="str">
        <f t="shared" si="261"/>
        <v>226.1---42</v>
      </c>
      <c r="C16713" t="s">
        <v>969</v>
      </c>
      <c r="D16713" t="s">
        <v>802</v>
      </c>
      <c r="E16713">
        <v>42</v>
      </c>
    </row>
    <row r="16714" spans="1:5" ht="13.5" customHeight="1">
      <c r="A16714">
        <v>226.1</v>
      </c>
      <c r="B16714" t="str">
        <f t="shared" si="261"/>
        <v>226.1---43</v>
      </c>
      <c r="C16714" t="s">
        <v>896</v>
      </c>
      <c r="D16714" t="s">
        <v>1202</v>
      </c>
      <c r="E16714">
        <v>43</v>
      </c>
    </row>
    <row r="16715" spans="1:5" ht="13.5" customHeight="1">
      <c r="A16715">
        <v>226.1</v>
      </c>
      <c r="B16715" t="str">
        <f t="shared" si="261"/>
        <v>226.1---44</v>
      </c>
      <c r="C16715" t="s">
        <v>5946</v>
      </c>
      <c r="D16715" t="s">
        <v>893</v>
      </c>
      <c r="E16715">
        <v>44</v>
      </c>
    </row>
    <row r="16716" spans="1:5" ht="13.5" customHeight="1">
      <c r="A16716">
        <v>226.1</v>
      </c>
      <c r="B16716" t="str">
        <f t="shared" si="261"/>
        <v>226.1---45</v>
      </c>
      <c r="C16716" t="s">
        <v>5925</v>
      </c>
      <c r="D16716" t="s">
        <v>798</v>
      </c>
      <c r="E16716">
        <v>45</v>
      </c>
    </row>
    <row r="16717" spans="1:5" ht="13.5" customHeight="1">
      <c r="A16717">
        <v>226.1</v>
      </c>
      <c r="B16717" t="str">
        <f t="shared" si="261"/>
        <v>226.1---46</v>
      </c>
      <c r="C16717" t="s">
        <v>5915</v>
      </c>
      <c r="D16717" t="s">
        <v>772</v>
      </c>
      <c r="E16717">
        <v>46</v>
      </c>
    </row>
    <row r="16718" spans="1:5" ht="13.5" customHeight="1">
      <c r="A16718">
        <v>226.1</v>
      </c>
      <c r="B16718" t="str">
        <f t="shared" si="261"/>
        <v>226.1---47</v>
      </c>
      <c r="C16718" t="s">
        <v>5916</v>
      </c>
      <c r="D16718" t="s">
        <v>750</v>
      </c>
      <c r="E16718">
        <v>47</v>
      </c>
    </row>
    <row r="16719" spans="1:5" ht="13.5" customHeight="1">
      <c r="A16719">
        <v>226.1</v>
      </c>
      <c r="B16719" t="str">
        <f t="shared" si="261"/>
        <v>226.1---48</v>
      </c>
      <c r="C16719" t="s">
        <v>5917</v>
      </c>
      <c r="D16719" t="s">
        <v>789</v>
      </c>
      <c r="E16719">
        <v>48</v>
      </c>
    </row>
    <row r="16720" spans="1:5" ht="13.5" customHeight="1">
      <c r="A16720">
        <v>226.1</v>
      </c>
      <c r="B16720" t="str">
        <f t="shared" si="261"/>
        <v>226.1---49</v>
      </c>
      <c r="C16720" t="s">
        <v>5918</v>
      </c>
      <c r="D16720" t="s">
        <v>770</v>
      </c>
      <c r="E16720">
        <v>49</v>
      </c>
    </row>
    <row r="16721" spans="1:5" ht="13.5" customHeight="1">
      <c r="A16721">
        <v>226.1</v>
      </c>
      <c r="B16721" t="str">
        <f t="shared" si="261"/>
        <v>226.1---50</v>
      </c>
      <c r="C16721" t="s">
        <v>5932</v>
      </c>
      <c r="D16721" t="s">
        <v>846</v>
      </c>
      <c r="E16721">
        <v>50</v>
      </c>
    </row>
    <row r="16722" spans="1:5" ht="13.5" customHeight="1">
      <c r="A16722">
        <v>226.1</v>
      </c>
      <c r="B16722" t="str">
        <f t="shared" si="261"/>
        <v>226.1---51</v>
      </c>
      <c r="C16722" t="s">
        <v>5972</v>
      </c>
      <c r="D16722" t="s">
        <v>979</v>
      </c>
      <c r="E16722">
        <v>51</v>
      </c>
    </row>
    <row r="16723" spans="1:5" ht="13.5" customHeight="1">
      <c r="A16723">
        <v>226.1</v>
      </c>
      <c r="B16723" t="str">
        <f t="shared" si="261"/>
        <v>226.1---52</v>
      </c>
      <c r="C16723" t="s">
        <v>5950</v>
      </c>
      <c r="D16723" t="s">
        <v>906</v>
      </c>
      <c r="E16723">
        <v>52</v>
      </c>
    </row>
    <row r="16724" spans="1:5" ht="13.5" customHeight="1">
      <c r="A16724">
        <v>226.1</v>
      </c>
      <c r="B16724" t="str">
        <f t="shared" si="261"/>
        <v>226.1---53</v>
      </c>
      <c r="C16724" t="s">
        <v>5951</v>
      </c>
      <c r="D16724" t="s">
        <v>879</v>
      </c>
      <c r="E16724">
        <v>53</v>
      </c>
    </row>
    <row r="16725" spans="1:5" ht="13.5" customHeight="1">
      <c r="A16725">
        <v>226.1</v>
      </c>
      <c r="B16725" t="str">
        <f t="shared" si="261"/>
        <v>226.1---54</v>
      </c>
      <c r="C16725" t="s">
        <v>5927</v>
      </c>
      <c r="D16725" t="s">
        <v>1115</v>
      </c>
      <c r="E16725">
        <v>54</v>
      </c>
    </row>
    <row r="16726" spans="1:5" ht="13.5" customHeight="1">
      <c r="A16726">
        <v>226.1</v>
      </c>
      <c r="B16726" t="str">
        <f t="shared" si="261"/>
        <v>226.1---55</v>
      </c>
      <c r="C16726" t="s">
        <v>5957</v>
      </c>
      <c r="D16726" t="s">
        <v>913</v>
      </c>
      <c r="E16726">
        <v>55</v>
      </c>
    </row>
    <row r="16727" spans="1:5" ht="13.5" customHeight="1">
      <c r="A16727">
        <v>226.1</v>
      </c>
      <c r="B16727" t="str">
        <f t="shared" si="261"/>
        <v>226.1---56</v>
      </c>
      <c r="C16727" t="s">
        <v>5992</v>
      </c>
      <c r="D16727" t="s">
        <v>1101</v>
      </c>
      <c r="E16727">
        <v>56</v>
      </c>
    </row>
    <row r="16728" spans="1:5" ht="13.5" customHeight="1">
      <c r="A16728">
        <v>226.1</v>
      </c>
      <c r="B16728" t="str">
        <f t="shared" si="261"/>
        <v>226.1---57</v>
      </c>
      <c r="C16728" t="s">
        <v>5987</v>
      </c>
      <c r="D16728" t="s">
        <v>1249</v>
      </c>
      <c r="E16728">
        <v>57</v>
      </c>
    </row>
    <row r="16729" spans="1:5" ht="13.5" customHeight="1">
      <c r="A16729">
        <v>226.1</v>
      </c>
      <c r="B16729" t="str">
        <f t="shared" si="261"/>
        <v>226.1---58</v>
      </c>
      <c r="C16729" t="s">
        <v>5990</v>
      </c>
      <c r="D16729" t="s">
        <v>1018</v>
      </c>
      <c r="E16729">
        <v>58</v>
      </c>
    </row>
    <row r="16730" spans="1:5" ht="13.5" customHeight="1">
      <c r="A16730">
        <v>226.1</v>
      </c>
      <c r="B16730" t="str">
        <f t="shared" si="261"/>
        <v>226.1---59</v>
      </c>
      <c r="C16730" t="s">
        <v>5989</v>
      </c>
      <c r="D16730" t="s">
        <v>1185</v>
      </c>
      <c r="E16730">
        <v>59</v>
      </c>
    </row>
    <row r="16731" spans="1:5" ht="13.5" customHeight="1">
      <c r="A16731">
        <v>226.1</v>
      </c>
      <c r="B16731" t="str">
        <f t="shared" si="261"/>
        <v>226.1---60</v>
      </c>
      <c r="C16731" t="s">
        <v>5955</v>
      </c>
      <c r="D16731" t="s">
        <v>889</v>
      </c>
      <c r="E16731">
        <v>60</v>
      </c>
    </row>
    <row r="16732" spans="1:5" ht="13.5" customHeight="1">
      <c r="A16732">
        <v>88</v>
      </c>
      <c r="B16732" t="str">
        <f t="shared" si="261"/>
        <v>88---1</v>
      </c>
      <c r="C16732" t="s">
        <v>4216</v>
      </c>
      <c r="D16732" t="s">
        <v>1177</v>
      </c>
      <c r="E16732">
        <v>1</v>
      </c>
    </row>
    <row r="16733" spans="1:5" ht="13.5" customHeight="1">
      <c r="A16733">
        <v>88</v>
      </c>
      <c r="B16733" t="str">
        <f t="shared" si="261"/>
        <v>88---2</v>
      </c>
      <c r="C16733" t="s">
        <v>4216</v>
      </c>
      <c r="D16733" t="s">
        <v>1024</v>
      </c>
      <c r="E16733">
        <v>2</v>
      </c>
    </row>
    <row r="16734" spans="1:5" ht="13.5" customHeight="1">
      <c r="A16734">
        <v>88</v>
      </c>
      <c r="B16734" t="str">
        <f t="shared" si="261"/>
        <v>88---3</v>
      </c>
      <c r="C16734" t="s">
        <v>4252</v>
      </c>
      <c r="D16734" t="s">
        <v>1075</v>
      </c>
      <c r="E16734">
        <v>3</v>
      </c>
    </row>
    <row r="16735" spans="1:5" ht="13.5" customHeight="1">
      <c r="A16735">
        <v>88</v>
      </c>
      <c r="B16735" t="str">
        <f t="shared" si="261"/>
        <v>88---4</v>
      </c>
      <c r="C16735" t="s">
        <v>4269</v>
      </c>
      <c r="D16735" t="s">
        <v>1119</v>
      </c>
      <c r="E16735">
        <v>4</v>
      </c>
    </row>
    <row r="16736" spans="1:5" ht="13.5" customHeight="1">
      <c r="A16736">
        <v>88</v>
      </c>
      <c r="B16736" t="str">
        <f t="shared" si="261"/>
        <v>88---5</v>
      </c>
      <c r="C16736" t="s">
        <v>4271</v>
      </c>
      <c r="D16736" t="s">
        <v>1277</v>
      </c>
      <c r="E16736">
        <v>5</v>
      </c>
    </row>
    <row r="16737" spans="1:5" ht="13.5" customHeight="1">
      <c r="A16737">
        <v>88</v>
      </c>
      <c r="B16737" t="str">
        <f t="shared" si="261"/>
        <v>88---6</v>
      </c>
      <c r="C16737" t="s">
        <v>4239</v>
      </c>
      <c r="D16737" t="s">
        <v>783</v>
      </c>
      <c r="E16737">
        <v>6</v>
      </c>
    </row>
    <row r="16738" spans="1:5" ht="13.5" customHeight="1">
      <c r="A16738">
        <v>88</v>
      </c>
      <c r="B16738" t="str">
        <f t="shared" si="261"/>
        <v>88---7</v>
      </c>
      <c r="C16738" t="s">
        <v>4228</v>
      </c>
      <c r="D16738" t="s">
        <v>1286</v>
      </c>
      <c r="E16738">
        <v>7</v>
      </c>
    </row>
    <row r="16739" spans="1:5" ht="13.5" customHeight="1">
      <c r="A16739">
        <v>88</v>
      </c>
      <c r="B16739" t="str">
        <f t="shared" si="261"/>
        <v>88---8</v>
      </c>
      <c r="C16739" t="s">
        <v>4268</v>
      </c>
      <c r="D16739" t="s">
        <v>1202</v>
      </c>
      <c r="E16739">
        <v>8</v>
      </c>
    </row>
    <row r="16740" spans="1:5" ht="13.5" customHeight="1">
      <c r="A16740">
        <v>88</v>
      </c>
      <c r="B16740" t="str">
        <f t="shared" si="261"/>
        <v>88---9</v>
      </c>
      <c r="C16740" t="s">
        <v>4230</v>
      </c>
      <c r="D16740" t="s">
        <v>879</v>
      </c>
      <c r="E16740">
        <v>9</v>
      </c>
    </row>
    <row r="16741" spans="1:5" ht="13.5" customHeight="1">
      <c r="A16741">
        <v>88</v>
      </c>
      <c r="B16741" t="str">
        <f t="shared" si="261"/>
        <v>88---10</v>
      </c>
      <c r="C16741" t="s">
        <v>4244</v>
      </c>
      <c r="D16741" t="s">
        <v>1254</v>
      </c>
      <c r="E16741">
        <v>10</v>
      </c>
    </row>
    <row r="16742" spans="1:5" ht="13.5" customHeight="1">
      <c r="A16742">
        <v>88</v>
      </c>
      <c r="B16742" t="str">
        <f t="shared" si="261"/>
        <v>88---11</v>
      </c>
      <c r="C16742" t="s">
        <v>4231</v>
      </c>
      <c r="D16742" t="s">
        <v>937</v>
      </c>
      <c r="E16742">
        <v>11</v>
      </c>
    </row>
    <row r="16743" spans="1:5" ht="13.5" customHeight="1">
      <c r="A16743">
        <v>88</v>
      </c>
      <c r="B16743" t="str">
        <f t="shared" si="261"/>
        <v>88---12</v>
      </c>
      <c r="C16743" t="s">
        <v>4254</v>
      </c>
      <c r="D16743" t="s">
        <v>1237</v>
      </c>
      <c r="E16743">
        <v>12</v>
      </c>
    </row>
    <row r="16744" spans="1:5" ht="13.5" customHeight="1">
      <c r="A16744">
        <v>88</v>
      </c>
      <c r="B16744" t="str">
        <f t="shared" si="261"/>
        <v>88---13</v>
      </c>
      <c r="C16744" t="s">
        <v>4233</v>
      </c>
      <c r="D16744" t="s">
        <v>1368</v>
      </c>
      <c r="E16744">
        <v>13</v>
      </c>
    </row>
    <row r="16745" spans="1:5" ht="13.5" customHeight="1">
      <c r="A16745">
        <v>88</v>
      </c>
      <c r="B16745" t="str">
        <f t="shared" si="261"/>
        <v>88---14</v>
      </c>
      <c r="C16745" t="s">
        <v>4272</v>
      </c>
      <c r="D16745" t="s">
        <v>1256</v>
      </c>
      <c r="E16745">
        <v>14</v>
      </c>
    </row>
    <row r="16746" spans="1:5" ht="13.5" customHeight="1">
      <c r="A16746">
        <v>88</v>
      </c>
      <c r="B16746" t="str">
        <f t="shared" si="261"/>
        <v>88---15</v>
      </c>
      <c r="C16746" t="s">
        <v>4265</v>
      </c>
      <c r="D16746" t="s">
        <v>798</v>
      </c>
      <c r="E16746">
        <v>15</v>
      </c>
    </row>
    <row r="16747" spans="1:5" ht="13.5" customHeight="1">
      <c r="A16747">
        <v>88</v>
      </c>
      <c r="B16747" t="str">
        <f t="shared" si="261"/>
        <v>88---16</v>
      </c>
      <c r="C16747" t="s">
        <v>4248</v>
      </c>
      <c r="D16747" t="s">
        <v>1213</v>
      </c>
      <c r="E16747">
        <v>16</v>
      </c>
    </row>
    <row r="16748" spans="1:5" ht="13.5" customHeight="1">
      <c r="A16748">
        <v>88</v>
      </c>
      <c r="B16748" t="str">
        <f t="shared" si="261"/>
        <v>88---17</v>
      </c>
      <c r="C16748" t="s">
        <v>5928</v>
      </c>
      <c r="D16748" t="s">
        <v>1254</v>
      </c>
      <c r="E16748">
        <v>17</v>
      </c>
    </row>
    <row r="16749" spans="1:5" ht="13.5" customHeight="1">
      <c r="A16749">
        <v>88</v>
      </c>
      <c r="B16749" t="str">
        <f t="shared" si="261"/>
        <v>88---18</v>
      </c>
      <c r="C16749" t="s">
        <v>727</v>
      </c>
      <c r="D16749" t="s">
        <v>1308</v>
      </c>
      <c r="E16749">
        <v>18</v>
      </c>
    </row>
    <row r="16750" spans="1:5" ht="13.5" customHeight="1">
      <c r="A16750">
        <v>88</v>
      </c>
      <c r="B16750" t="str">
        <f t="shared" si="261"/>
        <v>88---19</v>
      </c>
      <c r="C16750" t="s">
        <v>1070</v>
      </c>
      <c r="D16750" t="s">
        <v>1219</v>
      </c>
      <c r="E16750">
        <v>19</v>
      </c>
    </row>
    <row r="16751" spans="1:5" ht="13.5" customHeight="1">
      <c r="A16751">
        <v>88</v>
      </c>
      <c r="B16751" t="str">
        <f t="shared" si="261"/>
        <v>88---20</v>
      </c>
      <c r="C16751" t="s">
        <v>1072</v>
      </c>
      <c r="D16751" t="s">
        <v>1220</v>
      </c>
      <c r="E16751">
        <v>20</v>
      </c>
    </row>
    <row r="16752" spans="1:5" ht="13.5" customHeight="1">
      <c r="A16752">
        <v>88</v>
      </c>
      <c r="B16752" t="str">
        <f t="shared" si="261"/>
        <v>88---21</v>
      </c>
      <c r="C16752" t="s">
        <v>795</v>
      </c>
      <c r="D16752" t="s">
        <v>1062</v>
      </c>
      <c r="E16752">
        <v>21</v>
      </c>
    </row>
    <row r="16753" spans="1:5" ht="13.5" customHeight="1">
      <c r="A16753">
        <v>88</v>
      </c>
      <c r="B16753" t="str">
        <f t="shared" si="261"/>
        <v>88---22</v>
      </c>
      <c r="C16753" t="s">
        <v>797</v>
      </c>
      <c r="D16753" t="s">
        <v>1081</v>
      </c>
      <c r="E16753">
        <v>22</v>
      </c>
    </row>
    <row r="16754" spans="1:5" ht="13.5" customHeight="1">
      <c r="A16754">
        <v>88</v>
      </c>
      <c r="B16754" t="str">
        <f t="shared" si="261"/>
        <v>88---23</v>
      </c>
      <c r="C16754" t="s">
        <v>858</v>
      </c>
      <c r="D16754" t="s">
        <v>740</v>
      </c>
      <c r="E16754">
        <v>23</v>
      </c>
    </row>
    <row r="16755" spans="1:5" ht="13.5" customHeight="1">
      <c r="A16755">
        <v>88</v>
      </c>
      <c r="B16755" t="str">
        <f t="shared" si="261"/>
        <v>88---24</v>
      </c>
      <c r="C16755" t="s">
        <v>741</v>
      </c>
      <c r="D16755" t="s">
        <v>1248</v>
      </c>
      <c r="E16755">
        <v>24</v>
      </c>
    </row>
    <row r="16756" spans="1:5" ht="13.5" customHeight="1">
      <c r="A16756">
        <v>88</v>
      </c>
      <c r="B16756" t="str">
        <f t="shared" si="261"/>
        <v>88---25</v>
      </c>
      <c r="C16756" t="s">
        <v>743</v>
      </c>
      <c r="D16756" t="s">
        <v>754</v>
      </c>
      <c r="E16756">
        <v>25</v>
      </c>
    </row>
    <row r="16757" spans="1:5" ht="13.5" customHeight="1">
      <c r="A16757">
        <v>88</v>
      </c>
      <c r="B16757" t="str">
        <f t="shared" si="261"/>
        <v>88---26</v>
      </c>
      <c r="C16757" t="s">
        <v>745</v>
      </c>
      <c r="D16757" t="s">
        <v>837</v>
      </c>
      <c r="E16757">
        <v>26</v>
      </c>
    </row>
    <row r="16758" spans="1:5" ht="13.5" customHeight="1">
      <c r="A16758">
        <v>88</v>
      </c>
      <c r="B16758" t="str">
        <f t="shared" si="261"/>
        <v>88---27</v>
      </c>
      <c r="C16758" t="s">
        <v>915</v>
      </c>
      <c r="D16758" t="s">
        <v>939</v>
      </c>
      <c r="E16758">
        <v>27</v>
      </c>
    </row>
    <row r="16759" spans="1:5" ht="13.5" customHeight="1">
      <c r="A16759">
        <v>88</v>
      </c>
      <c r="B16759" t="str">
        <f t="shared" si="261"/>
        <v>88---28</v>
      </c>
      <c r="C16759" t="s">
        <v>987</v>
      </c>
      <c r="D16759" t="s">
        <v>1263</v>
      </c>
      <c r="E16759">
        <v>28</v>
      </c>
    </row>
    <row r="16760" spans="1:5" ht="13.5" customHeight="1">
      <c r="A16760">
        <v>88</v>
      </c>
      <c r="B16760" t="str">
        <f t="shared" si="261"/>
        <v>88---29</v>
      </c>
      <c r="C16760" t="s">
        <v>989</v>
      </c>
      <c r="D16760" t="s">
        <v>738</v>
      </c>
      <c r="E16760">
        <v>29</v>
      </c>
    </row>
    <row r="16761" spans="1:5" ht="13.5" customHeight="1">
      <c r="A16761">
        <v>88</v>
      </c>
      <c r="B16761" t="str">
        <f t="shared" si="261"/>
        <v>88---30</v>
      </c>
      <c r="C16761" t="s">
        <v>747</v>
      </c>
      <c r="D16761" t="s">
        <v>1154</v>
      </c>
      <c r="E16761">
        <v>30</v>
      </c>
    </row>
    <row r="16762" spans="1:5" ht="13.5" customHeight="1">
      <c r="A16762">
        <v>88</v>
      </c>
      <c r="B16762" t="str">
        <f t="shared" si="261"/>
        <v>88---31</v>
      </c>
      <c r="C16762" t="s">
        <v>1074</v>
      </c>
      <c r="D16762" t="s">
        <v>880</v>
      </c>
      <c r="E16762">
        <v>31</v>
      </c>
    </row>
    <row r="16763" spans="1:5" ht="13.5" customHeight="1">
      <c r="A16763">
        <v>88</v>
      </c>
      <c r="B16763" t="str">
        <f t="shared" si="261"/>
        <v>88---32</v>
      </c>
      <c r="C16763" t="s">
        <v>824</v>
      </c>
      <c r="D16763" t="s">
        <v>752</v>
      </c>
      <c r="E16763">
        <v>32</v>
      </c>
    </row>
    <row r="16764" spans="1:5" ht="13.5" customHeight="1">
      <c r="A16764">
        <v>88</v>
      </c>
      <c r="B16764" t="str">
        <f t="shared" si="261"/>
        <v>88---33</v>
      </c>
      <c r="C16764" t="s">
        <v>1005</v>
      </c>
      <c r="D16764" t="s">
        <v>1105</v>
      </c>
      <c r="E16764">
        <v>33</v>
      </c>
    </row>
    <row r="16765" spans="1:5" ht="13.5" customHeight="1">
      <c r="A16765">
        <v>88</v>
      </c>
      <c r="B16765" t="str">
        <f t="shared" si="261"/>
        <v>88---34</v>
      </c>
      <c r="C16765" t="s">
        <v>828</v>
      </c>
      <c r="D16765" t="s">
        <v>818</v>
      </c>
      <c r="E16765">
        <v>34</v>
      </c>
    </row>
    <row r="16766" spans="1:5" ht="13.5" customHeight="1">
      <c r="A16766">
        <v>88</v>
      </c>
      <c r="B16766" t="str">
        <f t="shared" si="261"/>
        <v>88---35</v>
      </c>
      <c r="C16766" t="s">
        <v>755</v>
      </c>
      <c r="D16766" t="s">
        <v>1146</v>
      </c>
      <c r="E16766">
        <v>35</v>
      </c>
    </row>
    <row r="16767" spans="1:5" ht="13.5" customHeight="1">
      <c r="A16767">
        <v>88</v>
      </c>
      <c r="B16767" t="str">
        <f t="shared" si="261"/>
        <v>88---36</v>
      </c>
      <c r="C16767" t="s">
        <v>759</v>
      </c>
      <c r="D16767" t="s">
        <v>823</v>
      </c>
      <c r="E16767">
        <v>36</v>
      </c>
    </row>
    <row r="16768" spans="1:5" ht="13.5" customHeight="1">
      <c r="A16768">
        <v>88</v>
      </c>
      <c r="B16768" t="str">
        <f t="shared" si="261"/>
        <v>88---37</v>
      </c>
      <c r="C16768" t="s">
        <v>866</v>
      </c>
      <c r="D16768" t="s">
        <v>831</v>
      </c>
      <c r="E16768">
        <v>37</v>
      </c>
    </row>
    <row r="16769" spans="1:5" ht="13.5" customHeight="1">
      <c r="A16769">
        <v>88</v>
      </c>
      <c r="B16769" t="str">
        <f t="shared" si="261"/>
        <v>88---38</v>
      </c>
      <c r="C16769" t="s">
        <v>1009</v>
      </c>
      <c r="D16769" t="s">
        <v>1340</v>
      </c>
      <c r="E16769">
        <v>38</v>
      </c>
    </row>
    <row r="16770" spans="1:5" ht="13.5" customHeight="1">
      <c r="A16770">
        <v>88</v>
      </c>
      <c r="B16770" t="str">
        <f t="shared" si="261"/>
        <v>88---39</v>
      </c>
      <c r="C16770" t="s">
        <v>765</v>
      </c>
      <c r="D16770" t="s">
        <v>1196</v>
      </c>
      <c r="E16770">
        <v>39</v>
      </c>
    </row>
    <row r="16771" spans="1:5" ht="13.5" customHeight="1">
      <c r="A16771">
        <v>88</v>
      </c>
      <c r="B16771" t="str">
        <f t="shared" ref="B16771:B16834" si="262">A16771&amp;"---"&amp;E16771</f>
        <v>88---40</v>
      </c>
      <c r="C16771" t="s">
        <v>868</v>
      </c>
      <c r="D16771" t="s">
        <v>758</v>
      </c>
      <c r="E16771">
        <v>40</v>
      </c>
    </row>
    <row r="16772" spans="1:5" ht="13.5" customHeight="1">
      <c r="A16772">
        <v>88</v>
      </c>
      <c r="B16772" t="str">
        <f t="shared" si="262"/>
        <v>88---41</v>
      </c>
      <c r="C16772" t="s">
        <v>969</v>
      </c>
      <c r="D16772" t="s">
        <v>802</v>
      </c>
      <c r="E16772">
        <v>41</v>
      </c>
    </row>
    <row r="16773" spans="1:5" ht="13.5" customHeight="1">
      <c r="A16773">
        <v>88</v>
      </c>
      <c r="B16773" t="str">
        <f t="shared" si="262"/>
        <v>88---42</v>
      </c>
      <c r="C16773" t="s">
        <v>767</v>
      </c>
      <c r="D16773" t="s">
        <v>1368</v>
      </c>
      <c r="E16773">
        <v>42</v>
      </c>
    </row>
    <row r="16774" spans="1:5" ht="13.5" customHeight="1">
      <c r="A16774">
        <v>88</v>
      </c>
      <c r="B16774" t="str">
        <f t="shared" si="262"/>
        <v>88---43</v>
      </c>
      <c r="C16774" t="s">
        <v>896</v>
      </c>
      <c r="D16774" t="s">
        <v>1202</v>
      </c>
      <c r="E16774">
        <v>43</v>
      </c>
    </row>
    <row r="16775" spans="1:5" ht="13.5" customHeight="1">
      <c r="A16775">
        <v>88</v>
      </c>
      <c r="B16775" t="str">
        <f t="shared" si="262"/>
        <v>88---44</v>
      </c>
      <c r="C16775" t="s">
        <v>5947</v>
      </c>
      <c r="D16775" t="s">
        <v>884</v>
      </c>
      <c r="E16775">
        <v>44</v>
      </c>
    </row>
    <row r="16776" spans="1:5" ht="13.5" customHeight="1">
      <c r="A16776">
        <v>88</v>
      </c>
      <c r="B16776" t="str">
        <f t="shared" si="262"/>
        <v>88---45</v>
      </c>
      <c r="C16776" t="s">
        <v>6000</v>
      </c>
      <c r="D16776" t="s">
        <v>1198</v>
      </c>
      <c r="E16776">
        <v>45</v>
      </c>
    </row>
    <row r="16777" spans="1:5" ht="13.5" customHeight="1">
      <c r="A16777">
        <v>88</v>
      </c>
      <c r="B16777" t="str">
        <f t="shared" si="262"/>
        <v>88---46</v>
      </c>
      <c r="C16777" t="s">
        <v>5925</v>
      </c>
      <c r="D16777" t="s">
        <v>798</v>
      </c>
      <c r="E16777">
        <v>46</v>
      </c>
    </row>
    <row r="16778" spans="1:5" ht="13.5" customHeight="1">
      <c r="A16778">
        <v>88</v>
      </c>
      <c r="B16778" t="str">
        <f t="shared" si="262"/>
        <v>88---47</v>
      </c>
      <c r="C16778" t="s">
        <v>5961</v>
      </c>
      <c r="D16778" t="s">
        <v>935</v>
      </c>
      <c r="E16778">
        <v>47</v>
      </c>
    </row>
    <row r="16779" spans="1:5" ht="13.5" customHeight="1">
      <c r="A16779">
        <v>88</v>
      </c>
      <c r="B16779" t="str">
        <f t="shared" si="262"/>
        <v>88---48</v>
      </c>
      <c r="C16779" t="s">
        <v>5915</v>
      </c>
      <c r="D16779" t="s">
        <v>772</v>
      </c>
      <c r="E16779">
        <v>48</v>
      </c>
    </row>
    <row r="16780" spans="1:5" ht="13.5" customHeight="1">
      <c r="A16780">
        <v>88</v>
      </c>
      <c r="B16780" t="str">
        <f t="shared" si="262"/>
        <v>88---49</v>
      </c>
      <c r="C16780" t="s">
        <v>5917</v>
      </c>
      <c r="D16780" t="s">
        <v>789</v>
      </c>
      <c r="E16780">
        <v>49</v>
      </c>
    </row>
    <row r="16781" spans="1:5" ht="13.5" customHeight="1">
      <c r="A16781">
        <v>88</v>
      </c>
      <c r="B16781" t="str">
        <f t="shared" si="262"/>
        <v>88---50</v>
      </c>
      <c r="C16781" t="s">
        <v>5918</v>
      </c>
      <c r="D16781" t="s">
        <v>770</v>
      </c>
      <c r="E16781">
        <v>50</v>
      </c>
    </row>
    <row r="16782" spans="1:5" ht="13.5" customHeight="1">
      <c r="A16782">
        <v>88</v>
      </c>
      <c r="B16782" t="str">
        <f t="shared" si="262"/>
        <v>88---51</v>
      </c>
      <c r="C16782" t="s">
        <v>5963</v>
      </c>
      <c r="D16782" t="s">
        <v>937</v>
      </c>
      <c r="E16782">
        <v>51</v>
      </c>
    </row>
    <row r="16783" spans="1:5" ht="13.5" customHeight="1">
      <c r="A16783">
        <v>88</v>
      </c>
      <c r="B16783" t="str">
        <f t="shared" si="262"/>
        <v>88---52</v>
      </c>
      <c r="C16783" t="s">
        <v>6002</v>
      </c>
      <c r="D16783" t="s">
        <v>1113</v>
      </c>
      <c r="E16783">
        <v>52</v>
      </c>
    </row>
    <row r="16784" spans="1:5" ht="13.5" customHeight="1">
      <c r="A16784">
        <v>88</v>
      </c>
      <c r="B16784" t="str">
        <f t="shared" si="262"/>
        <v>88---53</v>
      </c>
      <c r="C16784" t="s">
        <v>5951</v>
      </c>
      <c r="D16784" t="s">
        <v>879</v>
      </c>
      <c r="E16784">
        <v>53</v>
      </c>
    </row>
    <row r="16785" spans="1:5" ht="13.5" customHeight="1">
      <c r="A16785">
        <v>88</v>
      </c>
      <c r="B16785" t="str">
        <f t="shared" si="262"/>
        <v>88---54</v>
      </c>
      <c r="C16785" t="s">
        <v>5952</v>
      </c>
      <c r="D16785" t="s">
        <v>891</v>
      </c>
      <c r="E16785">
        <v>54</v>
      </c>
    </row>
    <row r="16786" spans="1:5" ht="13.5" customHeight="1">
      <c r="A16786">
        <v>88</v>
      </c>
      <c r="B16786" t="str">
        <f t="shared" si="262"/>
        <v>88---55</v>
      </c>
      <c r="C16786" t="s">
        <v>5941</v>
      </c>
      <c r="D16786" t="s">
        <v>861</v>
      </c>
      <c r="E16786">
        <v>55</v>
      </c>
    </row>
    <row r="16787" spans="1:5" ht="13.5" customHeight="1">
      <c r="A16787">
        <v>88</v>
      </c>
      <c r="B16787" t="str">
        <f t="shared" si="262"/>
        <v>88---56</v>
      </c>
      <c r="C16787" t="s">
        <v>5927</v>
      </c>
      <c r="D16787" t="s">
        <v>1115</v>
      </c>
      <c r="E16787">
        <v>56</v>
      </c>
    </row>
    <row r="16788" spans="1:5" ht="13.5" customHeight="1">
      <c r="A16788">
        <v>88</v>
      </c>
      <c r="B16788" t="str">
        <f t="shared" si="262"/>
        <v>88---57</v>
      </c>
      <c r="C16788" t="s">
        <v>5987</v>
      </c>
      <c r="D16788" t="s">
        <v>1249</v>
      </c>
      <c r="E16788">
        <v>57</v>
      </c>
    </row>
    <row r="16789" spans="1:5" ht="13.5" customHeight="1">
      <c r="A16789">
        <v>88</v>
      </c>
      <c r="B16789" t="str">
        <f t="shared" si="262"/>
        <v>88---58</v>
      </c>
      <c r="C16789" t="s">
        <v>5923</v>
      </c>
      <c r="D16789" t="s">
        <v>766</v>
      </c>
      <c r="E16789">
        <v>58</v>
      </c>
    </row>
    <row r="16790" spans="1:5" ht="13.5" customHeight="1">
      <c r="A16790">
        <v>88</v>
      </c>
      <c r="B16790" t="str">
        <f t="shared" si="262"/>
        <v>88---59</v>
      </c>
      <c r="C16790" t="s">
        <v>6005</v>
      </c>
      <c r="D16790" t="s">
        <v>1237</v>
      </c>
      <c r="E16790">
        <v>59</v>
      </c>
    </row>
    <row r="16791" spans="1:5" ht="13.5" customHeight="1">
      <c r="A16791">
        <v>88</v>
      </c>
      <c r="B16791" t="str">
        <f t="shared" si="262"/>
        <v>88---60</v>
      </c>
      <c r="C16791" t="s">
        <v>5981</v>
      </c>
      <c r="D16791" t="s">
        <v>1225</v>
      </c>
      <c r="E16791">
        <v>60</v>
      </c>
    </row>
    <row r="16792" spans="1:5" ht="13.5" customHeight="1">
      <c r="A16792">
        <v>89</v>
      </c>
      <c r="B16792" t="str">
        <f t="shared" si="262"/>
        <v>89---1</v>
      </c>
      <c r="C16792" t="s">
        <v>4216</v>
      </c>
      <c r="D16792" t="s">
        <v>1336</v>
      </c>
      <c r="E16792">
        <v>1</v>
      </c>
    </row>
    <row r="16793" spans="1:5" ht="13.5" customHeight="1">
      <c r="A16793">
        <v>89</v>
      </c>
      <c r="B16793" t="str">
        <f t="shared" si="262"/>
        <v>89---2</v>
      </c>
      <c r="C16793" t="s">
        <v>4216</v>
      </c>
      <c r="D16793" t="s">
        <v>852</v>
      </c>
      <c r="E16793">
        <v>2</v>
      </c>
    </row>
    <row r="16794" spans="1:5" ht="13.5" customHeight="1">
      <c r="A16794">
        <v>89</v>
      </c>
      <c r="B16794" t="str">
        <f t="shared" si="262"/>
        <v>89---3</v>
      </c>
      <c r="C16794" t="s">
        <v>4216</v>
      </c>
      <c r="D16794" t="s">
        <v>1177</v>
      </c>
      <c r="E16794">
        <v>3</v>
      </c>
    </row>
    <row r="16795" spans="1:5" ht="13.5" customHeight="1">
      <c r="A16795">
        <v>89</v>
      </c>
      <c r="B16795" t="str">
        <f t="shared" si="262"/>
        <v>89---4</v>
      </c>
      <c r="C16795" t="s">
        <v>4216</v>
      </c>
      <c r="D16795" t="s">
        <v>1024</v>
      </c>
      <c r="E16795">
        <v>4</v>
      </c>
    </row>
    <row r="16796" spans="1:5" ht="13.5" customHeight="1">
      <c r="A16796">
        <v>89</v>
      </c>
      <c r="B16796" t="str">
        <f t="shared" si="262"/>
        <v>89---5</v>
      </c>
      <c r="C16796" t="s">
        <v>4216</v>
      </c>
      <c r="D16796" t="s">
        <v>1075</v>
      </c>
      <c r="E16796">
        <v>5</v>
      </c>
    </row>
    <row r="16797" spans="1:5" ht="13.5" customHeight="1">
      <c r="A16797">
        <v>89</v>
      </c>
      <c r="B16797" t="str">
        <f t="shared" si="262"/>
        <v>89---6</v>
      </c>
      <c r="C16797" t="s">
        <v>4216</v>
      </c>
      <c r="D16797" t="s">
        <v>1119</v>
      </c>
      <c r="E16797">
        <v>6</v>
      </c>
    </row>
    <row r="16798" spans="1:5" ht="13.5" customHeight="1">
      <c r="A16798">
        <v>89</v>
      </c>
      <c r="B16798" t="str">
        <f t="shared" si="262"/>
        <v>89---7</v>
      </c>
      <c r="C16798" t="s">
        <v>4271</v>
      </c>
      <c r="D16798" t="s">
        <v>1277</v>
      </c>
      <c r="E16798">
        <v>7</v>
      </c>
    </row>
    <row r="16799" spans="1:5" ht="13.5" customHeight="1">
      <c r="A16799">
        <v>89</v>
      </c>
      <c r="B16799" t="str">
        <f t="shared" si="262"/>
        <v>89---8</v>
      </c>
      <c r="C16799" t="s">
        <v>4239</v>
      </c>
      <c r="D16799" t="s">
        <v>783</v>
      </c>
      <c r="E16799">
        <v>8</v>
      </c>
    </row>
    <row r="16800" spans="1:5" ht="13.5" customHeight="1">
      <c r="A16800">
        <v>89</v>
      </c>
      <c r="B16800" t="str">
        <f t="shared" si="262"/>
        <v>89---9</v>
      </c>
      <c r="C16800" t="s">
        <v>4228</v>
      </c>
      <c r="D16800" t="s">
        <v>1286</v>
      </c>
      <c r="E16800">
        <v>9</v>
      </c>
    </row>
    <row r="16801" spans="1:5" ht="13.5" customHeight="1">
      <c r="A16801">
        <v>89</v>
      </c>
      <c r="B16801" t="str">
        <f t="shared" si="262"/>
        <v>89---10</v>
      </c>
      <c r="C16801" t="s">
        <v>4268</v>
      </c>
      <c r="D16801" t="s">
        <v>1202</v>
      </c>
      <c r="E16801">
        <v>10</v>
      </c>
    </row>
    <row r="16802" spans="1:5" ht="13.5" customHeight="1">
      <c r="A16802">
        <v>89</v>
      </c>
      <c r="B16802" t="str">
        <f t="shared" si="262"/>
        <v>89---11</v>
      </c>
      <c r="C16802" t="s">
        <v>4230</v>
      </c>
      <c r="D16802" t="s">
        <v>879</v>
      </c>
      <c r="E16802">
        <v>11</v>
      </c>
    </row>
    <row r="16803" spans="1:5" ht="13.5" customHeight="1">
      <c r="A16803">
        <v>89</v>
      </c>
      <c r="B16803" t="str">
        <f t="shared" si="262"/>
        <v>89---12</v>
      </c>
      <c r="C16803" t="s">
        <v>4244</v>
      </c>
      <c r="D16803" t="s">
        <v>1254</v>
      </c>
      <c r="E16803">
        <v>12</v>
      </c>
    </row>
    <row r="16804" spans="1:5" ht="13.5" customHeight="1">
      <c r="A16804">
        <v>89</v>
      </c>
      <c r="B16804" t="str">
        <f t="shared" si="262"/>
        <v>89---13</v>
      </c>
      <c r="C16804" t="s">
        <v>4231</v>
      </c>
      <c r="D16804" t="s">
        <v>937</v>
      </c>
      <c r="E16804">
        <v>13</v>
      </c>
    </row>
    <row r="16805" spans="1:5" ht="13.5" customHeight="1">
      <c r="A16805">
        <v>89</v>
      </c>
      <c r="B16805" t="str">
        <f t="shared" si="262"/>
        <v>89---14</v>
      </c>
      <c r="C16805" t="s">
        <v>4254</v>
      </c>
      <c r="D16805" t="s">
        <v>1237</v>
      </c>
      <c r="E16805">
        <v>14</v>
      </c>
    </row>
    <row r="16806" spans="1:5" ht="13.5" customHeight="1">
      <c r="A16806">
        <v>89</v>
      </c>
      <c r="B16806" t="str">
        <f t="shared" si="262"/>
        <v>89---15</v>
      </c>
      <c r="C16806" t="s">
        <v>4242</v>
      </c>
      <c r="D16806" t="s">
        <v>1368</v>
      </c>
      <c r="E16806">
        <v>15</v>
      </c>
    </row>
    <row r="16807" spans="1:5" ht="13.5" customHeight="1">
      <c r="A16807">
        <v>89</v>
      </c>
      <c r="B16807" t="str">
        <f t="shared" si="262"/>
        <v>89---16</v>
      </c>
      <c r="C16807" t="s">
        <v>4265</v>
      </c>
      <c r="D16807" t="s">
        <v>1256</v>
      </c>
      <c r="E16807">
        <v>16</v>
      </c>
    </row>
    <row r="16808" spans="1:5" ht="13.5" customHeight="1">
      <c r="A16808">
        <v>89</v>
      </c>
      <c r="B16808" t="str">
        <f t="shared" si="262"/>
        <v>89---17</v>
      </c>
      <c r="C16808" t="s">
        <v>4275</v>
      </c>
      <c r="D16808" t="s">
        <v>798</v>
      </c>
      <c r="E16808">
        <v>17</v>
      </c>
    </row>
    <row r="16809" spans="1:5" ht="13.5" customHeight="1">
      <c r="A16809">
        <v>89</v>
      </c>
      <c r="B16809" t="str">
        <f t="shared" si="262"/>
        <v>89---18</v>
      </c>
      <c r="C16809" t="s">
        <v>4287</v>
      </c>
      <c r="D16809" t="s">
        <v>1213</v>
      </c>
      <c r="E16809">
        <v>18</v>
      </c>
    </row>
    <row r="16810" spans="1:5" ht="13.5" customHeight="1">
      <c r="A16810">
        <v>89</v>
      </c>
      <c r="B16810" t="str">
        <f t="shared" si="262"/>
        <v>89---19</v>
      </c>
      <c r="C16810" t="s">
        <v>5928</v>
      </c>
      <c r="D16810" t="s">
        <v>1254</v>
      </c>
      <c r="E16810">
        <v>19</v>
      </c>
    </row>
    <row r="16811" spans="1:5" ht="13.5" customHeight="1">
      <c r="A16811">
        <v>89</v>
      </c>
      <c r="B16811" t="str">
        <f t="shared" si="262"/>
        <v>89---20</v>
      </c>
      <c r="C16811" t="s">
        <v>727</v>
      </c>
      <c r="D16811" t="s">
        <v>1308</v>
      </c>
      <c r="E16811">
        <v>20</v>
      </c>
    </row>
    <row r="16812" spans="1:5" ht="13.5" customHeight="1">
      <c r="A16812">
        <v>89</v>
      </c>
      <c r="B16812" t="str">
        <f t="shared" si="262"/>
        <v>89---21</v>
      </c>
      <c r="C16812" t="s">
        <v>1070</v>
      </c>
      <c r="D16812" t="s">
        <v>1219</v>
      </c>
      <c r="E16812">
        <v>21</v>
      </c>
    </row>
    <row r="16813" spans="1:5" ht="13.5" customHeight="1">
      <c r="A16813">
        <v>89</v>
      </c>
      <c r="B16813" t="str">
        <f t="shared" si="262"/>
        <v>89---22</v>
      </c>
      <c r="C16813" t="s">
        <v>1072</v>
      </c>
      <c r="D16813" t="s">
        <v>1220</v>
      </c>
      <c r="E16813">
        <v>22</v>
      </c>
    </row>
    <row r="16814" spans="1:5" ht="13.5" customHeight="1">
      <c r="A16814">
        <v>89</v>
      </c>
      <c r="B16814" t="str">
        <f t="shared" si="262"/>
        <v>89---23</v>
      </c>
      <c r="C16814" t="s">
        <v>795</v>
      </c>
      <c r="D16814" t="s">
        <v>1062</v>
      </c>
      <c r="E16814">
        <v>23</v>
      </c>
    </row>
    <row r="16815" spans="1:5" ht="13.5" customHeight="1">
      <c r="A16815">
        <v>89</v>
      </c>
      <c r="B16815" t="str">
        <f t="shared" si="262"/>
        <v>89---24</v>
      </c>
      <c r="C16815" t="s">
        <v>729</v>
      </c>
      <c r="D16815" t="s">
        <v>867</v>
      </c>
      <c r="E16815">
        <v>24</v>
      </c>
    </row>
    <row r="16816" spans="1:5" ht="13.5" customHeight="1">
      <c r="A16816">
        <v>89</v>
      </c>
      <c r="B16816" t="str">
        <f t="shared" si="262"/>
        <v>89---25</v>
      </c>
      <c r="C16816" t="s">
        <v>1017</v>
      </c>
      <c r="D16816" t="s">
        <v>796</v>
      </c>
      <c r="E16816">
        <v>25</v>
      </c>
    </row>
    <row r="16817" spans="1:5" ht="13.5" customHeight="1">
      <c r="A16817">
        <v>89</v>
      </c>
      <c r="B16817" t="str">
        <f t="shared" si="262"/>
        <v>89---26</v>
      </c>
      <c r="C16817" t="s">
        <v>731</v>
      </c>
      <c r="D16817" t="s">
        <v>800</v>
      </c>
      <c r="E16817">
        <v>26</v>
      </c>
    </row>
    <row r="16818" spans="1:5" ht="13.5" customHeight="1">
      <c r="A16818">
        <v>89</v>
      </c>
      <c r="B16818" t="str">
        <f t="shared" si="262"/>
        <v>89---27</v>
      </c>
      <c r="C16818" t="s">
        <v>735</v>
      </c>
      <c r="D16818" t="s">
        <v>744</v>
      </c>
      <c r="E16818">
        <v>27</v>
      </c>
    </row>
    <row r="16819" spans="1:5" ht="13.5" customHeight="1">
      <c r="A16819">
        <v>89</v>
      </c>
      <c r="B16819" t="str">
        <f t="shared" si="262"/>
        <v>89---28</v>
      </c>
      <c r="C16819" t="s">
        <v>797</v>
      </c>
      <c r="D16819" t="s">
        <v>1081</v>
      </c>
      <c r="E16819">
        <v>28</v>
      </c>
    </row>
    <row r="16820" spans="1:5" ht="13.5" customHeight="1">
      <c r="A16820">
        <v>89</v>
      </c>
      <c r="B16820" t="str">
        <f t="shared" si="262"/>
        <v>89---29</v>
      </c>
      <c r="C16820" t="s">
        <v>858</v>
      </c>
      <c r="D16820" t="s">
        <v>740</v>
      </c>
      <c r="E16820">
        <v>29</v>
      </c>
    </row>
    <row r="16821" spans="1:5" ht="13.5" customHeight="1">
      <c r="A16821">
        <v>89</v>
      </c>
      <c r="B16821" t="str">
        <f t="shared" si="262"/>
        <v>89---30</v>
      </c>
      <c r="C16821" t="s">
        <v>741</v>
      </c>
      <c r="D16821" t="s">
        <v>1248</v>
      </c>
      <c r="E16821">
        <v>30</v>
      </c>
    </row>
    <row r="16822" spans="1:5" ht="13.5" customHeight="1">
      <c r="A16822">
        <v>89</v>
      </c>
      <c r="B16822" t="str">
        <f t="shared" si="262"/>
        <v>89---31</v>
      </c>
      <c r="C16822" t="s">
        <v>743</v>
      </c>
      <c r="D16822" t="s">
        <v>754</v>
      </c>
      <c r="E16822">
        <v>31</v>
      </c>
    </row>
    <row r="16823" spans="1:5" ht="13.5" customHeight="1">
      <c r="A16823">
        <v>89</v>
      </c>
      <c r="B16823" t="str">
        <f t="shared" si="262"/>
        <v>89---32</v>
      </c>
      <c r="C16823" t="s">
        <v>745</v>
      </c>
      <c r="D16823" t="s">
        <v>837</v>
      </c>
      <c r="E16823">
        <v>32</v>
      </c>
    </row>
    <row r="16824" spans="1:5" ht="13.5" customHeight="1">
      <c r="A16824">
        <v>89</v>
      </c>
      <c r="B16824" t="str">
        <f t="shared" si="262"/>
        <v>89---33</v>
      </c>
      <c r="C16824" t="s">
        <v>915</v>
      </c>
      <c r="D16824" t="s">
        <v>939</v>
      </c>
      <c r="E16824">
        <v>33</v>
      </c>
    </row>
    <row r="16825" spans="1:5" ht="13.5" customHeight="1">
      <c r="A16825">
        <v>89</v>
      </c>
      <c r="B16825" t="str">
        <f t="shared" si="262"/>
        <v>89---34</v>
      </c>
      <c r="C16825" t="s">
        <v>987</v>
      </c>
      <c r="D16825" t="s">
        <v>1263</v>
      </c>
      <c r="E16825">
        <v>34</v>
      </c>
    </row>
    <row r="16826" spans="1:5" ht="13.5" customHeight="1">
      <c r="A16826">
        <v>89</v>
      </c>
      <c r="B16826" t="str">
        <f t="shared" si="262"/>
        <v>89---35</v>
      </c>
      <c r="C16826" t="s">
        <v>989</v>
      </c>
      <c r="D16826" t="s">
        <v>738</v>
      </c>
      <c r="E16826">
        <v>35</v>
      </c>
    </row>
    <row r="16827" spans="1:5" ht="13.5" customHeight="1">
      <c r="A16827">
        <v>89</v>
      </c>
      <c r="B16827" t="str">
        <f t="shared" si="262"/>
        <v>89---36</v>
      </c>
      <c r="C16827" t="s">
        <v>747</v>
      </c>
      <c r="D16827" t="s">
        <v>1154</v>
      </c>
      <c r="E16827">
        <v>36</v>
      </c>
    </row>
    <row r="16828" spans="1:5" ht="13.5" customHeight="1">
      <c r="A16828">
        <v>89</v>
      </c>
      <c r="B16828" t="str">
        <f t="shared" si="262"/>
        <v>89---37</v>
      </c>
      <c r="C16828" t="s">
        <v>1074</v>
      </c>
      <c r="D16828" t="s">
        <v>880</v>
      </c>
      <c r="E16828">
        <v>37</v>
      </c>
    </row>
    <row r="16829" spans="1:5" ht="13.5" customHeight="1">
      <c r="A16829">
        <v>89</v>
      </c>
      <c r="B16829" t="str">
        <f t="shared" si="262"/>
        <v>89---38</v>
      </c>
      <c r="C16829" t="s">
        <v>824</v>
      </c>
      <c r="D16829" t="s">
        <v>752</v>
      </c>
      <c r="E16829">
        <v>38</v>
      </c>
    </row>
    <row r="16830" spans="1:5" ht="13.5" customHeight="1">
      <c r="A16830">
        <v>89</v>
      </c>
      <c r="B16830" t="str">
        <f t="shared" si="262"/>
        <v>89---39</v>
      </c>
      <c r="C16830" t="s">
        <v>1005</v>
      </c>
      <c r="D16830" t="s">
        <v>1105</v>
      </c>
      <c r="E16830">
        <v>39</v>
      </c>
    </row>
    <row r="16831" spans="1:5" ht="13.5" customHeight="1">
      <c r="A16831">
        <v>89</v>
      </c>
      <c r="B16831" t="str">
        <f t="shared" si="262"/>
        <v>89---40</v>
      </c>
      <c r="C16831" t="s">
        <v>828</v>
      </c>
      <c r="D16831" t="s">
        <v>818</v>
      </c>
      <c r="E16831">
        <v>40</v>
      </c>
    </row>
    <row r="16832" spans="1:5" ht="13.5" customHeight="1">
      <c r="A16832">
        <v>89</v>
      </c>
      <c r="B16832" t="str">
        <f t="shared" si="262"/>
        <v>89---41</v>
      </c>
      <c r="C16832" t="s">
        <v>755</v>
      </c>
      <c r="D16832" t="s">
        <v>1146</v>
      </c>
      <c r="E16832">
        <v>41</v>
      </c>
    </row>
    <row r="16833" spans="1:5" ht="13.5" customHeight="1">
      <c r="A16833">
        <v>89</v>
      </c>
      <c r="B16833" t="str">
        <f t="shared" si="262"/>
        <v>89---42</v>
      </c>
      <c r="C16833" t="s">
        <v>759</v>
      </c>
      <c r="D16833" t="s">
        <v>823</v>
      </c>
      <c r="E16833">
        <v>42</v>
      </c>
    </row>
    <row r="16834" spans="1:5" ht="13.5" customHeight="1">
      <c r="A16834">
        <v>89</v>
      </c>
      <c r="B16834" t="str">
        <f t="shared" si="262"/>
        <v>89---43</v>
      </c>
      <c r="C16834" t="s">
        <v>866</v>
      </c>
      <c r="D16834" t="s">
        <v>831</v>
      </c>
      <c r="E16834">
        <v>43</v>
      </c>
    </row>
    <row r="16835" spans="1:5" ht="13.5" customHeight="1">
      <c r="A16835">
        <v>89</v>
      </c>
      <c r="B16835" t="str">
        <f t="shared" ref="B16835:B16898" si="263">A16835&amp;"---"&amp;E16835</f>
        <v>89---44</v>
      </c>
      <c r="C16835" t="s">
        <v>1009</v>
      </c>
      <c r="D16835" t="s">
        <v>1340</v>
      </c>
      <c r="E16835">
        <v>44</v>
      </c>
    </row>
    <row r="16836" spans="1:5" ht="13.5" customHeight="1">
      <c r="A16836">
        <v>89</v>
      </c>
      <c r="B16836" t="str">
        <f t="shared" si="263"/>
        <v>89---45</v>
      </c>
      <c r="C16836" t="s">
        <v>765</v>
      </c>
      <c r="D16836" t="s">
        <v>1196</v>
      </c>
      <c r="E16836">
        <v>45</v>
      </c>
    </row>
    <row r="16837" spans="1:5" ht="13.5" customHeight="1">
      <c r="A16837">
        <v>89</v>
      </c>
      <c r="B16837" t="str">
        <f t="shared" si="263"/>
        <v>89---46</v>
      </c>
      <c r="C16837" t="s">
        <v>868</v>
      </c>
      <c r="D16837" t="s">
        <v>758</v>
      </c>
      <c r="E16837">
        <v>46</v>
      </c>
    </row>
    <row r="16838" spans="1:5" ht="13.5" customHeight="1">
      <c r="A16838">
        <v>89</v>
      </c>
      <c r="B16838" t="str">
        <f t="shared" si="263"/>
        <v>89---47</v>
      </c>
      <c r="C16838" t="s">
        <v>969</v>
      </c>
      <c r="D16838" t="s">
        <v>802</v>
      </c>
      <c r="E16838">
        <v>47</v>
      </c>
    </row>
    <row r="16839" spans="1:5" ht="13.5" customHeight="1">
      <c r="A16839">
        <v>89</v>
      </c>
      <c r="B16839" t="str">
        <f t="shared" si="263"/>
        <v>89---48</v>
      </c>
      <c r="C16839" t="s">
        <v>767</v>
      </c>
      <c r="D16839" t="s">
        <v>1368</v>
      </c>
      <c r="E16839">
        <v>48</v>
      </c>
    </row>
    <row r="16840" spans="1:5" ht="13.5" customHeight="1">
      <c r="A16840">
        <v>89</v>
      </c>
      <c r="B16840" t="str">
        <f t="shared" si="263"/>
        <v>89---49</v>
      </c>
      <c r="C16840" t="s">
        <v>896</v>
      </c>
      <c r="D16840" t="s">
        <v>1202</v>
      </c>
      <c r="E16840">
        <v>49</v>
      </c>
    </row>
    <row r="16841" spans="1:5" ht="13.5" customHeight="1">
      <c r="A16841">
        <v>89</v>
      </c>
      <c r="B16841" t="str">
        <f t="shared" si="263"/>
        <v>89---50</v>
      </c>
      <c r="C16841" t="s">
        <v>5913</v>
      </c>
      <c r="D16841" t="s">
        <v>1114</v>
      </c>
      <c r="E16841">
        <v>50</v>
      </c>
    </row>
    <row r="16842" spans="1:5" ht="13.5" customHeight="1">
      <c r="A16842">
        <v>89</v>
      </c>
      <c r="B16842" t="str">
        <f t="shared" si="263"/>
        <v>89---51</v>
      </c>
      <c r="C16842" t="s">
        <v>5947</v>
      </c>
      <c r="D16842" t="s">
        <v>884</v>
      </c>
      <c r="E16842">
        <v>51</v>
      </c>
    </row>
    <row r="16843" spans="1:5" ht="13.5" customHeight="1">
      <c r="A16843">
        <v>89</v>
      </c>
      <c r="B16843" t="str">
        <f t="shared" si="263"/>
        <v>89---52</v>
      </c>
      <c r="C16843" t="s">
        <v>6000</v>
      </c>
      <c r="D16843" t="s">
        <v>1198</v>
      </c>
      <c r="E16843">
        <v>52</v>
      </c>
    </row>
    <row r="16844" spans="1:5" ht="13.5" customHeight="1">
      <c r="A16844">
        <v>89</v>
      </c>
      <c r="B16844" t="str">
        <f t="shared" si="263"/>
        <v>89---53</v>
      </c>
      <c r="C16844" t="s">
        <v>5967</v>
      </c>
      <c r="D16844" t="s">
        <v>986</v>
      </c>
      <c r="E16844">
        <v>53</v>
      </c>
    </row>
    <row r="16845" spans="1:5" ht="13.5" customHeight="1">
      <c r="A16845">
        <v>89</v>
      </c>
      <c r="B16845" t="str">
        <f t="shared" si="263"/>
        <v>89---54</v>
      </c>
      <c r="C16845" t="s">
        <v>5925</v>
      </c>
      <c r="D16845" t="s">
        <v>798</v>
      </c>
      <c r="E16845">
        <v>54</v>
      </c>
    </row>
    <row r="16846" spans="1:5" ht="13.5" customHeight="1">
      <c r="A16846">
        <v>89</v>
      </c>
      <c r="B16846" t="str">
        <f t="shared" si="263"/>
        <v>89---55</v>
      </c>
      <c r="C16846" t="s">
        <v>5961</v>
      </c>
      <c r="D16846" t="s">
        <v>935</v>
      </c>
      <c r="E16846">
        <v>55</v>
      </c>
    </row>
    <row r="16847" spans="1:5" ht="13.5" customHeight="1">
      <c r="A16847">
        <v>89</v>
      </c>
      <c r="B16847" t="str">
        <f t="shared" si="263"/>
        <v>89---56</v>
      </c>
      <c r="C16847" t="s">
        <v>5915</v>
      </c>
      <c r="D16847" t="s">
        <v>772</v>
      </c>
      <c r="E16847">
        <v>56</v>
      </c>
    </row>
    <row r="16848" spans="1:5" ht="13.5" customHeight="1">
      <c r="A16848">
        <v>89</v>
      </c>
      <c r="B16848" t="str">
        <f t="shared" si="263"/>
        <v>89---57</v>
      </c>
      <c r="C16848" t="s">
        <v>5917</v>
      </c>
      <c r="D16848" t="s">
        <v>789</v>
      </c>
      <c r="E16848">
        <v>57</v>
      </c>
    </row>
    <row r="16849" spans="1:5" ht="13.5" customHeight="1">
      <c r="A16849">
        <v>89</v>
      </c>
      <c r="B16849" t="str">
        <f t="shared" si="263"/>
        <v>89---58</v>
      </c>
      <c r="C16849" t="s">
        <v>5918</v>
      </c>
      <c r="D16849" t="s">
        <v>770</v>
      </c>
      <c r="E16849">
        <v>58</v>
      </c>
    </row>
    <row r="16850" spans="1:5" ht="13.5" customHeight="1">
      <c r="A16850">
        <v>89</v>
      </c>
      <c r="B16850" t="str">
        <f t="shared" si="263"/>
        <v>89---59</v>
      </c>
      <c r="C16850" t="s">
        <v>5963</v>
      </c>
      <c r="D16850" t="s">
        <v>937</v>
      </c>
      <c r="E16850">
        <v>59</v>
      </c>
    </row>
    <row r="16851" spans="1:5" ht="13.5" customHeight="1">
      <c r="A16851">
        <v>89</v>
      </c>
      <c r="B16851" t="str">
        <f t="shared" si="263"/>
        <v>89---60</v>
      </c>
      <c r="C16851" t="s">
        <v>5984</v>
      </c>
      <c r="D16851" t="s">
        <v>1232</v>
      </c>
      <c r="E16851">
        <v>60</v>
      </c>
    </row>
    <row r="16852" spans="1:5" ht="13.5" customHeight="1">
      <c r="A16852">
        <v>89</v>
      </c>
      <c r="B16852" t="str">
        <f t="shared" si="263"/>
        <v>89---61</v>
      </c>
      <c r="C16852" t="s">
        <v>6002</v>
      </c>
      <c r="D16852" t="s">
        <v>1113</v>
      </c>
      <c r="E16852">
        <v>61</v>
      </c>
    </row>
    <row r="16853" spans="1:5" ht="13.5" customHeight="1">
      <c r="A16853">
        <v>89</v>
      </c>
      <c r="B16853" t="str">
        <f t="shared" si="263"/>
        <v>89---62</v>
      </c>
      <c r="C16853" t="s">
        <v>5951</v>
      </c>
      <c r="D16853" t="s">
        <v>879</v>
      </c>
      <c r="E16853">
        <v>62</v>
      </c>
    </row>
    <row r="16854" spans="1:5" ht="13.5" customHeight="1">
      <c r="A16854">
        <v>89</v>
      </c>
      <c r="B16854" t="str">
        <f t="shared" si="263"/>
        <v>89---63</v>
      </c>
      <c r="C16854" t="s">
        <v>5952</v>
      </c>
      <c r="D16854" t="s">
        <v>891</v>
      </c>
      <c r="E16854">
        <v>63</v>
      </c>
    </row>
    <row r="16855" spans="1:5" ht="13.5" customHeight="1">
      <c r="A16855">
        <v>89</v>
      </c>
      <c r="B16855" t="str">
        <f t="shared" si="263"/>
        <v>89---64</v>
      </c>
      <c r="C16855" t="s">
        <v>5998</v>
      </c>
      <c r="D16855" t="s">
        <v>1201</v>
      </c>
      <c r="E16855">
        <v>64</v>
      </c>
    </row>
    <row r="16856" spans="1:5" ht="13.5" customHeight="1">
      <c r="A16856">
        <v>89</v>
      </c>
      <c r="B16856" t="str">
        <f t="shared" si="263"/>
        <v>89---65</v>
      </c>
      <c r="C16856" t="s">
        <v>5941</v>
      </c>
      <c r="D16856" t="s">
        <v>861</v>
      </c>
      <c r="E16856">
        <v>65</v>
      </c>
    </row>
    <row r="16857" spans="1:5" ht="13.5" customHeight="1">
      <c r="A16857">
        <v>89</v>
      </c>
      <c r="B16857" t="str">
        <f t="shared" si="263"/>
        <v>89---66</v>
      </c>
      <c r="C16857" t="s">
        <v>5927</v>
      </c>
      <c r="D16857" t="s">
        <v>1115</v>
      </c>
      <c r="E16857">
        <v>66</v>
      </c>
    </row>
    <row r="16858" spans="1:5" ht="13.5" customHeight="1">
      <c r="A16858">
        <v>89</v>
      </c>
      <c r="B16858" t="str">
        <f t="shared" si="263"/>
        <v>89---67</v>
      </c>
      <c r="C16858" t="s">
        <v>5954</v>
      </c>
      <c r="D16858" t="s">
        <v>1166</v>
      </c>
      <c r="E16858">
        <v>67</v>
      </c>
    </row>
    <row r="16859" spans="1:5" ht="13.5" customHeight="1">
      <c r="A16859">
        <v>89</v>
      </c>
      <c r="B16859" t="str">
        <f t="shared" si="263"/>
        <v>89---68</v>
      </c>
      <c r="C16859" t="s">
        <v>5957</v>
      </c>
      <c r="D16859" t="s">
        <v>913</v>
      </c>
      <c r="E16859">
        <v>68</v>
      </c>
    </row>
    <row r="16860" spans="1:5" ht="13.5" customHeight="1">
      <c r="A16860">
        <v>89</v>
      </c>
      <c r="B16860" t="str">
        <f t="shared" si="263"/>
        <v>89---69</v>
      </c>
      <c r="C16860" t="s">
        <v>5992</v>
      </c>
      <c r="D16860" t="s">
        <v>1101</v>
      </c>
      <c r="E16860">
        <v>69</v>
      </c>
    </row>
    <row r="16861" spans="1:5" ht="13.5" customHeight="1">
      <c r="A16861">
        <v>89</v>
      </c>
      <c r="B16861" t="str">
        <f t="shared" si="263"/>
        <v>89---70</v>
      </c>
      <c r="C16861" t="s">
        <v>5987</v>
      </c>
      <c r="D16861" t="s">
        <v>1249</v>
      </c>
      <c r="E16861">
        <v>70</v>
      </c>
    </row>
    <row r="16862" spans="1:5" ht="13.5" customHeight="1">
      <c r="A16862">
        <v>89</v>
      </c>
      <c r="B16862" t="str">
        <f t="shared" si="263"/>
        <v>89---71</v>
      </c>
      <c r="C16862" t="s">
        <v>5923</v>
      </c>
      <c r="D16862" t="s">
        <v>766</v>
      </c>
      <c r="E16862">
        <v>71</v>
      </c>
    </row>
    <row r="16863" spans="1:5" ht="13.5" customHeight="1">
      <c r="A16863">
        <v>89</v>
      </c>
      <c r="B16863" t="str">
        <f t="shared" si="263"/>
        <v>89---72</v>
      </c>
      <c r="C16863" t="s">
        <v>6005</v>
      </c>
      <c r="D16863" t="s">
        <v>1237</v>
      </c>
      <c r="E16863">
        <v>72</v>
      </c>
    </row>
    <row r="16864" spans="1:5" ht="13.5" customHeight="1">
      <c r="A16864">
        <v>89</v>
      </c>
      <c r="B16864" t="str">
        <f t="shared" si="263"/>
        <v>89---73</v>
      </c>
      <c r="C16864" t="s">
        <v>5981</v>
      </c>
      <c r="D16864" t="s">
        <v>1225</v>
      </c>
      <c r="E16864">
        <v>73</v>
      </c>
    </row>
    <row r="16865" spans="1:5" ht="13.5" customHeight="1">
      <c r="A16865">
        <v>89</v>
      </c>
      <c r="B16865" t="str">
        <f t="shared" si="263"/>
        <v>89---74</v>
      </c>
      <c r="C16865" t="s">
        <v>5942</v>
      </c>
      <c r="D16865" t="s">
        <v>1400</v>
      </c>
      <c r="E16865">
        <v>74</v>
      </c>
    </row>
    <row r="16866" spans="1:5" ht="13.5" customHeight="1">
      <c r="A16866">
        <v>89</v>
      </c>
      <c r="B16866" t="str">
        <f t="shared" si="263"/>
        <v>89---75</v>
      </c>
      <c r="C16866" t="s">
        <v>6006</v>
      </c>
      <c r="D16866" t="s">
        <v>1441</v>
      </c>
      <c r="E16866">
        <v>75</v>
      </c>
    </row>
    <row r="16867" spans="1:5" ht="13.5" customHeight="1">
      <c r="A16867">
        <v>89</v>
      </c>
      <c r="B16867" t="str">
        <f t="shared" si="263"/>
        <v>89---76</v>
      </c>
      <c r="C16867" t="s">
        <v>5993</v>
      </c>
      <c r="D16867" t="s">
        <v>1336</v>
      </c>
      <c r="E16867">
        <v>76</v>
      </c>
    </row>
    <row r="16868" spans="1:5" ht="13.5" customHeight="1">
      <c r="A16868">
        <v>89</v>
      </c>
      <c r="B16868" t="str">
        <f t="shared" si="263"/>
        <v>89---77</v>
      </c>
      <c r="C16868" t="s">
        <v>5959</v>
      </c>
      <c r="D16868" t="s">
        <v>6222</v>
      </c>
      <c r="E16868">
        <v>77</v>
      </c>
    </row>
    <row r="16869" spans="1:5" ht="13.5" customHeight="1">
      <c r="A16869">
        <v>246</v>
      </c>
      <c r="B16869" t="str">
        <f t="shared" si="263"/>
        <v>246---1</v>
      </c>
      <c r="C16869" t="s">
        <v>4216</v>
      </c>
      <c r="D16869" t="s">
        <v>805</v>
      </c>
      <c r="E16869">
        <v>1</v>
      </c>
    </row>
    <row r="16870" spans="1:5" ht="13.5" customHeight="1">
      <c r="A16870">
        <v>246</v>
      </c>
      <c r="B16870" t="str">
        <f t="shared" si="263"/>
        <v>246---2</v>
      </c>
      <c r="C16870" t="s">
        <v>4216</v>
      </c>
      <c r="D16870" t="s">
        <v>1021</v>
      </c>
      <c r="E16870">
        <v>2</v>
      </c>
    </row>
    <row r="16871" spans="1:5" ht="13.5" customHeight="1">
      <c r="A16871">
        <v>246</v>
      </c>
      <c r="B16871" t="str">
        <f t="shared" si="263"/>
        <v>246---3</v>
      </c>
      <c r="C16871" t="s">
        <v>4263</v>
      </c>
      <c r="D16871" t="s">
        <v>1077</v>
      </c>
      <c r="E16871">
        <v>3</v>
      </c>
    </row>
    <row r="16872" spans="1:5" ht="13.5" customHeight="1">
      <c r="A16872">
        <v>246</v>
      </c>
      <c r="B16872" t="str">
        <f t="shared" si="263"/>
        <v>246---4</v>
      </c>
      <c r="C16872" t="s">
        <v>4238</v>
      </c>
      <c r="D16872" t="s">
        <v>848</v>
      </c>
      <c r="E16872">
        <v>4</v>
      </c>
    </row>
    <row r="16873" spans="1:5" ht="13.5" customHeight="1">
      <c r="A16873">
        <v>246</v>
      </c>
      <c r="B16873" t="str">
        <f t="shared" si="263"/>
        <v>246---5</v>
      </c>
      <c r="C16873" t="s">
        <v>4220</v>
      </c>
      <c r="D16873" t="s">
        <v>1004</v>
      </c>
      <c r="E16873">
        <v>5</v>
      </c>
    </row>
    <row r="16874" spans="1:5" ht="13.5" customHeight="1">
      <c r="A16874">
        <v>246</v>
      </c>
      <c r="B16874" t="str">
        <f t="shared" si="263"/>
        <v>246---6</v>
      </c>
      <c r="C16874" t="s">
        <v>4228</v>
      </c>
      <c r="D16874" t="s">
        <v>809</v>
      </c>
      <c r="E16874">
        <v>6</v>
      </c>
    </row>
    <row r="16875" spans="1:5" ht="13.5" customHeight="1">
      <c r="A16875">
        <v>246</v>
      </c>
      <c r="B16875" t="str">
        <f t="shared" si="263"/>
        <v>246---7</v>
      </c>
      <c r="C16875" t="s">
        <v>4223</v>
      </c>
      <c r="D16875" t="s">
        <v>957</v>
      </c>
      <c r="E16875">
        <v>7</v>
      </c>
    </row>
    <row r="16876" spans="1:5" ht="13.5" customHeight="1">
      <c r="A16876">
        <v>246</v>
      </c>
      <c r="B16876" t="str">
        <f t="shared" si="263"/>
        <v>246---8</v>
      </c>
      <c r="C16876" t="s">
        <v>4276</v>
      </c>
      <c r="D16876" t="s">
        <v>1181</v>
      </c>
      <c r="E16876">
        <v>8</v>
      </c>
    </row>
    <row r="16877" spans="1:5" ht="13.5" customHeight="1">
      <c r="A16877">
        <v>246</v>
      </c>
      <c r="B16877" t="str">
        <f t="shared" si="263"/>
        <v>246---9</v>
      </c>
      <c r="C16877" t="s">
        <v>4259</v>
      </c>
      <c r="D16877" t="s">
        <v>812</v>
      </c>
      <c r="E16877">
        <v>9</v>
      </c>
    </row>
    <row r="16878" spans="1:5" ht="13.5" customHeight="1">
      <c r="A16878">
        <v>246</v>
      </c>
      <c r="B16878" t="str">
        <f t="shared" si="263"/>
        <v>246---10</v>
      </c>
      <c r="C16878" t="s">
        <v>4254</v>
      </c>
      <c r="D16878" t="s">
        <v>1085</v>
      </c>
      <c r="E16878">
        <v>10</v>
      </c>
    </row>
    <row r="16879" spans="1:5" ht="13.5" customHeight="1">
      <c r="A16879">
        <v>246</v>
      </c>
      <c r="B16879" t="str">
        <f t="shared" si="263"/>
        <v>246---11</v>
      </c>
      <c r="C16879" t="s">
        <v>4235</v>
      </c>
      <c r="D16879" t="s">
        <v>879</v>
      </c>
      <c r="E16879">
        <v>11</v>
      </c>
    </row>
    <row r="16880" spans="1:5" ht="13.5" customHeight="1">
      <c r="A16880">
        <v>246</v>
      </c>
      <c r="B16880" t="str">
        <f t="shared" si="263"/>
        <v>246---12</v>
      </c>
      <c r="C16880" t="s">
        <v>4236</v>
      </c>
      <c r="D16880" t="s">
        <v>1337</v>
      </c>
      <c r="E16880">
        <v>12</v>
      </c>
    </row>
    <row r="16881" spans="1:5" ht="13.5" customHeight="1">
      <c r="A16881">
        <v>246</v>
      </c>
      <c r="B16881" t="str">
        <f t="shared" si="263"/>
        <v>246---13</v>
      </c>
      <c r="C16881" t="s">
        <v>4277</v>
      </c>
      <c r="D16881" t="s">
        <v>1092</v>
      </c>
      <c r="E16881">
        <v>13</v>
      </c>
    </row>
    <row r="16882" spans="1:5" ht="13.5" customHeight="1">
      <c r="A16882">
        <v>246</v>
      </c>
      <c r="B16882" t="str">
        <f t="shared" si="263"/>
        <v>246---14</v>
      </c>
      <c r="C16882" t="s">
        <v>4257</v>
      </c>
      <c r="D16882" t="s">
        <v>764</v>
      </c>
      <c r="E16882">
        <v>14</v>
      </c>
    </row>
    <row r="16883" spans="1:5" ht="13.5" customHeight="1">
      <c r="A16883">
        <v>246</v>
      </c>
      <c r="B16883" t="str">
        <f t="shared" si="263"/>
        <v>246---15</v>
      </c>
      <c r="C16883" t="s">
        <v>4282</v>
      </c>
      <c r="D16883" t="s">
        <v>1294</v>
      </c>
      <c r="E16883">
        <v>15</v>
      </c>
    </row>
    <row r="16884" spans="1:5" ht="13.5" customHeight="1">
      <c r="A16884">
        <v>246</v>
      </c>
      <c r="B16884" t="str">
        <f t="shared" si="263"/>
        <v>246---16</v>
      </c>
      <c r="C16884" t="s">
        <v>5911</v>
      </c>
      <c r="D16884" t="s">
        <v>982</v>
      </c>
      <c r="E16884">
        <v>16</v>
      </c>
    </row>
    <row r="16885" spans="1:5" ht="13.5" customHeight="1">
      <c r="A16885">
        <v>246</v>
      </c>
      <c r="B16885" t="str">
        <f t="shared" si="263"/>
        <v>246---17</v>
      </c>
      <c r="C16885" t="s">
        <v>5911</v>
      </c>
      <c r="D16885" t="s">
        <v>1179</v>
      </c>
      <c r="E16885">
        <v>17</v>
      </c>
    </row>
    <row r="16886" spans="1:5" ht="13.5" customHeight="1">
      <c r="A16886">
        <v>246</v>
      </c>
      <c r="B16886" t="str">
        <f t="shared" si="263"/>
        <v>246---18</v>
      </c>
      <c r="C16886" t="s">
        <v>5911</v>
      </c>
      <c r="D16886" t="s">
        <v>1164</v>
      </c>
      <c r="E16886">
        <v>18</v>
      </c>
    </row>
    <row r="16887" spans="1:5" ht="13.5" customHeight="1">
      <c r="A16887">
        <v>246</v>
      </c>
      <c r="B16887" t="str">
        <f t="shared" si="263"/>
        <v>246---19</v>
      </c>
      <c r="C16887" t="s">
        <v>5911</v>
      </c>
      <c r="D16887" t="s">
        <v>1165</v>
      </c>
      <c r="E16887">
        <v>19</v>
      </c>
    </row>
    <row r="16888" spans="1:5" ht="13.5" customHeight="1">
      <c r="A16888">
        <v>246</v>
      </c>
      <c r="B16888" t="str">
        <f t="shared" si="263"/>
        <v>246---20</v>
      </c>
      <c r="C16888" t="s">
        <v>887</v>
      </c>
      <c r="D16888" t="s">
        <v>992</v>
      </c>
      <c r="E16888">
        <v>20</v>
      </c>
    </row>
    <row r="16889" spans="1:5" ht="13.5" customHeight="1">
      <c r="A16889">
        <v>246</v>
      </c>
      <c r="B16889" t="str">
        <f t="shared" si="263"/>
        <v>246---21</v>
      </c>
      <c r="C16889" t="s">
        <v>797</v>
      </c>
      <c r="D16889" t="s">
        <v>1081</v>
      </c>
      <c r="E16889">
        <v>21</v>
      </c>
    </row>
    <row r="16890" spans="1:5" ht="13.5" customHeight="1">
      <c r="A16890">
        <v>246</v>
      </c>
      <c r="B16890" t="str">
        <f t="shared" si="263"/>
        <v>246---22</v>
      </c>
      <c r="C16890" t="s">
        <v>737</v>
      </c>
      <c r="D16890" t="s">
        <v>996</v>
      </c>
      <c r="E16890">
        <v>22</v>
      </c>
    </row>
    <row r="16891" spans="1:5" ht="13.5" customHeight="1">
      <c r="A16891">
        <v>246</v>
      </c>
      <c r="B16891" t="str">
        <f t="shared" si="263"/>
        <v>246---23</v>
      </c>
      <c r="C16891" t="s">
        <v>743</v>
      </c>
      <c r="D16891" t="s">
        <v>754</v>
      </c>
      <c r="E16891">
        <v>23</v>
      </c>
    </row>
    <row r="16892" spans="1:5" ht="13.5" customHeight="1">
      <c r="A16892">
        <v>246</v>
      </c>
      <c r="B16892" t="str">
        <f t="shared" si="263"/>
        <v>246---24</v>
      </c>
      <c r="C16892" t="s">
        <v>915</v>
      </c>
      <c r="D16892" t="s">
        <v>939</v>
      </c>
      <c r="E16892">
        <v>24</v>
      </c>
    </row>
    <row r="16893" spans="1:5" ht="13.5" customHeight="1">
      <c r="A16893">
        <v>246</v>
      </c>
      <c r="B16893" t="str">
        <f t="shared" si="263"/>
        <v>246---25</v>
      </c>
      <c r="C16893" t="s">
        <v>987</v>
      </c>
      <c r="D16893" t="s">
        <v>1263</v>
      </c>
      <c r="E16893">
        <v>25</v>
      </c>
    </row>
    <row r="16894" spans="1:5" ht="13.5" customHeight="1">
      <c r="A16894">
        <v>246</v>
      </c>
      <c r="B16894" t="str">
        <f t="shared" si="263"/>
        <v>246---26</v>
      </c>
      <c r="C16894" t="s">
        <v>989</v>
      </c>
      <c r="D16894" t="s">
        <v>738</v>
      </c>
      <c r="E16894">
        <v>26</v>
      </c>
    </row>
    <row r="16895" spans="1:5" ht="13.5" customHeight="1">
      <c r="A16895">
        <v>246</v>
      </c>
      <c r="B16895" t="str">
        <f t="shared" si="263"/>
        <v>246---27</v>
      </c>
      <c r="C16895" t="s">
        <v>799</v>
      </c>
      <c r="D16895" t="s">
        <v>809</v>
      </c>
      <c r="E16895">
        <v>27</v>
      </c>
    </row>
    <row r="16896" spans="1:5" ht="13.5" customHeight="1">
      <c r="A16896">
        <v>246</v>
      </c>
      <c r="B16896" t="str">
        <f t="shared" si="263"/>
        <v>246---28</v>
      </c>
      <c r="C16896" t="s">
        <v>819</v>
      </c>
      <c r="D16896" t="s">
        <v>756</v>
      </c>
      <c r="E16896">
        <v>28</v>
      </c>
    </row>
    <row r="16897" spans="1:5" ht="13.5" customHeight="1">
      <c r="A16897">
        <v>246</v>
      </c>
      <c r="B16897" t="str">
        <f t="shared" si="263"/>
        <v>246---29</v>
      </c>
      <c r="C16897" t="s">
        <v>749</v>
      </c>
      <c r="D16897" t="s">
        <v>1082</v>
      </c>
      <c r="E16897">
        <v>29</v>
      </c>
    </row>
    <row r="16898" spans="1:5" ht="13.5" customHeight="1">
      <c r="A16898">
        <v>246</v>
      </c>
      <c r="B16898" t="str">
        <f t="shared" si="263"/>
        <v>246---30</v>
      </c>
      <c r="C16898" t="s">
        <v>1074</v>
      </c>
      <c r="D16898" t="s">
        <v>880</v>
      </c>
      <c r="E16898">
        <v>30</v>
      </c>
    </row>
    <row r="16899" spans="1:5" ht="13.5" customHeight="1">
      <c r="A16899">
        <v>246</v>
      </c>
      <c r="B16899" t="str">
        <f t="shared" ref="B16899:B16962" si="264">A16899&amp;"---"&amp;E16899</f>
        <v>246---31</v>
      </c>
      <c r="C16899" t="s">
        <v>1083</v>
      </c>
      <c r="D16899" t="s">
        <v>844</v>
      </c>
      <c r="E16899">
        <v>31</v>
      </c>
    </row>
    <row r="16900" spans="1:5" ht="13.5" customHeight="1">
      <c r="A16900">
        <v>246</v>
      </c>
      <c r="B16900" t="str">
        <f t="shared" si="264"/>
        <v>246---32</v>
      </c>
      <c r="C16900" t="s">
        <v>824</v>
      </c>
      <c r="D16900" t="s">
        <v>752</v>
      </c>
      <c r="E16900">
        <v>32</v>
      </c>
    </row>
    <row r="16901" spans="1:5" ht="13.5" customHeight="1">
      <c r="A16901">
        <v>246</v>
      </c>
      <c r="B16901" t="str">
        <f t="shared" si="264"/>
        <v>246---33</v>
      </c>
      <c r="C16901" t="s">
        <v>753</v>
      </c>
      <c r="D16901" t="s">
        <v>1002</v>
      </c>
      <c r="E16901">
        <v>33</v>
      </c>
    </row>
    <row r="16902" spans="1:5" ht="13.5" customHeight="1">
      <c r="A16902">
        <v>246</v>
      </c>
      <c r="B16902" t="str">
        <f t="shared" si="264"/>
        <v>246---34</v>
      </c>
      <c r="C16902" t="s">
        <v>828</v>
      </c>
      <c r="D16902" t="s">
        <v>818</v>
      </c>
      <c r="E16902">
        <v>34</v>
      </c>
    </row>
    <row r="16903" spans="1:5" ht="13.5" customHeight="1">
      <c r="A16903">
        <v>246</v>
      </c>
      <c r="B16903" t="str">
        <f t="shared" si="264"/>
        <v>246---35</v>
      </c>
      <c r="C16903" t="s">
        <v>759</v>
      </c>
      <c r="D16903" t="s">
        <v>823</v>
      </c>
      <c r="E16903">
        <v>35</v>
      </c>
    </row>
    <row r="16904" spans="1:5" ht="13.5" customHeight="1">
      <c r="A16904">
        <v>246</v>
      </c>
      <c r="B16904" t="str">
        <f t="shared" si="264"/>
        <v>246---36</v>
      </c>
      <c r="C16904" t="s">
        <v>991</v>
      </c>
      <c r="D16904" t="s">
        <v>966</v>
      </c>
      <c r="E16904">
        <v>36</v>
      </c>
    </row>
    <row r="16905" spans="1:5" ht="13.5" customHeight="1">
      <c r="A16905">
        <v>246</v>
      </c>
      <c r="B16905" t="str">
        <f t="shared" si="264"/>
        <v>246---37</v>
      </c>
      <c r="C16905" t="s">
        <v>864</v>
      </c>
      <c r="D16905" t="s">
        <v>957</v>
      </c>
      <c r="E16905">
        <v>37</v>
      </c>
    </row>
    <row r="16906" spans="1:5" ht="13.5" customHeight="1">
      <c r="A16906">
        <v>246</v>
      </c>
      <c r="B16906" t="str">
        <f t="shared" si="264"/>
        <v>246---38</v>
      </c>
      <c r="C16906" t="s">
        <v>866</v>
      </c>
      <c r="D16906" t="s">
        <v>831</v>
      </c>
      <c r="E16906">
        <v>38</v>
      </c>
    </row>
    <row r="16907" spans="1:5" ht="13.5" customHeight="1">
      <c r="A16907">
        <v>246</v>
      </c>
      <c r="B16907" t="str">
        <f t="shared" si="264"/>
        <v>246---39</v>
      </c>
      <c r="C16907" t="s">
        <v>836</v>
      </c>
      <c r="D16907" t="s">
        <v>835</v>
      </c>
      <c r="E16907">
        <v>39</v>
      </c>
    </row>
    <row r="16908" spans="1:5" ht="13.5" customHeight="1">
      <c r="A16908">
        <v>246</v>
      </c>
      <c r="B16908" t="str">
        <f t="shared" si="264"/>
        <v>246---40</v>
      </c>
      <c r="C16908" t="s">
        <v>1253</v>
      </c>
      <c r="D16908" t="s">
        <v>1228</v>
      </c>
      <c r="E16908">
        <v>40</v>
      </c>
    </row>
    <row r="16909" spans="1:5" ht="13.5" customHeight="1">
      <c r="A16909">
        <v>246</v>
      </c>
      <c r="B16909" t="str">
        <f t="shared" si="264"/>
        <v>246---41</v>
      </c>
      <c r="C16909" t="s">
        <v>765</v>
      </c>
      <c r="D16909" t="s">
        <v>1196</v>
      </c>
      <c r="E16909">
        <v>41</v>
      </c>
    </row>
    <row r="16910" spans="1:5" ht="13.5" customHeight="1">
      <c r="A16910">
        <v>246</v>
      </c>
      <c r="B16910" t="str">
        <f t="shared" si="264"/>
        <v>246---42</v>
      </c>
      <c r="C16910" t="s">
        <v>868</v>
      </c>
      <c r="D16910" t="s">
        <v>758</v>
      </c>
      <c r="E16910">
        <v>42</v>
      </c>
    </row>
    <row r="16911" spans="1:5" ht="13.5" customHeight="1">
      <c r="A16911">
        <v>246</v>
      </c>
      <c r="B16911" t="str">
        <f t="shared" si="264"/>
        <v>246---43</v>
      </c>
      <c r="C16911" t="s">
        <v>1098</v>
      </c>
      <c r="D16911" t="s">
        <v>1206</v>
      </c>
      <c r="E16911">
        <v>43</v>
      </c>
    </row>
    <row r="16912" spans="1:5" ht="13.5" customHeight="1">
      <c r="A16912">
        <v>246</v>
      </c>
      <c r="B16912" t="str">
        <f t="shared" si="264"/>
        <v>246---44</v>
      </c>
      <c r="C16912" t="s">
        <v>948</v>
      </c>
      <c r="D16912" t="s">
        <v>1010</v>
      </c>
      <c r="E16912">
        <v>44</v>
      </c>
    </row>
    <row r="16913" spans="1:5" ht="13.5" customHeight="1">
      <c r="A16913">
        <v>246</v>
      </c>
      <c r="B16913" t="str">
        <f t="shared" si="264"/>
        <v>246---45</v>
      </c>
      <c r="C16913" t="s">
        <v>894</v>
      </c>
      <c r="D16913" t="s">
        <v>964</v>
      </c>
      <c r="E16913">
        <v>45</v>
      </c>
    </row>
    <row r="16914" spans="1:5" ht="13.5" customHeight="1">
      <c r="A16914">
        <v>246</v>
      </c>
      <c r="B16914" t="str">
        <f t="shared" si="264"/>
        <v>246---46</v>
      </c>
      <c r="C16914" t="s">
        <v>5912</v>
      </c>
      <c r="D16914" t="s">
        <v>764</v>
      </c>
      <c r="E16914">
        <v>46</v>
      </c>
    </row>
    <row r="16915" spans="1:5" ht="13.5" customHeight="1">
      <c r="A16915">
        <v>246</v>
      </c>
      <c r="B16915" t="str">
        <f t="shared" si="264"/>
        <v>246---47</v>
      </c>
      <c r="C16915" t="s">
        <v>6000</v>
      </c>
      <c r="D16915" t="s">
        <v>1198</v>
      </c>
      <c r="E16915">
        <v>47</v>
      </c>
    </row>
    <row r="16916" spans="1:5" ht="13.5" customHeight="1">
      <c r="A16916">
        <v>246</v>
      </c>
      <c r="B16916" t="str">
        <f t="shared" si="264"/>
        <v>246---48</v>
      </c>
      <c r="C16916" t="s">
        <v>5915</v>
      </c>
      <c r="D16916" t="s">
        <v>772</v>
      </c>
      <c r="E16916">
        <v>48</v>
      </c>
    </row>
    <row r="16917" spans="1:5" ht="13.5" customHeight="1">
      <c r="A16917">
        <v>246</v>
      </c>
      <c r="B16917" t="str">
        <f t="shared" si="264"/>
        <v>246---49</v>
      </c>
      <c r="C16917" t="s">
        <v>5917</v>
      </c>
      <c r="D16917" t="s">
        <v>789</v>
      </c>
      <c r="E16917">
        <v>49</v>
      </c>
    </row>
    <row r="16918" spans="1:5" ht="13.5" customHeight="1">
      <c r="A16918">
        <v>246</v>
      </c>
      <c r="B16918" t="str">
        <f t="shared" si="264"/>
        <v>246---50</v>
      </c>
      <c r="C16918" t="s">
        <v>5918</v>
      </c>
      <c r="D16918" t="s">
        <v>770</v>
      </c>
      <c r="E16918">
        <v>50</v>
      </c>
    </row>
    <row r="16919" spans="1:5" ht="13.5" customHeight="1">
      <c r="A16919">
        <v>246</v>
      </c>
      <c r="B16919" t="str">
        <f t="shared" si="264"/>
        <v>246---51</v>
      </c>
      <c r="C16919" t="s">
        <v>5994</v>
      </c>
      <c r="D16919" t="s">
        <v>984</v>
      </c>
      <c r="E16919">
        <v>51</v>
      </c>
    </row>
    <row r="16920" spans="1:5" ht="13.5" customHeight="1">
      <c r="A16920">
        <v>246</v>
      </c>
      <c r="B16920" t="str">
        <f t="shared" si="264"/>
        <v>246---52</v>
      </c>
      <c r="C16920" t="s">
        <v>5951</v>
      </c>
      <c r="D16920" t="s">
        <v>879</v>
      </c>
      <c r="E16920">
        <v>52</v>
      </c>
    </row>
    <row r="16921" spans="1:5" ht="13.5" customHeight="1">
      <c r="A16921">
        <v>246</v>
      </c>
      <c r="B16921" t="str">
        <f t="shared" si="264"/>
        <v>246---53</v>
      </c>
      <c r="C16921" t="s">
        <v>6004</v>
      </c>
      <c r="D16921" t="s">
        <v>960</v>
      </c>
      <c r="E16921">
        <v>53</v>
      </c>
    </row>
    <row r="16922" spans="1:5" ht="13.5" customHeight="1">
      <c r="A16922">
        <v>246</v>
      </c>
      <c r="B16922" t="str">
        <f t="shared" si="264"/>
        <v>246---54</v>
      </c>
      <c r="C16922" t="s">
        <v>5956</v>
      </c>
      <c r="D16922" t="s">
        <v>917</v>
      </c>
      <c r="E16922">
        <v>54</v>
      </c>
    </row>
    <row r="16923" spans="1:5" ht="13.5" customHeight="1">
      <c r="A16923">
        <v>246</v>
      </c>
      <c r="B16923" t="str">
        <f t="shared" si="264"/>
        <v>246---55</v>
      </c>
      <c r="C16923" t="s">
        <v>6013</v>
      </c>
      <c r="D16923" t="s">
        <v>968</v>
      </c>
      <c r="E16923">
        <v>55</v>
      </c>
    </row>
    <row r="16924" spans="1:5" ht="13.5" customHeight="1">
      <c r="A16924">
        <v>246</v>
      </c>
      <c r="B16924" t="str">
        <f t="shared" si="264"/>
        <v>246---56</v>
      </c>
      <c r="C16924" t="s">
        <v>5991</v>
      </c>
      <c r="D16924" t="s">
        <v>1092</v>
      </c>
      <c r="E16924">
        <v>56</v>
      </c>
    </row>
    <row r="16925" spans="1:5" ht="13.5" customHeight="1">
      <c r="A16925">
        <v>246</v>
      </c>
      <c r="B16925" t="str">
        <f t="shared" si="264"/>
        <v>246---57</v>
      </c>
      <c r="C16925" t="s">
        <v>5987</v>
      </c>
      <c r="D16925" t="s">
        <v>1249</v>
      </c>
      <c r="E16925">
        <v>57</v>
      </c>
    </row>
    <row r="16926" spans="1:5" ht="13.5" customHeight="1">
      <c r="A16926">
        <v>246</v>
      </c>
      <c r="B16926" t="str">
        <f t="shared" si="264"/>
        <v>246---58</v>
      </c>
      <c r="C16926" t="s">
        <v>5923</v>
      </c>
      <c r="D16926" t="s">
        <v>766</v>
      </c>
      <c r="E16926">
        <v>58</v>
      </c>
    </row>
    <row r="16927" spans="1:5" ht="13.5" customHeight="1">
      <c r="A16927">
        <v>246</v>
      </c>
      <c r="B16927" t="str">
        <f t="shared" si="264"/>
        <v>246---59</v>
      </c>
      <c r="C16927" t="s">
        <v>5989</v>
      </c>
      <c r="D16927" t="s">
        <v>1185</v>
      </c>
      <c r="E16927">
        <v>59</v>
      </c>
    </row>
    <row r="16928" spans="1:5" ht="13.5" customHeight="1">
      <c r="A16928">
        <v>247</v>
      </c>
      <c r="B16928" t="str">
        <f t="shared" si="264"/>
        <v>247---1</v>
      </c>
      <c r="C16928" t="s">
        <v>4216</v>
      </c>
      <c r="D16928" t="s">
        <v>1103</v>
      </c>
      <c r="E16928">
        <v>1</v>
      </c>
    </row>
    <row r="16929" spans="1:5" ht="13.5" customHeight="1">
      <c r="A16929">
        <v>247</v>
      </c>
      <c r="B16929" t="str">
        <f t="shared" si="264"/>
        <v>247---2</v>
      </c>
      <c r="C16929" t="s">
        <v>4216</v>
      </c>
      <c r="D16929" t="s">
        <v>805</v>
      </c>
      <c r="E16929">
        <v>2</v>
      </c>
    </row>
    <row r="16930" spans="1:5" ht="13.5" customHeight="1">
      <c r="A16930">
        <v>247</v>
      </c>
      <c r="B16930" t="str">
        <f t="shared" si="264"/>
        <v>247---3</v>
      </c>
      <c r="C16930" t="s">
        <v>4216</v>
      </c>
      <c r="D16930" t="s">
        <v>1021</v>
      </c>
      <c r="E16930">
        <v>3</v>
      </c>
    </row>
    <row r="16931" spans="1:5" ht="13.5" customHeight="1">
      <c r="A16931">
        <v>247</v>
      </c>
      <c r="B16931" t="str">
        <f t="shared" si="264"/>
        <v>247---4</v>
      </c>
      <c r="C16931" t="s">
        <v>4216</v>
      </c>
      <c r="D16931" t="s">
        <v>1077</v>
      </c>
      <c r="E16931">
        <v>4</v>
      </c>
    </row>
    <row r="16932" spans="1:5" ht="13.5" customHeight="1">
      <c r="A16932">
        <v>247</v>
      </c>
      <c r="B16932" t="str">
        <f t="shared" si="264"/>
        <v>247---5</v>
      </c>
      <c r="C16932" t="s">
        <v>4216</v>
      </c>
      <c r="D16932" t="s">
        <v>848</v>
      </c>
      <c r="E16932">
        <v>5</v>
      </c>
    </row>
    <row r="16933" spans="1:5" ht="13.5" customHeight="1">
      <c r="A16933">
        <v>247</v>
      </c>
      <c r="B16933" t="str">
        <f t="shared" si="264"/>
        <v>247---6</v>
      </c>
      <c r="C16933" t="s">
        <v>4220</v>
      </c>
      <c r="D16933" t="s">
        <v>1004</v>
      </c>
      <c r="E16933">
        <v>6</v>
      </c>
    </row>
    <row r="16934" spans="1:5" ht="13.5" customHeight="1">
      <c r="A16934">
        <v>247</v>
      </c>
      <c r="B16934" t="str">
        <f t="shared" si="264"/>
        <v>247---7</v>
      </c>
      <c r="C16934" t="s">
        <v>4228</v>
      </c>
      <c r="D16934" t="s">
        <v>809</v>
      </c>
      <c r="E16934">
        <v>7</v>
      </c>
    </row>
    <row r="16935" spans="1:5" ht="13.5" customHeight="1">
      <c r="A16935">
        <v>247</v>
      </c>
      <c r="B16935" t="str">
        <f t="shared" si="264"/>
        <v>247---8</v>
      </c>
      <c r="C16935" t="s">
        <v>4223</v>
      </c>
      <c r="D16935" t="s">
        <v>957</v>
      </c>
      <c r="E16935">
        <v>8</v>
      </c>
    </row>
    <row r="16936" spans="1:5" ht="13.5" customHeight="1">
      <c r="A16936">
        <v>247</v>
      </c>
      <c r="B16936" t="str">
        <f t="shared" si="264"/>
        <v>247---9</v>
      </c>
      <c r="C16936" t="s">
        <v>4276</v>
      </c>
      <c r="D16936" t="s">
        <v>1181</v>
      </c>
      <c r="E16936">
        <v>9</v>
      </c>
    </row>
    <row r="16937" spans="1:5" ht="13.5" customHeight="1">
      <c r="A16937">
        <v>247</v>
      </c>
      <c r="B16937" t="str">
        <f t="shared" si="264"/>
        <v>247---10</v>
      </c>
      <c r="C16937" t="s">
        <v>4259</v>
      </c>
      <c r="D16937" t="s">
        <v>812</v>
      </c>
      <c r="E16937">
        <v>10</v>
      </c>
    </row>
    <row r="16938" spans="1:5" ht="13.5" customHeight="1">
      <c r="A16938">
        <v>247</v>
      </c>
      <c r="B16938" t="str">
        <f t="shared" si="264"/>
        <v>247---11</v>
      </c>
      <c r="C16938" t="s">
        <v>4254</v>
      </c>
      <c r="D16938" t="s">
        <v>1085</v>
      </c>
      <c r="E16938">
        <v>11</v>
      </c>
    </row>
    <row r="16939" spans="1:5" ht="13.5" customHeight="1">
      <c r="A16939">
        <v>247</v>
      </c>
      <c r="B16939" t="str">
        <f t="shared" si="264"/>
        <v>247---12</v>
      </c>
      <c r="C16939" t="s">
        <v>4235</v>
      </c>
      <c r="D16939" t="s">
        <v>879</v>
      </c>
      <c r="E16939">
        <v>12</v>
      </c>
    </row>
    <row r="16940" spans="1:5" ht="13.5" customHeight="1">
      <c r="A16940">
        <v>247</v>
      </c>
      <c r="B16940" t="str">
        <f t="shared" si="264"/>
        <v>247---13</v>
      </c>
      <c r="C16940" t="s">
        <v>4236</v>
      </c>
      <c r="D16940" t="s">
        <v>1337</v>
      </c>
      <c r="E16940">
        <v>13</v>
      </c>
    </row>
    <row r="16941" spans="1:5" ht="13.5" customHeight="1">
      <c r="A16941">
        <v>247</v>
      </c>
      <c r="B16941" t="str">
        <f t="shared" si="264"/>
        <v>247---14</v>
      </c>
      <c r="C16941" t="s">
        <v>4266</v>
      </c>
      <c r="D16941" t="s">
        <v>1092</v>
      </c>
      <c r="E16941">
        <v>14</v>
      </c>
    </row>
    <row r="16942" spans="1:5" ht="13.5" customHeight="1">
      <c r="A16942">
        <v>247</v>
      </c>
      <c r="B16942" t="str">
        <f t="shared" si="264"/>
        <v>247---15</v>
      </c>
      <c r="C16942" t="s">
        <v>4287</v>
      </c>
      <c r="D16942" t="s">
        <v>764</v>
      </c>
      <c r="E16942">
        <v>15</v>
      </c>
    </row>
    <row r="16943" spans="1:5" ht="13.5" customHeight="1">
      <c r="A16943">
        <v>247</v>
      </c>
      <c r="B16943" t="str">
        <f t="shared" si="264"/>
        <v>247---16</v>
      </c>
      <c r="C16943" t="s">
        <v>4250</v>
      </c>
      <c r="D16943" t="s">
        <v>1294</v>
      </c>
      <c r="E16943">
        <v>16</v>
      </c>
    </row>
    <row r="16944" spans="1:5" ht="13.5" customHeight="1">
      <c r="A16944">
        <v>247</v>
      </c>
      <c r="B16944" t="str">
        <f t="shared" si="264"/>
        <v>247---17</v>
      </c>
      <c r="C16944" t="s">
        <v>1017</v>
      </c>
      <c r="D16944" t="s">
        <v>796</v>
      </c>
      <c r="E16944">
        <v>17</v>
      </c>
    </row>
    <row r="16945" spans="1:5" ht="13.5" customHeight="1">
      <c r="A16945">
        <v>247</v>
      </c>
      <c r="B16945" t="str">
        <f t="shared" si="264"/>
        <v>247---18</v>
      </c>
      <c r="C16945" t="s">
        <v>731</v>
      </c>
      <c r="D16945" t="s">
        <v>800</v>
      </c>
      <c r="E16945">
        <v>18</v>
      </c>
    </row>
    <row r="16946" spans="1:5" ht="13.5" customHeight="1">
      <c r="A16946">
        <v>247</v>
      </c>
      <c r="B16946" t="str">
        <f t="shared" si="264"/>
        <v>247---19</v>
      </c>
      <c r="C16946" t="s">
        <v>887</v>
      </c>
      <c r="D16946" t="s">
        <v>992</v>
      </c>
      <c r="E16946">
        <v>19</v>
      </c>
    </row>
    <row r="16947" spans="1:5" ht="13.5" customHeight="1">
      <c r="A16947">
        <v>247</v>
      </c>
      <c r="B16947" t="str">
        <f t="shared" si="264"/>
        <v>247---20</v>
      </c>
      <c r="C16947" t="s">
        <v>797</v>
      </c>
      <c r="D16947" t="s">
        <v>1081</v>
      </c>
      <c r="E16947">
        <v>20</v>
      </c>
    </row>
    <row r="16948" spans="1:5" ht="13.5" customHeight="1">
      <c r="A16948">
        <v>247</v>
      </c>
      <c r="B16948" t="str">
        <f t="shared" si="264"/>
        <v>247---21</v>
      </c>
      <c r="C16948" t="s">
        <v>737</v>
      </c>
      <c r="D16948" t="s">
        <v>996</v>
      </c>
      <c r="E16948">
        <v>21</v>
      </c>
    </row>
    <row r="16949" spans="1:5" ht="13.5" customHeight="1">
      <c r="A16949">
        <v>247</v>
      </c>
      <c r="B16949" t="str">
        <f t="shared" si="264"/>
        <v>247---22</v>
      </c>
      <c r="C16949" t="s">
        <v>743</v>
      </c>
      <c r="D16949" t="s">
        <v>754</v>
      </c>
      <c r="E16949">
        <v>22</v>
      </c>
    </row>
    <row r="16950" spans="1:5" ht="13.5" customHeight="1">
      <c r="A16950">
        <v>247</v>
      </c>
      <c r="B16950" t="str">
        <f t="shared" si="264"/>
        <v>247---23</v>
      </c>
      <c r="C16950" t="s">
        <v>915</v>
      </c>
      <c r="D16950" t="s">
        <v>939</v>
      </c>
      <c r="E16950">
        <v>23</v>
      </c>
    </row>
    <row r="16951" spans="1:5" ht="13.5" customHeight="1">
      <c r="A16951">
        <v>247</v>
      </c>
      <c r="B16951" t="str">
        <f t="shared" si="264"/>
        <v>247---24</v>
      </c>
      <c r="C16951" t="s">
        <v>987</v>
      </c>
      <c r="D16951" t="s">
        <v>1263</v>
      </c>
      <c r="E16951">
        <v>24</v>
      </c>
    </row>
    <row r="16952" spans="1:5" ht="13.5" customHeight="1">
      <c r="A16952">
        <v>247</v>
      </c>
      <c r="B16952" t="str">
        <f t="shared" si="264"/>
        <v>247---25</v>
      </c>
      <c r="C16952" t="s">
        <v>989</v>
      </c>
      <c r="D16952" t="s">
        <v>738</v>
      </c>
      <c r="E16952">
        <v>25</v>
      </c>
    </row>
    <row r="16953" spans="1:5" ht="13.5" customHeight="1">
      <c r="A16953">
        <v>247</v>
      </c>
      <c r="B16953" t="str">
        <f t="shared" si="264"/>
        <v>247---26</v>
      </c>
      <c r="C16953" t="s">
        <v>799</v>
      </c>
      <c r="D16953" t="s">
        <v>809</v>
      </c>
      <c r="E16953">
        <v>26</v>
      </c>
    </row>
    <row r="16954" spans="1:5" ht="13.5" customHeight="1">
      <c r="A16954">
        <v>247</v>
      </c>
      <c r="B16954" t="str">
        <f t="shared" si="264"/>
        <v>247---27</v>
      </c>
      <c r="C16954" t="s">
        <v>819</v>
      </c>
      <c r="D16954" t="s">
        <v>756</v>
      </c>
      <c r="E16954">
        <v>27</v>
      </c>
    </row>
    <row r="16955" spans="1:5" ht="13.5" customHeight="1">
      <c r="A16955">
        <v>247</v>
      </c>
      <c r="B16955" t="str">
        <f t="shared" si="264"/>
        <v>247---28</v>
      </c>
      <c r="C16955" t="s">
        <v>749</v>
      </c>
      <c r="D16955" t="s">
        <v>1082</v>
      </c>
      <c r="E16955">
        <v>28</v>
      </c>
    </row>
    <row r="16956" spans="1:5" ht="13.5" customHeight="1">
      <c r="A16956">
        <v>247</v>
      </c>
      <c r="B16956" t="str">
        <f t="shared" si="264"/>
        <v>247---29</v>
      </c>
      <c r="C16956" t="s">
        <v>1074</v>
      </c>
      <c r="D16956" t="s">
        <v>880</v>
      </c>
      <c r="E16956">
        <v>29</v>
      </c>
    </row>
    <row r="16957" spans="1:5" ht="13.5" customHeight="1">
      <c r="A16957">
        <v>247</v>
      </c>
      <c r="B16957" t="str">
        <f t="shared" si="264"/>
        <v>247---30</v>
      </c>
      <c r="C16957" t="s">
        <v>1083</v>
      </c>
      <c r="D16957" t="s">
        <v>844</v>
      </c>
      <c r="E16957">
        <v>30</v>
      </c>
    </row>
    <row r="16958" spans="1:5" ht="13.5" customHeight="1">
      <c r="A16958">
        <v>247</v>
      </c>
      <c r="B16958" t="str">
        <f t="shared" si="264"/>
        <v>247---31</v>
      </c>
      <c r="C16958" t="s">
        <v>824</v>
      </c>
      <c r="D16958" t="s">
        <v>752</v>
      </c>
      <c r="E16958">
        <v>31</v>
      </c>
    </row>
    <row r="16959" spans="1:5" ht="13.5" customHeight="1">
      <c r="A16959">
        <v>247</v>
      </c>
      <c r="B16959" t="str">
        <f t="shared" si="264"/>
        <v>247---32</v>
      </c>
      <c r="C16959" t="s">
        <v>753</v>
      </c>
      <c r="D16959" t="s">
        <v>1002</v>
      </c>
      <c r="E16959">
        <v>32</v>
      </c>
    </row>
    <row r="16960" spans="1:5" ht="13.5" customHeight="1">
      <c r="A16960">
        <v>247</v>
      </c>
      <c r="B16960" t="str">
        <f t="shared" si="264"/>
        <v>247---33</v>
      </c>
      <c r="C16960" t="s">
        <v>828</v>
      </c>
      <c r="D16960" t="s">
        <v>818</v>
      </c>
      <c r="E16960">
        <v>33</v>
      </c>
    </row>
    <row r="16961" spans="1:5" ht="13.5" customHeight="1">
      <c r="A16961">
        <v>247</v>
      </c>
      <c r="B16961" t="str">
        <f t="shared" si="264"/>
        <v>247---34</v>
      </c>
      <c r="C16961" t="s">
        <v>759</v>
      </c>
      <c r="D16961" t="s">
        <v>823</v>
      </c>
      <c r="E16961">
        <v>34</v>
      </c>
    </row>
    <row r="16962" spans="1:5" ht="13.5" customHeight="1">
      <c r="A16962">
        <v>247</v>
      </c>
      <c r="B16962" t="str">
        <f t="shared" si="264"/>
        <v>247---35</v>
      </c>
      <c r="C16962" t="s">
        <v>991</v>
      </c>
      <c r="D16962" t="s">
        <v>966</v>
      </c>
      <c r="E16962">
        <v>35</v>
      </c>
    </row>
    <row r="16963" spans="1:5" ht="13.5" customHeight="1">
      <c r="A16963">
        <v>247</v>
      </c>
      <c r="B16963" t="str">
        <f t="shared" ref="B16963:B17026" si="265">A16963&amp;"---"&amp;E16963</f>
        <v>247---36</v>
      </c>
      <c r="C16963" t="s">
        <v>864</v>
      </c>
      <c r="D16963" t="s">
        <v>957</v>
      </c>
      <c r="E16963">
        <v>36</v>
      </c>
    </row>
    <row r="16964" spans="1:5" ht="13.5" customHeight="1">
      <c r="A16964">
        <v>247</v>
      </c>
      <c r="B16964" t="str">
        <f t="shared" si="265"/>
        <v>247---37</v>
      </c>
      <c r="C16964" t="s">
        <v>866</v>
      </c>
      <c r="D16964" t="s">
        <v>831</v>
      </c>
      <c r="E16964">
        <v>37</v>
      </c>
    </row>
    <row r="16965" spans="1:5" ht="13.5" customHeight="1">
      <c r="A16965">
        <v>247</v>
      </c>
      <c r="B16965" t="str">
        <f t="shared" si="265"/>
        <v>247---38</v>
      </c>
      <c r="C16965" t="s">
        <v>836</v>
      </c>
      <c r="D16965" t="s">
        <v>835</v>
      </c>
      <c r="E16965">
        <v>38</v>
      </c>
    </row>
    <row r="16966" spans="1:5" ht="13.5" customHeight="1">
      <c r="A16966">
        <v>247</v>
      </c>
      <c r="B16966" t="str">
        <f t="shared" si="265"/>
        <v>247---39</v>
      </c>
      <c r="C16966" t="s">
        <v>1253</v>
      </c>
      <c r="D16966" t="s">
        <v>1228</v>
      </c>
      <c r="E16966">
        <v>39</v>
      </c>
    </row>
    <row r="16967" spans="1:5" ht="13.5" customHeight="1">
      <c r="A16967">
        <v>247</v>
      </c>
      <c r="B16967" t="str">
        <f t="shared" si="265"/>
        <v>247---40</v>
      </c>
      <c r="C16967" t="s">
        <v>765</v>
      </c>
      <c r="D16967" t="s">
        <v>1196</v>
      </c>
      <c r="E16967">
        <v>40</v>
      </c>
    </row>
    <row r="16968" spans="1:5" ht="13.5" customHeight="1">
      <c r="A16968">
        <v>247</v>
      </c>
      <c r="B16968" t="str">
        <f t="shared" si="265"/>
        <v>247---41</v>
      </c>
      <c r="C16968" t="s">
        <v>868</v>
      </c>
      <c r="D16968" t="s">
        <v>758</v>
      </c>
      <c r="E16968">
        <v>41</v>
      </c>
    </row>
    <row r="16969" spans="1:5" ht="13.5" customHeight="1">
      <c r="A16969">
        <v>247</v>
      </c>
      <c r="B16969" t="str">
        <f t="shared" si="265"/>
        <v>247---42</v>
      </c>
      <c r="C16969" t="s">
        <v>1098</v>
      </c>
      <c r="D16969" t="s">
        <v>1206</v>
      </c>
      <c r="E16969">
        <v>42</v>
      </c>
    </row>
    <row r="16970" spans="1:5" ht="13.5" customHeight="1">
      <c r="A16970">
        <v>247</v>
      </c>
      <c r="B16970" t="str">
        <f t="shared" si="265"/>
        <v>247---43</v>
      </c>
      <c r="C16970" t="s">
        <v>948</v>
      </c>
      <c r="D16970" t="s">
        <v>1010</v>
      </c>
      <c r="E16970">
        <v>43</v>
      </c>
    </row>
    <row r="16971" spans="1:5" ht="13.5" customHeight="1">
      <c r="A16971">
        <v>247</v>
      </c>
      <c r="B16971" t="str">
        <f t="shared" si="265"/>
        <v>247---44</v>
      </c>
      <c r="C16971" t="s">
        <v>894</v>
      </c>
      <c r="D16971" t="s">
        <v>964</v>
      </c>
      <c r="E16971">
        <v>44</v>
      </c>
    </row>
    <row r="16972" spans="1:5" ht="13.5" customHeight="1">
      <c r="A16972">
        <v>247</v>
      </c>
      <c r="B16972" t="str">
        <f t="shared" si="265"/>
        <v>247---45</v>
      </c>
      <c r="C16972" t="s">
        <v>1011</v>
      </c>
      <c r="D16972" t="s">
        <v>856</v>
      </c>
      <c r="E16972">
        <v>45</v>
      </c>
    </row>
    <row r="16973" spans="1:5" ht="13.5" customHeight="1">
      <c r="A16973">
        <v>247</v>
      </c>
      <c r="B16973" t="str">
        <f t="shared" si="265"/>
        <v>247---46</v>
      </c>
      <c r="C16973" t="s">
        <v>5912</v>
      </c>
      <c r="D16973" t="s">
        <v>764</v>
      </c>
      <c r="E16973">
        <v>46</v>
      </c>
    </row>
    <row r="16974" spans="1:5" ht="13.5" customHeight="1">
      <c r="A16974">
        <v>247</v>
      </c>
      <c r="B16974" t="str">
        <f t="shared" si="265"/>
        <v>247---47</v>
      </c>
      <c r="C16974" t="s">
        <v>6000</v>
      </c>
      <c r="D16974" t="s">
        <v>1198</v>
      </c>
      <c r="E16974">
        <v>47</v>
      </c>
    </row>
    <row r="16975" spans="1:5" ht="13.5" customHeight="1">
      <c r="A16975">
        <v>247</v>
      </c>
      <c r="B16975" t="str">
        <f t="shared" si="265"/>
        <v>247---48</v>
      </c>
      <c r="C16975" t="s">
        <v>5915</v>
      </c>
      <c r="D16975" t="s">
        <v>772</v>
      </c>
      <c r="E16975">
        <v>48</v>
      </c>
    </row>
    <row r="16976" spans="1:5" ht="13.5" customHeight="1">
      <c r="A16976">
        <v>247</v>
      </c>
      <c r="B16976" t="str">
        <f t="shared" si="265"/>
        <v>247---49</v>
      </c>
      <c r="C16976" t="s">
        <v>5917</v>
      </c>
      <c r="D16976" t="s">
        <v>789</v>
      </c>
      <c r="E16976">
        <v>49</v>
      </c>
    </row>
    <row r="16977" spans="1:5" ht="13.5" customHeight="1">
      <c r="A16977">
        <v>247</v>
      </c>
      <c r="B16977" t="str">
        <f t="shared" si="265"/>
        <v>247---50</v>
      </c>
      <c r="C16977" t="s">
        <v>5918</v>
      </c>
      <c r="D16977" t="s">
        <v>770</v>
      </c>
      <c r="E16977">
        <v>50</v>
      </c>
    </row>
    <row r="16978" spans="1:5" ht="13.5" customHeight="1">
      <c r="A16978">
        <v>247</v>
      </c>
      <c r="B16978" t="str">
        <f t="shared" si="265"/>
        <v>247---51</v>
      </c>
      <c r="C16978" t="s">
        <v>5994</v>
      </c>
      <c r="D16978" t="s">
        <v>984</v>
      </c>
      <c r="E16978">
        <v>51</v>
      </c>
    </row>
    <row r="16979" spans="1:5" ht="13.5" customHeight="1">
      <c r="A16979">
        <v>247</v>
      </c>
      <c r="B16979" t="str">
        <f t="shared" si="265"/>
        <v>247---52</v>
      </c>
      <c r="C16979" t="s">
        <v>5951</v>
      </c>
      <c r="D16979" t="s">
        <v>879</v>
      </c>
      <c r="E16979">
        <v>52</v>
      </c>
    </row>
    <row r="16980" spans="1:5" ht="13.5" customHeight="1">
      <c r="A16980">
        <v>247</v>
      </c>
      <c r="B16980" t="str">
        <f t="shared" si="265"/>
        <v>247---53</v>
      </c>
      <c r="C16980" t="s">
        <v>6004</v>
      </c>
      <c r="D16980" t="s">
        <v>960</v>
      </c>
      <c r="E16980">
        <v>53</v>
      </c>
    </row>
    <row r="16981" spans="1:5" ht="13.5" customHeight="1">
      <c r="A16981">
        <v>247</v>
      </c>
      <c r="B16981" t="str">
        <f t="shared" si="265"/>
        <v>247---54</v>
      </c>
      <c r="C16981" t="s">
        <v>5956</v>
      </c>
      <c r="D16981" t="s">
        <v>917</v>
      </c>
      <c r="E16981">
        <v>54</v>
      </c>
    </row>
    <row r="16982" spans="1:5" ht="13.5" customHeight="1">
      <c r="A16982">
        <v>247</v>
      </c>
      <c r="B16982" t="str">
        <f t="shared" si="265"/>
        <v>247---55</v>
      </c>
      <c r="C16982" t="s">
        <v>6013</v>
      </c>
      <c r="D16982" t="s">
        <v>968</v>
      </c>
      <c r="E16982">
        <v>55</v>
      </c>
    </row>
    <row r="16983" spans="1:5" ht="13.5" customHeight="1">
      <c r="A16983">
        <v>247</v>
      </c>
      <c r="B16983" t="str">
        <f t="shared" si="265"/>
        <v>247---56</v>
      </c>
      <c r="C16983" t="s">
        <v>5941</v>
      </c>
      <c r="D16983" t="s">
        <v>861</v>
      </c>
      <c r="E16983">
        <v>56</v>
      </c>
    </row>
    <row r="16984" spans="1:5" ht="13.5" customHeight="1">
      <c r="A16984">
        <v>247</v>
      </c>
      <c r="B16984" t="str">
        <f t="shared" si="265"/>
        <v>247---57</v>
      </c>
      <c r="C16984" t="s">
        <v>5991</v>
      </c>
      <c r="D16984" t="s">
        <v>1092</v>
      </c>
      <c r="E16984">
        <v>57</v>
      </c>
    </row>
    <row r="16985" spans="1:5" ht="13.5" customHeight="1">
      <c r="A16985">
        <v>247</v>
      </c>
      <c r="B16985" t="str">
        <f t="shared" si="265"/>
        <v>247---58</v>
      </c>
      <c r="C16985" t="s">
        <v>5992</v>
      </c>
      <c r="D16985" t="s">
        <v>1101</v>
      </c>
      <c r="E16985">
        <v>58</v>
      </c>
    </row>
    <row r="16986" spans="1:5" ht="13.5" customHeight="1">
      <c r="A16986">
        <v>247</v>
      </c>
      <c r="B16986" t="str">
        <f t="shared" si="265"/>
        <v>247---59</v>
      </c>
      <c r="C16986" t="s">
        <v>5987</v>
      </c>
      <c r="D16986" t="s">
        <v>1249</v>
      </c>
      <c r="E16986">
        <v>59</v>
      </c>
    </row>
    <row r="16987" spans="1:5" ht="13.5" customHeight="1">
      <c r="A16987">
        <v>247</v>
      </c>
      <c r="B16987" t="str">
        <f t="shared" si="265"/>
        <v>247---60</v>
      </c>
      <c r="C16987" t="s">
        <v>5923</v>
      </c>
      <c r="D16987" t="s">
        <v>766</v>
      </c>
      <c r="E16987">
        <v>60</v>
      </c>
    </row>
    <row r="16988" spans="1:5" ht="13.5" customHeight="1">
      <c r="A16988">
        <v>247</v>
      </c>
      <c r="B16988" t="str">
        <f t="shared" si="265"/>
        <v>247---61</v>
      </c>
      <c r="C16988" t="s">
        <v>5989</v>
      </c>
      <c r="D16988" t="s">
        <v>1185</v>
      </c>
      <c r="E16988">
        <v>61</v>
      </c>
    </row>
    <row r="16989" spans="1:5" ht="13.5" customHeight="1">
      <c r="A16989">
        <v>247</v>
      </c>
      <c r="B16989" t="str">
        <f t="shared" si="265"/>
        <v>247---62</v>
      </c>
      <c r="C16989" t="s">
        <v>5996</v>
      </c>
      <c r="D16989" t="s">
        <v>1356</v>
      </c>
      <c r="E16989">
        <v>62</v>
      </c>
    </row>
    <row r="16990" spans="1:5" ht="13.5" customHeight="1">
      <c r="A16990">
        <v>281</v>
      </c>
      <c r="B16990" t="str">
        <f t="shared" si="265"/>
        <v>281---1</v>
      </c>
      <c r="C16990" t="s">
        <v>4216</v>
      </c>
      <c r="D16990" t="s">
        <v>1020</v>
      </c>
      <c r="E16990">
        <v>1</v>
      </c>
    </row>
    <row r="16991" spans="1:5" ht="13.5" customHeight="1">
      <c r="A16991">
        <v>281</v>
      </c>
      <c r="B16991" t="str">
        <f t="shared" si="265"/>
        <v>281---2</v>
      </c>
      <c r="C16991" t="s">
        <v>4216</v>
      </c>
      <c r="D16991" t="s">
        <v>1021</v>
      </c>
      <c r="E16991">
        <v>2</v>
      </c>
    </row>
    <row r="16992" spans="1:5" ht="13.5" customHeight="1">
      <c r="A16992">
        <v>281</v>
      </c>
      <c r="B16992" t="str">
        <f t="shared" si="265"/>
        <v>281---3</v>
      </c>
      <c r="C16992" t="s">
        <v>4279</v>
      </c>
      <c r="D16992" t="s">
        <v>1355</v>
      </c>
      <c r="E16992">
        <v>3</v>
      </c>
    </row>
    <row r="16993" spans="1:5" ht="13.5" customHeight="1">
      <c r="A16993">
        <v>281</v>
      </c>
      <c r="B16993" t="str">
        <f t="shared" si="265"/>
        <v>281---4</v>
      </c>
      <c r="C16993" t="s">
        <v>4271</v>
      </c>
      <c r="D16993" t="s">
        <v>854</v>
      </c>
      <c r="E16993">
        <v>4</v>
      </c>
    </row>
    <row r="16994" spans="1:5" ht="13.5" customHeight="1">
      <c r="A16994">
        <v>281</v>
      </c>
      <c r="B16994" t="str">
        <f t="shared" si="265"/>
        <v>281---5</v>
      </c>
      <c r="C16994" t="s">
        <v>4270</v>
      </c>
      <c r="D16994" t="s">
        <v>933</v>
      </c>
      <c r="E16994">
        <v>5</v>
      </c>
    </row>
    <row r="16995" spans="1:5" ht="13.5" customHeight="1">
      <c r="A16995">
        <v>281</v>
      </c>
      <c r="B16995" t="str">
        <f t="shared" si="265"/>
        <v>281---6</v>
      </c>
      <c r="C16995" t="s">
        <v>4268</v>
      </c>
      <c r="D16995" t="s">
        <v>809</v>
      </c>
      <c r="E16995">
        <v>6</v>
      </c>
    </row>
    <row r="16996" spans="1:5" ht="13.5" customHeight="1">
      <c r="A16996">
        <v>281</v>
      </c>
      <c r="B16996" t="str">
        <f t="shared" si="265"/>
        <v>281---7</v>
      </c>
      <c r="C16996" t="s">
        <v>4276</v>
      </c>
      <c r="D16996" t="s">
        <v>825</v>
      </c>
      <c r="E16996">
        <v>7</v>
      </c>
    </row>
    <row r="16997" spans="1:5" ht="13.5" customHeight="1">
      <c r="A16997">
        <v>281</v>
      </c>
      <c r="B16997" t="str">
        <f t="shared" si="265"/>
        <v>281---8</v>
      </c>
      <c r="C16997" t="s">
        <v>4231</v>
      </c>
      <c r="D16997" t="s">
        <v>812</v>
      </c>
      <c r="E16997">
        <v>8</v>
      </c>
    </row>
    <row r="16998" spans="1:5" ht="13.5" customHeight="1">
      <c r="A16998">
        <v>281</v>
      </c>
      <c r="B16998" t="str">
        <f t="shared" si="265"/>
        <v>281---9</v>
      </c>
      <c r="C16998" t="s">
        <v>4264</v>
      </c>
      <c r="D16998" t="s">
        <v>929</v>
      </c>
      <c r="E16998">
        <v>9</v>
      </c>
    </row>
    <row r="16999" spans="1:5" ht="13.5" customHeight="1">
      <c r="A16999">
        <v>281</v>
      </c>
      <c r="B16999" t="str">
        <f t="shared" si="265"/>
        <v>281---10</v>
      </c>
      <c r="C16999" t="s">
        <v>4272</v>
      </c>
      <c r="D16999" t="s">
        <v>1084</v>
      </c>
      <c r="E16999">
        <v>10</v>
      </c>
    </row>
    <row r="17000" spans="1:5" ht="13.5" customHeight="1">
      <c r="A17000">
        <v>281</v>
      </c>
      <c r="B17000" t="str">
        <f t="shared" si="265"/>
        <v>281---11</v>
      </c>
      <c r="C17000" t="s">
        <v>4277</v>
      </c>
      <c r="D17000" t="s">
        <v>856</v>
      </c>
      <c r="E17000">
        <v>11</v>
      </c>
    </row>
    <row r="17001" spans="1:5" ht="13.5" customHeight="1">
      <c r="A17001">
        <v>281</v>
      </c>
      <c r="B17001" t="str">
        <f t="shared" si="265"/>
        <v>281---12</v>
      </c>
      <c r="C17001" t="s">
        <v>4257</v>
      </c>
      <c r="D17001" t="s">
        <v>980</v>
      </c>
      <c r="E17001">
        <v>12</v>
      </c>
    </row>
    <row r="17002" spans="1:5" ht="13.5" customHeight="1">
      <c r="A17002">
        <v>281</v>
      </c>
      <c r="B17002" t="str">
        <f t="shared" si="265"/>
        <v>281---13</v>
      </c>
      <c r="C17002" t="s">
        <v>4280</v>
      </c>
      <c r="D17002" t="s">
        <v>1117</v>
      </c>
      <c r="E17002">
        <v>13</v>
      </c>
    </row>
    <row r="17003" spans="1:5" ht="13.5" customHeight="1">
      <c r="A17003">
        <v>281</v>
      </c>
      <c r="B17003" t="str">
        <f t="shared" si="265"/>
        <v>281---14</v>
      </c>
      <c r="C17003" t="s">
        <v>4285</v>
      </c>
      <c r="D17003" t="s">
        <v>978</v>
      </c>
      <c r="E17003">
        <v>14</v>
      </c>
    </row>
    <row r="17004" spans="1:5" ht="13.5" customHeight="1">
      <c r="A17004">
        <v>281</v>
      </c>
      <c r="B17004" t="str">
        <f t="shared" si="265"/>
        <v>281---15</v>
      </c>
      <c r="C17004" t="s">
        <v>729</v>
      </c>
      <c r="D17004" t="s">
        <v>867</v>
      </c>
      <c r="E17004">
        <v>15</v>
      </c>
    </row>
    <row r="17005" spans="1:5" ht="13.5" customHeight="1">
      <c r="A17005">
        <v>281</v>
      </c>
      <c r="B17005" t="str">
        <f t="shared" si="265"/>
        <v>281---16</v>
      </c>
      <c r="C17005" t="s">
        <v>743</v>
      </c>
      <c r="D17005" t="s">
        <v>754</v>
      </c>
      <c r="E17005">
        <v>16</v>
      </c>
    </row>
    <row r="17006" spans="1:5" ht="13.5" customHeight="1">
      <c r="A17006">
        <v>281</v>
      </c>
      <c r="B17006" t="str">
        <f t="shared" si="265"/>
        <v>281---17</v>
      </c>
      <c r="C17006" t="s">
        <v>745</v>
      </c>
      <c r="D17006" t="s">
        <v>837</v>
      </c>
      <c r="E17006">
        <v>17</v>
      </c>
    </row>
    <row r="17007" spans="1:5" ht="13.5" customHeight="1">
      <c r="A17007">
        <v>281</v>
      </c>
      <c r="B17007" t="str">
        <f t="shared" si="265"/>
        <v>281---18</v>
      </c>
      <c r="C17007" t="s">
        <v>987</v>
      </c>
      <c r="D17007" t="s">
        <v>1263</v>
      </c>
      <c r="E17007">
        <v>18</v>
      </c>
    </row>
    <row r="17008" spans="1:5" ht="13.5" customHeight="1">
      <c r="A17008">
        <v>281</v>
      </c>
      <c r="B17008" t="str">
        <f t="shared" si="265"/>
        <v>281---19</v>
      </c>
      <c r="C17008" t="s">
        <v>989</v>
      </c>
      <c r="D17008" t="s">
        <v>738</v>
      </c>
      <c r="E17008">
        <v>19</v>
      </c>
    </row>
    <row r="17009" spans="1:5" ht="13.5" customHeight="1">
      <c r="A17009">
        <v>281</v>
      </c>
      <c r="B17009" t="str">
        <f t="shared" si="265"/>
        <v>281---20</v>
      </c>
      <c r="C17009" t="s">
        <v>799</v>
      </c>
      <c r="D17009" t="s">
        <v>809</v>
      </c>
      <c r="E17009">
        <v>20</v>
      </c>
    </row>
    <row r="17010" spans="1:5" ht="13.5" customHeight="1">
      <c r="A17010">
        <v>281</v>
      </c>
      <c r="B17010" t="str">
        <f t="shared" si="265"/>
        <v>281---21</v>
      </c>
      <c r="C17010" t="s">
        <v>938</v>
      </c>
      <c r="D17010" t="s">
        <v>859</v>
      </c>
      <c r="E17010">
        <v>21</v>
      </c>
    </row>
    <row r="17011" spans="1:5" ht="13.5" customHeight="1">
      <c r="A17011">
        <v>281</v>
      </c>
      <c r="B17011" t="str">
        <f t="shared" si="265"/>
        <v>281---22</v>
      </c>
      <c r="C17011" t="s">
        <v>819</v>
      </c>
      <c r="D17011" t="s">
        <v>756</v>
      </c>
      <c r="E17011">
        <v>22</v>
      </c>
    </row>
    <row r="17012" spans="1:5" ht="13.5" customHeight="1">
      <c r="A17012">
        <v>281</v>
      </c>
      <c r="B17012" t="str">
        <f t="shared" si="265"/>
        <v>281---23</v>
      </c>
      <c r="C17012" t="s">
        <v>1074</v>
      </c>
      <c r="D17012" t="s">
        <v>880</v>
      </c>
      <c r="E17012">
        <v>23</v>
      </c>
    </row>
    <row r="17013" spans="1:5" ht="13.5" customHeight="1">
      <c r="A17013">
        <v>281</v>
      </c>
      <c r="B17013" t="str">
        <f t="shared" si="265"/>
        <v>281---24</v>
      </c>
      <c r="C17013" t="s">
        <v>1019</v>
      </c>
      <c r="D17013" t="s">
        <v>734</v>
      </c>
      <c r="E17013">
        <v>24</v>
      </c>
    </row>
    <row r="17014" spans="1:5" ht="13.5" customHeight="1">
      <c r="A17014">
        <v>281</v>
      </c>
      <c r="B17014" t="str">
        <f t="shared" si="265"/>
        <v>281---25</v>
      </c>
      <c r="C17014" t="s">
        <v>824</v>
      </c>
      <c r="D17014" t="s">
        <v>752</v>
      </c>
      <c r="E17014">
        <v>25</v>
      </c>
    </row>
    <row r="17015" spans="1:5" ht="13.5" customHeight="1">
      <c r="A17015">
        <v>281</v>
      </c>
      <c r="B17015" t="str">
        <f t="shared" si="265"/>
        <v>281---26</v>
      </c>
      <c r="C17015" t="s">
        <v>826</v>
      </c>
      <c r="D17015" t="s">
        <v>1079</v>
      </c>
      <c r="E17015">
        <v>26</v>
      </c>
    </row>
    <row r="17016" spans="1:5" ht="13.5" customHeight="1">
      <c r="A17016">
        <v>281</v>
      </c>
      <c r="B17016" t="str">
        <f t="shared" si="265"/>
        <v>281---27</v>
      </c>
      <c r="C17016" t="s">
        <v>759</v>
      </c>
      <c r="D17016" t="s">
        <v>823</v>
      </c>
      <c r="E17016">
        <v>27</v>
      </c>
    </row>
    <row r="17017" spans="1:5" ht="13.5" customHeight="1">
      <c r="A17017">
        <v>281</v>
      </c>
      <c r="B17017" t="str">
        <f t="shared" si="265"/>
        <v>281---28</v>
      </c>
      <c r="C17017" t="s">
        <v>832</v>
      </c>
      <c r="D17017" t="s">
        <v>949</v>
      </c>
      <c r="E17017">
        <v>28</v>
      </c>
    </row>
    <row r="17018" spans="1:5" ht="13.5" customHeight="1">
      <c r="A17018">
        <v>281</v>
      </c>
      <c r="B17018" t="str">
        <f t="shared" si="265"/>
        <v>281---29</v>
      </c>
      <c r="C17018" t="s">
        <v>864</v>
      </c>
      <c r="D17018" t="s">
        <v>957</v>
      </c>
      <c r="E17018">
        <v>29</v>
      </c>
    </row>
    <row r="17019" spans="1:5" ht="13.5" customHeight="1">
      <c r="A17019">
        <v>281</v>
      </c>
      <c r="B17019" t="str">
        <f t="shared" si="265"/>
        <v>281---30</v>
      </c>
      <c r="C17019" t="s">
        <v>836</v>
      </c>
      <c r="D17019" t="s">
        <v>835</v>
      </c>
      <c r="E17019">
        <v>30</v>
      </c>
    </row>
    <row r="17020" spans="1:5" ht="13.5" customHeight="1">
      <c r="A17020">
        <v>281</v>
      </c>
      <c r="B17020" t="str">
        <f t="shared" si="265"/>
        <v>281---31</v>
      </c>
      <c r="C17020" t="s">
        <v>868</v>
      </c>
      <c r="D17020" t="s">
        <v>758</v>
      </c>
      <c r="E17020">
        <v>31</v>
      </c>
    </row>
    <row r="17021" spans="1:5" ht="13.5" customHeight="1">
      <c r="A17021">
        <v>281</v>
      </c>
      <c r="B17021" t="str">
        <f t="shared" si="265"/>
        <v>281---32</v>
      </c>
      <c r="C17021" t="s">
        <v>1098</v>
      </c>
      <c r="D17021" t="s">
        <v>1206</v>
      </c>
      <c r="E17021">
        <v>32</v>
      </c>
    </row>
    <row r="17022" spans="1:5" ht="13.5" customHeight="1">
      <c r="A17022">
        <v>281</v>
      </c>
      <c r="B17022" t="str">
        <f t="shared" si="265"/>
        <v>281---33</v>
      </c>
      <c r="C17022" t="s">
        <v>1011</v>
      </c>
      <c r="D17022" t="s">
        <v>856</v>
      </c>
      <c r="E17022">
        <v>33</v>
      </c>
    </row>
    <row r="17023" spans="1:5" ht="13.5" customHeight="1">
      <c r="A17023">
        <v>281</v>
      </c>
      <c r="B17023" t="str">
        <f t="shared" si="265"/>
        <v>281---34</v>
      </c>
      <c r="C17023" t="s">
        <v>5969</v>
      </c>
      <c r="D17023" t="s">
        <v>961</v>
      </c>
      <c r="E17023">
        <v>34</v>
      </c>
    </row>
    <row r="17024" spans="1:5" ht="13.5" customHeight="1">
      <c r="A17024">
        <v>281</v>
      </c>
      <c r="B17024" t="str">
        <f t="shared" si="265"/>
        <v>281---35</v>
      </c>
      <c r="C17024" t="s">
        <v>5915</v>
      </c>
      <c r="D17024" t="s">
        <v>772</v>
      </c>
      <c r="E17024">
        <v>35</v>
      </c>
    </row>
    <row r="17025" spans="1:5" ht="13.5" customHeight="1">
      <c r="A17025">
        <v>281</v>
      </c>
      <c r="B17025" t="str">
        <f t="shared" si="265"/>
        <v>281---36</v>
      </c>
      <c r="C17025" t="s">
        <v>5917</v>
      </c>
      <c r="D17025" t="s">
        <v>789</v>
      </c>
      <c r="E17025">
        <v>36</v>
      </c>
    </row>
    <row r="17026" spans="1:5" ht="13.5" customHeight="1">
      <c r="A17026">
        <v>281</v>
      </c>
      <c r="B17026" t="str">
        <f t="shared" si="265"/>
        <v>281---37</v>
      </c>
      <c r="C17026" t="s">
        <v>5918</v>
      </c>
      <c r="D17026" t="s">
        <v>770</v>
      </c>
      <c r="E17026">
        <v>37</v>
      </c>
    </row>
    <row r="17027" spans="1:5" ht="13.5" customHeight="1">
      <c r="A17027">
        <v>281</v>
      </c>
      <c r="B17027" t="str">
        <f t="shared" ref="B17027:B17090" si="266">A17027&amp;"---"&amp;E17027</f>
        <v>281---38</v>
      </c>
      <c r="C17027" t="s">
        <v>5933</v>
      </c>
      <c r="D17027" t="s">
        <v>855</v>
      </c>
      <c r="E17027">
        <v>38</v>
      </c>
    </row>
    <row r="17028" spans="1:5" ht="13.5" customHeight="1">
      <c r="A17028">
        <v>281</v>
      </c>
      <c r="B17028" t="str">
        <f t="shared" si="266"/>
        <v>281---39</v>
      </c>
      <c r="C17028" t="s">
        <v>6002</v>
      </c>
      <c r="D17028" t="s">
        <v>1113</v>
      </c>
      <c r="E17028">
        <v>39</v>
      </c>
    </row>
    <row r="17029" spans="1:5" ht="13.5" customHeight="1">
      <c r="A17029">
        <v>281</v>
      </c>
      <c r="B17029" t="str">
        <f t="shared" si="266"/>
        <v>281---40</v>
      </c>
      <c r="C17029" t="s">
        <v>6003</v>
      </c>
      <c r="D17029" t="s">
        <v>1016</v>
      </c>
      <c r="E17029">
        <v>40</v>
      </c>
    </row>
    <row r="17030" spans="1:5" ht="13.5" customHeight="1">
      <c r="A17030">
        <v>281</v>
      </c>
      <c r="B17030" t="str">
        <f t="shared" si="266"/>
        <v>281---41</v>
      </c>
      <c r="C17030" t="s">
        <v>5998</v>
      </c>
      <c r="D17030" t="s">
        <v>1201</v>
      </c>
      <c r="E17030">
        <v>41</v>
      </c>
    </row>
    <row r="17031" spans="1:5" ht="13.5" customHeight="1">
      <c r="A17031">
        <v>281</v>
      </c>
      <c r="B17031" t="str">
        <f t="shared" si="266"/>
        <v>281---42</v>
      </c>
      <c r="C17031" t="s">
        <v>6010</v>
      </c>
      <c r="D17031" t="s">
        <v>978</v>
      </c>
      <c r="E17031">
        <v>42</v>
      </c>
    </row>
    <row r="17032" spans="1:5" ht="13.5" customHeight="1">
      <c r="A17032">
        <v>281</v>
      </c>
      <c r="B17032" t="str">
        <f t="shared" si="266"/>
        <v>281---43</v>
      </c>
      <c r="C17032" t="s">
        <v>5954</v>
      </c>
      <c r="D17032" t="s">
        <v>1166</v>
      </c>
      <c r="E17032">
        <v>43</v>
      </c>
    </row>
    <row r="17033" spans="1:5" ht="13.5" customHeight="1">
      <c r="A17033">
        <v>281</v>
      </c>
      <c r="B17033" t="str">
        <f t="shared" si="266"/>
        <v>281---44</v>
      </c>
      <c r="C17033" t="s">
        <v>5924</v>
      </c>
      <c r="D17033" t="s">
        <v>726</v>
      </c>
      <c r="E17033">
        <v>44</v>
      </c>
    </row>
    <row r="17034" spans="1:5" ht="13.5" customHeight="1">
      <c r="A17034">
        <v>281</v>
      </c>
      <c r="B17034" t="str">
        <f t="shared" si="266"/>
        <v>281---45</v>
      </c>
      <c r="C17034" t="s">
        <v>5943</v>
      </c>
      <c r="D17034" t="s">
        <v>976</v>
      </c>
      <c r="E17034">
        <v>45</v>
      </c>
    </row>
    <row r="17035" spans="1:5" ht="13.5" customHeight="1">
      <c r="A17035">
        <v>282</v>
      </c>
      <c r="B17035" t="str">
        <f t="shared" si="266"/>
        <v>282---1</v>
      </c>
      <c r="C17035" t="s">
        <v>4234</v>
      </c>
      <c r="D17035" t="s">
        <v>1113</v>
      </c>
      <c r="E17035">
        <v>1</v>
      </c>
    </row>
    <row r="17036" spans="1:5" ht="13.5" customHeight="1">
      <c r="A17036">
        <v>282</v>
      </c>
      <c r="B17036" t="str">
        <f t="shared" si="266"/>
        <v>282---2</v>
      </c>
      <c r="C17036" t="s">
        <v>4216</v>
      </c>
      <c r="D17036" t="s">
        <v>1113</v>
      </c>
      <c r="E17036">
        <v>2</v>
      </c>
    </row>
    <row r="17037" spans="1:5" ht="13.5" customHeight="1">
      <c r="A17037">
        <v>282</v>
      </c>
      <c r="B17037" t="str">
        <f t="shared" si="266"/>
        <v>282---3</v>
      </c>
      <c r="C17037" t="s">
        <v>4216</v>
      </c>
      <c r="D17037" t="s">
        <v>1025</v>
      </c>
      <c r="E17037">
        <v>3</v>
      </c>
    </row>
    <row r="17038" spans="1:5" ht="13.5" customHeight="1">
      <c r="A17038">
        <v>282</v>
      </c>
      <c r="B17038" t="str">
        <f t="shared" si="266"/>
        <v>282---4</v>
      </c>
      <c r="C17038" t="s">
        <v>4216</v>
      </c>
      <c r="D17038" t="s">
        <v>1020</v>
      </c>
      <c r="E17038">
        <v>4</v>
      </c>
    </row>
    <row r="17039" spans="1:5" ht="13.5" customHeight="1">
      <c r="A17039">
        <v>282</v>
      </c>
      <c r="B17039" t="str">
        <f t="shared" si="266"/>
        <v>282---5</v>
      </c>
      <c r="C17039" t="s">
        <v>4216</v>
      </c>
      <c r="D17039" t="s">
        <v>1021</v>
      </c>
      <c r="E17039">
        <v>5</v>
      </c>
    </row>
    <row r="17040" spans="1:5" ht="13.5" customHeight="1">
      <c r="A17040">
        <v>282</v>
      </c>
      <c r="B17040" t="str">
        <f t="shared" si="266"/>
        <v>282---6</v>
      </c>
      <c r="C17040" t="s">
        <v>4216</v>
      </c>
      <c r="D17040" t="s">
        <v>1355</v>
      </c>
      <c r="E17040">
        <v>6</v>
      </c>
    </row>
    <row r="17041" spans="1:5" ht="13.5" customHeight="1">
      <c r="A17041">
        <v>282</v>
      </c>
      <c r="B17041" t="str">
        <f t="shared" si="266"/>
        <v>282---7</v>
      </c>
      <c r="C17041" t="s">
        <v>4216</v>
      </c>
      <c r="D17041" t="s">
        <v>854</v>
      </c>
      <c r="E17041">
        <v>7</v>
      </c>
    </row>
    <row r="17042" spans="1:5" ht="13.5" customHeight="1">
      <c r="A17042">
        <v>282</v>
      </c>
      <c r="B17042" t="str">
        <f t="shared" si="266"/>
        <v>282---8</v>
      </c>
      <c r="C17042" t="s">
        <v>4270</v>
      </c>
      <c r="D17042" t="s">
        <v>933</v>
      </c>
      <c r="E17042">
        <v>8</v>
      </c>
    </row>
    <row r="17043" spans="1:5" ht="13.5" customHeight="1">
      <c r="A17043">
        <v>282</v>
      </c>
      <c r="B17043" t="str">
        <f t="shared" si="266"/>
        <v>282---9</v>
      </c>
      <c r="C17043" t="s">
        <v>4268</v>
      </c>
      <c r="D17043" t="s">
        <v>809</v>
      </c>
      <c r="E17043">
        <v>9</v>
      </c>
    </row>
    <row r="17044" spans="1:5" ht="13.5" customHeight="1">
      <c r="A17044">
        <v>282</v>
      </c>
      <c r="B17044" t="str">
        <f t="shared" si="266"/>
        <v>282---10</v>
      </c>
      <c r="C17044" t="s">
        <v>4276</v>
      </c>
      <c r="D17044" t="s">
        <v>825</v>
      </c>
      <c r="E17044">
        <v>10</v>
      </c>
    </row>
    <row r="17045" spans="1:5" ht="13.5" customHeight="1">
      <c r="A17045">
        <v>282</v>
      </c>
      <c r="B17045" t="str">
        <f t="shared" si="266"/>
        <v>282---11</v>
      </c>
      <c r="C17045" t="s">
        <v>4231</v>
      </c>
      <c r="D17045" t="s">
        <v>812</v>
      </c>
      <c r="E17045">
        <v>11</v>
      </c>
    </row>
    <row r="17046" spans="1:5" ht="13.5" customHeight="1">
      <c r="A17046">
        <v>282</v>
      </c>
      <c r="B17046" t="str">
        <f t="shared" si="266"/>
        <v>282---12</v>
      </c>
      <c r="C17046" t="s">
        <v>4264</v>
      </c>
      <c r="D17046" t="s">
        <v>929</v>
      </c>
      <c r="E17046">
        <v>12</v>
      </c>
    </row>
    <row r="17047" spans="1:5" ht="13.5" customHeight="1">
      <c r="A17047">
        <v>282</v>
      </c>
      <c r="B17047" t="str">
        <f t="shared" si="266"/>
        <v>282---13</v>
      </c>
      <c r="C17047" t="s">
        <v>4272</v>
      </c>
      <c r="D17047" t="s">
        <v>1084</v>
      </c>
      <c r="E17047">
        <v>13</v>
      </c>
    </row>
    <row r="17048" spans="1:5" ht="13.5" customHeight="1">
      <c r="A17048">
        <v>282</v>
      </c>
      <c r="B17048" t="str">
        <f t="shared" si="266"/>
        <v>282---14</v>
      </c>
      <c r="C17048" t="s">
        <v>4266</v>
      </c>
      <c r="D17048" t="s">
        <v>856</v>
      </c>
      <c r="E17048">
        <v>14</v>
      </c>
    </row>
    <row r="17049" spans="1:5" ht="13.5" customHeight="1">
      <c r="A17049">
        <v>282</v>
      </c>
      <c r="B17049" t="str">
        <f t="shared" si="266"/>
        <v>282---15</v>
      </c>
      <c r="C17049" t="s">
        <v>4287</v>
      </c>
      <c r="D17049" t="s">
        <v>980</v>
      </c>
      <c r="E17049">
        <v>15</v>
      </c>
    </row>
    <row r="17050" spans="1:5" ht="13.5" customHeight="1">
      <c r="A17050">
        <v>282</v>
      </c>
      <c r="B17050" t="str">
        <f t="shared" si="266"/>
        <v>282---16</v>
      </c>
      <c r="C17050" t="s">
        <v>4285</v>
      </c>
      <c r="D17050" t="s">
        <v>1117</v>
      </c>
      <c r="E17050">
        <v>16</v>
      </c>
    </row>
    <row r="17051" spans="1:5" ht="13.5" customHeight="1">
      <c r="A17051">
        <v>282</v>
      </c>
      <c r="B17051" t="str">
        <f t="shared" si="266"/>
        <v>282---17</v>
      </c>
      <c r="C17051" t="s">
        <v>4292</v>
      </c>
      <c r="D17051" t="s">
        <v>978</v>
      </c>
      <c r="E17051">
        <v>17</v>
      </c>
    </row>
    <row r="17052" spans="1:5" ht="13.5" customHeight="1">
      <c r="A17052">
        <v>282</v>
      </c>
      <c r="B17052" t="str">
        <f t="shared" si="266"/>
        <v>282---18</v>
      </c>
      <c r="C17052" t="s">
        <v>729</v>
      </c>
      <c r="D17052" t="s">
        <v>867</v>
      </c>
      <c r="E17052">
        <v>18</v>
      </c>
    </row>
    <row r="17053" spans="1:5" ht="13.5" customHeight="1">
      <c r="A17053">
        <v>282</v>
      </c>
      <c r="B17053" t="str">
        <f t="shared" si="266"/>
        <v>282---19</v>
      </c>
      <c r="C17053" t="s">
        <v>1017</v>
      </c>
      <c r="D17053" t="s">
        <v>796</v>
      </c>
      <c r="E17053">
        <v>19</v>
      </c>
    </row>
    <row r="17054" spans="1:5" ht="13.5" customHeight="1">
      <c r="A17054">
        <v>282</v>
      </c>
      <c r="B17054" t="str">
        <f t="shared" si="266"/>
        <v>282---20</v>
      </c>
      <c r="C17054" t="s">
        <v>731</v>
      </c>
      <c r="D17054" t="s">
        <v>800</v>
      </c>
      <c r="E17054">
        <v>20</v>
      </c>
    </row>
    <row r="17055" spans="1:5" ht="13.5" customHeight="1">
      <c r="A17055">
        <v>282</v>
      </c>
      <c r="B17055" t="str">
        <f t="shared" si="266"/>
        <v>282---21</v>
      </c>
      <c r="C17055" t="s">
        <v>743</v>
      </c>
      <c r="D17055" t="s">
        <v>754</v>
      </c>
      <c r="E17055">
        <v>21</v>
      </c>
    </row>
    <row r="17056" spans="1:5" ht="13.5" customHeight="1">
      <c r="A17056">
        <v>282</v>
      </c>
      <c r="B17056" t="str">
        <f t="shared" si="266"/>
        <v>282---22</v>
      </c>
      <c r="C17056" t="s">
        <v>745</v>
      </c>
      <c r="D17056" t="s">
        <v>837</v>
      </c>
      <c r="E17056">
        <v>22</v>
      </c>
    </row>
    <row r="17057" spans="1:5" ht="13.5" customHeight="1">
      <c r="A17057">
        <v>282</v>
      </c>
      <c r="B17057" t="str">
        <f t="shared" si="266"/>
        <v>282---23</v>
      </c>
      <c r="C17057" t="s">
        <v>987</v>
      </c>
      <c r="D17057" t="s">
        <v>1263</v>
      </c>
      <c r="E17057">
        <v>23</v>
      </c>
    </row>
    <row r="17058" spans="1:5" ht="13.5" customHeight="1">
      <c r="A17058">
        <v>282</v>
      </c>
      <c r="B17058" t="str">
        <f t="shared" si="266"/>
        <v>282---24</v>
      </c>
      <c r="C17058" t="s">
        <v>989</v>
      </c>
      <c r="D17058" t="s">
        <v>738</v>
      </c>
      <c r="E17058">
        <v>24</v>
      </c>
    </row>
    <row r="17059" spans="1:5" ht="13.5" customHeight="1">
      <c r="A17059">
        <v>282</v>
      </c>
      <c r="B17059" t="str">
        <f t="shared" si="266"/>
        <v>282---25</v>
      </c>
      <c r="C17059" t="s">
        <v>799</v>
      </c>
      <c r="D17059" t="s">
        <v>809</v>
      </c>
      <c r="E17059">
        <v>25</v>
      </c>
    </row>
    <row r="17060" spans="1:5" ht="13.5" customHeight="1">
      <c r="A17060">
        <v>282</v>
      </c>
      <c r="B17060" t="str">
        <f t="shared" si="266"/>
        <v>282---26</v>
      </c>
      <c r="C17060" t="s">
        <v>938</v>
      </c>
      <c r="D17060" t="s">
        <v>859</v>
      </c>
      <c r="E17060">
        <v>26</v>
      </c>
    </row>
    <row r="17061" spans="1:5" ht="13.5" customHeight="1">
      <c r="A17061">
        <v>282</v>
      </c>
      <c r="B17061" t="str">
        <f t="shared" si="266"/>
        <v>282---27</v>
      </c>
      <c r="C17061" t="s">
        <v>819</v>
      </c>
      <c r="D17061" t="s">
        <v>756</v>
      </c>
      <c r="E17061">
        <v>27</v>
      </c>
    </row>
    <row r="17062" spans="1:5" ht="13.5" customHeight="1">
      <c r="A17062">
        <v>282</v>
      </c>
      <c r="B17062" t="str">
        <f t="shared" si="266"/>
        <v>282---28</v>
      </c>
      <c r="C17062" t="s">
        <v>1074</v>
      </c>
      <c r="D17062" t="s">
        <v>880</v>
      </c>
      <c r="E17062">
        <v>28</v>
      </c>
    </row>
    <row r="17063" spans="1:5" ht="13.5" customHeight="1">
      <c r="A17063">
        <v>282</v>
      </c>
      <c r="B17063" t="str">
        <f t="shared" si="266"/>
        <v>282---29</v>
      </c>
      <c r="C17063" t="s">
        <v>1019</v>
      </c>
      <c r="D17063" t="s">
        <v>734</v>
      </c>
      <c r="E17063">
        <v>29</v>
      </c>
    </row>
    <row r="17064" spans="1:5" ht="13.5" customHeight="1">
      <c r="A17064">
        <v>282</v>
      </c>
      <c r="B17064" t="str">
        <f t="shared" si="266"/>
        <v>282---30</v>
      </c>
      <c r="C17064" t="s">
        <v>824</v>
      </c>
      <c r="D17064" t="s">
        <v>752</v>
      </c>
      <c r="E17064">
        <v>30</v>
      </c>
    </row>
    <row r="17065" spans="1:5" ht="13.5" customHeight="1">
      <c r="A17065">
        <v>282</v>
      </c>
      <c r="B17065" t="str">
        <f t="shared" si="266"/>
        <v>282---31</v>
      </c>
      <c r="C17065" t="s">
        <v>826</v>
      </c>
      <c r="D17065" t="s">
        <v>1079</v>
      </c>
      <c r="E17065">
        <v>31</v>
      </c>
    </row>
    <row r="17066" spans="1:5" ht="13.5" customHeight="1">
      <c r="A17066">
        <v>282</v>
      </c>
      <c r="B17066" t="str">
        <f t="shared" si="266"/>
        <v>282---32</v>
      </c>
      <c r="C17066" t="s">
        <v>759</v>
      </c>
      <c r="D17066" t="s">
        <v>823</v>
      </c>
      <c r="E17066">
        <v>32</v>
      </c>
    </row>
    <row r="17067" spans="1:5" ht="13.5" customHeight="1">
      <c r="A17067">
        <v>282</v>
      </c>
      <c r="B17067" t="str">
        <f t="shared" si="266"/>
        <v>282---33</v>
      </c>
      <c r="C17067" t="s">
        <v>832</v>
      </c>
      <c r="D17067" t="s">
        <v>949</v>
      </c>
      <c r="E17067">
        <v>33</v>
      </c>
    </row>
    <row r="17068" spans="1:5" ht="13.5" customHeight="1">
      <c r="A17068">
        <v>282</v>
      </c>
      <c r="B17068" t="str">
        <f t="shared" si="266"/>
        <v>282---34</v>
      </c>
      <c r="C17068" t="s">
        <v>864</v>
      </c>
      <c r="D17068" t="s">
        <v>957</v>
      </c>
      <c r="E17068">
        <v>34</v>
      </c>
    </row>
    <row r="17069" spans="1:5" ht="13.5" customHeight="1">
      <c r="A17069">
        <v>282</v>
      </c>
      <c r="B17069" t="str">
        <f t="shared" si="266"/>
        <v>282---35</v>
      </c>
      <c r="C17069" t="s">
        <v>836</v>
      </c>
      <c r="D17069" t="s">
        <v>835</v>
      </c>
      <c r="E17069">
        <v>35</v>
      </c>
    </row>
    <row r="17070" spans="1:5" ht="13.5" customHeight="1">
      <c r="A17070">
        <v>282</v>
      </c>
      <c r="B17070" t="str">
        <f t="shared" si="266"/>
        <v>282---36</v>
      </c>
      <c r="C17070" t="s">
        <v>868</v>
      </c>
      <c r="D17070" t="s">
        <v>758</v>
      </c>
      <c r="E17070">
        <v>36</v>
      </c>
    </row>
    <row r="17071" spans="1:5" ht="13.5" customHeight="1">
      <c r="A17071">
        <v>282</v>
      </c>
      <c r="B17071" t="str">
        <f t="shared" si="266"/>
        <v>282---37</v>
      </c>
      <c r="C17071" t="s">
        <v>1098</v>
      </c>
      <c r="D17071" t="s">
        <v>1206</v>
      </c>
      <c r="E17071">
        <v>37</v>
      </c>
    </row>
    <row r="17072" spans="1:5" ht="13.5" customHeight="1">
      <c r="A17072">
        <v>282</v>
      </c>
      <c r="B17072" t="str">
        <f t="shared" si="266"/>
        <v>282---38</v>
      </c>
      <c r="C17072" t="s">
        <v>1011</v>
      </c>
      <c r="D17072" t="s">
        <v>856</v>
      </c>
      <c r="E17072">
        <v>38</v>
      </c>
    </row>
    <row r="17073" spans="1:5" ht="13.5" customHeight="1">
      <c r="A17073">
        <v>282</v>
      </c>
      <c r="B17073" t="str">
        <f t="shared" si="266"/>
        <v>282---39</v>
      </c>
      <c r="C17073" t="s">
        <v>5969</v>
      </c>
      <c r="D17073" t="s">
        <v>961</v>
      </c>
      <c r="E17073">
        <v>39</v>
      </c>
    </row>
    <row r="17074" spans="1:5" ht="13.5" customHeight="1">
      <c r="A17074">
        <v>282</v>
      </c>
      <c r="B17074" t="str">
        <f t="shared" si="266"/>
        <v>282---40</v>
      </c>
      <c r="C17074" t="s">
        <v>5915</v>
      </c>
      <c r="D17074" t="s">
        <v>772</v>
      </c>
      <c r="E17074">
        <v>40</v>
      </c>
    </row>
    <row r="17075" spans="1:5" ht="13.5" customHeight="1">
      <c r="A17075">
        <v>282</v>
      </c>
      <c r="B17075" t="str">
        <f t="shared" si="266"/>
        <v>282---41</v>
      </c>
      <c r="C17075" t="s">
        <v>5917</v>
      </c>
      <c r="D17075" t="s">
        <v>789</v>
      </c>
      <c r="E17075">
        <v>41</v>
      </c>
    </row>
    <row r="17076" spans="1:5" ht="13.5" customHeight="1">
      <c r="A17076">
        <v>282</v>
      </c>
      <c r="B17076" t="str">
        <f t="shared" si="266"/>
        <v>282---42</v>
      </c>
      <c r="C17076" t="s">
        <v>5918</v>
      </c>
      <c r="D17076" t="s">
        <v>770</v>
      </c>
      <c r="E17076">
        <v>42</v>
      </c>
    </row>
    <row r="17077" spans="1:5" ht="13.5" customHeight="1">
      <c r="A17077">
        <v>282</v>
      </c>
      <c r="B17077" t="str">
        <f t="shared" si="266"/>
        <v>282---43</v>
      </c>
      <c r="C17077" t="s">
        <v>5933</v>
      </c>
      <c r="D17077" t="s">
        <v>855</v>
      </c>
      <c r="E17077">
        <v>43</v>
      </c>
    </row>
    <row r="17078" spans="1:5" ht="13.5" customHeight="1">
      <c r="A17078">
        <v>282</v>
      </c>
      <c r="B17078" t="str">
        <f t="shared" si="266"/>
        <v>282---44</v>
      </c>
      <c r="C17078" t="s">
        <v>6002</v>
      </c>
      <c r="D17078" t="s">
        <v>1113</v>
      </c>
      <c r="E17078">
        <v>44</v>
      </c>
    </row>
    <row r="17079" spans="1:5" ht="13.5" customHeight="1">
      <c r="A17079">
        <v>282</v>
      </c>
      <c r="B17079" t="str">
        <f t="shared" si="266"/>
        <v>282---45</v>
      </c>
      <c r="C17079" t="s">
        <v>6003</v>
      </c>
      <c r="D17079" t="s">
        <v>1016</v>
      </c>
      <c r="E17079">
        <v>45</v>
      </c>
    </row>
    <row r="17080" spans="1:5" ht="13.5" customHeight="1">
      <c r="A17080">
        <v>282</v>
      </c>
      <c r="B17080" t="str">
        <f t="shared" si="266"/>
        <v>282---46</v>
      </c>
      <c r="C17080" t="s">
        <v>5998</v>
      </c>
      <c r="D17080" t="s">
        <v>1201</v>
      </c>
      <c r="E17080">
        <v>46</v>
      </c>
    </row>
    <row r="17081" spans="1:5" ht="13.5" customHeight="1">
      <c r="A17081">
        <v>282</v>
      </c>
      <c r="B17081" t="str">
        <f t="shared" si="266"/>
        <v>282---47</v>
      </c>
      <c r="C17081" t="s">
        <v>6010</v>
      </c>
      <c r="D17081" t="s">
        <v>978</v>
      </c>
      <c r="E17081">
        <v>47</v>
      </c>
    </row>
    <row r="17082" spans="1:5" ht="13.5" customHeight="1">
      <c r="A17082">
        <v>282</v>
      </c>
      <c r="B17082" t="str">
        <f t="shared" si="266"/>
        <v>282---48</v>
      </c>
      <c r="C17082" t="s">
        <v>5954</v>
      </c>
      <c r="D17082" t="s">
        <v>1166</v>
      </c>
      <c r="E17082">
        <v>48</v>
      </c>
    </row>
    <row r="17083" spans="1:5" ht="13.5" customHeight="1">
      <c r="A17083">
        <v>282</v>
      </c>
      <c r="B17083" t="str">
        <f t="shared" si="266"/>
        <v>282---49</v>
      </c>
      <c r="C17083" t="s">
        <v>5991</v>
      </c>
      <c r="D17083" t="s">
        <v>1092</v>
      </c>
      <c r="E17083">
        <v>49</v>
      </c>
    </row>
    <row r="17084" spans="1:5" ht="13.5" customHeight="1">
      <c r="A17084">
        <v>282</v>
      </c>
      <c r="B17084" t="str">
        <f t="shared" si="266"/>
        <v>282---50</v>
      </c>
      <c r="C17084" t="s">
        <v>5924</v>
      </c>
      <c r="D17084" t="s">
        <v>726</v>
      </c>
      <c r="E17084">
        <v>50</v>
      </c>
    </row>
    <row r="17085" spans="1:5" ht="13.5" customHeight="1">
      <c r="A17085">
        <v>282</v>
      </c>
      <c r="B17085" t="str">
        <f t="shared" si="266"/>
        <v>282---51</v>
      </c>
      <c r="C17085" t="s">
        <v>5943</v>
      </c>
      <c r="D17085" t="s">
        <v>976</v>
      </c>
      <c r="E17085">
        <v>51</v>
      </c>
    </row>
    <row r="17086" spans="1:5" ht="13.5" customHeight="1">
      <c r="A17086">
        <v>283</v>
      </c>
      <c r="B17086" t="str">
        <f t="shared" si="266"/>
        <v>283---1</v>
      </c>
      <c r="C17086" t="s">
        <v>4216</v>
      </c>
      <c r="D17086" t="s">
        <v>923</v>
      </c>
      <c r="E17086">
        <v>1</v>
      </c>
    </row>
    <row r="17087" spans="1:5" ht="13.5" customHeight="1">
      <c r="A17087">
        <v>283</v>
      </c>
      <c r="B17087" t="str">
        <f t="shared" si="266"/>
        <v>283---2</v>
      </c>
      <c r="C17087" t="s">
        <v>4216</v>
      </c>
      <c r="D17087" t="s">
        <v>1021</v>
      </c>
      <c r="E17087">
        <v>2</v>
      </c>
    </row>
    <row r="17088" spans="1:5" ht="13.5" customHeight="1">
      <c r="A17088">
        <v>283</v>
      </c>
      <c r="B17088" t="str">
        <f t="shared" si="266"/>
        <v>283---3</v>
      </c>
      <c r="C17088" t="s">
        <v>4279</v>
      </c>
      <c r="D17088" t="s">
        <v>1106</v>
      </c>
      <c r="E17088">
        <v>3</v>
      </c>
    </row>
    <row r="17089" spans="1:5" ht="13.5" customHeight="1">
      <c r="A17089">
        <v>283</v>
      </c>
      <c r="B17089" t="str">
        <f t="shared" si="266"/>
        <v>283---4</v>
      </c>
      <c r="C17089" t="s">
        <v>4271</v>
      </c>
      <c r="D17089" t="s">
        <v>1028</v>
      </c>
      <c r="E17089">
        <v>4</v>
      </c>
    </row>
    <row r="17090" spans="1:5" ht="13.5" customHeight="1">
      <c r="A17090">
        <v>283</v>
      </c>
      <c r="B17090" t="str">
        <f t="shared" si="266"/>
        <v>283---5</v>
      </c>
      <c r="C17090" t="s">
        <v>4270</v>
      </c>
      <c r="D17090" t="s">
        <v>933</v>
      </c>
      <c r="E17090">
        <v>5</v>
      </c>
    </row>
    <row r="17091" spans="1:5" ht="13.5" customHeight="1">
      <c r="A17091">
        <v>283</v>
      </c>
      <c r="B17091" t="str">
        <f t="shared" ref="B17091:B17154" si="267">A17091&amp;"---"&amp;E17091</f>
        <v>283---6</v>
      </c>
      <c r="C17091" t="s">
        <v>4268</v>
      </c>
      <c r="D17091" t="s">
        <v>1218</v>
      </c>
      <c r="E17091">
        <v>6</v>
      </c>
    </row>
    <row r="17092" spans="1:5" ht="13.5" customHeight="1">
      <c r="A17092">
        <v>283</v>
      </c>
      <c r="B17092" t="str">
        <f t="shared" si="267"/>
        <v>283---7</v>
      </c>
      <c r="C17092" t="s">
        <v>4276</v>
      </c>
      <c r="D17092" t="s">
        <v>879</v>
      </c>
      <c r="E17092">
        <v>7</v>
      </c>
    </row>
    <row r="17093" spans="1:5" ht="13.5" customHeight="1">
      <c r="A17093">
        <v>283</v>
      </c>
      <c r="B17093" t="str">
        <f t="shared" si="267"/>
        <v>283---8</v>
      </c>
      <c r="C17093" t="s">
        <v>4231</v>
      </c>
      <c r="D17093" t="s">
        <v>929</v>
      </c>
      <c r="E17093">
        <v>8</v>
      </c>
    </row>
    <row r="17094" spans="1:5" ht="13.5" customHeight="1">
      <c r="A17094">
        <v>283</v>
      </c>
      <c r="B17094" t="str">
        <f t="shared" si="267"/>
        <v>283---9</v>
      </c>
      <c r="C17094" t="s">
        <v>4264</v>
      </c>
      <c r="D17094" t="s">
        <v>856</v>
      </c>
      <c r="E17094">
        <v>9</v>
      </c>
    </row>
    <row r="17095" spans="1:5" ht="13.5" customHeight="1">
      <c r="A17095">
        <v>283</v>
      </c>
      <c r="B17095" t="str">
        <f t="shared" si="267"/>
        <v>283---10</v>
      </c>
      <c r="C17095" t="s">
        <v>4272</v>
      </c>
      <c r="D17095" t="s">
        <v>917</v>
      </c>
      <c r="E17095">
        <v>10</v>
      </c>
    </row>
    <row r="17096" spans="1:5" ht="13.5" customHeight="1">
      <c r="A17096">
        <v>283</v>
      </c>
      <c r="B17096" t="str">
        <f t="shared" si="267"/>
        <v>283---11</v>
      </c>
      <c r="C17096" t="s">
        <v>4245</v>
      </c>
      <c r="D17096" t="s">
        <v>1158</v>
      </c>
      <c r="E17096">
        <v>11</v>
      </c>
    </row>
    <row r="17097" spans="1:5" ht="13.5" customHeight="1">
      <c r="A17097">
        <v>283</v>
      </c>
      <c r="B17097" t="str">
        <f t="shared" si="267"/>
        <v>283---12</v>
      </c>
      <c r="C17097" t="s">
        <v>4257</v>
      </c>
      <c r="D17097" t="s">
        <v>980</v>
      </c>
      <c r="E17097">
        <v>12</v>
      </c>
    </row>
    <row r="17098" spans="1:5" ht="13.5" customHeight="1">
      <c r="A17098">
        <v>283</v>
      </c>
      <c r="B17098" t="str">
        <f t="shared" si="267"/>
        <v>283---13</v>
      </c>
      <c r="C17098" t="s">
        <v>4280</v>
      </c>
      <c r="D17098" t="s">
        <v>756</v>
      </c>
      <c r="E17098">
        <v>13</v>
      </c>
    </row>
    <row r="17099" spans="1:5" ht="13.5" customHeight="1">
      <c r="A17099">
        <v>283</v>
      </c>
      <c r="B17099" t="str">
        <f t="shared" si="267"/>
        <v>283---14</v>
      </c>
      <c r="C17099" t="s">
        <v>4285</v>
      </c>
      <c r="D17099" t="s">
        <v>978</v>
      </c>
      <c r="E17099">
        <v>14</v>
      </c>
    </row>
    <row r="17100" spans="1:5" ht="13.5" customHeight="1">
      <c r="A17100">
        <v>283</v>
      </c>
      <c r="B17100" t="str">
        <f t="shared" si="267"/>
        <v>283---15</v>
      </c>
      <c r="C17100" t="s">
        <v>5911</v>
      </c>
      <c r="D17100" t="s">
        <v>1164</v>
      </c>
      <c r="E17100">
        <v>15</v>
      </c>
    </row>
    <row r="17101" spans="1:5" ht="13.5" customHeight="1">
      <c r="A17101">
        <v>283</v>
      </c>
      <c r="B17101" t="str">
        <f t="shared" si="267"/>
        <v>283---16</v>
      </c>
      <c r="C17101" t="s">
        <v>5911</v>
      </c>
      <c r="D17101" t="s">
        <v>857</v>
      </c>
      <c r="E17101">
        <v>16</v>
      </c>
    </row>
    <row r="17102" spans="1:5" ht="13.5" customHeight="1">
      <c r="A17102">
        <v>283</v>
      </c>
      <c r="B17102" t="str">
        <f t="shared" si="267"/>
        <v>283---17</v>
      </c>
      <c r="C17102" t="s">
        <v>5911</v>
      </c>
      <c r="D17102" t="s">
        <v>728</v>
      </c>
      <c r="E17102">
        <v>17</v>
      </c>
    </row>
    <row r="17103" spans="1:5" ht="13.5" customHeight="1">
      <c r="A17103">
        <v>283</v>
      </c>
      <c r="B17103" t="str">
        <f t="shared" si="267"/>
        <v>283---18</v>
      </c>
      <c r="C17103" t="s">
        <v>729</v>
      </c>
      <c r="D17103" t="s">
        <v>867</v>
      </c>
      <c r="E17103">
        <v>18</v>
      </c>
    </row>
    <row r="17104" spans="1:5" ht="13.5" customHeight="1">
      <c r="A17104">
        <v>283</v>
      </c>
      <c r="B17104" t="str">
        <f t="shared" si="267"/>
        <v>283---19</v>
      </c>
      <c r="C17104" t="s">
        <v>743</v>
      </c>
      <c r="D17104" t="s">
        <v>754</v>
      </c>
      <c r="E17104">
        <v>19</v>
      </c>
    </row>
    <row r="17105" spans="1:5" ht="13.5" customHeight="1">
      <c r="A17105">
        <v>283</v>
      </c>
      <c r="B17105" t="str">
        <f t="shared" si="267"/>
        <v>283---20</v>
      </c>
      <c r="C17105" t="s">
        <v>915</v>
      </c>
      <c r="D17105" t="s">
        <v>939</v>
      </c>
      <c r="E17105">
        <v>20</v>
      </c>
    </row>
    <row r="17106" spans="1:5" ht="13.5" customHeight="1">
      <c r="A17106">
        <v>283</v>
      </c>
      <c r="B17106" t="str">
        <f t="shared" si="267"/>
        <v>283---21</v>
      </c>
      <c r="C17106" t="s">
        <v>987</v>
      </c>
      <c r="D17106" t="s">
        <v>1263</v>
      </c>
      <c r="E17106">
        <v>21</v>
      </c>
    </row>
    <row r="17107" spans="1:5" ht="13.5" customHeight="1">
      <c r="A17107">
        <v>283</v>
      </c>
      <c r="B17107" t="str">
        <f t="shared" si="267"/>
        <v>283---22</v>
      </c>
      <c r="C17107" t="s">
        <v>989</v>
      </c>
      <c r="D17107" t="s">
        <v>738</v>
      </c>
      <c r="E17107">
        <v>22</v>
      </c>
    </row>
    <row r="17108" spans="1:5" ht="13.5" customHeight="1">
      <c r="A17108">
        <v>283</v>
      </c>
      <c r="B17108" t="str">
        <f t="shared" si="267"/>
        <v>283---23</v>
      </c>
      <c r="C17108" t="s">
        <v>799</v>
      </c>
      <c r="D17108" t="s">
        <v>809</v>
      </c>
      <c r="E17108">
        <v>23</v>
      </c>
    </row>
    <row r="17109" spans="1:5" ht="13.5" customHeight="1">
      <c r="A17109">
        <v>283</v>
      </c>
      <c r="B17109" t="str">
        <f t="shared" si="267"/>
        <v>283---24</v>
      </c>
      <c r="C17109" t="s">
        <v>938</v>
      </c>
      <c r="D17109" t="s">
        <v>859</v>
      </c>
      <c r="E17109">
        <v>24</v>
      </c>
    </row>
    <row r="17110" spans="1:5" ht="13.5" customHeight="1">
      <c r="A17110">
        <v>283</v>
      </c>
      <c r="B17110" t="str">
        <f t="shared" si="267"/>
        <v>283---25</v>
      </c>
      <c r="C17110" t="s">
        <v>819</v>
      </c>
      <c r="D17110" t="s">
        <v>756</v>
      </c>
      <c r="E17110">
        <v>25</v>
      </c>
    </row>
    <row r="17111" spans="1:5" ht="13.5" customHeight="1">
      <c r="A17111">
        <v>283</v>
      </c>
      <c r="B17111" t="str">
        <f t="shared" si="267"/>
        <v>283---26</v>
      </c>
      <c r="C17111" t="s">
        <v>1074</v>
      </c>
      <c r="D17111" t="s">
        <v>880</v>
      </c>
      <c r="E17111">
        <v>26</v>
      </c>
    </row>
    <row r="17112" spans="1:5" ht="13.5" customHeight="1">
      <c r="A17112">
        <v>283</v>
      </c>
      <c r="B17112" t="str">
        <f t="shared" si="267"/>
        <v>283---27</v>
      </c>
      <c r="C17112" t="s">
        <v>1019</v>
      </c>
      <c r="D17112" t="s">
        <v>734</v>
      </c>
      <c r="E17112">
        <v>27</v>
      </c>
    </row>
    <row r="17113" spans="1:5" ht="13.5" customHeight="1">
      <c r="A17113">
        <v>283</v>
      </c>
      <c r="B17113" t="str">
        <f t="shared" si="267"/>
        <v>283---28</v>
      </c>
      <c r="C17113" t="s">
        <v>824</v>
      </c>
      <c r="D17113" t="s">
        <v>752</v>
      </c>
      <c r="E17113">
        <v>28</v>
      </c>
    </row>
    <row r="17114" spans="1:5" ht="13.5" customHeight="1">
      <c r="A17114">
        <v>283</v>
      </c>
      <c r="B17114" t="str">
        <f t="shared" si="267"/>
        <v>283---29</v>
      </c>
      <c r="C17114" t="s">
        <v>826</v>
      </c>
      <c r="D17114" t="s">
        <v>1079</v>
      </c>
      <c r="E17114">
        <v>29</v>
      </c>
    </row>
    <row r="17115" spans="1:5" ht="13.5" customHeight="1">
      <c r="A17115">
        <v>283</v>
      </c>
      <c r="B17115" t="str">
        <f t="shared" si="267"/>
        <v>283---30</v>
      </c>
      <c r="C17115" t="s">
        <v>1197</v>
      </c>
      <c r="D17115" t="s">
        <v>1137</v>
      </c>
      <c r="E17115">
        <v>30</v>
      </c>
    </row>
    <row r="17116" spans="1:5" ht="13.5" customHeight="1">
      <c r="A17116">
        <v>283</v>
      </c>
      <c r="B17116" t="str">
        <f t="shared" si="267"/>
        <v>283---31</v>
      </c>
      <c r="C17116" t="s">
        <v>759</v>
      </c>
      <c r="D17116" t="s">
        <v>823</v>
      </c>
      <c r="E17116">
        <v>31</v>
      </c>
    </row>
    <row r="17117" spans="1:5" ht="13.5" customHeight="1">
      <c r="A17117">
        <v>283</v>
      </c>
      <c r="B17117" t="str">
        <f t="shared" si="267"/>
        <v>283---32</v>
      </c>
      <c r="C17117" t="s">
        <v>832</v>
      </c>
      <c r="D17117" t="s">
        <v>949</v>
      </c>
      <c r="E17117">
        <v>32</v>
      </c>
    </row>
    <row r="17118" spans="1:5" ht="13.5" customHeight="1">
      <c r="A17118">
        <v>283</v>
      </c>
      <c r="B17118" t="str">
        <f t="shared" si="267"/>
        <v>283---33</v>
      </c>
      <c r="C17118" t="s">
        <v>991</v>
      </c>
      <c r="D17118" t="s">
        <v>966</v>
      </c>
      <c r="E17118">
        <v>33</v>
      </c>
    </row>
    <row r="17119" spans="1:5" ht="13.5" customHeight="1">
      <c r="A17119">
        <v>283</v>
      </c>
      <c r="B17119" t="str">
        <f t="shared" si="267"/>
        <v>283---34</v>
      </c>
      <c r="C17119" t="s">
        <v>864</v>
      </c>
      <c r="D17119" t="s">
        <v>957</v>
      </c>
      <c r="E17119">
        <v>34</v>
      </c>
    </row>
    <row r="17120" spans="1:5" ht="13.5" customHeight="1">
      <c r="A17120">
        <v>283</v>
      </c>
      <c r="B17120" t="str">
        <f t="shared" si="267"/>
        <v>283---35</v>
      </c>
      <c r="C17120" t="s">
        <v>868</v>
      </c>
      <c r="D17120" t="s">
        <v>758</v>
      </c>
      <c r="E17120">
        <v>35</v>
      </c>
    </row>
    <row r="17121" spans="1:5" ht="13.5" customHeight="1">
      <c r="A17121">
        <v>283</v>
      </c>
      <c r="B17121" t="str">
        <f t="shared" si="267"/>
        <v>283---36</v>
      </c>
      <c r="C17121" t="s">
        <v>1098</v>
      </c>
      <c r="D17121" t="s">
        <v>1206</v>
      </c>
      <c r="E17121">
        <v>36</v>
      </c>
    </row>
    <row r="17122" spans="1:5" ht="13.5" customHeight="1">
      <c r="A17122">
        <v>283</v>
      </c>
      <c r="B17122" t="str">
        <f t="shared" si="267"/>
        <v>283---37</v>
      </c>
      <c r="C17122" t="s">
        <v>948</v>
      </c>
      <c r="D17122" t="s">
        <v>1010</v>
      </c>
      <c r="E17122">
        <v>37</v>
      </c>
    </row>
    <row r="17123" spans="1:5" ht="13.5" customHeight="1">
      <c r="A17123">
        <v>283</v>
      </c>
      <c r="B17123" t="str">
        <f t="shared" si="267"/>
        <v>283---38</v>
      </c>
      <c r="C17123" t="s">
        <v>1011</v>
      </c>
      <c r="D17123" t="s">
        <v>856</v>
      </c>
      <c r="E17123">
        <v>38</v>
      </c>
    </row>
    <row r="17124" spans="1:5" ht="13.5" customHeight="1">
      <c r="A17124">
        <v>283</v>
      </c>
      <c r="B17124" t="str">
        <f t="shared" si="267"/>
        <v>283---39</v>
      </c>
      <c r="C17124" t="s">
        <v>5915</v>
      </c>
      <c r="D17124" t="s">
        <v>772</v>
      </c>
      <c r="E17124">
        <v>39</v>
      </c>
    </row>
    <row r="17125" spans="1:5" ht="13.5" customHeight="1">
      <c r="A17125">
        <v>283</v>
      </c>
      <c r="B17125" t="str">
        <f t="shared" si="267"/>
        <v>283---40</v>
      </c>
      <c r="C17125" t="s">
        <v>5917</v>
      </c>
      <c r="D17125" t="s">
        <v>789</v>
      </c>
      <c r="E17125">
        <v>40</v>
      </c>
    </row>
    <row r="17126" spans="1:5" ht="13.5" customHeight="1">
      <c r="A17126">
        <v>283</v>
      </c>
      <c r="B17126" t="str">
        <f t="shared" si="267"/>
        <v>283---41</v>
      </c>
      <c r="C17126" t="s">
        <v>5918</v>
      </c>
      <c r="D17126" t="s">
        <v>770</v>
      </c>
      <c r="E17126">
        <v>41</v>
      </c>
    </row>
    <row r="17127" spans="1:5" ht="13.5" customHeight="1">
      <c r="A17127">
        <v>283</v>
      </c>
      <c r="B17127" t="str">
        <f t="shared" si="267"/>
        <v>283---42</v>
      </c>
      <c r="C17127" t="s">
        <v>5963</v>
      </c>
      <c r="D17127" t="s">
        <v>937</v>
      </c>
      <c r="E17127">
        <v>42</v>
      </c>
    </row>
    <row r="17128" spans="1:5" ht="13.5" customHeight="1">
      <c r="A17128">
        <v>283</v>
      </c>
      <c r="B17128" t="str">
        <f t="shared" si="267"/>
        <v>283---43</v>
      </c>
      <c r="C17128" t="s">
        <v>5933</v>
      </c>
      <c r="D17128" t="s">
        <v>855</v>
      </c>
      <c r="E17128">
        <v>43</v>
      </c>
    </row>
    <row r="17129" spans="1:5" ht="13.5" customHeight="1">
      <c r="A17129">
        <v>283</v>
      </c>
      <c r="B17129" t="str">
        <f t="shared" si="267"/>
        <v>283---44</v>
      </c>
      <c r="C17129" t="s">
        <v>5994</v>
      </c>
      <c r="D17129" t="s">
        <v>984</v>
      </c>
      <c r="E17129">
        <v>44</v>
      </c>
    </row>
    <row r="17130" spans="1:5" ht="13.5" customHeight="1">
      <c r="A17130">
        <v>283</v>
      </c>
      <c r="B17130" t="str">
        <f t="shared" si="267"/>
        <v>283---45</v>
      </c>
      <c r="C17130" t="s">
        <v>5951</v>
      </c>
      <c r="D17130" t="s">
        <v>879</v>
      </c>
      <c r="E17130">
        <v>45</v>
      </c>
    </row>
    <row r="17131" spans="1:5" ht="13.5" customHeight="1">
      <c r="A17131">
        <v>283</v>
      </c>
      <c r="B17131" t="str">
        <f t="shared" si="267"/>
        <v>283---46</v>
      </c>
      <c r="C17131" t="s">
        <v>5956</v>
      </c>
      <c r="D17131" t="s">
        <v>917</v>
      </c>
      <c r="E17131">
        <v>46</v>
      </c>
    </row>
    <row r="17132" spans="1:5" ht="13.5" customHeight="1">
      <c r="A17132">
        <v>283</v>
      </c>
      <c r="B17132" t="str">
        <f t="shared" si="267"/>
        <v>283---47</v>
      </c>
      <c r="C17132" t="s">
        <v>6010</v>
      </c>
      <c r="D17132" t="s">
        <v>978</v>
      </c>
      <c r="E17132">
        <v>47</v>
      </c>
    </row>
    <row r="17133" spans="1:5" ht="13.5" customHeight="1">
      <c r="A17133">
        <v>283</v>
      </c>
      <c r="B17133" t="str">
        <f t="shared" si="267"/>
        <v>283---48</v>
      </c>
      <c r="C17133" t="s">
        <v>5973</v>
      </c>
      <c r="D17133" t="s">
        <v>1158</v>
      </c>
      <c r="E17133">
        <v>48</v>
      </c>
    </row>
    <row r="17134" spans="1:5" ht="13.5" customHeight="1">
      <c r="A17134">
        <v>283</v>
      </c>
      <c r="B17134" t="str">
        <f t="shared" si="267"/>
        <v>283---49</v>
      </c>
      <c r="C17134" t="s">
        <v>5989</v>
      </c>
      <c r="D17134" t="s">
        <v>1185</v>
      </c>
      <c r="E17134">
        <v>49</v>
      </c>
    </row>
    <row r="17135" spans="1:5" ht="13.5" customHeight="1">
      <c r="A17135">
        <v>284</v>
      </c>
      <c r="B17135" t="str">
        <f t="shared" si="267"/>
        <v>284---1</v>
      </c>
      <c r="C17135" t="s">
        <v>4234</v>
      </c>
      <c r="D17135" t="s">
        <v>1305</v>
      </c>
      <c r="E17135">
        <v>1</v>
      </c>
    </row>
    <row r="17136" spans="1:5" ht="13.5" customHeight="1">
      <c r="A17136">
        <v>284</v>
      </c>
      <c r="B17136" t="str">
        <f t="shared" si="267"/>
        <v>284---2</v>
      </c>
      <c r="C17136" t="s">
        <v>4216</v>
      </c>
      <c r="D17136" t="s">
        <v>1305</v>
      </c>
      <c r="E17136">
        <v>2</v>
      </c>
    </row>
    <row r="17137" spans="1:5" ht="13.5" customHeight="1">
      <c r="A17137">
        <v>284</v>
      </c>
      <c r="B17137" t="str">
        <f t="shared" si="267"/>
        <v>284---3</v>
      </c>
      <c r="C17137" t="s">
        <v>4216</v>
      </c>
      <c r="D17137" t="s">
        <v>1025</v>
      </c>
      <c r="E17137">
        <v>3</v>
      </c>
    </row>
    <row r="17138" spans="1:5" ht="13.5" customHeight="1">
      <c r="A17138">
        <v>284</v>
      </c>
      <c r="B17138" t="str">
        <f t="shared" si="267"/>
        <v>284---4</v>
      </c>
      <c r="C17138" t="s">
        <v>4216</v>
      </c>
      <c r="D17138" t="s">
        <v>728</v>
      </c>
      <c r="E17138">
        <v>4</v>
      </c>
    </row>
    <row r="17139" spans="1:5" ht="13.5" customHeight="1">
      <c r="A17139">
        <v>284</v>
      </c>
      <c r="B17139" t="str">
        <f t="shared" si="267"/>
        <v>284---5</v>
      </c>
      <c r="C17139" t="s">
        <v>4216</v>
      </c>
      <c r="D17139" t="s">
        <v>923</v>
      </c>
      <c r="E17139">
        <v>5</v>
      </c>
    </row>
    <row r="17140" spans="1:5" ht="13.5" customHeight="1">
      <c r="A17140">
        <v>284</v>
      </c>
      <c r="B17140" t="str">
        <f t="shared" si="267"/>
        <v>284---6</v>
      </c>
      <c r="C17140" t="s">
        <v>4216</v>
      </c>
      <c r="D17140" t="s">
        <v>1021</v>
      </c>
      <c r="E17140">
        <v>6</v>
      </c>
    </row>
    <row r="17141" spans="1:5" ht="13.5" customHeight="1">
      <c r="A17141">
        <v>284</v>
      </c>
      <c r="B17141" t="str">
        <f t="shared" si="267"/>
        <v>284---7</v>
      </c>
      <c r="C17141" t="s">
        <v>4216</v>
      </c>
      <c r="D17141" t="s">
        <v>1106</v>
      </c>
      <c r="E17141">
        <v>7</v>
      </c>
    </row>
    <row r="17142" spans="1:5" ht="13.5" customHeight="1">
      <c r="A17142">
        <v>284</v>
      </c>
      <c r="B17142" t="str">
        <f t="shared" si="267"/>
        <v>284---8</v>
      </c>
      <c r="C17142" t="s">
        <v>4216</v>
      </c>
      <c r="D17142" t="s">
        <v>1028</v>
      </c>
      <c r="E17142">
        <v>8</v>
      </c>
    </row>
    <row r="17143" spans="1:5" ht="13.5" customHeight="1">
      <c r="A17143">
        <v>284</v>
      </c>
      <c r="B17143" t="str">
        <f t="shared" si="267"/>
        <v>284---9</v>
      </c>
      <c r="C17143" t="s">
        <v>4270</v>
      </c>
      <c r="D17143" t="s">
        <v>933</v>
      </c>
      <c r="E17143">
        <v>9</v>
      </c>
    </row>
    <row r="17144" spans="1:5" ht="13.5" customHeight="1">
      <c r="A17144">
        <v>284</v>
      </c>
      <c r="B17144" t="str">
        <f t="shared" si="267"/>
        <v>284---10</v>
      </c>
      <c r="C17144" t="s">
        <v>4268</v>
      </c>
      <c r="D17144" t="s">
        <v>1218</v>
      </c>
      <c r="E17144">
        <v>10</v>
      </c>
    </row>
    <row r="17145" spans="1:5" ht="13.5" customHeight="1">
      <c r="A17145">
        <v>284</v>
      </c>
      <c r="B17145" t="str">
        <f t="shared" si="267"/>
        <v>284---11</v>
      </c>
      <c r="C17145" t="s">
        <v>4276</v>
      </c>
      <c r="D17145" t="s">
        <v>879</v>
      </c>
      <c r="E17145">
        <v>11</v>
      </c>
    </row>
    <row r="17146" spans="1:5" ht="13.5" customHeight="1">
      <c r="A17146">
        <v>284</v>
      </c>
      <c r="B17146" t="str">
        <f t="shared" si="267"/>
        <v>284---12</v>
      </c>
      <c r="C17146" t="s">
        <v>4231</v>
      </c>
      <c r="D17146" t="s">
        <v>929</v>
      </c>
      <c r="E17146">
        <v>12</v>
      </c>
    </row>
    <row r="17147" spans="1:5" ht="13.5" customHeight="1">
      <c r="A17147">
        <v>284</v>
      </c>
      <c r="B17147" t="str">
        <f t="shared" si="267"/>
        <v>284---13</v>
      </c>
      <c r="C17147" t="s">
        <v>4264</v>
      </c>
      <c r="D17147" t="s">
        <v>856</v>
      </c>
      <c r="E17147">
        <v>13</v>
      </c>
    </row>
    <row r="17148" spans="1:5" ht="13.5" customHeight="1">
      <c r="A17148">
        <v>284</v>
      </c>
      <c r="B17148" t="str">
        <f t="shared" si="267"/>
        <v>284---14</v>
      </c>
      <c r="C17148" t="s">
        <v>4272</v>
      </c>
      <c r="D17148" t="s">
        <v>917</v>
      </c>
      <c r="E17148">
        <v>14</v>
      </c>
    </row>
    <row r="17149" spans="1:5" ht="13.5" customHeight="1">
      <c r="A17149">
        <v>284</v>
      </c>
      <c r="B17149" t="str">
        <f t="shared" si="267"/>
        <v>284---15</v>
      </c>
      <c r="C17149" t="s">
        <v>4266</v>
      </c>
      <c r="D17149" t="s">
        <v>1158</v>
      </c>
      <c r="E17149">
        <v>15</v>
      </c>
    </row>
    <row r="17150" spans="1:5" ht="13.5" customHeight="1">
      <c r="A17150">
        <v>284</v>
      </c>
      <c r="B17150" t="str">
        <f t="shared" si="267"/>
        <v>284---16</v>
      </c>
      <c r="C17150" t="s">
        <v>4287</v>
      </c>
      <c r="D17150" t="s">
        <v>980</v>
      </c>
      <c r="E17150">
        <v>16</v>
      </c>
    </row>
    <row r="17151" spans="1:5" ht="13.5" customHeight="1">
      <c r="A17151">
        <v>284</v>
      </c>
      <c r="B17151" t="str">
        <f t="shared" si="267"/>
        <v>284---17</v>
      </c>
      <c r="C17151" t="s">
        <v>4285</v>
      </c>
      <c r="D17151" t="s">
        <v>756</v>
      </c>
      <c r="E17151">
        <v>17</v>
      </c>
    </row>
    <row r="17152" spans="1:5" ht="13.5" customHeight="1">
      <c r="A17152">
        <v>284</v>
      </c>
      <c r="B17152" t="str">
        <f t="shared" si="267"/>
        <v>284---18</v>
      </c>
      <c r="C17152" t="s">
        <v>4292</v>
      </c>
      <c r="D17152" t="s">
        <v>978</v>
      </c>
      <c r="E17152">
        <v>18</v>
      </c>
    </row>
    <row r="17153" spans="1:5" ht="13.5" customHeight="1">
      <c r="A17153">
        <v>284</v>
      </c>
      <c r="B17153" t="str">
        <f t="shared" si="267"/>
        <v>284---19</v>
      </c>
      <c r="C17153" t="s">
        <v>729</v>
      </c>
      <c r="D17153" t="s">
        <v>867</v>
      </c>
      <c r="E17153">
        <v>19</v>
      </c>
    </row>
    <row r="17154" spans="1:5" ht="13.5" customHeight="1">
      <c r="A17154">
        <v>284</v>
      </c>
      <c r="B17154" t="str">
        <f t="shared" si="267"/>
        <v>284---20</v>
      </c>
      <c r="C17154" t="s">
        <v>1017</v>
      </c>
      <c r="D17154" t="s">
        <v>796</v>
      </c>
      <c r="E17154">
        <v>20</v>
      </c>
    </row>
    <row r="17155" spans="1:5" ht="13.5" customHeight="1">
      <c r="A17155">
        <v>284</v>
      </c>
      <c r="B17155" t="str">
        <f t="shared" ref="B17155:B17218" si="268">A17155&amp;"---"&amp;E17155</f>
        <v>284---21</v>
      </c>
      <c r="C17155" t="s">
        <v>731</v>
      </c>
      <c r="D17155" t="s">
        <v>800</v>
      </c>
      <c r="E17155">
        <v>21</v>
      </c>
    </row>
    <row r="17156" spans="1:5" ht="13.5" customHeight="1">
      <c r="A17156">
        <v>284</v>
      </c>
      <c r="B17156" t="str">
        <f t="shared" si="268"/>
        <v>284---22</v>
      </c>
      <c r="C17156" t="s">
        <v>743</v>
      </c>
      <c r="D17156" t="s">
        <v>754</v>
      </c>
      <c r="E17156">
        <v>22</v>
      </c>
    </row>
    <row r="17157" spans="1:5" ht="13.5" customHeight="1">
      <c r="A17157">
        <v>284</v>
      </c>
      <c r="B17157" t="str">
        <f t="shared" si="268"/>
        <v>284---23</v>
      </c>
      <c r="C17157" t="s">
        <v>915</v>
      </c>
      <c r="D17157" t="s">
        <v>939</v>
      </c>
      <c r="E17157">
        <v>23</v>
      </c>
    </row>
    <row r="17158" spans="1:5" ht="13.5" customHeight="1">
      <c r="A17158">
        <v>284</v>
      </c>
      <c r="B17158" t="str">
        <f t="shared" si="268"/>
        <v>284---24</v>
      </c>
      <c r="C17158" t="s">
        <v>987</v>
      </c>
      <c r="D17158" t="s">
        <v>1263</v>
      </c>
      <c r="E17158">
        <v>24</v>
      </c>
    </row>
    <row r="17159" spans="1:5" ht="13.5" customHeight="1">
      <c r="A17159">
        <v>284</v>
      </c>
      <c r="B17159" t="str">
        <f t="shared" si="268"/>
        <v>284---25</v>
      </c>
      <c r="C17159" t="s">
        <v>989</v>
      </c>
      <c r="D17159" t="s">
        <v>738</v>
      </c>
      <c r="E17159">
        <v>25</v>
      </c>
    </row>
    <row r="17160" spans="1:5" ht="13.5" customHeight="1">
      <c r="A17160">
        <v>284</v>
      </c>
      <c r="B17160" t="str">
        <f t="shared" si="268"/>
        <v>284---26</v>
      </c>
      <c r="C17160" t="s">
        <v>799</v>
      </c>
      <c r="D17160" t="s">
        <v>809</v>
      </c>
      <c r="E17160">
        <v>26</v>
      </c>
    </row>
    <row r="17161" spans="1:5" ht="13.5" customHeight="1">
      <c r="A17161">
        <v>284</v>
      </c>
      <c r="B17161" t="str">
        <f t="shared" si="268"/>
        <v>284---27</v>
      </c>
      <c r="C17161" t="s">
        <v>938</v>
      </c>
      <c r="D17161" t="s">
        <v>859</v>
      </c>
      <c r="E17161">
        <v>27</v>
      </c>
    </row>
    <row r="17162" spans="1:5" ht="13.5" customHeight="1">
      <c r="A17162">
        <v>284</v>
      </c>
      <c r="B17162" t="str">
        <f t="shared" si="268"/>
        <v>284---28</v>
      </c>
      <c r="C17162" t="s">
        <v>819</v>
      </c>
      <c r="D17162" t="s">
        <v>756</v>
      </c>
      <c r="E17162">
        <v>28</v>
      </c>
    </row>
    <row r="17163" spans="1:5" ht="13.5" customHeight="1">
      <c r="A17163">
        <v>284</v>
      </c>
      <c r="B17163" t="str">
        <f t="shared" si="268"/>
        <v>284---29</v>
      </c>
      <c r="C17163" t="s">
        <v>1074</v>
      </c>
      <c r="D17163" t="s">
        <v>880</v>
      </c>
      <c r="E17163">
        <v>29</v>
      </c>
    </row>
    <row r="17164" spans="1:5" ht="13.5" customHeight="1">
      <c r="A17164">
        <v>284</v>
      </c>
      <c r="B17164" t="str">
        <f t="shared" si="268"/>
        <v>284---30</v>
      </c>
      <c r="C17164" t="s">
        <v>1019</v>
      </c>
      <c r="D17164" t="s">
        <v>734</v>
      </c>
      <c r="E17164">
        <v>30</v>
      </c>
    </row>
    <row r="17165" spans="1:5" ht="13.5" customHeight="1">
      <c r="A17165">
        <v>284</v>
      </c>
      <c r="B17165" t="str">
        <f t="shared" si="268"/>
        <v>284---31</v>
      </c>
      <c r="C17165" t="s">
        <v>824</v>
      </c>
      <c r="D17165" t="s">
        <v>752</v>
      </c>
      <c r="E17165">
        <v>31</v>
      </c>
    </row>
    <row r="17166" spans="1:5" ht="13.5" customHeight="1">
      <c r="A17166">
        <v>284</v>
      </c>
      <c r="B17166" t="str">
        <f t="shared" si="268"/>
        <v>284---32</v>
      </c>
      <c r="C17166" t="s">
        <v>826</v>
      </c>
      <c r="D17166" t="s">
        <v>1079</v>
      </c>
      <c r="E17166">
        <v>32</v>
      </c>
    </row>
    <row r="17167" spans="1:5" ht="13.5" customHeight="1">
      <c r="A17167">
        <v>284</v>
      </c>
      <c r="B17167" t="str">
        <f t="shared" si="268"/>
        <v>284---33</v>
      </c>
      <c r="C17167" t="s">
        <v>1197</v>
      </c>
      <c r="D17167" t="s">
        <v>1137</v>
      </c>
      <c r="E17167">
        <v>33</v>
      </c>
    </row>
    <row r="17168" spans="1:5" ht="13.5" customHeight="1">
      <c r="A17168">
        <v>284</v>
      </c>
      <c r="B17168" t="str">
        <f t="shared" si="268"/>
        <v>284---34</v>
      </c>
      <c r="C17168" t="s">
        <v>759</v>
      </c>
      <c r="D17168" t="s">
        <v>823</v>
      </c>
      <c r="E17168">
        <v>34</v>
      </c>
    </row>
    <row r="17169" spans="1:5" ht="13.5" customHeight="1">
      <c r="A17169">
        <v>284</v>
      </c>
      <c r="B17169" t="str">
        <f t="shared" si="268"/>
        <v>284---35</v>
      </c>
      <c r="C17169" t="s">
        <v>832</v>
      </c>
      <c r="D17169" t="s">
        <v>949</v>
      </c>
      <c r="E17169">
        <v>35</v>
      </c>
    </row>
    <row r="17170" spans="1:5" ht="13.5" customHeight="1">
      <c r="A17170">
        <v>284</v>
      </c>
      <c r="B17170" t="str">
        <f t="shared" si="268"/>
        <v>284---36</v>
      </c>
      <c r="C17170" t="s">
        <v>991</v>
      </c>
      <c r="D17170" t="s">
        <v>966</v>
      </c>
      <c r="E17170">
        <v>36</v>
      </c>
    </row>
    <row r="17171" spans="1:5" ht="13.5" customHeight="1">
      <c r="A17171">
        <v>284</v>
      </c>
      <c r="B17171" t="str">
        <f t="shared" si="268"/>
        <v>284---37</v>
      </c>
      <c r="C17171" t="s">
        <v>864</v>
      </c>
      <c r="D17171" t="s">
        <v>957</v>
      </c>
      <c r="E17171">
        <v>37</v>
      </c>
    </row>
    <row r="17172" spans="1:5" ht="13.5" customHeight="1">
      <c r="A17172">
        <v>284</v>
      </c>
      <c r="B17172" t="str">
        <f t="shared" si="268"/>
        <v>284---38</v>
      </c>
      <c r="C17172" t="s">
        <v>868</v>
      </c>
      <c r="D17172" t="s">
        <v>758</v>
      </c>
      <c r="E17172">
        <v>38</v>
      </c>
    </row>
    <row r="17173" spans="1:5" ht="13.5" customHeight="1">
      <c r="A17173">
        <v>284</v>
      </c>
      <c r="B17173" t="str">
        <f t="shared" si="268"/>
        <v>284---39</v>
      </c>
      <c r="C17173" t="s">
        <v>1098</v>
      </c>
      <c r="D17173" t="s">
        <v>1206</v>
      </c>
      <c r="E17173">
        <v>39</v>
      </c>
    </row>
    <row r="17174" spans="1:5" ht="13.5" customHeight="1">
      <c r="A17174">
        <v>284</v>
      </c>
      <c r="B17174" t="str">
        <f t="shared" si="268"/>
        <v>284---40</v>
      </c>
      <c r="C17174" t="s">
        <v>948</v>
      </c>
      <c r="D17174" t="s">
        <v>1010</v>
      </c>
      <c r="E17174">
        <v>40</v>
      </c>
    </row>
    <row r="17175" spans="1:5" ht="13.5" customHeight="1">
      <c r="A17175">
        <v>284</v>
      </c>
      <c r="B17175" t="str">
        <f t="shared" si="268"/>
        <v>284---41</v>
      </c>
      <c r="C17175" t="s">
        <v>1011</v>
      </c>
      <c r="D17175" t="s">
        <v>856</v>
      </c>
      <c r="E17175">
        <v>41</v>
      </c>
    </row>
    <row r="17176" spans="1:5" ht="13.5" customHeight="1">
      <c r="A17176">
        <v>284</v>
      </c>
      <c r="B17176" t="str">
        <f t="shared" si="268"/>
        <v>284---42</v>
      </c>
      <c r="C17176" t="s">
        <v>5915</v>
      </c>
      <c r="D17176" t="s">
        <v>772</v>
      </c>
      <c r="E17176">
        <v>42</v>
      </c>
    </row>
    <row r="17177" spans="1:5" ht="13.5" customHeight="1">
      <c r="A17177">
        <v>284</v>
      </c>
      <c r="B17177" t="str">
        <f t="shared" si="268"/>
        <v>284---43</v>
      </c>
      <c r="C17177" t="s">
        <v>5917</v>
      </c>
      <c r="D17177" t="s">
        <v>789</v>
      </c>
      <c r="E17177">
        <v>43</v>
      </c>
    </row>
    <row r="17178" spans="1:5" ht="13.5" customHeight="1">
      <c r="A17178">
        <v>284</v>
      </c>
      <c r="B17178" t="str">
        <f t="shared" si="268"/>
        <v>284---44</v>
      </c>
      <c r="C17178" t="s">
        <v>5918</v>
      </c>
      <c r="D17178" t="s">
        <v>770</v>
      </c>
      <c r="E17178">
        <v>44</v>
      </c>
    </row>
    <row r="17179" spans="1:5" ht="13.5" customHeight="1">
      <c r="A17179">
        <v>284</v>
      </c>
      <c r="B17179" t="str">
        <f t="shared" si="268"/>
        <v>284---45</v>
      </c>
      <c r="C17179" t="s">
        <v>5963</v>
      </c>
      <c r="D17179" t="s">
        <v>937</v>
      </c>
      <c r="E17179">
        <v>45</v>
      </c>
    </row>
    <row r="17180" spans="1:5" ht="13.5" customHeight="1">
      <c r="A17180">
        <v>284</v>
      </c>
      <c r="B17180" t="str">
        <f t="shared" si="268"/>
        <v>284---46</v>
      </c>
      <c r="C17180" t="s">
        <v>5933</v>
      </c>
      <c r="D17180" t="s">
        <v>855</v>
      </c>
      <c r="E17180">
        <v>46</v>
      </c>
    </row>
    <row r="17181" spans="1:5" ht="13.5" customHeight="1">
      <c r="A17181">
        <v>284</v>
      </c>
      <c r="B17181" t="str">
        <f t="shared" si="268"/>
        <v>284---47</v>
      </c>
      <c r="C17181" t="s">
        <v>5994</v>
      </c>
      <c r="D17181" t="s">
        <v>984</v>
      </c>
      <c r="E17181">
        <v>47</v>
      </c>
    </row>
    <row r="17182" spans="1:5" ht="13.5" customHeight="1">
      <c r="A17182">
        <v>284</v>
      </c>
      <c r="B17182" t="str">
        <f t="shared" si="268"/>
        <v>284---48</v>
      </c>
      <c r="C17182" t="s">
        <v>5951</v>
      </c>
      <c r="D17182" t="s">
        <v>879</v>
      </c>
      <c r="E17182">
        <v>48</v>
      </c>
    </row>
    <row r="17183" spans="1:5" ht="13.5" customHeight="1">
      <c r="A17183">
        <v>284</v>
      </c>
      <c r="B17183" t="str">
        <f t="shared" si="268"/>
        <v>284---49</v>
      </c>
      <c r="C17183" t="s">
        <v>5956</v>
      </c>
      <c r="D17183" t="s">
        <v>917</v>
      </c>
      <c r="E17183">
        <v>49</v>
      </c>
    </row>
    <row r="17184" spans="1:5" ht="13.5" customHeight="1">
      <c r="A17184">
        <v>284</v>
      </c>
      <c r="B17184" t="str">
        <f t="shared" si="268"/>
        <v>284---50</v>
      </c>
      <c r="C17184" t="s">
        <v>6010</v>
      </c>
      <c r="D17184" t="s">
        <v>978</v>
      </c>
      <c r="E17184">
        <v>50</v>
      </c>
    </row>
    <row r="17185" spans="1:5" ht="13.5" customHeight="1">
      <c r="A17185">
        <v>284</v>
      </c>
      <c r="B17185" t="str">
        <f t="shared" si="268"/>
        <v>284---51</v>
      </c>
      <c r="C17185" t="s">
        <v>5973</v>
      </c>
      <c r="D17185" t="s">
        <v>1158</v>
      </c>
      <c r="E17185">
        <v>51</v>
      </c>
    </row>
    <row r="17186" spans="1:5" ht="13.5" customHeight="1">
      <c r="A17186">
        <v>284</v>
      </c>
      <c r="B17186" t="str">
        <f t="shared" si="268"/>
        <v>284---52</v>
      </c>
      <c r="C17186" t="s">
        <v>5989</v>
      </c>
      <c r="D17186" t="s">
        <v>1185</v>
      </c>
      <c r="E17186">
        <v>52</v>
      </c>
    </row>
    <row r="17187" spans="1:5" ht="13.5" customHeight="1">
      <c r="A17187">
        <v>317</v>
      </c>
      <c r="B17187" t="str">
        <f t="shared" si="268"/>
        <v>317---1</v>
      </c>
      <c r="C17187" t="s">
        <v>4216</v>
      </c>
      <c r="D17187" t="s">
        <v>1273</v>
      </c>
      <c r="E17187">
        <v>1</v>
      </c>
    </row>
    <row r="17188" spans="1:5" ht="13.5" customHeight="1">
      <c r="A17188">
        <v>317</v>
      </c>
      <c r="B17188" t="str">
        <f t="shared" si="268"/>
        <v>317---2</v>
      </c>
      <c r="C17188" t="s">
        <v>4216</v>
      </c>
      <c r="D17188" t="s">
        <v>713</v>
      </c>
      <c r="E17188">
        <v>2</v>
      </c>
    </row>
    <row r="17189" spans="1:5" ht="13.5" customHeight="1">
      <c r="A17189">
        <v>317</v>
      </c>
      <c r="B17189" t="str">
        <f t="shared" si="268"/>
        <v>317---3</v>
      </c>
      <c r="C17189" t="s">
        <v>4263</v>
      </c>
      <c r="D17189" t="s">
        <v>998</v>
      </c>
      <c r="E17189">
        <v>3</v>
      </c>
    </row>
    <row r="17190" spans="1:5" ht="13.5" customHeight="1">
      <c r="A17190">
        <v>317</v>
      </c>
      <c r="B17190" t="str">
        <f t="shared" si="268"/>
        <v>317---4</v>
      </c>
      <c r="C17190" t="s">
        <v>4238</v>
      </c>
      <c r="D17190" t="s">
        <v>1357</v>
      </c>
      <c r="E17190">
        <v>4</v>
      </c>
    </row>
    <row r="17191" spans="1:5" ht="13.5" customHeight="1">
      <c r="A17191">
        <v>317</v>
      </c>
      <c r="B17191" t="str">
        <f t="shared" si="268"/>
        <v>317---5</v>
      </c>
      <c r="C17191" t="s">
        <v>4220</v>
      </c>
      <c r="D17191" t="s">
        <v>921</v>
      </c>
      <c r="E17191">
        <v>5</v>
      </c>
    </row>
    <row r="17192" spans="1:5" ht="13.5" customHeight="1">
      <c r="A17192">
        <v>317</v>
      </c>
      <c r="B17192" t="str">
        <f t="shared" si="268"/>
        <v>317---6</v>
      </c>
      <c r="C17192" t="s">
        <v>4228</v>
      </c>
      <c r="D17192" t="s">
        <v>1013</v>
      </c>
      <c r="E17192">
        <v>6</v>
      </c>
    </row>
    <row r="17193" spans="1:5" ht="13.5" customHeight="1">
      <c r="A17193">
        <v>317</v>
      </c>
      <c r="B17193" t="str">
        <f t="shared" si="268"/>
        <v>317---7</v>
      </c>
      <c r="C17193" t="s">
        <v>4228</v>
      </c>
      <c r="D17193" t="s">
        <v>1015</v>
      </c>
      <c r="E17193">
        <v>7</v>
      </c>
    </row>
    <row r="17194" spans="1:5" ht="13.5" customHeight="1">
      <c r="A17194">
        <v>317</v>
      </c>
      <c r="B17194" t="str">
        <f t="shared" si="268"/>
        <v>317---8</v>
      </c>
      <c r="C17194" t="s">
        <v>4228</v>
      </c>
      <c r="D17194" t="s">
        <v>1032</v>
      </c>
      <c r="E17194">
        <v>8</v>
      </c>
    </row>
    <row r="17195" spans="1:5" ht="13.5" customHeight="1">
      <c r="A17195">
        <v>317</v>
      </c>
      <c r="B17195" t="str">
        <f t="shared" si="268"/>
        <v>317---9</v>
      </c>
      <c r="C17195" t="s">
        <v>4223</v>
      </c>
      <c r="D17195" t="s">
        <v>812</v>
      </c>
      <c r="E17195">
        <v>9</v>
      </c>
    </row>
    <row r="17196" spans="1:5" ht="13.5" customHeight="1">
      <c r="A17196">
        <v>317</v>
      </c>
      <c r="B17196" t="str">
        <f t="shared" si="268"/>
        <v>317---10</v>
      </c>
      <c r="C17196" t="s">
        <v>4276</v>
      </c>
      <c r="D17196" t="s">
        <v>1291</v>
      </c>
      <c r="E17196">
        <v>10</v>
      </c>
    </row>
    <row r="17197" spans="1:5" ht="13.5" customHeight="1">
      <c r="A17197">
        <v>317</v>
      </c>
      <c r="B17197" t="str">
        <f t="shared" si="268"/>
        <v>317---11</v>
      </c>
      <c r="C17197" t="s">
        <v>4259</v>
      </c>
      <c r="D17197" t="s">
        <v>1410</v>
      </c>
      <c r="E17197">
        <v>11</v>
      </c>
    </row>
    <row r="17198" spans="1:5" ht="13.5" customHeight="1">
      <c r="A17198">
        <v>317</v>
      </c>
      <c r="B17198" t="str">
        <f t="shared" si="268"/>
        <v>317---12</v>
      </c>
      <c r="C17198" t="s">
        <v>4254</v>
      </c>
      <c r="D17198" t="s">
        <v>1355</v>
      </c>
      <c r="E17198">
        <v>12</v>
      </c>
    </row>
    <row r="17199" spans="1:5" ht="13.5" customHeight="1">
      <c r="A17199">
        <v>317</v>
      </c>
      <c r="B17199" t="str">
        <f t="shared" si="268"/>
        <v>317---13</v>
      </c>
      <c r="C17199" t="s">
        <v>4235</v>
      </c>
      <c r="D17199" t="s">
        <v>785</v>
      </c>
      <c r="E17199">
        <v>13</v>
      </c>
    </row>
    <row r="17200" spans="1:5" ht="13.5" customHeight="1">
      <c r="A17200">
        <v>317</v>
      </c>
      <c r="B17200" t="str">
        <f t="shared" si="268"/>
        <v>317---14</v>
      </c>
      <c r="C17200" t="s">
        <v>4236</v>
      </c>
      <c r="D17200" t="s">
        <v>814</v>
      </c>
      <c r="E17200">
        <v>14</v>
      </c>
    </row>
    <row r="17201" spans="1:5" ht="13.5" customHeight="1">
      <c r="A17201">
        <v>317</v>
      </c>
      <c r="B17201" t="str">
        <f t="shared" si="268"/>
        <v>317---15</v>
      </c>
      <c r="C17201" t="s">
        <v>4277</v>
      </c>
      <c r="D17201" t="s">
        <v>815</v>
      </c>
      <c r="E17201">
        <v>15</v>
      </c>
    </row>
    <row r="17202" spans="1:5" ht="13.5" customHeight="1">
      <c r="A17202">
        <v>317</v>
      </c>
      <c r="B17202" t="str">
        <f t="shared" si="268"/>
        <v>317---16</v>
      </c>
      <c r="C17202" t="s">
        <v>4257</v>
      </c>
      <c r="D17202" t="s">
        <v>849</v>
      </c>
      <c r="E17202">
        <v>16</v>
      </c>
    </row>
    <row r="17203" spans="1:5" ht="13.5" customHeight="1">
      <c r="A17203">
        <v>317</v>
      </c>
      <c r="B17203" t="str">
        <f t="shared" si="268"/>
        <v>317---17</v>
      </c>
      <c r="C17203" t="s">
        <v>5911</v>
      </c>
      <c r="D17203" t="s">
        <v>1085</v>
      </c>
      <c r="E17203">
        <v>17</v>
      </c>
    </row>
    <row r="17204" spans="1:5" ht="13.5" customHeight="1">
      <c r="A17204">
        <v>317</v>
      </c>
      <c r="B17204" t="str">
        <f t="shared" si="268"/>
        <v>317---18</v>
      </c>
      <c r="C17204" t="s">
        <v>5911</v>
      </c>
      <c r="D17204" t="s">
        <v>783</v>
      </c>
      <c r="E17204">
        <v>18</v>
      </c>
    </row>
    <row r="17205" spans="1:5" ht="13.5" customHeight="1">
      <c r="A17205">
        <v>317</v>
      </c>
      <c r="B17205" t="str">
        <f t="shared" si="268"/>
        <v>317---19</v>
      </c>
      <c r="C17205" t="s">
        <v>5911</v>
      </c>
      <c r="D17205" t="s">
        <v>982</v>
      </c>
      <c r="E17205">
        <v>19</v>
      </c>
    </row>
    <row r="17206" spans="1:5" ht="13.5" customHeight="1">
      <c r="A17206">
        <v>317</v>
      </c>
      <c r="B17206" t="str">
        <f t="shared" si="268"/>
        <v>317---20</v>
      </c>
      <c r="C17206" t="s">
        <v>5911</v>
      </c>
      <c r="D17206" t="s">
        <v>1063</v>
      </c>
      <c r="E17206">
        <v>20</v>
      </c>
    </row>
    <row r="17207" spans="1:5" ht="13.5" customHeight="1">
      <c r="A17207">
        <v>317</v>
      </c>
      <c r="B17207" t="str">
        <f t="shared" si="268"/>
        <v>317---21</v>
      </c>
      <c r="C17207" t="s">
        <v>5911</v>
      </c>
      <c r="D17207" t="s">
        <v>1036</v>
      </c>
      <c r="E17207">
        <v>21</v>
      </c>
    </row>
    <row r="17208" spans="1:5" ht="13.5" customHeight="1">
      <c r="A17208">
        <v>317</v>
      </c>
      <c r="B17208" t="str">
        <f t="shared" si="268"/>
        <v>317---22</v>
      </c>
      <c r="C17208" t="s">
        <v>1070</v>
      </c>
      <c r="D17208" t="s">
        <v>1219</v>
      </c>
      <c r="E17208">
        <v>22</v>
      </c>
    </row>
    <row r="17209" spans="1:5" ht="13.5" customHeight="1">
      <c r="A17209">
        <v>317</v>
      </c>
      <c r="B17209" t="str">
        <f t="shared" si="268"/>
        <v>317---23</v>
      </c>
      <c r="C17209" t="s">
        <v>795</v>
      </c>
      <c r="D17209" t="s">
        <v>1062</v>
      </c>
      <c r="E17209">
        <v>23</v>
      </c>
    </row>
    <row r="17210" spans="1:5" ht="13.5" customHeight="1">
      <c r="A17210">
        <v>317</v>
      </c>
      <c r="B17210" t="str">
        <f t="shared" si="268"/>
        <v>317---24</v>
      </c>
      <c r="C17210" t="s">
        <v>731</v>
      </c>
      <c r="D17210" t="s">
        <v>800</v>
      </c>
      <c r="E17210">
        <v>24</v>
      </c>
    </row>
    <row r="17211" spans="1:5" ht="13.5" customHeight="1">
      <c r="A17211">
        <v>317</v>
      </c>
      <c r="B17211" t="str">
        <f t="shared" si="268"/>
        <v>317---25</v>
      </c>
      <c r="C17211" t="s">
        <v>735</v>
      </c>
      <c r="D17211" t="s">
        <v>744</v>
      </c>
      <c r="E17211">
        <v>25</v>
      </c>
    </row>
    <row r="17212" spans="1:5" ht="13.5" customHeight="1">
      <c r="A17212">
        <v>317</v>
      </c>
      <c r="B17212" t="str">
        <f t="shared" si="268"/>
        <v>317---26</v>
      </c>
      <c r="C17212" t="s">
        <v>885</v>
      </c>
      <c r="D17212" t="s">
        <v>814</v>
      </c>
      <c r="E17212">
        <v>26</v>
      </c>
    </row>
    <row r="17213" spans="1:5" ht="13.5" customHeight="1">
      <c r="A17213">
        <v>317</v>
      </c>
      <c r="B17213" t="str">
        <f t="shared" si="268"/>
        <v>317---27</v>
      </c>
      <c r="C17213" t="s">
        <v>797</v>
      </c>
      <c r="D17213" t="s">
        <v>1081</v>
      </c>
      <c r="E17213">
        <v>27</v>
      </c>
    </row>
    <row r="17214" spans="1:5" ht="13.5" customHeight="1">
      <c r="A17214">
        <v>317</v>
      </c>
      <c r="B17214" t="str">
        <f t="shared" si="268"/>
        <v>317---28</v>
      </c>
      <c r="C17214" t="s">
        <v>743</v>
      </c>
      <c r="D17214" t="s">
        <v>754</v>
      </c>
      <c r="E17214">
        <v>28</v>
      </c>
    </row>
    <row r="17215" spans="1:5" ht="13.5" customHeight="1">
      <c r="A17215">
        <v>317</v>
      </c>
      <c r="B17215" t="str">
        <f t="shared" si="268"/>
        <v>317---29</v>
      </c>
      <c r="C17215" t="s">
        <v>915</v>
      </c>
      <c r="D17215" t="s">
        <v>939</v>
      </c>
      <c r="E17215">
        <v>29</v>
      </c>
    </row>
    <row r="17216" spans="1:5" ht="13.5" customHeight="1">
      <c r="A17216">
        <v>317</v>
      </c>
      <c r="B17216" t="str">
        <f t="shared" si="268"/>
        <v>317---30</v>
      </c>
      <c r="C17216" t="s">
        <v>987</v>
      </c>
      <c r="D17216" t="s">
        <v>1263</v>
      </c>
      <c r="E17216">
        <v>30</v>
      </c>
    </row>
    <row r="17217" spans="1:5" ht="13.5" customHeight="1">
      <c r="A17217">
        <v>317</v>
      </c>
      <c r="B17217" t="str">
        <f t="shared" si="268"/>
        <v>317---31</v>
      </c>
      <c r="C17217" t="s">
        <v>989</v>
      </c>
      <c r="D17217" t="s">
        <v>738</v>
      </c>
      <c r="E17217">
        <v>31</v>
      </c>
    </row>
    <row r="17218" spans="1:5" ht="13.5" customHeight="1">
      <c r="A17218">
        <v>317</v>
      </c>
      <c r="B17218" t="str">
        <f t="shared" si="268"/>
        <v>317---32</v>
      </c>
      <c r="C17218" t="s">
        <v>1094</v>
      </c>
      <c r="D17218" t="s">
        <v>790</v>
      </c>
      <c r="E17218">
        <v>32</v>
      </c>
    </row>
    <row r="17219" spans="1:5" ht="13.5" customHeight="1">
      <c r="A17219">
        <v>317</v>
      </c>
      <c r="B17219" t="str">
        <f t="shared" ref="B17219:B17282" si="269">A17219&amp;"---"&amp;E17219</f>
        <v>317---33</v>
      </c>
      <c r="C17219" t="s">
        <v>819</v>
      </c>
      <c r="D17219" t="s">
        <v>756</v>
      </c>
      <c r="E17219">
        <v>33</v>
      </c>
    </row>
    <row r="17220" spans="1:5" ht="13.5" customHeight="1">
      <c r="A17220">
        <v>317</v>
      </c>
      <c r="B17220" t="str">
        <f t="shared" si="269"/>
        <v>317---34</v>
      </c>
      <c r="C17220" t="s">
        <v>1074</v>
      </c>
      <c r="D17220" t="s">
        <v>880</v>
      </c>
      <c r="E17220">
        <v>34</v>
      </c>
    </row>
    <row r="17221" spans="1:5" ht="13.5" customHeight="1">
      <c r="A17221">
        <v>317</v>
      </c>
      <c r="B17221" t="str">
        <f t="shared" si="269"/>
        <v>317---35</v>
      </c>
      <c r="C17221" t="s">
        <v>1019</v>
      </c>
      <c r="D17221" t="s">
        <v>734</v>
      </c>
      <c r="E17221">
        <v>35</v>
      </c>
    </row>
    <row r="17222" spans="1:5" ht="13.5" customHeight="1">
      <c r="A17222">
        <v>317</v>
      </c>
      <c r="B17222" t="str">
        <f t="shared" si="269"/>
        <v>317---36</v>
      </c>
      <c r="C17222" t="s">
        <v>822</v>
      </c>
      <c r="D17222" t="s">
        <v>833</v>
      </c>
      <c r="E17222">
        <v>36</v>
      </c>
    </row>
    <row r="17223" spans="1:5" ht="13.5" customHeight="1">
      <c r="A17223">
        <v>317</v>
      </c>
      <c r="B17223" t="str">
        <f t="shared" si="269"/>
        <v>317---37</v>
      </c>
      <c r="C17223" t="s">
        <v>824</v>
      </c>
      <c r="D17223" t="s">
        <v>752</v>
      </c>
      <c r="E17223">
        <v>37</v>
      </c>
    </row>
    <row r="17224" spans="1:5" ht="13.5" customHeight="1">
      <c r="A17224">
        <v>317</v>
      </c>
      <c r="B17224" t="str">
        <f t="shared" si="269"/>
        <v>317---38</v>
      </c>
      <c r="C17224" t="s">
        <v>759</v>
      </c>
      <c r="D17224" t="s">
        <v>823</v>
      </c>
      <c r="E17224">
        <v>38</v>
      </c>
    </row>
    <row r="17225" spans="1:5" ht="13.5" customHeight="1">
      <c r="A17225">
        <v>317</v>
      </c>
      <c r="B17225" t="str">
        <f t="shared" si="269"/>
        <v>317---39</v>
      </c>
      <c r="C17225" t="s">
        <v>866</v>
      </c>
      <c r="D17225" t="s">
        <v>831</v>
      </c>
      <c r="E17225">
        <v>39</v>
      </c>
    </row>
    <row r="17226" spans="1:5" ht="13.5" customHeight="1">
      <c r="A17226">
        <v>317</v>
      </c>
      <c r="B17226" t="str">
        <f t="shared" si="269"/>
        <v>317---40</v>
      </c>
      <c r="C17226" t="s">
        <v>1009</v>
      </c>
      <c r="D17226" t="s">
        <v>1340</v>
      </c>
      <c r="E17226">
        <v>40</v>
      </c>
    </row>
    <row r="17227" spans="1:5" ht="13.5" customHeight="1">
      <c r="A17227">
        <v>317</v>
      </c>
      <c r="B17227" t="str">
        <f t="shared" si="269"/>
        <v>317---41</v>
      </c>
      <c r="C17227" t="s">
        <v>836</v>
      </c>
      <c r="D17227" t="s">
        <v>835</v>
      </c>
      <c r="E17227">
        <v>41</v>
      </c>
    </row>
    <row r="17228" spans="1:5" ht="13.5" customHeight="1">
      <c r="A17228">
        <v>317</v>
      </c>
      <c r="B17228" t="str">
        <f t="shared" si="269"/>
        <v>317---42</v>
      </c>
      <c r="C17228" t="s">
        <v>868</v>
      </c>
      <c r="D17228" t="s">
        <v>758</v>
      </c>
      <c r="E17228">
        <v>42</v>
      </c>
    </row>
    <row r="17229" spans="1:5" ht="13.5" customHeight="1">
      <c r="A17229">
        <v>317</v>
      </c>
      <c r="B17229" t="str">
        <f t="shared" si="269"/>
        <v>317---43</v>
      </c>
      <c r="C17229" t="s">
        <v>918</v>
      </c>
      <c r="D17229" t="s">
        <v>865</v>
      </c>
      <c r="E17229">
        <v>43</v>
      </c>
    </row>
    <row r="17230" spans="1:5" ht="13.5" customHeight="1">
      <c r="A17230">
        <v>317</v>
      </c>
      <c r="B17230" t="str">
        <f t="shared" si="269"/>
        <v>317---44</v>
      </c>
      <c r="C17230" t="s">
        <v>896</v>
      </c>
      <c r="D17230" t="s">
        <v>1202</v>
      </c>
      <c r="E17230">
        <v>44</v>
      </c>
    </row>
    <row r="17231" spans="1:5" ht="13.5" customHeight="1">
      <c r="A17231">
        <v>317</v>
      </c>
      <c r="B17231" t="str">
        <f t="shared" si="269"/>
        <v>317---45</v>
      </c>
      <c r="C17231" t="s">
        <v>5913</v>
      </c>
      <c r="D17231" t="s">
        <v>1114</v>
      </c>
      <c r="E17231">
        <v>45</v>
      </c>
    </row>
    <row r="17232" spans="1:5" ht="13.5" customHeight="1">
      <c r="A17232">
        <v>317</v>
      </c>
      <c r="B17232" t="str">
        <f t="shared" si="269"/>
        <v>317---46</v>
      </c>
      <c r="C17232" t="s">
        <v>5929</v>
      </c>
      <c r="D17232" t="s">
        <v>813</v>
      </c>
      <c r="E17232">
        <v>46</v>
      </c>
    </row>
    <row r="17233" spans="1:5" ht="13.5" customHeight="1">
      <c r="A17233">
        <v>317</v>
      </c>
      <c r="B17233" t="str">
        <f t="shared" si="269"/>
        <v>317---47</v>
      </c>
      <c r="C17233" t="s">
        <v>6000</v>
      </c>
      <c r="D17233" t="s">
        <v>1198</v>
      </c>
      <c r="E17233">
        <v>47</v>
      </c>
    </row>
    <row r="17234" spans="1:5" ht="13.5" customHeight="1">
      <c r="A17234">
        <v>317</v>
      </c>
      <c r="B17234" t="str">
        <f t="shared" si="269"/>
        <v>317---48</v>
      </c>
      <c r="C17234" t="s">
        <v>5930</v>
      </c>
      <c r="D17234" t="s">
        <v>821</v>
      </c>
      <c r="E17234">
        <v>48</v>
      </c>
    </row>
    <row r="17235" spans="1:5" ht="13.5" customHeight="1">
      <c r="A17235">
        <v>317</v>
      </c>
      <c r="B17235" t="str">
        <f t="shared" si="269"/>
        <v>317---49</v>
      </c>
      <c r="C17235" t="s">
        <v>5914</v>
      </c>
      <c r="D17235" t="s">
        <v>785</v>
      </c>
      <c r="E17235">
        <v>49</v>
      </c>
    </row>
    <row r="17236" spans="1:5" ht="13.5" customHeight="1">
      <c r="A17236">
        <v>317</v>
      </c>
      <c r="B17236" t="str">
        <f t="shared" si="269"/>
        <v>317---50</v>
      </c>
      <c r="C17236" t="s">
        <v>5915</v>
      </c>
      <c r="D17236" t="s">
        <v>772</v>
      </c>
      <c r="E17236">
        <v>50</v>
      </c>
    </row>
    <row r="17237" spans="1:5" ht="13.5" customHeight="1">
      <c r="A17237">
        <v>317</v>
      </c>
      <c r="B17237" t="str">
        <f t="shared" si="269"/>
        <v>317---51</v>
      </c>
      <c r="C17237" t="s">
        <v>5917</v>
      </c>
      <c r="D17237" t="s">
        <v>789</v>
      </c>
      <c r="E17237">
        <v>51</v>
      </c>
    </row>
    <row r="17238" spans="1:5" ht="13.5" customHeight="1">
      <c r="A17238">
        <v>317</v>
      </c>
      <c r="B17238" t="str">
        <f t="shared" si="269"/>
        <v>317---52</v>
      </c>
      <c r="C17238" t="s">
        <v>5918</v>
      </c>
      <c r="D17238" t="s">
        <v>770</v>
      </c>
      <c r="E17238">
        <v>52</v>
      </c>
    </row>
    <row r="17239" spans="1:5" ht="13.5" customHeight="1">
      <c r="A17239">
        <v>317</v>
      </c>
      <c r="B17239" t="str">
        <f t="shared" si="269"/>
        <v>317---53</v>
      </c>
      <c r="C17239" t="s">
        <v>5933</v>
      </c>
      <c r="D17239" t="s">
        <v>855</v>
      </c>
      <c r="E17239">
        <v>53</v>
      </c>
    </row>
    <row r="17240" spans="1:5" ht="13.5" customHeight="1">
      <c r="A17240">
        <v>317</v>
      </c>
      <c r="B17240" t="str">
        <f t="shared" si="269"/>
        <v>317---54</v>
      </c>
      <c r="C17240" t="s">
        <v>5994</v>
      </c>
      <c r="D17240" t="s">
        <v>984</v>
      </c>
      <c r="E17240">
        <v>54</v>
      </c>
    </row>
    <row r="17241" spans="1:5" ht="13.5" customHeight="1">
      <c r="A17241">
        <v>317</v>
      </c>
      <c r="B17241" t="str">
        <f t="shared" si="269"/>
        <v>317---55</v>
      </c>
      <c r="C17241" t="s">
        <v>6002</v>
      </c>
      <c r="D17241" t="s">
        <v>1113</v>
      </c>
      <c r="E17241">
        <v>55</v>
      </c>
    </row>
    <row r="17242" spans="1:5" ht="13.5" customHeight="1">
      <c r="A17242">
        <v>317</v>
      </c>
      <c r="B17242" t="str">
        <f t="shared" si="269"/>
        <v>317---56</v>
      </c>
      <c r="C17242" t="s">
        <v>5934</v>
      </c>
      <c r="D17242" t="s">
        <v>829</v>
      </c>
      <c r="E17242">
        <v>56</v>
      </c>
    </row>
    <row r="17243" spans="1:5" ht="13.5" customHeight="1">
      <c r="A17243">
        <v>317</v>
      </c>
      <c r="B17243" t="str">
        <f t="shared" si="269"/>
        <v>317---57</v>
      </c>
      <c r="C17243" t="s">
        <v>5937</v>
      </c>
      <c r="D17243" t="s">
        <v>849</v>
      </c>
      <c r="E17243">
        <v>57</v>
      </c>
    </row>
    <row r="17244" spans="1:5" ht="13.5" customHeight="1">
      <c r="A17244">
        <v>317</v>
      </c>
      <c r="B17244" t="str">
        <f t="shared" si="269"/>
        <v>317---58</v>
      </c>
      <c r="C17244" t="s">
        <v>5941</v>
      </c>
      <c r="D17244" t="s">
        <v>861</v>
      </c>
      <c r="E17244">
        <v>58</v>
      </c>
    </row>
    <row r="17245" spans="1:5" ht="13.5" customHeight="1">
      <c r="A17245">
        <v>317</v>
      </c>
      <c r="B17245" t="str">
        <f t="shared" si="269"/>
        <v>317---59</v>
      </c>
      <c r="C17245" t="s">
        <v>5996</v>
      </c>
      <c r="D17245" t="s">
        <v>1356</v>
      </c>
      <c r="E17245">
        <v>59</v>
      </c>
    </row>
    <row r="17246" spans="1:5" ht="13.5" customHeight="1">
      <c r="A17246">
        <v>316</v>
      </c>
      <c r="B17246" t="str">
        <f t="shared" si="269"/>
        <v>316---1</v>
      </c>
      <c r="C17246" t="s">
        <v>4216</v>
      </c>
      <c r="D17246" t="s">
        <v>1077</v>
      </c>
      <c r="E17246">
        <v>1</v>
      </c>
    </row>
    <row r="17247" spans="1:5" ht="13.5" customHeight="1">
      <c r="A17247">
        <v>316</v>
      </c>
      <c r="B17247" t="str">
        <f t="shared" si="269"/>
        <v>316---2</v>
      </c>
      <c r="C17247" t="s">
        <v>4216</v>
      </c>
      <c r="D17247" t="s">
        <v>971</v>
      </c>
      <c r="E17247">
        <v>2</v>
      </c>
    </row>
    <row r="17248" spans="1:5" ht="13.5" customHeight="1">
      <c r="A17248">
        <v>316</v>
      </c>
      <c r="B17248" t="str">
        <f t="shared" si="269"/>
        <v>316---3</v>
      </c>
      <c r="C17248" t="s">
        <v>4252</v>
      </c>
      <c r="D17248" t="s">
        <v>1293</v>
      </c>
      <c r="E17248">
        <v>3</v>
      </c>
    </row>
    <row r="17249" spans="1:5" ht="13.5" customHeight="1">
      <c r="A17249">
        <v>316</v>
      </c>
      <c r="B17249" t="str">
        <f t="shared" si="269"/>
        <v>316---4</v>
      </c>
      <c r="C17249" t="s">
        <v>4269</v>
      </c>
      <c r="D17249" t="s">
        <v>848</v>
      </c>
      <c r="E17249">
        <v>4</v>
      </c>
    </row>
    <row r="17250" spans="1:5" ht="13.5" customHeight="1">
      <c r="A17250">
        <v>316</v>
      </c>
      <c r="B17250" t="str">
        <f t="shared" si="269"/>
        <v>316---5</v>
      </c>
      <c r="C17250" t="s">
        <v>4271</v>
      </c>
      <c r="D17250" t="s">
        <v>844</v>
      </c>
      <c r="E17250">
        <v>5</v>
      </c>
    </row>
    <row r="17251" spans="1:5" ht="13.5" customHeight="1">
      <c r="A17251">
        <v>316</v>
      </c>
      <c r="B17251" t="str">
        <f t="shared" si="269"/>
        <v>316---6</v>
      </c>
      <c r="C17251" t="s">
        <v>4239</v>
      </c>
      <c r="D17251" t="s">
        <v>921</v>
      </c>
      <c r="E17251">
        <v>6</v>
      </c>
    </row>
    <row r="17252" spans="1:5" ht="13.5" customHeight="1">
      <c r="A17252">
        <v>316</v>
      </c>
      <c r="B17252" t="str">
        <f t="shared" si="269"/>
        <v>316---7</v>
      </c>
      <c r="C17252" t="s">
        <v>4228</v>
      </c>
      <c r="D17252" t="s">
        <v>842</v>
      </c>
      <c r="E17252">
        <v>7</v>
      </c>
    </row>
    <row r="17253" spans="1:5" ht="13.5" customHeight="1">
      <c r="A17253">
        <v>316</v>
      </c>
      <c r="B17253" t="str">
        <f t="shared" si="269"/>
        <v>316---8</v>
      </c>
      <c r="C17253" t="s">
        <v>4268</v>
      </c>
      <c r="D17253" t="s">
        <v>961</v>
      </c>
      <c r="E17253">
        <v>8</v>
      </c>
    </row>
    <row r="17254" spans="1:5" ht="13.5" customHeight="1">
      <c r="A17254">
        <v>316</v>
      </c>
      <c r="B17254" t="str">
        <f t="shared" si="269"/>
        <v>316---9</v>
      </c>
      <c r="C17254" t="s">
        <v>4230</v>
      </c>
      <c r="D17254" t="s">
        <v>1081</v>
      </c>
      <c r="E17254">
        <v>9</v>
      </c>
    </row>
    <row r="17255" spans="1:5" ht="13.5" customHeight="1">
      <c r="A17255">
        <v>316</v>
      </c>
      <c r="B17255" t="str">
        <f t="shared" si="269"/>
        <v>316---10</v>
      </c>
      <c r="C17255" t="s">
        <v>4244</v>
      </c>
      <c r="D17255" t="s">
        <v>968</v>
      </c>
      <c r="E17255">
        <v>10</v>
      </c>
    </row>
    <row r="17256" spans="1:5" ht="13.5" customHeight="1">
      <c r="A17256">
        <v>316</v>
      </c>
      <c r="B17256" t="str">
        <f t="shared" si="269"/>
        <v>316---11</v>
      </c>
      <c r="C17256" t="s">
        <v>4231</v>
      </c>
      <c r="D17256" t="s">
        <v>846</v>
      </c>
      <c r="E17256">
        <v>11</v>
      </c>
    </row>
    <row r="17257" spans="1:5" ht="13.5" customHeight="1">
      <c r="A17257">
        <v>316</v>
      </c>
      <c r="B17257" t="str">
        <f t="shared" si="269"/>
        <v>316---12</v>
      </c>
      <c r="C17257" t="s">
        <v>4254</v>
      </c>
      <c r="D17257" t="s">
        <v>1181</v>
      </c>
      <c r="E17257">
        <v>12</v>
      </c>
    </row>
    <row r="17258" spans="1:5" ht="13.5" customHeight="1">
      <c r="A17258">
        <v>316</v>
      </c>
      <c r="B17258" t="str">
        <f t="shared" si="269"/>
        <v>316---13</v>
      </c>
      <c r="C17258" t="s">
        <v>4233</v>
      </c>
      <c r="D17258" t="s">
        <v>1092</v>
      </c>
      <c r="E17258">
        <v>13</v>
      </c>
    </row>
    <row r="17259" spans="1:5" ht="13.5" customHeight="1">
      <c r="A17259">
        <v>316</v>
      </c>
      <c r="B17259" t="str">
        <f t="shared" si="269"/>
        <v>316---14</v>
      </c>
      <c r="C17259" t="s">
        <v>4272</v>
      </c>
      <c r="D17259" t="s">
        <v>1274</v>
      </c>
      <c r="E17259">
        <v>14</v>
      </c>
    </row>
    <row r="17260" spans="1:5" ht="13.5" customHeight="1">
      <c r="A17260">
        <v>316</v>
      </c>
      <c r="B17260" t="str">
        <f t="shared" si="269"/>
        <v>316---15</v>
      </c>
      <c r="C17260" t="s">
        <v>4265</v>
      </c>
      <c r="D17260" t="s">
        <v>879</v>
      </c>
      <c r="E17260">
        <v>15</v>
      </c>
    </row>
    <row r="17261" spans="1:5" ht="13.5" customHeight="1">
      <c r="A17261">
        <v>316</v>
      </c>
      <c r="B17261" t="str">
        <f t="shared" si="269"/>
        <v>316---16</v>
      </c>
      <c r="C17261" t="s">
        <v>4248</v>
      </c>
      <c r="D17261" t="s">
        <v>1294</v>
      </c>
      <c r="E17261">
        <v>16</v>
      </c>
    </row>
    <row r="17262" spans="1:5" ht="13.5" customHeight="1">
      <c r="A17262">
        <v>316</v>
      </c>
      <c r="B17262" t="str">
        <f t="shared" si="269"/>
        <v>316---17</v>
      </c>
      <c r="C17262" t="s">
        <v>5911</v>
      </c>
      <c r="D17262" t="s">
        <v>1353</v>
      </c>
      <c r="E17262">
        <v>17</v>
      </c>
    </row>
    <row r="17263" spans="1:5" ht="13.5" customHeight="1">
      <c r="A17263">
        <v>316</v>
      </c>
      <c r="B17263" t="str">
        <f t="shared" si="269"/>
        <v>316---18</v>
      </c>
      <c r="C17263" t="s">
        <v>5911</v>
      </c>
      <c r="D17263" t="s">
        <v>1454</v>
      </c>
      <c r="E17263">
        <v>18</v>
      </c>
    </row>
    <row r="17264" spans="1:5" ht="13.5" customHeight="1">
      <c r="A17264">
        <v>316</v>
      </c>
      <c r="B17264" t="str">
        <f t="shared" si="269"/>
        <v>316---19</v>
      </c>
      <c r="C17264" t="s">
        <v>5911</v>
      </c>
      <c r="D17264" t="s">
        <v>1103</v>
      </c>
      <c r="E17264">
        <v>19</v>
      </c>
    </row>
    <row r="17265" spans="1:5" ht="13.5" customHeight="1">
      <c r="A17265">
        <v>316</v>
      </c>
      <c r="B17265" t="str">
        <f t="shared" si="269"/>
        <v>316---20</v>
      </c>
      <c r="C17265" t="s">
        <v>5911</v>
      </c>
      <c r="D17265" t="s">
        <v>945</v>
      </c>
      <c r="E17265">
        <v>20</v>
      </c>
    </row>
    <row r="17266" spans="1:5" ht="13.5" customHeight="1">
      <c r="A17266">
        <v>316</v>
      </c>
      <c r="B17266" t="str">
        <f t="shared" si="269"/>
        <v>316---21</v>
      </c>
      <c r="C17266" t="s">
        <v>5911</v>
      </c>
      <c r="D17266" t="s">
        <v>902</v>
      </c>
      <c r="E17266">
        <v>21</v>
      </c>
    </row>
    <row r="17267" spans="1:5" ht="13.5" customHeight="1">
      <c r="A17267">
        <v>316</v>
      </c>
      <c r="B17267" t="str">
        <f t="shared" si="269"/>
        <v>316---22</v>
      </c>
      <c r="C17267" t="s">
        <v>731</v>
      </c>
      <c r="D17267" t="s">
        <v>800</v>
      </c>
      <c r="E17267">
        <v>22</v>
      </c>
    </row>
    <row r="17268" spans="1:5" ht="13.5" customHeight="1">
      <c r="A17268">
        <v>316</v>
      </c>
      <c r="B17268" t="str">
        <f t="shared" si="269"/>
        <v>316---23</v>
      </c>
      <c r="C17268" t="s">
        <v>887</v>
      </c>
      <c r="D17268" t="s">
        <v>992</v>
      </c>
      <c r="E17268">
        <v>23</v>
      </c>
    </row>
    <row r="17269" spans="1:5" ht="13.5" customHeight="1">
      <c r="A17269">
        <v>316</v>
      </c>
      <c r="B17269" t="str">
        <f t="shared" si="269"/>
        <v>316---24</v>
      </c>
      <c r="C17269" t="s">
        <v>797</v>
      </c>
      <c r="D17269" t="s">
        <v>1081</v>
      </c>
      <c r="E17269">
        <v>24</v>
      </c>
    </row>
    <row r="17270" spans="1:5" ht="13.5" customHeight="1">
      <c r="A17270">
        <v>316</v>
      </c>
      <c r="B17270" t="str">
        <f t="shared" si="269"/>
        <v>316---25</v>
      </c>
      <c r="C17270" t="s">
        <v>737</v>
      </c>
      <c r="D17270" t="s">
        <v>996</v>
      </c>
      <c r="E17270">
        <v>25</v>
      </c>
    </row>
    <row r="17271" spans="1:5" ht="13.5" customHeight="1">
      <c r="A17271">
        <v>316</v>
      </c>
      <c r="B17271" t="str">
        <f t="shared" si="269"/>
        <v>316---26</v>
      </c>
      <c r="C17271" t="s">
        <v>743</v>
      </c>
      <c r="D17271" t="s">
        <v>754</v>
      </c>
      <c r="E17271">
        <v>26</v>
      </c>
    </row>
    <row r="17272" spans="1:5" ht="13.5" customHeight="1">
      <c r="A17272">
        <v>316</v>
      </c>
      <c r="B17272" t="str">
        <f t="shared" si="269"/>
        <v>316---27</v>
      </c>
      <c r="C17272" t="s">
        <v>745</v>
      </c>
      <c r="D17272" t="s">
        <v>837</v>
      </c>
      <c r="E17272">
        <v>27</v>
      </c>
    </row>
    <row r="17273" spans="1:5" ht="13.5" customHeight="1">
      <c r="A17273">
        <v>316</v>
      </c>
      <c r="B17273" t="str">
        <f t="shared" si="269"/>
        <v>316---28</v>
      </c>
      <c r="C17273" t="s">
        <v>987</v>
      </c>
      <c r="D17273" t="s">
        <v>1263</v>
      </c>
      <c r="E17273">
        <v>28</v>
      </c>
    </row>
    <row r="17274" spans="1:5" ht="13.5" customHeight="1">
      <c r="A17274">
        <v>316</v>
      </c>
      <c r="B17274" t="str">
        <f t="shared" si="269"/>
        <v>316---29</v>
      </c>
      <c r="C17274" t="s">
        <v>989</v>
      </c>
      <c r="D17274" t="s">
        <v>738</v>
      </c>
      <c r="E17274">
        <v>29</v>
      </c>
    </row>
    <row r="17275" spans="1:5" ht="13.5" customHeight="1">
      <c r="A17275">
        <v>316</v>
      </c>
      <c r="B17275" t="str">
        <f t="shared" si="269"/>
        <v>316---30</v>
      </c>
      <c r="C17275" t="s">
        <v>819</v>
      </c>
      <c r="D17275" t="s">
        <v>756</v>
      </c>
      <c r="E17275">
        <v>30</v>
      </c>
    </row>
    <row r="17276" spans="1:5" ht="13.5" customHeight="1">
      <c r="A17276">
        <v>316</v>
      </c>
      <c r="B17276" t="str">
        <f t="shared" si="269"/>
        <v>316---31</v>
      </c>
      <c r="C17276" t="s">
        <v>749</v>
      </c>
      <c r="D17276" t="s">
        <v>1082</v>
      </c>
      <c r="E17276">
        <v>31</v>
      </c>
    </row>
    <row r="17277" spans="1:5" ht="13.5" customHeight="1">
      <c r="A17277">
        <v>316</v>
      </c>
      <c r="B17277" t="str">
        <f t="shared" si="269"/>
        <v>316---32</v>
      </c>
      <c r="C17277" t="s">
        <v>1083</v>
      </c>
      <c r="D17277" t="s">
        <v>844</v>
      </c>
      <c r="E17277">
        <v>32</v>
      </c>
    </row>
    <row r="17278" spans="1:5" ht="13.5" customHeight="1">
      <c r="A17278">
        <v>316</v>
      </c>
      <c r="B17278" t="str">
        <f t="shared" si="269"/>
        <v>316---33</v>
      </c>
      <c r="C17278" t="s">
        <v>824</v>
      </c>
      <c r="D17278" t="s">
        <v>752</v>
      </c>
      <c r="E17278">
        <v>33</v>
      </c>
    </row>
    <row r="17279" spans="1:5" ht="13.5" customHeight="1">
      <c r="A17279">
        <v>316</v>
      </c>
      <c r="B17279" t="str">
        <f t="shared" si="269"/>
        <v>316---34</v>
      </c>
      <c r="C17279" t="s">
        <v>1005</v>
      </c>
      <c r="D17279" t="s">
        <v>1105</v>
      </c>
      <c r="E17279">
        <v>34</v>
      </c>
    </row>
    <row r="17280" spans="1:5" ht="13.5" customHeight="1">
      <c r="A17280">
        <v>316</v>
      </c>
      <c r="B17280" t="str">
        <f t="shared" si="269"/>
        <v>316---35</v>
      </c>
      <c r="C17280" t="s">
        <v>759</v>
      </c>
      <c r="D17280" t="s">
        <v>823</v>
      </c>
      <c r="E17280">
        <v>35</v>
      </c>
    </row>
    <row r="17281" spans="1:5" ht="13.5" customHeight="1">
      <c r="A17281">
        <v>316</v>
      </c>
      <c r="B17281" t="str">
        <f t="shared" si="269"/>
        <v>316---36</v>
      </c>
      <c r="C17281" t="s">
        <v>836</v>
      </c>
      <c r="D17281" t="s">
        <v>835</v>
      </c>
      <c r="E17281">
        <v>36</v>
      </c>
    </row>
    <row r="17282" spans="1:5" ht="13.5" customHeight="1">
      <c r="A17282">
        <v>316</v>
      </c>
      <c r="B17282" t="str">
        <f t="shared" si="269"/>
        <v>316---37</v>
      </c>
      <c r="C17282" t="s">
        <v>967</v>
      </c>
      <c r="D17282" t="s">
        <v>1046</v>
      </c>
      <c r="E17282">
        <v>37</v>
      </c>
    </row>
    <row r="17283" spans="1:5" ht="13.5" customHeight="1">
      <c r="A17283">
        <v>316</v>
      </c>
      <c r="B17283" t="str">
        <f t="shared" ref="B17283:B17346" si="270">A17283&amp;"---"&amp;E17283</f>
        <v>316---38</v>
      </c>
      <c r="C17283" t="s">
        <v>868</v>
      </c>
      <c r="D17283" t="s">
        <v>758</v>
      </c>
      <c r="E17283">
        <v>38</v>
      </c>
    </row>
    <row r="17284" spans="1:5" ht="13.5" customHeight="1">
      <c r="A17284">
        <v>316</v>
      </c>
      <c r="B17284" t="str">
        <f t="shared" si="270"/>
        <v>316---39</v>
      </c>
      <c r="C17284" t="s">
        <v>1098</v>
      </c>
      <c r="D17284" t="s">
        <v>1206</v>
      </c>
      <c r="E17284">
        <v>39</v>
      </c>
    </row>
    <row r="17285" spans="1:5" ht="13.5" customHeight="1">
      <c r="A17285">
        <v>316</v>
      </c>
      <c r="B17285" t="str">
        <f t="shared" si="270"/>
        <v>316---40</v>
      </c>
      <c r="C17285" t="s">
        <v>896</v>
      </c>
      <c r="D17285" t="s">
        <v>1202</v>
      </c>
      <c r="E17285">
        <v>40</v>
      </c>
    </row>
    <row r="17286" spans="1:5" ht="13.5" customHeight="1">
      <c r="A17286">
        <v>316</v>
      </c>
      <c r="B17286" t="str">
        <f t="shared" si="270"/>
        <v>316---41</v>
      </c>
      <c r="C17286" t="s">
        <v>5969</v>
      </c>
      <c r="D17286" t="s">
        <v>961</v>
      </c>
      <c r="E17286">
        <v>41</v>
      </c>
    </row>
    <row r="17287" spans="1:5" ht="13.5" customHeight="1">
      <c r="A17287">
        <v>316</v>
      </c>
      <c r="B17287" t="str">
        <f t="shared" si="270"/>
        <v>316---42</v>
      </c>
      <c r="C17287" t="s">
        <v>5915</v>
      </c>
      <c r="D17287" t="s">
        <v>772</v>
      </c>
      <c r="E17287">
        <v>42</v>
      </c>
    </row>
    <row r="17288" spans="1:5" ht="13.5" customHeight="1">
      <c r="A17288">
        <v>316</v>
      </c>
      <c r="B17288" t="str">
        <f t="shared" si="270"/>
        <v>316---43</v>
      </c>
      <c r="C17288" t="s">
        <v>5917</v>
      </c>
      <c r="D17288" t="s">
        <v>789</v>
      </c>
      <c r="E17288">
        <v>43</v>
      </c>
    </row>
    <row r="17289" spans="1:5" ht="13.5" customHeight="1">
      <c r="A17289">
        <v>316</v>
      </c>
      <c r="B17289" t="str">
        <f t="shared" si="270"/>
        <v>316---44</v>
      </c>
      <c r="C17289" t="s">
        <v>5918</v>
      </c>
      <c r="D17289" t="s">
        <v>770</v>
      </c>
      <c r="E17289">
        <v>44</v>
      </c>
    </row>
    <row r="17290" spans="1:5" ht="13.5" customHeight="1">
      <c r="A17290">
        <v>316</v>
      </c>
      <c r="B17290" t="str">
        <f t="shared" si="270"/>
        <v>316---45</v>
      </c>
      <c r="C17290" t="s">
        <v>5962</v>
      </c>
      <c r="D17290" t="s">
        <v>1174</v>
      </c>
      <c r="E17290">
        <v>45</v>
      </c>
    </row>
    <row r="17291" spans="1:5" ht="13.5" customHeight="1">
      <c r="A17291">
        <v>316</v>
      </c>
      <c r="B17291" t="str">
        <f t="shared" si="270"/>
        <v>316---46</v>
      </c>
      <c r="C17291" t="s">
        <v>5932</v>
      </c>
      <c r="D17291" t="s">
        <v>846</v>
      </c>
      <c r="E17291">
        <v>46</v>
      </c>
    </row>
    <row r="17292" spans="1:5" ht="13.5" customHeight="1">
      <c r="A17292">
        <v>316</v>
      </c>
      <c r="B17292" t="str">
        <f t="shared" si="270"/>
        <v>316---47</v>
      </c>
      <c r="C17292" t="s">
        <v>6002</v>
      </c>
      <c r="D17292" t="s">
        <v>1113</v>
      </c>
      <c r="E17292">
        <v>47</v>
      </c>
    </row>
    <row r="17293" spans="1:5" ht="13.5" customHeight="1">
      <c r="A17293">
        <v>316</v>
      </c>
      <c r="B17293" t="str">
        <f t="shared" si="270"/>
        <v>316---48</v>
      </c>
      <c r="C17293" t="s">
        <v>5951</v>
      </c>
      <c r="D17293" t="s">
        <v>879</v>
      </c>
      <c r="E17293">
        <v>48</v>
      </c>
    </row>
    <row r="17294" spans="1:5" ht="13.5" customHeight="1">
      <c r="A17294">
        <v>316</v>
      </c>
      <c r="B17294" t="str">
        <f t="shared" si="270"/>
        <v>316---49</v>
      </c>
      <c r="C17294" t="s">
        <v>6013</v>
      </c>
      <c r="D17294" t="s">
        <v>968</v>
      </c>
      <c r="E17294">
        <v>49</v>
      </c>
    </row>
    <row r="17295" spans="1:5" ht="13.5" customHeight="1">
      <c r="A17295">
        <v>316</v>
      </c>
      <c r="B17295" t="str">
        <f t="shared" si="270"/>
        <v>316---50</v>
      </c>
      <c r="C17295" t="s">
        <v>5920</v>
      </c>
      <c r="D17295" t="s">
        <v>762</v>
      </c>
      <c r="E17295">
        <v>50</v>
      </c>
    </row>
    <row r="17296" spans="1:5" ht="13.5" customHeight="1">
      <c r="A17296">
        <v>316</v>
      </c>
      <c r="B17296" t="str">
        <f t="shared" si="270"/>
        <v>316---51</v>
      </c>
      <c r="C17296" t="s">
        <v>5957</v>
      </c>
      <c r="D17296" t="s">
        <v>913</v>
      </c>
      <c r="E17296">
        <v>51</v>
      </c>
    </row>
    <row r="17297" spans="1:5" ht="13.5" customHeight="1">
      <c r="A17297">
        <v>316</v>
      </c>
      <c r="B17297" t="str">
        <f t="shared" si="270"/>
        <v>316---52</v>
      </c>
      <c r="C17297" t="s">
        <v>5991</v>
      </c>
      <c r="D17297" t="s">
        <v>1092</v>
      </c>
      <c r="E17297">
        <v>52</v>
      </c>
    </row>
    <row r="17298" spans="1:5" ht="13.5" customHeight="1">
      <c r="A17298">
        <v>316</v>
      </c>
      <c r="B17298" t="str">
        <f t="shared" si="270"/>
        <v>316---53</v>
      </c>
      <c r="C17298" t="s">
        <v>5992</v>
      </c>
      <c r="D17298" t="s">
        <v>1101</v>
      </c>
      <c r="E17298">
        <v>53</v>
      </c>
    </row>
    <row r="17299" spans="1:5" ht="13.5" customHeight="1">
      <c r="A17299">
        <v>386</v>
      </c>
      <c r="B17299" t="str">
        <f t="shared" si="270"/>
        <v>386---1</v>
      </c>
      <c r="C17299" t="s">
        <v>4216</v>
      </c>
      <c r="D17299" t="s">
        <v>713</v>
      </c>
      <c r="E17299">
        <v>1</v>
      </c>
    </row>
    <row r="17300" spans="1:5" ht="13.5" customHeight="1">
      <c r="A17300">
        <v>386</v>
      </c>
      <c r="B17300" t="str">
        <f t="shared" si="270"/>
        <v>386---2</v>
      </c>
      <c r="C17300" t="s">
        <v>4216</v>
      </c>
      <c r="D17300" t="s">
        <v>956</v>
      </c>
      <c r="E17300">
        <v>2</v>
      </c>
    </row>
    <row r="17301" spans="1:5" ht="13.5" customHeight="1">
      <c r="A17301">
        <v>386</v>
      </c>
      <c r="B17301" t="str">
        <f t="shared" si="270"/>
        <v>386---3</v>
      </c>
      <c r="C17301" t="s">
        <v>4252</v>
      </c>
      <c r="D17301" t="s">
        <v>1292</v>
      </c>
      <c r="E17301">
        <v>3</v>
      </c>
    </row>
    <row r="17302" spans="1:5" ht="13.5" customHeight="1">
      <c r="A17302">
        <v>386</v>
      </c>
      <c r="B17302" t="str">
        <f t="shared" si="270"/>
        <v>386---4</v>
      </c>
      <c r="C17302" t="s">
        <v>4269</v>
      </c>
      <c r="D17302" t="s">
        <v>842</v>
      </c>
      <c r="E17302">
        <v>4</v>
      </c>
    </row>
    <row r="17303" spans="1:5" ht="13.5" customHeight="1">
      <c r="A17303">
        <v>386</v>
      </c>
      <c r="B17303" t="str">
        <f t="shared" si="270"/>
        <v>386---5</v>
      </c>
      <c r="C17303" t="s">
        <v>4271</v>
      </c>
      <c r="D17303" t="s">
        <v>794</v>
      </c>
      <c r="E17303">
        <v>5</v>
      </c>
    </row>
    <row r="17304" spans="1:5" ht="13.5" customHeight="1">
      <c r="A17304">
        <v>386</v>
      </c>
      <c r="B17304" t="str">
        <f t="shared" si="270"/>
        <v>386---6</v>
      </c>
      <c r="C17304" t="s">
        <v>4239</v>
      </c>
      <c r="D17304" t="s">
        <v>957</v>
      </c>
      <c r="E17304">
        <v>6</v>
      </c>
    </row>
    <row r="17305" spans="1:5" ht="13.5" customHeight="1">
      <c r="A17305">
        <v>386</v>
      </c>
      <c r="B17305" t="str">
        <f t="shared" si="270"/>
        <v>386---7</v>
      </c>
      <c r="C17305" t="s">
        <v>4228</v>
      </c>
      <c r="D17305" t="s">
        <v>1179</v>
      </c>
      <c r="E17305">
        <v>7</v>
      </c>
    </row>
    <row r="17306" spans="1:5" ht="13.5" customHeight="1">
      <c r="A17306">
        <v>386</v>
      </c>
      <c r="B17306" t="str">
        <f t="shared" si="270"/>
        <v>386---8</v>
      </c>
      <c r="C17306" t="s">
        <v>4268</v>
      </c>
      <c r="D17306" t="s">
        <v>726</v>
      </c>
      <c r="E17306">
        <v>8</v>
      </c>
    </row>
    <row r="17307" spans="1:5" ht="13.5" customHeight="1">
      <c r="A17307">
        <v>386</v>
      </c>
      <c r="B17307" t="str">
        <f t="shared" si="270"/>
        <v>386---9</v>
      </c>
      <c r="C17307" t="s">
        <v>4230</v>
      </c>
      <c r="D17307" t="s">
        <v>1039</v>
      </c>
      <c r="E17307">
        <v>9</v>
      </c>
    </row>
    <row r="17308" spans="1:5" ht="13.5" customHeight="1">
      <c r="A17308">
        <v>386</v>
      </c>
      <c r="B17308" t="str">
        <f t="shared" si="270"/>
        <v>386---10</v>
      </c>
      <c r="C17308" t="s">
        <v>4244</v>
      </c>
      <c r="D17308" t="s">
        <v>846</v>
      </c>
      <c r="E17308">
        <v>10</v>
      </c>
    </row>
    <row r="17309" spans="1:5" ht="13.5" customHeight="1">
      <c r="A17309">
        <v>386</v>
      </c>
      <c r="B17309" t="str">
        <f t="shared" si="270"/>
        <v>386---11</v>
      </c>
      <c r="C17309" t="s">
        <v>4231</v>
      </c>
      <c r="D17309" t="s">
        <v>809</v>
      </c>
      <c r="E17309">
        <v>11</v>
      </c>
    </row>
    <row r="17310" spans="1:5" ht="13.5" customHeight="1">
      <c r="A17310">
        <v>386</v>
      </c>
      <c r="B17310" t="str">
        <f t="shared" si="270"/>
        <v>386---12</v>
      </c>
      <c r="C17310" t="s">
        <v>4254</v>
      </c>
      <c r="D17310" t="s">
        <v>851</v>
      </c>
      <c r="E17310">
        <v>12</v>
      </c>
    </row>
    <row r="17311" spans="1:5" ht="13.5" customHeight="1">
      <c r="A17311">
        <v>386</v>
      </c>
      <c r="B17311" t="str">
        <f t="shared" si="270"/>
        <v>386---13</v>
      </c>
      <c r="C17311" t="s">
        <v>4233</v>
      </c>
      <c r="D17311" t="s">
        <v>1114</v>
      </c>
      <c r="E17311">
        <v>13</v>
      </c>
    </row>
    <row r="17312" spans="1:5" ht="13.5" customHeight="1">
      <c r="A17312">
        <v>386</v>
      </c>
      <c r="B17312" t="str">
        <f t="shared" si="270"/>
        <v>386---14</v>
      </c>
      <c r="C17312" t="s">
        <v>4272</v>
      </c>
      <c r="D17312" t="s">
        <v>1159</v>
      </c>
      <c r="E17312">
        <v>14</v>
      </c>
    </row>
    <row r="17313" spans="1:5" ht="13.5" customHeight="1">
      <c r="A17313">
        <v>386</v>
      </c>
      <c r="B17313" t="str">
        <f t="shared" si="270"/>
        <v>386---15</v>
      </c>
      <c r="C17313" t="s">
        <v>4265</v>
      </c>
      <c r="D17313" t="s">
        <v>847</v>
      </c>
      <c r="E17313">
        <v>15</v>
      </c>
    </row>
    <row r="17314" spans="1:5" ht="13.5" customHeight="1">
      <c r="A17314">
        <v>386</v>
      </c>
      <c r="B17314" t="str">
        <f t="shared" si="270"/>
        <v>386---16</v>
      </c>
      <c r="C17314" t="s">
        <v>4248</v>
      </c>
      <c r="D17314" t="s">
        <v>1158</v>
      </c>
      <c r="E17314">
        <v>16</v>
      </c>
    </row>
    <row r="17315" spans="1:5" ht="13.5" customHeight="1">
      <c r="A17315">
        <v>386</v>
      </c>
      <c r="B17315" t="str">
        <f t="shared" si="270"/>
        <v>386---17</v>
      </c>
      <c r="C17315" t="s">
        <v>4257</v>
      </c>
      <c r="D17315" t="s">
        <v>843</v>
      </c>
      <c r="E17315">
        <v>17</v>
      </c>
    </row>
    <row r="17316" spans="1:5" ht="13.5" customHeight="1">
      <c r="A17316">
        <v>386</v>
      </c>
      <c r="B17316" t="str">
        <f t="shared" si="270"/>
        <v>386---18</v>
      </c>
      <c r="C17316" t="s">
        <v>5911</v>
      </c>
      <c r="D17316" t="s">
        <v>1270</v>
      </c>
      <c r="E17316">
        <v>18</v>
      </c>
    </row>
    <row r="17317" spans="1:5" ht="13.5" customHeight="1">
      <c r="A17317">
        <v>386</v>
      </c>
      <c r="B17317" t="str">
        <f t="shared" si="270"/>
        <v>386---19</v>
      </c>
      <c r="C17317" t="s">
        <v>5911</v>
      </c>
      <c r="D17317" t="s">
        <v>1024</v>
      </c>
      <c r="E17317">
        <v>19</v>
      </c>
    </row>
    <row r="17318" spans="1:5" ht="13.5" customHeight="1">
      <c r="A17318">
        <v>386</v>
      </c>
      <c r="B17318" t="str">
        <f t="shared" si="270"/>
        <v>386---20</v>
      </c>
      <c r="C17318" t="s">
        <v>5911</v>
      </c>
      <c r="D17318" t="s">
        <v>1112</v>
      </c>
      <c r="E17318">
        <v>20</v>
      </c>
    </row>
    <row r="17319" spans="1:5" ht="13.5" customHeight="1">
      <c r="A17319">
        <v>386</v>
      </c>
      <c r="B17319" t="str">
        <f t="shared" si="270"/>
        <v>386---21</v>
      </c>
      <c r="C17319" t="s">
        <v>5911</v>
      </c>
      <c r="D17319" t="s">
        <v>1036</v>
      </c>
      <c r="E17319">
        <v>21</v>
      </c>
    </row>
    <row r="17320" spans="1:5" ht="13.5" customHeight="1">
      <c r="A17320">
        <v>386</v>
      </c>
      <c r="B17320" t="str">
        <f t="shared" si="270"/>
        <v>386---22</v>
      </c>
      <c r="C17320" t="s">
        <v>887</v>
      </c>
      <c r="D17320" t="s">
        <v>992</v>
      </c>
      <c r="E17320">
        <v>22</v>
      </c>
    </row>
    <row r="17321" spans="1:5" ht="13.5" customHeight="1">
      <c r="A17321">
        <v>386</v>
      </c>
      <c r="B17321" t="str">
        <f t="shared" si="270"/>
        <v>386---23</v>
      </c>
      <c r="C17321" t="s">
        <v>737</v>
      </c>
      <c r="D17321" t="s">
        <v>996</v>
      </c>
      <c r="E17321">
        <v>23</v>
      </c>
    </row>
    <row r="17322" spans="1:5" ht="13.5" customHeight="1">
      <c r="A17322">
        <v>386</v>
      </c>
      <c r="B17322" t="str">
        <f t="shared" si="270"/>
        <v>386---24</v>
      </c>
      <c r="C17322" t="s">
        <v>743</v>
      </c>
      <c r="D17322" t="s">
        <v>754</v>
      </c>
      <c r="E17322">
        <v>24</v>
      </c>
    </row>
    <row r="17323" spans="1:5" ht="13.5" customHeight="1">
      <c r="A17323">
        <v>386</v>
      </c>
      <c r="B17323" t="str">
        <f t="shared" si="270"/>
        <v>386---25</v>
      </c>
      <c r="C17323" t="s">
        <v>915</v>
      </c>
      <c r="D17323" t="s">
        <v>939</v>
      </c>
      <c r="E17323">
        <v>25</v>
      </c>
    </row>
    <row r="17324" spans="1:5" ht="13.5" customHeight="1">
      <c r="A17324">
        <v>386</v>
      </c>
      <c r="B17324" t="str">
        <f t="shared" si="270"/>
        <v>386---26</v>
      </c>
      <c r="C17324" t="s">
        <v>987</v>
      </c>
      <c r="D17324" t="s">
        <v>1263</v>
      </c>
      <c r="E17324">
        <v>26</v>
      </c>
    </row>
    <row r="17325" spans="1:5" ht="13.5" customHeight="1">
      <c r="A17325">
        <v>386</v>
      </c>
      <c r="B17325" t="str">
        <f t="shared" si="270"/>
        <v>386---27</v>
      </c>
      <c r="C17325" t="s">
        <v>989</v>
      </c>
      <c r="D17325" t="s">
        <v>738</v>
      </c>
      <c r="E17325">
        <v>27</v>
      </c>
    </row>
    <row r="17326" spans="1:5" ht="13.5" customHeight="1">
      <c r="A17326">
        <v>386</v>
      </c>
      <c r="B17326" t="str">
        <f t="shared" si="270"/>
        <v>386---28</v>
      </c>
      <c r="C17326" t="s">
        <v>799</v>
      </c>
      <c r="D17326" t="s">
        <v>809</v>
      </c>
      <c r="E17326">
        <v>28</v>
      </c>
    </row>
    <row r="17327" spans="1:5" ht="13.5" customHeight="1">
      <c r="A17327">
        <v>386</v>
      </c>
      <c r="B17327" t="str">
        <f t="shared" si="270"/>
        <v>386---29</v>
      </c>
      <c r="C17327" t="s">
        <v>819</v>
      </c>
      <c r="D17327" t="s">
        <v>756</v>
      </c>
      <c r="E17327">
        <v>29</v>
      </c>
    </row>
    <row r="17328" spans="1:5" ht="13.5" customHeight="1">
      <c r="A17328">
        <v>386</v>
      </c>
      <c r="B17328" t="str">
        <f t="shared" si="270"/>
        <v>386---30</v>
      </c>
      <c r="C17328" t="s">
        <v>1074</v>
      </c>
      <c r="D17328" t="s">
        <v>880</v>
      </c>
      <c r="E17328">
        <v>30</v>
      </c>
    </row>
    <row r="17329" spans="1:5" ht="13.5" customHeight="1">
      <c r="A17329">
        <v>386</v>
      </c>
      <c r="B17329" t="str">
        <f t="shared" si="270"/>
        <v>386---31</v>
      </c>
      <c r="C17329" t="s">
        <v>1019</v>
      </c>
      <c r="D17329" t="s">
        <v>734</v>
      </c>
      <c r="E17329">
        <v>31</v>
      </c>
    </row>
    <row r="17330" spans="1:5" ht="13.5" customHeight="1">
      <c r="A17330">
        <v>386</v>
      </c>
      <c r="B17330" t="str">
        <f t="shared" si="270"/>
        <v>386---32</v>
      </c>
      <c r="C17330" t="s">
        <v>824</v>
      </c>
      <c r="D17330" t="s">
        <v>752</v>
      </c>
      <c r="E17330">
        <v>32</v>
      </c>
    </row>
    <row r="17331" spans="1:5" ht="13.5" customHeight="1">
      <c r="A17331">
        <v>386</v>
      </c>
      <c r="B17331" t="str">
        <f t="shared" si="270"/>
        <v>386---33</v>
      </c>
      <c r="C17331" t="s">
        <v>864</v>
      </c>
      <c r="D17331" t="s">
        <v>957</v>
      </c>
      <c r="E17331">
        <v>33</v>
      </c>
    </row>
    <row r="17332" spans="1:5" ht="13.5" customHeight="1">
      <c r="A17332">
        <v>386</v>
      </c>
      <c r="B17332" t="str">
        <f t="shared" si="270"/>
        <v>386---34</v>
      </c>
      <c r="C17332" t="s">
        <v>967</v>
      </c>
      <c r="D17332" t="s">
        <v>1046</v>
      </c>
      <c r="E17332">
        <v>34</v>
      </c>
    </row>
    <row r="17333" spans="1:5" ht="13.5" customHeight="1">
      <c r="A17333">
        <v>386</v>
      </c>
      <c r="B17333" t="str">
        <f t="shared" si="270"/>
        <v>386---35</v>
      </c>
      <c r="C17333" t="s">
        <v>1111</v>
      </c>
      <c r="D17333" t="s">
        <v>1045</v>
      </c>
      <c r="E17333">
        <v>35</v>
      </c>
    </row>
    <row r="17334" spans="1:5" ht="13.5" customHeight="1">
      <c r="A17334">
        <v>386</v>
      </c>
      <c r="B17334" t="str">
        <f t="shared" si="270"/>
        <v>386---36</v>
      </c>
      <c r="C17334" t="s">
        <v>801</v>
      </c>
      <c r="D17334" t="s">
        <v>810</v>
      </c>
      <c r="E17334">
        <v>36</v>
      </c>
    </row>
    <row r="17335" spans="1:5" ht="13.5" customHeight="1">
      <c r="A17335">
        <v>386</v>
      </c>
      <c r="B17335" t="str">
        <f t="shared" si="270"/>
        <v>386---37</v>
      </c>
      <c r="C17335" t="s">
        <v>868</v>
      </c>
      <c r="D17335" t="s">
        <v>758</v>
      </c>
      <c r="E17335">
        <v>37</v>
      </c>
    </row>
    <row r="17336" spans="1:5" ht="13.5" customHeight="1">
      <c r="A17336">
        <v>386</v>
      </c>
      <c r="B17336" t="str">
        <f t="shared" si="270"/>
        <v>386---38</v>
      </c>
      <c r="C17336" t="s">
        <v>5913</v>
      </c>
      <c r="D17336" t="s">
        <v>1114</v>
      </c>
      <c r="E17336">
        <v>38</v>
      </c>
    </row>
    <row r="17337" spans="1:5" ht="13.5" customHeight="1">
      <c r="A17337">
        <v>386</v>
      </c>
      <c r="B17337" t="str">
        <f t="shared" si="270"/>
        <v>386---39</v>
      </c>
      <c r="C17337" t="s">
        <v>6001</v>
      </c>
      <c r="D17337" t="s">
        <v>956</v>
      </c>
      <c r="E17337">
        <v>39</v>
      </c>
    </row>
    <row r="17338" spans="1:5" ht="13.5" customHeight="1">
      <c r="A17338">
        <v>386</v>
      </c>
      <c r="B17338" t="str">
        <f t="shared" si="270"/>
        <v>386---40</v>
      </c>
      <c r="C17338" t="s">
        <v>5915</v>
      </c>
      <c r="D17338" t="s">
        <v>772</v>
      </c>
      <c r="E17338">
        <v>40</v>
      </c>
    </row>
    <row r="17339" spans="1:5" ht="13.5" customHeight="1">
      <c r="A17339">
        <v>386</v>
      </c>
      <c r="B17339" t="str">
        <f t="shared" si="270"/>
        <v>386---41</v>
      </c>
      <c r="C17339" t="s">
        <v>5926</v>
      </c>
      <c r="D17339" t="s">
        <v>843</v>
      </c>
      <c r="E17339">
        <v>41</v>
      </c>
    </row>
    <row r="17340" spans="1:5" ht="13.5" customHeight="1">
      <c r="A17340">
        <v>386</v>
      </c>
      <c r="B17340" t="str">
        <f t="shared" si="270"/>
        <v>386---42</v>
      </c>
      <c r="C17340" t="s">
        <v>5917</v>
      </c>
      <c r="D17340" t="s">
        <v>789</v>
      </c>
      <c r="E17340">
        <v>42</v>
      </c>
    </row>
    <row r="17341" spans="1:5" ht="13.5" customHeight="1">
      <c r="A17341">
        <v>386</v>
      </c>
      <c r="B17341" t="str">
        <f t="shared" si="270"/>
        <v>386---43</v>
      </c>
      <c r="C17341" t="s">
        <v>5918</v>
      </c>
      <c r="D17341" t="s">
        <v>770</v>
      </c>
      <c r="E17341">
        <v>43</v>
      </c>
    </row>
    <row r="17342" spans="1:5" ht="13.5" customHeight="1">
      <c r="A17342">
        <v>386</v>
      </c>
      <c r="B17342" t="str">
        <f t="shared" si="270"/>
        <v>386---44</v>
      </c>
      <c r="C17342" t="s">
        <v>5932</v>
      </c>
      <c r="D17342" t="s">
        <v>846</v>
      </c>
      <c r="E17342">
        <v>44</v>
      </c>
    </row>
    <row r="17343" spans="1:5" ht="13.5" customHeight="1">
      <c r="A17343">
        <v>386</v>
      </c>
      <c r="B17343" t="str">
        <f t="shared" si="270"/>
        <v>386---45</v>
      </c>
      <c r="C17343" t="s">
        <v>5972</v>
      </c>
      <c r="D17343" t="s">
        <v>979</v>
      </c>
      <c r="E17343">
        <v>45</v>
      </c>
    </row>
    <row r="17344" spans="1:5" ht="13.5" customHeight="1">
      <c r="A17344">
        <v>386</v>
      </c>
      <c r="B17344" t="str">
        <f t="shared" si="270"/>
        <v>386---46</v>
      </c>
      <c r="C17344" t="s">
        <v>5994</v>
      </c>
      <c r="D17344" t="s">
        <v>984</v>
      </c>
      <c r="E17344">
        <v>46</v>
      </c>
    </row>
    <row r="17345" spans="1:5" ht="13.5" customHeight="1">
      <c r="A17345">
        <v>386</v>
      </c>
      <c r="B17345" t="str">
        <f t="shared" si="270"/>
        <v>386---47</v>
      </c>
      <c r="C17345" t="s">
        <v>6002</v>
      </c>
      <c r="D17345" t="s">
        <v>1113</v>
      </c>
      <c r="E17345">
        <v>47</v>
      </c>
    </row>
    <row r="17346" spans="1:5" ht="13.5" customHeight="1">
      <c r="A17346">
        <v>386</v>
      </c>
      <c r="B17346" t="str">
        <f t="shared" si="270"/>
        <v>386---48</v>
      </c>
      <c r="C17346" t="s">
        <v>5985</v>
      </c>
      <c r="D17346" t="s">
        <v>1159</v>
      </c>
      <c r="E17346">
        <v>48</v>
      </c>
    </row>
    <row r="17347" spans="1:5" ht="13.5" customHeight="1">
      <c r="A17347">
        <v>386</v>
      </c>
      <c r="B17347" t="str">
        <f t="shared" ref="B17347:B17410" si="271">A17347&amp;"---"&amp;E17347</f>
        <v>386---49</v>
      </c>
      <c r="C17347" t="s">
        <v>5956</v>
      </c>
      <c r="D17347" t="s">
        <v>917</v>
      </c>
      <c r="E17347">
        <v>49</v>
      </c>
    </row>
    <row r="17348" spans="1:5" ht="13.5" customHeight="1">
      <c r="A17348">
        <v>386</v>
      </c>
      <c r="B17348" t="str">
        <f t="shared" si="271"/>
        <v>386---50</v>
      </c>
      <c r="C17348" t="s">
        <v>5938</v>
      </c>
      <c r="D17348" t="s">
        <v>851</v>
      </c>
      <c r="E17348">
        <v>50</v>
      </c>
    </row>
    <row r="17349" spans="1:5" ht="13.5" customHeight="1">
      <c r="A17349">
        <v>386</v>
      </c>
      <c r="B17349" t="str">
        <f t="shared" si="271"/>
        <v>386---51</v>
      </c>
      <c r="C17349" t="s">
        <v>5927</v>
      </c>
      <c r="D17349" t="s">
        <v>1115</v>
      </c>
      <c r="E17349">
        <v>51</v>
      </c>
    </row>
    <row r="17350" spans="1:5" ht="13.5" customHeight="1">
      <c r="A17350">
        <v>386</v>
      </c>
      <c r="B17350" t="str">
        <f t="shared" si="271"/>
        <v>386---52</v>
      </c>
      <c r="C17350" t="s">
        <v>5973</v>
      </c>
      <c r="D17350" t="s">
        <v>1158</v>
      </c>
      <c r="E17350">
        <v>52</v>
      </c>
    </row>
    <row r="17351" spans="1:5" ht="13.5" customHeight="1">
      <c r="A17351">
        <v>386</v>
      </c>
      <c r="B17351" t="str">
        <f t="shared" si="271"/>
        <v>386---53</v>
      </c>
      <c r="C17351" t="s">
        <v>5954</v>
      </c>
      <c r="D17351" t="s">
        <v>1166</v>
      </c>
      <c r="E17351">
        <v>53</v>
      </c>
    </row>
    <row r="17352" spans="1:5" ht="13.5" customHeight="1">
      <c r="A17352">
        <v>386</v>
      </c>
      <c r="B17352" t="str">
        <f t="shared" si="271"/>
        <v>386---54</v>
      </c>
      <c r="C17352" t="s">
        <v>5924</v>
      </c>
      <c r="D17352" t="s">
        <v>726</v>
      </c>
      <c r="E17352">
        <v>54</v>
      </c>
    </row>
    <row r="17353" spans="1:5" ht="13.5" customHeight="1">
      <c r="A17353">
        <v>387</v>
      </c>
      <c r="B17353" t="str">
        <f t="shared" si="271"/>
        <v>387---1</v>
      </c>
      <c r="C17353" t="s">
        <v>4216</v>
      </c>
      <c r="D17353" t="s">
        <v>713</v>
      </c>
      <c r="E17353">
        <v>1</v>
      </c>
    </row>
    <row r="17354" spans="1:5" ht="13.5" customHeight="1">
      <c r="A17354">
        <v>387</v>
      </c>
      <c r="B17354" t="str">
        <f t="shared" si="271"/>
        <v>387---2</v>
      </c>
      <c r="C17354" t="s">
        <v>4216</v>
      </c>
      <c r="D17354" t="s">
        <v>1270</v>
      </c>
      <c r="E17354">
        <v>2</v>
      </c>
    </row>
    <row r="17355" spans="1:5" ht="13.5" customHeight="1">
      <c r="A17355">
        <v>387</v>
      </c>
      <c r="B17355" t="str">
        <f t="shared" si="271"/>
        <v>387---3</v>
      </c>
      <c r="C17355" t="s">
        <v>4216</v>
      </c>
      <c r="D17355" t="s">
        <v>956</v>
      </c>
      <c r="E17355">
        <v>3</v>
      </c>
    </row>
    <row r="17356" spans="1:5" ht="13.5" customHeight="1">
      <c r="A17356">
        <v>387</v>
      </c>
      <c r="B17356" t="str">
        <f t="shared" si="271"/>
        <v>387---4</v>
      </c>
      <c r="C17356" t="s">
        <v>4216</v>
      </c>
      <c r="D17356" t="s">
        <v>1292</v>
      </c>
      <c r="E17356">
        <v>4</v>
      </c>
    </row>
    <row r="17357" spans="1:5" ht="13.5" customHeight="1">
      <c r="A17357">
        <v>387</v>
      </c>
      <c r="B17357" t="str">
        <f t="shared" si="271"/>
        <v>387---5</v>
      </c>
      <c r="C17357" t="s">
        <v>4216</v>
      </c>
      <c r="D17357" t="s">
        <v>842</v>
      </c>
      <c r="E17357">
        <v>5</v>
      </c>
    </row>
    <row r="17358" spans="1:5" ht="13.5" customHeight="1">
      <c r="A17358">
        <v>387</v>
      </c>
      <c r="B17358" t="str">
        <f t="shared" si="271"/>
        <v>387---6</v>
      </c>
      <c r="C17358" t="s">
        <v>4271</v>
      </c>
      <c r="D17358" t="s">
        <v>794</v>
      </c>
      <c r="E17358">
        <v>6</v>
      </c>
    </row>
    <row r="17359" spans="1:5" ht="13.5" customHeight="1">
      <c r="A17359">
        <v>387</v>
      </c>
      <c r="B17359" t="str">
        <f t="shared" si="271"/>
        <v>387---7</v>
      </c>
      <c r="C17359" t="s">
        <v>4239</v>
      </c>
      <c r="D17359" t="s">
        <v>957</v>
      </c>
      <c r="E17359">
        <v>7</v>
      </c>
    </row>
    <row r="17360" spans="1:5" ht="13.5" customHeight="1">
      <c r="A17360">
        <v>387</v>
      </c>
      <c r="B17360" t="str">
        <f t="shared" si="271"/>
        <v>387---8</v>
      </c>
      <c r="C17360" t="s">
        <v>4228</v>
      </c>
      <c r="D17360" t="s">
        <v>1179</v>
      </c>
      <c r="E17360">
        <v>8</v>
      </c>
    </row>
    <row r="17361" spans="1:5" ht="13.5" customHeight="1">
      <c r="A17361">
        <v>387</v>
      </c>
      <c r="B17361" t="str">
        <f t="shared" si="271"/>
        <v>387---9</v>
      </c>
      <c r="C17361" t="s">
        <v>4268</v>
      </c>
      <c r="D17361" t="s">
        <v>726</v>
      </c>
      <c r="E17361">
        <v>9</v>
      </c>
    </row>
    <row r="17362" spans="1:5" ht="13.5" customHeight="1">
      <c r="A17362">
        <v>387</v>
      </c>
      <c r="B17362" t="str">
        <f t="shared" si="271"/>
        <v>387---10</v>
      </c>
      <c r="C17362" t="s">
        <v>4230</v>
      </c>
      <c r="D17362" t="s">
        <v>1039</v>
      </c>
      <c r="E17362">
        <v>10</v>
      </c>
    </row>
    <row r="17363" spans="1:5" ht="13.5" customHeight="1">
      <c r="A17363">
        <v>387</v>
      </c>
      <c r="B17363" t="str">
        <f t="shared" si="271"/>
        <v>387---11</v>
      </c>
      <c r="C17363" t="s">
        <v>4244</v>
      </c>
      <c r="D17363" t="s">
        <v>846</v>
      </c>
      <c r="E17363">
        <v>11</v>
      </c>
    </row>
    <row r="17364" spans="1:5" ht="13.5" customHeight="1">
      <c r="A17364">
        <v>387</v>
      </c>
      <c r="B17364" t="str">
        <f t="shared" si="271"/>
        <v>387---12</v>
      </c>
      <c r="C17364" t="s">
        <v>4231</v>
      </c>
      <c r="D17364" t="s">
        <v>809</v>
      </c>
      <c r="E17364">
        <v>12</v>
      </c>
    </row>
    <row r="17365" spans="1:5" ht="13.5" customHeight="1">
      <c r="A17365">
        <v>387</v>
      </c>
      <c r="B17365" t="str">
        <f t="shared" si="271"/>
        <v>387---13</v>
      </c>
      <c r="C17365" t="s">
        <v>4254</v>
      </c>
      <c r="D17365" t="s">
        <v>851</v>
      </c>
      <c r="E17365">
        <v>13</v>
      </c>
    </row>
    <row r="17366" spans="1:5" ht="13.5" customHeight="1">
      <c r="A17366">
        <v>387</v>
      </c>
      <c r="B17366" t="str">
        <f t="shared" si="271"/>
        <v>387---14</v>
      </c>
      <c r="C17366" t="s">
        <v>4233</v>
      </c>
      <c r="D17366" t="s">
        <v>1114</v>
      </c>
      <c r="E17366">
        <v>14</v>
      </c>
    </row>
    <row r="17367" spans="1:5" ht="13.5" customHeight="1">
      <c r="A17367">
        <v>387</v>
      </c>
      <c r="B17367" t="str">
        <f t="shared" si="271"/>
        <v>387---15</v>
      </c>
      <c r="C17367" t="s">
        <v>4272</v>
      </c>
      <c r="D17367" t="s">
        <v>1159</v>
      </c>
      <c r="E17367">
        <v>15</v>
      </c>
    </row>
    <row r="17368" spans="1:5" ht="13.5" customHeight="1">
      <c r="A17368">
        <v>387</v>
      </c>
      <c r="B17368" t="str">
        <f t="shared" si="271"/>
        <v>387---16</v>
      </c>
      <c r="C17368" t="s">
        <v>4245</v>
      </c>
      <c r="D17368" t="s">
        <v>847</v>
      </c>
      <c r="E17368">
        <v>16</v>
      </c>
    </row>
    <row r="17369" spans="1:5" ht="13.5" customHeight="1">
      <c r="A17369">
        <v>387</v>
      </c>
      <c r="B17369" t="str">
        <f t="shared" si="271"/>
        <v>387---17</v>
      </c>
      <c r="C17369" t="s">
        <v>4257</v>
      </c>
      <c r="D17369" t="s">
        <v>1158</v>
      </c>
      <c r="E17369">
        <v>17</v>
      </c>
    </row>
    <row r="17370" spans="1:5" ht="13.5" customHeight="1">
      <c r="A17370">
        <v>387</v>
      </c>
      <c r="B17370" t="str">
        <f t="shared" si="271"/>
        <v>387---18</v>
      </c>
      <c r="C17370" t="s">
        <v>4280</v>
      </c>
      <c r="D17370" t="s">
        <v>843</v>
      </c>
      <c r="E17370">
        <v>18</v>
      </c>
    </row>
    <row r="17371" spans="1:5" ht="13.5" customHeight="1">
      <c r="A17371">
        <v>387</v>
      </c>
      <c r="B17371" t="str">
        <f t="shared" si="271"/>
        <v>387---19</v>
      </c>
      <c r="C17371" t="s">
        <v>887</v>
      </c>
      <c r="D17371" t="s">
        <v>992</v>
      </c>
      <c r="E17371">
        <v>19</v>
      </c>
    </row>
    <row r="17372" spans="1:5" ht="13.5" customHeight="1">
      <c r="A17372">
        <v>387</v>
      </c>
      <c r="B17372" t="str">
        <f t="shared" si="271"/>
        <v>387---20</v>
      </c>
      <c r="C17372" t="s">
        <v>737</v>
      </c>
      <c r="D17372" t="s">
        <v>996</v>
      </c>
      <c r="E17372">
        <v>20</v>
      </c>
    </row>
    <row r="17373" spans="1:5" ht="13.5" customHeight="1">
      <c r="A17373">
        <v>387</v>
      </c>
      <c r="B17373" t="str">
        <f t="shared" si="271"/>
        <v>387---21</v>
      </c>
      <c r="C17373" t="s">
        <v>743</v>
      </c>
      <c r="D17373" t="s">
        <v>754</v>
      </c>
      <c r="E17373">
        <v>21</v>
      </c>
    </row>
    <row r="17374" spans="1:5" ht="13.5" customHeight="1">
      <c r="A17374">
        <v>387</v>
      </c>
      <c r="B17374" t="str">
        <f t="shared" si="271"/>
        <v>387---22</v>
      </c>
      <c r="C17374" t="s">
        <v>915</v>
      </c>
      <c r="D17374" t="s">
        <v>939</v>
      </c>
      <c r="E17374">
        <v>22</v>
      </c>
    </row>
    <row r="17375" spans="1:5" ht="13.5" customHeight="1">
      <c r="A17375">
        <v>387</v>
      </c>
      <c r="B17375" t="str">
        <f t="shared" si="271"/>
        <v>387---23</v>
      </c>
      <c r="C17375" t="s">
        <v>987</v>
      </c>
      <c r="D17375" t="s">
        <v>1263</v>
      </c>
      <c r="E17375">
        <v>23</v>
      </c>
    </row>
    <row r="17376" spans="1:5" ht="13.5" customHeight="1">
      <c r="A17376">
        <v>387</v>
      </c>
      <c r="B17376" t="str">
        <f t="shared" si="271"/>
        <v>387---24</v>
      </c>
      <c r="C17376" t="s">
        <v>989</v>
      </c>
      <c r="D17376" t="s">
        <v>738</v>
      </c>
      <c r="E17376">
        <v>24</v>
      </c>
    </row>
    <row r="17377" spans="1:5" ht="13.5" customHeight="1">
      <c r="A17377">
        <v>387</v>
      </c>
      <c r="B17377" t="str">
        <f t="shared" si="271"/>
        <v>387---25</v>
      </c>
      <c r="C17377" t="s">
        <v>799</v>
      </c>
      <c r="D17377" t="s">
        <v>809</v>
      </c>
      <c r="E17377">
        <v>25</v>
      </c>
    </row>
    <row r="17378" spans="1:5" ht="13.5" customHeight="1">
      <c r="A17378">
        <v>387</v>
      </c>
      <c r="B17378" t="str">
        <f t="shared" si="271"/>
        <v>387---26</v>
      </c>
      <c r="C17378" t="s">
        <v>819</v>
      </c>
      <c r="D17378" t="s">
        <v>756</v>
      </c>
      <c r="E17378">
        <v>26</v>
      </c>
    </row>
    <row r="17379" spans="1:5" ht="13.5" customHeight="1">
      <c r="A17379">
        <v>387</v>
      </c>
      <c r="B17379" t="str">
        <f t="shared" si="271"/>
        <v>387---27</v>
      </c>
      <c r="C17379" t="s">
        <v>1074</v>
      </c>
      <c r="D17379" t="s">
        <v>880</v>
      </c>
      <c r="E17379">
        <v>27</v>
      </c>
    </row>
    <row r="17380" spans="1:5" ht="13.5" customHeight="1">
      <c r="A17380">
        <v>387</v>
      </c>
      <c r="B17380" t="str">
        <f t="shared" si="271"/>
        <v>387---28</v>
      </c>
      <c r="C17380" t="s">
        <v>1019</v>
      </c>
      <c r="D17380" t="s">
        <v>734</v>
      </c>
      <c r="E17380">
        <v>28</v>
      </c>
    </row>
    <row r="17381" spans="1:5" ht="13.5" customHeight="1">
      <c r="A17381">
        <v>387</v>
      </c>
      <c r="B17381" t="str">
        <f t="shared" si="271"/>
        <v>387---29</v>
      </c>
      <c r="C17381" t="s">
        <v>1083</v>
      </c>
      <c r="D17381" t="s">
        <v>844</v>
      </c>
      <c r="E17381">
        <v>29</v>
      </c>
    </row>
    <row r="17382" spans="1:5" ht="13.5" customHeight="1">
      <c r="A17382">
        <v>387</v>
      </c>
      <c r="B17382" t="str">
        <f t="shared" si="271"/>
        <v>387---30</v>
      </c>
      <c r="C17382" t="s">
        <v>824</v>
      </c>
      <c r="D17382" t="s">
        <v>752</v>
      </c>
      <c r="E17382">
        <v>30</v>
      </c>
    </row>
    <row r="17383" spans="1:5" ht="13.5" customHeight="1">
      <c r="A17383">
        <v>387</v>
      </c>
      <c r="B17383" t="str">
        <f t="shared" si="271"/>
        <v>387---31</v>
      </c>
      <c r="C17383" t="s">
        <v>1005</v>
      </c>
      <c r="D17383" t="s">
        <v>1105</v>
      </c>
      <c r="E17383">
        <v>31</v>
      </c>
    </row>
    <row r="17384" spans="1:5" ht="13.5" customHeight="1">
      <c r="A17384">
        <v>387</v>
      </c>
      <c r="B17384" t="str">
        <f t="shared" si="271"/>
        <v>387---32</v>
      </c>
      <c r="C17384" t="s">
        <v>864</v>
      </c>
      <c r="D17384" t="s">
        <v>957</v>
      </c>
      <c r="E17384">
        <v>32</v>
      </c>
    </row>
    <row r="17385" spans="1:5" ht="13.5" customHeight="1">
      <c r="A17385">
        <v>387</v>
      </c>
      <c r="B17385" t="str">
        <f t="shared" si="271"/>
        <v>387---33</v>
      </c>
      <c r="C17385" t="s">
        <v>967</v>
      </c>
      <c r="D17385" t="s">
        <v>1046</v>
      </c>
      <c r="E17385">
        <v>33</v>
      </c>
    </row>
    <row r="17386" spans="1:5" ht="13.5" customHeight="1">
      <c r="A17386">
        <v>387</v>
      </c>
      <c r="B17386" t="str">
        <f t="shared" si="271"/>
        <v>387---34</v>
      </c>
      <c r="C17386" t="s">
        <v>1111</v>
      </c>
      <c r="D17386" t="s">
        <v>1045</v>
      </c>
      <c r="E17386">
        <v>34</v>
      </c>
    </row>
    <row r="17387" spans="1:5" ht="13.5" customHeight="1">
      <c r="A17387">
        <v>387</v>
      </c>
      <c r="B17387" t="str">
        <f t="shared" si="271"/>
        <v>387---35</v>
      </c>
      <c r="C17387" t="s">
        <v>801</v>
      </c>
      <c r="D17387" t="s">
        <v>810</v>
      </c>
      <c r="E17387">
        <v>35</v>
      </c>
    </row>
    <row r="17388" spans="1:5" ht="13.5" customHeight="1">
      <c r="A17388">
        <v>387</v>
      </c>
      <c r="B17388" t="str">
        <f t="shared" si="271"/>
        <v>387---36</v>
      </c>
      <c r="C17388" t="s">
        <v>868</v>
      </c>
      <c r="D17388" t="s">
        <v>758</v>
      </c>
      <c r="E17388">
        <v>36</v>
      </c>
    </row>
    <row r="17389" spans="1:5" ht="13.5" customHeight="1">
      <c r="A17389">
        <v>387</v>
      </c>
      <c r="B17389" t="str">
        <f t="shared" si="271"/>
        <v>387---37</v>
      </c>
      <c r="C17389" t="s">
        <v>5913</v>
      </c>
      <c r="D17389" t="s">
        <v>1114</v>
      </c>
      <c r="E17389">
        <v>37</v>
      </c>
    </row>
    <row r="17390" spans="1:5" ht="13.5" customHeight="1">
      <c r="A17390">
        <v>387</v>
      </c>
      <c r="B17390" t="str">
        <f t="shared" si="271"/>
        <v>387---38</v>
      </c>
      <c r="C17390" t="s">
        <v>6001</v>
      </c>
      <c r="D17390" t="s">
        <v>956</v>
      </c>
      <c r="E17390">
        <v>38</v>
      </c>
    </row>
    <row r="17391" spans="1:5" ht="13.5" customHeight="1">
      <c r="A17391">
        <v>387</v>
      </c>
      <c r="B17391" t="str">
        <f t="shared" si="271"/>
        <v>387---39</v>
      </c>
      <c r="C17391" t="s">
        <v>5915</v>
      </c>
      <c r="D17391" t="s">
        <v>772</v>
      </c>
      <c r="E17391">
        <v>39</v>
      </c>
    </row>
    <row r="17392" spans="1:5" ht="13.5" customHeight="1">
      <c r="A17392">
        <v>387</v>
      </c>
      <c r="B17392" t="str">
        <f t="shared" si="271"/>
        <v>387---40</v>
      </c>
      <c r="C17392" t="s">
        <v>5926</v>
      </c>
      <c r="D17392" t="s">
        <v>843</v>
      </c>
      <c r="E17392">
        <v>40</v>
      </c>
    </row>
    <row r="17393" spans="1:5" ht="13.5" customHeight="1">
      <c r="A17393">
        <v>387</v>
      </c>
      <c r="B17393" t="str">
        <f t="shared" si="271"/>
        <v>387---41</v>
      </c>
      <c r="C17393" t="s">
        <v>5917</v>
      </c>
      <c r="D17393" t="s">
        <v>789</v>
      </c>
      <c r="E17393">
        <v>41</v>
      </c>
    </row>
    <row r="17394" spans="1:5" ht="13.5" customHeight="1">
      <c r="A17394">
        <v>387</v>
      </c>
      <c r="B17394" t="str">
        <f t="shared" si="271"/>
        <v>387---42</v>
      </c>
      <c r="C17394" t="s">
        <v>5918</v>
      </c>
      <c r="D17394" t="s">
        <v>770</v>
      </c>
      <c r="E17394">
        <v>42</v>
      </c>
    </row>
    <row r="17395" spans="1:5" ht="13.5" customHeight="1">
      <c r="A17395">
        <v>387</v>
      </c>
      <c r="B17395" t="str">
        <f t="shared" si="271"/>
        <v>387---43</v>
      </c>
      <c r="C17395" t="s">
        <v>5932</v>
      </c>
      <c r="D17395" t="s">
        <v>846</v>
      </c>
      <c r="E17395">
        <v>43</v>
      </c>
    </row>
    <row r="17396" spans="1:5" ht="13.5" customHeight="1">
      <c r="A17396">
        <v>387</v>
      </c>
      <c r="B17396" t="str">
        <f t="shared" si="271"/>
        <v>387---44</v>
      </c>
      <c r="C17396" t="s">
        <v>5972</v>
      </c>
      <c r="D17396" t="s">
        <v>979</v>
      </c>
      <c r="E17396">
        <v>44</v>
      </c>
    </row>
    <row r="17397" spans="1:5" ht="13.5" customHeight="1">
      <c r="A17397">
        <v>387</v>
      </c>
      <c r="B17397" t="str">
        <f t="shared" si="271"/>
        <v>387---45</v>
      </c>
      <c r="C17397" t="s">
        <v>5994</v>
      </c>
      <c r="D17397" t="s">
        <v>984</v>
      </c>
      <c r="E17397">
        <v>45</v>
      </c>
    </row>
    <row r="17398" spans="1:5" ht="13.5" customHeight="1">
      <c r="A17398">
        <v>387</v>
      </c>
      <c r="B17398" t="str">
        <f t="shared" si="271"/>
        <v>387---46</v>
      </c>
      <c r="C17398" t="s">
        <v>6002</v>
      </c>
      <c r="D17398" t="s">
        <v>1113</v>
      </c>
      <c r="E17398">
        <v>46</v>
      </c>
    </row>
    <row r="17399" spans="1:5" ht="13.5" customHeight="1">
      <c r="A17399">
        <v>387</v>
      </c>
      <c r="B17399" t="str">
        <f t="shared" si="271"/>
        <v>387---47</v>
      </c>
      <c r="C17399" t="s">
        <v>5985</v>
      </c>
      <c r="D17399" t="s">
        <v>1159</v>
      </c>
      <c r="E17399">
        <v>47</v>
      </c>
    </row>
    <row r="17400" spans="1:5" ht="13.5" customHeight="1">
      <c r="A17400">
        <v>387</v>
      </c>
      <c r="B17400" t="str">
        <f t="shared" si="271"/>
        <v>387---48</v>
      </c>
      <c r="C17400" t="s">
        <v>5956</v>
      </c>
      <c r="D17400" t="s">
        <v>917</v>
      </c>
      <c r="E17400">
        <v>48</v>
      </c>
    </row>
    <row r="17401" spans="1:5" ht="13.5" customHeight="1">
      <c r="A17401">
        <v>387</v>
      </c>
      <c r="B17401" t="str">
        <f t="shared" si="271"/>
        <v>387---49</v>
      </c>
      <c r="C17401" t="s">
        <v>5938</v>
      </c>
      <c r="D17401" t="s">
        <v>851</v>
      </c>
      <c r="E17401">
        <v>49</v>
      </c>
    </row>
    <row r="17402" spans="1:5" ht="13.5" customHeight="1">
      <c r="A17402">
        <v>387</v>
      </c>
      <c r="B17402" t="str">
        <f t="shared" si="271"/>
        <v>387---50</v>
      </c>
      <c r="C17402" t="s">
        <v>5927</v>
      </c>
      <c r="D17402" t="s">
        <v>1115</v>
      </c>
      <c r="E17402">
        <v>50</v>
      </c>
    </row>
    <row r="17403" spans="1:5" ht="13.5" customHeight="1">
      <c r="A17403">
        <v>387</v>
      </c>
      <c r="B17403" t="str">
        <f t="shared" si="271"/>
        <v>387---51</v>
      </c>
      <c r="C17403" t="s">
        <v>5973</v>
      </c>
      <c r="D17403" t="s">
        <v>1158</v>
      </c>
      <c r="E17403">
        <v>51</v>
      </c>
    </row>
    <row r="17404" spans="1:5" ht="13.5" customHeight="1">
      <c r="A17404">
        <v>387</v>
      </c>
      <c r="B17404" t="str">
        <f t="shared" si="271"/>
        <v>387---52</v>
      </c>
      <c r="C17404" t="s">
        <v>5954</v>
      </c>
      <c r="D17404" t="s">
        <v>1166</v>
      </c>
      <c r="E17404">
        <v>52</v>
      </c>
    </row>
    <row r="17405" spans="1:5" ht="13.5" customHeight="1">
      <c r="A17405">
        <v>387</v>
      </c>
      <c r="B17405" t="str">
        <f t="shared" si="271"/>
        <v>387---53</v>
      </c>
      <c r="C17405" t="s">
        <v>5924</v>
      </c>
      <c r="D17405" t="s">
        <v>726</v>
      </c>
      <c r="E17405">
        <v>53</v>
      </c>
    </row>
    <row r="17406" spans="1:5" ht="13.5" customHeight="1">
      <c r="A17406">
        <v>388</v>
      </c>
      <c r="B17406" t="str">
        <f t="shared" si="271"/>
        <v>388---1</v>
      </c>
      <c r="C17406" t="s">
        <v>4216</v>
      </c>
      <c r="D17406" t="s">
        <v>713</v>
      </c>
      <c r="E17406">
        <v>1</v>
      </c>
    </row>
    <row r="17407" spans="1:5" ht="13.5" customHeight="1">
      <c r="A17407">
        <v>388</v>
      </c>
      <c r="B17407" t="str">
        <f t="shared" si="271"/>
        <v>388---2</v>
      </c>
      <c r="C17407" t="s">
        <v>4216</v>
      </c>
      <c r="D17407" t="s">
        <v>1270</v>
      </c>
      <c r="E17407">
        <v>2</v>
      </c>
    </row>
    <row r="17408" spans="1:5" ht="13.5" customHeight="1">
      <c r="A17408">
        <v>388</v>
      </c>
      <c r="B17408" t="str">
        <f t="shared" si="271"/>
        <v>388---3</v>
      </c>
      <c r="C17408" t="s">
        <v>4216</v>
      </c>
      <c r="D17408" t="s">
        <v>1023</v>
      </c>
      <c r="E17408">
        <v>3</v>
      </c>
    </row>
    <row r="17409" spans="1:5" ht="13.5" customHeight="1">
      <c r="A17409">
        <v>388</v>
      </c>
      <c r="B17409" t="str">
        <f t="shared" si="271"/>
        <v>388---4</v>
      </c>
      <c r="C17409" t="s">
        <v>4216</v>
      </c>
      <c r="D17409" t="s">
        <v>956</v>
      </c>
      <c r="E17409">
        <v>4</v>
      </c>
    </row>
    <row r="17410" spans="1:5" ht="13.5" customHeight="1">
      <c r="A17410">
        <v>388</v>
      </c>
      <c r="B17410" t="str">
        <f t="shared" si="271"/>
        <v>388---5</v>
      </c>
      <c r="C17410" t="s">
        <v>4216</v>
      </c>
      <c r="D17410" t="s">
        <v>1292</v>
      </c>
      <c r="E17410">
        <v>5</v>
      </c>
    </row>
    <row r="17411" spans="1:5" ht="13.5" customHeight="1">
      <c r="A17411">
        <v>388</v>
      </c>
      <c r="B17411" t="str">
        <f t="shared" ref="B17411:B17474" si="272">A17411&amp;"---"&amp;E17411</f>
        <v>388---6</v>
      </c>
      <c r="C17411" t="s">
        <v>4216</v>
      </c>
      <c r="D17411" t="s">
        <v>842</v>
      </c>
      <c r="E17411">
        <v>6</v>
      </c>
    </row>
    <row r="17412" spans="1:5" ht="13.5" customHeight="1">
      <c r="A17412">
        <v>388</v>
      </c>
      <c r="B17412" t="str">
        <f t="shared" si="272"/>
        <v>388---7</v>
      </c>
      <c r="C17412" t="s">
        <v>4271</v>
      </c>
      <c r="D17412" t="s">
        <v>794</v>
      </c>
      <c r="E17412">
        <v>7</v>
      </c>
    </row>
    <row r="17413" spans="1:5" ht="13.5" customHeight="1">
      <c r="A17413">
        <v>388</v>
      </c>
      <c r="B17413" t="str">
        <f t="shared" si="272"/>
        <v>388---8</v>
      </c>
      <c r="C17413" t="s">
        <v>4239</v>
      </c>
      <c r="D17413" t="s">
        <v>957</v>
      </c>
      <c r="E17413">
        <v>8</v>
      </c>
    </row>
    <row r="17414" spans="1:5" ht="13.5" customHeight="1">
      <c r="A17414">
        <v>388</v>
      </c>
      <c r="B17414" t="str">
        <f t="shared" si="272"/>
        <v>388---9</v>
      </c>
      <c r="C17414" t="s">
        <v>4228</v>
      </c>
      <c r="D17414" t="s">
        <v>1179</v>
      </c>
      <c r="E17414">
        <v>9</v>
      </c>
    </row>
    <row r="17415" spans="1:5" ht="13.5" customHeight="1">
      <c r="A17415">
        <v>388</v>
      </c>
      <c r="B17415" t="str">
        <f t="shared" si="272"/>
        <v>388---10</v>
      </c>
      <c r="C17415" t="s">
        <v>4268</v>
      </c>
      <c r="D17415" t="s">
        <v>726</v>
      </c>
      <c r="E17415">
        <v>10</v>
      </c>
    </row>
    <row r="17416" spans="1:5" ht="13.5" customHeight="1">
      <c r="A17416">
        <v>388</v>
      </c>
      <c r="B17416" t="str">
        <f t="shared" si="272"/>
        <v>388---11</v>
      </c>
      <c r="C17416" t="s">
        <v>4230</v>
      </c>
      <c r="D17416" t="s">
        <v>1039</v>
      </c>
      <c r="E17416">
        <v>11</v>
      </c>
    </row>
    <row r="17417" spans="1:5" ht="13.5" customHeight="1">
      <c r="A17417">
        <v>388</v>
      </c>
      <c r="B17417" t="str">
        <f t="shared" si="272"/>
        <v>388---12</v>
      </c>
      <c r="C17417" t="s">
        <v>4244</v>
      </c>
      <c r="D17417" t="s">
        <v>846</v>
      </c>
      <c r="E17417">
        <v>12</v>
      </c>
    </row>
    <row r="17418" spans="1:5" ht="13.5" customHeight="1">
      <c r="A17418">
        <v>388</v>
      </c>
      <c r="B17418" t="str">
        <f t="shared" si="272"/>
        <v>388---13</v>
      </c>
      <c r="C17418" t="s">
        <v>4231</v>
      </c>
      <c r="D17418" t="s">
        <v>809</v>
      </c>
      <c r="E17418">
        <v>13</v>
      </c>
    </row>
    <row r="17419" spans="1:5" ht="13.5" customHeight="1">
      <c r="A17419">
        <v>388</v>
      </c>
      <c r="B17419" t="str">
        <f t="shared" si="272"/>
        <v>388---14</v>
      </c>
      <c r="C17419" t="s">
        <v>4254</v>
      </c>
      <c r="D17419" t="s">
        <v>851</v>
      </c>
      <c r="E17419">
        <v>14</v>
      </c>
    </row>
    <row r="17420" spans="1:5" ht="13.5" customHeight="1">
      <c r="A17420">
        <v>388</v>
      </c>
      <c r="B17420" t="str">
        <f t="shared" si="272"/>
        <v>388---15</v>
      </c>
      <c r="C17420" t="s">
        <v>4233</v>
      </c>
      <c r="D17420" t="s">
        <v>1114</v>
      </c>
      <c r="E17420">
        <v>15</v>
      </c>
    </row>
    <row r="17421" spans="1:5" ht="13.5" customHeight="1">
      <c r="A17421">
        <v>388</v>
      </c>
      <c r="B17421" t="str">
        <f t="shared" si="272"/>
        <v>388---16</v>
      </c>
      <c r="C17421" t="s">
        <v>4272</v>
      </c>
      <c r="D17421" t="s">
        <v>1159</v>
      </c>
      <c r="E17421">
        <v>16</v>
      </c>
    </row>
    <row r="17422" spans="1:5" ht="13.5" customHeight="1">
      <c r="A17422">
        <v>388</v>
      </c>
      <c r="B17422" t="str">
        <f t="shared" si="272"/>
        <v>388---17</v>
      </c>
      <c r="C17422" t="s">
        <v>4245</v>
      </c>
      <c r="D17422" t="s">
        <v>847</v>
      </c>
      <c r="E17422">
        <v>17</v>
      </c>
    </row>
    <row r="17423" spans="1:5" ht="13.5" customHeight="1">
      <c r="A17423">
        <v>388</v>
      </c>
      <c r="B17423" t="str">
        <f t="shared" si="272"/>
        <v>388---18</v>
      </c>
      <c r="C17423" t="s">
        <v>4257</v>
      </c>
      <c r="D17423" t="s">
        <v>1158</v>
      </c>
      <c r="E17423">
        <v>18</v>
      </c>
    </row>
    <row r="17424" spans="1:5" ht="13.5" customHeight="1">
      <c r="A17424">
        <v>388</v>
      </c>
      <c r="B17424" t="str">
        <f t="shared" si="272"/>
        <v>388---19</v>
      </c>
      <c r="C17424" t="s">
        <v>4267</v>
      </c>
      <c r="D17424" t="s">
        <v>843</v>
      </c>
      <c r="E17424">
        <v>19</v>
      </c>
    </row>
    <row r="17425" spans="1:5" ht="13.5" customHeight="1">
      <c r="A17425">
        <v>388</v>
      </c>
      <c r="B17425" t="str">
        <f t="shared" si="272"/>
        <v>388---20</v>
      </c>
      <c r="C17425" t="s">
        <v>4294</v>
      </c>
      <c r="D17425" t="s">
        <v>796</v>
      </c>
      <c r="E17425">
        <v>20</v>
      </c>
    </row>
    <row r="17426" spans="1:5" ht="13.5" customHeight="1">
      <c r="A17426">
        <v>388</v>
      </c>
      <c r="B17426" t="str">
        <f t="shared" si="272"/>
        <v>388---21</v>
      </c>
      <c r="C17426" t="s">
        <v>729</v>
      </c>
      <c r="D17426" t="s">
        <v>867</v>
      </c>
      <c r="E17426">
        <v>21</v>
      </c>
    </row>
    <row r="17427" spans="1:5" ht="13.5" customHeight="1">
      <c r="A17427">
        <v>388</v>
      </c>
      <c r="B17427" t="str">
        <f t="shared" si="272"/>
        <v>388---22</v>
      </c>
      <c r="C17427" t="s">
        <v>1017</v>
      </c>
      <c r="D17427" t="s">
        <v>796</v>
      </c>
      <c r="E17427">
        <v>22</v>
      </c>
    </row>
    <row r="17428" spans="1:5" ht="13.5" customHeight="1">
      <c r="A17428">
        <v>388</v>
      </c>
      <c r="B17428" t="str">
        <f t="shared" si="272"/>
        <v>388---23</v>
      </c>
      <c r="C17428" t="s">
        <v>731</v>
      </c>
      <c r="D17428" t="s">
        <v>800</v>
      </c>
      <c r="E17428">
        <v>23</v>
      </c>
    </row>
    <row r="17429" spans="1:5" ht="13.5" customHeight="1">
      <c r="A17429">
        <v>388</v>
      </c>
      <c r="B17429" t="str">
        <f t="shared" si="272"/>
        <v>388---24</v>
      </c>
      <c r="C17429" t="s">
        <v>885</v>
      </c>
      <c r="D17429" t="s">
        <v>814</v>
      </c>
      <c r="E17429">
        <v>24</v>
      </c>
    </row>
    <row r="17430" spans="1:5" ht="13.5" customHeight="1">
      <c r="A17430">
        <v>388</v>
      </c>
      <c r="B17430" t="str">
        <f t="shared" si="272"/>
        <v>388---25</v>
      </c>
      <c r="C17430" t="s">
        <v>887</v>
      </c>
      <c r="D17430" t="s">
        <v>992</v>
      </c>
      <c r="E17430">
        <v>25</v>
      </c>
    </row>
    <row r="17431" spans="1:5" ht="13.5" customHeight="1">
      <c r="A17431">
        <v>388</v>
      </c>
      <c r="B17431" t="str">
        <f t="shared" si="272"/>
        <v>388---26</v>
      </c>
      <c r="C17431" t="s">
        <v>737</v>
      </c>
      <c r="D17431" t="s">
        <v>996</v>
      </c>
      <c r="E17431">
        <v>26</v>
      </c>
    </row>
    <row r="17432" spans="1:5" ht="13.5" customHeight="1">
      <c r="A17432">
        <v>388</v>
      </c>
      <c r="B17432" t="str">
        <f t="shared" si="272"/>
        <v>388---27</v>
      </c>
      <c r="C17432" t="s">
        <v>888</v>
      </c>
      <c r="D17432" t="s">
        <v>1073</v>
      </c>
      <c r="E17432">
        <v>27</v>
      </c>
    </row>
    <row r="17433" spans="1:5" ht="13.5" customHeight="1">
      <c r="A17433">
        <v>388</v>
      </c>
      <c r="B17433" t="str">
        <f t="shared" si="272"/>
        <v>388---28</v>
      </c>
      <c r="C17433" t="s">
        <v>743</v>
      </c>
      <c r="D17433" t="s">
        <v>754</v>
      </c>
      <c r="E17433">
        <v>28</v>
      </c>
    </row>
    <row r="17434" spans="1:5" ht="13.5" customHeight="1">
      <c r="A17434">
        <v>388</v>
      </c>
      <c r="B17434" t="str">
        <f t="shared" si="272"/>
        <v>388---29</v>
      </c>
      <c r="C17434" t="s">
        <v>745</v>
      </c>
      <c r="D17434" t="s">
        <v>837</v>
      </c>
      <c r="E17434">
        <v>29</v>
      </c>
    </row>
    <row r="17435" spans="1:5" ht="13.5" customHeight="1">
      <c r="A17435">
        <v>388</v>
      </c>
      <c r="B17435" t="str">
        <f t="shared" si="272"/>
        <v>388---30</v>
      </c>
      <c r="C17435" t="s">
        <v>915</v>
      </c>
      <c r="D17435" t="s">
        <v>939</v>
      </c>
      <c r="E17435">
        <v>30</v>
      </c>
    </row>
    <row r="17436" spans="1:5" ht="13.5" customHeight="1">
      <c r="A17436">
        <v>388</v>
      </c>
      <c r="B17436" t="str">
        <f t="shared" si="272"/>
        <v>388---31</v>
      </c>
      <c r="C17436" t="s">
        <v>987</v>
      </c>
      <c r="D17436" t="s">
        <v>1263</v>
      </c>
      <c r="E17436">
        <v>31</v>
      </c>
    </row>
    <row r="17437" spans="1:5" ht="13.5" customHeight="1">
      <c r="A17437">
        <v>388</v>
      </c>
      <c r="B17437" t="str">
        <f t="shared" si="272"/>
        <v>388---32</v>
      </c>
      <c r="C17437" t="s">
        <v>989</v>
      </c>
      <c r="D17437" t="s">
        <v>738</v>
      </c>
      <c r="E17437">
        <v>32</v>
      </c>
    </row>
    <row r="17438" spans="1:5" ht="13.5" customHeight="1">
      <c r="A17438">
        <v>388</v>
      </c>
      <c r="B17438" t="str">
        <f t="shared" si="272"/>
        <v>388---33</v>
      </c>
      <c r="C17438" t="s">
        <v>799</v>
      </c>
      <c r="D17438" t="s">
        <v>809</v>
      </c>
      <c r="E17438">
        <v>33</v>
      </c>
    </row>
    <row r="17439" spans="1:5" ht="13.5" customHeight="1">
      <c r="A17439">
        <v>388</v>
      </c>
      <c r="B17439" t="str">
        <f t="shared" si="272"/>
        <v>388---34</v>
      </c>
      <c r="C17439" t="s">
        <v>938</v>
      </c>
      <c r="D17439" t="s">
        <v>859</v>
      </c>
      <c r="E17439">
        <v>34</v>
      </c>
    </row>
    <row r="17440" spans="1:5" ht="13.5" customHeight="1">
      <c r="A17440">
        <v>388</v>
      </c>
      <c r="B17440" t="str">
        <f t="shared" si="272"/>
        <v>388---35</v>
      </c>
      <c r="C17440" t="s">
        <v>819</v>
      </c>
      <c r="D17440" t="s">
        <v>756</v>
      </c>
      <c r="E17440">
        <v>35</v>
      </c>
    </row>
    <row r="17441" spans="1:5" ht="13.5" customHeight="1">
      <c r="A17441">
        <v>388</v>
      </c>
      <c r="B17441" t="str">
        <f t="shared" si="272"/>
        <v>388---36</v>
      </c>
      <c r="C17441" t="s">
        <v>1074</v>
      </c>
      <c r="D17441" t="s">
        <v>880</v>
      </c>
      <c r="E17441">
        <v>36</v>
      </c>
    </row>
    <row r="17442" spans="1:5" ht="13.5" customHeight="1">
      <c r="A17442">
        <v>388</v>
      </c>
      <c r="B17442" t="str">
        <f t="shared" si="272"/>
        <v>388---37</v>
      </c>
      <c r="C17442" t="s">
        <v>1019</v>
      </c>
      <c r="D17442" t="s">
        <v>734</v>
      </c>
      <c r="E17442">
        <v>37</v>
      </c>
    </row>
    <row r="17443" spans="1:5" ht="13.5" customHeight="1">
      <c r="A17443">
        <v>388</v>
      </c>
      <c r="B17443" t="str">
        <f t="shared" si="272"/>
        <v>388---38</v>
      </c>
      <c r="C17443" t="s">
        <v>1083</v>
      </c>
      <c r="D17443" t="s">
        <v>844</v>
      </c>
      <c r="E17443">
        <v>38</v>
      </c>
    </row>
    <row r="17444" spans="1:5" ht="13.5" customHeight="1">
      <c r="A17444">
        <v>388</v>
      </c>
      <c r="B17444" t="str">
        <f t="shared" si="272"/>
        <v>388---39</v>
      </c>
      <c r="C17444" t="s">
        <v>824</v>
      </c>
      <c r="D17444" t="s">
        <v>752</v>
      </c>
      <c r="E17444">
        <v>39</v>
      </c>
    </row>
    <row r="17445" spans="1:5" ht="13.5" customHeight="1">
      <c r="A17445">
        <v>388</v>
      </c>
      <c r="B17445" t="str">
        <f t="shared" si="272"/>
        <v>388---40</v>
      </c>
      <c r="C17445" t="s">
        <v>1005</v>
      </c>
      <c r="D17445" t="s">
        <v>1105</v>
      </c>
      <c r="E17445">
        <v>40</v>
      </c>
    </row>
    <row r="17446" spans="1:5" ht="13.5" customHeight="1">
      <c r="A17446">
        <v>388</v>
      </c>
      <c r="B17446" t="str">
        <f t="shared" si="272"/>
        <v>388---41</v>
      </c>
      <c r="C17446" t="s">
        <v>759</v>
      </c>
      <c r="D17446" t="s">
        <v>823</v>
      </c>
      <c r="E17446">
        <v>41</v>
      </c>
    </row>
    <row r="17447" spans="1:5" ht="13.5" customHeight="1">
      <c r="A17447">
        <v>388</v>
      </c>
      <c r="B17447" t="str">
        <f t="shared" si="272"/>
        <v>388---42</v>
      </c>
      <c r="C17447" t="s">
        <v>832</v>
      </c>
      <c r="D17447" t="s">
        <v>949</v>
      </c>
      <c r="E17447">
        <v>42</v>
      </c>
    </row>
    <row r="17448" spans="1:5" ht="13.5" customHeight="1">
      <c r="A17448">
        <v>388</v>
      </c>
      <c r="B17448" t="str">
        <f t="shared" si="272"/>
        <v>388---43</v>
      </c>
      <c r="C17448" t="s">
        <v>991</v>
      </c>
      <c r="D17448" t="s">
        <v>966</v>
      </c>
      <c r="E17448">
        <v>43</v>
      </c>
    </row>
    <row r="17449" spans="1:5" ht="13.5" customHeight="1">
      <c r="A17449">
        <v>388</v>
      </c>
      <c r="B17449" t="str">
        <f t="shared" si="272"/>
        <v>388---44</v>
      </c>
      <c r="C17449" t="s">
        <v>864</v>
      </c>
      <c r="D17449" t="s">
        <v>957</v>
      </c>
      <c r="E17449">
        <v>44</v>
      </c>
    </row>
    <row r="17450" spans="1:5" ht="13.5" customHeight="1">
      <c r="A17450">
        <v>388</v>
      </c>
      <c r="B17450" t="str">
        <f t="shared" si="272"/>
        <v>388---45</v>
      </c>
      <c r="C17450" t="s">
        <v>967</v>
      </c>
      <c r="D17450" t="s">
        <v>1046</v>
      </c>
      <c r="E17450">
        <v>45</v>
      </c>
    </row>
    <row r="17451" spans="1:5" ht="13.5" customHeight="1">
      <c r="A17451">
        <v>388</v>
      </c>
      <c r="B17451" t="str">
        <f t="shared" si="272"/>
        <v>388---46</v>
      </c>
      <c r="C17451" t="s">
        <v>1111</v>
      </c>
      <c r="D17451" t="s">
        <v>1045</v>
      </c>
      <c r="E17451">
        <v>46</v>
      </c>
    </row>
    <row r="17452" spans="1:5" ht="13.5" customHeight="1">
      <c r="A17452">
        <v>388</v>
      </c>
      <c r="B17452" t="str">
        <f t="shared" si="272"/>
        <v>388---47</v>
      </c>
      <c r="C17452" t="s">
        <v>801</v>
      </c>
      <c r="D17452" t="s">
        <v>810</v>
      </c>
      <c r="E17452">
        <v>47</v>
      </c>
    </row>
    <row r="17453" spans="1:5" ht="13.5" customHeight="1">
      <c r="A17453">
        <v>388</v>
      </c>
      <c r="B17453" t="str">
        <f t="shared" si="272"/>
        <v>388---48</v>
      </c>
      <c r="C17453" t="s">
        <v>868</v>
      </c>
      <c r="D17453" t="s">
        <v>758</v>
      </c>
      <c r="E17453">
        <v>48</v>
      </c>
    </row>
    <row r="17454" spans="1:5" ht="13.5" customHeight="1">
      <c r="A17454">
        <v>388</v>
      </c>
      <c r="B17454" t="str">
        <f t="shared" si="272"/>
        <v>388---49</v>
      </c>
      <c r="C17454" t="s">
        <v>803</v>
      </c>
      <c r="D17454" t="s">
        <v>941</v>
      </c>
      <c r="E17454">
        <v>49</v>
      </c>
    </row>
    <row r="17455" spans="1:5" ht="13.5" customHeight="1">
      <c r="A17455">
        <v>388</v>
      </c>
      <c r="B17455" t="str">
        <f t="shared" si="272"/>
        <v>388---50</v>
      </c>
      <c r="C17455" t="s">
        <v>969</v>
      </c>
      <c r="D17455" t="s">
        <v>802</v>
      </c>
      <c r="E17455">
        <v>50</v>
      </c>
    </row>
    <row r="17456" spans="1:5" ht="13.5" customHeight="1">
      <c r="A17456">
        <v>388</v>
      </c>
      <c r="B17456" t="str">
        <f t="shared" si="272"/>
        <v>388---51</v>
      </c>
      <c r="C17456" t="s">
        <v>948</v>
      </c>
      <c r="D17456" t="s">
        <v>1010</v>
      </c>
      <c r="E17456">
        <v>51</v>
      </c>
    </row>
    <row r="17457" spans="1:5" ht="13.5" customHeight="1">
      <c r="A17457">
        <v>388</v>
      </c>
      <c r="B17457" t="str">
        <f t="shared" si="272"/>
        <v>388---52</v>
      </c>
      <c r="C17457" t="s">
        <v>918</v>
      </c>
      <c r="D17457" t="s">
        <v>865</v>
      </c>
      <c r="E17457">
        <v>52</v>
      </c>
    </row>
    <row r="17458" spans="1:5" ht="13.5" customHeight="1">
      <c r="A17458">
        <v>388</v>
      </c>
      <c r="B17458" t="str">
        <f t="shared" si="272"/>
        <v>388---53</v>
      </c>
      <c r="C17458" t="s">
        <v>1134</v>
      </c>
      <c r="D17458" t="s">
        <v>6232</v>
      </c>
      <c r="E17458">
        <v>53</v>
      </c>
    </row>
    <row r="17459" spans="1:5" ht="13.5" customHeight="1">
      <c r="A17459">
        <v>388</v>
      </c>
      <c r="B17459" t="str">
        <f t="shared" si="272"/>
        <v>388---54</v>
      </c>
      <c r="C17459" t="s">
        <v>5913</v>
      </c>
      <c r="D17459" t="s">
        <v>1114</v>
      </c>
      <c r="E17459">
        <v>54</v>
      </c>
    </row>
    <row r="17460" spans="1:5" ht="13.5" customHeight="1">
      <c r="A17460">
        <v>388</v>
      </c>
      <c r="B17460" t="str">
        <f t="shared" si="272"/>
        <v>388---55</v>
      </c>
      <c r="C17460" t="s">
        <v>5929</v>
      </c>
      <c r="D17460" t="s">
        <v>813</v>
      </c>
      <c r="E17460">
        <v>55</v>
      </c>
    </row>
    <row r="17461" spans="1:5" ht="13.5" customHeight="1">
      <c r="A17461">
        <v>388</v>
      </c>
      <c r="B17461" t="str">
        <f t="shared" si="272"/>
        <v>388---56</v>
      </c>
      <c r="C17461" t="s">
        <v>5945</v>
      </c>
      <c r="D17461" t="s">
        <v>881</v>
      </c>
      <c r="E17461">
        <v>56</v>
      </c>
    </row>
    <row r="17462" spans="1:5" ht="13.5" customHeight="1">
      <c r="A17462">
        <v>388</v>
      </c>
      <c r="B17462" t="str">
        <f t="shared" si="272"/>
        <v>388---57</v>
      </c>
      <c r="C17462" t="s">
        <v>5946</v>
      </c>
      <c r="D17462" t="s">
        <v>893</v>
      </c>
      <c r="E17462">
        <v>57</v>
      </c>
    </row>
    <row r="17463" spans="1:5" ht="13.5" customHeight="1">
      <c r="A17463">
        <v>388</v>
      </c>
      <c r="B17463" t="str">
        <f t="shared" si="272"/>
        <v>388---58</v>
      </c>
      <c r="C17463" t="s">
        <v>5925</v>
      </c>
      <c r="D17463" t="s">
        <v>798</v>
      </c>
      <c r="E17463">
        <v>58</v>
      </c>
    </row>
    <row r="17464" spans="1:5" ht="13.5" customHeight="1">
      <c r="A17464">
        <v>388</v>
      </c>
      <c r="B17464" t="str">
        <f t="shared" si="272"/>
        <v>388---59</v>
      </c>
      <c r="C17464" t="s">
        <v>6001</v>
      </c>
      <c r="D17464" t="s">
        <v>956</v>
      </c>
      <c r="E17464">
        <v>59</v>
      </c>
    </row>
    <row r="17465" spans="1:5" ht="13.5" customHeight="1">
      <c r="A17465">
        <v>388</v>
      </c>
      <c r="B17465" t="str">
        <f t="shared" si="272"/>
        <v>388---60</v>
      </c>
      <c r="C17465" t="s">
        <v>5930</v>
      </c>
      <c r="D17465" t="s">
        <v>821</v>
      </c>
      <c r="E17465">
        <v>60</v>
      </c>
    </row>
    <row r="17466" spans="1:5" ht="13.5" customHeight="1">
      <c r="A17466">
        <v>388</v>
      </c>
      <c r="B17466" t="str">
        <f t="shared" si="272"/>
        <v>388---61</v>
      </c>
      <c r="C17466" t="s">
        <v>5983</v>
      </c>
      <c r="D17466" t="s">
        <v>1023</v>
      </c>
      <c r="E17466">
        <v>61</v>
      </c>
    </row>
    <row r="17467" spans="1:5" ht="13.5" customHeight="1">
      <c r="A17467">
        <v>388</v>
      </c>
      <c r="B17467" t="str">
        <f t="shared" si="272"/>
        <v>388---62</v>
      </c>
      <c r="C17467" t="s">
        <v>5915</v>
      </c>
      <c r="D17467" t="s">
        <v>772</v>
      </c>
      <c r="E17467">
        <v>62</v>
      </c>
    </row>
    <row r="17468" spans="1:5" ht="13.5" customHeight="1">
      <c r="A17468">
        <v>388</v>
      </c>
      <c r="B17468" t="str">
        <f t="shared" si="272"/>
        <v>388---63</v>
      </c>
      <c r="C17468" t="s">
        <v>5926</v>
      </c>
      <c r="D17468" t="s">
        <v>843</v>
      </c>
      <c r="E17468">
        <v>63</v>
      </c>
    </row>
    <row r="17469" spans="1:5" ht="13.5" customHeight="1">
      <c r="A17469">
        <v>388</v>
      </c>
      <c r="B17469" t="str">
        <f t="shared" si="272"/>
        <v>388---64</v>
      </c>
      <c r="C17469" t="s">
        <v>5917</v>
      </c>
      <c r="D17469" t="s">
        <v>789</v>
      </c>
      <c r="E17469">
        <v>64</v>
      </c>
    </row>
    <row r="17470" spans="1:5" ht="13.5" customHeight="1">
      <c r="A17470">
        <v>388</v>
      </c>
      <c r="B17470" t="str">
        <f t="shared" si="272"/>
        <v>388---65</v>
      </c>
      <c r="C17470" t="s">
        <v>5918</v>
      </c>
      <c r="D17470" t="s">
        <v>770</v>
      </c>
      <c r="E17470">
        <v>65</v>
      </c>
    </row>
    <row r="17471" spans="1:5" ht="13.5" customHeight="1">
      <c r="A17471">
        <v>388</v>
      </c>
      <c r="B17471" t="str">
        <f t="shared" si="272"/>
        <v>388---66</v>
      </c>
      <c r="C17471" t="s">
        <v>5931</v>
      </c>
      <c r="D17471" t="s">
        <v>1044</v>
      </c>
      <c r="E17471">
        <v>66</v>
      </c>
    </row>
    <row r="17472" spans="1:5" ht="13.5" customHeight="1">
      <c r="A17472">
        <v>388</v>
      </c>
      <c r="B17472" t="str">
        <f t="shared" si="272"/>
        <v>388---67</v>
      </c>
      <c r="C17472" t="s">
        <v>5932</v>
      </c>
      <c r="D17472" t="s">
        <v>846</v>
      </c>
      <c r="E17472">
        <v>67</v>
      </c>
    </row>
    <row r="17473" spans="1:5" ht="13.5" customHeight="1">
      <c r="A17473">
        <v>388</v>
      </c>
      <c r="B17473" t="str">
        <f t="shared" si="272"/>
        <v>388---68</v>
      </c>
      <c r="C17473" t="s">
        <v>5972</v>
      </c>
      <c r="D17473" t="s">
        <v>979</v>
      </c>
      <c r="E17473">
        <v>68</v>
      </c>
    </row>
    <row r="17474" spans="1:5" ht="13.5" customHeight="1">
      <c r="A17474">
        <v>388</v>
      </c>
      <c r="B17474" t="str">
        <f t="shared" si="272"/>
        <v>388---69</v>
      </c>
      <c r="C17474" t="s">
        <v>5933</v>
      </c>
      <c r="D17474" t="s">
        <v>855</v>
      </c>
      <c r="E17474">
        <v>69</v>
      </c>
    </row>
    <row r="17475" spans="1:5" ht="13.5" customHeight="1">
      <c r="A17475">
        <v>388</v>
      </c>
      <c r="B17475" t="str">
        <f t="shared" ref="B17475:B17538" si="273">A17475&amp;"---"&amp;E17475</f>
        <v>388---70</v>
      </c>
      <c r="C17475" t="s">
        <v>5994</v>
      </c>
      <c r="D17475" t="s">
        <v>984</v>
      </c>
      <c r="E17475">
        <v>70</v>
      </c>
    </row>
    <row r="17476" spans="1:5" ht="13.5" customHeight="1">
      <c r="A17476">
        <v>388</v>
      </c>
      <c r="B17476" t="str">
        <f t="shared" si="273"/>
        <v>388---71</v>
      </c>
      <c r="C17476" t="s">
        <v>6002</v>
      </c>
      <c r="D17476" t="s">
        <v>1113</v>
      </c>
      <c r="E17476">
        <v>71</v>
      </c>
    </row>
    <row r="17477" spans="1:5" ht="13.5" customHeight="1">
      <c r="A17477">
        <v>388</v>
      </c>
      <c r="B17477" t="str">
        <f t="shared" si="273"/>
        <v>388---72</v>
      </c>
      <c r="C17477" t="s">
        <v>5985</v>
      </c>
      <c r="D17477" t="s">
        <v>1159</v>
      </c>
      <c r="E17477">
        <v>72</v>
      </c>
    </row>
    <row r="17478" spans="1:5" ht="13.5" customHeight="1">
      <c r="A17478">
        <v>388</v>
      </c>
      <c r="B17478" t="str">
        <f t="shared" si="273"/>
        <v>388---73</v>
      </c>
      <c r="C17478" t="s">
        <v>5936</v>
      </c>
      <c r="D17478" t="s">
        <v>845</v>
      </c>
      <c r="E17478">
        <v>73</v>
      </c>
    </row>
    <row r="17479" spans="1:5" ht="13.5" customHeight="1">
      <c r="A17479">
        <v>388</v>
      </c>
      <c r="B17479" t="str">
        <f t="shared" si="273"/>
        <v>388---74</v>
      </c>
      <c r="C17479" t="s">
        <v>5956</v>
      </c>
      <c r="D17479" t="s">
        <v>917</v>
      </c>
      <c r="E17479">
        <v>74</v>
      </c>
    </row>
    <row r="17480" spans="1:5" ht="13.5" customHeight="1">
      <c r="A17480">
        <v>388</v>
      </c>
      <c r="B17480" t="str">
        <f t="shared" si="273"/>
        <v>388---75</v>
      </c>
      <c r="C17480" t="s">
        <v>5938</v>
      </c>
      <c r="D17480" t="s">
        <v>851</v>
      </c>
      <c r="E17480">
        <v>75</v>
      </c>
    </row>
    <row r="17481" spans="1:5" ht="13.5" customHeight="1">
      <c r="A17481">
        <v>388</v>
      </c>
      <c r="B17481" t="str">
        <f t="shared" si="273"/>
        <v>388---76</v>
      </c>
      <c r="C17481" t="s">
        <v>5941</v>
      </c>
      <c r="D17481" t="s">
        <v>861</v>
      </c>
      <c r="E17481">
        <v>76</v>
      </c>
    </row>
    <row r="17482" spans="1:5" ht="13.5" customHeight="1">
      <c r="A17482">
        <v>388</v>
      </c>
      <c r="B17482" t="str">
        <f t="shared" si="273"/>
        <v>388---77</v>
      </c>
      <c r="C17482" t="s">
        <v>5927</v>
      </c>
      <c r="D17482" t="s">
        <v>1115</v>
      </c>
      <c r="E17482">
        <v>77</v>
      </c>
    </row>
    <row r="17483" spans="1:5" ht="13.5" customHeight="1">
      <c r="A17483">
        <v>388</v>
      </c>
      <c r="B17483" t="str">
        <f t="shared" si="273"/>
        <v>388---78</v>
      </c>
      <c r="C17483" t="s">
        <v>5973</v>
      </c>
      <c r="D17483" t="s">
        <v>1158</v>
      </c>
      <c r="E17483">
        <v>78</v>
      </c>
    </row>
    <row r="17484" spans="1:5" ht="13.5" customHeight="1">
      <c r="A17484">
        <v>388</v>
      </c>
      <c r="B17484" t="str">
        <f t="shared" si="273"/>
        <v>388---79</v>
      </c>
      <c r="C17484" t="s">
        <v>5954</v>
      </c>
      <c r="D17484" t="s">
        <v>1166</v>
      </c>
      <c r="E17484">
        <v>79</v>
      </c>
    </row>
    <row r="17485" spans="1:5" ht="13.5" customHeight="1">
      <c r="A17485">
        <v>388</v>
      </c>
      <c r="B17485" t="str">
        <f t="shared" si="273"/>
        <v>388---80</v>
      </c>
      <c r="C17485" t="s">
        <v>5957</v>
      </c>
      <c r="D17485" t="s">
        <v>913</v>
      </c>
      <c r="E17485">
        <v>80</v>
      </c>
    </row>
    <row r="17486" spans="1:5" ht="13.5" customHeight="1">
      <c r="A17486">
        <v>388</v>
      </c>
      <c r="B17486" t="str">
        <f t="shared" si="273"/>
        <v>388---81</v>
      </c>
      <c r="C17486" t="s">
        <v>5992</v>
      </c>
      <c r="D17486" t="s">
        <v>1101</v>
      </c>
      <c r="E17486">
        <v>81</v>
      </c>
    </row>
    <row r="17487" spans="1:5" ht="13.5" customHeight="1">
      <c r="A17487">
        <v>388</v>
      </c>
      <c r="B17487" t="str">
        <f t="shared" si="273"/>
        <v>388---82</v>
      </c>
      <c r="C17487" t="s">
        <v>5924</v>
      </c>
      <c r="D17487" t="s">
        <v>726</v>
      </c>
      <c r="E17487">
        <v>82</v>
      </c>
    </row>
    <row r="17488" spans="1:5" ht="13.5" customHeight="1">
      <c r="A17488">
        <v>388</v>
      </c>
      <c r="B17488" t="str">
        <f t="shared" si="273"/>
        <v>388---83</v>
      </c>
      <c r="C17488" t="s">
        <v>5996</v>
      </c>
      <c r="D17488" t="s">
        <v>1356</v>
      </c>
      <c r="E17488">
        <v>83</v>
      </c>
    </row>
    <row r="17489" spans="1:5" ht="13.5" customHeight="1">
      <c r="A17489" t="s">
        <v>4339</v>
      </c>
      <c r="B17489" t="str">
        <f t="shared" si="273"/>
        <v>F-11---1</v>
      </c>
      <c r="C17489" t="s">
        <v>4216</v>
      </c>
      <c r="D17489" t="s">
        <v>972</v>
      </c>
      <c r="E17489">
        <v>1</v>
      </c>
    </row>
    <row r="17490" spans="1:5" ht="13.5" customHeight="1">
      <c r="A17490" t="s">
        <v>4339</v>
      </c>
      <c r="B17490" t="str">
        <f t="shared" si="273"/>
        <v>F-11---2</v>
      </c>
      <c r="C17490" t="s">
        <v>4216</v>
      </c>
      <c r="D17490" t="s">
        <v>1021</v>
      </c>
      <c r="E17490">
        <v>2</v>
      </c>
    </row>
    <row r="17491" spans="1:5" ht="13.5" customHeight="1">
      <c r="A17491" t="s">
        <v>4339</v>
      </c>
      <c r="B17491" t="str">
        <f t="shared" si="273"/>
        <v>F-11---3</v>
      </c>
      <c r="C17491" t="s">
        <v>4216</v>
      </c>
      <c r="D17491" t="s">
        <v>1105</v>
      </c>
      <c r="E17491">
        <v>3</v>
      </c>
    </row>
    <row r="17492" spans="1:5" ht="13.5" customHeight="1">
      <c r="A17492" t="s">
        <v>4339</v>
      </c>
      <c r="B17492" t="str">
        <f t="shared" si="273"/>
        <v>F-11---4</v>
      </c>
      <c r="C17492" t="s">
        <v>4216</v>
      </c>
      <c r="D17492" t="s">
        <v>726</v>
      </c>
      <c r="E17492">
        <v>4</v>
      </c>
    </row>
    <row r="17493" spans="1:5" ht="13.5" customHeight="1">
      <c r="A17493" t="s">
        <v>4339</v>
      </c>
      <c r="B17493" t="str">
        <f t="shared" si="273"/>
        <v>F-11---5</v>
      </c>
      <c r="C17493" t="s">
        <v>4218</v>
      </c>
      <c r="D17493" t="s">
        <v>848</v>
      </c>
      <c r="E17493">
        <v>5</v>
      </c>
    </row>
    <row r="17494" spans="1:5" ht="13.5" customHeight="1">
      <c r="A17494" t="s">
        <v>4339</v>
      </c>
      <c r="B17494" t="str">
        <f t="shared" si="273"/>
        <v>F-11---6</v>
      </c>
      <c r="C17494" t="s">
        <v>4260</v>
      </c>
      <c r="D17494" t="s">
        <v>1165</v>
      </c>
      <c r="E17494">
        <v>6</v>
      </c>
    </row>
    <row r="17495" spans="1:5" ht="13.5" customHeight="1">
      <c r="A17495" t="s">
        <v>4339</v>
      </c>
      <c r="B17495" t="str">
        <f t="shared" si="273"/>
        <v>F-11---7</v>
      </c>
      <c r="C17495" t="s">
        <v>4222</v>
      </c>
      <c r="D17495" t="s">
        <v>1104</v>
      </c>
      <c r="E17495">
        <v>7</v>
      </c>
    </row>
    <row r="17496" spans="1:5" ht="13.5" customHeight="1">
      <c r="A17496" t="s">
        <v>4339</v>
      </c>
      <c r="B17496" t="str">
        <f t="shared" si="273"/>
        <v>F-11---8</v>
      </c>
      <c r="C17496" t="s">
        <v>4230</v>
      </c>
      <c r="D17496" t="s">
        <v>1206</v>
      </c>
      <c r="E17496">
        <v>8</v>
      </c>
    </row>
    <row r="17497" spans="1:5" ht="13.5" customHeight="1">
      <c r="A17497" t="s">
        <v>4339</v>
      </c>
      <c r="B17497" t="str">
        <f t="shared" si="273"/>
        <v>F-11---9</v>
      </c>
      <c r="C17497" t="s">
        <v>4259</v>
      </c>
      <c r="D17497" t="s">
        <v>1103</v>
      </c>
      <c r="E17497">
        <v>9</v>
      </c>
    </row>
    <row r="17498" spans="1:5" ht="13.5" customHeight="1">
      <c r="A17498" t="s">
        <v>4339</v>
      </c>
      <c r="B17498" t="str">
        <f t="shared" si="273"/>
        <v>F-11---10</v>
      </c>
      <c r="C17498" t="s">
        <v>4264</v>
      </c>
      <c r="D17498" t="s">
        <v>718</v>
      </c>
      <c r="E17498">
        <v>10</v>
      </c>
    </row>
    <row r="17499" spans="1:5" ht="13.5" customHeight="1">
      <c r="A17499" t="s">
        <v>4339</v>
      </c>
      <c r="B17499" t="str">
        <f t="shared" si="273"/>
        <v>F-11---11</v>
      </c>
      <c r="C17499" t="s">
        <v>4256</v>
      </c>
      <c r="D17499" t="s">
        <v>1412</v>
      </c>
      <c r="E17499">
        <v>11</v>
      </c>
    </row>
    <row r="17500" spans="1:5" ht="13.5" customHeight="1">
      <c r="A17500" t="s">
        <v>4339</v>
      </c>
      <c r="B17500" t="str">
        <f t="shared" si="273"/>
        <v>F-11---12</v>
      </c>
      <c r="C17500" t="s">
        <v>4248</v>
      </c>
      <c r="D17500" t="s">
        <v>764</v>
      </c>
      <c r="E17500">
        <v>12</v>
      </c>
    </row>
    <row r="17501" spans="1:5" ht="13.5" customHeight="1">
      <c r="A17501" t="s">
        <v>4339</v>
      </c>
      <c r="B17501" t="str">
        <f t="shared" si="273"/>
        <v>F-11---13</v>
      </c>
      <c r="C17501" t="s">
        <v>4274</v>
      </c>
      <c r="D17501" t="s">
        <v>1092</v>
      </c>
      <c r="E17501">
        <v>13</v>
      </c>
    </row>
    <row r="17502" spans="1:5" ht="13.5" customHeight="1">
      <c r="A17502" t="s">
        <v>4339</v>
      </c>
      <c r="B17502" t="str">
        <f t="shared" si="273"/>
        <v>F-11---14</v>
      </c>
      <c r="C17502" t="s">
        <v>4290</v>
      </c>
      <c r="D17502" t="s">
        <v>1201</v>
      </c>
      <c r="E17502">
        <v>14</v>
      </c>
    </row>
    <row r="17503" spans="1:5" ht="13.5" customHeight="1">
      <c r="A17503" t="s">
        <v>4339</v>
      </c>
      <c r="B17503" t="str">
        <f t="shared" si="273"/>
        <v>F-11---15</v>
      </c>
      <c r="C17503" t="s">
        <v>1017</v>
      </c>
      <c r="D17503" t="s">
        <v>796</v>
      </c>
      <c r="E17503">
        <v>15</v>
      </c>
    </row>
    <row r="17504" spans="1:5" ht="13.5" customHeight="1">
      <c r="A17504" t="s">
        <v>4339</v>
      </c>
      <c r="B17504" t="str">
        <f t="shared" si="273"/>
        <v>F-11---16</v>
      </c>
      <c r="C17504" t="s">
        <v>731</v>
      </c>
      <c r="D17504" t="s">
        <v>800</v>
      </c>
      <c r="E17504">
        <v>16</v>
      </c>
    </row>
    <row r="17505" spans="1:5" ht="13.5" customHeight="1">
      <c r="A17505" t="s">
        <v>4339</v>
      </c>
      <c r="B17505" t="str">
        <f t="shared" si="273"/>
        <v>F-11---17</v>
      </c>
      <c r="C17505" t="s">
        <v>887</v>
      </c>
      <c r="D17505" t="s">
        <v>992</v>
      </c>
      <c r="E17505">
        <v>17</v>
      </c>
    </row>
    <row r="17506" spans="1:5" ht="13.5" customHeight="1">
      <c r="A17506" t="s">
        <v>4339</v>
      </c>
      <c r="B17506" t="str">
        <f t="shared" si="273"/>
        <v>F-11---18</v>
      </c>
      <c r="C17506" t="s">
        <v>888</v>
      </c>
      <c r="D17506" t="s">
        <v>1073</v>
      </c>
      <c r="E17506">
        <v>18</v>
      </c>
    </row>
    <row r="17507" spans="1:5" ht="13.5" customHeight="1">
      <c r="A17507" t="s">
        <v>4339</v>
      </c>
      <c r="B17507" t="str">
        <f t="shared" si="273"/>
        <v>F-11---19</v>
      </c>
      <c r="C17507" t="s">
        <v>858</v>
      </c>
      <c r="D17507" t="s">
        <v>740</v>
      </c>
      <c r="E17507">
        <v>19</v>
      </c>
    </row>
    <row r="17508" spans="1:5" ht="13.5" customHeight="1">
      <c r="A17508" t="s">
        <v>4339</v>
      </c>
      <c r="B17508" t="str">
        <f t="shared" si="273"/>
        <v>F-11---20</v>
      </c>
      <c r="C17508" t="s">
        <v>743</v>
      </c>
      <c r="D17508" t="s">
        <v>754</v>
      </c>
      <c r="E17508">
        <v>20</v>
      </c>
    </row>
    <row r="17509" spans="1:5" ht="13.5" customHeight="1">
      <c r="A17509" t="s">
        <v>4339</v>
      </c>
      <c r="B17509" t="str">
        <f t="shared" si="273"/>
        <v>F-11---21</v>
      </c>
      <c r="C17509" t="s">
        <v>987</v>
      </c>
      <c r="D17509" t="s">
        <v>1263</v>
      </c>
      <c r="E17509">
        <v>21</v>
      </c>
    </row>
    <row r="17510" spans="1:5" ht="13.5" customHeight="1">
      <c r="A17510" t="s">
        <v>4339</v>
      </c>
      <c r="B17510" t="str">
        <f t="shared" si="273"/>
        <v>F-11---22</v>
      </c>
      <c r="C17510" t="s">
        <v>989</v>
      </c>
      <c r="D17510" t="s">
        <v>738</v>
      </c>
      <c r="E17510">
        <v>22</v>
      </c>
    </row>
    <row r="17511" spans="1:5" ht="13.5" customHeight="1">
      <c r="A17511" t="s">
        <v>4339</v>
      </c>
      <c r="B17511" t="str">
        <f t="shared" si="273"/>
        <v>F-11---23</v>
      </c>
      <c r="C17511" t="s">
        <v>799</v>
      </c>
      <c r="D17511" t="s">
        <v>809</v>
      </c>
      <c r="E17511">
        <v>23</v>
      </c>
    </row>
    <row r="17512" spans="1:5" ht="13.5" customHeight="1">
      <c r="A17512" t="s">
        <v>4339</v>
      </c>
      <c r="B17512" t="str">
        <f t="shared" si="273"/>
        <v>F-11---24</v>
      </c>
      <c r="C17512" t="s">
        <v>749</v>
      </c>
      <c r="D17512" t="s">
        <v>1082</v>
      </c>
      <c r="E17512">
        <v>24</v>
      </c>
    </row>
    <row r="17513" spans="1:5" ht="13.5" customHeight="1">
      <c r="A17513" t="s">
        <v>4339</v>
      </c>
      <c r="B17513" t="str">
        <f t="shared" si="273"/>
        <v>F-11---25</v>
      </c>
      <c r="C17513" t="s">
        <v>824</v>
      </c>
      <c r="D17513" t="s">
        <v>752</v>
      </c>
      <c r="E17513">
        <v>25</v>
      </c>
    </row>
    <row r="17514" spans="1:5" ht="13.5" customHeight="1">
      <c r="A17514" t="s">
        <v>4339</v>
      </c>
      <c r="B17514" t="str">
        <f t="shared" si="273"/>
        <v>F-11---26</v>
      </c>
      <c r="C17514" t="s">
        <v>826</v>
      </c>
      <c r="D17514" t="s">
        <v>1079</v>
      </c>
      <c r="E17514">
        <v>26</v>
      </c>
    </row>
    <row r="17515" spans="1:5" ht="13.5" customHeight="1">
      <c r="A17515" t="s">
        <v>4339</v>
      </c>
      <c r="B17515" t="str">
        <f t="shared" si="273"/>
        <v>F-11---27</v>
      </c>
      <c r="C17515" t="s">
        <v>1005</v>
      </c>
      <c r="D17515" t="s">
        <v>1105</v>
      </c>
      <c r="E17515">
        <v>27</v>
      </c>
    </row>
    <row r="17516" spans="1:5" ht="13.5" customHeight="1">
      <c r="A17516" t="s">
        <v>4339</v>
      </c>
      <c r="B17516" t="str">
        <f t="shared" si="273"/>
        <v>F-11---28</v>
      </c>
      <c r="C17516" t="s">
        <v>753</v>
      </c>
      <c r="D17516" t="s">
        <v>1002</v>
      </c>
      <c r="E17516">
        <v>28</v>
      </c>
    </row>
    <row r="17517" spans="1:5" ht="13.5" customHeight="1">
      <c r="A17517" t="s">
        <v>4339</v>
      </c>
      <c r="B17517" t="str">
        <f t="shared" si="273"/>
        <v>F-11---29</v>
      </c>
      <c r="C17517" t="s">
        <v>828</v>
      </c>
      <c r="D17517" t="s">
        <v>818</v>
      </c>
      <c r="E17517">
        <v>29</v>
      </c>
    </row>
    <row r="17518" spans="1:5" ht="13.5" customHeight="1">
      <c r="A17518" t="s">
        <v>4339</v>
      </c>
      <c r="B17518" t="str">
        <f t="shared" si="273"/>
        <v>F-11---30</v>
      </c>
      <c r="C17518" t="s">
        <v>862</v>
      </c>
      <c r="D17518" t="s">
        <v>1261</v>
      </c>
      <c r="E17518">
        <v>30</v>
      </c>
    </row>
    <row r="17519" spans="1:5" ht="13.5" customHeight="1">
      <c r="A17519" t="s">
        <v>4339</v>
      </c>
      <c r="B17519" t="str">
        <f t="shared" si="273"/>
        <v>F-11---31</v>
      </c>
      <c r="C17519" t="s">
        <v>868</v>
      </c>
      <c r="D17519" t="s">
        <v>758</v>
      </c>
      <c r="E17519">
        <v>31</v>
      </c>
    </row>
    <row r="17520" spans="1:5" ht="13.5" customHeight="1">
      <c r="A17520" t="s">
        <v>4339</v>
      </c>
      <c r="B17520" t="str">
        <f t="shared" si="273"/>
        <v>F-11---32</v>
      </c>
      <c r="C17520" t="s">
        <v>1098</v>
      </c>
      <c r="D17520" t="s">
        <v>1206</v>
      </c>
      <c r="E17520">
        <v>32</v>
      </c>
    </row>
    <row r="17521" spans="1:5" ht="13.5" customHeight="1">
      <c r="A17521" t="s">
        <v>4339</v>
      </c>
      <c r="B17521" t="str">
        <f t="shared" si="273"/>
        <v>F-11---33</v>
      </c>
      <c r="C17521" t="s">
        <v>838</v>
      </c>
      <c r="D17521" t="s">
        <v>1054</v>
      </c>
      <c r="E17521">
        <v>33</v>
      </c>
    </row>
    <row r="17522" spans="1:5" ht="13.5" customHeight="1">
      <c r="A17522" t="s">
        <v>4339</v>
      </c>
      <c r="B17522" t="str">
        <f t="shared" si="273"/>
        <v>F-11---34</v>
      </c>
      <c r="C17522" t="s">
        <v>894</v>
      </c>
      <c r="D17522" t="s">
        <v>964</v>
      </c>
      <c r="E17522">
        <v>34</v>
      </c>
    </row>
    <row r="17523" spans="1:5" ht="13.5" customHeight="1">
      <c r="A17523" t="s">
        <v>4339</v>
      </c>
      <c r="B17523" t="str">
        <f t="shared" si="273"/>
        <v>F-11---35</v>
      </c>
      <c r="C17523" t="s">
        <v>1011</v>
      </c>
      <c r="D17523" t="s">
        <v>856</v>
      </c>
      <c r="E17523">
        <v>35</v>
      </c>
    </row>
    <row r="17524" spans="1:5" ht="13.5" customHeight="1">
      <c r="A17524" t="s">
        <v>4339</v>
      </c>
      <c r="B17524" t="str">
        <f t="shared" si="273"/>
        <v>F-11---36</v>
      </c>
      <c r="C17524" t="s">
        <v>775</v>
      </c>
      <c r="D17524" t="s">
        <v>1110</v>
      </c>
      <c r="E17524">
        <v>36</v>
      </c>
    </row>
    <row r="17525" spans="1:5" ht="13.5" customHeight="1">
      <c r="A17525" t="s">
        <v>4339</v>
      </c>
      <c r="B17525" t="str">
        <f t="shared" si="273"/>
        <v>F-11---37</v>
      </c>
      <c r="C17525" t="s">
        <v>5912</v>
      </c>
      <c r="D17525" t="s">
        <v>764</v>
      </c>
      <c r="E17525">
        <v>37</v>
      </c>
    </row>
    <row r="17526" spans="1:5" ht="13.5" customHeight="1">
      <c r="A17526" t="s">
        <v>4339</v>
      </c>
      <c r="B17526" t="str">
        <f t="shared" si="273"/>
        <v>F-11---38</v>
      </c>
      <c r="C17526" t="s">
        <v>5915</v>
      </c>
      <c r="D17526" t="s">
        <v>772</v>
      </c>
      <c r="E17526">
        <v>38</v>
      </c>
    </row>
    <row r="17527" spans="1:5" ht="13.5" customHeight="1">
      <c r="A17527" t="s">
        <v>4339</v>
      </c>
      <c r="B17527" t="str">
        <f t="shared" si="273"/>
        <v>F-11---39</v>
      </c>
      <c r="C17527" t="s">
        <v>5970</v>
      </c>
      <c r="D17527" t="s">
        <v>999</v>
      </c>
      <c r="E17527">
        <v>39</v>
      </c>
    </row>
    <row r="17528" spans="1:5" ht="13.5" customHeight="1">
      <c r="A17528" t="s">
        <v>4339</v>
      </c>
      <c r="B17528" t="str">
        <f t="shared" si="273"/>
        <v>F-11---40</v>
      </c>
      <c r="C17528" t="s">
        <v>5917</v>
      </c>
      <c r="D17528" t="s">
        <v>789</v>
      </c>
      <c r="E17528">
        <v>40</v>
      </c>
    </row>
    <row r="17529" spans="1:5" ht="13.5" customHeight="1">
      <c r="A17529" t="s">
        <v>4339</v>
      </c>
      <c r="B17529" t="str">
        <f t="shared" si="273"/>
        <v>F-11---41</v>
      </c>
      <c r="C17529" t="s">
        <v>5918</v>
      </c>
      <c r="D17529" t="s">
        <v>770</v>
      </c>
      <c r="E17529">
        <v>41</v>
      </c>
    </row>
    <row r="17530" spans="1:5" ht="13.5" customHeight="1">
      <c r="A17530" t="s">
        <v>4339</v>
      </c>
      <c r="B17530" t="str">
        <f t="shared" si="273"/>
        <v>F-11---42</v>
      </c>
      <c r="C17530" t="s">
        <v>6007</v>
      </c>
      <c r="D17530" t="s">
        <v>1116</v>
      </c>
      <c r="E17530">
        <v>42</v>
      </c>
    </row>
    <row r="17531" spans="1:5" ht="13.5" customHeight="1">
      <c r="A17531" t="s">
        <v>4339</v>
      </c>
      <c r="B17531" t="str">
        <f t="shared" si="273"/>
        <v>F-11---43</v>
      </c>
      <c r="C17531" t="s">
        <v>5994</v>
      </c>
      <c r="D17531" t="s">
        <v>984</v>
      </c>
      <c r="E17531">
        <v>43</v>
      </c>
    </row>
    <row r="17532" spans="1:5" ht="13.5" customHeight="1">
      <c r="A17532" t="s">
        <v>4339</v>
      </c>
      <c r="B17532" t="str">
        <f t="shared" si="273"/>
        <v>F-11---44</v>
      </c>
      <c r="C17532" t="s">
        <v>6002</v>
      </c>
      <c r="D17532" t="s">
        <v>1113</v>
      </c>
      <c r="E17532">
        <v>44</v>
      </c>
    </row>
    <row r="17533" spans="1:5" ht="13.5" customHeight="1">
      <c r="A17533" t="s">
        <v>4339</v>
      </c>
      <c r="B17533" t="str">
        <f t="shared" si="273"/>
        <v>F-11---45</v>
      </c>
      <c r="C17533" t="s">
        <v>5951</v>
      </c>
      <c r="D17533" t="s">
        <v>879</v>
      </c>
      <c r="E17533">
        <v>45</v>
      </c>
    </row>
    <row r="17534" spans="1:5" ht="13.5" customHeight="1">
      <c r="A17534" t="s">
        <v>4339</v>
      </c>
      <c r="B17534" t="str">
        <f t="shared" si="273"/>
        <v>F-11---46</v>
      </c>
      <c r="C17534" t="s">
        <v>5979</v>
      </c>
      <c r="D17534" t="s">
        <v>1071</v>
      </c>
      <c r="E17534">
        <v>46</v>
      </c>
    </row>
    <row r="17535" spans="1:5" ht="13.5" customHeight="1">
      <c r="A17535" t="s">
        <v>4339</v>
      </c>
      <c r="B17535" t="str">
        <f t="shared" si="273"/>
        <v>F-11---47</v>
      </c>
      <c r="C17535" t="s">
        <v>5998</v>
      </c>
      <c r="D17535" t="s">
        <v>1201</v>
      </c>
      <c r="E17535">
        <v>47</v>
      </c>
    </row>
    <row r="17536" spans="1:5" ht="13.5" customHeight="1">
      <c r="A17536" t="s">
        <v>4339</v>
      </c>
      <c r="B17536" t="str">
        <f t="shared" si="273"/>
        <v>F-11---48</v>
      </c>
      <c r="C17536" t="s">
        <v>6004</v>
      </c>
      <c r="D17536" t="s">
        <v>960</v>
      </c>
      <c r="E17536">
        <v>48</v>
      </c>
    </row>
    <row r="17537" spans="1:5" ht="13.5" customHeight="1">
      <c r="A17537" t="s">
        <v>4339</v>
      </c>
      <c r="B17537" t="str">
        <f t="shared" si="273"/>
        <v>F-11---49</v>
      </c>
      <c r="C17537" t="s">
        <v>6013</v>
      </c>
      <c r="D17537" t="s">
        <v>968</v>
      </c>
      <c r="E17537">
        <v>49</v>
      </c>
    </row>
    <row r="17538" spans="1:5" ht="13.5" customHeight="1">
      <c r="A17538" t="s">
        <v>4339</v>
      </c>
      <c r="B17538" t="str">
        <f t="shared" si="273"/>
        <v>F-11---50</v>
      </c>
      <c r="C17538" t="s">
        <v>5941</v>
      </c>
      <c r="D17538" t="s">
        <v>861</v>
      </c>
      <c r="E17538">
        <v>50</v>
      </c>
    </row>
    <row r="17539" spans="1:5" ht="13.5" customHeight="1">
      <c r="A17539" t="s">
        <v>4339</v>
      </c>
      <c r="B17539" t="str">
        <f t="shared" ref="B17539:B17602" si="274">A17539&amp;"---"&amp;E17539</f>
        <v>F-11---51</v>
      </c>
      <c r="C17539" t="s">
        <v>5954</v>
      </c>
      <c r="D17539" t="s">
        <v>1166</v>
      </c>
      <c r="E17539">
        <v>51</v>
      </c>
    </row>
    <row r="17540" spans="1:5" ht="13.5" customHeight="1">
      <c r="A17540" t="s">
        <v>4339</v>
      </c>
      <c r="B17540" t="str">
        <f t="shared" si="274"/>
        <v>F-11---52</v>
      </c>
      <c r="C17540" t="s">
        <v>5957</v>
      </c>
      <c r="D17540" t="s">
        <v>913</v>
      </c>
      <c r="E17540">
        <v>52</v>
      </c>
    </row>
    <row r="17541" spans="1:5" ht="13.5" customHeight="1">
      <c r="A17541" t="s">
        <v>4339</v>
      </c>
      <c r="B17541" t="str">
        <f t="shared" si="274"/>
        <v>F-11---53</v>
      </c>
      <c r="C17541" t="s">
        <v>5991</v>
      </c>
      <c r="D17541" t="s">
        <v>1092</v>
      </c>
      <c r="E17541">
        <v>53</v>
      </c>
    </row>
    <row r="17542" spans="1:5" ht="13.5" customHeight="1">
      <c r="A17542" t="s">
        <v>4339</v>
      </c>
      <c r="B17542" t="str">
        <f t="shared" si="274"/>
        <v>F-11---54</v>
      </c>
      <c r="C17542" t="s">
        <v>5992</v>
      </c>
      <c r="D17542" t="s">
        <v>1101</v>
      </c>
      <c r="E17542">
        <v>54</v>
      </c>
    </row>
    <row r="17543" spans="1:5" ht="13.5" customHeight="1">
      <c r="A17543" t="s">
        <v>4339</v>
      </c>
      <c r="B17543" t="str">
        <f t="shared" si="274"/>
        <v>F-11---55</v>
      </c>
      <c r="C17543" t="s">
        <v>5987</v>
      </c>
      <c r="D17543" t="s">
        <v>1249</v>
      </c>
      <c r="E17543">
        <v>55</v>
      </c>
    </row>
    <row r="17544" spans="1:5" ht="13.5" customHeight="1">
      <c r="A17544" t="s">
        <v>4339</v>
      </c>
      <c r="B17544" t="str">
        <f t="shared" si="274"/>
        <v>F-11---56</v>
      </c>
      <c r="C17544" t="s">
        <v>5924</v>
      </c>
      <c r="D17544" t="s">
        <v>726</v>
      </c>
      <c r="E17544">
        <v>56</v>
      </c>
    </row>
    <row r="17545" spans="1:5" ht="13.5" customHeight="1">
      <c r="A17545" t="s">
        <v>4340</v>
      </c>
      <c r="B17545" t="str">
        <f t="shared" si="274"/>
        <v>F-12---1</v>
      </c>
      <c r="C17545" t="s">
        <v>4216</v>
      </c>
      <c r="D17545" t="s">
        <v>972</v>
      </c>
      <c r="E17545">
        <v>1</v>
      </c>
    </row>
    <row r="17546" spans="1:5" ht="13.5" customHeight="1">
      <c r="A17546" t="s">
        <v>4340</v>
      </c>
      <c r="B17546" t="str">
        <f t="shared" si="274"/>
        <v>F-12---2</v>
      </c>
      <c r="C17546" t="s">
        <v>4216</v>
      </c>
      <c r="D17546" t="s">
        <v>1021</v>
      </c>
      <c r="E17546">
        <v>2</v>
      </c>
    </row>
    <row r="17547" spans="1:5" ht="13.5" customHeight="1">
      <c r="A17547" t="s">
        <v>4340</v>
      </c>
      <c r="B17547" t="str">
        <f t="shared" si="274"/>
        <v>F-12---3</v>
      </c>
      <c r="C17547" t="s">
        <v>4216</v>
      </c>
      <c r="D17547" t="s">
        <v>1105</v>
      </c>
      <c r="E17547">
        <v>3</v>
      </c>
    </row>
    <row r="17548" spans="1:5" ht="13.5" customHeight="1">
      <c r="A17548" t="s">
        <v>4340</v>
      </c>
      <c r="B17548" t="str">
        <f t="shared" si="274"/>
        <v>F-12---4</v>
      </c>
      <c r="C17548" t="s">
        <v>4216</v>
      </c>
      <c r="D17548" t="s">
        <v>726</v>
      </c>
      <c r="E17548">
        <v>4</v>
      </c>
    </row>
    <row r="17549" spans="1:5" ht="13.5" customHeight="1">
      <c r="A17549" t="s">
        <v>4340</v>
      </c>
      <c r="B17549" t="str">
        <f t="shared" si="274"/>
        <v>F-12---5</v>
      </c>
      <c r="C17549" t="s">
        <v>4218</v>
      </c>
      <c r="D17549" t="s">
        <v>914</v>
      </c>
      <c r="E17549">
        <v>5</v>
      </c>
    </row>
    <row r="17550" spans="1:5" ht="13.5" customHeight="1">
      <c r="A17550" t="s">
        <v>4340</v>
      </c>
      <c r="B17550" t="str">
        <f t="shared" si="274"/>
        <v>F-12---6</v>
      </c>
      <c r="C17550" t="s">
        <v>4260</v>
      </c>
      <c r="D17550" t="s">
        <v>1165</v>
      </c>
      <c r="E17550">
        <v>6</v>
      </c>
    </row>
    <row r="17551" spans="1:5" ht="13.5" customHeight="1">
      <c r="A17551" t="s">
        <v>4340</v>
      </c>
      <c r="B17551" t="str">
        <f t="shared" si="274"/>
        <v>F-12---7</v>
      </c>
      <c r="C17551" t="s">
        <v>4222</v>
      </c>
      <c r="D17551" t="s">
        <v>1104</v>
      </c>
      <c r="E17551">
        <v>7</v>
      </c>
    </row>
    <row r="17552" spans="1:5" ht="13.5" customHeight="1">
      <c r="A17552" t="s">
        <v>4340</v>
      </c>
      <c r="B17552" t="str">
        <f t="shared" si="274"/>
        <v>F-12---8</v>
      </c>
      <c r="C17552" t="s">
        <v>4230</v>
      </c>
      <c r="D17552" t="s">
        <v>1206</v>
      </c>
      <c r="E17552">
        <v>8</v>
      </c>
    </row>
    <row r="17553" spans="1:5" ht="13.5" customHeight="1">
      <c r="A17553" t="s">
        <v>4340</v>
      </c>
      <c r="B17553" t="str">
        <f t="shared" si="274"/>
        <v>F-12---9</v>
      </c>
      <c r="C17553" t="s">
        <v>4259</v>
      </c>
      <c r="D17553" t="s">
        <v>837</v>
      </c>
      <c r="E17553">
        <v>9</v>
      </c>
    </row>
    <row r="17554" spans="1:5" ht="13.5" customHeight="1">
      <c r="A17554" t="s">
        <v>4340</v>
      </c>
      <c r="B17554" t="str">
        <f t="shared" si="274"/>
        <v>F-12---10</v>
      </c>
      <c r="C17554" t="s">
        <v>4264</v>
      </c>
      <c r="D17554" t="s">
        <v>718</v>
      </c>
      <c r="E17554">
        <v>10</v>
      </c>
    </row>
    <row r="17555" spans="1:5" ht="13.5" customHeight="1">
      <c r="A17555" t="s">
        <v>4340</v>
      </c>
      <c r="B17555" t="str">
        <f t="shared" si="274"/>
        <v>F-12---11</v>
      </c>
      <c r="C17555" t="s">
        <v>4256</v>
      </c>
      <c r="D17555" t="s">
        <v>1412</v>
      </c>
      <c r="E17555">
        <v>11</v>
      </c>
    </row>
    <row r="17556" spans="1:5" ht="13.5" customHeight="1">
      <c r="A17556" t="s">
        <v>4340</v>
      </c>
      <c r="B17556" t="str">
        <f t="shared" si="274"/>
        <v>F-12---12</v>
      </c>
      <c r="C17556" t="s">
        <v>4248</v>
      </c>
      <c r="D17556" t="s">
        <v>764</v>
      </c>
      <c r="E17556">
        <v>12</v>
      </c>
    </row>
    <row r="17557" spans="1:5" ht="13.5" customHeight="1">
      <c r="A17557" t="s">
        <v>4340</v>
      </c>
      <c r="B17557" t="str">
        <f t="shared" si="274"/>
        <v>F-12---13</v>
      </c>
      <c r="C17557" t="s">
        <v>4274</v>
      </c>
      <c r="D17557" t="s">
        <v>1101</v>
      </c>
      <c r="E17557">
        <v>13</v>
      </c>
    </row>
    <row r="17558" spans="1:5" ht="13.5" customHeight="1">
      <c r="A17558" t="s">
        <v>4340</v>
      </c>
      <c r="B17558" t="str">
        <f t="shared" si="274"/>
        <v>F-12---14</v>
      </c>
      <c r="C17558" t="s">
        <v>4290</v>
      </c>
      <c r="D17558" t="s">
        <v>1201</v>
      </c>
      <c r="E17558">
        <v>14</v>
      </c>
    </row>
    <row r="17559" spans="1:5" ht="13.5" customHeight="1">
      <c r="A17559" t="s">
        <v>4340</v>
      </c>
      <c r="B17559" t="str">
        <f t="shared" si="274"/>
        <v>F-12---15</v>
      </c>
      <c r="C17559" t="s">
        <v>1017</v>
      </c>
      <c r="D17559" t="s">
        <v>796</v>
      </c>
      <c r="E17559">
        <v>15</v>
      </c>
    </row>
    <row r="17560" spans="1:5" ht="13.5" customHeight="1">
      <c r="A17560" t="s">
        <v>4340</v>
      </c>
      <c r="B17560" t="str">
        <f t="shared" si="274"/>
        <v>F-12---16</v>
      </c>
      <c r="C17560" t="s">
        <v>731</v>
      </c>
      <c r="D17560" t="s">
        <v>800</v>
      </c>
      <c r="E17560">
        <v>16</v>
      </c>
    </row>
    <row r="17561" spans="1:5" ht="13.5" customHeight="1">
      <c r="A17561" t="s">
        <v>4340</v>
      </c>
      <c r="B17561" t="str">
        <f t="shared" si="274"/>
        <v>F-12---17</v>
      </c>
      <c r="C17561" t="s">
        <v>888</v>
      </c>
      <c r="D17561" t="s">
        <v>1073</v>
      </c>
      <c r="E17561">
        <v>17</v>
      </c>
    </row>
    <row r="17562" spans="1:5" ht="13.5" customHeight="1">
      <c r="A17562" t="s">
        <v>4340</v>
      </c>
      <c r="B17562" t="str">
        <f t="shared" si="274"/>
        <v>F-12---18</v>
      </c>
      <c r="C17562" t="s">
        <v>858</v>
      </c>
      <c r="D17562" t="s">
        <v>740</v>
      </c>
      <c r="E17562">
        <v>18</v>
      </c>
    </row>
    <row r="17563" spans="1:5" ht="13.5" customHeight="1">
      <c r="A17563" t="s">
        <v>4340</v>
      </c>
      <c r="B17563" t="str">
        <f t="shared" si="274"/>
        <v>F-12---19</v>
      </c>
      <c r="C17563" t="s">
        <v>743</v>
      </c>
      <c r="D17563" t="s">
        <v>754</v>
      </c>
      <c r="E17563">
        <v>19</v>
      </c>
    </row>
    <row r="17564" spans="1:5" ht="13.5" customHeight="1">
      <c r="A17564" t="s">
        <v>4340</v>
      </c>
      <c r="B17564" t="str">
        <f t="shared" si="274"/>
        <v>F-12---20</v>
      </c>
      <c r="C17564" t="s">
        <v>745</v>
      </c>
      <c r="D17564" t="s">
        <v>837</v>
      </c>
      <c r="E17564">
        <v>20</v>
      </c>
    </row>
    <row r="17565" spans="1:5" ht="13.5" customHeight="1">
      <c r="A17565" t="s">
        <v>4340</v>
      </c>
      <c r="B17565" t="str">
        <f t="shared" si="274"/>
        <v>F-12---21</v>
      </c>
      <c r="C17565" t="s">
        <v>987</v>
      </c>
      <c r="D17565" t="s">
        <v>1263</v>
      </c>
      <c r="E17565">
        <v>21</v>
      </c>
    </row>
    <row r="17566" spans="1:5" ht="13.5" customHeight="1">
      <c r="A17566" t="s">
        <v>4340</v>
      </c>
      <c r="B17566" t="str">
        <f t="shared" si="274"/>
        <v>F-12---22</v>
      </c>
      <c r="C17566" t="s">
        <v>989</v>
      </c>
      <c r="D17566" t="s">
        <v>738</v>
      </c>
      <c r="E17566">
        <v>22</v>
      </c>
    </row>
    <row r="17567" spans="1:5" ht="13.5" customHeight="1">
      <c r="A17567" t="s">
        <v>4340</v>
      </c>
      <c r="B17567" t="str">
        <f t="shared" si="274"/>
        <v>F-12---23</v>
      </c>
      <c r="C17567" t="s">
        <v>799</v>
      </c>
      <c r="D17567" t="s">
        <v>809</v>
      </c>
      <c r="E17567">
        <v>23</v>
      </c>
    </row>
    <row r="17568" spans="1:5" ht="13.5" customHeight="1">
      <c r="A17568" t="s">
        <v>4340</v>
      </c>
      <c r="B17568" t="str">
        <f t="shared" si="274"/>
        <v>F-12---24</v>
      </c>
      <c r="C17568" t="s">
        <v>749</v>
      </c>
      <c r="D17568" t="s">
        <v>1082</v>
      </c>
      <c r="E17568">
        <v>24</v>
      </c>
    </row>
    <row r="17569" spans="1:5" ht="13.5" customHeight="1">
      <c r="A17569" t="s">
        <v>4340</v>
      </c>
      <c r="B17569" t="str">
        <f t="shared" si="274"/>
        <v>F-12---25</v>
      </c>
      <c r="C17569" t="s">
        <v>824</v>
      </c>
      <c r="D17569" t="s">
        <v>752</v>
      </c>
      <c r="E17569">
        <v>25</v>
      </c>
    </row>
    <row r="17570" spans="1:5" ht="13.5" customHeight="1">
      <c r="A17570" t="s">
        <v>4340</v>
      </c>
      <c r="B17570" t="str">
        <f t="shared" si="274"/>
        <v>F-12---26</v>
      </c>
      <c r="C17570" t="s">
        <v>826</v>
      </c>
      <c r="D17570" t="s">
        <v>1079</v>
      </c>
      <c r="E17570">
        <v>26</v>
      </c>
    </row>
    <row r="17571" spans="1:5" ht="13.5" customHeight="1">
      <c r="A17571" t="s">
        <v>4340</v>
      </c>
      <c r="B17571" t="str">
        <f t="shared" si="274"/>
        <v>F-12---27</v>
      </c>
      <c r="C17571" t="s">
        <v>1005</v>
      </c>
      <c r="D17571" t="s">
        <v>1105</v>
      </c>
      <c r="E17571">
        <v>27</v>
      </c>
    </row>
    <row r="17572" spans="1:5" ht="13.5" customHeight="1">
      <c r="A17572" t="s">
        <v>4340</v>
      </c>
      <c r="B17572" t="str">
        <f t="shared" si="274"/>
        <v>F-12---28</v>
      </c>
      <c r="C17572" t="s">
        <v>753</v>
      </c>
      <c r="D17572" t="s">
        <v>1002</v>
      </c>
      <c r="E17572">
        <v>28</v>
      </c>
    </row>
    <row r="17573" spans="1:5" ht="13.5" customHeight="1">
      <c r="A17573" t="s">
        <v>4340</v>
      </c>
      <c r="B17573" t="str">
        <f t="shared" si="274"/>
        <v>F-12---29</v>
      </c>
      <c r="C17573" t="s">
        <v>828</v>
      </c>
      <c r="D17573" t="s">
        <v>818</v>
      </c>
      <c r="E17573">
        <v>29</v>
      </c>
    </row>
    <row r="17574" spans="1:5" ht="13.5" customHeight="1">
      <c r="A17574" t="s">
        <v>4340</v>
      </c>
      <c r="B17574" t="str">
        <f t="shared" si="274"/>
        <v>F-12---30</v>
      </c>
      <c r="C17574" t="s">
        <v>759</v>
      </c>
      <c r="D17574" t="s">
        <v>823</v>
      </c>
      <c r="E17574">
        <v>30</v>
      </c>
    </row>
    <row r="17575" spans="1:5" ht="13.5" customHeight="1">
      <c r="A17575" t="s">
        <v>4340</v>
      </c>
      <c r="B17575" t="str">
        <f t="shared" si="274"/>
        <v>F-12---31</v>
      </c>
      <c r="C17575" t="s">
        <v>965</v>
      </c>
      <c r="D17575" t="s">
        <v>1250</v>
      </c>
      <c r="E17575">
        <v>31</v>
      </c>
    </row>
    <row r="17576" spans="1:5" ht="13.5" customHeight="1">
      <c r="A17576" t="s">
        <v>4340</v>
      </c>
      <c r="B17576" t="str">
        <f t="shared" si="274"/>
        <v>F-12---32</v>
      </c>
      <c r="C17576" t="s">
        <v>868</v>
      </c>
      <c r="D17576" t="s">
        <v>758</v>
      </c>
      <c r="E17576">
        <v>32</v>
      </c>
    </row>
    <row r="17577" spans="1:5" ht="13.5" customHeight="1">
      <c r="A17577" t="s">
        <v>4340</v>
      </c>
      <c r="B17577" t="str">
        <f t="shared" si="274"/>
        <v>F-12---33</v>
      </c>
      <c r="C17577" t="s">
        <v>1098</v>
      </c>
      <c r="D17577" t="s">
        <v>1206</v>
      </c>
      <c r="E17577">
        <v>33</v>
      </c>
    </row>
    <row r="17578" spans="1:5" ht="13.5" customHeight="1">
      <c r="A17578" t="s">
        <v>4340</v>
      </c>
      <c r="B17578" t="str">
        <f t="shared" si="274"/>
        <v>F-12---34</v>
      </c>
      <c r="C17578" t="s">
        <v>969</v>
      </c>
      <c r="D17578" t="s">
        <v>802</v>
      </c>
      <c r="E17578">
        <v>34</v>
      </c>
    </row>
    <row r="17579" spans="1:5" ht="13.5" customHeight="1">
      <c r="A17579" t="s">
        <v>4340</v>
      </c>
      <c r="B17579" t="str">
        <f t="shared" si="274"/>
        <v>F-12---35</v>
      </c>
      <c r="C17579" t="s">
        <v>894</v>
      </c>
      <c r="D17579" t="s">
        <v>964</v>
      </c>
      <c r="E17579">
        <v>35</v>
      </c>
    </row>
    <row r="17580" spans="1:5" ht="13.5" customHeight="1">
      <c r="A17580" t="s">
        <v>4340</v>
      </c>
      <c r="B17580" t="str">
        <f t="shared" si="274"/>
        <v>F-12---36</v>
      </c>
      <c r="C17580" t="s">
        <v>1011</v>
      </c>
      <c r="D17580" t="s">
        <v>856</v>
      </c>
      <c r="E17580">
        <v>36</v>
      </c>
    </row>
    <row r="17581" spans="1:5" ht="13.5" customHeight="1">
      <c r="A17581" t="s">
        <v>4340</v>
      </c>
      <c r="B17581" t="str">
        <f t="shared" si="274"/>
        <v>F-12---37</v>
      </c>
      <c r="C17581" t="s">
        <v>775</v>
      </c>
      <c r="D17581" t="s">
        <v>1110</v>
      </c>
      <c r="E17581">
        <v>37</v>
      </c>
    </row>
    <row r="17582" spans="1:5" ht="13.5" customHeight="1">
      <c r="A17582" t="s">
        <v>4340</v>
      </c>
      <c r="B17582" t="str">
        <f t="shared" si="274"/>
        <v>F-12---38</v>
      </c>
      <c r="C17582" t="s">
        <v>896</v>
      </c>
      <c r="D17582" t="s">
        <v>1202</v>
      </c>
      <c r="E17582">
        <v>38</v>
      </c>
    </row>
    <row r="17583" spans="1:5" ht="13.5" customHeight="1">
      <c r="A17583" t="s">
        <v>4340</v>
      </c>
      <c r="B17583" t="str">
        <f t="shared" si="274"/>
        <v>F-12---39</v>
      </c>
      <c r="C17583" t="s">
        <v>5912</v>
      </c>
      <c r="D17583" t="s">
        <v>764</v>
      </c>
      <c r="E17583">
        <v>39</v>
      </c>
    </row>
    <row r="17584" spans="1:5" ht="13.5" customHeight="1">
      <c r="A17584" t="s">
        <v>4340</v>
      </c>
      <c r="B17584" t="str">
        <f t="shared" si="274"/>
        <v>F-12---40</v>
      </c>
      <c r="C17584" t="s">
        <v>5925</v>
      </c>
      <c r="D17584" t="s">
        <v>798</v>
      </c>
      <c r="E17584">
        <v>40</v>
      </c>
    </row>
    <row r="17585" spans="1:5" ht="13.5" customHeight="1">
      <c r="A17585" t="s">
        <v>4340</v>
      </c>
      <c r="B17585" t="str">
        <f t="shared" si="274"/>
        <v>F-12---41</v>
      </c>
      <c r="C17585" t="s">
        <v>5915</v>
      </c>
      <c r="D17585" t="s">
        <v>772</v>
      </c>
      <c r="E17585">
        <v>41</v>
      </c>
    </row>
    <row r="17586" spans="1:5" ht="13.5" customHeight="1">
      <c r="A17586" t="s">
        <v>4340</v>
      </c>
      <c r="B17586" t="str">
        <f t="shared" si="274"/>
        <v>F-12---42</v>
      </c>
      <c r="C17586" t="s">
        <v>5970</v>
      </c>
      <c r="D17586" t="s">
        <v>999</v>
      </c>
      <c r="E17586">
        <v>42</v>
      </c>
    </row>
    <row r="17587" spans="1:5" ht="13.5" customHeight="1">
      <c r="A17587" t="s">
        <v>4340</v>
      </c>
      <c r="B17587" t="str">
        <f t="shared" si="274"/>
        <v>F-12---43</v>
      </c>
      <c r="C17587" t="s">
        <v>5917</v>
      </c>
      <c r="D17587" t="s">
        <v>789</v>
      </c>
      <c r="E17587">
        <v>43</v>
      </c>
    </row>
    <row r="17588" spans="1:5" ht="13.5" customHeight="1">
      <c r="A17588" t="s">
        <v>4340</v>
      </c>
      <c r="B17588" t="str">
        <f t="shared" si="274"/>
        <v>F-12---44</v>
      </c>
      <c r="C17588" t="s">
        <v>5918</v>
      </c>
      <c r="D17588" t="s">
        <v>770</v>
      </c>
      <c r="E17588">
        <v>44</v>
      </c>
    </row>
    <row r="17589" spans="1:5" ht="13.5" customHeight="1">
      <c r="A17589" t="s">
        <v>4340</v>
      </c>
      <c r="B17589" t="str">
        <f t="shared" si="274"/>
        <v>F-12---45</v>
      </c>
      <c r="C17589" t="s">
        <v>6007</v>
      </c>
      <c r="D17589" t="s">
        <v>1116</v>
      </c>
      <c r="E17589">
        <v>45</v>
      </c>
    </row>
    <row r="17590" spans="1:5" ht="13.5" customHeight="1">
      <c r="A17590" t="s">
        <v>4340</v>
      </c>
      <c r="B17590" t="str">
        <f t="shared" si="274"/>
        <v>F-12---46</v>
      </c>
      <c r="C17590" t="s">
        <v>5994</v>
      </c>
      <c r="D17590" t="s">
        <v>984</v>
      </c>
      <c r="E17590">
        <v>46</v>
      </c>
    </row>
    <row r="17591" spans="1:5" ht="13.5" customHeight="1">
      <c r="A17591" t="s">
        <v>4340</v>
      </c>
      <c r="B17591" t="str">
        <f t="shared" si="274"/>
        <v>F-12---47</v>
      </c>
      <c r="C17591" t="s">
        <v>6002</v>
      </c>
      <c r="D17591" t="s">
        <v>1113</v>
      </c>
      <c r="E17591">
        <v>47</v>
      </c>
    </row>
    <row r="17592" spans="1:5" ht="13.5" customHeight="1">
      <c r="A17592" t="s">
        <v>4340</v>
      </c>
      <c r="B17592" t="str">
        <f t="shared" si="274"/>
        <v>F-12---48</v>
      </c>
      <c r="C17592" t="s">
        <v>5979</v>
      </c>
      <c r="D17592" t="s">
        <v>1071</v>
      </c>
      <c r="E17592">
        <v>48</v>
      </c>
    </row>
    <row r="17593" spans="1:5" ht="13.5" customHeight="1">
      <c r="A17593" t="s">
        <v>4340</v>
      </c>
      <c r="B17593" t="str">
        <f t="shared" si="274"/>
        <v>F-12---49</v>
      </c>
      <c r="C17593" t="s">
        <v>5998</v>
      </c>
      <c r="D17593" t="s">
        <v>1201</v>
      </c>
      <c r="E17593">
        <v>49</v>
      </c>
    </row>
    <row r="17594" spans="1:5" ht="13.5" customHeight="1">
      <c r="A17594" t="s">
        <v>4340</v>
      </c>
      <c r="B17594" t="str">
        <f t="shared" si="274"/>
        <v>F-12---50</v>
      </c>
      <c r="C17594" t="s">
        <v>6004</v>
      </c>
      <c r="D17594" t="s">
        <v>960</v>
      </c>
      <c r="E17594">
        <v>50</v>
      </c>
    </row>
    <row r="17595" spans="1:5" ht="13.5" customHeight="1">
      <c r="A17595" t="s">
        <v>4340</v>
      </c>
      <c r="B17595" t="str">
        <f t="shared" si="274"/>
        <v>F-12---51</v>
      </c>
      <c r="C17595" t="s">
        <v>6013</v>
      </c>
      <c r="D17595" t="s">
        <v>968</v>
      </c>
      <c r="E17595">
        <v>51</v>
      </c>
    </row>
    <row r="17596" spans="1:5" ht="13.5" customHeight="1">
      <c r="A17596" t="s">
        <v>4340</v>
      </c>
      <c r="B17596" t="str">
        <f t="shared" si="274"/>
        <v>F-12---52</v>
      </c>
      <c r="C17596" t="s">
        <v>5941</v>
      </c>
      <c r="D17596" t="s">
        <v>861</v>
      </c>
      <c r="E17596">
        <v>52</v>
      </c>
    </row>
    <row r="17597" spans="1:5" ht="13.5" customHeight="1">
      <c r="A17597" t="s">
        <v>4340</v>
      </c>
      <c r="B17597" t="str">
        <f t="shared" si="274"/>
        <v>F-12---53</v>
      </c>
      <c r="C17597" t="s">
        <v>5927</v>
      </c>
      <c r="D17597" t="s">
        <v>1115</v>
      </c>
      <c r="E17597">
        <v>53</v>
      </c>
    </row>
    <row r="17598" spans="1:5" ht="13.5" customHeight="1">
      <c r="A17598" t="s">
        <v>4340</v>
      </c>
      <c r="B17598" t="str">
        <f t="shared" si="274"/>
        <v>F-12---54</v>
      </c>
      <c r="C17598" t="s">
        <v>5954</v>
      </c>
      <c r="D17598" t="s">
        <v>1166</v>
      </c>
      <c r="E17598">
        <v>54</v>
      </c>
    </row>
    <row r="17599" spans="1:5" ht="13.5" customHeight="1">
      <c r="A17599" t="s">
        <v>4340</v>
      </c>
      <c r="B17599" t="str">
        <f t="shared" si="274"/>
        <v>F-12---55</v>
      </c>
      <c r="C17599" t="s">
        <v>5991</v>
      </c>
      <c r="D17599" t="s">
        <v>1092</v>
      </c>
      <c r="E17599">
        <v>55</v>
      </c>
    </row>
    <row r="17600" spans="1:5" ht="13.5" customHeight="1">
      <c r="A17600" t="s">
        <v>4340</v>
      </c>
      <c r="B17600" t="str">
        <f t="shared" si="274"/>
        <v>F-12---56</v>
      </c>
      <c r="C17600" t="s">
        <v>5992</v>
      </c>
      <c r="D17600" t="s">
        <v>1101</v>
      </c>
      <c r="E17600">
        <v>56</v>
      </c>
    </row>
    <row r="17601" spans="1:5" ht="13.5" customHeight="1">
      <c r="A17601" t="s">
        <v>4340</v>
      </c>
      <c r="B17601" t="str">
        <f t="shared" si="274"/>
        <v>F-12---57</v>
      </c>
      <c r="C17601" t="s">
        <v>5987</v>
      </c>
      <c r="D17601" t="s">
        <v>1249</v>
      </c>
      <c r="E17601">
        <v>57</v>
      </c>
    </row>
    <row r="17602" spans="1:5" ht="13.5" customHeight="1">
      <c r="A17602" t="s">
        <v>4340</v>
      </c>
      <c r="B17602" t="str">
        <f t="shared" si="274"/>
        <v>F-12---58</v>
      </c>
      <c r="C17602" t="s">
        <v>5924</v>
      </c>
      <c r="D17602" t="s">
        <v>726</v>
      </c>
      <c r="E17602">
        <v>58</v>
      </c>
    </row>
    <row r="17603" spans="1:5" ht="13.5" customHeight="1">
      <c r="A17603" t="s">
        <v>4341</v>
      </c>
      <c r="B17603" t="str">
        <f t="shared" ref="B17603:B17666" si="275">A17603&amp;"---"&amp;E17603</f>
        <v>F-13---1</v>
      </c>
      <c r="C17603" t="s">
        <v>4216</v>
      </c>
      <c r="D17603" t="s">
        <v>972</v>
      </c>
      <c r="E17603">
        <v>1</v>
      </c>
    </row>
    <row r="17604" spans="1:5" ht="13.5" customHeight="1">
      <c r="A17604" t="s">
        <v>4341</v>
      </c>
      <c r="B17604" t="str">
        <f t="shared" si="275"/>
        <v>F-13---2</v>
      </c>
      <c r="C17604" t="s">
        <v>4216</v>
      </c>
      <c r="D17604" t="s">
        <v>1021</v>
      </c>
      <c r="E17604">
        <v>2</v>
      </c>
    </row>
    <row r="17605" spans="1:5" ht="13.5" customHeight="1">
      <c r="A17605" t="s">
        <v>4341</v>
      </c>
      <c r="B17605" t="str">
        <f t="shared" si="275"/>
        <v>F-13---3</v>
      </c>
      <c r="C17605" t="s">
        <v>4216</v>
      </c>
      <c r="D17605" t="s">
        <v>1105</v>
      </c>
      <c r="E17605">
        <v>3</v>
      </c>
    </row>
    <row r="17606" spans="1:5" ht="13.5" customHeight="1">
      <c r="A17606" t="s">
        <v>4341</v>
      </c>
      <c r="B17606" t="str">
        <f t="shared" si="275"/>
        <v>F-13---4</v>
      </c>
      <c r="C17606" t="s">
        <v>4216</v>
      </c>
      <c r="D17606" t="s">
        <v>726</v>
      </c>
      <c r="E17606">
        <v>4</v>
      </c>
    </row>
    <row r="17607" spans="1:5" ht="13.5" customHeight="1">
      <c r="A17607" t="s">
        <v>4341</v>
      </c>
      <c r="B17607" t="str">
        <f t="shared" si="275"/>
        <v>F-13---5</v>
      </c>
      <c r="C17607" t="s">
        <v>4218</v>
      </c>
      <c r="D17607" t="s">
        <v>781</v>
      </c>
      <c r="E17607">
        <v>5</v>
      </c>
    </row>
    <row r="17608" spans="1:5" ht="13.5" customHeight="1">
      <c r="A17608" t="s">
        <v>4341</v>
      </c>
      <c r="B17608" t="str">
        <f t="shared" si="275"/>
        <v>F-13---6</v>
      </c>
      <c r="C17608" t="s">
        <v>4260</v>
      </c>
      <c r="D17608" t="s">
        <v>1165</v>
      </c>
      <c r="E17608">
        <v>6</v>
      </c>
    </row>
    <row r="17609" spans="1:5" ht="13.5" customHeight="1">
      <c r="A17609" t="s">
        <v>4341</v>
      </c>
      <c r="B17609" t="str">
        <f t="shared" si="275"/>
        <v>F-13---7</v>
      </c>
      <c r="C17609" t="s">
        <v>4222</v>
      </c>
      <c r="D17609" t="s">
        <v>1104</v>
      </c>
      <c r="E17609">
        <v>7</v>
      </c>
    </row>
    <row r="17610" spans="1:5" ht="13.5" customHeight="1">
      <c r="A17610" t="s">
        <v>4341</v>
      </c>
      <c r="B17610" t="str">
        <f t="shared" si="275"/>
        <v>F-13---8</v>
      </c>
      <c r="C17610" t="s">
        <v>4230</v>
      </c>
      <c r="D17610" t="s">
        <v>1206</v>
      </c>
      <c r="E17610">
        <v>8</v>
      </c>
    </row>
    <row r="17611" spans="1:5" ht="13.5" customHeight="1">
      <c r="A17611" t="s">
        <v>4341</v>
      </c>
      <c r="B17611" t="str">
        <f t="shared" si="275"/>
        <v>F-13---9</v>
      </c>
      <c r="C17611" t="s">
        <v>4259</v>
      </c>
      <c r="D17611" t="s">
        <v>790</v>
      </c>
      <c r="E17611">
        <v>9</v>
      </c>
    </row>
    <row r="17612" spans="1:5" ht="13.5" customHeight="1">
      <c r="A17612" t="s">
        <v>4341</v>
      </c>
      <c r="B17612" t="str">
        <f t="shared" si="275"/>
        <v>F-13---10</v>
      </c>
      <c r="C17612" t="s">
        <v>4264</v>
      </c>
      <c r="D17612" t="s">
        <v>718</v>
      </c>
      <c r="E17612">
        <v>10</v>
      </c>
    </row>
    <row r="17613" spans="1:5" ht="13.5" customHeight="1">
      <c r="A17613" t="s">
        <v>4341</v>
      </c>
      <c r="B17613" t="str">
        <f t="shared" si="275"/>
        <v>F-13---11</v>
      </c>
      <c r="C17613" t="s">
        <v>4256</v>
      </c>
      <c r="D17613" t="s">
        <v>1412</v>
      </c>
      <c r="E17613">
        <v>11</v>
      </c>
    </row>
    <row r="17614" spans="1:5" ht="13.5" customHeight="1">
      <c r="A17614" t="s">
        <v>4341</v>
      </c>
      <c r="B17614" t="str">
        <f t="shared" si="275"/>
        <v>F-13---12</v>
      </c>
      <c r="C17614" t="s">
        <v>4248</v>
      </c>
      <c r="D17614" t="s">
        <v>764</v>
      </c>
      <c r="E17614">
        <v>12</v>
      </c>
    </row>
    <row r="17615" spans="1:5" ht="13.5" customHeight="1">
      <c r="A17615" t="s">
        <v>4341</v>
      </c>
      <c r="B17615" t="str">
        <f t="shared" si="275"/>
        <v>F-13---13</v>
      </c>
      <c r="C17615" t="s">
        <v>4274</v>
      </c>
      <c r="D17615" t="s">
        <v>1242</v>
      </c>
      <c r="E17615">
        <v>13</v>
      </c>
    </row>
    <row r="17616" spans="1:5" ht="13.5" customHeight="1">
      <c r="A17616" t="s">
        <v>4341</v>
      </c>
      <c r="B17616" t="str">
        <f t="shared" si="275"/>
        <v>F-13---14</v>
      </c>
      <c r="C17616" t="s">
        <v>4290</v>
      </c>
      <c r="D17616" t="s">
        <v>1201</v>
      </c>
      <c r="E17616">
        <v>14</v>
      </c>
    </row>
    <row r="17617" spans="1:5" ht="13.5" customHeight="1">
      <c r="A17617" t="s">
        <v>4341</v>
      </c>
      <c r="B17617" t="str">
        <f t="shared" si="275"/>
        <v>F-13---15</v>
      </c>
      <c r="C17617" t="s">
        <v>1017</v>
      </c>
      <c r="D17617" t="s">
        <v>796</v>
      </c>
      <c r="E17617">
        <v>15</v>
      </c>
    </row>
    <row r="17618" spans="1:5" ht="13.5" customHeight="1">
      <c r="A17618" t="s">
        <v>4341</v>
      </c>
      <c r="B17618" t="str">
        <f t="shared" si="275"/>
        <v>F-13---16</v>
      </c>
      <c r="C17618" t="s">
        <v>731</v>
      </c>
      <c r="D17618" t="s">
        <v>800</v>
      </c>
      <c r="E17618">
        <v>16</v>
      </c>
    </row>
    <row r="17619" spans="1:5" ht="13.5" customHeight="1">
      <c r="A17619" t="s">
        <v>4341</v>
      </c>
      <c r="B17619" t="str">
        <f t="shared" si="275"/>
        <v>F-13---17</v>
      </c>
      <c r="C17619" t="s">
        <v>733</v>
      </c>
      <c r="D17619" t="s">
        <v>781</v>
      </c>
      <c r="E17619">
        <v>17</v>
      </c>
    </row>
    <row r="17620" spans="1:5" ht="13.5" customHeight="1">
      <c r="A17620" t="s">
        <v>4341</v>
      </c>
      <c r="B17620" t="str">
        <f t="shared" si="275"/>
        <v>F-13---18</v>
      </c>
      <c r="C17620" t="s">
        <v>735</v>
      </c>
      <c r="D17620" t="s">
        <v>744</v>
      </c>
      <c r="E17620">
        <v>18</v>
      </c>
    </row>
    <row r="17621" spans="1:5" ht="13.5" customHeight="1">
      <c r="A17621" t="s">
        <v>4341</v>
      </c>
      <c r="B17621" t="str">
        <f t="shared" si="275"/>
        <v>F-13---19</v>
      </c>
      <c r="C17621" t="s">
        <v>985</v>
      </c>
      <c r="D17621" t="s">
        <v>1449</v>
      </c>
      <c r="E17621">
        <v>19</v>
      </c>
    </row>
    <row r="17622" spans="1:5" ht="13.5" customHeight="1">
      <c r="A17622" t="s">
        <v>4341</v>
      </c>
      <c r="B17622" t="str">
        <f t="shared" si="275"/>
        <v>F-13---20</v>
      </c>
      <c r="C17622" t="s">
        <v>739</v>
      </c>
      <c r="D17622" t="s">
        <v>736</v>
      </c>
      <c r="E17622">
        <v>20</v>
      </c>
    </row>
    <row r="17623" spans="1:5" ht="13.5" customHeight="1">
      <c r="A17623" t="s">
        <v>4341</v>
      </c>
      <c r="B17623" t="str">
        <f t="shared" si="275"/>
        <v>F-13---21</v>
      </c>
      <c r="C17623" t="s">
        <v>888</v>
      </c>
      <c r="D17623" t="s">
        <v>1073</v>
      </c>
      <c r="E17623">
        <v>21</v>
      </c>
    </row>
    <row r="17624" spans="1:5" ht="13.5" customHeight="1">
      <c r="A17624" t="s">
        <v>4341</v>
      </c>
      <c r="B17624" t="str">
        <f t="shared" si="275"/>
        <v>F-13---22</v>
      </c>
      <c r="C17624" t="s">
        <v>858</v>
      </c>
      <c r="D17624" t="s">
        <v>740</v>
      </c>
      <c r="E17624">
        <v>22</v>
      </c>
    </row>
    <row r="17625" spans="1:5" ht="13.5" customHeight="1">
      <c r="A17625" t="s">
        <v>4341</v>
      </c>
      <c r="B17625" t="str">
        <f t="shared" si="275"/>
        <v>F-13---23</v>
      </c>
      <c r="C17625" t="s">
        <v>743</v>
      </c>
      <c r="D17625" t="s">
        <v>754</v>
      </c>
      <c r="E17625">
        <v>23</v>
      </c>
    </row>
    <row r="17626" spans="1:5" ht="13.5" customHeight="1">
      <c r="A17626" t="s">
        <v>4341</v>
      </c>
      <c r="B17626" t="str">
        <f t="shared" si="275"/>
        <v>F-13---24</v>
      </c>
      <c r="C17626" t="s">
        <v>987</v>
      </c>
      <c r="D17626" t="s">
        <v>1263</v>
      </c>
      <c r="E17626">
        <v>24</v>
      </c>
    </row>
    <row r="17627" spans="1:5" ht="13.5" customHeight="1">
      <c r="A17627" t="s">
        <v>4341</v>
      </c>
      <c r="B17627" t="str">
        <f t="shared" si="275"/>
        <v>F-13---25</v>
      </c>
      <c r="C17627" t="s">
        <v>989</v>
      </c>
      <c r="D17627" t="s">
        <v>738</v>
      </c>
      <c r="E17627">
        <v>25</v>
      </c>
    </row>
    <row r="17628" spans="1:5" ht="13.5" customHeight="1">
      <c r="A17628" t="s">
        <v>4341</v>
      </c>
      <c r="B17628" t="str">
        <f t="shared" si="275"/>
        <v>F-13---26</v>
      </c>
      <c r="C17628" t="s">
        <v>1094</v>
      </c>
      <c r="D17628" t="s">
        <v>790</v>
      </c>
      <c r="E17628">
        <v>26</v>
      </c>
    </row>
    <row r="17629" spans="1:5" ht="13.5" customHeight="1">
      <c r="A17629" t="s">
        <v>4341</v>
      </c>
      <c r="B17629" t="str">
        <f t="shared" si="275"/>
        <v>F-13---27</v>
      </c>
      <c r="C17629" t="s">
        <v>1019</v>
      </c>
      <c r="D17629" t="s">
        <v>734</v>
      </c>
      <c r="E17629">
        <v>27</v>
      </c>
    </row>
    <row r="17630" spans="1:5" ht="13.5" customHeight="1">
      <c r="A17630" t="s">
        <v>4341</v>
      </c>
      <c r="B17630" t="str">
        <f t="shared" si="275"/>
        <v>F-13---28</v>
      </c>
      <c r="C17630" t="s">
        <v>824</v>
      </c>
      <c r="D17630" t="s">
        <v>752</v>
      </c>
      <c r="E17630">
        <v>28</v>
      </c>
    </row>
    <row r="17631" spans="1:5" ht="13.5" customHeight="1">
      <c r="A17631" t="s">
        <v>4341</v>
      </c>
      <c r="B17631" t="str">
        <f t="shared" si="275"/>
        <v>F-13---29</v>
      </c>
      <c r="C17631" t="s">
        <v>826</v>
      </c>
      <c r="D17631" t="s">
        <v>1079</v>
      </c>
      <c r="E17631">
        <v>29</v>
      </c>
    </row>
    <row r="17632" spans="1:5" ht="13.5" customHeight="1">
      <c r="A17632" t="s">
        <v>4341</v>
      </c>
      <c r="B17632" t="str">
        <f t="shared" si="275"/>
        <v>F-13---30</v>
      </c>
      <c r="C17632" t="s">
        <v>1005</v>
      </c>
      <c r="D17632" t="s">
        <v>1105</v>
      </c>
      <c r="E17632">
        <v>30</v>
      </c>
    </row>
    <row r="17633" spans="1:5" ht="13.5" customHeight="1">
      <c r="A17633" t="s">
        <v>4341</v>
      </c>
      <c r="B17633" t="str">
        <f t="shared" si="275"/>
        <v>F-13---31</v>
      </c>
      <c r="C17633" t="s">
        <v>753</v>
      </c>
      <c r="D17633" t="s">
        <v>1002</v>
      </c>
      <c r="E17633">
        <v>31</v>
      </c>
    </row>
    <row r="17634" spans="1:5" ht="13.5" customHeight="1">
      <c r="A17634" t="s">
        <v>4341</v>
      </c>
      <c r="B17634" t="str">
        <f t="shared" si="275"/>
        <v>F-13---32</v>
      </c>
      <c r="C17634" t="s">
        <v>828</v>
      </c>
      <c r="D17634" t="s">
        <v>818</v>
      </c>
      <c r="E17634">
        <v>32</v>
      </c>
    </row>
    <row r="17635" spans="1:5" ht="13.5" customHeight="1">
      <c r="A17635" t="s">
        <v>4341</v>
      </c>
      <c r="B17635" t="str">
        <f t="shared" si="275"/>
        <v>F-13---33</v>
      </c>
      <c r="C17635" t="s">
        <v>862</v>
      </c>
      <c r="D17635" t="s">
        <v>1261</v>
      </c>
      <c r="E17635">
        <v>33</v>
      </c>
    </row>
    <row r="17636" spans="1:5" ht="13.5" customHeight="1">
      <c r="A17636" t="s">
        <v>4341</v>
      </c>
      <c r="B17636" t="str">
        <f t="shared" si="275"/>
        <v>F-13---34</v>
      </c>
      <c r="C17636" t="s">
        <v>868</v>
      </c>
      <c r="D17636" t="s">
        <v>758</v>
      </c>
      <c r="E17636">
        <v>34</v>
      </c>
    </row>
    <row r="17637" spans="1:5" ht="13.5" customHeight="1">
      <c r="A17637" t="s">
        <v>4341</v>
      </c>
      <c r="B17637" t="str">
        <f t="shared" si="275"/>
        <v>F-13---35</v>
      </c>
      <c r="C17637" t="s">
        <v>1098</v>
      </c>
      <c r="D17637" t="s">
        <v>1206</v>
      </c>
      <c r="E17637">
        <v>35</v>
      </c>
    </row>
    <row r="17638" spans="1:5" ht="13.5" customHeight="1">
      <c r="A17638" t="s">
        <v>4341</v>
      </c>
      <c r="B17638" t="str">
        <f t="shared" si="275"/>
        <v>F-13---36</v>
      </c>
      <c r="C17638" t="s">
        <v>894</v>
      </c>
      <c r="D17638" t="s">
        <v>964</v>
      </c>
      <c r="E17638">
        <v>36</v>
      </c>
    </row>
    <row r="17639" spans="1:5" ht="13.5" customHeight="1">
      <c r="A17639" t="s">
        <v>4341</v>
      </c>
      <c r="B17639" t="str">
        <f t="shared" si="275"/>
        <v>F-13---37</v>
      </c>
      <c r="C17639" t="s">
        <v>1011</v>
      </c>
      <c r="D17639" t="s">
        <v>856</v>
      </c>
      <c r="E17639">
        <v>37</v>
      </c>
    </row>
    <row r="17640" spans="1:5" ht="13.5" customHeight="1">
      <c r="A17640" t="s">
        <v>4341</v>
      </c>
      <c r="B17640" t="str">
        <f t="shared" si="275"/>
        <v>F-13---38</v>
      </c>
      <c r="C17640" t="s">
        <v>775</v>
      </c>
      <c r="D17640" t="s">
        <v>1110</v>
      </c>
      <c r="E17640">
        <v>38</v>
      </c>
    </row>
    <row r="17641" spans="1:5" ht="13.5" customHeight="1">
      <c r="A17641" t="s">
        <v>4341</v>
      </c>
      <c r="B17641" t="str">
        <f t="shared" si="275"/>
        <v>F-13---39</v>
      </c>
      <c r="C17641" t="s">
        <v>5912</v>
      </c>
      <c r="D17641" t="s">
        <v>764</v>
      </c>
      <c r="E17641">
        <v>39</v>
      </c>
    </row>
    <row r="17642" spans="1:5" ht="13.5" customHeight="1">
      <c r="A17642" t="s">
        <v>4341</v>
      </c>
      <c r="B17642" t="str">
        <f t="shared" si="275"/>
        <v>F-13---40</v>
      </c>
      <c r="C17642" t="s">
        <v>5915</v>
      </c>
      <c r="D17642" t="s">
        <v>772</v>
      </c>
      <c r="E17642">
        <v>40</v>
      </c>
    </row>
    <row r="17643" spans="1:5" ht="13.5" customHeight="1">
      <c r="A17643" t="s">
        <v>4341</v>
      </c>
      <c r="B17643" t="str">
        <f t="shared" si="275"/>
        <v>F-13---41</v>
      </c>
      <c r="C17643" t="s">
        <v>5970</v>
      </c>
      <c r="D17643" t="s">
        <v>999</v>
      </c>
      <c r="E17643">
        <v>41</v>
      </c>
    </row>
    <row r="17644" spans="1:5" ht="13.5" customHeight="1">
      <c r="A17644" t="s">
        <v>4341</v>
      </c>
      <c r="B17644" t="str">
        <f t="shared" si="275"/>
        <v>F-13---42</v>
      </c>
      <c r="C17644" t="s">
        <v>5917</v>
      </c>
      <c r="D17644" t="s">
        <v>789</v>
      </c>
      <c r="E17644">
        <v>42</v>
      </c>
    </row>
    <row r="17645" spans="1:5" ht="13.5" customHeight="1">
      <c r="A17645" t="s">
        <v>4341</v>
      </c>
      <c r="B17645" t="str">
        <f t="shared" si="275"/>
        <v>F-13---43</v>
      </c>
      <c r="C17645" t="s">
        <v>5918</v>
      </c>
      <c r="D17645" t="s">
        <v>770</v>
      </c>
      <c r="E17645">
        <v>43</v>
      </c>
    </row>
    <row r="17646" spans="1:5" ht="13.5" customHeight="1">
      <c r="A17646" t="s">
        <v>4341</v>
      </c>
      <c r="B17646" t="str">
        <f t="shared" si="275"/>
        <v>F-13---44</v>
      </c>
      <c r="C17646" t="s">
        <v>6007</v>
      </c>
      <c r="D17646" t="s">
        <v>1116</v>
      </c>
      <c r="E17646">
        <v>44</v>
      </c>
    </row>
    <row r="17647" spans="1:5" ht="13.5" customHeight="1">
      <c r="A17647" t="s">
        <v>4341</v>
      </c>
      <c r="B17647" t="str">
        <f t="shared" si="275"/>
        <v>F-13---45</v>
      </c>
      <c r="C17647" t="s">
        <v>5994</v>
      </c>
      <c r="D17647" t="s">
        <v>984</v>
      </c>
      <c r="E17647">
        <v>45</v>
      </c>
    </row>
    <row r="17648" spans="1:5" ht="13.5" customHeight="1">
      <c r="A17648" t="s">
        <v>4341</v>
      </c>
      <c r="B17648" t="str">
        <f t="shared" si="275"/>
        <v>F-13---46</v>
      </c>
      <c r="C17648" t="s">
        <v>6002</v>
      </c>
      <c r="D17648" t="s">
        <v>1113</v>
      </c>
      <c r="E17648">
        <v>46</v>
      </c>
    </row>
    <row r="17649" spans="1:5" ht="13.5" customHeight="1">
      <c r="A17649" t="s">
        <v>4341</v>
      </c>
      <c r="B17649" t="str">
        <f t="shared" si="275"/>
        <v>F-13---47</v>
      </c>
      <c r="C17649" t="s">
        <v>5979</v>
      </c>
      <c r="D17649" t="s">
        <v>1071</v>
      </c>
      <c r="E17649">
        <v>47</v>
      </c>
    </row>
    <row r="17650" spans="1:5" ht="13.5" customHeight="1">
      <c r="A17650" t="s">
        <v>4341</v>
      </c>
      <c r="B17650" t="str">
        <f t="shared" si="275"/>
        <v>F-13---48</v>
      </c>
      <c r="C17650" t="s">
        <v>6009</v>
      </c>
      <c r="D17650" t="s">
        <v>1242</v>
      </c>
      <c r="E17650">
        <v>48</v>
      </c>
    </row>
    <row r="17651" spans="1:5" ht="13.5" customHeight="1">
      <c r="A17651" t="s">
        <v>4341</v>
      </c>
      <c r="B17651" t="str">
        <f t="shared" si="275"/>
        <v>F-13---49</v>
      </c>
      <c r="C17651" t="s">
        <v>5998</v>
      </c>
      <c r="D17651" t="s">
        <v>1201</v>
      </c>
      <c r="E17651">
        <v>49</v>
      </c>
    </row>
    <row r="17652" spans="1:5" ht="13.5" customHeight="1">
      <c r="A17652" t="s">
        <v>4341</v>
      </c>
      <c r="B17652" t="str">
        <f t="shared" si="275"/>
        <v>F-13---50</v>
      </c>
      <c r="C17652" t="s">
        <v>5919</v>
      </c>
      <c r="D17652" t="s">
        <v>725</v>
      </c>
      <c r="E17652">
        <v>50</v>
      </c>
    </row>
    <row r="17653" spans="1:5" ht="13.5" customHeight="1">
      <c r="A17653" t="s">
        <v>4341</v>
      </c>
      <c r="B17653" t="str">
        <f t="shared" si="275"/>
        <v>F-13---51</v>
      </c>
      <c r="C17653" t="s">
        <v>6013</v>
      </c>
      <c r="D17653" t="s">
        <v>968</v>
      </c>
      <c r="E17653">
        <v>51</v>
      </c>
    </row>
    <row r="17654" spans="1:5" ht="13.5" customHeight="1">
      <c r="A17654" t="s">
        <v>4341</v>
      </c>
      <c r="B17654" t="str">
        <f t="shared" si="275"/>
        <v>F-13---52</v>
      </c>
      <c r="C17654" t="s">
        <v>5941</v>
      </c>
      <c r="D17654" t="s">
        <v>861</v>
      </c>
      <c r="E17654">
        <v>52</v>
      </c>
    </row>
    <row r="17655" spans="1:5" ht="13.5" customHeight="1">
      <c r="A17655" t="s">
        <v>4341</v>
      </c>
      <c r="B17655" t="str">
        <f t="shared" si="275"/>
        <v>F-13---53</v>
      </c>
      <c r="C17655" t="s">
        <v>5920</v>
      </c>
      <c r="D17655" t="s">
        <v>762</v>
      </c>
      <c r="E17655">
        <v>53</v>
      </c>
    </row>
    <row r="17656" spans="1:5" ht="13.5" customHeight="1">
      <c r="A17656" t="s">
        <v>4341</v>
      </c>
      <c r="B17656" t="str">
        <f t="shared" si="275"/>
        <v>F-13---54</v>
      </c>
      <c r="C17656" t="s">
        <v>5954</v>
      </c>
      <c r="D17656" t="s">
        <v>1166</v>
      </c>
      <c r="E17656">
        <v>54</v>
      </c>
    </row>
    <row r="17657" spans="1:5" ht="13.5" customHeight="1">
      <c r="A17657" t="s">
        <v>4341</v>
      </c>
      <c r="B17657" t="str">
        <f t="shared" si="275"/>
        <v>F-13---55</v>
      </c>
      <c r="C17657" t="s">
        <v>5921</v>
      </c>
      <c r="D17657" t="s">
        <v>786</v>
      </c>
      <c r="E17657">
        <v>55</v>
      </c>
    </row>
    <row r="17658" spans="1:5" ht="13.5" customHeight="1">
      <c r="A17658" t="s">
        <v>4341</v>
      </c>
      <c r="B17658" t="str">
        <f t="shared" si="275"/>
        <v>F-13---56</v>
      </c>
      <c r="C17658" t="s">
        <v>5992</v>
      </c>
      <c r="D17658" t="s">
        <v>1101</v>
      </c>
      <c r="E17658">
        <v>56</v>
      </c>
    </row>
    <row r="17659" spans="1:5" ht="13.5" customHeight="1">
      <c r="A17659" t="s">
        <v>4341</v>
      </c>
      <c r="B17659" t="str">
        <f t="shared" si="275"/>
        <v>F-13---57</v>
      </c>
      <c r="C17659" t="s">
        <v>5923</v>
      </c>
      <c r="D17659" t="s">
        <v>766</v>
      </c>
      <c r="E17659">
        <v>57</v>
      </c>
    </row>
    <row r="17660" spans="1:5" ht="13.5" customHeight="1">
      <c r="A17660" t="s">
        <v>4341</v>
      </c>
      <c r="B17660" t="str">
        <f t="shared" si="275"/>
        <v>F-13---58</v>
      </c>
      <c r="C17660" t="s">
        <v>5924</v>
      </c>
      <c r="D17660" t="s">
        <v>726</v>
      </c>
      <c r="E17660">
        <v>58</v>
      </c>
    </row>
    <row r="17661" spans="1:5" ht="13.5" customHeight="1">
      <c r="A17661" t="s">
        <v>4342</v>
      </c>
      <c r="B17661" t="str">
        <f t="shared" si="275"/>
        <v>F-14---1</v>
      </c>
      <c r="C17661" t="s">
        <v>4216</v>
      </c>
      <c r="D17661" t="s">
        <v>1292</v>
      </c>
      <c r="E17661">
        <v>1</v>
      </c>
    </row>
    <row r="17662" spans="1:5" ht="13.5" customHeight="1">
      <c r="A17662" t="s">
        <v>4342</v>
      </c>
      <c r="B17662" t="str">
        <f t="shared" si="275"/>
        <v>F-14---2</v>
      </c>
      <c r="C17662" t="s">
        <v>4216</v>
      </c>
      <c r="D17662" t="s">
        <v>1372</v>
      </c>
      <c r="E17662">
        <v>2</v>
      </c>
    </row>
    <row r="17663" spans="1:5" ht="13.5" customHeight="1">
      <c r="A17663" t="s">
        <v>4342</v>
      </c>
      <c r="B17663" t="str">
        <f t="shared" si="275"/>
        <v>F-14---3</v>
      </c>
      <c r="C17663" t="s">
        <v>4216</v>
      </c>
      <c r="D17663" t="s">
        <v>841</v>
      </c>
      <c r="E17663">
        <v>3</v>
      </c>
    </row>
    <row r="17664" spans="1:5" ht="13.5" customHeight="1">
      <c r="A17664" t="s">
        <v>4342</v>
      </c>
      <c r="B17664" t="str">
        <f t="shared" si="275"/>
        <v>F-14---4</v>
      </c>
      <c r="C17664" t="s">
        <v>4216</v>
      </c>
      <c r="D17664" t="s">
        <v>810</v>
      </c>
      <c r="E17664">
        <v>4</v>
      </c>
    </row>
    <row r="17665" spans="1:5" ht="13.5" customHeight="1">
      <c r="A17665" t="s">
        <v>4342</v>
      </c>
      <c r="B17665" t="str">
        <f t="shared" si="275"/>
        <v>F-14---5</v>
      </c>
      <c r="C17665" t="s">
        <v>4269</v>
      </c>
      <c r="D17665" t="s">
        <v>812</v>
      </c>
      <c r="E17665">
        <v>5</v>
      </c>
    </row>
    <row r="17666" spans="1:5" ht="13.5" customHeight="1">
      <c r="A17666" t="s">
        <v>4342</v>
      </c>
      <c r="B17666" t="str">
        <f t="shared" si="275"/>
        <v>F-14---6</v>
      </c>
      <c r="C17666" t="s">
        <v>4239</v>
      </c>
      <c r="D17666" t="s">
        <v>846</v>
      </c>
      <c r="E17666">
        <v>6</v>
      </c>
    </row>
    <row r="17667" spans="1:5" ht="13.5" customHeight="1">
      <c r="A17667" t="s">
        <v>4342</v>
      </c>
      <c r="B17667" t="str">
        <f t="shared" ref="B17667:B17730" si="276">A17667&amp;"---"&amp;E17667</f>
        <v>F-14---7</v>
      </c>
      <c r="C17667" t="s">
        <v>4268</v>
      </c>
      <c r="D17667" t="s">
        <v>1145</v>
      </c>
      <c r="E17667">
        <v>7</v>
      </c>
    </row>
    <row r="17668" spans="1:5" ht="13.5" customHeight="1">
      <c r="A17668" t="s">
        <v>4342</v>
      </c>
      <c r="B17668" t="str">
        <f t="shared" si="276"/>
        <v>F-14---8</v>
      </c>
      <c r="C17668" t="s">
        <v>4244</v>
      </c>
      <c r="D17668" t="s">
        <v>851</v>
      </c>
      <c r="E17668">
        <v>8</v>
      </c>
    </row>
    <row r="17669" spans="1:5" ht="13.5" customHeight="1">
      <c r="A17669" t="s">
        <v>4342</v>
      </c>
      <c r="B17669" t="str">
        <f t="shared" si="276"/>
        <v>F-14---9</v>
      </c>
      <c r="C17669" t="s">
        <v>4254</v>
      </c>
      <c r="D17669" t="s">
        <v>813</v>
      </c>
      <c r="E17669">
        <v>9</v>
      </c>
    </row>
    <row r="17670" spans="1:5" ht="13.5" customHeight="1">
      <c r="A17670" t="s">
        <v>4342</v>
      </c>
      <c r="B17670" t="str">
        <f t="shared" si="276"/>
        <v>F-14---10</v>
      </c>
      <c r="C17670" t="s">
        <v>4272</v>
      </c>
      <c r="D17670" t="s">
        <v>1413</v>
      </c>
      <c r="E17670">
        <v>10</v>
      </c>
    </row>
    <row r="17671" spans="1:5" ht="13.5" customHeight="1">
      <c r="A17671" t="s">
        <v>4342</v>
      </c>
      <c r="B17671" t="str">
        <f t="shared" si="276"/>
        <v>F-14---11</v>
      </c>
      <c r="C17671" t="s">
        <v>4248</v>
      </c>
      <c r="D17671" t="s">
        <v>1159</v>
      </c>
      <c r="E17671">
        <v>11</v>
      </c>
    </row>
    <row r="17672" spans="1:5" ht="13.5" customHeight="1">
      <c r="A17672" t="s">
        <v>4342</v>
      </c>
      <c r="B17672" t="str">
        <f t="shared" si="276"/>
        <v>F-14---12</v>
      </c>
      <c r="C17672" t="s">
        <v>4287</v>
      </c>
      <c r="D17672" t="s">
        <v>821</v>
      </c>
      <c r="E17672">
        <v>12</v>
      </c>
    </row>
    <row r="17673" spans="1:5" ht="13.5" customHeight="1">
      <c r="A17673" t="s">
        <v>4342</v>
      </c>
      <c r="B17673" t="str">
        <f t="shared" si="276"/>
        <v>F-14---13</v>
      </c>
      <c r="C17673" t="s">
        <v>4285</v>
      </c>
      <c r="D17673" t="s">
        <v>1146</v>
      </c>
      <c r="E17673">
        <v>13</v>
      </c>
    </row>
    <row r="17674" spans="1:5" ht="13.5" customHeight="1">
      <c r="A17674" t="s">
        <v>4342</v>
      </c>
      <c r="B17674" t="str">
        <f t="shared" si="276"/>
        <v>F-14---14</v>
      </c>
      <c r="C17674" t="s">
        <v>4292</v>
      </c>
      <c r="D17674" t="s">
        <v>843</v>
      </c>
      <c r="E17674">
        <v>14</v>
      </c>
    </row>
    <row r="17675" spans="1:5" ht="13.5" customHeight="1">
      <c r="A17675" t="s">
        <v>4342</v>
      </c>
      <c r="B17675" t="str">
        <f t="shared" si="276"/>
        <v>F-14---15</v>
      </c>
      <c r="C17675" t="s">
        <v>4296</v>
      </c>
      <c r="D17675" t="s">
        <v>1414</v>
      </c>
      <c r="E17675">
        <v>15</v>
      </c>
    </row>
    <row r="17676" spans="1:5" ht="13.5" customHeight="1">
      <c r="A17676" t="s">
        <v>4342</v>
      </c>
      <c r="B17676" t="str">
        <f t="shared" si="276"/>
        <v>F-14---16</v>
      </c>
      <c r="C17676" t="s">
        <v>729</v>
      </c>
      <c r="D17676" t="s">
        <v>867</v>
      </c>
      <c r="E17676">
        <v>16</v>
      </c>
    </row>
    <row r="17677" spans="1:5" ht="13.5" customHeight="1">
      <c r="A17677" t="s">
        <v>4342</v>
      </c>
      <c r="B17677" t="str">
        <f t="shared" si="276"/>
        <v>F-14---17</v>
      </c>
      <c r="C17677" t="s">
        <v>1017</v>
      </c>
      <c r="D17677" t="s">
        <v>796</v>
      </c>
      <c r="E17677">
        <v>17</v>
      </c>
    </row>
    <row r="17678" spans="1:5" ht="13.5" customHeight="1">
      <c r="A17678" t="s">
        <v>4342</v>
      </c>
      <c r="B17678" t="str">
        <f t="shared" si="276"/>
        <v>F-14---18</v>
      </c>
      <c r="C17678" t="s">
        <v>731</v>
      </c>
      <c r="D17678" t="s">
        <v>800</v>
      </c>
      <c r="E17678">
        <v>18</v>
      </c>
    </row>
    <row r="17679" spans="1:5" ht="13.5" customHeight="1">
      <c r="A17679" t="s">
        <v>4342</v>
      </c>
      <c r="B17679" t="str">
        <f t="shared" si="276"/>
        <v>F-14---19</v>
      </c>
      <c r="C17679" t="s">
        <v>735</v>
      </c>
      <c r="D17679" t="s">
        <v>744</v>
      </c>
      <c r="E17679">
        <v>19</v>
      </c>
    </row>
    <row r="17680" spans="1:5" ht="13.5" customHeight="1">
      <c r="A17680" t="s">
        <v>4342</v>
      </c>
      <c r="B17680" t="str">
        <f t="shared" si="276"/>
        <v>F-14---20</v>
      </c>
      <c r="C17680" t="s">
        <v>739</v>
      </c>
      <c r="D17680" t="s">
        <v>736</v>
      </c>
      <c r="E17680">
        <v>20</v>
      </c>
    </row>
    <row r="17681" spans="1:5" ht="13.5" customHeight="1">
      <c r="A17681" t="s">
        <v>4342</v>
      </c>
      <c r="B17681" t="str">
        <f t="shared" si="276"/>
        <v>F-14---21</v>
      </c>
      <c r="C17681" t="s">
        <v>888</v>
      </c>
      <c r="D17681" t="s">
        <v>1073</v>
      </c>
      <c r="E17681">
        <v>21</v>
      </c>
    </row>
    <row r="17682" spans="1:5" ht="13.5" customHeight="1">
      <c r="A17682" t="s">
        <v>4342</v>
      </c>
      <c r="B17682" t="str">
        <f t="shared" si="276"/>
        <v>F-14---22</v>
      </c>
      <c r="C17682" t="s">
        <v>858</v>
      </c>
      <c r="D17682" t="s">
        <v>740</v>
      </c>
      <c r="E17682">
        <v>22</v>
      </c>
    </row>
    <row r="17683" spans="1:5" ht="13.5" customHeight="1">
      <c r="A17683" t="s">
        <v>4342</v>
      </c>
      <c r="B17683" t="str">
        <f t="shared" si="276"/>
        <v>F-14---23</v>
      </c>
      <c r="C17683" t="s">
        <v>743</v>
      </c>
      <c r="D17683" t="s">
        <v>754</v>
      </c>
      <c r="E17683">
        <v>23</v>
      </c>
    </row>
    <row r="17684" spans="1:5" ht="13.5" customHeight="1">
      <c r="A17684" t="s">
        <v>4342</v>
      </c>
      <c r="B17684" t="str">
        <f t="shared" si="276"/>
        <v>F-14---24</v>
      </c>
      <c r="C17684" t="s">
        <v>745</v>
      </c>
      <c r="D17684" t="s">
        <v>837</v>
      </c>
      <c r="E17684">
        <v>24</v>
      </c>
    </row>
    <row r="17685" spans="1:5" ht="13.5" customHeight="1">
      <c r="A17685" t="s">
        <v>4342</v>
      </c>
      <c r="B17685" t="str">
        <f t="shared" si="276"/>
        <v>F-14---25</v>
      </c>
      <c r="C17685" t="s">
        <v>987</v>
      </c>
      <c r="D17685" t="s">
        <v>1263</v>
      </c>
      <c r="E17685">
        <v>25</v>
      </c>
    </row>
    <row r="17686" spans="1:5" ht="13.5" customHeight="1">
      <c r="A17686" t="s">
        <v>4342</v>
      </c>
      <c r="B17686" t="str">
        <f t="shared" si="276"/>
        <v>F-14---26</v>
      </c>
      <c r="C17686" t="s">
        <v>989</v>
      </c>
      <c r="D17686" t="s">
        <v>738</v>
      </c>
      <c r="E17686">
        <v>26</v>
      </c>
    </row>
    <row r="17687" spans="1:5" ht="13.5" customHeight="1">
      <c r="A17687" t="s">
        <v>4342</v>
      </c>
      <c r="B17687" t="str">
        <f t="shared" si="276"/>
        <v>F-14---27</v>
      </c>
      <c r="C17687" t="s">
        <v>938</v>
      </c>
      <c r="D17687" t="s">
        <v>859</v>
      </c>
      <c r="E17687">
        <v>27</v>
      </c>
    </row>
    <row r="17688" spans="1:5" ht="13.5" customHeight="1">
      <c r="A17688" t="s">
        <v>4342</v>
      </c>
      <c r="B17688" t="str">
        <f t="shared" si="276"/>
        <v>F-14---28</v>
      </c>
      <c r="C17688" t="s">
        <v>1074</v>
      </c>
      <c r="D17688" t="s">
        <v>880</v>
      </c>
      <c r="E17688">
        <v>28</v>
      </c>
    </row>
    <row r="17689" spans="1:5" ht="13.5" customHeight="1">
      <c r="A17689" t="s">
        <v>4342</v>
      </c>
      <c r="B17689" t="str">
        <f t="shared" si="276"/>
        <v>F-14---29</v>
      </c>
      <c r="C17689" t="s">
        <v>1019</v>
      </c>
      <c r="D17689" t="s">
        <v>734</v>
      </c>
      <c r="E17689">
        <v>29</v>
      </c>
    </row>
    <row r="17690" spans="1:5" ht="13.5" customHeight="1">
      <c r="A17690" t="s">
        <v>4342</v>
      </c>
      <c r="B17690" t="str">
        <f t="shared" si="276"/>
        <v>F-14---30</v>
      </c>
      <c r="C17690" t="s">
        <v>822</v>
      </c>
      <c r="D17690" t="s">
        <v>833</v>
      </c>
      <c r="E17690">
        <v>30</v>
      </c>
    </row>
    <row r="17691" spans="1:5" ht="13.5" customHeight="1">
      <c r="A17691" t="s">
        <v>4342</v>
      </c>
      <c r="B17691" t="str">
        <f t="shared" si="276"/>
        <v>F-14---31</v>
      </c>
      <c r="C17691" t="s">
        <v>824</v>
      </c>
      <c r="D17691" t="s">
        <v>752</v>
      </c>
      <c r="E17691">
        <v>31</v>
      </c>
    </row>
    <row r="17692" spans="1:5" ht="13.5" customHeight="1">
      <c r="A17692" t="s">
        <v>4342</v>
      </c>
      <c r="B17692" t="str">
        <f t="shared" si="276"/>
        <v>F-14---32</v>
      </c>
      <c r="C17692" t="s">
        <v>826</v>
      </c>
      <c r="D17692" t="s">
        <v>1079</v>
      </c>
      <c r="E17692">
        <v>32</v>
      </c>
    </row>
    <row r="17693" spans="1:5" ht="13.5" customHeight="1">
      <c r="A17693" t="s">
        <v>4342</v>
      </c>
      <c r="B17693" t="str">
        <f t="shared" si="276"/>
        <v>F-14---33</v>
      </c>
      <c r="C17693" t="s">
        <v>1005</v>
      </c>
      <c r="D17693" t="s">
        <v>1105</v>
      </c>
      <c r="E17693">
        <v>33</v>
      </c>
    </row>
    <row r="17694" spans="1:5" ht="13.5" customHeight="1">
      <c r="A17694" t="s">
        <v>4342</v>
      </c>
      <c r="B17694" t="str">
        <f t="shared" si="276"/>
        <v>F-14---34</v>
      </c>
      <c r="C17694" t="s">
        <v>755</v>
      </c>
      <c r="D17694" t="s">
        <v>1146</v>
      </c>
      <c r="E17694">
        <v>34</v>
      </c>
    </row>
    <row r="17695" spans="1:5" ht="13.5" customHeight="1">
      <c r="A17695" t="s">
        <v>4342</v>
      </c>
      <c r="B17695" t="str">
        <f t="shared" si="276"/>
        <v>F-14---35</v>
      </c>
      <c r="C17695" t="s">
        <v>940</v>
      </c>
      <c r="D17695" t="s">
        <v>1239</v>
      </c>
      <c r="E17695">
        <v>35</v>
      </c>
    </row>
    <row r="17696" spans="1:5" ht="13.5" customHeight="1">
      <c r="A17696" t="s">
        <v>4342</v>
      </c>
      <c r="B17696" t="str">
        <f t="shared" si="276"/>
        <v>F-14---36</v>
      </c>
      <c r="C17696" t="s">
        <v>759</v>
      </c>
      <c r="D17696" t="s">
        <v>823</v>
      </c>
      <c r="E17696">
        <v>36</v>
      </c>
    </row>
    <row r="17697" spans="1:5" ht="13.5" customHeight="1">
      <c r="A17697" t="s">
        <v>4342</v>
      </c>
      <c r="B17697" t="str">
        <f t="shared" si="276"/>
        <v>F-14---37</v>
      </c>
      <c r="C17697" t="s">
        <v>991</v>
      </c>
      <c r="D17697" t="s">
        <v>966</v>
      </c>
      <c r="E17697">
        <v>37</v>
      </c>
    </row>
    <row r="17698" spans="1:5" ht="13.5" customHeight="1">
      <c r="A17698" t="s">
        <v>4342</v>
      </c>
      <c r="B17698" t="str">
        <f t="shared" si="276"/>
        <v>F-14---38</v>
      </c>
      <c r="C17698" t="s">
        <v>866</v>
      </c>
      <c r="D17698" t="s">
        <v>831</v>
      </c>
      <c r="E17698">
        <v>38</v>
      </c>
    </row>
    <row r="17699" spans="1:5" ht="13.5" customHeight="1">
      <c r="A17699" t="s">
        <v>4342</v>
      </c>
      <c r="B17699" t="str">
        <f t="shared" si="276"/>
        <v>F-14---39</v>
      </c>
      <c r="C17699" t="s">
        <v>836</v>
      </c>
      <c r="D17699" t="s">
        <v>835</v>
      </c>
      <c r="E17699">
        <v>39</v>
      </c>
    </row>
    <row r="17700" spans="1:5" ht="13.5" customHeight="1">
      <c r="A17700" t="s">
        <v>4342</v>
      </c>
      <c r="B17700" t="str">
        <f t="shared" si="276"/>
        <v>F-14---40</v>
      </c>
      <c r="C17700" t="s">
        <v>801</v>
      </c>
      <c r="D17700" t="s">
        <v>810</v>
      </c>
      <c r="E17700">
        <v>40</v>
      </c>
    </row>
    <row r="17701" spans="1:5" ht="13.5" customHeight="1">
      <c r="A17701" t="s">
        <v>4342</v>
      </c>
      <c r="B17701" t="str">
        <f t="shared" si="276"/>
        <v>F-14---41</v>
      </c>
      <c r="C17701" t="s">
        <v>868</v>
      </c>
      <c r="D17701" t="s">
        <v>758</v>
      </c>
      <c r="E17701">
        <v>41</v>
      </c>
    </row>
    <row r="17702" spans="1:5" ht="13.5" customHeight="1">
      <c r="A17702" t="s">
        <v>4342</v>
      </c>
      <c r="B17702" t="str">
        <f t="shared" si="276"/>
        <v>F-14---42</v>
      </c>
      <c r="C17702" t="s">
        <v>1216</v>
      </c>
      <c r="D17702" t="s">
        <v>1385</v>
      </c>
      <c r="E17702">
        <v>42</v>
      </c>
    </row>
    <row r="17703" spans="1:5" ht="13.5" customHeight="1">
      <c r="A17703" t="s">
        <v>4342</v>
      </c>
      <c r="B17703" t="str">
        <f t="shared" si="276"/>
        <v>F-14---43</v>
      </c>
      <c r="C17703" t="s">
        <v>918</v>
      </c>
      <c r="D17703" t="s">
        <v>865</v>
      </c>
      <c r="E17703">
        <v>43</v>
      </c>
    </row>
    <row r="17704" spans="1:5" ht="13.5" customHeight="1">
      <c r="A17704" t="s">
        <v>4342</v>
      </c>
      <c r="B17704" t="str">
        <f t="shared" si="276"/>
        <v>F-14---44</v>
      </c>
      <c r="C17704" t="s">
        <v>1134</v>
      </c>
      <c r="D17704" t="s">
        <v>6232</v>
      </c>
      <c r="E17704">
        <v>44</v>
      </c>
    </row>
    <row r="17705" spans="1:5" ht="13.5" customHeight="1">
      <c r="A17705" t="s">
        <v>4342</v>
      </c>
      <c r="B17705" t="str">
        <f t="shared" si="276"/>
        <v>F-14---45</v>
      </c>
      <c r="C17705" t="s">
        <v>5929</v>
      </c>
      <c r="D17705" t="s">
        <v>813</v>
      </c>
      <c r="E17705">
        <v>45</v>
      </c>
    </row>
    <row r="17706" spans="1:5" ht="13.5" customHeight="1">
      <c r="A17706" t="s">
        <v>4342</v>
      </c>
      <c r="B17706" t="str">
        <f t="shared" si="276"/>
        <v>F-14---46</v>
      </c>
      <c r="C17706" t="s">
        <v>5961</v>
      </c>
      <c r="D17706" t="s">
        <v>935</v>
      </c>
      <c r="E17706">
        <v>46</v>
      </c>
    </row>
    <row r="17707" spans="1:5" ht="13.5" customHeight="1">
      <c r="A17707" t="s">
        <v>4342</v>
      </c>
      <c r="B17707" t="str">
        <f t="shared" si="276"/>
        <v>F-14---47</v>
      </c>
      <c r="C17707" t="s">
        <v>5930</v>
      </c>
      <c r="D17707" t="s">
        <v>821</v>
      </c>
      <c r="E17707">
        <v>47</v>
      </c>
    </row>
    <row r="17708" spans="1:5" ht="13.5" customHeight="1">
      <c r="A17708" t="s">
        <v>4342</v>
      </c>
      <c r="B17708" t="str">
        <f t="shared" si="276"/>
        <v>F-14---48</v>
      </c>
      <c r="C17708" t="s">
        <v>5915</v>
      </c>
      <c r="D17708" t="s">
        <v>772</v>
      </c>
      <c r="E17708">
        <v>48</v>
      </c>
    </row>
    <row r="17709" spans="1:5" ht="13.5" customHeight="1">
      <c r="A17709" t="s">
        <v>4342</v>
      </c>
      <c r="B17709" t="str">
        <f t="shared" si="276"/>
        <v>F-14---49</v>
      </c>
      <c r="C17709" t="s">
        <v>5926</v>
      </c>
      <c r="D17709" t="s">
        <v>843</v>
      </c>
      <c r="E17709">
        <v>49</v>
      </c>
    </row>
    <row r="17710" spans="1:5" ht="13.5" customHeight="1">
      <c r="A17710" t="s">
        <v>4342</v>
      </c>
      <c r="B17710" t="str">
        <f t="shared" si="276"/>
        <v>F-14---50</v>
      </c>
      <c r="C17710" t="s">
        <v>5917</v>
      </c>
      <c r="D17710" t="s">
        <v>789</v>
      </c>
      <c r="E17710">
        <v>50</v>
      </c>
    </row>
    <row r="17711" spans="1:5" ht="13.5" customHeight="1">
      <c r="A17711" t="s">
        <v>4342</v>
      </c>
      <c r="B17711" t="str">
        <f t="shared" si="276"/>
        <v>F-14---51</v>
      </c>
      <c r="C17711" t="s">
        <v>5918</v>
      </c>
      <c r="D17711" t="s">
        <v>770</v>
      </c>
      <c r="E17711">
        <v>51</v>
      </c>
    </row>
    <row r="17712" spans="1:5" ht="13.5" customHeight="1">
      <c r="A17712" t="s">
        <v>4342</v>
      </c>
      <c r="B17712" t="str">
        <f t="shared" si="276"/>
        <v>F-14---52</v>
      </c>
      <c r="C17712" t="s">
        <v>5932</v>
      </c>
      <c r="D17712" t="s">
        <v>846</v>
      </c>
      <c r="E17712">
        <v>52</v>
      </c>
    </row>
    <row r="17713" spans="1:5" ht="13.5" customHeight="1">
      <c r="A17713" t="s">
        <v>4342</v>
      </c>
      <c r="B17713" t="str">
        <f t="shared" si="276"/>
        <v>F-14---53</v>
      </c>
      <c r="C17713" t="s">
        <v>5963</v>
      </c>
      <c r="D17713" t="s">
        <v>937</v>
      </c>
      <c r="E17713">
        <v>53</v>
      </c>
    </row>
    <row r="17714" spans="1:5" ht="13.5" customHeight="1">
      <c r="A17714" t="s">
        <v>4342</v>
      </c>
      <c r="B17714" t="str">
        <f t="shared" si="276"/>
        <v>F-14---54</v>
      </c>
      <c r="C17714" t="s">
        <v>5933</v>
      </c>
      <c r="D17714" t="s">
        <v>855</v>
      </c>
      <c r="E17714">
        <v>54</v>
      </c>
    </row>
    <row r="17715" spans="1:5" ht="13.5" customHeight="1">
      <c r="A17715" t="s">
        <v>4342</v>
      </c>
      <c r="B17715" t="str">
        <f t="shared" si="276"/>
        <v>F-14---55</v>
      </c>
      <c r="C17715" t="s">
        <v>5985</v>
      </c>
      <c r="D17715" t="s">
        <v>1159</v>
      </c>
      <c r="E17715">
        <v>55</v>
      </c>
    </row>
    <row r="17716" spans="1:5" ht="13.5" customHeight="1">
      <c r="A17716" t="s">
        <v>4342</v>
      </c>
      <c r="B17716" t="str">
        <f t="shared" si="276"/>
        <v>F-14---56</v>
      </c>
      <c r="C17716" t="s">
        <v>5934</v>
      </c>
      <c r="D17716" t="s">
        <v>829</v>
      </c>
      <c r="E17716">
        <v>56</v>
      </c>
    </row>
    <row r="17717" spans="1:5" ht="13.5" customHeight="1">
      <c r="A17717" t="s">
        <v>4342</v>
      </c>
      <c r="B17717" t="str">
        <f t="shared" si="276"/>
        <v>F-14---57</v>
      </c>
      <c r="C17717" t="s">
        <v>5935</v>
      </c>
      <c r="D17717" t="s">
        <v>816</v>
      </c>
      <c r="E17717">
        <v>57</v>
      </c>
    </row>
    <row r="17718" spans="1:5" ht="13.5" customHeight="1">
      <c r="A17718" t="s">
        <v>4342</v>
      </c>
      <c r="B17718" t="str">
        <f t="shared" si="276"/>
        <v>F-14---58</v>
      </c>
      <c r="C17718" t="s">
        <v>5936</v>
      </c>
      <c r="D17718" t="s">
        <v>845</v>
      </c>
      <c r="E17718">
        <v>58</v>
      </c>
    </row>
    <row r="17719" spans="1:5" ht="13.5" customHeight="1">
      <c r="A17719" t="s">
        <v>4342</v>
      </c>
      <c r="B17719" t="str">
        <f t="shared" si="276"/>
        <v>F-14---59</v>
      </c>
      <c r="C17719" t="s">
        <v>5937</v>
      </c>
      <c r="D17719" t="s">
        <v>849</v>
      </c>
      <c r="E17719">
        <v>59</v>
      </c>
    </row>
    <row r="17720" spans="1:5" ht="13.5" customHeight="1">
      <c r="A17720" t="s">
        <v>4342</v>
      </c>
      <c r="B17720" t="str">
        <f t="shared" si="276"/>
        <v>F-14---60</v>
      </c>
      <c r="C17720" t="s">
        <v>5938</v>
      </c>
      <c r="D17720" t="s">
        <v>851</v>
      </c>
      <c r="E17720">
        <v>60</v>
      </c>
    </row>
    <row r="17721" spans="1:5" ht="13.5" customHeight="1">
      <c r="A17721" t="s">
        <v>4342</v>
      </c>
      <c r="B17721" t="str">
        <f t="shared" si="276"/>
        <v>F-14---61</v>
      </c>
      <c r="C17721" t="s">
        <v>5941</v>
      </c>
      <c r="D17721" t="s">
        <v>861</v>
      </c>
      <c r="E17721">
        <v>61</v>
      </c>
    </row>
    <row r="17722" spans="1:5" ht="13.5" customHeight="1">
      <c r="A17722" t="s">
        <v>4342</v>
      </c>
      <c r="B17722" t="str">
        <f t="shared" si="276"/>
        <v>F-14---62</v>
      </c>
      <c r="C17722" t="s">
        <v>5927</v>
      </c>
      <c r="D17722" t="s">
        <v>1115</v>
      </c>
      <c r="E17722">
        <v>62</v>
      </c>
    </row>
    <row r="17723" spans="1:5" ht="13.5" customHeight="1">
      <c r="A17723" t="s">
        <v>4342</v>
      </c>
      <c r="B17723" t="str">
        <f t="shared" si="276"/>
        <v>F-14---63</v>
      </c>
      <c r="C17723" t="s">
        <v>5954</v>
      </c>
      <c r="D17723" t="s">
        <v>1166</v>
      </c>
      <c r="E17723">
        <v>63</v>
      </c>
    </row>
    <row r="17724" spans="1:5" ht="13.5" customHeight="1">
      <c r="A17724" t="s">
        <v>4342</v>
      </c>
      <c r="B17724" t="str">
        <f t="shared" si="276"/>
        <v>F-14---64</v>
      </c>
      <c r="C17724" t="s">
        <v>5992</v>
      </c>
      <c r="D17724" t="s">
        <v>1101</v>
      </c>
      <c r="E17724">
        <v>64</v>
      </c>
    </row>
    <row r="17725" spans="1:5" ht="13.5" customHeight="1">
      <c r="A17725" t="s">
        <v>4342</v>
      </c>
      <c r="B17725" t="str">
        <f t="shared" si="276"/>
        <v>F-14---65</v>
      </c>
      <c r="C17725" t="s">
        <v>5942</v>
      </c>
      <c r="D17725" t="s">
        <v>1400</v>
      </c>
      <c r="E17725">
        <v>65</v>
      </c>
    </row>
    <row r="17726" spans="1:5" ht="13.5" customHeight="1">
      <c r="A17726" t="s">
        <v>4342</v>
      </c>
      <c r="B17726" t="str">
        <f t="shared" si="276"/>
        <v>F-14---66</v>
      </c>
      <c r="C17726" t="s">
        <v>5959</v>
      </c>
      <c r="D17726" t="s">
        <v>6222</v>
      </c>
      <c r="E17726">
        <v>66</v>
      </c>
    </row>
    <row r="17727" spans="1:5" ht="13.5" customHeight="1">
      <c r="A17727" t="s">
        <v>4343</v>
      </c>
      <c r="B17727" t="str">
        <f t="shared" si="276"/>
        <v>F-15---1</v>
      </c>
      <c r="C17727" t="s">
        <v>4216</v>
      </c>
      <c r="D17727" t="s">
        <v>1292</v>
      </c>
      <c r="E17727">
        <v>1</v>
      </c>
    </row>
    <row r="17728" spans="1:5" ht="13.5" customHeight="1">
      <c r="A17728" t="s">
        <v>4343</v>
      </c>
      <c r="B17728" t="str">
        <f t="shared" si="276"/>
        <v>F-15---2</v>
      </c>
      <c r="C17728" t="s">
        <v>4216</v>
      </c>
      <c r="D17728" t="s">
        <v>1372</v>
      </c>
      <c r="E17728">
        <v>2</v>
      </c>
    </row>
    <row r="17729" spans="1:5" ht="13.5" customHeight="1">
      <c r="A17729" t="s">
        <v>4343</v>
      </c>
      <c r="B17729" t="str">
        <f t="shared" si="276"/>
        <v>F-15---3</v>
      </c>
      <c r="C17729" t="s">
        <v>4216</v>
      </c>
      <c r="D17729" t="s">
        <v>841</v>
      </c>
      <c r="E17729">
        <v>3</v>
      </c>
    </row>
    <row r="17730" spans="1:5" ht="13.5" customHeight="1">
      <c r="A17730" t="s">
        <v>4343</v>
      </c>
      <c r="B17730" t="str">
        <f t="shared" si="276"/>
        <v>F-15---4</v>
      </c>
      <c r="C17730" t="s">
        <v>4216</v>
      </c>
      <c r="D17730" t="s">
        <v>1046</v>
      </c>
      <c r="E17730">
        <v>4</v>
      </c>
    </row>
    <row r="17731" spans="1:5" ht="13.5" customHeight="1">
      <c r="A17731" t="s">
        <v>4343</v>
      </c>
      <c r="B17731" t="str">
        <f t="shared" ref="B17731:B17794" si="277">A17731&amp;"---"&amp;E17731</f>
        <v>F-15---5</v>
      </c>
      <c r="C17731" t="s">
        <v>4269</v>
      </c>
      <c r="D17731" t="s">
        <v>812</v>
      </c>
      <c r="E17731">
        <v>5</v>
      </c>
    </row>
    <row r="17732" spans="1:5" ht="13.5" customHeight="1">
      <c r="A17732" t="s">
        <v>4343</v>
      </c>
      <c r="B17732" t="str">
        <f t="shared" si="277"/>
        <v>F-15---6</v>
      </c>
      <c r="C17732" t="s">
        <v>4239</v>
      </c>
      <c r="D17732" t="s">
        <v>846</v>
      </c>
      <c r="E17732">
        <v>6</v>
      </c>
    </row>
    <row r="17733" spans="1:5" ht="13.5" customHeight="1">
      <c r="A17733" t="s">
        <v>4343</v>
      </c>
      <c r="B17733" t="str">
        <f t="shared" si="277"/>
        <v>F-15---7</v>
      </c>
      <c r="C17733" t="s">
        <v>4268</v>
      </c>
      <c r="D17733" t="s">
        <v>1166</v>
      </c>
      <c r="E17733">
        <v>7</v>
      </c>
    </row>
    <row r="17734" spans="1:5" ht="13.5" customHeight="1">
      <c r="A17734" t="s">
        <v>4343</v>
      </c>
      <c r="B17734" t="str">
        <f t="shared" si="277"/>
        <v>F-15---8</v>
      </c>
      <c r="C17734" t="s">
        <v>4244</v>
      </c>
      <c r="D17734" t="s">
        <v>816</v>
      </c>
      <c r="E17734">
        <v>8</v>
      </c>
    </row>
    <row r="17735" spans="1:5" ht="13.5" customHeight="1">
      <c r="A17735" t="s">
        <v>4343</v>
      </c>
      <c r="B17735" t="str">
        <f t="shared" si="277"/>
        <v>F-15---9</v>
      </c>
      <c r="C17735" t="s">
        <v>4254</v>
      </c>
      <c r="D17735" t="s">
        <v>986</v>
      </c>
      <c r="E17735">
        <v>9</v>
      </c>
    </row>
    <row r="17736" spans="1:5" ht="13.5" customHeight="1">
      <c r="A17736" t="s">
        <v>4343</v>
      </c>
      <c r="B17736" t="str">
        <f t="shared" si="277"/>
        <v>F-15---10</v>
      </c>
      <c r="C17736" t="s">
        <v>4272</v>
      </c>
      <c r="D17736" t="s">
        <v>1415</v>
      </c>
      <c r="E17736">
        <v>10</v>
      </c>
    </row>
    <row r="17737" spans="1:5" ht="13.5" customHeight="1">
      <c r="A17737" t="s">
        <v>4343</v>
      </c>
      <c r="B17737" t="str">
        <f t="shared" si="277"/>
        <v>F-15---11</v>
      </c>
      <c r="C17737" t="s">
        <v>4248</v>
      </c>
      <c r="D17737" t="s">
        <v>1159</v>
      </c>
      <c r="E17737">
        <v>11</v>
      </c>
    </row>
    <row r="17738" spans="1:5" ht="13.5" customHeight="1">
      <c r="A17738" t="s">
        <v>4343</v>
      </c>
      <c r="B17738" t="str">
        <f t="shared" si="277"/>
        <v>F-15---12</v>
      </c>
      <c r="C17738" t="s">
        <v>4287</v>
      </c>
      <c r="D17738" t="s">
        <v>988</v>
      </c>
      <c r="E17738">
        <v>12</v>
      </c>
    </row>
    <row r="17739" spans="1:5" ht="13.5" customHeight="1">
      <c r="A17739" t="s">
        <v>4343</v>
      </c>
      <c r="B17739" t="str">
        <f t="shared" si="277"/>
        <v>F-15---13</v>
      </c>
      <c r="C17739" t="s">
        <v>4285</v>
      </c>
      <c r="D17739" t="s">
        <v>1146</v>
      </c>
      <c r="E17739">
        <v>13</v>
      </c>
    </row>
    <row r="17740" spans="1:5" ht="13.5" customHeight="1">
      <c r="A17740" t="s">
        <v>4343</v>
      </c>
      <c r="B17740" t="str">
        <f t="shared" si="277"/>
        <v>F-15---14</v>
      </c>
      <c r="C17740" t="s">
        <v>4292</v>
      </c>
      <c r="D17740" t="s">
        <v>843</v>
      </c>
      <c r="E17740">
        <v>14</v>
      </c>
    </row>
    <row r="17741" spans="1:5" ht="13.5" customHeight="1">
      <c r="A17741" t="s">
        <v>4343</v>
      </c>
      <c r="B17741" t="str">
        <f t="shared" si="277"/>
        <v>F-15---15</v>
      </c>
      <c r="C17741" t="s">
        <v>4296</v>
      </c>
      <c r="D17741" t="s">
        <v>1416</v>
      </c>
      <c r="E17741">
        <v>15</v>
      </c>
    </row>
    <row r="17742" spans="1:5" ht="13.5" customHeight="1">
      <c r="A17742" t="s">
        <v>4343</v>
      </c>
      <c r="B17742" t="str">
        <f t="shared" si="277"/>
        <v>F-15---16</v>
      </c>
      <c r="C17742" t="s">
        <v>795</v>
      </c>
      <c r="D17742" t="s">
        <v>1062</v>
      </c>
      <c r="E17742">
        <v>16</v>
      </c>
    </row>
    <row r="17743" spans="1:5" ht="13.5" customHeight="1">
      <c r="A17743" t="s">
        <v>4343</v>
      </c>
      <c r="B17743" t="str">
        <f t="shared" si="277"/>
        <v>F-15---17</v>
      </c>
      <c r="C17743" t="s">
        <v>729</v>
      </c>
      <c r="D17743" t="s">
        <v>867</v>
      </c>
      <c r="E17743">
        <v>17</v>
      </c>
    </row>
    <row r="17744" spans="1:5" ht="13.5" customHeight="1">
      <c r="A17744" t="s">
        <v>4343</v>
      </c>
      <c r="B17744" t="str">
        <f t="shared" si="277"/>
        <v>F-15---18</v>
      </c>
      <c r="C17744" t="s">
        <v>1017</v>
      </c>
      <c r="D17744" t="s">
        <v>796</v>
      </c>
      <c r="E17744">
        <v>18</v>
      </c>
    </row>
    <row r="17745" spans="1:5" ht="13.5" customHeight="1">
      <c r="A17745" t="s">
        <v>4343</v>
      </c>
      <c r="B17745" t="str">
        <f t="shared" si="277"/>
        <v>F-15---19</v>
      </c>
      <c r="C17745" t="s">
        <v>731</v>
      </c>
      <c r="D17745" t="s">
        <v>800</v>
      </c>
      <c r="E17745">
        <v>19</v>
      </c>
    </row>
    <row r="17746" spans="1:5" ht="13.5" customHeight="1">
      <c r="A17746" t="s">
        <v>4343</v>
      </c>
      <c r="B17746" t="str">
        <f t="shared" si="277"/>
        <v>F-15---20</v>
      </c>
      <c r="C17746" t="s">
        <v>887</v>
      </c>
      <c r="D17746" t="s">
        <v>992</v>
      </c>
      <c r="E17746">
        <v>20</v>
      </c>
    </row>
    <row r="17747" spans="1:5" ht="13.5" customHeight="1">
      <c r="A17747" t="s">
        <v>4343</v>
      </c>
      <c r="B17747" t="str">
        <f t="shared" si="277"/>
        <v>F-15---21</v>
      </c>
      <c r="C17747" t="s">
        <v>739</v>
      </c>
      <c r="D17747" t="s">
        <v>736</v>
      </c>
      <c r="E17747">
        <v>21</v>
      </c>
    </row>
    <row r="17748" spans="1:5" ht="13.5" customHeight="1">
      <c r="A17748" t="s">
        <v>4343</v>
      </c>
      <c r="B17748" t="str">
        <f t="shared" si="277"/>
        <v>F-15---22</v>
      </c>
      <c r="C17748" t="s">
        <v>888</v>
      </c>
      <c r="D17748" t="s">
        <v>1073</v>
      </c>
      <c r="E17748">
        <v>22</v>
      </c>
    </row>
    <row r="17749" spans="1:5" ht="13.5" customHeight="1">
      <c r="A17749" t="s">
        <v>4343</v>
      </c>
      <c r="B17749" t="str">
        <f t="shared" si="277"/>
        <v>F-15---23</v>
      </c>
      <c r="C17749" t="s">
        <v>858</v>
      </c>
      <c r="D17749" t="s">
        <v>740</v>
      </c>
      <c r="E17749">
        <v>23</v>
      </c>
    </row>
    <row r="17750" spans="1:5" ht="13.5" customHeight="1">
      <c r="A17750" t="s">
        <v>4343</v>
      </c>
      <c r="B17750" t="str">
        <f t="shared" si="277"/>
        <v>F-15---24</v>
      </c>
      <c r="C17750" t="s">
        <v>743</v>
      </c>
      <c r="D17750" t="s">
        <v>754</v>
      </c>
      <c r="E17750">
        <v>24</v>
      </c>
    </row>
    <row r="17751" spans="1:5" ht="13.5" customHeight="1">
      <c r="A17751" t="s">
        <v>4343</v>
      </c>
      <c r="B17751" t="str">
        <f t="shared" si="277"/>
        <v>F-15---25</v>
      </c>
      <c r="C17751" t="s">
        <v>745</v>
      </c>
      <c r="D17751" t="s">
        <v>837</v>
      </c>
      <c r="E17751">
        <v>25</v>
      </c>
    </row>
    <row r="17752" spans="1:5" ht="13.5" customHeight="1">
      <c r="A17752" t="s">
        <v>4343</v>
      </c>
      <c r="B17752" t="str">
        <f t="shared" si="277"/>
        <v>F-15---26</v>
      </c>
      <c r="C17752" t="s">
        <v>987</v>
      </c>
      <c r="D17752" t="s">
        <v>1263</v>
      </c>
      <c r="E17752">
        <v>26</v>
      </c>
    </row>
    <row r="17753" spans="1:5" ht="13.5" customHeight="1">
      <c r="A17753" t="s">
        <v>4343</v>
      </c>
      <c r="B17753" t="str">
        <f t="shared" si="277"/>
        <v>F-15---27</v>
      </c>
      <c r="C17753" t="s">
        <v>989</v>
      </c>
      <c r="D17753" t="s">
        <v>738</v>
      </c>
      <c r="E17753">
        <v>27</v>
      </c>
    </row>
    <row r="17754" spans="1:5" ht="13.5" customHeight="1">
      <c r="A17754" t="s">
        <v>4343</v>
      </c>
      <c r="B17754" t="str">
        <f t="shared" si="277"/>
        <v>F-15---28</v>
      </c>
      <c r="C17754" t="s">
        <v>938</v>
      </c>
      <c r="D17754" t="s">
        <v>859</v>
      </c>
      <c r="E17754">
        <v>28</v>
      </c>
    </row>
    <row r="17755" spans="1:5" ht="13.5" customHeight="1">
      <c r="A17755" t="s">
        <v>4343</v>
      </c>
      <c r="B17755" t="str">
        <f t="shared" si="277"/>
        <v>F-15---29</v>
      </c>
      <c r="C17755" t="s">
        <v>1074</v>
      </c>
      <c r="D17755" t="s">
        <v>880</v>
      </c>
      <c r="E17755">
        <v>29</v>
      </c>
    </row>
    <row r="17756" spans="1:5" ht="13.5" customHeight="1">
      <c r="A17756" t="s">
        <v>4343</v>
      </c>
      <c r="B17756" t="str">
        <f t="shared" si="277"/>
        <v>F-15---30</v>
      </c>
      <c r="C17756" t="s">
        <v>824</v>
      </c>
      <c r="D17756" t="s">
        <v>752</v>
      </c>
      <c r="E17756">
        <v>30</v>
      </c>
    </row>
    <row r="17757" spans="1:5" ht="13.5" customHeight="1">
      <c r="A17757" t="s">
        <v>4343</v>
      </c>
      <c r="B17757" t="str">
        <f t="shared" si="277"/>
        <v>F-15---31</v>
      </c>
      <c r="C17757" t="s">
        <v>826</v>
      </c>
      <c r="D17757" t="s">
        <v>1079</v>
      </c>
      <c r="E17757">
        <v>31</v>
      </c>
    </row>
    <row r="17758" spans="1:5" ht="13.5" customHeight="1">
      <c r="A17758" t="s">
        <v>4343</v>
      </c>
      <c r="B17758" t="str">
        <f t="shared" si="277"/>
        <v>F-15---32</v>
      </c>
      <c r="C17758" t="s">
        <v>1005</v>
      </c>
      <c r="D17758" t="s">
        <v>1105</v>
      </c>
      <c r="E17758">
        <v>32</v>
      </c>
    </row>
    <row r="17759" spans="1:5" ht="13.5" customHeight="1">
      <c r="A17759" t="s">
        <v>4343</v>
      </c>
      <c r="B17759" t="str">
        <f t="shared" si="277"/>
        <v>F-15---33</v>
      </c>
      <c r="C17759" t="s">
        <v>755</v>
      </c>
      <c r="D17759" t="s">
        <v>1146</v>
      </c>
      <c r="E17759">
        <v>33</v>
      </c>
    </row>
    <row r="17760" spans="1:5" ht="13.5" customHeight="1">
      <c r="A17760" t="s">
        <v>4343</v>
      </c>
      <c r="B17760" t="str">
        <f t="shared" si="277"/>
        <v>F-15---34</v>
      </c>
      <c r="C17760" t="s">
        <v>940</v>
      </c>
      <c r="D17760" t="s">
        <v>1239</v>
      </c>
      <c r="E17760">
        <v>34</v>
      </c>
    </row>
    <row r="17761" spans="1:5" ht="13.5" customHeight="1">
      <c r="A17761" t="s">
        <v>4343</v>
      </c>
      <c r="B17761" t="str">
        <f t="shared" si="277"/>
        <v>F-15---35</v>
      </c>
      <c r="C17761" t="s">
        <v>759</v>
      </c>
      <c r="D17761" t="s">
        <v>823</v>
      </c>
      <c r="E17761">
        <v>35</v>
      </c>
    </row>
    <row r="17762" spans="1:5" ht="13.5" customHeight="1">
      <c r="A17762" t="s">
        <v>4343</v>
      </c>
      <c r="B17762" t="str">
        <f t="shared" si="277"/>
        <v>F-15---36</v>
      </c>
      <c r="C17762" t="s">
        <v>991</v>
      </c>
      <c r="D17762" t="s">
        <v>966</v>
      </c>
      <c r="E17762">
        <v>36</v>
      </c>
    </row>
    <row r="17763" spans="1:5" ht="13.5" customHeight="1">
      <c r="A17763" t="s">
        <v>4343</v>
      </c>
      <c r="B17763" t="str">
        <f t="shared" si="277"/>
        <v>F-15---37</v>
      </c>
      <c r="C17763" t="s">
        <v>866</v>
      </c>
      <c r="D17763" t="s">
        <v>831</v>
      </c>
      <c r="E17763">
        <v>37</v>
      </c>
    </row>
    <row r="17764" spans="1:5" ht="13.5" customHeight="1">
      <c r="A17764" t="s">
        <v>4343</v>
      </c>
      <c r="B17764" t="str">
        <f t="shared" si="277"/>
        <v>F-15---38</v>
      </c>
      <c r="C17764" t="s">
        <v>836</v>
      </c>
      <c r="D17764" t="s">
        <v>835</v>
      </c>
      <c r="E17764">
        <v>38</v>
      </c>
    </row>
    <row r="17765" spans="1:5" ht="13.5" customHeight="1">
      <c r="A17765" t="s">
        <v>4343</v>
      </c>
      <c r="B17765" t="str">
        <f t="shared" si="277"/>
        <v>F-15---39</v>
      </c>
      <c r="C17765" t="s">
        <v>967</v>
      </c>
      <c r="D17765" t="s">
        <v>1046</v>
      </c>
      <c r="E17765">
        <v>39</v>
      </c>
    </row>
    <row r="17766" spans="1:5" ht="13.5" customHeight="1">
      <c r="A17766" t="s">
        <v>4343</v>
      </c>
      <c r="B17766" t="str">
        <f t="shared" si="277"/>
        <v>F-15---40</v>
      </c>
      <c r="C17766" t="s">
        <v>868</v>
      </c>
      <c r="D17766" t="s">
        <v>758</v>
      </c>
      <c r="E17766">
        <v>40</v>
      </c>
    </row>
    <row r="17767" spans="1:5" ht="13.5" customHeight="1">
      <c r="A17767" t="s">
        <v>4343</v>
      </c>
      <c r="B17767" t="str">
        <f t="shared" si="277"/>
        <v>F-15---41</v>
      </c>
      <c r="C17767" t="s">
        <v>838</v>
      </c>
      <c r="D17767" t="s">
        <v>1054</v>
      </c>
      <c r="E17767">
        <v>41</v>
      </c>
    </row>
    <row r="17768" spans="1:5" ht="13.5" customHeight="1">
      <c r="A17768" t="s">
        <v>4343</v>
      </c>
      <c r="B17768" t="str">
        <f t="shared" si="277"/>
        <v>F-15---42</v>
      </c>
      <c r="C17768" t="s">
        <v>918</v>
      </c>
      <c r="D17768" t="s">
        <v>865</v>
      </c>
      <c r="E17768">
        <v>42</v>
      </c>
    </row>
    <row r="17769" spans="1:5" ht="13.5" customHeight="1">
      <c r="A17769" t="s">
        <v>4343</v>
      </c>
      <c r="B17769" t="str">
        <f t="shared" si="277"/>
        <v>F-15---43</v>
      </c>
      <c r="C17769" t="s">
        <v>1134</v>
      </c>
      <c r="D17769" t="s">
        <v>6232</v>
      </c>
      <c r="E17769">
        <v>43</v>
      </c>
    </row>
    <row r="17770" spans="1:5" ht="13.5" customHeight="1">
      <c r="A17770" t="s">
        <v>4343</v>
      </c>
      <c r="B17770" t="str">
        <f t="shared" si="277"/>
        <v>F-15---44</v>
      </c>
      <c r="C17770" t="s">
        <v>5967</v>
      </c>
      <c r="D17770" t="s">
        <v>986</v>
      </c>
      <c r="E17770">
        <v>44</v>
      </c>
    </row>
    <row r="17771" spans="1:5" ht="13.5" customHeight="1">
      <c r="A17771" t="s">
        <v>4343</v>
      </c>
      <c r="B17771" t="str">
        <f t="shared" si="277"/>
        <v>F-15---45</v>
      </c>
      <c r="C17771" t="s">
        <v>5968</v>
      </c>
      <c r="D17771" t="s">
        <v>988</v>
      </c>
      <c r="E17771">
        <v>45</v>
      </c>
    </row>
    <row r="17772" spans="1:5" ht="13.5" customHeight="1">
      <c r="A17772" t="s">
        <v>4343</v>
      </c>
      <c r="B17772" t="str">
        <f t="shared" si="277"/>
        <v>F-15---46</v>
      </c>
      <c r="C17772" t="s">
        <v>5961</v>
      </c>
      <c r="D17772" t="s">
        <v>935</v>
      </c>
      <c r="E17772">
        <v>46</v>
      </c>
    </row>
    <row r="17773" spans="1:5" ht="13.5" customHeight="1">
      <c r="A17773" t="s">
        <v>4343</v>
      </c>
      <c r="B17773" t="str">
        <f t="shared" si="277"/>
        <v>F-15---47</v>
      </c>
      <c r="C17773" t="s">
        <v>5915</v>
      </c>
      <c r="D17773" t="s">
        <v>772</v>
      </c>
      <c r="E17773">
        <v>47</v>
      </c>
    </row>
    <row r="17774" spans="1:5" ht="13.5" customHeight="1">
      <c r="A17774" t="s">
        <v>4343</v>
      </c>
      <c r="B17774" t="str">
        <f t="shared" si="277"/>
        <v>F-15---48</v>
      </c>
      <c r="C17774" t="s">
        <v>5926</v>
      </c>
      <c r="D17774" t="s">
        <v>843</v>
      </c>
      <c r="E17774">
        <v>48</v>
      </c>
    </row>
    <row r="17775" spans="1:5" ht="13.5" customHeight="1">
      <c r="A17775" t="s">
        <v>4343</v>
      </c>
      <c r="B17775" t="str">
        <f t="shared" si="277"/>
        <v>F-15---49</v>
      </c>
      <c r="C17775" t="s">
        <v>5917</v>
      </c>
      <c r="D17775" t="s">
        <v>789</v>
      </c>
      <c r="E17775">
        <v>49</v>
      </c>
    </row>
    <row r="17776" spans="1:5" ht="13.5" customHeight="1">
      <c r="A17776" t="s">
        <v>4343</v>
      </c>
      <c r="B17776" t="str">
        <f t="shared" si="277"/>
        <v>F-15---50</v>
      </c>
      <c r="C17776" t="s">
        <v>5918</v>
      </c>
      <c r="D17776" t="s">
        <v>770</v>
      </c>
      <c r="E17776">
        <v>50</v>
      </c>
    </row>
    <row r="17777" spans="1:5" ht="13.5" customHeight="1">
      <c r="A17777" t="s">
        <v>4343</v>
      </c>
      <c r="B17777" t="str">
        <f t="shared" si="277"/>
        <v>F-15---51</v>
      </c>
      <c r="C17777" t="s">
        <v>5932</v>
      </c>
      <c r="D17777" t="s">
        <v>846</v>
      </c>
      <c r="E17777">
        <v>51</v>
      </c>
    </row>
    <row r="17778" spans="1:5" ht="13.5" customHeight="1">
      <c r="A17778" t="s">
        <v>4343</v>
      </c>
      <c r="B17778" t="str">
        <f t="shared" si="277"/>
        <v>F-15---52</v>
      </c>
      <c r="C17778" t="s">
        <v>5963</v>
      </c>
      <c r="D17778" t="s">
        <v>937</v>
      </c>
      <c r="E17778">
        <v>52</v>
      </c>
    </row>
    <row r="17779" spans="1:5" ht="13.5" customHeight="1">
      <c r="A17779" t="s">
        <v>4343</v>
      </c>
      <c r="B17779" t="str">
        <f t="shared" si="277"/>
        <v>F-15---53</v>
      </c>
      <c r="C17779" t="s">
        <v>5985</v>
      </c>
      <c r="D17779" t="s">
        <v>1159</v>
      </c>
      <c r="E17779">
        <v>53</v>
      </c>
    </row>
    <row r="17780" spans="1:5" ht="13.5" customHeight="1">
      <c r="A17780" t="s">
        <v>4343</v>
      </c>
      <c r="B17780" t="str">
        <f t="shared" si="277"/>
        <v>F-15---54</v>
      </c>
      <c r="C17780" t="s">
        <v>5935</v>
      </c>
      <c r="D17780" t="s">
        <v>816</v>
      </c>
      <c r="E17780">
        <v>54</v>
      </c>
    </row>
    <row r="17781" spans="1:5" ht="13.5" customHeight="1">
      <c r="A17781" t="s">
        <v>4343</v>
      </c>
      <c r="B17781" t="str">
        <f t="shared" si="277"/>
        <v>F-15---55</v>
      </c>
      <c r="C17781" t="s">
        <v>5936</v>
      </c>
      <c r="D17781" t="s">
        <v>845</v>
      </c>
      <c r="E17781">
        <v>55</v>
      </c>
    </row>
    <row r="17782" spans="1:5" ht="13.5" customHeight="1">
      <c r="A17782" t="s">
        <v>4343</v>
      </c>
      <c r="B17782" t="str">
        <f t="shared" si="277"/>
        <v>F-15---56</v>
      </c>
      <c r="C17782" t="s">
        <v>5938</v>
      </c>
      <c r="D17782" t="s">
        <v>851</v>
      </c>
      <c r="E17782">
        <v>56</v>
      </c>
    </row>
    <row r="17783" spans="1:5" ht="13.5" customHeight="1">
      <c r="A17783" t="s">
        <v>4343</v>
      </c>
      <c r="B17783" t="str">
        <f t="shared" si="277"/>
        <v>F-15---57</v>
      </c>
      <c r="C17783" t="s">
        <v>5941</v>
      </c>
      <c r="D17783" t="s">
        <v>861</v>
      </c>
      <c r="E17783">
        <v>57</v>
      </c>
    </row>
    <row r="17784" spans="1:5" ht="13.5" customHeight="1">
      <c r="A17784" t="s">
        <v>4343</v>
      </c>
      <c r="B17784" t="str">
        <f t="shared" si="277"/>
        <v>F-15---58</v>
      </c>
      <c r="C17784" t="s">
        <v>5927</v>
      </c>
      <c r="D17784" t="s">
        <v>1115</v>
      </c>
      <c r="E17784">
        <v>58</v>
      </c>
    </row>
    <row r="17785" spans="1:5" ht="13.5" customHeight="1">
      <c r="A17785" t="s">
        <v>4343</v>
      </c>
      <c r="B17785" t="str">
        <f t="shared" si="277"/>
        <v>F-15---59</v>
      </c>
      <c r="C17785" t="s">
        <v>5954</v>
      </c>
      <c r="D17785" t="s">
        <v>1166</v>
      </c>
      <c r="E17785">
        <v>59</v>
      </c>
    </row>
    <row r="17786" spans="1:5" ht="13.5" customHeight="1">
      <c r="A17786" t="s">
        <v>4343</v>
      </c>
      <c r="B17786" t="str">
        <f t="shared" si="277"/>
        <v>F-15---60</v>
      </c>
      <c r="C17786" t="s">
        <v>5957</v>
      </c>
      <c r="D17786" t="s">
        <v>913</v>
      </c>
      <c r="E17786">
        <v>60</v>
      </c>
    </row>
    <row r="17787" spans="1:5" ht="13.5" customHeight="1">
      <c r="A17787" t="s">
        <v>4343</v>
      </c>
      <c r="B17787" t="str">
        <f t="shared" si="277"/>
        <v>F-15---61</v>
      </c>
      <c r="C17787" t="s">
        <v>5992</v>
      </c>
      <c r="D17787" t="s">
        <v>1101</v>
      </c>
      <c r="E17787">
        <v>61</v>
      </c>
    </row>
    <row r="17788" spans="1:5" ht="13.5" customHeight="1">
      <c r="A17788" t="s">
        <v>4343</v>
      </c>
      <c r="B17788" t="str">
        <f t="shared" si="277"/>
        <v>F-15---62</v>
      </c>
      <c r="C17788" t="s">
        <v>5974</v>
      </c>
      <c r="D17788" t="s">
        <v>1049</v>
      </c>
      <c r="E17788">
        <v>62</v>
      </c>
    </row>
    <row r="17789" spans="1:5" ht="13.5" customHeight="1">
      <c r="A17789" t="s">
        <v>4343</v>
      </c>
      <c r="B17789" t="str">
        <f t="shared" si="277"/>
        <v>F-15---63</v>
      </c>
      <c r="C17789" t="s">
        <v>5975</v>
      </c>
      <c r="D17789" t="s">
        <v>994</v>
      </c>
      <c r="E17789">
        <v>63</v>
      </c>
    </row>
    <row r="17790" spans="1:5" ht="13.5" customHeight="1">
      <c r="A17790" t="s">
        <v>4343</v>
      </c>
      <c r="B17790" t="str">
        <f t="shared" si="277"/>
        <v>F-15---64</v>
      </c>
      <c r="C17790" t="s">
        <v>5959</v>
      </c>
      <c r="D17790" t="s">
        <v>6222</v>
      </c>
      <c r="E17790">
        <v>64</v>
      </c>
    </row>
    <row r="17791" spans="1:5" ht="13.5" customHeight="1">
      <c r="A17791" t="s">
        <v>4344</v>
      </c>
      <c r="B17791" t="str">
        <f t="shared" si="277"/>
        <v>F-16---1</v>
      </c>
      <c r="C17791" t="s">
        <v>4216</v>
      </c>
      <c r="D17791" t="s">
        <v>1292</v>
      </c>
      <c r="E17791">
        <v>1</v>
      </c>
    </row>
    <row r="17792" spans="1:5" ht="13.5" customHeight="1">
      <c r="A17792" t="s">
        <v>4344</v>
      </c>
      <c r="B17792" t="str">
        <f t="shared" si="277"/>
        <v>F-16---2</v>
      </c>
      <c r="C17792" t="s">
        <v>4216</v>
      </c>
      <c r="D17792" t="s">
        <v>1372</v>
      </c>
      <c r="E17792">
        <v>2</v>
      </c>
    </row>
    <row r="17793" spans="1:5" ht="13.5" customHeight="1">
      <c r="A17793" t="s">
        <v>4344</v>
      </c>
      <c r="B17793" t="str">
        <f t="shared" si="277"/>
        <v>F-16---3</v>
      </c>
      <c r="C17793" t="s">
        <v>4216</v>
      </c>
      <c r="D17793" t="s">
        <v>841</v>
      </c>
      <c r="E17793">
        <v>3</v>
      </c>
    </row>
    <row r="17794" spans="1:5" ht="13.5" customHeight="1">
      <c r="A17794" t="s">
        <v>4344</v>
      </c>
      <c r="B17794" t="str">
        <f t="shared" si="277"/>
        <v>F-16---4</v>
      </c>
      <c r="C17794" t="s">
        <v>4216</v>
      </c>
      <c r="D17794" t="s">
        <v>1157</v>
      </c>
      <c r="E17794">
        <v>4</v>
      </c>
    </row>
    <row r="17795" spans="1:5" ht="13.5" customHeight="1">
      <c r="A17795" t="s">
        <v>4344</v>
      </c>
      <c r="B17795" t="str">
        <f t="shared" ref="B17795:B17858" si="278">A17795&amp;"---"&amp;E17795</f>
        <v>F-16---5</v>
      </c>
      <c r="C17795" t="s">
        <v>4269</v>
      </c>
      <c r="D17795" t="s">
        <v>812</v>
      </c>
      <c r="E17795">
        <v>5</v>
      </c>
    </row>
    <row r="17796" spans="1:5" ht="13.5" customHeight="1">
      <c r="A17796" t="s">
        <v>4344</v>
      </c>
      <c r="B17796" t="str">
        <f t="shared" si="278"/>
        <v>F-16---6</v>
      </c>
      <c r="C17796" t="s">
        <v>4239</v>
      </c>
      <c r="D17796" t="s">
        <v>962</v>
      </c>
      <c r="E17796">
        <v>6</v>
      </c>
    </row>
    <row r="17797" spans="1:5" ht="13.5" customHeight="1">
      <c r="A17797" t="s">
        <v>4344</v>
      </c>
      <c r="B17797" t="str">
        <f t="shared" si="278"/>
        <v>F-16---7</v>
      </c>
      <c r="C17797" t="s">
        <v>4268</v>
      </c>
      <c r="D17797" t="s">
        <v>851</v>
      </c>
      <c r="E17797">
        <v>7</v>
      </c>
    </row>
    <row r="17798" spans="1:5" ht="13.5" customHeight="1">
      <c r="A17798" t="s">
        <v>4344</v>
      </c>
      <c r="B17798" t="str">
        <f t="shared" si="278"/>
        <v>F-16---8</v>
      </c>
      <c r="C17798" t="s">
        <v>4244</v>
      </c>
      <c r="D17798" t="s">
        <v>884</v>
      </c>
      <c r="E17798">
        <v>8</v>
      </c>
    </row>
    <row r="17799" spans="1:5" ht="13.5" customHeight="1">
      <c r="A17799" t="s">
        <v>4344</v>
      </c>
      <c r="B17799" t="str">
        <f t="shared" si="278"/>
        <v>F-16---9</v>
      </c>
      <c r="C17799" t="s">
        <v>4254</v>
      </c>
      <c r="D17799" t="s">
        <v>1159</v>
      </c>
      <c r="E17799">
        <v>9</v>
      </c>
    </row>
    <row r="17800" spans="1:5" ht="13.5" customHeight="1">
      <c r="A17800" t="s">
        <v>4344</v>
      </c>
      <c r="B17800" t="str">
        <f t="shared" si="278"/>
        <v>F-16---10</v>
      </c>
      <c r="C17800" t="s">
        <v>4272</v>
      </c>
      <c r="D17800" t="s">
        <v>809</v>
      </c>
      <c r="E17800">
        <v>10</v>
      </c>
    </row>
    <row r="17801" spans="1:5" ht="13.5" customHeight="1">
      <c r="A17801" t="s">
        <v>4344</v>
      </c>
      <c r="B17801" t="str">
        <f t="shared" si="278"/>
        <v>F-16---11</v>
      </c>
      <c r="C17801" t="s">
        <v>4248</v>
      </c>
      <c r="D17801" t="s">
        <v>886</v>
      </c>
      <c r="E17801">
        <v>11</v>
      </c>
    </row>
    <row r="17802" spans="1:5" ht="13.5" customHeight="1">
      <c r="A17802" t="s">
        <v>4344</v>
      </c>
      <c r="B17802" t="str">
        <f t="shared" si="278"/>
        <v>F-16---12</v>
      </c>
      <c r="C17802" t="s">
        <v>4287</v>
      </c>
      <c r="D17802" t="s">
        <v>1146</v>
      </c>
      <c r="E17802">
        <v>12</v>
      </c>
    </row>
    <row r="17803" spans="1:5" ht="13.5" customHeight="1">
      <c r="A17803" t="s">
        <v>4344</v>
      </c>
      <c r="B17803" t="str">
        <f t="shared" si="278"/>
        <v>F-16---13</v>
      </c>
      <c r="C17803" t="s">
        <v>4285</v>
      </c>
      <c r="D17803" t="s">
        <v>843</v>
      </c>
      <c r="E17803">
        <v>13</v>
      </c>
    </row>
    <row r="17804" spans="1:5" ht="13.5" customHeight="1">
      <c r="A17804" t="s">
        <v>4344</v>
      </c>
      <c r="B17804" t="str">
        <f t="shared" si="278"/>
        <v>F-16---14</v>
      </c>
      <c r="C17804" t="s">
        <v>4292</v>
      </c>
      <c r="D17804" t="s">
        <v>1417</v>
      </c>
      <c r="E17804">
        <v>14</v>
      </c>
    </row>
    <row r="17805" spans="1:5" ht="13.5" customHeight="1">
      <c r="A17805" t="s">
        <v>4344</v>
      </c>
      <c r="B17805" t="str">
        <f t="shared" si="278"/>
        <v>F-16---15</v>
      </c>
      <c r="C17805" t="s">
        <v>4296</v>
      </c>
      <c r="D17805" t="s">
        <v>1156</v>
      </c>
      <c r="E17805">
        <v>15</v>
      </c>
    </row>
    <row r="17806" spans="1:5" ht="13.5" customHeight="1">
      <c r="A17806" t="s">
        <v>4344</v>
      </c>
      <c r="B17806" t="str">
        <f t="shared" si="278"/>
        <v>F-16---16</v>
      </c>
      <c r="C17806" t="s">
        <v>729</v>
      </c>
      <c r="D17806" t="s">
        <v>867</v>
      </c>
      <c r="E17806">
        <v>16</v>
      </c>
    </row>
    <row r="17807" spans="1:5" ht="13.5" customHeight="1">
      <c r="A17807" t="s">
        <v>4344</v>
      </c>
      <c r="B17807" t="str">
        <f t="shared" si="278"/>
        <v>F-16---17</v>
      </c>
      <c r="C17807" t="s">
        <v>1017</v>
      </c>
      <c r="D17807" t="s">
        <v>796</v>
      </c>
      <c r="E17807">
        <v>17</v>
      </c>
    </row>
    <row r="17808" spans="1:5" ht="13.5" customHeight="1">
      <c r="A17808" t="s">
        <v>4344</v>
      </c>
      <c r="B17808" t="str">
        <f t="shared" si="278"/>
        <v>F-16---18</v>
      </c>
      <c r="C17808" t="s">
        <v>731</v>
      </c>
      <c r="D17808" t="s">
        <v>800</v>
      </c>
      <c r="E17808">
        <v>18</v>
      </c>
    </row>
    <row r="17809" spans="1:5" ht="13.5" customHeight="1">
      <c r="A17809" t="s">
        <v>4344</v>
      </c>
      <c r="B17809" t="str">
        <f t="shared" si="278"/>
        <v>F-16---19</v>
      </c>
      <c r="C17809" t="s">
        <v>739</v>
      </c>
      <c r="D17809" t="s">
        <v>736</v>
      </c>
      <c r="E17809">
        <v>19</v>
      </c>
    </row>
    <row r="17810" spans="1:5" ht="13.5" customHeight="1">
      <c r="A17810" t="s">
        <v>4344</v>
      </c>
      <c r="B17810" t="str">
        <f t="shared" si="278"/>
        <v>F-16---20</v>
      </c>
      <c r="C17810" t="s">
        <v>888</v>
      </c>
      <c r="D17810" t="s">
        <v>1073</v>
      </c>
      <c r="E17810">
        <v>20</v>
      </c>
    </row>
    <row r="17811" spans="1:5" ht="13.5" customHeight="1">
      <c r="A17811" t="s">
        <v>4344</v>
      </c>
      <c r="B17811" t="str">
        <f t="shared" si="278"/>
        <v>F-16---21</v>
      </c>
      <c r="C17811" t="s">
        <v>858</v>
      </c>
      <c r="D17811" t="s">
        <v>740</v>
      </c>
      <c r="E17811">
        <v>21</v>
      </c>
    </row>
    <row r="17812" spans="1:5" ht="13.5" customHeight="1">
      <c r="A17812" t="s">
        <v>4344</v>
      </c>
      <c r="B17812" t="str">
        <f t="shared" si="278"/>
        <v>F-16---22</v>
      </c>
      <c r="C17812" t="s">
        <v>743</v>
      </c>
      <c r="D17812" t="s">
        <v>754</v>
      </c>
      <c r="E17812">
        <v>22</v>
      </c>
    </row>
    <row r="17813" spans="1:5" ht="13.5" customHeight="1">
      <c r="A17813" t="s">
        <v>4344</v>
      </c>
      <c r="B17813" t="str">
        <f t="shared" si="278"/>
        <v>F-16---23</v>
      </c>
      <c r="C17813" t="s">
        <v>745</v>
      </c>
      <c r="D17813" t="s">
        <v>837</v>
      </c>
      <c r="E17813">
        <v>23</v>
      </c>
    </row>
    <row r="17814" spans="1:5" ht="13.5" customHeight="1">
      <c r="A17814" t="s">
        <v>4344</v>
      </c>
      <c r="B17814" t="str">
        <f t="shared" si="278"/>
        <v>F-16---24</v>
      </c>
      <c r="C17814" t="s">
        <v>987</v>
      </c>
      <c r="D17814" t="s">
        <v>1263</v>
      </c>
      <c r="E17814">
        <v>24</v>
      </c>
    </row>
    <row r="17815" spans="1:5" ht="13.5" customHeight="1">
      <c r="A17815" t="s">
        <v>4344</v>
      </c>
      <c r="B17815" t="str">
        <f t="shared" si="278"/>
        <v>F-16---25</v>
      </c>
      <c r="C17815" t="s">
        <v>989</v>
      </c>
      <c r="D17815" t="s">
        <v>738</v>
      </c>
      <c r="E17815">
        <v>25</v>
      </c>
    </row>
    <row r="17816" spans="1:5" ht="13.5" customHeight="1">
      <c r="A17816" t="s">
        <v>4344</v>
      </c>
      <c r="B17816" t="str">
        <f t="shared" si="278"/>
        <v>F-16---26</v>
      </c>
      <c r="C17816" t="s">
        <v>799</v>
      </c>
      <c r="D17816" t="s">
        <v>809</v>
      </c>
      <c r="E17816">
        <v>26</v>
      </c>
    </row>
    <row r="17817" spans="1:5" ht="13.5" customHeight="1">
      <c r="A17817" t="s">
        <v>4344</v>
      </c>
      <c r="B17817" t="str">
        <f t="shared" si="278"/>
        <v>F-16---27</v>
      </c>
      <c r="C17817" t="s">
        <v>747</v>
      </c>
      <c r="D17817" t="s">
        <v>1154</v>
      </c>
      <c r="E17817">
        <v>27</v>
      </c>
    </row>
    <row r="17818" spans="1:5" ht="13.5" customHeight="1">
      <c r="A17818" t="s">
        <v>4344</v>
      </c>
      <c r="B17818" t="str">
        <f t="shared" si="278"/>
        <v>F-16---28</v>
      </c>
      <c r="C17818" t="s">
        <v>938</v>
      </c>
      <c r="D17818" t="s">
        <v>859</v>
      </c>
      <c r="E17818">
        <v>28</v>
      </c>
    </row>
    <row r="17819" spans="1:5" ht="13.5" customHeight="1">
      <c r="A17819" t="s">
        <v>4344</v>
      </c>
      <c r="B17819" t="str">
        <f t="shared" si="278"/>
        <v>F-16---29</v>
      </c>
      <c r="C17819" t="s">
        <v>1074</v>
      </c>
      <c r="D17819" t="s">
        <v>880</v>
      </c>
      <c r="E17819">
        <v>29</v>
      </c>
    </row>
    <row r="17820" spans="1:5" ht="13.5" customHeight="1">
      <c r="A17820" t="s">
        <v>4344</v>
      </c>
      <c r="B17820" t="str">
        <f t="shared" si="278"/>
        <v>F-16---30</v>
      </c>
      <c r="C17820" t="s">
        <v>1019</v>
      </c>
      <c r="D17820" t="s">
        <v>734</v>
      </c>
      <c r="E17820">
        <v>30</v>
      </c>
    </row>
    <row r="17821" spans="1:5" ht="13.5" customHeight="1">
      <c r="A17821" t="s">
        <v>4344</v>
      </c>
      <c r="B17821" t="str">
        <f t="shared" si="278"/>
        <v>F-16---31</v>
      </c>
      <c r="C17821" t="s">
        <v>820</v>
      </c>
      <c r="D17821" t="s">
        <v>882</v>
      </c>
      <c r="E17821">
        <v>31</v>
      </c>
    </row>
    <row r="17822" spans="1:5" ht="13.5" customHeight="1">
      <c r="A17822" t="s">
        <v>4344</v>
      </c>
      <c r="B17822" t="str">
        <f t="shared" si="278"/>
        <v>F-16---32</v>
      </c>
      <c r="C17822" t="s">
        <v>824</v>
      </c>
      <c r="D17822" t="s">
        <v>752</v>
      </c>
      <c r="E17822">
        <v>32</v>
      </c>
    </row>
    <row r="17823" spans="1:5" ht="13.5" customHeight="1">
      <c r="A17823" t="s">
        <v>4344</v>
      </c>
      <c r="B17823" t="str">
        <f t="shared" si="278"/>
        <v>F-16---33</v>
      </c>
      <c r="C17823" t="s">
        <v>826</v>
      </c>
      <c r="D17823" t="s">
        <v>1079</v>
      </c>
      <c r="E17823">
        <v>33</v>
      </c>
    </row>
    <row r="17824" spans="1:5" ht="13.5" customHeight="1">
      <c r="A17824" t="s">
        <v>4344</v>
      </c>
      <c r="B17824" t="str">
        <f t="shared" si="278"/>
        <v>F-16---34</v>
      </c>
      <c r="C17824" t="s">
        <v>1005</v>
      </c>
      <c r="D17824" t="s">
        <v>1105</v>
      </c>
      <c r="E17824">
        <v>34</v>
      </c>
    </row>
    <row r="17825" spans="1:5" ht="13.5" customHeight="1">
      <c r="A17825" t="s">
        <v>4344</v>
      </c>
      <c r="B17825" t="str">
        <f t="shared" si="278"/>
        <v>F-16---35</v>
      </c>
      <c r="C17825" t="s">
        <v>755</v>
      </c>
      <c r="D17825" t="s">
        <v>1146</v>
      </c>
      <c r="E17825">
        <v>35</v>
      </c>
    </row>
    <row r="17826" spans="1:5" ht="13.5" customHeight="1">
      <c r="A17826" t="s">
        <v>4344</v>
      </c>
      <c r="B17826" t="str">
        <f t="shared" si="278"/>
        <v>F-16---36</v>
      </c>
      <c r="C17826" t="s">
        <v>940</v>
      </c>
      <c r="D17826" t="s">
        <v>1239</v>
      </c>
      <c r="E17826">
        <v>36</v>
      </c>
    </row>
    <row r="17827" spans="1:5" ht="13.5" customHeight="1">
      <c r="A17827" t="s">
        <v>4344</v>
      </c>
      <c r="B17827" t="str">
        <f t="shared" si="278"/>
        <v>F-16---37</v>
      </c>
      <c r="C17827" t="s">
        <v>759</v>
      </c>
      <c r="D17827" t="s">
        <v>823</v>
      </c>
      <c r="E17827">
        <v>37</v>
      </c>
    </row>
    <row r="17828" spans="1:5" ht="13.5" customHeight="1">
      <c r="A17828" t="s">
        <v>4344</v>
      </c>
      <c r="B17828" t="str">
        <f t="shared" si="278"/>
        <v>F-16---38</v>
      </c>
      <c r="C17828" t="s">
        <v>860</v>
      </c>
      <c r="D17828" t="s">
        <v>1099</v>
      </c>
      <c r="E17828">
        <v>38</v>
      </c>
    </row>
    <row r="17829" spans="1:5" ht="13.5" customHeight="1">
      <c r="A17829" t="s">
        <v>4344</v>
      </c>
      <c r="B17829" t="str">
        <f t="shared" si="278"/>
        <v>F-16---39</v>
      </c>
      <c r="C17829" t="s">
        <v>991</v>
      </c>
      <c r="D17829" t="s">
        <v>966</v>
      </c>
      <c r="E17829">
        <v>39</v>
      </c>
    </row>
    <row r="17830" spans="1:5" ht="13.5" customHeight="1">
      <c r="A17830" t="s">
        <v>4344</v>
      </c>
      <c r="B17830" t="str">
        <f t="shared" si="278"/>
        <v>F-16---40</v>
      </c>
      <c r="C17830" t="s">
        <v>866</v>
      </c>
      <c r="D17830" t="s">
        <v>831</v>
      </c>
      <c r="E17830">
        <v>40</v>
      </c>
    </row>
    <row r="17831" spans="1:5" ht="13.5" customHeight="1">
      <c r="A17831" t="s">
        <v>4344</v>
      </c>
      <c r="B17831" t="str">
        <f t="shared" si="278"/>
        <v>F-16---41</v>
      </c>
      <c r="C17831" t="s">
        <v>836</v>
      </c>
      <c r="D17831" t="s">
        <v>835</v>
      </c>
      <c r="E17831">
        <v>41</v>
      </c>
    </row>
    <row r="17832" spans="1:5" ht="13.5" customHeight="1">
      <c r="A17832" t="s">
        <v>4344</v>
      </c>
      <c r="B17832" t="str">
        <f t="shared" si="278"/>
        <v>F-16---42</v>
      </c>
      <c r="C17832" t="s">
        <v>868</v>
      </c>
      <c r="D17832" t="s">
        <v>758</v>
      </c>
      <c r="E17832">
        <v>42</v>
      </c>
    </row>
    <row r="17833" spans="1:5" ht="13.5" customHeight="1">
      <c r="A17833" t="s">
        <v>4344</v>
      </c>
      <c r="B17833" t="str">
        <f t="shared" si="278"/>
        <v>F-16---43</v>
      </c>
      <c r="C17833" t="s">
        <v>918</v>
      </c>
      <c r="D17833" t="s">
        <v>865</v>
      </c>
      <c r="E17833">
        <v>43</v>
      </c>
    </row>
    <row r="17834" spans="1:5" ht="13.5" customHeight="1">
      <c r="A17834" t="s">
        <v>4344</v>
      </c>
      <c r="B17834" t="str">
        <f t="shared" si="278"/>
        <v>F-16---44</v>
      </c>
      <c r="C17834" t="s">
        <v>1134</v>
      </c>
      <c r="D17834" t="s">
        <v>6232</v>
      </c>
      <c r="E17834">
        <v>44</v>
      </c>
    </row>
    <row r="17835" spans="1:5" ht="13.5" customHeight="1">
      <c r="A17835" t="s">
        <v>4344</v>
      </c>
      <c r="B17835" t="str">
        <f t="shared" si="278"/>
        <v>F-16---45</v>
      </c>
      <c r="C17835" t="s">
        <v>5947</v>
      </c>
      <c r="D17835" t="s">
        <v>884</v>
      </c>
      <c r="E17835">
        <v>45</v>
      </c>
    </row>
    <row r="17836" spans="1:5" ht="13.5" customHeight="1">
      <c r="A17836" t="s">
        <v>4344</v>
      </c>
      <c r="B17836" t="str">
        <f t="shared" si="278"/>
        <v>F-16---46</v>
      </c>
      <c r="C17836" t="s">
        <v>5948</v>
      </c>
      <c r="D17836" t="s">
        <v>886</v>
      </c>
      <c r="E17836">
        <v>46</v>
      </c>
    </row>
    <row r="17837" spans="1:5" ht="13.5" customHeight="1">
      <c r="A17837" t="s">
        <v>4344</v>
      </c>
      <c r="B17837" t="str">
        <f t="shared" si="278"/>
        <v>F-16---47</v>
      </c>
      <c r="C17837" t="s">
        <v>5961</v>
      </c>
      <c r="D17837" t="s">
        <v>935</v>
      </c>
      <c r="E17837">
        <v>47</v>
      </c>
    </row>
    <row r="17838" spans="1:5" ht="13.5" customHeight="1">
      <c r="A17838" t="s">
        <v>4344</v>
      </c>
      <c r="B17838" t="str">
        <f t="shared" si="278"/>
        <v>F-16---48</v>
      </c>
      <c r="C17838" t="s">
        <v>5915</v>
      </c>
      <c r="D17838" t="s">
        <v>772</v>
      </c>
      <c r="E17838">
        <v>48</v>
      </c>
    </row>
    <row r="17839" spans="1:5" ht="13.5" customHeight="1">
      <c r="A17839" t="s">
        <v>4344</v>
      </c>
      <c r="B17839" t="str">
        <f t="shared" si="278"/>
        <v>F-16---49</v>
      </c>
      <c r="C17839" t="s">
        <v>5926</v>
      </c>
      <c r="D17839" t="s">
        <v>843</v>
      </c>
      <c r="E17839">
        <v>49</v>
      </c>
    </row>
    <row r="17840" spans="1:5" ht="13.5" customHeight="1">
      <c r="A17840" t="s">
        <v>4344</v>
      </c>
      <c r="B17840" t="str">
        <f t="shared" si="278"/>
        <v>F-16---50</v>
      </c>
      <c r="C17840" t="s">
        <v>5917</v>
      </c>
      <c r="D17840" t="s">
        <v>789</v>
      </c>
      <c r="E17840">
        <v>50</v>
      </c>
    </row>
    <row r="17841" spans="1:5" ht="13.5" customHeight="1">
      <c r="A17841" t="s">
        <v>4344</v>
      </c>
      <c r="B17841" t="str">
        <f t="shared" si="278"/>
        <v>F-16---51</v>
      </c>
      <c r="C17841" t="s">
        <v>5918</v>
      </c>
      <c r="D17841" t="s">
        <v>770</v>
      </c>
      <c r="E17841">
        <v>51</v>
      </c>
    </row>
    <row r="17842" spans="1:5" ht="13.5" customHeight="1">
      <c r="A17842" t="s">
        <v>4344</v>
      </c>
      <c r="B17842" t="str">
        <f t="shared" si="278"/>
        <v>F-16---52</v>
      </c>
      <c r="C17842" t="s">
        <v>5963</v>
      </c>
      <c r="D17842" t="s">
        <v>937</v>
      </c>
      <c r="E17842">
        <v>52</v>
      </c>
    </row>
    <row r="17843" spans="1:5" ht="13.5" customHeight="1">
      <c r="A17843" t="s">
        <v>4344</v>
      </c>
      <c r="B17843" t="str">
        <f t="shared" si="278"/>
        <v>F-16---53</v>
      </c>
      <c r="C17843" t="s">
        <v>5985</v>
      </c>
      <c r="D17843" t="s">
        <v>1159</v>
      </c>
      <c r="E17843">
        <v>53</v>
      </c>
    </row>
    <row r="17844" spans="1:5" ht="13.5" customHeight="1">
      <c r="A17844" t="s">
        <v>4344</v>
      </c>
      <c r="B17844" t="str">
        <f t="shared" si="278"/>
        <v>F-16---54</v>
      </c>
      <c r="C17844" t="s">
        <v>5935</v>
      </c>
      <c r="D17844" t="s">
        <v>816</v>
      </c>
      <c r="E17844">
        <v>54</v>
      </c>
    </row>
    <row r="17845" spans="1:5" ht="13.5" customHeight="1">
      <c r="A17845" t="s">
        <v>4344</v>
      </c>
      <c r="B17845" t="str">
        <f t="shared" si="278"/>
        <v>F-16---55</v>
      </c>
      <c r="C17845" t="s">
        <v>5936</v>
      </c>
      <c r="D17845" t="s">
        <v>845</v>
      </c>
      <c r="E17845">
        <v>55</v>
      </c>
    </row>
    <row r="17846" spans="1:5" ht="13.5" customHeight="1">
      <c r="A17846" t="s">
        <v>4344</v>
      </c>
      <c r="B17846" t="str">
        <f t="shared" si="278"/>
        <v>F-16---56</v>
      </c>
      <c r="C17846" t="s">
        <v>5938</v>
      </c>
      <c r="D17846" t="s">
        <v>851</v>
      </c>
      <c r="E17846">
        <v>56</v>
      </c>
    </row>
    <row r="17847" spans="1:5" ht="13.5" customHeight="1">
      <c r="A17847" t="s">
        <v>4344</v>
      </c>
      <c r="B17847" t="str">
        <f t="shared" si="278"/>
        <v>F-16---57</v>
      </c>
      <c r="C17847" t="s">
        <v>5941</v>
      </c>
      <c r="D17847" t="s">
        <v>861</v>
      </c>
      <c r="E17847">
        <v>57</v>
      </c>
    </row>
    <row r="17848" spans="1:5" ht="13.5" customHeight="1">
      <c r="A17848" t="s">
        <v>4344</v>
      </c>
      <c r="B17848" t="str">
        <f t="shared" si="278"/>
        <v>F-16---58</v>
      </c>
      <c r="C17848" t="s">
        <v>5927</v>
      </c>
      <c r="D17848" t="s">
        <v>1115</v>
      </c>
      <c r="E17848">
        <v>58</v>
      </c>
    </row>
    <row r="17849" spans="1:5" ht="13.5" customHeight="1">
      <c r="A17849" t="s">
        <v>4344</v>
      </c>
      <c r="B17849" t="str">
        <f t="shared" si="278"/>
        <v>F-16---59</v>
      </c>
      <c r="C17849" t="s">
        <v>5954</v>
      </c>
      <c r="D17849" t="s">
        <v>1166</v>
      </c>
      <c r="E17849">
        <v>59</v>
      </c>
    </row>
    <row r="17850" spans="1:5" ht="13.5" customHeight="1">
      <c r="A17850" t="s">
        <v>4344</v>
      </c>
      <c r="B17850" t="str">
        <f t="shared" si="278"/>
        <v>F-16---60</v>
      </c>
      <c r="C17850" t="s">
        <v>5957</v>
      </c>
      <c r="D17850" t="s">
        <v>913</v>
      </c>
      <c r="E17850">
        <v>60</v>
      </c>
    </row>
    <row r="17851" spans="1:5" ht="13.5" customHeight="1">
      <c r="A17851" t="s">
        <v>4344</v>
      </c>
      <c r="B17851" t="str">
        <f t="shared" si="278"/>
        <v>F-16---61</v>
      </c>
      <c r="C17851" t="s">
        <v>5991</v>
      </c>
      <c r="D17851" t="s">
        <v>1092</v>
      </c>
      <c r="E17851">
        <v>61</v>
      </c>
    </row>
    <row r="17852" spans="1:5" ht="13.5" customHeight="1">
      <c r="A17852" t="s">
        <v>4344</v>
      </c>
      <c r="B17852" t="str">
        <f t="shared" si="278"/>
        <v>F-16---62</v>
      </c>
      <c r="C17852" t="s">
        <v>5992</v>
      </c>
      <c r="D17852" t="s">
        <v>1101</v>
      </c>
      <c r="E17852">
        <v>62</v>
      </c>
    </row>
    <row r="17853" spans="1:5" ht="13.5" customHeight="1">
      <c r="A17853" t="s">
        <v>4344</v>
      </c>
      <c r="B17853" t="str">
        <f t="shared" si="278"/>
        <v>F-16---63</v>
      </c>
      <c r="C17853" t="s">
        <v>5959</v>
      </c>
      <c r="D17853" t="s">
        <v>6222</v>
      </c>
      <c r="E17853">
        <v>63</v>
      </c>
    </row>
    <row r="17854" spans="1:5" ht="13.5" customHeight="1">
      <c r="A17854" t="s">
        <v>4345</v>
      </c>
      <c r="B17854" t="str">
        <f t="shared" si="278"/>
        <v>F-16.1---1</v>
      </c>
      <c r="C17854" t="s">
        <v>4216</v>
      </c>
      <c r="D17854" t="s">
        <v>1292</v>
      </c>
      <c r="E17854">
        <v>1</v>
      </c>
    </row>
    <row r="17855" spans="1:5" ht="13.5" customHeight="1">
      <c r="A17855" t="s">
        <v>4345</v>
      </c>
      <c r="B17855" t="str">
        <f t="shared" si="278"/>
        <v>F-16.1---2</v>
      </c>
      <c r="C17855" t="s">
        <v>4216</v>
      </c>
      <c r="D17855" t="s">
        <v>1372</v>
      </c>
      <c r="E17855">
        <v>2</v>
      </c>
    </row>
    <row r="17856" spans="1:5" ht="13.5" customHeight="1">
      <c r="A17856" t="s">
        <v>4345</v>
      </c>
      <c r="B17856" t="str">
        <f t="shared" si="278"/>
        <v>F-16.1---3</v>
      </c>
      <c r="C17856" t="s">
        <v>4216</v>
      </c>
      <c r="D17856" t="s">
        <v>841</v>
      </c>
      <c r="E17856">
        <v>3</v>
      </c>
    </row>
    <row r="17857" spans="1:5" ht="13.5" customHeight="1">
      <c r="A17857" t="s">
        <v>4345</v>
      </c>
      <c r="B17857" t="str">
        <f t="shared" si="278"/>
        <v>F-16.1---4</v>
      </c>
      <c r="C17857" t="s">
        <v>4216</v>
      </c>
      <c r="D17857" t="s">
        <v>1157</v>
      </c>
      <c r="E17857">
        <v>4</v>
      </c>
    </row>
    <row r="17858" spans="1:5" ht="13.5" customHeight="1">
      <c r="A17858" t="s">
        <v>4345</v>
      </c>
      <c r="B17858" t="str">
        <f t="shared" si="278"/>
        <v>F-16.1---5</v>
      </c>
      <c r="C17858" t="s">
        <v>4269</v>
      </c>
      <c r="D17858" t="s">
        <v>812</v>
      </c>
      <c r="E17858">
        <v>5</v>
      </c>
    </row>
    <row r="17859" spans="1:5" ht="13.5" customHeight="1">
      <c r="A17859" t="s">
        <v>4345</v>
      </c>
      <c r="B17859" t="str">
        <f t="shared" ref="B17859:B17922" si="279">A17859&amp;"---"&amp;E17859</f>
        <v>F-16.1---6</v>
      </c>
      <c r="C17859" t="s">
        <v>4239</v>
      </c>
      <c r="D17859" t="s">
        <v>962</v>
      </c>
      <c r="E17859">
        <v>6</v>
      </c>
    </row>
    <row r="17860" spans="1:5" ht="13.5" customHeight="1">
      <c r="A17860" t="s">
        <v>4345</v>
      </c>
      <c r="B17860" t="str">
        <f t="shared" si="279"/>
        <v>F-16.1---7</v>
      </c>
      <c r="C17860" t="s">
        <v>4268</v>
      </c>
      <c r="D17860" t="s">
        <v>851</v>
      </c>
      <c r="E17860">
        <v>7</v>
      </c>
    </row>
    <row r="17861" spans="1:5" ht="13.5" customHeight="1">
      <c r="A17861" t="s">
        <v>4345</v>
      </c>
      <c r="B17861" t="str">
        <f t="shared" si="279"/>
        <v>F-16.1---8</v>
      </c>
      <c r="C17861" t="s">
        <v>4244</v>
      </c>
      <c r="D17861" t="s">
        <v>884</v>
      </c>
      <c r="E17861">
        <v>8</v>
      </c>
    </row>
    <row r="17862" spans="1:5" ht="13.5" customHeight="1">
      <c r="A17862" t="s">
        <v>4345</v>
      </c>
      <c r="B17862" t="str">
        <f t="shared" si="279"/>
        <v>F-16.1---9</v>
      </c>
      <c r="C17862" t="s">
        <v>4254</v>
      </c>
      <c r="D17862" t="s">
        <v>1159</v>
      </c>
      <c r="E17862">
        <v>9</v>
      </c>
    </row>
    <row r="17863" spans="1:5" ht="13.5" customHeight="1">
      <c r="A17863" t="s">
        <v>4345</v>
      </c>
      <c r="B17863" t="str">
        <f t="shared" si="279"/>
        <v>F-16.1---10</v>
      </c>
      <c r="C17863" t="s">
        <v>4272</v>
      </c>
      <c r="D17863" t="s">
        <v>1413</v>
      </c>
      <c r="E17863">
        <v>10</v>
      </c>
    </row>
    <row r="17864" spans="1:5" ht="13.5" customHeight="1">
      <c r="A17864" t="s">
        <v>4345</v>
      </c>
      <c r="B17864" t="str">
        <f t="shared" si="279"/>
        <v>F-16.1---11</v>
      </c>
      <c r="C17864" t="s">
        <v>4248</v>
      </c>
      <c r="D17864" t="s">
        <v>886</v>
      </c>
      <c r="E17864">
        <v>11</v>
      </c>
    </row>
    <row r="17865" spans="1:5" ht="13.5" customHeight="1">
      <c r="A17865" t="s">
        <v>4345</v>
      </c>
      <c r="B17865" t="str">
        <f t="shared" si="279"/>
        <v>F-16.1---12</v>
      </c>
      <c r="C17865" t="s">
        <v>4287</v>
      </c>
      <c r="D17865" t="s">
        <v>1146</v>
      </c>
      <c r="E17865">
        <v>12</v>
      </c>
    </row>
    <row r="17866" spans="1:5" ht="13.5" customHeight="1">
      <c r="A17866" t="s">
        <v>4345</v>
      </c>
      <c r="B17866" t="str">
        <f t="shared" si="279"/>
        <v>F-16.1---13</v>
      </c>
      <c r="C17866" t="s">
        <v>4285</v>
      </c>
      <c r="D17866" t="s">
        <v>843</v>
      </c>
      <c r="E17866">
        <v>13</v>
      </c>
    </row>
    <row r="17867" spans="1:5" ht="13.5" customHeight="1">
      <c r="A17867" t="s">
        <v>4345</v>
      </c>
      <c r="B17867" t="str">
        <f t="shared" si="279"/>
        <v>F-16.1---14</v>
      </c>
      <c r="C17867" t="s">
        <v>4292</v>
      </c>
      <c r="D17867" t="s">
        <v>1418</v>
      </c>
      <c r="E17867">
        <v>14</v>
      </c>
    </row>
    <row r="17868" spans="1:5" ht="13.5" customHeight="1">
      <c r="A17868" t="s">
        <v>4345</v>
      </c>
      <c r="B17868" t="str">
        <f t="shared" si="279"/>
        <v>F-16.1---15</v>
      </c>
      <c r="C17868" t="s">
        <v>4296</v>
      </c>
      <c r="D17868" t="s">
        <v>1156</v>
      </c>
      <c r="E17868">
        <v>15</v>
      </c>
    </row>
    <row r="17869" spans="1:5" ht="13.5" customHeight="1">
      <c r="A17869" t="s">
        <v>4345</v>
      </c>
      <c r="B17869" t="str">
        <f t="shared" si="279"/>
        <v>F-16.1---16</v>
      </c>
      <c r="C17869" t="s">
        <v>729</v>
      </c>
      <c r="D17869" t="s">
        <v>867</v>
      </c>
      <c r="E17869">
        <v>16</v>
      </c>
    </row>
    <row r="17870" spans="1:5" ht="13.5" customHeight="1">
      <c r="A17870" t="s">
        <v>4345</v>
      </c>
      <c r="B17870" t="str">
        <f t="shared" si="279"/>
        <v>F-16.1---17</v>
      </c>
      <c r="C17870" t="s">
        <v>1017</v>
      </c>
      <c r="D17870" t="s">
        <v>796</v>
      </c>
      <c r="E17870">
        <v>17</v>
      </c>
    </row>
    <row r="17871" spans="1:5" ht="13.5" customHeight="1">
      <c r="A17871" t="s">
        <v>4345</v>
      </c>
      <c r="B17871" t="str">
        <f t="shared" si="279"/>
        <v>F-16.1---18</v>
      </c>
      <c r="C17871" t="s">
        <v>731</v>
      </c>
      <c r="D17871" t="s">
        <v>800</v>
      </c>
      <c r="E17871">
        <v>18</v>
      </c>
    </row>
    <row r="17872" spans="1:5" ht="13.5" customHeight="1">
      <c r="A17872" t="s">
        <v>4345</v>
      </c>
      <c r="B17872" t="str">
        <f t="shared" si="279"/>
        <v>F-16.1---19</v>
      </c>
      <c r="C17872" t="s">
        <v>739</v>
      </c>
      <c r="D17872" t="s">
        <v>736</v>
      </c>
      <c r="E17872">
        <v>19</v>
      </c>
    </row>
    <row r="17873" spans="1:5" ht="13.5" customHeight="1">
      <c r="A17873" t="s">
        <v>4345</v>
      </c>
      <c r="B17873" t="str">
        <f t="shared" si="279"/>
        <v>F-16.1---20</v>
      </c>
      <c r="C17873" t="s">
        <v>888</v>
      </c>
      <c r="D17873" t="s">
        <v>1073</v>
      </c>
      <c r="E17873">
        <v>20</v>
      </c>
    </row>
    <row r="17874" spans="1:5" ht="13.5" customHeight="1">
      <c r="A17874" t="s">
        <v>4345</v>
      </c>
      <c r="B17874" t="str">
        <f t="shared" si="279"/>
        <v>F-16.1---21</v>
      </c>
      <c r="C17874" t="s">
        <v>858</v>
      </c>
      <c r="D17874" t="s">
        <v>740</v>
      </c>
      <c r="E17874">
        <v>21</v>
      </c>
    </row>
    <row r="17875" spans="1:5" ht="13.5" customHeight="1">
      <c r="A17875" t="s">
        <v>4345</v>
      </c>
      <c r="B17875" t="str">
        <f t="shared" si="279"/>
        <v>F-16.1---22</v>
      </c>
      <c r="C17875" t="s">
        <v>743</v>
      </c>
      <c r="D17875" t="s">
        <v>754</v>
      </c>
      <c r="E17875">
        <v>22</v>
      </c>
    </row>
    <row r="17876" spans="1:5" ht="13.5" customHeight="1">
      <c r="A17876" t="s">
        <v>4345</v>
      </c>
      <c r="B17876" t="str">
        <f t="shared" si="279"/>
        <v>F-16.1---23</v>
      </c>
      <c r="C17876" t="s">
        <v>745</v>
      </c>
      <c r="D17876" t="s">
        <v>837</v>
      </c>
      <c r="E17876">
        <v>23</v>
      </c>
    </row>
    <row r="17877" spans="1:5" ht="13.5" customHeight="1">
      <c r="A17877" t="s">
        <v>4345</v>
      </c>
      <c r="B17877" t="str">
        <f t="shared" si="279"/>
        <v>F-16.1---24</v>
      </c>
      <c r="C17877" t="s">
        <v>987</v>
      </c>
      <c r="D17877" t="s">
        <v>1263</v>
      </c>
      <c r="E17877">
        <v>24</v>
      </c>
    </row>
    <row r="17878" spans="1:5" ht="13.5" customHeight="1">
      <c r="A17878" t="s">
        <v>4345</v>
      </c>
      <c r="B17878" t="str">
        <f t="shared" si="279"/>
        <v>F-16.1---25</v>
      </c>
      <c r="C17878" t="s">
        <v>989</v>
      </c>
      <c r="D17878" t="s">
        <v>738</v>
      </c>
      <c r="E17878">
        <v>25</v>
      </c>
    </row>
    <row r="17879" spans="1:5" ht="13.5" customHeight="1">
      <c r="A17879" t="s">
        <v>4345</v>
      </c>
      <c r="B17879" t="str">
        <f t="shared" si="279"/>
        <v>F-16.1---26</v>
      </c>
      <c r="C17879" t="s">
        <v>799</v>
      </c>
      <c r="D17879" t="s">
        <v>809</v>
      </c>
      <c r="E17879">
        <v>26</v>
      </c>
    </row>
    <row r="17880" spans="1:5" ht="13.5" customHeight="1">
      <c r="A17880" t="s">
        <v>4345</v>
      </c>
      <c r="B17880" t="str">
        <f t="shared" si="279"/>
        <v>F-16.1---27</v>
      </c>
      <c r="C17880" t="s">
        <v>747</v>
      </c>
      <c r="D17880" t="s">
        <v>1154</v>
      </c>
      <c r="E17880">
        <v>27</v>
      </c>
    </row>
    <row r="17881" spans="1:5" ht="13.5" customHeight="1">
      <c r="A17881" t="s">
        <v>4345</v>
      </c>
      <c r="B17881" t="str">
        <f t="shared" si="279"/>
        <v>F-16.1---28</v>
      </c>
      <c r="C17881" t="s">
        <v>938</v>
      </c>
      <c r="D17881" t="s">
        <v>859</v>
      </c>
      <c r="E17881">
        <v>28</v>
      </c>
    </row>
    <row r="17882" spans="1:5" ht="13.5" customHeight="1">
      <c r="A17882" t="s">
        <v>4345</v>
      </c>
      <c r="B17882" t="str">
        <f t="shared" si="279"/>
        <v>F-16.1---29</v>
      </c>
      <c r="C17882" t="s">
        <v>1074</v>
      </c>
      <c r="D17882" t="s">
        <v>880</v>
      </c>
      <c r="E17882">
        <v>29</v>
      </c>
    </row>
    <row r="17883" spans="1:5" ht="13.5" customHeight="1">
      <c r="A17883" t="s">
        <v>4345</v>
      </c>
      <c r="B17883" t="str">
        <f t="shared" si="279"/>
        <v>F-16.1---30</v>
      </c>
      <c r="C17883" t="s">
        <v>1019</v>
      </c>
      <c r="D17883" t="s">
        <v>734</v>
      </c>
      <c r="E17883">
        <v>30</v>
      </c>
    </row>
    <row r="17884" spans="1:5" ht="13.5" customHeight="1">
      <c r="A17884" t="s">
        <v>4345</v>
      </c>
      <c r="B17884" t="str">
        <f t="shared" si="279"/>
        <v>F-16.1---31</v>
      </c>
      <c r="C17884" t="s">
        <v>820</v>
      </c>
      <c r="D17884" t="s">
        <v>882</v>
      </c>
      <c r="E17884">
        <v>31</v>
      </c>
    </row>
    <row r="17885" spans="1:5" ht="13.5" customHeight="1">
      <c r="A17885" t="s">
        <v>4345</v>
      </c>
      <c r="B17885" t="str">
        <f t="shared" si="279"/>
        <v>F-16.1---32</v>
      </c>
      <c r="C17885" t="s">
        <v>824</v>
      </c>
      <c r="D17885" t="s">
        <v>752</v>
      </c>
      <c r="E17885">
        <v>32</v>
      </c>
    </row>
    <row r="17886" spans="1:5" ht="13.5" customHeight="1">
      <c r="A17886" t="s">
        <v>4345</v>
      </c>
      <c r="B17886" t="str">
        <f t="shared" si="279"/>
        <v>F-16.1---33</v>
      </c>
      <c r="C17886" t="s">
        <v>826</v>
      </c>
      <c r="D17886" t="s">
        <v>1079</v>
      </c>
      <c r="E17886">
        <v>33</v>
      </c>
    </row>
    <row r="17887" spans="1:5" ht="13.5" customHeight="1">
      <c r="A17887" t="s">
        <v>4345</v>
      </c>
      <c r="B17887" t="str">
        <f t="shared" si="279"/>
        <v>F-16.1---34</v>
      </c>
      <c r="C17887" t="s">
        <v>1005</v>
      </c>
      <c r="D17887" t="s">
        <v>1105</v>
      </c>
      <c r="E17887">
        <v>34</v>
      </c>
    </row>
    <row r="17888" spans="1:5" ht="13.5" customHeight="1">
      <c r="A17888" t="s">
        <v>4345</v>
      </c>
      <c r="B17888" t="str">
        <f t="shared" si="279"/>
        <v>F-16.1---35</v>
      </c>
      <c r="C17888" t="s">
        <v>755</v>
      </c>
      <c r="D17888" t="s">
        <v>1146</v>
      </c>
      <c r="E17888">
        <v>35</v>
      </c>
    </row>
    <row r="17889" spans="1:5" ht="13.5" customHeight="1">
      <c r="A17889" t="s">
        <v>4345</v>
      </c>
      <c r="B17889" t="str">
        <f t="shared" si="279"/>
        <v>F-16.1---36</v>
      </c>
      <c r="C17889" t="s">
        <v>940</v>
      </c>
      <c r="D17889" t="s">
        <v>1239</v>
      </c>
      <c r="E17889">
        <v>36</v>
      </c>
    </row>
    <row r="17890" spans="1:5" ht="13.5" customHeight="1">
      <c r="A17890" t="s">
        <v>4345</v>
      </c>
      <c r="B17890" t="str">
        <f t="shared" si="279"/>
        <v>F-16.1---37</v>
      </c>
      <c r="C17890" t="s">
        <v>759</v>
      </c>
      <c r="D17890" t="s">
        <v>823</v>
      </c>
      <c r="E17890">
        <v>37</v>
      </c>
    </row>
    <row r="17891" spans="1:5" ht="13.5" customHeight="1">
      <c r="A17891" t="s">
        <v>4345</v>
      </c>
      <c r="B17891" t="str">
        <f t="shared" si="279"/>
        <v>F-16.1---38</v>
      </c>
      <c r="C17891" t="s">
        <v>860</v>
      </c>
      <c r="D17891" t="s">
        <v>1099</v>
      </c>
      <c r="E17891">
        <v>38</v>
      </c>
    </row>
    <row r="17892" spans="1:5" ht="13.5" customHeight="1">
      <c r="A17892" t="s">
        <v>4345</v>
      </c>
      <c r="B17892" t="str">
        <f t="shared" si="279"/>
        <v>F-16.1---39</v>
      </c>
      <c r="C17892" t="s">
        <v>991</v>
      </c>
      <c r="D17892" t="s">
        <v>966</v>
      </c>
      <c r="E17892">
        <v>39</v>
      </c>
    </row>
    <row r="17893" spans="1:5" ht="13.5" customHeight="1">
      <c r="A17893" t="s">
        <v>4345</v>
      </c>
      <c r="B17893" t="str">
        <f t="shared" si="279"/>
        <v>F-16.1---40</v>
      </c>
      <c r="C17893" t="s">
        <v>866</v>
      </c>
      <c r="D17893" t="s">
        <v>831</v>
      </c>
      <c r="E17893">
        <v>40</v>
      </c>
    </row>
    <row r="17894" spans="1:5" ht="13.5" customHeight="1">
      <c r="A17894" t="s">
        <v>4345</v>
      </c>
      <c r="B17894" t="str">
        <f t="shared" si="279"/>
        <v>F-16.1---41</v>
      </c>
      <c r="C17894" t="s">
        <v>836</v>
      </c>
      <c r="D17894" t="s">
        <v>835</v>
      </c>
      <c r="E17894">
        <v>41</v>
      </c>
    </row>
    <row r="17895" spans="1:5" ht="13.5" customHeight="1">
      <c r="A17895" t="s">
        <v>4345</v>
      </c>
      <c r="B17895" t="str">
        <f t="shared" si="279"/>
        <v>F-16.1---42</v>
      </c>
      <c r="C17895" t="s">
        <v>868</v>
      </c>
      <c r="D17895" t="s">
        <v>758</v>
      </c>
      <c r="E17895">
        <v>42</v>
      </c>
    </row>
    <row r="17896" spans="1:5" ht="13.5" customHeight="1">
      <c r="A17896" t="s">
        <v>4345</v>
      </c>
      <c r="B17896" t="str">
        <f t="shared" si="279"/>
        <v>F-16.1---43</v>
      </c>
      <c r="C17896" t="s">
        <v>918</v>
      </c>
      <c r="D17896" t="s">
        <v>865</v>
      </c>
      <c r="E17896">
        <v>43</v>
      </c>
    </row>
    <row r="17897" spans="1:5" ht="13.5" customHeight="1">
      <c r="A17897" t="s">
        <v>4345</v>
      </c>
      <c r="B17897" t="str">
        <f t="shared" si="279"/>
        <v>F-16.1---44</v>
      </c>
      <c r="C17897" t="s">
        <v>1134</v>
      </c>
      <c r="D17897" t="s">
        <v>6232</v>
      </c>
      <c r="E17897">
        <v>44</v>
      </c>
    </row>
    <row r="17898" spans="1:5" ht="13.5" customHeight="1">
      <c r="A17898" t="s">
        <v>4345</v>
      </c>
      <c r="B17898" t="str">
        <f t="shared" si="279"/>
        <v>F-16.1---45</v>
      </c>
      <c r="C17898" t="s">
        <v>5947</v>
      </c>
      <c r="D17898" t="s">
        <v>884</v>
      </c>
      <c r="E17898">
        <v>45</v>
      </c>
    </row>
    <row r="17899" spans="1:5" ht="13.5" customHeight="1">
      <c r="A17899" t="s">
        <v>4345</v>
      </c>
      <c r="B17899" t="str">
        <f t="shared" si="279"/>
        <v>F-16.1---46</v>
      </c>
      <c r="C17899" t="s">
        <v>5948</v>
      </c>
      <c r="D17899" t="s">
        <v>886</v>
      </c>
      <c r="E17899">
        <v>46</v>
      </c>
    </row>
    <row r="17900" spans="1:5" ht="13.5" customHeight="1">
      <c r="A17900" t="s">
        <v>4345</v>
      </c>
      <c r="B17900" t="str">
        <f t="shared" si="279"/>
        <v>F-16.1---47</v>
      </c>
      <c r="C17900" t="s">
        <v>5961</v>
      </c>
      <c r="D17900" t="s">
        <v>935</v>
      </c>
      <c r="E17900">
        <v>47</v>
      </c>
    </row>
    <row r="17901" spans="1:5" ht="13.5" customHeight="1">
      <c r="A17901" t="s">
        <v>4345</v>
      </c>
      <c r="B17901" t="str">
        <f t="shared" si="279"/>
        <v>F-16.1---48</v>
      </c>
      <c r="C17901" t="s">
        <v>5915</v>
      </c>
      <c r="D17901" t="s">
        <v>772</v>
      </c>
      <c r="E17901">
        <v>48</v>
      </c>
    </row>
    <row r="17902" spans="1:5" ht="13.5" customHeight="1">
      <c r="A17902" t="s">
        <v>4345</v>
      </c>
      <c r="B17902" t="str">
        <f t="shared" si="279"/>
        <v>F-16.1---49</v>
      </c>
      <c r="C17902" t="s">
        <v>5926</v>
      </c>
      <c r="D17902" t="s">
        <v>843</v>
      </c>
      <c r="E17902">
        <v>49</v>
      </c>
    </row>
    <row r="17903" spans="1:5" ht="13.5" customHeight="1">
      <c r="A17903" t="s">
        <v>4345</v>
      </c>
      <c r="B17903" t="str">
        <f t="shared" si="279"/>
        <v>F-16.1---50</v>
      </c>
      <c r="C17903" t="s">
        <v>5917</v>
      </c>
      <c r="D17903" t="s">
        <v>789</v>
      </c>
      <c r="E17903">
        <v>50</v>
      </c>
    </row>
    <row r="17904" spans="1:5" ht="13.5" customHeight="1">
      <c r="A17904" t="s">
        <v>4345</v>
      </c>
      <c r="B17904" t="str">
        <f t="shared" si="279"/>
        <v>F-16.1---51</v>
      </c>
      <c r="C17904" t="s">
        <v>5918</v>
      </c>
      <c r="D17904" t="s">
        <v>770</v>
      </c>
      <c r="E17904">
        <v>51</v>
      </c>
    </row>
    <row r="17905" spans="1:5" ht="13.5" customHeight="1">
      <c r="A17905" t="s">
        <v>4345</v>
      </c>
      <c r="B17905" t="str">
        <f t="shared" si="279"/>
        <v>F-16.1---52</v>
      </c>
      <c r="C17905" t="s">
        <v>5963</v>
      </c>
      <c r="D17905" t="s">
        <v>937</v>
      </c>
      <c r="E17905">
        <v>52</v>
      </c>
    </row>
    <row r="17906" spans="1:5" ht="13.5" customHeight="1">
      <c r="A17906" t="s">
        <v>4345</v>
      </c>
      <c r="B17906" t="str">
        <f t="shared" si="279"/>
        <v>F-16.1---53</v>
      </c>
      <c r="C17906" t="s">
        <v>5985</v>
      </c>
      <c r="D17906" t="s">
        <v>1159</v>
      </c>
      <c r="E17906">
        <v>53</v>
      </c>
    </row>
    <row r="17907" spans="1:5" ht="13.5" customHeight="1">
      <c r="A17907" t="s">
        <v>4345</v>
      </c>
      <c r="B17907" t="str">
        <f t="shared" si="279"/>
        <v>F-16.1---54</v>
      </c>
      <c r="C17907" t="s">
        <v>5935</v>
      </c>
      <c r="D17907" t="s">
        <v>816</v>
      </c>
      <c r="E17907">
        <v>54</v>
      </c>
    </row>
    <row r="17908" spans="1:5" ht="13.5" customHeight="1">
      <c r="A17908" t="s">
        <v>4345</v>
      </c>
      <c r="B17908" t="str">
        <f t="shared" si="279"/>
        <v>F-16.1---55</v>
      </c>
      <c r="C17908" t="s">
        <v>5936</v>
      </c>
      <c r="D17908" t="s">
        <v>845</v>
      </c>
      <c r="E17908">
        <v>55</v>
      </c>
    </row>
    <row r="17909" spans="1:5" ht="13.5" customHeight="1">
      <c r="A17909" t="s">
        <v>4345</v>
      </c>
      <c r="B17909" t="str">
        <f t="shared" si="279"/>
        <v>F-16.1---56</v>
      </c>
      <c r="C17909" t="s">
        <v>5938</v>
      </c>
      <c r="D17909" t="s">
        <v>851</v>
      </c>
      <c r="E17909">
        <v>56</v>
      </c>
    </row>
    <row r="17910" spans="1:5" ht="13.5" customHeight="1">
      <c r="A17910" t="s">
        <v>4345</v>
      </c>
      <c r="B17910" t="str">
        <f t="shared" si="279"/>
        <v>F-16.1---57</v>
      </c>
      <c r="C17910" t="s">
        <v>5941</v>
      </c>
      <c r="D17910" t="s">
        <v>861</v>
      </c>
      <c r="E17910">
        <v>57</v>
      </c>
    </row>
    <row r="17911" spans="1:5" ht="13.5" customHeight="1">
      <c r="A17911" t="s">
        <v>4345</v>
      </c>
      <c r="B17911" t="str">
        <f t="shared" si="279"/>
        <v>F-16.1---58</v>
      </c>
      <c r="C17911" t="s">
        <v>5927</v>
      </c>
      <c r="D17911" t="s">
        <v>1115</v>
      </c>
      <c r="E17911">
        <v>58</v>
      </c>
    </row>
    <row r="17912" spans="1:5" ht="13.5" customHeight="1">
      <c r="A17912" t="s">
        <v>4345</v>
      </c>
      <c r="B17912" t="str">
        <f t="shared" si="279"/>
        <v>F-16.1---59</v>
      </c>
      <c r="C17912" t="s">
        <v>5954</v>
      </c>
      <c r="D17912" t="s">
        <v>1166</v>
      </c>
      <c r="E17912">
        <v>59</v>
      </c>
    </row>
    <row r="17913" spans="1:5" ht="13.5" customHeight="1">
      <c r="A17913" t="s">
        <v>4345</v>
      </c>
      <c r="B17913" t="str">
        <f t="shared" si="279"/>
        <v>F-16.1---60</v>
      </c>
      <c r="C17913" t="s">
        <v>5957</v>
      </c>
      <c r="D17913" t="s">
        <v>913</v>
      </c>
      <c r="E17913">
        <v>60</v>
      </c>
    </row>
    <row r="17914" spans="1:5" ht="13.5" customHeight="1">
      <c r="A17914" t="s">
        <v>4345</v>
      </c>
      <c r="B17914" t="str">
        <f t="shared" si="279"/>
        <v>F-16.1---61</v>
      </c>
      <c r="C17914" t="s">
        <v>5991</v>
      </c>
      <c r="D17914" t="s">
        <v>1092</v>
      </c>
      <c r="E17914">
        <v>61</v>
      </c>
    </row>
    <row r="17915" spans="1:5" ht="13.5" customHeight="1">
      <c r="A17915" t="s">
        <v>4345</v>
      </c>
      <c r="B17915" t="str">
        <f t="shared" si="279"/>
        <v>F-16.1---62</v>
      </c>
      <c r="C17915" t="s">
        <v>5992</v>
      </c>
      <c r="D17915" t="s">
        <v>1101</v>
      </c>
      <c r="E17915">
        <v>62</v>
      </c>
    </row>
    <row r="17916" spans="1:5" ht="13.5" customHeight="1">
      <c r="A17916" t="s">
        <v>4345</v>
      </c>
      <c r="B17916" t="str">
        <f t="shared" si="279"/>
        <v>F-16.1---63</v>
      </c>
      <c r="C17916" t="s">
        <v>5959</v>
      </c>
      <c r="D17916" t="s">
        <v>6222</v>
      </c>
      <c r="E17916">
        <v>63</v>
      </c>
    </row>
    <row r="17917" spans="1:5" ht="13.5" customHeight="1">
      <c r="A17917" t="s">
        <v>4346</v>
      </c>
      <c r="B17917" t="str">
        <f t="shared" si="279"/>
        <v>F-16.2---1</v>
      </c>
      <c r="C17917" t="s">
        <v>4216</v>
      </c>
      <c r="D17917" t="s">
        <v>1292</v>
      </c>
      <c r="E17917">
        <v>1</v>
      </c>
    </row>
    <row r="17918" spans="1:5" ht="13.5" customHeight="1">
      <c r="A17918" t="s">
        <v>4346</v>
      </c>
      <c r="B17918" t="str">
        <f t="shared" si="279"/>
        <v>F-16.2---2</v>
      </c>
      <c r="C17918" t="s">
        <v>4216</v>
      </c>
      <c r="D17918" t="s">
        <v>1372</v>
      </c>
      <c r="E17918">
        <v>2</v>
      </c>
    </row>
    <row r="17919" spans="1:5" ht="13.5" customHeight="1">
      <c r="A17919" t="s">
        <v>4346</v>
      </c>
      <c r="B17919" t="str">
        <f t="shared" si="279"/>
        <v>F-16.2---3</v>
      </c>
      <c r="C17919" t="s">
        <v>4216</v>
      </c>
      <c r="D17919" t="s">
        <v>841</v>
      </c>
      <c r="E17919">
        <v>3</v>
      </c>
    </row>
    <row r="17920" spans="1:5" ht="13.5" customHeight="1">
      <c r="A17920" t="s">
        <v>4346</v>
      </c>
      <c r="B17920" t="str">
        <f t="shared" si="279"/>
        <v>F-16.2---4</v>
      </c>
      <c r="C17920" t="s">
        <v>4216</v>
      </c>
      <c r="D17920" t="s">
        <v>1157</v>
      </c>
      <c r="E17920">
        <v>4</v>
      </c>
    </row>
    <row r="17921" spans="1:5" ht="13.5" customHeight="1">
      <c r="A17921" t="s">
        <v>4346</v>
      </c>
      <c r="B17921" t="str">
        <f t="shared" si="279"/>
        <v>F-16.2---5</v>
      </c>
      <c r="C17921" t="s">
        <v>4269</v>
      </c>
      <c r="D17921" t="s">
        <v>812</v>
      </c>
      <c r="E17921">
        <v>5</v>
      </c>
    </row>
    <row r="17922" spans="1:5" ht="13.5" customHeight="1">
      <c r="A17922" t="s">
        <v>4346</v>
      </c>
      <c r="B17922" t="str">
        <f t="shared" si="279"/>
        <v>F-16.2---6</v>
      </c>
      <c r="C17922" t="s">
        <v>4239</v>
      </c>
      <c r="D17922" t="s">
        <v>962</v>
      </c>
      <c r="E17922">
        <v>6</v>
      </c>
    </row>
    <row r="17923" spans="1:5" ht="13.5" customHeight="1">
      <c r="A17923" t="s">
        <v>4346</v>
      </c>
      <c r="B17923" t="str">
        <f t="shared" ref="B17923:B17986" si="280">A17923&amp;"---"&amp;E17923</f>
        <v>F-16.2---7</v>
      </c>
      <c r="C17923" t="s">
        <v>4268</v>
      </c>
      <c r="D17923" t="s">
        <v>851</v>
      </c>
      <c r="E17923">
        <v>7</v>
      </c>
    </row>
    <row r="17924" spans="1:5" ht="13.5" customHeight="1">
      <c r="A17924" t="s">
        <v>4346</v>
      </c>
      <c r="B17924" t="str">
        <f t="shared" si="280"/>
        <v>F-16.2---8</v>
      </c>
      <c r="C17924" t="s">
        <v>4244</v>
      </c>
      <c r="D17924" t="s">
        <v>884</v>
      </c>
      <c r="E17924">
        <v>8</v>
      </c>
    </row>
    <row r="17925" spans="1:5" ht="13.5" customHeight="1">
      <c r="A17925" t="s">
        <v>4346</v>
      </c>
      <c r="B17925" t="str">
        <f t="shared" si="280"/>
        <v>F-16.2---9</v>
      </c>
      <c r="C17925" t="s">
        <v>4254</v>
      </c>
      <c r="D17925" t="s">
        <v>1159</v>
      </c>
      <c r="E17925">
        <v>9</v>
      </c>
    </row>
    <row r="17926" spans="1:5" ht="13.5" customHeight="1">
      <c r="A17926" t="s">
        <v>4346</v>
      </c>
      <c r="B17926" t="str">
        <f t="shared" si="280"/>
        <v>F-16.2---10</v>
      </c>
      <c r="C17926" t="s">
        <v>4272</v>
      </c>
      <c r="D17926" t="s">
        <v>1415</v>
      </c>
      <c r="E17926">
        <v>10</v>
      </c>
    </row>
    <row r="17927" spans="1:5" ht="13.5" customHeight="1">
      <c r="A17927" t="s">
        <v>4346</v>
      </c>
      <c r="B17927" t="str">
        <f t="shared" si="280"/>
        <v>F-16.2---11</v>
      </c>
      <c r="C17927" t="s">
        <v>4248</v>
      </c>
      <c r="D17927" t="s">
        <v>886</v>
      </c>
      <c r="E17927">
        <v>11</v>
      </c>
    </row>
    <row r="17928" spans="1:5" ht="13.5" customHeight="1">
      <c r="A17928" t="s">
        <v>4346</v>
      </c>
      <c r="B17928" t="str">
        <f t="shared" si="280"/>
        <v>F-16.2---12</v>
      </c>
      <c r="C17928" t="s">
        <v>4287</v>
      </c>
      <c r="D17928" t="s">
        <v>1146</v>
      </c>
      <c r="E17928">
        <v>12</v>
      </c>
    </row>
    <row r="17929" spans="1:5" ht="13.5" customHeight="1">
      <c r="A17929" t="s">
        <v>4346</v>
      </c>
      <c r="B17929" t="str">
        <f t="shared" si="280"/>
        <v>F-16.2---13</v>
      </c>
      <c r="C17929" t="s">
        <v>4285</v>
      </c>
      <c r="D17929" t="s">
        <v>843</v>
      </c>
      <c r="E17929">
        <v>13</v>
      </c>
    </row>
    <row r="17930" spans="1:5" ht="13.5" customHeight="1">
      <c r="A17930" t="s">
        <v>4346</v>
      </c>
      <c r="B17930" t="str">
        <f t="shared" si="280"/>
        <v>F-16.2---14</v>
      </c>
      <c r="C17930" t="s">
        <v>4292</v>
      </c>
      <c r="D17930" t="s">
        <v>1419</v>
      </c>
      <c r="E17930">
        <v>14</v>
      </c>
    </row>
    <row r="17931" spans="1:5" ht="13.5" customHeight="1">
      <c r="A17931" t="s">
        <v>4346</v>
      </c>
      <c r="B17931" t="str">
        <f t="shared" si="280"/>
        <v>F-16.2---15</v>
      </c>
      <c r="C17931" t="s">
        <v>4296</v>
      </c>
      <c r="D17931" t="s">
        <v>1156</v>
      </c>
      <c r="E17931">
        <v>15</v>
      </c>
    </row>
    <row r="17932" spans="1:5" ht="13.5" customHeight="1">
      <c r="A17932" t="s">
        <v>4346</v>
      </c>
      <c r="B17932" t="str">
        <f t="shared" si="280"/>
        <v>F-16.2---16</v>
      </c>
      <c r="C17932" t="s">
        <v>729</v>
      </c>
      <c r="D17932" t="s">
        <v>867</v>
      </c>
      <c r="E17932">
        <v>16</v>
      </c>
    </row>
    <row r="17933" spans="1:5" ht="13.5" customHeight="1">
      <c r="A17933" t="s">
        <v>4346</v>
      </c>
      <c r="B17933" t="str">
        <f t="shared" si="280"/>
        <v>F-16.2---17</v>
      </c>
      <c r="C17933" t="s">
        <v>1017</v>
      </c>
      <c r="D17933" t="s">
        <v>796</v>
      </c>
      <c r="E17933">
        <v>17</v>
      </c>
    </row>
    <row r="17934" spans="1:5" ht="13.5" customHeight="1">
      <c r="A17934" t="s">
        <v>4346</v>
      </c>
      <c r="B17934" t="str">
        <f t="shared" si="280"/>
        <v>F-16.2---18</v>
      </c>
      <c r="C17934" t="s">
        <v>731</v>
      </c>
      <c r="D17934" t="s">
        <v>800</v>
      </c>
      <c r="E17934">
        <v>18</v>
      </c>
    </row>
    <row r="17935" spans="1:5" ht="13.5" customHeight="1">
      <c r="A17935" t="s">
        <v>4346</v>
      </c>
      <c r="B17935" t="str">
        <f t="shared" si="280"/>
        <v>F-16.2---19</v>
      </c>
      <c r="C17935" t="s">
        <v>739</v>
      </c>
      <c r="D17935" t="s">
        <v>736</v>
      </c>
      <c r="E17935">
        <v>19</v>
      </c>
    </row>
    <row r="17936" spans="1:5" ht="13.5" customHeight="1">
      <c r="A17936" t="s">
        <v>4346</v>
      </c>
      <c r="B17936" t="str">
        <f t="shared" si="280"/>
        <v>F-16.2---20</v>
      </c>
      <c r="C17936" t="s">
        <v>888</v>
      </c>
      <c r="D17936" t="s">
        <v>1073</v>
      </c>
      <c r="E17936">
        <v>20</v>
      </c>
    </row>
    <row r="17937" spans="1:5" ht="13.5" customHeight="1">
      <c r="A17937" t="s">
        <v>4346</v>
      </c>
      <c r="B17937" t="str">
        <f t="shared" si="280"/>
        <v>F-16.2---21</v>
      </c>
      <c r="C17937" t="s">
        <v>858</v>
      </c>
      <c r="D17937" t="s">
        <v>740</v>
      </c>
      <c r="E17937">
        <v>21</v>
      </c>
    </row>
    <row r="17938" spans="1:5" ht="13.5" customHeight="1">
      <c r="A17938" t="s">
        <v>4346</v>
      </c>
      <c r="B17938" t="str">
        <f t="shared" si="280"/>
        <v>F-16.2---22</v>
      </c>
      <c r="C17938" t="s">
        <v>743</v>
      </c>
      <c r="D17938" t="s">
        <v>754</v>
      </c>
      <c r="E17938">
        <v>22</v>
      </c>
    </row>
    <row r="17939" spans="1:5" ht="13.5" customHeight="1">
      <c r="A17939" t="s">
        <v>4346</v>
      </c>
      <c r="B17939" t="str">
        <f t="shared" si="280"/>
        <v>F-16.2---23</v>
      </c>
      <c r="C17939" t="s">
        <v>745</v>
      </c>
      <c r="D17939" t="s">
        <v>837</v>
      </c>
      <c r="E17939">
        <v>23</v>
      </c>
    </row>
    <row r="17940" spans="1:5" ht="13.5" customHeight="1">
      <c r="A17940" t="s">
        <v>4346</v>
      </c>
      <c r="B17940" t="str">
        <f t="shared" si="280"/>
        <v>F-16.2---24</v>
      </c>
      <c r="C17940" t="s">
        <v>987</v>
      </c>
      <c r="D17940" t="s">
        <v>1263</v>
      </c>
      <c r="E17940">
        <v>24</v>
      </c>
    </row>
    <row r="17941" spans="1:5" ht="13.5" customHeight="1">
      <c r="A17941" t="s">
        <v>4346</v>
      </c>
      <c r="B17941" t="str">
        <f t="shared" si="280"/>
        <v>F-16.2---25</v>
      </c>
      <c r="C17941" t="s">
        <v>989</v>
      </c>
      <c r="D17941" t="s">
        <v>738</v>
      </c>
      <c r="E17941">
        <v>25</v>
      </c>
    </row>
    <row r="17942" spans="1:5" ht="13.5" customHeight="1">
      <c r="A17942" t="s">
        <v>4346</v>
      </c>
      <c r="B17942" t="str">
        <f t="shared" si="280"/>
        <v>F-16.2---26</v>
      </c>
      <c r="C17942" t="s">
        <v>799</v>
      </c>
      <c r="D17942" t="s">
        <v>809</v>
      </c>
      <c r="E17942">
        <v>26</v>
      </c>
    </row>
    <row r="17943" spans="1:5" ht="13.5" customHeight="1">
      <c r="A17943" t="s">
        <v>4346</v>
      </c>
      <c r="B17943" t="str">
        <f t="shared" si="280"/>
        <v>F-16.2---27</v>
      </c>
      <c r="C17943" t="s">
        <v>747</v>
      </c>
      <c r="D17943" t="s">
        <v>1154</v>
      </c>
      <c r="E17943">
        <v>27</v>
      </c>
    </row>
    <row r="17944" spans="1:5" ht="13.5" customHeight="1">
      <c r="A17944" t="s">
        <v>4346</v>
      </c>
      <c r="B17944" t="str">
        <f t="shared" si="280"/>
        <v>F-16.2---28</v>
      </c>
      <c r="C17944" t="s">
        <v>938</v>
      </c>
      <c r="D17944" t="s">
        <v>859</v>
      </c>
      <c r="E17944">
        <v>28</v>
      </c>
    </row>
    <row r="17945" spans="1:5" ht="13.5" customHeight="1">
      <c r="A17945" t="s">
        <v>4346</v>
      </c>
      <c r="B17945" t="str">
        <f t="shared" si="280"/>
        <v>F-16.2---29</v>
      </c>
      <c r="C17945" t="s">
        <v>1074</v>
      </c>
      <c r="D17945" t="s">
        <v>880</v>
      </c>
      <c r="E17945">
        <v>29</v>
      </c>
    </row>
    <row r="17946" spans="1:5" ht="13.5" customHeight="1">
      <c r="A17946" t="s">
        <v>4346</v>
      </c>
      <c r="B17946" t="str">
        <f t="shared" si="280"/>
        <v>F-16.2---30</v>
      </c>
      <c r="C17946" t="s">
        <v>1019</v>
      </c>
      <c r="D17946" t="s">
        <v>734</v>
      </c>
      <c r="E17946">
        <v>30</v>
      </c>
    </row>
    <row r="17947" spans="1:5" ht="13.5" customHeight="1">
      <c r="A17947" t="s">
        <v>4346</v>
      </c>
      <c r="B17947" t="str">
        <f t="shared" si="280"/>
        <v>F-16.2---31</v>
      </c>
      <c r="C17947" t="s">
        <v>820</v>
      </c>
      <c r="D17947" t="s">
        <v>882</v>
      </c>
      <c r="E17947">
        <v>31</v>
      </c>
    </row>
    <row r="17948" spans="1:5" ht="13.5" customHeight="1">
      <c r="A17948" t="s">
        <v>4346</v>
      </c>
      <c r="B17948" t="str">
        <f t="shared" si="280"/>
        <v>F-16.2---32</v>
      </c>
      <c r="C17948" t="s">
        <v>824</v>
      </c>
      <c r="D17948" t="s">
        <v>752</v>
      </c>
      <c r="E17948">
        <v>32</v>
      </c>
    </row>
    <row r="17949" spans="1:5" ht="13.5" customHeight="1">
      <c r="A17949" t="s">
        <v>4346</v>
      </c>
      <c r="B17949" t="str">
        <f t="shared" si="280"/>
        <v>F-16.2---33</v>
      </c>
      <c r="C17949" t="s">
        <v>826</v>
      </c>
      <c r="D17949" t="s">
        <v>1079</v>
      </c>
      <c r="E17949">
        <v>33</v>
      </c>
    </row>
    <row r="17950" spans="1:5" ht="13.5" customHeight="1">
      <c r="A17950" t="s">
        <v>4346</v>
      </c>
      <c r="B17950" t="str">
        <f t="shared" si="280"/>
        <v>F-16.2---34</v>
      </c>
      <c r="C17950" t="s">
        <v>1005</v>
      </c>
      <c r="D17950" t="s">
        <v>1105</v>
      </c>
      <c r="E17950">
        <v>34</v>
      </c>
    </row>
    <row r="17951" spans="1:5" ht="13.5" customHeight="1">
      <c r="A17951" t="s">
        <v>4346</v>
      </c>
      <c r="B17951" t="str">
        <f t="shared" si="280"/>
        <v>F-16.2---35</v>
      </c>
      <c r="C17951" t="s">
        <v>755</v>
      </c>
      <c r="D17951" t="s">
        <v>1146</v>
      </c>
      <c r="E17951">
        <v>35</v>
      </c>
    </row>
    <row r="17952" spans="1:5" ht="13.5" customHeight="1">
      <c r="A17952" t="s">
        <v>4346</v>
      </c>
      <c r="B17952" t="str">
        <f t="shared" si="280"/>
        <v>F-16.2---36</v>
      </c>
      <c r="C17952" t="s">
        <v>940</v>
      </c>
      <c r="D17952" t="s">
        <v>1239</v>
      </c>
      <c r="E17952">
        <v>36</v>
      </c>
    </row>
    <row r="17953" spans="1:5" ht="13.5" customHeight="1">
      <c r="A17953" t="s">
        <v>4346</v>
      </c>
      <c r="B17953" t="str">
        <f t="shared" si="280"/>
        <v>F-16.2---37</v>
      </c>
      <c r="C17953" t="s">
        <v>759</v>
      </c>
      <c r="D17953" t="s">
        <v>823</v>
      </c>
      <c r="E17953">
        <v>37</v>
      </c>
    </row>
    <row r="17954" spans="1:5" ht="13.5" customHeight="1">
      <c r="A17954" t="s">
        <v>4346</v>
      </c>
      <c r="B17954" t="str">
        <f t="shared" si="280"/>
        <v>F-16.2---38</v>
      </c>
      <c r="C17954" t="s">
        <v>860</v>
      </c>
      <c r="D17954" t="s">
        <v>1099</v>
      </c>
      <c r="E17954">
        <v>38</v>
      </c>
    </row>
    <row r="17955" spans="1:5" ht="13.5" customHeight="1">
      <c r="A17955" t="s">
        <v>4346</v>
      </c>
      <c r="B17955" t="str">
        <f t="shared" si="280"/>
        <v>F-16.2---39</v>
      </c>
      <c r="C17955" t="s">
        <v>991</v>
      </c>
      <c r="D17955" t="s">
        <v>966</v>
      </c>
      <c r="E17955">
        <v>39</v>
      </c>
    </row>
    <row r="17956" spans="1:5" ht="13.5" customHeight="1">
      <c r="A17956" t="s">
        <v>4346</v>
      </c>
      <c r="B17956" t="str">
        <f t="shared" si="280"/>
        <v>F-16.2---40</v>
      </c>
      <c r="C17956" t="s">
        <v>866</v>
      </c>
      <c r="D17956" t="s">
        <v>831</v>
      </c>
      <c r="E17956">
        <v>40</v>
      </c>
    </row>
    <row r="17957" spans="1:5" ht="13.5" customHeight="1">
      <c r="A17957" t="s">
        <v>4346</v>
      </c>
      <c r="B17957" t="str">
        <f t="shared" si="280"/>
        <v>F-16.2---41</v>
      </c>
      <c r="C17957" t="s">
        <v>836</v>
      </c>
      <c r="D17957" t="s">
        <v>835</v>
      </c>
      <c r="E17957">
        <v>41</v>
      </c>
    </row>
    <row r="17958" spans="1:5" ht="13.5" customHeight="1">
      <c r="A17958" t="s">
        <v>4346</v>
      </c>
      <c r="B17958" t="str">
        <f t="shared" si="280"/>
        <v>F-16.2---42</v>
      </c>
      <c r="C17958" t="s">
        <v>868</v>
      </c>
      <c r="D17958" t="s">
        <v>758</v>
      </c>
      <c r="E17958">
        <v>42</v>
      </c>
    </row>
    <row r="17959" spans="1:5" ht="13.5" customHeight="1">
      <c r="A17959" t="s">
        <v>4346</v>
      </c>
      <c r="B17959" t="str">
        <f t="shared" si="280"/>
        <v>F-16.2---43</v>
      </c>
      <c r="C17959" t="s">
        <v>918</v>
      </c>
      <c r="D17959" t="s">
        <v>865</v>
      </c>
      <c r="E17959">
        <v>43</v>
      </c>
    </row>
    <row r="17960" spans="1:5" ht="13.5" customHeight="1">
      <c r="A17960" t="s">
        <v>4346</v>
      </c>
      <c r="B17960" t="str">
        <f t="shared" si="280"/>
        <v>F-16.2---44</v>
      </c>
      <c r="C17960" t="s">
        <v>1134</v>
      </c>
      <c r="D17960" t="s">
        <v>6232</v>
      </c>
      <c r="E17960">
        <v>44</v>
      </c>
    </row>
    <row r="17961" spans="1:5" ht="13.5" customHeight="1">
      <c r="A17961" t="s">
        <v>4346</v>
      </c>
      <c r="B17961" t="str">
        <f t="shared" si="280"/>
        <v>F-16.2---45</v>
      </c>
      <c r="C17961" t="s">
        <v>5947</v>
      </c>
      <c r="D17961" t="s">
        <v>884</v>
      </c>
      <c r="E17961">
        <v>45</v>
      </c>
    </row>
    <row r="17962" spans="1:5" ht="13.5" customHeight="1">
      <c r="A17962" t="s">
        <v>4346</v>
      </c>
      <c r="B17962" t="str">
        <f t="shared" si="280"/>
        <v>F-16.2---46</v>
      </c>
      <c r="C17962" t="s">
        <v>5948</v>
      </c>
      <c r="D17962" t="s">
        <v>886</v>
      </c>
      <c r="E17962">
        <v>46</v>
      </c>
    </row>
    <row r="17963" spans="1:5" ht="13.5" customHeight="1">
      <c r="A17963" t="s">
        <v>4346</v>
      </c>
      <c r="B17963" t="str">
        <f t="shared" si="280"/>
        <v>F-16.2---47</v>
      </c>
      <c r="C17963" t="s">
        <v>5961</v>
      </c>
      <c r="D17963" t="s">
        <v>935</v>
      </c>
      <c r="E17963">
        <v>47</v>
      </c>
    </row>
    <row r="17964" spans="1:5" ht="13.5" customHeight="1">
      <c r="A17964" t="s">
        <v>4346</v>
      </c>
      <c r="B17964" t="str">
        <f t="shared" si="280"/>
        <v>F-16.2---48</v>
      </c>
      <c r="C17964" t="s">
        <v>5915</v>
      </c>
      <c r="D17964" t="s">
        <v>772</v>
      </c>
      <c r="E17964">
        <v>48</v>
      </c>
    </row>
    <row r="17965" spans="1:5" ht="13.5" customHeight="1">
      <c r="A17965" t="s">
        <v>4346</v>
      </c>
      <c r="B17965" t="str">
        <f t="shared" si="280"/>
        <v>F-16.2---49</v>
      </c>
      <c r="C17965" t="s">
        <v>5926</v>
      </c>
      <c r="D17965" t="s">
        <v>843</v>
      </c>
      <c r="E17965">
        <v>49</v>
      </c>
    </row>
    <row r="17966" spans="1:5" ht="13.5" customHeight="1">
      <c r="A17966" t="s">
        <v>4346</v>
      </c>
      <c r="B17966" t="str">
        <f t="shared" si="280"/>
        <v>F-16.2---50</v>
      </c>
      <c r="C17966" t="s">
        <v>5917</v>
      </c>
      <c r="D17966" t="s">
        <v>789</v>
      </c>
      <c r="E17966">
        <v>50</v>
      </c>
    </row>
    <row r="17967" spans="1:5" ht="13.5" customHeight="1">
      <c r="A17967" t="s">
        <v>4346</v>
      </c>
      <c r="B17967" t="str">
        <f t="shared" si="280"/>
        <v>F-16.2---51</v>
      </c>
      <c r="C17967" t="s">
        <v>5918</v>
      </c>
      <c r="D17967" t="s">
        <v>770</v>
      </c>
      <c r="E17967">
        <v>51</v>
      </c>
    </row>
    <row r="17968" spans="1:5" ht="13.5" customHeight="1">
      <c r="A17968" t="s">
        <v>4346</v>
      </c>
      <c r="B17968" t="str">
        <f t="shared" si="280"/>
        <v>F-16.2---52</v>
      </c>
      <c r="C17968" t="s">
        <v>5963</v>
      </c>
      <c r="D17968" t="s">
        <v>937</v>
      </c>
      <c r="E17968">
        <v>52</v>
      </c>
    </row>
    <row r="17969" spans="1:5" ht="13.5" customHeight="1">
      <c r="A17969" t="s">
        <v>4346</v>
      </c>
      <c r="B17969" t="str">
        <f t="shared" si="280"/>
        <v>F-16.2---53</v>
      </c>
      <c r="C17969" t="s">
        <v>5985</v>
      </c>
      <c r="D17969" t="s">
        <v>1159</v>
      </c>
      <c r="E17969">
        <v>53</v>
      </c>
    </row>
    <row r="17970" spans="1:5" ht="13.5" customHeight="1">
      <c r="A17970" t="s">
        <v>4346</v>
      </c>
      <c r="B17970" t="str">
        <f t="shared" si="280"/>
        <v>F-16.2---54</v>
      </c>
      <c r="C17970" t="s">
        <v>5935</v>
      </c>
      <c r="D17970" t="s">
        <v>816</v>
      </c>
      <c r="E17970">
        <v>54</v>
      </c>
    </row>
    <row r="17971" spans="1:5" ht="13.5" customHeight="1">
      <c r="A17971" t="s">
        <v>4346</v>
      </c>
      <c r="B17971" t="str">
        <f t="shared" si="280"/>
        <v>F-16.2---55</v>
      </c>
      <c r="C17971" t="s">
        <v>5936</v>
      </c>
      <c r="D17971" t="s">
        <v>845</v>
      </c>
      <c r="E17971">
        <v>55</v>
      </c>
    </row>
    <row r="17972" spans="1:5" ht="13.5" customHeight="1">
      <c r="A17972" t="s">
        <v>4346</v>
      </c>
      <c r="B17972" t="str">
        <f t="shared" si="280"/>
        <v>F-16.2---56</v>
      </c>
      <c r="C17972" t="s">
        <v>5938</v>
      </c>
      <c r="D17972" t="s">
        <v>851</v>
      </c>
      <c r="E17972">
        <v>56</v>
      </c>
    </row>
    <row r="17973" spans="1:5" ht="13.5" customHeight="1">
      <c r="A17973" t="s">
        <v>4346</v>
      </c>
      <c r="B17973" t="str">
        <f t="shared" si="280"/>
        <v>F-16.2---57</v>
      </c>
      <c r="C17973" t="s">
        <v>5941</v>
      </c>
      <c r="D17973" t="s">
        <v>861</v>
      </c>
      <c r="E17973">
        <v>57</v>
      </c>
    </row>
    <row r="17974" spans="1:5" ht="13.5" customHeight="1">
      <c r="A17974" t="s">
        <v>4346</v>
      </c>
      <c r="B17974" t="str">
        <f t="shared" si="280"/>
        <v>F-16.2---58</v>
      </c>
      <c r="C17974" t="s">
        <v>5927</v>
      </c>
      <c r="D17974" t="s">
        <v>1115</v>
      </c>
      <c r="E17974">
        <v>58</v>
      </c>
    </row>
    <row r="17975" spans="1:5" ht="13.5" customHeight="1">
      <c r="A17975" t="s">
        <v>4346</v>
      </c>
      <c r="B17975" t="str">
        <f t="shared" si="280"/>
        <v>F-16.2---59</v>
      </c>
      <c r="C17975" t="s">
        <v>5954</v>
      </c>
      <c r="D17975" t="s">
        <v>1166</v>
      </c>
      <c r="E17975">
        <v>59</v>
      </c>
    </row>
    <row r="17976" spans="1:5" ht="13.5" customHeight="1">
      <c r="A17976" t="s">
        <v>4346</v>
      </c>
      <c r="B17976" t="str">
        <f t="shared" si="280"/>
        <v>F-16.2---60</v>
      </c>
      <c r="C17976" t="s">
        <v>5957</v>
      </c>
      <c r="D17976" t="s">
        <v>913</v>
      </c>
      <c r="E17976">
        <v>60</v>
      </c>
    </row>
    <row r="17977" spans="1:5" ht="13.5" customHeight="1">
      <c r="A17977" t="s">
        <v>4346</v>
      </c>
      <c r="B17977" t="str">
        <f t="shared" si="280"/>
        <v>F-16.2---61</v>
      </c>
      <c r="C17977" t="s">
        <v>5991</v>
      </c>
      <c r="D17977" t="s">
        <v>1092</v>
      </c>
      <c r="E17977">
        <v>61</v>
      </c>
    </row>
    <row r="17978" spans="1:5" ht="13.5" customHeight="1">
      <c r="A17978" t="s">
        <v>4346</v>
      </c>
      <c r="B17978" t="str">
        <f t="shared" si="280"/>
        <v>F-16.2---62</v>
      </c>
      <c r="C17978" t="s">
        <v>5992</v>
      </c>
      <c r="D17978" t="s">
        <v>1101</v>
      </c>
      <c r="E17978">
        <v>62</v>
      </c>
    </row>
    <row r="17979" spans="1:5" ht="13.5" customHeight="1">
      <c r="A17979" t="s">
        <v>4346</v>
      </c>
      <c r="B17979" t="str">
        <f t="shared" si="280"/>
        <v>F-16.2---63</v>
      </c>
      <c r="C17979" t="s">
        <v>5959</v>
      </c>
      <c r="D17979" t="s">
        <v>6222</v>
      </c>
      <c r="E17979">
        <v>63</v>
      </c>
    </row>
    <row r="17980" spans="1:5" ht="13.5" customHeight="1">
      <c r="A17980" t="s">
        <v>4347</v>
      </c>
      <c r="B17980" t="str">
        <f t="shared" si="280"/>
        <v>F-17---1</v>
      </c>
      <c r="C17980" t="s">
        <v>4216</v>
      </c>
      <c r="D17980" t="s">
        <v>2503</v>
      </c>
      <c r="E17980">
        <v>1</v>
      </c>
    </row>
    <row r="17981" spans="1:5" ht="13.5" customHeight="1">
      <c r="A17981" t="s">
        <v>4347</v>
      </c>
      <c r="B17981" t="str">
        <f t="shared" si="280"/>
        <v>F-17---2</v>
      </c>
      <c r="C17981" t="s">
        <v>4216</v>
      </c>
      <c r="D17981" t="s">
        <v>909</v>
      </c>
      <c r="E17981">
        <v>2</v>
      </c>
    </row>
    <row r="17982" spans="1:5" ht="13.5" customHeight="1">
      <c r="A17982" t="s">
        <v>4347</v>
      </c>
      <c r="B17982" t="str">
        <f t="shared" si="280"/>
        <v>F-17---3</v>
      </c>
      <c r="C17982" t="s">
        <v>4216</v>
      </c>
      <c r="D17982" t="s">
        <v>1021</v>
      </c>
      <c r="E17982">
        <v>3</v>
      </c>
    </row>
    <row r="17983" spans="1:5" ht="13.5" customHeight="1">
      <c r="A17983" t="s">
        <v>4347</v>
      </c>
      <c r="B17983" t="str">
        <f t="shared" si="280"/>
        <v>F-17---4</v>
      </c>
      <c r="C17983" t="s">
        <v>4216</v>
      </c>
      <c r="D17983" t="s">
        <v>1105</v>
      </c>
      <c r="E17983">
        <v>4</v>
      </c>
    </row>
    <row r="17984" spans="1:5" ht="13.5" customHeight="1">
      <c r="A17984" t="s">
        <v>4347</v>
      </c>
      <c r="B17984" t="str">
        <f t="shared" si="280"/>
        <v>F-17---5</v>
      </c>
      <c r="C17984" t="s">
        <v>4216</v>
      </c>
      <c r="D17984" t="s">
        <v>726</v>
      </c>
      <c r="E17984">
        <v>5</v>
      </c>
    </row>
    <row r="17985" spans="1:5" ht="13.5" customHeight="1">
      <c r="A17985" t="s">
        <v>4347</v>
      </c>
      <c r="B17985" t="str">
        <f t="shared" si="280"/>
        <v>F-17---6</v>
      </c>
      <c r="C17985" t="s">
        <v>4218</v>
      </c>
      <c r="D17985" t="s">
        <v>1209</v>
      </c>
      <c r="E17985">
        <v>6</v>
      </c>
    </row>
    <row r="17986" spans="1:5" ht="13.5" customHeight="1">
      <c r="A17986" t="s">
        <v>4347</v>
      </c>
      <c r="B17986" t="str">
        <f t="shared" si="280"/>
        <v>F-17---7</v>
      </c>
      <c r="C17986" t="s">
        <v>4260</v>
      </c>
      <c r="D17986" t="s">
        <v>1165</v>
      </c>
      <c r="E17986">
        <v>7</v>
      </c>
    </row>
    <row r="17987" spans="1:5" ht="13.5" customHeight="1">
      <c r="A17987" t="s">
        <v>4347</v>
      </c>
      <c r="B17987" t="str">
        <f t="shared" ref="B17987:B18050" si="281">A17987&amp;"---"&amp;E17987</f>
        <v>F-17---8</v>
      </c>
      <c r="C17987" t="s">
        <v>4222</v>
      </c>
      <c r="D17987" t="s">
        <v>1104</v>
      </c>
      <c r="E17987">
        <v>8</v>
      </c>
    </row>
    <row r="17988" spans="1:5" ht="13.5" customHeight="1">
      <c r="A17988" t="s">
        <v>4347</v>
      </c>
      <c r="B17988" t="str">
        <f t="shared" si="281"/>
        <v>F-17---9</v>
      </c>
      <c r="C17988" t="s">
        <v>4230</v>
      </c>
      <c r="D17988" t="s">
        <v>1206</v>
      </c>
      <c r="E17988">
        <v>9</v>
      </c>
    </row>
    <row r="17989" spans="1:5" ht="13.5" customHeight="1">
      <c r="A17989" t="s">
        <v>4347</v>
      </c>
      <c r="B17989" t="str">
        <f t="shared" si="281"/>
        <v>F-17---10</v>
      </c>
      <c r="C17989" t="s">
        <v>4259</v>
      </c>
      <c r="D17989" t="s">
        <v>878</v>
      </c>
      <c r="E17989">
        <v>10</v>
      </c>
    </row>
    <row r="17990" spans="1:5" ht="13.5" customHeight="1">
      <c r="A17990" t="s">
        <v>4347</v>
      </c>
      <c r="B17990" t="str">
        <f t="shared" si="281"/>
        <v>F-17---11</v>
      </c>
      <c r="C17990" t="s">
        <v>4264</v>
      </c>
      <c r="D17990" t="s">
        <v>718</v>
      </c>
      <c r="E17990">
        <v>11</v>
      </c>
    </row>
    <row r="17991" spans="1:5" ht="13.5" customHeight="1">
      <c r="A17991" t="s">
        <v>4347</v>
      </c>
      <c r="B17991" t="str">
        <f t="shared" si="281"/>
        <v>F-17---12</v>
      </c>
      <c r="C17991" t="s">
        <v>4256</v>
      </c>
      <c r="D17991" t="s">
        <v>1412</v>
      </c>
      <c r="E17991">
        <v>12</v>
      </c>
    </row>
    <row r="17992" spans="1:5" ht="13.5" customHeight="1">
      <c r="A17992" t="s">
        <v>4347</v>
      </c>
      <c r="B17992" t="str">
        <f t="shared" si="281"/>
        <v>F-17---13</v>
      </c>
      <c r="C17992" t="s">
        <v>4248</v>
      </c>
      <c r="D17992" t="s">
        <v>764</v>
      </c>
      <c r="E17992">
        <v>13</v>
      </c>
    </row>
    <row r="17993" spans="1:5" ht="13.5" customHeight="1">
      <c r="A17993" t="s">
        <v>4347</v>
      </c>
      <c r="B17993" t="str">
        <f t="shared" si="281"/>
        <v>F-17---14</v>
      </c>
      <c r="C17993" t="s">
        <v>4274</v>
      </c>
      <c r="D17993" t="s">
        <v>881</v>
      </c>
      <c r="E17993">
        <v>14</v>
      </c>
    </row>
    <row r="17994" spans="1:5" ht="13.5" customHeight="1">
      <c r="A17994" t="s">
        <v>4347</v>
      </c>
      <c r="B17994" t="str">
        <f t="shared" si="281"/>
        <v>F-17---15</v>
      </c>
      <c r="C17994" t="s">
        <v>4290</v>
      </c>
      <c r="D17994" t="s">
        <v>1201</v>
      </c>
      <c r="E17994">
        <v>15</v>
      </c>
    </row>
    <row r="17995" spans="1:5" ht="13.5" customHeight="1">
      <c r="A17995" t="s">
        <v>4347</v>
      </c>
      <c r="B17995" t="str">
        <f t="shared" si="281"/>
        <v>F-17---16</v>
      </c>
      <c r="C17995" t="s">
        <v>1017</v>
      </c>
      <c r="D17995" t="s">
        <v>796</v>
      </c>
      <c r="E17995">
        <v>16</v>
      </c>
    </row>
    <row r="17996" spans="1:5" ht="13.5" customHeight="1">
      <c r="A17996" t="s">
        <v>4347</v>
      </c>
      <c r="B17996" t="str">
        <f t="shared" si="281"/>
        <v>F-17---17</v>
      </c>
      <c r="C17996" t="s">
        <v>731</v>
      </c>
      <c r="D17996" t="s">
        <v>800</v>
      </c>
      <c r="E17996">
        <v>17</v>
      </c>
    </row>
    <row r="17997" spans="1:5" ht="13.5" customHeight="1">
      <c r="A17997" t="s">
        <v>4347</v>
      </c>
      <c r="B17997" t="str">
        <f t="shared" si="281"/>
        <v>F-17---18</v>
      </c>
      <c r="C17997" t="s">
        <v>888</v>
      </c>
      <c r="D17997" t="s">
        <v>1073</v>
      </c>
      <c r="E17997">
        <v>18</v>
      </c>
    </row>
    <row r="17998" spans="1:5" ht="13.5" customHeight="1">
      <c r="A17998" t="s">
        <v>4347</v>
      </c>
      <c r="B17998" t="str">
        <f t="shared" si="281"/>
        <v>F-17---19</v>
      </c>
      <c r="C17998" t="s">
        <v>858</v>
      </c>
      <c r="D17998" t="s">
        <v>740</v>
      </c>
      <c r="E17998">
        <v>19</v>
      </c>
    </row>
    <row r="17999" spans="1:5" ht="13.5" customHeight="1">
      <c r="A17999" t="s">
        <v>4347</v>
      </c>
      <c r="B17999" t="str">
        <f t="shared" si="281"/>
        <v>F-17---20</v>
      </c>
      <c r="C17999" t="s">
        <v>743</v>
      </c>
      <c r="D17999" t="s">
        <v>754</v>
      </c>
      <c r="E17999">
        <v>20</v>
      </c>
    </row>
    <row r="18000" spans="1:5" ht="13.5" customHeight="1">
      <c r="A18000" t="s">
        <v>4347</v>
      </c>
      <c r="B18000" t="str">
        <f t="shared" si="281"/>
        <v>F-17---21</v>
      </c>
      <c r="C18000" t="s">
        <v>987</v>
      </c>
      <c r="D18000" t="s">
        <v>1263</v>
      </c>
      <c r="E18000">
        <v>21</v>
      </c>
    </row>
    <row r="18001" spans="1:5" ht="13.5" customHeight="1">
      <c r="A18001" t="s">
        <v>4347</v>
      </c>
      <c r="B18001" t="str">
        <f t="shared" si="281"/>
        <v>F-17---22</v>
      </c>
      <c r="C18001" t="s">
        <v>989</v>
      </c>
      <c r="D18001" t="s">
        <v>738</v>
      </c>
      <c r="E18001">
        <v>22</v>
      </c>
    </row>
    <row r="18002" spans="1:5" ht="13.5" customHeight="1">
      <c r="A18002" t="s">
        <v>4347</v>
      </c>
      <c r="B18002" t="str">
        <f t="shared" si="281"/>
        <v>F-17---23</v>
      </c>
      <c r="C18002" t="s">
        <v>747</v>
      </c>
      <c r="D18002" t="s">
        <v>1154</v>
      </c>
      <c r="E18002">
        <v>23</v>
      </c>
    </row>
    <row r="18003" spans="1:5" ht="13.5" customHeight="1">
      <c r="A18003" t="s">
        <v>4347</v>
      </c>
      <c r="B18003" t="str">
        <f t="shared" si="281"/>
        <v>F-17---24</v>
      </c>
      <c r="C18003" t="s">
        <v>1074</v>
      </c>
      <c r="D18003" t="s">
        <v>880</v>
      </c>
      <c r="E18003">
        <v>24</v>
      </c>
    </row>
    <row r="18004" spans="1:5" ht="13.5" customHeight="1">
      <c r="A18004" t="s">
        <v>4347</v>
      </c>
      <c r="B18004" t="str">
        <f t="shared" si="281"/>
        <v>F-17---25</v>
      </c>
      <c r="C18004" t="s">
        <v>1019</v>
      </c>
      <c r="D18004" t="s">
        <v>734</v>
      </c>
      <c r="E18004">
        <v>25</v>
      </c>
    </row>
    <row r="18005" spans="1:5" ht="13.5" customHeight="1">
      <c r="A18005" t="s">
        <v>4347</v>
      </c>
      <c r="B18005" t="str">
        <f t="shared" si="281"/>
        <v>F-17---26</v>
      </c>
      <c r="C18005" t="s">
        <v>820</v>
      </c>
      <c r="D18005" t="s">
        <v>882</v>
      </c>
      <c r="E18005">
        <v>26</v>
      </c>
    </row>
    <row r="18006" spans="1:5" ht="13.5" customHeight="1">
      <c r="A18006" t="s">
        <v>4347</v>
      </c>
      <c r="B18006" t="str">
        <f t="shared" si="281"/>
        <v>F-17---27</v>
      </c>
      <c r="C18006" t="s">
        <v>824</v>
      </c>
      <c r="D18006" t="s">
        <v>752</v>
      </c>
      <c r="E18006">
        <v>27</v>
      </c>
    </row>
    <row r="18007" spans="1:5" ht="13.5" customHeight="1">
      <c r="A18007" t="s">
        <v>4347</v>
      </c>
      <c r="B18007" t="str">
        <f t="shared" si="281"/>
        <v>F-17---28</v>
      </c>
      <c r="C18007" t="s">
        <v>826</v>
      </c>
      <c r="D18007" t="s">
        <v>1079</v>
      </c>
      <c r="E18007">
        <v>28</v>
      </c>
    </row>
    <row r="18008" spans="1:5" ht="13.5" customHeight="1">
      <c r="A18008" t="s">
        <v>4347</v>
      </c>
      <c r="B18008" t="str">
        <f t="shared" si="281"/>
        <v>F-17---29</v>
      </c>
      <c r="C18008" t="s">
        <v>1005</v>
      </c>
      <c r="D18008" t="s">
        <v>1105</v>
      </c>
      <c r="E18008">
        <v>29</v>
      </c>
    </row>
    <row r="18009" spans="1:5" ht="13.5" customHeight="1">
      <c r="A18009" t="s">
        <v>4347</v>
      </c>
      <c r="B18009" t="str">
        <f t="shared" si="281"/>
        <v>F-17---30</v>
      </c>
      <c r="C18009" t="s">
        <v>753</v>
      </c>
      <c r="D18009" t="s">
        <v>1002</v>
      </c>
      <c r="E18009">
        <v>30</v>
      </c>
    </row>
    <row r="18010" spans="1:5" ht="13.5" customHeight="1">
      <c r="A18010" t="s">
        <v>4347</v>
      </c>
      <c r="B18010" t="str">
        <f t="shared" si="281"/>
        <v>F-17---31</v>
      </c>
      <c r="C18010" t="s">
        <v>828</v>
      </c>
      <c r="D18010" t="s">
        <v>818</v>
      </c>
      <c r="E18010">
        <v>31</v>
      </c>
    </row>
    <row r="18011" spans="1:5" ht="13.5" customHeight="1">
      <c r="A18011" t="s">
        <v>4347</v>
      </c>
      <c r="B18011" t="str">
        <f t="shared" si="281"/>
        <v>F-17---32</v>
      </c>
      <c r="C18011" t="s">
        <v>862</v>
      </c>
      <c r="D18011" t="s">
        <v>1261</v>
      </c>
      <c r="E18011">
        <v>32</v>
      </c>
    </row>
    <row r="18012" spans="1:5" ht="13.5" customHeight="1">
      <c r="A18012" t="s">
        <v>4347</v>
      </c>
      <c r="B18012" t="str">
        <f t="shared" si="281"/>
        <v>F-17---33</v>
      </c>
      <c r="C18012" t="s">
        <v>868</v>
      </c>
      <c r="D18012" t="s">
        <v>758</v>
      </c>
      <c r="E18012">
        <v>33</v>
      </c>
    </row>
    <row r="18013" spans="1:5" ht="13.5" customHeight="1">
      <c r="A18013" t="s">
        <v>4347</v>
      </c>
      <c r="B18013" t="str">
        <f t="shared" si="281"/>
        <v>F-17---34</v>
      </c>
      <c r="C18013" t="s">
        <v>1098</v>
      </c>
      <c r="D18013" t="s">
        <v>1206</v>
      </c>
      <c r="E18013">
        <v>34</v>
      </c>
    </row>
    <row r="18014" spans="1:5" ht="13.5" customHeight="1">
      <c r="A18014" t="s">
        <v>4347</v>
      </c>
      <c r="B18014" t="str">
        <f t="shared" si="281"/>
        <v>F-17---35</v>
      </c>
      <c r="C18014" t="s">
        <v>894</v>
      </c>
      <c r="D18014" t="s">
        <v>964</v>
      </c>
      <c r="E18014">
        <v>35</v>
      </c>
    </row>
    <row r="18015" spans="1:5" ht="13.5" customHeight="1">
      <c r="A18015" t="s">
        <v>4347</v>
      </c>
      <c r="B18015" t="str">
        <f t="shared" si="281"/>
        <v>F-17---36</v>
      </c>
      <c r="C18015" t="s">
        <v>1011</v>
      </c>
      <c r="D18015" t="s">
        <v>856</v>
      </c>
      <c r="E18015">
        <v>36</v>
      </c>
    </row>
    <row r="18016" spans="1:5" ht="13.5" customHeight="1">
      <c r="A18016" t="s">
        <v>4347</v>
      </c>
      <c r="B18016" t="str">
        <f t="shared" si="281"/>
        <v>F-17---37</v>
      </c>
      <c r="C18016" t="s">
        <v>775</v>
      </c>
      <c r="D18016" t="s">
        <v>1110</v>
      </c>
      <c r="E18016">
        <v>37</v>
      </c>
    </row>
    <row r="18017" spans="1:5" ht="13.5" customHeight="1">
      <c r="A18017" t="s">
        <v>4347</v>
      </c>
      <c r="B18017" t="str">
        <f t="shared" si="281"/>
        <v>F-17---38</v>
      </c>
      <c r="C18017" t="s">
        <v>5912</v>
      </c>
      <c r="D18017" t="s">
        <v>764</v>
      </c>
      <c r="E18017">
        <v>38</v>
      </c>
    </row>
    <row r="18018" spans="1:5" ht="13.5" customHeight="1">
      <c r="A18018" t="s">
        <v>4347</v>
      </c>
      <c r="B18018" t="str">
        <f t="shared" si="281"/>
        <v>F-17---39</v>
      </c>
      <c r="C18018" t="s">
        <v>5945</v>
      </c>
      <c r="D18018" t="s">
        <v>881</v>
      </c>
      <c r="E18018">
        <v>39</v>
      </c>
    </row>
    <row r="18019" spans="1:5" ht="13.5" customHeight="1">
      <c r="A18019" t="s">
        <v>4347</v>
      </c>
      <c r="B18019" t="str">
        <f t="shared" si="281"/>
        <v>F-17---40</v>
      </c>
      <c r="C18019" t="s">
        <v>5946</v>
      </c>
      <c r="D18019" t="s">
        <v>893</v>
      </c>
      <c r="E18019">
        <v>40</v>
      </c>
    </row>
    <row r="18020" spans="1:5" ht="13.5" customHeight="1">
      <c r="A18020" t="s">
        <v>4347</v>
      </c>
      <c r="B18020" t="str">
        <f t="shared" si="281"/>
        <v>F-17---41</v>
      </c>
      <c r="C18020" t="s">
        <v>6000</v>
      </c>
      <c r="D18020" t="s">
        <v>1198</v>
      </c>
      <c r="E18020">
        <v>41</v>
      </c>
    </row>
    <row r="18021" spans="1:5" ht="13.5" customHeight="1">
      <c r="A18021" t="s">
        <v>4347</v>
      </c>
      <c r="B18021" t="str">
        <f t="shared" si="281"/>
        <v>F-17---42</v>
      </c>
      <c r="C18021" t="s">
        <v>5915</v>
      </c>
      <c r="D18021" t="s">
        <v>772</v>
      </c>
      <c r="E18021">
        <v>42</v>
      </c>
    </row>
    <row r="18022" spans="1:5" ht="13.5" customHeight="1">
      <c r="A18022" t="s">
        <v>4347</v>
      </c>
      <c r="B18022" t="str">
        <f t="shared" si="281"/>
        <v>F-17---43</v>
      </c>
      <c r="C18022" t="s">
        <v>5970</v>
      </c>
      <c r="D18022" t="s">
        <v>999</v>
      </c>
      <c r="E18022">
        <v>43</v>
      </c>
    </row>
    <row r="18023" spans="1:5" ht="13.5" customHeight="1">
      <c r="A18023" t="s">
        <v>4347</v>
      </c>
      <c r="B18023" t="str">
        <f t="shared" si="281"/>
        <v>F-17---44</v>
      </c>
      <c r="C18023" t="s">
        <v>5917</v>
      </c>
      <c r="D18023" t="s">
        <v>789</v>
      </c>
      <c r="E18023">
        <v>44</v>
      </c>
    </row>
    <row r="18024" spans="1:5" ht="13.5" customHeight="1">
      <c r="A18024" t="s">
        <v>4347</v>
      </c>
      <c r="B18024" t="str">
        <f t="shared" si="281"/>
        <v>F-17---45</v>
      </c>
      <c r="C18024" t="s">
        <v>5918</v>
      </c>
      <c r="D18024" t="s">
        <v>770</v>
      </c>
      <c r="E18024">
        <v>45</v>
      </c>
    </row>
    <row r="18025" spans="1:5" ht="13.5" customHeight="1">
      <c r="A18025" t="s">
        <v>4347</v>
      </c>
      <c r="B18025" t="str">
        <f t="shared" si="281"/>
        <v>F-17---46</v>
      </c>
      <c r="C18025" t="s">
        <v>6007</v>
      </c>
      <c r="D18025" t="s">
        <v>1116</v>
      </c>
      <c r="E18025">
        <v>46</v>
      </c>
    </row>
    <row r="18026" spans="1:5" ht="13.5" customHeight="1">
      <c r="A18026" t="s">
        <v>4347</v>
      </c>
      <c r="B18026" t="str">
        <f t="shared" si="281"/>
        <v>F-17---47</v>
      </c>
      <c r="C18026" t="s">
        <v>5994</v>
      </c>
      <c r="D18026" t="s">
        <v>984</v>
      </c>
      <c r="E18026">
        <v>47</v>
      </c>
    </row>
    <row r="18027" spans="1:5" ht="13.5" customHeight="1">
      <c r="A18027" t="s">
        <v>4347</v>
      </c>
      <c r="B18027" t="str">
        <f t="shared" si="281"/>
        <v>F-17---48</v>
      </c>
      <c r="C18027" t="s">
        <v>6002</v>
      </c>
      <c r="D18027" t="s">
        <v>1113</v>
      </c>
      <c r="E18027">
        <v>48</v>
      </c>
    </row>
    <row r="18028" spans="1:5" ht="13.5" customHeight="1">
      <c r="A18028" t="s">
        <v>4347</v>
      </c>
      <c r="B18028" t="str">
        <f t="shared" si="281"/>
        <v>F-17---49</v>
      </c>
      <c r="C18028" t="s">
        <v>5950</v>
      </c>
      <c r="D18028" t="s">
        <v>906</v>
      </c>
      <c r="E18028">
        <v>49</v>
      </c>
    </row>
    <row r="18029" spans="1:5" ht="13.5" customHeight="1">
      <c r="A18029" t="s">
        <v>4347</v>
      </c>
      <c r="B18029" t="str">
        <f t="shared" si="281"/>
        <v>F-17---50</v>
      </c>
      <c r="C18029" t="s">
        <v>5979</v>
      </c>
      <c r="D18029" t="s">
        <v>1071</v>
      </c>
      <c r="E18029">
        <v>50</v>
      </c>
    </row>
    <row r="18030" spans="1:5" ht="13.5" customHeight="1">
      <c r="A18030" t="s">
        <v>4347</v>
      </c>
      <c r="B18030" t="str">
        <f t="shared" si="281"/>
        <v>F-17---51</v>
      </c>
      <c r="C18030" t="s">
        <v>5998</v>
      </c>
      <c r="D18030" t="s">
        <v>1201</v>
      </c>
      <c r="E18030">
        <v>51</v>
      </c>
    </row>
    <row r="18031" spans="1:5" ht="13.5" customHeight="1">
      <c r="A18031" t="s">
        <v>4347</v>
      </c>
      <c r="B18031" t="str">
        <f t="shared" si="281"/>
        <v>F-17---52</v>
      </c>
      <c r="C18031" t="s">
        <v>5953</v>
      </c>
      <c r="D18031" t="s">
        <v>912</v>
      </c>
      <c r="E18031">
        <v>52</v>
      </c>
    </row>
    <row r="18032" spans="1:5" ht="13.5" customHeight="1">
      <c r="A18032" t="s">
        <v>4347</v>
      </c>
      <c r="B18032" t="str">
        <f t="shared" si="281"/>
        <v>F-17---53</v>
      </c>
      <c r="C18032" t="s">
        <v>6004</v>
      </c>
      <c r="D18032" t="s">
        <v>960</v>
      </c>
      <c r="E18032">
        <v>53</v>
      </c>
    </row>
    <row r="18033" spans="1:5" ht="13.5" customHeight="1">
      <c r="A18033" t="s">
        <v>4347</v>
      </c>
      <c r="B18033" t="str">
        <f t="shared" si="281"/>
        <v>F-17---54</v>
      </c>
      <c r="C18033" t="s">
        <v>6013</v>
      </c>
      <c r="D18033" t="s">
        <v>968</v>
      </c>
      <c r="E18033">
        <v>54</v>
      </c>
    </row>
    <row r="18034" spans="1:5" ht="13.5" customHeight="1">
      <c r="A18034" t="s">
        <v>4347</v>
      </c>
      <c r="B18034" t="str">
        <f t="shared" si="281"/>
        <v>F-17---55</v>
      </c>
      <c r="C18034" t="s">
        <v>5941</v>
      </c>
      <c r="D18034" t="s">
        <v>861</v>
      </c>
      <c r="E18034">
        <v>55</v>
      </c>
    </row>
    <row r="18035" spans="1:5" ht="13.5" customHeight="1">
      <c r="A18035" t="s">
        <v>4347</v>
      </c>
      <c r="B18035" t="str">
        <f t="shared" si="281"/>
        <v>F-17---56</v>
      </c>
      <c r="C18035" t="s">
        <v>5992</v>
      </c>
      <c r="D18035" t="s">
        <v>1101</v>
      </c>
      <c r="E18035">
        <v>56</v>
      </c>
    </row>
    <row r="18036" spans="1:5" ht="13.5" customHeight="1">
      <c r="A18036" t="s">
        <v>4347</v>
      </c>
      <c r="B18036" t="str">
        <f t="shared" si="281"/>
        <v>F-17---57</v>
      </c>
      <c r="C18036" t="s">
        <v>5955</v>
      </c>
      <c r="D18036" t="s">
        <v>889</v>
      </c>
      <c r="E18036">
        <v>57</v>
      </c>
    </row>
    <row r="18037" spans="1:5" ht="13.5" customHeight="1">
      <c r="A18037" t="s">
        <v>4347</v>
      </c>
      <c r="B18037" t="str">
        <f t="shared" si="281"/>
        <v>F-17---58</v>
      </c>
      <c r="C18037" t="s">
        <v>5924</v>
      </c>
      <c r="D18037" t="s">
        <v>726</v>
      </c>
      <c r="E18037">
        <v>58</v>
      </c>
    </row>
    <row r="18038" spans="1:5" ht="13.5" customHeight="1">
      <c r="A18038" t="s">
        <v>4347</v>
      </c>
      <c r="B18038" t="str">
        <f t="shared" si="281"/>
        <v>F-17---59</v>
      </c>
      <c r="C18038" t="s">
        <v>5958</v>
      </c>
      <c r="D18038" t="s">
        <v>1358</v>
      </c>
      <c r="E18038">
        <v>59</v>
      </c>
    </row>
    <row r="18039" spans="1:5" ht="13.5" customHeight="1">
      <c r="A18039" t="s">
        <v>4348</v>
      </c>
      <c r="B18039" t="str">
        <f t="shared" si="281"/>
        <v>F-17.1---1</v>
      </c>
      <c r="C18039" t="s">
        <v>4216</v>
      </c>
      <c r="D18039" t="s">
        <v>2503</v>
      </c>
      <c r="E18039">
        <v>1</v>
      </c>
    </row>
    <row r="18040" spans="1:5" ht="13.5" customHeight="1">
      <c r="A18040" t="s">
        <v>4348</v>
      </c>
      <c r="B18040" t="str">
        <f t="shared" si="281"/>
        <v>F-17.1---2</v>
      </c>
      <c r="C18040" t="s">
        <v>4216</v>
      </c>
      <c r="D18040" t="s">
        <v>909</v>
      </c>
      <c r="E18040">
        <v>2</v>
      </c>
    </row>
    <row r="18041" spans="1:5" ht="13.5" customHeight="1">
      <c r="A18041" t="s">
        <v>4348</v>
      </c>
      <c r="B18041" t="str">
        <f t="shared" si="281"/>
        <v>F-17.1---3</v>
      </c>
      <c r="C18041" t="s">
        <v>4216</v>
      </c>
      <c r="D18041" t="s">
        <v>1021</v>
      </c>
      <c r="E18041">
        <v>3</v>
      </c>
    </row>
    <row r="18042" spans="1:5" ht="13.5" customHeight="1">
      <c r="A18042" t="s">
        <v>4348</v>
      </c>
      <c r="B18042" t="str">
        <f t="shared" si="281"/>
        <v>F-17.1---4</v>
      </c>
      <c r="C18042" t="s">
        <v>4216</v>
      </c>
      <c r="D18042" t="s">
        <v>1105</v>
      </c>
      <c r="E18042">
        <v>4</v>
      </c>
    </row>
    <row r="18043" spans="1:5" ht="13.5" customHeight="1">
      <c r="A18043" t="s">
        <v>4348</v>
      </c>
      <c r="B18043" t="str">
        <f t="shared" si="281"/>
        <v>F-17.1---5</v>
      </c>
      <c r="C18043" t="s">
        <v>4216</v>
      </c>
      <c r="D18043" t="s">
        <v>726</v>
      </c>
      <c r="E18043">
        <v>5</v>
      </c>
    </row>
    <row r="18044" spans="1:5" ht="13.5" customHeight="1">
      <c r="A18044" t="s">
        <v>4348</v>
      </c>
      <c r="B18044" t="str">
        <f t="shared" si="281"/>
        <v>F-17.1---6</v>
      </c>
      <c r="C18044" t="s">
        <v>4218</v>
      </c>
      <c r="D18044" t="s">
        <v>1209</v>
      </c>
      <c r="E18044">
        <v>6</v>
      </c>
    </row>
    <row r="18045" spans="1:5" ht="13.5" customHeight="1">
      <c r="A18045" t="s">
        <v>4348</v>
      </c>
      <c r="B18045" t="str">
        <f t="shared" si="281"/>
        <v>F-17.1---7</v>
      </c>
      <c r="C18045" t="s">
        <v>4260</v>
      </c>
      <c r="D18045" t="s">
        <v>1165</v>
      </c>
      <c r="E18045">
        <v>7</v>
      </c>
    </row>
    <row r="18046" spans="1:5" ht="13.5" customHeight="1">
      <c r="A18046" t="s">
        <v>4348</v>
      </c>
      <c r="B18046" t="str">
        <f t="shared" si="281"/>
        <v>F-17.1---8</v>
      </c>
      <c r="C18046" t="s">
        <v>4222</v>
      </c>
      <c r="D18046" t="s">
        <v>1104</v>
      </c>
      <c r="E18046">
        <v>8</v>
      </c>
    </row>
    <row r="18047" spans="1:5" ht="13.5" customHeight="1">
      <c r="A18047" t="s">
        <v>4348</v>
      </c>
      <c r="B18047" t="str">
        <f t="shared" si="281"/>
        <v>F-17.1---9</v>
      </c>
      <c r="C18047" t="s">
        <v>4230</v>
      </c>
      <c r="D18047" t="s">
        <v>1206</v>
      </c>
      <c r="E18047">
        <v>9</v>
      </c>
    </row>
    <row r="18048" spans="1:5" ht="13.5" customHeight="1">
      <c r="A18048" t="s">
        <v>4348</v>
      </c>
      <c r="B18048" t="str">
        <f t="shared" si="281"/>
        <v>F-17.1---10</v>
      </c>
      <c r="C18048" t="s">
        <v>4259</v>
      </c>
      <c r="D18048" t="s">
        <v>878</v>
      </c>
      <c r="E18048">
        <v>10</v>
      </c>
    </row>
    <row r="18049" spans="1:5" ht="13.5" customHeight="1">
      <c r="A18049" t="s">
        <v>4348</v>
      </c>
      <c r="B18049" t="str">
        <f t="shared" si="281"/>
        <v>F-17.1---11</v>
      </c>
      <c r="C18049" t="s">
        <v>4264</v>
      </c>
      <c r="D18049" t="s">
        <v>718</v>
      </c>
      <c r="E18049">
        <v>11</v>
      </c>
    </row>
    <row r="18050" spans="1:5" ht="13.5" customHeight="1">
      <c r="A18050" t="s">
        <v>4348</v>
      </c>
      <c r="B18050" t="str">
        <f t="shared" si="281"/>
        <v>F-17.1---12</v>
      </c>
      <c r="C18050" t="s">
        <v>4256</v>
      </c>
      <c r="D18050" t="s">
        <v>1412</v>
      </c>
      <c r="E18050">
        <v>12</v>
      </c>
    </row>
    <row r="18051" spans="1:5" ht="13.5" customHeight="1">
      <c r="A18051" t="s">
        <v>4348</v>
      </c>
      <c r="B18051" t="str">
        <f t="shared" ref="B18051:B18114" si="282">A18051&amp;"---"&amp;E18051</f>
        <v>F-17.1---13</v>
      </c>
      <c r="C18051" t="s">
        <v>4248</v>
      </c>
      <c r="D18051" t="s">
        <v>764</v>
      </c>
      <c r="E18051">
        <v>13</v>
      </c>
    </row>
    <row r="18052" spans="1:5" ht="13.5" customHeight="1">
      <c r="A18052" t="s">
        <v>4348</v>
      </c>
      <c r="B18052" t="str">
        <f t="shared" si="282"/>
        <v>F-17.1---14</v>
      </c>
      <c r="C18052" t="s">
        <v>4274</v>
      </c>
      <c r="D18052" t="s">
        <v>881</v>
      </c>
      <c r="E18052">
        <v>14</v>
      </c>
    </row>
    <row r="18053" spans="1:5" ht="13.5" customHeight="1">
      <c r="A18053" t="s">
        <v>4348</v>
      </c>
      <c r="B18053" t="str">
        <f t="shared" si="282"/>
        <v>F-17.1---15</v>
      </c>
      <c r="C18053" t="s">
        <v>4290</v>
      </c>
      <c r="D18053" t="s">
        <v>1201</v>
      </c>
      <c r="E18053">
        <v>15</v>
      </c>
    </row>
    <row r="18054" spans="1:5" ht="13.5" customHeight="1">
      <c r="A18054" t="s">
        <v>4348</v>
      </c>
      <c r="B18054" t="str">
        <f t="shared" si="282"/>
        <v>F-17.1---16</v>
      </c>
      <c r="C18054" t="s">
        <v>1017</v>
      </c>
      <c r="D18054" t="s">
        <v>796</v>
      </c>
      <c r="E18054">
        <v>16</v>
      </c>
    </row>
    <row r="18055" spans="1:5" ht="13.5" customHeight="1">
      <c r="A18055" t="s">
        <v>4348</v>
      </c>
      <c r="B18055" t="str">
        <f t="shared" si="282"/>
        <v>F-17.1---17</v>
      </c>
      <c r="C18055" t="s">
        <v>731</v>
      </c>
      <c r="D18055" t="s">
        <v>800</v>
      </c>
      <c r="E18055">
        <v>17</v>
      </c>
    </row>
    <row r="18056" spans="1:5" ht="13.5" customHeight="1">
      <c r="A18056" t="s">
        <v>4348</v>
      </c>
      <c r="B18056" t="str">
        <f t="shared" si="282"/>
        <v>F-17.1---18</v>
      </c>
      <c r="C18056" t="s">
        <v>888</v>
      </c>
      <c r="D18056" t="s">
        <v>1073</v>
      </c>
      <c r="E18056">
        <v>18</v>
      </c>
    </row>
    <row r="18057" spans="1:5" ht="13.5" customHeight="1">
      <c r="A18057" t="s">
        <v>4348</v>
      </c>
      <c r="B18057" t="str">
        <f t="shared" si="282"/>
        <v>F-17.1---19</v>
      </c>
      <c r="C18057" t="s">
        <v>858</v>
      </c>
      <c r="D18057" t="s">
        <v>740</v>
      </c>
      <c r="E18057">
        <v>19</v>
      </c>
    </row>
    <row r="18058" spans="1:5" ht="13.5" customHeight="1">
      <c r="A18058" t="s">
        <v>4348</v>
      </c>
      <c r="B18058" t="str">
        <f t="shared" si="282"/>
        <v>F-17.1---20</v>
      </c>
      <c r="C18058" t="s">
        <v>743</v>
      </c>
      <c r="D18058" t="s">
        <v>754</v>
      </c>
      <c r="E18058">
        <v>20</v>
      </c>
    </row>
    <row r="18059" spans="1:5" ht="13.5" customHeight="1">
      <c r="A18059" t="s">
        <v>4348</v>
      </c>
      <c r="B18059" t="str">
        <f t="shared" si="282"/>
        <v>F-17.1---21</v>
      </c>
      <c r="C18059" t="s">
        <v>987</v>
      </c>
      <c r="D18059" t="s">
        <v>1263</v>
      </c>
      <c r="E18059">
        <v>21</v>
      </c>
    </row>
    <row r="18060" spans="1:5" ht="13.5" customHeight="1">
      <c r="A18060" t="s">
        <v>4348</v>
      </c>
      <c r="B18060" t="str">
        <f t="shared" si="282"/>
        <v>F-17.1---22</v>
      </c>
      <c r="C18060" t="s">
        <v>989</v>
      </c>
      <c r="D18060" t="s">
        <v>738</v>
      </c>
      <c r="E18060">
        <v>22</v>
      </c>
    </row>
    <row r="18061" spans="1:5" ht="13.5" customHeight="1">
      <c r="A18061" t="s">
        <v>4348</v>
      </c>
      <c r="B18061" t="str">
        <f t="shared" si="282"/>
        <v>F-17.1---23</v>
      </c>
      <c r="C18061" t="s">
        <v>747</v>
      </c>
      <c r="D18061" t="s">
        <v>1154</v>
      </c>
      <c r="E18061">
        <v>23</v>
      </c>
    </row>
    <row r="18062" spans="1:5" ht="13.5" customHeight="1">
      <c r="A18062" t="s">
        <v>4348</v>
      </c>
      <c r="B18062" t="str">
        <f t="shared" si="282"/>
        <v>F-17.1---24</v>
      </c>
      <c r="C18062" t="s">
        <v>1074</v>
      </c>
      <c r="D18062" t="s">
        <v>880</v>
      </c>
      <c r="E18062">
        <v>24</v>
      </c>
    </row>
    <row r="18063" spans="1:5" ht="13.5" customHeight="1">
      <c r="A18063" t="s">
        <v>4348</v>
      </c>
      <c r="B18063" t="str">
        <f t="shared" si="282"/>
        <v>F-17.1---25</v>
      </c>
      <c r="C18063" t="s">
        <v>1019</v>
      </c>
      <c r="D18063" t="s">
        <v>734</v>
      </c>
      <c r="E18063">
        <v>25</v>
      </c>
    </row>
    <row r="18064" spans="1:5" ht="13.5" customHeight="1">
      <c r="A18064" t="s">
        <v>4348</v>
      </c>
      <c r="B18064" t="str">
        <f t="shared" si="282"/>
        <v>F-17.1---26</v>
      </c>
      <c r="C18064" t="s">
        <v>820</v>
      </c>
      <c r="D18064" t="s">
        <v>882</v>
      </c>
      <c r="E18064">
        <v>26</v>
      </c>
    </row>
    <row r="18065" spans="1:5" ht="13.5" customHeight="1">
      <c r="A18065" t="s">
        <v>4348</v>
      </c>
      <c r="B18065" t="str">
        <f t="shared" si="282"/>
        <v>F-17.1---27</v>
      </c>
      <c r="C18065" t="s">
        <v>824</v>
      </c>
      <c r="D18065" t="s">
        <v>752</v>
      </c>
      <c r="E18065">
        <v>27</v>
      </c>
    </row>
    <row r="18066" spans="1:5" ht="13.5" customHeight="1">
      <c r="A18066" t="s">
        <v>4348</v>
      </c>
      <c r="B18066" t="str">
        <f t="shared" si="282"/>
        <v>F-17.1---28</v>
      </c>
      <c r="C18066" t="s">
        <v>826</v>
      </c>
      <c r="D18066" t="s">
        <v>1079</v>
      </c>
      <c r="E18066">
        <v>28</v>
      </c>
    </row>
    <row r="18067" spans="1:5" ht="13.5" customHeight="1">
      <c r="A18067" t="s">
        <v>4348</v>
      </c>
      <c r="B18067" t="str">
        <f t="shared" si="282"/>
        <v>F-17.1---29</v>
      </c>
      <c r="C18067" t="s">
        <v>1005</v>
      </c>
      <c r="D18067" t="s">
        <v>1105</v>
      </c>
      <c r="E18067">
        <v>29</v>
      </c>
    </row>
    <row r="18068" spans="1:5" ht="13.5" customHeight="1">
      <c r="A18068" t="s">
        <v>4348</v>
      </c>
      <c r="B18068" t="str">
        <f t="shared" si="282"/>
        <v>F-17.1---30</v>
      </c>
      <c r="C18068" t="s">
        <v>753</v>
      </c>
      <c r="D18068" t="s">
        <v>1002</v>
      </c>
      <c r="E18068">
        <v>30</v>
      </c>
    </row>
    <row r="18069" spans="1:5" ht="13.5" customHeight="1">
      <c r="A18069" t="s">
        <v>4348</v>
      </c>
      <c r="B18069" t="str">
        <f t="shared" si="282"/>
        <v>F-17.1---31</v>
      </c>
      <c r="C18069" t="s">
        <v>828</v>
      </c>
      <c r="D18069" t="s">
        <v>818</v>
      </c>
      <c r="E18069">
        <v>31</v>
      </c>
    </row>
    <row r="18070" spans="1:5" ht="13.5" customHeight="1">
      <c r="A18070" t="s">
        <v>4348</v>
      </c>
      <c r="B18070" t="str">
        <f t="shared" si="282"/>
        <v>F-17.1---32</v>
      </c>
      <c r="C18070" t="s">
        <v>862</v>
      </c>
      <c r="D18070" t="s">
        <v>1261</v>
      </c>
      <c r="E18070">
        <v>32</v>
      </c>
    </row>
    <row r="18071" spans="1:5" ht="13.5" customHeight="1">
      <c r="A18071" t="s">
        <v>4348</v>
      </c>
      <c r="B18071" t="str">
        <f t="shared" si="282"/>
        <v>F-17.1---33</v>
      </c>
      <c r="C18071" t="s">
        <v>868</v>
      </c>
      <c r="D18071" t="s">
        <v>758</v>
      </c>
      <c r="E18071">
        <v>33</v>
      </c>
    </row>
    <row r="18072" spans="1:5" ht="13.5" customHeight="1">
      <c r="A18072" t="s">
        <v>4348</v>
      </c>
      <c r="B18072" t="str">
        <f t="shared" si="282"/>
        <v>F-17.1---34</v>
      </c>
      <c r="C18072" t="s">
        <v>1098</v>
      </c>
      <c r="D18072" t="s">
        <v>1206</v>
      </c>
      <c r="E18072">
        <v>34</v>
      </c>
    </row>
    <row r="18073" spans="1:5" ht="13.5" customHeight="1">
      <c r="A18073" t="s">
        <v>4348</v>
      </c>
      <c r="B18073" t="str">
        <f t="shared" si="282"/>
        <v>F-17.1---35</v>
      </c>
      <c r="C18073" t="s">
        <v>894</v>
      </c>
      <c r="D18073" t="s">
        <v>964</v>
      </c>
      <c r="E18073">
        <v>35</v>
      </c>
    </row>
    <row r="18074" spans="1:5" ht="13.5" customHeight="1">
      <c r="A18074" t="s">
        <v>4348</v>
      </c>
      <c r="B18074" t="str">
        <f t="shared" si="282"/>
        <v>F-17.1---36</v>
      </c>
      <c r="C18074" t="s">
        <v>1011</v>
      </c>
      <c r="D18074" t="s">
        <v>856</v>
      </c>
      <c r="E18074">
        <v>36</v>
      </c>
    </row>
    <row r="18075" spans="1:5" ht="13.5" customHeight="1">
      <c r="A18075" t="s">
        <v>4348</v>
      </c>
      <c r="B18075" t="str">
        <f t="shared" si="282"/>
        <v>F-17.1---37</v>
      </c>
      <c r="C18075" t="s">
        <v>775</v>
      </c>
      <c r="D18075" t="s">
        <v>1110</v>
      </c>
      <c r="E18075">
        <v>37</v>
      </c>
    </row>
    <row r="18076" spans="1:5" ht="13.5" customHeight="1">
      <c r="A18076" t="s">
        <v>4348</v>
      </c>
      <c r="B18076" t="str">
        <f t="shared" si="282"/>
        <v>F-17.1---38</v>
      </c>
      <c r="C18076" t="s">
        <v>5912</v>
      </c>
      <c r="D18076" t="s">
        <v>764</v>
      </c>
      <c r="E18076">
        <v>38</v>
      </c>
    </row>
    <row r="18077" spans="1:5" ht="13.5" customHeight="1">
      <c r="A18077" t="s">
        <v>4348</v>
      </c>
      <c r="B18077" t="str">
        <f t="shared" si="282"/>
        <v>F-17.1---39</v>
      </c>
      <c r="C18077" t="s">
        <v>5945</v>
      </c>
      <c r="D18077" t="s">
        <v>881</v>
      </c>
      <c r="E18077">
        <v>39</v>
      </c>
    </row>
    <row r="18078" spans="1:5" ht="13.5" customHeight="1">
      <c r="A18078" t="s">
        <v>4348</v>
      </c>
      <c r="B18078" t="str">
        <f t="shared" si="282"/>
        <v>F-17.1---40</v>
      </c>
      <c r="C18078" t="s">
        <v>5946</v>
      </c>
      <c r="D18078" t="s">
        <v>893</v>
      </c>
      <c r="E18078">
        <v>40</v>
      </c>
    </row>
    <row r="18079" spans="1:5" ht="13.5" customHeight="1">
      <c r="A18079" t="s">
        <v>4348</v>
      </c>
      <c r="B18079" t="str">
        <f t="shared" si="282"/>
        <v>F-17.1---41</v>
      </c>
      <c r="C18079" t="s">
        <v>6000</v>
      </c>
      <c r="D18079" t="s">
        <v>1198</v>
      </c>
      <c r="E18079">
        <v>41</v>
      </c>
    </row>
    <row r="18080" spans="1:5" ht="13.5" customHeight="1">
      <c r="A18080" t="s">
        <v>4348</v>
      </c>
      <c r="B18080" t="str">
        <f t="shared" si="282"/>
        <v>F-17.1---42</v>
      </c>
      <c r="C18080" t="s">
        <v>5915</v>
      </c>
      <c r="D18080" t="s">
        <v>772</v>
      </c>
      <c r="E18080">
        <v>42</v>
      </c>
    </row>
    <row r="18081" spans="1:5" ht="13.5" customHeight="1">
      <c r="A18081" t="s">
        <v>4348</v>
      </c>
      <c r="B18081" t="str">
        <f t="shared" si="282"/>
        <v>F-17.1---43</v>
      </c>
      <c r="C18081" t="s">
        <v>5970</v>
      </c>
      <c r="D18081" t="s">
        <v>999</v>
      </c>
      <c r="E18081">
        <v>43</v>
      </c>
    </row>
    <row r="18082" spans="1:5" ht="13.5" customHeight="1">
      <c r="A18082" t="s">
        <v>4348</v>
      </c>
      <c r="B18082" t="str">
        <f t="shared" si="282"/>
        <v>F-17.1---44</v>
      </c>
      <c r="C18082" t="s">
        <v>5917</v>
      </c>
      <c r="D18082" t="s">
        <v>789</v>
      </c>
      <c r="E18082">
        <v>44</v>
      </c>
    </row>
    <row r="18083" spans="1:5" ht="13.5" customHeight="1">
      <c r="A18083" t="s">
        <v>4348</v>
      </c>
      <c r="B18083" t="str">
        <f t="shared" si="282"/>
        <v>F-17.1---45</v>
      </c>
      <c r="C18083" t="s">
        <v>5918</v>
      </c>
      <c r="D18083" t="s">
        <v>770</v>
      </c>
      <c r="E18083">
        <v>45</v>
      </c>
    </row>
    <row r="18084" spans="1:5" ht="13.5" customHeight="1">
      <c r="A18084" t="s">
        <v>4348</v>
      </c>
      <c r="B18084" t="str">
        <f t="shared" si="282"/>
        <v>F-17.1---46</v>
      </c>
      <c r="C18084" t="s">
        <v>6007</v>
      </c>
      <c r="D18084" t="s">
        <v>1116</v>
      </c>
      <c r="E18084">
        <v>46</v>
      </c>
    </row>
    <row r="18085" spans="1:5" ht="13.5" customHeight="1">
      <c r="A18085" t="s">
        <v>4348</v>
      </c>
      <c r="B18085" t="str">
        <f t="shared" si="282"/>
        <v>F-17.1---47</v>
      </c>
      <c r="C18085" t="s">
        <v>5994</v>
      </c>
      <c r="D18085" t="s">
        <v>984</v>
      </c>
      <c r="E18085">
        <v>47</v>
      </c>
    </row>
    <row r="18086" spans="1:5" ht="13.5" customHeight="1">
      <c r="A18086" t="s">
        <v>4348</v>
      </c>
      <c r="B18086" t="str">
        <f t="shared" si="282"/>
        <v>F-17.1---48</v>
      </c>
      <c r="C18086" t="s">
        <v>6002</v>
      </c>
      <c r="D18086" t="s">
        <v>1113</v>
      </c>
      <c r="E18086">
        <v>48</v>
      </c>
    </row>
    <row r="18087" spans="1:5" ht="13.5" customHeight="1">
      <c r="A18087" t="s">
        <v>4348</v>
      </c>
      <c r="B18087" t="str">
        <f t="shared" si="282"/>
        <v>F-17.1---49</v>
      </c>
      <c r="C18087" t="s">
        <v>5950</v>
      </c>
      <c r="D18087" t="s">
        <v>906</v>
      </c>
      <c r="E18087">
        <v>49</v>
      </c>
    </row>
    <row r="18088" spans="1:5" ht="13.5" customHeight="1">
      <c r="A18088" t="s">
        <v>4348</v>
      </c>
      <c r="B18088" t="str">
        <f t="shared" si="282"/>
        <v>F-17.1---50</v>
      </c>
      <c r="C18088" t="s">
        <v>5979</v>
      </c>
      <c r="D18088" t="s">
        <v>1071</v>
      </c>
      <c r="E18088">
        <v>50</v>
      </c>
    </row>
    <row r="18089" spans="1:5" ht="13.5" customHeight="1">
      <c r="A18089" t="s">
        <v>4348</v>
      </c>
      <c r="B18089" t="str">
        <f t="shared" si="282"/>
        <v>F-17.1---51</v>
      </c>
      <c r="C18089" t="s">
        <v>5998</v>
      </c>
      <c r="D18089" t="s">
        <v>1201</v>
      </c>
      <c r="E18089">
        <v>51</v>
      </c>
    </row>
    <row r="18090" spans="1:5" ht="13.5" customHeight="1">
      <c r="A18090" t="s">
        <v>4348</v>
      </c>
      <c r="B18090" t="str">
        <f t="shared" si="282"/>
        <v>F-17.1---52</v>
      </c>
      <c r="C18090" t="s">
        <v>5953</v>
      </c>
      <c r="D18090" t="s">
        <v>912</v>
      </c>
      <c r="E18090">
        <v>52</v>
      </c>
    </row>
    <row r="18091" spans="1:5" ht="13.5" customHeight="1">
      <c r="A18091" t="s">
        <v>4348</v>
      </c>
      <c r="B18091" t="str">
        <f t="shared" si="282"/>
        <v>F-17.1---53</v>
      </c>
      <c r="C18091" t="s">
        <v>6004</v>
      </c>
      <c r="D18091" t="s">
        <v>960</v>
      </c>
      <c r="E18091">
        <v>53</v>
      </c>
    </row>
    <row r="18092" spans="1:5" ht="13.5" customHeight="1">
      <c r="A18092" t="s">
        <v>4348</v>
      </c>
      <c r="B18092" t="str">
        <f t="shared" si="282"/>
        <v>F-17.1---54</v>
      </c>
      <c r="C18092" t="s">
        <v>6013</v>
      </c>
      <c r="D18092" t="s">
        <v>968</v>
      </c>
      <c r="E18092">
        <v>54</v>
      </c>
    </row>
    <row r="18093" spans="1:5" ht="13.5" customHeight="1">
      <c r="A18093" t="s">
        <v>4348</v>
      </c>
      <c r="B18093" t="str">
        <f t="shared" si="282"/>
        <v>F-17.1---55</v>
      </c>
      <c r="C18093" t="s">
        <v>5941</v>
      </c>
      <c r="D18093" t="s">
        <v>861</v>
      </c>
      <c r="E18093">
        <v>55</v>
      </c>
    </row>
    <row r="18094" spans="1:5" ht="13.5" customHeight="1">
      <c r="A18094" t="s">
        <v>4348</v>
      </c>
      <c r="B18094" t="str">
        <f t="shared" si="282"/>
        <v>F-17.1---56</v>
      </c>
      <c r="C18094" t="s">
        <v>5992</v>
      </c>
      <c r="D18094" t="s">
        <v>1101</v>
      </c>
      <c r="E18094">
        <v>56</v>
      </c>
    </row>
    <row r="18095" spans="1:5" ht="13.5" customHeight="1">
      <c r="A18095" t="s">
        <v>4348</v>
      </c>
      <c r="B18095" t="str">
        <f t="shared" si="282"/>
        <v>F-17.1---57</v>
      </c>
      <c r="C18095" t="s">
        <v>5955</v>
      </c>
      <c r="D18095" t="s">
        <v>889</v>
      </c>
      <c r="E18095">
        <v>57</v>
      </c>
    </row>
    <row r="18096" spans="1:5" ht="13.5" customHeight="1">
      <c r="A18096" t="s">
        <v>4348</v>
      </c>
      <c r="B18096" t="str">
        <f t="shared" si="282"/>
        <v>F-17.1---58</v>
      </c>
      <c r="C18096" t="s">
        <v>5924</v>
      </c>
      <c r="D18096" t="s">
        <v>726</v>
      </c>
      <c r="E18096">
        <v>58</v>
      </c>
    </row>
    <row r="18097" spans="1:5" ht="13.5" customHeight="1">
      <c r="A18097" t="s">
        <v>4348</v>
      </c>
      <c r="B18097" t="str">
        <f t="shared" si="282"/>
        <v>F-17.1---59</v>
      </c>
      <c r="C18097" t="s">
        <v>5958</v>
      </c>
      <c r="D18097" t="s">
        <v>1358</v>
      </c>
      <c r="E18097">
        <v>59</v>
      </c>
    </row>
    <row r="18098" spans="1:5" ht="13.5" customHeight="1">
      <c r="A18098">
        <v>48</v>
      </c>
      <c r="B18098" t="str">
        <f t="shared" si="282"/>
        <v>48---1</v>
      </c>
      <c r="C18098" t="s">
        <v>4216</v>
      </c>
      <c r="D18098" t="s">
        <v>1177</v>
      </c>
      <c r="E18098">
        <v>1</v>
      </c>
    </row>
    <row r="18099" spans="1:5" ht="13.5" customHeight="1">
      <c r="A18099">
        <v>48</v>
      </c>
      <c r="B18099" t="str">
        <f t="shared" si="282"/>
        <v>48---2</v>
      </c>
      <c r="C18099" t="s">
        <v>4216</v>
      </c>
      <c r="D18099" t="s">
        <v>1021</v>
      </c>
      <c r="E18099">
        <v>2</v>
      </c>
    </row>
    <row r="18100" spans="1:5" ht="13.5" customHeight="1">
      <c r="A18100">
        <v>48</v>
      </c>
      <c r="B18100" t="str">
        <f t="shared" si="282"/>
        <v>48---3</v>
      </c>
      <c r="C18100" t="s">
        <v>4217</v>
      </c>
      <c r="D18100" t="s">
        <v>713</v>
      </c>
      <c r="E18100">
        <v>3</v>
      </c>
    </row>
    <row r="18101" spans="1:5" ht="13.5" customHeight="1">
      <c r="A18101">
        <v>48</v>
      </c>
      <c r="B18101" t="str">
        <f t="shared" si="282"/>
        <v>48---4</v>
      </c>
      <c r="C18101" t="s">
        <v>4279</v>
      </c>
      <c r="D18101" t="s">
        <v>1337</v>
      </c>
      <c r="E18101">
        <v>4</v>
      </c>
    </row>
    <row r="18102" spans="1:5" ht="13.5" customHeight="1">
      <c r="A18102">
        <v>48</v>
      </c>
      <c r="B18102" t="str">
        <f t="shared" si="282"/>
        <v>48---5</v>
      </c>
      <c r="C18102" t="s">
        <v>4219</v>
      </c>
      <c r="D18102" t="s">
        <v>972</v>
      </c>
      <c r="E18102">
        <v>5</v>
      </c>
    </row>
    <row r="18103" spans="1:5" ht="13.5" customHeight="1">
      <c r="A18103">
        <v>48</v>
      </c>
      <c r="B18103" t="str">
        <f t="shared" si="282"/>
        <v>48---6</v>
      </c>
      <c r="C18103" t="s">
        <v>4271</v>
      </c>
      <c r="D18103" t="s">
        <v>1086</v>
      </c>
      <c r="E18103">
        <v>6</v>
      </c>
    </row>
    <row r="18104" spans="1:5" ht="13.5" customHeight="1">
      <c r="A18104">
        <v>48</v>
      </c>
      <c r="B18104" t="str">
        <f t="shared" si="282"/>
        <v>48---7</v>
      </c>
      <c r="C18104" t="s">
        <v>4220</v>
      </c>
      <c r="D18104" t="s">
        <v>902</v>
      </c>
      <c r="E18104">
        <v>7</v>
      </c>
    </row>
    <row r="18105" spans="1:5" ht="13.5" customHeight="1">
      <c r="A18105">
        <v>48</v>
      </c>
      <c r="B18105" t="str">
        <f t="shared" si="282"/>
        <v>48---8</v>
      </c>
      <c r="C18105" t="s">
        <v>4270</v>
      </c>
      <c r="D18105" t="s">
        <v>1104</v>
      </c>
      <c r="E18105">
        <v>8</v>
      </c>
    </row>
    <row r="18106" spans="1:5" ht="13.5" customHeight="1">
      <c r="A18106">
        <v>48</v>
      </c>
      <c r="B18106" t="str">
        <f t="shared" si="282"/>
        <v>48---9</v>
      </c>
      <c r="C18106" t="s">
        <v>4222</v>
      </c>
      <c r="D18106" t="s">
        <v>802</v>
      </c>
      <c r="E18106">
        <v>9</v>
      </c>
    </row>
    <row r="18107" spans="1:5" ht="13.5" customHeight="1">
      <c r="A18107">
        <v>48</v>
      </c>
      <c r="B18107" t="str">
        <f t="shared" si="282"/>
        <v>48---10</v>
      </c>
      <c r="C18107" t="s">
        <v>4268</v>
      </c>
      <c r="D18107" t="s">
        <v>1081</v>
      </c>
      <c r="E18107">
        <v>10</v>
      </c>
    </row>
    <row r="18108" spans="1:5" ht="13.5" customHeight="1">
      <c r="A18108">
        <v>48</v>
      </c>
      <c r="B18108" t="str">
        <f t="shared" si="282"/>
        <v>48---11</v>
      </c>
      <c r="C18108" t="s">
        <v>4224</v>
      </c>
      <c r="D18108" t="s">
        <v>1261</v>
      </c>
      <c r="E18108">
        <v>11</v>
      </c>
    </row>
    <row r="18109" spans="1:5" ht="13.5" customHeight="1">
      <c r="A18109">
        <v>48</v>
      </c>
      <c r="B18109" t="str">
        <f t="shared" si="282"/>
        <v>48---12</v>
      </c>
      <c r="C18109" t="s">
        <v>4276</v>
      </c>
      <c r="D18109" t="s">
        <v>718</v>
      </c>
      <c r="E18109">
        <v>12</v>
      </c>
    </row>
    <row r="18110" spans="1:5" ht="13.5" customHeight="1">
      <c r="A18110">
        <v>48</v>
      </c>
      <c r="B18110" t="str">
        <f t="shared" si="282"/>
        <v>48---13</v>
      </c>
      <c r="C18110" t="s">
        <v>4226</v>
      </c>
      <c r="D18110" t="s">
        <v>764</v>
      </c>
      <c r="E18110">
        <v>13</v>
      </c>
    </row>
    <row r="18111" spans="1:5" ht="13.5" customHeight="1">
      <c r="A18111">
        <v>48</v>
      </c>
      <c r="B18111" t="str">
        <f t="shared" si="282"/>
        <v>48---14</v>
      </c>
      <c r="C18111" t="s">
        <v>4231</v>
      </c>
      <c r="D18111" t="s">
        <v>798</v>
      </c>
      <c r="E18111">
        <v>14</v>
      </c>
    </row>
    <row r="18112" spans="1:5" ht="13.5" customHeight="1">
      <c r="A18112">
        <v>48</v>
      </c>
      <c r="B18112" t="str">
        <f t="shared" si="282"/>
        <v>48---15</v>
      </c>
      <c r="C18112" t="s">
        <v>4232</v>
      </c>
      <c r="D18112" t="s">
        <v>983</v>
      </c>
      <c r="E18112">
        <v>15</v>
      </c>
    </row>
    <row r="18113" spans="1:5" ht="13.5" customHeight="1">
      <c r="A18113">
        <v>48</v>
      </c>
      <c r="B18113" t="str">
        <f t="shared" si="282"/>
        <v>48---16</v>
      </c>
      <c r="C18113" t="s">
        <v>5911</v>
      </c>
      <c r="D18113" t="s">
        <v>1075</v>
      </c>
      <c r="E18113">
        <v>16</v>
      </c>
    </row>
    <row r="18114" spans="1:5" ht="13.5" customHeight="1">
      <c r="A18114">
        <v>48</v>
      </c>
      <c r="B18114" t="str">
        <f t="shared" si="282"/>
        <v>48---17</v>
      </c>
      <c r="C18114" t="s">
        <v>5911</v>
      </c>
      <c r="D18114" t="s">
        <v>1076</v>
      </c>
      <c r="E18114">
        <v>17</v>
      </c>
    </row>
    <row r="18115" spans="1:5" ht="13.5" customHeight="1">
      <c r="A18115">
        <v>48</v>
      </c>
      <c r="B18115" t="str">
        <f t="shared" ref="B18115:B18178" si="283">A18115&amp;"---"&amp;E18115</f>
        <v>48---18</v>
      </c>
      <c r="C18115" t="s">
        <v>797</v>
      </c>
      <c r="D18115" t="s">
        <v>1081</v>
      </c>
      <c r="E18115">
        <v>18</v>
      </c>
    </row>
    <row r="18116" spans="1:5" ht="13.5" customHeight="1">
      <c r="A18116">
        <v>48</v>
      </c>
      <c r="B18116" t="str">
        <f t="shared" si="283"/>
        <v>48---19</v>
      </c>
      <c r="C18116" t="s">
        <v>743</v>
      </c>
      <c r="D18116" t="s">
        <v>754</v>
      </c>
      <c r="E18116">
        <v>19</v>
      </c>
    </row>
    <row r="18117" spans="1:5" ht="13.5" customHeight="1">
      <c r="A18117">
        <v>48</v>
      </c>
      <c r="B18117" t="str">
        <f t="shared" si="283"/>
        <v>48---20</v>
      </c>
      <c r="C18117" t="s">
        <v>745</v>
      </c>
      <c r="D18117" t="s">
        <v>837</v>
      </c>
      <c r="E18117">
        <v>20</v>
      </c>
    </row>
    <row r="18118" spans="1:5" ht="13.5" customHeight="1">
      <c r="A18118">
        <v>48</v>
      </c>
      <c r="B18118" t="str">
        <f t="shared" si="283"/>
        <v>48---21</v>
      </c>
      <c r="C18118" t="s">
        <v>915</v>
      </c>
      <c r="D18118" t="s">
        <v>939</v>
      </c>
      <c r="E18118">
        <v>21</v>
      </c>
    </row>
    <row r="18119" spans="1:5" ht="13.5" customHeight="1">
      <c r="A18119">
        <v>48</v>
      </c>
      <c r="B18119" t="str">
        <f t="shared" si="283"/>
        <v>48---22</v>
      </c>
      <c r="C18119" t="s">
        <v>987</v>
      </c>
      <c r="D18119" t="s">
        <v>1263</v>
      </c>
      <c r="E18119">
        <v>22</v>
      </c>
    </row>
    <row r="18120" spans="1:5" ht="13.5" customHeight="1">
      <c r="A18120">
        <v>48</v>
      </c>
      <c r="B18120" t="str">
        <f t="shared" si="283"/>
        <v>48---23</v>
      </c>
      <c r="C18120" t="s">
        <v>989</v>
      </c>
      <c r="D18120" t="s">
        <v>738</v>
      </c>
      <c r="E18120">
        <v>23</v>
      </c>
    </row>
    <row r="18121" spans="1:5" ht="13.5" customHeight="1">
      <c r="A18121">
        <v>48</v>
      </c>
      <c r="B18121" t="str">
        <f t="shared" si="283"/>
        <v>48---24</v>
      </c>
      <c r="C18121" t="s">
        <v>819</v>
      </c>
      <c r="D18121" t="s">
        <v>756</v>
      </c>
      <c r="E18121">
        <v>24</v>
      </c>
    </row>
    <row r="18122" spans="1:5" ht="13.5" customHeight="1">
      <c r="A18122">
        <v>48</v>
      </c>
      <c r="B18122" t="str">
        <f t="shared" si="283"/>
        <v>48---25</v>
      </c>
      <c r="C18122" t="s">
        <v>749</v>
      </c>
      <c r="D18122" t="s">
        <v>1082</v>
      </c>
      <c r="E18122">
        <v>25</v>
      </c>
    </row>
    <row r="18123" spans="1:5" ht="13.5" customHeight="1">
      <c r="A18123">
        <v>48</v>
      </c>
      <c r="B18123" t="str">
        <f t="shared" si="283"/>
        <v>48---26</v>
      </c>
      <c r="C18123" t="s">
        <v>824</v>
      </c>
      <c r="D18123" t="s">
        <v>752</v>
      </c>
      <c r="E18123">
        <v>26</v>
      </c>
    </row>
    <row r="18124" spans="1:5" ht="13.5" customHeight="1">
      <c r="A18124">
        <v>48</v>
      </c>
      <c r="B18124" t="str">
        <f t="shared" si="283"/>
        <v>48---27</v>
      </c>
      <c r="C18124" t="s">
        <v>828</v>
      </c>
      <c r="D18124" t="s">
        <v>818</v>
      </c>
      <c r="E18124">
        <v>27</v>
      </c>
    </row>
    <row r="18125" spans="1:5" ht="13.5" customHeight="1">
      <c r="A18125">
        <v>48</v>
      </c>
      <c r="B18125" t="str">
        <f t="shared" si="283"/>
        <v>48---28</v>
      </c>
      <c r="C18125" t="s">
        <v>759</v>
      </c>
      <c r="D18125" t="s">
        <v>823</v>
      </c>
      <c r="E18125">
        <v>28</v>
      </c>
    </row>
    <row r="18126" spans="1:5" ht="13.5" customHeight="1">
      <c r="A18126">
        <v>48</v>
      </c>
      <c r="B18126" t="str">
        <f t="shared" si="283"/>
        <v>48---29</v>
      </c>
      <c r="C18126" t="s">
        <v>862</v>
      </c>
      <c r="D18126" t="s">
        <v>1261</v>
      </c>
      <c r="E18126">
        <v>29</v>
      </c>
    </row>
    <row r="18127" spans="1:5" ht="13.5" customHeight="1">
      <c r="A18127">
        <v>48</v>
      </c>
      <c r="B18127" t="str">
        <f t="shared" si="283"/>
        <v>48---30</v>
      </c>
      <c r="C18127" t="s">
        <v>763</v>
      </c>
      <c r="D18127" t="s">
        <v>1086</v>
      </c>
      <c r="E18127">
        <v>30</v>
      </c>
    </row>
    <row r="18128" spans="1:5" ht="13.5" customHeight="1">
      <c r="A18128">
        <v>48</v>
      </c>
      <c r="B18128" t="str">
        <f t="shared" si="283"/>
        <v>48---31</v>
      </c>
      <c r="C18128" t="s">
        <v>832</v>
      </c>
      <c r="D18128" t="s">
        <v>949</v>
      </c>
      <c r="E18128">
        <v>31</v>
      </c>
    </row>
    <row r="18129" spans="1:5" ht="13.5" customHeight="1">
      <c r="A18129">
        <v>48</v>
      </c>
      <c r="B18129" t="str">
        <f t="shared" si="283"/>
        <v>48---32</v>
      </c>
      <c r="C18129" t="s">
        <v>991</v>
      </c>
      <c r="D18129" t="s">
        <v>966</v>
      </c>
      <c r="E18129">
        <v>32</v>
      </c>
    </row>
    <row r="18130" spans="1:5" ht="13.5" customHeight="1">
      <c r="A18130">
        <v>48</v>
      </c>
      <c r="B18130" t="str">
        <f t="shared" si="283"/>
        <v>48---33</v>
      </c>
      <c r="C18130" t="s">
        <v>866</v>
      </c>
      <c r="D18130" t="s">
        <v>831</v>
      </c>
      <c r="E18130">
        <v>33</v>
      </c>
    </row>
    <row r="18131" spans="1:5" ht="13.5" customHeight="1">
      <c r="A18131">
        <v>48</v>
      </c>
      <c r="B18131" t="str">
        <f t="shared" si="283"/>
        <v>48---34</v>
      </c>
      <c r="C18131" t="s">
        <v>868</v>
      </c>
      <c r="D18131" t="s">
        <v>758</v>
      </c>
      <c r="E18131">
        <v>34</v>
      </c>
    </row>
    <row r="18132" spans="1:5" ht="13.5" customHeight="1">
      <c r="A18132">
        <v>48</v>
      </c>
      <c r="B18132" t="str">
        <f t="shared" si="283"/>
        <v>48---35</v>
      </c>
      <c r="C18132" t="s">
        <v>969</v>
      </c>
      <c r="D18132" t="s">
        <v>802</v>
      </c>
      <c r="E18132">
        <v>35</v>
      </c>
    </row>
    <row r="18133" spans="1:5" ht="13.5" customHeight="1">
      <c r="A18133">
        <v>48</v>
      </c>
      <c r="B18133" t="str">
        <f t="shared" si="283"/>
        <v>48---36</v>
      </c>
      <c r="C18133" t="s">
        <v>5912</v>
      </c>
      <c r="D18133" t="s">
        <v>764</v>
      </c>
      <c r="E18133">
        <v>36</v>
      </c>
    </row>
    <row r="18134" spans="1:5" ht="13.5" customHeight="1">
      <c r="A18134">
        <v>48</v>
      </c>
      <c r="B18134" t="str">
        <f t="shared" si="283"/>
        <v>48---37</v>
      </c>
      <c r="C18134" t="s">
        <v>5946</v>
      </c>
      <c r="D18134" t="s">
        <v>893</v>
      </c>
      <c r="E18134">
        <v>37</v>
      </c>
    </row>
    <row r="18135" spans="1:5" ht="13.5" customHeight="1">
      <c r="A18135">
        <v>48</v>
      </c>
      <c r="B18135" t="str">
        <f t="shared" si="283"/>
        <v>48---38</v>
      </c>
      <c r="C18135" t="s">
        <v>5925</v>
      </c>
      <c r="D18135" t="s">
        <v>798</v>
      </c>
      <c r="E18135">
        <v>38</v>
      </c>
    </row>
    <row r="18136" spans="1:5" ht="13.5" customHeight="1">
      <c r="A18136">
        <v>48</v>
      </c>
      <c r="B18136" t="str">
        <f t="shared" si="283"/>
        <v>48---39</v>
      </c>
      <c r="C18136" t="s">
        <v>5969</v>
      </c>
      <c r="D18136" t="s">
        <v>961</v>
      </c>
      <c r="E18136">
        <v>39</v>
      </c>
    </row>
    <row r="18137" spans="1:5" ht="13.5" customHeight="1">
      <c r="A18137">
        <v>48</v>
      </c>
      <c r="B18137" t="str">
        <f t="shared" si="283"/>
        <v>48---40</v>
      </c>
      <c r="C18137" t="s">
        <v>5915</v>
      </c>
      <c r="D18137" t="s">
        <v>772</v>
      </c>
      <c r="E18137">
        <v>40</v>
      </c>
    </row>
    <row r="18138" spans="1:5" ht="13.5" customHeight="1">
      <c r="A18138">
        <v>48</v>
      </c>
      <c r="B18138" t="str">
        <f t="shared" si="283"/>
        <v>48---41</v>
      </c>
      <c r="C18138" t="s">
        <v>5916</v>
      </c>
      <c r="D18138" t="s">
        <v>750</v>
      </c>
      <c r="E18138">
        <v>41</v>
      </c>
    </row>
    <row r="18139" spans="1:5" ht="13.5" customHeight="1">
      <c r="A18139">
        <v>48</v>
      </c>
      <c r="B18139" t="str">
        <f t="shared" si="283"/>
        <v>48---42</v>
      </c>
      <c r="C18139" t="s">
        <v>6011</v>
      </c>
      <c r="D18139" t="s">
        <v>1285</v>
      </c>
      <c r="E18139">
        <v>42</v>
      </c>
    </row>
    <row r="18140" spans="1:5" ht="13.5" customHeight="1">
      <c r="A18140">
        <v>48</v>
      </c>
      <c r="B18140" t="str">
        <f t="shared" si="283"/>
        <v>48---43</v>
      </c>
      <c r="C18140" t="s">
        <v>5917</v>
      </c>
      <c r="D18140" t="s">
        <v>789</v>
      </c>
      <c r="E18140">
        <v>43</v>
      </c>
    </row>
    <row r="18141" spans="1:5" ht="13.5" customHeight="1">
      <c r="A18141">
        <v>48</v>
      </c>
      <c r="B18141" t="str">
        <f t="shared" si="283"/>
        <v>48---44</v>
      </c>
      <c r="C18141" t="s">
        <v>5918</v>
      </c>
      <c r="D18141" t="s">
        <v>770</v>
      </c>
      <c r="E18141">
        <v>44</v>
      </c>
    </row>
    <row r="18142" spans="1:5" ht="13.5" customHeight="1">
      <c r="A18142">
        <v>48</v>
      </c>
      <c r="B18142" t="str">
        <f t="shared" si="283"/>
        <v>48---45</v>
      </c>
      <c r="C18142" t="s">
        <v>5931</v>
      </c>
      <c r="D18142" t="s">
        <v>1044</v>
      </c>
      <c r="E18142">
        <v>45</v>
      </c>
    </row>
    <row r="18143" spans="1:5" ht="13.5" customHeight="1">
      <c r="A18143">
        <v>48</v>
      </c>
      <c r="B18143" t="str">
        <f t="shared" si="283"/>
        <v>48---46</v>
      </c>
      <c r="C18143" t="s">
        <v>6003</v>
      </c>
      <c r="D18143" t="s">
        <v>1016</v>
      </c>
      <c r="E18143">
        <v>46</v>
      </c>
    </row>
    <row r="18144" spans="1:5" ht="13.5" customHeight="1">
      <c r="A18144">
        <v>48</v>
      </c>
      <c r="B18144" t="str">
        <f t="shared" si="283"/>
        <v>48---47</v>
      </c>
      <c r="C18144" t="s">
        <v>5991</v>
      </c>
      <c r="D18144" t="s">
        <v>1092</v>
      </c>
      <c r="E18144">
        <v>47</v>
      </c>
    </row>
    <row r="18145" spans="1:5" ht="13.5" customHeight="1">
      <c r="A18145">
        <v>48</v>
      </c>
      <c r="B18145" t="str">
        <f t="shared" si="283"/>
        <v>48---48</v>
      </c>
      <c r="C18145" t="s">
        <v>5992</v>
      </c>
      <c r="D18145" t="s">
        <v>1101</v>
      </c>
      <c r="E18145">
        <v>48</v>
      </c>
    </row>
    <row r="18146" spans="1:5" ht="13.5" customHeight="1">
      <c r="A18146">
        <v>48</v>
      </c>
      <c r="B18146" t="str">
        <f t="shared" si="283"/>
        <v>48---49</v>
      </c>
      <c r="C18146" t="s">
        <v>5923</v>
      </c>
      <c r="D18146" t="s">
        <v>766</v>
      </c>
      <c r="E18146">
        <v>49</v>
      </c>
    </row>
    <row r="18147" spans="1:5" ht="13.5" customHeight="1">
      <c r="A18147">
        <v>48</v>
      </c>
      <c r="B18147" t="str">
        <f t="shared" si="283"/>
        <v>48---50</v>
      </c>
      <c r="C18147" t="s">
        <v>5924</v>
      </c>
      <c r="D18147" t="s">
        <v>726</v>
      </c>
      <c r="E18147">
        <v>50</v>
      </c>
    </row>
    <row r="18148" spans="1:5" ht="13.5" customHeight="1">
      <c r="A18148">
        <v>48</v>
      </c>
      <c r="B18148" t="str">
        <f t="shared" si="283"/>
        <v>48---51</v>
      </c>
      <c r="C18148" t="s">
        <v>5975</v>
      </c>
      <c r="D18148" t="s">
        <v>994</v>
      </c>
      <c r="E18148">
        <v>51</v>
      </c>
    </row>
    <row r="18149" spans="1:5" ht="13.5" customHeight="1">
      <c r="A18149">
        <v>49</v>
      </c>
      <c r="B18149" t="str">
        <f t="shared" si="283"/>
        <v>49---1</v>
      </c>
      <c r="C18149" t="s">
        <v>4216</v>
      </c>
      <c r="D18149" t="s">
        <v>1177</v>
      </c>
      <c r="E18149">
        <v>1</v>
      </c>
    </row>
    <row r="18150" spans="1:5" ht="13.5" customHeight="1">
      <c r="A18150">
        <v>49</v>
      </c>
      <c r="B18150" t="str">
        <f t="shared" si="283"/>
        <v>49---2</v>
      </c>
      <c r="C18150" t="s">
        <v>4216</v>
      </c>
      <c r="D18150" t="s">
        <v>1021</v>
      </c>
      <c r="E18150">
        <v>2</v>
      </c>
    </row>
    <row r="18151" spans="1:5" ht="13.5" customHeight="1">
      <c r="A18151">
        <v>49</v>
      </c>
      <c r="B18151" t="str">
        <f t="shared" si="283"/>
        <v>49---3</v>
      </c>
      <c r="C18151" t="s">
        <v>4216</v>
      </c>
      <c r="D18151" t="s">
        <v>713</v>
      </c>
      <c r="E18151">
        <v>3</v>
      </c>
    </row>
    <row r="18152" spans="1:5" ht="13.5" customHeight="1">
      <c r="A18152">
        <v>49</v>
      </c>
      <c r="B18152" t="str">
        <f t="shared" si="283"/>
        <v>49---4</v>
      </c>
      <c r="C18152" t="s">
        <v>4216</v>
      </c>
      <c r="D18152" t="s">
        <v>1337</v>
      </c>
      <c r="E18152">
        <v>4</v>
      </c>
    </row>
    <row r="18153" spans="1:5" ht="13.5" customHeight="1">
      <c r="A18153">
        <v>49</v>
      </c>
      <c r="B18153" t="str">
        <f t="shared" si="283"/>
        <v>49---5</v>
      </c>
      <c r="C18153" t="s">
        <v>4219</v>
      </c>
      <c r="D18153" t="s">
        <v>972</v>
      </c>
      <c r="E18153">
        <v>5</v>
      </c>
    </row>
    <row r="18154" spans="1:5" ht="13.5" customHeight="1">
      <c r="A18154">
        <v>49</v>
      </c>
      <c r="B18154" t="str">
        <f t="shared" si="283"/>
        <v>49---6</v>
      </c>
      <c r="C18154" t="s">
        <v>4271</v>
      </c>
      <c r="D18154" t="s">
        <v>1086</v>
      </c>
      <c r="E18154">
        <v>6</v>
      </c>
    </row>
    <row r="18155" spans="1:5" ht="13.5" customHeight="1">
      <c r="A18155">
        <v>49</v>
      </c>
      <c r="B18155" t="str">
        <f t="shared" si="283"/>
        <v>49---7</v>
      </c>
      <c r="C18155" t="s">
        <v>4220</v>
      </c>
      <c r="D18155" t="s">
        <v>902</v>
      </c>
      <c r="E18155">
        <v>7</v>
      </c>
    </row>
    <row r="18156" spans="1:5" ht="13.5" customHeight="1">
      <c r="A18156">
        <v>49</v>
      </c>
      <c r="B18156" t="str">
        <f t="shared" si="283"/>
        <v>49---8</v>
      </c>
      <c r="C18156" t="s">
        <v>4270</v>
      </c>
      <c r="D18156" t="s">
        <v>1104</v>
      </c>
      <c r="E18156">
        <v>8</v>
      </c>
    </row>
    <row r="18157" spans="1:5" ht="13.5" customHeight="1">
      <c r="A18157">
        <v>49</v>
      </c>
      <c r="B18157" t="str">
        <f t="shared" si="283"/>
        <v>49---9</v>
      </c>
      <c r="C18157" t="s">
        <v>4229</v>
      </c>
      <c r="D18157" t="s">
        <v>802</v>
      </c>
      <c r="E18157">
        <v>9</v>
      </c>
    </row>
    <row r="18158" spans="1:5" ht="13.5" customHeight="1">
      <c r="A18158">
        <v>49</v>
      </c>
      <c r="B18158" t="str">
        <f t="shared" si="283"/>
        <v>49---10</v>
      </c>
      <c r="C18158" t="s">
        <v>4230</v>
      </c>
      <c r="D18158" t="s">
        <v>1081</v>
      </c>
      <c r="E18158">
        <v>10</v>
      </c>
    </row>
    <row r="18159" spans="1:5" ht="13.5" customHeight="1">
      <c r="A18159">
        <v>49</v>
      </c>
      <c r="B18159" t="str">
        <f t="shared" si="283"/>
        <v>49---11</v>
      </c>
      <c r="C18159" t="s">
        <v>4226</v>
      </c>
      <c r="D18159" t="s">
        <v>1261</v>
      </c>
      <c r="E18159">
        <v>11</v>
      </c>
    </row>
    <row r="18160" spans="1:5" ht="13.5" customHeight="1">
      <c r="A18160">
        <v>49</v>
      </c>
      <c r="B18160" t="str">
        <f t="shared" si="283"/>
        <v>49---12</v>
      </c>
      <c r="C18160" t="s">
        <v>4262</v>
      </c>
      <c r="D18160" t="s">
        <v>718</v>
      </c>
      <c r="E18160">
        <v>12</v>
      </c>
    </row>
    <row r="18161" spans="1:5" ht="13.5" customHeight="1">
      <c r="A18161">
        <v>49</v>
      </c>
      <c r="B18161" t="str">
        <f t="shared" si="283"/>
        <v>49---13</v>
      </c>
      <c r="C18161" t="s">
        <v>4241</v>
      </c>
      <c r="D18161" t="s">
        <v>764</v>
      </c>
      <c r="E18161">
        <v>13</v>
      </c>
    </row>
    <row r="18162" spans="1:5" ht="13.5" customHeight="1">
      <c r="A18162">
        <v>49</v>
      </c>
      <c r="B18162" t="str">
        <f t="shared" si="283"/>
        <v>49---14</v>
      </c>
      <c r="C18162" t="s">
        <v>4272</v>
      </c>
      <c r="D18162" t="s">
        <v>798</v>
      </c>
      <c r="E18162">
        <v>14</v>
      </c>
    </row>
    <row r="18163" spans="1:5" ht="13.5" customHeight="1">
      <c r="A18163">
        <v>49</v>
      </c>
      <c r="B18163" t="str">
        <f t="shared" si="283"/>
        <v>49---15</v>
      </c>
      <c r="C18163" t="s">
        <v>4237</v>
      </c>
      <c r="D18163" t="s">
        <v>983</v>
      </c>
      <c r="E18163">
        <v>15</v>
      </c>
    </row>
    <row r="18164" spans="1:5" ht="13.5" customHeight="1">
      <c r="A18164">
        <v>49</v>
      </c>
      <c r="B18164" t="str">
        <f t="shared" si="283"/>
        <v>49---16</v>
      </c>
      <c r="C18164" t="s">
        <v>4275</v>
      </c>
      <c r="D18164" t="s">
        <v>1256</v>
      </c>
      <c r="E18164">
        <v>16</v>
      </c>
    </row>
    <row r="18165" spans="1:5" ht="13.5" customHeight="1">
      <c r="A18165">
        <v>49</v>
      </c>
      <c r="B18165" t="str">
        <f t="shared" si="283"/>
        <v>49---17</v>
      </c>
      <c r="C18165" t="s">
        <v>5928</v>
      </c>
      <c r="D18165" t="s">
        <v>1254</v>
      </c>
      <c r="E18165">
        <v>17</v>
      </c>
    </row>
    <row r="18166" spans="1:5" ht="13.5" customHeight="1">
      <c r="A18166">
        <v>49</v>
      </c>
      <c r="B18166" t="str">
        <f t="shared" si="283"/>
        <v>49---18</v>
      </c>
      <c r="C18166" t="s">
        <v>727</v>
      </c>
      <c r="D18166" t="s">
        <v>1308</v>
      </c>
      <c r="E18166">
        <v>18</v>
      </c>
    </row>
    <row r="18167" spans="1:5" ht="13.5" customHeight="1">
      <c r="A18167">
        <v>49</v>
      </c>
      <c r="B18167" t="str">
        <f t="shared" si="283"/>
        <v>49---19</v>
      </c>
      <c r="C18167" t="s">
        <v>1070</v>
      </c>
      <c r="D18167" t="s">
        <v>1219</v>
      </c>
      <c r="E18167">
        <v>19</v>
      </c>
    </row>
    <row r="18168" spans="1:5" ht="13.5" customHeight="1">
      <c r="A18168">
        <v>49</v>
      </c>
      <c r="B18168" t="str">
        <f t="shared" si="283"/>
        <v>49---20</v>
      </c>
      <c r="C18168" t="s">
        <v>1072</v>
      </c>
      <c r="D18168" t="s">
        <v>1220</v>
      </c>
      <c r="E18168">
        <v>20</v>
      </c>
    </row>
    <row r="18169" spans="1:5" ht="13.5" customHeight="1">
      <c r="A18169">
        <v>49</v>
      </c>
      <c r="B18169" t="str">
        <f t="shared" si="283"/>
        <v>49---21</v>
      </c>
      <c r="C18169" t="s">
        <v>795</v>
      </c>
      <c r="D18169" t="s">
        <v>1062</v>
      </c>
      <c r="E18169">
        <v>21</v>
      </c>
    </row>
    <row r="18170" spans="1:5" ht="13.5" customHeight="1">
      <c r="A18170">
        <v>49</v>
      </c>
      <c r="B18170" t="str">
        <f t="shared" si="283"/>
        <v>49---22</v>
      </c>
      <c r="C18170" t="s">
        <v>1017</v>
      </c>
      <c r="D18170" t="s">
        <v>796</v>
      </c>
      <c r="E18170">
        <v>22</v>
      </c>
    </row>
    <row r="18171" spans="1:5" ht="13.5" customHeight="1">
      <c r="A18171">
        <v>49</v>
      </c>
      <c r="B18171" t="str">
        <f t="shared" si="283"/>
        <v>49---23</v>
      </c>
      <c r="C18171" t="s">
        <v>731</v>
      </c>
      <c r="D18171" t="s">
        <v>800</v>
      </c>
      <c r="E18171">
        <v>23</v>
      </c>
    </row>
    <row r="18172" spans="1:5" ht="13.5" customHeight="1">
      <c r="A18172">
        <v>49</v>
      </c>
      <c r="B18172" t="str">
        <f t="shared" si="283"/>
        <v>49---24</v>
      </c>
      <c r="C18172" t="s">
        <v>797</v>
      </c>
      <c r="D18172" t="s">
        <v>1081</v>
      </c>
      <c r="E18172">
        <v>24</v>
      </c>
    </row>
    <row r="18173" spans="1:5" ht="13.5" customHeight="1">
      <c r="A18173">
        <v>49</v>
      </c>
      <c r="B18173" t="str">
        <f t="shared" si="283"/>
        <v>49---25</v>
      </c>
      <c r="C18173" t="s">
        <v>743</v>
      </c>
      <c r="D18173" t="s">
        <v>754</v>
      </c>
      <c r="E18173">
        <v>25</v>
      </c>
    </row>
    <row r="18174" spans="1:5" ht="13.5" customHeight="1">
      <c r="A18174">
        <v>49</v>
      </c>
      <c r="B18174" t="str">
        <f t="shared" si="283"/>
        <v>49---26</v>
      </c>
      <c r="C18174" t="s">
        <v>745</v>
      </c>
      <c r="D18174" t="s">
        <v>837</v>
      </c>
      <c r="E18174">
        <v>26</v>
      </c>
    </row>
    <row r="18175" spans="1:5" ht="13.5" customHeight="1">
      <c r="A18175">
        <v>49</v>
      </c>
      <c r="B18175" t="str">
        <f t="shared" si="283"/>
        <v>49---27</v>
      </c>
      <c r="C18175" t="s">
        <v>915</v>
      </c>
      <c r="D18175" t="s">
        <v>939</v>
      </c>
      <c r="E18175">
        <v>27</v>
      </c>
    </row>
    <row r="18176" spans="1:5" ht="13.5" customHeight="1">
      <c r="A18176">
        <v>49</v>
      </c>
      <c r="B18176" t="str">
        <f t="shared" si="283"/>
        <v>49---28</v>
      </c>
      <c r="C18176" t="s">
        <v>987</v>
      </c>
      <c r="D18176" t="s">
        <v>1263</v>
      </c>
      <c r="E18176">
        <v>28</v>
      </c>
    </row>
    <row r="18177" spans="1:5" ht="13.5" customHeight="1">
      <c r="A18177">
        <v>49</v>
      </c>
      <c r="B18177" t="str">
        <f t="shared" si="283"/>
        <v>49---29</v>
      </c>
      <c r="C18177" t="s">
        <v>989</v>
      </c>
      <c r="D18177" t="s">
        <v>738</v>
      </c>
      <c r="E18177">
        <v>29</v>
      </c>
    </row>
    <row r="18178" spans="1:5" ht="13.5" customHeight="1">
      <c r="A18178">
        <v>49</v>
      </c>
      <c r="B18178" t="str">
        <f t="shared" si="283"/>
        <v>49---30</v>
      </c>
      <c r="C18178" t="s">
        <v>819</v>
      </c>
      <c r="D18178" t="s">
        <v>756</v>
      </c>
      <c r="E18178">
        <v>30</v>
      </c>
    </row>
    <row r="18179" spans="1:5" ht="13.5" customHeight="1">
      <c r="A18179">
        <v>49</v>
      </c>
      <c r="B18179" t="str">
        <f t="shared" ref="B18179:B18242" si="284">A18179&amp;"---"&amp;E18179</f>
        <v>49---31</v>
      </c>
      <c r="C18179" t="s">
        <v>749</v>
      </c>
      <c r="D18179" t="s">
        <v>1082</v>
      </c>
      <c r="E18179">
        <v>31</v>
      </c>
    </row>
    <row r="18180" spans="1:5" ht="13.5" customHeight="1">
      <c r="A18180">
        <v>49</v>
      </c>
      <c r="B18180" t="str">
        <f t="shared" si="284"/>
        <v>49---32</v>
      </c>
      <c r="C18180" t="s">
        <v>824</v>
      </c>
      <c r="D18180" t="s">
        <v>752</v>
      </c>
      <c r="E18180">
        <v>32</v>
      </c>
    </row>
    <row r="18181" spans="1:5" ht="13.5" customHeight="1">
      <c r="A18181">
        <v>49</v>
      </c>
      <c r="B18181" t="str">
        <f t="shared" si="284"/>
        <v>49---33</v>
      </c>
      <c r="C18181" t="s">
        <v>828</v>
      </c>
      <c r="D18181" t="s">
        <v>818</v>
      </c>
      <c r="E18181">
        <v>33</v>
      </c>
    </row>
    <row r="18182" spans="1:5" ht="13.5" customHeight="1">
      <c r="A18182">
        <v>49</v>
      </c>
      <c r="B18182" t="str">
        <f t="shared" si="284"/>
        <v>49---34</v>
      </c>
      <c r="C18182" t="s">
        <v>759</v>
      </c>
      <c r="D18182" t="s">
        <v>823</v>
      </c>
      <c r="E18182">
        <v>34</v>
      </c>
    </row>
    <row r="18183" spans="1:5" ht="13.5" customHeight="1">
      <c r="A18183">
        <v>49</v>
      </c>
      <c r="B18183" t="str">
        <f t="shared" si="284"/>
        <v>49---35</v>
      </c>
      <c r="C18183" t="s">
        <v>761</v>
      </c>
      <c r="D18183" t="s">
        <v>1080</v>
      </c>
      <c r="E18183">
        <v>35</v>
      </c>
    </row>
    <row r="18184" spans="1:5" ht="13.5" customHeight="1">
      <c r="A18184">
        <v>49</v>
      </c>
      <c r="B18184" t="str">
        <f t="shared" si="284"/>
        <v>49---36</v>
      </c>
      <c r="C18184" t="s">
        <v>862</v>
      </c>
      <c r="D18184" t="s">
        <v>1261</v>
      </c>
      <c r="E18184">
        <v>36</v>
      </c>
    </row>
    <row r="18185" spans="1:5" ht="13.5" customHeight="1">
      <c r="A18185">
        <v>49</v>
      </c>
      <c r="B18185" t="str">
        <f t="shared" si="284"/>
        <v>49---37</v>
      </c>
      <c r="C18185" t="s">
        <v>763</v>
      </c>
      <c r="D18185" t="s">
        <v>1086</v>
      </c>
      <c r="E18185">
        <v>37</v>
      </c>
    </row>
    <row r="18186" spans="1:5" ht="13.5" customHeight="1">
      <c r="A18186">
        <v>49</v>
      </c>
      <c r="B18186" t="str">
        <f t="shared" si="284"/>
        <v>49---38</v>
      </c>
      <c r="C18186" t="s">
        <v>832</v>
      </c>
      <c r="D18186" t="s">
        <v>949</v>
      </c>
      <c r="E18186">
        <v>38</v>
      </c>
    </row>
    <row r="18187" spans="1:5" ht="13.5" customHeight="1">
      <c r="A18187">
        <v>49</v>
      </c>
      <c r="B18187" t="str">
        <f t="shared" si="284"/>
        <v>49---39</v>
      </c>
      <c r="C18187" t="s">
        <v>991</v>
      </c>
      <c r="D18187" t="s">
        <v>966</v>
      </c>
      <c r="E18187">
        <v>39</v>
      </c>
    </row>
    <row r="18188" spans="1:5" ht="13.5" customHeight="1">
      <c r="A18188">
        <v>49</v>
      </c>
      <c r="B18188" t="str">
        <f t="shared" si="284"/>
        <v>49---40</v>
      </c>
      <c r="C18188" t="s">
        <v>866</v>
      </c>
      <c r="D18188" t="s">
        <v>831</v>
      </c>
      <c r="E18188">
        <v>40</v>
      </c>
    </row>
    <row r="18189" spans="1:5" ht="13.5" customHeight="1">
      <c r="A18189">
        <v>49</v>
      </c>
      <c r="B18189" t="str">
        <f t="shared" si="284"/>
        <v>49---41</v>
      </c>
      <c r="C18189" t="s">
        <v>868</v>
      </c>
      <c r="D18189" t="s">
        <v>758</v>
      </c>
      <c r="E18189">
        <v>41</v>
      </c>
    </row>
    <row r="18190" spans="1:5" ht="13.5" customHeight="1">
      <c r="A18190">
        <v>49</v>
      </c>
      <c r="B18190" t="str">
        <f t="shared" si="284"/>
        <v>49---42</v>
      </c>
      <c r="C18190" t="s">
        <v>969</v>
      </c>
      <c r="D18190" t="s">
        <v>802</v>
      </c>
      <c r="E18190">
        <v>42</v>
      </c>
    </row>
    <row r="18191" spans="1:5" ht="13.5" customHeight="1">
      <c r="A18191">
        <v>49</v>
      </c>
      <c r="B18191" t="str">
        <f t="shared" si="284"/>
        <v>49---43</v>
      </c>
      <c r="C18191" t="s">
        <v>918</v>
      </c>
      <c r="D18191" t="s">
        <v>865</v>
      </c>
      <c r="E18191">
        <v>43</v>
      </c>
    </row>
    <row r="18192" spans="1:5" ht="13.5" customHeight="1">
      <c r="A18192">
        <v>49</v>
      </c>
      <c r="B18192" t="str">
        <f t="shared" si="284"/>
        <v>49---44</v>
      </c>
      <c r="C18192" t="s">
        <v>896</v>
      </c>
      <c r="D18192" t="s">
        <v>1202</v>
      </c>
      <c r="E18192">
        <v>44</v>
      </c>
    </row>
    <row r="18193" spans="1:5" ht="13.5" customHeight="1">
      <c r="A18193">
        <v>49</v>
      </c>
      <c r="B18193" t="str">
        <f t="shared" si="284"/>
        <v>49---45</v>
      </c>
      <c r="C18193" t="s">
        <v>5912</v>
      </c>
      <c r="D18193" t="s">
        <v>764</v>
      </c>
      <c r="E18193">
        <v>45</v>
      </c>
    </row>
    <row r="18194" spans="1:5" ht="13.5" customHeight="1">
      <c r="A18194">
        <v>49</v>
      </c>
      <c r="B18194" t="str">
        <f t="shared" si="284"/>
        <v>49---46</v>
      </c>
      <c r="C18194" t="s">
        <v>5913</v>
      </c>
      <c r="D18194" t="s">
        <v>1114</v>
      </c>
      <c r="E18194">
        <v>46</v>
      </c>
    </row>
    <row r="18195" spans="1:5" ht="13.5" customHeight="1">
      <c r="A18195">
        <v>49</v>
      </c>
      <c r="B18195" t="str">
        <f t="shared" si="284"/>
        <v>49---47</v>
      </c>
      <c r="C18195" t="s">
        <v>5946</v>
      </c>
      <c r="D18195" t="s">
        <v>893</v>
      </c>
      <c r="E18195">
        <v>47</v>
      </c>
    </row>
    <row r="18196" spans="1:5" ht="13.5" customHeight="1">
      <c r="A18196">
        <v>49</v>
      </c>
      <c r="B18196" t="str">
        <f t="shared" si="284"/>
        <v>49---48</v>
      </c>
      <c r="C18196" t="s">
        <v>6000</v>
      </c>
      <c r="D18196" t="s">
        <v>1198</v>
      </c>
      <c r="E18196">
        <v>48</v>
      </c>
    </row>
    <row r="18197" spans="1:5" ht="13.5" customHeight="1">
      <c r="A18197">
        <v>49</v>
      </c>
      <c r="B18197" t="str">
        <f t="shared" si="284"/>
        <v>49---49</v>
      </c>
      <c r="C18197" t="s">
        <v>5925</v>
      </c>
      <c r="D18197" t="s">
        <v>798</v>
      </c>
      <c r="E18197">
        <v>49</v>
      </c>
    </row>
    <row r="18198" spans="1:5" ht="13.5" customHeight="1">
      <c r="A18198">
        <v>49</v>
      </c>
      <c r="B18198" t="str">
        <f t="shared" si="284"/>
        <v>49---50</v>
      </c>
      <c r="C18198" t="s">
        <v>5969</v>
      </c>
      <c r="D18198" t="s">
        <v>961</v>
      </c>
      <c r="E18198">
        <v>50</v>
      </c>
    </row>
    <row r="18199" spans="1:5" ht="13.5" customHeight="1">
      <c r="A18199">
        <v>49</v>
      </c>
      <c r="B18199" t="str">
        <f t="shared" si="284"/>
        <v>49---51</v>
      </c>
      <c r="C18199" t="s">
        <v>5915</v>
      </c>
      <c r="D18199" t="s">
        <v>772</v>
      </c>
      <c r="E18199">
        <v>51</v>
      </c>
    </row>
    <row r="18200" spans="1:5" ht="13.5" customHeight="1">
      <c r="A18200">
        <v>49</v>
      </c>
      <c r="B18200" t="str">
        <f t="shared" si="284"/>
        <v>49---52</v>
      </c>
      <c r="C18200" t="s">
        <v>5916</v>
      </c>
      <c r="D18200" t="s">
        <v>750</v>
      </c>
      <c r="E18200">
        <v>52</v>
      </c>
    </row>
    <row r="18201" spans="1:5" ht="13.5" customHeight="1">
      <c r="A18201">
        <v>49</v>
      </c>
      <c r="B18201" t="str">
        <f t="shared" si="284"/>
        <v>49---53</v>
      </c>
      <c r="C18201" t="s">
        <v>6011</v>
      </c>
      <c r="D18201" t="s">
        <v>1285</v>
      </c>
      <c r="E18201">
        <v>53</v>
      </c>
    </row>
    <row r="18202" spans="1:5" ht="13.5" customHeight="1">
      <c r="A18202">
        <v>49</v>
      </c>
      <c r="B18202" t="str">
        <f t="shared" si="284"/>
        <v>49---54</v>
      </c>
      <c r="C18202" t="s">
        <v>5917</v>
      </c>
      <c r="D18202" t="s">
        <v>789</v>
      </c>
      <c r="E18202">
        <v>54</v>
      </c>
    </row>
    <row r="18203" spans="1:5" ht="13.5" customHeight="1">
      <c r="A18203">
        <v>49</v>
      </c>
      <c r="B18203" t="str">
        <f t="shared" si="284"/>
        <v>49---55</v>
      </c>
      <c r="C18203" t="s">
        <v>5918</v>
      </c>
      <c r="D18203" t="s">
        <v>770</v>
      </c>
      <c r="E18203">
        <v>55</v>
      </c>
    </row>
    <row r="18204" spans="1:5" ht="13.5" customHeight="1">
      <c r="A18204">
        <v>49</v>
      </c>
      <c r="B18204" t="str">
        <f t="shared" si="284"/>
        <v>49---56</v>
      </c>
      <c r="C18204" t="s">
        <v>5931</v>
      </c>
      <c r="D18204" t="s">
        <v>1044</v>
      </c>
      <c r="E18204">
        <v>56</v>
      </c>
    </row>
    <row r="18205" spans="1:5" ht="13.5" customHeight="1">
      <c r="A18205">
        <v>49</v>
      </c>
      <c r="B18205" t="str">
        <f t="shared" si="284"/>
        <v>49---57</v>
      </c>
      <c r="C18205" t="s">
        <v>5972</v>
      </c>
      <c r="D18205" t="s">
        <v>979</v>
      </c>
      <c r="E18205">
        <v>57</v>
      </c>
    </row>
    <row r="18206" spans="1:5" ht="13.5" customHeight="1">
      <c r="A18206">
        <v>49</v>
      </c>
      <c r="B18206" t="str">
        <f t="shared" si="284"/>
        <v>49---58</v>
      </c>
      <c r="C18206" t="s">
        <v>6002</v>
      </c>
      <c r="D18206" t="s">
        <v>1113</v>
      </c>
      <c r="E18206">
        <v>58</v>
      </c>
    </row>
    <row r="18207" spans="1:5" ht="13.5" customHeight="1">
      <c r="A18207">
        <v>49</v>
      </c>
      <c r="B18207" t="str">
        <f t="shared" si="284"/>
        <v>49---59</v>
      </c>
      <c r="C18207" t="s">
        <v>6003</v>
      </c>
      <c r="D18207" t="s">
        <v>1016</v>
      </c>
      <c r="E18207">
        <v>59</v>
      </c>
    </row>
    <row r="18208" spans="1:5" ht="13.5" customHeight="1">
      <c r="A18208">
        <v>49</v>
      </c>
      <c r="B18208" t="str">
        <f t="shared" si="284"/>
        <v>49---60</v>
      </c>
      <c r="C18208" t="s">
        <v>5927</v>
      </c>
      <c r="D18208" t="s">
        <v>1115</v>
      </c>
      <c r="E18208">
        <v>60</v>
      </c>
    </row>
    <row r="18209" spans="1:5" ht="13.5" customHeight="1">
      <c r="A18209">
        <v>49</v>
      </c>
      <c r="B18209" t="str">
        <f t="shared" si="284"/>
        <v>49---61</v>
      </c>
      <c r="C18209" t="s">
        <v>5995</v>
      </c>
      <c r="D18209" t="s">
        <v>1038</v>
      </c>
      <c r="E18209">
        <v>61</v>
      </c>
    </row>
    <row r="18210" spans="1:5" ht="13.5" customHeight="1">
      <c r="A18210">
        <v>49</v>
      </c>
      <c r="B18210" t="str">
        <f t="shared" si="284"/>
        <v>49---62</v>
      </c>
      <c r="C18210" t="s">
        <v>5991</v>
      </c>
      <c r="D18210" t="s">
        <v>1092</v>
      </c>
      <c r="E18210">
        <v>62</v>
      </c>
    </row>
    <row r="18211" spans="1:5" ht="13.5" customHeight="1">
      <c r="A18211">
        <v>49</v>
      </c>
      <c r="B18211" t="str">
        <f t="shared" si="284"/>
        <v>49---63</v>
      </c>
      <c r="C18211" t="s">
        <v>5992</v>
      </c>
      <c r="D18211" t="s">
        <v>1101</v>
      </c>
      <c r="E18211">
        <v>63</v>
      </c>
    </row>
    <row r="18212" spans="1:5" ht="13.5" customHeight="1">
      <c r="A18212">
        <v>49</v>
      </c>
      <c r="B18212" t="str">
        <f t="shared" si="284"/>
        <v>49---64</v>
      </c>
      <c r="C18212" t="s">
        <v>5923</v>
      </c>
      <c r="D18212" t="s">
        <v>766</v>
      </c>
      <c r="E18212">
        <v>64</v>
      </c>
    </row>
    <row r="18213" spans="1:5" ht="13.5" customHeight="1">
      <c r="A18213">
        <v>49</v>
      </c>
      <c r="B18213" t="str">
        <f t="shared" si="284"/>
        <v>49---65</v>
      </c>
      <c r="C18213" t="s">
        <v>5989</v>
      </c>
      <c r="D18213" t="s">
        <v>1185</v>
      </c>
      <c r="E18213">
        <v>65</v>
      </c>
    </row>
    <row r="18214" spans="1:5" ht="13.5" customHeight="1">
      <c r="A18214">
        <v>49</v>
      </c>
      <c r="B18214" t="str">
        <f t="shared" si="284"/>
        <v>49---66</v>
      </c>
      <c r="C18214" t="s">
        <v>5924</v>
      </c>
      <c r="D18214" t="s">
        <v>726</v>
      </c>
      <c r="E18214">
        <v>66</v>
      </c>
    </row>
    <row r="18215" spans="1:5" ht="13.5" customHeight="1">
      <c r="A18215">
        <v>49</v>
      </c>
      <c r="B18215" t="str">
        <f t="shared" si="284"/>
        <v>49---67</v>
      </c>
      <c r="C18215" t="s">
        <v>5975</v>
      </c>
      <c r="D18215" t="s">
        <v>994</v>
      </c>
      <c r="E18215">
        <v>67</v>
      </c>
    </row>
    <row r="18216" spans="1:5" ht="13.5" customHeight="1">
      <c r="A18216">
        <v>49</v>
      </c>
      <c r="B18216" t="str">
        <f t="shared" si="284"/>
        <v>49---68</v>
      </c>
      <c r="C18216" t="s">
        <v>5993</v>
      </c>
      <c r="D18216" t="s">
        <v>1336</v>
      </c>
      <c r="E18216">
        <v>68</v>
      </c>
    </row>
    <row r="18217" spans="1:5" ht="13.5" customHeight="1">
      <c r="A18217">
        <v>111</v>
      </c>
      <c r="B18217" t="str">
        <f t="shared" si="284"/>
        <v>111---1</v>
      </c>
      <c r="C18217" t="s">
        <v>4216</v>
      </c>
      <c r="D18217" t="s">
        <v>713</v>
      </c>
      <c r="E18217">
        <v>1</v>
      </c>
    </row>
    <row r="18218" spans="1:5" ht="13.5" customHeight="1">
      <c r="A18218">
        <v>111</v>
      </c>
      <c r="B18218" t="str">
        <f t="shared" si="284"/>
        <v>111---2</v>
      </c>
      <c r="C18218" t="s">
        <v>4216</v>
      </c>
      <c r="D18218" t="s">
        <v>1021</v>
      </c>
      <c r="E18218">
        <v>2</v>
      </c>
    </row>
    <row r="18219" spans="1:5" ht="13.5" customHeight="1">
      <c r="A18219">
        <v>111</v>
      </c>
      <c r="B18219" t="str">
        <f t="shared" si="284"/>
        <v>111---3</v>
      </c>
      <c r="C18219" t="s">
        <v>4252</v>
      </c>
      <c r="D18219" t="s">
        <v>1354</v>
      </c>
      <c r="E18219">
        <v>3</v>
      </c>
    </row>
    <row r="18220" spans="1:5" ht="13.5" customHeight="1">
      <c r="A18220">
        <v>111</v>
      </c>
      <c r="B18220" t="str">
        <f t="shared" si="284"/>
        <v>111---4</v>
      </c>
      <c r="C18220" t="s">
        <v>4269</v>
      </c>
      <c r="D18220" t="s">
        <v>984</v>
      </c>
      <c r="E18220">
        <v>4</v>
      </c>
    </row>
    <row r="18221" spans="1:5" ht="13.5" customHeight="1">
      <c r="A18221">
        <v>111</v>
      </c>
      <c r="B18221" t="str">
        <f t="shared" si="284"/>
        <v>111---5</v>
      </c>
      <c r="C18221" t="s">
        <v>4271</v>
      </c>
      <c r="D18221" t="s">
        <v>1212</v>
      </c>
      <c r="E18221">
        <v>5</v>
      </c>
    </row>
    <row r="18222" spans="1:5" ht="13.5" customHeight="1">
      <c r="A18222">
        <v>111</v>
      </c>
      <c r="B18222" t="str">
        <f t="shared" si="284"/>
        <v>111---6</v>
      </c>
      <c r="C18222" t="s">
        <v>4239</v>
      </c>
      <c r="D18222" t="s">
        <v>1196</v>
      </c>
      <c r="E18222">
        <v>6</v>
      </c>
    </row>
    <row r="18223" spans="1:5" ht="13.5" customHeight="1">
      <c r="A18223">
        <v>111</v>
      </c>
      <c r="B18223" t="str">
        <f t="shared" si="284"/>
        <v>111---7</v>
      </c>
      <c r="C18223" t="s">
        <v>4228</v>
      </c>
      <c r="D18223" t="s">
        <v>726</v>
      </c>
      <c r="E18223">
        <v>7</v>
      </c>
    </row>
    <row r="18224" spans="1:5" ht="13.5" customHeight="1">
      <c r="A18224">
        <v>111</v>
      </c>
      <c r="B18224" t="str">
        <f t="shared" si="284"/>
        <v>111---8</v>
      </c>
      <c r="C18224" t="s">
        <v>4268</v>
      </c>
      <c r="D18224" t="s">
        <v>812</v>
      </c>
      <c r="E18224">
        <v>8</v>
      </c>
    </row>
    <row r="18225" spans="1:5" ht="13.5" customHeight="1">
      <c r="A18225">
        <v>111</v>
      </c>
      <c r="B18225" t="str">
        <f t="shared" si="284"/>
        <v>111---9</v>
      </c>
      <c r="C18225" t="s">
        <v>4230</v>
      </c>
      <c r="D18225" t="s">
        <v>1233</v>
      </c>
      <c r="E18225">
        <v>9</v>
      </c>
    </row>
    <row r="18226" spans="1:5" ht="13.5" customHeight="1">
      <c r="A18226">
        <v>111</v>
      </c>
      <c r="B18226" t="str">
        <f t="shared" si="284"/>
        <v>111---10</v>
      </c>
      <c r="C18226" t="s">
        <v>4226</v>
      </c>
      <c r="D18226" t="s">
        <v>846</v>
      </c>
      <c r="E18226">
        <v>10</v>
      </c>
    </row>
    <row r="18227" spans="1:5" ht="13.5" customHeight="1">
      <c r="A18227">
        <v>111</v>
      </c>
      <c r="B18227" t="str">
        <f t="shared" si="284"/>
        <v>111---11</v>
      </c>
      <c r="C18227" t="s">
        <v>4231</v>
      </c>
      <c r="D18227" t="s">
        <v>1114</v>
      </c>
      <c r="E18227">
        <v>11</v>
      </c>
    </row>
    <row r="18228" spans="1:5" ht="13.5" customHeight="1">
      <c r="A18228">
        <v>111</v>
      </c>
      <c r="B18228" t="str">
        <f t="shared" si="284"/>
        <v>111---12</v>
      </c>
      <c r="C18228" t="s">
        <v>4254</v>
      </c>
      <c r="D18228" t="s">
        <v>1186</v>
      </c>
      <c r="E18228">
        <v>12</v>
      </c>
    </row>
    <row r="18229" spans="1:5" ht="13.5" customHeight="1">
      <c r="A18229">
        <v>111</v>
      </c>
      <c r="B18229" t="str">
        <f t="shared" si="284"/>
        <v>111---13</v>
      </c>
      <c r="C18229" t="s">
        <v>4233</v>
      </c>
      <c r="D18229" t="s">
        <v>1274</v>
      </c>
      <c r="E18229">
        <v>13</v>
      </c>
    </row>
    <row r="18230" spans="1:5" ht="13.5" customHeight="1">
      <c r="A18230">
        <v>111</v>
      </c>
      <c r="B18230" t="str">
        <f t="shared" si="284"/>
        <v>111---14</v>
      </c>
      <c r="C18230" t="s">
        <v>5911</v>
      </c>
      <c r="D18230" t="s">
        <v>1006</v>
      </c>
      <c r="E18230">
        <v>14</v>
      </c>
    </row>
    <row r="18231" spans="1:5" ht="13.5" customHeight="1">
      <c r="A18231">
        <v>111</v>
      </c>
      <c r="B18231" t="str">
        <f t="shared" si="284"/>
        <v>111---15</v>
      </c>
      <c r="C18231" t="s">
        <v>5911</v>
      </c>
      <c r="D18231" t="s">
        <v>1165</v>
      </c>
      <c r="E18231">
        <v>15</v>
      </c>
    </row>
    <row r="18232" spans="1:5" ht="13.5" customHeight="1">
      <c r="A18232">
        <v>111</v>
      </c>
      <c r="B18232" t="str">
        <f t="shared" si="284"/>
        <v>111---16</v>
      </c>
      <c r="C18232" t="s">
        <v>5911</v>
      </c>
      <c r="D18232" t="s">
        <v>1330</v>
      </c>
      <c r="E18232">
        <v>16</v>
      </c>
    </row>
    <row r="18233" spans="1:5" ht="13.5" customHeight="1">
      <c r="A18233">
        <v>111</v>
      </c>
      <c r="B18233" t="str">
        <f t="shared" si="284"/>
        <v>111---17</v>
      </c>
      <c r="C18233" t="s">
        <v>5911</v>
      </c>
      <c r="D18233" t="s">
        <v>1205</v>
      </c>
      <c r="E18233">
        <v>17</v>
      </c>
    </row>
    <row r="18234" spans="1:5" ht="13.5" customHeight="1">
      <c r="A18234">
        <v>111</v>
      </c>
      <c r="B18234" t="str">
        <f t="shared" si="284"/>
        <v>111---18</v>
      </c>
      <c r="C18234" t="s">
        <v>5911</v>
      </c>
      <c r="D18234" t="s">
        <v>1200</v>
      </c>
      <c r="E18234">
        <v>18</v>
      </c>
    </row>
    <row r="18235" spans="1:5" ht="13.5" customHeight="1">
      <c r="A18235">
        <v>111</v>
      </c>
      <c r="B18235" t="str">
        <f t="shared" si="284"/>
        <v>111---19</v>
      </c>
      <c r="C18235" t="s">
        <v>5928</v>
      </c>
      <c r="D18235" t="s">
        <v>1254</v>
      </c>
      <c r="E18235">
        <v>19</v>
      </c>
    </row>
    <row r="18236" spans="1:5" ht="13.5" customHeight="1">
      <c r="A18236">
        <v>111</v>
      </c>
      <c r="B18236" t="str">
        <f t="shared" si="284"/>
        <v>111---20</v>
      </c>
      <c r="C18236" t="s">
        <v>727</v>
      </c>
      <c r="D18236" t="s">
        <v>1308</v>
      </c>
      <c r="E18236">
        <v>20</v>
      </c>
    </row>
    <row r="18237" spans="1:5" ht="13.5" customHeight="1">
      <c r="A18237">
        <v>111</v>
      </c>
      <c r="B18237" t="str">
        <f t="shared" si="284"/>
        <v>111---21</v>
      </c>
      <c r="C18237" t="s">
        <v>1070</v>
      </c>
      <c r="D18237" t="s">
        <v>1219</v>
      </c>
      <c r="E18237">
        <v>21</v>
      </c>
    </row>
    <row r="18238" spans="1:5" ht="13.5" customHeight="1">
      <c r="A18238">
        <v>111</v>
      </c>
      <c r="B18238" t="str">
        <f t="shared" si="284"/>
        <v>111---22</v>
      </c>
      <c r="C18238" t="s">
        <v>1072</v>
      </c>
      <c r="D18238" t="s">
        <v>1220</v>
      </c>
      <c r="E18238">
        <v>22</v>
      </c>
    </row>
    <row r="18239" spans="1:5" ht="13.5" customHeight="1">
      <c r="A18239">
        <v>111</v>
      </c>
      <c r="B18239" t="str">
        <f t="shared" si="284"/>
        <v>111---23</v>
      </c>
      <c r="C18239" t="s">
        <v>795</v>
      </c>
      <c r="D18239" t="s">
        <v>1062</v>
      </c>
      <c r="E18239">
        <v>23</v>
      </c>
    </row>
    <row r="18240" spans="1:5" ht="13.5" customHeight="1">
      <c r="A18240">
        <v>111</v>
      </c>
      <c r="B18240" t="str">
        <f t="shared" si="284"/>
        <v>111---24</v>
      </c>
      <c r="C18240" t="s">
        <v>797</v>
      </c>
      <c r="D18240" t="s">
        <v>1081</v>
      </c>
      <c r="E18240">
        <v>24</v>
      </c>
    </row>
    <row r="18241" spans="1:5" ht="13.5" customHeight="1">
      <c r="A18241">
        <v>111</v>
      </c>
      <c r="B18241" t="str">
        <f t="shared" si="284"/>
        <v>111---25</v>
      </c>
      <c r="C18241" t="s">
        <v>743</v>
      </c>
      <c r="D18241" t="s">
        <v>754</v>
      </c>
      <c r="E18241">
        <v>25</v>
      </c>
    </row>
    <row r="18242" spans="1:5" ht="13.5" customHeight="1">
      <c r="A18242">
        <v>111</v>
      </c>
      <c r="B18242" t="str">
        <f t="shared" si="284"/>
        <v>111---26</v>
      </c>
      <c r="C18242" t="s">
        <v>745</v>
      </c>
      <c r="D18242" t="s">
        <v>837</v>
      </c>
      <c r="E18242">
        <v>26</v>
      </c>
    </row>
    <row r="18243" spans="1:5" ht="13.5" customHeight="1">
      <c r="A18243">
        <v>111</v>
      </c>
      <c r="B18243" t="str">
        <f t="shared" ref="B18243:B18306" si="285">A18243&amp;"---"&amp;E18243</f>
        <v>111---27</v>
      </c>
      <c r="C18243" t="s">
        <v>987</v>
      </c>
      <c r="D18243" t="s">
        <v>1263</v>
      </c>
      <c r="E18243">
        <v>27</v>
      </c>
    </row>
    <row r="18244" spans="1:5" ht="13.5" customHeight="1">
      <c r="A18244">
        <v>111</v>
      </c>
      <c r="B18244" t="str">
        <f t="shared" si="285"/>
        <v>111---28</v>
      </c>
      <c r="C18244" t="s">
        <v>989</v>
      </c>
      <c r="D18244" t="s">
        <v>738</v>
      </c>
      <c r="E18244">
        <v>28</v>
      </c>
    </row>
    <row r="18245" spans="1:5" ht="13.5" customHeight="1">
      <c r="A18245">
        <v>111</v>
      </c>
      <c r="B18245" t="str">
        <f t="shared" si="285"/>
        <v>111---29</v>
      </c>
      <c r="C18245" t="s">
        <v>819</v>
      </c>
      <c r="D18245" t="s">
        <v>756</v>
      </c>
      <c r="E18245">
        <v>29</v>
      </c>
    </row>
    <row r="18246" spans="1:5" ht="13.5" customHeight="1">
      <c r="A18246">
        <v>111</v>
      </c>
      <c r="B18246" t="str">
        <f t="shared" si="285"/>
        <v>111---30</v>
      </c>
      <c r="C18246" t="s">
        <v>1074</v>
      </c>
      <c r="D18246" t="s">
        <v>880</v>
      </c>
      <c r="E18246">
        <v>30</v>
      </c>
    </row>
    <row r="18247" spans="1:5" ht="13.5" customHeight="1">
      <c r="A18247">
        <v>111</v>
      </c>
      <c r="B18247" t="str">
        <f t="shared" si="285"/>
        <v>111---31</v>
      </c>
      <c r="C18247" t="s">
        <v>1019</v>
      </c>
      <c r="D18247" t="s">
        <v>734</v>
      </c>
      <c r="E18247">
        <v>31</v>
      </c>
    </row>
    <row r="18248" spans="1:5" ht="13.5" customHeight="1">
      <c r="A18248">
        <v>111</v>
      </c>
      <c r="B18248" t="str">
        <f t="shared" si="285"/>
        <v>111---32</v>
      </c>
      <c r="C18248" t="s">
        <v>824</v>
      </c>
      <c r="D18248" t="s">
        <v>752</v>
      </c>
      <c r="E18248">
        <v>32</v>
      </c>
    </row>
    <row r="18249" spans="1:5" ht="13.5" customHeight="1">
      <c r="A18249">
        <v>111</v>
      </c>
      <c r="B18249" t="str">
        <f t="shared" si="285"/>
        <v>111---33</v>
      </c>
      <c r="C18249" t="s">
        <v>1005</v>
      </c>
      <c r="D18249" t="s">
        <v>1105</v>
      </c>
      <c r="E18249">
        <v>33</v>
      </c>
    </row>
    <row r="18250" spans="1:5" ht="13.5" customHeight="1">
      <c r="A18250">
        <v>111</v>
      </c>
      <c r="B18250" t="str">
        <f t="shared" si="285"/>
        <v>111---34</v>
      </c>
      <c r="C18250" t="s">
        <v>828</v>
      </c>
      <c r="D18250" t="s">
        <v>818</v>
      </c>
      <c r="E18250">
        <v>34</v>
      </c>
    </row>
    <row r="18251" spans="1:5" ht="13.5" customHeight="1">
      <c r="A18251">
        <v>111</v>
      </c>
      <c r="B18251" t="str">
        <f t="shared" si="285"/>
        <v>111---35</v>
      </c>
      <c r="C18251" t="s">
        <v>759</v>
      </c>
      <c r="D18251" t="s">
        <v>823</v>
      </c>
      <c r="E18251">
        <v>35</v>
      </c>
    </row>
    <row r="18252" spans="1:5" ht="13.5" customHeight="1">
      <c r="A18252">
        <v>111</v>
      </c>
      <c r="B18252" t="str">
        <f t="shared" si="285"/>
        <v>111---36</v>
      </c>
      <c r="C18252" t="s">
        <v>991</v>
      </c>
      <c r="D18252" t="s">
        <v>966</v>
      </c>
      <c r="E18252">
        <v>36</v>
      </c>
    </row>
    <row r="18253" spans="1:5" ht="13.5" customHeight="1">
      <c r="A18253">
        <v>111</v>
      </c>
      <c r="B18253" t="str">
        <f t="shared" si="285"/>
        <v>111---37</v>
      </c>
      <c r="C18253" t="s">
        <v>866</v>
      </c>
      <c r="D18253" t="s">
        <v>831</v>
      </c>
      <c r="E18253">
        <v>37</v>
      </c>
    </row>
    <row r="18254" spans="1:5" ht="13.5" customHeight="1">
      <c r="A18254">
        <v>111</v>
      </c>
      <c r="B18254" t="str">
        <f t="shared" si="285"/>
        <v>111---38</v>
      </c>
      <c r="C18254" t="s">
        <v>1009</v>
      </c>
      <c r="D18254" t="s">
        <v>1340</v>
      </c>
      <c r="E18254">
        <v>38</v>
      </c>
    </row>
    <row r="18255" spans="1:5" ht="13.5" customHeight="1">
      <c r="A18255">
        <v>111</v>
      </c>
      <c r="B18255" t="str">
        <f t="shared" si="285"/>
        <v>111---39</v>
      </c>
      <c r="C18255" t="s">
        <v>836</v>
      </c>
      <c r="D18255" t="s">
        <v>835</v>
      </c>
      <c r="E18255">
        <v>39</v>
      </c>
    </row>
    <row r="18256" spans="1:5" ht="13.5" customHeight="1">
      <c r="A18256">
        <v>111</v>
      </c>
      <c r="B18256" t="str">
        <f t="shared" si="285"/>
        <v>111---40</v>
      </c>
      <c r="C18256" t="s">
        <v>765</v>
      </c>
      <c r="D18256" t="s">
        <v>1196</v>
      </c>
      <c r="E18256">
        <v>40</v>
      </c>
    </row>
    <row r="18257" spans="1:5" ht="13.5" customHeight="1">
      <c r="A18257">
        <v>111</v>
      </c>
      <c r="B18257" t="str">
        <f t="shared" si="285"/>
        <v>111---41</v>
      </c>
      <c r="C18257" t="s">
        <v>868</v>
      </c>
      <c r="D18257" t="s">
        <v>758</v>
      </c>
      <c r="E18257">
        <v>41</v>
      </c>
    </row>
    <row r="18258" spans="1:5" ht="13.5" customHeight="1">
      <c r="A18258">
        <v>111</v>
      </c>
      <c r="B18258" t="str">
        <f t="shared" si="285"/>
        <v>111---42</v>
      </c>
      <c r="C18258" t="s">
        <v>1098</v>
      </c>
      <c r="D18258" t="s">
        <v>1206</v>
      </c>
      <c r="E18258">
        <v>42</v>
      </c>
    </row>
    <row r="18259" spans="1:5" ht="13.5" customHeight="1">
      <c r="A18259">
        <v>111</v>
      </c>
      <c r="B18259" t="str">
        <f t="shared" si="285"/>
        <v>111---43</v>
      </c>
      <c r="C18259" t="s">
        <v>969</v>
      </c>
      <c r="D18259" t="s">
        <v>802</v>
      </c>
      <c r="E18259">
        <v>43</v>
      </c>
    </row>
    <row r="18260" spans="1:5" ht="13.5" customHeight="1">
      <c r="A18260">
        <v>111</v>
      </c>
      <c r="B18260" t="str">
        <f t="shared" si="285"/>
        <v>111---44</v>
      </c>
      <c r="C18260" t="s">
        <v>894</v>
      </c>
      <c r="D18260" t="s">
        <v>964</v>
      </c>
      <c r="E18260">
        <v>44</v>
      </c>
    </row>
    <row r="18261" spans="1:5" ht="13.5" customHeight="1">
      <c r="A18261">
        <v>111</v>
      </c>
      <c r="B18261" t="str">
        <f t="shared" si="285"/>
        <v>111---45</v>
      </c>
      <c r="C18261" t="s">
        <v>5912</v>
      </c>
      <c r="D18261" t="s">
        <v>764</v>
      </c>
      <c r="E18261">
        <v>45</v>
      </c>
    </row>
    <row r="18262" spans="1:5" ht="13.5" customHeight="1">
      <c r="A18262">
        <v>111</v>
      </c>
      <c r="B18262" t="str">
        <f t="shared" si="285"/>
        <v>111---46</v>
      </c>
      <c r="C18262" t="s">
        <v>5913</v>
      </c>
      <c r="D18262" t="s">
        <v>1114</v>
      </c>
      <c r="E18262">
        <v>46</v>
      </c>
    </row>
    <row r="18263" spans="1:5" ht="13.5" customHeight="1">
      <c r="A18263">
        <v>111</v>
      </c>
      <c r="B18263" t="str">
        <f t="shared" si="285"/>
        <v>111---47</v>
      </c>
      <c r="C18263" t="s">
        <v>5946</v>
      </c>
      <c r="D18263" t="s">
        <v>893</v>
      </c>
      <c r="E18263">
        <v>47</v>
      </c>
    </row>
    <row r="18264" spans="1:5" ht="13.5" customHeight="1">
      <c r="A18264">
        <v>111</v>
      </c>
      <c r="B18264" t="str">
        <f t="shared" si="285"/>
        <v>111---48</v>
      </c>
      <c r="C18264" t="s">
        <v>6000</v>
      </c>
      <c r="D18264" t="s">
        <v>1198</v>
      </c>
      <c r="E18264">
        <v>48</v>
      </c>
    </row>
    <row r="18265" spans="1:5" ht="13.5" customHeight="1">
      <c r="A18265">
        <v>111</v>
      </c>
      <c r="B18265" t="str">
        <f t="shared" si="285"/>
        <v>111---49</v>
      </c>
      <c r="C18265" t="s">
        <v>5915</v>
      </c>
      <c r="D18265" t="s">
        <v>772</v>
      </c>
      <c r="E18265">
        <v>49</v>
      </c>
    </row>
    <row r="18266" spans="1:5" ht="13.5" customHeight="1">
      <c r="A18266">
        <v>111</v>
      </c>
      <c r="B18266" t="str">
        <f t="shared" si="285"/>
        <v>111---50</v>
      </c>
      <c r="C18266" t="s">
        <v>5916</v>
      </c>
      <c r="D18266" t="s">
        <v>750</v>
      </c>
      <c r="E18266">
        <v>50</v>
      </c>
    </row>
    <row r="18267" spans="1:5" ht="13.5" customHeight="1">
      <c r="A18267">
        <v>111</v>
      </c>
      <c r="B18267" t="str">
        <f t="shared" si="285"/>
        <v>111---51</v>
      </c>
      <c r="C18267" t="s">
        <v>5917</v>
      </c>
      <c r="D18267" t="s">
        <v>789</v>
      </c>
      <c r="E18267">
        <v>51</v>
      </c>
    </row>
    <row r="18268" spans="1:5" ht="13.5" customHeight="1">
      <c r="A18268">
        <v>111</v>
      </c>
      <c r="B18268" t="str">
        <f t="shared" si="285"/>
        <v>111---52</v>
      </c>
      <c r="C18268" t="s">
        <v>5918</v>
      </c>
      <c r="D18268" t="s">
        <v>770</v>
      </c>
      <c r="E18268">
        <v>52</v>
      </c>
    </row>
    <row r="18269" spans="1:5" ht="13.5" customHeight="1">
      <c r="A18269">
        <v>111</v>
      </c>
      <c r="B18269" t="str">
        <f t="shared" si="285"/>
        <v>111---53</v>
      </c>
      <c r="C18269" t="s">
        <v>5932</v>
      </c>
      <c r="D18269" t="s">
        <v>846</v>
      </c>
      <c r="E18269">
        <v>53</v>
      </c>
    </row>
    <row r="18270" spans="1:5" ht="13.5" customHeight="1">
      <c r="A18270">
        <v>111</v>
      </c>
      <c r="B18270" t="str">
        <f t="shared" si="285"/>
        <v>111---54</v>
      </c>
      <c r="C18270" t="s">
        <v>5972</v>
      </c>
      <c r="D18270" t="s">
        <v>979</v>
      </c>
      <c r="E18270">
        <v>54</v>
      </c>
    </row>
    <row r="18271" spans="1:5" ht="13.5" customHeight="1">
      <c r="A18271">
        <v>111</v>
      </c>
      <c r="B18271" t="str">
        <f t="shared" si="285"/>
        <v>111---55</v>
      </c>
      <c r="C18271" t="s">
        <v>5994</v>
      </c>
      <c r="D18271" t="s">
        <v>984</v>
      </c>
      <c r="E18271">
        <v>55</v>
      </c>
    </row>
    <row r="18272" spans="1:5" ht="13.5" customHeight="1">
      <c r="A18272">
        <v>111</v>
      </c>
      <c r="B18272" t="str">
        <f t="shared" si="285"/>
        <v>111---56</v>
      </c>
      <c r="C18272" t="s">
        <v>6002</v>
      </c>
      <c r="D18272" t="s">
        <v>1113</v>
      </c>
      <c r="E18272">
        <v>56</v>
      </c>
    </row>
    <row r="18273" spans="1:5" ht="13.5" customHeight="1">
      <c r="A18273">
        <v>111</v>
      </c>
      <c r="B18273" t="str">
        <f t="shared" si="285"/>
        <v>111---57</v>
      </c>
      <c r="C18273" t="s">
        <v>5985</v>
      </c>
      <c r="D18273" t="s">
        <v>1159</v>
      </c>
      <c r="E18273">
        <v>57</v>
      </c>
    </row>
    <row r="18274" spans="1:5" ht="13.5" customHeight="1">
      <c r="A18274">
        <v>111</v>
      </c>
      <c r="B18274" t="str">
        <f t="shared" si="285"/>
        <v>111---58</v>
      </c>
      <c r="C18274" t="s">
        <v>6003</v>
      </c>
      <c r="D18274" t="s">
        <v>1016</v>
      </c>
      <c r="E18274">
        <v>58</v>
      </c>
    </row>
    <row r="18275" spans="1:5" ht="13.5" customHeight="1">
      <c r="A18275">
        <v>111</v>
      </c>
      <c r="B18275" t="str">
        <f t="shared" si="285"/>
        <v>111---59</v>
      </c>
      <c r="C18275" t="s">
        <v>5956</v>
      </c>
      <c r="D18275" t="s">
        <v>917</v>
      </c>
      <c r="E18275">
        <v>59</v>
      </c>
    </row>
    <row r="18276" spans="1:5" ht="13.5" customHeight="1">
      <c r="A18276">
        <v>111</v>
      </c>
      <c r="B18276" t="str">
        <f t="shared" si="285"/>
        <v>111---60</v>
      </c>
      <c r="C18276" t="s">
        <v>5954</v>
      </c>
      <c r="D18276" t="s">
        <v>1166</v>
      </c>
      <c r="E18276">
        <v>60</v>
      </c>
    </row>
    <row r="18277" spans="1:5" ht="13.5" customHeight="1">
      <c r="A18277">
        <v>111</v>
      </c>
      <c r="B18277" t="str">
        <f t="shared" si="285"/>
        <v>111---61</v>
      </c>
      <c r="C18277" t="s">
        <v>5995</v>
      </c>
      <c r="D18277" t="s">
        <v>1038</v>
      </c>
      <c r="E18277">
        <v>61</v>
      </c>
    </row>
    <row r="18278" spans="1:5" ht="13.5" customHeight="1">
      <c r="A18278">
        <v>111</v>
      </c>
      <c r="B18278" t="str">
        <f t="shared" si="285"/>
        <v>111---62</v>
      </c>
      <c r="C18278" t="s">
        <v>5991</v>
      </c>
      <c r="D18278" t="s">
        <v>1092</v>
      </c>
      <c r="E18278">
        <v>62</v>
      </c>
    </row>
    <row r="18279" spans="1:5" ht="13.5" customHeight="1">
      <c r="A18279">
        <v>111</v>
      </c>
      <c r="B18279" t="str">
        <f t="shared" si="285"/>
        <v>111---63</v>
      </c>
      <c r="C18279" t="s">
        <v>5992</v>
      </c>
      <c r="D18279" t="s">
        <v>1101</v>
      </c>
      <c r="E18279">
        <v>63</v>
      </c>
    </row>
    <row r="18280" spans="1:5" ht="13.5" customHeight="1">
      <c r="A18280">
        <v>111</v>
      </c>
      <c r="B18280" t="str">
        <f t="shared" si="285"/>
        <v>111---64</v>
      </c>
      <c r="C18280" t="s">
        <v>5923</v>
      </c>
      <c r="D18280" t="s">
        <v>766</v>
      </c>
      <c r="E18280">
        <v>64</v>
      </c>
    </row>
    <row r="18281" spans="1:5" ht="13.5" customHeight="1">
      <c r="A18281">
        <v>111</v>
      </c>
      <c r="B18281" t="str">
        <f t="shared" si="285"/>
        <v>111---65</v>
      </c>
      <c r="C18281" t="s">
        <v>5989</v>
      </c>
      <c r="D18281" t="s">
        <v>1185</v>
      </c>
      <c r="E18281">
        <v>65</v>
      </c>
    </row>
    <row r="18282" spans="1:5" ht="13.5" customHeight="1">
      <c r="A18282">
        <v>111</v>
      </c>
      <c r="B18282" t="str">
        <f t="shared" si="285"/>
        <v>111---66</v>
      </c>
      <c r="C18282" t="s">
        <v>5924</v>
      </c>
      <c r="D18282" t="s">
        <v>726</v>
      </c>
      <c r="E18282">
        <v>66</v>
      </c>
    </row>
    <row r="18283" spans="1:5" ht="13.5" customHeight="1">
      <c r="A18283">
        <v>112</v>
      </c>
      <c r="B18283" t="str">
        <f t="shared" si="285"/>
        <v>112---1</v>
      </c>
      <c r="C18283" t="s">
        <v>4234</v>
      </c>
      <c r="D18283" t="s">
        <v>1085</v>
      </c>
      <c r="E18283">
        <v>1</v>
      </c>
    </row>
    <row r="18284" spans="1:5" ht="13.5" customHeight="1">
      <c r="A18284">
        <v>112</v>
      </c>
      <c r="B18284" t="str">
        <f t="shared" si="285"/>
        <v>112---2</v>
      </c>
      <c r="C18284" t="s">
        <v>4216</v>
      </c>
      <c r="D18284" t="s">
        <v>1085</v>
      </c>
      <c r="E18284">
        <v>2</v>
      </c>
    </row>
    <row r="18285" spans="1:5" ht="13.5" customHeight="1">
      <c r="A18285">
        <v>112</v>
      </c>
      <c r="B18285" t="str">
        <f t="shared" si="285"/>
        <v>112---3</v>
      </c>
      <c r="C18285" t="s">
        <v>4216</v>
      </c>
      <c r="D18285" t="s">
        <v>1236</v>
      </c>
      <c r="E18285">
        <v>3</v>
      </c>
    </row>
    <row r="18286" spans="1:5" ht="13.5" customHeight="1">
      <c r="A18286">
        <v>112</v>
      </c>
      <c r="B18286" t="str">
        <f t="shared" si="285"/>
        <v>112---4</v>
      </c>
      <c r="C18286" t="s">
        <v>4216</v>
      </c>
      <c r="D18286" t="s">
        <v>713</v>
      </c>
      <c r="E18286">
        <v>4</v>
      </c>
    </row>
    <row r="18287" spans="1:5" ht="13.5" customHeight="1">
      <c r="A18287">
        <v>112</v>
      </c>
      <c r="B18287" t="str">
        <f t="shared" si="285"/>
        <v>112---5</v>
      </c>
      <c r="C18287" t="s">
        <v>4216</v>
      </c>
      <c r="D18287" t="s">
        <v>1021</v>
      </c>
      <c r="E18287">
        <v>5</v>
      </c>
    </row>
    <row r="18288" spans="1:5" ht="13.5" customHeight="1">
      <c r="A18288">
        <v>112</v>
      </c>
      <c r="B18288" t="str">
        <f t="shared" si="285"/>
        <v>112---6</v>
      </c>
      <c r="C18288" t="s">
        <v>4216</v>
      </c>
      <c r="D18288" t="s">
        <v>1354</v>
      </c>
      <c r="E18288">
        <v>6</v>
      </c>
    </row>
    <row r="18289" spans="1:5" ht="13.5" customHeight="1">
      <c r="A18289">
        <v>112</v>
      </c>
      <c r="B18289" t="str">
        <f t="shared" si="285"/>
        <v>112---7</v>
      </c>
      <c r="C18289" t="s">
        <v>4216</v>
      </c>
      <c r="D18289" t="s">
        <v>984</v>
      </c>
      <c r="E18289">
        <v>7</v>
      </c>
    </row>
    <row r="18290" spans="1:5" ht="13.5" customHeight="1">
      <c r="A18290">
        <v>112</v>
      </c>
      <c r="B18290" t="str">
        <f t="shared" si="285"/>
        <v>112---8</v>
      </c>
      <c r="C18290" t="s">
        <v>4271</v>
      </c>
      <c r="D18290" t="s">
        <v>1212</v>
      </c>
      <c r="E18290">
        <v>8</v>
      </c>
    </row>
    <row r="18291" spans="1:5" ht="13.5" customHeight="1">
      <c r="A18291">
        <v>112</v>
      </c>
      <c r="B18291" t="str">
        <f t="shared" si="285"/>
        <v>112---9</v>
      </c>
      <c r="C18291" t="s">
        <v>4239</v>
      </c>
      <c r="D18291" t="s">
        <v>1196</v>
      </c>
      <c r="E18291">
        <v>9</v>
      </c>
    </row>
    <row r="18292" spans="1:5" ht="13.5" customHeight="1">
      <c r="A18292">
        <v>112</v>
      </c>
      <c r="B18292" t="str">
        <f t="shared" si="285"/>
        <v>112---10</v>
      </c>
      <c r="C18292" t="s">
        <v>4228</v>
      </c>
      <c r="D18292" t="s">
        <v>726</v>
      </c>
      <c r="E18292">
        <v>10</v>
      </c>
    </row>
    <row r="18293" spans="1:5" ht="13.5" customHeight="1">
      <c r="A18293">
        <v>112</v>
      </c>
      <c r="B18293" t="str">
        <f t="shared" si="285"/>
        <v>112---11</v>
      </c>
      <c r="C18293" t="s">
        <v>4268</v>
      </c>
      <c r="D18293" t="s">
        <v>812</v>
      </c>
      <c r="E18293">
        <v>11</v>
      </c>
    </row>
    <row r="18294" spans="1:5" ht="13.5" customHeight="1">
      <c r="A18294">
        <v>112</v>
      </c>
      <c r="B18294" t="str">
        <f t="shared" si="285"/>
        <v>112---12</v>
      </c>
      <c r="C18294" t="s">
        <v>4230</v>
      </c>
      <c r="D18294" t="s">
        <v>1233</v>
      </c>
      <c r="E18294">
        <v>12</v>
      </c>
    </row>
    <row r="18295" spans="1:5" ht="13.5" customHeight="1">
      <c r="A18295">
        <v>112</v>
      </c>
      <c r="B18295" t="str">
        <f t="shared" si="285"/>
        <v>112---13</v>
      </c>
      <c r="C18295" t="s">
        <v>4259</v>
      </c>
      <c r="D18295" t="s">
        <v>846</v>
      </c>
      <c r="E18295">
        <v>13</v>
      </c>
    </row>
    <row r="18296" spans="1:5" ht="13.5" customHeight="1">
      <c r="A18296">
        <v>112</v>
      </c>
      <c r="B18296" t="str">
        <f t="shared" si="285"/>
        <v>112---14</v>
      </c>
      <c r="C18296" t="s">
        <v>4254</v>
      </c>
      <c r="D18296" t="s">
        <v>1114</v>
      </c>
      <c r="E18296">
        <v>14</v>
      </c>
    </row>
    <row r="18297" spans="1:5" ht="13.5" customHeight="1">
      <c r="A18297">
        <v>112</v>
      </c>
      <c r="B18297" t="str">
        <f t="shared" si="285"/>
        <v>112---15</v>
      </c>
      <c r="C18297" t="s">
        <v>4242</v>
      </c>
      <c r="D18297" t="s">
        <v>1186</v>
      </c>
      <c r="E18297">
        <v>15</v>
      </c>
    </row>
    <row r="18298" spans="1:5" ht="13.5" customHeight="1">
      <c r="A18298">
        <v>112</v>
      </c>
      <c r="B18298" t="str">
        <f t="shared" si="285"/>
        <v>112---16</v>
      </c>
      <c r="C18298" t="s">
        <v>4265</v>
      </c>
      <c r="D18298" t="s">
        <v>1274</v>
      </c>
      <c r="E18298">
        <v>16</v>
      </c>
    </row>
    <row r="18299" spans="1:5" ht="13.5" customHeight="1">
      <c r="A18299">
        <v>112</v>
      </c>
      <c r="B18299" t="str">
        <f t="shared" si="285"/>
        <v>112---17</v>
      </c>
      <c r="C18299" t="s">
        <v>4275</v>
      </c>
      <c r="D18299" t="s">
        <v>1256</v>
      </c>
      <c r="E18299">
        <v>17</v>
      </c>
    </row>
    <row r="18300" spans="1:5" ht="13.5" customHeight="1">
      <c r="A18300">
        <v>112</v>
      </c>
      <c r="B18300" t="str">
        <f t="shared" si="285"/>
        <v>112---18</v>
      </c>
      <c r="C18300" t="s">
        <v>5928</v>
      </c>
      <c r="D18300" t="s">
        <v>1254</v>
      </c>
      <c r="E18300">
        <v>18</v>
      </c>
    </row>
    <row r="18301" spans="1:5" ht="13.5" customHeight="1">
      <c r="A18301">
        <v>112</v>
      </c>
      <c r="B18301" t="str">
        <f t="shared" si="285"/>
        <v>112---19</v>
      </c>
      <c r="C18301" t="s">
        <v>727</v>
      </c>
      <c r="D18301" t="s">
        <v>1308</v>
      </c>
      <c r="E18301">
        <v>19</v>
      </c>
    </row>
    <row r="18302" spans="1:5" ht="13.5" customHeight="1">
      <c r="A18302">
        <v>112</v>
      </c>
      <c r="B18302" t="str">
        <f t="shared" si="285"/>
        <v>112---20</v>
      </c>
      <c r="C18302" t="s">
        <v>1070</v>
      </c>
      <c r="D18302" t="s">
        <v>1219</v>
      </c>
      <c r="E18302">
        <v>20</v>
      </c>
    </row>
    <row r="18303" spans="1:5" ht="13.5" customHeight="1">
      <c r="A18303">
        <v>112</v>
      </c>
      <c r="B18303" t="str">
        <f t="shared" si="285"/>
        <v>112---21</v>
      </c>
      <c r="C18303" t="s">
        <v>1072</v>
      </c>
      <c r="D18303" t="s">
        <v>1220</v>
      </c>
      <c r="E18303">
        <v>21</v>
      </c>
    </row>
    <row r="18304" spans="1:5" ht="13.5" customHeight="1">
      <c r="A18304">
        <v>112</v>
      </c>
      <c r="B18304" t="str">
        <f t="shared" si="285"/>
        <v>112---22</v>
      </c>
      <c r="C18304" t="s">
        <v>795</v>
      </c>
      <c r="D18304" t="s">
        <v>1062</v>
      </c>
      <c r="E18304">
        <v>22</v>
      </c>
    </row>
    <row r="18305" spans="1:5" ht="13.5" customHeight="1">
      <c r="A18305">
        <v>112</v>
      </c>
      <c r="B18305" t="str">
        <f t="shared" si="285"/>
        <v>112---23</v>
      </c>
      <c r="C18305" t="s">
        <v>1017</v>
      </c>
      <c r="D18305" t="s">
        <v>796</v>
      </c>
      <c r="E18305">
        <v>23</v>
      </c>
    </row>
    <row r="18306" spans="1:5" ht="13.5" customHeight="1">
      <c r="A18306">
        <v>112</v>
      </c>
      <c r="B18306" t="str">
        <f t="shared" si="285"/>
        <v>112---24</v>
      </c>
      <c r="C18306" t="s">
        <v>731</v>
      </c>
      <c r="D18306" t="s">
        <v>800</v>
      </c>
      <c r="E18306">
        <v>24</v>
      </c>
    </row>
    <row r="18307" spans="1:5" ht="13.5" customHeight="1">
      <c r="A18307">
        <v>112</v>
      </c>
      <c r="B18307" t="str">
        <f t="shared" ref="B18307:B18370" si="286">A18307&amp;"---"&amp;E18307</f>
        <v>112---25</v>
      </c>
      <c r="C18307" t="s">
        <v>797</v>
      </c>
      <c r="D18307" t="s">
        <v>1081</v>
      </c>
      <c r="E18307">
        <v>25</v>
      </c>
    </row>
    <row r="18308" spans="1:5" ht="13.5" customHeight="1">
      <c r="A18308">
        <v>112</v>
      </c>
      <c r="B18308" t="str">
        <f t="shared" si="286"/>
        <v>112---26</v>
      </c>
      <c r="C18308" t="s">
        <v>743</v>
      </c>
      <c r="D18308" t="s">
        <v>754</v>
      </c>
      <c r="E18308">
        <v>26</v>
      </c>
    </row>
    <row r="18309" spans="1:5" ht="13.5" customHeight="1">
      <c r="A18309">
        <v>112</v>
      </c>
      <c r="B18309" t="str">
        <f t="shared" si="286"/>
        <v>112---27</v>
      </c>
      <c r="C18309" t="s">
        <v>745</v>
      </c>
      <c r="D18309" t="s">
        <v>837</v>
      </c>
      <c r="E18309">
        <v>27</v>
      </c>
    </row>
    <row r="18310" spans="1:5" ht="13.5" customHeight="1">
      <c r="A18310">
        <v>112</v>
      </c>
      <c r="B18310" t="str">
        <f t="shared" si="286"/>
        <v>112---28</v>
      </c>
      <c r="C18310" t="s">
        <v>915</v>
      </c>
      <c r="D18310" t="s">
        <v>939</v>
      </c>
      <c r="E18310">
        <v>28</v>
      </c>
    </row>
    <row r="18311" spans="1:5" ht="13.5" customHeight="1">
      <c r="A18311">
        <v>112</v>
      </c>
      <c r="B18311" t="str">
        <f t="shared" si="286"/>
        <v>112---29</v>
      </c>
      <c r="C18311" t="s">
        <v>987</v>
      </c>
      <c r="D18311" t="s">
        <v>1263</v>
      </c>
      <c r="E18311">
        <v>29</v>
      </c>
    </row>
    <row r="18312" spans="1:5" ht="13.5" customHeight="1">
      <c r="A18312">
        <v>112</v>
      </c>
      <c r="B18312" t="str">
        <f t="shared" si="286"/>
        <v>112---30</v>
      </c>
      <c r="C18312" t="s">
        <v>989</v>
      </c>
      <c r="D18312" t="s">
        <v>738</v>
      </c>
      <c r="E18312">
        <v>30</v>
      </c>
    </row>
    <row r="18313" spans="1:5" ht="13.5" customHeight="1">
      <c r="A18313">
        <v>112</v>
      </c>
      <c r="B18313" t="str">
        <f t="shared" si="286"/>
        <v>112---31</v>
      </c>
      <c r="C18313" t="s">
        <v>799</v>
      </c>
      <c r="D18313" t="s">
        <v>809</v>
      </c>
      <c r="E18313">
        <v>31</v>
      </c>
    </row>
    <row r="18314" spans="1:5" ht="13.5" customHeight="1">
      <c r="A18314">
        <v>112</v>
      </c>
      <c r="B18314" t="str">
        <f t="shared" si="286"/>
        <v>112---32</v>
      </c>
      <c r="C18314" t="s">
        <v>819</v>
      </c>
      <c r="D18314" t="s">
        <v>756</v>
      </c>
      <c r="E18314">
        <v>32</v>
      </c>
    </row>
    <row r="18315" spans="1:5" ht="13.5" customHeight="1">
      <c r="A18315">
        <v>112</v>
      </c>
      <c r="B18315" t="str">
        <f t="shared" si="286"/>
        <v>112---33</v>
      </c>
      <c r="C18315" t="s">
        <v>1074</v>
      </c>
      <c r="D18315" t="s">
        <v>880</v>
      </c>
      <c r="E18315">
        <v>33</v>
      </c>
    </row>
    <row r="18316" spans="1:5" ht="13.5" customHeight="1">
      <c r="A18316">
        <v>112</v>
      </c>
      <c r="B18316" t="str">
        <f t="shared" si="286"/>
        <v>112---34</v>
      </c>
      <c r="C18316" t="s">
        <v>1019</v>
      </c>
      <c r="D18316" t="s">
        <v>734</v>
      </c>
      <c r="E18316">
        <v>34</v>
      </c>
    </row>
    <row r="18317" spans="1:5" ht="13.5" customHeight="1">
      <c r="A18317">
        <v>112</v>
      </c>
      <c r="B18317" t="str">
        <f t="shared" si="286"/>
        <v>112---35</v>
      </c>
      <c r="C18317" t="s">
        <v>1083</v>
      </c>
      <c r="D18317" t="s">
        <v>844</v>
      </c>
      <c r="E18317">
        <v>35</v>
      </c>
    </row>
    <row r="18318" spans="1:5" ht="13.5" customHeight="1">
      <c r="A18318">
        <v>112</v>
      </c>
      <c r="B18318" t="str">
        <f t="shared" si="286"/>
        <v>112---36</v>
      </c>
      <c r="C18318" t="s">
        <v>824</v>
      </c>
      <c r="D18318" t="s">
        <v>752</v>
      </c>
      <c r="E18318">
        <v>36</v>
      </c>
    </row>
    <row r="18319" spans="1:5" ht="13.5" customHeight="1">
      <c r="A18319">
        <v>112</v>
      </c>
      <c r="B18319" t="str">
        <f t="shared" si="286"/>
        <v>112---37</v>
      </c>
      <c r="C18319" t="s">
        <v>1005</v>
      </c>
      <c r="D18319" t="s">
        <v>1105</v>
      </c>
      <c r="E18319">
        <v>37</v>
      </c>
    </row>
    <row r="18320" spans="1:5" ht="13.5" customHeight="1">
      <c r="A18320">
        <v>112</v>
      </c>
      <c r="B18320" t="str">
        <f t="shared" si="286"/>
        <v>112---38</v>
      </c>
      <c r="C18320" t="s">
        <v>753</v>
      </c>
      <c r="D18320" t="s">
        <v>1002</v>
      </c>
      <c r="E18320">
        <v>38</v>
      </c>
    </row>
    <row r="18321" spans="1:5" ht="13.5" customHeight="1">
      <c r="A18321">
        <v>112</v>
      </c>
      <c r="B18321" t="str">
        <f t="shared" si="286"/>
        <v>112---39</v>
      </c>
      <c r="C18321" t="s">
        <v>828</v>
      </c>
      <c r="D18321" t="s">
        <v>818</v>
      </c>
      <c r="E18321">
        <v>39</v>
      </c>
    </row>
    <row r="18322" spans="1:5" ht="13.5" customHeight="1">
      <c r="A18322">
        <v>112</v>
      </c>
      <c r="B18322" t="str">
        <f t="shared" si="286"/>
        <v>112---40</v>
      </c>
      <c r="C18322" t="s">
        <v>759</v>
      </c>
      <c r="D18322" t="s">
        <v>823</v>
      </c>
      <c r="E18322">
        <v>40</v>
      </c>
    </row>
    <row r="18323" spans="1:5" ht="13.5" customHeight="1">
      <c r="A18323">
        <v>112</v>
      </c>
      <c r="B18323" t="str">
        <f t="shared" si="286"/>
        <v>112---41</v>
      </c>
      <c r="C18323" t="s">
        <v>991</v>
      </c>
      <c r="D18323" t="s">
        <v>966</v>
      </c>
      <c r="E18323">
        <v>41</v>
      </c>
    </row>
    <row r="18324" spans="1:5" ht="13.5" customHeight="1">
      <c r="A18324">
        <v>112</v>
      </c>
      <c r="B18324" t="str">
        <f t="shared" si="286"/>
        <v>112---42</v>
      </c>
      <c r="C18324" t="s">
        <v>866</v>
      </c>
      <c r="D18324" t="s">
        <v>831</v>
      </c>
      <c r="E18324">
        <v>42</v>
      </c>
    </row>
    <row r="18325" spans="1:5" ht="13.5" customHeight="1">
      <c r="A18325">
        <v>112</v>
      </c>
      <c r="B18325" t="str">
        <f t="shared" si="286"/>
        <v>112---43</v>
      </c>
      <c r="C18325" t="s">
        <v>1009</v>
      </c>
      <c r="D18325" t="s">
        <v>1340</v>
      </c>
      <c r="E18325">
        <v>43</v>
      </c>
    </row>
    <row r="18326" spans="1:5" ht="13.5" customHeight="1">
      <c r="A18326">
        <v>112</v>
      </c>
      <c r="B18326" t="str">
        <f t="shared" si="286"/>
        <v>112---44</v>
      </c>
      <c r="C18326" t="s">
        <v>836</v>
      </c>
      <c r="D18326" t="s">
        <v>835</v>
      </c>
      <c r="E18326">
        <v>44</v>
      </c>
    </row>
    <row r="18327" spans="1:5" ht="13.5" customHeight="1">
      <c r="A18327">
        <v>112</v>
      </c>
      <c r="B18327" t="str">
        <f t="shared" si="286"/>
        <v>112---45</v>
      </c>
      <c r="C18327" t="s">
        <v>765</v>
      </c>
      <c r="D18327" t="s">
        <v>1196</v>
      </c>
      <c r="E18327">
        <v>45</v>
      </c>
    </row>
    <row r="18328" spans="1:5" ht="13.5" customHeight="1">
      <c r="A18328">
        <v>112</v>
      </c>
      <c r="B18328" t="str">
        <f t="shared" si="286"/>
        <v>112---46</v>
      </c>
      <c r="C18328" t="s">
        <v>868</v>
      </c>
      <c r="D18328" t="s">
        <v>758</v>
      </c>
      <c r="E18328">
        <v>46</v>
      </c>
    </row>
    <row r="18329" spans="1:5" ht="13.5" customHeight="1">
      <c r="A18329">
        <v>112</v>
      </c>
      <c r="B18329" t="str">
        <f t="shared" si="286"/>
        <v>112---47</v>
      </c>
      <c r="C18329" t="s">
        <v>1098</v>
      </c>
      <c r="D18329" t="s">
        <v>1206</v>
      </c>
      <c r="E18329">
        <v>47</v>
      </c>
    </row>
    <row r="18330" spans="1:5" ht="13.5" customHeight="1">
      <c r="A18330">
        <v>112</v>
      </c>
      <c r="B18330" t="str">
        <f t="shared" si="286"/>
        <v>112---48</v>
      </c>
      <c r="C18330" t="s">
        <v>969</v>
      </c>
      <c r="D18330" t="s">
        <v>802</v>
      </c>
      <c r="E18330">
        <v>48</v>
      </c>
    </row>
    <row r="18331" spans="1:5" ht="13.5" customHeight="1">
      <c r="A18331">
        <v>112</v>
      </c>
      <c r="B18331" t="str">
        <f t="shared" si="286"/>
        <v>112---49</v>
      </c>
      <c r="C18331" t="s">
        <v>948</v>
      </c>
      <c r="D18331" t="s">
        <v>1010</v>
      </c>
      <c r="E18331">
        <v>49</v>
      </c>
    </row>
    <row r="18332" spans="1:5" ht="13.5" customHeight="1">
      <c r="A18332">
        <v>112</v>
      </c>
      <c r="B18332" t="str">
        <f t="shared" si="286"/>
        <v>112---50</v>
      </c>
      <c r="C18332" t="s">
        <v>894</v>
      </c>
      <c r="D18332" t="s">
        <v>964</v>
      </c>
      <c r="E18332">
        <v>50</v>
      </c>
    </row>
    <row r="18333" spans="1:5" ht="13.5" customHeight="1">
      <c r="A18333">
        <v>112</v>
      </c>
      <c r="B18333" t="str">
        <f t="shared" si="286"/>
        <v>112---51</v>
      </c>
      <c r="C18333" t="s">
        <v>896</v>
      </c>
      <c r="D18333" t="s">
        <v>1202</v>
      </c>
      <c r="E18333">
        <v>51</v>
      </c>
    </row>
    <row r="18334" spans="1:5" ht="13.5" customHeight="1">
      <c r="A18334">
        <v>112</v>
      </c>
      <c r="B18334" t="str">
        <f t="shared" si="286"/>
        <v>112---52</v>
      </c>
      <c r="C18334" t="s">
        <v>5912</v>
      </c>
      <c r="D18334" t="s">
        <v>764</v>
      </c>
      <c r="E18334">
        <v>52</v>
      </c>
    </row>
    <row r="18335" spans="1:5" ht="13.5" customHeight="1">
      <c r="A18335">
        <v>112</v>
      </c>
      <c r="B18335" t="str">
        <f t="shared" si="286"/>
        <v>112---53</v>
      </c>
      <c r="C18335" t="s">
        <v>5913</v>
      </c>
      <c r="D18335" t="s">
        <v>1114</v>
      </c>
      <c r="E18335">
        <v>53</v>
      </c>
    </row>
    <row r="18336" spans="1:5" ht="13.5" customHeight="1">
      <c r="A18336">
        <v>112</v>
      </c>
      <c r="B18336" t="str">
        <f t="shared" si="286"/>
        <v>112---54</v>
      </c>
      <c r="C18336" t="s">
        <v>5946</v>
      </c>
      <c r="D18336" t="s">
        <v>893</v>
      </c>
      <c r="E18336">
        <v>54</v>
      </c>
    </row>
    <row r="18337" spans="1:5" ht="13.5" customHeight="1">
      <c r="A18337">
        <v>112</v>
      </c>
      <c r="B18337" t="str">
        <f t="shared" si="286"/>
        <v>112---55</v>
      </c>
      <c r="C18337" t="s">
        <v>6000</v>
      </c>
      <c r="D18337" t="s">
        <v>1198</v>
      </c>
      <c r="E18337">
        <v>55</v>
      </c>
    </row>
    <row r="18338" spans="1:5" ht="13.5" customHeight="1">
      <c r="A18338">
        <v>112</v>
      </c>
      <c r="B18338" t="str">
        <f t="shared" si="286"/>
        <v>112---56</v>
      </c>
      <c r="C18338" t="s">
        <v>5925</v>
      </c>
      <c r="D18338" t="s">
        <v>798</v>
      </c>
      <c r="E18338">
        <v>56</v>
      </c>
    </row>
    <row r="18339" spans="1:5" ht="13.5" customHeight="1">
      <c r="A18339">
        <v>112</v>
      </c>
      <c r="B18339" t="str">
        <f t="shared" si="286"/>
        <v>112---57</v>
      </c>
      <c r="C18339" t="s">
        <v>6001</v>
      </c>
      <c r="D18339" t="s">
        <v>956</v>
      </c>
      <c r="E18339">
        <v>57</v>
      </c>
    </row>
    <row r="18340" spans="1:5" ht="13.5" customHeight="1">
      <c r="A18340">
        <v>112</v>
      </c>
      <c r="B18340" t="str">
        <f t="shared" si="286"/>
        <v>112---58</v>
      </c>
      <c r="C18340" t="s">
        <v>5915</v>
      </c>
      <c r="D18340" t="s">
        <v>772</v>
      </c>
      <c r="E18340">
        <v>58</v>
      </c>
    </row>
    <row r="18341" spans="1:5" ht="13.5" customHeight="1">
      <c r="A18341">
        <v>112</v>
      </c>
      <c r="B18341" t="str">
        <f t="shared" si="286"/>
        <v>112---59</v>
      </c>
      <c r="C18341" t="s">
        <v>5970</v>
      </c>
      <c r="D18341" t="s">
        <v>999</v>
      </c>
      <c r="E18341">
        <v>59</v>
      </c>
    </row>
    <row r="18342" spans="1:5" ht="13.5" customHeight="1">
      <c r="A18342">
        <v>112</v>
      </c>
      <c r="B18342" t="str">
        <f t="shared" si="286"/>
        <v>112---60</v>
      </c>
      <c r="C18342" t="s">
        <v>5916</v>
      </c>
      <c r="D18342" t="s">
        <v>750</v>
      </c>
      <c r="E18342">
        <v>60</v>
      </c>
    </row>
    <row r="18343" spans="1:5" ht="13.5" customHeight="1">
      <c r="A18343">
        <v>112</v>
      </c>
      <c r="B18343" t="str">
        <f t="shared" si="286"/>
        <v>112---61</v>
      </c>
      <c r="C18343" t="s">
        <v>5926</v>
      </c>
      <c r="D18343" t="s">
        <v>843</v>
      </c>
      <c r="E18343">
        <v>61</v>
      </c>
    </row>
    <row r="18344" spans="1:5" ht="13.5" customHeight="1">
      <c r="A18344">
        <v>112</v>
      </c>
      <c r="B18344" t="str">
        <f t="shared" si="286"/>
        <v>112---62</v>
      </c>
      <c r="C18344" t="s">
        <v>5917</v>
      </c>
      <c r="D18344" t="s">
        <v>789</v>
      </c>
      <c r="E18344">
        <v>62</v>
      </c>
    </row>
    <row r="18345" spans="1:5" ht="13.5" customHeight="1">
      <c r="A18345">
        <v>112</v>
      </c>
      <c r="B18345" t="str">
        <f t="shared" si="286"/>
        <v>112---63</v>
      </c>
      <c r="C18345" t="s">
        <v>5918</v>
      </c>
      <c r="D18345" t="s">
        <v>770</v>
      </c>
      <c r="E18345">
        <v>63</v>
      </c>
    </row>
    <row r="18346" spans="1:5" ht="13.5" customHeight="1">
      <c r="A18346">
        <v>112</v>
      </c>
      <c r="B18346" t="str">
        <f t="shared" si="286"/>
        <v>112---64</v>
      </c>
      <c r="C18346" t="s">
        <v>5932</v>
      </c>
      <c r="D18346" t="s">
        <v>846</v>
      </c>
      <c r="E18346">
        <v>64</v>
      </c>
    </row>
    <row r="18347" spans="1:5" ht="13.5" customHeight="1">
      <c r="A18347">
        <v>112</v>
      </c>
      <c r="B18347" t="str">
        <f t="shared" si="286"/>
        <v>112---65</v>
      </c>
      <c r="C18347" t="s">
        <v>5972</v>
      </c>
      <c r="D18347" t="s">
        <v>979</v>
      </c>
      <c r="E18347">
        <v>65</v>
      </c>
    </row>
    <row r="18348" spans="1:5" ht="13.5" customHeight="1">
      <c r="A18348">
        <v>112</v>
      </c>
      <c r="B18348" t="str">
        <f t="shared" si="286"/>
        <v>112---66</v>
      </c>
      <c r="C18348" t="s">
        <v>5994</v>
      </c>
      <c r="D18348" t="s">
        <v>984</v>
      </c>
      <c r="E18348">
        <v>66</v>
      </c>
    </row>
    <row r="18349" spans="1:5" ht="13.5" customHeight="1">
      <c r="A18349">
        <v>112</v>
      </c>
      <c r="B18349" t="str">
        <f t="shared" si="286"/>
        <v>112---67</v>
      </c>
      <c r="C18349" t="s">
        <v>6002</v>
      </c>
      <c r="D18349" t="s">
        <v>1113</v>
      </c>
      <c r="E18349">
        <v>67</v>
      </c>
    </row>
    <row r="18350" spans="1:5" ht="13.5" customHeight="1">
      <c r="A18350">
        <v>112</v>
      </c>
      <c r="B18350" t="str">
        <f t="shared" si="286"/>
        <v>112---68</v>
      </c>
      <c r="C18350" t="s">
        <v>5985</v>
      </c>
      <c r="D18350" t="s">
        <v>1159</v>
      </c>
      <c r="E18350">
        <v>68</v>
      </c>
    </row>
    <row r="18351" spans="1:5" ht="13.5" customHeight="1">
      <c r="A18351">
        <v>112</v>
      </c>
      <c r="B18351" t="str">
        <f t="shared" si="286"/>
        <v>112---69</v>
      </c>
      <c r="C18351" t="s">
        <v>5935</v>
      </c>
      <c r="D18351" t="s">
        <v>816</v>
      </c>
      <c r="E18351">
        <v>69</v>
      </c>
    </row>
    <row r="18352" spans="1:5" ht="13.5" customHeight="1">
      <c r="A18352">
        <v>112</v>
      </c>
      <c r="B18352" t="str">
        <f t="shared" si="286"/>
        <v>112---70</v>
      </c>
      <c r="C18352" t="s">
        <v>6003</v>
      </c>
      <c r="D18352" t="s">
        <v>1016</v>
      </c>
      <c r="E18352">
        <v>70</v>
      </c>
    </row>
    <row r="18353" spans="1:5" ht="13.5" customHeight="1">
      <c r="A18353">
        <v>112</v>
      </c>
      <c r="B18353" t="str">
        <f t="shared" si="286"/>
        <v>112---71</v>
      </c>
      <c r="C18353" t="s">
        <v>5998</v>
      </c>
      <c r="D18353" t="s">
        <v>1201</v>
      </c>
      <c r="E18353">
        <v>71</v>
      </c>
    </row>
    <row r="18354" spans="1:5" ht="13.5" customHeight="1">
      <c r="A18354">
        <v>112</v>
      </c>
      <c r="B18354" t="str">
        <f t="shared" si="286"/>
        <v>112---72</v>
      </c>
      <c r="C18354" t="s">
        <v>6004</v>
      </c>
      <c r="D18354" t="s">
        <v>960</v>
      </c>
      <c r="E18354">
        <v>72</v>
      </c>
    </row>
    <row r="18355" spans="1:5" ht="13.5" customHeight="1">
      <c r="A18355">
        <v>112</v>
      </c>
      <c r="B18355" t="str">
        <f t="shared" si="286"/>
        <v>112---73</v>
      </c>
      <c r="C18355" t="s">
        <v>5956</v>
      </c>
      <c r="D18355" t="s">
        <v>917</v>
      </c>
      <c r="E18355">
        <v>73</v>
      </c>
    </row>
    <row r="18356" spans="1:5" ht="13.5" customHeight="1">
      <c r="A18356">
        <v>112</v>
      </c>
      <c r="B18356" t="str">
        <f t="shared" si="286"/>
        <v>112---74</v>
      </c>
      <c r="C18356" t="s">
        <v>6013</v>
      </c>
      <c r="D18356" t="s">
        <v>968</v>
      </c>
      <c r="E18356">
        <v>74</v>
      </c>
    </row>
    <row r="18357" spans="1:5" ht="13.5" customHeight="1">
      <c r="A18357">
        <v>112</v>
      </c>
      <c r="B18357" t="str">
        <f t="shared" si="286"/>
        <v>112---75</v>
      </c>
      <c r="C18357" t="s">
        <v>5941</v>
      </c>
      <c r="D18357" t="s">
        <v>861</v>
      </c>
      <c r="E18357">
        <v>75</v>
      </c>
    </row>
    <row r="18358" spans="1:5" ht="13.5" customHeight="1">
      <c r="A18358">
        <v>112</v>
      </c>
      <c r="B18358" t="str">
        <f t="shared" si="286"/>
        <v>112---76</v>
      </c>
      <c r="C18358" t="s">
        <v>5954</v>
      </c>
      <c r="D18358" t="s">
        <v>1166</v>
      </c>
      <c r="E18358">
        <v>76</v>
      </c>
    </row>
    <row r="18359" spans="1:5" ht="13.5" customHeight="1">
      <c r="A18359">
        <v>112</v>
      </c>
      <c r="B18359" t="str">
        <f t="shared" si="286"/>
        <v>112---77</v>
      </c>
      <c r="C18359" t="s">
        <v>5995</v>
      </c>
      <c r="D18359" t="s">
        <v>1038</v>
      </c>
      <c r="E18359">
        <v>77</v>
      </c>
    </row>
    <row r="18360" spans="1:5" ht="13.5" customHeight="1">
      <c r="A18360">
        <v>112</v>
      </c>
      <c r="B18360" t="str">
        <f t="shared" si="286"/>
        <v>112---78</v>
      </c>
      <c r="C18360" t="s">
        <v>5991</v>
      </c>
      <c r="D18360" t="s">
        <v>1092</v>
      </c>
      <c r="E18360">
        <v>78</v>
      </c>
    </row>
    <row r="18361" spans="1:5" ht="13.5" customHeight="1">
      <c r="A18361">
        <v>112</v>
      </c>
      <c r="B18361" t="str">
        <f t="shared" si="286"/>
        <v>112---79</v>
      </c>
      <c r="C18361" t="s">
        <v>5992</v>
      </c>
      <c r="D18361" t="s">
        <v>1101</v>
      </c>
      <c r="E18361">
        <v>79</v>
      </c>
    </row>
    <row r="18362" spans="1:5" ht="13.5" customHeight="1">
      <c r="A18362">
        <v>112</v>
      </c>
      <c r="B18362" t="str">
        <f t="shared" si="286"/>
        <v>112---80</v>
      </c>
      <c r="C18362" t="s">
        <v>5923</v>
      </c>
      <c r="D18362" t="s">
        <v>766</v>
      </c>
      <c r="E18362">
        <v>80</v>
      </c>
    </row>
    <row r="18363" spans="1:5" ht="13.5" customHeight="1">
      <c r="A18363">
        <v>112</v>
      </c>
      <c r="B18363" t="str">
        <f t="shared" si="286"/>
        <v>112---81</v>
      </c>
      <c r="C18363" t="s">
        <v>5989</v>
      </c>
      <c r="D18363" t="s">
        <v>1185</v>
      </c>
      <c r="E18363">
        <v>81</v>
      </c>
    </row>
    <row r="18364" spans="1:5" ht="13.5" customHeight="1">
      <c r="A18364">
        <v>112</v>
      </c>
      <c r="B18364" t="str">
        <f t="shared" si="286"/>
        <v>112---82</v>
      </c>
      <c r="C18364" t="s">
        <v>5924</v>
      </c>
      <c r="D18364" t="s">
        <v>726</v>
      </c>
      <c r="E18364">
        <v>82</v>
      </c>
    </row>
    <row r="18365" spans="1:5" ht="13.5" customHeight="1">
      <c r="A18365">
        <v>112</v>
      </c>
      <c r="B18365" t="str">
        <f t="shared" si="286"/>
        <v>112---83</v>
      </c>
      <c r="C18365" t="s">
        <v>6006</v>
      </c>
      <c r="D18365" t="s">
        <v>1441</v>
      </c>
      <c r="E18365">
        <v>83</v>
      </c>
    </row>
    <row r="18366" spans="1:5" ht="13.5" customHeight="1">
      <c r="A18366">
        <v>112</v>
      </c>
      <c r="B18366" t="str">
        <f t="shared" si="286"/>
        <v>112---84</v>
      </c>
      <c r="C18366" t="s">
        <v>5996</v>
      </c>
      <c r="D18366" t="s">
        <v>1356</v>
      </c>
      <c r="E18366">
        <v>84</v>
      </c>
    </row>
    <row r="18367" spans="1:5" ht="13.5" customHeight="1">
      <c r="A18367">
        <v>208</v>
      </c>
      <c r="B18367" t="str">
        <f t="shared" si="286"/>
        <v>208---1</v>
      </c>
      <c r="C18367" t="s">
        <v>4216</v>
      </c>
      <c r="D18367" t="s">
        <v>805</v>
      </c>
      <c r="E18367">
        <v>1</v>
      </c>
    </row>
    <row r="18368" spans="1:5" ht="13.5" customHeight="1">
      <c r="A18368">
        <v>208</v>
      </c>
      <c r="B18368" t="str">
        <f t="shared" si="286"/>
        <v>208---2</v>
      </c>
      <c r="C18368" t="s">
        <v>4216</v>
      </c>
      <c r="D18368" t="s">
        <v>1021</v>
      </c>
      <c r="E18368">
        <v>2</v>
      </c>
    </row>
    <row r="18369" spans="1:5" ht="13.5" customHeight="1">
      <c r="A18369">
        <v>208</v>
      </c>
      <c r="B18369" t="str">
        <f t="shared" si="286"/>
        <v>208---3</v>
      </c>
      <c r="C18369" t="s">
        <v>4217</v>
      </c>
      <c r="D18369" t="s">
        <v>907</v>
      </c>
      <c r="E18369">
        <v>3</v>
      </c>
    </row>
    <row r="18370" spans="1:5" ht="13.5" customHeight="1">
      <c r="A18370">
        <v>208</v>
      </c>
      <c r="B18370" t="str">
        <f t="shared" si="286"/>
        <v>208---4</v>
      </c>
      <c r="C18370" t="s">
        <v>4279</v>
      </c>
      <c r="D18370" t="s">
        <v>1066</v>
      </c>
      <c r="E18370">
        <v>4</v>
      </c>
    </row>
    <row r="18371" spans="1:5" ht="13.5" customHeight="1">
      <c r="A18371">
        <v>208</v>
      </c>
      <c r="B18371" t="str">
        <f t="shared" ref="B18371:B18434" si="287">A18371&amp;"---"&amp;E18371</f>
        <v>208---5</v>
      </c>
      <c r="C18371" t="s">
        <v>4219</v>
      </c>
      <c r="D18371" t="s">
        <v>924</v>
      </c>
      <c r="E18371">
        <v>5</v>
      </c>
    </row>
    <row r="18372" spans="1:5" ht="13.5" customHeight="1">
      <c r="A18372">
        <v>208</v>
      </c>
      <c r="B18372" t="str">
        <f t="shared" si="287"/>
        <v>208---6</v>
      </c>
      <c r="C18372" t="s">
        <v>4270</v>
      </c>
      <c r="D18372" t="s">
        <v>1138</v>
      </c>
      <c r="E18372">
        <v>6</v>
      </c>
    </row>
    <row r="18373" spans="1:5" ht="13.5" customHeight="1">
      <c r="A18373">
        <v>208</v>
      </c>
      <c r="B18373" t="str">
        <f t="shared" si="287"/>
        <v>208---7</v>
      </c>
      <c r="C18373" t="s">
        <v>4222</v>
      </c>
      <c r="D18373" t="s">
        <v>926</v>
      </c>
      <c r="E18373">
        <v>7</v>
      </c>
    </row>
    <row r="18374" spans="1:5" ht="13.5" customHeight="1">
      <c r="A18374">
        <v>208</v>
      </c>
      <c r="B18374" t="str">
        <f t="shared" si="287"/>
        <v>208---8</v>
      </c>
      <c r="C18374" t="s">
        <v>4276</v>
      </c>
      <c r="D18374" t="s">
        <v>736</v>
      </c>
      <c r="E18374">
        <v>8</v>
      </c>
    </row>
    <row r="18375" spans="1:5" ht="13.5" customHeight="1">
      <c r="A18375">
        <v>208</v>
      </c>
      <c r="B18375" t="str">
        <f t="shared" si="287"/>
        <v>208---9</v>
      </c>
      <c r="C18375" t="s">
        <v>4276</v>
      </c>
      <c r="D18375" t="s">
        <v>1073</v>
      </c>
      <c r="E18375">
        <v>9</v>
      </c>
    </row>
    <row r="18376" spans="1:5" ht="13.5" customHeight="1">
      <c r="A18376">
        <v>208</v>
      </c>
      <c r="B18376" t="str">
        <f t="shared" si="287"/>
        <v>208---10</v>
      </c>
      <c r="C18376" t="s">
        <v>4226</v>
      </c>
      <c r="D18376" t="s">
        <v>1069</v>
      </c>
      <c r="E18376">
        <v>10</v>
      </c>
    </row>
    <row r="18377" spans="1:5" ht="13.5" customHeight="1">
      <c r="A18377">
        <v>208</v>
      </c>
      <c r="B18377" t="str">
        <f t="shared" si="287"/>
        <v>208---11</v>
      </c>
      <c r="C18377" t="s">
        <v>5911</v>
      </c>
      <c r="D18377" t="s">
        <v>905</v>
      </c>
      <c r="E18377">
        <v>11</v>
      </c>
    </row>
    <row r="18378" spans="1:5" ht="13.5" customHeight="1">
      <c r="A18378">
        <v>208</v>
      </c>
      <c r="B18378" t="str">
        <f t="shared" si="287"/>
        <v>208---12</v>
      </c>
      <c r="C18378" t="s">
        <v>5911</v>
      </c>
      <c r="D18378" t="s">
        <v>1063</v>
      </c>
      <c r="E18378">
        <v>12</v>
      </c>
    </row>
    <row r="18379" spans="1:5" ht="13.5" customHeight="1">
      <c r="A18379">
        <v>208</v>
      </c>
      <c r="B18379" t="str">
        <f t="shared" si="287"/>
        <v>208---13</v>
      </c>
      <c r="C18379" t="s">
        <v>817</v>
      </c>
      <c r="D18379" t="s">
        <v>1182</v>
      </c>
      <c r="E18379">
        <v>13</v>
      </c>
    </row>
    <row r="18380" spans="1:5" ht="13.5" customHeight="1">
      <c r="A18380">
        <v>208</v>
      </c>
      <c r="B18380" t="str">
        <f t="shared" si="287"/>
        <v>208---14</v>
      </c>
      <c r="C18380" t="s">
        <v>887</v>
      </c>
      <c r="D18380" t="s">
        <v>992</v>
      </c>
      <c r="E18380">
        <v>14</v>
      </c>
    </row>
    <row r="18381" spans="1:5" ht="13.5" customHeight="1">
      <c r="A18381">
        <v>208</v>
      </c>
      <c r="B18381" t="str">
        <f t="shared" si="287"/>
        <v>208---15</v>
      </c>
      <c r="C18381" t="s">
        <v>739</v>
      </c>
      <c r="D18381" t="s">
        <v>736</v>
      </c>
      <c r="E18381">
        <v>15</v>
      </c>
    </row>
    <row r="18382" spans="1:5" ht="13.5" customHeight="1">
      <c r="A18382">
        <v>208</v>
      </c>
      <c r="B18382" t="str">
        <f t="shared" si="287"/>
        <v>208---16</v>
      </c>
      <c r="C18382" t="s">
        <v>888</v>
      </c>
      <c r="D18382" t="s">
        <v>1073</v>
      </c>
      <c r="E18382">
        <v>16</v>
      </c>
    </row>
    <row r="18383" spans="1:5" ht="13.5" customHeight="1">
      <c r="A18383">
        <v>208</v>
      </c>
      <c r="B18383" t="str">
        <f t="shared" si="287"/>
        <v>208---17</v>
      </c>
      <c r="C18383" t="s">
        <v>858</v>
      </c>
      <c r="D18383" t="s">
        <v>740</v>
      </c>
      <c r="E18383">
        <v>17</v>
      </c>
    </row>
    <row r="18384" spans="1:5" ht="13.5" customHeight="1">
      <c r="A18384">
        <v>208</v>
      </c>
      <c r="B18384" t="str">
        <f t="shared" si="287"/>
        <v>208---18</v>
      </c>
      <c r="C18384" t="s">
        <v>743</v>
      </c>
      <c r="D18384" t="s">
        <v>754</v>
      </c>
      <c r="E18384">
        <v>18</v>
      </c>
    </row>
    <row r="18385" spans="1:5" ht="13.5" customHeight="1">
      <c r="A18385">
        <v>208</v>
      </c>
      <c r="B18385" t="str">
        <f t="shared" si="287"/>
        <v>208---19</v>
      </c>
      <c r="C18385" t="s">
        <v>987</v>
      </c>
      <c r="D18385" t="s">
        <v>1263</v>
      </c>
      <c r="E18385">
        <v>19</v>
      </c>
    </row>
    <row r="18386" spans="1:5" ht="13.5" customHeight="1">
      <c r="A18386">
        <v>208</v>
      </c>
      <c r="B18386" t="str">
        <f t="shared" si="287"/>
        <v>208---20</v>
      </c>
      <c r="C18386" t="s">
        <v>989</v>
      </c>
      <c r="D18386" t="s">
        <v>738</v>
      </c>
      <c r="E18386">
        <v>20</v>
      </c>
    </row>
    <row r="18387" spans="1:5" ht="13.5" customHeight="1">
      <c r="A18387">
        <v>208</v>
      </c>
      <c r="B18387" t="str">
        <f t="shared" si="287"/>
        <v>208---21</v>
      </c>
      <c r="C18387" t="s">
        <v>819</v>
      </c>
      <c r="D18387" t="s">
        <v>756</v>
      </c>
      <c r="E18387">
        <v>21</v>
      </c>
    </row>
    <row r="18388" spans="1:5" ht="13.5" customHeight="1">
      <c r="A18388">
        <v>208</v>
      </c>
      <c r="B18388" t="str">
        <f t="shared" si="287"/>
        <v>208---22</v>
      </c>
      <c r="C18388" t="s">
        <v>1074</v>
      </c>
      <c r="D18388" t="s">
        <v>880</v>
      </c>
      <c r="E18388">
        <v>22</v>
      </c>
    </row>
    <row r="18389" spans="1:5" ht="13.5" customHeight="1">
      <c r="A18389">
        <v>208</v>
      </c>
      <c r="B18389" t="str">
        <f t="shared" si="287"/>
        <v>208---23</v>
      </c>
      <c r="C18389" t="s">
        <v>1019</v>
      </c>
      <c r="D18389" t="s">
        <v>734</v>
      </c>
      <c r="E18389">
        <v>23</v>
      </c>
    </row>
    <row r="18390" spans="1:5" ht="13.5" customHeight="1">
      <c r="A18390">
        <v>208</v>
      </c>
      <c r="B18390" t="str">
        <f t="shared" si="287"/>
        <v>208---24</v>
      </c>
      <c r="C18390" t="s">
        <v>824</v>
      </c>
      <c r="D18390" t="s">
        <v>752</v>
      </c>
      <c r="E18390">
        <v>24</v>
      </c>
    </row>
    <row r="18391" spans="1:5" ht="13.5" customHeight="1">
      <c r="A18391">
        <v>208</v>
      </c>
      <c r="B18391" t="str">
        <f t="shared" si="287"/>
        <v>208---25</v>
      </c>
      <c r="C18391" t="s">
        <v>826</v>
      </c>
      <c r="D18391" t="s">
        <v>1079</v>
      </c>
      <c r="E18391">
        <v>25</v>
      </c>
    </row>
    <row r="18392" spans="1:5" ht="13.5" customHeight="1">
      <c r="A18392">
        <v>208</v>
      </c>
      <c r="B18392" t="str">
        <f t="shared" si="287"/>
        <v>208---26</v>
      </c>
      <c r="C18392" t="s">
        <v>1005</v>
      </c>
      <c r="D18392" t="s">
        <v>1105</v>
      </c>
      <c r="E18392">
        <v>26</v>
      </c>
    </row>
    <row r="18393" spans="1:5" ht="13.5" customHeight="1">
      <c r="A18393">
        <v>208</v>
      </c>
      <c r="B18393" t="str">
        <f t="shared" si="287"/>
        <v>208---27</v>
      </c>
      <c r="C18393" t="s">
        <v>1197</v>
      </c>
      <c r="D18393" t="s">
        <v>1137</v>
      </c>
      <c r="E18393">
        <v>27</v>
      </c>
    </row>
    <row r="18394" spans="1:5" ht="13.5" customHeight="1">
      <c r="A18394">
        <v>208</v>
      </c>
      <c r="B18394" t="str">
        <f t="shared" si="287"/>
        <v>208---28</v>
      </c>
      <c r="C18394" t="s">
        <v>991</v>
      </c>
      <c r="D18394" t="s">
        <v>966</v>
      </c>
      <c r="E18394">
        <v>28</v>
      </c>
    </row>
    <row r="18395" spans="1:5" ht="13.5" customHeight="1">
      <c r="A18395">
        <v>208</v>
      </c>
      <c r="B18395" t="str">
        <f t="shared" si="287"/>
        <v>208---29</v>
      </c>
      <c r="C18395" t="s">
        <v>1096</v>
      </c>
      <c r="D18395" t="s">
        <v>1215</v>
      </c>
      <c r="E18395">
        <v>29</v>
      </c>
    </row>
    <row r="18396" spans="1:5" ht="13.5" customHeight="1">
      <c r="A18396">
        <v>208</v>
      </c>
      <c r="B18396" t="str">
        <f t="shared" si="287"/>
        <v>208---30</v>
      </c>
      <c r="C18396" t="s">
        <v>1102</v>
      </c>
      <c r="D18396" t="s">
        <v>1190</v>
      </c>
      <c r="E18396">
        <v>30</v>
      </c>
    </row>
    <row r="18397" spans="1:5" ht="13.5" customHeight="1">
      <c r="A18397">
        <v>208</v>
      </c>
      <c r="B18397" t="str">
        <f t="shared" si="287"/>
        <v>208---31</v>
      </c>
      <c r="C18397" t="s">
        <v>1055</v>
      </c>
      <c r="D18397" t="s">
        <v>1324</v>
      </c>
      <c r="E18397">
        <v>31</v>
      </c>
    </row>
    <row r="18398" spans="1:5" ht="13.5" customHeight="1">
      <c r="A18398">
        <v>208</v>
      </c>
      <c r="B18398" t="str">
        <f t="shared" si="287"/>
        <v>208---32</v>
      </c>
      <c r="C18398" t="s">
        <v>868</v>
      </c>
      <c r="D18398" t="s">
        <v>758</v>
      </c>
      <c r="E18398">
        <v>32</v>
      </c>
    </row>
    <row r="18399" spans="1:5" ht="13.5" customHeight="1">
      <c r="A18399">
        <v>208</v>
      </c>
      <c r="B18399" t="str">
        <f t="shared" si="287"/>
        <v>208---33</v>
      </c>
      <c r="C18399" t="s">
        <v>5967</v>
      </c>
      <c r="D18399" t="s">
        <v>986</v>
      </c>
      <c r="E18399">
        <v>33</v>
      </c>
    </row>
    <row r="18400" spans="1:5" ht="13.5" customHeight="1">
      <c r="A18400">
        <v>208</v>
      </c>
      <c r="B18400" t="str">
        <f t="shared" si="287"/>
        <v>208---34</v>
      </c>
      <c r="C18400" t="s">
        <v>5961</v>
      </c>
      <c r="D18400" t="s">
        <v>935</v>
      </c>
      <c r="E18400">
        <v>34</v>
      </c>
    </row>
    <row r="18401" spans="1:5" ht="13.5" customHeight="1">
      <c r="A18401">
        <v>208</v>
      </c>
      <c r="B18401" t="str">
        <f t="shared" si="287"/>
        <v>208---35</v>
      </c>
      <c r="C18401" t="s">
        <v>5915</v>
      </c>
      <c r="D18401" t="s">
        <v>772</v>
      </c>
      <c r="E18401">
        <v>35</v>
      </c>
    </row>
    <row r="18402" spans="1:5" ht="13.5" customHeight="1">
      <c r="A18402">
        <v>208</v>
      </c>
      <c r="B18402" t="str">
        <f t="shared" si="287"/>
        <v>208---36</v>
      </c>
      <c r="C18402" t="s">
        <v>5977</v>
      </c>
      <c r="D18402" t="s">
        <v>1069</v>
      </c>
      <c r="E18402">
        <v>36</v>
      </c>
    </row>
    <row r="18403" spans="1:5" ht="13.5" customHeight="1">
      <c r="A18403">
        <v>208</v>
      </c>
      <c r="B18403" t="str">
        <f t="shared" si="287"/>
        <v>208---37</v>
      </c>
      <c r="C18403" t="s">
        <v>5917</v>
      </c>
      <c r="D18403" t="s">
        <v>789</v>
      </c>
      <c r="E18403">
        <v>37</v>
      </c>
    </row>
    <row r="18404" spans="1:5" ht="13.5" customHeight="1">
      <c r="A18404">
        <v>208</v>
      </c>
      <c r="B18404" t="str">
        <f t="shared" si="287"/>
        <v>208---38</v>
      </c>
      <c r="C18404" t="s">
        <v>5918</v>
      </c>
      <c r="D18404" t="s">
        <v>770</v>
      </c>
      <c r="E18404">
        <v>38</v>
      </c>
    </row>
    <row r="18405" spans="1:5" ht="13.5" customHeight="1">
      <c r="A18405">
        <v>208</v>
      </c>
      <c r="B18405" t="str">
        <f t="shared" si="287"/>
        <v>208---39</v>
      </c>
      <c r="C18405" t="s">
        <v>5931</v>
      </c>
      <c r="D18405" t="s">
        <v>1044</v>
      </c>
      <c r="E18405">
        <v>39</v>
      </c>
    </row>
    <row r="18406" spans="1:5" ht="13.5" customHeight="1">
      <c r="A18406">
        <v>208</v>
      </c>
      <c r="B18406" t="str">
        <f t="shared" si="287"/>
        <v>208---40</v>
      </c>
      <c r="C18406" t="s">
        <v>5984</v>
      </c>
      <c r="D18406" t="s">
        <v>1232</v>
      </c>
      <c r="E18406">
        <v>40</v>
      </c>
    </row>
    <row r="18407" spans="1:5" ht="13.5" customHeight="1">
      <c r="A18407">
        <v>208</v>
      </c>
      <c r="B18407" t="str">
        <f t="shared" si="287"/>
        <v>208---41</v>
      </c>
      <c r="C18407" t="s">
        <v>5964</v>
      </c>
      <c r="D18407" t="s">
        <v>1176</v>
      </c>
      <c r="E18407">
        <v>41</v>
      </c>
    </row>
    <row r="18408" spans="1:5" ht="13.5" customHeight="1">
      <c r="A18408">
        <v>208</v>
      </c>
      <c r="B18408" t="str">
        <f t="shared" si="287"/>
        <v>208---42</v>
      </c>
      <c r="C18408" t="s">
        <v>5979</v>
      </c>
      <c r="D18408" t="s">
        <v>1071</v>
      </c>
      <c r="E18408">
        <v>42</v>
      </c>
    </row>
    <row r="18409" spans="1:5" ht="13.5" customHeight="1">
      <c r="A18409">
        <v>208</v>
      </c>
      <c r="B18409" t="str">
        <f t="shared" si="287"/>
        <v>208---43</v>
      </c>
      <c r="C18409" t="s">
        <v>5956</v>
      </c>
      <c r="D18409" t="s">
        <v>917</v>
      </c>
      <c r="E18409">
        <v>43</v>
      </c>
    </row>
    <row r="18410" spans="1:5" ht="13.5" customHeight="1">
      <c r="A18410">
        <v>208</v>
      </c>
      <c r="B18410" t="str">
        <f t="shared" si="287"/>
        <v>208---44</v>
      </c>
      <c r="C18410" t="s">
        <v>5920</v>
      </c>
      <c r="D18410" t="s">
        <v>762</v>
      </c>
      <c r="E18410">
        <v>44</v>
      </c>
    </row>
    <row r="18411" spans="1:5" ht="13.5" customHeight="1">
      <c r="A18411">
        <v>208</v>
      </c>
      <c r="B18411" t="str">
        <f t="shared" si="287"/>
        <v>208---45</v>
      </c>
      <c r="C18411" t="s">
        <v>5973</v>
      </c>
      <c r="D18411" t="s">
        <v>1158</v>
      </c>
      <c r="E18411">
        <v>45</v>
      </c>
    </row>
    <row r="18412" spans="1:5" ht="13.5" customHeight="1">
      <c r="A18412">
        <v>208</v>
      </c>
      <c r="B18412" t="str">
        <f t="shared" si="287"/>
        <v>208---46</v>
      </c>
      <c r="C18412" t="s">
        <v>5954</v>
      </c>
      <c r="D18412" t="s">
        <v>1166</v>
      </c>
      <c r="E18412">
        <v>46</v>
      </c>
    </row>
    <row r="18413" spans="1:5" ht="13.5" customHeight="1">
      <c r="A18413">
        <v>208</v>
      </c>
      <c r="B18413" t="str">
        <f t="shared" si="287"/>
        <v>208---47</v>
      </c>
      <c r="C18413" t="s">
        <v>5981</v>
      </c>
      <c r="D18413" t="s">
        <v>1225</v>
      </c>
      <c r="E18413">
        <v>47</v>
      </c>
    </row>
    <row r="18414" spans="1:5" ht="13.5" customHeight="1">
      <c r="A18414">
        <v>208</v>
      </c>
      <c r="B18414" t="str">
        <f t="shared" si="287"/>
        <v>208---48</v>
      </c>
      <c r="C18414" t="s">
        <v>5924</v>
      </c>
      <c r="D18414" t="s">
        <v>726</v>
      </c>
      <c r="E18414">
        <v>48</v>
      </c>
    </row>
    <row r="18415" spans="1:5" ht="13.5" customHeight="1">
      <c r="A18415">
        <v>208</v>
      </c>
      <c r="B18415" t="str">
        <f t="shared" si="287"/>
        <v>208---49</v>
      </c>
      <c r="C18415" t="s">
        <v>5976</v>
      </c>
      <c r="D18415" t="s">
        <v>1162</v>
      </c>
      <c r="E18415">
        <v>49</v>
      </c>
    </row>
    <row r="18416" spans="1:5" ht="13.5" customHeight="1">
      <c r="A18416">
        <v>209</v>
      </c>
      <c r="B18416" t="str">
        <f t="shared" si="287"/>
        <v>209---1</v>
      </c>
      <c r="C18416" t="s">
        <v>4216</v>
      </c>
      <c r="D18416" t="s">
        <v>1164</v>
      </c>
      <c r="E18416">
        <v>1</v>
      </c>
    </row>
    <row r="18417" spans="1:5" ht="13.5" customHeight="1">
      <c r="A18417">
        <v>209</v>
      </c>
      <c r="B18417" t="str">
        <f t="shared" si="287"/>
        <v>209---2</v>
      </c>
      <c r="C18417" t="s">
        <v>4216</v>
      </c>
      <c r="D18417" t="s">
        <v>805</v>
      </c>
      <c r="E18417">
        <v>2</v>
      </c>
    </row>
    <row r="18418" spans="1:5" ht="13.5" customHeight="1">
      <c r="A18418">
        <v>209</v>
      </c>
      <c r="B18418" t="str">
        <f t="shared" si="287"/>
        <v>209---3</v>
      </c>
      <c r="C18418" t="s">
        <v>4216</v>
      </c>
      <c r="D18418" t="s">
        <v>1021</v>
      </c>
      <c r="E18418">
        <v>3</v>
      </c>
    </row>
    <row r="18419" spans="1:5" ht="13.5" customHeight="1">
      <c r="A18419">
        <v>209</v>
      </c>
      <c r="B18419" t="str">
        <f t="shared" si="287"/>
        <v>209---4</v>
      </c>
      <c r="C18419" t="s">
        <v>4216</v>
      </c>
      <c r="D18419" t="s">
        <v>907</v>
      </c>
      <c r="E18419">
        <v>4</v>
      </c>
    </row>
    <row r="18420" spans="1:5" ht="13.5" customHeight="1">
      <c r="A18420">
        <v>209</v>
      </c>
      <c r="B18420" t="str">
        <f t="shared" si="287"/>
        <v>209---5</v>
      </c>
      <c r="C18420" t="s">
        <v>4216</v>
      </c>
      <c r="D18420" t="s">
        <v>1066</v>
      </c>
      <c r="E18420">
        <v>5</v>
      </c>
    </row>
    <row r="18421" spans="1:5" ht="13.5" customHeight="1">
      <c r="A18421">
        <v>209</v>
      </c>
      <c r="B18421" t="str">
        <f t="shared" si="287"/>
        <v>209---6</v>
      </c>
      <c r="C18421" t="s">
        <v>4219</v>
      </c>
      <c r="D18421" t="s">
        <v>924</v>
      </c>
      <c r="E18421">
        <v>6</v>
      </c>
    </row>
    <row r="18422" spans="1:5" ht="13.5" customHeight="1">
      <c r="A18422">
        <v>209</v>
      </c>
      <c r="B18422" t="str">
        <f t="shared" si="287"/>
        <v>209---7</v>
      </c>
      <c r="C18422" t="s">
        <v>4271</v>
      </c>
      <c r="D18422" t="s">
        <v>1105</v>
      </c>
      <c r="E18422">
        <v>7</v>
      </c>
    </row>
    <row r="18423" spans="1:5" ht="13.5" customHeight="1">
      <c r="A18423">
        <v>209</v>
      </c>
      <c r="B18423" t="str">
        <f t="shared" si="287"/>
        <v>209---8</v>
      </c>
      <c r="C18423" t="s">
        <v>4220</v>
      </c>
      <c r="D18423" t="s">
        <v>779</v>
      </c>
      <c r="E18423">
        <v>8</v>
      </c>
    </row>
    <row r="18424" spans="1:5" ht="13.5" customHeight="1">
      <c r="A18424">
        <v>209</v>
      </c>
      <c r="B18424" t="str">
        <f t="shared" si="287"/>
        <v>209---9</v>
      </c>
      <c r="C18424" t="s">
        <v>4270</v>
      </c>
      <c r="D18424" t="s">
        <v>1138</v>
      </c>
      <c r="E18424">
        <v>9</v>
      </c>
    </row>
    <row r="18425" spans="1:5" ht="13.5" customHeight="1">
      <c r="A18425">
        <v>209</v>
      </c>
      <c r="B18425" t="str">
        <f t="shared" si="287"/>
        <v>209---10</v>
      </c>
      <c r="C18425" t="s">
        <v>4222</v>
      </c>
      <c r="D18425" t="s">
        <v>926</v>
      </c>
      <c r="E18425">
        <v>10</v>
      </c>
    </row>
    <row r="18426" spans="1:5" ht="13.5" customHeight="1">
      <c r="A18426">
        <v>209</v>
      </c>
      <c r="B18426" t="str">
        <f t="shared" si="287"/>
        <v>209---11</v>
      </c>
      <c r="C18426" t="s">
        <v>4268</v>
      </c>
      <c r="D18426" t="s">
        <v>982</v>
      </c>
      <c r="E18426">
        <v>11</v>
      </c>
    </row>
    <row r="18427" spans="1:5" ht="13.5" customHeight="1">
      <c r="A18427">
        <v>209</v>
      </c>
      <c r="B18427" t="str">
        <f t="shared" si="287"/>
        <v>209---12</v>
      </c>
      <c r="C18427" t="s">
        <v>4255</v>
      </c>
      <c r="D18427" t="s">
        <v>1231</v>
      </c>
      <c r="E18427">
        <v>12</v>
      </c>
    </row>
    <row r="18428" spans="1:5" ht="13.5" customHeight="1">
      <c r="A18428">
        <v>209</v>
      </c>
      <c r="B18428" t="str">
        <f t="shared" si="287"/>
        <v>209---13</v>
      </c>
      <c r="C18428" t="s">
        <v>4240</v>
      </c>
      <c r="D18428" t="s">
        <v>736</v>
      </c>
      <c r="E18428">
        <v>13</v>
      </c>
    </row>
    <row r="18429" spans="1:5" ht="13.5" customHeight="1">
      <c r="A18429">
        <v>209</v>
      </c>
      <c r="B18429" t="str">
        <f t="shared" si="287"/>
        <v>209---14</v>
      </c>
      <c r="C18429" t="s">
        <v>4240</v>
      </c>
      <c r="D18429" t="s">
        <v>1073</v>
      </c>
      <c r="E18429">
        <v>14</v>
      </c>
    </row>
    <row r="18430" spans="1:5" ht="13.5" customHeight="1">
      <c r="A18430">
        <v>209</v>
      </c>
      <c r="B18430" t="str">
        <f t="shared" si="287"/>
        <v>209---15</v>
      </c>
      <c r="C18430" t="s">
        <v>4232</v>
      </c>
      <c r="D18430" t="s">
        <v>1069</v>
      </c>
      <c r="E18430">
        <v>15</v>
      </c>
    </row>
    <row r="18431" spans="1:5" ht="13.5" customHeight="1">
      <c r="A18431">
        <v>209</v>
      </c>
      <c r="B18431" t="str">
        <f t="shared" si="287"/>
        <v>209---16</v>
      </c>
      <c r="C18431" t="s">
        <v>4233</v>
      </c>
      <c r="D18431" t="s">
        <v>1146</v>
      </c>
      <c r="E18431">
        <v>16</v>
      </c>
    </row>
    <row r="18432" spans="1:5" ht="13.5" customHeight="1">
      <c r="A18432">
        <v>209</v>
      </c>
      <c r="B18432" t="str">
        <f t="shared" si="287"/>
        <v>209---17</v>
      </c>
      <c r="C18432" t="s">
        <v>4256</v>
      </c>
      <c r="D18432" t="s">
        <v>1165</v>
      </c>
      <c r="E18432">
        <v>17</v>
      </c>
    </row>
    <row r="18433" spans="1:5" ht="13.5" customHeight="1">
      <c r="A18433">
        <v>209</v>
      </c>
      <c r="B18433" t="str">
        <f t="shared" si="287"/>
        <v>209---18</v>
      </c>
      <c r="C18433" t="s">
        <v>4245</v>
      </c>
      <c r="D18433" t="s">
        <v>935</v>
      </c>
      <c r="E18433">
        <v>18</v>
      </c>
    </row>
    <row r="18434" spans="1:5" ht="13.5" customHeight="1">
      <c r="A18434">
        <v>209</v>
      </c>
      <c r="B18434" t="str">
        <f t="shared" si="287"/>
        <v>209---19</v>
      </c>
      <c r="C18434" t="s">
        <v>4278</v>
      </c>
      <c r="D18434" t="s">
        <v>1140</v>
      </c>
      <c r="E18434">
        <v>19</v>
      </c>
    </row>
    <row r="18435" spans="1:5" ht="13.5" customHeight="1">
      <c r="A18435">
        <v>209</v>
      </c>
      <c r="B18435" t="str">
        <f t="shared" ref="B18435:B18498" si="288">A18435&amp;"---"&amp;E18435</f>
        <v>209---20</v>
      </c>
      <c r="C18435" t="s">
        <v>817</v>
      </c>
      <c r="D18435" t="s">
        <v>1182</v>
      </c>
      <c r="E18435">
        <v>20</v>
      </c>
    </row>
    <row r="18436" spans="1:5" ht="13.5" customHeight="1">
      <c r="A18436">
        <v>209</v>
      </c>
      <c r="B18436" t="str">
        <f t="shared" si="288"/>
        <v>209---21</v>
      </c>
      <c r="C18436" t="s">
        <v>1017</v>
      </c>
      <c r="D18436" t="s">
        <v>796</v>
      </c>
      <c r="E18436">
        <v>21</v>
      </c>
    </row>
    <row r="18437" spans="1:5" ht="13.5" customHeight="1">
      <c r="A18437">
        <v>209</v>
      </c>
      <c r="B18437" t="str">
        <f t="shared" si="288"/>
        <v>209---22</v>
      </c>
      <c r="C18437" t="s">
        <v>731</v>
      </c>
      <c r="D18437" t="s">
        <v>800</v>
      </c>
      <c r="E18437">
        <v>22</v>
      </c>
    </row>
    <row r="18438" spans="1:5" ht="13.5" customHeight="1">
      <c r="A18438">
        <v>209</v>
      </c>
      <c r="B18438" t="str">
        <f t="shared" si="288"/>
        <v>209---23</v>
      </c>
      <c r="C18438" t="s">
        <v>887</v>
      </c>
      <c r="D18438" t="s">
        <v>992</v>
      </c>
      <c r="E18438">
        <v>23</v>
      </c>
    </row>
    <row r="18439" spans="1:5" ht="13.5" customHeight="1">
      <c r="A18439">
        <v>209</v>
      </c>
      <c r="B18439" t="str">
        <f t="shared" si="288"/>
        <v>209---24</v>
      </c>
      <c r="C18439" t="s">
        <v>797</v>
      </c>
      <c r="D18439" t="s">
        <v>1081</v>
      </c>
      <c r="E18439">
        <v>24</v>
      </c>
    </row>
    <row r="18440" spans="1:5" ht="13.5" customHeight="1">
      <c r="A18440">
        <v>209</v>
      </c>
      <c r="B18440" t="str">
        <f t="shared" si="288"/>
        <v>209---25</v>
      </c>
      <c r="C18440" t="s">
        <v>739</v>
      </c>
      <c r="D18440" t="s">
        <v>736</v>
      </c>
      <c r="E18440">
        <v>25</v>
      </c>
    </row>
    <row r="18441" spans="1:5" ht="13.5" customHeight="1">
      <c r="A18441">
        <v>209</v>
      </c>
      <c r="B18441" t="str">
        <f t="shared" si="288"/>
        <v>209---26</v>
      </c>
      <c r="C18441" t="s">
        <v>888</v>
      </c>
      <c r="D18441" t="s">
        <v>1073</v>
      </c>
      <c r="E18441">
        <v>26</v>
      </c>
    </row>
    <row r="18442" spans="1:5" ht="13.5" customHeight="1">
      <c r="A18442">
        <v>209</v>
      </c>
      <c r="B18442" t="str">
        <f t="shared" si="288"/>
        <v>209---27</v>
      </c>
      <c r="C18442" t="s">
        <v>858</v>
      </c>
      <c r="D18442" t="s">
        <v>740</v>
      </c>
      <c r="E18442">
        <v>27</v>
      </c>
    </row>
    <row r="18443" spans="1:5" ht="13.5" customHeight="1">
      <c r="A18443">
        <v>209</v>
      </c>
      <c r="B18443" t="str">
        <f t="shared" si="288"/>
        <v>209---28</v>
      </c>
      <c r="C18443" t="s">
        <v>743</v>
      </c>
      <c r="D18443" t="s">
        <v>754</v>
      </c>
      <c r="E18443">
        <v>28</v>
      </c>
    </row>
    <row r="18444" spans="1:5" ht="13.5" customHeight="1">
      <c r="A18444">
        <v>209</v>
      </c>
      <c r="B18444" t="str">
        <f t="shared" si="288"/>
        <v>209---29</v>
      </c>
      <c r="C18444" t="s">
        <v>987</v>
      </c>
      <c r="D18444" t="s">
        <v>1263</v>
      </c>
      <c r="E18444">
        <v>29</v>
      </c>
    </row>
    <row r="18445" spans="1:5" ht="13.5" customHeight="1">
      <c r="A18445">
        <v>209</v>
      </c>
      <c r="B18445" t="str">
        <f t="shared" si="288"/>
        <v>209---30</v>
      </c>
      <c r="C18445" t="s">
        <v>989</v>
      </c>
      <c r="D18445" t="s">
        <v>738</v>
      </c>
      <c r="E18445">
        <v>30</v>
      </c>
    </row>
    <row r="18446" spans="1:5" ht="13.5" customHeight="1">
      <c r="A18446">
        <v>209</v>
      </c>
      <c r="B18446" t="str">
        <f t="shared" si="288"/>
        <v>209---31</v>
      </c>
      <c r="C18446" t="s">
        <v>936</v>
      </c>
      <c r="D18446" t="s">
        <v>779</v>
      </c>
      <c r="E18446">
        <v>31</v>
      </c>
    </row>
    <row r="18447" spans="1:5" ht="13.5" customHeight="1">
      <c r="A18447">
        <v>209</v>
      </c>
      <c r="B18447" t="str">
        <f t="shared" si="288"/>
        <v>209---32</v>
      </c>
      <c r="C18447" t="s">
        <v>819</v>
      </c>
      <c r="D18447" t="s">
        <v>756</v>
      </c>
      <c r="E18447">
        <v>32</v>
      </c>
    </row>
    <row r="18448" spans="1:5" ht="13.5" customHeight="1">
      <c r="A18448">
        <v>209</v>
      </c>
      <c r="B18448" t="str">
        <f t="shared" si="288"/>
        <v>209---33</v>
      </c>
      <c r="C18448" t="s">
        <v>1074</v>
      </c>
      <c r="D18448" t="s">
        <v>880</v>
      </c>
      <c r="E18448">
        <v>33</v>
      </c>
    </row>
    <row r="18449" spans="1:5" ht="13.5" customHeight="1">
      <c r="A18449">
        <v>209</v>
      </c>
      <c r="B18449" t="str">
        <f t="shared" si="288"/>
        <v>209---34</v>
      </c>
      <c r="C18449" t="s">
        <v>1019</v>
      </c>
      <c r="D18449" t="s">
        <v>734</v>
      </c>
      <c r="E18449">
        <v>34</v>
      </c>
    </row>
    <row r="18450" spans="1:5" ht="13.5" customHeight="1">
      <c r="A18450">
        <v>209</v>
      </c>
      <c r="B18450" t="str">
        <f t="shared" si="288"/>
        <v>209---35</v>
      </c>
      <c r="C18450" t="s">
        <v>824</v>
      </c>
      <c r="D18450" t="s">
        <v>752</v>
      </c>
      <c r="E18450">
        <v>35</v>
      </c>
    </row>
    <row r="18451" spans="1:5" ht="13.5" customHeight="1">
      <c r="A18451">
        <v>209</v>
      </c>
      <c r="B18451" t="str">
        <f t="shared" si="288"/>
        <v>209---36</v>
      </c>
      <c r="C18451" t="s">
        <v>826</v>
      </c>
      <c r="D18451" t="s">
        <v>1079</v>
      </c>
      <c r="E18451">
        <v>36</v>
      </c>
    </row>
    <row r="18452" spans="1:5" ht="13.5" customHeight="1">
      <c r="A18452">
        <v>209</v>
      </c>
      <c r="B18452" t="str">
        <f t="shared" si="288"/>
        <v>209---37</v>
      </c>
      <c r="C18452" t="s">
        <v>1005</v>
      </c>
      <c r="D18452" t="s">
        <v>1105</v>
      </c>
      <c r="E18452">
        <v>37</v>
      </c>
    </row>
    <row r="18453" spans="1:5" ht="13.5" customHeight="1">
      <c r="A18453">
        <v>209</v>
      </c>
      <c r="B18453" t="str">
        <f t="shared" si="288"/>
        <v>209---38</v>
      </c>
      <c r="C18453" t="s">
        <v>755</v>
      </c>
      <c r="D18453" t="s">
        <v>1146</v>
      </c>
      <c r="E18453">
        <v>38</v>
      </c>
    </row>
    <row r="18454" spans="1:5" ht="13.5" customHeight="1">
      <c r="A18454">
        <v>209</v>
      </c>
      <c r="B18454" t="str">
        <f t="shared" si="288"/>
        <v>209---39</v>
      </c>
      <c r="C18454" t="s">
        <v>1197</v>
      </c>
      <c r="D18454" t="s">
        <v>1137</v>
      </c>
      <c r="E18454">
        <v>39</v>
      </c>
    </row>
    <row r="18455" spans="1:5" ht="13.5" customHeight="1">
      <c r="A18455">
        <v>209</v>
      </c>
      <c r="B18455" t="str">
        <f t="shared" si="288"/>
        <v>209---40</v>
      </c>
      <c r="C18455" t="s">
        <v>991</v>
      </c>
      <c r="D18455" t="s">
        <v>966</v>
      </c>
      <c r="E18455">
        <v>40</v>
      </c>
    </row>
    <row r="18456" spans="1:5" ht="13.5" customHeight="1">
      <c r="A18456">
        <v>209</v>
      </c>
      <c r="B18456" t="str">
        <f t="shared" si="288"/>
        <v>209---41</v>
      </c>
      <c r="C18456" t="s">
        <v>1096</v>
      </c>
      <c r="D18456" t="s">
        <v>1215</v>
      </c>
      <c r="E18456">
        <v>41</v>
      </c>
    </row>
    <row r="18457" spans="1:5" ht="13.5" customHeight="1">
      <c r="A18457">
        <v>209</v>
      </c>
      <c r="B18457" t="str">
        <f t="shared" si="288"/>
        <v>209---42</v>
      </c>
      <c r="C18457" t="s">
        <v>1102</v>
      </c>
      <c r="D18457" t="s">
        <v>1190</v>
      </c>
      <c r="E18457">
        <v>42</v>
      </c>
    </row>
    <row r="18458" spans="1:5" ht="13.5" customHeight="1">
      <c r="A18458">
        <v>209</v>
      </c>
      <c r="B18458" t="str">
        <f t="shared" si="288"/>
        <v>209---43</v>
      </c>
      <c r="C18458" t="s">
        <v>1055</v>
      </c>
      <c r="D18458" t="s">
        <v>1324</v>
      </c>
      <c r="E18458">
        <v>43</v>
      </c>
    </row>
    <row r="18459" spans="1:5" ht="13.5" customHeight="1">
      <c r="A18459">
        <v>209</v>
      </c>
      <c r="B18459" t="str">
        <f t="shared" si="288"/>
        <v>209---44</v>
      </c>
      <c r="C18459" t="s">
        <v>868</v>
      </c>
      <c r="D18459" t="s">
        <v>758</v>
      </c>
      <c r="E18459">
        <v>44</v>
      </c>
    </row>
    <row r="18460" spans="1:5" ht="13.5" customHeight="1">
      <c r="A18460">
        <v>209</v>
      </c>
      <c r="B18460" t="str">
        <f t="shared" si="288"/>
        <v>209---45</v>
      </c>
      <c r="C18460" t="s">
        <v>970</v>
      </c>
      <c r="D18460" t="s">
        <v>1152</v>
      </c>
      <c r="E18460">
        <v>45</v>
      </c>
    </row>
    <row r="18461" spans="1:5" ht="13.5" customHeight="1">
      <c r="A18461">
        <v>209</v>
      </c>
      <c r="B18461" t="str">
        <f t="shared" si="288"/>
        <v>209---46</v>
      </c>
      <c r="C18461" t="s">
        <v>950</v>
      </c>
      <c r="D18461" t="s">
        <v>1140</v>
      </c>
      <c r="E18461">
        <v>46</v>
      </c>
    </row>
    <row r="18462" spans="1:5" ht="13.5" customHeight="1">
      <c r="A18462">
        <v>209</v>
      </c>
      <c r="B18462" t="str">
        <f t="shared" si="288"/>
        <v>209---47</v>
      </c>
      <c r="C18462" t="s">
        <v>916</v>
      </c>
      <c r="D18462" t="s">
        <v>1401</v>
      </c>
      <c r="E18462">
        <v>47</v>
      </c>
    </row>
    <row r="18463" spans="1:5" ht="13.5" customHeight="1">
      <c r="A18463">
        <v>209</v>
      </c>
      <c r="B18463" t="str">
        <f t="shared" si="288"/>
        <v>209---48</v>
      </c>
      <c r="C18463" t="s">
        <v>5967</v>
      </c>
      <c r="D18463" t="s">
        <v>986</v>
      </c>
      <c r="E18463">
        <v>48</v>
      </c>
    </row>
    <row r="18464" spans="1:5" ht="13.5" customHeight="1">
      <c r="A18464">
        <v>209</v>
      </c>
      <c r="B18464" t="str">
        <f t="shared" si="288"/>
        <v>209---49</v>
      </c>
      <c r="C18464" t="s">
        <v>5961</v>
      </c>
      <c r="D18464" t="s">
        <v>935</v>
      </c>
      <c r="E18464">
        <v>49</v>
      </c>
    </row>
    <row r="18465" spans="1:5" ht="13.5" customHeight="1">
      <c r="A18465">
        <v>209</v>
      </c>
      <c r="B18465" t="str">
        <f t="shared" si="288"/>
        <v>209---50</v>
      </c>
      <c r="C18465" t="s">
        <v>5915</v>
      </c>
      <c r="D18465" t="s">
        <v>772</v>
      </c>
      <c r="E18465">
        <v>50</v>
      </c>
    </row>
    <row r="18466" spans="1:5" ht="13.5" customHeight="1">
      <c r="A18466">
        <v>209</v>
      </c>
      <c r="B18466" t="str">
        <f t="shared" si="288"/>
        <v>209---51</v>
      </c>
      <c r="C18466" t="s">
        <v>5977</v>
      </c>
      <c r="D18466" t="s">
        <v>1069</v>
      </c>
      <c r="E18466">
        <v>51</v>
      </c>
    </row>
    <row r="18467" spans="1:5" ht="13.5" customHeight="1">
      <c r="A18467">
        <v>209</v>
      </c>
      <c r="B18467" t="str">
        <f t="shared" si="288"/>
        <v>209---52</v>
      </c>
      <c r="C18467" t="s">
        <v>5917</v>
      </c>
      <c r="D18467" t="s">
        <v>789</v>
      </c>
      <c r="E18467">
        <v>52</v>
      </c>
    </row>
    <row r="18468" spans="1:5" ht="13.5" customHeight="1">
      <c r="A18468">
        <v>209</v>
      </c>
      <c r="B18468" t="str">
        <f t="shared" si="288"/>
        <v>209---53</v>
      </c>
      <c r="C18468" t="s">
        <v>5918</v>
      </c>
      <c r="D18468" t="s">
        <v>770</v>
      </c>
      <c r="E18468">
        <v>53</v>
      </c>
    </row>
    <row r="18469" spans="1:5" ht="13.5" customHeight="1">
      <c r="A18469">
        <v>209</v>
      </c>
      <c r="B18469" t="str">
        <f t="shared" si="288"/>
        <v>209---54</v>
      </c>
      <c r="C18469" t="s">
        <v>5931</v>
      </c>
      <c r="D18469" t="s">
        <v>1044</v>
      </c>
      <c r="E18469">
        <v>54</v>
      </c>
    </row>
    <row r="18470" spans="1:5" ht="13.5" customHeight="1">
      <c r="A18470">
        <v>209</v>
      </c>
      <c r="B18470" t="str">
        <f t="shared" si="288"/>
        <v>209---55</v>
      </c>
      <c r="C18470" t="s">
        <v>5963</v>
      </c>
      <c r="D18470" t="s">
        <v>937</v>
      </c>
      <c r="E18470">
        <v>55</v>
      </c>
    </row>
    <row r="18471" spans="1:5" ht="13.5" customHeight="1">
      <c r="A18471">
        <v>209</v>
      </c>
      <c r="B18471" t="str">
        <f t="shared" si="288"/>
        <v>209---56</v>
      </c>
      <c r="C18471" t="s">
        <v>5984</v>
      </c>
      <c r="D18471" t="s">
        <v>1232</v>
      </c>
      <c r="E18471">
        <v>56</v>
      </c>
    </row>
    <row r="18472" spans="1:5" ht="13.5" customHeight="1">
      <c r="A18472">
        <v>209</v>
      </c>
      <c r="B18472" t="str">
        <f t="shared" si="288"/>
        <v>209---57</v>
      </c>
      <c r="C18472" t="s">
        <v>5964</v>
      </c>
      <c r="D18472" t="s">
        <v>1176</v>
      </c>
      <c r="E18472">
        <v>57</v>
      </c>
    </row>
    <row r="18473" spans="1:5" ht="13.5" customHeight="1">
      <c r="A18473">
        <v>209</v>
      </c>
      <c r="B18473" t="str">
        <f t="shared" si="288"/>
        <v>209---58</v>
      </c>
      <c r="C18473" t="s">
        <v>5979</v>
      </c>
      <c r="D18473" t="s">
        <v>1071</v>
      </c>
      <c r="E18473">
        <v>58</v>
      </c>
    </row>
    <row r="18474" spans="1:5" ht="13.5" customHeight="1">
      <c r="A18474">
        <v>209</v>
      </c>
      <c r="B18474" t="str">
        <f t="shared" si="288"/>
        <v>209---59</v>
      </c>
      <c r="C18474" t="s">
        <v>5956</v>
      </c>
      <c r="D18474" t="s">
        <v>917</v>
      </c>
      <c r="E18474">
        <v>59</v>
      </c>
    </row>
    <row r="18475" spans="1:5" ht="13.5" customHeight="1">
      <c r="A18475">
        <v>209</v>
      </c>
      <c r="B18475" t="str">
        <f t="shared" si="288"/>
        <v>209---60</v>
      </c>
      <c r="C18475" t="s">
        <v>5920</v>
      </c>
      <c r="D18475" t="s">
        <v>762</v>
      </c>
      <c r="E18475">
        <v>60</v>
      </c>
    </row>
    <row r="18476" spans="1:5" ht="13.5" customHeight="1">
      <c r="A18476">
        <v>209</v>
      </c>
      <c r="B18476" t="str">
        <f t="shared" si="288"/>
        <v>209---61</v>
      </c>
      <c r="C18476" t="s">
        <v>5973</v>
      </c>
      <c r="D18476" t="s">
        <v>1158</v>
      </c>
      <c r="E18476">
        <v>61</v>
      </c>
    </row>
    <row r="18477" spans="1:5" ht="13.5" customHeight="1">
      <c r="A18477">
        <v>209</v>
      </c>
      <c r="B18477" t="str">
        <f t="shared" si="288"/>
        <v>209---62</v>
      </c>
      <c r="C18477" t="s">
        <v>5954</v>
      </c>
      <c r="D18477" t="s">
        <v>1166</v>
      </c>
      <c r="E18477">
        <v>62</v>
      </c>
    </row>
    <row r="18478" spans="1:5" ht="13.5" customHeight="1">
      <c r="A18478">
        <v>209</v>
      </c>
      <c r="B18478" t="str">
        <f t="shared" si="288"/>
        <v>209---63</v>
      </c>
      <c r="C18478" t="s">
        <v>5981</v>
      </c>
      <c r="D18478" t="s">
        <v>1225</v>
      </c>
      <c r="E18478">
        <v>63</v>
      </c>
    </row>
    <row r="18479" spans="1:5" ht="13.5" customHeight="1">
      <c r="A18479">
        <v>209</v>
      </c>
      <c r="B18479" t="str">
        <f t="shared" si="288"/>
        <v>209---64</v>
      </c>
      <c r="C18479" t="s">
        <v>5924</v>
      </c>
      <c r="D18479" t="s">
        <v>726</v>
      </c>
      <c r="E18479">
        <v>64</v>
      </c>
    </row>
    <row r="18480" spans="1:5" ht="13.5" customHeight="1">
      <c r="A18480">
        <v>209</v>
      </c>
      <c r="B18480" t="str">
        <f t="shared" si="288"/>
        <v>209---65</v>
      </c>
      <c r="C18480" t="s">
        <v>5976</v>
      </c>
      <c r="D18480" t="s">
        <v>1162</v>
      </c>
      <c r="E18480">
        <v>65</v>
      </c>
    </row>
    <row r="18481" spans="1:5" ht="13.5" customHeight="1">
      <c r="A18481">
        <v>209.1</v>
      </c>
      <c r="B18481" t="str">
        <f t="shared" si="288"/>
        <v>209.1---1</v>
      </c>
      <c r="C18481" t="s">
        <v>4216</v>
      </c>
      <c r="D18481" t="s">
        <v>781</v>
      </c>
      <c r="E18481">
        <v>1</v>
      </c>
    </row>
    <row r="18482" spans="1:5" ht="13.5" customHeight="1">
      <c r="A18482">
        <v>209.1</v>
      </c>
      <c r="B18482" t="str">
        <f t="shared" si="288"/>
        <v>209.1---2</v>
      </c>
      <c r="C18482" t="s">
        <v>4216</v>
      </c>
      <c r="D18482" t="s">
        <v>805</v>
      </c>
      <c r="E18482">
        <v>2</v>
      </c>
    </row>
    <row r="18483" spans="1:5" ht="13.5" customHeight="1">
      <c r="A18483">
        <v>209.1</v>
      </c>
      <c r="B18483" t="str">
        <f t="shared" si="288"/>
        <v>209.1---3</v>
      </c>
      <c r="C18483" t="s">
        <v>4216</v>
      </c>
      <c r="D18483" t="s">
        <v>1021</v>
      </c>
      <c r="E18483">
        <v>3</v>
      </c>
    </row>
    <row r="18484" spans="1:5" ht="13.5" customHeight="1">
      <c r="A18484">
        <v>209.1</v>
      </c>
      <c r="B18484" t="str">
        <f t="shared" si="288"/>
        <v>209.1---4</v>
      </c>
      <c r="C18484" t="s">
        <v>4216</v>
      </c>
      <c r="D18484" t="s">
        <v>907</v>
      </c>
      <c r="E18484">
        <v>4</v>
      </c>
    </row>
    <row r="18485" spans="1:5" ht="13.5" customHeight="1">
      <c r="A18485">
        <v>209.1</v>
      </c>
      <c r="B18485" t="str">
        <f t="shared" si="288"/>
        <v>209.1---5</v>
      </c>
      <c r="C18485" t="s">
        <v>4216</v>
      </c>
      <c r="D18485" t="s">
        <v>1066</v>
      </c>
      <c r="E18485">
        <v>5</v>
      </c>
    </row>
    <row r="18486" spans="1:5" ht="13.5" customHeight="1">
      <c r="A18486">
        <v>209.1</v>
      </c>
      <c r="B18486" t="str">
        <f t="shared" si="288"/>
        <v>209.1---6</v>
      </c>
      <c r="C18486" t="s">
        <v>4219</v>
      </c>
      <c r="D18486" t="s">
        <v>924</v>
      </c>
      <c r="E18486">
        <v>6</v>
      </c>
    </row>
    <row r="18487" spans="1:5" ht="13.5" customHeight="1">
      <c r="A18487">
        <v>209.1</v>
      </c>
      <c r="B18487" t="str">
        <f t="shared" si="288"/>
        <v>209.1---7</v>
      </c>
      <c r="C18487" t="s">
        <v>4271</v>
      </c>
      <c r="D18487" t="s">
        <v>1124</v>
      </c>
      <c r="E18487">
        <v>7</v>
      </c>
    </row>
    <row r="18488" spans="1:5" ht="13.5" customHeight="1">
      <c r="A18488">
        <v>209.1</v>
      </c>
      <c r="B18488" t="str">
        <f t="shared" si="288"/>
        <v>209.1---8</v>
      </c>
      <c r="C18488" t="s">
        <v>4220</v>
      </c>
      <c r="D18488" t="s">
        <v>990</v>
      </c>
      <c r="E18488">
        <v>8</v>
      </c>
    </row>
    <row r="18489" spans="1:5" ht="13.5" customHeight="1">
      <c r="A18489">
        <v>209.1</v>
      </c>
      <c r="B18489" t="str">
        <f t="shared" si="288"/>
        <v>209.1---9</v>
      </c>
      <c r="C18489" t="s">
        <v>4270</v>
      </c>
      <c r="D18489" t="s">
        <v>1138</v>
      </c>
      <c r="E18489">
        <v>9</v>
      </c>
    </row>
    <row r="18490" spans="1:5" ht="13.5" customHeight="1">
      <c r="A18490">
        <v>209.1</v>
      </c>
      <c r="B18490" t="str">
        <f t="shared" si="288"/>
        <v>209.1---10</v>
      </c>
      <c r="C18490" t="s">
        <v>4222</v>
      </c>
      <c r="D18490" t="s">
        <v>926</v>
      </c>
      <c r="E18490">
        <v>10</v>
      </c>
    </row>
    <row r="18491" spans="1:5" ht="13.5" customHeight="1">
      <c r="A18491">
        <v>209.1</v>
      </c>
      <c r="B18491" t="str">
        <f t="shared" si="288"/>
        <v>209.1---11</v>
      </c>
      <c r="C18491" t="s">
        <v>4268</v>
      </c>
      <c r="D18491" t="s">
        <v>982</v>
      </c>
      <c r="E18491">
        <v>11</v>
      </c>
    </row>
    <row r="18492" spans="1:5" ht="13.5" customHeight="1">
      <c r="A18492">
        <v>209.1</v>
      </c>
      <c r="B18492" t="str">
        <f t="shared" si="288"/>
        <v>209.1---12</v>
      </c>
      <c r="C18492" t="s">
        <v>4255</v>
      </c>
      <c r="D18492" t="s">
        <v>1231</v>
      </c>
      <c r="E18492">
        <v>12</v>
      </c>
    </row>
    <row r="18493" spans="1:5" ht="13.5" customHeight="1">
      <c r="A18493">
        <v>209.1</v>
      </c>
      <c r="B18493" t="str">
        <f t="shared" si="288"/>
        <v>209.1---13</v>
      </c>
      <c r="C18493" t="s">
        <v>4240</v>
      </c>
      <c r="D18493" t="s">
        <v>736</v>
      </c>
      <c r="E18493">
        <v>13</v>
      </c>
    </row>
    <row r="18494" spans="1:5" ht="13.5" customHeight="1">
      <c r="A18494">
        <v>209.1</v>
      </c>
      <c r="B18494" t="str">
        <f t="shared" si="288"/>
        <v>209.1---14</v>
      </c>
      <c r="C18494" t="s">
        <v>4240</v>
      </c>
      <c r="D18494" t="s">
        <v>1073</v>
      </c>
      <c r="E18494">
        <v>14</v>
      </c>
    </row>
    <row r="18495" spans="1:5" ht="13.5" customHeight="1">
      <c r="A18495">
        <v>209.1</v>
      </c>
      <c r="B18495" t="str">
        <f t="shared" si="288"/>
        <v>209.1---15</v>
      </c>
      <c r="C18495" t="s">
        <v>4232</v>
      </c>
      <c r="D18495" t="s">
        <v>1069</v>
      </c>
      <c r="E18495">
        <v>15</v>
      </c>
    </row>
    <row r="18496" spans="1:5" ht="13.5" customHeight="1">
      <c r="A18496">
        <v>209.1</v>
      </c>
      <c r="B18496" t="str">
        <f t="shared" si="288"/>
        <v>209.1---16</v>
      </c>
      <c r="C18496" t="s">
        <v>4233</v>
      </c>
      <c r="D18496" t="s">
        <v>1145</v>
      </c>
      <c r="E18496">
        <v>16</v>
      </c>
    </row>
    <row r="18497" spans="1:5" ht="13.5" customHeight="1">
      <c r="A18497">
        <v>209.1</v>
      </c>
      <c r="B18497" t="str">
        <f t="shared" si="288"/>
        <v>209.1---17</v>
      </c>
      <c r="C18497" t="s">
        <v>4256</v>
      </c>
      <c r="D18497" t="s">
        <v>937</v>
      </c>
      <c r="E18497">
        <v>17</v>
      </c>
    </row>
    <row r="18498" spans="1:5" ht="13.5" customHeight="1">
      <c r="A18498">
        <v>209.1</v>
      </c>
      <c r="B18498" t="str">
        <f t="shared" si="288"/>
        <v>209.1---18</v>
      </c>
      <c r="C18498" t="s">
        <v>4245</v>
      </c>
      <c r="D18498" t="s">
        <v>935</v>
      </c>
      <c r="E18498">
        <v>18</v>
      </c>
    </row>
    <row r="18499" spans="1:5" ht="13.5" customHeight="1">
      <c r="A18499">
        <v>209.1</v>
      </c>
      <c r="B18499" t="str">
        <f t="shared" ref="B18499:B18562" si="289">A18499&amp;"---"&amp;E18499</f>
        <v>209.1---19</v>
      </c>
      <c r="C18499" t="s">
        <v>4278</v>
      </c>
      <c r="D18499" t="s">
        <v>1191</v>
      </c>
      <c r="E18499">
        <v>19</v>
      </c>
    </row>
    <row r="18500" spans="1:5" ht="13.5" customHeight="1">
      <c r="A18500">
        <v>209.1</v>
      </c>
      <c r="B18500" t="str">
        <f t="shared" si="289"/>
        <v>209.1---20</v>
      </c>
      <c r="C18500" t="s">
        <v>817</v>
      </c>
      <c r="D18500" t="s">
        <v>1182</v>
      </c>
      <c r="E18500">
        <v>20</v>
      </c>
    </row>
    <row r="18501" spans="1:5" ht="13.5" customHeight="1">
      <c r="A18501">
        <v>209.1</v>
      </c>
      <c r="B18501" t="str">
        <f t="shared" si="289"/>
        <v>209.1---21</v>
      </c>
      <c r="C18501" t="s">
        <v>1017</v>
      </c>
      <c r="D18501" t="s">
        <v>796</v>
      </c>
      <c r="E18501">
        <v>21</v>
      </c>
    </row>
    <row r="18502" spans="1:5" ht="13.5" customHeight="1">
      <c r="A18502">
        <v>209.1</v>
      </c>
      <c r="B18502" t="str">
        <f t="shared" si="289"/>
        <v>209.1---22</v>
      </c>
      <c r="C18502" t="s">
        <v>731</v>
      </c>
      <c r="D18502" t="s">
        <v>800</v>
      </c>
      <c r="E18502">
        <v>22</v>
      </c>
    </row>
    <row r="18503" spans="1:5" ht="13.5" customHeight="1">
      <c r="A18503">
        <v>209.1</v>
      </c>
      <c r="B18503" t="str">
        <f t="shared" si="289"/>
        <v>209.1---23</v>
      </c>
      <c r="C18503" t="s">
        <v>733</v>
      </c>
      <c r="D18503" t="s">
        <v>781</v>
      </c>
      <c r="E18503">
        <v>23</v>
      </c>
    </row>
    <row r="18504" spans="1:5" ht="13.5" customHeight="1">
      <c r="A18504">
        <v>209.1</v>
      </c>
      <c r="B18504" t="str">
        <f t="shared" si="289"/>
        <v>209.1---24</v>
      </c>
      <c r="C18504" t="s">
        <v>887</v>
      </c>
      <c r="D18504" t="s">
        <v>992</v>
      </c>
      <c r="E18504">
        <v>24</v>
      </c>
    </row>
    <row r="18505" spans="1:5" ht="13.5" customHeight="1">
      <c r="A18505">
        <v>209.1</v>
      </c>
      <c r="B18505" t="str">
        <f t="shared" si="289"/>
        <v>209.1---25</v>
      </c>
      <c r="C18505" t="s">
        <v>797</v>
      </c>
      <c r="D18505" t="s">
        <v>1081</v>
      </c>
      <c r="E18505">
        <v>25</v>
      </c>
    </row>
    <row r="18506" spans="1:5" ht="13.5" customHeight="1">
      <c r="A18506">
        <v>209.1</v>
      </c>
      <c r="B18506" t="str">
        <f t="shared" si="289"/>
        <v>209.1---26</v>
      </c>
      <c r="C18506" t="s">
        <v>739</v>
      </c>
      <c r="D18506" t="s">
        <v>736</v>
      </c>
      <c r="E18506">
        <v>26</v>
      </c>
    </row>
    <row r="18507" spans="1:5" ht="13.5" customHeight="1">
      <c r="A18507">
        <v>209.1</v>
      </c>
      <c r="B18507" t="str">
        <f t="shared" si="289"/>
        <v>209.1---27</v>
      </c>
      <c r="C18507" t="s">
        <v>888</v>
      </c>
      <c r="D18507" t="s">
        <v>1073</v>
      </c>
      <c r="E18507">
        <v>27</v>
      </c>
    </row>
    <row r="18508" spans="1:5" ht="13.5" customHeight="1">
      <c r="A18508">
        <v>209.1</v>
      </c>
      <c r="B18508" t="str">
        <f t="shared" si="289"/>
        <v>209.1---28</v>
      </c>
      <c r="C18508" t="s">
        <v>858</v>
      </c>
      <c r="D18508" t="s">
        <v>740</v>
      </c>
      <c r="E18508">
        <v>28</v>
      </c>
    </row>
    <row r="18509" spans="1:5" ht="13.5" customHeight="1">
      <c r="A18509">
        <v>209.1</v>
      </c>
      <c r="B18509" t="str">
        <f t="shared" si="289"/>
        <v>209.1---29</v>
      </c>
      <c r="C18509" t="s">
        <v>743</v>
      </c>
      <c r="D18509" t="s">
        <v>754</v>
      </c>
      <c r="E18509">
        <v>29</v>
      </c>
    </row>
    <row r="18510" spans="1:5" ht="13.5" customHeight="1">
      <c r="A18510">
        <v>209.1</v>
      </c>
      <c r="B18510" t="str">
        <f t="shared" si="289"/>
        <v>209.1---30</v>
      </c>
      <c r="C18510" t="s">
        <v>987</v>
      </c>
      <c r="D18510" t="s">
        <v>1263</v>
      </c>
      <c r="E18510">
        <v>30</v>
      </c>
    </row>
    <row r="18511" spans="1:5" ht="13.5" customHeight="1">
      <c r="A18511">
        <v>209.1</v>
      </c>
      <c r="B18511" t="str">
        <f t="shared" si="289"/>
        <v>209.1---31</v>
      </c>
      <c r="C18511" t="s">
        <v>989</v>
      </c>
      <c r="D18511" t="s">
        <v>738</v>
      </c>
      <c r="E18511">
        <v>31</v>
      </c>
    </row>
    <row r="18512" spans="1:5" ht="13.5" customHeight="1">
      <c r="A18512">
        <v>209.1</v>
      </c>
      <c r="B18512" t="str">
        <f t="shared" si="289"/>
        <v>209.1---32</v>
      </c>
      <c r="C18512" t="s">
        <v>936</v>
      </c>
      <c r="D18512" t="s">
        <v>779</v>
      </c>
      <c r="E18512">
        <v>32</v>
      </c>
    </row>
    <row r="18513" spans="1:5" ht="13.5" customHeight="1">
      <c r="A18513">
        <v>209.1</v>
      </c>
      <c r="B18513" t="str">
        <f t="shared" si="289"/>
        <v>209.1---33</v>
      </c>
      <c r="C18513" t="s">
        <v>819</v>
      </c>
      <c r="D18513" t="s">
        <v>756</v>
      </c>
      <c r="E18513">
        <v>33</v>
      </c>
    </row>
    <row r="18514" spans="1:5" ht="13.5" customHeight="1">
      <c r="A18514">
        <v>209.1</v>
      </c>
      <c r="B18514" t="str">
        <f t="shared" si="289"/>
        <v>209.1---34</v>
      </c>
      <c r="C18514" t="s">
        <v>1074</v>
      </c>
      <c r="D18514" t="s">
        <v>880</v>
      </c>
      <c r="E18514">
        <v>34</v>
      </c>
    </row>
    <row r="18515" spans="1:5" ht="13.5" customHeight="1">
      <c r="A18515">
        <v>209.1</v>
      </c>
      <c r="B18515" t="str">
        <f t="shared" si="289"/>
        <v>209.1---35</v>
      </c>
      <c r="C18515" t="s">
        <v>1019</v>
      </c>
      <c r="D18515" t="s">
        <v>734</v>
      </c>
      <c r="E18515">
        <v>35</v>
      </c>
    </row>
    <row r="18516" spans="1:5" ht="13.5" customHeight="1">
      <c r="A18516">
        <v>209.1</v>
      </c>
      <c r="B18516" t="str">
        <f t="shared" si="289"/>
        <v>209.1---36</v>
      </c>
      <c r="C18516" t="s">
        <v>824</v>
      </c>
      <c r="D18516" t="s">
        <v>752</v>
      </c>
      <c r="E18516">
        <v>36</v>
      </c>
    </row>
    <row r="18517" spans="1:5" ht="13.5" customHeight="1">
      <c r="A18517">
        <v>209.1</v>
      </c>
      <c r="B18517" t="str">
        <f t="shared" si="289"/>
        <v>209.1---37</v>
      </c>
      <c r="C18517" t="s">
        <v>826</v>
      </c>
      <c r="D18517" t="s">
        <v>1079</v>
      </c>
      <c r="E18517">
        <v>37</v>
      </c>
    </row>
    <row r="18518" spans="1:5" ht="13.5" customHeight="1">
      <c r="A18518">
        <v>209.1</v>
      </c>
      <c r="B18518" t="str">
        <f t="shared" si="289"/>
        <v>209.1---38</v>
      </c>
      <c r="C18518" t="s">
        <v>1005</v>
      </c>
      <c r="D18518" t="s">
        <v>1105</v>
      </c>
      <c r="E18518">
        <v>38</v>
      </c>
    </row>
    <row r="18519" spans="1:5" ht="13.5" customHeight="1">
      <c r="A18519">
        <v>209.1</v>
      </c>
      <c r="B18519" t="str">
        <f t="shared" si="289"/>
        <v>209.1---39</v>
      </c>
      <c r="C18519" t="s">
        <v>1197</v>
      </c>
      <c r="D18519" t="s">
        <v>1137</v>
      </c>
      <c r="E18519">
        <v>39</v>
      </c>
    </row>
    <row r="18520" spans="1:5" ht="13.5" customHeight="1">
      <c r="A18520">
        <v>209.1</v>
      </c>
      <c r="B18520" t="str">
        <f t="shared" si="289"/>
        <v>209.1---40</v>
      </c>
      <c r="C18520" t="s">
        <v>991</v>
      </c>
      <c r="D18520" t="s">
        <v>966</v>
      </c>
      <c r="E18520">
        <v>40</v>
      </c>
    </row>
    <row r="18521" spans="1:5" ht="13.5" customHeight="1">
      <c r="A18521">
        <v>209.1</v>
      </c>
      <c r="B18521" t="str">
        <f t="shared" si="289"/>
        <v>209.1---41</v>
      </c>
      <c r="C18521" t="s">
        <v>1096</v>
      </c>
      <c r="D18521" t="s">
        <v>1215</v>
      </c>
      <c r="E18521">
        <v>41</v>
      </c>
    </row>
    <row r="18522" spans="1:5" ht="13.5" customHeight="1">
      <c r="A18522">
        <v>209.1</v>
      </c>
      <c r="B18522" t="str">
        <f t="shared" si="289"/>
        <v>209.1---42</v>
      </c>
      <c r="C18522" t="s">
        <v>1102</v>
      </c>
      <c r="D18522" t="s">
        <v>1190</v>
      </c>
      <c r="E18522">
        <v>42</v>
      </c>
    </row>
    <row r="18523" spans="1:5" ht="13.5" customHeight="1">
      <c r="A18523">
        <v>209.1</v>
      </c>
      <c r="B18523" t="str">
        <f t="shared" si="289"/>
        <v>209.1---43</v>
      </c>
      <c r="C18523" t="s">
        <v>1055</v>
      </c>
      <c r="D18523" t="s">
        <v>1324</v>
      </c>
      <c r="E18523">
        <v>43</v>
      </c>
    </row>
    <row r="18524" spans="1:5" ht="13.5" customHeight="1">
      <c r="A18524">
        <v>209.1</v>
      </c>
      <c r="B18524" t="str">
        <f t="shared" si="289"/>
        <v>209.1---44</v>
      </c>
      <c r="C18524" t="s">
        <v>868</v>
      </c>
      <c r="D18524" t="s">
        <v>758</v>
      </c>
      <c r="E18524">
        <v>44</v>
      </c>
    </row>
    <row r="18525" spans="1:5" ht="13.5" customHeight="1">
      <c r="A18525">
        <v>209.1</v>
      </c>
      <c r="B18525" t="str">
        <f t="shared" si="289"/>
        <v>209.1---45</v>
      </c>
      <c r="C18525" t="s">
        <v>970</v>
      </c>
      <c r="D18525" t="s">
        <v>1152</v>
      </c>
      <c r="E18525">
        <v>45</v>
      </c>
    </row>
    <row r="18526" spans="1:5" ht="13.5" customHeight="1">
      <c r="A18526">
        <v>209.1</v>
      </c>
      <c r="B18526" t="str">
        <f t="shared" si="289"/>
        <v>209.1---46</v>
      </c>
      <c r="C18526" t="s">
        <v>916</v>
      </c>
      <c r="D18526" t="s">
        <v>1401</v>
      </c>
      <c r="E18526">
        <v>46</v>
      </c>
    </row>
    <row r="18527" spans="1:5" ht="13.5" customHeight="1">
      <c r="A18527">
        <v>209.1</v>
      </c>
      <c r="B18527" t="str">
        <f t="shared" si="289"/>
        <v>209.1---47</v>
      </c>
      <c r="C18527" t="s">
        <v>5967</v>
      </c>
      <c r="D18527" t="s">
        <v>986</v>
      </c>
      <c r="E18527">
        <v>47</v>
      </c>
    </row>
    <row r="18528" spans="1:5" ht="13.5" customHeight="1">
      <c r="A18528">
        <v>209.1</v>
      </c>
      <c r="B18528" t="str">
        <f t="shared" si="289"/>
        <v>209.1---48</v>
      </c>
      <c r="C18528" t="s">
        <v>5961</v>
      </c>
      <c r="D18528" t="s">
        <v>935</v>
      </c>
      <c r="E18528">
        <v>48</v>
      </c>
    </row>
    <row r="18529" spans="1:5" ht="13.5" customHeight="1">
      <c r="A18529">
        <v>209.1</v>
      </c>
      <c r="B18529" t="str">
        <f t="shared" si="289"/>
        <v>209.1---49</v>
      </c>
      <c r="C18529" t="s">
        <v>5915</v>
      </c>
      <c r="D18529" t="s">
        <v>772</v>
      </c>
      <c r="E18529">
        <v>49</v>
      </c>
    </row>
    <row r="18530" spans="1:5" ht="13.5" customHeight="1">
      <c r="A18530">
        <v>209.1</v>
      </c>
      <c r="B18530" t="str">
        <f t="shared" si="289"/>
        <v>209.1---50</v>
      </c>
      <c r="C18530" t="s">
        <v>5977</v>
      </c>
      <c r="D18530" t="s">
        <v>1069</v>
      </c>
      <c r="E18530">
        <v>50</v>
      </c>
    </row>
    <row r="18531" spans="1:5" ht="13.5" customHeight="1">
      <c r="A18531">
        <v>209.1</v>
      </c>
      <c r="B18531" t="str">
        <f t="shared" si="289"/>
        <v>209.1---51</v>
      </c>
      <c r="C18531" t="s">
        <v>5917</v>
      </c>
      <c r="D18531" t="s">
        <v>789</v>
      </c>
      <c r="E18531">
        <v>51</v>
      </c>
    </row>
    <row r="18532" spans="1:5" ht="13.5" customHeight="1">
      <c r="A18532">
        <v>209.1</v>
      </c>
      <c r="B18532" t="str">
        <f t="shared" si="289"/>
        <v>209.1---52</v>
      </c>
      <c r="C18532" t="s">
        <v>5918</v>
      </c>
      <c r="D18532" t="s">
        <v>770</v>
      </c>
      <c r="E18532">
        <v>52</v>
      </c>
    </row>
    <row r="18533" spans="1:5" ht="13.5" customHeight="1">
      <c r="A18533">
        <v>209.1</v>
      </c>
      <c r="B18533" t="str">
        <f t="shared" si="289"/>
        <v>209.1---53</v>
      </c>
      <c r="C18533" t="s">
        <v>5931</v>
      </c>
      <c r="D18533" t="s">
        <v>1044</v>
      </c>
      <c r="E18533">
        <v>53</v>
      </c>
    </row>
    <row r="18534" spans="1:5" ht="13.5" customHeight="1">
      <c r="A18534">
        <v>209.1</v>
      </c>
      <c r="B18534" t="str">
        <f t="shared" si="289"/>
        <v>209.1---54</v>
      </c>
      <c r="C18534" t="s">
        <v>5963</v>
      </c>
      <c r="D18534" t="s">
        <v>937</v>
      </c>
      <c r="E18534">
        <v>54</v>
      </c>
    </row>
    <row r="18535" spans="1:5" ht="13.5" customHeight="1">
      <c r="A18535">
        <v>209.1</v>
      </c>
      <c r="B18535" t="str">
        <f t="shared" si="289"/>
        <v>209.1---55</v>
      </c>
      <c r="C18535" t="s">
        <v>5978</v>
      </c>
      <c r="D18535" t="s">
        <v>1191</v>
      </c>
      <c r="E18535">
        <v>55</v>
      </c>
    </row>
    <row r="18536" spans="1:5" ht="13.5" customHeight="1">
      <c r="A18536">
        <v>209.1</v>
      </c>
      <c r="B18536" t="str">
        <f t="shared" si="289"/>
        <v>209.1---56</v>
      </c>
      <c r="C18536" t="s">
        <v>5984</v>
      </c>
      <c r="D18536" t="s">
        <v>1232</v>
      </c>
      <c r="E18536">
        <v>56</v>
      </c>
    </row>
    <row r="18537" spans="1:5" ht="13.5" customHeight="1">
      <c r="A18537">
        <v>209.1</v>
      </c>
      <c r="B18537" t="str">
        <f t="shared" si="289"/>
        <v>209.1---57</v>
      </c>
      <c r="C18537" t="s">
        <v>5964</v>
      </c>
      <c r="D18537" t="s">
        <v>1176</v>
      </c>
      <c r="E18537">
        <v>57</v>
      </c>
    </row>
    <row r="18538" spans="1:5" ht="13.5" customHeight="1">
      <c r="A18538">
        <v>209.1</v>
      </c>
      <c r="B18538" t="str">
        <f t="shared" si="289"/>
        <v>209.1---58</v>
      </c>
      <c r="C18538" t="s">
        <v>5979</v>
      </c>
      <c r="D18538" t="s">
        <v>1071</v>
      </c>
      <c r="E18538">
        <v>58</v>
      </c>
    </row>
    <row r="18539" spans="1:5" ht="13.5" customHeight="1">
      <c r="A18539">
        <v>209.1</v>
      </c>
      <c r="B18539" t="str">
        <f t="shared" si="289"/>
        <v>209.1---59</v>
      </c>
      <c r="C18539" t="s">
        <v>5956</v>
      </c>
      <c r="D18539" t="s">
        <v>917</v>
      </c>
      <c r="E18539">
        <v>59</v>
      </c>
    </row>
    <row r="18540" spans="1:5" ht="13.5" customHeight="1">
      <c r="A18540">
        <v>209.1</v>
      </c>
      <c r="B18540" t="str">
        <f t="shared" si="289"/>
        <v>209.1---60</v>
      </c>
      <c r="C18540" t="s">
        <v>5920</v>
      </c>
      <c r="D18540" t="s">
        <v>762</v>
      </c>
      <c r="E18540">
        <v>60</v>
      </c>
    </row>
    <row r="18541" spans="1:5" ht="13.5" customHeight="1">
      <c r="A18541">
        <v>209.1</v>
      </c>
      <c r="B18541" t="str">
        <f t="shared" si="289"/>
        <v>209.1---61</v>
      </c>
      <c r="C18541" t="s">
        <v>5973</v>
      </c>
      <c r="D18541" t="s">
        <v>1158</v>
      </c>
      <c r="E18541">
        <v>61</v>
      </c>
    </row>
    <row r="18542" spans="1:5" ht="13.5" customHeight="1">
      <c r="A18542">
        <v>209.1</v>
      </c>
      <c r="B18542" t="str">
        <f t="shared" si="289"/>
        <v>209.1---62</v>
      </c>
      <c r="C18542" t="s">
        <v>5954</v>
      </c>
      <c r="D18542" t="s">
        <v>1166</v>
      </c>
      <c r="E18542">
        <v>62</v>
      </c>
    </row>
    <row r="18543" spans="1:5" ht="13.5" customHeight="1">
      <c r="A18543">
        <v>209.1</v>
      </c>
      <c r="B18543" t="str">
        <f t="shared" si="289"/>
        <v>209.1---63</v>
      </c>
      <c r="C18543" t="s">
        <v>5980</v>
      </c>
      <c r="D18543" t="s">
        <v>1124</v>
      </c>
      <c r="E18543">
        <v>63</v>
      </c>
    </row>
    <row r="18544" spans="1:5" ht="13.5" customHeight="1">
      <c r="A18544">
        <v>209.1</v>
      </c>
      <c r="B18544" t="str">
        <f t="shared" si="289"/>
        <v>209.1---64</v>
      </c>
      <c r="C18544" t="s">
        <v>5981</v>
      </c>
      <c r="D18544" t="s">
        <v>1225</v>
      </c>
      <c r="E18544">
        <v>64</v>
      </c>
    </row>
    <row r="18545" spans="1:5" ht="13.5" customHeight="1">
      <c r="A18545">
        <v>209.1</v>
      </c>
      <c r="B18545" t="str">
        <f t="shared" si="289"/>
        <v>209.1---65</v>
      </c>
      <c r="C18545" t="s">
        <v>5924</v>
      </c>
      <c r="D18545" t="s">
        <v>726</v>
      </c>
      <c r="E18545">
        <v>65</v>
      </c>
    </row>
    <row r="18546" spans="1:5" ht="13.5" customHeight="1">
      <c r="A18546">
        <v>209.1</v>
      </c>
      <c r="B18546" t="str">
        <f t="shared" si="289"/>
        <v>209.1---66</v>
      </c>
      <c r="C18546" t="s">
        <v>5976</v>
      </c>
      <c r="D18546" t="s">
        <v>1162</v>
      </c>
      <c r="E18546">
        <v>66</v>
      </c>
    </row>
    <row r="18547" spans="1:5" ht="13.5" customHeight="1">
      <c r="A18547">
        <v>330</v>
      </c>
      <c r="B18547" t="str">
        <f t="shared" si="289"/>
        <v>330---1</v>
      </c>
      <c r="C18547" t="s">
        <v>4216</v>
      </c>
      <c r="D18547" t="s">
        <v>713</v>
      </c>
      <c r="E18547">
        <v>1</v>
      </c>
    </row>
    <row r="18548" spans="1:5" ht="13.5" customHeight="1">
      <c r="A18548">
        <v>330</v>
      </c>
      <c r="B18548" t="str">
        <f t="shared" si="289"/>
        <v>330---2</v>
      </c>
      <c r="C18548" t="s">
        <v>4216</v>
      </c>
      <c r="D18548" t="s">
        <v>1077</v>
      </c>
      <c r="E18548">
        <v>2</v>
      </c>
    </row>
    <row r="18549" spans="1:5" ht="13.5" customHeight="1">
      <c r="A18549">
        <v>330</v>
      </c>
      <c r="B18549" t="str">
        <f t="shared" si="289"/>
        <v>330---3</v>
      </c>
      <c r="C18549" t="s">
        <v>4252</v>
      </c>
      <c r="D18549" t="s">
        <v>1278</v>
      </c>
      <c r="E18549">
        <v>3</v>
      </c>
    </row>
    <row r="18550" spans="1:5" ht="13.5" customHeight="1">
      <c r="A18550">
        <v>330</v>
      </c>
      <c r="B18550" t="str">
        <f t="shared" si="289"/>
        <v>330---4</v>
      </c>
      <c r="C18550" t="s">
        <v>4269</v>
      </c>
      <c r="D18550" t="s">
        <v>1257</v>
      </c>
      <c r="E18550">
        <v>4</v>
      </c>
    </row>
    <row r="18551" spans="1:5" ht="13.5" customHeight="1">
      <c r="A18551">
        <v>330</v>
      </c>
      <c r="B18551" t="str">
        <f t="shared" si="289"/>
        <v>330---5</v>
      </c>
      <c r="C18551" t="s">
        <v>4271</v>
      </c>
      <c r="D18551" t="s">
        <v>825</v>
      </c>
      <c r="E18551">
        <v>5</v>
      </c>
    </row>
    <row r="18552" spans="1:5" ht="13.5" customHeight="1">
      <c r="A18552">
        <v>330</v>
      </c>
      <c r="B18552" t="str">
        <f t="shared" si="289"/>
        <v>330---6</v>
      </c>
      <c r="C18552" t="s">
        <v>4239</v>
      </c>
      <c r="D18552" t="s">
        <v>1181</v>
      </c>
      <c r="E18552">
        <v>6</v>
      </c>
    </row>
    <row r="18553" spans="1:5" ht="13.5" customHeight="1">
      <c r="A18553">
        <v>330</v>
      </c>
      <c r="B18553" t="str">
        <f t="shared" si="289"/>
        <v>330---7</v>
      </c>
      <c r="C18553" t="s">
        <v>4228</v>
      </c>
      <c r="D18553" t="s">
        <v>812</v>
      </c>
      <c r="E18553">
        <v>7</v>
      </c>
    </row>
    <row r="18554" spans="1:5" ht="13.5" customHeight="1">
      <c r="A18554">
        <v>330</v>
      </c>
      <c r="B18554" t="str">
        <f t="shared" si="289"/>
        <v>330---8</v>
      </c>
      <c r="C18554" t="s">
        <v>4268</v>
      </c>
      <c r="D18554" t="s">
        <v>1085</v>
      </c>
      <c r="E18554">
        <v>8</v>
      </c>
    </row>
    <row r="18555" spans="1:5" ht="13.5" customHeight="1">
      <c r="A18555">
        <v>330</v>
      </c>
      <c r="B18555" t="str">
        <f t="shared" si="289"/>
        <v>330---9</v>
      </c>
      <c r="C18555" t="s">
        <v>4230</v>
      </c>
      <c r="D18555" t="s">
        <v>1206</v>
      </c>
      <c r="E18555">
        <v>9</v>
      </c>
    </row>
    <row r="18556" spans="1:5" ht="13.5" customHeight="1">
      <c r="A18556">
        <v>330</v>
      </c>
      <c r="B18556" t="str">
        <f t="shared" si="289"/>
        <v>330---10</v>
      </c>
      <c r="C18556" t="s">
        <v>4244</v>
      </c>
      <c r="D18556" t="s">
        <v>879</v>
      </c>
      <c r="E18556">
        <v>10</v>
      </c>
    </row>
    <row r="18557" spans="1:5" ht="13.5" customHeight="1">
      <c r="A18557">
        <v>330</v>
      </c>
      <c r="B18557" t="str">
        <f t="shared" si="289"/>
        <v>330---11</v>
      </c>
      <c r="C18557" t="s">
        <v>4231</v>
      </c>
      <c r="D18557" t="s">
        <v>1092</v>
      </c>
      <c r="E18557">
        <v>11</v>
      </c>
    </row>
    <row r="18558" spans="1:5" ht="13.5" customHeight="1">
      <c r="A18558">
        <v>330</v>
      </c>
      <c r="B18558" t="str">
        <f t="shared" si="289"/>
        <v>330---12</v>
      </c>
      <c r="C18558" t="s">
        <v>4254</v>
      </c>
      <c r="D18558" t="s">
        <v>1221</v>
      </c>
      <c r="E18558">
        <v>12</v>
      </c>
    </row>
    <row r="18559" spans="1:5" ht="13.5" customHeight="1">
      <c r="A18559">
        <v>330</v>
      </c>
      <c r="B18559" t="str">
        <f t="shared" si="289"/>
        <v>330---13</v>
      </c>
      <c r="C18559" t="s">
        <v>4233</v>
      </c>
      <c r="D18559" t="s">
        <v>764</v>
      </c>
      <c r="E18559">
        <v>13</v>
      </c>
    </row>
    <row r="18560" spans="1:5" ht="13.5" customHeight="1">
      <c r="A18560">
        <v>330</v>
      </c>
      <c r="B18560" t="str">
        <f t="shared" si="289"/>
        <v>330---14</v>
      </c>
      <c r="C18560" t="s">
        <v>4272</v>
      </c>
      <c r="D18560" t="s">
        <v>1412</v>
      </c>
      <c r="E18560">
        <v>14</v>
      </c>
    </row>
    <row r="18561" spans="1:5" ht="13.5" customHeight="1">
      <c r="A18561">
        <v>330</v>
      </c>
      <c r="B18561" t="str">
        <f t="shared" si="289"/>
        <v>330---15</v>
      </c>
      <c r="C18561" t="s">
        <v>5911</v>
      </c>
      <c r="D18561" t="s">
        <v>1287</v>
      </c>
      <c r="E18561">
        <v>15</v>
      </c>
    </row>
    <row r="18562" spans="1:5" ht="13.5" customHeight="1">
      <c r="A18562">
        <v>330</v>
      </c>
      <c r="B18562" t="str">
        <f t="shared" si="289"/>
        <v>330---16</v>
      </c>
      <c r="C18562" t="s">
        <v>5911</v>
      </c>
      <c r="D18562" t="s">
        <v>1172</v>
      </c>
      <c r="E18562">
        <v>16</v>
      </c>
    </row>
    <row r="18563" spans="1:5" ht="13.5" customHeight="1">
      <c r="A18563">
        <v>330</v>
      </c>
      <c r="B18563" t="str">
        <f t="shared" ref="B18563:B18626" si="290">A18563&amp;"---"&amp;E18563</f>
        <v>330---17</v>
      </c>
      <c r="C18563" t="s">
        <v>5911</v>
      </c>
      <c r="D18563" t="s">
        <v>1255</v>
      </c>
      <c r="E18563">
        <v>17</v>
      </c>
    </row>
    <row r="18564" spans="1:5" ht="13.5" customHeight="1">
      <c r="A18564">
        <v>330</v>
      </c>
      <c r="B18564" t="str">
        <f t="shared" si="290"/>
        <v>330---18</v>
      </c>
      <c r="C18564" t="s">
        <v>985</v>
      </c>
      <c r="D18564" t="s">
        <v>1449</v>
      </c>
      <c r="E18564">
        <v>18</v>
      </c>
    </row>
    <row r="18565" spans="1:5" ht="13.5" customHeight="1">
      <c r="A18565">
        <v>330</v>
      </c>
      <c r="B18565" t="str">
        <f t="shared" si="290"/>
        <v>330---19</v>
      </c>
      <c r="C18565" t="s">
        <v>737</v>
      </c>
      <c r="D18565" t="s">
        <v>996</v>
      </c>
      <c r="E18565">
        <v>19</v>
      </c>
    </row>
    <row r="18566" spans="1:5" ht="13.5" customHeight="1">
      <c r="A18566">
        <v>330</v>
      </c>
      <c r="B18566" t="str">
        <f t="shared" si="290"/>
        <v>330---20</v>
      </c>
      <c r="C18566" t="s">
        <v>888</v>
      </c>
      <c r="D18566" t="s">
        <v>1073</v>
      </c>
      <c r="E18566">
        <v>20</v>
      </c>
    </row>
    <row r="18567" spans="1:5" ht="13.5" customHeight="1">
      <c r="A18567">
        <v>330</v>
      </c>
      <c r="B18567" t="str">
        <f t="shared" si="290"/>
        <v>330---21</v>
      </c>
      <c r="C18567" t="s">
        <v>743</v>
      </c>
      <c r="D18567" t="s">
        <v>754</v>
      </c>
      <c r="E18567">
        <v>21</v>
      </c>
    </row>
    <row r="18568" spans="1:5" ht="13.5" customHeight="1">
      <c r="A18568">
        <v>330</v>
      </c>
      <c r="B18568" t="str">
        <f t="shared" si="290"/>
        <v>330---22</v>
      </c>
      <c r="C18568" t="s">
        <v>745</v>
      </c>
      <c r="D18568" t="s">
        <v>837</v>
      </c>
      <c r="E18568">
        <v>22</v>
      </c>
    </row>
    <row r="18569" spans="1:5" ht="13.5" customHeight="1">
      <c r="A18569">
        <v>330</v>
      </c>
      <c r="B18569" t="str">
        <f t="shared" si="290"/>
        <v>330---23</v>
      </c>
      <c r="C18569" t="s">
        <v>987</v>
      </c>
      <c r="D18569" t="s">
        <v>1263</v>
      </c>
      <c r="E18569">
        <v>23</v>
      </c>
    </row>
    <row r="18570" spans="1:5" ht="13.5" customHeight="1">
      <c r="A18570">
        <v>330</v>
      </c>
      <c r="B18570" t="str">
        <f t="shared" si="290"/>
        <v>330---24</v>
      </c>
      <c r="C18570" t="s">
        <v>989</v>
      </c>
      <c r="D18570" t="s">
        <v>738</v>
      </c>
      <c r="E18570">
        <v>24</v>
      </c>
    </row>
    <row r="18571" spans="1:5" ht="13.5" customHeight="1">
      <c r="A18571">
        <v>330</v>
      </c>
      <c r="B18571" t="str">
        <f t="shared" si="290"/>
        <v>330---25</v>
      </c>
      <c r="C18571" t="s">
        <v>819</v>
      </c>
      <c r="D18571" t="s">
        <v>756</v>
      </c>
      <c r="E18571">
        <v>25</v>
      </c>
    </row>
    <row r="18572" spans="1:5" ht="13.5" customHeight="1">
      <c r="A18572">
        <v>330</v>
      </c>
      <c r="B18572" t="str">
        <f t="shared" si="290"/>
        <v>330---26</v>
      </c>
      <c r="C18572" t="s">
        <v>1074</v>
      </c>
      <c r="D18572" t="s">
        <v>880</v>
      </c>
      <c r="E18572">
        <v>26</v>
      </c>
    </row>
    <row r="18573" spans="1:5" ht="13.5" customHeight="1">
      <c r="A18573">
        <v>330</v>
      </c>
      <c r="B18573" t="str">
        <f t="shared" si="290"/>
        <v>330---27</v>
      </c>
      <c r="C18573" t="s">
        <v>824</v>
      </c>
      <c r="D18573" t="s">
        <v>752</v>
      </c>
      <c r="E18573">
        <v>27</v>
      </c>
    </row>
    <row r="18574" spans="1:5" ht="13.5" customHeight="1">
      <c r="A18574">
        <v>330</v>
      </c>
      <c r="B18574" t="str">
        <f t="shared" si="290"/>
        <v>330---28</v>
      </c>
      <c r="C18574" t="s">
        <v>828</v>
      </c>
      <c r="D18574" t="s">
        <v>818</v>
      </c>
      <c r="E18574">
        <v>28</v>
      </c>
    </row>
    <row r="18575" spans="1:5" ht="13.5" customHeight="1">
      <c r="A18575">
        <v>330</v>
      </c>
      <c r="B18575" t="str">
        <f t="shared" si="290"/>
        <v>330---29</v>
      </c>
      <c r="C18575" t="s">
        <v>836</v>
      </c>
      <c r="D18575" t="s">
        <v>835</v>
      </c>
      <c r="E18575">
        <v>29</v>
      </c>
    </row>
    <row r="18576" spans="1:5" ht="13.5" customHeight="1">
      <c r="A18576">
        <v>330</v>
      </c>
      <c r="B18576" t="str">
        <f t="shared" si="290"/>
        <v>330---30</v>
      </c>
      <c r="C18576" t="s">
        <v>1253</v>
      </c>
      <c r="D18576" t="s">
        <v>1228</v>
      </c>
      <c r="E18576">
        <v>30</v>
      </c>
    </row>
    <row r="18577" spans="1:5" ht="13.5" customHeight="1">
      <c r="A18577">
        <v>330</v>
      </c>
      <c r="B18577" t="str">
        <f t="shared" si="290"/>
        <v>330---31</v>
      </c>
      <c r="C18577" t="s">
        <v>868</v>
      </c>
      <c r="D18577" t="s">
        <v>758</v>
      </c>
      <c r="E18577">
        <v>31</v>
      </c>
    </row>
    <row r="18578" spans="1:5" ht="13.5" customHeight="1">
      <c r="A18578">
        <v>330</v>
      </c>
      <c r="B18578" t="str">
        <f t="shared" si="290"/>
        <v>330---32</v>
      </c>
      <c r="C18578" t="s">
        <v>1098</v>
      </c>
      <c r="D18578" t="s">
        <v>1206</v>
      </c>
      <c r="E18578">
        <v>32</v>
      </c>
    </row>
    <row r="18579" spans="1:5" ht="13.5" customHeight="1">
      <c r="A18579">
        <v>330</v>
      </c>
      <c r="B18579" t="str">
        <f t="shared" si="290"/>
        <v>330---33</v>
      </c>
      <c r="C18579" t="s">
        <v>894</v>
      </c>
      <c r="D18579" t="s">
        <v>964</v>
      </c>
      <c r="E18579">
        <v>33</v>
      </c>
    </row>
    <row r="18580" spans="1:5" ht="13.5" customHeight="1">
      <c r="A18580">
        <v>330</v>
      </c>
      <c r="B18580" t="str">
        <f t="shared" si="290"/>
        <v>330---34</v>
      </c>
      <c r="C18580" t="s">
        <v>918</v>
      </c>
      <c r="D18580" t="s">
        <v>865</v>
      </c>
      <c r="E18580">
        <v>34</v>
      </c>
    </row>
    <row r="18581" spans="1:5" ht="13.5" customHeight="1">
      <c r="A18581">
        <v>330</v>
      </c>
      <c r="B18581" t="str">
        <f t="shared" si="290"/>
        <v>330---35</v>
      </c>
      <c r="C18581" t="s">
        <v>5912</v>
      </c>
      <c r="D18581" t="s">
        <v>764</v>
      </c>
      <c r="E18581">
        <v>35</v>
      </c>
    </row>
    <row r="18582" spans="1:5" ht="13.5" customHeight="1">
      <c r="A18582">
        <v>330</v>
      </c>
      <c r="B18582" t="str">
        <f t="shared" si="290"/>
        <v>330---36</v>
      </c>
      <c r="C18582" t="s">
        <v>5915</v>
      </c>
      <c r="D18582" t="s">
        <v>772</v>
      </c>
      <c r="E18582">
        <v>36</v>
      </c>
    </row>
    <row r="18583" spans="1:5" ht="13.5" customHeight="1">
      <c r="A18583">
        <v>330</v>
      </c>
      <c r="B18583" t="str">
        <f t="shared" si="290"/>
        <v>330---37</v>
      </c>
      <c r="C18583" t="s">
        <v>5970</v>
      </c>
      <c r="D18583" t="s">
        <v>999</v>
      </c>
      <c r="E18583">
        <v>37</v>
      </c>
    </row>
    <row r="18584" spans="1:5" ht="13.5" customHeight="1">
      <c r="A18584">
        <v>330</v>
      </c>
      <c r="B18584" t="str">
        <f t="shared" si="290"/>
        <v>330---38</v>
      </c>
      <c r="C18584" t="s">
        <v>5917</v>
      </c>
      <c r="D18584" t="s">
        <v>789</v>
      </c>
      <c r="E18584">
        <v>38</v>
      </c>
    </row>
    <row r="18585" spans="1:5" ht="13.5" customHeight="1">
      <c r="A18585">
        <v>330</v>
      </c>
      <c r="B18585" t="str">
        <f t="shared" si="290"/>
        <v>330---39</v>
      </c>
      <c r="C18585" t="s">
        <v>5918</v>
      </c>
      <c r="D18585" t="s">
        <v>770</v>
      </c>
      <c r="E18585">
        <v>39</v>
      </c>
    </row>
    <row r="18586" spans="1:5" ht="13.5" customHeight="1">
      <c r="A18586">
        <v>330</v>
      </c>
      <c r="B18586" t="str">
        <f t="shared" si="290"/>
        <v>330---40</v>
      </c>
      <c r="C18586" t="s">
        <v>5951</v>
      </c>
      <c r="D18586" t="s">
        <v>879</v>
      </c>
      <c r="E18586">
        <v>40</v>
      </c>
    </row>
    <row r="18587" spans="1:5" ht="13.5" customHeight="1">
      <c r="A18587">
        <v>330</v>
      </c>
      <c r="B18587" t="str">
        <f t="shared" si="290"/>
        <v>330---41</v>
      </c>
      <c r="C18587" t="s">
        <v>5952</v>
      </c>
      <c r="D18587" t="s">
        <v>891</v>
      </c>
      <c r="E18587">
        <v>41</v>
      </c>
    </row>
    <row r="18588" spans="1:5" ht="13.5" customHeight="1">
      <c r="A18588">
        <v>330</v>
      </c>
      <c r="B18588" t="str">
        <f t="shared" si="290"/>
        <v>330---42</v>
      </c>
      <c r="C18588" t="s">
        <v>5998</v>
      </c>
      <c r="D18588" t="s">
        <v>1201</v>
      </c>
      <c r="E18588">
        <v>42</v>
      </c>
    </row>
    <row r="18589" spans="1:5" ht="13.5" customHeight="1">
      <c r="A18589">
        <v>330</v>
      </c>
      <c r="B18589" t="str">
        <f t="shared" si="290"/>
        <v>330---43</v>
      </c>
      <c r="C18589" t="s">
        <v>5957</v>
      </c>
      <c r="D18589" t="s">
        <v>913</v>
      </c>
      <c r="E18589">
        <v>43</v>
      </c>
    </row>
    <row r="18590" spans="1:5" ht="13.5" customHeight="1">
      <c r="A18590">
        <v>330</v>
      </c>
      <c r="B18590" t="str">
        <f t="shared" si="290"/>
        <v>330---44</v>
      </c>
      <c r="C18590" t="s">
        <v>5991</v>
      </c>
      <c r="D18590" t="s">
        <v>1092</v>
      </c>
      <c r="E18590">
        <v>44</v>
      </c>
    </row>
    <row r="18591" spans="1:5" ht="13.5" customHeight="1">
      <c r="A18591">
        <v>331</v>
      </c>
      <c r="B18591" t="str">
        <f t="shared" si="290"/>
        <v>331---1</v>
      </c>
      <c r="C18591" t="s">
        <v>4216</v>
      </c>
      <c r="D18591" t="s">
        <v>713</v>
      </c>
      <c r="E18591">
        <v>1</v>
      </c>
    </row>
    <row r="18592" spans="1:5" ht="13.5" customHeight="1">
      <c r="A18592">
        <v>331</v>
      </c>
      <c r="B18592" t="str">
        <f t="shared" si="290"/>
        <v>331---2</v>
      </c>
      <c r="C18592" t="s">
        <v>4216</v>
      </c>
      <c r="D18592" t="s">
        <v>1077</v>
      </c>
      <c r="E18592">
        <v>2</v>
      </c>
    </row>
    <row r="18593" spans="1:5" ht="13.5" customHeight="1">
      <c r="A18593">
        <v>331</v>
      </c>
      <c r="B18593" t="str">
        <f t="shared" si="290"/>
        <v>331---3</v>
      </c>
      <c r="C18593" t="s">
        <v>4216</v>
      </c>
      <c r="D18593" t="s">
        <v>1278</v>
      </c>
      <c r="E18593">
        <v>3</v>
      </c>
    </row>
    <row r="18594" spans="1:5" ht="13.5" customHeight="1">
      <c r="A18594">
        <v>331</v>
      </c>
      <c r="B18594" t="str">
        <f t="shared" si="290"/>
        <v>331---4</v>
      </c>
      <c r="C18594" t="s">
        <v>4216</v>
      </c>
      <c r="D18594" t="s">
        <v>1257</v>
      </c>
      <c r="E18594">
        <v>4</v>
      </c>
    </row>
    <row r="18595" spans="1:5" ht="13.5" customHeight="1">
      <c r="A18595">
        <v>331</v>
      </c>
      <c r="B18595" t="str">
        <f t="shared" si="290"/>
        <v>331---5</v>
      </c>
      <c r="C18595" t="s">
        <v>4271</v>
      </c>
      <c r="D18595" t="s">
        <v>825</v>
      </c>
      <c r="E18595">
        <v>5</v>
      </c>
    </row>
    <row r="18596" spans="1:5" ht="13.5" customHeight="1">
      <c r="A18596">
        <v>331</v>
      </c>
      <c r="B18596" t="str">
        <f t="shared" si="290"/>
        <v>331---6</v>
      </c>
      <c r="C18596" t="s">
        <v>4239</v>
      </c>
      <c r="D18596" t="s">
        <v>1181</v>
      </c>
      <c r="E18596">
        <v>6</v>
      </c>
    </row>
    <row r="18597" spans="1:5" ht="13.5" customHeight="1">
      <c r="A18597">
        <v>331</v>
      </c>
      <c r="B18597" t="str">
        <f t="shared" si="290"/>
        <v>331---7</v>
      </c>
      <c r="C18597" t="s">
        <v>4228</v>
      </c>
      <c r="D18597" t="s">
        <v>812</v>
      </c>
      <c r="E18597">
        <v>7</v>
      </c>
    </row>
    <row r="18598" spans="1:5" ht="13.5" customHeight="1">
      <c r="A18598">
        <v>331</v>
      </c>
      <c r="B18598" t="str">
        <f t="shared" si="290"/>
        <v>331---8</v>
      </c>
      <c r="C18598" t="s">
        <v>4268</v>
      </c>
      <c r="D18598" t="s">
        <v>1085</v>
      </c>
      <c r="E18598">
        <v>8</v>
      </c>
    </row>
    <row r="18599" spans="1:5" ht="13.5" customHeight="1">
      <c r="A18599">
        <v>331</v>
      </c>
      <c r="B18599" t="str">
        <f t="shared" si="290"/>
        <v>331---9</v>
      </c>
      <c r="C18599" t="s">
        <v>4230</v>
      </c>
      <c r="D18599" t="s">
        <v>1206</v>
      </c>
      <c r="E18599">
        <v>9</v>
      </c>
    </row>
    <row r="18600" spans="1:5" ht="13.5" customHeight="1">
      <c r="A18600">
        <v>331</v>
      </c>
      <c r="B18600" t="str">
        <f t="shared" si="290"/>
        <v>331---10</v>
      </c>
      <c r="C18600" t="s">
        <v>4244</v>
      </c>
      <c r="D18600" t="s">
        <v>879</v>
      </c>
      <c r="E18600">
        <v>10</v>
      </c>
    </row>
    <row r="18601" spans="1:5" ht="13.5" customHeight="1">
      <c r="A18601">
        <v>331</v>
      </c>
      <c r="B18601" t="str">
        <f t="shared" si="290"/>
        <v>331---11</v>
      </c>
      <c r="C18601" t="s">
        <v>4262</v>
      </c>
      <c r="D18601" t="s">
        <v>1092</v>
      </c>
      <c r="E18601">
        <v>11</v>
      </c>
    </row>
    <row r="18602" spans="1:5" ht="13.5" customHeight="1">
      <c r="A18602">
        <v>331</v>
      </c>
      <c r="B18602" t="str">
        <f t="shared" si="290"/>
        <v>331---12</v>
      </c>
      <c r="C18602" t="s">
        <v>4233</v>
      </c>
      <c r="D18602" t="s">
        <v>1221</v>
      </c>
      <c r="E18602">
        <v>12</v>
      </c>
    </row>
    <row r="18603" spans="1:5" ht="13.5" customHeight="1">
      <c r="A18603">
        <v>331</v>
      </c>
      <c r="B18603" t="str">
        <f t="shared" si="290"/>
        <v>331---13</v>
      </c>
      <c r="C18603" t="s">
        <v>4236</v>
      </c>
      <c r="D18603" t="s">
        <v>764</v>
      </c>
      <c r="E18603">
        <v>13</v>
      </c>
    </row>
    <row r="18604" spans="1:5" ht="13.5" customHeight="1">
      <c r="A18604">
        <v>331</v>
      </c>
      <c r="B18604" t="str">
        <f t="shared" si="290"/>
        <v>331---14</v>
      </c>
      <c r="C18604" t="s">
        <v>4248</v>
      </c>
      <c r="D18604" t="s">
        <v>1412</v>
      </c>
      <c r="E18604">
        <v>14</v>
      </c>
    </row>
    <row r="18605" spans="1:5" ht="13.5" customHeight="1">
      <c r="A18605">
        <v>331</v>
      </c>
      <c r="B18605" t="str">
        <f t="shared" si="290"/>
        <v>331---15</v>
      </c>
      <c r="C18605" t="s">
        <v>985</v>
      </c>
      <c r="D18605" t="s">
        <v>1449</v>
      </c>
      <c r="E18605">
        <v>15</v>
      </c>
    </row>
    <row r="18606" spans="1:5" ht="13.5" customHeight="1">
      <c r="A18606">
        <v>331</v>
      </c>
      <c r="B18606" t="str">
        <f t="shared" si="290"/>
        <v>331---16</v>
      </c>
      <c r="C18606" t="s">
        <v>737</v>
      </c>
      <c r="D18606" t="s">
        <v>996</v>
      </c>
      <c r="E18606">
        <v>16</v>
      </c>
    </row>
    <row r="18607" spans="1:5" ht="13.5" customHeight="1">
      <c r="A18607">
        <v>331</v>
      </c>
      <c r="B18607" t="str">
        <f t="shared" si="290"/>
        <v>331---17</v>
      </c>
      <c r="C18607" t="s">
        <v>888</v>
      </c>
      <c r="D18607" t="s">
        <v>1073</v>
      </c>
      <c r="E18607">
        <v>17</v>
      </c>
    </row>
    <row r="18608" spans="1:5" ht="13.5" customHeight="1">
      <c r="A18608">
        <v>331</v>
      </c>
      <c r="B18608" t="str">
        <f t="shared" si="290"/>
        <v>331---18</v>
      </c>
      <c r="C18608" t="s">
        <v>743</v>
      </c>
      <c r="D18608" t="s">
        <v>754</v>
      </c>
      <c r="E18608">
        <v>18</v>
      </c>
    </row>
    <row r="18609" spans="1:5" ht="13.5" customHeight="1">
      <c r="A18609">
        <v>331</v>
      </c>
      <c r="B18609" t="str">
        <f t="shared" si="290"/>
        <v>331---19</v>
      </c>
      <c r="C18609" t="s">
        <v>745</v>
      </c>
      <c r="D18609" t="s">
        <v>837</v>
      </c>
      <c r="E18609">
        <v>19</v>
      </c>
    </row>
    <row r="18610" spans="1:5" ht="13.5" customHeight="1">
      <c r="A18610">
        <v>331</v>
      </c>
      <c r="B18610" t="str">
        <f t="shared" si="290"/>
        <v>331---20</v>
      </c>
      <c r="C18610" t="s">
        <v>987</v>
      </c>
      <c r="D18610" t="s">
        <v>1263</v>
      </c>
      <c r="E18610">
        <v>20</v>
      </c>
    </row>
    <row r="18611" spans="1:5" ht="13.5" customHeight="1">
      <c r="A18611">
        <v>331</v>
      </c>
      <c r="B18611" t="str">
        <f t="shared" si="290"/>
        <v>331---21</v>
      </c>
      <c r="C18611" t="s">
        <v>989</v>
      </c>
      <c r="D18611" t="s">
        <v>738</v>
      </c>
      <c r="E18611">
        <v>21</v>
      </c>
    </row>
    <row r="18612" spans="1:5" ht="13.5" customHeight="1">
      <c r="A18612">
        <v>331</v>
      </c>
      <c r="B18612" t="str">
        <f t="shared" si="290"/>
        <v>331---22</v>
      </c>
      <c r="C18612" t="s">
        <v>819</v>
      </c>
      <c r="D18612" t="s">
        <v>756</v>
      </c>
      <c r="E18612">
        <v>22</v>
      </c>
    </row>
    <row r="18613" spans="1:5" ht="13.5" customHeight="1">
      <c r="A18613">
        <v>331</v>
      </c>
      <c r="B18613" t="str">
        <f t="shared" si="290"/>
        <v>331---23</v>
      </c>
      <c r="C18613" t="s">
        <v>1074</v>
      </c>
      <c r="D18613" t="s">
        <v>880</v>
      </c>
      <c r="E18613">
        <v>23</v>
      </c>
    </row>
    <row r="18614" spans="1:5" ht="13.5" customHeight="1">
      <c r="A18614">
        <v>331</v>
      </c>
      <c r="B18614" t="str">
        <f t="shared" si="290"/>
        <v>331---24</v>
      </c>
      <c r="C18614" t="s">
        <v>824</v>
      </c>
      <c r="D18614" t="s">
        <v>752</v>
      </c>
      <c r="E18614">
        <v>24</v>
      </c>
    </row>
    <row r="18615" spans="1:5" ht="13.5" customHeight="1">
      <c r="A18615">
        <v>331</v>
      </c>
      <c r="B18615" t="str">
        <f t="shared" si="290"/>
        <v>331---25</v>
      </c>
      <c r="C18615" t="s">
        <v>828</v>
      </c>
      <c r="D18615" t="s">
        <v>818</v>
      </c>
      <c r="E18615">
        <v>25</v>
      </c>
    </row>
    <row r="18616" spans="1:5" ht="13.5" customHeight="1">
      <c r="A18616">
        <v>331</v>
      </c>
      <c r="B18616" t="str">
        <f t="shared" si="290"/>
        <v>331---26</v>
      </c>
      <c r="C18616" t="s">
        <v>836</v>
      </c>
      <c r="D18616" t="s">
        <v>835</v>
      </c>
      <c r="E18616">
        <v>26</v>
      </c>
    </row>
    <row r="18617" spans="1:5" ht="13.5" customHeight="1">
      <c r="A18617">
        <v>331</v>
      </c>
      <c r="B18617" t="str">
        <f t="shared" si="290"/>
        <v>331---27</v>
      </c>
      <c r="C18617" t="s">
        <v>1253</v>
      </c>
      <c r="D18617" t="s">
        <v>1228</v>
      </c>
      <c r="E18617">
        <v>27</v>
      </c>
    </row>
    <row r="18618" spans="1:5" ht="13.5" customHeight="1">
      <c r="A18618">
        <v>331</v>
      </c>
      <c r="B18618" t="str">
        <f t="shared" si="290"/>
        <v>331---28</v>
      </c>
      <c r="C18618" t="s">
        <v>868</v>
      </c>
      <c r="D18618" t="s">
        <v>758</v>
      </c>
      <c r="E18618">
        <v>28</v>
      </c>
    </row>
    <row r="18619" spans="1:5" ht="13.5" customHeight="1">
      <c r="A18619">
        <v>331</v>
      </c>
      <c r="B18619" t="str">
        <f t="shared" si="290"/>
        <v>331---29</v>
      </c>
      <c r="C18619" t="s">
        <v>1098</v>
      </c>
      <c r="D18619" t="s">
        <v>1206</v>
      </c>
      <c r="E18619">
        <v>29</v>
      </c>
    </row>
    <row r="18620" spans="1:5" ht="13.5" customHeight="1">
      <c r="A18620">
        <v>331</v>
      </c>
      <c r="B18620" t="str">
        <f t="shared" si="290"/>
        <v>331---30</v>
      </c>
      <c r="C18620" t="s">
        <v>894</v>
      </c>
      <c r="D18620" t="s">
        <v>964</v>
      </c>
      <c r="E18620">
        <v>30</v>
      </c>
    </row>
    <row r="18621" spans="1:5" ht="13.5" customHeight="1">
      <c r="A18621">
        <v>331</v>
      </c>
      <c r="B18621" t="str">
        <f t="shared" si="290"/>
        <v>331---31</v>
      </c>
      <c r="C18621" t="s">
        <v>918</v>
      </c>
      <c r="D18621" t="s">
        <v>865</v>
      </c>
      <c r="E18621">
        <v>31</v>
      </c>
    </row>
    <row r="18622" spans="1:5" ht="13.5" customHeight="1">
      <c r="A18622">
        <v>331</v>
      </c>
      <c r="B18622" t="str">
        <f t="shared" si="290"/>
        <v>331---32</v>
      </c>
      <c r="C18622" t="s">
        <v>5912</v>
      </c>
      <c r="D18622" t="s">
        <v>764</v>
      </c>
      <c r="E18622">
        <v>32</v>
      </c>
    </row>
    <row r="18623" spans="1:5" ht="13.5" customHeight="1">
      <c r="A18623">
        <v>331</v>
      </c>
      <c r="B18623" t="str">
        <f t="shared" si="290"/>
        <v>331---33</v>
      </c>
      <c r="C18623" t="s">
        <v>5915</v>
      </c>
      <c r="D18623" t="s">
        <v>772</v>
      </c>
      <c r="E18623">
        <v>33</v>
      </c>
    </row>
    <row r="18624" spans="1:5" ht="13.5" customHeight="1">
      <c r="A18624">
        <v>331</v>
      </c>
      <c r="B18624" t="str">
        <f t="shared" si="290"/>
        <v>331---34</v>
      </c>
      <c r="C18624" t="s">
        <v>5970</v>
      </c>
      <c r="D18624" t="s">
        <v>999</v>
      </c>
      <c r="E18624">
        <v>34</v>
      </c>
    </row>
    <row r="18625" spans="1:5" ht="13.5" customHeight="1">
      <c r="A18625">
        <v>331</v>
      </c>
      <c r="B18625" t="str">
        <f t="shared" si="290"/>
        <v>331---35</v>
      </c>
      <c r="C18625" t="s">
        <v>5917</v>
      </c>
      <c r="D18625" t="s">
        <v>789</v>
      </c>
      <c r="E18625">
        <v>35</v>
      </c>
    </row>
    <row r="18626" spans="1:5" ht="13.5" customHeight="1">
      <c r="A18626">
        <v>331</v>
      </c>
      <c r="B18626" t="str">
        <f t="shared" si="290"/>
        <v>331---36</v>
      </c>
      <c r="C18626" t="s">
        <v>5918</v>
      </c>
      <c r="D18626" t="s">
        <v>770</v>
      </c>
      <c r="E18626">
        <v>36</v>
      </c>
    </row>
    <row r="18627" spans="1:5" ht="13.5" customHeight="1">
      <c r="A18627">
        <v>331</v>
      </c>
      <c r="B18627" t="str">
        <f t="shared" ref="B18627:B18690" si="291">A18627&amp;"---"&amp;E18627</f>
        <v>331---37</v>
      </c>
      <c r="C18627" t="s">
        <v>5951</v>
      </c>
      <c r="D18627" t="s">
        <v>879</v>
      </c>
      <c r="E18627">
        <v>37</v>
      </c>
    </row>
    <row r="18628" spans="1:5" ht="13.5" customHeight="1">
      <c r="A18628">
        <v>331</v>
      </c>
      <c r="B18628" t="str">
        <f t="shared" si="291"/>
        <v>331---38</v>
      </c>
      <c r="C18628" t="s">
        <v>5952</v>
      </c>
      <c r="D18628" t="s">
        <v>891</v>
      </c>
      <c r="E18628">
        <v>38</v>
      </c>
    </row>
    <row r="18629" spans="1:5" ht="13.5" customHeight="1">
      <c r="A18629">
        <v>331</v>
      </c>
      <c r="B18629" t="str">
        <f t="shared" si="291"/>
        <v>331---39</v>
      </c>
      <c r="C18629" t="s">
        <v>5998</v>
      </c>
      <c r="D18629" t="s">
        <v>1201</v>
      </c>
      <c r="E18629">
        <v>39</v>
      </c>
    </row>
    <row r="18630" spans="1:5" ht="13.5" customHeight="1">
      <c r="A18630">
        <v>331</v>
      </c>
      <c r="B18630" t="str">
        <f t="shared" si="291"/>
        <v>331---40</v>
      </c>
      <c r="C18630" t="s">
        <v>5957</v>
      </c>
      <c r="D18630" t="s">
        <v>913</v>
      </c>
      <c r="E18630">
        <v>40</v>
      </c>
    </row>
    <row r="18631" spans="1:5" ht="13.5" customHeight="1">
      <c r="A18631">
        <v>331</v>
      </c>
      <c r="B18631" t="str">
        <f t="shared" si="291"/>
        <v>331---41</v>
      </c>
      <c r="C18631" t="s">
        <v>5991</v>
      </c>
      <c r="D18631" t="s">
        <v>1092</v>
      </c>
      <c r="E18631">
        <v>41</v>
      </c>
    </row>
    <row r="18632" spans="1:5" ht="13.5" customHeight="1">
      <c r="A18632">
        <v>332</v>
      </c>
      <c r="B18632" t="str">
        <f t="shared" si="291"/>
        <v>332---1</v>
      </c>
      <c r="C18632" t="s">
        <v>4234</v>
      </c>
      <c r="D18632" t="s">
        <v>1422</v>
      </c>
      <c r="E18632">
        <v>1</v>
      </c>
    </row>
    <row r="18633" spans="1:5" ht="13.5" customHeight="1">
      <c r="A18633">
        <v>332</v>
      </c>
      <c r="B18633" t="str">
        <f t="shared" si="291"/>
        <v>332---2</v>
      </c>
      <c r="C18633" t="s">
        <v>4216</v>
      </c>
      <c r="D18633" t="s">
        <v>1422</v>
      </c>
      <c r="E18633">
        <v>2</v>
      </c>
    </row>
    <row r="18634" spans="1:5" ht="13.5" customHeight="1">
      <c r="A18634">
        <v>332</v>
      </c>
      <c r="B18634" t="str">
        <f t="shared" si="291"/>
        <v>332---3</v>
      </c>
      <c r="C18634" t="s">
        <v>4216</v>
      </c>
      <c r="D18634" t="s">
        <v>1112</v>
      </c>
      <c r="E18634">
        <v>3</v>
      </c>
    </row>
    <row r="18635" spans="1:5" ht="13.5" customHeight="1">
      <c r="A18635">
        <v>332</v>
      </c>
      <c r="B18635" t="str">
        <f t="shared" si="291"/>
        <v>332---4</v>
      </c>
      <c r="C18635" t="s">
        <v>4216</v>
      </c>
      <c r="D18635" t="s">
        <v>825</v>
      </c>
      <c r="E18635">
        <v>4</v>
      </c>
    </row>
    <row r="18636" spans="1:5" ht="13.5" customHeight="1">
      <c r="A18636">
        <v>332</v>
      </c>
      <c r="B18636" t="str">
        <f t="shared" si="291"/>
        <v>332---5</v>
      </c>
      <c r="C18636" t="s">
        <v>4216</v>
      </c>
      <c r="D18636" t="s">
        <v>1181</v>
      </c>
      <c r="E18636">
        <v>5</v>
      </c>
    </row>
    <row r="18637" spans="1:5" ht="13.5" customHeight="1">
      <c r="A18637">
        <v>332</v>
      </c>
      <c r="B18637" t="str">
        <f t="shared" si="291"/>
        <v>332---6</v>
      </c>
      <c r="C18637" t="s">
        <v>4216</v>
      </c>
      <c r="D18637" t="s">
        <v>812</v>
      </c>
      <c r="E18637">
        <v>6</v>
      </c>
    </row>
    <row r="18638" spans="1:5" ht="13.5" customHeight="1">
      <c r="A18638">
        <v>332</v>
      </c>
      <c r="B18638" t="str">
        <f t="shared" si="291"/>
        <v>332---7</v>
      </c>
      <c r="C18638" t="s">
        <v>4216</v>
      </c>
      <c r="D18638" t="s">
        <v>1085</v>
      </c>
      <c r="E18638">
        <v>7</v>
      </c>
    </row>
    <row r="18639" spans="1:5" ht="13.5" customHeight="1">
      <c r="A18639">
        <v>332</v>
      </c>
      <c r="B18639" t="str">
        <f t="shared" si="291"/>
        <v>332---8</v>
      </c>
      <c r="C18639" t="s">
        <v>4216</v>
      </c>
      <c r="D18639" t="s">
        <v>1206</v>
      </c>
      <c r="E18639">
        <v>8</v>
      </c>
    </row>
    <row r="18640" spans="1:5" ht="13.5" customHeight="1">
      <c r="A18640">
        <v>332</v>
      </c>
      <c r="B18640" t="str">
        <f t="shared" si="291"/>
        <v>332---9</v>
      </c>
      <c r="C18640" t="s">
        <v>4216</v>
      </c>
      <c r="D18640" t="s">
        <v>879</v>
      </c>
      <c r="E18640">
        <v>9</v>
      </c>
    </row>
    <row r="18641" spans="1:5" ht="13.5" customHeight="1">
      <c r="A18641">
        <v>332</v>
      </c>
      <c r="B18641" t="str">
        <f t="shared" si="291"/>
        <v>332---10</v>
      </c>
      <c r="C18641" t="s">
        <v>4216</v>
      </c>
      <c r="D18641" t="s">
        <v>1092</v>
      </c>
      <c r="E18641">
        <v>10</v>
      </c>
    </row>
    <row r="18642" spans="1:5" ht="13.5" customHeight="1">
      <c r="A18642">
        <v>332</v>
      </c>
      <c r="B18642" t="str">
        <f t="shared" si="291"/>
        <v>332---11</v>
      </c>
      <c r="C18642" t="s">
        <v>4216</v>
      </c>
      <c r="D18642" t="s">
        <v>1221</v>
      </c>
      <c r="E18642">
        <v>11</v>
      </c>
    </row>
    <row r="18643" spans="1:5" ht="13.5" customHeight="1">
      <c r="A18643">
        <v>332</v>
      </c>
      <c r="B18643" t="str">
        <f t="shared" si="291"/>
        <v>332---12</v>
      </c>
      <c r="C18643" t="s">
        <v>4216</v>
      </c>
      <c r="D18643" t="s">
        <v>764</v>
      </c>
      <c r="E18643">
        <v>12</v>
      </c>
    </row>
    <row r="18644" spans="1:5" ht="13.5" customHeight="1">
      <c r="A18644">
        <v>332</v>
      </c>
      <c r="B18644" t="str">
        <f t="shared" si="291"/>
        <v>332---13</v>
      </c>
      <c r="C18644" t="s">
        <v>4216</v>
      </c>
      <c r="D18644" t="s">
        <v>1412</v>
      </c>
      <c r="E18644">
        <v>13</v>
      </c>
    </row>
    <row r="18645" spans="1:5" ht="13.5" customHeight="1">
      <c r="A18645">
        <v>332</v>
      </c>
      <c r="B18645" t="str">
        <f t="shared" si="291"/>
        <v>332---14</v>
      </c>
      <c r="C18645" t="s">
        <v>4216</v>
      </c>
      <c r="D18645" t="s">
        <v>713</v>
      </c>
      <c r="E18645">
        <v>14</v>
      </c>
    </row>
    <row r="18646" spans="1:5" ht="13.5" customHeight="1">
      <c r="A18646">
        <v>332</v>
      </c>
      <c r="B18646" t="str">
        <f t="shared" si="291"/>
        <v>332---15</v>
      </c>
      <c r="C18646" t="s">
        <v>4216</v>
      </c>
      <c r="D18646" t="s">
        <v>1077</v>
      </c>
      <c r="E18646">
        <v>15</v>
      </c>
    </row>
    <row r="18647" spans="1:5" ht="13.5" customHeight="1">
      <c r="A18647">
        <v>332</v>
      </c>
      <c r="B18647" t="str">
        <f t="shared" si="291"/>
        <v>332---16</v>
      </c>
      <c r="C18647" t="s">
        <v>4216</v>
      </c>
      <c r="D18647" t="s">
        <v>1278</v>
      </c>
      <c r="E18647">
        <v>16</v>
      </c>
    </row>
    <row r="18648" spans="1:5" ht="13.5" customHeight="1">
      <c r="A18648">
        <v>332</v>
      </c>
      <c r="B18648" t="str">
        <f t="shared" si="291"/>
        <v>332---17</v>
      </c>
      <c r="C18648" t="s">
        <v>4216</v>
      </c>
      <c r="D18648" t="s">
        <v>1257</v>
      </c>
      <c r="E18648">
        <v>17</v>
      </c>
    </row>
    <row r="18649" spans="1:5" ht="13.5" customHeight="1">
      <c r="A18649">
        <v>332</v>
      </c>
      <c r="B18649" t="str">
        <f t="shared" si="291"/>
        <v>332---18</v>
      </c>
      <c r="C18649" t="s">
        <v>1017</v>
      </c>
      <c r="D18649" t="s">
        <v>796</v>
      </c>
      <c r="E18649">
        <v>18</v>
      </c>
    </row>
    <row r="18650" spans="1:5" ht="13.5" customHeight="1">
      <c r="A18650">
        <v>332</v>
      </c>
      <c r="B18650" t="str">
        <f t="shared" si="291"/>
        <v>332---19</v>
      </c>
      <c r="C18650" t="s">
        <v>731</v>
      </c>
      <c r="D18650" t="s">
        <v>800</v>
      </c>
      <c r="E18650">
        <v>19</v>
      </c>
    </row>
    <row r="18651" spans="1:5" ht="13.5" customHeight="1">
      <c r="A18651">
        <v>332</v>
      </c>
      <c r="B18651" t="str">
        <f t="shared" si="291"/>
        <v>332---20</v>
      </c>
      <c r="C18651" t="s">
        <v>985</v>
      </c>
      <c r="D18651" t="s">
        <v>1449</v>
      </c>
      <c r="E18651">
        <v>20</v>
      </c>
    </row>
    <row r="18652" spans="1:5" ht="13.5" customHeight="1">
      <c r="A18652">
        <v>332</v>
      </c>
      <c r="B18652" t="str">
        <f t="shared" si="291"/>
        <v>332---21</v>
      </c>
      <c r="C18652" t="s">
        <v>737</v>
      </c>
      <c r="D18652" t="s">
        <v>996</v>
      </c>
      <c r="E18652">
        <v>21</v>
      </c>
    </row>
    <row r="18653" spans="1:5" ht="13.5" customHeight="1">
      <c r="A18653">
        <v>332</v>
      </c>
      <c r="B18653" t="str">
        <f t="shared" si="291"/>
        <v>332---22</v>
      </c>
      <c r="C18653" t="s">
        <v>888</v>
      </c>
      <c r="D18653" t="s">
        <v>1073</v>
      </c>
      <c r="E18653">
        <v>22</v>
      </c>
    </row>
    <row r="18654" spans="1:5" ht="13.5" customHeight="1">
      <c r="A18654">
        <v>332</v>
      </c>
      <c r="B18654" t="str">
        <f t="shared" si="291"/>
        <v>332---23</v>
      </c>
      <c r="C18654" t="s">
        <v>743</v>
      </c>
      <c r="D18654" t="s">
        <v>754</v>
      </c>
      <c r="E18654">
        <v>23</v>
      </c>
    </row>
    <row r="18655" spans="1:5" ht="13.5" customHeight="1">
      <c r="A18655">
        <v>332</v>
      </c>
      <c r="B18655" t="str">
        <f t="shared" si="291"/>
        <v>332---24</v>
      </c>
      <c r="C18655" t="s">
        <v>745</v>
      </c>
      <c r="D18655" t="s">
        <v>837</v>
      </c>
      <c r="E18655">
        <v>24</v>
      </c>
    </row>
    <row r="18656" spans="1:5" ht="13.5" customHeight="1">
      <c r="A18656">
        <v>332</v>
      </c>
      <c r="B18656" t="str">
        <f t="shared" si="291"/>
        <v>332---25</v>
      </c>
      <c r="C18656" t="s">
        <v>987</v>
      </c>
      <c r="D18656" t="s">
        <v>1263</v>
      </c>
      <c r="E18656">
        <v>25</v>
      </c>
    </row>
    <row r="18657" spans="1:5" ht="13.5" customHeight="1">
      <c r="A18657">
        <v>332</v>
      </c>
      <c r="B18657" t="str">
        <f t="shared" si="291"/>
        <v>332---26</v>
      </c>
      <c r="C18657" t="s">
        <v>989</v>
      </c>
      <c r="D18657" t="s">
        <v>738</v>
      </c>
      <c r="E18657">
        <v>26</v>
      </c>
    </row>
    <row r="18658" spans="1:5" ht="13.5" customHeight="1">
      <c r="A18658">
        <v>332</v>
      </c>
      <c r="B18658" t="str">
        <f t="shared" si="291"/>
        <v>332---27</v>
      </c>
      <c r="C18658" t="s">
        <v>819</v>
      </c>
      <c r="D18658" t="s">
        <v>756</v>
      </c>
      <c r="E18658">
        <v>27</v>
      </c>
    </row>
    <row r="18659" spans="1:5" ht="13.5" customHeight="1">
      <c r="A18659">
        <v>332</v>
      </c>
      <c r="B18659" t="str">
        <f t="shared" si="291"/>
        <v>332---28</v>
      </c>
      <c r="C18659" t="s">
        <v>1074</v>
      </c>
      <c r="D18659" t="s">
        <v>880</v>
      </c>
      <c r="E18659">
        <v>28</v>
      </c>
    </row>
    <row r="18660" spans="1:5" ht="13.5" customHeight="1">
      <c r="A18660">
        <v>332</v>
      </c>
      <c r="B18660" t="str">
        <f t="shared" si="291"/>
        <v>332---29</v>
      </c>
      <c r="C18660" t="s">
        <v>1019</v>
      </c>
      <c r="D18660" t="s">
        <v>734</v>
      </c>
      <c r="E18660">
        <v>29</v>
      </c>
    </row>
    <row r="18661" spans="1:5" ht="13.5" customHeight="1">
      <c r="A18661">
        <v>332</v>
      </c>
      <c r="B18661" t="str">
        <f t="shared" si="291"/>
        <v>332---30</v>
      </c>
      <c r="C18661" t="s">
        <v>824</v>
      </c>
      <c r="D18661" t="s">
        <v>752</v>
      </c>
      <c r="E18661">
        <v>30</v>
      </c>
    </row>
    <row r="18662" spans="1:5" ht="13.5" customHeight="1">
      <c r="A18662">
        <v>332</v>
      </c>
      <c r="B18662" t="str">
        <f t="shared" si="291"/>
        <v>332---31</v>
      </c>
      <c r="C18662" t="s">
        <v>828</v>
      </c>
      <c r="D18662" t="s">
        <v>818</v>
      </c>
      <c r="E18662">
        <v>31</v>
      </c>
    </row>
    <row r="18663" spans="1:5" ht="13.5" customHeight="1">
      <c r="A18663">
        <v>332</v>
      </c>
      <c r="B18663" t="str">
        <f t="shared" si="291"/>
        <v>332---32</v>
      </c>
      <c r="C18663" t="s">
        <v>836</v>
      </c>
      <c r="D18663" t="s">
        <v>835</v>
      </c>
      <c r="E18663">
        <v>32</v>
      </c>
    </row>
    <row r="18664" spans="1:5" ht="13.5" customHeight="1">
      <c r="A18664">
        <v>332</v>
      </c>
      <c r="B18664" t="str">
        <f t="shared" si="291"/>
        <v>332---33</v>
      </c>
      <c r="C18664" t="s">
        <v>1253</v>
      </c>
      <c r="D18664" t="s">
        <v>1228</v>
      </c>
      <c r="E18664">
        <v>33</v>
      </c>
    </row>
    <row r="18665" spans="1:5" ht="13.5" customHeight="1">
      <c r="A18665">
        <v>332</v>
      </c>
      <c r="B18665" t="str">
        <f t="shared" si="291"/>
        <v>332---34</v>
      </c>
      <c r="C18665" t="s">
        <v>868</v>
      </c>
      <c r="D18665" t="s">
        <v>758</v>
      </c>
      <c r="E18665">
        <v>34</v>
      </c>
    </row>
    <row r="18666" spans="1:5" ht="13.5" customHeight="1">
      <c r="A18666">
        <v>332</v>
      </c>
      <c r="B18666" t="str">
        <f t="shared" si="291"/>
        <v>332---35</v>
      </c>
      <c r="C18666" t="s">
        <v>1098</v>
      </c>
      <c r="D18666" t="s">
        <v>1206</v>
      </c>
      <c r="E18666">
        <v>35</v>
      </c>
    </row>
    <row r="18667" spans="1:5" ht="13.5" customHeight="1">
      <c r="A18667">
        <v>332</v>
      </c>
      <c r="B18667" t="str">
        <f t="shared" si="291"/>
        <v>332---36</v>
      </c>
      <c r="C18667" t="s">
        <v>894</v>
      </c>
      <c r="D18667" t="s">
        <v>964</v>
      </c>
      <c r="E18667">
        <v>36</v>
      </c>
    </row>
    <row r="18668" spans="1:5" ht="13.5" customHeight="1">
      <c r="A18668">
        <v>332</v>
      </c>
      <c r="B18668" t="str">
        <f t="shared" si="291"/>
        <v>332---37</v>
      </c>
      <c r="C18668" t="s">
        <v>1011</v>
      </c>
      <c r="D18668" t="s">
        <v>856</v>
      </c>
      <c r="E18668">
        <v>37</v>
      </c>
    </row>
    <row r="18669" spans="1:5" ht="13.5" customHeight="1">
      <c r="A18669">
        <v>332</v>
      </c>
      <c r="B18669" t="str">
        <f t="shared" si="291"/>
        <v>332---38</v>
      </c>
      <c r="C18669" t="s">
        <v>918</v>
      </c>
      <c r="D18669" t="s">
        <v>865</v>
      </c>
      <c r="E18669">
        <v>38</v>
      </c>
    </row>
    <row r="18670" spans="1:5" ht="13.5" customHeight="1">
      <c r="A18670">
        <v>332</v>
      </c>
      <c r="B18670" t="str">
        <f t="shared" si="291"/>
        <v>332---39</v>
      </c>
      <c r="C18670" t="s">
        <v>5912</v>
      </c>
      <c r="D18670" t="s">
        <v>764</v>
      </c>
      <c r="E18670">
        <v>39</v>
      </c>
    </row>
    <row r="18671" spans="1:5" ht="13.5" customHeight="1">
      <c r="A18671">
        <v>332</v>
      </c>
      <c r="B18671" t="str">
        <f t="shared" si="291"/>
        <v>332---40</v>
      </c>
      <c r="C18671" t="s">
        <v>5915</v>
      </c>
      <c r="D18671" t="s">
        <v>772</v>
      </c>
      <c r="E18671">
        <v>40</v>
      </c>
    </row>
    <row r="18672" spans="1:5" ht="13.5" customHeight="1">
      <c r="A18672">
        <v>332</v>
      </c>
      <c r="B18672" t="str">
        <f t="shared" si="291"/>
        <v>332---41</v>
      </c>
      <c r="C18672" t="s">
        <v>5970</v>
      </c>
      <c r="D18672" t="s">
        <v>999</v>
      </c>
      <c r="E18672">
        <v>41</v>
      </c>
    </row>
    <row r="18673" spans="1:5" ht="13.5" customHeight="1">
      <c r="A18673">
        <v>332</v>
      </c>
      <c r="B18673" t="str">
        <f t="shared" si="291"/>
        <v>332---42</v>
      </c>
      <c r="C18673" t="s">
        <v>5917</v>
      </c>
      <c r="D18673" t="s">
        <v>789</v>
      </c>
      <c r="E18673">
        <v>42</v>
      </c>
    </row>
    <row r="18674" spans="1:5" ht="13.5" customHeight="1">
      <c r="A18674">
        <v>332</v>
      </c>
      <c r="B18674" t="str">
        <f t="shared" si="291"/>
        <v>332---43</v>
      </c>
      <c r="C18674" t="s">
        <v>5918</v>
      </c>
      <c r="D18674" t="s">
        <v>770</v>
      </c>
      <c r="E18674">
        <v>43</v>
      </c>
    </row>
    <row r="18675" spans="1:5" ht="13.5" customHeight="1">
      <c r="A18675">
        <v>332</v>
      </c>
      <c r="B18675" t="str">
        <f t="shared" si="291"/>
        <v>332---44</v>
      </c>
      <c r="C18675" t="s">
        <v>5963</v>
      </c>
      <c r="D18675" t="s">
        <v>937</v>
      </c>
      <c r="E18675">
        <v>44</v>
      </c>
    </row>
    <row r="18676" spans="1:5" ht="13.5" customHeight="1">
      <c r="A18676">
        <v>332</v>
      </c>
      <c r="B18676" t="str">
        <f t="shared" si="291"/>
        <v>332---45</v>
      </c>
      <c r="C18676" t="s">
        <v>5951</v>
      </c>
      <c r="D18676" t="s">
        <v>879</v>
      </c>
      <c r="E18676">
        <v>45</v>
      </c>
    </row>
    <row r="18677" spans="1:5" ht="13.5" customHeight="1">
      <c r="A18677">
        <v>332</v>
      </c>
      <c r="B18677" t="str">
        <f t="shared" si="291"/>
        <v>332---46</v>
      </c>
      <c r="C18677" t="s">
        <v>5952</v>
      </c>
      <c r="D18677" t="s">
        <v>891</v>
      </c>
      <c r="E18677">
        <v>46</v>
      </c>
    </row>
    <row r="18678" spans="1:5" ht="13.5" customHeight="1">
      <c r="A18678">
        <v>332</v>
      </c>
      <c r="B18678" t="str">
        <f t="shared" si="291"/>
        <v>332---47</v>
      </c>
      <c r="C18678" t="s">
        <v>5998</v>
      </c>
      <c r="D18678" t="s">
        <v>1201</v>
      </c>
      <c r="E18678">
        <v>47</v>
      </c>
    </row>
    <row r="18679" spans="1:5" ht="13.5" customHeight="1">
      <c r="A18679">
        <v>332</v>
      </c>
      <c r="B18679" t="str">
        <f t="shared" si="291"/>
        <v>332---48</v>
      </c>
      <c r="C18679" t="s">
        <v>5957</v>
      </c>
      <c r="D18679" t="s">
        <v>913</v>
      </c>
      <c r="E18679">
        <v>48</v>
      </c>
    </row>
    <row r="18680" spans="1:5" ht="13.5" customHeight="1">
      <c r="A18680">
        <v>332</v>
      </c>
      <c r="B18680" t="str">
        <f t="shared" si="291"/>
        <v>332---49</v>
      </c>
      <c r="C18680" t="s">
        <v>5991</v>
      </c>
      <c r="D18680" t="s">
        <v>1092</v>
      </c>
      <c r="E18680">
        <v>49</v>
      </c>
    </row>
    <row r="18681" spans="1:5" ht="13.5" customHeight="1">
      <c r="A18681">
        <v>332.1</v>
      </c>
      <c r="B18681" t="str">
        <f t="shared" si="291"/>
        <v>332.1---1</v>
      </c>
      <c r="C18681" t="s">
        <v>4234</v>
      </c>
      <c r="D18681" t="s">
        <v>1422</v>
      </c>
      <c r="E18681">
        <v>1</v>
      </c>
    </row>
    <row r="18682" spans="1:5" ht="13.5" customHeight="1">
      <c r="A18682">
        <v>332.1</v>
      </c>
      <c r="B18682" t="str">
        <f t="shared" si="291"/>
        <v>332.1---2</v>
      </c>
      <c r="C18682" t="s">
        <v>4216</v>
      </c>
      <c r="D18682" t="s">
        <v>1422</v>
      </c>
      <c r="E18682">
        <v>2</v>
      </c>
    </row>
    <row r="18683" spans="1:5" ht="13.5" customHeight="1">
      <c r="A18683">
        <v>332.1</v>
      </c>
      <c r="B18683" t="str">
        <f t="shared" si="291"/>
        <v>332.1---3</v>
      </c>
      <c r="C18683" t="s">
        <v>4216</v>
      </c>
      <c r="D18683" t="s">
        <v>1112</v>
      </c>
      <c r="E18683">
        <v>3</v>
      </c>
    </row>
    <row r="18684" spans="1:5" ht="13.5" customHeight="1">
      <c r="A18684">
        <v>332.1</v>
      </c>
      <c r="B18684" t="str">
        <f t="shared" si="291"/>
        <v>332.1---4</v>
      </c>
      <c r="C18684" t="s">
        <v>4216</v>
      </c>
      <c r="D18684" t="s">
        <v>825</v>
      </c>
      <c r="E18684">
        <v>4</v>
      </c>
    </row>
    <row r="18685" spans="1:5" ht="13.5" customHeight="1">
      <c r="A18685">
        <v>332.1</v>
      </c>
      <c r="B18685" t="str">
        <f t="shared" si="291"/>
        <v>332.1---5</v>
      </c>
      <c r="C18685" t="s">
        <v>4216</v>
      </c>
      <c r="D18685" t="s">
        <v>1181</v>
      </c>
      <c r="E18685">
        <v>5</v>
      </c>
    </row>
    <row r="18686" spans="1:5" ht="13.5" customHeight="1">
      <c r="A18686">
        <v>332.1</v>
      </c>
      <c r="B18686" t="str">
        <f t="shared" si="291"/>
        <v>332.1---6</v>
      </c>
      <c r="C18686" t="s">
        <v>4216</v>
      </c>
      <c r="D18686" t="s">
        <v>812</v>
      </c>
      <c r="E18686">
        <v>6</v>
      </c>
    </row>
    <row r="18687" spans="1:5" ht="13.5" customHeight="1">
      <c r="A18687">
        <v>332.1</v>
      </c>
      <c r="B18687" t="str">
        <f t="shared" si="291"/>
        <v>332.1---7</v>
      </c>
      <c r="C18687" t="s">
        <v>4216</v>
      </c>
      <c r="D18687" t="s">
        <v>1085</v>
      </c>
      <c r="E18687">
        <v>7</v>
      </c>
    </row>
    <row r="18688" spans="1:5" ht="13.5" customHeight="1">
      <c r="A18688">
        <v>332.1</v>
      </c>
      <c r="B18688" t="str">
        <f t="shared" si="291"/>
        <v>332.1---8</v>
      </c>
      <c r="C18688" t="s">
        <v>4216</v>
      </c>
      <c r="D18688" t="s">
        <v>1206</v>
      </c>
      <c r="E18688">
        <v>8</v>
      </c>
    </row>
    <row r="18689" spans="1:5" ht="13.5" customHeight="1">
      <c r="A18689">
        <v>332.1</v>
      </c>
      <c r="B18689" t="str">
        <f t="shared" si="291"/>
        <v>332.1---9</v>
      </c>
      <c r="C18689" t="s">
        <v>4216</v>
      </c>
      <c r="D18689" t="s">
        <v>879</v>
      </c>
      <c r="E18689">
        <v>9</v>
      </c>
    </row>
    <row r="18690" spans="1:5" ht="13.5" customHeight="1">
      <c r="A18690">
        <v>332.1</v>
      </c>
      <c r="B18690" t="str">
        <f t="shared" si="291"/>
        <v>332.1---10</v>
      </c>
      <c r="C18690" t="s">
        <v>4216</v>
      </c>
      <c r="D18690" t="s">
        <v>1092</v>
      </c>
      <c r="E18690">
        <v>10</v>
      </c>
    </row>
    <row r="18691" spans="1:5" ht="13.5" customHeight="1">
      <c r="A18691">
        <v>332.1</v>
      </c>
      <c r="B18691" t="str">
        <f t="shared" ref="B18691:B18754" si="292">A18691&amp;"---"&amp;E18691</f>
        <v>332.1---11</v>
      </c>
      <c r="C18691" t="s">
        <v>4216</v>
      </c>
      <c r="D18691" t="s">
        <v>1221</v>
      </c>
      <c r="E18691">
        <v>11</v>
      </c>
    </row>
    <row r="18692" spans="1:5" ht="13.5" customHeight="1">
      <c r="A18692">
        <v>332.1</v>
      </c>
      <c r="B18692" t="str">
        <f t="shared" si="292"/>
        <v>332.1---12</v>
      </c>
      <c r="C18692" t="s">
        <v>4216</v>
      </c>
      <c r="D18692" t="s">
        <v>764</v>
      </c>
      <c r="E18692">
        <v>12</v>
      </c>
    </row>
    <row r="18693" spans="1:5" ht="13.5" customHeight="1">
      <c r="A18693">
        <v>332.1</v>
      </c>
      <c r="B18693" t="str">
        <f t="shared" si="292"/>
        <v>332.1---13</v>
      </c>
      <c r="C18693" t="s">
        <v>4216</v>
      </c>
      <c r="D18693" t="s">
        <v>1412</v>
      </c>
      <c r="E18693">
        <v>13</v>
      </c>
    </row>
    <row r="18694" spans="1:5" ht="13.5" customHeight="1">
      <c r="A18694">
        <v>332.1</v>
      </c>
      <c r="B18694" t="str">
        <f t="shared" si="292"/>
        <v>332.1---14</v>
      </c>
      <c r="C18694" t="s">
        <v>4216</v>
      </c>
      <c r="D18694" t="s">
        <v>713</v>
      </c>
      <c r="E18694">
        <v>14</v>
      </c>
    </row>
    <row r="18695" spans="1:5" ht="13.5" customHeight="1">
      <c r="A18695">
        <v>332.1</v>
      </c>
      <c r="B18695" t="str">
        <f t="shared" si="292"/>
        <v>332.1---15</v>
      </c>
      <c r="C18695" t="s">
        <v>4216</v>
      </c>
      <c r="D18695" t="s">
        <v>1077</v>
      </c>
      <c r="E18695">
        <v>15</v>
      </c>
    </row>
    <row r="18696" spans="1:5" ht="13.5" customHeight="1">
      <c r="A18696">
        <v>332.1</v>
      </c>
      <c r="B18696" t="str">
        <f t="shared" si="292"/>
        <v>332.1---16</v>
      </c>
      <c r="C18696" t="s">
        <v>4216</v>
      </c>
      <c r="D18696" t="s">
        <v>1278</v>
      </c>
      <c r="E18696">
        <v>16</v>
      </c>
    </row>
    <row r="18697" spans="1:5" ht="13.5" customHeight="1">
      <c r="A18697">
        <v>332.1</v>
      </c>
      <c r="B18697" t="str">
        <f t="shared" si="292"/>
        <v>332.1---17</v>
      </c>
      <c r="C18697" t="s">
        <v>4216</v>
      </c>
      <c r="D18697" t="s">
        <v>1257</v>
      </c>
      <c r="E18697">
        <v>17</v>
      </c>
    </row>
    <row r="18698" spans="1:5" ht="13.5" customHeight="1">
      <c r="A18698">
        <v>332.1</v>
      </c>
      <c r="B18698" t="str">
        <f t="shared" si="292"/>
        <v>332.1---18</v>
      </c>
      <c r="C18698" t="s">
        <v>1017</v>
      </c>
      <c r="D18698" t="s">
        <v>796</v>
      </c>
      <c r="E18698">
        <v>18</v>
      </c>
    </row>
    <row r="18699" spans="1:5" ht="13.5" customHeight="1">
      <c r="A18699">
        <v>332.1</v>
      </c>
      <c r="B18699" t="str">
        <f t="shared" si="292"/>
        <v>332.1---19</v>
      </c>
      <c r="C18699" t="s">
        <v>731</v>
      </c>
      <c r="D18699" t="s">
        <v>800</v>
      </c>
      <c r="E18699">
        <v>19</v>
      </c>
    </row>
    <row r="18700" spans="1:5" ht="13.5" customHeight="1">
      <c r="A18700">
        <v>332.1</v>
      </c>
      <c r="B18700" t="str">
        <f t="shared" si="292"/>
        <v>332.1---20</v>
      </c>
      <c r="C18700" t="s">
        <v>985</v>
      </c>
      <c r="D18700" t="s">
        <v>1449</v>
      </c>
      <c r="E18700">
        <v>20</v>
      </c>
    </row>
    <row r="18701" spans="1:5" ht="13.5" customHeight="1">
      <c r="A18701">
        <v>332.1</v>
      </c>
      <c r="B18701" t="str">
        <f t="shared" si="292"/>
        <v>332.1---21</v>
      </c>
      <c r="C18701" t="s">
        <v>737</v>
      </c>
      <c r="D18701" t="s">
        <v>996</v>
      </c>
      <c r="E18701">
        <v>21</v>
      </c>
    </row>
    <row r="18702" spans="1:5" ht="13.5" customHeight="1">
      <c r="A18702">
        <v>332.1</v>
      </c>
      <c r="B18702" t="str">
        <f t="shared" si="292"/>
        <v>332.1---22</v>
      </c>
      <c r="C18702" t="s">
        <v>888</v>
      </c>
      <c r="D18702" t="s">
        <v>1073</v>
      </c>
      <c r="E18702">
        <v>22</v>
      </c>
    </row>
    <row r="18703" spans="1:5" ht="13.5" customHeight="1">
      <c r="A18703">
        <v>332.1</v>
      </c>
      <c r="B18703" t="str">
        <f t="shared" si="292"/>
        <v>332.1---23</v>
      </c>
      <c r="C18703" t="s">
        <v>743</v>
      </c>
      <c r="D18703" t="s">
        <v>754</v>
      </c>
      <c r="E18703">
        <v>23</v>
      </c>
    </row>
    <row r="18704" spans="1:5" ht="13.5" customHeight="1">
      <c r="A18704">
        <v>332.1</v>
      </c>
      <c r="B18704" t="str">
        <f t="shared" si="292"/>
        <v>332.1---24</v>
      </c>
      <c r="C18704" t="s">
        <v>745</v>
      </c>
      <c r="D18704" t="s">
        <v>837</v>
      </c>
      <c r="E18704">
        <v>24</v>
      </c>
    </row>
    <row r="18705" spans="1:5" ht="13.5" customHeight="1">
      <c r="A18705">
        <v>332.1</v>
      </c>
      <c r="B18705" t="str">
        <f t="shared" si="292"/>
        <v>332.1---25</v>
      </c>
      <c r="C18705" t="s">
        <v>987</v>
      </c>
      <c r="D18705" t="s">
        <v>1263</v>
      </c>
      <c r="E18705">
        <v>25</v>
      </c>
    </row>
    <row r="18706" spans="1:5" ht="13.5" customHeight="1">
      <c r="A18706">
        <v>332.1</v>
      </c>
      <c r="B18706" t="str">
        <f t="shared" si="292"/>
        <v>332.1---26</v>
      </c>
      <c r="C18706" t="s">
        <v>989</v>
      </c>
      <c r="D18706" t="s">
        <v>738</v>
      </c>
      <c r="E18706">
        <v>26</v>
      </c>
    </row>
    <row r="18707" spans="1:5" ht="13.5" customHeight="1">
      <c r="A18707">
        <v>332.1</v>
      </c>
      <c r="B18707" t="str">
        <f t="shared" si="292"/>
        <v>332.1---27</v>
      </c>
      <c r="C18707" t="s">
        <v>819</v>
      </c>
      <c r="D18707" t="s">
        <v>756</v>
      </c>
      <c r="E18707">
        <v>27</v>
      </c>
    </row>
    <row r="18708" spans="1:5" ht="13.5" customHeight="1">
      <c r="A18708">
        <v>332.1</v>
      </c>
      <c r="B18708" t="str">
        <f t="shared" si="292"/>
        <v>332.1---28</v>
      </c>
      <c r="C18708" t="s">
        <v>1074</v>
      </c>
      <c r="D18708" t="s">
        <v>880</v>
      </c>
      <c r="E18708">
        <v>28</v>
      </c>
    </row>
    <row r="18709" spans="1:5" ht="13.5" customHeight="1">
      <c r="A18709">
        <v>332.1</v>
      </c>
      <c r="B18709" t="str">
        <f t="shared" si="292"/>
        <v>332.1---29</v>
      </c>
      <c r="C18709" t="s">
        <v>1019</v>
      </c>
      <c r="D18709" t="s">
        <v>734</v>
      </c>
      <c r="E18709">
        <v>29</v>
      </c>
    </row>
    <row r="18710" spans="1:5" ht="13.5" customHeight="1">
      <c r="A18710">
        <v>332.1</v>
      </c>
      <c r="B18710" t="str">
        <f t="shared" si="292"/>
        <v>332.1---30</v>
      </c>
      <c r="C18710" t="s">
        <v>824</v>
      </c>
      <c r="D18710" t="s">
        <v>752</v>
      </c>
      <c r="E18710">
        <v>30</v>
      </c>
    </row>
    <row r="18711" spans="1:5" ht="13.5" customHeight="1">
      <c r="A18711">
        <v>332.1</v>
      </c>
      <c r="B18711" t="str">
        <f t="shared" si="292"/>
        <v>332.1---31</v>
      </c>
      <c r="C18711" t="s">
        <v>828</v>
      </c>
      <c r="D18711" t="s">
        <v>818</v>
      </c>
      <c r="E18711">
        <v>31</v>
      </c>
    </row>
    <row r="18712" spans="1:5" ht="13.5" customHeight="1">
      <c r="A18712">
        <v>332.1</v>
      </c>
      <c r="B18712" t="str">
        <f t="shared" si="292"/>
        <v>332.1---32</v>
      </c>
      <c r="C18712" t="s">
        <v>836</v>
      </c>
      <c r="D18712" t="s">
        <v>835</v>
      </c>
      <c r="E18712">
        <v>32</v>
      </c>
    </row>
    <row r="18713" spans="1:5" ht="13.5" customHeight="1">
      <c r="A18713">
        <v>332.1</v>
      </c>
      <c r="B18713" t="str">
        <f t="shared" si="292"/>
        <v>332.1---33</v>
      </c>
      <c r="C18713" t="s">
        <v>1253</v>
      </c>
      <c r="D18713" t="s">
        <v>1228</v>
      </c>
      <c r="E18713">
        <v>33</v>
      </c>
    </row>
    <row r="18714" spans="1:5" ht="13.5" customHeight="1">
      <c r="A18714">
        <v>332.1</v>
      </c>
      <c r="B18714" t="str">
        <f t="shared" si="292"/>
        <v>332.1---34</v>
      </c>
      <c r="C18714" t="s">
        <v>868</v>
      </c>
      <c r="D18714" t="s">
        <v>758</v>
      </c>
      <c r="E18714">
        <v>34</v>
      </c>
    </row>
    <row r="18715" spans="1:5" ht="13.5" customHeight="1">
      <c r="A18715">
        <v>332.1</v>
      </c>
      <c r="B18715" t="str">
        <f t="shared" si="292"/>
        <v>332.1---35</v>
      </c>
      <c r="C18715" t="s">
        <v>1098</v>
      </c>
      <c r="D18715" t="s">
        <v>1206</v>
      </c>
      <c r="E18715">
        <v>35</v>
      </c>
    </row>
    <row r="18716" spans="1:5" ht="13.5" customHeight="1">
      <c r="A18716">
        <v>332.1</v>
      </c>
      <c r="B18716" t="str">
        <f t="shared" si="292"/>
        <v>332.1---36</v>
      </c>
      <c r="C18716" t="s">
        <v>894</v>
      </c>
      <c r="D18716" t="s">
        <v>964</v>
      </c>
      <c r="E18716">
        <v>36</v>
      </c>
    </row>
    <row r="18717" spans="1:5" ht="13.5" customHeight="1">
      <c r="A18717">
        <v>332.1</v>
      </c>
      <c r="B18717" t="str">
        <f t="shared" si="292"/>
        <v>332.1---37</v>
      </c>
      <c r="C18717" t="s">
        <v>1011</v>
      </c>
      <c r="D18717" t="s">
        <v>856</v>
      </c>
      <c r="E18717">
        <v>37</v>
      </c>
    </row>
    <row r="18718" spans="1:5" ht="13.5" customHeight="1">
      <c r="A18718">
        <v>332.1</v>
      </c>
      <c r="B18718" t="str">
        <f t="shared" si="292"/>
        <v>332.1---38</v>
      </c>
      <c r="C18718" t="s">
        <v>918</v>
      </c>
      <c r="D18718" t="s">
        <v>865</v>
      </c>
      <c r="E18718">
        <v>38</v>
      </c>
    </row>
    <row r="18719" spans="1:5" ht="13.5" customHeight="1">
      <c r="A18719">
        <v>332.1</v>
      </c>
      <c r="B18719" t="str">
        <f t="shared" si="292"/>
        <v>332.1---39</v>
      </c>
      <c r="C18719" t="s">
        <v>5912</v>
      </c>
      <c r="D18719" t="s">
        <v>764</v>
      </c>
      <c r="E18719">
        <v>39</v>
      </c>
    </row>
    <row r="18720" spans="1:5" ht="13.5" customHeight="1">
      <c r="A18720">
        <v>332.1</v>
      </c>
      <c r="B18720" t="str">
        <f t="shared" si="292"/>
        <v>332.1---40</v>
      </c>
      <c r="C18720" t="s">
        <v>5915</v>
      </c>
      <c r="D18720" t="s">
        <v>772</v>
      </c>
      <c r="E18720">
        <v>40</v>
      </c>
    </row>
    <row r="18721" spans="1:5" ht="13.5" customHeight="1">
      <c r="A18721">
        <v>332.1</v>
      </c>
      <c r="B18721" t="str">
        <f t="shared" si="292"/>
        <v>332.1---41</v>
      </c>
      <c r="C18721" t="s">
        <v>5970</v>
      </c>
      <c r="D18721" t="s">
        <v>999</v>
      </c>
      <c r="E18721">
        <v>41</v>
      </c>
    </row>
    <row r="18722" spans="1:5" ht="13.5" customHeight="1">
      <c r="A18722">
        <v>332.1</v>
      </c>
      <c r="B18722" t="str">
        <f t="shared" si="292"/>
        <v>332.1---42</v>
      </c>
      <c r="C18722" t="s">
        <v>5917</v>
      </c>
      <c r="D18722" t="s">
        <v>789</v>
      </c>
      <c r="E18722">
        <v>42</v>
      </c>
    </row>
    <row r="18723" spans="1:5" ht="13.5" customHeight="1">
      <c r="A18723">
        <v>332.1</v>
      </c>
      <c r="B18723" t="str">
        <f t="shared" si="292"/>
        <v>332.1---43</v>
      </c>
      <c r="C18723" t="s">
        <v>5918</v>
      </c>
      <c r="D18723" t="s">
        <v>770</v>
      </c>
      <c r="E18723">
        <v>43</v>
      </c>
    </row>
    <row r="18724" spans="1:5" ht="13.5" customHeight="1">
      <c r="A18724">
        <v>332.1</v>
      </c>
      <c r="B18724" t="str">
        <f t="shared" si="292"/>
        <v>332.1---44</v>
      </c>
      <c r="C18724" t="s">
        <v>5963</v>
      </c>
      <c r="D18724" t="s">
        <v>937</v>
      </c>
      <c r="E18724">
        <v>44</v>
      </c>
    </row>
    <row r="18725" spans="1:5" ht="13.5" customHeight="1">
      <c r="A18725">
        <v>332.1</v>
      </c>
      <c r="B18725" t="str">
        <f t="shared" si="292"/>
        <v>332.1---45</v>
      </c>
      <c r="C18725" t="s">
        <v>5951</v>
      </c>
      <c r="D18725" t="s">
        <v>879</v>
      </c>
      <c r="E18725">
        <v>45</v>
      </c>
    </row>
    <row r="18726" spans="1:5" ht="13.5" customHeight="1">
      <c r="A18726">
        <v>332.1</v>
      </c>
      <c r="B18726" t="str">
        <f t="shared" si="292"/>
        <v>332.1---46</v>
      </c>
      <c r="C18726" t="s">
        <v>5952</v>
      </c>
      <c r="D18726" t="s">
        <v>891</v>
      </c>
      <c r="E18726">
        <v>46</v>
      </c>
    </row>
    <row r="18727" spans="1:5" ht="13.5" customHeight="1">
      <c r="A18727">
        <v>332.1</v>
      </c>
      <c r="B18727" t="str">
        <f t="shared" si="292"/>
        <v>332.1---47</v>
      </c>
      <c r="C18727" t="s">
        <v>5998</v>
      </c>
      <c r="D18727" t="s">
        <v>1201</v>
      </c>
      <c r="E18727">
        <v>47</v>
      </c>
    </row>
    <row r="18728" spans="1:5" ht="13.5" customHeight="1">
      <c r="A18728">
        <v>332.1</v>
      </c>
      <c r="B18728" t="str">
        <f t="shared" si="292"/>
        <v>332.1---48</v>
      </c>
      <c r="C18728" t="s">
        <v>5957</v>
      </c>
      <c r="D18728" t="s">
        <v>913</v>
      </c>
      <c r="E18728">
        <v>48</v>
      </c>
    </row>
    <row r="18729" spans="1:5" ht="13.5" customHeight="1">
      <c r="A18729">
        <v>332.1</v>
      </c>
      <c r="B18729" t="str">
        <f t="shared" si="292"/>
        <v>332.1---49</v>
      </c>
      <c r="C18729" t="s">
        <v>5991</v>
      </c>
      <c r="D18729" t="s">
        <v>1092</v>
      </c>
      <c r="E18729">
        <v>49</v>
      </c>
    </row>
    <row r="18730" spans="1:5" ht="13.5" customHeight="1">
      <c r="A18730">
        <v>212</v>
      </c>
      <c r="B18730" t="str">
        <f t="shared" si="292"/>
        <v>212---1</v>
      </c>
      <c r="C18730" t="s">
        <v>4216</v>
      </c>
      <c r="D18730" t="s">
        <v>1347</v>
      </c>
      <c r="E18730">
        <v>1</v>
      </c>
    </row>
    <row r="18731" spans="1:5" ht="13.5" customHeight="1">
      <c r="A18731">
        <v>212</v>
      </c>
      <c r="B18731" t="str">
        <f t="shared" si="292"/>
        <v>212---2</v>
      </c>
      <c r="C18731" t="s">
        <v>4216</v>
      </c>
      <c r="D18731" t="s">
        <v>720</v>
      </c>
      <c r="E18731">
        <v>2</v>
      </c>
    </row>
    <row r="18732" spans="1:5" ht="13.5" customHeight="1">
      <c r="A18732">
        <v>212</v>
      </c>
      <c r="B18732" t="str">
        <f t="shared" si="292"/>
        <v>212---3</v>
      </c>
      <c r="C18732" t="s">
        <v>4217</v>
      </c>
      <c r="D18732" t="s">
        <v>1346</v>
      </c>
      <c r="E18732">
        <v>3</v>
      </c>
    </row>
    <row r="18733" spans="1:5" ht="13.5" customHeight="1">
      <c r="A18733">
        <v>212</v>
      </c>
      <c r="B18733" t="str">
        <f t="shared" si="292"/>
        <v>212---4</v>
      </c>
      <c r="C18733" t="s">
        <v>4279</v>
      </c>
      <c r="D18733" t="s">
        <v>760</v>
      </c>
      <c r="E18733">
        <v>4</v>
      </c>
    </row>
    <row r="18734" spans="1:5" ht="13.5" customHeight="1">
      <c r="A18734">
        <v>212</v>
      </c>
      <c r="B18734" t="str">
        <f t="shared" si="292"/>
        <v>212---5</v>
      </c>
      <c r="C18734" t="s">
        <v>4219</v>
      </c>
      <c r="D18734" t="s">
        <v>1325</v>
      </c>
      <c r="E18734">
        <v>5</v>
      </c>
    </row>
    <row r="18735" spans="1:5" ht="13.5" customHeight="1">
      <c r="A18735">
        <v>212</v>
      </c>
      <c r="B18735" t="str">
        <f t="shared" si="292"/>
        <v>212---6</v>
      </c>
      <c r="C18735" t="s">
        <v>4271</v>
      </c>
      <c r="D18735" t="s">
        <v>1139</v>
      </c>
      <c r="E18735">
        <v>6</v>
      </c>
    </row>
    <row r="18736" spans="1:5" ht="13.5" customHeight="1">
      <c r="A18736">
        <v>212</v>
      </c>
      <c r="B18736" t="str">
        <f t="shared" si="292"/>
        <v>212---7</v>
      </c>
      <c r="C18736" t="s">
        <v>4220</v>
      </c>
      <c r="D18736" t="s">
        <v>1325</v>
      </c>
      <c r="E18736">
        <v>7</v>
      </c>
    </row>
    <row r="18737" spans="1:5" ht="13.5" customHeight="1">
      <c r="A18737">
        <v>212</v>
      </c>
      <c r="B18737" t="str">
        <f t="shared" si="292"/>
        <v>212---8</v>
      </c>
      <c r="C18737" t="s">
        <v>4270</v>
      </c>
      <c r="D18737" t="s">
        <v>756</v>
      </c>
      <c r="E18737">
        <v>8</v>
      </c>
    </row>
    <row r="18738" spans="1:5" ht="13.5" customHeight="1">
      <c r="A18738">
        <v>212</v>
      </c>
      <c r="B18738" t="str">
        <f t="shared" si="292"/>
        <v>212---9</v>
      </c>
      <c r="C18738" t="s">
        <v>4222</v>
      </c>
      <c r="D18738" t="s">
        <v>902</v>
      </c>
      <c r="E18738">
        <v>9</v>
      </c>
    </row>
    <row r="18739" spans="1:5" ht="13.5" customHeight="1">
      <c r="A18739">
        <v>212</v>
      </c>
      <c r="B18739" t="str">
        <f t="shared" si="292"/>
        <v>212---10</v>
      </c>
      <c r="C18739" t="s">
        <v>4268</v>
      </c>
      <c r="D18739" t="s">
        <v>1140</v>
      </c>
      <c r="E18739">
        <v>10</v>
      </c>
    </row>
    <row r="18740" spans="1:5" ht="13.5" customHeight="1">
      <c r="A18740">
        <v>212</v>
      </c>
      <c r="B18740" t="str">
        <f t="shared" si="292"/>
        <v>212---11</v>
      </c>
      <c r="C18740" t="s">
        <v>4224</v>
      </c>
      <c r="D18740" t="s">
        <v>935</v>
      </c>
      <c r="E18740">
        <v>11</v>
      </c>
    </row>
    <row r="18741" spans="1:5" ht="13.5" customHeight="1">
      <c r="A18741">
        <v>212</v>
      </c>
      <c r="B18741" t="str">
        <f t="shared" si="292"/>
        <v>212---12</v>
      </c>
      <c r="C18741" t="s">
        <v>4276</v>
      </c>
      <c r="D18741" t="s">
        <v>779</v>
      </c>
      <c r="E18741">
        <v>12</v>
      </c>
    </row>
    <row r="18742" spans="1:5" ht="13.5" customHeight="1">
      <c r="A18742">
        <v>212</v>
      </c>
      <c r="B18742" t="str">
        <f t="shared" si="292"/>
        <v>212---13</v>
      </c>
      <c r="C18742" t="s">
        <v>4226</v>
      </c>
      <c r="D18742" t="s">
        <v>1071</v>
      </c>
      <c r="E18742">
        <v>13</v>
      </c>
    </row>
    <row r="18743" spans="1:5" ht="13.5" customHeight="1">
      <c r="A18743">
        <v>212</v>
      </c>
      <c r="B18743" t="str">
        <f t="shared" si="292"/>
        <v>212---14</v>
      </c>
      <c r="C18743" t="s">
        <v>4231</v>
      </c>
      <c r="D18743" t="s">
        <v>1128</v>
      </c>
      <c r="E18743">
        <v>14</v>
      </c>
    </row>
    <row r="18744" spans="1:5" ht="13.5" customHeight="1">
      <c r="A18744">
        <v>212</v>
      </c>
      <c r="B18744" t="str">
        <f t="shared" si="292"/>
        <v>212---15</v>
      </c>
      <c r="C18744" t="s">
        <v>4232</v>
      </c>
      <c r="D18744" t="s">
        <v>1176</v>
      </c>
      <c r="E18744">
        <v>15</v>
      </c>
    </row>
    <row r="18745" spans="1:5" ht="13.5" customHeight="1">
      <c r="A18745">
        <v>212</v>
      </c>
      <c r="B18745" t="str">
        <f t="shared" si="292"/>
        <v>212---16</v>
      </c>
      <c r="C18745" t="s">
        <v>5911</v>
      </c>
      <c r="D18745" t="s">
        <v>1043</v>
      </c>
      <c r="E18745">
        <v>16</v>
      </c>
    </row>
    <row r="18746" spans="1:5" ht="13.5" customHeight="1">
      <c r="A18746">
        <v>212</v>
      </c>
      <c r="B18746" t="str">
        <f t="shared" si="292"/>
        <v>212---17</v>
      </c>
      <c r="C18746" t="s">
        <v>5911</v>
      </c>
      <c r="D18746" t="s">
        <v>1060</v>
      </c>
      <c r="E18746">
        <v>17</v>
      </c>
    </row>
    <row r="18747" spans="1:5" ht="13.5" customHeight="1">
      <c r="A18747">
        <v>212</v>
      </c>
      <c r="B18747" t="str">
        <f t="shared" si="292"/>
        <v>212---18</v>
      </c>
      <c r="C18747" t="s">
        <v>5911</v>
      </c>
      <c r="D18747" t="s">
        <v>1132</v>
      </c>
      <c r="E18747">
        <v>18</v>
      </c>
    </row>
    <row r="18748" spans="1:5" ht="13.5" customHeight="1">
      <c r="A18748">
        <v>212</v>
      </c>
      <c r="B18748" t="str">
        <f t="shared" si="292"/>
        <v>212---19</v>
      </c>
      <c r="C18748" t="s">
        <v>739</v>
      </c>
      <c r="D18748" t="s">
        <v>736</v>
      </c>
      <c r="E18748">
        <v>19</v>
      </c>
    </row>
    <row r="18749" spans="1:5" ht="13.5" customHeight="1">
      <c r="A18749">
        <v>212</v>
      </c>
      <c r="B18749" t="str">
        <f t="shared" si="292"/>
        <v>212---20</v>
      </c>
      <c r="C18749" t="s">
        <v>888</v>
      </c>
      <c r="D18749" t="s">
        <v>1073</v>
      </c>
      <c r="E18749">
        <v>20</v>
      </c>
    </row>
    <row r="18750" spans="1:5" ht="13.5" customHeight="1">
      <c r="A18750">
        <v>212</v>
      </c>
      <c r="B18750" t="str">
        <f t="shared" si="292"/>
        <v>212---21</v>
      </c>
      <c r="C18750" t="s">
        <v>743</v>
      </c>
      <c r="D18750" t="s">
        <v>754</v>
      </c>
      <c r="E18750">
        <v>21</v>
      </c>
    </row>
    <row r="18751" spans="1:5" ht="13.5" customHeight="1">
      <c r="A18751">
        <v>212</v>
      </c>
      <c r="B18751" t="str">
        <f t="shared" si="292"/>
        <v>212---22</v>
      </c>
      <c r="C18751" t="s">
        <v>987</v>
      </c>
      <c r="D18751" t="s">
        <v>1263</v>
      </c>
      <c r="E18751">
        <v>22</v>
      </c>
    </row>
    <row r="18752" spans="1:5" ht="13.5" customHeight="1">
      <c r="A18752">
        <v>212</v>
      </c>
      <c r="B18752" t="str">
        <f t="shared" si="292"/>
        <v>212---23</v>
      </c>
      <c r="C18752" t="s">
        <v>989</v>
      </c>
      <c r="D18752" t="s">
        <v>738</v>
      </c>
      <c r="E18752">
        <v>23</v>
      </c>
    </row>
    <row r="18753" spans="1:5" ht="13.5" customHeight="1">
      <c r="A18753">
        <v>212</v>
      </c>
      <c r="B18753" t="str">
        <f t="shared" si="292"/>
        <v>212---24</v>
      </c>
      <c r="C18753" t="s">
        <v>936</v>
      </c>
      <c r="D18753" t="s">
        <v>779</v>
      </c>
      <c r="E18753">
        <v>24</v>
      </c>
    </row>
    <row r="18754" spans="1:5" ht="13.5" customHeight="1">
      <c r="A18754">
        <v>212</v>
      </c>
      <c r="B18754" t="str">
        <f t="shared" si="292"/>
        <v>212---25</v>
      </c>
      <c r="C18754" t="s">
        <v>819</v>
      </c>
      <c r="D18754" t="s">
        <v>756</v>
      </c>
      <c r="E18754">
        <v>25</v>
      </c>
    </row>
    <row r="18755" spans="1:5" ht="13.5" customHeight="1">
      <c r="A18755">
        <v>212</v>
      </c>
      <c r="B18755" t="str">
        <f t="shared" ref="B18755:B18818" si="293">A18755&amp;"---"&amp;E18755</f>
        <v>212---26</v>
      </c>
      <c r="C18755" t="s">
        <v>1074</v>
      </c>
      <c r="D18755" t="s">
        <v>880</v>
      </c>
      <c r="E18755">
        <v>26</v>
      </c>
    </row>
    <row r="18756" spans="1:5" ht="13.5" customHeight="1">
      <c r="A18756">
        <v>212</v>
      </c>
      <c r="B18756" t="str">
        <f t="shared" si="293"/>
        <v>212---27</v>
      </c>
      <c r="C18756" t="s">
        <v>1019</v>
      </c>
      <c r="D18756" t="s">
        <v>734</v>
      </c>
      <c r="E18756">
        <v>27</v>
      </c>
    </row>
    <row r="18757" spans="1:5" ht="13.5" customHeight="1">
      <c r="A18757">
        <v>212</v>
      </c>
      <c r="B18757" t="str">
        <f t="shared" si="293"/>
        <v>212---28</v>
      </c>
      <c r="C18757" t="s">
        <v>824</v>
      </c>
      <c r="D18757" t="s">
        <v>752</v>
      </c>
      <c r="E18757">
        <v>28</v>
      </c>
    </row>
    <row r="18758" spans="1:5" ht="13.5" customHeight="1">
      <c r="A18758">
        <v>212</v>
      </c>
      <c r="B18758" t="str">
        <f t="shared" si="293"/>
        <v>212---29</v>
      </c>
      <c r="C18758" t="s">
        <v>1005</v>
      </c>
      <c r="D18758" t="s">
        <v>1105</v>
      </c>
      <c r="E18758">
        <v>29</v>
      </c>
    </row>
    <row r="18759" spans="1:5" ht="13.5" customHeight="1">
      <c r="A18759">
        <v>212</v>
      </c>
      <c r="B18759" t="str">
        <f t="shared" si="293"/>
        <v>212---30</v>
      </c>
      <c r="C18759" t="s">
        <v>1197</v>
      </c>
      <c r="D18759" t="s">
        <v>1137</v>
      </c>
      <c r="E18759">
        <v>30</v>
      </c>
    </row>
    <row r="18760" spans="1:5" ht="13.5" customHeight="1">
      <c r="A18760">
        <v>212</v>
      </c>
      <c r="B18760" t="str">
        <f t="shared" si="293"/>
        <v>212---31</v>
      </c>
      <c r="C18760" t="s">
        <v>1096</v>
      </c>
      <c r="D18760" t="s">
        <v>1215</v>
      </c>
      <c r="E18760">
        <v>31</v>
      </c>
    </row>
    <row r="18761" spans="1:5" ht="13.5" customHeight="1">
      <c r="A18761">
        <v>212</v>
      </c>
      <c r="B18761" t="str">
        <f t="shared" si="293"/>
        <v>212---32</v>
      </c>
      <c r="C18761" t="s">
        <v>868</v>
      </c>
      <c r="D18761" t="s">
        <v>758</v>
      </c>
      <c r="E18761">
        <v>32</v>
      </c>
    </row>
    <row r="18762" spans="1:5" ht="13.5" customHeight="1">
      <c r="A18762">
        <v>212</v>
      </c>
      <c r="B18762" t="str">
        <f t="shared" si="293"/>
        <v>212---33</v>
      </c>
      <c r="C18762" t="s">
        <v>769</v>
      </c>
      <c r="D18762" t="s">
        <v>1325</v>
      </c>
      <c r="E18762">
        <v>33</v>
      </c>
    </row>
    <row r="18763" spans="1:5" ht="13.5" customHeight="1">
      <c r="A18763">
        <v>212</v>
      </c>
      <c r="B18763" t="str">
        <f t="shared" si="293"/>
        <v>212---34</v>
      </c>
      <c r="C18763" t="s">
        <v>950</v>
      </c>
      <c r="D18763" t="s">
        <v>1140</v>
      </c>
      <c r="E18763">
        <v>34</v>
      </c>
    </row>
    <row r="18764" spans="1:5" ht="13.5" customHeight="1">
      <c r="A18764">
        <v>212</v>
      </c>
      <c r="B18764" t="str">
        <f t="shared" si="293"/>
        <v>212---35</v>
      </c>
      <c r="C18764" t="s">
        <v>5967</v>
      </c>
      <c r="D18764" t="s">
        <v>986</v>
      </c>
      <c r="E18764">
        <v>35</v>
      </c>
    </row>
    <row r="18765" spans="1:5" ht="13.5" customHeight="1">
      <c r="A18765">
        <v>212</v>
      </c>
      <c r="B18765" t="str">
        <f t="shared" si="293"/>
        <v>212---36</v>
      </c>
      <c r="C18765" t="s">
        <v>5961</v>
      </c>
      <c r="D18765" t="s">
        <v>935</v>
      </c>
      <c r="E18765">
        <v>36</v>
      </c>
    </row>
    <row r="18766" spans="1:5" ht="13.5" customHeight="1">
      <c r="A18766">
        <v>212</v>
      </c>
      <c r="B18766" t="str">
        <f t="shared" si="293"/>
        <v>212---37</v>
      </c>
      <c r="C18766" t="s">
        <v>5915</v>
      </c>
      <c r="D18766" t="s">
        <v>772</v>
      </c>
      <c r="E18766">
        <v>37</v>
      </c>
    </row>
    <row r="18767" spans="1:5" ht="13.5" customHeight="1">
      <c r="A18767">
        <v>212</v>
      </c>
      <c r="B18767" t="str">
        <f t="shared" si="293"/>
        <v>212---38</v>
      </c>
      <c r="C18767" t="s">
        <v>5917</v>
      </c>
      <c r="D18767" t="s">
        <v>789</v>
      </c>
      <c r="E18767">
        <v>38</v>
      </c>
    </row>
    <row r="18768" spans="1:5" ht="13.5" customHeight="1">
      <c r="A18768">
        <v>212</v>
      </c>
      <c r="B18768" t="str">
        <f t="shared" si="293"/>
        <v>212---39</v>
      </c>
      <c r="C18768" t="s">
        <v>5918</v>
      </c>
      <c r="D18768" t="s">
        <v>770</v>
      </c>
      <c r="E18768">
        <v>39</v>
      </c>
    </row>
    <row r="18769" spans="1:5" ht="13.5" customHeight="1">
      <c r="A18769">
        <v>212</v>
      </c>
      <c r="B18769" t="str">
        <f t="shared" si="293"/>
        <v>212---40</v>
      </c>
      <c r="C18769" t="s">
        <v>5971</v>
      </c>
      <c r="D18769" t="s">
        <v>1058</v>
      </c>
      <c r="E18769">
        <v>40</v>
      </c>
    </row>
    <row r="18770" spans="1:5" ht="13.5" customHeight="1">
      <c r="A18770">
        <v>212</v>
      </c>
      <c r="B18770" t="str">
        <f t="shared" si="293"/>
        <v>212---41</v>
      </c>
      <c r="C18770" t="s">
        <v>5964</v>
      </c>
      <c r="D18770" t="s">
        <v>1176</v>
      </c>
      <c r="E18770">
        <v>41</v>
      </c>
    </row>
    <row r="18771" spans="1:5" ht="13.5" customHeight="1">
      <c r="A18771">
        <v>212</v>
      </c>
      <c r="B18771" t="str">
        <f t="shared" si="293"/>
        <v>212---42</v>
      </c>
      <c r="C18771" t="s">
        <v>5979</v>
      </c>
      <c r="D18771" t="s">
        <v>1071</v>
      </c>
      <c r="E18771">
        <v>42</v>
      </c>
    </row>
    <row r="18772" spans="1:5" ht="13.5" customHeight="1">
      <c r="A18772">
        <v>212</v>
      </c>
      <c r="B18772" t="str">
        <f t="shared" si="293"/>
        <v>212---43</v>
      </c>
      <c r="C18772" t="s">
        <v>5952</v>
      </c>
      <c r="D18772" t="s">
        <v>891</v>
      </c>
      <c r="E18772">
        <v>43</v>
      </c>
    </row>
    <row r="18773" spans="1:5" ht="13.5" customHeight="1">
      <c r="A18773">
        <v>212</v>
      </c>
      <c r="B18773" t="str">
        <f t="shared" si="293"/>
        <v>212---44</v>
      </c>
      <c r="C18773" t="s">
        <v>5920</v>
      </c>
      <c r="D18773" t="s">
        <v>762</v>
      </c>
      <c r="E18773">
        <v>44</v>
      </c>
    </row>
    <row r="18774" spans="1:5" ht="13.5" customHeight="1">
      <c r="A18774">
        <v>212</v>
      </c>
      <c r="B18774" t="str">
        <f t="shared" si="293"/>
        <v>212---45</v>
      </c>
      <c r="C18774" t="s">
        <v>5973</v>
      </c>
      <c r="D18774" t="s">
        <v>1158</v>
      </c>
      <c r="E18774">
        <v>45</v>
      </c>
    </row>
    <row r="18775" spans="1:5" ht="13.5" customHeight="1">
      <c r="A18775">
        <v>212</v>
      </c>
      <c r="B18775" t="str">
        <f t="shared" si="293"/>
        <v>212---46</v>
      </c>
      <c r="C18775" t="s">
        <v>5957</v>
      </c>
      <c r="D18775" t="s">
        <v>913</v>
      </c>
      <c r="E18775">
        <v>46</v>
      </c>
    </row>
    <row r="18776" spans="1:5" ht="13.5" customHeight="1">
      <c r="A18776">
        <v>212</v>
      </c>
      <c r="B18776" t="str">
        <f t="shared" si="293"/>
        <v>212---47</v>
      </c>
      <c r="C18776" t="s">
        <v>5981</v>
      </c>
      <c r="D18776" t="s">
        <v>1225</v>
      </c>
      <c r="E18776">
        <v>47</v>
      </c>
    </row>
    <row r="18777" spans="1:5" ht="13.5" customHeight="1">
      <c r="A18777">
        <v>212</v>
      </c>
      <c r="B18777" t="str">
        <f t="shared" si="293"/>
        <v>212---48</v>
      </c>
      <c r="C18777" t="s">
        <v>5988</v>
      </c>
      <c r="D18777" t="s">
        <v>1133</v>
      </c>
      <c r="E18777">
        <v>48</v>
      </c>
    </row>
    <row r="18778" spans="1:5" ht="13.5" customHeight="1">
      <c r="A18778">
        <v>213</v>
      </c>
      <c r="B18778" t="str">
        <f t="shared" si="293"/>
        <v>213---1</v>
      </c>
      <c r="C18778" t="s">
        <v>4216</v>
      </c>
      <c r="D18778" t="s">
        <v>1423</v>
      </c>
      <c r="E18778">
        <v>1</v>
      </c>
    </row>
    <row r="18779" spans="1:5" ht="13.5" customHeight="1">
      <c r="A18779">
        <v>213</v>
      </c>
      <c r="B18779" t="str">
        <f t="shared" si="293"/>
        <v>213---2</v>
      </c>
      <c r="C18779" t="s">
        <v>4216</v>
      </c>
      <c r="D18779" t="s">
        <v>1141</v>
      </c>
      <c r="E18779">
        <v>2</v>
      </c>
    </row>
    <row r="18780" spans="1:5" ht="13.5" customHeight="1">
      <c r="A18780">
        <v>213</v>
      </c>
      <c r="B18780" t="str">
        <f t="shared" si="293"/>
        <v>213---3</v>
      </c>
      <c r="C18780" t="s">
        <v>4216</v>
      </c>
      <c r="D18780" t="s">
        <v>1347</v>
      </c>
      <c r="E18780">
        <v>3</v>
      </c>
    </row>
    <row r="18781" spans="1:5" ht="13.5" customHeight="1">
      <c r="A18781">
        <v>213</v>
      </c>
      <c r="B18781" t="str">
        <f t="shared" si="293"/>
        <v>213---4</v>
      </c>
      <c r="C18781" t="s">
        <v>4216</v>
      </c>
      <c r="D18781" t="s">
        <v>720</v>
      </c>
      <c r="E18781">
        <v>4</v>
      </c>
    </row>
    <row r="18782" spans="1:5" ht="13.5" customHeight="1">
      <c r="A18782">
        <v>213</v>
      </c>
      <c r="B18782" t="str">
        <f t="shared" si="293"/>
        <v>213---5</v>
      </c>
      <c r="C18782" t="s">
        <v>4216</v>
      </c>
      <c r="D18782" t="s">
        <v>1346</v>
      </c>
      <c r="E18782">
        <v>5</v>
      </c>
    </row>
    <row r="18783" spans="1:5" ht="13.5" customHeight="1">
      <c r="A18783">
        <v>213</v>
      </c>
      <c r="B18783" t="str">
        <f t="shared" si="293"/>
        <v>213---6</v>
      </c>
      <c r="C18783" t="s">
        <v>4216</v>
      </c>
      <c r="D18783" t="s">
        <v>760</v>
      </c>
      <c r="E18783">
        <v>6</v>
      </c>
    </row>
    <row r="18784" spans="1:5" ht="13.5" customHeight="1">
      <c r="A18784">
        <v>213</v>
      </c>
      <c r="B18784" t="str">
        <f t="shared" si="293"/>
        <v>213---7</v>
      </c>
      <c r="C18784" t="s">
        <v>4219</v>
      </c>
      <c r="D18784" t="s">
        <v>1066</v>
      </c>
      <c r="E18784">
        <v>7</v>
      </c>
    </row>
    <row r="18785" spans="1:5" ht="13.5" customHeight="1">
      <c r="A18785">
        <v>213</v>
      </c>
      <c r="B18785" t="str">
        <f t="shared" si="293"/>
        <v>213---8</v>
      </c>
      <c r="C18785" t="s">
        <v>4271</v>
      </c>
      <c r="D18785" t="s">
        <v>1139</v>
      </c>
      <c r="E18785">
        <v>8</v>
      </c>
    </row>
    <row r="18786" spans="1:5" ht="13.5" customHeight="1">
      <c r="A18786">
        <v>213</v>
      </c>
      <c r="B18786" t="str">
        <f t="shared" si="293"/>
        <v>213---9</v>
      </c>
      <c r="C18786" t="s">
        <v>4220</v>
      </c>
      <c r="D18786" t="s">
        <v>1325</v>
      </c>
      <c r="E18786">
        <v>9</v>
      </c>
    </row>
    <row r="18787" spans="1:5" ht="13.5" customHeight="1">
      <c r="A18787">
        <v>213</v>
      </c>
      <c r="B18787" t="str">
        <f t="shared" si="293"/>
        <v>213---10</v>
      </c>
      <c r="C18787" t="s">
        <v>4270</v>
      </c>
      <c r="D18787" t="s">
        <v>756</v>
      </c>
      <c r="E18787">
        <v>10</v>
      </c>
    </row>
    <row r="18788" spans="1:5" ht="13.5" customHeight="1">
      <c r="A18788">
        <v>213</v>
      </c>
      <c r="B18788" t="str">
        <f t="shared" si="293"/>
        <v>213---11</v>
      </c>
      <c r="C18788" t="s">
        <v>4222</v>
      </c>
      <c r="D18788" t="s">
        <v>902</v>
      </c>
      <c r="E18788">
        <v>11</v>
      </c>
    </row>
    <row r="18789" spans="1:5" ht="13.5" customHeight="1">
      <c r="A18789">
        <v>213</v>
      </c>
      <c r="B18789" t="str">
        <f t="shared" si="293"/>
        <v>213---12</v>
      </c>
      <c r="C18789" t="s">
        <v>4268</v>
      </c>
      <c r="D18789" t="s">
        <v>1140</v>
      </c>
      <c r="E18789">
        <v>12</v>
      </c>
    </row>
    <row r="18790" spans="1:5" ht="13.5" customHeight="1">
      <c r="A18790">
        <v>213</v>
      </c>
      <c r="B18790" t="str">
        <f t="shared" si="293"/>
        <v>213---13</v>
      </c>
      <c r="C18790" t="s">
        <v>4224</v>
      </c>
      <c r="D18790" t="s">
        <v>935</v>
      </c>
      <c r="E18790">
        <v>13</v>
      </c>
    </row>
    <row r="18791" spans="1:5" ht="13.5" customHeight="1">
      <c r="A18791">
        <v>213</v>
      </c>
      <c r="B18791" t="str">
        <f t="shared" si="293"/>
        <v>213---14</v>
      </c>
      <c r="C18791" t="s">
        <v>4276</v>
      </c>
      <c r="D18791" t="s">
        <v>779</v>
      </c>
      <c r="E18791">
        <v>14</v>
      </c>
    </row>
    <row r="18792" spans="1:5" ht="13.5" customHeight="1">
      <c r="A18792">
        <v>213</v>
      </c>
      <c r="B18792" t="str">
        <f t="shared" si="293"/>
        <v>213---15</v>
      </c>
      <c r="C18792" t="s">
        <v>4226</v>
      </c>
      <c r="D18792" t="s">
        <v>1071</v>
      </c>
      <c r="E18792">
        <v>15</v>
      </c>
    </row>
    <row r="18793" spans="1:5" ht="13.5" customHeight="1">
      <c r="A18793">
        <v>213</v>
      </c>
      <c r="B18793" t="str">
        <f t="shared" si="293"/>
        <v>213---16</v>
      </c>
      <c r="C18793" t="s">
        <v>4231</v>
      </c>
      <c r="D18793" t="s">
        <v>1128</v>
      </c>
      <c r="E18793">
        <v>16</v>
      </c>
    </row>
    <row r="18794" spans="1:5" ht="13.5" customHeight="1">
      <c r="A18794">
        <v>213</v>
      </c>
      <c r="B18794" t="str">
        <f t="shared" si="293"/>
        <v>213---17</v>
      </c>
      <c r="C18794" t="s">
        <v>4232</v>
      </c>
      <c r="D18794" t="s">
        <v>1176</v>
      </c>
      <c r="E18794">
        <v>17</v>
      </c>
    </row>
    <row r="18795" spans="1:5" ht="13.5" customHeight="1">
      <c r="A18795">
        <v>213</v>
      </c>
      <c r="B18795" t="str">
        <f t="shared" si="293"/>
        <v>213---18</v>
      </c>
      <c r="C18795" t="s">
        <v>4264</v>
      </c>
      <c r="D18795" t="s">
        <v>943</v>
      </c>
      <c r="E18795">
        <v>18</v>
      </c>
    </row>
    <row r="18796" spans="1:5" ht="13.5" customHeight="1">
      <c r="A18796">
        <v>213</v>
      </c>
      <c r="B18796" t="str">
        <f t="shared" si="293"/>
        <v>213---19</v>
      </c>
      <c r="C18796" t="s">
        <v>1017</v>
      </c>
      <c r="D18796" t="s">
        <v>796</v>
      </c>
      <c r="E18796">
        <v>19</v>
      </c>
    </row>
    <row r="18797" spans="1:5" ht="13.5" customHeight="1">
      <c r="A18797">
        <v>213</v>
      </c>
      <c r="B18797" t="str">
        <f t="shared" si="293"/>
        <v>213---20</v>
      </c>
      <c r="C18797" t="s">
        <v>731</v>
      </c>
      <c r="D18797" t="s">
        <v>800</v>
      </c>
      <c r="E18797">
        <v>20</v>
      </c>
    </row>
    <row r="18798" spans="1:5" ht="13.5" customHeight="1">
      <c r="A18798">
        <v>213</v>
      </c>
      <c r="B18798" t="str">
        <f t="shared" si="293"/>
        <v>213---21</v>
      </c>
      <c r="C18798" t="s">
        <v>739</v>
      </c>
      <c r="D18798" t="s">
        <v>736</v>
      </c>
      <c r="E18798">
        <v>21</v>
      </c>
    </row>
    <row r="18799" spans="1:5" ht="13.5" customHeight="1">
      <c r="A18799">
        <v>213</v>
      </c>
      <c r="B18799" t="str">
        <f t="shared" si="293"/>
        <v>213---22</v>
      </c>
      <c r="C18799" t="s">
        <v>888</v>
      </c>
      <c r="D18799" t="s">
        <v>1073</v>
      </c>
      <c r="E18799">
        <v>22</v>
      </c>
    </row>
    <row r="18800" spans="1:5" ht="13.5" customHeight="1">
      <c r="A18800">
        <v>213</v>
      </c>
      <c r="B18800" t="str">
        <f t="shared" si="293"/>
        <v>213---23</v>
      </c>
      <c r="C18800" t="s">
        <v>743</v>
      </c>
      <c r="D18800" t="s">
        <v>754</v>
      </c>
      <c r="E18800">
        <v>23</v>
      </c>
    </row>
    <row r="18801" spans="1:5" ht="13.5" customHeight="1">
      <c r="A18801">
        <v>213</v>
      </c>
      <c r="B18801" t="str">
        <f t="shared" si="293"/>
        <v>213---24</v>
      </c>
      <c r="C18801" t="s">
        <v>987</v>
      </c>
      <c r="D18801" t="s">
        <v>1263</v>
      </c>
      <c r="E18801">
        <v>24</v>
      </c>
    </row>
    <row r="18802" spans="1:5" ht="13.5" customHeight="1">
      <c r="A18802">
        <v>213</v>
      </c>
      <c r="B18802" t="str">
        <f t="shared" si="293"/>
        <v>213---25</v>
      </c>
      <c r="C18802" t="s">
        <v>989</v>
      </c>
      <c r="D18802" t="s">
        <v>738</v>
      </c>
      <c r="E18802">
        <v>25</v>
      </c>
    </row>
    <row r="18803" spans="1:5" ht="13.5" customHeight="1">
      <c r="A18803">
        <v>213</v>
      </c>
      <c r="B18803" t="str">
        <f t="shared" si="293"/>
        <v>213---26</v>
      </c>
      <c r="C18803" t="s">
        <v>936</v>
      </c>
      <c r="D18803" t="s">
        <v>779</v>
      </c>
      <c r="E18803">
        <v>26</v>
      </c>
    </row>
    <row r="18804" spans="1:5" ht="13.5" customHeight="1">
      <c r="A18804">
        <v>213</v>
      </c>
      <c r="B18804" t="str">
        <f t="shared" si="293"/>
        <v>213---27</v>
      </c>
      <c r="C18804" t="s">
        <v>819</v>
      </c>
      <c r="D18804" t="s">
        <v>756</v>
      </c>
      <c r="E18804">
        <v>27</v>
      </c>
    </row>
    <row r="18805" spans="1:5" ht="13.5" customHeight="1">
      <c r="A18805">
        <v>213</v>
      </c>
      <c r="B18805" t="str">
        <f t="shared" si="293"/>
        <v>213---28</v>
      </c>
      <c r="C18805" t="s">
        <v>1074</v>
      </c>
      <c r="D18805" t="s">
        <v>880</v>
      </c>
      <c r="E18805">
        <v>28</v>
      </c>
    </row>
    <row r="18806" spans="1:5" ht="13.5" customHeight="1">
      <c r="A18806">
        <v>213</v>
      </c>
      <c r="B18806" t="str">
        <f t="shared" si="293"/>
        <v>213---29</v>
      </c>
      <c r="C18806" t="s">
        <v>1019</v>
      </c>
      <c r="D18806" t="s">
        <v>734</v>
      </c>
      <c r="E18806">
        <v>29</v>
      </c>
    </row>
    <row r="18807" spans="1:5" ht="13.5" customHeight="1">
      <c r="A18807">
        <v>213</v>
      </c>
      <c r="B18807" t="str">
        <f t="shared" si="293"/>
        <v>213---30</v>
      </c>
      <c r="C18807" t="s">
        <v>824</v>
      </c>
      <c r="D18807" t="s">
        <v>752</v>
      </c>
      <c r="E18807">
        <v>30</v>
      </c>
    </row>
    <row r="18808" spans="1:5" ht="13.5" customHeight="1">
      <c r="A18808">
        <v>213</v>
      </c>
      <c r="B18808" t="str">
        <f t="shared" si="293"/>
        <v>213---31</v>
      </c>
      <c r="C18808" t="s">
        <v>1005</v>
      </c>
      <c r="D18808" t="s">
        <v>1105</v>
      </c>
      <c r="E18808">
        <v>31</v>
      </c>
    </row>
    <row r="18809" spans="1:5" ht="13.5" customHeight="1">
      <c r="A18809">
        <v>213</v>
      </c>
      <c r="B18809" t="str">
        <f t="shared" si="293"/>
        <v>213---32</v>
      </c>
      <c r="C18809" t="s">
        <v>1197</v>
      </c>
      <c r="D18809" t="s">
        <v>1137</v>
      </c>
      <c r="E18809">
        <v>32</v>
      </c>
    </row>
    <row r="18810" spans="1:5" ht="13.5" customHeight="1">
      <c r="A18810">
        <v>213</v>
      </c>
      <c r="B18810" t="str">
        <f t="shared" si="293"/>
        <v>213---33</v>
      </c>
      <c r="C18810" t="s">
        <v>1009</v>
      </c>
      <c r="D18810" t="s">
        <v>1340</v>
      </c>
      <c r="E18810">
        <v>33</v>
      </c>
    </row>
    <row r="18811" spans="1:5" ht="13.5" customHeight="1">
      <c r="A18811">
        <v>213</v>
      </c>
      <c r="B18811" t="str">
        <f t="shared" si="293"/>
        <v>213---34</v>
      </c>
      <c r="C18811" t="s">
        <v>1096</v>
      </c>
      <c r="D18811" t="s">
        <v>1215</v>
      </c>
      <c r="E18811">
        <v>34</v>
      </c>
    </row>
    <row r="18812" spans="1:5" ht="13.5" customHeight="1">
      <c r="A18812">
        <v>213</v>
      </c>
      <c r="B18812" t="str">
        <f t="shared" si="293"/>
        <v>213---35</v>
      </c>
      <c r="C18812" t="s">
        <v>868</v>
      </c>
      <c r="D18812" t="s">
        <v>758</v>
      </c>
      <c r="E18812">
        <v>35</v>
      </c>
    </row>
    <row r="18813" spans="1:5" ht="13.5" customHeight="1">
      <c r="A18813">
        <v>213</v>
      </c>
      <c r="B18813" t="str">
        <f t="shared" si="293"/>
        <v>213---36</v>
      </c>
      <c r="C18813" t="s">
        <v>769</v>
      </c>
      <c r="D18813" t="s">
        <v>1325</v>
      </c>
      <c r="E18813">
        <v>36</v>
      </c>
    </row>
    <row r="18814" spans="1:5" ht="13.5" customHeight="1">
      <c r="A18814">
        <v>213</v>
      </c>
      <c r="B18814" t="str">
        <f t="shared" si="293"/>
        <v>213---37</v>
      </c>
      <c r="C18814" t="s">
        <v>950</v>
      </c>
      <c r="D18814" t="s">
        <v>1140</v>
      </c>
      <c r="E18814">
        <v>37</v>
      </c>
    </row>
    <row r="18815" spans="1:5" ht="13.5" customHeight="1">
      <c r="A18815">
        <v>213</v>
      </c>
      <c r="B18815" t="str">
        <f t="shared" si="293"/>
        <v>213---38</v>
      </c>
      <c r="C18815" t="s">
        <v>5967</v>
      </c>
      <c r="D18815" t="s">
        <v>986</v>
      </c>
      <c r="E18815">
        <v>38</v>
      </c>
    </row>
    <row r="18816" spans="1:5" ht="13.5" customHeight="1">
      <c r="A18816">
        <v>213</v>
      </c>
      <c r="B18816" t="str">
        <f t="shared" si="293"/>
        <v>213---39</v>
      </c>
      <c r="C18816" t="s">
        <v>5968</v>
      </c>
      <c r="D18816" t="s">
        <v>988</v>
      </c>
      <c r="E18816">
        <v>39</v>
      </c>
    </row>
    <row r="18817" spans="1:5" ht="13.5" customHeight="1">
      <c r="A18817">
        <v>213</v>
      </c>
      <c r="B18817" t="str">
        <f t="shared" si="293"/>
        <v>213---40</v>
      </c>
      <c r="C18817" t="s">
        <v>5961</v>
      </c>
      <c r="D18817" t="s">
        <v>935</v>
      </c>
      <c r="E18817">
        <v>40</v>
      </c>
    </row>
    <row r="18818" spans="1:5" ht="13.5" customHeight="1">
      <c r="A18818">
        <v>213</v>
      </c>
      <c r="B18818" t="str">
        <f t="shared" si="293"/>
        <v>213---41</v>
      </c>
      <c r="C18818" t="s">
        <v>5982</v>
      </c>
      <c r="D18818" t="s">
        <v>1125</v>
      </c>
      <c r="E18818">
        <v>41</v>
      </c>
    </row>
    <row r="18819" spans="1:5" ht="13.5" customHeight="1">
      <c r="A18819">
        <v>213</v>
      </c>
      <c r="B18819" t="str">
        <f t="shared" ref="B18819:B18882" si="294">A18819&amp;"---"&amp;E18819</f>
        <v>213---42</v>
      </c>
      <c r="C18819" t="s">
        <v>5915</v>
      </c>
      <c r="D18819" t="s">
        <v>772</v>
      </c>
      <c r="E18819">
        <v>42</v>
      </c>
    </row>
    <row r="18820" spans="1:5" ht="13.5" customHeight="1">
      <c r="A18820">
        <v>213</v>
      </c>
      <c r="B18820" t="str">
        <f t="shared" si="294"/>
        <v>213---43</v>
      </c>
      <c r="C18820" t="s">
        <v>5977</v>
      </c>
      <c r="D18820" t="s">
        <v>1069</v>
      </c>
      <c r="E18820">
        <v>43</v>
      </c>
    </row>
    <row r="18821" spans="1:5" ht="13.5" customHeight="1">
      <c r="A18821">
        <v>213</v>
      </c>
      <c r="B18821" t="str">
        <f t="shared" si="294"/>
        <v>213---44</v>
      </c>
      <c r="C18821" t="s">
        <v>5917</v>
      </c>
      <c r="D18821" t="s">
        <v>789</v>
      </c>
      <c r="E18821">
        <v>44</v>
      </c>
    </row>
    <row r="18822" spans="1:5" ht="13.5" customHeight="1">
      <c r="A18822">
        <v>213</v>
      </c>
      <c r="B18822" t="str">
        <f t="shared" si="294"/>
        <v>213---45</v>
      </c>
      <c r="C18822" t="s">
        <v>5918</v>
      </c>
      <c r="D18822" t="s">
        <v>770</v>
      </c>
      <c r="E18822">
        <v>45</v>
      </c>
    </row>
    <row r="18823" spans="1:5" ht="13.5" customHeight="1">
      <c r="A18823">
        <v>213</v>
      </c>
      <c r="B18823" t="str">
        <f t="shared" si="294"/>
        <v>213---46</v>
      </c>
      <c r="C18823" t="s">
        <v>5971</v>
      </c>
      <c r="D18823" t="s">
        <v>1058</v>
      </c>
      <c r="E18823">
        <v>46</v>
      </c>
    </row>
    <row r="18824" spans="1:5" ht="13.5" customHeight="1">
      <c r="A18824">
        <v>213</v>
      </c>
      <c r="B18824" t="str">
        <f t="shared" si="294"/>
        <v>213---47</v>
      </c>
      <c r="C18824" t="s">
        <v>5964</v>
      </c>
      <c r="D18824" t="s">
        <v>1176</v>
      </c>
      <c r="E18824">
        <v>47</v>
      </c>
    </row>
    <row r="18825" spans="1:5" ht="13.5" customHeight="1">
      <c r="A18825">
        <v>213</v>
      </c>
      <c r="B18825" t="str">
        <f t="shared" si="294"/>
        <v>213---48</v>
      </c>
      <c r="C18825" t="s">
        <v>5979</v>
      </c>
      <c r="D18825" t="s">
        <v>1071</v>
      </c>
      <c r="E18825">
        <v>48</v>
      </c>
    </row>
    <row r="18826" spans="1:5" ht="13.5" customHeight="1">
      <c r="A18826">
        <v>213</v>
      </c>
      <c r="B18826" t="str">
        <f t="shared" si="294"/>
        <v>213---49</v>
      </c>
      <c r="C18826" t="s">
        <v>5952</v>
      </c>
      <c r="D18826" t="s">
        <v>891</v>
      </c>
      <c r="E18826">
        <v>49</v>
      </c>
    </row>
    <row r="18827" spans="1:5" ht="13.5" customHeight="1">
      <c r="A18827">
        <v>213</v>
      </c>
      <c r="B18827" t="str">
        <f t="shared" si="294"/>
        <v>213---50</v>
      </c>
      <c r="C18827" t="s">
        <v>5920</v>
      </c>
      <c r="D18827" t="s">
        <v>762</v>
      </c>
      <c r="E18827">
        <v>50</v>
      </c>
    </row>
    <row r="18828" spans="1:5" ht="13.5" customHeight="1">
      <c r="A18828">
        <v>213</v>
      </c>
      <c r="B18828" t="str">
        <f t="shared" si="294"/>
        <v>213---51</v>
      </c>
      <c r="C18828" t="s">
        <v>5973</v>
      </c>
      <c r="D18828" t="s">
        <v>1158</v>
      </c>
      <c r="E18828">
        <v>51</v>
      </c>
    </row>
    <row r="18829" spans="1:5" ht="13.5" customHeight="1">
      <c r="A18829">
        <v>213</v>
      </c>
      <c r="B18829" t="str">
        <f t="shared" si="294"/>
        <v>213---52</v>
      </c>
      <c r="C18829" t="s">
        <v>5957</v>
      </c>
      <c r="D18829" t="s">
        <v>913</v>
      </c>
      <c r="E18829">
        <v>52</v>
      </c>
    </row>
    <row r="18830" spans="1:5" ht="13.5" customHeight="1">
      <c r="A18830">
        <v>213</v>
      </c>
      <c r="B18830" t="str">
        <f t="shared" si="294"/>
        <v>213---53</v>
      </c>
      <c r="C18830" t="s">
        <v>5981</v>
      </c>
      <c r="D18830" t="s">
        <v>1225</v>
      </c>
      <c r="E18830">
        <v>53</v>
      </c>
    </row>
    <row r="18831" spans="1:5" ht="13.5" customHeight="1">
      <c r="A18831">
        <v>213</v>
      </c>
      <c r="B18831" t="str">
        <f t="shared" si="294"/>
        <v>213---54</v>
      </c>
      <c r="C18831" t="s">
        <v>5988</v>
      </c>
      <c r="D18831" t="s">
        <v>1133</v>
      </c>
      <c r="E18831">
        <v>54</v>
      </c>
    </row>
    <row r="18832" spans="1:5" ht="13.5" customHeight="1">
      <c r="A18832">
        <v>210</v>
      </c>
      <c r="B18832" t="str">
        <f t="shared" si="294"/>
        <v>210---1</v>
      </c>
      <c r="C18832" t="s">
        <v>4216</v>
      </c>
      <c r="D18832" t="s">
        <v>713</v>
      </c>
      <c r="E18832">
        <v>1</v>
      </c>
    </row>
    <row r="18833" spans="1:5" ht="13.5" customHeight="1">
      <c r="A18833">
        <v>210</v>
      </c>
      <c r="B18833" t="str">
        <f t="shared" si="294"/>
        <v>210---2</v>
      </c>
      <c r="C18833" t="s">
        <v>4216</v>
      </c>
      <c r="D18833" t="s">
        <v>720</v>
      </c>
      <c r="E18833">
        <v>2</v>
      </c>
    </row>
    <row r="18834" spans="1:5" ht="13.5" customHeight="1">
      <c r="A18834">
        <v>210</v>
      </c>
      <c r="B18834" t="str">
        <f t="shared" si="294"/>
        <v>210---3</v>
      </c>
      <c r="C18834" t="s">
        <v>4217</v>
      </c>
      <c r="D18834" t="s">
        <v>1048</v>
      </c>
      <c r="E18834">
        <v>3</v>
      </c>
    </row>
    <row r="18835" spans="1:5" ht="13.5" customHeight="1">
      <c r="A18835">
        <v>210</v>
      </c>
      <c r="B18835" t="str">
        <f t="shared" si="294"/>
        <v>210---4</v>
      </c>
      <c r="C18835" t="s">
        <v>4279</v>
      </c>
      <c r="D18835" t="s">
        <v>1347</v>
      </c>
      <c r="E18835">
        <v>4</v>
      </c>
    </row>
    <row r="18836" spans="1:5" ht="13.5" customHeight="1">
      <c r="A18836">
        <v>210</v>
      </c>
      <c r="B18836" t="str">
        <f t="shared" si="294"/>
        <v>210---5</v>
      </c>
      <c r="C18836" t="s">
        <v>4219</v>
      </c>
      <c r="D18836" t="s">
        <v>1139</v>
      </c>
      <c r="E18836">
        <v>5</v>
      </c>
    </row>
    <row r="18837" spans="1:5" ht="13.5" customHeight="1">
      <c r="A18837">
        <v>210</v>
      </c>
      <c r="B18837" t="str">
        <f t="shared" si="294"/>
        <v>210---6</v>
      </c>
      <c r="C18837" t="s">
        <v>4271</v>
      </c>
      <c r="D18837" t="s">
        <v>1325</v>
      </c>
      <c r="E18837">
        <v>6</v>
      </c>
    </row>
    <row r="18838" spans="1:5" ht="13.5" customHeight="1">
      <c r="A18838">
        <v>210</v>
      </c>
      <c r="B18838" t="str">
        <f t="shared" si="294"/>
        <v>210---7</v>
      </c>
      <c r="C18838" t="s">
        <v>4220</v>
      </c>
      <c r="D18838" t="s">
        <v>1137</v>
      </c>
      <c r="E18838">
        <v>7</v>
      </c>
    </row>
    <row r="18839" spans="1:5" ht="13.5" customHeight="1">
      <c r="A18839">
        <v>210</v>
      </c>
      <c r="B18839" t="str">
        <f t="shared" si="294"/>
        <v>210---8</v>
      </c>
      <c r="C18839" t="s">
        <v>4270</v>
      </c>
      <c r="D18839" t="s">
        <v>758</v>
      </c>
      <c r="E18839">
        <v>8</v>
      </c>
    </row>
    <row r="18840" spans="1:5" ht="13.5" customHeight="1">
      <c r="A18840">
        <v>210</v>
      </c>
      <c r="B18840" t="str">
        <f t="shared" si="294"/>
        <v>210---9</v>
      </c>
      <c r="C18840" t="s">
        <v>4222</v>
      </c>
      <c r="D18840" t="s">
        <v>920</v>
      </c>
      <c r="E18840">
        <v>9</v>
      </c>
    </row>
    <row r="18841" spans="1:5" ht="13.5" customHeight="1">
      <c r="A18841">
        <v>210</v>
      </c>
      <c r="B18841" t="str">
        <f t="shared" si="294"/>
        <v>210---10</v>
      </c>
      <c r="C18841" t="s">
        <v>4268</v>
      </c>
      <c r="D18841" t="s">
        <v>1349</v>
      </c>
      <c r="E18841">
        <v>10</v>
      </c>
    </row>
    <row r="18842" spans="1:5" ht="13.5" customHeight="1">
      <c r="A18842">
        <v>210</v>
      </c>
      <c r="B18842" t="str">
        <f t="shared" si="294"/>
        <v>210---11</v>
      </c>
      <c r="C18842" t="s">
        <v>4224</v>
      </c>
      <c r="D18842" t="s">
        <v>762</v>
      </c>
      <c r="E18842">
        <v>11</v>
      </c>
    </row>
    <row r="18843" spans="1:5" ht="13.5" customHeight="1">
      <c r="A18843">
        <v>210</v>
      </c>
      <c r="B18843" t="str">
        <f t="shared" si="294"/>
        <v>210---12</v>
      </c>
      <c r="C18843" t="s">
        <v>4276</v>
      </c>
      <c r="D18843" t="s">
        <v>1060</v>
      </c>
      <c r="E18843">
        <v>12</v>
      </c>
    </row>
    <row r="18844" spans="1:5" ht="13.5" customHeight="1">
      <c r="A18844">
        <v>210</v>
      </c>
      <c r="B18844" t="str">
        <f t="shared" si="294"/>
        <v>210---13</v>
      </c>
      <c r="C18844" t="s">
        <v>4226</v>
      </c>
      <c r="D18844" t="s">
        <v>1162</v>
      </c>
      <c r="E18844">
        <v>13</v>
      </c>
    </row>
    <row r="18845" spans="1:5" ht="13.5" customHeight="1">
      <c r="A18845">
        <v>210</v>
      </c>
      <c r="B18845" t="str">
        <f t="shared" si="294"/>
        <v>210---14</v>
      </c>
      <c r="C18845" t="s">
        <v>4231</v>
      </c>
      <c r="D18845" t="s">
        <v>1350</v>
      </c>
      <c r="E18845">
        <v>14</v>
      </c>
    </row>
    <row r="18846" spans="1:5" ht="13.5" customHeight="1">
      <c r="A18846">
        <v>210</v>
      </c>
      <c r="B18846" t="str">
        <f t="shared" si="294"/>
        <v>210---15</v>
      </c>
      <c r="C18846" t="s">
        <v>4232</v>
      </c>
      <c r="D18846" t="s">
        <v>962</v>
      </c>
      <c r="E18846">
        <v>15</v>
      </c>
    </row>
    <row r="18847" spans="1:5" ht="13.5" customHeight="1">
      <c r="A18847">
        <v>210</v>
      </c>
      <c r="B18847" t="str">
        <f t="shared" si="294"/>
        <v>210---16</v>
      </c>
      <c r="C18847" t="s">
        <v>5911</v>
      </c>
      <c r="D18847" t="s">
        <v>1132</v>
      </c>
      <c r="E18847">
        <v>16</v>
      </c>
    </row>
    <row r="18848" spans="1:5" ht="13.5" customHeight="1">
      <c r="A18848">
        <v>210</v>
      </c>
      <c r="B18848" t="str">
        <f t="shared" si="294"/>
        <v>210---17</v>
      </c>
      <c r="C18848" t="s">
        <v>5911</v>
      </c>
      <c r="D18848" t="s">
        <v>905</v>
      </c>
      <c r="E18848">
        <v>17</v>
      </c>
    </row>
    <row r="18849" spans="1:5" ht="13.5" customHeight="1">
      <c r="A18849">
        <v>210</v>
      </c>
      <c r="B18849" t="str">
        <f t="shared" si="294"/>
        <v>210---18</v>
      </c>
      <c r="C18849" t="s">
        <v>5911</v>
      </c>
      <c r="D18849" t="s">
        <v>1321</v>
      </c>
      <c r="E18849">
        <v>18</v>
      </c>
    </row>
    <row r="18850" spans="1:5" ht="13.5" customHeight="1">
      <c r="A18850">
        <v>210</v>
      </c>
      <c r="B18850" t="str">
        <f t="shared" si="294"/>
        <v>210---19</v>
      </c>
      <c r="C18850" t="s">
        <v>5911</v>
      </c>
      <c r="D18850" t="s">
        <v>1342</v>
      </c>
      <c r="E18850">
        <v>19</v>
      </c>
    </row>
    <row r="18851" spans="1:5" ht="13.5" customHeight="1">
      <c r="A18851">
        <v>210</v>
      </c>
      <c r="B18851" t="str">
        <f t="shared" si="294"/>
        <v>210---20</v>
      </c>
      <c r="C18851" t="s">
        <v>739</v>
      </c>
      <c r="D18851" t="s">
        <v>736</v>
      </c>
      <c r="E18851">
        <v>20</v>
      </c>
    </row>
    <row r="18852" spans="1:5" ht="13.5" customHeight="1">
      <c r="A18852">
        <v>210</v>
      </c>
      <c r="B18852" t="str">
        <f t="shared" si="294"/>
        <v>210---21</v>
      </c>
      <c r="C18852" t="s">
        <v>858</v>
      </c>
      <c r="D18852" t="s">
        <v>740</v>
      </c>
      <c r="E18852">
        <v>21</v>
      </c>
    </row>
    <row r="18853" spans="1:5" ht="13.5" customHeight="1">
      <c r="A18853">
        <v>210</v>
      </c>
      <c r="B18853" t="str">
        <f t="shared" si="294"/>
        <v>210---22</v>
      </c>
      <c r="C18853" t="s">
        <v>743</v>
      </c>
      <c r="D18853" t="s">
        <v>754</v>
      </c>
      <c r="E18853">
        <v>22</v>
      </c>
    </row>
    <row r="18854" spans="1:5" ht="13.5" customHeight="1">
      <c r="A18854">
        <v>210</v>
      </c>
      <c r="B18854" t="str">
        <f t="shared" si="294"/>
        <v>210---23</v>
      </c>
      <c r="C18854" t="s">
        <v>915</v>
      </c>
      <c r="D18854" t="s">
        <v>939</v>
      </c>
      <c r="E18854">
        <v>23</v>
      </c>
    </row>
    <row r="18855" spans="1:5" ht="13.5" customHeight="1">
      <c r="A18855">
        <v>210</v>
      </c>
      <c r="B18855" t="str">
        <f t="shared" si="294"/>
        <v>210---24</v>
      </c>
      <c r="C18855" t="s">
        <v>987</v>
      </c>
      <c r="D18855" t="s">
        <v>1263</v>
      </c>
      <c r="E18855">
        <v>24</v>
      </c>
    </row>
    <row r="18856" spans="1:5" ht="13.5" customHeight="1">
      <c r="A18856">
        <v>210</v>
      </c>
      <c r="B18856" t="str">
        <f t="shared" si="294"/>
        <v>210---25</v>
      </c>
      <c r="C18856" t="s">
        <v>989</v>
      </c>
      <c r="D18856" t="s">
        <v>738</v>
      </c>
      <c r="E18856">
        <v>25</v>
      </c>
    </row>
    <row r="18857" spans="1:5" ht="13.5" customHeight="1">
      <c r="A18857">
        <v>210</v>
      </c>
      <c r="B18857" t="str">
        <f t="shared" si="294"/>
        <v>210---26</v>
      </c>
      <c r="C18857" t="s">
        <v>936</v>
      </c>
      <c r="D18857" t="s">
        <v>779</v>
      </c>
      <c r="E18857">
        <v>26</v>
      </c>
    </row>
    <row r="18858" spans="1:5" ht="13.5" customHeight="1">
      <c r="A18858">
        <v>210</v>
      </c>
      <c r="B18858" t="str">
        <f t="shared" si="294"/>
        <v>210---27</v>
      </c>
      <c r="C18858" t="s">
        <v>819</v>
      </c>
      <c r="D18858" t="s">
        <v>756</v>
      </c>
      <c r="E18858">
        <v>27</v>
      </c>
    </row>
    <row r="18859" spans="1:5" ht="13.5" customHeight="1">
      <c r="A18859">
        <v>210</v>
      </c>
      <c r="B18859" t="str">
        <f t="shared" si="294"/>
        <v>210---28</v>
      </c>
      <c r="C18859" t="s">
        <v>1074</v>
      </c>
      <c r="D18859" t="s">
        <v>880</v>
      </c>
      <c r="E18859">
        <v>28</v>
      </c>
    </row>
    <row r="18860" spans="1:5" ht="13.5" customHeight="1">
      <c r="A18860">
        <v>210</v>
      </c>
      <c r="B18860" t="str">
        <f t="shared" si="294"/>
        <v>210---29</v>
      </c>
      <c r="C18860" t="s">
        <v>1019</v>
      </c>
      <c r="D18860" t="s">
        <v>734</v>
      </c>
      <c r="E18860">
        <v>29</v>
      </c>
    </row>
    <row r="18861" spans="1:5" ht="13.5" customHeight="1">
      <c r="A18861">
        <v>210</v>
      </c>
      <c r="B18861" t="str">
        <f t="shared" si="294"/>
        <v>210---30</v>
      </c>
      <c r="C18861" t="s">
        <v>824</v>
      </c>
      <c r="D18861" t="s">
        <v>752</v>
      </c>
      <c r="E18861">
        <v>30</v>
      </c>
    </row>
    <row r="18862" spans="1:5" ht="13.5" customHeight="1">
      <c r="A18862">
        <v>210</v>
      </c>
      <c r="B18862" t="str">
        <f t="shared" si="294"/>
        <v>210---31</v>
      </c>
      <c r="C18862" t="s">
        <v>1005</v>
      </c>
      <c r="D18862" t="s">
        <v>1105</v>
      </c>
      <c r="E18862">
        <v>31</v>
      </c>
    </row>
    <row r="18863" spans="1:5" ht="13.5" customHeight="1">
      <c r="A18863">
        <v>210</v>
      </c>
      <c r="B18863" t="str">
        <f t="shared" si="294"/>
        <v>210---32</v>
      </c>
      <c r="C18863" t="s">
        <v>1197</v>
      </c>
      <c r="D18863" t="s">
        <v>1137</v>
      </c>
      <c r="E18863">
        <v>32</v>
      </c>
    </row>
    <row r="18864" spans="1:5" ht="13.5" customHeight="1">
      <c r="A18864">
        <v>210</v>
      </c>
      <c r="B18864" t="str">
        <f t="shared" si="294"/>
        <v>210---33</v>
      </c>
      <c r="C18864" t="s">
        <v>868</v>
      </c>
      <c r="D18864" t="s">
        <v>758</v>
      </c>
      <c r="E18864">
        <v>33</v>
      </c>
    </row>
    <row r="18865" spans="1:5" ht="13.5" customHeight="1">
      <c r="A18865">
        <v>210</v>
      </c>
      <c r="B18865" t="str">
        <f t="shared" si="294"/>
        <v>210---34</v>
      </c>
      <c r="C18865" t="s">
        <v>769</v>
      </c>
      <c r="D18865" t="s">
        <v>1325</v>
      </c>
      <c r="E18865">
        <v>34</v>
      </c>
    </row>
    <row r="18866" spans="1:5" ht="13.5" customHeight="1">
      <c r="A18866">
        <v>210</v>
      </c>
      <c r="B18866" t="str">
        <f t="shared" si="294"/>
        <v>210---35</v>
      </c>
      <c r="C18866" t="s">
        <v>5929</v>
      </c>
      <c r="D18866" t="s">
        <v>813</v>
      </c>
      <c r="E18866">
        <v>35</v>
      </c>
    </row>
    <row r="18867" spans="1:5" ht="13.5" customHeight="1">
      <c r="A18867">
        <v>210</v>
      </c>
      <c r="B18867" t="str">
        <f t="shared" si="294"/>
        <v>210---36</v>
      </c>
      <c r="C18867" t="s">
        <v>5946</v>
      </c>
      <c r="D18867" t="s">
        <v>893</v>
      </c>
      <c r="E18867">
        <v>36</v>
      </c>
    </row>
    <row r="18868" spans="1:5" ht="13.5" customHeight="1">
      <c r="A18868">
        <v>210</v>
      </c>
      <c r="B18868" t="str">
        <f t="shared" si="294"/>
        <v>210---37</v>
      </c>
      <c r="C18868" t="s">
        <v>5967</v>
      </c>
      <c r="D18868" t="s">
        <v>986</v>
      </c>
      <c r="E18868">
        <v>37</v>
      </c>
    </row>
    <row r="18869" spans="1:5" ht="13.5" customHeight="1">
      <c r="A18869">
        <v>210</v>
      </c>
      <c r="B18869" t="str">
        <f t="shared" si="294"/>
        <v>210---38</v>
      </c>
      <c r="C18869" t="s">
        <v>5961</v>
      </c>
      <c r="D18869" t="s">
        <v>935</v>
      </c>
      <c r="E18869">
        <v>38</v>
      </c>
    </row>
    <row r="18870" spans="1:5" ht="13.5" customHeight="1">
      <c r="A18870">
        <v>210</v>
      </c>
      <c r="B18870" t="str">
        <f t="shared" si="294"/>
        <v>210---39</v>
      </c>
      <c r="C18870" t="s">
        <v>5914</v>
      </c>
      <c r="D18870" t="s">
        <v>785</v>
      </c>
      <c r="E18870">
        <v>39</v>
      </c>
    </row>
    <row r="18871" spans="1:5" ht="13.5" customHeight="1">
      <c r="A18871">
        <v>210</v>
      </c>
      <c r="B18871" t="str">
        <f t="shared" si="294"/>
        <v>210---40</v>
      </c>
      <c r="C18871" t="s">
        <v>5915</v>
      </c>
      <c r="D18871" t="s">
        <v>772</v>
      </c>
      <c r="E18871">
        <v>40</v>
      </c>
    </row>
    <row r="18872" spans="1:5" ht="13.5" customHeight="1">
      <c r="A18872">
        <v>210</v>
      </c>
      <c r="B18872" t="str">
        <f t="shared" si="294"/>
        <v>210---41</v>
      </c>
      <c r="C18872" t="s">
        <v>5917</v>
      </c>
      <c r="D18872" t="s">
        <v>789</v>
      </c>
      <c r="E18872">
        <v>41</v>
      </c>
    </row>
    <row r="18873" spans="1:5" ht="13.5" customHeight="1">
      <c r="A18873">
        <v>210</v>
      </c>
      <c r="B18873" t="str">
        <f t="shared" si="294"/>
        <v>210---42</v>
      </c>
      <c r="C18873" t="s">
        <v>5918</v>
      </c>
      <c r="D18873" t="s">
        <v>770</v>
      </c>
      <c r="E18873">
        <v>42</v>
      </c>
    </row>
    <row r="18874" spans="1:5" ht="13.5" customHeight="1">
      <c r="A18874">
        <v>210</v>
      </c>
      <c r="B18874" t="str">
        <f t="shared" si="294"/>
        <v>210---43</v>
      </c>
      <c r="C18874" t="s">
        <v>5979</v>
      </c>
      <c r="D18874" t="s">
        <v>1071</v>
      </c>
      <c r="E18874">
        <v>43</v>
      </c>
    </row>
    <row r="18875" spans="1:5" ht="13.5" customHeight="1">
      <c r="A18875">
        <v>210</v>
      </c>
      <c r="B18875" t="str">
        <f t="shared" si="294"/>
        <v>210---44</v>
      </c>
      <c r="C18875" t="s">
        <v>5920</v>
      </c>
      <c r="D18875" t="s">
        <v>762</v>
      </c>
      <c r="E18875">
        <v>44</v>
      </c>
    </row>
    <row r="18876" spans="1:5" ht="13.5" customHeight="1">
      <c r="A18876">
        <v>210</v>
      </c>
      <c r="B18876" t="str">
        <f t="shared" si="294"/>
        <v>210---45</v>
      </c>
      <c r="C18876" t="s">
        <v>5976</v>
      </c>
      <c r="D18876" t="s">
        <v>1162</v>
      </c>
      <c r="E18876">
        <v>45</v>
      </c>
    </row>
    <row r="18877" spans="1:5" ht="13.5" customHeight="1">
      <c r="A18877">
        <v>210</v>
      </c>
      <c r="B18877" t="str">
        <f t="shared" si="294"/>
        <v>210---46</v>
      </c>
      <c r="C18877" t="s">
        <v>5988</v>
      </c>
      <c r="D18877" t="s">
        <v>1133</v>
      </c>
      <c r="E18877">
        <v>46</v>
      </c>
    </row>
    <row r="18878" spans="1:5" ht="13.5" customHeight="1">
      <c r="A18878">
        <v>211</v>
      </c>
      <c r="B18878" t="str">
        <f t="shared" si="294"/>
        <v>211---1</v>
      </c>
      <c r="C18878" t="s">
        <v>4216</v>
      </c>
      <c r="D18878" t="s">
        <v>713</v>
      </c>
      <c r="E18878">
        <v>1</v>
      </c>
    </row>
    <row r="18879" spans="1:5" ht="13.5" customHeight="1">
      <c r="A18879">
        <v>211</v>
      </c>
      <c r="B18879" t="str">
        <f t="shared" si="294"/>
        <v>211---2</v>
      </c>
      <c r="C18879" t="s">
        <v>4216</v>
      </c>
      <c r="D18879" t="s">
        <v>720</v>
      </c>
      <c r="E18879">
        <v>2</v>
      </c>
    </row>
    <row r="18880" spans="1:5" ht="13.5" customHeight="1">
      <c r="A18880">
        <v>211</v>
      </c>
      <c r="B18880" t="str">
        <f t="shared" si="294"/>
        <v>211---3</v>
      </c>
      <c r="C18880" t="s">
        <v>4216</v>
      </c>
      <c r="D18880" t="s">
        <v>1048</v>
      </c>
      <c r="E18880">
        <v>3</v>
      </c>
    </row>
    <row r="18881" spans="1:5" ht="13.5" customHeight="1">
      <c r="A18881">
        <v>211</v>
      </c>
      <c r="B18881" t="str">
        <f t="shared" si="294"/>
        <v>211---4</v>
      </c>
      <c r="C18881" t="s">
        <v>4216</v>
      </c>
      <c r="D18881" t="s">
        <v>1347</v>
      </c>
      <c r="E18881">
        <v>4</v>
      </c>
    </row>
    <row r="18882" spans="1:5" ht="13.5" customHeight="1">
      <c r="A18882">
        <v>211</v>
      </c>
      <c r="B18882" t="str">
        <f t="shared" si="294"/>
        <v>211---5</v>
      </c>
      <c r="C18882" t="s">
        <v>4219</v>
      </c>
      <c r="D18882" t="s">
        <v>1139</v>
      </c>
      <c r="E18882">
        <v>5</v>
      </c>
    </row>
    <row r="18883" spans="1:5" ht="13.5" customHeight="1">
      <c r="A18883">
        <v>211</v>
      </c>
      <c r="B18883" t="str">
        <f t="shared" ref="B18883:B18946" si="295">A18883&amp;"---"&amp;E18883</f>
        <v>211---6</v>
      </c>
      <c r="C18883" t="s">
        <v>4271</v>
      </c>
      <c r="D18883" t="s">
        <v>1325</v>
      </c>
      <c r="E18883">
        <v>6</v>
      </c>
    </row>
    <row r="18884" spans="1:5" ht="13.5" customHeight="1">
      <c r="A18884">
        <v>211</v>
      </c>
      <c r="B18884" t="str">
        <f t="shared" si="295"/>
        <v>211---7</v>
      </c>
      <c r="C18884" t="s">
        <v>4220</v>
      </c>
      <c r="D18884" t="s">
        <v>1137</v>
      </c>
      <c r="E18884">
        <v>7</v>
      </c>
    </row>
    <row r="18885" spans="1:5" ht="13.5" customHeight="1">
      <c r="A18885">
        <v>211</v>
      </c>
      <c r="B18885" t="str">
        <f t="shared" si="295"/>
        <v>211---8</v>
      </c>
      <c r="C18885" t="s">
        <v>4270</v>
      </c>
      <c r="D18885" t="s">
        <v>758</v>
      </c>
      <c r="E18885">
        <v>8</v>
      </c>
    </row>
    <row r="18886" spans="1:5" ht="13.5" customHeight="1">
      <c r="A18886">
        <v>211</v>
      </c>
      <c r="B18886" t="str">
        <f t="shared" si="295"/>
        <v>211---9</v>
      </c>
      <c r="C18886" t="s">
        <v>4222</v>
      </c>
      <c r="D18886" t="s">
        <v>920</v>
      </c>
      <c r="E18886">
        <v>9</v>
      </c>
    </row>
    <row r="18887" spans="1:5" ht="13.5" customHeight="1">
      <c r="A18887">
        <v>211</v>
      </c>
      <c r="B18887" t="str">
        <f t="shared" si="295"/>
        <v>211---10</v>
      </c>
      <c r="C18887" t="s">
        <v>4268</v>
      </c>
      <c r="D18887" t="s">
        <v>1349</v>
      </c>
      <c r="E18887">
        <v>10</v>
      </c>
    </row>
    <row r="18888" spans="1:5" ht="13.5" customHeight="1">
      <c r="A18888">
        <v>211</v>
      </c>
      <c r="B18888" t="str">
        <f t="shared" si="295"/>
        <v>211---11</v>
      </c>
      <c r="C18888" t="s">
        <v>4224</v>
      </c>
      <c r="D18888" t="s">
        <v>762</v>
      </c>
      <c r="E18888">
        <v>11</v>
      </c>
    </row>
    <row r="18889" spans="1:5" ht="13.5" customHeight="1">
      <c r="A18889">
        <v>211</v>
      </c>
      <c r="B18889" t="str">
        <f t="shared" si="295"/>
        <v>211---12</v>
      </c>
      <c r="C18889" t="s">
        <v>4276</v>
      </c>
      <c r="D18889" t="s">
        <v>1060</v>
      </c>
      <c r="E18889">
        <v>12</v>
      </c>
    </row>
    <row r="18890" spans="1:5" ht="13.5" customHeight="1">
      <c r="A18890">
        <v>211</v>
      </c>
      <c r="B18890" t="str">
        <f t="shared" si="295"/>
        <v>211---13</v>
      </c>
      <c r="C18890" t="s">
        <v>4226</v>
      </c>
      <c r="D18890" t="s">
        <v>1162</v>
      </c>
      <c r="E18890">
        <v>13</v>
      </c>
    </row>
    <row r="18891" spans="1:5" ht="13.5" customHeight="1">
      <c r="A18891">
        <v>211</v>
      </c>
      <c r="B18891" t="str">
        <f t="shared" si="295"/>
        <v>211---14</v>
      </c>
      <c r="C18891" t="s">
        <v>4231</v>
      </c>
      <c r="D18891" t="s">
        <v>1350</v>
      </c>
      <c r="E18891">
        <v>14</v>
      </c>
    </row>
    <row r="18892" spans="1:5" ht="13.5" customHeight="1">
      <c r="A18892">
        <v>211</v>
      </c>
      <c r="B18892" t="str">
        <f t="shared" si="295"/>
        <v>211---15</v>
      </c>
      <c r="C18892" t="s">
        <v>4232</v>
      </c>
      <c r="D18892" t="s">
        <v>962</v>
      </c>
      <c r="E18892">
        <v>15</v>
      </c>
    </row>
    <row r="18893" spans="1:5" ht="13.5" customHeight="1">
      <c r="A18893">
        <v>211</v>
      </c>
      <c r="B18893" t="str">
        <f t="shared" si="295"/>
        <v>211---16</v>
      </c>
      <c r="C18893" t="s">
        <v>4264</v>
      </c>
      <c r="D18893" t="s">
        <v>1342</v>
      </c>
      <c r="E18893">
        <v>16</v>
      </c>
    </row>
    <row r="18894" spans="1:5" ht="13.5" customHeight="1">
      <c r="A18894">
        <v>211</v>
      </c>
      <c r="B18894" t="str">
        <f t="shared" si="295"/>
        <v>211---17</v>
      </c>
      <c r="C18894" t="s">
        <v>1017</v>
      </c>
      <c r="D18894" t="s">
        <v>796</v>
      </c>
      <c r="E18894">
        <v>17</v>
      </c>
    </row>
    <row r="18895" spans="1:5" ht="13.5" customHeight="1">
      <c r="A18895">
        <v>211</v>
      </c>
      <c r="B18895" t="str">
        <f t="shared" si="295"/>
        <v>211---18</v>
      </c>
      <c r="C18895" t="s">
        <v>731</v>
      </c>
      <c r="D18895" t="s">
        <v>800</v>
      </c>
      <c r="E18895">
        <v>18</v>
      </c>
    </row>
    <row r="18896" spans="1:5" ht="13.5" customHeight="1">
      <c r="A18896">
        <v>211</v>
      </c>
      <c r="B18896" t="str">
        <f t="shared" si="295"/>
        <v>211---19</v>
      </c>
      <c r="C18896" t="s">
        <v>739</v>
      </c>
      <c r="D18896" t="s">
        <v>736</v>
      </c>
      <c r="E18896">
        <v>19</v>
      </c>
    </row>
    <row r="18897" spans="1:5" ht="13.5" customHeight="1">
      <c r="A18897">
        <v>211</v>
      </c>
      <c r="B18897" t="str">
        <f t="shared" si="295"/>
        <v>211---20</v>
      </c>
      <c r="C18897" t="s">
        <v>858</v>
      </c>
      <c r="D18897" t="s">
        <v>740</v>
      </c>
      <c r="E18897">
        <v>20</v>
      </c>
    </row>
    <row r="18898" spans="1:5" ht="13.5" customHeight="1">
      <c r="A18898">
        <v>211</v>
      </c>
      <c r="B18898" t="str">
        <f t="shared" si="295"/>
        <v>211---21</v>
      </c>
      <c r="C18898" t="s">
        <v>743</v>
      </c>
      <c r="D18898" t="s">
        <v>754</v>
      </c>
      <c r="E18898">
        <v>21</v>
      </c>
    </row>
    <row r="18899" spans="1:5" ht="13.5" customHeight="1">
      <c r="A18899">
        <v>211</v>
      </c>
      <c r="B18899" t="str">
        <f t="shared" si="295"/>
        <v>211---22</v>
      </c>
      <c r="C18899" t="s">
        <v>915</v>
      </c>
      <c r="D18899" t="s">
        <v>939</v>
      </c>
      <c r="E18899">
        <v>22</v>
      </c>
    </row>
    <row r="18900" spans="1:5" ht="13.5" customHeight="1">
      <c r="A18900">
        <v>211</v>
      </c>
      <c r="B18900" t="str">
        <f t="shared" si="295"/>
        <v>211---23</v>
      </c>
      <c r="C18900" t="s">
        <v>987</v>
      </c>
      <c r="D18900" t="s">
        <v>1263</v>
      </c>
      <c r="E18900">
        <v>23</v>
      </c>
    </row>
    <row r="18901" spans="1:5" ht="13.5" customHeight="1">
      <c r="A18901">
        <v>211</v>
      </c>
      <c r="B18901" t="str">
        <f t="shared" si="295"/>
        <v>211---24</v>
      </c>
      <c r="C18901" t="s">
        <v>989</v>
      </c>
      <c r="D18901" t="s">
        <v>738</v>
      </c>
      <c r="E18901">
        <v>24</v>
      </c>
    </row>
    <row r="18902" spans="1:5" ht="13.5" customHeight="1">
      <c r="A18902">
        <v>211</v>
      </c>
      <c r="B18902" t="str">
        <f t="shared" si="295"/>
        <v>211---25</v>
      </c>
      <c r="C18902" t="s">
        <v>936</v>
      </c>
      <c r="D18902" t="s">
        <v>779</v>
      </c>
      <c r="E18902">
        <v>25</v>
      </c>
    </row>
    <row r="18903" spans="1:5" ht="13.5" customHeight="1">
      <c r="A18903">
        <v>211</v>
      </c>
      <c r="B18903" t="str">
        <f t="shared" si="295"/>
        <v>211---26</v>
      </c>
      <c r="C18903" t="s">
        <v>819</v>
      </c>
      <c r="D18903" t="s">
        <v>756</v>
      </c>
      <c r="E18903">
        <v>26</v>
      </c>
    </row>
    <row r="18904" spans="1:5" ht="13.5" customHeight="1">
      <c r="A18904">
        <v>211</v>
      </c>
      <c r="B18904" t="str">
        <f t="shared" si="295"/>
        <v>211---27</v>
      </c>
      <c r="C18904" t="s">
        <v>1074</v>
      </c>
      <c r="D18904" t="s">
        <v>880</v>
      </c>
      <c r="E18904">
        <v>27</v>
      </c>
    </row>
    <row r="18905" spans="1:5" ht="13.5" customHeight="1">
      <c r="A18905">
        <v>211</v>
      </c>
      <c r="B18905" t="str">
        <f t="shared" si="295"/>
        <v>211---28</v>
      </c>
      <c r="C18905" t="s">
        <v>1019</v>
      </c>
      <c r="D18905" t="s">
        <v>734</v>
      </c>
      <c r="E18905">
        <v>28</v>
      </c>
    </row>
    <row r="18906" spans="1:5" ht="13.5" customHeight="1">
      <c r="A18906">
        <v>211</v>
      </c>
      <c r="B18906" t="str">
        <f t="shared" si="295"/>
        <v>211---29</v>
      </c>
      <c r="C18906" t="s">
        <v>824</v>
      </c>
      <c r="D18906" t="s">
        <v>752</v>
      </c>
      <c r="E18906">
        <v>29</v>
      </c>
    </row>
    <row r="18907" spans="1:5" ht="13.5" customHeight="1">
      <c r="A18907">
        <v>211</v>
      </c>
      <c r="B18907" t="str">
        <f t="shared" si="295"/>
        <v>211---30</v>
      </c>
      <c r="C18907" t="s">
        <v>1005</v>
      </c>
      <c r="D18907" t="s">
        <v>1105</v>
      </c>
      <c r="E18907">
        <v>30</v>
      </c>
    </row>
    <row r="18908" spans="1:5" ht="13.5" customHeight="1">
      <c r="A18908">
        <v>211</v>
      </c>
      <c r="B18908" t="str">
        <f t="shared" si="295"/>
        <v>211---31</v>
      </c>
      <c r="C18908" t="s">
        <v>1197</v>
      </c>
      <c r="D18908" t="s">
        <v>1137</v>
      </c>
      <c r="E18908">
        <v>31</v>
      </c>
    </row>
    <row r="18909" spans="1:5" ht="13.5" customHeight="1">
      <c r="A18909">
        <v>211</v>
      </c>
      <c r="B18909" t="str">
        <f t="shared" si="295"/>
        <v>211---32</v>
      </c>
      <c r="C18909" t="s">
        <v>1009</v>
      </c>
      <c r="D18909" t="s">
        <v>1340</v>
      </c>
      <c r="E18909">
        <v>32</v>
      </c>
    </row>
    <row r="18910" spans="1:5" ht="13.5" customHeight="1">
      <c r="A18910">
        <v>211</v>
      </c>
      <c r="B18910" t="str">
        <f t="shared" si="295"/>
        <v>211---33</v>
      </c>
      <c r="C18910" t="s">
        <v>868</v>
      </c>
      <c r="D18910" t="s">
        <v>758</v>
      </c>
      <c r="E18910">
        <v>33</v>
      </c>
    </row>
    <row r="18911" spans="1:5" ht="13.5" customHeight="1">
      <c r="A18911">
        <v>211</v>
      </c>
      <c r="B18911" t="str">
        <f t="shared" si="295"/>
        <v>211---34</v>
      </c>
      <c r="C18911" t="s">
        <v>769</v>
      </c>
      <c r="D18911" t="s">
        <v>1325</v>
      </c>
      <c r="E18911">
        <v>34</v>
      </c>
    </row>
    <row r="18912" spans="1:5" ht="13.5" customHeight="1">
      <c r="A18912">
        <v>211</v>
      </c>
      <c r="B18912" t="str">
        <f t="shared" si="295"/>
        <v>211---35</v>
      </c>
      <c r="C18912" t="s">
        <v>5929</v>
      </c>
      <c r="D18912" t="s">
        <v>813</v>
      </c>
      <c r="E18912">
        <v>35</v>
      </c>
    </row>
    <row r="18913" spans="1:5" ht="13.5" customHeight="1">
      <c r="A18913">
        <v>211</v>
      </c>
      <c r="B18913" t="str">
        <f t="shared" si="295"/>
        <v>211---36</v>
      </c>
      <c r="C18913" t="s">
        <v>5946</v>
      </c>
      <c r="D18913" t="s">
        <v>893</v>
      </c>
      <c r="E18913">
        <v>36</v>
      </c>
    </row>
    <row r="18914" spans="1:5" ht="13.5" customHeight="1">
      <c r="A18914">
        <v>211</v>
      </c>
      <c r="B18914" t="str">
        <f t="shared" si="295"/>
        <v>211---37</v>
      </c>
      <c r="C18914" t="s">
        <v>5967</v>
      </c>
      <c r="D18914" t="s">
        <v>986</v>
      </c>
      <c r="E18914">
        <v>37</v>
      </c>
    </row>
    <row r="18915" spans="1:5" ht="13.5" customHeight="1">
      <c r="A18915">
        <v>211</v>
      </c>
      <c r="B18915" t="str">
        <f t="shared" si="295"/>
        <v>211---38</v>
      </c>
      <c r="C18915" t="s">
        <v>5968</v>
      </c>
      <c r="D18915" t="s">
        <v>988</v>
      </c>
      <c r="E18915">
        <v>38</v>
      </c>
    </row>
    <row r="18916" spans="1:5" ht="13.5" customHeight="1">
      <c r="A18916">
        <v>211</v>
      </c>
      <c r="B18916" t="str">
        <f t="shared" si="295"/>
        <v>211---39</v>
      </c>
      <c r="C18916" t="s">
        <v>5961</v>
      </c>
      <c r="D18916" t="s">
        <v>935</v>
      </c>
      <c r="E18916">
        <v>39</v>
      </c>
    </row>
    <row r="18917" spans="1:5" ht="13.5" customHeight="1">
      <c r="A18917">
        <v>211</v>
      </c>
      <c r="B18917" t="str">
        <f t="shared" si="295"/>
        <v>211---40</v>
      </c>
      <c r="C18917" t="s">
        <v>5982</v>
      </c>
      <c r="D18917" t="s">
        <v>1125</v>
      </c>
      <c r="E18917">
        <v>40</v>
      </c>
    </row>
    <row r="18918" spans="1:5" ht="13.5" customHeight="1">
      <c r="A18918">
        <v>211</v>
      </c>
      <c r="B18918" t="str">
        <f t="shared" si="295"/>
        <v>211---41</v>
      </c>
      <c r="C18918" t="s">
        <v>5914</v>
      </c>
      <c r="D18918" t="s">
        <v>785</v>
      </c>
      <c r="E18918">
        <v>41</v>
      </c>
    </row>
    <row r="18919" spans="1:5" ht="13.5" customHeight="1">
      <c r="A18919">
        <v>211</v>
      </c>
      <c r="B18919" t="str">
        <f t="shared" si="295"/>
        <v>211---42</v>
      </c>
      <c r="C18919" t="s">
        <v>5915</v>
      </c>
      <c r="D18919" t="s">
        <v>772</v>
      </c>
      <c r="E18919">
        <v>42</v>
      </c>
    </row>
    <row r="18920" spans="1:5" ht="13.5" customHeight="1">
      <c r="A18920">
        <v>211</v>
      </c>
      <c r="B18920" t="str">
        <f t="shared" si="295"/>
        <v>211---43</v>
      </c>
      <c r="C18920" t="s">
        <v>5917</v>
      </c>
      <c r="D18920" t="s">
        <v>789</v>
      </c>
      <c r="E18920">
        <v>43</v>
      </c>
    </row>
    <row r="18921" spans="1:5" ht="13.5" customHeight="1">
      <c r="A18921">
        <v>211</v>
      </c>
      <c r="B18921" t="str">
        <f t="shared" si="295"/>
        <v>211---44</v>
      </c>
      <c r="C18921" t="s">
        <v>5918</v>
      </c>
      <c r="D18921" t="s">
        <v>770</v>
      </c>
      <c r="E18921">
        <v>44</v>
      </c>
    </row>
    <row r="18922" spans="1:5" ht="13.5" customHeight="1">
      <c r="A18922">
        <v>211</v>
      </c>
      <c r="B18922" t="str">
        <f t="shared" si="295"/>
        <v>211---45</v>
      </c>
      <c r="C18922" t="s">
        <v>5979</v>
      </c>
      <c r="D18922" t="s">
        <v>1071</v>
      </c>
      <c r="E18922">
        <v>45</v>
      </c>
    </row>
    <row r="18923" spans="1:5" ht="13.5" customHeight="1">
      <c r="A18923">
        <v>211</v>
      </c>
      <c r="B18923" t="str">
        <f t="shared" si="295"/>
        <v>211---46</v>
      </c>
      <c r="C18923" t="s">
        <v>5920</v>
      </c>
      <c r="D18923" t="s">
        <v>762</v>
      </c>
      <c r="E18923">
        <v>46</v>
      </c>
    </row>
    <row r="18924" spans="1:5" ht="13.5" customHeight="1">
      <c r="A18924">
        <v>211</v>
      </c>
      <c r="B18924" t="str">
        <f t="shared" si="295"/>
        <v>211---47</v>
      </c>
      <c r="C18924" t="s">
        <v>5976</v>
      </c>
      <c r="D18924" t="s">
        <v>1162</v>
      </c>
      <c r="E18924">
        <v>47</v>
      </c>
    </row>
    <row r="18925" spans="1:5" ht="13.5" customHeight="1">
      <c r="A18925">
        <v>211</v>
      </c>
      <c r="B18925" t="str">
        <f t="shared" si="295"/>
        <v>211---48</v>
      </c>
      <c r="C18925" t="s">
        <v>5988</v>
      </c>
      <c r="D18925" t="s">
        <v>1133</v>
      </c>
      <c r="E18925">
        <v>48</v>
      </c>
    </row>
    <row r="18926" spans="1:5" ht="13.5" customHeight="1">
      <c r="A18926">
        <v>290</v>
      </c>
      <c r="B18926" t="str">
        <f t="shared" si="295"/>
        <v>290---1</v>
      </c>
      <c r="C18926" t="s">
        <v>4216</v>
      </c>
      <c r="D18926" t="s">
        <v>1020</v>
      </c>
      <c r="E18926">
        <v>1</v>
      </c>
    </row>
    <row r="18927" spans="1:5" ht="13.5" customHeight="1">
      <c r="A18927">
        <v>290</v>
      </c>
      <c r="B18927" t="str">
        <f t="shared" si="295"/>
        <v>290---2</v>
      </c>
      <c r="C18927" t="s">
        <v>4216</v>
      </c>
      <c r="D18927" t="s">
        <v>713</v>
      </c>
      <c r="E18927">
        <v>2</v>
      </c>
    </row>
    <row r="18928" spans="1:5" ht="13.5" customHeight="1">
      <c r="A18928">
        <v>290</v>
      </c>
      <c r="B18928" t="str">
        <f t="shared" si="295"/>
        <v>290---3</v>
      </c>
      <c r="C18928" t="s">
        <v>4217</v>
      </c>
      <c r="D18928" t="s">
        <v>1148</v>
      </c>
      <c r="E18928">
        <v>3</v>
      </c>
    </row>
    <row r="18929" spans="1:5" ht="13.5" customHeight="1">
      <c r="A18929">
        <v>290</v>
      </c>
      <c r="B18929" t="str">
        <f t="shared" si="295"/>
        <v>290---4</v>
      </c>
      <c r="C18929" t="s">
        <v>4279</v>
      </c>
      <c r="D18929" t="s">
        <v>1029</v>
      </c>
      <c r="E18929">
        <v>4</v>
      </c>
    </row>
    <row r="18930" spans="1:5" ht="13.5" customHeight="1">
      <c r="A18930">
        <v>290</v>
      </c>
      <c r="B18930" t="str">
        <f t="shared" si="295"/>
        <v>290---5</v>
      </c>
      <c r="C18930" t="s">
        <v>4219</v>
      </c>
      <c r="D18930" t="s">
        <v>966</v>
      </c>
      <c r="E18930">
        <v>5</v>
      </c>
    </row>
    <row r="18931" spans="1:5" ht="13.5" customHeight="1">
      <c r="A18931">
        <v>290</v>
      </c>
      <c r="B18931" t="str">
        <f t="shared" si="295"/>
        <v>290---6</v>
      </c>
      <c r="C18931" t="s">
        <v>4271</v>
      </c>
      <c r="D18931" t="s">
        <v>1028</v>
      </c>
      <c r="E18931">
        <v>6</v>
      </c>
    </row>
    <row r="18932" spans="1:5" ht="13.5" customHeight="1">
      <c r="A18932">
        <v>290</v>
      </c>
      <c r="B18932" t="str">
        <f t="shared" si="295"/>
        <v>290---7</v>
      </c>
      <c r="C18932" t="s">
        <v>4220</v>
      </c>
      <c r="D18932" t="s">
        <v>926</v>
      </c>
      <c r="E18932">
        <v>7</v>
      </c>
    </row>
    <row r="18933" spans="1:5" ht="13.5" customHeight="1">
      <c r="A18933">
        <v>290</v>
      </c>
      <c r="B18933" t="str">
        <f t="shared" si="295"/>
        <v>290---8</v>
      </c>
      <c r="C18933" t="s">
        <v>4270</v>
      </c>
      <c r="D18933" t="s">
        <v>768</v>
      </c>
      <c r="E18933">
        <v>8</v>
      </c>
    </row>
    <row r="18934" spans="1:5" ht="13.5" customHeight="1">
      <c r="A18934">
        <v>290</v>
      </c>
      <c r="B18934" t="str">
        <f t="shared" si="295"/>
        <v>290---9</v>
      </c>
      <c r="C18934" t="s">
        <v>4222</v>
      </c>
      <c r="D18934" t="s">
        <v>812</v>
      </c>
      <c r="E18934">
        <v>9</v>
      </c>
    </row>
    <row r="18935" spans="1:5" ht="13.5" customHeight="1">
      <c r="A18935">
        <v>290</v>
      </c>
      <c r="B18935" t="str">
        <f t="shared" si="295"/>
        <v>290---10</v>
      </c>
      <c r="C18935" t="s">
        <v>4268</v>
      </c>
      <c r="D18935" t="s">
        <v>1085</v>
      </c>
      <c r="E18935">
        <v>10</v>
      </c>
    </row>
    <row r="18936" spans="1:5" ht="13.5" customHeight="1">
      <c r="A18936">
        <v>290</v>
      </c>
      <c r="B18936" t="str">
        <f t="shared" si="295"/>
        <v>290---11</v>
      </c>
      <c r="C18936" t="s">
        <v>4224</v>
      </c>
      <c r="D18936" t="s">
        <v>1228</v>
      </c>
      <c r="E18936">
        <v>11</v>
      </c>
    </row>
    <row r="18937" spans="1:5" ht="13.5" customHeight="1">
      <c r="A18937">
        <v>290</v>
      </c>
      <c r="B18937" t="str">
        <f t="shared" si="295"/>
        <v>290---12</v>
      </c>
      <c r="C18937" t="s">
        <v>4225</v>
      </c>
      <c r="D18937" t="s">
        <v>1014</v>
      </c>
      <c r="E18937">
        <v>12</v>
      </c>
    </row>
    <row r="18938" spans="1:5" ht="13.5" customHeight="1">
      <c r="A18938">
        <v>290</v>
      </c>
      <c r="B18938" t="str">
        <f t="shared" si="295"/>
        <v>290---13</v>
      </c>
      <c r="C18938" t="s">
        <v>4226</v>
      </c>
      <c r="D18938" t="s">
        <v>1185</v>
      </c>
      <c r="E18938">
        <v>13</v>
      </c>
    </row>
    <row r="18939" spans="1:5" ht="13.5" customHeight="1">
      <c r="A18939">
        <v>290</v>
      </c>
      <c r="B18939" t="str">
        <f t="shared" si="295"/>
        <v>290---14</v>
      </c>
      <c r="C18939" t="s">
        <v>4231</v>
      </c>
      <c r="D18939" t="s">
        <v>1424</v>
      </c>
      <c r="E18939">
        <v>14</v>
      </c>
    </row>
    <row r="18940" spans="1:5" ht="13.5" customHeight="1">
      <c r="A18940">
        <v>290</v>
      </c>
      <c r="B18940" t="str">
        <f t="shared" si="295"/>
        <v>290---15</v>
      </c>
      <c r="C18940" t="s">
        <v>4232</v>
      </c>
      <c r="D18940" t="s">
        <v>1113</v>
      </c>
      <c r="E18940">
        <v>15</v>
      </c>
    </row>
    <row r="18941" spans="1:5" ht="13.5" customHeight="1">
      <c r="A18941">
        <v>290</v>
      </c>
      <c r="B18941" t="str">
        <f t="shared" si="295"/>
        <v>290---16</v>
      </c>
      <c r="C18941" t="s">
        <v>5911</v>
      </c>
      <c r="D18941" t="s">
        <v>1287</v>
      </c>
      <c r="E18941">
        <v>16</v>
      </c>
    </row>
    <row r="18942" spans="1:5" ht="13.5" customHeight="1">
      <c r="A18942">
        <v>290</v>
      </c>
      <c r="B18942" t="str">
        <f t="shared" si="295"/>
        <v>290---17</v>
      </c>
      <c r="C18942" t="s">
        <v>5911</v>
      </c>
      <c r="D18942" t="s">
        <v>1043</v>
      </c>
      <c r="E18942">
        <v>17</v>
      </c>
    </row>
    <row r="18943" spans="1:5" ht="13.5" customHeight="1">
      <c r="A18943">
        <v>290</v>
      </c>
      <c r="B18943" t="str">
        <f t="shared" si="295"/>
        <v>290---18</v>
      </c>
      <c r="C18943" t="s">
        <v>5911</v>
      </c>
      <c r="D18943" t="s">
        <v>1244</v>
      </c>
      <c r="E18943">
        <v>18</v>
      </c>
    </row>
    <row r="18944" spans="1:5" ht="13.5" customHeight="1">
      <c r="A18944">
        <v>290</v>
      </c>
      <c r="B18944" t="str">
        <f t="shared" si="295"/>
        <v>290---19</v>
      </c>
      <c r="C18944" t="s">
        <v>739</v>
      </c>
      <c r="D18944" t="s">
        <v>736</v>
      </c>
      <c r="E18944">
        <v>19</v>
      </c>
    </row>
    <row r="18945" spans="1:5" ht="13.5" customHeight="1">
      <c r="A18945">
        <v>290</v>
      </c>
      <c r="B18945" t="str">
        <f t="shared" si="295"/>
        <v>290---20</v>
      </c>
      <c r="C18945" t="s">
        <v>888</v>
      </c>
      <c r="D18945" t="s">
        <v>1073</v>
      </c>
      <c r="E18945">
        <v>20</v>
      </c>
    </row>
    <row r="18946" spans="1:5" ht="13.5" customHeight="1">
      <c r="A18946">
        <v>290</v>
      </c>
      <c r="B18946" t="str">
        <f t="shared" si="295"/>
        <v>290---21</v>
      </c>
      <c r="C18946" t="s">
        <v>743</v>
      </c>
      <c r="D18946" t="s">
        <v>754</v>
      </c>
      <c r="E18946">
        <v>21</v>
      </c>
    </row>
    <row r="18947" spans="1:5" ht="13.5" customHeight="1">
      <c r="A18947">
        <v>290</v>
      </c>
      <c r="B18947" t="str">
        <f t="shared" ref="B18947:B19010" si="296">A18947&amp;"---"&amp;E18947</f>
        <v>290---22</v>
      </c>
      <c r="C18947" t="s">
        <v>745</v>
      </c>
      <c r="D18947" t="s">
        <v>837</v>
      </c>
      <c r="E18947">
        <v>22</v>
      </c>
    </row>
    <row r="18948" spans="1:5" ht="13.5" customHeight="1">
      <c r="A18948">
        <v>290</v>
      </c>
      <c r="B18948" t="str">
        <f t="shared" si="296"/>
        <v>290---23</v>
      </c>
      <c r="C18948" t="s">
        <v>915</v>
      </c>
      <c r="D18948" t="s">
        <v>939</v>
      </c>
      <c r="E18948">
        <v>23</v>
      </c>
    </row>
    <row r="18949" spans="1:5" ht="13.5" customHeight="1">
      <c r="A18949">
        <v>290</v>
      </c>
      <c r="B18949" t="str">
        <f t="shared" si="296"/>
        <v>290---24</v>
      </c>
      <c r="C18949" t="s">
        <v>987</v>
      </c>
      <c r="D18949" t="s">
        <v>1263</v>
      </c>
      <c r="E18949">
        <v>24</v>
      </c>
    </row>
    <row r="18950" spans="1:5" ht="13.5" customHeight="1">
      <c r="A18950">
        <v>290</v>
      </c>
      <c r="B18950" t="str">
        <f t="shared" si="296"/>
        <v>290---25</v>
      </c>
      <c r="C18950" t="s">
        <v>989</v>
      </c>
      <c r="D18950" t="s">
        <v>738</v>
      </c>
      <c r="E18950">
        <v>25</v>
      </c>
    </row>
    <row r="18951" spans="1:5" ht="13.5" customHeight="1">
      <c r="A18951">
        <v>290</v>
      </c>
      <c r="B18951" t="str">
        <f t="shared" si="296"/>
        <v>290---26</v>
      </c>
      <c r="C18951" t="s">
        <v>819</v>
      </c>
      <c r="D18951" t="s">
        <v>756</v>
      </c>
      <c r="E18951">
        <v>26</v>
      </c>
    </row>
    <row r="18952" spans="1:5" ht="13.5" customHeight="1">
      <c r="A18952">
        <v>290</v>
      </c>
      <c r="B18952" t="str">
        <f t="shared" si="296"/>
        <v>290---27</v>
      </c>
      <c r="C18952" t="s">
        <v>1074</v>
      </c>
      <c r="D18952" t="s">
        <v>880</v>
      </c>
      <c r="E18952">
        <v>27</v>
      </c>
    </row>
    <row r="18953" spans="1:5" ht="13.5" customHeight="1">
      <c r="A18953">
        <v>290</v>
      </c>
      <c r="B18953" t="str">
        <f t="shared" si="296"/>
        <v>290---28</v>
      </c>
      <c r="C18953" t="s">
        <v>1019</v>
      </c>
      <c r="D18953" t="s">
        <v>734</v>
      </c>
      <c r="E18953">
        <v>28</v>
      </c>
    </row>
    <row r="18954" spans="1:5" ht="13.5" customHeight="1">
      <c r="A18954">
        <v>290</v>
      </c>
      <c r="B18954" t="str">
        <f t="shared" si="296"/>
        <v>290---29</v>
      </c>
      <c r="C18954" t="s">
        <v>824</v>
      </c>
      <c r="D18954" t="s">
        <v>752</v>
      </c>
      <c r="E18954">
        <v>29</v>
      </c>
    </row>
    <row r="18955" spans="1:5" ht="13.5" customHeight="1">
      <c r="A18955">
        <v>290</v>
      </c>
      <c r="B18955" t="str">
        <f t="shared" si="296"/>
        <v>290---30</v>
      </c>
      <c r="C18955" t="s">
        <v>1197</v>
      </c>
      <c r="D18955" t="s">
        <v>1137</v>
      </c>
      <c r="E18955">
        <v>30</v>
      </c>
    </row>
    <row r="18956" spans="1:5" ht="13.5" customHeight="1">
      <c r="A18956">
        <v>290</v>
      </c>
      <c r="B18956" t="str">
        <f t="shared" si="296"/>
        <v>290---31</v>
      </c>
      <c r="C18956" t="s">
        <v>991</v>
      </c>
      <c r="D18956" t="s">
        <v>966</v>
      </c>
      <c r="E18956">
        <v>31</v>
      </c>
    </row>
    <row r="18957" spans="1:5" ht="13.5" customHeight="1">
      <c r="A18957">
        <v>290</v>
      </c>
      <c r="B18957" t="str">
        <f t="shared" si="296"/>
        <v>290---32</v>
      </c>
      <c r="C18957" t="s">
        <v>866</v>
      </c>
      <c r="D18957" t="s">
        <v>831</v>
      </c>
      <c r="E18957">
        <v>32</v>
      </c>
    </row>
    <row r="18958" spans="1:5" ht="13.5" customHeight="1">
      <c r="A18958">
        <v>290</v>
      </c>
      <c r="B18958" t="str">
        <f t="shared" si="296"/>
        <v>290---33</v>
      </c>
      <c r="C18958" t="s">
        <v>834</v>
      </c>
      <c r="D18958" t="s">
        <v>1222</v>
      </c>
      <c r="E18958">
        <v>33</v>
      </c>
    </row>
    <row r="18959" spans="1:5" ht="13.5" customHeight="1">
      <c r="A18959">
        <v>290</v>
      </c>
      <c r="B18959" t="str">
        <f t="shared" si="296"/>
        <v>290---34</v>
      </c>
      <c r="C18959" t="s">
        <v>1253</v>
      </c>
      <c r="D18959" t="s">
        <v>1228</v>
      </c>
      <c r="E18959">
        <v>34</v>
      </c>
    </row>
    <row r="18960" spans="1:5" ht="13.5" customHeight="1">
      <c r="A18960">
        <v>290</v>
      </c>
      <c r="B18960" t="str">
        <f t="shared" si="296"/>
        <v>290---35</v>
      </c>
      <c r="C18960" t="s">
        <v>1096</v>
      </c>
      <c r="D18960" t="s">
        <v>1215</v>
      </c>
      <c r="E18960">
        <v>35</v>
      </c>
    </row>
    <row r="18961" spans="1:5" ht="13.5" customHeight="1">
      <c r="A18961">
        <v>290</v>
      </c>
      <c r="B18961" t="str">
        <f t="shared" si="296"/>
        <v>290---36</v>
      </c>
      <c r="C18961" t="s">
        <v>868</v>
      </c>
      <c r="D18961" t="s">
        <v>758</v>
      </c>
      <c r="E18961">
        <v>36</v>
      </c>
    </row>
    <row r="18962" spans="1:5" ht="13.5" customHeight="1">
      <c r="A18962">
        <v>290</v>
      </c>
      <c r="B18962" t="str">
        <f t="shared" si="296"/>
        <v>290---37</v>
      </c>
      <c r="C18962" t="s">
        <v>1098</v>
      </c>
      <c r="D18962" t="s">
        <v>1206</v>
      </c>
      <c r="E18962">
        <v>37</v>
      </c>
    </row>
    <row r="18963" spans="1:5" ht="13.5" customHeight="1">
      <c r="A18963">
        <v>290</v>
      </c>
      <c r="B18963" t="str">
        <f t="shared" si="296"/>
        <v>290---38</v>
      </c>
      <c r="C18963" t="s">
        <v>5929</v>
      </c>
      <c r="D18963" t="s">
        <v>813</v>
      </c>
      <c r="E18963">
        <v>38</v>
      </c>
    </row>
    <row r="18964" spans="1:5" ht="13.5" customHeight="1">
      <c r="A18964">
        <v>290</v>
      </c>
      <c r="B18964" t="str">
        <f t="shared" si="296"/>
        <v>290---39</v>
      </c>
      <c r="C18964" t="s">
        <v>5967</v>
      </c>
      <c r="D18964" t="s">
        <v>986</v>
      </c>
      <c r="E18964">
        <v>39</v>
      </c>
    </row>
    <row r="18965" spans="1:5" ht="13.5" customHeight="1">
      <c r="A18965">
        <v>290</v>
      </c>
      <c r="B18965" t="str">
        <f t="shared" si="296"/>
        <v>290---40</v>
      </c>
      <c r="C18965" t="s">
        <v>5961</v>
      </c>
      <c r="D18965" t="s">
        <v>935</v>
      </c>
      <c r="E18965">
        <v>40</v>
      </c>
    </row>
    <row r="18966" spans="1:5" ht="13.5" customHeight="1">
      <c r="A18966">
        <v>290</v>
      </c>
      <c r="B18966" t="str">
        <f t="shared" si="296"/>
        <v>290---41</v>
      </c>
      <c r="C18966" t="s">
        <v>5915</v>
      </c>
      <c r="D18966" t="s">
        <v>772</v>
      </c>
      <c r="E18966">
        <v>41</v>
      </c>
    </row>
    <row r="18967" spans="1:5" ht="13.5" customHeight="1">
      <c r="A18967">
        <v>290</v>
      </c>
      <c r="B18967" t="str">
        <f t="shared" si="296"/>
        <v>290---42</v>
      </c>
      <c r="C18967" t="s">
        <v>5917</v>
      </c>
      <c r="D18967" t="s">
        <v>789</v>
      </c>
      <c r="E18967">
        <v>42</v>
      </c>
    </row>
    <row r="18968" spans="1:5" ht="13.5" customHeight="1">
      <c r="A18968">
        <v>290</v>
      </c>
      <c r="B18968" t="str">
        <f t="shared" si="296"/>
        <v>290---43</v>
      </c>
      <c r="C18968" t="s">
        <v>5918</v>
      </c>
      <c r="D18968" t="s">
        <v>770</v>
      </c>
      <c r="E18968">
        <v>43</v>
      </c>
    </row>
    <row r="18969" spans="1:5" ht="13.5" customHeight="1">
      <c r="A18969">
        <v>290</v>
      </c>
      <c r="B18969" t="str">
        <f t="shared" si="296"/>
        <v>290---44</v>
      </c>
      <c r="C18969" t="s">
        <v>5962</v>
      </c>
      <c r="D18969" t="s">
        <v>1174</v>
      </c>
      <c r="E18969">
        <v>44</v>
      </c>
    </row>
    <row r="18970" spans="1:5" ht="13.5" customHeight="1">
      <c r="A18970">
        <v>290</v>
      </c>
      <c r="B18970" t="str">
        <f t="shared" si="296"/>
        <v>290---45</v>
      </c>
      <c r="C18970" t="s">
        <v>5978</v>
      </c>
      <c r="D18970" t="s">
        <v>1191</v>
      </c>
      <c r="E18970">
        <v>45</v>
      </c>
    </row>
    <row r="18971" spans="1:5" ht="13.5" customHeight="1">
      <c r="A18971">
        <v>290</v>
      </c>
      <c r="B18971" t="str">
        <f t="shared" si="296"/>
        <v>290---46</v>
      </c>
      <c r="C18971" t="s">
        <v>5994</v>
      </c>
      <c r="D18971" t="s">
        <v>984</v>
      </c>
      <c r="E18971">
        <v>46</v>
      </c>
    </row>
    <row r="18972" spans="1:5" ht="13.5" customHeight="1">
      <c r="A18972">
        <v>290</v>
      </c>
      <c r="B18972" t="str">
        <f t="shared" si="296"/>
        <v>290---47</v>
      </c>
      <c r="C18972" t="s">
        <v>6002</v>
      </c>
      <c r="D18972" t="s">
        <v>1113</v>
      </c>
      <c r="E18972">
        <v>47</v>
      </c>
    </row>
    <row r="18973" spans="1:5" ht="13.5" customHeight="1">
      <c r="A18973">
        <v>290</v>
      </c>
      <c r="B18973" t="str">
        <f t="shared" si="296"/>
        <v>290---48</v>
      </c>
      <c r="C18973" t="s">
        <v>5979</v>
      </c>
      <c r="D18973" t="s">
        <v>1071</v>
      </c>
      <c r="E18973">
        <v>48</v>
      </c>
    </row>
    <row r="18974" spans="1:5" ht="13.5" customHeight="1">
      <c r="A18974">
        <v>290</v>
      </c>
      <c r="B18974" t="str">
        <f t="shared" si="296"/>
        <v>290---49</v>
      </c>
      <c r="C18974" t="s">
        <v>5956</v>
      </c>
      <c r="D18974" t="s">
        <v>917</v>
      </c>
      <c r="E18974">
        <v>49</v>
      </c>
    </row>
    <row r="18975" spans="1:5" ht="13.5" customHeight="1">
      <c r="A18975">
        <v>290</v>
      </c>
      <c r="B18975" t="str">
        <f t="shared" si="296"/>
        <v>290---50</v>
      </c>
      <c r="C18975" t="s">
        <v>5973</v>
      </c>
      <c r="D18975" t="s">
        <v>1158</v>
      </c>
      <c r="E18975">
        <v>50</v>
      </c>
    </row>
    <row r="18976" spans="1:5" ht="13.5" customHeight="1">
      <c r="A18976">
        <v>290</v>
      </c>
      <c r="B18976" t="str">
        <f t="shared" si="296"/>
        <v>290---51</v>
      </c>
      <c r="C18976" t="s">
        <v>5989</v>
      </c>
      <c r="D18976" t="s">
        <v>1185</v>
      </c>
      <c r="E18976">
        <v>51</v>
      </c>
    </row>
    <row r="18977" spans="1:5" ht="13.5" customHeight="1">
      <c r="A18977">
        <v>290</v>
      </c>
      <c r="B18977" t="str">
        <f t="shared" si="296"/>
        <v>290---52</v>
      </c>
      <c r="C18977" t="s">
        <v>5980</v>
      </c>
      <c r="D18977" t="s">
        <v>1124</v>
      </c>
      <c r="E18977">
        <v>52</v>
      </c>
    </row>
    <row r="18978" spans="1:5" ht="13.5" customHeight="1">
      <c r="A18978">
        <v>290</v>
      </c>
      <c r="B18978" t="str">
        <f t="shared" si="296"/>
        <v>290---53</v>
      </c>
      <c r="C18978" t="s">
        <v>5981</v>
      </c>
      <c r="D18978" t="s">
        <v>1225</v>
      </c>
      <c r="E18978">
        <v>53</v>
      </c>
    </row>
    <row r="18979" spans="1:5" ht="13.5" customHeight="1">
      <c r="A18979">
        <v>290</v>
      </c>
      <c r="B18979" t="str">
        <f t="shared" si="296"/>
        <v>290---54</v>
      </c>
      <c r="C18979" t="s">
        <v>5958</v>
      </c>
      <c r="D18979" t="s">
        <v>1358</v>
      </c>
      <c r="E18979">
        <v>54</v>
      </c>
    </row>
    <row r="18980" spans="1:5" ht="13.5" customHeight="1">
      <c r="A18980">
        <v>291</v>
      </c>
      <c r="B18980" t="str">
        <f t="shared" si="296"/>
        <v>291---1</v>
      </c>
      <c r="C18980" t="s">
        <v>4216</v>
      </c>
      <c r="D18980" t="s">
        <v>999</v>
      </c>
      <c r="E18980">
        <v>1</v>
      </c>
    </row>
    <row r="18981" spans="1:5" ht="13.5" customHeight="1">
      <c r="A18981">
        <v>291</v>
      </c>
      <c r="B18981" t="str">
        <f t="shared" si="296"/>
        <v>291---2</v>
      </c>
      <c r="C18981" t="s">
        <v>4216</v>
      </c>
      <c r="D18981" t="s">
        <v>1020</v>
      </c>
      <c r="E18981">
        <v>2</v>
      </c>
    </row>
    <row r="18982" spans="1:5" ht="13.5" customHeight="1">
      <c r="A18982">
        <v>291</v>
      </c>
      <c r="B18982" t="str">
        <f t="shared" si="296"/>
        <v>291---3</v>
      </c>
      <c r="C18982" t="s">
        <v>4216</v>
      </c>
      <c r="D18982" t="s">
        <v>713</v>
      </c>
      <c r="E18982">
        <v>3</v>
      </c>
    </row>
    <row r="18983" spans="1:5" ht="13.5" customHeight="1">
      <c r="A18983">
        <v>291</v>
      </c>
      <c r="B18983" t="str">
        <f t="shared" si="296"/>
        <v>291---4</v>
      </c>
      <c r="C18983" t="s">
        <v>4216</v>
      </c>
      <c r="D18983" t="s">
        <v>1148</v>
      </c>
      <c r="E18983">
        <v>4</v>
      </c>
    </row>
    <row r="18984" spans="1:5" ht="13.5" customHeight="1">
      <c r="A18984">
        <v>291</v>
      </c>
      <c r="B18984" t="str">
        <f t="shared" si="296"/>
        <v>291---5</v>
      </c>
      <c r="C18984" t="s">
        <v>4216</v>
      </c>
      <c r="D18984" t="s">
        <v>1029</v>
      </c>
      <c r="E18984">
        <v>5</v>
      </c>
    </row>
    <row r="18985" spans="1:5" ht="13.5" customHeight="1">
      <c r="A18985">
        <v>291</v>
      </c>
      <c r="B18985" t="str">
        <f t="shared" si="296"/>
        <v>291---6</v>
      </c>
      <c r="C18985" t="s">
        <v>4219</v>
      </c>
      <c r="D18985" t="s">
        <v>966</v>
      </c>
      <c r="E18985">
        <v>6</v>
      </c>
    </row>
    <row r="18986" spans="1:5" ht="13.5" customHeight="1">
      <c r="A18986">
        <v>291</v>
      </c>
      <c r="B18986" t="str">
        <f t="shared" si="296"/>
        <v>291---7</v>
      </c>
      <c r="C18986" t="s">
        <v>4271</v>
      </c>
      <c r="D18986" t="s">
        <v>1028</v>
      </c>
      <c r="E18986">
        <v>7</v>
      </c>
    </row>
    <row r="18987" spans="1:5" ht="13.5" customHeight="1">
      <c r="A18987">
        <v>291</v>
      </c>
      <c r="B18987" t="str">
        <f t="shared" si="296"/>
        <v>291---8</v>
      </c>
      <c r="C18987" t="s">
        <v>4220</v>
      </c>
      <c r="D18987" t="s">
        <v>926</v>
      </c>
      <c r="E18987">
        <v>8</v>
      </c>
    </row>
    <row r="18988" spans="1:5" ht="13.5" customHeight="1">
      <c r="A18988">
        <v>291</v>
      </c>
      <c r="B18988" t="str">
        <f t="shared" si="296"/>
        <v>291---9</v>
      </c>
      <c r="C18988" t="s">
        <v>4270</v>
      </c>
      <c r="D18988" t="s">
        <v>768</v>
      </c>
      <c r="E18988">
        <v>9</v>
      </c>
    </row>
    <row r="18989" spans="1:5" ht="13.5" customHeight="1">
      <c r="A18989">
        <v>291</v>
      </c>
      <c r="B18989" t="str">
        <f t="shared" si="296"/>
        <v>291---10</v>
      </c>
      <c r="C18989" t="s">
        <v>4222</v>
      </c>
      <c r="D18989" t="s">
        <v>812</v>
      </c>
      <c r="E18989">
        <v>10</v>
      </c>
    </row>
    <row r="18990" spans="1:5" ht="13.5" customHeight="1">
      <c r="A18990">
        <v>291</v>
      </c>
      <c r="B18990" t="str">
        <f t="shared" si="296"/>
        <v>291---11</v>
      </c>
      <c r="C18990" t="s">
        <v>4268</v>
      </c>
      <c r="D18990" t="s">
        <v>1085</v>
      </c>
      <c r="E18990">
        <v>11</v>
      </c>
    </row>
    <row r="18991" spans="1:5" ht="13.5" customHeight="1">
      <c r="A18991">
        <v>291</v>
      </c>
      <c r="B18991" t="str">
        <f t="shared" si="296"/>
        <v>291---12</v>
      </c>
      <c r="C18991" t="s">
        <v>4224</v>
      </c>
      <c r="D18991" t="s">
        <v>1228</v>
      </c>
      <c r="E18991">
        <v>12</v>
      </c>
    </row>
    <row r="18992" spans="1:5" ht="13.5" customHeight="1">
      <c r="A18992">
        <v>291</v>
      </c>
      <c r="B18992" t="str">
        <f t="shared" si="296"/>
        <v>291---13</v>
      </c>
      <c r="C18992" t="s">
        <v>4226</v>
      </c>
      <c r="D18992" t="s">
        <v>1014</v>
      </c>
      <c r="E18992">
        <v>13</v>
      </c>
    </row>
    <row r="18993" spans="1:5" ht="13.5" customHeight="1">
      <c r="A18993">
        <v>291</v>
      </c>
      <c r="B18993" t="str">
        <f t="shared" si="296"/>
        <v>291---14</v>
      </c>
      <c r="C18993" t="s">
        <v>4227</v>
      </c>
      <c r="D18993" t="s">
        <v>1185</v>
      </c>
      <c r="E18993">
        <v>14</v>
      </c>
    </row>
    <row r="18994" spans="1:5" ht="13.5" customHeight="1">
      <c r="A18994">
        <v>291</v>
      </c>
      <c r="B18994" t="str">
        <f t="shared" si="296"/>
        <v>291---15</v>
      </c>
      <c r="C18994" t="s">
        <v>4264</v>
      </c>
      <c r="D18994" t="s">
        <v>1424</v>
      </c>
      <c r="E18994">
        <v>15</v>
      </c>
    </row>
    <row r="18995" spans="1:5" ht="13.5" customHeight="1">
      <c r="A18995">
        <v>291</v>
      </c>
      <c r="B18995" t="str">
        <f t="shared" si="296"/>
        <v>291---16</v>
      </c>
      <c r="C18995" t="s">
        <v>4247</v>
      </c>
      <c r="D18995" t="s">
        <v>1113</v>
      </c>
      <c r="E18995">
        <v>16</v>
      </c>
    </row>
    <row r="18996" spans="1:5" ht="13.5" customHeight="1">
      <c r="A18996">
        <v>291</v>
      </c>
      <c r="B18996" t="str">
        <f t="shared" si="296"/>
        <v>291---17</v>
      </c>
      <c r="C18996" t="s">
        <v>1017</v>
      </c>
      <c r="D18996" t="s">
        <v>796</v>
      </c>
      <c r="E18996">
        <v>17</v>
      </c>
    </row>
    <row r="18997" spans="1:5" ht="13.5" customHeight="1">
      <c r="A18997">
        <v>291</v>
      </c>
      <c r="B18997" t="str">
        <f t="shared" si="296"/>
        <v>291---18</v>
      </c>
      <c r="C18997" t="s">
        <v>731</v>
      </c>
      <c r="D18997" t="s">
        <v>800</v>
      </c>
      <c r="E18997">
        <v>18</v>
      </c>
    </row>
    <row r="18998" spans="1:5" ht="13.5" customHeight="1">
      <c r="A18998">
        <v>291</v>
      </c>
      <c r="B18998" t="str">
        <f t="shared" si="296"/>
        <v>291---19</v>
      </c>
      <c r="C18998" t="s">
        <v>739</v>
      </c>
      <c r="D18998" t="s">
        <v>736</v>
      </c>
      <c r="E18998">
        <v>19</v>
      </c>
    </row>
    <row r="18999" spans="1:5" ht="13.5" customHeight="1">
      <c r="A18999">
        <v>291</v>
      </c>
      <c r="B18999" t="str">
        <f t="shared" si="296"/>
        <v>291---20</v>
      </c>
      <c r="C18999" t="s">
        <v>888</v>
      </c>
      <c r="D18999" t="s">
        <v>1073</v>
      </c>
      <c r="E18999">
        <v>20</v>
      </c>
    </row>
    <row r="19000" spans="1:5" ht="13.5" customHeight="1">
      <c r="A19000">
        <v>291</v>
      </c>
      <c r="B19000" t="str">
        <f t="shared" si="296"/>
        <v>291---21</v>
      </c>
      <c r="C19000" t="s">
        <v>743</v>
      </c>
      <c r="D19000" t="s">
        <v>754</v>
      </c>
      <c r="E19000">
        <v>21</v>
      </c>
    </row>
    <row r="19001" spans="1:5" ht="13.5" customHeight="1">
      <c r="A19001">
        <v>291</v>
      </c>
      <c r="B19001" t="str">
        <f t="shared" si="296"/>
        <v>291---22</v>
      </c>
      <c r="C19001" t="s">
        <v>745</v>
      </c>
      <c r="D19001" t="s">
        <v>837</v>
      </c>
      <c r="E19001">
        <v>22</v>
      </c>
    </row>
    <row r="19002" spans="1:5" ht="13.5" customHeight="1">
      <c r="A19002">
        <v>291</v>
      </c>
      <c r="B19002" t="str">
        <f t="shared" si="296"/>
        <v>291---23</v>
      </c>
      <c r="C19002" t="s">
        <v>915</v>
      </c>
      <c r="D19002" t="s">
        <v>939</v>
      </c>
      <c r="E19002">
        <v>23</v>
      </c>
    </row>
    <row r="19003" spans="1:5" ht="13.5" customHeight="1">
      <c r="A19003">
        <v>291</v>
      </c>
      <c r="B19003" t="str">
        <f t="shared" si="296"/>
        <v>291---24</v>
      </c>
      <c r="C19003" t="s">
        <v>987</v>
      </c>
      <c r="D19003" t="s">
        <v>1263</v>
      </c>
      <c r="E19003">
        <v>24</v>
      </c>
    </row>
    <row r="19004" spans="1:5" ht="13.5" customHeight="1">
      <c r="A19004">
        <v>291</v>
      </c>
      <c r="B19004" t="str">
        <f t="shared" si="296"/>
        <v>291---25</v>
      </c>
      <c r="C19004" t="s">
        <v>989</v>
      </c>
      <c r="D19004" t="s">
        <v>738</v>
      </c>
      <c r="E19004">
        <v>25</v>
      </c>
    </row>
    <row r="19005" spans="1:5" ht="13.5" customHeight="1">
      <c r="A19005">
        <v>291</v>
      </c>
      <c r="B19005" t="str">
        <f t="shared" si="296"/>
        <v>291---26</v>
      </c>
      <c r="C19005" t="s">
        <v>799</v>
      </c>
      <c r="D19005" t="s">
        <v>809</v>
      </c>
      <c r="E19005">
        <v>26</v>
      </c>
    </row>
    <row r="19006" spans="1:5" ht="13.5" customHeight="1">
      <c r="A19006">
        <v>291</v>
      </c>
      <c r="B19006" t="str">
        <f t="shared" si="296"/>
        <v>291---27</v>
      </c>
      <c r="C19006" t="s">
        <v>819</v>
      </c>
      <c r="D19006" t="s">
        <v>756</v>
      </c>
      <c r="E19006">
        <v>27</v>
      </c>
    </row>
    <row r="19007" spans="1:5" ht="13.5" customHeight="1">
      <c r="A19007">
        <v>291</v>
      </c>
      <c r="B19007" t="str">
        <f t="shared" si="296"/>
        <v>291---28</v>
      </c>
      <c r="C19007" t="s">
        <v>1074</v>
      </c>
      <c r="D19007" t="s">
        <v>880</v>
      </c>
      <c r="E19007">
        <v>28</v>
      </c>
    </row>
    <row r="19008" spans="1:5" ht="13.5" customHeight="1">
      <c r="A19008">
        <v>291</v>
      </c>
      <c r="B19008" t="str">
        <f t="shared" si="296"/>
        <v>291---29</v>
      </c>
      <c r="C19008" t="s">
        <v>1019</v>
      </c>
      <c r="D19008" t="s">
        <v>734</v>
      </c>
      <c r="E19008">
        <v>29</v>
      </c>
    </row>
    <row r="19009" spans="1:5" ht="13.5" customHeight="1">
      <c r="A19009">
        <v>291</v>
      </c>
      <c r="B19009" t="str">
        <f t="shared" si="296"/>
        <v>291---30</v>
      </c>
      <c r="C19009" t="s">
        <v>824</v>
      </c>
      <c r="D19009" t="s">
        <v>752</v>
      </c>
      <c r="E19009">
        <v>30</v>
      </c>
    </row>
    <row r="19010" spans="1:5" ht="13.5" customHeight="1">
      <c r="A19010">
        <v>291</v>
      </c>
      <c r="B19010" t="str">
        <f t="shared" si="296"/>
        <v>291---31</v>
      </c>
      <c r="C19010" t="s">
        <v>1197</v>
      </c>
      <c r="D19010" t="s">
        <v>1137</v>
      </c>
      <c r="E19010">
        <v>31</v>
      </c>
    </row>
    <row r="19011" spans="1:5" ht="13.5" customHeight="1">
      <c r="A19011">
        <v>291</v>
      </c>
      <c r="B19011" t="str">
        <f t="shared" ref="B19011:B19074" si="297">A19011&amp;"---"&amp;E19011</f>
        <v>291---32</v>
      </c>
      <c r="C19011" t="s">
        <v>991</v>
      </c>
      <c r="D19011" t="s">
        <v>966</v>
      </c>
      <c r="E19011">
        <v>32</v>
      </c>
    </row>
    <row r="19012" spans="1:5" ht="13.5" customHeight="1">
      <c r="A19012">
        <v>291</v>
      </c>
      <c r="B19012" t="str">
        <f t="shared" si="297"/>
        <v>291---33</v>
      </c>
      <c r="C19012" t="s">
        <v>866</v>
      </c>
      <c r="D19012" t="s">
        <v>831</v>
      </c>
      <c r="E19012">
        <v>33</v>
      </c>
    </row>
    <row r="19013" spans="1:5" ht="13.5" customHeight="1">
      <c r="A19013">
        <v>291</v>
      </c>
      <c r="B19013" t="str">
        <f t="shared" si="297"/>
        <v>291---34</v>
      </c>
      <c r="C19013" t="s">
        <v>834</v>
      </c>
      <c r="D19013" t="s">
        <v>1222</v>
      </c>
      <c r="E19013">
        <v>34</v>
      </c>
    </row>
    <row r="19014" spans="1:5" ht="13.5" customHeight="1">
      <c r="A19014">
        <v>291</v>
      </c>
      <c r="B19014" t="str">
        <f t="shared" si="297"/>
        <v>291---35</v>
      </c>
      <c r="C19014" t="s">
        <v>1253</v>
      </c>
      <c r="D19014" t="s">
        <v>1228</v>
      </c>
      <c r="E19014">
        <v>35</v>
      </c>
    </row>
    <row r="19015" spans="1:5" ht="13.5" customHeight="1">
      <c r="A19015">
        <v>291</v>
      </c>
      <c r="B19015" t="str">
        <f t="shared" si="297"/>
        <v>291---36</v>
      </c>
      <c r="C19015" t="s">
        <v>1096</v>
      </c>
      <c r="D19015" t="s">
        <v>1215</v>
      </c>
      <c r="E19015">
        <v>36</v>
      </c>
    </row>
    <row r="19016" spans="1:5" ht="13.5" customHeight="1">
      <c r="A19016">
        <v>291</v>
      </c>
      <c r="B19016" t="str">
        <f t="shared" si="297"/>
        <v>291---37</v>
      </c>
      <c r="C19016" t="s">
        <v>868</v>
      </c>
      <c r="D19016" t="s">
        <v>758</v>
      </c>
      <c r="E19016">
        <v>37</v>
      </c>
    </row>
    <row r="19017" spans="1:5" ht="13.5" customHeight="1">
      <c r="A19017">
        <v>291</v>
      </c>
      <c r="B19017" t="str">
        <f t="shared" si="297"/>
        <v>291---38</v>
      </c>
      <c r="C19017" t="s">
        <v>1098</v>
      </c>
      <c r="D19017" t="s">
        <v>1206</v>
      </c>
      <c r="E19017">
        <v>38</v>
      </c>
    </row>
    <row r="19018" spans="1:5" ht="13.5" customHeight="1">
      <c r="A19018">
        <v>291</v>
      </c>
      <c r="B19018" t="str">
        <f t="shared" si="297"/>
        <v>291---39</v>
      </c>
      <c r="C19018" t="s">
        <v>918</v>
      </c>
      <c r="D19018" t="s">
        <v>865</v>
      </c>
      <c r="E19018">
        <v>39</v>
      </c>
    </row>
    <row r="19019" spans="1:5" ht="13.5" customHeight="1">
      <c r="A19019">
        <v>291</v>
      </c>
      <c r="B19019" t="str">
        <f t="shared" si="297"/>
        <v>291---40</v>
      </c>
      <c r="C19019" t="s">
        <v>5929</v>
      </c>
      <c r="D19019" t="s">
        <v>813</v>
      </c>
      <c r="E19019">
        <v>40</v>
      </c>
    </row>
    <row r="19020" spans="1:5" ht="13.5" customHeight="1">
      <c r="A19020">
        <v>291</v>
      </c>
      <c r="B19020" t="str">
        <f t="shared" si="297"/>
        <v>291---41</v>
      </c>
      <c r="C19020" t="s">
        <v>5967</v>
      </c>
      <c r="D19020" t="s">
        <v>986</v>
      </c>
      <c r="E19020">
        <v>41</v>
      </c>
    </row>
    <row r="19021" spans="1:5" ht="13.5" customHeight="1">
      <c r="A19021">
        <v>291</v>
      </c>
      <c r="B19021" t="str">
        <f t="shared" si="297"/>
        <v>291---42</v>
      </c>
      <c r="C19021" t="s">
        <v>5961</v>
      </c>
      <c r="D19021" t="s">
        <v>935</v>
      </c>
      <c r="E19021">
        <v>42</v>
      </c>
    </row>
    <row r="19022" spans="1:5" ht="13.5" customHeight="1">
      <c r="A19022">
        <v>291</v>
      </c>
      <c r="B19022" t="str">
        <f t="shared" si="297"/>
        <v>291---43</v>
      </c>
      <c r="C19022" t="s">
        <v>5915</v>
      </c>
      <c r="D19022" t="s">
        <v>772</v>
      </c>
      <c r="E19022">
        <v>43</v>
      </c>
    </row>
    <row r="19023" spans="1:5" ht="13.5" customHeight="1">
      <c r="A19023">
        <v>291</v>
      </c>
      <c r="B19023" t="str">
        <f t="shared" si="297"/>
        <v>291---44</v>
      </c>
      <c r="C19023" t="s">
        <v>5970</v>
      </c>
      <c r="D19023" t="s">
        <v>999</v>
      </c>
      <c r="E19023">
        <v>44</v>
      </c>
    </row>
    <row r="19024" spans="1:5" ht="13.5" customHeight="1">
      <c r="A19024">
        <v>291</v>
      </c>
      <c r="B19024" t="str">
        <f t="shared" si="297"/>
        <v>291---45</v>
      </c>
      <c r="C19024" t="s">
        <v>5977</v>
      </c>
      <c r="D19024" t="s">
        <v>1069</v>
      </c>
      <c r="E19024">
        <v>45</v>
      </c>
    </row>
    <row r="19025" spans="1:5" ht="13.5" customHeight="1">
      <c r="A19025">
        <v>291</v>
      </c>
      <c r="B19025" t="str">
        <f t="shared" si="297"/>
        <v>291---46</v>
      </c>
      <c r="C19025" t="s">
        <v>5917</v>
      </c>
      <c r="D19025" t="s">
        <v>789</v>
      </c>
      <c r="E19025">
        <v>46</v>
      </c>
    </row>
    <row r="19026" spans="1:5" ht="13.5" customHeight="1">
      <c r="A19026">
        <v>291</v>
      </c>
      <c r="B19026" t="str">
        <f t="shared" si="297"/>
        <v>291---47</v>
      </c>
      <c r="C19026" t="s">
        <v>5918</v>
      </c>
      <c r="D19026" t="s">
        <v>770</v>
      </c>
      <c r="E19026">
        <v>47</v>
      </c>
    </row>
    <row r="19027" spans="1:5" ht="13.5" customHeight="1">
      <c r="A19027">
        <v>291</v>
      </c>
      <c r="B19027" t="str">
        <f t="shared" si="297"/>
        <v>291---48</v>
      </c>
      <c r="C19027" t="s">
        <v>5962</v>
      </c>
      <c r="D19027" t="s">
        <v>1174</v>
      </c>
      <c r="E19027">
        <v>48</v>
      </c>
    </row>
    <row r="19028" spans="1:5" ht="13.5" customHeight="1">
      <c r="A19028">
        <v>291</v>
      </c>
      <c r="B19028" t="str">
        <f t="shared" si="297"/>
        <v>291---49</v>
      </c>
      <c r="C19028" t="s">
        <v>5978</v>
      </c>
      <c r="D19028" t="s">
        <v>1191</v>
      </c>
      <c r="E19028">
        <v>49</v>
      </c>
    </row>
    <row r="19029" spans="1:5" ht="13.5" customHeight="1">
      <c r="A19029">
        <v>291</v>
      </c>
      <c r="B19029" t="str">
        <f t="shared" si="297"/>
        <v>291---50</v>
      </c>
      <c r="C19029" t="s">
        <v>5994</v>
      </c>
      <c r="D19029" t="s">
        <v>984</v>
      </c>
      <c r="E19029">
        <v>50</v>
      </c>
    </row>
    <row r="19030" spans="1:5" ht="13.5" customHeight="1">
      <c r="A19030">
        <v>291</v>
      </c>
      <c r="B19030" t="str">
        <f t="shared" si="297"/>
        <v>291---51</v>
      </c>
      <c r="C19030" t="s">
        <v>6002</v>
      </c>
      <c r="D19030" t="s">
        <v>1113</v>
      </c>
      <c r="E19030">
        <v>51</v>
      </c>
    </row>
    <row r="19031" spans="1:5" ht="13.5" customHeight="1">
      <c r="A19031">
        <v>291</v>
      </c>
      <c r="B19031" t="str">
        <f t="shared" si="297"/>
        <v>291---52</v>
      </c>
      <c r="C19031" t="s">
        <v>5979</v>
      </c>
      <c r="D19031" t="s">
        <v>1071</v>
      </c>
      <c r="E19031">
        <v>52</v>
      </c>
    </row>
    <row r="19032" spans="1:5" ht="13.5" customHeight="1">
      <c r="A19032">
        <v>291</v>
      </c>
      <c r="B19032" t="str">
        <f t="shared" si="297"/>
        <v>291---53</v>
      </c>
      <c r="C19032" t="s">
        <v>5956</v>
      </c>
      <c r="D19032" t="s">
        <v>917</v>
      </c>
      <c r="E19032">
        <v>53</v>
      </c>
    </row>
    <row r="19033" spans="1:5" ht="13.5" customHeight="1">
      <c r="A19033">
        <v>291</v>
      </c>
      <c r="B19033" t="str">
        <f t="shared" si="297"/>
        <v>291---54</v>
      </c>
      <c r="C19033" t="s">
        <v>5973</v>
      </c>
      <c r="D19033" t="s">
        <v>1158</v>
      </c>
      <c r="E19033">
        <v>54</v>
      </c>
    </row>
    <row r="19034" spans="1:5" ht="13.5" customHeight="1">
      <c r="A19034">
        <v>291</v>
      </c>
      <c r="B19034" t="str">
        <f t="shared" si="297"/>
        <v>291---55</v>
      </c>
      <c r="C19034" t="s">
        <v>5989</v>
      </c>
      <c r="D19034" t="s">
        <v>1185</v>
      </c>
      <c r="E19034">
        <v>55</v>
      </c>
    </row>
    <row r="19035" spans="1:5" ht="13.5" customHeight="1">
      <c r="A19035">
        <v>291</v>
      </c>
      <c r="B19035" t="str">
        <f t="shared" si="297"/>
        <v>291---56</v>
      </c>
      <c r="C19035" t="s">
        <v>5980</v>
      </c>
      <c r="D19035" t="s">
        <v>1124</v>
      </c>
      <c r="E19035">
        <v>56</v>
      </c>
    </row>
    <row r="19036" spans="1:5" ht="13.5" customHeight="1">
      <c r="A19036">
        <v>291</v>
      </c>
      <c r="B19036" t="str">
        <f t="shared" si="297"/>
        <v>291---57</v>
      </c>
      <c r="C19036" t="s">
        <v>5981</v>
      </c>
      <c r="D19036" t="s">
        <v>1225</v>
      </c>
      <c r="E19036">
        <v>57</v>
      </c>
    </row>
    <row r="19037" spans="1:5" ht="13.5" customHeight="1">
      <c r="A19037">
        <v>291</v>
      </c>
      <c r="B19037" t="str">
        <f t="shared" si="297"/>
        <v>291---58</v>
      </c>
      <c r="C19037" t="s">
        <v>5996</v>
      </c>
      <c r="D19037" t="s">
        <v>1356</v>
      </c>
      <c r="E19037">
        <v>58</v>
      </c>
    </row>
    <row r="19038" spans="1:5" ht="13.5" customHeight="1">
      <c r="A19038">
        <v>291</v>
      </c>
      <c r="B19038" t="str">
        <f t="shared" si="297"/>
        <v>291---59</v>
      </c>
      <c r="C19038" t="s">
        <v>5958</v>
      </c>
      <c r="D19038" t="s">
        <v>1358</v>
      </c>
      <c r="E19038">
        <v>59</v>
      </c>
    </row>
    <row r="19039" spans="1:5" ht="13.5" customHeight="1">
      <c r="A19039">
        <v>234</v>
      </c>
      <c r="B19039" t="str">
        <f t="shared" si="297"/>
        <v>234---1</v>
      </c>
      <c r="C19039" t="s">
        <v>4216</v>
      </c>
      <c r="D19039" t="s">
        <v>1177</v>
      </c>
      <c r="E19039">
        <v>1</v>
      </c>
    </row>
    <row r="19040" spans="1:5" ht="13.5" customHeight="1">
      <c r="A19040">
        <v>234</v>
      </c>
      <c r="B19040" t="str">
        <f t="shared" si="297"/>
        <v>234---2</v>
      </c>
      <c r="C19040" t="s">
        <v>4216</v>
      </c>
      <c r="D19040" t="s">
        <v>805</v>
      </c>
      <c r="E19040">
        <v>2</v>
      </c>
    </row>
    <row r="19041" spans="1:5" ht="13.5" customHeight="1">
      <c r="A19041">
        <v>234</v>
      </c>
      <c r="B19041" t="str">
        <f t="shared" si="297"/>
        <v>234---3</v>
      </c>
      <c r="C19041" t="s">
        <v>4252</v>
      </c>
      <c r="D19041" t="s">
        <v>874</v>
      </c>
      <c r="E19041">
        <v>3</v>
      </c>
    </row>
    <row r="19042" spans="1:5" ht="13.5" customHeight="1">
      <c r="A19042">
        <v>234</v>
      </c>
      <c r="B19042" t="str">
        <f t="shared" si="297"/>
        <v>234---4</v>
      </c>
      <c r="C19042" t="s">
        <v>4269</v>
      </c>
      <c r="D19042" t="s">
        <v>873</v>
      </c>
      <c r="E19042">
        <v>4</v>
      </c>
    </row>
    <row r="19043" spans="1:5" ht="13.5" customHeight="1">
      <c r="A19043">
        <v>234</v>
      </c>
      <c r="B19043" t="str">
        <f t="shared" si="297"/>
        <v>234---5</v>
      </c>
      <c r="C19043" t="s">
        <v>4271</v>
      </c>
      <c r="D19043" t="s">
        <v>1077</v>
      </c>
      <c r="E19043">
        <v>5</v>
      </c>
    </row>
    <row r="19044" spans="1:5" ht="13.5" customHeight="1">
      <c r="A19044">
        <v>234</v>
      </c>
      <c r="B19044" t="str">
        <f t="shared" si="297"/>
        <v>234---6</v>
      </c>
      <c r="C19044" t="s">
        <v>4239</v>
      </c>
      <c r="D19044" t="s">
        <v>998</v>
      </c>
      <c r="E19044">
        <v>6</v>
      </c>
    </row>
    <row r="19045" spans="1:5" ht="13.5" customHeight="1">
      <c r="A19045">
        <v>234</v>
      </c>
      <c r="B19045" t="str">
        <f t="shared" si="297"/>
        <v>234---7</v>
      </c>
      <c r="C19045" t="s">
        <v>4228</v>
      </c>
      <c r="D19045" t="s">
        <v>841</v>
      </c>
      <c r="E19045">
        <v>7</v>
      </c>
    </row>
    <row r="19046" spans="1:5" ht="13.5" customHeight="1">
      <c r="A19046">
        <v>234</v>
      </c>
      <c r="B19046" t="str">
        <f t="shared" si="297"/>
        <v>234---8</v>
      </c>
      <c r="C19046" t="s">
        <v>4268</v>
      </c>
      <c r="D19046" t="s">
        <v>1246</v>
      </c>
      <c r="E19046">
        <v>8</v>
      </c>
    </row>
    <row r="19047" spans="1:5" ht="13.5" customHeight="1">
      <c r="A19047">
        <v>234</v>
      </c>
      <c r="B19047" t="str">
        <f t="shared" si="297"/>
        <v>234---9</v>
      </c>
      <c r="C19047" t="s">
        <v>4230</v>
      </c>
      <c r="D19047" t="s">
        <v>812</v>
      </c>
      <c r="E19047">
        <v>9</v>
      </c>
    </row>
    <row r="19048" spans="1:5" ht="13.5" customHeight="1">
      <c r="A19048">
        <v>234</v>
      </c>
      <c r="B19048" t="str">
        <f t="shared" si="297"/>
        <v>234---10</v>
      </c>
      <c r="C19048" t="s">
        <v>4244</v>
      </c>
      <c r="D19048" t="s">
        <v>1355</v>
      </c>
      <c r="E19048">
        <v>10</v>
      </c>
    </row>
    <row r="19049" spans="1:5" ht="13.5" customHeight="1">
      <c r="A19049">
        <v>234</v>
      </c>
      <c r="B19049" t="str">
        <f t="shared" si="297"/>
        <v>234---11</v>
      </c>
      <c r="C19049" t="s">
        <v>4231</v>
      </c>
      <c r="D19049" t="s">
        <v>1280</v>
      </c>
      <c r="E19049">
        <v>11</v>
      </c>
    </row>
    <row r="19050" spans="1:5" ht="13.5" customHeight="1">
      <c r="A19050">
        <v>234</v>
      </c>
      <c r="B19050" t="str">
        <f t="shared" si="297"/>
        <v>234---12</v>
      </c>
      <c r="C19050" t="s">
        <v>4254</v>
      </c>
      <c r="D19050" t="s">
        <v>1282</v>
      </c>
      <c r="E19050">
        <v>12</v>
      </c>
    </row>
    <row r="19051" spans="1:5" ht="13.5" customHeight="1">
      <c r="A19051">
        <v>234</v>
      </c>
      <c r="B19051" t="str">
        <f t="shared" si="297"/>
        <v>234---13</v>
      </c>
      <c r="C19051" t="s">
        <v>4233</v>
      </c>
      <c r="D19051" t="s">
        <v>1192</v>
      </c>
      <c r="E19051">
        <v>13</v>
      </c>
    </row>
    <row r="19052" spans="1:5" ht="13.5" customHeight="1">
      <c r="A19052">
        <v>234</v>
      </c>
      <c r="B19052" t="str">
        <f t="shared" si="297"/>
        <v>234---14</v>
      </c>
      <c r="C19052" t="s">
        <v>5911</v>
      </c>
      <c r="D19052" t="s">
        <v>1014</v>
      </c>
      <c r="E19052">
        <v>14</v>
      </c>
    </row>
    <row r="19053" spans="1:5" ht="13.5" customHeight="1">
      <c r="A19053">
        <v>234</v>
      </c>
      <c r="B19053" t="str">
        <f t="shared" si="297"/>
        <v>234---15</v>
      </c>
      <c r="C19053" t="s">
        <v>5911</v>
      </c>
      <c r="D19053" t="s">
        <v>1085</v>
      </c>
      <c r="E19053">
        <v>15</v>
      </c>
    </row>
    <row r="19054" spans="1:5" ht="13.5" customHeight="1">
      <c r="A19054">
        <v>234</v>
      </c>
      <c r="B19054" t="str">
        <f t="shared" si="297"/>
        <v>234---16</v>
      </c>
      <c r="C19054" t="s">
        <v>5911</v>
      </c>
      <c r="D19054" t="s">
        <v>971</v>
      </c>
      <c r="E19054">
        <v>16</v>
      </c>
    </row>
    <row r="19055" spans="1:5" ht="13.5" customHeight="1">
      <c r="A19055">
        <v>234</v>
      </c>
      <c r="B19055" t="str">
        <f t="shared" si="297"/>
        <v>234---17</v>
      </c>
      <c r="C19055" t="s">
        <v>797</v>
      </c>
      <c r="D19055" t="s">
        <v>1081</v>
      </c>
      <c r="E19055">
        <v>17</v>
      </c>
    </row>
    <row r="19056" spans="1:5" ht="13.5" customHeight="1">
      <c r="A19056">
        <v>234</v>
      </c>
      <c r="B19056" t="str">
        <f t="shared" si="297"/>
        <v>234---18</v>
      </c>
      <c r="C19056" t="s">
        <v>737</v>
      </c>
      <c r="D19056" t="s">
        <v>996</v>
      </c>
      <c r="E19056">
        <v>18</v>
      </c>
    </row>
    <row r="19057" spans="1:5" ht="13.5" customHeight="1">
      <c r="A19057">
        <v>234</v>
      </c>
      <c r="B19057" t="str">
        <f t="shared" si="297"/>
        <v>234---19</v>
      </c>
      <c r="C19057" t="s">
        <v>858</v>
      </c>
      <c r="D19057" t="s">
        <v>740</v>
      </c>
      <c r="E19057">
        <v>19</v>
      </c>
    </row>
    <row r="19058" spans="1:5" ht="13.5" customHeight="1">
      <c r="A19058">
        <v>234</v>
      </c>
      <c r="B19058" t="str">
        <f t="shared" si="297"/>
        <v>234---20</v>
      </c>
      <c r="C19058" t="s">
        <v>743</v>
      </c>
      <c r="D19058" t="s">
        <v>754</v>
      </c>
      <c r="E19058">
        <v>20</v>
      </c>
    </row>
    <row r="19059" spans="1:5" ht="13.5" customHeight="1">
      <c r="A19059">
        <v>234</v>
      </c>
      <c r="B19059" t="str">
        <f t="shared" si="297"/>
        <v>234---21</v>
      </c>
      <c r="C19059" t="s">
        <v>745</v>
      </c>
      <c r="D19059" t="s">
        <v>837</v>
      </c>
      <c r="E19059">
        <v>21</v>
      </c>
    </row>
    <row r="19060" spans="1:5" ht="13.5" customHeight="1">
      <c r="A19060">
        <v>234</v>
      </c>
      <c r="B19060" t="str">
        <f t="shared" si="297"/>
        <v>234---22</v>
      </c>
      <c r="C19060" t="s">
        <v>915</v>
      </c>
      <c r="D19060" t="s">
        <v>939</v>
      </c>
      <c r="E19060">
        <v>22</v>
      </c>
    </row>
    <row r="19061" spans="1:5" ht="13.5" customHeight="1">
      <c r="A19061">
        <v>234</v>
      </c>
      <c r="B19061" t="str">
        <f t="shared" si="297"/>
        <v>234---23</v>
      </c>
      <c r="C19061" t="s">
        <v>987</v>
      </c>
      <c r="D19061" t="s">
        <v>1263</v>
      </c>
      <c r="E19061">
        <v>23</v>
      </c>
    </row>
    <row r="19062" spans="1:5" ht="13.5" customHeight="1">
      <c r="A19062">
        <v>234</v>
      </c>
      <c r="B19062" t="str">
        <f t="shared" si="297"/>
        <v>234---24</v>
      </c>
      <c r="C19062" t="s">
        <v>989</v>
      </c>
      <c r="D19062" t="s">
        <v>738</v>
      </c>
      <c r="E19062">
        <v>24</v>
      </c>
    </row>
    <row r="19063" spans="1:5" ht="13.5" customHeight="1">
      <c r="A19063">
        <v>234</v>
      </c>
      <c r="B19063" t="str">
        <f t="shared" si="297"/>
        <v>234---25</v>
      </c>
      <c r="C19063" t="s">
        <v>747</v>
      </c>
      <c r="D19063" t="s">
        <v>1154</v>
      </c>
      <c r="E19063">
        <v>25</v>
      </c>
    </row>
    <row r="19064" spans="1:5" ht="13.5" customHeight="1">
      <c r="A19064">
        <v>234</v>
      </c>
      <c r="B19064" t="str">
        <f t="shared" si="297"/>
        <v>234---26</v>
      </c>
      <c r="C19064" t="s">
        <v>819</v>
      </c>
      <c r="D19064" t="s">
        <v>756</v>
      </c>
      <c r="E19064">
        <v>26</v>
      </c>
    </row>
    <row r="19065" spans="1:5" ht="13.5" customHeight="1">
      <c r="A19065">
        <v>234</v>
      </c>
      <c r="B19065" t="str">
        <f t="shared" si="297"/>
        <v>234---27</v>
      </c>
      <c r="C19065" t="s">
        <v>749</v>
      </c>
      <c r="D19065" t="s">
        <v>1082</v>
      </c>
      <c r="E19065">
        <v>27</v>
      </c>
    </row>
    <row r="19066" spans="1:5" ht="13.5" customHeight="1">
      <c r="A19066">
        <v>234</v>
      </c>
      <c r="B19066" t="str">
        <f t="shared" si="297"/>
        <v>234---28</v>
      </c>
      <c r="C19066" t="s">
        <v>1074</v>
      </c>
      <c r="D19066" t="s">
        <v>880</v>
      </c>
      <c r="E19066">
        <v>28</v>
      </c>
    </row>
    <row r="19067" spans="1:5" ht="13.5" customHeight="1">
      <c r="A19067">
        <v>234</v>
      </c>
      <c r="B19067" t="str">
        <f t="shared" si="297"/>
        <v>234---29</v>
      </c>
      <c r="C19067" t="s">
        <v>1083</v>
      </c>
      <c r="D19067" t="s">
        <v>844</v>
      </c>
      <c r="E19067">
        <v>29</v>
      </c>
    </row>
    <row r="19068" spans="1:5" ht="13.5" customHeight="1">
      <c r="A19068">
        <v>234</v>
      </c>
      <c r="B19068" t="str">
        <f t="shared" si="297"/>
        <v>234---30</v>
      </c>
      <c r="C19068" t="s">
        <v>824</v>
      </c>
      <c r="D19068" t="s">
        <v>752</v>
      </c>
      <c r="E19068">
        <v>30</v>
      </c>
    </row>
    <row r="19069" spans="1:5" ht="13.5" customHeight="1">
      <c r="A19069">
        <v>234</v>
      </c>
      <c r="B19069" t="str">
        <f t="shared" si="297"/>
        <v>234---31</v>
      </c>
      <c r="C19069" t="s">
        <v>1005</v>
      </c>
      <c r="D19069" t="s">
        <v>1105</v>
      </c>
      <c r="E19069">
        <v>31</v>
      </c>
    </row>
    <row r="19070" spans="1:5" ht="13.5" customHeight="1">
      <c r="A19070">
        <v>234</v>
      </c>
      <c r="B19070" t="str">
        <f t="shared" si="297"/>
        <v>234---32</v>
      </c>
      <c r="C19070" t="s">
        <v>828</v>
      </c>
      <c r="D19070" t="s">
        <v>818</v>
      </c>
      <c r="E19070">
        <v>32</v>
      </c>
    </row>
    <row r="19071" spans="1:5" ht="13.5" customHeight="1">
      <c r="A19071">
        <v>234</v>
      </c>
      <c r="B19071" t="str">
        <f t="shared" si="297"/>
        <v>234---33</v>
      </c>
      <c r="C19071" t="s">
        <v>759</v>
      </c>
      <c r="D19071" t="s">
        <v>823</v>
      </c>
      <c r="E19071">
        <v>33</v>
      </c>
    </row>
    <row r="19072" spans="1:5" ht="13.5" customHeight="1">
      <c r="A19072">
        <v>234</v>
      </c>
      <c r="B19072" t="str">
        <f t="shared" si="297"/>
        <v>234---34</v>
      </c>
      <c r="C19072" t="s">
        <v>763</v>
      </c>
      <c r="D19072" t="s">
        <v>1086</v>
      </c>
      <c r="E19072">
        <v>34</v>
      </c>
    </row>
    <row r="19073" spans="1:5" ht="13.5" customHeight="1">
      <c r="A19073">
        <v>234</v>
      </c>
      <c r="B19073" t="str">
        <f t="shared" si="297"/>
        <v>234---35</v>
      </c>
      <c r="C19073" t="s">
        <v>965</v>
      </c>
      <c r="D19073" t="s">
        <v>1250</v>
      </c>
      <c r="E19073">
        <v>35</v>
      </c>
    </row>
    <row r="19074" spans="1:5" ht="13.5" customHeight="1">
      <c r="A19074">
        <v>234</v>
      </c>
      <c r="B19074" t="str">
        <f t="shared" si="297"/>
        <v>234---36</v>
      </c>
      <c r="C19074" t="s">
        <v>991</v>
      </c>
      <c r="D19074" t="s">
        <v>966</v>
      </c>
      <c r="E19074">
        <v>36</v>
      </c>
    </row>
    <row r="19075" spans="1:5" ht="13.5" customHeight="1">
      <c r="A19075">
        <v>234</v>
      </c>
      <c r="B19075" t="str">
        <f t="shared" ref="B19075:B19138" si="298">A19075&amp;"---"&amp;E19075</f>
        <v>234---37</v>
      </c>
      <c r="C19075" t="s">
        <v>864</v>
      </c>
      <c r="D19075" t="s">
        <v>957</v>
      </c>
      <c r="E19075">
        <v>37</v>
      </c>
    </row>
    <row r="19076" spans="1:5" ht="13.5" customHeight="1">
      <c r="A19076">
        <v>234</v>
      </c>
      <c r="B19076" t="str">
        <f t="shared" si="298"/>
        <v>234---38</v>
      </c>
      <c r="C19076" t="s">
        <v>866</v>
      </c>
      <c r="D19076" t="s">
        <v>831</v>
      </c>
      <c r="E19076">
        <v>38</v>
      </c>
    </row>
    <row r="19077" spans="1:5" ht="13.5" customHeight="1">
      <c r="A19077">
        <v>234</v>
      </c>
      <c r="B19077" t="str">
        <f t="shared" si="298"/>
        <v>234---39</v>
      </c>
      <c r="C19077" t="s">
        <v>836</v>
      </c>
      <c r="D19077" t="s">
        <v>835</v>
      </c>
      <c r="E19077">
        <v>39</v>
      </c>
    </row>
    <row r="19078" spans="1:5" ht="13.5" customHeight="1">
      <c r="A19078">
        <v>234</v>
      </c>
      <c r="B19078" t="str">
        <f t="shared" si="298"/>
        <v>234---40</v>
      </c>
      <c r="C19078" t="s">
        <v>868</v>
      </c>
      <c r="D19078" t="s">
        <v>758</v>
      </c>
      <c r="E19078">
        <v>40</v>
      </c>
    </row>
    <row r="19079" spans="1:5" ht="13.5" customHeight="1">
      <c r="A19079">
        <v>234</v>
      </c>
      <c r="B19079" t="str">
        <f t="shared" si="298"/>
        <v>234---41</v>
      </c>
      <c r="C19079" t="s">
        <v>969</v>
      </c>
      <c r="D19079" t="s">
        <v>802</v>
      </c>
      <c r="E19079">
        <v>41</v>
      </c>
    </row>
    <row r="19080" spans="1:5" ht="13.5" customHeight="1">
      <c r="A19080">
        <v>234</v>
      </c>
      <c r="B19080" t="str">
        <f t="shared" si="298"/>
        <v>234---42</v>
      </c>
      <c r="C19080" t="s">
        <v>946</v>
      </c>
      <c r="D19080" t="s">
        <v>1280</v>
      </c>
      <c r="E19080">
        <v>42</v>
      </c>
    </row>
    <row r="19081" spans="1:5" ht="13.5" customHeight="1">
      <c r="A19081">
        <v>234</v>
      </c>
      <c r="B19081" t="str">
        <f t="shared" si="298"/>
        <v>234---43</v>
      </c>
      <c r="C19081" t="s">
        <v>894</v>
      </c>
      <c r="D19081" t="s">
        <v>964</v>
      </c>
      <c r="E19081">
        <v>43</v>
      </c>
    </row>
    <row r="19082" spans="1:5" ht="13.5" customHeight="1">
      <c r="A19082">
        <v>234</v>
      </c>
      <c r="B19082" t="str">
        <f t="shared" si="298"/>
        <v>234---44</v>
      </c>
      <c r="C19082" t="s">
        <v>5912</v>
      </c>
      <c r="D19082" t="s">
        <v>764</v>
      </c>
      <c r="E19082">
        <v>44</v>
      </c>
    </row>
    <row r="19083" spans="1:5" ht="13.5" customHeight="1">
      <c r="A19083">
        <v>234</v>
      </c>
      <c r="B19083" t="str">
        <f t="shared" si="298"/>
        <v>234---45</v>
      </c>
      <c r="C19083" t="s">
        <v>5946</v>
      </c>
      <c r="D19083" t="s">
        <v>893</v>
      </c>
      <c r="E19083">
        <v>45</v>
      </c>
    </row>
    <row r="19084" spans="1:5" ht="13.5" customHeight="1">
      <c r="A19084">
        <v>234</v>
      </c>
      <c r="B19084" t="str">
        <f t="shared" si="298"/>
        <v>234---46</v>
      </c>
      <c r="C19084" t="s">
        <v>5947</v>
      </c>
      <c r="D19084" t="s">
        <v>884</v>
      </c>
      <c r="E19084">
        <v>46</v>
      </c>
    </row>
    <row r="19085" spans="1:5" ht="13.5" customHeight="1">
      <c r="A19085">
        <v>234</v>
      </c>
      <c r="B19085" t="str">
        <f t="shared" si="298"/>
        <v>234---47</v>
      </c>
      <c r="C19085" t="s">
        <v>5948</v>
      </c>
      <c r="D19085" t="s">
        <v>886</v>
      </c>
      <c r="E19085">
        <v>47</v>
      </c>
    </row>
    <row r="19086" spans="1:5" ht="13.5" customHeight="1">
      <c r="A19086">
        <v>234</v>
      </c>
      <c r="B19086" t="str">
        <f t="shared" si="298"/>
        <v>234---48</v>
      </c>
      <c r="C19086" t="s">
        <v>5925</v>
      </c>
      <c r="D19086" t="s">
        <v>798</v>
      </c>
      <c r="E19086">
        <v>48</v>
      </c>
    </row>
    <row r="19087" spans="1:5" ht="13.5" customHeight="1">
      <c r="A19087">
        <v>234</v>
      </c>
      <c r="B19087" t="str">
        <f t="shared" si="298"/>
        <v>234---49</v>
      </c>
      <c r="C19087" t="s">
        <v>5915</v>
      </c>
      <c r="D19087" t="s">
        <v>772</v>
      </c>
      <c r="E19087">
        <v>49</v>
      </c>
    </row>
    <row r="19088" spans="1:5" ht="13.5" customHeight="1">
      <c r="A19088">
        <v>234</v>
      </c>
      <c r="B19088" t="str">
        <f t="shared" si="298"/>
        <v>234---50</v>
      </c>
      <c r="C19088" t="s">
        <v>5916</v>
      </c>
      <c r="D19088" t="s">
        <v>750</v>
      </c>
      <c r="E19088">
        <v>50</v>
      </c>
    </row>
    <row r="19089" spans="1:5" ht="13.5" customHeight="1">
      <c r="A19089">
        <v>234</v>
      </c>
      <c r="B19089" t="str">
        <f t="shared" si="298"/>
        <v>234---51</v>
      </c>
      <c r="C19089" t="s">
        <v>5917</v>
      </c>
      <c r="D19089" t="s">
        <v>789</v>
      </c>
      <c r="E19089">
        <v>51</v>
      </c>
    </row>
    <row r="19090" spans="1:5" ht="13.5" customHeight="1">
      <c r="A19090">
        <v>234</v>
      </c>
      <c r="B19090" t="str">
        <f t="shared" si="298"/>
        <v>234---52</v>
      </c>
      <c r="C19090" t="s">
        <v>5918</v>
      </c>
      <c r="D19090" t="s">
        <v>770</v>
      </c>
      <c r="E19090">
        <v>52</v>
      </c>
    </row>
    <row r="19091" spans="1:5" ht="13.5" customHeight="1">
      <c r="A19091">
        <v>234</v>
      </c>
      <c r="B19091" t="str">
        <f t="shared" si="298"/>
        <v>234---53</v>
      </c>
      <c r="C19091" t="s">
        <v>5972</v>
      </c>
      <c r="D19091" t="s">
        <v>979</v>
      </c>
      <c r="E19091">
        <v>53</v>
      </c>
    </row>
    <row r="19092" spans="1:5" ht="13.5" customHeight="1">
      <c r="A19092">
        <v>234</v>
      </c>
      <c r="B19092" t="str">
        <f t="shared" si="298"/>
        <v>234---54</v>
      </c>
      <c r="C19092" t="s">
        <v>5994</v>
      </c>
      <c r="D19092" t="s">
        <v>984</v>
      </c>
      <c r="E19092">
        <v>54</v>
      </c>
    </row>
    <row r="19093" spans="1:5" ht="13.5" customHeight="1">
      <c r="A19093">
        <v>234</v>
      </c>
      <c r="B19093" t="str">
        <f t="shared" si="298"/>
        <v>234---55</v>
      </c>
      <c r="C19093" t="s">
        <v>5951</v>
      </c>
      <c r="D19093" t="s">
        <v>879</v>
      </c>
      <c r="E19093">
        <v>55</v>
      </c>
    </row>
    <row r="19094" spans="1:5" ht="13.5" customHeight="1">
      <c r="A19094">
        <v>234</v>
      </c>
      <c r="B19094" t="str">
        <f t="shared" si="298"/>
        <v>234---56</v>
      </c>
      <c r="C19094" t="s">
        <v>6004</v>
      </c>
      <c r="D19094" t="s">
        <v>960</v>
      </c>
      <c r="E19094">
        <v>56</v>
      </c>
    </row>
    <row r="19095" spans="1:5" ht="13.5" customHeight="1">
      <c r="A19095">
        <v>234</v>
      </c>
      <c r="B19095" t="str">
        <f t="shared" si="298"/>
        <v>234---57</v>
      </c>
      <c r="C19095" t="s">
        <v>6013</v>
      </c>
      <c r="D19095" t="s">
        <v>968</v>
      </c>
      <c r="E19095">
        <v>57</v>
      </c>
    </row>
    <row r="19096" spans="1:5" ht="13.5" customHeight="1">
      <c r="A19096">
        <v>234</v>
      </c>
      <c r="B19096" t="str">
        <f t="shared" si="298"/>
        <v>234---58</v>
      </c>
      <c r="C19096" t="s">
        <v>5992</v>
      </c>
      <c r="D19096" t="s">
        <v>1101</v>
      </c>
      <c r="E19096">
        <v>58</v>
      </c>
    </row>
    <row r="19097" spans="1:5" ht="13.5" customHeight="1">
      <c r="A19097">
        <v>234</v>
      </c>
      <c r="B19097" t="str">
        <f t="shared" si="298"/>
        <v>234---59</v>
      </c>
      <c r="C19097" t="s">
        <v>5987</v>
      </c>
      <c r="D19097" t="s">
        <v>1249</v>
      </c>
      <c r="E19097">
        <v>59</v>
      </c>
    </row>
    <row r="19098" spans="1:5" ht="13.5" customHeight="1">
      <c r="A19098">
        <v>234</v>
      </c>
      <c r="B19098" t="str">
        <f t="shared" si="298"/>
        <v>234---60</v>
      </c>
      <c r="C19098" t="s">
        <v>5923</v>
      </c>
      <c r="D19098" t="s">
        <v>766</v>
      </c>
      <c r="E19098">
        <v>60</v>
      </c>
    </row>
    <row r="19099" spans="1:5" ht="13.5" customHeight="1">
      <c r="A19099">
        <v>234</v>
      </c>
      <c r="B19099" t="str">
        <f t="shared" si="298"/>
        <v>234---61</v>
      </c>
      <c r="C19099" t="s">
        <v>5990</v>
      </c>
      <c r="D19099" t="s">
        <v>1018</v>
      </c>
      <c r="E19099">
        <v>61</v>
      </c>
    </row>
    <row r="19100" spans="1:5" ht="13.5" customHeight="1">
      <c r="A19100">
        <v>234</v>
      </c>
      <c r="B19100" t="str">
        <f t="shared" si="298"/>
        <v>234---62</v>
      </c>
      <c r="C19100" t="s">
        <v>5955</v>
      </c>
      <c r="D19100" t="s">
        <v>889</v>
      </c>
      <c r="E19100">
        <v>62</v>
      </c>
    </row>
    <row r="19101" spans="1:5" ht="13.5" customHeight="1">
      <c r="A19101">
        <v>234</v>
      </c>
      <c r="B19101" t="str">
        <f t="shared" si="298"/>
        <v>234---63</v>
      </c>
      <c r="C19101" t="s">
        <v>5958</v>
      </c>
      <c r="D19101" t="s">
        <v>1358</v>
      </c>
      <c r="E19101">
        <v>63</v>
      </c>
    </row>
    <row r="19102" spans="1:5" ht="13.5" customHeight="1">
      <c r="A19102">
        <v>235</v>
      </c>
      <c r="B19102" t="str">
        <f t="shared" si="298"/>
        <v>235---1</v>
      </c>
      <c r="C19102" t="s">
        <v>4216</v>
      </c>
      <c r="D19102" t="s">
        <v>778</v>
      </c>
      <c r="E19102">
        <v>1</v>
      </c>
    </row>
    <row r="19103" spans="1:5" ht="13.5" customHeight="1">
      <c r="A19103">
        <v>235</v>
      </c>
      <c r="B19103" t="str">
        <f t="shared" si="298"/>
        <v>235---2</v>
      </c>
      <c r="C19103" t="s">
        <v>4216</v>
      </c>
      <c r="D19103" t="s">
        <v>1177</v>
      </c>
      <c r="E19103">
        <v>2</v>
      </c>
    </row>
    <row r="19104" spans="1:5" ht="13.5" customHeight="1">
      <c r="A19104">
        <v>235</v>
      </c>
      <c r="B19104" t="str">
        <f t="shared" si="298"/>
        <v>235---3</v>
      </c>
      <c r="C19104" t="s">
        <v>4216</v>
      </c>
      <c r="D19104" t="s">
        <v>805</v>
      </c>
      <c r="E19104">
        <v>3</v>
      </c>
    </row>
    <row r="19105" spans="1:5" ht="13.5" customHeight="1">
      <c r="A19105">
        <v>235</v>
      </c>
      <c r="B19105" t="str">
        <f t="shared" si="298"/>
        <v>235---4</v>
      </c>
      <c r="C19105" t="s">
        <v>4216</v>
      </c>
      <c r="D19105" t="s">
        <v>874</v>
      </c>
      <c r="E19105">
        <v>4</v>
      </c>
    </row>
    <row r="19106" spans="1:5" ht="13.5" customHeight="1">
      <c r="A19106">
        <v>235</v>
      </c>
      <c r="B19106" t="str">
        <f t="shared" si="298"/>
        <v>235---5</v>
      </c>
      <c r="C19106" t="s">
        <v>4216</v>
      </c>
      <c r="D19106" t="s">
        <v>873</v>
      </c>
      <c r="E19106">
        <v>5</v>
      </c>
    </row>
    <row r="19107" spans="1:5" ht="13.5" customHeight="1">
      <c r="A19107">
        <v>235</v>
      </c>
      <c r="B19107" t="str">
        <f t="shared" si="298"/>
        <v>235---6</v>
      </c>
      <c r="C19107" t="s">
        <v>4271</v>
      </c>
      <c r="D19107" t="s">
        <v>1077</v>
      </c>
      <c r="E19107">
        <v>6</v>
      </c>
    </row>
    <row r="19108" spans="1:5" ht="13.5" customHeight="1">
      <c r="A19108">
        <v>235</v>
      </c>
      <c r="B19108" t="str">
        <f t="shared" si="298"/>
        <v>235---7</v>
      </c>
      <c r="C19108" t="s">
        <v>4239</v>
      </c>
      <c r="D19108" t="s">
        <v>998</v>
      </c>
      <c r="E19108">
        <v>7</v>
      </c>
    </row>
    <row r="19109" spans="1:5" ht="13.5" customHeight="1">
      <c r="A19109">
        <v>235</v>
      </c>
      <c r="B19109" t="str">
        <f t="shared" si="298"/>
        <v>235---8</v>
      </c>
      <c r="C19109" t="s">
        <v>4228</v>
      </c>
      <c r="D19109" t="s">
        <v>841</v>
      </c>
      <c r="E19109">
        <v>8</v>
      </c>
    </row>
    <row r="19110" spans="1:5" ht="13.5" customHeight="1">
      <c r="A19110">
        <v>235</v>
      </c>
      <c r="B19110" t="str">
        <f t="shared" si="298"/>
        <v>235---9</v>
      </c>
      <c r="C19110" t="s">
        <v>4268</v>
      </c>
      <c r="D19110" t="s">
        <v>1246</v>
      </c>
      <c r="E19110">
        <v>9</v>
      </c>
    </row>
    <row r="19111" spans="1:5" ht="13.5" customHeight="1">
      <c r="A19111">
        <v>235</v>
      </c>
      <c r="B19111" t="str">
        <f t="shared" si="298"/>
        <v>235---10</v>
      </c>
      <c r="C19111" t="s">
        <v>4230</v>
      </c>
      <c r="D19111" t="s">
        <v>812</v>
      </c>
      <c r="E19111">
        <v>10</v>
      </c>
    </row>
    <row r="19112" spans="1:5" ht="13.5" customHeight="1">
      <c r="A19112">
        <v>235</v>
      </c>
      <c r="B19112" t="str">
        <f t="shared" si="298"/>
        <v>235---11</v>
      </c>
      <c r="C19112" t="s">
        <v>4244</v>
      </c>
      <c r="D19112" t="s">
        <v>1355</v>
      </c>
      <c r="E19112">
        <v>11</v>
      </c>
    </row>
    <row r="19113" spans="1:5" ht="13.5" customHeight="1">
      <c r="A19113">
        <v>235</v>
      </c>
      <c r="B19113" t="str">
        <f t="shared" si="298"/>
        <v>235---12</v>
      </c>
      <c r="C19113" t="s">
        <v>4231</v>
      </c>
      <c r="D19113" t="s">
        <v>1280</v>
      </c>
      <c r="E19113">
        <v>12</v>
      </c>
    </row>
    <row r="19114" spans="1:5" ht="13.5" customHeight="1">
      <c r="A19114">
        <v>235</v>
      </c>
      <c r="B19114" t="str">
        <f t="shared" si="298"/>
        <v>235---13</v>
      </c>
      <c r="C19114" t="s">
        <v>4264</v>
      </c>
      <c r="D19114" t="s">
        <v>1282</v>
      </c>
      <c r="E19114">
        <v>13</v>
      </c>
    </row>
    <row r="19115" spans="1:5" ht="13.5" customHeight="1">
      <c r="A19115">
        <v>235</v>
      </c>
      <c r="B19115" t="str">
        <f t="shared" si="298"/>
        <v>235---14</v>
      </c>
      <c r="C19115" t="s">
        <v>4272</v>
      </c>
      <c r="D19115" t="s">
        <v>1192</v>
      </c>
      <c r="E19115">
        <v>14</v>
      </c>
    </row>
    <row r="19116" spans="1:5" ht="13.5" customHeight="1">
      <c r="A19116">
        <v>235</v>
      </c>
      <c r="B19116" t="str">
        <f t="shared" si="298"/>
        <v>235---15</v>
      </c>
      <c r="C19116" t="s">
        <v>4245</v>
      </c>
      <c r="D19116" t="s">
        <v>1101</v>
      </c>
      <c r="E19116">
        <v>15</v>
      </c>
    </row>
    <row r="19117" spans="1:5" ht="13.5" customHeight="1">
      <c r="A19117">
        <v>235</v>
      </c>
      <c r="B19117" t="str">
        <f t="shared" si="298"/>
        <v>235---16</v>
      </c>
      <c r="C19117" t="s">
        <v>1017</v>
      </c>
      <c r="D19117" t="s">
        <v>796</v>
      </c>
      <c r="E19117">
        <v>16</v>
      </c>
    </row>
    <row r="19118" spans="1:5" ht="13.5" customHeight="1">
      <c r="A19118">
        <v>235</v>
      </c>
      <c r="B19118" t="str">
        <f t="shared" si="298"/>
        <v>235---17</v>
      </c>
      <c r="C19118" t="s">
        <v>731</v>
      </c>
      <c r="D19118" t="s">
        <v>800</v>
      </c>
      <c r="E19118">
        <v>17</v>
      </c>
    </row>
    <row r="19119" spans="1:5" ht="13.5" customHeight="1">
      <c r="A19119">
        <v>235</v>
      </c>
      <c r="B19119" t="str">
        <f t="shared" si="298"/>
        <v>235---18</v>
      </c>
      <c r="C19119" t="s">
        <v>797</v>
      </c>
      <c r="D19119" t="s">
        <v>1081</v>
      </c>
      <c r="E19119">
        <v>18</v>
      </c>
    </row>
    <row r="19120" spans="1:5" ht="13.5" customHeight="1">
      <c r="A19120">
        <v>235</v>
      </c>
      <c r="B19120" t="str">
        <f t="shared" si="298"/>
        <v>235---19</v>
      </c>
      <c r="C19120" t="s">
        <v>737</v>
      </c>
      <c r="D19120" t="s">
        <v>996</v>
      </c>
      <c r="E19120">
        <v>19</v>
      </c>
    </row>
    <row r="19121" spans="1:5" ht="13.5" customHeight="1">
      <c r="A19121">
        <v>235</v>
      </c>
      <c r="B19121" t="str">
        <f t="shared" si="298"/>
        <v>235---20</v>
      </c>
      <c r="C19121" t="s">
        <v>858</v>
      </c>
      <c r="D19121" t="s">
        <v>740</v>
      </c>
      <c r="E19121">
        <v>20</v>
      </c>
    </row>
    <row r="19122" spans="1:5" ht="13.5" customHeight="1">
      <c r="A19122">
        <v>235</v>
      </c>
      <c r="B19122" t="str">
        <f t="shared" si="298"/>
        <v>235---21</v>
      </c>
      <c r="C19122" t="s">
        <v>743</v>
      </c>
      <c r="D19122" t="s">
        <v>754</v>
      </c>
      <c r="E19122">
        <v>21</v>
      </c>
    </row>
    <row r="19123" spans="1:5" ht="13.5" customHeight="1">
      <c r="A19123">
        <v>235</v>
      </c>
      <c r="B19123" t="str">
        <f t="shared" si="298"/>
        <v>235---22</v>
      </c>
      <c r="C19123" t="s">
        <v>745</v>
      </c>
      <c r="D19123" t="s">
        <v>837</v>
      </c>
      <c r="E19123">
        <v>22</v>
      </c>
    </row>
    <row r="19124" spans="1:5" ht="13.5" customHeight="1">
      <c r="A19124">
        <v>235</v>
      </c>
      <c r="B19124" t="str">
        <f t="shared" si="298"/>
        <v>235---23</v>
      </c>
      <c r="C19124" t="s">
        <v>915</v>
      </c>
      <c r="D19124" t="s">
        <v>939</v>
      </c>
      <c r="E19124">
        <v>23</v>
      </c>
    </row>
    <row r="19125" spans="1:5" ht="13.5" customHeight="1">
      <c r="A19125">
        <v>235</v>
      </c>
      <c r="B19125" t="str">
        <f t="shared" si="298"/>
        <v>235---24</v>
      </c>
      <c r="C19125" t="s">
        <v>987</v>
      </c>
      <c r="D19125" t="s">
        <v>1263</v>
      </c>
      <c r="E19125">
        <v>24</v>
      </c>
    </row>
    <row r="19126" spans="1:5" ht="13.5" customHeight="1">
      <c r="A19126">
        <v>235</v>
      </c>
      <c r="B19126" t="str">
        <f t="shared" si="298"/>
        <v>235---25</v>
      </c>
      <c r="C19126" t="s">
        <v>989</v>
      </c>
      <c r="D19126" t="s">
        <v>738</v>
      </c>
      <c r="E19126">
        <v>25</v>
      </c>
    </row>
    <row r="19127" spans="1:5" ht="13.5" customHeight="1">
      <c r="A19127">
        <v>235</v>
      </c>
      <c r="B19127" t="str">
        <f t="shared" si="298"/>
        <v>235---26</v>
      </c>
      <c r="C19127" t="s">
        <v>747</v>
      </c>
      <c r="D19127" t="s">
        <v>1154</v>
      </c>
      <c r="E19127">
        <v>26</v>
      </c>
    </row>
    <row r="19128" spans="1:5" ht="13.5" customHeight="1">
      <c r="A19128">
        <v>235</v>
      </c>
      <c r="B19128" t="str">
        <f t="shared" si="298"/>
        <v>235---27</v>
      </c>
      <c r="C19128" t="s">
        <v>819</v>
      </c>
      <c r="D19128" t="s">
        <v>756</v>
      </c>
      <c r="E19128">
        <v>27</v>
      </c>
    </row>
    <row r="19129" spans="1:5" ht="13.5" customHeight="1">
      <c r="A19129">
        <v>235</v>
      </c>
      <c r="B19129" t="str">
        <f t="shared" si="298"/>
        <v>235---28</v>
      </c>
      <c r="C19129" t="s">
        <v>749</v>
      </c>
      <c r="D19129" t="s">
        <v>1082</v>
      </c>
      <c r="E19129">
        <v>28</v>
      </c>
    </row>
    <row r="19130" spans="1:5" ht="13.5" customHeight="1">
      <c r="A19130">
        <v>235</v>
      </c>
      <c r="B19130" t="str">
        <f t="shared" si="298"/>
        <v>235---29</v>
      </c>
      <c r="C19130" t="s">
        <v>1074</v>
      </c>
      <c r="D19130" t="s">
        <v>880</v>
      </c>
      <c r="E19130">
        <v>29</v>
      </c>
    </row>
    <row r="19131" spans="1:5" ht="13.5" customHeight="1">
      <c r="A19131">
        <v>235</v>
      </c>
      <c r="B19131" t="str">
        <f t="shared" si="298"/>
        <v>235---30</v>
      </c>
      <c r="C19131" t="s">
        <v>751</v>
      </c>
      <c r="D19131" t="s">
        <v>1281</v>
      </c>
      <c r="E19131">
        <v>30</v>
      </c>
    </row>
    <row r="19132" spans="1:5" ht="13.5" customHeight="1">
      <c r="A19132">
        <v>235</v>
      </c>
      <c r="B19132" t="str">
        <f t="shared" si="298"/>
        <v>235---31</v>
      </c>
      <c r="C19132" t="s">
        <v>1083</v>
      </c>
      <c r="D19132" t="s">
        <v>844</v>
      </c>
      <c r="E19132">
        <v>31</v>
      </c>
    </row>
    <row r="19133" spans="1:5" ht="13.5" customHeight="1">
      <c r="A19133">
        <v>235</v>
      </c>
      <c r="B19133" t="str">
        <f t="shared" si="298"/>
        <v>235---32</v>
      </c>
      <c r="C19133" t="s">
        <v>824</v>
      </c>
      <c r="D19133" t="s">
        <v>752</v>
      </c>
      <c r="E19133">
        <v>32</v>
      </c>
    </row>
    <row r="19134" spans="1:5" ht="13.5" customHeight="1">
      <c r="A19134">
        <v>235</v>
      </c>
      <c r="B19134" t="str">
        <f t="shared" si="298"/>
        <v>235---33</v>
      </c>
      <c r="C19134" t="s">
        <v>1005</v>
      </c>
      <c r="D19134" t="s">
        <v>1105</v>
      </c>
      <c r="E19134">
        <v>33</v>
      </c>
    </row>
    <row r="19135" spans="1:5" ht="13.5" customHeight="1">
      <c r="A19135">
        <v>235</v>
      </c>
      <c r="B19135" t="str">
        <f t="shared" si="298"/>
        <v>235---34</v>
      </c>
      <c r="C19135" t="s">
        <v>828</v>
      </c>
      <c r="D19135" t="s">
        <v>818</v>
      </c>
      <c r="E19135">
        <v>34</v>
      </c>
    </row>
    <row r="19136" spans="1:5" ht="13.5" customHeight="1">
      <c r="A19136">
        <v>235</v>
      </c>
      <c r="B19136" t="str">
        <f t="shared" si="298"/>
        <v>235---35</v>
      </c>
      <c r="C19136" t="s">
        <v>757</v>
      </c>
      <c r="D19136" t="s">
        <v>1272</v>
      </c>
      <c r="E19136">
        <v>35</v>
      </c>
    </row>
    <row r="19137" spans="1:5" ht="13.5" customHeight="1">
      <c r="A19137">
        <v>235</v>
      </c>
      <c r="B19137" t="str">
        <f t="shared" si="298"/>
        <v>235---36</v>
      </c>
      <c r="C19137" t="s">
        <v>759</v>
      </c>
      <c r="D19137" t="s">
        <v>823</v>
      </c>
      <c r="E19137">
        <v>36</v>
      </c>
    </row>
    <row r="19138" spans="1:5" ht="13.5" customHeight="1">
      <c r="A19138">
        <v>235</v>
      </c>
      <c r="B19138" t="str">
        <f t="shared" si="298"/>
        <v>235---37</v>
      </c>
      <c r="C19138" t="s">
        <v>763</v>
      </c>
      <c r="D19138" t="s">
        <v>1086</v>
      </c>
      <c r="E19138">
        <v>37</v>
      </c>
    </row>
    <row r="19139" spans="1:5" ht="13.5" customHeight="1">
      <c r="A19139">
        <v>235</v>
      </c>
      <c r="B19139" t="str">
        <f t="shared" ref="B19139:B19202" si="299">A19139&amp;"---"&amp;E19139</f>
        <v>235---38</v>
      </c>
      <c r="C19139" t="s">
        <v>965</v>
      </c>
      <c r="D19139" t="s">
        <v>1250</v>
      </c>
      <c r="E19139">
        <v>38</v>
      </c>
    </row>
    <row r="19140" spans="1:5" ht="13.5" customHeight="1">
      <c r="A19140">
        <v>235</v>
      </c>
      <c r="B19140" t="str">
        <f t="shared" si="299"/>
        <v>235---39</v>
      </c>
      <c r="C19140" t="s">
        <v>991</v>
      </c>
      <c r="D19140" t="s">
        <v>966</v>
      </c>
      <c r="E19140">
        <v>39</v>
      </c>
    </row>
    <row r="19141" spans="1:5" ht="13.5" customHeight="1">
      <c r="A19141">
        <v>235</v>
      </c>
      <c r="B19141" t="str">
        <f t="shared" si="299"/>
        <v>235---40</v>
      </c>
      <c r="C19141" t="s">
        <v>864</v>
      </c>
      <c r="D19141" t="s">
        <v>957</v>
      </c>
      <c r="E19141">
        <v>40</v>
      </c>
    </row>
    <row r="19142" spans="1:5" ht="13.5" customHeight="1">
      <c r="A19142">
        <v>235</v>
      </c>
      <c r="B19142" t="str">
        <f t="shared" si="299"/>
        <v>235---41</v>
      </c>
      <c r="C19142" t="s">
        <v>866</v>
      </c>
      <c r="D19142" t="s">
        <v>831</v>
      </c>
      <c r="E19142">
        <v>41</v>
      </c>
    </row>
    <row r="19143" spans="1:5" ht="13.5" customHeight="1">
      <c r="A19143">
        <v>235</v>
      </c>
      <c r="B19143" t="str">
        <f t="shared" si="299"/>
        <v>235---42</v>
      </c>
      <c r="C19143" t="s">
        <v>836</v>
      </c>
      <c r="D19143" t="s">
        <v>835</v>
      </c>
      <c r="E19143">
        <v>42</v>
      </c>
    </row>
    <row r="19144" spans="1:5" ht="13.5" customHeight="1">
      <c r="A19144">
        <v>235</v>
      </c>
      <c r="B19144" t="str">
        <f t="shared" si="299"/>
        <v>235---43</v>
      </c>
      <c r="C19144" t="s">
        <v>868</v>
      </c>
      <c r="D19144" t="s">
        <v>758</v>
      </c>
      <c r="E19144">
        <v>43</v>
      </c>
    </row>
    <row r="19145" spans="1:5" ht="13.5" customHeight="1">
      <c r="A19145">
        <v>235</v>
      </c>
      <c r="B19145" t="str">
        <f t="shared" si="299"/>
        <v>235---44</v>
      </c>
      <c r="C19145" t="s">
        <v>969</v>
      </c>
      <c r="D19145" t="s">
        <v>802</v>
      </c>
      <c r="E19145">
        <v>44</v>
      </c>
    </row>
    <row r="19146" spans="1:5" ht="13.5" customHeight="1">
      <c r="A19146">
        <v>235</v>
      </c>
      <c r="B19146" t="str">
        <f t="shared" si="299"/>
        <v>235---45</v>
      </c>
      <c r="C19146" t="s">
        <v>946</v>
      </c>
      <c r="D19146" t="s">
        <v>1280</v>
      </c>
      <c r="E19146">
        <v>45</v>
      </c>
    </row>
    <row r="19147" spans="1:5" ht="13.5" customHeight="1">
      <c r="A19147">
        <v>235</v>
      </c>
      <c r="B19147" t="str">
        <f t="shared" si="299"/>
        <v>235---46</v>
      </c>
      <c r="C19147" t="s">
        <v>894</v>
      </c>
      <c r="D19147" t="s">
        <v>964</v>
      </c>
      <c r="E19147">
        <v>46</v>
      </c>
    </row>
    <row r="19148" spans="1:5" ht="13.5" customHeight="1">
      <c r="A19148">
        <v>235</v>
      </c>
      <c r="B19148" t="str">
        <f t="shared" si="299"/>
        <v>235---47</v>
      </c>
      <c r="C19148" t="s">
        <v>918</v>
      </c>
      <c r="D19148" t="s">
        <v>865</v>
      </c>
      <c r="E19148">
        <v>47</v>
      </c>
    </row>
    <row r="19149" spans="1:5" ht="13.5" customHeight="1">
      <c r="A19149">
        <v>235</v>
      </c>
      <c r="B19149" t="str">
        <f t="shared" si="299"/>
        <v>235---48</v>
      </c>
      <c r="C19149" t="s">
        <v>5912</v>
      </c>
      <c r="D19149" t="s">
        <v>764</v>
      </c>
      <c r="E19149">
        <v>48</v>
      </c>
    </row>
    <row r="19150" spans="1:5" ht="13.5" customHeight="1">
      <c r="A19150">
        <v>235</v>
      </c>
      <c r="B19150" t="str">
        <f t="shared" si="299"/>
        <v>235---49</v>
      </c>
      <c r="C19150" t="s">
        <v>5946</v>
      </c>
      <c r="D19150" t="s">
        <v>893</v>
      </c>
      <c r="E19150">
        <v>49</v>
      </c>
    </row>
    <row r="19151" spans="1:5" ht="13.5" customHeight="1">
      <c r="A19151">
        <v>235</v>
      </c>
      <c r="B19151" t="str">
        <f t="shared" si="299"/>
        <v>235---50</v>
      </c>
      <c r="C19151" t="s">
        <v>5947</v>
      </c>
      <c r="D19151" t="s">
        <v>884</v>
      </c>
      <c r="E19151">
        <v>50</v>
      </c>
    </row>
    <row r="19152" spans="1:5" ht="13.5" customHeight="1">
      <c r="A19152">
        <v>235</v>
      </c>
      <c r="B19152" t="str">
        <f t="shared" si="299"/>
        <v>235---51</v>
      </c>
      <c r="C19152" t="s">
        <v>5948</v>
      </c>
      <c r="D19152" t="s">
        <v>886</v>
      </c>
      <c r="E19152">
        <v>51</v>
      </c>
    </row>
    <row r="19153" spans="1:5" ht="13.5" customHeight="1">
      <c r="A19153">
        <v>235</v>
      </c>
      <c r="B19153" t="str">
        <f t="shared" si="299"/>
        <v>235---52</v>
      </c>
      <c r="C19153" t="s">
        <v>6000</v>
      </c>
      <c r="D19153" t="s">
        <v>1198</v>
      </c>
      <c r="E19153">
        <v>52</v>
      </c>
    </row>
    <row r="19154" spans="1:5" ht="13.5" customHeight="1">
      <c r="A19154">
        <v>235</v>
      </c>
      <c r="B19154" t="str">
        <f t="shared" si="299"/>
        <v>235---53</v>
      </c>
      <c r="C19154" t="s">
        <v>5925</v>
      </c>
      <c r="D19154" t="s">
        <v>798</v>
      </c>
      <c r="E19154">
        <v>53</v>
      </c>
    </row>
    <row r="19155" spans="1:5" ht="13.5" customHeight="1">
      <c r="A19155">
        <v>235</v>
      </c>
      <c r="B19155" t="str">
        <f t="shared" si="299"/>
        <v>235---54</v>
      </c>
      <c r="C19155" t="s">
        <v>5915</v>
      </c>
      <c r="D19155" t="s">
        <v>772</v>
      </c>
      <c r="E19155">
        <v>54</v>
      </c>
    </row>
    <row r="19156" spans="1:5" ht="13.5" customHeight="1">
      <c r="A19156">
        <v>235</v>
      </c>
      <c r="B19156" t="str">
        <f t="shared" si="299"/>
        <v>235---55</v>
      </c>
      <c r="C19156" t="s">
        <v>5916</v>
      </c>
      <c r="D19156" t="s">
        <v>750</v>
      </c>
      <c r="E19156">
        <v>55</v>
      </c>
    </row>
    <row r="19157" spans="1:5" ht="13.5" customHeight="1">
      <c r="A19157">
        <v>235</v>
      </c>
      <c r="B19157" t="str">
        <f t="shared" si="299"/>
        <v>235---56</v>
      </c>
      <c r="C19157" t="s">
        <v>5917</v>
      </c>
      <c r="D19157" t="s">
        <v>789</v>
      </c>
      <c r="E19157">
        <v>56</v>
      </c>
    </row>
    <row r="19158" spans="1:5" ht="13.5" customHeight="1">
      <c r="A19158">
        <v>235</v>
      </c>
      <c r="B19158" t="str">
        <f t="shared" si="299"/>
        <v>235---57</v>
      </c>
      <c r="C19158" t="s">
        <v>5918</v>
      </c>
      <c r="D19158" t="s">
        <v>770</v>
      </c>
      <c r="E19158">
        <v>57</v>
      </c>
    </row>
    <row r="19159" spans="1:5" ht="13.5" customHeight="1">
      <c r="A19159">
        <v>235</v>
      </c>
      <c r="B19159" t="str">
        <f t="shared" si="299"/>
        <v>235---58</v>
      </c>
      <c r="C19159" t="s">
        <v>5972</v>
      </c>
      <c r="D19159" t="s">
        <v>979</v>
      </c>
      <c r="E19159">
        <v>58</v>
      </c>
    </row>
    <row r="19160" spans="1:5" ht="13.5" customHeight="1">
      <c r="A19160">
        <v>235</v>
      </c>
      <c r="B19160" t="str">
        <f t="shared" si="299"/>
        <v>235---59</v>
      </c>
      <c r="C19160" t="s">
        <v>5994</v>
      </c>
      <c r="D19160" t="s">
        <v>984</v>
      </c>
      <c r="E19160">
        <v>59</v>
      </c>
    </row>
    <row r="19161" spans="1:5" ht="13.5" customHeight="1">
      <c r="A19161">
        <v>235</v>
      </c>
      <c r="B19161" t="str">
        <f t="shared" si="299"/>
        <v>235---60</v>
      </c>
      <c r="C19161" t="s">
        <v>6002</v>
      </c>
      <c r="D19161" t="s">
        <v>1113</v>
      </c>
      <c r="E19161">
        <v>60</v>
      </c>
    </row>
    <row r="19162" spans="1:5" ht="13.5" customHeight="1">
      <c r="A19162">
        <v>235</v>
      </c>
      <c r="B19162" t="str">
        <f t="shared" si="299"/>
        <v>235---61</v>
      </c>
      <c r="C19162" t="s">
        <v>5950</v>
      </c>
      <c r="D19162" t="s">
        <v>906</v>
      </c>
      <c r="E19162">
        <v>61</v>
      </c>
    </row>
    <row r="19163" spans="1:5" ht="13.5" customHeight="1">
      <c r="A19163">
        <v>235</v>
      </c>
      <c r="B19163" t="str">
        <f t="shared" si="299"/>
        <v>235---62</v>
      </c>
      <c r="C19163" t="s">
        <v>5951</v>
      </c>
      <c r="D19163" t="s">
        <v>879</v>
      </c>
      <c r="E19163">
        <v>62</v>
      </c>
    </row>
    <row r="19164" spans="1:5" ht="13.5" customHeight="1">
      <c r="A19164">
        <v>235</v>
      </c>
      <c r="B19164" t="str">
        <f t="shared" si="299"/>
        <v>235---63</v>
      </c>
      <c r="C19164" t="s">
        <v>5935</v>
      </c>
      <c r="D19164" t="s">
        <v>816</v>
      </c>
      <c r="E19164">
        <v>63</v>
      </c>
    </row>
    <row r="19165" spans="1:5" ht="13.5" customHeight="1">
      <c r="A19165">
        <v>235</v>
      </c>
      <c r="B19165" t="str">
        <f t="shared" si="299"/>
        <v>235---64</v>
      </c>
      <c r="C19165" t="s">
        <v>6003</v>
      </c>
      <c r="D19165" t="s">
        <v>1016</v>
      </c>
      <c r="E19165">
        <v>64</v>
      </c>
    </row>
    <row r="19166" spans="1:5" ht="13.5" customHeight="1">
      <c r="A19166">
        <v>235</v>
      </c>
      <c r="B19166" t="str">
        <f t="shared" si="299"/>
        <v>235---65</v>
      </c>
      <c r="C19166" t="s">
        <v>6004</v>
      </c>
      <c r="D19166" t="s">
        <v>960</v>
      </c>
      <c r="E19166">
        <v>65</v>
      </c>
    </row>
    <row r="19167" spans="1:5" ht="13.5" customHeight="1">
      <c r="A19167">
        <v>235</v>
      </c>
      <c r="B19167" t="str">
        <f t="shared" si="299"/>
        <v>235---66</v>
      </c>
      <c r="C19167" t="s">
        <v>6013</v>
      </c>
      <c r="D19167" t="s">
        <v>968</v>
      </c>
      <c r="E19167">
        <v>66</v>
      </c>
    </row>
    <row r="19168" spans="1:5" ht="13.5" customHeight="1">
      <c r="A19168">
        <v>235</v>
      </c>
      <c r="B19168" t="str">
        <f t="shared" si="299"/>
        <v>235---67</v>
      </c>
      <c r="C19168" t="s">
        <v>5941</v>
      </c>
      <c r="D19168" t="s">
        <v>861</v>
      </c>
      <c r="E19168">
        <v>67</v>
      </c>
    </row>
    <row r="19169" spans="1:5" ht="13.5" customHeight="1">
      <c r="A19169">
        <v>235</v>
      </c>
      <c r="B19169" t="str">
        <f t="shared" si="299"/>
        <v>235---68</v>
      </c>
      <c r="C19169" t="s">
        <v>5927</v>
      </c>
      <c r="D19169" t="s">
        <v>1115</v>
      </c>
      <c r="E19169">
        <v>68</v>
      </c>
    </row>
    <row r="19170" spans="1:5" ht="13.5" customHeight="1">
      <c r="A19170">
        <v>235</v>
      </c>
      <c r="B19170" t="str">
        <f t="shared" si="299"/>
        <v>235---69</v>
      </c>
      <c r="C19170" t="s">
        <v>5992</v>
      </c>
      <c r="D19170" t="s">
        <v>1101</v>
      </c>
      <c r="E19170">
        <v>69</v>
      </c>
    </row>
    <row r="19171" spans="1:5" ht="13.5" customHeight="1">
      <c r="A19171">
        <v>235</v>
      </c>
      <c r="B19171" t="str">
        <f t="shared" si="299"/>
        <v>235---70</v>
      </c>
      <c r="C19171" t="s">
        <v>5987</v>
      </c>
      <c r="D19171" t="s">
        <v>1249</v>
      </c>
      <c r="E19171">
        <v>70</v>
      </c>
    </row>
    <row r="19172" spans="1:5" ht="13.5" customHeight="1">
      <c r="A19172">
        <v>235</v>
      </c>
      <c r="B19172" t="str">
        <f t="shared" si="299"/>
        <v>235---71</v>
      </c>
      <c r="C19172" t="s">
        <v>5923</v>
      </c>
      <c r="D19172" t="s">
        <v>766</v>
      </c>
      <c r="E19172">
        <v>71</v>
      </c>
    </row>
    <row r="19173" spans="1:5" ht="13.5" customHeight="1">
      <c r="A19173">
        <v>235</v>
      </c>
      <c r="B19173" t="str">
        <f t="shared" si="299"/>
        <v>235---72</v>
      </c>
      <c r="C19173" t="s">
        <v>5990</v>
      </c>
      <c r="D19173" t="s">
        <v>1018</v>
      </c>
      <c r="E19173">
        <v>72</v>
      </c>
    </row>
    <row r="19174" spans="1:5" ht="13.5" customHeight="1">
      <c r="A19174">
        <v>235</v>
      </c>
      <c r="B19174" t="str">
        <f t="shared" si="299"/>
        <v>235---73</v>
      </c>
      <c r="C19174" t="s">
        <v>5955</v>
      </c>
      <c r="D19174" t="s">
        <v>889</v>
      </c>
      <c r="E19174">
        <v>73</v>
      </c>
    </row>
    <row r="19175" spans="1:5" ht="13.5" customHeight="1">
      <c r="A19175">
        <v>235</v>
      </c>
      <c r="B19175" t="str">
        <f t="shared" si="299"/>
        <v>235---74</v>
      </c>
      <c r="C19175" t="s">
        <v>5958</v>
      </c>
      <c r="D19175" t="s">
        <v>1358</v>
      </c>
      <c r="E19175">
        <v>74</v>
      </c>
    </row>
    <row r="19176" spans="1:5" ht="13.5" customHeight="1">
      <c r="A19176">
        <v>318</v>
      </c>
      <c r="B19176" t="str">
        <f t="shared" si="299"/>
        <v>318---1</v>
      </c>
      <c r="C19176" t="s">
        <v>4216</v>
      </c>
      <c r="D19176" t="s">
        <v>1177</v>
      </c>
      <c r="E19176">
        <v>1</v>
      </c>
    </row>
    <row r="19177" spans="1:5" ht="13.5" customHeight="1">
      <c r="A19177">
        <v>318</v>
      </c>
      <c r="B19177" t="str">
        <f t="shared" si="299"/>
        <v>318---2</v>
      </c>
      <c r="C19177" t="s">
        <v>4216</v>
      </c>
      <c r="D19177" t="s">
        <v>872</v>
      </c>
      <c r="E19177">
        <v>2</v>
      </c>
    </row>
    <row r="19178" spans="1:5" ht="13.5" customHeight="1">
      <c r="A19178">
        <v>318</v>
      </c>
      <c r="B19178" t="str">
        <f t="shared" si="299"/>
        <v>318---3</v>
      </c>
      <c r="C19178" t="s">
        <v>4252</v>
      </c>
      <c r="D19178" t="s">
        <v>1119</v>
      </c>
      <c r="E19178">
        <v>3</v>
      </c>
    </row>
    <row r="19179" spans="1:5" ht="13.5" customHeight="1">
      <c r="A19179">
        <v>318</v>
      </c>
      <c r="B19179" t="str">
        <f t="shared" si="299"/>
        <v>318---4</v>
      </c>
      <c r="C19179" t="s">
        <v>4269</v>
      </c>
      <c r="D19179" t="s">
        <v>1047</v>
      </c>
      <c r="E19179">
        <v>4</v>
      </c>
    </row>
    <row r="19180" spans="1:5" ht="13.5" customHeight="1">
      <c r="A19180">
        <v>318</v>
      </c>
      <c r="B19180" t="str">
        <f t="shared" si="299"/>
        <v>318---5</v>
      </c>
      <c r="C19180" t="s">
        <v>4271</v>
      </c>
      <c r="D19180" t="s">
        <v>972</v>
      </c>
      <c r="E19180">
        <v>5</v>
      </c>
    </row>
    <row r="19181" spans="1:5" ht="13.5" customHeight="1">
      <c r="A19181">
        <v>318</v>
      </c>
      <c r="B19181" t="str">
        <f t="shared" si="299"/>
        <v>318---6</v>
      </c>
      <c r="C19181" t="s">
        <v>4239</v>
      </c>
      <c r="D19181" t="s">
        <v>1061</v>
      </c>
      <c r="E19181">
        <v>6</v>
      </c>
    </row>
    <row r="19182" spans="1:5" ht="13.5" customHeight="1">
      <c r="A19182">
        <v>318</v>
      </c>
      <c r="B19182" t="str">
        <f t="shared" si="299"/>
        <v>318---7</v>
      </c>
      <c r="C19182" t="s">
        <v>4228</v>
      </c>
      <c r="D19182" t="s">
        <v>802</v>
      </c>
      <c r="E19182">
        <v>7</v>
      </c>
    </row>
    <row r="19183" spans="1:5" ht="13.5" customHeight="1">
      <c r="A19183">
        <v>318</v>
      </c>
      <c r="B19183" t="str">
        <f t="shared" si="299"/>
        <v>318---8</v>
      </c>
      <c r="C19183" t="s">
        <v>4268</v>
      </c>
      <c r="D19183" t="s">
        <v>1054</v>
      </c>
      <c r="E19183">
        <v>8</v>
      </c>
    </row>
    <row r="19184" spans="1:5" ht="13.5" customHeight="1">
      <c r="A19184">
        <v>318</v>
      </c>
      <c r="B19184" t="str">
        <f t="shared" si="299"/>
        <v>318---9</v>
      </c>
      <c r="C19184" t="s">
        <v>4230</v>
      </c>
      <c r="D19184" t="s">
        <v>1425</v>
      </c>
      <c r="E19184">
        <v>9</v>
      </c>
    </row>
    <row r="19185" spans="1:5" ht="13.5" customHeight="1">
      <c r="A19185">
        <v>318</v>
      </c>
      <c r="B19185" t="str">
        <f t="shared" si="299"/>
        <v>318---10</v>
      </c>
      <c r="C19185" t="s">
        <v>4244</v>
      </c>
      <c r="D19185" t="s">
        <v>992</v>
      </c>
      <c r="E19185">
        <v>10</v>
      </c>
    </row>
    <row r="19186" spans="1:5" ht="13.5" customHeight="1">
      <c r="A19186">
        <v>318</v>
      </c>
      <c r="B19186" t="str">
        <f t="shared" si="299"/>
        <v>318---11</v>
      </c>
      <c r="C19186" t="s">
        <v>4231</v>
      </c>
      <c r="D19186" t="s">
        <v>986</v>
      </c>
      <c r="E19186">
        <v>11</v>
      </c>
    </row>
    <row r="19187" spans="1:5" ht="13.5" customHeight="1">
      <c r="A19187">
        <v>318</v>
      </c>
      <c r="B19187" t="str">
        <f t="shared" si="299"/>
        <v>318---12</v>
      </c>
      <c r="C19187" t="s">
        <v>4254</v>
      </c>
      <c r="D19187" t="s">
        <v>1426</v>
      </c>
      <c r="E19187">
        <v>12</v>
      </c>
    </row>
    <row r="19188" spans="1:5" ht="13.5" customHeight="1">
      <c r="A19188">
        <v>318</v>
      </c>
      <c r="B19188" t="str">
        <f t="shared" si="299"/>
        <v>318---13</v>
      </c>
      <c r="C19188" t="s">
        <v>4233</v>
      </c>
      <c r="D19188" t="s">
        <v>988</v>
      </c>
      <c r="E19188">
        <v>13</v>
      </c>
    </row>
    <row r="19189" spans="1:5" ht="13.5" customHeight="1">
      <c r="A19189">
        <v>318</v>
      </c>
      <c r="B19189" t="str">
        <f t="shared" si="299"/>
        <v>318---14</v>
      </c>
      <c r="C19189" t="s">
        <v>5911</v>
      </c>
      <c r="D19189" t="s">
        <v>1030</v>
      </c>
      <c r="E19189">
        <v>14</v>
      </c>
    </row>
    <row r="19190" spans="1:5" ht="13.5" customHeight="1">
      <c r="A19190">
        <v>318</v>
      </c>
      <c r="B19190" t="str">
        <f t="shared" si="299"/>
        <v>318---15</v>
      </c>
      <c r="C19190" t="s">
        <v>5911</v>
      </c>
      <c r="D19190" t="s">
        <v>847</v>
      </c>
      <c r="E19190">
        <v>15</v>
      </c>
    </row>
    <row r="19191" spans="1:5" ht="13.5" customHeight="1">
      <c r="A19191">
        <v>318</v>
      </c>
      <c r="B19191" t="str">
        <f t="shared" si="299"/>
        <v>318---16</v>
      </c>
      <c r="C19191" t="s">
        <v>5911</v>
      </c>
      <c r="D19191" t="s">
        <v>869</v>
      </c>
      <c r="E19191">
        <v>16</v>
      </c>
    </row>
    <row r="19192" spans="1:5" ht="13.5" customHeight="1">
      <c r="A19192">
        <v>318</v>
      </c>
      <c r="B19192" t="str">
        <f t="shared" si="299"/>
        <v>318---17</v>
      </c>
      <c r="C19192" t="s">
        <v>887</v>
      </c>
      <c r="D19192" t="s">
        <v>992</v>
      </c>
      <c r="E19192">
        <v>17</v>
      </c>
    </row>
    <row r="19193" spans="1:5" ht="13.5" customHeight="1">
      <c r="A19193">
        <v>318</v>
      </c>
      <c r="B19193" t="str">
        <f t="shared" si="299"/>
        <v>318---18</v>
      </c>
      <c r="C19193" t="s">
        <v>797</v>
      </c>
      <c r="D19193" t="s">
        <v>1081</v>
      </c>
      <c r="E19193">
        <v>18</v>
      </c>
    </row>
    <row r="19194" spans="1:5" ht="13.5" customHeight="1">
      <c r="A19194">
        <v>318</v>
      </c>
      <c r="B19194" t="str">
        <f t="shared" si="299"/>
        <v>318---19</v>
      </c>
      <c r="C19194" t="s">
        <v>739</v>
      </c>
      <c r="D19194" t="s">
        <v>736</v>
      </c>
      <c r="E19194">
        <v>19</v>
      </c>
    </row>
    <row r="19195" spans="1:5" ht="13.5" customHeight="1">
      <c r="A19195">
        <v>318</v>
      </c>
      <c r="B19195" t="str">
        <f t="shared" si="299"/>
        <v>318---20</v>
      </c>
      <c r="C19195" t="s">
        <v>743</v>
      </c>
      <c r="D19195" t="s">
        <v>754</v>
      </c>
      <c r="E19195">
        <v>20</v>
      </c>
    </row>
    <row r="19196" spans="1:5" ht="13.5" customHeight="1">
      <c r="A19196">
        <v>318</v>
      </c>
      <c r="B19196" t="str">
        <f t="shared" si="299"/>
        <v>318---21</v>
      </c>
      <c r="C19196" t="s">
        <v>745</v>
      </c>
      <c r="D19196" t="s">
        <v>837</v>
      </c>
      <c r="E19196">
        <v>21</v>
      </c>
    </row>
    <row r="19197" spans="1:5" ht="13.5" customHeight="1">
      <c r="A19197">
        <v>318</v>
      </c>
      <c r="B19197" t="str">
        <f t="shared" si="299"/>
        <v>318---22</v>
      </c>
      <c r="C19197" t="s">
        <v>987</v>
      </c>
      <c r="D19197" t="s">
        <v>1263</v>
      </c>
      <c r="E19197">
        <v>22</v>
      </c>
    </row>
    <row r="19198" spans="1:5" ht="13.5" customHeight="1">
      <c r="A19198">
        <v>318</v>
      </c>
      <c r="B19198" t="str">
        <f t="shared" si="299"/>
        <v>318---23</v>
      </c>
      <c r="C19198" t="s">
        <v>989</v>
      </c>
      <c r="D19198" t="s">
        <v>738</v>
      </c>
      <c r="E19198">
        <v>23</v>
      </c>
    </row>
    <row r="19199" spans="1:5" ht="13.5" customHeight="1">
      <c r="A19199">
        <v>318</v>
      </c>
      <c r="B19199" t="str">
        <f t="shared" si="299"/>
        <v>318---24</v>
      </c>
      <c r="C19199" t="s">
        <v>819</v>
      </c>
      <c r="D19199" t="s">
        <v>756</v>
      </c>
      <c r="E19199">
        <v>24</v>
      </c>
    </row>
    <row r="19200" spans="1:5" ht="13.5" customHeight="1">
      <c r="A19200">
        <v>318</v>
      </c>
      <c r="B19200" t="str">
        <f t="shared" si="299"/>
        <v>318---25</v>
      </c>
      <c r="C19200" t="s">
        <v>749</v>
      </c>
      <c r="D19200" t="s">
        <v>1082</v>
      </c>
      <c r="E19200">
        <v>25</v>
      </c>
    </row>
    <row r="19201" spans="1:5" ht="13.5" customHeight="1">
      <c r="A19201">
        <v>318</v>
      </c>
      <c r="B19201" t="str">
        <f t="shared" si="299"/>
        <v>318---26</v>
      </c>
      <c r="C19201" t="s">
        <v>1074</v>
      </c>
      <c r="D19201" t="s">
        <v>880</v>
      </c>
      <c r="E19201">
        <v>26</v>
      </c>
    </row>
    <row r="19202" spans="1:5" ht="13.5" customHeight="1">
      <c r="A19202">
        <v>318</v>
      </c>
      <c r="B19202" t="str">
        <f t="shared" si="299"/>
        <v>318---27</v>
      </c>
      <c r="C19202" t="s">
        <v>824</v>
      </c>
      <c r="D19202" t="s">
        <v>752</v>
      </c>
      <c r="E19202">
        <v>27</v>
      </c>
    </row>
    <row r="19203" spans="1:5" ht="13.5" customHeight="1">
      <c r="A19203">
        <v>318</v>
      </c>
      <c r="B19203" t="str">
        <f t="shared" ref="B19203:B19266" si="300">A19203&amp;"---"&amp;E19203</f>
        <v>318---28</v>
      </c>
      <c r="C19203" t="s">
        <v>826</v>
      </c>
      <c r="D19203" t="s">
        <v>1079</v>
      </c>
      <c r="E19203">
        <v>28</v>
      </c>
    </row>
    <row r="19204" spans="1:5" ht="13.5" customHeight="1">
      <c r="A19204">
        <v>318</v>
      </c>
      <c r="B19204" t="str">
        <f t="shared" si="300"/>
        <v>318---29</v>
      </c>
      <c r="C19204" t="s">
        <v>759</v>
      </c>
      <c r="D19204" t="s">
        <v>823</v>
      </c>
      <c r="E19204">
        <v>29</v>
      </c>
    </row>
    <row r="19205" spans="1:5" ht="13.5" customHeight="1">
      <c r="A19205">
        <v>318</v>
      </c>
      <c r="B19205" t="str">
        <f t="shared" si="300"/>
        <v>318---30</v>
      </c>
      <c r="C19205" t="s">
        <v>832</v>
      </c>
      <c r="D19205" t="s">
        <v>949</v>
      </c>
      <c r="E19205">
        <v>30</v>
      </c>
    </row>
    <row r="19206" spans="1:5" ht="13.5" customHeight="1">
      <c r="A19206">
        <v>318</v>
      </c>
      <c r="B19206" t="str">
        <f t="shared" si="300"/>
        <v>318---31</v>
      </c>
      <c r="C19206" t="s">
        <v>765</v>
      </c>
      <c r="D19206" t="s">
        <v>1196</v>
      </c>
      <c r="E19206">
        <v>31</v>
      </c>
    </row>
    <row r="19207" spans="1:5" ht="13.5" customHeight="1">
      <c r="A19207">
        <v>318</v>
      </c>
      <c r="B19207" t="str">
        <f t="shared" si="300"/>
        <v>318---32</v>
      </c>
      <c r="C19207" t="s">
        <v>868</v>
      </c>
      <c r="D19207" t="s">
        <v>758</v>
      </c>
      <c r="E19207">
        <v>32</v>
      </c>
    </row>
    <row r="19208" spans="1:5" ht="13.5" customHeight="1">
      <c r="A19208">
        <v>318</v>
      </c>
      <c r="B19208" t="str">
        <f t="shared" si="300"/>
        <v>318---33</v>
      </c>
      <c r="C19208" t="s">
        <v>838</v>
      </c>
      <c r="D19208" t="s">
        <v>1054</v>
      </c>
      <c r="E19208">
        <v>33</v>
      </c>
    </row>
    <row r="19209" spans="1:5" ht="13.5" customHeight="1">
      <c r="A19209">
        <v>318</v>
      </c>
      <c r="B19209" t="str">
        <f t="shared" si="300"/>
        <v>318---34</v>
      </c>
      <c r="C19209" t="s">
        <v>969</v>
      </c>
      <c r="D19209" t="s">
        <v>802</v>
      </c>
      <c r="E19209">
        <v>34</v>
      </c>
    </row>
    <row r="19210" spans="1:5" ht="13.5" customHeight="1">
      <c r="A19210">
        <v>318</v>
      </c>
      <c r="B19210" t="str">
        <f t="shared" si="300"/>
        <v>318---35</v>
      </c>
      <c r="C19210" t="s">
        <v>870</v>
      </c>
      <c r="D19210" t="s">
        <v>1344</v>
      </c>
      <c r="E19210">
        <v>35</v>
      </c>
    </row>
    <row r="19211" spans="1:5" ht="13.5" customHeight="1">
      <c r="A19211">
        <v>318</v>
      </c>
      <c r="B19211" t="str">
        <f t="shared" si="300"/>
        <v>318---36</v>
      </c>
      <c r="C19211" t="s">
        <v>773</v>
      </c>
      <c r="D19211" t="s">
        <v>1067</v>
      </c>
      <c r="E19211">
        <v>36</v>
      </c>
    </row>
    <row r="19212" spans="1:5" ht="13.5" customHeight="1">
      <c r="A19212">
        <v>318</v>
      </c>
      <c r="B19212" t="str">
        <f t="shared" si="300"/>
        <v>318---37</v>
      </c>
      <c r="C19212" t="s">
        <v>5946</v>
      </c>
      <c r="D19212" t="s">
        <v>893</v>
      </c>
      <c r="E19212">
        <v>37</v>
      </c>
    </row>
    <row r="19213" spans="1:5" ht="13.5" customHeight="1">
      <c r="A19213">
        <v>318</v>
      </c>
      <c r="B19213" t="str">
        <f t="shared" si="300"/>
        <v>318---38</v>
      </c>
      <c r="C19213" t="s">
        <v>5967</v>
      </c>
      <c r="D19213" t="s">
        <v>986</v>
      </c>
      <c r="E19213">
        <v>38</v>
      </c>
    </row>
    <row r="19214" spans="1:5" ht="13.5" customHeight="1">
      <c r="A19214">
        <v>318</v>
      </c>
      <c r="B19214" t="str">
        <f t="shared" si="300"/>
        <v>318---39</v>
      </c>
      <c r="C19214" t="s">
        <v>5968</v>
      </c>
      <c r="D19214" t="s">
        <v>988</v>
      </c>
      <c r="E19214">
        <v>39</v>
      </c>
    </row>
    <row r="19215" spans="1:5" ht="13.5" customHeight="1">
      <c r="A19215">
        <v>318</v>
      </c>
      <c r="B19215" t="str">
        <f t="shared" si="300"/>
        <v>318---40</v>
      </c>
      <c r="C19215" t="s">
        <v>5969</v>
      </c>
      <c r="D19215" t="s">
        <v>961</v>
      </c>
      <c r="E19215">
        <v>40</v>
      </c>
    </row>
    <row r="19216" spans="1:5" ht="13.5" customHeight="1">
      <c r="A19216">
        <v>318</v>
      </c>
      <c r="B19216" t="str">
        <f t="shared" si="300"/>
        <v>318---41</v>
      </c>
      <c r="C19216" t="s">
        <v>5915</v>
      </c>
      <c r="D19216" t="s">
        <v>772</v>
      </c>
      <c r="E19216">
        <v>41</v>
      </c>
    </row>
    <row r="19217" spans="1:5" ht="13.5" customHeight="1">
      <c r="A19217">
        <v>318</v>
      </c>
      <c r="B19217" t="str">
        <f t="shared" si="300"/>
        <v>318---42</v>
      </c>
      <c r="C19217" t="s">
        <v>5917</v>
      </c>
      <c r="D19217" t="s">
        <v>789</v>
      </c>
      <c r="E19217">
        <v>42</v>
      </c>
    </row>
    <row r="19218" spans="1:5" ht="13.5" customHeight="1">
      <c r="A19218">
        <v>318</v>
      </c>
      <c r="B19218" t="str">
        <f t="shared" si="300"/>
        <v>318---43</v>
      </c>
      <c r="C19218" t="s">
        <v>5918</v>
      </c>
      <c r="D19218" t="s">
        <v>770</v>
      </c>
      <c r="E19218">
        <v>43</v>
      </c>
    </row>
    <row r="19219" spans="1:5" ht="13.5" customHeight="1">
      <c r="A19219">
        <v>318</v>
      </c>
      <c r="B19219" t="str">
        <f t="shared" si="300"/>
        <v>318---44</v>
      </c>
      <c r="C19219" t="s">
        <v>5931</v>
      </c>
      <c r="D19219" t="s">
        <v>1044</v>
      </c>
      <c r="E19219">
        <v>44</v>
      </c>
    </row>
    <row r="19220" spans="1:5" ht="13.5" customHeight="1">
      <c r="A19220">
        <v>318</v>
      </c>
      <c r="B19220" t="str">
        <f t="shared" si="300"/>
        <v>318---45</v>
      </c>
      <c r="C19220" t="s">
        <v>5956</v>
      </c>
      <c r="D19220" t="s">
        <v>917</v>
      </c>
      <c r="E19220">
        <v>45</v>
      </c>
    </row>
    <row r="19221" spans="1:5" ht="13.5" customHeight="1">
      <c r="A19221">
        <v>318</v>
      </c>
      <c r="B19221" t="str">
        <f t="shared" si="300"/>
        <v>318---46</v>
      </c>
      <c r="C19221" t="s">
        <v>5923</v>
      </c>
      <c r="D19221" t="s">
        <v>766</v>
      </c>
      <c r="E19221">
        <v>46</v>
      </c>
    </row>
    <row r="19222" spans="1:5" ht="13.5" customHeight="1">
      <c r="A19222">
        <v>318</v>
      </c>
      <c r="B19222" t="str">
        <f t="shared" si="300"/>
        <v>318---47</v>
      </c>
      <c r="C19222" t="s">
        <v>5974</v>
      </c>
      <c r="D19222" t="s">
        <v>1049</v>
      </c>
      <c r="E19222">
        <v>47</v>
      </c>
    </row>
    <row r="19223" spans="1:5" ht="13.5" customHeight="1">
      <c r="A19223">
        <v>318</v>
      </c>
      <c r="B19223" t="str">
        <f t="shared" si="300"/>
        <v>318---48</v>
      </c>
      <c r="C19223" t="s">
        <v>5981</v>
      </c>
      <c r="D19223" t="s">
        <v>1225</v>
      </c>
      <c r="E19223">
        <v>48</v>
      </c>
    </row>
    <row r="19224" spans="1:5" ht="13.5" customHeight="1">
      <c r="A19224">
        <v>318</v>
      </c>
      <c r="B19224" t="str">
        <f t="shared" si="300"/>
        <v>318---49</v>
      </c>
      <c r="C19224" t="s">
        <v>5975</v>
      </c>
      <c r="D19224" t="s">
        <v>994</v>
      </c>
      <c r="E19224">
        <v>49</v>
      </c>
    </row>
    <row r="19225" spans="1:5" ht="13.5" customHeight="1">
      <c r="A19225">
        <v>319</v>
      </c>
      <c r="B19225" t="str">
        <f t="shared" si="300"/>
        <v>319---1</v>
      </c>
      <c r="C19225" t="s">
        <v>4216</v>
      </c>
      <c r="D19225" t="s">
        <v>1296</v>
      </c>
      <c r="E19225">
        <v>1</v>
      </c>
    </row>
    <row r="19226" spans="1:5" ht="13.5" customHeight="1">
      <c r="A19226">
        <v>319</v>
      </c>
      <c r="B19226" t="str">
        <f t="shared" si="300"/>
        <v>319---2</v>
      </c>
      <c r="C19226" t="s">
        <v>4216</v>
      </c>
      <c r="D19226" t="s">
        <v>1053</v>
      </c>
      <c r="E19226">
        <v>2</v>
      </c>
    </row>
    <row r="19227" spans="1:5" ht="13.5" customHeight="1">
      <c r="A19227">
        <v>319</v>
      </c>
      <c r="B19227" t="str">
        <f t="shared" si="300"/>
        <v>319---3</v>
      </c>
      <c r="C19227" t="s">
        <v>4216</v>
      </c>
      <c r="D19227" t="s">
        <v>972</v>
      </c>
      <c r="E19227">
        <v>3</v>
      </c>
    </row>
    <row r="19228" spans="1:5" ht="13.5" customHeight="1">
      <c r="A19228">
        <v>319</v>
      </c>
      <c r="B19228" t="str">
        <f t="shared" si="300"/>
        <v>319---4</v>
      </c>
      <c r="C19228" t="s">
        <v>4216</v>
      </c>
      <c r="D19228" t="s">
        <v>1061</v>
      </c>
      <c r="E19228">
        <v>4</v>
      </c>
    </row>
    <row r="19229" spans="1:5" ht="13.5" customHeight="1">
      <c r="A19229">
        <v>319</v>
      </c>
      <c r="B19229" t="str">
        <f t="shared" si="300"/>
        <v>319---5</v>
      </c>
      <c r="C19229" t="s">
        <v>4216</v>
      </c>
      <c r="D19229" t="s">
        <v>802</v>
      </c>
      <c r="E19229">
        <v>5</v>
      </c>
    </row>
    <row r="19230" spans="1:5" ht="13.5" customHeight="1">
      <c r="A19230">
        <v>319</v>
      </c>
      <c r="B19230" t="str">
        <f t="shared" si="300"/>
        <v>319---6</v>
      </c>
      <c r="C19230" t="s">
        <v>4216</v>
      </c>
      <c r="D19230" t="s">
        <v>1054</v>
      </c>
      <c r="E19230">
        <v>6</v>
      </c>
    </row>
    <row r="19231" spans="1:5" ht="13.5" customHeight="1">
      <c r="A19231">
        <v>319</v>
      </c>
      <c r="B19231" t="str">
        <f t="shared" si="300"/>
        <v>319---7</v>
      </c>
      <c r="C19231" t="s">
        <v>4216</v>
      </c>
      <c r="D19231" t="s">
        <v>1425</v>
      </c>
      <c r="E19231">
        <v>7</v>
      </c>
    </row>
    <row r="19232" spans="1:5" ht="13.5" customHeight="1">
      <c r="A19232">
        <v>319</v>
      </c>
      <c r="B19232" t="str">
        <f t="shared" si="300"/>
        <v>319---8</v>
      </c>
      <c r="C19232" t="s">
        <v>4216</v>
      </c>
      <c r="D19232" t="s">
        <v>992</v>
      </c>
      <c r="E19232">
        <v>8</v>
      </c>
    </row>
    <row r="19233" spans="1:5" ht="13.5" customHeight="1">
      <c r="A19233">
        <v>319</v>
      </c>
      <c r="B19233" t="str">
        <f t="shared" si="300"/>
        <v>319---9</v>
      </c>
      <c r="C19233" t="s">
        <v>4216</v>
      </c>
      <c r="D19233" t="s">
        <v>986</v>
      </c>
      <c r="E19233">
        <v>9</v>
      </c>
    </row>
    <row r="19234" spans="1:5" ht="13.5" customHeight="1">
      <c r="A19234">
        <v>319</v>
      </c>
      <c r="B19234" t="str">
        <f t="shared" si="300"/>
        <v>319---10</v>
      </c>
      <c r="C19234" t="s">
        <v>4216</v>
      </c>
      <c r="D19234" t="s">
        <v>1426</v>
      </c>
      <c r="E19234">
        <v>10</v>
      </c>
    </row>
    <row r="19235" spans="1:5" ht="13.5" customHeight="1">
      <c r="A19235">
        <v>319</v>
      </c>
      <c r="B19235" t="str">
        <f t="shared" si="300"/>
        <v>319---11</v>
      </c>
      <c r="C19235" t="s">
        <v>4216</v>
      </c>
      <c r="D19235" t="s">
        <v>988</v>
      </c>
      <c r="E19235">
        <v>11</v>
      </c>
    </row>
    <row r="19236" spans="1:5" ht="13.5" customHeight="1">
      <c r="A19236">
        <v>319</v>
      </c>
      <c r="B19236" t="str">
        <f t="shared" si="300"/>
        <v>319---12</v>
      </c>
      <c r="C19236" t="s">
        <v>4216</v>
      </c>
      <c r="D19236" t="s">
        <v>1177</v>
      </c>
      <c r="E19236">
        <v>12</v>
      </c>
    </row>
    <row r="19237" spans="1:5" ht="13.5" customHeight="1">
      <c r="A19237">
        <v>319</v>
      </c>
      <c r="B19237" t="str">
        <f t="shared" si="300"/>
        <v>319---13</v>
      </c>
      <c r="C19237" t="s">
        <v>4216</v>
      </c>
      <c r="D19237" t="s">
        <v>872</v>
      </c>
      <c r="E19237">
        <v>13</v>
      </c>
    </row>
    <row r="19238" spans="1:5" ht="13.5" customHeight="1">
      <c r="A19238">
        <v>319</v>
      </c>
      <c r="B19238" t="str">
        <f t="shared" si="300"/>
        <v>319---14</v>
      </c>
      <c r="C19238" t="s">
        <v>4216</v>
      </c>
      <c r="D19238" t="s">
        <v>1119</v>
      </c>
      <c r="E19238">
        <v>14</v>
      </c>
    </row>
    <row r="19239" spans="1:5" ht="13.5" customHeight="1">
      <c r="A19239">
        <v>319</v>
      </c>
      <c r="B19239" t="str">
        <f t="shared" si="300"/>
        <v>319---15</v>
      </c>
      <c r="C19239" t="s">
        <v>4216</v>
      </c>
      <c r="D19239" t="s">
        <v>1047</v>
      </c>
      <c r="E19239">
        <v>15</v>
      </c>
    </row>
    <row r="19240" spans="1:5" ht="13.5" customHeight="1">
      <c r="A19240">
        <v>319</v>
      </c>
      <c r="B19240" t="str">
        <f t="shared" si="300"/>
        <v>319---16</v>
      </c>
      <c r="C19240" t="s">
        <v>5928</v>
      </c>
      <c r="D19240" t="s">
        <v>1254</v>
      </c>
      <c r="E19240">
        <v>16</v>
      </c>
    </row>
    <row r="19241" spans="1:5" ht="13.5" customHeight="1">
      <c r="A19241">
        <v>319</v>
      </c>
      <c r="B19241" t="str">
        <f t="shared" si="300"/>
        <v>319---17</v>
      </c>
      <c r="C19241" t="s">
        <v>727</v>
      </c>
      <c r="D19241" t="s">
        <v>1308</v>
      </c>
      <c r="E19241">
        <v>17</v>
      </c>
    </row>
    <row r="19242" spans="1:5" ht="13.5" customHeight="1">
      <c r="A19242">
        <v>319</v>
      </c>
      <c r="B19242" t="str">
        <f t="shared" si="300"/>
        <v>319---18</v>
      </c>
      <c r="C19242" t="s">
        <v>1070</v>
      </c>
      <c r="D19242" t="s">
        <v>1219</v>
      </c>
      <c r="E19242">
        <v>18</v>
      </c>
    </row>
    <row r="19243" spans="1:5" ht="13.5" customHeight="1">
      <c r="A19243">
        <v>319</v>
      </c>
      <c r="B19243" t="str">
        <f t="shared" si="300"/>
        <v>319---19</v>
      </c>
      <c r="C19243" t="s">
        <v>795</v>
      </c>
      <c r="D19243" t="s">
        <v>1062</v>
      </c>
      <c r="E19243">
        <v>19</v>
      </c>
    </row>
    <row r="19244" spans="1:5" ht="13.5" customHeight="1">
      <c r="A19244">
        <v>319</v>
      </c>
      <c r="B19244" t="str">
        <f t="shared" si="300"/>
        <v>319---20</v>
      </c>
      <c r="C19244" t="s">
        <v>1017</v>
      </c>
      <c r="D19244" t="s">
        <v>796</v>
      </c>
      <c r="E19244">
        <v>20</v>
      </c>
    </row>
    <row r="19245" spans="1:5" ht="13.5" customHeight="1">
      <c r="A19245">
        <v>319</v>
      </c>
      <c r="B19245" t="str">
        <f t="shared" si="300"/>
        <v>319---21</v>
      </c>
      <c r="C19245" t="s">
        <v>731</v>
      </c>
      <c r="D19245" t="s">
        <v>800</v>
      </c>
      <c r="E19245">
        <v>21</v>
      </c>
    </row>
    <row r="19246" spans="1:5" ht="13.5" customHeight="1">
      <c r="A19246">
        <v>319</v>
      </c>
      <c r="B19246" t="str">
        <f t="shared" si="300"/>
        <v>319---22</v>
      </c>
      <c r="C19246" t="s">
        <v>735</v>
      </c>
      <c r="D19246" t="s">
        <v>744</v>
      </c>
      <c r="E19246">
        <v>22</v>
      </c>
    </row>
    <row r="19247" spans="1:5" ht="13.5" customHeight="1">
      <c r="A19247">
        <v>319</v>
      </c>
      <c r="B19247" t="str">
        <f t="shared" si="300"/>
        <v>319---23</v>
      </c>
      <c r="C19247" t="s">
        <v>887</v>
      </c>
      <c r="D19247" t="s">
        <v>992</v>
      </c>
      <c r="E19247">
        <v>23</v>
      </c>
    </row>
    <row r="19248" spans="1:5" ht="13.5" customHeight="1">
      <c r="A19248">
        <v>319</v>
      </c>
      <c r="B19248" t="str">
        <f t="shared" si="300"/>
        <v>319---24</v>
      </c>
      <c r="C19248" t="s">
        <v>797</v>
      </c>
      <c r="D19248" t="s">
        <v>1081</v>
      </c>
      <c r="E19248">
        <v>24</v>
      </c>
    </row>
    <row r="19249" spans="1:5" ht="13.5" customHeight="1">
      <c r="A19249">
        <v>319</v>
      </c>
      <c r="B19249" t="str">
        <f t="shared" si="300"/>
        <v>319---25</v>
      </c>
      <c r="C19249" t="s">
        <v>739</v>
      </c>
      <c r="D19249" t="s">
        <v>736</v>
      </c>
      <c r="E19249">
        <v>25</v>
      </c>
    </row>
    <row r="19250" spans="1:5" ht="13.5" customHeight="1">
      <c r="A19250">
        <v>319</v>
      </c>
      <c r="B19250" t="str">
        <f t="shared" si="300"/>
        <v>319---26</v>
      </c>
      <c r="C19250" t="s">
        <v>743</v>
      </c>
      <c r="D19250" t="s">
        <v>754</v>
      </c>
      <c r="E19250">
        <v>26</v>
      </c>
    </row>
    <row r="19251" spans="1:5" ht="13.5" customHeight="1">
      <c r="A19251">
        <v>319</v>
      </c>
      <c r="B19251" t="str">
        <f t="shared" si="300"/>
        <v>319---27</v>
      </c>
      <c r="C19251" t="s">
        <v>745</v>
      </c>
      <c r="D19251" t="s">
        <v>837</v>
      </c>
      <c r="E19251">
        <v>27</v>
      </c>
    </row>
    <row r="19252" spans="1:5" ht="13.5" customHeight="1">
      <c r="A19252">
        <v>319</v>
      </c>
      <c r="B19252" t="str">
        <f t="shared" si="300"/>
        <v>319---28</v>
      </c>
      <c r="C19252" t="s">
        <v>987</v>
      </c>
      <c r="D19252" t="s">
        <v>1263</v>
      </c>
      <c r="E19252">
        <v>28</v>
      </c>
    </row>
    <row r="19253" spans="1:5" ht="13.5" customHeight="1">
      <c r="A19253">
        <v>319</v>
      </c>
      <c r="B19253" t="str">
        <f t="shared" si="300"/>
        <v>319---29</v>
      </c>
      <c r="C19253" t="s">
        <v>989</v>
      </c>
      <c r="D19253" t="s">
        <v>738</v>
      </c>
      <c r="E19253">
        <v>29</v>
      </c>
    </row>
    <row r="19254" spans="1:5" ht="13.5" customHeight="1">
      <c r="A19254">
        <v>319</v>
      </c>
      <c r="B19254" t="str">
        <f t="shared" si="300"/>
        <v>319---30</v>
      </c>
      <c r="C19254" t="s">
        <v>819</v>
      </c>
      <c r="D19254" t="s">
        <v>756</v>
      </c>
      <c r="E19254">
        <v>30</v>
      </c>
    </row>
    <row r="19255" spans="1:5" ht="13.5" customHeight="1">
      <c r="A19255">
        <v>319</v>
      </c>
      <c r="B19255" t="str">
        <f t="shared" si="300"/>
        <v>319---31</v>
      </c>
      <c r="C19255" t="s">
        <v>749</v>
      </c>
      <c r="D19255" t="s">
        <v>1082</v>
      </c>
      <c r="E19255">
        <v>31</v>
      </c>
    </row>
    <row r="19256" spans="1:5" ht="13.5" customHeight="1">
      <c r="A19256">
        <v>319</v>
      </c>
      <c r="B19256" t="str">
        <f t="shared" si="300"/>
        <v>319---32</v>
      </c>
      <c r="C19256" t="s">
        <v>1074</v>
      </c>
      <c r="D19256" t="s">
        <v>880</v>
      </c>
      <c r="E19256">
        <v>32</v>
      </c>
    </row>
    <row r="19257" spans="1:5" ht="13.5" customHeight="1">
      <c r="A19257">
        <v>319</v>
      </c>
      <c r="B19257" t="str">
        <f t="shared" si="300"/>
        <v>319---33</v>
      </c>
      <c r="C19257" t="s">
        <v>1019</v>
      </c>
      <c r="D19257" t="s">
        <v>734</v>
      </c>
      <c r="E19257">
        <v>33</v>
      </c>
    </row>
    <row r="19258" spans="1:5" ht="13.5" customHeight="1">
      <c r="A19258">
        <v>319</v>
      </c>
      <c r="B19258" t="str">
        <f t="shared" si="300"/>
        <v>319---34</v>
      </c>
      <c r="C19258" t="s">
        <v>824</v>
      </c>
      <c r="D19258" t="s">
        <v>752</v>
      </c>
      <c r="E19258">
        <v>34</v>
      </c>
    </row>
    <row r="19259" spans="1:5" ht="13.5" customHeight="1">
      <c r="A19259">
        <v>319</v>
      </c>
      <c r="B19259" t="str">
        <f t="shared" si="300"/>
        <v>319---35</v>
      </c>
      <c r="C19259" t="s">
        <v>826</v>
      </c>
      <c r="D19259" t="s">
        <v>1079</v>
      </c>
      <c r="E19259">
        <v>35</v>
      </c>
    </row>
    <row r="19260" spans="1:5" ht="13.5" customHeight="1">
      <c r="A19260">
        <v>319</v>
      </c>
      <c r="B19260" t="str">
        <f t="shared" si="300"/>
        <v>319---36</v>
      </c>
      <c r="C19260" t="s">
        <v>940</v>
      </c>
      <c r="D19260" t="s">
        <v>1239</v>
      </c>
      <c r="E19260">
        <v>36</v>
      </c>
    </row>
    <row r="19261" spans="1:5" ht="13.5" customHeight="1">
      <c r="A19261">
        <v>319</v>
      </c>
      <c r="B19261" t="str">
        <f t="shared" si="300"/>
        <v>319---37</v>
      </c>
      <c r="C19261" t="s">
        <v>759</v>
      </c>
      <c r="D19261" t="s">
        <v>823</v>
      </c>
      <c r="E19261">
        <v>37</v>
      </c>
    </row>
    <row r="19262" spans="1:5" ht="13.5" customHeight="1">
      <c r="A19262">
        <v>319</v>
      </c>
      <c r="B19262" t="str">
        <f t="shared" si="300"/>
        <v>319---38</v>
      </c>
      <c r="C19262" t="s">
        <v>832</v>
      </c>
      <c r="D19262" t="s">
        <v>949</v>
      </c>
      <c r="E19262">
        <v>38</v>
      </c>
    </row>
    <row r="19263" spans="1:5" ht="13.5" customHeight="1">
      <c r="A19263">
        <v>319</v>
      </c>
      <c r="B19263" t="str">
        <f t="shared" si="300"/>
        <v>319---39</v>
      </c>
      <c r="C19263" t="s">
        <v>765</v>
      </c>
      <c r="D19263" t="s">
        <v>1196</v>
      </c>
      <c r="E19263">
        <v>39</v>
      </c>
    </row>
    <row r="19264" spans="1:5" ht="13.5" customHeight="1">
      <c r="A19264">
        <v>319</v>
      </c>
      <c r="B19264" t="str">
        <f t="shared" si="300"/>
        <v>319---40</v>
      </c>
      <c r="C19264" t="s">
        <v>868</v>
      </c>
      <c r="D19264" t="s">
        <v>758</v>
      </c>
      <c r="E19264">
        <v>40</v>
      </c>
    </row>
    <row r="19265" spans="1:5" ht="13.5" customHeight="1">
      <c r="A19265">
        <v>319</v>
      </c>
      <c r="B19265" t="str">
        <f t="shared" si="300"/>
        <v>319---41</v>
      </c>
      <c r="C19265" t="s">
        <v>838</v>
      </c>
      <c r="D19265" t="s">
        <v>1054</v>
      </c>
      <c r="E19265">
        <v>41</v>
      </c>
    </row>
    <row r="19266" spans="1:5" ht="13.5" customHeight="1">
      <c r="A19266">
        <v>319</v>
      </c>
      <c r="B19266" t="str">
        <f t="shared" si="300"/>
        <v>319---42</v>
      </c>
      <c r="C19266" t="s">
        <v>969</v>
      </c>
      <c r="D19266" t="s">
        <v>802</v>
      </c>
      <c r="E19266">
        <v>42</v>
      </c>
    </row>
    <row r="19267" spans="1:5" ht="13.5" customHeight="1">
      <c r="A19267">
        <v>319</v>
      </c>
      <c r="B19267" t="str">
        <f t="shared" ref="B19267:B19330" si="301">A19267&amp;"---"&amp;E19267</f>
        <v>319---43</v>
      </c>
      <c r="C19267" t="s">
        <v>870</v>
      </c>
      <c r="D19267" t="s">
        <v>1344</v>
      </c>
      <c r="E19267">
        <v>43</v>
      </c>
    </row>
    <row r="19268" spans="1:5" ht="13.5" customHeight="1">
      <c r="A19268">
        <v>319</v>
      </c>
      <c r="B19268" t="str">
        <f t="shared" si="301"/>
        <v>319---44</v>
      </c>
      <c r="C19268" t="s">
        <v>773</v>
      </c>
      <c r="D19268" t="s">
        <v>1067</v>
      </c>
      <c r="E19268">
        <v>44</v>
      </c>
    </row>
    <row r="19269" spans="1:5" ht="13.5" customHeight="1">
      <c r="A19269">
        <v>319</v>
      </c>
      <c r="B19269" t="str">
        <f t="shared" si="301"/>
        <v>319---45</v>
      </c>
      <c r="C19269" t="s">
        <v>995</v>
      </c>
      <c r="D19269" t="s">
        <v>1296</v>
      </c>
      <c r="E19269">
        <v>45</v>
      </c>
    </row>
    <row r="19270" spans="1:5" ht="13.5" customHeight="1">
      <c r="A19270">
        <v>319</v>
      </c>
      <c r="B19270" t="str">
        <f t="shared" si="301"/>
        <v>319---46</v>
      </c>
      <c r="C19270" t="s">
        <v>918</v>
      </c>
      <c r="D19270" t="s">
        <v>865</v>
      </c>
      <c r="E19270">
        <v>46</v>
      </c>
    </row>
    <row r="19271" spans="1:5" ht="13.5" customHeight="1">
      <c r="A19271">
        <v>319</v>
      </c>
      <c r="B19271" t="str">
        <f t="shared" si="301"/>
        <v>319---47</v>
      </c>
      <c r="C19271" t="s">
        <v>1134</v>
      </c>
      <c r="D19271" t="s">
        <v>6232</v>
      </c>
      <c r="E19271">
        <v>47</v>
      </c>
    </row>
    <row r="19272" spans="1:5" ht="13.5" customHeight="1">
      <c r="A19272">
        <v>319</v>
      </c>
      <c r="B19272" t="str">
        <f t="shared" si="301"/>
        <v>319---48</v>
      </c>
      <c r="C19272" t="s">
        <v>5946</v>
      </c>
      <c r="D19272" t="s">
        <v>893</v>
      </c>
      <c r="E19272">
        <v>48</v>
      </c>
    </row>
    <row r="19273" spans="1:5" ht="13.5" customHeight="1">
      <c r="A19273">
        <v>319</v>
      </c>
      <c r="B19273" t="str">
        <f t="shared" si="301"/>
        <v>319---49</v>
      </c>
      <c r="C19273" t="s">
        <v>6000</v>
      </c>
      <c r="D19273" t="s">
        <v>1198</v>
      </c>
      <c r="E19273">
        <v>49</v>
      </c>
    </row>
    <row r="19274" spans="1:5" ht="13.5" customHeight="1">
      <c r="A19274">
        <v>319</v>
      </c>
      <c r="B19274" t="str">
        <f t="shared" si="301"/>
        <v>319---50</v>
      </c>
      <c r="C19274" t="s">
        <v>5967</v>
      </c>
      <c r="D19274" t="s">
        <v>986</v>
      </c>
      <c r="E19274">
        <v>50</v>
      </c>
    </row>
    <row r="19275" spans="1:5" ht="13.5" customHeight="1">
      <c r="A19275">
        <v>319</v>
      </c>
      <c r="B19275" t="str">
        <f t="shared" si="301"/>
        <v>319---51</v>
      </c>
      <c r="C19275" t="s">
        <v>5968</v>
      </c>
      <c r="D19275" t="s">
        <v>988</v>
      </c>
      <c r="E19275">
        <v>51</v>
      </c>
    </row>
    <row r="19276" spans="1:5" ht="13.5" customHeight="1">
      <c r="A19276">
        <v>319</v>
      </c>
      <c r="B19276" t="str">
        <f t="shared" si="301"/>
        <v>319---52</v>
      </c>
      <c r="C19276" t="s">
        <v>5969</v>
      </c>
      <c r="D19276" t="s">
        <v>961</v>
      </c>
      <c r="E19276">
        <v>52</v>
      </c>
    </row>
    <row r="19277" spans="1:5" ht="13.5" customHeight="1">
      <c r="A19277">
        <v>319</v>
      </c>
      <c r="B19277" t="str">
        <f t="shared" si="301"/>
        <v>319---53</v>
      </c>
      <c r="C19277" t="s">
        <v>5915</v>
      </c>
      <c r="D19277" t="s">
        <v>772</v>
      </c>
      <c r="E19277">
        <v>53</v>
      </c>
    </row>
    <row r="19278" spans="1:5" ht="13.5" customHeight="1">
      <c r="A19278">
        <v>319</v>
      </c>
      <c r="B19278" t="str">
        <f t="shared" si="301"/>
        <v>319---54</v>
      </c>
      <c r="C19278" t="s">
        <v>5917</v>
      </c>
      <c r="D19278" t="s">
        <v>789</v>
      </c>
      <c r="E19278">
        <v>54</v>
      </c>
    </row>
    <row r="19279" spans="1:5" ht="13.5" customHeight="1">
      <c r="A19279">
        <v>319</v>
      </c>
      <c r="B19279" t="str">
        <f t="shared" si="301"/>
        <v>319---55</v>
      </c>
      <c r="C19279" t="s">
        <v>5918</v>
      </c>
      <c r="D19279" t="s">
        <v>770</v>
      </c>
      <c r="E19279">
        <v>55</v>
      </c>
    </row>
    <row r="19280" spans="1:5" ht="13.5" customHeight="1">
      <c r="A19280">
        <v>319</v>
      </c>
      <c r="B19280" t="str">
        <f t="shared" si="301"/>
        <v>319---56</v>
      </c>
      <c r="C19280" t="s">
        <v>5931</v>
      </c>
      <c r="D19280" t="s">
        <v>1044</v>
      </c>
      <c r="E19280">
        <v>56</v>
      </c>
    </row>
    <row r="19281" spans="1:5" ht="13.5" customHeight="1">
      <c r="A19281">
        <v>319</v>
      </c>
      <c r="B19281" t="str">
        <f t="shared" si="301"/>
        <v>319---57</v>
      </c>
      <c r="C19281" t="s">
        <v>5985</v>
      </c>
      <c r="D19281" t="s">
        <v>1159</v>
      </c>
      <c r="E19281">
        <v>57</v>
      </c>
    </row>
    <row r="19282" spans="1:5" ht="13.5" customHeight="1">
      <c r="A19282">
        <v>319</v>
      </c>
      <c r="B19282" t="str">
        <f t="shared" si="301"/>
        <v>319---58</v>
      </c>
      <c r="C19282" t="s">
        <v>5956</v>
      </c>
      <c r="D19282" t="s">
        <v>917</v>
      </c>
      <c r="E19282">
        <v>58</v>
      </c>
    </row>
    <row r="19283" spans="1:5" ht="13.5" customHeight="1">
      <c r="A19283">
        <v>319</v>
      </c>
      <c r="B19283" t="str">
        <f t="shared" si="301"/>
        <v>319---59</v>
      </c>
      <c r="C19283" t="s">
        <v>5938</v>
      </c>
      <c r="D19283" t="s">
        <v>851</v>
      </c>
      <c r="E19283">
        <v>59</v>
      </c>
    </row>
    <row r="19284" spans="1:5" ht="13.5" customHeight="1">
      <c r="A19284">
        <v>319</v>
      </c>
      <c r="B19284" t="str">
        <f t="shared" si="301"/>
        <v>319---60</v>
      </c>
      <c r="C19284" t="s">
        <v>5941</v>
      </c>
      <c r="D19284" t="s">
        <v>861</v>
      </c>
      <c r="E19284">
        <v>60</v>
      </c>
    </row>
    <row r="19285" spans="1:5" ht="13.5" customHeight="1">
      <c r="A19285">
        <v>319</v>
      </c>
      <c r="B19285" t="str">
        <f t="shared" si="301"/>
        <v>319---61</v>
      </c>
      <c r="C19285" t="s">
        <v>5923</v>
      </c>
      <c r="D19285" t="s">
        <v>766</v>
      </c>
      <c r="E19285">
        <v>61</v>
      </c>
    </row>
    <row r="19286" spans="1:5" ht="13.5" customHeight="1">
      <c r="A19286">
        <v>319</v>
      </c>
      <c r="B19286" t="str">
        <f t="shared" si="301"/>
        <v>319---62</v>
      </c>
      <c r="C19286" t="s">
        <v>5974</v>
      </c>
      <c r="D19286" t="s">
        <v>1049</v>
      </c>
      <c r="E19286">
        <v>62</v>
      </c>
    </row>
    <row r="19287" spans="1:5" ht="13.5" customHeight="1">
      <c r="A19287">
        <v>319</v>
      </c>
      <c r="B19287" t="str">
        <f t="shared" si="301"/>
        <v>319---63</v>
      </c>
      <c r="C19287" t="s">
        <v>5981</v>
      </c>
      <c r="D19287" t="s">
        <v>1225</v>
      </c>
      <c r="E19287">
        <v>63</v>
      </c>
    </row>
    <row r="19288" spans="1:5" ht="13.5" customHeight="1">
      <c r="A19288">
        <v>319</v>
      </c>
      <c r="B19288" t="str">
        <f t="shared" si="301"/>
        <v>319---64</v>
      </c>
      <c r="C19288" t="s">
        <v>5975</v>
      </c>
      <c r="D19288" t="s">
        <v>994</v>
      </c>
      <c r="E19288">
        <v>64</v>
      </c>
    </row>
    <row r="19289" spans="1:5" ht="13.5" customHeight="1">
      <c r="A19289">
        <v>204</v>
      </c>
      <c r="B19289" t="str">
        <f t="shared" si="301"/>
        <v>204---1</v>
      </c>
      <c r="C19289" t="s">
        <v>4234</v>
      </c>
      <c r="D19289" t="s">
        <v>1066</v>
      </c>
      <c r="E19289">
        <v>1</v>
      </c>
    </row>
    <row r="19290" spans="1:5" ht="13.5" customHeight="1">
      <c r="A19290">
        <v>204</v>
      </c>
      <c r="B19290" t="str">
        <f t="shared" si="301"/>
        <v>204---2</v>
      </c>
      <c r="C19290" t="s">
        <v>4216</v>
      </c>
      <c r="D19290" t="s">
        <v>1066</v>
      </c>
      <c r="E19290">
        <v>2</v>
      </c>
    </row>
    <row r="19291" spans="1:5" ht="13.5" customHeight="1">
      <c r="A19291">
        <v>204</v>
      </c>
      <c r="B19291" t="str">
        <f t="shared" si="301"/>
        <v>204---3</v>
      </c>
      <c r="C19291" t="s">
        <v>4216</v>
      </c>
      <c r="D19291" t="s">
        <v>1138</v>
      </c>
      <c r="E19291">
        <v>3</v>
      </c>
    </row>
    <row r="19292" spans="1:5" ht="13.5" customHeight="1">
      <c r="A19292">
        <v>204</v>
      </c>
      <c r="B19292" t="str">
        <f t="shared" si="301"/>
        <v>204---4</v>
      </c>
      <c r="C19292" t="s">
        <v>4216</v>
      </c>
      <c r="D19292" t="s">
        <v>842</v>
      </c>
      <c r="E19292">
        <v>4</v>
      </c>
    </row>
    <row r="19293" spans="1:5" ht="13.5" customHeight="1">
      <c r="A19293">
        <v>204</v>
      </c>
      <c r="B19293" t="str">
        <f t="shared" si="301"/>
        <v>204---5</v>
      </c>
      <c r="C19293" t="s">
        <v>4216</v>
      </c>
      <c r="D19293" t="s">
        <v>1321</v>
      </c>
      <c r="E19293">
        <v>5</v>
      </c>
    </row>
    <row r="19294" spans="1:5" ht="13.5" customHeight="1">
      <c r="A19294">
        <v>204</v>
      </c>
      <c r="B19294" t="str">
        <f t="shared" si="301"/>
        <v>204---6</v>
      </c>
      <c r="C19294" t="s">
        <v>4216</v>
      </c>
      <c r="D19294" t="s">
        <v>1174</v>
      </c>
      <c r="E19294">
        <v>6</v>
      </c>
    </row>
    <row r="19295" spans="1:5" ht="13.5" customHeight="1">
      <c r="A19295">
        <v>204</v>
      </c>
      <c r="B19295" t="str">
        <f t="shared" si="301"/>
        <v>204---7</v>
      </c>
      <c r="C19295" t="s">
        <v>4216</v>
      </c>
      <c r="D19295" t="s">
        <v>718</v>
      </c>
      <c r="E19295">
        <v>7</v>
      </c>
    </row>
    <row r="19296" spans="1:5" ht="13.5" customHeight="1">
      <c r="A19296">
        <v>204</v>
      </c>
      <c r="B19296" t="str">
        <f t="shared" si="301"/>
        <v>204---8</v>
      </c>
      <c r="C19296" t="s">
        <v>4216</v>
      </c>
      <c r="D19296" t="s">
        <v>779</v>
      </c>
      <c r="E19296">
        <v>8</v>
      </c>
    </row>
    <row r="19297" spans="1:5" ht="13.5" customHeight="1">
      <c r="A19297">
        <v>204</v>
      </c>
      <c r="B19297" t="str">
        <f t="shared" si="301"/>
        <v>204---9</v>
      </c>
      <c r="C19297" t="s">
        <v>4216</v>
      </c>
      <c r="D19297" t="s">
        <v>722</v>
      </c>
      <c r="E19297">
        <v>9</v>
      </c>
    </row>
    <row r="19298" spans="1:5" ht="13.5" customHeight="1">
      <c r="A19298">
        <v>204</v>
      </c>
      <c r="B19298" t="str">
        <f t="shared" si="301"/>
        <v>204---10</v>
      </c>
      <c r="C19298" t="s">
        <v>4216</v>
      </c>
      <c r="D19298" t="s">
        <v>1105</v>
      </c>
      <c r="E19298">
        <v>10</v>
      </c>
    </row>
    <row r="19299" spans="1:5" ht="13.5" customHeight="1">
      <c r="A19299">
        <v>204</v>
      </c>
      <c r="B19299" t="str">
        <f t="shared" si="301"/>
        <v>204---11</v>
      </c>
      <c r="C19299" t="s">
        <v>4216</v>
      </c>
      <c r="D19299" t="s">
        <v>713</v>
      </c>
      <c r="E19299">
        <v>11</v>
      </c>
    </row>
    <row r="19300" spans="1:5" ht="13.5" customHeight="1">
      <c r="A19300">
        <v>204</v>
      </c>
      <c r="B19300" t="str">
        <f t="shared" si="301"/>
        <v>204---12</v>
      </c>
      <c r="C19300" t="s">
        <v>4216</v>
      </c>
      <c r="D19300" t="s">
        <v>714</v>
      </c>
      <c r="E19300">
        <v>12</v>
      </c>
    </row>
    <row r="19301" spans="1:5" ht="13.5" customHeight="1">
      <c r="A19301">
        <v>204</v>
      </c>
      <c r="B19301" t="str">
        <f t="shared" si="301"/>
        <v>204---13</v>
      </c>
      <c r="C19301" t="s">
        <v>4216</v>
      </c>
      <c r="D19301" t="s">
        <v>872</v>
      </c>
      <c r="E19301">
        <v>13</v>
      </c>
    </row>
    <row r="19302" spans="1:5" ht="13.5" customHeight="1">
      <c r="A19302">
        <v>204</v>
      </c>
      <c r="B19302" t="str">
        <f t="shared" si="301"/>
        <v>204---14</v>
      </c>
      <c r="C19302" t="s">
        <v>4263</v>
      </c>
      <c r="D19302" t="s">
        <v>971</v>
      </c>
      <c r="E19302">
        <v>14</v>
      </c>
    </row>
    <row r="19303" spans="1:5" ht="13.5" customHeight="1">
      <c r="A19303">
        <v>204</v>
      </c>
      <c r="B19303" t="str">
        <f t="shared" si="301"/>
        <v>204---15</v>
      </c>
      <c r="C19303" t="s">
        <v>4238</v>
      </c>
      <c r="D19303" t="s">
        <v>972</v>
      </c>
      <c r="E19303">
        <v>15</v>
      </c>
    </row>
    <row r="19304" spans="1:5" ht="13.5" customHeight="1">
      <c r="A19304">
        <v>204</v>
      </c>
      <c r="B19304" t="str">
        <f t="shared" si="301"/>
        <v>204---16</v>
      </c>
      <c r="C19304" t="s">
        <v>4220</v>
      </c>
      <c r="D19304" t="s">
        <v>1142</v>
      </c>
      <c r="E19304">
        <v>16</v>
      </c>
    </row>
    <row r="19305" spans="1:5" ht="13.5" customHeight="1">
      <c r="A19305">
        <v>204</v>
      </c>
      <c r="B19305" t="str">
        <f t="shared" si="301"/>
        <v>204---17</v>
      </c>
      <c r="C19305" t="s">
        <v>4228</v>
      </c>
      <c r="D19305" t="s">
        <v>1079</v>
      </c>
      <c r="E19305">
        <v>17</v>
      </c>
    </row>
    <row r="19306" spans="1:5" ht="13.5" customHeight="1">
      <c r="A19306">
        <v>204</v>
      </c>
      <c r="B19306" t="str">
        <f t="shared" si="301"/>
        <v>204---18</v>
      </c>
      <c r="C19306" t="s">
        <v>4223</v>
      </c>
      <c r="D19306" t="s">
        <v>736</v>
      </c>
      <c r="E19306">
        <v>18</v>
      </c>
    </row>
    <row r="19307" spans="1:5" ht="13.5" customHeight="1">
      <c r="A19307">
        <v>204</v>
      </c>
      <c r="B19307" t="str">
        <f t="shared" si="301"/>
        <v>204---19</v>
      </c>
      <c r="C19307" t="s">
        <v>4276</v>
      </c>
      <c r="D19307" t="s">
        <v>1325</v>
      </c>
      <c r="E19307">
        <v>19</v>
      </c>
    </row>
    <row r="19308" spans="1:5" ht="13.5" customHeight="1">
      <c r="A19308">
        <v>204</v>
      </c>
      <c r="B19308" t="str">
        <f t="shared" si="301"/>
        <v>204---20</v>
      </c>
      <c r="C19308" t="s">
        <v>4259</v>
      </c>
      <c r="D19308" t="s">
        <v>1140</v>
      </c>
      <c r="E19308">
        <v>20</v>
      </c>
    </row>
    <row r="19309" spans="1:5" ht="13.5" customHeight="1">
      <c r="A19309">
        <v>204</v>
      </c>
      <c r="B19309" t="str">
        <f t="shared" si="301"/>
        <v>204---21</v>
      </c>
      <c r="C19309" t="s">
        <v>4254</v>
      </c>
      <c r="D19309" t="s">
        <v>1176</v>
      </c>
      <c r="E19309">
        <v>21</v>
      </c>
    </row>
    <row r="19310" spans="1:5" ht="13.5" customHeight="1">
      <c r="A19310">
        <v>204</v>
      </c>
      <c r="B19310" t="str">
        <f t="shared" si="301"/>
        <v>204---22</v>
      </c>
      <c r="C19310" t="s">
        <v>4235</v>
      </c>
      <c r="D19310" t="s">
        <v>943</v>
      </c>
      <c r="E19310">
        <v>22</v>
      </c>
    </row>
    <row r="19311" spans="1:5" ht="13.5" customHeight="1">
      <c r="A19311">
        <v>204</v>
      </c>
      <c r="B19311" t="str">
        <f t="shared" si="301"/>
        <v>204---23</v>
      </c>
      <c r="C19311" t="s">
        <v>4236</v>
      </c>
      <c r="D19311" t="s">
        <v>1128</v>
      </c>
      <c r="E19311">
        <v>23</v>
      </c>
    </row>
    <row r="19312" spans="1:5" ht="13.5" customHeight="1">
      <c r="A19312">
        <v>204</v>
      </c>
      <c r="B19312" t="str">
        <f t="shared" si="301"/>
        <v>204---24</v>
      </c>
      <c r="C19312" t="s">
        <v>4277</v>
      </c>
      <c r="D19312" t="s">
        <v>1000</v>
      </c>
      <c r="E19312">
        <v>24</v>
      </c>
    </row>
    <row r="19313" spans="1:5" ht="13.5" customHeight="1">
      <c r="A19313">
        <v>204</v>
      </c>
      <c r="B19313" t="str">
        <f t="shared" si="301"/>
        <v>204---25</v>
      </c>
      <c r="C19313" t="s">
        <v>817</v>
      </c>
      <c r="D19313" t="s">
        <v>1182</v>
      </c>
      <c r="E19313">
        <v>25</v>
      </c>
    </row>
    <row r="19314" spans="1:5" ht="13.5" customHeight="1">
      <c r="A19314">
        <v>204</v>
      </c>
      <c r="B19314" t="str">
        <f t="shared" si="301"/>
        <v>204---26</v>
      </c>
      <c r="C19314" t="s">
        <v>1017</v>
      </c>
      <c r="D19314" t="s">
        <v>796</v>
      </c>
      <c r="E19314">
        <v>26</v>
      </c>
    </row>
    <row r="19315" spans="1:5" ht="13.5" customHeight="1">
      <c r="A19315">
        <v>204</v>
      </c>
      <c r="B19315" t="str">
        <f t="shared" si="301"/>
        <v>204---27</v>
      </c>
      <c r="C19315" t="s">
        <v>731</v>
      </c>
      <c r="D19315" t="s">
        <v>800</v>
      </c>
      <c r="E19315">
        <v>27</v>
      </c>
    </row>
    <row r="19316" spans="1:5" ht="13.5" customHeight="1">
      <c r="A19316">
        <v>204</v>
      </c>
      <c r="B19316" t="str">
        <f t="shared" si="301"/>
        <v>204---28</v>
      </c>
      <c r="C19316" t="s">
        <v>733</v>
      </c>
      <c r="D19316" t="s">
        <v>781</v>
      </c>
      <c r="E19316">
        <v>28</v>
      </c>
    </row>
    <row r="19317" spans="1:5" ht="13.5" customHeight="1">
      <c r="A19317">
        <v>204</v>
      </c>
      <c r="B19317" t="str">
        <f t="shared" si="301"/>
        <v>204---29</v>
      </c>
      <c r="C19317" t="s">
        <v>797</v>
      </c>
      <c r="D19317" t="s">
        <v>1081</v>
      </c>
      <c r="E19317">
        <v>29</v>
      </c>
    </row>
    <row r="19318" spans="1:5" ht="13.5" customHeight="1">
      <c r="A19318">
        <v>204</v>
      </c>
      <c r="B19318" t="str">
        <f t="shared" si="301"/>
        <v>204---30</v>
      </c>
      <c r="C19318" t="s">
        <v>739</v>
      </c>
      <c r="D19318" t="s">
        <v>736</v>
      </c>
      <c r="E19318">
        <v>30</v>
      </c>
    </row>
    <row r="19319" spans="1:5" ht="13.5" customHeight="1">
      <c r="A19319">
        <v>204</v>
      </c>
      <c r="B19319" t="str">
        <f t="shared" si="301"/>
        <v>204---31</v>
      </c>
      <c r="C19319" t="s">
        <v>888</v>
      </c>
      <c r="D19319" t="s">
        <v>1073</v>
      </c>
      <c r="E19319">
        <v>31</v>
      </c>
    </row>
    <row r="19320" spans="1:5" ht="13.5" customHeight="1">
      <c r="A19320">
        <v>204</v>
      </c>
      <c r="B19320" t="str">
        <f t="shared" si="301"/>
        <v>204---32</v>
      </c>
      <c r="C19320" t="s">
        <v>858</v>
      </c>
      <c r="D19320" t="s">
        <v>740</v>
      </c>
      <c r="E19320">
        <v>32</v>
      </c>
    </row>
    <row r="19321" spans="1:5" ht="13.5" customHeight="1">
      <c r="A19321">
        <v>204</v>
      </c>
      <c r="B19321" t="str">
        <f t="shared" si="301"/>
        <v>204---33</v>
      </c>
      <c r="C19321" t="s">
        <v>743</v>
      </c>
      <c r="D19321" t="s">
        <v>754</v>
      </c>
      <c r="E19321">
        <v>33</v>
      </c>
    </row>
    <row r="19322" spans="1:5" ht="13.5" customHeight="1">
      <c r="A19322">
        <v>204</v>
      </c>
      <c r="B19322" t="str">
        <f t="shared" si="301"/>
        <v>204---34</v>
      </c>
      <c r="C19322" t="s">
        <v>987</v>
      </c>
      <c r="D19322" t="s">
        <v>1263</v>
      </c>
      <c r="E19322">
        <v>34</v>
      </c>
    </row>
    <row r="19323" spans="1:5" ht="13.5" customHeight="1">
      <c r="A19323">
        <v>204</v>
      </c>
      <c r="B19323" t="str">
        <f t="shared" si="301"/>
        <v>204---35</v>
      </c>
      <c r="C19323" t="s">
        <v>989</v>
      </c>
      <c r="D19323" t="s">
        <v>738</v>
      </c>
      <c r="E19323">
        <v>35</v>
      </c>
    </row>
    <row r="19324" spans="1:5" ht="13.5" customHeight="1">
      <c r="A19324">
        <v>204</v>
      </c>
      <c r="B19324" t="str">
        <f t="shared" si="301"/>
        <v>204---36</v>
      </c>
      <c r="C19324" t="s">
        <v>936</v>
      </c>
      <c r="D19324" t="s">
        <v>779</v>
      </c>
      <c r="E19324">
        <v>36</v>
      </c>
    </row>
    <row r="19325" spans="1:5" ht="13.5" customHeight="1">
      <c r="A19325">
        <v>204</v>
      </c>
      <c r="B19325" t="str">
        <f t="shared" si="301"/>
        <v>204---37</v>
      </c>
      <c r="C19325" t="s">
        <v>819</v>
      </c>
      <c r="D19325" t="s">
        <v>756</v>
      </c>
      <c r="E19325">
        <v>37</v>
      </c>
    </row>
    <row r="19326" spans="1:5" ht="13.5" customHeight="1">
      <c r="A19326">
        <v>204</v>
      </c>
      <c r="B19326" t="str">
        <f t="shared" si="301"/>
        <v>204---38</v>
      </c>
      <c r="C19326" t="s">
        <v>1074</v>
      </c>
      <c r="D19326" t="s">
        <v>880</v>
      </c>
      <c r="E19326">
        <v>38</v>
      </c>
    </row>
    <row r="19327" spans="1:5" ht="13.5" customHeight="1">
      <c r="A19327">
        <v>204</v>
      </c>
      <c r="B19327" t="str">
        <f t="shared" si="301"/>
        <v>204---39</v>
      </c>
      <c r="C19327" t="s">
        <v>1019</v>
      </c>
      <c r="D19327" t="s">
        <v>734</v>
      </c>
      <c r="E19327">
        <v>39</v>
      </c>
    </row>
    <row r="19328" spans="1:5" ht="13.5" customHeight="1">
      <c r="A19328">
        <v>204</v>
      </c>
      <c r="B19328" t="str">
        <f t="shared" si="301"/>
        <v>204---40</v>
      </c>
      <c r="C19328" t="s">
        <v>824</v>
      </c>
      <c r="D19328" t="s">
        <v>752</v>
      </c>
      <c r="E19328">
        <v>40</v>
      </c>
    </row>
    <row r="19329" spans="1:5" ht="13.5" customHeight="1">
      <c r="A19329">
        <v>204</v>
      </c>
      <c r="B19329" t="str">
        <f t="shared" si="301"/>
        <v>204---41</v>
      </c>
      <c r="C19329" t="s">
        <v>826</v>
      </c>
      <c r="D19329" t="s">
        <v>1079</v>
      </c>
      <c r="E19329">
        <v>41</v>
      </c>
    </row>
    <row r="19330" spans="1:5" ht="13.5" customHeight="1">
      <c r="A19330">
        <v>204</v>
      </c>
      <c r="B19330" t="str">
        <f t="shared" si="301"/>
        <v>204---42</v>
      </c>
      <c r="C19330" t="s">
        <v>1005</v>
      </c>
      <c r="D19330" t="s">
        <v>1105</v>
      </c>
      <c r="E19330">
        <v>42</v>
      </c>
    </row>
    <row r="19331" spans="1:5" ht="13.5" customHeight="1">
      <c r="A19331">
        <v>204</v>
      </c>
      <c r="B19331" t="str">
        <f t="shared" ref="B19331:B19394" si="302">A19331&amp;"---"&amp;E19331</f>
        <v>204---43</v>
      </c>
      <c r="C19331" t="s">
        <v>940</v>
      </c>
      <c r="D19331" t="s">
        <v>1239</v>
      </c>
      <c r="E19331">
        <v>43</v>
      </c>
    </row>
    <row r="19332" spans="1:5" ht="13.5" customHeight="1">
      <c r="A19332">
        <v>204</v>
      </c>
      <c r="B19332" t="str">
        <f t="shared" si="302"/>
        <v>204---44</v>
      </c>
      <c r="C19332" t="s">
        <v>1197</v>
      </c>
      <c r="D19332" t="s">
        <v>1137</v>
      </c>
      <c r="E19332">
        <v>44</v>
      </c>
    </row>
    <row r="19333" spans="1:5" ht="13.5" customHeight="1">
      <c r="A19333">
        <v>204</v>
      </c>
      <c r="B19333" t="str">
        <f t="shared" si="302"/>
        <v>204---45</v>
      </c>
      <c r="C19333" t="s">
        <v>868</v>
      </c>
      <c r="D19333" t="s">
        <v>758</v>
      </c>
      <c r="E19333">
        <v>45</v>
      </c>
    </row>
    <row r="19334" spans="1:5" ht="13.5" customHeight="1">
      <c r="A19334">
        <v>204</v>
      </c>
      <c r="B19334" t="str">
        <f t="shared" si="302"/>
        <v>204---46</v>
      </c>
      <c r="C19334" t="s">
        <v>1098</v>
      </c>
      <c r="D19334" t="s">
        <v>1206</v>
      </c>
      <c r="E19334">
        <v>46</v>
      </c>
    </row>
    <row r="19335" spans="1:5" ht="13.5" customHeight="1">
      <c r="A19335">
        <v>204</v>
      </c>
      <c r="B19335" t="str">
        <f t="shared" si="302"/>
        <v>204---47</v>
      </c>
      <c r="C19335" t="s">
        <v>769</v>
      </c>
      <c r="D19335" t="s">
        <v>1325</v>
      </c>
      <c r="E19335">
        <v>47</v>
      </c>
    </row>
    <row r="19336" spans="1:5" ht="13.5" customHeight="1">
      <c r="A19336">
        <v>204</v>
      </c>
      <c r="B19336" t="str">
        <f t="shared" si="302"/>
        <v>204---48</v>
      </c>
      <c r="C19336" t="s">
        <v>950</v>
      </c>
      <c r="D19336" t="s">
        <v>1140</v>
      </c>
      <c r="E19336">
        <v>48</v>
      </c>
    </row>
    <row r="19337" spans="1:5" ht="13.5" customHeight="1">
      <c r="A19337">
        <v>204</v>
      </c>
      <c r="B19337" t="str">
        <f t="shared" si="302"/>
        <v>204---49</v>
      </c>
      <c r="C19337" t="s">
        <v>1216</v>
      </c>
      <c r="D19337" t="s">
        <v>1385</v>
      </c>
      <c r="E19337">
        <v>49</v>
      </c>
    </row>
    <row r="19338" spans="1:5" ht="13.5" customHeight="1">
      <c r="A19338">
        <v>204</v>
      </c>
      <c r="B19338" t="str">
        <f t="shared" si="302"/>
        <v>204---50</v>
      </c>
      <c r="C19338" t="s">
        <v>5913</v>
      </c>
      <c r="D19338" t="s">
        <v>1114</v>
      </c>
      <c r="E19338">
        <v>50</v>
      </c>
    </row>
    <row r="19339" spans="1:5" ht="13.5" customHeight="1">
      <c r="A19339">
        <v>204</v>
      </c>
      <c r="B19339" t="str">
        <f t="shared" si="302"/>
        <v>204---51</v>
      </c>
      <c r="C19339" t="s">
        <v>6001</v>
      </c>
      <c r="D19339" t="s">
        <v>956</v>
      </c>
      <c r="E19339">
        <v>51</v>
      </c>
    </row>
    <row r="19340" spans="1:5" ht="13.5" customHeight="1">
      <c r="A19340">
        <v>204</v>
      </c>
      <c r="B19340" t="str">
        <f t="shared" si="302"/>
        <v>204---52</v>
      </c>
      <c r="C19340" t="s">
        <v>5915</v>
      </c>
      <c r="D19340" t="s">
        <v>772</v>
      </c>
      <c r="E19340">
        <v>52</v>
      </c>
    </row>
    <row r="19341" spans="1:5" ht="13.5" customHeight="1">
      <c r="A19341">
        <v>204</v>
      </c>
      <c r="B19341" t="str">
        <f t="shared" si="302"/>
        <v>204---53</v>
      </c>
      <c r="C19341" t="s">
        <v>5977</v>
      </c>
      <c r="D19341" t="s">
        <v>1069</v>
      </c>
      <c r="E19341">
        <v>53</v>
      </c>
    </row>
    <row r="19342" spans="1:5" ht="13.5" customHeight="1">
      <c r="A19342">
        <v>204</v>
      </c>
      <c r="B19342" t="str">
        <f t="shared" si="302"/>
        <v>204---54</v>
      </c>
      <c r="C19342" t="s">
        <v>5917</v>
      </c>
      <c r="D19342" t="s">
        <v>789</v>
      </c>
      <c r="E19342">
        <v>54</v>
      </c>
    </row>
    <row r="19343" spans="1:5" ht="13.5" customHeight="1">
      <c r="A19343">
        <v>204</v>
      </c>
      <c r="B19343" t="str">
        <f t="shared" si="302"/>
        <v>204---55</v>
      </c>
      <c r="C19343" t="s">
        <v>5918</v>
      </c>
      <c r="D19343" t="s">
        <v>770</v>
      </c>
      <c r="E19343">
        <v>55</v>
      </c>
    </row>
    <row r="19344" spans="1:5" ht="13.5" customHeight="1">
      <c r="A19344">
        <v>204</v>
      </c>
      <c r="B19344" t="str">
        <f t="shared" si="302"/>
        <v>204---56</v>
      </c>
      <c r="C19344" t="s">
        <v>5962</v>
      </c>
      <c r="D19344" t="s">
        <v>1174</v>
      </c>
      <c r="E19344">
        <v>56</v>
      </c>
    </row>
    <row r="19345" spans="1:5" ht="13.5" customHeight="1">
      <c r="A19345">
        <v>204</v>
      </c>
      <c r="B19345" t="str">
        <f t="shared" si="302"/>
        <v>204---57</v>
      </c>
      <c r="C19345" t="s">
        <v>5931</v>
      </c>
      <c r="D19345" t="s">
        <v>1044</v>
      </c>
      <c r="E19345">
        <v>57</v>
      </c>
    </row>
    <row r="19346" spans="1:5" ht="13.5" customHeight="1">
      <c r="A19346">
        <v>204</v>
      </c>
      <c r="B19346" t="str">
        <f t="shared" si="302"/>
        <v>204---58</v>
      </c>
      <c r="C19346" t="s">
        <v>5963</v>
      </c>
      <c r="D19346" t="s">
        <v>937</v>
      </c>
      <c r="E19346">
        <v>58</v>
      </c>
    </row>
    <row r="19347" spans="1:5" ht="13.5" customHeight="1">
      <c r="A19347">
        <v>204</v>
      </c>
      <c r="B19347" t="str">
        <f t="shared" si="302"/>
        <v>204---59</v>
      </c>
      <c r="C19347" t="s">
        <v>5964</v>
      </c>
      <c r="D19347" t="s">
        <v>1176</v>
      </c>
      <c r="E19347">
        <v>59</v>
      </c>
    </row>
    <row r="19348" spans="1:5" ht="13.5" customHeight="1">
      <c r="A19348">
        <v>204</v>
      </c>
      <c r="B19348" t="str">
        <f t="shared" si="302"/>
        <v>204---60</v>
      </c>
      <c r="C19348" t="s">
        <v>5985</v>
      </c>
      <c r="D19348" t="s">
        <v>1159</v>
      </c>
      <c r="E19348">
        <v>60</v>
      </c>
    </row>
    <row r="19349" spans="1:5" ht="13.5" customHeight="1">
      <c r="A19349">
        <v>204</v>
      </c>
      <c r="B19349" t="str">
        <f t="shared" si="302"/>
        <v>204---61</v>
      </c>
      <c r="C19349" t="s">
        <v>5979</v>
      </c>
      <c r="D19349" t="s">
        <v>1071</v>
      </c>
      <c r="E19349">
        <v>61</v>
      </c>
    </row>
    <row r="19350" spans="1:5" ht="13.5" customHeight="1">
      <c r="A19350">
        <v>204</v>
      </c>
      <c r="B19350" t="str">
        <f t="shared" si="302"/>
        <v>204---62</v>
      </c>
      <c r="C19350" t="s">
        <v>5980</v>
      </c>
      <c r="D19350" t="s">
        <v>1124</v>
      </c>
      <c r="E19350">
        <v>62</v>
      </c>
    </row>
    <row r="19351" spans="1:5" ht="13.5" customHeight="1">
      <c r="A19351">
        <v>204</v>
      </c>
      <c r="B19351" t="str">
        <f t="shared" si="302"/>
        <v>204---63</v>
      </c>
      <c r="C19351" t="s">
        <v>5924</v>
      </c>
      <c r="D19351" t="s">
        <v>726</v>
      </c>
      <c r="E19351">
        <v>63</v>
      </c>
    </row>
    <row r="19352" spans="1:5" ht="13.5" customHeight="1">
      <c r="A19352">
        <v>204</v>
      </c>
      <c r="B19352" t="str">
        <f t="shared" si="302"/>
        <v>204---64</v>
      </c>
      <c r="C19352" t="s">
        <v>5976</v>
      </c>
      <c r="D19352" t="s">
        <v>1162</v>
      </c>
      <c r="E19352">
        <v>64</v>
      </c>
    </row>
    <row r="19353" spans="1:5" ht="13.5" customHeight="1">
      <c r="A19353">
        <v>204</v>
      </c>
      <c r="B19353" t="str">
        <f t="shared" si="302"/>
        <v>204---65</v>
      </c>
      <c r="C19353" t="s">
        <v>5988</v>
      </c>
      <c r="D19353" t="s">
        <v>1133</v>
      </c>
      <c r="E19353">
        <v>65</v>
      </c>
    </row>
    <row r="19354" spans="1:5" ht="13.5" customHeight="1">
      <c r="A19354">
        <v>320</v>
      </c>
      <c r="B19354" t="str">
        <f t="shared" si="302"/>
        <v>320---1</v>
      </c>
      <c r="C19354" t="s">
        <v>4216</v>
      </c>
      <c r="D19354" t="s">
        <v>713</v>
      </c>
      <c r="E19354">
        <v>1</v>
      </c>
    </row>
    <row r="19355" spans="1:5" ht="13.5" customHeight="1">
      <c r="A19355">
        <v>320</v>
      </c>
      <c r="B19355" t="str">
        <f t="shared" si="302"/>
        <v>320---2</v>
      </c>
      <c r="C19355" t="s">
        <v>4216</v>
      </c>
      <c r="D19355" t="s">
        <v>1355</v>
      </c>
      <c r="E19355">
        <v>2</v>
      </c>
    </row>
    <row r="19356" spans="1:5" ht="13.5" customHeight="1">
      <c r="A19356">
        <v>320</v>
      </c>
      <c r="B19356" t="str">
        <f t="shared" si="302"/>
        <v>320---3</v>
      </c>
      <c r="C19356" t="s">
        <v>4252</v>
      </c>
      <c r="D19356" t="s">
        <v>854</v>
      </c>
      <c r="E19356">
        <v>3</v>
      </c>
    </row>
    <row r="19357" spans="1:5" ht="13.5" customHeight="1">
      <c r="A19357">
        <v>320</v>
      </c>
      <c r="B19357" t="str">
        <f t="shared" si="302"/>
        <v>320---4</v>
      </c>
      <c r="C19357" t="s">
        <v>4269</v>
      </c>
      <c r="D19357" t="s">
        <v>1306</v>
      </c>
      <c r="E19357">
        <v>4</v>
      </c>
    </row>
    <row r="19358" spans="1:5" ht="13.5" customHeight="1">
      <c r="A19358">
        <v>320</v>
      </c>
      <c r="B19358" t="str">
        <f t="shared" si="302"/>
        <v>320---5</v>
      </c>
      <c r="C19358" t="s">
        <v>4271</v>
      </c>
      <c r="D19358" t="s">
        <v>825</v>
      </c>
      <c r="E19358">
        <v>5</v>
      </c>
    </row>
    <row r="19359" spans="1:5" ht="13.5" customHeight="1">
      <c r="A19359">
        <v>320</v>
      </c>
      <c r="B19359" t="str">
        <f t="shared" si="302"/>
        <v>320---6</v>
      </c>
      <c r="C19359" t="s">
        <v>4239</v>
      </c>
      <c r="D19359" t="s">
        <v>1058</v>
      </c>
      <c r="E19359">
        <v>6</v>
      </c>
    </row>
    <row r="19360" spans="1:5" ht="13.5" customHeight="1">
      <c r="A19360">
        <v>320</v>
      </c>
      <c r="B19360" t="str">
        <f t="shared" si="302"/>
        <v>320---7</v>
      </c>
      <c r="C19360" t="s">
        <v>4228</v>
      </c>
      <c r="D19360" t="s">
        <v>974</v>
      </c>
      <c r="E19360">
        <v>7</v>
      </c>
    </row>
    <row r="19361" spans="1:5" ht="13.5" customHeight="1">
      <c r="A19361">
        <v>320</v>
      </c>
      <c r="B19361" t="str">
        <f t="shared" si="302"/>
        <v>320---8</v>
      </c>
      <c r="C19361" t="s">
        <v>4268</v>
      </c>
      <c r="D19361" t="s">
        <v>1211</v>
      </c>
      <c r="E19361">
        <v>8</v>
      </c>
    </row>
    <row r="19362" spans="1:5" ht="13.5" customHeight="1">
      <c r="A19362">
        <v>320</v>
      </c>
      <c r="B19362" t="str">
        <f t="shared" si="302"/>
        <v>320---9</v>
      </c>
      <c r="C19362" t="s">
        <v>4230</v>
      </c>
      <c r="D19362" t="s">
        <v>1261</v>
      </c>
      <c r="E19362">
        <v>9</v>
      </c>
    </row>
    <row r="19363" spans="1:5" ht="13.5" customHeight="1">
      <c r="A19363">
        <v>320</v>
      </c>
      <c r="B19363" t="str">
        <f t="shared" si="302"/>
        <v>320---10</v>
      </c>
      <c r="C19363" t="s">
        <v>4244</v>
      </c>
      <c r="D19363" t="s">
        <v>984</v>
      </c>
      <c r="E19363">
        <v>10</v>
      </c>
    </row>
    <row r="19364" spans="1:5" ht="13.5" customHeight="1">
      <c r="A19364">
        <v>320</v>
      </c>
      <c r="B19364" t="str">
        <f t="shared" si="302"/>
        <v>320---11</v>
      </c>
      <c r="C19364" t="s">
        <v>4231</v>
      </c>
      <c r="D19364" t="s">
        <v>857</v>
      </c>
      <c r="E19364">
        <v>11</v>
      </c>
    </row>
    <row r="19365" spans="1:5" ht="13.5" customHeight="1">
      <c r="A19365">
        <v>320</v>
      </c>
      <c r="B19365" t="str">
        <f t="shared" si="302"/>
        <v>320---12</v>
      </c>
      <c r="C19365" t="s">
        <v>4254</v>
      </c>
      <c r="D19365" t="s">
        <v>764</v>
      </c>
      <c r="E19365">
        <v>12</v>
      </c>
    </row>
    <row r="19366" spans="1:5" ht="13.5" customHeight="1">
      <c r="A19366">
        <v>320</v>
      </c>
      <c r="B19366" t="str">
        <f t="shared" si="302"/>
        <v>320---13</v>
      </c>
      <c r="C19366" t="s">
        <v>4233</v>
      </c>
      <c r="D19366" t="s">
        <v>1427</v>
      </c>
      <c r="E19366">
        <v>13</v>
      </c>
    </row>
    <row r="19367" spans="1:5" ht="13.5" customHeight="1">
      <c r="A19367">
        <v>320</v>
      </c>
      <c r="B19367" t="str">
        <f t="shared" si="302"/>
        <v>320---14</v>
      </c>
      <c r="C19367" t="s">
        <v>4272</v>
      </c>
      <c r="D19367" t="s">
        <v>1309</v>
      </c>
      <c r="E19367">
        <v>14</v>
      </c>
    </row>
    <row r="19368" spans="1:5" ht="13.5" customHeight="1">
      <c r="A19368">
        <v>320</v>
      </c>
      <c r="B19368" t="str">
        <f t="shared" si="302"/>
        <v>320---15</v>
      </c>
      <c r="C19368" t="s">
        <v>4265</v>
      </c>
      <c r="D19368" t="s">
        <v>962</v>
      </c>
      <c r="E19368">
        <v>15</v>
      </c>
    </row>
    <row r="19369" spans="1:5" ht="13.5" customHeight="1">
      <c r="A19369">
        <v>320</v>
      </c>
      <c r="B19369" t="str">
        <f t="shared" si="302"/>
        <v>320---16</v>
      </c>
      <c r="C19369" t="s">
        <v>4248</v>
      </c>
      <c r="D19369" t="s">
        <v>1025</v>
      </c>
      <c r="E19369">
        <v>16</v>
      </c>
    </row>
    <row r="19370" spans="1:5" ht="13.5" customHeight="1">
      <c r="A19370">
        <v>320</v>
      </c>
      <c r="B19370" t="str">
        <f t="shared" si="302"/>
        <v>320---17</v>
      </c>
      <c r="C19370" t="s">
        <v>5911</v>
      </c>
      <c r="D19370" t="s">
        <v>1274</v>
      </c>
      <c r="E19370">
        <v>17</v>
      </c>
    </row>
    <row r="19371" spans="1:5" ht="13.5" customHeight="1">
      <c r="A19371">
        <v>320</v>
      </c>
      <c r="B19371" t="str">
        <f t="shared" si="302"/>
        <v>320---18</v>
      </c>
      <c r="C19371" t="s">
        <v>5911</v>
      </c>
      <c r="D19371" t="s">
        <v>1165</v>
      </c>
      <c r="E19371">
        <v>18</v>
      </c>
    </row>
    <row r="19372" spans="1:5" ht="13.5" customHeight="1">
      <c r="A19372">
        <v>320</v>
      </c>
      <c r="B19372" t="str">
        <f t="shared" si="302"/>
        <v>320---19</v>
      </c>
      <c r="C19372" t="s">
        <v>5911</v>
      </c>
      <c r="D19372" t="s">
        <v>1050</v>
      </c>
      <c r="E19372">
        <v>19</v>
      </c>
    </row>
    <row r="19373" spans="1:5" ht="13.5" customHeight="1">
      <c r="A19373">
        <v>320</v>
      </c>
      <c r="B19373" t="str">
        <f t="shared" si="302"/>
        <v>320---20</v>
      </c>
      <c r="C19373" t="s">
        <v>5911</v>
      </c>
      <c r="D19373" t="s">
        <v>980</v>
      </c>
      <c r="E19373">
        <v>20</v>
      </c>
    </row>
    <row r="19374" spans="1:5" ht="13.5" customHeight="1">
      <c r="A19374">
        <v>320</v>
      </c>
      <c r="B19374" t="str">
        <f t="shared" si="302"/>
        <v>320---21</v>
      </c>
      <c r="C19374" t="s">
        <v>5911</v>
      </c>
      <c r="D19374" t="s">
        <v>1164</v>
      </c>
      <c r="E19374">
        <v>21</v>
      </c>
    </row>
    <row r="19375" spans="1:5" ht="13.5" customHeight="1">
      <c r="A19375">
        <v>320</v>
      </c>
      <c r="B19375" t="str">
        <f t="shared" si="302"/>
        <v>320---22</v>
      </c>
      <c r="C19375" t="s">
        <v>5911</v>
      </c>
      <c r="D19375" t="s">
        <v>1192</v>
      </c>
      <c r="E19375">
        <v>22</v>
      </c>
    </row>
    <row r="19376" spans="1:5" ht="13.5" customHeight="1">
      <c r="A19376">
        <v>320</v>
      </c>
      <c r="B19376" t="str">
        <f t="shared" si="302"/>
        <v>320---23</v>
      </c>
      <c r="C19376" t="s">
        <v>5928</v>
      </c>
      <c r="D19376" t="s">
        <v>1254</v>
      </c>
      <c r="E19376">
        <v>23</v>
      </c>
    </row>
    <row r="19377" spans="1:5" ht="13.5" customHeight="1">
      <c r="A19377">
        <v>320</v>
      </c>
      <c r="B19377" t="str">
        <f t="shared" si="302"/>
        <v>320---24</v>
      </c>
      <c r="C19377" t="s">
        <v>727</v>
      </c>
      <c r="D19377" t="s">
        <v>1308</v>
      </c>
      <c r="E19377">
        <v>24</v>
      </c>
    </row>
    <row r="19378" spans="1:5" ht="13.5" customHeight="1">
      <c r="A19378">
        <v>320</v>
      </c>
      <c r="B19378" t="str">
        <f t="shared" si="302"/>
        <v>320---25</v>
      </c>
      <c r="C19378" t="s">
        <v>1070</v>
      </c>
      <c r="D19378" t="s">
        <v>1219</v>
      </c>
      <c r="E19378">
        <v>25</v>
      </c>
    </row>
    <row r="19379" spans="1:5" ht="13.5" customHeight="1">
      <c r="A19379">
        <v>320</v>
      </c>
      <c r="B19379" t="str">
        <f t="shared" si="302"/>
        <v>320---26</v>
      </c>
      <c r="C19379" t="s">
        <v>795</v>
      </c>
      <c r="D19379" t="s">
        <v>1062</v>
      </c>
      <c r="E19379">
        <v>26</v>
      </c>
    </row>
    <row r="19380" spans="1:5" ht="13.5" customHeight="1">
      <c r="A19380">
        <v>320</v>
      </c>
      <c r="B19380" t="str">
        <f t="shared" si="302"/>
        <v>320---27</v>
      </c>
      <c r="C19380" t="s">
        <v>729</v>
      </c>
      <c r="D19380" t="s">
        <v>867</v>
      </c>
      <c r="E19380">
        <v>27</v>
      </c>
    </row>
    <row r="19381" spans="1:5" ht="13.5" customHeight="1">
      <c r="A19381">
        <v>320</v>
      </c>
      <c r="B19381" t="str">
        <f t="shared" si="302"/>
        <v>320---28</v>
      </c>
      <c r="C19381" t="s">
        <v>731</v>
      </c>
      <c r="D19381" t="s">
        <v>800</v>
      </c>
      <c r="E19381">
        <v>28</v>
      </c>
    </row>
    <row r="19382" spans="1:5" ht="13.5" customHeight="1">
      <c r="A19382">
        <v>320</v>
      </c>
      <c r="B19382" t="str">
        <f t="shared" si="302"/>
        <v>320---29</v>
      </c>
      <c r="C19382" t="s">
        <v>797</v>
      </c>
      <c r="D19382" t="s">
        <v>1081</v>
      </c>
      <c r="E19382">
        <v>29</v>
      </c>
    </row>
    <row r="19383" spans="1:5" ht="13.5" customHeight="1">
      <c r="A19383">
        <v>320</v>
      </c>
      <c r="B19383" t="str">
        <f t="shared" si="302"/>
        <v>320---30</v>
      </c>
      <c r="C19383" t="s">
        <v>743</v>
      </c>
      <c r="D19383" t="s">
        <v>754</v>
      </c>
      <c r="E19383">
        <v>30</v>
      </c>
    </row>
    <row r="19384" spans="1:5" ht="13.5" customHeight="1">
      <c r="A19384">
        <v>320</v>
      </c>
      <c r="B19384" t="str">
        <f t="shared" si="302"/>
        <v>320---31</v>
      </c>
      <c r="C19384" t="s">
        <v>745</v>
      </c>
      <c r="D19384" t="s">
        <v>837</v>
      </c>
      <c r="E19384">
        <v>31</v>
      </c>
    </row>
    <row r="19385" spans="1:5" ht="13.5" customHeight="1">
      <c r="A19385">
        <v>320</v>
      </c>
      <c r="B19385" t="str">
        <f t="shared" si="302"/>
        <v>320---32</v>
      </c>
      <c r="C19385" t="s">
        <v>987</v>
      </c>
      <c r="D19385" t="s">
        <v>1263</v>
      </c>
      <c r="E19385">
        <v>32</v>
      </c>
    </row>
    <row r="19386" spans="1:5" ht="13.5" customHeight="1">
      <c r="A19386">
        <v>320</v>
      </c>
      <c r="B19386" t="str">
        <f t="shared" si="302"/>
        <v>320---33</v>
      </c>
      <c r="C19386" t="s">
        <v>989</v>
      </c>
      <c r="D19386" t="s">
        <v>738</v>
      </c>
      <c r="E19386">
        <v>33</v>
      </c>
    </row>
    <row r="19387" spans="1:5" ht="13.5" customHeight="1">
      <c r="A19387">
        <v>320</v>
      </c>
      <c r="B19387" t="str">
        <f t="shared" si="302"/>
        <v>320---34</v>
      </c>
      <c r="C19387" t="s">
        <v>938</v>
      </c>
      <c r="D19387" t="s">
        <v>859</v>
      </c>
      <c r="E19387">
        <v>34</v>
      </c>
    </row>
    <row r="19388" spans="1:5" ht="13.5" customHeight="1">
      <c r="A19388">
        <v>320</v>
      </c>
      <c r="B19388" t="str">
        <f t="shared" si="302"/>
        <v>320---35</v>
      </c>
      <c r="C19388" t="s">
        <v>819</v>
      </c>
      <c r="D19388" t="s">
        <v>756</v>
      </c>
      <c r="E19388">
        <v>35</v>
      </c>
    </row>
    <row r="19389" spans="1:5" ht="13.5" customHeight="1">
      <c r="A19389">
        <v>320</v>
      </c>
      <c r="B19389" t="str">
        <f t="shared" si="302"/>
        <v>320---36</v>
      </c>
      <c r="C19389" t="s">
        <v>1074</v>
      </c>
      <c r="D19389" t="s">
        <v>880</v>
      </c>
      <c r="E19389">
        <v>36</v>
      </c>
    </row>
    <row r="19390" spans="1:5" ht="13.5" customHeight="1">
      <c r="A19390">
        <v>320</v>
      </c>
      <c r="B19390" t="str">
        <f t="shared" si="302"/>
        <v>320---37</v>
      </c>
      <c r="C19390" t="s">
        <v>1019</v>
      </c>
      <c r="D19390" t="s">
        <v>734</v>
      </c>
      <c r="E19390">
        <v>37</v>
      </c>
    </row>
    <row r="19391" spans="1:5" ht="13.5" customHeight="1">
      <c r="A19391">
        <v>320</v>
      </c>
      <c r="B19391" t="str">
        <f t="shared" si="302"/>
        <v>320---38</v>
      </c>
      <c r="C19391" t="s">
        <v>824</v>
      </c>
      <c r="D19391" t="s">
        <v>752</v>
      </c>
      <c r="E19391">
        <v>38</v>
      </c>
    </row>
    <row r="19392" spans="1:5" ht="13.5" customHeight="1">
      <c r="A19392">
        <v>320</v>
      </c>
      <c r="B19392" t="str">
        <f t="shared" si="302"/>
        <v>320---39</v>
      </c>
      <c r="C19392" t="s">
        <v>826</v>
      </c>
      <c r="D19392" t="s">
        <v>1079</v>
      </c>
      <c r="E19392">
        <v>39</v>
      </c>
    </row>
    <row r="19393" spans="1:5" ht="13.5" customHeight="1">
      <c r="A19393">
        <v>320</v>
      </c>
      <c r="B19393" t="str">
        <f t="shared" si="302"/>
        <v>320---40</v>
      </c>
      <c r="C19393" t="s">
        <v>1005</v>
      </c>
      <c r="D19393" t="s">
        <v>1105</v>
      </c>
      <c r="E19393">
        <v>40</v>
      </c>
    </row>
    <row r="19394" spans="1:5" ht="13.5" customHeight="1">
      <c r="A19394">
        <v>320</v>
      </c>
      <c r="B19394" t="str">
        <f t="shared" si="302"/>
        <v>320---41</v>
      </c>
      <c r="C19394" t="s">
        <v>753</v>
      </c>
      <c r="D19394" t="s">
        <v>1002</v>
      </c>
      <c r="E19394">
        <v>41</v>
      </c>
    </row>
    <row r="19395" spans="1:5" ht="13.5" customHeight="1">
      <c r="A19395">
        <v>320</v>
      </c>
      <c r="B19395" t="str">
        <f t="shared" ref="B19395:B19458" si="303">A19395&amp;"---"&amp;E19395</f>
        <v>320---42</v>
      </c>
      <c r="C19395" t="s">
        <v>828</v>
      </c>
      <c r="D19395" t="s">
        <v>818</v>
      </c>
      <c r="E19395">
        <v>42</v>
      </c>
    </row>
    <row r="19396" spans="1:5" ht="13.5" customHeight="1">
      <c r="A19396">
        <v>320</v>
      </c>
      <c r="B19396" t="str">
        <f t="shared" si="303"/>
        <v>320---43</v>
      </c>
      <c r="C19396" t="s">
        <v>759</v>
      </c>
      <c r="D19396" t="s">
        <v>823</v>
      </c>
      <c r="E19396">
        <v>43</v>
      </c>
    </row>
    <row r="19397" spans="1:5" ht="13.5" customHeight="1">
      <c r="A19397">
        <v>320</v>
      </c>
      <c r="B19397" t="str">
        <f t="shared" si="303"/>
        <v>320---44</v>
      </c>
      <c r="C19397" t="s">
        <v>862</v>
      </c>
      <c r="D19397" t="s">
        <v>1261</v>
      </c>
      <c r="E19397">
        <v>44</v>
      </c>
    </row>
    <row r="19398" spans="1:5" ht="13.5" customHeight="1">
      <c r="A19398">
        <v>320</v>
      </c>
      <c r="B19398" t="str">
        <f t="shared" si="303"/>
        <v>320---45</v>
      </c>
      <c r="C19398" t="s">
        <v>832</v>
      </c>
      <c r="D19398" t="s">
        <v>949</v>
      </c>
      <c r="E19398">
        <v>45</v>
      </c>
    </row>
    <row r="19399" spans="1:5" ht="13.5" customHeight="1">
      <c r="A19399">
        <v>320</v>
      </c>
      <c r="B19399" t="str">
        <f t="shared" si="303"/>
        <v>320---46</v>
      </c>
      <c r="C19399" t="s">
        <v>991</v>
      </c>
      <c r="D19399" t="s">
        <v>966</v>
      </c>
      <c r="E19399">
        <v>46</v>
      </c>
    </row>
    <row r="19400" spans="1:5" ht="13.5" customHeight="1">
      <c r="A19400">
        <v>320</v>
      </c>
      <c r="B19400" t="str">
        <f t="shared" si="303"/>
        <v>320---47</v>
      </c>
      <c r="C19400" t="s">
        <v>864</v>
      </c>
      <c r="D19400" t="s">
        <v>957</v>
      </c>
      <c r="E19400">
        <v>47</v>
      </c>
    </row>
    <row r="19401" spans="1:5" ht="13.5" customHeight="1">
      <c r="A19401">
        <v>320</v>
      </c>
      <c r="B19401" t="str">
        <f t="shared" si="303"/>
        <v>320---48</v>
      </c>
      <c r="C19401" t="s">
        <v>866</v>
      </c>
      <c r="D19401" t="s">
        <v>831</v>
      </c>
      <c r="E19401">
        <v>48</v>
      </c>
    </row>
    <row r="19402" spans="1:5" ht="13.5" customHeight="1">
      <c r="A19402">
        <v>320</v>
      </c>
      <c r="B19402" t="str">
        <f t="shared" si="303"/>
        <v>320---49</v>
      </c>
      <c r="C19402" t="s">
        <v>1009</v>
      </c>
      <c r="D19402" t="s">
        <v>1340</v>
      </c>
      <c r="E19402">
        <v>49</v>
      </c>
    </row>
    <row r="19403" spans="1:5" ht="13.5" customHeight="1">
      <c r="A19403">
        <v>320</v>
      </c>
      <c r="B19403" t="str">
        <f t="shared" si="303"/>
        <v>320---50</v>
      </c>
      <c r="C19403" t="s">
        <v>765</v>
      </c>
      <c r="D19403" t="s">
        <v>1196</v>
      </c>
      <c r="E19403">
        <v>50</v>
      </c>
    </row>
    <row r="19404" spans="1:5" ht="13.5" customHeight="1">
      <c r="A19404">
        <v>320</v>
      </c>
      <c r="B19404" t="str">
        <f t="shared" si="303"/>
        <v>320---51</v>
      </c>
      <c r="C19404" t="s">
        <v>868</v>
      </c>
      <c r="D19404" t="s">
        <v>758</v>
      </c>
      <c r="E19404">
        <v>51</v>
      </c>
    </row>
    <row r="19405" spans="1:5" ht="13.5" customHeight="1">
      <c r="A19405">
        <v>320</v>
      </c>
      <c r="B19405" t="str">
        <f t="shared" si="303"/>
        <v>320---52</v>
      </c>
      <c r="C19405" t="s">
        <v>803</v>
      </c>
      <c r="D19405" t="s">
        <v>941</v>
      </c>
      <c r="E19405">
        <v>52</v>
      </c>
    </row>
    <row r="19406" spans="1:5" ht="13.5" customHeight="1">
      <c r="A19406">
        <v>320</v>
      </c>
      <c r="B19406" t="str">
        <f t="shared" si="303"/>
        <v>320---53</v>
      </c>
      <c r="C19406" t="s">
        <v>1098</v>
      </c>
      <c r="D19406" t="s">
        <v>1206</v>
      </c>
      <c r="E19406">
        <v>53</v>
      </c>
    </row>
    <row r="19407" spans="1:5" ht="13.5" customHeight="1">
      <c r="A19407">
        <v>320</v>
      </c>
      <c r="B19407" t="str">
        <f t="shared" si="303"/>
        <v>320---54</v>
      </c>
      <c r="C19407" t="s">
        <v>894</v>
      </c>
      <c r="D19407" t="s">
        <v>964</v>
      </c>
      <c r="E19407">
        <v>54</v>
      </c>
    </row>
    <row r="19408" spans="1:5" ht="13.5" customHeight="1">
      <c r="A19408">
        <v>320</v>
      </c>
      <c r="B19408" t="str">
        <f t="shared" si="303"/>
        <v>320---55</v>
      </c>
      <c r="C19408" t="s">
        <v>5912</v>
      </c>
      <c r="D19408" t="s">
        <v>764</v>
      </c>
      <c r="E19408">
        <v>55</v>
      </c>
    </row>
    <row r="19409" spans="1:5" ht="13.5" customHeight="1">
      <c r="A19409">
        <v>320</v>
      </c>
      <c r="B19409" t="str">
        <f t="shared" si="303"/>
        <v>320---56</v>
      </c>
      <c r="C19409" t="s">
        <v>6000</v>
      </c>
      <c r="D19409" t="s">
        <v>1198</v>
      </c>
      <c r="E19409">
        <v>56</v>
      </c>
    </row>
    <row r="19410" spans="1:5" ht="13.5" customHeight="1">
      <c r="A19410">
        <v>320</v>
      </c>
      <c r="B19410" t="str">
        <f t="shared" si="303"/>
        <v>320---57</v>
      </c>
      <c r="C19410" t="s">
        <v>5969</v>
      </c>
      <c r="D19410" t="s">
        <v>961</v>
      </c>
      <c r="E19410">
        <v>57</v>
      </c>
    </row>
    <row r="19411" spans="1:5" ht="13.5" customHeight="1">
      <c r="A19411">
        <v>320</v>
      </c>
      <c r="B19411" t="str">
        <f t="shared" si="303"/>
        <v>320---58</v>
      </c>
      <c r="C19411" t="s">
        <v>5915</v>
      </c>
      <c r="D19411" t="s">
        <v>772</v>
      </c>
      <c r="E19411">
        <v>58</v>
      </c>
    </row>
    <row r="19412" spans="1:5" ht="13.5" customHeight="1">
      <c r="A19412">
        <v>320</v>
      </c>
      <c r="B19412" t="str">
        <f t="shared" si="303"/>
        <v>320---59</v>
      </c>
      <c r="C19412" t="s">
        <v>5970</v>
      </c>
      <c r="D19412" t="s">
        <v>999</v>
      </c>
      <c r="E19412">
        <v>59</v>
      </c>
    </row>
    <row r="19413" spans="1:5" ht="13.5" customHeight="1">
      <c r="A19413">
        <v>320</v>
      </c>
      <c r="B19413" t="str">
        <f t="shared" si="303"/>
        <v>320---60</v>
      </c>
      <c r="C19413" t="s">
        <v>5917</v>
      </c>
      <c r="D19413" t="s">
        <v>789</v>
      </c>
      <c r="E19413">
        <v>60</v>
      </c>
    </row>
    <row r="19414" spans="1:5" ht="13.5" customHeight="1">
      <c r="A19414">
        <v>320</v>
      </c>
      <c r="B19414" t="str">
        <f t="shared" si="303"/>
        <v>320---61</v>
      </c>
      <c r="C19414" t="s">
        <v>5918</v>
      </c>
      <c r="D19414" t="s">
        <v>770</v>
      </c>
      <c r="E19414">
        <v>61</v>
      </c>
    </row>
    <row r="19415" spans="1:5" ht="13.5" customHeight="1">
      <c r="A19415">
        <v>320</v>
      </c>
      <c r="B19415" t="str">
        <f t="shared" si="303"/>
        <v>320---62</v>
      </c>
      <c r="C19415" t="s">
        <v>5962</v>
      </c>
      <c r="D19415" t="s">
        <v>1174</v>
      </c>
      <c r="E19415">
        <v>62</v>
      </c>
    </row>
    <row r="19416" spans="1:5" ht="13.5" customHeight="1">
      <c r="A19416">
        <v>320</v>
      </c>
      <c r="B19416" t="str">
        <f t="shared" si="303"/>
        <v>320---63</v>
      </c>
      <c r="C19416" t="s">
        <v>5971</v>
      </c>
      <c r="D19416" t="s">
        <v>1058</v>
      </c>
      <c r="E19416">
        <v>63</v>
      </c>
    </row>
    <row r="19417" spans="1:5" ht="13.5" customHeight="1">
      <c r="A19417">
        <v>320</v>
      </c>
      <c r="B19417" t="str">
        <f t="shared" si="303"/>
        <v>320---64</v>
      </c>
      <c r="C19417" t="s">
        <v>5994</v>
      </c>
      <c r="D19417" t="s">
        <v>984</v>
      </c>
      <c r="E19417">
        <v>64</v>
      </c>
    </row>
    <row r="19418" spans="1:5" ht="13.5" customHeight="1">
      <c r="A19418">
        <v>320</v>
      </c>
      <c r="B19418" t="str">
        <f t="shared" si="303"/>
        <v>320---65</v>
      </c>
      <c r="C19418" t="s">
        <v>6002</v>
      </c>
      <c r="D19418" t="s">
        <v>1113</v>
      </c>
      <c r="E19418">
        <v>65</v>
      </c>
    </row>
    <row r="19419" spans="1:5" ht="13.5" customHeight="1">
      <c r="A19419">
        <v>320</v>
      </c>
      <c r="B19419" t="str">
        <f t="shared" si="303"/>
        <v>320---66</v>
      </c>
      <c r="C19419" t="s">
        <v>6003</v>
      </c>
      <c r="D19419" t="s">
        <v>1016</v>
      </c>
      <c r="E19419">
        <v>66</v>
      </c>
    </row>
    <row r="19420" spans="1:5" ht="13.5" customHeight="1">
      <c r="A19420">
        <v>320</v>
      </c>
      <c r="B19420" t="str">
        <f t="shared" si="303"/>
        <v>320---67</v>
      </c>
      <c r="C19420" t="s">
        <v>5998</v>
      </c>
      <c r="D19420" t="s">
        <v>1201</v>
      </c>
      <c r="E19420">
        <v>67</v>
      </c>
    </row>
    <row r="19421" spans="1:5" ht="13.5" customHeight="1">
      <c r="A19421">
        <v>320</v>
      </c>
      <c r="B19421" t="str">
        <f t="shared" si="303"/>
        <v>320---68</v>
      </c>
      <c r="C19421" t="s">
        <v>6004</v>
      </c>
      <c r="D19421" t="s">
        <v>960</v>
      </c>
      <c r="E19421">
        <v>68</v>
      </c>
    </row>
    <row r="19422" spans="1:5" ht="13.5" customHeight="1">
      <c r="A19422">
        <v>320</v>
      </c>
      <c r="B19422" t="str">
        <f t="shared" si="303"/>
        <v>320---69</v>
      </c>
      <c r="C19422" t="s">
        <v>6013</v>
      </c>
      <c r="D19422" t="s">
        <v>968</v>
      </c>
      <c r="E19422">
        <v>69</v>
      </c>
    </row>
    <row r="19423" spans="1:5" ht="13.5" customHeight="1">
      <c r="A19423">
        <v>320</v>
      </c>
      <c r="B19423" t="str">
        <f t="shared" si="303"/>
        <v>320---70</v>
      </c>
      <c r="C19423" t="s">
        <v>5941</v>
      </c>
      <c r="D19423" t="s">
        <v>861</v>
      </c>
      <c r="E19423">
        <v>70</v>
      </c>
    </row>
    <row r="19424" spans="1:5" ht="13.5" customHeight="1">
      <c r="A19424">
        <v>320</v>
      </c>
      <c r="B19424" t="str">
        <f t="shared" si="303"/>
        <v>320---71</v>
      </c>
      <c r="C19424" t="s">
        <v>6010</v>
      </c>
      <c r="D19424" t="s">
        <v>978</v>
      </c>
      <c r="E19424">
        <v>71</v>
      </c>
    </row>
    <row r="19425" spans="1:5" ht="13.5" customHeight="1">
      <c r="A19425">
        <v>320</v>
      </c>
      <c r="B19425" t="str">
        <f t="shared" si="303"/>
        <v>320---72</v>
      </c>
      <c r="C19425" t="s">
        <v>5954</v>
      </c>
      <c r="D19425" t="s">
        <v>1166</v>
      </c>
      <c r="E19425">
        <v>72</v>
      </c>
    </row>
    <row r="19426" spans="1:5" ht="13.5" customHeight="1">
      <c r="A19426">
        <v>320</v>
      </c>
      <c r="B19426" t="str">
        <f t="shared" si="303"/>
        <v>320---73</v>
      </c>
      <c r="C19426" t="s">
        <v>5991</v>
      </c>
      <c r="D19426" t="s">
        <v>1092</v>
      </c>
      <c r="E19426">
        <v>73</v>
      </c>
    </row>
    <row r="19427" spans="1:5" ht="13.5" customHeight="1">
      <c r="A19427">
        <v>320</v>
      </c>
      <c r="B19427" t="str">
        <f t="shared" si="303"/>
        <v>320---74</v>
      </c>
      <c r="C19427" t="s">
        <v>5992</v>
      </c>
      <c r="D19427" t="s">
        <v>1101</v>
      </c>
      <c r="E19427">
        <v>74</v>
      </c>
    </row>
    <row r="19428" spans="1:5" ht="13.5" customHeight="1">
      <c r="A19428">
        <v>320</v>
      </c>
      <c r="B19428" t="str">
        <f t="shared" si="303"/>
        <v>320---75</v>
      </c>
      <c r="C19428" t="s">
        <v>5923</v>
      </c>
      <c r="D19428" t="s">
        <v>766</v>
      </c>
      <c r="E19428">
        <v>75</v>
      </c>
    </row>
    <row r="19429" spans="1:5" ht="13.5" customHeight="1">
      <c r="A19429">
        <v>320</v>
      </c>
      <c r="B19429" t="str">
        <f t="shared" si="303"/>
        <v>320---76</v>
      </c>
      <c r="C19429" t="s">
        <v>5981</v>
      </c>
      <c r="D19429" t="s">
        <v>1225</v>
      </c>
      <c r="E19429">
        <v>76</v>
      </c>
    </row>
    <row r="19430" spans="1:5" ht="13.5" customHeight="1">
      <c r="A19430">
        <v>320</v>
      </c>
      <c r="B19430" t="str">
        <f t="shared" si="303"/>
        <v>320---77</v>
      </c>
      <c r="C19430" t="s">
        <v>5924</v>
      </c>
      <c r="D19430" t="s">
        <v>726</v>
      </c>
      <c r="E19430">
        <v>77</v>
      </c>
    </row>
    <row r="19431" spans="1:5" ht="13.5" customHeight="1">
      <c r="A19431">
        <v>320</v>
      </c>
      <c r="B19431" t="str">
        <f t="shared" si="303"/>
        <v>320---78</v>
      </c>
      <c r="C19431" t="s">
        <v>5996</v>
      </c>
      <c r="D19431" t="s">
        <v>1356</v>
      </c>
      <c r="E19431">
        <v>78</v>
      </c>
    </row>
    <row r="19432" spans="1:5" ht="13.5" customHeight="1">
      <c r="A19432">
        <v>320</v>
      </c>
      <c r="B19432" t="str">
        <f t="shared" si="303"/>
        <v>320---79</v>
      </c>
      <c r="C19432" t="s">
        <v>5959</v>
      </c>
      <c r="D19432" t="s">
        <v>6222</v>
      </c>
      <c r="E19432">
        <v>79</v>
      </c>
    </row>
    <row r="19433" spans="1:5" ht="13.5" customHeight="1">
      <c r="A19433">
        <v>389</v>
      </c>
      <c r="B19433" t="str">
        <f t="shared" si="303"/>
        <v>389---1</v>
      </c>
      <c r="C19433" t="s">
        <v>4216</v>
      </c>
      <c r="D19433" t="s">
        <v>1163</v>
      </c>
      <c r="E19433">
        <v>1</v>
      </c>
    </row>
    <row r="19434" spans="1:5" ht="13.5" customHeight="1">
      <c r="A19434">
        <v>389</v>
      </c>
      <c r="B19434" t="str">
        <f t="shared" si="303"/>
        <v>389---2</v>
      </c>
      <c r="C19434" t="s">
        <v>4216</v>
      </c>
      <c r="D19434" t="s">
        <v>713</v>
      </c>
      <c r="E19434">
        <v>2</v>
      </c>
    </row>
    <row r="19435" spans="1:5" ht="13.5" customHeight="1">
      <c r="A19435">
        <v>389</v>
      </c>
      <c r="B19435" t="str">
        <f t="shared" si="303"/>
        <v>389---3</v>
      </c>
      <c r="C19435" t="s">
        <v>4263</v>
      </c>
      <c r="D19435" t="s">
        <v>873</v>
      </c>
      <c r="E19435">
        <v>3</v>
      </c>
    </row>
    <row r="19436" spans="1:5" ht="13.5" customHeight="1">
      <c r="A19436">
        <v>389</v>
      </c>
      <c r="B19436" t="str">
        <f t="shared" si="303"/>
        <v>389---4</v>
      </c>
      <c r="C19436" t="s">
        <v>4238</v>
      </c>
      <c r="D19436" t="s">
        <v>1292</v>
      </c>
      <c r="E19436">
        <v>4</v>
      </c>
    </row>
    <row r="19437" spans="1:5" ht="13.5" customHeight="1">
      <c r="A19437">
        <v>389</v>
      </c>
      <c r="B19437" t="str">
        <f t="shared" si="303"/>
        <v>389---5</v>
      </c>
      <c r="C19437" t="s">
        <v>4220</v>
      </c>
      <c r="D19437" t="s">
        <v>738</v>
      </c>
      <c r="E19437">
        <v>5</v>
      </c>
    </row>
    <row r="19438" spans="1:5" ht="13.5" customHeight="1">
      <c r="A19438">
        <v>389</v>
      </c>
      <c r="B19438" t="str">
        <f t="shared" si="303"/>
        <v>389---6</v>
      </c>
      <c r="C19438" t="s">
        <v>4228</v>
      </c>
      <c r="D19438" t="s">
        <v>902</v>
      </c>
      <c r="E19438">
        <v>6</v>
      </c>
    </row>
    <row r="19439" spans="1:5" ht="13.5" customHeight="1">
      <c r="A19439">
        <v>389</v>
      </c>
      <c r="B19439" t="str">
        <f t="shared" si="303"/>
        <v>389---7</v>
      </c>
      <c r="C19439" t="s">
        <v>4223</v>
      </c>
      <c r="D19439" t="s">
        <v>877</v>
      </c>
      <c r="E19439">
        <v>7</v>
      </c>
    </row>
    <row r="19440" spans="1:5" ht="13.5" customHeight="1">
      <c r="A19440">
        <v>389</v>
      </c>
      <c r="B19440" t="str">
        <f t="shared" si="303"/>
        <v>389---8</v>
      </c>
      <c r="C19440" t="s">
        <v>4276</v>
      </c>
      <c r="D19440" t="s">
        <v>880</v>
      </c>
      <c r="E19440">
        <v>8</v>
      </c>
    </row>
    <row r="19441" spans="1:5" ht="13.5" customHeight="1">
      <c r="A19441">
        <v>389</v>
      </c>
      <c r="B19441" t="str">
        <f t="shared" si="303"/>
        <v>389---9</v>
      </c>
      <c r="C19441" t="s">
        <v>4259</v>
      </c>
      <c r="D19441" t="s">
        <v>851</v>
      </c>
      <c r="E19441">
        <v>9</v>
      </c>
    </row>
    <row r="19442" spans="1:5" ht="13.5" customHeight="1">
      <c r="A19442">
        <v>389</v>
      </c>
      <c r="B19442" t="str">
        <f t="shared" si="303"/>
        <v>389---10</v>
      </c>
      <c r="C19442" t="s">
        <v>4246</v>
      </c>
      <c r="D19442" t="s">
        <v>783</v>
      </c>
      <c r="E19442">
        <v>10</v>
      </c>
    </row>
    <row r="19443" spans="1:5" ht="13.5" customHeight="1">
      <c r="A19443">
        <v>389</v>
      </c>
      <c r="B19443" t="str">
        <f t="shared" si="303"/>
        <v>389---11</v>
      </c>
      <c r="C19443" t="s">
        <v>4235</v>
      </c>
      <c r="D19443" t="s">
        <v>1114</v>
      </c>
      <c r="E19443">
        <v>11</v>
      </c>
    </row>
    <row r="19444" spans="1:5" ht="13.5" customHeight="1">
      <c r="A19444">
        <v>389</v>
      </c>
      <c r="B19444" t="str">
        <f t="shared" si="303"/>
        <v>389---12</v>
      </c>
      <c r="C19444" t="s">
        <v>4236</v>
      </c>
      <c r="D19444" t="s">
        <v>906</v>
      </c>
      <c r="E19444">
        <v>12</v>
      </c>
    </row>
    <row r="19445" spans="1:5" ht="13.5" customHeight="1">
      <c r="A19445">
        <v>389</v>
      </c>
      <c r="B19445" t="str">
        <f t="shared" si="303"/>
        <v>389---13</v>
      </c>
      <c r="C19445" t="s">
        <v>5911</v>
      </c>
      <c r="D19445" t="s">
        <v>850</v>
      </c>
      <c r="E19445">
        <v>13</v>
      </c>
    </row>
    <row r="19446" spans="1:5" ht="13.5" customHeight="1">
      <c r="A19446">
        <v>389</v>
      </c>
      <c r="B19446" t="str">
        <f t="shared" si="303"/>
        <v>389---14</v>
      </c>
      <c r="C19446" t="s">
        <v>5911</v>
      </c>
      <c r="D19446" t="s">
        <v>6239</v>
      </c>
      <c r="E19446">
        <v>14</v>
      </c>
    </row>
    <row r="19447" spans="1:5" ht="13.5" customHeight="1">
      <c r="A19447">
        <v>389</v>
      </c>
      <c r="B19447" t="str">
        <f t="shared" si="303"/>
        <v>389---15</v>
      </c>
      <c r="C19447" t="s">
        <v>743</v>
      </c>
      <c r="D19447" t="s">
        <v>754</v>
      </c>
      <c r="E19447">
        <v>15</v>
      </c>
    </row>
    <row r="19448" spans="1:5" ht="13.5" customHeight="1">
      <c r="A19448">
        <v>389</v>
      </c>
      <c r="B19448" t="str">
        <f t="shared" si="303"/>
        <v>389---16</v>
      </c>
      <c r="C19448" t="s">
        <v>745</v>
      </c>
      <c r="D19448" t="s">
        <v>837</v>
      </c>
      <c r="E19448">
        <v>16</v>
      </c>
    </row>
    <row r="19449" spans="1:5" ht="13.5" customHeight="1">
      <c r="A19449">
        <v>389</v>
      </c>
      <c r="B19449" t="str">
        <f t="shared" si="303"/>
        <v>389---17</v>
      </c>
      <c r="C19449" t="s">
        <v>987</v>
      </c>
      <c r="D19449" t="s">
        <v>1263</v>
      </c>
      <c r="E19449">
        <v>17</v>
      </c>
    </row>
    <row r="19450" spans="1:5" ht="13.5" customHeight="1">
      <c r="A19450">
        <v>389</v>
      </c>
      <c r="B19450" t="str">
        <f t="shared" si="303"/>
        <v>389---18</v>
      </c>
      <c r="C19450" t="s">
        <v>989</v>
      </c>
      <c r="D19450" t="s">
        <v>738</v>
      </c>
      <c r="E19450">
        <v>18</v>
      </c>
    </row>
    <row r="19451" spans="1:5" ht="13.5" customHeight="1">
      <c r="A19451">
        <v>389</v>
      </c>
      <c r="B19451" t="str">
        <f t="shared" si="303"/>
        <v>389---19</v>
      </c>
      <c r="C19451" t="s">
        <v>819</v>
      </c>
      <c r="D19451" t="s">
        <v>756</v>
      </c>
      <c r="E19451">
        <v>19</v>
      </c>
    </row>
    <row r="19452" spans="1:5" ht="13.5" customHeight="1">
      <c r="A19452">
        <v>389</v>
      </c>
      <c r="B19452" t="str">
        <f t="shared" si="303"/>
        <v>389---20</v>
      </c>
      <c r="C19452" t="s">
        <v>1074</v>
      </c>
      <c r="D19452" t="s">
        <v>880</v>
      </c>
      <c r="E19452">
        <v>20</v>
      </c>
    </row>
    <row r="19453" spans="1:5" ht="13.5" customHeight="1">
      <c r="A19453">
        <v>389</v>
      </c>
      <c r="B19453" t="str">
        <f t="shared" si="303"/>
        <v>389---21</v>
      </c>
      <c r="C19453" t="s">
        <v>1019</v>
      </c>
      <c r="D19453" t="s">
        <v>734</v>
      </c>
      <c r="E19453">
        <v>21</v>
      </c>
    </row>
    <row r="19454" spans="1:5" ht="13.5" customHeight="1">
      <c r="A19454">
        <v>389</v>
      </c>
      <c r="B19454" t="str">
        <f t="shared" si="303"/>
        <v>389---22</v>
      </c>
      <c r="C19454" t="s">
        <v>824</v>
      </c>
      <c r="D19454" t="s">
        <v>752</v>
      </c>
      <c r="E19454">
        <v>22</v>
      </c>
    </row>
    <row r="19455" spans="1:5" ht="13.5" customHeight="1">
      <c r="A19455">
        <v>389</v>
      </c>
      <c r="B19455" t="str">
        <f t="shared" si="303"/>
        <v>389---23</v>
      </c>
      <c r="C19455" t="s">
        <v>763</v>
      </c>
      <c r="D19455" t="s">
        <v>1086</v>
      </c>
      <c r="E19455">
        <v>23</v>
      </c>
    </row>
    <row r="19456" spans="1:5" ht="13.5" customHeight="1">
      <c r="A19456">
        <v>389</v>
      </c>
      <c r="B19456" t="str">
        <f t="shared" si="303"/>
        <v>389---24</v>
      </c>
      <c r="C19456" t="s">
        <v>868</v>
      </c>
      <c r="D19456" t="s">
        <v>758</v>
      </c>
      <c r="E19456">
        <v>24</v>
      </c>
    </row>
    <row r="19457" spans="1:5" ht="13.5" customHeight="1">
      <c r="A19457">
        <v>389</v>
      </c>
      <c r="B19457" t="str">
        <f t="shared" si="303"/>
        <v>389---25</v>
      </c>
      <c r="C19457" t="s">
        <v>5913</v>
      </c>
      <c r="D19457" t="s">
        <v>1114</v>
      </c>
      <c r="E19457">
        <v>25</v>
      </c>
    </row>
    <row r="19458" spans="1:5" ht="13.5" customHeight="1">
      <c r="A19458">
        <v>389</v>
      </c>
      <c r="B19458" t="str">
        <f t="shared" si="303"/>
        <v>389---26</v>
      </c>
      <c r="C19458" t="s">
        <v>5967</v>
      </c>
      <c r="D19458" t="s">
        <v>986</v>
      </c>
      <c r="E19458">
        <v>26</v>
      </c>
    </row>
    <row r="19459" spans="1:5" ht="13.5" customHeight="1">
      <c r="A19459">
        <v>389</v>
      </c>
      <c r="B19459" t="str">
        <f t="shared" ref="B19459:B19522" si="304">A19459&amp;"---"&amp;E19459</f>
        <v>389---27</v>
      </c>
      <c r="C19459" t="s">
        <v>5915</v>
      </c>
      <c r="D19459" t="s">
        <v>772</v>
      </c>
      <c r="E19459">
        <v>27</v>
      </c>
    </row>
    <row r="19460" spans="1:5" ht="13.5" customHeight="1">
      <c r="A19460">
        <v>389</v>
      </c>
      <c r="B19460" t="str">
        <f t="shared" si="304"/>
        <v>389---28</v>
      </c>
      <c r="C19460" t="s">
        <v>5916</v>
      </c>
      <c r="D19460" t="s">
        <v>750</v>
      </c>
      <c r="E19460">
        <v>28</v>
      </c>
    </row>
    <row r="19461" spans="1:5" ht="13.5" customHeight="1">
      <c r="A19461">
        <v>389</v>
      </c>
      <c r="B19461" t="str">
        <f t="shared" si="304"/>
        <v>389---29</v>
      </c>
      <c r="C19461" t="s">
        <v>5926</v>
      </c>
      <c r="D19461" t="s">
        <v>843</v>
      </c>
      <c r="E19461">
        <v>29</v>
      </c>
    </row>
    <row r="19462" spans="1:5" ht="13.5" customHeight="1">
      <c r="A19462">
        <v>389</v>
      </c>
      <c r="B19462" t="str">
        <f t="shared" si="304"/>
        <v>389---30</v>
      </c>
      <c r="C19462" t="s">
        <v>5917</v>
      </c>
      <c r="D19462" t="s">
        <v>789</v>
      </c>
      <c r="E19462">
        <v>30</v>
      </c>
    </row>
    <row r="19463" spans="1:5" ht="13.5" customHeight="1">
      <c r="A19463">
        <v>389</v>
      </c>
      <c r="B19463" t="str">
        <f t="shared" si="304"/>
        <v>389---31</v>
      </c>
      <c r="C19463" t="s">
        <v>5918</v>
      </c>
      <c r="D19463" t="s">
        <v>770</v>
      </c>
      <c r="E19463">
        <v>31</v>
      </c>
    </row>
    <row r="19464" spans="1:5" ht="13.5" customHeight="1">
      <c r="A19464">
        <v>389</v>
      </c>
      <c r="B19464" t="str">
        <f t="shared" si="304"/>
        <v>389---32</v>
      </c>
      <c r="C19464" t="s">
        <v>5931</v>
      </c>
      <c r="D19464" t="s">
        <v>1044</v>
      </c>
      <c r="E19464">
        <v>32</v>
      </c>
    </row>
    <row r="19465" spans="1:5" ht="13.5" customHeight="1">
      <c r="A19465">
        <v>389</v>
      </c>
      <c r="B19465" t="str">
        <f t="shared" si="304"/>
        <v>389---33</v>
      </c>
      <c r="C19465" t="s">
        <v>5950</v>
      </c>
      <c r="D19465" t="s">
        <v>906</v>
      </c>
      <c r="E19465">
        <v>33</v>
      </c>
    </row>
    <row r="19466" spans="1:5" ht="13.5" customHeight="1">
      <c r="A19466">
        <v>389</v>
      </c>
      <c r="B19466" t="str">
        <f t="shared" si="304"/>
        <v>389---34</v>
      </c>
      <c r="C19466" t="s">
        <v>5938</v>
      </c>
      <c r="D19466" t="s">
        <v>851</v>
      </c>
      <c r="E19466">
        <v>34</v>
      </c>
    </row>
    <row r="19467" spans="1:5" ht="13.5" customHeight="1">
      <c r="A19467">
        <v>389</v>
      </c>
      <c r="B19467" t="str">
        <f t="shared" si="304"/>
        <v>389---35</v>
      </c>
      <c r="C19467" t="s">
        <v>5990</v>
      </c>
      <c r="D19467" t="s">
        <v>1018</v>
      </c>
      <c r="E19467">
        <v>35</v>
      </c>
    </row>
    <row r="19468" spans="1:5" ht="13.5" customHeight="1">
      <c r="A19468">
        <v>390</v>
      </c>
      <c r="B19468" t="str">
        <f t="shared" si="304"/>
        <v>390---1</v>
      </c>
      <c r="C19468" t="s">
        <v>4234</v>
      </c>
      <c r="D19468" t="s">
        <v>1033</v>
      </c>
      <c r="E19468">
        <v>1</v>
      </c>
    </row>
    <row r="19469" spans="1:5" ht="13.5" customHeight="1">
      <c r="A19469">
        <v>390</v>
      </c>
      <c r="B19469" t="str">
        <f t="shared" si="304"/>
        <v>390---2</v>
      </c>
      <c r="C19469" t="s">
        <v>4216</v>
      </c>
      <c r="D19469" t="s">
        <v>1033</v>
      </c>
      <c r="E19469">
        <v>2</v>
      </c>
    </row>
    <row r="19470" spans="1:5" ht="13.5" customHeight="1">
      <c r="A19470">
        <v>390</v>
      </c>
      <c r="B19470" t="str">
        <f t="shared" si="304"/>
        <v>390---3</v>
      </c>
      <c r="C19470" t="s">
        <v>4216</v>
      </c>
      <c r="D19470" t="s">
        <v>1163</v>
      </c>
      <c r="E19470">
        <v>3</v>
      </c>
    </row>
    <row r="19471" spans="1:5" ht="13.5" customHeight="1">
      <c r="A19471">
        <v>390</v>
      </c>
      <c r="B19471" t="str">
        <f t="shared" si="304"/>
        <v>390---4</v>
      </c>
      <c r="C19471" t="s">
        <v>4216</v>
      </c>
      <c r="D19471" t="s">
        <v>713</v>
      </c>
      <c r="E19471">
        <v>4</v>
      </c>
    </row>
    <row r="19472" spans="1:5" ht="13.5" customHeight="1">
      <c r="A19472">
        <v>390</v>
      </c>
      <c r="B19472" t="str">
        <f t="shared" si="304"/>
        <v>390---5</v>
      </c>
      <c r="C19472" t="s">
        <v>4216</v>
      </c>
      <c r="D19472" t="s">
        <v>873</v>
      </c>
      <c r="E19472">
        <v>5</v>
      </c>
    </row>
    <row r="19473" spans="1:5" ht="13.5" customHeight="1">
      <c r="A19473">
        <v>390</v>
      </c>
      <c r="B19473" t="str">
        <f t="shared" si="304"/>
        <v>390---6</v>
      </c>
      <c r="C19473" t="s">
        <v>4216</v>
      </c>
      <c r="D19473" t="s">
        <v>1292</v>
      </c>
      <c r="E19473">
        <v>6</v>
      </c>
    </row>
    <row r="19474" spans="1:5" ht="13.5" customHeight="1">
      <c r="A19474">
        <v>390</v>
      </c>
      <c r="B19474" t="str">
        <f t="shared" si="304"/>
        <v>390---7</v>
      </c>
      <c r="C19474" t="s">
        <v>4220</v>
      </c>
      <c r="D19474" t="s">
        <v>738</v>
      </c>
      <c r="E19474">
        <v>7</v>
      </c>
    </row>
    <row r="19475" spans="1:5" ht="13.5" customHeight="1">
      <c r="A19475">
        <v>390</v>
      </c>
      <c r="B19475" t="str">
        <f t="shared" si="304"/>
        <v>390---8</v>
      </c>
      <c r="C19475" t="s">
        <v>4228</v>
      </c>
      <c r="D19475" t="s">
        <v>902</v>
      </c>
      <c r="E19475">
        <v>8</v>
      </c>
    </row>
    <row r="19476" spans="1:5" ht="13.5" customHeight="1">
      <c r="A19476">
        <v>390</v>
      </c>
      <c r="B19476" t="str">
        <f t="shared" si="304"/>
        <v>390---9</v>
      </c>
      <c r="C19476" t="s">
        <v>4223</v>
      </c>
      <c r="D19476" t="s">
        <v>877</v>
      </c>
      <c r="E19476">
        <v>9</v>
      </c>
    </row>
    <row r="19477" spans="1:5" ht="13.5" customHeight="1">
      <c r="A19477">
        <v>390</v>
      </c>
      <c r="B19477" t="str">
        <f t="shared" si="304"/>
        <v>390---10</v>
      </c>
      <c r="C19477" t="s">
        <v>4276</v>
      </c>
      <c r="D19477" t="s">
        <v>880</v>
      </c>
      <c r="E19477">
        <v>10</v>
      </c>
    </row>
    <row r="19478" spans="1:5" ht="13.5" customHeight="1">
      <c r="A19478">
        <v>390</v>
      </c>
      <c r="B19478" t="str">
        <f t="shared" si="304"/>
        <v>390---11</v>
      </c>
      <c r="C19478" t="s">
        <v>4259</v>
      </c>
      <c r="D19478" t="s">
        <v>851</v>
      </c>
      <c r="E19478">
        <v>11</v>
      </c>
    </row>
    <row r="19479" spans="1:5" ht="13.5" customHeight="1">
      <c r="A19479">
        <v>390</v>
      </c>
      <c r="B19479" t="str">
        <f t="shared" si="304"/>
        <v>390---12</v>
      </c>
      <c r="C19479" t="s">
        <v>4241</v>
      </c>
      <c r="D19479" t="s">
        <v>783</v>
      </c>
      <c r="E19479">
        <v>12</v>
      </c>
    </row>
    <row r="19480" spans="1:5" ht="13.5" customHeight="1">
      <c r="A19480">
        <v>390</v>
      </c>
      <c r="B19480" t="str">
        <f t="shared" si="304"/>
        <v>390---13</v>
      </c>
      <c r="C19480" t="s">
        <v>4256</v>
      </c>
      <c r="D19480" t="s">
        <v>1114</v>
      </c>
      <c r="E19480">
        <v>13</v>
      </c>
    </row>
    <row r="19481" spans="1:5" ht="13.5" customHeight="1">
      <c r="A19481">
        <v>390</v>
      </c>
      <c r="B19481" t="str">
        <f t="shared" si="304"/>
        <v>390---14</v>
      </c>
      <c r="C19481" t="s">
        <v>4248</v>
      </c>
      <c r="D19481" t="s">
        <v>906</v>
      </c>
      <c r="E19481">
        <v>14</v>
      </c>
    </row>
    <row r="19482" spans="1:5" ht="13.5" customHeight="1">
      <c r="A19482">
        <v>390</v>
      </c>
      <c r="B19482" t="str">
        <f t="shared" si="304"/>
        <v>390---15</v>
      </c>
      <c r="C19482" t="s">
        <v>743</v>
      </c>
      <c r="D19482" t="s">
        <v>754</v>
      </c>
      <c r="E19482">
        <v>15</v>
      </c>
    </row>
    <row r="19483" spans="1:5" ht="13.5" customHeight="1">
      <c r="A19483">
        <v>390</v>
      </c>
      <c r="B19483" t="str">
        <f t="shared" si="304"/>
        <v>390---16</v>
      </c>
      <c r="C19483" t="s">
        <v>745</v>
      </c>
      <c r="D19483" t="s">
        <v>837</v>
      </c>
      <c r="E19483">
        <v>16</v>
      </c>
    </row>
    <row r="19484" spans="1:5" ht="13.5" customHeight="1">
      <c r="A19484">
        <v>390</v>
      </c>
      <c r="B19484" t="str">
        <f t="shared" si="304"/>
        <v>390---17</v>
      </c>
      <c r="C19484" t="s">
        <v>987</v>
      </c>
      <c r="D19484" t="s">
        <v>1263</v>
      </c>
      <c r="E19484">
        <v>17</v>
      </c>
    </row>
    <row r="19485" spans="1:5" ht="13.5" customHeight="1">
      <c r="A19485">
        <v>390</v>
      </c>
      <c r="B19485" t="str">
        <f t="shared" si="304"/>
        <v>390---18</v>
      </c>
      <c r="C19485" t="s">
        <v>989</v>
      </c>
      <c r="D19485" t="s">
        <v>738</v>
      </c>
      <c r="E19485">
        <v>18</v>
      </c>
    </row>
    <row r="19486" spans="1:5" ht="13.5" customHeight="1">
      <c r="A19486">
        <v>390</v>
      </c>
      <c r="B19486" t="str">
        <f t="shared" si="304"/>
        <v>390---19</v>
      </c>
      <c r="C19486" t="s">
        <v>819</v>
      </c>
      <c r="D19486" t="s">
        <v>756</v>
      </c>
      <c r="E19486">
        <v>19</v>
      </c>
    </row>
    <row r="19487" spans="1:5" ht="13.5" customHeight="1">
      <c r="A19487">
        <v>390</v>
      </c>
      <c r="B19487" t="str">
        <f t="shared" si="304"/>
        <v>390---20</v>
      </c>
      <c r="C19487" t="s">
        <v>1074</v>
      </c>
      <c r="D19487" t="s">
        <v>880</v>
      </c>
      <c r="E19487">
        <v>20</v>
      </c>
    </row>
    <row r="19488" spans="1:5" ht="13.5" customHeight="1">
      <c r="A19488">
        <v>390</v>
      </c>
      <c r="B19488" t="str">
        <f t="shared" si="304"/>
        <v>390---21</v>
      </c>
      <c r="C19488" t="s">
        <v>1019</v>
      </c>
      <c r="D19488" t="s">
        <v>734</v>
      </c>
      <c r="E19488">
        <v>21</v>
      </c>
    </row>
    <row r="19489" spans="1:5" ht="13.5" customHeight="1">
      <c r="A19489">
        <v>390</v>
      </c>
      <c r="B19489" t="str">
        <f t="shared" si="304"/>
        <v>390---22</v>
      </c>
      <c r="C19489" t="s">
        <v>824</v>
      </c>
      <c r="D19489" t="s">
        <v>752</v>
      </c>
      <c r="E19489">
        <v>22</v>
      </c>
    </row>
    <row r="19490" spans="1:5" ht="13.5" customHeight="1">
      <c r="A19490">
        <v>390</v>
      </c>
      <c r="B19490" t="str">
        <f t="shared" si="304"/>
        <v>390---23</v>
      </c>
      <c r="C19490" t="s">
        <v>763</v>
      </c>
      <c r="D19490" t="s">
        <v>1086</v>
      </c>
      <c r="E19490">
        <v>23</v>
      </c>
    </row>
    <row r="19491" spans="1:5" ht="13.5" customHeight="1">
      <c r="A19491">
        <v>390</v>
      </c>
      <c r="B19491" t="str">
        <f t="shared" si="304"/>
        <v>390---24</v>
      </c>
      <c r="C19491" t="s">
        <v>868</v>
      </c>
      <c r="D19491" t="s">
        <v>758</v>
      </c>
      <c r="E19491">
        <v>24</v>
      </c>
    </row>
    <row r="19492" spans="1:5" ht="13.5" customHeight="1">
      <c r="A19492">
        <v>390</v>
      </c>
      <c r="B19492" t="str">
        <f t="shared" si="304"/>
        <v>390---25</v>
      </c>
      <c r="C19492" t="s">
        <v>5913</v>
      </c>
      <c r="D19492" t="s">
        <v>1114</v>
      </c>
      <c r="E19492">
        <v>25</v>
      </c>
    </row>
    <row r="19493" spans="1:5" ht="13.5" customHeight="1">
      <c r="A19493">
        <v>390</v>
      </c>
      <c r="B19493" t="str">
        <f t="shared" si="304"/>
        <v>390---26</v>
      </c>
      <c r="C19493" t="s">
        <v>5947</v>
      </c>
      <c r="D19493" t="s">
        <v>884</v>
      </c>
      <c r="E19493">
        <v>26</v>
      </c>
    </row>
    <row r="19494" spans="1:5" ht="13.5" customHeight="1">
      <c r="A19494">
        <v>390</v>
      </c>
      <c r="B19494" t="str">
        <f t="shared" si="304"/>
        <v>390---27</v>
      </c>
      <c r="C19494" t="s">
        <v>5948</v>
      </c>
      <c r="D19494" t="s">
        <v>886</v>
      </c>
      <c r="E19494">
        <v>27</v>
      </c>
    </row>
    <row r="19495" spans="1:5" ht="13.5" customHeight="1">
      <c r="A19495">
        <v>390</v>
      </c>
      <c r="B19495" t="str">
        <f t="shared" si="304"/>
        <v>390---28</v>
      </c>
      <c r="C19495" t="s">
        <v>5967</v>
      </c>
      <c r="D19495" t="s">
        <v>986</v>
      </c>
      <c r="E19495">
        <v>28</v>
      </c>
    </row>
    <row r="19496" spans="1:5" ht="13.5" customHeight="1">
      <c r="A19496">
        <v>390</v>
      </c>
      <c r="B19496" t="str">
        <f t="shared" si="304"/>
        <v>390---29</v>
      </c>
      <c r="C19496" t="s">
        <v>5915</v>
      </c>
      <c r="D19496" t="s">
        <v>772</v>
      </c>
      <c r="E19496">
        <v>29</v>
      </c>
    </row>
    <row r="19497" spans="1:5" ht="13.5" customHeight="1">
      <c r="A19497">
        <v>390</v>
      </c>
      <c r="B19497" t="str">
        <f t="shared" si="304"/>
        <v>390---30</v>
      </c>
      <c r="C19497" t="s">
        <v>5916</v>
      </c>
      <c r="D19497" t="s">
        <v>750</v>
      </c>
      <c r="E19497">
        <v>30</v>
      </c>
    </row>
    <row r="19498" spans="1:5" ht="13.5" customHeight="1">
      <c r="A19498">
        <v>390</v>
      </c>
      <c r="B19498" t="str">
        <f t="shared" si="304"/>
        <v>390---31</v>
      </c>
      <c r="C19498" t="s">
        <v>5926</v>
      </c>
      <c r="D19498" t="s">
        <v>843</v>
      </c>
      <c r="E19498">
        <v>31</v>
      </c>
    </row>
    <row r="19499" spans="1:5" ht="13.5" customHeight="1">
      <c r="A19499">
        <v>390</v>
      </c>
      <c r="B19499" t="str">
        <f t="shared" si="304"/>
        <v>390---32</v>
      </c>
      <c r="C19499" t="s">
        <v>5917</v>
      </c>
      <c r="D19499" t="s">
        <v>789</v>
      </c>
      <c r="E19499">
        <v>32</v>
      </c>
    </row>
    <row r="19500" spans="1:5" ht="13.5" customHeight="1">
      <c r="A19500">
        <v>390</v>
      </c>
      <c r="B19500" t="str">
        <f t="shared" si="304"/>
        <v>390---33</v>
      </c>
      <c r="C19500" t="s">
        <v>5918</v>
      </c>
      <c r="D19500" t="s">
        <v>770</v>
      </c>
      <c r="E19500">
        <v>33</v>
      </c>
    </row>
    <row r="19501" spans="1:5" ht="13.5" customHeight="1">
      <c r="A19501">
        <v>390</v>
      </c>
      <c r="B19501" t="str">
        <f t="shared" si="304"/>
        <v>390---34</v>
      </c>
      <c r="C19501" t="s">
        <v>5931</v>
      </c>
      <c r="D19501" t="s">
        <v>1044</v>
      </c>
      <c r="E19501">
        <v>34</v>
      </c>
    </row>
    <row r="19502" spans="1:5" ht="13.5" customHeight="1">
      <c r="A19502">
        <v>390</v>
      </c>
      <c r="B19502" t="str">
        <f t="shared" si="304"/>
        <v>390---35</v>
      </c>
      <c r="C19502" t="s">
        <v>5950</v>
      </c>
      <c r="D19502" t="s">
        <v>906</v>
      </c>
      <c r="E19502">
        <v>35</v>
      </c>
    </row>
    <row r="19503" spans="1:5" ht="13.5" customHeight="1">
      <c r="A19503">
        <v>390</v>
      </c>
      <c r="B19503" t="str">
        <f t="shared" si="304"/>
        <v>390---36</v>
      </c>
      <c r="C19503" t="s">
        <v>5938</v>
      </c>
      <c r="D19503" t="s">
        <v>851</v>
      </c>
      <c r="E19503">
        <v>36</v>
      </c>
    </row>
    <row r="19504" spans="1:5" ht="13.5" customHeight="1">
      <c r="A19504">
        <v>390</v>
      </c>
      <c r="B19504" t="str">
        <f t="shared" si="304"/>
        <v>390---37</v>
      </c>
      <c r="C19504" t="s">
        <v>5990</v>
      </c>
      <c r="D19504" t="s">
        <v>1018</v>
      </c>
      <c r="E19504">
        <v>37</v>
      </c>
    </row>
    <row r="19505" spans="1:5" ht="13.5" customHeight="1">
      <c r="A19505">
        <v>391</v>
      </c>
      <c r="B19505" t="str">
        <f t="shared" si="304"/>
        <v>391---1</v>
      </c>
      <c r="C19505" t="s">
        <v>4234</v>
      </c>
      <c r="D19505" t="s">
        <v>878</v>
      </c>
      <c r="E19505">
        <v>1</v>
      </c>
    </row>
    <row r="19506" spans="1:5" ht="13.5" customHeight="1">
      <c r="A19506">
        <v>391</v>
      </c>
      <c r="B19506" t="str">
        <f t="shared" si="304"/>
        <v>391---2</v>
      </c>
      <c r="C19506" t="s">
        <v>4216</v>
      </c>
      <c r="D19506" t="s">
        <v>878</v>
      </c>
      <c r="E19506">
        <v>2</v>
      </c>
    </row>
    <row r="19507" spans="1:5" ht="13.5" customHeight="1">
      <c r="A19507">
        <v>391</v>
      </c>
      <c r="B19507" t="str">
        <f t="shared" si="304"/>
        <v>391---3</v>
      </c>
      <c r="C19507" t="s">
        <v>4216</v>
      </c>
      <c r="D19507" t="s">
        <v>1033</v>
      </c>
      <c r="E19507">
        <v>3</v>
      </c>
    </row>
    <row r="19508" spans="1:5" ht="13.5" customHeight="1">
      <c r="A19508">
        <v>391</v>
      </c>
      <c r="B19508" t="str">
        <f t="shared" si="304"/>
        <v>391---4</v>
      </c>
      <c r="C19508" t="s">
        <v>4216</v>
      </c>
      <c r="D19508" t="s">
        <v>1042</v>
      </c>
      <c r="E19508">
        <v>4</v>
      </c>
    </row>
    <row r="19509" spans="1:5" ht="13.5" customHeight="1">
      <c r="A19509">
        <v>391</v>
      </c>
      <c r="B19509" t="str">
        <f t="shared" si="304"/>
        <v>391---5</v>
      </c>
      <c r="C19509" t="s">
        <v>4216</v>
      </c>
      <c r="D19509" t="s">
        <v>1351</v>
      </c>
      <c r="E19509">
        <v>5</v>
      </c>
    </row>
    <row r="19510" spans="1:5" ht="13.5" customHeight="1">
      <c r="A19510">
        <v>391</v>
      </c>
      <c r="B19510" t="str">
        <f t="shared" si="304"/>
        <v>391---6</v>
      </c>
      <c r="C19510" t="s">
        <v>4216</v>
      </c>
      <c r="D19510" t="s">
        <v>1050</v>
      </c>
      <c r="E19510">
        <v>6</v>
      </c>
    </row>
    <row r="19511" spans="1:5" ht="13.5" customHeight="1">
      <c r="A19511">
        <v>391</v>
      </c>
      <c r="B19511" t="str">
        <f t="shared" si="304"/>
        <v>391---7</v>
      </c>
      <c r="C19511" t="s">
        <v>4216</v>
      </c>
      <c r="D19511" t="s">
        <v>1163</v>
      </c>
      <c r="E19511">
        <v>7</v>
      </c>
    </row>
    <row r="19512" spans="1:5" ht="13.5" customHeight="1">
      <c r="A19512">
        <v>391</v>
      </c>
      <c r="B19512" t="str">
        <f t="shared" si="304"/>
        <v>391---8</v>
      </c>
      <c r="C19512" t="s">
        <v>4216</v>
      </c>
      <c r="D19512" t="s">
        <v>713</v>
      </c>
      <c r="E19512">
        <v>8</v>
      </c>
    </row>
    <row r="19513" spans="1:5" ht="13.5" customHeight="1">
      <c r="A19513">
        <v>391</v>
      </c>
      <c r="B19513" t="str">
        <f t="shared" si="304"/>
        <v>391---9</v>
      </c>
      <c r="C19513" t="s">
        <v>4216</v>
      </c>
      <c r="D19513" t="s">
        <v>873</v>
      </c>
      <c r="E19513">
        <v>9</v>
      </c>
    </row>
    <row r="19514" spans="1:5" ht="13.5" customHeight="1">
      <c r="A19514">
        <v>391</v>
      </c>
      <c r="B19514" t="str">
        <f t="shared" si="304"/>
        <v>391---10</v>
      </c>
      <c r="C19514" t="s">
        <v>4216</v>
      </c>
      <c r="D19514" t="s">
        <v>1292</v>
      </c>
      <c r="E19514">
        <v>10</v>
      </c>
    </row>
    <row r="19515" spans="1:5" ht="13.5" customHeight="1">
      <c r="A19515">
        <v>391</v>
      </c>
      <c r="B19515" t="str">
        <f t="shared" si="304"/>
        <v>391---11</v>
      </c>
      <c r="C19515" t="s">
        <v>4220</v>
      </c>
      <c r="D19515" t="s">
        <v>738</v>
      </c>
      <c r="E19515">
        <v>11</v>
      </c>
    </row>
    <row r="19516" spans="1:5" ht="13.5" customHeight="1">
      <c r="A19516">
        <v>391</v>
      </c>
      <c r="B19516" t="str">
        <f t="shared" si="304"/>
        <v>391---12</v>
      </c>
      <c r="C19516" t="s">
        <v>4228</v>
      </c>
      <c r="D19516" t="s">
        <v>902</v>
      </c>
      <c r="E19516">
        <v>12</v>
      </c>
    </row>
    <row r="19517" spans="1:5" ht="13.5" customHeight="1">
      <c r="A19517">
        <v>391</v>
      </c>
      <c r="B19517" t="str">
        <f t="shared" si="304"/>
        <v>391---13</v>
      </c>
      <c r="C19517" t="s">
        <v>4223</v>
      </c>
      <c r="D19517" t="s">
        <v>877</v>
      </c>
      <c r="E19517">
        <v>13</v>
      </c>
    </row>
    <row r="19518" spans="1:5" ht="13.5" customHeight="1">
      <c r="A19518">
        <v>391</v>
      </c>
      <c r="B19518" t="str">
        <f t="shared" si="304"/>
        <v>391---14</v>
      </c>
      <c r="C19518" t="s">
        <v>4276</v>
      </c>
      <c r="D19518" t="s">
        <v>880</v>
      </c>
      <c r="E19518">
        <v>14</v>
      </c>
    </row>
    <row r="19519" spans="1:5" ht="13.5" customHeight="1">
      <c r="A19519">
        <v>391</v>
      </c>
      <c r="B19519" t="str">
        <f t="shared" si="304"/>
        <v>391---15</v>
      </c>
      <c r="C19519" t="s">
        <v>4259</v>
      </c>
      <c r="D19519" t="s">
        <v>851</v>
      </c>
      <c r="E19519">
        <v>15</v>
      </c>
    </row>
    <row r="19520" spans="1:5" ht="13.5" customHeight="1">
      <c r="A19520">
        <v>391</v>
      </c>
      <c r="B19520" t="str">
        <f t="shared" si="304"/>
        <v>391---16</v>
      </c>
      <c r="C19520" t="s">
        <v>4241</v>
      </c>
      <c r="D19520" t="s">
        <v>783</v>
      </c>
      <c r="E19520">
        <v>16</v>
      </c>
    </row>
    <row r="19521" spans="1:5" ht="13.5" customHeight="1">
      <c r="A19521">
        <v>391</v>
      </c>
      <c r="B19521" t="str">
        <f t="shared" si="304"/>
        <v>391---17</v>
      </c>
      <c r="C19521" t="s">
        <v>4256</v>
      </c>
      <c r="D19521" t="s">
        <v>1114</v>
      </c>
      <c r="E19521">
        <v>17</v>
      </c>
    </row>
    <row r="19522" spans="1:5" ht="13.5" customHeight="1">
      <c r="A19522">
        <v>391</v>
      </c>
      <c r="B19522" t="str">
        <f t="shared" si="304"/>
        <v>391---18</v>
      </c>
      <c r="C19522" t="s">
        <v>4275</v>
      </c>
      <c r="D19522" t="s">
        <v>906</v>
      </c>
      <c r="E19522">
        <v>18</v>
      </c>
    </row>
    <row r="19523" spans="1:5" ht="13.5" customHeight="1">
      <c r="A19523">
        <v>391</v>
      </c>
      <c r="B19523" t="str">
        <f t="shared" ref="B19523:B19586" si="305">A19523&amp;"---"&amp;E19523</f>
        <v>391---19</v>
      </c>
      <c r="C19523" t="s">
        <v>4283</v>
      </c>
      <c r="D19523" t="s">
        <v>787</v>
      </c>
      <c r="E19523">
        <v>19</v>
      </c>
    </row>
    <row r="19524" spans="1:5" ht="13.5" customHeight="1">
      <c r="A19524">
        <v>391</v>
      </c>
      <c r="B19524" t="str">
        <f t="shared" si="305"/>
        <v>391---20</v>
      </c>
      <c r="C19524" t="s">
        <v>5928</v>
      </c>
      <c r="D19524" t="s">
        <v>1254</v>
      </c>
      <c r="E19524">
        <v>20</v>
      </c>
    </row>
    <row r="19525" spans="1:5" ht="13.5" customHeight="1">
      <c r="A19525">
        <v>391</v>
      </c>
      <c r="B19525" t="str">
        <f t="shared" si="305"/>
        <v>391---21</v>
      </c>
      <c r="C19525" t="s">
        <v>727</v>
      </c>
      <c r="D19525" t="s">
        <v>1308</v>
      </c>
      <c r="E19525">
        <v>21</v>
      </c>
    </row>
    <row r="19526" spans="1:5" ht="13.5" customHeight="1">
      <c r="A19526">
        <v>391</v>
      </c>
      <c r="B19526" t="str">
        <f t="shared" si="305"/>
        <v>391---22</v>
      </c>
      <c r="C19526" t="s">
        <v>1070</v>
      </c>
      <c r="D19526" t="s">
        <v>1219</v>
      </c>
      <c r="E19526">
        <v>22</v>
      </c>
    </row>
    <row r="19527" spans="1:5" ht="13.5" customHeight="1">
      <c r="A19527">
        <v>391</v>
      </c>
      <c r="B19527" t="str">
        <f t="shared" si="305"/>
        <v>391---23</v>
      </c>
      <c r="C19527" t="s">
        <v>795</v>
      </c>
      <c r="D19527" t="s">
        <v>1062</v>
      </c>
      <c r="E19527">
        <v>23</v>
      </c>
    </row>
    <row r="19528" spans="1:5" ht="13.5" customHeight="1">
      <c r="A19528">
        <v>391</v>
      </c>
      <c r="B19528" t="str">
        <f t="shared" si="305"/>
        <v>391---24</v>
      </c>
      <c r="C19528" t="s">
        <v>1017</v>
      </c>
      <c r="D19528" t="s">
        <v>796</v>
      </c>
      <c r="E19528">
        <v>24</v>
      </c>
    </row>
    <row r="19529" spans="1:5" ht="13.5" customHeight="1">
      <c r="A19529">
        <v>391</v>
      </c>
      <c r="B19529" t="str">
        <f t="shared" si="305"/>
        <v>391---25</v>
      </c>
      <c r="C19529" t="s">
        <v>731</v>
      </c>
      <c r="D19529" t="s">
        <v>800</v>
      </c>
      <c r="E19529">
        <v>25</v>
      </c>
    </row>
    <row r="19530" spans="1:5" ht="13.5" customHeight="1">
      <c r="A19530">
        <v>391</v>
      </c>
      <c r="B19530" t="str">
        <f t="shared" si="305"/>
        <v>391---26</v>
      </c>
      <c r="C19530" t="s">
        <v>743</v>
      </c>
      <c r="D19530" t="s">
        <v>754</v>
      </c>
      <c r="E19530">
        <v>26</v>
      </c>
    </row>
    <row r="19531" spans="1:5" ht="13.5" customHeight="1">
      <c r="A19531">
        <v>391</v>
      </c>
      <c r="B19531" t="str">
        <f t="shared" si="305"/>
        <v>391---27</v>
      </c>
      <c r="C19531" t="s">
        <v>745</v>
      </c>
      <c r="D19531" t="s">
        <v>837</v>
      </c>
      <c r="E19531">
        <v>27</v>
      </c>
    </row>
    <row r="19532" spans="1:5" ht="13.5" customHeight="1">
      <c r="A19532">
        <v>391</v>
      </c>
      <c r="B19532" t="str">
        <f t="shared" si="305"/>
        <v>391---28</v>
      </c>
      <c r="C19532" t="s">
        <v>987</v>
      </c>
      <c r="D19532" t="s">
        <v>1263</v>
      </c>
      <c r="E19532">
        <v>28</v>
      </c>
    </row>
    <row r="19533" spans="1:5" ht="13.5" customHeight="1">
      <c r="A19533">
        <v>391</v>
      </c>
      <c r="B19533" t="str">
        <f t="shared" si="305"/>
        <v>391---29</v>
      </c>
      <c r="C19533" t="s">
        <v>989</v>
      </c>
      <c r="D19533" t="s">
        <v>738</v>
      </c>
      <c r="E19533">
        <v>29</v>
      </c>
    </row>
    <row r="19534" spans="1:5" ht="13.5" customHeight="1">
      <c r="A19534">
        <v>391</v>
      </c>
      <c r="B19534" t="str">
        <f t="shared" si="305"/>
        <v>391---30</v>
      </c>
      <c r="C19534" t="s">
        <v>819</v>
      </c>
      <c r="D19534" t="s">
        <v>756</v>
      </c>
      <c r="E19534">
        <v>30</v>
      </c>
    </row>
    <row r="19535" spans="1:5" ht="13.5" customHeight="1">
      <c r="A19535">
        <v>391</v>
      </c>
      <c r="B19535" t="str">
        <f t="shared" si="305"/>
        <v>391---31</v>
      </c>
      <c r="C19535" t="s">
        <v>1074</v>
      </c>
      <c r="D19535" t="s">
        <v>880</v>
      </c>
      <c r="E19535">
        <v>31</v>
      </c>
    </row>
    <row r="19536" spans="1:5" ht="13.5" customHeight="1">
      <c r="A19536">
        <v>391</v>
      </c>
      <c r="B19536" t="str">
        <f t="shared" si="305"/>
        <v>391---32</v>
      </c>
      <c r="C19536" t="s">
        <v>1019</v>
      </c>
      <c r="D19536" t="s">
        <v>734</v>
      </c>
      <c r="E19536">
        <v>32</v>
      </c>
    </row>
    <row r="19537" spans="1:5" ht="13.5" customHeight="1">
      <c r="A19537">
        <v>391</v>
      </c>
      <c r="B19537" t="str">
        <f t="shared" si="305"/>
        <v>391---33</v>
      </c>
      <c r="C19537" t="s">
        <v>820</v>
      </c>
      <c r="D19537" t="s">
        <v>882</v>
      </c>
      <c r="E19537">
        <v>33</v>
      </c>
    </row>
    <row r="19538" spans="1:5" ht="13.5" customHeight="1">
      <c r="A19538">
        <v>391</v>
      </c>
      <c r="B19538" t="str">
        <f t="shared" si="305"/>
        <v>391---34</v>
      </c>
      <c r="C19538" t="s">
        <v>824</v>
      </c>
      <c r="D19538" t="s">
        <v>752</v>
      </c>
      <c r="E19538">
        <v>34</v>
      </c>
    </row>
    <row r="19539" spans="1:5" ht="13.5" customHeight="1">
      <c r="A19539">
        <v>391</v>
      </c>
      <c r="B19539" t="str">
        <f t="shared" si="305"/>
        <v>391---35</v>
      </c>
      <c r="C19539" t="s">
        <v>940</v>
      </c>
      <c r="D19539" t="s">
        <v>1239</v>
      </c>
      <c r="E19539">
        <v>35</v>
      </c>
    </row>
    <row r="19540" spans="1:5" ht="13.5" customHeight="1">
      <c r="A19540">
        <v>391</v>
      </c>
      <c r="B19540" t="str">
        <f t="shared" si="305"/>
        <v>391---36</v>
      </c>
      <c r="C19540" t="s">
        <v>763</v>
      </c>
      <c r="D19540" t="s">
        <v>1086</v>
      </c>
      <c r="E19540">
        <v>36</v>
      </c>
    </row>
    <row r="19541" spans="1:5" ht="13.5" customHeight="1">
      <c r="A19541">
        <v>391</v>
      </c>
      <c r="B19541" t="str">
        <f t="shared" si="305"/>
        <v>391---37</v>
      </c>
      <c r="C19541" t="s">
        <v>864</v>
      </c>
      <c r="D19541" t="s">
        <v>957</v>
      </c>
      <c r="E19541">
        <v>37</v>
      </c>
    </row>
    <row r="19542" spans="1:5" ht="13.5" customHeight="1">
      <c r="A19542">
        <v>391</v>
      </c>
      <c r="B19542" t="str">
        <f t="shared" si="305"/>
        <v>391---38</v>
      </c>
      <c r="C19542" t="s">
        <v>868</v>
      </c>
      <c r="D19542" t="s">
        <v>758</v>
      </c>
      <c r="E19542">
        <v>38</v>
      </c>
    </row>
    <row r="19543" spans="1:5" ht="13.5" customHeight="1">
      <c r="A19543">
        <v>391</v>
      </c>
      <c r="B19543" t="str">
        <f t="shared" si="305"/>
        <v>391---39</v>
      </c>
      <c r="C19543" t="s">
        <v>969</v>
      </c>
      <c r="D19543" t="s">
        <v>802</v>
      </c>
      <c r="E19543">
        <v>39</v>
      </c>
    </row>
    <row r="19544" spans="1:5" ht="13.5" customHeight="1">
      <c r="A19544">
        <v>391</v>
      </c>
      <c r="B19544" t="str">
        <f t="shared" si="305"/>
        <v>391---40</v>
      </c>
      <c r="C19544" t="s">
        <v>918</v>
      </c>
      <c r="D19544" t="s">
        <v>865</v>
      </c>
      <c r="E19544">
        <v>40</v>
      </c>
    </row>
    <row r="19545" spans="1:5" ht="13.5" customHeight="1">
      <c r="A19545">
        <v>391</v>
      </c>
      <c r="B19545" t="str">
        <f t="shared" si="305"/>
        <v>391---41</v>
      </c>
      <c r="C19545" t="s">
        <v>896</v>
      </c>
      <c r="D19545" t="s">
        <v>1202</v>
      </c>
      <c r="E19545">
        <v>41</v>
      </c>
    </row>
    <row r="19546" spans="1:5" ht="13.5" customHeight="1">
      <c r="A19546">
        <v>391</v>
      </c>
      <c r="B19546" t="str">
        <f t="shared" si="305"/>
        <v>391---42</v>
      </c>
      <c r="C19546" t="s">
        <v>1134</v>
      </c>
      <c r="D19546" t="s">
        <v>6232</v>
      </c>
      <c r="E19546">
        <v>42</v>
      </c>
    </row>
    <row r="19547" spans="1:5" ht="13.5" customHeight="1">
      <c r="A19547">
        <v>391</v>
      </c>
      <c r="B19547" t="str">
        <f t="shared" si="305"/>
        <v>391---43</v>
      </c>
      <c r="C19547" t="s">
        <v>5913</v>
      </c>
      <c r="D19547" t="s">
        <v>1114</v>
      </c>
      <c r="E19547">
        <v>43</v>
      </c>
    </row>
    <row r="19548" spans="1:5" ht="13.5" customHeight="1">
      <c r="A19548">
        <v>391</v>
      </c>
      <c r="B19548" t="str">
        <f t="shared" si="305"/>
        <v>391---44</v>
      </c>
      <c r="C19548" t="s">
        <v>5929</v>
      </c>
      <c r="D19548" t="s">
        <v>813</v>
      </c>
      <c r="E19548">
        <v>44</v>
      </c>
    </row>
    <row r="19549" spans="1:5" ht="13.5" customHeight="1">
      <c r="A19549">
        <v>391</v>
      </c>
      <c r="B19549" t="str">
        <f t="shared" si="305"/>
        <v>391---45</v>
      </c>
      <c r="C19549" t="s">
        <v>5945</v>
      </c>
      <c r="D19549" t="s">
        <v>881</v>
      </c>
      <c r="E19549">
        <v>45</v>
      </c>
    </row>
    <row r="19550" spans="1:5" ht="13.5" customHeight="1">
      <c r="A19550">
        <v>391</v>
      </c>
      <c r="B19550" t="str">
        <f t="shared" si="305"/>
        <v>391---46</v>
      </c>
      <c r="C19550" t="s">
        <v>5946</v>
      </c>
      <c r="D19550" t="s">
        <v>893</v>
      </c>
      <c r="E19550">
        <v>46</v>
      </c>
    </row>
    <row r="19551" spans="1:5" ht="13.5" customHeight="1">
      <c r="A19551">
        <v>391</v>
      </c>
      <c r="B19551" t="str">
        <f t="shared" si="305"/>
        <v>391---47</v>
      </c>
      <c r="C19551" t="s">
        <v>5947</v>
      </c>
      <c r="D19551" t="s">
        <v>884</v>
      </c>
      <c r="E19551">
        <v>47</v>
      </c>
    </row>
    <row r="19552" spans="1:5" ht="13.5" customHeight="1">
      <c r="A19552">
        <v>391</v>
      </c>
      <c r="B19552" t="str">
        <f t="shared" si="305"/>
        <v>391---48</v>
      </c>
      <c r="C19552" t="s">
        <v>5948</v>
      </c>
      <c r="D19552" t="s">
        <v>886</v>
      </c>
      <c r="E19552">
        <v>48</v>
      </c>
    </row>
    <row r="19553" spans="1:5" ht="13.5" customHeight="1">
      <c r="A19553">
        <v>391</v>
      </c>
      <c r="B19553" t="str">
        <f t="shared" si="305"/>
        <v>391---49</v>
      </c>
      <c r="C19553" t="s">
        <v>5967</v>
      </c>
      <c r="D19553" t="s">
        <v>986</v>
      </c>
      <c r="E19553">
        <v>49</v>
      </c>
    </row>
    <row r="19554" spans="1:5" ht="13.5" customHeight="1">
      <c r="A19554">
        <v>391</v>
      </c>
      <c r="B19554" t="str">
        <f t="shared" si="305"/>
        <v>391---50</v>
      </c>
      <c r="C19554" t="s">
        <v>5968</v>
      </c>
      <c r="D19554" t="s">
        <v>988</v>
      </c>
      <c r="E19554">
        <v>50</v>
      </c>
    </row>
    <row r="19555" spans="1:5" ht="13.5" customHeight="1">
      <c r="A19555">
        <v>391</v>
      </c>
      <c r="B19555" t="str">
        <f t="shared" si="305"/>
        <v>391---51</v>
      </c>
      <c r="C19555" t="s">
        <v>5925</v>
      </c>
      <c r="D19555" t="s">
        <v>798</v>
      </c>
      <c r="E19555">
        <v>51</v>
      </c>
    </row>
    <row r="19556" spans="1:5" ht="13.5" customHeight="1">
      <c r="A19556">
        <v>391</v>
      </c>
      <c r="B19556" t="str">
        <f t="shared" si="305"/>
        <v>391---52</v>
      </c>
      <c r="C19556" t="s">
        <v>5930</v>
      </c>
      <c r="D19556" t="s">
        <v>821</v>
      </c>
      <c r="E19556">
        <v>52</v>
      </c>
    </row>
    <row r="19557" spans="1:5" ht="13.5" customHeight="1">
      <c r="A19557">
        <v>391</v>
      </c>
      <c r="B19557" t="str">
        <f t="shared" si="305"/>
        <v>391---53</v>
      </c>
      <c r="C19557" t="s">
        <v>5915</v>
      </c>
      <c r="D19557" t="s">
        <v>772</v>
      </c>
      <c r="E19557">
        <v>53</v>
      </c>
    </row>
    <row r="19558" spans="1:5" ht="13.5" customHeight="1">
      <c r="A19558">
        <v>391</v>
      </c>
      <c r="B19558" t="str">
        <f t="shared" si="305"/>
        <v>391---54</v>
      </c>
      <c r="C19558" t="s">
        <v>5916</v>
      </c>
      <c r="D19558" t="s">
        <v>750</v>
      </c>
      <c r="E19558">
        <v>54</v>
      </c>
    </row>
    <row r="19559" spans="1:5" ht="13.5" customHeight="1">
      <c r="A19559">
        <v>391</v>
      </c>
      <c r="B19559" t="str">
        <f t="shared" si="305"/>
        <v>391---55</v>
      </c>
      <c r="C19559" t="s">
        <v>5926</v>
      </c>
      <c r="D19559" t="s">
        <v>843</v>
      </c>
      <c r="E19559">
        <v>55</v>
      </c>
    </row>
    <row r="19560" spans="1:5" ht="13.5" customHeight="1">
      <c r="A19560">
        <v>391</v>
      </c>
      <c r="B19560" t="str">
        <f t="shared" si="305"/>
        <v>391---56</v>
      </c>
      <c r="C19560" t="s">
        <v>5917</v>
      </c>
      <c r="D19560" t="s">
        <v>789</v>
      </c>
      <c r="E19560">
        <v>56</v>
      </c>
    </row>
    <row r="19561" spans="1:5" ht="13.5" customHeight="1">
      <c r="A19561">
        <v>391</v>
      </c>
      <c r="B19561" t="str">
        <f t="shared" si="305"/>
        <v>391---57</v>
      </c>
      <c r="C19561" t="s">
        <v>5918</v>
      </c>
      <c r="D19561" t="s">
        <v>770</v>
      </c>
      <c r="E19561">
        <v>57</v>
      </c>
    </row>
    <row r="19562" spans="1:5" ht="13.5" customHeight="1">
      <c r="A19562">
        <v>391</v>
      </c>
      <c r="B19562" t="str">
        <f t="shared" si="305"/>
        <v>391---58</v>
      </c>
      <c r="C19562" t="s">
        <v>5931</v>
      </c>
      <c r="D19562" t="s">
        <v>1044</v>
      </c>
      <c r="E19562">
        <v>58</v>
      </c>
    </row>
    <row r="19563" spans="1:5" ht="13.5" customHeight="1">
      <c r="A19563">
        <v>391</v>
      </c>
      <c r="B19563" t="str">
        <f t="shared" si="305"/>
        <v>391---59</v>
      </c>
      <c r="C19563" t="s">
        <v>6002</v>
      </c>
      <c r="D19563" t="s">
        <v>1113</v>
      </c>
      <c r="E19563">
        <v>59</v>
      </c>
    </row>
    <row r="19564" spans="1:5" ht="13.5" customHeight="1">
      <c r="A19564">
        <v>391</v>
      </c>
      <c r="B19564" t="str">
        <f t="shared" si="305"/>
        <v>391---60</v>
      </c>
      <c r="C19564" t="s">
        <v>5950</v>
      </c>
      <c r="D19564" t="s">
        <v>906</v>
      </c>
      <c r="E19564">
        <v>60</v>
      </c>
    </row>
    <row r="19565" spans="1:5" ht="13.5" customHeight="1">
      <c r="A19565">
        <v>391</v>
      </c>
      <c r="B19565" t="str">
        <f t="shared" si="305"/>
        <v>391---61</v>
      </c>
      <c r="C19565" t="s">
        <v>5938</v>
      </c>
      <c r="D19565" t="s">
        <v>851</v>
      </c>
      <c r="E19565">
        <v>61</v>
      </c>
    </row>
    <row r="19566" spans="1:5" ht="13.5" customHeight="1">
      <c r="A19566">
        <v>391</v>
      </c>
      <c r="B19566" t="str">
        <f t="shared" si="305"/>
        <v>391---62</v>
      </c>
      <c r="C19566" t="s">
        <v>5941</v>
      </c>
      <c r="D19566" t="s">
        <v>861</v>
      </c>
      <c r="E19566">
        <v>62</v>
      </c>
    </row>
    <row r="19567" spans="1:5" ht="13.5" customHeight="1">
      <c r="A19567">
        <v>391</v>
      </c>
      <c r="B19567" t="str">
        <f t="shared" si="305"/>
        <v>391---63</v>
      </c>
      <c r="C19567" t="s">
        <v>5922</v>
      </c>
      <c r="D19567" t="s">
        <v>787</v>
      </c>
      <c r="E19567">
        <v>63</v>
      </c>
    </row>
    <row r="19568" spans="1:5" ht="13.5" customHeight="1">
      <c r="A19568">
        <v>391</v>
      </c>
      <c r="B19568" t="str">
        <f t="shared" si="305"/>
        <v>391---64</v>
      </c>
      <c r="C19568" t="s">
        <v>5990</v>
      </c>
      <c r="D19568" t="s">
        <v>1018</v>
      </c>
      <c r="E19568">
        <v>64</v>
      </c>
    </row>
    <row r="19569" spans="1:5" ht="13.5" customHeight="1">
      <c r="A19569">
        <v>391</v>
      </c>
      <c r="B19569" t="str">
        <f t="shared" si="305"/>
        <v>391---65</v>
      </c>
      <c r="C19569" t="s">
        <v>5959</v>
      </c>
      <c r="D19569" t="s">
        <v>6222</v>
      </c>
      <c r="E19569">
        <v>65</v>
      </c>
    </row>
    <row r="19570" spans="1:5" ht="13.5" customHeight="1">
      <c r="A19570">
        <v>338</v>
      </c>
      <c r="B19570" t="str">
        <f t="shared" si="305"/>
        <v>338---1</v>
      </c>
      <c r="C19570" t="s">
        <v>4216</v>
      </c>
      <c r="D19570" t="s">
        <v>1024</v>
      </c>
      <c r="E19570">
        <v>1</v>
      </c>
    </row>
    <row r="19571" spans="1:5" ht="13.5" customHeight="1">
      <c r="A19571">
        <v>338</v>
      </c>
      <c r="B19571" t="str">
        <f t="shared" si="305"/>
        <v>338---2</v>
      </c>
      <c r="C19571" t="s">
        <v>4216</v>
      </c>
      <c r="D19571" t="s">
        <v>713</v>
      </c>
      <c r="E19571">
        <v>2</v>
      </c>
    </row>
    <row r="19572" spans="1:5" ht="13.5" customHeight="1">
      <c r="A19572">
        <v>338</v>
      </c>
      <c r="B19572" t="str">
        <f t="shared" si="305"/>
        <v>338---3</v>
      </c>
      <c r="C19572" t="s">
        <v>4252</v>
      </c>
      <c r="D19572" t="s">
        <v>6233</v>
      </c>
      <c r="E19572">
        <v>3</v>
      </c>
    </row>
    <row r="19573" spans="1:5" ht="13.5" customHeight="1">
      <c r="A19573">
        <v>338</v>
      </c>
      <c r="B19573" t="str">
        <f t="shared" si="305"/>
        <v>338---4</v>
      </c>
      <c r="C19573" t="s">
        <v>4269</v>
      </c>
      <c r="D19573" t="s">
        <v>792</v>
      </c>
      <c r="E19573">
        <v>4</v>
      </c>
    </row>
    <row r="19574" spans="1:5" ht="13.5" customHeight="1">
      <c r="A19574">
        <v>338</v>
      </c>
      <c r="B19574" t="str">
        <f t="shared" si="305"/>
        <v>338---5</v>
      </c>
      <c r="C19574" t="s">
        <v>4271</v>
      </c>
      <c r="D19574" t="s">
        <v>1143</v>
      </c>
      <c r="E19574">
        <v>5</v>
      </c>
    </row>
    <row r="19575" spans="1:5" ht="13.5" customHeight="1">
      <c r="A19575">
        <v>338</v>
      </c>
      <c r="B19575" t="str">
        <f t="shared" si="305"/>
        <v>338---6</v>
      </c>
      <c r="C19575" t="s">
        <v>4239</v>
      </c>
      <c r="D19575" t="s">
        <v>833</v>
      </c>
      <c r="E19575">
        <v>6</v>
      </c>
    </row>
    <row r="19576" spans="1:5" ht="13.5" customHeight="1">
      <c r="A19576">
        <v>338</v>
      </c>
      <c r="B19576" t="str">
        <f t="shared" si="305"/>
        <v>338---7</v>
      </c>
      <c r="C19576" t="s">
        <v>4228</v>
      </c>
      <c r="D19576" t="s">
        <v>1144</v>
      </c>
      <c r="E19576">
        <v>7</v>
      </c>
    </row>
    <row r="19577" spans="1:5" ht="13.5" customHeight="1">
      <c r="A19577">
        <v>338</v>
      </c>
      <c r="B19577" t="str">
        <f t="shared" si="305"/>
        <v>338---8</v>
      </c>
      <c r="C19577" t="s">
        <v>4268</v>
      </c>
      <c r="D19577" t="s">
        <v>721</v>
      </c>
      <c r="E19577">
        <v>8</v>
      </c>
    </row>
    <row r="19578" spans="1:5" ht="13.5" customHeight="1">
      <c r="A19578">
        <v>338</v>
      </c>
      <c r="B19578" t="str">
        <f t="shared" si="305"/>
        <v>338---9</v>
      </c>
      <c r="C19578" t="s">
        <v>4230</v>
      </c>
      <c r="D19578" t="s">
        <v>1405</v>
      </c>
      <c r="E19578">
        <v>9</v>
      </c>
    </row>
    <row r="19579" spans="1:5" ht="13.5" customHeight="1">
      <c r="A19579">
        <v>338</v>
      </c>
      <c r="B19579" t="str">
        <f t="shared" si="305"/>
        <v>338---10</v>
      </c>
      <c r="C19579" t="s">
        <v>4244</v>
      </c>
      <c r="D19579" t="s">
        <v>783</v>
      </c>
      <c r="E19579">
        <v>10</v>
      </c>
    </row>
    <row r="19580" spans="1:5" ht="13.5" customHeight="1">
      <c r="A19580">
        <v>338</v>
      </c>
      <c r="B19580" t="str">
        <f t="shared" si="305"/>
        <v>338---11</v>
      </c>
      <c r="C19580" t="s">
        <v>4231</v>
      </c>
      <c r="D19580" t="s">
        <v>1368</v>
      </c>
      <c r="E19580">
        <v>11</v>
      </c>
    </row>
    <row r="19581" spans="1:5" ht="13.5" customHeight="1">
      <c r="A19581">
        <v>338</v>
      </c>
      <c r="B19581" t="str">
        <f t="shared" si="305"/>
        <v>338---12</v>
      </c>
      <c r="C19581" t="s">
        <v>4254</v>
      </c>
      <c r="D19581" t="s">
        <v>784</v>
      </c>
      <c r="E19581">
        <v>12</v>
      </c>
    </row>
    <row r="19582" spans="1:5" ht="13.5" customHeight="1">
      <c r="A19582">
        <v>338</v>
      </c>
      <c r="B19582" t="str">
        <f t="shared" si="305"/>
        <v>338---13</v>
      </c>
      <c r="C19582" t="s">
        <v>4233</v>
      </c>
      <c r="D19582" t="s">
        <v>1300</v>
      </c>
      <c r="E19582">
        <v>13</v>
      </c>
    </row>
    <row r="19583" spans="1:5" ht="13.5" customHeight="1">
      <c r="A19583">
        <v>338</v>
      </c>
      <c r="B19583" t="str">
        <f t="shared" si="305"/>
        <v>338---14</v>
      </c>
      <c r="C19583" t="s">
        <v>4272</v>
      </c>
      <c r="D19583" t="s">
        <v>1287</v>
      </c>
      <c r="E19583">
        <v>14</v>
      </c>
    </row>
    <row r="19584" spans="1:5" ht="13.5" customHeight="1">
      <c r="A19584">
        <v>338</v>
      </c>
      <c r="B19584" t="str">
        <f t="shared" si="305"/>
        <v>338---15</v>
      </c>
      <c r="C19584" t="s">
        <v>4265</v>
      </c>
      <c r="D19584" t="s">
        <v>1430</v>
      </c>
      <c r="E19584">
        <v>15</v>
      </c>
    </row>
    <row r="19585" spans="1:5" ht="13.5" customHeight="1">
      <c r="A19585">
        <v>338</v>
      </c>
      <c r="B19585" t="str">
        <f t="shared" si="305"/>
        <v>338---16</v>
      </c>
      <c r="C19585" t="s">
        <v>5911</v>
      </c>
      <c r="D19585" t="s">
        <v>1147</v>
      </c>
      <c r="E19585">
        <v>16</v>
      </c>
    </row>
    <row r="19586" spans="1:5" ht="13.5" customHeight="1">
      <c r="A19586">
        <v>338</v>
      </c>
      <c r="B19586" t="str">
        <f t="shared" si="305"/>
        <v>338---17</v>
      </c>
      <c r="C19586" t="s">
        <v>5911</v>
      </c>
      <c r="D19586" t="s">
        <v>982</v>
      </c>
      <c r="E19586">
        <v>17</v>
      </c>
    </row>
    <row r="19587" spans="1:5" ht="13.5" customHeight="1">
      <c r="A19587">
        <v>338</v>
      </c>
      <c r="B19587" t="str">
        <f t="shared" ref="B19587:B19650" si="306">A19587&amp;"---"&amp;E19587</f>
        <v>338---18</v>
      </c>
      <c r="C19587" t="s">
        <v>5911</v>
      </c>
      <c r="D19587" t="s">
        <v>1043</v>
      </c>
      <c r="E19587">
        <v>18</v>
      </c>
    </row>
    <row r="19588" spans="1:5" ht="13.5" customHeight="1">
      <c r="A19588">
        <v>338</v>
      </c>
      <c r="B19588" t="str">
        <f t="shared" si="306"/>
        <v>338---19</v>
      </c>
      <c r="C19588" t="s">
        <v>733</v>
      </c>
      <c r="D19588" t="s">
        <v>781</v>
      </c>
      <c r="E19588">
        <v>19</v>
      </c>
    </row>
    <row r="19589" spans="1:5" ht="13.5" customHeight="1">
      <c r="A19589">
        <v>338</v>
      </c>
      <c r="B19589" t="str">
        <f t="shared" si="306"/>
        <v>338---20</v>
      </c>
      <c r="C19589" t="s">
        <v>735</v>
      </c>
      <c r="D19589" t="s">
        <v>744</v>
      </c>
      <c r="E19589">
        <v>20</v>
      </c>
    </row>
    <row r="19590" spans="1:5" ht="13.5" customHeight="1">
      <c r="A19590">
        <v>338</v>
      </c>
      <c r="B19590" t="str">
        <f t="shared" si="306"/>
        <v>338---21</v>
      </c>
      <c r="C19590" t="s">
        <v>797</v>
      </c>
      <c r="D19590" t="s">
        <v>1081</v>
      </c>
      <c r="E19590">
        <v>21</v>
      </c>
    </row>
    <row r="19591" spans="1:5" ht="13.5" customHeight="1">
      <c r="A19591">
        <v>338</v>
      </c>
      <c r="B19591" t="str">
        <f t="shared" si="306"/>
        <v>338---22</v>
      </c>
      <c r="C19591" t="s">
        <v>888</v>
      </c>
      <c r="D19591" t="s">
        <v>1073</v>
      </c>
      <c r="E19591">
        <v>22</v>
      </c>
    </row>
    <row r="19592" spans="1:5" ht="13.5" customHeight="1">
      <c r="A19592">
        <v>338</v>
      </c>
      <c r="B19592" t="str">
        <f t="shared" si="306"/>
        <v>338---23</v>
      </c>
      <c r="C19592" t="s">
        <v>858</v>
      </c>
      <c r="D19592" t="s">
        <v>740</v>
      </c>
      <c r="E19592">
        <v>23</v>
      </c>
    </row>
    <row r="19593" spans="1:5" ht="13.5" customHeight="1">
      <c r="A19593">
        <v>338</v>
      </c>
      <c r="B19593" t="str">
        <f t="shared" si="306"/>
        <v>338---24</v>
      </c>
      <c r="C19593" t="s">
        <v>743</v>
      </c>
      <c r="D19593" t="s">
        <v>754</v>
      </c>
      <c r="E19593">
        <v>24</v>
      </c>
    </row>
    <row r="19594" spans="1:5" ht="13.5" customHeight="1">
      <c r="A19594">
        <v>338</v>
      </c>
      <c r="B19594" t="str">
        <f t="shared" si="306"/>
        <v>338---25</v>
      </c>
      <c r="C19594" t="s">
        <v>745</v>
      </c>
      <c r="D19594" t="s">
        <v>837</v>
      </c>
      <c r="E19594">
        <v>25</v>
      </c>
    </row>
    <row r="19595" spans="1:5" ht="13.5" customHeight="1">
      <c r="A19595">
        <v>338</v>
      </c>
      <c r="B19595" t="str">
        <f t="shared" si="306"/>
        <v>338---26</v>
      </c>
      <c r="C19595" t="s">
        <v>915</v>
      </c>
      <c r="D19595" t="s">
        <v>939</v>
      </c>
      <c r="E19595">
        <v>26</v>
      </c>
    </row>
    <row r="19596" spans="1:5" ht="13.5" customHeight="1">
      <c r="A19596">
        <v>338</v>
      </c>
      <c r="B19596" t="str">
        <f t="shared" si="306"/>
        <v>338---27</v>
      </c>
      <c r="C19596" t="s">
        <v>987</v>
      </c>
      <c r="D19596" t="s">
        <v>1263</v>
      </c>
      <c r="E19596">
        <v>27</v>
      </c>
    </row>
    <row r="19597" spans="1:5" ht="13.5" customHeight="1">
      <c r="A19597">
        <v>338</v>
      </c>
      <c r="B19597" t="str">
        <f t="shared" si="306"/>
        <v>338---28</v>
      </c>
      <c r="C19597" t="s">
        <v>989</v>
      </c>
      <c r="D19597" t="s">
        <v>738</v>
      </c>
      <c r="E19597">
        <v>28</v>
      </c>
    </row>
    <row r="19598" spans="1:5" ht="13.5" customHeight="1">
      <c r="A19598">
        <v>338</v>
      </c>
      <c r="B19598" t="str">
        <f t="shared" si="306"/>
        <v>338---29</v>
      </c>
      <c r="C19598" t="s">
        <v>1094</v>
      </c>
      <c r="D19598" t="s">
        <v>790</v>
      </c>
      <c r="E19598">
        <v>29</v>
      </c>
    </row>
    <row r="19599" spans="1:5" ht="13.5" customHeight="1">
      <c r="A19599">
        <v>338</v>
      </c>
      <c r="B19599" t="str">
        <f t="shared" si="306"/>
        <v>338---30</v>
      </c>
      <c r="C19599" t="s">
        <v>819</v>
      </c>
      <c r="D19599" t="s">
        <v>756</v>
      </c>
      <c r="E19599">
        <v>30</v>
      </c>
    </row>
    <row r="19600" spans="1:5" ht="13.5" customHeight="1">
      <c r="A19600">
        <v>338</v>
      </c>
      <c r="B19600" t="str">
        <f t="shared" si="306"/>
        <v>338---31</v>
      </c>
      <c r="C19600" t="s">
        <v>1019</v>
      </c>
      <c r="D19600" t="s">
        <v>734</v>
      </c>
      <c r="E19600">
        <v>31</v>
      </c>
    </row>
    <row r="19601" spans="1:5" ht="13.5" customHeight="1">
      <c r="A19601">
        <v>338</v>
      </c>
      <c r="B19601" t="str">
        <f t="shared" si="306"/>
        <v>338---32</v>
      </c>
      <c r="C19601" t="s">
        <v>822</v>
      </c>
      <c r="D19601" t="s">
        <v>833</v>
      </c>
      <c r="E19601">
        <v>32</v>
      </c>
    </row>
    <row r="19602" spans="1:5" ht="13.5" customHeight="1">
      <c r="A19602">
        <v>338</v>
      </c>
      <c r="B19602" t="str">
        <f t="shared" si="306"/>
        <v>338---33</v>
      </c>
      <c r="C19602" t="s">
        <v>824</v>
      </c>
      <c r="D19602" t="s">
        <v>752</v>
      </c>
      <c r="E19602">
        <v>33</v>
      </c>
    </row>
    <row r="19603" spans="1:5" ht="13.5" customHeight="1">
      <c r="A19603">
        <v>338</v>
      </c>
      <c r="B19603" t="str">
        <f t="shared" si="306"/>
        <v>338---34</v>
      </c>
      <c r="C19603" t="s">
        <v>755</v>
      </c>
      <c r="D19603" t="s">
        <v>1146</v>
      </c>
      <c r="E19603">
        <v>34</v>
      </c>
    </row>
    <row r="19604" spans="1:5" ht="13.5" customHeight="1">
      <c r="A19604">
        <v>338</v>
      </c>
      <c r="B19604" t="str">
        <f t="shared" si="306"/>
        <v>338---35</v>
      </c>
      <c r="C19604" t="s">
        <v>836</v>
      </c>
      <c r="D19604" t="s">
        <v>835</v>
      </c>
      <c r="E19604">
        <v>35</v>
      </c>
    </row>
    <row r="19605" spans="1:5" ht="13.5" customHeight="1">
      <c r="A19605">
        <v>338</v>
      </c>
      <c r="B19605" t="str">
        <f t="shared" si="306"/>
        <v>338---36</v>
      </c>
      <c r="C19605" t="s">
        <v>1096</v>
      </c>
      <c r="D19605" t="s">
        <v>1215</v>
      </c>
      <c r="E19605">
        <v>36</v>
      </c>
    </row>
    <row r="19606" spans="1:5" ht="13.5" customHeight="1">
      <c r="A19606">
        <v>338</v>
      </c>
      <c r="B19606" t="str">
        <f t="shared" si="306"/>
        <v>338---37</v>
      </c>
      <c r="C19606" t="s">
        <v>868</v>
      </c>
      <c r="D19606" t="s">
        <v>758</v>
      </c>
      <c r="E19606">
        <v>37</v>
      </c>
    </row>
    <row r="19607" spans="1:5" ht="13.5" customHeight="1">
      <c r="A19607">
        <v>338</v>
      </c>
      <c r="B19607" t="str">
        <f t="shared" si="306"/>
        <v>338---38</v>
      </c>
      <c r="C19607" t="s">
        <v>944</v>
      </c>
      <c r="D19607" t="s">
        <v>1144</v>
      </c>
      <c r="E19607">
        <v>38</v>
      </c>
    </row>
    <row r="19608" spans="1:5" ht="13.5" customHeight="1">
      <c r="A19608">
        <v>338</v>
      </c>
      <c r="B19608" t="str">
        <f t="shared" si="306"/>
        <v>338---39</v>
      </c>
      <c r="C19608" t="s">
        <v>969</v>
      </c>
      <c r="D19608" t="s">
        <v>802</v>
      </c>
      <c r="E19608">
        <v>39</v>
      </c>
    </row>
    <row r="19609" spans="1:5" ht="13.5" customHeight="1">
      <c r="A19609">
        <v>338</v>
      </c>
      <c r="B19609" t="str">
        <f t="shared" si="306"/>
        <v>338---40</v>
      </c>
      <c r="C19609" t="s">
        <v>767</v>
      </c>
      <c r="D19609" t="s">
        <v>1368</v>
      </c>
      <c r="E19609">
        <v>40</v>
      </c>
    </row>
    <row r="19610" spans="1:5" ht="13.5" customHeight="1">
      <c r="A19610">
        <v>338</v>
      </c>
      <c r="B19610" t="str">
        <f t="shared" si="306"/>
        <v>338---41</v>
      </c>
      <c r="C19610" t="s">
        <v>5961</v>
      </c>
      <c r="D19610" t="s">
        <v>935</v>
      </c>
      <c r="E19610">
        <v>41</v>
      </c>
    </row>
    <row r="19611" spans="1:5" ht="13.5" customHeight="1">
      <c r="A19611">
        <v>338</v>
      </c>
      <c r="B19611" t="str">
        <f t="shared" si="306"/>
        <v>338---42</v>
      </c>
      <c r="C19611" t="s">
        <v>5915</v>
      </c>
      <c r="D19611" t="s">
        <v>772</v>
      </c>
      <c r="E19611">
        <v>42</v>
      </c>
    </row>
    <row r="19612" spans="1:5" ht="13.5" customHeight="1">
      <c r="A19612">
        <v>338</v>
      </c>
      <c r="B19612" t="str">
        <f t="shared" si="306"/>
        <v>338---43</v>
      </c>
      <c r="C19612" t="s">
        <v>5917</v>
      </c>
      <c r="D19612" t="s">
        <v>789</v>
      </c>
      <c r="E19612">
        <v>43</v>
      </c>
    </row>
    <row r="19613" spans="1:5" ht="13.5" customHeight="1">
      <c r="A19613">
        <v>338</v>
      </c>
      <c r="B19613" t="str">
        <f t="shared" si="306"/>
        <v>338---44</v>
      </c>
      <c r="C19613" t="s">
        <v>5918</v>
      </c>
      <c r="D19613" t="s">
        <v>770</v>
      </c>
      <c r="E19613">
        <v>44</v>
      </c>
    </row>
    <row r="19614" spans="1:5" ht="13.5" customHeight="1">
      <c r="A19614">
        <v>338</v>
      </c>
      <c r="B19614" t="str">
        <f t="shared" si="306"/>
        <v>338---45</v>
      </c>
      <c r="C19614" t="s">
        <v>5963</v>
      </c>
      <c r="D19614" t="s">
        <v>937</v>
      </c>
      <c r="E19614">
        <v>45</v>
      </c>
    </row>
    <row r="19615" spans="1:5" ht="13.5" customHeight="1">
      <c r="A19615">
        <v>338</v>
      </c>
      <c r="B19615" t="str">
        <f t="shared" si="306"/>
        <v>338---46</v>
      </c>
      <c r="C19615" t="s">
        <v>5984</v>
      </c>
      <c r="D19615" t="s">
        <v>1232</v>
      </c>
      <c r="E19615">
        <v>46</v>
      </c>
    </row>
    <row r="19616" spans="1:5" ht="13.5" customHeight="1">
      <c r="A19616">
        <v>338</v>
      </c>
      <c r="B19616" t="str">
        <f t="shared" si="306"/>
        <v>338---47</v>
      </c>
      <c r="C19616" t="s">
        <v>5964</v>
      </c>
      <c r="D19616" t="s">
        <v>1176</v>
      </c>
      <c r="E19616">
        <v>47</v>
      </c>
    </row>
    <row r="19617" spans="1:5" ht="13.5" customHeight="1">
      <c r="A19617">
        <v>338</v>
      </c>
      <c r="B19617" t="str">
        <f t="shared" si="306"/>
        <v>338---48</v>
      </c>
      <c r="C19617" t="s">
        <v>6004</v>
      </c>
      <c r="D19617" t="s">
        <v>960</v>
      </c>
      <c r="E19617">
        <v>48</v>
      </c>
    </row>
    <row r="19618" spans="1:5" ht="13.5" customHeight="1">
      <c r="A19618">
        <v>338</v>
      </c>
      <c r="B19618" t="str">
        <f t="shared" si="306"/>
        <v>338---49</v>
      </c>
      <c r="C19618" t="s">
        <v>5956</v>
      </c>
      <c r="D19618" t="s">
        <v>917</v>
      </c>
      <c r="E19618">
        <v>49</v>
      </c>
    </row>
    <row r="19619" spans="1:5" ht="13.5" customHeight="1">
      <c r="A19619">
        <v>338</v>
      </c>
      <c r="B19619" t="str">
        <f t="shared" si="306"/>
        <v>338---50</v>
      </c>
      <c r="C19619" t="s">
        <v>5919</v>
      </c>
      <c r="D19619" t="s">
        <v>725</v>
      </c>
      <c r="E19619">
        <v>50</v>
      </c>
    </row>
    <row r="19620" spans="1:5" ht="13.5" customHeight="1">
      <c r="A19620">
        <v>338</v>
      </c>
      <c r="B19620" t="str">
        <f t="shared" si="306"/>
        <v>338---51</v>
      </c>
      <c r="C19620" t="s">
        <v>5920</v>
      </c>
      <c r="D19620" t="s">
        <v>762</v>
      </c>
      <c r="E19620">
        <v>51</v>
      </c>
    </row>
    <row r="19621" spans="1:5" ht="13.5" customHeight="1">
      <c r="A19621">
        <v>338</v>
      </c>
      <c r="B19621" t="str">
        <f t="shared" si="306"/>
        <v>338---52</v>
      </c>
      <c r="C19621" t="s">
        <v>5923</v>
      </c>
      <c r="D19621" t="s">
        <v>766</v>
      </c>
      <c r="E19621">
        <v>52</v>
      </c>
    </row>
    <row r="19622" spans="1:5" ht="13.5" customHeight="1">
      <c r="A19622">
        <v>338</v>
      </c>
      <c r="B19622" t="str">
        <f t="shared" si="306"/>
        <v>338---53</v>
      </c>
      <c r="C19622" t="s">
        <v>5989</v>
      </c>
      <c r="D19622" t="s">
        <v>1185</v>
      </c>
      <c r="E19622">
        <v>53</v>
      </c>
    </row>
    <row r="19623" spans="1:5" ht="13.5" customHeight="1">
      <c r="A19623">
        <v>338</v>
      </c>
      <c r="B19623" t="str">
        <f t="shared" si="306"/>
        <v>338---54</v>
      </c>
      <c r="C19623" t="s">
        <v>5981</v>
      </c>
      <c r="D19623" t="s">
        <v>1225</v>
      </c>
      <c r="E19623">
        <v>54</v>
      </c>
    </row>
    <row r="19624" spans="1:5" ht="13.5" customHeight="1">
      <c r="A19624">
        <v>338</v>
      </c>
      <c r="B19624" t="str">
        <f t="shared" si="306"/>
        <v>338---55</v>
      </c>
      <c r="C19624" t="s">
        <v>6014</v>
      </c>
      <c r="D19624" t="s">
        <v>1107</v>
      </c>
      <c r="E19624">
        <v>55</v>
      </c>
    </row>
    <row r="19625" spans="1:5" ht="13.5" customHeight="1">
      <c r="A19625">
        <v>339</v>
      </c>
      <c r="B19625" t="str">
        <f t="shared" si="306"/>
        <v>339---1</v>
      </c>
      <c r="C19625" t="s">
        <v>4234</v>
      </c>
      <c r="D19625" t="s">
        <v>835</v>
      </c>
      <c r="E19625">
        <v>1</v>
      </c>
    </row>
    <row r="19626" spans="1:5" ht="13.5" customHeight="1">
      <c r="A19626">
        <v>339</v>
      </c>
      <c r="B19626" t="str">
        <f t="shared" si="306"/>
        <v>339---2</v>
      </c>
      <c r="C19626" t="s">
        <v>4216</v>
      </c>
      <c r="D19626" t="s">
        <v>835</v>
      </c>
      <c r="E19626">
        <v>2</v>
      </c>
    </row>
    <row r="19627" spans="1:5" ht="13.5" customHeight="1">
      <c r="A19627">
        <v>339</v>
      </c>
      <c r="B19627" t="str">
        <f t="shared" si="306"/>
        <v>339---3</v>
      </c>
      <c r="C19627" t="s">
        <v>4216</v>
      </c>
      <c r="D19627" t="s">
        <v>1024</v>
      </c>
      <c r="E19627">
        <v>3</v>
      </c>
    </row>
    <row r="19628" spans="1:5" ht="13.5" customHeight="1">
      <c r="A19628">
        <v>339</v>
      </c>
      <c r="B19628" t="str">
        <f t="shared" si="306"/>
        <v>339---4</v>
      </c>
      <c r="C19628" t="s">
        <v>4216</v>
      </c>
      <c r="D19628" t="s">
        <v>713</v>
      </c>
      <c r="E19628">
        <v>4</v>
      </c>
    </row>
    <row r="19629" spans="1:5" ht="13.5" customHeight="1">
      <c r="A19629">
        <v>339</v>
      </c>
      <c r="B19629" t="str">
        <f t="shared" si="306"/>
        <v>339---5</v>
      </c>
      <c r="C19629" t="s">
        <v>4216</v>
      </c>
      <c r="D19629" t="s">
        <v>6233</v>
      </c>
      <c r="E19629">
        <v>5</v>
      </c>
    </row>
    <row r="19630" spans="1:5" ht="13.5" customHeight="1">
      <c r="A19630">
        <v>339</v>
      </c>
      <c r="B19630" t="str">
        <f t="shared" si="306"/>
        <v>339---6</v>
      </c>
      <c r="C19630" t="s">
        <v>4216</v>
      </c>
      <c r="D19630" t="s">
        <v>792</v>
      </c>
      <c r="E19630">
        <v>6</v>
      </c>
    </row>
    <row r="19631" spans="1:5" ht="13.5" customHeight="1">
      <c r="A19631">
        <v>339</v>
      </c>
      <c r="B19631" t="str">
        <f t="shared" si="306"/>
        <v>339---7</v>
      </c>
      <c r="C19631" t="s">
        <v>4271</v>
      </c>
      <c r="D19631" t="s">
        <v>1143</v>
      </c>
      <c r="E19631">
        <v>7</v>
      </c>
    </row>
    <row r="19632" spans="1:5" ht="13.5" customHeight="1">
      <c r="A19632">
        <v>339</v>
      </c>
      <c r="B19632" t="str">
        <f t="shared" si="306"/>
        <v>339---8</v>
      </c>
      <c r="C19632" t="s">
        <v>4239</v>
      </c>
      <c r="D19632" t="s">
        <v>833</v>
      </c>
      <c r="E19632">
        <v>8</v>
      </c>
    </row>
    <row r="19633" spans="1:5" ht="13.5" customHeight="1">
      <c r="A19633">
        <v>339</v>
      </c>
      <c r="B19633" t="str">
        <f t="shared" si="306"/>
        <v>339---9</v>
      </c>
      <c r="C19633" t="s">
        <v>4228</v>
      </c>
      <c r="D19633" t="s">
        <v>1144</v>
      </c>
      <c r="E19633">
        <v>9</v>
      </c>
    </row>
    <row r="19634" spans="1:5" ht="13.5" customHeight="1">
      <c r="A19634">
        <v>339</v>
      </c>
      <c r="B19634" t="str">
        <f t="shared" si="306"/>
        <v>339---10</v>
      </c>
      <c r="C19634" t="s">
        <v>4268</v>
      </c>
      <c r="D19634" t="s">
        <v>721</v>
      </c>
      <c r="E19634">
        <v>10</v>
      </c>
    </row>
    <row r="19635" spans="1:5" ht="13.5" customHeight="1">
      <c r="A19635">
        <v>339</v>
      </c>
      <c r="B19635" t="str">
        <f t="shared" si="306"/>
        <v>339---11</v>
      </c>
      <c r="C19635" t="s">
        <v>4230</v>
      </c>
      <c r="D19635" t="s">
        <v>1405</v>
      </c>
      <c r="E19635">
        <v>11</v>
      </c>
    </row>
    <row r="19636" spans="1:5" ht="13.5" customHeight="1">
      <c r="A19636">
        <v>339</v>
      </c>
      <c r="B19636" t="str">
        <f t="shared" si="306"/>
        <v>339---12</v>
      </c>
      <c r="C19636" t="s">
        <v>4244</v>
      </c>
      <c r="D19636" t="s">
        <v>783</v>
      </c>
      <c r="E19636">
        <v>12</v>
      </c>
    </row>
    <row r="19637" spans="1:5" ht="13.5" customHeight="1">
      <c r="A19637">
        <v>339</v>
      </c>
      <c r="B19637" t="str">
        <f t="shared" si="306"/>
        <v>339---13</v>
      </c>
      <c r="C19637" t="s">
        <v>4231</v>
      </c>
      <c r="D19637" t="s">
        <v>1368</v>
      </c>
      <c r="E19637">
        <v>13</v>
      </c>
    </row>
    <row r="19638" spans="1:5" ht="13.5" customHeight="1">
      <c r="A19638">
        <v>339</v>
      </c>
      <c r="B19638" t="str">
        <f t="shared" si="306"/>
        <v>339---14</v>
      </c>
      <c r="C19638" t="s">
        <v>4254</v>
      </c>
      <c r="D19638" t="s">
        <v>784</v>
      </c>
      <c r="E19638">
        <v>14</v>
      </c>
    </row>
    <row r="19639" spans="1:5" ht="13.5" customHeight="1">
      <c r="A19639">
        <v>339</v>
      </c>
      <c r="B19639" t="str">
        <f t="shared" si="306"/>
        <v>339---15</v>
      </c>
      <c r="C19639" t="s">
        <v>4233</v>
      </c>
      <c r="D19639" t="s">
        <v>1300</v>
      </c>
      <c r="E19639">
        <v>15</v>
      </c>
    </row>
    <row r="19640" spans="1:5" ht="13.5" customHeight="1">
      <c r="A19640">
        <v>339</v>
      </c>
      <c r="B19640" t="str">
        <f t="shared" si="306"/>
        <v>339---16</v>
      </c>
      <c r="C19640" t="s">
        <v>4272</v>
      </c>
      <c r="D19640" t="s">
        <v>1287</v>
      </c>
      <c r="E19640">
        <v>16</v>
      </c>
    </row>
    <row r="19641" spans="1:5" ht="13.5" customHeight="1">
      <c r="A19641">
        <v>339</v>
      </c>
      <c r="B19641" t="str">
        <f t="shared" si="306"/>
        <v>339---17</v>
      </c>
      <c r="C19641" t="s">
        <v>4265</v>
      </c>
      <c r="D19641" t="s">
        <v>1430</v>
      </c>
      <c r="E19641">
        <v>17</v>
      </c>
    </row>
    <row r="19642" spans="1:5" ht="13.5" customHeight="1">
      <c r="A19642">
        <v>339</v>
      </c>
      <c r="B19642" t="str">
        <f t="shared" si="306"/>
        <v>339---18</v>
      </c>
      <c r="C19642" t="s">
        <v>1017</v>
      </c>
      <c r="D19642" t="s">
        <v>796</v>
      </c>
      <c r="E19642">
        <v>18</v>
      </c>
    </row>
    <row r="19643" spans="1:5" ht="13.5" customHeight="1">
      <c r="A19643">
        <v>339</v>
      </c>
      <c r="B19643" t="str">
        <f t="shared" si="306"/>
        <v>339---19</v>
      </c>
      <c r="C19643" t="s">
        <v>731</v>
      </c>
      <c r="D19643" t="s">
        <v>800</v>
      </c>
      <c r="E19643">
        <v>19</v>
      </c>
    </row>
    <row r="19644" spans="1:5" ht="13.5" customHeight="1">
      <c r="A19644">
        <v>339</v>
      </c>
      <c r="B19644" t="str">
        <f t="shared" si="306"/>
        <v>339---20</v>
      </c>
      <c r="C19644" t="s">
        <v>733</v>
      </c>
      <c r="D19644" t="s">
        <v>781</v>
      </c>
      <c r="E19644">
        <v>20</v>
      </c>
    </row>
    <row r="19645" spans="1:5" ht="13.5" customHeight="1">
      <c r="A19645">
        <v>339</v>
      </c>
      <c r="B19645" t="str">
        <f t="shared" si="306"/>
        <v>339---21</v>
      </c>
      <c r="C19645" t="s">
        <v>735</v>
      </c>
      <c r="D19645" t="s">
        <v>744</v>
      </c>
      <c r="E19645">
        <v>21</v>
      </c>
    </row>
    <row r="19646" spans="1:5" ht="13.5" customHeight="1">
      <c r="A19646">
        <v>339</v>
      </c>
      <c r="B19646" t="str">
        <f t="shared" si="306"/>
        <v>339---22</v>
      </c>
      <c r="C19646" t="s">
        <v>797</v>
      </c>
      <c r="D19646" t="s">
        <v>1081</v>
      </c>
      <c r="E19646">
        <v>22</v>
      </c>
    </row>
    <row r="19647" spans="1:5" ht="13.5" customHeight="1">
      <c r="A19647">
        <v>339</v>
      </c>
      <c r="B19647" t="str">
        <f t="shared" si="306"/>
        <v>339---23</v>
      </c>
      <c r="C19647" t="s">
        <v>888</v>
      </c>
      <c r="D19647" t="s">
        <v>1073</v>
      </c>
      <c r="E19647">
        <v>23</v>
      </c>
    </row>
    <row r="19648" spans="1:5" ht="13.5" customHeight="1">
      <c r="A19648">
        <v>339</v>
      </c>
      <c r="B19648" t="str">
        <f t="shared" si="306"/>
        <v>339---24</v>
      </c>
      <c r="C19648" t="s">
        <v>858</v>
      </c>
      <c r="D19648" t="s">
        <v>740</v>
      </c>
      <c r="E19648">
        <v>24</v>
      </c>
    </row>
    <row r="19649" spans="1:5" ht="13.5" customHeight="1">
      <c r="A19649">
        <v>339</v>
      </c>
      <c r="B19649" t="str">
        <f t="shared" si="306"/>
        <v>339---25</v>
      </c>
      <c r="C19649" t="s">
        <v>743</v>
      </c>
      <c r="D19649" t="s">
        <v>754</v>
      </c>
      <c r="E19649">
        <v>25</v>
      </c>
    </row>
    <row r="19650" spans="1:5" ht="13.5" customHeight="1">
      <c r="A19650">
        <v>339</v>
      </c>
      <c r="B19650" t="str">
        <f t="shared" si="306"/>
        <v>339---26</v>
      </c>
      <c r="C19650" t="s">
        <v>745</v>
      </c>
      <c r="D19650" t="s">
        <v>837</v>
      </c>
      <c r="E19650">
        <v>26</v>
      </c>
    </row>
    <row r="19651" spans="1:5" ht="13.5" customHeight="1">
      <c r="A19651">
        <v>339</v>
      </c>
      <c r="B19651" t="str">
        <f t="shared" ref="B19651:B19714" si="307">A19651&amp;"---"&amp;E19651</f>
        <v>339---27</v>
      </c>
      <c r="C19651" t="s">
        <v>915</v>
      </c>
      <c r="D19651" t="s">
        <v>939</v>
      </c>
      <c r="E19651">
        <v>27</v>
      </c>
    </row>
    <row r="19652" spans="1:5" ht="13.5" customHeight="1">
      <c r="A19652">
        <v>339</v>
      </c>
      <c r="B19652" t="str">
        <f t="shared" si="307"/>
        <v>339---28</v>
      </c>
      <c r="C19652" t="s">
        <v>987</v>
      </c>
      <c r="D19652" t="s">
        <v>1263</v>
      </c>
      <c r="E19652">
        <v>28</v>
      </c>
    </row>
    <row r="19653" spans="1:5" ht="13.5" customHeight="1">
      <c r="A19653">
        <v>339</v>
      </c>
      <c r="B19653" t="str">
        <f t="shared" si="307"/>
        <v>339---29</v>
      </c>
      <c r="C19653" t="s">
        <v>989</v>
      </c>
      <c r="D19653" t="s">
        <v>738</v>
      </c>
      <c r="E19653">
        <v>29</v>
      </c>
    </row>
    <row r="19654" spans="1:5" ht="13.5" customHeight="1">
      <c r="A19654">
        <v>339</v>
      </c>
      <c r="B19654" t="str">
        <f t="shared" si="307"/>
        <v>339---30</v>
      </c>
      <c r="C19654" t="s">
        <v>1094</v>
      </c>
      <c r="D19654" t="s">
        <v>790</v>
      </c>
      <c r="E19654">
        <v>30</v>
      </c>
    </row>
    <row r="19655" spans="1:5" ht="13.5" customHeight="1">
      <c r="A19655">
        <v>339</v>
      </c>
      <c r="B19655" t="str">
        <f t="shared" si="307"/>
        <v>339---31</v>
      </c>
      <c r="C19655" t="s">
        <v>819</v>
      </c>
      <c r="D19655" t="s">
        <v>756</v>
      </c>
      <c r="E19655">
        <v>31</v>
      </c>
    </row>
    <row r="19656" spans="1:5" ht="13.5" customHeight="1">
      <c r="A19656">
        <v>339</v>
      </c>
      <c r="B19656" t="str">
        <f t="shared" si="307"/>
        <v>339---32</v>
      </c>
      <c r="C19656" t="s">
        <v>1019</v>
      </c>
      <c r="D19656" t="s">
        <v>734</v>
      </c>
      <c r="E19656">
        <v>32</v>
      </c>
    </row>
    <row r="19657" spans="1:5" ht="13.5" customHeight="1">
      <c r="A19657">
        <v>339</v>
      </c>
      <c r="B19657" t="str">
        <f t="shared" si="307"/>
        <v>339---33</v>
      </c>
      <c r="C19657" t="s">
        <v>822</v>
      </c>
      <c r="D19657" t="s">
        <v>833</v>
      </c>
      <c r="E19657">
        <v>33</v>
      </c>
    </row>
    <row r="19658" spans="1:5" ht="13.5" customHeight="1">
      <c r="A19658">
        <v>339</v>
      </c>
      <c r="B19658" t="str">
        <f t="shared" si="307"/>
        <v>339---34</v>
      </c>
      <c r="C19658" t="s">
        <v>824</v>
      </c>
      <c r="D19658" t="s">
        <v>752</v>
      </c>
      <c r="E19658">
        <v>34</v>
      </c>
    </row>
    <row r="19659" spans="1:5" ht="13.5" customHeight="1">
      <c r="A19659">
        <v>339</v>
      </c>
      <c r="B19659" t="str">
        <f t="shared" si="307"/>
        <v>339---35</v>
      </c>
      <c r="C19659" t="s">
        <v>755</v>
      </c>
      <c r="D19659" t="s">
        <v>1146</v>
      </c>
      <c r="E19659">
        <v>35</v>
      </c>
    </row>
    <row r="19660" spans="1:5" ht="13.5" customHeight="1">
      <c r="A19660">
        <v>339</v>
      </c>
      <c r="B19660" t="str">
        <f t="shared" si="307"/>
        <v>339---36</v>
      </c>
      <c r="C19660" t="s">
        <v>1009</v>
      </c>
      <c r="D19660" t="s">
        <v>1340</v>
      </c>
      <c r="E19660">
        <v>36</v>
      </c>
    </row>
    <row r="19661" spans="1:5" ht="13.5" customHeight="1">
      <c r="A19661">
        <v>339</v>
      </c>
      <c r="B19661" t="str">
        <f t="shared" si="307"/>
        <v>339---37</v>
      </c>
      <c r="C19661" t="s">
        <v>836</v>
      </c>
      <c r="D19661" t="s">
        <v>835</v>
      </c>
      <c r="E19661">
        <v>37</v>
      </c>
    </row>
    <row r="19662" spans="1:5" ht="13.5" customHeight="1">
      <c r="A19662">
        <v>339</v>
      </c>
      <c r="B19662" t="str">
        <f t="shared" si="307"/>
        <v>339---38</v>
      </c>
      <c r="C19662" t="s">
        <v>1096</v>
      </c>
      <c r="D19662" t="s">
        <v>1215</v>
      </c>
      <c r="E19662">
        <v>38</v>
      </c>
    </row>
    <row r="19663" spans="1:5" ht="13.5" customHeight="1">
      <c r="A19663">
        <v>339</v>
      </c>
      <c r="B19663" t="str">
        <f t="shared" si="307"/>
        <v>339---39</v>
      </c>
      <c r="C19663" t="s">
        <v>868</v>
      </c>
      <c r="D19663" t="s">
        <v>758</v>
      </c>
      <c r="E19663">
        <v>39</v>
      </c>
    </row>
    <row r="19664" spans="1:5" ht="13.5" customHeight="1">
      <c r="A19664">
        <v>339</v>
      </c>
      <c r="B19664" t="str">
        <f t="shared" si="307"/>
        <v>339---40</v>
      </c>
      <c r="C19664" t="s">
        <v>944</v>
      </c>
      <c r="D19664" t="s">
        <v>1144</v>
      </c>
      <c r="E19664">
        <v>40</v>
      </c>
    </row>
    <row r="19665" spans="1:5" ht="13.5" customHeight="1">
      <c r="A19665">
        <v>339</v>
      </c>
      <c r="B19665" t="str">
        <f t="shared" si="307"/>
        <v>339---41</v>
      </c>
      <c r="C19665" t="s">
        <v>969</v>
      </c>
      <c r="D19665" t="s">
        <v>802</v>
      </c>
      <c r="E19665">
        <v>41</v>
      </c>
    </row>
    <row r="19666" spans="1:5" ht="13.5" customHeight="1">
      <c r="A19666">
        <v>339</v>
      </c>
      <c r="B19666" t="str">
        <f t="shared" si="307"/>
        <v>339---42</v>
      </c>
      <c r="C19666" t="s">
        <v>767</v>
      </c>
      <c r="D19666" t="s">
        <v>1368</v>
      </c>
      <c r="E19666">
        <v>42</v>
      </c>
    </row>
    <row r="19667" spans="1:5" ht="13.5" customHeight="1">
      <c r="A19667">
        <v>339</v>
      </c>
      <c r="B19667" t="str">
        <f t="shared" si="307"/>
        <v>339---43</v>
      </c>
      <c r="C19667" t="s">
        <v>918</v>
      </c>
      <c r="D19667" t="s">
        <v>865</v>
      </c>
      <c r="E19667">
        <v>43</v>
      </c>
    </row>
    <row r="19668" spans="1:5" ht="13.5" customHeight="1">
      <c r="A19668">
        <v>339</v>
      </c>
      <c r="B19668" t="str">
        <f t="shared" si="307"/>
        <v>339---44</v>
      </c>
      <c r="C19668" t="s">
        <v>5925</v>
      </c>
      <c r="D19668" t="s">
        <v>798</v>
      </c>
      <c r="E19668">
        <v>44</v>
      </c>
    </row>
    <row r="19669" spans="1:5" ht="13.5" customHeight="1">
      <c r="A19669">
        <v>339</v>
      </c>
      <c r="B19669" t="str">
        <f t="shared" si="307"/>
        <v>339---45</v>
      </c>
      <c r="C19669" t="s">
        <v>5961</v>
      </c>
      <c r="D19669" t="s">
        <v>935</v>
      </c>
      <c r="E19669">
        <v>45</v>
      </c>
    </row>
    <row r="19670" spans="1:5" ht="13.5" customHeight="1">
      <c r="A19670">
        <v>339</v>
      </c>
      <c r="B19670" t="str">
        <f t="shared" si="307"/>
        <v>339---46</v>
      </c>
      <c r="C19670" t="s">
        <v>5915</v>
      </c>
      <c r="D19670" t="s">
        <v>772</v>
      </c>
      <c r="E19670">
        <v>46</v>
      </c>
    </row>
    <row r="19671" spans="1:5" ht="13.5" customHeight="1">
      <c r="A19671">
        <v>339</v>
      </c>
      <c r="B19671" t="str">
        <f t="shared" si="307"/>
        <v>339---47</v>
      </c>
      <c r="C19671" t="s">
        <v>5917</v>
      </c>
      <c r="D19671" t="s">
        <v>789</v>
      </c>
      <c r="E19671">
        <v>47</v>
      </c>
    </row>
    <row r="19672" spans="1:5" ht="13.5" customHeight="1">
      <c r="A19672">
        <v>339</v>
      </c>
      <c r="B19672" t="str">
        <f t="shared" si="307"/>
        <v>339---48</v>
      </c>
      <c r="C19672" t="s">
        <v>5918</v>
      </c>
      <c r="D19672" t="s">
        <v>770</v>
      </c>
      <c r="E19672">
        <v>48</v>
      </c>
    </row>
    <row r="19673" spans="1:5" ht="13.5" customHeight="1">
      <c r="A19673">
        <v>339</v>
      </c>
      <c r="B19673" t="str">
        <f t="shared" si="307"/>
        <v>339---49</v>
      </c>
      <c r="C19673" t="s">
        <v>5963</v>
      </c>
      <c r="D19673" t="s">
        <v>937</v>
      </c>
      <c r="E19673">
        <v>49</v>
      </c>
    </row>
    <row r="19674" spans="1:5" ht="13.5" customHeight="1">
      <c r="A19674">
        <v>339</v>
      </c>
      <c r="B19674" t="str">
        <f t="shared" si="307"/>
        <v>339---50</v>
      </c>
      <c r="C19674" t="s">
        <v>5984</v>
      </c>
      <c r="D19674" t="s">
        <v>1232</v>
      </c>
      <c r="E19674">
        <v>50</v>
      </c>
    </row>
    <row r="19675" spans="1:5" ht="13.5" customHeight="1">
      <c r="A19675">
        <v>339</v>
      </c>
      <c r="B19675" t="str">
        <f t="shared" si="307"/>
        <v>339---51</v>
      </c>
      <c r="C19675" t="s">
        <v>5964</v>
      </c>
      <c r="D19675" t="s">
        <v>1176</v>
      </c>
      <c r="E19675">
        <v>51</v>
      </c>
    </row>
    <row r="19676" spans="1:5" ht="13.5" customHeight="1">
      <c r="A19676">
        <v>339</v>
      </c>
      <c r="B19676" t="str">
        <f t="shared" si="307"/>
        <v>339---52</v>
      </c>
      <c r="C19676" t="s">
        <v>5979</v>
      </c>
      <c r="D19676" t="s">
        <v>1071</v>
      </c>
      <c r="E19676">
        <v>52</v>
      </c>
    </row>
    <row r="19677" spans="1:5" ht="13.5" customHeight="1">
      <c r="A19677">
        <v>339</v>
      </c>
      <c r="B19677" t="str">
        <f t="shared" si="307"/>
        <v>339---53</v>
      </c>
      <c r="C19677" t="s">
        <v>6004</v>
      </c>
      <c r="D19677" t="s">
        <v>960</v>
      </c>
      <c r="E19677">
        <v>53</v>
      </c>
    </row>
    <row r="19678" spans="1:5" ht="13.5" customHeight="1">
      <c r="A19678">
        <v>339</v>
      </c>
      <c r="B19678" t="str">
        <f t="shared" si="307"/>
        <v>339---54</v>
      </c>
      <c r="C19678" t="s">
        <v>5956</v>
      </c>
      <c r="D19678" t="s">
        <v>917</v>
      </c>
      <c r="E19678">
        <v>54</v>
      </c>
    </row>
    <row r="19679" spans="1:5" ht="13.5" customHeight="1">
      <c r="A19679">
        <v>339</v>
      </c>
      <c r="B19679" t="str">
        <f t="shared" si="307"/>
        <v>339---55</v>
      </c>
      <c r="C19679" t="s">
        <v>5919</v>
      </c>
      <c r="D19679" t="s">
        <v>725</v>
      </c>
      <c r="E19679">
        <v>55</v>
      </c>
    </row>
    <row r="19680" spans="1:5" ht="13.5" customHeight="1">
      <c r="A19680">
        <v>339</v>
      </c>
      <c r="B19680" t="str">
        <f t="shared" si="307"/>
        <v>339---56</v>
      </c>
      <c r="C19680" t="s">
        <v>6013</v>
      </c>
      <c r="D19680" t="s">
        <v>968</v>
      </c>
      <c r="E19680">
        <v>56</v>
      </c>
    </row>
    <row r="19681" spans="1:5" ht="13.5" customHeight="1">
      <c r="A19681">
        <v>339</v>
      </c>
      <c r="B19681" t="str">
        <f t="shared" si="307"/>
        <v>339---57</v>
      </c>
      <c r="C19681" t="s">
        <v>5941</v>
      </c>
      <c r="D19681" t="s">
        <v>861</v>
      </c>
      <c r="E19681">
        <v>57</v>
      </c>
    </row>
    <row r="19682" spans="1:5" ht="13.5" customHeight="1">
      <c r="A19682">
        <v>339</v>
      </c>
      <c r="B19682" t="str">
        <f t="shared" si="307"/>
        <v>339---58</v>
      </c>
      <c r="C19682" t="s">
        <v>5920</v>
      </c>
      <c r="D19682" t="s">
        <v>762</v>
      </c>
      <c r="E19682">
        <v>58</v>
      </c>
    </row>
    <row r="19683" spans="1:5" ht="13.5" customHeight="1">
      <c r="A19683">
        <v>339</v>
      </c>
      <c r="B19683" t="str">
        <f t="shared" si="307"/>
        <v>339---59</v>
      </c>
      <c r="C19683" t="s">
        <v>5921</v>
      </c>
      <c r="D19683" t="s">
        <v>786</v>
      </c>
      <c r="E19683">
        <v>59</v>
      </c>
    </row>
    <row r="19684" spans="1:5" ht="13.5" customHeight="1">
      <c r="A19684">
        <v>339</v>
      </c>
      <c r="B19684" t="str">
        <f t="shared" si="307"/>
        <v>339---60</v>
      </c>
      <c r="C19684" t="s">
        <v>5923</v>
      </c>
      <c r="D19684" t="s">
        <v>766</v>
      </c>
      <c r="E19684">
        <v>60</v>
      </c>
    </row>
    <row r="19685" spans="1:5" ht="13.5" customHeight="1">
      <c r="A19685">
        <v>339</v>
      </c>
      <c r="B19685" t="str">
        <f t="shared" si="307"/>
        <v>339---61</v>
      </c>
      <c r="C19685" t="s">
        <v>5989</v>
      </c>
      <c r="D19685" t="s">
        <v>1185</v>
      </c>
      <c r="E19685">
        <v>61</v>
      </c>
    </row>
    <row r="19686" spans="1:5" ht="13.5" customHeight="1">
      <c r="A19686">
        <v>339</v>
      </c>
      <c r="B19686" t="str">
        <f t="shared" si="307"/>
        <v>339---62</v>
      </c>
      <c r="C19686" t="s">
        <v>5981</v>
      </c>
      <c r="D19686" t="s">
        <v>1225</v>
      </c>
      <c r="E19686">
        <v>62</v>
      </c>
    </row>
    <row r="19687" spans="1:5" ht="13.5" customHeight="1">
      <c r="A19687">
        <v>339</v>
      </c>
      <c r="B19687" t="str">
        <f t="shared" si="307"/>
        <v>339---63</v>
      </c>
      <c r="C19687" t="s">
        <v>6014</v>
      </c>
      <c r="D19687" t="s">
        <v>1107</v>
      </c>
      <c r="E19687">
        <v>63</v>
      </c>
    </row>
    <row r="19688" spans="1:5" ht="13.5" customHeight="1">
      <c r="A19688">
        <v>191</v>
      </c>
      <c r="B19688" t="str">
        <f t="shared" si="307"/>
        <v>191---1</v>
      </c>
      <c r="C19688" t="s">
        <v>4216</v>
      </c>
      <c r="D19688" t="s">
        <v>1431</v>
      </c>
      <c r="E19688">
        <v>1</v>
      </c>
    </row>
    <row r="19689" spans="1:5" ht="13.5" customHeight="1">
      <c r="A19689">
        <v>191</v>
      </c>
      <c r="B19689" t="str">
        <f t="shared" si="307"/>
        <v>191---2</v>
      </c>
      <c r="C19689" t="s">
        <v>4216</v>
      </c>
      <c r="D19689" t="s">
        <v>1024</v>
      </c>
      <c r="E19689">
        <v>2</v>
      </c>
    </row>
    <row r="19690" spans="1:5" ht="13.5" customHeight="1">
      <c r="A19690">
        <v>191</v>
      </c>
      <c r="B19690" t="str">
        <f t="shared" si="307"/>
        <v>191---3</v>
      </c>
      <c r="C19690" t="s">
        <v>4252</v>
      </c>
      <c r="D19690" t="s">
        <v>1278</v>
      </c>
      <c r="E19690">
        <v>3</v>
      </c>
    </row>
    <row r="19691" spans="1:5" ht="13.5" customHeight="1">
      <c r="A19691">
        <v>191</v>
      </c>
      <c r="B19691" t="str">
        <f t="shared" si="307"/>
        <v>191---4</v>
      </c>
      <c r="C19691" t="s">
        <v>4269</v>
      </c>
      <c r="D19691" t="s">
        <v>1143</v>
      </c>
      <c r="E19691">
        <v>4</v>
      </c>
    </row>
    <row r="19692" spans="1:5" ht="13.5" customHeight="1">
      <c r="A19692">
        <v>191</v>
      </c>
      <c r="B19692" t="str">
        <f t="shared" si="307"/>
        <v>191---5</v>
      </c>
      <c r="C19692" t="s">
        <v>4271</v>
      </c>
      <c r="D19692" t="s">
        <v>1431</v>
      </c>
      <c r="E19692">
        <v>5</v>
      </c>
    </row>
    <row r="19693" spans="1:5" ht="13.5" customHeight="1">
      <c r="A19693">
        <v>191</v>
      </c>
      <c r="B19693" t="str">
        <f t="shared" si="307"/>
        <v>191---6</v>
      </c>
      <c r="C19693" t="s">
        <v>4271</v>
      </c>
      <c r="D19693" t="s">
        <v>719</v>
      </c>
      <c r="E19693">
        <v>6</v>
      </c>
    </row>
    <row r="19694" spans="1:5" ht="13.5" customHeight="1">
      <c r="A19694">
        <v>191</v>
      </c>
      <c r="B19694" t="str">
        <f t="shared" si="307"/>
        <v>191---7</v>
      </c>
      <c r="C19694" t="s">
        <v>4239</v>
      </c>
      <c r="D19694" t="s">
        <v>792</v>
      </c>
      <c r="E19694">
        <v>7</v>
      </c>
    </row>
    <row r="19695" spans="1:5" ht="13.5" customHeight="1">
      <c r="A19695">
        <v>191</v>
      </c>
      <c r="B19695" t="str">
        <f t="shared" si="307"/>
        <v>191---8</v>
      </c>
      <c r="C19695" t="s">
        <v>4228</v>
      </c>
      <c r="D19695" t="s">
        <v>1240</v>
      </c>
      <c r="E19695">
        <v>8</v>
      </c>
    </row>
    <row r="19696" spans="1:5" ht="13.5" customHeight="1">
      <c r="A19696">
        <v>191</v>
      </c>
      <c r="B19696" t="str">
        <f t="shared" si="307"/>
        <v>191---9</v>
      </c>
      <c r="C19696" t="s">
        <v>4268</v>
      </c>
      <c r="D19696" t="s">
        <v>1431</v>
      </c>
      <c r="E19696">
        <v>9</v>
      </c>
    </row>
    <row r="19697" spans="1:5" ht="13.5" customHeight="1">
      <c r="A19697">
        <v>191</v>
      </c>
      <c r="B19697" t="str">
        <f t="shared" si="307"/>
        <v>191---10</v>
      </c>
      <c r="C19697" t="s">
        <v>4268</v>
      </c>
      <c r="D19697" t="s">
        <v>809</v>
      </c>
      <c r="E19697">
        <v>10</v>
      </c>
    </row>
    <row r="19698" spans="1:5" ht="13.5" customHeight="1">
      <c r="A19698">
        <v>191</v>
      </c>
      <c r="B19698" t="str">
        <f t="shared" si="307"/>
        <v>191---11</v>
      </c>
      <c r="C19698" t="s">
        <v>4230</v>
      </c>
      <c r="D19698" t="s">
        <v>723</v>
      </c>
      <c r="E19698">
        <v>11</v>
      </c>
    </row>
    <row r="19699" spans="1:5" ht="13.5" customHeight="1">
      <c r="A19699">
        <v>191</v>
      </c>
      <c r="B19699" t="str">
        <f t="shared" si="307"/>
        <v>191---12</v>
      </c>
      <c r="C19699" t="s">
        <v>4244</v>
      </c>
      <c r="D19699" t="s">
        <v>725</v>
      </c>
      <c r="E19699">
        <v>12</v>
      </c>
    </row>
    <row r="19700" spans="1:5" ht="13.5" customHeight="1">
      <c r="A19700">
        <v>191</v>
      </c>
      <c r="B19700" t="str">
        <f t="shared" si="307"/>
        <v>191---13</v>
      </c>
      <c r="C19700" t="s">
        <v>4231</v>
      </c>
      <c r="D19700" t="s">
        <v>1431</v>
      </c>
      <c r="E19700">
        <v>13</v>
      </c>
    </row>
    <row r="19701" spans="1:5" ht="13.5" customHeight="1">
      <c r="A19701">
        <v>191</v>
      </c>
      <c r="B19701" t="str">
        <f t="shared" si="307"/>
        <v>191---14</v>
      </c>
      <c r="C19701" t="s">
        <v>4231</v>
      </c>
      <c r="D19701" t="s">
        <v>937</v>
      </c>
      <c r="E19701">
        <v>14</v>
      </c>
    </row>
    <row r="19702" spans="1:5" ht="13.5" customHeight="1">
      <c r="A19702">
        <v>191</v>
      </c>
      <c r="B19702" t="str">
        <f t="shared" si="307"/>
        <v>191---15</v>
      </c>
      <c r="C19702" t="s">
        <v>4254</v>
      </c>
      <c r="D19702" t="s">
        <v>1232</v>
      </c>
      <c r="E19702">
        <v>15</v>
      </c>
    </row>
    <row r="19703" spans="1:5" ht="13.5" customHeight="1">
      <c r="A19703">
        <v>191</v>
      </c>
      <c r="B19703" t="str">
        <f t="shared" si="307"/>
        <v>191---16</v>
      </c>
      <c r="C19703" t="s">
        <v>4233</v>
      </c>
      <c r="D19703" t="s">
        <v>1315</v>
      </c>
      <c r="E19703">
        <v>16</v>
      </c>
    </row>
    <row r="19704" spans="1:5" ht="13.5" customHeight="1">
      <c r="A19704">
        <v>191</v>
      </c>
      <c r="B19704" t="str">
        <f t="shared" si="307"/>
        <v>191---17</v>
      </c>
      <c r="C19704" t="s">
        <v>5911</v>
      </c>
      <c r="D19704" t="s">
        <v>1043</v>
      </c>
      <c r="E19704">
        <v>17</v>
      </c>
    </row>
    <row r="19705" spans="1:5" ht="13.5" customHeight="1">
      <c r="A19705">
        <v>191</v>
      </c>
      <c r="B19705" t="str">
        <f t="shared" si="307"/>
        <v>191---18</v>
      </c>
      <c r="C19705" t="s">
        <v>5911</v>
      </c>
      <c r="D19705" t="s">
        <v>1287</v>
      </c>
      <c r="E19705">
        <v>18</v>
      </c>
    </row>
    <row r="19706" spans="1:5" ht="13.5" customHeight="1">
      <c r="A19706">
        <v>191</v>
      </c>
      <c r="B19706" t="str">
        <f t="shared" si="307"/>
        <v>191---19</v>
      </c>
      <c r="C19706" t="s">
        <v>5911</v>
      </c>
      <c r="D19706" t="s">
        <v>783</v>
      </c>
      <c r="E19706">
        <v>19</v>
      </c>
    </row>
    <row r="19707" spans="1:5" ht="13.5" customHeight="1">
      <c r="A19707">
        <v>191</v>
      </c>
      <c r="B19707" t="str">
        <f t="shared" si="307"/>
        <v>191---20</v>
      </c>
      <c r="C19707" t="s">
        <v>735</v>
      </c>
      <c r="D19707" t="s">
        <v>744</v>
      </c>
      <c r="E19707">
        <v>20</v>
      </c>
    </row>
    <row r="19708" spans="1:5" ht="13.5" customHeight="1">
      <c r="A19708">
        <v>191</v>
      </c>
      <c r="B19708" t="str">
        <f t="shared" si="307"/>
        <v>191---21</v>
      </c>
      <c r="C19708" t="s">
        <v>739</v>
      </c>
      <c r="D19708" t="s">
        <v>736</v>
      </c>
      <c r="E19708">
        <v>21</v>
      </c>
    </row>
    <row r="19709" spans="1:5" ht="13.5" customHeight="1">
      <c r="A19709">
        <v>191</v>
      </c>
      <c r="B19709" t="str">
        <f t="shared" si="307"/>
        <v>191---22</v>
      </c>
      <c r="C19709" t="s">
        <v>858</v>
      </c>
      <c r="D19709" t="s">
        <v>740</v>
      </c>
      <c r="E19709">
        <v>22</v>
      </c>
    </row>
    <row r="19710" spans="1:5" ht="13.5" customHeight="1">
      <c r="A19710">
        <v>191</v>
      </c>
      <c r="B19710" t="str">
        <f t="shared" si="307"/>
        <v>191---23</v>
      </c>
      <c r="C19710" t="s">
        <v>743</v>
      </c>
      <c r="D19710" t="s">
        <v>754</v>
      </c>
      <c r="E19710">
        <v>23</v>
      </c>
    </row>
    <row r="19711" spans="1:5" ht="13.5" customHeight="1">
      <c r="A19711">
        <v>191</v>
      </c>
      <c r="B19711" t="str">
        <f t="shared" si="307"/>
        <v>191---24</v>
      </c>
      <c r="C19711" t="s">
        <v>745</v>
      </c>
      <c r="D19711" t="s">
        <v>837</v>
      </c>
      <c r="E19711">
        <v>24</v>
      </c>
    </row>
    <row r="19712" spans="1:5" ht="13.5" customHeight="1">
      <c r="A19712">
        <v>191</v>
      </c>
      <c r="B19712" t="str">
        <f t="shared" si="307"/>
        <v>191---25</v>
      </c>
      <c r="C19712" t="s">
        <v>915</v>
      </c>
      <c r="D19712" t="s">
        <v>939</v>
      </c>
      <c r="E19712">
        <v>25</v>
      </c>
    </row>
    <row r="19713" spans="1:5" ht="13.5" customHeight="1">
      <c r="A19713">
        <v>191</v>
      </c>
      <c r="B19713" t="str">
        <f t="shared" si="307"/>
        <v>191---26</v>
      </c>
      <c r="C19713" t="s">
        <v>987</v>
      </c>
      <c r="D19713" t="s">
        <v>1263</v>
      </c>
      <c r="E19713">
        <v>26</v>
      </c>
    </row>
    <row r="19714" spans="1:5" ht="13.5" customHeight="1">
      <c r="A19714">
        <v>191</v>
      </c>
      <c r="B19714" t="str">
        <f t="shared" si="307"/>
        <v>191---27</v>
      </c>
      <c r="C19714" t="s">
        <v>989</v>
      </c>
      <c r="D19714" t="s">
        <v>738</v>
      </c>
      <c r="E19714">
        <v>27</v>
      </c>
    </row>
    <row r="19715" spans="1:5" ht="13.5" customHeight="1">
      <c r="A19715">
        <v>191</v>
      </c>
      <c r="B19715" t="str">
        <f t="shared" ref="B19715:B19778" si="308">A19715&amp;"---"&amp;E19715</f>
        <v>191---28</v>
      </c>
      <c r="C19715" t="s">
        <v>799</v>
      </c>
      <c r="D19715" t="s">
        <v>809</v>
      </c>
      <c r="E19715">
        <v>28</v>
      </c>
    </row>
    <row r="19716" spans="1:5" ht="13.5" customHeight="1">
      <c r="A19716">
        <v>191</v>
      </c>
      <c r="B19716" t="str">
        <f t="shared" si="308"/>
        <v>191---29</v>
      </c>
      <c r="C19716" t="s">
        <v>1094</v>
      </c>
      <c r="D19716" t="s">
        <v>790</v>
      </c>
      <c r="E19716">
        <v>29</v>
      </c>
    </row>
    <row r="19717" spans="1:5" ht="13.5" customHeight="1">
      <c r="A19717">
        <v>191</v>
      </c>
      <c r="B19717" t="str">
        <f t="shared" si="308"/>
        <v>191---30</v>
      </c>
      <c r="C19717" t="s">
        <v>819</v>
      </c>
      <c r="D19717" t="s">
        <v>756</v>
      </c>
      <c r="E19717">
        <v>30</v>
      </c>
    </row>
    <row r="19718" spans="1:5" ht="13.5" customHeight="1">
      <c r="A19718">
        <v>191</v>
      </c>
      <c r="B19718" t="str">
        <f t="shared" si="308"/>
        <v>191---31</v>
      </c>
      <c r="C19718" t="s">
        <v>1019</v>
      </c>
      <c r="D19718" t="s">
        <v>734</v>
      </c>
      <c r="E19718">
        <v>31</v>
      </c>
    </row>
    <row r="19719" spans="1:5" ht="13.5" customHeight="1">
      <c r="A19719">
        <v>191</v>
      </c>
      <c r="B19719" t="str">
        <f t="shared" si="308"/>
        <v>191---32</v>
      </c>
      <c r="C19719" t="s">
        <v>822</v>
      </c>
      <c r="D19719" t="s">
        <v>833</v>
      </c>
      <c r="E19719">
        <v>32</v>
      </c>
    </row>
    <row r="19720" spans="1:5" ht="13.5" customHeight="1">
      <c r="A19720">
        <v>191</v>
      </c>
      <c r="B19720" t="str">
        <f t="shared" si="308"/>
        <v>191---33</v>
      </c>
      <c r="C19720" t="s">
        <v>824</v>
      </c>
      <c r="D19720" t="s">
        <v>752</v>
      </c>
      <c r="E19720">
        <v>33</v>
      </c>
    </row>
    <row r="19721" spans="1:5" ht="13.5" customHeight="1">
      <c r="A19721">
        <v>191</v>
      </c>
      <c r="B19721" t="str">
        <f t="shared" si="308"/>
        <v>191---34</v>
      </c>
      <c r="C19721" t="s">
        <v>755</v>
      </c>
      <c r="D19721" t="s">
        <v>1146</v>
      </c>
      <c r="E19721">
        <v>34</v>
      </c>
    </row>
    <row r="19722" spans="1:5" ht="13.5" customHeight="1">
      <c r="A19722">
        <v>191</v>
      </c>
      <c r="B19722" t="str">
        <f t="shared" si="308"/>
        <v>191---35</v>
      </c>
      <c r="C19722" t="s">
        <v>830</v>
      </c>
      <c r="D19722" t="s">
        <v>1240</v>
      </c>
      <c r="E19722">
        <v>35</v>
      </c>
    </row>
    <row r="19723" spans="1:5" ht="13.5" customHeight="1">
      <c r="A19723">
        <v>191</v>
      </c>
      <c r="B19723" t="str">
        <f t="shared" si="308"/>
        <v>191---36</v>
      </c>
      <c r="C19723" t="s">
        <v>1096</v>
      </c>
      <c r="D19723" t="s">
        <v>1215</v>
      </c>
      <c r="E19723">
        <v>36</v>
      </c>
    </row>
    <row r="19724" spans="1:5" ht="13.5" customHeight="1">
      <c r="A19724">
        <v>191</v>
      </c>
      <c r="B19724" t="str">
        <f t="shared" si="308"/>
        <v>191---37</v>
      </c>
      <c r="C19724" t="s">
        <v>868</v>
      </c>
      <c r="D19724" t="s">
        <v>758</v>
      </c>
      <c r="E19724">
        <v>37</v>
      </c>
    </row>
    <row r="19725" spans="1:5" ht="13.5" customHeight="1">
      <c r="A19725">
        <v>191</v>
      </c>
      <c r="B19725" t="str">
        <f t="shared" si="308"/>
        <v>191---38</v>
      </c>
      <c r="C19725" t="s">
        <v>944</v>
      </c>
      <c r="D19725" t="s">
        <v>1144</v>
      </c>
      <c r="E19725">
        <v>38</v>
      </c>
    </row>
    <row r="19726" spans="1:5" ht="13.5" customHeight="1">
      <c r="A19726">
        <v>191</v>
      </c>
      <c r="B19726" t="str">
        <f t="shared" si="308"/>
        <v>191---39</v>
      </c>
      <c r="C19726" t="s">
        <v>1216</v>
      </c>
      <c r="D19726" t="s">
        <v>1385</v>
      </c>
      <c r="E19726">
        <v>39</v>
      </c>
    </row>
    <row r="19727" spans="1:5" ht="13.5" customHeight="1">
      <c r="A19727">
        <v>191</v>
      </c>
      <c r="B19727" t="str">
        <f t="shared" si="308"/>
        <v>191---40</v>
      </c>
      <c r="C19727" t="s">
        <v>5929</v>
      </c>
      <c r="D19727" t="s">
        <v>813</v>
      </c>
      <c r="E19727">
        <v>40</v>
      </c>
    </row>
    <row r="19728" spans="1:5" ht="13.5" customHeight="1">
      <c r="A19728">
        <v>191</v>
      </c>
      <c r="B19728" t="str">
        <f t="shared" si="308"/>
        <v>191---41</v>
      </c>
      <c r="C19728" t="s">
        <v>5961</v>
      </c>
      <c r="D19728" t="s">
        <v>935</v>
      </c>
      <c r="E19728">
        <v>41</v>
      </c>
    </row>
    <row r="19729" spans="1:5" ht="13.5" customHeight="1">
      <c r="A19729">
        <v>191</v>
      </c>
      <c r="B19729" t="str">
        <f t="shared" si="308"/>
        <v>191---42</v>
      </c>
      <c r="C19729" t="s">
        <v>5930</v>
      </c>
      <c r="D19729" t="s">
        <v>821</v>
      </c>
      <c r="E19729">
        <v>42</v>
      </c>
    </row>
    <row r="19730" spans="1:5" ht="13.5" customHeight="1">
      <c r="A19730">
        <v>191</v>
      </c>
      <c r="B19730" t="str">
        <f t="shared" si="308"/>
        <v>191---43</v>
      </c>
      <c r="C19730" t="s">
        <v>5915</v>
      </c>
      <c r="D19730" t="s">
        <v>772</v>
      </c>
      <c r="E19730">
        <v>43</v>
      </c>
    </row>
    <row r="19731" spans="1:5" ht="13.5" customHeight="1">
      <c r="A19731">
        <v>191</v>
      </c>
      <c r="B19731" t="str">
        <f t="shared" si="308"/>
        <v>191---44</v>
      </c>
      <c r="C19731" t="s">
        <v>5916</v>
      </c>
      <c r="D19731" t="s">
        <v>750</v>
      </c>
      <c r="E19731">
        <v>44</v>
      </c>
    </row>
    <row r="19732" spans="1:5" ht="13.5" customHeight="1">
      <c r="A19732">
        <v>191</v>
      </c>
      <c r="B19732" t="str">
        <f t="shared" si="308"/>
        <v>191---45</v>
      </c>
      <c r="C19732" t="s">
        <v>5917</v>
      </c>
      <c r="D19732" t="s">
        <v>789</v>
      </c>
      <c r="E19732">
        <v>45</v>
      </c>
    </row>
    <row r="19733" spans="1:5" ht="13.5" customHeight="1">
      <c r="A19733">
        <v>191</v>
      </c>
      <c r="B19733" t="str">
        <f t="shared" si="308"/>
        <v>191---46</v>
      </c>
      <c r="C19733" t="s">
        <v>5918</v>
      </c>
      <c r="D19733" t="s">
        <v>770</v>
      </c>
      <c r="E19733">
        <v>46</v>
      </c>
    </row>
    <row r="19734" spans="1:5" ht="13.5" customHeight="1">
      <c r="A19734">
        <v>191</v>
      </c>
      <c r="B19734" t="str">
        <f t="shared" si="308"/>
        <v>191---47</v>
      </c>
      <c r="C19734" t="s">
        <v>5963</v>
      </c>
      <c r="D19734" t="s">
        <v>937</v>
      </c>
      <c r="E19734">
        <v>47</v>
      </c>
    </row>
    <row r="19735" spans="1:5" ht="13.5" customHeight="1">
      <c r="A19735">
        <v>191</v>
      </c>
      <c r="B19735" t="str">
        <f t="shared" si="308"/>
        <v>191---48</v>
      </c>
      <c r="C19735" t="s">
        <v>5984</v>
      </c>
      <c r="D19735" t="s">
        <v>1232</v>
      </c>
      <c r="E19735">
        <v>48</v>
      </c>
    </row>
    <row r="19736" spans="1:5" ht="13.5" customHeight="1">
      <c r="A19736">
        <v>191</v>
      </c>
      <c r="B19736" t="str">
        <f t="shared" si="308"/>
        <v>191---49</v>
      </c>
      <c r="C19736" t="s">
        <v>5964</v>
      </c>
      <c r="D19736" t="s">
        <v>1176</v>
      </c>
      <c r="E19736">
        <v>49</v>
      </c>
    </row>
    <row r="19737" spans="1:5" ht="13.5" customHeight="1">
      <c r="A19737">
        <v>191</v>
      </c>
      <c r="B19737" t="str">
        <f t="shared" si="308"/>
        <v>191---50</v>
      </c>
      <c r="C19737" t="s">
        <v>5952</v>
      </c>
      <c r="D19737" t="s">
        <v>891</v>
      </c>
      <c r="E19737">
        <v>50</v>
      </c>
    </row>
    <row r="19738" spans="1:5" ht="13.5" customHeight="1">
      <c r="A19738">
        <v>191</v>
      </c>
      <c r="B19738" t="str">
        <f t="shared" si="308"/>
        <v>191---51</v>
      </c>
      <c r="C19738" t="s">
        <v>5956</v>
      </c>
      <c r="D19738" t="s">
        <v>917</v>
      </c>
      <c r="E19738">
        <v>51</v>
      </c>
    </row>
    <row r="19739" spans="1:5" ht="13.5" customHeight="1">
      <c r="A19739">
        <v>191</v>
      </c>
      <c r="B19739" t="str">
        <f t="shared" si="308"/>
        <v>191---52</v>
      </c>
      <c r="C19739" t="s">
        <v>5919</v>
      </c>
      <c r="D19739" t="s">
        <v>725</v>
      </c>
      <c r="E19739">
        <v>52</v>
      </c>
    </row>
    <row r="19740" spans="1:5" ht="13.5" customHeight="1">
      <c r="A19740">
        <v>191</v>
      </c>
      <c r="B19740" t="str">
        <f t="shared" si="308"/>
        <v>191---53</v>
      </c>
      <c r="C19740" t="s">
        <v>5920</v>
      </c>
      <c r="D19740" t="s">
        <v>762</v>
      </c>
      <c r="E19740">
        <v>53</v>
      </c>
    </row>
    <row r="19741" spans="1:5" ht="13.5" customHeight="1">
      <c r="A19741">
        <v>191</v>
      </c>
      <c r="B19741" t="str">
        <f t="shared" si="308"/>
        <v>191---54</v>
      </c>
      <c r="C19741" t="s">
        <v>5923</v>
      </c>
      <c r="D19741" t="s">
        <v>766</v>
      </c>
      <c r="E19741">
        <v>54</v>
      </c>
    </row>
    <row r="19742" spans="1:5" ht="13.5" customHeight="1">
      <c r="A19742">
        <v>191</v>
      </c>
      <c r="B19742" t="str">
        <f t="shared" si="308"/>
        <v>191---55</v>
      </c>
      <c r="C19742" t="s">
        <v>5989</v>
      </c>
      <c r="D19742" t="s">
        <v>1185</v>
      </c>
      <c r="E19742">
        <v>55</v>
      </c>
    </row>
    <row r="19743" spans="1:5" ht="13.5" customHeight="1">
      <c r="A19743">
        <v>191</v>
      </c>
      <c r="B19743" t="str">
        <f t="shared" si="308"/>
        <v>191---56</v>
      </c>
      <c r="C19743" t="s">
        <v>5981</v>
      </c>
      <c r="D19743" t="s">
        <v>1225</v>
      </c>
      <c r="E19743">
        <v>56</v>
      </c>
    </row>
    <row r="19744" spans="1:5" ht="13.5" customHeight="1">
      <c r="A19744">
        <v>191.1</v>
      </c>
      <c r="B19744" t="str">
        <f t="shared" si="308"/>
        <v>191.1---1</v>
      </c>
      <c r="C19744" t="s">
        <v>4216</v>
      </c>
      <c r="D19744" t="s">
        <v>1431</v>
      </c>
      <c r="E19744">
        <v>1</v>
      </c>
    </row>
    <row r="19745" spans="1:5" ht="13.5" customHeight="1">
      <c r="A19745">
        <v>191.1</v>
      </c>
      <c r="B19745" t="str">
        <f t="shared" si="308"/>
        <v>191.1---2</v>
      </c>
      <c r="C19745" t="s">
        <v>4216</v>
      </c>
      <c r="D19745" t="s">
        <v>1024</v>
      </c>
      <c r="E19745">
        <v>2</v>
      </c>
    </row>
    <row r="19746" spans="1:5" ht="13.5" customHeight="1">
      <c r="A19746">
        <v>191.1</v>
      </c>
      <c r="B19746" t="str">
        <f t="shared" si="308"/>
        <v>191.1---3</v>
      </c>
      <c r="C19746" t="s">
        <v>4252</v>
      </c>
      <c r="D19746" t="s">
        <v>1278</v>
      </c>
      <c r="E19746">
        <v>3</v>
      </c>
    </row>
    <row r="19747" spans="1:5" ht="13.5" customHeight="1">
      <c r="A19747">
        <v>191.1</v>
      </c>
      <c r="B19747" t="str">
        <f t="shared" si="308"/>
        <v>191.1---4</v>
      </c>
      <c r="C19747" t="s">
        <v>4269</v>
      </c>
      <c r="D19747" t="s">
        <v>1143</v>
      </c>
      <c r="E19747">
        <v>4</v>
      </c>
    </row>
    <row r="19748" spans="1:5" ht="13.5" customHeight="1">
      <c r="A19748">
        <v>191.1</v>
      </c>
      <c r="B19748" t="str">
        <f t="shared" si="308"/>
        <v>191.1---5</v>
      </c>
      <c r="C19748" t="s">
        <v>4271</v>
      </c>
      <c r="D19748" t="s">
        <v>1431</v>
      </c>
      <c r="E19748">
        <v>5</v>
      </c>
    </row>
    <row r="19749" spans="1:5" ht="13.5" customHeight="1">
      <c r="A19749">
        <v>191.1</v>
      </c>
      <c r="B19749" t="str">
        <f t="shared" si="308"/>
        <v>191.1---6</v>
      </c>
      <c r="C19749" t="s">
        <v>4271</v>
      </c>
      <c r="D19749" t="s">
        <v>719</v>
      </c>
      <c r="E19749">
        <v>6</v>
      </c>
    </row>
    <row r="19750" spans="1:5" ht="13.5" customHeight="1">
      <c r="A19750">
        <v>191.1</v>
      </c>
      <c r="B19750" t="str">
        <f t="shared" si="308"/>
        <v>191.1---7</v>
      </c>
      <c r="C19750" t="s">
        <v>4239</v>
      </c>
      <c r="D19750" t="s">
        <v>792</v>
      </c>
      <c r="E19750">
        <v>7</v>
      </c>
    </row>
    <row r="19751" spans="1:5" ht="13.5" customHeight="1">
      <c r="A19751">
        <v>191.1</v>
      </c>
      <c r="B19751" t="str">
        <f t="shared" si="308"/>
        <v>191.1---8</v>
      </c>
      <c r="C19751" t="s">
        <v>4228</v>
      </c>
      <c r="D19751" t="s">
        <v>1240</v>
      </c>
      <c r="E19751">
        <v>8</v>
      </c>
    </row>
    <row r="19752" spans="1:5" ht="13.5" customHeight="1">
      <c r="A19752">
        <v>191.1</v>
      </c>
      <c r="B19752" t="str">
        <f t="shared" si="308"/>
        <v>191.1---9</v>
      </c>
      <c r="C19752" t="s">
        <v>4268</v>
      </c>
      <c r="D19752" t="s">
        <v>1431</v>
      </c>
      <c r="E19752">
        <v>9</v>
      </c>
    </row>
    <row r="19753" spans="1:5" ht="13.5" customHeight="1">
      <c r="A19753">
        <v>191.1</v>
      </c>
      <c r="B19753" t="str">
        <f t="shared" si="308"/>
        <v>191.1---10</v>
      </c>
      <c r="C19753" t="s">
        <v>4268</v>
      </c>
      <c r="D19753" t="s">
        <v>809</v>
      </c>
      <c r="E19753">
        <v>10</v>
      </c>
    </row>
    <row r="19754" spans="1:5" ht="13.5" customHeight="1">
      <c r="A19754">
        <v>191.1</v>
      </c>
      <c r="B19754" t="str">
        <f t="shared" si="308"/>
        <v>191.1---11</v>
      </c>
      <c r="C19754" t="s">
        <v>4230</v>
      </c>
      <c r="D19754" t="s">
        <v>723</v>
      </c>
      <c r="E19754">
        <v>11</v>
      </c>
    </row>
    <row r="19755" spans="1:5" ht="13.5" customHeight="1">
      <c r="A19755">
        <v>191.1</v>
      </c>
      <c r="B19755" t="str">
        <f t="shared" si="308"/>
        <v>191.1---12</v>
      </c>
      <c r="C19755" t="s">
        <v>4244</v>
      </c>
      <c r="D19755" t="s">
        <v>725</v>
      </c>
      <c r="E19755">
        <v>12</v>
      </c>
    </row>
    <row r="19756" spans="1:5" ht="13.5" customHeight="1">
      <c r="A19756">
        <v>191.1</v>
      </c>
      <c r="B19756" t="str">
        <f t="shared" si="308"/>
        <v>191.1---13</v>
      </c>
      <c r="C19756" t="s">
        <v>4231</v>
      </c>
      <c r="D19756" t="s">
        <v>1431</v>
      </c>
      <c r="E19756">
        <v>13</v>
      </c>
    </row>
    <row r="19757" spans="1:5" ht="13.5" customHeight="1">
      <c r="A19757">
        <v>191.1</v>
      </c>
      <c r="B19757" t="str">
        <f t="shared" si="308"/>
        <v>191.1---14</v>
      </c>
      <c r="C19757" t="s">
        <v>4231</v>
      </c>
      <c r="D19757" t="s">
        <v>937</v>
      </c>
      <c r="E19757">
        <v>14</v>
      </c>
    </row>
    <row r="19758" spans="1:5" ht="13.5" customHeight="1">
      <c r="A19758">
        <v>191.1</v>
      </c>
      <c r="B19758" t="str">
        <f t="shared" si="308"/>
        <v>191.1---15</v>
      </c>
      <c r="C19758" t="s">
        <v>4254</v>
      </c>
      <c r="D19758" t="s">
        <v>1232</v>
      </c>
      <c r="E19758">
        <v>15</v>
      </c>
    </row>
    <row r="19759" spans="1:5" ht="13.5" customHeight="1">
      <c r="A19759">
        <v>191.1</v>
      </c>
      <c r="B19759" t="str">
        <f t="shared" si="308"/>
        <v>191.1---16</v>
      </c>
      <c r="C19759" t="s">
        <v>4233</v>
      </c>
      <c r="D19759" t="s">
        <v>1315</v>
      </c>
      <c r="E19759">
        <v>16</v>
      </c>
    </row>
    <row r="19760" spans="1:5" ht="13.5" customHeight="1">
      <c r="A19760">
        <v>191.1</v>
      </c>
      <c r="B19760" t="str">
        <f t="shared" si="308"/>
        <v>191.1---17</v>
      </c>
      <c r="C19760" t="s">
        <v>5911</v>
      </c>
      <c r="D19760" t="s">
        <v>1043</v>
      </c>
      <c r="E19760">
        <v>17</v>
      </c>
    </row>
    <row r="19761" spans="1:5" ht="13.5" customHeight="1">
      <c r="A19761">
        <v>191.1</v>
      </c>
      <c r="B19761" t="str">
        <f t="shared" si="308"/>
        <v>191.1---18</v>
      </c>
      <c r="C19761" t="s">
        <v>5911</v>
      </c>
      <c r="D19761" t="s">
        <v>1287</v>
      </c>
      <c r="E19761">
        <v>18</v>
      </c>
    </row>
    <row r="19762" spans="1:5" ht="13.5" customHeight="1">
      <c r="A19762">
        <v>191.1</v>
      </c>
      <c r="B19762" t="str">
        <f t="shared" si="308"/>
        <v>191.1---19</v>
      </c>
      <c r="C19762" t="s">
        <v>5911</v>
      </c>
      <c r="D19762" t="s">
        <v>783</v>
      </c>
      <c r="E19762">
        <v>19</v>
      </c>
    </row>
    <row r="19763" spans="1:5" ht="13.5" customHeight="1">
      <c r="A19763">
        <v>191.1</v>
      </c>
      <c r="B19763" t="str">
        <f t="shared" si="308"/>
        <v>191.1---20</v>
      </c>
      <c r="C19763" t="s">
        <v>735</v>
      </c>
      <c r="D19763" t="s">
        <v>744</v>
      </c>
      <c r="E19763">
        <v>20</v>
      </c>
    </row>
    <row r="19764" spans="1:5" ht="13.5" customHeight="1">
      <c r="A19764">
        <v>191.1</v>
      </c>
      <c r="B19764" t="str">
        <f t="shared" si="308"/>
        <v>191.1---21</v>
      </c>
      <c r="C19764" t="s">
        <v>739</v>
      </c>
      <c r="D19764" t="s">
        <v>736</v>
      </c>
      <c r="E19764">
        <v>21</v>
      </c>
    </row>
    <row r="19765" spans="1:5" ht="13.5" customHeight="1">
      <c r="A19765">
        <v>191.1</v>
      </c>
      <c r="B19765" t="str">
        <f t="shared" si="308"/>
        <v>191.1---22</v>
      </c>
      <c r="C19765" t="s">
        <v>858</v>
      </c>
      <c r="D19765" t="s">
        <v>740</v>
      </c>
      <c r="E19765">
        <v>22</v>
      </c>
    </row>
    <row r="19766" spans="1:5" ht="13.5" customHeight="1">
      <c r="A19766">
        <v>191.1</v>
      </c>
      <c r="B19766" t="str">
        <f t="shared" si="308"/>
        <v>191.1---23</v>
      </c>
      <c r="C19766" t="s">
        <v>743</v>
      </c>
      <c r="D19766" t="s">
        <v>754</v>
      </c>
      <c r="E19766">
        <v>23</v>
      </c>
    </row>
    <row r="19767" spans="1:5" ht="13.5" customHeight="1">
      <c r="A19767">
        <v>191.1</v>
      </c>
      <c r="B19767" t="str">
        <f t="shared" si="308"/>
        <v>191.1---24</v>
      </c>
      <c r="C19767" t="s">
        <v>745</v>
      </c>
      <c r="D19767" t="s">
        <v>837</v>
      </c>
      <c r="E19767">
        <v>24</v>
      </c>
    </row>
    <row r="19768" spans="1:5" ht="13.5" customHeight="1">
      <c r="A19768">
        <v>191.1</v>
      </c>
      <c r="B19768" t="str">
        <f t="shared" si="308"/>
        <v>191.1---25</v>
      </c>
      <c r="C19768" t="s">
        <v>915</v>
      </c>
      <c r="D19768" t="s">
        <v>939</v>
      </c>
      <c r="E19768">
        <v>25</v>
      </c>
    </row>
    <row r="19769" spans="1:5" ht="13.5" customHeight="1">
      <c r="A19769">
        <v>191.1</v>
      </c>
      <c r="B19769" t="str">
        <f t="shared" si="308"/>
        <v>191.1---26</v>
      </c>
      <c r="C19769" t="s">
        <v>987</v>
      </c>
      <c r="D19769" t="s">
        <v>1263</v>
      </c>
      <c r="E19769">
        <v>26</v>
      </c>
    </row>
    <row r="19770" spans="1:5" ht="13.5" customHeight="1">
      <c r="A19770">
        <v>191.1</v>
      </c>
      <c r="B19770" t="str">
        <f t="shared" si="308"/>
        <v>191.1---27</v>
      </c>
      <c r="C19770" t="s">
        <v>989</v>
      </c>
      <c r="D19770" t="s">
        <v>738</v>
      </c>
      <c r="E19770">
        <v>27</v>
      </c>
    </row>
    <row r="19771" spans="1:5" ht="13.5" customHeight="1">
      <c r="A19771">
        <v>191.1</v>
      </c>
      <c r="B19771" t="str">
        <f t="shared" si="308"/>
        <v>191.1---28</v>
      </c>
      <c r="C19771" t="s">
        <v>799</v>
      </c>
      <c r="D19771" t="s">
        <v>809</v>
      </c>
      <c r="E19771">
        <v>28</v>
      </c>
    </row>
    <row r="19772" spans="1:5" ht="13.5" customHeight="1">
      <c r="A19772">
        <v>191.1</v>
      </c>
      <c r="B19772" t="str">
        <f t="shared" si="308"/>
        <v>191.1---29</v>
      </c>
      <c r="C19772" t="s">
        <v>1094</v>
      </c>
      <c r="D19772" t="s">
        <v>790</v>
      </c>
      <c r="E19772">
        <v>29</v>
      </c>
    </row>
    <row r="19773" spans="1:5" ht="13.5" customHeight="1">
      <c r="A19773">
        <v>191.1</v>
      </c>
      <c r="B19773" t="str">
        <f t="shared" si="308"/>
        <v>191.1---30</v>
      </c>
      <c r="C19773" t="s">
        <v>819</v>
      </c>
      <c r="D19773" t="s">
        <v>756</v>
      </c>
      <c r="E19773">
        <v>30</v>
      </c>
    </row>
    <row r="19774" spans="1:5" ht="13.5" customHeight="1">
      <c r="A19774">
        <v>191.1</v>
      </c>
      <c r="B19774" t="str">
        <f t="shared" si="308"/>
        <v>191.1---31</v>
      </c>
      <c r="C19774" t="s">
        <v>1019</v>
      </c>
      <c r="D19774" t="s">
        <v>734</v>
      </c>
      <c r="E19774">
        <v>31</v>
      </c>
    </row>
    <row r="19775" spans="1:5" ht="13.5" customHeight="1">
      <c r="A19775">
        <v>191.1</v>
      </c>
      <c r="B19775" t="str">
        <f t="shared" si="308"/>
        <v>191.1---32</v>
      </c>
      <c r="C19775" t="s">
        <v>822</v>
      </c>
      <c r="D19775" t="s">
        <v>833</v>
      </c>
      <c r="E19775">
        <v>32</v>
      </c>
    </row>
    <row r="19776" spans="1:5" ht="13.5" customHeight="1">
      <c r="A19776">
        <v>191.1</v>
      </c>
      <c r="B19776" t="str">
        <f t="shared" si="308"/>
        <v>191.1---33</v>
      </c>
      <c r="C19776" t="s">
        <v>824</v>
      </c>
      <c r="D19776" t="s">
        <v>752</v>
      </c>
      <c r="E19776">
        <v>33</v>
      </c>
    </row>
    <row r="19777" spans="1:5" ht="13.5" customHeight="1">
      <c r="A19777">
        <v>191.1</v>
      </c>
      <c r="B19777" t="str">
        <f t="shared" si="308"/>
        <v>191.1---34</v>
      </c>
      <c r="C19777" t="s">
        <v>755</v>
      </c>
      <c r="D19777" t="s">
        <v>1146</v>
      </c>
      <c r="E19777">
        <v>34</v>
      </c>
    </row>
    <row r="19778" spans="1:5" ht="13.5" customHeight="1">
      <c r="A19778">
        <v>191.1</v>
      </c>
      <c r="B19778" t="str">
        <f t="shared" si="308"/>
        <v>191.1---35</v>
      </c>
      <c r="C19778" t="s">
        <v>830</v>
      </c>
      <c r="D19778" t="s">
        <v>1240</v>
      </c>
      <c r="E19778">
        <v>35</v>
      </c>
    </row>
    <row r="19779" spans="1:5" ht="13.5" customHeight="1">
      <c r="A19779">
        <v>191.1</v>
      </c>
      <c r="B19779" t="str">
        <f t="shared" ref="B19779:B19842" si="309">A19779&amp;"---"&amp;E19779</f>
        <v>191.1---36</v>
      </c>
      <c r="C19779" t="s">
        <v>1096</v>
      </c>
      <c r="D19779" t="s">
        <v>1215</v>
      </c>
      <c r="E19779">
        <v>36</v>
      </c>
    </row>
    <row r="19780" spans="1:5" ht="13.5" customHeight="1">
      <c r="A19780">
        <v>191.1</v>
      </c>
      <c r="B19780" t="str">
        <f t="shared" si="309"/>
        <v>191.1---37</v>
      </c>
      <c r="C19780" t="s">
        <v>868</v>
      </c>
      <c r="D19780" t="s">
        <v>758</v>
      </c>
      <c r="E19780">
        <v>37</v>
      </c>
    </row>
    <row r="19781" spans="1:5" ht="13.5" customHeight="1">
      <c r="A19781">
        <v>191.1</v>
      </c>
      <c r="B19781" t="str">
        <f t="shared" si="309"/>
        <v>191.1---38</v>
      </c>
      <c r="C19781" t="s">
        <v>944</v>
      </c>
      <c r="D19781" t="s">
        <v>1144</v>
      </c>
      <c r="E19781">
        <v>38</v>
      </c>
    </row>
    <row r="19782" spans="1:5" ht="13.5" customHeight="1">
      <c r="A19782">
        <v>191.1</v>
      </c>
      <c r="B19782" t="str">
        <f t="shared" si="309"/>
        <v>191.1---39</v>
      </c>
      <c r="C19782" t="s">
        <v>1216</v>
      </c>
      <c r="D19782" t="s">
        <v>1385</v>
      </c>
      <c r="E19782">
        <v>39</v>
      </c>
    </row>
    <row r="19783" spans="1:5" ht="13.5" customHeight="1">
      <c r="A19783">
        <v>191.1</v>
      </c>
      <c r="B19783" t="str">
        <f t="shared" si="309"/>
        <v>191.1---40</v>
      </c>
      <c r="C19783" t="s">
        <v>5929</v>
      </c>
      <c r="D19783" t="s">
        <v>813</v>
      </c>
      <c r="E19783">
        <v>40</v>
      </c>
    </row>
    <row r="19784" spans="1:5" ht="13.5" customHeight="1">
      <c r="A19784">
        <v>191.1</v>
      </c>
      <c r="B19784" t="str">
        <f t="shared" si="309"/>
        <v>191.1---41</v>
      </c>
      <c r="C19784" t="s">
        <v>5961</v>
      </c>
      <c r="D19784" t="s">
        <v>935</v>
      </c>
      <c r="E19784">
        <v>41</v>
      </c>
    </row>
    <row r="19785" spans="1:5" ht="13.5" customHeight="1">
      <c r="A19785">
        <v>191.1</v>
      </c>
      <c r="B19785" t="str">
        <f t="shared" si="309"/>
        <v>191.1---42</v>
      </c>
      <c r="C19785" t="s">
        <v>5930</v>
      </c>
      <c r="D19785" t="s">
        <v>821</v>
      </c>
      <c r="E19785">
        <v>42</v>
      </c>
    </row>
    <row r="19786" spans="1:5" ht="13.5" customHeight="1">
      <c r="A19786">
        <v>191.1</v>
      </c>
      <c r="B19786" t="str">
        <f t="shared" si="309"/>
        <v>191.1---43</v>
      </c>
      <c r="C19786" t="s">
        <v>5915</v>
      </c>
      <c r="D19786" t="s">
        <v>772</v>
      </c>
      <c r="E19786">
        <v>43</v>
      </c>
    </row>
    <row r="19787" spans="1:5" ht="13.5" customHeight="1">
      <c r="A19787">
        <v>191.1</v>
      </c>
      <c r="B19787" t="str">
        <f t="shared" si="309"/>
        <v>191.1---44</v>
      </c>
      <c r="C19787" t="s">
        <v>5916</v>
      </c>
      <c r="D19787" t="s">
        <v>750</v>
      </c>
      <c r="E19787">
        <v>44</v>
      </c>
    </row>
    <row r="19788" spans="1:5" ht="13.5" customHeight="1">
      <c r="A19788">
        <v>191.1</v>
      </c>
      <c r="B19788" t="str">
        <f t="shared" si="309"/>
        <v>191.1---45</v>
      </c>
      <c r="C19788" t="s">
        <v>5917</v>
      </c>
      <c r="D19788" t="s">
        <v>789</v>
      </c>
      <c r="E19788">
        <v>45</v>
      </c>
    </row>
    <row r="19789" spans="1:5" ht="13.5" customHeight="1">
      <c r="A19789">
        <v>191.1</v>
      </c>
      <c r="B19789" t="str">
        <f t="shared" si="309"/>
        <v>191.1---46</v>
      </c>
      <c r="C19789" t="s">
        <v>5918</v>
      </c>
      <c r="D19789" t="s">
        <v>770</v>
      </c>
      <c r="E19789">
        <v>46</v>
      </c>
    </row>
    <row r="19790" spans="1:5" ht="13.5" customHeight="1">
      <c r="A19790">
        <v>191.1</v>
      </c>
      <c r="B19790" t="str">
        <f t="shared" si="309"/>
        <v>191.1---47</v>
      </c>
      <c r="C19790" t="s">
        <v>5963</v>
      </c>
      <c r="D19790" t="s">
        <v>937</v>
      </c>
      <c r="E19790">
        <v>47</v>
      </c>
    </row>
    <row r="19791" spans="1:5" ht="13.5" customHeight="1">
      <c r="A19791">
        <v>191.1</v>
      </c>
      <c r="B19791" t="str">
        <f t="shared" si="309"/>
        <v>191.1---48</v>
      </c>
      <c r="C19791" t="s">
        <v>5984</v>
      </c>
      <c r="D19791" t="s">
        <v>1232</v>
      </c>
      <c r="E19791">
        <v>48</v>
      </c>
    </row>
    <row r="19792" spans="1:5" ht="13.5" customHeight="1">
      <c r="A19792">
        <v>191.1</v>
      </c>
      <c r="B19792" t="str">
        <f t="shared" si="309"/>
        <v>191.1---49</v>
      </c>
      <c r="C19792" t="s">
        <v>5964</v>
      </c>
      <c r="D19792" t="s">
        <v>1176</v>
      </c>
      <c r="E19792">
        <v>49</v>
      </c>
    </row>
    <row r="19793" spans="1:5" ht="13.5" customHeight="1">
      <c r="A19793">
        <v>191.1</v>
      </c>
      <c r="B19793" t="str">
        <f t="shared" si="309"/>
        <v>191.1---50</v>
      </c>
      <c r="C19793" t="s">
        <v>5952</v>
      </c>
      <c r="D19793" t="s">
        <v>891</v>
      </c>
      <c r="E19793">
        <v>50</v>
      </c>
    </row>
    <row r="19794" spans="1:5" ht="13.5" customHeight="1">
      <c r="A19794">
        <v>191.1</v>
      </c>
      <c r="B19794" t="str">
        <f t="shared" si="309"/>
        <v>191.1---51</v>
      </c>
      <c r="C19794" t="s">
        <v>5956</v>
      </c>
      <c r="D19794" t="s">
        <v>917</v>
      </c>
      <c r="E19794">
        <v>51</v>
      </c>
    </row>
    <row r="19795" spans="1:5" ht="13.5" customHeight="1">
      <c r="A19795">
        <v>191.1</v>
      </c>
      <c r="B19795" t="str">
        <f t="shared" si="309"/>
        <v>191.1---52</v>
      </c>
      <c r="C19795" t="s">
        <v>5919</v>
      </c>
      <c r="D19795" t="s">
        <v>725</v>
      </c>
      <c r="E19795">
        <v>52</v>
      </c>
    </row>
    <row r="19796" spans="1:5" ht="13.5" customHeight="1">
      <c r="A19796">
        <v>191.1</v>
      </c>
      <c r="B19796" t="str">
        <f t="shared" si="309"/>
        <v>191.1---53</v>
      </c>
      <c r="C19796" t="s">
        <v>5920</v>
      </c>
      <c r="D19796" t="s">
        <v>762</v>
      </c>
      <c r="E19796">
        <v>53</v>
      </c>
    </row>
    <row r="19797" spans="1:5" ht="13.5" customHeight="1">
      <c r="A19797">
        <v>191.1</v>
      </c>
      <c r="B19797" t="str">
        <f t="shared" si="309"/>
        <v>191.1---54</v>
      </c>
      <c r="C19797" t="s">
        <v>5923</v>
      </c>
      <c r="D19797" t="s">
        <v>766</v>
      </c>
      <c r="E19797">
        <v>54</v>
      </c>
    </row>
    <row r="19798" spans="1:5" ht="13.5" customHeight="1">
      <c r="A19798">
        <v>191.1</v>
      </c>
      <c r="B19798" t="str">
        <f t="shared" si="309"/>
        <v>191.1---55</v>
      </c>
      <c r="C19798" t="s">
        <v>5989</v>
      </c>
      <c r="D19798" t="s">
        <v>1185</v>
      </c>
      <c r="E19798">
        <v>55</v>
      </c>
    </row>
    <row r="19799" spans="1:5" ht="13.5" customHeight="1">
      <c r="A19799">
        <v>191.1</v>
      </c>
      <c r="B19799" t="str">
        <f t="shared" si="309"/>
        <v>191.1---56</v>
      </c>
      <c r="C19799" t="s">
        <v>5981</v>
      </c>
      <c r="D19799" t="s">
        <v>1225</v>
      </c>
      <c r="E19799">
        <v>56</v>
      </c>
    </row>
    <row r="19800" spans="1:5" ht="13.5" customHeight="1">
      <c r="A19800">
        <v>191.2</v>
      </c>
      <c r="B19800" t="str">
        <f t="shared" si="309"/>
        <v>191.2---1</v>
      </c>
      <c r="C19800" t="s">
        <v>4216</v>
      </c>
      <c r="D19800" t="s">
        <v>1431</v>
      </c>
      <c r="E19800">
        <v>1</v>
      </c>
    </row>
    <row r="19801" spans="1:5" ht="13.5" customHeight="1">
      <c r="A19801">
        <v>191.2</v>
      </c>
      <c r="B19801" t="str">
        <f t="shared" si="309"/>
        <v>191.2---2</v>
      </c>
      <c r="C19801" t="s">
        <v>4216</v>
      </c>
      <c r="D19801" t="s">
        <v>1024</v>
      </c>
      <c r="E19801">
        <v>2</v>
      </c>
    </row>
    <row r="19802" spans="1:5" ht="13.5" customHeight="1">
      <c r="A19802">
        <v>191.2</v>
      </c>
      <c r="B19802" t="str">
        <f t="shared" si="309"/>
        <v>191.2---3</v>
      </c>
      <c r="C19802" t="s">
        <v>4252</v>
      </c>
      <c r="D19802" t="s">
        <v>1278</v>
      </c>
      <c r="E19802">
        <v>3</v>
      </c>
    </row>
    <row r="19803" spans="1:5" ht="13.5" customHeight="1">
      <c r="A19803">
        <v>191.2</v>
      </c>
      <c r="B19803" t="str">
        <f t="shared" si="309"/>
        <v>191.2---4</v>
      </c>
      <c r="C19803" t="s">
        <v>4269</v>
      </c>
      <c r="D19803" t="s">
        <v>1143</v>
      </c>
      <c r="E19803">
        <v>4</v>
      </c>
    </row>
    <row r="19804" spans="1:5" ht="13.5" customHeight="1">
      <c r="A19804">
        <v>191.2</v>
      </c>
      <c r="B19804" t="str">
        <f t="shared" si="309"/>
        <v>191.2---5</v>
      </c>
      <c r="C19804" t="s">
        <v>4271</v>
      </c>
      <c r="D19804" t="s">
        <v>1431</v>
      </c>
      <c r="E19804">
        <v>5</v>
      </c>
    </row>
    <row r="19805" spans="1:5" ht="13.5" customHeight="1">
      <c r="A19805">
        <v>191.2</v>
      </c>
      <c r="B19805" t="str">
        <f t="shared" si="309"/>
        <v>191.2---6</v>
      </c>
      <c r="C19805" t="s">
        <v>4271</v>
      </c>
      <c r="D19805" t="s">
        <v>719</v>
      </c>
      <c r="E19805">
        <v>6</v>
      </c>
    </row>
    <row r="19806" spans="1:5" ht="13.5" customHeight="1">
      <c r="A19806">
        <v>191.2</v>
      </c>
      <c r="B19806" t="str">
        <f t="shared" si="309"/>
        <v>191.2---7</v>
      </c>
      <c r="C19806" t="s">
        <v>4239</v>
      </c>
      <c r="D19806" t="s">
        <v>792</v>
      </c>
      <c r="E19806">
        <v>7</v>
      </c>
    </row>
    <row r="19807" spans="1:5" ht="13.5" customHeight="1">
      <c r="A19807">
        <v>191.2</v>
      </c>
      <c r="B19807" t="str">
        <f t="shared" si="309"/>
        <v>191.2---8</v>
      </c>
      <c r="C19807" t="s">
        <v>4228</v>
      </c>
      <c r="D19807" t="s">
        <v>1240</v>
      </c>
      <c r="E19807">
        <v>8</v>
      </c>
    </row>
    <row r="19808" spans="1:5" ht="13.5" customHeight="1">
      <c r="A19808">
        <v>191.2</v>
      </c>
      <c r="B19808" t="str">
        <f t="shared" si="309"/>
        <v>191.2---9</v>
      </c>
      <c r="C19808" t="s">
        <v>4268</v>
      </c>
      <c r="D19808" t="s">
        <v>1431</v>
      </c>
      <c r="E19808">
        <v>9</v>
      </c>
    </row>
    <row r="19809" spans="1:5" ht="13.5" customHeight="1">
      <c r="A19809">
        <v>191.2</v>
      </c>
      <c r="B19809" t="str">
        <f t="shared" si="309"/>
        <v>191.2---10</v>
      </c>
      <c r="C19809" t="s">
        <v>4268</v>
      </c>
      <c r="D19809" t="s">
        <v>809</v>
      </c>
      <c r="E19809">
        <v>10</v>
      </c>
    </row>
    <row r="19810" spans="1:5" ht="13.5" customHeight="1">
      <c r="A19810">
        <v>191.2</v>
      </c>
      <c r="B19810" t="str">
        <f t="shared" si="309"/>
        <v>191.2---11</v>
      </c>
      <c r="C19810" t="s">
        <v>4230</v>
      </c>
      <c r="D19810" t="s">
        <v>723</v>
      </c>
      <c r="E19810">
        <v>11</v>
      </c>
    </row>
    <row r="19811" spans="1:5" ht="13.5" customHeight="1">
      <c r="A19811">
        <v>191.2</v>
      </c>
      <c r="B19811" t="str">
        <f t="shared" si="309"/>
        <v>191.2---12</v>
      </c>
      <c r="C19811" t="s">
        <v>4244</v>
      </c>
      <c r="D19811" t="s">
        <v>725</v>
      </c>
      <c r="E19811">
        <v>12</v>
      </c>
    </row>
    <row r="19812" spans="1:5" ht="13.5" customHeight="1">
      <c r="A19812">
        <v>191.2</v>
      </c>
      <c r="B19812" t="str">
        <f t="shared" si="309"/>
        <v>191.2---13</v>
      </c>
      <c r="C19812" t="s">
        <v>4231</v>
      </c>
      <c r="D19812" t="s">
        <v>1431</v>
      </c>
      <c r="E19812">
        <v>13</v>
      </c>
    </row>
    <row r="19813" spans="1:5" ht="13.5" customHeight="1">
      <c r="A19813">
        <v>191.2</v>
      </c>
      <c r="B19813" t="str">
        <f t="shared" si="309"/>
        <v>191.2---14</v>
      </c>
      <c r="C19813" t="s">
        <v>4231</v>
      </c>
      <c r="D19813" t="s">
        <v>937</v>
      </c>
      <c r="E19813">
        <v>14</v>
      </c>
    </row>
    <row r="19814" spans="1:5" ht="13.5" customHeight="1">
      <c r="A19814">
        <v>191.2</v>
      </c>
      <c r="B19814" t="str">
        <f t="shared" si="309"/>
        <v>191.2---15</v>
      </c>
      <c r="C19814" t="s">
        <v>4254</v>
      </c>
      <c r="D19814" t="s">
        <v>1232</v>
      </c>
      <c r="E19814">
        <v>15</v>
      </c>
    </row>
    <row r="19815" spans="1:5" ht="13.5" customHeight="1">
      <c r="A19815">
        <v>191.2</v>
      </c>
      <c r="B19815" t="str">
        <f t="shared" si="309"/>
        <v>191.2---16</v>
      </c>
      <c r="C19815" t="s">
        <v>4233</v>
      </c>
      <c r="D19815" t="s">
        <v>1315</v>
      </c>
      <c r="E19815">
        <v>16</v>
      </c>
    </row>
    <row r="19816" spans="1:5" ht="13.5" customHeight="1">
      <c r="A19816">
        <v>191.2</v>
      </c>
      <c r="B19816" t="str">
        <f t="shared" si="309"/>
        <v>191.2---17</v>
      </c>
      <c r="C19816" t="s">
        <v>5911</v>
      </c>
      <c r="D19816" t="s">
        <v>1043</v>
      </c>
      <c r="E19816">
        <v>17</v>
      </c>
    </row>
    <row r="19817" spans="1:5" ht="13.5" customHeight="1">
      <c r="A19817">
        <v>191.2</v>
      </c>
      <c r="B19817" t="str">
        <f t="shared" si="309"/>
        <v>191.2---18</v>
      </c>
      <c r="C19817" t="s">
        <v>5911</v>
      </c>
      <c r="D19817" t="s">
        <v>1287</v>
      </c>
      <c r="E19817">
        <v>18</v>
      </c>
    </row>
    <row r="19818" spans="1:5" ht="13.5" customHeight="1">
      <c r="A19818">
        <v>191.2</v>
      </c>
      <c r="B19818" t="str">
        <f t="shared" si="309"/>
        <v>191.2---19</v>
      </c>
      <c r="C19818" t="s">
        <v>5911</v>
      </c>
      <c r="D19818" t="s">
        <v>783</v>
      </c>
      <c r="E19818">
        <v>19</v>
      </c>
    </row>
    <row r="19819" spans="1:5" ht="13.5" customHeight="1">
      <c r="A19819">
        <v>191.2</v>
      </c>
      <c r="B19819" t="str">
        <f t="shared" si="309"/>
        <v>191.2---20</v>
      </c>
      <c r="C19819" t="s">
        <v>735</v>
      </c>
      <c r="D19819" t="s">
        <v>744</v>
      </c>
      <c r="E19819">
        <v>20</v>
      </c>
    </row>
    <row r="19820" spans="1:5" ht="13.5" customHeight="1">
      <c r="A19820">
        <v>191.2</v>
      </c>
      <c r="B19820" t="str">
        <f t="shared" si="309"/>
        <v>191.2---21</v>
      </c>
      <c r="C19820" t="s">
        <v>739</v>
      </c>
      <c r="D19820" t="s">
        <v>736</v>
      </c>
      <c r="E19820">
        <v>21</v>
      </c>
    </row>
    <row r="19821" spans="1:5" ht="13.5" customHeight="1">
      <c r="A19821">
        <v>191.2</v>
      </c>
      <c r="B19821" t="str">
        <f t="shared" si="309"/>
        <v>191.2---22</v>
      </c>
      <c r="C19821" t="s">
        <v>858</v>
      </c>
      <c r="D19821" t="s">
        <v>740</v>
      </c>
      <c r="E19821">
        <v>22</v>
      </c>
    </row>
    <row r="19822" spans="1:5" ht="13.5" customHeight="1">
      <c r="A19822">
        <v>191.2</v>
      </c>
      <c r="B19822" t="str">
        <f t="shared" si="309"/>
        <v>191.2---23</v>
      </c>
      <c r="C19822" t="s">
        <v>743</v>
      </c>
      <c r="D19822" t="s">
        <v>754</v>
      </c>
      <c r="E19822">
        <v>23</v>
      </c>
    </row>
    <row r="19823" spans="1:5" ht="13.5" customHeight="1">
      <c r="A19823">
        <v>191.2</v>
      </c>
      <c r="B19823" t="str">
        <f t="shared" si="309"/>
        <v>191.2---24</v>
      </c>
      <c r="C19823" t="s">
        <v>745</v>
      </c>
      <c r="D19823" t="s">
        <v>837</v>
      </c>
      <c r="E19823">
        <v>24</v>
      </c>
    </row>
    <row r="19824" spans="1:5" ht="13.5" customHeight="1">
      <c r="A19824">
        <v>191.2</v>
      </c>
      <c r="B19824" t="str">
        <f t="shared" si="309"/>
        <v>191.2---25</v>
      </c>
      <c r="C19824" t="s">
        <v>915</v>
      </c>
      <c r="D19824" t="s">
        <v>939</v>
      </c>
      <c r="E19824">
        <v>25</v>
      </c>
    </row>
    <row r="19825" spans="1:5" ht="13.5" customHeight="1">
      <c r="A19825">
        <v>191.2</v>
      </c>
      <c r="B19825" t="str">
        <f t="shared" si="309"/>
        <v>191.2---26</v>
      </c>
      <c r="C19825" t="s">
        <v>987</v>
      </c>
      <c r="D19825" t="s">
        <v>1263</v>
      </c>
      <c r="E19825">
        <v>26</v>
      </c>
    </row>
    <row r="19826" spans="1:5" ht="13.5" customHeight="1">
      <c r="A19826">
        <v>191.2</v>
      </c>
      <c r="B19826" t="str">
        <f t="shared" si="309"/>
        <v>191.2---27</v>
      </c>
      <c r="C19826" t="s">
        <v>989</v>
      </c>
      <c r="D19826" t="s">
        <v>738</v>
      </c>
      <c r="E19826">
        <v>27</v>
      </c>
    </row>
    <row r="19827" spans="1:5" ht="13.5" customHeight="1">
      <c r="A19827">
        <v>191.2</v>
      </c>
      <c r="B19827" t="str">
        <f t="shared" si="309"/>
        <v>191.2---28</v>
      </c>
      <c r="C19827" t="s">
        <v>799</v>
      </c>
      <c r="D19827" t="s">
        <v>809</v>
      </c>
      <c r="E19827">
        <v>28</v>
      </c>
    </row>
    <row r="19828" spans="1:5" ht="13.5" customHeight="1">
      <c r="A19828">
        <v>191.2</v>
      </c>
      <c r="B19828" t="str">
        <f t="shared" si="309"/>
        <v>191.2---29</v>
      </c>
      <c r="C19828" t="s">
        <v>1094</v>
      </c>
      <c r="D19828" t="s">
        <v>790</v>
      </c>
      <c r="E19828">
        <v>29</v>
      </c>
    </row>
    <row r="19829" spans="1:5" ht="13.5" customHeight="1">
      <c r="A19829">
        <v>191.2</v>
      </c>
      <c r="B19829" t="str">
        <f t="shared" si="309"/>
        <v>191.2---30</v>
      </c>
      <c r="C19829" t="s">
        <v>819</v>
      </c>
      <c r="D19829" t="s">
        <v>756</v>
      </c>
      <c r="E19829">
        <v>30</v>
      </c>
    </row>
    <row r="19830" spans="1:5" ht="13.5" customHeight="1">
      <c r="A19830">
        <v>191.2</v>
      </c>
      <c r="B19830" t="str">
        <f t="shared" si="309"/>
        <v>191.2---31</v>
      </c>
      <c r="C19830" t="s">
        <v>1019</v>
      </c>
      <c r="D19830" t="s">
        <v>734</v>
      </c>
      <c r="E19830">
        <v>31</v>
      </c>
    </row>
    <row r="19831" spans="1:5" ht="13.5" customHeight="1">
      <c r="A19831">
        <v>191.2</v>
      </c>
      <c r="B19831" t="str">
        <f t="shared" si="309"/>
        <v>191.2---32</v>
      </c>
      <c r="C19831" t="s">
        <v>822</v>
      </c>
      <c r="D19831" t="s">
        <v>833</v>
      </c>
      <c r="E19831">
        <v>32</v>
      </c>
    </row>
    <row r="19832" spans="1:5" ht="13.5" customHeight="1">
      <c r="A19832">
        <v>191.2</v>
      </c>
      <c r="B19832" t="str">
        <f t="shared" si="309"/>
        <v>191.2---33</v>
      </c>
      <c r="C19832" t="s">
        <v>824</v>
      </c>
      <c r="D19832" t="s">
        <v>752</v>
      </c>
      <c r="E19832">
        <v>33</v>
      </c>
    </row>
    <row r="19833" spans="1:5" ht="13.5" customHeight="1">
      <c r="A19833">
        <v>191.2</v>
      </c>
      <c r="B19833" t="str">
        <f t="shared" si="309"/>
        <v>191.2---34</v>
      </c>
      <c r="C19833" t="s">
        <v>755</v>
      </c>
      <c r="D19833" t="s">
        <v>1146</v>
      </c>
      <c r="E19833">
        <v>34</v>
      </c>
    </row>
    <row r="19834" spans="1:5" ht="13.5" customHeight="1">
      <c r="A19834">
        <v>191.2</v>
      </c>
      <c r="B19834" t="str">
        <f t="shared" si="309"/>
        <v>191.2---35</v>
      </c>
      <c r="C19834" t="s">
        <v>830</v>
      </c>
      <c r="D19834" t="s">
        <v>1240</v>
      </c>
      <c r="E19834">
        <v>35</v>
      </c>
    </row>
    <row r="19835" spans="1:5" ht="13.5" customHeight="1">
      <c r="A19835">
        <v>191.2</v>
      </c>
      <c r="B19835" t="str">
        <f t="shared" si="309"/>
        <v>191.2---36</v>
      </c>
      <c r="C19835" t="s">
        <v>1096</v>
      </c>
      <c r="D19835" t="s">
        <v>1215</v>
      </c>
      <c r="E19835">
        <v>36</v>
      </c>
    </row>
    <row r="19836" spans="1:5" ht="13.5" customHeight="1">
      <c r="A19836">
        <v>191.2</v>
      </c>
      <c r="B19836" t="str">
        <f t="shared" si="309"/>
        <v>191.2---37</v>
      </c>
      <c r="C19836" t="s">
        <v>868</v>
      </c>
      <c r="D19836" t="s">
        <v>758</v>
      </c>
      <c r="E19836">
        <v>37</v>
      </c>
    </row>
    <row r="19837" spans="1:5" ht="13.5" customHeight="1">
      <c r="A19837">
        <v>191.2</v>
      </c>
      <c r="B19837" t="str">
        <f t="shared" si="309"/>
        <v>191.2---38</v>
      </c>
      <c r="C19837" t="s">
        <v>944</v>
      </c>
      <c r="D19837" t="s">
        <v>1144</v>
      </c>
      <c r="E19837">
        <v>38</v>
      </c>
    </row>
    <row r="19838" spans="1:5" ht="13.5" customHeight="1">
      <c r="A19838">
        <v>191.2</v>
      </c>
      <c r="B19838" t="str">
        <f t="shared" si="309"/>
        <v>191.2---39</v>
      </c>
      <c r="C19838" t="s">
        <v>1216</v>
      </c>
      <c r="D19838" t="s">
        <v>1385</v>
      </c>
      <c r="E19838">
        <v>39</v>
      </c>
    </row>
    <row r="19839" spans="1:5" ht="13.5" customHeight="1">
      <c r="A19839">
        <v>191.2</v>
      </c>
      <c r="B19839" t="str">
        <f t="shared" si="309"/>
        <v>191.2---40</v>
      </c>
      <c r="C19839" t="s">
        <v>5929</v>
      </c>
      <c r="D19839" t="s">
        <v>813</v>
      </c>
      <c r="E19839">
        <v>40</v>
      </c>
    </row>
    <row r="19840" spans="1:5" ht="13.5" customHeight="1">
      <c r="A19840">
        <v>191.2</v>
      </c>
      <c r="B19840" t="str">
        <f t="shared" si="309"/>
        <v>191.2---41</v>
      </c>
      <c r="C19840" t="s">
        <v>5961</v>
      </c>
      <c r="D19840" t="s">
        <v>935</v>
      </c>
      <c r="E19840">
        <v>41</v>
      </c>
    </row>
    <row r="19841" spans="1:5" ht="13.5" customHeight="1">
      <c r="A19841">
        <v>191.2</v>
      </c>
      <c r="B19841" t="str">
        <f t="shared" si="309"/>
        <v>191.2---42</v>
      </c>
      <c r="C19841" t="s">
        <v>5930</v>
      </c>
      <c r="D19841" t="s">
        <v>821</v>
      </c>
      <c r="E19841">
        <v>42</v>
      </c>
    </row>
    <row r="19842" spans="1:5" ht="13.5" customHeight="1">
      <c r="A19842">
        <v>191.2</v>
      </c>
      <c r="B19842" t="str">
        <f t="shared" si="309"/>
        <v>191.2---43</v>
      </c>
      <c r="C19842" t="s">
        <v>5915</v>
      </c>
      <c r="D19842" t="s">
        <v>772</v>
      </c>
      <c r="E19842">
        <v>43</v>
      </c>
    </row>
    <row r="19843" spans="1:5" ht="13.5" customHeight="1">
      <c r="A19843">
        <v>191.2</v>
      </c>
      <c r="B19843" t="str">
        <f t="shared" ref="B19843:B19906" si="310">A19843&amp;"---"&amp;E19843</f>
        <v>191.2---44</v>
      </c>
      <c r="C19843" t="s">
        <v>5916</v>
      </c>
      <c r="D19843" t="s">
        <v>750</v>
      </c>
      <c r="E19843">
        <v>44</v>
      </c>
    </row>
    <row r="19844" spans="1:5" ht="13.5" customHeight="1">
      <c r="A19844">
        <v>191.2</v>
      </c>
      <c r="B19844" t="str">
        <f t="shared" si="310"/>
        <v>191.2---45</v>
      </c>
      <c r="C19844" t="s">
        <v>5917</v>
      </c>
      <c r="D19844" t="s">
        <v>789</v>
      </c>
      <c r="E19844">
        <v>45</v>
      </c>
    </row>
    <row r="19845" spans="1:5" ht="13.5" customHeight="1">
      <c r="A19845">
        <v>191.2</v>
      </c>
      <c r="B19845" t="str">
        <f t="shared" si="310"/>
        <v>191.2---46</v>
      </c>
      <c r="C19845" t="s">
        <v>5918</v>
      </c>
      <c r="D19845" t="s">
        <v>770</v>
      </c>
      <c r="E19845">
        <v>46</v>
      </c>
    </row>
    <row r="19846" spans="1:5" ht="13.5" customHeight="1">
      <c r="A19846">
        <v>191.2</v>
      </c>
      <c r="B19846" t="str">
        <f t="shared" si="310"/>
        <v>191.2---47</v>
      </c>
      <c r="C19846" t="s">
        <v>5963</v>
      </c>
      <c r="D19846" t="s">
        <v>937</v>
      </c>
      <c r="E19846">
        <v>47</v>
      </c>
    </row>
    <row r="19847" spans="1:5" ht="13.5" customHeight="1">
      <c r="A19847">
        <v>191.2</v>
      </c>
      <c r="B19847" t="str">
        <f t="shared" si="310"/>
        <v>191.2---48</v>
      </c>
      <c r="C19847" t="s">
        <v>5984</v>
      </c>
      <c r="D19847" t="s">
        <v>1232</v>
      </c>
      <c r="E19847">
        <v>48</v>
      </c>
    </row>
    <row r="19848" spans="1:5" ht="13.5" customHeight="1">
      <c r="A19848">
        <v>191.2</v>
      </c>
      <c r="B19848" t="str">
        <f t="shared" si="310"/>
        <v>191.2---49</v>
      </c>
      <c r="C19848" t="s">
        <v>5964</v>
      </c>
      <c r="D19848" t="s">
        <v>1176</v>
      </c>
      <c r="E19848">
        <v>49</v>
      </c>
    </row>
    <row r="19849" spans="1:5" ht="13.5" customHeight="1">
      <c r="A19849">
        <v>191.2</v>
      </c>
      <c r="B19849" t="str">
        <f t="shared" si="310"/>
        <v>191.2---50</v>
      </c>
      <c r="C19849" t="s">
        <v>5952</v>
      </c>
      <c r="D19849" t="s">
        <v>891</v>
      </c>
      <c r="E19849">
        <v>50</v>
      </c>
    </row>
    <row r="19850" spans="1:5" ht="13.5" customHeight="1">
      <c r="A19850">
        <v>191.2</v>
      </c>
      <c r="B19850" t="str">
        <f t="shared" si="310"/>
        <v>191.2---51</v>
      </c>
      <c r="C19850" t="s">
        <v>5956</v>
      </c>
      <c r="D19850" t="s">
        <v>917</v>
      </c>
      <c r="E19850">
        <v>51</v>
      </c>
    </row>
    <row r="19851" spans="1:5" ht="13.5" customHeight="1">
      <c r="A19851">
        <v>191.2</v>
      </c>
      <c r="B19851" t="str">
        <f t="shared" si="310"/>
        <v>191.2---52</v>
      </c>
      <c r="C19851" t="s">
        <v>5919</v>
      </c>
      <c r="D19851" t="s">
        <v>725</v>
      </c>
      <c r="E19851">
        <v>52</v>
      </c>
    </row>
    <row r="19852" spans="1:5" ht="13.5" customHeight="1">
      <c r="A19852">
        <v>191.2</v>
      </c>
      <c r="B19852" t="str">
        <f t="shared" si="310"/>
        <v>191.2---53</v>
      </c>
      <c r="C19852" t="s">
        <v>5920</v>
      </c>
      <c r="D19852" t="s">
        <v>762</v>
      </c>
      <c r="E19852">
        <v>53</v>
      </c>
    </row>
    <row r="19853" spans="1:5" ht="13.5" customHeight="1">
      <c r="A19853">
        <v>191.2</v>
      </c>
      <c r="B19853" t="str">
        <f t="shared" si="310"/>
        <v>191.2---54</v>
      </c>
      <c r="C19853" t="s">
        <v>5923</v>
      </c>
      <c r="D19853" t="s">
        <v>766</v>
      </c>
      <c r="E19853">
        <v>54</v>
      </c>
    </row>
    <row r="19854" spans="1:5" ht="13.5" customHeight="1">
      <c r="A19854">
        <v>191.2</v>
      </c>
      <c r="B19854" t="str">
        <f t="shared" si="310"/>
        <v>191.2---55</v>
      </c>
      <c r="C19854" t="s">
        <v>5989</v>
      </c>
      <c r="D19854" t="s">
        <v>1185</v>
      </c>
      <c r="E19854">
        <v>55</v>
      </c>
    </row>
    <row r="19855" spans="1:5" ht="13.5" customHeight="1">
      <c r="A19855">
        <v>191.2</v>
      </c>
      <c r="B19855" t="str">
        <f t="shared" si="310"/>
        <v>191.2---56</v>
      </c>
      <c r="C19855" t="s">
        <v>5981</v>
      </c>
      <c r="D19855" t="s">
        <v>1225</v>
      </c>
      <c r="E19855">
        <v>56</v>
      </c>
    </row>
    <row r="19856" spans="1:5" ht="13.5" customHeight="1">
      <c r="A19856">
        <v>191.3</v>
      </c>
      <c r="B19856" t="str">
        <f t="shared" si="310"/>
        <v>191.3---1</v>
      </c>
      <c r="C19856" t="s">
        <v>4216</v>
      </c>
      <c r="D19856" t="s">
        <v>1431</v>
      </c>
      <c r="E19856">
        <v>1</v>
      </c>
    </row>
    <row r="19857" spans="1:5" ht="13.5" customHeight="1">
      <c r="A19857">
        <v>191.3</v>
      </c>
      <c r="B19857" t="str">
        <f t="shared" si="310"/>
        <v>191.3---2</v>
      </c>
      <c r="C19857" t="s">
        <v>4216</v>
      </c>
      <c r="D19857" t="s">
        <v>1024</v>
      </c>
      <c r="E19857">
        <v>2</v>
      </c>
    </row>
    <row r="19858" spans="1:5" ht="13.5" customHeight="1">
      <c r="A19858">
        <v>191.3</v>
      </c>
      <c r="B19858" t="str">
        <f t="shared" si="310"/>
        <v>191.3---3</v>
      </c>
      <c r="C19858" t="s">
        <v>4252</v>
      </c>
      <c r="D19858" t="s">
        <v>1278</v>
      </c>
      <c r="E19858">
        <v>3</v>
      </c>
    </row>
    <row r="19859" spans="1:5" ht="13.5" customHeight="1">
      <c r="A19859">
        <v>191.3</v>
      </c>
      <c r="B19859" t="str">
        <f t="shared" si="310"/>
        <v>191.3---4</v>
      </c>
      <c r="C19859" t="s">
        <v>4269</v>
      </c>
      <c r="D19859" t="s">
        <v>1143</v>
      </c>
      <c r="E19859">
        <v>4</v>
      </c>
    </row>
    <row r="19860" spans="1:5" ht="13.5" customHeight="1">
      <c r="A19860">
        <v>191.3</v>
      </c>
      <c r="B19860" t="str">
        <f t="shared" si="310"/>
        <v>191.3---5</v>
      </c>
      <c r="C19860" t="s">
        <v>4271</v>
      </c>
      <c r="D19860" t="s">
        <v>1431</v>
      </c>
      <c r="E19860">
        <v>5</v>
      </c>
    </row>
    <row r="19861" spans="1:5" ht="13.5" customHeight="1">
      <c r="A19861">
        <v>191.3</v>
      </c>
      <c r="B19861" t="str">
        <f t="shared" si="310"/>
        <v>191.3---6</v>
      </c>
      <c r="C19861" t="s">
        <v>4271</v>
      </c>
      <c r="D19861" t="s">
        <v>719</v>
      </c>
      <c r="E19861">
        <v>6</v>
      </c>
    </row>
    <row r="19862" spans="1:5" ht="13.5" customHeight="1">
      <c r="A19862">
        <v>191.3</v>
      </c>
      <c r="B19862" t="str">
        <f t="shared" si="310"/>
        <v>191.3---7</v>
      </c>
      <c r="C19862" t="s">
        <v>4239</v>
      </c>
      <c r="D19862" t="s">
        <v>792</v>
      </c>
      <c r="E19862">
        <v>7</v>
      </c>
    </row>
    <row r="19863" spans="1:5" ht="13.5" customHeight="1">
      <c r="A19863">
        <v>191.3</v>
      </c>
      <c r="B19863" t="str">
        <f t="shared" si="310"/>
        <v>191.3---8</v>
      </c>
      <c r="C19863" t="s">
        <v>4228</v>
      </c>
      <c r="D19863" t="s">
        <v>1240</v>
      </c>
      <c r="E19863">
        <v>8</v>
      </c>
    </row>
    <row r="19864" spans="1:5" ht="13.5" customHeight="1">
      <c r="A19864">
        <v>191.3</v>
      </c>
      <c r="B19864" t="str">
        <f t="shared" si="310"/>
        <v>191.3---9</v>
      </c>
      <c r="C19864" t="s">
        <v>4268</v>
      </c>
      <c r="D19864" t="s">
        <v>1431</v>
      </c>
      <c r="E19864">
        <v>9</v>
      </c>
    </row>
    <row r="19865" spans="1:5" ht="13.5" customHeight="1">
      <c r="A19865">
        <v>191.3</v>
      </c>
      <c r="B19865" t="str">
        <f t="shared" si="310"/>
        <v>191.3---10</v>
      </c>
      <c r="C19865" t="s">
        <v>4268</v>
      </c>
      <c r="D19865" t="s">
        <v>809</v>
      </c>
      <c r="E19865">
        <v>10</v>
      </c>
    </row>
    <row r="19866" spans="1:5" ht="13.5" customHeight="1">
      <c r="A19866">
        <v>191.3</v>
      </c>
      <c r="B19866" t="str">
        <f t="shared" si="310"/>
        <v>191.3---11</v>
      </c>
      <c r="C19866" t="s">
        <v>4230</v>
      </c>
      <c r="D19866" t="s">
        <v>723</v>
      </c>
      <c r="E19866">
        <v>11</v>
      </c>
    </row>
    <row r="19867" spans="1:5" ht="13.5" customHeight="1">
      <c r="A19867">
        <v>191.3</v>
      </c>
      <c r="B19867" t="str">
        <f t="shared" si="310"/>
        <v>191.3---12</v>
      </c>
      <c r="C19867" t="s">
        <v>4244</v>
      </c>
      <c r="D19867" t="s">
        <v>725</v>
      </c>
      <c r="E19867">
        <v>12</v>
      </c>
    </row>
    <row r="19868" spans="1:5" ht="13.5" customHeight="1">
      <c r="A19868">
        <v>191.3</v>
      </c>
      <c r="B19868" t="str">
        <f t="shared" si="310"/>
        <v>191.3---13</v>
      </c>
      <c r="C19868" t="s">
        <v>4231</v>
      </c>
      <c r="D19868" t="s">
        <v>1431</v>
      </c>
      <c r="E19868">
        <v>13</v>
      </c>
    </row>
    <row r="19869" spans="1:5" ht="13.5" customHeight="1">
      <c r="A19869">
        <v>191.3</v>
      </c>
      <c r="B19869" t="str">
        <f t="shared" si="310"/>
        <v>191.3---14</v>
      </c>
      <c r="C19869" t="s">
        <v>4231</v>
      </c>
      <c r="D19869" t="s">
        <v>937</v>
      </c>
      <c r="E19869">
        <v>14</v>
      </c>
    </row>
    <row r="19870" spans="1:5" ht="13.5" customHeight="1">
      <c r="A19870">
        <v>191.3</v>
      </c>
      <c r="B19870" t="str">
        <f t="shared" si="310"/>
        <v>191.3---15</v>
      </c>
      <c r="C19870" t="s">
        <v>4254</v>
      </c>
      <c r="D19870" t="s">
        <v>1232</v>
      </c>
      <c r="E19870">
        <v>15</v>
      </c>
    </row>
    <row r="19871" spans="1:5" ht="13.5" customHeight="1">
      <c r="A19871">
        <v>191.3</v>
      </c>
      <c r="B19871" t="str">
        <f t="shared" si="310"/>
        <v>191.3---16</v>
      </c>
      <c r="C19871" t="s">
        <v>4233</v>
      </c>
      <c r="D19871" t="s">
        <v>1315</v>
      </c>
      <c r="E19871">
        <v>16</v>
      </c>
    </row>
    <row r="19872" spans="1:5" ht="13.5" customHeight="1">
      <c r="A19872">
        <v>191.3</v>
      </c>
      <c r="B19872" t="str">
        <f t="shared" si="310"/>
        <v>191.3---17</v>
      </c>
      <c r="C19872" t="s">
        <v>5911</v>
      </c>
      <c r="D19872" t="s">
        <v>1043</v>
      </c>
      <c r="E19872">
        <v>17</v>
      </c>
    </row>
    <row r="19873" spans="1:5" ht="13.5" customHeight="1">
      <c r="A19873">
        <v>191.3</v>
      </c>
      <c r="B19873" t="str">
        <f t="shared" si="310"/>
        <v>191.3---18</v>
      </c>
      <c r="C19873" t="s">
        <v>5911</v>
      </c>
      <c r="D19873" t="s">
        <v>1287</v>
      </c>
      <c r="E19873">
        <v>18</v>
      </c>
    </row>
    <row r="19874" spans="1:5" ht="13.5" customHeight="1">
      <c r="A19874">
        <v>191.3</v>
      </c>
      <c r="B19874" t="str">
        <f t="shared" si="310"/>
        <v>191.3---19</v>
      </c>
      <c r="C19874" t="s">
        <v>5911</v>
      </c>
      <c r="D19874" t="s">
        <v>783</v>
      </c>
      <c r="E19874">
        <v>19</v>
      </c>
    </row>
    <row r="19875" spans="1:5" ht="13.5" customHeight="1">
      <c r="A19875">
        <v>191.3</v>
      </c>
      <c r="B19875" t="str">
        <f t="shared" si="310"/>
        <v>191.3---20</v>
      </c>
      <c r="C19875" t="s">
        <v>735</v>
      </c>
      <c r="D19875" t="s">
        <v>744</v>
      </c>
      <c r="E19875">
        <v>20</v>
      </c>
    </row>
    <row r="19876" spans="1:5" ht="13.5" customHeight="1">
      <c r="A19876">
        <v>191.3</v>
      </c>
      <c r="B19876" t="str">
        <f t="shared" si="310"/>
        <v>191.3---21</v>
      </c>
      <c r="C19876" t="s">
        <v>739</v>
      </c>
      <c r="D19876" t="s">
        <v>736</v>
      </c>
      <c r="E19876">
        <v>21</v>
      </c>
    </row>
    <row r="19877" spans="1:5" ht="13.5" customHeight="1">
      <c r="A19877">
        <v>191.3</v>
      </c>
      <c r="B19877" t="str">
        <f t="shared" si="310"/>
        <v>191.3---22</v>
      </c>
      <c r="C19877" t="s">
        <v>858</v>
      </c>
      <c r="D19877" t="s">
        <v>740</v>
      </c>
      <c r="E19877">
        <v>22</v>
      </c>
    </row>
    <row r="19878" spans="1:5" ht="13.5" customHeight="1">
      <c r="A19878">
        <v>191.3</v>
      </c>
      <c r="B19878" t="str">
        <f t="shared" si="310"/>
        <v>191.3---23</v>
      </c>
      <c r="C19878" t="s">
        <v>743</v>
      </c>
      <c r="D19878" t="s">
        <v>754</v>
      </c>
      <c r="E19878">
        <v>23</v>
      </c>
    </row>
    <row r="19879" spans="1:5" ht="13.5" customHeight="1">
      <c r="A19879">
        <v>191.3</v>
      </c>
      <c r="B19879" t="str">
        <f t="shared" si="310"/>
        <v>191.3---24</v>
      </c>
      <c r="C19879" t="s">
        <v>745</v>
      </c>
      <c r="D19879" t="s">
        <v>837</v>
      </c>
      <c r="E19879">
        <v>24</v>
      </c>
    </row>
    <row r="19880" spans="1:5" ht="13.5" customHeight="1">
      <c r="A19880">
        <v>191.3</v>
      </c>
      <c r="B19880" t="str">
        <f t="shared" si="310"/>
        <v>191.3---25</v>
      </c>
      <c r="C19880" t="s">
        <v>915</v>
      </c>
      <c r="D19880" t="s">
        <v>939</v>
      </c>
      <c r="E19880">
        <v>25</v>
      </c>
    </row>
    <row r="19881" spans="1:5" ht="13.5" customHeight="1">
      <c r="A19881">
        <v>191.3</v>
      </c>
      <c r="B19881" t="str">
        <f t="shared" si="310"/>
        <v>191.3---26</v>
      </c>
      <c r="C19881" t="s">
        <v>987</v>
      </c>
      <c r="D19881" t="s">
        <v>1263</v>
      </c>
      <c r="E19881">
        <v>26</v>
      </c>
    </row>
    <row r="19882" spans="1:5" ht="13.5" customHeight="1">
      <c r="A19882">
        <v>191.3</v>
      </c>
      <c r="B19882" t="str">
        <f t="shared" si="310"/>
        <v>191.3---27</v>
      </c>
      <c r="C19882" t="s">
        <v>989</v>
      </c>
      <c r="D19882" t="s">
        <v>738</v>
      </c>
      <c r="E19882">
        <v>27</v>
      </c>
    </row>
    <row r="19883" spans="1:5" ht="13.5" customHeight="1">
      <c r="A19883">
        <v>191.3</v>
      </c>
      <c r="B19883" t="str">
        <f t="shared" si="310"/>
        <v>191.3---28</v>
      </c>
      <c r="C19883" t="s">
        <v>799</v>
      </c>
      <c r="D19883" t="s">
        <v>809</v>
      </c>
      <c r="E19883">
        <v>28</v>
      </c>
    </row>
    <row r="19884" spans="1:5" ht="13.5" customHeight="1">
      <c r="A19884">
        <v>191.3</v>
      </c>
      <c r="B19884" t="str">
        <f t="shared" si="310"/>
        <v>191.3---29</v>
      </c>
      <c r="C19884" t="s">
        <v>1094</v>
      </c>
      <c r="D19884" t="s">
        <v>790</v>
      </c>
      <c r="E19884">
        <v>29</v>
      </c>
    </row>
    <row r="19885" spans="1:5" ht="13.5" customHeight="1">
      <c r="A19885">
        <v>191.3</v>
      </c>
      <c r="B19885" t="str">
        <f t="shared" si="310"/>
        <v>191.3---30</v>
      </c>
      <c r="C19885" t="s">
        <v>819</v>
      </c>
      <c r="D19885" t="s">
        <v>756</v>
      </c>
      <c r="E19885">
        <v>30</v>
      </c>
    </row>
    <row r="19886" spans="1:5" ht="13.5" customHeight="1">
      <c r="A19886">
        <v>191.3</v>
      </c>
      <c r="B19886" t="str">
        <f t="shared" si="310"/>
        <v>191.3---31</v>
      </c>
      <c r="C19886" t="s">
        <v>1019</v>
      </c>
      <c r="D19886" t="s">
        <v>734</v>
      </c>
      <c r="E19886">
        <v>31</v>
      </c>
    </row>
    <row r="19887" spans="1:5" ht="13.5" customHeight="1">
      <c r="A19887">
        <v>191.3</v>
      </c>
      <c r="B19887" t="str">
        <f t="shared" si="310"/>
        <v>191.3---32</v>
      </c>
      <c r="C19887" t="s">
        <v>822</v>
      </c>
      <c r="D19887" t="s">
        <v>833</v>
      </c>
      <c r="E19887">
        <v>32</v>
      </c>
    </row>
    <row r="19888" spans="1:5" ht="13.5" customHeight="1">
      <c r="A19888">
        <v>191.3</v>
      </c>
      <c r="B19888" t="str">
        <f t="shared" si="310"/>
        <v>191.3---33</v>
      </c>
      <c r="C19888" t="s">
        <v>824</v>
      </c>
      <c r="D19888" t="s">
        <v>752</v>
      </c>
      <c r="E19888">
        <v>33</v>
      </c>
    </row>
    <row r="19889" spans="1:5" ht="13.5" customHeight="1">
      <c r="A19889">
        <v>191.3</v>
      </c>
      <c r="B19889" t="str">
        <f t="shared" si="310"/>
        <v>191.3---34</v>
      </c>
      <c r="C19889" t="s">
        <v>755</v>
      </c>
      <c r="D19889" t="s">
        <v>1146</v>
      </c>
      <c r="E19889">
        <v>34</v>
      </c>
    </row>
    <row r="19890" spans="1:5" ht="13.5" customHeight="1">
      <c r="A19890">
        <v>191.3</v>
      </c>
      <c r="B19890" t="str">
        <f t="shared" si="310"/>
        <v>191.3---35</v>
      </c>
      <c r="C19890" t="s">
        <v>830</v>
      </c>
      <c r="D19890" t="s">
        <v>1240</v>
      </c>
      <c r="E19890">
        <v>35</v>
      </c>
    </row>
    <row r="19891" spans="1:5" ht="13.5" customHeight="1">
      <c r="A19891">
        <v>191.3</v>
      </c>
      <c r="B19891" t="str">
        <f t="shared" si="310"/>
        <v>191.3---36</v>
      </c>
      <c r="C19891" t="s">
        <v>1096</v>
      </c>
      <c r="D19891" t="s">
        <v>1215</v>
      </c>
      <c r="E19891">
        <v>36</v>
      </c>
    </row>
    <row r="19892" spans="1:5" ht="13.5" customHeight="1">
      <c r="A19892">
        <v>191.3</v>
      </c>
      <c r="B19892" t="str">
        <f t="shared" si="310"/>
        <v>191.3---37</v>
      </c>
      <c r="C19892" t="s">
        <v>868</v>
      </c>
      <c r="D19892" t="s">
        <v>758</v>
      </c>
      <c r="E19892">
        <v>37</v>
      </c>
    </row>
    <row r="19893" spans="1:5" ht="13.5" customHeight="1">
      <c r="A19893">
        <v>191.3</v>
      </c>
      <c r="B19893" t="str">
        <f t="shared" si="310"/>
        <v>191.3---38</v>
      </c>
      <c r="C19893" t="s">
        <v>944</v>
      </c>
      <c r="D19893" t="s">
        <v>1144</v>
      </c>
      <c r="E19893">
        <v>38</v>
      </c>
    </row>
    <row r="19894" spans="1:5" ht="13.5" customHeight="1">
      <c r="A19894">
        <v>191.3</v>
      </c>
      <c r="B19894" t="str">
        <f t="shared" si="310"/>
        <v>191.3---39</v>
      </c>
      <c r="C19894" t="s">
        <v>1216</v>
      </c>
      <c r="D19894" t="s">
        <v>1385</v>
      </c>
      <c r="E19894">
        <v>39</v>
      </c>
    </row>
    <row r="19895" spans="1:5" ht="13.5" customHeight="1">
      <c r="A19895">
        <v>191.3</v>
      </c>
      <c r="B19895" t="str">
        <f t="shared" si="310"/>
        <v>191.3---40</v>
      </c>
      <c r="C19895" t="s">
        <v>5929</v>
      </c>
      <c r="D19895" t="s">
        <v>813</v>
      </c>
      <c r="E19895">
        <v>40</v>
      </c>
    </row>
    <row r="19896" spans="1:5" ht="13.5" customHeight="1">
      <c r="A19896">
        <v>191.3</v>
      </c>
      <c r="B19896" t="str">
        <f t="shared" si="310"/>
        <v>191.3---41</v>
      </c>
      <c r="C19896" t="s">
        <v>5961</v>
      </c>
      <c r="D19896" t="s">
        <v>935</v>
      </c>
      <c r="E19896">
        <v>41</v>
      </c>
    </row>
    <row r="19897" spans="1:5" ht="13.5" customHeight="1">
      <c r="A19897">
        <v>191.3</v>
      </c>
      <c r="B19897" t="str">
        <f t="shared" si="310"/>
        <v>191.3---42</v>
      </c>
      <c r="C19897" t="s">
        <v>5930</v>
      </c>
      <c r="D19897" t="s">
        <v>821</v>
      </c>
      <c r="E19897">
        <v>42</v>
      </c>
    </row>
    <row r="19898" spans="1:5" ht="13.5" customHeight="1">
      <c r="A19898">
        <v>191.3</v>
      </c>
      <c r="B19898" t="str">
        <f t="shared" si="310"/>
        <v>191.3---43</v>
      </c>
      <c r="C19898" t="s">
        <v>5915</v>
      </c>
      <c r="D19898" t="s">
        <v>772</v>
      </c>
      <c r="E19898">
        <v>43</v>
      </c>
    </row>
    <row r="19899" spans="1:5" ht="13.5" customHeight="1">
      <c r="A19899">
        <v>191.3</v>
      </c>
      <c r="B19899" t="str">
        <f t="shared" si="310"/>
        <v>191.3---44</v>
      </c>
      <c r="C19899" t="s">
        <v>5916</v>
      </c>
      <c r="D19899" t="s">
        <v>750</v>
      </c>
      <c r="E19899">
        <v>44</v>
      </c>
    </row>
    <row r="19900" spans="1:5" ht="13.5" customHeight="1">
      <c r="A19900">
        <v>191.3</v>
      </c>
      <c r="B19900" t="str">
        <f t="shared" si="310"/>
        <v>191.3---45</v>
      </c>
      <c r="C19900" t="s">
        <v>5917</v>
      </c>
      <c r="D19900" t="s">
        <v>789</v>
      </c>
      <c r="E19900">
        <v>45</v>
      </c>
    </row>
    <row r="19901" spans="1:5" ht="13.5" customHeight="1">
      <c r="A19901">
        <v>191.3</v>
      </c>
      <c r="B19901" t="str">
        <f t="shared" si="310"/>
        <v>191.3---46</v>
      </c>
      <c r="C19901" t="s">
        <v>5918</v>
      </c>
      <c r="D19901" t="s">
        <v>770</v>
      </c>
      <c r="E19901">
        <v>46</v>
      </c>
    </row>
    <row r="19902" spans="1:5" ht="13.5" customHeight="1">
      <c r="A19902">
        <v>191.3</v>
      </c>
      <c r="B19902" t="str">
        <f t="shared" si="310"/>
        <v>191.3---47</v>
      </c>
      <c r="C19902" t="s">
        <v>5963</v>
      </c>
      <c r="D19902" t="s">
        <v>937</v>
      </c>
      <c r="E19902">
        <v>47</v>
      </c>
    </row>
    <row r="19903" spans="1:5" ht="13.5" customHeight="1">
      <c r="A19903">
        <v>191.3</v>
      </c>
      <c r="B19903" t="str">
        <f t="shared" si="310"/>
        <v>191.3---48</v>
      </c>
      <c r="C19903" t="s">
        <v>5984</v>
      </c>
      <c r="D19903" t="s">
        <v>1232</v>
      </c>
      <c r="E19903">
        <v>48</v>
      </c>
    </row>
    <row r="19904" spans="1:5" ht="13.5" customHeight="1">
      <c r="A19904">
        <v>191.3</v>
      </c>
      <c r="B19904" t="str">
        <f t="shared" si="310"/>
        <v>191.3---49</v>
      </c>
      <c r="C19904" t="s">
        <v>5964</v>
      </c>
      <c r="D19904" t="s">
        <v>1176</v>
      </c>
      <c r="E19904">
        <v>49</v>
      </c>
    </row>
    <row r="19905" spans="1:5" ht="13.5" customHeight="1">
      <c r="A19905">
        <v>191.3</v>
      </c>
      <c r="B19905" t="str">
        <f t="shared" si="310"/>
        <v>191.3---50</v>
      </c>
      <c r="C19905" t="s">
        <v>5952</v>
      </c>
      <c r="D19905" t="s">
        <v>891</v>
      </c>
      <c r="E19905">
        <v>50</v>
      </c>
    </row>
    <row r="19906" spans="1:5" ht="13.5" customHeight="1">
      <c r="A19906">
        <v>191.3</v>
      </c>
      <c r="B19906" t="str">
        <f t="shared" si="310"/>
        <v>191.3---51</v>
      </c>
      <c r="C19906" t="s">
        <v>5956</v>
      </c>
      <c r="D19906" t="s">
        <v>917</v>
      </c>
      <c r="E19906">
        <v>51</v>
      </c>
    </row>
    <row r="19907" spans="1:5" ht="13.5" customHeight="1">
      <c r="A19907">
        <v>191.3</v>
      </c>
      <c r="B19907" t="str">
        <f t="shared" ref="B19907:B19970" si="311">A19907&amp;"---"&amp;E19907</f>
        <v>191.3---52</v>
      </c>
      <c r="C19907" t="s">
        <v>5919</v>
      </c>
      <c r="D19907" t="s">
        <v>725</v>
      </c>
      <c r="E19907">
        <v>52</v>
      </c>
    </row>
    <row r="19908" spans="1:5" ht="13.5" customHeight="1">
      <c r="A19908">
        <v>191.3</v>
      </c>
      <c r="B19908" t="str">
        <f t="shared" si="311"/>
        <v>191.3---53</v>
      </c>
      <c r="C19908" t="s">
        <v>5920</v>
      </c>
      <c r="D19908" t="s">
        <v>762</v>
      </c>
      <c r="E19908">
        <v>53</v>
      </c>
    </row>
    <row r="19909" spans="1:5" ht="13.5" customHeight="1">
      <c r="A19909">
        <v>191.3</v>
      </c>
      <c r="B19909" t="str">
        <f t="shared" si="311"/>
        <v>191.3---54</v>
      </c>
      <c r="C19909" t="s">
        <v>5923</v>
      </c>
      <c r="D19909" t="s">
        <v>766</v>
      </c>
      <c r="E19909">
        <v>54</v>
      </c>
    </row>
    <row r="19910" spans="1:5" ht="13.5" customHeight="1">
      <c r="A19910">
        <v>191.3</v>
      </c>
      <c r="B19910" t="str">
        <f t="shared" si="311"/>
        <v>191.3---55</v>
      </c>
      <c r="C19910" t="s">
        <v>5989</v>
      </c>
      <c r="D19910" t="s">
        <v>1185</v>
      </c>
      <c r="E19910">
        <v>55</v>
      </c>
    </row>
    <row r="19911" spans="1:5" ht="13.5" customHeight="1">
      <c r="A19911">
        <v>191.3</v>
      </c>
      <c r="B19911" t="str">
        <f t="shared" si="311"/>
        <v>191.3---56</v>
      </c>
      <c r="C19911" t="s">
        <v>5981</v>
      </c>
      <c r="D19911" t="s">
        <v>1225</v>
      </c>
      <c r="E19911">
        <v>56</v>
      </c>
    </row>
    <row r="19912" spans="1:5" ht="13.5" customHeight="1">
      <c r="A19912">
        <v>192</v>
      </c>
      <c r="B19912" t="str">
        <f t="shared" si="311"/>
        <v>192---1</v>
      </c>
      <c r="C19912" t="s">
        <v>4216</v>
      </c>
      <c r="D19912" t="s">
        <v>1251</v>
      </c>
      <c r="E19912">
        <v>1</v>
      </c>
    </row>
    <row r="19913" spans="1:5" ht="13.5" customHeight="1">
      <c r="A19913">
        <v>192</v>
      </c>
      <c r="B19913" t="str">
        <f t="shared" si="311"/>
        <v>192---2</v>
      </c>
      <c r="C19913" t="s">
        <v>4216</v>
      </c>
      <c r="D19913" t="s">
        <v>1128</v>
      </c>
      <c r="E19913">
        <v>2</v>
      </c>
    </row>
    <row r="19914" spans="1:5" ht="13.5" customHeight="1">
      <c r="A19914">
        <v>192</v>
      </c>
      <c r="B19914" t="str">
        <f t="shared" si="311"/>
        <v>192---3</v>
      </c>
      <c r="C19914" t="s">
        <v>4216</v>
      </c>
      <c r="D19914" t="s">
        <v>1431</v>
      </c>
      <c r="E19914">
        <v>3</v>
      </c>
    </row>
    <row r="19915" spans="1:5" ht="13.5" customHeight="1">
      <c r="A19915">
        <v>192</v>
      </c>
      <c r="B19915" t="str">
        <f t="shared" si="311"/>
        <v>192---4</v>
      </c>
      <c r="C19915" t="s">
        <v>4216</v>
      </c>
      <c r="D19915" t="s">
        <v>1024</v>
      </c>
      <c r="E19915">
        <v>4</v>
      </c>
    </row>
    <row r="19916" spans="1:5" ht="13.5" customHeight="1">
      <c r="A19916">
        <v>192</v>
      </c>
      <c r="B19916" t="str">
        <f t="shared" si="311"/>
        <v>192---5</v>
      </c>
      <c r="C19916" t="s">
        <v>4216</v>
      </c>
      <c r="D19916" t="s">
        <v>1278</v>
      </c>
      <c r="E19916">
        <v>5</v>
      </c>
    </row>
    <row r="19917" spans="1:5" ht="13.5" customHeight="1">
      <c r="A19917">
        <v>192</v>
      </c>
      <c r="B19917" t="str">
        <f t="shared" si="311"/>
        <v>192---6</v>
      </c>
      <c r="C19917" t="s">
        <v>4216</v>
      </c>
      <c r="D19917" t="s">
        <v>1143</v>
      </c>
      <c r="E19917">
        <v>6</v>
      </c>
    </row>
    <row r="19918" spans="1:5" ht="13.5" customHeight="1">
      <c r="A19918">
        <v>192</v>
      </c>
      <c r="B19918" t="str">
        <f t="shared" si="311"/>
        <v>192---7</v>
      </c>
      <c r="C19918" t="s">
        <v>4271</v>
      </c>
      <c r="D19918" t="s">
        <v>1431</v>
      </c>
      <c r="E19918">
        <v>7</v>
      </c>
    </row>
    <row r="19919" spans="1:5" ht="13.5" customHeight="1">
      <c r="A19919">
        <v>192</v>
      </c>
      <c r="B19919" t="str">
        <f t="shared" si="311"/>
        <v>192---8</v>
      </c>
      <c r="C19919" t="s">
        <v>4271</v>
      </c>
      <c r="D19919" t="s">
        <v>719</v>
      </c>
      <c r="E19919">
        <v>8</v>
      </c>
    </row>
    <row r="19920" spans="1:5" ht="13.5" customHeight="1">
      <c r="A19920">
        <v>192</v>
      </c>
      <c r="B19920" t="str">
        <f t="shared" si="311"/>
        <v>192---9</v>
      </c>
      <c r="C19920" t="s">
        <v>4239</v>
      </c>
      <c r="D19920" t="s">
        <v>792</v>
      </c>
      <c r="E19920">
        <v>9</v>
      </c>
    </row>
    <row r="19921" spans="1:5" ht="13.5" customHeight="1">
      <c r="A19921">
        <v>192</v>
      </c>
      <c r="B19921" t="str">
        <f t="shared" si="311"/>
        <v>192---10</v>
      </c>
      <c r="C19921" t="s">
        <v>4228</v>
      </c>
      <c r="D19921" t="s">
        <v>1240</v>
      </c>
      <c r="E19921">
        <v>10</v>
      </c>
    </row>
    <row r="19922" spans="1:5" ht="13.5" customHeight="1">
      <c r="A19922">
        <v>192</v>
      </c>
      <c r="B19922" t="str">
        <f t="shared" si="311"/>
        <v>192---11</v>
      </c>
      <c r="C19922" t="s">
        <v>4268</v>
      </c>
      <c r="D19922" t="s">
        <v>1431</v>
      </c>
      <c r="E19922">
        <v>11</v>
      </c>
    </row>
    <row r="19923" spans="1:5" ht="13.5" customHeight="1">
      <c r="A19923">
        <v>192</v>
      </c>
      <c r="B19923" t="str">
        <f t="shared" si="311"/>
        <v>192---12</v>
      </c>
      <c r="C19923" t="s">
        <v>4268</v>
      </c>
      <c r="D19923" t="s">
        <v>809</v>
      </c>
      <c r="E19923">
        <v>12</v>
      </c>
    </row>
    <row r="19924" spans="1:5" ht="13.5" customHeight="1">
      <c r="A19924">
        <v>192</v>
      </c>
      <c r="B19924" t="str">
        <f t="shared" si="311"/>
        <v>192---13</v>
      </c>
      <c r="C19924" t="s">
        <v>4230</v>
      </c>
      <c r="D19924" t="s">
        <v>723</v>
      </c>
      <c r="E19924">
        <v>13</v>
      </c>
    </row>
    <row r="19925" spans="1:5" ht="13.5" customHeight="1">
      <c r="A19925">
        <v>192</v>
      </c>
      <c r="B19925" t="str">
        <f t="shared" si="311"/>
        <v>192---14</v>
      </c>
      <c r="C19925" t="s">
        <v>4244</v>
      </c>
      <c r="D19925" t="s">
        <v>725</v>
      </c>
      <c r="E19925">
        <v>14</v>
      </c>
    </row>
    <row r="19926" spans="1:5" ht="13.5" customHeight="1">
      <c r="A19926">
        <v>192</v>
      </c>
      <c r="B19926" t="str">
        <f t="shared" si="311"/>
        <v>192---15</v>
      </c>
      <c r="C19926" t="s">
        <v>4231</v>
      </c>
      <c r="D19926" t="s">
        <v>1431</v>
      </c>
      <c r="E19926">
        <v>15</v>
      </c>
    </row>
    <row r="19927" spans="1:5" ht="13.5" customHeight="1">
      <c r="A19927">
        <v>192</v>
      </c>
      <c r="B19927" t="str">
        <f t="shared" si="311"/>
        <v>192---16</v>
      </c>
      <c r="C19927" t="s">
        <v>4231</v>
      </c>
      <c r="D19927" t="s">
        <v>937</v>
      </c>
      <c r="E19927">
        <v>16</v>
      </c>
    </row>
    <row r="19928" spans="1:5" ht="13.5" customHeight="1">
      <c r="A19928">
        <v>192</v>
      </c>
      <c r="B19928" t="str">
        <f t="shared" si="311"/>
        <v>192---17</v>
      </c>
      <c r="C19928" t="s">
        <v>4254</v>
      </c>
      <c r="D19928" t="s">
        <v>1232</v>
      </c>
      <c r="E19928">
        <v>17</v>
      </c>
    </row>
    <row r="19929" spans="1:5" ht="13.5" customHeight="1">
      <c r="A19929">
        <v>192</v>
      </c>
      <c r="B19929" t="str">
        <f t="shared" si="311"/>
        <v>192---18</v>
      </c>
      <c r="C19929" t="s">
        <v>4233</v>
      </c>
      <c r="D19929" t="s">
        <v>1315</v>
      </c>
      <c r="E19929">
        <v>18</v>
      </c>
    </row>
    <row r="19930" spans="1:5" ht="13.5" customHeight="1">
      <c r="A19930">
        <v>192</v>
      </c>
      <c r="B19930" t="str">
        <f t="shared" si="311"/>
        <v>192---19</v>
      </c>
      <c r="C19930" t="s">
        <v>4272</v>
      </c>
      <c r="D19930" t="s">
        <v>1368</v>
      </c>
      <c r="E19930">
        <v>19</v>
      </c>
    </row>
    <row r="19931" spans="1:5" ht="13.5" customHeight="1">
      <c r="A19931">
        <v>192</v>
      </c>
      <c r="B19931" t="str">
        <f t="shared" si="311"/>
        <v>192---20</v>
      </c>
      <c r="C19931" t="s">
        <v>1017</v>
      </c>
      <c r="D19931" t="s">
        <v>796</v>
      </c>
      <c r="E19931">
        <v>20</v>
      </c>
    </row>
    <row r="19932" spans="1:5" ht="13.5" customHeight="1">
      <c r="A19932">
        <v>192</v>
      </c>
      <c r="B19932" t="str">
        <f t="shared" si="311"/>
        <v>192---21</v>
      </c>
      <c r="C19932" t="s">
        <v>731</v>
      </c>
      <c r="D19932" t="s">
        <v>800</v>
      </c>
      <c r="E19932">
        <v>21</v>
      </c>
    </row>
    <row r="19933" spans="1:5" ht="13.5" customHeight="1">
      <c r="A19933">
        <v>192</v>
      </c>
      <c r="B19933" t="str">
        <f t="shared" si="311"/>
        <v>192---22</v>
      </c>
      <c r="C19933" t="s">
        <v>735</v>
      </c>
      <c r="D19933" t="s">
        <v>744</v>
      </c>
      <c r="E19933">
        <v>22</v>
      </c>
    </row>
    <row r="19934" spans="1:5" ht="13.5" customHeight="1">
      <c r="A19934">
        <v>192</v>
      </c>
      <c r="B19934" t="str">
        <f t="shared" si="311"/>
        <v>192---23</v>
      </c>
      <c r="C19934" t="s">
        <v>739</v>
      </c>
      <c r="D19934" t="s">
        <v>736</v>
      </c>
      <c r="E19934">
        <v>23</v>
      </c>
    </row>
    <row r="19935" spans="1:5" ht="13.5" customHeight="1">
      <c r="A19935">
        <v>192</v>
      </c>
      <c r="B19935" t="str">
        <f t="shared" si="311"/>
        <v>192---24</v>
      </c>
      <c r="C19935" t="s">
        <v>858</v>
      </c>
      <c r="D19935" t="s">
        <v>740</v>
      </c>
      <c r="E19935">
        <v>24</v>
      </c>
    </row>
    <row r="19936" spans="1:5" ht="13.5" customHeight="1">
      <c r="A19936">
        <v>192</v>
      </c>
      <c r="B19936" t="str">
        <f t="shared" si="311"/>
        <v>192---25</v>
      </c>
      <c r="C19936" t="s">
        <v>743</v>
      </c>
      <c r="D19936" t="s">
        <v>754</v>
      </c>
      <c r="E19936">
        <v>25</v>
      </c>
    </row>
    <row r="19937" spans="1:5" ht="13.5" customHeight="1">
      <c r="A19937">
        <v>192</v>
      </c>
      <c r="B19937" t="str">
        <f t="shared" si="311"/>
        <v>192---26</v>
      </c>
      <c r="C19937" t="s">
        <v>745</v>
      </c>
      <c r="D19937" t="s">
        <v>837</v>
      </c>
      <c r="E19937">
        <v>26</v>
      </c>
    </row>
    <row r="19938" spans="1:5" ht="13.5" customHeight="1">
      <c r="A19938">
        <v>192</v>
      </c>
      <c r="B19938" t="str">
        <f t="shared" si="311"/>
        <v>192---27</v>
      </c>
      <c r="C19938" t="s">
        <v>915</v>
      </c>
      <c r="D19938" t="s">
        <v>939</v>
      </c>
      <c r="E19938">
        <v>27</v>
      </c>
    </row>
    <row r="19939" spans="1:5" ht="13.5" customHeight="1">
      <c r="A19939">
        <v>192</v>
      </c>
      <c r="B19939" t="str">
        <f t="shared" si="311"/>
        <v>192---28</v>
      </c>
      <c r="C19939" t="s">
        <v>987</v>
      </c>
      <c r="D19939" t="s">
        <v>1263</v>
      </c>
      <c r="E19939">
        <v>28</v>
      </c>
    </row>
    <row r="19940" spans="1:5" ht="13.5" customHeight="1">
      <c r="A19940">
        <v>192</v>
      </c>
      <c r="B19940" t="str">
        <f t="shared" si="311"/>
        <v>192---29</v>
      </c>
      <c r="C19940" t="s">
        <v>989</v>
      </c>
      <c r="D19940" t="s">
        <v>738</v>
      </c>
      <c r="E19940">
        <v>29</v>
      </c>
    </row>
    <row r="19941" spans="1:5" ht="13.5" customHeight="1">
      <c r="A19941">
        <v>192</v>
      </c>
      <c r="B19941" t="str">
        <f t="shared" si="311"/>
        <v>192---30</v>
      </c>
      <c r="C19941" t="s">
        <v>799</v>
      </c>
      <c r="D19941" t="s">
        <v>809</v>
      </c>
      <c r="E19941">
        <v>30</v>
      </c>
    </row>
    <row r="19942" spans="1:5" ht="13.5" customHeight="1">
      <c r="A19942">
        <v>192</v>
      </c>
      <c r="B19942" t="str">
        <f t="shared" si="311"/>
        <v>192---31</v>
      </c>
      <c r="C19942" t="s">
        <v>1094</v>
      </c>
      <c r="D19942" t="s">
        <v>790</v>
      </c>
      <c r="E19942">
        <v>31</v>
      </c>
    </row>
    <row r="19943" spans="1:5" ht="13.5" customHeight="1">
      <c r="A19943">
        <v>192</v>
      </c>
      <c r="B19943" t="str">
        <f t="shared" si="311"/>
        <v>192---32</v>
      </c>
      <c r="C19943" t="s">
        <v>819</v>
      </c>
      <c r="D19943" t="s">
        <v>756</v>
      </c>
      <c r="E19943">
        <v>32</v>
      </c>
    </row>
    <row r="19944" spans="1:5" ht="13.5" customHeight="1">
      <c r="A19944">
        <v>192</v>
      </c>
      <c r="B19944" t="str">
        <f t="shared" si="311"/>
        <v>192---33</v>
      </c>
      <c r="C19944" t="s">
        <v>1019</v>
      </c>
      <c r="D19944" t="s">
        <v>734</v>
      </c>
      <c r="E19944">
        <v>33</v>
      </c>
    </row>
    <row r="19945" spans="1:5" ht="13.5" customHeight="1">
      <c r="A19945">
        <v>192</v>
      </c>
      <c r="B19945" t="str">
        <f t="shared" si="311"/>
        <v>192---34</v>
      </c>
      <c r="C19945" t="s">
        <v>822</v>
      </c>
      <c r="D19945" t="s">
        <v>833</v>
      </c>
      <c r="E19945">
        <v>34</v>
      </c>
    </row>
    <row r="19946" spans="1:5" ht="13.5" customHeight="1">
      <c r="A19946">
        <v>192</v>
      </c>
      <c r="B19946" t="str">
        <f t="shared" si="311"/>
        <v>192---35</v>
      </c>
      <c r="C19946" t="s">
        <v>824</v>
      </c>
      <c r="D19946" t="s">
        <v>752</v>
      </c>
      <c r="E19946">
        <v>35</v>
      </c>
    </row>
    <row r="19947" spans="1:5" ht="13.5" customHeight="1">
      <c r="A19947">
        <v>192</v>
      </c>
      <c r="B19947" t="str">
        <f t="shared" si="311"/>
        <v>192---36</v>
      </c>
      <c r="C19947" t="s">
        <v>755</v>
      </c>
      <c r="D19947" t="s">
        <v>1146</v>
      </c>
      <c r="E19947">
        <v>36</v>
      </c>
    </row>
    <row r="19948" spans="1:5" ht="13.5" customHeight="1">
      <c r="A19948">
        <v>192</v>
      </c>
      <c r="B19948" t="str">
        <f t="shared" si="311"/>
        <v>192---37</v>
      </c>
      <c r="C19948" t="s">
        <v>830</v>
      </c>
      <c r="D19948" t="s">
        <v>1240</v>
      </c>
      <c r="E19948">
        <v>37</v>
      </c>
    </row>
    <row r="19949" spans="1:5" ht="13.5" customHeight="1">
      <c r="A19949">
        <v>192</v>
      </c>
      <c r="B19949" t="str">
        <f t="shared" si="311"/>
        <v>192---38</v>
      </c>
      <c r="C19949" t="s">
        <v>1096</v>
      </c>
      <c r="D19949" t="s">
        <v>1215</v>
      </c>
      <c r="E19949">
        <v>38</v>
      </c>
    </row>
    <row r="19950" spans="1:5" ht="13.5" customHeight="1">
      <c r="A19950">
        <v>192</v>
      </c>
      <c r="B19950" t="str">
        <f t="shared" si="311"/>
        <v>192---39</v>
      </c>
      <c r="C19950" t="s">
        <v>868</v>
      </c>
      <c r="D19950" t="s">
        <v>758</v>
      </c>
      <c r="E19950">
        <v>39</v>
      </c>
    </row>
    <row r="19951" spans="1:5" ht="13.5" customHeight="1">
      <c r="A19951">
        <v>192</v>
      </c>
      <c r="B19951" t="str">
        <f t="shared" si="311"/>
        <v>192---40</v>
      </c>
      <c r="C19951" t="s">
        <v>944</v>
      </c>
      <c r="D19951" t="s">
        <v>1144</v>
      </c>
      <c r="E19951">
        <v>40</v>
      </c>
    </row>
    <row r="19952" spans="1:5" ht="13.5" customHeight="1">
      <c r="A19952">
        <v>192</v>
      </c>
      <c r="B19952" t="str">
        <f t="shared" si="311"/>
        <v>192---41</v>
      </c>
      <c r="C19952" t="s">
        <v>767</v>
      </c>
      <c r="D19952" t="s">
        <v>1368</v>
      </c>
      <c r="E19952">
        <v>41</v>
      </c>
    </row>
    <row r="19953" spans="1:5" ht="13.5" customHeight="1">
      <c r="A19953">
        <v>192</v>
      </c>
      <c r="B19953" t="str">
        <f t="shared" si="311"/>
        <v>192---42</v>
      </c>
      <c r="C19953" t="s">
        <v>1216</v>
      </c>
      <c r="D19953" t="s">
        <v>1385</v>
      </c>
      <c r="E19953">
        <v>42</v>
      </c>
    </row>
    <row r="19954" spans="1:5" ht="13.5" customHeight="1">
      <c r="A19954">
        <v>192</v>
      </c>
      <c r="B19954" t="str">
        <f t="shared" si="311"/>
        <v>192---43</v>
      </c>
      <c r="C19954" t="s">
        <v>918</v>
      </c>
      <c r="D19954" t="s">
        <v>865</v>
      </c>
      <c r="E19954">
        <v>43</v>
      </c>
    </row>
    <row r="19955" spans="1:5" ht="13.5" customHeight="1">
      <c r="A19955">
        <v>192</v>
      </c>
      <c r="B19955" t="str">
        <f t="shared" si="311"/>
        <v>192---44</v>
      </c>
      <c r="C19955" t="s">
        <v>5929</v>
      </c>
      <c r="D19955" t="s">
        <v>813</v>
      </c>
      <c r="E19955">
        <v>44</v>
      </c>
    </row>
    <row r="19956" spans="1:5" ht="13.5" customHeight="1">
      <c r="A19956">
        <v>192</v>
      </c>
      <c r="B19956" t="str">
        <f t="shared" si="311"/>
        <v>192---45</v>
      </c>
      <c r="C19956" t="s">
        <v>5961</v>
      </c>
      <c r="D19956" t="s">
        <v>935</v>
      </c>
      <c r="E19956">
        <v>45</v>
      </c>
    </row>
    <row r="19957" spans="1:5" ht="13.5" customHeight="1">
      <c r="A19957">
        <v>192</v>
      </c>
      <c r="B19957" t="str">
        <f t="shared" si="311"/>
        <v>192---46</v>
      </c>
      <c r="C19957" t="s">
        <v>5930</v>
      </c>
      <c r="D19957" t="s">
        <v>821</v>
      </c>
      <c r="E19957">
        <v>46</v>
      </c>
    </row>
    <row r="19958" spans="1:5" ht="13.5" customHeight="1">
      <c r="A19958">
        <v>192</v>
      </c>
      <c r="B19958" t="str">
        <f t="shared" si="311"/>
        <v>192---47</v>
      </c>
      <c r="C19958" t="s">
        <v>5915</v>
      </c>
      <c r="D19958" t="s">
        <v>772</v>
      </c>
      <c r="E19958">
        <v>47</v>
      </c>
    </row>
    <row r="19959" spans="1:5" ht="13.5" customHeight="1">
      <c r="A19959">
        <v>192</v>
      </c>
      <c r="B19959" t="str">
        <f t="shared" si="311"/>
        <v>192---48</v>
      </c>
      <c r="C19959" t="s">
        <v>5916</v>
      </c>
      <c r="D19959" t="s">
        <v>750</v>
      </c>
      <c r="E19959">
        <v>48</v>
      </c>
    </row>
    <row r="19960" spans="1:5" ht="13.5" customHeight="1">
      <c r="A19960">
        <v>192</v>
      </c>
      <c r="B19960" t="str">
        <f t="shared" si="311"/>
        <v>192---49</v>
      </c>
      <c r="C19960" t="s">
        <v>5917</v>
      </c>
      <c r="D19960" t="s">
        <v>789</v>
      </c>
      <c r="E19960">
        <v>49</v>
      </c>
    </row>
    <row r="19961" spans="1:5" ht="13.5" customHeight="1">
      <c r="A19961">
        <v>192</v>
      </c>
      <c r="B19961" t="str">
        <f t="shared" si="311"/>
        <v>192---50</v>
      </c>
      <c r="C19961" t="s">
        <v>5918</v>
      </c>
      <c r="D19961" t="s">
        <v>770</v>
      </c>
      <c r="E19961">
        <v>50</v>
      </c>
    </row>
    <row r="19962" spans="1:5" ht="13.5" customHeight="1">
      <c r="A19962">
        <v>192</v>
      </c>
      <c r="B19962" t="str">
        <f t="shared" si="311"/>
        <v>192---51</v>
      </c>
      <c r="C19962" t="s">
        <v>5963</v>
      </c>
      <c r="D19962" t="s">
        <v>937</v>
      </c>
      <c r="E19962">
        <v>51</v>
      </c>
    </row>
    <row r="19963" spans="1:5" ht="13.5" customHeight="1">
      <c r="A19963">
        <v>192</v>
      </c>
      <c r="B19963" t="str">
        <f t="shared" si="311"/>
        <v>192---52</v>
      </c>
      <c r="C19963" t="s">
        <v>5984</v>
      </c>
      <c r="D19963" t="s">
        <v>1232</v>
      </c>
      <c r="E19963">
        <v>52</v>
      </c>
    </row>
    <row r="19964" spans="1:5" ht="13.5" customHeight="1">
      <c r="A19964">
        <v>192</v>
      </c>
      <c r="B19964" t="str">
        <f t="shared" si="311"/>
        <v>192---53</v>
      </c>
      <c r="C19964" t="s">
        <v>5964</v>
      </c>
      <c r="D19964" t="s">
        <v>1176</v>
      </c>
      <c r="E19964">
        <v>53</v>
      </c>
    </row>
    <row r="19965" spans="1:5" ht="13.5" customHeight="1">
      <c r="A19965">
        <v>192</v>
      </c>
      <c r="B19965" t="str">
        <f t="shared" si="311"/>
        <v>192---54</v>
      </c>
      <c r="C19965" t="s">
        <v>5952</v>
      </c>
      <c r="D19965" t="s">
        <v>891</v>
      </c>
      <c r="E19965">
        <v>54</v>
      </c>
    </row>
    <row r="19966" spans="1:5" ht="13.5" customHeight="1">
      <c r="A19966">
        <v>192</v>
      </c>
      <c r="B19966" t="str">
        <f t="shared" si="311"/>
        <v>192---55</v>
      </c>
      <c r="C19966" t="s">
        <v>5956</v>
      </c>
      <c r="D19966" t="s">
        <v>917</v>
      </c>
      <c r="E19966">
        <v>55</v>
      </c>
    </row>
    <row r="19967" spans="1:5" ht="13.5" customHeight="1">
      <c r="A19967">
        <v>192</v>
      </c>
      <c r="B19967" t="str">
        <f t="shared" si="311"/>
        <v>192---56</v>
      </c>
      <c r="C19967" t="s">
        <v>5919</v>
      </c>
      <c r="D19967" t="s">
        <v>725</v>
      </c>
      <c r="E19967">
        <v>56</v>
      </c>
    </row>
    <row r="19968" spans="1:5" ht="13.5" customHeight="1">
      <c r="A19968">
        <v>192</v>
      </c>
      <c r="B19968" t="str">
        <f t="shared" si="311"/>
        <v>192---57</v>
      </c>
      <c r="C19968" t="s">
        <v>5941</v>
      </c>
      <c r="D19968" t="s">
        <v>861</v>
      </c>
      <c r="E19968">
        <v>57</v>
      </c>
    </row>
    <row r="19969" spans="1:5" ht="13.5" customHeight="1">
      <c r="A19969">
        <v>192</v>
      </c>
      <c r="B19969" t="str">
        <f t="shared" si="311"/>
        <v>192---58</v>
      </c>
      <c r="C19969" t="s">
        <v>5920</v>
      </c>
      <c r="D19969" t="s">
        <v>762</v>
      </c>
      <c r="E19969">
        <v>58</v>
      </c>
    </row>
    <row r="19970" spans="1:5" ht="13.5" customHeight="1">
      <c r="A19970">
        <v>192</v>
      </c>
      <c r="B19970" t="str">
        <f t="shared" si="311"/>
        <v>192---59</v>
      </c>
      <c r="C19970" t="s">
        <v>5973</v>
      </c>
      <c r="D19970" t="s">
        <v>1158</v>
      </c>
      <c r="E19970">
        <v>59</v>
      </c>
    </row>
    <row r="19971" spans="1:5" ht="13.5" customHeight="1">
      <c r="A19971">
        <v>192</v>
      </c>
      <c r="B19971" t="str">
        <f t="shared" ref="B19971:B20034" si="312">A19971&amp;"---"&amp;E19971</f>
        <v>192---60</v>
      </c>
      <c r="C19971" t="s">
        <v>5922</v>
      </c>
      <c r="D19971" t="s">
        <v>787</v>
      </c>
      <c r="E19971">
        <v>60</v>
      </c>
    </row>
    <row r="19972" spans="1:5" ht="13.5" customHeight="1">
      <c r="A19972">
        <v>192</v>
      </c>
      <c r="B19972" t="str">
        <f t="shared" si="312"/>
        <v>192---61</v>
      </c>
      <c r="C19972" t="s">
        <v>5923</v>
      </c>
      <c r="D19972" t="s">
        <v>766</v>
      </c>
      <c r="E19972">
        <v>61</v>
      </c>
    </row>
    <row r="19973" spans="1:5" ht="13.5" customHeight="1">
      <c r="A19973">
        <v>192</v>
      </c>
      <c r="B19973" t="str">
        <f t="shared" si="312"/>
        <v>192---62</v>
      </c>
      <c r="C19973" t="s">
        <v>5989</v>
      </c>
      <c r="D19973" t="s">
        <v>1185</v>
      </c>
      <c r="E19973">
        <v>62</v>
      </c>
    </row>
    <row r="19974" spans="1:5" ht="13.5" customHeight="1">
      <c r="A19974">
        <v>192</v>
      </c>
      <c r="B19974" t="str">
        <f t="shared" si="312"/>
        <v>192---63</v>
      </c>
      <c r="C19974" t="s">
        <v>5981</v>
      </c>
      <c r="D19974" t="s">
        <v>1225</v>
      </c>
      <c r="E19974">
        <v>63</v>
      </c>
    </row>
    <row r="19975" spans="1:5" ht="13.5" customHeight="1">
      <c r="A19975">
        <v>192.1</v>
      </c>
      <c r="B19975" t="str">
        <f t="shared" si="312"/>
        <v>192.1---1</v>
      </c>
      <c r="C19975" t="s">
        <v>4216</v>
      </c>
      <c r="D19975" t="s">
        <v>1251</v>
      </c>
      <c r="E19975">
        <v>1</v>
      </c>
    </row>
    <row r="19976" spans="1:5" ht="13.5" customHeight="1">
      <c r="A19976">
        <v>192.1</v>
      </c>
      <c r="B19976" t="str">
        <f t="shared" si="312"/>
        <v>192.1---2</v>
      </c>
      <c r="C19976" t="s">
        <v>4216</v>
      </c>
      <c r="D19976" t="s">
        <v>1128</v>
      </c>
      <c r="E19976">
        <v>2</v>
      </c>
    </row>
    <row r="19977" spans="1:5" ht="13.5" customHeight="1">
      <c r="A19977">
        <v>192.1</v>
      </c>
      <c r="B19977" t="str">
        <f t="shared" si="312"/>
        <v>192.1---3</v>
      </c>
      <c r="C19977" t="s">
        <v>4216</v>
      </c>
      <c r="D19977" t="s">
        <v>1431</v>
      </c>
      <c r="E19977">
        <v>3</v>
      </c>
    </row>
    <row r="19978" spans="1:5" ht="13.5" customHeight="1">
      <c r="A19978">
        <v>192.1</v>
      </c>
      <c r="B19978" t="str">
        <f t="shared" si="312"/>
        <v>192.1---4</v>
      </c>
      <c r="C19978" t="s">
        <v>4216</v>
      </c>
      <c r="D19978" t="s">
        <v>1024</v>
      </c>
      <c r="E19978">
        <v>4</v>
      </c>
    </row>
    <row r="19979" spans="1:5" ht="13.5" customHeight="1">
      <c r="A19979">
        <v>192.1</v>
      </c>
      <c r="B19979" t="str">
        <f t="shared" si="312"/>
        <v>192.1---5</v>
      </c>
      <c r="C19979" t="s">
        <v>4216</v>
      </c>
      <c r="D19979" t="s">
        <v>1278</v>
      </c>
      <c r="E19979">
        <v>5</v>
      </c>
    </row>
    <row r="19980" spans="1:5" ht="13.5" customHeight="1">
      <c r="A19980">
        <v>192.1</v>
      </c>
      <c r="B19980" t="str">
        <f t="shared" si="312"/>
        <v>192.1---6</v>
      </c>
      <c r="C19980" t="s">
        <v>4216</v>
      </c>
      <c r="D19980" t="s">
        <v>1143</v>
      </c>
      <c r="E19980">
        <v>6</v>
      </c>
    </row>
    <row r="19981" spans="1:5" ht="13.5" customHeight="1">
      <c r="A19981">
        <v>192.1</v>
      </c>
      <c r="B19981" t="str">
        <f t="shared" si="312"/>
        <v>192.1---7</v>
      </c>
      <c r="C19981" t="s">
        <v>4271</v>
      </c>
      <c r="D19981" t="s">
        <v>1431</v>
      </c>
      <c r="E19981">
        <v>7</v>
      </c>
    </row>
    <row r="19982" spans="1:5" ht="13.5" customHeight="1">
      <c r="A19982">
        <v>192.1</v>
      </c>
      <c r="B19982" t="str">
        <f t="shared" si="312"/>
        <v>192.1---8</v>
      </c>
      <c r="C19982" t="s">
        <v>4271</v>
      </c>
      <c r="D19982" t="s">
        <v>719</v>
      </c>
      <c r="E19982">
        <v>8</v>
      </c>
    </row>
    <row r="19983" spans="1:5" ht="13.5" customHeight="1">
      <c r="A19983">
        <v>192.1</v>
      </c>
      <c r="B19983" t="str">
        <f t="shared" si="312"/>
        <v>192.1---9</v>
      </c>
      <c r="C19983" t="s">
        <v>4239</v>
      </c>
      <c r="D19983" t="s">
        <v>792</v>
      </c>
      <c r="E19983">
        <v>9</v>
      </c>
    </row>
    <row r="19984" spans="1:5" ht="13.5" customHeight="1">
      <c r="A19984">
        <v>192.1</v>
      </c>
      <c r="B19984" t="str">
        <f t="shared" si="312"/>
        <v>192.1---10</v>
      </c>
      <c r="C19984" t="s">
        <v>4228</v>
      </c>
      <c r="D19984" t="s">
        <v>1240</v>
      </c>
      <c r="E19984">
        <v>10</v>
      </c>
    </row>
    <row r="19985" spans="1:5" ht="13.5" customHeight="1">
      <c r="A19985">
        <v>192.1</v>
      </c>
      <c r="B19985" t="str">
        <f t="shared" si="312"/>
        <v>192.1---11</v>
      </c>
      <c r="C19985" t="s">
        <v>4268</v>
      </c>
      <c r="D19985" t="s">
        <v>1431</v>
      </c>
      <c r="E19985">
        <v>11</v>
      </c>
    </row>
    <row r="19986" spans="1:5" ht="13.5" customHeight="1">
      <c r="A19986">
        <v>192.1</v>
      </c>
      <c r="B19986" t="str">
        <f t="shared" si="312"/>
        <v>192.1---12</v>
      </c>
      <c r="C19986" t="s">
        <v>4268</v>
      </c>
      <c r="D19986" t="s">
        <v>809</v>
      </c>
      <c r="E19986">
        <v>12</v>
      </c>
    </row>
    <row r="19987" spans="1:5" ht="13.5" customHeight="1">
      <c r="A19987">
        <v>192.1</v>
      </c>
      <c r="B19987" t="str">
        <f t="shared" si="312"/>
        <v>192.1---13</v>
      </c>
      <c r="C19987" t="s">
        <v>4230</v>
      </c>
      <c r="D19987" t="s">
        <v>723</v>
      </c>
      <c r="E19987">
        <v>13</v>
      </c>
    </row>
    <row r="19988" spans="1:5" ht="13.5" customHeight="1">
      <c r="A19988">
        <v>192.1</v>
      </c>
      <c r="B19988" t="str">
        <f t="shared" si="312"/>
        <v>192.1---14</v>
      </c>
      <c r="C19988" t="s">
        <v>4244</v>
      </c>
      <c r="D19988" t="s">
        <v>725</v>
      </c>
      <c r="E19988">
        <v>14</v>
      </c>
    </row>
    <row r="19989" spans="1:5" ht="13.5" customHeight="1">
      <c r="A19989">
        <v>192.1</v>
      </c>
      <c r="B19989" t="str">
        <f t="shared" si="312"/>
        <v>192.1---15</v>
      </c>
      <c r="C19989" t="s">
        <v>4231</v>
      </c>
      <c r="D19989" t="s">
        <v>1431</v>
      </c>
      <c r="E19989">
        <v>15</v>
      </c>
    </row>
    <row r="19990" spans="1:5" ht="13.5" customHeight="1">
      <c r="A19990">
        <v>192.1</v>
      </c>
      <c r="B19990" t="str">
        <f t="shared" si="312"/>
        <v>192.1---16</v>
      </c>
      <c r="C19990" t="s">
        <v>4231</v>
      </c>
      <c r="D19990" t="s">
        <v>937</v>
      </c>
      <c r="E19990">
        <v>16</v>
      </c>
    </row>
    <row r="19991" spans="1:5" ht="13.5" customHeight="1">
      <c r="A19991">
        <v>192.1</v>
      </c>
      <c r="B19991" t="str">
        <f t="shared" si="312"/>
        <v>192.1---17</v>
      </c>
      <c r="C19991" t="s">
        <v>4254</v>
      </c>
      <c r="D19991" t="s">
        <v>1232</v>
      </c>
      <c r="E19991">
        <v>17</v>
      </c>
    </row>
    <row r="19992" spans="1:5" ht="13.5" customHeight="1">
      <c r="A19992">
        <v>192.1</v>
      </c>
      <c r="B19992" t="str">
        <f t="shared" si="312"/>
        <v>192.1---18</v>
      </c>
      <c r="C19992" t="s">
        <v>4233</v>
      </c>
      <c r="D19992" t="s">
        <v>1315</v>
      </c>
      <c r="E19992">
        <v>18</v>
      </c>
    </row>
    <row r="19993" spans="1:5" ht="13.5" customHeight="1">
      <c r="A19993">
        <v>192.1</v>
      </c>
      <c r="B19993" t="str">
        <f t="shared" si="312"/>
        <v>192.1---19</v>
      </c>
      <c r="C19993" t="s">
        <v>4272</v>
      </c>
      <c r="D19993" t="s">
        <v>1368</v>
      </c>
      <c r="E19993">
        <v>19</v>
      </c>
    </row>
    <row r="19994" spans="1:5" ht="13.5" customHeight="1">
      <c r="A19994">
        <v>192.1</v>
      </c>
      <c r="B19994" t="str">
        <f t="shared" si="312"/>
        <v>192.1---20</v>
      </c>
      <c r="C19994" t="s">
        <v>1017</v>
      </c>
      <c r="D19994" t="s">
        <v>796</v>
      </c>
      <c r="E19994">
        <v>20</v>
      </c>
    </row>
    <row r="19995" spans="1:5" ht="13.5" customHeight="1">
      <c r="A19995">
        <v>192.1</v>
      </c>
      <c r="B19995" t="str">
        <f t="shared" si="312"/>
        <v>192.1---21</v>
      </c>
      <c r="C19995" t="s">
        <v>731</v>
      </c>
      <c r="D19995" t="s">
        <v>800</v>
      </c>
      <c r="E19995">
        <v>21</v>
      </c>
    </row>
    <row r="19996" spans="1:5" ht="13.5" customHeight="1">
      <c r="A19996">
        <v>192.1</v>
      </c>
      <c r="B19996" t="str">
        <f t="shared" si="312"/>
        <v>192.1---22</v>
      </c>
      <c r="C19996" t="s">
        <v>735</v>
      </c>
      <c r="D19996" t="s">
        <v>744</v>
      </c>
      <c r="E19996">
        <v>22</v>
      </c>
    </row>
    <row r="19997" spans="1:5" ht="13.5" customHeight="1">
      <c r="A19997">
        <v>192.1</v>
      </c>
      <c r="B19997" t="str">
        <f t="shared" si="312"/>
        <v>192.1---23</v>
      </c>
      <c r="C19997" t="s">
        <v>739</v>
      </c>
      <c r="D19997" t="s">
        <v>736</v>
      </c>
      <c r="E19997">
        <v>23</v>
      </c>
    </row>
    <row r="19998" spans="1:5" ht="13.5" customHeight="1">
      <c r="A19998">
        <v>192.1</v>
      </c>
      <c r="B19998" t="str">
        <f t="shared" si="312"/>
        <v>192.1---24</v>
      </c>
      <c r="C19998" t="s">
        <v>858</v>
      </c>
      <c r="D19998" t="s">
        <v>740</v>
      </c>
      <c r="E19998">
        <v>24</v>
      </c>
    </row>
    <row r="19999" spans="1:5" ht="13.5" customHeight="1">
      <c r="A19999">
        <v>192.1</v>
      </c>
      <c r="B19999" t="str">
        <f t="shared" si="312"/>
        <v>192.1---25</v>
      </c>
      <c r="C19999" t="s">
        <v>743</v>
      </c>
      <c r="D19999" t="s">
        <v>754</v>
      </c>
      <c r="E19999">
        <v>25</v>
      </c>
    </row>
    <row r="20000" spans="1:5" ht="13.5" customHeight="1">
      <c r="A20000">
        <v>192.1</v>
      </c>
      <c r="B20000" t="str">
        <f t="shared" si="312"/>
        <v>192.1---26</v>
      </c>
      <c r="C20000" t="s">
        <v>745</v>
      </c>
      <c r="D20000" t="s">
        <v>837</v>
      </c>
      <c r="E20000">
        <v>26</v>
      </c>
    </row>
    <row r="20001" spans="1:5" ht="13.5" customHeight="1">
      <c r="A20001">
        <v>192.1</v>
      </c>
      <c r="B20001" t="str">
        <f t="shared" si="312"/>
        <v>192.1---27</v>
      </c>
      <c r="C20001" t="s">
        <v>915</v>
      </c>
      <c r="D20001" t="s">
        <v>939</v>
      </c>
      <c r="E20001">
        <v>27</v>
      </c>
    </row>
    <row r="20002" spans="1:5" ht="13.5" customHeight="1">
      <c r="A20002">
        <v>192.1</v>
      </c>
      <c r="B20002" t="str">
        <f t="shared" si="312"/>
        <v>192.1---28</v>
      </c>
      <c r="C20002" t="s">
        <v>987</v>
      </c>
      <c r="D20002" t="s">
        <v>1263</v>
      </c>
      <c r="E20002">
        <v>28</v>
      </c>
    </row>
    <row r="20003" spans="1:5" ht="13.5" customHeight="1">
      <c r="A20003">
        <v>192.1</v>
      </c>
      <c r="B20003" t="str">
        <f t="shared" si="312"/>
        <v>192.1---29</v>
      </c>
      <c r="C20003" t="s">
        <v>989</v>
      </c>
      <c r="D20003" t="s">
        <v>738</v>
      </c>
      <c r="E20003">
        <v>29</v>
      </c>
    </row>
    <row r="20004" spans="1:5" ht="13.5" customHeight="1">
      <c r="A20004">
        <v>192.1</v>
      </c>
      <c r="B20004" t="str">
        <f t="shared" si="312"/>
        <v>192.1---30</v>
      </c>
      <c r="C20004" t="s">
        <v>799</v>
      </c>
      <c r="D20004" t="s">
        <v>809</v>
      </c>
      <c r="E20004">
        <v>30</v>
      </c>
    </row>
    <row r="20005" spans="1:5" ht="13.5" customHeight="1">
      <c r="A20005">
        <v>192.1</v>
      </c>
      <c r="B20005" t="str">
        <f t="shared" si="312"/>
        <v>192.1---31</v>
      </c>
      <c r="C20005" t="s">
        <v>1094</v>
      </c>
      <c r="D20005" t="s">
        <v>790</v>
      </c>
      <c r="E20005">
        <v>31</v>
      </c>
    </row>
    <row r="20006" spans="1:5" ht="13.5" customHeight="1">
      <c r="A20006">
        <v>192.1</v>
      </c>
      <c r="B20006" t="str">
        <f t="shared" si="312"/>
        <v>192.1---32</v>
      </c>
      <c r="C20006" t="s">
        <v>819</v>
      </c>
      <c r="D20006" t="s">
        <v>756</v>
      </c>
      <c r="E20006">
        <v>32</v>
      </c>
    </row>
    <row r="20007" spans="1:5" ht="13.5" customHeight="1">
      <c r="A20007">
        <v>192.1</v>
      </c>
      <c r="B20007" t="str">
        <f t="shared" si="312"/>
        <v>192.1---33</v>
      </c>
      <c r="C20007" t="s">
        <v>1019</v>
      </c>
      <c r="D20007" t="s">
        <v>734</v>
      </c>
      <c r="E20007">
        <v>33</v>
      </c>
    </row>
    <row r="20008" spans="1:5" ht="13.5" customHeight="1">
      <c r="A20008">
        <v>192.1</v>
      </c>
      <c r="B20008" t="str">
        <f t="shared" si="312"/>
        <v>192.1---34</v>
      </c>
      <c r="C20008" t="s">
        <v>822</v>
      </c>
      <c r="D20008" t="s">
        <v>833</v>
      </c>
      <c r="E20008">
        <v>34</v>
      </c>
    </row>
    <row r="20009" spans="1:5" ht="13.5" customHeight="1">
      <c r="A20009">
        <v>192.1</v>
      </c>
      <c r="B20009" t="str">
        <f t="shared" si="312"/>
        <v>192.1---35</v>
      </c>
      <c r="C20009" t="s">
        <v>824</v>
      </c>
      <c r="D20009" t="s">
        <v>752</v>
      </c>
      <c r="E20009">
        <v>35</v>
      </c>
    </row>
    <row r="20010" spans="1:5" ht="13.5" customHeight="1">
      <c r="A20010">
        <v>192.1</v>
      </c>
      <c r="B20010" t="str">
        <f t="shared" si="312"/>
        <v>192.1---36</v>
      </c>
      <c r="C20010" t="s">
        <v>755</v>
      </c>
      <c r="D20010" t="s">
        <v>1146</v>
      </c>
      <c r="E20010">
        <v>36</v>
      </c>
    </row>
    <row r="20011" spans="1:5" ht="13.5" customHeight="1">
      <c r="A20011">
        <v>192.1</v>
      </c>
      <c r="B20011" t="str">
        <f t="shared" si="312"/>
        <v>192.1---37</v>
      </c>
      <c r="C20011" t="s">
        <v>830</v>
      </c>
      <c r="D20011" t="s">
        <v>1240</v>
      </c>
      <c r="E20011">
        <v>37</v>
      </c>
    </row>
    <row r="20012" spans="1:5" ht="13.5" customHeight="1">
      <c r="A20012">
        <v>192.1</v>
      </c>
      <c r="B20012" t="str">
        <f t="shared" si="312"/>
        <v>192.1---38</v>
      </c>
      <c r="C20012" t="s">
        <v>1096</v>
      </c>
      <c r="D20012" t="s">
        <v>1215</v>
      </c>
      <c r="E20012">
        <v>38</v>
      </c>
    </row>
    <row r="20013" spans="1:5" ht="13.5" customHeight="1">
      <c r="A20013">
        <v>192.1</v>
      </c>
      <c r="B20013" t="str">
        <f t="shared" si="312"/>
        <v>192.1---39</v>
      </c>
      <c r="C20013" t="s">
        <v>868</v>
      </c>
      <c r="D20013" t="s">
        <v>758</v>
      </c>
      <c r="E20013">
        <v>39</v>
      </c>
    </row>
    <row r="20014" spans="1:5" ht="13.5" customHeight="1">
      <c r="A20014">
        <v>192.1</v>
      </c>
      <c r="B20014" t="str">
        <f t="shared" si="312"/>
        <v>192.1---40</v>
      </c>
      <c r="C20014" t="s">
        <v>944</v>
      </c>
      <c r="D20014" t="s">
        <v>1144</v>
      </c>
      <c r="E20014">
        <v>40</v>
      </c>
    </row>
    <row r="20015" spans="1:5" ht="13.5" customHeight="1">
      <c r="A20015">
        <v>192.1</v>
      </c>
      <c r="B20015" t="str">
        <f t="shared" si="312"/>
        <v>192.1---41</v>
      </c>
      <c r="C20015" t="s">
        <v>767</v>
      </c>
      <c r="D20015" t="s">
        <v>1368</v>
      </c>
      <c r="E20015">
        <v>41</v>
      </c>
    </row>
    <row r="20016" spans="1:5" ht="13.5" customHeight="1">
      <c r="A20016">
        <v>192.1</v>
      </c>
      <c r="B20016" t="str">
        <f t="shared" si="312"/>
        <v>192.1---42</v>
      </c>
      <c r="C20016" t="s">
        <v>1216</v>
      </c>
      <c r="D20016" t="s">
        <v>1385</v>
      </c>
      <c r="E20016">
        <v>42</v>
      </c>
    </row>
    <row r="20017" spans="1:5" ht="13.5" customHeight="1">
      <c r="A20017">
        <v>192.1</v>
      </c>
      <c r="B20017" t="str">
        <f t="shared" si="312"/>
        <v>192.1---43</v>
      </c>
      <c r="C20017" t="s">
        <v>918</v>
      </c>
      <c r="D20017" t="s">
        <v>865</v>
      </c>
      <c r="E20017">
        <v>43</v>
      </c>
    </row>
    <row r="20018" spans="1:5" ht="13.5" customHeight="1">
      <c r="A20018">
        <v>192.1</v>
      </c>
      <c r="B20018" t="str">
        <f t="shared" si="312"/>
        <v>192.1---44</v>
      </c>
      <c r="C20018" t="s">
        <v>5929</v>
      </c>
      <c r="D20018" t="s">
        <v>813</v>
      </c>
      <c r="E20018">
        <v>44</v>
      </c>
    </row>
    <row r="20019" spans="1:5" ht="13.5" customHeight="1">
      <c r="A20019">
        <v>192.1</v>
      </c>
      <c r="B20019" t="str">
        <f t="shared" si="312"/>
        <v>192.1---45</v>
      </c>
      <c r="C20019" t="s">
        <v>5961</v>
      </c>
      <c r="D20019" t="s">
        <v>935</v>
      </c>
      <c r="E20019">
        <v>45</v>
      </c>
    </row>
    <row r="20020" spans="1:5" ht="13.5" customHeight="1">
      <c r="A20020">
        <v>192.1</v>
      </c>
      <c r="B20020" t="str">
        <f t="shared" si="312"/>
        <v>192.1---46</v>
      </c>
      <c r="C20020" t="s">
        <v>5930</v>
      </c>
      <c r="D20020" t="s">
        <v>821</v>
      </c>
      <c r="E20020">
        <v>46</v>
      </c>
    </row>
    <row r="20021" spans="1:5" ht="13.5" customHeight="1">
      <c r="A20021">
        <v>192.1</v>
      </c>
      <c r="B20021" t="str">
        <f t="shared" si="312"/>
        <v>192.1---47</v>
      </c>
      <c r="C20021" t="s">
        <v>5915</v>
      </c>
      <c r="D20021" t="s">
        <v>772</v>
      </c>
      <c r="E20021">
        <v>47</v>
      </c>
    </row>
    <row r="20022" spans="1:5" ht="13.5" customHeight="1">
      <c r="A20022">
        <v>192.1</v>
      </c>
      <c r="B20022" t="str">
        <f t="shared" si="312"/>
        <v>192.1---48</v>
      </c>
      <c r="C20022" t="s">
        <v>5916</v>
      </c>
      <c r="D20022" t="s">
        <v>750</v>
      </c>
      <c r="E20022">
        <v>48</v>
      </c>
    </row>
    <row r="20023" spans="1:5" ht="13.5" customHeight="1">
      <c r="A20023">
        <v>192.1</v>
      </c>
      <c r="B20023" t="str">
        <f t="shared" si="312"/>
        <v>192.1---49</v>
      </c>
      <c r="C20023" t="s">
        <v>5917</v>
      </c>
      <c r="D20023" t="s">
        <v>789</v>
      </c>
      <c r="E20023">
        <v>49</v>
      </c>
    </row>
    <row r="20024" spans="1:5" ht="13.5" customHeight="1">
      <c r="A20024">
        <v>192.1</v>
      </c>
      <c r="B20024" t="str">
        <f t="shared" si="312"/>
        <v>192.1---50</v>
      </c>
      <c r="C20024" t="s">
        <v>5918</v>
      </c>
      <c r="D20024" t="s">
        <v>770</v>
      </c>
      <c r="E20024">
        <v>50</v>
      </c>
    </row>
    <row r="20025" spans="1:5" ht="13.5" customHeight="1">
      <c r="A20025">
        <v>192.1</v>
      </c>
      <c r="B20025" t="str">
        <f t="shared" si="312"/>
        <v>192.1---51</v>
      </c>
      <c r="C20025" t="s">
        <v>5963</v>
      </c>
      <c r="D20025" t="s">
        <v>937</v>
      </c>
      <c r="E20025">
        <v>51</v>
      </c>
    </row>
    <row r="20026" spans="1:5" ht="13.5" customHeight="1">
      <c r="A20026">
        <v>192.1</v>
      </c>
      <c r="B20026" t="str">
        <f t="shared" si="312"/>
        <v>192.1---52</v>
      </c>
      <c r="C20026" t="s">
        <v>5984</v>
      </c>
      <c r="D20026" t="s">
        <v>1232</v>
      </c>
      <c r="E20026">
        <v>52</v>
      </c>
    </row>
    <row r="20027" spans="1:5" ht="13.5" customHeight="1">
      <c r="A20027">
        <v>192.1</v>
      </c>
      <c r="B20027" t="str">
        <f t="shared" si="312"/>
        <v>192.1---53</v>
      </c>
      <c r="C20027" t="s">
        <v>5964</v>
      </c>
      <c r="D20027" t="s">
        <v>1176</v>
      </c>
      <c r="E20027">
        <v>53</v>
      </c>
    </row>
    <row r="20028" spans="1:5" ht="13.5" customHeight="1">
      <c r="A20028">
        <v>192.1</v>
      </c>
      <c r="B20028" t="str">
        <f t="shared" si="312"/>
        <v>192.1---54</v>
      </c>
      <c r="C20028" t="s">
        <v>5952</v>
      </c>
      <c r="D20028" t="s">
        <v>891</v>
      </c>
      <c r="E20028">
        <v>54</v>
      </c>
    </row>
    <row r="20029" spans="1:5" ht="13.5" customHeight="1">
      <c r="A20029">
        <v>192.1</v>
      </c>
      <c r="B20029" t="str">
        <f t="shared" si="312"/>
        <v>192.1---55</v>
      </c>
      <c r="C20029" t="s">
        <v>5956</v>
      </c>
      <c r="D20029" t="s">
        <v>917</v>
      </c>
      <c r="E20029">
        <v>55</v>
      </c>
    </row>
    <row r="20030" spans="1:5" ht="13.5" customHeight="1">
      <c r="A20030">
        <v>192.1</v>
      </c>
      <c r="B20030" t="str">
        <f t="shared" si="312"/>
        <v>192.1---56</v>
      </c>
      <c r="C20030" t="s">
        <v>5919</v>
      </c>
      <c r="D20030" t="s">
        <v>725</v>
      </c>
      <c r="E20030">
        <v>56</v>
      </c>
    </row>
    <row r="20031" spans="1:5" ht="13.5" customHeight="1">
      <c r="A20031">
        <v>192.1</v>
      </c>
      <c r="B20031" t="str">
        <f t="shared" si="312"/>
        <v>192.1---57</v>
      </c>
      <c r="C20031" t="s">
        <v>5941</v>
      </c>
      <c r="D20031" t="s">
        <v>861</v>
      </c>
      <c r="E20031">
        <v>57</v>
      </c>
    </row>
    <row r="20032" spans="1:5" ht="13.5" customHeight="1">
      <c r="A20032">
        <v>192.1</v>
      </c>
      <c r="B20032" t="str">
        <f t="shared" si="312"/>
        <v>192.1---58</v>
      </c>
      <c r="C20032" t="s">
        <v>5920</v>
      </c>
      <c r="D20032" t="s">
        <v>762</v>
      </c>
      <c r="E20032">
        <v>58</v>
      </c>
    </row>
    <row r="20033" spans="1:5" ht="13.5" customHeight="1">
      <c r="A20033">
        <v>192.1</v>
      </c>
      <c r="B20033" t="str">
        <f t="shared" si="312"/>
        <v>192.1---59</v>
      </c>
      <c r="C20033" t="s">
        <v>5973</v>
      </c>
      <c r="D20033" t="s">
        <v>1158</v>
      </c>
      <c r="E20033">
        <v>59</v>
      </c>
    </row>
    <row r="20034" spans="1:5" ht="13.5" customHeight="1">
      <c r="A20034">
        <v>192.1</v>
      </c>
      <c r="B20034" t="str">
        <f t="shared" si="312"/>
        <v>192.1---60</v>
      </c>
      <c r="C20034" t="s">
        <v>5922</v>
      </c>
      <c r="D20034" t="s">
        <v>787</v>
      </c>
      <c r="E20034">
        <v>60</v>
      </c>
    </row>
    <row r="20035" spans="1:5" ht="13.5" customHeight="1">
      <c r="A20035">
        <v>192.1</v>
      </c>
      <c r="B20035" t="str">
        <f t="shared" ref="B20035:B20098" si="313">A20035&amp;"---"&amp;E20035</f>
        <v>192.1---61</v>
      </c>
      <c r="C20035" t="s">
        <v>5923</v>
      </c>
      <c r="D20035" t="s">
        <v>766</v>
      </c>
      <c r="E20035">
        <v>61</v>
      </c>
    </row>
    <row r="20036" spans="1:5" ht="13.5" customHeight="1">
      <c r="A20036">
        <v>192.1</v>
      </c>
      <c r="B20036" t="str">
        <f t="shared" si="313"/>
        <v>192.1---62</v>
      </c>
      <c r="C20036" t="s">
        <v>5989</v>
      </c>
      <c r="D20036" t="s">
        <v>1185</v>
      </c>
      <c r="E20036">
        <v>62</v>
      </c>
    </row>
    <row r="20037" spans="1:5" ht="13.5" customHeight="1">
      <c r="A20037">
        <v>192.1</v>
      </c>
      <c r="B20037" t="str">
        <f t="shared" si="313"/>
        <v>192.1---63</v>
      </c>
      <c r="C20037" t="s">
        <v>5981</v>
      </c>
      <c r="D20037" t="s">
        <v>1225</v>
      </c>
      <c r="E20037">
        <v>63</v>
      </c>
    </row>
    <row r="20038" spans="1:5" ht="13.5" customHeight="1">
      <c r="A20038">
        <v>192.2</v>
      </c>
      <c r="B20038" t="str">
        <f t="shared" si="313"/>
        <v>192.2---1</v>
      </c>
      <c r="C20038" t="s">
        <v>4216</v>
      </c>
      <c r="D20038" t="s">
        <v>1251</v>
      </c>
      <c r="E20038">
        <v>1</v>
      </c>
    </row>
    <row r="20039" spans="1:5" ht="13.5" customHeight="1">
      <c r="A20039">
        <v>192.2</v>
      </c>
      <c r="B20039" t="str">
        <f t="shared" si="313"/>
        <v>192.2---2</v>
      </c>
      <c r="C20039" t="s">
        <v>4216</v>
      </c>
      <c r="D20039" t="s">
        <v>1128</v>
      </c>
      <c r="E20039">
        <v>2</v>
      </c>
    </row>
    <row r="20040" spans="1:5" ht="13.5" customHeight="1">
      <c r="A20040">
        <v>192.2</v>
      </c>
      <c r="B20040" t="str">
        <f t="shared" si="313"/>
        <v>192.2---3</v>
      </c>
      <c r="C20040" t="s">
        <v>4216</v>
      </c>
      <c r="D20040" t="s">
        <v>1431</v>
      </c>
      <c r="E20040">
        <v>3</v>
      </c>
    </row>
    <row r="20041" spans="1:5" ht="13.5" customHeight="1">
      <c r="A20041">
        <v>192.2</v>
      </c>
      <c r="B20041" t="str">
        <f t="shared" si="313"/>
        <v>192.2---4</v>
      </c>
      <c r="C20041" t="s">
        <v>4216</v>
      </c>
      <c r="D20041" t="s">
        <v>1024</v>
      </c>
      <c r="E20041">
        <v>4</v>
      </c>
    </row>
    <row r="20042" spans="1:5" ht="13.5" customHeight="1">
      <c r="A20042">
        <v>192.2</v>
      </c>
      <c r="B20042" t="str">
        <f t="shared" si="313"/>
        <v>192.2---5</v>
      </c>
      <c r="C20042" t="s">
        <v>4216</v>
      </c>
      <c r="D20042" t="s">
        <v>1278</v>
      </c>
      <c r="E20042">
        <v>5</v>
      </c>
    </row>
    <row r="20043" spans="1:5" ht="13.5" customHeight="1">
      <c r="A20043">
        <v>192.2</v>
      </c>
      <c r="B20043" t="str">
        <f t="shared" si="313"/>
        <v>192.2---6</v>
      </c>
      <c r="C20043" t="s">
        <v>4216</v>
      </c>
      <c r="D20043" t="s">
        <v>1143</v>
      </c>
      <c r="E20043">
        <v>6</v>
      </c>
    </row>
    <row r="20044" spans="1:5" ht="13.5" customHeight="1">
      <c r="A20044">
        <v>192.2</v>
      </c>
      <c r="B20044" t="str">
        <f t="shared" si="313"/>
        <v>192.2---7</v>
      </c>
      <c r="C20044" t="s">
        <v>4271</v>
      </c>
      <c r="D20044" t="s">
        <v>1431</v>
      </c>
      <c r="E20044">
        <v>7</v>
      </c>
    </row>
    <row r="20045" spans="1:5" ht="13.5" customHeight="1">
      <c r="A20045">
        <v>192.2</v>
      </c>
      <c r="B20045" t="str">
        <f t="shared" si="313"/>
        <v>192.2---8</v>
      </c>
      <c r="C20045" t="s">
        <v>4271</v>
      </c>
      <c r="D20045" t="s">
        <v>719</v>
      </c>
      <c r="E20045">
        <v>8</v>
      </c>
    </row>
    <row r="20046" spans="1:5" ht="13.5" customHeight="1">
      <c r="A20046">
        <v>192.2</v>
      </c>
      <c r="B20046" t="str">
        <f t="shared" si="313"/>
        <v>192.2---9</v>
      </c>
      <c r="C20046" t="s">
        <v>4239</v>
      </c>
      <c r="D20046" t="s">
        <v>792</v>
      </c>
      <c r="E20046">
        <v>9</v>
      </c>
    </row>
    <row r="20047" spans="1:5" ht="13.5" customHeight="1">
      <c r="A20047">
        <v>192.2</v>
      </c>
      <c r="B20047" t="str">
        <f t="shared" si="313"/>
        <v>192.2---10</v>
      </c>
      <c r="C20047" t="s">
        <v>4228</v>
      </c>
      <c r="D20047" t="s">
        <v>1240</v>
      </c>
      <c r="E20047">
        <v>10</v>
      </c>
    </row>
    <row r="20048" spans="1:5" ht="13.5" customHeight="1">
      <c r="A20048">
        <v>192.2</v>
      </c>
      <c r="B20048" t="str">
        <f t="shared" si="313"/>
        <v>192.2---11</v>
      </c>
      <c r="C20048" t="s">
        <v>4268</v>
      </c>
      <c r="D20048" t="s">
        <v>1431</v>
      </c>
      <c r="E20048">
        <v>11</v>
      </c>
    </row>
    <row r="20049" spans="1:5" ht="13.5" customHeight="1">
      <c r="A20049">
        <v>192.2</v>
      </c>
      <c r="B20049" t="str">
        <f t="shared" si="313"/>
        <v>192.2---12</v>
      </c>
      <c r="C20049" t="s">
        <v>4268</v>
      </c>
      <c r="D20049" t="s">
        <v>809</v>
      </c>
      <c r="E20049">
        <v>12</v>
      </c>
    </row>
    <row r="20050" spans="1:5" ht="13.5" customHeight="1">
      <c r="A20050">
        <v>192.2</v>
      </c>
      <c r="B20050" t="str">
        <f t="shared" si="313"/>
        <v>192.2---13</v>
      </c>
      <c r="C20050" t="s">
        <v>4230</v>
      </c>
      <c r="D20050" t="s">
        <v>723</v>
      </c>
      <c r="E20050">
        <v>13</v>
      </c>
    </row>
    <row r="20051" spans="1:5" ht="13.5" customHeight="1">
      <c r="A20051">
        <v>192.2</v>
      </c>
      <c r="B20051" t="str">
        <f t="shared" si="313"/>
        <v>192.2---14</v>
      </c>
      <c r="C20051" t="s">
        <v>4244</v>
      </c>
      <c r="D20051" t="s">
        <v>725</v>
      </c>
      <c r="E20051">
        <v>14</v>
      </c>
    </row>
    <row r="20052" spans="1:5" ht="13.5" customHeight="1">
      <c r="A20052">
        <v>192.2</v>
      </c>
      <c r="B20052" t="str">
        <f t="shared" si="313"/>
        <v>192.2---15</v>
      </c>
      <c r="C20052" t="s">
        <v>4231</v>
      </c>
      <c r="D20052" t="s">
        <v>1431</v>
      </c>
      <c r="E20052">
        <v>15</v>
      </c>
    </row>
    <row r="20053" spans="1:5" ht="13.5" customHeight="1">
      <c r="A20053">
        <v>192.2</v>
      </c>
      <c r="B20053" t="str">
        <f t="shared" si="313"/>
        <v>192.2---16</v>
      </c>
      <c r="C20053" t="s">
        <v>4231</v>
      </c>
      <c r="D20053" t="s">
        <v>937</v>
      </c>
      <c r="E20053">
        <v>16</v>
      </c>
    </row>
    <row r="20054" spans="1:5" ht="13.5" customHeight="1">
      <c r="A20054">
        <v>192.2</v>
      </c>
      <c r="B20054" t="str">
        <f t="shared" si="313"/>
        <v>192.2---17</v>
      </c>
      <c r="C20054" t="s">
        <v>4254</v>
      </c>
      <c r="D20054" t="s">
        <v>1232</v>
      </c>
      <c r="E20054">
        <v>17</v>
      </c>
    </row>
    <row r="20055" spans="1:5" ht="13.5" customHeight="1">
      <c r="A20055">
        <v>192.2</v>
      </c>
      <c r="B20055" t="str">
        <f t="shared" si="313"/>
        <v>192.2---18</v>
      </c>
      <c r="C20055" t="s">
        <v>4233</v>
      </c>
      <c r="D20055" t="s">
        <v>1315</v>
      </c>
      <c r="E20055">
        <v>18</v>
      </c>
    </row>
    <row r="20056" spans="1:5" ht="13.5" customHeight="1">
      <c r="A20056">
        <v>192.2</v>
      </c>
      <c r="B20056" t="str">
        <f t="shared" si="313"/>
        <v>192.2---19</v>
      </c>
      <c r="C20056" t="s">
        <v>4272</v>
      </c>
      <c r="D20056" t="s">
        <v>1368</v>
      </c>
      <c r="E20056">
        <v>19</v>
      </c>
    </row>
    <row r="20057" spans="1:5" ht="13.5" customHeight="1">
      <c r="A20057">
        <v>192.2</v>
      </c>
      <c r="B20057" t="str">
        <f t="shared" si="313"/>
        <v>192.2---20</v>
      </c>
      <c r="C20057" t="s">
        <v>1017</v>
      </c>
      <c r="D20057" t="s">
        <v>796</v>
      </c>
      <c r="E20057">
        <v>20</v>
      </c>
    </row>
    <row r="20058" spans="1:5" ht="13.5" customHeight="1">
      <c r="A20058">
        <v>192.2</v>
      </c>
      <c r="B20058" t="str">
        <f t="shared" si="313"/>
        <v>192.2---21</v>
      </c>
      <c r="C20058" t="s">
        <v>731</v>
      </c>
      <c r="D20058" t="s">
        <v>800</v>
      </c>
      <c r="E20058">
        <v>21</v>
      </c>
    </row>
    <row r="20059" spans="1:5" ht="13.5" customHeight="1">
      <c r="A20059">
        <v>192.2</v>
      </c>
      <c r="B20059" t="str">
        <f t="shared" si="313"/>
        <v>192.2---22</v>
      </c>
      <c r="C20059" t="s">
        <v>735</v>
      </c>
      <c r="D20059" t="s">
        <v>744</v>
      </c>
      <c r="E20059">
        <v>22</v>
      </c>
    </row>
    <row r="20060" spans="1:5" ht="13.5" customHeight="1">
      <c r="A20060">
        <v>192.2</v>
      </c>
      <c r="B20060" t="str">
        <f t="shared" si="313"/>
        <v>192.2---23</v>
      </c>
      <c r="C20060" t="s">
        <v>739</v>
      </c>
      <c r="D20060" t="s">
        <v>736</v>
      </c>
      <c r="E20060">
        <v>23</v>
      </c>
    </row>
    <row r="20061" spans="1:5" ht="13.5" customHeight="1">
      <c r="A20061">
        <v>192.2</v>
      </c>
      <c r="B20061" t="str">
        <f t="shared" si="313"/>
        <v>192.2---24</v>
      </c>
      <c r="C20061" t="s">
        <v>858</v>
      </c>
      <c r="D20061" t="s">
        <v>740</v>
      </c>
      <c r="E20061">
        <v>24</v>
      </c>
    </row>
    <row r="20062" spans="1:5" ht="13.5" customHeight="1">
      <c r="A20062">
        <v>192.2</v>
      </c>
      <c r="B20062" t="str">
        <f t="shared" si="313"/>
        <v>192.2---25</v>
      </c>
      <c r="C20062" t="s">
        <v>743</v>
      </c>
      <c r="D20062" t="s">
        <v>754</v>
      </c>
      <c r="E20062">
        <v>25</v>
      </c>
    </row>
    <row r="20063" spans="1:5" ht="13.5" customHeight="1">
      <c r="A20063">
        <v>192.2</v>
      </c>
      <c r="B20063" t="str">
        <f t="shared" si="313"/>
        <v>192.2---26</v>
      </c>
      <c r="C20063" t="s">
        <v>745</v>
      </c>
      <c r="D20063" t="s">
        <v>837</v>
      </c>
      <c r="E20063">
        <v>26</v>
      </c>
    </row>
    <row r="20064" spans="1:5" ht="13.5" customHeight="1">
      <c r="A20064">
        <v>192.2</v>
      </c>
      <c r="B20064" t="str">
        <f t="shared" si="313"/>
        <v>192.2---27</v>
      </c>
      <c r="C20064" t="s">
        <v>915</v>
      </c>
      <c r="D20064" t="s">
        <v>939</v>
      </c>
      <c r="E20064">
        <v>27</v>
      </c>
    </row>
    <row r="20065" spans="1:5" ht="13.5" customHeight="1">
      <c r="A20065">
        <v>192.2</v>
      </c>
      <c r="B20065" t="str">
        <f t="shared" si="313"/>
        <v>192.2---28</v>
      </c>
      <c r="C20065" t="s">
        <v>987</v>
      </c>
      <c r="D20065" t="s">
        <v>1263</v>
      </c>
      <c r="E20065">
        <v>28</v>
      </c>
    </row>
    <row r="20066" spans="1:5" ht="13.5" customHeight="1">
      <c r="A20066">
        <v>192.2</v>
      </c>
      <c r="B20066" t="str">
        <f t="shared" si="313"/>
        <v>192.2---29</v>
      </c>
      <c r="C20066" t="s">
        <v>989</v>
      </c>
      <c r="D20066" t="s">
        <v>738</v>
      </c>
      <c r="E20066">
        <v>29</v>
      </c>
    </row>
    <row r="20067" spans="1:5" ht="13.5" customHeight="1">
      <c r="A20067">
        <v>192.2</v>
      </c>
      <c r="B20067" t="str">
        <f t="shared" si="313"/>
        <v>192.2---30</v>
      </c>
      <c r="C20067" t="s">
        <v>799</v>
      </c>
      <c r="D20067" t="s">
        <v>809</v>
      </c>
      <c r="E20067">
        <v>30</v>
      </c>
    </row>
    <row r="20068" spans="1:5" ht="13.5" customHeight="1">
      <c r="A20068">
        <v>192.2</v>
      </c>
      <c r="B20068" t="str">
        <f t="shared" si="313"/>
        <v>192.2---31</v>
      </c>
      <c r="C20068" t="s">
        <v>1094</v>
      </c>
      <c r="D20068" t="s">
        <v>790</v>
      </c>
      <c r="E20068">
        <v>31</v>
      </c>
    </row>
    <row r="20069" spans="1:5" ht="13.5" customHeight="1">
      <c r="A20069">
        <v>192.2</v>
      </c>
      <c r="B20069" t="str">
        <f t="shared" si="313"/>
        <v>192.2---32</v>
      </c>
      <c r="C20069" t="s">
        <v>819</v>
      </c>
      <c r="D20069" t="s">
        <v>756</v>
      </c>
      <c r="E20069">
        <v>32</v>
      </c>
    </row>
    <row r="20070" spans="1:5" ht="13.5" customHeight="1">
      <c r="A20070">
        <v>192.2</v>
      </c>
      <c r="B20070" t="str">
        <f t="shared" si="313"/>
        <v>192.2---33</v>
      </c>
      <c r="C20070" t="s">
        <v>1019</v>
      </c>
      <c r="D20070" t="s">
        <v>734</v>
      </c>
      <c r="E20070">
        <v>33</v>
      </c>
    </row>
    <row r="20071" spans="1:5" ht="13.5" customHeight="1">
      <c r="A20071">
        <v>192.2</v>
      </c>
      <c r="B20071" t="str">
        <f t="shared" si="313"/>
        <v>192.2---34</v>
      </c>
      <c r="C20071" t="s">
        <v>822</v>
      </c>
      <c r="D20071" t="s">
        <v>833</v>
      </c>
      <c r="E20071">
        <v>34</v>
      </c>
    </row>
    <row r="20072" spans="1:5" ht="13.5" customHeight="1">
      <c r="A20072">
        <v>192.2</v>
      </c>
      <c r="B20072" t="str">
        <f t="shared" si="313"/>
        <v>192.2---35</v>
      </c>
      <c r="C20072" t="s">
        <v>824</v>
      </c>
      <c r="D20072" t="s">
        <v>752</v>
      </c>
      <c r="E20072">
        <v>35</v>
      </c>
    </row>
    <row r="20073" spans="1:5" ht="13.5" customHeight="1">
      <c r="A20073">
        <v>192.2</v>
      </c>
      <c r="B20073" t="str">
        <f t="shared" si="313"/>
        <v>192.2---36</v>
      </c>
      <c r="C20073" t="s">
        <v>755</v>
      </c>
      <c r="D20073" t="s">
        <v>1146</v>
      </c>
      <c r="E20073">
        <v>36</v>
      </c>
    </row>
    <row r="20074" spans="1:5" ht="13.5" customHeight="1">
      <c r="A20074">
        <v>192.2</v>
      </c>
      <c r="B20074" t="str">
        <f t="shared" si="313"/>
        <v>192.2---37</v>
      </c>
      <c r="C20074" t="s">
        <v>830</v>
      </c>
      <c r="D20074" t="s">
        <v>1240</v>
      </c>
      <c r="E20074">
        <v>37</v>
      </c>
    </row>
    <row r="20075" spans="1:5" ht="13.5" customHeight="1">
      <c r="A20075">
        <v>192.2</v>
      </c>
      <c r="B20075" t="str">
        <f t="shared" si="313"/>
        <v>192.2---38</v>
      </c>
      <c r="C20075" t="s">
        <v>1096</v>
      </c>
      <c r="D20075" t="s">
        <v>1215</v>
      </c>
      <c r="E20075">
        <v>38</v>
      </c>
    </row>
    <row r="20076" spans="1:5" ht="13.5" customHeight="1">
      <c r="A20076">
        <v>192.2</v>
      </c>
      <c r="B20076" t="str">
        <f t="shared" si="313"/>
        <v>192.2---39</v>
      </c>
      <c r="C20076" t="s">
        <v>868</v>
      </c>
      <c r="D20076" t="s">
        <v>758</v>
      </c>
      <c r="E20076">
        <v>39</v>
      </c>
    </row>
    <row r="20077" spans="1:5" ht="13.5" customHeight="1">
      <c r="A20077">
        <v>192.2</v>
      </c>
      <c r="B20077" t="str">
        <f t="shared" si="313"/>
        <v>192.2---40</v>
      </c>
      <c r="C20077" t="s">
        <v>944</v>
      </c>
      <c r="D20077" t="s">
        <v>1144</v>
      </c>
      <c r="E20077">
        <v>40</v>
      </c>
    </row>
    <row r="20078" spans="1:5" ht="13.5" customHeight="1">
      <c r="A20078">
        <v>192.2</v>
      </c>
      <c r="B20078" t="str">
        <f t="shared" si="313"/>
        <v>192.2---41</v>
      </c>
      <c r="C20078" t="s">
        <v>767</v>
      </c>
      <c r="D20078" t="s">
        <v>1368</v>
      </c>
      <c r="E20078">
        <v>41</v>
      </c>
    </row>
    <row r="20079" spans="1:5" ht="13.5" customHeight="1">
      <c r="A20079">
        <v>192.2</v>
      </c>
      <c r="B20079" t="str">
        <f t="shared" si="313"/>
        <v>192.2---42</v>
      </c>
      <c r="C20079" t="s">
        <v>1216</v>
      </c>
      <c r="D20079" t="s">
        <v>1385</v>
      </c>
      <c r="E20079">
        <v>42</v>
      </c>
    </row>
    <row r="20080" spans="1:5" ht="13.5" customHeight="1">
      <c r="A20080">
        <v>192.2</v>
      </c>
      <c r="B20080" t="str">
        <f t="shared" si="313"/>
        <v>192.2---43</v>
      </c>
      <c r="C20080" t="s">
        <v>918</v>
      </c>
      <c r="D20080" t="s">
        <v>865</v>
      </c>
      <c r="E20080">
        <v>43</v>
      </c>
    </row>
    <row r="20081" spans="1:5" ht="13.5" customHeight="1">
      <c r="A20081">
        <v>192.2</v>
      </c>
      <c r="B20081" t="str">
        <f t="shared" si="313"/>
        <v>192.2---44</v>
      </c>
      <c r="C20081" t="s">
        <v>5929</v>
      </c>
      <c r="D20081" t="s">
        <v>813</v>
      </c>
      <c r="E20081">
        <v>44</v>
      </c>
    </row>
    <row r="20082" spans="1:5" ht="13.5" customHeight="1">
      <c r="A20082">
        <v>192.2</v>
      </c>
      <c r="B20082" t="str">
        <f t="shared" si="313"/>
        <v>192.2---45</v>
      </c>
      <c r="C20082" t="s">
        <v>5961</v>
      </c>
      <c r="D20082" t="s">
        <v>935</v>
      </c>
      <c r="E20082">
        <v>45</v>
      </c>
    </row>
    <row r="20083" spans="1:5" ht="13.5" customHeight="1">
      <c r="A20083">
        <v>192.2</v>
      </c>
      <c r="B20083" t="str">
        <f t="shared" si="313"/>
        <v>192.2---46</v>
      </c>
      <c r="C20083" t="s">
        <v>5930</v>
      </c>
      <c r="D20083" t="s">
        <v>821</v>
      </c>
      <c r="E20083">
        <v>46</v>
      </c>
    </row>
    <row r="20084" spans="1:5" ht="13.5" customHeight="1">
      <c r="A20084">
        <v>192.2</v>
      </c>
      <c r="B20084" t="str">
        <f t="shared" si="313"/>
        <v>192.2---47</v>
      </c>
      <c r="C20084" t="s">
        <v>5915</v>
      </c>
      <c r="D20084" t="s">
        <v>772</v>
      </c>
      <c r="E20084">
        <v>47</v>
      </c>
    </row>
    <row r="20085" spans="1:5" ht="13.5" customHeight="1">
      <c r="A20085">
        <v>192.2</v>
      </c>
      <c r="B20085" t="str">
        <f t="shared" si="313"/>
        <v>192.2---48</v>
      </c>
      <c r="C20085" t="s">
        <v>5916</v>
      </c>
      <c r="D20085" t="s">
        <v>750</v>
      </c>
      <c r="E20085">
        <v>48</v>
      </c>
    </row>
    <row r="20086" spans="1:5" ht="13.5" customHeight="1">
      <c r="A20086">
        <v>192.2</v>
      </c>
      <c r="B20086" t="str">
        <f t="shared" si="313"/>
        <v>192.2---49</v>
      </c>
      <c r="C20086" t="s">
        <v>5917</v>
      </c>
      <c r="D20086" t="s">
        <v>789</v>
      </c>
      <c r="E20086">
        <v>49</v>
      </c>
    </row>
    <row r="20087" spans="1:5" ht="13.5" customHeight="1">
      <c r="A20087">
        <v>192.2</v>
      </c>
      <c r="B20087" t="str">
        <f t="shared" si="313"/>
        <v>192.2---50</v>
      </c>
      <c r="C20087" t="s">
        <v>5918</v>
      </c>
      <c r="D20087" t="s">
        <v>770</v>
      </c>
      <c r="E20087">
        <v>50</v>
      </c>
    </row>
    <row r="20088" spans="1:5" ht="13.5" customHeight="1">
      <c r="A20088">
        <v>192.2</v>
      </c>
      <c r="B20088" t="str">
        <f t="shared" si="313"/>
        <v>192.2---51</v>
      </c>
      <c r="C20088" t="s">
        <v>5963</v>
      </c>
      <c r="D20088" t="s">
        <v>937</v>
      </c>
      <c r="E20088">
        <v>51</v>
      </c>
    </row>
    <row r="20089" spans="1:5" ht="13.5" customHeight="1">
      <c r="A20089">
        <v>192.2</v>
      </c>
      <c r="B20089" t="str">
        <f t="shared" si="313"/>
        <v>192.2---52</v>
      </c>
      <c r="C20089" t="s">
        <v>5984</v>
      </c>
      <c r="D20089" t="s">
        <v>1232</v>
      </c>
      <c r="E20089">
        <v>52</v>
      </c>
    </row>
    <row r="20090" spans="1:5" ht="13.5" customHeight="1">
      <c r="A20090">
        <v>192.2</v>
      </c>
      <c r="B20090" t="str">
        <f t="shared" si="313"/>
        <v>192.2---53</v>
      </c>
      <c r="C20090" t="s">
        <v>5964</v>
      </c>
      <c r="D20090" t="s">
        <v>1176</v>
      </c>
      <c r="E20090">
        <v>53</v>
      </c>
    </row>
    <row r="20091" spans="1:5" ht="13.5" customHeight="1">
      <c r="A20091">
        <v>192.2</v>
      </c>
      <c r="B20091" t="str">
        <f t="shared" si="313"/>
        <v>192.2---54</v>
      </c>
      <c r="C20091" t="s">
        <v>5952</v>
      </c>
      <c r="D20091" t="s">
        <v>891</v>
      </c>
      <c r="E20091">
        <v>54</v>
      </c>
    </row>
    <row r="20092" spans="1:5" ht="13.5" customHeight="1">
      <c r="A20092">
        <v>192.2</v>
      </c>
      <c r="B20092" t="str">
        <f t="shared" si="313"/>
        <v>192.2---55</v>
      </c>
      <c r="C20092" t="s">
        <v>5956</v>
      </c>
      <c r="D20092" t="s">
        <v>917</v>
      </c>
      <c r="E20092">
        <v>55</v>
      </c>
    </row>
    <row r="20093" spans="1:5" ht="13.5" customHeight="1">
      <c r="A20093">
        <v>192.2</v>
      </c>
      <c r="B20093" t="str">
        <f t="shared" si="313"/>
        <v>192.2---56</v>
      </c>
      <c r="C20093" t="s">
        <v>5919</v>
      </c>
      <c r="D20093" t="s">
        <v>725</v>
      </c>
      <c r="E20093">
        <v>56</v>
      </c>
    </row>
    <row r="20094" spans="1:5" ht="13.5" customHeight="1">
      <c r="A20094">
        <v>192.2</v>
      </c>
      <c r="B20094" t="str">
        <f t="shared" si="313"/>
        <v>192.2---57</v>
      </c>
      <c r="C20094" t="s">
        <v>5941</v>
      </c>
      <c r="D20094" t="s">
        <v>861</v>
      </c>
      <c r="E20094">
        <v>57</v>
      </c>
    </row>
    <row r="20095" spans="1:5" ht="13.5" customHeight="1">
      <c r="A20095">
        <v>192.2</v>
      </c>
      <c r="B20095" t="str">
        <f t="shared" si="313"/>
        <v>192.2---58</v>
      </c>
      <c r="C20095" t="s">
        <v>5920</v>
      </c>
      <c r="D20095" t="s">
        <v>762</v>
      </c>
      <c r="E20095">
        <v>58</v>
      </c>
    </row>
    <row r="20096" spans="1:5" ht="13.5" customHeight="1">
      <c r="A20096">
        <v>192.2</v>
      </c>
      <c r="B20096" t="str">
        <f t="shared" si="313"/>
        <v>192.2---59</v>
      </c>
      <c r="C20096" t="s">
        <v>5973</v>
      </c>
      <c r="D20096" t="s">
        <v>1158</v>
      </c>
      <c r="E20096">
        <v>59</v>
      </c>
    </row>
    <row r="20097" spans="1:5" ht="13.5" customHeight="1">
      <c r="A20097">
        <v>192.2</v>
      </c>
      <c r="B20097" t="str">
        <f t="shared" si="313"/>
        <v>192.2---60</v>
      </c>
      <c r="C20097" t="s">
        <v>5922</v>
      </c>
      <c r="D20097" t="s">
        <v>787</v>
      </c>
      <c r="E20097">
        <v>60</v>
      </c>
    </row>
    <row r="20098" spans="1:5" ht="13.5" customHeight="1">
      <c r="A20098">
        <v>192.2</v>
      </c>
      <c r="B20098" t="str">
        <f t="shared" si="313"/>
        <v>192.2---61</v>
      </c>
      <c r="C20098" t="s">
        <v>5923</v>
      </c>
      <c r="D20098" t="s">
        <v>766</v>
      </c>
      <c r="E20098">
        <v>61</v>
      </c>
    </row>
    <row r="20099" spans="1:5" ht="13.5" customHeight="1">
      <c r="A20099">
        <v>192.2</v>
      </c>
      <c r="B20099" t="str">
        <f t="shared" ref="B20099:B20162" si="314">A20099&amp;"---"&amp;E20099</f>
        <v>192.2---62</v>
      </c>
      <c r="C20099" t="s">
        <v>5989</v>
      </c>
      <c r="D20099" t="s">
        <v>1185</v>
      </c>
      <c r="E20099">
        <v>62</v>
      </c>
    </row>
    <row r="20100" spans="1:5" ht="13.5" customHeight="1">
      <c r="A20100">
        <v>192.2</v>
      </c>
      <c r="B20100" t="str">
        <f t="shared" si="314"/>
        <v>192.2---63</v>
      </c>
      <c r="C20100" t="s">
        <v>5981</v>
      </c>
      <c r="D20100" t="s">
        <v>1225</v>
      </c>
      <c r="E20100">
        <v>63</v>
      </c>
    </row>
    <row r="20101" spans="1:5" ht="13.5" customHeight="1">
      <c r="A20101">
        <v>192.3</v>
      </c>
      <c r="B20101" t="str">
        <f t="shared" si="314"/>
        <v>192.3---1</v>
      </c>
      <c r="C20101" t="s">
        <v>4216</v>
      </c>
      <c r="D20101" t="s">
        <v>1251</v>
      </c>
      <c r="E20101">
        <v>1</v>
      </c>
    </row>
    <row r="20102" spans="1:5" ht="13.5" customHeight="1">
      <c r="A20102">
        <v>192.3</v>
      </c>
      <c r="B20102" t="str">
        <f t="shared" si="314"/>
        <v>192.3---2</v>
      </c>
      <c r="C20102" t="s">
        <v>4216</v>
      </c>
      <c r="D20102" t="s">
        <v>1128</v>
      </c>
      <c r="E20102">
        <v>2</v>
      </c>
    </row>
    <row r="20103" spans="1:5" ht="13.5" customHeight="1">
      <c r="A20103">
        <v>192.3</v>
      </c>
      <c r="B20103" t="str">
        <f t="shared" si="314"/>
        <v>192.3---3</v>
      </c>
      <c r="C20103" t="s">
        <v>4216</v>
      </c>
      <c r="D20103" t="s">
        <v>1431</v>
      </c>
      <c r="E20103">
        <v>3</v>
      </c>
    </row>
    <row r="20104" spans="1:5" ht="13.5" customHeight="1">
      <c r="A20104">
        <v>192.3</v>
      </c>
      <c r="B20104" t="str">
        <f t="shared" si="314"/>
        <v>192.3---4</v>
      </c>
      <c r="C20104" t="s">
        <v>4216</v>
      </c>
      <c r="D20104" t="s">
        <v>1024</v>
      </c>
      <c r="E20104">
        <v>4</v>
      </c>
    </row>
    <row r="20105" spans="1:5" ht="13.5" customHeight="1">
      <c r="A20105">
        <v>192.3</v>
      </c>
      <c r="B20105" t="str">
        <f t="shared" si="314"/>
        <v>192.3---5</v>
      </c>
      <c r="C20105" t="s">
        <v>4216</v>
      </c>
      <c r="D20105" t="s">
        <v>1278</v>
      </c>
      <c r="E20105">
        <v>5</v>
      </c>
    </row>
    <row r="20106" spans="1:5" ht="13.5" customHeight="1">
      <c r="A20106">
        <v>192.3</v>
      </c>
      <c r="B20106" t="str">
        <f t="shared" si="314"/>
        <v>192.3---6</v>
      </c>
      <c r="C20106" t="s">
        <v>4216</v>
      </c>
      <c r="D20106" t="s">
        <v>1143</v>
      </c>
      <c r="E20106">
        <v>6</v>
      </c>
    </row>
    <row r="20107" spans="1:5" ht="13.5" customHeight="1">
      <c r="A20107">
        <v>192.3</v>
      </c>
      <c r="B20107" t="str">
        <f t="shared" si="314"/>
        <v>192.3---7</v>
      </c>
      <c r="C20107" t="s">
        <v>4271</v>
      </c>
      <c r="D20107" t="s">
        <v>1431</v>
      </c>
      <c r="E20107">
        <v>7</v>
      </c>
    </row>
    <row r="20108" spans="1:5" ht="13.5" customHeight="1">
      <c r="A20108">
        <v>192.3</v>
      </c>
      <c r="B20108" t="str">
        <f t="shared" si="314"/>
        <v>192.3---8</v>
      </c>
      <c r="C20108" t="s">
        <v>4271</v>
      </c>
      <c r="D20108" t="s">
        <v>719</v>
      </c>
      <c r="E20108">
        <v>8</v>
      </c>
    </row>
    <row r="20109" spans="1:5" ht="13.5" customHeight="1">
      <c r="A20109">
        <v>192.3</v>
      </c>
      <c r="B20109" t="str">
        <f t="shared" si="314"/>
        <v>192.3---9</v>
      </c>
      <c r="C20109" t="s">
        <v>4239</v>
      </c>
      <c r="D20109" t="s">
        <v>792</v>
      </c>
      <c r="E20109">
        <v>9</v>
      </c>
    </row>
    <row r="20110" spans="1:5" ht="13.5" customHeight="1">
      <c r="A20110">
        <v>192.3</v>
      </c>
      <c r="B20110" t="str">
        <f t="shared" si="314"/>
        <v>192.3---10</v>
      </c>
      <c r="C20110" t="s">
        <v>4228</v>
      </c>
      <c r="D20110" t="s">
        <v>1240</v>
      </c>
      <c r="E20110">
        <v>10</v>
      </c>
    </row>
    <row r="20111" spans="1:5" ht="13.5" customHeight="1">
      <c r="A20111">
        <v>192.3</v>
      </c>
      <c r="B20111" t="str">
        <f t="shared" si="314"/>
        <v>192.3---11</v>
      </c>
      <c r="C20111" t="s">
        <v>4268</v>
      </c>
      <c r="D20111" t="s">
        <v>1431</v>
      </c>
      <c r="E20111">
        <v>11</v>
      </c>
    </row>
    <row r="20112" spans="1:5" ht="13.5" customHeight="1">
      <c r="A20112">
        <v>192.3</v>
      </c>
      <c r="B20112" t="str">
        <f t="shared" si="314"/>
        <v>192.3---12</v>
      </c>
      <c r="C20112" t="s">
        <v>4268</v>
      </c>
      <c r="D20112" t="s">
        <v>809</v>
      </c>
      <c r="E20112">
        <v>12</v>
      </c>
    </row>
    <row r="20113" spans="1:5" ht="13.5" customHeight="1">
      <c r="A20113">
        <v>192.3</v>
      </c>
      <c r="B20113" t="str">
        <f t="shared" si="314"/>
        <v>192.3---13</v>
      </c>
      <c r="C20113" t="s">
        <v>4230</v>
      </c>
      <c r="D20113" t="s">
        <v>723</v>
      </c>
      <c r="E20113">
        <v>13</v>
      </c>
    </row>
    <row r="20114" spans="1:5" ht="13.5" customHeight="1">
      <c r="A20114">
        <v>192.3</v>
      </c>
      <c r="B20114" t="str">
        <f t="shared" si="314"/>
        <v>192.3---14</v>
      </c>
      <c r="C20114" t="s">
        <v>4244</v>
      </c>
      <c r="D20114" t="s">
        <v>725</v>
      </c>
      <c r="E20114">
        <v>14</v>
      </c>
    </row>
    <row r="20115" spans="1:5" ht="13.5" customHeight="1">
      <c r="A20115">
        <v>192.3</v>
      </c>
      <c r="B20115" t="str">
        <f t="shared" si="314"/>
        <v>192.3---15</v>
      </c>
      <c r="C20115" t="s">
        <v>4231</v>
      </c>
      <c r="D20115" t="s">
        <v>1431</v>
      </c>
      <c r="E20115">
        <v>15</v>
      </c>
    </row>
    <row r="20116" spans="1:5" ht="13.5" customHeight="1">
      <c r="A20116">
        <v>192.3</v>
      </c>
      <c r="B20116" t="str">
        <f t="shared" si="314"/>
        <v>192.3---16</v>
      </c>
      <c r="C20116" t="s">
        <v>4231</v>
      </c>
      <c r="D20116" t="s">
        <v>937</v>
      </c>
      <c r="E20116">
        <v>16</v>
      </c>
    </row>
    <row r="20117" spans="1:5" ht="13.5" customHeight="1">
      <c r="A20117">
        <v>192.3</v>
      </c>
      <c r="B20117" t="str">
        <f t="shared" si="314"/>
        <v>192.3---17</v>
      </c>
      <c r="C20117" t="s">
        <v>4254</v>
      </c>
      <c r="D20117" t="s">
        <v>1232</v>
      </c>
      <c r="E20117">
        <v>17</v>
      </c>
    </row>
    <row r="20118" spans="1:5" ht="13.5" customHeight="1">
      <c r="A20118">
        <v>192.3</v>
      </c>
      <c r="B20118" t="str">
        <f t="shared" si="314"/>
        <v>192.3---18</v>
      </c>
      <c r="C20118" t="s">
        <v>4233</v>
      </c>
      <c r="D20118" t="s">
        <v>1315</v>
      </c>
      <c r="E20118">
        <v>18</v>
      </c>
    </row>
    <row r="20119" spans="1:5" ht="13.5" customHeight="1">
      <c r="A20119">
        <v>192.3</v>
      </c>
      <c r="B20119" t="str">
        <f t="shared" si="314"/>
        <v>192.3---19</v>
      </c>
      <c r="C20119" t="s">
        <v>4272</v>
      </c>
      <c r="D20119" t="s">
        <v>1368</v>
      </c>
      <c r="E20119">
        <v>19</v>
      </c>
    </row>
    <row r="20120" spans="1:5" ht="13.5" customHeight="1">
      <c r="A20120">
        <v>192.3</v>
      </c>
      <c r="B20120" t="str">
        <f t="shared" si="314"/>
        <v>192.3---20</v>
      </c>
      <c r="C20120" t="s">
        <v>1017</v>
      </c>
      <c r="D20120" t="s">
        <v>796</v>
      </c>
      <c r="E20120">
        <v>20</v>
      </c>
    </row>
    <row r="20121" spans="1:5" ht="13.5" customHeight="1">
      <c r="A20121">
        <v>192.3</v>
      </c>
      <c r="B20121" t="str">
        <f t="shared" si="314"/>
        <v>192.3---21</v>
      </c>
      <c r="C20121" t="s">
        <v>731</v>
      </c>
      <c r="D20121" t="s">
        <v>800</v>
      </c>
      <c r="E20121">
        <v>21</v>
      </c>
    </row>
    <row r="20122" spans="1:5" ht="13.5" customHeight="1">
      <c r="A20122">
        <v>192.3</v>
      </c>
      <c r="B20122" t="str">
        <f t="shared" si="314"/>
        <v>192.3---22</v>
      </c>
      <c r="C20122" t="s">
        <v>735</v>
      </c>
      <c r="D20122" t="s">
        <v>744</v>
      </c>
      <c r="E20122">
        <v>22</v>
      </c>
    </row>
    <row r="20123" spans="1:5" ht="13.5" customHeight="1">
      <c r="A20123">
        <v>192.3</v>
      </c>
      <c r="B20123" t="str">
        <f t="shared" si="314"/>
        <v>192.3---23</v>
      </c>
      <c r="C20123" t="s">
        <v>739</v>
      </c>
      <c r="D20123" t="s">
        <v>736</v>
      </c>
      <c r="E20123">
        <v>23</v>
      </c>
    </row>
    <row r="20124" spans="1:5" ht="13.5" customHeight="1">
      <c r="A20124">
        <v>192.3</v>
      </c>
      <c r="B20124" t="str">
        <f t="shared" si="314"/>
        <v>192.3---24</v>
      </c>
      <c r="C20124" t="s">
        <v>858</v>
      </c>
      <c r="D20124" t="s">
        <v>740</v>
      </c>
      <c r="E20124">
        <v>24</v>
      </c>
    </row>
    <row r="20125" spans="1:5" ht="13.5" customHeight="1">
      <c r="A20125">
        <v>192.3</v>
      </c>
      <c r="B20125" t="str">
        <f t="shared" si="314"/>
        <v>192.3---25</v>
      </c>
      <c r="C20125" t="s">
        <v>743</v>
      </c>
      <c r="D20125" t="s">
        <v>754</v>
      </c>
      <c r="E20125">
        <v>25</v>
      </c>
    </row>
    <row r="20126" spans="1:5" ht="13.5" customHeight="1">
      <c r="A20126">
        <v>192.3</v>
      </c>
      <c r="B20126" t="str">
        <f t="shared" si="314"/>
        <v>192.3---26</v>
      </c>
      <c r="C20126" t="s">
        <v>745</v>
      </c>
      <c r="D20126" t="s">
        <v>837</v>
      </c>
      <c r="E20126">
        <v>26</v>
      </c>
    </row>
    <row r="20127" spans="1:5" ht="13.5" customHeight="1">
      <c r="A20127">
        <v>192.3</v>
      </c>
      <c r="B20127" t="str">
        <f t="shared" si="314"/>
        <v>192.3---27</v>
      </c>
      <c r="C20127" t="s">
        <v>915</v>
      </c>
      <c r="D20127" t="s">
        <v>939</v>
      </c>
      <c r="E20127">
        <v>27</v>
      </c>
    </row>
    <row r="20128" spans="1:5" ht="13.5" customHeight="1">
      <c r="A20128">
        <v>192.3</v>
      </c>
      <c r="B20128" t="str">
        <f t="shared" si="314"/>
        <v>192.3---28</v>
      </c>
      <c r="C20128" t="s">
        <v>987</v>
      </c>
      <c r="D20128" t="s">
        <v>1263</v>
      </c>
      <c r="E20128">
        <v>28</v>
      </c>
    </row>
    <row r="20129" spans="1:5" ht="13.5" customHeight="1">
      <c r="A20129">
        <v>192.3</v>
      </c>
      <c r="B20129" t="str">
        <f t="shared" si="314"/>
        <v>192.3---29</v>
      </c>
      <c r="C20129" t="s">
        <v>989</v>
      </c>
      <c r="D20129" t="s">
        <v>738</v>
      </c>
      <c r="E20129">
        <v>29</v>
      </c>
    </row>
    <row r="20130" spans="1:5" ht="13.5" customHeight="1">
      <c r="A20130">
        <v>192.3</v>
      </c>
      <c r="B20130" t="str">
        <f t="shared" si="314"/>
        <v>192.3---30</v>
      </c>
      <c r="C20130" t="s">
        <v>799</v>
      </c>
      <c r="D20130" t="s">
        <v>809</v>
      </c>
      <c r="E20130">
        <v>30</v>
      </c>
    </row>
    <row r="20131" spans="1:5" ht="13.5" customHeight="1">
      <c r="A20131">
        <v>192.3</v>
      </c>
      <c r="B20131" t="str">
        <f t="shared" si="314"/>
        <v>192.3---31</v>
      </c>
      <c r="C20131" t="s">
        <v>1094</v>
      </c>
      <c r="D20131" t="s">
        <v>790</v>
      </c>
      <c r="E20131">
        <v>31</v>
      </c>
    </row>
    <row r="20132" spans="1:5" ht="13.5" customHeight="1">
      <c r="A20132">
        <v>192.3</v>
      </c>
      <c r="B20132" t="str">
        <f t="shared" si="314"/>
        <v>192.3---32</v>
      </c>
      <c r="C20132" t="s">
        <v>819</v>
      </c>
      <c r="D20132" t="s">
        <v>756</v>
      </c>
      <c r="E20132">
        <v>32</v>
      </c>
    </row>
    <row r="20133" spans="1:5" ht="13.5" customHeight="1">
      <c r="A20133">
        <v>192.3</v>
      </c>
      <c r="B20133" t="str">
        <f t="shared" si="314"/>
        <v>192.3---33</v>
      </c>
      <c r="C20133" t="s">
        <v>1019</v>
      </c>
      <c r="D20133" t="s">
        <v>734</v>
      </c>
      <c r="E20133">
        <v>33</v>
      </c>
    </row>
    <row r="20134" spans="1:5" ht="13.5" customHeight="1">
      <c r="A20134">
        <v>192.3</v>
      </c>
      <c r="B20134" t="str">
        <f t="shared" si="314"/>
        <v>192.3---34</v>
      </c>
      <c r="C20134" t="s">
        <v>822</v>
      </c>
      <c r="D20134" t="s">
        <v>833</v>
      </c>
      <c r="E20134">
        <v>34</v>
      </c>
    </row>
    <row r="20135" spans="1:5" ht="13.5" customHeight="1">
      <c r="A20135">
        <v>192.3</v>
      </c>
      <c r="B20135" t="str">
        <f t="shared" si="314"/>
        <v>192.3---35</v>
      </c>
      <c r="C20135" t="s">
        <v>824</v>
      </c>
      <c r="D20135" t="s">
        <v>752</v>
      </c>
      <c r="E20135">
        <v>35</v>
      </c>
    </row>
    <row r="20136" spans="1:5" ht="13.5" customHeight="1">
      <c r="A20136">
        <v>192.3</v>
      </c>
      <c r="B20136" t="str">
        <f t="shared" si="314"/>
        <v>192.3---36</v>
      </c>
      <c r="C20136" t="s">
        <v>755</v>
      </c>
      <c r="D20136" t="s">
        <v>1146</v>
      </c>
      <c r="E20136">
        <v>36</v>
      </c>
    </row>
    <row r="20137" spans="1:5" ht="13.5" customHeight="1">
      <c r="A20137">
        <v>192.3</v>
      </c>
      <c r="B20137" t="str">
        <f t="shared" si="314"/>
        <v>192.3---37</v>
      </c>
      <c r="C20137" t="s">
        <v>830</v>
      </c>
      <c r="D20137" t="s">
        <v>1240</v>
      </c>
      <c r="E20137">
        <v>37</v>
      </c>
    </row>
    <row r="20138" spans="1:5" ht="13.5" customHeight="1">
      <c r="A20138">
        <v>192.3</v>
      </c>
      <c r="B20138" t="str">
        <f t="shared" si="314"/>
        <v>192.3---38</v>
      </c>
      <c r="C20138" t="s">
        <v>1096</v>
      </c>
      <c r="D20138" t="s">
        <v>1215</v>
      </c>
      <c r="E20138">
        <v>38</v>
      </c>
    </row>
    <row r="20139" spans="1:5" ht="13.5" customHeight="1">
      <c r="A20139">
        <v>192.3</v>
      </c>
      <c r="B20139" t="str">
        <f t="shared" si="314"/>
        <v>192.3---39</v>
      </c>
      <c r="C20139" t="s">
        <v>868</v>
      </c>
      <c r="D20139" t="s">
        <v>758</v>
      </c>
      <c r="E20139">
        <v>39</v>
      </c>
    </row>
    <row r="20140" spans="1:5" ht="13.5" customHeight="1">
      <c r="A20140">
        <v>192.3</v>
      </c>
      <c r="B20140" t="str">
        <f t="shared" si="314"/>
        <v>192.3---40</v>
      </c>
      <c r="C20140" t="s">
        <v>944</v>
      </c>
      <c r="D20140" t="s">
        <v>1144</v>
      </c>
      <c r="E20140">
        <v>40</v>
      </c>
    </row>
    <row r="20141" spans="1:5" ht="13.5" customHeight="1">
      <c r="A20141">
        <v>192.3</v>
      </c>
      <c r="B20141" t="str">
        <f t="shared" si="314"/>
        <v>192.3---41</v>
      </c>
      <c r="C20141" t="s">
        <v>767</v>
      </c>
      <c r="D20141" t="s">
        <v>1368</v>
      </c>
      <c r="E20141">
        <v>41</v>
      </c>
    </row>
    <row r="20142" spans="1:5" ht="13.5" customHeight="1">
      <c r="A20142">
        <v>192.3</v>
      </c>
      <c r="B20142" t="str">
        <f t="shared" si="314"/>
        <v>192.3---42</v>
      </c>
      <c r="C20142" t="s">
        <v>1216</v>
      </c>
      <c r="D20142" t="s">
        <v>1385</v>
      </c>
      <c r="E20142">
        <v>42</v>
      </c>
    </row>
    <row r="20143" spans="1:5" ht="13.5" customHeight="1">
      <c r="A20143">
        <v>192.3</v>
      </c>
      <c r="B20143" t="str">
        <f t="shared" si="314"/>
        <v>192.3---43</v>
      </c>
      <c r="C20143" t="s">
        <v>918</v>
      </c>
      <c r="D20143" t="s">
        <v>865</v>
      </c>
      <c r="E20143">
        <v>43</v>
      </c>
    </row>
    <row r="20144" spans="1:5" ht="13.5" customHeight="1">
      <c r="A20144">
        <v>192.3</v>
      </c>
      <c r="B20144" t="str">
        <f t="shared" si="314"/>
        <v>192.3---44</v>
      </c>
      <c r="C20144" t="s">
        <v>5929</v>
      </c>
      <c r="D20144" t="s">
        <v>813</v>
      </c>
      <c r="E20144">
        <v>44</v>
      </c>
    </row>
    <row r="20145" spans="1:5" ht="13.5" customHeight="1">
      <c r="A20145">
        <v>192.3</v>
      </c>
      <c r="B20145" t="str">
        <f t="shared" si="314"/>
        <v>192.3---45</v>
      </c>
      <c r="C20145" t="s">
        <v>5961</v>
      </c>
      <c r="D20145" t="s">
        <v>935</v>
      </c>
      <c r="E20145">
        <v>45</v>
      </c>
    </row>
    <row r="20146" spans="1:5" ht="13.5" customHeight="1">
      <c r="A20146">
        <v>192.3</v>
      </c>
      <c r="B20146" t="str">
        <f t="shared" si="314"/>
        <v>192.3---46</v>
      </c>
      <c r="C20146" t="s">
        <v>5930</v>
      </c>
      <c r="D20146" t="s">
        <v>821</v>
      </c>
      <c r="E20146">
        <v>46</v>
      </c>
    </row>
    <row r="20147" spans="1:5" ht="13.5" customHeight="1">
      <c r="A20147">
        <v>192.3</v>
      </c>
      <c r="B20147" t="str">
        <f t="shared" si="314"/>
        <v>192.3---47</v>
      </c>
      <c r="C20147" t="s">
        <v>5915</v>
      </c>
      <c r="D20147" t="s">
        <v>772</v>
      </c>
      <c r="E20147">
        <v>47</v>
      </c>
    </row>
    <row r="20148" spans="1:5" ht="13.5" customHeight="1">
      <c r="A20148">
        <v>192.3</v>
      </c>
      <c r="B20148" t="str">
        <f t="shared" si="314"/>
        <v>192.3---48</v>
      </c>
      <c r="C20148" t="s">
        <v>5916</v>
      </c>
      <c r="D20148" t="s">
        <v>750</v>
      </c>
      <c r="E20148">
        <v>48</v>
      </c>
    </row>
    <row r="20149" spans="1:5" ht="13.5" customHeight="1">
      <c r="A20149">
        <v>192.3</v>
      </c>
      <c r="B20149" t="str">
        <f t="shared" si="314"/>
        <v>192.3---49</v>
      </c>
      <c r="C20149" t="s">
        <v>5917</v>
      </c>
      <c r="D20149" t="s">
        <v>789</v>
      </c>
      <c r="E20149">
        <v>49</v>
      </c>
    </row>
    <row r="20150" spans="1:5" ht="13.5" customHeight="1">
      <c r="A20150">
        <v>192.3</v>
      </c>
      <c r="B20150" t="str">
        <f t="shared" si="314"/>
        <v>192.3---50</v>
      </c>
      <c r="C20150" t="s">
        <v>5918</v>
      </c>
      <c r="D20150" t="s">
        <v>770</v>
      </c>
      <c r="E20150">
        <v>50</v>
      </c>
    </row>
    <row r="20151" spans="1:5" ht="13.5" customHeight="1">
      <c r="A20151">
        <v>192.3</v>
      </c>
      <c r="B20151" t="str">
        <f t="shared" si="314"/>
        <v>192.3---51</v>
      </c>
      <c r="C20151" t="s">
        <v>5963</v>
      </c>
      <c r="D20151" t="s">
        <v>937</v>
      </c>
      <c r="E20151">
        <v>51</v>
      </c>
    </row>
    <row r="20152" spans="1:5" ht="13.5" customHeight="1">
      <c r="A20152">
        <v>192.3</v>
      </c>
      <c r="B20152" t="str">
        <f t="shared" si="314"/>
        <v>192.3---52</v>
      </c>
      <c r="C20152" t="s">
        <v>5984</v>
      </c>
      <c r="D20152" t="s">
        <v>1232</v>
      </c>
      <c r="E20152">
        <v>52</v>
      </c>
    </row>
    <row r="20153" spans="1:5" ht="13.5" customHeight="1">
      <c r="A20153">
        <v>192.3</v>
      </c>
      <c r="B20153" t="str">
        <f t="shared" si="314"/>
        <v>192.3---53</v>
      </c>
      <c r="C20153" t="s">
        <v>5964</v>
      </c>
      <c r="D20153" t="s">
        <v>1176</v>
      </c>
      <c r="E20153">
        <v>53</v>
      </c>
    </row>
    <row r="20154" spans="1:5" ht="13.5" customHeight="1">
      <c r="A20154">
        <v>192.3</v>
      </c>
      <c r="B20154" t="str">
        <f t="shared" si="314"/>
        <v>192.3---54</v>
      </c>
      <c r="C20154" t="s">
        <v>5952</v>
      </c>
      <c r="D20154" t="s">
        <v>891</v>
      </c>
      <c r="E20154">
        <v>54</v>
      </c>
    </row>
    <row r="20155" spans="1:5" ht="13.5" customHeight="1">
      <c r="A20155">
        <v>192.3</v>
      </c>
      <c r="B20155" t="str">
        <f t="shared" si="314"/>
        <v>192.3---55</v>
      </c>
      <c r="C20155" t="s">
        <v>5956</v>
      </c>
      <c r="D20155" t="s">
        <v>917</v>
      </c>
      <c r="E20155">
        <v>55</v>
      </c>
    </row>
    <row r="20156" spans="1:5" ht="13.5" customHeight="1">
      <c r="A20156">
        <v>192.3</v>
      </c>
      <c r="B20156" t="str">
        <f t="shared" si="314"/>
        <v>192.3---56</v>
      </c>
      <c r="C20156" t="s">
        <v>5919</v>
      </c>
      <c r="D20156" t="s">
        <v>725</v>
      </c>
      <c r="E20156">
        <v>56</v>
      </c>
    </row>
    <row r="20157" spans="1:5" ht="13.5" customHeight="1">
      <c r="A20157">
        <v>192.3</v>
      </c>
      <c r="B20157" t="str">
        <f t="shared" si="314"/>
        <v>192.3---57</v>
      </c>
      <c r="C20157" t="s">
        <v>5941</v>
      </c>
      <c r="D20157" t="s">
        <v>861</v>
      </c>
      <c r="E20157">
        <v>57</v>
      </c>
    </row>
    <row r="20158" spans="1:5" ht="13.5" customHeight="1">
      <c r="A20158">
        <v>192.3</v>
      </c>
      <c r="B20158" t="str">
        <f t="shared" si="314"/>
        <v>192.3---58</v>
      </c>
      <c r="C20158" t="s">
        <v>5920</v>
      </c>
      <c r="D20158" t="s">
        <v>762</v>
      </c>
      <c r="E20158">
        <v>58</v>
      </c>
    </row>
    <row r="20159" spans="1:5" ht="13.5" customHeight="1">
      <c r="A20159">
        <v>192.3</v>
      </c>
      <c r="B20159" t="str">
        <f t="shared" si="314"/>
        <v>192.3---59</v>
      </c>
      <c r="C20159" t="s">
        <v>5973</v>
      </c>
      <c r="D20159" t="s">
        <v>1158</v>
      </c>
      <c r="E20159">
        <v>59</v>
      </c>
    </row>
    <row r="20160" spans="1:5" ht="13.5" customHeight="1">
      <c r="A20160">
        <v>192.3</v>
      </c>
      <c r="B20160" t="str">
        <f t="shared" si="314"/>
        <v>192.3---60</v>
      </c>
      <c r="C20160" t="s">
        <v>5922</v>
      </c>
      <c r="D20160" t="s">
        <v>787</v>
      </c>
      <c r="E20160">
        <v>60</v>
      </c>
    </row>
    <row r="20161" spans="1:5" ht="13.5" customHeight="1">
      <c r="A20161">
        <v>192.3</v>
      </c>
      <c r="B20161" t="str">
        <f t="shared" si="314"/>
        <v>192.3---61</v>
      </c>
      <c r="C20161" t="s">
        <v>5923</v>
      </c>
      <c r="D20161" t="s">
        <v>766</v>
      </c>
      <c r="E20161">
        <v>61</v>
      </c>
    </row>
    <row r="20162" spans="1:5" ht="13.5" customHeight="1">
      <c r="A20162">
        <v>192.3</v>
      </c>
      <c r="B20162" t="str">
        <f t="shared" si="314"/>
        <v>192.3---62</v>
      </c>
      <c r="C20162" t="s">
        <v>5989</v>
      </c>
      <c r="D20162" t="s">
        <v>1185</v>
      </c>
      <c r="E20162">
        <v>62</v>
      </c>
    </row>
    <row r="20163" spans="1:5" ht="13.5" customHeight="1">
      <c r="A20163">
        <v>192.3</v>
      </c>
      <c r="B20163" t="str">
        <f t="shared" ref="B20163:B20226" si="315">A20163&amp;"---"&amp;E20163</f>
        <v>192.3---63</v>
      </c>
      <c r="C20163" t="s">
        <v>5981</v>
      </c>
      <c r="D20163" t="s">
        <v>1225</v>
      </c>
      <c r="E20163">
        <v>63</v>
      </c>
    </row>
    <row r="20164" spans="1:5" ht="13.5" customHeight="1">
      <c r="A20164">
        <v>358</v>
      </c>
      <c r="B20164" t="str">
        <f t="shared" si="315"/>
        <v>358---1</v>
      </c>
      <c r="C20164" t="s">
        <v>4216</v>
      </c>
      <c r="D20164" t="s">
        <v>876</v>
      </c>
      <c r="E20164">
        <v>1</v>
      </c>
    </row>
    <row r="20165" spans="1:5" ht="13.5" customHeight="1">
      <c r="A20165">
        <v>358</v>
      </c>
      <c r="B20165" t="str">
        <f t="shared" si="315"/>
        <v>358---2</v>
      </c>
      <c r="C20165" t="s">
        <v>4216</v>
      </c>
      <c r="D20165" t="s">
        <v>922</v>
      </c>
      <c r="E20165">
        <v>2</v>
      </c>
    </row>
    <row r="20166" spans="1:5" ht="13.5" customHeight="1">
      <c r="A20166">
        <v>358</v>
      </c>
      <c r="B20166" t="str">
        <f t="shared" si="315"/>
        <v>358---3</v>
      </c>
      <c r="C20166" t="s">
        <v>4217</v>
      </c>
      <c r="D20166" t="s">
        <v>713</v>
      </c>
      <c r="E20166">
        <v>3</v>
      </c>
    </row>
    <row r="20167" spans="1:5" ht="13.5" customHeight="1">
      <c r="A20167">
        <v>358</v>
      </c>
      <c r="B20167" t="str">
        <f t="shared" si="315"/>
        <v>358---4</v>
      </c>
      <c r="C20167" t="s">
        <v>4279</v>
      </c>
      <c r="D20167" t="s">
        <v>1090</v>
      </c>
      <c r="E20167">
        <v>4</v>
      </c>
    </row>
    <row r="20168" spans="1:5" ht="13.5" customHeight="1">
      <c r="A20168">
        <v>358</v>
      </c>
      <c r="B20168" t="str">
        <f t="shared" si="315"/>
        <v>358---5</v>
      </c>
      <c r="C20168" t="s">
        <v>4219</v>
      </c>
      <c r="D20168" t="s">
        <v>783</v>
      </c>
      <c r="E20168">
        <v>5</v>
      </c>
    </row>
    <row r="20169" spans="1:5" ht="13.5" customHeight="1">
      <c r="A20169">
        <v>358</v>
      </c>
      <c r="B20169" t="str">
        <f t="shared" si="315"/>
        <v>358---6</v>
      </c>
      <c r="C20169" t="s">
        <v>4271</v>
      </c>
      <c r="D20169" t="s">
        <v>1154</v>
      </c>
      <c r="E20169">
        <v>6</v>
      </c>
    </row>
    <row r="20170" spans="1:5" ht="13.5" customHeight="1">
      <c r="A20170">
        <v>358</v>
      </c>
      <c r="B20170" t="str">
        <f t="shared" si="315"/>
        <v>358---7</v>
      </c>
      <c r="C20170" t="s">
        <v>4220</v>
      </c>
      <c r="D20170" t="s">
        <v>738</v>
      </c>
      <c r="E20170">
        <v>7</v>
      </c>
    </row>
    <row r="20171" spans="1:5" ht="13.5" customHeight="1">
      <c r="A20171">
        <v>358</v>
      </c>
      <c r="B20171" t="str">
        <f t="shared" si="315"/>
        <v>358---8</v>
      </c>
      <c r="C20171" t="s">
        <v>4270</v>
      </c>
      <c r="D20171" t="s">
        <v>1283</v>
      </c>
      <c r="E20171">
        <v>8</v>
      </c>
    </row>
    <row r="20172" spans="1:5" ht="13.5" customHeight="1">
      <c r="A20172">
        <v>358</v>
      </c>
      <c r="B20172" t="str">
        <f t="shared" si="315"/>
        <v>358---9</v>
      </c>
      <c r="C20172" t="s">
        <v>4222</v>
      </c>
      <c r="D20172" t="s">
        <v>842</v>
      </c>
      <c r="E20172">
        <v>9</v>
      </c>
    </row>
    <row r="20173" spans="1:5" ht="13.5" customHeight="1">
      <c r="A20173">
        <v>358</v>
      </c>
      <c r="B20173" t="str">
        <f t="shared" si="315"/>
        <v>358---10</v>
      </c>
      <c r="C20173" t="s">
        <v>4268</v>
      </c>
      <c r="D20173" t="s">
        <v>1045</v>
      </c>
      <c r="E20173">
        <v>10</v>
      </c>
    </row>
    <row r="20174" spans="1:5" ht="13.5" customHeight="1">
      <c r="A20174">
        <v>358</v>
      </c>
      <c r="B20174" t="str">
        <f t="shared" si="315"/>
        <v>358---11</v>
      </c>
      <c r="C20174" t="s">
        <v>4224</v>
      </c>
      <c r="D20174" t="s">
        <v>879</v>
      </c>
      <c r="E20174">
        <v>11</v>
      </c>
    </row>
    <row r="20175" spans="1:5" ht="13.5" customHeight="1">
      <c r="A20175">
        <v>358</v>
      </c>
      <c r="B20175" t="str">
        <f t="shared" si="315"/>
        <v>358---12</v>
      </c>
      <c r="C20175" t="s">
        <v>4276</v>
      </c>
      <c r="D20175" t="s">
        <v>1229</v>
      </c>
      <c r="E20175">
        <v>12</v>
      </c>
    </row>
    <row r="20176" spans="1:5" ht="13.5" customHeight="1">
      <c r="A20176">
        <v>358</v>
      </c>
      <c r="B20176" t="str">
        <f t="shared" si="315"/>
        <v>358---13</v>
      </c>
      <c r="C20176" t="s">
        <v>4226</v>
      </c>
      <c r="D20176" t="s">
        <v>846</v>
      </c>
      <c r="E20176">
        <v>13</v>
      </c>
    </row>
    <row r="20177" spans="1:5" ht="13.5" customHeight="1">
      <c r="A20177">
        <v>358</v>
      </c>
      <c r="B20177" t="str">
        <f t="shared" si="315"/>
        <v>358---14</v>
      </c>
      <c r="C20177" t="s">
        <v>4231</v>
      </c>
      <c r="D20177" t="s">
        <v>718</v>
      </c>
      <c r="E20177">
        <v>14</v>
      </c>
    </row>
    <row r="20178" spans="1:5" ht="13.5" customHeight="1">
      <c r="A20178">
        <v>358</v>
      </c>
      <c r="B20178" t="str">
        <f t="shared" si="315"/>
        <v>358---15</v>
      </c>
      <c r="C20178" t="s">
        <v>4232</v>
      </c>
      <c r="D20178" t="s">
        <v>886</v>
      </c>
      <c r="E20178">
        <v>15</v>
      </c>
    </row>
    <row r="20179" spans="1:5" ht="13.5" customHeight="1">
      <c r="A20179">
        <v>358</v>
      </c>
      <c r="B20179" t="str">
        <f t="shared" si="315"/>
        <v>358---16</v>
      </c>
      <c r="C20179" t="s">
        <v>4264</v>
      </c>
      <c r="D20179" t="s">
        <v>722</v>
      </c>
      <c r="E20179">
        <v>16</v>
      </c>
    </row>
    <row r="20180" spans="1:5" ht="13.5" customHeight="1">
      <c r="A20180">
        <v>358</v>
      </c>
      <c r="B20180" t="str">
        <f t="shared" si="315"/>
        <v>358---17</v>
      </c>
      <c r="C20180" t="s">
        <v>5911</v>
      </c>
      <c r="D20180" t="s">
        <v>900</v>
      </c>
      <c r="E20180">
        <v>17</v>
      </c>
    </row>
    <row r="20181" spans="1:5" ht="13.5" customHeight="1">
      <c r="A20181">
        <v>358</v>
      </c>
      <c r="B20181" t="str">
        <f t="shared" si="315"/>
        <v>358---18</v>
      </c>
      <c r="C20181" t="s">
        <v>5911</v>
      </c>
      <c r="D20181" t="s">
        <v>898</v>
      </c>
      <c r="E20181">
        <v>18</v>
      </c>
    </row>
    <row r="20182" spans="1:5" ht="13.5" customHeight="1">
      <c r="A20182">
        <v>358</v>
      </c>
      <c r="B20182" t="str">
        <f t="shared" si="315"/>
        <v>358---19</v>
      </c>
      <c r="C20182" t="s">
        <v>5911</v>
      </c>
      <c r="D20182" t="s">
        <v>1095</v>
      </c>
      <c r="E20182">
        <v>19</v>
      </c>
    </row>
    <row r="20183" spans="1:5" ht="13.5" customHeight="1">
      <c r="A20183">
        <v>358</v>
      </c>
      <c r="B20183" t="str">
        <f t="shared" si="315"/>
        <v>358---20</v>
      </c>
      <c r="C20183" t="s">
        <v>858</v>
      </c>
      <c r="D20183" t="s">
        <v>740</v>
      </c>
      <c r="E20183">
        <v>20</v>
      </c>
    </row>
    <row r="20184" spans="1:5" ht="13.5" customHeight="1">
      <c r="A20184">
        <v>358</v>
      </c>
      <c r="B20184" t="str">
        <f t="shared" si="315"/>
        <v>358---21</v>
      </c>
      <c r="C20184" t="s">
        <v>743</v>
      </c>
      <c r="D20184" t="s">
        <v>754</v>
      </c>
      <c r="E20184">
        <v>21</v>
      </c>
    </row>
    <row r="20185" spans="1:5" ht="13.5" customHeight="1">
      <c r="A20185">
        <v>358</v>
      </c>
      <c r="B20185" t="str">
        <f t="shared" si="315"/>
        <v>358---22</v>
      </c>
      <c r="C20185" t="s">
        <v>745</v>
      </c>
      <c r="D20185" t="s">
        <v>837</v>
      </c>
      <c r="E20185">
        <v>22</v>
      </c>
    </row>
    <row r="20186" spans="1:5" ht="13.5" customHeight="1">
      <c r="A20186">
        <v>358</v>
      </c>
      <c r="B20186" t="str">
        <f t="shared" si="315"/>
        <v>358---23</v>
      </c>
      <c r="C20186" t="s">
        <v>987</v>
      </c>
      <c r="D20186" t="s">
        <v>1263</v>
      </c>
      <c r="E20186">
        <v>23</v>
      </c>
    </row>
    <row r="20187" spans="1:5" ht="13.5" customHeight="1">
      <c r="A20187">
        <v>358</v>
      </c>
      <c r="B20187" t="str">
        <f t="shared" si="315"/>
        <v>358---24</v>
      </c>
      <c r="C20187" t="s">
        <v>989</v>
      </c>
      <c r="D20187" t="s">
        <v>738</v>
      </c>
      <c r="E20187">
        <v>24</v>
      </c>
    </row>
    <row r="20188" spans="1:5" ht="13.5" customHeight="1">
      <c r="A20188">
        <v>358</v>
      </c>
      <c r="B20188" t="str">
        <f t="shared" si="315"/>
        <v>358---25</v>
      </c>
      <c r="C20188" t="s">
        <v>747</v>
      </c>
      <c r="D20188" t="s">
        <v>1154</v>
      </c>
      <c r="E20188">
        <v>25</v>
      </c>
    </row>
    <row r="20189" spans="1:5" ht="13.5" customHeight="1">
      <c r="A20189">
        <v>358</v>
      </c>
      <c r="B20189" t="str">
        <f t="shared" si="315"/>
        <v>358---26</v>
      </c>
      <c r="C20189" t="s">
        <v>819</v>
      </c>
      <c r="D20189" t="s">
        <v>756</v>
      </c>
      <c r="E20189">
        <v>26</v>
      </c>
    </row>
    <row r="20190" spans="1:5" ht="13.5" customHeight="1">
      <c r="A20190">
        <v>358</v>
      </c>
      <c r="B20190" t="str">
        <f t="shared" si="315"/>
        <v>358---27</v>
      </c>
      <c r="C20190" t="s">
        <v>1074</v>
      </c>
      <c r="D20190" t="s">
        <v>880</v>
      </c>
      <c r="E20190">
        <v>27</v>
      </c>
    </row>
    <row r="20191" spans="1:5" ht="13.5" customHeight="1">
      <c r="A20191">
        <v>358</v>
      </c>
      <c r="B20191" t="str">
        <f t="shared" si="315"/>
        <v>358---28</v>
      </c>
      <c r="C20191" t="s">
        <v>820</v>
      </c>
      <c r="D20191" t="s">
        <v>882</v>
      </c>
      <c r="E20191">
        <v>28</v>
      </c>
    </row>
    <row r="20192" spans="1:5" ht="13.5" customHeight="1">
      <c r="A20192">
        <v>358</v>
      </c>
      <c r="B20192" t="str">
        <f t="shared" si="315"/>
        <v>358---29</v>
      </c>
      <c r="C20192" t="s">
        <v>824</v>
      </c>
      <c r="D20192" t="s">
        <v>752</v>
      </c>
      <c r="E20192">
        <v>29</v>
      </c>
    </row>
    <row r="20193" spans="1:5" ht="13.5" customHeight="1">
      <c r="A20193">
        <v>358</v>
      </c>
      <c r="B20193" t="str">
        <f t="shared" si="315"/>
        <v>358---30</v>
      </c>
      <c r="C20193" t="s">
        <v>759</v>
      </c>
      <c r="D20193" t="s">
        <v>823</v>
      </c>
      <c r="E20193">
        <v>30</v>
      </c>
    </row>
    <row r="20194" spans="1:5" ht="13.5" customHeight="1">
      <c r="A20194">
        <v>358</v>
      </c>
      <c r="B20194" t="str">
        <f t="shared" si="315"/>
        <v>358---31</v>
      </c>
      <c r="C20194" t="s">
        <v>860</v>
      </c>
      <c r="D20194" t="s">
        <v>1099</v>
      </c>
      <c r="E20194">
        <v>31</v>
      </c>
    </row>
    <row r="20195" spans="1:5" ht="13.5" customHeight="1">
      <c r="A20195">
        <v>358</v>
      </c>
      <c r="B20195" t="str">
        <f t="shared" si="315"/>
        <v>358---32</v>
      </c>
      <c r="C20195" t="s">
        <v>1252</v>
      </c>
      <c r="D20195" t="s">
        <v>1283</v>
      </c>
      <c r="E20195">
        <v>32</v>
      </c>
    </row>
    <row r="20196" spans="1:5" ht="13.5" customHeight="1">
      <c r="A20196">
        <v>358</v>
      </c>
      <c r="B20196" t="str">
        <f t="shared" si="315"/>
        <v>358---33</v>
      </c>
      <c r="C20196" t="s">
        <v>1111</v>
      </c>
      <c r="D20196" t="s">
        <v>1045</v>
      </c>
      <c r="E20196">
        <v>33</v>
      </c>
    </row>
    <row r="20197" spans="1:5" ht="13.5" customHeight="1">
      <c r="A20197">
        <v>358</v>
      </c>
      <c r="B20197" t="str">
        <f t="shared" si="315"/>
        <v>358---34</v>
      </c>
      <c r="C20197" t="s">
        <v>868</v>
      </c>
      <c r="D20197" t="s">
        <v>758</v>
      </c>
      <c r="E20197">
        <v>34</v>
      </c>
    </row>
    <row r="20198" spans="1:5" ht="13.5" customHeight="1">
      <c r="A20198">
        <v>358</v>
      </c>
      <c r="B20198" t="str">
        <f t="shared" si="315"/>
        <v>358---35</v>
      </c>
      <c r="C20198" t="s">
        <v>5946</v>
      </c>
      <c r="D20198" t="s">
        <v>893</v>
      </c>
      <c r="E20198">
        <v>35</v>
      </c>
    </row>
    <row r="20199" spans="1:5" ht="13.5" customHeight="1">
      <c r="A20199">
        <v>358</v>
      </c>
      <c r="B20199" t="str">
        <f t="shared" si="315"/>
        <v>358---36</v>
      </c>
      <c r="C20199" t="s">
        <v>5947</v>
      </c>
      <c r="D20199" t="s">
        <v>884</v>
      </c>
      <c r="E20199">
        <v>36</v>
      </c>
    </row>
    <row r="20200" spans="1:5" ht="13.5" customHeight="1">
      <c r="A20200">
        <v>358</v>
      </c>
      <c r="B20200" t="str">
        <f t="shared" si="315"/>
        <v>358---37</v>
      </c>
      <c r="C20200" t="s">
        <v>5948</v>
      </c>
      <c r="D20200" t="s">
        <v>886</v>
      </c>
      <c r="E20200">
        <v>37</v>
      </c>
    </row>
    <row r="20201" spans="1:5" ht="13.5" customHeight="1">
      <c r="A20201">
        <v>358</v>
      </c>
      <c r="B20201" t="str">
        <f t="shared" si="315"/>
        <v>358---38</v>
      </c>
      <c r="C20201" t="s">
        <v>5915</v>
      </c>
      <c r="D20201" t="s">
        <v>772</v>
      </c>
      <c r="E20201">
        <v>38</v>
      </c>
    </row>
    <row r="20202" spans="1:5" ht="13.5" customHeight="1">
      <c r="A20202">
        <v>358</v>
      </c>
      <c r="B20202" t="str">
        <f t="shared" si="315"/>
        <v>358---39</v>
      </c>
      <c r="C20202" t="s">
        <v>5917</v>
      </c>
      <c r="D20202" t="s">
        <v>789</v>
      </c>
      <c r="E20202">
        <v>39</v>
      </c>
    </row>
    <row r="20203" spans="1:5" ht="13.5" customHeight="1">
      <c r="A20203">
        <v>358</v>
      </c>
      <c r="B20203" t="str">
        <f t="shared" si="315"/>
        <v>358---40</v>
      </c>
      <c r="C20203" t="s">
        <v>5918</v>
      </c>
      <c r="D20203" t="s">
        <v>770</v>
      </c>
      <c r="E20203">
        <v>40</v>
      </c>
    </row>
    <row r="20204" spans="1:5" ht="13.5" customHeight="1">
      <c r="A20204">
        <v>358</v>
      </c>
      <c r="B20204" t="str">
        <f t="shared" si="315"/>
        <v>358---41</v>
      </c>
      <c r="C20204" t="s">
        <v>5932</v>
      </c>
      <c r="D20204" t="s">
        <v>846</v>
      </c>
      <c r="E20204">
        <v>41</v>
      </c>
    </row>
    <row r="20205" spans="1:5" ht="13.5" customHeight="1">
      <c r="A20205">
        <v>358</v>
      </c>
      <c r="B20205" t="str">
        <f t="shared" si="315"/>
        <v>358---42</v>
      </c>
      <c r="C20205" t="s">
        <v>5951</v>
      </c>
      <c r="D20205" t="s">
        <v>879</v>
      </c>
      <c r="E20205">
        <v>42</v>
      </c>
    </row>
    <row r="20206" spans="1:5" ht="13.5" customHeight="1">
      <c r="A20206">
        <v>358</v>
      </c>
      <c r="B20206" t="str">
        <f t="shared" si="315"/>
        <v>358---43</v>
      </c>
      <c r="C20206" t="s">
        <v>5952</v>
      </c>
      <c r="D20206" t="s">
        <v>891</v>
      </c>
      <c r="E20206">
        <v>43</v>
      </c>
    </row>
    <row r="20207" spans="1:5" ht="13.5" customHeight="1">
      <c r="A20207">
        <v>358</v>
      </c>
      <c r="B20207" t="str">
        <f t="shared" si="315"/>
        <v>358---44</v>
      </c>
      <c r="C20207" t="s">
        <v>5957</v>
      </c>
      <c r="D20207" t="s">
        <v>913</v>
      </c>
      <c r="E20207">
        <v>44</v>
      </c>
    </row>
    <row r="20208" spans="1:5" ht="13.5" customHeight="1">
      <c r="A20208">
        <v>358</v>
      </c>
      <c r="B20208" t="str">
        <f t="shared" si="315"/>
        <v>358---45</v>
      </c>
      <c r="C20208" t="s">
        <v>5992</v>
      </c>
      <c r="D20208" t="s">
        <v>1101</v>
      </c>
      <c r="E20208">
        <v>45</v>
      </c>
    </row>
    <row r="20209" spans="1:5" ht="13.5" customHeight="1">
      <c r="A20209">
        <v>359</v>
      </c>
      <c r="B20209" t="str">
        <f t="shared" si="315"/>
        <v>359---1</v>
      </c>
      <c r="C20209" t="s">
        <v>4234</v>
      </c>
      <c r="D20209" t="s">
        <v>1114</v>
      </c>
      <c r="E20209">
        <v>1</v>
      </c>
    </row>
    <row r="20210" spans="1:5" ht="13.5" customHeight="1">
      <c r="A20210">
        <v>359</v>
      </c>
      <c r="B20210" t="str">
        <f t="shared" si="315"/>
        <v>359---2</v>
      </c>
      <c r="C20210" t="s">
        <v>4216</v>
      </c>
      <c r="D20210" t="s">
        <v>1114</v>
      </c>
      <c r="E20210">
        <v>2</v>
      </c>
    </row>
    <row r="20211" spans="1:5" ht="13.5" customHeight="1">
      <c r="A20211">
        <v>359</v>
      </c>
      <c r="B20211" t="str">
        <f t="shared" si="315"/>
        <v>359---3</v>
      </c>
      <c r="C20211" t="s">
        <v>4216</v>
      </c>
      <c r="D20211" t="s">
        <v>1172</v>
      </c>
      <c r="E20211">
        <v>3</v>
      </c>
    </row>
    <row r="20212" spans="1:5" ht="13.5" customHeight="1">
      <c r="A20212">
        <v>359</v>
      </c>
      <c r="B20212" t="str">
        <f t="shared" si="315"/>
        <v>359---4</v>
      </c>
      <c r="C20212" t="s">
        <v>4216</v>
      </c>
      <c r="D20212" t="s">
        <v>876</v>
      </c>
      <c r="E20212">
        <v>4</v>
      </c>
    </row>
    <row r="20213" spans="1:5" ht="13.5" customHeight="1">
      <c r="A20213">
        <v>359</v>
      </c>
      <c r="B20213" t="str">
        <f t="shared" si="315"/>
        <v>359---5</v>
      </c>
      <c r="C20213" t="s">
        <v>4216</v>
      </c>
      <c r="D20213" t="s">
        <v>922</v>
      </c>
      <c r="E20213">
        <v>5</v>
      </c>
    </row>
    <row r="20214" spans="1:5" ht="13.5" customHeight="1">
      <c r="A20214">
        <v>359</v>
      </c>
      <c r="B20214" t="str">
        <f t="shared" si="315"/>
        <v>359---6</v>
      </c>
      <c r="C20214" t="s">
        <v>4216</v>
      </c>
      <c r="D20214" t="s">
        <v>713</v>
      </c>
      <c r="E20214">
        <v>6</v>
      </c>
    </row>
    <row r="20215" spans="1:5" ht="13.5" customHeight="1">
      <c r="A20215">
        <v>359</v>
      </c>
      <c r="B20215" t="str">
        <f t="shared" si="315"/>
        <v>359---7</v>
      </c>
      <c r="C20215" t="s">
        <v>4216</v>
      </c>
      <c r="D20215" t="s">
        <v>1090</v>
      </c>
      <c r="E20215">
        <v>7</v>
      </c>
    </row>
    <row r="20216" spans="1:5" ht="13.5" customHeight="1">
      <c r="A20216">
        <v>359</v>
      </c>
      <c r="B20216" t="str">
        <f t="shared" si="315"/>
        <v>359---8</v>
      </c>
      <c r="C20216" t="s">
        <v>4219</v>
      </c>
      <c r="D20216" t="s">
        <v>783</v>
      </c>
      <c r="E20216">
        <v>8</v>
      </c>
    </row>
    <row r="20217" spans="1:5" ht="13.5" customHeight="1">
      <c r="A20217">
        <v>359</v>
      </c>
      <c r="B20217" t="str">
        <f t="shared" si="315"/>
        <v>359---9</v>
      </c>
      <c r="C20217" t="s">
        <v>4271</v>
      </c>
      <c r="D20217" t="s">
        <v>1154</v>
      </c>
      <c r="E20217">
        <v>9</v>
      </c>
    </row>
    <row r="20218" spans="1:5" ht="13.5" customHeight="1">
      <c r="A20218">
        <v>359</v>
      </c>
      <c r="B20218" t="str">
        <f t="shared" si="315"/>
        <v>359---10</v>
      </c>
      <c r="C20218" t="s">
        <v>4220</v>
      </c>
      <c r="D20218" t="s">
        <v>738</v>
      </c>
      <c r="E20218">
        <v>10</v>
      </c>
    </row>
    <row r="20219" spans="1:5" ht="13.5" customHeight="1">
      <c r="A20219">
        <v>359</v>
      </c>
      <c r="B20219" t="str">
        <f t="shared" si="315"/>
        <v>359---11</v>
      </c>
      <c r="C20219" t="s">
        <v>4270</v>
      </c>
      <c r="D20219" t="s">
        <v>1283</v>
      </c>
      <c r="E20219">
        <v>11</v>
      </c>
    </row>
    <row r="20220" spans="1:5" ht="13.5" customHeight="1">
      <c r="A20220">
        <v>359</v>
      </c>
      <c r="B20220" t="str">
        <f t="shared" si="315"/>
        <v>359---12</v>
      </c>
      <c r="C20220" t="s">
        <v>4222</v>
      </c>
      <c r="D20220" t="s">
        <v>842</v>
      </c>
      <c r="E20220">
        <v>12</v>
      </c>
    </row>
    <row r="20221" spans="1:5" ht="13.5" customHeight="1">
      <c r="A20221">
        <v>359</v>
      </c>
      <c r="B20221" t="str">
        <f t="shared" si="315"/>
        <v>359---13</v>
      </c>
      <c r="C20221" t="s">
        <v>4268</v>
      </c>
      <c r="D20221" t="s">
        <v>1045</v>
      </c>
      <c r="E20221">
        <v>13</v>
      </c>
    </row>
    <row r="20222" spans="1:5" ht="13.5" customHeight="1">
      <c r="A20222">
        <v>359</v>
      </c>
      <c r="B20222" t="str">
        <f t="shared" si="315"/>
        <v>359---14</v>
      </c>
      <c r="C20222" t="s">
        <v>4224</v>
      </c>
      <c r="D20222" t="s">
        <v>879</v>
      </c>
      <c r="E20222">
        <v>14</v>
      </c>
    </row>
    <row r="20223" spans="1:5" ht="13.5" customHeight="1">
      <c r="A20223">
        <v>359</v>
      </c>
      <c r="B20223" t="str">
        <f t="shared" si="315"/>
        <v>359---15</v>
      </c>
      <c r="C20223" t="s">
        <v>4276</v>
      </c>
      <c r="D20223" t="s">
        <v>1229</v>
      </c>
      <c r="E20223">
        <v>15</v>
      </c>
    </row>
    <row r="20224" spans="1:5" ht="13.5" customHeight="1">
      <c r="A20224">
        <v>359</v>
      </c>
      <c r="B20224" t="str">
        <f t="shared" si="315"/>
        <v>359---16</v>
      </c>
      <c r="C20224" t="s">
        <v>4226</v>
      </c>
      <c r="D20224" t="s">
        <v>846</v>
      </c>
      <c r="E20224">
        <v>16</v>
      </c>
    </row>
    <row r="20225" spans="1:5" ht="13.5" customHeight="1">
      <c r="A20225">
        <v>359</v>
      </c>
      <c r="B20225" t="str">
        <f t="shared" si="315"/>
        <v>359---17</v>
      </c>
      <c r="C20225" t="s">
        <v>4231</v>
      </c>
      <c r="D20225" t="s">
        <v>718</v>
      </c>
      <c r="E20225">
        <v>17</v>
      </c>
    </row>
    <row r="20226" spans="1:5" ht="13.5" customHeight="1">
      <c r="A20226">
        <v>359</v>
      </c>
      <c r="B20226" t="str">
        <f t="shared" si="315"/>
        <v>359---18</v>
      </c>
      <c r="C20226" t="s">
        <v>4246</v>
      </c>
      <c r="D20226" t="s">
        <v>886</v>
      </c>
      <c r="E20226">
        <v>18</v>
      </c>
    </row>
    <row r="20227" spans="1:5" ht="13.5" customHeight="1">
      <c r="A20227">
        <v>359</v>
      </c>
      <c r="B20227" t="str">
        <f t="shared" ref="B20227:B20290" si="316">A20227&amp;"---"&amp;E20227</f>
        <v>359---19</v>
      </c>
      <c r="C20227" t="s">
        <v>4242</v>
      </c>
      <c r="D20227" t="s">
        <v>722</v>
      </c>
      <c r="E20227">
        <v>19</v>
      </c>
    </row>
    <row r="20228" spans="1:5" ht="13.5" customHeight="1">
      <c r="A20228">
        <v>359</v>
      </c>
      <c r="B20228" t="str">
        <f t="shared" si="316"/>
        <v>359---20</v>
      </c>
      <c r="C20228" t="s">
        <v>4273</v>
      </c>
      <c r="D20228" t="s">
        <v>778</v>
      </c>
      <c r="E20228">
        <v>20</v>
      </c>
    </row>
    <row r="20229" spans="1:5" ht="13.5" customHeight="1">
      <c r="A20229">
        <v>359</v>
      </c>
      <c r="B20229" t="str">
        <f t="shared" si="316"/>
        <v>359---21</v>
      </c>
      <c r="C20229" t="s">
        <v>1017</v>
      </c>
      <c r="D20229" t="s">
        <v>796</v>
      </c>
      <c r="E20229">
        <v>21</v>
      </c>
    </row>
    <row r="20230" spans="1:5" ht="13.5" customHeight="1">
      <c r="A20230">
        <v>359</v>
      </c>
      <c r="B20230" t="str">
        <f t="shared" si="316"/>
        <v>359---22</v>
      </c>
      <c r="C20230" t="s">
        <v>731</v>
      </c>
      <c r="D20230" t="s">
        <v>800</v>
      </c>
      <c r="E20230">
        <v>22</v>
      </c>
    </row>
    <row r="20231" spans="1:5" ht="13.5" customHeight="1">
      <c r="A20231">
        <v>359</v>
      </c>
      <c r="B20231" t="str">
        <f t="shared" si="316"/>
        <v>359---23</v>
      </c>
      <c r="C20231" t="s">
        <v>858</v>
      </c>
      <c r="D20231" t="s">
        <v>740</v>
      </c>
      <c r="E20231">
        <v>23</v>
      </c>
    </row>
    <row r="20232" spans="1:5" ht="13.5" customHeight="1">
      <c r="A20232">
        <v>359</v>
      </c>
      <c r="B20232" t="str">
        <f t="shared" si="316"/>
        <v>359---24</v>
      </c>
      <c r="C20232" t="s">
        <v>743</v>
      </c>
      <c r="D20232" t="s">
        <v>754</v>
      </c>
      <c r="E20232">
        <v>24</v>
      </c>
    </row>
    <row r="20233" spans="1:5" ht="13.5" customHeight="1">
      <c r="A20233">
        <v>359</v>
      </c>
      <c r="B20233" t="str">
        <f t="shared" si="316"/>
        <v>359---25</v>
      </c>
      <c r="C20233" t="s">
        <v>745</v>
      </c>
      <c r="D20233" t="s">
        <v>837</v>
      </c>
      <c r="E20233">
        <v>25</v>
      </c>
    </row>
    <row r="20234" spans="1:5" ht="13.5" customHeight="1">
      <c r="A20234">
        <v>359</v>
      </c>
      <c r="B20234" t="str">
        <f t="shared" si="316"/>
        <v>359---26</v>
      </c>
      <c r="C20234" t="s">
        <v>987</v>
      </c>
      <c r="D20234" t="s">
        <v>1263</v>
      </c>
      <c r="E20234">
        <v>26</v>
      </c>
    </row>
    <row r="20235" spans="1:5" ht="13.5" customHeight="1">
      <c r="A20235">
        <v>359</v>
      </c>
      <c r="B20235" t="str">
        <f t="shared" si="316"/>
        <v>359---27</v>
      </c>
      <c r="C20235" t="s">
        <v>989</v>
      </c>
      <c r="D20235" t="s">
        <v>738</v>
      </c>
      <c r="E20235">
        <v>27</v>
      </c>
    </row>
    <row r="20236" spans="1:5" ht="13.5" customHeight="1">
      <c r="A20236">
        <v>359</v>
      </c>
      <c r="B20236" t="str">
        <f t="shared" si="316"/>
        <v>359---28</v>
      </c>
      <c r="C20236" t="s">
        <v>747</v>
      </c>
      <c r="D20236" t="s">
        <v>1154</v>
      </c>
      <c r="E20236">
        <v>28</v>
      </c>
    </row>
    <row r="20237" spans="1:5" ht="13.5" customHeight="1">
      <c r="A20237">
        <v>359</v>
      </c>
      <c r="B20237" t="str">
        <f t="shared" si="316"/>
        <v>359---29</v>
      </c>
      <c r="C20237" t="s">
        <v>819</v>
      </c>
      <c r="D20237" t="s">
        <v>756</v>
      </c>
      <c r="E20237">
        <v>29</v>
      </c>
    </row>
    <row r="20238" spans="1:5" ht="13.5" customHeight="1">
      <c r="A20238">
        <v>359</v>
      </c>
      <c r="B20238" t="str">
        <f t="shared" si="316"/>
        <v>359---30</v>
      </c>
      <c r="C20238" t="s">
        <v>1074</v>
      </c>
      <c r="D20238" t="s">
        <v>880</v>
      </c>
      <c r="E20238">
        <v>30</v>
      </c>
    </row>
    <row r="20239" spans="1:5" ht="13.5" customHeight="1">
      <c r="A20239">
        <v>359</v>
      </c>
      <c r="B20239" t="str">
        <f t="shared" si="316"/>
        <v>359---31</v>
      </c>
      <c r="C20239" t="s">
        <v>820</v>
      </c>
      <c r="D20239" t="s">
        <v>882</v>
      </c>
      <c r="E20239">
        <v>31</v>
      </c>
    </row>
    <row r="20240" spans="1:5" ht="13.5" customHeight="1">
      <c r="A20240">
        <v>359</v>
      </c>
      <c r="B20240" t="str">
        <f t="shared" si="316"/>
        <v>359---32</v>
      </c>
      <c r="C20240" t="s">
        <v>824</v>
      </c>
      <c r="D20240" t="s">
        <v>752</v>
      </c>
      <c r="E20240">
        <v>32</v>
      </c>
    </row>
    <row r="20241" spans="1:5" ht="13.5" customHeight="1">
      <c r="A20241">
        <v>359</v>
      </c>
      <c r="B20241" t="str">
        <f t="shared" si="316"/>
        <v>359---33</v>
      </c>
      <c r="C20241" t="s">
        <v>759</v>
      </c>
      <c r="D20241" t="s">
        <v>823</v>
      </c>
      <c r="E20241">
        <v>33</v>
      </c>
    </row>
    <row r="20242" spans="1:5" ht="13.5" customHeight="1">
      <c r="A20242">
        <v>359</v>
      </c>
      <c r="B20242" t="str">
        <f t="shared" si="316"/>
        <v>359---34</v>
      </c>
      <c r="C20242" t="s">
        <v>860</v>
      </c>
      <c r="D20242" t="s">
        <v>1099</v>
      </c>
      <c r="E20242">
        <v>34</v>
      </c>
    </row>
    <row r="20243" spans="1:5" ht="13.5" customHeight="1">
      <c r="A20243">
        <v>359</v>
      </c>
      <c r="B20243" t="str">
        <f t="shared" si="316"/>
        <v>359---35</v>
      </c>
      <c r="C20243" t="s">
        <v>1252</v>
      </c>
      <c r="D20243" t="s">
        <v>1283</v>
      </c>
      <c r="E20243">
        <v>35</v>
      </c>
    </row>
    <row r="20244" spans="1:5" ht="13.5" customHeight="1">
      <c r="A20244">
        <v>359</v>
      </c>
      <c r="B20244" t="str">
        <f t="shared" si="316"/>
        <v>359---36</v>
      </c>
      <c r="C20244" t="s">
        <v>1111</v>
      </c>
      <c r="D20244" t="s">
        <v>1045</v>
      </c>
      <c r="E20244">
        <v>36</v>
      </c>
    </row>
    <row r="20245" spans="1:5" ht="13.5" customHeight="1">
      <c r="A20245">
        <v>359</v>
      </c>
      <c r="B20245" t="str">
        <f t="shared" si="316"/>
        <v>359---37</v>
      </c>
      <c r="C20245" t="s">
        <v>868</v>
      </c>
      <c r="D20245" t="s">
        <v>758</v>
      </c>
      <c r="E20245">
        <v>37</v>
      </c>
    </row>
    <row r="20246" spans="1:5" ht="13.5" customHeight="1">
      <c r="A20246">
        <v>359</v>
      </c>
      <c r="B20246" t="str">
        <f t="shared" si="316"/>
        <v>359---38</v>
      </c>
      <c r="C20246" t="s">
        <v>969</v>
      </c>
      <c r="D20246" t="s">
        <v>802</v>
      </c>
      <c r="E20246">
        <v>38</v>
      </c>
    </row>
    <row r="20247" spans="1:5" ht="13.5" customHeight="1">
      <c r="A20247">
        <v>359</v>
      </c>
      <c r="B20247" t="str">
        <f t="shared" si="316"/>
        <v>359---39</v>
      </c>
      <c r="C20247" t="s">
        <v>896</v>
      </c>
      <c r="D20247" t="s">
        <v>1202</v>
      </c>
      <c r="E20247">
        <v>39</v>
      </c>
    </row>
    <row r="20248" spans="1:5" ht="13.5" customHeight="1">
      <c r="A20248">
        <v>359</v>
      </c>
      <c r="B20248" t="str">
        <f t="shared" si="316"/>
        <v>359---40</v>
      </c>
      <c r="C20248" t="s">
        <v>5913</v>
      </c>
      <c r="D20248" t="s">
        <v>1114</v>
      </c>
      <c r="E20248">
        <v>40</v>
      </c>
    </row>
    <row r="20249" spans="1:5" ht="13.5" customHeight="1">
      <c r="A20249">
        <v>359</v>
      </c>
      <c r="B20249" t="str">
        <f t="shared" si="316"/>
        <v>359---41</v>
      </c>
      <c r="C20249" t="s">
        <v>5945</v>
      </c>
      <c r="D20249" t="s">
        <v>881</v>
      </c>
      <c r="E20249">
        <v>41</v>
      </c>
    </row>
    <row r="20250" spans="1:5" ht="13.5" customHeight="1">
      <c r="A20250">
        <v>359</v>
      </c>
      <c r="B20250" t="str">
        <f t="shared" si="316"/>
        <v>359---42</v>
      </c>
      <c r="C20250" t="s">
        <v>5946</v>
      </c>
      <c r="D20250" t="s">
        <v>893</v>
      </c>
      <c r="E20250">
        <v>42</v>
      </c>
    </row>
    <row r="20251" spans="1:5" ht="13.5" customHeight="1">
      <c r="A20251">
        <v>359</v>
      </c>
      <c r="B20251" t="str">
        <f t="shared" si="316"/>
        <v>359---43</v>
      </c>
      <c r="C20251" t="s">
        <v>5947</v>
      </c>
      <c r="D20251" t="s">
        <v>884</v>
      </c>
      <c r="E20251">
        <v>43</v>
      </c>
    </row>
    <row r="20252" spans="1:5" ht="13.5" customHeight="1">
      <c r="A20252">
        <v>359</v>
      </c>
      <c r="B20252" t="str">
        <f t="shared" si="316"/>
        <v>359---44</v>
      </c>
      <c r="C20252" t="s">
        <v>5948</v>
      </c>
      <c r="D20252" t="s">
        <v>886</v>
      </c>
      <c r="E20252">
        <v>44</v>
      </c>
    </row>
    <row r="20253" spans="1:5" ht="13.5" customHeight="1">
      <c r="A20253">
        <v>359</v>
      </c>
      <c r="B20253" t="str">
        <f t="shared" si="316"/>
        <v>359---45</v>
      </c>
      <c r="C20253" t="s">
        <v>5925</v>
      </c>
      <c r="D20253" t="s">
        <v>798</v>
      </c>
      <c r="E20253">
        <v>45</v>
      </c>
    </row>
    <row r="20254" spans="1:5" ht="13.5" customHeight="1">
      <c r="A20254">
        <v>359</v>
      </c>
      <c r="B20254" t="str">
        <f t="shared" si="316"/>
        <v>359---46</v>
      </c>
      <c r="C20254" t="s">
        <v>5915</v>
      </c>
      <c r="D20254" t="s">
        <v>772</v>
      </c>
      <c r="E20254">
        <v>46</v>
      </c>
    </row>
    <row r="20255" spans="1:5" ht="13.5" customHeight="1">
      <c r="A20255">
        <v>359</v>
      </c>
      <c r="B20255" t="str">
        <f t="shared" si="316"/>
        <v>359---47</v>
      </c>
      <c r="C20255" t="s">
        <v>5917</v>
      </c>
      <c r="D20255" t="s">
        <v>789</v>
      </c>
      <c r="E20255">
        <v>47</v>
      </c>
    </row>
    <row r="20256" spans="1:5" ht="13.5" customHeight="1">
      <c r="A20256">
        <v>359</v>
      </c>
      <c r="B20256" t="str">
        <f t="shared" si="316"/>
        <v>359---48</v>
      </c>
      <c r="C20256" t="s">
        <v>5918</v>
      </c>
      <c r="D20256" t="s">
        <v>770</v>
      </c>
      <c r="E20256">
        <v>48</v>
      </c>
    </row>
    <row r="20257" spans="1:5" ht="13.5" customHeight="1">
      <c r="A20257">
        <v>359</v>
      </c>
      <c r="B20257" t="str">
        <f t="shared" si="316"/>
        <v>359---49</v>
      </c>
      <c r="C20257" t="s">
        <v>5932</v>
      </c>
      <c r="D20257" t="s">
        <v>846</v>
      </c>
      <c r="E20257">
        <v>49</v>
      </c>
    </row>
    <row r="20258" spans="1:5" ht="13.5" customHeight="1">
      <c r="A20258">
        <v>359</v>
      </c>
      <c r="B20258" t="str">
        <f t="shared" si="316"/>
        <v>359---50</v>
      </c>
      <c r="C20258" t="s">
        <v>6002</v>
      </c>
      <c r="D20258" t="s">
        <v>1113</v>
      </c>
      <c r="E20258">
        <v>50</v>
      </c>
    </row>
    <row r="20259" spans="1:5" ht="13.5" customHeight="1">
      <c r="A20259">
        <v>359</v>
      </c>
      <c r="B20259" t="str">
        <f t="shared" si="316"/>
        <v>359---51</v>
      </c>
      <c r="C20259" t="s">
        <v>5951</v>
      </c>
      <c r="D20259" t="s">
        <v>879</v>
      </c>
      <c r="E20259">
        <v>51</v>
      </c>
    </row>
    <row r="20260" spans="1:5" ht="13.5" customHeight="1">
      <c r="A20260">
        <v>359</v>
      </c>
      <c r="B20260" t="str">
        <f t="shared" si="316"/>
        <v>359---52</v>
      </c>
      <c r="C20260" t="s">
        <v>5952</v>
      </c>
      <c r="D20260" t="s">
        <v>891</v>
      </c>
      <c r="E20260">
        <v>52</v>
      </c>
    </row>
    <row r="20261" spans="1:5" ht="13.5" customHeight="1">
      <c r="A20261">
        <v>359</v>
      </c>
      <c r="B20261" t="str">
        <f t="shared" si="316"/>
        <v>359---53</v>
      </c>
      <c r="C20261" t="s">
        <v>5957</v>
      </c>
      <c r="D20261" t="s">
        <v>913</v>
      </c>
      <c r="E20261">
        <v>53</v>
      </c>
    </row>
    <row r="20262" spans="1:5" ht="13.5" customHeight="1">
      <c r="A20262">
        <v>359</v>
      </c>
      <c r="B20262" t="str">
        <f t="shared" si="316"/>
        <v>359---54</v>
      </c>
      <c r="C20262" t="s">
        <v>5991</v>
      </c>
      <c r="D20262" t="s">
        <v>1092</v>
      </c>
      <c r="E20262">
        <v>54</v>
      </c>
    </row>
    <row r="20263" spans="1:5" ht="13.5" customHeight="1">
      <c r="A20263">
        <v>359</v>
      </c>
      <c r="B20263" t="str">
        <f t="shared" si="316"/>
        <v>359---55</v>
      </c>
      <c r="C20263" t="s">
        <v>5992</v>
      </c>
      <c r="D20263" t="s">
        <v>1101</v>
      </c>
      <c r="E20263">
        <v>55</v>
      </c>
    </row>
    <row r="20264" spans="1:5" ht="13.5" customHeight="1">
      <c r="A20264">
        <v>359</v>
      </c>
      <c r="B20264" t="str">
        <f t="shared" si="316"/>
        <v>359---56</v>
      </c>
      <c r="C20264" t="s">
        <v>6005</v>
      </c>
      <c r="D20264" t="s">
        <v>1237</v>
      </c>
      <c r="E20264">
        <v>56</v>
      </c>
    </row>
    <row r="20265" spans="1:5" ht="13.5" customHeight="1">
      <c r="A20265">
        <v>359</v>
      </c>
      <c r="B20265" t="str">
        <f t="shared" si="316"/>
        <v>359---57</v>
      </c>
      <c r="C20265" t="s">
        <v>5993</v>
      </c>
      <c r="D20265" t="s">
        <v>1336</v>
      </c>
      <c r="E20265">
        <v>57</v>
      </c>
    </row>
    <row r="20266" spans="1:5" ht="13.5" customHeight="1">
      <c r="A20266">
        <v>359</v>
      </c>
      <c r="B20266" t="str">
        <f t="shared" si="316"/>
        <v>359---58</v>
      </c>
      <c r="C20266" t="s">
        <v>5959</v>
      </c>
      <c r="D20266" t="s">
        <v>6222</v>
      </c>
      <c r="E20266">
        <v>58</v>
      </c>
    </row>
    <row r="20267" spans="1:5" ht="13.5" customHeight="1">
      <c r="A20267">
        <v>176</v>
      </c>
      <c r="B20267" t="str">
        <f t="shared" si="316"/>
        <v>176---1</v>
      </c>
      <c r="C20267" t="s">
        <v>4216</v>
      </c>
      <c r="D20267" t="s">
        <v>1163</v>
      </c>
      <c r="E20267">
        <v>1</v>
      </c>
    </row>
    <row r="20268" spans="1:5" ht="13.5" customHeight="1">
      <c r="A20268">
        <v>176</v>
      </c>
      <c r="B20268" t="str">
        <f t="shared" si="316"/>
        <v>176---2</v>
      </c>
      <c r="C20268" t="s">
        <v>4216</v>
      </c>
      <c r="D20268" t="s">
        <v>713</v>
      </c>
      <c r="E20268">
        <v>2</v>
      </c>
    </row>
    <row r="20269" spans="1:5" ht="13.5" customHeight="1">
      <c r="A20269">
        <v>176</v>
      </c>
      <c r="B20269" t="str">
        <f t="shared" si="316"/>
        <v>176---3</v>
      </c>
      <c r="C20269" t="s">
        <v>4252</v>
      </c>
      <c r="D20269" t="s">
        <v>923</v>
      </c>
      <c r="E20269">
        <v>3</v>
      </c>
    </row>
    <row r="20270" spans="1:5" ht="13.5" customHeight="1">
      <c r="A20270">
        <v>176</v>
      </c>
      <c r="B20270" t="str">
        <f t="shared" si="316"/>
        <v>176---4</v>
      </c>
      <c r="C20270" t="s">
        <v>4269</v>
      </c>
      <c r="D20270" t="s">
        <v>928</v>
      </c>
      <c r="E20270">
        <v>4</v>
      </c>
    </row>
    <row r="20271" spans="1:5" ht="13.5" customHeight="1">
      <c r="A20271">
        <v>176</v>
      </c>
      <c r="B20271" t="str">
        <f t="shared" si="316"/>
        <v>176---5</v>
      </c>
      <c r="C20271" t="s">
        <v>4271</v>
      </c>
      <c r="D20271" t="s">
        <v>748</v>
      </c>
      <c r="E20271">
        <v>5</v>
      </c>
    </row>
    <row r="20272" spans="1:5" ht="13.5" customHeight="1">
      <c r="A20272">
        <v>176</v>
      </c>
      <c r="B20272" t="str">
        <f t="shared" si="316"/>
        <v>176---6</v>
      </c>
      <c r="C20272" t="s">
        <v>4239</v>
      </c>
      <c r="D20272" t="s">
        <v>854</v>
      </c>
      <c r="E20272">
        <v>6</v>
      </c>
    </row>
    <row r="20273" spans="1:5" ht="13.5" customHeight="1">
      <c r="A20273">
        <v>176</v>
      </c>
      <c r="B20273" t="str">
        <f t="shared" si="316"/>
        <v>176---7</v>
      </c>
      <c r="C20273" t="s">
        <v>4228</v>
      </c>
      <c r="D20273" t="s">
        <v>842</v>
      </c>
      <c r="E20273">
        <v>7</v>
      </c>
    </row>
    <row r="20274" spans="1:5" ht="13.5" customHeight="1">
      <c r="A20274">
        <v>176</v>
      </c>
      <c r="B20274" t="str">
        <f t="shared" si="316"/>
        <v>176---8</v>
      </c>
      <c r="C20274" t="s">
        <v>4268</v>
      </c>
      <c r="D20274" t="s">
        <v>853</v>
      </c>
      <c r="E20274">
        <v>8</v>
      </c>
    </row>
    <row r="20275" spans="1:5" ht="13.5" customHeight="1">
      <c r="A20275">
        <v>176</v>
      </c>
      <c r="B20275" t="str">
        <f t="shared" si="316"/>
        <v>176---9</v>
      </c>
      <c r="C20275" t="s">
        <v>4230</v>
      </c>
      <c r="D20275" t="s">
        <v>929</v>
      </c>
      <c r="E20275">
        <v>9</v>
      </c>
    </row>
    <row r="20276" spans="1:5" ht="13.5" customHeight="1">
      <c r="A20276">
        <v>176</v>
      </c>
      <c r="B20276" t="str">
        <f t="shared" si="316"/>
        <v>176---10</v>
      </c>
      <c r="C20276" t="s">
        <v>4244</v>
      </c>
      <c r="D20276" t="s">
        <v>983</v>
      </c>
      <c r="E20276">
        <v>10</v>
      </c>
    </row>
    <row r="20277" spans="1:5" ht="13.5" customHeight="1">
      <c r="A20277">
        <v>176</v>
      </c>
      <c r="B20277" t="str">
        <f t="shared" si="316"/>
        <v>176---11</v>
      </c>
      <c r="C20277" t="s">
        <v>4231</v>
      </c>
      <c r="D20277" t="s">
        <v>856</v>
      </c>
      <c r="E20277">
        <v>11</v>
      </c>
    </row>
    <row r="20278" spans="1:5" ht="13.5" customHeight="1">
      <c r="A20278">
        <v>176</v>
      </c>
      <c r="B20278" t="str">
        <f t="shared" si="316"/>
        <v>176---12</v>
      </c>
      <c r="C20278" t="s">
        <v>4254</v>
      </c>
      <c r="D20278" t="s">
        <v>996</v>
      </c>
      <c r="E20278">
        <v>12</v>
      </c>
    </row>
    <row r="20279" spans="1:5" ht="13.5" customHeight="1">
      <c r="A20279">
        <v>176</v>
      </c>
      <c r="B20279" t="str">
        <f t="shared" si="316"/>
        <v>176---13</v>
      </c>
      <c r="C20279" t="s">
        <v>4233</v>
      </c>
      <c r="D20279" t="s">
        <v>857</v>
      </c>
      <c r="E20279">
        <v>13</v>
      </c>
    </row>
    <row r="20280" spans="1:5" ht="13.5" customHeight="1">
      <c r="A20280">
        <v>176</v>
      </c>
      <c r="B20280" t="str">
        <f t="shared" si="316"/>
        <v>176---14</v>
      </c>
      <c r="C20280" t="s">
        <v>4256</v>
      </c>
      <c r="D20280" t="s">
        <v>933</v>
      </c>
      <c r="E20280">
        <v>14</v>
      </c>
    </row>
    <row r="20281" spans="1:5" ht="13.5" customHeight="1">
      <c r="A20281">
        <v>176</v>
      </c>
      <c r="B20281" t="str">
        <f t="shared" si="316"/>
        <v>176---15</v>
      </c>
      <c r="C20281" t="s">
        <v>4265</v>
      </c>
      <c r="D20281" t="s">
        <v>976</v>
      </c>
      <c r="E20281">
        <v>15</v>
      </c>
    </row>
    <row r="20282" spans="1:5" ht="13.5" customHeight="1">
      <c r="A20282">
        <v>176</v>
      </c>
      <c r="B20282" t="str">
        <f t="shared" si="316"/>
        <v>176---16</v>
      </c>
      <c r="C20282" t="s">
        <v>5911</v>
      </c>
      <c r="D20282" t="s">
        <v>980</v>
      </c>
      <c r="E20282">
        <v>16</v>
      </c>
    </row>
    <row r="20283" spans="1:5" ht="13.5" customHeight="1">
      <c r="A20283">
        <v>176</v>
      </c>
      <c r="B20283" t="str">
        <f t="shared" si="316"/>
        <v>176---17</v>
      </c>
      <c r="C20283" t="s">
        <v>5911</v>
      </c>
      <c r="D20283" t="s">
        <v>847</v>
      </c>
      <c r="E20283">
        <v>17</v>
      </c>
    </row>
    <row r="20284" spans="1:5" ht="13.5" customHeight="1">
      <c r="A20284">
        <v>176</v>
      </c>
      <c r="B20284" t="str">
        <f t="shared" si="316"/>
        <v>176---18</v>
      </c>
      <c r="C20284" t="s">
        <v>729</v>
      </c>
      <c r="D20284" t="s">
        <v>867</v>
      </c>
      <c r="E20284">
        <v>18</v>
      </c>
    </row>
    <row r="20285" spans="1:5" ht="13.5" customHeight="1">
      <c r="A20285">
        <v>176</v>
      </c>
      <c r="B20285" t="str">
        <f t="shared" si="316"/>
        <v>176---19</v>
      </c>
      <c r="C20285" t="s">
        <v>735</v>
      </c>
      <c r="D20285" t="s">
        <v>744</v>
      </c>
      <c r="E20285">
        <v>19</v>
      </c>
    </row>
    <row r="20286" spans="1:5" ht="13.5" customHeight="1">
      <c r="A20286">
        <v>176</v>
      </c>
      <c r="B20286" t="str">
        <f t="shared" si="316"/>
        <v>176---20</v>
      </c>
      <c r="C20286" t="s">
        <v>737</v>
      </c>
      <c r="D20286" t="s">
        <v>996</v>
      </c>
      <c r="E20286">
        <v>20</v>
      </c>
    </row>
    <row r="20287" spans="1:5" ht="13.5" customHeight="1">
      <c r="A20287">
        <v>176</v>
      </c>
      <c r="B20287" t="str">
        <f t="shared" si="316"/>
        <v>176---21</v>
      </c>
      <c r="C20287" t="s">
        <v>743</v>
      </c>
      <c r="D20287" t="s">
        <v>754</v>
      </c>
      <c r="E20287">
        <v>21</v>
      </c>
    </row>
    <row r="20288" spans="1:5" ht="13.5" customHeight="1">
      <c r="A20288">
        <v>176</v>
      </c>
      <c r="B20288" t="str">
        <f t="shared" si="316"/>
        <v>176---22</v>
      </c>
      <c r="C20288" t="s">
        <v>915</v>
      </c>
      <c r="D20288" t="s">
        <v>939</v>
      </c>
      <c r="E20288">
        <v>22</v>
      </c>
    </row>
    <row r="20289" spans="1:5" ht="13.5" customHeight="1">
      <c r="A20289">
        <v>176</v>
      </c>
      <c r="B20289" t="str">
        <f t="shared" si="316"/>
        <v>176---23</v>
      </c>
      <c r="C20289" t="s">
        <v>987</v>
      </c>
      <c r="D20289" t="s">
        <v>1263</v>
      </c>
      <c r="E20289">
        <v>23</v>
      </c>
    </row>
    <row r="20290" spans="1:5" ht="13.5" customHeight="1">
      <c r="A20290">
        <v>176</v>
      </c>
      <c r="B20290" t="str">
        <f t="shared" si="316"/>
        <v>176---24</v>
      </c>
      <c r="C20290" t="s">
        <v>989</v>
      </c>
      <c r="D20290" t="s">
        <v>738</v>
      </c>
      <c r="E20290">
        <v>24</v>
      </c>
    </row>
    <row r="20291" spans="1:5" ht="13.5" customHeight="1">
      <c r="A20291">
        <v>176</v>
      </c>
      <c r="B20291" t="str">
        <f t="shared" ref="B20291:B20354" si="317">A20291&amp;"---"&amp;E20291</f>
        <v>176---25</v>
      </c>
      <c r="C20291" t="s">
        <v>938</v>
      </c>
      <c r="D20291" t="s">
        <v>859</v>
      </c>
      <c r="E20291">
        <v>25</v>
      </c>
    </row>
    <row r="20292" spans="1:5" ht="13.5" customHeight="1">
      <c r="A20292">
        <v>176</v>
      </c>
      <c r="B20292" t="str">
        <f t="shared" si="317"/>
        <v>176---26</v>
      </c>
      <c r="C20292" t="s">
        <v>819</v>
      </c>
      <c r="D20292" t="s">
        <v>756</v>
      </c>
      <c r="E20292">
        <v>26</v>
      </c>
    </row>
    <row r="20293" spans="1:5" ht="13.5" customHeight="1">
      <c r="A20293">
        <v>176</v>
      </c>
      <c r="B20293" t="str">
        <f t="shared" si="317"/>
        <v>176---27</v>
      </c>
      <c r="C20293" t="s">
        <v>1019</v>
      </c>
      <c r="D20293" t="s">
        <v>734</v>
      </c>
      <c r="E20293">
        <v>27</v>
      </c>
    </row>
    <row r="20294" spans="1:5" ht="13.5" customHeight="1">
      <c r="A20294">
        <v>176</v>
      </c>
      <c r="B20294" t="str">
        <f t="shared" si="317"/>
        <v>176---28</v>
      </c>
      <c r="C20294" t="s">
        <v>824</v>
      </c>
      <c r="D20294" t="s">
        <v>752</v>
      </c>
      <c r="E20294">
        <v>28</v>
      </c>
    </row>
    <row r="20295" spans="1:5" ht="13.5" customHeight="1">
      <c r="A20295">
        <v>176</v>
      </c>
      <c r="B20295" t="str">
        <f t="shared" si="317"/>
        <v>176---29</v>
      </c>
      <c r="C20295" t="s">
        <v>826</v>
      </c>
      <c r="D20295" t="s">
        <v>1079</v>
      </c>
      <c r="E20295">
        <v>29</v>
      </c>
    </row>
    <row r="20296" spans="1:5" ht="13.5" customHeight="1">
      <c r="A20296">
        <v>176</v>
      </c>
      <c r="B20296" t="str">
        <f t="shared" si="317"/>
        <v>176---30</v>
      </c>
      <c r="C20296" t="s">
        <v>828</v>
      </c>
      <c r="D20296" t="s">
        <v>818</v>
      </c>
      <c r="E20296">
        <v>30</v>
      </c>
    </row>
    <row r="20297" spans="1:5" ht="13.5" customHeight="1">
      <c r="A20297">
        <v>176</v>
      </c>
      <c r="B20297" t="str">
        <f t="shared" si="317"/>
        <v>176---31</v>
      </c>
      <c r="C20297" t="s">
        <v>832</v>
      </c>
      <c r="D20297" t="s">
        <v>949</v>
      </c>
      <c r="E20297">
        <v>31</v>
      </c>
    </row>
    <row r="20298" spans="1:5" ht="13.5" customHeight="1">
      <c r="A20298">
        <v>176</v>
      </c>
      <c r="B20298" t="str">
        <f t="shared" si="317"/>
        <v>176---32</v>
      </c>
      <c r="C20298" t="s">
        <v>836</v>
      </c>
      <c r="D20298" t="s">
        <v>835</v>
      </c>
      <c r="E20298">
        <v>32</v>
      </c>
    </row>
    <row r="20299" spans="1:5" ht="13.5" customHeight="1">
      <c r="A20299">
        <v>176</v>
      </c>
      <c r="B20299" t="str">
        <f t="shared" si="317"/>
        <v>176---33</v>
      </c>
      <c r="C20299" t="s">
        <v>868</v>
      </c>
      <c r="D20299" t="s">
        <v>758</v>
      </c>
      <c r="E20299">
        <v>33</v>
      </c>
    </row>
    <row r="20300" spans="1:5" ht="13.5" customHeight="1">
      <c r="A20300">
        <v>176</v>
      </c>
      <c r="B20300" t="str">
        <f t="shared" si="317"/>
        <v>176---34</v>
      </c>
      <c r="C20300" t="s">
        <v>803</v>
      </c>
      <c r="D20300" t="s">
        <v>941</v>
      </c>
      <c r="E20300">
        <v>34</v>
      </c>
    </row>
    <row r="20301" spans="1:5" ht="13.5" customHeight="1">
      <c r="A20301">
        <v>176</v>
      </c>
      <c r="B20301" t="str">
        <f t="shared" si="317"/>
        <v>176---35</v>
      </c>
      <c r="C20301" t="s">
        <v>1011</v>
      </c>
      <c r="D20301" t="s">
        <v>856</v>
      </c>
      <c r="E20301">
        <v>35</v>
      </c>
    </row>
    <row r="20302" spans="1:5" ht="13.5" customHeight="1">
      <c r="A20302">
        <v>176</v>
      </c>
      <c r="B20302" t="str">
        <f t="shared" si="317"/>
        <v>176---36</v>
      </c>
      <c r="C20302" t="s">
        <v>5961</v>
      </c>
      <c r="D20302" t="s">
        <v>935</v>
      </c>
      <c r="E20302">
        <v>36</v>
      </c>
    </row>
    <row r="20303" spans="1:5" ht="13.5" customHeight="1">
      <c r="A20303">
        <v>176</v>
      </c>
      <c r="B20303" t="str">
        <f t="shared" si="317"/>
        <v>176---37</v>
      </c>
      <c r="C20303" t="s">
        <v>5969</v>
      </c>
      <c r="D20303" t="s">
        <v>961</v>
      </c>
      <c r="E20303">
        <v>37</v>
      </c>
    </row>
    <row r="20304" spans="1:5" ht="13.5" customHeight="1">
      <c r="A20304">
        <v>176</v>
      </c>
      <c r="B20304" t="str">
        <f t="shared" si="317"/>
        <v>176---38</v>
      </c>
      <c r="C20304" t="s">
        <v>6016</v>
      </c>
      <c r="D20304" t="s">
        <v>1093</v>
      </c>
      <c r="E20304">
        <v>38</v>
      </c>
    </row>
    <row r="20305" spans="1:5" ht="13.5" customHeight="1">
      <c r="A20305">
        <v>176</v>
      </c>
      <c r="B20305" t="str">
        <f t="shared" si="317"/>
        <v>176---39</v>
      </c>
      <c r="C20305" t="s">
        <v>5915</v>
      </c>
      <c r="D20305" t="s">
        <v>772</v>
      </c>
      <c r="E20305">
        <v>39</v>
      </c>
    </row>
    <row r="20306" spans="1:5" ht="13.5" customHeight="1">
      <c r="A20306">
        <v>176</v>
      </c>
      <c r="B20306" t="str">
        <f t="shared" si="317"/>
        <v>176---40</v>
      </c>
      <c r="C20306" t="s">
        <v>5926</v>
      </c>
      <c r="D20306" t="s">
        <v>843</v>
      </c>
      <c r="E20306">
        <v>40</v>
      </c>
    </row>
    <row r="20307" spans="1:5" ht="13.5" customHeight="1">
      <c r="A20307">
        <v>176</v>
      </c>
      <c r="B20307" t="str">
        <f t="shared" si="317"/>
        <v>176---41</v>
      </c>
      <c r="C20307" t="s">
        <v>5917</v>
      </c>
      <c r="D20307" t="s">
        <v>789</v>
      </c>
      <c r="E20307">
        <v>41</v>
      </c>
    </row>
    <row r="20308" spans="1:5" ht="13.5" customHeight="1">
      <c r="A20308">
        <v>176</v>
      </c>
      <c r="B20308" t="str">
        <f t="shared" si="317"/>
        <v>176---42</v>
      </c>
      <c r="C20308" t="s">
        <v>5918</v>
      </c>
      <c r="D20308" t="s">
        <v>770</v>
      </c>
      <c r="E20308">
        <v>42</v>
      </c>
    </row>
    <row r="20309" spans="1:5" ht="13.5" customHeight="1">
      <c r="A20309">
        <v>176</v>
      </c>
      <c r="B20309" t="str">
        <f t="shared" si="317"/>
        <v>176---43</v>
      </c>
      <c r="C20309" t="s">
        <v>5931</v>
      </c>
      <c r="D20309" t="s">
        <v>1044</v>
      </c>
      <c r="E20309">
        <v>43</v>
      </c>
    </row>
    <row r="20310" spans="1:5" ht="13.5" customHeight="1">
      <c r="A20310">
        <v>176</v>
      </c>
      <c r="B20310" t="str">
        <f t="shared" si="317"/>
        <v>176---44</v>
      </c>
      <c r="C20310" t="s">
        <v>5963</v>
      </c>
      <c r="D20310" t="s">
        <v>937</v>
      </c>
      <c r="E20310">
        <v>44</v>
      </c>
    </row>
    <row r="20311" spans="1:5" ht="13.5" customHeight="1">
      <c r="A20311">
        <v>176</v>
      </c>
      <c r="B20311" t="str">
        <f t="shared" si="317"/>
        <v>176---45</v>
      </c>
      <c r="C20311" t="s">
        <v>5972</v>
      </c>
      <c r="D20311" t="s">
        <v>979</v>
      </c>
      <c r="E20311">
        <v>45</v>
      </c>
    </row>
    <row r="20312" spans="1:5" ht="13.5" customHeight="1">
      <c r="A20312">
        <v>176</v>
      </c>
      <c r="B20312" t="str">
        <f t="shared" si="317"/>
        <v>176---46</v>
      </c>
      <c r="C20312" t="s">
        <v>5933</v>
      </c>
      <c r="D20312" t="s">
        <v>855</v>
      </c>
      <c r="E20312">
        <v>46</v>
      </c>
    </row>
    <row r="20313" spans="1:5" ht="13.5" customHeight="1">
      <c r="A20313">
        <v>176</v>
      </c>
      <c r="B20313" t="str">
        <f t="shared" si="317"/>
        <v>176---47</v>
      </c>
      <c r="C20313" t="s">
        <v>5994</v>
      </c>
      <c r="D20313" t="s">
        <v>984</v>
      </c>
      <c r="E20313">
        <v>47</v>
      </c>
    </row>
    <row r="20314" spans="1:5" ht="13.5" customHeight="1">
      <c r="A20314">
        <v>176</v>
      </c>
      <c r="B20314" t="str">
        <f t="shared" si="317"/>
        <v>176---48</v>
      </c>
      <c r="C20314" t="s">
        <v>5985</v>
      </c>
      <c r="D20314" t="s">
        <v>1159</v>
      </c>
      <c r="E20314">
        <v>48</v>
      </c>
    </row>
    <row r="20315" spans="1:5" ht="13.5" customHeight="1">
      <c r="A20315">
        <v>176</v>
      </c>
      <c r="B20315" t="str">
        <f t="shared" si="317"/>
        <v>176---49</v>
      </c>
      <c r="C20315" t="s">
        <v>5956</v>
      </c>
      <c r="D20315" t="s">
        <v>917</v>
      </c>
      <c r="E20315">
        <v>49</v>
      </c>
    </row>
    <row r="20316" spans="1:5" ht="13.5" customHeight="1">
      <c r="A20316">
        <v>176</v>
      </c>
      <c r="B20316" t="str">
        <f t="shared" si="317"/>
        <v>176---50</v>
      </c>
      <c r="C20316" t="s">
        <v>6013</v>
      </c>
      <c r="D20316" t="s">
        <v>968</v>
      </c>
      <c r="E20316">
        <v>50</v>
      </c>
    </row>
    <row r="20317" spans="1:5" ht="13.5" customHeight="1">
      <c r="A20317">
        <v>176</v>
      </c>
      <c r="B20317" t="str">
        <f t="shared" si="317"/>
        <v>176---51</v>
      </c>
      <c r="C20317" t="s">
        <v>5938</v>
      </c>
      <c r="D20317" t="s">
        <v>851</v>
      </c>
      <c r="E20317">
        <v>51</v>
      </c>
    </row>
    <row r="20318" spans="1:5" ht="13.5" customHeight="1">
      <c r="A20318">
        <v>176</v>
      </c>
      <c r="B20318" t="str">
        <f t="shared" si="317"/>
        <v>176---52</v>
      </c>
      <c r="C20318" t="s">
        <v>5975</v>
      </c>
      <c r="D20318" t="s">
        <v>994</v>
      </c>
      <c r="E20318">
        <v>52</v>
      </c>
    </row>
    <row r="20319" spans="1:5" ht="13.5" customHeight="1">
      <c r="A20319">
        <v>176</v>
      </c>
      <c r="B20319" t="str">
        <f t="shared" si="317"/>
        <v>176---53</v>
      </c>
      <c r="C20319" t="s">
        <v>5943</v>
      </c>
      <c r="D20319" t="s">
        <v>976</v>
      </c>
      <c r="E20319">
        <v>53</v>
      </c>
    </row>
    <row r="20320" spans="1:5" ht="13.5" customHeight="1">
      <c r="A20320">
        <v>177</v>
      </c>
      <c r="B20320" t="str">
        <f t="shared" si="317"/>
        <v>177---1</v>
      </c>
      <c r="C20320" t="s">
        <v>4234</v>
      </c>
      <c r="D20320" t="s">
        <v>851</v>
      </c>
      <c r="E20320">
        <v>1</v>
      </c>
    </row>
    <row r="20321" spans="1:5" ht="13.5" customHeight="1">
      <c r="A20321">
        <v>177</v>
      </c>
      <c r="B20321" t="str">
        <f t="shared" si="317"/>
        <v>177---2</v>
      </c>
      <c r="C20321" t="s">
        <v>4216</v>
      </c>
      <c r="D20321" t="s">
        <v>851</v>
      </c>
      <c r="E20321">
        <v>2</v>
      </c>
    </row>
    <row r="20322" spans="1:5" ht="13.5" customHeight="1">
      <c r="A20322">
        <v>177</v>
      </c>
      <c r="B20322" t="str">
        <f t="shared" si="317"/>
        <v>177---3</v>
      </c>
      <c r="C20322" t="s">
        <v>4216</v>
      </c>
      <c r="D20322" t="s">
        <v>1127</v>
      </c>
      <c r="E20322">
        <v>3</v>
      </c>
    </row>
    <row r="20323" spans="1:5" ht="13.5" customHeight="1">
      <c r="A20323">
        <v>177</v>
      </c>
      <c r="B20323" t="str">
        <f t="shared" si="317"/>
        <v>177---4</v>
      </c>
      <c r="C20323" t="s">
        <v>4216</v>
      </c>
      <c r="D20323" t="s">
        <v>1163</v>
      </c>
      <c r="E20323">
        <v>4</v>
      </c>
    </row>
    <row r="20324" spans="1:5" ht="13.5" customHeight="1">
      <c r="A20324">
        <v>177</v>
      </c>
      <c r="B20324" t="str">
        <f t="shared" si="317"/>
        <v>177---5</v>
      </c>
      <c r="C20324" t="s">
        <v>4216</v>
      </c>
      <c r="D20324" t="s">
        <v>713</v>
      </c>
      <c r="E20324">
        <v>5</v>
      </c>
    </row>
    <row r="20325" spans="1:5" ht="13.5" customHeight="1">
      <c r="A20325">
        <v>177</v>
      </c>
      <c r="B20325" t="str">
        <f t="shared" si="317"/>
        <v>177---6</v>
      </c>
      <c r="C20325" t="s">
        <v>4216</v>
      </c>
      <c r="D20325" t="s">
        <v>923</v>
      </c>
      <c r="E20325">
        <v>6</v>
      </c>
    </row>
    <row r="20326" spans="1:5" ht="13.5" customHeight="1">
      <c r="A20326">
        <v>177</v>
      </c>
      <c r="B20326" t="str">
        <f t="shared" si="317"/>
        <v>177---7</v>
      </c>
      <c r="C20326" t="s">
        <v>4216</v>
      </c>
      <c r="D20326" t="s">
        <v>928</v>
      </c>
      <c r="E20326">
        <v>7</v>
      </c>
    </row>
    <row r="20327" spans="1:5" ht="13.5" customHeight="1">
      <c r="A20327">
        <v>177</v>
      </c>
      <c r="B20327" t="str">
        <f t="shared" si="317"/>
        <v>177---8</v>
      </c>
      <c r="C20327" t="s">
        <v>4271</v>
      </c>
      <c r="D20327" t="s">
        <v>748</v>
      </c>
      <c r="E20327">
        <v>8</v>
      </c>
    </row>
    <row r="20328" spans="1:5" ht="13.5" customHeight="1">
      <c r="A20328">
        <v>177</v>
      </c>
      <c r="B20328" t="str">
        <f t="shared" si="317"/>
        <v>177---9</v>
      </c>
      <c r="C20328" t="s">
        <v>4239</v>
      </c>
      <c r="D20328" t="s">
        <v>854</v>
      </c>
      <c r="E20328">
        <v>9</v>
      </c>
    </row>
    <row r="20329" spans="1:5" ht="13.5" customHeight="1">
      <c r="A20329">
        <v>177</v>
      </c>
      <c r="B20329" t="str">
        <f t="shared" si="317"/>
        <v>177---10</v>
      </c>
      <c r="C20329" t="s">
        <v>4228</v>
      </c>
      <c r="D20329" t="s">
        <v>842</v>
      </c>
      <c r="E20329">
        <v>10</v>
      </c>
    </row>
    <row r="20330" spans="1:5" ht="13.5" customHeight="1">
      <c r="A20330">
        <v>177</v>
      </c>
      <c r="B20330" t="str">
        <f t="shared" si="317"/>
        <v>177---11</v>
      </c>
      <c r="C20330" t="s">
        <v>4268</v>
      </c>
      <c r="D20330" t="s">
        <v>853</v>
      </c>
      <c r="E20330">
        <v>11</v>
      </c>
    </row>
    <row r="20331" spans="1:5" ht="13.5" customHeight="1">
      <c r="A20331">
        <v>177</v>
      </c>
      <c r="B20331" t="str">
        <f t="shared" si="317"/>
        <v>177---12</v>
      </c>
      <c r="C20331" t="s">
        <v>4230</v>
      </c>
      <c r="D20331" t="s">
        <v>929</v>
      </c>
      <c r="E20331">
        <v>12</v>
      </c>
    </row>
    <row r="20332" spans="1:5" ht="13.5" customHeight="1">
      <c r="A20332">
        <v>177</v>
      </c>
      <c r="B20332" t="str">
        <f t="shared" si="317"/>
        <v>177---13</v>
      </c>
      <c r="C20332" t="s">
        <v>4244</v>
      </c>
      <c r="D20332" t="s">
        <v>983</v>
      </c>
      <c r="E20332">
        <v>13</v>
      </c>
    </row>
    <row r="20333" spans="1:5" ht="13.5" customHeight="1">
      <c r="A20333">
        <v>177</v>
      </c>
      <c r="B20333" t="str">
        <f t="shared" si="317"/>
        <v>177---14</v>
      </c>
      <c r="C20333" t="s">
        <v>4231</v>
      </c>
      <c r="D20333" t="s">
        <v>856</v>
      </c>
      <c r="E20333">
        <v>14</v>
      </c>
    </row>
    <row r="20334" spans="1:5" ht="13.5" customHeight="1">
      <c r="A20334">
        <v>177</v>
      </c>
      <c r="B20334" t="str">
        <f t="shared" si="317"/>
        <v>177---15</v>
      </c>
      <c r="C20334" t="s">
        <v>4254</v>
      </c>
      <c r="D20334" t="s">
        <v>996</v>
      </c>
      <c r="E20334">
        <v>15</v>
      </c>
    </row>
    <row r="20335" spans="1:5" ht="13.5" customHeight="1">
      <c r="A20335">
        <v>177</v>
      </c>
      <c r="B20335" t="str">
        <f t="shared" si="317"/>
        <v>177---16</v>
      </c>
      <c r="C20335" t="s">
        <v>4233</v>
      </c>
      <c r="D20335" t="s">
        <v>857</v>
      </c>
      <c r="E20335">
        <v>16</v>
      </c>
    </row>
    <row r="20336" spans="1:5" ht="13.5" customHeight="1">
      <c r="A20336">
        <v>177</v>
      </c>
      <c r="B20336" t="str">
        <f t="shared" si="317"/>
        <v>177---17</v>
      </c>
      <c r="C20336" t="s">
        <v>4273</v>
      </c>
      <c r="D20336" t="s">
        <v>933</v>
      </c>
      <c r="E20336">
        <v>17</v>
      </c>
    </row>
    <row r="20337" spans="1:5" ht="13.5" customHeight="1">
      <c r="A20337">
        <v>177</v>
      </c>
      <c r="B20337" t="str">
        <f t="shared" si="317"/>
        <v>177---18</v>
      </c>
      <c r="C20337" t="s">
        <v>4248</v>
      </c>
      <c r="D20337" t="s">
        <v>976</v>
      </c>
      <c r="E20337">
        <v>18</v>
      </c>
    </row>
    <row r="20338" spans="1:5" ht="13.5" customHeight="1">
      <c r="A20338">
        <v>177</v>
      </c>
      <c r="B20338" t="str">
        <f t="shared" si="317"/>
        <v>177---19</v>
      </c>
      <c r="C20338" t="s">
        <v>4249</v>
      </c>
      <c r="D20338" t="s">
        <v>1365</v>
      </c>
      <c r="E20338">
        <v>19</v>
      </c>
    </row>
    <row r="20339" spans="1:5" ht="13.5" customHeight="1">
      <c r="A20339">
        <v>177</v>
      </c>
      <c r="B20339" t="str">
        <f t="shared" si="317"/>
        <v>177---20</v>
      </c>
      <c r="C20339" t="s">
        <v>729</v>
      </c>
      <c r="D20339" t="s">
        <v>867</v>
      </c>
      <c r="E20339">
        <v>20</v>
      </c>
    </row>
    <row r="20340" spans="1:5" ht="13.5" customHeight="1">
      <c r="A20340">
        <v>177</v>
      </c>
      <c r="B20340" t="str">
        <f t="shared" si="317"/>
        <v>177---21</v>
      </c>
      <c r="C20340" t="s">
        <v>1017</v>
      </c>
      <c r="D20340" t="s">
        <v>796</v>
      </c>
      <c r="E20340">
        <v>21</v>
      </c>
    </row>
    <row r="20341" spans="1:5" ht="13.5" customHeight="1">
      <c r="A20341">
        <v>177</v>
      </c>
      <c r="B20341" t="str">
        <f t="shared" si="317"/>
        <v>177---22</v>
      </c>
      <c r="C20341" t="s">
        <v>731</v>
      </c>
      <c r="D20341" t="s">
        <v>800</v>
      </c>
      <c r="E20341">
        <v>22</v>
      </c>
    </row>
    <row r="20342" spans="1:5" ht="13.5" customHeight="1">
      <c r="A20342">
        <v>177</v>
      </c>
      <c r="B20342" t="str">
        <f t="shared" si="317"/>
        <v>177---23</v>
      </c>
      <c r="C20342" t="s">
        <v>735</v>
      </c>
      <c r="D20342" t="s">
        <v>744</v>
      </c>
      <c r="E20342">
        <v>23</v>
      </c>
    </row>
    <row r="20343" spans="1:5" ht="13.5" customHeight="1">
      <c r="A20343">
        <v>177</v>
      </c>
      <c r="B20343" t="str">
        <f t="shared" si="317"/>
        <v>177---24</v>
      </c>
      <c r="C20343" t="s">
        <v>737</v>
      </c>
      <c r="D20343" t="s">
        <v>996</v>
      </c>
      <c r="E20343">
        <v>24</v>
      </c>
    </row>
    <row r="20344" spans="1:5" ht="13.5" customHeight="1">
      <c r="A20344">
        <v>177</v>
      </c>
      <c r="B20344" t="str">
        <f t="shared" si="317"/>
        <v>177---25</v>
      </c>
      <c r="C20344" t="s">
        <v>743</v>
      </c>
      <c r="D20344" t="s">
        <v>754</v>
      </c>
      <c r="E20344">
        <v>25</v>
      </c>
    </row>
    <row r="20345" spans="1:5" ht="13.5" customHeight="1">
      <c r="A20345">
        <v>177</v>
      </c>
      <c r="B20345" t="str">
        <f t="shared" si="317"/>
        <v>177---26</v>
      </c>
      <c r="C20345" t="s">
        <v>915</v>
      </c>
      <c r="D20345" t="s">
        <v>939</v>
      </c>
      <c r="E20345">
        <v>26</v>
      </c>
    </row>
    <row r="20346" spans="1:5" ht="13.5" customHeight="1">
      <c r="A20346">
        <v>177</v>
      </c>
      <c r="B20346" t="str">
        <f t="shared" si="317"/>
        <v>177---27</v>
      </c>
      <c r="C20346" t="s">
        <v>987</v>
      </c>
      <c r="D20346" t="s">
        <v>1263</v>
      </c>
      <c r="E20346">
        <v>27</v>
      </c>
    </row>
    <row r="20347" spans="1:5" ht="13.5" customHeight="1">
      <c r="A20347">
        <v>177</v>
      </c>
      <c r="B20347" t="str">
        <f t="shared" si="317"/>
        <v>177---28</v>
      </c>
      <c r="C20347" t="s">
        <v>989</v>
      </c>
      <c r="D20347" t="s">
        <v>738</v>
      </c>
      <c r="E20347">
        <v>28</v>
      </c>
    </row>
    <row r="20348" spans="1:5" ht="13.5" customHeight="1">
      <c r="A20348">
        <v>177</v>
      </c>
      <c r="B20348" t="str">
        <f t="shared" si="317"/>
        <v>177---29</v>
      </c>
      <c r="C20348" t="s">
        <v>938</v>
      </c>
      <c r="D20348" t="s">
        <v>859</v>
      </c>
      <c r="E20348">
        <v>29</v>
      </c>
    </row>
    <row r="20349" spans="1:5" ht="13.5" customHeight="1">
      <c r="A20349">
        <v>177</v>
      </c>
      <c r="B20349" t="str">
        <f t="shared" si="317"/>
        <v>177---30</v>
      </c>
      <c r="C20349" t="s">
        <v>819</v>
      </c>
      <c r="D20349" t="s">
        <v>756</v>
      </c>
      <c r="E20349">
        <v>30</v>
      </c>
    </row>
    <row r="20350" spans="1:5" ht="13.5" customHeight="1">
      <c r="A20350">
        <v>177</v>
      </c>
      <c r="B20350" t="str">
        <f t="shared" si="317"/>
        <v>177---31</v>
      </c>
      <c r="C20350" t="s">
        <v>1019</v>
      </c>
      <c r="D20350" t="s">
        <v>734</v>
      </c>
      <c r="E20350">
        <v>31</v>
      </c>
    </row>
    <row r="20351" spans="1:5" ht="13.5" customHeight="1">
      <c r="A20351">
        <v>177</v>
      </c>
      <c r="B20351" t="str">
        <f t="shared" si="317"/>
        <v>177---32</v>
      </c>
      <c r="C20351" t="s">
        <v>824</v>
      </c>
      <c r="D20351" t="s">
        <v>752</v>
      </c>
      <c r="E20351">
        <v>32</v>
      </c>
    </row>
    <row r="20352" spans="1:5" ht="13.5" customHeight="1">
      <c r="A20352">
        <v>177</v>
      </c>
      <c r="B20352" t="str">
        <f t="shared" si="317"/>
        <v>177---33</v>
      </c>
      <c r="C20352" t="s">
        <v>826</v>
      </c>
      <c r="D20352" t="s">
        <v>1079</v>
      </c>
      <c r="E20352">
        <v>33</v>
      </c>
    </row>
    <row r="20353" spans="1:5" ht="13.5" customHeight="1">
      <c r="A20353">
        <v>177</v>
      </c>
      <c r="B20353" t="str">
        <f t="shared" si="317"/>
        <v>177---34</v>
      </c>
      <c r="C20353" t="s">
        <v>828</v>
      </c>
      <c r="D20353" t="s">
        <v>818</v>
      </c>
      <c r="E20353">
        <v>34</v>
      </c>
    </row>
    <row r="20354" spans="1:5" ht="13.5" customHeight="1">
      <c r="A20354">
        <v>177</v>
      </c>
      <c r="B20354" t="str">
        <f t="shared" si="317"/>
        <v>177---35</v>
      </c>
      <c r="C20354" t="s">
        <v>832</v>
      </c>
      <c r="D20354" t="s">
        <v>949</v>
      </c>
      <c r="E20354">
        <v>35</v>
      </c>
    </row>
    <row r="20355" spans="1:5" ht="13.5" customHeight="1">
      <c r="A20355">
        <v>177</v>
      </c>
      <c r="B20355" t="str">
        <f t="shared" ref="B20355:B20418" si="318">A20355&amp;"---"&amp;E20355</f>
        <v>177---36</v>
      </c>
      <c r="C20355" t="s">
        <v>836</v>
      </c>
      <c r="D20355" t="s">
        <v>835</v>
      </c>
      <c r="E20355">
        <v>36</v>
      </c>
    </row>
    <row r="20356" spans="1:5" ht="13.5" customHeight="1">
      <c r="A20356">
        <v>177</v>
      </c>
      <c r="B20356" t="str">
        <f t="shared" si="318"/>
        <v>177---37</v>
      </c>
      <c r="C20356" t="s">
        <v>868</v>
      </c>
      <c r="D20356" t="s">
        <v>758</v>
      </c>
      <c r="E20356">
        <v>37</v>
      </c>
    </row>
    <row r="20357" spans="1:5" ht="13.5" customHeight="1">
      <c r="A20357">
        <v>177</v>
      </c>
      <c r="B20357" t="str">
        <f t="shared" si="318"/>
        <v>177---38</v>
      </c>
      <c r="C20357" t="s">
        <v>803</v>
      </c>
      <c r="D20357" t="s">
        <v>941</v>
      </c>
      <c r="E20357">
        <v>38</v>
      </c>
    </row>
    <row r="20358" spans="1:5" ht="13.5" customHeight="1">
      <c r="A20358">
        <v>177</v>
      </c>
      <c r="B20358" t="str">
        <f t="shared" si="318"/>
        <v>177---39</v>
      </c>
      <c r="C20358" t="s">
        <v>1011</v>
      </c>
      <c r="D20358" t="s">
        <v>856</v>
      </c>
      <c r="E20358">
        <v>39</v>
      </c>
    </row>
    <row r="20359" spans="1:5" ht="13.5" customHeight="1">
      <c r="A20359">
        <v>177</v>
      </c>
      <c r="B20359" t="str">
        <f t="shared" si="318"/>
        <v>177---40</v>
      </c>
      <c r="C20359" t="s">
        <v>5929</v>
      </c>
      <c r="D20359" t="s">
        <v>813</v>
      </c>
      <c r="E20359">
        <v>40</v>
      </c>
    </row>
    <row r="20360" spans="1:5" ht="13.5" customHeight="1">
      <c r="A20360">
        <v>177</v>
      </c>
      <c r="B20360" t="str">
        <f t="shared" si="318"/>
        <v>177---41</v>
      </c>
      <c r="C20360" t="s">
        <v>5961</v>
      </c>
      <c r="D20360" t="s">
        <v>935</v>
      </c>
      <c r="E20360">
        <v>41</v>
      </c>
    </row>
    <row r="20361" spans="1:5" ht="13.5" customHeight="1">
      <c r="A20361">
        <v>177</v>
      </c>
      <c r="B20361" t="str">
        <f t="shared" si="318"/>
        <v>177---42</v>
      </c>
      <c r="C20361" t="s">
        <v>5969</v>
      </c>
      <c r="D20361" t="s">
        <v>961</v>
      </c>
      <c r="E20361">
        <v>42</v>
      </c>
    </row>
    <row r="20362" spans="1:5" ht="13.5" customHeight="1">
      <c r="A20362">
        <v>177</v>
      </c>
      <c r="B20362" t="str">
        <f t="shared" si="318"/>
        <v>177---43</v>
      </c>
      <c r="C20362" t="s">
        <v>6016</v>
      </c>
      <c r="D20362" t="s">
        <v>1093</v>
      </c>
      <c r="E20362">
        <v>43</v>
      </c>
    </row>
    <row r="20363" spans="1:5" ht="13.5" customHeight="1">
      <c r="A20363">
        <v>177</v>
      </c>
      <c r="B20363" t="str">
        <f t="shared" si="318"/>
        <v>177---44</v>
      </c>
      <c r="C20363" t="s">
        <v>5915</v>
      </c>
      <c r="D20363" t="s">
        <v>772</v>
      </c>
      <c r="E20363">
        <v>44</v>
      </c>
    </row>
    <row r="20364" spans="1:5" ht="13.5" customHeight="1">
      <c r="A20364">
        <v>177</v>
      </c>
      <c r="B20364" t="str">
        <f t="shared" si="318"/>
        <v>177---45</v>
      </c>
      <c r="C20364" t="s">
        <v>5926</v>
      </c>
      <c r="D20364" t="s">
        <v>843</v>
      </c>
      <c r="E20364">
        <v>45</v>
      </c>
    </row>
    <row r="20365" spans="1:5" ht="13.5" customHeight="1">
      <c r="A20365">
        <v>177</v>
      </c>
      <c r="B20365" t="str">
        <f t="shared" si="318"/>
        <v>177---46</v>
      </c>
      <c r="C20365" t="s">
        <v>5917</v>
      </c>
      <c r="D20365" t="s">
        <v>789</v>
      </c>
      <c r="E20365">
        <v>46</v>
      </c>
    </row>
    <row r="20366" spans="1:5" ht="13.5" customHeight="1">
      <c r="A20366">
        <v>177</v>
      </c>
      <c r="B20366" t="str">
        <f t="shared" si="318"/>
        <v>177---47</v>
      </c>
      <c r="C20366" t="s">
        <v>5918</v>
      </c>
      <c r="D20366" t="s">
        <v>770</v>
      </c>
      <c r="E20366">
        <v>47</v>
      </c>
    </row>
    <row r="20367" spans="1:5" ht="13.5" customHeight="1">
      <c r="A20367">
        <v>177</v>
      </c>
      <c r="B20367" t="str">
        <f t="shared" si="318"/>
        <v>177---48</v>
      </c>
      <c r="C20367" t="s">
        <v>5931</v>
      </c>
      <c r="D20367" t="s">
        <v>1044</v>
      </c>
      <c r="E20367">
        <v>48</v>
      </c>
    </row>
    <row r="20368" spans="1:5" ht="13.5" customHeight="1">
      <c r="A20368">
        <v>177</v>
      </c>
      <c r="B20368" t="str">
        <f t="shared" si="318"/>
        <v>177---49</v>
      </c>
      <c r="C20368" t="s">
        <v>5963</v>
      </c>
      <c r="D20368" t="s">
        <v>937</v>
      </c>
      <c r="E20368">
        <v>49</v>
      </c>
    </row>
    <row r="20369" spans="1:5" ht="13.5" customHeight="1">
      <c r="A20369">
        <v>177</v>
      </c>
      <c r="B20369" t="str">
        <f t="shared" si="318"/>
        <v>177---50</v>
      </c>
      <c r="C20369" t="s">
        <v>5972</v>
      </c>
      <c r="D20369" t="s">
        <v>979</v>
      </c>
      <c r="E20369">
        <v>50</v>
      </c>
    </row>
    <row r="20370" spans="1:5" ht="13.5" customHeight="1">
      <c r="A20370">
        <v>177</v>
      </c>
      <c r="B20370" t="str">
        <f t="shared" si="318"/>
        <v>177---51</v>
      </c>
      <c r="C20370" t="s">
        <v>5933</v>
      </c>
      <c r="D20370" t="s">
        <v>855</v>
      </c>
      <c r="E20370">
        <v>51</v>
      </c>
    </row>
    <row r="20371" spans="1:5" ht="13.5" customHeight="1">
      <c r="A20371">
        <v>177</v>
      </c>
      <c r="B20371" t="str">
        <f t="shared" si="318"/>
        <v>177---52</v>
      </c>
      <c r="C20371" t="s">
        <v>5994</v>
      </c>
      <c r="D20371" t="s">
        <v>984</v>
      </c>
      <c r="E20371">
        <v>52</v>
      </c>
    </row>
    <row r="20372" spans="1:5" ht="13.5" customHeight="1">
      <c r="A20372">
        <v>177</v>
      </c>
      <c r="B20372" t="str">
        <f t="shared" si="318"/>
        <v>177---53</v>
      </c>
      <c r="C20372" t="s">
        <v>5985</v>
      </c>
      <c r="D20372" t="s">
        <v>1159</v>
      </c>
      <c r="E20372">
        <v>53</v>
      </c>
    </row>
    <row r="20373" spans="1:5" ht="13.5" customHeight="1">
      <c r="A20373">
        <v>177</v>
      </c>
      <c r="B20373" t="str">
        <f t="shared" si="318"/>
        <v>177---54</v>
      </c>
      <c r="C20373" t="s">
        <v>5935</v>
      </c>
      <c r="D20373" t="s">
        <v>816</v>
      </c>
      <c r="E20373">
        <v>54</v>
      </c>
    </row>
    <row r="20374" spans="1:5" ht="13.5" customHeight="1">
      <c r="A20374">
        <v>177</v>
      </c>
      <c r="B20374" t="str">
        <f t="shared" si="318"/>
        <v>177---55</v>
      </c>
      <c r="C20374" t="s">
        <v>5936</v>
      </c>
      <c r="D20374" t="s">
        <v>845</v>
      </c>
      <c r="E20374">
        <v>55</v>
      </c>
    </row>
    <row r="20375" spans="1:5" ht="13.5" customHeight="1">
      <c r="A20375">
        <v>177</v>
      </c>
      <c r="B20375" t="str">
        <f t="shared" si="318"/>
        <v>177---56</v>
      </c>
      <c r="C20375" t="s">
        <v>5956</v>
      </c>
      <c r="D20375" t="s">
        <v>917</v>
      </c>
      <c r="E20375">
        <v>56</v>
      </c>
    </row>
    <row r="20376" spans="1:5" ht="13.5" customHeight="1">
      <c r="A20376">
        <v>177</v>
      </c>
      <c r="B20376" t="str">
        <f t="shared" si="318"/>
        <v>177---57</v>
      </c>
      <c r="C20376" t="s">
        <v>6013</v>
      </c>
      <c r="D20376" t="s">
        <v>968</v>
      </c>
      <c r="E20376">
        <v>57</v>
      </c>
    </row>
    <row r="20377" spans="1:5" ht="13.5" customHeight="1">
      <c r="A20377">
        <v>177</v>
      </c>
      <c r="B20377" t="str">
        <f t="shared" si="318"/>
        <v>177---58</v>
      </c>
      <c r="C20377" t="s">
        <v>5938</v>
      </c>
      <c r="D20377" t="s">
        <v>851</v>
      </c>
      <c r="E20377">
        <v>58</v>
      </c>
    </row>
    <row r="20378" spans="1:5" ht="13.5" customHeight="1">
      <c r="A20378">
        <v>177</v>
      </c>
      <c r="B20378" t="str">
        <f t="shared" si="318"/>
        <v>177---59</v>
      </c>
      <c r="C20378" t="s">
        <v>5941</v>
      </c>
      <c r="D20378" t="s">
        <v>861</v>
      </c>
      <c r="E20378">
        <v>59</v>
      </c>
    </row>
    <row r="20379" spans="1:5" ht="13.5" customHeight="1">
      <c r="A20379">
        <v>177</v>
      </c>
      <c r="B20379" t="str">
        <f t="shared" si="318"/>
        <v>177---60</v>
      </c>
      <c r="C20379" t="s">
        <v>5975</v>
      </c>
      <c r="D20379" t="s">
        <v>994</v>
      </c>
      <c r="E20379">
        <v>60</v>
      </c>
    </row>
    <row r="20380" spans="1:5" ht="13.5" customHeight="1">
      <c r="A20380">
        <v>177</v>
      </c>
      <c r="B20380" t="str">
        <f t="shared" si="318"/>
        <v>177---61</v>
      </c>
      <c r="C20380" t="s">
        <v>5943</v>
      </c>
      <c r="D20380" t="s">
        <v>976</v>
      </c>
      <c r="E20380">
        <v>61</v>
      </c>
    </row>
    <row r="20381" spans="1:5" ht="13.5" customHeight="1">
      <c r="A20381" t="s">
        <v>4352</v>
      </c>
      <c r="B20381" t="str">
        <f t="shared" si="318"/>
        <v>F-18---1</v>
      </c>
      <c r="C20381" t="s">
        <v>4216</v>
      </c>
      <c r="D20381" t="s">
        <v>713</v>
      </c>
      <c r="E20381">
        <v>1</v>
      </c>
    </row>
    <row r="20382" spans="1:5" ht="13.5" customHeight="1">
      <c r="A20382" t="s">
        <v>4352</v>
      </c>
      <c r="B20382" t="str">
        <f t="shared" si="318"/>
        <v>F-18---2</v>
      </c>
      <c r="C20382" t="s">
        <v>4216</v>
      </c>
      <c r="D20382" t="s">
        <v>714</v>
      </c>
      <c r="E20382">
        <v>2</v>
      </c>
    </row>
    <row r="20383" spans="1:5" ht="13.5" customHeight="1">
      <c r="A20383" t="s">
        <v>4352</v>
      </c>
      <c r="B20383" t="str">
        <f t="shared" si="318"/>
        <v>F-18---3</v>
      </c>
      <c r="C20383" t="s">
        <v>4217</v>
      </c>
      <c r="D20383" t="s">
        <v>1439</v>
      </c>
      <c r="E20383">
        <v>3</v>
      </c>
    </row>
    <row r="20384" spans="1:5" ht="13.5" customHeight="1">
      <c r="A20384" t="s">
        <v>4352</v>
      </c>
      <c r="B20384" t="str">
        <f t="shared" si="318"/>
        <v>F-18---4</v>
      </c>
      <c r="C20384" t="s">
        <v>4279</v>
      </c>
      <c r="D20384" t="s">
        <v>1024</v>
      </c>
      <c r="E20384">
        <v>4</v>
      </c>
    </row>
    <row r="20385" spans="1:5" ht="13.5" customHeight="1">
      <c r="A20385" t="s">
        <v>4352</v>
      </c>
      <c r="B20385" t="str">
        <f t="shared" si="318"/>
        <v>F-18---5</v>
      </c>
      <c r="C20385" t="s">
        <v>4219</v>
      </c>
      <c r="D20385" t="s">
        <v>1020</v>
      </c>
      <c r="E20385">
        <v>5</v>
      </c>
    </row>
    <row r="20386" spans="1:5" ht="13.5" customHeight="1">
      <c r="A20386" t="s">
        <v>4352</v>
      </c>
      <c r="B20386" t="str">
        <f t="shared" si="318"/>
        <v>F-18---6</v>
      </c>
      <c r="C20386" t="s">
        <v>4271</v>
      </c>
      <c r="D20386" t="s">
        <v>1278</v>
      </c>
      <c r="E20386">
        <v>6</v>
      </c>
    </row>
    <row r="20387" spans="1:5" ht="13.5" customHeight="1">
      <c r="A20387" t="s">
        <v>4352</v>
      </c>
      <c r="B20387" t="str">
        <f t="shared" si="318"/>
        <v>F-18---7</v>
      </c>
      <c r="C20387" t="s">
        <v>4220</v>
      </c>
      <c r="D20387" t="s">
        <v>719</v>
      </c>
      <c r="E20387">
        <v>7</v>
      </c>
    </row>
    <row r="20388" spans="1:5" ht="13.5" customHeight="1">
      <c r="A20388" t="s">
        <v>4352</v>
      </c>
      <c r="B20388" t="str">
        <f t="shared" si="318"/>
        <v>F-18---8</v>
      </c>
      <c r="C20388" t="s">
        <v>4270</v>
      </c>
      <c r="D20388" t="s">
        <v>724</v>
      </c>
      <c r="E20388">
        <v>8</v>
      </c>
    </row>
    <row r="20389" spans="1:5" ht="13.5" customHeight="1">
      <c r="A20389" t="s">
        <v>4352</v>
      </c>
      <c r="B20389" t="str">
        <f t="shared" si="318"/>
        <v>F-18---9</v>
      </c>
      <c r="C20389" t="s">
        <v>4222</v>
      </c>
      <c r="D20389" t="s">
        <v>1028</v>
      </c>
      <c r="E20389">
        <v>9</v>
      </c>
    </row>
    <row r="20390" spans="1:5" ht="13.5" customHeight="1">
      <c r="A20390" t="s">
        <v>4352</v>
      </c>
      <c r="B20390" t="str">
        <f t="shared" si="318"/>
        <v>F-18---10</v>
      </c>
      <c r="C20390" t="s">
        <v>4268</v>
      </c>
      <c r="D20390" t="s">
        <v>1158</v>
      </c>
      <c r="E20390">
        <v>10</v>
      </c>
    </row>
    <row r="20391" spans="1:5" ht="13.5" customHeight="1">
      <c r="A20391" t="s">
        <v>4352</v>
      </c>
      <c r="B20391" t="str">
        <f t="shared" si="318"/>
        <v>F-18---11</v>
      </c>
      <c r="C20391" t="s">
        <v>4224</v>
      </c>
      <c r="D20391" t="s">
        <v>982</v>
      </c>
      <c r="E20391">
        <v>11</v>
      </c>
    </row>
    <row r="20392" spans="1:5" ht="13.5" customHeight="1">
      <c r="A20392" t="s">
        <v>4352</v>
      </c>
      <c r="B20392" t="str">
        <f t="shared" si="318"/>
        <v>F-18---12</v>
      </c>
      <c r="C20392" t="s">
        <v>4276</v>
      </c>
      <c r="D20392" t="s">
        <v>1242</v>
      </c>
      <c r="E20392">
        <v>12</v>
      </c>
    </row>
    <row r="20393" spans="1:5" ht="13.5" customHeight="1">
      <c r="A20393" t="s">
        <v>4352</v>
      </c>
      <c r="B20393" t="str">
        <f t="shared" si="318"/>
        <v>F-18---13</v>
      </c>
      <c r="C20393" t="s">
        <v>4226</v>
      </c>
      <c r="D20393" t="s">
        <v>974</v>
      </c>
      <c r="E20393">
        <v>13</v>
      </c>
    </row>
    <row r="20394" spans="1:5" ht="13.5" customHeight="1">
      <c r="A20394" t="s">
        <v>4352</v>
      </c>
      <c r="B20394" t="str">
        <f t="shared" si="318"/>
        <v>F-18---14</v>
      </c>
      <c r="C20394" t="s">
        <v>4231</v>
      </c>
      <c r="D20394" t="s">
        <v>978</v>
      </c>
      <c r="E20394">
        <v>14</v>
      </c>
    </row>
    <row r="20395" spans="1:5" ht="13.5" customHeight="1">
      <c r="A20395" t="s">
        <v>4352</v>
      </c>
      <c r="B20395" t="str">
        <f t="shared" si="318"/>
        <v>F-18---15</v>
      </c>
      <c r="C20395" t="s">
        <v>5911</v>
      </c>
      <c r="D20395" t="s">
        <v>1143</v>
      </c>
      <c r="E20395">
        <v>15</v>
      </c>
    </row>
    <row r="20396" spans="1:5" ht="13.5" customHeight="1">
      <c r="A20396" t="s">
        <v>4352</v>
      </c>
      <c r="B20396" t="str">
        <f t="shared" si="318"/>
        <v>F-18---16</v>
      </c>
      <c r="C20396" t="s">
        <v>5911</v>
      </c>
      <c r="D20396" t="s">
        <v>980</v>
      </c>
      <c r="E20396">
        <v>16</v>
      </c>
    </row>
    <row r="20397" spans="1:5" ht="13.5" customHeight="1">
      <c r="A20397" t="s">
        <v>4352</v>
      </c>
      <c r="B20397" t="str">
        <f t="shared" si="318"/>
        <v>F-18---17</v>
      </c>
      <c r="C20397" t="s">
        <v>5911</v>
      </c>
      <c r="D20397" t="s">
        <v>1218</v>
      </c>
      <c r="E20397">
        <v>17</v>
      </c>
    </row>
    <row r="20398" spans="1:5" ht="13.5" customHeight="1">
      <c r="A20398" t="s">
        <v>4352</v>
      </c>
      <c r="B20398" t="str">
        <f t="shared" si="318"/>
        <v>F-18---18</v>
      </c>
      <c r="C20398" t="s">
        <v>5911</v>
      </c>
      <c r="D20398" t="s">
        <v>748</v>
      </c>
      <c r="E20398">
        <v>18</v>
      </c>
    </row>
    <row r="20399" spans="1:5" ht="13.5" customHeight="1">
      <c r="A20399" t="s">
        <v>4352</v>
      </c>
      <c r="B20399" t="str">
        <f t="shared" si="318"/>
        <v>F-18---19</v>
      </c>
      <c r="C20399" t="s">
        <v>735</v>
      </c>
      <c r="D20399" t="s">
        <v>744</v>
      </c>
      <c r="E20399">
        <v>19</v>
      </c>
    </row>
    <row r="20400" spans="1:5" ht="13.5" customHeight="1">
      <c r="A20400" t="s">
        <v>4352</v>
      </c>
      <c r="B20400" t="str">
        <f t="shared" si="318"/>
        <v>F-18---20</v>
      </c>
      <c r="C20400" t="s">
        <v>739</v>
      </c>
      <c r="D20400" t="s">
        <v>736</v>
      </c>
      <c r="E20400">
        <v>20</v>
      </c>
    </row>
    <row r="20401" spans="1:5" ht="13.5" customHeight="1">
      <c r="A20401" t="s">
        <v>4352</v>
      </c>
      <c r="B20401" t="str">
        <f t="shared" si="318"/>
        <v>F-18---21</v>
      </c>
      <c r="C20401" t="s">
        <v>858</v>
      </c>
      <c r="D20401" t="s">
        <v>740</v>
      </c>
      <c r="E20401">
        <v>21</v>
      </c>
    </row>
    <row r="20402" spans="1:5" ht="13.5" customHeight="1">
      <c r="A20402" t="s">
        <v>4352</v>
      </c>
      <c r="B20402" t="str">
        <f t="shared" si="318"/>
        <v>F-18---22</v>
      </c>
      <c r="C20402" t="s">
        <v>743</v>
      </c>
      <c r="D20402" t="s">
        <v>754</v>
      </c>
      <c r="E20402">
        <v>22</v>
      </c>
    </row>
    <row r="20403" spans="1:5" ht="13.5" customHeight="1">
      <c r="A20403" t="s">
        <v>4352</v>
      </c>
      <c r="B20403" t="str">
        <f t="shared" si="318"/>
        <v>F-18---23</v>
      </c>
      <c r="C20403" t="s">
        <v>987</v>
      </c>
      <c r="D20403" t="s">
        <v>1263</v>
      </c>
      <c r="E20403">
        <v>23</v>
      </c>
    </row>
    <row r="20404" spans="1:5" ht="13.5" customHeight="1">
      <c r="A20404" t="s">
        <v>4352</v>
      </c>
      <c r="B20404" t="str">
        <f t="shared" si="318"/>
        <v>F-18---24</v>
      </c>
      <c r="C20404" t="s">
        <v>989</v>
      </c>
      <c r="D20404" t="s">
        <v>738</v>
      </c>
      <c r="E20404">
        <v>24</v>
      </c>
    </row>
    <row r="20405" spans="1:5" ht="13.5" customHeight="1">
      <c r="A20405" t="s">
        <v>4352</v>
      </c>
      <c r="B20405" t="str">
        <f t="shared" si="318"/>
        <v>F-18---25</v>
      </c>
      <c r="C20405" t="s">
        <v>1094</v>
      </c>
      <c r="D20405" t="s">
        <v>790</v>
      </c>
      <c r="E20405">
        <v>25</v>
      </c>
    </row>
    <row r="20406" spans="1:5" ht="13.5" customHeight="1">
      <c r="A20406" t="s">
        <v>4352</v>
      </c>
      <c r="B20406" t="str">
        <f t="shared" si="318"/>
        <v>F-18---26</v>
      </c>
      <c r="C20406" t="s">
        <v>938</v>
      </c>
      <c r="D20406" t="s">
        <v>859</v>
      </c>
      <c r="E20406">
        <v>26</v>
      </c>
    </row>
    <row r="20407" spans="1:5" ht="13.5" customHeight="1">
      <c r="A20407" t="s">
        <v>4352</v>
      </c>
      <c r="B20407" t="str">
        <f t="shared" si="318"/>
        <v>F-18---27</v>
      </c>
      <c r="C20407" t="s">
        <v>819</v>
      </c>
      <c r="D20407" t="s">
        <v>756</v>
      </c>
      <c r="E20407">
        <v>27</v>
      </c>
    </row>
    <row r="20408" spans="1:5" ht="13.5" customHeight="1">
      <c r="A20408" t="s">
        <v>4352</v>
      </c>
      <c r="B20408" t="str">
        <f t="shared" si="318"/>
        <v>F-18---28</v>
      </c>
      <c r="C20408" t="s">
        <v>1019</v>
      </c>
      <c r="D20408" t="s">
        <v>734</v>
      </c>
      <c r="E20408">
        <v>28</v>
      </c>
    </row>
    <row r="20409" spans="1:5" ht="13.5" customHeight="1">
      <c r="A20409" t="s">
        <v>4352</v>
      </c>
      <c r="B20409" t="str">
        <f t="shared" si="318"/>
        <v>F-18---29</v>
      </c>
      <c r="C20409" t="s">
        <v>824</v>
      </c>
      <c r="D20409" t="s">
        <v>752</v>
      </c>
      <c r="E20409">
        <v>29</v>
      </c>
    </row>
    <row r="20410" spans="1:5" ht="13.5" customHeight="1">
      <c r="A20410" t="s">
        <v>4352</v>
      </c>
      <c r="B20410" t="str">
        <f t="shared" si="318"/>
        <v>F-18---30</v>
      </c>
      <c r="C20410" t="s">
        <v>826</v>
      </c>
      <c r="D20410" t="s">
        <v>1079</v>
      </c>
      <c r="E20410">
        <v>30</v>
      </c>
    </row>
    <row r="20411" spans="1:5" ht="13.5" customHeight="1">
      <c r="A20411" t="s">
        <v>4352</v>
      </c>
      <c r="B20411" t="str">
        <f t="shared" si="318"/>
        <v>F-18---31</v>
      </c>
      <c r="C20411" t="s">
        <v>836</v>
      </c>
      <c r="D20411" t="s">
        <v>835</v>
      </c>
      <c r="E20411">
        <v>31</v>
      </c>
    </row>
    <row r="20412" spans="1:5" ht="13.5" customHeight="1">
      <c r="A20412" t="s">
        <v>4352</v>
      </c>
      <c r="B20412" t="str">
        <f t="shared" si="318"/>
        <v>F-18---32</v>
      </c>
      <c r="C20412" t="s">
        <v>868</v>
      </c>
      <c r="D20412" t="s">
        <v>758</v>
      </c>
      <c r="E20412">
        <v>32</v>
      </c>
    </row>
    <row r="20413" spans="1:5" ht="13.5" customHeight="1">
      <c r="A20413" t="s">
        <v>4352</v>
      </c>
      <c r="B20413" t="str">
        <f t="shared" si="318"/>
        <v>F-18---33</v>
      </c>
      <c r="C20413" t="s">
        <v>894</v>
      </c>
      <c r="D20413" t="s">
        <v>964</v>
      </c>
      <c r="E20413">
        <v>33</v>
      </c>
    </row>
    <row r="20414" spans="1:5" ht="13.5" customHeight="1">
      <c r="A20414" t="s">
        <v>4352</v>
      </c>
      <c r="B20414" t="str">
        <f t="shared" si="318"/>
        <v>F-18---34</v>
      </c>
      <c r="C20414" t="s">
        <v>5912</v>
      </c>
      <c r="D20414" t="s">
        <v>764</v>
      </c>
      <c r="E20414">
        <v>34</v>
      </c>
    </row>
    <row r="20415" spans="1:5" ht="13.5" customHeight="1">
      <c r="A20415" t="s">
        <v>4352</v>
      </c>
      <c r="B20415" t="str">
        <f t="shared" si="318"/>
        <v>F-18---35</v>
      </c>
      <c r="C20415" t="s">
        <v>5915</v>
      </c>
      <c r="D20415" t="s">
        <v>772</v>
      </c>
      <c r="E20415">
        <v>35</v>
      </c>
    </row>
    <row r="20416" spans="1:5" ht="13.5" customHeight="1">
      <c r="A20416" t="s">
        <v>4352</v>
      </c>
      <c r="B20416" t="str">
        <f t="shared" si="318"/>
        <v>F-18---36</v>
      </c>
      <c r="C20416" t="s">
        <v>5917</v>
      </c>
      <c r="D20416" t="s">
        <v>789</v>
      </c>
      <c r="E20416">
        <v>36</v>
      </c>
    </row>
    <row r="20417" spans="1:5" ht="13.5" customHeight="1">
      <c r="A20417" t="s">
        <v>4352</v>
      </c>
      <c r="B20417" t="str">
        <f t="shared" si="318"/>
        <v>F-18---37</v>
      </c>
      <c r="C20417" t="s">
        <v>5918</v>
      </c>
      <c r="D20417" t="s">
        <v>770</v>
      </c>
      <c r="E20417">
        <v>37</v>
      </c>
    </row>
    <row r="20418" spans="1:5" ht="13.5" customHeight="1">
      <c r="A20418" t="s">
        <v>4352</v>
      </c>
      <c r="B20418" t="str">
        <f t="shared" si="318"/>
        <v>F-18---38</v>
      </c>
      <c r="C20418" t="s">
        <v>5962</v>
      </c>
      <c r="D20418" t="s">
        <v>1174</v>
      </c>
      <c r="E20418">
        <v>38</v>
      </c>
    </row>
    <row r="20419" spans="1:5" ht="13.5" customHeight="1">
      <c r="A20419" t="s">
        <v>4352</v>
      </c>
      <c r="B20419" t="str">
        <f t="shared" ref="B20419:B20482" si="319">A20419&amp;"---"&amp;E20419</f>
        <v>F-18---39</v>
      </c>
      <c r="C20419" t="s">
        <v>6009</v>
      </c>
      <c r="D20419" t="s">
        <v>1242</v>
      </c>
      <c r="E20419">
        <v>39</v>
      </c>
    </row>
    <row r="20420" spans="1:5" ht="13.5" customHeight="1">
      <c r="A20420" t="s">
        <v>4352</v>
      </c>
      <c r="B20420" t="str">
        <f t="shared" si="319"/>
        <v>F-18---40</v>
      </c>
      <c r="C20420" t="s">
        <v>5919</v>
      </c>
      <c r="D20420" t="s">
        <v>725</v>
      </c>
      <c r="E20420">
        <v>40</v>
      </c>
    </row>
    <row r="20421" spans="1:5" ht="13.5" customHeight="1">
      <c r="A20421" t="s">
        <v>4352</v>
      </c>
      <c r="B20421" t="str">
        <f t="shared" si="319"/>
        <v>F-18---41</v>
      </c>
      <c r="C20421" t="s">
        <v>5920</v>
      </c>
      <c r="D20421" t="s">
        <v>762</v>
      </c>
      <c r="E20421">
        <v>41</v>
      </c>
    </row>
    <row r="20422" spans="1:5" ht="13.5" customHeight="1">
      <c r="A20422" t="s">
        <v>4352</v>
      </c>
      <c r="B20422" t="str">
        <f t="shared" si="319"/>
        <v>F-18---42</v>
      </c>
      <c r="C20422" t="s">
        <v>6010</v>
      </c>
      <c r="D20422" t="s">
        <v>978</v>
      </c>
      <c r="E20422">
        <v>42</v>
      </c>
    </row>
    <row r="20423" spans="1:5" ht="13.5" customHeight="1">
      <c r="A20423" t="s">
        <v>4352</v>
      </c>
      <c r="B20423" t="str">
        <f t="shared" si="319"/>
        <v>F-18---43</v>
      </c>
      <c r="C20423" t="s">
        <v>5973</v>
      </c>
      <c r="D20423" t="s">
        <v>1158</v>
      </c>
      <c r="E20423">
        <v>43</v>
      </c>
    </row>
    <row r="20424" spans="1:5" ht="13.5" customHeight="1">
      <c r="A20424" t="s">
        <v>4352</v>
      </c>
      <c r="B20424" t="str">
        <f t="shared" si="319"/>
        <v>F-18---44</v>
      </c>
      <c r="C20424" t="s">
        <v>5923</v>
      </c>
      <c r="D20424" t="s">
        <v>766</v>
      </c>
      <c r="E20424">
        <v>44</v>
      </c>
    </row>
    <row r="20425" spans="1:5" ht="13.5" customHeight="1">
      <c r="A20425" t="s">
        <v>4352</v>
      </c>
      <c r="B20425" t="str">
        <f t="shared" si="319"/>
        <v>F-18---45</v>
      </c>
      <c r="C20425" t="s">
        <v>5924</v>
      </c>
      <c r="D20425" t="s">
        <v>726</v>
      </c>
      <c r="E20425">
        <v>45</v>
      </c>
    </row>
    <row r="20426" spans="1:5" ht="13.5" customHeight="1">
      <c r="A20426" t="s">
        <v>4353</v>
      </c>
      <c r="B20426" t="str">
        <f t="shared" si="319"/>
        <v>F-19---1</v>
      </c>
      <c r="C20426" t="s">
        <v>4216</v>
      </c>
      <c r="D20426" t="s">
        <v>713</v>
      </c>
      <c r="E20426">
        <v>1</v>
      </c>
    </row>
    <row r="20427" spans="1:5" ht="13.5" customHeight="1">
      <c r="A20427" t="s">
        <v>4353</v>
      </c>
      <c r="B20427" t="str">
        <f t="shared" si="319"/>
        <v>F-19---2</v>
      </c>
      <c r="C20427" t="s">
        <v>4216</v>
      </c>
      <c r="D20427" t="s">
        <v>714</v>
      </c>
      <c r="E20427">
        <v>2</v>
      </c>
    </row>
    <row r="20428" spans="1:5" ht="13.5" customHeight="1">
      <c r="A20428" t="s">
        <v>4353</v>
      </c>
      <c r="B20428" t="str">
        <f t="shared" si="319"/>
        <v>F-19---3</v>
      </c>
      <c r="C20428" t="s">
        <v>4216</v>
      </c>
      <c r="D20428" t="s">
        <v>1439</v>
      </c>
      <c r="E20428">
        <v>3</v>
      </c>
    </row>
    <row r="20429" spans="1:5" ht="13.5" customHeight="1">
      <c r="A20429" t="s">
        <v>4353</v>
      </c>
      <c r="B20429" t="str">
        <f t="shared" si="319"/>
        <v>F-19---4</v>
      </c>
      <c r="C20429" t="s">
        <v>4216</v>
      </c>
      <c r="D20429" t="s">
        <v>1024</v>
      </c>
      <c r="E20429">
        <v>4</v>
      </c>
    </row>
    <row r="20430" spans="1:5" ht="13.5" customHeight="1">
      <c r="A20430" t="s">
        <v>4353</v>
      </c>
      <c r="B20430" t="str">
        <f t="shared" si="319"/>
        <v>F-19---5</v>
      </c>
      <c r="C20430" t="s">
        <v>4219</v>
      </c>
      <c r="D20430" t="s">
        <v>1020</v>
      </c>
      <c r="E20430">
        <v>5</v>
      </c>
    </row>
    <row r="20431" spans="1:5" ht="13.5" customHeight="1">
      <c r="A20431" t="s">
        <v>4353</v>
      </c>
      <c r="B20431" t="str">
        <f t="shared" si="319"/>
        <v>F-19---6</v>
      </c>
      <c r="C20431" t="s">
        <v>4271</v>
      </c>
      <c r="D20431" t="s">
        <v>1278</v>
      </c>
      <c r="E20431">
        <v>6</v>
      </c>
    </row>
    <row r="20432" spans="1:5" ht="13.5" customHeight="1">
      <c r="A20432" t="s">
        <v>4353</v>
      </c>
      <c r="B20432" t="str">
        <f t="shared" si="319"/>
        <v>F-19---7</v>
      </c>
      <c r="C20432" t="s">
        <v>4220</v>
      </c>
      <c r="D20432" t="s">
        <v>719</v>
      </c>
      <c r="E20432">
        <v>7</v>
      </c>
    </row>
    <row r="20433" spans="1:5" ht="13.5" customHeight="1">
      <c r="A20433" t="s">
        <v>4353</v>
      </c>
      <c r="B20433" t="str">
        <f t="shared" si="319"/>
        <v>F-19---8</v>
      </c>
      <c r="C20433" t="s">
        <v>4228</v>
      </c>
      <c r="D20433" t="s">
        <v>724</v>
      </c>
      <c r="E20433">
        <v>8</v>
      </c>
    </row>
    <row r="20434" spans="1:5" ht="13.5" customHeight="1">
      <c r="A20434" t="s">
        <v>4353</v>
      </c>
      <c r="B20434" t="str">
        <f t="shared" si="319"/>
        <v>F-19---9</v>
      </c>
      <c r="C20434" t="s">
        <v>4223</v>
      </c>
      <c r="D20434" t="s">
        <v>1028</v>
      </c>
      <c r="E20434">
        <v>9</v>
      </c>
    </row>
    <row r="20435" spans="1:5" ht="13.5" customHeight="1">
      <c r="A20435" t="s">
        <v>4353</v>
      </c>
      <c r="B20435" t="str">
        <f t="shared" si="319"/>
        <v>F-19---10</v>
      </c>
      <c r="C20435" t="s">
        <v>4276</v>
      </c>
      <c r="D20435" t="s">
        <v>1158</v>
      </c>
      <c r="E20435">
        <v>10</v>
      </c>
    </row>
    <row r="20436" spans="1:5" ht="13.5" customHeight="1">
      <c r="A20436" t="s">
        <v>4353</v>
      </c>
      <c r="B20436" t="str">
        <f t="shared" si="319"/>
        <v>F-19---11</v>
      </c>
      <c r="C20436" t="s">
        <v>4259</v>
      </c>
      <c r="D20436" t="s">
        <v>982</v>
      </c>
      <c r="E20436">
        <v>11</v>
      </c>
    </row>
    <row r="20437" spans="1:5" ht="13.5" customHeight="1">
      <c r="A20437" t="s">
        <v>4353</v>
      </c>
      <c r="B20437" t="str">
        <f t="shared" si="319"/>
        <v>F-19---12</v>
      </c>
      <c r="C20437" t="s">
        <v>4254</v>
      </c>
      <c r="D20437" t="s">
        <v>1242</v>
      </c>
      <c r="E20437">
        <v>12</v>
      </c>
    </row>
    <row r="20438" spans="1:5" ht="13.5" customHeight="1">
      <c r="A20438" t="s">
        <v>4353</v>
      </c>
      <c r="B20438" t="str">
        <f t="shared" si="319"/>
        <v>F-19---13</v>
      </c>
      <c r="C20438" t="s">
        <v>4235</v>
      </c>
      <c r="D20438" t="s">
        <v>974</v>
      </c>
      <c r="E20438">
        <v>13</v>
      </c>
    </row>
    <row r="20439" spans="1:5" ht="13.5" customHeight="1">
      <c r="A20439" t="s">
        <v>4353</v>
      </c>
      <c r="B20439" t="str">
        <f t="shared" si="319"/>
        <v>F-19---14</v>
      </c>
      <c r="C20439" t="s">
        <v>4236</v>
      </c>
      <c r="D20439" t="s">
        <v>978</v>
      </c>
      <c r="E20439">
        <v>14</v>
      </c>
    </row>
    <row r="20440" spans="1:5" ht="13.5" customHeight="1">
      <c r="A20440" t="s">
        <v>4353</v>
      </c>
      <c r="B20440" t="str">
        <f t="shared" si="319"/>
        <v>F-19---15</v>
      </c>
      <c r="C20440" t="s">
        <v>735</v>
      </c>
      <c r="D20440" t="s">
        <v>744</v>
      </c>
      <c r="E20440">
        <v>15</v>
      </c>
    </row>
    <row r="20441" spans="1:5" ht="13.5" customHeight="1">
      <c r="A20441" t="s">
        <v>4353</v>
      </c>
      <c r="B20441" t="str">
        <f t="shared" si="319"/>
        <v>F-19---16</v>
      </c>
      <c r="C20441" t="s">
        <v>739</v>
      </c>
      <c r="D20441" t="s">
        <v>736</v>
      </c>
      <c r="E20441">
        <v>16</v>
      </c>
    </row>
    <row r="20442" spans="1:5" ht="13.5" customHeight="1">
      <c r="A20442" t="s">
        <v>4353</v>
      </c>
      <c r="B20442" t="str">
        <f t="shared" si="319"/>
        <v>F-19---17</v>
      </c>
      <c r="C20442" t="s">
        <v>858</v>
      </c>
      <c r="D20442" t="s">
        <v>740</v>
      </c>
      <c r="E20442">
        <v>17</v>
      </c>
    </row>
    <row r="20443" spans="1:5" ht="13.5" customHeight="1">
      <c r="A20443" t="s">
        <v>4353</v>
      </c>
      <c r="B20443" t="str">
        <f t="shared" si="319"/>
        <v>F-19---18</v>
      </c>
      <c r="C20443" t="s">
        <v>743</v>
      </c>
      <c r="D20443" t="s">
        <v>754</v>
      </c>
      <c r="E20443">
        <v>18</v>
      </c>
    </row>
    <row r="20444" spans="1:5" ht="13.5" customHeight="1">
      <c r="A20444" t="s">
        <v>4353</v>
      </c>
      <c r="B20444" t="str">
        <f t="shared" si="319"/>
        <v>F-19---19</v>
      </c>
      <c r="C20444" t="s">
        <v>987</v>
      </c>
      <c r="D20444" t="s">
        <v>1263</v>
      </c>
      <c r="E20444">
        <v>19</v>
      </c>
    </row>
    <row r="20445" spans="1:5" ht="13.5" customHeight="1">
      <c r="A20445" t="s">
        <v>4353</v>
      </c>
      <c r="B20445" t="str">
        <f t="shared" si="319"/>
        <v>F-19---20</v>
      </c>
      <c r="C20445" t="s">
        <v>989</v>
      </c>
      <c r="D20445" t="s">
        <v>738</v>
      </c>
      <c r="E20445">
        <v>20</v>
      </c>
    </row>
    <row r="20446" spans="1:5" ht="13.5" customHeight="1">
      <c r="A20446" t="s">
        <v>4353</v>
      </c>
      <c r="B20446" t="str">
        <f t="shared" si="319"/>
        <v>F-19---21</v>
      </c>
      <c r="C20446" t="s">
        <v>1094</v>
      </c>
      <c r="D20446" t="s">
        <v>790</v>
      </c>
      <c r="E20446">
        <v>21</v>
      </c>
    </row>
    <row r="20447" spans="1:5" ht="13.5" customHeight="1">
      <c r="A20447" t="s">
        <v>4353</v>
      </c>
      <c r="B20447" t="str">
        <f t="shared" si="319"/>
        <v>F-19---22</v>
      </c>
      <c r="C20447" t="s">
        <v>938</v>
      </c>
      <c r="D20447" t="s">
        <v>859</v>
      </c>
      <c r="E20447">
        <v>22</v>
      </c>
    </row>
    <row r="20448" spans="1:5" ht="13.5" customHeight="1">
      <c r="A20448" t="s">
        <v>4353</v>
      </c>
      <c r="B20448" t="str">
        <f t="shared" si="319"/>
        <v>F-19---23</v>
      </c>
      <c r="C20448" t="s">
        <v>819</v>
      </c>
      <c r="D20448" t="s">
        <v>756</v>
      </c>
      <c r="E20448">
        <v>23</v>
      </c>
    </row>
    <row r="20449" spans="1:5" ht="13.5" customHeight="1">
      <c r="A20449" t="s">
        <v>4353</v>
      </c>
      <c r="B20449" t="str">
        <f t="shared" si="319"/>
        <v>F-19---24</v>
      </c>
      <c r="C20449" t="s">
        <v>1019</v>
      </c>
      <c r="D20449" t="s">
        <v>734</v>
      </c>
      <c r="E20449">
        <v>24</v>
      </c>
    </row>
    <row r="20450" spans="1:5" ht="13.5" customHeight="1">
      <c r="A20450" t="s">
        <v>4353</v>
      </c>
      <c r="B20450" t="str">
        <f t="shared" si="319"/>
        <v>F-19---25</v>
      </c>
      <c r="C20450" t="s">
        <v>824</v>
      </c>
      <c r="D20450" t="s">
        <v>752</v>
      </c>
      <c r="E20450">
        <v>25</v>
      </c>
    </row>
    <row r="20451" spans="1:5" ht="13.5" customHeight="1">
      <c r="A20451" t="s">
        <v>4353</v>
      </c>
      <c r="B20451" t="str">
        <f t="shared" si="319"/>
        <v>F-19---26</v>
      </c>
      <c r="C20451" t="s">
        <v>826</v>
      </c>
      <c r="D20451" t="s">
        <v>1079</v>
      </c>
      <c r="E20451">
        <v>26</v>
      </c>
    </row>
    <row r="20452" spans="1:5" ht="13.5" customHeight="1">
      <c r="A20452" t="s">
        <v>4353</v>
      </c>
      <c r="B20452" t="str">
        <f t="shared" si="319"/>
        <v>F-19---27</v>
      </c>
      <c r="C20452" t="s">
        <v>836</v>
      </c>
      <c r="D20452" t="s">
        <v>835</v>
      </c>
      <c r="E20452">
        <v>27</v>
      </c>
    </row>
    <row r="20453" spans="1:5" ht="13.5" customHeight="1">
      <c r="A20453" t="s">
        <v>4353</v>
      </c>
      <c r="B20453" t="str">
        <f t="shared" si="319"/>
        <v>F-19---28</v>
      </c>
      <c r="C20453" t="s">
        <v>868</v>
      </c>
      <c r="D20453" t="s">
        <v>758</v>
      </c>
      <c r="E20453">
        <v>28</v>
      </c>
    </row>
    <row r="20454" spans="1:5" ht="13.5" customHeight="1">
      <c r="A20454" t="s">
        <v>4353</v>
      </c>
      <c r="B20454" t="str">
        <f t="shared" si="319"/>
        <v>F-19---29</v>
      </c>
      <c r="C20454" t="s">
        <v>894</v>
      </c>
      <c r="D20454" t="s">
        <v>964</v>
      </c>
      <c r="E20454">
        <v>29</v>
      </c>
    </row>
    <row r="20455" spans="1:5" ht="13.5" customHeight="1">
      <c r="A20455" t="s">
        <v>4353</v>
      </c>
      <c r="B20455" t="str">
        <f t="shared" si="319"/>
        <v>F-19---30</v>
      </c>
      <c r="C20455" t="s">
        <v>5912</v>
      </c>
      <c r="D20455" t="s">
        <v>764</v>
      </c>
      <c r="E20455">
        <v>30</v>
      </c>
    </row>
    <row r="20456" spans="1:5" ht="13.5" customHeight="1">
      <c r="A20456" t="s">
        <v>4353</v>
      </c>
      <c r="B20456" t="str">
        <f t="shared" si="319"/>
        <v>F-19---31</v>
      </c>
      <c r="C20456" t="s">
        <v>5915</v>
      </c>
      <c r="D20456" t="s">
        <v>772</v>
      </c>
      <c r="E20456">
        <v>31</v>
      </c>
    </row>
    <row r="20457" spans="1:5" ht="13.5" customHeight="1">
      <c r="A20457" t="s">
        <v>4353</v>
      </c>
      <c r="B20457" t="str">
        <f t="shared" si="319"/>
        <v>F-19---32</v>
      </c>
      <c r="C20457" t="s">
        <v>5917</v>
      </c>
      <c r="D20457" t="s">
        <v>789</v>
      </c>
      <c r="E20457">
        <v>32</v>
      </c>
    </row>
    <row r="20458" spans="1:5" ht="13.5" customHeight="1">
      <c r="A20458" t="s">
        <v>4353</v>
      </c>
      <c r="B20458" t="str">
        <f t="shared" si="319"/>
        <v>F-19---33</v>
      </c>
      <c r="C20458" t="s">
        <v>5918</v>
      </c>
      <c r="D20458" t="s">
        <v>770</v>
      </c>
      <c r="E20458">
        <v>33</v>
      </c>
    </row>
    <row r="20459" spans="1:5" ht="13.5" customHeight="1">
      <c r="A20459" t="s">
        <v>4353</v>
      </c>
      <c r="B20459" t="str">
        <f t="shared" si="319"/>
        <v>F-19---34</v>
      </c>
      <c r="C20459" t="s">
        <v>5962</v>
      </c>
      <c r="D20459" t="s">
        <v>1174</v>
      </c>
      <c r="E20459">
        <v>34</v>
      </c>
    </row>
    <row r="20460" spans="1:5" ht="13.5" customHeight="1">
      <c r="A20460" t="s">
        <v>4353</v>
      </c>
      <c r="B20460" t="str">
        <f t="shared" si="319"/>
        <v>F-19---35</v>
      </c>
      <c r="C20460" t="s">
        <v>6009</v>
      </c>
      <c r="D20460" t="s">
        <v>1242</v>
      </c>
      <c r="E20460">
        <v>35</v>
      </c>
    </row>
    <row r="20461" spans="1:5" ht="13.5" customHeight="1">
      <c r="A20461" t="s">
        <v>4353</v>
      </c>
      <c r="B20461" t="str">
        <f t="shared" si="319"/>
        <v>F-19---36</v>
      </c>
      <c r="C20461" t="s">
        <v>5919</v>
      </c>
      <c r="D20461" t="s">
        <v>725</v>
      </c>
      <c r="E20461">
        <v>36</v>
      </c>
    </row>
    <row r="20462" spans="1:5" ht="13.5" customHeight="1">
      <c r="A20462" t="s">
        <v>4353</v>
      </c>
      <c r="B20462" t="str">
        <f t="shared" si="319"/>
        <v>F-19---37</v>
      </c>
      <c r="C20462" t="s">
        <v>5920</v>
      </c>
      <c r="D20462" t="s">
        <v>762</v>
      </c>
      <c r="E20462">
        <v>37</v>
      </c>
    </row>
    <row r="20463" spans="1:5" ht="13.5" customHeight="1">
      <c r="A20463" t="s">
        <v>4353</v>
      </c>
      <c r="B20463" t="str">
        <f t="shared" si="319"/>
        <v>F-19---38</v>
      </c>
      <c r="C20463" t="s">
        <v>6010</v>
      </c>
      <c r="D20463" t="s">
        <v>978</v>
      </c>
      <c r="E20463">
        <v>38</v>
      </c>
    </row>
    <row r="20464" spans="1:5" ht="13.5" customHeight="1">
      <c r="A20464" t="s">
        <v>4353</v>
      </c>
      <c r="B20464" t="str">
        <f t="shared" si="319"/>
        <v>F-19---39</v>
      </c>
      <c r="C20464" t="s">
        <v>5973</v>
      </c>
      <c r="D20464" t="s">
        <v>1158</v>
      </c>
      <c r="E20464">
        <v>39</v>
      </c>
    </row>
    <row r="20465" spans="1:5" ht="13.5" customHeight="1">
      <c r="A20465" t="s">
        <v>4353</v>
      </c>
      <c r="B20465" t="str">
        <f t="shared" si="319"/>
        <v>F-19---40</v>
      </c>
      <c r="C20465" t="s">
        <v>5923</v>
      </c>
      <c r="D20465" t="s">
        <v>766</v>
      </c>
      <c r="E20465">
        <v>40</v>
      </c>
    </row>
    <row r="20466" spans="1:5" ht="13.5" customHeight="1">
      <c r="A20466" t="s">
        <v>4353</v>
      </c>
      <c r="B20466" t="str">
        <f t="shared" si="319"/>
        <v>F-19---41</v>
      </c>
      <c r="C20466" t="s">
        <v>5924</v>
      </c>
      <c r="D20466" t="s">
        <v>726</v>
      </c>
      <c r="E20466">
        <v>41</v>
      </c>
    </row>
    <row r="20467" spans="1:5" ht="13.5" customHeight="1">
      <c r="A20467" t="s">
        <v>4354</v>
      </c>
      <c r="B20467" t="str">
        <f t="shared" si="319"/>
        <v>F-20---1</v>
      </c>
      <c r="C20467" t="s">
        <v>4234</v>
      </c>
      <c r="D20467" t="s">
        <v>1440</v>
      </c>
      <c r="E20467">
        <v>1</v>
      </c>
    </row>
    <row r="20468" spans="1:5" ht="13.5" customHeight="1">
      <c r="A20468" t="s">
        <v>4354</v>
      </c>
      <c r="B20468" t="str">
        <f t="shared" si="319"/>
        <v>F-20---2</v>
      </c>
      <c r="C20468" t="s">
        <v>4216</v>
      </c>
      <c r="D20468" t="s">
        <v>1440</v>
      </c>
      <c r="E20468">
        <v>2</v>
      </c>
    </row>
    <row r="20469" spans="1:5" ht="13.5" customHeight="1">
      <c r="A20469" t="s">
        <v>4354</v>
      </c>
      <c r="B20469" t="str">
        <f t="shared" si="319"/>
        <v>F-20---3</v>
      </c>
      <c r="C20469" t="s">
        <v>4216</v>
      </c>
      <c r="D20469" t="s">
        <v>1368</v>
      </c>
      <c r="E20469">
        <v>3</v>
      </c>
    </row>
    <row r="20470" spans="1:5" ht="13.5" customHeight="1">
      <c r="A20470" t="s">
        <v>4354</v>
      </c>
      <c r="B20470" t="str">
        <f t="shared" si="319"/>
        <v>F-20---4</v>
      </c>
      <c r="C20470" t="s">
        <v>4216</v>
      </c>
      <c r="D20470" t="s">
        <v>786</v>
      </c>
      <c r="E20470">
        <v>4</v>
      </c>
    </row>
    <row r="20471" spans="1:5" ht="13.5" customHeight="1">
      <c r="A20471" t="s">
        <v>4354</v>
      </c>
      <c r="B20471" t="str">
        <f t="shared" si="319"/>
        <v>F-20---5</v>
      </c>
      <c r="C20471" t="s">
        <v>4216</v>
      </c>
      <c r="D20471" t="s">
        <v>949</v>
      </c>
      <c r="E20471">
        <v>5</v>
      </c>
    </row>
    <row r="20472" spans="1:5" ht="13.5" customHeight="1">
      <c r="A20472" t="s">
        <v>4354</v>
      </c>
      <c r="B20472" t="str">
        <f t="shared" si="319"/>
        <v>F-20---6</v>
      </c>
      <c r="C20472" t="s">
        <v>4216</v>
      </c>
      <c r="D20472" t="s">
        <v>1040</v>
      </c>
      <c r="E20472">
        <v>6</v>
      </c>
    </row>
    <row r="20473" spans="1:5" ht="13.5" customHeight="1">
      <c r="A20473" t="s">
        <v>4354</v>
      </c>
      <c r="B20473" t="str">
        <f t="shared" si="319"/>
        <v>F-20---7</v>
      </c>
      <c r="C20473" t="s">
        <v>4216</v>
      </c>
      <c r="D20473" t="s">
        <v>713</v>
      </c>
      <c r="E20473">
        <v>7</v>
      </c>
    </row>
    <row r="20474" spans="1:5" ht="13.5" customHeight="1">
      <c r="A20474" t="s">
        <v>4354</v>
      </c>
      <c r="B20474" t="str">
        <f t="shared" si="319"/>
        <v>F-20---8</v>
      </c>
      <c r="C20474" t="s">
        <v>4216</v>
      </c>
      <c r="D20474" t="s">
        <v>714</v>
      </c>
      <c r="E20474">
        <v>8</v>
      </c>
    </row>
    <row r="20475" spans="1:5" ht="13.5" customHeight="1">
      <c r="A20475" t="s">
        <v>4354</v>
      </c>
      <c r="B20475" t="str">
        <f t="shared" si="319"/>
        <v>F-20---9</v>
      </c>
      <c r="C20475" t="s">
        <v>4216</v>
      </c>
      <c r="D20475" t="s">
        <v>1439</v>
      </c>
      <c r="E20475">
        <v>9</v>
      </c>
    </row>
    <row r="20476" spans="1:5" ht="13.5" customHeight="1">
      <c r="A20476" t="s">
        <v>4354</v>
      </c>
      <c r="B20476" t="str">
        <f t="shared" si="319"/>
        <v>F-20---10</v>
      </c>
      <c r="C20476" t="s">
        <v>4216</v>
      </c>
      <c r="D20476" t="s">
        <v>1024</v>
      </c>
      <c r="E20476">
        <v>10</v>
      </c>
    </row>
    <row r="20477" spans="1:5" ht="13.5" customHeight="1">
      <c r="A20477" t="s">
        <v>4354</v>
      </c>
      <c r="B20477" t="str">
        <f t="shared" si="319"/>
        <v>F-20---11</v>
      </c>
      <c r="C20477" t="s">
        <v>4219</v>
      </c>
      <c r="D20477" t="s">
        <v>1020</v>
      </c>
      <c r="E20477">
        <v>11</v>
      </c>
    </row>
    <row r="20478" spans="1:5" ht="13.5" customHeight="1">
      <c r="A20478" t="s">
        <v>4354</v>
      </c>
      <c r="B20478" t="str">
        <f t="shared" si="319"/>
        <v>F-20---12</v>
      </c>
      <c r="C20478" t="s">
        <v>4271</v>
      </c>
      <c r="D20478" t="s">
        <v>1278</v>
      </c>
      <c r="E20478">
        <v>12</v>
      </c>
    </row>
    <row r="20479" spans="1:5" ht="13.5" customHeight="1">
      <c r="A20479" t="s">
        <v>4354</v>
      </c>
      <c r="B20479" t="str">
        <f t="shared" si="319"/>
        <v>F-20---13</v>
      </c>
      <c r="C20479" t="s">
        <v>4220</v>
      </c>
      <c r="D20479" t="s">
        <v>719</v>
      </c>
      <c r="E20479">
        <v>13</v>
      </c>
    </row>
    <row r="20480" spans="1:5" ht="13.5" customHeight="1">
      <c r="A20480" t="s">
        <v>4354</v>
      </c>
      <c r="B20480" t="str">
        <f t="shared" si="319"/>
        <v>F-20---14</v>
      </c>
      <c r="C20480" t="s">
        <v>4228</v>
      </c>
      <c r="D20480" t="s">
        <v>724</v>
      </c>
      <c r="E20480">
        <v>14</v>
      </c>
    </row>
    <row r="20481" spans="1:5" ht="13.5" customHeight="1">
      <c r="A20481" t="s">
        <v>4354</v>
      </c>
      <c r="B20481" t="str">
        <f t="shared" si="319"/>
        <v>F-20---15</v>
      </c>
      <c r="C20481" t="s">
        <v>4223</v>
      </c>
      <c r="D20481" t="s">
        <v>1028</v>
      </c>
      <c r="E20481">
        <v>15</v>
      </c>
    </row>
    <row r="20482" spans="1:5" ht="13.5" customHeight="1">
      <c r="A20482" t="s">
        <v>4354</v>
      </c>
      <c r="B20482" t="str">
        <f t="shared" si="319"/>
        <v>F-20---16</v>
      </c>
      <c r="C20482" t="s">
        <v>4276</v>
      </c>
      <c r="D20482" t="s">
        <v>1158</v>
      </c>
      <c r="E20482">
        <v>16</v>
      </c>
    </row>
    <row r="20483" spans="1:5" ht="13.5" customHeight="1">
      <c r="A20483" t="s">
        <v>4354</v>
      </c>
      <c r="B20483" t="str">
        <f t="shared" ref="B20483:B20546" si="320">A20483&amp;"---"&amp;E20483</f>
        <v>F-20---17</v>
      </c>
      <c r="C20483" t="s">
        <v>4227</v>
      </c>
      <c r="D20483" t="s">
        <v>982</v>
      </c>
      <c r="E20483">
        <v>17</v>
      </c>
    </row>
    <row r="20484" spans="1:5" ht="13.5" customHeight="1">
      <c r="A20484" t="s">
        <v>4354</v>
      </c>
      <c r="B20484" t="str">
        <f t="shared" si="320"/>
        <v>F-20---18</v>
      </c>
      <c r="C20484" t="s">
        <v>4233</v>
      </c>
      <c r="D20484" t="s">
        <v>1242</v>
      </c>
      <c r="E20484">
        <v>18</v>
      </c>
    </row>
    <row r="20485" spans="1:5" ht="13.5" customHeight="1">
      <c r="A20485" t="s">
        <v>4354</v>
      </c>
      <c r="B20485" t="str">
        <f t="shared" si="320"/>
        <v>F-20---19</v>
      </c>
      <c r="C20485" t="s">
        <v>4273</v>
      </c>
      <c r="D20485" t="s">
        <v>974</v>
      </c>
      <c r="E20485">
        <v>19</v>
      </c>
    </row>
    <row r="20486" spans="1:5" ht="13.5" customHeight="1">
      <c r="A20486" t="s">
        <v>4354</v>
      </c>
      <c r="B20486" t="str">
        <f t="shared" si="320"/>
        <v>F-20---20</v>
      </c>
      <c r="C20486" t="s">
        <v>4275</v>
      </c>
      <c r="D20486" t="s">
        <v>978</v>
      </c>
      <c r="E20486">
        <v>20</v>
      </c>
    </row>
    <row r="20487" spans="1:5" ht="13.5" customHeight="1">
      <c r="A20487" t="s">
        <v>4354</v>
      </c>
      <c r="B20487" t="str">
        <f t="shared" si="320"/>
        <v>F-20---21</v>
      </c>
      <c r="C20487" t="s">
        <v>1017</v>
      </c>
      <c r="D20487" t="s">
        <v>796</v>
      </c>
      <c r="E20487">
        <v>21</v>
      </c>
    </row>
    <row r="20488" spans="1:5" ht="13.5" customHeight="1">
      <c r="A20488" t="s">
        <v>4354</v>
      </c>
      <c r="B20488" t="str">
        <f t="shared" si="320"/>
        <v>F-20---22</v>
      </c>
      <c r="C20488" t="s">
        <v>731</v>
      </c>
      <c r="D20488" t="s">
        <v>800</v>
      </c>
      <c r="E20488">
        <v>22</v>
      </c>
    </row>
    <row r="20489" spans="1:5" ht="13.5" customHeight="1">
      <c r="A20489" t="s">
        <v>4354</v>
      </c>
      <c r="B20489" t="str">
        <f t="shared" si="320"/>
        <v>F-20---23</v>
      </c>
      <c r="C20489" t="s">
        <v>735</v>
      </c>
      <c r="D20489" t="s">
        <v>744</v>
      </c>
      <c r="E20489">
        <v>23</v>
      </c>
    </row>
    <row r="20490" spans="1:5" ht="13.5" customHeight="1">
      <c r="A20490" t="s">
        <v>4354</v>
      </c>
      <c r="B20490" t="str">
        <f t="shared" si="320"/>
        <v>F-20---24</v>
      </c>
      <c r="C20490" t="s">
        <v>985</v>
      </c>
      <c r="D20490" t="s">
        <v>1449</v>
      </c>
      <c r="E20490">
        <v>24</v>
      </c>
    </row>
    <row r="20491" spans="1:5" ht="13.5" customHeight="1">
      <c r="A20491" t="s">
        <v>4354</v>
      </c>
      <c r="B20491" t="str">
        <f t="shared" si="320"/>
        <v>F-20---25</v>
      </c>
      <c r="C20491" t="s">
        <v>739</v>
      </c>
      <c r="D20491" t="s">
        <v>736</v>
      </c>
      <c r="E20491">
        <v>25</v>
      </c>
    </row>
    <row r="20492" spans="1:5" ht="13.5" customHeight="1">
      <c r="A20492" t="s">
        <v>4354</v>
      </c>
      <c r="B20492" t="str">
        <f t="shared" si="320"/>
        <v>F-20---26</v>
      </c>
      <c r="C20492" t="s">
        <v>858</v>
      </c>
      <c r="D20492" t="s">
        <v>740</v>
      </c>
      <c r="E20492">
        <v>26</v>
      </c>
    </row>
    <row r="20493" spans="1:5" ht="13.5" customHeight="1">
      <c r="A20493" t="s">
        <v>4354</v>
      </c>
      <c r="B20493" t="str">
        <f t="shared" si="320"/>
        <v>F-20---27</v>
      </c>
      <c r="C20493" t="s">
        <v>743</v>
      </c>
      <c r="D20493" t="s">
        <v>754</v>
      </c>
      <c r="E20493">
        <v>27</v>
      </c>
    </row>
    <row r="20494" spans="1:5" ht="13.5" customHeight="1">
      <c r="A20494" t="s">
        <v>4354</v>
      </c>
      <c r="B20494" t="str">
        <f t="shared" si="320"/>
        <v>F-20---28</v>
      </c>
      <c r="C20494" t="s">
        <v>987</v>
      </c>
      <c r="D20494" t="s">
        <v>1263</v>
      </c>
      <c r="E20494">
        <v>28</v>
      </c>
    </row>
    <row r="20495" spans="1:5" ht="13.5" customHeight="1">
      <c r="A20495" t="s">
        <v>4354</v>
      </c>
      <c r="B20495" t="str">
        <f t="shared" si="320"/>
        <v>F-20---29</v>
      </c>
      <c r="C20495" t="s">
        <v>989</v>
      </c>
      <c r="D20495" t="s">
        <v>738</v>
      </c>
      <c r="E20495">
        <v>29</v>
      </c>
    </row>
    <row r="20496" spans="1:5" ht="13.5" customHeight="1">
      <c r="A20496" t="s">
        <v>4354</v>
      </c>
      <c r="B20496" t="str">
        <f t="shared" si="320"/>
        <v>F-20---30</v>
      </c>
      <c r="C20496" t="s">
        <v>1094</v>
      </c>
      <c r="D20496" t="s">
        <v>790</v>
      </c>
      <c r="E20496">
        <v>30</v>
      </c>
    </row>
    <row r="20497" spans="1:5" ht="13.5" customHeight="1">
      <c r="A20497" t="s">
        <v>4354</v>
      </c>
      <c r="B20497" t="str">
        <f t="shared" si="320"/>
        <v>F-20---31</v>
      </c>
      <c r="C20497" t="s">
        <v>938</v>
      </c>
      <c r="D20497" t="s">
        <v>859</v>
      </c>
      <c r="E20497">
        <v>31</v>
      </c>
    </row>
    <row r="20498" spans="1:5" ht="13.5" customHeight="1">
      <c r="A20498" t="s">
        <v>4354</v>
      </c>
      <c r="B20498" t="str">
        <f t="shared" si="320"/>
        <v>F-20---32</v>
      </c>
      <c r="C20498" t="s">
        <v>819</v>
      </c>
      <c r="D20498" t="s">
        <v>756</v>
      </c>
      <c r="E20498">
        <v>32</v>
      </c>
    </row>
    <row r="20499" spans="1:5" ht="13.5" customHeight="1">
      <c r="A20499" t="s">
        <v>4354</v>
      </c>
      <c r="B20499" t="str">
        <f t="shared" si="320"/>
        <v>F-20---33</v>
      </c>
      <c r="C20499" t="s">
        <v>1019</v>
      </c>
      <c r="D20499" t="s">
        <v>734</v>
      </c>
      <c r="E20499">
        <v>33</v>
      </c>
    </row>
    <row r="20500" spans="1:5" ht="13.5" customHeight="1">
      <c r="A20500" t="s">
        <v>4354</v>
      </c>
      <c r="B20500" t="str">
        <f t="shared" si="320"/>
        <v>F-20---34</v>
      </c>
      <c r="C20500" t="s">
        <v>824</v>
      </c>
      <c r="D20500" t="s">
        <v>752</v>
      </c>
      <c r="E20500">
        <v>34</v>
      </c>
    </row>
    <row r="20501" spans="1:5" ht="13.5" customHeight="1">
      <c r="A20501" t="s">
        <v>4354</v>
      </c>
      <c r="B20501" t="str">
        <f t="shared" si="320"/>
        <v>F-20---35</v>
      </c>
      <c r="C20501" t="s">
        <v>826</v>
      </c>
      <c r="D20501" t="s">
        <v>1079</v>
      </c>
      <c r="E20501">
        <v>35</v>
      </c>
    </row>
    <row r="20502" spans="1:5" ht="13.5" customHeight="1">
      <c r="A20502" t="s">
        <v>4354</v>
      </c>
      <c r="B20502" t="str">
        <f t="shared" si="320"/>
        <v>F-20---36</v>
      </c>
      <c r="C20502" t="s">
        <v>755</v>
      </c>
      <c r="D20502" t="s">
        <v>1146</v>
      </c>
      <c r="E20502">
        <v>36</v>
      </c>
    </row>
    <row r="20503" spans="1:5" ht="13.5" customHeight="1">
      <c r="A20503" t="s">
        <v>4354</v>
      </c>
      <c r="B20503" t="str">
        <f t="shared" si="320"/>
        <v>F-20---37</v>
      </c>
      <c r="C20503" t="s">
        <v>832</v>
      </c>
      <c r="D20503" t="s">
        <v>949</v>
      </c>
      <c r="E20503">
        <v>37</v>
      </c>
    </row>
    <row r="20504" spans="1:5" ht="13.5" customHeight="1">
      <c r="A20504" t="s">
        <v>4354</v>
      </c>
      <c r="B20504" t="str">
        <f t="shared" si="320"/>
        <v>F-20---38</v>
      </c>
      <c r="C20504" t="s">
        <v>836</v>
      </c>
      <c r="D20504" t="s">
        <v>835</v>
      </c>
      <c r="E20504">
        <v>38</v>
      </c>
    </row>
    <row r="20505" spans="1:5" ht="13.5" customHeight="1">
      <c r="A20505" t="s">
        <v>4354</v>
      </c>
      <c r="B20505" t="str">
        <f t="shared" si="320"/>
        <v>F-20---39</v>
      </c>
      <c r="C20505" t="s">
        <v>1253</v>
      </c>
      <c r="D20505" t="s">
        <v>1228</v>
      </c>
      <c r="E20505">
        <v>39</v>
      </c>
    </row>
    <row r="20506" spans="1:5" ht="13.5" customHeight="1">
      <c r="A20506" t="s">
        <v>4354</v>
      </c>
      <c r="B20506" t="str">
        <f t="shared" si="320"/>
        <v>F-20---40</v>
      </c>
      <c r="C20506" t="s">
        <v>765</v>
      </c>
      <c r="D20506" t="s">
        <v>1196</v>
      </c>
      <c r="E20506">
        <v>40</v>
      </c>
    </row>
    <row r="20507" spans="1:5" ht="13.5" customHeight="1">
      <c r="A20507" t="s">
        <v>4354</v>
      </c>
      <c r="B20507" t="str">
        <f t="shared" si="320"/>
        <v>F-20---41</v>
      </c>
      <c r="C20507" t="s">
        <v>868</v>
      </c>
      <c r="D20507" t="s">
        <v>758</v>
      </c>
      <c r="E20507">
        <v>41</v>
      </c>
    </row>
    <row r="20508" spans="1:5" ht="13.5" customHeight="1">
      <c r="A20508" t="s">
        <v>4354</v>
      </c>
      <c r="B20508" t="str">
        <f t="shared" si="320"/>
        <v>F-20---42</v>
      </c>
      <c r="C20508" t="s">
        <v>944</v>
      </c>
      <c r="D20508" t="s">
        <v>1144</v>
      </c>
      <c r="E20508">
        <v>42</v>
      </c>
    </row>
    <row r="20509" spans="1:5" ht="13.5" customHeight="1">
      <c r="A20509" t="s">
        <v>4354</v>
      </c>
      <c r="B20509" t="str">
        <f t="shared" si="320"/>
        <v>F-20---43</v>
      </c>
      <c r="C20509" t="s">
        <v>803</v>
      </c>
      <c r="D20509" t="s">
        <v>941</v>
      </c>
      <c r="E20509">
        <v>43</v>
      </c>
    </row>
    <row r="20510" spans="1:5" ht="13.5" customHeight="1">
      <c r="A20510" t="s">
        <v>4354</v>
      </c>
      <c r="B20510" t="str">
        <f t="shared" si="320"/>
        <v>F-20---44</v>
      </c>
      <c r="C20510" t="s">
        <v>767</v>
      </c>
      <c r="D20510" t="s">
        <v>1368</v>
      </c>
      <c r="E20510">
        <v>44</v>
      </c>
    </row>
    <row r="20511" spans="1:5" ht="13.5" customHeight="1">
      <c r="A20511" t="s">
        <v>4354</v>
      </c>
      <c r="B20511" t="str">
        <f t="shared" si="320"/>
        <v>F-20---45</v>
      </c>
      <c r="C20511" t="s">
        <v>894</v>
      </c>
      <c r="D20511" t="s">
        <v>964</v>
      </c>
      <c r="E20511">
        <v>45</v>
      </c>
    </row>
    <row r="20512" spans="1:5" ht="13.5" customHeight="1">
      <c r="A20512" t="s">
        <v>4354</v>
      </c>
      <c r="B20512" t="str">
        <f t="shared" si="320"/>
        <v>F-20---46</v>
      </c>
      <c r="C20512" t="s">
        <v>1011</v>
      </c>
      <c r="D20512" t="s">
        <v>856</v>
      </c>
      <c r="E20512">
        <v>46</v>
      </c>
    </row>
    <row r="20513" spans="1:5" ht="13.5" customHeight="1">
      <c r="A20513" t="s">
        <v>4354</v>
      </c>
      <c r="B20513" t="str">
        <f t="shared" si="320"/>
        <v>F-20---47</v>
      </c>
      <c r="C20513" t="s">
        <v>5912</v>
      </c>
      <c r="D20513" t="s">
        <v>764</v>
      </c>
      <c r="E20513">
        <v>47</v>
      </c>
    </row>
    <row r="20514" spans="1:5" ht="13.5" customHeight="1">
      <c r="A20514" t="s">
        <v>4354</v>
      </c>
      <c r="B20514" t="str">
        <f t="shared" si="320"/>
        <v>F-20---48</v>
      </c>
      <c r="C20514" t="s">
        <v>5915</v>
      </c>
      <c r="D20514" t="s">
        <v>772</v>
      </c>
      <c r="E20514">
        <v>48</v>
      </c>
    </row>
    <row r="20515" spans="1:5" ht="13.5" customHeight="1">
      <c r="A20515" t="s">
        <v>4354</v>
      </c>
      <c r="B20515" t="str">
        <f t="shared" si="320"/>
        <v>F-20---49</v>
      </c>
      <c r="C20515" t="s">
        <v>5917</v>
      </c>
      <c r="D20515" t="s">
        <v>789</v>
      </c>
      <c r="E20515">
        <v>49</v>
      </c>
    </row>
    <row r="20516" spans="1:5" ht="13.5" customHeight="1">
      <c r="A20516" t="s">
        <v>4354</v>
      </c>
      <c r="B20516" t="str">
        <f t="shared" si="320"/>
        <v>F-20---50</v>
      </c>
      <c r="C20516" t="s">
        <v>5918</v>
      </c>
      <c r="D20516" t="s">
        <v>770</v>
      </c>
      <c r="E20516">
        <v>50</v>
      </c>
    </row>
    <row r="20517" spans="1:5" ht="13.5" customHeight="1">
      <c r="A20517" t="s">
        <v>4354</v>
      </c>
      <c r="B20517" t="str">
        <f t="shared" si="320"/>
        <v>F-20---51</v>
      </c>
      <c r="C20517" t="s">
        <v>5962</v>
      </c>
      <c r="D20517" t="s">
        <v>1174</v>
      </c>
      <c r="E20517">
        <v>51</v>
      </c>
    </row>
    <row r="20518" spans="1:5" ht="13.5" customHeight="1">
      <c r="A20518" t="s">
        <v>4354</v>
      </c>
      <c r="B20518" t="str">
        <f t="shared" si="320"/>
        <v>F-20---52</v>
      </c>
      <c r="C20518" t="s">
        <v>5963</v>
      </c>
      <c r="D20518" t="s">
        <v>937</v>
      </c>
      <c r="E20518">
        <v>52</v>
      </c>
    </row>
    <row r="20519" spans="1:5" ht="13.5" customHeight="1">
      <c r="A20519" t="s">
        <v>4354</v>
      </c>
      <c r="B20519" t="str">
        <f t="shared" si="320"/>
        <v>F-20---53</v>
      </c>
      <c r="C20519" t="s">
        <v>6009</v>
      </c>
      <c r="D20519" t="s">
        <v>1242</v>
      </c>
      <c r="E20519">
        <v>53</v>
      </c>
    </row>
    <row r="20520" spans="1:5" ht="13.5" customHeight="1">
      <c r="A20520" t="s">
        <v>4354</v>
      </c>
      <c r="B20520" t="str">
        <f t="shared" si="320"/>
        <v>F-20---54</v>
      </c>
      <c r="C20520" t="s">
        <v>5919</v>
      </c>
      <c r="D20520" t="s">
        <v>725</v>
      </c>
      <c r="E20520">
        <v>54</v>
      </c>
    </row>
    <row r="20521" spans="1:5" ht="13.5" customHeight="1">
      <c r="A20521" t="s">
        <v>4354</v>
      </c>
      <c r="B20521" t="str">
        <f t="shared" si="320"/>
        <v>F-20---55</v>
      </c>
      <c r="C20521" t="s">
        <v>5920</v>
      </c>
      <c r="D20521" t="s">
        <v>762</v>
      </c>
      <c r="E20521">
        <v>55</v>
      </c>
    </row>
    <row r="20522" spans="1:5" ht="13.5" customHeight="1">
      <c r="A20522" t="s">
        <v>4354</v>
      </c>
      <c r="B20522" t="str">
        <f t="shared" si="320"/>
        <v>F-20---56</v>
      </c>
      <c r="C20522" t="s">
        <v>6010</v>
      </c>
      <c r="D20522" t="s">
        <v>978</v>
      </c>
      <c r="E20522">
        <v>56</v>
      </c>
    </row>
    <row r="20523" spans="1:5" ht="13.5" customHeight="1">
      <c r="A20523" t="s">
        <v>4354</v>
      </c>
      <c r="B20523" t="str">
        <f t="shared" si="320"/>
        <v>F-20---57</v>
      </c>
      <c r="C20523" t="s">
        <v>5973</v>
      </c>
      <c r="D20523" t="s">
        <v>1158</v>
      </c>
      <c r="E20523">
        <v>57</v>
      </c>
    </row>
    <row r="20524" spans="1:5">
      <c r="A20524" t="s">
        <v>4354</v>
      </c>
      <c r="B20524" t="str">
        <f t="shared" si="320"/>
        <v>F-20---58</v>
      </c>
      <c r="C20524" t="s">
        <v>5921</v>
      </c>
      <c r="D20524" t="s">
        <v>786</v>
      </c>
      <c r="E20524">
        <v>58</v>
      </c>
    </row>
    <row r="20525" spans="1:5" ht="13.5" customHeight="1">
      <c r="A20525" t="s">
        <v>4354</v>
      </c>
      <c r="B20525" t="str">
        <f t="shared" si="320"/>
        <v>F-20---59</v>
      </c>
      <c r="C20525" t="s">
        <v>5923</v>
      </c>
      <c r="D20525" t="s">
        <v>766</v>
      </c>
      <c r="E20525">
        <v>59</v>
      </c>
    </row>
    <row r="20526" spans="1:5" ht="13.5" customHeight="1">
      <c r="A20526" t="s">
        <v>4354</v>
      </c>
      <c r="B20526" t="str">
        <f t="shared" si="320"/>
        <v>F-20---60</v>
      </c>
      <c r="C20526" t="s">
        <v>5924</v>
      </c>
      <c r="D20526" t="s">
        <v>726</v>
      </c>
      <c r="E20526">
        <v>60</v>
      </c>
    </row>
    <row r="20527" spans="1:5" ht="13.5" customHeight="1">
      <c r="A20527" t="s">
        <v>4354</v>
      </c>
      <c r="B20527" t="str">
        <f t="shared" si="320"/>
        <v>F-20---61</v>
      </c>
      <c r="C20527" t="s">
        <v>5943</v>
      </c>
      <c r="D20527" t="s">
        <v>976</v>
      </c>
      <c r="E20527">
        <v>61</v>
      </c>
    </row>
    <row r="20528" spans="1:5" ht="13.5" customHeight="1">
      <c r="A20528" t="s">
        <v>4355</v>
      </c>
      <c r="B20528" t="str">
        <f t="shared" si="320"/>
        <v>F-21---1</v>
      </c>
      <c r="C20528" t="s">
        <v>4216</v>
      </c>
      <c r="D20528" t="s">
        <v>805</v>
      </c>
      <c r="E20528">
        <v>1</v>
      </c>
    </row>
    <row r="20529" spans="1:5" ht="13.5" customHeight="1">
      <c r="A20529" t="s">
        <v>4355</v>
      </c>
      <c r="B20529" t="str">
        <f t="shared" si="320"/>
        <v>F-21---2</v>
      </c>
      <c r="C20529" t="s">
        <v>4216</v>
      </c>
      <c r="D20529" t="s">
        <v>714</v>
      </c>
      <c r="E20529">
        <v>2</v>
      </c>
    </row>
    <row r="20530" spans="1:5" ht="13.5" customHeight="1">
      <c r="A20530" t="s">
        <v>4355</v>
      </c>
      <c r="B20530" t="str">
        <f t="shared" si="320"/>
        <v>F-21---3</v>
      </c>
      <c r="C20530" t="s">
        <v>4217</v>
      </c>
      <c r="D20530" t="s">
        <v>806</v>
      </c>
      <c r="E20530">
        <v>3</v>
      </c>
    </row>
    <row r="20531" spans="1:5" ht="13.5" customHeight="1">
      <c r="A20531" t="s">
        <v>4355</v>
      </c>
      <c r="B20531" t="str">
        <f t="shared" si="320"/>
        <v>F-21---4</v>
      </c>
      <c r="C20531" t="s">
        <v>4279</v>
      </c>
      <c r="D20531" t="s">
        <v>1273</v>
      </c>
      <c r="E20531">
        <v>4</v>
      </c>
    </row>
    <row r="20532" spans="1:5" ht="13.5" customHeight="1">
      <c r="A20532" t="s">
        <v>4355</v>
      </c>
      <c r="B20532" t="str">
        <f t="shared" si="320"/>
        <v>F-21---5</v>
      </c>
      <c r="C20532" t="s">
        <v>4219</v>
      </c>
      <c r="D20532" t="s">
        <v>794</v>
      </c>
      <c r="E20532">
        <v>5</v>
      </c>
    </row>
    <row r="20533" spans="1:5" ht="13.5" customHeight="1">
      <c r="A20533" t="s">
        <v>4355</v>
      </c>
      <c r="B20533" t="str">
        <f t="shared" si="320"/>
        <v>F-21---6</v>
      </c>
      <c r="C20533" t="s">
        <v>4271</v>
      </c>
      <c r="D20533" t="s">
        <v>998</v>
      </c>
      <c r="E20533">
        <v>6</v>
      </c>
    </row>
    <row r="20534" spans="1:5" ht="13.5" customHeight="1">
      <c r="A20534" t="s">
        <v>4355</v>
      </c>
      <c r="B20534" t="str">
        <f t="shared" si="320"/>
        <v>F-21---7</v>
      </c>
      <c r="C20534" t="s">
        <v>4220</v>
      </c>
      <c r="D20534" t="s">
        <v>842</v>
      </c>
      <c r="E20534">
        <v>7</v>
      </c>
    </row>
    <row r="20535" spans="1:5" ht="13.5" customHeight="1">
      <c r="A20535" t="s">
        <v>4355</v>
      </c>
      <c r="B20535" t="str">
        <f t="shared" si="320"/>
        <v>F-21---8</v>
      </c>
      <c r="C20535" t="s">
        <v>4270</v>
      </c>
      <c r="D20535" t="s">
        <v>1104</v>
      </c>
      <c r="E20535">
        <v>8</v>
      </c>
    </row>
    <row r="20536" spans="1:5" ht="13.5" customHeight="1">
      <c r="A20536" t="s">
        <v>4355</v>
      </c>
      <c r="B20536" t="str">
        <f t="shared" si="320"/>
        <v>F-21---9</v>
      </c>
      <c r="C20536" t="s">
        <v>4222</v>
      </c>
      <c r="D20536" t="s">
        <v>810</v>
      </c>
      <c r="E20536">
        <v>9</v>
      </c>
    </row>
    <row r="20537" spans="1:5" ht="13.5" customHeight="1">
      <c r="A20537" t="s">
        <v>4355</v>
      </c>
      <c r="B20537" t="str">
        <f t="shared" si="320"/>
        <v>F-21---10</v>
      </c>
      <c r="C20537" t="s">
        <v>4268</v>
      </c>
      <c r="D20537" t="s">
        <v>809</v>
      </c>
      <c r="E20537">
        <v>10</v>
      </c>
    </row>
    <row r="20538" spans="1:5" ht="13.5" customHeight="1">
      <c r="A20538" t="s">
        <v>4355</v>
      </c>
      <c r="B20538" t="str">
        <f t="shared" si="320"/>
        <v>F-21---11</v>
      </c>
      <c r="C20538" t="s">
        <v>4224</v>
      </c>
      <c r="D20538" t="s">
        <v>768</v>
      </c>
      <c r="E20538">
        <v>11</v>
      </c>
    </row>
    <row r="20539" spans="1:5" ht="13.5" customHeight="1">
      <c r="A20539" t="s">
        <v>4355</v>
      </c>
      <c r="B20539" t="str">
        <f t="shared" si="320"/>
        <v>F-21---12</v>
      </c>
      <c r="C20539" t="s">
        <v>4276</v>
      </c>
      <c r="D20539" t="s">
        <v>813</v>
      </c>
      <c r="E20539">
        <v>12</v>
      </c>
    </row>
    <row r="20540" spans="1:5" ht="13.5" customHeight="1">
      <c r="A20540" t="s">
        <v>4355</v>
      </c>
      <c r="B20540" t="str">
        <f t="shared" si="320"/>
        <v>F-21---13</v>
      </c>
      <c r="C20540" t="s">
        <v>4226</v>
      </c>
      <c r="D20540" t="s">
        <v>1117</v>
      </c>
      <c r="E20540">
        <v>13</v>
      </c>
    </row>
    <row r="20541" spans="1:5" ht="13.5" customHeight="1">
      <c r="A20541" t="s">
        <v>4355</v>
      </c>
      <c r="B20541" t="str">
        <f t="shared" si="320"/>
        <v>F-21---14</v>
      </c>
      <c r="C20541" t="s">
        <v>4231</v>
      </c>
      <c r="D20541" t="s">
        <v>849</v>
      </c>
      <c r="E20541">
        <v>14</v>
      </c>
    </row>
    <row r="20542" spans="1:5" ht="13.5" customHeight="1">
      <c r="A20542" t="s">
        <v>4355</v>
      </c>
      <c r="B20542" t="str">
        <f t="shared" si="320"/>
        <v>F-21---15</v>
      </c>
      <c r="C20542" t="s">
        <v>5911</v>
      </c>
      <c r="D20542" t="s">
        <v>907</v>
      </c>
      <c r="E20542">
        <v>15</v>
      </c>
    </row>
    <row r="20543" spans="1:5" ht="13.5" customHeight="1">
      <c r="A20543" t="s">
        <v>4355</v>
      </c>
      <c r="B20543" t="str">
        <f t="shared" si="320"/>
        <v>F-21---16</v>
      </c>
      <c r="C20543" t="s">
        <v>5911</v>
      </c>
      <c r="D20543" t="s">
        <v>1205</v>
      </c>
      <c r="E20543">
        <v>16</v>
      </c>
    </row>
    <row r="20544" spans="1:5" ht="13.5" customHeight="1">
      <c r="A20544" t="s">
        <v>4355</v>
      </c>
      <c r="B20544" t="str">
        <f t="shared" si="320"/>
        <v>F-21---17</v>
      </c>
      <c r="C20544" t="s">
        <v>5911</v>
      </c>
      <c r="D20544" t="s">
        <v>1186</v>
      </c>
      <c r="E20544">
        <v>17</v>
      </c>
    </row>
    <row r="20545" spans="1:5" ht="13.5" customHeight="1">
      <c r="A20545" t="s">
        <v>4355</v>
      </c>
      <c r="B20545" t="str">
        <f t="shared" si="320"/>
        <v>F-21---18</v>
      </c>
      <c r="C20545" t="s">
        <v>817</v>
      </c>
      <c r="D20545" t="s">
        <v>1182</v>
      </c>
      <c r="E20545">
        <v>18</v>
      </c>
    </row>
    <row r="20546" spans="1:5" ht="13.5" customHeight="1">
      <c r="A20546" t="s">
        <v>4355</v>
      </c>
      <c r="B20546" t="str">
        <f t="shared" si="320"/>
        <v>F-21---19</v>
      </c>
      <c r="C20546" t="s">
        <v>885</v>
      </c>
      <c r="D20546" t="s">
        <v>814</v>
      </c>
      <c r="E20546">
        <v>19</v>
      </c>
    </row>
    <row r="20547" spans="1:5" ht="13.5" customHeight="1">
      <c r="A20547" t="s">
        <v>4355</v>
      </c>
      <c r="B20547" t="str">
        <f t="shared" ref="B20547:B20610" si="321">A20547&amp;"---"&amp;E20547</f>
        <v>F-21---20</v>
      </c>
      <c r="C20547" t="s">
        <v>743</v>
      </c>
      <c r="D20547" t="s">
        <v>754</v>
      </c>
      <c r="E20547">
        <v>20</v>
      </c>
    </row>
    <row r="20548" spans="1:5" ht="13.5" customHeight="1">
      <c r="A20548" t="s">
        <v>4355</v>
      </c>
      <c r="B20548" t="str">
        <f t="shared" si="321"/>
        <v>F-21---21</v>
      </c>
      <c r="C20548" t="s">
        <v>987</v>
      </c>
      <c r="D20548" t="s">
        <v>1263</v>
      </c>
      <c r="E20548">
        <v>21</v>
      </c>
    </row>
    <row r="20549" spans="1:5" ht="13.5" customHeight="1">
      <c r="A20549" t="s">
        <v>4355</v>
      </c>
      <c r="B20549" t="str">
        <f t="shared" si="321"/>
        <v>F-21---22</v>
      </c>
      <c r="C20549" t="s">
        <v>989</v>
      </c>
      <c r="D20549" t="s">
        <v>738</v>
      </c>
      <c r="E20549">
        <v>22</v>
      </c>
    </row>
    <row r="20550" spans="1:5" ht="13.5" customHeight="1">
      <c r="A20550" t="s">
        <v>4355</v>
      </c>
      <c r="B20550" t="str">
        <f t="shared" si="321"/>
        <v>F-21---23</v>
      </c>
      <c r="C20550" t="s">
        <v>799</v>
      </c>
      <c r="D20550" t="s">
        <v>809</v>
      </c>
      <c r="E20550">
        <v>23</v>
      </c>
    </row>
    <row r="20551" spans="1:5" ht="13.5" customHeight="1">
      <c r="A20551" t="s">
        <v>4355</v>
      </c>
      <c r="B20551" t="str">
        <f t="shared" si="321"/>
        <v>F-21---24</v>
      </c>
      <c r="C20551" t="s">
        <v>819</v>
      </c>
      <c r="D20551" t="s">
        <v>756</v>
      </c>
      <c r="E20551">
        <v>24</v>
      </c>
    </row>
    <row r="20552" spans="1:5" ht="13.5" customHeight="1">
      <c r="A20552" t="s">
        <v>4355</v>
      </c>
      <c r="B20552" t="str">
        <f t="shared" si="321"/>
        <v>F-21---25</v>
      </c>
      <c r="C20552" t="s">
        <v>1019</v>
      </c>
      <c r="D20552" t="s">
        <v>734</v>
      </c>
      <c r="E20552">
        <v>25</v>
      </c>
    </row>
    <row r="20553" spans="1:5" ht="13.5" customHeight="1">
      <c r="A20553" t="s">
        <v>4355</v>
      </c>
      <c r="B20553" t="str">
        <f t="shared" si="321"/>
        <v>F-21---26</v>
      </c>
      <c r="C20553" t="s">
        <v>822</v>
      </c>
      <c r="D20553" t="s">
        <v>833</v>
      </c>
      <c r="E20553">
        <v>26</v>
      </c>
    </row>
    <row r="20554" spans="1:5" ht="13.5" customHeight="1">
      <c r="A20554" t="s">
        <v>4355</v>
      </c>
      <c r="B20554" t="str">
        <f t="shared" si="321"/>
        <v>F-21---27</v>
      </c>
      <c r="C20554" t="s">
        <v>824</v>
      </c>
      <c r="D20554" t="s">
        <v>752</v>
      </c>
      <c r="E20554">
        <v>27</v>
      </c>
    </row>
    <row r="20555" spans="1:5" ht="13.5" customHeight="1">
      <c r="A20555" t="s">
        <v>4355</v>
      </c>
      <c r="B20555" t="str">
        <f t="shared" si="321"/>
        <v>F-21---28</v>
      </c>
      <c r="C20555" t="s">
        <v>753</v>
      </c>
      <c r="D20555" t="s">
        <v>1002</v>
      </c>
      <c r="E20555">
        <v>28</v>
      </c>
    </row>
    <row r="20556" spans="1:5" ht="13.5" customHeight="1">
      <c r="A20556" t="s">
        <v>4355</v>
      </c>
      <c r="B20556" t="str">
        <f t="shared" si="321"/>
        <v>F-21---29</v>
      </c>
      <c r="C20556" t="s">
        <v>832</v>
      </c>
      <c r="D20556" t="s">
        <v>949</v>
      </c>
      <c r="E20556">
        <v>29</v>
      </c>
    </row>
    <row r="20557" spans="1:5" ht="13.5" customHeight="1">
      <c r="A20557" t="s">
        <v>4355</v>
      </c>
      <c r="B20557" t="str">
        <f t="shared" si="321"/>
        <v>F-21---30</v>
      </c>
      <c r="C20557" t="s">
        <v>836</v>
      </c>
      <c r="D20557" t="s">
        <v>835</v>
      </c>
      <c r="E20557">
        <v>30</v>
      </c>
    </row>
    <row r="20558" spans="1:5" ht="13.5" customHeight="1">
      <c r="A20558" t="s">
        <v>4355</v>
      </c>
      <c r="B20558" t="str">
        <f t="shared" si="321"/>
        <v>F-21---31</v>
      </c>
      <c r="C20558" t="s">
        <v>801</v>
      </c>
      <c r="D20558" t="s">
        <v>810</v>
      </c>
      <c r="E20558">
        <v>31</v>
      </c>
    </row>
    <row r="20559" spans="1:5" ht="13.5" customHeight="1">
      <c r="A20559" t="s">
        <v>4355</v>
      </c>
      <c r="B20559" t="str">
        <f t="shared" si="321"/>
        <v>F-21---32</v>
      </c>
      <c r="C20559" t="s">
        <v>868</v>
      </c>
      <c r="D20559" t="s">
        <v>758</v>
      </c>
      <c r="E20559">
        <v>32</v>
      </c>
    </row>
    <row r="20560" spans="1:5" ht="13.5" customHeight="1">
      <c r="A20560" t="s">
        <v>4355</v>
      </c>
      <c r="B20560" t="str">
        <f t="shared" si="321"/>
        <v>F-21---33</v>
      </c>
      <c r="C20560" t="s">
        <v>803</v>
      </c>
      <c r="D20560" t="s">
        <v>941</v>
      </c>
      <c r="E20560">
        <v>33</v>
      </c>
    </row>
    <row r="20561" spans="1:5" ht="13.5" customHeight="1">
      <c r="A20561" t="s">
        <v>4355</v>
      </c>
      <c r="B20561" t="str">
        <f t="shared" si="321"/>
        <v>F-21---34</v>
      </c>
      <c r="C20561" t="s">
        <v>5912</v>
      </c>
      <c r="D20561" t="s">
        <v>764</v>
      </c>
      <c r="E20561">
        <v>34</v>
      </c>
    </row>
    <row r="20562" spans="1:5" ht="13.5" customHeight="1">
      <c r="A20562" t="s">
        <v>4355</v>
      </c>
      <c r="B20562" t="str">
        <f t="shared" si="321"/>
        <v>F-21---35</v>
      </c>
      <c r="C20562" t="s">
        <v>5913</v>
      </c>
      <c r="D20562" t="s">
        <v>1114</v>
      </c>
      <c r="E20562">
        <v>35</v>
      </c>
    </row>
    <row r="20563" spans="1:5" ht="13.5" customHeight="1">
      <c r="A20563" t="s">
        <v>4355</v>
      </c>
      <c r="B20563" t="str">
        <f t="shared" si="321"/>
        <v>F-21---36</v>
      </c>
      <c r="C20563" t="s">
        <v>5929</v>
      </c>
      <c r="D20563" t="s">
        <v>813</v>
      </c>
      <c r="E20563">
        <v>36</v>
      </c>
    </row>
    <row r="20564" spans="1:5" ht="13.5" customHeight="1">
      <c r="A20564" t="s">
        <v>4355</v>
      </c>
      <c r="B20564" t="str">
        <f t="shared" si="321"/>
        <v>F-21---37</v>
      </c>
      <c r="C20564" t="s">
        <v>5930</v>
      </c>
      <c r="D20564" t="s">
        <v>821</v>
      </c>
      <c r="E20564">
        <v>37</v>
      </c>
    </row>
    <row r="20565" spans="1:5" ht="13.5" customHeight="1">
      <c r="A20565" t="s">
        <v>4355</v>
      </c>
      <c r="B20565" t="str">
        <f t="shared" si="321"/>
        <v>F-21---38</v>
      </c>
      <c r="C20565" t="s">
        <v>6016</v>
      </c>
      <c r="D20565" t="s">
        <v>1093</v>
      </c>
      <c r="E20565">
        <v>38</v>
      </c>
    </row>
    <row r="20566" spans="1:5" ht="13.5" customHeight="1">
      <c r="A20566" t="s">
        <v>4355</v>
      </c>
      <c r="B20566" t="str">
        <f t="shared" si="321"/>
        <v>F-21---39</v>
      </c>
      <c r="C20566" t="s">
        <v>5915</v>
      </c>
      <c r="D20566" t="s">
        <v>772</v>
      </c>
      <c r="E20566">
        <v>39</v>
      </c>
    </row>
    <row r="20567" spans="1:5" ht="13.5" customHeight="1">
      <c r="A20567" t="s">
        <v>4355</v>
      </c>
      <c r="B20567" t="str">
        <f t="shared" si="321"/>
        <v>F-21---40</v>
      </c>
      <c r="C20567" t="s">
        <v>5926</v>
      </c>
      <c r="D20567" t="s">
        <v>843</v>
      </c>
      <c r="E20567">
        <v>40</v>
      </c>
    </row>
    <row r="20568" spans="1:5" ht="13.5" customHeight="1">
      <c r="A20568" t="s">
        <v>4355</v>
      </c>
      <c r="B20568" t="str">
        <f t="shared" si="321"/>
        <v>F-21---41</v>
      </c>
      <c r="C20568" t="s">
        <v>5917</v>
      </c>
      <c r="D20568" t="s">
        <v>789</v>
      </c>
      <c r="E20568">
        <v>41</v>
      </c>
    </row>
    <row r="20569" spans="1:5" ht="13.5" customHeight="1">
      <c r="A20569" t="s">
        <v>4355</v>
      </c>
      <c r="B20569" t="str">
        <f t="shared" si="321"/>
        <v>F-21---42</v>
      </c>
      <c r="C20569" t="s">
        <v>5918</v>
      </c>
      <c r="D20569" t="s">
        <v>770</v>
      </c>
      <c r="E20569">
        <v>42</v>
      </c>
    </row>
    <row r="20570" spans="1:5" ht="13.5" customHeight="1">
      <c r="A20570" t="s">
        <v>4355</v>
      </c>
      <c r="B20570" t="str">
        <f t="shared" si="321"/>
        <v>F-21---43</v>
      </c>
      <c r="C20570" t="s">
        <v>5932</v>
      </c>
      <c r="D20570" t="s">
        <v>846</v>
      </c>
      <c r="E20570">
        <v>43</v>
      </c>
    </row>
    <row r="20571" spans="1:5" ht="13.5" customHeight="1">
      <c r="A20571" t="s">
        <v>4355</v>
      </c>
      <c r="B20571" t="str">
        <f t="shared" si="321"/>
        <v>F-21---44</v>
      </c>
      <c r="C20571" t="s">
        <v>5933</v>
      </c>
      <c r="D20571" t="s">
        <v>855</v>
      </c>
      <c r="E20571">
        <v>44</v>
      </c>
    </row>
    <row r="20572" spans="1:5" ht="13.5" customHeight="1">
      <c r="A20572" t="s">
        <v>4355</v>
      </c>
      <c r="B20572" t="str">
        <f t="shared" si="321"/>
        <v>F-21---45</v>
      </c>
      <c r="C20572" t="s">
        <v>5994</v>
      </c>
      <c r="D20572" t="s">
        <v>984</v>
      </c>
      <c r="E20572">
        <v>45</v>
      </c>
    </row>
    <row r="20573" spans="1:5" ht="13.5" customHeight="1">
      <c r="A20573" t="s">
        <v>4355</v>
      </c>
      <c r="B20573" t="str">
        <f t="shared" si="321"/>
        <v>F-21---46</v>
      </c>
      <c r="C20573" t="s">
        <v>5934</v>
      </c>
      <c r="D20573" t="s">
        <v>829</v>
      </c>
      <c r="E20573">
        <v>46</v>
      </c>
    </row>
    <row r="20574" spans="1:5" ht="13.5" customHeight="1">
      <c r="A20574" t="s">
        <v>4355</v>
      </c>
      <c r="B20574" t="str">
        <f t="shared" si="321"/>
        <v>F-21---47</v>
      </c>
      <c r="C20574" t="s">
        <v>6003</v>
      </c>
      <c r="D20574" t="s">
        <v>1016</v>
      </c>
      <c r="E20574">
        <v>47</v>
      </c>
    </row>
    <row r="20575" spans="1:5" ht="13.5" customHeight="1">
      <c r="A20575" t="s">
        <v>4355</v>
      </c>
      <c r="B20575" t="str">
        <f t="shared" si="321"/>
        <v>F-21---48</v>
      </c>
      <c r="C20575" t="s">
        <v>5937</v>
      </c>
      <c r="D20575" t="s">
        <v>849</v>
      </c>
      <c r="E20575">
        <v>48</v>
      </c>
    </row>
    <row r="20576" spans="1:5" ht="13.5" customHeight="1">
      <c r="A20576" t="s">
        <v>4355</v>
      </c>
      <c r="B20576" t="str">
        <f t="shared" si="321"/>
        <v>F-21---49</v>
      </c>
      <c r="C20576" t="s">
        <v>5973</v>
      </c>
      <c r="D20576" t="s">
        <v>1158</v>
      </c>
      <c r="E20576">
        <v>49</v>
      </c>
    </row>
    <row r="20577" spans="1:5" ht="13.5" customHeight="1">
      <c r="A20577" t="s">
        <v>4355</v>
      </c>
      <c r="B20577" t="str">
        <f t="shared" si="321"/>
        <v>F-21---50</v>
      </c>
      <c r="C20577" t="s">
        <v>5924</v>
      </c>
      <c r="D20577" t="s">
        <v>726</v>
      </c>
      <c r="E20577">
        <v>50</v>
      </c>
    </row>
    <row r="20578" spans="1:5" ht="13.5" customHeight="1">
      <c r="A20578" t="s">
        <v>4356</v>
      </c>
      <c r="B20578" t="str">
        <f t="shared" si="321"/>
        <v>F-22---1</v>
      </c>
      <c r="C20578" t="s">
        <v>4216</v>
      </c>
      <c r="D20578" t="s">
        <v>805</v>
      </c>
      <c r="E20578">
        <v>1</v>
      </c>
    </row>
    <row r="20579" spans="1:5" ht="13.5" customHeight="1">
      <c r="A20579" t="s">
        <v>4356</v>
      </c>
      <c r="B20579" t="str">
        <f t="shared" si="321"/>
        <v>F-22---2</v>
      </c>
      <c r="C20579" t="s">
        <v>4216</v>
      </c>
      <c r="D20579" t="s">
        <v>714</v>
      </c>
      <c r="E20579">
        <v>2</v>
      </c>
    </row>
    <row r="20580" spans="1:5" ht="13.5" customHeight="1">
      <c r="A20580" t="s">
        <v>4356</v>
      </c>
      <c r="B20580" t="str">
        <f t="shared" si="321"/>
        <v>F-22---3</v>
      </c>
      <c r="C20580" t="s">
        <v>4216</v>
      </c>
      <c r="D20580" t="s">
        <v>806</v>
      </c>
      <c r="E20580">
        <v>3</v>
      </c>
    </row>
    <row r="20581" spans="1:5" ht="13.5" customHeight="1">
      <c r="A20581" t="s">
        <v>4356</v>
      </c>
      <c r="B20581" t="str">
        <f t="shared" si="321"/>
        <v>F-22---4</v>
      </c>
      <c r="C20581" t="s">
        <v>4216</v>
      </c>
      <c r="D20581" t="s">
        <v>1273</v>
      </c>
      <c r="E20581">
        <v>4</v>
      </c>
    </row>
    <row r="20582" spans="1:5" ht="13.5" customHeight="1">
      <c r="A20582" t="s">
        <v>4356</v>
      </c>
      <c r="B20582" t="str">
        <f t="shared" si="321"/>
        <v>F-22---5</v>
      </c>
      <c r="C20582" t="s">
        <v>4219</v>
      </c>
      <c r="D20582" t="s">
        <v>794</v>
      </c>
      <c r="E20582">
        <v>5</v>
      </c>
    </row>
    <row r="20583" spans="1:5" ht="13.5" customHeight="1">
      <c r="A20583" t="s">
        <v>4356</v>
      </c>
      <c r="B20583" t="str">
        <f t="shared" si="321"/>
        <v>F-22---6</v>
      </c>
      <c r="C20583" t="s">
        <v>4271</v>
      </c>
      <c r="D20583" t="s">
        <v>998</v>
      </c>
      <c r="E20583">
        <v>6</v>
      </c>
    </row>
    <row r="20584" spans="1:5" ht="13.5" customHeight="1">
      <c r="A20584" t="s">
        <v>4356</v>
      </c>
      <c r="B20584" t="str">
        <f t="shared" si="321"/>
        <v>F-22---7</v>
      </c>
      <c r="C20584" t="s">
        <v>4220</v>
      </c>
      <c r="D20584" t="s">
        <v>842</v>
      </c>
      <c r="E20584">
        <v>7</v>
      </c>
    </row>
    <row r="20585" spans="1:5" ht="13.5" customHeight="1">
      <c r="A20585" t="s">
        <v>4356</v>
      </c>
      <c r="B20585" t="str">
        <f t="shared" si="321"/>
        <v>F-22---8</v>
      </c>
      <c r="C20585" t="s">
        <v>4228</v>
      </c>
      <c r="D20585" t="s">
        <v>1104</v>
      </c>
      <c r="E20585">
        <v>8</v>
      </c>
    </row>
    <row r="20586" spans="1:5" ht="13.5" customHeight="1">
      <c r="A20586" t="s">
        <v>4356</v>
      </c>
      <c r="B20586" t="str">
        <f t="shared" si="321"/>
        <v>F-22---9</v>
      </c>
      <c r="C20586" t="s">
        <v>4223</v>
      </c>
      <c r="D20586" t="s">
        <v>810</v>
      </c>
      <c r="E20586">
        <v>9</v>
      </c>
    </row>
    <row r="20587" spans="1:5" ht="13.5" customHeight="1">
      <c r="A20587" t="s">
        <v>4356</v>
      </c>
      <c r="B20587" t="str">
        <f t="shared" si="321"/>
        <v>F-22---10</v>
      </c>
      <c r="C20587" t="s">
        <v>4276</v>
      </c>
      <c r="D20587" t="s">
        <v>809</v>
      </c>
      <c r="E20587">
        <v>10</v>
      </c>
    </row>
    <row r="20588" spans="1:5" ht="13.5" customHeight="1">
      <c r="A20588" t="s">
        <v>4356</v>
      </c>
      <c r="B20588" t="str">
        <f t="shared" si="321"/>
        <v>F-22---11</v>
      </c>
      <c r="C20588" t="s">
        <v>4259</v>
      </c>
      <c r="D20588" t="s">
        <v>768</v>
      </c>
      <c r="E20588">
        <v>11</v>
      </c>
    </row>
    <row r="20589" spans="1:5" ht="13.5" customHeight="1">
      <c r="A20589" t="s">
        <v>4356</v>
      </c>
      <c r="B20589" t="str">
        <f t="shared" si="321"/>
        <v>F-22---12</v>
      </c>
      <c r="C20589" t="s">
        <v>4254</v>
      </c>
      <c r="D20589" t="s">
        <v>813</v>
      </c>
      <c r="E20589">
        <v>12</v>
      </c>
    </row>
    <row r="20590" spans="1:5" ht="13.5" customHeight="1">
      <c r="A20590" t="s">
        <v>4356</v>
      </c>
      <c r="B20590" t="str">
        <f t="shared" si="321"/>
        <v>F-22---13</v>
      </c>
      <c r="C20590" t="s">
        <v>4235</v>
      </c>
      <c r="D20590" t="s">
        <v>1117</v>
      </c>
      <c r="E20590">
        <v>13</v>
      </c>
    </row>
    <row r="20591" spans="1:5">
      <c r="A20591" t="s">
        <v>4356</v>
      </c>
      <c r="B20591" t="str">
        <f t="shared" si="321"/>
        <v>F-22---14</v>
      </c>
      <c r="C20591" t="s">
        <v>4236</v>
      </c>
      <c r="D20591" t="s">
        <v>849</v>
      </c>
      <c r="E20591">
        <v>14</v>
      </c>
    </row>
    <row r="20592" spans="1:5" ht="13.5" customHeight="1">
      <c r="A20592" t="s">
        <v>4356</v>
      </c>
      <c r="B20592" t="str">
        <f t="shared" si="321"/>
        <v>F-22---15</v>
      </c>
      <c r="C20592" t="s">
        <v>817</v>
      </c>
      <c r="D20592" t="s">
        <v>1182</v>
      </c>
      <c r="E20592">
        <v>15</v>
      </c>
    </row>
    <row r="20593" spans="1:5" ht="13.5" customHeight="1">
      <c r="A20593" t="s">
        <v>4356</v>
      </c>
      <c r="B20593" t="str">
        <f t="shared" si="321"/>
        <v>F-22---16</v>
      </c>
      <c r="C20593" t="s">
        <v>885</v>
      </c>
      <c r="D20593" t="s">
        <v>814</v>
      </c>
      <c r="E20593">
        <v>16</v>
      </c>
    </row>
    <row r="20594" spans="1:5" ht="13.5" customHeight="1">
      <c r="A20594" t="s">
        <v>4356</v>
      </c>
      <c r="B20594" t="str">
        <f t="shared" si="321"/>
        <v>F-22---17</v>
      </c>
      <c r="C20594" t="s">
        <v>743</v>
      </c>
      <c r="D20594" t="s">
        <v>754</v>
      </c>
      <c r="E20594">
        <v>17</v>
      </c>
    </row>
    <row r="20595" spans="1:5" ht="13.5" customHeight="1">
      <c r="A20595" t="s">
        <v>4356</v>
      </c>
      <c r="B20595" t="str">
        <f t="shared" si="321"/>
        <v>F-22---18</v>
      </c>
      <c r="C20595" t="s">
        <v>987</v>
      </c>
      <c r="D20595" t="s">
        <v>1263</v>
      </c>
      <c r="E20595">
        <v>18</v>
      </c>
    </row>
    <row r="20596" spans="1:5" ht="13.5" customHeight="1">
      <c r="A20596" t="s">
        <v>4356</v>
      </c>
      <c r="B20596" t="str">
        <f t="shared" si="321"/>
        <v>F-22---19</v>
      </c>
      <c r="C20596" t="s">
        <v>989</v>
      </c>
      <c r="D20596" t="s">
        <v>738</v>
      </c>
      <c r="E20596">
        <v>19</v>
      </c>
    </row>
    <row r="20597" spans="1:5" ht="13.5" customHeight="1">
      <c r="A20597" t="s">
        <v>4356</v>
      </c>
      <c r="B20597" t="str">
        <f t="shared" si="321"/>
        <v>F-22---20</v>
      </c>
      <c r="C20597" t="s">
        <v>799</v>
      </c>
      <c r="D20597" t="s">
        <v>809</v>
      </c>
      <c r="E20597">
        <v>20</v>
      </c>
    </row>
    <row r="20598" spans="1:5" ht="13.5" customHeight="1">
      <c r="A20598" t="s">
        <v>4356</v>
      </c>
      <c r="B20598" t="str">
        <f t="shared" si="321"/>
        <v>F-22---21</v>
      </c>
      <c r="C20598" t="s">
        <v>819</v>
      </c>
      <c r="D20598" t="s">
        <v>756</v>
      </c>
      <c r="E20598">
        <v>21</v>
      </c>
    </row>
    <row r="20599" spans="1:5" ht="13.5" customHeight="1">
      <c r="A20599" t="s">
        <v>4356</v>
      </c>
      <c r="B20599" t="str">
        <f t="shared" si="321"/>
        <v>F-22---22</v>
      </c>
      <c r="C20599" t="s">
        <v>1019</v>
      </c>
      <c r="D20599" t="s">
        <v>734</v>
      </c>
      <c r="E20599">
        <v>22</v>
      </c>
    </row>
    <row r="20600" spans="1:5" ht="13.5" customHeight="1">
      <c r="A20600" t="s">
        <v>4356</v>
      </c>
      <c r="B20600" t="str">
        <f t="shared" si="321"/>
        <v>F-22---23</v>
      </c>
      <c r="C20600" t="s">
        <v>822</v>
      </c>
      <c r="D20600" t="s">
        <v>833</v>
      </c>
      <c r="E20600">
        <v>23</v>
      </c>
    </row>
    <row r="20601" spans="1:5" ht="13.5" customHeight="1">
      <c r="A20601" t="s">
        <v>4356</v>
      </c>
      <c r="B20601" t="str">
        <f t="shared" si="321"/>
        <v>F-22---24</v>
      </c>
      <c r="C20601" t="s">
        <v>824</v>
      </c>
      <c r="D20601" t="s">
        <v>752</v>
      </c>
      <c r="E20601">
        <v>24</v>
      </c>
    </row>
    <row r="20602" spans="1:5" ht="13.5" customHeight="1">
      <c r="A20602" t="s">
        <v>4356</v>
      </c>
      <c r="B20602" t="str">
        <f t="shared" si="321"/>
        <v>F-22---25</v>
      </c>
      <c r="C20602" t="s">
        <v>753</v>
      </c>
      <c r="D20602" t="s">
        <v>1002</v>
      </c>
      <c r="E20602">
        <v>25</v>
      </c>
    </row>
    <row r="20603" spans="1:5" ht="13.5" customHeight="1">
      <c r="A20603" t="s">
        <v>4356</v>
      </c>
      <c r="B20603" t="str">
        <f t="shared" si="321"/>
        <v>F-22---26</v>
      </c>
      <c r="C20603" t="s">
        <v>832</v>
      </c>
      <c r="D20603" t="s">
        <v>949</v>
      </c>
      <c r="E20603">
        <v>26</v>
      </c>
    </row>
    <row r="20604" spans="1:5" ht="13.5" customHeight="1">
      <c r="A20604" t="s">
        <v>4356</v>
      </c>
      <c r="B20604" t="str">
        <f t="shared" si="321"/>
        <v>F-22---27</v>
      </c>
      <c r="C20604" t="s">
        <v>836</v>
      </c>
      <c r="D20604" t="s">
        <v>835</v>
      </c>
      <c r="E20604">
        <v>27</v>
      </c>
    </row>
    <row r="20605" spans="1:5" ht="13.5" customHeight="1">
      <c r="A20605" t="s">
        <v>4356</v>
      </c>
      <c r="B20605" t="str">
        <f t="shared" si="321"/>
        <v>F-22---28</v>
      </c>
      <c r="C20605" t="s">
        <v>801</v>
      </c>
      <c r="D20605" t="s">
        <v>810</v>
      </c>
      <c r="E20605">
        <v>28</v>
      </c>
    </row>
    <row r="20606" spans="1:5" ht="13.5" customHeight="1">
      <c r="A20606" t="s">
        <v>4356</v>
      </c>
      <c r="B20606" t="str">
        <f t="shared" si="321"/>
        <v>F-22---29</v>
      </c>
      <c r="C20606" t="s">
        <v>868</v>
      </c>
      <c r="D20606" t="s">
        <v>758</v>
      </c>
      <c r="E20606">
        <v>29</v>
      </c>
    </row>
    <row r="20607" spans="1:5" ht="13.5" customHeight="1">
      <c r="A20607" t="s">
        <v>4356</v>
      </c>
      <c r="B20607" t="str">
        <f t="shared" si="321"/>
        <v>F-22---30</v>
      </c>
      <c r="C20607" t="s">
        <v>803</v>
      </c>
      <c r="D20607" t="s">
        <v>941</v>
      </c>
      <c r="E20607">
        <v>30</v>
      </c>
    </row>
    <row r="20608" spans="1:5" ht="13.5" customHeight="1">
      <c r="A20608" t="s">
        <v>4356</v>
      </c>
      <c r="B20608" t="str">
        <f t="shared" si="321"/>
        <v>F-22---31</v>
      </c>
      <c r="C20608" t="s">
        <v>5912</v>
      </c>
      <c r="D20608" t="s">
        <v>764</v>
      </c>
      <c r="E20608">
        <v>31</v>
      </c>
    </row>
    <row r="20609" spans="1:5" ht="13.5" customHeight="1">
      <c r="A20609" t="s">
        <v>4356</v>
      </c>
      <c r="B20609" t="str">
        <f t="shared" si="321"/>
        <v>F-22---32</v>
      </c>
      <c r="C20609" t="s">
        <v>5913</v>
      </c>
      <c r="D20609" t="s">
        <v>1114</v>
      </c>
      <c r="E20609">
        <v>32</v>
      </c>
    </row>
    <row r="20610" spans="1:5" ht="13.5" customHeight="1">
      <c r="A20610" t="s">
        <v>4356</v>
      </c>
      <c r="B20610" t="str">
        <f t="shared" si="321"/>
        <v>F-22---33</v>
      </c>
      <c r="C20610" t="s">
        <v>5929</v>
      </c>
      <c r="D20610" t="s">
        <v>813</v>
      </c>
      <c r="E20610">
        <v>33</v>
      </c>
    </row>
    <row r="20611" spans="1:5" ht="13.5" customHeight="1">
      <c r="A20611" t="s">
        <v>4356</v>
      </c>
      <c r="B20611" t="str">
        <f t="shared" ref="B20611:B20674" si="322">A20611&amp;"---"&amp;E20611</f>
        <v>F-22---34</v>
      </c>
      <c r="C20611" t="s">
        <v>5930</v>
      </c>
      <c r="D20611" t="s">
        <v>821</v>
      </c>
      <c r="E20611">
        <v>34</v>
      </c>
    </row>
    <row r="20612" spans="1:5" ht="13.5" customHeight="1">
      <c r="A20612" t="s">
        <v>4356</v>
      </c>
      <c r="B20612" t="str">
        <f t="shared" si="322"/>
        <v>F-22---35</v>
      </c>
      <c r="C20612" t="s">
        <v>6016</v>
      </c>
      <c r="D20612" t="s">
        <v>1093</v>
      </c>
      <c r="E20612">
        <v>35</v>
      </c>
    </row>
    <row r="20613" spans="1:5" ht="13.5" customHeight="1">
      <c r="A20613" t="s">
        <v>4356</v>
      </c>
      <c r="B20613" t="str">
        <f t="shared" si="322"/>
        <v>F-22---36</v>
      </c>
      <c r="C20613" t="s">
        <v>5915</v>
      </c>
      <c r="D20613" t="s">
        <v>772</v>
      </c>
      <c r="E20613">
        <v>36</v>
      </c>
    </row>
    <row r="20614" spans="1:5" ht="13.5" customHeight="1">
      <c r="A20614" t="s">
        <v>4356</v>
      </c>
      <c r="B20614" t="str">
        <f t="shared" si="322"/>
        <v>F-22---37</v>
      </c>
      <c r="C20614" t="s">
        <v>5926</v>
      </c>
      <c r="D20614" t="s">
        <v>843</v>
      </c>
      <c r="E20614">
        <v>37</v>
      </c>
    </row>
    <row r="20615" spans="1:5" ht="13.5" customHeight="1">
      <c r="A20615" t="s">
        <v>4356</v>
      </c>
      <c r="B20615" t="str">
        <f t="shared" si="322"/>
        <v>F-22---38</v>
      </c>
      <c r="C20615" t="s">
        <v>5917</v>
      </c>
      <c r="D20615" t="s">
        <v>789</v>
      </c>
      <c r="E20615">
        <v>38</v>
      </c>
    </row>
    <row r="20616" spans="1:5" ht="13.5" customHeight="1">
      <c r="A20616" t="s">
        <v>4356</v>
      </c>
      <c r="B20616" t="str">
        <f t="shared" si="322"/>
        <v>F-22---39</v>
      </c>
      <c r="C20616" t="s">
        <v>5918</v>
      </c>
      <c r="D20616" t="s">
        <v>770</v>
      </c>
      <c r="E20616">
        <v>39</v>
      </c>
    </row>
    <row r="20617" spans="1:5" ht="13.5" customHeight="1">
      <c r="A20617" t="s">
        <v>4356</v>
      </c>
      <c r="B20617" t="str">
        <f t="shared" si="322"/>
        <v>F-22---40</v>
      </c>
      <c r="C20617" t="s">
        <v>5932</v>
      </c>
      <c r="D20617" t="s">
        <v>846</v>
      </c>
      <c r="E20617">
        <v>40</v>
      </c>
    </row>
    <row r="20618" spans="1:5" ht="13.5" customHeight="1">
      <c r="A20618" t="s">
        <v>4356</v>
      </c>
      <c r="B20618" t="str">
        <f t="shared" si="322"/>
        <v>F-22---41</v>
      </c>
      <c r="C20618" t="s">
        <v>5933</v>
      </c>
      <c r="D20618" t="s">
        <v>855</v>
      </c>
      <c r="E20618">
        <v>41</v>
      </c>
    </row>
    <row r="20619" spans="1:5" ht="13.5" customHeight="1">
      <c r="A20619" t="s">
        <v>4356</v>
      </c>
      <c r="B20619" t="str">
        <f t="shared" si="322"/>
        <v>F-22---42</v>
      </c>
      <c r="C20619" t="s">
        <v>5994</v>
      </c>
      <c r="D20619" t="s">
        <v>984</v>
      </c>
      <c r="E20619">
        <v>42</v>
      </c>
    </row>
    <row r="20620" spans="1:5" ht="13.5" customHeight="1">
      <c r="A20620" t="s">
        <v>4356</v>
      </c>
      <c r="B20620" t="str">
        <f t="shared" si="322"/>
        <v>F-22---43</v>
      </c>
      <c r="C20620" t="s">
        <v>5934</v>
      </c>
      <c r="D20620" t="s">
        <v>829</v>
      </c>
      <c r="E20620">
        <v>43</v>
      </c>
    </row>
    <row r="20621" spans="1:5" ht="13.5" customHeight="1">
      <c r="A20621" t="s">
        <v>4356</v>
      </c>
      <c r="B20621" t="str">
        <f t="shared" si="322"/>
        <v>F-22---44</v>
      </c>
      <c r="C20621" t="s">
        <v>6003</v>
      </c>
      <c r="D20621" t="s">
        <v>1016</v>
      </c>
      <c r="E20621">
        <v>44</v>
      </c>
    </row>
    <row r="20622" spans="1:5" ht="13.5" customHeight="1">
      <c r="A20622" t="s">
        <v>4356</v>
      </c>
      <c r="B20622" t="str">
        <f t="shared" si="322"/>
        <v>F-22---45</v>
      </c>
      <c r="C20622" t="s">
        <v>5937</v>
      </c>
      <c r="D20622" t="s">
        <v>849</v>
      </c>
      <c r="E20622">
        <v>45</v>
      </c>
    </row>
    <row r="20623" spans="1:5" ht="13.5" customHeight="1">
      <c r="A20623" t="s">
        <v>4356</v>
      </c>
      <c r="B20623" t="str">
        <f t="shared" si="322"/>
        <v>F-22---46</v>
      </c>
      <c r="C20623" t="s">
        <v>5973</v>
      </c>
      <c r="D20623" t="s">
        <v>1158</v>
      </c>
      <c r="E20623">
        <v>46</v>
      </c>
    </row>
    <row r="20624" spans="1:5" ht="13.5" customHeight="1">
      <c r="A20624" t="s">
        <v>4356</v>
      </c>
      <c r="B20624" t="str">
        <f t="shared" si="322"/>
        <v>F-22---47</v>
      </c>
      <c r="C20624" t="s">
        <v>5924</v>
      </c>
      <c r="D20624" t="s">
        <v>726</v>
      </c>
      <c r="E20624">
        <v>47</v>
      </c>
    </row>
    <row r="20625" spans="1:5" ht="13.5" customHeight="1">
      <c r="A20625" t="s">
        <v>4357</v>
      </c>
      <c r="B20625" t="str">
        <f t="shared" si="322"/>
        <v>F-23---1</v>
      </c>
      <c r="C20625" t="s">
        <v>4234</v>
      </c>
      <c r="D20625" t="s">
        <v>1441</v>
      </c>
      <c r="E20625">
        <v>1</v>
      </c>
    </row>
    <row r="20626" spans="1:5" ht="13.5" customHeight="1">
      <c r="A20626" t="s">
        <v>4357</v>
      </c>
      <c r="B20626" t="str">
        <f t="shared" si="322"/>
        <v>F-23---2</v>
      </c>
      <c r="C20626" t="s">
        <v>4216</v>
      </c>
      <c r="D20626" t="s">
        <v>1441</v>
      </c>
      <c r="E20626">
        <v>2</v>
      </c>
    </row>
    <row r="20627" spans="1:5" ht="13.5" customHeight="1">
      <c r="A20627" t="s">
        <v>4357</v>
      </c>
      <c r="B20627" t="str">
        <f t="shared" si="322"/>
        <v>F-23---3</v>
      </c>
      <c r="C20627" t="s">
        <v>4216</v>
      </c>
      <c r="D20627" t="s">
        <v>1192</v>
      </c>
      <c r="E20627">
        <v>3</v>
      </c>
    </row>
    <row r="20628" spans="1:5" ht="13.5" customHeight="1">
      <c r="A20628" t="s">
        <v>4357</v>
      </c>
      <c r="B20628" t="str">
        <f t="shared" si="322"/>
        <v>F-23---4</v>
      </c>
      <c r="C20628" t="s">
        <v>4216</v>
      </c>
      <c r="D20628" t="s">
        <v>1356</v>
      </c>
      <c r="E20628">
        <v>4</v>
      </c>
    </row>
    <row r="20629" spans="1:5" ht="13.5" customHeight="1">
      <c r="A20629" t="s">
        <v>4357</v>
      </c>
      <c r="B20629" t="str">
        <f t="shared" si="322"/>
        <v>F-23---5</v>
      </c>
      <c r="C20629" t="s">
        <v>4216</v>
      </c>
      <c r="D20629" t="s">
        <v>1016</v>
      </c>
      <c r="E20629">
        <v>5</v>
      </c>
    </row>
    <row r="20630" spans="1:5" ht="13.5" customHeight="1">
      <c r="A20630" t="s">
        <v>4357</v>
      </c>
      <c r="B20630" t="str">
        <f t="shared" si="322"/>
        <v>F-23---6</v>
      </c>
      <c r="C20630" t="s">
        <v>4216</v>
      </c>
      <c r="D20630" t="s">
        <v>805</v>
      </c>
      <c r="E20630">
        <v>6</v>
      </c>
    </row>
    <row r="20631" spans="1:5" ht="13.5" customHeight="1">
      <c r="A20631" t="s">
        <v>4357</v>
      </c>
      <c r="B20631" t="str">
        <f t="shared" si="322"/>
        <v>F-23---7</v>
      </c>
      <c r="C20631" t="s">
        <v>4216</v>
      </c>
      <c r="D20631" t="s">
        <v>714</v>
      </c>
      <c r="E20631">
        <v>7</v>
      </c>
    </row>
    <row r="20632" spans="1:5" ht="13.5" customHeight="1">
      <c r="A20632" t="s">
        <v>4357</v>
      </c>
      <c r="B20632" t="str">
        <f t="shared" si="322"/>
        <v>F-23---8</v>
      </c>
      <c r="C20632" t="s">
        <v>4216</v>
      </c>
      <c r="D20632" t="s">
        <v>806</v>
      </c>
      <c r="E20632">
        <v>8</v>
      </c>
    </row>
    <row r="20633" spans="1:5" ht="13.5" customHeight="1">
      <c r="A20633" t="s">
        <v>4357</v>
      </c>
      <c r="B20633" t="str">
        <f t="shared" si="322"/>
        <v>F-23---9</v>
      </c>
      <c r="C20633" t="s">
        <v>4216</v>
      </c>
      <c r="D20633" t="s">
        <v>1273</v>
      </c>
      <c r="E20633">
        <v>9</v>
      </c>
    </row>
    <row r="20634" spans="1:5" ht="13.5" customHeight="1">
      <c r="A20634" t="s">
        <v>4357</v>
      </c>
      <c r="B20634" t="str">
        <f t="shared" si="322"/>
        <v>F-23---10</v>
      </c>
      <c r="C20634" t="s">
        <v>4219</v>
      </c>
      <c r="D20634" t="s">
        <v>794</v>
      </c>
      <c r="E20634">
        <v>10</v>
      </c>
    </row>
    <row r="20635" spans="1:5" ht="13.5" customHeight="1">
      <c r="A20635" t="s">
        <v>4357</v>
      </c>
      <c r="B20635" t="str">
        <f t="shared" si="322"/>
        <v>F-23---11</v>
      </c>
      <c r="C20635" t="s">
        <v>4271</v>
      </c>
      <c r="D20635" t="s">
        <v>998</v>
      </c>
      <c r="E20635">
        <v>11</v>
      </c>
    </row>
    <row r="20636" spans="1:5" ht="13.5" customHeight="1">
      <c r="A20636" t="s">
        <v>4357</v>
      </c>
      <c r="B20636" t="str">
        <f t="shared" si="322"/>
        <v>F-23---12</v>
      </c>
      <c r="C20636" t="s">
        <v>4220</v>
      </c>
      <c r="D20636" t="s">
        <v>842</v>
      </c>
      <c r="E20636">
        <v>12</v>
      </c>
    </row>
    <row r="20637" spans="1:5" ht="13.5" customHeight="1">
      <c r="A20637" t="s">
        <v>4357</v>
      </c>
      <c r="B20637" t="str">
        <f t="shared" si="322"/>
        <v>F-23---13</v>
      </c>
      <c r="C20637" t="s">
        <v>4228</v>
      </c>
      <c r="D20637" t="s">
        <v>1104</v>
      </c>
      <c r="E20637">
        <v>13</v>
      </c>
    </row>
    <row r="20638" spans="1:5" ht="13.5" customHeight="1">
      <c r="A20638" t="s">
        <v>4357</v>
      </c>
      <c r="B20638" t="str">
        <f t="shared" si="322"/>
        <v>F-23---14</v>
      </c>
      <c r="C20638" t="s">
        <v>4223</v>
      </c>
      <c r="D20638" t="s">
        <v>810</v>
      </c>
      <c r="E20638">
        <v>14</v>
      </c>
    </row>
    <row r="20639" spans="1:5" ht="13.5" customHeight="1">
      <c r="A20639" t="s">
        <v>4357</v>
      </c>
      <c r="B20639" t="str">
        <f t="shared" si="322"/>
        <v>F-23---15</v>
      </c>
      <c r="C20639" t="s">
        <v>4276</v>
      </c>
      <c r="D20639" t="s">
        <v>809</v>
      </c>
      <c r="E20639">
        <v>15</v>
      </c>
    </row>
    <row r="20640" spans="1:5" ht="13.5" customHeight="1">
      <c r="A20640" t="s">
        <v>4357</v>
      </c>
      <c r="B20640" t="str">
        <f t="shared" si="322"/>
        <v>F-23---16</v>
      </c>
      <c r="C20640" t="s">
        <v>4244</v>
      </c>
      <c r="D20640" t="s">
        <v>768</v>
      </c>
      <c r="E20640">
        <v>16</v>
      </c>
    </row>
    <row r="20641" spans="1:5" ht="13.5" customHeight="1">
      <c r="A20641" t="s">
        <v>4357</v>
      </c>
      <c r="B20641" t="str">
        <f t="shared" si="322"/>
        <v>F-23---17</v>
      </c>
      <c r="C20641" t="s">
        <v>4233</v>
      </c>
      <c r="D20641" t="s">
        <v>813</v>
      </c>
      <c r="E20641">
        <v>17</v>
      </c>
    </row>
    <row r="20642" spans="1:5" ht="13.5" customHeight="1">
      <c r="A20642" t="s">
        <v>4357</v>
      </c>
      <c r="B20642" t="str">
        <f t="shared" si="322"/>
        <v>F-23---18</v>
      </c>
      <c r="C20642" t="s">
        <v>4273</v>
      </c>
      <c r="D20642" t="s">
        <v>1117</v>
      </c>
      <c r="E20642">
        <v>18</v>
      </c>
    </row>
    <row r="20643" spans="1:5" ht="13.5" customHeight="1">
      <c r="A20643" t="s">
        <v>4357</v>
      </c>
      <c r="B20643" t="str">
        <f t="shared" si="322"/>
        <v>F-23---19</v>
      </c>
      <c r="C20643" t="s">
        <v>4275</v>
      </c>
      <c r="D20643" t="s">
        <v>849</v>
      </c>
      <c r="E20643">
        <v>19</v>
      </c>
    </row>
    <row r="20644" spans="1:5" ht="13.5" customHeight="1">
      <c r="A20644" t="s">
        <v>4357</v>
      </c>
      <c r="B20644" t="str">
        <f t="shared" si="322"/>
        <v>F-23---20</v>
      </c>
      <c r="C20644" t="s">
        <v>5928</v>
      </c>
      <c r="D20644" t="s">
        <v>1254</v>
      </c>
      <c r="E20644">
        <v>20</v>
      </c>
    </row>
    <row r="20645" spans="1:5" ht="13.5" customHeight="1">
      <c r="A20645" t="s">
        <v>4357</v>
      </c>
      <c r="B20645" t="str">
        <f t="shared" si="322"/>
        <v>F-23---21</v>
      </c>
      <c r="C20645" t="s">
        <v>727</v>
      </c>
      <c r="D20645" t="s">
        <v>1308</v>
      </c>
      <c r="E20645">
        <v>21</v>
      </c>
    </row>
    <row r="20646" spans="1:5" ht="13.5" customHeight="1">
      <c r="A20646" t="s">
        <v>4357</v>
      </c>
      <c r="B20646" t="str">
        <f t="shared" si="322"/>
        <v>F-23---22</v>
      </c>
      <c r="C20646" t="s">
        <v>817</v>
      </c>
      <c r="D20646" t="s">
        <v>1182</v>
      </c>
      <c r="E20646">
        <v>22</v>
      </c>
    </row>
    <row r="20647" spans="1:5" ht="13.5" customHeight="1">
      <c r="A20647" t="s">
        <v>4357</v>
      </c>
      <c r="B20647" t="str">
        <f t="shared" si="322"/>
        <v>F-23---23</v>
      </c>
      <c r="C20647" t="s">
        <v>1070</v>
      </c>
      <c r="D20647" t="s">
        <v>1219</v>
      </c>
      <c r="E20647">
        <v>23</v>
      </c>
    </row>
    <row r="20648" spans="1:5" ht="13.5" customHeight="1">
      <c r="A20648" t="s">
        <v>4357</v>
      </c>
      <c r="B20648" t="str">
        <f t="shared" si="322"/>
        <v>F-23---24</v>
      </c>
      <c r="C20648" t="s">
        <v>795</v>
      </c>
      <c r="D20648" t="s">
        <v>1062</v>
      </c>
      <c r="E20648">
        <v>24</v>
      </c>
    </row>
    <row r="20649" spans="1:5" ht="13.5" customHeight="1">
      <c r="A20649" t="s">
        <v>4357</v>
      </c>
      <c r="B20649" t="str">
        <f t="shared" si="322"/>
        <v>F-23---25</v>
      </c>
      <c r="C20649" t="s">
        <v>1017</v>
      </c>
      <c r="D20649" t="s">
        <v>796</v>
      </c>
      <c r="E20649">
        <v>25</v>
      </c>
    </row>
    <row r="20650" spans="1:5" ht="13.5" customHeight="1">
      <c r="A20650" t="s">
        <v>4357</v>
      </c>
      <c r="B20650" t="str">
        <f t="shared" si="322"/>
        <v>F-23---26</v>
      </c>
      <c r="C20650" t="s">
        <v>731</v>
      </c>
      <c r="D20650" t="s">
        <v>800</v>
      </c>
      <c r="E20650">
        <v>26</v>
      </c>
    </row>
    <row r="20651" spans="1:5" ht="13.5" customHeight="1">
      <c r="A20651" t="s">
        <v>4357</v>
      </c>
      <c r="B20651" t="str">
        <f t="shared" si="322"/>
        <v>F-23---27</v>
      </c>
      <c r="C20651" t="s">
        <v>885</v>
      </c>
      <c r="D20651" t="s">
        <v>814</v>
      </c>
      <c r="E20651">
        <v>27</v>
      </c>
    </row>
    <row r="20652" spans="1:5" ht="13.5" customHeight="1">
      <c r="A20652" t="s">
        <v>4357</v>
      </c>
      <c r="B20652" t="str">
        <f t="shared" si="322"/>
        <v>F-23---28</v>
      </c>
      <c r="C20652" t="s">
        <v>743</v>
      </c>
      <c r="D20652" t="s">
        <v>754</v>
      </c>
      <c r="E20652">
        <v>28</v>
      </c>
    </row>
    <row r="20653" spans="1:5" ht="13.5" customHeight="1">
      <c r="A20653" t="s">
        <v>4357</v>
      </c>
      <c r="B20653" t="str">
        <f t="shared" si="322"/>
        <v>F-23---29</v>
      </c>
      <c r="C20653" t="s">
        <v>987</v>
      </c>
      <c r="D20653" t="s">
        <v>1263</v>
      </c>
      <c r="E20653">
        <v>29</v>
      </c>
    </row>
    <row r="20654" spans="1:5" ht="13.5" customHeight="1">
      <c r="A20654" t="s">
        <v>4357</v>
      </c>
      <c r="B20654" t="str">
        <f t="shared" si="322"/>
        <v>F-23---30</v>
      </c>
      <c r="C20654" t="s">
        <v>989</v>
      </c>
      <c r="D20654" t="s">
        <v>738</v>
      </c>
      <c r="E20654">
        <v>30</v>
      </c>
    </row>
    <row r="20655" spans="1:5" ht="13.5" customHeight="1">
      <c r="A20655" t="s">
        <v>4357</v>
      </c>
      <c r="B20655" t="str">
        <f t="shared" si="322"/>
        <v>F-23---31</v>
      </c>
      <c r="C20655" t="s">
        <v>799</v>
      </c>
      <c r="D20655" t="s">
        <v>809</v>
      </c>
      <c r="E20655">
        <v>31</v>
      </c>
    </row>
    <row r="20656" spans="1:5" ht="13.5" customHeight="1">
      <c r="A20656" t="s">
        <v>4357</v>
      </c>
      <c r="B20656" t="str">
        <f t="shared" si="322"/>
        <v>F-23---32</v>
      </c>
      <c r="C20656" t="s">
        <v>819</v>
      </c>
      <c r="D20656" t="s">
        <v>756</v>
      </c>
      <c r="E20656">
        <v>32</v>
      </c>
    </row>
    <row r="20657" spans="1:5" ht="13.5" customHeight="1">
      <c r="A20657" t="s">
        <v>4357</v>
      </c>
      <c r="B20657" t="str">
        <f t="shared" si="322"/>
        <v>F-23---33</v>
      </c>
      <c r="C20657" t="s">
        <v>1019</v>
      </c>
      <c r="D20657" t="s">
        <v>734</v>
      </c>
      <c r="E20657">
        <v>33</v>
      </c>
    </row>
    <row r="20658" spans="1:5" ht="13.5" customHeight="1">
      <c r="A20658" t="s">
        <v>4357</v>
      </c>
      <c r="B20658" t="str">
        <f t="shared" si="322"/>
        <v>F-23---34</v>
      </c>
      <c r="C20658" t="s">
        <v>822</v>
      </c>
      <c r="D20658" t="s">
        <v>833</v>
      </c>
      <c r="E20658">
        <v>34</v>
      </c>
    </row>
    <row r="20659" spans="1:5" ht="13.5" customHeight="1">
      <c r="A20659" t="s">
        <v>4357</v>
      </c>
      <c r="B20659" t="str">
        <f t="shared" si="322"/>
        <v>F-23---35</v>
      </c>
      <c r="C20659" t="s">
        <v>824</v>
      </c>
      <c r="D20659" t="s">
        <v>752</v>
      </c>
      <c r="E20659">
        <v>35</v>
      </c>
    </row>
    <row r="20660" spans="1:5" ht="13.5" customHeight="1">
      <c r="A20660" t="s">
        <v>4357</v>
      </c>
      <c r="B20660" t="str">
        <f t="shared" si="322"/>
        <v>F-23---36</v>
      </c>
      <c r="C20660" t="s">
        <v>753</v>
      </c>
      <c r="D20660" t="s">
        <v>1002</v>
      </c>
      <c r="E20660">
        <v>36</v>
      </c>
    </row>
    <row r="20661" spans="1:5" ht="13.5" customHeight="1">
      <c r="A20661" t="s">
        <v>4357</v>
      </c>
      <c r="B20661" t="str">
        <f t="shared" si="322"/>
        <v>F-23---37</v>
      </c>
      <c r="C20661" t="s">
        <v>828</v>
      </c>
      <c r="D20661" t="s">
        <v>818</v>
      </c>
      <c r="E20661">
        <v>37</v>
      </c>
    </row>
    <row r="20662" spans="1:5" ht="13.5" customHeight="1">
      <c r="A20662" t="s">
        <v>4357</v>
      </c>
      <c r="B20662" t="str">
        <f t="shared" si="322"/>
        <v>F-23---38</v>
      </c>
      <c r="C20662" t="s">
        <v>832</v>
      </c>
      <c r="D20662" t="s">
        <v>949</v>
      </c>
      <c r="E20662">
        <v>38</v>
      </c>
    </row>
    <row r="20663" spans="1:5" ht="13.5" customHeight="1">
      <c r="A20663" t="s">
        <v>4357</v>
      </c>
      <c r="B20663" t="str">
        <f t="shared" si="322"/>
        <v>F-23---39</v>
      </c>
      <c r="C20663" t="s">
        <v>864</v>
      </c>
      <c r="D20663" t="s">
        <v>957</v>
      </c>
      <c r="E20663">
        <v>39</v>
      </c>
    </row>
    <row r="20664" spans="1:5" ht="13.5" customHeight="1">
      <c r="A20664" t="s">
        <v>4357</v>
      </c>
      <c r="B20664" t="str">
        <f t="shared" si="322"/>
        <v>F-23---40</v>
      </c>
      <c r="C20664" t="s">
        <v>866</v>
      </c>
      <c r="D20664" t="s">
        <v>831</v>
      </c>
      <c r="E20664">
        <v>40</v>
      </c>
    </row>
    <row r="20665" spans="1:5" ht="13.5" customHeight="1">
      <c r="A20665" t="s">
        <v>4357</v>
      </c>
      <c r="B20665" t="str">
        <f t="shared" si="322"/>
        <v>F-23---41</v>
      </c>
      <c r="C20665" t="s">
        <v>1009</v>
      </c>
      <c r="D20665" t="s">
        <v>1340</v>
      </c>
      <c r="E20665">
        <v>41</v>
      </c>
    </row>
    <row r="20666" spans="1:5" ht="13.5" customHeight="1">
      <c r="A20666" t="s">
        <v>4357</v>
      </c>
      <c r="B20666" t="str">
        <f t="shared" si="322"/>
        <v>F-23---42</v>
      </c>
      <c r="C20666" t="s">
        <v>836</v>
      </c>
      <c r="D20666" t="s">
        <v>835</v>
      </c>
      <c r="E20666">
        <v>42</v>
      </c>
    </row>
    <row r="20667" spans="1:5" ht="13.5" customHeight="1">
      <c r="A20667" t="s">
        <v>4357</v>
      </c>
      <c r="B20667" t="str">
        <f t="shared" si="322"/>
        <v>F-23---43</v>
      </c>
      <c r="C20667" t="s">
        <v>801</v>
      </c>
      <c r="D20667" t="s">
        <v>810</v>
      </c>
      <c r="E20667">
        <v>43</v>
      </c>
    </row>
    <row r="20668" spans="1:5" ht="13.5" customHeight="1">
      <c r="A20668" t="s">
        <v>4357</v>
      </c>
      <c r="B20668" t="str">
        <f t="shared" si="322"/>
        <v>F-23---44</v>
      </c>
      <c r="C20668" t="s">
        <v>765</v>
      </c>
      <c r="D20668" t="s">
        <v>1196</v>
      </c>
      <c r="E20668">
        <v>44</v>
      </c>
    </row>
    <row r="20669" spans="1:5" ht="13.5" customHeight="1">
      <c r="A20669" t="s">
        <v>4357</v>
      </c>
      <c r="B20669" t="str">
        <f t="shared" si="322"/>
        <v>F-23---45</v>
      </c>
      <c r="C20669" t="s">
        <v>868</v>
      </c>
      <c r="D20669" t="s">
        <v>758</v>
      </c>
      <c r="E20669">
        <v>45</v>
      </c>
    </row>
    <row r="20670" spans="1:5" ht="13.5" customHeight="1">
      <c r="A20670" t="s">
        <v>4357</v>
      </c>
      <c r="B20670" t="str">
        <f t="shared" si="322"/>
        <v>F-23---46</v>
      </c>
      <c r="C20670" t="s">
        <v>803</v>
      </c>
      <c r="D20670" t="s">
        <v>941</v>
      </c>
      <c r="E20670">
        <v>46</v>
      </c>
    </row>
    <row r="20671" spans="1:5" ht="13.5" customHeight="1">
      <c r="A20671" t="s">
        <v>4357</v>
      </c>
      <c r="B20671" t="str">
        <f t="shared" si="322"/>
        <v>F-23---47</v>
      </c>
      <c r="C20671" t="s">
        <v>969</v>
      </c>
      <c r="D20671" t="s">
        <v>802</v>
      </c>
      <c r="E20671">
        <v>47</v>
      </c>
    </row>
    <row r="20672" spans="1:5" ht="13.5" customHeight="1">
      <c r="A20672" t="s">
        <v>4357</v>
      </c>
      <c r="B20672" t="str">
        <f t="shared" si="322"/>
        <v>F-23---48</v>
      </c>
      <c r="C20672" t="s">
        <v>948</v>
      </c>
      <c r="D20672" t="s">
        <v>1010</v>
      </c>
      <c r="E20672">
        <v>48</v>
      </c>
    </row>
    <row r="20673" spans="1:5" ht="13.5" customHeight="1">
      <c r="A20673" t="s">
        <v>4357</v>
      </c>
      <c r="B20673" t="str">
        <f t="shared" si="322"/>
        <v>F-23---49</v>
      </c>
      <c r="C20673" t="s">
        <v>918</v>
      </c>
      <c r="D20673" t="s">
        <v>865</v>
      </c>
      <c r="E20673">
        <v>49</v>
      </c>
    </row>
    <row r="20674" spans="1:5" ht="13.5" customHeight="1">
      <c r="A20674" t="s">
        <v>4357</v>
      </c>
      <c r="B20674" t="str">
        <f t="shared" si="322"/>
        <v>F-23---50</v>
      </c>
      <c r="C20674" t="s">
        <v>896</v>
      </c>
      <c r="D20674" t="s">
        <v>1202</v>
      </c>
      <c r="E20674">
        <v>50</v>
      </c>
    </row>
    <row r="20675" spans="1:5" ht="13.5" customHeight="1">
      <c r="A20675" t="s">
        <v>4357</v>
      </c>
      <c r="B20675" t="str">
        <f t="shared" ref="B20675:B20738" si="323">A20675&amp;"---"&amp;E20675</f>
        <v>F-23---51</v>
      </c>
      <c r="C20675" t="s">
        <v>5912</v>
      </c>
      <c r="D20675" t="s">
        <v>764</v>
      </c>
      <c r="E20675">
        <v>51</v>
      </c>
    </row>
    <row r="20676" spans="1:5" ht="13.5" customHeight="1">
      <c r="A20676" t="s">
        <v>4357</v>
      </c>
      <c r="B20676" t="str">
        <f t="shared" si="323"/>
        <v>F-23---52</v>
      </c>
      <c r="C20676" t="s">
        <v>5913</v>
      </c>
      <c r="D20676" t="s">
        <v>1114</v>
      </c>
      <c r="E20676">
        <v>52</v>
      </c>
    </row>
    <row r="20677" spans="1:5" ht="13.5" customHeight="1">
      <c r="A20677" t="s">
        <v>4357</v>
      </c>
      <c r="B20677" t="str">
        <f t="shared" si="323"/>
        <v>F-23---53</v>
      </c>
      <c r="C20677" t="s">
        <v>5929</v>
      </c>
      <c r="D20677" t="s">
        <v>813</v>
      </c>
      <c r="E20677">
        <v>53</v>
      </c>
    </row>
    <row r="20678" spans="1:5" ht="13.5" customHeight="1">
      <c r="A20678" t="s">
        <v>4357</v>
      </c>
      <c r="B20678" t="str">
        <f t="shared" si="323"/>
        <v>F-23---54</v>
      </c>
      <c r="C20678" t="s">
        <v>6000</v>
      </c>
      <c r="D20678" t="s">
        <v>1198</v>
      </c>
      <c r="E20678">
        <v>54</v>
      </c>
    </row>
    <row r="20679" spans="1:5" ht="13.5" customHeight="1">
      <c r="A20679" t="s">
        <v>4357</v>
      </c>
      <c r="B20679" t="str">
        <f t="shared" si="323"/>
        <v>F-23---55</v>
      </c>
      <c r="C20679" t="s">
        <v>5925</v>
      </c>
      <c r="D20679" t="s">
        <v>798</v>
      </c>
      <c r="E20679">
        <v>55</v>
      </c>
    </row>
    <row r="20680" spans="1:5" ht="13.5" customHeight="1">
      <c r="A20680" t="s">
        <v>4357</v>
      </c>
      <c r="B20680" t="str">
        <f t="shared" si="323"/>
        <v>F-23---56</v>
      </c>
      <c r="C20680" t="s">
        <v>5930</v>
      </c>
      <c r="D20680" t="s">
        <v>821</v>
      </c>
      <c r="E20680">
        <v>56</v>
      </c>
    </row>
    <row r="20681" spans="1:5" ht="13.5" customHeight="1">
      <c r="A20681" t="s">
        <v>4357</v>
      </c>
      <c r="B20681" t="str">
        <f t="shared" si="323"/>
        <v>F-23---57</v>
      </c>
      <c r="C20681" t="s">
        <v>6016</v>
      </c>
      <c r="D20681" t="s">
        <v>1093</v>
      </c>
      <c r="E20681">
        <v>57</v>
      </c>
    </row>
    <row r="20682" spans="1:5" ht="13.5" customHeight="1">
      <c r="A20682" t="s">
        <v>4357</v>
      </c>
      <c r="B20682" t="str">
        <f t="shared" si="323"/>
        <v>F-23---58</v>
      </c>
      <c r="C20682" t="s">
        <v>5915</v>
      </c>
      <c r="D20682" t="s">
        <v>772</v>
      </c>
      <c r="E20682">
        <v>58</v>
      </c>
    </row>
    <row r="20683" spans="1:5" ht="13.5" customHeight="1">
      <c r="A20683" t="s">
        <v>4357</v>
      </c>
      <c r="B20683" t="str">
        <f t="shared" si="323"/>
        <v>F-23---59</v>
      </c>
      <c r="C20683" t="s">
        <v>5970</v>
      </c>
      <c r="D20683" t="s">
        <v>999</v>
      </c>
      <c r="E20683">
        <v>59</v>
      </c>
    </row>
    <row r="20684" spans="1:5" ht="13.5" customHeight="1">
      <c r="A20684" t="s">
        <v>4357</v>
      </c>
      <c r="B20684" t="str">
        <f t="shared" si="323"/>
        <v>F-23---60</v>
      </c>
      <c r="C20684" t="s">
        <v>5926</v>
      </c>
      <c r="D20684" t="s">
        <v>843</v>
      </c>
      <c r="E20684">
        <v>60</v>
      </c>
    </row>
    <row r="20685" spans="1:5" ht="13.5" customHeight="1">
      <c r="A20685" t="s">
        <v>4357</v>
      </c>
      <c r="B20685" t="str">
        <f t="shared" si="323"/>
        <v>F-23---61</v>
      </c>
      <c r="C20685" t="s">
        <v>5917</v>
      </c>
      <c r="D20685" t="s">
        <v>789</v>
      </c>
      <c r="E20685">
        <v>61</v>
      </c>
    </row>
    <row r="20686" spans="1:5" ht="13.5" customHeight="1">
      <c r="A20686" t="s">
        <v>4357</v>
      </c>
      <c r="B20686" t="str">
        <f t="shared" si="323"/>
        <v>F-23---62</v>
      </c>
      <c r="C20686" t="s">
        <v>5918</v>
      </c>
      <c r="D20686" t="s">
        <v>770</v>
      </c>
      <c r="E20686">
        <v>62</v>
      </c>
    </row>
    <row r="20687" spans="1:5" ht="13.5" customHeight="1">
      <c r="A20687" t="s">
        <v>4357</v>
      </c>
      <c r="B20687" t="str">
        <f t="shared" si="323"/>
        <v>F-23---63</v>
      </c>
      <c r="C20687" t="s">
        <v>5932</v>
      </c>
      <c r="D20687" t="s">
        <v>846</v>
      </c>
      <c r="E20687">
        <v>63</v>
      </c>
    </row>
    <row r="20688" spans="1:5" ht="13.5" customHeight="1">
      <c r="A20688" t="s">
        <v>4357</v>
      </c>
      <c r="B20688" t="str">
        <f t="shared" si="323"/>
        <v>F-23---64</v>
      </c>
      <c r="C20688" t="s">
        <v>5933</v>
      </c>
      <c r="D20688" t="s">
        <v>855</v>
      </c>
      <c r="E20688">
        <v>64</v>
      </c>
    </row>
    <row r="20689" spans="1:5" ht="13.5" customHeight="1">
      <c r="A20689" t="s">
        <v>4357</v>
      </c>
      <c r="B20689" t="str">
        <f t="shared" si="323"/>
        <v>F-23---65</v>
      </c>
      <c r="C20689" t="s">
        <v>5994</v>
      </c>
      <c r="D20689" t="s">
        <v>984</v>
      </c>
      <c r="E20689">
        <v>65</v>
      </c>
    </row>
    <row r="20690" spans="1:5" ht="13.5" customHeight="1">
      <c r="A20690" t="s">
        <v>4357</v>
      </c>
      <c r="B20690" t="str">
        <f t="shared" si="323"/>
        <v>F-23---66</v>
      </c>
      <c r="C20690" t="s">
        <v>6002</v>
      </c>
      <c r="D20690" t="s">
        <v>1113</v>
      </c>
      <c r="E20690">
        <v>66</v>
      </c>
    </row>
    <row r="20691" spans="1:5" ht="13.5" customHeight="1">
      <c r="A20691" t="s">
        <v>4357</v>
      </c>
      <c r="B20691" t="str">
        <f t="shared" si="323"/>
        <v>F-23---67</v>
      </c>
      <c r="C20691" t="s">
        <v>5940</v>
      </c>
      <c r="D20691" t="s">
        <v>1310</v>
      </c>
      <c r="E20691">
        <v>67</v>
      </c>
    </row>
    <row r="20692" spans="1:5" ht="13.5" customHeight="1">
      <c r="A20692" t="s">
        <v>4357</v>
      </c>
      <c r="B20692" t="str">
        <f t="shared" si="323"/>
        <v>F-23---68</v>
      </c>
      <c r="C20692" t="s">
        <v>5934</v>
      </c>
      <c r="D20692" t="s">
        <v>829</v>
      </c>
      <c r="E20692">
        <v>68</v>
      </c>
    </row>
    <row r="20693" spans="1:5" ht="13.5" customHeight="1">
      <c r="A20693" t="s">
        <v>4357</v>
      </c>
      <c r="B20693" t="str">
        <f t="shared" si="323"/>
        <v>F-23---69</v>
      </c>
      <c r="C20693" t="s">
        <v>6003</v>
      </c>
      <c r="D20693" t="s">
        <v>1016</v>
      </c>
      <c r="E20693">
        <v>69</v>
      </c>
    </row>
    <row r="20694" spans="1:5" ht="13.5" customHeight="1">
      <c r="A20694" t="s">
        <v>4357</v>
      </c>
      <c r="B20694" t="str">
        <f t="shared" si="323"/>
        <v>F-23---70</v>
      </c>
      <c r="C20694" t="s">
        <v>5998</v>
      </c>
      <c r="D20694" t="s">
        <v>1201</v>
      </c>
      <c r="E20694">
        <v>70</v>
      </c>
    </row>
    <row r="20695" spans="1:5" ht="13.5" customHeight="1">
      <c r="A20695" t="s">
        <v>4357</v>
      </c>
      <c r="B20695" t="str">
        <f t="shared" si="323"/>
        <v>F-23---71</v>
      </c>
      <c r="C20695" t="s">
        <v>5937</v>
      </c>
      <c r="D20695" t="s">
        <v>849</v>
      </c>
      <c r="E20695">
        <v>71</v>
      </c>
    </row>
    <row r="20696" spans="1:5" ht="13.5" customHeight="1">
      <c r="A20696" t="s">
        <v>4357</v>
      </c>
      <c r="B20696" t="str">
        <f t="shared" si="323"/>
        <v>F-23---72</v>
      </c>
      <c r="C20696" t="s">
        <v>5956</v>
      </c>
      <c r="D20696" t="s">
        <v>917</v>
      </c>
      <c r="E20696">
        <v>72</v>
      </c>
    </row>
    <row r="20697" spans="1:5" ht="13.5" customHeight="1">
      <c r="A20697" t="s">
        <v>4357</v>
      </c>
      <c r="B20697" t="str">
        <f t="shared" si="323"/>
        <v>F-23---73</v>
      </c>
      <c r="C20697" t="s">
        <v>5941</v>
      </c>
      <c r="D20697" t="s">
        <v>861</v>
      </c>
      <c r="E20697">
        <v>73</v>
      </c>
    </row>
    <row r="20698" spans="1:5" ht="13.5" customHeight="1">
      <c r="A20698" t="s">
        <v>4357</v>
      </c>
      <c r="B20698" t="str">
        <f t="shared" si="323"/>
        <v>F-23---74</v>
      </c>
      <c r="C20698" t="s">
        <v>5973</v>
      </c>
      <c r="D20698" t="s">
        <v>1158</v>
      </c>
      <c r="E20698">
        <v>74</v>
      </c>
    </row>
    <row r="20699" spans="1:5" ht="13.5" customHeight="1">
      <c r="A20699" t="s">
        <v>4357</v>
      </c>
      <c r="B20699" t="str">
        <f t="shared" si="323"/>
        <v>F-23---75</v>
      </c>
      <c r="C20699" t="s">
        <v>5991</v>
      </c>
      <c r="D20699" t="s">
        <v>1092</v>
      </c>
      <c r="E20699">
        <v>75</v>
      </c>
    </row>
    <row r="20700" spans="1:5" ht="13.5" customHeight="1">
      <c r="A20700" t="s">
        <v>4357</v>
      </c>
      <c r="B20700" t="str">
        <f t="shared" si="323"/>
        <v>F-23---76</v>
      </c>
      <c r="C20700" t="s">
        <v>5924</v>
      </c>
      <c r="D20700" t="s">
        <v>726</v>
      </c>
      <c r="E20700">
        <v>76</v>
      </c>
    </row>
    <row r="20701" spans="1:5" ht="13.5" customHeight="1">
      <c r="A20701" t="s">
        <v>4357</v>
      </c>
      <c r="B20701" t="str">
        <f t="shared" si="323"/>
        <v>F-23---77</v>
      </c>
      <c r="C20701" t="s">
        <v>5942</v>
      </c>
      <c r="D20701" t="s">
        <v>1400</v>
      </c>
      <c r="E20701">
        <v>77</v>
      </c>
    </row>
    <row r="20702" spans="1:5" ht="13.5" customHeight="1">
      <c r="A20702" t="s">
        <v>4357</v>
      </c>
      <c r="B20702" t="str">
        <f t="shared" si="323"/>
        <v>F-23---78</v>
      </c>
      <c r="C20702" t="s">
        <v>6006</v>
      </c>
      <c r="D20702" t="s">
        <v>1441</v>
      </c>
      <c r="E20702">
        <v>78</v>
      </c>
    </row>
    <row r="20703" spans="1:5" ht="13.5" customHeight="1">
      <c r="A20703" t="s">
        <v>4357</v>
      </c>
      <c r="B20703" t="str">
        <f t="shared" si="323"/>
        <v>F-23---79</v>
      </c>
      <c r="C20703" t="s">
        <v>5996</v>
      </c>
      <c r="D20703" t="s">
        <v>1356</v>
      </c>
      <c r="E20703">
        <v>79</v>
      </c>
    </row>
    <row r="20704" spans="1:5" ht="13.5" customHeight="1">
      <c r="A20704" t="s">
        <v>4358</v>
      </c>
      <c r="B20704" t="str">
        <f t="shared" si="323"/>
        <v>F-24---1</v>
      </c>
      <c r="C20704" t="s">
        <v>4216</v>
      </c>
      <c r="D20704" t="s">
        <v>1119</v>
      </c>
      <c r="E20704">
        <v>1</v>
      </c>
    </row>
    <row r="20705" spans="1:5" ht="13.5" customHeight="1">
      <c r="A20705" t="s">
        <v>4358</v>
      </c>
      <c r="B20705" t="str">
        <f t="shared" si="323"/>
        <v>F-24---2</v>
      </c>
      <c r="C20705" t="s">
        <v>4216</v>
      </c>
      <c r="D20705" t="s">
        <v>714</v>
      </c>
      <c r="E20705">
        <v>2</v>
      </c>
    </row>
    <row r="20706" spans="1:5" ht="13.5" customHeight="1">
      <c r="A20706" t="s">
        <v>4358</v>
      </c>
      <c r="B20706" t="str">
        <f t="shared" si="323"/>
        <v>F-24---3</v>
      </c>
      <c r="C20706" t="s">
        <v>4217</v>
      </c>
      <c r="D20706" t="s">
        <v>873</v>
      </c>
      <c r="E20706">
        <v>3</v>
      </c>
    </row>
    <row r="20707" spans="1:5" ht="13.5" customHeight="1">
      <c r="A20707" t="s">
        <v>4358</v>
      </c>
      <c r="B20707" t="str">
        <f t="shared" si="323"/>
        <v>F-24---4</v>
      </c>
      <c r="C20707" t="s">
        <v>4279</v>
      </c>
      <c r="D20707" t="s">
        <v>1066</v>
      </c>
      <c r="E20707">
        <v>4</v>
      </c>
    </row>
    <row r="20708" spans="1:5" ht="13.5" customHeight="1">
      <c r="A20708" t="s">
        <v>4358</v>
      </c>
      <c r="B20708" t="str">
        <f t="shared" si="323"/>
        <v>F-24---5</v>
      </c>
      <c r="C20708" t="s">
        <v>4219</v>
      </c>
      <c r="D20708" t="s">
        <v>909</v>
      </c>
      <c r="E20708">
        <v>5</v>
      </c>
    </row>
    <row r="20709" spans="1:5" ht="13.5" customHeight="1">
      <c r="A20709" t="s">
        <v>4358</v>
      </c>
      <c r="B20709" t="str">
        <f t="shared" si="323"/>
        <v>F-24---6</v>
      </c>
      <c r="C20709" t="s">
        <v>4271</v>
      </c>
      <c r="D20709" t="s">
        <v>1142</v>
      </c>
      <c r="E20709">
        <v>6</v>
      </c>
    </row>
    <row r="20710" spans="1:5" ht="13.5" customHeight="1">
      <c r="A20710" t="s">
        <v>4358</v>
      </c>
      <c r="B20710" t="str">
        <f t="shared" si="323"/>
        <v>F-24---7</v>
      </c>
      <c r="C20710" t="s">
        <v>4220</v>
      </c>
      <c r="D20710" t="s">
        <v>1154</v>
      </c>
      <c r="E20710">
        <v>7</v>
      </c>
    </row>
    <row r="20711" spans="1:5" ht="13.5" customHeight="1">
      <c r="A20711" t="s">
        <v>4358</v>
      </c>
      <c r="B20711" t="str">
        <f t="shared" si="323"/>
        <v>F-24---8</v>
      </c>
      <c r="C20711" t="s">
        <v>4270</v>
      </c>
      <c r="D20711" t="s">
        <v>1120</v>
      </c>
      <c r="E20711">
        <v>8</v>
      </c>
    </row>
    <row r="20712" spans="1:5" ht="13.5" customHeight="1">
      <c r="A20712" t="s">
        <v>4358</v>
      </c>
      <c r="B20712" t="str">
        <f t="shared" si="323"/>
        <v>F-24---9</v>
      </c>
      <c r="C20712" t="s">
        <v>4222</v>
      </c>
      <c r="D20712" t="s">
        <v>1209</v>
      </c>
      <c r="E20712">
        <v>9</v>
      </c>
    </row>
    <row r="20713" spans="1:5" ht="13.5" customHeight="1">
      <c r="A20713" t="s">
        <v>4358</v>
      </c>
      <c r="B20713" t="str">
        <f t="shared" si="323"/>
        <v>F-24---10</v>
      </c>
      <c r="C20713" t="s">
        <v>4268</v>
      </c>
      <c r="D20713" t="s">
        <v>1058</v>
      </c>
      <c r="E20713">
        <v>10</v>
      </c>
    </row>
    <row r="20714" spans="1:5" ht="13.5" customHeight="1">
      <c r="A20714" t="s">
        <v>4358</v>
      </c>
      <c r="B20714" t="str">
        <f t="shared" si="323"/>
        <v>F-24---11</v>
      </c>
      <c r="C20714" t="s">
        <v>4224</v>
      </c>
      <c r="D20714" t="s">
        <v>1140</v>
      </c>
      <c r="E20714">
        <v>11</v>
      </c>
    </row>
    <row r="20715" spans="1:5" ht="13.5" customHeight="1">
      <c r="A20715" t="s">
        <v>4358</v>
      </c>
      <c r="B20715" t="str">
        <f t="shared" si="323"/>
        <v>F-24---12</v>
      </c>
      <c r="C20715" t="s">
        <v>4276</v>
      </c>
      <c r="D20715" t="s">
        <v>1159</v>
      </c>
      <c r="E20715">
        <v>12</v>
      </c>
    </row>
    <row r="20716" spans="1:5" ht="13.5" customHeight="1">
      <c r="A20716" t="s">
        <v>4358</v>
      </c>
      <c r="B20716" t="str">
        <f t="shared" si="323"/>
        <v>F-24---13</v>
      </c>
      <c r="C20716" t="s">
        <v>4226</v>
      </c>
      <c r="D20716" t="s">
        <v>1128</v>
      </c>
      <c r="E20716">
        <v>13</v>
      </c>
    </row>
    <row r="20717" spans="1:5" ht="13.5" customHeight="1">
      <c r="A20717" t="s">
        <v>4358</v>
      </c>
      <c r="B20717" t="str">
        <f t="shared" si="323"/>
        <v>F-24---14</v>
      </c>
      <c r="C20717" t="s">
        <v>4231</v>
      </c>
      <c r="D20717" t="s">
        <v>881</v>
      </c>
      <c r="E20717">
        <v>14</v>
      </c>
    </row>
    <row r="20718" spans="1:5" ht="13.5" customHeight="1">
      <c r="A20718" t="s">
        <v>4358</v>
      </c>
      <c r="B20718" t="str">
        <f t="shared" si="323"/>
        <v>F-24---15</v>
      </c>
      <c r="C20718" t="s">
        <v>5911</v>
      </c>
      <c r="D20718" t="s">
        <v>908</v>
      </c>
      <c r="E20718">
        <v>15</v>
      </c>
    </row>
    <row r="20719" spans="1:5" ht="13.5" customHeight="1">
      <c r="A20719" t="s">
        <v>4358</v>
      </c>
      <c r="B20719" t="str">
        <f t="shared" si="323"/>
        <v>F-24---16</v>
      </c>
      <c r="C20719" t="s">
        <v>5911</v>
      </c>
      <c r="D20719" t="s">
        <v>1160</v>
      </c>
      <c r="E20719">
        <v>16</v>
      </c>
    </row>
    <row r="20720" spans="1:5" ht="13.5" customHeight="1">
      <c r="A20720" t="s">
        <v>4358</v>
      </c>
      <c r="B20720" t="str">
        <f t="shared" si="323"/>
        <v>F-24---17</v>
      </c>
      <c r="C20720" t="s">
        <v>5911</v>
      </c>
      <c r="D20720" t="s">
        <v>6239</v>
      </c>
      <c r="E20720">
        <v>17</v>
      </c>
    </row>
    <row r="20721" spans="1:5" ht="13.5" customHeight="1">
      <c r="A20721" t="s">
        <v>4358</v>
      </c>
      <c r="B20721" t="str">
        <f t="shared" si="323"/>
        <v>F-24---18</v>
      </c>
      <c r="C20721" t="s">
        <v>743</v>
      </c>
      <c r="D20721" t="s">
        <v>754</v>
      </c>
      <c r="E20721">
        <v>18</v>
      </c>
    </row>
    <row r="20722" spans="1:5" ht="13.5" customHeight="1">
      <c r="A20722" t="s">
        <v>4358</v>
      </c>
      <c r="B20722" t="str">
        <f t="shared" si="323"/>
        <v>F-24---19</v>
      </c>
      <c r="C20722" t="s">
        <v>987</v>
      </c>
      <c r="D20722" t="s">
        <v>1263</v>
      </c>
      <c r="E20722">
        <v>19</v>
      </c>
    </row>
    <row r="20723" spans="1:5" ht="13.5" customHeight="1">
      <c r="A20723" t="s">
        <v>4358</v>
      </c>
      <c r="B20723" t="str">
        <f t="shared" si="323"/>
        <v>F-24---20</v>
      </c>
      <c r="C20723" t="s">
        <v>989</v>
      </c>
      <c r="D20723" t="s">
        <v>738</v>
      </c>
      <c r="E20723">
        <v>20</v>
      </c>
    </row>
    <row r="20724" spans="1:5" ht="13.5" customHeight="1">
      <c r="A20724" t="s">
        <v>4358</v>
      </c>
      <c r="B20724" t="str">
        <f t="shared" si="323"/>
        <v>F-24---21</v>
      </c>
      <c r="C20724" t="s">
        <v>747</v>
      </c>
      <c r="D20724" t="s">
        <v>1154</v>
      </c>
      <c r="E20724">
        <v>21</v>
      </c>
    </row>
    <row r="20725" spans="1:5" ht="13.5" customHeight="1">
      <c r="A20725" t="s">
        <v>4358</v>
      </c>
      <c r="B20725" t="str">
        <f t="shared" si="323"/>
        <v>F-24---22</v>
      </c>
      <c r="C20725" t="s">
        <v>936</v>
      </c>
      <c r="D20725" t="s">
        <v>779</v>
      </c>
      <c r="E20725">
        <v>22</v>
      </c>
    </row>
    <row r="20726" spans="1:5" ht="13.5" customHeight="1">
      <c r="A20726" t="s">
        <v>4358</v>
      </c>
      <c r="B20726" t="str">
        <f t="shared" si="323"/>
        <v>F-24---23</v>
      </c>
      <c r="C20726" t="s">
        <v>819</v>
      </c>
      <c r="D20726" t="s">
        <v>756</v>
      </c>
      <c r="E20726">
        <v>23</v>
      </c>
    </row>
    <row r="20727" spans="1:5" ht="13.5" customHeight="1">
      <c r="A20727" t="s">
        <v>4358</v>
      </c>
      <c r="B20727" t="str">
        <f t="shared" si="323"/>
        <v>F-24---24</v>
      </c>
      <c r="C20727" t="s">
        <v>1074</v>
      </c>
      <c r="D20727" t="s">
        <v>880</v>
      </c>
      <c r="E20727">
        <v>24</v>
      </c>
    </row>
    <row r="20728" spans="1:5" ht="13.5" customHeight="1">
      <c r="A20728" t="s">
        <v>4358</v>
      </c>
      <c r="B20728" t="str">
        <f t="shared" si="323"/>
        <v>F-24---25</v>
      </c>
      <c r="C20728" t="s">
        <v>820</v>
      </c>
      <c r="D20728" t="s">
        <v>882</v>
      </c>
      <c r="E20728">
        <v>25</v>
      </c>
    </row>
    <row r="20729" spans="1:5" ht="13.5" customHeight="1">
      <c r="A20729" t="s">
        <v>4358</v>
      </c>
      <c r="B20729" t="str">
        <f t="shared" si="323"/>
        <v>F-24---26</v>
      </c>
      <c r="C20729" t="s">
        <v>751</v>
      </c>
      <c r="D20729" t="s">
        <v>1281</v>
      </c>
      <c r="E20729">
        <v>26</v>
      </c>
    </row>
    <row r="20730" spans="1:5" ht="13.5" customHeight="1">
      <c r="A20730" t="s">
        <v>4358</v>
      </c>
      <c r="B20730" t="str">
        <f t="shared" si="323"/>
        <v>F-24---27</v>
      </c>
      <c r="C20730" t="s">
        <v>824</v>
      </c>
      <c r="D20730" t="s">
        <v>752</v>
      </c>
      <c r="E20730">
        <v>27</v>
      </c>
    </row>
    <row r="20731" spans="1:5" ht="13.5" customHeight="1">
      <c r="A20731" t="s">
        <v>4358</v>
      </c>
      <c r="B20731" t="str">
        <f t="shared" si="323"/>
        <v>F-24---28</v>
      </c>
      <c r="C20731" t="s">
        <v>1005</v>
      </c>
      <c r="D20731" t="s">
        <v>1105</v>
      </c>
      <c r="E20731">
        <v>28</v>
      </c>
    </row>
    <row r="20732" spans="1:5" ht="13.5" customHeight="1">
      <c r="A20732" t="s">
        <v>4358</v>
      </c>
      <c r="B20732" t="str">
        <f t="shared" si="323"/>
        <v>F-24---29</v>
      </c>
      <c r="C20732" t="s">
        <v>757</v>
      </c>
      <c r="D20732" t="s">
        <v>1272</v>
      </c>
      <c r="E20732">
        <v>29</v>
      </c>
    </row>
    <row r="20733" spans="1:5" ht="13.5" customHeight="1">
      <c r="A20733" t="s">
        <v>4358</v>
      </c>
      <c r="B20733" t="str">
        <f t="shared" si="323"/>
        <v>F-24---30</v>
      </c>
      <c r="C20733" t="s">
        <v>890</v>
      </c>
      <c r="D20733" t="s">
        <v>911</v>
      </c>
      <c r="E20733">
        <v>30</v>
      </c>
    </row>
    <row r="20734" spans="1:5" ht="13.5" customHeight="1">
      <c r="A20734" t="s">
        <v>4358</v>
      </c>
      <c r="B20734" t="str">
        <f t="shared" si="323"/>
        <v>F-24---31</v>
      </c>
      <c r="C20734" t="s">
        <v>1102</v>
      </c>
      <c r="D20734" t="s">
        <v>1190</v>
      </c>
      <c r="E20734">
        <v>31</v>
      </c>
    </row>
    <row r="20735" spans="1:5" ht="13.5" customHeight="1">
      <c r="A20735" t="s">
        <v>4358</v>
      </c>
      <c r="B20735" t="str">
        <f t="shared" si="323"/>
        <v>F-24---32</v>
      </c>
      <c r="C20735" t="s">
        <v>868</v>
      </c>
      <c r="D20735" t="s">
        <v>758</v>
      </c>
      <c r="E20735">
        <v>32</v>
      </c>
    </row>
    <row r="20736" spans="1:5" ht="13.5" customHeight="1">
      <c r="A20736" t="s">
        <v>4358</v>
      </c>
      <c r="B20736" t="str">
        <f t="shared" si="323"/>
        <v>F-24---33</v>
      </c>
      <c r="C20736" t="s">
        <v>803</v>
      </c>
      <c r="D20736" t="s">
        <v>941</v>
      </c>
      <c r="E20736">
        <v>33</v>
      </c>
    </row>
    <row r="20737" spans="1:5" ht="13.5" customHeight="1">
      <c r="A20737" t="s">
        <v>4358</v>
      </c>
      <c r="B20737" t="str">
        <f t="shared" si="323"/>
        <v>F-24---34</v>
      </c>
      <c r="C20737" t="s">
        <v>769</v>
      </c>
      <c r="D20737" t="s">
        <v>1325</v>
      </c>
      <c r="E20737">
        <v>34</v>
      </c>
    </row>
    <row r="20738" spans="1:5" ht="13.5" customHeight="1">
      <c r="A20738" t="s">
        <v>4358</v>
      </c>
      <c r="B20738" t="str">
        <f t="shared" si="323"/>
        <v>F-24---35</v>
      </c>
      <c r="C20738" t="s">
        <v>950</v>
      </c>
      <c r="D20738" t="s">
        <v>1140</v>
      </c>
      <c r="E20738">
        <v>35</v>
      </c>
    </row>
    <row r="20739" spans="1:5" ht="13.5" customHeight="1">
      <c r="A20739" t="s">
        <v>4358</v>
      </c>
      <c r="B20739" t="str">
        <f t="shared" ref="B20739:B20802" si="324">A20739&amp;"---"&amp;E20739</f>
        <v>F-24---36</v>
      </c>
      <c r="C20739" t="s">
        <v>5945</v>
      </c>
      <c r="D20739" t="s">
        <v>881</v>
      </c>
      <c r="E20739">
        <v>36</v>
      </c>
    </row>
    <row r="20740" spans="1:5" ht="13.5" customHeight="1">
      <c r="A20740" t="s">
        <v>4358</v>
      </c>
      <c r="B20740" t="str">
        <f t="shared" si="324"/>
        <v>F-24---37</v>
      </c>
      <c r="C20740" t="s">
        <v>5946</v>
      </c>
      <c r="D20740" t="s">
        <v>893</v>
      </c>
      <c r="E20740">
        <v>37</v>
      </c>
    </row>
    <row r="20741" spans="1:5" ht="13.5" customHeight="1">
      <c r="A20741" t="s">
        <v>4358</v>
      </c>
      <c r="B20741" t="str">
        <f t="shared" si="324"/>
        <v>F-24---38</v>
      </c>
      <c r="C20741" t="s">
        <v>5947</v>
      </c>
      <c r="D20741" t="s">
        <v>884</v>
      </c>
      <c r="E20741">
        <v>38</v>
      </c>
    </row>
    <row r="20742" spans="1:5" ht="13.5" customHeight="1">
      <c r="A20742" t="s">
        <v>4358</v>
      </c>
      <c r="B20742" t="str">
        <f t="shared" si="324"/>
        <v>F-24---39</v>
      </c>
      <c r="C20742" t="s">
        <v>5948</v>
      </c>
      <c r="D20742" t="s">
        <v>886</v>
      </c>
      <c r="E20742">
        <v>39</v>
      </c>
    </row>
    <row r="20743" spans="1:5" ht="13.5" customHeight="1">
      <c r="A20743" t="s">
        <v>4358</v>
      </c>
      <c r="B20743" t="str">
        <f t="shared" si="324"/>
        <v>F-24---40</v>
      </c>
      <c r="C20743" t="s">
        <v>5949</v>
      </c>
      <c r="D20743" t="s">
        <v>895</v>
      </c>
      <c r="E20743">
        <v>40</v>
      </c>
    </row>
    <row r="20744" spans="1:5" ht="13.5" customHeight="1">
      <c r="A20744" t="s">
        <v>4358</v>
      </c>
      <c r="B20744" t="str">
        <f t="shared" si="324"/>
        <v>F-24---41</v>
      </c>
      <c r="C20744" t="s">
        <v>5914</v>
      </c>
      <c r="D20744" t="s">
        <v>785</v>
      </c>
      <c r="E20744">
        <v>41</v>
      </c>
    </row>
    <row r="20745" spans="1:5" ht="13.5" customHeight="1">
      <c r="A20745" t="s">
        <v>4358</v>
      </c>
      <c r="B20745" t="str">
        <f t="shared" si="324"/>
        <v>F-24---42</v>
      </c>
      <c r="C20745" t="s">
        <v>5915</v>
      </c>
      <c r="D20745" t="s">
        <v>772</v>
      </c>
      <c r="E20745">
        <v>42</v>
      </c>
    </row>
    <row r="20746" spans="1:5" ht="13.5" customHeight="1">
      <c r="A20746" t="s">
        <v>4358</v>
      </c>
      <c r="B20746" t="str">
        <f t="shared" si="324"/>
        <v>F-24---43</v>
      </c>
      <c r="C20746" t="s">
        <v>5917</v>
      </c>
      <c r="D20746" t="s">
        <v>789</v>
      </c>
      <c r="E20746">
        <v>43</v>
      </c>
    </row>
    <row r="20747" spans="1:5" ht="13.5" customHeight="1">
      <c r="A20747" t="s">
        <v>4358</v>
      </c>
      <c r="B20747" t="str">
        <f t="shared" si="324"/>
        <v>F-24---44</v>
      </c>
      <c r="C20747" t="s">
        <v>5918</v>
      </c>
      <c r="D20747" t="s">
        <v>770</v>
      </c>
      <c r="E20747">
        <v>44</v>
      </c>
    </row>
    <row r="20748" spans="1:5" ht="13.5" customHeight="1">
      <c r="A20748" t="s">
        <v>4358</v>
      </c>
      <c r="B20748" t="str">
        <f t="shared" si="324"/>
        <v>F-24---45</v>
      </c>
      <c r="C20748" t="s">
        <v>5971</v>
      </c>
      <c r="D20748" t="s">
        <v>1058</v>
      </c>
      <c r="E20748">
        <v>45</v>
      </c>
    </row>
    <row r="20749" spans="1:5" ht="13.5" customHeight="1">
      <c r="A20749" t="s">
        <v>4358</v>
      </c>
      <c r="B20749" t="str">
        <f t="shared" si="324"/>
        <v>F-24---46</v>
      </c>
      <c r="C20749" t="s">
        <v>5931</v>
      </c>
      <c r="D20749" t="s">
        <v>1044</v>
      </c>
      <c r="E20749">
        <v>46</v>
      </c>
    </row>
    <row r="20750" spans="1:5" ht="13.5" customHeight="1">
      <c r="A20750" t="s">
        <v>4358</v>
      </c>
      <c r="B20750" t="str">
        <f t="shared" si="324"/>
        <v>F-24---47</v>
      </c>
      <c r="C20750" t="s">
        <v>5972</v>
      </c>
      <c r="D20750" t="s">
        <v>979</v>
      </c>
      <c r="E20750">
        <v>47</v>
      </c>
    </row>
    <row r="20751" spans="1:5" ht="13.5" customHeight="1">
      <c r="A20751" t="s">
        <v>4358</v>
      </c>
      <c r="B20751" t="str">
        <f t="shared" si="324"/>
        <v>F-24---48</v>
      </c>
      <c r="C20751" t="s">
        <v>5985</v>
      </c>
      <c r="D20751" t="s">
        <v>1159</v>
      </c>
      <c r="E20751">
        <v>48</v>
      </c>
    </row>
    <row r="20752" spans="1:5" ht="13.5" customHeight="1">
      <c r="A20752" t="s">
        <v>4358</v>
      </c>
      <c r="B20752" t="str">
        <f t="shared" si="324"/>
        <v>F-24---49</v>
      </c>
      <c r="C20752" t="s">
        <v>5955</v>
      </c>
      <c r="D20752" t="s">
        <v>889</v>
      </c>
      <c r="E20752">
        <v>49</v>
      </c>
    </row>
    <row r="20753" spans="1:5" ht="13.5" customHeight="1">
      <c r="A20753" t="s">
        <v>4358</v>
      </c>
      <c r="B20753" t="str">
        <f t="shared" si="324"/>
        <v>F-24---50</v>
      </c>
      <c r="C20753" t="s">
        <v>5924</v>
      </c>
      <c r="D20753" t="s">
        <v>726</v>
      </c>
      <c r="E20753">
        <v>50</v>
      </c>
    </row>
    <row r="20754" spans="1:5" ht="13.5" customHeight="1">
      <c r="A20754" t="s">
        <v>4358</v>
      </c>
      <c r="B20754" t="str">
        <f t="shared" si="324"/>
        <v>F-24---51</v>
      </c>
      <c r="C20754" t="s">
        <v>5976</v>
      </c>
      <c r="D20754" t="s">
        <v>1162</v>
      </c>
      <c r="E20754">
        <v>51</v>
      </c>
    </row>
    <row r="20755" spans="1:5" ht="13.5" customHeight="1">
      <c r="A20755" t="s">
        <v>4359</v>
      </c>
      <c r="B20755" t="str">
        <f t="shared" si="324"/>
        <v>F-25---1</v>
      </c>
      <c r="C20755" t="s">
        <v>4216</v>
      </c>
      <c r="D20755" t="s">
        <v>1119</v>
      </c>
      <c r="E20755">
        <v>1</v>
      </c>
    </row>
    <row r="20756" spans="1:5" ht="13.5" customHeight="1">
      <c r="A20756" t="s">
        <v>4359</v>
      </c>
      <c r="B20756" t="str">
        <f t="shared" si="324"/>
        <v>F-25---2</v>
      </c>
      <c r="C20756" t="s">
        <v>4216</v>
      </c>
      <c r="D20756" t="s">
        <v>714</v>
      </c>
      <c r="E20756">
        <v>2</v>
      </c>
    </row>
    <row r="20757" spans="1:5" ht="13.5" customHeight="1">
      <c r="A20757" t="s">
        <v>4359</v>
      </c>
      <c r="B20757" t="str">
        <f t="shared" si="324"/>
        <v>F-25---3</v>
      </c>
      <c r="C20757" t="s">
        <v>4216</v>
      </c>
      <c r="D20757" t="s">
        <v>873</v>
      </c>
      <c r="E20757">
        <v>3</v>
      </c>
    </row>
    <row r="20758" spans="1:5" ht="13.5" customHeight="1">
      <c r="A20758" t="s">
        <v>4359</v>
      </c>
      <c r="B20758" t="str">
        <f t="shared" si="324"/>
        <v>F-25---4</v>
      </c>
      <c r="C20758" t="s">
        <v>4216</v>
      </c>
      <c r="D20758" t="s">
        <v>1066</v>
      </c>
      <c r="E20758">
        <v>4</v>
      </c>
    </row>
    <row r="20759" spans="1:5" ht="13.5" customHeight="1">
      <c r="A20759" t="s">
        <v>4359</v>
      </c>
      <c r="B20759" t="str">
        <f t="shared" si="324"/>
        <v>F-25---5</v>
      </c>
      <c r="C20759" t="s">
        <v>4219</v>
      </c>
      <c r="D20759" t="s">
        <v>909</v>
      </c>
      <c r="E20759">
        <v>5</v>
      </c>
    </row>
    <row r="20760" spans="1:5" ht="13.5" customHeight="1">
      <c r="A20760" t="s">
        <v>4359</v>
      </c>
      <c r="B20760" t="str">
        <f t="shared" si="324"/>
        <v>F-25---6</v>
      </c>
      <c r="C20760" t="s">
        <v>4271</v>
      </c>
      <c r="D20760" t="s">
        <v>1142</v>
      </c>
      <c r="E20760">
        <v>6</v>
      </c>
    </row>
    <row r="20761" spans="1:5" ht="13.5" customHeight="1">
      <c r="A20761" t="s">
        <v>4359</v>
      </c>
      <c r="B20761" t="str">
        <f t="shared" si="324"/>
        <v>F-25---7</v>
      </c>
      <c r="C20761" t="s">
        <v>4220</v>
      </c>
      <c r="D20761" t="s">
        <v>1154</v>
      </c>
      <c r="E20761">
        <v>7</v>
      </c>
    </row>
    <row r="20762" spans="1:5" ht="13.5" customHeight="1">
      <c r="A20762" t="s">
        <v>4359</v>
      </c>
      <c r="B20762" t="str">
        <f t="shared" si="324"/>
        <v>F-25---8</v>
      </c>
      <c r="C20762" t="s">
        <v>4228</v>
      </c>
      <c r="D20762" t="s">
        <v>1120</v>
      </c>
      <c r="E20762">
        <v>8</v>
      </c>
    </row>
    <row r="20763" spans="1:5" ht="13.5" customHeight="1">
      <c r="A20763" t="s">
        <v>4359</v>
      </c>
      <c r="B20763" t="str">
        <f t="shared" si="324"/>
        <v>F-25---9</v>
      </c>
      <c r="C20763" t="s">
        <v>4223</v>
      </c>
      <c r="D20763" t="s">
        <v>1209</v>
      </c>
      <c r="E20763">
        <v>9</v>
      </c>
    </row>
    <row r="20764" spans="1:5" ht="13.5" customHeight="1">
      <c r="A20764" t="s">
        <v>4359</v>
      </c>
      <c r="B20764" t="str">
        <f t="shared" si="324"/>
        <v>F-25---10</v>
      </c>
      <c r="C20764" t="s">
        <v>4276</v>
      </c>
      <c r="D20764" t="s">
        <v>1058</v>
      </c>
      <c r="E20764">
        <v>10</v>
      </c>
    </row>
    <row r="20765" spans="1:5" ht="13.5" customHeight="1">
      <c r="A20765" t="s">
        <v>4359</v>
      </c>
      <c r="B20765" t="str">
        <f t="shared" si="324"/>
        <v>F-25---11</v>
      </c>
      <c r="C20765" t="s">
        <v>4259</v>
      </c>
      <c r="D20765" t="s">
        <v>1140</v>
      </c>
      <c r="E20765">
        <v>11</v>
      </c>
    </row>
    <row r="20766" spans="1:5" ht="13.5" customHeight="1">
      <c r="A20766" t="s">
        <v>4359</v>
      </c>
      <c r="B20766" t="str">
        <f t="shared" si="324"/>
        <v>F-25---12</v>
      </c>
      <c r="C20766" t="s">
        <v>4254</v>
      </c>
      <c r="D20766" t="s">
        <v>1159</v>
      </c>
      <c r="E20766">
        <v>12</v>
      </c>
    </row>
    <row r="20767" spans="1:5" ht="13.5" customHeight="1">
      <c r="A20767" t="s">
        <v>4359</v>
      </c>
      <c r="B20767" t="str">
        <f t="shared" si="324"/>
        <v>F-25---13</v>
      </c>
      <c r="C20767" t="s">
        <v>4235</v>
      </c>
      <c r="D20767" t="s">
        <v>1128</v>
      </c>
      <c r="E20767">
        <v>13</v>
      </c>
    </row>
    <row r="20768" spans="1:5" ht="13.5" customHeight="1">
      <c r="A20768" t="s">
        <v>4359</v>
      </c>
      <c r="B20768" t="str">
        <f t="shared" si="324"/>
        <v>F-25---14</v>
      </c>
      <c r="C20768" t="s">
        <v>4236</v>
      </c>
      <c r="D20768" t="s">
        <v>881</v>
      </c>
      <c r="E20768">
        <v>14</v>
      </c>
    </row>
    <row r="20769" spans="1:5" ht="13.5" customHeight="1">
      <c r="A20769" t="s">
        <v>4359</v>
      </c>
      <c r="B20769" t="str">
        <f t="shared" si="324"/>
        <v>F-25---15</v>
      </c>
      <c r="C20769" t="s">
        <v>743</v>
      </c>
      <c r="D20769" t="s">
        <v>754</v>
      </c>
      <c r="E20769">
        <v>15</v>
      </c>
    </row>
    <row r="20770" spans="1:5" ht="13.5" customHeight="1">
      <c r="A20770" t="s">
        <v>4359</v>
      </c>
      <c r="B20770" t="str">
        <f t="shared" si="324"/>
        <v>F-25---16</v>
      </c>
      <c r="C20770" t="s">
        <v>987</v>
      </c>
      <c r="D20770" t="s">
        <v>1263</v>
      </c>
      <c r="E20770">
        <v>16</v>
      </c>
    </row>
    <row r="20771" spans="1:5" ht="13.5" customHeight="1">
      <c r="A20771" t="s">
        <v>4359</v>
      </c>
      <c r="B20771" t="str">
        <f t="shared" si="324"/>
        <v>F-25---17</v>
      </c>
      <c r="C20771" t="s">
        <v>989</v>
      </c>
      <c r="D20771" t="s">
        <v>738</v>
      </c>
      <c r="E20771">
        <v>17</v>
      </c>
    </row>
    <row r="20772" spans="1:5" ht="13.5" customHeight="1">
      <c r="A20772" t="s">
        <v>4359</v>
      </c>
      <c r="B20772" t="str">
        <f t="shared" si="324"/>
        <v>F-25---18</v>
      </c>
      <c r="C20772" t="s">
        <v>747</v>
      </c>
      <c r="D20772" t="s">
        <v>1154</v>
      </c>
      <c r="E20772">
        <v>18</v>
      </c>
    </row>
    <row r="20773" spans="1:5" ht="13.5" customHeight="1">
      <c r="A20773" t="s">
        <v>4359</v>
      </c>
      <c r="B20773" t="str">
        <f t="shared" si="324"/>
        <v>F-25---19</v>
      </c>
      <c r="C20773" t="s">
        <v>936</v>
      </c>
      <c r="D20773" t="s">
        <v>779</v>
      </c>
      <c r="E20773">
        <v>19</v>
      </c>
    </row>
    <row r="20774" spans="1:5" ht="13.5" customHeight="1">
      <c r="A20774" t="s">
        <v>4359</v>
      </c>
      <c r="B20774" t="str">
        <f t="shared" si="324"/>
        <v>F-25---20</v>
      </c>
      <c r="C20774" t="s">
        <v>819</v>
      </c>
      <c r="D20774" t="s">
        <v>756</v>
      </c>
      <c r="E20774">
        <v>20</v>
      </c>
    </row>
    <row r="20775" spans="1:5" ht="13.5" customHeight="1">
      <c r="A20775" t="s">
        <v>4359</v>
      </c>
      <c r="B20775" t="str">
        <f t="shared" si="324"/>
        <v>F-25---21</v>
      </c>
      <c r="C20775" t="s">
        <v>1074</v>
      </c>
      <c r="D20775" t="s">
        <v>880</v>
      </c>
      <c r="E20775">
        <v>21</v>
      </c>
    </row>
    <row r="20776" spans="1:5" ht="13.5" customHeight="1">
      <c r="A20776" t="s">
        <v>4359</v>
      </c>
      <c r="B20776" t="str">
        <f t="shared" si="324"/>
        <v>F-25---22</v>
      </c>
      <c r="C20776" t="s">
        <v>820</v>
      </c>
      <c r="D20776" t="s">
        <v>882</v>
      </c>
      <c r="E20776">
        <v>22</v>
      </c>
    </row>
    <row r="20777" spans="1:5" ht="13.5" customHeight="1">
      <c r="A20777" t="s">
        <v>4359</v>
      </c>
      <c r="B20777" t="str">
        <f t="shared" si="324"/>
        <v>F-25---23</v>
      </c>
      <c r="C20777" t="s">
        <v>751</v>
      </c>
      <c r="D20777" t="s">
        <v>1281</v>
      </c>
      <c r="E20777">
        <v>23</v>
      </c>
    </row>
    <row r="20778" spans="1:5" ht="13.5" customHeight="1">
      <c r="A20778" t="s">
        <v>4359</v>
      </c>
      <c r="B20778" t="str">
        <f t="shared" si="324"/>
        <v>F-25---24</v>
      </c>
      <c r="C20778" t="s">
        <v>824</v>
      </c>
      <c r="D20778" t="s">
        <v>752</v>
      </c>
      <c r="E20778">
        <v>24</v>
      </c>
    </row>
    <row r="20779" spans="1:5" ht="13.5" customHeight="1">
      <c r="A20779" t="s">
        <v>4359</v>
      </c>
      <c r="B20779" t="str">
        <f t="shared" si="324"/>
        <v>F-25---25</v>
      </c>
      <c r="C20779" t="s">
        <v>1005</v>
      </c>
      <c r="D20779" t="s">
        <v>1105</v>
      </c>
      <c r="E20779">
        <v>25</v>
      </c>
    </row>
    <row r="20780" spans="1:5" ht="13.5" customHeight="1">
      <c r="A20780" t="s">
        <v>4359</v>
      </c>
      <c r="B20780" t="str">
        <f t="shared" si="324"/>
        <v>F-25---26</v>
      </c>
      <c r="C20780" t="s">
        <v>757</v>
      </c>
      <c r="D20780" t="s">
        <v>1272</v>
      </c>
      <c r="E20780">
        <v>26</v>
      </c>
    </row>
    <row r="20781" spans="1:5" ht="13.5" customHeight="1">
      <c r="A20781" t="s">
        <v>4359</v>
      </c>
      <c r="B20781" t="str">
        <f t="shared" si="324"/>
        <v>F-25---27</v>
      </c>
      <c r="C20781" t="s">
        <v>890</v>
      </c>
      <c r="D20781" t="s">
        <v>911</v>
      </c>
      <c r="E20781">
        <v>27</v>
      </c>
    </row>
    <row r="20782" spans="1:5" ht="13.5" customHeight="1">
      <c r="A20782" t="s">
        <v>4359</v>
      </c>
      <c r="B20782" t="str">
        <f t="shared" si="324"/>
        <v>F-25---28</v>
      </c>
      <c r="C20782" t="s">
        <v>1102</v>
      </c>
      <c r="D20782" t="s">
        <v>1190</v>
      </c>
      <c r="E20782">
        <v>28</v>
      </c>
    </row>
    <row r="20783" spans="1:5" ht="13.5" customHeight="1">
      <c r="A20783" t="s">
        <v>4359</v>
      </c>
      <c r="B20783" t="str">
        <f t="shared" si="324"/>
        <v>F-25---29</v>
      </c>
      <c r="C20783" t="s">
        <v>868</v>
      </c>
      <c r="D20783" t="s">
        <v>758</v>
      </c>
      <c r="E20783">
        <v>29</v>
      </c>
    </row>
    <row r="20784" spans="1:5" ht="13.5" customHeight="1">
      <c r="A20784" t="s">
        <v>4359</v>
      </c>
      <c r="B20784" t="str">
        <f t="shared" si="324"/>
        <v>F-25---30</v>
      </c>
      <c r="C20784" t="s">
        <v>803</v>
      </c>
      <c r="D20784" t="s">
        <v>941</v>
      </c>
      <c r="E20784">
        <v>30</v>
      </c>
    </row>
    <row r="20785" spans="1:5" ht="13.5" customHeight="1">
      <c r="A20785" t="s">
        <v>4359</v>
      </c>
      <c r="B20785" t="str">
        <f t="shared" si="324"/>
        <v>F-25---31</v>
      </c>
      <c r="C20785" t="s">
        <v>769</v>
      </c>
      <c r="D20785" t="s">
        <v>1325</v>
      </c>
      <c r="E20785">
        <v>31</v>
      </c>
    </row>
    <row r="20786" spans="1:5" ht="13.5" customHeight="1">
      <c r="A20786" t="s">
        <v>4359</v>
      </c>
      <c r="B20786" t="str">
        <f t="shared" si="324"/>
        <v>F-25---32</v>
      </c>
      <c r="C20786" t="s">
        <v>950</v>
      </c>
      <c r="D20786" t="s">
        <v>1140</v>
      </c>
      <c r="E20786">
        <v>32</v>
      </c>
    </row>
    <row r="20787" spans="1:5" ht="13.5" customHeight="1">
      <c r="A20787" t="s">
        <v>4359</v>
      </c>
      <c r="B20787" t="str">
        <f t="shared" si="324"/>
        <v>F-25---33</v>
      </c>
      <c r="C20787" t="s">
        <v>5945</v>
      </c>
      <c r="D20787" t="s">
        <v>881</v>
      </c>
      <c r="E20787">
        <v>33</v>
      </c>
    </row>
    <row r="20788" spans="1:5" ht="13.5" customHeight="1">
      <c r="A20788" t="s">
        <v>4359</v>
      </c>
      <c r="B20788" t="str">
        <f t="shared" si="324"/>
        <v>F-25---34</v>
      </c>
      <c r="C20788" t="s">
        <v>5946</v>
      </c>
      <c r="D20788" t="s">
        <v>893</v>
      </c>
      <c r="E20788">
        <v>34</v>
      </c>
    </row>
    <row r="20789" spans="1:5" ht="13.5" customHeight="1">
      <c r="A20789" t="s">
        <v>4359</v>
      </c>
      <c r="B20789" t="str">
        <f t="shared" si="324"/>
        <v>F-25---35</v>
      </c>
      <c r="C20789" t="s">
        <v>5947</v>
      </c>
      <c r="D20789" t="s">
        <v>884</v>
      </c>
      <c r="E20789">
        <v>35</v>
      </c>
    </row>
    <row r="20790" spans="1:5" ht="13.5" customHeight="1">
      <c r="A20790" t="s">
        <v>4359</v>
      </c>
      <c r="B20790" t="str">
        <f t="shared" si="324"/>
        <v>F-25---36</v>
      </c>
      <c r="C20790" t="s">
        <v>5948</v>
      </c>
      <c r="D20790" t="s">
        <v>886</v>
      </c>
      <c r="E20790">
        <v>36</v>
      </c>
    </row>
    <row r="20791" spans="1:5" ht="13.5" customHeight="1">
      <c r="A20791" t="s">
        <v>4359</v>
      </c>
      <c r="B20791" t="str">
        <f t="shared" si="324"/>
        <v>F-25---37</v>
      </c>
      <c r="C20791" t="s">
        <v>5949</v>
      </c>
      <c r="D20791" t="s">
        <v>895</v>
      </c>
      <c r="E20791">
        <v>37</v>
      </c>
    </row>
    <row r="20792" spans="1:5" ht="13.5" customHeight="1">
      <c r="A20792" t="s">
        <v>4359</v>
      </c>
      <c r="B20792" t="str">
        <f t="shared" si="324"/>
        <v>F-25---38</v>
      </c>
      <c r="C20792" t="s">
        <v>5914</v>
      </c>
      <c r="D20792" t="s">
        <v>785</v>
      </c>
      <c r="E20792">
        <v>38</v>
      </c>
    </row>
    <row r="20793" spans="1:5" ht="13.5" customHeight="1">
      <c r="A20793" t="s">
        <v>4359</v>
      </c>
      <c r="B20793" t="str">
        <f t="shared" si="324"/>
        <v>F-25---39</v>
      </c>
      <c r="C20793" t="s">
        <v>5915</v>
      </c>
      <c r="D20793" t="s">
        <v>772</v>
      </c>
      <c r="E20793">
        <v>39</v>
      </c>
    </row>
    <row r="20794" spans="1:5" ht="13.5" customHeight="1">
      <c r="A20794" t="s">
        <v>4359</v>
      </c>
      <c r="B20794" t="str">
        <f t="shared" si="324"/>
        <v>F-25---40</v>
      </c>
      <c r="C20794" t="s">
        <v>5917</v>
      </c>
      <c r="D20794" t="s">
        <v>789</v>
      </c>
      <c r="E20794">
        <v>40</v>
      </c>
    </row>
    <row r="20795" spans="1:5" ht="13.5" customHeight="1">
      <c r="A20795" t="s">
        <v>4359</v>
      </c>
      <c r="B20795" t="str">
        <f t="shared" si="324"/>
        <v>F-25---41</v>
      </c>
      <c r="C20795" t="s">
        <v>5918</v>
      </c>
      <c r="D20795" t="s">
        <v>770</v>
      </c>
      <c r="E20795">
        <v>41</v>
      </c>
    </row>
    <row r="20796" spans="1:5" ht="13.5" customHeight="1">
      <c r="A20796" t="s">
        <v>4359</v>
      </c>
      <c r="B20796" t="str">
        <f t="shared" si="324"/>
        <v>F-25---42</v>
      </c>
      <c r="C20796" t="s">
        <v>5971</v>
      </c>
      <c r="D20796" t="s">
        <v>1058</v>
      </c>
      <c r="E20796">
        <v>42</v>
      </c>
    </row>
    <row r="20797" spans="1:5" ht="13.5" customHeight="1">
      <c r="A20797" t="s">
        <v>4359</v>
      </c>
      <c r="B20797" t="str">
        <f t="shared" si="324"/>
        <v>F-25---43</v>
      </c>
      <c r="C20797" t="s">
        <v>5931</v>
      </c>
      <c r="D20797" t="s">
        <v>1044</v>
      </c>
      <c r="E20797">
        <v>43</v>
      </c>
    </row>
    <row r="20798" spans="1:5" ht="13.5" customHeight="1">
      <c r="A20798" t="s">
        <v>4359</v>
      </c>
      <c r="B20798" t="str">
        <f t="shared" si="324"/>
        <v>F-25---44</v>
      </c>
      <c r="C20798" t="s">
        <v>5972</v>
      </c>
      <c r="D20798" t="s">
        <v>979</v>
      </c>
      <c r="E20798">
        <v>44</v>
      </c>
    </row>
    <row r="20799" spans="1:5" ht="13.5" customHeight="1">
      <c r="A20799" t="s">
        <v>4359</v>
      </c>
      <c r="B20799" t="str">
        <f t="shared" si="324"/>
        <v>F-25---45</v>
      </c>
      <c r="C20799" t="s">
        <v>5985</v>
      </c>
      <c r="D20799" t="s">
        <v>1159</v>
      </c>
      <c r="E20799">
        <v>45</v>
      </c>
    </row>
    <row r="20800" spans="1:5" ht="13.5" customHeight="1">
      <c r="A20800" t="s">
        <v>4359</v>
      </c>
      <c r="B20800" t="str">
        <f t="shared" si="324"/>
        <v>F-25---46</v>
      </c>
      <c r="C20800" t="s">
        <v>5955</v>
      </c>
      <c r="D20800" t="s">
        <v>889</v>
      </c>
      <c r="E20800">
        <v>46</v>
      </c>
    </row>
    <row r="20801" spans="1:5" ht="13.5" customHeight="1">
      <c r="A20801" t="s">
        <v>4359</v>
      </c>
      <c r="B20801" t="str">
        <f t="shared" si="324"/>
        <v>F-25---47</v>
      </c>
      <c r="C20801" t="s">
        <v>5924</v>
      </c>
      <c r="D20801" t="s">
        <v>726</v>
      </c>
      <c r="E20801">
        <v>47</v>
      </c>
    </row>
    <row r="20802" spans="1:5" ht="13.5" customHeight="1">
      <c r="A20802" t="s">
        <v>4359</v>
      </c>
      <c r="B20802" t="str">
        <f t="shared" si="324"/>
        <v>F-25---48</v>
      </c>
      <c r="C20802" t="s">
        <v>5976</v>
      </c>
      <c r="D20802" t="s">
        <v>1162</v>
      </c>
      <c r="E20802">
        <v>48</v>
      </c>
    </row>
    <row r="20803" spans="1:5" ht="13.5" customHeight="1">
      <c r="A20803" t="s">
        <v>4360</v>
      </c>
      <c r="B20803" t="str">
        <f t="shared" ref="B20803:B20866" si="325">A20803&amp;"---"&amp;E20803</f>
        <v>F-26---1</v>
      </c>
      <c r="C20803" t="s">
        <v>4234</v>
      </c>
      <c r="D20803" t="s">
        <v>1442</v>
      </c>
      <c r="E20803">
        <v>1</v>
      </c>
    </row>
    <row r="20804" spans="1:5" ht="13.5" customHeight="1">
      <c r="A20804" t="s">
        <v>4360</v>
      </c>
      <c r="B20804" t="str">
        <f t="shared" si="325"/>
        <v>F-26---2</v>
      </c>
      <c r="C20804" t="s">
        <v>4216</v>
      </c>
      <c r="D20804" t="s">
        <v>1442</v>
      </c>
      <c r="E20804">
        <v>2</v>
      </c>
    </row>
    <row r="20805" spans="1:5" ht="13.5" customHeight="1">
      <c r="A20805" t="s">
        <v>4360</v>
      </c>
      <c r="B20805" t="str">
        <f t="shared" si="325"/>
        <v>F-26---3</v>
      </c>
      <c r="C20805" t="s">
        <v>4216</v>
      </c>
      <c r="D20805" t="s">
        <v>1119</v>
      </c>
      <c r="E20805">
        <v>3</v>
      </c>
    </row>
    <row r="20806" spans="1:5" ht="13.5" customHeight="1">
      <c r="A20806" t="s">
        <v>4360</v>
      </c>
      <c r="B20806" t="str">
        <f t="shared" si="325"/>
        <v>F-26---4</v>
      </c>
      <c r="C20806" t="s">
        <v>4216</v>
      </c>
      <c r="D20806" t="s">
        <v>714</v>
      </c>
      <c r="E20806">
        <v>4</v>
      </c>
    </row>
    <row r="20807" spans="1:5" ht="13.5" customHeight="1">
      <c r="A20807" t="s">
        <v>4360</v>
      </c>
      <c r="B20807" t="str">
        <f t="shared" si="325"/>
        <v>F-26---5</v>
      </c>
      <c r="C20807" t="s">
        <v>4216</v>
      </c>
      <c r="D20807" t="s">
        <v>873</v>
      </c>
      <c r="E20807">
        <v>5</v>
      </c>
    </row>
    <row r="20808" spans="1:5" ht="13.5" customHeight="1">
      <c r="A20808" t="s">
        <v>4360</v>
      </c>
      <c r="B20808" t="str">
        <f t="shared" si="325"/>
        <v>F-26---6</v>
      </c>
      <c r="C20808" t="s">
        <v>4216</v>
      </c>
      <c r="D20808" t="s">
        <v>1066</v>
      </c>
      <c r="E20808">
        <v>6</v>
      </c>
    </row>
    <row r="20809" spans="1:5" ht="13.5" customHeight="1">
      <c r="A20809" t="s">
        <v>4360</v>
      </c>
      <c r="B20809" t="str">
        <f t="shared" si="325"/>
        <v>F-26---7</v>
      </c>
      <c r="C20809" t="s">
        <v>4219</v>
      </c>
      <c r="D20809" t="s">
        <v>909</v>
      </c>
      <c r="E20809">
        <v>7</v>
      </c>
    </row>
    <row r="20810" spans="1:5" ht="13.5" customHeight="1">
      <c r="A20810" t="s">
        <v>4360</v>
      </c>
      <c r="B20810" t="str">
        <f t="shared" si="325"/>
        <v>F-26---8</v>
      </c>
      <c r="C20810" t="s">
        <v>4271</v>
      </c>
      <c r="D20810" t="s">
        <v>1142</v>
      </c>
      <c r="E20810">
        <v>8</v>
      </c>
    </row>
    <row r="20811" spans="1:5" ht="13.5" customHeight="1">
      <c r="A20811" t="s">
        <v>4360</v>
      </c>
      <c r="B20811" t="str">
        <f t="shared" si="325"/>
        <v>F-26---9</v>
      </c>
      <c r="C20811" t="s">
        <v>4220</v>
      </c>
      <c r="D20811" t="s">
        <v>1154</v>
      </c>
      <c r="E20811">
        <v>9</v>
      </c>
    </row>
    <row r="20812" spans="1:5" ht="13.5" customHeight="1">
      <c r="A20812" t="s">
        <v>4360</v>
      </c>
      <c r="B20812" t="str">
        <f t="shared" si="325"/>
        <v>F-26---10</v>
      </c>
      <c r="C20812" t="s">
        <v>4228</v>
      </c>
      <c r="D20812" t="s">
        <v>1120</v>
      </c>
      <c r="E20812">
        <v>10</v>
      </c>
    </row>
    <row r="20813" spans="1:5" ht="13.5" customHeight="1">
      <c r="A20813" t="s">
        <v>4360</v>
      </c>
      <c r="B20813" t="str">
        <f t="shared" si="325"/>
        <v>F-26---11</v>
      </c>
      <c r="C20813" t="s">
        <v>4223</v>
      </c>
      <c r="D20813" t="s">
        <v>1209</v>
      </c>
      <c r="E20813">
        <v>11</v>
      </c>
    </row>
    <row r="20814" spans="1:5" ht="13.5" customHeight="1">
      <c r="A20814" t="s">
        <v>4360</v>
      </c>
      <c r="B20814" t="str">
        <f t="shared" si="325"/>
        <v>F-26---12</v>
      </c>
      <c r="C20814" t="s">
        <v>4276</v>
      </c>
      <c r="D20814" t="s">
        <v>1058</v>
      </c>
      <c r="E20814">
        <v>12</v>
      </c>
    </row>
    <row r="20815" spans="1:5" ht="13.5" customHeight="1">
      <c r="A20815" t="s">
        <v>4360</v>
      </c>
      <c r="B20815" t="str">
        <f t="shared" si="325"/>
        <v>F-26---13</v>
      </c>
      <c r="C20815" t="s">
        <v>4227</v>
      </c>
      <c r="D20815" t="s">
        <v>1140</v>
      </c>
      <c r="E20815">
        <v>13</v>
      </c>
    </row>
    <row r="20816" spans="1:5" ht="13.5" customHeight="1">
      <c r="A20816" t="s">
        <v>4360</v>
      </c>
      <c r="B20816" t="str">
        <f t="shared" si="325"/>
        <v>F-26---14</v>
      </c>
      <c r="C20816" t="s">
        <v>4233</v>
      </c>
      <c r="D20816" t="s">
        <v>1159</v>
      </c>
      <c r="E20816">
        <v>14</v>
      </c>
    </row>
    <row r="20817" spans="1:5" ht="13.5" customHeight="1">
      <c r="A20817" t="s">
        <v>4360</v>
      </c>
      <c r="B20817" t="str">
        <f t="shared" si="325"/>
        <v>F-26---15</v>
      </c>
      <c r="C20817" t="s">
        <v>4273</v>
      </c>
      <c r="D20817" t="s">
        <v>1128</v>
      </c>
      <c r="E20817">
        <v>15</v>
      </c>
    </row>
    <row r="20818" spans="1:5" ht="13.5" customHeight="1">
      <c r="A20818" t="s">
        <v>4360</v>
      </c>
      <c r="B20818" t="str">
        <f t="shared" si="325"/>
        <v>F-26---16</v>
      </c>
      <c r="C20818" t="s">
        <v>4275</v>
      </c>
      <c r="D20818" t="s">
        <v>881</v>
      </c>
      <c r="E20818">
        <v>16</v>
      </c>
    </row>
    <row r="20819" spans="1:5" ht="13.5" customHeight="1">
      <c r="A20819" t="s">
        <v>4360</v>
      </c>
      <c r="B20819" t="str">
        <f t="shared" si="325"/>
        <v>F-26---17</v>
      </c>
      <c r="C20819" t="s">
        <v>1017</v>
      </c>
      <c r="D20819" t="s">
        <v>796</v>
      </c>
      <c r="E20819">
        <v>17</v>
      </c>
    </row>
    <row r="20820" spans="1:5" ht="13.5" customHeight="1">
      <c r="A20820" t="s">
        <v>4360</v>
      </c>
      <c r="B20820" t="str">
        <f t="shared" si="325"/>
        <v>F-26---18</v>
      </c>
      <c r="C20820" t="s">
        <v>731</v>
      </c>
      <c r="D20820" t="s">
        <v>800</v>
      </c>
      <c r="E20820">
        <v>18</v>
      </c>
    </row>
    <row r="20821" spans="1:5" ht="13.5" customHeight="1">
      <c r="A20821" t="s">
        <v>4360</v>
      </c>
      <c r="B20821" t="str">
        <f t="shared" si="325"/>
        <v>F-26---19</v>
      </c>
      <c r="C20821" t="s">
        <v>739</v>
      </c>
      <c r="D20821" t="s">
        <v>736</v>
      </c>
      <c r="E20821">
        <v>19</v>
      </c>
    </row>
    <row r="20822" spans="1:5" ht="13.5" customHeight="1">
      <c r="A20822" t="s">
        <v>4360</v>
      </c>
      <c r="B20822" t="str">
        <f t="shared" si="325"/>
        <v>F-26---20</v>
      </c>
      <c r="C20822" t="s">
        <v>888</v>
      </c>
      <c r="D20822" t="s">
        <v>1073</v>
      </c>
      <c r="E20822">
        <v>20</v>
      </c>
    </row>
    <row r="20823" spans="1:5" ht="13.5" customHeight="1">
      <c r="A20823" t="s">
        <v>4360</v>
      </c>
      <c r="B20823" t="str">
        <f t="shared" si="325"/>
        <v>F-26---21</v>
      </c>
      <c r="C20823" t="s">
        <v>743</v>
      </c>
      <c r="D20823" t="s">
        <v>754</v>
      </c>
      <c r="E20823">
        <v>21</v>
      </c>
    </row>
    <row r="20824" spans="1:5" ht="13.5" customHeight="1">
      <c r="A20824" t="s">
        <v>4360</v>
      </c>
      <c r="B20824" t="str">
        <f t="shared" si="325"/>
        <v>F-26---22</v>
      </c>
      <c r="C20824" t="s">
        <v>987</v>
      </c>
      <c r="D20824" t="s">
        <v>1263</v>
      </c>
      <c r="E20824">
        <v>22</v>
      </c>
    </row>
    <row r="20825" spans="1:5" ht="13.5" customHeight="1">
      <c r="A20825" t="s">
        <v>4360</v>
      </c>
      <c r="B20825" t="str">
        <f t="shared" si="325"/>
        <v>F-26---23</v>
      </c>
      <c r="C20825" t="s">
        <v>989</v>
      </c>
      <c r="D20825" t="s">
        <v>738</v>
      </c>
      <c r="E20825">
        <v>23</v>
      </c>
    </row>
    <row r="20826" spans="1:5" ht="13.5" customHeight="1">
      <c r="A20826" t="s">
        <v>4360</v>
      </c>
      <c r="B20826" t="str">
        <f t="shared" si="325"/>
        <v>F-26---24</v>
      </c>
      <c r="C20826" t="s">
        <v>747</v>
      </c>
      <c r="D20826" t="s">
        <v>1154</v>
      </c>
      <c r="E20826">
        <v>24</v>
      </c>
    </row>
    <row r="20827" spans="1:5" ht="13.5" customHeight="1">
      <c r="A20827" t="s">
        <v>4360</v>
      </c>
      <c r="B20827" t="str">
        <f t="shared" si="325"/>
        <v>F-26---25</v>
      </c>
      <c r="C20827" t="s">
        <v>936</v>
      </c>
      <c r="D20827" t="s">
        <v>779</v>
      </c>
      <c r="E20827">
        <v>25</v>
      </c>
    </row>
    <row r="20828" spans="1:5" ht="13.5" customHeight="1">
      <c r="A20828" t="s">
        <v>4360</v>
      </c>
      <c r="B20828" t="str">
        <f t="shared" si="325"/>
        <v>F-26---26</v>
      </c>
      <c r="C20828" t="s">
        <v>819</v>
      </c>
      <c r="D20828" t="s">
        <v>756</v>
      </c>
      <c r="E20828">
        <v>26</v>
      </c>
    </row>
    <row r="20829" spans="1:5" ht="13.5" customHeight="1">
      <c r="A20829" t="s">
        <v>4360</v>
      </c>
      <c r="B20829" t="str">
        <f t="shared" si="325"/>
        <v>F-26---27</v>
      </c>
      <c r="C20829" t="s">
        <v>1074</v>
      </c>
      <c r="D20829" t="s">
        <v>880</v>
      </c>
      <c r="E20829">
        <v>27</v>
      </c>
    </row>
    <row r="20830" spans="1:5" ht="13.5" customHeight="1">
      <c r="A20830" t="s">
        <v>4360</v>
      </c>
      <c r="B20830" t="str">
        <f t="shared" si="325"/>
        <v>F-26---28</v>
      </c>
      <c r="C20830" t="s">
        <v>820</v>
      </c>
      <c r="D20830" t="s">
        <v>882</v>
      </c>
      <c r="E20830">
        <v>28</v>
      </c>
    </row>
    <row r="20831" spans="1:5" ht="13.5" customHeight="1">
      <c r="A20831" t="s">
        <v>4360</v>
      </c>
      <c r="B20831" t="str">
        <f t="shared" si="325"/>
        <v>F-26---29</v>
      </c>
      <c r="C20831" t="s">
        <v>751</v>
      </c>
      <c r="D20831" t="s">
        <v>1281</v>
      </c>
      <c r="E20831">
        <v>29</v>
      </c>
    </row>
    <row r="20832" spans="1:5" ht="13.5" customHeight="1">
      <c r="A20832" t="s">
        <v>4360</v>
      </c>
      <c r="B20832" t="str">
        <f t="shared" si="325"/>
        <v>F-26---30</v>
      </c>
      <c r="C20832" t="s">
        <v>824</v>
      </c>
      <c r="D20832" t="s">
        <v>752</v>
      </c>
      <c r="E20832">
        <v>30</v>
      </c>
    </row>
    <row r="20833" spans="1:5" ht="13.5" customHeight="1">
      <c r="A20833" t="s">
        <v>4360</v>
      </c>
      <c r="B20833" t="str">
        <f t="shared" si="325"/>
        <v>F-26---31</v>
      </c>
      <c r="C20833" t="s">
        <v>1005</v>
      </c>
      <c r="D20833" t="s">
        <v>1105</v>
      </c>
      <c r="E20833">
        <v>31</v>
      </c>
    </row>
    <row r="20834" spans="1:5" ht="13.5" customHeight="1">
      <c r="A20834" t="s">
        <v>4360</v>
      </c>
      <c r="B20834" t="str">
        <f t="shared" si="325"/>
        <v>F-26---32</v>
      </c>
      <c r="C20834" t="s">
        <v>757</v>
      </c>
      <c r="D20834" t="s">
        <v>1272</v>
      </c>
      <c r="E20834">
        <v>32</v>
      </c>
    </row>
    <row r="20835" spans="1:5" ht="13.5" customHeight="1">
      <c r="A20835" t="s">
        <v>4360</v>
      </c>
      <c r="B20835" t="str">
        <f t="shared" si="325"/>
        <v>F-26---33</v>
      </c>
      <c r="C20835" t="s">
        <v>940</v>
      </c>
      <c r="D20835" t="s">
        <v>1239</v>
      </c>
      <c r="E20835">
        <v>33</v>
      </c>
    </row>
    <row r="20836" spans="1:5" ht="13.5" customHeight="1">
      <c r="A20836" t="s">
        <v>4360</v>
      </c>
      <c r="B20836" t="str">
        <f t="shared" si="325"/>
        <v>F-26---34</v>
      </c>
      <c r="C20836" t="s">
        <v>890</v>
      </c>
      <c r="D20836" t="s">
        <v>911</v>
      </c>
      <c r="E20836">
        <v>34</v>
      </c>
    </row>
    <row r="20837" spans="1:5" ht="13.5" customHeight="1">
      <c r="A20837" t="s">
        <v>4360</v>
      </c>
      <c r="B20837" t="str">
        <f t="shared" si="325"/>
        <v>F-26---35</v>
      </c>
      <c r="C20837" t="s">
        <v>1102</v>
      </c>
      <c r="D20837" t="s">
        <v>1190</v>
      </c>
      <c r="E20837">
        <v>35</v>
      </c>
    </row>
    <row r="20838" spans="1:5" ht="13.5" customHeight="1">
      <c r="A20838" t="s">
        <v>4360</v>
      </c>
      <c r="B20838" t="str">
        <f t="shared" si="325"/>
        <v>F-26---36</v>
      </c>
      <c r="C20838" t="s">
        <v>868</v>
      </c>
      <c r="D20838" t="s">
        <v>758</v>
      </c>
      <c r="E20838">
        <v>36</v>
      </c>
    </row>
    <row r="20839" spans="1:5" ht="13.5" customHeight="1">
      <c r="A20839" t="s">
        <v>4360</v>
      </c>
      <c r="B20839" t="str">
        <f t="shared" si="325"/>
        <v>F-26---37</v>
      </c>
      <c r="C20839" t="s">
        <v>803</v>
      </c>
      <c r="D20839" t="s">
        <v>941</v>
      </c>
      <c r="E20839">
        <v>37</v>
      </c>
    </row>
    <row r="20840" spans="1:5" ht="13.5" customHeight="1">
      <c r="A20840" t="s">
        <v>4360</v>
      </c>
      <c r="B20840" t="str">
        <f t="shared" si="325"/>
        <v>F-26---38</v>
      </c>
      <c r="C20840" t="s">
        <v>769</v>
      </c>
      <c r="D20840" t="s">
        <v>1325</v>
      </c>
      <c r="E20840">
        <v>38</v>
      </c>
    </row>
    <row r="20841" spans="1:5" ht="13.5" customHeight="1">
      <c r="A20841" t="s">
        <v>4360</v>
      </c>
      <c r="B20841" t="str">
        <f t="shared" si="325"/>
        <v>F-26---39</v>
      </c>
      <c r="C20841" t="s">
        <v>950</v>
      </c>
      <c r="D20841" t="s">
        <v>1140</v>
      </c>
      <c r="E20841">
        <v>39</v>
      </c>
    </row>
    <row r="20842" spans="1:5" ht="13.5" customHeight="1">
      <c r="A20842" t="s">
        <v>4360</v>
      </c>
      <c r="B20842" t="str">
        <f t="shared" si="325"/>
        <v>F-26---40</v>
      </c>
      <c r="C20842" t="s">
        <v>5945</v>
      </c>
      <c r="D20842" t="s">
        <v>881</v>
      </c>
      <c r="E20842">
        <v>40</v>
      </c>
    </row>
    <row r="20843" spans="1:5" ht="13.5" customHeight="1">
      <c r="A20843" t="s">
        <v>4360</v>
      </c>
      <c r="B20843" t="str">
        <f t="shared" si="325"/>
        <v>F-26---41</v>
      </c>
      <c r="C20843" t="s">
        <v>5946</v>
      </c>
      <c r="D20843" t="s">
        <v>893</v>
      </c>
      <c r="E20843">
        <v>41</v>
      </c>
    </row>
    <row r="20844" spans="1:5" ht="13.5" customHeight="1">
      <c r="A20844" t="s">
        <v>4360</v>
      </c>
      <c r="B20844" t="str">
        <f t="shared" si="325"/>
        <v>F-26---42</v>
      </c>
      <c r="C20844" t="s">
        <v>5947</v>
      </c>
      <c r="D20844" t="s">
        <v>884</v>
      </c>
      <c r="E20844">
        <v>42</v>
      </c>
    </row>
    <row r="20845" spans="1:5" ht="13.5" customHeight="1">
      <c r="A20845" t="s">
        <v>4360</v>
      </c>
      <c r="B20845" t="str">
        <f t="shared" si="325"/>
        <v>F-26---43</v>
      </c>
      <c r="C20845" t="s">
        <v>5948</v>
      </c>
      <c r="D20845" t="s">
        <v>886</v>
      </c>
      <c r="E20845">
        <v>43</v>
      </c>
    </row>
    <row r="20846" spans="1:5" ht="13.5" customHeight="1">
      <c r="A20846" t="s">
        <v>4360</v>
      </c>
      <c r="B20846" t="str">
        <f t="shared" si="325"/>
        <v>F-26---44</v>
      </c>
      <c r="C20846" t="s">
        <v>5961</v>
      </c>
      <c r="D20846" t="s">
        <v>935</v>
      </c>
      <c r="E20846">
        <v>44</v>
      </c>
    </row>
    <row r="20847" spans="1:5" ht="13.5" customHeight="1">
      <c r="A20847" t="s">
        <v>4360</v>
      </c>
      <c r="B20847" t="str">
        <f t="shared" si="325"/>
        <v>F-26---45</v>
      </c>
      <c r="C20847" t="s">
        <v>5949</v>
      </c>
      <c r="D20847" t="s">
        <v>895</v>
      </c>
      <c r="E20847">
        <v>45</v>
      </c>
    </row>
    <row r="20848" spans="1:5" ht="13.5" customHeight="1">
      <c r="A20848" t="s">
        <v>4360</v>
      </c>
      <c r="B20848" t="str">
        <f t="shared" si="325"/>
        <v>F-26---46</v>
      </c>
      <c r="C20848" t="s">
        <v>5914</v>
      </c>
      <c r="D20848" t="s">
        <v>785</v>
      </c>
      <c r="E20848">
        <v>46</v>
      </c>
    </row>
    <row r="20849" spans="1:5" ht="13.5" customHeight="1">
      <c r="A20849" t="s">
        <v>4360</v>
      </c>
      <c r="B20849" t="str">
        <f t="shared" si="325"/>
        <v>F-26---47</v>
      </c>
      <c r="C20849" t="s">
        <v>5915</v>
      </c>
      <c r="D20849" t="s">
        <v>772</v>
      </c>
      <c r="E20849">
        <v>47</v>
      </c>
    </row>
    <row r="20850" spans="1:5" ht="13.5" customHeight="1">
      <c r="A20850" t="s">
        <v>4360</v>
      </c>
      <c r="B20850" t="str">
        <f t="shared" si="325"/>
        <v>F-26---48</v>
      </c>
      <c r="C20850" t="s">
        <v>5917</v>
      </c>
      <c r="D20850" t="s">
        <v>789</v>
      </c>
      <c r="E20850">
        <v>48</v>
      </c>
    </row>
    <row r="20851" spans="1:5" ht="13.5" customHeight="1">
      <c r="A20851" t="s">
        <v>4360</v>
      </c>
      <c r="B20851" t="str">
        <f t="shared" si="325"/>
        <v>F-26---49</v>
      </c>
      <c r="C20851" t="s">
        <v>5918</v>
      </c>
      <c r="D20851" t="s">
        <v>770</v>
      </c>
      <c r="E20851">
        <v>49</v>
      </c>
    </row>
    <row r="20852" spans="1:5" ht="13.5" customHeight="1">
      <c r="A20852" t="s">
        <v>4360</v>
      </c>
      <c r="B20852" t="str">
        <f t="shared" si="325"/>
        <v>F-26---50</v>
      </c>
      <c r="C20852" t="s">
        <v>5971</v>
      </c>
      <c r="D20852" t="s">
        <v>1058</v>
      </c>
      <c r="E20852">
        <v>50</v>
      </c>
    </row>
    <row r="20853" spans="1:5">
      <c r="A20853" t="s">
        <v>4360</v>
      </c>
      <c r="B20853" t="str">
        <f t="shared" si="325"/>
        <v>F-26---51</v>
      </c>
      <c r="C20853" t="s">
        <v>5931</v>
      </c>
      <c r="D20853" t="s">
        <v>1044</v>
      </c>
      <c r="E20853">
        <v>51</v>
      </c>
    </row>
    <row r="20854" spans="1:5" ht="13.5" customHeight="1">
      <c r="A20854" t="s">
        <v>4360</v>
      </c>
      <c r="B20854" t="str">
        <f t="shared" si="325"/>
        <v>F-26---52</v>
      </c>
      <c r="C20854" t="s">
        <v>5963</v>
      </c>
      <c r="D20854" t="s">
        <v>937</v>
      </c>
      <c r="E20854">
        <v>52</v>
      </c>
    </row>
    <row r="20855" spans="1:5" ht="13.5" customHeight="1">
      <c r="A20855" t="s">
        <v>4360</v>
      </c>
      <c r="B20855" t="str">
        <f t="shared" si="325"/>
        <v>F-26---53</v>
      </c>
      <c r="C20855" t="s">
        <v>5972</v>
      </c>
      <c r="D20855" t="s">
        <v>979</v>
      </c>
      <c r="E20855">
        <v>53</v>
      </c>
    </row>
    <row r="20856" spans="1:5" ht="13.5" customHeight="1">
      <c r="A20856" t="s">
        <v>4360</v>
      </c>
      <c r="B20856" t="str">
        <f t="shared" si="325"/>
        <v>F-26---54</v>
      </c>
      <c r="C20856" t="s">
        <v>5985</v>
      </c>
      <c r="D20856" t="s">
        <v>1159</v>
      </c>
      <c r="E20856">
        <v>54</v>
      </c>
    </row>
    <row r="20857" spans="1:5" ht="13.5" customHeight="1">
      <c r="A20857" t="s">
        <v>4360</v>
      </c>
      <c r="B20857" t="str">
        <f t="shared" si="325"/>
        <v>F-26---55</v>
      </c>
      <c r="C20857" t="s">
        <v>5979</v>
      </c>
      <c r="D20857" t="s">
        <v>1071</v>
      </c>
      <c r="E20857">
        <v>55</v>
      </c>
    </row>
    <row r="20858" spans="1:5" ht="13.5" customHeight="1">
      <c r="A20858" t="s">
        <v>4360</v>
      </c>
      <c r="B20858" t="str">
        <f t="shared" si="325"/>
        <v>F-26---56</v>
      </c>
      <c r="C20858" t="s">
        <v>5920</v>
      </c>
      <c r="D20858" t="s">
        <v>762</v>
      </c>
      <c r="E20858">
        <v>56</v>
      </c>
    </row>
    <row r="20859" spans="1:5" ht="13.5" customHeight="1">
      <c r="A20859" t="s">
        <v>4360</v>
      </c>
      <c r="B20859" t="str">
        <f t="shared" si="325"/>
        <v>F-26---57</v>
      </c>
      <c r="C20859" t="s">
        <v>5980</v>
      </c>
      <c r="D20859" t="s">
        <v>1124</v>
      </c>
      <c r="E20859">
        <v>57</v>
      </c>
    </row>
    <row r="20860" spans="1:5" ht="13.5" customHeight="1">
      <c r="A20860" t="s">
        <v>4360</v>
      </c>
      <c r="B20860" t="str">
        <f t="shared" si="325"/>
        <v>F-26---58</v>
      </c>
      <c r="C20860" t="s">
        <v>5955</v>
      </c>
      <c r="D20860" t="s">
        <v>889</v>
      </c>
      <c r="E20860">
        <v>58</v>
      </c>
    </row>
    <row r="20861" spans="1:5" ht="13.5" customHeight="1">
      <c r="A20861" t="s">
        <v>4360</v>
      </c>
      <c r="B20861" t="str">
        <f t="shared" si="325"/>
        <v>F-26---59</v>
      </c>
      <c r="C20861" t="s">
        <v>5924</v>
      </c>
      <c r="D20861" t="s">
        <v>726</v>
      </c>
      <c r="E20861">
        <v>59</v>
      </c>
    </row>
    <row r="20862" spans="1:5" ht="13.5" customHeight="1">
      <c r="A20862" t="s">
        <v>4360</v>
      </c>
      <c r="B20862" t="str">
        <f t="shared" si="325"/>
        <v>F-26---60</v>
      </c>
      <c r="C20862" t="s">
        <v>5976</v>
      </c>
      <c r="D20862" t="s">
        <v>1162</v>
      </c>
      <c r="E20862">
        <v>60</v>
      </c>
    </row>
    <row r="20863" spans="1:5" ht="13.5" customHeight="1">
      <c r="A20863" t="s">
        <v>4360</v>
      </c>
      <c r="B20863" t="str">
        <f t="shared" si="325"/>
        <v>F-26---61</v>
      </c>
      <c r="C20863" t="s">
        <v>5988</v>
      </c>
      <c r="D20863" t="s">
        <v>1133</v>
      </c>
      <c r="E20863">
        <v>61</v>
      </c>
    </row>
    <row r="20864" spans="1:5" ht="13.5" customHeight="1">
      <c r="A20864" t="s">
        <v>4360</v>
      </c>
      <c r="B20864" t="str">
        <f t="shared" si="325"/>
        <v>F-26---62</v>
      </c>
      <c r="C20864" t="s">
        <v>5958</v>
      </c>
      <c r="D20864" t="s">
        <v>1358</v>
      </c>
      <c r="E20864">
        <v>62</v>
      </c>
    </row>
    <row r="20865" spans="1:5" ht="13.5" customHeight="1">
      <c r="A20865">
        <v>16</v>
      </c>
      <c r="B20865" t="str">
        <f t="shared" si="325"/>
        <v>16---1</v>
      </c>
      <c r="C20865" t="s">
        <v>4216</v>
      </c>
      <c r="D20865" t="s">
        <v>1293</v>
      </c>
      <c r="E20865">
        <v>1</v>
      </c>
    </row>
    <row r="20866" spans="1:5" ht="13.5" customHeight="1">
      <c r="A20866">
        <v>16</v>
      </c>
      <c r="B20866" t="str">
        <f t="shared" si="325"/>
        <v>16---2</v>
      </c>
      <c r="C20866" t="s">
        <v>4216</v>
      </c>
      <c r="D20866" t="s">
        <v>1177</v>
      </c>
      <c r="E20866">
        <v>2</v>
      </c>
    </row>
    <row r="20867" spans="1:5" ht="13.5" customHeight="1">
      <c r="A20867">
        <v>16</v>
      </c>
      <c r="B20867" t="str">
        <f t="shared" ref="B20867:B20930" si="326">A20867&amp;"---"&amp;E20867</f>
        <v>16---3</v>
      </c>
      <c r="C20867" t="s">
        <v>4263</v>
      </c>
      <c r="D20867" t="s">
        <v>920</v>
      </c>
      <c r="E20867">
        <v>3</v>
      </c>
    </row>
    <row r="20868" spans="1:5" ht="13.5" customHeight="1">
      <c r="A20868">
        <v>16</v>
      </c>
      <c r="B20868" t="str">
        <f t="shared" si="326"/>
        <v>16---4</v>
      </c>
      <c r="C20868" t="s">
        <v>4238</v>
      </c>
      <c r="D20868" t="s">
        <v>921</v>
      </c>
      <c r="E20868">
        <v>4</v>
      </c>
    </row>
    <row r="20869" spans="1:5" ht="13.5" customHeight="1">
      <c r="A20869">
        <v>16</v>
      </c>
      <c r="B20869" t="str">
        <f t="shared" si="326"/>
        <v>16---5</v>
      </c>
      <c r="C20869" t="s">
        <v>4220</v>
      </c>
      <c r="D20869" t="s">
        <v>842</v>
      </c>
      <c r="E20869">
        <v>5</v>
      </c>
    </row>
    <row r="20870" spans="1:5" ht="13.5" customHeight="1">
      <c r="A20870">
        <v>16</v>
      </c>
      <c r="B20870" t="str">
        <f t="shared" si="326"/>
        <v>16---6</v>
      </c>
      <c r="C20870" t="s">
        <v>4222</v>
      </c>
      <c r="D20870" t="s">
        <v>1051</v>
      </c>
      <c r="E20870">
        <v>6</v>
      </c>
    </row>
    <row r="20871" spans="1:5" ht="13.5" customHeight="1">
      <c r="A20871">
        <v>16</v>
      </c>
      <c r="B20871" t="str">
        <f t="shared" si="326"/>
        <v>16---7</v>
      </c>
      <c r="C20871" t="s">
        <v>4223</v>
      </c>
      <c r="D20871" t="s">
        <v>1342</v>
      </c>
      <c r="E20871">
        <v>7</v>
      </c>
    </row>
    <row r="20872" spans="1:5" ht="13.5" customHeight="1">
      <c r="A20872">
        <v>16</v>
      </c>
      <c r="B20872" t="str">
        <f t="shared" si="326"/>
        <v>16---8</v>
      </c>
      <c r="C20872" t="s">
        <v>4276</v>
      </c>
      <c r="D20872" t="s">
        <v>968</v>
      </c>
      <c r="E20872">
        <v>8</v>
      </c>
    </row>
    <row r="20873" spans="1:5" ht="13.5" customHeight="1">
      <c r="A20873">
        <v>16</v>
      </c>
      <c r="B20873" t="str">
        <f t="shared" si="326"/>
        <v>16---9</v>
      </c>
      <c r="C20873" t="s">
        <v>4259</v>
      </c>
      <c r="D20873" t="s">
        <v>846</v>
      </c>
      <c r="E20873">
        <v>9</v>
      </c>
    </row>
    <row r="20874" spans="1:5" ht="13.5" customHeight="1">
      <c r="A20874">
        <v>16</v>
      </c>
      <c r="B20874" t="str">
        <f t="shared" si="326"/>
        <v>16---10</v>
      </c>
      <c r="C20874" t="s">
        <v>4254</v>
      </c>
      <c r="D20874" t="s">
        <v>1081</v>
      </c>
      <c r="E20874">
        <v>10</v>
      </c>
    </row>
    <row r="20875" spans="1:5" ht="13.5" customHeight="1">
      <c r="A20875">
        <v>16</v>
      </c>
      <c r="B20875" t="str">
        <f t="shared" si="326"/>
        <v>16---11</v>
      </c>
      <c r="C20875" t="s">
        <v>5911</v>
      </c>
      <c r="D20875" t="s">
        <v>922</v>
      </c>
      <c r="E20875">
        <v>11</v>
      </c>
    </row>
    <row r="20876" spans="1:5" ht="13.5" customHeight="1">
      <c r="A20876">
        <v>16</v>
      </c>
      <c r="B20876" t="str">
        <f t="shared" si="326"/>
        <v>16---12</v>
      </c>
      <c r="C20876" t="s">
        <v>5911</v>
      </c>
      <c r="D20876" t="s">
        <v>1053</v>
      </c>
      <c r="E20876">
        <v>12</v>
      </c>
    </row>
    <row r="20877" spans="1:5" ht="13.5" customHeight="1">
      <c r="A20877">
        <v>16</v>
      </c>
      <c r="B20877" t="str">
        <f t="shared" si="326"/>
        <v>16---13</v>
      </c>
      <c r="C20877" t="s">
        <v>887</v>
      </c>
      <c r="D20877" t="s">
        <v>992</v>
      </c>
      <c r="E20877">
        <v>13</v>
      </c>
    </row>
    <row r="20878" spans="1:5" ht="13.5" customHeight="1">
      <c r="A20878">
        <v>16</v>
      </c>
      <c r="B20878" t="str">
        <f t="shared" si="326"/>
        <v>16---14</v>
      </c>
      <c r="C20878" t="s">
        <v>797</v>
      </c>
      <c r="D20878" t="s">
        <v>1081</v>
      </c>
      <c r="E20878">
        <v>14</v>
      </c>
    </row>
    <row r="20879" spans="1:5" ht="13.5" customHeight="1">
      <c r="A20879">
        <v>16</v>
      </c>
      <c r="B20879" t="str">
        <f t="shared" si="326"/>
        <v>16---15</v>
      </c>
      <c r="C20879" t="s">
        <v>737</v>
      </c>
      <c r="D20879" t="s">
        <v>996</v>
      </c>
      <c r="E20879">
        <v>15</v>
      </c>
    </row>
    <row r="20880" spans="1:5" ht="13.5" customHeight="1">
      <c r="A20880">
        <v>16</v>
      </c>
      <c r="B20880" t="str">
        <f t="shared" si="326"/>
        <v>16---16</v>
      </c>
      <c r="C20880" t="s">
        <v>739</v>
      </c>
      <c r="D20880" t="s">
        <v>736</v>
      </c>
      <c r="E20880">
        <v>16</v>
      </c>
    </row>
    <row r="20881" spans="1:5" ht="13.5" customHeight="1">
      <c r="A20881">
        <v>16</v>
      </c>
      <c r="B20881" t="str">
        <f t="shared" si="326"/>
        <v>16---17</v>
      </c>
      <c r="C20881" t="s">
        <v>743</v>
      </c>
      <c r="D20881" t="s">
        <v>754</v>
      </c>
      <c r="E20881">
        <v>17</v>
      </c>
    </row>
    <row r="20882" spans="1:5" ht="13.5" customHeight="1">
      <c r="A20882">
        <v>16</v>
      </c>
      <c r="B20882" t="str">
        <f t="shared" si="326"/>
        <v>16---18</v>
      </c>
      <c r="C20882" t="s">
        <v>987</v>
      </c>
      <c r="D20882" t="s">
        <v>1263</v>
      </c>
      <c r="E20882">
        <v>18</v>
      </c>
    </row>
    <row r="20883" spans="1:5" ht="13.5" customHeight="1">
      <c r="A20883">
        <v>16</v>
      </c>
      <c r="B20883" t="str">
        <f t="shared" si="326"/>
        <v>16---19</v>
      </c>
      <c r="C20883" t="s">
        <v>989</v>
      </c>
      <c r="D20883" t="s">
        <v>738</v>
      </c>
      <c r="E20883">
        <v>19</v>
      </c>
    </row>
    <row r="20884" spans="1:5" ht="13.5" customHeight="1">
      <c r="A20884">
        <v>16</v>
      </c>
      <c r="B20884" t="str">
        <f t="shared" si="326"/>
        <v>16---20</v>
      </c>
      <c r="C20884" t="s">
        <v>819</v>
      </c>
      <c r="D20884" t="s">
        <v>756</v>
      </c>
      <c r="E20884">
        <v>20</v>
      </c>
    </row>
    <row r="20885" spans="1:5" ht="13.5" customHeight="1">
      <c r="A20885">
        <v>16</v>
      </c>
      <c r="B20885" t="str">
        <f t="shared" si="326"/>
        <v>16---21</v>
      </c>
      <c r="C20885" t="s">
        <v>1074</v>
      </c>
      <c r="D20885" t="s">
        <v>880</v>
      </c>
      <c r="E20885">
        <v>21</v>
      </c>
    </row>
    <row r="20886" spans="1:5" ht="13.5" customHeight="1">
      <c r="A20886">
        <v>16</v>
      </c>
      <c r="B20886" t="str">
        <f t="shared" si="326"/>
        <v>16---22</v>
      </c>
      <c r="C20886" t="s">
        <v>824</v>
      </c>
      <c r="D20886" t="s">
        <v>752</v>
      </c>
      <c r="E20886">
        <v>22</v>
      </c>
    </row>
    <row r="20887" spans="1:5" ht="13.5" customHeight="1">
      <c r="A20887">
        <v>16</v>
      </c>
      <c r="B20887" t="str">
        <f t="shared" si="326"/>
        <v>16---23</v>
      </c>
      <c r="C20887" t="s">
        <v>763</v>
      </c>
      <c r="D20887" t="s">
        <v>1086</v>
      </c>
      <c r="E20887">
        <v>23</v>
      </c>
    </row>
    <row r="20888" spans="1:5" ht="13.5" customHeight="1">
      <c r="A20888">
        <v>16</v>
      </c>
      <c r="B20888" t="str">
        <f t="shared" si="326"/>
        <v>16---24</v>
      </c>
      <c r="C20888" t="s">
        <v>868</v>
      </c>
      <c r="D20888" t="s">
        <v>758</v>
      </c>
      <c r="E20888">
        <v>24</v>
      </c>
    </row>
    <row r="20889" spans="1:5" ht="13.5" customHeight="1">
      <c r="A20889">
        <v>16</v>
      </c>
      <c r="B20889" t="str">
        <f t="shared" si="326"/>
        <v>16---25</v>
      </c>
      <c r="C20889" t="s">
        <v>803</v>
      </c>
      <c r="D20889" t="s">
        <v>941</v>
      </c>
      <c r="E20889">
        <v>25</v>
      </c>
    </row>
    <row r="20890" spans="1:5" ht="13.5" customHeight="1">
      <c r="A20890">
        <v>16</v>
      </c>
      <c r="B20890" t="str">
        <f t="shared" si="326"/>
        <v>16---26</v>
      </c>
      <c r="C20890" t="s">
        <v>838</v>
      </c>
      <c r="D20890" t="s">
        <v>1054</v>
      </c>
      <c r="E20890">
        <v>26</v>
      </c>
    </row>
    <row r="20891" spans="1:5" ht="13.5" customHeight="1">
      <c r="A20891">
        <v>16</v>
      </c>
      <c r="B20891" t="str">
        <f t="shared" si="326"/>
        <v>16---27</v>
      </c>
      <c r="C20891" t="s">
        <v>870</v>
      </c>
      <c r="D20891" t="s">
        <v>1344</v>
      </c>
      <c r="E20891">
        <v>27</v>
      </c>
    </row>
    <row r="20892" spans="1:5" ht="13.5" customHeight="1">
      <c r="A20892">
        <v>16</v>
      </c>
      <c r="B20892" t="str">
        <f t="shared" si="326"/>
        <v>16---28</v>
      </c>
      <c r="C20892" t="s">
        <v>5967</v>
      </c>
      <c r="D20892" t="s">
        <v>986</v>
      </c>
      <c r="E20892">
        <v>28</v>
      </c>
    </row>
    <row r="20893" spans="1:5" ht="13.5" customHeight="1">
      <c r="A20893">
        <v>16</v>
      </c>
      <c r="B20893" t="str">
        <f t="shared" si="326"/>
        <v>16---29</v>
      </c>
      <c r="C20893" t="s">
        <v>5915</v>
      </c>
      <c r="D20893" t="s">
        <v>772</v>
      </c>
      <c r="E20893">
        <v>29</v>
      </c>
    </row>
    <row r="20894" spans="1:5" ht="13.5" customHeight="1">
      <c r="A20894">
        <v>16</v>
      </c>
      <c r="B20894" t="str">
        <f t="shared" si="326"/>
        <v>16---30</v>
      </c>
      <c r="C20894" t="s">
        <v>5917</v>
      </c>
      <c r="D20894" t="s">
        <v>789</v>
      </c>
      <c r="E20894">
        <v>30</v>
      </c>
    </row>
    <row r="20895" spans="1:5" ht="13.5" customHeight="1">
      <c r="A20895">
        <v>16</v>
      </c>
      <c r="B20895" t="str">
        <f t="shared" si="326"/>
        <v>16---31</v>
      </c>
      <c r="C20895" t="s">
        <v>5918</v>
      </c>
      <c r="D20895" t="s">
        <v>770</v>
      </c>
      <c r="E20895">
        <v>31</v>
      </c>
    </row>
    <row r="20896" spans="1:5" ht="13.5" customHeight="1">
      <c r="A20896">
        <v>16</v>
      </c>
      <c r="B20896" t="str">
        <f t="shared" si="326"/>
        <v>16---32</v>
      </c>
      <c r="C20896" t="s">
        <v>5932</v>
      </c>
      <c r="D20896" t="s">
        <v>846</v>
      </c>
      <c r="E20896">
        <v>32</v>
      </c>
    </row>
    <row r="20897" spans="1:5" ht="13.5" customHeight="1">
      <c r="A20897">
        <v>16</v>
      </c>
      <c r="B20897" t="str">
        <f t="shared" si="326"/>
        <v>16---33</v>
      </c>
      <c r="C20897" t="s">
        <v>6004</v>
      </c>
      <c r="D20897" t="s">
        <v>960</v>
      </c>
      <c r="E20897">
        <v>33</v>
      </c>
    </row>
    <row r="20898" spans="1:5" ht="13.5" customHeight="1">
      <c r="A20898">
        <v>16</v>
      </c>
      <c r="B20898" t="str">
        <f t="shared" si="326"/>
        <v>16---34</v>
      </c>
      <c r="C20898" t="s">
        <v>6013</v>
      </c>
      <c r="D20898" t="s">
        <v>968</v>
      </c>
      <c r="E20898">
        <v>34</v>
      </c>
    </row>
    <row r="20899" spans="1:5" ht="13.5" customHeight="1">
      <c r="A20899">
        <v>16</v>
      </c>
      <c r="B20899" t="str">
        <f t="shared" si="326"/>
        <v>16---35</v>
      </c>
      <c r="C20899" t="s">
        <v>5975</v>
      </c>
      <c r="D20899" t="s">
        <v>994</v>
      </c>
      <c r="E20899">
        <v>35</v>
      </c>
    </row>
    <row r="20900" spans="1:5" ht="13.5" customHeight="1">
      <c r="A20900">
        <v>17</v>
      </c>
      <c r="B20900" t="str">
        <f t="shared" si="326"/>
        <v>17---1</v>
      </c>
      <c r="C20900" t="s">
        <v>4234</v>
      </c>
      <c r="D20900" t="s">
        <v>1061</v>
      </c>
      <c r="E20900">
        <v>1</v>
      </c>
    </row>
    <row r="20901" spans="1:5" ht="13.5" customHeight="1">
      <c r="A20901">
        <v>17</v>
      </c>
      <c r="B20901" t="str">
        <f t="shared" si="326"/>
        <v>17---2</v>
      </c>
      <c r="C20901" t="s">
        <v>4216</v>
      </c>
      <c r="D20901" t="s">
        <v>1061</v>
      </c>
      <c r="E20901">
        <v>2</v>
      </c>
    </row>
    <row r="20902" spans="1:5" ht="13.5" customHeight="1">
      <c r="A20902">
        <v>17</v>
      </c>
      <c r="B20902" t="str">
        <f t="shared" si="326"/>
        <v>17---3</v>
      </c>
      <c r="C20902" t="s">
        <v>4216</v>
      </c>
      <c r="D20902" t="s">
        <v>1293</v>
      </c>
      <c r="E20902">
        <v>3</v>
      </c>
    </row>
    <row r="20903" spans="1:5" ht="13.5" customHeight="1">
      <c r="A20903">
        <v>17</v>
      </c>
      <c r="B20903" t="str">
        <f t="shared" si="326"/>
        <v>17---4</v>
      </c>
      <c r="C20903" t="s">
        <v>4216</v>
      </c>
      <c r="D20903" t="s">
        <v>1177</v>
      </c>
      <c r="E20903">
        <v>4</v>
      </c>
    </row>
    <row r="20904" spans="1:5" ht="13.5" customHeight="1">
      <c r="A20904">
        <v>17</v>
      </c>
      <c r="B20904" t="str">
        <f t="shared" si="326"/>
        <v>17---5</v>
      </c>
      <c r="C20904" t="s">
        <v>4216</v>
      </c>
      <c r="D20904" t="s">
        <v>920</v>
      </c>
      <c r="E20904">
        <v>5</v>
      </c>
    </row>
    <row r="20905" spans="1:5" ht="13.5" customHeight="1">
      <c r="A20905">
        <v>17</v>
      </c>
      <c r="B20905" t="str">
        <f t="shared" si="326"/>
        <v>17---6</v>
      </c>
      <c r="C20905" t="s">
        <v>4216</v>
      </c>
      <c r="D20905" t="s">
        <v>921</v>
      </c>
      <c r="E20905">
        <v>6</v>
      </c>
    </row>
    <row r="20906" spans="1:5" ht="13.5" customHeight="1">
      <c r="A20906">
        <v>17</v>
      </c>
      <c r="B20906" t="str">
        <f t="shared" si="326"/>
        <v>17---7</v>
      </c>
      <c r="C20906" t="s">
        <v>4220</v>
      </c>
      <c r="D20906" t="s">
        <v>842</v>
      </c>
      <c r="E20906">
        <v>7</v>
      </c>
    </row>
    <row r="20907" spans="1:5" ht="13.5" customHeight="1">
      <c r="A20907">
        <v>17</v>
      </c>
      <c r="B20907" t="str">
        <f t="shared" si="326"/>
        <v>17---8</v>
      </c>
      <c r="C20907" t="s">
        <v>4229</v>
      </c>
      <c r="D20907" t="s">
        <v>1051</v>
      </c>
      <c r="E20907">
        <v>8</v>
      </c>
    </row>
    <row r="20908" spans="1:5" ht="13.5" customHeight="1">
      <c r="A20908">
        <v>17</v>
      </c>
      <c r="B20908" t="str">
        <f t="shared" si="326"/>
        <v>17---9</v>
      </c>
      <c r="C20908" t="s">
        <v>4255</v>
      </c>
      <c r="D20908" t="s">
        <v>1342</v>
      </c>
      <c r="E20908">
        <v>9</v>
      </c>
    </row>
    <row r="20909" spans="1:5" ht="13.5" customHeight="1">
      <c r="A20909">
        <v>17</v>
      </c>
      <c r="B20909" t="str">
        <f t="shared" si="326"/>
        <v>17---10</v>
      </c>
      <c r="C20909" t="s">
        <v>4231</v>
      </c>
      <c r="D20909" t="s">
        <v>968</v>
      </c>
      <c r="E20909">
        <v>10</v>
      </c>
    </row>
    <row r="20910" spans="1:5" ht="13.5" customHeight="1">
      <c r="A20910">
        <v>17</v>
      </c>
      <c r="B20910" t="str">
        <f t="shared" si="326"/>
        <v>17---11</v>
      </c>
      <c r="C20910" t="s">
        <v>4241</v>
      </c>
      <c r="D20910" t="s">
        <v>846</v>
      </c>
      <c r="E20910">
        <v>11</v>
      </c>
    </row>
    <row r="20911" spans="1:5" ht="13.5" customHeight="1">
      <c r="A20911">
        <v>17</v>
      </c>
      <c r="B20911" t="str">
        <f t="shared" si="326"/>
        <v>17---12</v>
      </c>
      <c r="C20911" t="s">
        <v>4236</v>
      </c>
      <c r="D20911" t="s">
        <v>1081</v>
      </c>
      <c r="E20911">
        <v>12</v>
      </c>
    </row>
    <row r="20912" spans="1:5" ht="13.5" customHeight="1">
      <c r="A20912">
        <v>17</v>
      </c>
      <c r="B20912" t="str">
        <f t="shared" si="326"/>
        <v>17---13</v>
      </c>
      <c r="C20912" t="s">
        <v>4266</v>
      </c>
      <c r="D20912" t="s">
        <v>879</v>
      </c>
      <c r="E20912">
        <v>13</v>
      </c>
    </row>
    <row r="20913" spans="1:5" ht="13.5" customHeight="1">
      <c r="A20913">
        <v>17</v>
      </c>
      <c r="B20913" t="str">
        <f t="shared" si="326"/>
        <v>17---14</v>
      </c>
      <c r="C20913" t="s">
        <v>4287</v>
      </c>
      <c r="D20913" t="s">
        <v>1053</v>
      </c>
      <c r="E20913">
        <v>14</v>
      </c>
    </row>
    <row r="20914" spans="1:5" ht="13.5" customHeight="1">
      <c r="A20914">
        <v>17</v>
      </c>
      <c r="B20914" t="str">
        <f t="shared" si="326"/>
        <v>17---15</v>
      </c>
      <c r="C20914" t="s">
        <v>887</v>
      </c>
      <c r="D20914" t="s">
        <v>992</v>
      </c>
      <c r="E20914">
        <v>15</v>
      </c>
    </row>
    <row r="20915" spans="1:5" ht="13.5" customHeight="1">
      <c r="A20915">
        <v>17</v>
      </c>
      <c r="B20915" t="str">
        <f t="shared" si="326"/>
        <v>17---16</v>
      </c>
      <c r="C20915" t="s">
        <v>797</v>
      </c>
      <c r="D20915" t="s">
        <v>1081</v>
      </c>
      <c r="E20915">
        <v>16</v>
      </c>
    </row>
    <row r="20916" spans="1:5" ht="13.5" customHeight="1">
      <c r="A20916">
        <v>17</v>
      </c>
      <c r="B20916" t="str">
        <f t="shared" si="326"/>
        <v>17---17</v>
      </c>
      <c r="C20916" t="s">
        <v>737</v>
      </c>
      <c r="D20916" t="s">
        <v>996</v>
      </c>
      <c r="E20916">
        <v>17</v>
      </c>
    </row>
    <row r="20917" spans="1:5" ht="13.5" customHeight="1">
      <c r="A20917">
        <v>17</v>
      </c>
      <c r="B20917" t="str">
        <f t="shared" si="326"/>
        <v>17---18</v>
      </c>
      <c r="C20917" t="s">
        <v>739</v>
      </c>
      <c r="D20917" t="s">
        <v>736</v>
      </c>
      <c r="E20917">
        <v>18</v>
      </c>
    </row>
    <row r="20918" spans="1:5" ht="13.5" customHeight="1">
      <c r="A20918">
        <v>17</v>
      </c>
      <c r="B20918" t="str">
        <f t="shared" si="326"/>
        <v>17---19</v>
      </c>
      <c r="C20918" t="s">
        <v>743</v>
      </c>
      <c r="D20918" t="s">
        <v>754</v>
      </c>
      <c r="E20918">
        <v>19</v>
      </c>
    </row>
    <row r="20919" spans="1:5" ht="13.5" customHeight="1">
      <c r="A20919">
        <v>17</v>
      </c>
      <c r="B20919" t="str">
        <f t="shared" si="326"/>
        <v>17---20</v>
      </c>
      <c r="C20919" t="s">
        <v>987</v>
      </c>
      <c r="D20919" t="s">
        <v>1263</v>
      </c>
      <c r="E20919">
        <v>20</v>
      </c>
    </row>
    <row r="20920" spans="1:5" ht="13.5" customHeight="1">
      <c r="A20920">
        <v>17</v>
      </c>
      <c r="B20920" t="str">
        <f t="shared" si="326"/>
        <v>17---21</v>
      </c>
      <c r="C20920" t="s">
        <v>989</v>
      </c>
      <c r="D20920" t="s">
        <v>738</v>
      </c>
      <c r="E20920">
        <v>21</v>
      </c>
    </row>
    <row r="20921" spans="1:5" ht="13.5" customHeight="1">
      <c r="A20921">
        <v>17</v>
      </c>
      <c r="B20921" t="str">
        <f t="shared" si="326"/>
        <v>17---22</v>
      </c>
      <c r="C20921" t="s">
        <v>819</v>
      </c>
      <c r="D20921" t="s">
        <v>756</v>
      </c>
      <c r="E20921">
        <v>22</v>
      </c>
    </row>
    <row r="20922" spans="1:5" ht="13.5" customHeight="1">
      <c r="A20922">
        <v>17</v>
      </c>
      <c r="B20922" t="str">
        <f t="shared" si="326"/>
        <v>17---23</v>
      </c>
      <c r="C20922" t="s">
        <v>1074</v>
      </c>
      <c r="D20922" t="s">
        <v>880</v>
      </c>
      <c r="E20922">
        <v>23</v>
      </c>
    </row>
    <row r="20923" spans="1:5" ht="13.5" customHeight="1">
      <c r="A20923">
        <v>17</v>
      </c>
      <c r="B20923" t="str">
        <f t="shared" si="326"/>
        <v>17---24</v>
      </c>
      <c r="C20923" t="s">
        <v>824</v>
      </c>
      <c r="D20923" t="s">
        <v>752</v>
      </c>
      <c r="E20923">
        <v>24</v>
      </c>
    </row>
    <row r="20924" spans="1:5" ht="13.5" customHeight="1">
      <c r="A20924">
        <v>17</v>
      </c>
      <c r="B20924" t="str">
        <f t="shared" si="326"/>
        <v>17---25</v>
      </c>
      <c r="C20924" t="s">
        <v>763</v>
      </c>
      <c r="D20924" t="s">
        <v>1086</v>
      </c>
      <c r="E20924">
        <v>25</v>
      </c>
    </row>
    <row r="20925" spans="1:5" ht="13.5" customHeight="1">
      <c r="A20925">
        <v>17</v>
      </c>
      <c r="B20925" t="str">
        <f t="shared" si="326"/>
        <v>17---26</v>
      </c>
      <c r="C20925" t="s">
        <v>868</v>
      </c>
      <c r="D20925" t="s">
        <v>758</v>
      </c>
      <c r="E20925">
        <v>26</v>
      </c>
    </row>
    <row r="20926" spans="1:5" ht="13.5" customHeight="1">
      <c r="A20926">
        <v>17</v>
      </c>
      <c r="B20926" t="str">
        <f t="shared" si="326"/>
        <v>17---27</v>
      </c>
      <c r="C20926" t="s">
        <v>803</v>
      </c>
      <c r="D20926" t="s">
        <v>941</v>
      </c>
      <c r="E20926">
        <v>27</v>
      </c>
    </row>
    <row r="20927" spans="1:5" ht="13.5" customHeight="1">
      <c r="A20927">
        <v>17</v>
      </c>
      <c r="B20927" t="str">
        <f t="shared" si="326"/>
        <v>17---28</v>
      </c>
      <c r="C20927" t="s">
        <v>838</v>
      </c>
      <c r="D20927" t="s">
        <v>1054</v>
      </c>
      <c r="E20927">
        <v>28</v>
      </c>
    </row>
    <row r="20928" spans="1:5" ht="13.5" customHeight="1">
      <c r="A20928">
        <v>17</v>
      </c>
      <c r="B20928" t="str">
        <f t="shared" si="326"/>
        <v>17---29</v>
      </c>
      <c r="C20928" t="s">
        <v>870</v>
      </c>
      <c r="D20928" t="s">
        <v>1344</v>
      </c>
      <c r="E20928">
        <v>29</v>
      </c>
    </row>
    <row r="20929" spans="1:5" ht="13.5" customHeight="1">
      <c r="A20929">
        <v>17</v>
      </c>
      <c r="B20929" t="str">
        <f t="shared" si="326"/>
        <v>17---30</v>
      </c>
      <c r="C20929" t="s">
        <v>995</v>
      </c>
      <c r="D20929" t="s">
        <v>1296</v>
      </c>
      <c r="E20929">
        <v>30</v>
      </c>
    </row>
    <row r="20930" spans="1:5" ht="13.5" customHeight="1">
      <c r="A20930">
        <v>17</v>
      </c>
      <c r="B20930" t="str">
        <f t="shared" si="326"/>
        <v>17---31</v>
      </c>
      <c r="C20930" t="s">
        <v>5967</v>
      </c>
      <c r="D20930" t="s">
        <v>986</v>
      </c>
      <c r="E20930">
        <v>31</v>
      </c>
    </row>
    <row r="20931" spans="1:5" ht="13.5" customHeight="1">
      <c r="A20931">
        <v>17</v>
      </c>
      <c r="B20931" t="str">
        <f t="shared" ref="B20931:B20994" si="327">A20931&amp;"---"&amp;E20931</f>
        <v>17---32</v>
      </c>
      <c r="C20931" t="s">
        <v>5915</v>
      </c>
      <c r="D20931" t="s">
        <v>772</v>
      </c>
      <c r="E20931">
        <v>32</v>
      </c>
    </row>
    <row r="20932" spans="1:5" ht="13.5" customHeight="1">
      <c r="A20932">
        <v>17</v>
      </c>
      <c r="B20932" t="str">
        <f t="shared" si="327"/>
        <v>17---33</v>
      </c>
      <c r="C20932" t="s">
        <v>5917</v>
      </c>
      <c r="D20932" t="s">
        <v>789</v>
      </c>
      <c r="E20932">
        <v>33</v>
      </c>
    </row>
    <row r="20933" spans="1:5" ht="13.5" customHeight="1">
      <c r="A20933">
        <v>17</v>
      </c>
      <c r="B20933" t="str">
        <f t="shared" si="327"/>
        <v>17---34</v>
      </c>
      <c r="C20933" t="s">
        <v>5918</v>
      </c>
      <c r="D20933" t="s">
        <v>770</v>
      </c>
      <c r="E20933">
        <v>34</v>
      </c>
    </row>
    <row r="20934" spans="1:5" ht="13.5" customHeight="1">
      <c r="A20934">
        <v>17</v>
      </c>
      <c r="B20934" t="str">
        <f t="shared" si="327"/>
        <v>17---35</v>
      </c>
      <c r="C20934" t="s">
        <v>5932</v>
      </c>
      <c r="D20934" t="s">
        <v>846</v>
      </c>
      <c r="E20934">
        <v>35</v>
      </c>
    </row>
    <row r="20935" spans="1:5" ht="13.5" customHeight="1">
      <c r="A20935">
        <v>17</v>
      </c>
      <c r="B20935" t="str">
        <f t="shared" si="327"/>
        <v>17---36</v>
      </c>
      <c r="C20935" t="s">
        <v>5951</v>
      </c>
      <c r="D20935" t="s">
        <v>879</v>
      </c>
      <c r="E20935">
        <v>36</v>
      </c>
    </row>
    <row r="20936" spans="1:5" ht="13.5" customHeight="1">
      <c r="A20936">
        <v>17</v>
      </c>
      <c r="B20936" t="str">
        <f t="shared" si="327"/>
        <v>17---37</v>
      </c>
      <c r="C20936" t="s">
        <v>6004</v>
      </c>
      <c r="D20936" t="s">
        <v>960</v>
      </c>
      <c r="E20936">
        <v>37</v>
      </c>
    </row>
    <row r="20937" spans="1:5" ht="13.5" customHeight="1">
      <c r="A20937">
        <v>17</v>
      </c>
      <c r="B20937" t="str">
        <f t="shared" si="327"/>
        <v>17---38</v>
      </c>
      <c r="C20937" t="s">
        <v>6013</v>
      </c>
      <c r="D20937" t="s">
        <v>968</v>
      </c>
      <c r="E20937">
        <v>38</v>
      </c>
    </row>
    <row r="20938" spans="1:5" ht="13.5" customHeight="1">
      <c r="A20938">
        <v>17</v>
      </c>
      <c r="B20938" t="str">
        <f t="shared" si="327"/>
        <v>17---39</v>
      </c>
      <c r="C20938" t="s">
        <v>5974</v>
      </c>
      <c r="D20938" t="s">
        <v>1049</v>
      </c>
      <c r="E20938">
        <v>39</v>
      </c>
    </row>
    <row r="20939" spans="1:5" ht="13.5" customHeight="1">
      <c r="A20939">
        <v>17</v>
      </c>
      <c r="B20939" t="str">
        <f t="shared" si="327"/>
        <v>17---40</v>
      </c>
      <c r="C20939" t="s">
        <v>5975</v>
      </c>
      <c r="D20939" t="s">
        <v>994</v>
      </c>
      <c r="E20939">
        <v>40</v>
      </c>
    </row>
    <row r="20940" spans="1:5" ht="13.5" customHeight="1">
      <c r="A20940">
        <v>18</v>
      </c>
      <c r="B20940" t="str">
        <f t="shared" si="327"/>
        <v>18---1</v>
      </c>
      <c r="C20940" t="s">
        <v>4234</v>
      </c>
      <c r="D20940" t="s">
        <v>986</v>
      </c>
      <c r="E20940">
        <v>1</v>
      </c>
    </row>
    <row r="20941" spans="1:5" ht="13.5" customHeight="1">
      <c r="A20941">
        <v>18</v>
      </c>
      <c r="B20941" t="str">
        <f t="shared" si="327"/>
        <v>18---2</v>
      </c>
      <c r="C20941" t="s">
        <v>4216</v>
      </c>
      <c r="D20941" t="s">
        <v>986</v>
      </c>
      <c r="E20941">
        <v>2</v>
      </c>
    </row>
    <row r="20942" spans="1:5" ht="13.5" customHeight="1">
      <c r="A20942">
        <v>18</v>
      </c>
      <c r="B20942" t="str">
        <f t="shared" si="327"/>
        <v>18---3</v>
      </c>
      <c r="C20942" t="s">
        <v>4216</v>
      </c>
      <c r="D20942" t="s">
        <v>1061</v>
      </c>
      <c r="E20942">
        <v>3</v>
      </c>
    </row>
    <row r="20943" spans="1:5" ht="13.5" customHeight="1">
      <c r="A20943">
        <v>18</v>
      </c>
      <c r="B20943" t="str">
        <f t="shared" si="327"/>
        <v>18---4</v>
      </c>
      <c r="C20943" t="s">
        <v>4216</v>
      </c>
      <c r="D20943" t="s">
        <v>968</v>
      </c>
      <c r="E20943">
        <v>4</v>
      </c>
    </row>
    <row r="20944" spans="1:5" ht="13.5" customHeight="1">
      <c r="A20944">
        <v>18</v>
      </c>
      <c r="B20944" t="str">
        <f t="shared" si="327"/>
        <v>18---5</v>
      </c>
      <c r="C20944" t="s">
        <v>4216</v>
      </c>
      <c r="D20944" t="s">
        <v>846</v>
      </c>
      <c r="E20944">
        <v>5</v>
      </c>
    </row>
    <row r="20945" spans="1:5" ht="13.5" customHeight="1">
      <c r="A20945">
        <v>18</v>
      </c>
      <c r="B20945" t="str">
        <f t="shared" si="327"/>
        <v>18---6</v>
      </c>
      <c r="C20945" t="s">
        <v>4216</v>
      </c>
      <c r="D20945" t="s">
        <v>1081</v>
      </c>
      <c r="E20945">
        <v>6</v>
      </c>
    </row>
    <row r="20946" spans="1:5" ht="13.5" customHeight="1">
      <c r="A20946">
        <v>18</v>
      </c>
      <c r="B20946" t="str">
        <f t="shared" si="327"/>
        <v>18---7</v>
      </c>
      <c r="C20946" t="s">
        <v>4216</v>
      </c>
      <c r="D20946" t="s">
        <v>879</v>
      </c>
      <c r="E20946">
        <v>7</v>
      </c>
    </row>
    <row r="20947" spans="1:5" ht="13.5" customHeight="1">
      <c r="A20947">
        <v>18</v>
      </c>
      <c r="B20947" t="str">
        <f t="shared" si="327"/>
        <v>18---8</v>
      </c>
      <c r="C20947" t="s">
        <v>4216</v>
      </c>
      <c r="D20947" t="s">
        <v>1053</v>
      </c>
      <c r="E20947">
        <v>8</v>
      </c>
    </row>
    <row r="20948" spans="1:5" ht="13.5" customHeight="1">
      <c r="A20948">
        <v>18</v>
      </c>
      <c r="B20948" t="str">
        <f t="shared" si="327"/>
        <v>18---9</v>
      </c>
      <c r="C20948" t="s">
        <v>4216</v>
      </c>
      <c r="D20948" t="s">
        <v>1293</v>
      </c>
      <c r="E20948">
        <v>9</v>
      </c>
    </row>
    <row r="20949" spans="1:5" ht="13.5" customHeight="1">
      <c r="A20949">
        <v>18</v>
      </c>
      <c r="B20949" t="str">
        <f t="shared" si="327"/>
        <v>18---10</v>
      </c>
      <c r="C20949" t="s">
        <v>4216</v>
      </c>
      <c r="D20949" t="s">
        <v>1177</v>
      </c>
      <c r="E20949">
        <v>10</v>
      </c>
    </row>
    <row r="20950" spans="1:5" ht="13.5" customHeight="1">
      <c r="A20950">
        <v>18</v>
      </c>
      <c r="B20950" t="str">
        <f t="shared" si="327"/>
        <v>18---11</v>
      </c>
      <c r="C20950" t="s">
        <v>4216</v>
      </c>
      <c r="D20950" t="s">
        <v>920</v>
      </c>
      <c r="E20950">
        <v>11</v>
      </c>
    </row>
    <row r="20951" spans="1:5" ht="13.5" customHeight="1">
      <c r="A20951">
        <v>18</v>
      </c>
      <c r="B20951" t="str">
        <f t="shared" si="327"/>
        <v>18---12</v>
      </c>
      <c r="C20951" t="s">
        <v>4216</v>
      </c>
      <c r="D20951" t="s">
        <v>921</v>
      </c>
      <c r="E20951">
        <v>12</v>
      </c>
    </row>
    <row r="20952" spans="1:5" ht="13.5" customHeight="1">
      <c r="A20952">
        <v>18</v>
      </c>
      <c r="B20952" t="str">
        <f t="shared" si="327"/>
        <v>18---13</v>
      </c>
      <c r="C20952" t="s">
        <v>4220</v>
      </c>
      <c r="D20952" t="s">
        <v>842</v>
      </c>
      <c r="E20952">
        <v>13</v>
      </c>
    </row>
    <row r="20953" spans="1:5" ht="13.5" customHeight="1">
      <c r="A20953">
        <v>18</v>
      </c>
      <c r="B20953" t="str">
        <f t="shared" si="327"/>
        <v>18---14</v>
      </c>
      <c r="C20953" t="s">
        <v>4229</v>
      </c>
      <c r="D20953" t="s">
        <v>1051</v>
      </c>
      <c r="E20953">
        <v>14</v>
      </c>
    </row>
    <row r="20954" spans="1:5" ht="13.5" customHeight="1">
      <c r="A20954">
        <v>18</v>
      </c>
      <c r="B20954" t="str">
        <f t="shared" si="327"/>
        <v>18---15</v>
      </c>
      <c r="C20954" t="s">
        <v>4255</v>
      </c>
      <c r="D20954" t="s">
        <v>1342</v>
      </c>
      <c r="E20954">
        <v>15</v>
      </c>
    </row>
    <row r="20955" spans="1:5" ht="13.5" customHeight="1">
      <c r="A20955">
        <v>18</v>
      </c>
      <c r="B20955" t="str">
        <f t="shared" si="327"/>
        <v>18---16</v>
      </c>
      <c r="C20955" t="s">
        <v>4231</v>
      </c>
      <c r="D20955" t="s">
        <v>930</v>
      </c>
      <c r="E20955">
        <v>16</v>
      </c>
    </row>
    <row r="20956" spans="1:5" ht="13.5" customHeight="1">
      <c r="A20956">
        <v>18</v>
      </c>
      <c r="B20956" t="str">
        <f t="shared" si="327"/>
        <v>18---17</v>
      </c>
      <c r="C20956" t="s">
        <v>4241</v>
      </c>
      <c r="D20956" t="s">
        <v>1294</v>
      </c>
      <c r="E20956">
        <v>17</v>
      </c>
    </row>
    <row r="20957" spans="1:5" ht="13.5" customHeight="1">
      <c r="A20957">
        <v>18</v>
      </c>
      <c r="B20957" t="str">
        <f t="shared" si="327"/>
        <v>18---18</v>
      </c>
      <c r="C20957" t="s">
        <v>4236</v>
      </c>
      <c r="D20957" t="s">
        <v>867</v>
      </c>
      <c r="E20957">
        <v>18</v>
      </c>
    </row>
    <row r="20958" spans="1:5" ht="13.5" customHeight="1">
      <c r="A20958">
        <v>18</v>
      </c>
      <c r="B20958" t="str">
        <f t="shared" si="327"/>
        <v>18---19</v>
      </c>
      <c r="C20958" t="s">
        <v>4266</v>
      </c>
      <c r="D20958" t="s">
        <v>961</v>
      </c>
      <c r="E20958">
        <v>19</v>
      </c>
    </row>
    <row r="20959" spans="1:5" ht="13.5" customHeight="1">
      <c r="A20959">
        <v>18</v>
      </c>
      <c r="B20959" t="str">
        <f t="shared" si="327"/>
        <v>18---20</v>
      </c>
      <c r="C20959" t="s">
        <v>4287</v>
      </c>
      <c r="D20959" t="s">
        <v>1268</v>
      </c>
      <c r="E20959">
        <v>20</v>
      </c>
    </row>
    <row r="20960" spans="1:5" ht="13.5" customHeight="1">
      <c r="A20960">
        <v>18</v>
      </c>
      <c r="B20960" t="str">
        <f t="shared" si="327"/>
        <v>18---21</v>
      </c>
      <c r="C20960" t="s">
        <v>729</v>
      </c>
      <c r="D20960" t="s">
        <v>867</v>
      </c>
      <c r="E20960">
        <v>21</v>
      </c>
    </row>
    <row r="20961" spans="1:5" ht="13.5" customHeight="1">
      <c r="A20961">
        <v>18</v>
      </c>
      <c r="B20961" t="str">
        <f t="shared" si="327"/>
        <v>18---22</v>
      </c>
      <c r="C20961" t="s">
        <v>1017</v>
      </c>
      <c r="D20961" t="s">
        <v>796</v>
      </c>
      <c r="E20961">
        <v>22</v>
      </c>
    </row>
    <row r="20962" spans="1:5" ht="13.5" customHeight="1">
      <c r="A20962">
        <v>18</v>
      </c>
      <c r="B20962" t="str">
        <f t="shared" si="327"/>
        <v>18---23</v>
      </c>
      <c r="C20962" t="s">
        <v>731</v>
      </c>
      <c r="D20962" t="s">
        <v>800</v>
      </c>
      <c r="E20962">
        <v>23</v>
      </c>
    </row>
    <row r="20963" spans="1:5" ht="13.5" customHeight="1">
      <c r="A20963">
        <v>18</v>
      </c>
      <c r="B20963" t="str">
        <f t="shared" si="327"/>
        <v>18---24</v>
      </c>
      <c r="C20963" t="s">
        <v>735</v>
      </c>
      <c r="D20963" t="s">
        <v>744</v>
      </c>
      <c r="E20963">
        <v>24</v>
      </c>
    </row>
    <row r="20964" spans="1:5" ht="13.5" customHeight="1">
      <c r="A20964">
        <v>18</v>
      </c>
      <c r="B20964" t="str">
        <f t="shared" si="327"/>
        <v>18---25</v>
      </c>
      <c r="C20964" t="s">
        <v>887</v>
      </c>
      <c r="D20964" t="s">
        <v>992</v>
      </c>
      <c r="E20964">
        <v>25</v>
      </c>
    </row>
    <row r="20965" spans="1:5" ht="13.5" customHeight="1">
      <c r="A20965">
        <v>18</v>
      </c>
      <c r="B20965" t="str">
        <f t="shared" si="327"/>
        <v>18---26</v>
      </c>
      <c r="C20965" t="s">
        <v>797</v>
      </c>
      <c r="D20965" t="s">
        <v>1081</v>
      </c>
      <c r="E20965">
        <v>26</v>
      </c>
    </row>
    <row r="20966" spans="1:5" ht="13.5" customHeight="1">
      <c r="A20966">
        <v>18</v>
      </c>
      <c r="B20966" t="str">
        <f t="shared" si="327"/>
        <v>18---27</v>
      </c>
      <c r="C20966" t="s">
        <v>737</v>
      </c>
      <c r="D20966" t="s">
        <v>996</v>
      </c>
      <c r="E20966">
        <v>27</v>
      </c>
    </row>
    <row r="20967" spans="1:5" ht="13.5" customHeight="1">
      <c r="A20967">
        <v>18</v>
      </c>
      <c r="B20967" t="str">
        <f t="shared" si="327"/>
        <v>18---28</v>
      </c>
      <c r="C20967" t="s">
        <v>739</v>
      </c>
      <c r="D20967" t="s">
        <v>736</v>
      </c>
      <c r="E20967">
        <v>28</v>
      </c>
    </row>
    <row r="20968" spans="1:5" ht="13.5" customHeight="1">
      <c r="A20968">
        <v>18</v>
      </c>
      <c r="B20968" t="str">
        <f t="shared" si="327"/>
        <v>18---29</v>
      </c>
      <c r="C20968" t="s">
        <v>743</v>
      </c>
      <c r="D20968" t="s">
        <v>754</v>
      </c>
      <c r="E20968">
        <v>29</v>
      </c>
    </row>
    <row r="20969" spans="1:5" ht="13.5" customHeight="1">
      <c r="A20969">
        <v>18</v>
      </c>
      <c r="B20969" t="str">
        <f t="shared" si="327"/>
        <v>18---30</v>
      </c>
      <c r="C20969" t="s">
        <v>987</v>
      </c>
      <c r="D20969" t="s">
        <v>1263</v>
      </c>
      <c r="E20969">
        <v>30</v>
      </c>
    </row>
    <row r="20970" spans="1:5" ht="13.5" customHeight="1">
      <c r="A20970">
        <v>18</v>
      </c>
      <c r="B20970" t="str">
        <f t="shared" si="327"/>
        <v>18---31</v>
      </c>
      <c r="C20970" t="s">
        <v>989</v>
      </c>
      <c r="D20970" t="s">
        <v>738</v>
      </c>
      <c r="E20970">
        <v>31</v>
      </c>
    </row>
    <row r="20971" spans="1:5" ht="13.5" customHeight="1">
      <c r="A20971">
        <v>18</v>
      </c>
      <c r="B20971" t="str">
        <f t="shared" si="327"/>
        <v>18---32</v>
      </c>
      <c r="C20971" t="s">
        <v>819</v>
      </c>
      <c r="D20971" t="s">
        <v>756</v>
      </c>
      <c r="E20971">
        <v>32</v>
      </c>
    </row>
    <row r="20972" spans="1:5" ht="13.5" customHeight="1">
      <c r="A20972">
        <v>18</v>
      </c>
      <c r="B20972" t="str">
        <f t="shared" si="327"/>
        <v>18---33</v>
      </c>
      <c r="C20972" t="s">
        <v>1074</v>
      </c>
      <c r="D20972" t="s">
        <v>880</v>
      </c>
      <c r="E20972">
        <v>33</v>
      </c>
    </row>
    <row r="20973" spans="1:5" ht="13.5" customHeight="1">
      <c r="A20973">
        <v>18</v>
      </c>
      <c r="B20973" t="str">
        <f t="shared" si="327"/>
        <v>18---34</v>
      </c>
      <c r="C20973" t="s">
        <v>824</v>
      </c>
      <c r="D20973" t="s">
        <v>752</v>
      </c>
      <c r="E20973">
        <v>34</v>
      </c>
    </row>
    <row r="20974" spans="1:5" ht="13.5" customHeight="1">
      <c r="A20974">
        <v>18</v>
      </c>
      <c r="B20974" t="str">
        <f t="shared" si="327"/>
        <v>18---35</v>
      </c>
      <c r="C20974" t="s">
        <v>763</v>
      </c>
      <c r="D20974" t="s">
        <v>1086</v>
      </c>
      <c r="E20974">
        <v>35</v>
      </c>
    </row>
    <row r="20975" spans="1:5" ht="13.5" customHeight="1">
      <c r="A20975">
        <v>18</v>
      </c>
      <c r="B20975" t="str">
        <f t="shared" si="327"/>
        <v>18---36</v>
      </c>
      <c r="C20975" t="s">
        <v>868</v>
      </c>
      <c r="D20975" t="s">
        <v>758</v>
      </c>
      <c r="E20975">
        <v>36</v>
      </c>
    </row>
    <row r="20976" spans="1:5" ht="13.5" customHeight="1">
      <c r="A20976">
        <v>18</v>
      </c>
      <c r="B20976" t="str">
        <f t="shared" si="327"/>
        <v>18---37</v>
      </c>
      <c r="C20976" t="s">
        <v>803</v>
      </c>
      <c r="D20976" t="s">
        <v>941</v>
      </c>
      <c r="E20976">
        <v>37</v>
      </c>
    </row>
    <row r="20977" spans="1:5" ht="13.5" customHeight="1">
      <c r="A20977">
        <v>18</v>
      </c>
      <c r="B20977" t="str">
        <f t="shared" si="327"/>
        <v>18---38</v>
      </c>
      <c r="C20977" t="s">
        <v>838</v>
      </c>
      <c r="D20977" t="s">
        <v>1054</v>
      </c>
      <c r="E20977">
        <v>38</v>
      </c>
    </row>
    <row r="20978" spans="1:5" ht="13.5" customHeight="1">
      <c r="A20978">
        <v>18</v>
      </c>
      <c r="B20978" t="str">
        <f t="shared" si="327"/>
        <v>18---39</v>
      </c>
      <c r="C20978" t="s">
        <v>870</v>
      </c>
      <c r="D20978" t="s">
        <v>1344</v>
      </c>
      <c r="E20978">
        <v>39</v>
      </c>
    </row>
    <row r="20979" spans="1:5" ht="13.5" customHeight="1">
      <c r="A20979">
        <v>18</v>
      </c>
      <c r="B20979" t="str">
        <f t="shared" si="327"/>
        <v>18---40</v>
      </c>
      <c r="C20979" t="s">
        <v>995</v>
      </c>
      <c r="D20979" t="s">
        <v>1296</v>
      </c>
      <c r="E20979">
        <v>40</v>
      </c>
    </row>
    <row r="20980" spans="1:5" ht="13.5" customHeight="1">
      <c r="A20980">
        <v>18</v>
      </c>
      <c r="B20980" t="str">
        <f t="shared" si="327"/>
        <v>18---41</v>
      </c>
      <c r="C20980" t="s">
        <v>1011</v>
      </c>
      <c r="D20980" t="s">
        <v>856</v>
      </c>
      <c r="E20980">
        <v>41</v>
      </c>
    </row>
    <row r="20981" spans="1:5" ht="13.5" customHeight="1">
      <c r="A20981">
        <v>18</v>
      </c>
      <c r="B20981" t="str">
        <f t="shared" si="327"/>
        <v>18---42</v>
      </c>
      <c r="C20981" t="s">
        <v>5967</v>
      </c>
      <c r="D20981" t="s">
        <v>986</v>
      </c>
      <c r="E20981">
        <v>42</v>
      </c>
    </row>
    <row r="20982" spans="1:5" ht="13.5" customHeight="1">
      <c r="A20982">
        <v>18</v>
      </c>
      <c r="B20982" t="str">
        <f t="shared" si="327"/>
        <v>18---43</v>
      </c>
      <c r="C20982" t="s">
        <v>5968</v>
      </c>
      <c r="D20982" t="s">
        <v>988</v>
      </c>
      <c r="E20982">
        <v>43</v>
      </c>
    </row>
    <row r="20983" spans="1:5" ht="13.5" customHeight="1">
      <c r="A20983">
        <v>18</v>
      </c>
      <c r="B20983" t="str">
        <f t="shared" si="327"/>
        <v>18---44</v>
      </c>
      <c r="C20983" t="s">
        <v>5969</v>
      </c>
      <c r="D20983" t="s">
        <v>961</v>
      </c>
      <c r="E20983">
        <v>44</v>
      </c>
    </row>
    <row r="20984" spans="1:5" ht="13.5" customHeight="1">
      <c r="A20984">
        <v>18</v>
      </c>
      <c r="B20984" t="str">
        <f t="shared" si="327"/>
        <v>18---45</v>
      </c>
      <c r="C20984" t="s">
        <v>5915</v>
      </c>
      <c r="D20984" t="s">
        <v>772</v>
      </c>
      <c r="E20984">
        <v>45</v>
      </c>
    </row>
    <row r="20985" spans="1:5" ht="13.5" customHeight="1">
      <c r="A20985">
        <v>18</v>
      </c>
      <c r="B20985" t="str">
        <f t="shared" si="327"/>
        <v>18---46</v>
      </c>
      <c r="C20985" t="s">
        <v>5917</v>
      </c>
      <c r="D20985" t="s">
        <v>789</v>
      </c>
      <c r="E20985">
        <v>46</v>
      </c>
    </row>
    <row r="20986" spans="1:5" ht="13.5" customHeight="1">
      <c r="A20986">
        <v>18</v>
      </c>
      <c r="B20986" t="str">
        <f t="shared" si="327"/>
        <v>18---47</v>
      </c>
      <c r="C20986" t="s">
        <v>5918</v>
      </c>
      <c r="D20986" t="s">
        <v>770</v>
      </c>
      <c r="E20986">
        <v>47</v>
      </c>
    </row>
    <row r="20987" spans="1:5" ht="13.5" customHeight="1">
      <c r="A20987">
        <v>18</v>
      </c>
      <c r="B20987" t="str">
        <f t="shared" si="327"/>
        <v>18---48</v>
      </c>
      <c r="C20987" t="s">
        <v>5932</v>
      </c>
      <c r="D20987" t="s">
        <v>846</v>
      </c>
      <c r="E20987">
        <v>48</v>
      </c>
    </row>
    <row r="20988" spans="1:5" ht="13.5" customHeight="1">
      <c r="A20988">
        <v>18</v>
      </c>
      <c r="B20988" t="str">
        <f t="shared" si="327"/>
        <v>18---49</v>
      </c>
      <c r="C20988" t="s">
        <v>5951</v>
      </c>
      <c r="D20988" t="s">
        <v>879</v>
      </c>
      <c r="E20988">
        <v>49</v>
      </c>
    </row>
    <row r="20989" spans="1:5" ht="13.5" customHeight="1">
      <c r="A20989">
        <v>18</v>
      </c>
      <c r="B20989" t="str">
        <f t="shared" si="327"/>
        <v>18---50</v>
      </c>
      <c r="C20989" t="s">
        <v>6004</v>
      </c>
      <c r="D20989" t="s">
        <v>960</v>
      </c>
      <c r="E20989">
        <v>50</v>
      </c>
    </row>
    <row r="20990" spans="1:5" ht="13.5" customHeight="1">
      <c r="A20990">
        <v>18</v>
      </c>
      <c r="B20990" t="str">
        <f t="shared" si="327"/>
        <v>18---51</v>
      </c>
      <c r="C20990" t="s">
        <v>6013</v>
      </c>
      <c r="D20990" t="s">
        <v>968</v>
      </c>
      <c r="E20990">
        <v>51</v>
      </c>
    </row>
    <row r="20991" spans="1:5" ht="13.5" customHeight="1">
      <c r="A20991">
        <v>18</v>
      </c>
      <c r="B20991" t="str">
        <f t="shared" si="327"/>
        <v>18---52</v>
      </c>
      <c r="C20991" t="s">
        <v>5965</v>
      </c>
      <c r="D20991" t="s">
        <v>930</v>
      </c>
      <c r="E20991">
        <v>52</v>
      </c>
    </row>
    <row r="20992" spans="1:5" ht="13.5" customHeight="1">
      <c r="A20992">
        <v>18</v>
      </c>
      <c r="B20992" t="str">
        <f t="shared" si="327"/>
        <v>18---53</v>
      </c>
      <c r="C20992" t="s">
        <v>5920</v>
      </c>
      <c r="D20992" t="s">
        <v>762</v>
      </c>
      <c r="E20992">
        <v>53</v>
      </c>
    </row>
    <row r="20993" spans="1:5" ht="13.5" customHeight="1">
      <c r="A20993">
        <v>18</v>
      </c>
      <c r="B20993" t="str">
        <f t="shared" si="327"/>
        <v>18---54</v>
      </c>
      <c r="C20993" t="s">
        <v>5957</v>
      </c>
      <c r="D20993" t="s">
        <v>913</v>
      </c>
      <c r="E20993">
        <v>54</v>
      </c>
    </row>
    <row r="20994" spans="1:5" ht="13.5" customHeight="1">
      <c r="A20994">
        <v>18</v>
      </c>
      <c r="B20994" t="str">
        <f t="shared" si="327"/>
        <v>18---55</v>
      </c>
      <c r="C20994" t="s">
        <v>5974</v>
      </c>
      <c r="D20994" t="s">
        <v>1049</v>
      </c>
      <c r="E20994">
        <v>55</v>
      </c>
    </row>
    <row r="20995" spans="1:5" ht="13.5" customHeight="1">
      <c r="A20995">
        <v>18</v>
      </c>
      <c r="B20995" t="str">
        <f t="shared" ref="B20995:B21058" si="328">A20995&amp;"---"&amp;E20995</f>
        <v>18---56</v>
      </c>
      <c r="C20995" t="s">
        <v>5975</v>
      </c>
      <c r="D20995" t="s">
        <v>994</v>
      </c>
      <c r="E20995">
        <v>56</v>
      </c>
    </row>
    <row r="20996" spans="1:5" ht="13.5" customHeight="1">
      <c r="A20996">
        <v>187</v>
      </c>
      <c r="B20996" t="str">
        <f t="shared" si="328"/>
        <v>187---1</v>
      </c>
      <c r="C20996" t="s">
        <v>4216</v>
      </c>
      <c r="D20996" t="s">
        <v>1163</v>
      </c>
      <c r="E20996">
        <v>1</v>
      </c>
    </row>
    <row r="20997" spans="1:5" ht="13.5" customHeight="1">
      <c r="A20997">
        <v>187</v>
      </c>
      <c r="B20997" t="str">
        <f t="shared" si="328"/>
        <v>187---2</v>
      </c>
      <c r="C20997" t="s">
        <v>4216</v>
      </c>
      <c r="D20997" t="s">
        <v>1347</v>
      </c>
      <c r="E20997">
        <v>2</v>
      </c>
    </row>
    <row r="20998" spans="1:5" ht="13.5" customHeight="1">
      <c r="A20998">
        <v>187</v>
      </c>
      <c r="B20998" t="str">
        <f t="shared" si="328"/>
        <v>187---3</v>
      </c>
      <c r="C20998" t="s">
        <v>4279</v>
      </c>
      <c r="D20998" t="s">
        <v>925</v>
      </c>
      <c r="E20998">
        <v>3</v>
      </c>
    </row>
    <row r="20999" spans="1:5" ht="13.5" customHeight="1">
      <c r="A20999">
        <v>187</v>
      </c>
      <c r="B20999" t="str">
        <f t="shared" si="328"/>
        <v>187---4</v>
      </c>
      <c r="C20999" t="s">
        <v>4271</v>
      </c>
      <c r="D20999" t="s">
        <v>720</v>
      </c>
      <c r="E20999">
        <v>4</v>
      </c>
    </row>
    <row r="21000" spans="1:5" ht="13.5" customHeight="1">
      <c r="A21000">
        <v>187</v>
      </c>
      <c r="B21000" t="str">
        <f t="shared" si="328"/>
        <v>187---5</v>
      </c>
      <c r="C21000" t="s">
        <v>4270</v>
      </c>
      <c r="D21000" t="s">
        <v>1325</v>
      </c>
      <c r="E21000">
        <v>5</v>
      </c>
    </row>
    <row r="21001" spans="1:5" ht="13.5" customHeight="1">
      <c r="A21001">
        <v>187</v>
      </c>
      <c r="B21001" t="str">
        <f t="shared" si="328"/>
        <v>187---6</v>
      </c>
      <c r="C21001" t="s">
        <v>4268</v>
      </c>
      <c r="D21001" t="s">
        <v>1353</v>
      </c>
      <c r="E21001">
        <v>6</v>
      </c>
    </row>
    <row r="21002" spans="1:5" ht="13.5" customHeight="1">
      <c r="A21002">
        <v>187</v>
      </c>
      <c r="B21002" t="str">
        <f t="shared" si="328"/>
        <v>187---7</v>
      </c>
      <c r="C21002" t="s">
        <v>4276</v>
      </c>
      <c r="D21002" t="s">
        <v>1139</v>
      </c>
      <c r="E21002">
        <v>7</v>
      </c>
    </row>
    <row r="21003" spans="1:5" ht="13.5" customHeight="1">
      <c r="A21003">
        <v>187</v>
      </c>
      <c r="B21003" t="str">
        <f t="shared" si="328"/>
        <v>187---8</v>
      </c>
      <c r="C21003" t="s">
        <v>4231</v>
      </c>
      <c r="D21003" t="s">
        <v>1014</v>
      </c>
      <c r="E21003">
        <v>8</v>
      </c>
    </row>
    <row r="21004" spans="1:5" ht="13.5" customHeight="1">
      <c r="A21004">
        <v>187</v>
      </c>
      <c r="B21004" t="str">
        <f t="shared" si="328"/>
        <v>187---9</v>
      </c>
      <c r="C21004" t="s">
        <v>4264</v>
      </c>
      <c r="D21004" t="s">
        <v>1133</v>
      </c>
      <c r="E21004">
        <v>9</v>
      </c>
    </row>
    <row r="21005" spans="1:5" ht="13.5" customHeight="1">
      <c r="A21005">
        <v>187</v>
      </c>
      <c r="B21005" t="str">
        <f t="shared" si="328"/>
        <v>187---10</v>
      </c>
      <c r="C21005" t="s">
        <v>4272</v>
      </c>
      <c r="D21005" t="s">
        <v>930</v>
      </c>
      <c r="E21005">
        <v>10</v>
      </c>
    </row>
    <row r="21006" spans="1:5" ht="13.5" customHeight="1">
      <c r="A21006">
        <v>187</v>
      </c>
      <c r="B21006" t="str">
        <f t="shared" si="328"/>
        <v>187---11</v>
      </c>
      <c r="C21006" t="s">
        <v>4245</v>
      </c>
      <c r="D21006" t="s">
        <v>934</v>
      </c>
      <c r="E21006">
        <v>11</v>
      </c>
    </row>
    <row r="21007" spans="1:5" ht="13.5" customHeight="1">
      <c r="A21007">
        <v>187</v>
      </c>
      <c r="B21007" t="str">
        <f t="shared" si="328"/>
        <v>187---12</v>
      </c>
      <c r="C21007" t="s">
        <v>5911</v>
      </c>
      <c r="D21007" t="s">
        <v>1128</v>
      </c>
      <c r="E21007">
        <v>12</v>
      </c>
    </row>
    <row r="21008" spans="1:5" ht="13.5" customHeight="1">
      <c r="A21008">
        <v>187</v>
      </c>
      <c r="B21008" t="str">
        <f t="shared" si="328"/>
        <v>187---13</v>
      </c>
      <c r="C21008" t="s">
        <v>5911</v>
      </c>
      <c r="D21008" t="s">
        <v>1342</v>
      </c>
      <c r="E21008">
        <v>13</v>
      </c>
    </row>
    <row r="21009" spans="1:5" ht="13.5" customHeight="1">
      <c r="A21009">
        <v>187</v>
      </c>
      <c r="B21009" t="str">
        <f t="shared" si="328"/>
        <v>187---14</v>
      </c>
      <c r="C21009" t="s">
        <v>5911</v>
      </c>
      <c r="D21009" t="s">
        <v>1423</v>
      </c>
      <c r="E21009">
        <v>14</v>
      </c>
    </row>
    <row r="21010" spans="1:5" ht="13.5" customHeight="1">
      <c r="A21010">
        <v>187</v>
      </c>
      <c r="B21010" t="str">
        <f t="shared" si="328"/>
        <v>187---15</v>
      </c>
      <c r="C21010" t="s">
        <v>739</v>
      </c>
      <c r="D21010" t="s">
        <v>736</v>
      </c>
      <c r="E21010">
        <v>15</v>
      </c>
    </row>
    <row r="21011" spans="1:5" ht="13.5" customHeight="1">
      <c r="A21011">
        <v>187</v>
      </c>
      <c r="B21011" t="str">
        <f t="shared" si="328"/>
        <v>187---16</v>
      </c>
      <c r="C21011" t="s">
        <v>888</v>
      </c>
      <c r="D21011" t="s">
        <v>1073</v>
      </c>
      <c r="E21011">
        <v>16</v>
      </c>
    </row>
    <row r="21012" spans="1:5" ht="13.5" customHeight="1">
      <c r="A21012">
        <v>187</v>
      </c>
      <c r="B21012" t="str">
        <f t="shared" si="328"/>
        <v>187---17</v>
      </c>
      <c r="C21012" t="s">
        <v>858</v>
      </c>
      <c r="D21012" t="s">
        <v>740</v>
      </c>
      <c r="E21012">
        <v>17</v>
      </c>
    </row>
    <row r="21013" spans="1:5" ht="13.5" customHeight="1">
      <c r="A21013">
        <v>187</v>
      </c>
      <c r="B21013" t="str">
        <f t="shared" si="328"/>
        <v>187---18</v>
      </c>
      <c r="C21013" t="s">
        <v>743</v>
      </c>
      <c r="D21013" t="s">
        <v>754</v>
      </c>
      <c r="E21013">
        <v>18</v>
      </c>
    </row>
    <row r="21014" spans="1:5" ht="13.5" customHeight="1">
      <c r="A21014">
        <v>187</v>
      </c>
      <c r="B21014" t="str">
        <f t="shared" si="328"/>
        <v>187---19</v>
      </c>
      <c r="C21014" t="s">
        <v>915</v>
      </c>
      <c r="D21014" t="s">
        <v>939</v>
      </c>
      <c r="E21014">
        <v>19</v>
      </c>
    </row>
    <row r="21015" spans="1:5" ht="13.5" customHeight="1">
      <c r="A21015">
        <v>187</v>
      </c>
      <c r="B21015" t="str">
        <f t="shared" si="328"/>
        <v>187---20</v>
      </c>
      <c r="C21015" t="s">
        <v>987</v>
      </c>
      <c r="D21015" t="s">
        <v>1263</v>
      </c>
      <c r="E21015">
        <v>20</v>
      </c>
    </row>
    <row r="21016" spans="1:5" ht="13.5" customHeight="1">
      <c r="A21016">
        <v>187</v>
      </c>
      <c r="B21016" t="str">
        <f t="shared" si="328"/>
        <v>187---21</v>
      </c>
      <c r="C21016" t="s">
        <v>989</v>
      </c>
      <c r="D21016" t="s">
        <v>738</v>
      </c>
      <c r="E21016">
        <v>21</v>
      </c>
    </row>
    <row r="21017" spans="1:5" ht="13.5" customHeight="1">
      <c r="A21017">
        <v>187</v>
      </c>
      <c r="B21017" t="str">
        <f t="shared" si="328"/>
        <v>187---22</v>
      </c>
      <c r="C21017" t="s">
        <v>936</v>
      </c>
      <c r="D21017" t="s">
        <v>779</v>
      </c>
      <c r="E21017">
        <v>22</v>
      </c>
    </row>
    <row r="21018" spans="1:5" ht="13.5" customHeight="1">
      <c r="A21018">
        <v>187</v>
      </c>
      <c r="B21018" t="str">
        <f t="shared" si="328"/>
        <v>187---23</v>
      </c>
      <c r="C21018" t="s">
        <v>819</v>
      </c>
      <c r="D21018" t="s">
        <v>756</v>
      </c>
      <c r="E21018">
        <v>23</v>
      </c>
    </row>
    <row r="21019" spans="1:5" ht="13.5" customHeight="1">
      <c r="A21019">
        <v>187</v>
      </c>
      <c r="B21019" t="str">
        <f t="shared" si="328"/>
        <v>187---24</v>
      </c>
      <c r="C21019" t="s">
        <v>1019</v>
      </c>
      <c r="D21019" t="s">
        <v>734</v>
      </c>
      <c r="E21019">
        <v>24</v>
      </c>
    </row>
    <row r="21020" spans="1:5" ht="13.5" customHeight="1">
      <c r="A21020">
        <v>187</v>
      </c>
      <c r="B21020" t="str">
        <f t="shared" si="328"/>
        <v>187---25</v>
      </c>
      <c r="C21020" t="s">
        <v>824</v>
      </c>
      <c r="D21020" t="s">
        <v>752</v>
      </c>
      <c r="E21020">
        <v>25</v>
      </c>
    </row>
    <row r="21021" spans="1:5" ht="13.5" customHeight="1">
      <c r="A21021">
        <v>187</v>
      </c>
      <c r="B21021" t="str">
        <f t="shared" si="328"/>
        <v>187---26</v>
      </c>
      <c r="C21021" t="s">
        <v>826</v>
      </c>
      <c r="D21021" t="s">
        <v>1079</v>
      </c>
      <c r="E21021">
        <v>26</v>
      </c>
    </row>
    <row r="21022" spans="1:5" ht="13.5" customHeight="1">
      <c r="A21022">
        <v>187</v>
      </c>
      <c r="B21022" t="str">
        <f t="shared" si="328"/>
        <v>187---27</v>
      </c>
      <c r="C21022" t="s">
        <v>1005</v>
      </c>
      <c r="D21022" t="s">
        <v>1105</v>
      </c>
      <c r="E21022">
        <v>27</v>
      </c>
    </row>
    <row r="21023" spans="1:5" ht="13.5" customHeight="1">
      <c r="A21023">
        <v>187</v>
      </c>
      <c r="B21023" t="str">
        <f t="shared" si="328"/>
        <v>187---28</v>
      </c>
      <c r="C21023" t="s">
        <v>755</v>
      </c>
      <c r="D21023" t="s">
        <v>1146</v>
      </c>
      <c r="E21023">
        <v>28</v>
      </c>
    </row>
    <row r="21024" spans="1:5" ht="13.5" customHeight="1">
      <c r="A21024">
        <v>187</v>
      </c>
      <c r="B21024" t="str">
        <f t="shared" si="328"/>
        <v>187---29</v>
      </c>
      <c r="C21024" t="s">
        <v>1197</v>
      </c>
      <c r="D21024" t="s">
        <v>1137</v>
      </c>
      <c r="E21024">
        <v>29</v>
      </c>
    </row>
    <row r="21025" spans="1:5" ht="13.5" customHeight="1">
      <c r="A21025">
        <v>187</v>
      </c>
      <c r="B21025" t="str">
        <f t="shared" si="328"/>
        <v>187---30</v>
      </c>
      <c r="C21025" t="s">
        <v>832</v>
      </c>
      <c r="D21025" t="s">
        <v>949</v>
      </c>
      <c r="E21025">
        <v>30</v>
      </c>
    </row>
    <row r="21026" spans="1:5" ht="13.5" customHeight="1">
      <c r="A21026">
        <v>187</v>
      </c>
      <c r="B21026" t="str">
        <f t="shared" si="328"/>
        <v>187---31</v>
      </c>
      <c r="C21026" t="s">
        <v>942</v>
      </c>
      <c r="D21026" t="s">
        <v>1068</v>
      </c>
      <c r="E21026">
        <v>31</v>
      </c>
    </row>
    <row r="21027" spans="1:5" ht="13.5" customHeight="1">
      <c r="A21027">
        <v>187</v>
      </c>
      <c r="B21027" t="str">
        <f t="shared" si="328"/>
        <v>187---32</v>
      </c>
      <c r="C21027" t="s">
        <v>1102</v>
      </c>
      <c r="D21027" t="s">
        <v>1190</v>
      </c>
      <c r="E21027">
        <v>32</v>
      </c>
    </row>
    <row r="21028" spans="1:5" ht="13.5" customHeight="1">
      <c r="A21028">
        <v>187</v>
      </c>
      <c r="B21028" t="str">
        <f t="shared" si="328"/>
        <v>187---33</v>
      </c>
      <c r="C21028" t="s">
        <v>1055</v>
      </c>
      <c r="D21028" t="s">
        <v>1324</v>
      </c>
      <c r="E21028">
        <v>33</v>
      </c>
    </row>
    <row r="21029" spans="1:5" ht="13.5" customHeight="1">
      <c r="A21029">
        <v>187</v>
      </c>
      <c r="B21029" t="str">
        <f t="shared" si="328"/>
        <v>187---34</v>
      </c>
      <c r="C21029" t="s">
        <v>868</v>
      </c>
      <c r="D21029" t="s">
        <v>758</v>
      </c>
      <c r="E21029">
        <v>34</v>
      </c>
    </row>
    <row r="21030" spans="1:5" ht="13.5" customHeight="1">
      <c r="A21030">
        <v>187</v>
      </c>
      <c r="B21030" t="str">
        <f t="shared" si="328"/>
        <v>187---35</v>
      </c>
      <c r="C21030" t="s">
        <v>803</v>
      </c>
      <c r="D21030" t="s">
        <v>941</v>
      </c>
      <c r="E21030">
        <v>35</v>
      </c>
    </row>
    <row r="21031" spans="1:5" ht="13.5" customHeight="1">
      <c r="A21031">
        <v>187</v>
      </c>
      <c r="B21031" t="str">
        <f t="shared" si="328"/>
        <v>187---36</v>
      </c>
      <c r="C21031" t="s">
        <v>769</v>
      </c>
      <c r="D21031" t="s">
        <v>1325</v>
      </c>
      <c r="E21031">
        <v>36</v>
      </c>
    </row>
    <row r="21032" spans="1:5" ht="13.5" customHeight="1">
      <c r="A21032">
        <v>187</v>
      </c>
      <c r="B21032" t="str">
        <f t="shared" si="328"/>
        <v>187---37</v>
      </c>
      <c r="C21032" t="s">
        <v>5961</v>
      </c>
      <c r="D21032" t="s">
        <v>935</v>
      </c>
      <c r="E21032">
        <v>37</v>
      </c>
    </row>
    <row r="21033" spans="1:5" ht="13.5" customHeight="1">
      <c r="A21033">
        <v>187</v>
      </c>
      <c r="B21033" t="str">
        <f t="shared" si="328"/>
        <v>187---38</v>
      </c>
      <c r="C21033" t="s">
        <v>6016</v>
      </c>
      <c r="D21033" t="s">
        <v>1093</v>
      </c>
      <c r="E21033">
        <v>38</v>
      </c>
    </row>
    <row r="21034" spans="1:5" ht="13.5" customHeight="1">
      <c r="A21034">
        <v>187</v>
      </c>
      <c r="B21034" t="str">
        <f t="shared" si="328"/>
        <v>187---39</v>
      </c>
      <c r="C21034" t="s">
        <v>5915</v>
      </c>
      <c r="D21034" t="s">
        <v>772</v>
      </c>
      <c r="E21034">
        <v>39</v>
      </c>
    </row>
    <row r="21035" spans="1:5" ht="13.5" customHeight="1">
      <c r="A21035">
        <v>187</v>
      </c>
      <c r="B21035" t="str">
        <f t="shared" si="328"/>
        <v>187---40</v>
      </c>
      <c r="C21035" t="s">
        <v>5917</v>
      </c>
      <c r="D21035" t="s">
        <v>789</v>
      </c>
      <c r="E21035">
        <v>40</v>
      </c>
    </row>
    <row r="21036" spans="1:5" ht="13.5" customHeight="1">
      <c r="A21036">
        <v>187</v>
      </c>
      <c r="B21036" t="str">
        <f t="shared" si="328"/>
        <v>187---41</v>
      </c>
      <c r="C21036" t="s">
        <v>5918</v>
      </c>
      <c r="D21036" t="s">
        <v>770</v>
      </c>
      <c r="E21036">
        <v>41</v>
      </c>
    </row>
    <row r="21037" spans="1:5" ht="13.5" customHeight="1">
      <c r="A21037">
        <v>187</v>
      </c>
      <c r="B21037" t="str">
        <f t="shared" si="328"/>
        <v>187---42</v>
      </c>
      <c r="C21037" t="s">
        <v>5962</v>
      </c>
      <c r="D21037" t="s">
        <v>1174</v>
      </c>
      <c r="E21037">
        <v>42</v>
      </c>
    </row>
    <row r="21038" spans="1:5" ht="13.5" customHeight="1">
      <c r="A21038">
        <v>187</v>
      </c>
      <c r="B21038" t="str">
        <f t="shared" si="328"/>
        <v>187---43</v>
      </c>
      <c r="C21038" t="s">
        <v>5984</v>
      </c>
      <c r="D21038" t="s">
        <v>1232</v>
      </c>
      <c r="E21038">
        <v>43</v>
      </c>
    </row>
    <row r="21039" spans="1:5" ht="13.5" customHeight="1">
      <c r="A21039">
        <v>187</v>
      </c>
      <c r="B21039" t="str">
        <f t="shared" si="328"/>
        <v>187---44</v>
      </c>
      <c r="C21039" t="s">
        <v>5964</v>
      </c>
      <c r="D21039" t="s">
        <v>1176</v>
      </c>
      <c r="E21039">
        <v>44</v>
      </c>
    </row>
    <row r="21040" spans="1:5" ht="13.5" customHeight="1">
      <c r="A21040">
        <v>187</v>
      </c>
      <c r="B21040" t="str">
        <f t="shared" si="328"/>
        <v>187---45</v>
      </c>
      <c r="C21040" t="s">
        <v>5979</v>
      </c>
      <c r="D21040" t="s">
        <v>1071</v>
      </c>
      <c r="E21040">
        <v>45</v>
      </c>
    </row>
    <row r="21041" spans="1:5" ht="13.5" customHeight="1">
      <c r="A21041">
        <v>187</v>
      </c>
      <c r="B21041" t="str">
        <f t="shared" si="328"/>
        <v>187---46</v>
      </c>
      <c r="C21041" t="s">
        <v>5965</v>
      </c>
      <c r="D21041" t="s">
        <v>930</v>
      </c>
      <c r="E21041">
        <v>46</v>
      </c>
    </row>
    <row r="21042" spans="1:5" ht="13.5" customHeight="1">
      <c r="A21042">
        <v>187</v>
      </c>
      <c r="B21042" t="str">
        <f t="shared" si="328"/>
        <v>187---47</v>
      </c>
      <c r="C21042" t="s">
        <v>5920</v>
      </c>
      <c r="D21042" t="s">
        <v>762</v>
      </c>
      <c r="E21042">
        <v>47</v>
      </c>
    </row>
    <row r="21043" spans="1:5" ht="13.5" customHeight="1">
      <c r="A21043">
        <v>187</v>
      </c>
      <c r="B21043" t="str">
        <f t="shared" si="328"/>
        <v>187---48</v>
      </c>
      <c r="C21043" t="s">
        <v>5981</v>
      </c>
      <c r="D21043" t="s">
        <v>1225</v>
      </c>
      <c r="E21043">
        <v>48</v>
      </c>
    </row>
    <row r="21044" spans="1:5" ht="13.5" customHeight="1">
      <c r="A21044">
        <v>187</v>
      </c>
      <c r="B21044" t="str">
        <f t="shared" si="328"/>
        <v>187---49</v>
      </c>
      <c r="C21044" t="s">
        <v>5976</v>
      </c>
      <c r="D21044" t="s">
        <v>1162</v>
      </c>
      <c r="E21044">
        <v>49</v>
      </c>
    </row>
    <row r="21045" spans="1:5" ht="13.5" customHeight="1">
      <c r="A21045">
        <v>187</v>
      </c>
      <c r="B21045" t="str">
        <f t="shared" si="328"/>
        <v>187---50</v>
      </c>
      <c r="C21045" t="s">
        <v>5988</v>
      </c>
      <c r="D21045" t="s">
        <v>1133</v>
      </c>
      <c r="E21045">
        <v>50</v>
      </c>
    </row>
    <row r="21046" spans="1:5" ht="13.5" customHeight="1">
      <c r="A21046">
        <v>188</v>
      </c>
      <c r="B21046" t="str">
        <f t="shared" si="328"/>
        <v>188---1</v>
      </c>
      <c r="C21046" t="s">
        <v>4234</v>
      </c>
      <c r="D21046" t="s">
        <v>1446</v>
      </c>
      <c r="E21046">
        <v>1</v>
      </c>
    </row>
    <row r="21047" spans="1:5" ht="13.5" customHeight="1">
      <c r="A21047">
        <v>188</v>
      </c>
      <c r="B21047" t="str">
        <f t="shared" si="328"/>
        <v>188---2</v>
      </c>
      <c r="C21047" t="s">
        <v>4216</v>
      </c>
      <c r="D21047" t="s">
        <v>1446</v>
      </c>
      <c r="E21047">
        <v>2</v>
      </c>
    </row>
    <row r="21048" spans="1:5" ht="13.5" customHeight="1">
      <c r="A21048">
        <v>188</v>
      </c>
      <c r="B21048" t="str">
        <f t="shared" si="328"/>
        <v>188---3</v>
      </c>
      <c r="C21048" t="s">
        <v>4216</v>
      </c>
      <c r="D21048" t="s">
        <v>1138</v>
      </c>
      <c r="E21048">
        <v>3</v>
      </c>
    </row>
    <row r="21049" spans="1:5" ht="13.5" customHeight="1">
      <c r="A21049">
        <v>188</v>
      </c>
      <c r="B21049" t="str">
        <f t="shared" si="328"/>
        <v>188---4</v>
      </c>
      <c r="C21049" t="s">
        <v>4216</v>
      </c>
      <c r="D21049" t="s">
        <v>1163</v>
      </c>
      <c r="E21049">
        <v>4</v>
      </c>
    </row>
    <row r="21050" spans="1:5" ht="13.5" customHeight="1">
      <c r="A21050">
        <v>188</v>
      </c>
      <c r="B21050" t="str">
        <f t="shared" si="328"/>
        <v>188---5</v>
      </c>
      <c r="C21050" t="s">
        <v>4216</v>
      </c>
      <c r="D21050" t="s">
        <v>1347</v>
      </c>
      <c r="E21050">
        <v>5</v>
      </c>
    </row>
    <row r="21051" spans="1:5" ht="13.5" customHeight="1">
      <c r="A21051">
        <v>188</v>
      </c>
      <c r="B21051" t="str">
        <f t="shared" si="328"/>
        <v>188---6</v>
      </c>
      <c r="C21051" t="s">
        <v>4216</v>
      </c>
      <c r="D21051" t="s">
        <v>925</v>
      </c>
      <c r="E21051">
        <v>6</v>
      </c>
    </row>
    <row r="21052" spans="1:5" ht="13.5" customHeight="1">
      <c r="A21052">
        <v>188</v>
      </c>
      <c r="B21052" t="str">
        <f t="shared" si="328"/>
        <v>188---7</v>
      </c>
      <c r="C21052" t="s">
        <v>4216</v>
      </c>
      <c r="D21052" t="s">
        <v>720</v>
      </c>
      <c r="E21052">
        <v>7</v>
      </c>
    </row>
    <row r="21053" spans="1:5" ht="13.5" customHeight="1">
      <c r="A21053">
        <v>188</v>
      </c>
      <c r="B21053" t="str">
        <f t="shared" si="328"/>
        <v>188---8</v>
      </c>
      <c r="C21053" t="s">
        <v>4270</v>
      </c>
      <c r="D21053" t="s">
        <v>1325</v>
      </c>
      <c r="E21053">
        <v>8</v>
      </c>
    </row>
    <row r="21054" spans="1:5" ht="13.5" customHeight="1">
      <c r="A21054">
        <v>188</v>
      </c>
      <c r="B21054" t="str">
        <f t="shared" si="328"/>
        <v>188---9</v>
      </c>
      <c r="C21054" t="s">
        <v>4268</v>
      </c>
      <c r="D21054" t="s">
        <v>1353</v>
      </c>
      <c r="E21054">
        <v>9</v>
      </c>
    </row>
    <row r="21055" spans="1:5" ht="13.5" customHeight="1">
      <c r="A21055">
        <v>188</v>
      </c>
      <c r="B21055" t="str">
        <f t="shared" si="328"/>
        <v>188---10</v>
      </c>
      <c r="C21055" t="s">
        <v>4244</v>
      </c>
      <c r="D21055" t="s">
        <v>1139</v>
      </c>
      <c r="E21055">
        <v>10</v>
      </c>
    </row>
    <row r="21056" spans="1:5" ht="13.5" customHeight="1">
      <c r="A21056">
        <v>188</v>
      </c>
      <c r="B21056" t="str">
        <f t="shared" si="328"/>
        <v>188---11</v>
      </c>
      <c r="C21056" t="s">
        <v>4254</v>
      </c>
      <c r="D21056" t="s">
        <v>1014</v>
      </c>
      <c r="E21056">
        <v>11</v>
      </c>
    </row>
    <row r="21057" spans="1:5" ht="13.5" customHeight="1">
      <c r="A21057">
        <v>188</v>
      </c>
      <c r="B21057" t="str">
        <f t="shared" si="328"/>
        <v>188---12</v>
      </c>
      <c r="C21057" t="s">
        <v>4272</v>
      </c>
      <c r="D21057" t="s">
        <v>1133</v>
      </c>
      <c r="E21057">
        <v>12</v>
      </c>
    </row>
    <row r="21058" spans="1:5" ht="13.5" customHeight="1">
      <c r="A21058">
        <v>188</v>
      </c>
      <c r="B21058" t="str">
        <f t="shared" si="328"/>
        <v>188---13</v>
      </c>
      <c r="C21058" t="s">
        <v>4248</v>
      </c>
      <c r="D21058" t="s">
        <v>930</v>
      </c>
      <c r="E21058">
        <v>13</v>
      </c>
    </row>
    <row r="21059" spans="1:5" ht="13.5" customHeight="1">
      <c r="A21059">
        <v>188</v>
      </c>
      <c r="B21059" t="str">
        <f t="shared" ref="B21059:B21122" si="329">A21059&amp;"---"&amp;E21059</f>
        <v>188---14</v>
      </c>
      <c r="C21059" t="s">
        <v>4287</v>
      </c>
      <c r="D21059" t="s">
        <v>934</v>
      </c>
      <c r="E21059">
        <v>14</v>
      </c>
    </row>
    <row r="21060" spans="1:5" ht="13.5" customHeight="1">
      <c r="A21060">
        <v>188</v>
      </c>
      <c r="B21060" t="str">
        <f t="shared" si="329"/>
        <v>188---15</v>
      </c>
      <c r="C21060" t="s">
        <v>1017</v>
      </c>
      <c r="D21060" t="s">
        <v>796</v>
      </c>
      <c r="E21060">
        <v>15</v>
      </c>
    </row>
    <row r="21061" spans="1:5" ht="13.5" customHeight="1">
      <c r="A21061">
        <v>188</v>
      </c>
      <c r="B21061" t="str">
        <f t="shared" si="329"/>
        <v>188---16</v>
      </c>
      <c r="C21061" t="s">
        <v>731</v>
      </c>
      <c r="D21061" t="s">
        <v>800</v>
      </c>
      <c r="E21061">
        <v>16</v>
      </c>
    </row>
    <row r="21062" spans="1:5" ht="13.5" customHeight="1">
      <c r="A21062">
        <v>188</v>
      </c>
      <c r="B21062" t="str">
        <f t="shared" si="329"/>
        <v>188---17</v>
      </c>
      <c r="C21062" t="s">
        <v>733</v>
      </c>
      <c r="D21062" t="s">
        <v>781</v>
      </c>
      <c r="E21062">
        <v>17</v>
      </c>
    </row>
    <row r="21063" spans="1:5" ht="13.5" customHeight="1">
      <c r="A21063">
        <v>188</v>
      </c>
      <c r="B21063" t="str">
        <f t="shared" si="329"/>
        <v>188---18</v>
      </c>
      <c r="C21063" t="s">
        <v>735</v>
      </c>
      <c r="D21063" t="s">
        <v>744</v>
      </c>
      <c r="E21063">
        <v>18</v>
      </c>
    </row>
    <row r="21064" spans="1:5" ht="13.5" customHeight="1">
      <c r="A21064">
        <v>188</v>
      </c>
      <c r="B21064" t="str">
        <f t="shared" si="329"/>
        <v>188---19</v>
      </c>
      <c r="C21064" t="s">
        <v>739</v>
      </c>
      <c r="D21064" t="s">
        <v>736</v>
      </c>
      <c r="E21064">
        <v>19</v>
      </c>
    </row>
    <row r="21065" spans="1:5" ht="13.5" customHeight="1">
      <c r="A21065">
        <v>188</v>
      </c>
      <c r="B21065" t="str">
        <f t="shared" si="329"/>
        <v>188---20</v>
      </c>
      <c r="C21065" t="s">
        <v>888</v>
      </c>
      <c r="D21065" t="s">
        <v>1073</v>
      </c>
      <c r="E21065">
        <v>20</v>
      </c>
    </row>
    <row r="21066" spans="1:5" ht="13.5" customHeight="1">
      <c r="A21066">
        <v>188</v>
      </c>
      <c r="B21066" t="str">
        <f t="shared" si="329"/>
        <v>188---21</v>
      </c>
      <c r="C21066" t="s">
        <v>858</v>
      </c>
      <c r="D21066" t="s">
        <v>740</v>
      </c>
      <c r="E21066">
        <v>21</v>
      </c>
    </row>
    <row r="21067" spans="1:5" ht="13.5" customHeight="1">
      <c r="A21067">
        <v>188</v>
      </c>
      <c r="B21067" t="str">
        <f t="shared" si="329"/>
        <v>188---22</v>
      </c>
      <c r="C21067" t="s">
        <v>743</v>
      </c>
      <c r="D21067" t="s">
        <v>754</v>
      </c>
      <c r="E21067">
        <v>22</v>
      </c>
    </row>
    <row r="21068" spans="1:5" ht="13.5" customHeight="1">
      <c r="A21068">
        <v>188</v>
      </c>
      <c r="B21068" t="str">
        <f t="shared" si="329"/>
        <v>188---23</v>
      </c>
      <c r="C21068" t="s">
        <v>915</v>
      </c>
      <c r="D21068" t="s">
        <v>939</v>
      </c>
      <c r="E21068">
        <v>23</v>
      </c>
    </row>
    <row r="21069" spans="1:5" ht="13.5" customHeight="1">
      <c r="A21069">
        <v>188</v>
      </c>
      <c r="B21069" t="str">
        <f t="shared" si="329"/>
        <v>188---24</v>
      </c>
      <c r="C21069" t="s">
        <v>987</v>
      </c>
      <c r="D21069" t="s">
        <v>1263</v>
      </c>
      <c r="E21069">
        <v>24</v>
      </c>
    </row>
    <row r="21070" spans="1:5" ht="13.5" customHeight="1">
      <c r="A21070">
        <v>188</v>
      </c>
      <c r="B21070" t="str">
        <f t="shared" si="329"/>
        <v>188---25</v>
      </c>
      <c r="C21070" t="s">
        <v>989</v>
      </c>
      <c r="D21070" t="s">
        <v>738</v>
      </c>
      <c r="E21070">
        <v>25</v>
      </c>
    </row>
    <row r="21071" spans="1:5" ht="13.5" customHeight="1">
      <c r="A21071">
        <v>188</v>
      </c>
      <c r="B21071" t="str">
        <f t="shared" si="329"/>
        <v>188---26</v>
      </c>
      <c r="C21071" t="s">
        <v>936</v>
      </c>
      <c r="D21071" t="s">
        <v>779</v>
      </c>
      <c r="E21071">
        <v>26</v>
      </c>
    </row>
    <row r="21072" spans="1:5" ht="13.5" customHeight="1">
      <c r="A21072">
        <v>188</v>
      </c>
      <c r="B21072" t="str">
        <f t="shared" si="329"/>
        <v>188---27</v>
      </c>
      <c r="C21072" t="s">
        <v>819</v>
      </c>
      <c r="D21072" t="s">
        <v>756</v>
      </c>
      <c r="E21072">
        <v>27</v>
      </c>
    </row>
    <row r="21073" spans="1:5" ht="13.5" customHeight="1">
      <c r="A21073">
        <v>188</v>
      </c>
      <c r="B21073" t="str">
        <f t="shared" si="329"/>
        <v>188---28</v>
      </c>
      <c r="C21073" t="s">
        <v>1019</v>
      </c>
      <c r="D21073" t="s">
        <v>734</v>
      </c>
      <c r="E21073">
        <v>28</v>
      </c>
    </row>
    <row r="21074" spans="1:5" ht="13.5" customHeight="1">
      <c r="A21074">
        <v>188</v>
      </c>
      <c r="B21074" t="str">
        <f t="shared" si="329"/>
        <v>188---29</v>
      </c>
      <c r="C21074" t="s">
        <v>824</v>
      </c>
      <c r="D21074" t="s">
        <v>752</v>
      </c>
      <c r="E21074">
        <v>29</v>
      </c>
    </row>
    <row r="21075" spans="1:5" ht="13.5" customHeight="1">
      <c r="A21075">
        <v>188</v>
      </c>
      <c r="B21075" t="str">
        <f t="shared" si="329"/>
        <v>188---30</v>
      </c>
      <c r="C21075" t="s">
        <v>826</v>
      </c>
      <c r="D21075" t="s">
        <v>1079</v>
      </c>
      <c r="E21075">
        <v>30</v>
      </c>
    </row>
    <row r="21076" spans="1:5" ht="13.5" customHeight="1">
      <c r="A21076">
        <v>188</v>
      </c>
      <c r="B21076" t="str">
        <f t="shared" si="329"/>
        <v>188---31</v>
      </c>
      <c r="C21076" t="s">
        <v>1005</v>
      </c>
      <c r="D21076" t="s">
        <v>1105</v>
      </c>
      <c r="E21076">
        <v>31</v>
      </c>
    </row>
    <row r="21077" spans="1:5" ht="13.5" customHeight="1">
      <c r="A21077">
        <v>188</v>
      </c>
      <c r="B21077" t="str">
        <f t="shared" si="329"/>
        <v>188---32</v>
      </c>
      <c r="C21077" t="s">
        <v>755</v>
      </c>
      <c r="D21077" t="s">
        <v>1146</v>
      </c>
      <c r="E21077">
        <v>32</v>
      </c>
    </row>
    <row r="21078" spans="1:5" ht="13.5" customHeight="1">
      <c r="A21078">
        <v>188</v>
      </c>
      <c r="B21078" t="str">
        <f t="shared" si="329"/>
        <v>188---33</v>
      </c>
      <c r="C21078" t="s">
        <v>1197</v>
      </c>
      <c r="D21078" t="s">
        <v>1137</v>
      </c>
      <c r="E21078">
        <v>33</v>
      </c>
    </row>
    <row r="21079" spans="1:5" ht="13.5" customHeight="1">
      <c r="A21079">
        <v>188</v>
      </c>
      <c r="B21079" t="str">
        <f t="shared" si="329"/>
        <v>188---34</v>
      </c>
      <c r="C21079" t="s">
        <v>832</v>
      </c>
      <c r="D21079" t="s">
        <v>949</v>
      </c>
      <c r="E21079">
        <v>34</v>
      </c>
    </row>
    <row r="21080" spans="1:5" ht="13.5" customHeight="1">
      <c r="A21080">
        <v>188</v>
      </c>
      <c r="B21080" t="str">
        <f t="shared" si="329"/>
        <v>188---35</v>
      </c>
      <c r="C21080" t="s">
        <v>942</v>
      </c>
      <c r="D21080" t="s">
        <v>1068</v>
      </c>
      <c r="E21080">
        <v>35</v>
      </c>
    </row>
    <row r="21081" spans="1:5" ht="13.5" customHeight="1">
      <c r="A21081">
        <v>188</v>
      </c>
      <c r="B21081" t="str">
        <f t="shared" si="329"/>
        <v>188---36</v>
      </c>
      <c r="C21081" t="s">
        <v>1102</v>
      </c>
      <c r="D21081" t="s">
        <v>1190</v>
      </c>
      <c r="E21081">
        <v>36</v>
      </c>
    </row>
    <row r="21082" spans="1:5" ht="13.5" customHeight="1">
      <c r="A21082">
        <v>188</v>
      </c>
      <c r="B21082" t="str">
        <f t="shared" si="329"/>
        <v>188---37</v>
      </c>
      <c r="C21082" t="s">
        <v>1055</v>
      </c>
      <c r="D21082" t="s">
        <v>1324</v>
      </c>
      <c r="E21082">
        <v>37</v>
      </c>
    </row>
    <row r="21083" spans="1:5" ht="13.5" customHeight="1">
      <c r="A21083">
        <v>188</v>
      </c>
      <c r="B21083" t="str">
        <f t="shared" si="329"/>
        <v>188---38</v>
      </c>
      <c r="C21083" t="s">
        <v>868</v>
      </c>
      <c r="D21083" t="s">
        <v>758</v>
      </c>
      <c r="E21083">
        <v>38</v>
      </c>
    </row>
    <row r="21084" spans="1:5" ht="13.5" customHeight="1">
      <c r="A21084">
        <v>188</v>
      </c>
      <c r="B21084" t="str">
        <f t="shared" si="329"/>
        <v>188---39</v>
      </c>
      <c r="C21084" t="s">
        <v>803</v>
      </c>
      <c r="D21084" t="s">
        <v>941</v>
      </c>
      <c r="E21084">
        <v>39</v>
      </c>
    </row>
    <row r="21085" spans="1:5" ht="13.5" customHeight="1">
      <c r="A21085">
        <v>188</v>
      </c>
      <c r="B21085" t="str">
        <f t="shared" si="329"/>
        <v>188---40</v>
      </c>
      <c r="C21085" t="s">
        <v>769</v>
      </c>
      <c r="D21085" t="s">
        <v>1325</v>
      </c>
      <c r="E21085">
        <v>40</v>
      </c>
    </row>
    <row r="21086" spans="1:5" ht="13.5" customHeight="1">
      <c r="A21086">
        <v>188</v>
      </c>
      <c r="B21086" t="str">
        <f t="shared" si="329"/>
        <v>188---41</v>
      </c>
      <c r="C21086" t="s">
        <v>5961</v>
      </c>
      <c r="D21086" t="s">
        <v>935</v>
      </c>
      <c r="E21086">
        <v>41</v>
      </c>
    </row>
    <row r="21087" spans="1:5" ht="13.5" customHeight="1">
      <c r="A21087">
        <v>188</v>
      </c>
      <c r="B21087" t="str">
        <f t="shared" si="329"/>
        <v>188---42</v>
      </c>
      <c r="C21087" t="s">
        <v>6016</v>
      </c>
      <c r="D21087" t="s">
        <v>1093</v>
      </c>
      <c r="E21087">
        <v>42</v>
      </c>
    </row>
    <row r="21088" spans="1:5" ht="13.5" customHeight="1">
      <c r="A21088">
        <v>188</v>
      </c>
      <c r="B21088" t="str">
        <f t="shared" si="329"/>
        <v>188---43</v>
      </c>
      <c r="C21088" t="s">
        <v>5915</v>
      </c>
      <c r="D21088" t="s">
        <v>772</v>
      </c>
      <c r="E21088">
        <v>43</v>
      </c>
    </row>
    <row r="21089" spans="1:5" ht="13.5" customHeight="1">
      <c r="A21089">
        <v>188</v>
      </c>
      <c r="B21089" t="str">
        <f t="shared" si="329"/>
        <v>188---44</v>
      </c>
      <c r="C21089" t="s">
        <v>5917</v>
      </c>
      <c r="D21089" t="s">
        <v>789</v>
      </c>
      <c r="E21089">
        <v>44</v>
      </c>
    </row>
    <row r="21090" spans="1:5" ht="13.5" customHeight="1">
      <c r="A21090">
        <v>188</v>
      </c>
      <c r="B21090" t="str">
        <f t="shared" si="329"/>
        <v>188---45</v>
      </c>
      <c r="C21090" t="s">
        <v>5918</v>
      </c>
      <c r="D21090" t="s">
        <v>770</v>
      </c>
      <c r="E21090">
        <v>45</v>
      </c>
    </row>
    <row r="21091" spans="1:5" ht="13.5" customHeight="1">
      <c r="A21091">
        <v>188</v>
      </c>
      <c r="B21091" t="str">
        <f t="shared" si="329"/>
        <v>188---46</v>
      </c>
      <c r="C21091" t="s">
        <v>5962</v>
      </c>
      <c r="D21091" t="s">
        <v>1174</v>
      </c>
      <c r="E21091">
        <v>46</v>
      </c>
    </row>
    <row r="21092" spans="1:5" ht="13.5" customHeight="1">
      <c r="A21092">
        <v>188</v>
      </c>
      <c r="B21092" t="str">
        <f t="shared" si="329"/>
        <v>188---47</v>
      </c>
      <c r="C21092" t="s">
        <v>5984</v>
      </c>
      <c r="D21092" t="s">
        <v>1232</v>
      </c>
      <c r="E21092">
        <v>47</v>
      </c>
    </row>
    <row r="21093" spans="1:5" ht="13.5" customHeight="1">
      <c r="A21093">
        <v>188</v>
      </c>
      <c r="B21093" t="str">
        <f t="shared" si="329"/>
        <v>188---48</v>
      </c>
      <c r="C21093" t="s">
        <v>5964</v>
      </c>
      <c r="D21093" t="s">
        <v>1176</v>
      </c>
      <c r="E21093">
        <v>48</v>
      </c>
    </row>
    <row r="21094" spans="1:5" ht="13.5" customHeight="1">
      <c r="A21094">
        <v>188</v>
      </c>
      <c r="B21094" t="str">
        <f t="shared" si="329"/>
        <v>188---49</v>
      </c>
      <c r="C21094" t="s">
        <v>5979</v>
      </c>
      <c r="D21094" t="s">
        <v>1071</v>
      </c>
      <c r="E21094">
        <v>49</v>
      </c>
    </row>
    <row r="21095" spans="1:5" ht="13.5" customHeight="1">
      <c r="A21095">
        <v>188</v>
      </c>
      <c r="B21095" t="str">
        <f t="shared" si="329"/>
        <v>188---50</v>
      </c>
      <c r="C21095" t="s">
        <v>5965</v>
      </c>
      <c r="D21095" t="s">
        <v>930</v>
      </c>
      <c r="E21095">
        <v>50</v>
      </c>
    </row>
    <row r="21096" spans="1:5" ht="13.5" customHeight="1">
      <c r="A21096">
        <v>188</v>
      </c>
      <c r="B21096" t="str">
        <f t="shared" si="329"/>
        <v>188---51</v>
      </c>
      <c r="C21096" t="s">
        <v>5920</v>
      </c>
      <c r="D21096" t="s">
        <v>762</v>
      </c>
      <c r="E21096">
        <v>51</v>
      </c>
    </row>
    <row r="21097" spans="1:5" ht="13.5" customHeight="1">
      <c r="A21097">
        <v>188</v>
      </c>
      <c r="B21097" t="str">
        <f t="shared" si="329"/>
        <v>188---52</v>
      </c>
      <c r="C21097" t="s">
        <v>5981</v>
      </c>
      <c r="D21097" t="s">
        <v>1225</v>
      </c>
      <c r="E21097">
        <v>52</v>
      </c>
    </row>
    <row r="21098" spans="1:5" ht="13.5" customHeight="1">
      <c r="A21098">
        <v>188</v>
      </c>
      <c r="B21098" t="str">
        <f t="shared" si="329"/>
        <v>188---53</v>
      </c>
      <c r="C21098" t="s">
        <v>5976</v>
      </c>
      <c r="D21098" t="s">
        <v>1162</v>
      </c>
      <c r="E21098">
        <v>53</v>
      </c>
    </row>
    <row r="21099" spans="1:5" ht="13.5" customHeight="1">
      <c r="A21099">
        <v>188</v>
      </c>
      <c r="B21099" t="str">
        <f t="shared" si="329"/>
        <v>188---54</v>
      </c>
      <c r="C21099" t="s">
        <v>5988</v>
      </c>
      <c r="D21099" t="s">
        <v>1133</v>
      </c>
      <c r="E21099">
        <v>54</v>
      </c>
    </row>
    <row r="21100" spans="1:5" ht="13.5" customHeight="1">
      <c r="A21100">
        <v>188</v>
      </c>
      <c r="B21100" t="str">
        <f t="shared" si="329"/>
        <v>188---55</v>
      </c>
      <c r="C21100" t="s">
        <v>5966</v>
      </c>
      <c r="D21100" t="s">
        <v>1446</v>
      </c>
      <c r="E21100">
        <v>55</v>
      </c>
    </row>
    <row r="21101" spans="1:5" ht="13.5" customHeight="1">
      <c r="A21101">
        <v>155</v>
      </c>
      <c r="B21101" t="str">
        <f t="shared" si="329"/>
        <v>155---1</v>
      </c>
      <c r="C21101" t="s">
        <v>4216</v>
      </c>
      <c r="D21101" t="s">
        <v>873</v>
      </c>
      <c r="E21101">
        <v>1</v>
      </c>
    </row>
    <row r="21102" spans="1:5" ht="13.5" customHeight="1">
      <c r="A21102">
        <v>155</v>
      </c>
      <c r="B21102" t="str">
        <f t="shared" si="329"/>
        <v>155---2</v>
      </c>
      <c r="C21102" t="s">
        <v>4216</v>
      </c>
      <c r="D21102" t="s">
        <v>714</v>
      </c>
      <c r="E21102">
        <v>2</v>
      </c>
    </row>
    <row r="21103" spans="1:5" ht="13.5" customHeight="1">
      <c r="A21103">
        <v>155</v>
      </c>
      <c r="B21103" t="str">
        <f t="shared" si="329"/>
        <v>155---3</v>
      </c>
      <c r="C21103" t="s">
        <v>4252</v>
      </c>
      <c r="D21103" t="s">
        <v>1105</v>
      </c>
      <c r="E21103">
        <v>3</v>
      </c>
    </row>
    <row r="21104" spans="1:5" ht="13.5" customHeight="1">
      <c r="A21104">
        <v>155</v>
      </c>
      <c r="B21104" t="str">
        <f t="shared" si="329"/>
        <v>155---4</v>
      </c>
      <c r="C21104" t="s">
        <v>4269</v>
      </c>
      <c r="D21104" t="s">
        <v>844</v>
      </c>
      <c r="E21104">
        <v>4</v>
      </c>
    </row>
    <row r="21105" spans="1:5" ht="13.5" customHeight="1">
      <c r="A21105">
        <v>155</v>
      </c>
      <c r="B21105" t="str">
        <f t="shared" si="329"/>
        <v>155---5</v>
      </c>
      <c r="C21105" t="s">
        <v>4271</v>
      </c>
      <c r="D21105" t="s">
        <v>911</v>
      </c>
      <c r="E21105">
        <v>5</v>
      </c>
    </row>
    <row r="21106" spans="1:5" ht="13.5" customHeight="1">
      <c r="A21106">
        <v>155</v>
      </c>
      <c r="B21106" t="str">
        <f t="shared" si="329"/>
        <v>155---6</v>
      </c>
      <c r="C21106" t="s">
        <v>4239</v>
      </c>
      <c r="D21106" t="s">
        <v>1351</v>
      </c>
      <c r="E21106">
        <v>6</v>
      </c>
    </row>
    <row r="21107" spans="1:5" ht="13.5" customHeight="1">
      <c r="A21107">
        <v>155</v>
      </c>
      <c r="B21107" t="str">
        <f t="shared" si="329"/>
        <v>155---7</v>
      </c>
      <c r="C21107" t="s">
        <v>4228</v>
      </c>
      <c r="D21107" t="s">
        <v>1272</v>
      </c>
      <c r="E21107">
        <v>7</v>
      </c>
    </row>
    <row r="21108" spans="1:5" ht="13.5" customHeight="1">
      <c r="A21108">
        <v>155</v>
      </c>
      <c r="B21108" t="str">
        <f t="shared" si="329"/>
        <v>155---8</v>
      </c>
      <c r="C21108" t="s">
        <v>4268</v>
      </c>
      <c r="D21108" t="s">
        <v>1189</v>
      </c>
      <c r="E21108">
        <v>8</v>
      </c>
    </row>
    <row r="21109" spans="1:5" ht="13.5" customHeight="1">
      <c r="A21109">
        <v>155</v>
      </c>
      <c r="B21109" t="str">
        <f t="shared" si="329"/>
        <v>155---9</v>
      </c>
      <c r="C21109" t="s">
        <v>4230</v>
      </c>
      <c r="D21109" t="s">
        <v>979</v>
      </c>
      <c r="E21109">
        <v>9</v>
      </c>
    </row>
    <row r="21110" spans="1:5" ht="13.5" customHeight="1">
      <c r="A21110">
        <v>155</v>
      </c>
      <c r="B21110" t="str">
        <f t="shared" si="329"/>
        <v>155---10</v>
      </c>
      <c r="C21110" t="s">
        <v>4244</v>
      </c>
      <c r="D21110" t="s">
        <v>878</v>
      </c>
      <c r="E21110">
        <v>10</v>
      </c>
    </row>
    <row r="21111" spans="1:5" ht="13.5" customHeight="1">
      <c r="A21111">
        <v>155</v>
      </c>
      <c r="B21111" t="str">
        <f t="shared" si="329"/>
        <v>155---11</v>
      </c>
      <c r="C21111" t="s">
        <v>4231</v>
      </c>
      <c r="D21111" t="s">
        <v>908</v>
      </c>
      <c r="E21111">
        <v>11</v>
      </c>
    </row>
    <row r="21112" spans="1:5" ht="13.5" customHeight="1">
      <c r="A21112">
        <v>155</v>
      </c>
      <c r="B21112" t="str">
        <f t="shared" si="329"/>
        <v>155---12</v>
      </c>
      <c r="C21112" t="s">
        <v>4254</v>
      </c>
      <c r="D21112" t="s">
        <v>962</v>
      </c>
      <c r="E21112">
        <v>12</v>
      </c>
    </row>
    <row r="21113" spans="1:5" ht="13.5" customHeight="1">
      <c r="A21113">
        <v>155</v>
      </c>
      <c r="B21113" t="str">
        <f t="shared" si="329"/>
        <v>155---13</v>
      </c>
      <c r="C21113" t="s">
        <v>4233</v>
      </c>
      <c r="D21113" t="s">
        <v>881</v>
      </c>
      <c r="E21113">
        <v>13</v>
      </c>
    </row>
    <row r="21114" spans="1:5" ht="13.5" customHeight="1">
      <c r="A21114">
        <v>155</v>
      </c>
      <c r="B21114" t="str">
        <f t="shared" si="329"/>
        <v>155---14</v>
      </c>
      <c r="C21114" t="s">
        <v>4272</v>
      </c>
      <c r="D21114" t="s">
        <v>722</v>
      </c>
      <c r="E21114">
        <v>14</v>
      </c>
    </row>
    <row r="21115" spans="1:5" ht="13.5" customHeight="1">
      <c r="A21115">
        <v>155</v>
      </c>
      <c r="B21115" t="str">
        <f t="shared" si="329"/>
        <v>155---15</v>
      </c>
      <c r="C21115" t="s">
        <v>5911</v>
      </c>
      <c r="D21115" t="s">
        <v>900</v>
      </c>
      <c r="E21115">
        <v>15</v>
      </c>
    </row>
    <row r="21116" spans="1:5" ht="13.5" customHeight="1">
      <c r="A21116">
        <v>155</v>
      </c>
      <c r="B21116" t="str">
        <f t="shared" si="329"/>
        <v>155---16</v>
      </c>
      <c r="C21116" t="s">
        <v>5911</v>
      </c>
      <c r="D21116" t="s">
        <v>877</v>
      </c>
      <c r="E21116">
        <v>16</v>
      </c>
    </row>
    <row r="21117" spans="1:5" ht="13.5" customHeight="1">
      <c r="A21117">
        <v>155</v>
      </c>
      <c r="B21117" t="str">
        <f t="shared" si="329"/>
        <v>155---17</v>
      </c>
      <c r="C21117" t="s">
        <v>5911</v>
      </c>
      <c r="D21117" t="s">
        <v>718</v>
      </c>
      <c r="E21117">
        <v>17</v>
      </c>
    </row>
    <row r="21118" spans="1:5" ht="13.5" customHeight="1">
      <c r="A21118">
        <v>155</v>
      </c>
      <c r="B21118" t="str">
        <f t="shared" si="329"/>
        <v>155---18</v>
      </c>
      <c r="C21118" t="s">
        <v>743</v>
      </c>
      <c r="D21118" t="s">
        <v>754</v>
      </c>
      <c r="E21118">
        <v>18</v>
      </c>
    </row>
    <row r="21119" spans="1:5" ht="13.5" customHeight="1">
      <c r="A21119">
        <v>155</v>
      </c>
      <c r="B21119" t="str">
        <f t="shared" si="329"/>
        <v>155---19</v>
      </c>
      <c r="C21119" t="s">
        <v>987</v>
      </c>
      <c r="D21119" t="s">
        <v>1263</v>
      </c>
      <c r="E21119">
        <v>19</v>
      </c>
    </row>
    <row r="21120" spans="1:5" ht="13.5" customHeight="1">
      <c r="A21120">
        <v>155</v>
      </c>
      <c r="B21120" t="str">
        <f t="shared" si="329"/>
        <v>155---20</v>
      </c>
      <c r="C21120" t="s">
        <v>989</v>
      </c>
      <c r="D21120" t="s">
        <v>738</v>
      </c>
      <c r="E21120">
        <v>20</v>
      </c>
    </row>
    <row r="21121" spans="1:5" ht="13.5" customHeight="1">
      <c r="A21121">
        <v>155</v>
      </c>
      <c r="B21121" t="str">
        <f t="shared" si="329"/>
        <v>155---21</v>
      </c>
      <c r="C21121" t="s">
        <v>819</v>
      </c>
      <c r="D21121" t="s">
        <v>756</v>
      </c>
      <c r="E21121">
        <v>21</v>
      </c>
    </row>
    <row r="21122" spans="1:5" ht="13.5" customHeight="1">
      <c r="A21122">
        <v>155</v>
      </c>
      <c r="B21122" t="str">
        <f t="shared" si="329"/>
        <v>155---22</v>
      </c>
      <c r="C21122" t="s">
        <v>1074</v>
      </c>
      <c r="D21122" t="s">
        <v>880</v>
      </c>
      <c r="E21122">
        <v>22</v>
      </c>
    </row>
    <row r="21123" spans="1:5" ht="13.5" customHeight="1">
      <c r="A21123">
        <v>155</v>
      </c>
      <c r="B21123" t="str">
        <f t="shared" ref="B21123:B21186" si="330">A21123&amp;"---"&amp;E21123</f>
        <v>155---23</v>
      </c>
      <c r="C21123" t="s">
        <v>820</v>
      </c>
      <c r="D21123" t="s">
        <v>882</v>
      </c>
      <c r="E21123">
        <v>23</v>
      </c>
    </row>
    <row r="21124" spans="1:5" ht="13.5" customHeight="1">
      <c r="A21124">
        <v>155</v>
      </c>
      <c r="B21124" t="str">
        <f t="shared" si="330"/>
        <v>155---24</v>
      </c>
      <c r="C21124" t="s">
        <v>751</v>
      </c>
      <c r="D21124" t="s">
        <v>1281</v>
      </c>
      <c r="E21124">
        <v>24</v>
      </c>
    </row>
    <row r="21125" spans="1:5" ht="13.5" customHeight="1">
      <c r="A21125">
        <v>155</v>
      </c>
      <c r="B21125" t="str">
        <f t="shared" si="330"/>
        <v>155---25</v>
      </c>
      <c r="C21125" t="s">
        <v>1083</v>
      </c>
      <c r="D21125" t="s">
        <v>844</v>
      </c>
      <c r="E21125">
        <v>25</v>
      </c>
    </row>
    <row r="21126" spans="1:5" ht="13.5" customHeight="1">
      <c r="A21126">
        <v>155</v>
      </c>
      <c r="B21126" t="str">
        <f t="shared" si="330"/>
        <v>155---26</v>
      </c>
      <c r="C21126" t="s">
        <v>824</v>
      </c>
      <c r="D21126" t="s">
        <v>752</v>
      </c>
      <c r="E21126">
        <v>26</v>
      </c>
    </row>
    <row r="21127" spans="1:5" ht="13.5" customHeight="1">
      <c r="A21127">
        <v>155</v>
      </c>
      <c r="B21127" t="str">
        <f t="shared" si="330"/>
        <v>155---27</v>
      </c>
      <c r="C21127" t="s">
        <v>1005</v>
      </c>
      <c r="D21127" t="s">
        <v>1105</v>
      </c>
      <c r="E21127">
        <v>27</v>
      </c>
    </row>
    <row r="21128" spans="1:5" ht="13.5" customHeight="1">
      <c r="A21128">
        <v>155</v>
      </c>
      <c r="B21128" t="str">
        <f t="shared" si="330"/>
        <v>155---28</v>
      </c>
      <c r="C21128" t="s">
        <v>757</v>
      </c>
      <c r="D21128" t="s">
        <v>1272</v>
      </c>
      <c r="E21128">
        <v>28</v>
      </c>
    </row>
    <row r="21129" spans="1:5" ht="13.5" customHeight="1">
      <c r="A21129">
        <v>155</v>
      </c>
      <c r="B21129" t="str">
        <f t="shared" si="330"/>
        <v>155---29</v>
      </c>
      <c r="C21129" t="s">
        <v>763</v>
      </c>
      <c r="D21129" t="s">
        <v>1086</v>
      </c>
      <c r="E21129">
        <v>29</v>
      </c>
    </row>
    <row r="21130" spans="1:5" ht="13.5" customHeight="1">
      <c r="A21130">
        <v>155</v>
      </c>
      <c r="B21130" t="str">
        <f t="shared" si="330"/>
        <v>155---30</v>
      </c>
      <c r="C21130" t="s">
        <v>890</v>
      </c>
      <c r="D21130" t="s">
        <v>911</v>
      </c>
      <c r="E21130">
        <v>30</v>
      </c>
    </row>
    <row r="21131" spans="1:5" ht="13.5" customHeight="1">
      <c r="A21131">
        <v>155</v>
      </c>
      <c r="B21131" t="str">
        <f t="shared" si="330"/>
        <v>155---31</v>
      </c>
      <c r="C21131" t="s">
        <v>832</v>
      </c>
      <c r="D21131" t="s">
        <v>949</v>
      </c>
      <c r="E21131">
        <v>31</v>
      </c>
    </row>
    <row r="21132" spans="1:5" ht="13.5" customHeight="1">
      <c r="A21132">
        <v>155</v>
      </c>
      <c r="B21132" t="str">
        <f t="shared" si="330"/>
        <v>155---32</v>
      </c>
      <c r="C21132" t="s">
        <v>868</v>
      </c>
      <c r="D21132" t="s">
        <v>758</v>
      </c>
      <c r="E21132">
        <v>32</v>
      </c>
    </row>
    <row r="21133" spans="1:5" ht="13.5" customHeight="1">
      <c r="A21133">
        <v>155</v>
      </c>
      <c r="B21133" t="str">
        <f t="shared" si="330"/>
        <v>155---33</v>
      </c>
      <c r="C21133" t="s">
        <v>969</v>
      </c>
      <c r="D21133" t="s">
        <v>802</v>
      </c>
      <c r="E21133">
        <v>33</v>
      </c>
    </row>
    <row r="21134" spans="1:5" ht="13.5" customHeight="1">
      <c r="A21134">
        <v>155</v>
      </c>
      <c r="B21134" t="str">
        <f t="shared" si="330"/>
        <v>155---34</v>
      </c>
      <c r="C21134" t="s">
        <v>5945</v>
      </c>
      <c r="D21134" t="s">
        <v>881</v>
      </c>
      <c r="E21134">
        <v>34</v>
      </c>
    </row>
    <row r="21135" spans="1:5" ht="13.5" customHeight="1">
      <c r="A21135">
        <v>155</v>
      </c>
      <c r="B21135" t="str">
        <f t="shared" si="330"/>
        <v>155---35</v>
      </c>
      <c r="C21135" t="s">
        <v>5946</v>
      </c>
      <c r="D21135" t="s">
        <v>893</v>
      </c>
      <c r="E21135">
        <v>35</v>
      </c>
    </row>
    <row r="21136" spans="1:5" ht="13.5" customHeight="1">
      <c r="A21136">
        <v>155</v>
      </c>
      <c r="B21136" t="str">
        <f t="shared" si="330"/>
        <v>155---36</v>
      </c>
      <c r="C21136" t="s">
        <v>5947</v>
      </c>
      <c r="D21136" t="s">
        <v>884</v>
      </c>
      <c r="E21136">
        <v>36</v>
      </c>
    </row>
    <row r="21137" spans="1:5" ht="13.5" customHeight="1">
      <c r="A21137">
        <v>155</v>
      </c>
      <c r="B21137" t="str">
        <f t="shared" si="330"/>
        <v>155---37</v>
      </c>
      <c r="C21137" t="s">
        <v>5925</v>
      </c>
      <c r="D21137" t="s">
        <v>798</v>
      </c>
      <c r="E21137">
        <v>37</v>
      </c>
    </row>
    <row r="21138" spans="1:5" ht="13.5" customHeight="1">
      <c r="A21138">
        <v>155</v>
      </c>
      <c r="B21138" t="str">
        <f t="shared" si="330"/>
        <v>155---38</v>
      </c>
      <c r="C21138" t="s">
        <v>5949</v>
      </c>
      <c r="D21138" t="s">
        <v>895</v>
      </c>
      <c r="E21138">
        <v>38</v>
      </c>
    </row>
    <row r="21139" spans="1:5" ht="13.5" customHeight="1">
      <c r="A21139">
        <v>155</v>
      </c>
      <c r="B21139" t="str">
        <f t="shared" si="330"/>
        <v>155---39</v>
      </c>
      <c r="C21139" t="s">
        <v>5915</v>
      </c>
      <c r="D21139" t="s">
        <v>772</v>
      </c>
      <c r="E21139">
        <v>39</v>
      </c>
    </row>
    <row r="21140" spans="1:5" ht="13.5" customHeight="1">
      <c r="A21140">
        <v>155</v>
      </c>
      <c r="B21140" t="str">
        <f t="shared" si="330"/>
        <v>155---40</v>
      </c>
      <c r="C21140" t="s">
        <v>5917</v>
      </c>
      <c r="D21140" t="s">
        <v>789</v>
      </c>
      <c r="E21140">
        <v>40</v>
      </c>
    </row>
    <row r="21141" spans="1:5" ht="13.5" customHeight="1">
      <c r="A21141">
        <v>155</v>
      </c>
      <c r="B21141" t="str">
        <f t="shared" si="330"/>
        <v>155---41</v>
      </c>
      <c r="C21141" t="s">
        <v>5918</v>
      </c>
      <c r="D21141" t="s">
        <v>770</v>
      </c>
      <c r="E21141">
        <v>41</v>
      </c>
    </row>
    <row r="21142" spans="1:5" ht="13.5" customHeight="1">
      <c r="A21142">
        <v>155</v>
      </c>
      <c r="B21142" t="str">
        <f t="shared" si="330"/>
        <v>155---42</v>
      </c>
      <c r="C21142" t="s">
        <v>5931</v>
      </c>
      <c r="D21142" t="s">
        <v>1044</v>
      </c>
      <c r="E21142">
        <v>42</v>
      </c>
    </row>
    <row r="21143" spans="1:5" ht="13.5" customHeight="1">
      <c r="A21143">
        <v>155</v>
      </c>
      <c r="B21143" t="str">
        <f t="shared" si="330"/>
        <v>155---43</v>
      </c>
      <c r="C21143" t="s">
        <v>5972</v>
      </c>
      <c r="D21143" t="s">
        <v>979</v>
      </c>
      <c r="E21143">
        <v>43</v>
      </c>
    </row>
    <row r="21144" spans="1:5" ht="13.5" customHeight="1">
      <c r="A21144">
        <v>155</v>
      </c>
      <c r="B21144" t="str">
        <f t="shared" si="330"/>
        <v>155---44</v>
      </c>
      <c r="C21144" t="s">
        <v>5950</v>
      </c>
      <c r="D21144" t="s">
        <v>906</v>
      </c>
      <c r="E21144">
        <v>44</v>
      </c>
    </row>
    <row r="21145" spans="1:5" ht="13.5" customHeight="1">
      <c r="A21145">
        <v>155</v>
      </c>
      <c r="B21145" t="str">
        <f t="shared" si="330"/>
        <v>155---45</v>
      </c>
      <c r="C21145" t="s">
        <v>5955</v>
      </c>
      <c r="D21145" t="s">
        <v>889</v>
      </c>
      <c r="E21145">
        <v>45</v>
      </c>
    </row>
    <row r="21146" spans="1:5" ht="13.5" customHeight="1">
      <c r="A21146">
        <v>155</v>
      </c>
      <c r="B21146" t="str">
        <f t="shared" si="330"/>
        <v>155---46</v>
      </c>
      <c r="C21146" t="s">
        <v>5958</v>
      </c>
      <c r="D21146" t="s">
        <v>1358</v>
      </c>
      <c r="E21146">
        <v>46</v>
      </c>
    </row>
    <row r="21147" spans="1:5" ht="13.5" customHeight="1">
      <c r="A21147">
        <v>155.1</v>
      </c>
      <c r="B21147" t="str">
        <f t="shared" si="330"/>
        <v>155.1---1</v>
      </c>
      <c r="C21147" t="s">
        <v>4216</v>
      </c>
      <c r="D21147" t="s">
        <v>873</v>
      </c>
      <c r="E21147">
        <v>1</v>
      </c>
    </row>
    <row r="21148" spans="1:5" ht="13.5" customHeight="1">
      <c r="A21148">
        <v>155.1</v>
      </c>
      <c r="B21148" t="str">
        <f t="shared" si="330"/>
        <v>155.1---2</v>
      </c>
      <c r="C21148" t="s">
        <v>4216</v>
      </c>
      <c r="D21148" t="s">
        <v>714</v>
      </c>
      <c r="E21148">
        <v>2</v>
      </c>
    </row>
    <row r="21149" spans="1:5" ht="13.5" customHeight="1">
      <c r="A21149">
        <v>155.1</v>
      </c>
      <c r="B21149" t="str">
        <f t="shared" si="330"/>
        <v>155.1---3</v>
      </c>
      <c r="C21149" t="s">
        <v>4252</v>
      </c>
      <c r="D21149" t="s">
        <v>1105</v>
      </c>
      <c r="E21149">
        <v>3</v>
      </c>
    </row>
    <row r="21150" spans="1:5" ht="13.5" customHeight="1">
      <c r="A21150">
        <v>155.1</v>
      </c>
      <c r="B21150" t="str">
        <f t="shared" si="330"/>
        <v>155.1---4</v>
      </c>
      <c r="C21150" t="s">
        <v>4269</v>
      </c>
      <c r="D21150" t="s">
        <v>844</v>
      </c>
      <c r="E21150">
        <v>4</v>
      </c>
    </row>
    <row r="21151" spans="1:5" ht="13.5" customHeight="1">
      <c r="A21151">
        <v>155.1</v>
      </c>
      <c r="B21151" t="str">
        <f t="shared" si="330"/>
        <v>155.1---5</v>
      </c>
      <c r="C21151" t="s">
        <v>4271</v>
      </c>
      <c r="D21151" t="s">
        <v>911</v>
      </c>
      <c r="E21151">
        <v>5</v>
      </c>
    </row>
    <row r="21152" spans="1:5" ht="13.5" customHeight="1">
      <c r="A21152">
        <v>155.1</v>
      </c>
      <c r="B21152" t="str">
        <f t="shared" si="330"/>
        <v>155.1---6</v>
      </c>
      <c r="C21152" t="s">
        <v>4239</v>
      </c>
      <c r="D21152" t="s">
        <v>1351</v>
      </c>
      <c r="E21152">
        <v>6</v>
      </c>
    </row>
    <row r="21153" spans="1:5" ht="13.5" customHeight="1">
      <c r="A21153">
        <v>155.1</v>
      </c>
      <c r="B21153" t="str">
        <f t="shared" si="330"/>
        <v>155.1---7</v>
      </c>
      <c r="C21153" t="s">
        <v>4228</v>
      </c>
      <c r="D21153" t="s">
        <v>1272</v>
      </c>
      <c r="E21153">
        <v>7</v>
      </c>
    </row>
    <row r="21154" spans="1:5" ht="13.5" customHeight="1">
      <c r="A21154">
        <v>155.1</v>
      </c>
      <c r="B21154" t="str">
        <f t="shared" si="330"/>
        <v>155.1---8</v>
      </c>
      <c r="C21154" t="s">
        <v>4268</v>
      </c>
      <c r="D21154" t="s">
        <v>1189</v>
      </c>
      <c r="E21154">
        <v>8</v>
      </c>
    </row>
    <row r="21155" spans="1:5" ht="13.5" customHeight="1">
      <c r="A21155">
        <v>155.1</v>
      </c>
      <c r="B21155" t="str">
        <f t="shared" si="330"/>
        <v>155.1---9</v>
      </c>
      <c r="C21155" t="s">
        <v>4230</v>
      </c>
      <c r="D21155" t="s">
        <v>979</v>
      </c>
      <c r="E21155">
        <v>9</v>
      </c>
    </row>
    <row r="21156" spans="1:5" ht="13.5" customHeight="1">
      <c r="A21156">
        <v>155.1</v>
      </c>
      <c r="B21156" t="str">
        <f t="shared" si="330"/>
        <v>155.1---10</v>
      </c>
      <c r="C21156" t="s">
        <v>4244</v>
      </c>
      <c r="D21156" t="s">
        <v>878</v>
      </c>
      <c r="E21156">
        <v>10</v>
      </c>
    </row>
    <row r="21157" spans="1:5" ht="13.5" customHeight="1">
      <c r="A21157">
        <v>155.1</v>
      </c>
      <c r="B21157" t="str">
        <f t="shared" si="330"/>
        <v>155.1---11</v>
      </c>
      <c r="C21157" t="s">
        <v>4231</v>
      </c>
      <c r="D21157" t="s">
        <v>908</v>
      </c>
      <c r="E21157">
        <v>11</v>
      </c>
    </row>
    <row r="21158" spans="1:5" ht="13.5" customHeight="1">
      <c r="A21158">
        <v>155.1</v>
      </c>
      <c r="B21158" t="str">
        <f t="shared" si="330"/>
        <v>155.1---12</v>
      </c>
      <c r="C21158" t="s">
        <v>4254</v>
      </c>
      <c r="D21158" t="s">
        <v>962</v>
      </c>
      <c r="E21158">
        <v>12</v>
      </c>
    </row>
    <row r="21159" spans="1:5" ht="13.5" customHeight="1">
      <c r="A21159">
        <v>155.1</v>
      </c>
      <c r="B21159" t="str">
        <f t="shared" si="330"/>
        <v>155.1---13</v>
      </c>
      <c r="C21159" t="s">
        <v>4233</v>
      </c>
      <c r="D21159" t="s">
        <v>881</v>
      </c>
      <c r="E21159">
        <v>13</v>
      </c>
    </row>
    <row r="21160" spans="1:5" ht="13.5" customHeight="1">
      <c r="A21160">
        <v>155.1</v>
      </c>
      <c r="B21160" t="str">
        <f t="shared" si="330"/>
        <v>155.1---14</v>
      </c>
      <c r="C21160" t="s">
        <v>4272</v>
      </c>
      <c r="D21160" t="s">
        <v>722</v>
      </c>
      <c r="E21160">
        <v>14</v>
      </c>
    </row>
    <row r="21161" spans="1:5" ht="13.5" customHeight="1">
      <c r="A21161">
        <v>155.1</v>
      </c>
      <c r="B21161" t="str">
        <f t="shared" si="330"/>
        <v>155.1---15</v>
      </c>
      <c r="C21161" t="s">
        <v>5911</v>
      </c>
      <c r="D21161" t="s">
        <v>900</v>
      </c>
      <c r="E21161">
        <v>15</v>
      </c>
    </row>
    <row r="21162" spans="1:5" ht="13.5" customHeight="1">
      <c r="A21162">
        <v>155.1</v>
      </c>
      <c r="B21162" t="str">
        <f t="shared" si="330"/>
        <v>155.1---16</v>
      </c>
      <c r="C21162" t="s">
        <v>5911</v>
      </c>
      <c r="D21162" t="s">
        <v>877</v>
      </c>
      <c r="E21162">
        <v>16</v>
      </c>
    </row>
    <row r="21163" spans="1:5" ht="13.5" customHeight="1">
      <c r="A21163">
        <v>155.1</v>
      </c>
      <c r="B21163" t="str">
        <f t="shared" si="330"/>
        <v>155.1---17</v>
      </c>
      <c r="C21163" t="s">
        <v>5911</v>
      </c>
      <c r="D21163" t="s">
        <v>718</v>
      </c>
      <c r="E21163">
        <v>17</v>
      </c>
    </row>
    <row r="21164" spans="1:5" ht="13.5" customHeight="1">
      <c r="A21164">
        <v>155.1</v>
      </c>
      <c r="B21164" t="str">
        <f t="shared" si="330"/>
        <v>155.1---18</v>
      </c>
      <c r="C21164" t="s">
        <v>743</v>
      </c>
      <c r="D21164" t="s">
        <v>754</v>
      </c>
      <c r="E21164">
        <v>18</v>
      </c>
    </row>
    <row r="21165" spans="1:5" ht="13.5" customHeight="1">
      <c r="A21165">
        <v>155.1</v>
      </c>
      <c r="B21165" t="str">
        <f t="shared" si="330"/>
        <v>155.1---19</v>
      </c>
      <c r="C21165" t="s">
        <v>987</v>
      </c>
      <c r="D21165" t="s">
        <v>1263</v>
      </c>
      <c r="E21165">
        <v>19</v>
      </c>
    </row>
    <row r="21166" spans="1:5" ht="13.5" customHeight="1">
      <c r="A21166">
        <v>155.1</v>
      </c>
      <c r="B21166" t="str">
        <f t="shared" si="330"/>
        <v>155.1---20</v>
      </c>
      <c r="C21166" t="s">
        <v>989</v>
      </c>
      <c r="D21166" t="s">
        <v>738</v>
      </c>
      <c r="E21166">
        <v>20</v>
      </c>
    </row>
    <row r="21167" spans="1:5" ht="13.5" customHeight="1">
      <c r="A21167">
        <v>155.1</v>
      </c>
      <c r="B21167" t="str">
        <f t="shared" si="330"/>
        <v>155.1---21</v>
      </c>
      <c r="C21167" t="s">
        <v>819</v>
      </c>
      <c r="D21167" t="s">
        <v>756</v>
      </c>
      <c r="E21167">
        <v>21</v>
      </c>
    </row>
    <row r="21168" spans="1:5" ht="13.5" customHeight="1">
      <c r="A21168">
        <v>155.1</v>
      </c>
      <c r="B21168" t="str">
        <f t="shared" si="330"/>
        <v>155.1---22</v>
      </c>
      <c r="C21168" t="s">
        <v>1074</v>
      </c>
      <c r="D21168" t="s">
        <v>880</v>
      </c>
      <c r="E21168">
        <v>22</v>
      </c>
    </row>
    <row r="21169" spans="1:5" ht="13.5" customHeight="1">
      <c r="A21169">
        <v>155.1</v>
      </c>
      <c r="B21169" t="str">
        <f t="shared" si="330"/>
        <v>155.1---23</v>
      </c>
      <c r="C21169" t="s">
        <v>820</v>
      </c>
      <c r="D21169" t="s">
        <v>882</v>
      </c>
      <c r="E21169">
        <v>23</v>
      </c>
    </row>
    <row r="21170" spans="1:5" ht="13.5" customHeight="1">
      <c r="A21170">
        <v>155.1</v>
      </c>
      <c r="B21170" t="str">
        <f t="shared" si="330"/>
        <v>155.1---24</v>
      </c>
      <c r="C21170" t="s">
        <v>751</v>
      </c>
      <c r="D21170" t="s">
        <v>1281</v>
      </c>
      <c r="E21170">
        <v>24</v>
      </c>
    </row>
    <row r="21171" spans="1:5" ht="13.5" customHeight="1">
      <c r="A21171">
        <v>155.1</v>
      </c>
      <c r="B21171" t="str">
        <f t="shared" si="330"/>
        <v>155.1---25</v>
      </c>
      <c r="C21171" t="s">
        <v>1083</v>
      </c>
      <c r="D21171" t="s">
        <v>844</v>
      </c>
      <c r="E21171">
        <v>25</v>
      </c>
    </row>
    <row r="21172" spans="1:5" ht="13.5" customHeight="1">
      <c r="A21172">
        <v>155.1</v>
      </c>
      <c r="B21172" t="str">
        <f t="shared" si="330"/>
        <v>155.1---26</v>
      </c>
      <c r="C21172" t="s">
        <v>824</v>
      </c>
      <c r="D21172" t="s">
        <v>752</v>
      </c>
      <c r="E21172">
        <v>26</v>
      </c>
    </row>
    <row r="21173" spans="1:5" ht="13.5" customHeight="1">
      <c r="A21173">
        <v>155.1</v>
      </c>
      <c r="B21173" t="str">
        <f t="shared" si="330"/>
        <v>155.1---27</v>
      </c>
      <c r="C21173" t="s">
        <v>1005</v>
      </c>
      <c r="D21173" t="s">
        <v>1105</v>
      </c>
      <c r="E21173">
        <v>27</v>
      </c>
    </row>
    <row r="21174" spans="1:5" ht="13.5" customHeight="1">
      <c r="A21174">
        <v>155.1</v>
      </c>
      <c r="B21174" t="str">
        <f t="shared" si="330"/>
        <v>155.1---28</v>
      </c>
      <c r="C21174" t="s">
        <v>757</v>
      </c>
      <c r="D21174" t="s">
        <v>1272</v>
      </c>
      <c r="E21174">
        <v>28</v>
      </c>
    </row>
    <row r="21175" spans="1:5" ht="13.5" customHeight="1">
      <c r="A21175">
        <v>155.1</v>
      </c>
      <c r="B21175" t="str">
        <f t="shared" si="330"/>
        <v>155.1---29</v>
      </c>
      <c r="C21175" t="s">
        <v>763</v>
      </c>
      <c r="D21175" t="s">
        <v>1086</v>
      </c>
      <c r="E21175">
        <v>29</v>
      </c>
    </row>
    <row r="21176" spans="1:5" ht="13.5" customHeight="1">
      <c r="A21176">
        <v>155.1</v>
      </c>
      <c r="B21176" t="str">
        <f t="shared" si="330"/>
        <v>155.1---30</v>
      </c>
      <c r="C21176" t="s">
        <v>890</v>
      </c>
      <c r="D21176" t="s">
        <v>911</v>
      </c>
      <c r="E21176">
        <v>30</v>
      </c>
    </row>
    <row r="21177" spans="1:5" ht="13.5" customHeight="1">
      <c r="A21177">
        <v>155.1</v>
      </c>
      <c r="B21177" t="str">
        <f t="shared" si="330"/>
        <v>155.1---31</v>
      </c>
      <c r="C21177" t="s">
        <v>832</v>
      </c>
      <c r="D21177" t="s">
        <v>949</v>
      </c>
      <c r="E21177">
        <v>31</v>
      </c>
    </row>
    <row r="21178" spans="1:5" ht="13.5" customHeight="1">
      <c r="A21178">
        <v>155.1</v>
      </c>
      <c r="B21178" t="str">
        <f t="shared" si="330"/>
        <v>155.1---32</v>
      </c>
      <c r="C21178" t="s">
        <v>868</v>
      </c>
      <c r="D21178" t="s">
        <v>758</v>
      </c>
      <c r="E21178">
        <v>32</v>
      </c>
    </row>
    <row r="21179" spans="1:5" ht="13.5" customHeight="1">
      <c r="A21179">
        <v>155.1</v>
      </c>
      <c r="B21179" t="str">
        <f t="shared" si="330"/>
        <v>155.1---33</v>
      </c>
      <c r="C21179" t="s">
        <v>969</v>
      </c>
      <c r="D21179" t="s">
        <v>802</v>
      </c>
      <c r="E21179">
        <v>33</v>
      </c>
    </row>
    <row r="21180" spans="1:5" ht="13.5" customHeight="1">
      <c r="A21180">
        <v>155.1</v>
      </c>
      <c r="B21180" t="str">
        <f t="shared" si="330"/>
        <v>155.1---34</v>
      </c>
      <c r="C21180" t="s">
        <v>5945</v>
      </c>
      <c r="D21180" t="s">
        <v>881</v>
      </c>
      <c r="E21180">
        <v>34</v>
      </c>
    </row>
    <row r="21181" spans="1:5" ht="13.5" customHeight="1">
      <c r="A21181">
        <v>155.1</v>
      </c>
      <c r="B21181" t="str">
        <f t="shared" si="330"/>
        <v>155.1---35</v>
      </c>
      <c r="C21181" t="s">
        <v>5946</v>
      </c>
      <c r="D21181" t="s">
        <v>893</v>
      </c>
      <c r="E21181">
        <v>35</v>
      </c>
    </row>
    <row r="21182" spans="1:5" ht="13.5" customHeight="1">
      <c r="A21182">
        <v>155.1</v>
      </c>
      <c r="B21182" t="str">
        <f t="shared" si="330"/>
        <v>155.1---36</v>
      </c>
      <c r="C21182" t="s">
        <v>5947</v>
      </c>
      <c r="D21182" t="s">
        <v>884</v>
      </c>
      <c r="E21182">
        <v>36</v>
      </c>
    </row>
    <row r="21183" spans="1:5" ht="13.5" customHeight="1">
      <c r="A21183">
        <v>155.1</v>
      </c>
      <c r="B21183" t="str">
        <f t="shared" si="330"/>
        <v>155.1---37</v>
      </c>
      <c r="C21183" t="s">
        <v>5925</v>
      </c>
      <c r="D21183" t="s">
        <v>798</v>
      </c>
      <c r="E21183">
        <v>37</v>
      </c>
    </row>
    <row r="21184" spans="1:5" ht="13.5" customHeight="1">
      <c r="A21184">
        <v>155.1</v>
      </c>
      <c r="B21184" t="str">
        <f t="shared" si="330"/>
        <v>155.1---38</v>
      </c>
      <c r="C21184" t="s">
        <v>5949</v>
      </c>
      <c r="D21184" t="s">
        <v>895</v>
      </c>
      <c r="E21184">
        <v>38</v>
      </c>
    </row>
    <row r="21185" spans="1:5" ht="13.5" customHeight="1">
      <c r="A21185">
        <v>155.1</v>
      </c>
      <c r="B21185" t="str">
        <f t="shared" si="330"/>
        <v>155.1---39</v>
      </c>
      <c r="C21185" t="s">
        <v>5915</v>
      </c>
      <c r="D21185" t="s">
        <v>772</v>
      </c>
      <c r="E21185">
        <v>39</v>
      </c>
    </row>
    <row r="21186" spans="1:5" ht="13.5" customHeight="1">
      <c r="A21186">
        <v>155.1</v>
      </c>
      <c r="B21186" t="str">
        <f t="shared" si="330"/>
        <v>155.1---40</v>
      </c>
      <c r="C21186" t="s">
        <v>5917</v>
      </c>
      <c r="D21186" t="s">
        <v>789</v>
      </c>
      <c r="E21186">
        <v>40</v>
      </c>
    </row>
    <row r="21187" spans="1:5" ht="13.5" customHeight="1">
      <c r="A21187">
        <v>155.1</v>
      </c>
      <c r="B21187" t="str">
        <f t="shared" ref="B21187:B21250" si="331">A21187&amp;"---"&amp;E21187</f>
        <v>155.1---41</v>
      </c>
      <c r="C21187" t="s">
        <v>5918</v>
      </c>
      <c r="D21187" t="s">
        <v>770</v>
      </c>
      <c r="E21187">
        <v>41</v>
      </c>
    </row>
    <row r="21188" spans="1:5" ht="13.5" customHeight="1">
      <c r="A21188">
        <v>155.1</v>
      </c>
      <c r="B21188" t="str">
        <f t="shared" si="331"/>
        <v>155.1---42</v>
      </c>
      <c r="C21188" t="s">
        <v>5931</v>
      </c>
      <c r="D21188" t="s">
        <v>1044</v>
      </c>
      <c r="E21188">
        <v>42</v>
      </c>
    </row>
    <row r="21189" spans="1:5" ht="13.5" customHeight="1">
      <c r="A21189">
        <v>155.1</v>
      </c>
      <c r="B21189" t="str">
        <f t="shared" si="331"/>
        <v>155.1---43</v>
      </c>
      <c r="C21189" t="s">
        <v>5972</v>
      </c>
      <c r="D21189" t="s">
        <v>979</v>
      </c>
      <c r="E21189">
        <v>43</v>
      </c>
    </row>
    <row r="21190" spans="1:5" ht="13.5" customHeight="1">
      <c r="A21190">
        <v>155.1</v>
      </c>
      <c r="B21190" t="str">
        <f t="shared" si="331"/>
        <v>155.1---44</v>
      </c>
      <c r="C21190" t="s">
        <v>5950</v>
      </c>
      <c r="D21190" t="s">
        <v>906</v>
      </c>
      <c r="E21190">
        <v>44</v>
      </c>
    </row>
    <row r="21191" spans="1:5" ht="13.5" customHeight="1">
      <c r="A21191">
        <v>155.1</v>
      </c>
      <c r="B21191" t="str">
        <f t="shared" si="331"/>
        <v>155.1---45</v>
      </c>
      <c r="C21191" t="s">
        <v>5955</v>
      </c>
      <c r="D21191" t="s">
        <v>889</v>
      </c>
      <c r="E21191">
        <v>45</v>
      </c>
    </row>
    <row r="21192" spans="1:5" ht="13.5" customHeight="1">
      <c r="A21192">
        <v>155.1</v>
      </c>
      <c r="B21192" t="str">
        <f t="shared" si="331"/>
        <v>155.1---46</v>
      </c>
      <c r="C21192" t="s">
        <v>5958</v>
      </c>
      <c r="D21192" t="s">
        <v>1358</v>
      </c>
      <c r="E21192">
        <v>46</v>
      </c>
    </row>
    <row r="21193" spans="1:5" ht="13.5" customHeight="1">
      <c r="A21193">
        <v>307</v>
      </c>
      <c r="B21193" t="str">
        <f t="shared" si="331"/>
        <v>307---1</v>
      </c>
      <c r="C21193" t="s">
        <v>4216</v>
      </c>
      <c r="D21193" t="s">
        <v>951</v>
      </c>
      <c r="E21193">
        <v>1</v>
      </c>
    </row>
    <row r="21194" spans="1:5" ht="13.5" customHeight="1">
      <c r="A21194">
        <v>307</v>
      </c>
      <c r="B21194" t="str">
        <f t="shared" si="331"/>
        <v>307---2</v>
      </c>
      <c r="C21194" t="s">
        <v>4216</v>
      </c>
      <c r="D21194" t="s">
        <v>1020</v>
      </c>
      <c r="E21194">
        <v>2</v>
      </c>
    </row>
    <row r="21195" spans="1:5" ht="13.5" customHeight="1">
      <c r="A21195">
        <v>307</v>
      </c>
      <c r="B21195" t="str">
        <f t="shared" si="331"/>
        <v>307---3</v>
      </c>
      <c r="C21195" t="s">
        <v>4263</v>
      </c>
      <c r="D21195" t="s">
        <v>1172</v>
      </c>
      <c r="E21195">
        <v>3</v>
      </c>
    </row>
    <row r="21196" spans="1:5" ht="13.5" customHeight="1">
      <c r="A21196">
        <v>307</v>
      </c>
      <c r="B21196" t="str">
        <f t="shared" si="331"/>
        <v>307---4</v>
      </c>
      <c r="C21196" t="s">
        <v>4238</v>
      </c>
      <c r="D21196" t="s">
        <v>842</v>
      </c>
      <c r="E21196">
        <v>4</v>
      </c>
    </row>
    <row r="21197" spans="1:5" ht="13.5" customHeight="1">
      <c r="A21197">
        <v>307</v>
      </c>
      <c r="B21197" t="str">
        <f t="shared" si="331"/>
        <v>307---5</v>
      </c>
      <c r="C21197" t="s">
        <v>4220</v>
      </c>
      <c r="D21197" t="s">
        <v>730</v>
      </c>
      <c r="E21197">
        <v>5</v>
      </c>
    </row>
    <row r="21198" spans="1:5" ht="13.5" customHeight="1">
      <c r="A21198">
        <v>307</v>
      </c>
      <c r="B21198" t="str">
        <f t="shared" si="331"/>
        <v>307---6</v>
      </c>
      <c r="C21198" t="s">
        <v>4228</v>
      </c>
      <c r="D21198" t="s">
        <v>1229</v>
      </c>
      <c r="E21198">
        <v>6</v>
      </c>
    </row>
    <row r="21199" spans="1:5" ht="13.5" customHeight="1">
      <c r="A21199">
        <v>307</v>
      </c>
      <c r="B21199" t="str">
        <f t="shared" si="331"/>
        <v>307---7</v>
      </c>
      <c r="C21199" t="s">
        <v>4223</v>
      </c>
      <c r="D21199" t="s">
        <v>959</v>
      </c>
      <c r="E21199">
        <v>7</v>
      </c>
    </row>
    <row r="21200" spans="1:5" ht="13.5" customHeight="1">
      <c r="A21200">
        <v>307</v>
      </c>
      <c r="B21200" t="str">
        <f t="shared" si="331"/>
        <v>307---8</v>
      </c>
      <c r="C21200" t="s">
        <v>4276</v>
      </c>
      <c r="D21200" t="s">
        <v>958</v>
      </c>
      <c r="E21200">
        <v>8</v>
      </c>
    </row>
    <row r="21201" spans="1:5" ht="13.5" customHeight="1">
      <c r="A21201">
        <v>307</v>
      </c>
      <c r="B21201" t="str">
        <f t="shared" si="331"/>
        <v>307---9</v>
      </c>
      <c r="C21201" t="s">
        <v>4259</v>
      </c>
      <c r="D21201" t="s">
        <v>1358</v>
      </c>
      <c r="E21201">
        <v>9</v>
      </c>
    </row>
    <row r="21202" spans="1:5" ht="13.5" customHeight="1">
      <c r="A21202">
        <v>307</v>
      </c>
      <c r="B21202" t="str">
        <f t="shared" si="331"/>
        <v>307---10</v>
      </c>
      <c r="C21202" t="s">
        <v>4254</v>
      </c>
      <c r="D21202" t="s">
        <v>1107</v>
      </c>
      <c r="E21202">
        <v>10</v>
      </c>
    </row>
    <row r="21203" spans="1:5" ht="13.5" customHeight="1">
      <c r="A21203">
        <v>307</v>
      </c>
      <c r="B21203" t="str">
        <f t="shared" si="331"/>
        <v>307---11</v>
      </c>
      <c r="C21203" t="s">
        <v>4235</v>
      </c>
      <c r="D21203" t="s">
        <v>960</v>
      </c>
      <c r="E21203">
        <v>11</v>
      </c>
    </row>
    <row r="21204" spans="1:5" ht="13.5" customHeight="1">
      <c r="A21204">
        <v>307</v>
      </c>
      <c r="B21204" t="str">
        <f t="shared" si="331"/>
        <v>307---12</v>
      </c>
      <c r="C21204" t="s">
        <v>4236</v>
      </c>
      <c r="D21204" t="s">
        <v>728</v>
      </c>
      <c r="E21204">
        <v>12</v>
      </c>
    </row>
    <row r="21205" spans="1:5" ht="13.5" customHeight="1">
      <c r="A21205">
        <v>307</v>
      </c>
      <c r="B21205" t="str">
        <f t="shared" si="331"/>
        <v>307---13</v>
      </c>
      <c r="C21205" t="s">
        <v>5911</v>
      </c>
      <c r="D21205" t="s">
        <v>1013</v>
      </c>
      <c r="E21205">
        <v>13</v>
      </c>
    </row>
    <row r="21206" spans="1:5" ht="13.5" customHeight="1">
      <c r="A21206">
        <v>307</v>
      </c>
      <c r="B21206" t="str">
        <f t="shared" si="331"/>
        <v>307---14</v>
      </c>
      <c r="C21206" t="s">
        <v>5911</v>
      </c>
      <c r="D21206" t="s">
        <v>1015</v>
      </c>
      <c r="E21206">
        <v>14</v>
      </c>
    </row>
    <row r="21207" spans="1:5" ht="13.5" customHeight="1">
      <c r="A21207">
        <v>307</v>
      </c>
      <c r="B21207" t="str">
        <f t="shared" si="331"/>
        <v>307---15</v>
      </c>
      <c r="C21207" t="s">
        <v>5911</v>
      </c>
      <c r="D21207" t="s">
        <v>1032</v>
      </c>
      <c r="E21207">
        <v>15</v>
      </c>
    </row>
    <row r="21208" spans="1:5" ht="13.5" customHeight="1">
      <c r="A21208">
        <v>307</v>
      </c>
      <c r="B21208" t="str">
        <f t="shared" si="331"/>
        <v>307---16</v>
      </c>
      <c r="C21208" t="s">
        <v>5911</v>
      </c>
      <c r="D21208" t="s">
        <v>899</v>
      </c>
      <c r="E21208">
        <v>16</v>
      </c>
    </row>
    <row r="21209" spans="1:5" ht="13.5" customHeight="1">
      <c r="A21209">
        <v>307</v>
      </c>
      <c r="B21209" t="str">
        <f t="shared" si="331"/>
        <v>307---17</v>
      </c>
      <c r="C21209" t="s">
        <v>5911</v>
      </c>
      <c r="D21209" t="s">
        <v>945</v>
      </c>
      <c r="E21209">
        <v>17</v>
      </c>
    </row>
    <row r="21210" spans="1:5" ht="13.5" customHeight="1">
      <c r="A21210">
        <v>307</v>
      </c>
      <c r="B21210" t="str">
        <f t="shared" si="331"/>
        <v>307---18</v>
      </c>
      <c r="C21210" t="s">
        <v>883</v>
      </c>
      <c r="D21210" t="s">
        <v>959</v>
      </c>
      <c r="E21210">
        <v>18</v>
      </c>
    </row>
    <row r="21211" spans="1:5" ht="13.5" customHeight="1">
      <c r="A21211">
        <v>307</v>
      </c>
      <c r="B21211" t="str">
        <f t="shared" si="331"/>
        <v>307---19</v>
      </c>
      <c r="C21211" t="s">
        <v>858</v>
      </c>
      <c r="D21211" t="s">
        <v>740</v>
      </c>
      <c r="E21211">
        <v>19</v>
      </c>
    </row>
    <row r="21212" spans="1:5" ht="13.5" customHeight="1">
      <c r="A21212">
        <v>307</v>
      </c>
      <c r="B21212" t="str">
        <f t="shared" si="331"/>
        <v>307---20</v>
      </c>
      <c r="C21212" t="s">
        <v>743</v>
      </c>
      <c r="D21212" t="s">
        <v>754</v>
      </c>
      <c r="E21212">
        <v>20</v>
      </c>
    </row>
    <row r="21213" spans="1:5" ht="13.5" customHeight="1">
      <c r="A21213">
        <v>307</v>
      </c>
      <c r="B21213" t="str">
        <f t="shared" si="331"/>
        <v>307---21</v>
      </c>
      <c r="C21213" t="s">
        <v>987</v>
      </c>
      <c r="D21213" t="s">
        <v>1263</v>
      </c>
      <c r="E21213">
        <v>21</v>
      </c>
    </row>
    <row r="21214" spans="1:5" ht="13.5" customHeight="1">
      <c r="A21214">
        <v>307</v>
      </c>
      <c r="B21214" t="str">
        <f t="shared" si="331"/>
        <v>307---22</v>
      </c>
      <c r="C21214" t="s">
        <v>989</v>
      </c>
      <c r="D21214" t="s">
        <v>738</v>
      </c>
      <c r="E21214">
        <v>22</v>
      </c>
    </row>
    <row r="21215" spans="1:5" ht="13.5" customHeight="1">
      <c r="A21215">
        <v>307</v>
      </c>
      <c r="B21215" t="str">
        <f t="shared" si="331"/>
        <v>307---23</v>
      </c>
      <c r="C21215" t="s">
        <v>747</v>
      </c>
      <c r="D21215" t="s">
        <v>1154</v>
      </c>
      <c r="E21215">
        <v>23</v>
      </c>
    </row>
    <row r="21216" spans="1:5" ht="13.5" customHeight="1">
      <c r="A21216">
        <v>307</v>
      </c>
      <c r="B21216" t="str">
        <f t="shared" si="331"/>
        <v>307---24</v>
      </c>
      <c r="C21216" t="s">
        <v>819</v>
      </c>
      <c r="D21216" t="s">
        <v>756</v>
      </c>
      <c r="E21216">
        <v>24</v>
      </c>
    </row>
    <row r="21217" spans="1:5" ht="13.5" customHeight="1">
      <c r="A21217">
        <v>307</v>
      </c>
      <c r="B21217" t="str">
        <f t="shared" si="331"/>
        <v>307---25</v>
      </c>
      <c r="C21217" t="s">
        <v>1074</v>
      </c>
      <c r="D21217" t="s">
        <v>880</v>
      </c>
      <c r="E21217">
        <v>25</v>
      </c>
    </row>
    <row r="21218" spans="1:5" ht="13.5" customHeight="1">
      <c r="A21218">
        <v>307</v>
      </c>
      <c r="B21218" t="str">
        <f t="shared" si="331"/>
        <v>307---26</v>
      </c>
      <c r="C21218" t="s">
        <v>820</v>
      </c>
      <c r="D21218" t="s">
        <v>882</v>
      </c>
      <c r="E21218">
        <v>26</v>
      </c>
    </row>
    <row r="21219" spans="1:5" ht="13.5" customHeight="1">
      <c r="A21219">
        <v>307</v>
      </c>
      <c r="B21219" t="str">
        <f t="shared" si="331"/>
        <v>307---27</v>
      </c>
      <c r="C21219" t="s">
        <v>824</v>
      </c>
      <c r="D21219" t="s">
        <v>752</v>
      </c>
      <c r="E21219">
        <v>27</v>
      </c>
    </row>
    <row r="21220" spans="1:5" ht="13.5" customHeight="1">
      <c r="A21220">
        <v>307</v>
      </c>
      <c r="B21220" t="str">
        <f t="shared" si="331"/>
        <v>307---28</v>
      </c>
      <c r="C21220" t="s">
        <v>763</v>
      </c>
      <c r="D21220" t="s">
        <v>1086</v>
      </c>
      <c r="E21220">
        <v>28</v>
      </c>
    </row>
    <row r="21221" spans="1:5" ht="13.5" customHeight="1">
      <c r="A21221">
        <v>307</v>
      </c>
      <c r="B21221" t="str">
        <f t="shared" si="331"/>
        <v>307---29</v>
      </c>
      <c r="C21221" t="s">
        <v>890</v>
      </c>
      <c r="D21221" t="s">
        <v>911</v>
      </c>
      <c r="E21221">
        <v>29</v>
      </c>
    </row>
    <row r="21222" spans="1:5" ht="13.5" customHeight="1">
      <c r="A21222">
        <v>307</v>
      </c>
      <c r="B21222" t="str">
        <f t="shared" si="331"/>
        <v>307---30</v>
      </c>
      <c r="C21222" t="s">
        <v>991</v>
      </c>
      <c r="D21222" t="s">
        <v>966</v>
      </c>
      <c r="E21222">
        <v>30</v>
      </c>
    </row>
    <row r="21223" spans="1:5" ht="13.5" customHeight="1">
      <c r="A21223">
        <v>307</v>
      </c>
      <c r="B21223" t="str">
        <f t="shared" si="331"/>
        <v>307---31</v>
      </c>
      <c r="C21223" t="s">
        <v>892</v>
      </c>
      <c r="D21223" t="s">
        <v>730</v>
      </c>
      <c r="E21223">
        <v>31</v>
      </c>
    </row>
    <row r="21224" spans="1:5" ht="13.5" customHeight="1">
      <c r="A21224">
        <v>307</v>
      </c>
      <c r="B21224" t="str">
        <f t="shared" si="331"/>
        <v>307---32</v>
      </c>
      <c r="C21224" t="s">
        <v>868</v>
      </c>
      <c r="D21224" t="s">
        <v>758</v>
      </c>
      <c r="E21224">
        <v>32</v>
      </c>
    </row>
    <row r="21225" spans="1:5" ht="13.5" customHeight="1">
      <c r="A21225">
        <v>307</v>
      </c>
      <c r="B21225" t="str">
        <f t="shared" si="331"/>
        <v>307---33</v>
      </c>
      <c r="C21225" t="s">
        <v>5945</v>
      </c>
      <c r="D21225" t="s">
        <v>881</v>
      </c>
      <c r="E21225">
        <v>33</v>
      </c>
    </row>
    <row r="21226" spans="1:5" ht="13.5" customHeight="1">
      <c r="A21226">
        <v>307</v>
      </c>
      <c r="B21226" t="str">
        <f t="shared" si="331"/>
        <v>307---34</v>
      </c>
      <c r="C21226" t="s">
        <v>5946</v>
      </c>
      <c r="D21226" t="s">
        <v>893</v>
      </c>
      <c r="E21226">
        <v>34</v>
      </c>
    </row>
    <row r="21227" spans="1:5" ht="13.5" customHeight="1">
      <c r="A21227">
        <v>307</v>
      </c>
      <c r="B21227" t="str">
        <f t="shared" si="331"/>
        <v>307---35</v>
      </c>
      <c r="C21227" t="s">
        <v>5947</v>
      </c>
      <c r="D21227" t="s">
        <v>884</v>
      </c>
      <c r="E21227">
        <v>35</v>
      </c>
    </row>
    <row r="21228" spans="1:5" ht="13.5" customHeight="1">
      <c r="A21228">
        <v>307</v>
      </c>
      <c r="B21228" t="str">
        <f t="shared" si="331"/>
        <v>307---36</v>
      </c>
      <c r="C21228" t="s">
        <v>5948</v>
      </c>
      <c r="D21228" t="s">
        <v>886</v>
      </c>
      <c r="E21228">
        <v>36</v>
      </c>
    </row>
    <row r="21229" spans="1:5" ht="13.5" customHeight="1">
      <c r="A21229">
        <v>307</v>
      </c>
      <c r="B21229" t="str">
        <f t="shared" si="331"/>
        <v>307---37</v>
      </c>
      <c r="C21229" t="s">
        <v>5915</v>
      </c>
      <c r="D21229" t="s">
        <v>772</v>
      </c>
      <c r="E21229">
        <v>37</v>
      </c>
    </row>
    <row r="21230" spans="1:5" ht="13.5" customHeight="1">
      <c r="A21230">
        <v>307</v>
      </c>
      <c r="B21230" t="str">
        <f t="shared" si="331"/>
        <v>307---38</v>
      </c>
      <c r="C21230" t="s">
        <v>5916</v>
      </c>
      <c r="D21230" t="s">
        <v>750</v>
      </c>
      <c r="E21230">
        <v>38</v>
      </c>
    </row>
    <row r="21231" spans="1:5" ht="13.5" customHeight="1">
      <c r="A21231">
        <v>307</v>
      </c>
      <c r="B21231" t="str">
        <f t="shared" si="331"/>
        <v>307---39</v>
      </c>
      <c r="C21231" t="s">
        <v>5917</v>
      </c>
      <c r="D21231" t="s">
        <v>789</v>
      </c>
      <c r="E21231">
        <v>39</v>
      </c>
    </row>
    <row r="21232" spans="1:5" ht="13.5" customHeight="1">
      <c r="A21232">
        <v>307</v>
      </c>
      <c r="B21232" t="str">
        <f t="shared" si="331"/>
        <v>307---40</v>
      </c>
      <c r="C21232" t="s">
        <v>5918</v>
      </c>
      <c r="D21232" t="s">
        <v>770</v>
      </c>
      <c r="E21232">
        <v>40</v>
      </c>
    </row>
    <row r="21233" spans="1:5" ht="13.5" customHeight="1">
      <c r="A21233">
        <v>307</v>
      </c>
      <c r="B21233" t="str">
        <f t="shared" si="331"/>
        <v>307---41</v>
      </c>
      <c r="C21233" t="s">
        <v>5950</v>
      </c>
      <c r="D21233" t="s">
        <v>906</v>
      </c>
      <c r="E21233">
        <v>41</v>
      </c>
    </row>
    <row r="21234" spans="1:5" ht="13.5" customHeight="1">
      <c r="A21234">
        <v>307</v>
      </c>
      <c r="B21234" t="str">
        <f t="shared" si="331"/>
        <v>307---42</v>
      </c>
      <c r="C21234" t="s">
        <v>5951</v>
      </c>
      <c r="D21234" t="s">
        <v>879</v>
      </c>
      <c r="E21234">
        <v>42</v>
      </c>
    </row>
    <row r="21235" spans="1:5" ht="13.5" customHeight="1">
      <c r="A21235">
        <v>307</v>
      </c>
      <c r="B21235" t="str">
        <f t="shared" si="331"/>
        <v>307---43</v>
      </c>
      <c r="C21235" t="s">
        <v>6012</v>
      </c>
      <c r="D21235" t="s">
        <v>958</v>
      </c>
      <c r="E21235">
        <v>43</v>
      </c>
    </row>
    <row r="21236" spans="1:5" ht="13.5" customHeight="1">
      <c r="A21236">
        <v>307</v>
      </c>
      <c r="B21236" t="str">
        <f t="shared" si="331"/>
        <v>307---44</v>
      </c>
      <c r="C21236" t="s">
        <v>6004</v>
      </c>
      <c r="D21236" t="s">
        <v>960</v>
      </c>
      <c r="E21236">
        <v>44</v>
      </c>
    </row>
    <row r="21237" spans="1:5" ht="13.5" customHeight="1">
      <c r="A21237">
        <v>307</v>
      </c>
      <c r="B21237" t="str">
        <f t="shared" si="331"/>
        <v>307---45</v>
      </c>
      <c r="C21237" t="s">
        <v>5995</v>
      </c>
      <c r="D21237" t="s">
        <v>1038</v>
      </c>
      <c r="E21237">
        <v>45</v>
      </c>
    </row>
    <row r="21238" spans="1:5" ht="13.5" customHeight="1">
      <c r="A21238">
        <v>307</v>
      </c>
      <c r="B21238" t="str">
        <f t="shared" si="331"/>
        <v>307---46</v>
      </c>
      <c r="C21238" t="s">
        <v>5990</v>
      </c>
      <c r="D21238" t="s">
        <v>1018</v>
      </c>
      <c r="E21238">
        <v>46</v>
      </c>
    </row>
    <row r="21239" spans="1:5" ht="13.5" customHeight="1">
      <c r="A21239">
        <v>307</v>
      </c>
      <c r="B21239" t="str">
        <f t="shared" si="331"/>
        <v>307---47</v>
      </c>
      <c r="C21239" t="s">
        <v>5955</v>
      </c>
      <c r="D21239" t="s">
        <v>889</v>
      </c>
      <c r="E21239">
        <v>47</v>
      </c>
    </row>
    <row r="21240" spans="1:5" ht="13.5" customHeight="1">
      <c r="A21240">
        <v>307</v>
      </c>
      <c r="B21240" t="str">
        <f t="shared" si="331"/>
        <v>307---48</v>
      </c>
      <c r="C21240" t="s">
        <v>6014</v>
      </c>
      <c r="D21240" t="s">
        <v>1107</v>
      </c>
      <c r="E21240">
        <v>48</v>
      </c>
    </row>
    <row r="21241" spans="1:5" ht="13.5" customHeight="1">
      <c r="A21241">
        <v>307</v>
      </c>
      <c r="B21241" t="str">
        <f t="shared" si="331"/>
        <v>307---49</v>
      </c>
      <c r="C21241" t="s">
        <v>5958</v>
      </c>
      <c r="D21241" t="s">
        <v>1358</v>
      </c>
      <c r="E21241">
        <v>49</v>
      </c>
    </row>
    <row r="21242" spans="1:5" ht="13.5" customHeight="1">
      <c r="A21242">
        <v>308</v>
      </c>
      <c r="B21242" t="str">
        <f t="shared" si="331"/>
        <v>308---1</v>
      </c>
      <c r="C21242" t="s">
        <v>4234</v>
      </c>
      <c r="D21242" t="s">
        <v>1448</v>
      </c>
      <c r="E21242">
        <v>1</v>
      </c>
    </row>
    <row r="21243" spans="1:5" ht="13.5" customHeight="1">
      <c r="A21243">
        <v>308</v>
      </c>
      <c r="B21243" t="str">
        <f t="shared" si="331"/>
        <v>308---2</v>
      </c>
      <c r="C21243" t="s">
        <v>4216</v>
      </c>
      <c r="D21243" t="s">
        <v>1448</v>
      </c>
      <c r="E21243">
        <v>2</v>
      </c>
    </row>
    <row r="21244" spans="1:5" ht="13.5" customHeight="1">
      <c r="A21244">
        <v>308</v>
      </c>
      <c r="B21244" t="str">
        <f t="shared" si="331"/>
        <v>308---3</v>
      </c>
      <c r="C21244" t="s">
        <v>4216</v>
      </c>
      <c r="D21244" t="s">
        <v>951</v>
      </c>
      <c r="E21244">
        <v>3</v>
      </c>
    </row>
    <row r="21245" spans="1:5" ht="13.5" customHeight="1">
      <c r="A21245">
        <v>308</v>
      </c>
      <c r="B21245" t="str">
        <f t="shared" si="331"/>
        <v>308---4</v>
      </c>
      <c r="C21245" t="s">
        <v>4216</v>
      </c>
      <c r="D21245" t="s">
        <v>1020</v>
      </c>
      <c r="E21245">
        <v>4</v>
      </c>
    </row>
    <row r="21246" spans="1:5" ht="13.5" customHeight="1">
      <c r="A21246">
        <v>308</v>
      </c>
      <c r="B21246" t="str">
        <f t="shared" si="331"/>
        <v>308---5</v>
      </c>
      <c r="C21246" t="s">
        <v>4216</v>
      </c>
      <c r="D21246" t="s">
        <v>1172</v>
      </c>
      <c r="E21246">
        <v>5</v>
      </c>
    </row>
    <row r="21247" spans="1:5" ht="13.5" customHeight="1">
      <c r="A21247">
        <v>308</v>
      </c>
      <c r="B21247" t="str">
        <f t="shared" si="331"/>
        <v>308---6</v>
      </c>
      <c r="C21247" t="s">
        <v>4216</v>
      </c>
      <c r="D21247" t="s">
        <v>842</v>
      </c>
      <c r="E21247">
        <v>6</v>
      </c>
    </row>
    <row r="21248" spans="1:5" ht="13.5" customHeight="1">
      <c r="A21248">
        <v>308</v>
      </c>
      <c r="B21248" t="str">
        <f t="shared" si="331"/>
        <v>308---7</v>
      </c>
      <c r="C21248" t="s">
        <v>4220</v>
      </c>
      <c r="D21248" t="s">
        <v>730</v>
      </c>
      <c r="E21248">
        <v>7</v>
      </c>
    </row>
    <row r="21249" spans="1:5" ht="13.5" customHeight="1">
      <c r="A21249">
        <v>308</v>
      </c>
      <c r="B21249" t="str">
        <f t="shared" si="331"/>
        <v>308---8</v>
      </c>
      <c r="C21249" t="s">
        <v>4228</v>
      </c>
      <c r="D21249" t="s">
        <v>1229</v>
      </c>
      <c r="E21249">
        <v>8</v>
      </c>
    </row>
    <row r="21250" spans="1:5" ht="13.5" customHeight="1">
      <c r="A21250">
        <v>308</v>
      </c>
      <c r="B21250" t="str">
        <f t="shared" si="331"/>
        <v>308---9</v>
      </c>
      <c r="C21250" t="s">
        <v>4223</v>
      </c>
      <c r="D21250" t="s">
        <v>959</v>
      </c>
      <c r="E21250">
        <v>9</v>
      </c>
    </row>
    <row r="21251" spans="1:5" ht="13.5" customHeight="1">
      <c r="A21251">
        <v>308</v>
      </c>
      <c r="B21251" t="str">
        <f t="shared" ref="B21251:B21314" si="332">A21251&amp;"---"&amp;E21251</f>
        <v>308---10</v>
      </c>
      <c r="C21251" t="s">
        <v>4276</v>
      </c>
      <c r="D21251" t="s">
        <v>958</v>
      </c>
      <c r="E21251">
        <v>10</v>
      </c>
    </row>
    <row r="21252" spans="1:5" ht="13.5" customHeight="1">
      <c r="A21252">
        <v>308</v>
      </c>
      <c r="B21252" t="str">
        <f t="shared" si="332"/>
        <v>308---11</v>
      </c>
      <c r="C21252" t="s">
        <v>4259</v>
      </c>
      <c r="D21252" t="s">
        <v>1358</v>
      </c>
      <c r="E21252">
        <v>11</v>
      </c>
    </row>
    <row r="21253" spans="1:5" ht="13.5" customHeight="1">
      <c r="A21253">
        <v>308</v>
      </c>
      <c r="B21253" t="str">
        <f t="shared" si="332"/>
        <v>308---12</v>
      </c>
      <c r="C21253" t="s">
        <v>4264</v>
      </c>
      <c r="D21253" t="s">
        <v>1107</v>
      </c>
      <c r="E21253">
        <v>12</v>
      </c>
    </row>
    <row r="21254" spans="1:5" ht="13.5" customHeight="1">
      <c r="A21254">
        <v>308</v>
      </c>
      <c r="B21254" t="str">
        <f t="shared" si="332"/>
        <v>308---13</v>
      </c>
      <c r="C21254" t="s">
        <v>4256</v>
      </c>
      <c r="D21254" t="s">
        <v>960</v>
      </c>
      <c r="E21254">
        <v>13</v>
      </c>
    </row>
    <row r="21255" spans="1:5" ht="13.5" customHeight="1">
      <c r="A21255">
        <v>308</v>
      </c>
      <c r="B21255" t="str">
        <f t="shared" si="332"/>
        <v>308---14</v>
      </c>
      <c r="C21255" t="s">
        <v>4248</v>
      </c>
      <c r="D21255" t="s">
        <v>728</v>
      </c>
      <c r="E21255">
        <v>14</v>
      </c>
    </row>
    <row r="21256" spans="1:5" ht="13.5" customHeight="1">
      <c r="A21256">
        <v>308</v>
      </c>
      <c r="B21256" t="str">
        <f t="shared" si="332"/>
        <v>308---15</v>
      </c>
      <c r="C21256" t="s">
        <v>883</v>
      </c>
      <c r="D21256" t="s">
        <v>959</v>
      </c>
      <c r="E21256">
        <v>15</v>
      </c>
    </row>
    <row r="21257" spans="1:5" ht="13.5" customHeight="1">
      <c r="A21257">
        <v>308</v>
      </c>
      <c r="B21257" t="str">
        <f t="shared" si="332"/>
        <v>308---16</v>
      </c>
      <c r="C21257" t="s">
        <v>739</v>
      </c>
      <c r="D21257" t="s">
        <v>736</v>
      </c>
      <c r="E21257">
        <v>16</v>
      </c>
    </row>
    <row r="21258" spans="1:5" ht="13.5" customHeight="1">
      <c r="A21258">
        <v>308</v>
      </c>
      <c r="B21258" t="str">
        <f t="shared" si="332"/>
        <v>308---17</v>
      </c>
      <c r="C21258" t="s">
        <v>858</v>
      </c>
      <c r="D21258" t="s">
        <v>740</v>
      </c>
      <c r="E21258">
        <v>17</v>
      </c>
    </row>
    <row r="21259" spans="1:5" ht="13.5" customHeight="1">
      <c r="A21259">
        <v>308</v>
      </c>
      <c r="B21259" t="str">
        <f t="shared" si="332"/>
        <v>308---18</v>
      </c>
      <c r="C21259" t="s">
        <v>743</v>
      </c>
      <c r="D21259" t="s">
        <v>754</v>
      </c>
      <c r="E21259">
        <v>18</v>
      </c>
    </row>
    <row r="21260" spans="1:5" ht="13.5" customHeight="1">
      <c r="A21260">
        <v>308</v>
      </c>
      <c r="B21260" t="str">
        <f t="shared" si="332"/>
        <v>308---19</v>
      </c>
      <c r="C21260" t="s">
        <v>987</v>
      </c>
      <c r="D21260" t="s">
        <v>1263</v>
      </c>
      <c r="E21260">
        <v>19</v>
      </c>
    </row>
    <row r="21261" spans="1:5" ht="13.5" customHeight="1">
      <c r="A21261">
        <v>308</v>
      </c>
      <c r="B21261" t="str">
        <f t="shared" si="332"/>
        <v>308---20</v>
      </c>
      <c r="C21261" t="s">
        <v>989</v>
      </c>
      <c r="D21261" t="s">
        <v>738</v>
      </c>
      <c r="E21261">
        <v>20</v>
      </c>
    </row>
    <row r="21262" spans="1:5" ht="13.5" customHeight="1">
      <c r="A21262">
        <v>308</v>
      </c>
      <c r="B21262" t="str">
        <f t="shared" si="332"/>
        <v>308---21</v>
      </c>
      <c r="C21262" t="s">
        <v>747</v>
      </c>
      <c r="D21262" t="s">
        <v>1154</v>
      </c>
      <c r="E21262">
        <v>21</v>
      </c>
    </row>
    <row r="21263" spans="1:5" ht="13.5" customHeight="1">
      <c r="A21263">
        <v>308</v>
      </c>
      <c r="B21263" t="str">
        <f t="shared" si="332"/>
        <v>308---22</v>
      </c>
      <c r="C21263" t="s">
        <v>819</v>
      </c>
      <c r="D21263" t="s">
        <v>756</v>
      </c>
      <c r="E21263">
        <v>22</v>
      </c>
    </row>
    <row r="21264" spans="1:5" ht="13.5" customHeight="1">
      <c r="A21264">
        <v>308</v>
      </c>
      <c r="B21264" t="str">
        <f t="shared" si="332"/>
        <v>308---23</v>
      </c>
      <c r="C21264" t="s">
        <v>1074</v>
      </c>
      <c r="D21264" t="s">
        <v>880</v>
      </c>
      <c r="E21264">
        <v>23</v>
      </c>
    </row>
    <row r="21265" spans="1:5" ht="13.5" customHeight="1">
      <c r="A21265">
        <v>308</v>
      </c>
      <c r="B21265" t="str">
        <f t="shared" si="332"/>
        <v>308---24</v>
      </c>
      <c r="C21265" t="s">
        <v>820</v>
      </c>
      <c r="D21265" t="s">
        <v>882</v>
      </c>
      <c r="E21265">
        <v>24</v>
      </c>
    </row>
    <row r="21266" spans="1:5" ht="13.5" customHeight="1">
      <c r="A21266">
        <v>308</v>
      </c>
      <c r="B21266" t="str">
        <f t="shared" si="332"/>
        <v>308---25</v>
      </c>
      <c r="C21266" t="s">
        <v>824</v>
      </c>
      <c r="D21266" t="s">
        <v>752</v>
      </c>
      <c r="E21266">
        <v>25</v>
      </c>
    </row>
    <row r="21267" spans="1:5" ht="13.5" customHeight="1">
      <c r="A21267">
        <v>308</v>
      </c>
      <c r="B21267" t="str">
        <f t="shared" si="332"/>
        <v>308---26</v>
      </c>
      <c r="C21267" t="s">
        <v>763</v>
      </c>
      <c r="D21267" t="s">
        <v>1086</v>
      </c>
      <c r="E21267">
        <v>26</v>
      </c>
    </row>
    <row r="21268" spans="1:5" ht="13.5" customHeight="1">
      <c r="A21268">
        <v>308</v>
      </c>
      <c r="B21268" t="str">
        <f t="shared" si="332"/>
        <v>308---27</v>
      </c>
      <c r="C21268" t="s">
        <v>890</v>
      </c>
      <c r="D21268" t="s">
        <v>911</v>
      </c>
      <c r="E21268">
        <v>27</v>
      </c>
    </row>
    <row r="21269" spans="1:5" ht="13.5" customHeight="1">
      <c r="A21269">
        <v>308</v>
      </c>
      <c r="B21269" t="str">
        <f t="shared" si="332"/>
        <v>308---28</v>
      </c>
      <c r="C21269" t="s">
        <v>991</v>
      </c>
      <c r="D21269" t="s">
        <v>966</v>
      </c>
      <c r="E21269">
        <v>28</v>
      </c>
    </row>
    <row r="21270" spans="1:5" ht="13.5" customHeight="1">
      <c r="A21270">
        <v>308</v>
      </c>
      <c r="B21270" t="str">
        <f t="shared" si="332"/>
        <v>308---29</v>
      </c>
      <c r="C21270" t="s">
        <v>993</v>
      </c>
      <c r="D21270" t="s">
        <v>1171</v>
      </c>
      <c r="E21270">
        <v>29</v>
      </c>
    </row>
    <row r="21271" spans="1:5" ht="13.5" customHeight="1">
      <c r="A21271">
        <v>308</v>
      </c>
      <c r="B21271" t="str">
        <f t="shared" si="332"/>
        <v>308---30</v>
      </c>
      <c r="C21271" t="s">
        <v>892</v>
      </c>
      <c r="D21271" t="s">
        <v>730</v>
      </c>
      <c r="E21271">
        <v>30</v>
      </c>
    </row>
    <row r="21272" spans="1:5" ht="13.5" customHeight="1">
      <c r="A21272">
        <v>308</v>
      </c>
      <c r="B21272" t="str">
        <f t="shared" si="332"/>
        <v>308---31</v>
      </c>
      <c r="C21272" t="s">
        <v>868</v>
      </c>
      <c r="D21272" t="s">
        <v>758</v>
      </c>
      <c r="E21272">
        <v>31</v>
      </c>
    </row>
    <row r="21273" spans="1:5" ht="13.5" customHeight="1">
      <c r="A21273">
        <v>308</v>
      </c>
      <c r="B21273" t="str">
        <f t="shared" si="332"/>
        <v>308---32</v>
      </c>
      <c r="C21273" t="s">
        <v>944</v>
      </c>
      <c r="D21273" t="s">
        <v>1144</v>
      </c>
      <c r="E21273">
        <v>32</v>
      </c>
    </row>
    <row r="21274" spans="1:5" ht="13.5" customHeight="1">
      <c r="A21274">
        <v>308</v>
      </c>
      <c r="B21274" t="str">
        <f t="shared" si="332"/>
        <v>308---33</v>
      </c>
      <c r="C21274" t="s">
        <v>5945</v>
      </c>
      <c r="D21274" t="s">
        <v>881</v>
      </c>
      <c r="E21274">
        <v>33</v>
      </c>
    </row>
    <row r="21275" spans="1:5" ht="13.5" customHeight="1">
      <c r="A21275">
        <v>308</v>
      </c>
      <c r="B21275" t="str">
        <f t="shared" si="332"/>
        <v>308---34</v>
      </c>
      <c r="C21275" t="s">
        <v>5946</v>
      </c>
      <c r="D21275" t="s">
        <v>893</v>
      </c>
      <c r="E21275">
        <v>34</v>
      </c>
    </row>
    <row r="21276" spans="1:5" ht="13.5" customHeight="1">
      <c r="A21276">
        <v>308</v>
      </c>
      <c r="B21276" t="str">
        <f t="shared" si="332"/>
        <v>308---35</v>
      </c>
      <c r="C21276" t="s">
        <v>5947</v>
      </c>
      <c r="D21276" t="s">
        <v>884</v>
      </c>
      <c r="E21276">
        <v>35</v>
      </c>
    </row>
    <row r="21277" spans="1:5" ht="13.5" customHeight="1">
      <c r="A21277">
        <v>308</v>
      </c>
      <c r="B21277" t="str">
        <f t="shared" si="332"/>
        <v>308---36</v>
      </c>
      <c r="C21277" t="s">
        <v>5948</v>
      </c>
      <c r="D21277" t="s">
        <v>886</v>
      </c>
      <c r="E21277">
        <v>36</v>
      </c>
    </row>
    <row r="21278" spans="1:5" ht="13.5" customHeight="1">
      <c r="A21278">
        <v>308</v>
      </c>
      <c r="B21278" t="str">
        <f t="shared" si="332"/>
        <v>308---37</v>
      </c>
      <c r="C21278" t="s">
        <v>5915</v>
      </c>
      <c r="D21278" t="s">
        <v>772</v>
      </c>
      <c r="E21278">
        <v>37</v>
      </c>
    </row>
    <row r="21279" spans="1:5" ht="13.5" customHeight="1">
      <c r="A21279">
        <v>308</v>
      </c>
      <c r="B21279" t="str">
        <f t="shared" si="332"/>
        <v>308---38</v>
      </c>
      <c r="C21279" t="s">
        <v>5916</v>
      </c>
      <c r="D21279" t="s">
        <v>750</v>
      </c>
      <c r="E21279">
        <v>38</v>
      </c>
    </row>
    <row r="21280" spans="1:5" ht="13.5" customHeight="1">
      <c r="A21280">
        <v>308</v>
      </c>
      <c r="B21280" t="str">
        <f t="shared" si="332"/>
        <v>308---39</v>
      </c>
      <c r="C21280" t="s">
        <v>5917</v>
      </c>
      <c r="D21280" t="s">
        <v>789</v>
      </c>
      <c r="E21280">
        <v>39</v>
      </c>
    </row>
    <row r="21281" spans="1:5" ht="13.5" customHeight="1">
      <c r="A21281">
        <v>308</v>
      </c>
      <c r="B21281" t="str">
        <f t="shared" si="332"/>
        <v>308---40</v>
      </c>
      <c r="C21281" t="s">
        <v>5918</v>
      </c>
      <c r="D21281" t="s">
        <v>770</v>
      </c>
      <c r="E21281">
        <v>40</v>
      </c>
    </row>
    <row r="21282" spans="1:5" ht="13.5" customHeight="1">
      <c r="A21282">
        <v>308</v>
      </c>
      <c r="B21282" t="str">
        <f t="shared" si="332"/>
        <v>308---41</v>
      </c>
      <c r="C21282" t="s">
        <v>5950</v>
      </c>
      <c r="D21282" t="s">
        <v>906</v>
      </c>
      <c r="E21282">
        <v>41</v>
      </c>
    </row>
    <row r="21283" spans="1:5" ht="13.5" customHeight="1">
      <c r="A21283">
        <v>308</v>
      </c>
      <c r="B21283" t="str">
        <f t="shared" si="332"/>
        <v>308---42</v>
      </c>
      <c r="C21283" t="s">
        <v>5951</v>
      </c>
      <c r="D21283" t="s">
        <v>879</v>
      </c>
      <c r="E21283">
        <v>42</v>
      </c>
    </row>
    <row r="21284" spans="1:5" ht="13.5" customHeight="1">
      <c r="A21284">
        <v>308</v>
      </c>
      <c r="B21284" t="str">
        <f t="shared" si="332"/>
        <v>308---43</v>
      </c>
      <c r="C21284" t="s">
        <v>6012</v>
      </c>
      <c r="D21284" t="s">
        <v>958</v>
      </c>
      <c r="E21284">
        <v>43</v>
      </c>
    </row>
    <row r="21285" spans="1:5" ht="13.5" customHeight="1">
      <c r="A21285">
        <v>308</v>
      </c>
      <c r="B21285" t="str">
        <f t="shared" si="332"/>
        <v>308---44</v>
      </c>
      <c r="C21285" t="s">
        <v>6004</v>
      </c>
      <c r="D21285" t="s">
        <v>960</v>
      </c>
      <c r="E21285">
        <v>44</v>
      </c>
    </row>
    <row r="21286" spans="1:5" ht="13.5" customHeight="1">
      <c r="A21286">
        <v>308</v>
      </c>
      <c r="B21286" t="str">
        <f t="shared" si="332"/>
        <v>308---45</v>
      </c>
      <c r="C21286" t="s">
        <v>5995</v>
      </c>
      <c r="D21286" t="s">
        <v>1038</v>
      </c>
      <c r="E21286">
        <v>45</v>
      </c>
    </row>
    <row r="21287" spans="1:5" ht="13.5" customHeight="1">
      <c r="A21287">
        <v>308</v>
      </c>
      <c r="B21287" t="str">
        <f t="shared" si="332"/>
        <v>308---46</v>
      </c>
      <c r="C21287" t="s">
        <v>5990</v>
      </c>
      <c r="D21287" t="s">
        <v>1018</v>
      </c>
      <c r="E21287">
        <v>46</v>
      </c>
    </row>
    <row r="21288" spans="1:5" ht="13.5" customHeight="1">
      <c r="A21288">
        <v>308</v>
      </c>
      <c r="B21288" t="str">
        <f t="shared" si="332"/>
        <v>308---47</v>
      </c>
      <c r="C21288" t="s">
        <v>5955</v>
      </c>
      <c r="D21288" t="s">
        <v>889</v>
      </c>
      <c r="E21288">
        <v>47</v>
      </c>
    </row>
    <row r="21289" spans="1:5" ht="13.5" customHeight="1">
      <c r="A21289">
        <v>308</v>
      </c>
      <c r="B21289" t="str">
        <f t="shared" si="332"/>
        <v>308---48</v>
      </c>
      <c r="C21289" t="s">
        <v>6014</v>
      </c>
      <c r="D21289" t="s">
        <v>1107</v>
      </c>
      <c r="E21289">
        <v>48</v>
      </c>
    </row>
    <row r="21290" spans="1:5" ht="13.5" customHeight="1">
      <c r="A21290">
        <v>308</v>
      </c>
      <c r="B21290" t="str">
        <f t="shared" si="332"/>
        <v>308---49</v>
      </c>
      <c r="C21290" t="s">
        <v>5958</v>
      </c>
      <c r="D21290" t="s">
        <v>1358</v>
      </c>
      <c r="E21290">
        <v>49</v>
      </c>
    </row>
    <row r="21291" spans="1:5" ht="13.5" customHeight="1">
      <c r="A21291">
        <v>84</v>
      </c>
      <c r="B21291" t="str">
        <f t="shared" si="332"/>
        <v>84---1</v>
      </c>
      <c r="C21291" t="s">
        <v>4216</v>
      </c>
      <c r="D21291" t="s">
        <v>1177</v>
      </c>
      <c r="E21291">
        <v>1</v>
      </c>
    </row>
    <row r="21292" spans="1:5" ht="13.5" customHeight="1">
      <c r="A21292">
        <v>84</v>
      </c>
      <c r="B21292" t="str">
        <f t="shared" si="332"/>
        <v>84---2</v>
      </c>
      <c r="C21292" t="s">
        <v>4216</v>
      </c>
      <c r="D21292" t="s">
        <v>1403</v>
      </c>
      <c r="E21292">
        <v>2</v>
      </c>
    </row>
    <row r="21293" spans="1:5" ht="13.5" customHeight="1">
      <c r="A21293">
        <v>84</v>
      </c>
      <c r="B21293" t="str">
        <f t="shared" si="332"/>
        <v>84---3</v>
      </c>
      <c r="C21293" t="s">
        <v>4252</v>
      </c>
      <c r="D21293" t="s">
        <v>879</v>
      </c>
      <c r="E21293">
        <v>3</v>
      </c>
    </row>
    <row r="21294" spans="1:5" ht="13.5" customHeight="1">
      <c r="A21294">
        <v>84</v>
      </c>
      <c r="B21294" t="str">
        <f t="shared" si="332"/>
        <v>84---4</v>
      </c>
      <c r="C21294" t="s">
        <v>4269</v>
      </c>
      <c r="D21294" t="s">
        <v>1104</v>
      </c>
      <c r="E21294">
        <v>4</v>
      </c>
    </row>
    <row r="21295" spans="1:5" ht="13.5" customHeight="1">
      <c r="A21295">
        <v>84</v>
      </c>
      <c r="B21295" t="str">
        <f t="shared" si="332"/>
        <v>84---5</v>
      </c>
      <c r="C21295" t="s">
        <v>4271</v>
      </c>
      <c r="D21295" t="s">
        <v>802</v>
      </c>
      <c r="E21295">
        <v>5</v>
      </c>
    </row>
    <row r="21296" spans="1:5" ht="13.5" customHeight="1">
      <c r="A21296">
        <v>84</v>
      </c>
      <c r="B21296" t="str">
        <f t="shared" si="332"/>
        <v>84---6</v>
      </c>
      <c r="C21296" t="s">
        <v>4239</v>
      </c>
      <c r="D21296" t="s">
        <v>1260</v>
      </c>
      <c r="E21296">
        <v>6</v>
      </c>
    </row>
    <row r="21297" spans="1:5" ht="13.5" customHeight="1">
      <c r="A21297">
        <v>84</v>
      </c>
      <c r="B21297" t="str">
        <f t="shared" si="332"/>
        <v>84---7</v>
      </c>
      <c r="C21297" t="s">
        <v>4228</v>
      </c>
      <c r="D21297" t="s">
        <v>204</v>
      </c>
      <c r="E21297">
        <v>7</v>
      </c>
    </row>
    <row r="21298" spans="1:5" ht="13.5" customHeight="1">
      <c r="A21298">
        <v>84</v>
      </c>
      <c r="B21298" t="str">
        <f t="shared" si="332"/>
        <v>84---8</v>
      </c>
      <c r="C21298" t="s">
        <v>4268</v>
      </c>
      <c r="D21298" t="s">
        <v>850</v>
      </c>
      <c r="E21298">
        <v>8</v>
      </c>
    </row>
    <row r="21299" spans="1:5" ht="13.5" customHeight="1">
      <c r="A21299">
        <v>84</v>
      </c>
      <c r="B21299" t="str">
        <f t="shared" si="332"/>
        <v>84---9</v>
      </c>
      <c r="C21299" t="s">
        <v>4230</v>
      </c>
      <c r="D21299" t="s">
        <v>1336</v>
      </c>
      <c r="E21299">
        <v>9</v>
      </c>
    </row>
    <row r="21300" spans="1:5" ht="13.5" customHeight="1">
      <c r="A21300">
        <v>84</v>
      </c>
      <c r="B21300" t="str">
        <f t="shared" si="332"/>
        <v>84---10</v>
      </c>
      <c r="C21300" t="s">
        <v>4244</v>
      </c>
      <c r="D21300" t="s">
        <v>1237</v>
      </c>
      <c r="E21300">
        <v>10</v>
      </c>
    </row>
    <row r="21301" spans="1:5" ht="13.5" customHeight="1">
      <c r="A21301">
        <v>84</v>
      </c>
      <c r="B21301" t="str">
        <f t="shared" si="332"/>
        <v>84---11</v>
      </c>
      <c r="C21301" t="s">
        <v>4231</v>
      </c>
      <c r="D21301" t="s">
        <v>798</v>
      </c>
      <c r="E21301">
        <v>11</v>
      </c>
    </row>
    <row r="21302" spans="1:5" ht="13.5" customHeight="1">
      <c r="A21302">
        <v>84</v>
      </c>
      <c r="B21302" t="str">
        <f t="shared" si="332"/>
        <v>84---12</v>
      </c>
      <c r="C21302" t="s">
        <v>4254</v>
      </c>
      <c r="D21302" t="s">
        <v>1308</v>
      </c>
      <c r="E21302">
        <v>12</v>
      </c>
    </row>
    <row r="21303" spans="1:5" ht="13.5" customHeight="1">
      <c r="A21303">
        <v>84</v>
      </c>
      <c r="B21303" t="str">
        <f t="shared" si="332"/>
        <v>84---13</v>
      </c>
      <c r="C21303" t="s">
        <v>4233</v>
      </c>
      <c r="D21303" t="s">
        <v>1113</v>
      </c>
      <c r="E21303">
        <v>13</v>
      </c>
    </row>
    <row r="21304" spans="1:5" ht="13.5" customHeight="1">
      <c r="A21304">
        <v>84</v>
      </c>
      <c r="B21304" t="str">
        <f t="shared" si="332"/>
        <v>84---14</v>
      </c>
      <c r="C21304" t="s">
        <v>5911</v>
      </c>
      <c r="D21304" t="s">
        <v>722</v>
      </c>
      <c r="E21304">
        <v>14</v>
      </c>
    </row>
    <row r="21305" spans="1:5" ht="13.5" customHeight="1">
      <c r="A21305">
        <v>84</v>
      </c>
      <c r="B21305" t="str">
        <f t="shared" si="332"/>
        <v>84---15</v>
      </c>
      <c r="C21305" t="s">
        <v>5911</v>
      </c>
      <c r="D21305" t="s">
        <v>1178</v>
      </c>
      <c r="E21305">
        <v>15</v>
      </c>
    </row>
    <row r="21306" spans="1:5" ht="13.5" customHeight="1">
      <c r="A21306">
        <v>84</v>
      </c>
      <c r="B21306" t="str">
        <f t="shared" si="332"/>
        <v>84---16</v>
      </c>
      <c r="C21306" t="s">
        <v>5911</v>
      </c>
      <c r="D21306" t="s">
        <v>914</v>
      </c>
      <c r="E21306">
        <v>16</v>
      </c>
    </row>
    <row r="21307" spans="1:5" ht="13.5" customHeight="1">
      <c r="A21307">
        <v>84</v>
      </c>
      <c r="B21307" t="str">
        <f t="shared" si="332"/>
        <v>84---17</v>
      </c>
      <c r="C21307" t="s">
        <v>5911</v>
      </c>
      <c r="D21307" t="s">
        <v>794</v>
      </c>
      <c r="E21307">
        <v>17</v>
      </c>
    </row>
    <row r="21308" spans="1:5" ht="13.5" customHeight="1">
      <c r="A21308">
        <v>84</v>
      </c>
      <c r="B21308" t="str">
        <f t="shared" si="332"/>
        <v>84---18</v>
      </c>
      <c r="C21308" t="s">
        <v>727</v>
      </c>
      <c r="D21308" t="s">
        <v>1308</v>
      </c>
      <c r="E21308">
        <v>18</v>
      </c>
    </row>
    <row r="21309" spans="1:5" ht="13.5" customHeight="1">
      <c r="A21309">
        <v>84</v>
      </c>
      <c r="B21309" t="str">
        <f t="shared" si="332"/>
        <v>84---19</v>
      </c>
      <c r="C21309" t="s">
        <v>743</v>
      </c>
      <c r="D21309" t="s">
        <v>754</v>
      </c>
      <c r="E21309">
        <v>19</v>
      </c>
    </row>
    <row r="21310" spans="1:5" ht="13.5" customHeight="1">
      <c r="A21310">
        <v>84</v>
      </c>
      <c r="B21310" t="str">
        <f t="shared" si="332"/>
        <v>84---20</v>
      </c>
      <c r="C21310" t="s">
        <v>745</v>
      </c>
      <c r="D21310" t="s">
        <v>837</v>
      </c>
      <c r="E21310">
        <v>20</v>
      </c>
    </row>
    <row r="21311" spans="1:5" ht="13.5" customHeight="1">
      <c r="A21311">
        <v>84</v>
      </c>
      <c r="B21311" t="str">
        <f t="shared" si="332"/>
        <v>84---21</v>
      </c>
      <c r="C21311" t="s">
        <v>987</v>
      </c>
      <c r="D21311" t="s">
        <v>1263</v>
      </c>
      <c r="E21311">
        <v>21</v>
      </c>
    </row>
    <row r="21312" spans="1:5" ht="13.5" customHeight="1">
      <c r="A21312">
        <v>84</v>
      </c>
      <c r="B21312" t="str">
        <f t="shared" si="332"/>
        <v>84---22</v>
      </c>
      <c r="C21312" t="s">
        <v>989</v>
      </c>
      <c r="D21312" t="s">
        <v>738</v>
      </c>
      <c r="E21312">
        <v>22</v>
      </c>
    </row>
    <row r="21313" spans="1:5" ht="13.5" customHeight="1">
      <c r="A21313">
        <v>84</v>
      </c>
      <c r="B21313" t="str">
        <f t="shared" si="332"/>
        <v>84---23</v>
      </c>
      <c r="C21313" t="s">
        <v>819</v>
      </c>
      <c r="D21313" t="s">
        <v>756</v>
      </c>
      <c r="E21313">
        <v>23</v>
      </c>
    </row>
    <row r="21314" spans="1:5" ht="13.5" customHeight="1">
      <c r="A21314">
        <v>84</v>
      </c>
      <c r="B21314" t="str">
        <f t="shared" si="332"/>
        <v>84---24</v>
      </c>
      <c r="C21314" t="s">
        <v>749</v>
      </c>
      <c r="D21314" t="s">
        <v>1082</v>
      </c>
      <c r="E21314">
        <v>24</v>
      </c>
    </row>
    <row r="21315" spans="1:5" ht="13.5" customHeight="1">
      <c r="A21315">
        <v>84</v>
      </c>
      <c r="B21315" t="str">
        <f t="shared" ref="B21315:B21378" si="333">A21315&amp;"---"&amp;E21315</f>
        <v>84---25</v>
      </c>
      <c r="C21315" t="s">
        <v>824</v>
      </c>
      <c r="D21315" t="s">
        <v>752</v>
      </c>
      <c r="E21315">
        <v>25</v>
      </c>
    </row>
    <row r="21316" spans="1:5" ht="13.5" customHeight="1">
      <c r="A21316">
        <v>84</v>
      </c>
      <c r="B21316" t="str">
        <f t="shared" si="333"/>
        <v>84---26</v>
      </c>
      <c r="C21316" t="s">
        <v>759</v>
      </c>
      <c r="D21316" t="s">
        <v>823</v>
      </c>
      <c r="E21316">
        <v>26</v>
      </c>
    </row>
    <row r="21317" spans="1:5" ht="13.5" customHeight="1">
      <c r="A21317">
        <v>84</v>
      </c>
      <c r="B21317" t="str">
        <f t="shared" si="333"/>
        <v>84---27</v>
      </c>
      <c r="C21317" t="s">
        <v>761</v>
      </c>
      <c r="D21317" t="s">
        <v>1080</v>
      </c>
      <c r="E21317">
        <v>27</v>
      </c>
    </row>
    <row r="21318" spans="1:5" ht="13.5" customHeight="1">
      <c r="A21318">
        <v>84</v>
      </c>
      <c r="B21318" t="str">
        <f t="shared" si="333"/>
        <v>84---28</v>
      </c>
      <c r="C21318" t="s">
        <v>991</v>
      </c>
      <c r="D21318" t="s">
        <v>966</v>
      </c>
      <c r="E21318">
        <v>28</v>
      </c>
    </row>
    <row r="21319" spans="1:5" ht="13.5" customHeight="1">
      <c r="A21319">
        <v>84</v>
      </c>
      <c r="B21319" t="str">
        <f t="shared" si="333"/>
        <v>84---29</v>
      </c>
      <c r="C21319" t="s">
        <v>765</v>
      </c>
      <c r="D21319" t="s">
        <v>1196</v>
      </c>
      <c r="E21319">
        <v>29</v>
      </c>
    </row>
    <row r="21320" spans="1:5" ht="13.5" customHeight="1">
      <c r="A21320">
        <v>84</v>
      </c>
      <c r="B21320" t="str">
        <f t="shared" si="333"/>
        <v>84---30</v>
      </c>
      <c r="C21320" t="s">
        <v>868</v>
      </c>
      <c r="D21320" t="s">
        <v>758</v>
      </c>
      <c r="E21320">
        <v>30</v>
      </c>
    </row>
    <row r="21321" spans="1:5" ht="13.5" customHeight="1">
      <c r="A21321">
        <v>84</v>
      </c>
      <c r="B21321" t="str">
        <f t="shared" si="333"/>
        <v>84---31</v>
      </c>
      <c r="C21321" t="s">
        <v>969</v>
      </c>
      <c r="D21321" t="s">
        <v>802</v>
      </c>
      <c r="E21321">
        <v>31</v>
      </c>
    </row>
    <row r="21322" spans="1:5" ht="13.5" customHeight="1">
      <c r="A21322">
        <v>84</v>
      </c>
      <c r="B21322" t="str">
        <f t="shared" si="333"/>
        <v>84---32</v>
      </c>
      <c r="C21322" t="s">
        <v>896</v>
      </c>
      <c r="D21322" t="s">
        <v>1202</v>
      </c>
      <c r="E21322">
        <v>32</v>
      </c>
    </row>
    <row r="21323" spans="1:5" ht="13.5" customHeight="1">
      <c r="A21323">
        <v>84</v>
      </c>
      <c r="B21323" t="str">
        <f t="shared" si="333"/>
        <v>84---33</v>
      </c>
      <c r="C21323" t="s">
        <v>5913</v>
      </c>
      <c r="D21323" t="s">
        <v>1114</v>
      </c>
      <c r="E21323">
        <v>33</v>
      </c>
    </row>
    <row r="21324" spans="1:5" ht="13.5" customHeight="1">
      <c r="A21324">
        <v>84</v>
      </c>
      <c r="B21324" t="str">
        <f t="shared" si="333"/>
        <v>84---34</v>
      </c>
      <c r="C21324" t="s">
        <v>6000</v>
      </c>
      <c r="D21324" t="s">
        <v>1198</v>
      </c>
      <c r="E21324">
        <v>34</v>
      </c>
    </row>
    <row r="21325" spans="1:5" ht="13.5" customHeight="1">
      <c r="A21325">
        <v>84</v>
      </c>
      <c r="B21325" t="str">
        <f t="shared" si="333"/>
        <v>84---35</v>
      </c>
      <c r="C21325" t="s">
        <v>5925</v>
      </c>
      <c r="D21325" t="s">
        <v>798</v>
      </c>
      <c r="E21325">
        <v>35</v>
      </c>
    </row>
    <row r="21326" spans="1:5" ht="13.5" customHeight="1">
      <c r="A21326">
        <v>84</v>
      </c>
      <c r="B21326" t="str">
        <f t="shared" si="333"/>
        <v>84---36</v>
      </c>
      <c r="C21326" t="s">
        <v>5915</v>
      </c>
      <c r="D21326" t="s">
        <v>772</v>
      </c>
      <c r="E21326">
        <v>36</v>
      </c>
    </row>
    <row r="21327" spans="1:5" ht="13.5" customHeight="1">
      <c r="A21327">
        <v>84</v>
      </c>
      <c r="B21327" t="str">
        <f t="shared" si="333"/>
        <v>84---37</v>
      </c>
      <c r="C21327" t="s">
        <v>5917</v>
      </c>
      <c r="D21327" t="s">
        <v>789</v>
      </c>
      <c r="E21327">
        <v>37</v>
      </c>
    </row>
    <row r="21328" spans="1:5" ht="13.5" customHeight="1">
      <c r="A21328">
        <v>84</v>
      </c>
      <c r="B21328" t="str">
        <f t="shared" si="333"/>
        <v>84---38</v>
      </c>
      <c r="C21328" t="s">
        <v>5918</v>
      </c>
      <c r="D21328" t="s">
        <v>770</v>
      </c>
      <c r="E21328">
        <v>38</v>
      </c>
    </row>
    <row r="21329" spans="1:5" ht="13.5" customHeight="1">
      <c r="A21329">
        <v>84</v>
      </c>
      <c r="B21329" t="str">
        <f t="shared" si="333"/>
        <v>84---39</v>
      </c>
      <c r="C21329" t="s">
        <v>6002</v>
      </c>
      <c r="D21329" t="s">
        <v>1113</v>
      </c>
      <c r="E21329">
        <v>39</v>
      </c>
    </row>
    <row r="21330" spans="1:5" ht="13.5" customHeight="1">
      <c r="A21330">
        <v>84</v>
      </c>
      <c r="B21330" t="str">
        <f t="shared" si="333"/>
        <v>84---40</v>
      </c>
      <c r="C21330" t="s">
        <v>5951</v>
      </c>
      <c r="D21330" t="s">
        <v>879</v>
      </c>
      <c r="E21330">
        <v>40</v>
      </c>
    </row>
    <row r="21331" spans="1:5" ht="13.5" customHeight="1">
      <c r="A21331">
        <v>84</v>
      </c>
      <c r="B21331" t="str">
        <f t="shared" si="333"/>
        <v>84---41</v>
      </c>
      <c r="C21331" t="s">
        <v>5998</v>
      </c>
      <c r="D21331" t="s">
        <v>1201</v>
      </c>
      <c r="E21331">
        <v>41</v>
      </c>
    </row>
    <row r="21332" spans="1:5" ht="13.5" customHeight="1">
      <c r="A21332">
        <v>84</v>
      </c>
      <c r="B21332" t="str">
        <f t="shared" si="333"/>
        <v>84---42</v>
      </c>
      <c r="C21332" t="s">
        <v>5927</v>
      </c>
      <c r="D21332" t="s">
        <v>1115</v>
      </c>
      <c r="E21332">
        <v>42</v>
      </c>
    </row>
    <row r="21333" spans="1:5" ht="13.5" customHeight="1">
      <c r="A21333">
        <v>84</v>
      </c>
      <c r="B21333" t="str">
        <f t="shared" si="333"/>
        <v>84---43</v>
      </c>
      <c r="C21333" t="s">
        <v>5991</v>
      </c>
      <c r="D21333" t="s">
        <v>1092</v>
      </c>
      <c r="E21333">
        <v>43</v>
      </c>
    </row>
    <row r="21334" spans="1:5" ht="13.5" customHeight="1">
      <c r="A21334">
        <v>84</v>
      </c>
      <c r="B21334" t="str">
        <f t="shared" si="333"/>
        <v>84---44</v>
      </c>
      <c r="C21334" t="s">
        <v>5987</v>
      </c>
      <c r="D21334" t="s">
        <v>1249</v>
      </c>
      <c r="E21334">
        <v>44</v>
      </c>
    </row>
    <row r="21335" spans="1:5" ht="13.5" customHeight="1">
      <c r="A21335">
        <v>84</v>
      </c>
      <c r="B21335" t="str">
        <f t="shared" si="333"/>
        <v>84---45</v>
      </c>
      <c r="C21335" t="s">
        <v>6005</v>
      </c>
      <c r="D21335" t="s">
        <v>1237</v>
      </c>
      <c r="E21335">
        <v>45</v>
      </c>
    </row>
    <row r="21336" spans="1:5" ht="13.5" customHeight="1">
      <c r="A21336">
        <v>84</v>
      </c>
      <c r="B21336" t="str">
        <f t="shared" si="333"/>
        <v>84---46</v>
      </c>
      <c r="C21336" t="s">
        <v>5993</v>
      </c>
      <c r="D21336" t="s">
        <v>1336</v>
      </c>
      <c r="E21336">
        <v>46</v>
      </c>
    </row>
    <row r="21337" spans="1:5" ht="13.5" customHeight="1">
      <c r="A21337">
        <v>85</v>
      </c>
      <c r="B21337" t="str">
        <f t="shared" si="333"/>
        <v>85---1</v>
      </c>
      <c r="C21337" t="s">
        <v>4216</v>
      </c>
      <c r="D21337" t="s">
        <v>1177</v>
      </c>
      <c r="E21337">
        <v>1</v>
      </c>
    </row>
    <row r="21338" spans="1:5" ht="13.5" customHeight="1">
      <c r="A21338">
        <v>85</v>
      </c>
      <c r="B21338" t="str">
        <f t="shared" si="333"/>
        <v>85---2</v>
      </c>
      <c r="C21338" t="s">
        <v>4216</v>
      </c>
      <c r="D21338" t="s">
        <v>1403</v>
      </c>
      <c r="E21338">
        <v>2</v>
      </c>
    </row>
    <row r="21339" spans="1:5" ht="13.5" customHeight="1">
      <c r="A21339">
        <v>85</v>
      </c>
      <c r="B21339" t="str">
        <f t="shared" si="333"/>
        <v>85---3</v>
      </c>
      <c r="C21339" t="s">
        <v>4216</v>
      </c>
      <c r="D21339" t="s">
        <v>879</v>
      </c>
      <c r="E21339">
        <v>3</v>
      </c>
    </row>
    <row r="21340" spans="1:5" ht="13.5" customHeight="1">
      <c r="A21340">
        <v>85</v>
      </c>
      <c r="B21340" t="str">
        <f t="shared" si="333"/>
        <v>85---4</v>
      </c>
      <c r="C21340" t="s">
        <v>4216</v>
      </c>
      <c r="D21340" t="s">
        <v>1104</v>
      </c>
      <c r="E21340">
        <v>4</v>
      </c>
    </row>
    <row r="21341" spans="1:5" ht="13.5" customHeight="1">
      <c r="A21341">
        <v>85</v>
      </c>
      <c r="B21341" t="str">
        <f t="shared" si="333"/>
        <v>85---5</v>
      </c>
      <c r="C21341" t="s">
        <v>4271</v>
      </c>
      <c r="D21341" t="s">
        <v>802</v>
      </c>
      <c r="E21341">
        <v>5</v>
      </c>
    </row>
    <row r="21342" spans="1:5" ht="13.5" customHeight="1">
      <c r="A21342">
        <v>85</v>
      </c>
      <c r="B21342" t="str">
        <f t="shared" si="333"/>
        <v>85---6</v>
      </c>
      <c r="C21342" t="s">
        <v>4239</v>
      </c>
      <c r="D21342" t="s">
        <v>1260</v>
      </c>
      <c r="E21342">
        <v>6</v>
      </c>
    </row>
    <row r="21343" spans="1:5" ht="13.5" customHeight="1">
      <c r="A21343">
        <v>85</v>
      </c>
      <c r="B21343" t="str">
        <f t="shared" si="333"/>
        <v>85---7</v>
      </c>
      <c r="C21343" t="s">
        <v>4228</v>
      </c>
      <c r="D21343" t="s">
        <v>204</v>
      </c>
      <c r="E21343">
        <v>7</v>
      </c>
    </row>
    <row r="21344" spans="1:5" ht="13.5" customHeight="1">
      <c r="A21344">
        <v>85</v>
      </c>
      <c r="B21344" t="str">
        <f t="shared" si="333"/>
        <v>85---8</v>
      </c>
      <c r="C21344" t="s">
        <v>4268</v>
      </c>
      <c r="D21344" t="s">
        <v>850</v>
      </c>
      <c r="E21344">
        <v>8</v>
      </c>
    </row>
    <row r="21345" spans="1:5" ht="13.5" customHeight="1">
      <c r="A21345">
        <v>85</v>
      </c>
      <c r="B21345" t="str">
        <f t="shared" si="333"/>
        <v>85---9</v>
      </c>
      <c r="C21345" t="s">
        <v>4230</v>
      </c>
      <c r="D21345" t="s">
        <v>1336</v>
      </c>
      <c r="E21345">
        <v>9</v>
      </c>
    </row>
    <row r="21346" spans="1:5" ht="13.5" customHeight="1">
      <c r="A21346">
        <v>85</v>
      </c>
      <c r="B21346" t="str">
        <f t="shared" si="333"/>
        <v>85---10</v>
      </c>
      <c r="C21346" t="s">
        <v>4240</v>
      </c>
      <c r="D21346" t="s">
        <v>1237</v>
      </c>
      <c r="E21346">
        <v>10</v>
      </c>
    </row>
    <row r="21347" spans="1:5" ht="13.5" customHeight="1">
      <c r="A21347">
        <v>85</v>
      </c>
      <c r="B21347" t="str">
        <f t="shared" si="333"/>
        <v>85---11</v>
      </c>
      <c r="C21347" t="s">
        <v>4254</v>
      </c>
      <c r="D21347" t="s">
        <v>798</v>
      </c>
      <c r="E21347">
        <v>11</v>
      </c>
    </row>
    <row r="21348" spans="1:5" ht="13.5" customHeight="1">
      <c r="A21348">
        <v>85</v>
      </c>
      <c r="B21348" t="str">
        <f t="shared" si="333"/>
        <v>85---12</v>
      </c>
      <c r="C21348" t="s">
        <v>4242</v>
      </c>
      <c r="D21348" t="s">
        <v>1308</v>
      </c>
      <c r="E21348">
        <v>12</v>
      </c>
    </row>
    <row r="21349" spans="1:5" ht="13.5" customHeight="1">
      <c r="A21349">
        <v>85</v>
      </c>
      <c r="B21349" t="str">
        <f t="shared" si="333"/>
        <v>85---13</v>
      </c>
      <c r="C21349" t="s">
        <v>4265</v>
      </c>
      <c r="D21349" t="s">
        <v>1113</v>
      </c>
      <c r="E21349">
        <v>13</v>
      </c>
    </row>
    <row r="21350" spans="1:5" ht="13.5" customHeight="1">
      <c r="A21350">
        <v>85</v>
      </c>
      <c r="B21350" t="str">
        <f t="shared" si="333"/>
        <v>85---14</v>
      </c>
      <c r="C21350" t="s">
        <v>727</v>
      </c>
      <c r="D21350" t="s">
        <v>1308</v>
      </c>
      <c r="E21350">
        <v>14</v>
      </c>
    </row>
    <row r="21351" spans="1:5" ht="13.5" customHeight="1">
      <c r="A21351">
        <v>85</v>
      </c>
      <c r="B21351" t="str">
        <f t="shared" si="333"/>
        <v>85---15</v>
      </c>
      <c r="C21351" t="s">
        <v>1017</v>
      </c>
      <c r="D21351" t="s">
        <v>796</v>
      </c>
      <c r="E21351">
        <v>15</v>
      </c>
    </row>
    <row r="21352" spans="1:5" ht="13.5" customHeight="1">
      <c r="A21352">
        <v>85</v>
      </c>
      <c r="B21352" t="str">
        <f t="shared" si="333"/>
        <v>85---16</v>
      </c>
      <c r="C21352" t="s">
        <v>731</v>
      </c>
      <c r="D21352" t="s">
        <v>800</v>
      </c>
      <c r="E21352">
        <v>16</v>
      </c>
    </row>
    <row r="21353" spans="1:5" ht="13.5" customHeight="1">
      <c r="A21353">
        <v>85</v>
      </c>
      <c r="B21353" t="str">
        <f t="shared" si="333"/>
        <v>85---17</v>
      </c>
      <c r="C21353" t="s">
        <v>743</v>
      </c>
      <c r="D21353" t="s">
        <v>754</v>
      </c>
      <c r="E21353">
        <v>17</v>
      </c>
    </row>
    <row r="21354" spans="1:5" ht="13.5" customHeight="1">
      <c r="A21354">
        <v>85</v>
      </c>
      <c r="B21354" t="str">
        <f t="shared" si="333"/>
        <v>85---18</v>
      </c>
      <c r="C21354" t="s">
        <v>745</v>
      </c>
      <c r="D21354" t="s">
        <v>837</v>
      </c>
      <c r="E21354">
        <v>18</v>
      </c>
    </row>
    <row r="21355" spans="1:5" ht="13.5" customHeight="1">
      <c r="A21355">
        <v>85</v>
      </c>
      <c r="B21355" t="str">
        <f t="shared" si="333"/>
        <v>85---19</v>
      </c>
      <c r="C21355" t="s">
        <v>987</v>
      </c>
      <c r="D21355" t="s">
        <v>1263</v>
      </c>
      <c r="E21355">
        <v>19</v>
      </c>
    </row>
    <row r="21356" spans="1:5" ht="13.5" customHeight="1">
      <c r="A21356">
        <v>85</v>
      </c>
      <c r="B21356" t="str">
        <f t="shared" si="333"/>
        <v>85---20</v>
      </c>
      <c r="C21356" t="s">
        <v>989</v>
      </c>
      <c r="D21356" t="s">
        <v>738</v>
      </c>
      <c r="E21356">
        <v>20</v>
      </c>
    </row>
    <row r="21357" spans="1:5" ht="13.5" customHeight="1">
      <c r="A21357">
        <v>85</v>
      </c>
      <c r="B21357" t="str">
        <f t="shared" si="333"/>
        <v>85---21</v>
      </c>
      <c r="C21357" t="s">
        <v>799</v>
      </c>
      <c r="D21357" t="s">
        <v>809</v>
      </c>
      <c r="E21357">
        <v>21</v>
      </c>
    </row>
    <row r="21358" spans="1:5" ht="13.5" customHeight="1">
      <c r="A21358">
        <v>85</v>
      </c>
      <c r="B21358" t="str">
        <f t="shared" si="333"/>
        <v>85---22</v>
      </c>
      <c r="C21358" t="s">
        <v>819</v>
      </c>
      <c r="D21358" t="s">
        <v>756</v>
      </c>
      <c r="E21358">
        <v>22</v>
      </c>
    </row>
    <row r="21359" spans="1:5" ht="13.5" customHeight="1">
      <c r="A21359">
        <v>85</v>
      </c>
      <c r="B21359" t="str">
        <f t="shared" si="333"/>
        <v>85---23</v>
      </c>
      <c r="C21359" t="s">
        <v>749</v>
      </c>
      <c r="D21359" t="s">
        <v>1082</v>
      </c>
      <c r="E21359">
        <v>23</v>
      </c>
    </row>
    <row r="21360" spans="1:5" ht="13.5" customHeight="1">
      <c r="A21360">
        <v>85</v>
      </c>
      <c r="B21360" t="str">
        <f t="shared" si="333"/>
        <v>85---24</v>
      </c>
      <c r="C21360" t="s">
        <v>824</v>
      </c>
      <c r="D21360" t="s">
        <v>752</v>
      </c>
      <c r="E21360">
        <v>24</v>
      </c>
    </row>
    <row r="21361" spans="1:5" ht="13.5" customHeight="1">
      <c r="A21361">
        <v>85</v>
      </c>
      <c r="B21361" t="str">
        <f t="shared" si="333"/>
        <v>85---25</v>
      </c>
      <c r="C21361" t="s">
        <v>753</v>
      </c>
      <c r="D21361" t="s">
        <v>1002</v>
      </c>
      <c r="E21361">
        <v>25</v>
      </c>
    </row>
    <row r="21362" spans="1:5" ht="13.5" customHeight="1">
      <c r="A21362">
        <v>85</v>
      </c>
      <c r="B21362" t="str">
        <f t="shared" si="333"/>
        <v>85---26</v>
      </c>
      <c r="C21362" t="s">
        <v>759</v>
      </c>
      <c r="D21362" t="s">
        <v>823</v>
      </c>
      <c r="E21362">
        <v>26</v>
      </c>
    </row>
    <row r="21363" spans="1:5" ht="13.5" customHeight="1">
      <c r="A21363">
        <v>85</v>
      </c>
      <c r="B21363" t="str">
        <f t="shared" si="333"/>
        <v>85---27</v>
      </c>
      <c r="C21363" t="s">
        <v>761</v>
      </c>
      <c r="D21363" t="s">
        <v>1080</v>
      </c>
      <c r="E21363">
        <v>27</v>
      </c>
    </row>
    <row r="21364" spans="1:5" ht="13.5" customHeight="1">
      <c r="A21364">
        <v>85</v>
      </c>
      <c r="B21364" t="str">
        <f t="shared" si="333"/>
        <v>85---28</v>
      </c>
      <c r="C21364" t="s">
        <v>763</v>
      </c>
      <c r="D21364" t="s">
        <v>1086</v>
      </c>
      <c r="E21364">
        <v>28</v>
      </c>
    </row>
    <row r="21365" spans="1:5" ht="13.5" customHeight="1">
      <c r="A21365">
        <v>85</v>
      </c>
      <c r="B21365" t="str">
        <f t="shared" si="333"/>
        <v>85---29</v>
      </c>
      <c r="C21365" t="s">
        <v>991</v>
      </c>
      <c r="D21365" t="s">
        <v>966</v>
      </c>
      <c r="E21365">
        <v>29</v>
      </c>
    </row>
    <row r="21366" spans="1:5" ht="13.5" customHeight="1">
      <c r="A21366">
        <v>85</v>
      </c>
      <c r="B21366" t="str">
        <f t="shared" si="333"/>
        <v>85---30</v>
      </c>
      <c r="C21366" t="s">
        <v>765</v>
      </c>
      <c r="D21366" t="s">
        <v>1196</v>
      </c>
      <c r="E21366">
        <v>30</v>
      </c>
    </row>
    <row r="21367" spans="1:5" ht="13.5" customHeight="1">
      <c r="A21367">
        <v>85</v>
      </c>
      <c r="B21367" t="str">
        <f t="shared" si="333"/>
        <v>85---31</v>
      </c>
      <c r="C21367" t="s">
        <v>868</v>
      </c>
      <c r="D21367" t="s">
        <v>758</v>
      </c>
      <c r="E21367">
        <v>31</v>
      </c>
    </row>
    <row r="21368" spans="1:5" ht="13.5" customHeight="1">
      <c r="A21368">
        <v>85</v>
      </c>
      <c r="B21368" t="str">
        <f t="shared" si="333"/>
        <v>85---32</v>
      </c>
      <c r="C21368" t="s">
        <v>969</v>
      </c>
      <c r="D21368" t="s">
        <v>802</v>
      </c>
      <c r="E21368">
        <v>32</v>
      </c>
    </row>
    <row r="21369" spans="1:5" ht="13.5" customHeight="1">
      <c r="A21369">
        <v>85</v>
      </c>
      <c r="B21369" t="str">
        <f t="shared" si="333"/>
        <v>85---33</v>
      </c>
      <c r="C21369" t="s">
        <v>896</v>
      </c>
      <c r="D21369" t="s">
        <v>1202</v>
      </c>
      <c r="E21369">
        <v>33</v>
      </c>
    </row>
    <row r="21370" spans="1:5" ht="13.5" customHeight="1">
      <c r="A21370">
        <v>85</v>
      </c>
      <c r="B21370" t="str">
        <f t="shared" si="333"/>
        <v>85---34</v>
      </c>
      <c r="C21370" t="s">
        <v>5913</v>
      </c>
      <c r="D21370" t="s">
        <v>1114</v>
      </c>
      <c r="E21370">
        <v>34</v>
      </c>
    </row>
    <row r="21371" spans="1:5" ht="13.5" customHeight="1">
      <c r="A21371">
        <v>85</v>
      </c>
      <c r="B21371" t="str">
        <f t="shared" si="333"/>
        <v>85---35</v>
      </c>
      <c r="C21371" t="s">
        <v>6000</v>
      </c>
      <c r="D21371" t="s">
        <v>1198</v>
      </c>
      <c r="E21371">
        <v>35</v>
      </c>
    </row>
    <row r="21372" spans="1:5" ht="13.5" customHeight="1">
      <c r="A21372">
        <v>85</v>
      </c>
      <c r="B21372" t="str">
        <f t="shared" si="333"/>
        <v>85---36</v>
      </c>
      <c r="C21372" t="s">
        <v>5925</v>
      </c>
      <c r="D21372" t="s">
        <v>798</v>
      </c>
      <c r="E21372">
        <v>36</v>
      </c>
    </row>
    <row r="21373" spans="1:5" ht="13.5" customHeight="1">
      <c r="A21373">
        <v>85</v>
      </c>
      <c r="B21373" t="str">
        <f t="shared" si="333"/>
        <v>85---37</v>
      </c>
      <c r="C21373" t="s">
        <v>5915</v>
      </c>
      <c r="D21373" t="s">
        <v>772</v>
      </c>
      <c r="E21373">
        <v>37</v>
      </c>
    </row>
    <row r="21374" spans="1:5" ht="13.5" customHeight="1">
      <c r="A21374">
        <v>85</v>
      </c>
      <c r="B21374" t="str">
        <f t="shared" si="333"/>
        <v>85---38</v>
      </c>
      <c r="C21374" t="s">
        <v>5917</v>
      </c>
      <c r="D21374" t="s">
        <v>789</v>
      </c>
      <c r="E21374">
        <v>38</v>
      </c>
    </row>
    <row r="21375" spans="1:5" ht="13.5" customHeight="1">
      <c r="A21375">
        <v>85</v>
      </c>
      <c r="B21375" t="str">
        <f t="shared" si="333"/>
        <v>85---39</v>
      </c>
      <c r="C21375" t="s">
        <v>5918</v>
      </c>
      <c r="D21375" t="s">
        <v>770</v>
      </c>
      <c r="E21375">
        <v>39</v>
      </c>
    </row>
    <row r="21376" spans="1:5" ht="13.5" customHeight="1">
      <c r="A21376">
        <v>85</v>
      </c>
      <c r="B21376" t="str">
        <f t="shared" si="333"/>
        <v>85---40</v>
      </c>
      <c r="C21376" t="s">
        <v>6002</v>
      </c>
      <c r="D21376" t="s">
        <v>1113</v>
      </c>
      <c r="E21376">
        <v>40</v>
      </c>
    </row>
    <row r="21377" spans="1:5" ht="13.5" customHeight="1">
      <c r="A21377">
        <v>85</v>
      </c>
      <c r="B21377" t="str">
        <f t="shared" si="333"/>
        <v>85---41</v>
      </c>
      <c r="C21377" t="s">
        <v>5951</v>
      </c>
      <c r="D21377" t="s">
        <v>879</v>
      </c>
      <c r="E21377">
        <v>41</v>
      </c>
    </row>
    <row r="21378" spans="1:5" ht="13.5" customHeight="1">
      <c r="A21378">
        <v>85</v>
      </c>
      <c r="B21378" t="str">
        <f t="shared" si="333"/>
        <v>85---42</v>
      </c>
      <c r="C21378" t="s">
        <v>5998</v>
      </c>
      <c r="D21378" t="s">
        <v>1201</v>
      </c>
      <c r="E21378">
        <v>42</v>
      </c>
    </row>
    <row r="21379" spans="1:5" ht="13.5" customHeight="1">
      <c r="A21379">
        <v>85</v>
      </c>
      <c r="B21379" t="str">
        <f t="shared" ref="B21379:B21442" si="334">A21379&amp;"---"&amp;E21379</f>
        <v>85---43</v>
      </c>
      <c r="C21379" t="s">
        <v>5941</v>
      </c>
      <c r="D21379" t="s">
        <v>861</v>
      </c>
      <c r="E21379">
        <v>43</v>
      </c>
    </row>
    <row r="21380" spans="1:5" ht="13.5" customHeight="1">
      <c r="A21380">
        <v>85</v>
      </c>
      <c r="B21380" t="str">
        <f t="shared" si="334"/>
        <v>85---44</v>
      </c>
      <c r="C21380" t="s">
        <v>5927</v>
      </c>
      <c r="D21380" t="s">
        <v>1115</v>
      </c>
      <c r="E21380">
        <v>44</v>
      </c>
    </row>
    <row r="21381" spans="1:5" ht="13.5" customHeight="1">
      <c r="A21381">
        <v>85</v>
      </c>
      <c r="B21381" t="str">
        <f t="shared" si="334"/>
        <v>85---45</v>
      </c>
      <c r="C21381" t="s">
        <v>5991</v>
      </c>
      <c r="D21381" t="s">
        <v>1092</v>
      </c>
      <c r="E21381">
        <v>45</v>
      </c>
    </row>
    <row r="21382" spans="1:5" ht="13.5" customHeight="1">
      <c r="A21382">
        <v>85</v>
      </c>
      <c r="B21382" t="str">
        <f t="shared" si="334"/>
        <v>85---46</v>
      </c>
      <c r="C21382" t="s">
        <v>5987</v>
      </c>
      <c r="D21382" t="s">
        <v>1249</v>
      </c>
      <c r="E21382">
        <v>46</v>
      </c>
    </row>
    <row r="21383" spans="1:5" ht="13.5" customHeight="1">
      <c r="A21383">
        <v>85</v>
      </c>
      <c r="B21383" t="str">
        <f t="shared" si="334"/>
        <v>85---47</v>
      </c>
      <c r="C21383" t="s">
        <v>6005</v>
      </c>
      <c r="D21383" t="s">
        <v>1237</v>
      </c>
      <c r="E21383">
        <v>47</v>
      </c>
    </row>
    <row r="21384" spans="1:5" ht="13.5" customHeight="1">
      <c r="A21384">
        <v>85</v>
      </c>
      <c r="B21384" t="str">
        <f t="shared" si="334"/>
        <v>85---48</v>
      </c>
      <c r="C21384" t="s">
        <v>5993</v>
      </c>
      <c r="D21384" t="s">
        <v>1336</v>
      </c>
      <c r="E21384">
        <v>48</v>
      </c>
    </row>
    <row r="21385" spans="1:5" ht="13.5" customHeight="1">
      <c r="A21385">
        <v>85</v>
      </c>
      <c r="B21385" t="str">
        <f t="shared" si="334"/>
        <v>85---49</v>
      </c>
      <c r="C21385" t="s">
        <v>5959</v>
      </c>
      <c r="D21385" t="s">
        <v>6222</v>
      </c>
      <c r="E21385">
        <v>49</v>
      </c>
    </row>
    <row r="21386" spans="1:5" ht="13.5" customHeight="1">
      <c r="A21386">
        <v>214</v>
      </c>
      <c r="B21386" t="str">
        <f t="shared" si="334"/>
        <v>214---1</v>
      </c>
      <c r="C21386" t="s">
        <v>4216</v>
      </c>
      <c r="D21386" t="s">
        <v>873</v>
      </c>
      <c r="E21386">
        <v>1</v>
      </c>
    </row>
    <row r="21387" spans="1:5" ht="13.5" customHeight="1">
      <c r="A21387">
        <v>214</v>
      </c>
      <c r="B21387" t="str">
        <f t="shared" si="334"/>
        <v>214---2</v>
      </c>
      <c r="C21387" t="s">
        <v>4216</v>
      </c>
      <c r="D21387" t="s">
        <v>945</v>
      </c>
      <c r="E21387">
        <v>2</v>
      </c>
    </row>
    <row r="21388" spans="1:5" ht="13.5" customHeight="1">
      <c r="A21388">
        <v>214</v>
      </c>
      <c r="B21388" t="str">
        <f t="shared" si="334"/>
        <v>214---3</v>
      </c>
      <c r="C21388" t="s">
        <v>4252</v>
      </c>
      <c r="D21388" t="s">
        <v>921</v>
      </c>
      <c r="E21388">
        <v>3</v>
      </c>
    </row>
    <row r="21389" spans="1:5" ht="13.5" customHeight="1">
      <c r="A21389">
        <v>214</v>
      </c>
      <c r="B21389" t="str">
        <f t="shared" si="334"/>
        <v>214---4</v>
      </c>
      <c r="C21389" t="s">
        <v>4269</v>
      </c>
      <c r="D21389" t="s">
        <v>842</v>
      </c>
      <c r="E21389">
        <v>4</v>
      </c>
    </row>
    <row r="21390" spans="1:5" ht="13.5" customHeight="1">
      <c r="A21390">
        <v>214</v>
      </c>
      <c r="B21390" t="str">
        <f t="shared" si="334"/>
        <v>214---5</v>
      </c>
      <c r="C21390" t="s">
        <v>4271</v>
      </c>
      <c r="D21390" t="s">
        <v>1209</v>
      </c>
      <c r="E21390">
        <v>5</v>
      </c>
    </row>
    <row r="21391" spans="1:5" ht="13.5" customHeight="1">
      <c r="A21391">
        <v>214</v>
      </c>
      <c r="B21391" t="str">
        <f t="shared" si="334"/>
        <v>214---6</v>
      </c>
      <c r="C21391" t="s">
        <v>4239</v>
      </c>
      <c r="D21391" t="s">
        <v>908</v>
      </c>
      <c r="E21391">
        <v>6</v>
      </c>
    </row>
    <row r="21392" spans="1:5" ht="13.5" customHeight="1">
      <c r="A21392">
        <v>214</v>
      </c>
      <c r="B21392" t="str">
        <f t="shared" si="334"/>
        <v>214---7</v>
      </c>
      <c r="C21392" t="s">
        <v>4228</v>
      </c>
      <c r="D21392" t="s">
        <v>1179</v>
      </c>
      <c r="E21392">
        <v>7</v>
      </c>
    </row>
    <row r="21393" spans="1:5" ht="13.5" customHeight="1">
      <c r="A21393">
        <v>214</v>
      </c>
      <c r="B21393" t="str">
        <f t="shared" si="334"/>
        <v>214---8</v>
      </c>
      <c r="C21393" t="s">
        <v>4268</v>
      </c>
      <c r="D21393" t="s">
        <v>846</v>
      </c>
      <c r="E21393">
        <v>8</v>
      </c>
    </row>
    <row r="21394" spans="1:5" ht="13.5" customHeight="1">
      <c r="A21394">
        <v>214</v>
      </c>
      <c r="B21394" t="str">
        <f t="shared" si="334"/>
        <v>214---9</v>
      </c>
      <c r="C21394" t="s">
        <v>4230</v>
      </c>
      <c r="D21394" t="s">
        <v>1189</v>
      </c>
      <c r="E21394">
        <v>9</v>
      </c>
    </row>
    <row r="21395" spans="1:5" ht="13.5" customHeight="1">
      <c r="A21395">
        <v>214</v>
      </c>
      <c r="B21395" t="str">
        <f t="shared" si="334"/>
        <v>214---10</v>
      </c>
      <c r="C21395" t="s">
        <v>4244</v>
      </c>
      <c r="D21395" t="s">
        <v>1274</v>
      </c>
      <c r="E21395">
        <v>10</v>
      </c>
    </row>
    <row r="21396" spans="1:5" ht="13.5" customHeight="1">
      <c r="A21396">
        <v>214</v>
      </c>
      <c r="B21396" t="str">
        <f t="shared" si="334"/>
        <v>214---11</v>
      </c>
      <c r="C21396" t="s">
        <v>4231</v>
      </c>
      <c r="D21396" t="s">
        <v>1366</v>
      </c>
      <c r="E21396">
        <v>11</v>
      </c>
    </row>
    <row r="21397" spans="1:5" ht="13.5" customHeight="1">
      <c r="A21397">
        <v>214</v>
      </c>
      <c r="B21397" t="str">
        <f t="shared" si="334"/>
        <v>214---12</v>
      </c>
      <c r="C21397" t="s">
        <v>4254</v>
      </c>
      <c r="D21397" t="s">
        <v>1358</v>
      </c>
      <c r="E21397">
        <v>12</v>
      </c>
    </row>
    <row r="21398" spans="1:5" ht="13.5" customHeight="1">
      <c r="A21398">
        <v>214</v>
      </c>
      <c r="B21398" t="str">
        <f t="shared" si="334"/>
        <v>214---13</v>
      </c>
      <c r="C21398" t="s">
        <v>4233</v>
      </c>
      <c r="D21398" t="s">
        <v>1093</v>
      </c>
      <c r="E21398">
        <v>13</v>
      </c>
    </row>
    <row r="21399" spans="1:5" ht="13.5" customHeight="1">
      <c r="A21399">
        <v>214</v>
      </c>
      <c r="B21399" t="str">
        <f t="shared" si="334"/>
        <v>214---14</v>
      </c>
      <c r="C21399" t="s">
        <v>4272</v>
      </c>
      <c r="D21399" t="s">
        <v>898</v>
      </c>
      <c r="E21399">
        <v>14</v>
      </c>
    </row>
    <row r="21400" spans="1:5" ht="13.5" customHeight="1">
      <c r="A21400">
        <v>214</v>
      </c>
      <c r="B21400" t="str">
        <f t="shared" si="334"/>
        <v>214---15</v>
      </c>
      <c r="C21400" t="s">
        <v>5911</v>
      </c>
      <c r="D21400" t="s">
        <v>1323</v>
      </c>
      <c r="E21400">
        <v>15</v>
      </c>
    </row>
    <row r="21401" spans="1:5" ht="13.5" customHeight="1">
      <c r="A21401">
        <v>214</v>
      </c>
      <c r="B21401" t="str">
        <f t="shared" si="334"/>
        <v>214---16</v>
      </c>
      <c r="C21401" t="s">
        <v>5911</v>
      </c>
      <c r="D21401" t="s">
        <v>1013</v>
      </c>
      <c r="E21401">
        <v>16</v>
      </c>
    </row>
    <row r="21402" spans="1:5" ht="13.5" customHeight="1">
      <c r="A21402">
        <v>214</v>
      </c>
      <c r="B21402" t="str">
        <f t="shared" si="334"/>
        <v>214---17</v>
      </c>
      <c r="C21402" t="s">
        <v>5911</v>
      </c>
      <c r="D21402" t="s">
        <v>1032</v>
      </c>
      <c r="E21402">
        <v>17</v>
      </c>
    </row>
    <row r="21403" spans="1:5" ht="13.5" customHeight="1">
      <c r="A21403">
        <v>214</v>
      </c>
      <c r="B21403" t="str">
        <f t="shared" si="334"/>
        <v>214---18</v>
      </c>
      <c r="C21403" t="s">
        <v>5911</v>
      </c>
      <c r="D21403" t="s">
        <v>1342</v>
      </c>
      <c r="E21403">
        <v>18</v>
      </c>
    </row>
    <row r="21404" spans="1:5" ht="13.5" customHeight="1">
      <c r="A21404">
        <v>214</v>
      </c>
      <c r="B21404" t="str">
        <f t="shared" si="334"/>
        <v>214---19</v>
      </c>
      <c r="C21404" t="s">
        <v>743</v>
      </c>
      <c r="D21404" t="s">
        <v>754</v>
      </c>
      <c r="E21404">
        <v>19</v>
      </c>
    </row>
    <row r="21405" spans="1:5" ht="13.5" customHeight="1">
      <c r="A21405">
        <v>214</v>
      </c>
      <c r="B21405" t="str">
        <f t="shared" si="334"/>
        <v>214---20</v>
      </c>
      <c r="C21405" t="s">
        <v>987</v>
      </c>
      <c r="D21405" t="s">
        <v>1263</v>
      </c>
      <c r="E21405">
        <v>20</v>
      </c>
    </row>
    <row r="21406" spans="1:5" ht="13.5" customHeight="1">
      <c r="A21406">
        <v>214</v>
      </c>
      <c r="B21406" t="str">
        <f t="shared" si="334"/>
        <v>214---21</v>
      </c>
      <c r="C21406" t="s">
        <v>989</v>
      </c>
      <c r="D21406" t="s">
        <v>738</v>
      </c>
      <c r="E21406">
        <v>21</v>
      </c>
    </row>
    <row r="21407" spans="1:5" ht="13.5" customHeight="1">
      <c r="A21407">
        <v>214</v>
      </c>
      <c r="B21407" t="str">
        <f t="shared" si="334"/>
        <v>214---22</v>
      </c>
      <c r="C21407" t="s">
        <v>747</v>
      </c>
      <c r="D21407" t="s">
        <v>1154</v>
      </c>
      <c r="E21407">
        <v>22</v>
      </c>
    </row>
    <row r="21408" spans="1:5" ht="13.5" customHeight="1">
      <c r="A21408">
        <v>214</v>
      </c>
      <c r="B21408" t="str">
        <f t="shared" si="334"/>
        <v>214---23</v>
      </c>
      <c r="C21408" t="s">
        <v>1094</v>
      </c>
      <c r="D21408" t="s">
        <v>790</v>
      </c>
      <c r="E21408">
        <v>23</v>
      </c>
    </row>
    <row r="21409" spans="1:5" ht="13.5" customHeight="1">
      <c r="A21409">
        <v>214</v>
      </c>
      <c r="B21409" t="str">
        <f t="shared" si="334"/>
        <v>214---24</v>
      </c>
      <c r="C21409" t="s">
        <v>819</v>
      </c>
      <c r="D21409" t="s">
        <v>756</v>
      </c>
      <c r="E21409">
        <v>24</v>
      </c>
    </row>
    <row r="21410" spans="1:5" ht="13.5" customHeight="1">
      <c r="A21410">
        <v>214</v>
      </c>
      <c r="B21410" t="str">
        <f t="shared" si="334"/>
        <v>214---25</v>
      </c>
      <c r="C21410" t="s">
        <v>1074</v>
      </c>
      <c r="D21410" t="s">
        <v>880</v>
      </c>
      <c r="E21410">
        <v>25</v>
      </c>
    </row>
    <row r="21411" spans="1:5" ht="13.5" customHeight="1">
      <c r="A21411">
        <v>214</v>
      </c>
      <c r="B21411" t="str">
        <f t="shared" si="334"/>
        <v>214---26</v>
      </c>
      <c r="C21411" t="s">
        <v>824</v>
      </c>
      <c r="D21411" t="s">
        <v>752</v>
      </c>
      <c r="E21411">
        <v>26</v>
      </c>
    </row>
    <row r="21412" spans="1:5" ht="13.5" customHeight="1">
      <c r="A21412">
        <v>214</v>
      </c>
      <c r="B21412" t="str">
        <f t="shared" si="334"/>
        <v>214---27</v>
      </c>
      <c r="C21412" t="s">
        <v>1102</v>
      </c>
      <c r="D21412" t="s">
        <v>1190</v>
      </c>
      <c r="E21412">
        <v>27</v>
      </c>
    </row>
    <row r="21413" spans="1:5" ht="13.5" customHeight="1">
      <c r="A21413">
        <v>214</v>
      </c>
      <c r="B21413" t="str">
        <f t="shared" si="334"/>
        <v>214---28</v>
      </c>
      <c r="C21413" t="s">
        <v>1055</v>
      </c>
      <c r="D21413" t="s">
        <v>1324</v>
      </c>
      <c r="E21413">
        <v>28</v>
      </c>
    </row>
    <row r="21414" spans="1:5" ht="13.5" customHeight="1">
      <c r="A21414">
        <v>214</v>
      </c>
      <c r="B21414" t="str">
        <f t="shared" si="334"/>
        <v>214---29</v>
      </c>
      <c r="C21414" t="s">
        <v>868</v>
      </c>
      <c r="D21414" t="s">
        <v>758</v>
      </c>
      <c r="E21414">
        <v>29</v>
      </c>
    </row>
    <row r="21415" spans="1:5" ht="13.5" customHeight="1">
      <c r="A21415">
        <v>214</v>
      </c>
      <c r="B21415" t="str">
        <f t="shared" si="334"/>
        <v>214---30</v>
      </c>
      <c r="C21415" t="s">
        <v>5946</v>
      </c>
      <c r="D21415" t="s">
        <v>893</v>
      </c>
      <c r="E21415">
        <v>30</v>
      </c>
    </row>
    <row r="21416" spans="1:5" ht="13.5" customHeight="1">
      <c r="A21416">
        <v>214</v>
      </c>
      <c r="B21416" t="str">
        <f t="shared" si="334"/>
        <v>214---31</v>
      </c>
      <c r="C21416" t="s">
        <v>5947</v>
      </c>
      <c r="D21416" t="s">
        <v>884</v>
      </c>
      <c r="E21416">
        <v>31</v>
      </c>
    </row>
    <row r="21417" spans="1:5" ht="13.5" customHeight="1">
      <c r="A21417">
        <v>214</v>
      </c>
      <c r="B21417" t="str">
        <f t="shared" si="334"/>
        <v>214---32</v>
      </c>
      <c r="C21417" t="s">
        <v>5948</v>
      </c>
      <c r="D21417" t="s">
        <v>886</v>
      </c>
      <c r="E21417">
        <v>32</v>
      </c>
    </row>
    <row r="21418" spans="1:5" ht="13.5" customHeight="1">
      <c r="A21418">
        <v>214</v>
      </c>
      <c r="B21418" t="str">
        <f t="shared" si="334"/>
        <v>214---33</v>
      </c>
      <c r="C21418" t="s">
        <v>5949</v>
      </c>
      <c r="D21418" t="s">
        <v>895</v>
      </c>
      <c r="E21418">
        <v>33</v>
      </c>
    </row>
    <row r="21419" spans="1:5" ht="13.5" customHeight="1">
      <c r="A21419">
        <v>214</v>
      </c>
      <c r="B21419" t="str">
        <f t="shared" si="334"/>
        <v>214---34</v>
      </c>
      <c r="C21419" t="s">
        <v>6016</v>
      </c>
      <c r="D21419" t="s">
        <v>1093</v>
      </c>
      <c r="E21419">
        <v>34</v>
      </c>
    </row>
    <row r="21420" spans="1:5" ht="13.5" customHeight="1">
      <c r="A21420">
        <v>214</v>
      </c>
      <c r="B21420" t="str">
        <f t="shared" si="334"/>
        <v>214---35</v>
      </c>
      <c r="C21420" t="s">
        <v>5915</v>
      </c>
      <c r="D21420" t="s">
        <v>772</v>
      </c>
      <c r="E21420">
        <v>35</v>
      </c>
    </row>
    <row r="21421" spans="1:5" ht="13.5" customHeight="1">
      <c r="A21421">
        <v>214</v>
      </c>
      <c r="B21421" t="str">
        <f t="shared" si="334"/>
        <v>214---36</v>
      </c>
      <c r="C21421" t="s">
        <v>5917</v>
      </c>
      <c r="D21421" t="s">
        <v>789</v>
      </c>
      <c r="E21421">
        <v>36</v>
      </c>
    </row>
    <row r="21422" spans="1:5" ht="13.5" customHeight="1">
      <c r="A21422">
        <v>214</v>
      </c>
      <c r="B21422" t="str">
        <f t="shared" si="334"/>
        <v>214---37</v>
      </c>
      <c r="C21422" t="s">
        <v>5918</v>
      </c>
      <c r="D21422" t="s">
        <v>770</v>
      </c>
      <c r="E21422">
        <v>37</v>
      </c>
    </row>
    <row r="21423" spans="1:5" ht="13.5" customHeight="1">
      <c r="A21423">
        <v>214</v>
      </c>
      <c r="B21423" t="str">
        <f t="shared" si="334"/>
        <v>214---38</v>
      </c>
      <c r="C21423" t="s">
        <v>5932</v>
      </c>
      <c r="D21423" t="s">
        <v>846</v>
      </c>
      <c r="E21423">
        <v>38</v>
      </c>
    </row>
    <row r="21424" spans="1:5" ht="13.5" customHeight="1">
      <c r="A21424">
        <v>214</v>
      </c>
      <c r="B21424" t="str">
        <f t="shared" si="334"/>
        <v>214---39</v>
      </c>
      <c r="C21424" t="s">
        <v>5951</v>
      </c>
      <c r="D21424" t="s">
        <v>879</v>
      </c>
      <c r="E21424">
        <v>39</v>
      </c>
    </row>
    <row r="21425" spans="1:5" ht="13.5" customHeight="1">
      <c r="A21425">
        <v>214</v>
      </c>
      <c r="B21425" t="str">
        <f t="shared" si="334"/>
        <v>214---40</v>
      </c>
      <c r="C21425" t="s">
        <v>6004</v>
      </c>
      <c r="D21425" t="s">
        <v>960</v>
      </c>
      <c r="E21425">
        <v>40</v>
      </c>
    </row>
    <row r="21426" spans="1:5" ht="13.5" customHeight="1">
      <c r="A21426">
        <v>214</v>
      </c>
      <c r="B21426" t="str">
        <f t="shared" si="334"/>
        <v>214---41</v>
      </c>
      <c r="C21426" t="s">
        <v>6013</v>
      </c>
      <c r="D21426" t="s">
        <v>968</v>
      </c>
      <c r="E21426">
        <v>41</v>
      </c>
    </row>
    <row r="21427" spans="1:5" ht="13.5" customHeight="1">
      <c r="A21427">
        <v>214</v>
      </c>
      <c r="B21427" t="str">
        <f t="shared" si="334"/>
        <v>214---42</v>
      </c>
      <c r="C21427" t="s">
        <v>5965</v>
      </c>
      <c r="D21427" t="s">
        <v>930</v>
      </c>
      <c r="E21427">
        <v>42</v>
      </c>
    </row>
    <row r="21428" spans="1:5" ht="13.5" customHeight="1">
      <c r="A21428">
        <v>214</v>
      </c>
      <c r="B21428" t="str">
        <f t="shared" si="334"/>
        <v>214---43</v>
      </c>
      <c r="C21428" t="s">
        <v>5955</v>
      </c>
      <c r="D21428" t="s">
        <v>889</v>
      </c>
      <c r="E21428">
        <v>43</v>
      </c>
    </row>
    <row r="21429" spans="1:5" ht="13.5" customHeight="1">
      <c r="A21429">
        <v>214</v>
      </c>
      <c r="B21429" t="str">
        <f t="shared" si="334"/>
        <v>214---44</v>
      </c>
      <c r="C21429" t="s">
        <v>5958</v>
      </c>
      <c r="D21429" t="s">
        <v>1358</v>
      </c>
      <c r="E21429">
        <v>44</v>
      </c>
    </row>
    <row r="21430" spans="1:5" ht="13.5" customHeight="1">
      <c r="A21430">
        <v>215</v>
      </c>
      <c r="B21430" t="str">
        <f t="shared" si="334"/>
        <v>215---1</v>
      </c>
      <c r="C21430" t="s">
        <v>4216</v>
      </c>
      <c r="D21430" t="s">
        <v>1172</v>
      </c>
      <c r="E21430">
        <v>1</v>
      </c>
    </row>
    <row r="21431" spans="1:5" ht="13.5" customHeight="1">
      <c r="A21431">
        <v>215</v>
      </c>
      <c r="B21431" t="str">
        <f t="shared" si="334"/>
        <v>215---2</v>
      </c>
      <c r="C21431" t="s">
        <v>4216</v>
      </c>
      <c r="D21431" t="s">
        <v>873</v>
      </c>
      <c r="E21431">
        <v>2</v>
      </c>
    </row>
    <row r="21432" spans="1:5" ht="13.5" customHeight="1">
      <c r="A21432">
        <v>215</v>
      </c>
      <c r="B21432" t="str">
        <f t="shared" si="334"/>
        <v>215---3</v>
      </c>
      <c r="C21432" t="s">
        <v>4216</v>
      </c>
      <c r="D21432" t="s">
        <v>945</v>
      </c>
      <c r="E21432">
        <v>3</v>
      </c>
    </row>
    <row r="21433" spans="1:5" ht="13.5" customHeight="1">
      <c r="A21433">
        <v>215</v>
      </c>
      <c r="B21433" t="str">
        <f t="shared" si="334"/>
        <v>215---4</v>
      </c>
      <c r="C21433" t="s">
        <v>4216</v>
      </c>
      <c r="D21433" t="s">
        <v>921</v>
      </c>
      <c r="E21433">
        <v>4</v>
      </c>
    </row>
    <row r="21434" spans="1:5" ht="13.5" customHeight="1">
      <c r="A21434">
        <v>215</v>
      </c>
      <c r="B21434" t="str">
        <f t="shared" si="334"/>
        <v>215---5</v>
      </c>
      <c r="C21434" t="s">
        <v>4216</v>
      </c>
      <c r="D21434" t="s">
        <v>842</v>
      </c>
      <c r="E21434">
        <v>5</v>
      </c>
    </row>
    <row r="21435" spans="1:5" ht="13.5" customHeight="1">
      <c r="A21435">
        <v>215</v>
      </c>
      <c r="B21435" t="str">
        <f t="shared" si="334"/>
        <v>215---6</v>
      </c>
      <c r="C21435" t="s">
        <v>4271</v>
      </c>
      <c r="D21435" t="s">
        <v>1209</v>
      </c>
      <c r="E21435">
        <v>6</v>
      </c>
    </row>
    <row r="21436" spans="1:5" ht="13.5" customHeight="1">
      <c r="A21436">
        <v>215</v>
      </c>
      <c r="B21436" t="str">
        <f t="shared" si="334"/>
        <v>215---7</v>
      </c>
      <c r="C21436" t="s">
        <v>4239</v>
      </c>
      <c r="D21436" t="s">
        <v>908</v>
      </c>
      <c r="E21436">
        <v>7</v>
      </c>
    </row>
    <row r="21437" spans="1:5" ht="13.5" customHeight="1">
      <c r="A21437">
        <v>215</v>
      </c>
      <c r="B21437" t="str">
        <f t="shared" si="334"/>
        <v>215---8</v>
      </c>
      <c r="C21437" t="s">
        <v>4228</v>
      </c>
      <c r="D21437" t="s">
        <v>1179</v>
      </c>
      <c r="E21437">
        <v>8</v>
      </c>
    </row>
    <row r="21438" spans="1:5" ht="13.5" customHeight="1">
      <c r="A21438">
        <v>215</v>
      </c>
      <c r="B21438" t="str">
        <f t="shared" si="334"/>
        <v>215---9</v>
      </c>
      <c r="C21438" t="s">
        <v>4261</v>
      </c>
      <c r="D21438" t="s">
        <v>846</v>
      </c>
      <c r="E21438">
        <v>9</v>
      </c>
    </row>
    <row r="21439" spans="1:5" ht="13.5" customHeight="1">
      <c r="A21439">
        <v>215</v>
      </c>
      <c r="B21439" t="str">
        <f t="shared" si="334"/>
        <v>215---10</v>
      </c>
      <c r="C21439" t="s">
        <v>4244</v>
      </c>
      <c r="D21439" t="s">
        <v>1189</v>
      </c>
      <c r="E21439">
        <v>10</v>
      </c>
    </row>
    <row r="21440" spans="1:5" ht="13.5" customHeight="1">
      <c r="A21440">
        <v>215</v>
      </c>
      <c r="B21440" t="str">
        <f t="shared" si="334"/>
        <v>215---11</v>
      </c>
      <c r="C21440" t="s">
        <v>4262</v>
      </c>
      <c r="D21440" t="s">
        <v>1274</v>
      </c>
      <c r="E21440">
        <v>11</v>
      </c>
    </row>
    <row r="21441" spans="1:5" ht="13.5" customHeight="1">
      <c r="A21441">
        <v>215</v>
      </c>
      <c r="B21441" t="str">
        <f t="shared" si="334"/>
        <v>215---12</v>
      </c>
      <c r="C21441" t="s">
        <v>4233</v>
      </c>
      <c r="D21441" t="s">
        <v>1366</v>
      </c>
      <c r="E21441">
        <v>12</v>
      </c>
    </row>
    <row r="21442" spans="1:5" ht="13.5" customHeight="1">
      <c r="A21442">
        <v>215</v>
      </c>
      <c r="B21442" t="str">
        <f t="shared" si="334"/>
        <v>215---13</v>
      </c>
      <c r="C21442" t="s">
        <v>4236</v>
      </c>
      <c r="D21442" t="s">
        <v>1358</v>
      </c>
      <c r="E21442">
        <v>13</v>
      </c>
    </row>
    <row r="21443" spans="1:5" ht="13.5" customHeight="1">
      <c r="A21443">
        <v>215</v>
      </c>
      <c r="B21443" t="str">
        <f t="shared" ref="B21443:B21506" si="335">A21443&amp;"---"&amp;E21443</f>
        <v>215---14</v>
      </c>
      <c r="C21443" t="s">
        <v>4248</v>
      </c>
      <c r="D21443" t="s">
        <v>1093</v>
      </c>
      <c r="E21443">
        <v>14</v>
      </c>
    </row>
    <row r="21444" spans="1:5" ht="13.5" customHeight="1">
      <c r="A21444">
        <v>215</v>
      </c>
      <c r="B21444" t="str">
        <f t="shared" si="335"/>
        <v>215---15</v>
      </c>
      <c r="C21444" t="s">
        <v>4249</v>
      </c>
      <c r="D21444" t="s">
        <v>898</v>
      </c>
      <c r="E21444">
        <v>15</v>
      </c>
    </row>
    <row r="21445" spans="1:5" ht="13.5" customHeight="1">
      <c r="A21445">
        <v>215</v>
      </c>
      <c r="B21445" t="str">
        <f t="shared" si="335"/>
        <v>215---16</v>
      </c>
      <c r="C21445" t="s">
        <v>888</v>
      </c>
      <c r="D21445" t="s">
        <v>1073</v>
      </c>
      <c r="E21445">
        <v>16</v>
      </c>
    </row>
    <row r="21446" spans="1:5" ht="13.5" customHeight="1">
      <c r="A21446">
        <v>215</v>
      </c>
      <c r="B21446" t="str">
        <f t="shared" si="335"/>
        <v>215---17</v>
      </c>
      <c r="C21446" t="s">
        <v>858</v>
      </c>
      <c r="D21446" t="s">
        <v>740</v>
      </c>
      <c r="E21446">
        <v>17</v>
      </c>
    </row>
    <row r="21447" spans="1:5" ht="13.5" customHeight="1">
      <c r="A21447">
        <v>215</v>
      </c>
      <c r="B21447" t="str">
        <f t="shared" si="335"/>
        <v>215---18</v>
      </c>
      <c r="C21447" t="s">
        <v>743</v>
      </c>
      <c r="D21447" t="s">
        <v>754</v>
      </c>
      <c r="E21447">
        <v>18</v>
      </c>
    </row>
    <row r="21448" spans="1:5" ht="13.5" customHeight="1">
      <c r="A21448">
        <v>215</v>
      </c>
      <c r="B21448" t="str">
        <f t="shared" si="335"/>
        <v>215---19</v>
      </c>
      <c r="C21448" t="s">
        <v>987</v>
      </c>
      <c r="D21448" t="s">
        <v>1263</v>
      </c>
      <c r="E21448">
        <v>19</v>
      </c>
    </row>
    <row r="21449" spans="1:5" ht="13.5" customHeight="1">
      <c r="A21449">
        <v>215</v>
      </c>
      <c r="B21449" t="str">
        <f t="shared" si="335"/>
        <v>215---20</v>
      </c>
      <c r="C21449" t="s">
        <v>989</v>
      </c>
      <c r="D21449" t="s">
        <v>738</v>
      </c>
      <c r="E21449">
        <v>20</v>
      </c>
    </row>
    <row r="21450" spans="1:5" ht="13.5" customHeight="1">
      <c r="A21450">
        <v>215</v>
      </c>
      <c r="B21450" t="str">
        <f t="shared" si="335"/>
        <v>215---21</v>
      </c>
      <c r="C21450" t="s">
        <v>747</v>
      </c>
      <c r="D21450" t="s">
        <v>1154</v>
      </c>
      <c r="E21450">
        <v>21</v>
      </c>
    </row>
    <row r="21451" spans="1:5" ht="13.5" customHeight="1">
      <c r="A21451">
        <v>215</v>
      </c>
      <c r="B21451" t="str">
        <f t="shared" si="335"/>
        <v>215---22</v>
      </c>
      <c r="C21451" t="s">
        <v>1094</v>
      </c>
      <c r="D21451" t="s">
        <v>790</v>
      </c>
      <c r="E21451">
        <v>22</v>
      </c>
    </row>
    <row r="21452" spans="1:5" ht="13.5" customHeight="1">
      <c r="A21452">
        <v>215</v>
      </c>
      <c r="B21452" t="str">
        <f t="shared" si="335"/>
        <v>215---23</v>
      </c>
      <c r="C21452" t="s">
        <v>819</v>
      </c>
      <c r="D21452" t="s">
        <v>756</v>
      </c>
      <c r="E21452">
        <v>23</v>
      </c>
    </row>
    <row r="21453" spans="1:5" ht="13.5" customHeight="1">
      <c r="A21453">
        <v>215</v>
      </c>
      <c r="B21453" t="str">
        <f t="shared" si="335"/>
        <v>215---24</v>
      </c>
      <c r="C21453" t="s">
        <v>1074</v>
      </c>
      <c r="D21453" t="s">
        <v>880</v>
      </c>
      <c r="E21453">
        <v>24</v>
      </c>
    </row>
    <row r="21454" spans="1:5" ht="13.5" customHeight="1">
      <c r="A21454">
        <v>215</v>
      </c>
      <c r="B21454" t="str">
        <f t="shared" si="335"/>
        <v>215---25</v>
      </c>
      <c r="C21454" t="s">
        <v>824</v>
      </c>
      <c r="D21454" t="s">
        <v>752</v>
      </c>
      <c r="E21454">
        <v>25</v>
      </c>
    </row>
    <row r="21455" spans="1:5" ht="13.5" customHeight="1">
      <c r="A21455">
        <v>215</v>
      </c>
      <c r="B21455" t="str">
        <f t="shared" si="335"/>
        <v>215---26</v>
      </c>
      <c r="C21455" t="s">
        <v>757</v>
      </c>
      <c r="D21455" t="s">
        <v>1272</v>
      </c>
      <c r="E21455">
        <v>26</v>
      </c>
    </row>
    <row r="21456" spans="1:5" ht="13.5" customHeight="1">
      <c r="A21456">
        <v>215</v>
      </c>
      <c r="B21456" t="str">
        <f t="shared" si="335"/>
        <v>215---27</v>
      </c>
      <c r="C21456" t="s">
        <v>1102</v>
      </c>
      <c r="D21456" t="s">
        <v>1190</v>
      </c>
      <c r="E21456">
        <v>27</v>
      </c>
    </row>
    <row r="21457" spans="1:5" ht="13.5" customHeight="1">
      <c r="A21457">
        <v>215</v>
      </c>
      <c r="B21457" t="str">
        <f t="shared" si="335"/>
        <v>215---28</v>
      </c>
      <c r="C21457" t="s">
        <v>1055</v>
      </c>
      <c r="D21457" t="s">
        <v>1324</v>
      </c>
      <c r="E21457">
        <v>28</v>
      </c>
    </row>
    <row r="21458" spans="1:5" ht="13.5" customHeight="1">
      <c r="A21458">
        <v>215</v>
      </c>
      <c r="B21458" t="str">
        <f t="shared" si="335"/>
        <v>215---29</v>
      </c>
      <c r="C21458" t="s">
        <v>868</v>
      </c>
      <c r="D21458" t="s">
        <v>758</v>
      </c>
      <c r="E21458">
        <v>29</v>
      </c>
    </row>
    <row r="21459" spans="1:5" ht="13.5" customHeight="1">
      <c r="A21459">
        <v>215</v>
      </c>
      <c r="B21459" t="str">
        <f t="shared" si="335"/>
        <v>215---30</v>
      </c>
      <c r="C21459" t="s">
        <v>5945</v>
      </c>
      <c r="D21459" t="s">
        <v>881</v>
      </c>
      <c r="E21459">
        <v>30</v>
      </c>
    </row>
    <row r="21460" spans="1:5" ht="13.5" customHeight="1">
      <c r="A21460">
        <v>215</v>
      </c>
      <c r="B21460" t="str">
        <f t="shared" si="335"/>
        <v>215---31</v>
      </c>
      <c r="C21460" t="s">
        <v>5946</v>
      </c>
      <c r="D21460" t="s">
        <v>893</v>
      </c>
      <c r="E21460">
        <v>31</v>
      </c>
    </row>
    <row r="21461" spans="1:5" ht="13.5" customHeight="1">
      <c r="A21461">
        <v>215</v>
      </c>
      <c r="B21461" t="str">
        <f t="shared" si="335"/>
        <v>215---32</v>
      </c>
      <c r="C21461" t="s">
        <v>5947</v>
      </c>
      <c r="D21461" t="s">
        <v>884</v>
      </c>
      <c r="E21461">
        <v>32</v>
      </c>
    </row>
    <row r="21462" spans="1:5" ht="13.5" customHeight="1">
      <c r="A21462">
        <v>215</v>
      </c>
      <c r="B21462" t="str">
        <f t="shared" si="335"/>
        <v>215---33</v>
      </c>
      <c r="C21462" t="s">
        <v>5948</v>
      </c>
      <c r="D21462" t="s">
        <v>886</v>
      </c>
      <c r="E21462">
        <v>33</v>
      </c>
    </row>
    <row r="21463" spans="1:5" ht="13.5" customHeight="1">
      <c r="A21463">
        <v>215</v>
      </c>
      <c r="B21463" t="str">
        <f t="shared" si="335"/>
        <v>215---34</v>
      </c>
      <c r="C21463" t="s">
        <v>5949</v>
      </c>
      <c r="D21463" t="s">
        <v>895</v>
      </c>
      <c r="E21463">
        <v>34</v>
      </c>
    </row>
    <row r="21464" spans="1:5" ht="13.5" customHeight="1">
      <c r="A21464">
        <v>215</v>
      </c>
      <c r="B21464" t="str">
        <f t="shared" si="335"/>
        <v>215---35</v>
      </c>
      <c r="C21464" t="s">
        <v>6016</v>
      </c>
      <c r="D21464" t="s">
        <v>1093</v>
      </c>
      <c r="E21464">
        <v>35</v>
      </c>
    </row>
    <row r="21465" spans="1:5" ht="13.5" customHeight="1">
      <c r="A21465">
        <v>215</v>
      </c>
      <c r="B21465" t="str">
        <f t="shared" si="335"/>
        <v>215---36</v>
      </c>
      <c r="C21465" t="s">
        <v>5915</v>
      </c>
      <c r="D21465" t="s">
        <v>772</v>
      </c>
      <c r="E21465">
        <v>36</v>
      </c>
    </row>
    <row r="21466" spans="1:5" ht="13.5" customHeight="1">
      <c r="A21466">
        <v>215</v>
      </c>
      <c r="B21466" t="str">
        <f t="shared" si="335"/>
        <v>215---37</v>
      </c>
      <c r="C21466" t="s">
        <v>5917</v>
      </c>
      <c r="D21466" t="s">
        <v>789</v>
      </c>
      <c r="E21466">
        <v>37</v>
      </c>
    </row>
    <row r="21467" spans="1:5" ht="13.5" customHeight="1">
      <c r="A21467">
        <v>215</v>
      </c>
      <c r="B21467" t="str">
        <f t="shared" si="335"/>
        <v>215---38</v>
      </c>
      <c r="C21467" t="s">
        <v>5918</v>
      </c>
      <c r="D21467" t="s">
        <v>770</v>
      </c>
      <c r="E21467">
        <v>38</v>
      </c>
    </row>
    <row r="21468" spans="1:5" ht="13.5" customHeight="1">
      <c r="A21468">
        <v>215</v>
      </c>
      <c r="B21468" t="str">
        <f t="shared" si="335"/>
        <v>215---39</v>
      </c>
      <c r="C21468" t="s">
        <v>5932</v>
      </c>
      <c r="D21468" t="s">
        <v>846</v>
      </c>
      <c r="E21468">
        <v>39</v>
      </c>
    </row>
    <row r="21469" spans="1:5" ht="13.5" customHeight="1">
      <c r="A21469">
        <v>215</v>
      </c>
      <c r="B21469" t="str">
        <f t="shared" si="335"/>
        <v>215---40</v>
      </c>
      <c r="C21469" t="s">
        <v>5951</v>
      </c>
      <c r="D21469" t="s">
        <v>879</v>
      </c>
      <c r="E21469">
        <v>40</v>
      </c>
    </row>
    <row r="21470" spans="1:5" ht="13.5" customHeight="1">
      <c r="A21470">
        <v>215</v>
      </c>
      <c r="B21470" t="str">
        <f t="shared" si="335"/>
        <v>215---41</v>
      </c>
      <c r="C21470" t="s">
        <v>6004</v>
      </c>
      <c r="D21470" t="s">
        <v>960</v>
      </c>
      <c r="E21470">
        <v>41</v>
      </c>
    </row>
    <row r="21471" spans="1:5" ht="13.5" customHeight="1">
      <c r="A21471">
        <v>215</v>
      </c>
      <c r="B21471" t="str">
        <f t="shared" si="335"/>
        <v>215---42</v>
      </c>
      <c r="C21471" t="s">
        <v>6013</v>
      </c>
      <c r="D21471" t="s">
        <v>968</v>
      </c>
      <c r="E21471">
        <v>42</v>
      </c>
    </row>
    <row r="21472" spans="1:5" ht="13.5" customHeight="1">
      <c r="A21472">
        <v>215</v>
      </c>
      <c r="B21472" t="str">
        <f t="shared" si="335"/>
        <v>215---43</v>
      </c>
      <c r="C21472" t="s">
        <v>5965</v>
      </c>
      <c r="D21472" t="s">
        <v>930</v>
      </c>
      <c r="E21472">
        <v>43</v>
      </c>
    </row>
    <row r="21473" spans="1:5" ht="13.5" customHeight="1">
      <c r="A21473">
        <v>215</v>
      </c>
      <c r="B21473" t="str">
        <f t="shared" si="335"/>
        <v>215---44</v>
      </c>
      <c r="C21473" t="s">
        <v>5955</v>
      </c>
      <c r="D21473" t="s">
        <v>889</v>
      </c>
      <c r="E21473">
        <v>44</v>
      </c>
    </row>
    <row r="21474" spans="1:5" ht="13.5" customHeight="1">
      <c r="A21474">
        <v>215</v>
      </c>
      <c r="B21474" t="str">
        <f t="shared" si="335"/>
        <v>215---45</v>
      </c>
      <c r="C21474" t="s">
        <v>5958</v>
      </c>
      <c r="D21474" t="s">
        <v>1358</v>
      </c>
      <c r="E21474">
        <v>45</v>
      </c>
    </row>
    <row r="21475" spans="1:5" ht="13.5" customHeight="1">
      <c r="A21475">
        <v>340</v>
      </c>
      <c r="B21475" t="str">
        <f t="shared" si="335"/>
        <v>340---1</v>
      </c>
      <c r="C21475" t="s">
        <v>4216</v>
      </c>
      <c r="D21475" t="s">
        <v>1163</v>
      </c>
      <c r="E21475">
        <v>1</v>
      </c>
    </row>
    <row r="21476" spans="1:5" ht="13.5" customHeight="1">
      <c r="A21476">
        <v>340</v>
      </c>
      <c r="B21476" t="str">
        <f t="shared" si="335"/>
        <v>340---2</v>
      </c>
      <c r="C21476" t="s">
        <v>4216</v>
      </c>
      <c r="D21476" t="s">
        <v>1024</v>
      </c>
      <c r="E21476">
        <v>2</v>
      </c>
    </row>
    <row r="21477" spans="1:5" ht="13.5" customHeight="1">
      <c r="A21477">
        <v>340</v>
      </c>
      <c r="B21477" t="str">
        <f t="shared" si="335"/>
        <v>340---3</v>
      </c>
      <c r="C21477" t="s">
        <v>4252</v>
      </c>
      <c r="D21477" t="s">
        <v>1143</v>
      </c>
      <c r="E21477">
        <v>3</v>
      </c>
    </row>
    <row r="21478" spans="1:5" ht="13.5" customHeight="1">
      <c r="A21478">
        <v>340</v>
      </c>
      <c r="B21478" t="str">
        <f t="shared" si="335"/>
        <v>340---4</v>
      </c>
      <c r="C21478" t="s">
        <v>4269</v>
      </c>
      <c r="D21478" t="s">
        <v>784</v>
      </c>
      <c r="E21478">
        <v>4</v>
      </c>
    </row>
    <row r="21479" spans="1:5" ht="13.5" customHeight="1">
      <c r="A21479">
        <v>340</v>
      </c>
      <c r="B21479" t="str">
        <f t="shared" si="335"/>
        <v>340---5</v>
      </c>
      <c r="C21479" t="s">
        <v>4271</v>
      </c>
      <c r="D21479" t="s">
        <v>1167</v>
      </c>
      <c r="E21479">
        <v>5</v>
      </c>
    </row>
    <row r="21480" spans="1:5" ht="13.5" customHeight="1">
      <c r="A21480">
        <v>340</v>
      </c>
      <c r="B21480" t="str">
        <f t="shared" si="335"/>
        <v>340---6</v>
      </c>
      <c r="C21480" t="s">
        <v>4239</v>
      </c>
      <c r="D21480" t="s">
        <v>717</v>
      </c>
      <c r="E21480">
        <v>6</v>
      </c>
    </row>
    <row r="21481" spans="1:5" ht="13.5" customHeight="1">
      <c r="A21481">
        <v>340</v>
      </c>
      <c r="B21481" t="str">
        <f t="shared" si="335"/>
        <v>340---7</v>
      </c>
      <c r="C21481" t="s">
        <v>4228</v>
      </c>
      <c r="D21481" t="s">
        <v>1127</v>
      </c>
      <c r="E21481">
        <v>7</v>
      </c>
    </row>
    <row r="21482" spans="1:5" ht="13.5" customHeight="1">
      <c r="A21482">
        <v>340</v>
      </c>
      <c r="B21482" t="str">
        <f t="shared" si="335"/>
        <v>340---8</v>
      </c>
      <c r="C21482" t="s">
        <v>4223</v>
      </c>
      <c r="D21482" t="s">
        <v>1450</v>
      </c>
      <c r="E21482">
        <v>8</v>
      </c>
    </row>
    <row r="21483" spans="1:5" ht="13.5" customHeight="1">
      <c r="A21483">
        <v>340</v>
      </c>
      <c r="B21483" t="str">
        <f t="shared" si="335"/>
        <v>340---9</v>
      </c>
      <c r="C21483" t="s">
        <v>4230</v>
      </c>
      <c r="D21483" t="s">
        <v>790</v>
      </c>
      <c r="E21483">
        <v>9</v>
      </c>
    </row>
    <row r="21484" spans="1:5" ht="13.5" customHeight="1">
      <c r="A21484">
        <v>340</v>
      </c>
      <c r="B21484" t="str">
        <f t="shared" si="335"/>
        <v>340---10</v>
      </c>
      <c r="C21484" t="s">
        <v>4244</v>
      </c>
      <c r="D21484" t="s">
        <v>1133</v>
      </c>
      <c r="E21484">
        <v>10</v>
      </c>
    </row>
    <row r="21485" spans="1:5" ht="13.5" customHeight="1">
      <c r="A21485">
        <v>340</v>
      </c>
      <c r="B21485" t="str">
        <f t="shared" si="335"/>
        <v>340---11</v>
      </c>
      <c r="C21485" t="s">
        <v>4231</v>
      </c>
      <c r="D21485" t="s">
        <v>1170</v>
      </c>
      <c r="E21485">
        <v>11</v>
      </c>
    </row>
    <row r="21486" spans="1:5" ht="13.5" customHeight="1">
      <c r="A21486">
        <v>340</v>
      </c>
      <c r="B21486" t="str">
        <f t="shared" si="335"/>
        <v>340---12</v>
      </c>
      <c r="C21486" t="s">
        <v>4254</v>
      </c>
      <c r="D21486" t="s">
        <v>1128</v>
      </c>
      <c r="E21486">
        <v>12</v>
      </c>
    </row>
    <row r="21487" spans="1:5" ht="13.5" customHeight="1">
      <c r="A21487">
        <v>340</v>
      </c>
      <c r="B21487" t="str">
        <f t="shared" si="335"/>
        <v>340---13</v>
      </c>
      <c r="C21487" t="s">
        <v>4233</v>
      </c>
      <c r="D21487" t="s">
        <v>947</v>
      </c>
      <c r="E21487">
        <v>13</v>
      </c>
    </row>
    <row r="21488" spans="1:5" ht="13.5" customHeight="1">
      <c r="A21488">
        <v>340</v>
      </c>
      <c r="B21488" t="str">
        <f t="shared" si="335"/>
        <v>340---14</v>
      </c>
      <c r="C21488" t="s">
        <v>5911</v>
      </c>
      <c r="D21488" t="s">
        <v>716</v>
      </c>
      <c r="E21488">
        <v>14</v>
      </c>
    </row>
    <row r="21489" spans="1:5" ht="13.5" customHeight="1">
      <c r="A21489">
        <v>340</v>
      </c>
      <c r="B21489" t="str">
        <f t="shared" si="335"/>
        <v>340---15</v>
      </c>
      <c r="C21489" t="s">
        <v>5911</v>
      </c>
      <c r="D21489" t="s">
        <v>925</v>
      </c>
      <c r="E21489">
        <v>15</v>
      </c>
    </row>
    <row r="21490" spans="1:5" ht="13.5" customHeight="1">
      <c r="A21490">
        <v>340</v>
      </c>
      <c r="B21490" t="str">
        <f t="shared" si="335"/>
        <v>340---16</v>
      </c>
      <c r="C21490" t="s">
        <v>5911</v>
      </c>
      <c r="D21490" t="s">
        <v>721</v>
      </c>
      <c r="E21490">
        <v>16</v>
      </c>
    </row>
    <row r="21491" spans="1:5" ht="13.5" customHeight="1">
      <c r="A21491">
        <v>340</v>
      </c>
      <c r="B21491" t="str">
        <f t="shared" si="335"/>
        <v>340---17</v>
      </c>
      <c r="C21491" t="s">
        <v>5911</v>
      </c>
      <c r="D21491" t="s">
        <v>792</v>
      </c>
      <c r="E21491">
        <v>17</v>
      </c>
    </row>
    <row r="21492" spans="1:5" ht="13.5" customHeight="1">
      <c r="A21492">
        <v>340</v>
      </c>
      <c r="B21492" t="str">
        <f t="shared" si="335"/>
        <v>340---18</v>
      </c>
      <c r="C21492" t="s">
        <v>735</v>
      </c>
      <c r="D21492" t="s">
        <v>744</v>
      </c>
      <c r="E21492">
        <v>18</v>
      </c>
    </row>
    <row r="21493" spans="1:5" ht="13.5" customHeight="1">
      <c r="A21493">
        <v>340</v>
      </c>
      <c r="B21493" t="str">
        <f t="shared" si="335"/>
        <v>340---19</v>
      </c>
      <c r="C21493" t="s">
        <v>887</v>
      </c>
      <c r="D21493" t="s">
        <v>992</v>
      </c>
      <c r="E21493">
        <v>19</v>
      </c>
    </row>
    <row r="21494" spans="1:5" ht="13.5" customHeight="1">
      <c r="A21494">
        <v>340</v>
      </c>
      <c r="B21494" t="str">
        <f t="shared" si="335"/>
        <v>340---20</v>
      </c>
      <c r="C21494" t="s">
        <v>739</v>
      </c>
      <c r="D21494" t="s">
        <v>736</v>
      </c>
      <c r="E21494">
        <v>20</v>
      </c>
    </row>
    <row r="21495" spans="1:5" ht="13.5" customHeight="1">
      <c r="A21495">
        <v>340</v>
      </c>
      <c r="B21495" t="str">
        <f t="shared" si="335"/>
        <v>340---21</v>
      </c>
      <c r="C21495" t="s">
        <v>858</v>
      </c>
      <c r="D21495" t="s">
        <v>740</v>
      </c>
      <c r="E21495">
        <v>21</v>
      </c>
    </row>
    <row r="21496" spans="1:5" ht="13.5" customHeight="1">
      <c r="A21496">
        <v>340</v>
      </c>
      <c r="B21496" t="str">
        <f t="shared" si="335"/>
        <v>340---22</v>
      </c>
      <c r="C21496" t="s">
        <v>743</v>
      </c>
      <c r="D21496" t="s">
        <v>754</v>
      </c>
      <c r="E21496">
        <v>22</v>
      </c>
    </row>
    <row r="21497" spans="1:5" ht="13.5" customHeight="1">
      <c r="A21497">
        <v>340</v>
      </c>
      <c r="B21497" t="str">
        <f t="shared" si="335"/>
        <v>340---23</v>
      </c>
      <c r="C21497" t="s">
        <v>987</v>
      </c>
      <c r="D21497" t="s">
        <v>1263</v>
      </c>
      <c r="E21497">
        <v>23</v>
      </c>
    </row>
    <row r="21498" spans="1:5" ht="13.5" customHeight="1">
      <c r="A21498">
        <v>340</v>
      </c>
      <c r="B21498" t="str">
        <f t="shared" si="335"/>
        <v>340---24</v>
      </c>
      <c r="C21498" t="s">
        <v>989</v>
      </c>
      <c r="D21498" t="s">
        <v>738</v>
      </c>
      <c r="E21498">
        <v>24</v>
      </c>
    </row>
    <row r="21499" spans="1:5" ht="13.5" customHeight="1">
      <c r="A21499">
        <v>340</v>
      </c>
      <c r="B21499" t="str">
        <f t="shared" si="335"/>
        <v>340---25</v>
      </c>
      <c r="C21499" t="s">
        <v>1094</v>
      </c>
      <c r="D21499" t="s">
        <v>790</v>
      </c>
      <c r="E21499">
        <v>25</v>
      </c>
    </row>
    <row r="21500" spans="1:5" ht="13.5" customHeight="1">
      <c r="A21500">
        <v>340</v>
      </c>
      <c r="B21500" t="str">
        <f t="shared" si="335"/>
        <v>340---26</v>
      </c>
      <c r="C21500" t="s">
        <v>819</v>
      </c>
      <c r="D21500" t="s">
        <v>756</v>
      </c>
      <c r="E21500">
        <v>26</v>
      </c>
    </row>
    <row r="21501" spans="1:5" ht="13.5" customHeight="1">
      <c r="A21501">
        <v>340</v>
      </c>
      <c r="B21501" t="str">
        <f t="shared" si="335"/>
        <v>340---27</v>
      </c>
      <c r="C21501" t="s">
        <v>1019</v>
      </c>
      <c r="D21501" t="s">
        <v>734</v>
      </c>
      <c r="E21501">
        <v>27</v>
      </c>
    </row>
    <row r="21502" spans="1:5" ht="13.5" customHeight="1">
      <c r="A21502">
        <v>340</v>
      </c>
      <c r="B21502" t="str">
        <f t="shared" si="335"/>
        <v>340---28</v>
      </c>
      <c r="C21502" t="s">
        <v>824</v>
      </c>
      <c r="D21502" t="s">
        <v>752</v>
      </c>
      <c r="E21502">
        <v>28</v>
      </c>
    </row>
    <row r="21503" spans="1:5" ht="13.5" customHeight="1">
      <c r="A21503">
        <v>340</v>
      </c>
      <c r="B21503" t="str">
        <f t="shared" si="335"/>
        <v>340---29</v>
      </c>
      <c r="C21503" t="s">
        <v>1102</v>
      </c>
      <c r="D21503" t="s">
        <v>1190</v>
      </c>
      <c r="E21503">
        <v>29</v>
      </c>
    </row>
    <row r="21504" spans="1:5" ht="13.5" customHeight="1">
      <c r="A21504">
        <v>340</v>
      </c>
      <c r="B21504" t="str">
        <f t="shared" si="335"/>
        <v>340---30</v>
      </c>
      <c r="C21504" t="s">
        <v>1055</v>
      </c>
      <c r="D21504" t="s">
        <v>1324</v>
      </c>
      <c r="E21504">
        <v>30</v>
      </c>
    </row>
    <row r="21505" spans="1:5" ht="13.5" customHeight="1">
      <c r="A21505">
        <v>340</v>
      </c>
      <c r="B21505" t="str">
        <f t="shared" si="335"/>
        <v>340---31</v>
      </c>
      <c r="C21505" t="s">
        <v>868</v>
      </c>
      <c r="D21505" t="s">
        <v>758</v>
      </c>
      <c r="E21505">
        <v>31</v>
      </c>
    </row>
    <row r="21506" spans="1:5" ht="13.5" customHeight="1">
      <c r="A21506">
        <v>340</v>
      </c>
      <c r="B21506" t="str">
        <f t="shared" si="335"/>
        <v>340---32</v>
      </c>
      <c r="C21506" t="s">
        <v>769</v>
      </c>
      <c r="D21506" t="s">
        <v>1325</v>
      </c>
      <c r="E21506">
        <v>32</v>
      </c>
    </row>
    <row r="21507" spans="1:5" ht="13.5" customHeight="1">
      <c r="A21507">
        <v>340</v>
      </c>
      <c r="B21507" t="str">
        <f t="shared" ref="B21507:B21570" si="336">A21507&amp;"---"&amp;E21507</f>
        <v>340---33</v>
      </c>
      <c r="C21507" t="s">
        <v>5914</v>
      </c>
      <c r="D21507" t="s">
        <v>785</v>
      </c>
      <c r="E21507">
        <v>33</v>
      </c>
    </row>
    <row r="21508" spans="1:5" ht="13.5" customHeight="1">
      <c r="A21508">
        <v>340</v>
      </c>
      <c r="B21508" t="str">
        <f t="shared" si="336"/>
        <v>340---34</v>
      </c>
      <c r="C21508" t="s">
        <v>5915</v>
      </c>
      <c r="D21508" t="s">
        <v>772</v>
      </c>
      <c r="E21508">
        <v>34</v>
      </c>
    </row>
    <row r="21509" spans="1:5" ht="13.5" customHeight="1">
      <c r="A21509">
        <v>340</v>
      </c>
      <c r="B21509" t="str">
        <f t="shared" si="336"/>
        <v>340---35</v>
      </c>
      <c r="C21509" t="s">
        <v>5916</v>
      </c>
      <c r="D21509" t="s">
        <v>750</v>
      </c>
      <c r="E21509">
        <v>35</v>
      </c>
    </row>
    <row r="21510" spans="1:5" ht="13.5" customHeight="1">
      <c r="A21510">
        <v>340</v>
      </c>
      <c r="B21510" t="str">
        <f t="shared" si="336"/>
        <v>340---36</v>
      </c>
      <c r="C21510" t="s">
        <v>5917</v>
      </c>
      <c r="D21510" t="s">
        <v>789</v>
      </c>
      <c r="E21510">
        <v>36</v>
      </c>
    </row>
    <row r="21511" spans="1:5" ht="13.5" customHeight="1">
      <c r="A21511">
        <v>340</v>
      </c>
      <c r="B21511" t="str">
        <f t="shared" si="336"/>
        <v>340---37</v>
      </c>
      <c r="C21511" t="s">
        <v>5918</v>
      </c>
      <c r="D21511" t="s">
        <v>770</v>
      </c>
      <c r="E21511">
        <v>37</v>
      </c>
    </row>
    <row r="21512" spans="1:5" ht="13.5" customHeight="1">
      <c r="A21512">
        <v>340</v>
      </c>
      <c r="B21512" t="str">
        <f t="shared" si="336"/>
        <v>340---38</v>
      </c>
      <c r="C21512" t="s">
        <v>5919</v>
      </c>
      <c r="D21512" t="s">
        <v>725</v>
      </c>
      <c r="E21512">
        <v>38</v>
      </c>
    </row>
    <row r="21513" spans="1:5" ht="13.5" customHeight="1">
      <c r="A21513">
        <v>340</v>
      </c>
      <c r="B21513" t="str">
        <f t="shared" si="336"/>
        <v>340---39</v>
      </c>
      <c r="C21513" t="s">
        <v>5920</v>
      </c>
      <c r="D21513" t="s">
        <v>762</v>
      </c>
      <c r="E21513">
        <v>39</v>
      </c>
    </row>
    <row r="21514" spans="1:5" ht="13.5" customHeight="1">
      <c r="A21514">
        <v>340</v>
      </c>
      <c r="B21514" t="str">
        <f t="shared" si="336"/>
        <v>340---40</v>
      </c>
      <c r="C21514" t="s">
        <v>5923</v>
      </c>
      <c r="D21514" t="s">
        <v>766</v>
      </c>
      <c r="E21514">
        <v>40</v>
      </c>
    </row>
    <row r="21515" spans="1:5" ht="13.5" customHeight="1">
      <c r="A21515">
        <v>340</v>
      </c>
      <c r="B21515" t="str">
        <f t="shared" si="336"/>
        <v>340---41</v>
      </c>
      <c r="C21515" t="s">
        <v>5988</v>
      </c>
      <c r="D21515" t="s">
        <v>1133</v>
      </c>
      <c r="E21515">
        <v>41</v>
      </c>
    </row>
    <row r="21516" spans="1:5" ht="13.5" customHeight="1">
      <c r="A21516">
        <v>340</v>
      </c>
      <c r="B21516" t="str">
        <f t="shared" si="336"/>
        <v>340---42</v>
      </c>
      <c r="C21516" t="s">
        <v>5966</v>
      </c>
      <c r="D21516" t="s">
        <v>1446</v>
      </c>
      <c r="E21516">
        <v>42</v>
      </c>
    </row>
    <row r="21517" spans="1:5" ht="13.5" customHeight="1">
      <c r="A21517">
        <v>341</v>
      </c>
      <c r="B21517" t="str">
        <f t="shared" si="336"/>
        <v>341---1</v>
      </c>
      <c r="C21517" t="s">
        <v>4216</v>
      </c>
      <c r="D21517" t="s">
        <v>1163</v>
      </c>
      <c r="E21517">
        <v>1</v>
      </c>
    </row>
    <row r="21518" spans="1:5" ht="13.5" customHeight="1">
      <c r="A21518">
        <v>341</v>
      </c>
      <c r="B21518" t="str">
        <f t="shared" si="336"/>
        <v>341---2</v>
      </c>
      <c r="C21518" t="s">
        <v>4216</v>
      </c>
      <c r="D21518" t="s">
        <v>1024</v>
      </c>
      <c r="E21518">
        <v>2</v>
      </c>
    </row>
    <row r="21519" spans="1:5" ht="13.5" customHeight="1">
      <c r="A21519">
        <v>341</v>
      </c>
      <c r="B21519" t="str">
        <f t="shared" si="336"/>
        <v>341---3</v>
      </c>
      <c r="C21519" t="s">
        <v>4216</v>
      </c>
      <c r="D21519" t="s">
        <v>1143</v>
      </c>
      <c r="E21519">
        <v>3</v>
      </c>
    </row>
    <row r="21520" spans="1:5" ht="13.5" customHeight="1">
      <c r="A21520">
        <v>341</v>
      </c>
      <c r="B21520" t="str">
        <f t="shared" si="336"/>
        <v>341---4</v>
      </c>
      <c r="C21520" t="s">
        <v>4216</v>
      </c>
      <c r="D21520" t="s">
        <v>784</v>
      </c>
      <c r="E21520">
        <v>4</v>
      </c>
    </row>
    <row r="21521" spans="1:5" ht="13.5" customHeight="1">
      <c r="A21521">
        <v>341</v>
      </c>
      <c r="B21521" t="str">
        <f t="shared" si="336"/>
        <v>341---5</v>
      </c>
      <c r="C21521" t="s">
        <v>4271</v>
      </c>
      <c r="D21521" t="s">
        <v>1167</v>
      </c>
      <c r="E21521">
        <v>5</v>
      </c>
    </row>
    <row r="21522" spans="1:5" ht="13.5" customHeight="1">
      <c r="A21522">
        <v>341</v>
      </c>
      <c r="B21522" t="str">
        <f t="shared" si="336"/>
        <v>341---6</v>
      </c>
      <c r="C21522" t="s">
        <v>4239</v>
      </c>
      <c r="D21522" t="s">
        <v>717</v>
      </c>
      <c r="E21522">
        <v>6</v>
      </c>
    </row>
    <row r="21523" spans="1:5" ht="13.5" customHeight="1">
      <c r="A21523">
        <v>341</v>
      </c>
      <c r="B21523" t="str">
        <f t="shared" si="336"/>
        <v>341---7</v>
      </c>
      <c r="C21523" t="s">
        <v>4228</v>
      </c>
      <c r="D21523" t="s">
        <v>1127</v>
      </c>
      <c r="E21523">
        <v>7</v>
      </c>
    </row>
    <row r="21524" spans="1:5" ht="13.5" customHeight="1">
      <c r="A21524">
        <v>341</v>
      </c>
      <c r="B21524" t="str">
        <f t="shared" si="336"/>
        <v>341---8</v>
      </c>
      <c r="C21524" t="s">
        <v>4224</v>
      </c>
      <c r="D21524" t="s">
        <v>1450</v>
      </c>
      <c r="E21524">
        <v>8</v>
      </c>
    </row>
    <row r="21525" spans="1:5" ht="13.5" customHeight="1">
      <c r="A21525">
        <v>341</v>
      </c>
      <c r="B21525" t="str">
        <f t="shared" si="336"/>
        <v>341---9</v>
      </c>
      <c r="C21525" t="s">
        <v>4244</v>
      </c>
      <c r="D21525" t="s">
        <v>790</v>
      </c>
      <c r="E21525">
        <v>9</v>
      </c>
    </row>
    <row r="21526" spans="1:5" ht="13.5" customHeight="1">
      <c r="A21526">
        <v>341</v>
      </c>
      <c r="B21526" t="str">
        <f t="shared" si="336"/>
        <v>341---10</v>
      </c>
      <c r="C21526" t="s">
        <v>4262</v>
      </c>
      <c r="D21526" t="s">
        <v>1133</v>
      </c>
      <c r="E21526">
        <v>10</v>
      </c>
    </row>
    <row r="21527" spans="1:5" ht="13.5" customHeight="1">
      <c r="A21527">
        <v>341</v>
      </c>
      <c r="B21527" t="str">
        <f t="shared" si="336"/>
        <v>341---11</v>
      </c>
      <c r="C21527" t="s">
        <v>4233</v>
      </c>
      <c r="D21527" t="s">
        <v>1170</v>
      </c>
      <c r="E21527">
        <v>11</v>
      </c>
    </row>
    <row r="21528" spans="1:5" ht="13.5" customHeight="1">
      <c r="A21528">
        <v>341</v>
      </c>
      <c r="B21528" t="str">
        <f t="shared" si="336"/>
        <v>341---12</v>
      </c>
      <c r="C21528" t="s">
        <v>4236</v>
      </c>
      <c r="D21528" t="s">
        <v>1128</v>
      </c>
      <c r="E21528">
        <v>12</v>
      </c>
    </row>
    <row r="21529" spans="1:5" ht="13.5" customHeight="1">
      <c r="A21529">
        <v>341</v>
      </c>
      <c r="B21529" t="str">
        <f t="shared" si="336"/>
        <v>341---13</v>
      </c>
      <c r="C21529" t="s">
        <v>4248</v>
      </c>
      <c r="D21529" t="s">
        <v>947</v>
      </c>
      <c r="E21529">
        <v>13</v>
      </c>
    </row>
    <row r="21530" spans="1:5" ht="13.5" customHeight="1">
      <c r="A21530">
        <v>341</v>
      </c>
      <c r="B21530" t="str">
        <f t="shared" si="336"/>
        <v>341---14</v>
      </c>
      <c r="C21530" t="s">
        <v>1017</v>
      </c>
      <c r="D21530" t="s">
        <v>796</v>
      </c>
      <c r="E21530">
        <v>14</v>
      </c>
    </row>
    <row r="21531" spans="1:5" ht="13.5" customHeight="1">
      <c r="A21531">
        <v>341</v>
      </c>
      <c r="B21531" t="str">
        <f t="shared" si="336"/>
        <v>341---15</v>
      </c>
      <c r="C21531" t="s">
        <v>731</v>
      </c>
      <c r="D21531" t="s">
        <v>800</v>
      </c>
      <c r="E21531">
        <v>15</v>
      </c>
    </row>
    <row r="21532" spans="1:5" ht="13.5" customHeight="1">
      <c r="A21532">
        <v>341</v>
      </c>
      <c r="B21532" t="str">
        <f t="shared" si="336"/>
        <v>341---16</v>
      </c>
      <c r="C21532" t="s">
        <v>735</v>
      </c>
      <c r="D21532" t="s">
        <v>744</v>
      </c>
      <c r="E21532">
        <v>16</v>
      </c>
    </row>
    <row r="21533" spans="1:5" ht="13.5" customHeight="1">
      <c r="A21533">
        <v>341</v>
      </c>
      <c r="B21533" t="str">
        <f t="shared" si="336"/>
        <v>341---17</v>
      </c>
      <c r="C21533" t="s">
        <v>887</v>
      </c>
      <c r="D21533" t="s">
        <v>992</v>
      </c>
      <c r="E21533">
        <v>17</v>
      </c>
    </row>
    <row r="21534" spans="1:5" ht="13.5" customHeight="1">
      <c r="A21534">
        <v>341</v>
      </c>
      <c r="B21534" t="str">
        <f t="shared" si="336"/>
        <v>341---18</v>
      </c>
      <c r="C21534" t="s">
        <v>739</v>
      </c>
      <c r="D21534" t="s">
        <v>736</v>
      </c>
      <c r="E21534">
        <v>18</v>
      </c>
    </row>
    <row r="21535" spans="1:5" ht="13.5" customHeight="1">
      <c r="A21535">
        <v>341</v>
      </c>
      <c r="B21535" t="str">
        <f t="shared" si="336"/>
        <v>341---19</v>
      </c>
      <c r="C21535" t="s">
        <v>858</v>
      </c>
      <c r="D21535" t="s">
        <v>740</v>
      </c>
      <c r="E21535">
        <v>19</v>
      </c>
    </row>
    <row r="21536" spans="1:5" ht="13.5" customHeight="1">
      <c r="A21536">
        <v>341</v>
      </c>
      <c r="B21536" t="str">
        <f t="shared" si="336"/>
        <v>341---20</v>
      </c>
      <c r="C21536" t="s">
        <v>743</v>
      </c>
      <c r="D21536" t="s">
        <v>754</v>
      </c>
      <c r="E21536">
        <v>20</v>
      </c>
    </row>
    <row r="21537" spans="1:5" ht="13.5" customHeight="1">
      <c r="A21537">
        <v>341</v>
      </c>
      <c r="B21537" t="str">
        <f t="shared" si="336"/>
        <v>341---21</v>
      </c>
      <c r="C21537" t="s">
        <v>987</v>
      </c>
      <c r="D21537" t="s">
        <v>1263</v>
      </c>
      <c r="E21537">
        <v>21</v>
      </c>
    </row>
    <row r="21538" spans="1:5" ht="13.5" customHeight="1">
      <c r="A21538">
        <v>341</v>
      </c>
      <c r="B21538" t="str">
        <f t="shared" si="336"/>
        <v>341---22</v>
      </c>
      <c r="C21538" t="s">
        <v>989</v>
      </c>
      <c r="D21538" t="s">
        <v>738</v>
      </c>
      <c r="E21538">
        <v>22</v>
      </c>
    </row>
    <row r="21539" spans="1:5" ht="13.5" customHeight="1">
      <c r="A21539">
        <v>341</v>
      </c>
      <c r="B21539" t="str">
        <f t="shared" si="336"/>
        <v>341---23</v>
      </c>
      <c r="C21539" t="s">
        <v>1094</v>
      </c>
      <c r="D21539" t="s">
        <v>790</v>
      </c>
      <c r="E21539">
        <v>23</v>
      </c>
    </row>
    <row r="21540" spans="1:5" ht="13.5" customHeight="1">
      <c r="A21540">
        <v>341</v>
      </c>
      <c r="B21540" t="str">
        <f t="shared" si="336"/>
        <v>341---24</v>
      </c>
      <c r="C21540" t="s">
        <v>819</v>
      </c>
      <c r="D21540" t="s">
        <v>756</v>
      </c>
      <c r="E21540">
        <v>24</v>
      </c>
    </row>
    <row r="21541" spans="1:5" ht="13.5" customHeight="1">
      <c r="A21541">
        <v>341</v>
      </c>
      <c r="B21541" t="str">
        <f t="shared" si="336"/>
        <v>341---25</v>
      </c>
      <c r="C21541" t="s">
        <v>1074</v>
      </c>
      <c r="D21541" t="s">
        <v>880</v>
      </c>
      <c r="E21541">
        <v>25</v>
      </c>
    </row>
    <row r="21542" spans="1:5" ht="13.5" customHeight="1">
      <c r="A21542">
        <v>341</v>
      </c>
      <c r="B21542" t="str">
        <f t="shared" si="336"/>
        <v>341---26</v>
      </c>
      <c r="C21542" t="s">
        <v>1019</v>
      </c>
      <c r="D21542" t="s">
        <v>734</v>
      </c>
      <c r="E21542">
        <v>26</v>
      </c>
    </row>
    <row r="21543" spans="1:5" ht="13.5" customHeight="1">
      <c r="A21543">
        <v>341</v>
      </c>
      <c r="B21543" t="str">
        <f t="shared" si="336"/>
        <v>341---27</v>
      </c>
      <c r="C21543" t="s">
        <v>824</v>
      </c>
      <c r="D21543" t="s">
        <v>752</v>
      </c>
      <c r="E21543">
        <v>27</v>
      </c>
    </row>
    <row r="21544" spans="1:5" ht="13.5" customHeight="1">
      <c r="A21544">
        <v>341</v>
      </c>
      <c r="B21544" t="str">
        <f t="shared" si="336"/>
        <v>341---28</v>
      </c>
      <c r="C21544" t="s">
        <v>940</v>
      </c>
      <c r="D21544" t="s">
        <v>1239</v>
      </c>
      <c r="E21544">
        <v>28</v>
      </c>
    </row>
    <row r="21545" spans="1:5" ht="13.5" customHeight="1">
      <c r="A21545">
        <v>341</v>
      </c>
      <c r="B21545" t="str">
        <f t="shared" si="336"/>
        <v>341---29</v>
      </c>
      <c r="C21545" t="s">
        <v>1009</v>
      </c>
      <c r="D21545" t="s">
        <v>1340</v>
      </c>
      <c r="E21545">
        <v>29</v>
      </c>
    </row>
    <row r="21546" spans="1:5" ht="13.5" customHeight="1">
      <c r="A21546">
        <v>341</v>
      </c>
      <c r="B21546" t="str">
        <f t="shared" si="336"/>
        <v>341---30</v>
      </c>
      <c r="C21546" t="s">
        <v>1102</v>
      </c>
      <c r="D21546" t="s">
        <v>1190</v>
      </c>
      <c r="E21546">
        <v>30</v>
      </c>
    </row>
    <row r="21547" spans="1:5" ht="13.5" customHeight="1">
      <c r="A21547">
        <v>341</v>
      </c>
      <c r="B21547" t="str">
        <f t="shared" si="336"/>
        <v>341---31</v>
      </c>
      <c r="C21547" t="s">
        <v>1055</v>
      </c>
      <c r="D21547" t="s">
        <v>1324</v>
      </c>
      <c r="E21547">
        <v>31</v>
      </c>
    </row>
    <row r="21548" spans="1:5" ht="13.5" customHeight="1">
      <c r="A21548">
        <v>341</v>
      </c>
      <c r="B21548" t="str">
        <f t="shared" si="336"/>
        <v>341---32</v>
      </c>
      <c r="C21548" t="s">
        <v>868</v>
      </c>
      <c r="D21548" t="s">
        <v>758</v>
      </c>
      <c r="E21548">
        <v>32</v>
      </c>
    </row>
    <row r="21549" spans="1:5" ht="13.5" customHeight="1">
      <c r="A21549">
        <v>341</v>
      </c>
      <c r="B21549" t="str">
        <f t="shared" si="336"/>
        <v>341---33</v>
      </c>
      <c r="C21549" t="s">
        <v>769</v>
      </c>
      <c r="D21549" t="s">
        <v>1325</v>
      </c>
      <c r="E21549">
        <v>33</v>
      </c>
    </row>
    <row r="21550" spans="1:5" ht="13.5" customHeight="1">
      <c r="A21550">
        <v>341</v>
      </c>
      <c r="B21550" t="str">
        <f t="shared" si="336"/>
        <v>341---34</v>
      </c>
      <c r="C21550" t="s">
        <v>5914</v>
      </c>
      <c r="D21550" t="s">
        <v>785</v>
      </c>
      <c r="E21550">
        <v>34</v>
      </c>
    </row>
    <row r="21551" spans="1:5" ht="13.5" customHeight="1">
      <c r="A21551">
        <v>341</v>
      </c>
      <c r="B21551" t="str">
        <f t="shared" si="336"/>
        <v>341---35</v>
      </c>
      <c r="C21551" t="s">
        <v>5915</v>
      </c>
      <c r="D21551" t="s">
        <v>772</v>
      </c>
      <c r="E21551">
        <v>35</v>
      </c>
    </row>
    <row r="21552" spans="1:5" ht="13.5" customHeight="1">
      <c r="A21552">
        <v>341</v>
      </c>
      <c r="B21552" t="str">
        <f t="shared" si="336"/>
        <v>341---36</v>
      </c>
      <c r="C21552" t="s">
        <v>5916</v>
      </c>
      <c r="D21552" t="s">
        <v>750</v>
      </c>
      <c r="E21552">
        <v>36</v>
      </c>
    </row>
    <row r="21553" spans="1:5" ht="13.5" customHeight="1">
      <c r="A21553">
        <v>341</v>
      </c>
      <c r="B21553" t="str">
        <f t="shared" si="336"/>
        <v>341---37</v>
      </c>
      <c r="C21553" t="s">
        <v>5917</v>
      </c>
      <c r="D21553" t="s">
        <v>789</v>
      </c>
      <c r="E21553">
        <v>37</v>
      </c>
    </row>
    <row r="21554" spans="1:5" ht="13.5" customHeight="1">
      <c r="A21554">
        <v>341</v>
      </c>
      <c r="B21554" t="str">
        <f t="shared" si="336"/>
        <v>341---38</v>
      </c>
      <c r="C21554" t="s">
        <v>5918</v>
      </c>
      <c r="D21554" t="s">
        <v>770</v>
      </c>
      <c r="E21554">
        <v>38</v>
      </c>
    </row>
    <row r="21555" spans="1:5" ht="13.5" customHeight="1">
      <c r="A21555">
        <v>341</v>
      </c>
      <c r="B21555" t="str">
        <f t="shared" si="336"/>
        <v>341---39</v>
      </c>
      <c r="C21555" t="s">
        <v>5919</v>
      </c>
      <c r="D21555" t="s">
        <v>725</v>
      </c>
      <c r="E21555">
        <v>39</v>
      </c>
    </row>
    <row r="21556" spans="1:5" ht="13.5" customHeight="1">
      <c r="A21556">
        <v>341</v>
      </c>
      <c r="B21556" t="str">
        <f t="shared" si="336"/>
        <v>341---40</v>
      </c>
      <c r="C21556" t="s">
        <v>5920</v>
      </c>
      <c r="D21556" t="s">
        <v>762</v>
      </c>
      <c r="E21556">
        <v>40</v>
      </c>
    </row>
    <row r="21557" spans="1:5" ht="13.5" customHeight="1">
      <c r="A21557">
        <v>341</v>
      </c>
      <c r="B21557" t="str">
        <f t="shared" si="336"/>
        <v>341---41</v>
      </c>
      <c r="C21557" t="s">
        <v>5923</v>
      </c>
      <c r="D21557" t="s">
        <v>766</v>
      </c>
      <c r="E21557">
        <v>41</v>
      </c>
    </row>
    <row r="21558" spans="1:5" ht="13.5" customHeight="1">
      <c r="A21558">
        <v>341</v>
      </c>
      <c r="B21558" t="str">
        <f t="shared" si="336"/>
        <v>341---42</v>
      </c>
      <c r="C21558" t="s">
        <v>5988</v>
      </c>
      <c r="D21558" t="s">
        <v>1133</v>
      </c>
      <c r="E21558">
        <v>42</v>
      </c>
    </row>
    <row r="21559" spans="1:5" ht="13.5" customHeight="1">
      <c r="A21559">
        <v>341</v>
      </c>
      <c r="B21559" t="str">
        <f t="shared" si="336"/>
        <v>341---43</v>
      </c>
      <c r="C21559" t="s">
        <v>5966</v>
      </c>
      <c r="D21559" t="s">
        <v>1446</v>
      </c>
      <c r="E21559">
        <v>43</v>
      </c>
    </row>
    <row r="21560" spans="1:5" ht="13.5" customHeight="1">
      <c r="A21560">
        <v>244</v>
      </c>
      <c r="B21560" t="str">
        <f t="shared" si="336"/>
        <v>244---1</v>
      </c>
      <c r="C21560" t="s">
        <v>4216</v>
      </c>
      <c r="D21560" t="s">
        <v>805</v>
      </c>
      <c r="E21560">
        <v>1</v>
      </c>
    </row>
    <row r="21561" spans="1:5" ht="13.5" customHeight="1">
      <c r="A21561">
        <v>244</v>
      </c>
      <c r="B21561" t="str">
        <f t="shared" si="336"/>
        <v>244---2</v>
      </c>
      <c r="C21561" t="s">
        <v>4216</v>
      </c>
      <c r="D21561" t="s">
        <v>1275</v>
      </c>
      <c r="E21561">
        <v>2</v>
      </c>
    </row>
    <row r="21562" spans="1:5" ht="13.5" customHeight="1">
      <c r="A21562">
        <v>244</v>
      </c>
      <c r="B21562" t="str">
        <f t="shared" si="336"/>
        <v>244---3</v>
      </c>
      <c r="C21562" t="s">
        <v>4263</v>
      </c>
      <c r="D21562" t="s">
        <v>1290</v>
      </c>
      <c r="E21562">
        <v>3</v>
      </c>
    </row>
    <row r="21563" spans="1:5" ht="13.5" customHeight="1">
      <c r="A21563">
        <v>244</v>
      </c>
      <c r="B21563" t="str">
        <f t="shared" si="336"/>
        <v>244---4</v>
      </c>
      <c r="C21563" t="s">
        <v>4238</v>
      </c>
      <c r="D21563" t="s">
        <v>806</v>
      </c>
      <c r="E21563">
        <v>4</v>
      </c>
    </row>
    <row r="21564" spans="1:5" ht="13.5" customHeight="1">
      <c r="A21564">
        <v>244</v>
      </c>
      <c r="B21564" t="str">
        <f t="shared" si="336"/>
        <v>244---5</v>
      </c>
      <c r="C21564" t="s">
        <v>4220</v>
      </c>
      <c r="D21564" t="s">
        <v>1041</v>
      </c>
      <c r="E21564">
        <v>5</v>
      </c>
    </row>
    <row r="21565" spans="1:5" ht="13.5" customHeight="1">
      <c r="A21565">
        <v>244</v>
      </c>
      <c r="B21565" t="str">
        <f t="shared" si="336"/>
        <v>244---6</v>
      </c>
      <c r="C21565" t="s">
        <v>4228</v>
      </c>
      <c r="D21565" t="s">
        <v>720</v>
      </c>
      <c r="E21565">
        <v>6</v>
      </c>
    </row>
    <row r="21566" spans="1:5" ht="13.5" customHeight="1">
      <c r="A21566">
        <v>244</v>
      </c>
      <c r="B21566" t="str">
        <f t="shared" si="336"/>
        <v>244---7</v>
      </c>
      <c r="C21566" t="s">
        <v>4223</v>
      </c>
      <c r="D21566" t="s">
        <v>1158</v>
      </c>
      <c r="E21566">
        <v>7</v>
      </c>
    </row>
    <row r="21567" spans="1:5" ht="13.5" customHeight="1">
      <c r="A21567">
        <v>244</v>
      </c>
      <c r="B21567" t="str">
        <f t="shared" si="336"/>
        <v>244---8</v>
      </c>
      <c r="C21567" t="s">
        <v>4276</v>
      </c>
      <c r="D21567" t="s">
        <v>1357</v>
      </c>
      <c r="E21567">
        <v>8</v>
      </c>
    </row>
    <row r="21568" spans="1:5" ht="13.5" customHeight="1">
      <c r="A21568">
        <v>244</v>
      </c>
      <c r="B21568" t="str">
        <f t="shared" si="336"/>
        <v>244---9</v>
      </c>
      <c r="C21568" t="s">
        <v>4259</v>
      </c>
      <c r="D21568" t="s">
        <v>730</v>
      </c>
      <c r="E21568">
        <v>9</v>
      </c>
    </row>
    <row r="21569" spans="1:5" ht="13.5" customHeight="1">
      <c r="A21569">
        <v>244</v>
      </c>
      <c r="B21569" t="str">
        <f t="shared" si="336"/>
        <v>244---10</v>
      </c>
      <c r="C21569" t="s">
        <v>4254</v>
      </c>
      <c r="D21569" t="s">
        <v>851</v>
      </c>
      <c r="E21569">
        <v>10</v>
      </c>
    </row>
    <row r="21570" spans="1:5" ht="13.5" customHeight="1">
      <c r="A21570">
        <v>244</v>
      </c>
      <c r="B21570" t="str">
        <f t="shared" si="336"/>
        <v>244---11</v>
      </c>
      <c r="C21570" t="s">
        <v>4235</v>
      </c>
      <c r="D21570" t="s">
        <v>1107</v>
      </c>
      <c r="E21570">
        <v>11</v>
      </c>
    </row>
    <row r="21571" spans="1:5" ht="13.5" customHeight="1">
      <c r="A21571">
        <v>244</v>
      </c>
      <c r="B21571" t="str">
        <f t="shared" ref="B21571:B21634" si="337">A21571&amp;"---"&amp;E21571</f>
        <v>244---12</v>
      </c>
      <c r="C21571" t="s">
        <v>4236</v>
      </c>
      <c r="D21571" t="s">
        <v>813</v>
      </c>
      <c r="E21571">
        <v>12</v>
      </c>
    </row>
    <row r="21572" spans="1:5" ht="13.5" customHeight="1">
      <c r="A21572">
        <v>244</v>
      </c>
      <c r="B21572" t="str">
        <f t="shared" si="337"/>
        <v>244---13</v>
      </c>
      <c r="C21572" t="s">
        <v>4277</v>
      </c>
      <c r="D21572" t="s">
        <v>728</v>
      </c>
      <c r="E21572">
        <v>13</v>
      </c>
    </row>
    <row r="21573" spans="1:5" ht="13.5" customHeight="1">
      <c r="A21573">
        <v>244</v>
      </c>
      <c r="B21573" t="str">
        <f t="shared" si="337"/>
        <v>244---14</v>
      </c>
      <c r="C21573" t="s">
        <v>4257</v>
      </c>
      <c r="D21573" t="s">
        <v>962</v>
      </c>
      <c r="E21573">
        <v>14</v>
      </c>
    </row>
    <row r="21574" spans="1:5" ht="13.5" customHeight="1">
      <c r="A21574">
        <v>244</v>
      </c>
      <c r="B21574" t="str">
        <f t="shared" si="337"/>
        <v>244---15</v>
      </c>
      <c r="C21574" t="s">
        <v>5911</v>
      </c>
      <c r="D21574" t="s">
        <v>1036</v>
      </c>
      <c r="E21574">
        <v>15</v>
      </c>
    </row>
    <row r="21575" spans="1:5" ht="13.5" customHeight="1">
      <c r="A21575">
        <v>244</v>
      </c>
      <c r="B21575" t="str">
        <f t="shared" si="337"/>
        <v>244---16</v>
      </c>
      <c r="C21575" t="s">
        <v>5911</v>
      </c>
      <c r="D21575" t="s">
        <v>971</v>
      </c>
      <c r="E21575">
        <v>16</v>
      </c>
    </row>
    <row r="21576" spans="1:5" ht="13.5" customHeight="1">
      <c r="A21576">
        <v>244</v>
      </c>
      <c r="B21576" t="str">
        <f t="shared" si="337"/>
        <v>244---17</v>
      </c>
      <c r="C21576" t="s">
        <v>5911</v>
      </c>
      <c r="D21576" t="s">
        <v>907</v>
      </c>
      <c r="E21576">
        <v>17</v>
      </c>
    </row>
    <row r="21577" spans="1:5" ht="13.5" customHeight="1">
      <c r="A21577">
        <v>244</v>
      </c>
      <c r="B21577" t="str">
        <f t="shared" si="337"/>
        <v>244---18</v>
      </c>
      <c r="C21577" t="s">
        <v>5911</v>
      </c>
      <c r="D21577" t="s">
        <v>1177</v>
      </c>
      <c r="E21577">
        <v>18</v>
      </c>
    </row>
    <row r="21578" spans="1:5" ht="13.5" customHeight="1">
      <c r="A21578">
        <v>244</v>
      </c>
      <c r="B21578" t="str">
        <f t="shared" si="337"/>
        <v>244---19</v>
      </c>
      <c r="C21578" t="s">
        <v>887</v>
      </c>
      <c r="D21578" t="s">
        <v>992</v>
      </c>
      <c r="E21578">
        <v>19</v>
      </c>
    </row>
    <row r="21579" spans="1:5" ht="13.5" customHeight="1">
      <c r="A21579">
        <v>244</v>
      </c>
      <c r="B21579" t="str">
        <f t="shared" si="337"/>
        <v>244---20</v>
      </c>
      <c r="C21579" t="s">
        <v>743</v>
      </c>
      <c r="D21579" t="s">
        <v>754</v>
      </c>
      <c r="E21579">
        <v>20</v>
      </c>
    </row>
    <row r="21580" spans="1:5" ht="13.5" customHeight="1">
      <c r="A21580">
        <v>244</v>
      </c>
      <c r="B21580" t="str">
        <f t="shared" si="337"/>
        <v>244---21</v>
      </c>
      <c r="C21580" t="s">
        <v>915</v>
      </c>
      <c r="D21580" t="s">
        <v>939</v>
      </c>
      <c r="E21580">
        <v>21</v>
      </c>
    </row>
    <row r="21581" spans="1:5" ht="13.5" customHeight="1">
      <c r="A21581">
        <v>244</v>
      </c>
      <c r="B21581" t="str">
        <f t="shared" si="337"/>
        <v>244---22</v>
      </c>
      <c r="C21581" t="s">
        <v>987</v>
      </c>
      <c r="D21581" t="s">
        <v>1263</v>
      </c>
      <c r="E21581">
        <v>22</v>
      </c>
    </row>
    <row r="21582" spans="1:5" ht="13.5" customHeight="1">
      <c r="A21582">
        <v>244</v>
      </c>
      <c r="B21582" t="str">
        <f t="shared" si="337"/>
        <v>244---23</v>
      </c>
      <c r="C21582" t="s">
        <v>989</v>
      </c>
      <c r="D21582" t="s">
        <v>738</v>
      </c>
      <c r="E21582">
        <v>23</v>
      </c>
    </row>
    <row r="21583" spans="1:5" ht="13.5" customHeight="1">
      <c r="A21583">
        <v>244</v>
      </c>
      <c r="B21583" t="str">
        <f t="shared" si="337"/>
        <v>244---24</v>
      </c>
      <c r="C21583" t="s">
        <v>819</v>
      </c>
      <c r="D21583" t="s">
        <v>756</v>
      </c>
      <c r="E21583">
        <v>24</v>
      </c>
    </row>
    <row r="21584" spans="1:5" ht="13.5" customHeight="1">
      <c r="A21584">
        <v>244</v>
      </c>
      <c r="B21584" t="str">
        <f t="shared" si="337"/>
        <v>244---25</v>
      </c>
      <c r="C21584" t="s">
        <v>1083</v>
      </c>
      <c r="D21584" t="s">
        <v>844</v>
      </c>
      <c r="E21584">
        <v>25</v>
      </c>
    </row>
    <row r="21585" spans="1:5" ht="13.5" customHeight="1">
      <c r="A21585">
        <v>244</v>
      </c>
      <c r="B21585" t="str">
        <f t="shared" si="337"/>
        <v>244---26</v>
      </c>
      <c r="C21585" t="s">
        <v>822</v>
      </c>
      <c r="D21585" t="s">
        <v>833</v>
      </c>
      <c r="E21585">
        <v>26</v>
      </c>
    </row>
    <row r="21586" spans="1:5" ht="13.5" customHeight="1">
      <c r="A21586">
        <v>244</v>
      </c>
      <c r="B21586" t="str">
        <f t="shared" si="337"/>
        <v>244---27</v>
      </c>
      <c r="C21586" t="s">
        <v>824</v>
      </c>
      <c r="D21586" t="s">
        <v>752</v>
      </c>
      <c r="E21586">
        <v>27</v>
      </c>
    </row>
    <row r="21587" spans="1:5" ht="13.5" customHeight="1">
      <c r="A21587">
        <v>244</v>
      </c>
      <c r="B21587" t="str">
        <f t="shared" si="337"/>
        <v>244---28</v>
      </c>
      <c r="C21587" t="s">
        <v>826</v>
      </c>
      <c r="D21587" t="s">
        <v>1079</v>
      </c>
      <c r="E21587">
        <v>28</v>
      </c>
    </row>
    <row r="21588" spans="1:5" ht="13.5" customHeight="1">
      <c r="A21588">
        <v>244</v>
      </c>
      <c r="B21588" t="str">
        <f t="shared" si="337"/>
        <v>244---29</v>
      </c>
      <c r="C21588" t="s">
        <v>1005</v>
      </c>
      <c r="D21588" t="s">
        <v>1105</v>
      </c>
      <c r="E21588">
        <v>29</v>
      </c>
    </row>
    <row r="21589" spans="1:5" ht="13.5" customHeight="1">
      <c r="A21589">
        <v>244</v>
      </c>
      <c r="B21589" t="str">
        <f t="shared" si="337"/>
        <v>244---30</v>
      </c>
      <c r="C21589" t="s">
        <v>991</v>
      </c>
      <c r="D21589" t="s">
        <v>966</v>
      </c>
      <c r="E21589">
        <v>30</v>
      </c>
    </row>
    <row r="21590" spans="1:5" ht="13.5" customHeight="1">
      <c r="A21590">
        <v>244</v>
      </c>
      <c r="B21590" t="str">
        <f t="shared" si="337"/>
        <v>244---31</v>
      </c>
      <c r="C21590" t="s">
        <v>866</v>
      </c>
      <c r="D21590" t="s">
        <v>831</v>
      </c>
      <c r="E21590">
        <v>31</v>
      </c>
    </row>
    <row r="21591" spans="1:5" ht="13.5" customHeight="1">
      <c r="A21591">
        <v>244</v>
      </c>
      <c r="B21591" t="str">
        <f t="shared" si="337"/>
        <v>244---32</v>
      </c>
      <c r="C21591" t="s">
        <v>836</v>
      </c>
      <c r="D21591" t="s">
        <v>835</v>
      </c>
      <c r="E21591">
        <v>32</v>
      </c>
    </row>
    <row r="21592" spans="1:5" ht="13.5" customHeight="1">
      <c r="A21592">
        <v>244</v>
      </c>
      <c r="B21592" t="str">
        <f t="shared" si="337"/>
        <v>244---33</v>
      </c>
      <c r="C21592" t="s">
        <v>892</v>
      </c>
      <c r="D21592" t="s">
        <v>730</v>
      </c>
      <c r="E21592">
        <v>33</v>
      </c>
    </row>
    <row r="21593" spans="1:5" ht="13.5" customHeight="1">
      <c r="A21593">
        <v>244</v>
      </c>
      <c r="B21593" t="str">
        <f t="shared" si="337"/>
        <v>244---34</v>
      </c>
      <c r="C21593" t="s">
        <v>868</v>
      </c>
      <c r="D21593" t="s">
        <v>758</v>
      </c>
      <c r="E21593">
        <v>34</v>
      </c>
    </row>
    <row r="21594" spans="1:5" ht="13.5" customHeight="1">
      <c r="A21594">
        <v>244</v>
      </c>
      <c r="B21594" t="str">
        <f t="shared" si="337"/>
        <v>244---35</v>
      </c>
      <c r="C21594" t="s">
        <v>5929</v>
      </c>
      <c r="D21594" t="s">
        <v>813</v>
      </c>
      <c r="E21594">
        <v>35</v>
      </c>
    </row>
    <row r="21595" spans="1:5" ht="13.5" customHeight="1">
      <c r="A21595">
        <v>244</v>
      </c>
      <c r="B21595" t="str">
        <f t="shared" si="337"/>
        <v>244---36</v>
      </c>
      <c r="C21595" t="s">
        <v>5930</v>
      </c>
      <c r="D21595" t="s">
        <v>821</v>
      </c>
      <c r="E21595">
        <v>36</v>
      </c>
    </row>
    <row r="21596" spans="1:5" ht="13.5" customHeight="1">
      <c r="A21596">
        <v>244</v>
      </c>
      <c r="B21596" t="str">
        <f t="shared" si="337"/>
        <v>244---37</v>
      </c>
      <c r="C21596" t="s">
        <v>6016</v>
      </c>
      <c r="D21596" t="s">
        <v>1093</v>
      </c>
      <c r="E21596">
        <v>37</v>
      </c>
    </row>
    <row r="21597" spans="1:5" ht="13.5" customHeight="1">
      <c r="A21597">
        <v>244</v>
      </c>
      <c r="B21597" t="str">
        <f t="shared" si="337"/>
        <v>244---38</v>
      </c>
      <c r="C21597" t="s">
        <v>5915</v>
      </c>
      <c r="D21597" t="s">
        <v>772</v>
      </c>
      <c r="E21597">
        <v>38</v>
      </c>
    </row>
    <row r="21598" spans="1:5" ht="13.5" customHeight="1">
      <c r="A21598">
        <v>244</v>
      </c>
      <c r="B21598" t="str">
        <f t="shared" si="337"/>
        <v>244---39</v>
      </c>
      <c r="C21598" t="s">
        <v>5916</v>
      </c>
      <c r="D21598" t="s">
        <v>750</v>
      </c>
      <c r="E21598">
        <v>39</v>
      </c>
    </row>
    <row r="21599" spans="1:5" ht="13.5" customHeight="1">
      <c r="A21599">
        <v>244</v>
      </c>
      <c r="B21599" t="str">
        <f t="shared" si="337"/>
        <v>244---40</v>
      </c>
      <c r="C21599" t="s">
        <v>5917</v>
      </c>
      <c r="D21599" t="s">
        <v>789</v>
      </c>
      <c r="E21599">
        <v>40</v>
      </c>
    </row>
    <row r="21600" spans="1:5" ht="13.5" customHeight="1">
      <c r="A21600">
        <v>244</v>
      </c>
      <c r="B21600" t="str">
        <f t="shared" si="337"/>
        <v>244---41</v>
      </c>
      <c r="C21600" t="s">
        <v>5918</v>
      </c>
      <c r="D21600" t="s">
        <v>770</v>
      </c>
      <c r="E21600">
        <v>41</v>
      </c>
    </row>
    <row r="21601" spans="1:5" ht="13.5" customHeight="1">
      <c r="A21601">
        <v>244</v>
      </c>
      <c r="B21601" t="str">
        <f t="shared" si="337"/>
        <v>244---42</v>
      </c>
      <c r="C21601" t="s">
        <v>5931</v>
      </c>
      <c r="D21601" t="s">
        <v>1044</v>
      </c>
      <c r="E21601">
        <v>42</v>
      </c>
    </row>
    <row r="21602" spans="1:5" ht="13.5" customHeight="1">
      <c r="A21602">
        <v>244</v>
      </c>
      <c r="B21602" t="str">
        <f t="shared" si="337"/>
        <v>244---43</v>
      </c>
      <c r="C21602" t="s">
        <v>5933</v>
      </c>
      <c r="D21602" t="s">
        <v>855</v>
      </c>
      <c r="E21602">
        <v>43</v>
      </c>
    </row>
    <row r="21603" spans="1:5" ht="13.5" customHeight="1">
      <c r="A21603">
        <v>244</v>
      </c>
      <c r="B21603" t="str">
        <f t="shared" si="337"/>
        <v>244---44</v>
      </c>
      <c r="C21603" t="s">
        <v>5994</v>
      </c>
      <c r="D21603" t="s">
        <v>984</v>
      </c>
      <c r="E21603">
        <v>44</v>
      </c>
    </row>
    <row r="21604" spans="1:5" ht="13.5" customHeight="1">
      <c r="A21604">
        <v>244</v>
      </c>
      <c r="B21604" t="str">
        <f t="shared" si="337"/>
        <v>244---45</v>
      </c>
      <c r="C21604" t="s">
        <v>5934</v>
      </c>
      <c r="D21604" t="s">
        <v>829</v>
      </c>
      <c r="E21604">
        <v>45</v>
      </c>
    </row>
    <row r="21605" spans="1:5" ht="13.5" customHeight="1">
      <c r="A21605">
        <v>244</v>
      </c>
      <c r="B21605" t="str">
        <f t="shared" si="337"/>
        <v>244---46</v>
      </c>
      <c r="C21605" t="s">
        <v>5935</v>
      </c>
      <c r="D21605" t="s">
        <v>816</v>
      </c>
      <c r="E21605">
        <v>46</v>
      </c>
    </row>
    <row r="21606" spans="1:5" ht="13.5" customHeight="1">
      <c r="A21606">
        <v>244</v>
      </c>
      <c r="B21606" t="str">
        <f t="shared" si="337"/>
        <v>244---47</v>
      </c>
      <c r="C21606" t="s">
        <v>6004</v>
      </c>
      <c r="D21606" t="s">
        <v>960</v>
      </c>
      <c r="E21606">
        <v>47</v>
      </c>
    </row>
    <row r="21607" spans="1:5" ht="13.5" customHeight="1">
      <c r="A21607">
        <v>244</v>
      </c>
      <c r="B21607" t="str">
        <f t="shared" si="337"/>
        <v>244---48</v>
      </c>
      <c r="C21607" t="s">
        <v>5938</v>
      </c>
      <c r="D21607" t="s">
        <v>851</v>
      </c>
      <c r="E21607">
        <v>48</v>
      </c>
    </row>
    <row r="21608" spans="1:5" ht="13.5" customHeight="1">
      <c r="A21608">
        <v>244</v>
      </c>
      <c r="B21608" t="str">
        <f t="shared" si="337"/>
        <v>244---49</v>
      </c>
      <c r="C21608" t="s">
        <v>5973</v>
      </c>
      <c r="D21608" t="s">
        <v>1158</v>
      </c>
      <c r="E21608">
        <v>49</v>
      </c>
    </row>
    <row r="21609" spans="1:5" ht="13.5" customHeight="1">
      <c r="A21609">
        <v>244</v>
      </c>
      <c r="B21609" t="str">
        <f t="shared" si="337"/>
        <v>244---50</v>
      </c>
      <c r="C21609" t="s">
        <v>5995</v>
      </c>
      <c r="D21609" t="s">
        <v>1038</v>
      </c>
      <c r="E21609">
        <v>50</v>
      </c>
    </row>
    <row r="21610" spans="1:5" ht="13.5" customHeight="1">
      <c r="A21610">
        <v>244</v>
      </c>
      <c r="B21610" t="str">
        <f t="shared" si="337"/>
        <v>244---51</v>
      </c>
      <c r="C21610" t="s">
        <v>5990</v>
      </c>
      <c r="D21610" t="s">
        <v>1018</v>
      </c>
      <c r="E21610">
        <v>51</v>
      </c>
    </row>
    <row r="21611" spans="1:5" ht="13.5" customHeight="1">
      <c r="A21611">
        <v>244</v>
      </c>
      <c r="B21611" t="str">
        <f t="shared" si="337"/>
        <v>244---52</v>
      </c>
      <c r="C21611" t="s">
        <v>5989</v>
      </c>
      <c r="D21611" t="s">
        <v>1185</v>
      </c>
      <c r="E21611">
        <v>52</v>
      </c>
    </row>
    <row r="21612" spans="1:5" ht="13.5" customHeight="1">
      <c r="A21612">
        <v>244</v>
      </c>
      <c r="B21612" t="str">
        <f t="shared" si="337"/>
        <v>244---53</v>
      </c>
      <c r="C21612" t="s">
        <v>6014</v>
      </c>
      <c r="D21612" t="s">
        <v>1107</v>
      </c>
      <c r="E21612">
        <v>53</v>
      </c>
    </row>
    <row r="21613" spans="1:5" ht="13.5" customHeight="1">
      <c r="A21613">
        <v>245</v>
      </c>
      <c r="B21613" t="str">
        <f t="shared" si="337"/>
        <v>245---1</v>
      </c>
      <c r="C21613" t="s">
        <v>4234</v>
      </c>
      <c r="D21613" t="s">
        <v>1410</v>
      </c>
      <c r="E21613">
        <v>1</v>
      </c>
    </row>
    <row r="21614" spans="1:5" ht="13.5" customHeight="1">
      <c r="A21614">
        <v>245</v>
      </c>
      <c r="B21614" t="str">
        <f t="shared" si="337"/>
        <v>245---2</v>
      </c>
      <c r="C21614" t="s">
        <v>4216</v>
      </c>
      <c r="D21614" t="s">
        <v>1410</v>
      </c>
      <c r="E21614">
        <v>2</v>
      </c>
    </row>
    <row r="21615" spans="1:5" ht="13.5" customHeight="1">
      <c r="A21615">
        <v>245</v>
      </c>
      <c r="B21615" t="str">
        <f t="shared" si="337"/>
        <v>245---3</v>
      </c>
      <c r="C21615" t="s">
        <v>4216</v>
      </c>
      <c r="D21615" t="s">
        <v>1218</v>
      </c>
      <c r="E21615">
        <v>3</v>
      </c>
    </row>
    <row r="21616" spans="1:5" ht="13.5" customHeight="1">
      <c r="A21616">
        <v>245</v>
      </c>
      <c r="B21616" t="str">
        <f t="shared" si="337"/>
        <v>245---4</v>
      </c>
      <c r="C21616" t="s">
        <v>4216</v>
      </c>
      <c r="D21616" t="s">
        <v>1058</v>
      </c>
      <c r="E21616">
        <v>4</v>
      </c>
    </row>
    <row r="21617" spans="1:5" ht="13.5" customHeight="1">
      <c r="A21617">
        <v>245</v>
      </c>
      <c r="B21617" t="str">
        <f t="shared" si="337"/>
        <v>245---5</v>
      </c>
      <c r="C21617" t="s">
        <v>4216</v>
      </c>
      <c r="D21617" t="s">
        <v>1004</v>
      </c>
      <c r="E21617">
        <v>5</v>
      </c>
    </row>
    <row r="21618" spans="1:5" ht="13.5" customHeight="1">
      <c r="A21618">
        <v>245</v>
      </c>
      <c r="B21618" t="str">
        <f t="shared" si="337"/>
        <v>245---6</v>
      </c>
      <c r="C21618" t="s">
        <v>4216</v>
      </c>
      <c r="D21618" t="s">
        <v>768</v>
      </c>
      <c r="E21618">
        <v>6</v>
      </c>
    </row>
    <row r="21619" spans="1:5" ht="13.5" customHeight="1">
      <c r="A21619">
        <v>245</v>
      </c>
      <c r="B21619" t="str">
        <f t="shared" si="337"/>
        <v>245---7</v>
      </c>
      <c r="C21619" t="s">
        <v>4216</v>
      </c>
      <c r="D21619" t="s">
        <v>1043</v>
      </c>
      <c r="E21619">
        <v>7</v>
      </c>
    </row>
    <row r="21620" spans="1:5" ht="13.5" customHeight="1">
      <c r="A21620">
        <v>245</v>
      </c>
      <c r="B21620" t="str">
        <f t="shared" si="337"/>
        <v>245---8</v>
      </c>
      <c r="C21620" t="s">
        <v>4216</v>
      </c>
      <c r="D21620" t="s">
        <v>805</v>
      </c>
      <c r="E21620">
        <v>8</v>
      </c>
    </row>
    <row r="21621" spans="1:5" ht="13.5" customHeight="1">
      <c r="A21621">
        <v>245</v>
      </c>
      <c r="B21621" t="str">
        <f t="shared" si="337"/>
        <v>245---9</v>
      </c>
      <c r="C21621" t="s">
        <v>4216</v>
      </c>
      <c r="D21621" t="s">
        <v>962</v>
      </c>
      <c r="E21621">
        <v>9</v>
      </c>
    </row>
    <row r="21622" spans="1:5" ht="13.5" customHeight="1">
      <c r="A21622">
        <v>245</v>
      </c>
      <c r="B21622" t="str">
        <f t="shared" si="337"/>
        <v>245---10</v>
      </c>
      <c r="C21622" t="s">
        <v>4216</v>
      </c>
      <c r="D21622" t="s">
        <v>1119</v>
      </c>
      <c r="E21622">
        <v>10</v>
      </c>
    </row>
    <row r="21623" spans="1:5" ht="13.5" customHeight="1">
      <c r="A21623">
        <v>245</v>
      </c>
      <c r="B21623" t="str">
        <f t="shared" si="337"/>
        <v>245---11</v>
      </c>
      <c r="C21623" t="s">
        <v>4216</v>
      </c>
      <c r="D21623" t="s">
        <v>1275</v>
      </c>
      <c r="E21623">
        <v>11</v>
      </c>
    </row>
    <row r="21624" spans="1:5" ht="13.5" customHeight="1">
      <c r="A21624">
        <v>245</v>
      </c>
      <c r="B21624" t="str">
        <f t="shared" si="337"/>
        <v>245---12</v>
      </c>
      <c r="C21624" t="s">
        <v>4216</v>
      </c>
      <c r="D21624" t="s">
        <v>1290</v>
      </c>
      <c r="E21624">
        <v>12</v>
      </c>
    </row>
    <row r="21625" spans="1:5" ht="13.5" customHeight="1">
      <c r="A21625">
        <v>245</v>
      </c>
      <c r="B21625" t="str">
        <f t="shared" si="337"/>
        <v>245---13</v>
      </c>
      <c r="C21625" t="s">
        <v>4216</v>
      </c>
      <c r="D21625" t="s">
        <v>806</v>
      </c>
      <c r="E21625">
        <v>13</v>
      </c>
    </row>
    <row r="21626" spans="1:5" ht="13.5" customHeight="1">
      <c r="A21626">
        <v>245</v>
      </c>
      <c r="B21626" t="str">
        <f t="shared" si="337"/>
        <v>245---14</v>
      </c>
      <c r="C21626" t="s">
        <v>4220</v>
      </c>
      <c r="D21626" t="s">
        <v>1041</v>
      </c>
      <c r="E21626">
        <v>14</v>
      </c>
    </row>
    <row r="21627" spans="1:5" ht="13.5" customHeight="1">
      <c r="A21627">
        <v>245</v>
      </c>
      <c r="B21627" t="str">
        <f t="shared" si="337"/>
        <v>245---15</v>
      </c>
      <c r="C21627" t="s">
        <v>4228</v>
      </c>
      <c r="D21627" t="s">
        <v>720</v>
      </c>
      <c r="E21627">
        <v>15</v>
      </c>
    </row>
    <row r="21628" spans="1:5" ht="13.5" customHeight="1">
      <c r="A21628">
        <v>245</v>
      </c>
      <c r="B21628" t="str">
        <f t="shared" si="337"/>
        <v>245---16</v>
      </c>
      <c r="C21628" t="s">
        <v>4223</v>
      </c>
      <c r="D21628" t="s">
        <v>1158</v>
      </c>
      <c r="E21628">
        <v>16</v>
      </c>
    </row>
    <row r="21629" spans="1:5" ht="13.5" customHeight="1">
      <c r="A21629">
        <v>245</v>
      </c>
      <c r="B21629" t="str">
        <f t="shared" si="337"/>
        <v>245---17</v>
      </c>
      <c r="C21629" t="s">
        <v>4276</v>
      </c>
      <c r="D21629" t="s">
        <v>1357</v>
      </c>
      <c r="E21629">
        <v>17</v>
      </c>
    </row>
    <row r="21630" spans="1:5" ht="13.5" customHeight="1">
      <c r="A21630">
        <v>245</v>
      </c>
      <c r="B21630" t="str">
        <f t="shared" si="337"/>
        <v>245---18</v>
      </c>
      <c r="C21630" t="s">
        <v>4227</v>
      </c>
      <c r="D21630" t="s">
        <v>730</v>
      </c>
      <c r="E21630">
        <v>18</v>
      </c>
    </row>
    <row r="21631" spans="1:5" ht="13.5" customHeight="1">
      <c r="A21631">
        <v>245</v>
      </c>
      <c r="B21631" t="str">
        <f t="shared" si="337"/>
        <v>245---19</v>
      </c>
      <c r="C21631" t="s">
        <v>4233</v>
      </c>
      <c r="D21631" t="s">
        <v>851</v>
      </c>
      <c r="E21631">
        <v>19</v>
      </c>
    </row>
    <row r="21632" spans="1:5" ht="13.5" customHeight="1">
      <c r="A21632">
        <v>245</v>
      </c>
      <c r="B21632" t="str">
        <f t="shared" si="337"/>
        <v>245---20</v>
      </c>
      <c r="C21632" t="s">
        <v>4273</v>
      </c>
      <c r="D21632" t="s">
        <v>1107</v>
      </c>
      <c r="E21632">
        <v>20</v>
      </c>
    </row>
    <row r="21633" spans="1:5" ht="13.5" customHeight="1">
      <c r="A21633">
        <v>245</v>
      </c>
      <c r="B21633" t="str">
        <f t="shared" si="337"/>
        <v>245---21</v>
      </c>
      <c r="C21633" t="s">
        <v>4275</v>
      </c>
      <c r="D21633" t="s">
        <v>813</v>
      </c>
      <c r="E21633">
        <v>21</v>
      </c>
    </row>
    <row r="21634" spans="1:5" ht="13.5" customHeight="1">
      <c r="A21634">
        <v>245</v>
      </c>
      <c r="B21634" t="str">
        <f t="shared" si="337"/>
        <v>245---22</v>
      </c>
      <c r="C21634" t="s">
        <v>4282</v>
      </c>
      <c r="D21634" t="s">
        <v>728</v>
      </c>
      <c r="E21634">
        <v>22</v>
      </c>
    </row>
    <row r="21635" spans="1:5" ht="13.5" customHeight="1">
      <c r="A21635">
        <v>245</v>
      </c>
      <c r="B21635" t="str">
        <f t="shared" ref="B21635:B21698" si="338">A21635&amp;"---"&amp;E21635</f>
        <v>245---23</v>
      </c>
      <c r="C21635" t="s">
        <v>887</v>
      </c>
      <c r="D21635" t="s">
        <v>992</v>
      </c>
      <c r="E21635">
        <v>23</v>
      </c>
    </row>
    <row r="21636" spans="1:5" ht="13.5" customHeight="1">
      <c r="A21636">
        <v>245</v>
      </c>
      <c r="B21636" t="str">
        <f t="shared" si="338"/>
        <v>245---24</v>
      </c>
      <c r="C21636" t="s">
        <v>743</v>
      </c>
      <c r="D21636" t="s">
        <v>754</v>
      </c>
      <c r="E21636">
        <v>24</v>
      </c>
    </row>
    <row r="21637" spans="1:5" ht="13.5" customHeight="1">
      <c r="A21637">
        <v>245</v>
      </c>
      <c r="B21637" t="str">
        <f t="shared" si="338"/>
        <v>245---25</v>
      </c>
      <c r="C21637" t="s">
        <v>915</v>
      </c>
      <c r="D21637" t="s">
        <v>939</v>
      </c>
      <c r="E21637">
        <v>25</v>
      </c>
    </row>
    <row r="21638" spans="1:5" ht="13.5" customHeight="1">
      <c r="A21638">
        <v>245</v>
      </c>
      <c r="B21638" t="str">
        <f t="shared" si="338"/>
        <v>245---26</v>
      </c>
      <c r="C21638" t="s">
        <v>987</v>
      </c>
      <c r="D21638" t="s">
        <v>1263</v>
      </c>
      <c r="E21638">
        <v>26</v>
      </c>
    </row>
    <row r="21639" spans="1:5" ht="13.5" customHeight="1">
      <c r="A21639">
        <v>245</v>
      </c>
      <c r="B21639" t="str">
        <f t="shared" si="338"/>
        <v>245---27</v>
      </c>
      <c r="C21639" t="s">
        <v>989</v>
      </c>
      <c r="D21639" t="s">
        <v>738</v>
      </c>
      <c r="E21639">
        <v>27</v>
      </c>
    </row>
    <row r="21640" spans="1:5" ht="13.5" customHeight="1">
      <c r="A21640">
        <v>245</v>
      </c>
      <c r="B21640" t="str">
        <f t="shared" si="338"/>
        <v>245---28</v>
      </c>
      <c r="C21640" t="s">
        <v>819</v>
      </c>
      <c r="D21640" t="s">
        <v>756</v>
      </c>
      <c r="E21640">
        <v>28</v>
      </c>
    </row>
    <row r="21641" spans="1:5" ht="13.5" customHeight="1">
      <c r="A21641">
        <v>245</v>
      </c>
      <c r="B21641" t="str">
        <f t="shared" si="338"/>
        <v>245---29</v>
      </c>
      <c r="C21641" t="s">
        <v>1083</v>
      </c>
      <c r="D21641" t="s">
        <v>844</v>
      </c>
      <c r="E21641">
        <v>29</v>
      </c>
    </row>
    <row r="21642" spans="1:5" ht="13.5" customHeight="1">
      <c r="A21642">
        <v>245</v>
      </c>
      <c r="B21642" t="str">
        <f t="shared" si="338"/>
        <v>245---30</v>
      </c>
      <c r="C21642" t="s">
        <v>822</v>
      </c>
      <c r="D21642" t="s">
        <v>833</v>
      </c>
      <c r="E21642">
        <v>30</v>
      </c>
    </row>
    <row r="21643" spans="1:5" ht="13.5" customHeight="1">
      <c r="A21643">
        <v>245</v>
      </c>
      <c r="B21643" t="str">
        <f t="shared" si="338"/>
        <v>245---31</v>
      </c>
      <c r="C21643" t="s">
        <v>824</v>
      </c>
      <c r="D21643" t="s">
        <v>752</v>
      </c>
      <c r="E21643">
        <v>31</v>
      </c>
    </row>
    <row r="21644" spans="1:5" ht="13.5" customHeight="1">
      <c r="A21644">
        <v>245</v>
      </c>
      <c r="B21644" t="str">
        <f t="shared" si="338"/>
        <v>245---32</v>
      </c>
      <c r="C21644" t="s">
        <v>826</v>
      </c>
      <c r="D21644" t="s">
        <v>1079</v>
      </c>
      <c r="E21644">
        <v>32</v>
      </c>
    </row>
    <row r="21645" spans="1:5" ht="13.5" customHeight="1">
      <c r="A21645">
        <v>245</v>
      </c>
      <c r="B21645" t="str">
        <f t="shared" si="338"/>
        <v>245---33</v>
      </c>
      <c r="C21645" t="s">
        <v>1005</v>
      </c>
      <c r="D21645" t="s">
        <v>1105</v>
      </c>
      <c r="E21645">
        <v>33</v>
      </c>
    </row>
    <row r="21646" spans="1:5" ht="13.5" customHeight="1">
      <c r="A21646">
        <v>245</v>
      </c>
      <c r="B21646" t="str">
        <f t="shared" si="338"/>
        <v>245---34</v>
      </c>
      <c r="C21646" t="s">
        <v>1197</v>
      </c>
      <c r="D21646" t="s">
        <v>1137</v>
      </c>
      <c r="E21646">
        <v>34</v>
      </c>
    </row>
    <row r="21647" spans="1:5" ht="13.5" customHeight="1">
      <c r="A21647">
        <v>245</v>
      </c>
      <c r="B21647" t="str">
        <f t="shared" si="338"/>
        <v>245---35</v>
      </c>
      <c r="C21647" t="s">
        <v>991</v>
      </c>
      <c r="D21647" t="s">
        <v>966</v>
      </c>
      <c r="E21647">
        <v>35</v>
      </c>
    </row>
    <row r="21648" spans="1:5" ht="13.5" customHeight="1">
      <c r="A21648">
        <v>245</v>
      </c>
      <c r="B21648" t="str">
        <f t="shared" si="338"/>
        <v>245---36</v>
      </c>
      <c r="C21648" t="s">
        <v>866</v>
      </c>
      <c r="D21648" t="s">
        <v>831</v>
      </c>
      <c r="E21648">
        <v>36</v>
      </c>
    </row>
    <row r="21649" spans="1:5" ht="13.5" customHeight="1">
      <c r="A21649">
        <v>245</v>
      </c>
      <c r="B21649" t="str">
        <f t="shared" si="338"/>
        <v>245---37</v>
      </c>
      <c r="C21649" t="s">
        <v>836</v>
      </c>
      <c r="D21649" t="s">
        <v>835</v>
      </c>
      <c r="E21649">
        <v>37</v>
      </c>
    </row>
    <row r="21650" spans="1:5" ht="13.5" customHeight="1">
      <c r="A21650">
        <v>245</v>
      </c>
      <c r="B21650" t="str">
        <f t="shared" si="338"/>
        <v>245---38</v>
      </c>
      <c r="C21650" t="s">
        <v>993</v>
      </c>
      <c r="D21650" t="s">
        <v>1171</v>
      </c>
      <c r="E21650">
        <v>38</v>
      </c>
    </row>
    <row r="21651" spans="1:5" ht="13.5" customHeight="1">
      <c r="A21651">
        <v>245</v>
      </c>
      <c r="B21651" t="str">
        <f t="shared" si="338"/>
        <v>245---39</v>
      </c>
      <c r="C21651" t="s">
        <v>892</v>
      </c>
      <c r="D21651" t="s">
        <v>730</v>
      </c>
      <c r="E21651">
        <v>39</v>
      </c>
    </row>
    <row r="21652" spans="1:5" ht="13.5" customHeight="1">
      <c r="A21652">
        <v>245</v>
      </c>
      <c r="B21652" t="str">
        <f t="shared" si="338"/>
        <v>245---40</v>
      </c>
      <c r="C21652" t="s">
        <v>868</v>
      </c>
      <c r="D21652" t="s">
        <v>758</v>
      </c>
      <c r="E21652">
        <v>40</v>
      </c>
    </row>
    <row r="21653" spans="1:5" ht="13.5" customHeight="1">
      <c r="A21653">
        <v>245</v>
      </c>
      <c r="B21653" t="str">
        <f t="shared" si="338"/>
        <v>245---41</v>
      </c>
      <c r="C21653" t="s">
        <v>803</v>
      </c>
      <c r="D21653" t="s">
        <v>941</v>
      </c>
      <c r="E21653">
        <v>41</v>
      </c>
    </row>
    <row r="21654" spans="1:5" ht="13.5" customHeight="1">
      <c r="A21654">
        <v>245</v>
      </c>
      <c r="B21654" t="str">
        <f t="shared" si="338"/>
        <v>245---42</v>
      </c>
      <c r="C21654" t="s">
        <v>1134</v>
      </c>
      <c r="D21654" t="s">
        <v>6232</v>
      </c>
      <c r="E21654">
        <v>42</v>
      </c>
    </row>
    <row r="21655" spans="1:5" ht="13.5" customHeight="1">
      <c r="A21655">
        <v>245</v>
      </c>
      <c r="B21655" t="str">
        <f t="shared" si="338"/>
        <v>245---43</v>
      </c>
      <c r="C21655" t="s">
        <v>5929</v>
      </c>
      <c r="D21655" t="s">
        <v>813</v>
      </c>
      <c r="E21655">
        <v>43</v>
      </c>
    </row>
    <row r="21656" spans="1:5" ht="13.5" customHeight="1">
      <c r="A21656">
        <v>245</v>
      </c>
      <c r="B21656" t="str">
        <f t="shared" si="338"/>
        <v>245---44</v>
      </c>
      <c r="C21656" t="s">
        <v>5930</v>
      </c>
      <c r="D21656" t="s">
        <v>821</v>
      </c>
      <c r="E21656">
        <v>44</v>
      </c>
    </row>
    <row r="21657" spans="1:5" ht="13.5" customHeight="1">
      <c r="A21657">
        <v>245</v>
      </c>
      <c r="B21657" t="str">
        <f t="shared" si="338"/>
        <v>245---45</v>
      </c>
      <c r="C21657" t="s">
        <v>6016</v>
      </c>
      <c r="D21657" t="s">
        <v>1093</v>
      </c>
      <c r="E21657">
        <v>45</v>
      </c>
    </row>
    <row r="21658" spans="1:5" ht="13.5" customHeight="1">
      <c r="A21658">
        <v>245</v>
      </c>
      <c r="B21658" t="str">
        <f t="shared" si="338"/>
        <v>245---46</v>
      </c>
      <c r="C21658" t="s">
        <v>5915</v>
      </c>
      <c r="D21658" t="s">
        <v>772</v>
      </c>
      <c r="E21658">
        <v>46</v>
      </c>
    </row>
    <row r="21659" spans="1:5" ht="13.5" customHeight="1">
      <c r="A21659">
        <v>245</v>
      </c>
      <c r="B21659" t="str">
        <f t="shared" si="338"/>
        <v>245---47</v>
      </c>
      <c r="C21659" t="s">
        <v>5916</v>
      </c>
      <c r="D21659" t="s">
        <v>750</v>
      </c>
      <c r="E21659">
        <v>47</v>
      </c>
    </row>
    <row r="21660" spans="1:5" ht="13.5" customHeight="1">
      <c r="A21660">
        <v>245</v>
      </c>
      <c r="B21660" t="str">
        <f t="shared" si="338"/>
        <v>245---48</v>
      </c>
      <c r="C21660" t="s">
        <v>5917</v>
      </c>
      <c r="D21660" t="s">
        <v>789</v>
      </c>
      <c r="E21660">
        <v>48</v>
      </c>
    </row>
    <row r="21661" spans="1:5" ht="13.5" customHeight="1">
      <c r="A21661">
        <v>245</v>
      </c>
      <c r="B21661" t="str">
        <f t="shared" si="338"/>
        <v>245---49</v>
      </c>
      <c r="C21661" t="s">
        <v>5918</v>
      </c>
      <c r="D21661" t="s">
        <v>770</v>
      </c>
      <c r="E21661">
        <v>49</v>
      </c>
    </row>
    <row r="21662" spans="1:5" ht="13.5" customHeight="1">
      <c r="A21662">
        <v>245</v>
      </c>
      <c r="B21662" t="str">
        <f t="shared" si="338"/>
        <v>245---50</v>
      </c>
      <c r="C21662" t="s">
        <v>5971</v>
      </c>
      <c r="D21662" t="s">
        <v>1058</v>
      </c>
      <c r="E21662">
        <v>50</v>
      </c>
    </row>
    <row r="21663" spans="1:5" ht="13.5" customHeight="1">
      <c r="A21663">
        <v>245</v>
      </c>
      <c r="B21663" t="str">
        <f t="shared" si="338"/>
        <v>245---51</v>
      </c>
      <c r="C21663" t="s">
        <v>5931</v>
      </c>
      <c r="D21663" t="s">
        <v>1044</v>
      </c>
      <c r="E21663">
        <v>51</v>
      </c>
    </row>
    <row r="21664" spans="1:5" ht="13.5" customHeight="1">
      <c r="A21664">
        <v>245</v>
      </c>
      <c r="B21664" t="str">
        <f t="shared" si="338"/>
        <v>245---52</v>
      </c>
      <c r="C21664" t="s">
        <v>5933</v>
      </c>
      <c r="D21664" t="s">
        <v>855</v>
      </c>
      <c r="E21664">
        <v>52</v>
      </c>
    </row>
    <row r="21665" spans="1:5" ht="13.5" customHeight="1">
      <c r="A21665">
        <v>245</v>
      </c>
      <c r="B21665" t="str">
        <f t="shared" si="338"/>
        <v>245---53</v>
      </c>
      <c r="C21665" t="s">
        <v>5994</v>
      </c>
      <c r="D21665" t="s">
        <v>984</v>
      </c>
      <c r="E21665">
        <v>53</v>
      </c>
    </row>
    <row r="21666" spans="1:5" ht="13.5" customHeight="1">
      <c r="A21666">
        <v>245</v>
      </c>
      <c r="B21666" t="str">
        <f t="shared" si="338"/>
        <v>245---54</v>
      </c>
      <c r="C21666" t="s">
        <v>5934</v>
      </c>
      <c r="D21666" t="s">
        <v>829</v>
      </c>
      <c r="E21666">
        <v>54</v>
      </c>
    </row>
    <row r="21667" spans="1:5" ht="13.5" customHeight="1">
      <c r="A21667">
        <v>245</v>
      </c>
      <c r="B21667" t="str">
        <f t="shared" si="338"/>
        <v>245---55</v>
      </c>
      <c r="C21667" t="s">
        <v>5935</v>
      </c>
      <c r="D21667" t="s">
        <v>816</v>
      </c>
      <c r="E21667">
        <v>55</v>
      </c>
    </row>
    <row r="21668" spans="1:5" ht="13.5" customHeight="1">
      <c r="A21668">
        <v>245</v>
      </c>
      <c r="B21668" t="str">
        <f t="shared" si="338"/>
        <v>245---56</v>
      </c>
      <c r="C21668" t="s">
        <v>5936</v>
      </c>
      <c r="D21668" t="s">
        <v>845</v>
      </c>
      <c r="E21668">
        <v>56</v>
      </c>
    </row>
    <row r="21669" spans="1:5" ht="13.5" customHeight="1">
      <c r="A21669">
        <v>245</v>
      </c>
      <c r="B21669" t="str">
        <f t="shared" si="338"/>
        <v>245---57</v>
      </c>
      <c r="C21669" t="s">
        <v>5937</v>
      </c>
      <c r="D21669" t="s">
        <v>849</v>
      </c>
      <c r="E21669">
        <v>57</v>
      </c>
    </row>
    <row r="21670" spans="1:5" ht="13.5" customHeight="1">
      <c r="A21670">
        <v>245</v>
      </c>
      <c r="B21670" t="str">
        <f t="shared" si="338"/>
        <v>245---58</v>
      </c>
      <c r="C21670" t="s">
        <v>6004</v>
      </c>
      <c r="D21670" t="s">
        <v>960</v>
      </c>
      <c r="E21670">
        <v>58</v>
      </c>
    </row>
    <row r="21671" spans="1:5" ht="13.5" customHeight="1">
      <c r="A21671">
        <v>245</v>
      </c>
      <c r="B21671" t="str">
        <f t="shared" si="338"/>
        <v>245---59</v>
      </c>
      <c r="C21671" t="s">
        <v>5938</v>
      </c>
      <c r="D21671" t="s">
        <v>851</v>
      </c>
      <c r="E21671">
        <v>59</v>
      </c>
    </row>
    <row r="21672" spans="1:5" ht="13.5" customHeight="1">
      <c r="A21672">
        <v>245</v>
      </c>
      <c r="B21672" t="str">
        <f t="shared" si="338"/>
        <v>245---60</v>
      </c>
      <c r="C21672" t="s">
        <v>5973</v>
      </c>
      <c r="D21672" t="s">
        <v>1158</v>
      </c>
      <c r="E21672">
        <v>60</v>
      </c>
    </row>
    <row r="21673" spans="1:5" ht="13.5" customHeight="1">
      <c r="A21673">
        <v>245</v>
      </c>
      <c r="B21673" t="str">
        <f t="shared" si="338"/>
        <v>245---61</v>
      </c>
      <c r="C21673" t="s">
        <v>5995</v>
      </c>
      <c r="D21673" t="s">
        <v>1038</v>
      </c>
      <c r="E21673">
        <v>61</v>
      </c>
    </row>
    <row r="21674" spans="1:5" ht="13.5" customHeight="1">
      <c r="A21674">
        <v>245</v>
      </c>
      <c r="B21674" t="str">
        <f t="shared" si="338"/>
        <v>245---62</v>
      </c>
      <c r="C21674" t="s">
        <v>5990</v>
      </c>
      <c r="D21674" t="s">
        <v>1018</v>
      </c>
      <c r="E21674">
        <v>62</v>
      </c>
    </row>
    <row r="21675" spans="1:5" ht="13.5" customHeight="1">
      <c r="A21675">
        <v>245</v>
      </c>
      <c r="B21675" t="str">
        <f t="shared" si="338"/>
        <v>245---63</v>
      </c>
      <c r="C21675" t="s">
        <v>5989</v>
      </c>
      <c r="D21675" t="s">
        <v>1185</v>
      </c>
      <c r="E21675">
        <v>63</v>
      </c>
    </row>
    <row r="21676" spans="1:5" ht="13.5" customHeight="1">
      <c r="A21676">
        <v>245</v>
      </c>
      <c r="B21676" t="str">
        <f t="shared" si="338"/>
        <v>245---64</v>
      </c>
      <c r="C21676" t="s">
        <v>6014</v>
      </c>
      <c r="D21676" t="s">
        <v>1107</v>
      </c>
      <c r="E21676">
        <v>64</v>
      </c>
    </row>
    <row r="21677" spans="1:5" ht="13.5" customHeight="1">
      <c r="A21677">
        <v>94</v>
      </c>
      <c r="B21677" t="str">
        <f t="shared" si="338"/>
        <v>94---1</v>
      </c>
      <c r="C21677" t="s">
        <v>4216</v>
      </c>
      <c r="D21677" t="s">
        <v>713</v>
      </c>
      <c r="E21677">
        <v>1</v>
      </c>
    </row>
    <row r="21678" spans="1:5" ht="13.5" customHeight="1">
      <c r="A21678">
        <v>94</v>
      </c>
      <c r="B21678" t="str">
        <f t="shared" si="338"/>
        <v>94---2</v>
      </c>
      <c r="C21678" t="s">
        <v>4216</v>
      </c>
      <c r="D21678" t="s">
        <v>1021</v>
      </c>
      <c r="E21678">
        <v>2</v>
      </c>
    </row>
    <row r="21679" spans="1:5" ht="13.5" customHeight="1">
      <c r="A21679">
        <v>94</v>
      </c>
      <c r="B21679" t="str">
        <f t="shared" si="338"/>
        <v>94---3</v>
      </c>
      <c r="C21679" t="s">
        <v>4252</v>
      </c>
      <c r="D21679" t="s">
        <v>1142</v>
      </c>
      <c r="E21679">
        <v>3</v>
      </c>
    </row>
    <row r="21680" spans="1:5" ht="13.5" customHeight="1">
      <c r="A21680">
        <v>94</v>
      </c>
      <c r="B21680" t="str">
        <f t="shared" si="338"/>
        <v>94---4</v>
      </c>
      <c r="C21680" t="s">
        <v>4269</v>
      </c>
      <c r="D21680" t="s">
        <v>966</v>
      </c>
      <c r="E21680">
        <v>4</v>
      </c>
    </row>
    <row r="21681" spans="1:5" ht="13.5" customHeight="1">
      <c r="A21681">
        <v>94</v>
      </c>
      <c r="B21681" t="str">
        <f t="shared" si="338"/>
        <v>94---5</v>
      </c>
      <c r="C21681" t="s">
        <v>4271</v>
      </c>
      <c r="D21681" t="s">
        <v>865</v>
      </c>
      <c r="E21681">
        <v>5</v>
      </c>
    </row>
    <row r="21682" spans="1:5" ht="13.5" customHeight="1">
      <c r="A21682">
        <v>94</v>
      </c>
      <c r="B21682" t="str">
        <f t="shared" si="338"/>
        <v>94---6</v>
      </c>
      <c r="C21682" t="s">
        <v>4239</v>
      </c>
      <c r="D21682" t="s">
        <v>789</v>
      </c>
      <c r="E21682">
        <v>6</v>
      </c>
    </row>
    <row r="21683" spans="1:5" ht="13.5" customHeight="1">
      <c r="A21683">
        <v>94</v>
      </c>
      <c r="B21683" t="str">
        <f t="shared" si="338"/>
        <v>94---7</v>
      </c>
      <c r="C21683" t="s">
        <v>4228</v>
      </c>
      <c r="D21683" t="s">
        <v>204</v>
      </c>
      <c r="E21683">
        <v>7</v>
      </c>
    </row>
    <row r="21684" spans="1:5" ht="13.5" customHeight="1">
      <c r="A21684">
        <v>94</v>
      </c>
      <c r="B21684" t="str">
        <f t="shared" si="338"/>
        <v>94---8</v>
      </c>
      <c r="C21684" t="s">
        <v>4268</v>
      </c>
      <c r="D21684" t="s">
        <v>718</v>
      </c>
      <c r="E21684">
        <v>8</v>
      </c>
    </row>
    <row r="21685" spans="1:5" ht="13.5" customHeight="1">
      <c r="A21685">
        <v>94</v>
      </c>
      <c r="B21685" t="str">
        <f t="shared" si="338"/>
        <v>94---9</v>
      </c>
      <c r="C21685" t="s">
        <v>4230</v>
      </c>
      <c r="D21685" t="s">
        <v>902</v>
      </c>
      <c r="E21685">
        <v>9</v>
      </c>
    </row>
    <row r="21686" spans="1:5" ht="13.5" customHeight="1">
      <c r="A21686">
        <v>94</v>
      </c>
      <c r="B21686" t="str">
        <f t="shared" si="338"/>
        <v>94---10</v>
      </c>
      <c r="C21686" t="s">
        <v>4244</v>
      </c>
      <c r="D21686" t="s">
        <v>1256</v>
      </c>
      <c r="E21686">
        <v>10</v>
      </c>
    </row>
    <row r="21687" spans="1:5" ht="13.5" customHeight="1">
      <c r="A21687">
        <v>94</v>
      </c>
      <c r="B21687" t="str">
        <f t="shared" si="338"/>
        <v>94---11</v>
      </c>
      <c r="C21687" t="s">
        <v>4231</v>
      </c>
      <c r="D21687" t="s">
        <v>1117</v>
      </c>
      <c r="E21687">
        <v>11</v>
      </c>
    </row>
    <row r="21688" spans="1:5" ht="13.5" customHeight="1">
      <c r="A21688">
        <v>94</v>
      </c>
      <c r="B21688" t="str">
        <f t="shared" si="338"/>
        <v>94---12</v>
      </c>
      <c r="C21688" t="s">
        <v>4254</v>
      </c>
      <c r="D21688" t="s">
        <v>1315</v>
      </c>
      <c r="E21688">
        <v>12</v>
      </c>
    </row>
    <row r="21689" spans="1:5" ht="13.5" customHeight="1">
      <c r="A21689">
        <v>94</v>
      </c>
      <c r="B21689" t="str">
        <f t="shared" si="338"/>
        <v>94---13</v>
      </c>
      <c r="C21689" t="s">
        <v>4233</v>
      </c>
      <c r="D21689" t="s">
        <v>722</v>
      </c>
      <c r="E21689">
        <v>13</v>
      </c>
    </row>
    <row r="21690" spans="1:5" ht="13.5" customHeight="1">
      <c r="A21690">
        <v>94</v>
      </c>
      <c r="B21690" t="str">
        <f t="shared" si="338"/>
        <v>94---14</v>
      </c>
      <c r="C21690" t="s">
        <v>4272</v>
      </c>
      <c r="D21690" t="s">
        <v>1113</v>
      </c>
      <c r="E21690">
        <v>14</v>
      </c>
    </row>
    <row r="21691" spans="1:5" ht="13.5" customHeight="1">
      <c r="A21691">
        <v>94</v>
      </c>
      <c r="B21691" t="str">
        <f t="shared" si="338"/>
        <v>94---15</v>
      </c>
      <c r="C21691" t="s">
        <v>5911</v>
      </c>
      <c r="D21691" t="s">
        <v>1367</v>
      </c>
      <c r="E21691">
        <v>15</v>
      </c>
    </row>
    <row r="21692" spans="1:5" ht="13.5" customHeight="1">
      <c r="A21692">
        <v>94</v>
      </c>
      <c r="B21692" t="str">
        <f t="shared" si="338"/>
        <v>94---16</v>
      </c>
      <c r="C21692" t="s">
        <v>5911</v>
      </c>
      <c r="D21692" t="s">
        <v>1076</v>
      </c>
      <c r="E21692">
        <v>16</v>
      </c>
    </row>
    <row r="21693" spans="1:5" ht="13.5" customHeight="1">
      <c r="A21693">
        <v>94</v>
      </c>
      <c r="B21693" t="str">
        <f t="shared" si="338"/>
        <v>94---17</v>
      </c>
      <c r="C21693" t="s">
        <v>5911</v>
      </c>
      <c r="D21693" t="s">
        <v>1075</v>
      </c>
      <c r="E21693">
        <v>17</v>
      </c>
    </row>
    <row r="21694" spans="1:5" ht="13.5" customHeight="1">
      <c r="A21694">
        <v>94</v>
      </c>
      <c r="B21694" t="str">
        <f t="shared" si="338"/>
        <v>94---18</v>
      </c>
      <c r="C21694" t="s">
        <v>5911</v>
      </c>
      <c r="D21694" t="s">
        <v>1260</v>
      </c>
      <c r="E21694">
        <v>18</v>
      </c>
    </row>
    <row r="21695" spans="1:5" ht="13.5" customHeight="1">
      <c r="A21695">
        <v>94</v>
      </c>
      <c r="B21695" t="str">
        <f t="shared" si="338"/>
        <v>94---19</v>
      </c>
      <c r="C21695" t="s">
        <v>5928</v>
      </c>
      <c r="D21695" t="s">
        <v>1254</v>
      </c>
      <c r="E21695">
        <v>19</v>
      </c>
    </row>
    <row r="21696" spans="1:5" ht="13.5" customHeight="1">
      <c r="A21696">
        <v>94</v>
      </c>
      <c r="B21696" t="str">
        <f t="shared" si="338"/>
        <v>94---20</v>
      </c>
      <c r="C21696" t="s">
        <v>727</v>
      </c>
      <c r="D21696" t="s">
        <v>1308</v>
      </c>
      <c r="E21696">
        <v>20</v>
      </c>
    </row>
    <row r="21697" spans="1:5" ht="13.5" customHeight="1">
      <c r="A21697">
        <v>94</v>
      </c>
      <c r="B21697" t="str">
        <f t="shared" si="338"/>
        <v>94---21</v>
      </c>
      <c r="C21697" t="s">
        <v>1072</v>
      </c>
      <c r="D21697" t="s">
        <v>1220</v>
      </c>
      <c r="E21697">
        <v>21</v>
      </c>
    </row>
    <row r="21698" spans="1:5" ht="13.5" customHeight="1">
      <c r="A21698">
        <v>94</v>
      </c>
      <c r="B21698" t="str">
        <f t="shared" si="338"/>
        <v>94---22</v>
      </c>
      <c r="C21698" t="s">
        <v>795</v>
      </c>
      <c r="D21698" t="s">
        <v>1062</v>
      </c>
      <c r="E21698">
        <v>22</v>
      </c>
    </row>
    <row r="21699" spans="1:5" ht="13.5" customHeight="1">
      <c r="A21699">
        <v>94</v>
      </c>
      <c r="B21699" t="str">
        <f t="shared" ref="B21699:B21762" si="339">A21699&amp;"---"&amp;E21699</f>
        <v>94---23</v>
      </c>
      <c r="C21699" t="s">
        <v>743</v>
      </c>
      <c r="D21699" t="s">
        <v>754</v>
      </c>
      <c r="E21699">
        <v>23</v>
      </c>
    </row>
    <row r="21700" spans="1:5" ht="13.5" customHeight="1">
      <c r="A21700">
        <v>94</v>
      </c>
      <c r="B21700" t="str">
        <f t="shared" si="339"/>
        <v>94---24</v>
      </c>
      <c r="C21700" t="s">
        <v>745</v>
      </c>
      <c r="D21700" t="s">
        <v>837</v>
      </c>
      <c r="E21700">
        <v>24</v>
      </c>
    </row>
    <row r="21701" spans="1:5" ht="13.5" customHeight="1">
      <c r="A21701">
        <v>94</v>
      </c>
      <c r="B21701" t="str">
        <f t="shared" si="339"/>
        <v>94---25</v>
      </c>
      <c r="C21701" t="s">
        <v>987</v>
      </c>
      <c r="D21701" t="s">
        <v>1263</v>
      </c>
      <c r="E21701">
        <v>25</v>
      </c>
    </row>
    <row r="21702" spans="1:5" ht="13.5" customHeight="1">
      <c r="A21702">
        <v>94</v>
      </c>
      <c r="B21702" t="str">
        <f t="shared" si="339"/>
        <v>94---26</v>
      </c>
      <c r="C21702" t="s">
        <v>989</v>
      </c>
      <c r="D21702" t="s">
        <v>738</v>
      </c>
      <c r="E21702">
        <v>26</v>
      </c>
    </row>
    <row r="21703" spans="1:5" ht="13.5" customHeight="1">
      <c r="A21703">
        <v>94</v>
      </c>
      <c r="B21703" t="str">
        <f t="shared" si="339"/>
        <v>94---27</v>
      </c>
      <c r="C21703" t="s">
        <v>936</v>
      </c>
      <c r="D21703" t="s">
        <v>779</v>
      </c>
      <c r="E21703">
        <v>27</v>
      </c>
    </row>
    <row r="21704" spans="1:5" ht="13.5" customHeight="1">
      <c r="A21704">
        <v>94</v>
      </c>
      <c r="B21704" t="str">
        <f t="shared" si="339"/>
        <v>94---28</v>
      </c>
      <c r="C21704" t="s">
        <v>819</v>
      </c>
      <c r="D21704" t="s">
        <v>756</v>
      </c>
      <c r="E21704">
        <v>28</v>
      </c>
    </row>
    <row r="21705" spans="1:5" ht="13.5" customHeight="1">
      <c r="A21705">
        <v>94</v>
      </c>
      <c r="B21705" t="str">
        <f t="shared" si="339"/>
        <v>94---29</v>
      </c>
      <c r="C21705" t="s">
        <v>824</v>
      </c>
      <c r="D21705" t="s">
        <v>752</v>
      </c>
      <c r="E21705">
        <v>29</v>
      </c>
    </row>
    <row r="21706" spans="1:5" ht="13.5" customHeight="1">
      <c r="A21706">
        <v>94</v>
      </c>
      <c r="B21706" t="str">
        <f t="shared" si="339"/>
        <v>94---30</v>
      </c>
      <c r="C21706" t="s">
        <v>828</v>
      </c>
      <c r="D21706" t="s">
        <v>818</v>
      </c>
      <c r="E21706">
        <v>30</v>
      </c>
    </row>
    <row r="21707" spans="1:5" ht="13.5" customHeight="1">
      <c r="A21707">
        <v>94</v>
      </c>
      <c r="B21707" t="str">
        <f t="shared" si="339"/>
        <v>94---31</v>
      </c>
      <c r="C21707" t="s">
        <v>759</v>
      </c>
      <c r="D21707" t="s">
        <v>823</v>
      </c>
      <c r="E21707">
        <v>31</v>
      </c>
    </row>
    <row r="21708" spans="1:5" ht="13.5" customHeight="1">
      <c r="A21708">
        <v>94</v>
      </c>
      <c r="B21708" t="str">
        <f t="shared" si="339"/>
        <v>94---32</v>
      </c>
      <c r="C21708" t="s">
        <v>991</v>
      </c>
      <c r="D21708" t="s">
        <v>966</v>
      </c>
      <c r="E21708">
        <v>32</v>
      </c>
    </row>
    <row r="21709" spans="1:5" ht="13.5" customHeight="1">
      <c r="A21709">
        <v>94</v>
      </c>
      <c r="B21709" t="str">
        <f t="shared" si="339"/>
        <v>94---33</v>
      </c>
      <c r="C21709" t="s">
        <v>866</v>
      </c>
      <c r="D21709" t="s">
        <v>831</v>
      </c>
      <c r="E21709">
        <v>33</v>
      </c>
    </row>
    <row r="21710" spans="1:5" ht="13.5" customHeight="1">
      <c r="A21710">
        <v>94</v>
      </c>
      <c r="B21710" t="str">
        <f t="shared" si="339"/>
        <v>94---34</v>
      </c>
      <c r="C21710" t="s">
        <v>765</v>
      </c>
      <c r="D21710" t="s">
        <v>1196</v>
      </c>
      <c r="E21710">
        <v>34</v>
      </c>
    </row>
    <row r="21711" spans="1:5" ht="13.5" customHeight="1">
      <c r="A21711">
        <v>94</v>
      </c>
      <c r="B21711" t="str">
        <f t="shared" si="339"/>
        <v>94---35</v>
      </c>
      <c r="C21711" t="s">
        <v>868</v>
      </c>
      <c r="D21711" t="s">
        <v>758</v>
      </c>
      <c r="E21711">
        <v>35</v>
      </c>
    </row>
    <row r="21712" spans="1:5" ht="13.5" customHeight="1">
      <c r="A21712">
        <v>94</v>
      </c>
      <c r="B21712" t="str">
        <f t="shared" si="339"/>
        <v>94---36</v>
      </c>
      <c r="C21712" t="s">
        <v>969</v>
      </c>
      <c r="D21712" t="s">
        <v>802</v>
      </c>
      <c r="E21712">
        <v>36</v>
      </c>
    </row>
    <row r="21713" spans="1:5" ht="13.5" customHeight="1">
      <c r="A21713">
        <v>94</v>
      </c>
      <c r="B21713" t="str">
        <f t="shared" si="339"/>
        <v>94---37</v>
      </c>
      <c r="C21713" t="s">
        <v>918</v>
      </c>
      <c r="D21713" t="s">
        <v>865</v>
      </c>
      <c r="E21713">
        <v>37</v>
      </c>
    </row>
    <row r="21714" spans="1:5" ht="13.5" customHeight="1">
      <c r="A21714">
        <v>94</v>
      </c>
      <c r="B21714" t="str">
        <f t="shared" si="339"/>
        <v>94---38</v>
      </c>
      <c r="C21714" t="s">
        <v>896</v>
      </c>
      <c r="D21714" t="s">
        <v>1202</v>
      </c>
      <c r="E21714">
        <v>38</v>
      </c>
    </row>
    <row r="21715" spans="1:5" ht="13.5" customHeight="1">
      <c r="A21715">
        <v>94</v>
      </c>
      <c r="B21715" t="str">
        <f t="shared" si="339"/>
        <v>94---39</v>
      </c>
      <c r="C21715" t="s">
        <v>5912</v>
      </c>
      <c r="D21715" t="s">
        <v>764</v>
      </c>
      <c r="E21715">
        <v>39</v>
      </c>
    </row>
    <row r="21716" spans="1:5" ht="13.5" customHeight="1">
      <c r="A21716">
        <v>94</v>
      </c>
      <c r="B21716" t="str">
        <f t="shared" si="339"/>
        <v>94---40</v>
      </c>
      <c r="C21716" t="s">
        <v>5925</v>
      </c>
      <c r="D21716" t="s">
        <v>798</v>
      </c>
      <c r="E21716">
        <v>40</v>
      </c>
    </row>
    <row r="21717" spans="1:5" ht="13.5" customHeight="1">
      <c r="A21717">
        <v>94</v>
      </c>
      <c r="B21717" t="str">
        <f t="shared" si="339"/>
        <v>94---41</v>
      </c>
      <c r="C21717" t="s">
        <v>5915</v>
      </c>
      <c r="D21717" t="s">
        <v>772</v>
      </c>
      <c r="E21717">
        <v>41</v>
      </c>
    </row>
    <row r="21718" spans="1:5" ht="13.5" customHeight="1">
      <c r="A21718">
        <v>94</v>
      </c>
      <c r="B21718" t="str">
        <f t="shared" si="339"/>
        <v>94---42</v>
      </c>
      <c r="C21718" t="s">
        <v>5917</v>
      </c>
      <c r="D21718" t="s">
        <v>789</v>
      </c>
      <c r="E21718">
        <v>42</v>
      </c>
    </row>
    <row r="21719" spans="1:5" ht="13.5" customHeight="1">
      <c r="A21719">
        <v>94</v>
      </c>
      <c r="B21719" t="str">
        <f t="shared" si="339"/>
        <v>94---43</v>
      </c>
      <c r="C21719" t="s">
        <v>5918</v>
      </c>
      <c r="D21719" t="s">
        <v>770</v>
      </c>
      <c r="E21719">
        <v>43</v>
      </c>
    </row>
    <row r="21720" spans="1:5" ht="13.5" customHeight="1">
      <c r="A21720">
        <v>94</v>
      </c>
      <c r="B21720" t="str">
        <f t="shared" si="339"/>
        <v>94---44</v>
      </c>
      <c r="C21720" t="s">
        <v>5994</v>
      </c>
      <c r="D21720" t="s">
        <v>984</v>
      </c>
      <c r="E21720">
        <v>44</v>
      </c>
    </row>
    <row r="21721" spans="1:5" ht="13.5" customHeight="1">
      <c r="A21721">
        <v>94</v>
      </c>
      <c r="B21721" t="str">
        <f t="shared" si="339"/>
        <v>94---45</v>
      </c>
      <c r="C21721" t="s">
        <v>6002</v>
      </c>
      <c r="D21721" t="s">
        <v>1113</v>
      </c>
      <c r="E21721">
        <v>45</v>
      </c>
    </row>
    <row r="21722" spans="1:5" ht="13.5" customHeight="1">
      <c r="A21722">
        <v>94</v>
      </c>
      <c r="B21722" t="str">
        <f t="shared" si="339"/>
        <v>94---46</v>
      </c>
      <c r="C21722" t="s">
        <v>6003</v>
      </c>
      <c r="D21722" t="s">
        <v>1016</v>
      </c>
      <c r="E21722">
        <v>46</v>
      </c>
    </row>
    <row r="21723" spans="1:5" ht="13.5" customHeight="1">
      <c r="A21723">
        <v>94</v>
      </c>
      <c r="B21723" t="str">
        <f t="shared" si="339"/>
        <v>94---47</v>
      </c>
      <c r="C21723" t="s">
        <v>5941</v>
      </c>
      <c r="D21723" t="s">
        <v>861</v>
      </c>
      <c r="E21723">
        <v>47</v>
      </c>
    </row>
    <row r="21724" spans="1:5" ht="13.5" customHeight="1">
      <c r="A21724">
        <v>94</v>
      </c>
      <c r="B21724" t="str">
        <f t="shared" si="339"/>
        <v>94---48</v>
      </c>
      <c r="C21724" t="s">
        <v>5954</v>
      </c>
      <c r="D21724" t="s">
        <v>1166</v>
      </c>
      <c r="E21724">
        <v>48</v>
      </c>
    </row>
    <row r="21725" spans="1:5" ht="13.5" customHeight="1">
      <c r="A21725">
        <v>94</v>
      </c>
      <c r="B21725" t="str">
        <f t="shared" si="339"/>
        <v>94---49</v>
      </c>
      <c r="C21725" t="s">
        <v>5991</v>
      </c>
      <c r="D21725" t="s">
        <v>1092</v>
      </c>
      <c r="E21725">
        <v>49</v>
      </c>
    </row>
    <row r="21726" spans="1:5" ht="13.5" customHeight="1">
      <c r="A21726">
        <v>94</v>
      </c>
      <c r="B21726" t="str">
        <f t="shared" si="339"/>
        <v>94---50</v>
      </c>
      <c r="C21726" t="s">
        <v>5924</v>
      </c>
      <c r="D21726" t="s">
        <v>726</v>
      </c>
      <c r="E21726">
        <v>50</v>
      </c>
    </row>
    <row r="21727" spans="1:5" ht="13.5" customHeight="1">
      <c r="A21727">
        <v>95</v>
      </c>
      <c r="B21727" t="str">
        <f t="shared" si="339"/>
        <v>95---1</v>
      </c>
      <c r="C21727" t="s">
        <v>4234</v>
      </c>
      <c r="D21727" t="s">
        <v>1291</v>
      </c>
      <c r="E21727">
        <v>1</v>
      </c>
    </row>
    <row r="21728" spans="1:5" ht="13.5" customHeight="1">
      <c r="A21728">
        <v>95</v>
      </c>
      <c r="B21728" t="str">
        <f t="shared" si="339"/>
        <v>95---2</v>
      </c>
      <c r="C21728" t="s">
        <v>4216</v>
      </c>
      <c r="D21728" t="s">
        <v>1291</v>
      </c>
      <c r="E21728">
        <v>2</v>
      </c>
    </row>
    <row r="21729" spans="1:5" ht="13.5" customHeight="1">
      <c r="A21729">
        <v>95</v>
      </c>
      <c r="B21729" t="str">
        <f t="shared" si="339"/>
        <v>95---3</v>
      </c>
      <c r="C21729" t="s">
        <v>4216</v>
      </c>
      <c r="D21729" t="s">
        <v>713</v>
      </c>
      <c r="E21729">
        <v>3</v>
      </c>
    </row>
    <row r="21730" spans="1:5" ht="13.5" customHeight="1">
      <c r="A21730">
        <v>95</v>
      </c>
      <c r="B21730" t="str">
        <f t="shared" si="339"/>
        <v>95---4</v>
      </c>
      <c r="C21730" t="s">
        <v>4216</v>
      </c>
      <c r="D21730" t="s">
        <v>1021</v>
      </c>
      <c r="E21730">
        <v>4</v>
      </c>
    </row>
    <row r="21731" spans="1:5" ht="13.5" customHeight="1">
      <c r="A21731">
        <v>95</v>
      </c>
      <c r="B21731" t="str">
        <f t="shared" si="339"/>
        <v>95---5</v>
      </c>
      <c r="C21731" t="s">
        <v>4216</v>
      </c>
      <c r="D21731" t="s">
        <v>1142</v>
      </c>
      <c r="E21731">
        <v>5</v>
      </c>
    </row>
    <row r="21732" spans="1:5" ht="13.5" customHeight="1">
      <c r="A21732">
        <v>95</v>
      </c>
      <c r="B21732" t="str">
        <f t="shared" si="339"/>
        <v>95---6</v>
      </c>
      <c r="C21732" t="s">
        <v>4216</v>
      </c>
      <c r="D21732" t="s">
        <v>966</v>
      </c>
      <c r="E21732">
        <v>6</v>
      </c>
    </row>
    <row r="21733" spans="1:5" ht="13.5" customHeight="1">
      <c r="A21733">
        <v>95</v>
      </c>
      <c r="B21733" t="str">
        <f t="shared" si="339"/>
        <v>95---7</v>
      </c>
      <c r="C21733" t="s">
        <v>4271</v>
      </c>
      <c r="D21733" t="s">
        <v>865</v>
      </c>
      <c r="E21733">
        <v>7</v>
      </c>
    </row>
    <row r="21734" spans="1:5" ht="13.5" customHeight="1">
      <c r="A21734">
        <v>95</v>
      </c>
      <c r="B21734" t="str">
        <f t="shared" si="339"/>
        <v>95---8</v>
      </c>
      <c r="C21734" t="s">
        <v>4239</v>
      </c>
      <c r="D21734" t="s">
        <v>789</v>
      </c>
      <c r="E21734">
        <v>8</v>
      </c>
    </row>
    <row r="21735" spans="1:5" ht="13.5" customHeight="1">
      <c r="A21735">
        <v>95</v>
      </c>
      <c r="B21735" t="str">
        <f t="shared" si="339"/>
        <v>95---9</v>
      </c>
      <c r="C21735" t="s">
        <v>4228</v>
      </c>
      <c r="D21735" t="s">
        <v>204</v>
      </c>
      <c r="E21735">
        <v>9</v>
      </c>
    </row>
    <row r="21736" spans="1:5" ht="13.5" customHeight="1">
      <c r="A21736">
        <v>95</v>
      </c>
      <c r="B21736" t="str">
        <f t="shared" si="339"/>
        <v>95---10</v>
      </c>
      <c r="C21736" t="s">
        <v>4268</v>
      </c>
      <c r="D21736" t="s">
        <v>718</v>
      </c>
      <c r="E21736">
        <v>10</v>
      </c>
    </row>
    <row r="21737" spans="1:5" ht="13.5" customHeight="1">
      <c r="A21737">
        <v>95</v>
      </c>
      <c r="B21737" t="str">
        <f t="shared" si="339"/>
        <v>95---11</v>
      </c>
      <c r="C21737" t="s">
        <v>4276</v>
      </c>
      <c r="D21737" t="s">
        <v>902</v>
      </c>
      <c r="E21737">
        <v>11</v>
      </c>
    </row>
    <row r="21738" spans="1:5" ht="13.5" customHeight="1">
      <c r="A21738">
        <v>95</v>
      </c>
      <c r="B21738" t="str">
        <f t="shared" si="339"/>
        <v>95---12</v>
      </c>
      <c r="C21738" t="s">
        <v>4231</v>
      </c>
      <c r="D21738" t="s">
        <v>1256</v>
      </c>
      <c r="E21738">
        <v>12</v>
      </c>
    </row>
    <row r="21739" spans="1:5" ht="13.5" customHeight="1">
      <c r="A21739">
        <v>95</v>
      </c>
      <c r="B21739" t="str">
        <f t="shared" si="339"/>
        <v>95---13</v>
      </c>
      <c r="C21739" t="s">
        <v>4264</v>
      </c>
      <c r="D21739" t="s">
        <v>1117</v>
      </c>
      <c r="E21739">
        <v>13</v>
      </c>
    </row>
    <row r="21740" spans="1:5" ht="13.5" customHeight="1">
      <c r="A21740">
        <v>95</v>
      </c>
      <c r="B21740" t="str">
        <f t="shared" si="339"/>
        <v>95---14</v>
      </c>
      <c r="C21740" t="s">
        <v>4272</v>
      </c>
      <c r="D21740" t="s">
        <v>1315</v>
      </c>
      <c r="E21740">
        <v>14</v>
      </c>
    </row>
    <row r="21741" spans="1:5" ht="13.5" customHeight="1">
      <c r="A21741">
        <v>95</v>
      </c>
      <c r="B21741" t="str">
        <f t="shared" si="339"/>
        <v>95---15</v>
      </c>
      <c r="C21741" t="s">
        <v>4245</v>
      </c>
      <c r="D21741" t="s">
        <v>722</v>
      </c>
      <c r="E21741">
        <v>15</v>
      </c>
    </row>
    <row r="21742" spans="1:5" ht="13.5" customHeight="1">
      <c r="A21742">
        <v>95</v>
      </c>
      <c r="B21742" t="str">
        <f t="shared" si="339"/>
        <v>95---16</v>
      </c>
      <c r="C21742" t="s">
        <v>4257</v>
      </c>
      <c r="D21742" t="s">
        <v>1113</v>
      </c>
      <c r="E21742">
        <v>16</v>
      </c>
    </row>
    <row r="21743" spans="1:5" ht="13.5" customHeight="1">
      <c r="A21743">
        <v>95</v>
      </c>
      <c r="B21743" t="str">
        <f t="shared" si="339"/>
        <v>95---17</v>
      </c>
      <c r="C21743" t="s">
        <v>5928</v>
      </c>
      <c r="D21743" t="s">
        <v>1254</v>
      </c>
      <c r="E21743">
        <v>17</v>
      </c>
    </row>
    <row r="21744" spans="1:5" ht="13.5" customHeight="1">
      <c r="A21744">
        <v>95</v>
      </c>
      <c r="B21744" t="str">
        <f t="shared" si="339"/>
        <v>95---18</v>
      </c>
      <c r="C21744" t="s">
        <v>727</v>
      </c>
      <c r="D21744" t="s">
        <v>1308</v>
      </c>
      <c r="E21744">
        <v>18</v>
      </c>
    </row>
    <row r="21745" spans="1:5" ht="13.5" customHeight="1">
      <c r="A21745">
        <v>95</v>
      </c>
      <c r="B21745" t="str">
        <f t="shared" si="339"/>
        <v>95---19</v>
      </c>
      <c r="C21745" t="s">
        <v>1072</v>
      </c>
      <c r="D21745" t="s">
        <v>1220</v>
      </c>
      <c r="E21745">
        <v>19</v>
      </c>
    </row>
    <row r="21746" spans="1:5" ht="13.5" customHeight="1">
      <c r="A21746">
        <v>95</v>
      </c>
      <c r="B21746" t="str">
        <f t="shared" si="339"/>
        <v>95---20</v>
      </c>
      <c r="C21746" t="s">
        <v>795</v>
      </c>
      <c r="D21746" t="s">
        <v>1062</v>
      </c>
      <c r="E21746">
        <v>20</v>
      </c>
    </row>
    <row r="21747" spans="1:5" ht="13.5" customHeight="1">
      <c r="A21747">
        <v>95</v>
      </c>
      <c r="B21747" t="str">
        <f t="shared" si="339"/>
        <v>95---21</v>
      </c>
      <c r="C21747" t="s">
        <v>1017</v>
      </c>
      <c r="D21747" t="s">
        <v>796</v>
      </c>
      <c r="E21747">
        <v>21</v>
      </c>
    </row>
    <row r="21748" spans="1:5" ht="13.5" customHeight="1">
      <c r="A21748">
        <v>95</v>
      </c>
      <c r="B21748" t="str">
        <f t="shared" si="339"/>
        <v>95---22</v>
      </c>
      <c r="C21748" t="s">
        <v>731</v>
      </c>
      <c r="D21748" t="s">
        <v>800</v>
      </c>
      <c r="E21748">
        <v>22</v>
      </c>
    </row>
    <row r="21749" spans="1:5" ht="13.5" customHeight="1">
      <c r="A21749">
        <v>95</v>
      </c>
      <c r="B21749" t="str">
        <f t="shared" si="339"/>
        <v>95---23</v>
      </c>
      <c r="C21749" t="s">
        <v>743</v>
      </c>
      <c r="D21749" t="s">
        <v>754</v>
      </c>
      <c r="E21749">
        <v>23</v>
      </c>
    </row>
    <row r="21750" spans="1:5" ht="13.5" customHeight="1">
      <c r="A21750">
        <v>95</v>
      </c>
      <c r="B21750" t="str">
        <f t="shared" si="339"/>
        <v>95---24</v>
      </c>
      <c r="C21750" t="s">
        <v>745</v>
      </c>
      <c r="D21750" t="s">
        <v>837</v>
      </c>
      <c r="E21750">
        <v>24</v>
      </c>
    </row>
    <row r="21751" spans="1:5" ht="13.5" customHeight="1">
      <c r="A21751">
        <v>95</v>
      </c>
      <c r="B21751" t="str">
        <f t="shared" si="339"/>
        <v>95---25</v>
      </c>
      <c r="C21751" t="s">
        <v>987</v>
      </c>
      <c r="D21751" t="s">
        <v>1263</v>
      </c>
      <c r="E21751">
        <v>25</v>
      </c>
    </row>
    <row r="21752" spans="1:5" ht="13.5" customHeight="1">
      <c r="A21752">
        <v>95</v>
      </c>
      <c r="B21752" t="str">
        <f t="shared" si="339"/>
        <v>95---26</v>
      </c>
      <c r="C21752" t="s">
        <v>989</v>
      </c>
      <c r="D21752" t="s">
        <v>738</v>
      </c>
      <c r="E21752">
        <v>26</v>
      </c>
    </row>
    <row r="21753" spans="1:5" ht="13.5" customHeight="1">
      <c r="A21753">
        <v>95</v>
      </c>
      <c r="B21753" t="str">
        <f t="shared" si="339"/>
        <v>95---27</v>
      </c>
      <c r="C21753" t="s">
        <v>936</v>
      </c>
      <c r="D21753" t="s">
        <v>779</v>
      </c>
      <c r="E21753">
        <v>27</v>
      </c>
    </row>
    <row r="21754" spans="1:5" ht="13.5" customHeight="1">
      <c r="A21754">
        <v>95</v>
      </c>
      <c r="B21754" t="str">
        <f t="shared" si="339"/>
        <v>95---28</v>
      </c>
      <c r="C21754" t="s">
        <v>819</v>
      </c>
      <c r="D21754" t="s">
        <v>756</v>
      </c>
      <c r="E21754">
        <v>28</v>
      </c>
    </row>
    <row r="21755" spans="1:5" ht="13.5" customHeight="1">
      <c r="A21755">
        <v>95</v>
      </c>
      <c r="B21755" t="str">
        <f t="shared" si="339"/>
        <v>95---29</v>
      </c>
      <c r="C21755" t="s">
        <v>824</v>
      </c>
      <c r="D21755" t="s">
        <v>752</v>
      </c>
      <c r="E21755">
        <v>29</v>
      </c>
    </row>
    <row r="21756" spans="1:5" ht="13.5" customHeight="1">
      <c r="A21756">
        <v>95</v>
      </c>
      <c r="B21756" t="str">
        <f t="shared" si="339"/>
        <v>95---30</v>
      </c>
      <c r="C21756" t="s">
        <v>753</v>
      </c>
      <c r="D21756" t="s">
        <v>1002</v>
      </c>
      <c r="E21756">
        <v>30</v>
      </c>
    </row>
    <row r="21757" spans="1:5" ht="13.5" customHeight="1">
      <c r="A21757">
        <v>95</v>
      </c>
      <c r="B21757" t="str">
        <f t="shared" si="339"/>
        <v>95---31</v>
      </c>
      <c r="C21757" t="s">
        <v>828</v>
      </c>
      <c r="D21757" t="s">
        <v>818</v>
      </c>
      <c r="E21757">
        <v>31</v>
      </c>
    </row>
    <row r="21758" spans="1:5" ht="13.5" customHeight="1">
      <c r="A21758">
        <v>95</v>
      </c>
      <c r="B21758" t="str">
        <f t="shared" si="339"/>
        <v>95---32</v>
      </c>
      <c r="C21758" t="s">
        <v>759</v>
      </c>
      <c r="D21758" t="s">
        <v>823</v>
      </c>
      <c r="E21758">
        <v>32</v>
      </c>
    </row>
    <row r="21759" spans="1:5" ht="13.5" customHeight="1">
      <c r="A21759">
        <v>95</v>
      </c>
      <c r="B21759" t="str">
        <f t="shared" si="339"/>
        <v>95---33</v>
      </c>
      <c r="C21759" t="s">
        <v>991</v>
      </c>
      <c r="D21759" t="s">
        <v>966</v>
      </c>
      <c r="E21759">
        <v>33</v>
      </c>
    </row>
    <row r="21760" spans="1:5" ht="13.5" customHeight="1">
      <c r="A21760">
        <v>95</v>
      </c>
      <c r="B21760" t="str">
        <f t="shared" si="339"/>
        <v>95---34</v>
      </c>
      <c r="C21760" t="s">
        <v>866</v>
      </c>
      <c r="D21760" t="s">
        <v>831</v>
      </c>
      <c r="E21760">
        <v>34</v>
      </c>
    </row>
    <row r="21761" spans="1:5" ht="13.5" customHeight="1">
      <c r="A21761">
        <v>95</v>
      </c>
      <c r="B21761" t="str">
        <f t="shared" si="339"/>
        <v>95---35</v>
      </c>
      <c r="C21761" t="s">
        <v>1009</v>
      </c>
      <c r="D21761" t="s">
        <v>1340</v>
      </c>
      <c r="E21761">
        <v>35</v>
      </c>
    </row>
    <row r="21762" spans="1:5" ht="13.5" customHeight="1">
      <c r="A21762">
        <v>95</v>
      </c>
      <c r="B21762" t="str">
        <f t="shared" si="339"/>
        <v>95---36</v>
      </c>
      <c r="C21762" t="s">
        <v>836</v>
      </c>
      <c r="D21762" t="s">
        <v>835</v>
      </c>
      <c r="E21762">
        <v>36</v>
      </c>
    </row>
    <row r="21763" spans="1:5" ht="13.5" customHeight="1">
      <c r="A21763">
        <v>95</v>
      </c>
      <c r="B21763" t="str">
        <f t="shared" ref="B21763:B21826" si="340">A21763&amp;"---"&amp;E21763</f>
        <v>95---37</v>
      </c>
      <c r="C21763" t="s">
        <v>765</v>
      </c>
      <c r="D21763" t="s">
        <v>1196</v>
      </c>
      <c r="E21763">
        <v>37</v>
      </c>
    </row>
    <row r="21764" spans="1:5" ht="13.5" customHeight="1">
      <c r="A21764">
        <v>95</v>
      </c>
      <c r="B21764" t="str">
        <f t="shared" si="340"/>
        <v>95---38</v>
      </c>
      <c r="C21764" t="s">
        <v>868</v>
      </c>
      <c r="D21764" t="s">
        <v>758</v>
      </c>
      <c r="E21764">
        <v>38</v>
      </c>
    </row>
    <row r="21765" spans="1:5" ht="13.5" customHeight="1">
      <c r="A21765">
        <v>95</v>
      </c>
      <c r="B21765" t="str">
        <f t="shared" si="340"/>
        <v>95---39</v>
      </c>
      <c r="C21765" t="s">
        <v>969</v>
      </c>
      <c r="D21765" t="s">
        <v>802</v>
      </c>
      <c r="E21765">
        <v>39</v>
      </c>
    </row>
    <row r="21766" spans="1:5" ht="13.5" customHeight="1">
      <c r="A21766">
        <v>95</v>
      </c>
      <c r="B21766" t="str">
        <f t="shared" si="340"/>
        <v>95---40</v>
      </c>
      <c r="C21766" t="s">
        <v>918</v>
      </c>
      <c r="D21766" t="s">
        <v>865</v>
      </c>
      <c r="E21766">
        <v>40</v>
      </c>
    </row>
    <row r="21767" spans="1:5" ht="13.5" customHeight="1">
      <c r="A21767">
        <v>95</v>
      </c>
      <c r="B21767" t="str">
        <f t="shared" si="340"/>
        <v>95---41</v>
      </c>
      <c r="C21767" t="s">
        <v>896</v>
      </c>
      <c r="D21767" t="s">
        <v>1202</v>
      </c>
      <c r="E21767">
        <v>41</v>
      </c>
    </row>
    <row r="21768" spans="1:5" ht="13.5" customHeight="1">
      <c r="A21768">
        <v>95</v>
      </c>
      <c r="B21768" t="str">
        <f t="shared" si="340"/>
        <v>95---42</v>
      </c>
      <c r="C21768" t="s">
        <v>5912</v>
      </c>
      <c r="D21768" t="s">
        <v>764</v>
      </c>
      <c r="E21768">
        <v>42</v>
      </c>
    </row>
    <row r="21769" spans="1:5" ht="13.5" customHeight="1">
      <c r="A21769">
        <v>95</v>
      </c>
      <c r="B21769" t="str">
        <f t="shared" si="340"/>
        <v>95---43</v>
      </c>
      <c r="C21769" t="s">
        <v>5913</v>
      </c>
      <c r="D21769" t="s">
        <v>1114</v>
      </c>
      <c r="E21769">
        <v>43</v>
      </c>
    </row>
    <row r="21770" spans="1:5" ht="13.5" customHeight="1">
      <c r="A21770">
        <v>95</v>
      </c>
      <c r="B21770" t="str">
        <f t="shared" si="340"/>
        <v>95---44</v>
      </c>
      <c r="C21770" t="s">
        <v>6000</v>
      </c>
      <c r="D21770" t="s">
        <v>1198</v>
      </c>
      <c r="E21770">
        <v>44</v>
      </c>
    </row>
    <row r="21771" spans="1:5" ht="13.5" customHeight="1">
      <c r="A21771">
        <v>95</v>
      </c>
      <c r="B21771" t="str">
        <f t="shared" si="340"/>
        <v>95---45</v>
      </c>
      <c r="C21771" t="s">
        <v>5925</v>
      </c>
      <c r="D21771" t="s">
        <v>798</v>
      </c>
      <c r="E21771">
        <v>45</v>
      </c>
    </row>
    <row r="21772" spans="1:5" ht="13.5" customHeight="1">
      <c r="A21772">
        <v>95</v>
      </c>
      <c r="B21772" t="str">
        <f t="shared" si="340"/>
        <v>95---46</v>
      </c>
      <c r="C21772" t="s">
        <v>5915</v>
      </c>
      <c r="D21772" t="s">
        <v>772</v>
      </c>
      <c r="E21772">
        <v>46</v>
      </c>
    </row>
    <row r="21773" spans="1:5" ht="13.5" customHeight="1">
      <c r="A21773">
        <v>95</v>
      </c>
      <c r="B21773" t="str">
        <f t="shared" si="340"/>
        <v>95---47</v>
      </c>
      <c r="C21773" t="s">
        <v>5970</v>
      </c>
      <c r="D21773" t="s">
        <v>999</v>
      </c>
      <c r="E21773">
        <v>47</v>
      </c>
    </row>
    <row r="21774" spans="1:5" ht="13.5" customHeight="1">
      <c r="A21774">
        <v>95</v>
      </c>
      <c r="B21774" t="str">
        <f t="shared" si="340"/>
        <v>95---48</v>
      </c>
      <c r="C21774" t="s">
        <v>5917</v>
      </c>
      <c r="D21774" t="s">
        <v>789</v>
      </c>
      <c r="E21774">
        <v>48</v>
      </c>
    </row>
    <row r="21775" spans="1:5" ht="13.5" customHeight="1">
      <c r="A21775">
        <v>95</v>
      </c>
      <c r="B21775" t="str">
        <f t="shared" si="340"/>
        <v>95---49</v>
      </c>
      <c r="C21775" t="s">
        <v>5918</v>
      </c>
      <c r="D21775" t="s">
        <v>770</v>
      </c>
      <c r="E21775">
        <v>49</v>
      </c>
    </row>
    <row r="21776" spans="1:5" ht="13.5" customHeight="1">
      <c r="A21776">
        <v>95</v>
      </c>
      <c r="B21776" t="str">
        <f t="shared" si="340"/>
        <v>95---50</v>
      </c>
      <c r="C21776" t="s">
        <v>5994</v>
      </c>
      <c r="D21776" t="s">
        <v>984</v>
      </c>
      <c r="E21776">
        <v>50</v>
      </c>
    </row>
    <row r="21777" spans="1:5" ht="13.5" customHeight="1">
      <c r="A21777">
        <v>95</v>
      </c>
      <c r="B21777" t="str">
        <f t="shared" si="340"/>
        <v>95---51</v>
      </c>
      <c r="C21777" t="s">
        <v>6002</v>
      </c>
      <c r="D21777" t="s">
        <v>1113</v>
      </c>
      <c r="E21777">
        <v>51</v>
      </c>
    </row>
    <row r="21778" spans="1:5" ht="13.5" customHeight="1">
      <c r="A21778">
        <v>95</v>
      </c>
      <c r="B21778" t="str">
        <f t="shared" si="340"/>
        <v>95---52</v>
      </c>
      <c r="C21778" t="s">
        <v>5935</v>
      </c>
      <c r="D21778" t="s">
        <v>816</v>
      </c>
      <c r="E21778">
        <v>52</v>
      </c>
    </row>
    <row r="21779" spans="1:5" ht="13.5" customHeight="1">
      <c r="A21779">
        <v>95</v>
      </c>
      <c r="B21779" t="str">
        <f t="shared" si="340"/>
        <v>95---53</v>
      </c>
      <c r="C21779" t="s">
        <v>6003</v>
      </c>
      <c r="D21779" t="s">
        <v>1016</v>
      </c>
      <c r="E21779">
        <v>53</v>
      </c>
    </row>
    <row r="21780" spans="1:5" ht="13.5" customHeight="1">
      <c r="A21780">
        <v>95</v>
      </c>
      <c r="B21780" t="str">
        <f t="shared" si="340"/>
        <v>95---54</v>
      </c>
      <c r="C21780" t="s">
        <v>5998</v>
      </c>
      <c r="D21780" t="s">
        <v>1201</v>
      </c>
      <c r="E21780">
        <v>54</v>
      </c>
    </row>
    <row r="21781" spans="1:5" ht="13.5" customHeight="1">
      <c r="A21781">
        <v>95</v>
      </c>
      <c r="B21781" t="str">
        <f t="shared" si="340"/>
        <v>95---55</v>
      </c>
      <c r="C21781" t="s">
        <v>5941</v>
      </c>
      <c r="D21781" t="s">
        <v>861</v>
      </c>
      <c r="E21781">
        <v>55</v>
      </c>
    </row>
    <row r="21782" spans="1:5" ht="13.5" customHeight="1">
      <c r="A21782">
        <v>95</v>
      </c>
      <c r="B21782" t="str">
        <f t="shared" si="340"/>
        <v>95---56</v>
      </c>
      <c r="C21782" t="s">
        <v>5954</v>
      </c>
      <c r="D21782" t="s">
        <v>1166</v>
      </c>
      <c r="E21782">
        <v>56</v>
      </c>
    </row>
    <row r="21783" spans="1:5" ht="13.5" customHeight="1">
      <c r="A21783">
        <v>95</v>
      </c>
      <c r="B21783" t="str">
        <f t="shared" si="340"/>
        <v>95---57</v>
      </c>
      <c r="C21783" t="s">
        <v>5991</v>
      </c>
      <c r="D21783" t="s">
        <v>1092</v>
      </c>
      <c r="E21783">
        <v>57</v>
      </c>
    </row>
    <row r="21784" spans="1:5" ht="13.5" customHeight="1">
      <c r="A21784">
        <v>95</v>
      </c>
      <c r="B21784" t="str">
        <f t="shared" si="340"/>
        <v>95---58</v>
      </c>
      <c r="C21784" t="s">
        <v>5924</v>
      </c>
      <c r="D21784" t="s">
        <v>726</v>
      </c>
      <c r="E21784">
        <v>58</v>
      </c>
    </row>
    <row r="21785" spans="1:5" ht="13.5" customHeight="1">
      <c r="A21785">
        <v>95</v>
      </c>
      <c r="B21785" t="str">
        <f t="shared" si="340"/>
        <v>95---59</v>
      </c>
      <c r="C21785" t="s">
        <v>6006</v>
      </c>
      <c r="D21785" t="s">
        <v>1441</v>
      </c>
      <c r="E21785">
        <v>59</v>
      </c>
    </row>
    <row r="21786" spans="1:5" ht="13.5" customHeight="1">
      <c r="A21786">
        <v>95</v>
      </c>
      <c r="B21786" t="str">
        <f t="shared" si="340"/>
        <v>95---60</v>
      </c>
      <c r="C21786" t="s">
        <v>5993</v>
      </c>
      <c r="D21786" t="s">
        <v>1336</v>
      </c>
      <c r="E21786">
        <v>60</v>
      </c>
    </row>
    <row r="21787" spans="1:5" ht="13.5" customHeight="1">
      <c r="A21787">
        <v>95</v>
      </c>
      <c r="B21787" t="str">
        <f t="shared" si="340"/>
        <v>95---61</v>
      </c>
      <c r="C21787" t="s">
        <v>5959</v>
      </c>
      <c r="D21787" t="s">
        <v>6222</v>
      </c>
      <c r="E21787">
        <v>61</v>
      </c>
    </row>
    <row r="21788" spans="1:5" ht="13.5" customHeight="1">
      <c r="A21788">
        <v>52</v>
      </c>
      <c r="B21788" t="str">
        <f t="shared" si="340"/>
        <v>52---1</v>
      </c>
      <c r="C21788" t="s">
        <v>4216</v>
      </c>
      <c r="D21788" t="s">
        <v>1135</v>
      </c>
      <c r="E21788">
        <v>1</v>
      </c>
    </row>
    <row r="21789" spans="1:5" ht="13.5" customHeight="1">
      <c r="A21789">
        <v>52</v>
      </c>
      <c r="B21789" t="str">
        <f t="shared" si="340"/>
        <v>52---2</v>
      </c>
      <c r="C21789" t="s">
        <v>4252</v>
      </c>
      <c r="D21789" t="s">
        <v>1048</v>
      </c>
      <c r="E21789">
        <v>2</v>
      </c>
    </row>
    <row r="21790" spans="1:5" ht="13.5" customHeight="1">
      <c r="A21790">
        <v>52</v>
      </c>
      <c r="B21790" t="str">
        <f t="shared" si="340"/>
        <v>52---3</v>
      </c>
      <c r="C21790" t="s">
        <v>4269</v>
      </c>
      <c r="D21790" t="s">
        <v>876</v>
      </c>
      <c r="E21790">
        <v>3</v>
      </c>
    </row>
    <row r="21791" spans="1:5" ht="13.5" customHeight="1">
      <c r="A21791">
        <v>52</v>
      </c>
      <c r="B21791" t="str">
        <f t="shared" si="340"/>
        <v>52---4</v>
      </c>
      <c r="C21791" t="s">
        <v>4271</v>
      </c>
      <c r="D21791" t="s">
        <v>719</v>
      </c>
      <c r="E21791">
        <v>4</v>
      </c>
    </row>
    <row r="21792" spans="1:5" ht="13.5" customHeight="1">
      <c r="A21792">
        <v>52</v>
      </c>
      <c r="B21792" t="str">
        <f t="shared" si="340"/>
        <v>52---5</v>
      </c>
      <c r="C21792" t="s">
        <v>4239</v>
      </c>
      <c r="D21792" t="s">
        <v>720</v>
      </c>
      <c r="E21792">
        <v>5</v>
      </c>
    </row>
    <row r="21793" spans="1:5" ht="13.5" customHeight="1">
      <c r="A21793">
        <v>52</v>
      </c>
      <c r="B21793" t="str">
        <f t="shared" si="340"/>
        <v>52---6</v>
      </c>
      <c r="C21793" t="s">
        <v>4228</v>
      </c>
      <c r="D21793" t="s">
        <v>781</v>
      </c>
      <c r="E21793">
        <v>6</v>
      </c>
    </row>
    <row r="21794" spans="1:5" ht="13.5" customHeight="1">
      <c r="A21794">
        <v>52</v>
      </c>
      <c r="B21794" t="str">
        <f t="shared" si="340"/>
        <v>52---7</v>
      </c>
      <c r="C21794" t="s">
        <v>4268</v>
      </c>
      <c r="D21794" t="s">
        <v>902</v>
      </c>
      <c r="E21794">
        <v>7</v>
      </c>
    </row>
    <row r="21795" spans="1:5" ht="13.5" customHeight="1">
      <c r="A21795">
        <v>52</v>
      </c>
      <c r="B21795" t="str">
        <f t="shared" si="340"/>
        <v>52---8</v>
      </c>
      <c r="C21795" t="s">
        <v>4230</v>
      </c>
      <c r="D21795" t="s">
        <v>1169</v>
      </c>
      <c r="E21795">
        <v>8</v>
      </c>
    </row>
    <row r="21796" spans="1:5" ht="13.5" customHeight="1">
      <c r="A21796">
        <v>52</v>
      </c>
      <c r="B21796" t="str">
        <f t="shared" si="340"/>
        <v>52---9</v>
      </c>
      <c r="C21796" t="s">
        <v>4244</v>
      </c>
      <c r="D21796" t="s">
        <v>1423</v>
      </c>
      <c r="E21796">
        <v>9</v>
      </c>
    </row>
    <row r="21797" spans="1:5" ht="13.5" customHeight="1">
      <c r="A21797">
        <v>52</v>
      </c>
      <c r="B21797" t="str">
        <f t="shared" si="340"/>
        <v>52---10</v>
      </c>
      <c r="C21797" t="s">
        <v>4231</v>
      </c>
      <c r="D21797" t="s">
        <v>1139</v>
      </c>
      <c r="E21797">
        <v>10</v>
      </c>
    </row>
    <row r="21798" spans="1:5" ht="13.5" customHeight="1">
      <c r="A21798">
        <v>52</v>
      </c>
      <c r="B21798" t="str">
        <f t="shared" si="340"/>
        <v>52---11</v>
      </c>
      <c r="C21798" t="s">
        <v>5911</v>
      </c>
      <c r="D21798" t="s">
        <v>724</v>
      </c>
      <c r="E21798">
        <v>11</v>
      </c>
    </row>
    <row r="21799" spans="1:5" ht="13.5" customHeight="1">
      <c r="A21799">
        <v>52</v>
      </c>
      <c r="B21799" t="str">
        <f t="shared" si="340"/>
        <v>52---12</v>
      </c>
      <c r="C21799" t="s">
        <v>5911</v>
      </c>
      <c r="D21799" t="s">
        <v>1244</v>
      </c>
      <c r="E21799">
        <v>12</v>
      </c>
    </row>
    <row r="21800" spans="1:5" ht="13.5" customHeight="1">
      <c r="A21800">
        <v>52</v>
      </c>
      <c r="B21800" t="str">
        <f t="shared" si="340"/>
        <v>52---13</v>
      </c>
      <c r="C21800" t="s">
        <v>5911</v>
      </c>
      <c r="D21800" t="s">
        <v>962</v>
      </c>
      <c r="E21800">
        <v>13</v>
      </c>
    </row>
    <row r="21801" spans="1:5" ht="13.5" customHeight="1">
      <c r="A21801">
        <v>52</v>
      </c>
      <c r="B21801" t="str">
        <f t="shared" si="340"/>
        <v>52---14</v>
      </c>
      <c r="C21801" t="s">
        <v>733</v>
      </c>
      <c r="D21801" t="s">
        <v>781</v>
      </c>
      <c r="E21801">
        <v>14</v>
      </c>
    </row>
    <row r="21802" spans="1:5" ht="13.5" customHeight="1">
      <c r="A21802">
        <v>52</v>
      </c>
      <c r="B21802" t="str">
        <f t="shared" si="340"/>
        <v>52---15</v>
      </c>
      <c r="C21802" t="s">
        <v>735</v>
      </c>
      <c r="D21802" t="s">
        <v>744</v>
      </c>
      <c r="E21802">
        <v>15</v>
      </c>
    </row>
    <row r="21803" spans="1:5" ht="13.5" customHeight="1">
      <c r="A21803">
        <v>52</v>
      </c>
      <c r="B21803" t="str">
        <f t="shared" si="340"/>
        <v>52---16</v>
      </c>
      <c r="C21803" t="s">
        <v>739</v>
      </c>
      <c r="D21803" t="s">
        <v>736</v>
      </c>
      <c r="E21803">
        <v>16</v>
      </c>
    </row>
    <row r="21804" spans="1:5" ht="13.5" customHeight="1">
      <c r="A21804">
        <v>52</v>
      </c>
      <c r="B21804" t="str">
        <f t="shared" si="340"/>
        <v>52---17</v>
      </c>
      <c r="C21804" t="s">
        <v>888</v>
      </c>
      <c r="D21804" t="s">
        <v>1073</v>
      </c>
      <c r="E21804">
        <v>17</v>
      </c>
    </row>
    <row r="21805" spans="1:5" ht="13.5" customHeight="1">
      <c r="A21805">
        <v>52</v>
      </c>
      <c r="B21805" t="str">
        <f t="shared" si="340"/>
        <v>52---18</v>
      </c>
      <c r="C21805" t="s">
        <v>858</v>
      </c>
      <c r="D21805" t="s">
        <v>740</v>
      </c>
      <c r="E21805">
        <v>18</v>
      </c>
    </row>
    <row r="21806" spans="1:5" ht="13.5" customHeight="1">
      <c r="A21806">
        <v>52</v>
      </c>
      <c r="B21806" t="str">
        <f t="shared" si="340"/>
        <v>52---19</v>
      </c>
      <c r="C21806" t="s">
        <v>743</v>
      </c>
      <c r="D21806" t="s">
        <v>754</v>
      </c>
      <c r="E21806">
        <v>19</v>
      </c>
    </row>
    <row r="21807" spans="1:5" ht="13.5" customHeight="1">
      <c r="A21807">
        <v>52</v>
      </c>
      <c r="B21807" t="str">
        <f t="shared" si="340"/>
        <v>52---20</v>
      </c>
      <c r="C21807" t="s">
        <v>987</v>
      </c>
      <c r="D21807" t="s">
        <v>1263</v>
      </c>
      <c r="E21807">
        <v>20</v>
      </c>
    </row>
    <row r="21808" spans="1:5" ht="13.5" customHeight="1">
      <c r="A21808">
        <v>52</v>
      </c>
      <c r="B21808" t="str">
        <f t="shared" si="340"/>
        <v>52---21</v>
      </c>
      <c r="C21808" t="s">
        <v>989</v>
      </c>
      <c r="D21808" t="s">
        <v>738</v>
      </c>
      <c r="E21808">
        <v>21</v>
      </c>
    </row>
    <row r="21809" spans="1:5" ht="13.5" customHeight="1">
      <c r="A21809">
        <v>52</v>
      </c>
      <c r="B21809" t="str">
        <f t="shared" si="340"/>
        <v>52---22</v>
      </c>
      <c r="C21809" t="s">
        <v>1094</v>
      </c>
      <c r="D21809" t="s">
        <v>790</v>
      </c>
      <c r="E21809">
        <v>22</v>
      </c>
    </row>
    <row r="21810" spans="1:5" ht="13.5" customHeight="1">
      <c r="A21810">
        <v>52</v>
      </c>
      <c r="B21810" t="str">
        <f t="shared" si="340"/>
        <v>52---23</v>
      </c>
      <c r="C21810" t="s">
        <v>936</v>
      </c>
      <c r="D21810" t="s">
        <v>779</v>
      </c>
      <c r="E21810">
        <v>23</v>
      </c>
    </row>
    <row r="21811" spans="1:5" ht="13.5" customHeight="1">
      <c r="A21811">
        <v>52</v>
      </c>
      <c r="B21811" t="str">
        <f t="shared" si="340"/>
        <v>52---24</v>
      </c>
      <c r="C21811" t="s">
        <v>819</v>
      </c>
      <c r="D21811" t="s">
        <v>756</v>
      </c>
      <c r="E21811">
        <v>24</v>
      </c>
    </row>
    <row r="21812" spans="1:5" ht="13.5" customHeight="1">
      <c r="A21812">
        <v>52</v>
      </c>
      <c r="B21812" t="str">
        <f t="shared" si="340"/>
        <v>52---25</v>
      </c>
      <c r="C21812" t="s">
        <v>1019</v>
      </c>
      <c r="D21812" t="s">
        <v>734</v>
      </c>
      <c r="E21812">
        <v>25</v>
      </c>
    </row>
    <row r="21813" spans="1:5" ht="13.5" customHeight="1">
      <c r="A21813">
        <v>52</v>
      </c>
      <c r="B21813" t="str">
        <f t="shared" si="340"/>
        <v>52---26</v>
      </c>
      <c r="C21813" t="s">
        <v>824</v>
      </c>
      <c r="D21813" t="s">
        <v>752</v>
      </c>
      <c r="E21813">
        <v>26</v>
      </c>
    </row>
    <row r="21814" spans="1:5" ht="13.5" customHeight="1">
      <c r="A21814">
        <v>52</v>
      </c>
      <c r="B21814" t="str">
        <f t="shared" si="340"/>
        <v>52---27</v>
      </c>
      <c r="C21814" t="s">
        <v>1005</v>
      </c>
      <c r="D21814" t="s">
        <v>1105</v>
      </c>
      <c r="E21814">
        <v>27</v>
      </c>
    </row>
    <row r="21815" spans="1:5" ht="13.5" customHeight="1">
      <c r="A21815">
        <v>52</v>
      </c>
      <c r="B21815" t="str">
        <f t="shared" si="340"/>
        <v>52---28</v>
      </c>
      <c r="C21815" t="s">
        <v>862</v>
      </c>
      <c r="D21815" t="s">
        <v>1261</v>
      </c>
      <c r="E21815">
        <v>28</v>
      </c>
    </row>
    <row r="21816" spans="1:5" ht="13.5" customHeight="1">
      <c r="A21816">
        <v>52</v>
      </c>
      <c r="B21816" t="str">
        <f t="shared" si="340"/>
        <v>52---29</v>
      </c>
      <c r="C21816" t="s">
        <v>868</v>
      </c>
      <c r="D21816" t="s">
        <v>758</v>
      </c>
      <c r="E21816">
        <v>29</v>
      </c>
    </row>
    <row r="21817" spans="1:5" ht="13.5" customHeight="1">
      <c r="A21817">
        <v>52</v>
      </c>
      <c r="B21817" t="str">
        <f t="shared" si="340"/>
        <v>52---30</v>
      </c>
      <c r="C21817" t="s">
        <v>769</v>
      </c>
      <c r="D21817" t="s">
        <v>1325</v>
      </c>
      <c r="E21817">
        <v>30</v>
      </c>
    </row>
    <row r="21818" spans="1:5" ht="13.5" customHeight="1">
      <c r="A21818">
        <v>52</v>
      </c>
      <c r="B21818" t="str">
        <f t="shared" si="340"/>
        <v>52---31</v>
      </c>
      <c r="C21818" t="s">
        <v>5915</v>
      </c>
      <c r="D21818" t="s">
        <v>772</v>
      </c>
      <c r="E21818">
        <v>31</v>
      </c>
    </row>
    <row r="21819" spans="1:5" ht="13.5" customHeight="1">
      <c r="A21819">
        <v>52</v>
      </c>
      <c r="B21819" t="str">
        <f t="shared" si="340"/>
        <v>52---32</v>
      </c>
      <c r="C21819" t="s">
        <v>5917</v>
      </c>
      <c r="D21819" t="s">
        <v>789</v>
      </c>
      <c r="E21819">
        <v>32</v>
      </c>
    </row>
    <row r="21820" spans="1:5" ht="13.5" customHeight="1">
      <c r="A21820">
        <v>52</v>
      </c>
      <c r="B21820" t="str">
        <f t="shared" si="340"/>
        <v>52---33</v>
      </c>
      <c r="C21820" t="s">
        <v>5918</v>
      </c>
      <c r="D21820" t="s">
        <v>770</v>
      </c>
      <c r="E21820">
        <v>33</v>
      </c>
    </row>
    <row r="21821" spans="1:5" ht="13.5" customHeight="1">
      <c r="A21821">
        <v>52</v>
      </c>
      <c r="B21821" t="str">
        <f t="shared" si="340"/>
        <v>52---34</v>
      </c>
      <c r="C21821" t="s">
        <v>5919</v>
      </c>
      <c r="D21821" t="s">
        <v>725</v>
      </c>
      <c r="E21821">
        <v>34</v>
      </c>
    </row>
    <row r="21822" spans="1:5" ht="13.5" customHeight="1">
      <c r="A21822">
        <v>52</v>
      </c>
      <c r="B21822" t="str">
        <f t="shared" si="340"/>
        <v>52---35</v>
      </c>
      <c r="C21822" t="s">
        <v>5920</v>
      </c>
      <c r="D21822" t="s">
        <v>762</v>
      </c>
      <c r="E21822">
        <v>35</v>
      </c>
    </row>
    <row r="21823" spans="1:5" ht="13.5" customHeight="1">
      <c r="A21823">
        <v>52</v>
      </c>
      <c r="B21823" t="str">
        <f t="shared" si="340"/>
        <v>52---36</v>
      </c>
      <c r="C21823" t="s">
        <v>5954</v>
      </c>
      <c r="D21823" t="s">
        <v>1166</v>
      </c>
      <c r="E21823">
        <v>36</v>
      </c>
    </row>
    <row r="21824" spans="1:5" ht="13.5" customHeight="1">
      <c r="A21824">
        <v>52</v>
      </c>
      <c r="B21824" t="str">
        <f t="shared" si="340"/>
        <v>52---37</v>
      </c>
      <c r="C21824" t="s">
        <v>5923</v>
      </c>
      <c r="D21824" t="s">
        <v>766</v>
      </c>
      <c r="E21824">
        <v>37</v>
      </c>
    </row>
    <row r="21825" spans="1:5" ht="13.5" customHeight="1">
      <c r="A21825">
        <v>52</v>
      </c>
      <c r="B21825" t="str">
        <f t="shared" si="340"/>
        <v>52---38</v>
      </c>
      <c r="C21825" t="s">
        <v>5976</v>
      </c>
      <c r="D21825" t="s">
        <v>1162</v>
      </c>
      <c r="E21825">
        <v>38</v>
      </c>
    </row>
    <row r="21826" spans="1:5" ht="13.5" customHeight="1">
      <c r="A21826">
        <v>52</v>
      </c>
      <c r="B21826" t="str">
        <f t="shared" si="340"/>
        <v>52---39</v>
      </c>
      <c r="C21826" t="s">
        <v>5988</v>
      </c>
      <c r="D21826" t="s">
        <v>1133</v>
      </c>
      <c r="E21826">
        <v>39</v>
      </c>
    </row>
    <row r="21827" spans="1:5" ht="13.5" customHeight="1">
      <c r="A21827">
        <v>53</v>
      </c>
      <c r="B21827" t="str">
        <f t="shared" ref="B21827:B21890" si="341">A21827&amp;"---"&amp;E21827</f>
        <v>53---1</v>
      </c>
      <c r="C21827" t="s">
        <v>4216</v>
      </c>
      <c r="D21827" t="s">
        <v>902</v>
      </c>
      <c r="E21827">
        <v>1</v>
      </c>
    </row>
    <row r="21828" spans="1:5" ht="13.5" customHeight="1">
      <c r="A21828">
        <v>53</v>
      </c>
      <c r="B21828" t="str">
        <f t="shared" si="341"/>
        <v>53---2</v>
      </c>
      <c r="C21828" t="s">
        <v>4216</v>
      </c>
      <c r="D21828" t="s">
        <v>1135</v>
      </c>
      <c r="E21828">
        <v>2</v>
      </c>
    </row>
    <row r="21829" spans="1:5" ht="13.5" customHeight="1">
      <c r="A21829">
        <v>53</v>
      </c>
      <c r="B21829" t="str">
        <f t="shared" si="341"/>
        <v>53---3</v>
      </c>
      <c r="C21829" t="s">
        <v>4216</v>
      </c>
      <c r="D21829" t="s">
        <v>1048</v>
      </c>
      <c r="E21829">
        <v>3</v>
      </c>
    </row>
    <row r="21830" spans="1:5" ht="13.5" customHeight="1">
      <c r="A21830">
        <v>53</v>
      </c>
      <c r="B21830" t="str">
        <f t="shared" si="341"/>
        <v>53---4</v>
      </c>
      <c r="C21830" t="s">
        <v>4216</v>
      </c>
      <c r="D21830" t="s">
        <v>876</v>
      </c>
      <c r="E21830">
        <v>4</v>
      </c>
    </row>
    <row r="21831" spans="1:5" ht="13.5" customHeight="1">
      <c r="A21831">
        <v>53</v>
      </c>
      <c r="B21831" t="str">
        <f t="shared" si="341"/>
        <v>53---5</v>
      </c>
      <c r="C21831" t="s">
        <v>4216</v>
      </c>
      <c r="D21831" t="s">
        <v>719</v>
      </c>
      <c r="E21831">
        <v>5</v>
      </c>
    </row>
    <row r="21832" spans="1:5" ht="13.5" customHeight="1">
      <c r="A21832">
        <v>53</v>
      </c>
      <c r="B21832" t="str">
        <f t="shared" si="341"/>
        <v>53---6</v>
      </c>
      <c r="C21832" t="s">
        <v>4239</v>
      </c>
      <c r="D21832" t="s">
        <v>720</v>
      </c>
      <c r="E21832">
        <v>6</v>
      </c>
    </row>
    <row r="21833" spans="1:5" ht="13.5" customHeight="1">
      <c r="A21833">
        <v>53</v>
      </c>
      <c r="B21833" t="str">
        <f t="shared" si="341"/>
        <v>53---7</v>
      </c>
      <c r="C21833" t="s">
        <v>4253</v>
      </c>
      <c r="D21833" t="s">
        <v>781</v>
      </c>
      <c r="E21833">
        <v>7</v>
      </c>
    </row>
    <row r="21834" spans="1:5" ht="13.5" customHeight="1">
      <c r="A21834">
        <v>53</v>
      </c>
      <c r="B21834" t="str">
        <f t="shared" si="341"/>
        <v>53---8</v>
      </c>
      <c r="C21834" t="s">
        <v>4230</v>
      </c>
      <c r="D21834" t="s">
        <v>1260</v>
      </c>
      <c r="E21834">
        <v>8</v>
      </c>
    </row>
    <row r="21835" spans="1:5" ht="13.5" customHeight="1">
      <c r="A21835">
        <v>53</v>
      </c>
      <c r="B21835" t="str">
        <f t="shared" si="341"/>
        <v>53---9</v>
      </c>
      <c r="C21835" t="s">
        <v>4240</v>
      </c>
      <c r="D21835" t="s">
        <v>1169</v>
      </c>
      <c r="E21835">
        <v>9</v>
      </c>
    </row>
    <row r="21836" spans="1:5" ht="13.5" customHeight="1">
      <c r="A21836">
        <v>53</v>
      </c>
      <c r="B21836" t="str">
        <f t="shared" si="341"/>
        <v>53---10</v>
      </c>
      <c r="C21836" t="s">
        <v>4254</v>
      </c>
      <c r="D21836" t="s">
        <v>1423</v>
      </c>
      <c r="E21836">
        <v>10</v>
      </c>
    </row>
    <row r="21837" spans="1:5" ht="13.5" customHeight="1">
      <c r="A21837">
        <v>53</v>
      </c>
      <c r="B21837" t="str">
        <f t="shared" si="341"/>
        <v>53---11</v>
      </c>
      <c r="C21837" t="s">
        <v>4242</v>
      </c>
      <c r="D21837" t="s">
        <v>1139</v>
      </c>
      <c r="E21837">
        <v>11</v>
      </c>
    </row>
    <row r="21838" spans="1:5" ht="13.5" customHeight="1">
      <c r="A21838">
        <v>53</v>
      </c>
      <c r="B21838" t="str">
        <f t="shared" si="341"/>
        <v>53---12</v>
      </c>
      <c r="C21838" t="s">
        <v>4265</v>
      </c>
      <c r="D21838" t="s">
        <v>786</v>
      </c>
      <c r="E21838">
        <v>12</v>
      </c>
    </row>
    <row r="21839" spans="1:5" ht="13.5" customHeight="1">
      <c r="A21839">
        <v>53</v>
      </c>
      <c r="B21839" t="str">
        <f t="shared" si="341"/>
        <v>53---13</v>
      </c>
      <c r="C21839" t="s">
        <v>733</v>
      </c>
      <c r="D21839" t="s">
        <v>781</v>
      </c>
      <c r="E21839">
        <v>13</v>
      </c>
    </row>
    <row r="21840" spans="1:5" ht="13.5" customHeight="1">
      <c r="A21840">
        <v>53</v>
      </c>
      <c r="B21840" t="str">
        <f t="shared" si="341"/>
        <v>53---14</v>
      </c>
      <c r="C21840" t="s">
        <v>735</v>
      </c>
      <c r="D21840" t="s">
        <v>744</v>
      </c>
      <c r="E21840">
        <v>14</v>
      </c>
    </row>
    <row r="21841" spans="1:5" ht="13.5" customHeight="1">
      <c r="A21841">
        <v>53</v>
      </c>
      <c r="B21841" t="str">
        <f t="shared" si="341"/>
        <v>53---15</v>
      </c>
      <c r="C21841" t="s">
        <v>739</v>
      </c>
      <c r="D21841" t="s">
        <v>736</v>
      </c>
      <c r="E21841">
        <v>15</v>
      </c>
    </row>
    <row r="21842" spans="1:5" ht="13.5" customHeight="1">
      <c r="A21842">
        <v>53</v>
      </c>
      <c r="B21842" t="str">
        <f t="shared" si="341"/>
        <v>53---16</v>
      </c>
      <c r="C21842" t="s">
        <v>888</v>
      </c>
      <c r="D21842" t="s">
        <v>1073</v>
      </c>
      <c r="E21842">
        <v>16</v>
      </c>
    </row>
    <row r="21843" spans="1:5" ht="13.5" customHeight="1">
      <c r="A21843">
        <v>53</v>
      </c>
      <c r="B21843" t="str">
        <f t="shared" si="341"/>
        <v>53---17</v>
      </c>
      <c r="C21843" t="s">
        <v>858</v>
      </c>
      <c r="D21843" t="s">
        <v>740</v>
      </c>
      <c r="E21843">
        <v>17</v>
      </c>
    </row>
    <row r="21844" spans="1:5" ht="13.5" customHeight="1">
      <c r="A21844">
        <v>53</v>
      </c>
      <c r="B21844" t="str">
        <f t="shared" si="341"/>
        <v>53---18</v>
      </c>
      <c r="C21844" t="s">
        <v>743</v>
      </c>
      <c r="D21844" t="s">
        <v>754</v>
      </c>
      <c r="E21844">
        <v>18</v>
      </c>
    </row>
    <row r="21845" spans="1:5" ht="13.5" customHeight="1">
      <c r="A21845">
        <v>53</v>
      </c>
      <c r="B21845" t="str">
        <f t="shared" si="341"/>
        <v>53---19</v>
      </c>
      <c r="C21845" t="s">
        <v>987</v>
      </c>
      <c r="D21845" t="s">
        <v>1263</v>
      </c>
      <c r="E21845">
        <v>19</v>
      </c>
    </row>
    <row r="21846" spans="1:5" ht="13.5" customHeight="1">
      <c r="A21846">
        <v>53</v>
      </c>
      <c r="B21846" t="str">
        <f t="shared" si="341"/>
        <v>53---20</v>
      </c>
      <c r="C21846" t="s">
        <v>989</v>
      </c>
      <c r="D21846" t="s">
        <v>738</v>
      </c>
      <c r="E21846">
        <v>20</v>
      </c>
    </row>
    <row r="21847" spans="1:5" ht="13.5" customHeight="1">
      <c r="A21847">
        <v>53</v>
      </c>
      <c r="B21847" t="str">
        <f t="shared" si="341"/>
        <v>53---21</v>
      </c>
      <c r="C21847" t="s">
        <v>1094</v>
      </c>
      <c r="D21847" t="s">
        <v>790</v>
      </c>
      <c r="E21847">
        <v>21</v>
      </c>
    </row>
    <row r="21848" spans="1:5" ht="13.5" customHeight="1">
      <c r="A21848">
        <v>53</v>
      </c>
      <c r="B21848" t="str">
        <f t="shared" si="341"/>
        <v>53---22</v>
      </c>
      <c r="C21848" t="s">
        <v>936</v>
      </c>
      <c r="D21848" t="s">
        <v>779</v>
      </c>
      <c r="E21848">
        <v>22</v>
      </c>
    </row>
    <row r="21849" spans="1:5" ht="13.5" customHeight="1">
      <c r="A21849">
        <v>53</v>
      </c>
      <c r="B21849" t="str">
        <f t="shared" si="341"/>
        <v>53---23</v>
      </c>
      <c r="C21849" t="s">
        <v>819</v>
      </c>
      <c r="D21849" t="s">
        <v>756</v>
      </c>
      <c r="E21849">
        <v>23</v>
      </c>
    </row>
    <row r="21850" spans="1:5" ht="13.5" customHeight="1">
      <c r="A21850">
        <v>53</v>
      </c>
      <c r="B21850" t="str">
        <f t="shared" si="341"/>
        <v>53---24</v>
      </c>
      <c r="C21850" t="s">
        <v>1019</v>
      </c>
      <c r="D21850" t="s">
        <v>734</v>
      </c>
      <c r="E21850">
        <v>24</v>
      </c>
    </row>
    <row r="21851" spans="1:5" ht="13.5" customHeight="1">
      <c r="A21851">
        <v>53</v>
      </c>
      <c r="B21851" t="str">
        <f t="shared" si="341"/>
        <v>53---25</v>
      </c>
      <c r="C21851" t="s">
        <v>824</v>
      </c>
      <c r="D21851" t="s">
        <v>752</v>
      </c>
      <c r="E21851">
        <v>25</v>
      </c>
    </row>
    <row r="21852" spans="1:5" ht="13.5" customHeight="1">
      <c r="A21852">
        <v>53</v>
      </c>
      <c r="B21852" t="str">
        <f t="shared" si="341"/>
        <v>53---26</v>
      </c>
      <c r="C21852" t="s">
        <v>1005</v>
      </c>
      <c r="D21852" t="s">
        <v>1105</v>
      </c>
      <c r="E21852">
        <v>26</v>
      </c>
    </row>
    <row r="21853" spans="1:5" ht="13.5" customHeight="1">
      <c r="A21853">
        <v>53</v>
      </c>
      <c r="B21853" t="str">
        <f t="shared" si="341"/>
        <v>53---27</v>
      </c>
      <c r="C21853" t="s">
        <v>862</v>
      </c>
      <c r="D21853" t="s">
        <v>1261</v>
      </c>
      <c r="E21853">
        <v>27</v>
      </c>
    </row>
    <row r="21854" spans="1:5" ht="13.5" customHeight="1">
      <c r="A21854">
        <v>53</v>
      </c>
      <c r="B21854" t="str">
        <f t="shared" si="341"/>
        <v>53---28</v>
      </c>
      <c r="C21854" t="s">
        <v>991</v>
      </c>
      <c r="D21854" t="s">
        <v>966</v>
      </c>
      <c r="E21854">
        <v>28</v>
      </c>
    </row>
    <row r="21855" spans="1:5" ht="13.5" customHeight="1">
      <c r="A21855">
        <v>53</v>
      </c>
      <c r="B21855" t="str">
        <f t="shared" si="341"/>
        <v>53---29</v>
      </c>
      <c r="C21855" t="s">
        <v>866</v>
      </c>
      <c r="D21855" t="s">
        <v>831</v>
      </c>
      <c r="E21855">
        <v>29</v>
      </c>
    </row>
    <row r="21856" spans="1:5" ht="13.5" customHeight="1">
      <c r="A21856">
        <v>53</v>
      </c>
      <c r="B21856" t="str">
        <f t="shared" si="341"/>
        <v>53---30</v>
      </c>
      <c r="C21856" t="s">
        <v>765</v>
      </c>
      <c r="D21856" t="s">
        <v>1196</v>
      </c>
      <c r="E21856">
        <v>30</v>
      </c>
    </row>
    <row r="21857" spans="1:5" ht="13.5" customHeight="1">
      <c r="A21857">
        <v>53</v>
      </c>
      <c r="B21857" t="str">
        <f t="shared" si="341"/>
        <v>53---31</v>
      </c>
      <c r="C21857" t="s">
        <v>868</v>
      </c>
      <c r="D21857" t="s">
        <v>758</v>
      </c>
      <c r="E21857">
        <v>31</v>
      </c>
    </row>
    <row r="21858" spans="1:5" ht="13.5" customHeight="1">
      <c r="A21858">
        <v>53</v>
      </c>
      <c r="B21858" t="str">
        <f t="shared" si="341"/>
        <v>53---32</v>
      </c>
      <c r="C21858" t="s">
        <v>769</v>
      </c>
      <c r="D21858" t="s">
        <v>1325</v>
      </c>
      <c r="E21858">
        <v>32</v>
      </c>
    </row>
    <row r="21859" spans="1:5" ht="13.5" customHeight="1">
      <c r="A21859">
        <v>53</v>
      </c>
      <c r="B21859" t="str">
        <f t="shared" si="341"/>
        <v>53---33</v>
      </c>
      <c r="C21859" t="s">
        <v>5915</v>
      </c>
      <c r="D21859" t="s">
        <v>772</v>
      </c>
      <c r="E21859">
        <v>33</v>
      </c>
    </row>
    <row r="21860" spans="1:5" ht="13.5" customHeight="1">
      <c r="A21860">
        <v>53</v>
      </c>
      <c r="B21860" t="str">
        <f t="shared" si="341"/>
        <v>53---34</v>
      </c>
      <c r="C21860" t="s">
        <v>5917</v>
      </c>
      <c r="D21860" t="s">
        <v>789</v>
      </c>
      <c r="E21860">
        <v>34</v>
      </c>
    </row>
    <row r="21861" spans="1:5" ht="13.5" customHeight="1">
      <c r="A21861">
        <v>53</v>
      </c>
      <c r="B21861" t="str">
        <f t="shared" si="341"/>
        <v>53---35</v>
      </c>
      <c r="C21861" t="s">
        <v>5918</v>
      </c>
      <c r="D21861" t="s">
        <v>770</v>
      </c>
      <c r="E21861">
        <v>35</v>
      </c>
    </row>
    <row r="21862" spans="1:5" ht="13.5" customHeight="1">
      <c r="A21862">
        <v>53</v>
      </c>
      <c r="B21862" t="str">
        <f t="shared" si="341"/>
        <v>53---36</v>
      </c>
      <c r="C21862" t="s">
        <v>5919</v>
      </c>
      <c r="D21862" t="s">
        <v>725</v>
      </c>
      <c r="E21862">
        <v>36</v>
      </c>
    </row>
    <row r="21863" spans="1:5" ht="13.5" customHeight="1">
      <c r="A21863">
        <v>53</v>
      </c>
      <c r="B21863" t="str">
        <f t="shared" si="341"/>
        <v>53---37</v>
      </c>
      <c r="C21863" t="s">
        <v>5920</v>
      </c>
      <c r="D21863" t="s">
        <v>762</v>
      </c>
      <c r="E21863">
        <v>37</v>
      </c>
    </row>
    <row r="21864" spans="1:5" ht="13.5" customHeight="1">
      <c r="A21864">
        <v>53</v>
      </c>
      <c r="B21864" t="str">
        <f t="shared" si="341"/>
        <v>53---38</v>
      </c>
      <c r="C21864" t="s">
        <v>5954</v>
      </c>
      <c r="D21864" t="s">
        <v>1166</v>
      </c>
      <c r="E21864">
        <v>38</v>
      </c>
    </row>
    <row r="21865" spans="1:5" ht="13.5" customHeight="1">
      <c r="A21865">
        <v>53</v>
      </c>
      <c r="B21865" t="str">
        <f t="shared" si="341"/>
        <v>53---39</v>
      </c>
      <c r="C21865" t="s">
        <v>5921</v>
      </c>
      <c r="D21865" t="s">
        <v>786</v>
      </c>
      <c r="E21865">
        <v>39</v>
      </c>
    </row>
    <row r="21866" spans="1:5" ht="13.5" customHeight="1">
      <c r="A21866">
        <v>53</v>
      </c>
      <c r="B21866" t="str">
        <f t="shared" si="341"/>
        <v>53---40</v>
      </c>
      <c r="C21866" t="s">
        <v>5923</v>
      </c>
      <c r="D21866" t="s">
        <v>766</v>
      </c>
      <c r="E21866">
        <v>40</v>
      </c>
    </row>
    <row r="21867" spans="1:5" ht="13.5" customHeight="1">
      <c r="A21867">
        <v>53</v>
      </c>
      <c r="B21867" t="str">
        <f t="shared" si="341"/>
        <v>53---41</v>
      </c>
      <c r="C21867" t="s">
        <v>5976</v>
      </c>
      <c r="D21867" t="s">
        <v>1162</v>
      </c>
      <c r="E21867">
        <v>41</v>
      </c>
    </row>
    <row r="21868" spans="1:5" ht="13.5" customHeight="1">
      <c r="A21868">
        <v>53</v>
      </c>
      <c r="B21868" t="str">
        <f t="shared" si="341"/>
        <v>53---42</v>
      </c>
      <c r="C21868" t="s">
        <v>5988</v>
      </c>
      <c r="D21868" t="s">
        <v>1133</v>
      </c>
      <c r="E21868">
        <v>42</v>
      </c>
    </row>
    <row r="21869" spans="1:5" ht="13.5" customHeight="1">
      <c r="A21869">
        <v>54</v>
      </c>
      <c r="B21869" t="str">
        <f t="shared" si="341"/>
        <v>54---1</v>
      </c>
      <c r="C21869" t="s">
        <v>4234</v>
      </c>
      <c r="D21869" t="s">
        <v>1451</v>
      </c>
      <c r="E21869">
        <v>1</v>
      </c>
    </row>
    <row r="21870" spans="1:5" ht="13.5" customHeight="1">
      <c r="A21870">
        <v>54</v>
      </c>
      <c r="B21870" t="str">
        <f t="shared" si="341"/>
        <v>54---2</v>
      </c>
      <c r="C21870" t="s">
        <v>4216</v>
      </c>
      <c r="D21870" t="s">
        <v>1451</v>
      </c>
      <c r="E21870">
        <v>2</v>
      </c>
    </row>
    <row r="21871" spans="1:5" ht="13.5" customHeight="1">
      <c r="A21871">
        <v>54</v>
      </c>
      <c r="B21871" t="str">
        <f t="shared" si="341"/>
        <v>54---3</v>
      </c>
      <c r="C21871" t="s">
        <v>4216</v>
      </c>
      <c r="D21871" t="s">
        <v>787</v>
      </c>
      <c r="E21871">
        <v>3</v>
      </c>
    </row>
    <row r="21872" spans="1:5" ht="13.5" customHeight="1">
      <c r="A21872">
        <v>54</v>
      </c>
      <c r="B21872" t="str">
        <f t="shared" si="341"/>
        <v>54---4</v>
      </c>
      <c r="C21872" t="s">
        <v>4216</v>
      </c>
      <c r="D21872" t="s">
        <v>902</v>
      </c>
      <c r="E21872">
        <v>4</v>
      </c>
    </row>
    <row r="21873" spans="1:5" ht="13.5" customHeight="1">
      <c r="A21873">
        <v>54</v>
      </c>
      <c r="B21873" t="str">
        <f t="shared" si="341"/>
        <v>54---5</v>
      </c>
      <c r="C21873" t="s">
        <v>4216</v>
      </c>
      <c r="D21873" t="s">
        <v>1048</v>
      </c>
      <c r="E21873">
        <v>5</v>
      </c>
    </row>
    <row r="21874" spans="1:5" ht="13.5" customHeight="1">
      <c r="A21874">
        <v>54</v>
      </c>
      <c r="B21874" t="str">
        <f t="shared" si="341"/>
        <v>54---6</v>
      </c>
      <c r="C21874" t="s">
        <v>4216</v>
      </c>
      <c r="D21874" t="s">
        <v>1135</v>
      </c>
      <c r="E21874">
        <v>6</v>
      </c>
    </row>
    <row r="21875" spans="1:5" ht="13.5" customHeight="1">
      <c r="A21875">
        <v>54</v>
      </c>
      <c r="B21875" t="str">
        <f t="shared" si="341"/>
        <v>54---7</v>
      </c>
      <c r="C21875" t="s">
        <v>4216</v>
      </c>
      <c r="D21875" t="s">
        <v>768</v>
      </c>
      <c r="E21875">
        <v>7</v>
      </c>
    </row>
    <row r="21876" spans="1:5" ht="13.5" customHeight="1">
      <c r="A21876">
        <v>54</v>
      </c>
      <c r="B21876" t="str">
        <f t="shared" si="341"/>
        <v>54---8</v>
      </c>
      <c r="C21876" t="s">
        <v>4216</v>
      </c>
      <c r="D21876" t="s">
        <v>876</v>
      </c>
      <c r="E21876">
        <v>8</v>
      </c>
    </row>
    <row r="21877" spans="1:5" ht="13.5" customHeight="1">
      <c r="A21877">
        <v>54</v>
      </c>
      <c r="B21877" t="str">
        <f t="shared" si="341"/>
        <v>54---9</v>
      </c>
      <c r="C21877" t="s">
        <v>4216</v>
      </c>
      <c r="D21877" t="s">
        <v>719</v>
      </c>
      <c r="E21877">
        <v>9</v>
      </c>
    </row>
    <row r="21878" spans="1:5" ht="13.5" customHeight="1">
      <c r="A21878">
        <v>54</v>
      </c>
      <c r="B21878" t="str">
        <f t="shared" si="341"/>
        <v>54---10</v>
      </c>
      <c r="C21878" t="s">
        <v>4239</v>
      </c>
      <c r="D21878" t="s">
        <v>720</v>
      </c>
      <c r="E21878">
        <v>10</v>
      </c>
    </row>
    <row r="21879" spans="1:5" ht="13.5" customHeight="1">
      <c r="A21879">
        <v>54</v>
      </c>
      <c r="B21879" t="str">
        <f t="shared" si="341"/>
        <v>54---11</v>
      </c>
      <c r="C21879" t="s">
        <v>4253</v>
      </c>
      <c r="D21879" t="s">
        <v>781</v>
      </c>
      <c r="E21879">
        <v>11</v>
      </c>
    </row>
    <row r="21880" spans="1:5" ht="13.5" customHeight="1">
      <c r="A21880">
        <v>54</v>
      </c>
      <c r="B21880" t="str">
        <f t="shared" si="341"/>
        <v>54---12</v>
      </c>
      <c r="C21880" t="s">
        <v>4230</v>
      </c>
      <c r="D21880" t="s">
        <v>1260</v>
      </c>
      <c r="E21880">
        <v>12</v>
      </c>
    </row>
    <row r="21881" spans="1:5" ht="13.5" customHeight="1">
      <c r="A21881">
        <v>54</v>
      </c>
      <c r="B21881" t="str">
        <f t="shared" si="341"/>
        <v>54---13</v>
      </c>
      <c r="C21881" t="s">
        <v>4240</v>
      </c>
      <c r="D21881" t="s">
        <v>1169</v>
      </c>
      <c r="E21881">
        <v>13</v>
      </c>
    </row>
    <row r="21882" spans="1:5" ht="13.5" customHeight="1">
      <c r="A21882">
        <v>54</v>
      </c>
      <c r="B21882" t="str">
        <f t="shared" si="341"/>
        <v>54---14</v>
      </c>
      <c r="C21882" t="s">
        <v>4254</v>
      </c>
      <c r="D21882" t="s">
        <v>1423</v>
      </c>
      <c r="E21882">
        <v>14</v>
      </c>
    </row>
    <row r="21883" spans="1:5" ht="13.5" customHeight="1">
      <c r="A21883">
        <v>54</v>
      </c>
      <c r="B21883" t="str">
        <f t="shared" si="341"/>
        <v>54---15</v>
      </c>
      <c r="C21883" t="s">
        <v>4242</v>
      </c>
      <c r="D21883" t="s">
        <v>1139</v>
      </c>
      <c r="E21883">
        <v>15</v>
      </c>
    </row>
    <row r="21884" spans="1:5" ht="13.5" customHeight="1">
      <c r="A21884">
        <v>54</v>
      </c>
      <c r="B21884" t="str">
        <f t="shared" si="341"/>
        <v>54---16</v>
      </c>
      <c r="C21884" t="s">
        <v>4265</v>
      </c>
      <c r="D21884" t="s">
        <v>786</v>
      </c>
      <c r="E21884">
        <v>16</v>
      </c>
    </row>
    <row r="21885" spans="1:5" ht="13.5" customHeight="1">
      <c r="A21885">
        <v>54</v>
      </c>
      <c r="B21885" t="str">
        <f t="shared" si="341"/>
        <v>54---17</v>
      </c>
      <c r="C21885" t="s">
        <v>4275</v>
      </c>
      <c r="D21885" t="s">
        <v>1309</v>
      </c>
      <c r="E21885">
        <v>17</v>
      </c>
    </row>
    <row r="21886" spans="1:5" ht="13.5" customHeight="1">
      <c r="A21886">
        <v>54</v>
      </c>
      <c r="B21886" t="str">
        <f t="shared" si="341"/>
        <v>54---18</v>
      </c>
      <c r="C21886" t="s">
        <v>727</v>
      </c>
      <c r="D21886" t="s">
        <v>1308</v>
      </c>
      <c r="E21886">
        <v>18</v>
      </c>
    </row>
    <row r="21887" spans="1:5" ht="13.5" customHeight="1">
      <c r="A21887">
        <v>54</v>
      </c>
      <c r="B21887" t="str">
        <f t="shared" si="341"/>
        <v>54---19</v>
      </c>
      <c r="C21887" t="s">
        <v>1017</v>
      </c>
      <c r="D21887" t="s">
        <v>796</v>
      </c>
      <c r="E21887">
        <v>19</v>
      </c>
    </row>
    <row r="21888" spans="1:5" ht="13.5" customHeight="1">
      <c r="A21888">
        <v>54</v>
      </c>
      <c r="B21888" t="str">
        <f t="shared" si="341"/>
        <v>54---20</v>
      </c>
      <c r="C21888" t="s">
        <v>731</v>
      </c>
      <c r="D21888" t="s">
        <v>800</v>
      </c>
      <c r="E21888">
        <v>20</v>
      </c>
    </row>
    <row r="21889" spans="1:5" ht="13.5" customHeight="1">
      <c r="A21889">
        <v>54</v>
      </c>
      <c r="B21889" t="str">
        <f t="shared" si="341"/>
        <v>54---21</v>
      </c>
      <c r="C21889" t="s">
        <v>733</v>
      </c>
      <c r="D21889" t="s">
        <v>781</v>
      </c>
      <c r="E21889">
        <v>21</v>
      </c>
    </row>
    <row r="21890" spans="1:5" ht="13.5" customHeight="1">
      <c r="A21890">
        <v>54</v>
      </c>
      <c r="B21890" t="str">
        <f t="shared" si="341"/>
        <v>54---22</v>
      </c>
      <c r="C21890" t="s">
        <v>735</v>
      </c>
      <c r="D21890" t="s">
        <v>744</v>
      </c>
      <c r="E21890">
        <v>22</v>
      </c>
    </row>
    <row r="21891" spans="1:5" ht="13.5" customHeight="1">
      <c r="A21891">
        <v>54</v>
      </c>
      <c r="B21891" t="str">
        <f t="shared" ref="B21891:B21954" si="342">A21891&amp;"---"&amp;E21891</f>
        <v>54---23</v>
      </c>
      <c r="C21891" t="s">
        <v>985</v>
      </c>
      <c r="D21891" t="s">
        <v>1449</v>
      </c>
      <c r="E21891">
        <v>23</v>
      </c>
    </row>
    <row r="21892" spans="1:5" ht="13.5" customHeight="1">
      <c r="A21892">
        <v>54</v>
      </c>
      <c r="B21892" t="str">
        <f t="shared" si="342"/>
        <v>54---24</v>
      </c>
      <c r="C21892" t="s">
        <v>739</v>
      </c>
      <c r="D21892" t="s">
        <v>736</v>
      </c>
      <c r="E21892">
        <v>24</v>
      </c>
    </row>
    <row r="21893" spans="1:5" ht="13.5" customHeight="1">
      <c r="A21893">
        <v>54</v>
      </c>
      <c r="B21893" t="str">
        <f t="shared" si="342"/>
        <v>54---25</v>
      </c>
      <c r="C21893" t="s">
        <v>888</v>
      </c>
      <c r="D21893" t="s">
        <v>1073</v>
      </c>
      <c r="E21893">
        <v>25</v>
      </c>
    </row>
    <row r="21894" spans="1:5" ht="13.5" customHeight="1">
      <c r="A21894">
        <v>54</v>
      </c>
      <c r="B21894" t="str">
        <f t="shared" si="342"/>
        <v>54---26</v>
      </c>
      <c r="C21894" t="s">
        <v>858</v>
      </c>
      <c r="D21894" t="s">
        <v>740</v>
      </c>
      <c r="E21894">
        <v>26</v>
      </c>
    </row>
    <row r="21895" spans="1:5" ht="13.5" customHeight="1">
      <c r="A21895">
        <v>54</v>
      </c>
      <c r="B21895" t="str">
        <f t="shared" si="342"/>
        <v>54---27</v>
      </c>
      <c r="C21895" t="s">
        <v>743</v>
      </c>
      <c r="D21895" t="s">
        <v>754</v>
      </c>
      <c r="E21895">
        <v>27</v>
      </c>
    </row>
    <row r="21896" spans="1:5" ht="13.5" customHeight="1">
      <c r="A21896">
        <v>54</v>
      </c>
      <c r="B21896" t="str">
        <f t="shared" si="342"/>
        <v>54---28</v>
      </c>
      <c r="C21896" t="s">
        <v>987</v>
      </c>
      <c r="D21896" t="s">
        <v>1263</v>
      </c>
      <c r="E21896">
        <v>28</v>
      </c>
    </row>
    <row r="21897" spans="1:5" ht="13.5" customHeight="1">
      <c r="A21897">
        <v>54</v>
      </c>
      <c r="B21897" t="str">
        <f t="shared" si="342"/>
        <v>54---29</v>
      </c>
      <c r="C21897" t="s">
        <v>989</v>
      </c>
      <c r="D21897" t="s">
        <v>738</v>
      </c>
      <c r="E21897">
        <v>29</v>
      </c>
    </row>
    <row r="21898" spans="1:5" ht="13.5" customHeight="1">
      <c r="A21898">
        <v>54</v>
      </c>
      <c r="B21898" t="str">
        <f t="shared" si="342"/>
        <v>54---30</v>
      </c>
      <c r="C21898" t="s">
        <v>1094</v>
      </c>
      <c r="D21898" t="s">
        <v>790</v>
      </c>
      <c r="E21898">
        <v>30</v>
      </c>
    </row>
    <row r="21899" spans="1:5" ht="13.5" customHeight="1">
      <c r="A21899">
        <v>54</v>
      </c>
      <c r="B21899" t="str">
        <f t="shared" si="342"/>
        <v>54---31</v>
      </c>
      <c r="C21899" t="s">
        <v>936</v>
      </c>
      <c r="D21899" t="s">
        <v>779</v>
      </c>
      <c r="E21899">
        <v>31</v>
      </c>
    </row>
    <row r="21900" spans="1:5" ht="13.5" customHeight="1">
      <c r="A21900">
        <v>54</v>
      </c>
      <c r="B21900" t="str">
        <f t="shared" si="342"/>
        <v>54---32</v>
      </c>
      <c r="C21900" t="s">
        <v>819</v>
      </c>
      <c r="D21900" t="s">
        <v>756</v>
      </c>
      <c r="E21900">
        <v>32</v>
      </c>
    </row>
    <row r="21901" spans="1:5" ht="13.5" customHeight="1">
      <c r="A21901">
        <v>54</v>
      </c>
      <c r="B21901" t="str">
        <f t="shared" si="342"/>
        <v>54---33</v>
      </c>
      <c r="C21901" t="s">
        <v>1019</v>
      </c>
      <c r="D21901" t="s">
        <v>734</v>
      </c>
      <c r="E21901">
        <v>33</v>
      </c>
    </row>
    <row r="21902" spans="1:5" ht="13.5" customHeight="1">
      <c r="A21902">
        <v>54</v>
      </c>
      <c r="B21902" t="str">
        <f t="shared" si="342"/>
        <v>54---34</v>
      </c>
      <c r="C21902" t="s">
        <v>824</v>
      </c>
      <c r="D21902" t="s">
        <v>752</v>
      </c>
      <c r="E21902">
        <v>34</v>
      </c>
    </row>
    <row r="21903" spans="1:5" ht="13.5" customHeight="1">
      <c r="A21903">
        <v>54</v>
      </c>
      <c r="B21903" t="str">
        <f t="shared" si="342"/>
        <v>54---35</v>
      </c>
      <c r="C21903" t="s">
        <v>1005</v>
      </c>
      <c r="D21903" t="s">
        <v>1105</v>
      </c>
      <c r="E21903">
        <v>35</v>
      </c>
    </row>
    <row r="21904" spans="1:5" ht="13.5" customHeight="1">
      <c r="A21904">
        <v>54</v>
      </c>
      <c r="B21904" t="str">
        <f t="shared" si="342"/>
        <v>54---36</v>
      </c>
      <c r="C21904" t="s">
        <v>862</v>
      </c>
      <c r="D21904" t="s">
        <v>1261</v>
      </c>
      <c r="E21904">
        <v>36</v>
      </c>
    </row>
    <row r="21905" spans="1:5" ht="13.5" customHeight="1">
      <c r="A21905">
        <v>54</v>
      </c>
      <c r="B21905" t="str">
        <f t="shared" si="342"/>
        <v>54---37</v>
      </c>
      <c r="C21905" t="s">
        <v>832</v>
      </c>
      <c r="D21905" t="s">
        <v>949</v>
      </c>
      <c r="E21905">
        <v>37</v>
      </c>
    </row>
    <row r="21906" spans="1:5" ht="13.5" customHeight="1">
      <c r="A21906">
        <v>54</v>
      </c>
      <c r="B21906" t="str">
        <f t="shared" si="342"/>
        <v>54---38</v>
      </c>
      <c r="C21906" t="s">
        <v>991</v>
      </c>
      <c r="D21906" t="s">
        <v>966</v>
      </c>
      <c r="E21906">
        <v>38</v>
      </c>
    </row>
    <row r="21907" spans="1:5" ht="13.5" customHeight="1">
      <c r="A21907">
        <v>54</v>
      </c>
      <c r="B21907" t="str">
        <f t="shared" si="342"/>
        <v>54---39</v>
      </c>
      <c r="C21907" t="s">
        <v>866</v>
      </c>
      <c r="D21907" t="s">
        <v>831</v>
      </c>
      <c r="E21907">
        <v>39</v>
      </c>
    </row>
    <row r="21908" spans="1:5" ht="13.5" customHeight="1">
      <c r="A21908">
        <v>54</v>
      </c>
      <c r="B21908" t="str">
        <f t="shared" si="342"/>
        <v>54---40</v>
      </c>
      <c r="C21908" t="s">
        <v>765</v>
      </c>
      <c r="D21908" t="s">
        <v>1196</v>
      </c>
      <c r="E21908">
        <v>40</v>
      </c>
    </row>
    <row r="21909" spans="1:5" ht="13.5" customHeight="1">
      <c r="A21909">
        <v>54</v>
      </c>
      <c r="B21909" t="str">
        <f t="shared" si="342"/>
        <v>54---41</v>
      </c>
      <c r="C21909" t="s">
        <v>868</v>
      </c>
      <c r="D21909" t="s">
        <v>758</v>
      </c>
      <c r="E21909">
        <v>41</v>
      </c>
    </row>
    <row r="21910" spans="1:5" ht="13.5" customHeight="1">
      <c r="A21910">
        <v>54</v>
      </c>
      <c r="B21910" t="str">
        <f t="shared" si="342"/>
        <v>54---42</v>
      </c>
      <c r="C21910" t="s">
        <v>803</v>
      </c>
      <c r="D21910" t="s">
        <v>941</v>
      </c>
      <c r="E21910">
        <v>42</v>
      </c>
    </row>
    <row r="21911" spans="1:5" ht="13.5" customHeight="1">
      <c r="A21911">
        <v>54</v>
      </c>
      <c r="B21911" t="str">
        <f t="shared" si="342"/>
        <v>54---43</v>
      </c>
      <c r="C21911" t="s">
        <v>769</v>
      </c>
      <c r="D21911" t="s">
        <v>1325</v>
      </c>
      <c r="E21911">
        <v>43</v>
      </c>
    </row>
    <row r="21912" spans="1:5" ht="13.5" customHeight="1">
      <c r="A21912">
        <v>54</v>
      </c>
      <c r="B21912" t="str">
        <f t="shared" si="342"/>
        <v>54---44</v>
      </c>
      <c r="C21912" t="s">
        <v>6000</v>
      </c>
      <c r="D21912" t="s">
        <v>1198</v>
      </c>
      <c r="E21912">
        <v>44</v>
      </c>
    </row>
    <row r="21913" spans="1:5" ht="13.5" customHeight="1">
      <c r="A21913">
        <v>54</v>
      </c>
      <c r="B21913" t="str">
        <f t="shared" si="342"/>
        <v>54---45</v>
      </c>
      <c r="C21913" t="s">
        <v>5915</v>
      </c>
      <c r="D21913" t="s">
        <v>772</v>
      </c>
      <c r="E21913">
        <v>45</v>
      </c>
    </row>
    <row r="21914" spans="1:5" ht="13.5" customHeight="1">
      <c r="A21914">
        <v>54</v>
      </c>
      <c r="B21914" t="str">
        <f t="shared" si="342"/>
        <v>54---46</v>
      </c>
      <c r="C21914" t="s">
        <v>5917</v>
      </c>
      <c r="D21914" t="s">
        <v>789</v>
      </c>
      <c r="E21914">
        <v>46</v>
      </c>
    </row>
    <row r="21915" spans="1:5" ht="13.5" customHeight="1">
      <c r="A21915">
        <v>54</v>
      </c>
      <c r="B21915" t="str">
        <f t="shared" si="342"/>
        <v>54---47</v>
      </c>
      <c r="C21915" t="s">
        <v>5918</v>
      </c>
      <c r="D21915" t="s">
        <v>770</v>
      </c>
      <c r="E21915">
        <v>47</v>
      </c>
    </row>
    <row r="21916" spans="1:5" ht="13.5" customHeight="1">
      <c r="A21916">
        <v>54</v>
      </c>
      <c r="B21916" t="str">
        <f t="shared" si="342"/>
        <v>54---48</v>
      </c>
      <c r="C21916" t="s">
        <v>5994</v>
      </c>
      <c r="D21916" t="s">
        <v>984</v>
      </c>
      <c r="E21916">
        <v>48</v>
      </c>
    </row>
    <row r="21917" spans="1:5" ht="13.5" customHeight="1">
      <c r="A21917">
        <v>54</v>
      </c>
      <c r="B21917" t="str">
        <f t="shared" si="342"/>
        <v>54---49</v>
      </c>
      <c r="C21917" t="s">
        <v>5919</v>
      </c>
      <c r="D21917" t="s">
        <v>725</v>
      </c>
      <c r="E21917">
        <v>49</v>
      </c>
    </row>
    <row r="21918" spans="1:5" ht="13.5" customHeight="1">
      <c r="A21918">
        <v>54</v>
      </c>
      <c r="B21918" t="str">
        <f t="shared" si="342"/>
        <v>54---50</v>
      </c>
      <c r="C21918" t="s">
        <v>5920</v>
      </c>
      <c r="D21918" t="s">
        <v>762</v>
      </c>
      <c r="E21918">
        <v>50</v>
      </c>
    </row>
    <row r="21919" spans="1:5" ht="13.5" customHeight="1">
      <c r="A21919">
        <v>54</v>
      </c>
      <c r="B21919" t="str">
        <f t="shared" si="342"/>
        <v>54---51</v>
      </c>
      <c r="C21919" t="s">
        <v>5954</v>
      </c>
      <c r="D21919" t="s">
        <v>1166</v>
      </c>
      <c r="E21919">
        <v>51</v>
      </c>
    </row>
    <row r="21920" spans="1:5" ht="13.5" customHeight="1">
      <c r="A21920">
        <v>54</v>
      </c>
      <c r="B21920" t="str">
        <f t="shared" si="342"/>
        <v>54---52</v>
      </c>
      <c r="C21920" t="s">
        <v>5921</v>
      </c>
      <c r="D21920" t="s">
        <v>786</v>
      </c>
      <c r="E21920">
        <v>52</v>
      </c>
    </row>
    <row r="21921" spans="1:5" ht="13.5" customHeight="1">
      <c r="A21921">
        <v>54</v>
      </c>
      <c r="B21921" t="str">
        <f t="shared" si="342"/>
        <v>54---53</v>
      </c>
      <c r="C21921" t="s">
        <v>5922</v>
      </c>
      <c r="D21921" t="s">
        <v>787</v>
      </c>
      <c r="E21921">
        <v>53</v>
      </c>
    </row>
    <row r="21922" spans="1:5" ht="13.5" customHeight="1">
      <c r="A21922">
        <v>54</v>
      </c>
      <c r="B21922" t="str">
        <f t="shared" si="342"/>
        <v>54---54</v>
      </c>
      <c r="C21922" t="s">
        <v>5923</v>
      </c>
      <c r="D21922" t="s">
        <v>766</v>
      </c>
      <c r="E21922">
        <v>54</v>
      </c>
    </row>
    <row r="21923" spans="1:5" ht="13.5" customHeight="1">
      <c r="A21923">
        <v>54</v>
      </c>
      <c r="B21923" t="str">
        <f t="shared" si="342"/>
        <v>54---55</v>
      </c>
      <c r="C21923" t="s">
        <v>5976</v>
      </c>
      <c r="D21923" t="s">
        <v>1162</v>
      </c>
      <c r="E21923">
        <v>55</v>
      </c>
    </row>
    <row r="21924" spans="1:5" ht="13.5" customHeight="1">
      <c r="A21924">
        <v>54</v>
      </c>
      <c r="B21924" t="str">
        <f t="shared" si="342"/>
        <v>54---56</v>
      </c>
      <c r="C21924" t="s">
        <v>5988</v>
      </c>
      <c r="D21924" t="s">
        <v>1133</v>
      </c>
      <c r="E21924">
        <v>56</v>
      </c>
    </row>
    <row r="21925" spans="1:5" ht="13.5" customHeight="1">
      <c r="A21925">
        <v>342</v>
      </c>
      <c r="B21925" t="str">
        <f t="shared" si="342"/>
        <v>342---1</v>
      </c>
      <c r="C21925" t="s">
        <v>4216</v>
      </c>
      <c r="D21925" t="s">
        <v>924</v>
      </c>
      <c r="E21925">
        <v>1</v>
      </c>
    </row>
    <row r="21926" spans="1:5" ht="13.5" customHeight="1">
      <c r="A21926">
        <v>342</v>
      </c>
      <c r="B21926" t="str">
        <f t="shared" si="342"/>
        <v>342---2</v>
      </c>
      <c r="C21926" t="s">
        <v>4216</v>
      </c>
      <c r="D21926" t="s">
        <v>984</v>
      </c>
      <c r="E21926">
        <v>2</v>
      </c>
    </row>
    <row r="21927" spans="1:5" ht="13.5" customHeight="1">
      <c r="A21927">
        <v>342</v>
      </c>
      <c r="B21927" t="str">
        <f t="shared" si="342"/>
        <v>342---3</v>
      </c>
      <c r="C21927" t="s">
        <v>4263</v>
      </c>
      <c r="D21927" t="s">
        <v>1132</v>
      </c>
      <c r="E21927">
        <v>3</v>
      </c>
    </row>
    <row r="21928" spans="1:5" ht="13.5" customHeight="1">
      <c r="A21928">
        <v>342</v>
      </c>
      <c r="B21928" t="str">
        <f t="shared" si="342"/>
        <v>342---4</v>
      </c>
      <c r="C21928" t="s">
        <v>4238</v>
      </c>
      <c r="D21928" t="s">
        <v>1071</v>
      </c>
      <c r="E21928">
        <v>4</v>
      </c>
    </row>
    <row r="21929" spans="1:5" ht="13.5" customHeight="1">
      <c r="A21929">
        <v>342</v>
      </c>
      <c r="B21929" t="str">
        <f t="shared" si="342"/>
        <v>342---5</v>
      </c>
      <c r="C21929" t="s">
        <v>4220</v>
      </c>
      <c r="D21929" t="s">
        <v>1124</v>
      </c>
      <c r="E21929">
        <v>5</v>
      </c>
    </row>
    <row r="21930" spans="1:5" ht="13.5" customHeight="1">
      <c r="A21930">
        <v>342</v>
      </c>
      <c r="B21930" t="str">
        <f t="shared" si="342"/>
        <v>342---6</v>
      </c>
      <c r="C21930" t="s">
        <v>4228</v>
      </c>
      <c r="D21930" t="s">
        <v>943</v>
      </c>
      <c r="E21930">
        <v>6</v>
      </c>
    </row>
    <row r="21931" spans="1:5" ht="13.5" customHeight="1">
      <c r="A21931">
        <v>342</v>
      </c>
      <c r="B21931" t="str">
        <f t="shared" si="342"/>
        <v>342---7</v>
      </c>
      <c r="C21931" t="s">
        <v>4223</v>
      </c>
      <c r="D21931" t="s">
        <v>1006</v>
      </c>
      <c r="E21931">
        <v>7</v>
      </c>
    </row>
    <row r="21932" spans="1:5" ht="13.5" customHeight="1">
      <c r="A21932">
        <v>342</v>
      </c>
      <c r="B21932" t="str">
        <f t="shared" si="342"/>
        <v>342---8</v>
      </c>
      <c r="C21932" t="s">
        <v>4276</v>
      </c>
      <c r="D21932" t="s">
        <v>1158</v>
      </c>
      <c r="E21932">
        <v>8</v>
      </c>
    </row>
    <row r="21933" spans="1:5" ht="13.5" customHeight="1">
      <c r="A21933">
        <v>342</v>
      </c>
      <c r="B21933" t="str">
        <f t="shared" si="342"/>
        <v>342---9</v>
      </c>
      <c r="C21933" t="s">
        <v>4259</v>
      </c>
      <c r="D21933" t="s">
        <v>1166</v>
      </c>
      <c r="E21933">
        <v>9</v>
      </c>
    </row>
    <row r="21934" spans="1:5" ht="13.5" customHeight="1">
      <c r="A21934">
        <v>342</v>
      </c>
      <c r="B21934" t="str">
        <f t="shared" si="342"/>
        <v>342---10</v>
      </c>
      <c r="C21934" t="s">
        <v>4254</v>
      </c>
      <c r="D21934" t="s">
        <v>1215</v>
      </c>
      <c r="E21934">
        <v>10</v>
      </c>
    </row>
    <row r="21935" spans="1:5" ht="13.5" customHeight="1">
      <c r="A21935">
        <v>342</v>
      </c>
      <c r="B21935" t="str">
        <f t="shared" si="342"/>
        <v>342---11</v>
      </c>
      <c r="C21935" t="s">
        <v>4235</v>
      </c>
      <c r="D21935" t="s">
        <v>935</v>
      </c>
      <c r="E21935">
        <v>11</v>
      </c>
    </row>
    <row r="21936" spans="1:5" ht="13.5" customHeight="1">
      <c r="A21936">
        <v>342</v>
      </c>
      <c r="B21936" t="str">
        <f t="shared" si="342"/>
        <v>342---12</v>
      </c>
      <c r="C21936" t="s">
        <v>4236</v>
      </c>
      <c r="D21936" t="s">
        <v>1453</v>
      </c>
      <c r="E21936">
        <v>12</v>
      </c>
    </row>
    <row r="21937" spans="1:5" ht="13.5" customHeight="1">
      <c r="A21937">
        <v>342</v>
      </c>
      <c r="B21937" t="str">
        <f t="shared" si="342"/>
        <v>342---13</v>
      </c>
      <c r="C21937" t="s">
        <v>4277</v>
      </c>
      <c r="D21937" t="s">
        <v>1185</v>
      </c>
      <c r="E21937">
        <v>13</v>
      </c>
    </row>
    <row r="21938" spans="1:5" ht="13.5" customHeight="1">
      <c r="A21938">
        <v>342</v>
      </c>
      <c r="B21938" t="str">
        <f t="shared" si="342"/>
        <v>342---14</v>
      </c>
      <c r="C21938" t="s">
        <v>4257</v>
      </c>
      <c r="D21938" t="s">
        <v>1191</v>
      </c>
      <c r="E21938">
        <v>14</v>
      </c>
    </row>
    <row r="21939" spans="1:5" ht="13.5" customHeight="1">
      <c r="A21939">
        <v>342</v>
      </c>
      <c r="B21939" t="str">
        <f t="shared" si="342"/>
        <v>342---15</v>
      </c>
      <c r="C21939" t="s">
        <v>5911</v>
      </c>
      <c r="D21939" t="s">
        <v>1145</v>
      </c>
      <c r="E21939">
        <v>15</v>
      </c>
    </row>
    <row r="21940" spans="1:5" ht="13.5" customHeight="1">
      <c r="A21940">
        <v>342</v>
      </c>
      <c r="B21940" t="str">
        <f t="shared" si="342"/>
        <v>342---16</v>
      </c>
      <c r="C21940" t="s">
        <v>5911</v>
      </c>
      <c r="D21940" t="s">
        <v>905</v>
      </c>
      <c r="E21940">
        <v>16</v>
      </c>
    </row>
    <row r="21941" spans="1:5" ht="13.5" customHeight="1">
      <c r="A21941">
        <v>342</v>
      </c>
      <c r="B21941" t="str">
        <f t="shared" si="342"/>
        <v>342---17</v>
      </c>
      <c r="C21941" t="s">
        <v>5911</v>
      </c>
      <c r="D21941" t="s">
        <v>1000</v>
      </c>
      <c r="E21941">
        <v>17</v>
      </c>
    </row>
    <row r="21942" spans="1:5" ht="13.5" customHeight="1">
      <c r="A21942">
        <v>342</v>
      </c>
      <c r="B21942" t="str">
        <f t="shared" si="342"/>
        <v>342---18</v>
      </c>
      <c r="C21942" t="s">
        <v>5911</v>
      </c>
      <c r="D21942" t="s">
        <v>947</v>
      </c>
      <c r="E21942">
        <v>18</v>
      </c>
    </row>
    <row r="21943" spans="1:5" ht="13.5" customHeight="1">
      <c r="A21943">
        <v>342</v>
      </c>
      <c r="B21943" t="str">
        <f t="shared" si="342"/>
        <v>342---19</v>
      </c>
      <c r="C21943" t="s">
        <v>5928</v>
      </c>
      <c r="D21943" t="s">
        <v>1254</v>
      </c>
      <c r="E21943">
        <v>19</v>
      </c>
    </row>
    <row r="21944" spans="1:5" ht="13.5" customHeight="1">
      <c r="A21944">
        <v>342</v>
      </c>
      <c r="B21944" t="str">
        <f t="shared" si="342"/>
        <v>342---20</v>
      </c>
      <c r="C21944" t="s">
        <v>727</v>
      </c>
      <c r="D21944" t="s">
        <v>1308</v>
      </c>
      <c r="E21944">
        <v>20</v>
      </c>
    </row>
    <row r="21945" spans="1:5" ht="13.5" customHeight="1">
      <c r="A21945">
        <v>342</v>
      </c>
      <c r="B21945" t="str">
        <f t="shared" si="342"/>
        <v>342---21</v>
      </c>
      <c r="C21945" t="s">
        <v>1017</v>
      </c>
      <c r="D21945" t="s">
        <v>796</v>
      </c>
      <c r="E21945">
        <v>21</v>
      </c>
    </row>
    <row r="21946" spans="1:5" ht="13.5" customHeight="1">
      <c r="A21946">
        <v>342</v>
      </c>
      <c r="B21946" t="str">
        <f t="shared" si="342"/>
        <v>342---22</v>
      </c>
      <c r="C21946" t="s">
        <v>731</v>
      </c>
      <c r="D21946" t="s">
        <v>800</v>
      </c>
      <c r="E21946">
        <v>22</v>
      </c>
    </row>
    <row r="21947" spans="1:5" ht="13.5" customHeight="1">
      <c r="A21947">
        <v>342</v>
      </c>
      <c r="B21947" t="str">
        <f t="shared" si="342"/>
        <v>342---23</v>
      </c>
      <c r="C21947" t="s">
        <v>739</v>
      </c>
      <c r="D21947" t="s">
        <v>736</v>
      </c>
      <c r="E21947">
        <v>23</v>
      </c>
    </row>
    <row r="21948" spans="1:5" ht="13.5" customHeight="1">
      <c r="A21948">
        <v>342</v>
      </c>
      <c r="B21948" t="str">
        <f t="shared" si="342"/>
        <v>342---24</v>
      </c>
      <c r="C21948" t="s">
        <v>888</v>
      </c>
      <c r="D21948" t="s">
        <v>1073</v>
      </c>
      <c r="E21948">
        <v>24</v>
      </c>
    </row>
    <row r="21949" spans="1:5" ht="13.5" customHeight="1">
      <c r="A21949">
        <v>342</v>
      </c>
      <c r="B21949" t="str">
        <f t="shared" si="342"/>
        <v>342---25</v>
      </c>
      <c r="C21949" t="s">
        <v>858</v>
      </c>
      <c r="D21949" t="s">
        <v>740</v>
      </c>
      <c r="E21949">
        <v>25</v>
      </c>
    </row>
    <row r="21950" spans="1:5" ht="13.5" customHeight="1">
      <c r="A21950">
        <v>342</v>
      </c>
      <c r="B21950" t="str">
        <f t="shared" si="342"/>
        <v>342---26</v>
      </c>
      <c r="C21950" t="s">
        <v>743</v>
      </c>
      <c r="D21950" t="s">
        <v>754</v>
      </c>
      <c r="E21950">
        <v>26</v>
      </c>
    </row>
    <row r="21951" spans="1:5" ht="13.5" customHeight="1">
      <c r="A21951">
        <v>342</v>
      </c>
      <c r="B21951" t="str">
        <f t="shared" si="342"/>
        <v>342---27</v>
      </c>
      <c r="C21951" t="s">
        <v>745</v>
      </c>
      <c r="D21951" t="s">
        <v>837</v>
      </c>
      <c r="E21951">
        <v>27</v>
      </c>
    </row>
    <row r="21952" spans="1:5" ht="13.5" customHeight="1">
      <c r="A21952">
        <v>342</v>
      </c>
      <c r="B21952" t="str">
        <f t="shared" si="342"/>
        <v>342---28</v>
      </c>
      <c r="C21952" t="s">
        <v>987</v>
      </c>
      <c r="D21952" t="s">
        <v>1263</v>
      </c>
      <c r="E21952">
        <v>28</v>
      </c>
    </row>
    <row r="21953" spans="1:5" ht="13.5" customHeight="1">
      <c r="A21953">
        <v>342</v>
      </c>
      <c r="B21953" t="str">
        <f t="shared" si="342"/>
        <v>342---29</v>
      </c>
      <c r="C21953" t="s">
        <v>989</v>
      </c>
      <c r="D21953" t="s">
        <v>738</v>
      </c>
      <c r="E21953">
        <v>29</v>
      </c>
    </row>
    <row r="21954" spans="1:5" ht="13.5" customHeight="1">
      <c r="A21954">
        <v>342</v>
      </c>
      <c r="B21954" t="str">
        <f t="shared" si="342"/>
        <v>342---30</v>
      </c>
      <c r="C21954" t="s">
        <v>819</v>
      </c>
      <c r="D21954" t="s">
        <v>756</v>
      </c>
      <c r="E21954">
        <v>30</v>
      </c>
    </row>
    <row r="21955" spans="1:5" ht="13.5" customHeight="1">
      <c r="A21955">
        <v>342</v>
      </c>
      <c r="B21955" t="str">
        <f t="shared" ref="B21955:B22018" si="343">A21955&amp;"---"&amp;E21955</f>
        <v>342---31</v>
      </c>
      <c r="C21955" t="s">
        <v>1074</v>
      </c>
      <c r="D21955" t="s">
        <v>880</v>
      </c>
      <c r="E21955">
        <v>31</v>
      </c>
    </row>
    <row r="21956" spans="1:5" ht="13.5" customHeight="1">
      <c r="A21956">
        <v>342</v>
      </c>
      <c r="B21956" t="str">
        <f t="shared" si="343"/>
        <v>342---32</v>
      </c>
      <c r="C21956" t="s">
        <v>1019</v>
      </c>
      <c r="D21956" t="s">
        <v>734</v>
      </c>
      <c r="E21956">
        <v>32</v>
      </c>
    </row>
    <row r="21957" spans="1:5" ht="13.5" customHeight="1">
      <c r="A21957">
        <v>342</v>
      </c>
      <c r="B21957" t="str">
        <f t="shared" si="343"/>
        <v>342---33</v>
      </c>
      <c r="C21957" t="s">
        <v>824</v>
      </c>
      <c r="D21957" t="s">
        <v>752</v>
      </c>
      <c r="E21957">
        <v>33</v>
      </c>
    </row>
    <row r="21958" spans="1:5" ht="13.5" customHeight="1">
      <c r="A21958">
        <v>342</v>
      </c>
      <c r="B21958" t="str">
        <f t="shared" si="343"/>
        <v>342---34</v>
      </c>
      <c r="C21958" t="s">
        <v>828</v>
      </c>
      <c r="D21958" t="s">
        <v>818</v>
      </c>
      <c r="E21958">
        <v>34</v>
      </c>
    </row>
    <row r="21959" spans="1:5" ht="13.5" customHeight="1">
      <c r="A21959">
        <v>342</v>
      </c>
      <c r="B21959" t="str">
        <f t="shared" si="343"/>
        <v>342---35</v>
      </c>
      <c r="C21959" t="s">
        <v>755</v>
      </c>
      <c r="D21959" t="s">
        <v>1146</v>
      </c>
      <c r="E21959">
        <v>35</v>
      </c>
    </row>
    <row r="21960" spans="1:5" ht="13.5" customHeight="1">
      <c r="A21960">
        <v>342</v>
      </c>
      <c r="B21960" t="str">
        <f t="shared" si="343"/>
        <v>342---36</v>
      </c>
      <c r="C21960" t="s">
        <v>991</v>
      </c>
      <c r="D21960" t="s">
        <v>966</v>
      </c>
      <c r="E21960">
        <v>36</v>
      </c>
    </row>
    <row r="21961" spans="1:5" ht="13.5" customHeight="1">
      <c r="A21961">
        <v>342</v>
      </c>
      <c r="B21961" t="str">
        <f t="shared" si="343"/>
        <v>342---37</v>
      </c>
      <c r="C21961" t="s">
        <v>866</v>
      </c>
      <c r="D21961" t="s">
        <v>831</v>
      </c>
      <c r="E21961">
        <v>37</v>
      </c>
    </row>
    <row r="21962" spans="1:5" ht="13.5" customHeight="1">
      <c r="A21962">
        <v>342</v>
      </c>
      <c r="B21962" t="str">
        <f t="shared" si="343"/>
        <v>342---38</v>
      </c>
      <c r="C21962" t="s">
        <v>1096</v>
      </c>
      <c r="D21962" t="s">
        <v>1215</v>
      </c>
      <c r="E21962">
        <v>38</v>
      </c>
    </row>
    <row r="21963" spans="1:5" ht="13.5" customHeight="1">
      <c r="A21963">
        <v>342</v>
      </c>
      <c r="B21963" t="str">
        <f t="shared" si="343"/>
        <v>342---39</v>
      </c>
      <c r="C21963" t="s">
        <v>1102</v>
      </c>
      <c r="D21963" t="s">
        <v>1190</v>
      </c>
      <c r="E21963">
        <v>39</v>
      </c>
    </row>
    <row r="21964" spans="1:5" ht="13.5" customHeight="1">
      <c r="A21964">
        <v>342</v>
      </c>
      <c r="B21964" t="str">
        <f t="shared" si="343"/>
        <v>342---40</v>
      </c>
      <c r="C21964" t="s">
        <v>1055</v>
      </c>
      <c r="D21964" t="s">
        <v>1324</v>
      </c>
      <c r="E21964">
        <v>40</v>
      </c>
    </row>
    <row r="21965" spans="1:5" ht="13.5" customHeight="1">
      <c r="A21965">
        <v>342</v>
      </c>
      <c r="B21965" t="str">
        <f t="shared" si="343"/>
        <v>342---41</v>
      </c>
      <c r="C21965" t="s">
        <v>868</v>
      </c>
      <c r="D21965" t="s">
        <v>758</v>
      </c>
      <c r="E21965">
        <v>41</v>
      </c>
    </row>
    <row r="21966" spans="1:5" ht="13.5" customHeight="1">
      <c r="A21966">
        <v>342</v>
      </c>
      <c r="B21966" t="str">
        <f t="shared" si="343"/>
        <v>342---42</v>
      </c>
      <c r="C21966" t="s">
        <v>969</v>
      </c>
      <c r="D21966" t="s">
        <v>802</v>
      </c>
      <c r="E21966">
        <v>42</v>
      </c>
    </row>
    <row r="21967" spans="1:5" ht="13.5" customHeight="1">
      <c r="A21967">
        <v>342</v>
      </c>
      <c r="B21967" t="str">
        <f t="shared" si="343"/>
        <v>342---43</v>
      </c>
      <c r="C21967" t="s">
        <v>916</v>
      </c>
      <c r="D21967" t="s">
        <v>1401</v>
      </c>
      <c r="E21967">
        <v>43</v>
      </c>
    </row>
    <row r="21968" spans="1:5" ht="13.5" customHeight="1">
      <c r="A21968">
        <v>342</v>
      </c>
      <c r="B21968" t="str">
        <f t="shared" si="343"/>
        <v>342---44</v>
      </c>
      <c r="C21968" t="s">
        <v>918</v>
      </c>
      <c r="D21968" t="s">
        <v>865</v>
      </c>
      <c r="E21968">
        <v>44</v>
      </c>
    </row>
    <row r="21969" spans="1:5" ht="13.5" customHeight="1">
      <c r="A21969">
        <v>342</v>
      </c>
      <c r="B21969" t="str">
        <f t="shared" si="343"/>
        <v>342---45</v>
      </c>
      <c r="C21969" t="s">
        <v>5967</v>
      </c>
      <c r="D21969" t="s">
        <v>986</v>
      </c>
      <c r="E21969">
        <v>45</v>
      </c>
    </row>
    <row r="21970" spans="1:5" ht="13.5" customHeight="1">
      <c r="A21970">
        <v>342</v>
      </c>
      <c r="B21970" t="str">
        <f t="shared" si="343"/>
        <v>342---46</v>
      </c>
      <c r="C21970" t="s">
        <v>5968</v>
      </c>
      <c r="D21970" t="s">
        <v>988</v>
      </c>
      <c r="E21970">
        <v>46</v>
      </c>
    </row>
    <row r="21971" spans="1:5" ht="13.5" customHeight="1">
      <c r="A21971">
        <v>342</v>
      </c>
      <c r="B21971" t="str">
        <f t="shared" si="343"/>
        <v>342---47</v>
      </c>
      <c r="C21971" t="s">
        <v>5925</v>
      </c>
      <c r="D21971" t="s">
        <v>798</v>
      </c>
      <c r="E21971">
        <v>47</v>
      </c>
    </row>
    <row r="21972" spans="1:5" ht="13.5" customHeight="1">
      <c r="A21972">
        <v>342</v>
      </c>
      <c r="B21972" t="str">
        <f t="shared" si="343"/>
        <v>342---48</v>
      </c>
      <c r="C21972" t="s">
        <v>5961</v>
      </c>
      <c r="D21972" t="s">
        <v>935</v>
      </c>
      <c r="E21972">
        <v>48</v>
      </c>
    </row>
    <row r="21973" spans="1:5" ht="13.5" customHeight="1">
      <c r="A21973">
        <v>342</v>
      </c>
      <c r="B21973" t="str">
        <f t="shared" si="343"/>
        <v>342---49</v>
      </c>
      <c r="C21973" t="s">
        <v>5915</v>
      </c>
      <c r="D21973" t="s">
        <v>772</v>
      </c>
      <c r="E21973">
        <v>49</v>
      </c>
    </row>
    <row r="21974" spans="1:5" ht="13.5" customHeight="1">
      <c r="A21974">
        <v>342</v>
      </c>
      <c r="B21974" t="str">
        <f t="shared" si="343"/>
        <v>342---50</v>
      </c>
      <c r="C21974" t="s">
        <v>5977</v>
      </c>
      <c r="D21974" t="s">
        <v>1069</v>
      </c>
      <c r="E21974">
        <v>50</v>
      </c>
    </row>
    <row r="21975" spans="1:5" ht="13.5" customHeight="1">
      <c r="A21975">
        <v>342</v>
      </c>
      <c r="B21975" t="str">
        <f t="shared" si="343"/>
        <v>342---51</v>
      </c>
      <c r="C21975" t="s">
        <v>5917</v>
      </c>
      <c r="D21975" t="s">
        <v>789</v>
      </c>
      <c r="E21975">
        <v>51</v>
      </c>
    </row>
    <row r="21976" spans="1:5" ht="13.5" customHeight="1">
      <c r="A21976">
        <v>342</v>
      </c>
      <c r="B21976" t="str">
        <f t="shared" si="343"/>
        <v>342---52</v>
      </c>
      <c r="C21976" t="s">
        <v>5918</v>
      </c>
      <c r="D21976" t="s">
        <v>770</v>
      </c>
      <c r="E21976">
        <v>52</v>
      </c>
    </row>
    <row r="21977" spans="1:5" ht="13.5" customHeight="1">
      <c r="A21977">
        <v>342</v>
      </c>
      <c r="B21977" t="str">
        <f t="shared" si="343"/>
        <v>342---53</v>
      </c>
      <c r="C21977" t="s">
        <v>5971</v>
      </c>
      <c r="D21977" t="s">
        <v>1058</v>
      </c>
      <c r="E21977">
        <v>53</v>
      </c>
    </row>
    <row r="21978" spans="1:5" ht="13.5" customHeight="1">
      <c r="A21978">
        <v>342</v>
      </c>
      <c r="B21978" t="str">
        <f t="shared" si="343"/>
        <v>342---54</v>
      </c>
      <c r="C21978" t="s">
        <v>5963</v>
      </c>
      <c r="D21978" t="s">
        <v>937</v>
      </c>
      <c r="E21978">
        <v>54</v>
      </c>
    </row>
    <row r="21979" spans="1:5" ht="13.5" customHeight="1">
      <c r="A21979">
        <v>342</v>
      </c>
      <c r="B21979" t="str">
        <f t="shared" si="343"/>
        <v>342---55</v>
      </c>
      <c r="C21979" t="s">
        <v>5978</v>
      </c>
      <c r="D21979" t="s">
        <v>1191</v>
      </c>
      <c r="E21979">
        <v>55</v>
      </c>
    </row>
    <row r="21980" spans="1:5" ht="13.5" customHeight="1">
      <c r="A21980">
        <v>342</v>
      </c>
      <c r="B21980" t="str">
        <f t="shared" si="343"/>
        <v>342---56</v>
      </c>
      <c r="C21980" t="s">
        <v>5994</v>
      </c>
      <c r="D21980" t="s">
        <v>984</v>
      </c>
      <c r="E21980">
        <v>56</v>
      </c>
    </row>
    <row r="21981" spans="1:5" ht="13.5" customHeight="1">
      <c r="A21981">
        <v>342</v>
      </c>
      <c r="B21981" t="str">
        <f t="shared" si="343"/>
        <v>342---57</v>
      </c>
      <c r="C21981" t="s">
        <v>5984</v>
      </c>
      <c r="D21981" t="s">
        <v>1232</v>
      </c>
      <c r="E21981">
        <v>57</v>
      </c>
    </row>
    <row r="21982" spans="1:5" ht="13.5" customHeight="1">
      <c r="A21982">
        <v>342</v>
      </c>
      <c r="B21982" t="str">
        <f t="shared" si="343"/>
        <v>342---58</v>
      </c>
      <c r="C21982" t="s">
        <v>5979</v>
      </c>
      <c r="D21982" t="s">
        <v>1071</v>
      </c>
      <c r="E21982">
        <v>58</v>
      </c>
    </row>
    <row r="21983" spans="1:5" ht="13.5" customHeight="1">
      <c r="A21983">
        <v>342</v>
      </c>
      <c r="B21983" t="str">
        <f t="shared" si="343"/>
        <v>342---59</v>
      </c>
      <c r="C21983" t="s">
        <v>5941</v>
      </c>
      <c r="D21983" t="s">
        <v>861</v>
      </c>
      <c r="E21983">
        <v>59</v>
      </c>
    </row>
    <row r="21984" spans="1:5" ht="13.5" customHeight="1">
      <c r="A21984">
        <v>342</v>
      </c>
      <c r="B21984" t="str">
        <f t="shared" si="343"/>
        <v>342---60</v>
      </c>
      <c r="C21984" t="s">
        <v>5920</v>
      </c>
      <c r="D21984" t="s">
        <v>762</v>
      </c>
      <c r="E21984">
        <v>60</v>
      </c>
    </row>
    <row r="21985" spans="1:5" ht="13.5" customHeight="1">
      <c r="A21985">
        <v>342</v>
      </c>
      <c r="B21985" t="str">
        <f t="shared" si="343"/>
        <v>342---61</v>
      </c>
      <c r="C21985" t="s">
        <v>5973</v>
      </c>
      <c r="D21985" t="s">
        <v>1158</v>
      </c>
      <c r="E21985">
        <v>61</v>
      </c>
    </row>
    <row r="21986" spans="1:5" ht="13.5" customHeight="1">
      <c r="A21986">
        <v>342</v>
      </c>
      <c r="B21986" t="str">
        <f t="shared" si="343"/>
        <v>342---62</v>
      </c>
      <c r="C21986" t="s">
        <v>5954</v>
      </c>
      <c r="D21986" t="s">
        <v>1166</v>
      </c>
      <c r="E21986">
        <v>62</v>
      </c>
    </row>
    <row r="21987" spans="1:5" ht="13.5" customHeight="1">
      <c r="A21987">
        <v>342</v>
      </c>
      <c r="B21987" t="str">
        <f t="shared" si="343"/>
        <v>342---63</v>
      </c>
      <c r="C21987" t="s">
        <v>5989</v>
      </c>
      <c r="D21987" t="s">
        <v>1185</v>
      </c>
      <c r="E21987">
        <v>63</v>
      </c>
    </row>
    <row r="21988" spans="1:5" ht="13.5" customHeight="1">
      <c r="A21988">
        <v>342</v>
      </c>
      <c r="B21988" t="str">
        <f t="shared" si="343"/>
        <v>342---64</v>
      </c>
      <c r="C21988" t="s">
        <v>5980</v>
      </c>
      <c r="D21988" t="s">
        <v>1124</v>
      </c>
      <c r="E21988">
        <v>64</v>
      </c>
    </row>
    <row r="21989" spans="1:5" ht="13.5" customHeight="1">
      <c r="A21989">
        <v>342</v>
      </c>
      <c r="B21989" t="str">
        <f t="shared" si="343"/>
        <v>342---65</v>
      </c>
      <c r="C21989" t="s">
        <v>5981</v>
      </c>
      <c r="D21989" t="s">
        <v>1225</v>
      </c>
      <c r="E21989">
        <v>65</v>
      </c>
    </row>
    <row r="21990" spans="1:5" ht="13.5" customHeight="1">
      <c r="A21990">
        <v>342</v>
      </c>
      <c r="B21990" t="str">
        <f t="shared" si="343"/>
        <v>342---66</v>
      </c>
      <c r="C21990" t="s">
        <v>5924</v>
      </c>
      <c r="D21990" t="s">
        <v>726</v>
      </c>
      <c r="E21990">
        <v>66</v>
      </c>
    </row>
    <row r="21991" spans="1:5" ht="13.5" customHeight="1">
      <c r="A21991">
        <v>343</v>
      </c>
      <c r="B21991" t="str">
        <f t="shared" si="343"/>
        <v>343---1</v>
      </c>
      <c r="C21991" t="s">
        <v>4216</v>
      </c>
      <c r="D21991" t="s">
        <v>713</v>
      </c>
      <c r="E21991">
        <v>1</v>
      </c>
    </row>
    <row r="21992" spans="1:5" ht="13.5" customHeight="1">
      <c r="A21992">
        <v>343</v>
      </c>
      <c r="B21992" t="str">
        <f t="shared" si="343"/>
        <v>343---2</v>
      </c>
      <c r="C21992" t="s">
        <v>4216</v>
      </c>
      <c r="D21992" t="s">
        <v>1021</v>
      </c>
      <c r="E21992">
        <v>2</v>
      </c>
    </row>
    <row r="21993" spans="1:5" ht="13.5" customHeight="1">
      <c r="A21993">
        <v>343</v>
      </c>
      <c r="B21993" t="str">
        <f t="shared" si="343"/>
        <v>343---3</v>
      </c>
      <c r="C21993" t="s">
        <v>4263</v>
      </c>
      <c r="D21993" t="s">
        <v>1403</v>
      </c>
      <c r="E21993">
        <v>3</v>
      </c>
    </row>
    <row r="21994" spans="1:5" ht="13.5" customHeight="1">
      <c r="A21994">
        <v>343</v>
      </c>
      <c r="B21994" t="str">
        <f t="shared" si="343"/>
        <v>343---4</v>
      </c>
      <c r="C21994" t="s">
        <v>4238</v>
      </c>
      <c r="D21994" t="s">
        <v>956</v>
      </c>
      <c r="E21994">
        <v>4</v>
      </c>
    </row>
    <row r="21995" spans="1:5" ht="13.5" customHeight="1">
      <c r="A21995">
        <v>343</v>
      </c>
      <c r="B21995" t="str">
        <f t="shared" si="343"/>
        <v>343---5</v>
      </c>
      <c r="C21995" t="s">
        <v>4220</v>
      </c>
      <c r="D21995" t="s">
        <v>844</v>
      </c>
      <c r="E21995">
        <v>5</v>
      </c>
    </row>
    <row r="21996" spans="1:5" ht="13.5" customHeight="1">
      <c r="A21996">
        <v>343</v>
      </c>
      <c r="B21996" t="str">
        <f t="shared" si="343"/>
        <v>343---6</v>
      </c>
      <c r="C21996" t="s">
        <v>4228</v>
      </c>
      <c r="D21996" t="s">
        <v>809</v>
      </c>
      <c r="E21996">
        <v>6</v>
      </c>
    </row>
    <row r="21997" spans="1:5" ht="13.5" customHeight="1">
      <c r="A21997">
        <v>343</v>
      </c>
      <c r="B21997" t="str">
        <f t="shared" si="343"/>
        <v>343---7</v>
      </c>
      <c r="C21997" t="s">
        <v>4223</v>
      </c>
      <c r="D21997" t="s">
        <v>718</v>
      </c>
      <c r="E21997">
        <v>7</v>
      </c>
    </row>
    <row r="21998" spans="1:5" ht="13.5" customHeight="1">
      <c r="A21998">
        <v>343</v>
      </c>
      <c r="B21998" t="str">
        <f t="shared" si="343"/>
        <v>343---8</v>
      </c>
      <c r="C21998" t="s">
        <v>4276</v>
      </c>
      <c r="D21998" t="s">
        <v>831</v>
      </c>
      <c r="E21998">
        <v>8</v>
      </c>
    </row>
    <row r="21999" spans="1:5" ht="13.5" customHeight="1">
      <c r="A21999">
        <v>343</v>
      </c>
      <c r="B21999" t="str">
        <f t="shared" si="343"/>
        <v>343---9</v>
      </c>
      <c r="C21999" t="s">
        <v>4259</v>
      </c>
      <c r="D21999" t="s">
        <v>1016</v>
      </c>
      <c r="E21999">
        <v>9</v>
      </c>
    </row>
    <row r="22000" spans="1:5" ht="13.5" customHeight="1">
      <c r="A22000">
        <v>343</v>
      </c>
      <c r="B22000" t="str">
        <f t="shared" si="343"/>
        <v>343---10</v>
      </c>
      <c r="C22000" t="s">
        <v>4254</v>
      </c>
      <c r="D22000" t="s">
        <v>1117</v>
      </c>
      <c r="E22000">
        <v>10</v>
      </c>
    </row>
    <row r="22001" spans="1:5" ht="13.5" customHeight="1">
      <c r="A22001">
        <v>343</v>
      </c>
      <c r="B22001" t="str">
        <f t="shared" si="343"/>
        <v>343---11</v>
      </c>
      <c r="C22001" t="s">
        <v>4235</v>
      </c>
      <c r="D22001" t="s">
        <v>722</v>
      </c>
      <c r="E22001">
        <v>11</v>
      </c>
    </row>
    <row r="22002" spans="1:5" ht="13.5" customHeight="1">
      <c r="A22002">
        <v>343</v>
      </c>
      <c r="B22002" t="str">
        <f t="shared" si="343"/>
        <v>343---12</v>
      </c>
      <c r="C22002" t="s">
        <v>4236</v>
      </c>
      <c r="D22002" t="s">
        <v>1201</v>
      </c>
      <c r="E22002">
        <v>12</v>
      </c>
    </row>
    <row r="22003" spans="1:5" ht="13.5" customHeight="1">
      <c r="A22003">
        <v>343</v>
      </c>
      <c r="B22003" t="str">
        <f t="shared" si="343"/>
        <v>343---13</v>
      </c>
      <c r="C22003" t="s">
        <v>4277</v>
      </c>
      <c r="D22003" t="s">
        <v>999</v>
      </c>
      <c r="E22003">
        <v>13</v>
      </c>
    </row>
    <row r="22004" spans="1:5" ht="13.5" customHeight="1">
      <c r="A22004">
        <v>343</v>
      </c>
      <c r="B22004" t="str">
        <f t="shared" si="343"/>
        <v>343---14</v>
      </c>
      <c r="C22004" t="s">
        <v>4257</v>
      </c>
      <c r="D22004" t="s">
        <v>800</v>
      </c>
      <c r="E22004">
        <v>14</v>
      </c>
    </row>
    <row r="22005" spans="1:5" ht="13.5" customHeight="1">
      <c r="A22005">
        <v>343</v>
      </c>
      <c r="B22005" t="str">
        <f t="shared" si="343"/>
        <v>343---15</v>
      </c>
      <c r="C22005" t="s">
        <v>5911</v>
      </c>
      <c r="D22005" t="s">
        <v>1200</v>
      </c>
      <c r="E22005">
        <v>15</v>
      </c>
    </row>
    <row r="22006" spans="1:5" ht="13.5" customHeight="1">
      <c r="A22006">
        <v>343</v>
      </c>
      <c r="B22006" t="str">
        <f t="shared" si="343"/>
        <v>343---16</v>
      </c>
      <c r="C22006" t="s">
        <v>5911</v>
      </c>
      <c r="D22006" t="s">
        <v>1233</v>
      </c>
      <c r="E22006">
        <v>16</v>
      </c>
    </row>
    <row r="22007" spans="1:5" ht="13.5" customHeight="1">
      <c r="A22007">
        <v>343</v>
      </c>
      <c r="B22007" t="str">
        <f t="shared" si="343"/>
        <v>343---17</v>
      </c>
      <c r="C22007" t="s">
        <v>5911</v>
      </c>
      <c r="D22007" t="s">
        <v>1165</v>
      </c>
      <c r="E22007">
        <v>17</v>
      </c>
    </row>
    <row r="22008" spans="1:5" ht="13.5" customHeight="1">
      <c r="A22008">
        <v>343</v>
      </c>
      <c r="B22008" t="str">
        <f t="shared" si="343"/>
        <v>343---18</v>
      </c>
      <c r="C22008" t="s">
        <v>5911</v>
      </c>
      <c r="D22008" t="s">
        <v>972</v>
      </c>
      <c r="E22008">
        <v>18</v>
      </c>
    </row>
    <row r="22009" spans="1:5" ht="13.5" customHeight="1">
      <c r="A22009">
        <v>343</v>
      </c>
      <c r="B22009" t="str">
        <f t="shared" si="343"/>
        <v>343---19</v>
      </c>
      <c r="C22009" t="s">
        <v>5911</v>
      </c>
      <c r="D22009" t="s">
        <v>1050</v>
      </c>
      <c r="E22009">
        <v>19</v>
      </c>
    </row>
    <row r="22010" spans="1:5" ht="13.5" customHeight="1">
      <c r="A22010">
        <v>343</v>
      </c>
      <c r="B22010" t="str">
        <f t="shared" si="343"/>
        <v>343---20</v>
      </c>
      <c r="C22010" t="s">
        <v>5911</v>
      </c>
      <c r="D22010" t="s">
        <v>850</v>
      </c>
      <c r="E22010">
        <v>20</v>
      </c>
    </row>
    <row r="22011" spans="1:5" ht="13.5" customHeight="1">
      <c r="A22011">
        <v>343</v>
      </c>
      <c r="B22011" t="str">
        <f t="shared" si="343"/>
        <v>343---21</v>
      </c>
      <c r="C22011" t="s">
        <v>5911</v>
      </c>
      <c r="D22011" t="s">
        <v>1218</v>
      </c>
      <c r="E22011">
        <v>21</v>
      </c>
    </row>
    <row r="22012" spans="1:5" ht="13.5" customHeight="1">
      <c r="A22012">
        <v>343</v>
      </c>
      <c r="B22012" t="str">
        <f t="shared" si="343"/>
        <v>343---22</v>
      </c>
      <c r="C22012" t="s">
        <v>5928</v>
      </c>
      <c r="D22012" t="s">
        <v>1254</v>
      </c>
      <c r="E22012">
        <v>22</v>
      </c>
    </row>
    <row r="22013" spans="1:5" ht="13.5" customHeight="1">
      <c r="A22013">
        <v>343</v>
      </c>
      <c r="B22013" t="str">
        <f t="shared" si="343"/>
        <v>343---23</v>
      </c>
      <c r="C22013" t="s">
        <v>727</v>
      </c>
      <c r="D22013" t="s">
        <v>1308</v>
      </c>
      <c r="E22013">
        <v>23</v>
      </c>
    </row>
    <row r="22014" spans="1:5" ht="13.5" customHeight="1">
      <c r="A22014">
        <v>343</v>
      </c>
      <c r="B22014" t="str">
        <f t="shared" si="343"/>
        <v>343---24</v>
      </c>
      <c r="C22014" t="s">
        <v>1017</v>
      </c>
      <c r="D22014" t="s">
        <v>796</v>
      </c>
      <c r="E22014">
        <v>24</v>
      </c>
    </row>
    <row r="22015" spans="1:5" ht="13.5" customHeight="1">
      <c r="A22015">
        <v>343</v>
      </c>
      <c r="B22015" t="str">
        <f t="shared" si="343"/>
        <v>343---25</v>
      </c>
      <c r="C22015" t="s">
        <v>731</v>
      </c>
      <c r="D22015" t="s">
        <v>800</v>
      </c>
      <c r="E22015">
        <v>25</v>
      </c>
    </row>
    <row r="22016" spans="1:5" ht="13.5" customHeight="1">
      <c r="A22016">
        <v>343</v>
      </c>
      <c r="B22016" t="str">
        <f t="shared" si="343"/>
        <v>343---26</v>
      </c>
      <c r="C22016" t="s">
        <v>743</v>
      </c>
      <c r="D22016" t="s">
        <v>754</v>
      </c>
      <c r="E22016">
        <v>26</v>
      </c>
    </row>
    <row r="22017" spans="1:5" ht="13.5" customHeight="1">
      <c r="A22017">
        <v>343</v>
      </c>
      <c r="B22017" t="str">
        <f t="shared" si="343"/>
        <v>343---27</v>
      </c>
      <c r="C22017" t="s">
        <v>745</v>
      </c>
      <c r="D22017" t="s">
        <v>837</v>
      </c>
      <c r="E22017">
        <v>27</v>
      </c>
    </row>
    <row r="22018" spans="1:5" ht="13.5" customHeight="1">
      <c r="A22018">
        <v>343</v>
      </c>
      <c r="B22018" t="str">
        <f t="shared" si="343"/>
        <v>343---28</v>
      </c>
      <c r="C22018" t="s">
        <v>915</v>
      </c>
      <c r="D22018" t="s">
        <v>939</v>
      </c>
      <c r="E22018">
        <v>28</v>
      </c>
    </row>
    <row r="22019" spans="1:5" ht="13.5" customHeight="1">
      <c r="A22019">
        <v>343</v>
      </c>
      <c r="B22019" t="str">
        <f t="shared" ref="B22019:B22082" si="344">A22019&amp;"---"&amp;E22019</f>
        <v>343---29</v>
      </c>
      <c r="C22019" t="s">
        <v>987</v>
      </c>
      <c r="D22019" t="s">
        <v>1263</v>
      </c>
      <c r="E22019">
        <v>29</v>
      </c>
    </row>
    <row r="22020" spans="1:5" ht="13.5" customHeight="1">
      <c r="A22020">
        <v>343</v>
      </c>
      <c r="B22020" t="str">
        <f t="shared" si="344"/>
        <v>343---30</v>
      </c>
      <c r="C22020" t="s">
        <v>989</v>
      </c>
      <c r="D22020" t="s">
        <v>738</v>
      </c>
      <c r="E22020">
        <v>30</v>
      </c>
    </row>
    <row r="22021" spans="1:5" ht="13.5" customHeight="1">
      <c r="A22021">
        <v>343</v>
      </c>
      <c r="B22021" t="str">
        <f t="shared" si="344"/>
        <v>343---31</v>
      </c>
      <c r="C22021" t="s">
        <v>799</v>
      </c>
      <c r="D22021" t="s">
        <v>809</v>
      </c>
      <c r="E22021">
        <v>31</v>
      </c>
    </row>
    <row r="22022" spans="1:5" ht="13.5" customHeight="1">
      <c r="A22022">
        <v>343</v>
      </c>
      <c r="B22022" t="str">
        <f t="shared" si="344"/>
        <v>343---32</v>
      </c>
      <c r="C22022" t="s">
        <v>819</v>
      </c>
      <c r="D22022" t="s">
        <v>756</v>
      </c>
      <c r="E22022">
        <v>32</v>
      </c>
    </row>
    <row r="22023" spans="1:5" ht="13.5" customHeight="1">
      <c r="A22023">
        <v>343</v>
      </c>
      <c r="B22023" t="str">
        <f t="shared" si="344"/>
        <v>343---33</v>
      </c>
      <c r="C22023" t="s">
        <v>1074</v>
      </c>
      <c r="D22023" t="s">
        <v>880</v>
      </c>
      <c r="E22023">
        <v>33</v>
      </c>
    </row>
    <row r="22024" spans="1:5" ht="13.5" customHeight="1">
      <c r="A22024">
        <v>343</v>
      </c>
      <c r="B22024" t="str">
        <f t="shared" si="344"/>
        <v>343---34</v>
      </c>
      <c r="C22024" t="s">
        <v>1019</v>
      </c>
      <c r="D22024" t="s">
        <v>734</v>
      </c>
      <c r="E22024">
        <v>34</v>
      </c>
    </row>
    <row r="22025" spans="1:5" ht="13.5" customHeight="1">
      <c r="A22025">
        <v>343</v>
      </c>
      <c r="B22025" t="str">
        <f t="shared" si="344"/>
        <v>343---35</v>
      </c>
      <c r="C22025" t="s">
        <v>1083</v>
      </c>
      <c r="D22025" t="s">
        <v>844</v>
      </c>
      <c r="E22025">
        <v>35</v>
      </c>
    </row>
    <row r="22026" spans="1:5" ht="13.5" customHeight="1">
      <c r="A22026">
        <v>343</v>
      </c>
      <c r="B22026" t="str">
        <f t="shared" si="344"/>
        <v>343---36</v>
      </c>
      <c r="C22026" t="s">
        <v>824</v>
      </c>
      <c r="D22026" t="s">
        <v>752</v>
      </c>
      <c r="E22026">
        <v>36</v>
      </c>
    </row>
    <row r="22027" spans="1:5" ht="13.5" customHeight="1">
      <c r="A22027">
        <v>343</v>
      </c>
      <c r="B22027" t="str">
        <f t="shared" si="344"/>
        <v>343---37</v>
      </c>
      <c r="C22027" t="s">
        <v>753</v>
      </c>
      <c r="D22027" t="s">
        <v>1002</v>
      </c>
      <c r="E22027">
        <v>37</v>
      </c>
    </row>
    <row r="22028" spans="1:5" ht="13.5" customHeight="1">
      <c r="A22028">
        <v>343</v>
      </c>
      <c r="B22028" t="str">
        <f t="shared" si="344"/>
        <v>343---38</v>
      </c>
      <c r="C22028" t="s">
        <v>828</v>
      </c>
      <c r="D22028" t="s">
        <v>818</v>
      </c>
      <c r="E22028">
        <v>38</v>
      </c>
    </row>
    <row r="22029" spans="1:5" ht="13.5" customHeight="1">
      <c r="A22029">
        <v>343</v>
      </c>
      <c r="B22029" t="str">
        <f t="shared" si="344"/>
        <v>343---39</v>
      </c>
      <c r="C22029" t="s">
        <v>759</v>
      </c>
      <c r="D22029" t="s">
        <v>823</v>
      </c>
      <c r="E22029">
        <v>39</v>
      </c>
    </row>
    <row r="22030" spans="1:5" ht="13.5" customHeight="1">
      <c r="A22030">
        <v>343</v>
      </c>
      <c r="B22030" t="str">
        <f t="shared" si="344"/>
        <v>343---40</v>
      </c>
      <c r="C22030" t="s">
        <v>832</v>
      </c>
      <c r="D22030" t="s">
        <v>949</v>
      </c>
      <c r="E22030">
        <v>40</v>
      </c>
    </row>
    <row r="22031" spans="1:5" ht="13.5" customHeight="1">
      <c r="A22031">
        <v>343</v>
      </c>
      <c r="B22031" t="str">
        <f t="shared" si="344"/>
        <v>343---41</v>
      </c>
      <c r="C22031" t="s">
        <v>991</v>
      </c>
      <c r="D22031" t="s">
        <v>966</v>
      </c>
      <c r="E22031">
        <v>41</v>
      </c>
    </row>
    <row r="22032" spans="1:5" ht="13.5" customHeight="1">
      <c r="A22032">
        <v>343</v>
      </c>
      <c r="B22032" t="str">
        <f t="shared" si="344"/>
        <v>343---42</v>
      </c>
      <c r="C22032" t="s">
        <v>864</v>
      </c>
      <c r="D22032" t="s">
        <v>957</v>
      </c>
      <c r="E22032">
        <v>42</v>
      </c>
    </row>
    <row r="22033" spans="1:5" ht="13.5" customHeight="1">
      <c r="A22033">
        <v>343</v>
      </c>
      <c r="B22033" t="str">
        <f t="shared" si="344"/>
        <v>343---43</v>
      </c>
      <c r="C22033" t="s">
        <v>866</v>
      </c>
      <c r="D22033" t="s">
        <v>831</v>
      </c>
      <c r="E22033">
        <v>43</v>
      </c>
    </row>
    <row r="22034" spans="1:5" ht="13.5" customHeight="1">
      <c r="A22034">
        <v>343</v>
      </c>
      <c r="B22034" t="str">
        <f t="shared" si="344"/>
        <v>343---44</v>
      </c>
      <c r="C22034" t="s">
        <v>1009</v>
      </c>
      <c r="D22034" t="s">
        <v>1340</v>
      </c>
      <c r="E22034">
        <v>44</v>
      </c>
    </row>
    <row r="22035" spans="1:5" ht="13.5" customHeight="1">
      <c r="A22035">
        <v>343</v>
      </c>
      <c r="B22035" t="str">
        <f t="shared" si="344"/>
        <v>343---45</v>
      </c>
      <c r="C22035" t="s">
        <v>765</v>
      </c>
      <c r="D22035" t="s">
        <v>1196</v>
      </c>
      <c r="E22035">
        <v>45</v>
      </c>
    </row>
    <row r="22036" spans="1:5" ht="13.5" customHeight="1">
      <c r="A22036">
        <v>343</v>
      </c>
      <c r="B22036" t="str">
        <f t="shared" si="344"/>
        <v>343---46</v>
      </c>
      <c r="C22036" t="s">
        <v>868</v>
      </c>
      <c r="D22036" t="s">
        <v>758</v>
      </c>
      <c r="E22036">
        <v>46</v>
      </c>
    </row>
    <row r="22037" spans="1:5" ht="13.5" customHeight="1">
      <c r="A22037">
        <v>343</v>
      </c>
      <c r="B22037" t="str">
        <f t="shared" si="344"/>
        <v>343---47</v>
      </c>
      <c r="C22037" t="s">
        <v>803</v>
      </c>
      <c r="D22037" t="s">
        <v>941</v>
      </c>
      <c r="E22037">
        <v>47</v>
      </c>
    </row>
    <row r="22038" spans="1:5" ht="13.5" customHeight="1">
      <c r="A22038">
        <v>343</v>
      </c>
      <c r="B22038" t="str">
        <f t="shared" si="344"/>
        <v>343---48</v>
      </c>
      <c r="C22038" t="s">
        <v>1098</v>
      </c>
      <c r="D22038" t="s">
        <v>1206</v>
      </c>
      <c r="E22038">
        <v>48</v>
      </c>
    </row>
    <row r="22039" spans="1:5" ht="13.5" customHeight="1">
      <c r="A22039">
        <v>343</v>
      </c>
      <c r="B22039" t="str">
        <f t="shared" si="344"/>
        <v>343---49</v>
      </c>
      <c r="C22039" t="s">
        <v>969</v>
      </c>
      <c r="D22039" t="s">
        <v>802</v>
      </c>
      <c r="E22039">
        <v>49</v>
      </c>
    </row>
    <row r="22040" spans="1:5" ht="13.5" customHeight="1">
      <c r="A22040">
        <v>343</v>
      </c>
      <c r="B22040" t="str">
        <f t="shared" si="344"/>
        <v>343---50</v>
      </c>
      <c r="C22040" t="s">
        <v>870</v>
      </c>
      <c r="D22040" t="s">
        <v>1344</v>
      </c>
      <c r="E22040">
        <v>50</v>
      </c>
    </row>
    <row r="22041" spans="1:5" ht="13.5" customHeight="1">
      <c r="A22041">
        <v>343</v>
      </c>
      <c r="B22041" t="str">
        <f t="shared" si="344"/>
        <v>343---51</v>
      </c>
      <c r="C22041" t="s">
        <v>918</v>
      </c>
      <c r="D22041" t="s">
        <v>865</v>
      </c>
      <c r="E22041">
        <v>51</v>
      </c>
    </row>
    <row r="22042" spans="1:5" ht="13.5" customHeight="1">
      <c r="A22042">
        <v>343</v>
      </c>
      <c r="B22042" t="str">
        <f t="shared" si="344"/>
        <v>343---52</v>
      </c>
      <c r="C22042" t="s">
        <v>5925</v>
      </c>
      <c r="D22042" t="s">
        <v>798</v>
      </c>
      <c r="E22042">
        <v>52</v>
      </c>
    </row>
    <row r="22043" spans="1:5" ht="13.5" customHeight="1">
      <c r="A22043">
        <v>343</v>
      </c>
      <c r="B22043" t="str">
        <f t="shared" si="344"/>
        <v>343---53</v>
      </c>
      <c r="C22043" t="s">
        <v>6001</v>
      </c>
      <c r="D22043" t="s">
        <v>956</v>
      </c>
      <c r="E22043">
        <v>53</v>
      </c>
    </row>
    <row r="22044" spans="1:5" ht="13.5" customHeight="1">
      <c r="A22044">
        <v>343</v>
      </c>
      <c r="B22044" t="str">
        <f t="shared" si="344"/>
        <v>343---54</v>
      </c>
      <c r="C22044" t="s">
        <v>5915</v>
      </c>
      <c r="D22044" t="s">
        <v>772</v>
      </c>
      <c r="E22044">
        <v>54</v>
      </c>
    </row>
    <row r="22045" spans="1:5" ht="13.5" customHeight="1">
      <c r="A22045">
        <v>343</v>
      </c>
      <c r="B22045" t="str">
        <f t="shared" si="344"/>
        <v>343---55</v>
      </c>
      <c r="C22045" t="s">
        <v>5970</v>
      </c>
      <c r="D22045" t="s">
        <v>999</v>
      </c>
      <c r="E22045">
        <v>55</v>
      </c>
    </row>
    <row r="22046" spans="1:5" ht="13.5" customHeight="1">
      <c r="A22046">
        <v>343</v>
      </c>
      <c r="B22046" t="str">
        <f t="shared" si="344"/>
        <v>343---56</v>
      </c>
      <c r="C22046" t="s">
        <v>5917</v>
      </c>
      <c r="D22046" t="s">
        <v>789</v>
      </c>
      <c r="E22046">
        <v>56</v>
      </c>
    </row>
    <row r="22047" spans="1:5" ht="13.5" customHeight="1">
      <c r="A22047">
        <v>343</v>
      </c>
      <c r="B22047" t="str">
        <f t="shared" si="344"/>
        <v>343---57</v>
      </c>
      <c r="C22047" t="s">
        <v>5918</v>
      </c>
      <c r="D22047" t="s">
        <v>770</v>
      </c>
      <c r="E22047">
        <v>57</v>
      </c>
    </row>
    <row r="22048" spans="1:5" ht="13.5" customHeight="1">
      <c r="A22048">
        <v>343</v>
      </c>
      <c r="B22048" t="str">
        <f t="shared" si="344"/>
        <v>343---58</v>
      </c>
      <c r="C22048" t="s">
        <v>5931</v>
      </c>
      <c r="D22048" t="s">
        <v>1044</v>
      </c>
      <c r="E22048">
        <v>58</v>
      </c>
    </row>
    <row r="22049" spans="1:5" ht="13.5" customHeight="1">
      <c r="A22049">
        <v>343</v>
      </c>
      <c r="B22049" t="str">
        <f t="shared" si="344"/>
        <v>343---59</v>
      </c>
      <c r="C22049" t="s">
        <v>5963</v>
      </c>
      <c r="D22049" t="s">
        <v>937</v>
      </c>
      <c r="E22049">
        <v>59</v>
      </c>
    </row>
    <row r="22050" spans="1:5" ht="13.5" customHeight="1">
      <c r="A22050">
        <v>343</v>
      </c>
      <c r="B22050" t="str">
        <f t="shared" si="344"/>
        <v>343---60</v>
      </c>
      <c r="C22050" t="s">
        <v>5972</v>
      </c>
      <c r="D22050" t="s">
        <v>979</v>
      </c>
      <c r="E22050">
        <v>60</v>
      </c>
    </row>
    <row r="22051" spans="1:5" ht="13.5" customHeight="1">
      <c r="A22051">
        <v>343</v>
      </c>
      <c r="B22051" t="str">
        <f t="shared" si="344"/>
        <v>343---61</v>
      </c>
      <c r="C22051" t="s">
        <v>5994</v>
      </c>
      <c r="D22051" t="s">
        <v>984</v>
      </c>
      <c r="E22051">
        <v>61</v>
      </c>
    </row>
    <row r="22052" spans="1:5" ht="13.5" customHeight="1">
      <c r="A22052">
        <v>343</v>
      </c>
      <c r="B22052" t="str">
        <f t="shared" si="344"/>
        <v>343---62</v>
      </c>
      <c r="C22052" t="s">
        <v>6002</v>
      </c>
      <c r="D22052" t="s">
        <v>1113</v>
      </c>
      <c r="E22052">
        <v>62</v>
      </c>
    </row>
    <row r="22053" spans="1:5" ht="13.5" customHeight="1">
      <c r="A22053">
        <v>343</v>
      </c>
      <c r="B22053" t="str">
        <f t="shared" si="344"/>
        <v>343---63</v>
      </c>
      <c r="C22053" t="s">
        <v>6003</v>
      </c>
      <c r="D22053" t="s">
        <v>1016</v>
      </c>
      <c r="E22053">
        <v>63</v>
      </c>
    </row>
    <row r="22054" spans="1:5" ht="13.5" customHeight="1">
      <c r="A22054">
        <v>343</v>
      </c>
      <c r="B22054" t="str">
        <f t="shared" si="344"/>
        <v>343---64</v>
      </c>
      <c r="C22054" t="s">
        <v>5952</v>
      </c>
      <c r="D22054" t="s">
        <v>891</v>
      </c>
      <c r="E22054">
        <v>64</v>
      </c>
    </row>
    <row r="22055" spans="1:5" ht="13.5" customHeight="1">
      <c r="A22055">
        <v>343</v>
      </c>
      <c r="B22055" t="str">
        <f t="shared" si="344"/>
        <v>343---65</v>
      </c>
      <c r="C22055" t="s">
        <v>5998</v>
      </c>
      <c r="D22055" t="s">
        <v>1201</v>
      </c>
      <c r="E22055">
        <v>65</v>
      </c>
    </row>
    <row r="22056" spans="1:5" ht="13.5" customHeight="1">
      <c r="A22056">
        <v>343</v>
      </c>
      <c r="B22056" t="str">
        <f t="shared" si="344"/>
        <v>343---66</v>
      </c>
      <c r="C22056" t="s">
        <v>5919</v>
      </c>
      <c r="D22056" t="s">
        <v>725</v>
      </c>
      <c r="E22056">
        <v>66</v>
      </c>
    </row>
    <row r="22057" spans="1:5" ht="13.5" customHeight="1">
      <c r="A22057">
        <v>343</v>
      </c>
      <c r="B22057" t="str">
        <f t="shared" si="344"/>
        <v>343---67</v>
      </c>
      <c r="C22057" t="s">
        <v>5941</v>
      </c>
      <c r="D22057" t="s">
        <v>861</v>
      </c>
      <c r="E22057">
        <v>67</v>
      </c>
    </row>
    <row r="22058" spans="1:5" ht="13.5" customHeight="1">
      <c r="A22058">
        <v>343</v>
      </c>
      <c r="B22058" t="str">
        <f t="shared" si="344"/>
        <v>343---68</v>
      </c>
      <c r="C22058" t="s">
        <v>5920</v>
      </c>
      <c r="D22058" t="s">
        <v>762</v>
      </c>
      <c r="E22058">
        <v>68</v>
      </c>
    </row>
    <row r="22059" spans="1:5" ht="13.5" customHeight="1">
      <c r="A22059">
        <v>343</v>
      </c>
      <c r="B22059" t="str">
        <f t="shared" si="344"/>
        <v>343---69</v>
      </c>
      <c r="C22059" t="s">
        <v>5995</v>
      </c>
      <c r="D22059" t="s">
        <v>1038</v>
      </c>
      <c r="E22059">
        <v>69</v>
      </c>
    </row>
    <row r="22060" spans="1:5" ht="13.5" customHeight="1">
      <c r="A22060">
        <v>343</v>
      </c>
      <c r="B22060" t="str">
        <f t="shared" si="344"/>
        <v>343---70</v>
      </c>
      <c r="C22060" t="s">
        <v>5991</v>
      </c>
      <c r="D22060" t="s">
        <v>1092</v>
      </c>
      <c r="E22060">
        <v>70</v>
      </c>
    </row>
    <row r="22061" spans="1:5" ht="13.5" customHeight="1">
      <c r="A22061">
        <v>343</v>
      </c>
      <c r="B22061" t="str">
        <f t="shared" si="344"/>
        <v>343---71</v>
      </c>
      <c r="C22061" t="s">
        <v>5923</v>
      </c>
      <c r="D22061" t="s">
        <v>766</v>
      </c>
      <c r="E22061">
        <v>71</v>
      </c>
    </row>
    <row r="22062" spans="1:5" ht="13.5" customHeight="1">
      <c r="A22062">
        <v>343</v>
      </c>
      <c r="B22062" t="str">
        <f t="shared" si="344"/>
        <v>343---72</v>
      </c>
      <c r="C22062" t="s">
        <v>5924</v>
      </c>
      <c r="D22062" t="s">
        <v>726</v>
      </c>
      <c r="E22062">
        <v>72</v>
      </c>
    </row>
    <row r="22063" spans="1:5" ht="13.5" customHeight="1">
      <c r="A22063">
        <v>232</v>
      </c>
      <c r="B22063" t="str">
        <f t="shared" si="344"/>
        <v>232---1</v>
      </c>
      <c r="C22063" t="s">
        <v>4216</v>
      </c>
      <c r="D22063" t="s">
        <v>1353</v>
      </c>
      <c r="E22063">
        <v>1</v>
      </c>
    </row>
    <row r="22064" spans="1:5" ht="13.5" customHeight="1">
      <c r="A22064">
        <v>232</v>
      </c>
      <c r="B22064" t="str">
        <f t="shared" si="344"/>
        <v>232---2</v>
      </c>
      <c r="C22064" t="s">
        <v>4216</v>
      </c>
      <c r="D22064" t="s">
        <v>971</v>
      </c>
      <c r="E22064">
        <v>2</v>
      </c>
    </row>
    <row r="22065" spans="1:5" ht="13.5" customHeight="1">
      <c r="A22065">
        <v>232</v>
      </c>
      <c r="B22065" t="str">
        <f t="shared" si="344"/>
        <v>232---3</v>
      </c>
      <c r="C22065" t="s">
        <v>4216</v>
      </c>
      <c r="D22065" t="s">
        <v>1075</v>
      </c>
      <c r="E22065">
        <v>3</v>
      </c>
    </row>
    <row r="22066" spans="1:5" ht="13.5" customHeight="1">
      <c r="A22066">
        <v>232</v>
      </c>
      <c r="B22066" t="str">
        <f t="shared" si="344"/>
        <v>232---4</v>
      </c>
      <c r="C22066" t="s">
        <v>5911</v>
      </c>
      <c r="D22066" t="s">
        <v>848</v>
      </c>
      <c r="E22066">
        <v>4</v>
      </c>
    </row>
    <row r="22067" spans="1:5" ht="13.5" customHeight="1">
      <c r="A22067">
        <v>232</v>
      </c>
      <c r="B22067" t="str">
        <f t="shared" si="344"/>
        <v>232---5</v>
      </c>
      <c r="C22067" t="s">
        <v>5911</v>
      </c>
      <c r="D22067" t="s">
        <v>1172</v>
      </c>
      <c r="E22067">
        <v>5</v>
      </c>
    </row>
    <row r="22068" spans="1:5" ht="13.5" customHeight="1">
      <c r="A22068">
        <v>232</v>
      </c>
      <c r="B22068" t="str">
        <f t="shared" si="344"/>
        <v>232---6</v>
      </c>
      <c r="C22068" t="s">
        <v>5911</v>
      </c>
      <c r="D22068" t="s">
        <v>922</v>
      </c>
      <c r="E22068">
        <v>6</v>
      </c>
    </row>
    <row r="22069" spans="1:5" ht="13.5" customHeight="1">
      <c r="A22069">
        <v>232</v>
      </c>
      <c r="B22069" t="str">
        <f t="shared" si="344"/>
        <v>232---7</v>
      </c>
      <c r="C22069" t="s">
        <v>5911</v>
      </c>
      <c r="D22069" t="s">
        <v>909</v>
      </c>
      <c r="E22069">
        <v>7</v>
      </c>
    </row>
    <row r="22070" spans="1:5" ht="13.5" customHeight="1">
      <c r="A22070">
        <v>232</v>
      </c>
      <c r="B22070" t="str">
        <f t="shared" si="344"/>
        <v>232---8</v>
      </c>
      <c r="C22070" t="s">
        <v>5911</v>
      </c>
      <c r="D22070" t="s">
        <v>1076</v>
      </c>
      <c r="E22070">
        <v>8</v>
      </c>
    </row>
    <row r="22071" spans="1:5" ht="13.5" customHeight="1">
      <c r="A22071">
        <v>232</v>
      </c>
      <c r="B22071" t="str">
        <f t="shared" si="344"/>
        <v>232---9</v>
      </c>
      <c r="C22071" t="s">
        <v>737</v>
      </c>
      <c r="D22071" t="s">
        <v>996</v>
      </c>
      <c r="E22071">
        <v>9</v>
      </c>
    </row>
    <row r="22072" spans="1:5" ht="13.5" customHeight="1">
      <c r="A22072">
        <v>232</v>
      </c>
      <c r="B22072" t="str">
        <f t="shared" si="344"/>
        <v>232---10</v>
      </c>
      <c r="C22072" t="s">
        <v>743</v>
      </c>
      <c r="D22072" t="s">
        <v>754</v>
      </c>
      <c r="E22072">
        <v>10</v>
      </c>
    </row>
    <row r="22073" spans="1:5" ht="13.5" customHeight="1">
      <c r="A22073">
        <v>232</v>
      </c>
      <c r="B22073" t="str">
        <f t="shared" si="344"/>
        <v>232---11</v>
      </c>
      <c r="C22073" t="s">
        <v>987</v>
      </c>
      <c r="D22073" t="s">
        <v>1263</v>
      </c>
      <c r="E22073">
        <v>11</v>
      </c>
    </row>
    <row r="22074" spans="1:5" ht="13.5" customHeight="1">
      <c r="A22074">
        <v>232</v>
      </c>
      <c r="B22074" t="str">
        <f t="shared" si="344"/>
        <v>232---12</v>
      </c>
      <c r="C22074" t="s">
        <v>989</v>
      </c>
      <c r="D22074" t="s">
        <v>738</v>
      </c>
      <c r="E22074">
        <v>12</v>
      </c>
    </row>
    <row r="22075" spans="1:5" ht="13.5" customHeight="1">
      <c r="A22075">
        <v>232</v>
      </c>
      <c r="B22075" t="str">
        <f t="shared" si="344"/>
        <v>232---13</v>
      </c>
      <c r="C22075" t="s">
        <v>819</v>
      </c>
      <c r="D22075" t="s">
        <v>756</v>
      </c>
      <c r="E22075">
        <v>13</v>
      </c>
    </row>
    <row r="22076" spans="1:5" ht="13.5" customHeight="1">
      <c r="A22076">
        <v>232</v>
      </c>
      <c r="B22076" t="str">
        <f t="shared" si="344"/>
        <v>232---14</v>
      </c>
      <c r="C22076" t="s">
        <v>1074</v>
      </c>
      <c r="D22076" t="s">
        <v>880</v>
      </c>
      <c r="E22076">
        <v>14</v>
      </c>
    </row>
    <row r="22077" spans="1:5" ht="13.5" customHeight="1">
      <c r="A22077">
        <v>232</v>
      </c>
      <c r="B22077" t="str">
        <f t="shared" si="344"/>
        <v>232---15</v>
      </c>
      <c r="C22077" t="s">
        <v>820</v>
      </c>
      <c r="D22077" t="s">
        <v>882</v>
      </c>
      <c r="E22077">
        <v>15</v>
      </c>
    </row>
    <row r="22078" spans="1:5" ht="13.5" customHeight="1">
      <c r="A22078">
        <v>232</v>
      </c>
      <c r="B22078" t="str">
        <f t="shared" si="344"/>
        <v>232---16</v>
      </c>
      <c r="C22078" t="s">
        <v>824</v>
      </c>
      <c r="D22078" t="s">
        <v>752</v>
      </c>
      <c r="E22078">
        <v>16</v>
      </c>
    </row>
    <row r="22079" spans="1:5" ht="13.5" customHeight="1">
      <c r="A22079">
        <v>232</v>
      </c>
      <c r="B22079" t="str">
        <f t="shared" si="344"/>
        <v>232---17</v>
      </c>
      <c r="C22079" t="s">
        <v>826</v>
      </c>
      <c r="D22079" t="s">
        <v>1079</v>
      </c>
      <c r="E22079">
        <v>17</v>
      </c>
    </row>
    <row r="22080" spans="1:5" ht="13.5" customHeight="1">
      <c r="A22080">
        <v>232</v>
      </c>
      <c r="B22080" t="str">
        <f t="shared" si="344"/>
        <v>232---18</v>
      </c>
      <c r="C22080" t="s">
        <v>763</v>
      </c>
      <c r="D22080" t="s">
        <v>1086</v>
      </c>
      <c r="E22080">
        <v>18</v>
      </c>
    </row>
    <row r="22081" spans="1:5" ht="13.5" customHeight="1">
      <c r="A22081">
        <v>232</v>
      </c>
      <c r="B22081" t="str">
        <f t="shared" si="344"/>
        <v>232---19</v>
      </c>
      <c r="C22081" t="s">
        <v>864</v>
      </c>
      <c r="D22081" t="s">
        <v>957</v>
      </c>
      <c r="E22081">
        <v>19</v>
      </c>
    </row>
    <row r="22082" spans="1:5" ht="13.5" customHeight="1">
      <c r="A22082">
        <v>232</v>
      </c>
      <c r="B22082" t="str">
        <f t="shared" si="344"/>
        <v>232---20</v>
      </c>
      <c r="C22082" t="s">
        <v>868</v>
      </c>
      <c r="D22082" t="s">
        <v>758</v>
      </c>
      <c r="E22082">
        <v>20</v>
      </c>
    </row>
    <row r="22083" spans="1:5" ht="13.5" customHeight="1">
      <c r="A22083">
        <v>232</v>
      </c>
      <c r="B22083" t="str">
        <f t="shared" ref="B22083:B22146" si="345">A22083&amp;"---"&amp;E22083</f>
        <v>232---21</v>
      </c>
      <c r="C22083" t="s">
        <v>5946</v>
      </c>
      <c r="D22083" t="s">
        <v>893</v>
      </c>
      <c r="E22083">
        <v>21</v>
      </c>
    </row>
    <row r="22084" spans="1:5" ht="13.5" customHeight="1">
      <c r="A22084">
        <v>232</v>
      </c>
      <c r="B22084" t="str">
        <f t="shared" si="345"/>
        <v>232---22</v>
      </c>
      <c r="C22084" t="s">
        <v>5949</v>
      </c>
      <c r="D22084" t="s">
        <v>895</v>
      </c>
      <c r="E22084">
        <v>22</v>
      </c>
    </row>
    <row r="22085" spans="1:5" ht="13.5" customHeight="1">
      <c r="A22085">
        <v>232</v>
      </c>
      <c r="B22085" t="str">
        <f t="shared" si="345"/>
        <v>232---23</v>
      </c>
      <c r="C22085" t="s">
        <v>6016</v>
      </c>
      <c r="D22085" t="s">
        <v>1093</v>
      </c>
      <c r="E22085">
        <v>23</v>
      </c>
    </row>
    <row r="22086" spans="1:5" ht="13.5" customHeight="1">
      <c r="A22086">
        <v>232</v>
      </c>
      <c r="B22086" t="str">
        <f t="shared" si="345"/>
        <v>232---24</v>
      </c>
      <c r="C22086" t="s">
        <v>5915</v>
      </c>
      <c r="D22086" t="s">
        <v>772</v>
      </c>
      <c r="E22086">
        <v>24</v>
      </c>
    </row>
    <row r="22087" spans="1:5" ht="13.5" customHeight="1">
      <c r="A22087">
        <v>232</v>
      </c>
      <c r="B22087" t="str">
        <f t="shared" si="345"/>
        <v>232---25</v>
      </c>
      <c r="C22087" t="s">
        <v>6011</v>
      </c>
      <c r="D22087" t="s">
        <v>1285</v>
      </c>
      <c r="E22087">
        <v>25</v>
      </c>
    </row>
    <row r="22088" spans="1:5" ht="13.5" customHeight="1">
      <c r="A22088">
        <v>232</v>
      </c>
      <c r="B22088" t="str">
        <f t="shared" si="345"/>
        <v>232---26</v>
      </c>
      <c r="C22088" t="s">
        <v>5917</v>
      </c>
      <c r="D22088" t="s">
        <v>789</v>
      </c>
      <c r="E22088">
        <v>26</v>
      </c>
    </row>
    <row r="22089" spans="1:5" ht="13.5" customHeight="1">
      <c r="A22089">
        <v>232</v>
      </c>
      <c r="B22089" t="str">
        <f t="shared" si="345"/>
        <v>232---27</v>
      </c>
      <c r="C22089" t="s">
        <v>5918</v>
      </c>
      <c r="D22089" t="s">
        <v>770</v>
      </c>
      <c r="E22089">
        <v>27</v>
      </c>
    </row>
    <row r="22090" spans="1:5" ht="13.5" customHeight="1">
      <c r="A22090">
        <v>232</v>
      </c>
      <c r="B22090" t="str">
        <f t="shared" si="345"/>
        <v>232---28</v>
      </c>
      <c r="C22090" t="s">
        <v>5994</v>
      </c>
      <c r="D22090" t="s">
        <v>984</v>
      </c>
      <c r="E22090">
        <v>28</v>
      </c>
    </row>
    <row r="22091" spans="1:5" ht="13.5" customHeight="1">
      <c r="A22091">
        <v>232</v>
      </c>
      <c r="B22091" t="str">
        <f t="shared" si="345"/>
        <v>232---29</v>
      </c>
      <c r="C22091" t="s">
        <v>5965</v>
      </c>
      <c r="D22091" t="s">
        <v>930</v>
      </c>
      <c r="E22091">
        <v>29</v>
      </c>
    </row>
    <row r="22092" spans="1:5" ht="13.5" customHeight="1">
      <c r="A22092">
        <v>232</v>
      </c>
      <c r="B22092" t="str">
        <f t="shared" si="345"/>
        <v>232---30</v>
      </c>
      <c r="C22092" t="s">
        <v>5955</v>
      </c>
      <c r="D22092" t="s">
        <v>889</v>
      </c>
      <c r="E22092">
        <v>30</v>
      </c>
    </row>
    <row r="22093" spans="1:5" ht="13.5" customHeight="1">
      <c r="A22093">
        <v>233</v>
      </c>
      <c r="B22093" t="str">
        <f t="shared" si="345"/>
        <v>233---1</v>
      </c>
      <c r="C22093" t="s">
        <v>4234</v>
      </c>
      <c r="D22093" t="s">
        <v>1454</v>
      </c>
      <c r="E22093">
        <v>1</v>
      </c>
    </row>
    <row r="22094" spans="1:5" ht="13.5" customHeight="1">
      <c r="A22094">
        <v>233</v>
      </c>
      <c r="B22094" t="str">
        <f t="shared" si="345"/>
        <v>233---2</v>
      </c>
      <c r="C22094" t="s">
        <v>4216</v>
      </c>
      <c r="D22094" t="s">
        <v>1454</v>
      </c>
      <c r="E22094">
        <v>2</v>
      </c>
    </row>
    <row r="22095" spans="1:5" ht="13.5" customHeight="1">
      <c r="A22095">
        <v>233</v>
      </c>
      <c r="B22095" t="str">
        <f t="shared" si="345"/>
        <v>233---3</v>
      </c>
      <c r="C22095" t="s">
        <v>4216</v>
      </c>
      <c r="D22095" t="s">
        <v>1353</v>
      </c>
      <c r="E22095">
        <v>3</v>
      </c>
    </row>
    <row r="22096" spans="1:5" ht="13.5" customHeight="1">
      <c r="A22096">
        <v>233</v>
      </c>
      <c r="B22096" t="str">
        <f t="shared" si="345"/>
        <v>233---4</v>
      </c>
      <c r="C22096" t="s">
        <v>4216</v>
      </c>
      <c r="D22096" t="s">
        <v>971</v>
      </c>
      <c r="E22096">
        <v>4</v>
      </c>
    </row>
    <row r="22097" spans="1:5" ht="13.5" customHeight="1">
      <c r="A22097">
        <v>233</v>
      </c>
      <c r="B22097" t="str">
        <f t="shared" si="345"/>
        <v>233---5</v>
      </c>
      <c r="C22097" t="s">
        <v>4216</v>
      </c>
      <c r="D22097" t="s">
        <v>1075</v>
      </c>
      <c r="E22097">
        <v>5</v>
      </c>
    </row>
    <row r="22098" spans="1:5" ht="13.5" customHeight="1">
      <c r="A22098">
        <v>233</v>
      </c>
      <c r="B22098" t="str">
        <f t="shared" si="345"/>
        <v>233---6</v>
      </c>
      <c r="C22098" t="s">
        <v>4216</v>
      </c>
      <c r="D22098" t="s">
        <v>1040</v>
      </c>
      <c r="E22098">
        <v>6</v>
      </c>
    </row>
    <row r="22099" spans="1:5" ht="13.5" customHeight="1">
      <c r="A22099">
        <v>233</v>
      </c>
      <c r="B22099" t="str">
        <f t="shared" si="345"/>
        <v>233---7</v>
      </c>
      <c r="C22099" t="s">
        <v>4252</v>
      </c>
      <c r="D22099" t="s">
        <v>1403</v>
      </c>
      <c r="E22099">
        <v>7</v>
      </c>
    </row>
    <row r="22100" spans="1:5" ht="13.5" customHeight="1">
      <c r="A22100">
        <v>233</v>
      </c>
      <c r="B22100" t="str">
        <f t="shared" si="345"/>
        <v>233---8</v>
      </c>
      <c r="C22100" t="s">
        <v>4269</v>
      </c>
      <c r="D22100" t="s">
        <v>1077</v>
      </c>
      <c r="E22100">
        <v>8</v>
      </c>
    </row>
    <row r="22101" spans="1:5" ht="13.5" customHeight="1">
      <c r="A22101">
        <v>233</v>
      </c>
      <c r="B22101" t="str">
        <f t="shared" si="345"/>
        <v>233---9</v>
      </c>
      <c r="C22101" t="s">
        <v>4271</v>
      </c>
      <c r="D22101" t="s">
        <v>1086</v>
      </c>
      <c r="E22101">
        <v>9</v>
      </c>
    </row>
    <row r="22102" spans="1:5" ht="13.5" customHeight="1">
      <c r="A22102">
        <v>233</v>
      </c>
      <c r="B22102" t="str">
        <f t="shared" si="345"/>
        <v>233---10</v>
      </c>
      <c r="C22102" t="s">
        <v>4239</v>
      </c>
      <c r="D22102" t="s">
        <v>921</v>
      </c>
      <c r="E22102">
        <v>10</v>
      </c>
    </row>
    <row r="22103" spans="1:5" ht="13.5" customHeight="1">
      <c r="A22103">
        <v>233</v>
      </c>
      <c r="B22103" t="str">
        <f t="shared" si="345"/>
        <v>233---11</v>
      </c>
      <c r="C22103" t="s">
        <v>4228</v>
      </c>
      <c r="D22103" t="s">
        <v>879</v>
      </c>
      <c r="E22103">
        <v>11</v>
      </c>
    </row>
    <row r="22104" spans="1:5" ht="13.5" customHeight="1">
      <c r="A22104">
        <v>233</v>
      </c>
      <c r="B22104" t="str">
        <f t="shared" si="345"/>
        <v>233---12</v>
      </c>
      <c r="C22104" t="s">
        <v>4268</v>
      </c>
      <c r="D22104" t="s">
        <v>982</v>
      </c>
      <c r="E22104">
        <v>12</v>
      </c>
    </row>
    <row r="22105" spans="1:5" ht="13.5" customHeight="1">
      <c r="A22105">
        <v>233</v>
      </c>
      <c r="B22105" t="str">
        <f t="shared" si="345"/>
        <v>233---13</v>
      </c>
      <c r="C22105" t="s">
        <v>4230</v>
      </c>
      <c r="D22105" t="s">
        <v>812</v>
      </c>
      <c r="E22105">
        <v>13</v>
      </c>
    </row>
    <row r="22106" spans="1:5" ht="13.5" customHeight="1">
      <c r="A22106">
        <v>233</v>
      </c>
      <c r="B22106" t="str">
        <f t="shared" si="345"/>
        <v>233---14</v>
      </c>
      <c r="C22106" t="s">
        <v>4244</v>
      </c>
      <c r="D22106" t="s">
        <v>1280</v>
      </c>
      <c r="E22106">
        <v>14</v>
      </c>
    </row>
    <row r="22107" spans="1:5" ht="13.5" customHeight="1">
      <c r="A22107">
        <v>233</v>
      </c>
      <c r="B22107" t="str">
        <f t="shared" si="345"/>
        <v>233---15</v>
      </c>
      <c r="C22107" t="s">
        <v>4231</v>
      </c>
      <c r="D22107" t="s">
        <v>959</v>
      </c>
      <c r="E22107">
        <v>15</v>
      </c>
    </row>
    <row r="22108" spans="1:5" ht="13.5" customHeight="1">
      <c r="A22108">
        <v>233</v>
      </c>
      <c r="B22108" t="str">
        <f t="shared" si="345"/>
        <v>233---16</v>
      </c>
      <c r="C22108" t="s">
        <v>4254</v>
      </c>
      <c r="D22108" t="s">
        <v>764</v>
      </c>
      <c r="E22108">
        <v>16</v>
      </c>
    </row>
    <row r="22109" spans="1:5" ht="13.5" customHeight="1">
      <c r="A22109">
        <v>233</v>
      </c>
      <c r="B22109" t="str">
        <f t="shared" si="345"/>
        <v>233---17</v>
      </c>
      <c r="C22109" t="s">
        <v>4233</v>
      </c>
      <c r="D22109" t="s">
        <v>1358</v>
      </c>
      <c r="E22109">
        <v>17</v>
      </c>
    </row>
    <row r="22110" spans="1:5" ht="13.5" customHeight="1">
      <c r="A22110">
        <v>233</v>
      </c>
      <c r="B22110" t="str">
        <f t="shared" si="345"/>
        <v>233---18</v>
      </c>
      <c r="C22110" t="s">
        <v>883</v>
      </c>
      <c r="D22110" t="s">
        <v>959</v>
      </c>
      <c r="E22110">
        <v>18</v>
      </c>
    </row>
    <row r="22111" spans="1:5" ht="13.5" customHeight="1">
      <c r="A22111">
        <v>233</v>
      </c>
      <c r="B22111" t="str">
        <f t="shared" si="345"/>
        <v>233---19</v>
      </c>
      <c r="C22111" t="s">
        <v>1017</v>
      </c>
      <c r="D22111" t="s">
        <v>796</v>
      </c>
      <c r="E22111">
        <v>19</v>
      </c>
    </row>
    <row r="22112" spans="1:5" ht="13.5" customHeight="1">
      <c r="A22112">
        <v>233</v>
      </c>
      <c r="B22112" t="str">
        <f t="shared" si="345"/>
        <v>233---20</v>
      </c>
      <c r="C22112" t="s">
        <v>731</v>
      </c>
      <c r="D22112" t="s">
        <v>800</v>
      </c>
      <c r="E22112">
        <v>20</v>
      </c>
    </row>
    <row r="22113" spans="1:5" ht="13.5" customHeight="1">
      <c r="A22113">
        <v>233</v>
      </c>
      <c r="B22113" t="str">
        <f t="shared" si="345"/>
        <v>233---21</v>
      </c>
      <c r="C22113" t="s">
        <v>737</v>
      </c>
      <c r="D22113" t="s">
        <v>996</v>
      </c>
      <c r="E22113">
        <v>21</v>
      </c>
    </row>
    <row r="22114" spans="1:5" ht="13.5" customHeight="1">
      <c r="A22114">
        <v>233</v>
      </c>
      <c r="B22114" t="str">
        <f t="shared" si="345"/>
        <v>233---22</v>
      </c>
      <c r="C22114" t="s">
        <v>743</v>
      </c>
      <c r="D22114" t="s">
        <v>754</v>
      </c>
      <c r="E22114">
        <v>22</v>
      </c>
    </row>
    <row r="22115" spans="1:5" ht="13.5" customHeight="1">
      <c r="A22115">
        <v>233</v>
      </c>
      <c r="B22115" t="str">
        <f t="shared" si="345"/>
        <v>233---23</v>
      </c>
      <c r="C22115" t="s">
        <v>745</v>
      </c>
      <c r="D22115" t="s">
        <v>837</v>
      </c>
      <c r="E22115">
        <v>23</v>
      </c>
    </row>
    <row r="22116" spans="1:5" ht="13.5" customHeight="1">
      <c r="A22116">
        <v>233</v>
      </c>
      <c r="B22116" t="str">
        <f t="shared" si="345"/>
        <v>233---24</v>
      </c>
      <c r="C22116" t="s">
        <v>987</v>
      </c>
      <c r="D22116" t="s">
        <v>1263</v>
      </c>
      <c r="E22116">
        <v>24</v>
      </c>
    </row>
    <row r="22117" spans="1:5" ht="13.5" customHeight="1">
      <c r="A22117">
        <v>233</v>
      </c>
      <c r="B22117" t="str">
        <f t="shared" si="345"/>
        <v>233---25</v>
      </c>
      <c r="C22117" t="s">
        <v>989</v>
      </c>
      <c r="D22117" t="s">
        <v>738</v>
      </c>
      <c r="E22117">
        <v>25</v>
      </c>
    </row>
    <row r="22118" spans="1:5" ht="13.5" customHeight="1">
      <c r="A22118">
        <v>233</v>
      </c>
      <c r="B22118" t="str">
        <f t="shared" si="345"/>
        <v>233---26</v>
      </c>
      <c r="C22118" t="s">
        <v>747</v>
      </c>
      <c r="D22118" t="s">
        <v>1154</v>
      </c>
      <c r="E22118">
        <v>26</v>
      </c>
    </row>
    <row r="22119" spans="1:5" ht="13.5" customHeight="1">
      <c r="A22119">
        <v>233</v>
      </c>
      <c r="B22119" t="str">
        <f t="shared" si="345"/>
        <v>233---27</v>
      </c>
      <c r="C22119" t="s">
        <v>819</v>
      </c>
      <c r="D22119" t="s">
        <v>756</v>
      </c>
      <c r="E22119">
        <v>27</v>
      </c>
    </row>
    <row r="22120" spans="1:5" ht="13.5" customHeight="1">
      <c r="A22120">
        <v>233</v>
      </c>
      <c r="B22120" t="str">
        <f t="shared" si="345"/>
        <v>233---28</v>
      </c>
      <c r="C22120" t="s">
        <v>1074</v>
      </c>
      <c r="D22120" t="s">
        <v>880</v>
      </c>
      <c r="E22120">
        <v>28</v>
      </c>
    </row>
    <row r="22121" spans="1:5" ht="13.5" customHeight="1">
      <c r="A22121">
        <v>233</v>
      </c>
      <c r="B22121" t="str">
        <f t="shared" si="345"/>
        <v>233---29</v>
      </c>
      <c r="C22121" t="s">
        <v>820</v>
      </c>
      <c r="D22121" t="s">
        <v>882</v>
      </c>
      <c r="E22121">
        <v>29</v>
      </c>
    </row>
    <row r="22122" spans="1:5" ht="13.5" customHeight="1">
      <c r="A22122">
        <v>233</v>
      </c>
      <c r="B22122" t="str">
        <f t="shared" si="345"/>
        <v>233---30</v>
      </c>
      <c r="C22122" t="s">
        <v>824</v>
      </c>
      <c r="D22122" t="s">
        <v>752</v>
      </c>
      <c r="E22122">
        <v>30</v>
      </c>
    </row>
    <row r="22123" spans="1:5" ht="13.5" customHeight="1">
      <c r="A22123">
        <v>233</v>
      </c>
      <c r="B22123" t="str">
        <f t="shared" si="345"/>
        <v>233---31</v>
      </c>
      <c r="C22123" t="s">
        <v>826</v>
      </c>
      <c r="D22123" t="s">
        <v>1079</v>
      </c>
      <c r="E22123">
        <v>31</v>
      </c>
    </row>
    <row r="22124" spans="1:5" ht="13.5" customHeight="1">
      <c r="A22124">
        <v>233</v>
      </c>
      <c r="B22124" t="str">
        <f t="shared" si="345"/>
        <v>233---32</v>
      </c>
      <c r="C22124" t="s">
        <v>828</v>
      </c>
      <c r="D22124" t="s">
        <v>818</v>
      </c>
      <c r="E22124">
        <v>32</v>
      </c>
    </row>
    <row r="22125" spans="1:5" ht="13.5" customHeight="1">
      <c r="A22125">
        <v>233</v>
      </c>
      <c r="B22125" t="str">
        <f t="shared" si="345"/>
        <v>233---33</v>
      </c>
      <c r="C22125" t="s">
        <v>757</v>
      </c>
      <c r="D22125" t="s">
        <v>1272</v>
      </c>
      <c r="E22125">
        <v>33</v>
      </c>
    </row>
    <row r="22126" spans="1:5" ht="13.5" customHeight="1">
      <c r="A22126">
        <v>233</v>
      </c>
      <c r="B22126" t="str">
        <f t="shared" si="345"/>
        <v>233---34</v>
      </c>
      <c r="C22126" t="s">
        <v>759</v>
      </c>
      <c r="D22126" t="s">
        <v>823</v>
      </c>
      <c r="E22126">
        <v>34</v>
      </c>
    </row>
    <row r="22127" spans="1:5" ht="13.5" customHeight="1">
      <c r="A22127">
        <v>233</v>
      </c>
      <c r="B22127" t="str">
        <f t="shared" si="345"/>
        <v>233---35</v>
      </c>
      <c r="C22127" t="s">
        <v>763</v>
      </c>
      <c r="D22127" t="s">
        <v>1086</v>
      </c>
      <c r="E22127">
        <v>35</v>
      </c>
    </row>
    <row r="22128" spans="1:5" ht="13.5" customHeight="1">
      <c r="A22128">
        <v>233</v>
      </c>
      <c r="B22128" t="str">
        <f t="shared" si="345"/>
        <v>233---36</v>
      </c>
      <c r="C22128" t="s">
        <v>991</v>
      </c>
      <c r="D22128" t="s">
        <v>966</v>
      </c>
      <c r="E22128">
        <v>36</v>
      </c>
    </row>
    <row r="22129" spans="1:5" ht="13.5" customHeight="1">
      <c r="A22129">
        <v>233</v>
      </c>
      <c r="B22129" t="str">
        <f t="shared" si="345"/>
        <v>233---37</v>
      </c>
      <c r="C22129" t="s">
        <v>864</v>
      </c>
      <c r="D22129" t="s">
        <v>957</v>
      </c>
      <c r="E22129">
        <v>37</v>
      </c>
    </row>
    <row r="22130" spans="1:5" ht="13.5" customHeight="1">
      <c r="A22130">
        <v>233</v>
      </c>
      <c r="B22130" t="str">
        <f t="shared" si="345"/>
        <v>233---38</v>
      </c>
      <c r="C22130" t="s">
        <v>866</v>
      </c>
      <c r="D22130" t="s">
        <v>831</v>
      </c>
      <c r="E22130">
        <v>38</v>
      </c>
    </row>
    <row r="22131" spans="1:5" ht="13.5" customHeight="1">
      <c r="A22131">
        <v>233</v>
      </c>
      <c r="B22131" t="str">
        <f t="shared" si="345"/>
        <v>233---39</v>
      </c>
      <c r="C22131" t="s">
        <v>836</v>
      </c>
      <c r="D22131" t="s">
        <v>835</v>
      </c>
      <c r="E22131">
        <v>39</v>
      </c>
    </row>
    <row r="22132" spans="1:5" ht="13.5" customHeight="1">
      <c r="A22132">
        <v>233</v>
      </c>
      <c r="B22132" t="str">
        <f t="shared" si="345"/>
        <v>233---40</v>
      </c>
      <c r="C22132" t="s">
        <v>892</v>
      </c>
      <c r="D22132" t="s">
        <v>730</v>
      </c>
      <c r="E22132">
        <v>40</v>
      </c>
    </row>
    <row r="22133" spans="1:5" ht="13.5" customHeight="1">
      <c r="A22133">
        <v>233</v>
      </c>
      <c r="B22133" t="str">
        <f t="shared" si="345"/>
        <v>233---41</v>
      </c>
      <c r="C22133" t="s">
        <v>868</v>
      </c>
      <c r="D22133" t="s">
        <v>758</v>
      </c>
      <c r="E22133">
        <v>41</v>
      </c>
    </row>
    <row r="22134" spans="1:5" ht="13.5" customHeight="1">
      <c r="A22134">
        <v>233</v>
      </c>
      <c r="B22134" t="str">
        <f t="shared" si="345"/>
        <v>233---42</v>
      </c>
      <c r="C22134" t="s">
        <v>946</v>
      </c>
      <c r="D22134" t="s">
        <v>1280</v>
      </c>
      <c r="E22134">
        <v>42</v>
      </c>
    </row>
    <row r="22135" spans="1:5" ht="13.5" customHeight="1">
      <c r="A22135">
        <v>233</v>
      </c>
      <c r="B22135" t="str">
        <f t="shared" si="345"/>
        <v>233---43</v>
      </c>
      <c r="C22135" t="s">
        <v>948</v>
      </c>
      <c r="D22135" t="s">
        <v>1010</v>
      </c>
      <c r="E22135">
        <v>43</v>
      </c>
    </row>
    <row r="22136" spans="1:5" ht="13.5" customHeight="1">
      <c r="A22136">
        <v>233</v>
      </c>
      <c r="B22136" t="str">
        <f t="shared" si="345"/>
        <v>233---44</v>
      </c>
      <c r="C22136" t="s">
        <v>894</v>
      </c>
      <c r="D22136" t="s">
        <v>964</v>
      </c>
      <c r="E22136">
        <v>44</v>
      </c>
    </row>
    <row r="22137" spans="1:5" ht="13.5" customHeight="1">
      <c r="A22137">
        <v>233</v>
      </c>
      <c r="B22137" t="str">
        <f t="shared" si="345"/>
        <v>233---45</v>
      </c>
      <c r="C22137" t="s">
        <v>5912</v>
      </c>
      <c r="D22137" t="s">
        <v>764</v>
      </c>
      <c r="E22137">
        <v>45</v>
      </c>
    </row>
    <row r="22138" spans="1:5" ht="13.5" customHeight="1">
      <c r="A22138">
        <v>233</v>
      </c>
      <c r="B22138" t="str">
        <f t="shared" si="345"/>
        <v>233---46</v>
      </c>
      <c r="C22138" t="s">
        <v>5946</v>
      </c>
      <c r="D22138" t="s">
        <v>893</v>
      </c>
      <c r="E22138">
        <v>46</v>
      </c>
    </row>
    <row r="22139" spans="1:5" ht="13.5" customHeight="1">
      <c r="A22139">
        <v>233</v>
      </c>
      <c r="B22139" t="str">
        <f t="shared" si="345"/>
        <v>233---47</v>
      </c>
      <c r="C22139" t="s">
        <v>5947</v>
      </c>
      <c r="D22139" t="s">
        <v>884</v>
      </c>
      <c r="E22139">
        <v>47</v>
      </c>
    </row>
    <row r="22140" spans="1:5" ht="13.5" customHeight="1">
      <c r="A22140">
        <v>233</v>
      </c>
      <c r="B22140" t="str">
        <f t="shared" si="345"/>
        <v>233---48</v>
      </c>
      <c r="C22140" t="s">
        <v>5948</v>
      </c>
      <c r="D22140" t="s">
        <v>886</v>
      </c>
      <c r="E22140">
        <v>48</v>
      </c>
    </row>
    <row r="22141" spans="1:5" ht="13.5" customHeight="1">
      <c r="A22141">
        <v>233</v>
      </c>
      <c r="B22141" t="str">
        <f t="shared" si="345"/>
        <v>233---49</v>
      </c>
      <c r="C22141" t="s">
        <v>5949</v>
      </c>
      <c r="D22141" t="s">
        <v>895</v>
      </c>
      <c r="E22141">
        <v>49</v>
      </c>
    </row>
    <row r="22142" spans="1:5" ht="13.5" customHeight="1">
      <c r="A22142">
        <v>233</v>
      </c>
      <c r="B22142" t="str">
        <f t="shared" si="345"/>
        <v>233---50</v>
      </c>
      <c r="C22142" t="s">
        <v>6016</v>
      </c>
      <c r="D22142" t="s">
        <v>1093</v>
      </c>
      <c r="E22142">
        <v>50</v>
      </c>
    </row>
    <row r="22143" spans="1:5" ht="13.5" customHeight="1">
      <c r="A22143">
        <v>233</v>
      </c>
      <c r="B22143" t="str">
        <f t="shared" si="345"/>
        <v>233---51</v>
      </c>
      <c r="C22143" t="s">
        <v>5915</v>
      </c>
      <c r="D22143" t="s">
        <v>772</v>
      </c>
      <c r="E22143">
        <v>51</v>
      </c>
    </row>
    <row r="22144" spans="1:5" ht="13.5" customHeight="1">
      <c r="A22144">
        <v>233</v>
      </c>
      <c r="B22144" t="str">
        <f t="shared" si="345"/>
        <v>233---52</v>
      </c>
      <c r="C22144" t="s">
        <v>5916</v>
      </c>
      <c r="D22144" t="s">
        <v>750</v>
      </c>
      <c r="E22144">
        <v>52</v>
      </c>
    </row>
    <row r="22145" spans="1:5" ht="13.5" customHeight="1">
      <c r="A22145">
        <v>233</v>
      </c>
      <c r="B22145" t="str">
        <f t="shared" si="345"/>
        <v>233---53</v>
      </c>
      <c r="C22145" t="s">
        <v>6011</v>
      </c>
      <c r="D22145" t="s">
        <v>1285</v>
      </c>
      <c r="E22145">
        <v>53</v>
      </c>
    </row>
    <row r="22146" spans="1:5" ht="13.5" customHeight="1">
      <c r="A22146">
        <v>233</v>
      </c>
      <c r="B22146" t="str">
        <f t="shared" si="345"/>
        <v>233---54</v>
      </c>
      <c r="C22146" t="s">
        <v>5917</v>
      </c>
      <c r="D22146" t="s">
        <v>789</v>
      </c>
      <c r="E22146">
        <v>54</v>
      </c>
    </row>
    <row r="22147" spans="1:5" ht="13.5" customHeight="1">
      <c r="A22147">
        <v>233</v>
      </c>
      <c r="B22147" t="str">
        <f t="shared" ref="B22147:B22210" si="346">A22147&amp;"---"&amp;E22147</f>
        <v>233---55</v>
      </c>
      <c r="C22147" t="s">
        <v>5918</v>
      </c>
      <c r="D22147" t="s">
        <v>770</v>
      </c>
      <c r="E22147">
        <v>55</v>
      </c>
    </row>
    <row r="22148" spans="1:5" ht="13.5" customHeight="1">
      <c r="A22148">
        <v>233</v>
      </c>
      <c r="B22148" t="str">
        <f t="shared" si="346"/>
        <v>233---56</v>
      </c>
      <c r="C22148" t="s">
        <v>5994</v>
      </c>
      <c r="D22148" t="s">
        <v>984</v>
      </c>
      <c r="E22148">
        <v>56</v>
      </c>
    </row>
    <row r="22149" spans="1:5" ht="13.5" customHeight="1">
      <c r="A22149">
        <v>233</v>
      </c>
      <c r="B22149" t="str">
        <f t="shared" si="346"/>
        <v>233---57</v>
      </c>
      <c r="C22149" t="s">
        <v>5950</v>
      </c>
      <c r="D22149" t="s">
        <v>906</v>
      </c>
      <c r="E22149">
        <v>57</v>
      </c>
    </row>
    <row r="22150" spans="1:5" ht="13.5" customHeight="1">
      <c r="A22150">
        <v>233</v>
      </c>
      <c r="B22150" t="str">
        <f t="shared" si="346"/>
        <v>233---58</v>
      </c>
      <c r="C22150" t="s">
        <v>5951</v>
      </c>
      <c r="D22150" t="s">
        <v>879</v>
      </c>
      <c r="E22150">
        <v>58</v>
      </c>
    </row>
    <row r="22151" spans="1:5" ht="13.5" customHeight="1">
      <c r="A22151">
        <v>233</v>
      </c>
      <c r="B22151" t="str">
        <f t="shared" si="346"/>
        <v>233---59</v>
      </c>
      <c r="C22151" t="s">
        <v>6003</v>
      </c>
      <c r="D22151" t="s">
        <v>1016</v>
      </c>
      <c r="E22151">
        <v>59</v>
      </c>
    </row>
    <row r="22152" spans="1:5" ht="13.5" customHeight="1">
      <c r="A22152">
        <v>233</v>
      </c>
      <c r="B22152" t="str">
        <f t="shared" si="346"/>
        <v>233---60</v>
      </c>
      <c r="C22152" t="s">
        <v>5998</v>
      </c>
      <c r="D22152" t="s">
        <v>1201</v>
      </c>
      <c r="E22152">
        <v>60</v>
      </c>
    </row>
    <row r="22153" spans="1:5" ht="13.5" customHeight="1">
      <c r="A22153">
        <v>233</v>
      </c>
      <c r="B22153" t="str">
        <f t="shared" si="346"/>
        <v>233---61</v>
      </c>
      <c r="C22153" t="s">
        <v>6004</v>
      </c>
      <c r="D22153" t="s">
        <v>960</v>
      </c>
      <c r="E22153">
        <v>61</v>
      </c>
    </row>
    <row r="22154" spans="1:5" ht="13.5" customHeight="1">
      <c r="A22154">
        <v>233</v>
      </c>
      <c r="B22154" t="str">
        <f t="shared" si="346"/>
        <v>233---62</v>
      </c>
      <c r="C22154" t="s">
        <v>5956</v>
      </c>
      <c r="D22154" t="s">
        <v>917</v>
      </c>
      <c r="E22154">
        <v>62</v>
      </c>
    </row>
    <row r="22155" spans="1:5" ht="13.5" customHeight="1">
      <c r="A22155">
        <v>233</v>
      </c>
      <c r="B22155" t="str">
        <f t="shared" si="346"/>
        <v>233---63</v>
      </c>
      <c r="C22155" t="s">
        <v>6013</v>
      </c>
      <c r="D22155" t="s">
        <v>968</v>
      </c>
      <c r="E22155">
        <v>63</v>
      </c>
    </row>
    <row r="22156" spans="1:5" ht="13.5" customHeight="1">
      <c r="A22156">
        <v>233</v>
      </c>
      <c r="B22156" t="str">
        <f t="shared" si="346"/>
        <v>233---64</v>
      </c>
      <c r="C22156" t="s">
        <v>5965</v>
      </c>
      <c r="D22156" t="s">
        <v>930</v>
      </c>
      <c r="E22156">
        <v>64</v>
      </c>
    </row>
    <row r="22157" spans="1:5" ht="13.5" customHeight="1">
      <c r="A22157">
        <v>233</v>
      </c>
      <c r="B22157" t="str">
        <f t="shared" si="346"/>
        <v>233---65</v>
      </c>
      <c r="C22157" t="s">
        <v>5941</v>
      </c>
      <c r="D22157" t="s">
        <v>861</v>
      </c>
      <c r="E22157">
        <v>65</v>
      </c>
    </row>
    <row r="22158" spans="1:5" ht="13.5" customHeight="1">
      <c r="A22158">
        <v>233</v>
      </c>
      <c r="B22158" t="str">
        <f t="shared" si="346"/>
        <v>233---66</v>
      </c>
      <c r="C22158" t="s">
        <v>5991</v>
      </c>
      <c r="D22158" t="s">
        <v>1092</v>
      </c>
      <c r="E22158">
        <v>66</v>
      </c>
    </row>
    <row r="22159" spans="1:5" ht="13.5" customHeight="1">
      <c r="A22159">
        <v>233</v>
      </c>
      <c r="B22159" t="str">
        <f t="shared" si="346"/>
        <v>233---67</v>
      </c>
      <c r="C22159" t="s">
        <v>5990</v>
      </c>
      <c r="D22159" t="s">
        <v>1018</v>
      </c>
      <c r="E22159">
        <v>67</v>
      </c>
    </row>
    <row r="22160" spans="1:5" ht="13.5" customHeight="1">
      <c r="A22160">
        <v>233</v>
      </c>
      <c r="B22160" t="str">
        <f t="shared" si="346"/>
        <v>233---68</v>
      </c>
      <c r="C22160" t="s">
        <v>5955</v>
      </c>
      <c r="D22160" t="s">
        <v>889</v>
      </c>
      <c r="E22160">
        <v>68</v>
      </c>
    </row>
    <row r="22161" spans="1:5" ht="13.5" customHeight="1">
      <c r="A22161">
        <v>233</v>
      </c>
      <c r="B22161" t="str">
        <f t="shared" si="346"/>
        <v>233---69</v>
      </c>
      <c r="C22161" t="s">
        <v>6008</v>
      </c>
      <c r="D22161" t="s">
        <v>1027</v>
      </c>
      <c r="E22161">
        <v>69</v>
      </c>
    </row>
    <row r="22162" spans="1:5" ht="13.5" customHeight="1">
      <c r="A22162">
        <v>233</v>
      </c>
      <c r="B22162" t="str">
        <f t="shared" si="346"/>
        <v>233---70</v>
      </c>
      <c r="C22162" t="s">
        <v>5996</v>
      </c>
      <c r="D22162" t="s">
        <v>1356</v>
      </c>
      <c r="E22162">
        <v>70</v>
      </c>
    </row>
    <row r="22163" spans="1:5" ht="13.5" customHeight="1">
      <c r="A22163">
        <v>233</v>
      </c>
      <c r="B22163" t="str">
        <f t="shared" si="346"/>
        <v>233---71</v>
      </c>
      <c r="C22163" t="s">
        <v>5958</v>
      </c>
      <c r="D22163" t="s">
        <v>1358</v>
      </c>
      <c r="E22163">
        <v>71</v>
      </c>
    </row>
    <row r="22164" spans="1:5" ht="13.5" customHeight="1">
      <c r="A22164">
        <v>156</v>
      </c>
      <c r="B22164" t="str">
        <f t="shared" si="346"/>
        <v>156---1</v>
      </c>
      <c r="C22164" t="s">
        <v>4216</v>
      </c>
      <c r="D22164" t="s">
        <v>1174</v>
      </c>
      <c r="E22164">
        <v>1</v>
      </c>
    </row>
    <row r="22165" spans="1:5" ht="13.5" customHeight="1">
      <c r="A22165">
        <v>156</v>
      </c>
      <c r="B22165" t="str">
        <f t="shared" si="346"/>
        <v>156---2</v>
      </c>
      <c r="C22165" t="s">
        <v>4216</v>
      </c>
      <c r="D22165" t="s">
        <v>922</v>
      </c>
      <c r="E22165">
        <v>2</v>
      </c>
    </row>
    <row r="22166" spans="1:5" ht="13.5" customHeight="1">
      <c r="A22166">
        <v>156</v>
      </c>
      <c r="B22166" t="str">
        <f t="shared" si="346"/>
        <v>156---3</v>
      </c>
      <c r="C22166" t="s">
        <v>4263</v>
      </c>
      <c r="D22166" t="s">
        <v>1105</v>
      </c>
      <c r="E22166">
        <v>3</v>
      </c>
    </row>
    <row r="22167" spans="1:5" ht="13.5" customHeight="1">
      <c r="A22167">
        <v>156</v>
      </c>
      <c r="B22167" t="str">
        <f t="shared" si="346"/>
        <v>156---4</v>
      </c>
      <c r="C22167" t="s">
        <v>4238</v>
      </c>
      <c r="D22167" t="s">
        <v>984</v>
      </c>
      <c r="E22167">
        <v>4</v>
      </c>
    </row>
    <row r="22168" spans="1:5" ht="13.5" customHeight="1">
      <c r="A22168">
        <v>156</v>
      </c>
      <c r="B22168" t="str">
        <f t="shared" si="346"/>
        <v>156---5</v>
      </c>
      <c r="C22168" t="s">
        <v>4220</v>
      </c>
      <c r="D22168" t="s">
        <v>740</v>
      </c>
      <c r="E22168">
        <v>5</v>
      </c>
    </row>
    <row r="22169" spans="1:5" ht="13.5" customHeight="1">
      <c r="A22169">
        <v>156</v>
      </c>
      <c r="B22169" t="str">
        <f t="shared" si="346"/>
        <v>156---6</v>
      </c>
      <c r="C22169" t="s">
        <v>4228</v>
      </c>
      <c r="D22169" t="s">
        <v>850</v>
      </c>
      <c r="E22169">
        <v>6</v>
      </c>
    </row>
    <row r="22170" spans="1:5" ht="13.5" customHeight="1">
      <c r="A22170">
        <v>156</v>
      </c>
      <c r="B22170" t="str">
        <f t="shared" si="346"/>
        <v>156---7</v>
      </c>
      <c r="C22170" t="s">
        <v>4223</v>
      </c>
      <c r="D22170" t="s">
        <v>1456</v>
      </c>
      <c r="E22170">
        <v>7</v>
      </c>
    </row>
    <row r="22171" spans="1:5" ht="13.5" customHeight="1">
      <c r="A22171">
        <v>156</v>
      </c>
      <c r="B22171" t="str">
        <f t="shared" si="346"/>
        <v>156---8</v>
      </c>
      <c r="C22171" t="s">
        <v>4276</v>
      </c>
      <c r="D22171" t="s">
        <v>783</v>
      </c>
      <c r="E22171">
        <v>8</v>
      </c>
    </row>
    <row r="22172" spans="1:5" ht="13.5" customHeight="1">
      <c r="A22172">
        <v>156</v>
      </c>
      <c r="B22172" t="str">
        <f t="shared" si="346"/>
        <v>156---9</v>
      </c>
      <c r="C22172" t="s">
        <v>4259</v>
      </c>
      <c r="D22172" t="s">
        <v>1035</v>
      </c>
      <c r="E22172">
        <v>9</v>
      </c>
    </row>
    <row r="22173" spans="1:5" ht="13.5" customHeight="1">
      <c r="A22173">
        <v>156</v>
      </c>
      <c r="B22173" t="str">
        <f t="shared" si="346"/>
        <v>156---10</v>
      </c>
      <c r="C22173" t="s">
        <v>4254</v>
      </c>
      <c r="D22173" t="s">
        <v>1315</v>
      </c>
      <c r="E22173">
        <v>10</v>
      </c>
    </row>
    <row r="22174" spans="1:5" ht="13.5" customHeight="1">
      <c r="A22174">
        <v>156</v>
      </c>
      <c r="B22174" t="str">
        <f t="shared" si="346"/>
        <v>156---11</v>
      </c>
      <c r="C22174" t="s">
        <v>4235</v>
      </c>
      <c r="D22174" t="s">
        <v>1229</v>
      </c>
      <c r="E22174">
        <v>11</v>
      </c>
    </row>
    <row r="22175" spans="1:5" ht="13.5" customHeight="1">
      <c r="A22175">
        <v>156</v>
      </c>
      <c r="B22175" t="str">
        <f t="shared" si="346"/>
        <v>156---12</v>
      </c>
      <c r="C22175" t="s">
        <v>4236</v>
      </c>
      <c r="D22175" t="s">
        <v>1189</v>
      </c>
      <c r="E22175">
        <v>12</v>
      </c>
    </row>
    <row r="22176" spans="1:5" ht="13.5" customHeight="1">
      <c r="A22176">
        <v>156</v>
      </c>
      <c r="B22176" t="str">
        <f t="shared" si="346"/>
        <v>156---13</v>
      </c>
      <c r="C22176" t="s">
        <v>4277</v>
      </c>
      <c r="D22176" t="s">
        <v>728</v>
      </c>
      <c r="E22176">
        <v>13</v>
      </c>
    </row>
    <row r="22177" spans="1:5" ht="13.5" customHeight="1">
      <c r="A22177">
        <v>156</v>
      </c>
      <c r="B22177" t="str">
        <f t="shared" si="346"/>
        <v>156---14</v>
      </c>
      <c r="C22177" t="s">
        <v>4257</v>
      </c>
      <c r="D22177" t="s">
        <v>1180</v>
      </c>
      <c r="E22177">
        <v>14</v>
      </c>
    </row>
    <row r="22178" spans="1:5" ht="13.5" customHeight="1">
      <c r="A22178">
        <v>156</v>
      </c>
      <c r="B22178" t="str">
        <f t="shared" si="346"/>
        <v>156---15</v>
      </c>
      <c r="C22178" t="s">
        <v>5911</v>
      </c>
      <c r="D22178" t="s">
        <v>1063</v>
      </c>
      <c r="E22178">
        <v>15</v>
      </c>
    </row>
    <row r="22179" spans="1:5" ht="13.5" customHeight="1">
      <c r="A22179">
        <v>156</v>
      </c>
      <c r="B22179" t="str">
        <f t="shared" si="346"/>
        <v>156---16</v>
      </c>
      <c r="C22179" t="s">
        <v>5911</v>
      </c>
      <c r="D22179" t="s">
        <v>1040</v>
      </c>
      <c r="E22179">
        <v>16</v>
      </c>
    </row>
    <row r="22180" spans="1:5" ht="13.5" customHeight="1">
      <c r="A22180">
        <v>156</v>
      </c>
      <c r="B22180" t="str">
        <f t="shared" si="346"/>
        <v>156---17</v>
      </c>
      <c r="C22180" t="s">
        <v>5911</v>
      </c>
      <c r="D22180" t="s">
        <v>898</v>
      </c>
      <c r="E22180">
        <v>17</v>
      </c>
    </row>
    <row r="22181" spans="1:5" ht="13.5" customHeight="1">
      <c r="A22181">
        <v>156</v>
      </c>
      <c r="B22181" t="str">
        <f t="shared" si="346"/>
        <v>156---18</v>
      </c>
      <c r="C22181" t="s">
        <v>5911</v>
      </c>
      <c r="D22181" t="s">
        <v>768</v>
      </c>
      <c r="E22181">
        <v>18</v>
      </c>
    </row>
    <row r="22182" spans="1:5" ht="13.5" customHeight="1">
      <c r="A22182">
        <v>156</v>
      </c>
      <c r="B22182" t="str">
        <f t="shared" si="346"/>
        <v>156---19</v>
      </c>
      <c r="C22182" t="s">
        <v>737</v>
      </c>
      <c r="D22182" t="s">
        <v>996</v>
      </c>
      <c r="E22182">
        <v>19</v>
      </c>
    </row>
    <row r="22183" spans="1:5" ht="13.5" customHeight="1">
      <c r="A22183">
        <v>156</v>
      </c>
      <c r="B22183" t="str">
        <f t="shared" si="346"/>
        <v>156---20</v>
      </c>
      <c r="C22183" t="s">
        <v>739</v>
      </c>
      <c r="D22183" t="s">
        <v>736</v>
      </c>
      <c r="E22183">
        <v>20</v>
      </c>
    </row>
    <row r="22184" spans="1:5" ht="13.5" customHeight="1">
      <c r="A22184">
        <v>156</v>
      </c>
      <c r="B22184" t="str">
        <f t="shared" si="346"/>
        <v>156---21</v>
      </c>
      <c r="C22184" t="s">
        <v>888</v>
      </c>
      <c r="D22184" t="s">
        <v>1073</v>
      </c>
      <c r="E22184">
        <v>21</v>
      </c>
    </row>
    <row r="22185" spans="1:5" ht="13.5" customHeight="1">
      <c r="A22185">
        <v>156</v>
      </c>
      <c r="B22185" t="str">
        <f t="shared" si="346"/>
        <v>156---22</v>
      </c>
      <c r="C22185" t="s">
        <v>858</v>
      </c>
      <c r="D22185" t="s">
        <v>740</v>
      </c>
      <c r="E22185">
        <v>22</v>
      </c>
    </row>
    <row r="22186" spans="1:5" ht="13.5" customHeight="1">
      <c r="A22186">
        <v>156</v>
      </c>
      <c r="B22186" t="str">
        <f t="shared" si="346"/>
        <v>156---23</v>
      </c>
      <c r="C22186" t="s">
        <v>743</v>
      </c>
      <c r="D22186" t="s">
        <v>754</v>
      </c>
      <c r="E22186">
        <v>23</v>
      </c>
    </row>
    <row r="22187" spans="1:5" ht="13.5" customHeight="1">
      <c r="A22187">
        <v>156</v>
      </c>
      <c r="B22187" t="str">
        <f t="shared" si="346"/>
        <v>156---24</v>
      </c>
      <c r="C22187" t="s">
        <v>989</v>
      </c>
      <c r="D22187" t="s">
        <v>738</v>
      </c>
      <c r="E22187">
        <v>24</v>
      </c>
    </row>
    <row r="22188" spans="1:5" ht="13.5" customHeight="1">
      <c r="A22188">
        <v>156</v>
      </c>
      <c r="B22188" t="str">
        <f t="shared" si="346"/>
        <v>156---25</v>
      </c>
      <c r="C22188" t="s">
        <v>819</v>
      </c>
      <c r="D22188" t="s">
        <v>756</v>
      </c>
      <c r="E22188">
        <v>25</v>
      </c>
    </row>
    <row r="22189" spans="1:5" ht="13.5" customHeight="1">
      <c r="A22189">
        <v>156</v>
      </c>
      <c r="B22189" t="str">
        <f t="shared" si="346"/>
        <v>156---26</v>
      </c>
      <c r="C22189" t="s">
        <v>1074</v>
      </c>
      <c r="D22189" t="s">
        <v>880</v>
      </c>
      <c r="E22189">
        <v>26</v>
      </c>
    </row>
    <row r="22190" spans="1:5" ht="13.5" customHeight="1">
      <c r="A22190">
        <v>156</v>
      </c>
      <c r="B22190" t="str">
        <f t="shared" si="346"/>
        <v>156---27</v>
      </c>
      <c r="C22190" t="s">
        <v>820</v>
      </c>
      <c r="D22190" t="s">
        <v>882</v>
      </c>
      <c r="E22190">
        <v>27</v>
      </c>
    </row>
    <row r="22191" spans="1:5" ht="13.5" customHeight="1">
      <c r="A22191">
        <v>156</v>
      </c>
      <c r="B22191" t="str">
        <f t="shared" si="346"/>
        <v>156---28</v>
      </c>
      <c r="C22191" t="s">
        <v>1005</v>
      </c>
      <c r="D22191" t="s">
        <v>1105</v>
      </c>
      <c r="E22191">
        <v>28</v>
      </c>
    </row>
    <row r="22192" spans="1:5" ht="13.5" customHeight="1">
      <c r="A22192">
        <v>156</v>
      </c>
      <c r="B22192" t="str">
        <f t="shared" si="346"/>
        <v>156---29</v>
      </c>
      <c r="C22192" t="s">
        <v>5915</v>
      </c>
      <c r="D22192" t="s">
        <v>772</v>
      </c>
      <c r="E22192">
        <v>29</v>
      </c>
    </row>
    <row r="22193" spans="1:5" ht="13.5" customHeight="1">
      <c r="A22193">
        <v>156</v>
      </c>
      <c r="B22193" t="str">
        <f t="shared" si="346"/>
        <v>156---30</v>
      </c>
      <c r="C22193" t="s">
        <v>5917</v>
      </c>
      <c r="D22193" t="s">
        <v>789</v>
      </c>
      <c r="E22193">
        <v>30</v>
      </c>
    </row>
    <row r="22194" spans="1:5" ht="13.5" customHeight="1">
      <c r="A22194">
        <v>156</v>
      </c>
      <c r="B22194" t="str">
        <f t="shared" si="346"/>
        <v>156---31</v>
      </c>
      <c r="C22194" t="s">
        <v>5918</v>
      </c>
      <c r="D22194" t="s">
        <v>770</v>
      </c>
      <c r="E22194">
        <v>31</v>
      </c>
    </row>
    <row r="22195" spans="1:5" ht="13.5" customHeight="1">
      <c r="A22195">
        <v>156</v>
      </c>
      <c r="B22195" t="str">
        <f t="shared" si="346"/>
        <v>156---32</v>
      </c>
      <c r="C22195" t="s">
        <v>5962</v>
      </c>
      <c r="D22195" t="s">
        <v>1174</v>
      </c>
      <c r="E22195">
        <v>32</v>
      </c>
    </row>
    <row r="22196" spans="1:5" ht="13.5" customHeight="1">
      <c r="A22196">
        <v>156</v>
      </c>
      <c r="B22196" t="str">
        <f t="shared" si="346"/>
        <v>156---33</v>
      </c>
      <c r="C22196" t="s">
        <v>5994</v>
      </c>
      <c r="D22196" t="s">
        <v>984</v>
      </c>
      <c r="E22196">
        <v>33</v>
      </c>
    </row>
    <row r="22197" spans="1:5" ht="13.5" customHeight="1">
      <c r="A22197">
        <v>156</v>
      </c>
      <c r="B22197" t="str">
        <f t="shared" si="346"/>
        <v>156---34</v>
      </c>
      <c r="C22197" t="s">
        <v>6014</v>
      </c>
      <c r="D22197" t="s">
        <v>1107</v>
      </c>
      <c r="E22197">
        <v>34</v>
      </c>
    </row>
    <row r="22198" spans="1:5" ht="13.5" customHeight="1">
      <c r="A22198">
        <v>381</v>
      </c>
      <c r="B22198" t="str">
        <f t="shared" si="346"/>
        <v>381---1</v>
      </c>
      <c r="C22198" t="s">
        <v>4216</v>
      </c>
      <c r="D22198" t="s">
        <v>713</v>
      </c>
      <c r="E22198">
        <v>1</v>
      </c>
    </row>
    <row r="22199" spans="1:5" ht="13.5" customHeight="1">
      <c r="A22199">
        <v>381</v>
      </c>
      <c r="B22199" t="str">
        <f t="shared" si="346"/>
        <v>381---2</v>
      </c>
      <c r="C22199" t="s">
        <v>4216</v>
      </c>
      <c r="D22199" t="s">
        <v>1146</v>
      </c>
      <c r="E22199">
        <v>2</v>
      </c>
    </row>
    <row r="22200" spans="1:5" ht="13.5" customHeight="1">
      <c r="A22200">
        <v>381</v>
      </c>
      <c r="B22200" t="str">
        <f t="shared" si="346"/>
        <v>381---3</v>
      </c>
      <c r="C22200" t="s">
        <v>4263</v>
      </c>
      <c r="D22200" t="s">
        <v>825</v>
      </c>
      <c r="E22200">
        <v>3</v>
      </c>
    </row>
    <row r="22201" spans="1:5" ht="13.5" customHeight="1">
      <c r="A22201">
        <v>381</v>
      </c>
      <c r="B22201" t="str">
        <f t="shared" si="346"/>
        <v>381---4</v>
      </c>
      <c r="C22201" t="s">
        <v>4238</v>
      </c>
      <c r="D22201" t="s">
        <v>809</v>
      </c>
      <c r="E22201">
        <v>4</v>
      </c>
    </row>
    <row r="22202" spans="1:5" ht="13.5" customHeight="1">
      <c r="A22202">
        <v>381</v>
      </c>
      <c r="B22202" t="str">
        <f t="shared" si="346"/>
        <v>381---5</v>
      </c>
      <c r="C22202" t="s">
        <v>4220</v>
      </c>
      <c r="D22202" t="s">
        <v>1270</v>
      </c>
      <c r="E22202">
        <v>5</v>
      </c>
    </row>
    <row r="22203" spans="1:5" ht="13.5" customHeight="1">
      <c r="A22203">
        <v>381</v>
      </c>
      <c r="B22203" t="str">
        <f t="shared" si="346"/>
        <v>381---6</v>
      </c>
      <c r="C22203" t="s">
        <v>4228</v>
      </c>
      <c r="D22203" t="s">
        <v>1181</v>
      </c>
      <c r="E22203">
        <v>6</v>
      </c>
    </row>
    <row r="22204" spans="1:5" ht="13.5" customHeight="1">
      <c r="A22204">
        <v>381</v>
      </c>
      <c r="B22204" t="str">
        <f t="shared" si="346"/>
        <v>381---7</v>
      </c>
      <c r="C22204" t="s">
        <v>4223</v>
      </c>
      <c r="D22204" t="s">
        <v>1084</v>
      </c>
      <c r="E22204">
        <v>7</v>
      </c>
    </row>
    <row r="22205" spans="1:5" ht="13.5" customHeight="1">
      <c r="A22205">
        <v>381</v>
      </c>
      <c r="B22205" t="str">
        <f t="shared" si="346"/>
        <v>381---8</v>
      </c>
      <c r="C22205" t="s">
        <v>4276</v>
      </c>
      <c r="D22205" t="s">
        <v>856</v>
      </c>
      <c r="E22205">
        <v>8</v>
      </c>
    </row>
    <row r="22206" spans="1:5" ht="13.5" customHeight="1">
      <c r="A22206">
        <v>381</v>
      </c>
      <c r="B22206" t="str">
        <f t="shared" si="346"/>
        <v>381---9</v>
      </c>
      <c r="C22206" t="s">
        <v>4259</v>
      </c>
      <c r="D22206" t="s">
        <v>1023</v>
      </c>
      <c r="E22206">
        <v>9</v>
      </c>
    </row>
    <row r="22207" spans="1:5" ht="13.5" customHeight="1">
      <c r="A22207">
        <v>381</v>
      </c>
      <c r="B22207" t="str">
        <f t="shared" si="346"/>
        <v>381---10</v>
      </c>
      <c r="C22207" t="s">
        <v>4254</v>
      </c>
      <c r="D22207" t="s">
        <v>968</v>
      </c>
      <c r="E22207">
        <v>10</v>
      </c>
    </row>
    <row r="22208" spans="1:5" ht="13.5" customHeight="1">
      <c r="A22208">
        <v>381</v>
      </c>
      <c r="B22208" t="str">
        <f t="shared" si="346"/>
        <v>381---11</v>
      </c>
      <c r="C22208" t="s">
        <v>4235</v>
      </c>
      <c r="D22208" t="s">
        <v>1092</v>
      </c>
      <c r="E22208">
        <v>11</v>
      </c>
    </row>
    <row r="22209" spans="1:5" ht="13.5" customHeight="1">
      <c r="A22209">
        <v>381</v>
      </c>
      <c r="B22209" t="str">
        <f t="shared" si="346"/>
        <v>381---12</v>
      </c>
      <c r="C22209" t="s">
        <v>4236</v>
      </c>
      <c r="D22209" t="s">
        <v>718</v>
      </c>
      <c r="E22209">
        <v>12</v>
      </c>
    </row>
    <row r="22210" spans="1:5" ht="13.5" customHeight="1">
      <c r="A22210">
        <v>381</v>
      </c>
      <c r="B22210" t="str">
        <f t="shared" si="346"/>
        <v>381---13</v>
      </c>
      <c r="C22210" t="s">
        <v>4277</v>
      </c>
      <c r="D22210" t="s">
        <v>722</v>
      </c>
      <c r="E22210">
        <v>13</v>
      </c>
    </row>
    <row r="22211" spans="1:5" ht="13.5" customHeight="1">
      <c r="A22211">
        <v>381</v>
      </c>
      <c r="B22211" t="str">
        <f t="shared" ref="B22211:B22274" si="347">A22211&amp;"---"&amp;E22211</f>
        <v>381---14</v>
      </c>
      <c r="C22211" t="s">
        <v>1017</v>
      </c>
      <c r="D22211" t="s">
        <v>796</v>
      </c>
      <c r="E22211">
        <v>14</v>
      </c>
    </row>
    <row r="22212" spans="1:5" ht="13.5" customHeight="1">
      <c r="A22212">
        <v>381</v>
      </c>
      <c r="B22212" t="str">
        <f t="shared" si="347"/>
        <v>381---15</v>
      </c>
      <c r="C22212" t="s">
        <v>731</v>
      </c>
      <c r="D22212" t="s">
        <v>800</v>
      </c>
      <c r="E22212">
        <v>15</v>
      </c>
    </row>
    <row r="22213" spans="1:5" ht="13.5" customHeight="1">
      <c r="A22213">
        <v>381</v>
      </c>
      <c r="B22213" t="str">
        <f t="shared" si="347"/>
        <v>381---16</v>
      </c>
      <c r="C22213" t="s">
        <v>887</v>
      </c>
      <c r="D22213" t="s">
        <v>992</v>
      </c>
      <c r="E22213">
        <v>16</v>
      </c>
    </row>
    <row r="22214" spans="1:5" ht="13.5" customHeight="1">
      <c r="A22214">
        <v>381</v>
      </c>
      <c r="B22214" t="str">
        <f t="shared" si="347"/>
        <v>381---17</v>
      </c>
      <c r="C22214" t="s">
        <v>743</v>
      </c>
      <c r="D22214" t="s">
        <v>754</v>
      </c>
      <c r="E22214">
        <v>17</v>
      </c>
    </row>
    <row r="22215" spans="1:5" ht="13.5" customHeight="1">
      <c r="A22215">
        <v>381</v>
      </c>
      <c r="B22215" t="str">
        <f t="shared" si="347"/>
        <v>381---18</v>
      </c>
      <c r="C22215" t="s">
        <v>745</v>
      </c>
      <c r="D22215" t="s">
        <v>837</v>
      </c>
      <c r="E22215">
        <v>18</v>
      </c>
    </row>
    <row r="22216" spans="1:5" ht="13.5" customHeight="1">
      <c r="A22216">
        <v>381</v>
      </c>
      <c r="B22216" t="str">
        <f t="shared" si="347"/>
        <v>381---19</v>
      </c>
      <c r="C22216" t="s">
        <v>987</v>
      </c>
      <c r="D22216" t="s">
        <v>1263</v>
      </c>
      <c r="E22216">
        <v>19</v>
      </c>
    </row>
    <row r="22217" spans="1:5" ht="13.5" customHeight="1">
      <c r="A22217">
        <v>381</v>
      </c>
      <c r="B22217" t="str">
        <f t="shared" si="347"/>
        <v>381---20</v>
      </c>
      <c r="C22217" t="s">
        <v>989</v>
      </c>
      <c r="D22217" t="s">
        <v>738</v>
      </c>
      <c r="E22217">
        <v>20</v>
      </c>
    </row>
    <row r="22218" spans="1:5" ht="13.5" customHeight="1">
      <c r="A22218">
        <v>381</v>
      </c>
      <c r="B22218" t="str">
        <f t="shared" si="347"/>
        <v>381---21</v>
      </c>
      <c r="C22218" t="s">
        <v>799</v>
      </c>
      <c r="D22218" t="s">
        <v>809</v>
      </c>
      <c r="E22218">
        <v>21</v>
      </c>
    </row>
    <row r="22219" spans="1:5" ht="13.5" customHeight="1">
      <c r="A22219">
        <v>381</v>
      </c>
      <c r="B22219" t="str">
        <f t="shared" si="347"/>
        <v>381---22</v>
      </c>
      <c r="C22219" t="s">
        <v>747</v>
      </c>
      <c r="D22219" t="s">
        <v>1154</v>
      </c>
      <c r="E22219">
        <v>22</v>
      </c>
    </row>
    <row r="22220" spans="1:5" ht="13.5" customHeight="1">
      <c r="A22220">
        <v>381</v>
      </c>
      <c r="B22220" t="str">
        <f t="shared" si="347"/>
        <v>381---23</v>
      </c>
      <c r="C22220" t="s">
        <v>749</v>
      </c>
      <c r="D22220" t="s">
        <v>1082</v>
      </c>
      <c r="E22220">
        <v>23</v>
      </c>
    </row>
    <row r="22221" spans="1:5" ht="13.5" customHeight="1">
      <c r="A22221">
        <v>381</v>
      </c>
      <c r="B22221" t="str">
        <f t="shared" si="347"/>
        <v>381---24</v>
      </c>
      <c r="C22221" t="s">
        <v>1074</v>
      </c>
      <c r="D22221" t="s">
        <v>880</v>
      </c>
      <c r="E22221">
        <v>24</v>
      </c>
    </row>
    <row r="22222" spans="1:5" ht="13.5" customHeight="1">
      <c r="A22222">
        <v>381</v>
      </c>
      <c r="B22222" t="str">
        <f t="shared" si="347"/>
        <v>381---25</v>
      </c>
      <c r="C22222" t="s">
        <v>1019</v>
      </c>
      <c r="D22222" t="s">
        <v>734</v>
      </c>
      <c r="E22222">
        <v>25</v>
      </c>
    </row>
    <row r="22223" spans="1:5" ht="13.5" customHeight="1">
      <c r="A22223">
        <v>381</v>
      </c>
      <c r="B22223" t="str">
        <f t="shared" si="347"/>
        <v>381---26</v>
      </c>
      <c r="C22223" t="s">
        <v>820</v>
      </c>
      <c r="D22223" t="s">
        <v>882</v>
      </c>
      <c r="E22223">
        <v>26</v>
      </c>
    </row>
    <row r="22224" spans="1:5" ht="13.5" customHeight="1">
      <c r="A22224">
        <v>381</v>
      </c>
      <c r="B22224" t="str">
        <f t="shared" si="347"/>
        <v>381---27</v>
      </c>
      <c r="C22224" t="s">
        <v>824</v>
      </c>
      <c r="D22224" t="s">
        <v>752</v>
      </c>
      <c r="E22224">
        <v>27</v>
      </c>
    </row>
    <row r="22225" spans="1:5" ht="13.5" customHeight="1">
      <c r="A22225">
        <v>381</v>
      </c>
      <c r="B22225" t="str">
        <f t="shared" si="347"/>
        <v>381---28</v>
      </c>
      <c r="C22225" t="s">
        <v>826</v>
      </c>
      <c r="D22225" t="s">
        <v>1079</v>
      </c>
      <c r="E22225">
        <v>28</v>
      </c>
    </row>
    <row r="22226" spans="1:5" ht="13.5" customHeight="1">
      <c r="A22226">
        <v>381</v>
      </c>
      <c r="B22226" t="str">
        <f t="shared" si="347"/>
        <v>381---29</v>
      </c>
      <c r="C22226" t="s">
        <v>755</v>
      </c>
      <c r="D22226" t="s">
        <v>1146</v>
      </c>
      <c r="E22226">
        <v>29</v>
      </c>
    </row>
    <row r="22227" spans="1:5" ht="13.5" customHeight="1">
      <c r="A22227">
        <v>381</v>
      </c>
      <c r="B22227" t="str">
        <f t="shared" si="347"/>
        <v>381---30</v>
      </c>
      <c r="C22227" t="s">
        <v>832</v>
      </c>
      <c r="D22227" t="s">
        <v>949</v>
      </c>
      <c r="E22227">
        <v>30</v>
      </c>
    </row>
    <row r="22228" spans="1:5" ht="13.5" customHeight="1">
      <c r="A22228">
        <v>381</v>
      </c>
      <c r="B22228" t="str">
        <f t="shared" si="347"/>
        <v>381---31</v>
      </c>
      <c r="C22228" t="s">
        <v>991</v>
      </c>
      <c r="D22228" t="s">
        <v>966</v>
      </c>
      <c r="E22228">
        <v>31</v>
      </c>
    </row>
    <row r="22229" spans="1:5" ht="13.5" customHeight="1">
      <c r="A22229">
        <v>381</v>
      </c>
      <c r="B22229" t="str">
        <f t="shared" si="347"/>
        <v>381---32</v>
      </c>
      <c r="C22229" t="s">
        <v>836</v>
      </c>
      <c r="D22229" t="s">
        <v>835</v>
      </c>
      <c r="E22229">
        <v>32</v>
      </c>
    </row>
    <row r="22230" spans="1:5" ht="13.5" customHeight="1">
      <c r="A22230">
        <v>381</v>
      </c>
      <c r="B22230" t="str">
        <f t="shared" si="347"/>
        <v>381---33</v>
      </c>
      <c r="C22230" t="s">
        <v>868</v>
      </c>
      <c r="D22230" t="s">
        <v>758</v>
      </c>
      <c r="E22230">
        <v>33</v>
      </c>
    </row>
    <row r="22231" spans="1:5" ht="13.5" customHeight="1">
      <c r="A22231">
        <v>381</v>
      </c>
      <c r="B22231" t="str">
        <f t="shared" si="347"/>
        <v>381---34</v>
      </c>
      <c r="C22231" t="s">
        <v>1011</v>
      </c>
      <c r="D22231" t="s">
        <v>856</v>
      </c>
      <c r="E22231">
        <v>34</v>
      </c>
    </row>
    <row r="22232" spans="1:5" ht="13.5" customHeight="1">
      <c r="A22232">
        <v>381</v>
      </c>
      <c r="B22232" t="str">
        <f t="shared" si="347"/>
        <v>381---35</v>
      </c>
      <c r="C22232" t="s">
        <v>5912</v>
      </c>
      <c r="D22232" t="s">
        <v>764</v>
      </c>
      <c r="E22232">
        <v>35</v>
      </c>
    </row>
    <row r="22233" spans="1:5" ht="13.5" customHeight="1">
      <c r="A22233">
        <v>381</v>
      </c>
      <c r="B22233" t="str">
        <f t="shared" si="347"/>
        <v>381---36</v>
      </c>
      <c r="C22233" t="s">
        <v>5983</v>
      </c>
      <c r="D22233" t="s">
        <v>1023</v>
      </c>
      <c r="E22233">
        <v>36</v>
      </c>
    </row>
    <row r="22234" spans="1:5" ht="13.5" customHeight="1">
      <c r="A22234">
        <v>381</v>
      </c>
      <c r="B22234" t="str">
        <f t="shared" si="347"/>
        <v>381---37</v>
      </c>
      <c r="C22234" t="s">
        <v>5915</v>
      </c>
      <c r="D22234" t="s">
        <v>772</v>
      </c>
      <c r="E22234">
        <v>37</v>
      </c>
    </row>
    <row r="22235" spans="1:5" ht="13.5" customHeight="1">
      <c r="A22235">
        <v>381</v>
      </c>
      <c r="B22235" t="str">
        <f t="shared" si="347"/>
        <v>381---38</v>
      </c>
      <c r="C22235" t="s">
        <v>5917</v>
      </c>
      <c r="D22235" t="s">
        <v>789</v>
      </c>
      <c r="E22235">
        <v>38</v>
      </c>
    </row>
    <row r="22236" spans="1:5" ht="13.5" customHeight="1">
      <c r="A22236">
        <v>381</v>
      </c>
      <c r="B22236" t="str">
        <f t="shared" si="347"/>
        <v>381---39</v>
      </c>
      <c r="C22236" t="s">
        <v>5918</v>
      </c>
      <c r="D22236" t="s">
        <v>770</v>
      </c>
      <c r="E22236">
        <v>39</v>
      </c>
    </row>
    <row r="22237" spans="1:5" ht="13.5" customHeight="1">
      <c r="A22237">
        <v>381</v>
      </c>
      <c r="B22237" t="str">
        <f t="shared" si="347"/>
        <v>381---40</v>
      </c>
      <c r="C22237" t="s">
        <v>5951</v>
      </c>
      <c r="D22237" t="s">
        <v>879</v>
      </c>
      <c r="E22237">
        <v>40</v>
      </c>
    </row>
    <row r="22238" spans="1:5" ht="13.5" customHeight="1">
      <c r="A22238">
        <v>381</v>
      </c>
      <c r="B22238" t="str">
        <f t="shared" si="347"/>
        <v>381---41</v>
      </c>
      <c r="C22238" t="s">
        <v>5935</v>
      </c>
      <c r="D22238" t="s">
        <v>816</v>
      </c>
      <c r="E22238">
        <v>41</v>
      </c>
    </row>
    <row r="22239" spans="1:5" ht="13.5" customHeight="1">
      <c r="A22239">
        <v>381</v>
      </c>
      <c r="B22239" t="str">
        <f t="shared" si="347"/>
        <v>381---42</v>
      </c>
      <c r="C22239" t="s">
        <v>6013</v>
      </c>
      <c r="D22239" t="s">
        <v>968</v>
      </c>
      <c r="E22239">
        <v>42</v>
      </c>
    </row>
    <row r="22240" spans="1:5" ht="13.5" customHeight="1">
      <c r="A22240">
        <v>381</v>
      </c>
      <c r="B22240" t="str">
        <f t="shared" si="347"/>
        <v>381---43</v>
      </c>
      <c r="C22240" t="s">
        <v>5991</v>
      </c>
      <c r="D22240" t="s">
        <v>1092</v>
      </c>
      <c r="E22240">
        <v>43</v>
      </c>
    </row>
    <row r="22241" spans="1:5" ht="13.5" customHeight="1">
      <c r="A22241">
        <v>381</v>
      </c>
      <c r="B22241" t="str">
        <f t="shared" si="347"/>
        <v>381---44</v>
      </c>
      <c r="C22241" t="s">
        <v>5924</v>
      </c>
      <c r="D22241" t="s">
        <v>726</v>
      </c>
      <c r="E22241">
        <v>44</v>
      </c>
    </row>
    <row r="22242" spans="1:5" ht="13.5" customHeight="1">
      <c r="A22242">
        <v>382</v>
      </c>
      <c r="B22242" t="str">
        <f t="shared" si="347"/>
        <v>382---1</v>
      </c>
      <c r="C22242" t="s">
        <v>4234</v>
      </c>
      <c r="D22242" t="s">
        <v>1457</v>
      </c>
      <c r="E22242">
        <v>1</v>
      </c>
    </row>
    <row r="22243" spans="1:5" ht="13.5" customHeight="1">
      <c r="A22243">
        <v>382</v>
      </c>
      <c r="B22243" t="str">
        <f t="shared" si="347"/>
        <v>382---2</v>
      </c>
      <c r="C22243" t="s">
        <v>4216</v>
      </c>
      <c r="D22243" t="s">
        <v>1457</v>
      </c>
      <c r="E22243">
        <v>2</v>
      </c>
    </row>
    <row r="22244" spans="1:5" ht="13.5" customHeight="1">
      <c r="A22244">
        <v>382</v>
      </c>
      <c r="B22244" t="str">
        <f t="shared" si="347"/>
        <v>382---3</v>
      </c>
      <c r="C22244" t="s">
        <v>4216</v>
      </c>
      <c r="D22244" t="s">
        <v>1251</v>
      </c>
      <c r="E22244">
        <v>3</v>
      </c>
    </row>
    <row r="22245" spans="1:5" ht="13.5" customHeight="1">
      <c r="A22245">
        <v>382</v>
      </c>
      <c r="B22245" t="str">
        <f t="shared" si="347"/>
        <v>382---4</v>
      </c>
      <c r="C22245" t="s">
        <v>4216</v>
      </c>
      <c r="D22245" t="s">
        <v>1046</v>
      </c>
      <c r="E22245">
        <v>4</v>
      </c>
    </row>
    <row r="22246" spans="1:5" ht="13.5" customHeight="1">
      <c r="A22246">
        <v>382</v>
      </c>
      <c r="B22246" t="str">
        <f t="shared" si="347"/>
        <v>382---5</v>
      </c>
      <c r="C22246" t="s">
        <v>4216</v>
      </c>
      <c r="D22246" t="s">
        <v>1045</v>
      </c>
      <c r="E22246">
        <v>5</v>
      </c>
    </row>
    <row r="22247" spans="1:5" ht="13.5" customHeight="1">
      <c r="A22247">
        <v>382</v>
      </c>
      <c r="B22247" t="str">
        <f t="shared" si="347"/>
        <v>382---6</v>
      </c>
      <c r="C22247" t="s">
        <v>4216</v>
      </c>
      <c r="D22247" t="s">
        <v>810</v>
      </c>
      <c r="E22247">
        <v>6</v>
      </c>
    </row>
    <row r="22248" spans="1:5" ht="13.5" customHeight="1">
      <c r="A22248">
        <v>382</v>
      </c>
      <c r="B22248" t="str">
        <f t="shared" si="347"/>
        <v>382---7</v>
      </c>
      <c r="C22248" t="s">
        <v>4216</v>
      </c>
      <c r="D22248" t="s">
        <v>1041</v>
      </c>
      <c r="E22248">
        <v>7</v>
      </c>
    </row>
    <row r="22249" spans="1:5" ht="13.5" customHeight="1">
      <c r="A22249">
        <v>382</v>
      </c>
      <c r="B22249" t="str">
        <f t="shared" si="347"/>
        <v>382---8</v>
      </c>
      <c r="C22249" t="s">
        <v>4216</v>
      </c>
      <c r="D22249" t="s">
        <v>1146</v>
      </c>
      <c r="E22249">
        <v>8</v>
      </c>
    </row>
    <row r="22250" spans="1:5" ht="13.5" customHeight="1">
      <c r="A22250">
        <v>382</v>
      </c>
      <c r="B22250" t="str">
        <f t="shared" si="347"/>
        <v>382---9</v>
      </c>
      <c r="C22250" t="s">
        <v>4216</v>
      </c>
      <c r="D22250" t="s">
        <v>1092</v>
      </c>
      <c r="E22250">
        <v>9</v>
      </c>
    </row>
    <row r="22251" spans="1:5" ht="13.5" customHeight="1">
      <c r="A22251">
        <v>382</v>
      </c>
      <c r="B22251" t="str">
        <f t="shared" si="347"/>
        <v>382---10</v>
      </c>
      <c r="C22251" t="s">
        <v>4216</v>
      </c>
      <c r="D22251" t="s">
        <v>713</v>
      </c>
      <c r="E22251">
        <v>10</v>
      </c>
    </row>
    <row r="22252" spans="1:5" ht="13.5" customHeight="1">
      <c r="A22252">
        <v>382</v>
      </c>
      <c r="B22252" t="str">
        <f t="shared" si="347"/>
        <v>382---11</v>
      </c>
      <c r="C22252" t="s">
        <v>4216</v>
      </c>
      <c r="D22252" t="s">
        <v>842</v>
      </c>
      <c r="E22252">
        <v>11</v>
      </c>
    </row>
    <row r="22253" spans="1:5" ht="13.5" customHeight="1">
      <c r="A22253">
        <v>382</v>
      </c>
      <c r="B22253" t="str">
        <f t="shared" si="347"/>
        <v>382---12</v>
      </c>
      <c r="C22253" t="s">
        <v>4216</v>
      </c>
      <c r="D22253" t="s">
        <v>825</v>
      </c>
      <c r="E22253">
        <v>12</v>
      </c>
    </row>
    <row r="22254" spans="1:5" ht="13.5" customHeight="1">
      <c r="A22254">
        <v>382</v>
      </c>
      <c r="B22254" t="str">
        <f t="shared" si="347"/>
        <v>382---13</v>
      </c>
      <c r="C22254" t="s">
        <v>4216</v>
      </c>
      <c r="D22254" t="s">
        <v>809</v>
      </c>
      <c r="E22254">
        <v>13</v>
      </c>
    </row>
    <row r="22255" spans="1:5" ht="13.5" customHeight="1">
      <c r="A22255">
        <v>382</v>
      </c>
      <c r="B22255" t="str">
        <f t="shared" si="347"/>
        <v>382---14</v>
      </c>
      <c r="C22255" t="s">
        <v>4220</v>
      </c>
      <c r="D22255" t="s">
        <v>1270</v>
      </c>
      <c r="E22255">
        <v>14</v>
      </c>
    </row>
    <row r="22256" spans="1:5" ht="13.5" customHeight="1">
      <c r="A22256">
        <v>382</v>
      </c>
      <c r="B22256" t="str">
        <f t="shared" si="347"/>
        <v>382---15</v>
      </c>
      <c r="C22256" t="s">
        <v>4228</v>
      </c>
      <c r="D22256" t="s">
        <v>1181</v>
      </c>
      <c r="E22256">
        <v>15</v>
      </c>
    </row>
    <row r="22257" spans="1:5" ht="13.5" customHeight="1">
      <c r="A22257">
        <v>382</v>
      </c>
      <c r="B22257" t="str">
        <f t="shared" si="347"/>
        <v>382---16</v>
      </c>
      <c r="C22257" t="s">
        <v>4223</v>
      </c>
      <c r="D22257" t="s">
        <v>1084</v>
      </c>
      <c r="E22257">
        <v>16</v>
      </c>
    </row>
    <row r="22258" spans="1:5" ht="13.5" customHeight="1">
      <c r="A22258">
        <v>382</v>
      </c>
      <c r="B22258" t="str">
        <f t="shared" si="347"/>
        <v>382---17</v>
      </c>
      <c r="C22258" t="s">
        <v>4276</v>
      </c>
      <c r="D22258" t="s">
        <v>856</v>
      </c>
      <c r="E22258">
        <v>17</v>
      </c>
    </row>
    <row r="22259" spans="1:5" ht="13.5" customHeight="1">
      <c r="A22259">
        <v>382</v>
      </c>
      <c r="B22259" t="str">
        <f t="shared" si="347"/>
        <v>382---18</v>
      </c>
      <c r="C22259" t="s">
        <v>4259</v>
      </c>
      <c r="D22259" t="s">
        <v>1023</v>
      </c>
      <c r="E22259">
        <v>18</v>
      </c>
    </row>
    <row r="22260" spans="1:5" ht="13.5" customHeight="1">
      <c r="A22260">
        <v>382</v>
      </c>
      <c r="B22260" t="str">
        <f t="shared" si="347"/>
        <v>382---19</v>
      </c>
      <c r="C22260" t="s">
        <v>4254</v>
      </c>
      <c r="D22260" t="s">
        <v>968</v>
      </c>
      <c r="E22260">
        <v>19</v>
      </c>
    </row>
    <row r="22261" spans="1:5" ht="13.5" customHeight="1">
      <c r="A22261">
        <v>382</v>
      </c>
      <c r="B22261" t="str">
        <f t="shared" si="347"/>
        <v>382---20</v>
      </c>
      <c r="C22261" t="s">
        <v>4235</v>
      </c>
      <c r="D22261" t="s">
        <v>846</v>
      </c>
      <c r="E22261">
        <v>20</v>
      </c>
    </row>
    <row r="22262" spans="1:5" ht="13.5" customHeight="1">
      <c r="A22262">
        <v>382</v>
      </c>
      <c r="B22262" t="str">
        <f t="shared" si="347"/>
        <v>382---21</v>
      </c>
      <c r="C22262" t="s">
        <v>4236</v>
      </c>
      <c r="D22262" t="s">
        <v>718</v>
      </c>
      <c r="E22262">
        <v>21</v>
      </c>
    </row>
    <row r="22263" spans="1:5" ht="13.5" customHeight="1">
      <c r="A22263">
        <v>382</v>
      </c>
      <c r="B22263" t="str">
        <f t="shared" si="347"/>
        <v>382---22</v>
      </c>
      <c r="C22263" t="s">
        <v>4277</v>
      </c>
      <c r="D22263" t="s">
        <v>722</v>
      </c>
      <c r="E22263">
        <v>22</v>
      </c>
    </row>
    <row r="22264" spans="1:5" ht="13.5" customHeight="1">
      <c r="A22264">
        <v>382</v>
      </c>
      <c r="B22264" t="str">
        <f t="shared" si="347"/>
        <v>382---23</v>
      </c>
      <c r="C22264" t="s">
        <v>4257</v>
      </c>
      <c r="D22264" t="s">
        <v>1186</v>
      </c>
      <c r="E22264">
        <v>23</v>
      </c>
    </row>
    <row r="22265" spans="1:5" ht="13.5" customHeight="1">
      <c r="A22265">
        <v>382</v>
      </c>
      <c r="B22265" t="str">
        <f t="shared" si="347"/>
        <v>382---24</v>
      </c>
      <c r="C22265" t="s">
        <v>1017</v>
      </c>
      <c r="D22265" t="s">
        <v>796</v>
      </c>
      <c r="E22265">
        <v>24</v>
      </c>
    </row>
    <row r="22266" spans="1:5" ht="13.5" customHeight="1">
      <c r="A22266">
        <v>382</v>
      </c>
      <c r="B22266" t="str">
        <f t="shared" si="347"/>
        <v>382---25</v>
      </c>
      <c r="C22266" t="s">
        <v>731</v>
      </c>
      <c r="D22266" t="s">
        <v>800</v>
      </c>
      <c r="E22266">
        <v>25</v>
      </c>
    </row>
    <row r="22267" spans="1:5" ht="13.5" customHeight="1">
      <c r="A22267">
        <v>382</v>
      </c>
      <c r="B22267" t="str">
        <f t="shared" si="347"/>
        <v>382---26</v>
      </c>
      <c r="C22267" t="s">
        <v>887</v>
      </c>
      <c r="D22267" t="s">
        <v>992</v>
      </c>
      <c r="E22267">
        <v>26</v>
      </c>
    </row>
    <row r="22268" spans="1:5" ht="13.5" customHeight="1">
      <c r="A22268">
        <v>382</v>
      </c>
      <c r="B22268" t="str">
        <f t="shared" si="347"/>
        <v>382---27</v>
      </c>
      <c r="C22268" t="s">
        <v>741</v>
      </c>
      <c r="D22268" t="s">
        <v>1248</v>
      </c>
      <c r="E22268">
        <v>27</v>
      </c>
    </row>
    <row r="22269" spans="1:5" ht="13.5" customHeight="1">
      <c r="A22269">
        <v>382</v>
      </c>
      <c r="B22269" t="str">
        <f t="shared" si="347"/>
        <v>382---28</v>
      </c>
      <c r="C22269" t="s">
        <v>743</v>
      </c>
      <c r="D22269" t="s">
        <v>754</v>
      </c>
      <c r="E22269">
        <v>28</v>
      </c>
    </row>
    <row r="22270" spans="1:5" ht="13.5" customHeight="1">
      <c r="A22270">
        <v>382</v>
      </c>
      <c r="B22270" t="str">
        <f t="shared" si="347"/>
        <v>382---29</v>
      </c>
      <c r="C22270" t="s">
        <v>745</v>
      </c>
      <c r="D22270" t="s">
        <v>837</v>
      </c>
      <c r="E22270">
        <v>29</v>
      </c>
    </row>
    <row r="22271" spans="1:5" ht="13.5" customHeight="1">
      <c r="A22271">
        <v>382</v>
      </c>
      <c r="B22271" t="str">
        <f t="shared" si="347"/>
        <v>382---30</v>
      </c>
      <c r="C22271" t="s">
        <v>987</v>
      </c>
      <c r="D22271" t="s">
        <v>1263</v>
      </c>
      <c r="E22271">
        <v>30</v>
      </c>
    </row>
    <row r="22272" spans="1:5" ht="13.5" customHeight="1">
      <c r="A22272">
        <v>382</v>
      </c>
      <c r="B22272" t="str">
        <f t="shared" si="347"/>
        <v>382---31</v>
      </c>
      <c r="C22272" t="s">
        <v>989</v>
      </c>
      <c r="D22272" t="s">
        <v>738</v>
      </c>
      <c r="E22272">
        <v>31</v>
      </c>
    </row>
    <row r="22273" spans="1:5" ht="13.5" customHeight="1">
      <c r="A22273">
        <v>382</v>
      </c>
      <c r="B22273" t="str">
        <f t="shared" si="347"/>
        <v>382---32</v>
      </c>
      <c r="C22273" t="s">
        <v>799</v>
      </c>
      <c r="D22273" t="s">
        <v>809</v>
      </c>
      <c r="E22273">
        <v>32</v>
      </c>
    </row>
    <row r="22274" spans="1:5" ht="13.5" customHeight="1">
      <c r="A22274">
        <v>382</v>
      </c>
      <c r="B22274" t="str">
        <f t="shared" si="347"/>
        <v>382---33</v>
      </c>
      <c r="C22274" t="s">
        <v>747</v>
      </c>
      <c r="D22274" t="s">
        <v>1154</v>
      </c>
      <c r="E22274">
        <v>33</v>
      </c>
    </row>
    <row r="22275" spans="1:5" ht="13.5" customHeight="1">
      <c r="A22275">
        <v>382</v>
      </c>
      <c r="B22275" t="str">
        <f t="shared" ref="B22275:B22338" si="348">A22275&amp;"---"&amp;E22275</f>
        <v>382---34</v>
      </c>
      <c r="C22275" t="s">
        <v>938</v>
      </c>
      <c r="D22275" t="s">
        <v>859</v>
      </c>
      <c r="E22275">
        <v>34</v>
      </c>
    </row>
    <row r="22276" spans="1:5" ht="13.5" customHeight="1">
      <c r="A22276">
        <v>382</v>
      </c>
      <c r="B22276" t="str">
        <f t="shared" si="348"/>
        <v>382---35</v>
      </c>
      <c r="C22276" t="s">
        <v>749</v>
      </c>
      <c r="D22276" t="s">
        <v>1082</v>
      </c>
      <c r="E22276">
        <v>35</v>
      </c>
    </row>
    <row r="22277" spans="1:5" ht="13.5" customHeight="1">
      <c r="A22277">
        <v>382</v>
      </c>
      <c r="B22277" t="str">
        <f t="shared" si="348"/>
        <v>382---36</v>
      </c>
      <c r="C22277" t="s">
        <v>1074</v>
      </c>
      <c r="D22277" t="s">
        <v>880</v>
      </c>
      <c r="E22277">
        <v>36</v>
      </c>
    </row>
    <row r="22278" spans="1:5" ht="13.5" customHeight="1">
      <c r="A22278">
        <v>382</v>
      </c>
      <c r="B22278" t="str">
        <f t="shared" si="348"/>
        <v>382---37</v>
      </c>
      <c r="C22278" t="s">
        <v>1019</v>
      </c>
      <c r="D22278" t="s">
        <v>734</v>
      </c>
      <c r="E22278">
        <v>37</v>
      </c>
    </row>
    <row r="22279" spans="1:5" ht="13.5" customHeight="1">
      <c r="A22279">
        <v>382</v>
      </c>
      <c r="B22279" t="str">
        <f t="shared" si="348"/>
        <v>382---38</v>
      </c>
      <c r="C22279" t="s">
        <v>820</v>
      </c>
      <c r="D22279" t="s">
        <v>882</v>
      </c>
      <c r="E22279">
        <v>38</v>
      </c>
    </row>
    <row r="22280" spans="1:5" ht="13.5" customHeight="1">
      <c r="A22280">
        <v>382</v>
      </c>
      <c r="B22280" t="str">
        <f t="shared" si="348"/>
        <v>382---39</v>
      </c>
      <c r="C22280" t="s">
        <v>824</v>
      </c>
      <c r="D22280" t="s">
        <v>752</v>
      </c>
      <c r="E22280">
        <v>39</v>
      </c>
    </row>
    <row r="22281" spans="1:5" ht="13.5" customHeight="1">
      <c r="A22281">
        <v>382</v>
      </c>
      <c r="B22281" t="str">
        <f t="shared" si="348"/>
        <v>382---40</v>
      </c>
      <c r="C22281" t="s">
        <v>826</v>
      </c>
      <c r="D22281" t="s">
        <v>1079</v>
      </c>
      <c r="E22281">
        <v>40</v>
      </c>
    </row>
    <row r="22282" spans="1:5" ht="13.5" customHeight="1">
      <c r="A22282">
        <v>382</v>
      </c>
      <c r="B22282" t="str">
        <f t="shared" si="348"/>
        <v>382---41</v>
      </c>
      <c r="C22282" t="s">
        <v>755</v>
      </c>
      <c r="D22282" t="s">
        <v>1146</v>
      </c>
      <c r="E22282">
        <v>41</v>
      </c>
    </row>
    <row r="22283" spans="1:5" ht="13.5" customHeight="1">
      <c r="A22283">
        <v>382</v>
      </c>
      <c r="B22283" t="str">
        <f t="shared" si="348"/>
        <v>382---42</v>
      </c>
      <c r="C22283" t="s">
        <v>832</v>
      </c>
      <c r="D22283" t="s">
        <v>949</v>
      </c>
      <c r="E22283">
        <v>42</v>
      </c>
    </row>
    <row r="22284" spans="1:5" ht="13.5" customHeight="1">
      <c r="A22284">
        <v>382</v>
      </c>
      <c r="B22284" t="str">
        <f t="shared" si="348"/>
        <v>382---43</v>
      </c>
      <c r="C22284" t="s">
        <v>991</v>
      </c>
      <c r="D22284" t="s">
        <v>966</v>
      </c>
      <c r="E22284">
        <v>43</v>
      </c>
    </row>
    <row r="22285" spans="1:5" ht="13.5" customHeight="1">
      <c r="A22285">
        <v>382</v>
      </c>
      <c r="B22285" t="str">
        <f t="shared" si="348"/>
        <v>382---44</v>
      </c>
      <c r="C22285" t="s">
        <v>836</v>
      </c>
      <c r="D22285" t="s">
        <v>835</v>
      </c>
      <c r="E22285">
        <v>44</v>
      </c>
    </row>
    <row r="22286" spans="1:5" ht="13.5" customHeight="1">
      <c r="A22286">
        <v>382</v>
      </c>
      <c r="B22286" t="str">
        <f t="shared" si="348"/>
        <v>382---45</v>
      </c>
      <c r="C22286" t="s">
        <v>967</v>
      </c>
      <c r="D22286" t="s">
        <v>1046</v>
      </c>
      <c r="E22286">
        <v>45</v>
      </c>
    </row>
    <row r="22287" spans="1:5" ht="13.5" customHeight="1">
      <c r="A22287">
        <v>382</v>
      </c>
      <c r="B22287" t="str">
        <f t="shared" si="348"/>
        <v>382---46</v>
      </c>
      <c r="C22287" t="s">
        <v>1111</v>
      </c>
      <c r="D22287" t="s">
        <v>1045</v>
      </c>
      <c r="E22287">
        <v>46</v>
      </c>
    </row>
    <row r="22288" spans="1:5" ht="13.5" customHeight="1">
      <c r="A22288">
        <v>382</v>
      </c>
      <c r="B22288" t="str">
        <f t="shared" si="348"/>
        <v>382---47</v>
      </c>
      <c r="C22288" t="s">
        <v>801</v>
      </c>
      <c r="D22288" t="s">
        <v>810</v>
      </c>
      <c r="E22288">
        <v>47</v>
      </c>
    </row>
    <row r="22289" spans="1:5" ht="13.5" customHeight="1">
      <c r="A22289">
        <v>382</v>
      </c>
      <c r="B22289" t="str">
        <f t="shared" si="348"/>
        <v>382---48</v>
      </c>
      <c r="C22289" t="s">
        <v>868</v>
      </c>
      <c r="D22289" t="s">
        <v>758</v>
      </c>
      <c r="E22289">
        <v>48</v>
      </c>
    </row>
    <row r="22290" spans="1:5" ht="13.5" customHeight="1">
      <c r="A22290">
        <v>382</v>
      </c>
      <c r="B22290" t="str">
        <f t="shared" si="348"/>
        <v>382---49</v>
      </c>
      <c r="C22290" t="s">
        <v>948</v>
      </c>
      <c r="D22290" t="s">
        <v>1010</v>
      </c>
      <c r="E22290">
        <v>49</v>
      </c>
    </row>
    <row r="22291" spans="1:5" ht="13.5" customHeight="1">
      <c r="A22291">
        <v>382</v>
      </c>
      <c r="B22291" t="str">
        <f t="shared" si="348"/>
        <v>382---50</v>
      </c>
      <c r="C22291" t="s">
        <v>1011</v>
      </c>
      <c r="D22291" t="s">
        <v>856</v>
      </c>
      <c r="E22291">
        <v>50</v>
      </c>
    </row>
    <row r="22292" spans="1:5" ht="13.5" customHeight="1">
      <c r="A22292">
        <v>382</v>
      </c>
      <c r="B22292" t="str">
        <f t="shared" si="348"/>
        <v>382---51</v>
      </c>
      <c r="C22292" t="s">
        <v>5912</v>
      </c>
      <c r="D22292" t="s">
        <v>764</v>
      </c>
      <c r="E22292">
        <v>51</v>
      </c>
    </row>
    <row r="22293" spans="1:5" ht="13.5" customHeight="1">
      <c r="A22293">
        <v>382</v>
      </c>
      <c r="B22293" t="str">
        <f t="shared" si="348"/>
        <v>382---52</v>
      </c>
      <c r="C22293" t="s">
        <v>5929</v>
      </c>
      <c r="D22293" t="s">
        <v>813</v>
      </c>
      <c r="E22293">
        <v>52</v>
      </c>
    </row>
    <row r="22294" spans="1:5" ht="13.5" customHeight="1">
      <c r="A22294">
        <v>382</v>
      </c>
      <c r="B22294" t="str">
        <f t="shared" si="348"/>
        <v>382---53</v>
      </c>
      <c r="C22294" t="s">
        <v>5946</v>
      </c>
      <c r="D22294" t="s">
        <v>893</v>
      </c>
      <c r="E22294">
        <v>53</v>
      </c>
    </row>
    <row r="22295" spans="1:5" ht="13.5" customHeight="1">
      <c r="A22295">
        <v>382</v>
      </c>
      <c r="B22295" t="str">
        <f t="shared" si="348"/>
        <v>382---54</v>
      </c>
      <c r="C22295" t="s">
        <v>5947</v>
      </c>
      <c r="D22295" t="s">
        <v>884</v>
      </c>
      <c r="E22295">
        <v>54</v>
      </c>
    </row>
    <row r="22296" spans="1:5" ht="13.5" customHeight="1">
      <c r="A22296">
        <v>382</v>
      </c>
      <c r="B22296" t="str">
        <f t="shared" si="348"/>
        <v>382---55</v>
      </c>
      <c r="C22296" t="s">
        <v>5967</v>
      </c>
      <c r="D22296" t="s">
        <v>986</v>
      </c>
      <c r="E22296">
        <v>55</v>
      </c>
    </row>
    <row r="22297" spans="1:5" ht="13.5" customHeight="1">
      <c r="A22297">
        <v>382</v>
      </c>
      <c r="B22297" t="str">
        <f t="shared" si="348"/>
        <v>382---56</v>
      </c>
      <c r="C22297" t="s">
        <v>5983</v>
      </c>
      <c r="D22297" t="s">
        <v>1023</v>
      </c>
      <c r="E22297">
        <v>56</v>
      </c>
    </row>
    <row r="22298" spans="1:5" ht="13.5" customHeight="1">
      <c r="A22298">
        <v>382</v>
      </c>
      <c r="B22298" t="str">
        <f t="shared" si="348"/>
        <v>382---57</v>
      </c>
      <c r="C22298" t="s">
        <v>5915</v>
      </c>
      <c r="D22298" t="s">
        <v>772</v>
      </c>
      <c r="E22298">
        <v>57</v>
      </c>
    </row>
    <row r="22299" spans="1:5" ht="13.5" customHeight="1">
      <c r="A22299">
        <v>382</v>
      </c>
      <c r="B22299" t="str">
        <f t="shared" si="348"/>
        <v>382---58</v>
      </c>
      <c r="C22299" t="s">
        <v>5970</v>
      </c>
      <c r="D22299" t="s">
        <v>999</v>
      </c>
      <c r="E22299">
        <v>58</v>
      </c>
    </row>
    <row r="22300" spans="1:5" ht="13.5" customHeight="1">
      <c r="A22300">
        <v>382</v>
      </c>
      <c r="B22300" t="str">
        <f t="shared" si="348"/>
        <v>382---59</v>
      </c>
      <c r="C22300" t="s">
        <v>5926</v>
      </c>
      <c r="D22300" t="s">
        <v>843</v>
      </c>
      <c r="E22300">
        <v>59</v>
      </c>
    </row>
    <row r="22301" spans="1:5" ht="13.5" customHeight="1">
      <c r="A22301">
        <v>382</v>
      </c>
      <c r="B22301" t="str">
        <f t="shared" si="348"/>
        <v>382---60</v>
      </c>
      <c r="C22301" t="s">
        <v>5917</v>
      </c>
      <c r="D22301" t="s">
        <v>789</v>
      </c>
      <c r="E22301">
        <v>60</v>
      </c>
    </row>
    <row r="22302" spans="1:5" ht="13.5" customHeight="1">
      <c r="A22302">
        <v>382</v>
      </c>
      <c r="B22302" t="str">
        <f t="shared" si="348"/>
        <v>382---61</v>
      </c>
      <c r="C22302" t="s">
        <v>5918</v>
      </c>
      <c r="D22302" t="s">
        <v>770</v>
      </c>
      <c r="E22302">
        <v>61</v>
      </c>
    </row>
    <row r="22303" spans="1:5" ht="13.5" customHeight="1">
      <c r="A22303">
        <v>382</v>
      </c>
      <c r="B22303" t="str">
        <f t="shared" si="348"/>
        <v>382---62</v>
      </c>
      <c r="C22303" t="s">
        <v>5932</v>
      </c>
      <c r="D22303" t="s">
        <v>846</v>
      </c>
      <c r="E22303">
        <v>62</v>
      </c>
    </row>
    <row r="22304" spans="1:5" ht="13.5" customHeight="1">
      <c r="A22304">
        <v>382</v>
      </c>
      <c r="B22304" t="str">
        <f t="shared" si="348"/>
        <v>382---63</v>
      </c>
      <c r="C22304" t="s">
        <v>5963</v>
      </c>
      <c r="D22304" t="s">
        <v>937</v>
      </c>
      <c r="E22304">
        <v>63</v>
      </c>
    </row>
    <row r="22305" spans="1:5" ht="13.5" customHeight="1">
      <c r="A22305">
        <v>382</v>
      </c>
      <c r="B22305" t="str">
        <f t="shared" si="348"/>
        <v>382---64</v>
      </c>
      <c r="C22305" t="s">
        <v>5933</v>
      </c>
      <c r="D22305" t="s">
        <v>855</v>
      </c>
      <c r="E22305">
        <v>64</v>
      </c>
    </row>
    <row r="22306" spans="1:5" ht="13.5" customHeight="1">
      <c r="A22306">
        <v>382</v>
      </c>
      <c r="B22306" t="str">
        <f t="shared" si="348"/>
        <v>382---65</v>
      </c>
      <c r="C22306" t="s">
        <v>5985</v>
      </c>
      <c r="D22306" t="s">
        <v>1159</v>
      </c>
      <c r="E22306">
        <v>65</v>
      </c>
    </row>
    <row r="22307" spans="1:5" ht="13.5" customHeight="1">
      <c r="A22307">
        <v>382</v>
      </c>
      <c r="B22307" t="str">
        <f t="shared" si="348"/>
        <v>382---66</v>
      </c>
      <c r="C22307" t="s">
        <v>5951</v>
      </c>
      <c r="D22307" t="s">
        <v>879</v>
      </c>
      <c r="E22307">
        <v>66</v>
      </c>
    </row>
    <row r="22308" spans="1:5" ht="13.5" customHeight="1">
      <c r="A22308">
        <v>382</v>
      </c>
      <c r="B22308" t="str">
        <f t="shared" si="348"/>
        <v>382---67</v>
      </c>
      <c r="C22308" t="s">
        <v>5935</v>
      </c>
      <c r="D22308" t="s">
        <v>816</v>
      </c>
      <c r="E22308">
        <v>67</v>
      </c>
    </row>
    <row r="22309" spans="1:5" ht="13.5" customHeight="1">
      <c r="A22309">
        <v>382</v>
      </c>
      <c r="B22309" t="str">
        <f t="shared" si="348"/>
        <v>382---68</v>
      </c>
      <c r="C22309" t="s">
        <v>6013</v>
      </c>
      <c r="D22309" t="s">
        <v>968</v>
      </c>
      <c r="E22309">
        <v>68</v>
      </c>
    </row>
    <row r="22310" spans="1:5" ht="13.5" customHeight="1">
      <c r="A22310">
        <v>382</v>
      </c>
      <c r="B22310" t="str">
        <f t="shared" si="348"/>
        <v>382---69</v>
      </c>
      <c r="C22310" t="s">
        <v>5954</v>
      </c>
      <c r="D22310" t="s">
        <v>1166</v>
      </c>
      <c r="E22310">
        <v>69</v>
      </c>
    </row>
    <row r="22311" spans="1:5" ht="13.5" customHeight="1">
      <c r="A22311">
        <v>382</v>
      </c>
      <c r="B22311" t="str">
        <f t="shared" si="348"/>
        <v>382---70</v>
      </c>
      <c r="C22311" t="s">
        <v>5957</v>
      </c>
      <c r="D22311" t="s">
        <v>913</v>
      </c>
      <c r="E22311">
        <v>70</v>
      </c>
    </row>
    <row r="22312" spans="1:5" ht="13.5" customHeight="1">
      <c r="A22312">
        <v>382</v>
      </c>
      <c r="B22312" t="str">
        <f t="shared" si="348"/>
        <v>382---71</v>
      </c>
      <c r="C22312" t="s">
        <v>5991</v>
      </c>
      <c r="D22312" t="s">
        <v>1092</v>
      </c>
      <c r="E22312">
        <v>71</v>
      </c>
    </row>
    <row r="22313" spans="1:5" ht="13.5" customHeight="1">
      <c r="A22313">
        <v>382</v>
      </c>
      <c r="B22313" t="str">
        <f t="shared" si="348"/>
        <v>382---72</v>
      </c>
      <c r="C22313" t="s">
        <v>5924</v>
      </c>
      <c r="D22313" t="s">
        <v>726</v>
      </c>
      <c r="E22313">
        <v>72</v>
      </c>
    </row>
    <row r="22314" spans="1:5" ht="13.5" customHeight="1">
      <c r="A22314">
        <v>382</v>
      </c>
      <c r="B22314" t="str">
        <f t="shared" si="348"/>
        <v>382---73</v>
      </c>
      <c r="C22314" t="s">
        <v>5999</v>
      </c>
      <c r="D22314" t="s">
        <v>1371</v>
      </c>
      <c r="E22314">
        <v>73</v>
      </c>
    </row>
    <row r="22315" spans="1:5" ht="13.5" customHeight="1">
      <c r="A22315">
        <v>382.01</v>
      </c>
      <c r="B22315" t="str">
        <f t="shared" si="348"/>
        <v>382.01---1</v>
      </c>
      <c r="C22315" t="s">
        <v>4234</v>
      </c>
      <c r="D22315" t="s">
        <v>1457</v>
      </c>
      <c r="E22315">
        <v>1</v>
      </c>
    </row>
    <row r="22316" spans="1:5" ht="13.5" customHeight="1">
      <c r="A22316">
        <v>382.01</v>
      </c>
      <c r="B22316" t="str">
        <f t="shared" si="348"/>
        <v>382.01---2</v>
      </c>
      <c r="C22316" t="s">
        <v>4216</v>
      </c>
      <c r="D22316" t="s">
        <v>1457</v>
      </c>
      <c r="E22316">
        <v>2</v>
      </c>
    </row>
    <row r="22317" spans="1:5" ht="13.5" customHeight="1">
      <c r="A22317">
        <v>382.01</v>
      </c>
      <c r="B22317" t="str">
        <f t="shared" si="348"/>
        <v>382.01---3</v>
      </c>
      <c r="C22317" t="s">
        <v>4216</v>
      </c>
      <c r="D22317" t="s">
        <v>1251</v>
      </c>
      <c r="E22317">
        <v>3</v>
      </c>
    </row>
    <row r="22318" spans="1:5" ht="13.5" customHeight="1">
      <c r="A22318">
        <v>382.01</v>
      </c>
      <c r="B22318" t="str">
        <f t="shared" si="348"/>
        <v>382.01---4</v>
      </c>
      <c r="C22318" t="s">
        <v>4216</v>
      </c>
      <c r="D22318" t="s">
        <v>1046</v>
      </c>
      <c r="E22318">
        <v>4</v>
      </c>
    </row>
    <row r="22319" spans="1:5" ht="13.5" customHeight="1">
      <c r="A22319">
        <v>382.01</v>
      </c>
      <c r="B22319" t="str">
        <f t="shared" si="348"/>
        <v>382.01---5</v>
      </c>
      <c r="C22319" t="s">
        <v>4216</v>
      </c>
      <c r="D22319" t="s">
        <v>1045</v>
      </c>
      <c r="E22319">
        <v>5</v>
      </c>
    </row>
    <row r="22320" spans="1:5" ht="13.5" customHeight="1">
      <c r="A22320">
        <v>382.01</v>
      </c>
      <c r="B22320" t="str">
        <f t="shared" si="348"/>
        <v>382.01---6</v>
      </c>
      <c r="C22320" t="s">
        <v>4216</v>
      </c>
      <c r="D22320" t="s">
        <v>810</v>
      </c>
      <c r="E22320">
        <v>6</v>
      </c>
    </row>
    <row r="22321" spans="1:5" ht="13.5" customHeight="1">
      <c r="A22321">
        <v>382.01</v>
      </c>
      <c r="B22321" t="str">
        <f t="shared" si="348"/>
        <v>382.01---7</v>
      </c>
      <c r="C22321" t="s">
        <v>4216</v>
      </c>
      <c r="D22321" t="s">
        <v>1041</v>
      </c>
      <c r="E22321">
        <v>7</v>
      </c>
    </row>
    <row r="22322" spans="1:5" ht="13.5" customHeight="1">
      <c r="A22322">
        <v>382.01</v>
      </c>
      <c r="B22322" t="str">
        <f t="shared" si="348"/>
        <v>382.01---8</v>
      </c>
      <c r="C22322" t="s">
        <v>4216</v>
      </c>
      <c r="D22322" t="s">
        <v>1146</v>
      </c>
      <c r="E22322">
        <v>8</v>
      </c>
    </row>
    <row r="22323" spans="1:5" ht="13.5" customHeight="1">
      <c r="A22323">
        <v>382.01</v>
      </c>
      <c r="B22323" t="str">
        <f t="shared" si="348"/>
        <v>382.01---9</v>
      </c>
      <c r="C22323" t="s">
        <v>4216</v>
      </c>
      <c r="D22323" t="s">
        <v>1092</v>
      </c>
      <c r="E22323">
        <v>9</v>
      </c>
    </row>
    <row r="22324" spans="1:5" ht="13.5" customHeight="1">
      <c r="A22324">
        <v>382.01</v>
      </c>
      <c r="B22324" t="str">
        <f t="shared" si="348"/>
        <v>382.01---10</v>
      </c>
      <c r="C22324" t="s">
        <v>4216</v>
      </c>
      <c r="D22324" t="s">
        <v>713</v>
      </c>
      <c r="E22324">
        <v>10</v>
      </c>
    </row>
    <row r="22325" spans="1:5" ht="13.5" customHeight="1">
      <c r="A22325">
        <v>382.01</v>
      </c>
      <c r="B22325" t="str">
        <f t="shared" si="348"/>
        <v>382.01---11</v>
      </c>
      <c r="C22325" t="s">
        <v>4216</v>
      </c>
      <c r="D22325" t="s">
        <v>842</v>
      </c>
      <c r="E22325">
        <v>11</v>
      </c>
    </row>
    <row r="22326" spans="1:5" ht="13.5" customHeight="1">
      <c r="A22326">
        <v>382.01</v>
      </c>
      <c r="B22326" t="str">
        <f t="shared" si="348"/>
        <v>382.01---12</v>
      </c>
      <c r="C22326" t="s">
        <v>4216</v>
      </c>
      <c r="D22326" t="s">
        <v>825</v>
      </c>
      <c r="E22326">
        <v>12</v>
      </c>
    </row>
    <row r="22327" spans="1:5" ht="13.5" customHeight="1">
      <c r="A22327">
        <v>382.01</v>
      </c>
      <c r="B22327" t="str">
        <f t="shared" si="348"/>
        <v>382.01---13</v>
      </c>
      <c r="C22327" t="s">
        <v>4216</v>
      </c>
      <c r="D22327" t="s">
        <v>809</v>
      </c>
      <c r="E22327">
        <v>13</v>
      </c>
    </row>
    <row r="22328" spans="1:5" ht="13.5" customHeight="1">
      <c r="A22328">
        <v>382.01</v>
      </c>
      <c r="B22328" t="str">
        <f t="shared" si="348"/>
        <v>382.01---14</v>
      </c>
      <c r="C22328" t="s">
        <v>4220</v>
      </c>
      <c r="D22328" t="s">
        <v>1270</v>
      </c>
      <c r="E22328">
        <v>14</v>
      </c>
    </row>
    <row r="22329" spans="1:5" ht="13.5" customHeight="1">
      <c r="A22329">
        <v>382.01</v>
      </c>
      <c r="B22329" t="str">
        <f t="shared" si="348"/>
        <v>382.01---15</v>
      </c>
      <c r="C22329" t="s">
        <v>4228</v>
      </c>
      <c r="D22329" t="s">
        <v>1181</v>
      </c>
      <c r="E22329">
        <v>15</v>
      </c>
    </row>
    <row r="22330" spans="1:5" ht="13.5" customHeight="1">
      <c r="A22330">
        <v>382.01</v>
      </c>
      <c r="B22330" t="str">
        <f t="shared" si="348"/>
        <v>382.01---16</v>
      </c>
      <c r="C22330" t="s">
        <v>4223</v>
      </c>
      <c r="D22330" t="s">
        <v>1084</v>
      </c>
      <c r="E22330">
        <v>16</v>
      </c>
    </row>
    <row r="22331" spans="1:5" ht="13.5" customHeight="1">
      <c r="A22331">
        <v>382.01</v>
      </c>
      <c r="B22331" t="str">
        <f t="shared" si="348"/>
        <v>382.01---17</v>
      </c>
      <c r="C22331" t="s">
        <v>4276</v>
      </c>
      <c r="D22331" t="s">
        <v>856</v>
      </c>
      <c r="E22331">
        <v>17</v>
      </c>
    </row>
    <row r="22332" spans="1:5" ht="13.5" customHeight="1">
      <c r="A22332">
        <v>382.01</v>
      </c>
      <c r="B22332" t="str">
        <f t="shared" si="348"/>
        <v>382.01---18</v>
      </c>
      <c r="C22332" t="s">
        <v>4259</v>
      </c>
      <c r="D22332" t="s">
        <v>1023</v>
      </c>
      <c r="E22332">
        <v>18</v>
      </c>
    </row>
    <row r="22333" spans="1:5" ht="13.5" customHeight="1">
      <c r="A22333">
        <v>382.01</v>
      </c>
      <c r="B22333" t="str">
        <f t="shared" si="348"/>
        <v>382.01---19</v>
      </c>
      <c r="C22333" t="s">
        <v>4254</v>
      </c>
      <c r="D22333" t="s">
        <v>968</v>
      </c>
      <c r="E22333">
        <v>19</v>
      </c>
    </row>
    <row r="22334" spans="1:5" ht="13.5" customHeight="1">
      <c r="A22334">
        <v>382.01</v>
      </c>
      <c r="B22334" t="str">
        <f t="shared" si="348"/>
        <v>382.01---20</v>
      </c>
      <c r="C22334" t="s">
        <v>4235</v>
      </c>
      <c r="D22334" t="s">
        <v>846</v>
      </c>
      <c r="E22334">
        <v>20</v>
      </c>
    </row>
    <row r="22335" spans="1:5" ht="13.5" customHeight="1">
      <c r="A22335">
        <v>382.01</v>
      </c>
      <c r="B22335" t="str">
        <f t="shared" si="348"/>
        <v>382.01---21</v>
      </c>
      <c r="C22335" t="s">
        <v>4236</v>
      </c>
      <c r="D22335" t="s">
        <v>718</v>
      </c>
      <c r="E22335">
        <v>21</v>
      </c>
    </row>
    <row r="22336" spans="1:5" ht="13.5" customHeight="1">
      <c r="A22336">
        <v>382.01</v>
      </c>
      <c r="B22336" t="str">
        <f t="shared" si="348"/>
        <v>382.01---22</v>
      </c>
      <c r="C22336" t="s">
        <v>4277</v>
      </c>
      <c r="D22336" t="s">
        <v>722</v>
      </c>
      <c r="E22336">
        <v>22</v>
      </c>
    </row>
    <row r="22337" spans="1:5" ht="13.5" customHeight="1">
      <c r="A22337">
        <v>382.01</v>
      </c>
      <c r="B22337" t="str">
        <f t="shared" si="348"/>
        <v>382.01---23</v>
      </c>
      <c r="C22337" t="s">
        <v>4257</v>
      </c>
      <c r="D22337" t="s">
        <v>1186</v>
      </c>
      <c r="E22337">
        <v>23</v>
      </c>
    </row>
    <row r="22338" spans="1:5" ht="13.5" customHeight="1">
      <c r="A22338">
        <v>382.01</v>
      </c>
      <c r="B22338" t="str">
        <f t="shared" si="348"/>
        <v>382.01---24</v>
      </c>
      <c r="C22338" t="s">
        <v>1017</v>
      </c>
      <c r="D22338" t="s">
        <v>796</v>
      </c>
      <c r="E22338">
        <v>24</v>
      </c>
    </row>
    <row r="22339" spans="1:5" ht="13.5" customHeight="1">
      <c r="A22339">
        <v>382.01</v>
      </c>
      <c r="B22339" t="str">
        <f t="shared" ref="B22339:B22402" si="349">A22339&amp;"---"&amp;E22339</f>
        <v>382.01---25</v>
      </c>
      <c r="C22339" t="s">
        <v>731</v>
      </c>
      <c r="D22339" t="s">
        <v>800</v>
      </c>
      <c r="E22339">
        <v>25</v>
      </c>
    </row>
    <row r="22340" spans="1:5" ht="13.5" customHeight="1">
      <c r="A22340">
        <v>382.01</v>
      </c>
      <c r="B22340" t="str">
        <f t="shared" si="349"/>
        <v>382.01---26</v>
      </c>
      <c r="C22340" t="s">
        <v>887</v>
      </c>
      <c r="D22340" t="s">
        <v>992</v>
      </c>
      <c r="E22340">
        <v>26</v>
      </c>
    </row>
    <row r="22341" spans="1:5" ht="13.5" customHeight="1">
      <c r="A22341">
        <v>382.01</v>
      </c>
      <c r="B22341" t="str">
        <f t="shared" si="349"/>
        <v>382.01---27</v>
      </c>
      <c r="C22341" t="s">
        <v>741</v>
      </c>
      <c r="D22341" t="s">
        <v>1248</v>
      </c>
      <c r="E22341">
        <v>27</v>
      </c>
    </row>
    <row r="22342" spans="1:5" ht="13.5" customHeight="1">
      <c r="A22342">
        <v>382.01</v>
      </c>
      <c r="B22342" t="str">
        <f t="shared" si="349"/>
        <v>382.01---28</v>
      </c>
      <c r="C22342" t="s">
        <v>743</v>
      </c>
      <c r="D22342" t="s">
        <v>754</v>
      </c>
      <c r="E22342">
        <v>28</v>
      </c>
    </row>
    <row r="22343" spans="1:5" ht="13.5" customHeight="1">
      <c r="A22343">
        <v>382.01</v>
      </c>
      <c r="B22343" t="str">
        <f t="shared" si="349"/>
        <v>382.01---29</v>
      </c>
      <c r="C22343" t="s">
        <v>745</v>
      </c>
      <c r="D22343" t="s">
        <v>837</v>
      </c>
      <c r="E22343">
        <v>29</v>
      </c>
    </row>
    <row r="22344" spans="1:5" ht="13.5" customHeight="1">
      <c r="A22344">
        <v>382.01</v>
      </c>
      <c r="B22344" t="str">
        <f t="shared" si="349"/>
        <v>382.01---30</v>
      </c>
      <c r="C22344" t="s">
        <v>987</v>
      </c>
      <c r="D22344" t="s">
        <v>1263</v>
      </c>
      <c r="E22344">
        <v>30</v>
      </c>
    </row>
    <row r="22345" spans="1:5" ht="13.5" customHeight="1">
      <c r="A22345">
        <v>382.01</v>
      </c>
      <c r="B22345" t="str">
        <f t="shared" si="349"/>
        <v>382.01---31</v>
      </c>
      <c r="C22345" t="s">
        <v>989</v>
      </c>
      <c r="D22345" t="s">
        <v>738</v>
      </c>
      <c r="E22345">
        <v>31</v>
      </c>
    </row>
    <row r="22346" spans="1:5" ht="13.5" customHeight="1">
      <c r="A22346">
        <v>382.01</v>
      </c>
      <c r="B22346" t="str">
        <f t="shared" si="349"/>
        <v>382.01---32</v>
      </c>
      <c r="C22346" t="s">
        <v>799</v>
      </c>
      <c r="D22346" t="s">
        <v>809</v>
      </c>
      <c r="E22346">
        <v>32</v>
      </c>
    </row>
    <row r="22347" spans="1:5" ht="13.5" customHeight="1">
      <c r="A22347">
        <v>382.01</v>
      </c>
      <c r="B22347" t="str">
        <f t="shared" si="349"/>
        <v>382.01---33</v>
      </c>
      <c r="C22347" t="s">
        <v>747</v>
      </c>
      <c r="D22347" t="s">
        <v>1154</v>
      </c>
      <c r="E22347">
        <v>33</v>
      </c>
    </row>
    <row r="22348" spans="1:5" ht="13.5" customHeight="1">
      <c r="A22348">
        <v>382.01</v>
      </c>
      <c r="B22348" t="str">
        <f t="shared" si="349"/>
        <v>382.01---34</v>
      </c>
      <c r="C22348" t="s">
        <v>938</v>
      </c>
      <c r="D22348" t="s">
        <v>859</v>
      </c>
      <c r="E22348">
        <v>34</v>
      </c>
    </row>
    <row r="22349" spans="1:5" ht="13.5" customHeight="1">
      <c r="A22349">
        <v>382.01</v>
      </c>
      <c r="B22349" t="str">
        <f t="shared" si="349"/>
        <v>382.01---35</v>
      </c>
      <c r="C22349" t="s">
        <v>749</v>
      </c>
      <c r="D22349" t="s">
        <v>1082</v>
      </c>
      <c r="E22349">
        <v>35</v>
      </c>
    </row>
    <row r="22350" spans="1:5" ht="13.5" customHeight="1">
      <c r="A22350">
        <v>382.01</v>
      </c>
      <c r="B22350" t="str">
        <f t="shared" si="349"/>
        <v>382.01---36</v>
      </c>
      <c r="C22350" t="s">
        <v>1074</v>
      </c>
      <c r="D22350" t="s">
        <v>880</v>
      </c>
      <c r="E22350">
        <v>36</v>
      </c>
    </row>
    <row r="22351" spans="1:5" ht="13.5" customHeight="1">
      <c r="A22351">
        <v>382.01</v>
      </c>
      <c r="B22351" t="str">
        <f t="shared" si="349"/>
        <v>382.01---37</v>
      </c>
      <c r="C22351" t="s">
        <v>1019</v>
      </c>
      <c r="D22351" t="s">
        <v>734</v>
      </c>
      <c r="E22351">
        <v>37</v>
      </c>
    </row>
    <row r="22352" spans="1:5" ht="13.5" customHeight="1">
      <c r="A22352">
        <v>382.01</v>
      </c>
      <c r="B22352" t="str">
        <f t="shared" si="349"/>
        <v>382.01---38</v>
      </c>
      <c r="C22352" t="s">
        <v>820</v>
      </c>
      <c r="D22352" t="s">
        <v>882</v>
      </c>
      <c r="E22352">
        <v>38</v>
      </c>
    </row>
    <row r="22353" spans="1:5" ht="13.5" customHeight="1">
      <c r="A22353">
        <v>382.01</v>
      </c>
      <c r="B22353" t="str">
        <f t="shared" si="349"/>
        <v>382.01---39</v>
      </c>
      <c r="C22353" t="s">
        <v>824</v>
      </c>
      <c r="D22353" t="s">
        <v>752</v>
      </c>
      <c r="E22353">
        <v>39</v>
      </c>
    </row>
    <row r="22354" spans="1:5" ht="13.5" customHeight="1">
      <c r="A22354">
        <v>382.01</v>
      </c>
      <c r="B22354" t="str">
        <f t="shared" si="349"/>
        <v>382.01---40</v>
      </c>
      <c r="C22354" t="s">
        <v>826</v>
      </c>
      <c r="D22354" t="s">
        <v>1079</v>
      </c>
      <c r="E22354">
        <v>40</v>
      </c>
    </row>
    <row r="22355" spans="1:5" ht="13.5" customHeight="1">
      <c r="A22355">
        <v>382.01</v>
      </c>
      <c r="B22355" t="str">
        <f t="shared" si="349"/>
        <v>382.01---41</v>
      </c>
      <c r="C22355" t="s">
        <v>755</v>
      </c>
      <c r="D22355" t="s">
        <v>1146</v>
      </c>
      <c r="E22355">
        <v>41</v>
      </c>
    </row>
    <row r="22356" spans="1:5" ht="13.5" customHeight="1">
      <c r="A22356">
        <v>382.01</v>
      </c>
      <c r="B22356" t="str">
        <f t="shared" si="349"/>
        <v>382.01---42</v>
      </c>
      <c r="C22356" t="s">
        <v>832</v>
      </c>
      <c r="D22356" t="s">
        <v>949</v>
      </c>
      <c r="E22356">
        <v>42</v>
      </c>
    </row>
    <row r="22357" spans="1:5" ht="13.5" customHeight="1">
      <c r="A22357">
        <v>382.01</v>
      </c>
      <c r="B22357" t="str">
        <f t="shared" si="349"/>
        <v>382.01---43</v>
      </c>
      <c r="C22357" t="s">
        <v>991</v>
      </c>
      <c r="D22357" t="s">
        <v>966</v>
      </c>
      <c r="E22357">
        <v>43</v>
      </c>
    </row>
    <row r="22358" spans="1:5" ht="13.5" customHeight="1">
      <c r="A22358">
        <v>382.01</v>
      </c>
      <c r="B22358" t="str">
        <f t="shared" si="349"/>
        <v>382.01---44</v>
      </c>
      <c r="C22358" t="s">
        <v>836</v>
      </c>
      <c r="D22358" t="s">
        <v>835</v>
      </c>
      <c r="E22358">
        <v>44</v>
      </c>
    </row>
    <row r="22359" spans="1:5" ht="13.5" customHeight="1">
      <c r="A22359">
        <v>382.01</v>
      </c>
      <c r="B22359" t="str">
        <f t="shared" si="349"/>
        <v>382.01---45</v>
      </c>
      <c r="C22359" t="s">
        <v>967</v>
      </c>
      <c r="D22359" t="s">
        <v>1046</v>
      </c>
      <c r="E22359">
        <v>45</v>
      </c>
    </row>
    <row r="22360" spans="1:5" ht="13.5" customHeight="1">
      <c r="A22360">
        <v>382.01</v>
      </c>
      <c r="B22360" t="str">
        <f t="shared" si="349"/>
        <v>382.01---46</v>
      </c>
      <c r="C22360" t="s">
        <v>1111</v>
      </c>
      <c r="D22360" t="s">
        <v>1045</v>
      </c>
      <c r="E22360">
        <v>46</v>
      </c>
    </row>
    <row r="22361" spans="1:5" ht="13.5" customHeight="1">
      <c r="A22361">
        <v>382.01</v>
      </c>
      <c r="B22361" t="str">
        <f t="shared" si="349"/>
        <v>382.01---47</v>
      </c>
      <c r="C22361" t="s">
        <v>801</v>
      </c>
      <c r="D22361" t="s">
        <v>810</v>
      </c>
      <c r="E22361">
        <v>47</v>
      </c>
    </row>
    <row r="22362" spans="1:5" ht="13.5" customHeight="1">
      <c r="A22362">
        <v>382.01</v>
      </c>
      <c r="B22362" t="str">
        <f t="shared" si="349"/>
        <v>382.01---48</v>
      </c>
      <c r="C22362" t="s">
        <v>868</v>
      </c>
      <c r="D22362" t="s">
        <v>758</v>
      </c>
      <c r="E22362">
        <v>48</v>
      </c>
    </row>
    <row r="22363" spans="1:5" ht="13.5" customHeight="1">
      <c r="A22363">
        <v>382.01</v>
      </c>
      <c r="B22363" t="str">
        <f t="shared" si="349"/>
        <v>382.01---49</v>
      </c>
      <c r="C22363" t="s">
        <v>948</v>
      </c>
      <c r="D22363" t="s">
        <v>1010</v>
      </c>
      <c r="E22363">
        <v>49</v>
      </c>
    </row>
    <row r="22364" spans="1:5" ht="13.5" customHeight="1">
      <c r="A22364">
        <v>382.01</v>
      </c>
      <c r="B22364" t="str">
        <f t="shared" si="349"/>
        <v>382.01---50</v>
      </c>
      <c r="C22364" t="s">
        <v>1011</v>
      </c>
      <c r="D22364" t="s">
        <v>856</v>
      </c>
      <c r="E22364">
        <v>50</v>
      </c>
    </row>
    <row r="22365" spans="1:5" ht="13.5" customHeight="1">
      <c r="A22365">
        <v>382.01</v>
      </c>
      <c r="B22365" t="str">
        <f t="shared" si="349"/>
        <v>382.01---51</v>
      </c>
      <c r="C22365" t="s">
        <v>5912</v>
      </c>
      <c r="D22365" t="s">
        <v>764</v>
      </c>
      <c r="E22365">
        <v>51</v>
      </c>
    </row>
    <row r="22366" spans="1:5" ht="13.5" customHeight="1">
      <c r="A22366">
        <v>382.01</v>
      </c>
      <c r="B22366" t="str">
        <f t="shared" si="349"/>
        <v>382.01---52</v>
      </c>
      <c r="C22366" t="s">
        <v>5929</v>
      </c>
      <c r="D22366" t="s">
        <v>813</v>
      </c>
      <c r="E22366">
        <v>52</v>
      </c>
    </row>
    <row r="22367" spans="1:5" ht="13.5" customHeight="1">
      <c r="A22367">
        <v>382.01</v>
      </c>
      <c r="B22367" t="str">
        <f t="shared" si="349"/>
        <v>382.01---53</v>
      </c>
      <c r="C22367" t="s">
        <v>5946</v>
      </c>
      <c r="D22367" t="s">
        <v>893</v>
      </c>
      <c r="E22367">
        <v>53</v>
      </c>
    </row>
    <row r="22368" spans="1:5" ht="13.5" customHeight="1">
      <c r="A22368">
        <v>382.01</v>
      </c>
      <c r="B22368" t="str">
        <f t="shared" si="349"/>
        <v>382.01---54</v>
      </c>
      <c r="C22368" t="s">
        <v>5947</v>
      </c>
      <c r="D22368" t="s">
        <v>884</v>
      </c>
      <c r="E22368">
        <v>54</v>
      </c>
    </row>
    <row r="22369" spans="1:5" ht="13.5" customHeight="1">
      <c r="A22369">
        <v>382.01</v>
      </c>
      <c r="B22369" t="str">
        <f t="shared" si="349"/>
        <v>382.01---55</v>
      </c>
      <c r="C22369" t="s">
        <v>5967</v>
      </c>
      <c r="D22369" t="s">
        <v>986</v>
      </c>
      <c r="E22369">
        <v>55</v>
      </c>
    </row>
    <row r="22370" spans="1:5" ht="13.5" customHeight="1">
      <c r="A22370">
        <v>382.01</v>
      </c>
      <c r="B22370" t="str">
        <f t="shared" si="349"/>
        <v>382.01---56</v>
      </c>
      <c r="C22370" t="s">
        <v>5983</v>
      </c>
      <c r="D22370" t="s">
        <v>1023</v>
      </c>
      <c r="E22370">
        <v>56</v>
      </c>
    </row>
    <row r="22371" spans="1:5" ht="13.5" customHeight="1">
      <c r="A22371">
        <v>382.01</v>
      </c>
      <c r="B22371" t="str">
        <f t="shared" si="349"/>
        <v>382.01---57</v>
      </c>
      <c r="C22371" t="s">
        <v>5915</v>
      </c>
      <c r="D22371" t="s">
        <v>772</v>
      </c>
      <c r="E22371">
        <v>57</v>
      </c>
    </row>
    <row r="22372" spans="1:5" ht="13.5" customHeight="1">
      <c r="A22372">
        <v>382.01</v>
      </c>
      <c r="B22372" t="str">
        <f t="shared" si="349"/>
        <v>382.01---58</v>
      </c>
      <c r="C22372" t="s">
        <v>5970</v>
      </c>
      <c r="D22372" t="s">
        <v>999</v>
      </c>
      <c r="E22372">
        <v>58</v>
      </c>
    </row>
    <row r="22373" spans="1:5" ht="13.5" customHeight="1">
      <c r="A22373">
        <v>382.01</v>
      </c>
      <c r="B22373" t="str">
        <f t="shared" si="349"/>
        <v>382.01---59</v>
      </c>
      <c r="C22373" t="s">
        <v>5926</v>
      </c>
      <c r="D22373" t="s">
        <v>843</v>
      </c>
      <c r="E22373">
        <v>59</v>
      </c>
    </row>
    <row r="22374" spans="1:5" ht="13.5" customHeight="1">
      <c r="A22374">
        <v>382.01</v>
      </c>
      <c r="B22374" t="str">
        <f t="shared" si="349"/>
        <v>382.01---60</v>
      </c>
      <c r="C22374" t="s">
        <v>5917</v>
      </c>
      <c r="D22374" t="s">
        <v>789</v>
      </c>
      <c r="E22374">
        <v>60</v>
      </c>
    </row>
    <row r="22375" spans="1:5" ht="13.5" customHeight="1">
      <c r="A22375">
        <v>382.01</v>
      </c>
      <c r="B22375" t="str">
        <f t="shared" si="349"/>
        <v>382.01---61</v>
      </c>
      <c r="C22375" t="s">
        <v>5918</v>
      </c>
      <c r="D22375" t="s">
        <v>770</v>
      </c>
      <c r="E22375">
        <v>61</v>
      </c>
    </row>
    <row r="22376" spans="1:5" ht="13.5" customHeight="1">
      <c r="A22376">
        <v>382.01</v>
      </c>
      <c r="B22376" t="str">
        <f t="shared" si="349"/>
        <v>382.01---62</v>
      </c>
      <c r="C22376" t="s">
        <v>5932</v>
      </c>
      <c r="D22376" t="s">
        <v>846</v>
      </c>
      <c r="E22376">
        <v>62</v>
      </c>
    </row>
    <row r="22377" spans="1:5" ht="13.5" customHeight="1">
      <c r="A22377">
        <v>382.01</v>
      </c>
      <c r="B22377" t="str">
        <f t="shared" si="349"/>
        <v>382.01---63</v>
      </c>
      <c r="C22377" t="s">
        <v>5963</v>
      </c>
      <c r="D22377" t="s">
        <v>937</v>
      </c>
      <c r="E22377">
        <v>63</v>
      </c>
    </row>
    <row r="22378" spans="1:5" ht="13.5" customHeight="1">
      <c r="A22378">
        <v>382.01</v>
      </c>
      <c r="B22378" t="str">
        <f t="shared" si="349"/>
        <v>382.01---64</v>
      </c>
      <c r="C22378" t="s">
        <v>5933</v>
      </c>
      <c r="D22378" t="s">
        <v>855</v>
      </c>
      <c r="E22378">
        <v>64</v>
      </c>
    </row>
    <row r="22379" spans="1:5" ht="13.5" customHeight="1">
      <c r="A22379">
        <v>382.01</v>
      </c>
      <c r="B22379" t="str">
        <f t="shared" si="349"/>
        <v>382.01---65</v>
      </c>
      <c r="C22379" t="s">
        <v>5985</v>
      </c>
      <c r="D22379" t="s">
        <v>1159</v>
      </c>
      <c r="E22379">
        <v>65</v>
      </c>
    </row>
    <row r="22380" spans="1:5" ht="13.5" customHeight="1">
      <c r="A22380">
        <v>382.01</v>
      </c>
      <c r="B22380" t="str">
        <f t="shared" si="349"/>
        <v>382.01---66</v>
      </c>
      <c r="C22380" t="s">
        <v>5951</v>
      </c>
      <c r="D22380" t="s">
        <v>879</v>
      </c>
      <c r="E22380">
        <v>66</v>
      </c>
    </row>
    <row r="22381" spans="1:5" ht="13.5" customHeight="1">
      <c r="A22381">
        <v>382.01</v>
      </c>
      <c r="B22381" t="str">
        <f t="shared" si="349"/>
        <v>382.01---67</v>
      </c>
      <c r="C22381" t="s">
        <v>5935</v>
      </c>
      <c r="D22381" t="s">
        <v>816</v>
      </c>
      <c r="E22381">
        <v>67</v>
      </c>
    </row>
    <row r="22382" spans="1:5" ht="13.5" customHeight="1">
      <c r="A22382">
        <v>382.01</v>
      </c>
      <c r="B22382" t="str">
        <f t="shared" si="349"/>
        <v>382.01---68</v>
      </c>
      <c r="C22382" t="s">
        <v>6013</v>
      </c>
      <c r="D22382" t="s">
        <v>968</v>
      </c>
      <c r="E22382">
        <v>68</v>
      </c>
    </row>
    <row r="22383" spans="1:5" ht="13.5" customHeight="1">
      <c r="A22383">
        <v>382.01</v>
      </c>
      <c r="B22383" t="str">
        <f t="shared" si="349"/>
        <v>382.01---69</v>
      </c>
      <c r="C22383" t="s">
        <v>5954</v>
      </c>
      <c r="D22383" t="s">
        <v>1166</v>
      </c>
      <c r="E22383">
        <v>69</v>
      </c>
    </row>
    <row r="22384" spans="1:5" ht="13.5" customHeight="1">
      <c r="A22384">
        <v>382.01</v>
      </c>
      <c r="B22384" t="str">
        <f t="shared" si="349"/>
        <v>382.01---70</v>
      </c>
      <c r="C22384" t="s">
        <v>5957</v>
      </c>
      <c r="D22384" t="s">
        <v>913</v>
      </c>
      <c r="E22384">
        <v>70</v>
      </c>
    </row>
    <row r="22385" spans="1:5" ht="13.5" customHeight="1">
      <c r="A22385">
        <v>382.01</v>
      </c>
      <c r="B22385" t="str">
        <f t="shared" si="349"/>
        <v>382.01---71</v>
      </c>
      <c r="C22385" t="s">
        <v>5991</v>
      </c>
      <c r="D22385" t="s">
        <v>1092</v>
      </c>
      <c r="E22385">
        <v>71</v>
      </c>
    </row>
    <row r="22386" spans="1:5" ht="13.5" customHeight="1">
      <c r="A22386">
        <v>382.01</v>
      </c>
      <c r="B22386" t="str">
        <f t="shared" si="349"/>
        <v>382.01---72</v>
      </c>
      <c r="C22386" t="s">
        <v>5924</v>
      </c>
      <c r="D22386" t="s">
        <v>726</v>
      </c>
      <c r="E22386">
        <v>72</v>
      </c>
    </row>
    <row r="22387" spans="1:5" ht="13.5" customHeight="1">
      <c r="A22387">
        <v>382.01</v>
      </c>
      <c r="B22387" t="str">
        <f t="shared" si="349"/>
        <v>382.01---73</v>
      </c>
      <c r="C22387" t="s">
        <v>5999</v>
      </c>
      <c r="D22387" t="s">
        <v>1371</v>
      </c>
      <c r="E22387">
        <v>73</v>
      </c>
    </row>
    <row r="22388" spans="1:5" ht="13.5" customHeight="1">
      <c r="A22388">
        <v>382.02</v>
      </c>
      <c r="B22388" t="str">
        <f t="shared" si="349"/>
        <v>382.02---1</v>
      </c>
      <c r="C22388" t="s">
        <v>4234</v>
      </c>
      <c r="D22388" t="s">
        <v>1457</v>
      </c>
      <c r="E22388">
        <v>1</v>
      </c>
    </row>
    <row r="22389" spans="1:5" ht="13.5" customHeight="1">
      <c r="A22389">
        <v>382.02</v>
      </c>
      <c r="B22389" t="str">
        <f t="shared" si="349"/>
        <v>382.02---2</v>
      </c>
      <c r="C22389" t="s">
        <v>4216</v>
      </c>
      <c r="D22389" t="s">
        <v>1457</v>
      </c>
      <c r="E22389">
        <v>2</v>
      </c>
    </row>
    <row r="22390" spans="1:5" ht="13.5" customHeight="1">
      <c r="A22390">
        <v>382.02</v>
      </c>
      <c r="B22390" t="str">
        <f t="shared" si="349"/>
        <v>382.02---3</v>
      </c>
      <c r="C22390" t="s">
        <v>4216</v>
      </c>
      <c r="D22390" t="s">
        <v>1251</v>
      </c>
      <c r="E22390">
        <v>3</v>
      </c>
    </row>
    <row r="22391" spans="1:5" ht="13.5" customHeight="1">
      <c r="A22391">
        <v>382.02</v>
      </c>
      <c r="B22391" t="str">
        <f t="shared" si="349"/>
        <v>382.02---4</v>
      </c>
      <c r="C22391" t="s">
        <v>4216</v>
      </c>
      <c r="D22391" t="s">
        <v>1046</v>
      </c>
      <c r="E22391">
        <v>4</v>
      </c>
    </row>
    <row r="22392" spans="1:5" ht="13.5" customHeight="1">
      <c r="A22392">
        <v>382.02</v>
      </c>
      <c r="B22392" t="str">
        <f t="shared" si="349"/>
        <v>382.02---5</v>
      </c>
      <c r="C22392" t="s">
        <v>4216</v>
      </c>
      <c r="D22392" t="s">
        <v>1045</v>
      </c>
      <c r="E22392">
        <v>5</v>
      </c>
    </row>
    <row r="22393" spans="1:5" ht="13.5" customHeight="1">
      <c r="A22393">
        <v>382.02</v>
      </c>
      <c r="B22393" t="str">
        <f t="shared" si="349"/>
        <v>382.02---6</v>
      </c>
      <c r="C22393" t="s">
        <v>4216</v>
      </c>
      <c r="D22393" t="s">
        <v>810</v>
      </c>
      <c r="E22393">
        <v>6</v>
      </c>
    </row>
    <row r="22394" spans="1:5" ht="13.5" customHeight="1">
      <c r="A22394">
        <v>382.02</v>
      </c>
      <c r="B22394" t="str">
        <f t="shared" si="349"/>
        <v>382.02---7</v>
      </c>
      <c r="C22394" t="s">
        <v>4216</v>
      </c>
      <c r="D22394" t="s">
        <v>1041</v>
      </c>
      <c r="E22394">
        <v>7</v>
      </c>
    </row>
    <row r="22395" spans="1:5" ht="13.5" customHeight="1">
      <c r="A22395">
        <v>382.02</v>
      </c>
      <c r="B22395" t="str">
        <f t="shared" si="349"/>
        <v>382.02---8</v>
      </c>
      <c r="C22395" t="s">
        <v>4216</v>
      </c>
      <c r="D22395" t="s">
        <v>1146</v>
      </c>
      <c r="E22395">
        <v>8</v>
      </c>
    </row>
    <row r="22396" spans="1:5" ht="13.5" customHeight="1">
      <c r="A22396">
        <v>382.02</v>
      </c>
      <c r="B22396" t="str">
        <f t="shared" si="349"/>
        <v>382.02---9</v>
      </c>
      <c r="C22396" t="s">
        <v>4216</v>
      </c>
      <c r="D22396" t="s">
        <v>1092</v>
      </c>
      <c r="E22396">
        <v>9</v>
      </c>
    </row>
    <row r="22397" spans="1:5" ht="13.5" customHeight="1">
      <c r="A22397">
        <v>382.02</v>
      </c>
      <c r="B22397" t="str">
        <f t="shared" si="349"/>
        <v>382.02---10</v>
      </c>
      <c r="C22397" t="s">
        <v>4216</v>
      </c>
      <c r="D22397" t="s">
        <v>713</v>
      </c>
      <c r="E22397">
        <v>10</v>
      </c>
    </row>
    <row r="22398" spans="1:5" ht="13.5" customHeight="1">
      <c r="A22398">
        <v>382.02</v>
      </c>
      <c r="B22398" t="str">
        <f t="shared" si="349"/>
        <v>382.02---11</v>
      </c>
      <c r="C22398" t="s">
        <v>4216</v>
      </c>
      <c r="D22398" t="s">
        <v>842</v>
      </c>
      <c r="E22398">
        <v>11</v>
      </c>
    </row>
    <row r="22399" spans="1:5" ht="13.5" customHeight="1">
      <c r="A22399">
        <v>382.02</v>
      </c>
      <c r="B22399" t="str">
        <f t="shared" si="349"/>
        <v>382.02---12</v>
      </c>
      <c r="C22399" t="s">
        <v>4216</v>
      </c>
      <c r="D22399" t="s">
        <v>825</v>
      </c>
      <c r="E22399">
        <v>12</v>
      </c>
    </row>
    <row r="22400" spans="1:5" ht="13.5" customHeight="1">
      <c r="A22400">
        <v>382.02</v>
      </c>
      <c r="B22400" t="str">
        <f t="shared" si="349"/>
        <v>382.02---13</v>
      </c>
      <c r="C22400" t="s">
        <v>4216</v>
      </c>
      <c r="D22400" t="s">
        <v>809</v>
      </c>
      <c r="E22400">
        <v>13</v>
      </c>
    </row>
    <row r="22401" spans="1:5" ht="13.5" customHeight="1">
      <c r="A22401">
        <v>382.02</v>
      </c>
      <c r="B22401" t="str">
        <f t="shared" si="349"/>
        <v>382.02---14</v>
      </c>
      <c r="C22401" t="s">
        <v>4220</v>
      </c>
      <c r="D22401" t="s">
        <v>1270</v>
      </c>
      <c r="E22401">
        <v>14</v>
      </c>
    </row>
    <row r="22402" spans="1:5" ht="13.5" customHeight="1">
      <c r="A22402">
        <v>382.02</v>
      </c>
      <c r="B22402" t="str">
        <f t="shared" si="349"/>
        <v>382.02---15</v>
      </c>
      <c r="C22402" t="s">
        <v>4228</v>
      </c>
      <c r="D22402" t="s">
        <v>1181</v>
      </c>
      <c r="E22402">
        <v>15</v>
      </c>
    </row>
    <row r="22403" spans="1:5" ht="13.5" customHeight="1">
      <c r="A22403">
        <v>382.02</v>
      </c>
      <c r="B22403" t="str">
        <f t="shared" ref="B22403:B22466" si="350">A22403&amp;"---"&amp;E22403</f>
        <v>382.02---16</v>
      </c>
      <c r="C22403" t="s">
        <v>4223</v>
      </c>
      <c r="D22403" t="s">
        <v>1084</v>
      </c>
      <c r="E22403">
        <v>16</v>
      </c>
    </row>
    <row r="22404" spans="1:5" ht="13.5" customHeight="1">
      <c r="A22404">
        <v>382.02</v>
      </c>
      <c r="B22404" t="str">
        <f t="shared" si="350"/>
        <v>382.02---17</v>
      </c>
      <c r="C22404" t="s">
        <v>4276</v>
      </c>
      <c r="D22404" t="s">
        <v>856</v>
      </c>
      <c r="E22404">
        <v>17</v>
      </c>
    </row>
    <row r="22405" spans="1:5" ht="13.5" customHeight="1">
      <c r="A22405">
        <v>382.02</v>
      </c>
      <c r="B22405" t="str">
        <f t="shared" si="350"/>
        <v>382.02---18</v>
      </c>
      <c r="C22405" t="s">
        <v>4259</v>
      </c>
      <c r="D22405" t="s">
        <v>1023</v>
      </c>
      <c r="E22405">
        <v>18</v>
      </c>
    </row>
    <row r="22406" spans="1:5" ht="13.5" customHeight="1">
      <c r="A22406">
        <v>382.02</v>
      </c>
      <c r="B22406" t="str">
        <f t="shared" si="350"/>
        <v>382.02---19</v>
      </c>
      <c r="C22406" t="s">
        <v>4254</v>
      </c>
      <c r="D22406" t="s">
        <v>968</v>
      </c>
      <c r="E22406">
        <v>19</v>
      </c>
    </row>
    <row r="22407" spans="1:5" ht="13.5" customHeight="1">
      <c r="A22407">
        <v>382.02</v>
      </c>
      <c r="B22407" t="str">
        <f t="shared" si="350"/>
        <v>382.02---20</v>
      </c>
      <c r="C22407" t="s">
        <v>4235</v>
      </c>
      <c r="D22407" t="s">
        <v>846</v>
      </c>
      <c r="E22407">
        <v>20</v>
      </c>
    </row>
    <row r="22408" spans="1:5" ht="13.5" customHeight="1">
      <c r="A22408">
        <v>382.02</v>
      </c>
      <c r="B22408" t="str">
        <f t="shared" si="350"/>
        <v>382.02---21</v>
      </c>
      <c r="C22408" t="s">
        <v>4236</v>
      </c>
      <c r="D22408" t="s">
        <v>718</v>
      </c>
      <c r="E22408">
        <v>21</v>
      </c>
    </row>
    <row r="22409" spans="1:5" ht="13.5" customHeight="1">
      <c r="A22409">
        <v>382.02</v>
      </c>
      <c r="B22409" t="str">
        <f t="shared" si="350"/>
        <v>382.02---22</v>
      </c>
      <c r="C22409" t="s">
        <v>4277</v>
      </c>
      <c r="D22409" t="s">
        <v>722</v>
      </c>
      <c r="E22409">
        <v>22</v>
      </c>
    </row>
    <row r="22410" spans="1:5" ht="13.5" customHeight="1">
      <c r="A22410">
        <v>382.02</v>
      </c>
      <c r="B22410" t="str">
        <f t="shared" si="350"/>
        <v>382.02---23</v>
      </c>
      <c r="C22410" t="s">
        <v>4257</v>
      </c>
      <c r="D22410" t="s">
        <v>1186</v>
      </c>
      <c r="E22410">
        <v>23</v>
      </c>
    </row>
    <row r="22411" spans="1:5" ht="13.5" customHeight="1">
      <c r="A22411">
        <v>382.02</v>
      </c>
      <c r="B22411" t="str">
        <f t="shared" si="350"/>
        <v>382.02---24</v>
      </c>
      <c r="C22411" t="s">
        <v>1017</v>
      </c>
      <c r="D22411" t="s">
        <v>796</v>
      </c>
      <c r="E22411">
        <v>24</v>
      </c>
    </row>
    <row r="22412" spans="1:5" ht="13.5" customHeight="1">
      <c r="A22412">
        <v>382.02</v>
      </c>
      <c r="B22412" t="str">
        <f t="shared" si="350"/>
        <v>382.02---25</v>
      </c>
      <c r="C22412" t="s">
        <v>731</v>
      </c>
      <c r="D22412" t="s">
        <v>800</v>
      </c>
      <c r="E22412">
        <v>25</v>
      </c>
    </row>
    <row r="22413" spans="1:5" ht="13.5" customHeight="1">
      <c r="A22413">
        <v>382.02</v>
      </c>
      <c r="B22413" t="str">
        <f t="shared" si="350"/>
        <v>382.02---26</v>
      </c>
      <c r="C22413" t="s">
        <v>887</v>
      </c>
      <c r="D22413" t="s">
        <v>992</v>
      </c>
      <c r="E22413">
        <v>26</v>
      </c>
    </row>
    <row r="22414" spans="1:5" ht="13.5" customHeight="1">
      <c r="A22414">
        <v>382.02</v>
      </c>
      <c r="B22414" t="str">
        <f t="shared" si="350"/>
        <v>382.02---27</v>
      </c>
      <c r="C22414" t="s">
        <v>741</v>
      </c>
      <c r="D22414" t="s">
        <v>1248</v>
      </c>
      <c r="E22414">
        <v>27</v>
      </c>
    </row>
    <row r="22415" spans="1:5" ht="13.5" customHeight="1">
      <c r="A22415">
        <v>382.02</v>
      </c>
      <c r="B22415" t="str">
        <f t="shared" si="350"/>
        <v>382.02---28</v>
      </c>
      <c r="C22415" t="s">
        <v>743</v>
      </c>
      <c r="D22415" t="s">
        <v>754</v>
      </c>
      <c r="E22415">
        <v>28</v>
      </c>
    </row>
    <row r="22416" spans="1:5" ht="13.5" customHeight="1">
      <c r="A22416">
        <v>382.02</v>
      </c>
      <c r="B22416" t="str">
        <f t="shared" si="350"/>
        <v>382.02---29</v>
      </c>
      <c r="C22416" t="s">
        <v>745</v>
      </c>
      <c r="D22416" t="s">
        <v>837</v>
      </c>
      <c r="E22416">
        <v>29</v>
      </c>
    </row>
    <row r="22417" spans="1:5" ht="13.5" customHeight="1">
      <c r="A22417">
        <v>382.02</v>
      </c>
      <c r="B22417" t="str">
        <f t="shared" si="350"/>
        <v>382.02---30</v>
      </c>
      <c r="C22417" t="s">
        <v>987</v>
      </c>
      <c r="D22417" t="s">
        <v>1263</v>
      </c>
      <c r="E22417">
        <v>30</v>
      </c>
    </row>
    <row r="22418" spans="1:5" ht="13.5" customHeight="1">
      <c r="A22418">
        <v>382.02</v>
      </c>
      <c r="B22418" t="str">
        <f t="shared" si="350"/>
        <v>382.02---31</v>
      </c>
      <c r="C22418" t="s">
        <v>989</v>
      </c>
      <c r="D22418" t="s">
        <v>738</v>
      </c>
      <c r="E22418">
        <v>31</v>
      </c>
    </row>
    <row r="22419" spans="1:5" ht="13.5" customHeight="1">
      <c r="A22419">
        <v>382.02</v>
      </c>
      <c r="B22419" t="str">
        <f t="shared" si="350"/>
        <v>382.02---32</v>
      </c>
      <c r="C22419" t="s">
        <v>799</v>
      </c>
      <c r="D22419" t="s">
        <v>809</v>
      </c>
      <c r="E22419">
        <v>32</v>
      </c>
    </row>
    <row r="22420" spans="1:5" ht="13.5" customHeight="1">
      <c r="A22420">
        <v>382.02</v>
      </c>
      <c r="B22420" t="str">
        <f t="shared" si="350"/>
        <v>382.02---33</v>
      </c>
      <c r="C22420" t="s">
        <v>747</v>
      </c>
      <c r="D22420" t="s">
        <v>1154</v>
      </c>
      <c r="E22420">
        <v>33</v>
      </c>
    </row>
    <row r="22421" spans="1:5" ht="13.5" customHeight="1">
      <c r="A22421">
        <v>382.02</v>
      </c>
      <c r="B22421" t="str">
        <f t="shared" si="350"/>
        <v>382.02---34</v>
      </c>
      <c r="C22421" t="s">
        <v>938</v>
      </c>
      <c r="D22421" t="s">
        <v>859</v>
      </c>
      <c r="E22421">
        <v>34</v>
      </c>
    </row>
    <row r="22422" spans="1:5" ht="13.5" customHeight="1">
      <c r="A22422">
        <v>382.02</v>
      </c>
      <c r="B22422" t="str">
        <f t="shared" si="350"/>
        <v>382.02---35</v>
      </c>
      <c r="C22422" t="s">
        <v>749</v>
      </c>
      <c r="D22422" t="s">
        <v>1082</v>
      </c>
      <c r="E22422">
        <v>35</v>
      </c>
    </row>
    <row r="22423" spans="1:5" ht="13.5" customHeight="1">
      <c r="A22423">
        <v>382.02</v>
      </c>
      <c r="B22423" t="str">
        <f t="shared" si="350"/>
        <v>382.02---36</v>
      </c>
      <c r="C22423" t="s">
        <v>1074</v>
      </c>
      <c r="D22423" t="s">
        <v>880</v>
      </c>
      <c r="E22423">
        <v>36</v>
      </c>
    </row>
    <row r="22424" spans="1:5" ht="13.5" customHeight="1">
      <c r="A22424">
        <v>382.02</v>
      </c>
      <c r="B22424" t="str">
        <f t="shared" si="350"/>
        <v>382.02---37</v>
      </c>
      <c r="C22424" t="s">
        <v>1019</v>
      </c>
      <c r="D22424" t="s">
        <v>734</v>
      </c>
      <c r="E22424">
        <v>37</v>
      </c>
    </row>
    <row r="22425" spans="1:5" ht="13.5" customHeight="1">
      <c r="A22425">
        <v>382.02</v>
      </c>
      <c r="B22425" t="str">
        <f t="shared" si="350"/>
        <v>382.02---38</v>
      </c>
      <c r="C22425" t="s">
        <v>820</v>
      </c>
      <c r="D22425" t="s">
        <v>882</v>
      </c>
      <c r="E22425">
        <v>38</v>
      </c>
    </row>
    <row r="22426" spans="1:5" ht="13.5" customHeight="1">
      <c r="A22426">
        <v>382.02</v>
      </c>
      <c r="B22426" t="str">
        <f t="shared" si="350"/>
        <v>382.02---39</v>
      </c>
      <c r="C22426" t="s">
        <v>824</v>
      </c>
      <c r="D22426" t="s">
        <v>752</v>
      </c>
      <c r="E22426">
        <v>39</v>
      </c>
    </row>
    <row r="22427" spans="1:5" ht="13.5" customHeight="1">
      <c r="A22427">
        <v>382.02</v>
      </c>
      <c r="B22427" t="str">
        <f t="shared" si="350"/>
        <v>382.02---40</v>
      </c>
      <c r="C22427" t="s">
        <v>826</v>
      </c>
      <c r="D22427" t="s">
        <v>1079</v>
      </c>
      <c r="E22427">
        <v>40</v>
      </c>
    </row>
    <row r="22428" spans="1:5" ht="13.5" customHeight="1">
      <c r="A22428">
        <v>382.02</v>
      </c>
      <c r="B22428" t="str">
        <f t="shared" si="350"/>
        <v>382.02---41</v>
      </c>
      <c r="C22428" t="s">
        <v>755</v>
      </c>
      <c r="D22428" t="s">
        <v>1146</v>
      </c>
      <c r="E22428">
        <v>41</v>
      </c>
    </row>
    <row r="22429" spans="1:5" ht="13.5" customHeight="1">
      <c r="A22429">
        <v>382.02</v>
      </c>
      <c r="B22429" t="str">
        <f t="shared" si="350"/>
        <v>382.02---42</v>
      </c>
      <c r="C22429" t="s">
        <v>832</v>
      </c>
      <c r="D22429" t="s">
        <v>949</v>
      </c>
      <c r="E22429">
        <v>42</v>
      </c>
    </row>
    <row r="22430" spans="1:5" ht="13.5" customHeight="1">
      <c r="A22430">
        <v>382.02</v>
      </c>
      <c r="B22430" t="str">
        <f t="shared" si="350"/>
        <v>382.02---43</v>
      </c>
      <c r="C22430" t="s">
        <v>991</v>
      </c>
      <c r="D22430" t="s">
        <v>966</v>
      </c>
      <c r="E22430">
        <v>43</v>
      </c>
    </row>
    <row r="22431" spans="1:5" ht="13.5" customHeight="1">
      <c r="A22431">
        <v>382.02</v>
      </c>
      <c r="B22431" t="str">
        <f t="shared" si="350"/>
        <v>382.02---44</v>
      </c>
      <c r="C22431" t="s">
        <v>836</v>
      </c>
      <c r="D22431" t="s">
        <v>835</v>
      </c>
      <c r="E22431">
        <v>44</v>
      </c>
    </row>
    <row r="22432" spans="1:5" ht="13.5" customHeight="1">
      <c r="A22432">
        <v>382.02</v>
      </c>
      <c r="B22432" t="str">
        <f t="shared" si="350"/>
        <v>382.02---45</v>
      </c>
      <c r="C22432" t="s">
        <v>967</v>
      </c>
      <c r="D22432" t="s">
        <v>1046</v>
      </c>
      <c r="E22432">
        <v>45</v>
      </c>
    </row>
    <row r="22433" spans="1:5" ht="13.5" customHeight="1">
      <c r="A22433">
        <v>382.02</v>
      </c>
      <c r="B22433" t="str">
        <f t="shared" si="350"/>
        <v>382.02---46</v>
      </c>
      <c r="C22433" t="s">
        <v>1111</v>
      </c>
      <c r="D22433" t="s">
        <v>1045</v>
      </c>
      <c r="E22433">
        <v>46</v>
      </c>
    </row>
    <row r="22434" spans="1:5" ht="13.5" customHeight="1">
      <c r="A22434">
        <v>382.02</v>
      </c>
      <c r="B22434" t="str">
        <f t="shared" si="350"/>
        <v>382.02---47</v>
      </c>
      <c r="C22434" t="s">
        <v>801</v>
      </c>
      <c r="D22434" t="s">
        <v>810</v>
      </c>
      <c r="E22434">
        <v>47</v>
      </c>
    </row>
    <row r="22435" spans="1:5" ht="13.5" customHeight="1">
      <c r="A22435">
        <v>382.02</v>
      </c>
      <c r="B22435" t="str">
        <f t="shared" si="350"/>
        <v>382.02---48</v>
      </c>
      <c r="C22435" t="s">
        <v>868</v>
      </c>
      <c r="D22435" t="s">
        <v>758</v>
      </c>
      <c r="E22435">
        <v>48</v>
      </c>
    </row>
    <row r="22436" spans="1:5" ht="13.5" customHeight="1">
      <c r="A22436">
        <v>382.02</v>
      </c>
      <c r="B22436" t="str">
        <f t="shared" si="350"/>
        <v>382.02---49</v>
      </c>
      <c r="C22436" t="s">
        <v>948</v>
      </c>
      <c r="D22436" t="s">
        <v>1010</v>
      </c>
      <c r="E22436">
        <v>49</v>
      </c>
    </row>
    <row r="22437" spans="1:5" ht="13.5" customHeight="1">
      <c r="A22437">
        <v>382.02</v>
      </c>
      <c r="B22437" t="str">
        <f t="shared" si="350"/>
        <v>382.02---50</v>
      </c>
      <c r="C22437" t="s">
        <v>1011</v>
      </c>
      <c r="D22437" t="s">
        <v>856</v>
      </c>
      <c r="E22437">
        <v>50</v>
      </c>
    </row>
    <row r="22438" spans="1:5" ht="13.5" customHeight="1">
      <c r="A22438">
        <v>382.02</v>
      </c>
      <c r="B22438" t="str">
        <f t="shared" si="350"/>
        <v>382.02---51</v>
      </c>
      <c r="C22438" t="s">
        <v>5912</v>
      </c>
      <c r="D22438" t="s">
        <v>764</v>
      </c>
      <c r="E22438">
        <v>51</v>
      </c>
    </row>
    <row r="22439" spans="1:5" ht="13.5" customHeight="1">
      <c r="A22439">
        <v>382.02</v>
      </c>
      <c r="B22439" t="str">
        <f t="shared" si="350"/>
        <v>382.02---52</v>
      </c>
      <c r="C22439" t="s">
        <v>5929</v>
      </c>
      <c r="D22439" t="s">
        <v>813</v>
      </c>
      <c r="E22439">
        <v>52</v>
      </c>
    </row>
    <row r="22440" spans="1:5" ht="13.5" customHeight="1">
      <c r="A22440">
        <v>382.02</v>
      </c>
      <c r="B22440" t="str">
        <f t="shared" si="350"/>
        <v>382.02---53</v>
      </c>
      <c r="C22440" t="s">
        <v>5946</v>
      </c>
      <c r="D22440" t="s">
        <v>893</v>
      </c>
      <c r="E22440">
        <v>53</v>
      </c>
    </row>
    <row r="22441" spans="1:5" ht="13.5" customHeight="1">
      <c r="A22441">
        <v>382.02</v>
      </c>
      <c r="B22441" t="str">
        <f t="shared" si="350"/>
        <v>382.02---54</v>
      </c>
      <c r="C22441" t="s">
        <v>5947</v>
      </c>
      <c r="D22441" t="s">
        <v>884</v>
      </c>
      <c r="E22441">
        <v>54</v>
      </c>
    </row>
    <row r="22442" spans="1:5" ht="13.5" customHeight="1">
      <c r="A22442">
        <v>382.02</v>
      </c>
      <c r="B22442" t="str">
        <f t="shared" si="350"/>
        <v>382.02---55</v>
      </c>
      <c r="C22442" t="s">
        <v>5967</v>
      </c>
      <c r="D22442" t="s">
        <v>986</v>
      </c>
      <c r="E22442">
        <v>55</v>
      </c>
    </row>
    <row r="22443" spans="1:5" ht="13.5" customHeight="1">
      <c r="A22443">
        <v>382.02</v>
      </c>
      <c r="B22443" t="str">
        <f t="shared" si="350"/>
        <v>382.02---56</v>
      </c>
      <c r="C22443" t="s">
        <v>5983</v>
      </c>
      <c r="D22443" t="s">
        <v>1023</v>
      </c>
      <c r="E22443">
        <v>56</v>
      </c>
    </row>
    <row r="22444" spans="1:5" ht="13.5" customHeight="1">
      <c r="A22444">
        <v>382.02</v>
      </c>
      <c r="B22444" t="str">
        <f t="shared" si="350"/>
        <v>382.02---57</v>
      </c>
      <c r="C22444" t="s">
        <v>5915</v>
      </c>
      <c r="D22444" t="s">
        <v>772</v>
      </c>
      <c r="E22444">
        <v>57</v>
      </c>
    </row>
    <row r="22445" spans="1:5" ht="13.5" customHeight="1">
      <c r="A22445">
        <v>382.02</v>
      </c>
      <c r="B22445" t="str">
        <f t="shared" si="350"/>
        <v>382.02---58</v>
      </c>
      <c r="C22445" t="s">
        <v>5970</v>
      </c>
      <c r="D22445" t="s">
        <v>999</v>
      </c>
      <c r="E22445">
        <v>58</v>
      </c>
    </row>
    <row r="22446" spans="1:5" ht="13.5" customHeight="1">
      <c r="A22446">
        <v>382.02</v>
      </c>
      <c r="B22446" t="str">
        <f t="shared" si="350"/>
        <v>382.02---59</v>
      </c>
      <c r="C22446" t="s">
        <v>5926</v>
      </c>
      <c r="D22446" t="s">
        <v>843</v>
      </c>
      <c r="E22446">
        <v>59</v>
      </c>
    </row>
    <row r="22447" spans="1:5" ht="13.5" customHeight="1">
      <c r="A22447">
        <v>382.02</v>
      </c>
      <c r="B22447" t="str">
        <f t="shared" si="350"/>
        <v>382.02---60</v>
      </c>
      <c r="C22447" t="s">
        <v>5917</v>
      </c>
      <c r="D22447" t="s">
        <v>789</v>
      </c>
      <c r="E22447">
        <v>60</v>
      </c>
    </row>
    <row r="22448" spans="1:5" ht="13.5" customHeight="1">
      <c r="A22448">
        <v>382.02</v>
      </c>
      <c r="B22448" t="str">
        <f t="shared" si="350"/>
        <v>382.02---61</v>
      </c>
      <c r="C22448" t="s">
        <v>5918</v>
      </c>
      <c r="D22448" t="s">
        <v>770</v>
      </c>
      <c r="E22448">
        <v>61</v>
      </c>
    </row>
    <row r="22449" spans="1:5" ht="13.5" customHeight="1">
      <c r="A22449">
        <v>382.02</v>
      </c>
      <c r="B22449" t="str">
        <f t="shared" si="350"/>
        <v>382.02---62</v>
      </c>
      <c r="C22449" t="s">
        <v>5932</v>
      </c>
      <c r="D22449" t="s">
        <v>846</v>
      </c>
      <c r="E22449">
        <v>62</v>
      </c>
    </row>
    <row r="22450" spans="1:5" ht="13.5" customHeight="1">
      <c r="A22450">
        <v>382.02</v>
      </c>
      <c r="B22450" t="str">
        <f t="shared" si="350"/>
        <v>382.02---63</v>
      </c>
      <c r="C22450" t="s">
        <v>5963</v>
      </c>
      <c r="D22450" t="s">
        <v>937</v>
      </c>
      <c r="E22450">
        <v>63</v>
      </c>
    </row>
    <row r="22451" spans="1:5" ht="13.5" customHeight="1">
      <c r="A22451">
        <v>382.02</v>
      </c>
      <c r="B22451" t="str">
        <f t="shared" si="350"/>
        <v>382.02---64</v>
      </c>
      <c r="C22451" t="s">
        <v>5933</v>
      </c>
      <c r="D22451" t="s">
        <v>855</v>
      </c>
      <c r="E22451">
        <v>64</v>
      </c>
    </row>
    <row r="22452" spans="1:5" ht="13.5" customHeight="1">
      <c r="A22452">
        <v>382.02</v>
      </c>
      <c r="B22452" t="str">
        <f t="shared" si="350"/>
        <v>382.02---65</v>
      </c>
      <c r="C22452" t="s">
        <v>5985</v>
      </c>
      <c r="D22452" t="s">
        <v>1159</v>
      </c>
      <c r="E22452">
        <v>65</v>
      </c>
    </row>
    <row r="22453" spans="1:5" ht="13.5" customHeight="1">
      <c r="A22453">
        <v>382.02</v>
      </c>
      <c r="B22453" t="str">
        <f t="shared" si="350"/>
        <v>382.02---66</v>
      </c>
      <c r="C22453" t="s">
        <v>5951</v>
      </c>
      <c r="D22453" t="s">
        <v>879</v>
      </c>
      <c r="E22453">
        <v>66</v>
      </c>
    </row>
    <row r="22454" spans="1:5" ht="13.5" customHeight="1">
      <c r="A22454">
        <v>382.02</v>
      </c>
      <c r="B22454" t="str">
        <f t="shared" si="350"/>
        <v>382.02---67</v>
      </c>
      <c r="C22454" t="s">
        <v>5935</v>
      </c>
      <c r="D22454" t="s">
        <v>816</v>
      </c>
      <c r="E22454">
        <v>67</v>
      </c>
    </row>
    <row r="22455" spans="1:5" ht="13.5" customHeight="1">
      <c r="A22455">
        <v>382.02</v>
      </c>
      <c r="B22455" t="str">
        <f t="shared" si="350"/>
        <v>382.02---68</v>
      </c>
      <c r="C22455" t="s">
        <v>6013</v>
      </c>
      <c r="D22455" t="s">
        <v>968</v>
      </c>
      <c r="E22455">
        <v>68</v>
      </c>
    </row>
    <row r="22456" spans="1:5" ht="13.5" customHeight="1">
      <c r="A22456">
        <v>382.02</v>
      </c>
      <c r="B22456" t="str">
        <f t="shared" si="350"/>
        <v>382.02---69</v>
      </c>
      <c r="C22456" t="s">
        <v>5954</v>
      </c>
      <c r="D22456" t="s">
        <v>1166</v>
      </c>
      <c r="E22456">
        <v>69</v>
      </c>
    </row>
    <row r="22457" spans="1:5" ht="13.5" customHeight="1">
      <c r="A22457">
        <v>382.02</v>
      </c>
      <c r="B22457" t="str">
        <f t="shared" si="350"/>
        <v>382.02---70</v>
      </c>
      <c r="C22457" t="s">
        <v>5957</v>
      </c>
      <c r="D22457" t="s">
        <v>913</v>
      </c>
      <c r="E22457">
        <v>70</v>
      </c>
    </row>
    <row r="22458" spans="1:5" ht="13.5" customHeight="1">
      <c r="A22458">
        <v>382.02</v>
      </c>
      <c r="B22458" t="str">
        <f t="shared" si="350"/>
        <v>382.02---71</v>
      </c>
      <c r="C22458" t="s">
        <v>5991</v>
      </c>
      <c r="D22458" t="s">
        <v>1092</v>
      </c>
      <c r="E22458">
        <v>71</v>
      </c>
    </row>
    <row r="22459" spans="1:5" ht="13.5" customHeight="1">
      <c r="A22459">
        <v>382.02</v>
      </c>
      <c r="B22459" t="str">
        <f t="shared" si="350"/>
        <v>382.02---72</v>
      </c>
      <c r="C22459" t="s">
        <v>5924</v>
      </c>
      <c r="D22459" t="s">
        <v>726</v>
      </c>
      <c r="E22459">
        <v>72</v>
      </c>
    </row>
    <row r="22460" spans="1:5" ht="13.5" customHeight="1">
      <c r="A22460">
        <v>382.02</v>
      </c>
      <c r="B22460" t="str">
        <f t="shared" si="350"/>
        <v>382.02---73</v>
      </c>
      <c r="C22460" t="s">
        <v>5999</v>
      </c>
      <c r="D22460" t="s">
        <v>1371</v>
      </c>
      <c r="E22460">
        <v>73</v>
      </c>
    </row>
    <row r="22461" spans="1:5" ht="13.5" customHeight="1">
      <c r="A22461">
        <v>382.03</v>
      </c>
      <c r="B22461" t="str">
        <f t="shared" si="350"/>
        <v>382.03---1</v>
      </c>
      <c r="C22461" t="s">
        <v>4234</v>
      </c>
      <c r="D22461" t="s">
        <v>1457</v>
      </c>
      <c r="E22461">
        <v>1</v>
      </c>
    </row>
    <row r="22462" spans="1:5" ht="13.5" customHeight="1">
      <c r="A22462">
        <v>382.03</v>
      </c>
      <c r="B22462" t="str">
        <f t="shared" si="350"/>
        <v>382.03---2</v>
      </c>
      <c r="C22462" t="s">
        <v>4216</v>
      </c>
      <c r="D22462" t="s">
        <v>1457</v>
      </c>
      <c r="E22462">
        <v>2</v>
      </c>
    </row>
    <row r="22463" spans="1:5" ht="13.5" customHeight="1">
      <c r="A22463">
        <v>382.03</v>
      </c>
      <c r="B22463" t="str">
        <f t="shared" si="350"/>
        <v>382.03---3</v>
      </c>
      <c r="C22463" t="s">
        <v>4216</v>
      </c>
      <c r="D22463" t="s">
        <v>1251</v>
      </c>
      <c r="E22463">
        <v>3</v>
      </c>
    </row>
    <row r="22464" spans="1:5" ht="13.5" customHeight="1">
      <c r="A22464">
        <v>382.03</v>
      </c>
      <c r="B22464" t="str">
        <f t="shared" si="350"/>
        <v>382.03---4</v>
      </c>
      <c r="C22464" t="s">
        <v>4216</v>
      </c>
      <c r="D22464" t="s">
        <v>1046</v>
      </c>
      <c r="E22464">
        <v>4</v>
      </c>
    </row>
    <row r="22465" spans="1:5" ht="13.5" customHeight="1">
      <c r="A22465">
        <v>382.03</v>
      </c>
      <c r="B22465" t="str">
        <f t="shared" si="350"/>
        <v>382.03---5</v>
      </c>
      <c r="C22465" t="s">
        <v>4216</v>
      </c>
      <c r="D22465" t="s">
        <v>1045</v>
      </c>
      <c r="E22465">
        <v>5</v>
      </c>
    </row>
    <row r="22466" spans="1:5" ht="13.5" customHeight="1">
      <c r="A22466">
        <v>382.03</v>
      </c>
      <c r="B22466" t="str">
        <f t="shared" si="350"/>
        <v>382.03---6</v>
      </c>
      <c r="C22466" t="s">
        <v>4216</v>
      </c>
      <c r="D22466" t="s">
        <v>810</v>
      </c>
      <c r="E22466">
        <v>6</v>
      </c>
    </row>
    <row r="22467" spans="1:5" ht="13.5" customHeight="1">
      <c r="A22467">
        <v>382.03</v>
      </c>
      <c r="B22467" t="str">
        <f t="shared" ref="B22467:B22530" si="351">A22467&amp;"---"&amp;E22467</f>
        <v>382.03---7</v>
      </c>
      <c r="C22467" t="s">
        <v>4216</v>
      </c>
      <c r="D22467" t="s">
        <v>1041</v>
      </c>
      <c r="E22467">
        <v>7</v>
      </c>
    </row>
    <row r="22468" spans="1:5" ht="13.5" customHeight="1">
      <c r="A22468">
        <v>382.03</v>
      </c>
      <c r="B22468" t="str">
        <f t="shared" si="351"/>
        <v>382.03---8</v>
      </c>
      <c r="C22468" t="s">
        <v>4216</v>
      </c>
      <c r="D22468" t="s">
        <v>1146</v>
      </c>
      <c r="E22468">
        <v>8</v>
      </c>
    </row>
    <row r="22469" spans="1:5" ht="13.5" customHeight="1">
      <c r="A22469">
        <v>382.03</v>
      </c>
      <c r="B22469" t="str">
        <f t="shared" si="351"/>
        <v>382.03---9</v>
      </c>
      <c r="C22469" t="s">
        <v>4216</v>
      </c>
      <c r="D22469" t="s">
        <v>1092</v>
      </c>
      <c r="E22469">
        <v>9</v>
      </c>
    </row>
    <row r="22470" spans="1:5" ht="13.5" customHeight="1">
      <c r="A22470">
        <v>382.03</v>
      </c>
      <c r="B22470" t="str">
        <f t="shared" si="351"/>
        <v>382.03---10</v>
      </c>
      <c r="C22470" t="s">
        <v>4216</v>
      </c>
      <c r="D22470" t="s">
        <v>713</v>
      </c>
      <c r="E22470">
        <v>10</v>
      </c>
    </row>
    <row r="22471" spans="1:5" ht="13.5" customHeight="1">
      <c r="A22471">
        <v>382.03</v>
      </c>
      <c r="B22471" t="str">
        <f t="shared" si="351"/>
        <v>382.03---11</v>
      </c>
      <c r="C22471" t="s">
        <v>4216</v>
      </c>
      <c r="D22471" t="s">
        <v>842</v>
      </c>
      <c r="E22471">
        <v>11</v>
      </c>
    </row>
    <row r="22472" spans="1:5" ht="13.5" customHeight="1">
      <c r="A22472">
        <v>382.03</v>
      </c>
      <c r="B22472" t="str">
        <f t="shared" si="351"/>
        <v>382.03---12</v>
      </c>
      <c r="C22472" t="s">
        <v>4216</v>
      </c>
      <c r="D22472" t="s">
        <v>825</v>
      </c>
      <c r="E22472">
        <v>12</v>
      </c>
    </row>
    <row r="22473" spans="1:5" ht="13.5" customHeight="1">
      <c r="A22473">
        <v>382.03</v>
      </c>
      <c r="B22473" t="str">
        <f t="shared" si="351"/>
        <v>382.03---13</v>
      </c>
      <c r="C22473" t="s">
        <v>4216</v>
      </c>
      <c r="D22473" t="s">
        <v>809</v>
      </c>
      <c r="E22473">
        <v>13</v>
      </c>
    </row>
    <row r="22474" spans="1:5" ht="13.5" customHeight="1">
      <c r="A22474">
        <v>382.03</v>
      </c>
      <c r="B22474" t="str">
        <f t="shared" si="351"/>
        <v>382.03---14</v>
      </c>
      <c r="C22474" t="s">
        <v>4220</v>
      </c>
      <c r="D22474" t="s">
        <v>1270</v>
      </c>
      <c r="E22474">
        <v>14</v>
      </c>
    </row>
    <row r="22475" spans="1:5" ht="13.5" customHeight="1">
      <c r="A22475">
        <v>382.03</v>
      </c>
      <c r="B22475" t="str">
        <f t="shared" si="351"/>
        <v>382.03---15</v>
      </c>
      <c r="C22475" t="s">
        <v>4228</v>
      </c>
      <c r="D22475" t="s">
        <v>1181</v>
      </c>
      <c r="E22475">
        <v>15</v>
      </c>
    </row>
    <row r="22476" spans="1:5" ht="13.5" customHeight="1">
      <c r="A22476">
        <v>382.03</v>
      </c>
      <c r="B22476" t="str">
        <f t="shared" si="351"/>
        <v>382.03---16</v>
      </c>
      <c r="C22476" t="s">
        <v>4223</v>
      </c>
      <c r="D22476" t="s">
        <v>1084</v>
      </c>
      <c r="E22476">
        <v>16</v>
      </c>
    </row>
    <row r="22477" spans="1:5" ht="13.5" customHeight="1">
      <c r="A22477">
        <v>382.03</v>
      </c>
      <c r="B22477" t="str">
        <f t="shared" si="351"/>
        <v>382.03---17</v>
      </c>
      <c r="C22477" t="s">
        <v>4276</v>
      </c>
      <c r="D22477" t="s">
        <v>856</v>
      </c>
      <c r="E22477">
        <v>17</v>
      </c>
    </row>
    <row r="22478" spans="1:5" ht="13.5" customHeight="1">
      <c r="A22478">
        <v>382.03</v>
      </c>
      <c r="B22478" t="str">
        <f t="shared" si="351"/>
        <v>382.03---18</v>
      </c>
      <c r="C22478" t="s">
        <v>4259</v>
      </c>
      <c r="D22478" t="s">
        <v>1023</v>
      </c>
      <c r="E22478">
        <v>18</v>
      </c>
    </row>
    <row r="22479" spans="1:5" ht="13.5" customHeight="1">
      <c r="A22479">
        <v>382.03</v>
      </c>
      <c r="B22479" t="str">
        <f t="shared" si="351"/>
        <v>382.03---19</v>
      </c>
      <c r="C22479" t="s">
        <v>4254</v>
      </c>
      <c r="D22479" t="s">
        <v>968</v>
      </c>
      <c r="E22479">
        <v>19</v>
      </c>
    </row>
    <row r="22480" spans="1:5" ht="13.5" customHeight="1">
      <c r="A22480">
        <v>382.03</v>
      </c>
      <c r="B22480" t="str">
        <f t="shared" si="351"/>
        <v>382.03---20</v>
      </c>
      <c r="C22480" t="s">
        <v>4235</v>
      </c>
      <c r="D22480" t="s">
        <v>846</v>
      </c>
      <c r="E22480">
        <v>20</v>
      </c>
    </row>
    <row r="22481" spans="1:5" ht="13.5" customHeight="1">
      <c r="A22481">
        <v>382.03</v>
      </c>
      <c r="B22481" t="str">
        <f t="shared" si="351"/>
        <v>382.03---21</v>
      </c>
      <c r="C22481" t="s">
        <v>4236</v>
      </c>
      <c r="D22481" t="s">
        <v>718</v>
      </c>
      <c r="E22481">
        <v>21</v>
      </c>
    </row>
    <row r="22482" spans="1:5" ht="13.5" customHeight="1">
      <c r="A22482">
        <v>382.03</v>
      </c>
      <c r="B22482" t="str">
        <f t="shared" si="351"/>
        <v>382.03---22</v>
      </c>
      <c r="C22482" t="s">
        <v>4277</v>
      </c>
      <c r="D22482" t="s">
        <v>722</v>
      </c>
      <c r="E22482">
        <v>22</v>
      </c>
    </row>
    <row r="22483" spans="1:5" ht="13.5" customHeight="1">
      <c r="A22483">
        <v>382.03</v>
      </c>
      <c r="B22483" t="str">
        <f t="shared" si="351"/>
        <v>382.03---23</v>
      </c>
      <c r="C22483" t="s">
        <v>4257</v>
      </c>
      <c r="D22483" t="s">
        <v>1186</v>
      </c>
      <c r="E22483">
        <v>23</v>
      </c>
    </row>
    <row r="22484" spans="1:5" ht="13.5" customHeight="1">
      <c r="A22484">
        <v>382.03</v>
      </c>
      <c r="B22484" t="str">
        <f t="shared" si="351"/>
        <v>382.03---24</v>
      </c>
      <c r="C22484" t="s">
        <v>1017</v>
      </c>
      <c r="D22484" t="s">
        <v>796</v>
      </c>
      <c r="E22484">
        <v>24</v>
      </c>
    </row>
    <row r="22485" spans="1:5" ht="13.5" customHeight="1">
      <c r="A22485">
        <v>382.03</v>
      </c>
      <c r="B22485" t="str">
        <f t="shared" si="351"/>
        <v>382.03---25</v>
      </c>
      <c r="C22485" t="s">
        <v>731</v>
      </c>
      <c r="D22485" t="s">
        <v>800</v>
      </c>
      <c r="E22485">
        <v>25</v>
      </c>
    </row>
    <row r="22486" spans="1:5" ht="13.5" customHeight="1">
      <c r="A22486">
        <v>382.03</v>
      </c>
      <c r="B22486" t="str">
        <f t="shared" si="351"/>
        <v>382.03---26</v>
      </c>
      <c r="C22486" t="s">
        <v>887</v>
      </c>
      <c r="D22486" t="s">
        <v>992</v>
      </c>
      <c r="E22486">
        <v>26</v>
      </c>
    </row>
    <row r="22487" spans="1:5" ht="13.5" customHeight="1">
      <c r="A22487">
        <v>382.03</v>
      </c>
      <c r="B22487" t="str">
        <f t="shared" si="351"/>
        <v>382.03---27</v>
      </c>
      <c r="C22487" t="s">
        <v>741</v>
      </c>
      <c r="D22487" t="s">
        <v>1248</v>
      </c>
      <c r="E22487">
        <v>27</v>
      </c>
    </row>
    <row r="22488" spans="1:5" ht="13.5" customHeight="1">
      <c r="A22488">
        <v>382.03</v>
      </c>
      <c r="B22488" t="str">
        <f t="shared" si="351"/>
        <v>382.03---28</v>
      </c>
      <c r="C22488" t="s">
        <v>743</v>
      </c>
      <c r="D22488" t="s">
        <v>754</v>
      </c>
      <c r="E22488">
        <v>28</v>
      </c>
    </row>
    <row r="22489" spans="1:5" ht="13.5" customHeight="1">
      <c r="A22489">
        <v>382.03</v>
      </c>
      <c r="B22489" t="str">
        <f t="shared" si="351"/>
        <v>382.03---29</v>
      </c>
      <c r="C22489" t="s">
        <v>745</v>
      </c>
      <c r="D22489" t="s">
        <v>837</v>
      </c>
      <c r="E22489">
        <v>29</v>
      </c>
    </row>
    <row r="22490" spans="1:5" ht="13.5" customHeight="1">
      <c r="A22490">
        <v>382.03</v>
      </c>
      <c r="B22490" t="str">
        <f t="shared" si="351"/>
        <v>382.03---30</v>
      </c>
      <c r="C22490" t="s">
        <v>987</v>
      </c>
      <c r="D22490" t="s">
        <v>1263</v>
      </c>
      <c r="E22490">
        <v>30</v>
      </c>
    </row>
    <row r="22491" spans="1:5" ht="13.5" customHeight="1">
      <c r="A22491">
        <v>382.03</v>
      </c>
      <c r="B22491" t="str">
        <f t="shared" si="351"/>
        <v>382.03---31</v>
      </c>
      <c r="C22491" t="s">
        <v>989</v>
      </c>
      <c r="D22491" t="s">
        <v>738</v>
      </c>
      <c r="E22491">
        <v>31</v>
      </c>
    </row>
    <row r="22492" spans="1:5" ht="13.5" customHeight="1">
      <c r="A22492">
        <v>382.03</v>
      </c>
      <c r="B22492" t="str">
        <f t="shared" si="351"/>
        <v>382.03---32</v>
      </c>
      <c r="C22492" t="s">
        <v>799</v>
      </c>
      <c r="D22492" t="s">
        <v>809</v>
      </c>
      <c r="E22492">
        <v>32</v>
      </c>
    </row>
    <row r="22493" spans="1:5" ht="13.5" customHeight="1">
      <c r="A22493">
        <v>382.03</v>
      </c>
      <c r="B22493" t="str">
        <f t="shared" si="351"/>
        <v>382.03---33</v>
      </c>
      <c r="C22493" t="s">
        <v>747</v>
      </c>
      <c r="D22493" t="s">
        <v>1154</v>
      </c>
      <c r="E22493">
        <v>33</v>
      </c>
    </row>
    <row r="22494" spans="1:5" ht="13.5" customHeight="1">
      <c r="A22494">
        <v>382.03</v>
      </c>
      <c r="B22494" t="str">
        <f t="shared" si="351"/>
        <v>382.03---34</v>
      </c>
      <c r="C22494" t="s">
        <v>938</v>
      </c>
      <c r="D22494" t="s">
        <v>859</v>
      </c>
      <c r="E22494">
        <v>34</v>
      </c>
    </row>
    <row r="22495" spans="1:5" ht="13.5" customHeight="1">
      <c r="A22495">
        <v>382.03</v>
      </c>
      <c r="B22495" t="str">
        <f t="shared" si="351"/>
        <v>382.03---35</v>
      </c>
      <c r="C22495" t="s">
        <v>749</v>
      </c>
      <c r="D22495" t="s">
        <v>1082</v>
      </c>
      <c r="E22495">
        <v>35</v>
      </c>
    </row>
    <row r="22496" spans="1:5" ht="13.5" customHeight="1">
      <c r="A22496">
        <v>382.03</v>
      </c>
      <c r="B22496" t="str">
        <f t="shared" si="351"/>
        <v>382.03---36</v>
      </c>
      <c r="C22496" t="s">
        <v>1074</v>
      </c>
      <c r="D22496" t="s">
        <v>880</v>
      </c>
      <c r="E22496">
        <v>36</v>
      </c>
    </row>
    <row r="22497" spans="1:5" ht="13.5" customHeight="1">
      <c r="A22497">
        <v>382.03</v>
      </c>
      <c r="B22497" t="str">
        <f t="shared" si="351"/>
        <v>382.03---37</v>
      </c>
      <c r="C22497" t="s">
        <v>1019</v>
      </c>
      <c r="D22497" t="s">
        <v>734</v>
      </c>
      <c r="E22497">
        <v>37</v>
      </c>
    </row>
    <row r="22498" spans="1:5" ht="13.5" customHeight="1">
      <c r="A22498">
        <v>382.03</v>
      </c>
      <c r="B22498" t="str">
        <f t="shared" si="351"/>
        <v>382.03---38</v>
      </c>
      <c r="C22498" t="s">
        <v>820</v>
      </c>
      <c r="D22498" t="s">
        <v>882</v>
      </c>
      <c r="E22498">
        <v>38</v>
      </c>
    </row>
    <row r="22499" spans="1:5" ht="13.5" customHeight="1">
      <c r="A22499">
        <v>382.03</v>
      </c>
      <c r="B22499" t="str">
        <f t="shared" si="351"/>
        <v>382.03---39</v>
      </c>
      <c r="C22499" t="s">
        <v>824</v>
      </c>
      <c r="D22499" t="s">
        <v>752</v>
      </c>
      <c r="E22499">
        <v>39</v>
      </c>
    </row>
    <row r="22500" spans="1:5" ht="13.5" customHeight="1">
      <c r="A22500">
        <v>382.03</v>
      </c>
      <c r="B22500" t="str">
        <f t="shared" si="351"/>
        <v>382.03---40</v>
      </c>
      <c r="C22500" t="s">
        <v>826</v>
      </c>
      <c r="D22500" t="s">
        <v>1079</v>
      </c>
      <c r="E22500">
        <v>40</v>
      </c>
    </row>
    <row r="22501" spans="1:5" ht="13.5" customHeight="1">
      <c r="A22501">
        <v>382.03</v>
      </c>
      <c r="B22501" t="str">
        <f t="shared" si="351"/>
        <v>382.03---41</v>
      </c>
      <c r="C22501" t="s">
        <v>755</v>
      </c>
      <c r="D22501" t="s">
        <v>1146</v>
      </c>
      <c r="E22501">
        <v>41</v>
      </c>
    </row>
    <row r="22502" spans="1:5" ht="13.5" customHeight="1">
      <c r="A22502">
        <v>382.03</v>
      </c>
      <c r="B22502" t="str">
        <f t="shared" si="351"/>
        <v>382.03---42</v>
      </c>
      <c r="C22502" t="s">
        <v>832</v>
      </c>
      <c r="D22502" t="s">
        <v>949</v>
      </c>
      <c r="E22502">
        <v>42</v>
      </c>
    </row>
    <row r="22503" spans="1:5" ht="13.5" customHeight="1">
      <c r="A22503">
        <v>382.03</v>
      </c>
      <c r="B22503" t="str">
        <f t="shared" si="351"/>
        <v>382.03---43</v>
      </c>
      <c r="C22503" t="s">
        <v>991</v>
      </c>
      <c r="D22503" t="s">
        <v>966</v>
      </c>
      <c r="E22503">
        <v>43</v>
      </c>
    </row>
    <row r="22504" spans="1:5" ht="13.5" customHeight="1">
      <c r="A22504">
        <v>382.03</v>
      </c>
      <c r="B22504" t="str">
        <f t="shared" si="351"/>
        <v>382.03---44</v>
      </c>
      <c r="C22504" t="s">
        <v>836</v>
      </c>
      <c r="D22504" t="s">
        <v>835</v>
      </c>
      <c r="E22504">
        <v>44</v>
      </c>
    </row>
    <row r="22505" spans="1:5" ht="13.5" customHeight="1">
      <c r="A22505">
        <v>382.03</v>
      </c>
      <c r="B22505" t="str">
        <f t="shared" si="351"/>
        <v>382.03---45</v>
      </c>
      <c r="C22505" t="s">
        <v>967</v>
      </c>
      <c r="D22505" t="s">
        <v>1046</v>
      </c>
      <c r="E22505">
        <v>45</v>
      </c>
    </row>
    <row r="22506" spans="1:5" ht="13.5" customHeight="1">
      <c r="A22506">
        <v>382.03</v>
      </c>
      <c r="B22506" t="str">
        <f t="shared" si="351"/>
        <v>382.03---46</v>
      </c>
      <c r="C22506" t="s">
        <v>1111</v>
      </c>
      <c r="D22506" t="s">
        <v>1045</v>
      </c>
      <c r="E22506">
        <v>46</v>
      </c>
    </row>
    <row r="22507" spans="1:5" ht="13.5" customHeight="1">
      <c r="A22507">
        <v>382.03</v>
      </c>
      <c r="B22507" t="str">
        <f t="shared" si="351"/>
        <v>382.03---47</v>
      </c>
      <c r="C22507" t="s">
        <v>801</v>
      </c>
      <c r="D22507" t="s">
        <v>810</v>
      </c>
      <c r="E22507">
        <v>47</v>
      </c>
    </row>
    <row r="22508" spans="1:5" ht="13.5" customHeight="1">
      <c r="A22508">
        <v>382.03</v>
      </c>
      <c r="B22508" t="str">
        <f t="shared" si="351"/>
        <v>382.03---48</v>
      </c>
      <c r="C22508" t="s">
        <v>868</v>
      </c>
      <c r="D22508" t="s">
        <v>758</v>
      </c>
      <c r="E22508">
        <v>48</v>
      </c>
    </row>
    <row r="22509" spans="1:5" ht="13.5" customHeight="1">
      <c r="A22509">
        <v>382.03</v>
      </c>
      <c r="B22509" t="str">
        <f t="shared" si="351"/>
        <v>382.03---49</v>
      </c>
      <c r="C22509" t="s">
        <v>948</v>
      </c>
      <c r="D22509" t="s">
        <v>1010</v>
      </c>
      <c r="E22509">
        <v>49</v>
      </c>
    </row>
    <row r="22510" spans="1:5" ht="13.5" customHeight="1">
      <c r="A22510">
        <v>382.03</v>
      </c>
      <c r="B22510" t="str">
        <f t="shared" si="351"/>
        <v>382.03---50</v>
      </c>
      <c r="C22510" t="s">
        <v>1011</v>
      </c>
      <c r="D22510" t="s">
        <v>856</v>
      </c>
      <c r="E22510">
        <v>50</v>
      </c>
    </row>
    <row r="22511" spans="1:5" ht="13.5" customHeight="1">
      <c r="A22511">
        <v>382.03</v>
      </c>
      <c r="B22511" t="str">
        <f t="shared" si="351"/>
        <v>382.03---51</v>
      </c>
      <c r="C22511" t="s">
        <v>5912</v>
      </c>
      <c r="D22511" t="s">
        <v>764</v>
      </c>
      <c r="E22511">
        <v>51</v>
      </c>
    </row>
    <row r="22512" spans="1:5" ht="13.5" customHeight="1">
      <c r="A22512">
        <v>382.03</v>
      </c>
      <c r="B22512" t="str">
        <f t="shared" si="351"/>
        <v>382.03---52</v>
      </c>
      <c r="C22512" t="s">
        <v>5929</v>
      </c>
      <c r="D22512" t="s">
        <v>813</v>
      </c>
      <c r="E22512">
        <v>52</v>
      </c>
    </row>
    <row r="22513" spans="1:5" ht="13.5" customHeight="1">
      <c r="A22513">
        <v>382.03</v>
      </c>
      <c r="B22513" t="str">
        <f t="shared" si="351"/>
        <v>382.03---53</v>
      </c>
      <c r="C22513" t="s">
        <v>5946</v>
      </c>
      <c r="D22513" t="s">
        <v>893</v>
      </c>
      <c r="E22513">
        <v>53</v>
      </c>
    </row>
    <row r="22514" spans="1:5" ht="13.5" customHeight="1">
      <c r="A22514">
        <v>382.03</v>
      </c>
      <c r="B22514" t="str">
        <f t="shared" si="351"/>
        <v>382.03---54</v>
      </c>
      <c r="C22514" t="s">
        <v>5947</v>
      </c>
      <c r="D22514" t="s">
        <v>884</v>
      </c>
      <c r="E22514">
        <v>54</v>
      </c>
    </row>
    <row r="22515" spans="1:5" ht="13.5" customHeight="1">
      <c r="A22515">
        <v>382.03</v>
      </c>
      <c r="B22515" t="str">
        <f t="shared" si="351"/>
        <v>382.03---55</v>
      </c>
      <c r="C22515" t="s">
        <v>5967</v>
      </c>
      <c r="D22515" t="s">
        <v>986</v>
      </c>
      <c r="E22515">
        <v>55</v>
      </c>
    </row>
    <row r="22516" spans="1:5" ht="13.5" customHeight="1">
      <c r="A22516">
        <v>382.03</v>
      </c>
      <c r="B22516" t="str">
        <f t="shared" si="351"/>
        <v>382.03---56</v>
      </c>
      <c r="C22516" t="s">
        <v>5983</v>
      </c>
      <c r="D22516" t="s">
        <v>1023</v>
      </c>
      <c r="E22516">
        <v>56</v>
      </c>
    </row>
    <row r="22517" spans="1:5" ht="13.5" customHeight="1">
      <c r="A22517">
        <v>382.03</v>
      </c>
      <c r="B22517" t="str">
        <f t="shared" si="351"/>
        <v>382.03---57</v>
      </c>
      <c r="C22517" t="s">
        <v>5915</v>
      </c>
      <c r="D22517" t="s">
        <v>772</v>
      </c>
      <c r="E22517">
        <v>57</v>
      </c>
    </row>
    <row r="22518" spans="1:5" ht="13.5" customHeight="1">
      <c r="A22518">
        <v>382.03</v>
      </c>
      <c r="B22518" t="str">
        <f t="shared" si="351"/>
        <v>382.03---58</v>
      </c>
      <c r="C22518" t="s">
        <v>5970</v>
      </c>
      <c r="D22518" t="s">
        <v>999</v>
      </c>
      <c r="E22518">
        <v>58</v>
      </c>
    </row>
    <row r="22519" spans="1:5" ht="13.5" customHeight="1">
      <c r="A22519">
        <v>382.03</v>
      </c>
      <c r="B22519" t="str">
        <f t="shared" si="351"/>
        <v>382.03---59</v>
      </c>
      <c r="C22519" t="s">
        <v>5926</v>
      </c>
      <c r="D22519" t="s">
        <v>843</v>
      </c>
      <c r="E22519">
        <v>59</v>
      </c>
    </row>
    <row r="22520" spans="1:5" ht="13.5" customHeight="1">
      <c r="A22520">
        <v>382.03</v>
      </c>
      <c r="B22520" t="str">
        <f t="shared" si="351"/>
        <v>382.03---60</v>
      </c>
      <c r="C22520" t="s">
        <v>5917</v>
      </c>
      <c r="D22520" t="s">
        <v>789</v>
      </c>
      <c r="E22520">
        <v>60</v>
      </c>
    </row>
    <row r="22521" spans="1:5" ht="13.5" customHeight="1">
      <c r="A22521">
        <v>382.03</v>
      </c>
      <c r="B22521" t="str">
        <f t="shared" si="351"/>
        <v>382.03---61</v>
      </c>
      <c r="C22521" t="s">
        <v>5918</v>
      </c>
      <c r="D22521" t="s">
        <v>770</v>
      </c>
      <c r="E22521">
        <v>61</v>
      </c>
    </row>
    <row r="22522" spans="1:5" ht="13.5" customHeight="1">
      <c r="A22522">
        <v>382.03</v>
      </c>
      <c r="B22522" t="str">
        <f t="shared" si="351"/>
        <v>382.03---62</v>
      </c>
      <c r="C22522" t="s">
        <v>5932</v>
      </c>
      <c r="D22522" t="s">
        <v>846</v>
      </c>
      <c r="E22522">
        <v>62</v>
      </c>
    </row>
    <row r="22523" spans="1:5" ht="13.5" customHeight="1">
      <c r="A22523">
        <v>382.03</v>
      </c>
      <c r="B22523" t="str">
        <f t="shared" si="351"/>
        <v>382.03---63</v>
      </c>
      <c r="C22523" t="s">
        <v>5963</v>
      </c>
      <c r="D22523" t="s">
        <v>937</v>
      </c>
      <c r="E22523">
        <v>63</v>
      </c>
    </row>
    <row r="22524" spans="1:5" ht="13.5" customHeight="1">
      <c r="A22524">
        <v>382.03</v>
      </c>
      <c r="B22524" t="str">
        <f t="shared" si="351"/>
        <v>382.03---64</v>
      </c>
      <c r="C22524" t="s">
        <v>5933</v>
      </c>
      <c r="D22524" t="s">
        <v>855</v>
      </c>
      <c r="E22524">
        <v>64</v>
      </c>
    </row>
    <row r="22525" spans="1:5" ht="13.5" customHeight="1">
      <c r="A22525">
        <v>382.03</v>
      </c>
      <c r="B22525" t="str">
        <f t="shared" si="351"/>
        <v>382.03---65</v>
      </c>
      <c r="C22525" t="s">
        <v>5985</v>
      </c>
      <c r="D22525" t="s">
        <v>1159</v>
      </c>
      <c r="E22525">
        <v>65</v>
      </c>
    </row>
    <row r="22526" spans="1:5" ht="13.5" customHeight="1">
      <c r="A22526">
        <v>382.03</v>
      </c>
      <c r="B22526" t="str">
        <f t="shared" si="351"/>
        <v>382.03---66</v>
      </c>
      <c r="C22526" t="s">
        <v>5951</v>
      </c>
      <c r="D22526" t="s">
        <v>879</v>
      </c>
      <c r="E22526">
        <v>66</v>
      </c>
    </row>
    <row r="22527" spans="1:5" ht="13.5" customHeight="1">
      <c r="A22527">
        <v>382.03</v>
      </c>
      <c r="B22527" t="str">
        <f t="shared" si="351"/>
        <v>382.03---67</v>
      </c>
      <c r="C22527" t="s">
        <v>5935</v>
      </c>
      <c r="D22527" t="s">
        <v>816</v>
      </c>
      <c r="E22527">
        <v>67</v>
      </c>
    </row>
    <row r="22528" spans="1:5" ht="13.5" customHeight="1">
      <c r="A22528">
        <v>382.03</v>
      </c>
      <c r="B22528" t="str">
        <f t="shared" si="351"/>
        <v>382.03---68</v>
      </c>
      <c r="C22528" t="s">
        <v>6013</v>
      </c>
      <c r="D22528" t="s">
        <v>968</v>
      </c>
      <c r="E22528">
        <v>68</v>
      </c>
    </row>
    <row r="22529" spans="1:5" ht="13.5" customHeight="1">
      <c r="A22529">
        <v>382.03</v>
      </c>
      <c r="B22529" t="str">
        <f t="shared" si="351"/>
        <v>382.03---69</v>
      </c>
      <c r="C22529" t="s">
        <v>5954</v>
      </c>
      <c r="D22529" t="s">
        <v>1166</v>
      </c>
      <c r="E22529">
        <v>69</v>
      </c>
    </row>
    <row r="22530" spans="1:5" ht="13.5" customHeight="1">
      <c r="A22530">
        <v>382.03</v>
      </c>
      <c r="B22530" t="str">
        <f t="shared" si="351"/>
        <v>382.03---70</v>
      </c>
      <c r="C22530" t="s">
        <v>5957</v>
      </c>
      <c r="D22530" t="s">
        <v>913</v>
      </c>
      <c r="E22530">
        <v>70</v>
      </c>
    </row>
    <row r="22531" spans="1:5" ht="13.5" customHeight="1">
      <c r="A22531">
        <v>382.03</v>
      </c>
      <c r="B22531" t="str">
        <f t="shared" ref="B22531:B22594" si="352">A22531&amp;"---"&amp;E22531</f>
        <v>382.03---71</v>
      </c>
      <c r="C22531" t="s">
        <v>5991</v>
      </c>
      <c r="D22531" t="s">
        <v>1092</v>
      </c>
      <c r="E22531">
        <v>71</v>
      </c>
    </row>
    <row r="22532" spans="1:5" ht="13.5" customHeight="1">
      <c r="A22532">
        <v>382.03</v>
      </c>
      <c r="B22532" t="str">
        <f t="shared" si="352"/>
        <v>382.03---72</v>
      </c>
      <c r="C22532" t="s">
        <v>5924</v>
      </c>
      <c r="D22532" t="s">
        <v>726</v>
      </c>
      <c r="E22532">
        <v>72</v>
      </c>
    </row>
    <row r="22533" spans="1:5" ht="13.5" customHeight="1">
      <c r="A22533">
        <v>382.03</v>
      </c>
      <c r="B22533" t="str">
        <f t="shared" si="352"/>
        <v>382.03---73</v>
      </c>
      <c r="C22533" t="s">
        <v>5999</v>
      </c>
      <c r="D22533" t="s">
        <v>1371</v>
      </c>
      <c r="E22533">
        <v>73</v>
      </c>
    </row>
    <row r="22534" spans="1:5" ht="13.5" customHeight="1">
      <c r="A22534">
        <v>382.04</v>
      </c>
      <c r="B22534" t="str">
        <f t="shared" si="352"/>
        <v>382.04---1</v>
      </c>
      <c r="C22534" t="s">
        <v>4234</v>
      </c>
      <c r="D22534" t="s">
        <v>1457</v>
      </c>
      <c r="E22534">
        <v>1</v>
      </c>
    </row>
    <row r="22535" spans="1:5" ht="13.5" customHeight="1">
      <c r="A22535">
        <v>382.04</v>
      </c>
      <c r="B22535" t="str">
        <f t="shared" si="352"/>
        <v>382.04---2</v>
      </c>
      <c r="C22535" t="s">
        <v>4216</v>
      </c>
      <c r="D22535" t="s">
        <v>1457</v>
      </c>
      <c r="E22535">
        <v>2</v>
      </c>
    </row>
    <row r="22536" spans="1:5" ht="13.5" customHeight="1">
      <c r="A22536">
        <v>382.04</v>
      </c>
      <c r="B22536" t="str">
        <f t="shared" si="352"/>
        <v>382.04---3</v>
      </c>
      <c r="C22536" t="s">
        <v>4216</v>
      </c>
      <c r="D22536" t="s">
        <v>1251</v>
      </c>
      <c r="E22536">
        <v>3</v>
      </c>
    </row>
    <row r="22537" spans="1:5" ht="13.5" customHeight="1">
      <c r="A22537">
        <v>382.04</v>
      </c>
      <c r="B22537" t="str">
        <f t="shared" si="352"/>
        <v>382.04---4</v>
      </c>
      <c r="C22537" t="s">
        <v>4216</v>
      </c>
      <c r="D22537" t="s">
        <v>1046</v>
      </c>
      <c r="E22537">
        <v>4</v>
      </c>
    </row>
    <row r="22538" spans="1:5" ht="13.5" customHeight="1">
      <c r="A22538">
        <v>382.04</v>
      </c>
      <c r="B22538" t="str">
        <f t="shared" si="352"/>
        <v>382.04---5</v>
      </c>
      <c r="C22538" t="s">
        <v>4216</v>
      </c>
      <c r="D22538" t="s">
        <v>1045</v>
      </c>
      <c r="E22538">
        <v>5</v>
      </c>
    </row>
    <row r="22539" spans="1:5" ht="13.5" customHeight="1">
      <c r="A22539">
        <v>382.04</v>
      </c>
      <c r="B22539" t="str">
        <f t="shared" si="352"/>
        <v>382.04---6</v>
      </c>
      <c r="C22539" t="s">
        <v>4216</v>
      </c>
      <c r="D22539" t="s">
        <v>810</v>
      </c>
      <c r="E22539">
        <v>6</v>
      </c>
    </row>
    <row r="22540" spans="1:5" ht="13.5" customHeight="1">
      <c r="A22540">
        <v>382.04</v>
      </c>
      <c r="B22540" t="str">
        <f t="shared" si="352"/>
        <v>382.04---7</v>
      </c>
      <c r="C22540" t="s">
        <v>4216</v>
      </c>
      <c r="D22540" t="s">
        <v>1041</v>
      </c>
      <c r="E22540">
        <v>7</v>
      </c>
    </row>
    <row r="22541" spans="1:5" ht="13.5" customHeight="1">
      <c r="A22541">
        <v>382.04</v>
      </c>
      <c r="B22541" t="str">
        <f t="shared" si="352"/>
        <v>382.04---8</v>
      </c>
      <c r="C22541" t="s">
        <v>4216</v>
      </c>
      <c r="D22541" t="s">
        <v>1146</v>
      </c>
      <c r="E22541">
        <v>8</v>
      </c>
    </row>
    <row r="22542" spans="1:5" ht="13.5" customHeight="1">
      <c r="A22542">
        <v>382.04</v>
      </c>
      <c r="B22542" t="str">
        <f t="shared" si="352"/>
        <v>382.04---9</v>
      </c>
      <c r="C22542" t="s">
        <v>4216</v>
      </c>
      <c r="D22542" t="s">
        <v>1092</v>
      </c>
      <c r="E22542">
        <v>9</v>
      </c>
    </row>
    <row r="22543" spans="1:5" ht="13.5" customHeight="1">
      <c r="A22543">
        <v>382.04</v>
      </c>
      <c r="B22543" t="str">
        <f t="shared" si="352"/>
        <v>382.04---10</v>
      </c>
      <c r="C22543" t="s">
        <v>4216</v>
      </c>
      <c r="D22543" t="s">
        <v>713</v>
      </c>
      <c r="E22543">
        <v>10</v>
      </c>
    </row>
    <row r="22544" spans="1:5" ht="13.5" customHeight="1">
      <c r="A22544">
        <v>382.04</v>
      </c>
      <c r="B22544" t="str">
        <f t="shared" si="352"/>
        <v>382.04---11</v>
      </c>
      <c r="C22544" t="s">
        <v>4216</v>
      </c>
      <c r="D22544" t="s">
        <v>842</v>
      </c>
      <c r="E22544">
        <v>11</v>
      </c>
    </row>
    <row r="22545" spans="1:5" ht="13.5" customHeight="1">
      <c r="A22545">
        <v>382.04</v>
      </c>
      <c r="B22545" t="str">
        <f t="shared" si="352"/>
        <v>382.04---12</v>
      </c>
      <c r="C22545" t="s">
        <v>4216</v>
      </c>
      <c r="D22545" t="s">
        <v>825</v>
      </c>
      <c r="E22545">
        <v>12</v>
      </c>
    </row>
    <row r="22546" spans="1:5" ht="13.5" customHeight="1">
      <c r="A22546">
        <v>382.04</v>
      </c>
      <c r="B22546" t="str">
        <f t="shared" si="352"/>
        <v>382.04---13</v>
      </c>
      <c r="C22546" t="s">
        <v>4216</v>
      </c>
      <c r="D22546" t="s">
        <v>809</v>
      </c>
      <c r="E22546">
        <v>13</v>
      </c>
    </row>
    <row r="22547" spans="1:5" ht="13.5" customHeight="1">
      <c r="A22547">
        <v>382.04</v>
      </c>
      <c r="B22547" t="str">
        <f t="shared" si="352"/>
        <v>382.04---14</v>
      </c>
      <c r="C22547" t="s">
        <v>4220</v>
      </c>
      <c r="D22547" t="s">
        <v>1270</v>
      </c>
      <c r="E22547">
        <v>14</v>
      </c>
    </row>
    <row r="22548" spans="1:5" ht="13.5" customHeight="1">
      <c r="A22548">
        <v>382.04</v>
      </c>
      <c r="B22548" t="str">
        <f t="shared" si="352"/>
        <v>382.04---15</v>
      </c>
      <c r="C22548" t="s">
        <v>4228</v>
      </c>
      <c r="D22548" t="s">
        <v>1181</v>
      </c>
      <c r="E22548">
        <v>15</v>
      </c>
    </row>
    <row r="22549" spans="1:5" ht="13.5" customHeight="1">
      <c r="A22549">
        <v>382.04</v>
      </c>
      <c r="B22549" t="str">
        <f t="shared" si="352"/>
        <v>382.04---16</v>
      </c>
      <c r="C22549" t="s">
        <v>4223</v>
      </c>
      <c r="D22549" t="s">
        <v>1084</v>
      </c>
      <c r="E22549">
        <v>16</v>
      </c>
    </row>
    <row r="22550" spans="1:5" ht="13.5" customHeight="1">
      <c r="A22550">
        <v>382.04</v>
      </c>
      <c r="B22550" t="str">
        <f t="shared" si="352"/>
        <v>382.04---17</v>
      </c>
      <c r="C22550" t="s">
        <v>4276</v>
      </c>
      <c r="D22550" t="s">
        <v>856</v>
      </c>
      <c r="E22550">
        <v>17</v>
      </c>
    </row>
    <row r="22551" spans="1:5" ht="13.5" customHeight="1">
      <c r="A22551">
        <v>382.04</v>
      </c>
      <c r="B22551" t="str">
        <f t="shared" si="352"/>
        <v>382.04---18</v>
      </c>
      <c r="C22551" t="s">
        <v>4259</v>
      </c>
      <c r="D22551" t="s">
        <v>1023</v>
      </c>
      <c r="E22551">
        <v>18</v>
      </c>
    </row>
    <row r="22552" spans="1:5" ht="13.5" customHeight="1">
      <c r="A22552">
        <v>382.04</v>
      </c>
      <c r="B22552" t="str">
        <f t="shared" si="352"/>
        <v>382.04---19</v>
      </c>
      <c r="C22552" t="s">
        <v>4254</v>
      </c>
      <c r="D22552" t="s">
        <v>968</v>
      </c>
      <c r="E22552">
        <v>19</v>
      </c>
    </row>
    <row r="22553" spans="1:5" ht="13.5" customHeight="1">
      <c r="A22553">
        <v>382.04</v>
      </c>
      <c r="B22553" t="str">
        <f t="shared" si="352"/>
        <v>382.04---20</v>
      </c>
      <c r="C22553" t="s">
        <v>4235</v>
      </c>
      <c r="D22553" t="s">
        <v>846</v>
      </c>
      <c r="E22553">
        <v>20</v>
      </c>
    </row>
    <row r="22554" spans="1:5" ht="13.5" customHeight="1">
      <c r="A22554">
        <v>382.04</v>
      </c>
      <c r="B22554" t="str">
        <f t="shared" si="352"/>
        <v>382.04---21</v>
      </c>
      <c r="C22554" t="s">
        <v>4236</v>
      </c>
      <c r="D22554" t="s">
        <v>718</v>
      </c>
      <c r="E22554">
        <v>21</v>
      </c>
    </row>
    <row r="22555" spans="1:5" ht="13.5" customHeight="1">
      <c r="A22555">
        <v>382.04</v>
      </c>
      <c r="B22555" t="str">
        <f t="shared" si="352"/>
        <v>382.04---22</v>
      </c>
      <c r="C22555" t="s">
        <v>4277</v>
      </c>
      <c r="D22555" t="s">
        <v>722</v>
      </c>
      <c r="E22555">
        <v>22</v>
      </c>
    </row>
    <row r="22556" spans="1:5" ht="13.5" customHeight="1">
      <c r="A22556">
        <v>382.04</v>
      </c>
      <c r="B22556" t="str">
        <f t="shared" si="352"/>
        <v>382.04---23</v>
      </c>
      <c r="C22556" t="s">
        <v>4257</v>
      </c>
      <c r="D22556" t="s">
        <v>1186</v>
      </c>
      <c r="E22556">
        <v>23</v>
      </c>
    </row>
    <row r="22557" spans="1:5" ht="13.5" customHeight="1">
      <c r="A22557">
        <v>382.04</v>
      </c>
      <c r="B22557" t="str">
        <f t="shared" si="352"/>
        <v>382.04---24</v>
      </c>
      <c r="C22557" t="s">
        <v>1017</v>
      </c>
      <c r="D22557" t="s">
        <v>796</v>
      </c>
      <c r="E22557">
        <v>24</v>
      </c>
    </row>
    <row r="22558" spans="1:5" ht="13.5" customHeight="1">
      <c r="A22558">
        <v>382.04</v>
      </c>
      <c r="B22558" t="str">
        <f t="shared" si="352"/>
        <v>382.04---25</v>
      </c>
      <c r="C22558" t="s">
        <v>731</v>
      </c>
      <c r="D22558" t="s">
        <v>800</v>
      </c>
      <c r="E22558">
        <v>25</v>
      </c>
    </row>
    <row r="22559" spans="1:5" ht="13.5" customHeight="1">
      <c r="A22559">
        <v>382.04</v>
      </c>
      <c r="B22559" t="str">
        <f t="shared" si="352"/>
        <v>382.04---26</v>
      </c>
      <c r="C22559" t="s">
        <v>887</v>
      </c>
      <c r="D22559" t="s">
        <v>992</v>
      </c>
      <c r="E22559">
        <v>26</v>
      </c>
    </row>
    <row r="22560" spans="1:5" ht="13.5" customHeight="1">
      <c r="A22560">
        <v>382.04</v>
      </c>
      <c r="B22560" t="str">
        <f t="shared" si="352"/>
        <v>382.04---27</v>
      </c>
      <c r="C22560" t="s">
        <v>741</v>
      </c>
      <c r="D22560" t="s">
        <v>1248</v>
      </c>
      <c r="E22560">
        <v>27</v>
      </c>
    </row>
    <row r="22561" spans="1:5" ht="13.5" customHeight="1">
      <c r="A22561">
        <v>382.04</v>
      </c>
      <c r="B22561" t="str">
        <f t="shared" si="352"/>
        <v>382.04---28</v>
      </c>
      <c r="C22561" t="s">
        <v>743</v>
      </c>
      <c r="D22561" t="s">
        <v>754</v>
      </c>
      <c r="E22561">
        <v>28</v>
      </c>
    </row>
    <row r="22562" spans="1:5" ht="13.5" customHeight="1">
      <c r="A22562">
        <v>382.04</v>
      </c>
      <c r="B22562" t="str">
        <f t="shared" si="352"/>
        <v>382.04---29</v>
      </c>
      <c r="C22562" t="s">
        <v>745</v>
      </c>
      <c r="D22562" t="s">
        <v>837</v>
      </c>
      <c r="E22562">
        <v>29</v>
      </c>
    </row>
    <row r="22563" spans="1:5" ht="13.5" customHeight="1">
      <c r="A22563">
        <v>382.04</v>
      </c>
      <c r="B22563" t="str">
        <f t="shared" si="352"/>
        <v>382.04---30</v>
      </c>
      <c r="C22563" t="s">
        <v>987</v>
      </c>
      <c r="D22563" t="s">
        <v>1263</v>
      </c>
      <c r="E22563">
        <v>30</v>
      </c>
    </row>
    <row r="22564" spans="1:5" ht="13.5" customHeight="1">
      <c r="A22564">
        <v>382.04</v>
      </c>
      <c r="B22564" t="str">
        <f t="shared" si="352"/>
        <v>382.04---31</v>
      </c>
      <c r="C22564" t="s">
        <v>989</v>
      </c>
      <c r="D22564" t="s">
        <v>738</v>
      </c>
      <c r="E22564">
        <v>31</v>
      </c>
    </row>
    <row r="22565" spans="1:5" ht="13.5" customHeight="1">
      <c r="A22565">
        <v>382.04</v>
      </c>
      <c r="B22565" t="str">
        <f t="shared" si="352"/>
        <v>382.04---32</v>
      </c>
      <c r="C22565" t="s">
        <v>799</v>
      </c>
      <c r="D22565" t="s">
        <v>809</v>
      </c>
      <c r="E22565">
        <v>32</v>
      </c>
    </row>
    <row r="22566" spans="1:5" ht="13.5" customHeight="1">
      <c r="A22566">
        <v>382.04</v>
      </c>
      <c r="B22566" t="str">
        <f t="shared" si="352"/>
        <v>382.04---33</v>
      </c>
      <c r="C22566" t="s">
        <v>747</v>
      </c>
      <c r="D22566" t="s">
        <v>1154</v>
      </c>
      <c r="E22566">
        <v>33</v>
      </c>
    </row>
    <row r="22567" spans="1:5" ht="13.5" customHeight="1">
      <c r="A22567">
        <v>382.04</v>
      </c>
      <c r="B22567" t="str">
        <f t="shared" si="352"/>
        <v>382.04---34</v>
      </c>
      <c r="C22567" t="s">
        <v>938</v>
      </c>
      <c r="D22567" t="s">
        <v>859</v>
      </c>
      <c r="E22567">
        <v>34</v>
      </c>
    </row>
    <row r="22568" spans="1:5" ht="13.5" customHeight="1">
      <c r="A22568">
        <v>382.04</v>
      </c>
      <c r="B22568" t="str">
        <f t="shared" si="352"/>
        <v>382.04---35</v>
      </c>
      <c r="C22568" t="s">
        <v>749</v>
      </c>
      <c r="D22568" t="s">
        <v>1082</v>
      </c>
      <c r="E22568">
        <v>35</v>
      </c>
    </row>
    <row r="22569" spans="1:5" ht="13.5" customHeight="1">
      <c r="A22569">
        <v>382.04</v>
      </c>
      <c r="B22569" t="str">
        <f t="shared" si="352"/>
        <v>382.04---36</v>
      </c>
      <c r="C22569" t="s">
        <v>1074</v>
      </c>
      <c r="D22569" t="s">
        <v>880</v>
      </c>
      <c r="E22569">
        <v>36</v>
      </c>
    </row>
    <row r="22570" spans="1:5" ht="13.5" customHeight="1">
      <c r="A22570">
        <v>382.04</v>
      </c>
      <c r="B22570" t="str">
        <f t="shared" si="352"/>
        <v>382.04---37</v>
      </c>
      <c r="C22570" t="s">
        <v>1019</v>
      </c>
      <c r="D22570" t="s">
        <v>734</v>
      </c>
      <c r="E22570">
        <v>37</v>
      </c>
    </row>
    <row r="22571" spans="1:5" ht="13.5" customHeight="1">
      <c r="A22571">
        <v>382.04</v>
      </c>
      <c r="B22571" t="str">
        <f t="shared" si="352"/>
        <v>382.04---38</v>
      </c>
      <c r="C22571" t="s">
        <v>820</v>
      </c>
      <c r="D22571" t="s">
        <v>882</v>
      </c>
      <c r="E22571">
        <v>38</v>
      </c>
    </row>
    <row r="22572" spans="1:5" ht="13.5" customHeight="1">
      <c r="A22572">
        <v>382.04</v>
      </c>
      <c r="B22572" t="str">
        <f t="shared" si="352"/>
        <v>382.04---39</v>
      </c>
      <c r="C22572" t="s">
        <v>824</v>
      </c>
      <c r="D22572" t="s">
        <v>752</v>
      </c>
      <c r="E22572">
        <v>39</v>
      </c>
    </row>
    <row r="22573" spans="1:5" ht="13.5" customHeight="1">
      <c r="A22573">
        <v>382.04</v>
      </c>
      <c r="B22573" t="str">
        <f t="shared" si="352"/>
        <v>382.04---40</v>
      </c>
      <c r="C22573" t="s">
        <v>826</v>
      </c>
      <c r="D22573" t="s">
        <v>1079</v>
      </c>
      <c r="E22573">
        <v>40</v>
      </c>
    </row>
    <row r="22574" spans="1:5" ht="13.5" customHeight="1">
      <c r="A22574">
        <v>382.04</v>
      </c>
      <c r="B22574" t="str">
        <f t="shared" si="352"/>
        <v>382.04---41</v>
      </c>
      <c r="C22574" t="s">
        <v>755</v>
      </c>
      <c r="D22574" t="s">
        <v>1146</v>
      </c>
      <c r="E22574">
        <v>41</v>
      </c>
    </row>
    <row r="22575" spans="1:5" ht="13.5" customHeight="1">
      <c r="A22575">
        <v>382.04</v>
      </c>
      <c r="B22575" t="str">
        <f t="shared" si="352"/>
        <v>382.04---42</v>
      </c>
      <c r="C22575" t="s">
        <v>832</v>
      </c>
      <c r="D22575" t="s">
        <v>949</v>
      </c>
      <c r="E22575">
        <v>42</v>
      </c>
    </row>
    <row r="22576" spans="1:5" ht="13.5" customHeight="1">
      <c r="A22576">
        <v>382.04</v>
      </c>
      <c r="B22576" t="str">
        <f t="shared" si="352"/>
        <v>382.04---43</v>
      </c>
      <c r="C22576" t="s">
        <v>991</v>
      </c>
      <c r="D22576" t="s">
        <v>966</v>
      </c>
      <c r="E22576">
        <v>43</v>
      </c>
    </row>
    <row r="22577" spans="1:5" ht="13.5" customHeight="1">
      <c r="A22577">
        <v>382.04</v>
      </c>
      <c r="B22577" t="str">
        <f t="shared" si="352"/>
        <v>382.04---44</v>
      </c>
      <c r="C22577" t="s">
        <v>836</v>
      </c>
      <c r="D22577" t="s">
        <v>835</v>
      </c>
      <c r="E22577">
        <v>44</v>
      </c>
    </row>
    <row r="22578" spans="1:5" ht="13.5" customHeight="1">
      <c r="A22578">
        <v>382.04</v>
      </c>
      <c r="B22578" t="str">
        <f t="shared" si="352"/>
        <v>382.04---45</v>
      </c>
      <c r="C22578" t="s">
        <v>967</v>
      </c>
      <c r="D22578" t="s">
        <v>1046</v>
      </c>
      <c r="E22578">
        <v>45</v>
      </c>
    </row>
    <row r="22579" spans="1:5" ht="13.5" customHeight="1">
      <c r="A22579">
        <v>382.04</v>
      </c>
      <c r="B22579" t="str">
        <f t="shared" si="352"/>
        <v>382.04---46</v>
      </c>
      <c r="C22579" t="s">
        <v>1111</v>
      </c>
      <c r="D22579" t="s">
        <v>1045</v>
      </c>
      <c r="E22579">
        <v>46</v>
      </c>
    </row>
    <row r="22580" spans="1:5" ht="13.5" customHeight="1">
      <c r="A22580">
        <v>382.04</v>
      </c>
      <c r="B22580" t="str">
        <f t="shared" si="352"/>
        <v>382.04---47</v>
      </c>
      <c r="C22580" t="s">
        <v>801</v>
      </c>
      <c r="D22580" t="s">
        <v>810</v>
      </c>
      <c r="E22580">
        <v>47</v>
      </c>
    </row>
    <row r="22581" spans="1:5" ht="13.5" customHeight="1">
      <c r="A22581">
        <v>382.04</v>
      </c>
      <c r="B22581" t="str">
        <f t="shared" si="352"/>
        <v>382.04---48</v>
      </c>
      <c r="C22581" t="s">
        <v>868</v>
      </c>
      <c r="D22581" t="s">
        <v>758</v>
      </c>
      <c r="E22581">
        <v>48</v>
      </c>
    </row>
    <row r="22582" spans="1:5" ht="13.5" customHeight="1">
      <c r="A22582">
        <v>382.04</v>
      </c>
      <c r="B22582" t="str">
        <f t="shared" si="352"/>
        <v>382.04---49</v>
      </c>
      <c r="C22582" t="s">
        <v>948</v>
      </c>
      <c r="D22582" t="s">
        <v>1010</v>
      </c>
      <c r="E22582">
        <v>49</v>
      </c>
    </row>
    <row r="22583" spans="1:5" ht="13.5" customHeight="1">
      <c r="A22583">
        <v>382.04</v>
      </c>
      <c r="B22583" t="str">
        <f t="shared" si="352"/>
        <v>382.04---50</v>
      </c>
      <c r="C22583" t="s">
        <v>1011</v>
      </c>
      <c r="D22583" t="s">
        <v>856</v>
      </c>
      <c r="E22583">
        <v>50</v>
      </c>
    </row>
    <row r="22584" spans="1:5" ht="13.5" customHeight="1">
      <c r="A22584">
        <v>382.04</v>
      </c>
      <c r="B22584" t="str">
        <f t="shared" si="352"/>
        <v>382.04---51</v>
      </c>
      <c r="C22584" t="s">
        <v>5912</v>
      </c>
      <c r="D22584" t="s">
        <v>764</v>
      </c>
      <c r="E22584">
        <v>51</v>
      </c>
    </row>
    <row r="22585" spans="1:5" ht="13.5" customHeight="1">
      <c r="A22585">
        <v>382.04</v>
      </c>
      <c r="B22585" t="str">
        <f t="shared" si="352"/>
        <v>382.04---52</v>
      </c>
      <c r="C22585" t="s">
        <v>5929</v>
      </c>
      <c r="D22585" t="s">
        <v>813</v>
      </c>
      <c r="E22585">
        <v>52</v>
      </c>
    </row>
    <row r="22586" spans="1:5" ht="13.5" customHeight="1">
      <c r="A22586">
        <v>382.04</v>
      </c>
      <c r="B22586" t="str">
        <f t="shared" si="352"/>
        <v>382.04---53</v>
      </c>
      <c r="C22586" t="s">
        <v>5946</v>
      </c>
      <c r="D22586" t="s">
        <v>893</v>
      </c>
      <c r="E22586">
        <v>53</v>
      </c>
    </row>
    <row r="22587" spans="1:5" ht="13.5" customHeight="1">
      <c r="A22587">
        <v>382.04</v>
      </c>
      <c r="B22587" t="str">
        <f t="shared" si="352"/>
        <v>382.04---54</v>
      </c>
      <c r="C22587" t="s">
        <v>5947</v>
      </c>
      <c r="D22587" t="s">
        <v>884</v>
      </c>
      <c r="E22587">
        <v>54</v>
      </c>
    </row>
    <row r="22588" spans="1:5" ht="13.5" customHeight="1">
      <c r="A22588">
        <v>382.04</v>
      </c>
      <c r="B22588" t="str">
        <f t="shared" si="352"/>
        <v>382.04---55</v>
      </c>
      <c r="C22588" t="s">
        <v>5967</v>
      </c>
      <c r="D22588" t="s">
        <v>986</v>
      </c>
      <c r="E22588">
        <v>55</v>
      </c>
    </row>
    <row r="22589" spans="1:5" ht="13.5" customHeight="1">
      <c r="A22589">
        <v>382.04</v>
      </c>
      <c r="B22589" t="str">
        <f t="shared" si="352"/>
        <v>382.04---56</v>
      </c>
      <c r="C22589" t="s">
        <v>5983</v>
      </c>
      <c r="D22589" t="s">
        <v>1023</v>
      </c>
      <c r="E22589">
        <v>56</v>
      </c>
    </row>
    <row r="22590" spans="1:5" ht="13.5" customHeight="1">
      <c r="A22590">
        <v>382.04</v>
      </c>
      <c r="B22590" t="str">
        <f t="shared" si="352"/>
        <v>382.04---57</v>
      </c>
      <c r="C22590" t="s">
        <v>5915</v>
      </c>
      <c r="D22590" t="s">
        <v>772</v>
      </c>
      <c r="E22590">
        <v>57</v>
      </c>
    </row>
    <row r="22591" spans="1:5" ht="13.5" customHeight="1">
      <c r="A22591">
        <v>382.04</v>
      </c>
      <c r="B22591" t="str">
        <f t="shared" si="352"/>
        <v>382.04---58</v>
      </c>
      <c r="C22591" t="s">
        <v>5970</v>
      </c>
      <c r="D22591" t="s">
        <v>999</v>
      </c>
      <c r="E22591">
        <v>58</v>
      </c>
    </row>
    <row r="22592" spans="1:5" ht="13.5" customHeight="1">
      <c r="A22592">
        <v>382.04</v>
      </c>
      <c r="B22592" t="str">
        <f t="shared" si="352"/>
        <v>382.04---59</v>
      </c>
      <c r="C22592" t="s">
        <v>5926</v>
      </c>
      <c r="D22592" t="s">
        <v>843</v>
      </c>
      <c r="E22592">
        <v>59</v>
      </c>
    </row>
    <row r="22593" spans="1:5" ht="13.5" customHeight="1">
      <c r="A22593">
        <v>382.04</v>
      </c>
      <c r="B22593" t="str">
        <f t="shared" si="352"/>
        <v>382.04---60</v>
      </c>
      <c r="C22593" t="s">
        <v>5917</v>
      </c>
      <c r="D22593" t="s">
        <v>789</v>
      </c>
      <c r="E22593">
        <v>60</v>
      </c>
    </row>
    <row r="22594" spans="1:5" ht="13.5" customHeight="1">
      <c r="A22594">
        <v>382.04</v>
      </c>
      <c r="B22594" t="str">
        <f t="shared" si="352"/>
        <v>382.04---61</v>
      </c>
      <c r="C22594" t="s">
        <v>5918</v>
      </c>
      <c r="D22594" t="s">
        <v>770</v>
      </c>
      <c r="E22594">
        <v>61</v>
      </c>
    </row>
    <row r="22595" spans="1:5" ht="13.5" customHeight="1">
      <c r="A22595">
        <v>382.04</v>
      </c>
      <c r="B22595" t="str">
        <f t="shared" ref="B22595:B22658" si="353">A22595&amp;"---"&amp;E22595</f>
        <v>382.04---62</v>
      </c>
      <c r="C22595" t="s">
        <v>5932</v>
      </c>
      <c r="D22595" t="s">
        <v>846</v>
      </c>
      <c r="E22595">
        <v>62</v>
      </c>
    </row>
    <row r="22596" spans="1:5" ht="13.5" customHeight="1">
      <c r="A22596">
        <v>382.04</v>
      </c>
      <c r="B22596" t="str">
        <f t="shared" si="353"/>
        <v>382.04---63</v>
      </c>
      <c r="C22596" t="s">
        <v>5963</v>
      </c>
      <c r="D22596" t="s">
        <v>937</v>
      </c>
      <c r="E22596">
        <v>63</v>
      </c>
    </row>
    <row r="22597" spans="1:5" ht="13.5" customHeight="1">
      <c r="A22597">
        <v>382.04</v>
      </c>
      <c r="B22597" t="str">
        <f t="shared" si="353"/>
        <v>382.04---64</v>
      </c>
      <c r="C22597" t="s">
        <v>5933</v>
      </c>
      <c r="D22597" t="s">
        <v>855</v>
      </c>
      <c r="E22597">
        <v>64</v>
      </c>
    </row>
    <row r="22598" spans="1:5" ht="13.5" customHeight="1">
      <c r="A22598">
        <v>382.04</v>
      </c>
      <c r="B22598" t="str">
        <f t="shared" si="353"/>
        <v>382.04---65</v>
      </c>
      <c r="C22598" t="s">
        <v>5985</v>
      </c>
      <c r="D22598" t="s">
        <v>1159</v>
      </c>
      <c r="E22598">
        <v>65</v>
      </c>
    </row>
    <row r="22599" spans="1:5" ht="13.5" customHeight="1">
      <c r="A22599">
        <v>382.04</v>
      </c>
      <c r="B22599" t="str">
        <f t="shared" si="353"/>
        <v>382.04---66</v>
      </c>
      <c r="C22599" t="s">
        <v>5951</v>
      </c>
      <c r="D22599" t="s">
        <v>879</v>
      </c>
      <c r="E22599">
        <v>66</v>
      </c>
    </row>
    <row r="22600" spans="1:5" ht="13.5" customHeight="1">
      <c r="A22600">
        <v>382.04</v>
      </c>
      <c r="B22600" t="str">
        <f t="shared" si="353"/>
        <v>382.04---67</v>
      </c>
      <c r="C22600" t="s">
        <v>5935</v>
      </c>
      <c r="D22600" t="s">
        <v>816</v>
      </c>
      <c r="E22600">
        <v>67</v>
      </c>
    </row>
    <row r="22601" spans="1:5" ht="13.5" customHeight="1">
      <c r="A22601">
        <v>382.04</v>
      </c>
      <c r="B22601" t="str">
        <f t="shared" si="353"/>
        <v>382.04---68</v>
      </c>
      <c r="C22601" t="s">
        <v>6013</v>
      </c>
      <c r="D22601" t="s">
        <v>968</v>
      </c>
      <c r="E22601">
        <v>68</v>
      </c>
    </row>
    <row r="22602" spans="1:5" ht="13.5" customHeight="1">
      <c r="A22602">
        <v>382.04</v>
      </c>
      <c r="B22602" t="str">
        <f t="shared" si="353"/>
        <v>382.04---69</v>
      </c>
      <c r="C22602" t="s">
        <v>5954</v>
      </c>
      <c r="D22602" t="s">
        <v>1166</v>
      </c>
      <c r="E22602">
        <v>69</v>
      </c>
    </row>
    <row r="22603" spans="1:5" ht="13.5" customHeight="1">
      <c r="A22603">
        <v>382.04</v>
      </c>
      <c r="B22603" t="str">
        <f t="shared" si="353"/>
        <v>382.04---70</v>
      </c>
      <c r="C22603" t="s">
        <v>5957</v>
      </c>
      <c r="D22603" t="s">
        <v>913</v>
      </c>
      <c r="E22603">
        <v>70</v>
      </c>
    </row>
    <row r="22604" spans="1:5" ht="13.5" customHeight="1">
      <c r="A22604">
        <v>382.04</v>
      </c>
      <c r="B22604" t="str">
        <f t="shared" si="353"/>
        <v>382.04---71</v>
      </c>
      <c r="C22604" t="s">
        <v>5991</v>
      </c>
      <c r="D22604" t="s">
        <v>1092</v>
      </c>
      <c r="E22604">
        <v>71</v>
      </c>
    </row>
    <row r="22605" spans="1:5" ht="13.5" customHeight="1">
      <c r="A22605">
        <v>382.04</v>
      </c>
      <c r="B22605" t="str">
        <f t="shared" si="353"/>
        <v>382.04---72</v>
      </c>
      <c r="C22605" t="s">
        <v>5924</v>
      </c>
      <c r="D22605" t="s">
        <v>726</v>
      </c>
      <c r="E22605">
        <v>72</v>
      </c>
    </row>
    <row r="22606" spans="1:5" ht="13.5" customHeight="1">
      <c r="A22606">
        <v>382.04</v>
      </c>
      <c r="B22606" t="str">
        <f t="shared" si="353"/>
        <v>382.04---73</v>
      </c>
      <c r="C22606" t="s">
        <v>5999</v>
      </c>
      <c r="D22606" t="s">
        <v>1371</v>
      </c>
      <c r="E22606">
        <v>73</v>
      </c>
    </row>
    <row r="22607" spans="1:5" ht="13.5" customHeight="1">
      <c r="A22607">
        <v>382.05</v>
      </c>
      <c r="B22607" t="str">
        <f t="shared" si="353"/>
        <v>382.05---1</v>
      </c>
      <c r="C22607" t="s">
        <v>4234</v>
      </c>
      <c r="D22607" t="s">
        <v>1457</v>
      </c>
      <c r="E22607">
        <v>1</v>
      </c>
    </row>
    <row r="22608" spans="1:5" ht="13.5" customHeight="1">
      <c r="A22608">
        <v>382.05</v>
      </c>
      <c r="B22608" t="str">
        <f t="shared" si="353"/>
        <v>382.05---2</v>
      </c>
      <c r="C22608" t="s">
        <v>4216</v>
      </c>
      <c r="D22608" t="s">
        <v>1457</v>
      </c>
      <c r="E22608">
        <v>2</v>
      </c>
    </row>
    <row r="22609" spans="1:5" ht="13.5" customHeight="1">
      <c r="A22609">
        <v>382.05</v>
      </c>
      <c r="B22609" t="str">
        <f t="shared" si="353"/>
        <v>382.05---3</v>
      </c>
      <c r="C22609" t="s">
        <v>4216</v>
      </c>
      <c r="D22609" t="s">
        <v>1251</v>
      </c>
      <c r="E22609">
        <v>3</v>
      </c>
    </row>
    <row r="22610" spans="1:5" ht="13.5" customHeight="1">
      <c r="A22610">
        <v>382.05</v>
      </c>
      <c r="B22610" t="str">
        <f t="shared" si="353"/>
        <v>382.05---4</v>
      </c>
      <c r="C22610" t="s">
        <v>4216</v>
      </c>
      <c r="D22610" t="s">
        <v>1046</v>
      </c>
      <c r="E22610">
        <v>4</v>
      </c>
    </row>
    <row r="22611" spans="1:5" ht="13.5" customHeight="1">
      <c r="A22611">
        <v>382.05</v>
      </c>
      <c r="B22611" t="str">
        <f t="shared" si="353"/>
        <v>382.05---5</v>
      </c>
      <c r="C22611" t="s">
        <v>4216</v>
      </c>
      <c r="D22611" t="s">
        <v>1045</v>
      </c>
      <c r="E22611">
        <v>5</v>
      </c>
    </row>
    <row r="22612" spans="1:5" ht="13.5" customHeight="1">
      <c r="A22612">
        <v>382.05</v>
      </c>
      <c r="B22612" t="str">
        <f t="shared" si="353"/>
        <v>382.05---6</v>
      </c>
      <c r="C22612" t="s">
        <v>4216</v>
      </c>
      <c r="D22612" t="s">
        <v>810</v>
      </c>
      <c r="E22612">
        <v>6</v>
      </c>
    </row>
    <row r="22613" spans="1:5" ht="13.5" customHeight="1">
      <c r="A22613">
        <v>382.05</v>
      </c>
      <c r="B22613" t="str">
        <f t="shared" si="353"/>
        <v>382.05---7</v>
      </c>
      <c r="C22613" t="s">
        <v>4216</v>
      </c>
      <c r="D22613" t="s">
        <v>1041</v>
      </c>
      <c r="E22613">
        <v>7</v>
      </c>
    </row>
    <row r="22614" spans="1:5" ht="13.5" customHeight="1">
      <c r="A22614">
        <v>382.05</v>
      </c>
      <c r="B22614" t="str">
        <f t="shared" si="353"/>
        <v>382.05---8</v>
      </c>
      <c r="C22614" t="s">
        <v>4216</v>
      </c>
      <c r="D22614" t="s">
        <v>1146</v>
      </c>
      <c r="E22614">
        <v>8</v>
      </c>
    </row>
    <row r="22615" spans="1:5" ht="13.5" customHeight="1">
      <c r="A22615">
        <v>382.05</v>
      </c>
      <c r="B22615" t="str">
        <f t="shared" si="353"/>
        <v>382.05---9</v>
      </c>
      <c r="C22615" t="s">
        <v>4216</v>
      </c>
      <c r="D22615" t="s">
        <v>1092</v>
      </c>
      <c r="E22615">
        <v>9</v>
      </c>
    </row>
    <row r="22616" spans="1:5" ht="13.5" customHeight="1">
      <c r="A22616">
        <v>382.05</v>
      </c>
      <c r="B22616" t="str">
        <f t="shared" si="353"/>
        <v>382.05---10</v>
      </c>
      <c r="C22616" t="s">
        <v>4216</v>
      </c>
      <c r="D22616" t="s">
        <v>713</v>
      </c>
      <c r="E22616">
        <v>10</v>
      </c>
    </row>
    <row r="22617" spans="1:5" ht="13.5" customHeight="1">
      <c r="A22617">
        <v>382.05</v>
      </c>
      <c r="B22617" t="str">
        <f t="shared" si="353"/>
        <v>382.05---11</v>
      </c>
      <c r="C22617" t="s">
        <v>4216</v>
      </c>
      <c r="D22617" t="s">
        <v>842</v>
      </c>
      <c r="E22617">
        <v>11</v>
      </c>
    </row>
    <row r="22618" spans="1:5" ht="13.5" customHeight="1">
      <c r="A22618">
        <v>382.05</v>
      </c>
      <c r="B22618" t="str">
        <f t="shared" si="353"/>
        <v>382.05---12</v>
      </c>
      <c r="C22618" t="s">
        <v>4216</v>
      </c>
      <c r="D22618" t="s">
        <v>825</v>
      </c>
      <c r="E22618">
        <v>12</v>
      </c>
    </row>
    <row r="22619" spans="1:5" ht="13.5" customHeight="1">
      <c r="A22619">
        <v>382.05</v>
      </c>
      <c r="B22619" t="str">
        <f t="shared" si="353"/>
        <v>382.05---13</v>
      </c>
      <c r="C22619" t="s">
        <v>4216</v>
      </c>
      <c r="D22619" t="s">
        <v>809</v>
      </c>
      <c r="E22619">
        <v>13</v>
      </c>
    </row>
    <row r="22620" spans="1:5" ht="13.5" customHeight="1">
      <c r="A22620">
        <v>382.05</v>
      </c>
      <c r="B22620" t="str">
        <f t="shared" si="353"/>
        <v>382.05---14</v>
      </c>
      <c r="C22620" t="s">
        <v>4220</v>
      </c>
      <c r="D22620" t="s">
        <v>1270</v>
      </c>
      <c r="E22620">
        <v>14</v>
      </c>
    </row>
    <row r="22621" spans="1:5" ht="13.5" customHeight="1">
      <c r="A22621">
        <v>382.05</v>
      </c>
      <c r="B22621" t="str">
        <f t="shared" si="353"/>
        <v>382.05---15</v>
      </c>
      <c r="C22621" t="s">
        <v>4228</v>
      </c>
      <c r="D22621" t="s">
        <v>1181</v>
      </c>
      <c r="E22621">
        <v>15</v>
      </c>
    </row>
    <row r="22622" spans="1:5" ht="13.5" customHeight="1">
      <c r="A22622">
        <v>382.05</v>
      </c>
      <c r="B22622" t="str">
        <f t="shared" si="353"/>
        <v>382.05---16</v>
      </c>
      <c r="C22622" t="s">
        <v>4223</v>
      </c>
      <c r="D22622" t="s">
        <v>1084</v>
      </c>
      <c r="E22622">
        <v>16</v>
      </c>
    </row>
    <row r="22623" spans="1:5" ht="13.5" customHeight="1">
      <c r="A22623">
        <v>382.05</v>
      </c>
      <c r="B22623" t="str">
        <f t="shared" si="353"/>
        <v>382.05---17</v>
      </c>
      <c r="C22623" t="s">
        <v>4276</v>
      </c>
      <c r="D22623" t="s">
        <v>856</v>
      </c>
      <c r="E22623">
        <v>17</v>
      </c>
    </row>
    <row r="22624" spans="1:5" ht="13.5" customHeight="1">
      <c r="A22624">
        <v>382.05</v>
      </c>
      <c r="B22624" t="str">
        <f t="shared" si="353"/>
        <v>382.05---18</v>
      </c>
      <c r="C22624" t="s">
        <v>4259</v>
      </c>
      <c r="D22624" t="s">
        <v>1023</v>
      </c>
      <c r="E22624">
        <v>18</v>
      </c>
    </row>
    <row r="22625" spans="1:5" ht="13.5" customHeight="1">
      <c r="A22625">
        <v>382.05</v>
      </c>
      <c r="B22625" t="str">
        <f t="shared" si="353"/>
        <v>382.05---19</v>
      </c>
      <c r="C22625" t="s">
        <v>4254</v>
      </c>
      <c r="D22625" t="s">
        <v>968</v>
      </c>
      <c r="E22625">
        <v>19</v>
      </c>
    </row>
    <row r="22626" spans="1:5" ht="13.5" customHeight="1">
      <c r="A22626">
        <v>382.05</v>
      </c>
      <c r="B22626" t="str">
        <f t="shared" si="353"/>
        <v>382.05---20</v>
      </c>
      <c r="C22626" t="s">
        <v>4235</v>
      </c>
      <c r="D22626" t="s">
        <v>846</v>
      </c>
      <c r="E22626">
        <v>20</v>
      </c>
    </row>
    <row r="22627" spans="1:5" ht="13.5" customHeight="1">
      <c r="A22627">
        <v>382.05</v>
      </c>
      <c r="B22627" t="str">
        <f t="shared" si="353"/>
        <v>382.05---21</v>
      </c>
      <c r="C22627" t="s">
        <v>4236</v>
      </c>
      <c r="D22627" t="s">
        <v>718</v>
      </c>
      <c r="E22627">
        <v>21</v>
      </c>
    </row>
    <row r="22628" spans="1:5" ht="13.5" customHeight="1">
      <c r="A22628">
        <v>382.05</v>
      </c>
      <c r="B22628" t="str">
        <f t="shared" si="353"/>
        <v>382.05---22</v>
      </c>
      <c r="C22628" t="s">
        <v>4277</v>
      </c>
      <c r="D22628" t="s">
        <v>722</v>
      </c>
      <c r="E22628">
        <v>22</v>
      </c>
    </row>
    <row r="22629" spans="1:5" ht="13.5" customHeight="1">
      <c r="A22629">
        <v>382.05</v>
      </c>
      <c r="B22629" t="str">
        <f t="shared" si="353"/>
        <v>382.05---23</v>
      </c>
      <c r="C22629" t="s">
        <v>4257</v>
      </c>
      <c r="D22629" t="s">
        <v>1186</v>
      </c>
      <c r="E22629">
        <v>23</v>
      </c>
    </row>
    <row r="22630" spans="1:5" ht="13.5" customHeight="1">
      <c r="A22630">
        <v>382.05</v>
      </c>
      <c r="B22630" t="str">
        <f t="shared" si="353"/>
        <v>382.05---24</v>
      </c>
      <c r="C22630" t="s">
        <v>1017</v>
      </c>
      <c r="D22630" t="s">
        <v>796</v>
      </c>
      <c r="E22630">
        <v>24</v>
      </c>
    </row>
    <row r="22631" spans="1:5" ht="13.5" customHeight="1">
      <c r="A22631">
        <v>382.05</v>
      </c>
      <c r="B22631" t="str">
        <f t="shared" si="353"/>
        <v>382.05---25</v>
      </c>
      <c r="C22631" t="s">
        <v>731</v>
      </c>
      <c r="D22631" t="s">
        <v>800</v>
      </c>
      <c r="E22631">
        <v>25</v>
      </c>
    </row>
    <row r="22632" spans="1:5" ht="13.5" customHeight="1">
      <c r="A22632">
        <v>382.05</v>
      </c>
      <c r="B22632" t="str">
        <f t="shared" si="353"/>
        <v>382.05---26</v>
      </c>
      <c r="C22632" t="s">
        <v>887</v>
      </c>
      <c r="D22632" t="s">
        <v>992</v>
      </c>
      <c r="E22632">
        <v>26</v>
      </c>
    </row>
    <row r="22633" spans="1:5" ht="13.5" customHeight="1">
      <c r="A22633">
        <v>382.05</v>
      </c>
      <c r="B22633" t="str">
        <f t="shared" si="353"/>
        <v>382.05---27</v>
      </c>
      <c r="C22633" t="s">
        <v>741</v>
      </c>
      <c r="D22633" t="s">
        <v>1248</v>
      </c>
      <c r="E22633">
        <v>27</v>
      </c>
    </row>
    <row r="22634" spans="1:5" ht="13.5" customHeight="1">
      <c r="A22634">
        <v>382.05</v>
      </c>
      <c r="B22634" t="str">
        <f t="shared" si="353"/>
        <v>382.05---28</v>
      </c>
      <c r="C22634" t="s">
        <v>743</v>
      </c>
      <c r="D22634" t="s">
        <v>754</v>
      </c>
      <c r="E22634">
        <v>28</v>
      </c>
    </row>
    <row r="22635" spans="1:5" ht="13.5" customHeight="1">
      <c r="A22635">
        <v>382.05</v>
      </c>
      <c r="B22635" t="str">
        <f t="shared" si="353"/>
        <v>382.05---29</v>
      </c>
      <c r="C22635" t="s">
        <v>745</v>
      </c>
      <c r="D22635" t="s">
        <v>837</v>
      </c>
      <c r="E22635">
        <v>29</v>
      </c>
    </row>
    <row r="22636" spans="1:5" ht="13.5" customHeight="1">
      <c r="A22636">
        <v>382.05</v>
      </c>
      <c r="B22636" t="str">
        <f t="shared" si="353"/>
        <v>382.05---30</v>
      </c>
      <c r="C22636" t="s">
        <v>987</v>
      </c>
      <c r="D22636" t="s">
        <v>1263</v>
      </c>
      <c r="E22636">
        <v>30</v>
      </c>
    </row>
    <row r="22637" spans="1:5" ht="13.5" customHeight="1">
      <c r="A22637">
        <v>382.05</v>
      </c>
      <c r="B22637" t="str">
        <f t="shared" si="353"/>
        <v>382.05---31</v>
      </c>
      <c r="C22637" t="s">
        <v>989</v>
      </c>
      <c r="D22637" t="s">
        <v>738</v>
      </c>
      <c r="E22637">
        <v>31</v>
      </c>
    </row>
    <row r="22638" spans="1:5" ht="13.5" customHeight="1">
      <c r="A22638">
        <v>382.05</v>
      </c>
      <c r="B22638" t="str">
        <f t="shared" si="353"/>
        <v>382.05---32</v>
      </c>
      <c r="C22638" t="s">
        <v>799</v>
      </c>
      <c r="D22638" t="s">
        <v>809</v>
      </c>
      <c r="E22638">
        <v>32</v>
      </c>
    </row>
    <row r="22639" spans="1:5" ht="13.5" customHeight="1">
      <c r="A22639">
        <v>382.05</v>
      </c>
      <c r="B22639" t="str">
        <f t="shared" si="353"/>
        <v>382.05---33</v>
      </c>
      <c r="C22639" t="s">
        <v>747</v>
      </c>
      <c r="D22639" t="s">
        <v>1154</v>
      </c>
      <c r="E22639">
        <v>33</v>
      </c>
    </row>
    <row r="22640" spans="1:5" ht="13.5" customHeight="1">
      <c r="A22640">
        <v>382.05</v>
      </c>
      <c r="B22640" t="str">
        <f t="shared" si="353"/>
        <v>382.05---34</v>
      </c>
      <c r="C22640" t="s">
        <v>938</v>
      </c>
      <c r="D22640" t="s">
        <v>859</v>
      </c>
      <c r="E22640">
        <v>34</v>
      </c>
    </row>
    <row r="22641" spans="1:5" ht="13.5" customHeight="1">
      <c r="A22641">
        <v>382.05</v>
      </c>
      <c r="B22641" t="str">
        <f t="shared" si="353"/>
        <v>382.05---35</v>
      </c>
      <c r="C22641" t="s">
        <v>749</v>
      </c>
      <c r="D22641" t="s">
        <v>1082</v>
      </c>
      <c r="E22641">
        <v>35</v>
      </c>
    </row>
    <row r="22642" spans="1:5" ht="13.5" customHeight="1">
      <c r="A22642">
        <v>382.05</v>
      </c>
      <c r="B22642" t="str">
        <f t="shared" si="353"/>
        <v>382.05---36</v>
      </c>
      <c r="C22642" t="s">
        <v>1074</v>
      </c>
      <c r="D22642" t="s">
        <v>880</v>
      </c>
      <c r="E22642">
        <v>36</v>
      </c>
    </row>
    <row r="22643" spans="1:5" ht="13.5" customHeight="1">
      <c r="A22643">
        <v>382.05</v>
      </c>
      <c r="B22643" t="str">
        <f t="shared" si="353"/>
        <v>382.05---37</v>
      </c>
      <c r="C22643" t="s">
        <v>1019</v>
      </c>
      <c r="D22643" t="s">
        <v>734</v>
      </c>
      <c r="E22643">
        <v>37</v>
      </c>
    </row>
    <row r="22644" spans="1:5" ht="13.5" customHeight="1">
      <c r="A22644">
        <v>382.05</v>
      </c>
      <c r="B22644" t="str">
        <f t="shared" si="353"/>
        <v>382.05---38</v>
      </c>
      <c r="C22644" t="s">
        <v>820</v>
      </c>
      <c r="D22644" t="s">
        <v>882</v>
      </c>
      <c r="E22644">
        <v>38</v>
      </c>
    </row>
    <row r="22645" spans="1:5" ht="13.5" customHeight="1">
      <c r="A22645">
        <v>382.05</v>
      </c>
      <c r="B22645" t="str">
        <f t="shared" si="353"/>
        <v>382.05---39</v>
      </c>
      <c r="C22645" t="s">
        <v>824</v>
      </c>
      <c r="D22645" t="s">
        <v>752</v>
      </c>
      <c r="E22645">
        <v>39</v>
      </c>
    </row>
    <row r="22646" spans="1:5" ht="13.5" customHeight="1">
      <c r="A22646">
        <v>382.05</v>
      </c>
      <c r="B22646" t="str">
        <f t="shared" si="353"/>
        <v>382.05---40</v>
      </c>
      <c r="C22646" t="s">
        <v>826</v>
      </c>
      <c r="D22646" t="s">
        <v>1079</v>
      </c>
      <c r="E22646">
        <v>40</v>
      </c>
    </row>
    <row r="22647" spans="1:5" ht="13.5" customHeight="1">
      <c r="A22647">
        <v>382.05</v>
      </c>
      <c r="B22647" t="str">
        <f t="shared" si="353"/>
        <v>382.05---41</v>
      </c>
      <c r="C22647" t="s">
        <v>755</v>
      </c>
      <c r="D22647" t="s">
        <v>1146</v>
      </c>
      <c r="E22647">
        <v>41</v>
      </c>
    </row>
    <row r="22648" spans="1:5" ht="13.5" customHeight="1">
      <c r="A22648">
        <v>382.05</v>
      </c>
      <c r="B22648" t="str">
        <f t="shared" si="353"/>
        <v>382.05---42</v>
      </c>
      <c r="C22648" t="s">
        <v>832</v>
      </c>
      <c r="D22648" t="s">
        <v>949</v>
      </c>
      <c r="E22648">
        <v>42</v>
      </c>
    </row>
    <row r="22649" spans="1:5" ht="13.5" customHeight="1">
      <c r="A22649">
        <v>382.05</v>
      </c>
      <c r="B22649" t="str">
        <f t="shared" si="353"/>
        <v>382.05---43</v>
      </c>
      <c r="C22649" t="s">
        <v>991</v>
      </c>
      <c r="D22649" t="s">
        <v>966</v>
      </c>
      <c r="E22649">
        <v>43</v>
      </c>
    </row>
    <row r="22650" spans="1:5" ht="13.5" customHeight="1">
      <c r="A22650">
        <v>382.05</v>
      </c>
      <c r="B22650" t="str">
        <f t="shared" si="353"/>
        <v>382.05---44</v>
      </c>
      <c r="C22650" t="s">
        <v>836</v>
      </c>
      <c r="D22650" t="s">
        <v>835</v>
      </c>
      <c r="E22650">
        <v>44</v>
      </c>
    </row>
    <row r="22651" spans="1:5" ht="13.5" customHeight="1">
      <c r="A22651">
        <v>382.05</v>
      </c>
      <c r="B22651" t="str">
        <f t="shared" si="353"/>
        <v>382.05---45</v>
      </c>
      <c r="C22651" t="s">
        <v>967</v>
      </c>
      <c r="D22651" t="s">
        <v>1046</v>
      </c>
      <c r="E22651">
        <v>45</v>
      </c>
    </row>
    <row r="22652" spans="1:5" ht="13.5" customHeight="1">
      <c r="A22652">
        <v>382.05</v>
      </c>
      <c r="B22652" t="str">
        <f t="shared" si="353"/>
        <v>382.05---46</v>
      </c>
      <c r="C22652" t="s">
        <v>1111</v>
      </c>
      <c r="D22652" t="s">
        <v>1045</v>
      </c>
      <c r="E22652">
        <v>46</v>
      </c>
    </row>
    <row r="22653" spans="1:5" ht="13.5" customHeight="1">
      <c r="A22653">
        <v>382.05</v>
      </c>
      <c r="B22653" t="str">
        <f t="shared" si="353"/>
        <v>382.05---47</v>
      </c>
      <c r="C22653" t="s">
        <v>801</v>
      </c>
      <c r="D22653" t="s">
        <v>810</v>
      </c>
      <c r="E22653">
        <v>47</v>
      </c>
    </row>
    <row r="22654" spans="1:5" ht="13.5" customHeight="1">
      <c r="A22654">
        <v>382.05</v>
      </c>
      <c r="B22654" t="str">
        <f t="shared" si="353"/>
        <v>382.05---48</v>
      </c>
      <c r="C22654" t="s">
        <v>868</v>
      </c>
      <c r="D22654" t="s">
        <v>758</v>
      </c>
      <c r="E22654">
        <v>48</v>
      </c>
    </row>
    <row r="22655" spans="1:5" ht="13.5" customHeight="1">
      <c r="A22655">
        <v>382.05</v>
      </c>
      <c r="B22655" t="str">
        <f t="shared" si="353"/>
        <v>382.05---49</v>
      </c>
      <c r="C22655" t="s">
        <v>948</v>
      </c>
      <c r="D22655" t="s">
        <v>1010</v>
      </c>
      <c r="E22655">
        <v>49</v>
      </c>
    </row>
    <row r="22656" spans="1:5" ht="13.5" customHeight="1">
      <c r="A22656">
        <v>382.05</v>
      </c>
      <c r="B22656" t="str">
        <f t="shared" si="353"/>
        <v>382.05---50</v>
      </c>
      <c r="C22656" t="s">
        <v>1011</v>
      </c>
      <c r="D22656" t="s">
        <v>856</v>
      </c>
      <c r="E22656">
        <v>50</v>
      </c>
    </row>
    <row r="22657" spans="1:5" ht="13.5" customHeight="1">
      <c r="A22657">
        <v>382.05</v>
      </c>
      <c r="B22657" t="str">
        <f t="shared" si="353"/>
        <v>382.05---51</v>
      </c>
      <c r="C22657" t="s">
        <v>5912</v>
      </c>
      <c r="D22657" t="s">
        <v>764</v>
      </c>
      <c r="E22657">
        <v>51</v>
      </c>
    </row>
    <row r="22658" spans="1:5" ht="13.5" customHeight="1">
      <c r="A22658">
        <v>382.05</v>
      </c>
      <c r="B22658" t="str">
        <f t="shared" si="353"/>
        <v>382.05---52</v>
      </c>
      <c r="C22658" t="s">
        <v>5929</v>
      </c>
      <c r="D22658" t="s">
        <v>813</v>
      </c>
      <c r="E22658">
        <v>52</v>
      </c>
    </row>
    <row r="22659" spans="1:5" ht="13.5" customHeight="1">
      <c r="A22659">
        <v>382.05</v>
      </c>
      <c r="B22659" t="str">
        <f t="shared" ref="B22659:B22722" si="354">A22659&amp;"---"&amp;E22659</f>
        <v>382.05---53</v>
      </c>
      <c r="C22659" t="s">
        <v>5946</v>
      </c>
      <c r="D22659" t="s">
        <v>893</v>
      </c>
      <c r="E22659">
        <v>53</v>
      </c>
    </row>
    <row r="22660" spans="1:5" ht="13.5" customHeight="1">
      <c r="A22660">
        <v>382.05</v>
      </c>
      <c r="B22660" t="str">
        <f t="shared" si="354"/>
        <v>382.05---54</v>
      </c>
      <c r="C22660" t="s">
        <v>5947</v>
      </c>
      <c r="D22660" t="s">
        <v>884</v>
      </c>
      <c r="E22660">
        <v>54</v>
      </c>
    </row>
    <row r="22661" spans="1:5" ht="13.5" customHeight="1">
      <c r="A22661">
        <v>382.05</v>
      </c>
      <c r="B22661" t="str">
        <f t="shared" si="354"/>
        <v>382.05---55</v>
      </c>
      <c r="C22661" t="s">
        <v>5967</v>
      </c>
      <c r="D22661" t="s">
        <v>986</v>
      </c>
      <c r="E22661">
        <v>55</v>
      </c>
    </row>
    <row r="22662" spans="1:5" ht="13.5" customHeight="1">
      <c r="A22662">
        <v>382.05</v>
      </c>
      <c r="B22662" t="str">
        <f t="shared" si="354"/>
        <v>382.05---56</v>
      </c>
      <c r="C22662" t="s">
        <v>5983</v>
      </c>
      <c r="D22662" t="s">
        <v>1023</v>
      </c>
      <c r="E22662">
        <v>56</v>
      </c>
    </row>
    <row r="22663" spans="1:5" ht="13.5" customHeight="1">
      <c r="A22663">
        <v>382.05</v>
      </c>
      <c r="B22663" t="str">
        <f t="shared" si="354"/>
        <v>382.05---57</v>
      </c>
      <c r="C22663" t="s">
        <v>5915</v>
      </c>
      <c r="D22663" t="s">
        <v>772</v>
      </c>
      <c r="E22663">
        <v>57</v>
      </c>
    </row>
    <row r="22664" spans="1:5" ht="13.5" customHeight="1">
      <c r="A22664">
        <v>382.05</v>
      </c>
      <c r="B22664" t="str">
        <f t="shared" si="354"/>
        <v>382.05---58</v>
      </c>
      <c r="C22664" t="s">
        <v>5970</v>
      </c>
      <c r="D22664" t="s">
        <v>999</v>
      </c>
      <c r="E22664">
        <v>58</v>
      </c>
    </row>
    <row r="22665" spans="1:5" ht="13.5" customHeight="1">
      <c r="A22665">
        <v>382.05</v>
      </c>
      <c r="B22665" t="str">
        <f t="shared" si="354"/>
        <v>382.05---59</v>
      </c>
      <c r="C22665" t="s">
        <v>5926</v>
      </c>
      <c r="D22665" t="s">
        <v>843</v>
      </c>
      <c r="E22665">
        <v>59</v>
      </c>
    </row>
    <row r="22666" spans="1:5" ht="13.5" customHeight="1">
      <c r="A22666">
        <v>382.05</v>
      </c>
      <c r="B22666" t="str">
        <f t="shared" si="354"/>
        <v>382.05---60</v>
      </c>
      <c r="C22666" t="s">
        <v>5917</v>
      </c>
      <c r="D22666" t="s">
        <v>789</v>
      </c>
      <c r="E22666">
        <v>60</v>
      </c>
    </row>
    <row r="22667" spans="1:5" ht="13.5" customHeight="1">
      <c r="A22667">
        <v>382.05</v>
      </c>
      <c r="B22667" t="str">
        <f t="shared" si="354"/>
        <v>382.05---61</v>
      </c>
      <c r="C22667" t="s">
        <v>5918</v>
      </c>
      <c r="D22667" t="s">
        <v>770</v>
      </c>
      <c r="E22667">
        <v>61</v>
      </c>
    </row>
    <row r="22668" spans="1:5" ht="13.5" customHeight="1">
      <c r="A22668">
        <v>382.05</v>
      </c>
      <c r="B22668" t="str">
        <f t="shared" si="354"/>
        <v>382.05---62</v>
      </c>
      <c r="C22668" t="s">
        <v>5932</v>
      </c>
      <c r="D22668" t="s">
        <v>846</v>
      </c>
      <c r="E22668">
        <v>62</v>
      </c>
    </row>
    <row r="22669" spans="1:5" ht="13.5" customHeight="1">
      <c r="A22669">
        <v>382.05</v>
      </c>
      <c r="B22669" t="str">
        <f t="shared" si="354"/>
        <v>382.05---63</v>
      </c>
      <c r="C22669" t="s">
        <v>5963</v>
      </c>
      <c r="D22669" t="s">
        <v>937</v>
      </c>
      <c r="E22669">
        <v>63</v>
      </c>
    </row>
    <row r="22670" spans="1:5" ht="13.5" customHeight="1">
      <c r="A22670">
        <v>382.05</v>
      </c>
      <c r="B22670" t="str">
        <f t="shared" si="354"/>
        <v>382.05---64</v>
      </c>
      <c r="C22670" t="s">
        <v>5933</v>
      </c>
      <c r="D22670" t="s">
        <v>855</v>
      </c>
      <c r="E22670">
        <v>64</v>
      </c>
    </row>
    <row r="22671" spans="1:5" ht="13.5" customHeight="1">
      <c r="A22671">
        <v>382.05</v>
      </c>
      <c r="B22671" t="str">
        <f t="shared" si="354"/>
        <v>382.05---65</v>
      </c>
      <c r="C22671" t="s">
        <v>5985</v>
      </c>
      <c r="D22671" t="s">
        <v>1159</v>
      </c>
      <c r="E22671">
        <v>65</v>
      </c>
    </row>
    <row r="22672" spans="1:5" ht="13.5" customHeight="1">
      <c r="A22672">
        <v>382.05</v>
      </c>
      <c r="B22672" t="str">
        <f t="shared" si="354"/>
        <v>382.05---66</v>
      </c>
      <c r="C22672" t="s">
        <v>5951</v>
      </c>
      <c r="D22672" t="s">
        <v>879</v>
      </c>
      <c r="E22672">
        <v>66</v>
      </c>
    </row>
    <row r="22673" spans="1:5" ht="13.5" customHeight="1">
      <c r="A22673">
        <v>382.05</v>
      </c>
      <c r="B22673" t="str">
        <f t="shared" si="354"/>
        <v>382.05---67</v>
      </c>
      <c r="C22673" t="s">
        <v>5935</v>
      </c>
      <c r="D22673" t="s">
        <v>816</v>
      </c>
      <c r="E22673">
        <v>67</v>
      </c>
    </row>
    <row r="22674" spans="1:5" ht="13.5" customHeight="1">
      <c r="A22674">
        <v>382.05</v>
      </c>
      <c r="B22674" t="str">
        <f t="shared" si="354"/>
        <v>382.05---68</v>
      </c>
      <c r="C22674" t="s">
        <v>6013</v>
      </c>
      <c r="D22674" t="s">
        <v>968</v>
      </c>
      <c r="E22674">
        <v>68</v>
      </c>
    </row>
    <row r="22675" spans="1:5" ht="13.5" customHeight="1">
      <c r="A22675">
        <v>382.05</v>
      </c>
      <c r="B22675" t="str">
        <f t="shared" si="354"/>
        <v>382.05---69</v>
      </c>
      <c r="C22675" t="s">
        <v>5954</v>
      </c>
      <c r="D22675" t="s">
        <v>1166</v>
      </c>
      <c r="E22675">
        <v>69</v>
      </c>
    </row>
    <row r="22676" spans="1:5" ht="13.5" customHeight="1">
      <c r="A22676">
        <v>382.05</v>
      </c>
      <c r="B22676" t="str">
        <f t="shared" si="354"/>
        <v>382.05---70</v>
      </c>
      <c r="C22676" t="s">
        <v>5957</v>
      </c>
      <c r="D22676" t="s">
        <v>913</v>
      </c>
      <c r="E22676">
        <v>70</v>
      </c>
    </row>
    <row r="22677" spans="1:5" ht="13.5" customHeight="1">
      <c r="A22677">
        <v>382.05</v>
      </c>
      <c r="B22677" t="str">
        <f t="shared" si="354"/>
        <v>382.05---71</v>
      </c>
      <c r="C22677" t="s">
        <v>5991</v>
      </c>
      <c r="D22677" t="s">
        <v>1092</v>
      </c>
      <c r="E22677">
        <v>71</v>
      </c>
    </row>
    <row r="22678" spans="1:5" ht="13.5" customHeight="1">
      <c r="A22678">
        <v>382.05</v>
      </c>
      <c r="B22678" t="str">
        <f t="shared" si="354"/>
        <v>382.05---72</v>
      </c>
      <c r="C22678" t="s">
        <v>5924</v>
      </c>
      <c r="D22678" t="s">
        <v>726</v>
      </c>
      <c r="E22678">
        <v>72</v>
      </c>
    </row>
    <row r="22679" spans="1:5" ht="13.5" customHeight="1">
      <c r="A22679">
        <v>382.05</v>
      </c>
      <c r="B22679" t="str">
        <f t="shared" si="354"/>
        <v>382.05---73</v>
      </c>
      <c r="C22679" t="s">
        <v>5999</v>
      </c>
      <c r="D22679" t="s">
        <v>1371</v>
      </c>
      <c r="E22679">
        <v>73</v>
      </c>
    </row>
    <row r="22680" spans="1:5" ht="13.5" customHeight="1">
      <c r="A22680">
        <v>382.06</v>
      </c>
      <c r="B22680" t="str">
        <f t="shared" si="354"/>
        <v>382.06---1</v>
      </c>
      <c r="C22680" t="s">
        <v>4234</v>
      </c>
      <c r="D22680" t="s">
        <v>1457</v>
      </c>
      <c r="E22680">
        <v>1</v>
      </c>
    </row>
    <row r="22681" spans="1:5" ht="13.5" customHeight="1">
      <c r="A22681">
        <v>382.06</v>
      </c>
      <c r="B22681" t="str">
        <f t="shared" si="354"/>
        <v>382.06---2</v>
      </c>
      <c r="C22681" t="s">
        <v>4216</v>
      </c>
      <c r="D22681" t="s">
        <v>1457</v>
      </c>
      <c r="E22681">
        <v>2</v>
      </c>
    </row>
    <row r="22682" spans="1:5" ht="13.5" customHeight="1">
      <c r="A22682">
        <v>382.06</v>
      </c>
      <c r="B22682" t="str">
        <f t="shared" si="354"/>
        <v>382.06---3</v>
      </c>
      <c r="C22682" t="s">
        <v>4216</v>
      </c>
      <c r="D22682" t="s">
        <v>1251</v>
      </c>
      <c r="E22682">
        <v>3</v>
      </c>
    </row>
    <row r="22683" spans="1:5" ht="13.5" customHeight="1">
      <c r="A22683">
        <v>382.06</v>
      </c>
      <c r="B22683" t="str">
        <f t="shared" si="354"/>
        <v>382.06---4</v>
      </c>
      <c r="C22683" t="s">
        <v>4216</v>
      </c>
      <c r="D22683" t="s">
        <v>1046</v>
      </c>
      <c r="E22683">
        <v>4</v>
      </c>
    </row>
    <row r="22684" spans="1:5" ht="13.5" customHeight="1">
      <c r="A22684">
        <v>382.06</v>
      </c>
      <c r="B22684" t="str">
        <f t="shared" si="354"/>
        <v>382.06---5</v>
      </c>
      <c r="C22684" t="s">
        <v>4216</v>
      </c>
      <c r="D22684" t="s">
        <v>1045</v>
      </c>
      <c r="E22684">
        <v>5</v>
      </c>
    </row>
    <row r="22685" spans="1:5" ht="13.5" customHeight="1">
      <c r="A22685">
        <v>382.06</v>
      </c>
      <c r="B22685" t="str">
        <f t="shared" si="354"/>
        <v>382.06---6</v>
      </c>
      <c r="C22685" t="s">
        <v>4216</v>
      </c>
      <c r="D22685" t="s">
        <v>810</v>
      </c>
      <c r="E22685">
        <v>6</v>
      </c>
    </row>
    <row r="22686" spans="1:5" ht="13.5" customHeight="1">
      <c r="A22686">
        <v>382.06</v>
      </c>
      <c r="B22686" t="str">
        <f t="shared" si="354"/>
        <v>382.06---7</v>
      </c>
      <c r="C22686" t="s">
        <v>4216</v>
      </c>
      <c r="D22686" t="s">
        <v>1041</v>
      </c>
      <c r="E22686">
        <v>7</v>
      </c>
    </row>
    <row r="22687" spans="1:5" ht="13.5" customHeight="1">
      <c r="A22687">
        <v>382.06</v>
      </c>
      <c r="B22687" t="str">
        <f t="shared" si="354"/>
        <v>382.06---8</v>
      </c>
      <c r="C22687" t="s">
        <v>4216</v>
      </c>
      <c r="D22687" t="s">
        <v>1146</v>
      </c>
      <c r="E22687">
        <v>8</v>
      </c>
    </row>
    <row r="22688" spans="1:5" ht="13.5" customHeight="1">
      <c r="A22688">
        <v>382.06</v>
      </c>
      <c r="B22688" t="str">
        <f t="shared" si="354"/>
        <v>382.06---9</v>
      </c>
      <c r="C22688" t="s">
        <v>4216</v>
      </c>
      <c r="D22688" t="s">
        <v>1092</v>
      </c>
      <c r="E22688">
        <v>9</v>
      </c>
    </row>
    <row r="22689" spans="1:5" ht="13.5" customHeight="1">
      <c r="A22689">
        <v>382.06</v>
      </c>
      <c r="B22689" t="str">
        <f t="shared" si="354"/>
        <v>382.06---10</v>
      </c>
      <c r="C22689" t="s">
        <v>4216</v>
      </c>
      <c r="D22689" t="s">
        <v>713</v>
      </c>
      <c r="E22689">
        <v>10</v>
      </c>
    </row>
    <row r="22690" spans="1:5" ht="13.5" customHeight="1">
      <c r="A22690">
        <v>382.06</v>
      </c>
      <c r="B22690" t="str">
        <f t="shared" si="354"/>
        <v>382.06---11</v>
      </c>
      <c r="C22690" t="s">
        <v>4216</v>
      </c>
      <c r="D22690" t="s">
        <v>842</v>
      </c>
      <c r="E22690">
        <v>11</v>
      </c>
    </row>
    <row r="22691" spans="1:5" ht="13.5" customHeight="1">
      <c r="A22691">
        <v>382.06</v>
      </c>
      <c r="B22691" t="str">
        <f t="shared" si="354"/>
        <v>382.06---12</v>
      </c>
      <c r="C22691" t="s">
        <v>4216</v>
      </c>
      <c r="D22691" t="s">
        <v>825</v>
      </c>
      <c r="E22691">
        <v>12</v>
      </c>
    </row>
    <row r="22692" spans="1:5" ht="13.5" customHeight="1">
      <c r="A22692">
        <v>382.06</v>
      </c>
      <c r="B22692" t="str">
        <f t="shared" si="354"/>
        <v>382.06---13</v>
      </c>
      <c r="C22692" t="s">
        <v>4216</v>
      </c>
      <c r="D22692" t="s">
        <v>809</v>
      </c>
      <c r="E22692">
        <v>13</v>
      </c>
    </row>
    <row r="22693" spans="1:5" ht="13.5" customHeight="1">
      <c r="A22693">
        <v>382.06</v>
      </c>
      <c r="B22693" t="str">
        <f t="shared" si="354"/>
        <v>382.06---14</v>
      </c>
      <c r="C22693" t="s">
        <v>4220</v>
      </c>
      <c r="D22693" t="s">
        <v>1270</v>
      </c>
      <c r="E22693">
        <v>14</v>
      </c>
    </row>
    <row r="22694" spans="1:5" ht="13.5" customHeight="1">
      <c r="A22694">
        <v>382.06</v>
      </c>
      <c r="B22694" t="str">
        <f t="shared" si="354"/>
        <v>382.06---15</v>
      </c>
      <c r="C22694" t="s">
        <v>4228</v>
      </c>
      <c r="D22694" t="s">
        <v>1181</v>
      </c>
      <c r="E22694">
        <v>15</v>
      </c>
    </row>
    <row r="22695" spans="1:5" ht="13.5" customHeight="1">
      <c r="A22695">
        <v>382.06</v>
      </c>
      <c r="B22695" t="str">
        <f t="shared" si="354"/>
        <v>382.06---16</v>
      </c>
      <c r="C22695" t="s">
        <v>4223</v>
      </c>
      <c r="D22695" t="s">
        <v>1084</v>
      </c>
      <c r="E22695">
        <v>16</v>
      </c>
    </row>
    <row r="22696" spans="1:5" ht="13.5" customHeight="1">
      <c r="A22696">
        <v>382.06</v>
      </c>
      <c r="B22696" t="str">
        <f t="shared" si="354"/>
        <v>382.06---17</v>
      </c>
      <c r="C22696" t="s">
        <v>4276</v>
      </c>
      <c r="D22696" t="s">
        <v>856</v>
      </c>
      <c r="E22696">
        <v>17</v>
      </c>
    </row>
    <row r="22697" spans="1:5" ht="13.5" customHeight="1">
      <c r="A22697">
        <v>382.06</v>
      </c>
      <c r="B22697" t="str">
        <f t="shared" si="354"/>
        <v>382.06---18</v>
      </c>
      <c r="C22697" t="s">
        <v>4259</v>
      </c>
      <c r="D22697" t="s">
        <v>1023</v>
      </c>
      <c r="E22697">
        <v>18</v>
      </c>
    </row>
    <row r="22698" spans="1:5" ht="13.5" customHeight="1">
      <c r="A22698">
        <v>382.06</v>
      </c>
      <c r="B22698" t="str">
        <f t="shared" si="354"/>
        <v>382.06---19</v>
      </c>
      <c r="C22698" t="s">
        <v>4254</v>
      </c>
      <c r="D22698" t="s">
        <v>968</v>
      </c>
      <c r="E22698">
        <v>19</v>
      </c>
    </row>
    <row r="22699" spans="1:5" ht="13.5" customHeight="1">
      <c r="A22699">
        <v>382.06</v>
      </c>
      <c r="B22699" t="str">
        <f t="shared" si="354"/>
        <v>382.06---20</v>
      </c>
      <c r="C22699" t="s">
        <v>4235</v>
      </c>
      <c r="D22699" t="s">
        <v>846</v>
      </c>
      <c r="E22699">
        <v>20</v>
      </c>
    </row>
    <row r="22700" spans="1:5" ht="13.5" customHeight="1">
      <c r="A22700">
        <v>382.06</v>
      </c>
      <c r="B22700" t="str">
        <f t="shared" si="354"/>
        <v>382.06---21</v>
      </c>
      <c r="C22700" t="s">
        <v>4236</v>
      </c>
      <c r="D22700" t="s">
        <v>718</v>
      </c>
      <c r="E22700">
        <v>21</v>
      </c>
    </row>
    <row r="22701" spans="1:5" ht="13.5" customHeight="1">
      <c r="A22701">
        <v>382.06</v>
      </c>
      <c r="B22701" t="str">
        <f t="shared" si="354"/>
        <v>382.06---22</v>
      </c>
      <c r="C22701" t="s">
        <v>4277</v>
      </c>
      <c r="D22701" t="s">
        <v>722</v>
      </c>
      <c r="E22701">
        <v>22</v>
      </c>
    </row>
    <row r="22702" spans="1:5" ht="13.5" customHeight="1">
      <c r="A22702">
        <v>382.06</v>
      </c>
      <c r="B22702" t="str">
        <f t="shared" si="354"/>
        <v>382.06---23</v>
      </c>
      <c r="C22702" t="s">
        <v>4257</v>
      </c>
      <c r="D22702" t="s">
        <v>1186</v>
      </c>
      <c r="E22702">
        <v>23</v>
      </c>
    </row>
    <row r="22703" spans="1:5" ht="13.5" customHeight="1">
      <c r="A22703">
        <v>382.06</v>
      </c>
      <c r="B22703" t="str">
        <f t="shared" si="354"/>
        <v>382.06---24</v>
      </c>
      <c r="C22703" t="s">
        <v>1017</v>
      </c>
      <c r="D22703" t="s">
        <v>796</v>
      </c>
      <c r="E22703">
        <v>24</v>
      </c>
    </row>
    <row r="22704" spans="1:5" ht="13.5" customHeight="1">
      <c r="A22704">
        <v>382.06</v>
      </c>
      <c r="B22704" t="str">
        <f t="shared" si="354"/>
        <v>382.06---25</v>
      </c>
      <c r="C22704" t="s">
        <v>731</v>
      </c>
      <c r="D22704" t="s">
        <v>800</v>
      </c>
      <c r="E22704">
        <v>25</v>
      </c>
    </row>
    <row r="22705" spans="1:5" ht="13.5" customHeight="1">
      <c r="A22705">
        <v>382.06</v>
      </c>
      <c r="B22705" t="str">
        <f t="shared" si="354"/>
        <v>382.06---26</v>
      </c>
      <c r="C22705" t="s">
        <v>887</v>
      </c>
      <c r="D22705" t="s">
        <v>992</v>
      </c>
      <c r="E22705">
        <v>26</v>
      </c>
    </row>
    <row r="22706" spans="1:5" ht="13.5" customHeight="1">
      <c r="A22706">
        <v>382.06</v>
      </c>
      <c r="B22706" t="str">
        <f t="shared" si="354"/>
        <v>382.06---27</v>
      </c>
      <c r="C22706" t="s">
        <v>741</v>
      </c>
      <c r="D22706" t="s">
        <v>1248</v>
      </c>
      <c r="E22706">
        <v>27</v>
      </c>
    </row>
    <row r="22707" spans="1:5" ht="13.5" customHeight="1">
      <c r="A22707">
        <v>382.06</v>
      </c>
      <c r="B22707" t="str">
        <f t="shared" si="354"/>
        <v>382.06---28</v>
      </c>
      <c r="C22707" t="s">
        <v>743</v>
      </c>
      <c r="D22707" t="s">
        <v>754</v>
      </c>
      <c r="E22707">
        <v>28</v>
      </c>
    </row>
    <row r="22708" spans="1:5" ht="13.5" customHeight="1">
      <c r="A22708">
        <v>382.06</v>
      </c>
      <c r="B22708" t="str">
        <f t="shared" si="354"/>
        <v>382.06---29</v>
      </c>
      <c r="C22708" t="s">
        <v>745</v>
      </c>
      <c r="D22708" t="s">
        <v>837</v>
      </c>
      <c r="E22708">
        <v>29</v>
      </c>
    </row>
    <row r="22709" spans="1:5" ht="13.5" customHeight="1">
      <c r="A22709">
        <v>382.06</v>
      </c>
      <c r="B22709" t="str">
        <f t="shared" si="354"/>
        <v>382.06---30</v>
      </c>
      <c r="C22709" t="s">
        <v>987</v>
      </c>
      <c r="D22709" t="s">
        <v>1263</v>
      </c>
      <c r="E22709">
        <v>30</v>
      </c>
    </row>
    <row r="22710" spans="1:5" ht="13.5" customHeight="1">
      <c r="A22710">
        <v>382.06</v>
      </c>
      <c r="B22710" t="str">
        <f t="shared" si="354"/>
        <v>382.06---31</v>
      </c>
      <c r="C22710" t="s">
        <v>989</v>
      </c>
      <c r="D22710" t="s">
        <v>738</v>
      </c>
      <c r="E22710">
        <v>31</v>
      </c>
    </row>
    <row r="22711" spans="1:5" ht="13.5" customHeight="1">
      <c r="A22711">
        <v>382.06</v>
      </c>
      <c r="B22711" t="str">
        <f t="shared" si="354"/>
        <v>382.06---32</v>
      </c>
      <c r="C22711" t="s">
        <v>799</v>
      </c>
      <c r="D22711" t="s">
        <v>809</v>
      </c>
      <c r="E22711">
        <v>32</v>
      </c>
    </row>
    <row r="22712" spans="1:5" ht="13.5" customHeight="1">
      <c r="A22712">
        <v>382.06</v>
      </c>
      <c r="B22712" t="str">
        <f t="shared" si="354"/>
        <v>382.06---33</v>
      </c>
      <c r="C22712" t="s">
        <v>747</v>
      </c>
      <c r="D22712" t="s">
        <v>1154</v>
      </c>
      <c r="E22712">
        <v>33</v>
      </c>
    </row>
    <row r="22713" spans="1:5" ht="13.5" customHeight="1">
      <c r="A22713">
        <v>382.06</v>
      </c>
      <c r="B22713" t="str">
        <f t="shared" si="354"/>
        <v>382.06---34</v>
      </c>
      <c r="C22713" t="s">
        <v>938</v>
      </c>
      <c r="D22713" t="s">
        <v>859</v>
      </c>
      <c r="E22713">
        <v>34</v>
      </c>
    </row>
    <row r="22714" spans="1:5" ht="13.5" customHeight="1">
      <c r="A22714">
        <v>382.06</v>
      </c>
      <c r="B22714" t="str">
        <f t="shared" si="354"/>
        <v>382.06---35</v>
      </c>
      <c r="C22714" t="s">
        <v>749</v>
      </c>
      <c r="D22714" t="s">
        <v>1082</v>
      </c>
      <c r="E22714">
        <v>35</v>
      </c>
    </row>
    <row r="22715" spans="1:5" ht="13.5" customHeight="1">
      <c r="A22715">
        <v>382.06</v>
      </c>
      <c r="B22715" t="str">
        <f t="shared" si="354"/>
        <v>382.06---36</v>
      </c>
      <c r="C22715" t="s">
        <v>1074</v>
      </c>
      <c r="D22715" t="s">
        <v>880</v>
      </c>
      <c r="E22715">
        <v>36</v>
      </c>
    </row>
    <row r="22716" spans="1:5" ht="13.5" customHeight="1">
      <c r="A22716">
        <v>382.06</v>
      </c>
      <c r="B22716" t="str">
        <f t="shared" si="354"/>
        <v>382.06---37</v>
      </c>
      <c r="C22716" t="s">
        <v>1019</v>
      </c>
      <c r="D22716" t="s">
        <v>734</v>
      </c>
      <c r="E22716">
        <v>37</v>
      </c>
    </row>
    <row r="22717" spans="1:5" ht="13.5" customHeight="1">
      <c r="A22717">
        <v>382.06</v>
      </c>
      <c r="B22717" t="str">
        <f t="shared" si="354"/>
        <v>382.06---38</v>
      </c>
      <c r="C22717" t="s">
        <v>820</v>
      </c>
      <c r="D22717" t="s">
        <v>882</v>
      </c>
      <c r="E22717">
        <v>38</v>
      </c>
    </row>
    <row r="22718" spans="1:5" ht="13.5" customHeight="1">
      <c r="A22718">
        <v>382.06</v>
      </c>
      <c r="B22718" t="str">
        <f t="shared" si="354"/>
        <v>382.06---39</v>
      </c>
      <c r="C22718" t="s">
        <v>824</v>
      </c>
      <c r="D22718" t="s">
        <v>752</v>
      </c>
      <c r="E22718">
        <v>39</v>
      </c>
    </row>
    <row r="22719" spans="1:5" ht="13.5" customHeight="1">
      <c r="A22719">
        <v>382.06</v>
      </c>
      <c r="B22719" t="str">
        <f t="shared" si="354"/>
        <v>382.06---40</v>
      </c>
      <c r="C22719" t="s">
        <v>826</v>
      </c>
      <c r="D22719" t="s">
        <v>1079</v>
      </c>
      <c r="E22719">
        <v>40</v>
      </c>
    </row>
    <row r="22720" spans="1:5" ht="13.5" customHeight="1">
      <c r="A22720">
        <v>382.06</v>
      </c>
      <c r="B22720" t="str">
        <f t="shared" si="354"/>
        <v>382.06---41</v>
      </c>
      <c r="C22720" t="s">
        <v>755</v>
      </c>
      <c r="D22720" t="s">
        <v>1146</v>
      </c>
      <c r="E22720">
        <v>41</v>
      </c>
    </row>
    <row r="22721" spans="1:5" ht="13.5" customHeight="1">
      <c r="A22721">
        <v>382.06</v>
      </c>
      <c r="B22721" t="str">
        <f t="shared" si="354"/>
        <v>382.06---42</v>
      </c>
      <c r="C22721" t="s">
        <v>832</v>
      </c>
      <c r="D22721" t="s">
        <v>949</v>
      </c>
      <c r="E22721">
        <v>42</v>
      </c>
    </row>
    <row r="22722" spans="1:5" ht="13.5" customHeight="1">
      <c r="A22722">
        <v>382.06</v>
      </c>
      <c r="B22722" t="str">
        <f t="shared" si="354"/>
        <v>382.06---43</v>
      </c>
      <c r="C22722" t="s">
        <v>991</v>
      </c>
      <c r="D22722" t="s">
        <v>966</v>
      </c>
      <c r="E22722">
        <v>43</v>
      </c>
    </row>
    <row r="22723" spans="1:5" ht="13.5" customHeight="1">
      <c r="A22723">
        <v>382.06</v>
      </c>
      <c r="B22723" t="str">
        <f t="shared" ref="B22723:B22786" si="355">A22723&amp;"---"&amp;E22723</f>
        <v>382.06---44</v>
      </c>
      <c r="C22723" t="s">
        <v>836</v>
      </c>
      <c r="D22723" t="s">
        <v>835</v>
      </c>
      <c r="E22723">
        <v>44</v>
      </c>
    </row>
    <row r="22724" spans="1:5" ht="13.5" customHeight="1">
      <c r="A22724">
        <v>382.06</v>
      </c>
      <c r="B22724" t="str">
        <f t="shared" si="355"/>
        <v>382.06---45</v>
      </c>
      <c r="C22724" t="s">
        <v>967</v>
      </c>
      <c r="D22724" t="s">
        <v>1046</v>
      </c>
      <c r="E22724">
        <v>45</v>
      </c>
    </row>
    <row r="22725" spans="1:5" ht="13.5" customHeight="1">
      <c r="A22725">
        <v>382.06</v>
      </c>
      <c r="B22725" t="str">
        <f t="shared" si="355"/>
        <v>382.06---46</v>
      </c>
      <c r="C22725" t="s">
        <v>1111</v>
      </c>
      <c r="D22725" t="s">
        <v>1045</v>
      </c>
      <c r="E22725">
        <v>46</v>
      </c>
    </row>
    <row r="22726" spans="1:5" ht="13.5" customHeight="1">
      <c r="A22726">
        <v>382.06</v>
      </c>
      <c r="B22726" t="str">
        <f t="shared" si="355"/>
        <v>382.06---47</v>
      </c>
      <c r="C22726" t="s">
        <v>801</v>
      </c>
      <c r="D22726" t="s">
        <v>810</v>
      </c>
      <c r="E22726">
        <v>47</v>
      </c>
    </row>
    <row r="22727" spans="1:5" ht="13.5" customHeight="1">
      <c r="A22727">
        <v>382.06</v>
      </c>
      <c r="B22727" t="str">
        <f t="shared" si="355"/>
        <v>382.06---48</v>
      </c>
      <c r="C22727" t="s">
        <v>868</v>
      </c>
      <c r="D22727" t="s">
        <v>758</v>
      </c>
      <c r="E22727">
        <v>48</v>
      </c>
    </row>
    <row r="22728" spans="1:5" ht="13.5" customHeight="1">
      <c r="A22728">
        <v>382.06</v>
      </c>
      <c r="B22728" t="str">
        <f t="shared" si="355"/>
        <v>382.06---49</v>
      </c>
      <c r="C22728" t="s">
        <v>948</v>
      </c>
      <c r="D22728" t="s">
        <v>1010</v>
      </c>
      <c r="E22728">
        <v>49</v>
      </c>
    </row>
    <row r="22729" spans="1:5" ht="13.5" customHeight="1">
      <c r="A22729">
        <v>382.06</v>
      </c>
      <c r="B22729" t="str">
        <f t="shared" si="355"/>
        <v>382.06---50</v>
      </c>
      <c r="C22729" t="s">
        <v>1011</v>
      </c>
      <c r="D22729" t="s">
        <v>856</v>
      </c>
      <c r="E22729">
        <v>50</v>
      </c>
    </row>
    <row r="22730" spans="1:5" ht="13.5" customHeight="1">
      <c r="A22730">
        <v>382.06</v>
      </c>
      <c r="B22730" t="str">
        <f t="shared" si="355"/>
        <v>382.06---51</v>
      </c>
      <c r="C22730" t="s">
        <v>5912</v>
      </c>
      <c r="D22730" t="s">
        <v>764</v>
      </c>
      <c r="E22730">
        <v>51</v>
      </c>
    </row>
    <row r="22731" spans="1:5" ht="13.5" customHeight="1">
      <c r="A22731">
        <v>382.06</v>
      </c>
      <c r="B22731" t="str">
        <f t="shared" si="355"/>
        <v>382.06---52</v>
      </c>
      <c r="C22731" t="s">
        <v>5929</v>
      </c>
      <c r="D22731" t="s">
        <v>813</v>
      </c>
      <c r="E22731">
        <v>52</v>
      </c>
    </row>
    <row r="22732" spans="1:5" ht="13.5" customHeight="1">
      <c r="A22732">
        <v>382.06</v>
      </c>
      <c r="B22732" t="str">
        <f t="shared" si="355"/>
        <v>382.06---53</v>
      </c>
      <c r="C22732" t="s">
        <v>5946</v>
      </c>
      <c r="D22732" t="s">
        <v>893</v>
      </c>
      <c r="E22732">
        <v>53</v>
      </c>
    </row>
    <row r="22733" spans="1:5" ht="13.5" customHeight="1">
      <c r="A22733">
        <v>382.06</v>
      </c>
      <c r="B22733" t="str">
        <f t="shared" si="355"/>
        <v>382.06---54</v>
      </c>
      <c r="C22733" t="s">
        <v>5947</v>
      </c>
      <c r="D22733" t="s">
        <v>884</v>
      </c>
      <c r="E22733">
        <v>54</v>
      </c>
    </row>
    <row r="22734" spans="1:5" ht="13.5" customHeight="1">
      <c r="A22734">
        <v>382.06</v>
      </c>
      <c r="B22734" t="str">
        <f t="shared" si="355"/>
        <v>382.06---55</v>
      </c>
      <c r="C22734" t="s">
        <v>5967</v>
      </c>
      <c r="D22734" t="s">
        <v>986</v>
      </c>
      <c r="E22734">
        <v>55</v>
      </c>
    </row>
    <row r="22735" spans="1:5" ht="13.5" customHeight="1">
      <c r="A22735">
        <v>382.06</v>
      </c>
      <c r="B22735" t="str">
        <f t="shared" si="355"/>
        <v>382.06---56</v>
      </c>
      <c r="C22735" t="s">
        <v>5983</v>
      </c>
      <c r="D22735" t="s">
        <v>1023</v>
      </c>
      <c r="E22735">
        <v>56</v>
      </c>
    </row>
    <row r="22736" spans="1:5" ht="13.5" customHeight="1">
      <c r="A22736">
        <v>382.06</v>
      </c>
      <c r="B22736" t="str">
        <f t="shared" si="355"/>
        <v>382.06---57</v>
      </c>
      <c r="C22736" t="s">
        <v>5915</v>
      </c>
      <c r="D22736" t="s">
        <v>772</v>
      </c>
      <c r="E22736">
        <v>57</v>
      </c>
    </row>
    <row r="22737" spans="1:5" ht="13.5" customHeight="1">
      <c r="A22737">
        <v>382.06</v>
      </c>
      <c r="B22737" t="str">
        <f t="shared" si="355"/>
        <v>382.06---58</v>
      </c>
      <c r="C22737" t="s">
        <v>5970</v>
      </c>
      <c r="D22737" t="s">
        <v>999</v>
      </c>
      <c r="E22737">
        <v>58</v>
      </c>
    </row>
    <row r="22738" spans="1:5" ht="13.5" customHeight="1">
      <c r="A22738">
        <v>382.06</v>
      </c>
      <c r="B22738" t="str">
        <f t="shared" si="355"/>
        <v>382.06---59</v>
      </c>
      <c r="C22738" t="s">
        <v>5926</v>
      </c>
      <c r="D22738" t="s">
        <v>843</v>
      </c>
      <c r="E22738">
        <v>59</v>
      </c>
    </row>
    <row r="22739" spans="1:5" ht="13.5" customHeight="1">
      <c r="A22739">
        <v>382.06</v>
      </c>
      <c r="B22739" t="str">
        <f t="shared" si="355"/>
        <v>382.06---60</v>
      </c>
      <c r="C22739" t="s">
        <v>5917</v>
      </c>
      <c r="D22739" t="s">
        <v>789</v>
      </c>
      <c r="E22739">
        <v>60</v>
      </c>
    </row>
    <row r="22740" spans="1:5" ht="13.5" customHeight="1">
      <c r="A22740">
        <v>382.06</v>
      </c>
      <c r="B22740" t="str">
        <f t="shared" si="355"/>
        <v>382.06---61</v>
      </c>
      <c r="C22740" t="s">
        <v>5918</v>
      </c>
      <c r="D22740" t="s">
        <v>770</v>
      </c>
      <c r="E22740">
        <v>61</v>
      </c>
    </row>
    <row r="22741" spans="1:5" ht="13.5" customHeight="1">
      <c r="A22741">
        <v>382.06</v>
      </c>
      <c r="B22741" t="str">
        <f t="shared" si="355"/>
        <v>382.06---62</v>
      </c>
      <c r="C22741" t="s">
        <v>5932</v>
      </c>
      <c r="D22741" t="s">
        <v>846</v>
      </c>
      <c r="E22741">
        <v>62</v>
      </c>
    </row>
    <row r="22742" spans="1:5" ht="13.5" customHeight="1">
      <c r="A22742">
        <v>382.06</v>
      </c>
      <c r="B22742" t="str">
        <f t="shared" si="355"/>
        <v>382.06---63</v>
      </c>
      <c r="C22742" t="s">
        <v>5963</v>
      </c>
      <c r="D22742" t="s">
        <v>937</v>
      </c>
      <c r="E22742">
        <v>63</v>
      </c>
    </row>
    <row r="22743" spans="1:5" ht="13.5" customHeight="1">
      <c r="A22743">
        <v>382.06</v>
      </c>
      <c r="B22743" t="str">
        <f t="shared" si="355"/>
        <v>382.06---64</v>
      </c>
      <c r="C22743" t="s">
        <v>5933</v>
      </c>
      <c r="D22743" t="s">
        <v>855</v>
      </c>
      <c r="E22743">
        <v>64</v>
      </c>
    </row>
    <row r="22744" spans="1:5" ht="13.5" customHeight="1">
      <c r="A22744">
        <v>382.06</v>
      </c>
      <c r="B22744" t="str">
        <f t="shared" si="355"/>
        <v>382.06---65</v>
      </c>
      <c r="C22744" t="s">
        <v>5985</v>
      </c>
      <c r="D22744" t="s">
        <v>1159</v>
      </c>
      <c r="E22744">
        <v>65</v>
      </c>
    </row>
    <row r="22745" spans="1:5" ht="13.5" customHeight="1">
      <c r="A22745">
        <v>382.06</v>
      </c>
      <c r="B22745" t="str">
        <f t="shared" si="355"/>
        <v>382.06---66</v>
      </c>
      <c r="C22745" t="s">
        <v>5951</v>
      </c>
      <c r="D22745" t="s">
        <v>879</v>
      </c>
      <c r="E22745">
        <v>66</v>
      </c>
    </row>
    <row r="22746" spans="1:5" ht="13.5" customHeight="1">
      <c r="A22746">
        <v>382.06</v>
      </c>
      <c r="B22746" t="str">
        <f t="shared" si="355"/>
        <v>382.06---67</v>
      </c>
      <c r="C22746" t="s">
        <v>5935</v>
      </c>
      <c r="D22746" t="s">
        <v>816</v>
      </c>
      <c r="E22746">
        <v>67</v>
      </c>
    </row>
    <row r="22747" spans="1:5" ht="13.5" customHeight="1">
      <c r="A22747">
        <v>382.06</v>
      </c>
      <c r="B22747" t="str">
        <f t="shared" si="355"/>
        <v>382.06---68</v>
      </c>
      <c r="C22747" t="s">
        <v>6013</v>
      </c>
      <c r="D22747" t="s">
        <v>968</v>
      </c>
      <c r="E22747">
        <v>68</v>
      </c>
    </row>
    <row r="22748" spans="1:5" ht="13.5" customHeight="1">
      <c r="A22748">
        <v>382.06</v>
      </c>
      <c r="B22748" t="str">
        <f t="shared" si="355"/>
        <v>382.06---69</v>
      </c>
      <c r="C22748" t="s">
        <v>5954</v>
      </c>
      <c r="D22748" t="s">
        <v>1166</v>
      </c>
      <c r="E22748">
        <v>69</v>
      </c>
    </row>
    <row r="22749" spans="1:5" ht="13.5" customHeight="1">
      <c r="A22749">
        <v>382.06</v>
      </c>
      <c r="B22749" t="str">
        <f t="shared" si="355"/>
        <v>382.06---70</v>
      </c>
      <c r="C22749" t="s">
        <v>5957</v>
      </c>
      <c r="D22749" t="s">
        <v>913</v>
      </c>
      <c r="E22749">
        <v>70</v>
      </c>
    </row>
    <row r="22750" spans="1:5" ht="13.5" customHeight="1">
      <c r="A22750">
        <v>382.06</v>
      </c>
      <c r="B22750" t="str">
        <f t="shared" si="355"/>
        <v>382.06---71</v>
      </c>
      <c r="C22750" t="s">
        <v>5991</v>
      </c>
      <c r="D22750" t="s">
        <v>1092</v>
      </c>
      <c r="E22750">
        <v>71</v>
      </c>
    </row>
    <row r="22751" spans="1:5" ht="13.5" customHeight="1">
      <c r="A22751">
        <v>382.06</v>
      </c>
      <c r="B22751" t="str">
        <f t="shared" si="355"/>
        <v>382.06---72</v>
      </c>
      <c r="C22751" t="s">
        <v>5924</v>
      </c>
      <c r="D22751" t="s">
        <v>726</v>
      </c>
      <c r="E22751">
        <v>72</v>
      </c>
    </row>
    <row r="22752" spans="1:5" ht="13.5" customHeight="1">
      <c r="A22752">
        <v>382.06</v>
      </c>
      <c r="B22752" t="str">
        <f t="shared" si="355"/>
        <v>382.06---73</v>
      </c>
      <c r="C22752" t="s">
        <v>5999</v>
      </c>
      <c r="D22752" t="s">
        <v>1371</v>
      </c>
      <c r="E22752">
        <v>73</v>
      </c>
    </row>
    <row r="22753" spans="1:5" ht="13.5" customHeight="1">
      <c r="A22753">
        <v>382.07</v>
      </c>
      <c r="B22753" t="str">
        <f t="shared" si="355"/>
        <v>382.07---1</v>
      </c>
      <c r="C22753" t="s">
        <v>4234</v>
      </c>
      <c r="D22753" t="s">
        <v>1457</v>
      </c>
      <c r="E22753">
        <v>1</v>
      </c>
    </row>
    <row r="22754" spans="1:5" ht="13.5" customHeight="1">
      <c r="A22754">
        <v>382.07</v>
      </c>
      <c r="B22754" t="str">
        <f t="shared" si="355"/>
        <v>382.07---2</v>
      </c>
      <c r="C22754" t="s">
        <v>4216</v>
      </c>
      <c r="D22754" t="s">
        <v>1457</v>
      </c>
      <c r="E22754">
        <v>2</v>
      </c>
    </row>
    <row r="22755" spans="1:5" ht="13.5" customHeight="1">
      <c r="A22755">
        <v>382.07</v>
      </c>
      <c r="B22755" t="str">
        <f t="shared" si="355"/>
        <v>382.07---3</v>
      </c>
      <c r="C22755" t="s">
        <v>4216</v>
      </c>
      <c r="D22755" t="s">
        <v>1251</v>
      </c>
      <c r="E22755">
        <v>3</v>
      </c>
    </row>
    <row r="22756" spans="1:5" ht="13.5" customHeight="1">
      <c r="A22756">
        <v>382.07</v>
      </c>
      <c r="B22756" t="str">
        <f t="shared" si="355"/>
        <v>382.07---4</v>
      </c>
      <c r="C22756" t="s">
        <v>4216</v>
      </c>
      <c r="D22756" t="s">
        <v>1046</v>
      </c>
      <c r="E22756">
        <v>4</v>
      </c>
    </row>
    <row r="22757" spans="1:5" ht="13.5" customHeight="1">
      <c r="A22757">
        <v>382.07</v>
      </c>
      <c r="B22757" t="str">
        <f t="shared" si="355"/>
        <v>382.07---5</v>
      </c>
      <c r="C22757" t="s">
        <v>4216</v>
      </c>
      <c r="D22757" t="s">
        <v>1045</v>
      </c>
      <c r="E22757">
        <v>5</v>
      </c>
    </row>
    <row r="22758" spans="1:5" ht="13.5" customHeight="1">
      <c r="A22758">
        <v>382.07</v>
      </c>
      <c r="B22758" t="str">
        <f t="shared" si="355"/>
        <v>382.07---6</v>
      </c>
      <c r="C22758" t="s">
        <v>4216</v>
      </c>
      <c r="D22758" t="s">
        <v>810</v>
      </c>
      <c r="E22758">
        <v>6</v>
      </c>
    </row>
    <row r="22759" spans="1:5" ht="13.5" customHeight="1">
      <c r="A22759">
        <v>382.07</v>
      </c>
      <c r="B22759" t="str">
        <f t="shared" si="355"/>
        <v>382.07---7</v>
      </c>
      <c r="C22759" t="s">
        <v>4216</v>
      </c>
      <c r="D22759" t="s">
        <v>1041</v>
      </c>
      <c r="E22759">
        <v>7</v>
      </c>
    </row>
    <row r="22760" spans="1:5" ht="13.5" customHeight="1">
      <c r="A22760">
        <v>382.07</v>
      </c>
      <c r="B22760" t="str">
        <f t="shared" si="355"/>
        <v>382.07---8</v>
      </c>
      <c r="C22760" t="s">
        <v>4216</v>
      </c>
      <c r="D22760" t="s">
        <v>1146</v>
      </c>
      <c r="E22760">
        <v>8</v>
      </c>
    </row>
    <row r="22761" spans="1:5" ht="13.5" customHeight="1">
      <c r="A22761">
        <v>382.07</v>
      </c>
      <c r="B22761" t="str">
        <f t="shared" si="355"/>
        <v>382.07---9</v>
      </c>
      <c r="C22761" t="s">
        <v>4216</v>
      </c>
      <c r="D22761" t="s">
        <v>1092</v>
      </c>
      <c r="E22761">
        <v>9</v>
      </c>
    </row>
    <row r="22762" spans="1:5" ht="13.5" customHeight="1">
      <c r="A22762">
        <v>382.07</v>
      </c>
      <c r="B22762" t="str">
        <f t="shared" si="355"/>
        <v>382.07---10</v>
      </c>
      <c r="C22762" t="s">
        <v>4216</v>
      </c>
      <c r="D22762" t="s">
        <v>713</v>
      </c>
      <c r="E22762">
        <v>10</v>
      </c>
    </row>
    <row r="22763" spans="1:5" ht="13.5" customHeight="1">
      <c r="A22763">
        <v>382.07</v>
      </c>
      <c r="B22763" t="str">
        <f t="shared" si="355"/>
        <v>382.07---11</v>
      </c>
      <c r="C22763" t="s">
        <v>4216</v>
      </c>
      <c r="D22763" t="s">
        <v>842</v>
      </c>
      <c r="E22763">
        <v>11</v>
      </c>
    </row>
    <row r="22764" spans="1:5" ht="13.5" customHeight="1">
      <c r="A22764">
        <v>382.07</v>
      </c>
      <c r="B22764" t="str">
        <f t="shared" si="355"/>
        <v>382.07---12</v>
      </c>
      <c r="C22764" t="s">
        <v>4216</v>
      </c>
      <c r="D22764" t="s">
        <v>825</v>
      </c>
      <c r="E22764">
        <v>12</v>
      </c>
    </row>
    <row r="22765" spans="1:5" ht="13.5" customHeight="1">
      <c r="A22765">
        <v>382.07</v>
      </c>
      <c r="B22765" t="str">
        <f t="shared" si="355"/>
        <v>382.07---13</v>
      </c>
      <c r="C22765" t="s">
        <v>4216</v>
      </c>
      <c r="D22765" t="s">
        <v>809</v>
      </c>
      <c r="E22765">
        <v>13</v>
      </c>
    </row>
    <row r="22766" spans="1:5" ht="13.5" customHeight="1">
      <c r="A22766">
        <v>382.07</v>
      </c>
      <c r="B22766" t="str">
        <f t="shared" si="355"/>
        <v>382.07---14</v>
      </c>
      <c r="C22766" t="s">
        <v>4220</v>
      </c>
      <c r="D22766" t="s">
        <v>1270</v>
      </c>
      <c r="E22766">
        <v>14</v>
      </c>
    </row>
    <row r="22767" spans="1:5" ht="13.5" customHeight="1">
      <c r="A22767">
        <v>382.07</v>
      </c>
      <c r="B22767" t="str">
        <f t="shared" si="355"/>
        <v>382.07---15</v>
      </c>
      <c r="C22767" t="s">
        <v>4228</v>
      </c>
      <c r="D22767" t="s">
        <v>1181</v>
      </c>
      <c r="E22767">
        <v>15</v>
      </c>
    </row>
    <row r="22768" spans="1:5" ht="13.5" customHeight="1">
      <c r="A22768">
        <v>382.07</v>
      </c>
      <c r="B22768" t="str">
        <f t="shared" si="355"/>
        <v>382.07---16</v>
      </c>
      <c r="C22768" t="s">
        <v>4223</v>
      </c>
      <c r="D22768" t="s">
        <v>1084</v>
      </c>
      <c r="E22768">
        <v>16</v>
      </c>
    </row>
    <row r="22769" spans="1:5" ht="13.5" customHeight="1">
      <c r="A22769">
        <v>382.07</v>
      </c>
      <c r="B22769" t="str">
        <f t="shared" si="355"/>
        <v>382.07---17</v>
      </c>
      <c r="C22769" t="s">
        <v>4276</v>
      </c>
      <c r="D22769" t="s">
        <v>856</v>
      </c>
      <c r="E22769">
        <v>17</v>
      </c>
    </row>
    <row r="22770" spans="1:5" ht="13.5" customHeight="1">
      <c r="A22770">
        <v>382.07</v>
      </c>
      <c r="B22770" t="str">
        <f t="shared" si="355"/>
        <v>382.07---18</v>
      </c>
      <c r="C22770" t="s">
        <v>4259</v>
      </c>
      <c r="D22770" t="s">
        <v>1023</v>
      </c>
      <c r="E22770">
        <v>18</v>
      </c>
    </row>
    <row r="22771" spans="1:5" ht="13.5" customHeight="1">
      <c r="A22771">
        <v>382.07</v>
      </c>
      <c r="B22771" t="str">
        <f t="shared" si="355"/>
        <v>382.07---19</v>
      </c>
      <c r="C22771" t="s">
        <v>4254</v>
      </c>
      <c r="D22771" t="s">
        <v>968</v>
      </c>
      <c r="E22771">
        <v>19</v>
      </c>
    </row>
    <row r="22772" spans="1:5" ht="13.5" customHeight="1">
      <c r="A22772">
        <v>382.07</v>
      </c>
      <c r="B22772" t="str">
        <f t="shared" si="355"/>
        <v>382.07---20</v>
      </c>
      <c r="C22772" t="s">
        <v>4235</v>
      </c>
      <c r="D22772" t="s">
        <v>846</v>
      </c>
      <c r="E22772">
        <v>20</v>
      </c>
    </row>
    <row r="22773" spans="1:5" ht="13.5" customHeight="1">
      <c r="A22773">
        <v>382.07</v>
      </c>
      <c r="B22773" t="str">
        <f t="shared" si="355"/>
        <v>382.07---21</v>
      </c>
      <c r="C22773" t="s">
        <v>4236</v>
      </c>
      <c r="D22773" t="s">
        <v>718</v>
      </c>
      <c r="E22773">
        <v>21</v>
      </c>
    </row>
    <row r="22774" spans="1:5" ht="13.5" customHeight="1">
      <c r="A22774">
        <v>382.07</v>
      </c>
      <c r="B22774" t="str">
        <f t="shared" si="355"/>
        <v>382.07---22</v>
      </c>
      <c r="C22774" t="s">
        <v>4277</v>
      </c>
      <c r="D22774" t="s">
        <v>722</v>
      </c>
      <c r="E22774">
        <v>22</v>
      </c>
    </row>
    <row r="22775" spans="1:5" ht="13.5" customHeight="1">
      <c r="A22775">
        <v>382.07</v>
      </c>
      <c r="B22775" t="str">
        <f t="shared" si="355"/>
        <v>382.07---23</v>
      </c>
      <c r="C22775" t="s">
        <v>4257</v>
      </c>
      <c r="D22775" t="s">
        <v>1186</v>
      </c>
      <c r="E22775">
        <v>23</v>
      </c>
    </row>
    <row r="22776" spans="1:5" ht="13.5" customHeight="1">
      <c r="A22776">
        <v>382.07</v>
      </c>
      <c r="B22776" t="str">
        <f t="shared" si="355"/>
        <v>382.07---24</v>
      </c>
      <c r="C22776" t="s">
        <v>1017</v>
      </c>
      <c r="D22776" t="s">
        <v>796</v>
      </c>
      <c r="E22776">
        <v>24</v>
      </c>
    </row>
    <row r="22777" spans="1:5" ht="13.5" customHeight="1">
      <c r="A22777">
        <v>382.07</v>
      </c>
      <c r="B22777" t="str">
        <f t="shared" si="355"/>
        <v>382.07---25</v>
      </c>
      <c r="C22777" t="s">
        <v>731</v>
      </c>
      <c r="D22777" t="s">
        <v>800</v>
      </c>
      <c r="E22777">
        <v>25</v>
      </c>
    </row>
    <row r="22778" spans="1:5" ht="13.5" customHeight="1">
      <c r="A22778">
        <v>382.07</v>
      </c>
      <c r="B22778" t="str">
        <f t="shared" si="355"/>
        <v>382.07---26</v>
      </c>
      <c r="C22778" t="s">
        <v>887</v>
      </c>
      <c r="D22778" t="s">
        <v>992</v>
      </c>
      <c r="E22778">
        <v>26</v>
      </c>
    </row>
    <row r="22779" spans="1:5" ht="13.5" customHeight="1">
      <c r="A22779">
        <v>382.07</v>
      </c>
      <c r="B22779" t="str">
        <f t="shared" si="355"/>
        <v>382.07---27</v>
      </c>
      <c r="C22779" t="s">
        <v>741</v>
      </c>
      <c r="D22779" t="s">
        <v>1248</v>
      </c>
      <c r="E22779">
        <v>27</v>
      </c>
    </row>
    <row r="22780" spans="1:5" ht="13.5" customHeight="1">
      <c r="A22780">
        <v>382.07</v>
      </c>
      <c r="B22780" t="str">
        <f t="shared" si="355"/>
        <v>382.07---28</v>
      </c>
      <c r="C22780" t="s">
        <v>743</v>
      </c>
      <c r="D22780" t="s">
        <v>754</v>
      </c>
      <c r="E22780">
        <v>28</v>
      </c>
    </row>
    <row r="22781" spans="1:5" ht="13.5" customHeight="1">
      <c r="A22781">
        <v>382.07</v>
      </c>
      <c r="B22781" t="str">
        <f t="shared" si="355"/>
        <v>382.07---29</v>
      </c>
      <c r="C22781" t="s">
        <v>745</v>
      </c>
      <c r="D22781" t="s">
        <v>837</v>
      </c>
      <c r="E22781">
        <v>29</v>
      </c>
    </row>
    <row r="22782" spans="1:5" ht="13.5" customHeight="1">
      <c r="A22782">
        <v>382.07</v>
      </c>
      <c r="B22782" t="str">
        <f t="shared" si="355"/>
        <v>382.07---30</v>
      </c>
      <c r="C22782" t="s">
        <v>987</v>
      </c>
      <c r="D22782" t="s">
        <v>1263</v>
      </c>
      <c r="E22782">
        <v>30</v>
      </c>
    </row>
    <row r="22783" spans="1:5" ht="13.5" customHeight="1">
      <c r="A22783">
        <v>382.07</v>
      </c>
      <c r="B22783" t="str">
        <f t="shared" si="355"/>
        <v>382.07---31</v>
      </c>
      <c r="C22783" t="s">
        <v>989</v>
      </c>
      <c r="D22783" t="s">
        <v>738</v>
      </c>
      <c r="E22783">
        <v>31</v>
      </c>
    </row>
    <row r="22784" spans="1:5" ht="13.5" customHeight="1">
      <c r="A22784">
        <v>382.07</v>
      </c>
      <c r="B22784" t="str">
        <f t="shared" si="355"/>
        <v>382.07---32</v>
      </c>
      <c r="C22784" t="s">
        <v>799</v>
      </c>
      <c r="D22784" t="s">
        <v>809</v>
      </c>
      <c r="E22784">
        <v>32</v>
      </c>
    </row>
    <row r="22785" spans="1:5" ht="13.5" customHeight="1">
      <c r="A22785">
        <v>382.07</v>
      </c>
      <c r="B22785" t="str">
        <f t="shared" si="355"/>
        <v>382.07---33</v>
      </c>
      <c r="C22785" t="s">
        <v>747</v>
      </c>
      <c r="D22785" t="s">
        <v>1154</v>
      </c>
      <c r="E22785">
        <v>33</v>
      </c>
    </row>
    <row r="22786" spans="1:5" ht="13.5" customHeight="1">
      <c r="A22786">
        <v>382.07</v>
      </c>
      <c r="B22786" t="str">
        <f t="shared" si="355"/>
        <v>382.07---34</v>
      </c>
      <c r="C22786" t="s">
        <v>938</v>
      </c>
      <c r="D22786" t="s">
        <v>859</v>
      </c>
      <c r="E22786">
        <v>34</v>
      </c>
    </row>
    <row r="22787" spans="1:5" ht="13.5" customHeight="1">
      <c r="A22787">
        <v>382.07</v>
      </c>
      <c r="B22787" t="str">
        <f t="shared" ref="B22787:B22850" si="356">A22787&amp;"---"&amp;E22787</f>
        <v>382.07---35</v>
      </c>
      <c r="C22787" t="s">
        <v>749</v>
      </c>
      <c r="D22787" t="s">
        <v>1082</v>
      </c>
      <c r="E22787">
        <v>35</v>
      </c>
    </row>
    <row r="22788" spans="1:5" ht="13.5" customHeight="1">
      <c r="A22788">
        <v>382.07</v>
      </c>
      <c r="B22788" t="str">
        <f t="shared" si="356"/>
        <v>382.07---36</v>
      </c>
      <c r="C22788" t="s">
        <v>1074</v>
      </c>
      <c r="D22788" t="s">
        <v>880</v>
      </c>
      <c r="E22788">
        <v>36</v>
      </c>
    </row>
    <row r="22789" spans="1:5" ht="13.5" customHeight="1">
      <c r="A22789">
        <v>382.07</v>
      </c>
      <c r="B22789" t="str">
        <f t="shared" si="356"/>
        <v>382.07---37</v>
      </c>
      <c r="C22789" t="s">
        <v>1019</v>
      </c>
      <c r="D22789" t="s">
        <v>734</v>
      </c>
      <c r="E22789">
        <v>37</v>
      </c>
    </row>
    <row r="22790" spans="1:5" ht="13.5" customHeight="1">
      <c r="A22790">
        <v>382.07</v>
      </c>
      <c r="B22790" t="str">
        <f t="shared" si="356"/>
        <v>382.07---38</v>
      </c>
      <c r="C22790" t="s">
        <v>820</v>
      </c>
      <c r="D22790" t="s">
        <v>882</v>
      </c>
      <c r="E22790">
        <v>38</v>
      </c>
    </row>
    <row r="22791" spans="1:5" ht="13.5" customHeight="1">
      <c r="A22791">
        <v>382.07</v>
      </c>
      <c r="B22791" t="str">
        <f t="shared" si="356"/>
        <v>382.07---39</v>
      </c>
      <c r="C22791" t="s">
        <v>824</v>
      </c>
      <c r="D22791" t="s">
        <v>752</v>
      </c>
      <c r="E22791">
        <v>39</v>
      </c>
    </row>
    <row r="22792" spans="1:5" ht="13.5" customHeight="1">
      <c r="A22792">
        <v>382.07</v>
      </c>
      <c r="B22792" t="str">
        <f t="shared" si="356"/>
        <v>382.07---40</v>
      </c>
      <c r="C22792" t="s">
        <v>826</v>
      </c>
      <c r="D22792" t="s">
        <v>1079</v>
      </c>
      <c r="E22792">
        <v>40</v>
      </c>
    </row>
    <row r="22793" spans="1:5" ht="13.5" customHeight="1">
      <c r="A22793">
        <v>382.07</v>
      </c>
      <c r="B22793" t="str">
        <f t="shared" si="356"/>
        <v>382.07---41</v>
      </c>
      <c r="C22793" t="s">
        <v>755</v>
      </c>
      <c r="D22793" t="s">
        <v>1146</v>
      </c>
      <c r="E22793">
        <v>41</v>
      </c>
    </row>
    <row r="22794" spans="1:5" ht="13.5" customHeight="1">
      <c r="A22794">
        <v>382.07</v>
      </c>
      <c r="B22794" t="str">
        <f t="shared" si="356"/>
        <v>382.07---42</v>
      </c>
      <c r="C22794" t="s">
        <v>832</v>
      </c>
      <c r="D22794" t="s">
        <v>949</v>
      </c>
      <c r="E22794">
        <v>42</v>
      </c>
    </row>
    <row r="22795" spans="1:5" ht="13.5" customHeight="1">
      <c r="A22795">
        <v>382.07</v>
      </c>
      <c r="B22795" t="str">
        <f t="shared" si="356"/>
        <v>382.07---43</v>
      </c>
      <c r="C22795" t="s">
        <v>991</v>
      </c>
      <c r="D22795" t="s">
        <v>966</v>
      </c>
      <c r="E22795">
        <v>43</v>
      </c>
    </row>
    <row r="22796" spans="1:5" ht="13.5" customHeight="1">
      <c r="A22796">
        <v>382.07</v>
      </c>
      <c r="B22796" t="str">
        <f t="shared" si="356"/>
        <v>382.07---44</v>
      </c>
      <c r="C22796" t="s">
        <v>836</v>
      </c>
      <c r="D22796" t="s">
        <v>835</v>
      </c>
      <c r="E22796">
        <v>44</v>
      </c>
    </row>
    <row r="22797" spans="1:5" ht="13.5" customHeight="1">
      <c r="A22797">
        <v>382.07</v>
      </c>
      <c r="B22797" t="str">
        <f t="shared" si="356"/>
        <v>382.07---45</v>
      </c>
      <c r="C22797" t="s">
        <v>967</v>
      </c>
      <c r="D22797" t="s">
        <v>1046</v>
      </c>
      <c r="E22797">
        <v>45</v>
      </c>
    </row>
    <row r="22798" spans="1:5" ht="13.5" customHeight="1">
      <c r="A22798">
        <v>382.07</v>
      </c>
      <c r="B22798" t="str">
        <f t="shared" si="356"/>
        <v>382.07---46</v>
      </c>
      <c r="C22798" t="s">
        <v>1111</v>
      </c>
      <c r="D22798" t="s">
        <v>1045</v>
      </c>
      <c r="E22798">
        <v>46</v>
      </c>
    </row>
    <row r="22799" spans="1:5" ht="13.5" customHeight="1">
      <c r="A22799">
        <v>382.07</v>
      </c>
      <c r="B22799" t="str">
        <f t="shared" si="356"/>
        <v>382.07---47</v>
      </c>
      <c r="C22799" t="s">
        <v>801</v>
      </c>
      <c r="D22799" t="s">
        <v>810</v>
      </c>
      <c r="E22799">
        <v>47</v>
      </c>
    </row>
    <row r="22800" spans="1:5" ht="13.5" customHeight="1">
      <c r="A22800">
        <v>382.07</v>
      </c>
      <c r="B22800" t="str">
        <f t="shared" si="356"/>
        <v>382.07---48</v>
      </c>
      <c r="C22800" t="s">
        <v>868</v>
      </c>
      <c r="D22800" t="s">
        <v>758</v>
      </c>
      <c r="E22800">
        <v>48</v>
      </c>
    </row>
    <row r="22801" spans="1:5" ht="13.5" customHeight="1">
      <c r="A22801">
        <v>382.07</v>
      </c>
      <c r="B22801" t="str">
        <f t="shared" si="356"/>
        <v>382.07---49</v>
      </c>
      <c r="C22801" t="s">
        <v>948</v>
      </c>
      <c r="D22801" t="s">
        <v>1010</v>
      </c>
      <c r="E22801">
        <v>49</v>
      </c>
    </row>
    <row r="22802" spans="1:5" ht="13.5" customHeight="1">
      <c r="A22802">
        <v>382.07</v>
      </c>
      <c r="B22802" t="str">
        <f t="shared" si="356"/>
        <v>382.07---50</v>
      </c>
      <c r="C22802" t="s">
        <v>1011</v>
      </c>
      <c r="D22802" t="s">
        <v>856</v>
      </c>
      <c r="E22802">
        <v>50</v>
      </c>
    </row>
    <row r="22803" spans="1:5" ht="13.5" customHeight="1">
      <c r="A22803">
        <v>382.07</v>
      </c>
      <c r="B22803" t="str">
        <f t="shared" si="356"/>
        <v>382.07---51</v>
      </c>
      <c r="C22803" t="s">
        <v>5912</v>
      </c>
      <c r="D22803" t="s">
        <v>764</v>
      </c>
      <c r="E22803">
        <v>51</v>
      </c>
    </row>
    <row r="22804" spans="1:5" ht="13.5" customHeight="1">
      <c r="A22804">
        <v>382.07</v>
      </c>
      <c r="B22804" t="str">
        <f t="shared" si="356"/>
        <v>382.07---52</v>
      </c>
      <c r="C22804" t="s">
        <v>5929</v>
      </c>
      <c r="D22804" t="s">
        <v>813</v>
      </c>
      <c r="E22804">
        <v>52</v>
      </c>
    </row>
    <row r="22805" spans="1:5" ht="13.5" customHeight="1">
      <c r="A22805">
        <v>382.07</v>
      </c>
      <c r="B22805" t="str">
        <f t="shared" si="356"/>
        <v>382.07---53</v>
      </c>
      <c r="C22805" t="s">
        <v>5946</v>
      </c>
      <c r="D22805" t="s">
        <v>893</v>
      </c>
      <c r="E22805">
        <v>53</v>
      </c>
    </row>
    <row r="22806" spans="1:5" ht="13.5" customHeight="1">
      <c r="A22806">
        <v>382.07</v>
      </c>
      <c r="B22806" t="str">
        <f t="shared" si="356"/>
        <v>382.07---54</v>
      </c>
      <c r="C22806" t="s">
        <v>5947</v>
      </c>
      <c r="D22806" t="s">
        <v>884</v>
      </c>
      <c r="E22806">
        <v>54</v>
      </c>
    </row>
    <row r="22807" spans="1:5" ht="13.5" customHeight="1">
      <c r="A22807">
        <v>382.07</v>
      </c>
      <c r="B22807" t="str">
        <f t="shared" si="356"/>
        <v>382.07---55</v>
      </c>
      <c r="C22807" t="s">
        <v>5967</v>
      </c>
      <c r="D22807" t="s">
        <v>986</v>
      </c>
      <c r="E22807">
        <v>55</v>
      </c>
    </row>
    <row r="22808" spans="1:5" ht="13.5" customHeight="1">
      <c r="A22808">
        <v>382.07</v>
      </c>
      <c r="B22808" t="str">
        <f t="shared" si="356"/>
        <v>382.07---56</v>
      </c>
      <c r="C22808" t="s">
        <v>5983</v>
      </c>
      <c r="D22808" t="s">
        <v>1023</v>
      </c>
      <c r="E22808">
        <v>56</v>
      </c>
    </row>
    <row r="22809" spans="1:5" ht="13.5" customHeight="1">
      <c r="A22809">
        <v>382.07</v>
      </c>
      <c r="B22809" t="str">
        <f t="shared" si="356"/>
        <v>382.07---57</v>
      </c>
      <c r="C22809" t="s">
        <v>5915</v>
      </c>
      <c r="D22809" t="s">
        <v>772</v>
      </c>
      <c r="E22809">
        <v>57</v>
      </c>
    </row>
    <row r="22810" spans="1:5" ht="13.5" customHeight="1">
      <c r="A22810">
        <v>382.07</v>
      </c>
      <c r="B22810" t="str">
        <f t="shared" si="356"/>
        <v>382.07---58</v>
      </c>
      <c r="C22810" t="s">
        <v>5970</v>
      </c>
      <c r="D22810" t="s">
        <v>999</v>
      </c>
      <c r="E22810">
        <v>58</v>
      </c>
    </row>
    <row r="22811" spans="1:5" ht="13.5" customHeight="1">
      <c r="A22811">
        <v>382.07</v>
      </c>
      <c r="B22811" t="str">
        <f t="shared" si="356"/>
        <v>382.07---59</v>
      </c>
      <c r="C22811" t="s">
        <v>5926</v>
      </c>
      <c r="D22811" t="s">
        <v>843</v>
      </c>
      <c r="E22811">
        <v>59</v>
      </c>
    </row>
    <row r="22812" spans="1:5" ht="13.5" customHeight="1">
      <c r="A22812">
        <v>382.07</v>
      </c>
      <c r="B22812" t="str">
        <f t="shared" si="356"/>
        <v>382.07---60</v>
      </c>
      <c r="C22812" t="s">
        <v>5917</v>
      </c>
      <c r="D22812" t="s">
        <v>789</v>
      </c>
      <c r="E22812">
        <v>60</v>
      </c>
    </row>
    <row r="22813" spans="1:5" ht="13.5" customHeight="1">
      <c r="A22813">
        <v>382.07</v>
      </c>
      <c r="B22813" t="str">
        <f t="shared" si="356"/>
        <v>382.07---61</v>
      </c>
      <c r="C22813" t="s">
        <v>5918</v>
      </c>
      <c r="D22813" t="s">
        <v>770</v>
      </c>
      <c r="E22813">
        <v>61</v>
      </c>
    </row>
    <row r="22814" spans="1:5" ht="13.5" customHeight="1">
      <c r="A22814">
        <v>382.07</v>
      </c>
      <c r="B22814" t="str">
        <f t="shared" si="356"/>
        <v>382.07---62</v>
      </c>
      <c r="C22814" t="s">
        <v>5932</v>
      </c>
      <c r="D22814" t="s">
        <v>846</v>
      </c>
      <c r="E22814">
        <v>62</v>
      </c>
    </row>
    <row r="22815" spans="1:5" ht="13.5" customHeight="1">
      <c r="A22815">
        <v>382.07</v>
      </c>
      <c r="B22815" t="str">
        <f t="shared" si="356"/>
        <v>382.07---63</v>
      </c>
      <c r="C22815" t="s">
        <v>5963</v>
      </c>
      <c r="D22815" t="s">
        <v>937</v>
      </c>
      <c r="E22815">
        <v>63</v>
      </c>
    </row>
    <row r="22816" spans="1:5" ht="13.5" customHeight="1">
      <c r="A22816">
        <v>382.07</v>
      </c>
      <c r="B22816" t="str">
        <f t="shared" si="356"/>
        <v>382.07---64</v>
      </c>
      <c r="C22816" t="s">
        <v>5933</v>
      </c>
      <c r="D22816" t="s">
        <v>855</v>
      </c>
      <c r="E22816">
        <v>64</v>
      </c>
    </row>
    <row r="22817" spans="1:5" ht="13.5" customHeight="1">
      <c r="A22817">
        <v>382.07</v>
      </c>
      <c r="B22817" t="str">
        <f t="shared" si="356"/>
        <v>382.07---65</v>
      </c>
      <c r="C22817" t="s">
        <v>5985</v>
      </c>
      <c r="D22817" t="s">
        <v>1159</v>
      </c>
      <c r="E22817">
        <v>65</v>
      </c>
    </row>
    <row r="22818" spans="1:5" ht="13.5" customHeight="1">
      <c r="A22818">
        <v>382.07</v>
      </c>
      <c r="B22818" t="str">
        <f t="shared" si="356"/>
        <v>382.07---66</v>
      </c>
      <c r="C22818" t="s">
        <v>5951</v>
      </c>
      <c r="D22818" t="s">
        <v>879</v>
      </c>
      <c r="E22818">
        <v>66</v>
      </c>
    </row>
    <row r="22819" spans="1:5" ht="13.5" customHeight="1">
      <c r="A22819">
        <v>382.07</v>
      </c>
      <c r="B22819" t="str">
        <f t="shared" si="356"/>
        <v>382.07---67</v>
      </c>
      <c r="C22819" t="s">
        <v>5935</v>
      </c>
      <c r="D22819" t="s">
        <v>816</v>
      </c>
      <c r="E22819">
        <v>67</v>
      </c>
    </row>
    <row r="22820" spans="1:5" ht="13.5" customHeight="1">
      <c r="A22820">
        <v>382.07</v>
      </c>
      <c r="B22820" t="str">
        <f t="shared" si="356"/>
        <v>382.07---68</v>
      </c>
      <c r="C22820" t="s">
        <v>6013</v>
      </c>
      <c r="D22820" t="s">
        <v>968</v>
      </c>
      <c r="E22820">
        <v>68</v>
      </c>
    </row>
    <row r="22821" spans="1:5" ht="13.5" customHeight="1">
      <c r="A22821">
        <v>382.07</v>
      </c>
      <c r="B22821" t="str">
        <f t="shared" si="356"/>
        <v>382.07---69</v>
      </c>
      <c r="C22821" t="s">
        <v>5954</v>
      </c>
      <c r="D22821" t="s">
        <v>1166</v>
      </c>
      <c r="E22821">
        <v>69</v>
      </c>
    </row>
    <row r="22822" spans="1:5" ht="13.5" customHeight="1">
      <c r="A22822">
        <v>382.07</v>
      </c>
      <c r="B22822" t="str">
        <f t="shared" si="356"/>
        <v>382.07---70</v>
      </c>
      <c r="C22822" t="s">
        <v>5957</v>
      </c>
      <c r="D22822" t="s">
        <v>913</v>
      </c>
      <c r="E22822">
        <v>70</v>
      </c>
    </row>
    <row r="22823" spans="1:5" ht="13.5" customHeight="1">
      <c r="A22823">
        <v>382.07</v>
      </c>
      <c r="B22823" t="str">
        <f t="shared" si="356"/>
        <v>382.07---71</v>
      </c>
      <c r="C22823" t="s">
        <v>5991</v>
      </c>
      <c r="D22823" t="s">
        <v>1092</v>
      </c>
      <c r="E22823">
        <v>71</v>
      </c>
    </row>
    <row r="22824" spans="1:5" ht="13.5" customHeight="1">
      <c r="A22824">
        <v>382.07</v>
      </c>
      <c r="B22824" t="str">
        <f t="shared" si="356"/>
        <v>382.07---72</v>
      </c>
      <c r="C22824" t="s">
        <v>5924</v>
      </c>
      <c r="D22824" t="s">
        <v>726</v>
      </c>
      <c r="E22824">
        <v>72</v>
      </c>
    </row>
    <row r="22825" spans="1:5" ht="13.5" customHeight="1">
      <c r="A22825">
        <v>382.07</v>
      </c>
      <c r="B22825" t="str">
        <f t="shared" si="356"/>
        <v>382.07---73</v>
      </c>
      <c r="C22825" t="s">
        <v>5999</v>
      </c>
      <c r="D22825" t="s">
        <v>1371</v>
      </c>
      <c r="E22825">
        <v>73</v>
      </c>
    </row>
    <row r="22826" spans="1:5" ht="13.5" customHeight="1">
      <c r="A22826">
        <v>382.08</v>
      </c>
      <c r="B22826" t="str">
        <f t="shared" si="356"/>
        <v>382.08---1</v>
      </c>
      <c r="C22826" t="s">
        <v>4234</v>
      </c>
      <c r="D22826" t="s">
        <v>1457</v>
      </c>
      <c r="E22826">
        <v>1</v>
      </c>
    </row>
    <row r="22827" spans="1:5" ht="13.5" customHeight="1">
      <c r="A22827">
        <v>382.08</v>
      </c>
      <c r="B22827" t="str">
        <f t="shared" si="356"/>
        <v>382.08---2</v>
      </c>
      <c r="C22827" t="s">
        <v>4216</v>
      </c>
      <c r="D22827" t="s">
        <v>1457</v>
      </c>
      <c r="E22827">
        <v>2</v>
      </c>
    </row>
    <row r="22828" spans="1:5" ht="13.5" customHeight="1">
      <c r="A22828">
        <v>382.08</v>
      </c>
      <c r="B22828" t="str">
        <f t="shared" si="356"/>
        <v>382.08---3</v>
      </c>
      <c r="C22828" t="s">
        <v>4216</v>
      </c>
      <c r="D22828" t="s">
        <v>1251</v>
      </c>
      <c r="E22828">
        <v>3</v>
      </c>
    </row>
    <row r="22829" spans="1:5" ht="13.5" customHeight="1">
      <c r="A22829">
        <v>382.08</v>
      </c>
      <c r="B22829" t="str">
        <f t="shared" si="356"/>
        <v>382.08---4</v>
      </c>
      <c r="C22829" t="s">
        <v>4216</v>
      </c>
      <c r="D22829" t="s">
        <v>1046</v>
      </c>
      <c r="E22829">
        <v>4</v>
      </c>
    </row>
    <row r="22830" spans="1:5" ht="13.5" customHeight="1">
      <c r="A22830">
        <v>382.08</v>
      </c>
      <c r="B22830" t="str">
        <f t="shared" si="356"/>
        <v>382.08---5</v>
      </c>
      <c r="C22830" t="s">
        <v>4216</v>
      </c>
      <c r="D22830" t="s">
        <v>1045</v>
      </c>
      <c r="E22830">
        <v>5</v>
      </c>
    </row>
    <row r="22831" spans="1:5" ht="13.5" customHeight="1">
      <c r="A22831">
        <v>382.08</v>
      </c>
      <c r="B22831" t="str">
        <f t="shared" si="356"/>
        <v>382.08---6</v>
      </c>
      <c r="C22831" t="s">
        <v>4216</v>
      </c>
      <c r="D22831" t="s">
        <v>810</v>
      </c>
      <c r="E22831">
        <v>6</v>
      </c>
    </row>
    <row r="22832" spans="1:5" ht="13.5" customHeight="1">
      <c r="A22832">
        <v>382.08</v>
      </c>
      <c r="B22832" t="str">
        <f t="shared" si="356"/>
        <v>382.08---7</v>
      </c>
      <c r="C22832" t="s">
        <v>4216</v>
      </c>
      <c r="D22832" t="s">
        <v>1041</v>
      </c>
      <c r="E22832">
        <v>7</v>
      </c>
    </row>
    <row r="22833" spans="1:5" ht="13.5" customHeight="1">
      <c r="A22833">
        <v>382.08</v>
      </c>
      <c r="B22833" t="str">
        <f t="shared" si="356"/>
        <v>382.08---8</v>
      </c>
      <c r="C22833" t="s">
        <v>4216</v>
      </c>
      <c r="D22833" t="s">
        <v>1146</v>
      </c>
      <c r="E22833">
        <v>8</v>
      </c>
    </row>
    <row r="22834" spans="1:5" ht="13.5" customHeight="1">
      <c r="A22834">
        <v>382.08</v>
      </c>
      <c r="B22834" t="str">
        <f t="shared" si="356"/>
        <v>382.08---9</v>
      </c>
      <c r="C22834" t="s">
        <v>4216</v>
      </c>
      <c r="D22834" t="s">
        <v>1092</v>
      </c>
      <c r="E22834">
        <v>9</v>
      </c>
    </row>
    <row r="22835" spans="1:5" ht="13.5" customHeight="1">
      <c r="A22835">
        <v>382.08</v>
      </c>
      <c r="B22835" t="str">
        <f t="shared" si="356"/>
        <v>382.08---10</v>
      </c>
      <c r="C22835" t="s">
        <v>4216</v>
      </c>
      <c r="D22835" t="s">
        <v>713</v>
      </c>
      <c r="E22835">
        <v>10</v>
      </c>
    </row>
    <row r="22836" spans="1:5" ht="13.5" customHeight="1">
      <c r="A22836">
        <v>382.08</v>
      </c>
      <c r="B22836" t="str">
        <f t="shared" si="356"/>
        <v>382.08---11</v>
      </c>
      <c r="C22836" t="s">
        <v>4216</v>
      </c>
      <c r="D22836" t="s">
        <v>842</v>
      </c>
      <c r="E22836">
        <v>11</v>
      </c>
    </row>
    <row r="22837" spans="1:5" ht="13.5" customHeight="1">
      <c r="A22837">
        <v>382.08</v>
      </c>
      <c r="B22837" t="str">
        <f t="shared" si="356"/>
        <v>382.08---12</v>
      </c>
      <c r="C22837" t="s">
        <v>4216</v>
      </c>
      <c r="D22837" t="s">
        <v>825</v>
      </c>
      <c r="E22837">
        <v>12</v>
      </c>
    </row>
    <row r="22838" spans="1:5" ht="13.5" customHeight="1">
      <c r="A22838">
        <v>382.08</v>
      </c>
      <c r="B22838" t="str">
        <f t="shared" si="356"/>
        <v>382.08---13</v>
      </c>
      <c r="C22838" t="s">
        <v>4216</v>
      </c>
      <c r="D22838" t="s">
        <v>809</v>
      </c>
      <c r="E22838">
        <v>13</v>
      </c>
    </row>
    <row r="22839" spans="1:5" ht="13.5" customHeight="1">
      <c r="A22839">
        <v>382.08</v>
      </c>
      <c r="B22839" t="str">
        <f t="shared" si="356"/>
        <v>382.08---14</v>
      </c>
      <c r="C22839" t="s">
        <v>4220</v>
      </c>
      <c r="D22839" t="s">
        <v>1270</v>
      </c>
      <c r="E22839">
        <v>14</v>
      </c>
    </row>
    <row r="22840" spans="1:5" ht="13.5" customHeight="1">
      <c r="A22840">
        <v>382.08</v>
      </c>
      <c r="B22840" t="str">
        <f t="shared" si="356"/>
        <v>382.08---15</v>
      </c>
      <c r="C22840" t="s">
        <v>4228</v>
      </c>
      <c r="D22840" t="s">
        <v>1181</v>
      </c>
      <c r="E22840">
        <v>15</v>
      </c>
    </row>
    <row r="22841" spans="1:5" ht="13.5" customHeight="1">
      <c r="A22841">
        <v>382.08</v>
      </c>
      <c r="B22841" t="str">
        <f t="shared" si="356"/>
        <v>382.08---16</v>
      </c>
      <c r="C22841" t="s">
        <v>4223</v>
      </c>
      <c r="D22841" t="s">
        <v>1084</v>
      </c>
      <c r="E22841">
        <v>16</v>
      </c>
    </row>
    <row r="22842" spans="1:5" ht="13.5" customHeight="1">
      <c r="A22842">
        <v>382.08</v>
      </c>
      <c r="B22842" t="str">
        <f t="shared" si="356"/>
        <v>382.08---17</v>
      </c>
      <c r="C22842" t="s">
        <v>4276</v>
      </c>
      <c r="D22842" t="s">
        <v>856</v>
      </c>
      <c r="E22842">
        <v>17</v>
      </c>
    </row>
    <row r="22843" spans="1:5" ht="13.5" customHeight="1">
      <c r="A22843">
        <v>382.08</v>
      </c>
      <c r="B22843" t="str">
        <f t="shared" si="356"/>
        <v>382.08---18</v>
      </c>
      <c r="C22843" t="s">
        <v>4259</v>
      </c>
      <c r="D22843" t="s">
        <v>1023</v>
      </c>
      <c r="E22843">
        <v>18</v>
      </c>
    </row>
    <row r="22844" spans="1:5" ht="13.5" customHeight="1">
      <c r="A22844">
        <v>382.08</v>
      </c>
      <c r="B22844" t="str">
        <f t="shared" si="356"/>
        <v>382.08---19</v>
      </c>
      <c r="C22844" t="s">
        <v>4254</v>
      </c>
      <c r="D22844" t="s">
        <v>968</v>
      </c>
      <c r="E22844">
        <v>19</v>
      </c>
    </row>
    <row r="22845" spans="1:5" ht="13.5" customHeight="1">
      <c r="A22845">
        <v>382.08</v>
      </c>
      <c r="B22845" t="str">
        <f t="shared" si="356"/>
        <v>382.08---20</v>
      </c>
      <c r="C22845" t="s">
        <v>4235</v>
      </c>
      <c r="D22845" t="s">
        <v>846</v>
      </c>
      <c r="E22845">
        <v>20</v>
      </c>
    </row>
    <row r="22846" spans="1:5" ht="13.5" customHeight="1">
      <c r="A22846">
        <v>382.08</v>
      </c>
      <c r="B22846" t="str">
        <f t="shared" si="356"/>
        <v>382.08---21</v>
      </c>
      <c r="C22846" t="s">
        <v>4236</v>
      </c>
      <c r="D22846" t="s">
        <v>718</v>
      </c>
      <c r="E22846">
        <v>21</v>
      </c>
    </row>
    <row r="22847" spans="1:5" ht="13.5" customHeight="1">
      <c r="A22847">
        <v>382.08</v>
      </c>
      <c r="B22847" t="str">
        <f t="shared" si="356"/>
        <v>382.08---22</v>
      </c>
      <c r="C22847" t="s">
        <v>4277</v>
      </c>
      <c r="D22847" t="s">
        <v>722</v>
      </c>
      <c r="E22847">
        <v>22</v>
      </c>
    </row>
    <row r="22848" spans="1:5" ht="13.5" customHeight="1">
      <c r="A22848">
        <v>382.08</v>
      </c>
      <c r="B22848" t="str">
        <f t="shared" si="356"/>
        <v>382.08---23</v>
      </c>
      <c r="C22848" t="s">
        <v>4257</v>
      </c>
      <c r="D22848" t="s">
        <v>1186</v>
      </c>
      <c r="E22848">
        <v>23</v>
      </c>
    </row>
    <row r="22849" spans="1:5" ht="13.5" customHeight="1">
      <c r="A22849">
        <v>382.08</v>
      </c>
      <c r="B22849" t="str">
        <f t="shared" si="356"/>
        <v>382.08---24</v>
      </c>
      <c r="C22849" t="s">
        <v>1017</v>
      </c>
      <c r="D22849" t="s">
        <v>796</v>
      </c>
      <c r="E22849">
        <v>24</v>
      </c>
    </row>
    <row r="22850" spans="1:5" ht="13.5" customHeight="1">
      <c r="A22850">
        <v>382.08</v>
      </c>
      <c r="B22850" t="str">
        <f t="shared" si="356"/>
        <v>382.08---25</v>
      </c>
      <c r="C22850" t="s">
        <v>731</v>
      </c>
      <c r="D22850" t="s">
        <v>800</v>
      </c>
      <c r="E22850">
        <v>25</v>
      </c>
    </row>
    <row r="22851" spans="1:5" ht="13.5" customHeight="1">
      <c r="A22851">
        <v>382.08</v>
      </c>
      <c r="B22851" t="str">
        <f t="shared" ref="B22851:B22914" si="357">A22851&amp;"---"&amp;E22851</f>
        <v>382.08---26</v>
      </c>
      <c r="C22851" t="s">
        <v>887</v>
      </c>
      <c r="D22851" t="s">
        <v>992</v>
      </c>
      <c r="E22851">
        <v>26</v>
      </c>
    </row>
    <row r="22852" spans="1:5" ht="13.5" customHeight="1">
      <c r="A22852">
        <v>382.08</v>
      </c>
      <c r="B22852" t="str">
        <f t="shared" si="357"/>
        <v>382.08---27</v>
      </c>
      <c r="C22852" t="s">
        <v>741</v>
      </c>
      <c r="D22852" t="s">
        <v>1248</v>
      </c>
      <c r="E22852">
        <v>27</v>
      </c>
    </row>
    <row r="22853" spans="1:5" ht="13.5" customHeight="1">
      <c r="A22853">
        <v>382.08</v>
      </c>
      <c r="B22853" t="str">
        <f t="shared" si="357"/>
        <v>382.08---28</v>
      </c>
      <c r="C22853" t="s">
        <v>743</v>
      </c>
      <c r="D22853" t="s">
        <v>754</v>
      </c>
      <c r="E22853">
        <v>28</v>
      </c>
    </row>
    <row r="22854" spans="1:5" ht="13.5" customHeight="1">
      <c r="A22854">
        <v>382.08</v>
      </c>
      <c r="B22854" t="str">
        <f t="shared" si="357"/>
        <v>382.08---29</v>
      </c>
      <c r="C22854" t="s">
        <v>745</v>
      </c>
      <c r="D22854" t="s">
        <v>837</v>
      </c>
      <c r="E22854">
        <v>29</v>
      </c>
    </row>
    <row r="22855" spans="1:5" ht="13.5" customHeight="1">
      <c r="A22855">
        <v>382.08</v>
      </c>
      <c r="B22855" t="str">
        <f t="shared" si="357"/>
        <v>382.08---30</v>
      </c>
      <c r="C22855" t="s">
        <v>987</v>
      </c>
      <c r="D22855" t="s">
        <v>1263</v>
      </c>
      <c r="E22855">
        <v>30</v>
      </c>
    </row>
    <row r="22856" spans="1:5" ht="13.5" customHeight="1">
      <c r="A22856">
        <v>382.08</v>
      </c>
      <c r="B22856" t="str">
        <f t="shared" si="357"/>
        <v>382.08---31</v>
      </c>
      <c r="C22856" t="s">
        <v>989</v>
      </c>
      <c r="D22856" t="s">
        <v>738</v>
      </c>
      <c r="E22856">
        <v>31</v>
      </c>
    </row>
    <row r="22857" spans="1:5" ht="13.5" customHeight="1">
      <c r="A22857">
        <v>382.08</v>
      </c>
      <c r="B22857" t="str">
        <f t="shared" si="357"/>
        <v>382.08---32</v>
      </c>
      <c r="C22857" t="s">
        <v>799</v>
      </c>
      <c r="D22857" t="s">
        <v>809</v>
      </c>
      <c r="E22857">
        <v>32</v>
      </c>
    </row>
    <row r="22858" spans="1:5" ht="13.5" customHeight="1">
      <c r="A22858">
        <v>382.08</v>
      </c>
      <c r="B22858" t="str">
        <f t="shared" si="357"/>
        <v>382.08---33</v>
      </c>
      <c r="C22858" t="s">
        <v>747</v>
      </c>
      <c r="D22858" t="s">
        <v>1154</v>
      </c>
      <c r="E22858">
        <v>33</v>
      </c>
    </row>
    <row r="22859" spans="1:5" ht="13.5" customHeight="1">
      <c r="A22859">
        <v>382.08</v>
      </c>
      <c r="B22859" t="str">
        <f t="shared" si="357"/>
        <v>382.08---34</v>
      </c>
      <c r="C22859" t="s">
        <v>938</v>
      </c>
      <c r="D22859" t="s">
        <v>859</v>
      </c>
      <c r="E22859">
        <v>34</v>
      </c>
    </row>
    <row r="22860" spans="1:5" ht="13.5" customHeight="1">
      <c r="A22860">
        <v>382.08</v>
      </c>
      <c r="B22860" t="str">
        <f t="shared" si="357"/>
        <v>382.08---35</v>
      </c>
      <c r="C22860" t="s">
        <v>749</v>
      </c>
      <c r="D22860" t="s">
        <v>1082</v>
      </c>
      <c r="E22860">
        <v>35</v>
      </c>
    </row>
    <row r="22861" spans="1:5" ht="13.5" customHeight="1">
      <c r="A22861">
        <v>382.08</v>
      </c>
      <c r="B22861" t="str">
        <f t="shared" si="357"/>
        <v>382.08---36</v>
      </c>
      <c r="C22861" t="s">
        <v>1074</v>
      </c>
      <c r="D22861" t="s">
        <v>880</v>
      </c>
      <c r="E22861">
        <v>36</v>
      </c>
    </row>
    <row r="22862" spans="1:5" ht="13.5" customHeight="1">
      <c r="A22862">
        <v>382.08</v>
      </c>
      <c r="B22862" t="str">
        <f t="shared" si="357"/>
        <v>382.08---37</v>
      </c>
      <c r="C22862" t="s">
        <v>1019</v>
      </c>
      <c r="D22862" t="s">
        <v>734</v>
      </c>
      <c r="E22862">
        <v>37</v>
      </c>
    </row>
    <row r="22863" spans="1:5" ht="13.5" customHeight="1">
      <c r="A22863">
        <v>382.08</v>
      </c>
      <c r="B22863" t="str">
        <f t="shared" si="357"/>
        <v>382.08---38</v>
      </c>
      <c r="C22863" t="s">
        <v>820</v>
      </c>
      <c r="D22863" t="s">
        <v>882</v>
      </c>
      <c r="E22863">
        <v>38</v>
      </c>
    </row>
    <row r="22864" spans="1:5" ht="13.5" customHeight="1">
      <c r="A22864">
        <v>382.08</v>
      </c>
      <c r="B22864" t="str">
        <f t="shared" si="357"/>
        <v>382.08---39</v>
      </c>
      <c r="C22864" t="s">
        <v>824</v>
      </c>
      <c r="D22864" t="s">
        <v>752</v>
      </c>
      <c r="E22864">
        <v>39</v>
      </c>
    </row>
    <row r="22865" spans="1:5" ht="13.5" customHeight="1">
      <c r="A22865">
        <v>382.08</v>
      </c>
      <c r="B22865" t="str">
        <f t="shared" si="357"/>
        <v>382.08---40</v>
      </c>
      <c r="C22865" t="s">
        <v>826</v>
      </c>
      <c r="D22865" t="s">
        <v>1079</v>
      </c>
      <c r="E22865">
        <v>40</v>
      </c>
    </row>
    <row r="22866" spans="1:5" ht="13.5" customHeight="1">
      <c r="A22866">
        <v>382.08</v>
      </c>
      <c r="B22866" t="str">
        <f t="shared" si="357"/>
        <v>382.08---41</v>
      </c>
      <c r="C22866" t="s">
        <v>755</v>
      </c>
      <c r="D22866" t="s">
        <v>1146</v>
      </c>
      <c r="E22866">
        <v>41</v>
      </c>
    </row>
    <row r="22867" spans="1:5" ht="13.5" customHeight="1">
      <c r="A22867">
        <v>382.08</v>
      </c>
      <c r="B22867" t="str">
        <f t="shared" si="357"/>
        <v>382.08---42</v>
      </c>
      <c r="C22867" t="s">
        <v>832</v>
      </c>
      <c r="D22867" t="s">
        <v>949</v>
      </c>
      <c r="E22867">
        <v>42</v>
      </c>
    </row>
    <row r="22868" spans="1:5" ht="13.5" customHeight="1">
      <c r="A22868">
        <v>382.08</v>
      </c>
      <c r="B22868" t="str">
        <f t="shared" si="357"/>
        <v>382.08---43</v>
      </c>
      <c r="C22868" t="s">
        <v>991</v>
      </c>
      <c r="D22868" t="s">
        <v>966</v>
      </c>
      <c r="E22868">
        <v>43</v>
      </c>
    </row>
    <row r="22869" spans="1:5" ht="13.5" customHeight="1">
      <c r="A22869">
        <v>382.08</v>
      </c>
      <c r="B22869" t="str">
        <f t="shared" si="357"/>
        <v>382.08---44</v>
      </c>
      <c r="C22869" t="s">
        <v>836</v>
      </c>
      <c r="D22869" t="s">
        <v>835</v>
      </c>
      <c r="E22869">
        <v>44</v>
      </c>
    </row>
    <row r="22870" spans="1:5" ht="13.5" customHeight="1">
      <c r="A22870">
        <v>382.08</v>
      </c>
      <c r="B22870" t="str">
        <f t="shared" si="357"/>
        <v>382.08---45</v>
      </c>
      <c r="C22870" t="s">
        <v>967</v>
      </c>
      <c r="D22870" t="s">
        <v>1046</v>
      </c>
      <c r="E22870">
        <v>45</v>
      </c>
    </row>
    <row r="22871" spans="1:5" ht="13.5" customHeight="1">
      <c r="A22871">
        <v>382.08</v>
      </c>
      <c r="B22871" t="str">
        <f t="shared" si="357"/>
        <v>382.08---46</v>
      </c>
      <c r="C22871" t="s">
        <v>1111</v>
      </c>
      <c r="D22871" t="s">
        <v>1045</v>
      </c>
      <c r="E22871">
        <v>46</v>
      </c>
    </row>
    <row r="22872" spans="1:5" ht="13.5" customHeight="1">
      <c r="A22872">
        <v>382.08</v>
      </c>
      <c r="B22872" t="str">
        <f t="shared" si="357"/>
        <v>382.08---47</v>
      </c>
      <c r="C22872" t="s">
        <v>801</v>
      </c>
      <c r="D22872" t="s">
        <v>810</v>
      </c>
      <c r="E22872">
        <v>47</v>
      </c>
    </row>
    <row r="22873" spans="1:5" ht="13.5" customHeight="1">
      <c r="A22873">
        <v>382.08</v>
      </c>
      <c r="B22873" t="str">
        <f t="shared" si="357"/>
        <v>382.08---48</v>
      </c>
      <c r="C22873" t="s">
        <v>868</v>
      </c>
      <c r="D22873" t="s">
        <v>758</v>
      </c>
      <c r="E22873">
        <v>48</v>
      </c>
    </row>
    <row r="22874" spans="1:5" ht="13.5" customHeight="1">
      <c r="A22874">
        <v>382.08</v>
      </c>
      <c r="B22874" t="str">
        <f t="shared" si="357"/>
        <v>382.08---49</v>
      </c>
      <c r="C22874" t="s">
        <v>948</v>
      </c>
      <c r="D22874" t="s">
        <v>1010</v>
      </c>
      <c r="E22874">
        <v>49</v>
      </c>
    </row>
    <row r="22875" spans="1:5" ht="13.5" customHeight="1">
      <c r="A22875">
        <v>382.08</v>
      </c>
      <c r="B22875" t="str">
        <f t="shared" si="357"/>
        <v>382.08---50</v>
      </c>
      <c r="C22875" t="s">
        <v>1011</v>
      </c>
      <c r="D22875" t="s">
        <v>856</v>
      </c>
      <c r="E22875">
        <v>50</v>
      </c>
    </row>
    <row r="22876" spans="1:5" ht="13.5" customHeight="1">
      <c r="A22876">
        <v>382.08</v>
      </c>
      <c r="B22876" t="str">
        <f t="shared" si="357"/>
        <v>382.08---51</v>
      </c>
      <c r="C22876" t="s">
        <v>5912</v>
      </c>
      <c r="D22876" t="s">
        <v>764</v>
      </c>
      <c r="E22876">
        <v>51</v>
      </c>
    </row>
    <row r="22877" spans="1:5" ht="13.5" customHeight="1">
      <c r="A22877">
        <v>382.08</v>
      </c>
      <c r="B22877" t="str">
        <f t="shared" si="357"/>
        <v>382.08---52</v>
      </c>
      <c r="C22877" t="s">
        <v>5929</v>
      </c>
      <c r="D22877" t="s">
        <v>813</v>
      </c>
      <c r="E22877">
        <v>52</v>
      </c>
    </row>
    <row r="22878" spans="1:5" ht="13.5" customHeight="1">
      <c r="A22878">
        <v>382.08</v>
      </c>
      <c r="B22878" t="str">
        <f t="shared" si="357"/>
        <v>382.08---53</v>
      </c>
      <c r="C22878" t="s">
        <v>5946</v>
      </c>
      <c r="D22878" t="s">
        <v>893</v>
      </c>
      <c r="E22878">
        <v>53</v>
      </c>
    </row>
    <row r="22879" spans="1:5" ht="13.5" customHeight="1">
      <c r="A22879">
        <v>382.08</v>
      </c>
      <c r="B22879" t="str">
        <f t="shared" si="357"/>
        <v>382.08---54</v>
      </c>
      <c r="C22879" t="s">
        <v>5947</v>
      </c>
      <c r="D22879" t="s">
        <v>884</v>
      </c>
      <c r="E22879">
        <v>54</v>
      </c>
    </row>
    <row r="22880" spans="1:5" ht="13.5" customHeight="1">
      <c r="A22880">
        <v>382.08</v>
      </c>
      <c r="B22880" t="str">
        <f t="shared" si="357"/>
        <v>382.08---55</v>
      </c>
      <c r="C22880" t="s">
        <v>5967</v>
      </c>
      <c r="D22880" t="s">
        <v>986</v>
      </c>
      <c r="E22880">
        <v>55</v>
      </c>
    </row>
    <row r="22881" spans="1:5" ht="13.5" customHeight="1">
      <c r="A22881">
        <v>382.08</v>
      </c>
      <c r="B22881" t="str">
        <f t="shared" si="357"/>
        <v>382.08---56</v>
      </c>
      <c r="C22881" t="s">
        <v>5983</v>
      </c>
      <c r="D22881" t="s">
        <v>1023</v>
      </c>
      <c r="E22881">
        <v>56</v>
      </c>
    </row>
    <row r="22882" spans="1:5" ht="13.5" customHeight="1">
      <c r="A22882">
        <v>382.08</v>
      </c>
      <c r="B22882" t="str">
        <f t="shared" si="357"/>
        <v>382.08---57</v>
      </c>
      <c r="C22882" t="s">
        <v>5915</v>
      </c>
      <c r="D22882" t="s">
        <v>772</v>
      </c>
      <c r="E22882">
        <v>57</v>
      </c>
    </row>
    <row r="22883" spans="1:5" ht="13.5" customHeight="1">
      <c r="A22883">
        <v>382.08</v>
      </c>
      <c r="B22883" t="str">
        <f t="shared" si="357"/>
        <v>382.08---58</v>
      </c>
      <c r="C22883" t="s">
        <v>5970</v>
      </c>
      <c r="D22883" t="s">
        <v>999</v>
      </c>
      <c r="E22883">
        <v>58</v>
      </c>
    </row>
    <row r="22884" spans="1:5" ht="13.5" customHeight="1">
      <c r="A22884">
        <v>382.08</v>
      </c>
      <c r="B22884" t="str">
        <f t="shared" si="357"/>
        <v>382.08---59</v>
      </c>
      <c r="C22884" t="s">
        <v>5926</v>
      </c>
      <c r="D22884" t="s">
        <v>843</v>
      </c>
      <c r="E22884">
        <v>59</v>
      </c>
    </row>
    <row r="22885" spans="1:5" ht="13.5" customHeight="1">
      <c r="A22885">
        <v>382.08</v>
      </c>
      <c r="B22885" t="str">
        <f t="shared" si="357"/>
        <v>382.08---60</v>
      </c>
      <c r="C22885" t="s">
        <v>5917</v>
      </c>
      <c r="D22885" t="s">
        <v>789</v>
      </c>
      <c r="E22885">
        <v>60</v>
      </c>
    </row>
    <row r="22886" spans="1:5" ht="13.5" customHeight="1">
      <c r="A22886">
        <v>382.08</v>
      </c>
      <c r="B22886" t="str">
        <f t="shared" si="357"/>
        <v>382.08---61</v>
      </c>
      <c r="C22886" t="s">
        <v>5918</v>
      </c>
      <c r="D22886" t="s">
        <v>770</v>
      </c>
      <c r="E22886">
        <v>61</v>
      </c>
    </row>
    <row r="22887" spans="1:5" ht="13.5" customHeight="1">
      <c r="A22887">
        <v>382.08</v>
      </c>
      <c r="B22887" t="str">
        <f t="shared" si="357"/>
        <v>382.08---62</v>
      </c>
      <c r="C22887" t="s">
        <v>5932</v>
      </c>
      <c r="D22887" t="s">
        <v>846</v>
      </c>
      <c r="E22887">
        <v>62</v>
      </c>
    </row>
    <row r="22888" spans="1:5" ht="13.5" customHeight="1">
      <c r="A22888">
        <v>382.08</v>
      </c>
      <c r="B22888" t="str">
        <f t="shared" si="357"/>
        <v>382.08---63</v>
      </c>
      <c r="C22888" t="s">
        <v>5963</v>
      </c>
      <c r="D22888" t="s">
        <v>937</v>
      </c>
      <c r="E22888">
        <v>63</v>
      </c>
    </row>
    <row r="22889" spans="1:5" ht="13.5" customHeight="1">
      <c r="A22889">
        <v>382.08</v>
      </c>
      <c r="B22889" t="str">
        <f t="shared" si="357"/>
        <v>382.08---64</v>
      </c>
      <c r="C22889" t="s">
        <v>5933</v>
      </c>
      <c r="D22889" t="s">
        <v>855</v>
      </c>
      <c r="E22889">
        <v>64</v>
      </c>
    </row>
    <row r="22890" spans="1:5" ht="13.5" customHeight="1">
      <c r="A22890">
        <v>382.08</v>
      </c>
      <c r="B22890" t="str">
        <f t="shared" si="357"/>
        <v>382.08---65</v>
      </c>
      <c r="C22890" t="s">
        <v>5985</v>
      </c>
      <c r="D22890" t="s">
        <v>1159</v>
      </c>
      <c r="E22890">
        <v>65</v>
      </c>
    </row>
    <row r="22891" spans="1:5" ht="13.5" customHeight="1">
      <c r="A22891">
        <v>382.08</v>
      </c>
      <c r="B22891" t="str">
        <f t="shared" si="357"/>
        <v>382.08---66</v>
      </c>
      <c r="C22891" t="s">
        <v>5951</v>
      </c>
      <c r="D22891" t="s">
        <v>879</v>
      </c>
      <c r="E22891">
        <v>66</v>
      </c>
    </row>
    <row r="22892" spans="1:5" ht="13.5" customHeight="1">
      <c r="A22892">
        <v>382.08</v>
      </c>
      <c r="B22892" t="str">
        <f t="shared" si="357"/>
        <v>382.08---67</v>
      </c>
      <c r="C22892" t="s">
        <v>5935</v>
      </c>
      <c r="D22892" t="s">
        <v>816</v>
      </c>
      <c r="E22892">
        <v>67</v>
      </c>
    </row>
    <row r="22893" spans="1:5" ht="13.5" customHeight="1">
      <c r="A22893">
        <v>382.08</v>
      </c>
      <c r="B22893" t="str">
        <f t="shared" si="357"/>
        <v>382.08---68</v>
      </c>
      <c r="C22893" t="s">
        <v>6013</v>
      </c>
      <c r="D22893" t="s">
        <v>968</v>
      </c>
      <c r="E22893">
        <v>68</v>
      </c>
    </row>
    <row r="22894" spans="1:5" ht="13.5" customHeight="1">
      <c r="A22894">
        <v>382.08</v>
      </c>
      <c r="B22894" t="str">
        <f t="shared" si="357"/>
        <v>382.08---69</v>
      </c>
      <c r="C22894" t="s">
        <v>5954</v>
      </c>
      <c r="D22894" t="s">
        <v>1166</v>
      </c>
      <c r="E22894">
        <v>69</v>
      </c>
    </row>
    <row r="22895" spans="1:5" ht="13.5" customHeight="1">
      <c r="A22895">
        <v>382.08</v>
      </c>
      <c r="B22895" t="str">
        <f t="shared" si="357"/>
        <v>382.08---70</v>
      </c>
      <c r="C22895" t="s">
        <v>5957</v>
      </c>
      <c r="D22895" t="s">
        <v>913</v>
      </c>
      <c r="E22895">
        <v>70</v>
      </c>
    </row>
    <row r="22896" spans="1:5" ht="13.5" customHeight="1">
      <c r="A22896">
        <v>382.08</v>
      </c>
      <c r="B22896" t="str">
        <f t="shared" si="357"/>
        <v>382.08---71</v>
      </c>
      <c r="C22896" t="s">
        <v>5991</v>
      </c>
      <c r="D22896" t="s">
        <v>1092</v>
      </c>
      <c r="E22896">
        <v>71</v>
      </c>
    </row>
    <row r="22897" spans="1:5" ht="13.5" customHeight="1">
      <c r="A22897">
        <v>382.08</v>
      </c>
      <c r="B22897" t="str">
        <f t="shared" si="357"/>
        <v>382.08---72</v>
      </c>
      <c r="C22897" t="s">
        <v>5924</v>
      </c>
      <c r="D22897" t="s">
        <v>726</v>
      </c>
      <c r="E22897">
        <v>72</v>
      </c>
    </row>
    <row r="22898" spans="1:5" ht="13.5" customHeight="1">
      <c r="A22898">
        <v>382.08</v>
      </c>
      <c r="B22898" t="str">
        <f t="shared" si="357"/>
        <v>382.08---73</v>
      </c>
      <c r="C22898" t="s">
        <v>5999</v>
      </c>
      <c r="D22898" t="s">
        <v>1371</v>
      </c>
      <c r="E22898">
        <v>73</v>
      </c>
    </row>
    <row r="22899" spans="1:5" ht="13.5" customHeight="1">
      <c r="A22899">
        <v>382.09</v>
      </c>
      <c r="B22899" t="str">
        <f t="shared" si="357"/>
        <v>382.09---1</v>
      </c>
      <c r="C22899" t="s">
        <v>4234</v>
      </c>
      <c r="D22899" t="s">
        <v>1457</v>
      </c>
      <c r="E22899">
        <v>1</v>
      </c>
    </row>
    <row r="22900" spans="1:5" ht="13.5" customHeight="1">
      <c r="A22900">
        <v>382.09</v>
      </c>
      <c r="B22900" t="str">
        <f t="shared" si="357"/>
        <v>382.09---2</v>
      </c>
      <c r="C22900" t="s">
        <v>4216</v>
      </c>
      <c r="D22900" t="s">
        <v>1457</v>
      </c>
      <c r="E22900">
        <v>2</v>
      </c>
    </row>
    <row r="22901" spans="1:5" ht="13.5" customHeight="1">
      <c r="A22901">
        <v>382.09</v>
      </c>
      <c r="B22901" t="str">
        <f t="shared" si="357"/>
        <v>382.09---3</v>
      </c>
      <c r="C22901" t="s">
        <v>4216</v>
      </c>
      <c r="D22901" t="s">
        <v>1251</v>
      </c>
      <c r="E22901">
        <v>3</v>
      </c>
    </row>
    <row r="22902" spans="1:5" ht="13.5" customHeight="1">
      <c r="A22902">
        <v>382.09</v>
      </c>
      <c r="B22902" t="str">
        <f t="shared" si="357"/>
        <v>382.09---4</v>
      </c>
      <c r="C22902" t="s">
        <v>4216</v>
      </c>
      <c r="D22902" t="s">
        <v>1046</v>
      </c>
      <c r="E22902">
        <v>4</v>
      </c>
    </row>
    <row r="22903" spans="1:5" ht="13.5" customHeight="1">
      <c r="A22903">
        <v>382.09</v>
      </c>
      <c r="B22903" t="str">
        <f t="shared" si="357"/>
        <v>382.09---5</v>
      </c>
      <c r="C22903" t="s">
        <v>4216</v>
      </c>
      <c r="D22903" t="s">
        <v>1045</v>
      </c>
      <c r="E22903">
        <v>5</v>
      </c>
    </row>
    <row r="22904" spans="1:5" ht="13.5" customHeight="1">
      <c r="A22904">
        <v>382.09</v>
      </c>
      <c r="B22904" t="str">
        <f t="shared" si="357"/>
        <v>382.09---6</v>
      </c>
      <c r="C22904" t="s">
        <v>4216</v>
      </c>
      <c r="D22904" t="s">
        <v>810</v>
      </c>
      <c r="E22904">
        <v>6</v>
      </c>
    </row>
    <row r="22905" spans="1:5" ht="13.5" customHeight="1">
      <c r="A22905">
        <v>382.09</v>
      </c>
      <c r="B22905" t="str">
        <f t="shared" si="357"/>
        <v>382.09---7</v>
      </c>
      <c r="C22905" t="s">
        <v>4216</v>
      </c>
      <c r="D22905" t="s">
        <v>1041</v>
      </c>
      <c r="E22905">
        <v>7</v>
      </c>
    </row>
    <row r="22906" spans="1:5" ht="13.5" customHeight="1">
      <c r="A22906">
        <v>382.09</v>
      </c>
      <c r="B22906" t="str">
        <f t="shared" si="357"/>
        <v>382.09---8</v>
      </c>
      <c r="C22906" t="s">
        <v>4216</v>
      </c>
      <c r="D22906" t="s">
        <v>1146</v>
      </c>
      <c r="E22906">
        <v>8</v>
      </c>
    </row>
    <row r="22907" spans="1:5" ht="13.5" customHeight="1">
      <c r="A22907">
        <v>382.09</v>
      </c>
      <c r="B22907" t="str">
        <f t="shared" si="357"/>
        <v>382.09---9</v>
      </c>
      <c r="C22907" t="s">
        <v>4216</v>
      </c>
      <c r="D22907" t="s">
        <v>1092</v>
      </c>
      <c r="E22907">
        <v>9</v>
      </c>
    </row>
    <row r="22908" spans="1:5" ht="13.5" customHeight="1">
      <c r="A22908">
        <v>382.09</v>
      </c>
      <c r="B22908" t="str">
        <f t="shared" si="357"/>
        <v>382.09---10</v>
      </c>
      <c r="C22908" t="s">
        <v>4216</v>
      </c>
      <c r="D22908" t="s">
        <v>713</v>
      </c>
      <c r="E22908">
        <v>10</v>
      </c>
    </row>
    <row r="22909" spans="1:5" ht="13.5" customHeight="1">
      <c r="A22909">
        <v>382.09</v>
      </c>
      <c r="B22909" t="str">
        <f t="shared" si="357"/>
        <v>382.09---11</v>
      </c>
      <c r="C22909" t="s">
        <v>4216</v>
      </c>
      <c r="D22909" t="s">
        <v>842</v>
      </c>
      <c r="E22909">
        <v>11</v>
      </c>
    </row>
    <row r="22910" spans="1:5" ht="13.5" customHeight="1">
      <c r="A22910">
        <v>382.09</v>
      </c>
      <c r="B22910" t="str">
        <f t="shared" si="357"/>
        <v>382.09---12</v>
      </c>
      <c r="C22910" t="s">
        <v>4216</v>
      </c>
      <c r="D22910" t="s">
        <v>825</v>
      </c>
      <c r="E22910">
        <v>12</v>
      </c>
    </row>
    <row r="22911" spans="1:5" ht="13.5" customHeight="1">
      <c r="A22911">
        <v>382.09</v>
      </c>
      <c r="B22911" t="str">
        <f t="shared" si="357"/>
        <v>382.09---13</v>
      </c>
      <c r="C22911" t="s">
        <v>4216</v>
      </c>
      <c r="D22911" t="s">
        <v>809</v>
      </c>
      <c r="E22911">
        <v>13</v>
      </c>
    </row>
    <row r="22912" spans="1:5" ht="13.5" customHeight="1">
      <c r="A22912">
        <v>382.09</v>
      </c>
      <c r="B22912" t="str">
        <f t="shared" si="357"/>
        <v>382.09---14</v>
      </c>
      <c r="C22912" t="s">
        <v>4220</v>
      </c>
      <c r="D22912" t="s">
        <v>1270</v>
      </c>
      <c r="E22912">
        <v>14</v>
      </c>
    </row>
    <row r="22913" spans="1:5" ht="13.5" customHeight="1">
      <c r="A22913">
        <v>382.09</v>
      </c>
      <c r="B22913" t="str">
        <f t="shared" si="357"/>
        <v>382.09---15</v>
      </c>
      <c r="C22913" t="s">
        <v>4228</v>
      </c>
      <c r="D22913" t="s">
        <v>1181</v>
      </c>
      <c r="E22913">
        <v>15</v>
      </c>
    </row>
    <row r="22914" spans="1:5" ht="13.5" customHeight="1">
      <c r="A22914">
        <v>382.09</v>
      </c>
      <c r="B22914" t="str">
        <f t="shared" si="357"/>
        <v>382.09---16</v>
      </c>
      <c r="C22914" t="s">
        <v>4223</v>
      </c>
      <c r="D22914" t="s">
        <v>1084</v>
      </c>
      <c r="E22914">
        <v>16</v>
      </c>
    </row>
    <row r="22915" spans="1:5" ht="13.5" customHeight="1">
      <c r="A22915">
        <v>382.09</v>
      </c>
      <c r="B22915" t="str">
        <f t="shared" ref="B22915:B22978" si="358">A22915&amp;"---"&amp;E22915</f>
        <v>382.09---17</v>
      </c>
      <c r="C22915" t="s">
        <v>4276</v>
      </c>
      <c r="D22915" t="s">
        <v>856</v>
      </c>
      <c r="E22915">
        <v>17</v>
      </c>
    </row>
    <row r="22916" spans="1:5" ht="13.5" customHeight="1">
      <c r="A22916">
        <v>382.09</v>
      </c>
      <c r="B22916" t="str">
        <f t="shared" si="358"/>
        <v>382.09---18</v>
      </c>
      <c r="C22916" t="s">
        <v>4259</v>
      </c>
      <c r="D22916" t="s">
        <v>1023</v>
      </c>
      <c r="E22916">
        <v>18</v>
      </c>
    </row>
    <row r="22917" spans="1:5" ht="13.5" customHeight="1">
      <c r="A22917">
        <v>382.09</v>
      </c>
      <c r="B22917" t="str">
        <f t="shared" si="358"/>
        <v>382.09---19</v>
      </c>
      <c r="C22917" t="s">
        <v>4254</v>
      </c>
      <c r="D22917" t="s">
        <v>968</v>
      </c>
      <c r="E22917">
        <v>19</v>
      </c>
    </row>
    <row r="22918" spans="1:5" ht="13.5" customHeight="1">
      <c r="A22918">
        <v>382.09</v>
      </c>
      <c r="B22918" t="str">
        <f t="shared" si="358"/>
        <v>382.09---20</v>
      </c>
      <c r="C22918" t="s">
        <v>4235</v>
      </c>
      <c r="D22918" t="s">
        <v>846</v>
      </c>
      <c r="E22918">
        <v>20</v>
      </c>
    </row>
    <row r="22919" spans="1:5" ht="13.5" customHeight="1">
      <c r="A22919">
        <v>382.09</v>
      </c>
      <c r="B22919" t="str">
        <f t="shared" si="358"/>
        <v>382.09---21</v>
      </c>
      <c r="C22919" t="s">
        <v>4236</v>
      </c>
      <c r="D22919" t="s">
        <v>718</v>
      </c>
      <c r="E22919">
        <v>21</v>
      </c>
    </row>
    <row r="22920" spans="1:5" ht="13.5" customHeight="1">
      <c r="A22920">
        <v>382.09</v>
      </c>
      <c r="B22920" t="str">
        <f t="shared" si="358"/>
        <v>382.09---22</v>
      </c>
      <c r="C22920" t="s">
        <v>4277</v>
      </c>
      <c r="D22920" t="s">
        <v>722</v>
      </c>
      <c r="E22920">
        <v>22</v>
      </c>
    </row>
    <row r="22921" spans="1:5" ht="13.5" customHeight="1">
      <c r="A22921">
        <v>382.09</v>
      </c>
      <c r="B22921" t="str">
        <f t="shared" si="358"/>
        <v>382.09---23</v>
      </c>
      <c r="C22921" t="s">
        <v>4257</v>
      </c>
      <c r="D22921" t="s">
        <v>1186</v>
      </c>
      <c r="E22921">
        <v>23</v>
      </c>
    </row>
    <row r="22922" spans="1:5" ht="13.5" customHeight="1">
      <c r="A22922">
        <v>382.09</v>
      </c>
      <c r="B22922" t="str">
        <f t="shared" si="358"/>
        <v>382.09---24</v>
      </c>
      <c r="C22922" t="s">
        <v>1017</v>
      </c>
      <c r="D22922" t="s">
        <v>796</v>
      </c>
      <c r="E22922">
        <v>24</v>
      </c>
    </row>
    <row r="22923" spans="1:5" ht="13.5" customHeight="1">
      <c r="A22923">
        <v>382.09</v>
      </c>
      <c r="B22923" t="str">
        <f t="shared" si="358"/>
        <v>382.09---25</v>
      </c>
      <c r="C22923" t="s">
        <v>731</v>
      </c>
      <c r="D22923" t="s">
        <v>800</v>
      </c>
      <c r="E22923">
        <v>25</v>
      </c>
    </row>
    <row r="22924" spans="1:5" ht="13.5" customHeight="1">
      <c r="A22924">
        <v>382.09</v>
      </c>
      <c r="B22924" t="str">
        <f t="shared" si="358"/>
        <v>382.09---26</v>
      </c>
      <c r="C22924" t="s">
        <v>887</v>
      </c>
      <c r="D22924" t="s">
        <v>992</v>
      </c>
      <c r="E22924">
        <v>26</v>
      </c>
    </row>
    <row r="22925" spans="1:5" ht="13.5" customHeight="1">
      <c r="A22925">
        <v>382.09</v>
      </c>
      <c r="B22925" t="str">
        <f t="shared" si="358"/>
        <v>382.09---27</v>
      </c>
      <c r="C22925" t="s">
        <v>741</v>
      </c>
      <c r="D22925" t="s">
        <v>1248</v>
      </c>
      <c r="E22925">
        <v>27</v>
      </c>
    </row>
    <row r="22926" spans="1:5" ht="13.5" customHeight="1">
      <c r="A22926">
        <v>382.09</v>
      </c>
      <c r="B22926" t="str">
        <f t="shared" si="358"/>
        <v>382.09---28</v>
      </c>
      <c r="C22926" t="s">
        <v>743</v>
      </c>
      <c r="D22926" t="s">
        <v>754</v>
      </c>
      <c r="E22926">
        <v>28</v>
      </c>
    </row>
    <row r="22927" spans="1:5" ht="13.5" customHeight="1">
      <c r="A22927">
        <v>382.09</v>
      </c>
      <c r="B22927" t="str">
        <f t="shared" si="358"/>
        <v>382.09---29</v>
      </c>
      <c r="C22927" t="s">
        <v>745</v>
      </c>
      <c r="D22927" t="s">
        <v>837</v>
      </c>
      <c r="E22927">
        <v>29</v>
      </c>
    </row>
    <row r="22928" spans="1:5" ht="13.5" customHeight="1">
      <c r="A22928">
        <v>382.09</v>
      </c>
      <c r="B22928" t="str">
        <f t="shared" si="358"/>
        <v>382.09---30</v>
      </c>
      <c r="C22928" t="s">
        <v>987</v>
      </c>
      <c r="D22928" t="s">
        <v>1263</v>
      </c>
      <c r="E22928">
        <v>30</v>
      </c>
    </row>
    <row r="22929" spans="1:5" ht="13.5" customHeight="1">
      <c r="A22929">
        <v>382.09</v>
      </c>
      <c r="B22929" t="str">
        <f t="shared" si="358"/>
        <v>382.09---31</v>
      </c>
      <c r="C22929" t="s">
        <v>989</v>
      </c>
      <c r="D22929" t="s">
        <v>738</v>
      </c>
      <c r="E22929">
        <v>31</v>
      </c>
    </row>
    <row r="22930" spans="1:5" ht="13.5" customHeight="1">
      <c r="A22930">
        <v>382.09</v>
      </c>
      <c r="B22930" t="str">
        <f t="shared" si="358"/>
        <v>382.09---32</v>
      </c>
      <c r="C22930" t="s">
        <v>799</v>
      </c>
      <c r="D22930" t="s">
        <v>809</v>
      </c>
      <c r="E22930">
        <v>32</v>
      </c>
    </row>
    <row r="22931" spans="1:5" ht="13.5" customHeight="1">
      <c r="A22931">
        <v>382.09</v>
      </c>
      <c r="B22931" t="str">
        <f t="shared" si="358"/>
        <v>382.09---33</v>
      </c>
      <c r="C22931" t="s">
        <v>747</v>
      </c>
      <c r="D22931" t="s">
        <v>1154</v>
      </c>
      <c r="E22931">
        <v>33</v>
      </c>
    </row>
    <row r="22932" spans="1:5" ht="13.5" customHeight="1">
      <c r="A22932">
        <v>382.09</v>
      </c>
      <c r="B22932" t="str">
        <f t="shared" si="358"/>
        <v>382.09---34</v>
      </c>
      <c r="C22932" t="s">
        <v>938</v>
      </c>
      <c r="D22932" t="s">
        <v>859</v>
      </c>
      <c r="E22932">
        <v>34</v>
      </c>
    </row>
    <row r="22933" spans="1:5" ht="13.5" customHeight="1">
      <c r="A22933">
        <v>382.09</v>
      </c>
      <c r="B22933" t="str">
        <f t="shared" si="358"/>
        <v>382.09---35</v>
      </c>
      <c r="C22933" t="s">
        <v>749</v>
      </c>
      <c r="D22933" t="s">
        <v>1082</v>
      </c>
      <c r="E22933">
        <v>35</v>
      </c>
    </row>
    <row r="22934" spans="1:5" ht="13.5" customHeight="1">
      <c r="A22934">
        <v>382.09</v>
      </c>
      <c r="B22934" t="str">
        <f t="shared" si="358"/>
        <v>382.09---36</v>
      </c>
      <c r="C22934" t="s">
        <v>1074</v>
      </c>
      <c r="D22934" t="s">
        <v>880</v>
      </c>
      <c r="E22934">
        <v>36</v>
      </c>
    </row>
    <row r="22935" spans="1:5" ht="13.5" customHeight="1">
      <c r="A22935">
        <v>382.09</v>
      </c>
      <c r="B22935" t="str">
        <f t="shared" si="358"/>
        <v>382.09---37</v>
      </c>
      <c r="C22935" t="s">
        <v>1019</v>
      </c>
      <c r="D22935" t="s">
        <v>734</v>
      </c>
      <c r="E22935">
        <v>37</v>
      </c>
    </row>
    <row r="22936" spans="1:5" ht="13.5" customHeight="1">
      <c r="A22936">
        <v>382.09</v>
      </c>
      <c r="B22936" t="str">
        <f t="shared" si="358"/>
        <v>382.09---38</v>
      </c>
      <c r="C22936" t="s">
        <v>820</v>
      </c>
      <c r="D22936" t="s">
        <v>882</v>
      </c>
      <c r="E22936">
        <v>38</v>
      </c>
    </row>
    <row r="22937" spans="1:5" ht="13.5" customHeight="1">
      <c r="A22937">
        <v>382.09</v>
      </c>
      <c r="B22937" t="str">
        <f t="shared" si="358"/>
        <v>382.09---39</v>
      </c>
      <c r="C22937" t="s">
        <v>824</v>
      </c>
      <c r="D22937" t="s">
        <v>752</v>
      </c>
      <c r="E22937">
        <v>39</v>
      </c>
    </row>
    <row r="22938" spans="1:5" ht="13.5" customHeight="1">
      <c r="A22938">
        <v>382.09</v>
      </c>
      <c r="B22938" t="str">
        <f t="shared" si="358"/>
        <v>382.09---40</v>
      </c>
      <c r="C22938" t="s">
        <v>826</v>
      </c>
      <c r="D22938" t="s">
        <v>1079</v>
      </c>
      <c r="E22938">
        <v>40</v>
      </c>
    </row>
    <row r="22939" spans="1:5" ht="13.5" customHeight="1">
      <c r="A22939">
        <v>382.09</v>
      </c>
      <c r="B22939" t="str">
        <f t="shared" si="358"/>
        <v>382.09---41</v>
      </c>
      <c r="C22939" t="s">
        <v>755</v>
      </c>
      <c r="D22939" t="s">
        <v>1146</v>
      </c>
      <c r="E22939">
        <v>41</v>
      </c>
    </row>
    <row r="22940" spans="1:5" ht="13.5" customHeight="1">
      <c r="A22940">
        <v>382.09</v>
      </c>
      <c r="B22940" t="str">
        <f t="shared" si="358"/>
        <v>382.09---42</v>
      </c>
      <c r="C22940" t="s">
        <v>832</v>
      </c>
      <c r="D22940" t="s">
        <v>949</v>
      </c>
      <c r="E22940">
        <v>42</v>
      </c>
    </row>
    <row r="22941" spans="1:5" ht="13.5" customHeight="1">
      <c r="A22941">
        <v>382.09</v>
      </c>
      <c r="B22941" t="str">
        <f t="shared" si="358"/>
        <v>382.09---43</v>
      </c>
      <c r="C22941" t="s">
        <v>991</v>
      </c>
      <c r="D22941" t="s">
        <v>966</v>
      </c>
      <c r="E22941">
        <v>43</v>
      </c>
    </row>
    <row r="22942" spans="1:5" ht="13.5" customHeight="1">
      <c r="A22942">
        <v>382.09</v>
      </c>
      <c r="B22942" t="str">
        <f t="shared" si="358"/>
        <v>382.09---44</v>
      </c>
      <c r="C22942" t="s">
        <v>836</v>
      </c>
      <c r="D22942" t="s">
        <v>835</v>
      </c>
      <c r="E22942">
        <v>44</v>
      </c>
    </row>
    <row r="22943" spans="1:5" ht="13.5" customHeight="1">
      <c r="A22943">
        <v>382.09</v>
      </c>
      <c r="B22943" t="str">
        <f t="shared" si="358"/>
        <v>382.09---45</v>
      </c>
      <c r="C22943" t="s">
        <v>967</v>
      </c>
      <c r="D22943" t="s">
        <v>1046</v>
      </c>
      <c r="E22943">
        <v>45</v>
      </c>
    </row>
    <row r="22944" spans="1:5" ht="13.5" customHeight="1">
      <c r="A22944">
        <v>382.09</v>
      </c>
      <c r="B22944" t="str">
        <f t="shared" si="358"/>
        <v>382.09---46</v>
      </c>
      <c r="C22944" t="s">
        <v>1111</v>
      </c>
      <c r="D22944" t="s">
        <v>1045</v>
      </c>
      <c r="E22944">
        <v>46</v>
      </c>
    </row>
    <row r="22945" spans="1:5" ht="13.5" customHeight="1">
      <c r="A22945">
        <v>382.09</v>
      </c>
      <c r="B22945" t="str">
        <f t="shared" si="358"/>
        <v>382.09---47</v>
      </c>
      <c r="C22945" t="s">
        <v>801</v>
      </c>
      <c r="D22945" t="s">
        <v>810</v>
      </c>
      <c r="E22945">
        <v>47</v>
      </c>
    </row>
    <row r="22946" spans="1:5" ht="13.5" customHeight="1">
      <c r="A22946">
        <v>382.09</v>
      </c>
      <c r="B22946" t="str">
        <f t="shared" si="358"/>
        <v>382.09---48</v>
      </c>
      <c r="C22946" t="s">
        <v>868</v>
      </c>
      <c r="D22946" t="s">
        <v>758</v>
      </c>
      <c r="E22946">
        <v>48</v>
      </c>
    </row>
    <row r="22947" spans="1:5" ht="13.5" customHeight="1">
      <c r="A22947">
        <v>382.09</v>
      </c>
      <c r="B22947" t="str">
        <f t="shared" si="358"/>
        <v>382.09---49</v>
      </c>
      <c r="C22947" t="s">
        <v>948</v>
      </c>
      <c r="D22947" t="s">
        <v>1010</v>
      </c>
      <c r="E22947">
        <v>49</v>
      </c>
    </row>
    <row r="22948" spans="1:5" ht="13.5" customHeight="1">
      <c r="A22948">
        <v>382.09</v>
      </c>
      <c r="B22948" t="str">
        <f t="shared" si="358"/>
        <v>382.09---50</v>
      </c>
      <c r="C22948" t="s">
        <v>1011</v>
      </c>
      <c r="D22948" t="s">
        <v>856</v>
      </c>
      <c r="E22948">
        <v>50</v>
      </c>
    </row>
    <row r="22949" spans="1:5" ht="13.5" customHeight="1">
      <c r="A22949">
        <v>382.09</v>
      </c>
      <c r="B22949" t="str">
        <f t="shared" si="358"/>
        <v>382.09---51</v>
      </c>
      <c r="C22949" t="s">
        <v>5912</v>
      </c>
      <c r="D22949" t="s">
        <v>764</v>
      </c>
      <c r="E22949">
        <v>51</v>
      </c>
    </row>
    <row r="22950" spans="1:5" ht="13.5" customHeight="1">
      <c r="A22950">
        <v>382.09</v>
      </c>
      <c r="B22950" t="str">
        <f t="shared" si="358"/>
        <v>382.09---52</v>
      </c>
      <c r="C22950" t="s">
        <v>5929</v>
      </c>
      <c r="D22950" t="s">
        <v>813</v>
      </c>
      <c r="E22950">
        <v>52</v>
      </c>
    </row>
    <row r="22951" spans="1:5" ht="13.5" customHeight="1">
      <c r="A22951">
        <v>382.09</v>
      </c>
      <c r="B22951" t="str">
        <f t="shared" si="358"/>
        <v>382.09---53</v>
      </c>
      <c r="C22951" t="s">
        <v>5946</v>
      </c>
      <c r="D22951" t="s">
        <v>893</v>
      </c>
      <c r="E22951">
        <v>53</v>
      </c>
    </row>
    <row r="22952" spans="1:5" ht="13.5" customHeight="1">
      <c r="A22952">
        <v>382.09</v>
      </c>
      <c r="B22952" t="str">
        <f t="shared" si="358"/>
        <v>382.09---54</v>
      </c>
      <c r="C22952" t="s">
        <v>5947</v>
      </c>
      <c r="D22952" t="s">
        <v>884</v>
      </c>
      <c r="E22952">
        <v>54</v>
      </c>
    </row>
    <row r="22953" spans="1:5" ht="13.5" customHeight="1">
      <c r="A22953">
        <v>382.09</v>
      </c>
      <c r="B22953" t="str">
        <f t="shared" si="358"/>
        <v>382.09---55</v>
      </c>
      <c r="C22953" t="s">
        <v>5967</v>
      </c>
      <c r="D22953" t="s">
        <v>986</v>
      </c>
      <c r="E22953">
        <v>55</v>
      </c>
    </row>
    <row r="22954" spans="1:5" ht="13.5" customHeight="1">
      <c r="A22954">
        <v>382.09</v>
      </c>
      <c r="B22954" t="str">
        <f t="shared" si="358"/>
        <v>382.09---56</v>
      </c>
      <c r="C22954" t="s">
        <v>5983</v>
      </c>
      <c r="D22954" t="s">
        <v>1023</v>
      </c>
      <c r="E22954">
        <v>56</v>
      </c>
    </row>
    <row r="22955" spans="1:5" ht="13.5" customHeight="1">
      <c r="A22955">
        <v>382.09</v>
      </c>
      <c r="B22955" t="str">
        <f t="shared" si="358"/>
        <v>382.09---57</v>
      </c>
      <c r="C22955" t="s">
        <v>5915</v>
      </c>
      <c r="D22955" t="s">
        <v>772</v>
      </c>
      <c r="E22955">
        <v>57</v>
      </c>
    </row>
    <row r="22956" spans="1:5" ht="13.5" customHeight="1">
      <c r="A22956">
        <v>382.09</v>
      </c>
      <c r="B22956" t="str">
        <f t="shared" si="358"/>
        <v>382.09---58</v>
      </c>
      <c r="C22956" t="s">
        <v>5970</v>
      </c>
      <c r="D22956" t="s">
        <v>999</v>
      </c>
      <c r="E22956">
        <v>58</v>
      </c>
    </row>
    <row r="22957" spans="1:5" ht="13.5" customHeight="1">
      <c r="A22957">
        <v>382.09</v>
      </c>
      <c r="B22957" t="str">
        <f t="shared" si="358"/>
        <v>382.09---59</v>
      </c>
      <c r="C22957" t="s">
        <v>5926</v>
      </c>
      <c r="D22957" t="s">
        <v>843</v>
      </c>
      <c r="E22957">
        <v>59</v>
      </c>
    </row>
    <row r="22958" spans="1:5" ht="13.5" customHeight="1">
      <c r="A22958">
        <v>382.09</v>
      </c>
      <c r="B22958" t="str">
        <f t="shared" si="358"/>
        <v>382.09---60</v>
      </c>
      <c r="C22958" t="s">
        <v>5917</v>
      </c>
      <c r="D22958" t="s">
        <v>789</v>
      </c>
      <c r="E22958">
        <v>60</v>
      </c>
    </row>
    <row r="22959" spans="1:5" ht="13.5" customHeight="1">
      <c r="A22959">
        <v>382.09</v>
      </c>
      <c r="B22959" t="str">
        <f t="shared" si="358"/>
        <v>382.09---61</v>
      </c>
      <c r="C22959" t="s">
        <v>5918</v>
      </c>
      <c r="D22959" t="s">
        <v>770</v>
      </c>
      <c r="E22959">
        <v>61</v>
      </c>
    </row>
    <row r="22960" spans="1:5" ht="13.5" customHeight="1">
      <c r="A22960">
        <v>382.09</v>
      </c>
      <c r="B22960" t="str">
        <f t="shared" si="358"/>
        <v>382.09---62</v>
      </c>
      <c r="C22960" t="s">
        <v>5932</v>
      </c>
      <c r="D22960" t="s">
        <v>846</v>
      </c>
      <c r="E22960">
        <v>62</v>
      </c>
    </row>
    <row r="22961" spans="1:5" ht="13.5" customHeight="1">
      <c r="A22961">
        <v>382.09</v>
      </c>
      <c r="B22961" t="str">
        <f t="shared" si="358"/>
        <v>382.09---63</v>
      </c>
      <c r="C22961" t="s">
        <v>5963</v>
      </c>
      <c r="D22961" t="s">
        <v>937</v>
      </c>
      <c r="E22961">
        <v>63</v>
      </c>
    </row>
    <row r="22962" spans="1:5" ht="13.5" customHeight="1">
      <c r="A22962">
        <v>382.09</v>
      </c>
      <c r="B22962" t="str">
        <f t="shared" si="358"/>
        <v>382.09---64</v>
      </c>
      <c r="C22962" t="s">
        <v>5933</v>
      </c>
      <c r="D22962" t="s">
        <v>855</v>
      </c>
      <c r="E22962">
        <v>64</v>
      </c>
    </row>
    <row r="22963" spans="1:5" ht="13.5" customHeight="1">
      <c r="A22963">
        <v>382.09</v>
      </c>
      <c r="B22963" t="str">
        <f t="shared" si="358"/>
        <v>382.09---65</v>
      </c>
      <c r="C22963" t="s">
        <v>5985</v>
      </c>
      <c r="D22963" t="s">
        <v>1159</v>
      </c>
      <c r="E22963">
        <v>65</v>
      </c>
    </row>
    <row r="22964" spans="1:5" ht="13.5" customHeight="1">
      <c r="A22964">
        <v>382.09</v>
      </c>
      <c r="B22964" t="str">
        <f t="shared" si="358"/>
        <v>382.09---66</v>
      </c>
      <c r="C22964" t="s">
        <v>5951</v>
      </c>
      <c r="D22964" t="s">
        <v>879</v>
      </c>
      <c r="E22964">
        <v>66</v>
      </c>
    </row>
    <row r="22965" spans="1:5" ht="13.5" customHeight="1">
      <c r="A22965">
        <v>382.09</v>
      </c>
      <c r="B22965" t="str">
        <f t="shared" si="358"/>
        <v>382.09---67</v>
      </c>
      <c r="C22965" t="s">
        <v>5935</v>
      </c>
      <c r="D22965" t="s">
        <v>816</v>
      </c>
      <c r="E22965">
        <v>67</v>
      </c>
    </row>
    <row r="22966" spans="1:5" ht="13.5" customHeight="1">
      <c r="A22966">
        <v>382.09</v>
      </c>
      <c r="B22966" t="str">
        <f t="shared" si="358"/>
        <v>382.09---68</v>
      </c>
      <c r="C22966" t="s">
        <v>6013</v>
      </c>
      <c r="D22966" t="s">
        <v>968</v>
      </c>
      <c r="E22966">
        <v>68</v>
      </c>
    </row>
    <row r="22967" spans="1:5" ht="13.5" customHeight="1">
      <c r="A22967">
        <v>382.09</v>
      </c>
      <c r="B22967" t="str">
        <f t="shared" si="358"/>
        <v>382.09---69</v>
      </c>
      <c r="C22967" t="s">
        <v>5954</v>
      </c>
      <c r="D22967" t="s">
        <v>1166</v>
      </c>
      <c r="E22967">
        <v>69</v>
      </c>
    </row>
    <row r="22968" spans="1:5" ht="13.5" customHeight="1">
      <c r="A22968">
        <v>382.09</v>
      </c>
      <c r="B22968" t="str">
        <f t="shared" si="358"/>
        <v>382.09---70</v>
      </c>
      <c r="C22968" t="s">
        <v>5957</v>
      </c>
      <c r="D22968" t="s">
        <v>913</v>
      </c>
      <c r="E22968">
        <v>70</v>
      </c>
    </row>
    <row r="22969" spans="1:5" ht="13.5" customHeight="1">
      <c r="A22969">
        <v>382.09</v>
      </c>
      <c r="B22969" t="str">
        <f t="shared" si="358"/>
        <v>382.09---71</v>
      </c>
      <c r="C22969" t="s">
        <v>5991</v>
      </c>
      <c r="D22969" t="s">
        <v>1092</v>
      </c>
      <c r="E22969">
        <v>71</v>
      </c>
    </row>
    <row r="22970" spans="1:5" ht="13.5" customHeight="1">
      <c r="A22970">
        <v>382.09</v>
      </c>
      <c r="B22970" t="str">
        <f t="shared" si="358"/>
        <v>382.09---72</v>
      </c>
      <c r="C22970" t="s">
        <v>5924</v>
      </c>
      <c r="D22970" t="s">
        <v>726</v>
      </c>
      <c r="E22970">
        <v>72</v>
      </c>
    </row>
    <row r="22971" spans="1:5" ht="13.5" customHeight="1">
      <c r="A22971">
        <v>382.09</v>
      </c>
      <c r="B22971" t="str">
        <f t="shared" si="358"/>
        <v>382.09---73</v>
      </c>
      <c r="C22971" t="s">
        <v>5999</v>
      </c>
      <c r="D22971" t="s">
        <v>1371</v>
      </c>
      <c r="E22971">
        <v>73</v>
      </c>
    </row>
    <row r="22972" spans="1:5" ht="13.5" customHeight="1">
      <c r="A22972">
        <v>382.1</v>
      </c>
      <c r="B22972" t="str">
        <f t="shared" si="358"/>
        <v>382.1---1</v>
      </c>
      <c r="C22972" t="s">
        <v>4234</v>
      </c>
      <c r="D22972" t="s">
        <v>1457</v>
      </c>
      <c r="E22972">
        <v>1</v>
      </c>
    </row>
    <row r="22973" spans="1:5" ht="13.5" customHeight="1">
      <c r="A22973">
        <v>382.1</v>
      </c>
      <c r="B22973" t="str">
        <f t="shared" si="358"/>
        <v>382.1---2</v>
      </c>
      <c r="C22973" t="s">
        <v>4216</v>
      </c>
      <c r="D22973" t="s">
        <v>1457</v>
      </c>
      <c r="E22973">
        <v>2</v>
      </c>
    </row>
    <row r="22974" spans="1:5" ht="13.5" customHeight="1">
      <c r="A22974">
        <v>382.1</v>
      </c>
      <c r="B22974" t="str">
        <f t="shared" si="358"/>
        <v>382.1---3</v>
      </c>
      <c r="C22974" t="s">
        <v>4216</v>
      </c>
      <c r="D22974" t="s">
        <v>1251</v>
      </c>
      <c r="E22974">
        <v>3</v>
      </c>
    </row>
    <row r="22975" spans="1:5" ht="13.5" customHeight="1">
      <c r="A22975">
        <v>382.1</v>
      </c>
      <c r="B22975" t="str">
        <f t="shared" si="358"/>
        <v>382.1---4</v>
      </c>
      <c r="C22975" t="s">
        <v>4216</v>
      </c>
      <c r="D22975" t="s">
        <v>1046</v>
      </c>
      <c r="E22975">
        <v>4</v>
      </c>
    </row>
    <row r="22976" spans="1:5" ht="13.5" customHeight="1">
      <c r="A22976">
        <v>382.1</v>
      </c>
      <c r="B22976" t="str">
        <f t="shared" si="358"/>
        <v>382.1---5</v>
      </c>
      <c r="C22976" t="s">
        <v>4216</v>
      </c>
      <c r="D22976" t="s">
        <v>1045</v>
      </c>
      <c r="E22976">
        <v>5</v>
      </c>
    </row>
    <row r="22977" spans="1:5" ht="13.5" customHeight="1">
      <c r="A22977">
        <v>382.1</v>
      </c>
      <c r="B22977" t="str">
        <f t="shared" si="358"/>
        <v>382.1---6</v>
      </c>
      <c r="C22977" t="s">
        <v>4216</v>
      </c>
      <c r="D22977" t="s">
        <v>810</v>
      </c>
      <c r="E22977">
        <v>6</v>
      </c>
    </row>
    <row r="22978" spans="1:5" ht="13.5" customHeight="1">
      <c r="A22978">
        <v>382.1</v>
      </c>
      <c r="B22978" t="str">
        <f t="shared" si="358"/>
        <v>382.1---7</v>
      </c>
      <c r="C22978" t="s">
        <v>4216</v>
      </c>
      <c r="D22978" t="s">
        <v>1041</v>
      </c>
      <c r="E22978">
        <v>7</v>
      </c>
    </row>
    <row r="22979" spans="1:5" ht="13.5" customHeight="1">
      <c r="A22979">
        <v>382.1</v>
      </c>
      <c r="B22979" t="str">
        <f t="shared" ref="B22979:B23042" si="359">A22979&amp;"---"&amp;E22979</f>
        <v>382.1---8</v>
      </c>
      <c r="C22979" t="s">
        <v>4216</v>
      </c>
      <c r="D22979" t="s">
        <v>1146</v>
      </c>
      <c r="E22979">
        <v>8</v>
      </c>
    </row>
    <row r="22980" spans="1:5" ht="13.5" customHeight="1">
      <c r="A22980">
        <v>382.1</v>
      </c>
      <c r="B22980" t="str">
        <f t="shared" si="359"/>
        <v>382.1---9</v>
      </c>
      <c r="C22980" t="s">
        <v>4216</v>
      </c>
      <c r="D22980" t="s">
        <v>1092</v>
      </c>
      <c r="E22980">
        <v>9</v>
      </c>
    </row>
    <row r="22981" spans="1:5" ht="13.5" customHeight="1">
      <c r="A22981">
        <v>382.1</v>
      </c>
      <c r="B22981" t="str">
        <f t="shared" si="359"/>
        <v>382.1---10</v>
      </c>
      <c r="C22981" t="s">
        <v>4216</v>
      </c>
      <c r="D22981" t="s">
        <v>713</v>
      </c>
      <c r="E22981">
        <v>10</v>
      </c>
    </row>
    <row r="22982" spans="1:5" ht="13.5" customHeight="1">
      <c r="A22982">
        <v>382.1</v>
      </c>
      <c r="B22982" t="str">
        <f t="shared" si="359"/>
        <v>382.1---11</v>
      </c>
      <c r="C22982" t="s">
        <v>4216</v>
      </c>
      <c r="D22982" t="s">
        <v>842</v>
      </c>
      <c r="E22982">
        <v>11</v>
      </c>
    </row>
    <row r="22983" spans="1:5" ht="13.5" customHeight="1">
      <c r="A22983">
        <v>382.1</v>
      </c>
      <c r="B22983" t="str">
        <f t="shared" si="359"/>
        <v>382.1---12</v>
      </c>
      <c r="C22983" t="s">
        <v>4216</v>
      </c>
      <c r="D22983" t="s">
        <v>825</v>
      </c>
      <c r="E22983">
        <v>12</v>
      </c>
    </row>
    <row r="22984" spans="1:5" ht="13.5" customHeight="1">
      <c r="A22984">
        <v>382.1</v>
      </c>
      <c r="B22984" t="str">
        <f t="shared" si="359"/>
        <v>382.1---13</v>
      </c>
      <c r="C22984" t="s">
        <v>4216</v>
      </c>
      <c r="D22984" t="s">
        <v>809</v>
      </c>
      <c r="E22984">
        <v>13</v>
      </c>
    </row>
    <row r="22985" spans="1:5" ht="13.5" customHeight="1">
      <c r="A22985">
        <v>382.1</v>
      </c>
      <c r="B22985" t="str">
        <f t="shared" si="359"/>
        <v>382.1---14</v>
      </c>
      <c r="C22985" t="s">
        <v>4220</v>
      </c>
      <c r="D22985" t="s">
        <v>1270</v>
      </c>
      <c r="E22985">
        <v>14</v>
      </c>
    </row>
    <row r="22986" spans="1:5" ht="13.5" customHeight="1">
      <c r="A22986">
        <v>382.1</v>
      </c>
      <c r="B22986" t="str">
        <f t="shared" si="359"/>
        <v>382.1---15</v>
      </c>
      <c r="C22986" t="s">
        <v>4228</v>
      </c>
      <c r="D22986" t="s">
        <v>1181</v>
      </c>
      <c r="E22986">
        <v>15</v>
      </c>
    </row>
    <row r="22987" spans="1:5" ht="13.5" customHeight="1">
      <c r="A22987">
        <v>382.1</v>
      </c>
      <c r="B22987" t="str">
        <f t="shared" si="359"/>
        <v>382.1---16</v>
      </c>
      <c r="C22987" t="s">
        <v>4223</v>
      </c>
      <c r="D22987" t="s">
        <v>1084</v>
      </c>
      <c r="E22987">
        <v>16</v>
      </c>
    </row>
    <row r="22988" spans="1:5" ht="13.5" customHeight="1">
      <c r="A22988">
        <v>382.1</v>
      </c>
      <c r="B22988" t="str">
        <f t="shared" si="359"/>
        <v>382.1---17</v>
      </c>
      <c r="C22988" t="s">
        <v>4276</v>
      </c>
      <c r="D22988" t="s">
        <v>856</v>
      </c>
      <c r="E22988">
        <v>17</v>
      </c>
    </row>
    <row r="22989" spans="1:5" ht="13.5" customHeight="1">
      <c r="A22989">
        <v>382.1</v>
      </c>
      <c r="B22989" t="str">
        <f t="shared" si="359"/>
        <v>382.1---18</v>
      </c>
      <c r="C22989" t="s">
        <v>4259</v>
      </c>
      <c r="D22989" t="s">
        <v>1023</v>
      </c>
      <c r="E22989">
        <v>18</v>
      </c>
    </row>
    <row r="22990" spans="1:5" ht="13.5" customHeight="1">
      <c r="A22990">
        <v>382.1</v>
      </c>
      <c r="B22990" t="str">
        <f t="shared" si="359"/>
        <v>382.1---19</v>
      </c>
      <c r="C22990" t="s">
        <v>4254</v>
      </c>
      <c r="D22990" t="s">
        <v>968</v>
      </c>
      <c r="E22990">
        <v>19</v>
      </c>
    </row>
    <row r="22991" spans="1:5" ht="13.5" customHeight="1">
      <c r="A22991">
        <v>382.1</v>
      </c>
      <c r="B22991" t="str">
        <f t="shared" si="359"/>
        <v>382.1---20</v>
      </c>
      <c r="C22991" t="s">
        <v>4235</v>
      </c>
      <c r="D22991" t="s">
        <v>846</v>
      </c>
      <c r="E22991">
        <v>20</v>
      </c>
    </row>
    <row r="22992" spans="1:5" ht="13.5" customHeight="1">
      <c r="A22992">
        <v>382.1</v>
      </c>
      <c r="B22992" t="str">
        <f t="shared" si="359"/>
        <v>382.1---21</v>
      </c>
      <c r="C22992" t="s">
        <v>4236</v>
      </c>
      <c r="D22992" t="s">
        <v>718</v>
      </c>
      <c r="E22992">
        <v>21</v>
      </c>
    </row>
    <row r="22993" spans="1:5" ht="13.5" customHeight="1">
      <c r="A22993">
        <v>382.1</v>
      </c>
      <c r="B22993" t="str">
        <f t="shared" si="359"/>
        <v>382.1---22</v>
      </c>
      <c r="C22993" t="s">
        <v>4277</v>
      </c>
      <c r="D22993" t="s">
        <v>722</v>
      </c>
      <c r="E22993">
        <v>22</v>
      </c>
    </row>
    <row r="22994" spans="1:5" ht="13.5" customHeight="1">
      <c r="A22994">
        <v>382.1</v>
      </c>
      <c r="B22994" t="str">
        <f t="shared" si="359"/>
        <v>382.1---23</v>
      </c>
      <c r="C22994" t="s">
        <v>4257</v>
      </c>
      <c r="D22994" t="s">
        <v>1186</v>
      </c>
      <c r="E22994">
        <v>23</v>
      </c>
    </row>
    <row r="22995" spans="1:5" ht="13.5" customHeight="1">
      <c r="A22995">
        <v>382.1</v>
      </c>
      <c r="B22995" t="str">
        <f t="shared" si="359"/>
        <v>382.1---24</v>
      </c>
      <c r="C22995" t="s">
        <v>1017</v>
      </c>
      <c r="D22995" t="s">
        <v>796</v>
      </c>
      <c r="E22995">
        <v>24</v>
      </c>
    </row>
    <row r="22996" spans="1:5" ht="13.5" customHeight="1">
      <c r="A22996">
        <v>382.1</v>
      </c>
      <c r="B22996" t="str">
        <f t="shared" si="359"/>
        <v>382.1---25</v>
      </c>
      <c r="C22996" t="s">
        <v>731</v>
      </c>
      <c r="D22996" t="s">
        <v>800</v>
      </c>
      <c r="E22996">
        <v>25</v>
      </c>
    </row>
    <row r="22997" spans="1:5" ht="13.5" customHeight="1">
      <c r="A22997">
        <v>382.1</v>
      </c>
      <c r="B22997" t="str">
        <f t="shared" si="359"/>
        <v>382.1---26</v>
      </c>
      <c r="C22997" t="s">
        <v>887</v>
      </c>
      <c r="D22997" t="s">
        <v>992</v>
      </c>
      <c r="E22997">
        <v>26</v>
      </c>
    </row>
    <row r="22998" spans="1:5" ht="13.5" customHeight="1">
      <c r="A22998">
        <v>382.1</v>
      </c>
      <c r="B22998" t="str">
        <f t="shared" si="359"/>
        <v>382.1---27</v>
      </c>
      <c r="C22998" t="s">
        <v>741</v>
      </c>
      <c r="D22998" t="s">
        <v>1248</v>
      </c>
      <c r="E22998">
        <v>27</v>
      </c>
    </row>
    <row r="22999" spans="1:5" ht="13.5" customHeight="1">
      <c r="A22999">
        <v>382.1</v>
      </c>
      <c r="B22999" t="str">
        <f t="shared" si="359"/>
        <v>382.1---28</v>
      </c>
      <c r="C22999" t="s">
        <v>743</v>
      </c>
      <c r="D22999" t="s">
        <v>754</v>
      </c>
      <c r="E22999">
        <v>28</v>
      </c>
    </row>
    <row r="23000" spans="1:5" ht="13.5" customHeight="1">
      <c r="A23000">
        <v>382.1</v>
      </c>
      <c r="B23000" t="str">
        <f t="shared" si="359"/>
        <v>382.1---29</v>
      </c>
      <c r="C23000" t="s">
        <v>745</v>
      </c>
      <c r="D23000" t="s">
        <v>837</v>
      </c>
      <c r="E23000">
        <v>29</v>
      </c>
    </row>
    <row r="23001" spans="1:5" ht="13.5" customHeight="1">
      <c r="A23001">
        <v>382.1</v>
      </c>
      <c r="B23001" t="str">
        <f t="shared" si="359"/>
        <v>382.1---30</v>
      </c>
      <c r="C23001" t="s">
        <v>987</v>
      </c>
      <c r="D23001" t="s">
        <v>1263</v>
      </c>
      <c r="E23001">
        <v>30</v>
      </c>
    </row>
    <row r="23002" spans="1:5" ht="13.5" customHeight="1">
      <c r="A23002">
        <v>382.1</v>
      </c>
      <c r="B23002" t="str">
        <f t="shared" si="359"/>
        <v>382.1---31</v>
      </c>
      <c r="C23002" t="s">
        <v>989</v>
      </c>
      <c r="D23002" t="s">
        <v>738</v>
      </c>
      <c r="E23002">
        <v>31</v>
      </c>
    </row>
    <row r="23003" spans="1:5" ht="13.5" customHeight="1">
      <c r="A23003">
        <v>382.1</v>
      </c>
      <c r="B23003" t="str">
        <f t="shared" si="359"/>
        <v>382.1---32</v>
      </c>
      <c r="C23003" t="s">
        <v>799</v>
      </c>
      <c r="D23003" t="s">
        <v>809</v>
      </c>
      <c r="E23003">
        <v>32</v>
      </c>
    </row>
    <row r="23004" spans="1:5" ht="13.5" customHeight="1">
      <c r="A23004">
        <v>382.1</v>
      </c>
      <c r="B23004" t="str">
        <f t="shared" si="359"/>
        <v>382.1---33</v>
      </c>
      <c r="C23004" t="s">
        <v>747</v>
      </c>
      <c r="D23004" t="s">
        <v>1154</v>
      </c>
      <c r="E23004">
        <v>33</v>
      </c>
    </row>
    <row r="23005" spans="1:5" ht="13.5" customHeight="1">
      <c r="A23005">
        <v>382.1</v>
      </c>
      <c r="B23005" t="str">
        <f t="shared" si="359"/>
        <v>382.1---34</v>
      </c>
      <c r="C23005" t="s">
        <v>938</v>
      </c>
      <c r="D23005" t="s">
        <v>859</v>
      </c>
      <c r="E23005">
        <v>34</v>
      </c>
    </row>
    <row r="23006" spans="1:5" ht="13.5" customHeight="1">
      <c r="A23006">
        <v>382.1</v>
      </c>
      <c r="B23006" t="str">
        <f t="shared" si="359"/>
        <v>382.1---35</v>
      </c>
      <c r="C23006" t="s">
        <v>749</v>
      </c>
      <c r="D23006" t="s">
        <v>1082</v>
      </c>
      <c r="E23006">
        <v>35</v>
      </c>
    </row>
    <row r="23007" spans="1:5" ht="13.5" customHeight="1">
      <c r="A23007">
        <v>382.1</v>
      </c>
      <c r="B23007" t="str">
        <f t="shared" si="359"/>
        <v>382.1---36</v>
      </c>
      <c r="C23007" t="s">
        <v>1074</v>
      </c>
      <c r="D23007" t="s">
        <v>880</v>
      </c>
      <c r="E23007">
        <v>36</v>
      </c>
    </row>
    <row r="23008" spans="1:5" ht="13.5" customHeight="1">
      <c r="A23008">
        <v>382.1</v>
      </c>
      <c r="B23008" t="str">
        <f t="shared" si="359"/>
        <v>382.1---37</v>
      </c>
      <c r="C23008" t="s">
        <v>1019</v>
      </c>
      <c r="D23008" t="s">
        <v>734</v>
      </c>
      <c r="E23008">
        <v>37</v>
      </c>
    </row>
    <row r="23009" spans="1:5" ht="13.5" customHeight="1">
      <c r="A23009">
        <v>382.1</v>
      </c>
      <c r="B23009" t="str">
        <f t="shared" si="359"/>
        <v>382.1---38</v>
      </c>
      <c r="C23009" t="s">
        <v>820</v>
      </c>
      <c r="D23009" t="s">
        <v>882</v>
      </c>
      <c r="E23009">
        <v>38</v>
      </c>
    </row>
    <row r="23010" spans="1:5" ht="13.5" customHeight="1">
      <c r="A23010">
        <v>382.1</v>
      </c>
      <c r="B23010" t="str">
        <f t="shared" si="359"/>
        <v>382.1---39</v>
      </c>
      <c r="C23010" t="s">
        <v>824</v>
      </c>
      <c r="D23010" t="s">
        <v>752</v>
      </c>
      <c r="E23010">
        <v>39</v>
      </c>
    </row>
    <row r="23011" spans="1:5" ht="13.5" customHeight="1">
      <c r="A23011">
        <v>382.1</v>
      </c>
      <c r="B23011" t="str">
        <f t="shared" si="359"/>
        <v>382.1---40</v>
      </c>
      <c r="C23011" t="s">
        <v>826</v>
      </c>
      <c r="D23011" t="s">
        <v>1079</v>
      </c>
      <c r="E23011">
        <v>40</v>
      </c>
    </row>
    <row r="23012" spans="1:5" ht="13.5" customHeight="1">
      <c r="A23012">
        <v>382.1</v>
      </c>
      <c r="B23012" t="str">
        <f t="shared" si="359"/>
        <v>382.1---41</v>
      </c>
      <c r="C23012" t="s">
        <v>755</v>
      </c>
      <c r="D23012" t="s">
        <v>1146</v>
      </c>
      <c r="E23012">
        <v>41</v>
      </c>
    </row>
    <row r="23013" spans="1:5">
      <c r="A23013">
        <v>382.1</v>
      </c>
      <c r="B23013" t="str">
        <f t="shared" si="359"/>
        <v>382.1---42</v>
      </c>
      <c r="C23013" t="s">
        <v>832</v>
      </c>
      <c r="D23013" t="s">
        <v>949</v>
      </c>
      <c r="E23013">
        <v>42</v>
      </c>
    </row>
    <row r="23014" spans="1:5" ht="13.5" customHeight="1">
      <c r="A23014">
        <v>382.1</v>
      </c>
      <c r="B23014" t="str">
        <f t="shared" si="359"/>
        <v>382.1---43</v>
      </c>
      <c r="C23014" t="s">
        <v>991</v>
      </c>
      <c r="D23014" t="s">
        <v>966</v>
      </c>
      <c r="E23014">
        <v>43</v>
      </c>
    </row>
    <row r="23015" spans="1:5" ht="13.5" customHeight="1">
      <c r="A23015">
        <v>382.1</v>
      </c>
      <c r="B23015" t="str">
        <f t="shared" si="359"/>
        <v>382.1---44</v>
      </c>
      <c r="C23015" t="s">
        <v>836</v>
      </c>
      <c r="D23015" t="s">
        <v>835</v>
      </c>
      <c r="E23015">
        <v>44</v>
      </c>
    </row>
    <row r="23016" spans="1:5" ht="13.5" customHeight="1">
      <c r="A23016">
        <v>382.1</v>
      </c>
      <c r="B23016" t="str">
        <f t="shared" si="359"/>
        <v>382.1---45</v>
      </c>
      <c r="C23016" t="s">
        <v>967</v>
      </c>
      <c r="D23016" t="s">
        <v>1046</v>
      </c>
      <c r="E23016">
        <v>45</v>
      </c>
    </row>
    <row r="23017" spans="1:5" ht="13.5" customHeight="1">
      <c r="A23017">
        <v>382.1</v>
      </c>
      <c r="B23017" t="str">
        <f t="shared" si="359"/>
        <v>382.1---46</v>
      </c>
      <c r="C23017" t="s">
        <v>1111</v>
      </c>
      <c r="D23017" t="s">
        <v>1045</v>
      </c>
      <c r="E23017">
        <v>46</v>
      </c>
    </row>
    <row r="23018" spans="1:5" ht="13.5" customHeight="1">
      <c r="A23018">
        <v>382.1</v>
      </c>
      <c r="B23018" t="str">
        <f t="shared" si="359"/>
        <v>382.1---47</v>
      </c>
      <c r="C23018" t="s">
        <v>801</v>
      </c>
      <c r="D23018" t="s">
        <v>810</v>
      </c>
      <c r="E23018">
        <v>47</v>
      </c>
    </row>
    <row r="23019" spans="1:5" ht="13.5" customHeight="1">
      <c r="A23019">
        <v>382.1</v>
      </c>
      <c r="B23019" t="str">
        <f t="shared" si="359"/>
        <v>382.1---48</v>
      </c>
      <c r="C23019" t="s">
        <v>868</v>
      </c>
      <c r="D23019" t="s">
        <v>758</v>
      </c>
      <c r="E23019">
        <v>48</v>
      </c>
    </row>
    <row r="23020" spans="1:5" ht="13.5" customHeight="1">
      <c r="A23020">
        <v>382.1</v>
      </c>
      <c r="B23020" t="str">
        <f t="shared" si="359"/>
        <v>382.1---49</v>
      </c>
      <c r="C23020" t="s">
        <v>948</v>
      </c>
      <c r="D23020" t="s">
        <v>1010</v>
      </c>
      <c r="E23020">
        <v>49</v>
      </c>
    </row>
    <row r="23021" spans="1:5" ht="13.5" customHeight="1">
      <c r="A23021">
        <v>382.1</v>
      </c>
      <c r="B23021" t="str">
        <f t="shared" si="359"/>
        <v>382.1---50</v>
      </c>
      <c r="C23021" t="s">
        <v>1011</v>
      </c>
      <c r="D23021" t="s">
        <v>856</v>
      </c>
      <c r="E23021">
        <v>50</v>
      </c>
    </row>
    <row r="23022" spans="1:5" ht="13.5" customHeight="1">
      <c r="A23022">
        <v>382.1</v>
      </c>
      <c r="B23022" t="str">
        <f t="shared" si="359"/>
        <v>382.1---51</v>
      </c>
      <c r="C23022" t="s">
        <v>5912</v>
      </c>
      <c r="D23022" t="s">
        <v>764</v>
      </c>
      <c r="E23022">
        <v>51</v>
      </c>
    </row>
    <row r="23023" spans="1:5" ht="13.5" customHeight="1">
      <c r="A23023">
        <v>382.1</v>
      </c>
      <c r="B23023" t="str">
        <f t="shared" si="359"/>
        <v>382.1---52</v>
      </c>
      <c r="C23023" t="s">
        <v>5929</v>
      </c>
      <c r="D23023" t="s">
        <v>813</v>
      </c>
      <c r="E23023">
        <v>52</v>
      </c>
    </row>
    <row r="23024" spans="1:5" ht="13.5" customHeight="1">
      <c r="A23024">
        <v>382.1</v>
      </c>
      <c r="B23024" t="str">
        <f t="shared" si="359"/>
        <v>382.1---53</v>
      </c>
      <c r="C23024" t="s">
        <v>5946</v>
      </c>
      <c r="D23024" t="s">
        <v>893</v>
      </c>
      <c r="E23024">
        <v>53</v>
      </c>
    </row>
    <row r="23025" spans="1:5" ht="13.5" customHeight="1">
      <c r="A23025">
        <v>382.1</v>
      </c>
      <c r="B23025" t="str">
        <f t="shared" si="359"/>
        <v>382.1---54</v>
      </c>
      <c r="C23025" t="s">
        <v>5947</v>
      </c>
      <c r="D23025" t="s">
        <v>884</v>
      </c>
      <c r="E23025">
        <v>54</v>
      </c>
    </row>
    <row r="23026" spans="1:5" ht="13.5" customHeight="1">
      <c r="A23026">
        <v>382.1</v>
      </c>
      <c r="B23026" t="str">
        <f t="shared" si="359"/>
        <v>382.1---55</v>
      </c>
      <c r="C23026" t="s">
        <v>5967</v>
      </c>
      <c r="D23026" t="s">
        <v>986</v>
      </c>
      <c r="E23026">
        <v>55</v>
      </c>
    </row>
    <row r="23027" spans="1:5" ht="13.5" customHeight="1">
      <c r="A23027">
        <v>382.1</v>
      </c>
      <c r="B23027" t="str">
        <f t="shared" si="359"/>
        <v>382.1---56</v>
      </c>
      <c r="C23027" t="s">
        <v>5983</v>
      </c>
      <c r="D23027" t="s">
        <v>1023</v>
      </c>
      <c r="E23027">
        <v>56</v>
      </c>
    </row>
    <row r="23028" spans="1:5" ht="13.5" customHeight="1">
      <c r="A23028">
        <v>382.1</v>
      </c>
      <c r="B23028" t="str">
        <f t="shared" si="359"/>
        <v>382.1---57</v>
      </c>
      <c r="C23028" t="s">
        <v>5915</v>
      </c>
      <c r="D23028" t="s">
        <v>772</v>
      </c>
      <c r="E23028">
        <v>57</v>
      </c>
    </row>
    <row r="23029" spans="1:5" ht="13.5" customHeight="1">
      <c r="A23029">
        <v>382.1</v>
      </c>
      <c r="B23029" t="str">
        <f t="shared" si="359"/>
        <v>382.1---58</v>
      </c>
      <c r="C23029" t="s">
        <v>5970</v>
      </c>
      <c r="D23029" t="s">
        <v>999</v>
      </c>
      <c r="E23029">
        <v>58</v>
      </c>
    </row>
    <row r="23030" spans="1:5" ht="13.5" customHeight="1">
      <c r="A23030">
        <v>382.1</v>
      </c>
      <c r="B23030" t="str">
        <f t="shared" si="359"/>
        <v>382.1---59</v>
      </c>
      <c r="C23030" t="s">
        <v>5926</v>
      </c>
      <c r="D23030" t="s">
        <v>843</v>
      </c>
      <c r="E23030">
        <v>59</v>
      </c>
    </row>
    <row r="23031" spans="1:5" ht="13.5" customHeight="1">
      <c r="A23031">
        <v>382.1</v>
      </c>
      <c r="B23031" t="str">
        <f t="shared" si="359"/>
        <v>382.1---60</v>
      </c>
      <c r="C23031" t="s">
        <v>5917</v>
      </c>
      <c r="D23031" t="s">
        <v>789</v>
      </c>
      <c r="E23031">
        <v>60</v>
      </c>
    </row>
    <row r="23032" spans="1:5" ht="13.5" customHeight="1">
      <c r="A23032">
        <v>382.1</v>
      </c>
      <c r="B23032" t="str">
        <f t="shared" si="359"/>
        <v>382.1---61</v>
      </c>
      <c r="C23032" t="s">
        <v>5918</v>
      </c>
      <c r="D23032" t="s">
        <v>770</v>
      </c>
      <c r="E23032">
        <v>61</v>
      </c>
    </row>
    <row r="23033" spans="1:5" ht="13.5" customHeight="1">
      <c r="A23033">
        <v>382.1</v>
      </c>
      <c r="B23033" t="str">
        <f t="shared" si="359"/>
        <v>382.1---62</v>
      </c>
      <c r="C23033" t="s">
        <v>5932</v>
      </c>
      <c r="D23033" t="s">
        <v>846</v>
      </c>
      <c r="E23033">
        <v>62</v>
      </c>
    </row>
    <row r="23034" spans="1:5" ht="13.5" customHeight="1">
      <c r="A23034">
        <v>382.1</v>
      </c>
      <c r="B23034" t="str">
        <f t="shared" si="359"/>
        <v>382.1---63</v>
      </c>
      <c r="C23034" t="s">
        <v>5963</v>
      </c>
      <c r="D23034" t="s">
        <v>937</v>
      </c>
      <c r="E23034">
        <v>63</v>
      </c>
    </row>
    <row r="23035" spans="1:5" ht="13.5" customHeight="1">
      <c r="A23035">
        <v>382.1</v>
      </c>
      <c r="B23035" t="str">
        <f t="shared" si="359"/>
        <v>382.1---64</v>
      </c>
      <c r="C23035" t="s">
        <v>5933</v>
      </c>
      <c r="D23035" t="s">
        <v>855</v>
      </c>
      <c r="E23035">
        <v>64</v>
      </c>
    </row>
    <row r="23036" spans="1:5" ht="13.5" customHeight="1">
      <c r="A23036">
        <v>382.1</v>
      </c>
      <c r="B23036" t="str">
        <f t="shared" si="359"/>
        <v>382.1---65</v>
      </c>
      <c r="C23036" t="s">
        <v>5985</v>
      </c>
      <c r="D23036" t="s">
        <v>1159</v>
      </c>
      <c r="E23036">
        <v>65</v>
      </c>
    </row>
    <row r="23037" spans="1:5" ht="13.5" customHeight="1">
      <c r="A23037">
        <v>382.1</v>
      </c>
      <c r="B23037" t="str">
        <f t="shared" si="359"/>
        <v>382.1---66</v>
      </c>
      <c r="C23037" t="s">
        <v>5951</v>
      </c>
      <c r="D23037" t="s">
        <v>879</v>
      </c>
      <c r="E23037">
        <v>66</v>
      </c>
    </row>
    <row r="23038" spans="1:5" ht="13.5" customHeight="1">
      <c r="A23038">
        <v>382.1</v>
      </c>
      <c r="B23038" t="str">
        <f t="shared" si="359"/>
        <v>382.1---67</v>
      </c>
      <c r="C23038" t="s">
        <v>5935</v>
      </c>
      <c r="D23038" t="s">
        <v>816</v>
      </c>
      <c r="E23038">
        <v>67</v>
      </c>
    </row>
    <row r="23039" spans="1:5" ht="13.5" customHeight="1">
      <c r="A23039">
        <v>382.1</v>
      </c>
      <c r="B23039" t="str">
        <f t="shared" si="359"/>
        <v>382.1---68</v>
      </c>
      <c r="C23039" t="s">
        <v>6013</v>
      </c>
      <c r="D23039" t="s">
        <v>968</v>
      </c>
      <c r="E23039">
        <v>68</v>
      </c>
    </row>
    <row r="23040" spans="1:5" ht="13.5" customHeight="1">
      <c r="A23040">
        <v>382.1</v>
      </c>
      <c r="B23040" t="str">
        <f t="shared" si="359"/>
        <v>382.1---69</v>
      </c>
      <c r="C23040" t="s">
        <v>5954</v>
      </c>
      <c r="D23040" t="s">
        <v>1166</v>
      </c>
      <c r="E23040">
        <v>69</v>
      </c>
    </row>
    <row r="23041" spans="1:5" ht="13.5" customHeight="1">
      <c r="A23041">
        <v>382.1</v>
      </c>
      <c r="B23041" t="str">
        <f t="shared" si="359"/>
        <v>382.1---70</v>
      </c>
      <c r="C23041" t="s">
        <v>5957</v>
      </c>
      <c r="D23041" t="s">
        <v>913</v>
      </c>
      <c r="E23041">
        <v>70</v>
      </c>
    </row>
    <row r="23042" spans="1:5" ht="13.5" customHeight="1">
      <c r="A23042">
        <v>382.1</v>
      </c>
      <c r="B23042" t="str">
        <f t="shared" si="359"/>
        <v>382.1---71</v>
      </c>
      <c r="C23042" t="s">
        <v>5991</v>
      </c>
      <c r="D23042" t="s">
        <v>1092</v>
      </c>
      <c r="E23042">
        <v>71</v>
      </c>
    </row>
    <row r="23043" spans="1:5" ht="13.5" customHeight="1">
      <c r="A23043">
        <v>382.1</v>
      </c>
      <c r="B23043" t="str">
        <f t="shared" ref="B23043:B23106" si="360">A23043&amp;"---"&amp;E23043</f>
        <v>382.1---72</v>
      </c>
      <c r="C23043" t="s">
        <v>5924</v>
      </c>
      <c r="D23043" t="s">
        <v>726</v>
      </c>
      <c r="E23043">
        <v>72</v>
      </c>
    </row>
    <row r="23044" spans="1:5" ht="13.5" customHeight="1">
      <c r="A23044">
        <v>382.1</v>
      </c>
      <c r="B23044" t="str">
        <f t="shared" si="360"/>
        <v>382.1---73</v>
      </c>
      <c r="C23044" t="s">
        <v>5999</v>
      </c>
      <c r="D23044" t="s">
        <v>1371</v>
      </c>
      <c r="E23044">
        <v>73</v>
      </c>
    </row>
    <row r="23045" spans="1:5" ht="13.5" customHeight="1">
      <c r="A23045">
        <v>382.11</v>
      </c>
      <c r="B23045" t="str">
        <f t="shared" si="360"/>
        <v>382.11---1</v>
      </c>
      <c r="C23045" t="s">
        <v>4234</v>
      </c>
      <c r="D23045" t="s">
        <v>1457</v>
      </c>
      <c r="E23045">
        <v>1</v>
      </c>
    </row>
    <row r="23046" spans="1:5" ht="13.5" customHeight="1">
      <c r="A23046">
        <v>382.11</v>
      </c>
      <c r="B23046" t="str">
        <f t="shared" si="360"/>
        <v>382.11---2</v>
      </c>
      <c r="C23046" t="s">
        <v>4216</v>
      </c>
      <c r="D23046" t="s">
        <v>1457</v>
      </c>
      <c r="E23046">
        <v>2</v>
      </c>
    </row>
    <row r="23047" spans="1:5" ht="13.5" customHeight="1">
      <c r="A23047">
        <v>382.11</v>
      </c>
      <c r="B23047" t="str">
        <f t="shared" si="360"/>
        <v>382.11---3</v>
      </c>
      <c r="C23047" t="s">
        <v>4216</v>
      </c>
      <c r="D23047" t="s">
        <v>1251</v>
      </c>
      <c r="E23047">
        <v>3</v>
      </c>
    </row>
    <row r="23048" spans="1:5" ht="13.5" customHeight="1">
      <c r="A23048">
        <v>382.11</v>
      </c>
      <c r="B23048" t="str">
        <f t="shared" si="360"/>
        <v>382.11---4</v>
      </c>
      <c r="C23048" t="s">
        <v>4216</v>
      </c>
      <c r="D23048" t="s">
        <v>1046</v>
      </c>
      <c r="E23048">
        <v>4</v>
      </c>
    </row>
    <row r="23049" spans="1:5" ht="13.5" customHeight="1">
      <c r="A23049">
        <v>382.11</v>
      </c>
      <c r="B23049" t="str">
        <f t="shared" si="360"/>
        <v>382.11---5</v>
      </c>
      <c r="C23049" t="s">
        <v>4216</v>
      </c>
      <c r="D23049" t="s">
        <v>1045</v>
      </c>
      <c r="E23049">
        <v>5</v>
      </c>
    </row>
    <row r="23050" spans="1:5" ht="13.5" customHeight="1">
      <c r="A23050">
        <v>382.11</v>
      </c>
      <c r="B23050" t="str">
        <f t="shared" si="360"/>
        <v>382.11---6</v>
      </c>
      <c r="C23050" t="s">
        <v>4216</v>
      </c>
      <c r="D23050" t="s">
        <v>810</v>
      </c>
      <c r="E23050">
        <v>6</v>
      </c>
    </row>
    <row r="23051" spans="1:5" ht="13.5" customHeight="1">
      <c r="A23051">
        <v>382.11</v>
      </c>
      <c r="B23051" t="str">
        <f t="shared" si="360"/>
        <v>382.11---7</v>
      </c>
      <c r="C23051" t="s">
        <v>4216</v>
      </c>
      <c r="D23051" t="s">
        <v>1041</v>
      </c>
      <c r="E23051">
        <v>7</v>
      </c>
    </row>
    <row r="23052" spans="1:5" ht="13.5" customHeight="1">
      <c r="A23052">
        <v>382.11</v>
      </c>
      <c r="B23052" t="str">
        <f t="shared" si="360"/>
        <v>382.11---8</v>
      </c>
      <c r="C23052" t="s">
        <v>4216</v>
      </c>
      <c r="D23052" t="s">
        <v>1146</v>
      </c>
      <c r="E23052">
        <v>8</v>
      </c>
    </row>
    <row r="23053" spans="1:5" ht="13.5" customHeight="1">
      <c r="A23053">
        <v>382.11</v>
      </c>
      <c r="B23053" t="str">
        <f t="shared" si="360"/>
        <v>382.11---9</v>
      </c>
      <c r="C23053" t="s">
        <v>4216</v>
      </c>
      <c r="D23053" t="s">
        <v>1092</v>
      </c>
      <c r="E23053">
        <v>9</v>
      </c>
    </row>
    <row r="23054" spans="1:5" ht="13.5" customHeight="1">
      <c r="A23054">
        <v>382.11</v>
      </c>
      <c r="B23054" t="str">
        <f t="shared" si="360"/>
        <v>382.11---10</v>
      </c>
      <c r="C23054" t="s">
        <v>4216</v>
      </c>
      <c r="D23054" t="s">
        <v>713</v>
      </c>
      <c r="E23054">
        <v>10</v>
      </c>
    </row>
    <row r="23055" spans="1:5" ht="13.5" customHeight="1">
      <c r="A23055">
        <v>382.11</v>
      </c>
      <c r="B23055" t="str">
        <f t="shared" si="360"/>
        <v>382.11---11</v>
      </c>
      <c r="C23055" t="s">
        <v>4216</v>
      </c>
      <c r="D23055" t="s">
        <v>842</v>
      </c>
      <c r="E23055">
        <v>11</v>
      </c>
    </row>
    <row r="23056" spans="1:5" ht="13.5" customHeight="1">
      <c r="A23056">
        <v>382.11</v>
      </c>
      <c r="B23056" t="str">
        <f t="shared" si="360"/>
        <v>382.11---12</v>
      </c>
      <c r="C23056" t="s">
        <v>4216</v>
      </c>
      <c r="D23056" t="s">
        <v>825</v>
      </c>
      <c r="E23056">
        <v>12</v>
      </c>
    </row>
    <row r="23057" spans="1:5" ht="13.5" customHeight="1">
      <c r="A23057">
        <v>382.11</v>
      </c>
      <c r="B23057" t="str">
        <f t="shared" si="360"/>
        <v>382.11---13</v>
      </c>
      <c r="C23057" t="s">
        <v>4216</v>
      </c>
      <c r="D23057" t="s">
        <v>809</v>
      </c>
      <c r="E23057">
        <v>13</v>
      </c>
    </row>
    <row r="23058" spans="1:5" ht="13.5" customHeight="1">
      <c r="A23058">
        <v>382.11</v>
      </c>
      <c r="B23058" t="str">
        <f t="shared" si="360"/>
        <v>382.11---14</v>
      </c>
      <c r="C23058" t="s">
        <v>4220</v>
      </c>
      <c r="D23058" t="s">
        <v>1270</v>
      </c>
      <c r="E23058">
        <v>14</v>
      </c>
    </row>
    <row r="23059" spans="1:5" ht="13.5" customHeight="1">
      <c r="A23059">
        <v>382.11</v>
      </c>
      <c r="B23059" t="str">
        <f t="shared" si="360"/>
        <v>382.11---15</v>
      </c>
      <c r="C23059" t="s">
        <v>4228</v>
      </c>
      <c r="D23059" t="s">
        <v>1181</v>
      </c>
      <c r="E23059">
        <v>15</v>
      </c>
    </row>
    <row r="23060" spans="1:5" ht="13.5" customHeight="1">
      <c r="A23060">
        <v>382.11</v>
      </c>
      <c r="B23060" t="str">
        <f t="shared" si="360"/>
        <v>382.11---16</v>
      </c>
      <c r="C23060" t="s">
        <v>4223</v>
      </c>
      <c r="D23060" t="s">
        <v>1084</v>
      </c>
      <c r="E23060">
        <v>16</v>
      </c>
    </row>
    <row r="23061" spans="1:5" ht="13.5" customHeight="1">
      <c r="A23061">
        <v>382.11</v>
      </c>
      <c r="B23061" t="str">
        <f t="shared" si="360"/>
        <v>382.11---17</v>
      </c>
      <c r="C23061" t="s">
        <v>4276</v>
      </c>
      <c r="D23061" t="s">
        <v>856</v>
      </c>
      <c r="E23061">
        <v>17</v>
      </c>
    </row>
    <row r="23062" spans="1:5" ht="13.5" customHeight="1">
      <c r="A23062">
        <v>382.11</v>
      </c>
      <c r="B23062" t="str">
        <f t="shared" si="360"/>
        <v>382.11---18</v>
      </c>
      <c r="C23062" t="s">
        <v>4259</v>
      </c>
      <c r="D23062" t="s">
        <v>1023</v>
      </c>
      <c r="E23062">
        <v>18</v>
      </c>
    </row>
    <row r="23063" spans="1:5" ht="13.5" customHeight="1">
      <c r="A23063">
        <v>382.11</v>
      </c>
      <c r="B23063" t="str">
        <f t="shared" si="360"/>
        <v>382.11---19</v>
      </c>
      <c r="C23063" t="s">
        <v>4254</v>
      </c>
      <c r="D23063" t="s">
        <v>968</v>
      </c>
      <c r="E23063">
        <v>19</v>
      </c>
    </row>
    <row r="23064" spans="1:5" ht="13.5" customHeight="1">
      <c r="A23064">
        <v>382.11</v>
      </c>
      <c r="B23064" t="str">
        <f t="shared" si="360"/>
        <v>382.11---20</v>
      </c>
      <c r="C23064" t="s">
        <v>4235</v>
      </c>
      <c r="D23064" t="s">
        <v>846</v>
      </c>
      <c r="E23064">
        <v>20</v>
      </c>
    </row>
    <row r="23065" spans="1:5" ht="13.5" customHeight="1">
      <c r="A23065">
        <v>382.11</v>
      </c>
      <c r="B23065" t="str">
        <f t="shared" si="360"/>
        <v>382.11---21</v>
      </c>
      <c r="C23065" t="s">
        <v>4236</v>
      </c>
      <c r="D23065" t="s">
        <v>718</v>
      </c>
      <c r="E23065">
        <v>21</v>
      </c>
    </row>
    <row r="23066" spans="1:5" ht="13.5" customHeight="1">
      <c r="A23066">
        <v>382.11</v>
      </c>
      <c r="B23066" t="str">
        <f t="shared" si="360"/>
        <v>382.11---22</v>
      </c>
      <c r="C23066" t="s">
        <v>4277</v>
      </c>
      <c r="D23066" t="s">
        <v>722</v>
      </c>
      <c r="E23066">
        <v>22</v>
      </c>
    </row>
    <row r="23067" spans="1:5" ht="13.5" customHeight="1">
      <c r="A23067">
        <v>382.11</v>
      </c>
      <c r="B23067" t="str">
        <f t="shared" si="360"/>
        <v>382.11---23</v>
      </c>
      <c r="C23067" t="s">
        <v>4257</v>
      </c>
      <c r="D23067" t="s">
        <v>1186</v>
      </c>
      <c r="E23067">
        <v>23</v>
      </c>
    </row>
    <row r="23068" spans="1:5">
      <c r="A23068">
        <v>382.11</v>
      </c>
      <c r="B23068" t="str">
        <f t="shared" si="360"/>
        <v>382.11---24</v>
      </c>
      <c r="C23068" t="s">
        <v>1017</v>
      </c>
      <c r="D23068" t="s">
        <v>796</v>
      </c>
      <c r="E23068">
        <v>24</v>
      </c>
    </row>
    <row r="23069" spans="1:5" ht="13.5" customHeight="1">
      <c r="A23069">
        <v>382.11</v>
      </c>
      <c r="B23069" t="str">
        <f t="shared" si="360"/>
        <v>382.11---25</v>
      </c>
      <c r="C23069" t="s">
        <v>731</v>
      </c>
      <c r="D23069" t="s">
        <v>800</v>
      </c>
      <c r="E23069">
        <v>25</v>
      </c>
    </row>
    <row r="23070" spans="1:5" ht="13.5" customHeight="1">
      <c r="A23070">
        <v>382.11</v>
      </c>
      <c r="B23070" t="str">
        <f t="shared" si="360"/>
        <v>382.11---26</v>
      </c>
      <c r="C23070" t="s">
        <v>887</v>
      </c>
      <c r="D23070" t="s">
        <v>992</v>
      </c>
      <c r="E23070">
        <v>26</v>
      </c>
    </row>
    <row r="23071" spans="1:5" ht="13.5" customHeight="1">
      <c r="A23071">
        <v>382.11</v>
      </c>
      <c r="B23071" t="str">
        <f t="shared" si="360"/>
        <v>382.11---27</v>
      </c>
      <c r="C23071" t="s">
        <v>741</v>
      </c>
      <c r="D23071" t="s">
        <v>1248</v>
      </c>
      <c r="E23071">
        <v>27</v>
      </c>
    </row>
    <row r="23072" spans="1:5" ht="13.5" customHeight="1">
      <c r="A23072">
        <v>382.11</v>
      </c>
      <c r="B23072" t="str">
        <f t="shared" si="360"/>
        <v>382.11---28</v>
      </c>
      <c r="C23072" t="s">
        <v>743</v>
      </c>
      <c r="D23072" t="s">
        <v>754</v>
      </c>
      <c r="E23072">
        <v>28</v>
      </c>
    </row>
    <row r="23073" spans="1:5" ht="13.5" customHeight="1">
      <c r="A23073">
        <v>382.11</v>
      </c>
      <c r="B23073" t="str">
        <f t="shared" si="360"/>
        <v>382.11---29</v>
      </c>
      <c r="C23073" t="s">
        <v>745</v>
      </c>
      <c r="D23073" t="s">
        <v>837</v>
      </c>
      <c r="E23073">
        <v>29</v>
      </c>
    </row>
    <row r="23074" spans="1:5" ht="13.5" customHeight="1">
      <c r="A23074">
        <v>382.11</v>
      </c>
      <c r="B23074" t="str">
        <f t="shared" si="360"/>
        <v>382.11---30</v>
      </c>
      <c r="C23074" t="s">
        <v>987</v>
      </c>
      <c r="D23074" t="s">
        <v>1263</v>
      </c>
      <c r="E23074">
        <v>30</v>
      </c>
    </row>
    <row r="23075" spans="1:5" ht="13.5" customHeight="1">
      <c r="A23075">
        <v>382.11</v>
      </c>
      <c r="B23075" t="str">
        <f t="shared" si="360"/>
        <v>382.11---31</v>
      </c>
      <c r="C23075" t="s">
        <v>989</v>
      </c>
      <c r="D23075" t="s">
        <v>738</v>
      </c>
      <c r="E23075">
        <v>31</v>
      </c>
    </row>
    <row r="23076" spans="1:5" ht="13.5" customHeight="1">
      <c r="A23076">
        <v>382.11</v>
      </c>
      <c r="B23076" t="str">
        <f t="shared" si="360"/>
        <v>382.11---32</v>
      </c>
      <c r="C23076" t="s">
        <v>799</v>
      </c>
      <c r="D23076" t="s">
        <v>809</v>
      </c>
      <c r="E23076">
        <v>32</v>
      </c>
    </row>
    <row r="23077" spans="1:5" ht="13.5" customHeight="1">
      <c r="A23077">
        <v>382.11</v>
      </c>
      <c r="B23077" t="str">
        <f t="shared" si="360"/>
        <v>382.11---33</v>
      </c>
      <c r="C23077" t="s">
        <v>747</v>
      </c>
      <c r="D23077" t="s">
        <v>1154</v>
      </c>
      <c r="E23077">
        <v>33</v>
      </c>
    </row>
    <row r="23078" spans="1:5" ht="13.5" customHeight="1">
      <c r="A23078">
        <v>382.11</v>
      </c>
      <c r="B23078" t="str">
        <f t="shared" si="360"/>
        <v>382.11---34</v>
      </c>
      <c r="C23078" t="s">
        <v>938</v>
      </c>
      <c r="D23078" t="s">
        <v>859</v>
      </c>
      <c r="E23078">
        <v>34</v>
      </c>
    </row>
    <row r="23079" spans="1:5" ht="13.5" customHeight="1">
      <c r="A23079">
        <v>382.11</v>
      </c>
      <c r="B23079" t="str">
        <f t="shared" si="360"/>
        <v>382.11---35</v>
      </c>
      <c r="C23079" t="s">
        <v>749</v>
      </c>
      <c r="D23079" t="s">
        <v>1082</v>
      </c>
      <c r="E23079">
        <v>35</v>
      </c>
    </row>
    <row r="23080" spans="1:5" ht="13.5" customHeight="1">
      <c r="A23080">
        <v>382.11</v>
      </c>
      <c r="B23080" t="str">
        <f t="shared" si="360"/>
        <v>382.11---36</v>
      </c>
      <c r="C23080" t="s">
        <v>1074</v>
      </c>
      <c r="D23080" t="s">
        <v>880</v>
      </c>
      <c r="E23080">
        <v>36</v>
      </c>
    </row>
    <row r="23081" spans="1:5" ht="13.5" customHeight="1">
      <c r="A23081">
        <v>382.11</v>
      </c>
      <c r="B23081" t="str">
        <f t="shared" si="360"/>
        <v>382.11---37</v>
      </c>
      <c r="C23081" t="s">
        <v>1019</v>
      </c>
      <c r="D23081" t="s">
        <v>734</v>
      </c>
      <c r="E23081">
        <v>37</v>
      </c>
    </row>
    <row r="23082" spans="1:5" ht="13.5" customHeight="1">
      <c r="A23082">
        <v>382.11</v>
      </c>
      <c r="B23082" t="str">
        <f t="shared" si="360"/>
        <v>382.11---38</v>
      </c>
      <c r="C23082" t="s">
        <v>820</v>
      </c>
      <c r="D23082" t="s">
        <v>882</v>
      </c>
      <c r="E23082">
        <v>38</v>
      </c>
    </row>
    <row r="23083" spans="1:5" ht="13.5" customHeight="1">
      <c r="A23083">
        <v>382.11</v>
      </c>
      <c r="B23083" t="str">
        <f t="shared" si="360"/>
        <v>382.11---39</v>
      </c>
      <c r="C23083" t="s">
        <v>824</v>
      </c>
      <c r="D23083" t="s">
        <v>752</v>
      </c>
      <c r="E23083">
        <v>39</v>
      </c>
    </row>
    <row r="23084" spans="1:5" ht="13.5" customHeight="1">
      <c r="A23084">
        <v>382.11</v>
      </c>
      <c r="B23084" t="str">
        <f t="shared" si="360"/>
        <v>382.11---40</v>
      </c>
      <c r="C23084" t="s">
        <v>826</v>
      </c>
      <c r="D23084" t="s">
        <v>1079</v>
      </c>
      <c r="E23084">
        <v>40</v>
      </c>
    </row>
    <row r="23085" spans="1:5" ht="13.5" customHeight="1">
      <c r="A23085">
        <v>382.11</v>
      </c>
      <c r="B23085" t="str">
        <f t="shared" si="360"/>
        <v>382.11---41</v>
      </c>
      <c r="C23085" t="s">
        <v>755</v>
      </c>
      <c r="D23085" t="s">
        <v>1146</v>
      </c>
      <c r="E23085">
        <v>41</v>
      </c>
    </row>
    <row r="23086" spans="1:5" ht="13.5" customHeight="1">
      <c r="A23086">
        <v>382.11</v>
      </c>
      <c r="B23086" t="str">
        <f t="shared" si="360"/>
        <v>382.11---42</v>
      </c>
      <c r="C23086" t="s">
        <v>832</v>
      </c>
      <c r="D23086" t="s">
        <v>949</v>
      </c>
      <c r="E23086">
        <v>42</v>
      </c>
    </row>
    <row r="23087" spans="1:5" ht="13.5" customHeight="1">
      <c r="A23087">
        <v>382.11</v>
      </c>
      <c r="B23087" t="str">
        <f t="shared" si="360"/>
        <v>382.11---43</v>
      </c>
      <c r="C23087" t="s">
        <v>991</v>
      </c>
      <c r="D23087" t="s">
        <v>966</v>
      </c>
      <c r="E23087">
        <v>43</v>
      </c>
    </row>
    <row r="23088" spans="1:5" ht="13.5" customHeight="1">
      <c r="A23088">
        <v>382.11</v>
      </c>
      <c r="B23088" t="str">
        <f t="shared" si="360"/>
        <v>382.11---44</v>
      </c>
      <c r="C23088" t="s">
        <v>836</v>
      </c>
      <c r="D23088" t="s">
        <v>835</v>
      </c>
      <c r="E23088">
        <v>44</v>
      </c>
    </row>
    <row r="23089" spans="1:5" ht="13.5" customHeight="1">
      <c r="A23089">
        <v>382.11</v>
      </c>
      <c r="B23089" t="str">
        <f t="shared" si="360"/>
        <v>382.11---45</v>
      </c>
      <c r="C23089" t="s">
        <v>967</v>
      </c>
      <c r="D23089" t="s">
        <v>1046</v>
      </c>
      <c r="E23089">
        <v>45</v>
      </c>
    </row>
    <row r="23090" spans="1:5" ht="13.5" customHeight="1">
      <c r="A23090">
        <v>382.11</v>
      </c>
      <c r="B23090" t="str">
        <f t="shared" si="360"/>
        <v>382.11---46</v>
      </c>
      <c r="C23090" t="s">
        <v>1111</v>
      </c>
      <c r="D23090" t="s">
        <v>1045</v>
      </c>
      <c r="E23090">
        <v>46</v>
      </c>
    </row>
    <row r="23091" spans="1:5" ht="13.5" customHeight="1">
      <c r="A23091">
        <v>382.11</v>
      </c>
      <c r="B23091" t="str">
        <f t="shared" si="360"/>
        <v>382.11---47</v>
      </c>
      <c r="C23091" t="s">
        <v>801</v>
      </c>
      <c r="D23091" t="s">
        <v>810</v>
      </c>
      <c r="E23091">
        <v>47</v>
      </c>
    </row>
    <row r="23092" spans="1:5" ht="13.5" customHeight="1">
      <c r="A23092">
        <v>382.11</v>
      </c>
      <c r="B23092" t="str">
        <f t="shared" si="360"/>
        <v>382.11---48</v>
      </c>
      <c r="C23092" t="s">
        <v>868</v>
      </c>
      <c r="D23092" t="s">
        <v>758</v>
      </c>
      <c r="E23092">
        <v>48</v>
      </c>
    </row>
    <row r="23093" spans="1:5" ht="13.5" customHeight="1">
      <c r="A23093">
        <v>382.11</v>
      </c>
      <c r="B23093" t="str">
        <f t="shared" si="360"/>
        <v>382.11---49</v>
      </c>
      <c r="C23093" t="s">
        <v>948</v>
      </c>
      <c r="D23093" t="s">
        <v>1010</v>
      </c>
      <c r="E23093">
        <v>49</v>
      </c>
    </row>
    <row r="23094" spans="1:5" ht="13.5" customHeight="1">
      <c r="A23094">
        <v>382.11</v>
      </c>
      <c r="B23094" t="str">
        <f t="shared" si="360"/>
        <v>382.11---50</v>
      </c>
      <c r="C23094" t="s">
        <v>1011</v>
      </c>
      <c r="D23094" t="s">
        <v>856</v>
      </c>
      <c r="E23094">
        <v>50</v>
      </c>
    </row>
    <row r="23095" spans="1:5" ht="13.5" customHeight="1">
      <c r="A23095">
        <v>382.11</v>
      </c>
      <c r="B23095" t="str">
        <f t="shared" si="360"/>
        <v>382.11---51</v>
      </c>
      <c r="C23095" t="s">
        <v>5912</v>
      </c>
      <c r="D23095" t="s">
        <v>764</v>
      </c>
      <c r="E23095">
        <v>51</v>
      </c>
    </row>
    <row r="23096" spans="1:5" ht="13.5" customHeight="1">
      <c r="A23096">
        <v>382.11</v>
      </c>
      <c r="B23096" t="str">
        <f t="shared" si="360"/>
        <v>382.11---52</v>
      </c>
      <c r="C23096" t="s">
        <v>5929</v>
      </c>
      <c r="D23096" t="s">
        <v>813</v>
      </c>
      <c r="E23096">
        <v>52</v>
      </c>
    </row>
    <row r="23097" spans="1:5" ht="13.5" customHeight="1">
      <c r="A23097">
        <v>382.11</v>
      </c>
      <c r="B23097" t="str">
        <f t="shared" si="360"/>
        <v>382.11---53</v>
      </c>
      <c r="C23097" t="s">
        <v>5946</v>
      </c>
      <c r="D23097" t="s">
        <v>893</v>
      </c>
      <c r="E23097">
        <v>53</v>
      </c>
    </row>
    <row r="23098" spans="1:5" ht="13.5" customHeight="1">
      <c r="A23098">
        <v>382.11</v>
      </c>
      <c r="B23098" t="str">
        <f t="shared" si="360"/>
        <v>382.11---54</v>
      </c>
      <c r="C23098" t="s">
        <v>5947</v>
      </c>
      <c r="D23098" t="s">
        <v>884</v>
      </c>
      <c r="E23098">
        <v>54</v>
      </c>
    </row>
    <row r="23099" spans="1:5" ht="13.5" customHeight="1">
      <c r="A23099">
        <v>382.11</v>
      </c>
      <c r="B23099" t="str">
        <f t="shared" si="360"/>
        <v>382.11---55</v>
      </c>
      <c r="C23099" t="s">
        <v>5967</v>
      </c>
      <c r="D23099" t="s">
        <v>986</v>
      </c>
      <c r="E23099">
        <v>55</v>
      </c>
    </row>
    <row r="23100" spans="1:5" ht="13.5" customHeight="1">
      <c r="A23100">
        <v>382.11</v>
      </c>
      <c r="B23100" t="str">
        <f t="shared" si="360"/>
        <v>382.11---56</v>
      </c>
      <c r="C23100" t="s">
        <v>5983</v>
      </c>
      <c r="D23100" t="s">
        <v>1023</v>
      </c>
      <c r="E23100">
        <v>56</v>
      </c>
    </row>
    <row r="23101" spans="1:5" ht="13.5" customHeight="1">
      <c r="A23101">
        <v>382.11</v>
      </c>
      <c r="B23101" t="str">
        <f t="shared" si="360"/>
        <v>382.11---57</v>
      </c>
      <c r="C23101" t="s">
        <v>5915</v>
      </c>
      <c r="D23101" t="s">
        <v>772</v>
      </c>
      <c r="E23101">
        <v>57</v>
      </c>
    </row>
    <row r="23102" spans="1:5" ht="13.5" customHeight="1">
      <c r="A23102">
        <v>382.11</v>
      </c>
      <c r="B23102" t="str">
        <f t="shared" si="360"/>
        <v>382.11---58</v>
      </c>
      <c r="C23102" t="s">
        <v>5970</v>
      </c>
      <c r="D23102" t="s">
        <v>999</v>
      </c>
      <c r="E23102">
        <v>58</v>
      </c>
    </row>
    <row r="23103" spans="1:5" ht="13.5" customHeight="1">
      <c r="A23103">
        <v>382.11</v>
      </c>
      <c r="B23103" t="str">
        <f t="shared" si="360"/>
        <v>382.11---59</v>
      </c>
      <c r="C23103" t="s">
        <v>5926</v>
      </c>
      <c r="D23103" t="s">
        <v>843</v>
      </c>
      <c r="E23103">
        <v>59</v>
      </c>
    </row>
    <row r="23104" spans="1:5" ht="13.5" customHeight="1">
      <c r="A23104">
        <v>382.11</v>
      </c>
      <c r="B23104" t="str">
        <f t="shared" si="360"/>
        <v>382.11---60</v>
      </c>
      <c r="C23104" t="s">
        <v>5917</v>
      </c>
      <c r="D23104" t="s">
        <v>789</v>
      </c>
      <c r="E23104">
        <v>60</v>
      </c>
    </row>
    <row r="23105" spans="1:5" ht="13.5" customHeight="1">
      <c r="A23105">
        <v>382.11</v>
      </c>
      <c r="B23105" t="str">
        <f t="shared" si="360"/>
        <v>382.11---61</v>
      </c>
      <c r="C23105" t="s">
        <v>5918</v>
      </c>
      <c r="D23105" t="s">
        <v>770</v>
      </c>
      <c r="E23105">
        <v>61</v>
      </c>
    </row>
    <row r="23106" spans="1:5" ht="13.5" customHeight="1">
      <c r="A23106">
        <v>382.11</v>
      </c>
      <c r="B23106" t="str">
        <f t="shared" si="360"/>
        <v>382.11---62</v>
      </c>
      <c r="C23106" t="s">
        <v>5932</v>
      </c>
      <c r="D23106" t="s">
        <v>846</v>
      </c>
      <c r="E23106">
        <v>62</v>
      </c>
    </row>
    <row r="23107" spans="1:5" ht="13.5" customHeight="1">
      <c r="A23107">
        <v>382.11</v>
      </c>
      <c r="B23107" t="str">
        <f t="shared" ref="B23107:B23170" si="361">A23107&amp;"---"&amp;E23107</f>
        <v>382.11---63</v>
      </c>
      <c r="C23107" t="s">
        <v>5963</v>
      </c>
      <c r="D23107" t="s">
        <v>937</v>
      </c>
      <c r="E23107">
        <v>63</v>
      </c>
    </row>
    <row r="23108" spans="1:5" ht="13.5" customHeight="1">
      <c r="A23108">
        <v>382.11</v>
      </c>
      <c r="B23108" t="str">
        <f t="shared" si="361"/>
        <v>382.11---64</v>
      </c>
      <c r="C23108" t="s">
        <v>5933</v>
      </c>
      <c r="D23108" t="s">
        <v>855</v>
      </c>
      <c r="E23108">
        <v>64</v>
      </c>
    </row>
    <row r="23109" spans="1:5" ht="13.5" customHeight="1">
      <c r="A23109">
        <v>382.11</v>
      </c>
      <c r="B23109" t="str">
        <f t="shared" si="361"/>
        <v>382.11---65</v>
      </c>
      <c r="C23109" t="s">
        <v>5985</v>
      </c>
      <c r="D23109" t="s">
        <v>1159</v>
      </c>
      <c r="E23109">
        <v>65</v>
      </c>
    </row>
    <row r="23110" spans="1:5" ht="13.5" customHeight="1">
      <c r="A23110">
        <v>382.11</v>
      </c>
      <c r="B23110" t="str">
        <f t="shared" si="361"/>
        <v>382.11---66</v>
      </c>
      <c r="C23110" t="s">
        <v>5951</v>
      </c>
      <c r="D23110" t="s">
        <v>879</v>
      </c>
      <c r="E23110">
        <v>66</v>
      </c>
    </row>
    <row r="23111" spans="1:5" ht="13.5" customHeight="1">
      <c r="A23111">
        <v>382.11</v>
      </c>
      <c r="B23111" t="str">
        <f t="shared" si="361"/>
        <v>382.11---67</v>
      </c>
      <c r="C23111" t="s">
        <v>5935</v>
      </c>
      <c r="D23111" t="s">
        <v>816</v>
      </c>
      <c r="E23111">
        <v>67</v>
      </c>
    </row>
    <row r="23112" spans="1:5" ht="13.5" customHeight="1">
      <c r="A23112">
        <v>382.11</v>
      </c>
      <c r="B23112" t="str">
        <f t="shared" si="361"/>
        <v>382.11---68</v>
      </c>
      <c r="C23112" t="s">
        <v>6013</v>
      </c>
      <c r="D23112" t="s">
        <v>968</v>
      </c>
      <c r="E23112">
        <v>68</v>
      </c>
    </row>
    <row r="23113" spans="1:5" ht="13.5" customHeight="1">
      <c r="A23113">
        <v>382.11</v>
      </c>
      <c r="B23113" t="str">
        <f t="shared" si="361"/>
        <v>382.11---69</v>
      </c>
      <c r="C23113" t="s">
        <v>5954</v>
      </c>
      <c r="D23113" t="s">
        <v>1166</v>
      </c>
      <c r="E23113">
        <v>69</v>
      </c>
    </row>
    <row r="23114" spans="1:5" ht="13.5" customHeight="1">
      <c r="A23114">
        <v>382.11</v>
      </c>
      <c r="B23114" t="str">
        <f t="shared" si="361"/>
        <v>382.11---70</v>
      </c>
      <c r="C23114" t="s">
        <v>5957</v>
      </c>
      <c r="D23114" t="s">
        <v>913</v>
      </c>
      <c r="E23114">
        <v>70</v>
      </c>
    </row>
    <row r="23115" spans="1:5" ht="13.5" customHeight="1">
      <c r="A23115">
        <v>382.11</v>
      </c>
      <c r="B23115" t="str">
        <f t="shared" si="361"/>
        <v>382.11---71</v>
      </c>
      <c r="C23115" t="s">
        <v>5991</v>
      </c>
      <c r="D23115" t="s">
        <v>1092</v>
      </c>
      <c r="E23115">
        <v>71</v>
      </c>
    </row>
    <row r="23116" spans="1:5" ht="13.5" customHeight="1">
      <c r="A23116">
        <v>382.11</v>
      </c>
      <c r="B23116" t="str">
        <f t="shared" si="361"/>
        <v>382.11---72</v>
      </c>
      <c r="C23116" t="s">
        <v>5924</v>
      </c>
      <c r="D23116" t="s">
        <v>726</v>
      </c>
      <c r="E23116">
        <v>72</v>
      </c>
    </row>
    <row r="23117" spans="1:5" ht="13.5" customHeight="1">
      <c r="A23117">
        <v>382.11</v>
      </c>
      <c r="B23117" t="str">
        <f t="shared" si="361"/>
        <v>382.11---73</v>
      </c>
      <c r="C23117" t="s">
        <v>5999</v>
      </c>
      <c r="D23117" t="s">
        <v>1371</v>
      </c>
      <c r="E23117">
        <v>73</v>
      </c>
    </row>
    <row r="23118" spans="1:5" ht="13.5" customHeight="1">
      <c r="A23118">
        <v>382.12</v>
      </c>
      <c r="B23118" t="str">
        <f t="shared" si="361"/>
        <v>382.12---1</v>
      </c>
      <c r="C23118" t="s">
        <v>4234</v>
      </c>
      <c r="D23118" t="s">
        <v>1457</v>
      </c>
      <c r="E23118">
        <v>1</v>
      </c>
    </row>
    <row r="23119" spans="1:5" ht="13.5" customHeight="1">
      <c r="A23119">
        <v>382.12</v>
      </c>
      <c r="B23119" t="str">
        <f t="shared" si="361"/>
        <v>382.12---2</v>
      </c>
      <c r="C23119" t="s">
        <v>4216</v>
      </c>
      <c r="D23119" t="s">
        <v>1457</v>
      </c>
      <c r="E23119">
        <v>2</v>
      </c>
    </row>
    <row r="23120" spans="1:5" ht="13.5" customHeight="1">
      <c r="A23120">
        <v>382.12</v>
      </c>
      <c r="B23120" t="str">
        <f t="shared" si="361"/>
        <v>382.12---3</v>
      </c>
      <c r="C23120" t="s">
        <v>4216</v>
      </c>
      <c r="D23120" t="s">
        <v>1251</v>
      </c>
      <c r="E23120">
        <v>3</v>
      </c>
    </row>
    <row r="23121" spans="1:5" ht="13.5" customHeight="1">
      <c r="A23121">
        <v>382.12</v>
      </c>
      <c r="B23121" t="str">
        <f t="shared" si="361"/>
        <v>382.12---4</v>
      </c>
      <c r="C23121" t="s">
        <v>4216</v>
      </c>
      <c r="D23121" t="s">
        <v>1046</v>
      </c>
      <c r="E23121">
        <v>4</v>
      </c>
    </row>
    <row r="23122" spans="1:5" ht="13.5" customHeight="1">
      <c r="A23122">
        <v>382.12</v>
      </c>
      <c r="B23122" t="str">
        <f t="shared" si="361"/>
        <v>382.12---5</v>
      </c>
      <c r="C23122" t="s">
        <v>4216</v>
      </c>
      <c r="D23122" t="s">
        <v>1045</v>
      </c>
      <c r="E23122">
        <v>5</v>
      </c>
    </row>
    <row r="23123" spans="1:5" ht="13.5" customHeight="1">
      <c r="A23123">
        <v>382.12</v>
      </c>
      <c r="B23123" t="str">
        <f t="shared" si="361"/>
        <v>382.12---6</v>
      </c>
      <c r="C23123" t="s">
        <v>4216</v>
      </c>
      <c r="D23123" t="s">
        <v>810</v>
      </c>
      <c r="E23123">
        <v>6</v>
      </c>
    </row>
    <row r="23124" spans="1:5" ht="13.5" customHeight="1">
      <c r="A23124">
        <v>382.12</v>
      </c>
      <c r="B23124" t="str">
        <f t="shared" si="361"/>
        <v>382.12---7</v>
      </c>
      <c r="C23124" t="s">
        <v>4216</v>
      </c>
      <c r="D23124" t="s">
        <v>1041</v>
      </c>
      <c r="E23124">
        <v>7</v>
      </c>
    </row>
    <row r="23125" spans="1:5" ht="13.5" customHeight="1">
      <c r="A23125">
        <v>382.12</v>
      </c>
      <c r="B23125" t="str">
        <f t="shared" si="361"/>
        <v>382.12---8</v>
      </c>
      <c r="C23125" t="s">
        <v>4216</v>
      </c>
      <c r="D23125" t="s">
        <v>1146</v>
      </c>
      <c r="E23125">
        <v>8</v>
      </c>
    </row>
    <row r="23126" spans="1:5" ht="13.5" customHeight="1">
      <c r="A23126">
        <v>382.12</v>
      </c>
      <c r="B23126" t="str">
        <f t="shared" si="361"/>
        <v>382.12---9</v>
      </c>
      <c r="C23126" t="s">
        <v>4216</v>
      </c>
      <c r="D23126" t="s">
        <v>1092</v>
      </c>
      <c r="E23126">
        <v>9</v>
      </c>
    </row>
    <row r="23127" spans="1:5" ht="13.5" customHeight="1">
      <c r="A23127">
        <v>382.12</v>
      </c>
      <c r="B23127" t="str">
        <f t="shared" si="361"/>
        <v>382.12---10</v>
      </c>
      <c r="C23127" t="s">
        <v>4216</v>
      </c>
      <c r="D23127" t="s">
        <v>713</v>
      </c>
      <c r="E23127">
        <v>10</v>
      </c>
    </row>
    <row r="23128" spans="1:5" ht="13.5" customHeight="1">
      <c r="A23128">
        <v>382.12</v>
      </c>
      <c r="B23128" t="str">
        <f t="shared" si="361"/>
        <v>382.12---11</v>
      </c>
      <c r="C23128" t="s">
        <v>4216</v>
      </c>
      <c r="D23128" t="s">
        <v>842</v>
      </c>
      <c r="E23128">
        <v>11</v>
      </c>
    </row>
    <row r="23129" spans="1:5" ht="13.5" customHeight="1">
      <c r="A23129">
        <v>382.12</v>
      </c>
      <c r="B23129" t="str">
        <f t="shared" si="361"/>
        <v>382.12---12</v>
      </c>
      <c r="C23129" t="s">
        <v>4216</v>
      </c>
      <c r="D23129" t="s">
        <v>825</v>
      </c>
      <c r="E23129">
        <v>12</v>
      </c>
    </row>
    <row r="23130" spans="1:5" ht="13.5" customHeight="1">
      <c r="A23130">
        <v>382.12</v>
      </c>
      <c r="B23130" t="str">
        <f t="shared" si="361"/>
        <v>382.12---13</v>
      </c>
      <c r="C23130" t="s">
        <v>4216</v>
      </c>
      <c r="D23130" t="s">
        <v>809</v>
      </c>
      <c r="E23130">
        <v>13</v>
      </c>
    </row>
    <row r="23131" spans="1:5" ht="13.5" customHeight="1">
      <c r="A23131">
        <v>382.12</v>
      </c>
      <c r="B23131" t="str">
        <f t="shared" si="361"/>
        <v>382.12---14</v>
      </c>
      <c r="C23131" t="s">
        <v>4220</v>
      </c>
      <c r="D23131" t="s">
        <v>1270</v>
      </c>
      <c r="E23131">
        <v>14</v>
      </c>
    </row>
    <row r="23132" spans="1:5" ht="13.5" customHeight="1">
      <c r="A23132">
        <v>382.12</v>
      </c>
      <c r="B23132" t="str">
        <f t="shared" si="361"/>
        <v>382.12---15</v>
      </c>
      <c r="C23132" t="s">
        <v>4228</v>
      </c>
      <c r="D23132" t="s">
        <v>1181</v>
      </c>
      <c r="E23132">
        <v>15</v>
      </c>
    </row>
    <row r="23133" spans="1:5" ht="13.5" customHeight="1">
      <c r="A23133">
        <v>382.12</v>
      </c>
      <c r="B23133" t="str">
        <f t="shared" si="361"/>
        <v>382.12---16</v>
      </c>
      <c r="C23133" t="s">
        <v>4223</v>
      </c>
      <c r="D23133" t="s">
        <v>1084</v>
      </c>
      <c r="E23133">
        <v>16</v>
      </c>
    </row>
    <row r="23134" spans="1:5" ht="13.5" customHeight="1">
      <c r="A23134">
        <v>382.12</v>
      </c>
      <c r="B23134" t="str">
        <f t="shared" si="361"/>
        <v>382.12---17</v>
      </c>
      <c r="C23134" t="s">
        <v>4276</v>
      </c>
      <c r="D23134" t="s">
        <v>856</v>
      </c>
      <c r="E23134">
        <v>17</v>
      </c>
    </row>
    <row r="23135" spans="1:5" ht="13.5" customHeight="1">
      <c r="A23135">
        <v>382.12</v>
      </c>
      <c r="B23135" t="str">
        <f t="shared" si="361"/>
        <v>382.12---18</v>
      </c>
      <c r="C23135" t="s">
        <v>4259</v>
      </c>
      <c r="D23135" t="s">
        <v>1023</v>
      </c>
      <c r="E23135">
        <v>18</v>
      </c>
    </row>
    <row r="23136" spans="1:5" ht="13.5" customHeight="1">
      <c r="A23136">
        <v>382.12</v>
      </c>
      <c r="B23136" t="str">
        <f t="shared" si="361"/>
        <v>382.12---19</v>
      </c>
      <c r="C23136" t="s">
        <v>4254</v>
      </c>
      <c r="D23136" t="s">
        <v>968</v>
      </c>
      <c r="E23136">
        <v>19</v>
      </c>
    </row>
    <row r="23137" spans="1:5">
      <c r="A23137">
        <v>382.12</v>
      </c>
      <c r="B23137" t="str">
        <f t="shared" si="361"/>
        <v>382.12---20</v>
      </c>
      <c r="C23137" t="s">
        <v>4235</v>
      </c>
      <c r="D23137" t="s">
        <v>846</v>
      </c>
      <c r="E23137">
        <v>20</v>
      </c>
    </row>
    <row r="23138" spans="1:5" ht="13.5" customHeight="1">
      <c r="A23138">
        <v>382.12</v>
      </c>
      <c r="B23138" t="str">
        <f t="shared" si="361"/>
        <v>382.12---21</v>
      </c>
      <c r="C23138" t="s">
        <v>4236</v>
      </c>
      <c r="D23138" t="s">
        <v>718</v>
      </c>
      <c r="E23138">
        <v>21</v>
      </c>
    </row>
    <row r="23139" spans="1:5" ht="13.5" customHeight="1">
      <c r="A23139">
        <v>382.12</v>
      </c>
      <c r="B23139" t="str">
        <f t="shared" si="361"/>
        <v>382.12---22</v>
      </c>
      <c r="C23139" t="s">
        <v>4277</v>
      </c>
      <c r="D23139" t="s">
        <v>722</v>
      </c>
      <c r="E23139">
        <v>22</v>
      </c>
    </row>
    <row r="23140" spans="1:5" ht="13.5" customHeight="1">
      <c r="A23140">
        <v>382.12</v>
      </c>
      <c r="B23140" t="str">
        <f t="shared" si="361"/>
        <v>382.12---23</v>
      </c>
      <c r="C23140" t="s">
        <v>4257</v>
      </c>
      <c r="D23140" t="s">
        <v>1186</v>
      </c>
      <c r="E23140">
        <v>23</v>
      </c>
    </row>
    <row r="23141" spans="1:5" ht="13.5" customHeight="1">
      <c r="A23141">
        <v>382.12</v>
      </c>
      <c r="B23141" t="str">
        <f t="shared" si="361"/>
        <v>382.12---24</v>
      </c>
      <c r="C23141" t="s">
        <v>1017</v>
      </c>
      <c r="D23141" t="s">
        <v>796</v>
      </c>
      <c r="E23141">
        <v>24</v>
      </c>
    </row>
    <row r="23142" spans="1:5" ht="13.5" customHeight="1">
      <c r="A23142">
        <v>382.12</v>
      </c>
      <c r="B23142" t="str">
        <f t="shared" si="361"/>
        <v>382.12---25</v>
      </c>
      <c r="C23142" t="s">
        <v>731</v>
      </c>
      <c r="D23142" t="s">
        <v>800</v>
      </c>
      <c r="E23142">
        <v>25</v>
      </c>
    </row>
    <row r="23143" spans="1:5" ht="13.5" customHeight="1">
      <c r="A23143">
        <v>382.12</v>
      </c>
      <c r="B23143" t="str">
        <f t="shared" si="361"/>
        <v>382.12---26</v>
      </c>
      <c r="C23143" t="s">
        <v>887</v>
      </c>
      <c r="D23143" t="s">
        <v>992</v>
      </c>
      <c r="E23143">
        <v>26</v>
      </c>
    </row>
    <row r="23144" spans="1:5" ht="13.5" customHeight="1">
      <c r="A23144">
        <v>382.12</v>
      </c>
      <c r="B23144" t="str">
        <f t="shared" si="361"/>
        <v>382.12---27</v>
      </c>
      <c r="C23144" t="s">
        <v>741</v>
      </c>
      <c r="D23144" t="s">
        <v>1248</v>
      </c>
      <c r="E23144">
        <v>27</v>
      </c>
    </row>
    <row r="23145" spans="1:5" ht="13.5" customHeight="1">
      <c r="A23145">
        <v>382.12</v>
      </c>
      <c r="B23145" t="str">
        <f t="shared" si="361"/>
        <v>382.12---28</v>
      </c>
      <c r="C23145" t="s">
        <v>743</v>
      </c>
      <c r="D23145" t="s">
        <v>754</v>
      </c>
      <c r="E23145">
        <v>28</v>
      </c>
    </row>
    <row r="23146" spans="1:5" ht="13.5" customHeight="1">
      <c r="A23146">
        <v>382.12</v>
      </c>
      <c r="B23146" t="str">
        <f t="shared" si="361"/>
        <v>382.12---29</v>
      </c>
      <c r="C23146" t="s">
        <v>745</v>
      </c>
      <c r="D23146" t="s">
        <v>837</v>
      </c>
      <c r="E23146">
        <v>29</v>
      </c>
    </row>
    <row r="23147" spans="1:5" ht="13.5" customHeight="1">
      <c r="A23147">
        <v>382.12</v>
      </c>
      <c r="B23147" t="str">
        <f t="shared" si="361"/>
        <v>382.12---30</v>
      </c>
      <c r="C23147" t="s">
        <v>987</v>
      </c>
      <c r="D23147" t="s">
        <v>1263</v>
      </c>
      <c r="E23147">
        <v>30</v>
      </c>
    </row>
    <row r="23148" spans="1:5" ht="13.5" customHeight="1">
      <c r="A23148">
        <v>382.12</v>
      </c>
      <c r="B23148" t="str">
        <f t="shared" si="361"/>
        <v>382.12---31</v>
      </c>
      <c r="C23148" t="s">
        <v>989</v>
      </c>
      <c r="D23148" t="s">
        <v>738</v>
      </c>
      <c r="E23148">
        <v>31</v>
      </c>
    </row>
    <row r="23149" spans="1:5" ht="13.5" customHeight="1">
      <c r="A23149">
        <v>382.12</v>
      </c>
      <c r="B23149" t="str">
        <f t="shared" si="361"/>
        <v>382.12---32</v>
      </c>
      <c r="C23149" t="s">
        <v>799</v>
      </c>
      <c r="D23149" t="s">
        <v>809</v>
      </c>
      <c r="E23149">
        <v>32</v>
      </c>
    </row>
    <row r="23150" spans="1:5" ht="13.5" customHeight="1">
      <c r="A23150">
        <v>382.12</v>
      </c>
      <c r="B23150" t="str">
        <f t="shared" si="361"/>
        <v>382.12---33</v>
      </c>
      <c r="C23150" t="s">
        <v>747</v>
      </c>
      <c r="D23150" t="s">
        <v>1154</v>
      </c>
      <c r="E23150">
        <v>33</v>
      </c>
    </row>
    <row r="23151" spans="1:5" ht="13.5" customHeight="1">
      <c r="A23151">
        <v>382.12</v>
      </c>
      <c r="B23151" t="str">
        <f t="shared" si="361"/>
        <v>382.12---34</v>
      </c>
      <c r="C23151" t="s">
        <v>938</v>
      </c>
      <c r="D23151" t="s">
        <v>859</v>
      </c>
      <c r="E23151">
        <v>34</v>
      </c>
    </row>
    <row r="23152" spans="1:5" ht="13.5" customHeight="1">
      <c r="A23152">
        <v>382.12</v>
      </c>
      <c r="B23152" t="str">
        <f t="shared" si="361"/>
        <v>382.12---35</v>
      </c>
      <c r="C23152" t="s">
        <v>749</v>
      </c>
      <c r="D23152" t="s">
        <v>1082</v>
      </c>
      <c r="E23152">
        <v>35</v>
      </c>
    </row>
    <row r="23153" spans="1:5" ht="13.5" customHeight="1">
      <c r="A23153">
        <v>382.12</v>
      </c>
      <c r="B23153" t="str">
        <f t="shared" si="361"/>
        <v>382.12---36</v>
      </c>
      <c r="C23153" t="s">
        <v>1074</v>
      </c>
      <c r="D23153" t="s">
        <v>880</v>
      </c>
      <c r="E23153">
        <v>36</v>
      </c>
    </row>
    <row r="23154" spans="1:5" ht="13.5" customHeight="1">
      <c r="A23154">
        <v>382.12</v>
      </c>
      <c r="B23154" t="str">
        <f t="shared" si="361"/>
        <v>382.12---37</v>
      </c>
      <c r="C23154" t="s">
        <v>1019</v>
      </c>
      <c r="D23154" t="s">
        <v>734</v>
      </c>
      <c r="E23154">
        <v>37</v>
      </c>
    </row>
    <row r="23155" spans="1:5" ht="13.5" customHeight="1">
      <c r="A23155">
        <v>382.12</v>
      </c>
      <c r="B23155" t="str">
        <f t="shared" si="361"/>
        <v>382.12---38</v>
      </c>
      <c r="C23155" t="s">
        <v>820</v>
      </c>
      <c r="D23155" t="s">
        <v>882</v>
      </c>
      <c r="E23155">
        <v>38</v>
      </c>
    </row>
    <row r="23156" spans="1:5" ht="13.5" customHeight="1">
      <c r="A23156">
        <v>382.12</v>
      </c>
      <c r="B23156" t="str">
        <f t="shared" si="361"/>
        <v>382.12---39</v>
      </c>
      <c r="C23156" t="s">
        <v>824</v>
      </c>
      <c r="D23156" t="s">
        <v>752</v>
      </c>
      <c r="E23156">
        <v>39</v>
      </c>
    </row>
    <row r="23157" spans="1:5" ht="13.5" customHeight="1">
      <c r="A23157">
        <v>382.12</v>
      </c>
      <c r="B23157" t="str">
        <f t="shared" si="361"/>
        <v>382.12---40</v>
      </c>
      <c r="C23157" t="s">
        <v>826</v>
      </c>
      <c r="D23157" t="s">
        <v>1079</v>
      </c>
      <c r="E23157">
        <v>40</v>
      </c>
    </row>
    <row r="23158" spans="1:5" ht="13.5" customHeight="1">
      <c r="A23158">
        <v>382.12</v>
      </c>
      <c r="B23158" t="str">
        <f t="shared" si="361"/>
        <v>382.12---41</v>
      </c>
      <c r="C23158" t="s">
        <v>755</v>
      </c>
      <c r="D23158" t="s">
        <v>1146</v>
      </c>
      <c r="E23158">
        <v>41</v>
      </c>
    </row>
    <row r="23159" spans="1:5" ht="13.5" customHeight="1">
      <c r="A23159">
        <v>382.12</v>
      </c>
      <c r="B23159" t="str">
        <f t="shared" si="361"/>
        <v>382.12---42</v>
      </c>
      <c r="C23159" t="s">
        <v>832</v>
      </c>
      <c r="D23159" t="s">
        <v>949</v>
      </c>
      <c r="E23159">
        <v>42</v>
      </c>
    </row>
    <row r="23160" spans="1:5" ht="13.5" customHeight="1">
      <c r="A23160">
        <v>382.12</v>
      </c>
      <c r="B23160" t="str">
        <f t="shared" si="361"/>
        <v>382.12---43</v>
      </c>
      <c r="C23160" t="s">
        <v>991</v>
      </c>
      <c r="D23160" t="s">
        <v>966</v>
      </c>
      <c r="E23160">
        <v>43</v>
      </c>
    </row>
    <row r="23161" spans="1:5" ht="13.5" customHeight="1">
      <c r="A23161">
        <v>382.12</v>
      </c>
      <c r="B23161" t="str">
        <f t="shared" si="361"/>
        <v>382.12---44</v>
      </c>
      <c r="C23161" t="s">
        <v>836</v>
      </c>
      <c r="D23161" t="s">
        <v>835</v>
      </c>
      <c r="E23161">
        <v>44</v>
      </c>
    </row>
    <row r="23162" spans="1:5" ht="13.5" customHeight="1">
      <c r="A23162">
        <v>382.12</v>
      </c>
      <c r="B23162" t="str">
        <f t="shared" si="361"/>
        <v>382.12---45</v>
      </c>
      <c r="C23162" t="s">
        <v>967</v>
      </c>
      <c r="D23162" t="s">
        <v>1046</v>
      </c>
      <c r="E23162">
        <v>45</v>
      </c>
    </row>
    <row r="23163" spans="1:5" ht="13.5" customHeight="1">
      <c r="A23163">
        <v>382.12</v>
      </c>
      <c r="B23163" t="str">
        <f t="shared" si="361"/>
        <v>382.12---46</v>
      </c>
      <c r="C23163" t="s">
        <v>1111</v>
      </c>
      <c r="D23163" t="s">
        <v>1045</v>
      </c>
      <c r="E23163">
        <v>46</v>
      </c>
    </row>
    <row r="23164" spans="1:5" ht="13.5" customHeight="1">
      <c r="A23164">
        <v>382.12</v>
      </c>
      <c r="B23164" t="str">
        <f t="shared" si="361"/>
        <v>382.12---47</v>
      </c>
      <c r="C23164" t="s">
        <v>801</v>
      </c>
      <c r="D23164" t="s">
        <v>810</v>
      </c>
      <c r="E23164">
        <v>47</v>
      </c>
    </row>
    <row r="23165" spans="1:5" ht="13.5" customHeight="1">
      <c r="A23165">
        <v>382.12</v>
      </c>
      <c r="B23165" t="str">
        <f t="shared" si="361"/>
        <v>382.12---48</v>
      </c>
      <c r="C23165" t="s">
        <v>868</v>
      </c>
      <c r="D23165" t="s">
        <v>758</v>
      </c>
      <c r="E23165">
        <v>48</v>
      </c>
    </row>
    <row r="23166" spans="1:5" ht="13.5" customHeight="1">
      <c r="A23166">
        <v>382.12</v>
      </c>
      <c r="B23166" t="str">
        <f t="shared" si="361"/>
        <v>382.12---49</v>
      </c>
      <c r="C23166" t="s">
        <v>948</v>
      </c>
      <c r="D23166" t="s">
        <v>1010</v>
      </c>
      <c r="E23166">
        <v>49</v>
      </c>
    </row>
    <row r="23167" spans="1:5" ht="13.5" customHeight="1">
      <c r="A23167">
        <v>382.12</v>
      </c>
      <c r="B23167" t="str">
        <f t="shared" si="361"/>
        <v>382.12---50</v>
      </c>
      <c r="C23167" t="s">
        <v>1011</v>
      </c>
      <c r="D23167" t="s">
        <v>856</v>
      </c>
      <c r="E23167">
        <v>50</v>
      </c>
    </row>
    <row r="23168" spans="1:5" ht="13.5" customHeight="1">
      <c r="A23168">
        <v>382.12</v>
      </c>
      <c r="B23168" t="str">
        <f t="shared" si="361"/>
        <v>382.12---51</v>
      </c>
      <c r="C23168" t="s">
        <v>5912</v>
      </c>
      <c r="D23168" t="s">
        <v>764</v>
      </c>
      <c r="E23168">
        <v>51</v>
      </c>
    </row>
    <row r="23169" spans="1:5" ht="13.5" customHeight="1">
      <c r="A23169">
        <v>382.12</v>
      </c>
      <c r="B23169" t="str">
        <f t="shared" si="361"/>
        <v>382.12---52</v>
      </c>
      <c r="C23169" t="s">
        <v>5929</v>
      </c>
      <c r="D23169" t="s">
        <v>813</v>
      </c>
      <c r="E23169">
        <v>52</v>
      </c>
    </row>
    <row r="23170" spans="1:5" ht="13.5" customHeight="1">
      <c r="A23170">
        <v>382.12</v>
      </c>
      <c r="B23170" t="str">
        <f t="shared" si="361"/>
        <v>382.12---53</v>
      </c>
      <c r="C23170" t="s">
        <v>5946</v>
      </c>
      <c r="D23170" t="s">
        <v>893</v>
      </c>
      <c r="E23170">
        <v>53</v>
      </c>
    </row>
    <row r="23171" spans="1:5" ht="13.5" customHeight="1">
      <c r="A23171">
        <v>382.12</v>
      </c>
      <c r="B23171" t="str">
        <f t="shared" ref="B23171:B23234" si="362">A23171&amp;"---"&amp;E23171</f>
        <v>382.12---54</v>
      </c>
      <c r="C23171" t="s">
        <v>5947</v>
      </c>
      <c r="D23171" t="s">
        <v>884</v>
      </c>
      <c r="E23171">
        <v>54</v>
      </c>
    </row>
    <row r="23172" spans="1:5" ht="13.5" customHeight="1">
      <c r="A23172">
        <v>382.12</v>
      </c>
      <c r="B23172" t="str">
        <f t="shared" si="362"/>
        <v>382.12---55</v>
      </c>
      <c r="C23172" t="s">
        <v>5967</v>
      </c>
      <c r="D23172" t="s">
        <v>986</v>
      </c>
      <c r="E23172">
        <v>55</v>
      </c>
    </row>
    <row r="23173" spans="1:5" ht="13.5" customHeight="1">
      <c r="A23173">
        <v>382.12</v>
      </c>
      <c r="B23173" t="str">
        <f t="shared" si="362"/>
        <v>382.12---56</v>
      </c>
      <c r="C23173" t="s">
        <v>5983</v>
      </c>
      <c r="D23173" t="s">
        <v>1023</v>
      </c>
      <c r="E23173">
        <v>56</v>
      </c>
    </row>
    <row r="23174" spans="1:5" ht="13.5" customHeight="1">
      <c r="A23174">
        <v>382.12</v>
      </c>
      <c r="B23174" t="str">
        <f t="shared" si="362"/>
        <v>382.12---57</v>
      </c>
      <c r="C23174" t="s">
        <v>5915</v>
      </c>
      <c r="D23174" t="s">
        <v>772</v>
      </c>
      <c r="E23174">
        <v>57</v>
      </c>
    </row>
    <row r="23175" spans="1:5" ht="13.5" customHeight="1">
      <c r="A23175">
        <v>382.12</v>
      </c>
      <c r="B23175" t="str">
        <f t="shared" si="362"/>
        <v>382.12---58</v>
      </c>
      <c r="C23175" t="s">
        <v>5970</v>
      </c>
      <c r="D23175" t="s">
        <v>999</v>
      </c>
      <c r="E23175">
        <v>58</v>
      </c>
    </row>
    <row r="23176" spans="1:5" ht="13.5" customHeight="1">
      <c r="A23176">
        <v>382.12</v>
      </c>
      <c r="B23176" t="str">
        <f t="shared" si="362"/>
        <v>382.12---59</v>
      </c>
      <c r="C23176" t="s">
        <v>5926</v>
      </c>
      <c r="D23176" t="s">
        <v>843</v>
      </c>
      <c r="E23176">
        <v>59</v>
      </c>
    </row>
    <row r="23177" spans="1:5" ht="13.5" customHeight="1">
      <c r="A23177">
        <v>382.12</v>
      </c>
      <c r="B23177" t="str">
        <f t="shared" si="362"/>
        <v>382.12---60</v>
      </c>
      <c r="C23177" t="s">
        <v>5917</v>
      </c>
      <c r="D23177" t="s">
        <v>789</v>
      </c>
      <c r="E23177">
        <v>60</v>
      </c>
    </row>
    <row r="23178" spans="1:5" ht="13.5" customHeight="1">
      <c r="A23178">
        <v>382.12</v>
      </c>
      <c r="B23178" t="str">
        <f t="shared" si="362"/>
        <v>382.12---61</v>
      </c>
      <c r="C23178" t="s">
        <v>5918</v>
      </c>
      <c r="D23178" t="s">
        <v>770</v>
      </c>
      <c r="E23178">
        <v>61</v>
      </c>
    </row>
    <row r="23179" spans="1:5" ht="13.5" customHeight="1">
      <c r="A23179">
        <v>382.12</v>
      </c>
      <c r="B23179" t="str">
        <f t="shared" si="362"/>
        <v>382.12---62</v>
      </c>
      <c r="C23179" t="s">
        <v>5932</v>
      </c>
      <c r="D23179" t="s">
        <v>846</v>
      </c>
      <c r="E23179">
        <v>62</v>
      </c>
    </row>
    <row r="23180" spans="1:5" ht="13.5" customHeight="1">
      <c r="A23180">
        <v>382.12</v>
      </c>
      <c r="B23180" t="str">
        <f t="shared" si="362"/>
        <v>382.12---63</v>
      </c>
      <c r="C23180" t="s">
        <v>5963</v>
      </c>
      <c r="D23180" t="s">
        <v>937</v>
      </c>
      <c r="E23180">
        <v>63</v>
      </c>
    </row>
    <row r="23181" spans="1:5" ht="13.5" customHeight="1">
      <c r="A23181">
        <v>382.12</v>
      </c>
      <c r="B23181" t="str">
        <f t="shared" si="362"/>
        <v>382.12---64</v>
      </c>
      <c r="C23181" t="s">
        <v>5933</v>
      </c>
      <c r="D23181" t="s">
        <v>855</v>
      </c>
      <c r="E23181">
        <v>64</v>
      </c>
    </row>
    <row r="23182" spans="1:5" ht="13.5" customHeight="1">
      <c r="A23182">
        <v>382.12</v>
      </c>
      <c r="B23182" t="str">
        <f t="shared" si="362"/>
        <v>382.12---65</v>
      </c>
      <c r="C23182" t="s">
        <v>5985</v>
      </c>
      <c r="D23182" t="s">
        <v>1159</v>
      </c>
      <c r="E23182">
        <v>65</v>
      </c>
    </row>
    <row r="23183" spans="1:5" ht="13.5" customHeight="1">
      <c r="A23183">
        <v>382.12</v>
      </c>
      <c r="B23183" t="str">
        <f t="shared" si="362"/>
        <v>382.12---66</v>
      </c>
      <c r="C23183" t="s">
        <v>5951</v>
      </c>
      <c r="D23183" t="s">
        <v>879</v>
      </c>
      <c r="E23183">
        <v>66</v>
      </c>
    </row>
    <row r="23184" spans="1:5" ht="13.5" customHeight="1">
      <c r="A23184">
        <v>382.12</v>
      </c>
      <c r="B23184" t="str">
        <f t="shared" si="362"/>
        <v>382.12---67</v>
      </c>
      <c r="C23184" t="s">
        <v>5935</v>
      </c>
      <c r="D23184" t="s">
        <v>816</v>
      </c>
      <c r="E23184">
        <v>67</v>
      </c>
    </row>
    <row r="23185" spans="1:5" ht="13.5" customHeight="1">
      <c r="A23185">
        <v>382.12</v>
      </c>
      <c r="B23185" t="str">
        <f t="shared" si="362"/>
        <v>382.12---68</v>
      </c>
      <c r="C23185" t="s">
        <v>6013</v>
      </c>
      <c r="D23185" t="s">
        <v>968</v>
      </c>
      <c r="E23185">
        <v>68</v>
      </c>
    </row>
    <row r="23186" spans="1:5" ht="13.5" customHeight="1">
      <c r="A23186">
        <v>382.12</v>
      </c>
      <c r="B23186" t="str">
        <f t="shared" si="362"/>
        <v>382.12---69</v>
      </c>
      <c r="C23186" t="s">
        <v>5954</v>
      </c>
      <c r="D23186" t="s">
        <v>1166</v>
      </c>
      <c r="E23186">
        <v>69</v>
      </c>
    </row>
    <row r="23187" spans="1:5" ht="13.5" customHeight="1">
      <c r="A23187">
        <v>382.12</v>
      </c>
      <c r="B23187" t="str">
        <f t="shared" si="362"/>
        <v>382.12---70</v>
      </c>
      <c r="C23187" t="s">
        <v>5957</v>
      </c>
      <c r="D23187" t="s">
        <v>913</v>
      </c>
      <c r="E23187">
        <v>70</v>
      </c>
    </row>
    <row r="23188" spans="1:5" ht="13.5" customHeight="1">
      <c r="A23188">
        <v>382.12</v>
      </c>
      <c r="B23188" t="str">
        <f t="shared" si="362"/>
        <v>382.12---71</v>
      </c>
      <c r="C23188" t="s">
        <v>5991</v>
      </c>
      <c r="D23188" t="s">
        <v>1092</v>
      </c>
      <c r="E23188">
        <v>71</v>
      </c>
    </row>
    <row r="23189" spans="1:5" ht="13.5" customHeight="1">
      <c r="A23189">
        <v>382.12</v>
      </c>
      <c r="B23189" t="str">
        <f t="shared" si="362"/>
        <v>382.12---72</v>
      </c>
      <c r="C23189" t="s">
        <v>5924</v>
      </c>
      <c r="D23189" t="s">
        <v>726</v>
      </c>
      <c r="E23189">
        <v>72</v>
      </c>
    </row>
    <row r="23190" spans="1:5" ht="13.5" customHeight="1">
      <c r="A23190">
        <v>382.12</v>
      </c>
      <c r="B23190" t="str">
        <f t="shared" si="362"/>
        <v>382.12---73</v>
      </c>
      <c r="C23190" t="s">
        <v>5999</v>
      </c>
      <c r="D23190" t="s">
        <v>1371</v>
      </c>
      <c r="E23190">
        <v>73</v>
      </c>
    </row>
    <row r="23191" spans="1:5" ht="13.5" customHeight="1">
      <c r="A23191">
        <v>382.13</v>
      </c>
      <c r="B23191" t="str">
        <f t="shared" si="362"/>
        <v>382.13---1</v>
      </c>
      <c r="C23191" t="s">
        <v>4234</v>
      </c>
      <c r="D23191" t="s">
        <v>1457</v>
      </c>
      <c r="E23191">
        <v>1</v>
      </c>
    </row>
    <row r="23192" spans="1:5" ht="13.5" customHeight="1">
      <c r="A23192">
        <v>382.13</v>
      </c>
      <c r="B23192" t="str">
        <f t="shared" si="362"/>
        <v>382.13---2</v>
      </c>
      <c r="C23192" t="s">
        <v>4216</v>
      </c>
      <c r="D23192" t="s">
        <v>1457</v>
      </c>
      <c r="E23192">
        <v>2</v>
      </c>
    </row>
    <row r="23193" spans="1:5" ht="13.5" customHeight="1">
      <c r="A23193">
        <v>382.13</v>
      </c>
      <c r="B23193" t="str">
        <f t="shared" si="362"/>
        <v>382.13---3</v>
      </c>
      <c r="C23193" t="s">
        <v>4216</v>
      </c>
      <c r="D23193" t="s">
        <v>1251</v>
      </c>
      <c r="E23193">
        <v>3</v>
      </c>
    </row>
    <row r="23194" spans="1:5" ht="13.5" customHeight="1">
      <c r="A23194">
        <v>382.13</v>
      </c>
      <c r="B23194" t="str">
        <f t="shared" si="362"/>
        <v>382.13---4</v>
      </c>
      <c r="C23194" t="s">
        <v>4216</v>
      </c>
      <c r="D23194" t="s">
        <v>1046</v>
      </c>
      <c r="E23194">
        <v>4</v>
      </c>
    </row>
    <row r="23195" spans="1:5" ht="13.5" customHeight="1">
      <c r="A23195">
        <v>382.13</v>
      </c>
      <c r="B23195" t="str">
        <f t="shared" si="362"/>
        <v>382.13---5</v>
      </c>
      <c r="C23195" t="s">
        <v>4216</v>
      </c>
      <c r="D23195" t="s">
        <v>1045</v>
      </c>
      <c r="E23195">
        <v>5</v>
      </c>
    </row>
    <row r="23196" spans="1:5" ht="13.5" customHeight="1">
      <c r="A23196">
        <v>382.13</v>
      </c>
      <c r="B23196" t="str">
        <f t="shared" si="362"/>
        <v>382.13---6</v>
      </c>
      <c r="C23196" t="s">
        <v>4216</v>
      </c>
      <c r="D23196" t="s">
        <v>810</v>
      </c>
      <c r="E23196">
        <v>6</v>
      </c>
    </row>
    <row r="23197" spans="1:5" ht="13.5" customHeight="1">
      <c r="A23197">
        <v>382.13</v>
      </c>
      <c r="B23197" t="str">
        <f t="shared" si="362"/>
        <v>382.13---7</v>
      </c>
      <c r="C23197" t="s">
        <v>4216</v>
      </c>
      <c r="D23197" t="s">
        <v>1041</v>
      </c>
      <c r="E23197">
        <v>7</v>
      </c>
    </row>
    <row r="23198" spans="1:5" ht="13.5" customHeight="1">
      <c r="A23198">
        <v>382.13</v>
      </c>
      <c r="B23198" t="str">
        <f t="shared" si="362"/>
        <v>382.13---8</v>
      </c>
      <c r="C23198" t="s">
        <v>4216</v>
      </c>
      <c r="D23198" t="s">
        <v>1146</v>
      </c>
      <c r="E23198">
        <v>8</v>
      </c>
    </row>
    <row r="23199" spans="1:5" ht="13.5" customHeight="1">
      <c r="A23199">
        <v>382.13</v>
      </c>
      <c r="B23199" t="str">
        <f t="shared" si="362"/>
        <v>382.13---9</v>
      </c>
      <c r="C23199" t="s">
        <v>4216</v>
      </c>
      <c r="D23199" t="s">
        <v>1092</v>
      </c>
      <c r="E23199">
        <v>9</v>
      </c>
    </row>
    <row r="23200" spans="1:5" ht="13.5" customHeight="1">
      <c r="A23200">
        <v>382.13</v>
      </c>
      <c r="B23200" t="str">
        <f t="shared" si="362"/>
        <v>382.13---10</v>
      </c>
      <c r="C23200" t="s">
        <v>4216</v>
      </c>
      <c r="D23200" t="s">
        <v>713</v>
      </c>
      <c r="E23200">
        <v>10</v>
      </c>
    </row>
    <row r="23201" spans="1:5" ht="13.5" customHeight="1">
      <c r="A23201">
        <v>382.13</v>
      </c>
      <c r="B23201" t="str">
        <f t="shared" si="362"/>
        <v>382.13---11</v>
      </c>
      <c r="C23201" t="s">
        <v>4216</v>
      </c>
      <c r="D23201" t="s">
        <v>842</v>
      </c>
      <c r="E23201">
        <v>11</v>
      </c>
    </row>
    <row r="23202" spans="1:5" ht="13.5" customHeight="1">
      <c r="A23202">
        <v>382.13</v>
      </c>
      <c r="B23202" t="str">
        <f t="shared" si="362"/>
        <v>382.13---12</v>
      </c>
      <c r="C23202" t="s">
        <v>4216</v>
      </c>
      <c r="D23202" t="s">
        <v>825</v>
      </c>
      <c r="E23202">
        <v>12</v>
      </c>
    </row>
    <row r="23203" spans="1:5" ht="13.5" customHeight="1">
      <c r="A23203">
        <v>382.13</v>
      </c>
      <c r="B23203" t="str">
        <f t="shared" si="362"/>
        <v>382.13---13</v>
      </c>
      <c r="C23203" t="s">
        <v>4216</v>
      </c>
      <c r="D23203" t="s">
        <v>809</v>
      </c>
      <c r="E23203">
        <v>13</v>
      </c>
    </row>
    <row r="23204" spans="1:5" ht="13.5" customHeight="1">
      <c r="A23204">
        <v>382.13</v>
      </c>
      <c r="B23204" t="str">
        <f t="shared" si="362"/>
        <v>382.13---14</v>
      </c>
      <c r="C23204" t="s">
        <v>4220</v>
      </c>
      <c r="D23204" t="s">
        <v>1270</v>
      </c>
      <c r="E23204">
        <v>14</v>
      </c>
    </row>
    <row r="23205" spans="1:5" ht="13.5" customHeight="1">
      <c r="A23205">
        <v>382.13</v>
      </c>
      <c r="B23205" t="str">
        <f t="shared" si="362"/>
        <v>382.13---15</v>
      </c>
      <c r="C23205" t="s">
        <v>4228</v>
      </c>
      <c r="D23205" t="s">
        <v>1181</v>
      </c>
      <c r="E23205">
        <v>15</v>
      </c>
    </row>
    <row r="23206" spans="1:5" ht="13.5" customHeight="1">
      <c r="A23206">
        <v>382.13</v>
      </c>
      <c r="B23206" t="str">
        <f t="shared" si="362"/>
        <v>382.13---16</v>
      </c>
      <c r="C23206" t="s">
        <v>4223</v>
      </c>
      <c r="D23206" t="s">
        <v>1084</v>
      </c>
      <c r="E23206">
        <v>16</v>
      </c>
    </row>
    <row r="23207" spans="1:5" ht="13.5" customHeight="1">
      <c r="A23207">
        <v>382.13</v>
      </c>
      <c r="B23207" t="str">
        <f t="shared" si="362"/>
        <v>382.13---17</v>
      </c>
      <c r="C23207" t="s">
        <v>4276</v>
      </c>
      <c r="D23207" t="s">
        <v>856</v>
      </c>
      <c r="E23207">
        <v>17</v>
      </c>
    </row>
    <row r="23208" spans="1:5" ht="13.5" customHeight="1">
      <c r="A23208">
        <v>382.13</v>
      </c>
      <c r="B23208" t="str">
        <f t="shared" si="362"/>
        <v>382.13---18</v>
      </c>
      <c r="C23208" t="s">
        <v>4259</v>
      </c>
      <c r="D23208" t="s">
        <v>1023</v>
      </c>
      <c r="E23208">
        <v>18</v>
      </c>
    </row>
    <row r="23209" spans="1:5" ht="13.5" customHeight="1">
      <c r="A23209">
        <v>382.13</v>
      </c>
      <c r="B23209" t="str">
        <f t="shared" si="362"/>
        <v>382.13---19</v>
      </c>
      <c r="C23209" t="s">
        <v>4254</v>
      </c>
      <c r="D23209" t="s">
        <v>968</v>
      </c>
      <c r="E23209">
        <v>19</v>
      </c>
    </row>
    <row r="23210" spans="1:5" ht="13.5" customHeight="1">
      <c r="A23210">
        <v>382.13</v>
      </c>
      <c r="B23210" t="str">
        <f t="shared" si="362"/>
        <v>382.13---20</v>
      </c>
      <c r="C23210" t="s">
        <v>4235</v>
      </c>
      <c r="D23210" t="s">
        <v>846</v>
      </c>
      <c r="E23210">
        <v>20</v>
      </c>
    </row>
    <row r="23211" spans="1:5" ht="13.5" customHeight="1">
      <c r="A23211">
        <v>382.13</v>
      </c>
      <c r="B23211" t="str">
        <f t="shared" si="362"/>
        <v>382.13---21</v>
      </c>
      <c r="C23211" t="s">
        <v>4236</v>
      </c>
      <c r="D23211" t="s">
        <v>718</v>
      </c>
      <c r="E23211">
        <v>21</v>
      </c>
    </row>
    <row r="23212" spans="1:5" ht="13.5" customHeight="1">
      <c r="A23212">
        <v>382.13</v>
      </c>
      <c r="B23212" t="str">
        <f t="shared" si="362"/>
        <v>382.13---22</v>
      </c>
      <c r="C23212" t="s">
        <v>4277</v>
      </c>
      <c r="D23212" t="s">
        <v>722</v>
      </c>
      <c r="E23212">
        <v>22</v>
      </c>
    </row>
    <row r="23213" spans="1:5" ht="13.5" customHeight="1">
      <c r="A23213">
        <v>382.13</v>
      </c>
      <c r="B23213" t="str">
        <f t="shared" si="362"/>
        <v>382.13---23</v>
      </c>
      <c r="C23213" t="s">
        <v>4257</v>
      </c>
      <c r="D23213" t="s">
        <v>1186</v>
      </c>
      <c r="E23213">
        <v>23</v>
      </c>
    </row>
    <row r="23214" spans="1:5" ht="13.5" customHeight="1">
      <c r="A23214">
        <v>382.13</v>
      </c>
      <c r="B23214" t="str">
        <f t="shared" si="362"/>
        <v>382.13---24</v>
      </c>
      <c r="C23214" t="s">
        <v>1017</v>
      </c>
      <c r="D23214" t="s">
        <v>796</v>
      </c>
      <c r="E23214">
        <v>24</v>
      </c>
    </row>
    <row r="23215" spans="1:5" ht="13.5" customHeight="1">
      <c r="A23215">
        <v>382.13</v>
      </c>
      <c r="B23215" t="str">
        <f t="shared" si="362"/>
        <v>382.13---25</v>
      </c>
      <c r="C23215" t="s">
        <v>731</v>
      </c>
      <c r="D23215" t="s">
        <v>800</v>
      </c>
      <c r="E23215">
        <v>25</v>
      </c>
    </row>
    <row r="23216" spans="1:5" ht="13.5" customHeight="1">
      <c r="A23216">
        <v>382.13</v>
      </c>
      <c r="B23216" t="str">
        <f t="shared" si="362"/>
        <v>382.13---26</v>
      </c>
      <c r="C23216" t="s">
        <v>887</v>
      </c>
      <c r="D23216" t="s">
        <v>992</v>
      </c>
      <c r="E23216">
        <v>26</v>
      </c>
    </row>
    <row r="23217" spans="1:5" ht="13.5" customHeight="1">
      <c r="A23217">
        <v>382.13</v>
      </c>
      <c r="B23217" t="str">
        <f t="shared" si="362"/>
        <v>382.13---27</v>
      </c>
      <c r="C23217" t="s">
        <v>741</v>
      </c>
      <c r="D23217" t="s">
        <v>1248</v>
      </c>
      <c r="E23217">
        <v>27</v>
      </c>
    </row>
    <row r="23218" spans="1:5" ht="13.5" customHeight="1">
      <c r="A23218">
        <v>382.13</v>
      </c>
      <c r="B23218" t="str">
        <f t="shared" si="362"/>
        <v>382.13---28</v>
      </c>
      <c r="C23218" t="s">
        <v>743</v>
      </c>
      <c r="D23218" t="s">
        <v>754</v>
      </c>
      <c r="E23218">
        <v>28</v>
      </c>
    </row>
    <row r="23219" spans="1:5" ht="13.5" customHeight="1">
      <c r="A23219">
        <v>382.13</v>
      </c>
      <c r="B23219" t="str">
        <f t="shared" si="362"/>
        <v>382.13---29</v>
      </c>
      <c r="C23219" t="s">
        <v>745</v>
      </c>
      <c r="D23219" t="s">
        <v>837</v>
      </c>
      <c r="E23219">
        <v>29</v>
      </c>
    </row>
    <row r="23220" spans="1:5" ht="13.5" customHeight="1">
      <c r="A23220">
        <v>382.13</v>
      </c>
      <c r="B23220" t="str">
        <f t="shared" si="362"/>
        <v>382.13---30</v>
      </c>
      <c r="C23220" t="s">
        <v>987</v>
      </c>
      <c r="D23220" t="s">
        <v>1263</v>
      </c>
      <c r="E23220">
        <v>30</v>
      </c>
    </row>
    <row r="23221" spans="1:5" ht="13.5" customHeight="1">
      <c r="A23221">
        <v>382.13</v>
      </c>
      <c r="B23221" t="str">
        <f t="shared" si="362"/>
        <v>382.13---31</v>
      </c>
      <c r="C23221" t="s">
        <v>989</v>
      </c>
      <c r="D23221" t="s">
        <v>738</v>
      </c>
      <c r="E23221">
        <v>31</v>
      </c>
    </row>
    <row r="23222" spans="1:5" ht="13.5" customHeight="1">
      <c r="A23222">
        <v>382.13</v>
      </c>
      <c r="B23222" t="str">
        <f t="shared" si="362"/>
        <v>382.13---32</v>
      </c>
      <c r="C23222" t="s">
        <v>799</v>
      </c>
      <c r="D23222" t="s">
        <v>809</v>
      </c>
      <c r="E23222">
        <v>32</v>
      </c>
    </row>
    <row r="23223" spans="1:5" ht="13.5" customHeight="1">
      <c r="A23223">
        <v>382.13</v>
      </c>
      <c r="B23223" t="str">
        <f t="shared" si="362"/>
        <v>382.13---33</v>
      </c>
      <c r="C23223" t="s">
        <v>747</v>
      </c>
      <c r="D23223" t="s">
        <v>1154</v>
      </c>
      <c r="E23223">
        <v>33</v>
      </c>
    </row>
    <row r="23224" spans="1:5" ht="13.5" customHeight="1">
      <c r="A23224">
        <v>382.13</v>
      </c>
      <c r="B23224" t="str">
        <f t="shared" si="362"/>
        <v>382.13---34</v>
      </c>
      <c r="C23224" t="s">
        <v>938</v>
      </c>
      <c r="D23224" t="s">
        <v>859</v>
      </c>
      <c r="E23224">
        <v>34</v>
      </c>
    </row>
    <row r="23225" spans="1:5" ht="13.5" customHeight="1">
      <c r="A23225">
        <v>382.13</v>
      </c>
      <c r="B23225" t="str">
        <f t="shared" si="362"/>
        <v>382.13---35</v>
      </c>
      <c r="C23225" t="s">
        <v>749</v>
      </c>
      <c r="D23225" t="s">
        <v>1082</v>
      </c>
      <c r="E23225">
        <v>35</v>
      </c>
    </row>
    <row r="23226" spans="1:5" ht="13.5" customHeight="1">
      <c r="A23226">
        <v>382.13</v>
      </c>
      <c r="B23226" t="str">
        <f t="shared" si="362"/>
        <v>382.13---36</v>
      </c>
      <c r="C23226" t="s">
        <v>1074</v>
      </c>
      <c r="D23226" t="s">
        <v>880</v>
      </c>
      <c r="E23226">
        <v>36</v>
      </c>
    </row>
    <row r="23227" spans="1:5" ht="13.5" customHeight="1">
      <c r="A23227">
        <v>382.13</v>
      </c>
      <c r="B23227" t="str">
        <f t="shared" si="362"/>
        <v>382.13---37</v>
      </c>
      <c r="C23227" t="s">
        <v>1019</v>
      </c>
      <c r="D23227" t="s">
        <v>734</v>
      </c>
      <c r="E23227">
        <v>37</v>
      </c>
    </row>
    <row r="23228" spans="1:5" ht="13.5" customHeight="1">
      <c r="A23228">
        <v>382.13</v>
      </c>
      <c r="B23228" t="str">
        <f t="shared" si="362"/>
        <v>382.13---38</v>
      </c>
      <c r="C23228" t="s">
        <v>820</v>
      </c>
      <c r="D23228" t="s">
        <v>882</v>
      </c>
      <c r="E23228">
        <v>38</v>
      </c>
    </row>
    <row r="23229" spans="1:5" ht="13.5" customHeight="1">
      <c r="A23229">
        <v>382.13</v>
      </c>
      <c r="B23229" t="str">
        <f t="shared" si="362"/>
        <v>382.13---39</v>
      </c>
      <c r="C23229" t="s">
        <v>824</v>
      </c>
      <c r="D23229" t="s">
        <v>752</v>
      </c>
      <c r="E23229">
        <v>39</v>
      </c>
    </row>
    <row r="23230" spans="1:5" ht="13.5" customHeight="1">
      <c r="A23230">
        <v>382.13</v>
      </c>
      <c r="B23230" t="str">
        <f t="shared" si="362"/>
        <v>382.13---40</v>
      </c>
      <c r="C23230" t="s">
        <v>826</v>
      </c>
      <c r="D23230" t="s">
        <v>1079</v>
      </c>
      <c r="E23230">
        <v>40</v>
      </c>
    </row>
    <row r="23231" spans="1:5" ht="13.5" customHeight="1">
      <c r="A23231">
        <v>382.13</v>
      </c>
      <c r="B23231" t="str">
        <f t="shared" si="362"/>
        <v>382.13---41</v>
      </c>
      <c r="C23231" t="s">
        <v>755</v>
      </c>
      <c r="D23231" t="s">
        <v>1146</v>
      </c>
      <c r="E23231">
        <v>41</v>
      </c>
    </row>
    <row r="23232" spans="1:5" ht="13.5" customHeight="1">
      <c r="A23232">
        <v>382.13</v>
      </c>
      <c r="B23232" t="str">
        <f t="shared" si="362"/>
        <v>382.13---42</v>
      </c>
      <c r="C23232" t="s">
        <v>832</v>
      </c>
      <c r="D23232" t="s">
        <v>949</v>
      </c>
      <c r="E23232">
        <v>42</v>
      </c>
    </row>
    <row r="23233" spans="1:5" ht="13.5" customHeight="1">
      <c r="A23233">
        <v>382.13</v>
      </c>
      <c r="B23233" t="str">
        <f t="shared" si="362"/>
        <v>382.13---43</v>
      </c>
      <c r="C23233" t="s">
        <v>991</v>
      </c>
      <c r="D23233" t="s">
        <v>966</v>
      </c>
      <c r="E23233">
        <v>43</v>
      </c>
    </row>
    <row r="23234" spans="1:5" ht="13.5" customHeight="1">
      <c r="A23234">
        <v>382.13</v>
      </c>
      <c r="B23234" t="str">
        <f t="shared" si="362"/>
        <v>382.13---44</v>
      </c>
      <c r="C23234" t="s">
        <v>836</v>
      </c>
      <c r="D23234" t="s">
        <v>835</v>
      </c>
      <c r="E23234">
        <v>44</v>
      </c>
    </row>
    <row r="23235" spans="1:5" ht="13.5" customHeight="1">
      <c r="A23235">
        <v>382.13</v>
      </c>
      <c r="B23235" t="str">
        <f t="shared" ref="B23235:B23298" si="363">A23235&amp;"---"&amp;E23235</f>
        <v>382.13---45</v>
      </c>
      <c r="C23235" t="s">
        <v>967</v>
      </c>
      <c r="D23235" t="s">
        <v>1046</v>
      </c>
      <c r="E23235">
        <v>45</v>
      </c>
    </row>
    <row r="23236" spans="1:5" ht="13.5" customHeight="1">
      <c r="A23236">
        <v>382.13</v>
      </c>
      <c r="B23236" t="str">
        <f t="shared" si="363"/>
        <v>382.13---46</v>
      </c>
      <c r="C23236" t="s">
        <v>1111</v>
      </c>
      <c r="D23236" t="s">
        <v>1045</v>
      </c>
      <c r="E23236">
        <v>46</v>
      </c>
    </row>
    <row r="23237" spans="1:5" ht="13.5" customHeight="1">
      <c r="A23237">
        <v>382.13</v>
      </c>
      <c r="B23237" t="str">
        <f t="shared" si="363"/>
        <v>382.13---47</v>
      </c>
      <c r="C23237" t="s">
        <v>801</v>
      </c>
      <c r="D23237" t="s">
        <v>810</v>
      </c>
      <c r="E23237">
        <v>47</v>
      </c>
    </row>
    <row r="23238" spans="1:5" ht="13.5" customHeight="1">
      <c r="A23238">
        <v>382.13</v>
      </c>
      <c r="B23238" t="str">
        <f t="shared" si="363"/>
        <v>382.13---48</v>
      </c>
      <c r="C23238" t="s">
        <v>868</v>
      </c>
      <c r="D23238" t="s">
        <v>758</v>
      </c>
      <c r="E23238">
        <v>48</v>
      </c>
    </row>
    <row r="23239" spans="1:5" ht="13.5" customHeight="1">
      <c r="A23239">
        <v>382.13</v>
      </c>
      <c r="B23239" t="str">
        <f t="shared" si="363"/>
        <v>382.13---49</v>
      </c>
      <c r="C23239" t="s">
        <v>948</v>
      </c>
      <c r="D23239" t="s">
        <v>1010</v>
      </c>
      <c r="E23239">
        <v>49</v>
      </c>
    </row>
    <row r="23240" spans="1:5" ht="13.5" customHeight="1">
      <c r="A23240">
        <v>382.13</v>
      </c>
      <c r="B23240" t="str">
        <f t="shared" si="363"/>
        <v>382.13---50</v>
      </c>
      <c r="C23240" t="s">
        <v>1011</v>
      </c>
      <c r="D23240" t="s">
        <v>856</v>
      </c>
      <c r="E23240">
        <v>50</v>
      </c>
    </row>
    <row r="23241" spans="1:5" ht="13.5" customHeight="1">
      <c r="A23241">
        <v>382.13</v>
      </c>
      <c r="B23241" t="str">
        <f t="shared" si="363"/>
        <v>382.13---51</v>
      </c>
      <c r="C23241" t="s">
        <v>5912</v>
      </c>
      <c r="D23241" t="s">
        <v>764</v>
      </c>
      <c r="E23241">
        <v>51</v>
      </c>
    </row>
    <row r="23242" spans="1:5" ht="13.5" customHeight="1">
      <c r="A23242">
        <v>382.13</v>
      </c>
      <c r="B23242" t="str">
        <f t="shared" si="363"/>
        <v>382.13---52</v>
      </c>
      <c r="C23242" t="s">
        <v>5929</v>
      </c>
      <c r="D23242" t="s">
        <v>813</v>
      </c>
      <c r="E23242">
        <v>52</v>
      </c>
    </row>
    <row r="23243" spans="1:5" ht="13.5" customHeight="1">
      <c r="A23243">
        <v>382.13</v>
      </c>
      <c r="B23243" t="str">
        <f t="shared" si="363"/>
        <v>382.13---53</v>
      </c>
      <c r="C23243" t="s">
        <v>5946</v>
      </c>
      <c r="D23243" t="s">
        <v>893</v>
      </c>
      <c r="E23243">
        <v>53</v>
      </c>
    </row>
    <row r="23244" spans="1:5" ht="13.5" customHeight="1">
      <c r="A23244">
        <v>382.13</v>
      </c>
      <c r="B23244" t="str">
        <f t="shared" si="363"/>
        <v>382.13---54</v>
      </c>
      <c r="C23244" t="s">
        <v>5947</v>
      </c>
      <c r="D23244" t="s">
        <v>884</v>
      </c>
      <c r="E23244">
        <v>54</v>
      </c>
    </row>
    <row r="23245" spans="1:5" ht="13.5" customHeight="1">
      <c r="A23245">
        <v>382.13</v>
      </c>
      <c r="B23245" t="str">
        <f t="shared" si="363"/>
        <v>382.13---55</v>
      </c>
      <c r="C23245" t="s">
        <v>5967</v>
      </c>
      <c r="D23245" t="s">
        <v>986</v>
      </c>
      <c r="E23245">
        <v>55</v>
      </c>
    </row>
    <row r="23246" spans="1:5" ht="13.5" customHeight="1">
      <c r="A23246">
        <v>382.13</v>
      </c>
      <c r="B23246" t="str">
        <f t="shared" si="363"/>
        <v>382.13---56</v>
      </c>
      <c r="C23246" t="s">
        <v>5983</v>
      </c>
      <c r="D23246" t="s">
        <v>1023</v>
      </c>
      <c r="E23246">
        <v>56</v>
      </c>
    </row>
    <row r="23247" spans="1:5" ht="13.5" customHeight="1">
      <c r="A23247">
        <v>382.13</v>
      </c>
      <c r="B23247" t="str">
        <f t="shared" si="363"/>
        <v>382.13---57</v>
      </c>
      <c r="C23247" t="s">
        <v>5915</v>
      </c>
      <c r="D23247" t="s">
        <v>772</v>
      </c>
      <c r="E23247">
        <v>57</v>
      </c>
    </row>
    <row r="23248" spans="1:5" ht="13.5" customHeight="1">
      <c r="A23248">
        <v>382.13</v>
      </c>
      <c r="B23248" t="str">
        <f t="shared" si="363"/>
        <v>382.13---58</v>
      </c>
      <c r="C23248" t="s">
        <v>5970</v>
      </c>
      <c r="D23248" t="s">
        <v>999</v>
      </c>
      <c r="E23248">
        <v>58</v>
      </c>
    </row>
    <row r="23249" spans="1:5" ht="13.5" customHeight="1">
      <c r="A23249">
        <v>382.13</v>
      </c>
      <c r="B23249" t="str">
        <f t="shared" si="363"/>
        <v>382.13---59</v>
      </c>
      <c r="C23249" t="s">
        <v>5926</v>
      </c>
      <c r="D23249" t="s">
        <v>843</v>
      </c>
      <c r="E23249">
        <v>59</v>
      </c>
    </row>
    <row r="23250" spans="1:5" ht="13.5" customHeight="1">
      <c r="A23250">
        <v>382.13</v>
      </c>
      <c r="B23250" t="str">
        <f t="shared" si="363"/>
        <v>382.13---60</v>
      </c>
      <c r="C23250" t="s">
        <v>5917</v>
      </c>
      <c r="D23250" t="s">
        <v>789</v>
      </c>
      <c r="E23250">
        <v>60</v>
      </c>
    </row>
    <row r="23251" spans="1:5" ht="13.5" customHeight="1">
      <c r="A23251">
        <v>382.13</v>
      </c>
      <c r="B23251" t="str">
        <f t="shared" si="363"/>
        <v>382.13---61</v>
      </c>
      <c r="C23251" t="s">
        <v>5918</v>
      </c>
      <c r="D23251" t="s">
        <v>770</v>
      </c>
      <c r="E23251">
        <v>61</v>
      </c>
    </row>
    <row r="23252" spans="1:5" ht="13.5" customHeight="1">
      <c r="A23252">
        <v>382.13</v>
      </c>
      <c r="B23252" t="str">
        <f t="shared" si="363"/>
        <v>382.13---62</v>
      </c>
      <c r="C23252" t="s">
        <v>5932</v>
      </c>
      <c r="D23252" t="s">
        <v>846</v>
      </c>
      <c r="E23252">
        <v>62</v>
      </c>
    </row>
    <row r="23253" spans="1:5" ht="13.5" customHeight="1">
      <c r="A23253">
        <v>382.13</v>
      </c>
      <c r="B23253" t="str">
        <f t="shared" si="363"/>
        <v>382.13---63</v>
      </c>
      <c r="C23253" t="s">
        <v>5963</v>
      </c>
      <c r="D23253" t="s">
        <v>937</v>
      </c>
      <c r="E23253">
        <v>63</v>
      </c>
    </row>
    <row r="23254" spans="1:5" ht="13.5" customHeight="1">
      <c r="A23254">
        <v>382.13</v>
      </c>
      <c r="B23254" t="str">
        <f t="shared" si="363"/>
        <v>382.13---64</v>
      </c>
      <c r="C23254" t="s">
        <v>5933</v>
      </c>
      <c r="D23254" t="s">
        <v>855</v>
      </c>
      <c r="E23254">
        <v>64</v>
      </c>
    </row>
    <row r="23255" spans="1:5" ht="13.5" customHeight="1">
      <c r="A23255">
        <v>382.13</v>
      </c>
      <c r="B23255" t="str">
        <f t="shared" si="363"/>
        <v>382.13---65</v>
      </c>
      <c r="C23255" t="s">
        <v>5985</v>
      </c>
      <c r="D23255" t="s">
        <v>1159</v>
      </c>
      <c r="E23255">
        <v>65</v>
      </c>
    </row>
    <row r="23256" spans="1:5" ht="13.5" customHeight="1">
      <c r="A23256">
        <v>382.13</v>
      </c>
      <c r="B23256" t="str">
        <f t="shared" si="363"/>
        <v>382.13---66</v>
      </c>
      <c r="C23256" t="s">
        <v>5951</v>
      </c>
      <c r="D23256" t="s">
        <v>879</v>
      </c>
      <c r="E23256">
        <v>66</v>
      </c>
    </row>
    <row r="23257" spans="1:5" ht="13.5" customHeight="1">
      <c r="A23257">
        <v>382.13</v>
      </c>
      <c r="B23257" t="str">
        <f t="shared" si="363"/>
        <v>382.13---67</v>
      </c>
      <c r="C23257" t="s">
        <v>5935</v>
      </c>
      <c r="D23257" t="s">
        <v>816</v>
      </c>
      <c r="E23257">
        <v>67</v>
      </c>
    </row>
    <row r="23258" spans="1:5" ht="13.5" customHeight="1">
      <c r="A23258">
        <v>382.13</v>
      </c>
      <c r="B23258" t="str">
        <f t="shared" si="363"/>
        <v>382.13---68</v>
      </c>
      <c r="C23258" t="s">
        <v>6013</v>
      </c>
      <c r="D23258" t="s">
        <v>968</v>
      </c>
      <c r="E23258">
        <v>68</v>
      </c>
    </row>
    <row r="23259" spans="1:5" ht="13.5" customHeight="1">
      <c r="A23259">
        <v>382.13</v>
      </c>
      <c r="B23259" t="str">
        <f t="shared" si="363"/>
        <v>382.13---69</v>
      </c>
      <c r="C23259" t="s">
        <v>5954</v>
      </c>
      <c r="D23259" t="s">
        <v>1166</v>
      </c>
      <c r="E23259">
        <v>69</v>
      </c>
    </row>
    <row r="23260" spans="1:5" ht="13.5" customHeight="1">
      <c r="A23260">
        <v>382.13</v>
      </c>
      <c r="B23260" t="str">
        <f t="shared" si="363"/>
        <v>382.13---70</v>
      </c>
      <c r="C23260" t="s">
        <v>5957</v>
      </c>
      <c r="D23260" t="s">
        <v>913</v>
      </c>
      <c r="E23260">
        <v>70</v>
      </c>
    </row>
    <row r="23261" spans="1:5" ht="13.5" customHeight="1">
      <c r="A23261">
        <v>382.13</v>
      </c>
      <c r="B23261" t="str">
        <f t="shared" si="363"/>
        <v>382.13---71</v>
      </c>
      <c r="C23261" t="s">
        <v>5991</v>
      </c>
      <c r="D23261" t="s">
        <v>1092</v>
      </c>
      <c r="E23261">
        <v>71</v>
      </c>
    </row>
    <row r="23262" spans="1:5" ht="13.5" customHeight="1">
      <c r="A23262">
        <v>382.13</v>
      </c>
      <c r="B23262" t="str">
        <f t="shared" si="363"/>
        <v>382.13---72</v>
      </c>
      <c r="C23262" t="s">
        <v>5924</v>
      </c>
      <c r="D23262" t="s">
        <v>726</v>
      </c>
      <c r="E23262">
        <v>72</v>
      </c>
    </row>
    <row r="23263" spans="1:5" ht="13.5" customHeight="1">
      <c r="A23263">
        <v>382.13</v>
      </c>
      <c r="B23263" t="str">
        <f t="shared" si="363"/>
        <v>382.13---73</v>
      </c>
      <c r="C23263" t="s">
        <v>5999</v>
      </c>
      <c r="D23263" t="s">
        <v>1371</v>
      </c>
      <c r="E23263">
        <v>73</v>
      </c>
    </row>
    <row r="23264" spans="1:5" ht="13.5" customHeight="1">
      <c r="A23264">
        <v>382.14</v>
      </c>
      <c r="B23264" t="str">
        <f t="shared" si="363"/>
        <v>382.14---1</v>
      </c>
      <c r="C23264" t="s">
        <v>4234</v>
      </c>
      <c r="D23264" t="s">
        <v>1457</v>
      </c>
      <c r="E23264">
        <v>1</v>
      </c>
    </row>
    <row r="23265" spans="1:5" ht="13.5" customHeight="1">
      <c r="A23265">
        <v>382.14</v>
      </c>
      <c r="B23265" t="str">
        <f t="shared" si="363"/>
        <v>382.14---2</v>
      </c>
      <c r="C23265" t="s">
        <v>4216</v>
      </c>
      <c r="D23265" t="s">
        <v>1457</v>
      </c>
      <c r="E23265">
        <v>2</v>
      </c>
    </row>
    <row r="23266" spans="1:5" ht="13.5" customHeight="1">
      <c r="A23266">
        <v>382.14</v>
      </c>
      <c r="B23266" t="str">
        <f t="shared" si="363"/>
        <v>382.14---3</v>
      </c>
      <c r="C23266" t="s">
        <v>4216</v>
      </c>
      <c r="D23266" t="s">
        <v>1251</v>
      </c>
      <c r="E23266">
        <v>3</v>
      </c>
    </row>
    <row r="23267" spans="1:5" ht="13.5" customHeight="1">
      <c r="A23267">
        <v>382.14</v>
      </c>
      <c r="B23267" t="str">
        <f t="shared" si="363"/>
        <v>382.14---4</v>
      </c>
      <c r="C23267" t="s">
        <v>4216</v>
      </c>
      <c r="D23267" t="s">
        <v>1046</v>
      </c>
      <c r="E23267">
        <v>4</v>
      </c>
    </row>
    <row r="23268" spans="1:5" ht="13.5" customHeight="1">
      <c r="A23268">
        <v>382.14</v>
      </c>
      <c r="B23268" t="str">
        <f t="shared" si="363"/>
        <v>382.14---5</v>
      </c>
      <c r="C23268" t="s">
        <v>4216</v>
      </c>
      <c r="D23268" t="s">
        <v>1045</v>
      </c>
      <c r="E23268">
        <v>5</v>
      </c>
    </row>
    <row r="23269" spans="1:5" ht="13.5" customHeight="1">
      <c r="A23269">
        <v>382.14</v>
      </c>
      <c r="B23269" t="str">
        <f t="shared" si="363"/>
        <v>382.14---6</v>
      </c>
      <c r="C23269" t="s">
        <v>4216</v>
      </c>
      <c r="D23269" t="s">
        <v>810</v>
      </c>
      <c r="E23269">
        <v>6</v>
      </c>
    </row>
    <row r="23270" spans="1:5" ht="13.5" customHeight="1">
      <c r="A23270">
        <v>382.14</v>
      </c>
      <c r="B23270" t="str">
        <f t="shared" si="363"/>
        <v>382.14---7</v>
      </c>
      <c r="C23270" t="s">
        <v>4216</v>
      </c>
      <c r="D23270" t="s">
        <v>1041</v>
      </c>
      <c r="E23270">
        <v>7</v>
      </c>
    </row>
    <row r="23271" spans="1:5" ht="13.5" customHeight="1">
      <c r="A23271">
        <v>382.14</v>
      </c>
      <c r="B23271" t="str">
        <f t="shared" si="363"/>
        <v>382.14---8</v>
      </c>
      <c r="C23271" t="s">
        <v>4216</v>
      </c>
      <c r="D23271" t="s">
        <v>1146</v>
      </c>
      <c r="E23271">
        <v>8</v>
      </c>
    </row>
    <row r="23272" spans="1:5" ht="13.5" customHeight="1">
      <c r="A23272">
        <v>382.14</v>
      </c>
      <c r="B23272" t="str">
        <f t="shared" si="363"/>
        <v>382.14---9</v>
      </c>
      <c r="C23272" t="s">
        <v>4216</v>
      </c>
      <c r="D23272" t="s">
        <v>1092</v>
      </c>
      <c r="E23272">
        <v>9</v>
      </c>
    </row>
    <row r="23273" spans="1:5" ht="13.5" customHeight="1">
      <c r="A23273">
        <v>382.14</v>
      </c>
      <c r="B23273" t="str">
        <f t="shared" si="363"/>
        <v>382.14---10</v>
      </c>
      <c r="C23273" t="s">
        <v>4216</v>
      </c>
      <c r="D23273" t="s">
        <v>713</v>
      </c>
      <c r="E23273">
        <v>10</v>
      </c>
    </row>
    <row r="23274" spans="1:5" ht="13.5" customHeight="1">
      <c r="A23274">
        <v>382.14</v>
      </c>
      <c r="B23274" t="str">
        <f t="shared" si="363"/>
        <v>382.14---11</v>
      </c>
      <c r="C23274" t="s">
        <v>4216</v>
      </c>
      <c r="D23274" t="s">
        <v>842</v>
      </c>
      <c r="E23274">
        <v>11</v>
      </c>
    </row>
    <row r="23275" spans="1:5" ht="13.5" customHeight="1">
      <c r="A23275">
        <v>382.14</v>
      </c>
      <c r="B23275" t="str">
        <f t="shared" si="363"/>
        <v>382.14---12</v>
      </c>
      <c r="C23275" t="s">
        <v>4216</v>
      </c>
      <c r="D23275" t="s">
        <v>825</v>
      </c>
      <c r="E23275">
        <v>12</v>
      </c>
    </row>
    <row r="23276" spans="1:5" ht="13.5" customHeight="1">
      <c r="A23276">
        <v>382.14</v>
      </c>
      <c r="B23276" t="str">
        <f t="shared" si="363"/>
        <v>382.14---13</v>
      </c>
      <c r="C23276" t="s">
        <v>4216</v>
      </c>
      <c r="D23276" t="s">
        <v>809</v>
      </c>
      <c r="E23276">
        <v>13</v>
      </c>
    </row>
    <row r="23277" spans="1:5" ht="13.5" customHeight="1">
      <c r="A23277">
        <v>382.14</v>
      </c>
      <c r="B23277" t="str">
        <f t="shared" si="363"/>
        <v>382.14---14</v>
      </c>
      <c r="C23277" t="s">
        <v>4220</v>
      </c>
      <c r="D23277" t="s">
        <v>1270</v>
      </c>
      <c r="E23277">
        <v>14</v>
      </c>
    </row>
    <row r="23278" spans="1:5" ht="13.5" customHeight="1">
      <c r="A23278">
        <v>382.14</v>
      </c>
      <c r="B23278" t="str">
        <f t="shared" si="363"/>
        <v>382.14---15</v>
      </c>
      <c r="C23278" t="s">
        <v>4228</v>
      </c>
      <c r="D23278" t="s">
        <v>1181</v>
      </c>
      <c r="E23278">
        <v>15</v>
      </c>
    </row>
    <row r="23279" spans="1:5" ht="13.5" customHeight="1">
      <c r="A23279">
        <v>382.14</v>
      </c>
      <c r="B23279" t="str">
        <f t="shared" si="363"/>
        <v>382.14---16</v>
      </c>
      <c r="C23279" t="s">
        <v>4223</v>
      </c>
      <c r="D23279" t="s">
        <v>1084</v>
      </c>
      <c r="E23279">
        <v>16</v>
      </c>
    </row>
    <row r="23280" spans="1:5" ht="13.5" customHeight="1">
      <c r="A23280">
        <v>382.14</v>
      </c>
      <c r="B23280" t="str">
        <f t="shared" si="363"/>
        <v>382.14---17</v>
      </c>
      <c r="C23280" t="s">
        <v>4276</v>
      </c>
      <c r="D23280" t="s">
        <v>856</v>
      </c>
      <c r="E23280">
        <v>17</v>
      </c>
    </row>
    <row r="23281" spans="1:5" ht="13.5" customHeight="1">
      <c r="A23281">
        <v>382.14</v>
      </c>
      <c r="B23281" t="str">
        <f t="shared" si="363"/>
        <v>382.14---18</v>
      </c>
      <c r="C23281" t="s">
        <v>4259</v>
      </c>
      <c r="D23281" t="s">
        <v>1023</v>
      </c>
      <c r="E23281">
        <v>18</v>
      </c>
    </row>
    <row r="23282" spans="1:5" ht="13.5" customHeight="1">
      <c r="A23282">
        <v>382.14</v>
      </c>
      <c r="B23282" t="str">
        <f t="shared" si="363"/>
        <v>382.14---19</v>
      </c>
      <c r="C23282" t="s">
        <v>4254</v>
      </c>
      <c r="D23282" t="s">
        <v>968</v>
      </c>
      <c r="E23282">
        <v>19</v>
      </c>
    </row>
    <row r="23283" spans="1:5" ht="13.5" customHeight="1">
      <c r="A23283">
        <v>382.14</v>
      </c>
      <c r="B23283" t="str">
        <f t="shared" si="363"/>
        <v>382.14---20</v>
      </c>
      <c r="C23283" t="s">
        <v>4235</v>
      </c>
      <c r="D23283" t="s">
        <v>846</v>
      </c>
      <c r="E23283">
        <v>20</v>
      </c>
    </row>
    <row r="23284" spans="1:5" ht="13.5" customHeight="1">
      <c r="A23284">
        <v>382.14</v>
      </c>
      <c r="B23284" t="str">
        <f t="shared" si="363"/>
        <v>382.14---21</v>
      </c>
      <c r="C23284" t="s">
        <v>4236</v>
      </c>
      <c r="D23284" t="s">
        <v>718</v>
      </c>
      <c r="E23284">
        <v>21</v>
      </c>
    </row>
    <row r="23285" spans="1:5" ht="13.5" customHeight="1">
      <c r="A23285">
        <v>382.14</v>
      </c>
      <c r="B23285" t="str">
        <f t="shared" si="363"/>
        <v>382.14---22</v>
      </c>
      <c r="C23285" t="s">
        <v>4277</v>
      </c>
      <c r="D23285" t="s">
        <v>722</v>
      </c>
      <c r="E23285">
        <v>22</v>
      </c>
    </row>
    <row r="23286" spans="1:5" ht="13.5" customHeight="1">
      <c r="A23286">
        <v>382.14</v>
      </c>
      <c r="B23286" t="str">
        <f t="shared" si="363"/>
        <v>382.14---23</v>
      </c>
      <c r="C23286" t="s">
        <v>4257</v>
      </c>
      <c r="D23286" t="s">
        <v>1186</v>
      </c>
      <c r="E23286">
        <v>23</v>
      </c>
    </row>
    <row r="23287" spans="1:5" ht="13.5" customHeight="1">
      <c r="A23287">
        <v>382.14</v>
      </c>
      <c r="B23287" t="str">
        <f t="shared" si="363"/>
        <v>382.14---24</v>
      </c>
      <c r="C23287" t="s">
        <v>1017</v>
      </c>
      <c r="D23287" t="s">
        <v>796</v>
      </c>
      <c r="E23287">
        <v>24</v>
      </c>
    </row>
    <row r="23288" spans="1:5" ht="13.5" customHeight="1">
      <c r="A23288">
        <v>382.14</v>
      </c>
      <c r="B23288" t="str">
        <f t="shared" si="363"/>
        <v>382.14---25</v>
      </c>
      <c r="C23288" t="s">
        <v>731</v>
      </c>
      <c r="D23288" t="s">
        <v>800</v>
      </c>
      <c r="E23288">
        <v>25</v>
      </c>
    </row>
    <row r="23289" spans="1:5" ht="13.5" customHeight="1">
      <c r="A23289">
        <v>382.14</v>
      </c>
      <c r="B23289" t="str">
        <f t="shared" si="363"/>
        <v>382.14---26</v>
      </c>
      <c r="C23289" t="s">
        <v>887</v>
      </c>
      <c r="D23289" t="s">
        <v>992</v>
      </c>
      <c r="E23289">
        <v>26</v>
      </c>
    </row>
    <row r="23290" spans="1:5" ht="13.5" customHeight="1">
      <c r="A23290">
        <v>382.14</v>
      </c>
      <c r="B23290" t="str">
        <f t="shared" si="363"/>
        <v>382.14---27</v>
      </c>
      <c r="C23290" t="s">
        <v>741</v>
      </c>
      <c r="D23290" t="s">
        <v>1248</v>
      </c>
      <c r="E23290">
        <v>27</v>
      </c>
    </row>
    <row r="23291" spans="1:5" ht="13.5" customHeight="1">
      <c r="A23291">
        <v>382.14</v>
      </c>
      <c r="B23291" t="str">
        <f t="shared" si="363"/>
        <v>382.14---28</v>
      </c>
      <c r="C23291" t="s">
        <v>743</v>
      </c>
      <c r="D23291" t="s">
        <v>754</v>
      </c>
      <c r="E23291">
        <v>28</v>
      </c>
    </row>
    <row r="23292" spans="1:5" ht="13.5" customHeight="1">
      <c r="A23292">
        <v>382.14</v>
      </c>
      <c r="B23292" t="str">
        <f t="shared" si="363"/>
        <v>382.14---29</v>
      </c>
      <c r="C23292" t="s">
        <v>745</v>
      </c>
      <c r="D23292" t="s">
        <v>837</v>
      </c>
      <c r="E23292">
        <v>29</v>
      </c>
    </row>
    <row r="23293" spans="1:5" ht="13.5" customHeight="1">
      <c r="A23293">
        <v>382.14</v>
      </c>
      <c r="B23293" t="str">
        <f t="shared" si="363"/>
        <v>382.14---30</v>
      </c>
      <c r="C23293" t="s">
        <v>987</v>
      </c>
      <c r="D23293" t="s">
        <v>1263</v>
      </c>
      <c r="E23293">
        <v>30</v>
      </c>
    </row>
    <row r="23294" spans="1:5" ht="13.5" customHeight="1">
      <c r="A23294">
        <v>382.14</v>
      </c>
      <c r="B23294" t="str">
        <f t="shared" si="363"/>
        <v>382.14---31</v>
      </c>
      <c r="C23294" t="s">
        <v>989</v>
      </c>
      <c r="D23294" t="s">
        <v>738</v>
      </c>
      <c r="E23294">
        <v>31</v>
      </c>
    </row>
    <row r="23295" spans="1:5" ht="13.5" customHeight="1">
      <c r="A23295">
        <v>382.14</v>
      </c>
      <c r="B23295" t="str">
        <f t="shared" si="363"/>
        <v>382.14---32</v>
      </c>
      <c r="C23295" t="s">
        <v>799</v>
      </c>
      <c r="D23295" t="s">
        <v>809</v>
      </c>
      <c r="E23295">
        <v>32</v>
      </c>
    </row>
    <row r="23296" spans="1:5" ht="13.5" customHeight="1">
      <c r="A23296">
        <v>382.14</v>
      </c>
      <c r="B23296" t="str">
        <f t="shared" si="363"/>
        <v>382.14---33</v>
      </c>
      <c r="C23296" t="s">
        <v>747</v>
      </c>
      <c r="D23296" t="s">
        <v>1154</v>
      </c>
      <c r="E23296">
        <v>33</v>
      </c>
    </row>
    <row r="23297" spans="1:5" ht="13.5" customHeight="1">
      <c r="A23297">
        <v>382.14</v>
      </c>
      <c r="B23297" t="str">
        <f t="shared" si="363"/>
        <v>382.14---34</v>
      </c>
      <c r="C23297" t="s">
        <v>938</v>
      </c>
      <c r="D23297" t="s">
        <v>859</v>
      </c>
      <c r="E23297">
        <v>34</v>
      </c>
    </row>
    <row r="23298" spans="1:5" ht="13.5" customHeight="1">
      <c r="A23298">
        <v>382.14</v>
      </c>
      <c r="B23298" t="str">
        <f t="shared" si="363"/>
        <v>382.14---35</v>
      </c>
      <c r="C23298" t="s">
        <v>749</v>
      </c>
      <c r="D23298" t="s">
        <v>1082</v>
      </c>
      <c r="E23298">
        <v>35</v>
      </c>
    </row>
    <row r="23299" spans="1:5" ht="13.5" customHeight="1">
      <c r="A23299">
        <v>382.14</v>
      </c>
      <c r="B23299" t="str">
        <f t="shared" ref="B23299:B23362" si="364">A23299&amp;"---"&amp;E23299</f>
        <v>382.14---36</v>
      </c>
      <c r="C23299" t="s">
        <v>1074</v>
      </c>
      <c r="D23299" t="s">
        <v>880</v>
      </c>
      <c r="E23299">
        <v>36</v>
      </c>
    </row>
    <row r="23300" spans="1:5" ht="13.5" customHeight="1">
      <c r="A23300">
        <v>382.14</v>
      </c>
      <c r="B23300" t="str">
        <f t="shared" si="364"/>
        <v>382.14---37</v>
      </c>
      <c r="C23300" t="s">
        <v>1019</v>
      </c>
      <c r="D23300" t="s">
        <v>734</v>
      </c>
      <c r="E23300">
        <v>37</v>
      </c>
    </row>
    <row r="23301" spans="1:5" ht="13.5" customHeight="1">
      <c r="A23301">
        <v>382.14</v>
      </c>
      <c r="B23301" t="str">
        <f t="shared" si="364"/>
        <v>382.14---38</v>
      </c>
      <c r="C23301" t="s">
        <v>820</v>
      </c>
      <c r="D23301" t="s">
        <v>882</v>
      </c>
      <c r="E23301">
        <v>38</v>
      </c>
    </row>
    <row r="23302" spans="1:5" ht="13.5" customHeight="1">
      <c r="A23302">
        <v>382.14</v>
      </c>
      <c r="B23302" t="str">
        <f t="shared" si="364"/>
        <v>382.14---39</v>
      </c>
      <c r="C23302" t="s">
        <v>824</v>
      </c>
      <c r="D23302" t="s">
        <v>752</v>
      </c>
      <c r="E23302">
        <v>39</v>
      </c>
    </row>
    <row r="23303" spans="1:5" ht="13.5" customHeight="1">
      <c r="A23303">
        <v>382.14</v>
      </c>
      <c r="B23303" t="str">
        <f t="shared" si="364"/>
        <v>382.14---40</v>
      </c>
      <c r="C23303" t="s">
        <v>826</v>
      </c>
      <c r="D23303" t="s">
        <v>1079</v>
      </c>
      <c r="E23303">
        <v>40</v>
      </c>
    </row>
    <row r="23304" spans="1:5" ht="13.5" customHeight="1">
      <c r="A23304">
        <v>382.14</v>
      </c>
      <c r="B23304" t="str">
        <f t="shared" si="364"/>
        <v>382.14---41</v>
      </c>
      <c r="C23304" t="s">
        <v>755</v>
      </c>
      <c r="D23304" t="s">
        <v>1146</v>
      </c>
      <c r="E23304">
        <v>41</v>
      </c>
    </row>
    <row r="23305" spans="1:5" ht="13.5" customHeight="1">
      <c r="A23305">
        <v>382.14</v>
      </c>
      <c r="B23305" t="str">
        <f t="shared" si="364"/>
        <v>382.14---42</v>
      </c>
      <c r="C23305" t="s">
        <v>832</v>
      </c>
      <c r="D23305" t="s">
        <v>949</v>
      </c>
      <c r="E23305">
        <v>42</v>
      </c>
    </row>
    <row r="23306" spans="1:5" ht="13.5" customHeight="1">
      <c r="A23306">
        <v>382.14</v>
      </c>
      <c r="B23306" t="str">
        <f t="shared" si="364"/>
        <v>382.14---43</v>
      </c>
      <c r="C23306" t="s">
        <v>991</v>
      </c>
      <c r="D23306" t="s">
        <v>966</v>
      </c>
      <c r="E23306">
        <v>43</v>
      </c>
    </row>
    <row r="23307" spans="1:5" ht="13.5" customHeight="1">
      <c r="A23307">
        <v>382.14</v>
      </c>
      <c r="B23307" t="str">
        <f t="shared" si="364"/>
        <v>382.14---44</v>
      </c>
      <c r="C23307" t="s">
        <v>836</v>
      </c>
      <c r="D23307" t="s">
        <v>835</v>
      </c>
      <c r="E23307">
        <v>44</v>
      </c>
    </row>
    <row r="23308" spans="1:5" ht="13.5" customHeight="1">
      <c r="A23308">
        <v>382.14</v>
      </c>
      <c r="B23308" t="str">
        <f t="shared" si="364"/>
        <v>382.14---45</v>
      </c>
      <c r="C23308" t="s">
        <v>967</v>
      </c>
      <c r="D23308" t="s">
        <v>1046</v>
      </c>
      <c r="E23308">
        <v>45</v>
      </c>
    </row>
    <row r="23309" spans="1:5" ht="13.5" customHeight="1">
      <c r="A23309">
        <v>382.14</v>
      </c>
      <c r="B23309" t="str">
        <f t="shared" si="364"/>
        <v>382.14---46</v>
      </c>
      <c r="C23309" t="s">
        <v>1111</v>
      </c>
      <c r="D23309" t="s">
        <v>1045</v>
      </c>
      <c r="E23309">
        <v>46</v>
      </c>
    </row>
    <row r="23310" spans="1:5" ht="13.5" customHeight="1">
      <c r="A23310">
        <v>382.14</v>
      </c>
      <c r="B23310" t="str">
        <f t="shared" si="364"/>
        <v>382.14---47</v>
      </c>
      <c r="C23310" t="s">
        <v>801</v>
      </c>
      <c r="D23310" t="s">
        <v>810</v>
      </c>
      <c r="E23310">
        <v>47</v>
      </c>
    </row>
    <row r="23311" spans="1:5" ht="13.5" customHeight="1">
      <c r="A23311">
        <v>382.14</v>
      </c>
      <c r="B23311" t="str">
        <f t="shared" si="364"/>
        <v>382.14---48</v>
      </c>
      <c r="C23311" t="s">
        <v>868</v>
      </c>
      <c r="D23311" t="s">
        <v>758</v>
      </c>
      <c r="E23311">
        <v>48</v>
      </c>
    </row>
    <row r="23312" spans="1:5" ht="13.5" customHeight="1">
      <c r="A23312">
        <v>382.14</v>
      </c>
      <c r="B23312" t="str">
        <f t="shared" si="364"/>
        <v>382.14---49</v>
      </c>
      <c r="C23312" t="s">
        <v>948</v>
      </c>
      <c r="D23312" t="s">
        <v>1010</v>
      </c>
      <c r="E23312">
        <v>49</v>
      </c>
    </row>
    <row r="23313" spans="1:5" ht="13.5" customHeight="1">
      <c r="A23313">
        <v>382.14</v>
      </c>
      <c r="B23313" t="str">
        <f t="shared" si="364"/>
        <v>382.14---50</v>
      </c>
      <c r="C23313" t="s">
        <v>1011</v>
      </c>
      <c r="D23313" t="s">
        <v>856</v>
      </c>
      <c r="E23313">
        <v>50</v>
      </c>
    </row>
    <row r="23314" spans="1:5" ht="13.5" customHeight="1">
      <c r="A23314">
        <v>382.14</v>
      </c>
      <c r="B23314" t="str">
        <f t="shared" si="364"/>
        <v>382.14---51</v>
      </c>
      <c r="C23314" t="s">
        <v>5912</v>
      </c>
      <c r="D23314" t="s">
        <v>764</v>
      </c>
      <c r="E23314">
        <v>51</v>
      </c>
    </row>
    <row r="23315" spans="1:5" ht="13.5" customHeight="1">
      <c r="A23315">
        <v>382.14</v>
      </c>
      <c r="B23315" t="str">
        <f t="shared" si="364"/>
        <v>382.14---52</v>
      </c>
      <c r="C23315" t="s">
        <v>5929</v>
      </c>
      <c r="D23315" t="s">
        <v>813</v>
      </c>
      <c r="E23315">
        <v>52</v>
      </c>
    </row>
    <row r="23316" spans="1:5" ht="13.5" customHeight="1">
      <c r="A23316">
        <v>382.14</v>
      </c>
      <c r="B23316" t="str">
        <f t="shared" si="364"/>
        <v>382.14---53</v>
      </c>
      <c r="C23316" t="s">
        <v>5946</v>
      </c>
      <c r="D23316" t="s">
        <v>893</v>
      </c>
      <c r="E23316">
        <v>53</v>
      </c>
    </row>
    <row r="23317" spans="1:5" ht="13.5" customHeight="1">
      <c r="A23317">
        <v>382.14</v>
      </c>
      <c r="B23317" t="str">
        <f t="shared" si="364"/>
        <v>382.14---54</v>
      </c>
      <c r="C23317" t="s">
        <v>5947</v>
      </c>
      <c r="D23317" t="s">
        <v>884</v>
      </c>
      <c r="E23317">
        <v>54</v>
      </c>
    </row>
    <row r="23318" spans="1:5" ht="13.5" customHeight="1">
      <c r="A23318">
        <v>382.14</v>
      </c>
      <c r="B23318" t="str">
        <f t="shared" si="364"/>
        <v>382.14---55</v>
      </c>
      <c r="C23318" t="s">
        <v>5967</v>
      </c>
      <c r="D23318" t="s">
        <v>986</v>
      </c>
      <c r="E23318">
        <v>55</v>
      </c>
    </row>
    <row r="23319" spans="1:5" ht="13.5" customHeight="1">
      <c r="A23319">
        <v>382.14</v>
      </c>
      <c r="B23319" t="str">
        <f t="shared" si="364"/>
        <v>382.14---56</v>
      </c>
      <c r="C23319" t="s">
        <v>5983</v>
      </c>
      <c r="D23319" t="s">
        <v>1023</v>
      </c>
      <c r="E23319">
        <v>56</v>
      </c>
    </row>
    <row r="23320" spans="1:5" ht="13.5" customHeight="1">
      <c r="A23320">
        <v>382.14</v>
      </c>
      <c r="B23320" t="str">
        <f t="shared" si="364"/>
        <v>382.14---57</v>
      </c>
      <c r="C23320" t="s">
        <v>5915</v>
      </c>
      <c r="D23320" t="s">
        <v>772</v>
      </c>
      <c r="E23320">
        <v>57</v>
      </c>
    </row>
    <row r="23321" spans="1:5" ht="13.5" customHeight="1">
      <c r="A23321">
        <v>382.14</v>
      </c>
      <c r="B23321" t="str">
        <f t="shared" si="364"/>
        <v>382.14---58</v>
      </c>
      <c r="C23321" t="s">
        <v>5970</v>
      </c>
      <c r="D23321" t="s">
        <v>999</v>
      </c>
      <c r="E23321">
        <v>58</v>
      </c>
    </row>
    <row r="23322" spans="1:5" ht="13.5" customHeight="1">
      <c r="A23322">
        <v>382.14</v>
      </c>
      <c r="B23322" t="str">
        <f t="shared" si="364"/>
        <v>382.14---59</v>
      </c>
      <c r="C23322" t="s">
        <v>5926</v>
      </c>
      <c r="D23322" t="s">
        <v>843</v>
      </c>
      <c r="E23322">
        <v>59</v>
      </c>
    </row>
    <row r="23323" spans="1:5" ht="13.5" customHeight="1">
      <c r="A23323">
        <v>382.14</v>
      </c>
      <c r="B23323" t="str">
        <f t="shared" si="364"/>
        <v>382.14---60</v>
      </c>
      <c r="C23323" t="s">
        <v>5917</v>
      </c>
      <c r="D23323" t="s">
        <v>789</v>
      </c>
      <c r="E23323">
        <v>60</v>
      </c>
    </row>
    <row r="23324" spans="1:5" ht="13.5" customHeight="1">
      <c r="A23324">
        <v>382.14</v>
      </c>
      <c r="B23324" t="str">
        <f t="shared" si="364"/>
        <v>382.14---61</v>
      </c>
      <c r="C23324" t="s">
        <v>5918</v>
      </c>
      <c r="D23324" t="s">
        <v>770</v>
      </c>
      <c r="E23324">
        <v>61</v>
      </c>
    </row>
    <row r="23325" spans="1:5" ht="13.5" customHeight="1">
      <c r="A23325">
        <v>382.14</v>
      </c>
      <c r="B23325" t="str">
        <f t="shared" si="364"/>
        <v>382.14---62</v>
      </c>
      <c r="C23325" t="s">
        <v>5932</v>
      </c>
      <c r="D23325" t="s">
        <v>846</v>
      </c>
      <c r="E23325">
        <v>62</v>
      </c>
    </row>
    <row r="23326" spans="1:5" ht="13.5" customHeight="1">
      <c r="A23326">
        <v>382.14</v>
      </c>
      <c r="B23326" t="str">
        <f t="shared" si="364"/>
        <v>382.14---63</v>
      </c>
      <c r="C23326" t="s">
        <v>5963</v>
      </c>
      <c r="D23326" t="s">
        <v>937</v>
      </c>
      <c r="E23326">
        <v>63</v>
      </c>
    </row>
    <row r="23327" spans="1:5" ht="13.5" customHeight="1">
      <c r="A23327">
        <v>382.14</v>
      </c>
      <c r="B23327" t="str">
        <f t="shared" si="364"/>
        <v>382.14---64</v>
      </c>
      <c r="C23327" t="s">
        <v>5933</v>
      </c>
      <c r="D23327" t="s">
        <v>855</v>
      </c>
      <c r="E23327">
        <v>64</v>
      </c>
    </row>
    <row r="23328" spans="1:5" ht="13.5" customHeight="1">
      <c r="A23328">
        <v>382.14</v>
      </c>
      <c r="B23328" t="str">
        <f t="shared" si="364"/>
        <v>382.14---65</v>
      </c>
      <c r="C23328" t="s">
        <v>5985</v>
      </c>
      <c r="D23328" t="s">
        <v>1159</v>
      </c>
      <c r="E23328">
        <v>65</v>
      </c>
    </row>
    <row r="23329" spans="1:5" ht="13.5" customHeight="1">
      <c r="A23329">
        <v>382.14</v>
      </c>
      <c r="B23329" t="str">
        <f t="shared" si="364"/>
        <v>382.14---66</v>
      </c>
      <c r="C23329" t="s">
        <v>5951</v>
      </c>
      <c r="D23329" t="s">
        <v>879</v>
      </c>
      <c r="E23329">
        <v>66</v>
      </c>
    </row>
    <row r="23330" spans="1:5" ht="13.5" customHeight="1">
      <c r="A23330">
        <v>382.14</v>
      </c>
      <c r="B23330" t="str">
        <f t="shared" si="364"/>
        <v>382.14---67</v>
      </c>
      <c r="C23330" t="s">
        <v>5935</v>
      </c>
      <c r="D23330" t="s">
        <v>816</v>
      </c>
      <c r="E23330">
        <v>67</v>
      </c>
    </row>
    <row r="23331" spans="1:5" ht="13.5" customHeight="1">
      <c r="A23331">
        <v>382.14</v>
      </c>
      <c r="B23331" t="str">
        <f t="shared" si="364"/>
        <v>382.14---68</v>
      </c>
      <c r="C23331" t="s">
        <v>6013</v>
      </c>
      <c r="D23331" t="s">
        <v>968</v>
      </c>
      <c r="E23331">
        <v>68</v>
      </c>
    </row>
    <row r="23332" spans="1:5" ht="13.5" customHeight="1">
      <c r="A23332">
        <v>382.14</v>
      </c>
      <c r="B23332" t="str">
        <f t="shared" si="364"/>
        <v>382.14---69</v>
      </c>
      <c r="C23332" t="s">
        <v>5954</v>
      </c>
      <c r="D23332" t="s">
        <v>1166</v>
      </c>
      <c r="E23332">
        <v>69</v>
      </c>
    </row>
    <row r="23333" spans="1:5" ht="13.5" customHeight="1">
      <c r="A23333">
        <v>382.14</v>
      </c>
      <c r="B23333" t="str">
        <f t="shared" si="364"/>
        <v>382.14---70</v>
      </c>
      <c r="C23333" t="s">
        <v>5957</v>
      </c>
      <c r="D23333" t="s">
        <v>913</v>
      </c>
      <c r="E23333">
        <v>70</v>
      </c>
    </row>
    <row r="23334" spans="1:5" ht="13.5" customHeight="1">
      <c r="A23334">
        <v>382.14</v>
      </c>
      <c r="B23334" t="str">
        <f t="shared" si="364"/>
        <v>382.14---71</v>
      </c>
      <c r="C23334" t="s">
        <v>5991</v>
      </c>
      <c r="D23334" t="s">
        <v>1092</v>
      </c>
      <c r="E23334">
        <v>71</v>
      </c>
    </row>
    <row r="23335" spans="1:5" ht="13.5" customHeight="1">
      <c r="A23335">
        <v>382.14</v>
      </c>
      <c r="B23335" t="str">
        <f t="shared" si="364"/>
        <v>382.14---72</v>
      </c>
      <c r="C23335" t="s">
        <v>5924</v>
      </c>
      <c r="D23335" t="s">
        <v>726</v>
      </c>
      <c r="E23335">
        <v>72</v>
      </c>
    </row>
    <row r="23336" spans="1:5" ht="13.5" customHeight="1">
      <c r="A23336">
        <v>382.14</v>
      </c>
      <c r="B23336" t="str">
        <f t="shared" si="364"/>
        <v>382.14---73</v>
      </c>
      <c r="C23336" t="s">
        <v>5999</v>
      </c>
      <c r="D23336" t="s">
        <v>1371</v>
      </c>
      <c r="E23336">
        <v>73</v>
      </c>
    </row>
    <row r="23337" spans="1:5" ht="13.5" customHeight="1">
      <c r="A23337">
        <v>382.15</v>
      </c>
      <c r="B23337" t="str">
        <f t="shared" si="364"/>
        <v>382.15---1</v>
      </c>
      <c r="C23337" t="s">
        <v>4234</v>
      </c>
      <c r="D23337" t="s">
        <v>1457</v>
      </c>
      <c r="E23337">
        <v>1</v>
      </c>
    </row>
    <row r="23338" spans="1:5" ht="13.5" customHeight="1">
      <c r="A23338">
        <v>382.15</v>
      </c>
      <c r="B23338" t="str">
        <f t="shared" si="364"/>
        <v>382.15---2</v>
      </c>
      <c r="C23338" t="s">
        <v>4216</v>
      </c>
      <c r="D23338" t="s">
        <v>1457</v>
      </c>
      <c r="E23338">
        <v>2</v>
      </c>
    </row>
    <row r="23339" spans="1:5" ht="13.5" customHeight="1">
      <c r="A23339">
        <v>382.15</v>
      </c>
      <c r="B23339" t="str">
        <f t="shared" si="364"/>
        <v>382.15---3</v>
      </c>
      <c r="C23339" t="s">
        <v>4216</v>
      </c>
      <c r="D23339" t="s">
        <v>1251</v>
      </c>
      <c r="E23339">
        <v>3</v>
      </c>
    </row>
    <row r="23340" spans="1:5" ht="13.5" customHeight="1">
      <c r="A23340">
        <v>382.15</v>
      </c>
      <c r="B23340" t="str">
        <f t="shared" si="364"/>
        <v>382.15---4</v>
      </c>
      <c r="C23340" t="s">
        <v>4216</v>
      </c>
      <c r="D23340" t="s">
        <v>1046</v>
      </c>
      <c r="E23340">
        <v>4</v>
      </c>
    </row>
    <row r="23341" spans="1:5" ht="13.5" customHeight="1">
      <c r="A23341">
        <v>382.15</v>
      </c>
      <c r="B23341" t="str">
        <f t="shared" si="364"/>
        <v>382.15---5</v>
      </c>
      <c r="C23341" t="s">
        <v>4216</v>
      </c>
      <c r="D23341" t="s">
        <v>1045</v>
      </c>
      <c r="E23341">
        <v>5</v>
      </c>
    </row>
    <row r="23342" spans="1:5" ht="13.5" customHeight="1">
      <c r="A23342">
        <v>382.15</v>
      </c>
      <c r="B23342" t="str">
        <f t="shared" si="364"/>
        <v>382.15---6</v>
      </c>
      <c r="C23342" t="s">
        <v>4216</v>
      </c>
      <c r="D23342" t="s">
        <v>810</v>
      </c>
      <c r="E23342">
        <v>6</v>
      </c>
    </row>
    <row r="23343" spans="1:5" ht="13.5" customHeight="1">
      <c r="A23343">
        <v>382.15</v>
      </c>
      <c r="B23343" t="str">
        <f t="shared" si="364"/>
        <v>382.15---7</v>
      </c>
      <c r="C23343" t="s">
        <v>4216</v>
      </c>
      <c r="D23343" t="s">
        <v>1041</v>
      </c>
      <c r="E23343">
        <v>7</v>
      </c>
    </row>
    <row r="23344" spans="1:5" ht="13.5" customHeight="1">
      <c r="A23344">
        <v>382.15</v>
      </c>
      <c r="B23344" t="str">
        <f t="shared" si="364"/>
        <v>382.15---8</v>
      </c>
      <c r="C23344" t="s">
        <v>4216</v>
      </c>
      <c r="D23344" t="s">
        <v>1146</v>
      </c>
      <c r="E23344">
        <v>8</v>
      </c>
    </row>
    <row r="23345" spans="1:5" ht="13.5" customHeight="1">
      <c r="A23345">
        <v>382.15</v>
      </c>
      <c r="B23345" t="str">
        <f t="shared" si="364"/>
        <v>382.15---9</v>
      </c>
      <c r="C23345" t="s">
        <v>4216</v>
      </c>
      <c r="D23345" t="s">
        <v>1092</v>
      </c>
      <c r="E23345">
        <v>9</v>
      </c>
    </row>
    <row r="23346" spans="1:5" ht="13.5" customHeight="1">
      <c r="A23346">
        <v>382.15</v>
      </c>
      <c r="B23346" t="str">
        <f t="shared" si="364"/>
        <v>382.15---10</v>
      </c>
      <c r="C23346" t="s">
        <v>4216</v>
      </c>
      <c r="D23346" t="s">
        <v>713</v>
      </c>
      <c r="E23346">
        <v>10</v>
      </c>
    </row>
    <row r="23347" spans="1:5" ht="13.5" customHeight="1">
      <c r="A23347">
        <v>382.15</v>
      </c>
      <c r="B23347" t="str">
        <f t="shared" si="364"/>
        <v>382.15---11</v>
      </c>
      <c r="C23347" t="s">
        <v>4216</v>
      </c>
      <c r="D23347" t="s">
        <v>842</v>
      </c>
      <c r="E23347">
        <v>11</v>
      </c>
    </row>
    <row r="23348" spans="1:5" ht="13.5" customHeight="1">
      <c r="A23348">
        <v>382.15</v>
      </c>
      <c r="B23348" t="str">
        <f t="shared" si="364"/>
        <v>382.15---12</v>
      </c>
      <c r="C23348" t="s">
        <v>4216</v>
      </c>
      <c r="D23348" t="s">
        <v>825</v>
      </c>
      <c r="E23348">
        <v>12</v>
      </c>
    </row>
    <row r="23349" spans="1:5" ht="13.5" customHeight="1">
      <c r="A23349">
        <v>382.15</v>
      </c>
      <c r="B23349" t="str">
        <f t="shared" si="364"/>
        <v>382.15---13</v>
      </c>
      <c r="C23349" t="s">
        <v>4216</v>
      </c>
      <c r="D23349" t="s">
        <v>809</v>
      </c>
      <c r="E23349">
        <v>13</v>
      </c>
    </row>
    <row r="23350" spans="1:5" ht="13.5" customHeight="1">
      <c r="A23350">
        <v>382.15</v>
      </c>
      <c r="B23350" t="str">
        <f t="shared" si="364"/>
        <v>382.15---14</v>
      </c>
      <c r="C23350" t="s">
        <v>4220</v>
      </c>
      <c r="D23350" t="s">
        <v>1270</v>
      </c>
      <c r="E23350">
        <v>14</v>
      </c>
    </row>
    <row r="23351" spans="1:5" ht="13.5" customHeight="1">
      <c r="A23351">
        <v>382.15</v>
      </c>
      <c r="B23351" t="str">
        <f t="shared" si="364"/>
        <v>382.15---15</v>
      </c>
      <c r="C23351" t="s">
        <v>4228</v>
      </c>
      <c r="D23351" t="s">
        <v>1181</v>
      </c>
      <c r="E23351">
        <v>15</v>
      </c>
    </row>
    <row r="23352" spans="1:5" ht="13.5" customHeight="1">
      <c r="A23352">
        <v>382.15</v>
      </c>
      <c r="B23352" t="str">
        <f t="shared" si="364"/>
        <v>382.15---16</v>
      </c>
      <c r="C23352" t="s">
        <v>4223</v>
      </c>
      <c r="D23352" t="s">
        <v>1084</v>
      </c>
      <c r="E23352">
        <v>16</v>
      </c>
    </row>
    <row r="23353" spans="1:5" ht="13.5" customHeight="1">
      <c r="A23353">
        <v>382.15</v>
      </c>
      <c r="B23353" t="str">
        <f t="shared" si="364"/>
        <v>382.15---17</v>
      </c>
      <c r="C23353" t="s">
        <v>4276</v>
      </c>
      <c r="D23353" t="s">
        <v>856</v>
      </c>
      <c r="E23353">
        <v>17</v>
      </c>
    </row>
    <row r="23354" spans="1:5" ht="13.5" customHeight="1">
      <c r="A23354">
        <v>382.15</v>
      </c>
      <c r="B23354" t="str">
        <f t="shared" si="364"/>
        <v>382.15---18</v>
      </c>
      <c r="C23354" t="s">
        <v>4259</v>
      </c>
      <c r="D23354" t="s">
        <v>1023</v>
      </c>
      <c r="E23354">
        <v>18</v>
      </c>
    </row>
    <row r="23355" spans="1:5" ht="13.5" customHeight="1">
      <c r="A23355">
        <v>382.15</v>
      </c>
      <c r="B23355" t="str">
        <f t="shared" si="364"/>
        <v>382.15---19</v>
      </c>
      <c r="C23355" t="s">
        <v>4254</v>
      </c>
      <c r="D23355" t="s">
        <v>968</v>
      </c>
      <c r="E23355">
        <v>19</v>
      </c>
    </row>
    <row r="23356" spans="1:5" ht="13.5" customHeight="1">
      <c r="A23356">
        <v>382.15</v>
      </c>
      <c r="B23356" t="str">
        <f t="shared" si="364"/>
        <v>382.15---20</v>
      </c>
      <c r="C23356" t="s">
        <v>4235</v>
      </c>
      <c r="D23356" t="s">
        <v>846</v>
      </c>
      <c r="E23356">
        <v>20</v>
      </c>
    </row>
    <row r="23357" spans="1:5" ht="13.5" customHeight="1">
      <c r="A23357">
        <v>382.15</v>
      </c>
      <c r="B23357" t="str">
        <f t="shared" si="364"/>
        <v>382.15---21</v>
      </c>
      <c r="C23357" t="s">
        <v>4236</v>
      </c>
      <c r="D23357" t="s">
        <v>718</v>
      </c>
      <c r="E23357">
        <v>21</v>
      </c>
    </row>
    <row r="23358" spans="1:5" ht="13.5" customHeight="1">
      <c r="A23358">
        <v>382.15</v>
      </c>
      <c r="B23358" t="str">
        <f t="shared" si="364"/>
        <v>382.15---22</v>
      </c>
      <c r="C23358" t="s">
        <v>4277</v>
      </c>
      <c r="D23358" t="s">
        <v>722</v>
      </c>
      <c r="E23358">
        <v>22</v>
      </c>
    </row>
    <row r="23359" spans="1:5" ht="13.5" customHeight="1">
      <c r="A23359">
        <v>382.15</v>
      </c>
      <c r="B23359" t="str">
        <f t="shared" si="364"/>
        <v>382.15---23</v>
      </c>
      <c r="C23359" t="s">
        <v>4257</v>
      </c>
      <c r="D23359" t="s">
        <v>1186</v>
      </c>
      <c r="E23359">
        <v>23</v>
      </c>
    </row>
    <row r="23360" spans="1:5" ht="13.5" customHeight="1">
      <c r="A23360">
        <v>382.15</v>
      </c>
      <c r="B23360" t="str">
        <f t="shared" si="364"/>
        <v>382.15---24</v>
      </c>
      <c r="C23360" t="s">
        <v>1017</v>
      </c>
      <c r="D23360" t="s">
        <v>796</v>
      </c>
      <c r="E23360">
        <v>24</v>
      </c>
    </row>
    <row r="23361" spans="1:5" ht="13.5" customHeight="1">
      <c r="A23361">
        <v>382.15</v>
      </c>
      <c r="B23361" t="str">
        <f t="shared" si="364"/>
        <v>382.15---25</v>
      </c>
      <c r="C23361" t="s">
        <v>731</v>
      </c>
      <c r="D23361" t="s">
        <v>800</v>
      </c>
      <c r="E23361">
        <v>25</v>
      </c>
    </row>
    <row r="23362" spans="1:5" ht="13.5" customHeight="1">
      <c r="A23362">
        <v>382.15</v>
      </c>
      <c r="B23362" t="str">
        <f t="shared" si="364"/>
        <v>382.15---26</v>
      </c>
      <c r="C23362" t="s">
        <v>887</v>
      </c>
      <c r="D23362" t="s">
        <v>992</v>
      </c>
      <c r="E23362">
        <v>26</v>
      </c>
    </row>
    <row r="23363" spans="1:5" ht="13.5" customHeight="1">
      <c r="A23363">
        <v>382.15</v>
      </c>
      <c r="B23363" t="str">
        <f t="shared" ref="B23363:B23426" si="365">A23363&amp;"---"&amp;E23363</f>
        <v>382.15---27</v>
      </c>
      <c r="C23363" t="s">
        <v>741</v>
      </c>
      <c r="D23363" t="s">
        <v>1248</v>
      </c>
      <c r="E23363">
        <v>27</v>
      </c>
    </row>
    <row r="23364" spans="1:5" ht="13.5" customHeight="1">
      <c r="A23364">
        <v>382.15</v>
      </c>
      <c r="B23364" t="str">
        <f t="shared" si="365"/>
        <v>382.15---28</v>
      </c>
      <c r="C23364" t="s">
        <v>743</v>
      </c>
      <c r="D23364" t="s">
        <v>754</v>
      </c>
      <c r="E23364">
        <v>28</v>
      </c>
    </row>
    <row r="23365" spans="1:5" ht="13.5" customHeight="1">
      <c r="A23365">
        <v>382.15</v>
      </c>
      <c r="B23365" t="str">
        <f t="shared" si="365"/>
        <v>382.15---29</v>
      </c>
      <c r="C23365" t="s">
        <v>745</v>
      </c>
      <c r="D23365" t="s">
        <v>837</v>
      </c>
      <c r="E23365">
        <v>29</v>
      </c>
    </row>
    <row r="23366" spans="1:5" ht="13.5" customHeight="1">
      <c r="A23366">
        <v>382.15</v>
      </c>
      <c r="B23366" t="str">
        <f t="shared" si="365"/>
        <v>382.15---30</v>
      </c>
      <c r="C23366" t="s">
        <v>987</v>
      </c>
      <c r="D23366" t="s">
        <v>1263</v>
      </c>
      <c r="E23366">
        <v>30</v>
      </c>
    </row>
    <row r="23367" spans="1:5" ht="13.5" customHeight="1">
      <c r="A23367">
        <v>382.15</v>
      </c>
      <c r="B23367" t="str">
        <f t="shared" si="365"/>
        <v>382.15---31</v>
      </c>
      <c r="C23367" t="s">
        <v>989</v>
      </c>
      <c r="D23367" t="s">
        <v>738</v>
      </c>
      <c r="E23367">
        <v>31</v>
      </c>
    </row>
    <row r="23368" spans="1:5" ht="13.5" customHeight="1">
      <c r="A23368">
        <v>382.15</v>
      </c>
      <c r="B23368" t="str">
        <f t="shared" si="365"/>
        <v>382.15---32</v>
      </c>
      <c r="C23368" t="s">
        <v>799</v>
      </c>
      <c r="D23368" t="s">
        <v>809</v>
      </c>
      <c r="E23368">
        <v>32</v>
      </c>
    </row>
    <row r="23369" spans="1:5" ht="13.5" customHeight="1">
      <c r="A23369">
        <v>382.15</v>
      </c>
      <c r="B23369" t="str">
        <f t="shared" si="365"/>
        <v>382.15---33</v>
      </c>
      <c r="C23369" t="s">
        <v>747</v>
      </c>
      <c r="D23369" t="s">
        <v>1154</v>
      </c>
      <c r="E23369">
        <v>33</v>
      </c>
    </row>
    <row r="23370" spans="1:5" ht="13.5" customHeight="1">
      <c r="A23370">
        <v>382.15</v>
      </c>
      <c r="B23370" t="str">
        <f t="shared" si="365"/>
        <v>382.15---34</v>
      </c>
      <c r="C23370" t="s">
        <v>938</v>
      </c>
      <c r="D23370" t="s">
        <v>859</v>
      </c>
      <c r="E23370">
        <v>34</v>
      </c>
    </row>
    <row r="23371" spans="1:5" ht="13.5" customHeight="1">
      <c r="A23371">
        <v>382.15</v>
      </c>
      <c r="B23371" t="str">
        <f t="shared" si="365"/>
        <v>382.15---35</v>
      </c>
      <c r="C23371" t="s">
        <v>749</v>
      </c>
      <c r="D23371" t="s">
        <v>1082</v>
      </c>
      <c r="E23371">
        <v>35</v>
      </c>
    </row>
    <row r="23372" spans="1:5" ht="13.5" customHeight="1">
      <c r="A23372">
        <v>382.15</v>
      </c>
      <c r="B23372" t="str">
        <f t="shared" si="365"/>
        <v>382.15---36</v>
      </c>
      <c r="C23372" t="s">
        <v>1074</v>
      </c>
      <c r="D23372" t="s">
        <v>880</v>
      </c>
      <c r="E23372">
        <v>36</v>
      </c>
    </row>
    <row r="23373" spans="1:5" ht="13.5" customHeight="1">
      <c r="A23373">
        <v>382.15</v>
      </c>
      <c r="B23373" t="str">
        <f t="shared" si="365"/>
        <v>382.15---37</v>
      </c>
      <c r="C23373" t="s">
        <v>1019</v>
      </c>
      <c r="D23373" t="s">
        <v>734</v>
      </c>
      <c r="E23373">
        <v>37</v>
      </c>
    </row>
    <row r="23374" spans="1:5" ht="13.5" customHeight="1">
      <c r="A23374">
        <v>382.15</v>
      </c>
      <c r="B23374" t="str">
        <f t="shared" si="365"/>
        <v>382.15---38</v>
      </c>
      <c r="C23374" t="s">
        <v>820</v>
      </c>
      <c r="D23374" t="s">
        <v>882</v>
      </c>
      <c r="E23374">
        <v>38</v>
      </c>
    </row>
    <row r="23375" spans="1:5" ht="13.5" customHeight="1">
      <c r="A23375">
        <v>382.15</v>
      </c>
      <c r="B23375" t="str">
        <f t="shared" si="365"/>
        <v>382.15---39</v>
      </c>
      <c r="C23375" t="s">
        <v>824</v>
      </c>
      <c r="D23375" t="s">
        <v>752</v>
      </c>
      <c r="E23375">
        <v>39</v>
      </c>
    </row>
    <row r="23376" spans="1:5" ht="13.5" customHeight="1">
      <c r="A23376">
        <v>382.15</v>
      </c>
      <c r="B23376" t="str">
        <f t="shared" si="365"/>
        <v>382.15---40</v>
      </c>
      <c r="C23376" t="s">
        <v>826</v>
      </c>
      <c r="D23376" t="s">
        <v>1079</v>
      </c>
      <c r="E23376">
        <v>40</v>
      </c>
    </row>
    <row r="23377" spans="1:5" ht="13.5" customHeight="1">
      <c r="A23377">
        <v>382.15</v>
      </c>
      <c r="B23377" t="str">
        <f t="shared" si="365"/>
        <v>382.15---41</v>
      </c>
      <c r="C23377" t="s">
        <v>755</v>
      </c>
      <c r="D23377" t="s">
        <v>1146</v>
      </c>
      <c r="E23377">
        <v>41</v>
      </c>
    </row>
    <row r="23378" spans="1:5" ht="13.5" customHeight="1">
      <c r="A23378">
        <v>382.15</v>
      </c>
      <c r="B23378" t="str">
        <f t="shared" si="365"/>
        <v>382.15---42</v>
      </c>
      <c r="C23378" t="s">
        <v>832</v>
      </c>
      <c r="D23378" t="s">
        <v>949</v>
      </c>
      <c r="E23378">
        <v>42</v>
      </c>
    </row>
    <row r="23379" spans="1:5" ht="13.5" customHeight="1">
      <c r="A23379">
        <v>382.15</v>
      </c>
      <c r="B23379" t="str">
        <f t="shared" si="365"/>
        <v>382.15---43</v>
      </c>
      <c r="C23379" t="s">
        <v>991</v>
      </c>
      <c r="D23379" t="s">
        <v>966</v>
      </c>
      <c r="E23379">
        <v>43</v>
      </c>
    </row>
    <row r="23380" spans="1:5" ht="13.5" customHeight="1">
      <c r="A23380">
        <v>382.15</v>
      </c>
      <c r="B23380" t="str">
        <f t="shared" si="365"/>
        <v>382.15---44</v>
      </c>
      <c r="C23380" t="s">
        <v>836</v>
      </c>
      <c r="D23380" t="s">
        <v>835</v>
      </c>
      <c r="E23380">
        <v>44</v>
      </c>
    </row>
    <row r="23381" spans="1:5" ht="13.5" customHeight="1">
      <c r="A23381">
        <v>382.15</v>
      </c>
      <c r="B23381" t="str">
        <f t="shared" si="365"/>
        <v>382.15---45</v>
      </c>
      <c r="C23381" t="s">
        <v>967</v>
      </c>
      <c r="D23381" t="s">
        <v>1046</v>
      </c>
      <c r="E23381">
        <v>45</v>
      </c>
    </row>
    <row r="23382" spans="1:5" ht="13.5" customHeight="1">
      <c r="A23382">
        <v>382.15</v>
      </c>
      <c r="B23382" t="str">
        <f t="shared" si="365"/>
        <v>382.15---46</v>
      </c>
      <c r="C23382" t="s">
        <v>1111</v>
      </c>
      <c r="D23382" t="s">
        <v>1045</v>
      </c>
      <c r="E23382">
        <v>46</v>
      </c>
    </row>
    <row r="23383" spans="1:5" ht="13.5" customHeight="1">
      <c r="A23383">
        <v>382.15</v>
      </c>
      <c r="B23383" t="str">
        <f t="shared" si="365"/>
        <v>382.15---47</v>
      </c>
      <c r="C23383" t="s">
        <v>801</v>
      </c>
      <c r="D23383" t="s">
        <v>810</v>
      </c>
      <c r="E23383">
        <v>47</v>
      </c>
    </row>
    <row r="23384" spans="1:5" ht="13.5" customHeight="1">
      <c r="A23384">
        <v>382.15</v>
      </c>
      <c r="B23384" t="str">
        <f t="shared" si="365"/>
        <v>382.15---48</v>
      </c>
      <c r="C23384" t="s">
        <v>868</v>
      </c>
      <c r="D23384" t="s">
        <v>758</v>
      </c>
      <c r="E23384">
        <v>48</v>
      </c>
    </row>
    <row r="23385" spans="1:5" ht="13.5" customHeight="1">
      <c r="A23385">
        <v>382.15</v>
      </c>
      <c r="B23385" t="str">
        <f t="shared" si="365"/>
        <v>382.15---49</v>
      </c>
      <c r="C23385" t="s">
        <v>948</v>
      </c>
      <c r="D23385" t="s">
        <v>1010</v>
      </c>
      <c r="E23385">
        <v>49</v>
      </c>
    </row>
    <row r="23386" spans="1:5" ht="13.5" customHeight="1">
      <c r="A23386">
        <v>382.15</v>
      </c>
      <c r="B23386" t="str">
        <f t="shared" si="365"/>
        <v>382.15---50</v>
      </c>
      <c r="C23386" t="s">
        <v>1011</v>
      </c>
      <c r="D23386" t="s">
        <v>856</v>
      </c>
      <c r="E23386">
        <v>50</v>
      </c>
    </row>
    <row r="23387" spans="1:5" ht="13.5" customHeight="1">
      <c r="A23387">
        <v>382.15</v>
      </c>
      <c r="B23387" t="str">
        <f t="shared" si="365"/>
        <v>382.15---51</v>
      </c>
      <c r="C23387" t="s">
        <v>5912</v>
      </c>
      <c r="D23387" t="s">
        <v>764</v>
      </c>
      <c r="E23387">
        <v>51</v>
      </c>
    </row>
    <row r="23388" spans="1:5" ht="13.5" customHeight="1">
      <c r="A23388">
        <v>382.15</v>
      </c>
      <c r="B23388" t="str">
        <f t="shared" si="365"/>
        <v>382.15---52</v>
      </c>
      <c r="C23388" t="s">
        <v>5929</v>
      </c>
      <c r="D23388" t="s">
        <v>813</v>
      </c>
      <c r="E23388">
        <v>52</v>
      </c>
    </row>
    <row r="23389" spans="1:5" ht="13.5" customHeight="1">
      <c r="A23389">
        <v>382.15</v>
      </c>
      <c r="B23389" t="str">
        <f t="shared" si="365"/>
        <v>382.15---53</v>
      </c>
      <c r="C23389" t="s">
        <v>5946</v>
      </c>
      <c r="D23389" t="s">
        <v>893</v>
      </c>
      <c r="E23389">
        <v>53</v>
      </c>
    </row>
    <row r="23390" spans="1:5" ht="13.5" customHeight="1">
      <c r="A23390">
        <v>382.15</v>
      </c>
      <c r="B23390" t="str">
        <f t="shared" si="365"/>
        <v>382.15---54</v>
      </c>
      <c r="C23390" t="s">
        <v>5947</v>
      </c>
      <c r="D23390" t="s">
        <v>884</v>
      </c>
      <c r="E23390">
        <v>54</v>
      </c>
    </row>
    <row r="23391" spans="1:5" ht="13.5" customHeight="1">
      <c r="A23391">
        <v>382.15</v>
      </c>
      <c r="B23391" t="str">
        <f t="shared" si="365"/>
        <v>382.15---55</v>
      </c>
      <c r="C23391" t="s">
        <v>5967</v>
      </c>
      <c r="D23391" t="s">
        <v>986</v>
      </c>
      <c r="E23391">
        <v>55</v>
      </c>
    </row>
    <row r="23392" spans="1:5" ht="13.5" customHeight="1">
      <c r="A23392">
        <v>382.15</v>
      </c>
      <c r="B23392" t="str">
        <f t="shared" si="365"/>
        <v>382.15---56</v>
      </c>
      <c r="C23392" t="s">
        <v>5983</v>
      </c>
      <c r="D23392" t="s">
        <v>1023</v>
      </c>
      <c r="E23392">
        <v>56</v>
      </c>
    </row>
    <row r="23393" spans="1:5" ht="13.5" customHeight="1">
      <c r="A23393">
        <v>382.15</v>
      </c>
      <c r="B23393" t="str">
        <f t="shared" si="365"/>
        <v>382.15---57</v>
      </c>
      <c r="C23393" t="s">
        <v>5915</v>
      </c>
      <c r="D23393" t="s">
        <v>772</v>
      </c>
      <c r="E23393">
        <v>57</v>
      </c>
    </row>
    <row r="23394" spans="1:5" ht="13.5" customHeight="1">
      <c r="A23394">
        <v>382.15</v>
      </c>
      <c r="B23394" t="str">
        <f t="shared" si="365"/>
        <v>382.15---58</v>
      </c>
      <c r="C23394" t="s">
        <v>5970</v>
      </c>
      <c r="D23394" t="s">
        <v>999</v>
      </c>
      <c r="E23394">
        <v>58</v>
      </c>
    </row>
    <row r="23395" spans="1:5" ht="13.5" customHeight="1">
      <c r="A23395">
        <v>382.15</v>
      </c>
      <c r="B23395" t="str">
        <f t="shared" si="365"/>
        <v>382.15---59</v>
      </c>
      <c r="C23395" t="s">
        <v>5926</v>
      </c>
      <c r="D23395" t="s">
        <v>843</v>
      </c>
      <c r="E23395">
        <v>59</v>
      </c>
    </row>
    <row r="23396" spans="1:5" ht="13.5" customHeight="1">
      <c r="A23396">
        <v>382.15</v>
      </c>
      <c r="B23396" t="str">
        <f t="shared" si="365"/>
        <v>382.15---60</v>
      </c>
      <c r="C23396" t="s">
        <v>5917</v>
      </c>
      <c r="D23396" t="s">
        <v>789</v>
      </c>
      <c r="E23396">
        <v>60</v>
      </c>
    </row>
    <row r="23397" spans="1:5" ht="13.5" customHeight="1">
      <c r="A23397">
        <v>382.15</v>
      </c>
      <c r="B23397" t="str">
        <f t="shared" si="365"/>
        <v>382.15---61</v>
      </c>
      <c r="C23397" t="s">
        <v>5918</v>
      </c>
      <c r="D23397" t="s">
        <v>770</v>
      </c>
      <c r="E23397">
        <v>61</v>
      </c>
    </row>
    <row r="23398" spans="1:5" ht="13.5" customHeight="1">
      <c r="A23398">
        <v>382.15</v>
      </c>
      <c r="B23398" t="str">
        <f t="shared" si="365"/>
        <v>382.15---62</v>
      </c>
      <c r="C23398" t="s">
        <v>5932</v>
      </c>
      <c r="D23398" t="s">
        <v>846</v>
      </c>
      <c r="E23398">
        <v>62</v>
      </c>
    </row>
    <row r="23399" spans="1:5" ht="13.5" customHeight="1">
      <c r="A23399">
        <v>382.15</v>
      </c>
      <c r="B23399" t="str">
        <f t="shared" si="365"/>
        <v>382.15---63</v>
      </c>
      <c r="C23399" t="s">
        <v>5963</v>
      </c>
      <c r="D23399" t="s">
        <v>937</v>
      </c>
      <c r="E23399">
        <v>63</v>
      </c>
    </row>
    <row r="23400" spans="1:5" ht="13.5" customHeight="1">
      <c r="A23400">
        <v>382.15</v>
      </c>
      <c r="B23400" t="str">
        <f t="shared" si="365"/>
        <v>382.15---64</v>
      </c>
      <c r="C23400" t="s">
        <v>5933</v>
      </c>
      <c r="D23400" t="s">
        <v>855</v>
      </c>
      <c r="E23400">
        <v>64</v>
      </c>
    </row>
    <row r="23401" spans="1:5" ht="13.5" customHeight="1">
      <c r="A23401">
        <v>382.15</v>
      </c>
      <c r="B23401" t="str">
        <f t="shared" si="365"/>
        <v>382.15---65</v>
      </c>
      <c r="C23401" t="s">
        <v>5985</v>
      </c>
      <c r="D23401" t="s">
        <v>1159</v>
      </c>
      <c r="E23401">
        <v>65</v>
      </c>
    </row>
    <row r="23402" spans="1:5" ht="13.5" customHeight="1">
      <c r="A23402">
        <v>382.15</v>
      </c>
      <c r="B23402" t="str">
        <f t="shared" si="365"/>
        <v>382.15---66</v>
      </c>
      <c r="C23402" t="s">
        <v>5951</v>
      </c>
      <c r="D23402" t="s">
        <v>879</v>
      </c>
      <c r="E23402">
        <v>66</v>
      </c>
    </row>
    <row r="23403" spans="1:5" ht="13.5" customHeight="1">
      <c r="A23403">
        <v>382.15</v>
      </c>
      <c r="B23403" t="str">
        <f t="shared" si="365"/>
        <v>382.15---67</v>
      </c>
      <c r="C23403" t="s">
        <v>5935</v>
      </c>
      <c r="D23403" t="s">
        <v>816</v>
      </c>
      <c r="E23403">
        <v>67</v>
      </c>
    </row>
    <row r="23404" spans="1:5" ht="13.5" customHeight="1">
      <c r="A23404">
        <v>382.15</v>
      </c>
      <c r="B23404" t="str">
        <f t="shared" si="365"/>
        <v>382.15---68</v>
      </c>
      <c r="C23404" t="s">
        <v>6013</v>
      </c>
      <c r="D23404" t="s">
        <v>968</v>
      </c>
      <c r="E23404">
        <v>68</v>
      </c>
    </row>
    <row r="23405" spans="1:5" ht="13.5" customHeight="1">
      <c r="A23405">
        <v>382.15</v>
      </c>
      <c r="B23405" t="str">
        <f t="shared" si="365"/>
        <v>382.15---69</v>
      </c>
      <c r="C23405" t="s">
        <v>5954</v>
      </c>
      <c r="D23405" t="s">
        <v>1166</v>
      </c>
      <c r="E23405">
        <v>69</v>
      </c>
    </row>
    <row r="23406" spans="1:5" ht="13.5" customHeight="1">
      <c r="A23406">
        <v>382.15</v>
      </c>
      <c r="B23406" t="str">
        <f t="shared" si="365"/>
        <v>382.15---70</v>
      </c>
      <c r="C23406" t="s">
        <v>5957</v>
      </c>
      <c r="D23406" t="s">
        <v>913</v>
      </c>
      <c r="E23406">
        <v>70</v>
      </c>
    </row>
    <row r="23407" spans="1:5" ht="13.5" customHeight="1">
      <c r="A23407">
        <v>382.15</v>
      </c>
      <c r="B23407" t="str">
        <f t="shared" si="365"/>
        <v>382.15---71</v>
      </c>
      <c r="C23407" t="s">
        <v>5991</v>
      </c>
      <c r="D23407" t="s">
        <v>1092</v>
      </c>
      <c r="E23407">
        <v>71</v>
      </c>
    </row>
    <row r="23408" spans="1:5" ht="13.5" customHeight="1">
      <c r="A23408">
        <v>382.15</v>
      </c>
      <c r="B23408" t="str">
        <f t="shared" si="365"/>
        <v>382.15---72</v>
      </c>
      <c r="C23408" t="s">
        <v>5924</v>
      </c>
      <c r="D23408" t="s">
        <v>726</v>
      </c>
      <c r="E23408">
        <v>72</v>
      </c>
    </row>
    <row r="23409" spans="1:5" ht="13.5" customHeight="1">
      <c r="A23409">
        <v>382.15</v>
      </c>
      <c r="B23409" t="str">
        <f t="shared" si="365"/>
        <v>382.15---73</v>
      </c>
      <c r="C23409" t="s">
        <v>5999</v>
      </c>
      <c r="D23409" t="s">
        <v>1371</v>
      </c>
      <c r="E23409">
        <v>73</v>
      </c>
    </row>
    <row r="23410" spans="1:5" ht="13.5" customHeight="1">
      <c r="A23410">
        <v>382.16</v>
      </c>
      <c r="B23410" t="str">
        <f t="shared" si="365"/>
        <v>382.16---1</v>
      </c>
      <c r="C23410" t="s">
        <v>4234</v>
      </c>
      <c r="D23410" t="s">
        <v>1457</v>
      </c>
      <c r="E23410">
        <v>1</v>
      </c>
    </row>
    <row r="23411" spans="1:5" ht="13.5" customHeight="1">
      <c r="A23411">
        <v>382.16</v>
      </c>
      <c r="B23411" t="str">
        <f t="shared" si="365"/>
        <v>382.16---2</v>
      </c>
      <c r="C23411" t="s">
        <v>4216</v>
      </c>
      <c r="D23411" t="s">
        <v>1457</v>
      </c>
      <c r="E23411">
        <v>2</v>
      </c>
    </row>
    <row r="23412" spans="1:5" ht="13.5" customHeight="1">
      <c r="A23412">
        <v>382.16</v>
      </c>
      <c r="B23412" t="str">
        <f t="shared" si="365"/>
        <v>382.16---3</v>
      </c>
      <c r="C23412" t="s">
        <v>4216</v>
      </c>
      <c r="D23412" t="s">
        <v>1251</v>
      </c>
      <c r="E23412">
        <v>3</v>
      </c>
    </row>
    <row r="23413" spans="1:5" ht="13.5" customHeight="1">
      <c r="A23413">
        <v>382.16</v>
      </c>
      <c r="B23413" t="str">
        <f t="shared" si="365"/>
        <v>382.16---4</v>
      </c>
      <c r="C23413" t="s">
        <v>4216</v>
      </c>
      <c r="D23413" t="s">
        <v>1046</v>
      </c>
      <c r="E23413">
        <v>4</v>
      </c>
    </row>
    <row r="23414" spans="1:5" ht="13.5" customHeight="1">
      <c r="A23414">
        <v>382.16</v>
      </c>
      <c r="B23414" t="str">
        <f t="shared" si="365"/>
        <v>382.16---5</v>
      </c>
      <c r="C23414" t="s">
        <v>4216</v>
      </c>
      <c r="D23414" t="s">
        <v>1045</v>
      </c>
      <c r="E23414">
        <v>5</v>
      </c>
    </row>
    <row r="23415" spans="1:5" ht="13.5" customHeight="1">
      <c r="A23415">
        <v>382.16</v>
      </c>
      <c r="B23415" t="str">
        <f t="shared" si="365"/>
        <v>382.16---6</v>
      </c>
      <c r="C23415" t="s">
        <v>4216</v>
      </c>
      <c r="D23415" t="s">
        <v>810</v>
      </c>
      <c r="E23415">
        <v>6</v>
      </c>
    </row>
    <row r="23416" spans="1:5" ht="13.5" customHeight="1">
      <c r="A23416">
        <v>382.16</v>
      </c>
      <c r="B23416" t="str">
        <f t="shared" si="365"/>
        <v>382.16---7</v>
      </c>
      <c r="C23416" t="s">
        <v>4216</v>
      </c>
      <c r="D23416" t="s">
        <v>1041</v>
      </c>
      <c r="E23416">
        <v>7</v>
      </c>
    </row>
    <row r="23417" spans="1:5" ht="13.5" customHeight="1">
      <c r="A23417">
        <v>382.16</v>
      </c>
      <c r="B23417" t="str">
        <f t="shared" si="365"/>
        <v>382.16---8</v>
      </c>
      <c r="C23417" t="s">
        <v>4216</v>
      </c>
      <c r="D23417" t="s">
        <v>1146</v>
      </c>
      <c r="E23417">
        <v>8</v>
      </c>
    </row>
    <row r="23418" spans="1:5" ht="13.5" customHeight="1">
      <c r="A23418">
        <v>382.16</v>
      </c>
      <c r="B23418" t="str">
        <f t="shared" si="365"/>
        <v>382.16---9</v>
      </c>
      <c r="C23418" t="s">
        <v>4216</v>
      </c>
      <c r="D23418" t="s">
        <v>1092</v>
      </c>
      <c r="E23418">
        <v>9</v>
      </c>
    </row>
    <row r="23419" spans="1:5" ht="13.5" customHeight="1">
      <c r="A23419">
        <v>382.16</v>
      </c>
      <c r="B23419" t="str">
        <f t="shared" si="365"/>
        <v>382.16---10</v>
      </c>
      <c r="C23419" t="s">
        <v>4216</v>
      </c>
      <c r="D23419" t="s">
        <v>713</v>
      </c>
      <c r="E23419">
        <v>10</v>
      </c>
    </row>
    <row r="23420" spans="1:5" ht="13.5" customHeight="1">
      <c r="A23420">
        <v>382.16</v>
      </c>
      <c r="B23420" t="str">
        <f t="shared" si="365"/>
        <v>382.16---11</v>
      </c>
      <c r="C23420" t="s">
        <v>4216</v>
      </c>
      <c r="D23420" t="s">
        <v>842</v>
      </c>
      <c r="E23420">
        <v>11</v>
      </c>
    </row>
    <row r="23421" spans="1:5" ht="13.5" customHeight="1">
      <c r="A23421">
        <v>382.16</v>
      </c>
      <c r="B23421" t="str">
        <f t="shared" si="365"/>
        <v>382.16---12</v>
      </c>
      <c r="C23421" t="s">
        <v>4216</v>
      </c>
      <c r="D23421" t="s">
        <v>825</v>
      </c>
      <c r="E23421">
        <v>12</v>
      </c>
    </row>
    <row r="23422" spans="1:5" ht="13.5" customHeight="1">
      <c r="A23422">
        <v>382.16</v>
      </c>
      <c r="B23422" t="str">
        <f t="shared" si="365"/>
        <v>382.16---13</v>
      </c>
      <c r="C23422" t="s">
        <v>4216</v>
      </c>
      <c r="D23422" t="s">
        <v>809</v>
      </c>
      <c r="E23422">
        <v>13</v>
      </c>
    </row>
    <row r="23423" spans="1:5" ht="13.5" customHeight="1">
      <c r="A23423">
        <v>382.16</v>
      </c>
      <c r="B23423" t="str">
        <f t="shared" si="365"/>
        <v>382.16---14</v>
      </c>
      <c r="C23423" t="s">
        <v>4220</v>
      </c>
      <c r="D23423" t="s">
        <v>1270</v>
      </c>
      <c r="E23423">
        <v>14</v>
      </c>
    </row>
    <row r="23424" spans="1:5" ht="13.5" customHeight="1">
      <c r="A23424">
        <v>382.16</v>
      </c>
      <c r="B23424" t="str">
        <f t="shared" si="365"/>
        <v>382.16---15</v>
      </c>
      <c r="C23424" t="s">
        <v>4228</v>
      </c>
      <c r="D23424" t="s">
        <v>1181</v>
      </c>
      <c r="E23424">
        <v>15</v>
      </c>
    </row>
    <row r="23425" spans="1:5" ht="13.5" customHeight="1">
      <c r="A23425">
        <v>382.16</v>
      </c>
      <c r="B23425" t="str">
        <f t="shared" si="365"/>
        <v>382.16---16</v>
      </c>
      <c r="C23425" t="s">
        <v>4223</v>
      </c>
      <c r="D23425" t="s">
        <v>1084</v>
      </c>
      <c r="E23425">
        <v>16</v>
      </c>
    </row>
    <row r="23426" spans="1:5" ht="13.5" customHeight="1">
      <c r="A23426">
        <v>382.16</v>
      </c>
      <c r="B23426" t="str">
        <f t="shared" si="365"/>
        <v>382.16---17</v>
      </c>
      <c r="C23426" t="s">
        <v>4276</v>
      </c>
      <c r="D23426" t="s">
        <v>856</v>
      </c>
      <c r="E23426">
        <v>17</v>
      </c>
    </row>
    <row r="23427" spans="1:5" ht="13.5" customHeight="1">
      <c r="A23427">
        <v>382.16</v>
      </c>
      <c r="B23427" t="str">
        <f t="shared" ref="B23427:B23490" si="366">A23427&amp;"---"&amp;E23427</f>
        <v>382.16---18</v>
      </c>
      <c r="C23427" t="s">
        <v>4259</v>
      </c>
      <c r="D23427" t="s">
        <v>1023</v>
      </c>
      <c r="E23427">
        <v>18</v>
      </c>
    </row>
    <row r="23428" spans="1:5" ht="13.5" customHeight="1">
      <c r="A23428">
        <v>382.16</v>
      </c>
      <c r="B23428" t="str">
        <f t="shared" si="366"/>
        <v>382.16---19</v>
      </c>
      <c r="C23428" t="s">
        <v>4254</v>
      </c>
      <c r="D23428" t="s">
        <v>968</v>
      </c>
      <c r="E23428">
        <v>19</v>
      </c>
    </row>
    <row r="23429" spans="1:5" ht="13.5" customHeight="1">
      <c r="A23429">
        <v>382.16</v>
      </c>
      <c r="B23429" t="str">
        <f t="shared" si="366"/>
        <v>382.16---20</v>
      </c>
      <c r="C23429" t="s">
        <v>4235</v>
      </c>
      <c r="D23429" t="s">
        <v>846</v>
      </c>
      <c r="E23429">
        <v>20</v>
      </c>
    </row>
    <row r="23430" spans="1:5" ht="13.5" customHeight="1">
      <c r="A23430">
        <v>382.16</v>
      </c>
      <c r="B23430" t="str">
        <f t="shared" si="366"/>
        <v>382.16---21</v>
      </c>
      <c r="C23430" t="s">
        <v>4236</v>
      </c>
      <c r="D23430" t="s">
        <v>718</v>
      </c>
      <c r="E23430">
        <v>21</v>
      </c>
    </row>
    <row r="23431" spans="1:5" ht="13.5" customHeight="1">
      <c r="A23431">
        <v>382.16</v>
      </c>
      <c r="B23431" t="str">
        <f t="shared" si="366"/>
        <v>382.16---22</v>
      </c>
      <c r="C23431" t="s">
        <v>4277</v>
      </c>
      <c r="D23431" t="s">
        <v>722</v>
      </c>
      <c r="E23431">
        <v>22</v>
      </c>
    </row>
    <row r="23432" spans="1:5" ht="13.5" customHeight="1">
      <c r="A23432">
        <v>382.16</v>
      </c>
      <c r="B23432" t="str">
        <f t="shared" si="366"/>
        <v>382.16---23</v>
      </c>
      <c r="C23432" t="s">
        <v>4257</v>
      </c>
      <c r="D23432" t="s">
        <v>1186</v>
      </c>
      <c r="E23432">
        <v>23</v>
      </c>
    </row>
    <row r="23433" spans="1:5" ht="13.5" customHeight="1">
      <c r="A23433">
        <v>382.16</v>
      </c>
      <c r="B23433" t="str">
        <f t="shared" si="366"/>
        <v>382.16---24</v>
      </c>
      <c r="C23433" t="s">
        <v>1017</v>
      </c>
      <c r="D23433" t="s">
        <v>796</v>
      </c>
      <c r="E23433">
        <v>24</v>
      </c>
    </row>
    <row r="23434" spans="1:5" ht="13.5" customHeight="1">
      <c r="A23434">
        <v>382.16</v>
      </c>
      <c r="B23434" t="str">
        <f t="shared" si="366"/>
        <v>382.16---25</v>
      </c>
      <c r="C23434" t="s">
        <v>731</v>
      </c>
      <c r="D23434" t="s">
        <v>800</v>
      </c>
      <c r="E23434">
        <v>25</v>
      </c>
    </row>
    <row r="23435" spans="1:5" ht="13.5" customHeight="1">
      <c r="A23435">
        <v>382.16</v>
      </c>
      <c r="B23435" t="str">
        <f t="shared" si="366"/>
        <v>382.16---26</v>
      </c>
      <c r="C23435" t="s">
        <v>887</v>
      </c>
      <c r="D23435" t="s">
        <v>992</v>
      </c>
      <c r="E23435">
        <v>26</v>
      </c>
    </row>
    <row r="23436" spans="1:5" ht="13.5" customHeight="1">
      <c r="A23436">
        <v>382.16</v>
      </c>
      <c r="B23436" t="str">
        <f t="shared" si="366"/>
        <v>382.16---27</v>
      </c>
      <c r="C23436" t="s">
        <v>741</v>
      </c>
      <c r="D23436" t="s">
        <v>1248</v>
      </c>
      <c r="E23436">
        <v>27</v>
      </c>
    </row>
    <row r="23437" spans="1:5" ht="13.5" customHeight="1">
      <c r="A23437">
        <v>382.16</v>
      </c>
      <c r="B23437" t="str">
        <f t="shared" si="366"/>
        <v>382.16---28</v>
      </c>
      <c r="C23437" t="s">
        <v>743</v>
      </c>
      <c r="D23437" t="s">
        <v>754</v>
      </c>
      <c r="E23437">
        <v>28</v>
      </c>
    </row>
    <row r="23438" spans="1:5" ht="13.5" customHeight="1">
      <c r="A23438">
        <v>382.16</v>
      </c>
      <c r="B23438" t="str">
        <f t="shared" si="366"/>
        <v>382.16---29</v>
      </c>
      <c r="C23438" t="s">
        <v>745</v>
      </c>
      <c r="D23438" t="s">
        <v>837</v>
      </c>
      <c r="E23438">
        <v>29</v>
      </c>
    </row>
    <row r="23439" spans="1:5" ht="13.5" customHeight="1">
      <c r="A23439">
        <v>382.16</v>
      </c>
      <c r="B23439" t="str">
        <f t="shared" si="366"/>
        <v>382.16---30</v>
      </c>
      <c r="C23439" t="s">
        <v>987</v>
      </c>
      <c r="D23439" t="s">
        <v>1263</v>
      </c>
      <c r="E23439">
        <v>30</v>
      </c>
    </row>
    <row r="23440" spans="1:5" ht="13.5" customHeight="1">
      <c r="A23440">
        <v>382.16</v>
      </c>
      <c r="B23440" t="str">
        <f t="shared" si="366"/>
        <v>382.16---31</v>
      </c>
      <c r="C23440" t="s">
        <v>989</v>
      </c>
      <c r="D23440" t="s">
        <v>738</v>
      </c>
      <c r="E23440">
        <v>31</v>
      </c>
    </row>
    <row r="23441" spans="1:5" ht="13.5" customHeight="1">
      <c r="A23441">
        <v>382.16</v>
      </c>
      <c r="B23441" t="str">
        <f t="shared" si="366"/>
        <v>382.16---32</v>
      </c>
      <c r="C23441" t="s">
        <v>799</v>
      </c>
      <c r="D23441" t="s">
        <v>809</v>
      </c>
      <c r="E23441">
        <v>32</v>
      </c>
    </row>
    <row r="23442" spans="1:5" ht="13.5" customHeight="1">
      <c r="A23442">
        <v>382.16</v>
      </c>
      <c r="B23442" t="str">
        <f t="shared" si="366"/>
        <v>382.16---33</v>
      </c>
      <c r="C23442" t="s">
        <v>747</v>
      </c>
      <c r="D23442" t="s">
        <v>1154</v>
      </c>
      <c r="E23442">
        <v>33</v>
      </c>
    </row>
    <row r="23443" spans="1:5" ht="13.5" customHeight="1">
      <c r="A23443">
        <v>382.16</v>
      </c>
      <c r="B23443" t="str">
        <f t="shared" si="366"/>
        <v>382.16---34</v>
      </c>
      <c r="C23443" t="s">
        <v>938</v>
      </c>
      <c r="D23443" t="s">
        <v>859</v>
      </c>
      <c r="E23443">
        <v>34</v>
      </c>
    </row>
    <row r="23444" spans="1:5" ht="13.5" customHeight="1">
      <c r="A23444">
        <v>382.16</v>
      </c>
      <c r="B23444" t="str">
        <f t="shared" si="366"/>
        <v>382.16---35</v>
      </c>
      <c r="C23444" t="s">
        <v>749</v>
      </c>
      <c r="D23444" t="s">
        <v>1082</v>
      </c>
      <c r="E23444">
        <v>35</v>
      </c>
    </row>
    <row r="23445" spans="1:5" ht="13.5" customHeight="1">
      <c r="A23445">
        <v>382.16</v>
      </c>
      <c r="B23445" t="str">
        <f t="shared" si="366"/>
        <v>382.16---36</v>
      </c>
      <c r="C23445" t="s">
        <v>1074</v>
      </c>
      <c r="D23445" t="s">
        <v>880</v>
      </c>
      <c r="E23445">
        <v>36</v>
      </c>
    </row>
    <row r="23446" spans="1:5" ht="13.5" customHeight="1">
      <c r="A23446">
        <v>382.16</v>
      </c>
      <c r="B23446" t="str">
        <f t="shared" si="366"/>
        <v>382.16---37</v>
      </c>
      <c r="C23446" t="s">
        <v>1019</v>
      </c>
      <c r="D23446" t="s">
        <v>734</v>
      </c>
      <c r="E23446">
        <v>37</v>
      </c>
    </row>
    <row r="23447" spans="1:5" ht="13.5" customHeight="1">
      <c r="A23447">
        <v>382.16</v>
      </c>
      <c r="B23447" t="str">
        <f t="shared" si="366"/>
        <v>382.16---38</v>
      </c>
      <c r="C23447" t="s">
        <v>820</v>
      </c>
      <c r="D23447" t="s">
        <v>882</v>
      </c>
      <c r="E23447">
        <v>38</v>
      </c>
    </row>
    <row r="23448" spans="1:5" ht="13.5" customHeight="1">
      <c r="A23448">
        <v>382.16</v>
      </c>
      <c r="B23448" t="str">
        <f t="shared" si="366"/>
        <v>382.16---39</v>
      </c>
      <c r="C23448" t="s">
        <v>824</v>
      </c>
      <c r="D23448" t="s">
        <v>752</v>
      </c>
      <c r="E23448">
        <v>39</v>
      </c>
    </row>
    <row r="23449" spans="1:5" ht="13.5" customHeight="1">
      <c r="A23449">
        <v>382.16</v>
      </c>
      <c r="B23449" t="str">
        <f t="shared" si="366"/>
        <v>382.16---40</v>
      </c>
      <c r="C23449" t="s">
        <v>826</v>
      </c>
      <c r="D23449" t="s">
        <v>1079</v>
      </c>
      <c r="E23449">
        <v>40</v>
      </c>
    </row>
    <row r="23450" spans="1:5" ht="13.5" customHeight="1">
      <c r="A23450">
        <v>382.16</v>
      </c>
      <c r="B23450" t="str">
        <f t="shared" si="366"/>
        <v>382.16---41</v>
      </c>
      <c r="C23450" t="s">
        <v>755</v>
      </c>
      <c r="D23450" t="s">
        <v>1146</v>
      </c>
      <c r="E23450">
        <v>41</v>
      </c>
    </row>
    <row r="23451" spans="1:5" ht="13.5" customHeight="1">
      <c r="A23451">
        <v>382.16</v>
      </c>
      <c r="B23451" t="str">
        <f t="shared" si="366"/>
        <v>382.16---42</v>
      </c>
      <c r="C23451" t="s">
        <v>832</v>
      </c>
      <c r="D23451" t="s">
        <v>949</v>
      </c>
      <c r="E23451">
        <v>42</v>
      </c>
    </row>
    <row r="23452" spans="1:5" ht="13.5" customHeight="1">
      <c r="A23452">
        <v>382.16</v>
      </c>
      <c r="B23452" t="str">
        <f t="shared" si="366"/>
        <v>382.16---43</v>
      </c>
      <c r="C23452" t="s">
        <v>991</v>
      </c>
      <c r="D23452" t="s">
        <v>966</v>
      </c>
      <c r="E23452">
        <v>43</v>
      </c>
    </row>
    <row r="23453" spans="1:5" ht="13.5" customHeight="1">
      <c r="A23453">
        <v>382.16</v>
      </c>
      <c r="B23453" t="str">
        <f t="shared" si="366"/>
        <v>382.16---44</v>
      </c>
      <c r="C23453" t="s">
        <v>836</v>
      </c>
      <c r="D23453" t="s">
        <v>835</v>
      </c>
      <c r="E23453">
        <v>44</v>
      </c>
    </row>
    <row r="23454" spans="1:5" ht="13.5" customHeight="1">
      <c r="A23454">
        <v>382.16</v>
      </c>
      <c r="B23454" t="str">
        <f t="shared" si="366"/>
        <v>382.16---45</v>
      </c>
      <c r="C23454" t="s">
        <v>967</v>
      </c>
      <c r="D23454" t="s">
        <v>1046</v>
      </c>
      <c r="E23454">
        <v>45</v>
      </c>
    </row>
    <row r="23455" spans="1:5" ht="13.5" customHeight="1">
      <c r="A23455">
        <v>382.16</v>
      </c>
      <c r="B23455" t="str">
        <f t="shared" si="366"/>
        <v>382.16---46</v>
      </c>
      <c r="C23455" t="s">
        <v>1111</v>
      </c>
      <c r="D23455" t="s">
        <v>1045</v>
      </c>
      <c r="E23455">
        <v>46</v>
      </c>
    </row>
    <row r="23456" spans="1:5" ht="13.5" customHeight="1">
      <c r="A23456">
        <v>382.16</v>
      </c>
      <c r="B23456" t="str">
        <f t="shared" si="366"/>
        <v>382.16---47</v>
      </c>
      <c r="C23456" t="s">
        <v>801</v>
      </c>
      <c r="D23456" t="s">
        <v>810</v>
      </c>
      <c r="E23456">
        <v>47</v>
      </c>
    </row>
    <row r="23457" spans="1:5" ht="13.5" customHeight="1">
      <c r="A23457">
        <v>382.16</v>
      </c>
      <c r="B23457" t="str">
        <f t="shared" si="366"/>
        <v>382.16---48</v>
      </c>
      <c r="C23457" t="s">
        <v>868</v>
      </c>
      <c r="D23457" t="s">
        <v>758</v>
      </c>
      <c r="E23457">
        <v>48</v>
      </c>
    </row>
    <row r="23458" spans="1:5" ht="13.5" customHeight="1">
      <c r="A23458">
        <v>382.16</v>
      </c>
      <c r="B23458" t="str">
        <f t="shared" si="366"/>
        <v>382.16---49</v>
      </c>
      <c r="C23458" t="s">
        <v>948</v>
      </c>
      <c r="D23458" t="s">
        <v>1010</v>
      </c>
      <c r="E23458">
        <v>49</v>
      </c>
    </row>
    <row r="23459" spans="1:5" ht="13.5" customHeight="1">
      <c r="A23459">
        <v>382.16</v>
      </c>
      <c r="B23459" t="str">
        <f t="shared" si="366"/>
        <v>382.16---50</v>
      </c>
      <c r="C23459" t="s">
        <v>1011</v>
      </c>
      <c r="D23459" t="s">
        <v>856</v>
      </c>
      <c r="E23459">
        <v>50</v>
      </c>
    </row>
    <row r="23460" spans="1:5" ht="13.5" customHeight="1">
      <c r="A23460">
        <v>382.16</v>
      </c>
      <c r="B23460" t="str">
        <f t="shared" si="366"/>
        <v>382.16---51</v>
      </c>
      <c r="C23460" t="s">
        <v>5912</v>
      </c>
      <c r="D23460" t="s">
        <v>764</v>
      </c>
      <c r="E23460">
        <v>51</v>
      </c>
    </row>
    <row r="23461" spans="1:5" ht="13.5" customHeight="1">
      <c r="A23461">
        <v>382.16</v>
      </c>
      <c r="B23461" t="str">
        <f t="shared" si="366"/>
        <v>382.16---52</v>
      </c>
      <c r="C23461" t="s">
        <v>5929</v>
      </c>
      <c r="D23461" t="s">
        <v>813</v>
      </c>
      <c r="E23461">
        <v>52</v>
      </c>
    </row>
    <row r="23462" spans="1:5" ht="13.5" customHeight="1">
      <c r="A23462">
        <v>382.16</v>
      </c>
      <c r="B23462" t="str">
        <f t="shared" si="366"/>
        <v>382.16---53</v>
      </c>
      <c r="C23462" t="s">
        <v>5946</v>
      </c>
      <c r="D23462" t="s">
        <v>893</v>
      </c>
      <c r="E23462">
        <v>53</v>
      </c>
    </row>
    <row r="23463" spans="1:5" ht="13.5" customHeight="1">
      <c r="A23463">
        <v>382.16</v>
      </c>
      <c r="B23463" t="str">
        <f t="shared" si="366"/>
        <v>382.16---54</v>
      </c>
      <c r="C23463" t="s">
        <v>5947</v>
      </c>
      <c r="D23463" t="s">
        <v>884</v>
      </c>
      <c r="E23463">
        <v>54</v>
      </c>
    </row>
    <row r="23464" spans="1:5" ht="13.5" customHeight="1">
      <c r="A23464">
        <v>382.16</v>
      </c>
      <c r="B23464" t="str">
        <f t="shared" si="366"/>
        <v>382.16---55</v>
      </c>
      <c r="C23464" t="s">
        <v>5967</v>
      </c>
      <c r="D23464" t="s">
        <v>986</v>
      </c>
      <c r="E23464">
        <v>55</v>
      </c>
    </row>
    <row r="23465" spans="1:5" ht="13.5" customHeight="1">
      <c r="A23465">
        <v>382.16</v>
      </c>
      <c r="B23465" t="str">
        <f t="shared" si="366"/>
        <v>382.16---56</v>
      </c>
      <c r="C23465" t="s">
        <v>5983</v>
      </c>
      <c r="D23465" t="s">
        <v>1023</v>
      </c>
      <c r="E23465">
        <v>56</v>
      </c>
    </row>
    <row r="23466" spans="1:5" ht="13.5" customHeight="1">
      <c r="A23466">
        <v>382.16</v>
      </c>
      <c r="B23466" t="str">
        <f t="shared" si="366"/>
        <v>382.16---57</v>
      </c>
      <c r="C23466" t="s">
        <v>5915</v>
      </c>
      <c r="D23466" t="s">
        <v>772</v>
      </c>
      <c r="E23466">
        <v>57</v>
      </c>
    </row>
    <row r="23467" spans="1:5" ht="13.5" customHeight="1">
      <c r="A23467">
        <v>382.16</v>
      </c>
      <c r="B23467" t="str">
        <f t="shared" si="366"/>
        <v>382.16---58</v>
      </c>
      <c r="C23467" t="s">
        <v>5970</v>
      </c>
      <c r="D23467" t="s">
        <v>999</v>
      </c>
      <c r="E23467">
        <v>58</v>
      </c>
    </row>
    <row r="23468" spans="1:5" ht="13.5" customHeight="1">
      <c r="A23468">
        <v>382.16</v>
      </c>
      <c r="B23468" t="str">
        <f t="shared" si="366"/>
        <v>382.16---59</v>
      </c>
      <c r="C23468" t="s">
        <v>5926</v>
      </c>
      <c r="D23468" t="s">
        <v>843</v>
      </c>
      <c r="E23468">
        <v>59</v>
      </c>
    </row>
    <row r="23469" spans="1:5" ht="13.5" customHeight="1">
      <c r="A23469">
        <v>382.16</v>
      </c>
      <c r="B23469" t="str">
        <f t="shared" si="366"/>
        <v>382.16---60</v>
      </c>
      <c r="C23469" t="s">
        <v>5917</v>
      </c>
      <c r="D23469" t="s">
        <v>789</v>
      </c>
      <c r="E23469">
        <v>60</v>
      </c>
    </row>
    <row r="23470" spans="1:5" ht="13.5" customHeight="1">
      <c r="A23470">
        <v>382.16</v>
      </c>
      <c r="B23470" t="str">
        <f t="shared" si="366"/>
        <v>382.16---61</v>
      </c>
      <c r="C23470" t="s">
        <v>5918</v>
      </c>
      <c r="D23470" t="s">
        <v>770</v>
      </c>
      <c r="E23470">
        <v>61</v>
      </c>
    </row>
    <row r="23471" spans="1:5" ht="13.5" customHeight="1">
      <c r="A23471">
        <v>382.16</v>
      </c>
      <c r="B23471" t="str">
        <f t="shared" si="366"/>
        <v>382.16---62</v>
      </c>
      <c r="C23471" t="s">
        <v>5932</v>
      </c>
      <c r="D23471" t="s">
        <v>846</v>
      </c>
      <c r="E23471">
        <v>62</v>
      </c>
    </row>
    <row r="23472" spans="1:5" ht="13.5" customHeight="1">
      <c r="A23472">
        <v>382.16</v>
      </c>
      <c r="B23472" t="str">
        <f t="shared" si="366"/>
        <v>382.16---63</v>
      </c>
      <c r="C23472" t="s">
        <v>5963</v>
      </c>
      <c r="D23472" t="s">
        <v>937</v>
      </c>
      <c r="E23472">
        <v>63</v>
      </c>
    </row>
    <row r="23473" spans="1:5" ht="13.5" customHeight="1">
      <c r="A23473">
        <v>382.16</v>
      </c>
      <c r="B23473" t="str">
        <f t="shared" si="366"/>
        <v>382.16---64</v>
      </c>
      <c r="C23473" t="s">
        <v>5933</v>
      </c>
      <c r="D23473" t="s">
        <v>855</v>
      </c>
      <c r="E23473">
        <v>64</v>
      </c>
    </row>
    <row r="23474" spans="1:5" ht="13.5" customHeight="1">
      <c r="A23474">
        <v>382.16</v>
      </c>
      <c r="B23474" t="str">
        <f t="shared" si="366"/>
        <v>382.16---65</v>
      </c>
      <c r="C23474" t="s">
        <v>5985</v>
      </c>
      <c r="D23474" t="s">
        <v>1159</v>
      </c>
      <c r="E23474">
        <v>65</v>
      </c>
    </row>
    <row r="23475" spans="1:5" ht="13.5" customHeight="1">
      <c r="A23475">
        <v>382.16</v>
      </c>
      <c r="B23475" t="str">
        <f t="shared" si="366"/>
        <v>382.16---66</v>
      </c>
      <c r="C23475" t="s">
        <v>5951</v>
      </c>
      <c r="D23475" t="s">
        <v>879</v>
      </c>
      <c r="E23475">
        <v>66</v>
      </c>
    </row>
    <row r="23476" spans="1:5" ht="13.5" customHeight="1">
      <c r="A23476">
        <v>382.16</v>
      </c>
      <c r="B23476" t="str">
        <f t="shared" si="366"/>
        <v>382.16---67</v>
      </c>
      <c r="C23476" t="s">
        <v>5935</v>
      </c>
      <c r="D23476" t="s">
        <v>816</v>
      </c>
      <c r="E23476">
        <v>67</v>
      </c>
    </row>
    <row r="23477" spans="1:5" ht="13.5" customHeight="1">
      <c r="A23477">
        <v>382.16</v>
      </c>
      <c r="B23477" t="str">
        <f t="shared" si="366"/>
        <v>382.16---68</v>
      </c>
      <c r="C23477" t="s">
        <v>6013</v>
      </c>
      <c r="D23477" t="s">
        <v>968</v>
      </c>
      <c r="E23477">
        <v>68</v>
      </c>
    </row>
    <row r="23478" spans="1:5" ht="13.5" customHeight="1">
      <c r="A23478">
        <v>382.16</v>
      </c>
      <c r="B23478" t="str">
        <f t="shared" si="366"/>
        <v>382.16---69</v>
      </c>
      <c r="C23478" t="s">
        <v>5954</v>
      </c>
      <c r="D23478" t="s">
        <v>1166</v>
      </c>
      <c r="E23478">
        <v>69</v>
      </c>
    </row>
    <row r="23479" spans="1:5" ht="13.5" customHeight="1">
      <c r="A23479">
        <v>382.16</v>
      </c>
      <c r="B23479" t="str">
        <f t="shared" si="366"/>
        <v>382.16---70</v>
      </c>
      <c r="C23479" t="s">
        <v>5957</v>
      </c>
      <c r="D23479" t="s">
        <v>913</v>
      </c>
      <c r="E23479">
        <v>70</v>
      </c>
    </row>
    <row r="23480" spans="1:5" ht="13.5" customHeight="1">
      <c r="A23480">
        <v>382.16</v>
      </c>
      <c r="B23480" t="str">
        <f t="shared" si="366"/>
        <v>382.16---71</v>
      </c>
      <c r="C23480" t="s">
        <v>5991</v>
      </c>
      <c r="D23480" t="s">
        <v>1092</v>
      </c>
      <c r="E23480">
        <v>71</v>
      </c>
    </row>
    <row r="23481" spans="1:5" ht="13.5" customHeight="1">
      <c r="A23481">
        <v>382.16</v>
      </c>
      <c r="B23481" t="str">
        <f t="shared" si="366"/>
        <v>382.16---72</v>
      </c>
      <c r="C23481" t="s">
        <v>5924</v>
      </c>
      <c r="D23481" t="s">
        <v>726</v>
      </c>
      <c r="E23481">
        <v>72</v>
      </c>
    </row>
    <row r="23482" spans="1:5" ht="13.5" customHeight="1">
      <c r="A23482">
        <v>382.16</v>
      </c>
      <c r="B23482" t="str">
        <f t="shared" si="366"/>
        <v>382.16---73</v>
      </c>
      <c r="C23482" t="s">
        <v>5999</v>
      </c>
      <c r="D23482" t="s">
        <v>1371</v>
      </c>
      <c r="E23482">
        <v>73</v>
      </c>
    </row>
    <row r="23483" spans="1:5" ht="13.5" customHeight="1">
      <c r="A23483">
        <v>382.17</v>
      </c>
      <c r="B23483" t="str">
        <f t="shared" si="366"/>
        <v>382.17---1</v>
      </c>
      <c r="C23483" t="s">
        <v>4234</v>
      </c>
      <c r="D23483" t="s">
        <v>1457</v>
      </c>
      <c r="E23483">
        <v>1</v>
      </c>
    </row>
    <row r="23484" spans="1:5" ht="13.5" customHeight="1">
      <c r="A23484">
        <v>382.17</v>
      </c>
      <c r="B23484" t="str">
        <f t="shared" si="366"/>
        <v>382.17---2</v>
      </c>
      <c r="C23484" t="s">
        <v>4216</v>
      </c>
      <c r="D23484" t="s">
        <v>1457</v>
      </c>
      <c r="E23484">
        <v>2</v>
      </c>
    </row>
    <row r="23485" spans="1:5" ht="13.5" customHeight="1">
      <c r="A23485">
        <v>382.17</v>
      </c>
      <c r="B23485" t="str">
        <f t="shared" si="366"/>
        <v>382.17---3</v>
      </c>
      <c r="C23485" t="s">
        <v>4216</v>
      </c>
      <c r="D23485" t="s">
        <v>1251</v>
      </c>
      <c r="E23485">
        <v>3</v>
      </c>
    </row>
    <row r="23486" spans="1:5">
      <c r="A23486">
        <v>382.17</v>
      </c>
      <c r="B23486" t="str">
        <f t="shared" si="366"/>
        <v>382.17---4</v>
      </c>
      <c r="C23486" t="s">
        <v>4216</v>
      </c>
      <c r="D23486" t="s">
        <v>1046</v>
      </c>
      <c r="E23486">
        <v>4</v>
      </c>
    </row>
    <row r="23487" spans="1:5" ht="13.5" customHeight="1">
      <c r="A23487">
        <v>382.17</v>
      </c>
      <c r="B23487" t="str">
        <f t="shared" si="366"/>
        <v>382.17---5</v>
      </c>
      <c r="C23487" t="s">
        <v>4216</v>
      </c>
      <c r="D23487" t="s">
        <v>1045</v>
      </c>
      <c r="E23487">
        <v>5</v>
      </c>
    </row>
    <row r="23488" spans="1:5" ht="13.5" customHeight="1">
      <c r="A23488">
        <v>382.17</v>
      </c>
      <c r="B23488" t="str">
        <f t="shared" si="366"/>
        <v>382.17---6</v>
      </c>
      <c r="C23488" t="s">
        <v>4216</v>
      </c>
      <c r="D23488" t="s">
        <v>810</v>
      </c>
      <c r="E23488">
        <v>6</v>
      </c>
    </row>
    <row r="23489" spans="1:5" ht="13.5" customHeight="1">
      <c r="A23489">
        <v>382.17</v>
      </c>
      <c r="B23489" t="str">
        <f t="shared" si="366"/>
        <v>382.17---7</v>
      </c>
      <c r="C23489" t="s">
        <v>4216</v>
      </c>
      <c r="D23489" t="s">
        <v>1041</v>
      </c>
      <c r="E23489">
        <v>7</v>
      </c>
    </row>
    <row r="23490" spans="1:5" ht="13.5" customHeight="1">
      <c r="A23490">
        <v>382.17</v>
      </c>
      <c r="B23490" t="str">
        <f t="shared" si="366"/>
        <v>382.17---8</v>
      </c>
      <c r="C23490" t="s">
        <v>4216</v>
      </c>
      <c r="D23490" t="s">
        <v>1146</v>
      </c>
      <c r="E23490">
        <v>8</v>
      </c>
    </row>
    <row r="23491" spans="1:5" ht="13.5" customHeight="1">
      <c r="A23491">
        <v>382.17</v>
      </c>
      <c r="B23491" t="str">
        <f t="shared" ref="B23491:B23554" si="367">A23491&amp;"---"&amp;E23491</f>
        <v>382.17---9</v>
      </c>
      <c r="C23491" t="s">
        <v>4216</v>
      </c>
      <c r="D23491" t="s">
        <v>1092</v>
      </c>
      <c r="E23491">
        <v>9</v>
      </c>
    </row>
    <row r="23492" spans="1:5" ht="13.5" customHeight="1">
      <c r="A23492">
        <v>382.17</v>
      </c>
      <c r="B23492" t="str">
        <f t="shared" si="367"/>
        <v>382.17---10</v>
      </c>
      <c r="C23492" t="s">
        <v>4216</v>
      </c>
      <c r="D23492" t="s">
        <v>713</v>
      </c>
      <c r="E23492">
        <v>10</v>
      </c>
    </row>
    <row r="23493" spans="1:5" ht="13.5" customHeight="1">
      <c r="A23493">
        <v>382.17</v>
      </c>
      <c r="B23493" t="str">
        <f t="shared" si="367"/>
        <v>382.17---11</v>
      </c>
      <c r="C23493" t="s">
        <v>4216</v>
      </c>
      <c r="D23493" t="s">
        <v>842</v>
      </c>
      <c r="E23493">
        <v>11</v>
      </c>
    </row>
    <row r="23494" spans="1:5" ht="13.5" customHeight="1">
      <c r="A23494">
        <v>382.17</v>
      </c>
      <c r="B23494" t="str">
        <f t="shared" si="367"/>
        <v>382.17---12</v>
      </c>
      <c r="C23494" t="s">
        <v>4216</v>
      </c>
      <c r="D23494" t="s">
        <v>825</v>
      </c>
      <c r="E23494">
        <v>12</v>
      </c>
    </row>
    <row r="23495" spans="1:5" ht="13.5" customHeight="1">
      <c r="A23495">
        <v>382.17</v>
      </c>
      <c r="B23495" t="str">
        <f t="shared" si="367"/>
        <v>382.17---13</v>
      </c>
      <c r="C23495" t="s">
        <v>4216</v>
      </c>
      <c r="D23495" t="s">
        <v>809</v>
      </c>
      <c r="E23495">
        <v>13</v>
      </c>
    </row>
    <row r="23496" spans="1:5" ht="13.5" customHeight="1">
      <c r="A23496">
        <v>382.17</v>
      </c>
      <c r="B23496" t="str">
        <f t="shared" si="367"/>
        <v>382.17---14</v>
      </c>
      <c r="C23496" t="s">
        <v>4220</v>
      </c>
      <c r="D23496" t="s">
        <v>1270</v>
      </c>
      <c r="E23496">
        <v>14</v>
      </c>
    </row>
    <row r="23497" spans="1:5" ht="13.5" customHeight="1">
      <c r="A23497">
        <v>382.17</v>
      </c>
      <c r="B23497" t="str">
        <f t="shared" si="367"/>
        <v>382.17---15</v>
      </c>
      <c r="C23497" t="s">
        <v>4228</v>
      </c>
      <c r="D23497" t="s">
        <v>1181</v>
      </c>
      <c r="E23497">
        <v>15</v>
      </c>
    </row>
    <row r="23498" spans="1:5" ht="13.5" customHeight="1">
      <c r="A23498">
        <v>382.17</v>
      </c>
      <c r="B23498" t="str">
        <f t="shared" si="367"/>
        <v>382.17---16</v>
      </c>
      <c r="C23498" t="s">
        <v>4223</v>
      </c>
      <c r="D23498" t="s">
        <v>1084</v>
      </c>
      <c r="E23498">
        <v>16</v>
      </c>
    </row>
    <row r="23499" spans="1:5" ht="13.5" customHeight="1">
      <c r="A23499">
        <v>382.17</v>
      </c>
      <c r="B23499" t="str">
        <f t="shared" si="367"/>
        <v>382.17---17</v>
      </c>
      <c r="C23499" t="s">
        <v>4276</v>
      </c>
      <c r="D23499" t="s">
        <v>856</v>
      </c>
      <c r="E23499">
        <v>17</v>
      </c>
    </row>
    <row r="23500" spans="1:5" ht="13.5" customHeight="1">
      <c r="A23500">
        <v>382.17</v>
      </c>
      <c r="B23500" t="str">
        <f t="shared" si="367"/>
        <v>382.17---18</v>
      </c>
      <c r="C23500" t="s">
        <v>4259</v>
      </c>
      <c r="D23500" t="s">
        <v>1023</v>
      </c>
      <c r="E23500">
        <v>18</v>
      </c>
    </row>
    <row r="23501" spans="1:5" ht="13.5" customHeight="1">
      <c r="A23501">
        <v>382.17</v>
      </c>
      <c r="B23501" t="str">
        <f t="shared" si="367"/>
        <v>382.17---19</v>
      </c>
      <c r="C23501" t="s">
        <v>4254</v>
      </c>
      <c r="D23501" t="s">
        <v>968</v>
      </c>
      <c r="E23501">
        <v>19</v>
      </c>
    </row>
    <row r="23502" spans="1:5" ht="13.5" customHeight="1">
      <c r="A23502">
        <v>382.17</v>
      </c>
      <c r="B23502" t="str">
        <f t="shared" si="367"/>
        <v>382.17---20</v>
      </c>
      <c r="C23502" t="s">
        <v>4235</v>
      </c>
      <c r="D23502" t="s">
        <v>846</v>
      </c>
      <c r="E23502">
        <v>20</v>
      </c>
    </row>
    <row r="23503" spans="1:5" ht="13.5" customHeight="1">
      <c r="A23503">
        <v>382.17</v>
      </c>
      <c r="B23503" t="str">
        <f t="shared" si="367"/>
        <v>382.17---21</v>
      </c>
      <c r="C23503" t="s">
        <v>4236</v>
      </c>
      <c r="D23503" t="s">
        <v>718</v>
      </c>
      <c r="E23503">
        <v>21</v>
      </c>
    </row>
    <row r="23504" spans="1:5" ht="13.5" customHeight="1">
      <c r="A23504">
        <v>382.17</v>
      </c>
      <c r="B23504" t="str">
        <f t="shared" si="367"/>
        <v>382.17---22</v>
      </c>
      <c r="C23504" t="s">
        <v>4277</v>
      </c>
      <c r="D23504" t="s">
        <v>722</v>
      </c>
      <c r="E23504">
        <v>22</v>
      </c>
    </row>
    <row r="23505" spans="1:5" ht="13.5" customHeight="1">
      <c r="A23505">
        <v>382.17</v>
      </c>
      <c r="B23505" t="str">
        <f t="shared" si="367"/>
        <v>382.17---23</v>
      </c>
      <c r="C23505" t="s">
        <v>4257</v>
      </c>
      <c r="D23505" t="s">
        <v>1186</v>
      </c>
      <c r="E23505">
        <v>23</v>
      </c>
    </row>
    <row r="23506" spans="1:5" ht="13.5" customHeight="1">
      <c r="A23506">
        <v>382.17</v>
      </c>
      <c r="B23506" t="str">
        <f t="shared" si="367"/>
        <v>382.17---24</v>
      </c>
      <c r="C23506" t="s">
        <v>1017</v>
      </c>
      <c r="D23506" t="s">
        <v>796</v>
      </c>
      <c r="E23506">
        <v>24</v>
      </c>
    </row>
    <row r="23507" spans="1:5" ht="13.5" customHeight="1">
      <c r="A23507">
        <v>382.17</v>
      </c>
      <c r="B23507" t="str">
        <f t="shared" si="367"/>
        <v>382.17---25</v>
      </c>
      <c r="C23507" t="s">
        <v>731</v>
      </c>
      <c r="D23507" t="s">
        <v>800</v>
      </c>
      <c r="E23507">
        <v>25</v>
      </c>
    </row>
    <row r="23508" spans="1:5" ht="13.5" customHeight="1">
      <c r="A23508">
        <v>382.17</v>
      </c>
      <c r="B23508" t="str">
        <f t="shared" si="367"/>
        <v>382.17---26</v>
      </c>
      <c r="C23508" t="s">
        <v>887</v>
      </c>
      <c r="D23508" t="s">
        <v>992</v>
      </c>
      <c r="E23508">
        <v>26</v>
      </c>
    </row>
    <row r="23509" spans="1:5" ht="13.5" customHeight="1">
      <c r="A23509">
        <v>382.17</v>
      </c>
      <c r="B23509" t="str">
        <f t="shared" si="367"/>
        <v>382.17---27</v>
      </c>
      <c r="C23509" t="s">
        <v>741</v>
      </c>
      <c r="D23509" t="s">
        <v>1248</v>
      </c>
      <c r="E23509">
        <v>27</v>
      </c>
    </row>
    <row r="23510" spans="1:5" ht="13.5" customHeight="1">
      <c r="A23510">
        <v>382.17</v>
      </c>
      <c r="B23510" t="str">
        <f t="shared" si="367"/>
        <v>382.17---28</v>
      </c>
      <c r="C23510" t="s">
        <v>743</v>
      </c>
      <c r="D23510" t="s">
        <v>754</v>
      </c>
      <c r="E23510">
        <v>28</v>
      </c>
    </row>
    <row r="23511" spans="1:5" ht="13.5" customHeight="1">
      <c r="A23511">
        <v>382.17</v>
      </c>
      <c r="B23511" t="str">
        <f t="shared" si="367"/>
        <v>382.17---29</v>
      </c>
      <c r="C23511" t="s">
        <v>745</v>
      </c>
      <c r="D23511" t="s">
        <v>837</v>
      </c>
      <c r="E23511">
        <v>29</v>
      </c>
    </row>
    <row r="23512" spans="1:5" ht="13.5" customHeight="1">
      <c r="A23512">
        <v>382.17</v>
      </c>
      <c r="B23512" t="str">
        <f t="shared" si="367"/>
        <v>382.17---30</v>
      </c>
      <c r="C23512" t="s">
        <v>987</v>
      </c>
      <c r="D23512" t="s">
        <v>1263</v>
      </c>
      <c r="E23512">
        <v>30</v>
      </c>
    </row>
    <row r="23513" spans="1:5" ht="13.5" customHeight="1">
      <c r="A23513">
        <v>382.17</v>
      </c>
      <c r="B23513" t="str">
        <f t="shared" si="367"/>
        <v>382.17---31</v>
      </c>
      <c r="C23513" t="s">
        <v>989</v>
      </c>
      <c r="D23513" t="s">
        <v>738</v>
      </c>
      <c r="E23513">
        <v>31</v>
      </c>
    </row>
    <row r="23514" spans="1:5" ht="13.5" customHeight="1">
      <c r="A23514">
        <v>382.17</v>
      </c>
      <c r="B23514" t="str">
        <f t="shared" si="367"/>
        <v>382.17---32</v>
      </c>
      <c r="C23514" t="s">
        <v>799</v>
      </c>
      <c r="D23514" t="s">
        <v>809</v>
      </c>
      <c r="E23514">
        <v>32</v>
      </c>
    </row>
    <row r="23515" spans="1:5" ht="13.5" customHeight="1">
      <c r="A23515">
        <v>382.17</v>
      </c>
      <c r="B23515" t="str">
        <f t="shared" si="367"/>
        <v>382.17---33</v>
      </c>
      <c r="C23515" t="s">
        <v>747</v>
      </c>
      <c r="D23515" t="s">
        <v>1154</v>
      </c>
      <c r="E23515">
        <v>33</v>
      </c>
    </row>
    <row r="23516" spans="1:5" ht="13.5" customHeight="1">
      <c r="A23516">
        <v>382.17</v>
      </c>
      <c r="B23516" t="str">
        <f t="shared" si="367"/>
        <v>382.17---34</v>
      </c>
      <c r="C23516" t="s">
        <v>938</v>
      </c>
      <c r="D23516" t="s">
        <v>859</v>
      </c>
      <c r="E23516">
        <v>34</v>
      </c>
    </row>
    <row r="23517" spans="1:5" ht="13.5" customHeight="1">
      <c r="A23517">
        <v>382.17</v>
      </c>
      <c r="B23517" t="str">
        <f t="shared" si="367"/>
        <v>382.17---35</v>
      </c>
      <c r="C23517" t="s">
        <v>749</v>
      </c>
      <c r="D23517" t="s">
        <v>1082</v>
      </c>
      <c r="E23517">
        <v>35</v>
      </c>
    </row>
    <row r="23518" spans="1:5" ht="13.5" customHeight="1">
      <c r="A23518">
        <v>382.17</v>
      </c>
      <c r="B23518" t="str">
        <f t="shared" si="367"/>
        <v>382.17---36</v>
      </c>
      <c r="C23518" t="s">
        <v>1074</v>
      </c>
      <c r="D23518" t="s">
        <v>880</v>
      </c>
      <c r="E23518">
        <v>36</v>
      </c>
    </row>
    <row r="23519" spans="1:5" ht="13.5" customHeight="1">
      <c r="A23519">
        <v>382.17</v>
      </c>
      <c r="B23519" t="str">
        <f t="shared" si="367"/>
        <v>382.17---37</v>
      </c>
      <c r="C23519" t="s">
        <v>1019</v>
      </c>
      <c r="D23519" t="s">
        <v>734</v>
      </c>
      <c r="E23519">
        <v>37</v>
      </c>
    </row>
    <row r="23520" spans="1:5" ht="13.5" customHeight="1">
      <c r="A23520">
        <v>382.17</v>
      </c>
      <c r="B23520" t="str">
        <f t="shared" si="367"/>
        <v>382.17---38</v>
      </c>
      <c r="C23520" t="s">
        <v>820</v>
      </c>
      <c r="D23520" t="s">
        <v>882</v>
      </c>
      <c r="E23520">
        <v>38</v>
      </c>
    </row>
    <row r="23521" spans="1:5" ht="13.5" customHeight="1">
      <c r="A23521">
        <v>382.17</v>
      </c>
      <c r="B23521" t="str">
        <f t="shared" si="367"/>
        <v>382.17---39</v>
      </c>
      <c r="C23521" t="s">
        <v>824</v>
      </c>
      <c r="D23521" t="s">
        <v>752</v>
      </c>
      <c r="E23521">
        <v>39</v>
      </c>
    </row>
    <row r="23522" spans="1:5" ht="13.5" customHeight="1">
      <c r="A23522">
        <v>382.17</v>
      </c>
      <c r="B23522" t="str">
        <f t="shared" si="367"/>
        <v>382.17---40</v>
      </c>
      <c r="C23522" t="s">
        <v>826</v>
      </c>
      <c r="D23522" t="s">
        <v>1079</v>
      </c>
      <c r="E23522">
        <v>40</v>
      </c>
    </row>
    <row r="23523" spans="1:5" ht="13.5" customHeight="1">
      <c r="A23523">
        <v>382.17</v>
      </c>
      <c r="B23523" t="str">
        <f t="shared" si="367"/>
        <v>382.17---41</v>
      </c>
      <c r="C23523" t="s">
        <v>755</v>
      </c>
      <c r="D23523" t="s">
        <v>1146</v>
      </c>
      <c r="E23523">
        <v>41</v>
      </c>
    </row>
    <row r="23524" spans="1:5" ht="13.5" customHeight="1">
      <c r="A23524">
        <v>382.17</v>
      </c>
      <c r="B23524" t="str">
        <f t="shared" si="367"/>
        <v>382.17---42</v>
      </c>
      <c r="C23524" t="s">
        <v>832</v>
      </c>
      <c r="D23524" t="s">
        <v>949</v>
      </c>
      <c r="E23524">
        <v>42</v>
      </c>
    </row>
    <row r="23525" spans="1:5" ht="13.5" customHeight="1">
      <c r="A23525">
        <v>382.17</v>
      </c>
      <c r="B23525" t="str">
        <f t="shared" si="367"/>
        <v>382.17---43</v>
      </c>
      <c r="C23525" t="s">
        <v>991</v>
      </c>
      <c r="D23525" t="s">
        <v>966</v>
      </c>
      <c r="E23525">
        <v>43</v>
      </c>
    </row>
    <row r="23526" spans="1:5" ht="13.5" customHeight="1">
      <c r="A23526">
        <v>382.17</v>
      </c>
      <c r="B23526" t="str">
        <f t="shared" si="367"/>
        <v>382.17---44</v>
      </c>
      <c r="C23526" t="s">
        <v>836</v>
      </c>
      <c r="D23526" t="s">
        <v>835</v>
      </c>
      <c r="E23526">
        <v>44</v>
      </c>
    </row>
    <row r="23527" spans="1:5" ht="13.5" customHeight="1">
      <c r="A23527">
        <v>382.17</v>
      </c>
      <c r="B23527" t="str">
        <f t="shared" si="367"/>
        <v>382.17---45</v>
      </c>
      <c r="C23527" t="s">
        <v>967</v>
      </c>
      <c r="D23527" t="s">
        <v>1046</v>
      </c>
      <c r="E23527">
        <v>45</v>
      </c>
    </row>
    <row r="23528" spans="1:5" ht="13.5" customHeight="1">
      <c r="A23528">
        <v>382.17</v>
      </c>
      <c r="B23528" t="str">
        <f t="shared" si="367"/>
        <v>382.17---46</v>
      </c>
      <c r="C23528" t="s">
        <v>1111</v>
      </c>
      <c r="D23528" t="s">
        <v>1045</v>
      </c>
      <c r="E23528">
        <v>46</v>
      </c>
    </row>
    <row r="23529" spans="1:5" ht="13.5" customHeight="1">
      <c r="A23529">
        <v>382.17</v>
      </c>
      <c r="B23529" t="str">
        <f t="shared" si="367"/>
        <v>382.17---47</v>
      </c>
      <c r="C23529" t="s">
        <v>801</v>
      </c>
      <c r="D23529" t="s">
        <v>810</v>
      </c>
      <c r="E23529">
        <v>47</v>
      </c>
    </row>
    <row r="23530" spans="1:5" ht="13.5" customHeight="1">
      <c r="A23530">
        <v>382.17</v>
      </c>
      <c r="B23530" t="str">
        <f t="shared" si="367"/>
        <v>382.17---48</v>
      </c>
      <c r="C23530" t="s">
        <v>868</v>
      </c>
      <c r="D23530" t="s">
        <v>758</v>
      </c>
      <c r="E23530">
        <v>48</v>
      </c>
    </row>
    <row r="23531" spans="1:5" ht="13.5" customHeight="1">
      <c r="A23531">
        <v>382.17</v>
      </c>
      <c r="B23531" t="str">
        <f t="shared" si="367"/>
        <v>382.17---49</v>
      </c>
      <c r="C23531" t="s">
        <v>948</v>
      </c>
      <c r="D23531" t="s">
        <v>1010</v>
      </c>
      <c r="E23531">
        <v>49</v>
      </c>
    </row>
    <row r="23532" spans="1:5" ht="13.5" customHeight="1">
      <c r="A23532">
        <v>382.17</v>
      </c>
      <c r="B23532" t="str">
        <f t="shared" si="367"/>
        <v>382.17---50</v>
      </c>
      <c r="C23532" t="s">
        <v>1011</v>
      </c>
      <c r="D23532" t="s">
        <v>856</v>
      </c>
      <c r="E23532">
        <v>50</v>
      </c>
    </row>
    <row r="23533" spans="1:5" ht="13.5" customHeight="1">
      <c r="A23533">
        <v>382.17</v>
      </c>
      <c r="B23533" t="str">
        <f t="shared" si="367"/>
        <v>382.17---51</v>
      </c>
      <c r="C23533" t="s">
        <v>5912</v>
      </c>
      <c r="D23533" t="s">
        <v>764</v>
      </c>
      <c r="E23533">
        <v>51</v>
      </c>
    </row>
    <row r="23534" spans="1:5" ht="13.5" customHeight="1">
      <c r="A23534">
        <v>382.17</v>
      </c>
      <c r="B23534" t="str">
        <f t="shared" si="367"/>
        <v>382.17---52</v>
      </c>
      <c r="C23534" t="s">
        <v>5929</v>
      </c>
      <c r="D23534" t="s">
        <v>813</v>
      </c>
      <c r="E23534">
        <v>52</v>
      </c>
    </row>
    <row r="23535" spans="1:5" ht="13.5" customHeight="1">
      <c r="A23535">
        <v>382.17</v>
      </c>
      <c r="B23535" t="str">
        <f t="shared" si="367"/>
        <v>382.17---53</v>
      </c>
      <c r="C23535" t="s">
        <v>5946</v>
      </c>
      <c r="D23535" t="s">
        <v>893</v>
      </c>
      <c r="E23535">
        <v>53</v>
      </c>
    </row>
    <row r="23536" spans="1:5" ht="13.5" customHeight="1">
      <c r="A23536">
        <v>382.17</v>
      </c>
      <c r="B23536" t="str">
        <f t="shared" si="367"/>
        <v>382.17---54</v>
      </c>
      <c r="C23536" t="s">
        <v>5947</v>
      </c>
      <c r="D23536" t="s">
        <v>884</v>
      </c>
      <c r="E23536">
        <v>54</v>
      </c>
    </row>
    <row r="23537" spans="1:5" ht="13.5" customHeight="1">
      <c r="A23537">
        <v>382.17</v>
      </c>
      <c r="B23537" t="str">
        <f t="shared" si="367"/>
        <v>382.17---55</v>
      </c>
      <c r="C23537" t="s">
        <v>5967</v>
      </c>
      <c r="D23537" t="s">
        <v>986</v>
      </c>
      <c r="E23537">
        <v>55</v>
      </c>
    </row>
    <row r="23538" spans="1:5" ht="13.5" customHeight="1">
      <c r="A23538">
        <v>382.17</v>
      </c>
      <c r="B23538" t="str">
        <f t="shared" si="367"/>
        <v>382.17---56</v>
      </c>
      <c r="C23538" t="s">
        <v>5983</v>
      </c>
      <c r="D23538" t="s">
        <v>1023</v>
      </c>
      <c r="E23538">
        <v>56</v>
      </c>
    </row>
    <row r="23539" spans="1:5" ht="13.5" customHeight="1">
      <c r="A23539">
        <v>382.17</v>
      </c>
      <c r="B23539" t="str">
        <f t="shared" si="367"/>
        <v>382.17---57</v>
      </c>
      <c r="C23539" t="s">
        <v>5915</v>
      </c>
      <c r="D23539" t="s">
        <v>772</v>
      </c>
      <c r="E23539">
        <v>57</v>
      </c>
    </row>
    <row r="23540" spans="1:5" ht="13.5" customHeight="1">
      <c r="A23540">
        <v>382.17</v>
      </c>
      <c r="B23540" t="str">
        <f t="shared" si="367"/>
        <v>382.17---58</v>
      </c>
      <c r="C23540" t="s">
        <v>5970</v>
      </c>
      <c r="D23540" t="s">
        <v>999</v>
      </c>
      <c r="E23540">
        <v>58</v>
      </c>
    </row>
    <row r="23541" spans="1:5" ht="13.5" customHeight="1">
      <c r="A23541">
        <v>382.17</v>
      </c>
      <c r="B23541" t="str">
        <f t="shared" si="367"/>
        <v>382.17---59</v>
      </c>
      <c r="C23541" t="s">
        <v>5926</v>
      </c>
      <c r="D23541" t="s">
        <v>843</v>
      </c>
      <c r="E23541">
        <v>59</v>
      </c>
    </row>
    <row r="23542" spans="1:5" ht="13.5" customHeight="1">
      <c r="A23542">
        <v>382.17</v>
      </c>
      <c r="B23542" t="str">
        <f t="shared" si="367"/>
        <v>382.17---60</v>
      </c>
      <c r="C23542" t="s">
        <v>5917</v>
      </c>
      <c r="D23542" t="s">
        <v>789</v>
      </c>
      <c r="E23542">
        <v>60</v>
      </c>
    </row>
    <row r="23543" spans="1:5" ht="13.5" customHeight="1">
      <c r="A23543">
        <v>382.17</v>
      </c>
      <c r="B23543" t="str">
        <f t="shared" si="367"/>
        <v>382.17---61</v>
      </c>
      <c r="C23543" t="s">
        <v>5918</v>
      </c>
      <c r="D23543" t="s">
        <v>770</v>
      </c>
      <c r="E23543">
        <v>61</v>
      </c>
    </row>
    <row r="23544" spans="1:5" ht="13.5" customHeight="1">
      <c r="A23544">
        <v>382.17</v>
      </c>
      <c r="B23544" t="str">
        <f t="shared" si="367"/>
        <v>382.17---62</v>
      </c>
      <c r="C23544" t="s">
        <v>5932</v>
      </c>
      <c r="D23544" t="s">
        <v>846</v>
      </c>
      <c r="E23544">
        <v>62</v>
      </c>
    </row>
    <row r="23545" spans="1:5" ht="13.5" customHeight="1">
      <c r="A23545">
        <v>382.17</v>
      </c>
      <c r="B23545" t="str">
        <f t="shared" si="367"/>
        <v>382.17---63</v>
      </c>
      <c r="C23545" t="s">
        <v>5963</v>
      </c>
      <c r="D23545" t="s">
        <v>937</v>
      </c>
      <c r="E23545">
        <v>63</v>
      </c>
    </row>
    <row r="23546" spans="1:5" ht="13.5" customHeight="1">
      <c r="A23546">
        <v>382.17</v>
      </c>
      <c r="B23546" t="str">
        <f t="shared" si="367"/>
        <v>382.17---64</v>
      </c>
      <c r="C23546" t="s">
        <v>5933</v>
      </c>
      <c r="D23546" t="s">
        <v>855</v>
      </c>
      <c r="E23546">
        <v>64</v>
      </c>
    </row>
    <row r="23547" spans="1:5" ht="13.5" customHeight="1">
      <c r="A23547">
        <v>382.17</v>
      </c>
      <c r="B23547" t="str">
        <f t="shared" si="367"/>
        <v>382.17---65</v>
      </c>
      <c r="C23547" t="s">
        <v>5985</v>
      </c>
      <c r="D23547" t="s">
        <v>1159</v>
      </c>
      <c r="E23547">
        <v>65</v>
      </c>
    </row>
    <row r="23548" spans="1:5" ht="13.5" customHeight="1">
      <c r="A23548">
        <v>382.17</v>
      </c>
      <c r="B23548" t="str">
        <f t="shared" si="367"/>
        <v>382.17---66</v>
      </c>
      <c r="C23548" t="s">
        <v>5951</v>
      </c>
      <c r="D23548" t="s">
        <v>879</v>
      </c>
      <c r="E23548">
        <v>66</v>
      </c>
    </row>
    <row r="23549" spans="1:5" ht="13.5" customHeight="1">
      <c r="A23549">
        <v>382.17</v>
      </c>
      <c r="B23549" t="str">
        <f t="shared" si="367"/>
        <v>382.17---67</v>
      </c>
      <c r="C23549" t="s">
        <v>5935</v>
      </c>
      <c r="D23549" t="s">
        <v>816</v>
      </c>
      <c r="E23549">
        <v>67</v>
      </c>
    </row>
    <row r="23550" spans="1:5" ht="13.5" customHeight="1">
      <c r="A23550">
        <v>382.17</v>
      </c>
      <c r="B23550" t="str">
        <f t="shared" si="367"/>
        <v>382.17---68</v>
      </c>
      <c r="C23550" t="s">
        <v>6013</v>
      </c>
      <c r="D23550" t="s">
        <v>968</v>
      </c>
      <c r="E23550">
        <v>68</v>
      </c>
    </row>
    <row r="23551" spans="1:5" ht="13.5" customHeight="1">
      <c r="A23551">
        <v>382.17</v>
      </c>
      <c r="B23551" t="str">
        <f t="shared" si="367"/>
        <v>382.17---69</v>
      </c>
      <c r="C23551" t="s">
        <v>5954</v>
      </c>
      <c r="D23551" t="s">
        <v>1166</v>
      </c>
      <c r="E23551">
        <v>69</v>
      </c>
    </row>
    <row r="23552" spans="1:5" ht="13.5" customHeight="1">
      <c r="A23552">
        <v>382.17</v>
      </c>
      <c r="B23552" t="str">
        <f t="shared" si="367"/>
        <v>382.17---70</v>
      </c>
      <c r="C23552" t="s">
        <v>5957</v>
      </c>
      <c r="D23552" t="s">
        <v>913</v>
      </c>
      <c r="E23552">
        <v>70</v>
      </c>
    </row>
    <row r="23553" spans="1:5" ht="13.5" customHeight="1">
      <c r="A23553">
        <v>382.17</v>
      </c>
      <c r="B23553" t="str">
        <f t="shared" si="367"/>
        <v>382.17---71</v>
      </c>
      <c r="C23553" t="s">
        <v>5991</v>
      </c>
      <c r="D23553" t="s">
        <v>1092</v>
      </c>
      <c r="E23553">
        <v>71</v>
      </c>
    </row>
    <row r="23554" spans="1:5" ht="13.5" customHeight="1">
      <c r="A23554">
        <v>382.17</v>
      </c>
      <c r="B23554" t="str">
        <f t="shared" si="367"/>
        <v>382.17---72</v>
      </c>
      <c r="C23554" t="s">
        <v>5924</v>
      </c>
      <c r="D23554" t="s">
        <v>726</v>
      </c>
      <c r="E23554">
        <v>72</v>
      </c>
    </row>
    <row r="23555" spans="1:5">
      <c r="A23555">
        <v>382.17</v>
      </c>
      <c r="B23555" t="str">
        <f t="shared" ref="B23555:B23618" si="368">A23555&amp;"---"&amp;E23555</f>
        <v>382.17---73</v>
      </c>
      <c r="C23555" t="s">
        <v>5999</v>
      </c>
      <c r="D23555" t="s">
        <v>1371</v>
      </c>
      <c r="E23555">
        <v>73</v>
      </c>
    </row>
    <row r="23556" spans="1:5" ht="13.5" customHeight="1">
      <c r="A23556">
        <v>347</v>
      </c>
      <c r="B23556" t="str">
        <f t="shared" si="368"/>
        <v>347---1</v>
      </c>
      <c r="C23556" t="s">
        <v>4216</v>
      </c>
      <c r="D23556" t="s">
        <v>1290</v>
      </c>
      <c r="E23556">
        <v>1</v>
      </c>
    </row>
    <row r="23557" spans="1:5" ht="13.5" customHeight="1">
      <c r="A23557">
        <v>347</v>
      </c>
      <c r="B23557" t="str">
        <f t="shared" si="368"/>
        <v>347---2</v>
      </c>
      <c r="C23557" t="s">
        <v>4216</v>
      </c>
      <c r="D23557" t="s">
        <v>713</v>
      </c>
      <c r="E23557">
        <v>2</v>
      </c>
    </row>
    <row r="23558" spans="1:5" ht="13.5" customHeight="1">
      <c r="A23558">
        <v>347</v>
      </c>
      <c r="B23558" t="str">
        <f t="shared" si="368"/>
        <v>347---3</v>
      </c>
      <c r="C23558" t="s">
        <v>4252</v>
      </c>
      <c r="D23558" t="s">
        <v>806</v>
      </c>
      <c r="E23558">
        <v>3</v>
      </c>
    </row>
    <row r="23559" spans="1:5" ht="13.5" customHeight="1">
      <c r="A23559">
        <v>347</v>
      </c>
      <c r="B23559" t="str">
        <f t="shared" si="368"/>
        <v>347---4</v>
      </c>
      <c r="C23559" t="s">
        <v>4269</v>
      </c>
      <c r="D23559" t="s">
        <v>738</v>
      </c>
      <c r="E23559">
        <v>4</v>
      </c>
    </row>
    <row r="23560" spans="1:5" ht="13.5" customHeight="1">
      <c r="A23560">
        <v>347</v>
      </c>
      <c r="B23560" t="str">
        <f t="shared" si="368"/>
        <v>347---5</v>
      </c>
      <c r="C23560" t="s">
        <v>4271</v>
      </c>
      <c r="D23560" t="s">
        <v>789</v>
      </c>
      <c r="E23560">
        <v>5</v>
      </c>
    </row>
    <row r="23561" spans="1:5" ht="13.5" customHeight="1">
      <c r="A23561">
        <v>347</v>
      </c>
      <c r="B23561" t="str">
        <f t="shared" si="368"/>
        <v>347---6</v>
      </c>
      <c r="C23561" t="s">
        <v>4239</v>
      </c>
      <c r="D23561" t="s">
        <v>902</v>
      </c>
      <c r="E23561">
        <v>6</v>
      </c>
    </row>
    <row r="23562" spans="1:5" ht="13.5" customHeight="1">
      <c r="A23562">
        <v>347</v>
      </c>
      <c r="B23562" t="str">
        <f t="shared" si="368"/>
        <v>347---7</v>
      </c>
      <c r="C23562" t="s">
        <v>4228</v>
      </c>
      <c r="D23562" t="s">
        <v>1357</v>
      </c>
      <c r="E23562">
        <v>7</v>
      </c>
    </row>
    <row r="23563" spans="1:5" ht="13.5" customHeight="1">
      <c r="A23563">
        <v>347</v>
      </c>
      <c r="B23563" t="str">
        <f t="shared" si="368"/>
        <v>347---8</v>
      </c>
      <c r="C23563" t="s">
        <v>4268</v>
      </c>
      <c r="D23563" t="s">
        <v>879</v>
      </c>
      <c r="E23563">
        <v>8</v>
      </c>
    </row>
    <row r="23564" spans="1:5" ht="13.5" customHeight="1">
      <c r="A23564">
        <v>347</v>
      </c>
      <c r="B23564" t="str">
        <f t="shared" si="368"/>
        <v>347---9</v>
      </c>
      <c r="C23564" t="s">
        <v>4230</v>
      </c>
      <c r="D23564" t="s">
        <v>851</v>
      </c>
      <c r="E23564">
        <v>9</v>
      </c>
    </row>
    <row r="23565" spans="1:5" ht="13.5" customHeight="1">
      <c r="A23565">
        <v>347</v>
      </c>
      <c r="B23565" t="str">
        <f t="shared" si="368"/>
        <v>347---10</v>
      </c>
      <c r="C23565" t="s">
        <v>4244</v>
      </c>
      <c r="D23565" t="s">
        <v>1114</v>
      </c>
      <c r="E23565">
        <v>10</v>
      </c>
    </row>
    <row r="23566" spans="1:5" ht="13.5" customHeight="1">
      <c r="A23566">
        <v>347</v>
      </c>
      <c r="B23566" t="str">
        <f t="shared" si="368"/>
        <v>347---11</v>
      </c>
      <c r="C23566" t="s">
        <v>4231</v>
      </c>
      <c r="D23566" t="s">
        <v>813</v>
      </c>
      <c r="E23566">
        <v>11</v>
      </c>
    </row>
    <row r="23567" spans="1:5" ht="13.5" customHeight="1">
      <c r="A23567">
        <v>347</v>
      </c>
      <c r="B23567" t="str">
        <f t="shared" si="368"/>
        <v>347---12</v>
      </c>
      <c r="C23567" t="s">
        <v>4254</v>
      </c>
      <c r="D23567" t="s">
        <v>1458</v>
      </c>
      <c r="E23567">
        <v>12</v>
      </c>
    </row>
    <row r="23568" spans="1:5" ht="13.5" customHeight="1">
      <c r="A23568">
        <v>347</v>
      </c>
      <c r="B23568" t="str">
        <f t="shared" si="368"/>
        <v>347---13</v>
      </c>
      <c r="C23568" t="s">
        <v>4233</v>
      </c>
      <c r="D23568" t="s">
        <v>1282</v>
      </c>
      <c r="E23568">
        <v>13</v>
      </c>
    </row>
    <row r="23569" spans="1:5" ht="13.5" customHeight="1">
      <c r="A23569">
        <v>347</v>
      </c>
      <c r="B23569" t="str">
        <f t="shared" si="368"/>
        <v>347---14</v>
      </c>
      <c r="C23569" t="s">
        <v>4272</v>
      </c>
      <c r="D23569" t="s">
        <v>829</v>
      </c>
      <c r="E23569">
        <v>14</v>
      </c>
    </row>
    <row r="23570" spans="1:5" ht="13.5" customHeight="1">
      <c r="A23570">
        <v>347</v>
      </c>
      <c r="B23570" t="str">
        <f t="shared" si="368"/>
        <v>347---15</v>
      </c>
      <c r="C23570" t="s">
        <v>4265</v>
      </c>
      <c r="D23570" t="s">
        <v>1251</v>
      </c>
      <c r="E23570">
        <v>15</v>
      </c>
    </row>
    <row r="23571" spans="1:5" ht="13.5" customHeight="1">
      <c r="A23571">
        <v>347</v>
      </c>
      <c r="B23571" t="str">
        <f t="shared" si="368"/>
        <v>347---16</v>
      </c>
      <c r="C23571" t="s">
        <v>5911</v>
      </c>
      <c r="D23571" t="s">
        <v>1172</v>
      </c>
      <c r="E23571">
        <v>16</v>
      </c>
    </row>
    <row r="23572" spans="1:5" ht="13.5" customHeight="1">
      <c r="A23572">
        <v>347</v>
      </c>
      <c r="B23572" t="str">
        <f t="shared" si="368"/>
        <v>347---17</v>
      </c>
      <c r="C23572" t="s">
        <v>5911</v>
      </c>
      <c r="D23572" t="s">
        <v>1112</v>
      </c>
      <c r="E23572">
        <v>17</v>
      </c>
    </row>
    <row r="23573" spans="1:5" ht="13.5" customHeight="1">
      <c r="A23573">
        <v>347</v>
      </c>
      <c r="B23573" t="str">
        <f t="shared" si="368"/>
        <v>347---18</v>
      </c>
      <c r="C23573" t="s">
        <v>5911</v>
      </c>
      <c r="D23573" t="s">
        <v>876</v>
      </c>
      <c r="E23573">
        <v>18</v>
      </c>
    </row>
    <row r="23574" spans="1:5" ht="13.5" customHeight="1">
      <c r="A23574">
        <v>347</v>
      </c>
      <c r="B23574" t="str">
        <f t="shared" si="368"/>
        <v>347---19</v>
      </c>
      <c r="C23574" t="s">
        <v>5911</v>
      </c>
      <c r="D23574" t="s">
        <v>783</v>
      </c>
      <c r="E23574">
        <v>19</v>
      </c>
    </row>
    <row r="23575" spans="1:5" ht="13.5" customHeight="1">
      <c r="A23575">
        <v>347</v>
      </c>
      <c r="B23575" t="str">
        <f t="shared" si="368"/>
        <v>347---20</v>
      </c>
      <c r="C23575" t="s">
        <v>5928</v>
      </c>
      <c r="D23575" t="s">
        <v>1254</v>
      </c>
      <c r="E23575">
        <v>20</v>
      </c>
    </row>
    <row r="23576" spans="1:5" ht="13.5" customHeight="1">
      <c r="A23576">
        <v>347</v>
      </c>
      <c r="B23576" t="str">
        <f t="shared" si="368"/>
        <v>347---21</v>
      </c>
      <c r="C23576" t="s">
        <v>727</v>
      </c>
      <c r="D23576" t="s">
        <v>1308</v>
      </c>
      <c r="E23576">
        <v>21</v>
      </c>
    </row>
    <row r="23577" spans="1:5" ht="13.5" customHeight="1">
      <c r="A23577">
        <v>347</v>
      </c>
      <c r="B23577" t="str">
        <f t="shared" si="368"/>
        <v>347---22</v>
      </c>
      <c r="C23577" t="s">
        <v>1017</v>
      </c>
      <c r="D23577" t="s">
        <v>796</v>
      </c>
      <c r="E23577">
        <v>22</v>
      </c>
    </row>
    <row r="23578" spans="1:5" ht="13.5" customHeight="1">
      <c r="A23578">
        <v>347</v>
      </c>
      <c r="B23578" t="str">
        <f t="shared" si="368"/>
        <v>347---23</v>
      </c>
      <c r="C23578" t="s">
        <v>731</v>
      </c>
      <c r="D23578" t="s">
        <v>800</v>
      </c>
      <c r="E23578">
        <v>23</v>
      </c>
    </row>
    <row r="23579" spans="1:5" ht="13.5" customHeight="1">
      <c r="A23579">
        <v>347</v>
      </c>
      <c r="B23579" t="str">
        <f t="shared" si="368"/>
        <v>347---24</v>
      </c>
      <c r="C23579" t="s">
        <v>735</v>
      </c>
      <c r="D23579" t="s">
        <v>744</v>
      </c>
      <c r="E23579">
        <v>24</v>
      </c>
    </row>
    <row r="23580" spans="1:5" ht="13.5" customHeight="1">
      <c r="A23580">
        <v>347</v>
      </c>
      <c r="B23580" t="str">
        <f t="shared" si="368"/>
        <v>347---25</v>
      </c>
      <c r="C23580" t="s">
        <v>885</v>
      </c>
      <c r="D23580" t="s">
        <v>814</v>
      </c>
      <c r="E23580">
        <v>25</v>
      </c>
    </row>
    <row r="23581" spans="1:5" ht="13.5" customHeight="1">
      <c r="A23581">
        <v>347</v>
      </c>
      <c r="B23581" t="str">
        <f t="shared" si="368"/>
        <v>347---26</v>
      </c>
      <c r="C23581" t="s">
        <v>743</v>
      </c>
      <c r="D23581" t="s">
        <v>754</v>
      </c>
      <c r="E23581">
        <v>26</v>
      </c>
    </row>
    <row r="23582" spans="1:5" ht="13.5" customHeight="1">
      <c r="A23582">
        <v>347</v>
      </c>
      <c r="B23582" t="str">
        <f t="shared" si="368"/>
        <v>347---27</v>
      </c>
      <c r="C23582" t="s">
        <v>987</v>
      </c>
      <c r="D23582" t="s">
        <v>1263</v>
      </c>
      <c r="E23582">
        <v>27</v>
      </c>
    </row>
    <row r="23583" spans="1:5" ht="13.5" customHeight="1">
      <c r="A23583">
        <v>347</v>
      </c>
      <c r="B23583" t="str">
        <f t="shared" si="368"/>
        <v>347---28</v>
      </c>
      <c r="C23583" t="s">
        <v>989</v>
      </c>
      <c r="D23583" t="s">
        <v>738</v>
      </c>
      <c r="E23583">
        <v>28</v>
      </c>
    </row>
    <row r="23584" spans="1:5" ht="13.5" customHeight="1">
      <c r="A23584">
        <v>347</v>
      </c>
      <c r="B23584" t="str">
        <f t="shared" si="368"/>
        <v>347---29</v>
      </c>
      <c r="C23584" t="s">
        <v>819</v>
      </c>
      <c r="D23584" t="s">
        <v>756</v>
      </c>
      <c r="E23584">
        <v>29</v>
      </c>
    </row>
    <row r="23585" spans="1:5" ht="13.5" customHeight="1">
      <c r="A23585">
        <v>347</v>
      </c>
      <c r="B23585" t="str">
        <f t="shared" si="368"/>
        <v>347---30</v>
      </c>
      <c r="C23585" t="s">
        <v>1019</v>
      </c>
      <c r="D23585" t="s">
        <v>734</v>
      </c>
      <c r="E23585">
        <v>30</v>
      </c>
    </row>
    <row r="23586" spans="1:5" ht="13.5" customHeight="1">
      <c r="A23586">
        <v>347</v>
      </c>
      <c r="B23586" t="str">
        <f t="shared" si="368"/>
        <v>347---31</v>
      </c>
      <c r="C23586" t="s">
        <v>822</v>
      </c>
      <c r="D23586" t="s">
        <v>833</v>
      </c>
      <c r="E23586">
        <v>31</v>
      </c>
    </row>
    <row r="23587" spans="1:5" ht="13.5" customHeight="1">
      <c r="A23587">
        <v>347</v>
      </c>
      <c r="B23587" t="str">
        <f t="shared" si="368"/>
        <v>347---32</v>
      </c>
      <c r="C23587" t="s">
        <v>824</v>
      </c>
      <c r="D23587" t="s">
        <v>752</v>
      </c>
      <c r="E23587">
        <v>32</v>
      </c>
    </row>
    <row r="23588" spans="1:5" ht="13.5" customHeight="1">
      <c r="A23588">
        <v>347</v>
      </c>
      <c r="B23588" t="str">
        <f t="shared" si="368"/>
        <v>347---33</v>
      </c>
      <c r="C23588" t="s">
        <v>753</v>
      </c>
      <c r="D23588" t="s">
        <v>1002</v>
      </c>
      <c r="E23588">
        <v>33</v>
      </c>
    </row>
    <row r="23589" spans="1:5" ht="13.5" customHeight="1">
      <c r="A23589">
        <v>347</v>
      </c>
      <c r="B23589" t="str">
        <f t="shared" si="368"/>
        <v>347---34</v>
      </c>
      <c r="C23589" t="s">
        <v>759</v>
      </c>
      <c r="D23589" t="s">
        <v>823</v>
      </c>
      <c r="E23589">
        <v>34</v>
      </c>
    </row>
    <row r="23590" spans="1:5" ht="13.5" customHeight="1">
      <c r="A23590">
        <v>347</v>
      </c>
      <c r="B23590" t="str">
        <f t="shared" si="368"/>
        <v>347---35</v>
      </c>
      <c r="C23590" t="s">
        <v>991</v>
      </c>
      <c r="D23590" t="s">
        <v>966</v>
      </c>
      <c r="E23590">
        <v>35</v>
      </c>
    </row>
    <row r="23591" spans="1:5" ht="13.5" customHeight="1">
      <c r="A23591">
        <v>347</v>
      </c>
      <c r="B23591" t="str">
        <f t="shared" si="368"/>
        <v>347---36</v>
      </c>
      <c r="C23591" t="s">
        <v>866</v>
      </c>
      <c r="D23591" t="s">
        <v>831</v>
      </c>
      <c r="E23591">
        <v>36</v>
      </c>
    </row>
    <row r="23592" spans="1:5" ht="13.5" customHeight="1">
      <c r="A23592">
        <v>347</v>
      </c>
      <c r="B23592" t="str">
        <f t="shared" si="368"/>
        <v>347---37</v>
      </c>
      <c r="C23592" t="s">
        <v>892</v>
      </c>
      <c r="D23592" t="s">
        <v>730</v>
      </c>
      <c r="E23592">
        <v>37</v>
      </c>
    </row>
    <row r="23593" spans="1:5" ht="13.5" customHeight="1">
      <c r="A23593">
        <v>347</v>
      </c>
      <c r="B23593" t="str">
        <f t="shared" si="368"/>
        <v>347---38</v>
      </c>
      <c r="C23593" t="s">
        <v>868</v>
      </c>
      <c r="D23593" t="s">
        <v>758</v>
      </c>
      <c r="E23593">
        <v>38</v>
      </c>
    </row>
    <row r="23594" spans="1:5" ht="13.5" customHeight="1">
      <c r="A23594">
        <v>347</v>
      </c>
      <c r="B23594" t="str">
        <f t="shared" si="368"/>
        <v>347---39</v>
      </c>
      <c r="C23594" t="s">
        <v>969</v>
      </c>
      <c r="D23594" t="s">
        <v>802</v>
      </c>
      <c r="E23594">
        <v>39</v>
      </c>
    </row>
    <row r="23595" spans="1:5" ht="13.5" customHeight="1">
      <c r="A23595">
        <v>347</v>
      </c>
      <c r="B23595" t="str">
        <f t="shared" si="368"/>
        <v>347---40</v>
      </c>
      <c r="C23595" t="s">
        <v>918</v>
      </c>
      <c r="D23595" t="s">
        <v>865</v>
      </c>
      <c r="E23595">
        <v>40</v>
      </c>
    </row>
    <row r="23596" spans="1:5" ht="13.5" customHeight="1">
      <c r="A23596">
        <v>347</v>
      </c>
      <c r="B23596" t="str">
        <f t="shared" si="368"/>
        <v>347---41</v>
      </c>
      <c r="C23596" t="s">
        <v>896</v>
      </c>
      <c r="D23596" t="s">
        <v>1202</v>
      </c>
      <c r="E23596">
        <v>41</v>
      </c>
    </row>
    <row r="23597" spans="1:5" ht="13.5" customHeight="1">
      <c r="A23597">
        <v>347</v>
      </c>
      <c r="B23597" t="str">
        <f t="shared" si="368"/>
        <v>347---42</v>
      </c>
      <c r="C23597" t="s">
        <v>5913</v>
      </c>
      <c r="D23597" t="s">
        <v>1114</v>
      </c>
      <c r="E23597">
        <v>42</v>
      </c>
    </row>
    <row r="23598" spans="1:5" ht="13.5" customHeight="1">
      <c r="A23598">
        <v>347</v>
      </c>
      <c r="B23598" t="str">
        <f t="shared" si="368"/>
        <v>347---43</v>
      </c>
      <c r="C23598" t="s">
        <v>5929</v>
      </c>
      <c r="D23598" t="s">
        <v>813</v>
      </c>
      <c r="E23598">
        <v>43</v>
      </c>
    </row>
    <row r="23599" spans="1:5" ht="13.5" customHeight="1">
      <c r="A23599">
        <v>347</v>
      </c>
      <c r="B23599" t="str">
        <f t="shared" si="368"/>
        <v>347---44</v>
      </c>
      <c r="C23599" t="s">
        <v>5925</v>
      </c>
      <c r="D23599" t="s">
        <v>798</v>
      </c>
      <c r="E23599">
        <v>44</v>
      </c>
    </row>
    <row r="23600" spans="1:5" ht="13.5" customHeight="1">
      <c r="A23600">
        <v>347</v>
      </c>
      <c r="B23600" t="str">
        <f t="shared" si="368"/>
        <v>347---45</v>
      </c>
      <c r="C23600" t="s">
        <v>5930</v>
      </c>
      <c r="D23600" t="s">
        <v>821</v>
      </c>
      <c r="E23600">
        <v>45</v>
      </c>
    </row>
    <row r="23601" spans="1:5" ht="13.5" customHeight="1">
      <c r="A23601">
        <v>347</v>
      </c>
      <c r="B23601" t="str">
        <f t="shared" si="368"/>
        <v>347---46</v>
      </c>
      <c r="C23601" t="s">
        <v>5915</v>
      </c>
      <c r="D23601" t="s">
        <v>772</v>
      </c>
      <c r="E23601">
        <v>46</v>
      </c>
    </row>
    <row r="23602" spans="1:5" ht="13.5" customHeight="1">
      <c r="A23602">
        <v>347</v>
      </c>
      <c r="B23602" t="str">
        <f t="shared" si="368"/>
        <v>347---47</v>
      </c>
      <c r="C23602" t="s">
        <v>5926</v>
      </c>
      <c r="D23602" t="s">
        <v>843</v>
      </c>
      <c r="E23602">
        <v>47</v>
      </c>
    </row>
    <row r="23603" spans="1:5" ht="13.5" customHeight="1">
      <c r="A23603">
        <v>347</v>
      </c>
      <c r="B23603" t="str">
        <f t="shared" si="368"/>
        <v>347---48</v>
      </c>
      <c r="C23603" t="s">
        <v>5917</v>
      </c>
      <c r="D23603" t="s">
        <v>789</v>
      </c>
      <c r="E23603">
        <v>48</v>
      </c>
    </row>
    <row r="23604" spans="1:5" ht="13.5" customHeight="1">
      <c r="A23604">
        <v>347</v>
      </c>
      <c r="B23604" t="str">
        <f t="shared" si="368"/>
        <v>347---49</v>
      </c>
      <c r="C23604" t="s">
        <v>5918</v>
      </c>
      <c r="D23604" t="s">
        <v>770</v>
      </c>
      <c r="E23604">
        <v>49</v>
      </c>
    </row>
    <row r="23605" spans="1:5" ht="13.5" customHeight="1">
      <c r="A23605">
        <v>347</v>
      </c>
      <c r="B23605" t="str">
        <f t="shared" si="368"/>
        <v>347---50</v>
      </c>
      <c r="C23605" t="s">
        <v>5931</v>
      </c>
      <c r="D23605" t="s">
        <v>1044</v>
      </c>
      <c r="E23605">
        <v>50</v>
      </c>
    </row>
    <row r="23606" spans="1:5" ht="13.5" customHeight="1">
      <c r="A23606">
        <v>347</v>
      </c>
      <c r="B23606" t="str">
        <f t="shared" si="368"/>
        <v>347---51</v>
      </c>
      <c r="C23606" t="s">
        <v>5972</v>
      </c>
      <c r="D23606" t="s">
        <v>979</v>
      </c>
      <c r="E23606">
        <v>51</v>
      </c>
    </row>
    <row r="23607" spans="1:5" ht="13.5" customHeight="1">
      <c r="A23607">
        <v>347</v>
      </c>
      <c r="B23607" t="str">
        <f t="shared" si="368"/>
        <v>347---52</v>
      </c>
      <c r="C23607" t="s">
        <v>5933</v>
      </c>
      <c r="D23607" t="s">
        <v>855</v>
      </c>
      <c r="E23607">
        <v>52</v>
      </c>
    </row>
    <row r="23608" spans="1:5" ht="13.5" customHeight="1">
      <c r="A23608">
        <v>347</v>
      </c>
      <c r="B23608" t="str">
        <f t="shared" si="368"/>
        <v>347---53</v>
      </c>
      <c r="C23608" t="s">
        <v>5994</v>
      </c>
      <c r="D23608" t="s">
        <v>984</v>
      </c>
      <c r="E23608">
        <v>53</v>
      </c>
    </row>
    <row r="23609" spans="1:5" ht="13.5" customHeight="1">
      <c r="A23609">
        <v>347</v>
      </c>
      <c r="B23609" t="str">
        <f t="shared" si="368"/>
        <v>347---54</v>
      </c>
      <c r="C23609" t="s">
        <v>5985</v>
      </c>
      <c r="D23609" t="s">
        <v>1159</v>
      </c>
      <c r="E23609">
        <v>54</v>
      </c>
    </row>
    <row r="23610" spans="1:5" ht="13.5" customHeight="1">
      <c r="A23610">
        <v>347</v>
      </c>
      <c r="B23610" t="str">
        <f t="shared" si="368"/>
        <v>347---55</v>
      </c>
      <c r="C23610" t="s">
        <v>5934</v>
      </c>
      <c r="D23610" t="s">
        <v>829</v>
      </c>
      <c r="E23610">
        <v>55</v>
      </c>
    </row>
    <row r="23611" spans="1:5" ht="13.5" customHeight="1">
      <c r="A23611">
        <v>347</v>
      </c>
      <c r="B23611" t="str">
        <f t="shared" si="368"/>
        <v>347---56</v>
      </c>
      <c r="C23611" t="s">
        <v>5951</v>
      </c>
      <c r="D23611" t="s">
        <v>879</v>
      </c>
      <c r="E23611">
        <v>56</v>
      </c>
    </row>
    <row r="23612" spans="1:5" ht="13.5" customHeight="1">
      <c r="A23612">
        <v>347</v>
      </c>
      <c r="B23612" t="str">
        <f t="shared" si="368"/>
        <v>347---57</v>
      </c>
      <c r="C23612" t="s">
        <v>5935</v>
      </c>
      <c r="D23612" t="s">
        <v>816</v>
      </c>
      <c r="E23612">
        <v>57</v>
      </c>
    </row>
    <row r="23613" spans="1:5" ht="13.5" customHeight="1">
      <c r="A23613">
        <v>347</v>
      </c>
      <c r="B23613" t="str">
        <f t="shared" si="368"/>
        <v>347---58</v>
      </c>
      <c r="C23613" t="s">
        <v>6003</v>
      </c>
      <c r="D23613" t="s">
        <v>1016</v>
      </c>
      <c r="E23613">
        <v>58</v>
      </c>
    </row>
    <row r="23614" spans="1:5" ht="13.5" customHeight="1">
      <c r="A23614">
        <v>347</v>
      </c>
      <c r="B23614" t="str">
        <f t="shared" si="368"/>
        <v>347---59</v>
      </c>
      <c r="C23614" t="s">
        <v>5938</v>
      </c>
      <c r="D23614" t="s">
        <v>851</v>
      </c>
      <c r="E23614">
        <v>59</v>
      </c>
    </row>
    <row r="23615" spans="1:5" ht="13.5" customHeight="1">
      <c r="A23615">
        <v>347</v>
      </c>
      <c r="B23615" t="str">
        <f t="shared" si="368"/>
        <v>347---60</v>
      </c>
      <c r="C23615" t="s">
        <v>5941</v>
      </c>
      <c r="D23615" t="s">
        <v>861</v>
      </c>
      <c r="E23615">
        <v>60</v>
      </c>
    </row>
    <row r="23616" spans="1:5" ht="13.5" customHeight="1">
      <c r="A23616">
        <v>347</v>
      </c>
      <c r="B23616" t="str">
        <f t="shared" si="368"/>
        <v>347---61</v>
      </c>
      <c r="C23616" t="s">
        <v>5957</v>
      </c>
      <c r="D23616" t="s">
        <v>913</v>
      </c>
      <c r="E23616">
        <v>61</v>
      </c>
    </row>
    <row r="23617" spans="1:5" ht="13.5" customHeight="1">
      <c r="A23617">
        <v>347</v>
      </c>
      <c r="B23617" t="str">
        <f t="shared" si="368"/>
        <v>347---62</v>
      </c>
      <c r="C23617" t="s">
        <v>5991</v>
      </c>
      <c r="D23617" t="s">
        <v>1092</v>
      </c>
      <c r="E23617">
        <v>62</v>
      </c>
    </row>
    <row r="23618" spans="1:5" ht="13.5" customHeight="1">
      <c r="A23618">
        <v>347</v>
      </c>
      <c r="B23618" t="str">
        <f t="shared" si="368"/>
        <v>347---63</v>
      </c>
      <c r="C23618" t="s">
        <v>5992</v>
      </c>
      <c r="D23618" t="s">
        <v>1101</v>
      </c>
      <c r="E23618">
        <v>63</v>
      </c>
    </row>
    <row r="23619" spans="1:5" ht="13.5" customHeight="1">
      <c r="A23619">
        <v>347</v>
      </c>
      <c r="B23619" t="str">
        <f t="shared" ref="B23619:B23682" si="369">A23619&amp;"---"&amp;E23619</f>
        <v>347---64</v>
      </c>
      <c r="C23619" t="s">
        <v>6005</v>
      </c>
      <c r="D23619" t="s">
        <v>1237</v>
      </c>
      <c r="E23619">
        <v>64</v>
      </c>
    </row>
    <row r="23620" spans="1:5" ht="13.5" customHeight="1">
      <c r="A23620">
        <v>347</v>
      </c>
      <c r="B23620" t="str">
        <f t="shared" si="369"/>
        <v>347---65</v>
      </c>
      <c r="C23620" t="s">
        <v>5924</v>
      </c>
      <c r="D23620" t="s">
        <v>726</v>
      </c>
      <c r="E23620">
        <v>65</v>
      </c>
    </row>
    <row r="23621" spans="1:5" ht="13.5" customHeight="1">
      <c r="A23621">
        <v>347</v>
      </c>
      <c r="B23621" t="str">
        <f t="shared" si="369"/>
        <v>347---66</v>
      </c>
      <c r="C23621" t="s">
        <v>5942</v>
      </c>
      <c r="D23621" t="s">
        <v>1400</v>
      </c>
      <c r="E23621">
        <v>66</v>
      </c>
    </row>
    <row r="23622" spans="1:5" ht="13.5" customHeight="1">
      <c r="A23622">
        <v>347</v>
      </c>
      <c r="B23622" t="str">
        <f t="shared" si="369"/>
        <v>347---67</v>
      </c>
      <c r="C23622" t="s">
        <v>5959</v>
      </c>
      <c r="D23622" t="s">
        <v>6222</v>
      </c>
      <c r="E23622">
        <v>67</v>
      </c>
    </row>
    <row r="23623" spans="1:5" ht="13.5" customHeight="1">
      <c r="A23623">
        <v>348</v>
      </c>
      <c r="B23623" t="str">
        <f t="shared" si="369"/>
        <v>348---1</v>
      </c>
      <c r="C23623" t="s">
        <v>4216</v>
      </c>
      <c r="D23623" t="s">
        <v>1052</v>
      </c>
      <c r="E23623">
        <v>1</v>
      </c>
    </row>
    <row r="23624" spans="1:5" ht="13.5" customHeight="1">
      <c r="A23624">
        <v>348</v>
      </c>
      <c r="B23624" t="str">
        <f t="shared" si="369"/>
        <v>348---2</v>
      </c>
      <c r="C23624" t="s">
        <v>4216</v>
      </c>
      <c r="D23624" t="s">
        <v>713</v>
      </c>
      <c r="E23624">
        <v>2</v>
      </c>
    </row>
    <row r="23625" spans="1:5" ht="13.5" customHeight="1">
      <c r="A23625">
        <v>348</v>
      </c>
      <c r="B23625" t="str">
        <f t="shared" si="369"/>
        <v>348---3</v>
      </c>
      <c r="C23625" t="s">
        <v>4263</v>
      </c>
      <c r="D23625" t="s">
        <v>1075</v>
      </c>
      <c r="E23625">
        <v>3</v>
      </c>
    </row>
    <row r="23626" spans="1:5" ht="13.5" customHeight="1">
      <c r="A23626">
        <v>348</v>
      </c>
      <c r="B23626" t="str">
        <f t="shared" si="369"/>
        <v>348---4</v>
      </c>
      <c r="C23626" t="s">
        <v>4238</v>
      </c>
      <c r="D23626" t="s">
        <v>1061</v>
      </c>
      <c r="E23626">
        <v>4</v>
      </c>
    </row>
    <row r="23627" spans="1:5" ht="13.5" customHeight="1">
      <c r="A23627">
        <v>348</v>
      </c>
      <c r="B23627" t="str">
        <f t="shared" si="369"/>
        <v>348---5</v>
      </c>
      <c r="C23627" t="s">
        <v>4220</v>
      </c>
      <c r="D23627" t="s">
        <v>1047</v>
      </c>
      <c r="E23627">
        <v>5</v>
      </c>
    </row>
    <row r="23628" spans="1:5" ht="13.5" customHeight="1">
      <c r="A23628">
        <v>348</v>
      </c>
      <c r="B23628" t="str">
        <f t="shared" si="369"/>
        <v>348---6</v>
      </c>
      <c r="C23628" t="s">
        <v>4228</v>
      </c>
      <c r="D23628" t="s">
        <v>963</v>
      </c>
      <c r="E23628">
        <v>6</v>
      </c>
    </row>
    <row r="23629" spans="1:5" ht="13.5" customHeight="1">
      <c r="A23629">
        <v>348</v>
      </c>
      <c r="B23629" t="str">
        <f t="shared" si="369"/>
        <v>348---7</v>
      </c>
      <c r="C23629" t="s">
        <v>4223</v>
      </c>
      <c r="D23629" t="s">
        <v>1051</v>
      </c>
      <c r="E23629">
        <v>7</v>
      </c>
    </row>
    <row r="23630" spans="1:5" ht="13.5" customHeight="1">
      <c r="A23630">
        <v>348</v>
      </c>
      <c r="B23630" t="str">
        <f t="shared" si="369"/>
        <v>348---8</v>
      </c>
      <c r="C23630" t="s">
        <v>4276</v>
      </c>
      <c r="D23630" t="s">
        <v>959</v>
      </c>
      <c r="E23630">
        <v>8</v>
      </c>
    </row>
    <row r="23631" spans="1:5" ht="13.5" customHeight="1">
      <c r="A23631">
        <v>348</v>
      </c>
      <c r="B23631" t="str">
        <f t="shared" si="369"/>
        <v>348---9</v>
      </c>
      <c r="C23631" t="s">
        <v>4259</v>
      </c>
      <c r="D23631" t="s">
        <v>1258</v>
      </c>
      <c r="E23631">
        <v>9</v>
      </c>
    </row>
    <row r="23632" spans="1:5" ht="13.5" customHeight="1">
      <c r="A23632">
        <v>348</v>
      </c>
      <c r="B23632" t="str">
        <f t="shared" si="369"/>
        <v>348---10</v>
      </c>
      <c r="C23632" t="s">
        <v>4254</v>
      </c>
      <c r="D23632" t="s">
        <v>1459</v>
      </c>
      <c r="E23632">
        <v>10</v>
      </c>
    </row>
    <row r="23633" spans="1:5" ht="13.5" customHeight="1">
      <c r="A23633">
        <v>348</v>
      </c>
      <c r="B23633" t="str">
        <f t="shared" si="369"/>
        <v>348---11</v>
      </c>
      <c r="C23633" t="s">
        <v>4235</v>
      </c>
      <c r="D23633" t="s">
        <v>1053</v>
      </c>
      <c r="E23633">
        <v>11</v>
      </c>
    </row>
    <row r="23634" spans="1:5" ht="13.5" customHeight="1">
      <c r="A23634">
        <v>348</v>
      </c>
      <c r="B23634" t="str">
        <f t="shared" si="369"/>
        <v>348---12</v>
      </c>
      <c r="C23634" t="s">
        <v>4236</v>
      </c>
      <c r="D23634" t="s">
        <v>1067</v>
      </c>
      <c r="E23634">
        <v>12</v>
      </c>
    </row>
    <row r="23635" spans="1:5" ht="13.5" customHeight="1">
      <c r="A23635">
        <v>348</v>
      </c>
      <c r="B23635" t="str">
        <f t="shared" si="369"/>
        <v>348---13</v>
      </c>
      <c r="C23635" t="s">
        <v>4277</v>
      </c>
      <c r="D23635" t="s">
        <v>994</v>
      </c>
      <c r="E23635">
        <v>13</v>
      </c>
    </row>
    <row r="23636" spans="1:5" ht="13.5" customHeight="1">
      <c r="A23636">
        <v>348</v>
      </c>
      <c r="B23636" t="str">
        <f t="shared" si="369"/>
        <v>348---14</v>
      </c>
      <c r="C23636" t="s">
        <v>4257</v>
      </c>
      <c r="D23636" t="s">
        <v>1374</v>
      </c>
      <c r="E23636">
        <v>14</v>
      </c>
    </row>
    <row r="23637" spans="1:5" ht="13.5" customHeight="1">
      <c r="A23637">
        <v>348</v>
      </c>
      <c r="B23637" t="str">
        <f t="shared" si="369"/>
        <v>348---15</v>
      </c>
      <c r="C23637" t="s">
        <v>5911</v>
      </c>
      <c r="D23637" t="s">
        <v>1057</v>
      </c>
      <c r="E23637">
        <v>15</v>
      </c>
    </row>
    <row r="23638" spans="1:5" ht="13.5" customHeight="1">
      <c r="A23638">
        <v>348</v>
      </c>
      <c r="B23638" t="str">
        <f t="shared" si="369"/>
        <v>348---16</v>
      </c>
      <c r="C23638" t="s">
        <v>5911</v>
      </c>
      <c r="D23638" t="s">
        <v>1060</v>
      </c>
      <c r="E23638">
        <v>16</v>
      </c>
    </row>
    <row r="23639" spans="1:5" ht="13.5" customHeight="1">
      <c r="A23639">
        <v>348</v>
      </c>
      <c r="B23639" t="str">
        <f t="shared" si="369"/>
        <v>348---17</v>
      </c>
      <c r="C23639" t="s">
        <v>5911</v>
      </c>
      <c r="D23639" t="s">
        <v>907</v>
      </c>
      <c r="E23639">
        <v>17</v>
      </c>
    </row>
    <row r="23640" spans="1:5" ht="13.5" customHeight="1">
      <c r="A23640">
        <v>348</v>
      </c>
      <c r="B23640" t="str">
        <f t="shared" si="369"/>
        <v>348---18</v>
      </c>
      <c r="C23640" t="s">
        <v>5911</v>
      </c>
      <c r="D23640" t="s">
        <v>1063</v>
      </c>
      <c r="E23640">
        <v>18</v>
      </c>
    </row>
    <row r="23641" spans="1:5" ht="13.5" customHeight="1">
      <c r="A23641">
        <v>348</v>
      </c>
      <c r="B23641" t="str">
        <f t="shared" si="369"/>
        <v>348---19</v>
      </c>
      <c r="C23641" t="s">
        <v>5911</v>
      </c>
      <c r="D23641" t="s">
        <v>902</v>
      </c>
      <c r="E23641">
        <v>19</v>
      </c>
    </row>
    <row r="23642" spans="1:5" ht="13.5" customHeight="1">
      <c r="A23642">
        <v>348</v>
      </c>
      <c r="B23642" t="str">
        <f t="shared" si="369"/>
        <v>348---20</v>
      </c>
      <c r="C23642" t="s">
        <v>5911</v>
      </c>
      <c r="D23642" t="s">
        <v>1066</v>
      </c>
      <c r="E23642">
        <v>20</v>
      </c>
    </row>
    <row r="23643" spans="1:5" ht="13.5" customHeight="1">
      <c r="A23643">
        <v>348</v>
      </c>
      <c r="B23643" t="str">
        <f t="shared" si="369"/>
        <v>348---21</v>
      </c>
      <c r="C23643" t="s">
        <v>883</v>
      </c>
      <c r="D23643" t="s">
        <v>959</v>
      </c>
      <c r="E23643">
        <v>21</v>
      </c>
    </row>
    <row r="23644" spans="1:5" ht="13.5" customHeight="1">
      <c r="A23644">
        <v>348</v>
      </c>
      <c r="B23644" t="str">
        <f t="shared" si="369"/>
        <v>348---22</v>
      </c>
      <c r="C23644" t="s">
        <v>1017</v>
      </c>
      <c r="D23644" t="s">
        <v>796</v>
      </c>
      <c r="E23644">
        <v>22</v>
      </c>
    </row>
    <row r="23645" spans="1:5" ht="13.5" customHeight="1">
      <c r="A23645">
        <v>348</v>
      </c>
      <c r="B23645" t="str">
        <f t="shared" si="369"/>
        <v>348---23</v>
      </c>
      <c r="C23645" t="s">
        <v>731</v>
      </c>
      <c r="D23645" t="s">
        <v>800</v>
      </c>
      <c r="E23645">
        <v>23</v>
      </c>
    </row>
    <row r="23646" spans="1:5" ht="13.5" customHeight="1">
      <c r="A23646">
        <v>348</v>
      </c>
      <c r="B23646" t="str">
        <f t="shared" si="369"/>
        <v>348---24</v>
      </c>
      <c r="C23646" t="s">
        <v>887</v>
      </c>
      <c r="D23646" t="s">
        <v>992</v>
      </c>
      <c r="E23646">
        <v>24</v>
      </c>
    </row>
    <row r="23647" spans="1:5" ht="13.5" customHeight="1">
      <c r="A23647">
        <v>348</v>
      </c>
      <c r="B23647" t="str">
        <f t="shared" si="369"/>
        <v>348---25</v>
      </c>
      <c r="C23647" t="s">
        <v>888</v>
      </c>
      <c r="D23647" t="s">
        <v>1073</v>
      </c>
      <c r="E23647">
        <v>25</v>
      </c>
    </row>
    <row r="23648" spans="1:5" ht="13.5" customHeight="1">
      <c r="A23648">
        <v>348</v>
      </c>
      <c r="B23648" t="str">
        <f t="shared" si="369"/>
        <v>348---26</v>
      </c>
      <c r="C23648" t="s">
        <v>743</v>
      </c>
      <c r="D23648" t="s">
        <v>754</v>
      </c>
      <c r="E23648">
        <v>26</v>
      </c>
    </row>
    <row r="23649" spans="1:5" ht="13.5" customHeight="1">
      <c r="A23649">
        <v>348</v>
      </c>
      <c r="B23649" t="str">
        <f t="shared" si="369"/>
        <v>348---27</v>
      </c>
      <c r="C23649" t="s">
        <v>915</v>
      </c>
      <c r="D23649" t="s">
        <v>939</v>
      </c>
      <c r="E23649">
        <v>27</v>
      </c>
    </row>
    <row r="23650" spans="1:5" ht="13.5" customHeight="1">
      <c r="A23650">
        <v>348</v>
      </c>
      <c r="B23650" t="str">
        <f t="shared" si="369"/>
        <v>348---28</v>
      </c>
      <c r="C23650" t="s">
        <v>987</v>
      </c>
      <c r="D23650" t="s">
        <v>1263</v>
      </c>
      <c r="E23650">
        <v>28</v>
      </c>
    </row>
    <row r="23651" spans="1:5" ht="13.5" customHeight="1">
      <c r="A23651">
        <v>348</v>
      </c>
      <c r="B23651" t="str">
        <f t="shared" si="369"/>
        <v>348---29</v>
      </c>
      <c r="C23651" t="s">
        <v>989</v>
      </c>
      <c r="D23651" t="s">
        <v>738</v>
      </c>
      <c r="E23651">
        <v>29</v>
      </c>
    </row>
    <row r="23652" spans="1:5" ht="13.5" customHeight="1">
      <c r="A23652">
        <v>348</v>
      </c>
      <c r="B23652" t="str">
        <f t="shared" si="369"/>
        <v>348---30</v>
      </c>
      <c r="C23652" t="s">
        <v>819</v>
      </c>
      <c r="D23652" t="s">
        <v>756</v>
      </c>
      <c r="E23652">
        <v>30</v>
      </c>
    </row>
    <row r="23653" spans="1:5" ht="13.5" customHeight="1">
      <c r="A23653">
        <v>348</v>
      </c>
      <c r="B23653" t="str">
        <f t="shared" si="369"/>
        <v>348---31</v>
      </c>
      <c r="C23653" t="s">
        <v>824</v>
      </c>
      <c r="D23653" t="s">
        <v>752</v>
      </c>
      <c r="E23653">
        <v>31</v>
      </c>
    </row>
    <row r="23654" spans="1:5" ht="13.5" customHeight="1">
      <c r="A23654">
        <v>348</v>
      </c>
      <c r="B23654" t="str">
        <f t="shared" si="369"/>
        <v>348---32</v>
      </c>
      <c r="C23654" t="s">
        <v>826</v>
      </c>
      <c r="D23654" t="s">
        <v>1079</v>
      </c>
      <c r="E23654">
        <v>32</v>
      </c>
    </row>
    <row r="23655" spans="1:5" ht="13.5" customHeight="1">
      <c r="A23655">
        <v>348</v>
      </c>
      <c r="B23655" t="str">
        <f t="shared" si="369"/>
        <v>348---33</v>
      </c>
      <c r="C23655" t="s">
        <v>1005</v>
      </c>
      <c r="D23655" t="s">
        <v>1105</v>
      </c>
      <c r="E23655">
        <v>33</v>
      </c>
    </row>
    <row r="23656" spans="1:5" ht="13.5" customHeight="1">
      <c r="A23656">
        <v>348</v>
      </c>
      <c r="B23656" t="str">
        <f t="shared" si="369"/>
        <v>348---34</v>
      </c>
      <c r="C23656" t="s">
        <v>862</v>
      </c>
      <c r="D23656" t="s">
        <v>1261</v>
      </c>
      <c r="E23656">
        <v>34</v>
      </c>
    </row>
    <row r="23657" spans="1:5" ht="13.5" customHeight="1">
      <c r="A23657">
        <v>348</v>
      </c>
      <c r="B23657" t="str">
        <f t="shared" si="369"/>
        <v>348---35</v>
      </c>
      <c r="C23657" t="s">
        <v>832</v>
      </c>
      <c r="D23657" t="s">
        <v>949</v>
      </c>
      <c r="E23657">
        <v>35</v>
      </c>
    </row>
    <row r="23658" spans="1:5" ht="13.5" customHeight="1">
      <c r="A23658">
        <v>348</v>
      </c>
      <c r="B23658" t="str">
        <f t="shared" si="369"/>
        <v>348---36</v>
      </c>
      <c r="C23658" t="s">
        <v>991</v>
      </c>
      <c r="D23658" t="s">
        <v>966</v>
      </c>
      <c r="E23658">
        <v>36</v>
      </c>
    </row>
    <row r="23659" spans="1:5" ht="13.5" customHeight="1">
      <c r="A23659">
        <v>348</v>
      </c>
      <c r="B23659" t="str">
        <f t="shared" si="369"/>
        <v>348---37</v>
      </c>
      <c r="C23659" t="s">
        <v>864</v>
      </c>
      <c r="D23659" t="s">
        <v>957</v>
      </c>
      <c r="E23659">
        <v>37</v>
      </c>
    </row>
    <row r="23660" spans="1:5" ht="13.5" customHeight="1">
      <c r="A23660">
        <v>348</v>
      </c>
      <c r="B23660" t="str">
        <f t="shared" si="369"/>
        <v>348---38</v>
      </c>
      <c r="C23660" t="s">
        <v>866</v>
      </c>
      <c r="D23660" t="s">
        <v>831</v>
      </c>
      <c r="E23660">
        <v>38</v>
      </c>
    </row>
    <row r="23661" spans="1:5" ht="13.5" customHeight="1">
      <c r="A23661">
        <v>348</v>
      </c>
      <c r="B23661" t="str">
        <f t="shared" si="369"/>
        <v>348---39</v>
      </c>
      <c r="C23661" t="s">
        <v>868</v>
      </c>
      <c r="D23661" t="s">
        <v>758</v>
      </c>
      <c r="E23661">
        <v>39</v>
      </c>
    </row>
    <row r="23662" spans="1:5" ht="13.5" customHeight="1">
      <c r="A23662">
        <v>348</v>
      </c>
      <c r="B23662" t="str">
        <f t="shared" si="369"/>
        <v>348---40</v>
      </c>
      <c r="C23662" t="s">
        <v>838</v>
      </c>
      <c r="D23662" t="s">
        <v>1054</v>
      </c>
      <c r="E23662">
        <v>40</v>
      </c>
    </row>
    <row r="23663" spans="1:5" ht="13.5" customHeight="1">
      <c r="A23663">
        <v>348</v>
      </c>
      <c r="B23663" t="str">
        <f t="shared" si="369"/>
        <v>348---41</v>
      </c>
      <c r="C23663" t="s">
        <v>870</v>
      </c>
      <c r="D23663" t="s">
        <v>1344</v>
      </c>
      <c r="E23663">
        <v>41</v>
      </c>
    </row>
    <row r="23664" spans="1:5" ht="13.5" customHeight="1">
      <c r="A23664">
        <v>348</v>
      </c>
      <c r="B23664" t="str">
        <f t="shared" si="369"/>
        <v>348---42</v>
      </c>
      <c r="C23664" t="s">
        <v>773</v>
      </c>
      <c r="D23664" t="s">
        <v>1067</v>
      </c>
      <c r="E23664">
        <v>42</v>
      </c>
    </row>
    <row r="23665" spans="1:5" ht="13.5" customHeight="1">
      <c r="A23665">
        <v>348</v>
      </c>
      <c r="B23665" t="str">
        <f t="shared" si="369"/>
        <v>348---43</v>
      </c>
      <c r="C23665" t="s">
        <v>995</v>
      </c>
      <c r="D23665" t="s">
        <v>1296</v>
      </c>
      <c r="E23665">
        <v>43</v>
      </c>
    </row>
    <row r="23666" spans="1:5" ht="13.5" customHeight="1">
      <c r="A23666">
        <v>348</v>
      </c>
      <c r="B23666" t="str">
        <f t="shared" si="369"/>
        <v>348---44</v>
      </c>
      <c r="C23666" t="s">
        <v>5967</v>
      </c>
      <c r="D23666" t="s">
        <v>986</v>
      </c>
      <c r="E23666">
        <v>44</v>
      </c>
    </row>
    <row r="23667" spans="1:5" ht="13.5" customHeight="1">
      <c r="A23667">
        <v>348</v>
      </c>
      <c r="B23667" t="str">
        <f t="shared" si="369"/>
        <v>348---45</v>
      </c>
      <c r="C23667" t="s">
        <v>5968</v>
      </c>
      <c r="D23667" t="s">
        <v>988</v>
      </c>
      <c r="E23667">
        <v>45</v>
      </c>
    </row>
    <row r="23668" spans="1:5" ht="13.5" customHeight="1">
      <c r="A23668">
        <v>348</v>
      </c>
      <c r="B23668" t="str">
        <f t="shared" si="369"/>
        <v>348---46</v>
      </c>
      <c r="C23668" t="s">
        <v>5969</v>
      </c>
      <c r="D23668" t="s">
        <v>961</v>
      </c>
      <c r="E23668">
        <v>46</v>
      </c>
    </row>
    <row r="23669" spans="1:5" ht="13.5" customHeight="1">
      <c r="A23669">
        <v>348</v>
      </c>
      <c r="B23669" t="str">
        <f t="shared" si="369"/>
        <v>348---47</v>
      </c>
      <c r="C23669" t="s">
        <v>5915</v>
      </c>
      <c r="D23669" t="s">
        <v>772</v>
      </c>
      <c r="E23669">
        <v>47</v>
      </c>
    </row>
    <row r="23670" spans="1:5" ht="13.5" customHeight="1">
      <c r="A23670">
        <v>348</v>
      </c>
      <c r="B23670" t="str">
        <f t="shared" si="369"/>
        <v>348---48</v>
      </c>
      <c r="C23670" t="s">
        <v>5970</v>
      </c>
      <c r="D23670" t="s">
        <v>999</v>
      </c>
      <c r="E23670">
        <v>48</v>
      </c>
    </row>
    <row r="23671" spans="1:5" ht="13.5" customHeight="1">
      <c r="A23671">
        <v>348</v>
      </c>
      <c r="B23671" t="str">
        <f t="shared" si="369"/>
        <v>348---49</v>
      </c>
      <c r="C23671" t="s">
        <v>5917</v>
      </c>
      <c r="D23671" t="s">
        <v>789</v>
      </c>
      <c r="E23671">
        <v>49</v>
      </c>
    </row>
    <row r="23672" spans="1:5" ht="13.5" customHeight="1">
      <c r="A23672">
        <v>348</v>
      </c>
      <c r="B23672" t="str">
        <f t="shared" si="369"/>
        <v>348---50</v>
      </c>
      <c r="C23672" t="s">
        <v>5918</v>
      </c>
      <c r="D23672" t="s">
        <v>770</v>
      </c>
      <c r="E23672">
        <v>50</v>
      </c>
    </row>
    <row r="23673" spans="1:5" ht="13.5" customHeight="1">
      <c r="A23673">
        <v>348</v>
      </c>
      <c r="B23673" t="str">
        <f t="shared" si="369"/>
        <v>348---51</v>
      </c>
      <c r="C23673" t="s">
        <v>5971</v>
      </c>
      <c r="D23673" t="s">
        <v>1058</v>
      </c>
      <c r="E23673">
        <v>51</v>
      </c>
    </row>
    <row r="23674" spans="1:5" ht="13.5" customHeight="1">
      <c r="A23674">
        <v>348</v>
      </c>
      <c r="B23674" t="str">
        <f t="shared" si="369"/>
        <v>348---52</v>
      </c>
      <c r="C23674" t="s">
        <v>5931</v>
      </c>
      <c r="D23674" t="s">
        <v>1044</v>
      </c>
      <c r="E23674">
        <v>52</v>
      </c>
    </row>
    <row r="23675" spans="1:5" ht="13.5" customHeight="1">
      <c r="A23675">
        <v>348</v>
      </c>
      <c r="B23675" t="str">
        <f t="shared" si="369"/>
        <v>348---53</v>
      </c>
      <c r="C23675" t="s">
        <v>5952</v>
      </c>
      <c r="D23675" t="s">
        <v>891</v>
      </c>
      <c r="E23675">
        <v>53</v>
      </c>
    </row>
    <row r="23676" spans="1:5" ht="13.5" customHeight="1">
      <c r="A23676">
        <v>348</v>
      </c>
      <c r="B23676" t="str">
        <f t="shared" si="369"/>
        <v>348---54</v>
      </c>
      <c r="C23676" t="s">
        <v>6004</v>
      </c>
      <c r="D23676" t="s">
        <v>960</v>
      </c>
      <c r="E23676">
        <v>54</v>
      </c>
    </row>
    <row r="23677" spans="1:5" ht="13.5" customHeight="1">
      <c r="A23677">
        <v>348</v>
      </c>
      <c r="B23677" t="str">
        <f t="shared" si="369"/>
        <v>348---55</v>
      </c>
      <c r="C23677" t="s">
        <v>5954</v>
      </c>
      <c r="D23677" t="s">
        <v>1166</v>
      </c>
      <c r="E23677">
        <v>55</v>
      </c>
    </row>
    <row r="23678" spans="1:5" ht="13.5" customHeight="1">
      <c r="A23678">
        <v>348</v>
      </c>
      <c r="B23678" t="str">
        <f t="shared" si="369"/>
        <v>348---56</v>
      </c>
      <c r="C23678" t="s">
        <v>5991</v>
      </c>
      <c r="D23678" t="s">
        <v>1092</v>
      </c>
      <c r="E23678">
        <v>56</v>
      </c>
    </row>
    <row r="23679" spans="1:5" ht="13.5" customHeight="1">
      <c r="A23679">
        <v>348</v>
      </c>
      <c r="B23679" t="str">
        <f t="shared" si="369"/>
        <v>348---57</v>
      </c>
      <c r="C23679" t="s">
        <v>5923</v>
      </c>
      <c r="D23679" t="s">
        <v>766</v>
      </c>
      <c r="E23679">
        <v>57</v>
      </c>
    </row>
    <row r="23680" spans="1:5" ht="13.5" customHeight="1">
      <c r="A23680">
        <v>348</v>
      </c>
      <c r="B23680" t="str">
        <f t="shared" si="369"/>
        <v>348---58</v>
      </c>
      <c r="C23680" t="s">
        <v>5974</v>
      </c>
      <c r="D23680" t="s">
        <v>1049</v>
      </c>
      <c r="E23680">
        <v>58</v>
      </c>
    </row>
    <row r="23681" spans="1:5" ht="13.5" customHeight="1">
      <c r="A23681">
        <v>348</v>
      </c>
      <c r="B23681" t="str">
        <f t="shared" si="369"/>
        <v>348---59</v>
      </c>
      <c r="C23681" t="s">
        <v>5924</v>
      </c>
      <c r="D23681" t="s">
        <v>726</v>
      </c>
      <c r="E23681">
        <v>59</v>
      </c>
    </row>
    <row r="23682" spans="1:5" ht="13.5" customHeight="1">
      <c r="A23682">
        <v>348</v>
      </c>
      <c r="B23682" t="str">
        <f t="shared" si="369"/>
        <v>348---60</v>
      </c>
      <c r="C23682" t="s">
        <v>5975</v>
      </c>
      <c r="D23682" t="s">
        <v>994</v>
      </c>
      <c r="E23682">
        <v>60</v>
      </c>
    </row>
    <row r="23683" spans="1:5" ht="13.5" customHeight="1">
      <c r="A23683">
        <v>301</v>
      </c>
      <c r="B23683" t="str">
        <f t="shared" ref="B23683:B23746" si="370">A23683&amp;"---"&amp;E23683</f>
        <v>301---1</v>
      </c>
      <c r="C23683" t="s">
        <v>4216</v>
      </c>
      <c r="D23683" t="s">
        <v>1300</v>
      </c>
      <c r="E23683">
        <v>1</v>
      </c>
    </row>
    <row r="23684" spans="1:5" ht="13.5" customHeight="1">
      <c r="A23684">
        <v>301</v>
      </c>
      <c r="B23684" t="str">
        <f t="shared" si="370"/>
        <v>301---2</v>
      </c>
      <c r="C23684" t="s">
        <v>4216</v>
      </c>
      <c r="D23684" t="s">
        <v>1135</v>
      </c>
      <c r="E23684">
        <v>2</v>
      </c>
    </row>
    <row r="23685" spans="1:5" ht="13.5" customHeight="1">
      <c r="A23685">
        <v>301</v>
      </c>
      <c r="B23685" t="str">
        <f t="shared" si="370"/>
        <v>301---3</v>
      </c>
      <c r="C23685" t="s">
        <v>4216</v>
      </c>
      <c r="D23685" t="s">
        <v>1024</v>
      </c>
      <c r="E23685">
        <v>3</v>
      </c>
    </row>
    <row r="23686" spans="1:5" ht="13.5" customHeight="1">
      <c r="A23686">
        <v>301</v>
      </c>
      <c r="B23686" t="str">
        <f t="shared" si="370"/>
        <v>301---4</v>
      </c>
      <c r="C23686" t="s">
        <v>4216</v>
      </c>
      <c r="D23686" t="s">
        <v>805</v>
      </c>
      <c r="E23686">
        <v>4</v>
      </c>
    </row>
    <row r="23687" spans="1:5" ht="13.5" customHeight="1">
      <c r="A23687">
        <v>301</v>
      </c>
      <c r="B23687" t="str">
        <f t="shared" si="370"/>
        <v>301---5</v>
      </c>
      <c r="C23687" t="s">
        <v>4216</v>
      </c>
      <c r="D23687" t="s">
        <v>1321</v>
      </c>
      <c r="E23687">
        <v>5</v>
      </c>
    </row>
    <row r="23688" spans="1:5" ht="13.5" customHeight="1">
      <c r="A23688">
        <v>301</v>
      </c>
      <c r="B23688" t="str">
        <f t="shared" si="370"/>
        <v>301---6</v>
      </c>
      <c r="C23688" t="s">
        <v>4279</v>
      </c>
      <c r="D23688" t="s">
        <v>1278</v>
      </c>
      <c r="E23688">
        <v>6</v>
      </c>
    </row>
    <row r="23689" spans="1:5" ht="13.5" customHeight="1">
      <c r="A23689">
        <v>301</v>
      </c>
      <c r="B23689" t="str">
        <f t="shared" si="370"/>
        <v>301---7</v>
      </c>
      <c r="C23689" t="s">
        <v>4271</v>
      </c>
      <c r="D23689" t="s">
        <v>748</v>
      </c>
      <c r="E23689">
        <v>7</v>
      </c>
    </row>
    <row r="23690" spans="1:5" ht="13.5" customHeight="1">
      <c r="A23690">
        <v>301</v>
      </c>
      <c r="B23690" t="str">
        <f t="shared" si="370"/>
        <v>301---8</v>
      </c>
      <c r="C23690" t="s">
        <v>4270</v>
      </c>
      <c r="D23690" t="s">
        <v>1142</v>
      </c>
      <c r="E23690">
        <v>8</v>
      </c>
    </row>
    <row r="23691" spans="1:5" ht="13.5" customHeight="1">
      <c r="A23691">
        <v>301</v>
      </c>
      <c r="B23691" t="str">
        <f t="shared" si="370"/>
        <v>301---9</v>
      </c>
      <c r="C23691" t="s">
        <v>4268</v>
      </c>
      <c r="D23691" t="s">
        <v>1136</v>
      </c>
      <c r="E23691">
        <v>9</v>
      </c>
    </row>
    <row r="23692" spans="1:5" ht="13.5" customHeight="1">
      <c r="A23692">
        <v>301</v>
      </c>
      <c r="B23692" t="str">
        <f t="shared" si="370"/>
        <v>301---10</v>
      </c>
      <c r="C23692" t="s">
        <v>4276</v>
      </c>
      <c r="D23692" t="s">
        <v>1355</v>
      </c>
      <c r="E23692">
        <v>10</v>
      </c>
    </row>
    <row r="23693" spans="1:5" ht="13.5" customHeight="1">
      <c r="A23693">
        <v>301</v>
      </c>
      <c r="B23693" t="str">
        <f t="shared" si="370"/>
        <v>301---11</v>
      </c>
      <c r="C23693" t="s">
        <v>4231</v>
      </c>
      <c r="D23693" t="s">
        <v>812</v>
      </c>
      <c r="E23693">
        <v>11</v>
      </c>
    </row>
    <row r="23694" spans="1:5" ht="13.5" customHeight="1">
      <c r="A23694">
        <v>301</v>
      </c>
      <c r="B23694" t="str">
        <f t="shared" si="370"/>
        <v>301---12</v>
      </c>
      <c r="C23694" t="s">
        <v>4264</v>
      </c>
      <c r="D23694" t="s">
        <v>835</v>
      </c>
      <c r="E23694">
        <v>12</v>
      </c>
    </row>
    <row r="23695" spans="1:5" ht="13.5" customHeight="1">
      <c r="A23695">
        <v>301</v>
      </c>
      <c r="B23695" t="str">
        <f t="shared" si="370"/>
        <v>301---13</v>
      </c>
      <c r="C23695" t="s">
        <v>4272</v>
      </c>
      <c r="D23695" t="s">
        <v>779</v>
      </c>
      <c r="E23695">
        <v>13</v>
      </c>
    </row>
    <row r="23696" spans="1:5" ht="13.5" customHeight="1">
      <c r="A23696">
        <v>301</v>
      </c>
      <c r="B23696" t="str">
        <f t="shared" si="370"/>
        <v>301---14</v>
      </c>
      <c r="C23696" t="s">
        <v>4245</v>
      </c>
      <c r="D23696" t="s">
        <v>1162</v>
      </c>
      <c r="E23696">
        <v>14</v>
      </c>
    </row>
    <row r="23697" spans="1:5" ht="13.5" customHeight="1">
      <c r="A23697">
        <v>301</v>
      </c>
      <c r="B23697" t="str">
        <f t="shared" si="370"/>
        <v>301---15</v>
      </c>
      <c r="C23697" t="s">
        <v>4257</v>
      </c>
      <c r="D23697" t="s">
        <v>1315</v>
      </c>
      <c r="E23697">
        <v>15</v>
      </c>
    </row>
    <row r="23698" spans="1:5" ht="13.5" customHeight="1">
      <c r="A23698">
        <v>301</v>
      </c>
      <c r="B23698" t="str">
        <f t="shared" si="370"/>
        <v>301---16</v>
      </c>
      <c r="C23698" t="s">
        <v>5911</v>
      </c>
      <c r="D23698" t="s">
        <v>1147</v>
      </c>
      <c r="E23698">
        <v>16</v>
      </c>
    </row>
    <row r="23699" spans="1:5" ht="13.5" customHeight="1">
      <c r="A23699">
        <v>301</v>
      </c>
      <c r="B23699" t="str">
        <f t="shared" si="370"/>
        <v>301---17</v>
      </c>
      <c r="C23699" t="s">
        <v>5911</v>
      </c>
      <c r="D23699" t="s">
        <v>1287</v>
      </c>
      <c r="E23699">
        <v>17</v>
      </c>
    </row>
    <row r="23700" spans="1:5" ht="13.5" customHeight="1">
      <c r="A23700">
        <v>301</v>
      </c>
      <c r="B23700" t="str">
        <f t="shared" si="370"/>
        <v>301---18</v>
      </c>
      <c r="C23700" t="s">
        <v>5911</v>
      </c>
      <c r="D23700" t="s">
        <v>783</v>
      </c>
      <c r="E23700">
        <v>18</v>
      </c>
    </row>
    <row r="23701" spans="1:5" ht="13.5" customHeight="1">
      <c r="A23701">
        <v>301</v>
      </c>
      <c r="B23701" t="str">
        <f t="shared" si="370"/>
        <v>301---19</v>
      </c>
      <c r="C23701" t="s">
        <v>1017</v>
      </c>
      <c r="D23701" t="s">
        <v>796</v>
      </c>
      <c r="E23701">
        <v>19</v>
      </c>
    </row>
    <row r="23702" spans="1:5" ht="13.5" customHeight="1">
      <c r="A23702">
        <v>301</v>
      </c>
      <c r="B23702" t="str">
        <f t="shared" si="370"/>
        <v>301---20</v>
      </c>
      <c r="C23702" t="s">
        <v>731</v>
      </c>
      <c r="D23702" t="s">
        <v>800</v>
      </c>
      <c r="E23702">
        <v>20</v>
      </c>
    </row>
    <row r="23703" spans="1:5" ht="13.5" customHeight="1">
      <c r="A23703">
        <v>301</v>
      </c>
      <c r="B23703" t="str">
        <f t="shared" si="370"/>
        <v>301---21</v>
      </c>
      <c r="C23703" t="s">
        <v>887</v>
      </c>
      <c r="D23703" t="s">
        <v>992</v>
      </c>
      <c r="E23703">
        <v>21</v>
      </c>
    </row>
    <row r="23704" spans="1:5" ht="13.5" customHeight="1">
      <c r="A23704">
        <v>301</v>
      </c>
      <c r="B23704" t="str">
        <f t="shared" si="370"/>
        <v>301---22</v>
      </c>
      <c r="C23704" t="s">
        <v>737</v>
      </c>
      <c r="D23704" t="s">
        <v>996</v>
      </c>
      <c r="E23704">
        <v>22</v>
      </c>
    </row>
    <row r="23705" spans="1:5" ht="13.5" customHeight="1">
      <c r="A23705">
        <v>301</v>
      </c>
      <c r="B23705" t="str">
        <f t="shared" si="370"/>
        <v>301---23</v>
      </c>
      <c r="C23705" t="s">
        <v>739</v>
      </c>
      <c r="D23705" t="s">
        <v>736</v>
      </c>
      <c r="E23705">
        <v>23</v>
      </c>
    </row>
    <row r="23706" spans="1:5" ht="13.5" customHeight="1">
      <c r="A23706">
        <v>301</v>
      </c>
      <c r="B23706" t="str">
        <f t="shared" si="370"/>
        <v>301---24</v>
      </c>
      <c r="C23706" t="s">
        <v>858</v>
      </c>
      <c r="D23706" t="s">
        <v>740</v>
      </c>
      <c r="E23706">
        <v>24</v>
      </c>
    </row>
    <row r="23707" spans="1:5" ht="13.5" customHeight="1">
      <c r="A23707">
        <v>301</v>
      </c>
      <c r="B23707" t="str">
        <f t="shared" si="370"/>
        <v>301---25</v>
      </c>
      <c r="C23707" t="s">
        <v>743</v>
      </c>
      <c r="D23707" t="s">
        <v>754</v>
      </c>
      <c r="E23707">
        <v>25</v>
      </c>
    </row>
    <row r="23708" spans="1:5" ht="13.5" customHeight="1">
      <c r="A23708">
        <v>301</v>
      </c>
      <c r="B23708" t="str">
        <f t="shared" si="370"/>
        <v>301---26</v>
      </c>
      <c r="C23708" t="s">
        <v>915</v>
      </c>
      <c r="D23708" t="s">
        <v>939</v>
      </c>
      <c r="E23708">
        <v>26</v>
      </c>
    </row>
    <row r="23709" spans="1:5" ht="13.5" customHeight="1">
      <c r="A23709">
        <v>301</v>
      </c>
      <c r="B23709" t="str">
        <f t="shared" si="370"/>
        <v>301---27</v>
      </c>
      <c r="C23709" t="s">
        <v>987</v>
      </c>
      <c r="D23709" t="s">
        <v>1263</v>
      </c>
      <c r="E23709">
        <v>27</v>
      </c>
    </row>
    <row r="23710" spans="1:5" ht="13.5" customHeight="1">
      <c r="A23710">
        <v>301</v>
      </c>
      <c r="B23710" t="str">
        <f t="shared" si="370"/>
        <v>301---28</v>
      </c>
      <c r="C23710" t="s">
        <v>989</v>
      </c>
      <c r="D23710" t="s">
        <v>738</v>
      </c>
      <c r="E23710">
        <v>28</v>
      </c>
    </row>
    <row r="23711" spans="1:5" ht="13.5" customHeight="1">
      <c r="A23711">
        <v>301</v>
      </c>
      <c r="B23711" t="str">
        <f t="shared" si="370"/>
        <v>301---29</v>
      </c>
      <c r="C23711" t="s">
        <v>1094</v>
      </c>
      <c r="D23711" t="s">
        <v>790</v>
      </c>
      <c r="E23711">
        <v>29</v>
      </c>
    </row>
    <row r="23712" spans="1:5" ht="13.5" customHeight="1">
      <c r="A23712">
        <v>301</v>
      </c>
      <c r="B23712" t="str">
        <f t="shared" si="370"/>
        <v>301---30</v>
      </c>
      <c r="C23712" t="s">
        <v>936</v>
      </c>
      <c r="D23712" t="s">
        <v>779</v>
      </c>
      <c r="E23712">
        <v>30</v>
      </c>
    </row>
    <row r="23713" spans="1:5" ht="13.5" customHeight="1">
      <c r="A23713">
        <v>301</v>
      </c>
      <c r="B23713" t="str">
        <f t="shared" si="370"/>
        <v>301---31</v>
      </c>
      <c r="C23713" t="s">
        <v>819</v>
      </c>
      <c r="D23713" t="s">
        <v>756</v>
      </c>
      <c r="E23713">
        <v>31</v>
      </c>
    </row>
    <row r="23714" spans="1:5" ht="13.5" customHeight="1">
      <c r="A23714">
        <v>301</v>
      </c>
      <c r="B23714" t="str">
        <f t="shared" si="370"/>
        <v>301---32</v>
      </c>
      <c r="C23714" t="s">
        <v>1083</v>
      </c>
      <c r="D23714" t="s">
        <v>844</v>
      </c>
      <c r="E23714">
        <v>32</v>
      </c>
    </row>
    <row r="23715" spans="1:5" ht="13.5" customHeight="1">
      <c r="A23715">
        <v>301</v>
      </c>
      <c r="B23715" t="str">
        <f t="shared" si="370"/>
        <v>301---33</v>
      </c>
      <c r="C23715" t="s">
        <v>822</v>
      </c>
      <c r="D23715" t="s">
        <v>833</v>
      </c>
      <c r="E23715">
        <v>33</v>
      </c>
    </row>
    <row r="23716" spans="1:5" ht="13.5" customHeight="1">
      <c r="A23716">
        <v>301</v>
      </c>
      <c r="B23716" t="str">
        <f t="shared" si="370"/>
        <v>301---34</v>
      </c>
      <c r="C23716" t="s">
        <v>824</v>
      </c>
      <c r="D23716" t="s">
        <v>752</v>
      </c>
      <c r="E23716">
        <v>34</v>
      </c>
    </row>
    <row r="23717" spans="1:5" ht="13.5" customHeight="1">
      <c r="A23717">
        <v>301</v>
      </c>
      <c r="B23717" t="str">
        <f t="shared" si="370"/>
        <v>301---35</v>
      </c>
      <c r="C23717" t="s">
        <v>991</v>
      </c>
      <c r="D23717" t="s">
        <v>966</v>
      </c>
      <c r="E23717">
        <v>35</v>
      </c>
    </row>
    <row r="23718" spans="1:5" ht="13.5" customHeight="1">
      <c r="A23718">
        <v>301</v>
      </c>
      <c r="B23718" t="str">
        <f t="shared" si="370"/>
        <v>301---36</v>
      </c>
      <c r="C23718" t="s">
        <v>866</v>
      </c>
      <c r="D23718" t="s">
        <v>831</v>
      </c>
      <c r="E23718">
        <v>36</v>
      </c>
    </row>
    <row r="23719" spans="1:5" ht="13.5" customHeight="1">
      <c r="A23719">
        <v>301</v>
      </c>
      <c r="B23719" t="str">
        <f t="shared" si="370"/>
        <v>301---37</v>
      </c>
      <c r="C23719" t="s">
        <v>1009</v>
      </c>
      <c r="D23719" t="s">
        <v>1340</v>
      </c>
      <c r="E23719">
        <v>37</v>
      </c>
    </row>
    <row r="23720" spans="1:5" ht="13.5" customHeight="1">
      <c r="A23720">
        <v>301</v>
      </c>
      <c r="B23720" t="str">
        <f t="shared" si="370"/>
        <v>301---38</v>
      </c>
      <c r="C23720" t="s">
        <v>836</v>
      </c>
      <c r="D23720" t="s">
        <v>835</v>
      </c>
      <c r="E23720">
        <v>38</v>
      </c>
    </row>
    <row r="23721" spans="1:5" ht="13.5" customHeight="1">
      <c r="A23721">
        <v>301</v>
      </c>
      <c r="B23721" t="str">
        <f t="shared" si="370"/>
        <v>301---39</v>
      </c>
      <c r="C23721" t="s">
        <v>1096</v>
      </c>
      <c r="D23721" t="s">
        <v>1215</v>
      </c>
      <c r="E23721">
        <v>39</v>
      </c>
    </row>
    <row r="23722" spans="1:5" ht="13.5" customHeight="1">
      <c r="A23722">
        <v>301</v>
      </c>
      <c r="B23722" t="str">
        <f t="shared" si="370"/>
        <v>301---40</v>
      </c>
      <c r="C23722" t="s">
        <v>1055</v>
      </c>
      <c r="D23722" t="s">
        <v>1324</v>
      </c>
      <c r="E23722">
        <v>40</v>
      </c>
    </row>
    <row r="23723" spans="1:5" ht="13.5" customHeight="1">
      <c r="A23723">
        <v>301</v>
      </c>
      <c r="B23723" t="str">
        <f t="shared" si="370"/>
        <v>301---41</v>
      </c>
      <c r="C23723" t="s">
        <v>868</v>
      </c>
      <c r="D23723" t="s">
        <v>758</v>
      </c>
      <c r="E23723">
        <v>41</v>
      </c>
    </row>
    <row r="23724" spans="1:5" ht="13.5" customHeight="1">
      <c r="A23724">
        <v>301</v>
      </c>
      <c r="B23724" t="str">
        <f t="shared" si="370"/>
        <v>301---42</v>
      </c>
      <c r="C23724" t="s">
        <v>944</v>
      </c>
      <c r="D23724" t="s">
        <v>1144</v>
      </c>
      <c r="E23724">
        <v>42</v>
      </c>
    </row>
    <row r="23725" spans="1:5" ht="13.5" customHeight="1">
      <c r="A23725">
        <v>301</v>
      </c>
      <c r="B23725" t="str">
        <f t="shared" si="370"/>
        <v>301---43</v>
      </c>
      <c r="C23725" t="s">
        <v>767</v>
      </c>
      <c r="D23725" t="s">
        <v>1368</v>
      </c>
      <c r="E23725">
        <v>43</v>
      </c>
    </row>
    <row r="23726" spans="1:5" ht="13.5" customHeight="1">
      <c r="A23726">
        <v>301</v>
      </c>
      <c r="B23726" t="str">
        <f t="shared" si="370"/>
        <v>301---44</v>
      </c>
      <c r="C23726" t="s">
        <v>769</v>
      </c>
      <c r="D23726" t="s">
        <v>1325</v>
      </c>
      <c r="E23726">
        <v>44</v>
      </c>
    </row>
    <row r="23727" spans="1:5" ht="13.5" customHeight="1">
      <c r="A23727">
        <v>301</v>
      </c>
      <c r="B23727" t="str">
        <f t="shared" si="370"/>
        <v>301---45</v>
      </c>
      <c r="C23727" t="s">
        <v>5912</v>
      </c>
      <c r="D23727" t="s">
        <v>764</v>
      </c>
      <c r="E23727">
        <v>45</v>
      </c>
    </row>
    <row r="23728" spans="1:5" ht="13.5" customHeight="1">
      <c r="A23728">
        <v>301</v>
      </c>
      <c r="B23728" t="str">
        <f t="shared" si="370"/>
        <v>301---46</v>
      </c>
      <c r="C23728" t="s">
        <v>5967</v>
      </c>
      <c r="D23728" t="s">
        <v>986</v>
      </c>
      <c r="E23728">
        <v>46</v>
      </c>
    </row>
    <row r="23729" spans="1:5">
      <c r="A23729">
        <v>301</v>
      </c>
      <c r="B23729" t="str">
        <f t="shared" si="370"/>
        <v>301---47</v>
      </c>
      <c r="C23729" t="s">
        <v>5968</v>
      </c>
      <c r="D23729" t="s">
        <v>988</v>
      </c>
      <c r="E23729">
        <v>47</v>
      </c>
    </row>
    <row r="23730" spans="1:5">
      <c r="A23730">
        <v>301</v>
      </c>
      <c r="B23730" t="str">
        <f t="shared" si="370"/>
        <v>301---48</v>
      </c>
      <c r="C23730" t="s">
        <v>5961</v>
      </c>
      <c r="D23730" t="s">
        <v>935</v>
      </c>
      <c r="E23730">
        <v>48</v>
      </c>
    </row>
    <row r="23731" spans="1:5" ht="13.5" customHeight="1">
      <c r="A23731">
        <v>301</v>
      </c>
      <c r="B23731" t="str">
        <f t="shared" si="370"/>
        <v>301---49</v>
      </c>
      <c r="C23731" t="s">
        <v>6016</v>
      </c>
      <c r="D23731" t="s">
        <v>1093</v>
      </c>
      <c r="E23731">
        <v>49</v>
      </c>
    </row>
    <row r="23732" spans="1:5" ht="13.5" customHeight="1">
      <c r="A23732">
        <v>301</v>
      </c>
      <c r="B23732" t="str">
        <f t="shared" si="370"/>
        <v>301---50</v>
      </c>
      <c r="C23732" t="s">
        <v>5915</v>
      </c>
      <c r="D23732" t="s">
        <v>772</v>
      </c>
      <c r="E23732">
        <v>50</v>
      </c>
    </row>
    <row r="23733" spans="1:5" ht="13.5" customHeight="1">
      <c r="A23733">
        <v>301</v>
      </c>
      <c r="B23733" t="str">
        <f t="shared" si="370"/>
        <v>301---51</v>
      </c>
      <c r="C23733" t="s">
        <v>5917</v>
      </c>
      <c r="D23733" t="s">
        <v>789</v>
      </c>
      <c r="E23733">
        <v>51</v>
      </c>
    </row>
    <row r="23734" spans="1:5" ht="13.5" customHeight="1">
      <c r="A23734">
        <v>301</v>
      </c>
      <c r="B23734" t="str">
        <f t="shared" si="370"/>
        <v>301---52</v>
      </c>
      <c r="C23734" t="s">
        <v>5918</v>
      </c>
      <c r="D23734" t="s">
        <v>770</v>
      </c>
      <c r="E23734">
        <v>52</v>
      </c>
    </row>
    <row r="23735" spans="1:5" ht="13.5" customHeight="1">
      <c r="A23735">
        <v>301</v>
      </c>
      <c r="B23735" t="str">
        <f t="shared" si="370"/>
        <v>301---53</v>
      </c>
      <c r="C23735" t="s">
        <v>5963</v>
      </c>
      <c r="D23735" t="s">
        <v>937</v>
      </c>
      <c r="E23735">
        <v>53</v>
      </c>
    </row>
    <row r="23736" spans="1:5" ht="13.5" customHeight="1">
      <c r="A23736">
        <v>301</v>
      </c>
      <c r="B23736" t="str">
        <f t="shared" si="370"/>
        <v>301---54</v>
      </c>
      <c r="C23736" t="s">
        <v>5994</v>
      </c>
      <c r="D23736" t="s">
        <v>984</v>
      </c>
      <c r="E23736">
        <v>54</v>
      </c>
    </row>
    <row r="23737" spans="1:5" ht="13.5" customHeight="1">
      <c r="A23737">
        <v>301</v>
      </c>
      <c r="B23737" t="str">
        <f t="shared" si="370"/>
        <v>301---55</v>
      </c>
      <c r="C23737" t="s">
        <v>5984</v>
      </c>
      <c r="D23737" t="s">
        <v>1232</v>
      </c>
      <c r="E23737">
        <v>55</v>
      </c>
    </row>
    <row r="23738" spans="1:5" ht="13.5" customHeight="1">
      <c r="A23738">
        <v>301</v>
      </c>
      <c r="B23738" t="str">
        <f t="shared" si="370"/>
        <v>301---56</v>
      </c>
      <c r="C23738" t="s">
        <v>6003</v>
      </c>
      <c r="D23738" t="s">
        <v>1016</v>
      </c>
      <c r="E23738">
        <v>56</v>
      </c>
    </row>
    <row r="23739" spans="1:5" ht="13.5" customHeight="1">
      <c r="A23739">
        <v>301</v>
      </c>
      <c r="B23739" t="str">
        <f t="shared" si="370"/>
        <v>301---57</v>
      </c>
      <c r="C23739" t="s">
        <v>5956</v>
      </c>
      <c r="D23739" t="s">
        <v>917</v>
      </c>
      <c r="E23739">
        <v>57</v>
      </c>
    </row>
    <row r="23740" spans="1:5" ht="13.5" customHeight="1">
      <c r="A23740">
        <v>301</v>
      </c>
      <c r="B23740" t="str">
        <f t="shared" si="370"/>
        <v>301---58</v>
      </c>
      <c r="C23740" t="s">
        <v>6013</v>
      </c>
      <c r="D23740" t="s">
        <v>968</v>
      </c>
      <c r="E23740">
        <v>58</v>
      </c>
    </row>
    <row r="23741" spans="1:5" ht="13.5" customHeight="1">
      <c r="A23741">
        <v>301</v>
      </c>
      <c r="B23741" t="str">
        <f t="shared" si="370"/>
        <v>301---59</v>
      </c>
      <c r="C23741" t="s">
        <v>5924</v>
      </c>
      <c r="D23741" t="s">
        <v>726</v>
      </c>
      <c r="E23741">
        <v>59</v>
      </c>
    </row>
    <row r="23742" spans="1:5" ht="13.5" customHeight="1">
      <c r="A23742">
        <v>301</v>
      </c>
      <c r="B23742" t="str">
        <f t="shared" si="370"/>
        <v>301---60</v>
      </c>
      <c r="C23742" t="s">
        <v>5976</v>
      </c>
      <c r="D23742" t="s">
        <v>1162</v>
      </c>
      <c r="E23742">
        <v>60</v>
      </c>
    </row>
    <row r="23743" spans="1:5" ht="13.5" customHeight="1">
      <c r="A23743">
        <v>301</v>
      </c>
      <c r="B23743" t="str">
        <f t="shared" si="370"/>
        <v>301---61</v>
      </c>
      <c r="C23743" t="s">
        <v>5988</v>
      </c>
      <c r="D23743" t="s">
        <v>1133</v>
      </c>
      <c r="E23743">
        <v>61</v>
      </c>
    </row>
    <row r="23744" spans="1:5" ht="13.5" customHeight="1">
      <c r="A23744">
        <v>301.10000000000002</v>
      </c>
      <c r="B23744" t="str">
        <f t="shared" si="370"/>
        <v>301.1---1</v>
      </c>
      <c r="C23744" t="s">
        <v>4216</v>
      </c>
      <c r="D23744" t="s">
        <v>1300</v>
      </c>
      <c r="E23744">
        <v>1</v>
      </c>
    </row>
    <row r="23745" spans="1:5" ht="13.5" customHeight="1">
      <c r="A23745">
        <v>301.10000000000002</v>
      </c>
      <c r="B23745" t="str">
        <f t="shared" si="370"/>
        <v>301.1---2</v>
      </c>
      <c r="C23745" t="s">
        <v>4216</v>
      </c>
      <c r="D23745" t="s">
        <v>1135</v>
      </c>
      <c r="E23745">
        <v>2</v>
      </c>
    </row>
    <row r="23746" spans="1:5" ht="13.5" customHeight="1">
      <c r="A23746">
        <v>301.10000000000002</v>
      </c>
      <c r="B23746" t="str">
        <f t="shared" si="370"/>
        <v>301.1---3</v>
      </c>
      <c r="C23746" t="s">
        <v>4216</v>
      </c>
      <c r="D23746" t="s">
        <v>1024</v>
      </c>
      <c r="E23746">
        <v>3</v>
      </c>
    </row>
    <row r="23747" spans="1:5" ht="13.5" customHeight="1">
      <c r="A23747">
        <v>301.10000000000002</v>
      </c>
      <c r="B23747" t="str">
        <f t="shared" ref="B23747:B23810" si="371">A23747&amp;"---"&amp;E23747</f>
        <v>301.1---4</v>
      </c>
      <c r="C23747" t="s">
        <v>4216</v>
      </c>
      <c r="D23747" t="s">
        <v>805</v>
      </c>
      <c r="E23747">
        <v>4</v>
      </c>
    </row>
    <row r="23748" spans="1:5" ht="13.5" customHeight="1">
      <c r="A23748">
        <v>301.10000000000002</v>
      </c>
      <c r="B23748" t="str">
        <f t="shared" si="371"/>
        <v>301.1---5</v>
      </c>
      <c r="C23748" t="s">
        <v>4216</v>
      </c>
      <c r="D23748" t="s">
        <v>1321</v>
      </c>
      <c r="E23748">
        <v>5</v>
      </c>
    </row>
    <row r="23749" spans="1:5" ht="13.5" customHeight="1">
      <c r="A23749">
        <v>301.10000000000002</v>
      </c>
      <c r="B23749" t="str">
        <f t="shared" si="371"/>
        <v>301.1---6</v>
      </c>
      <c r="C23749" t="s">
        <v>4279</v>
      </c>
      <c r="D23749" t="s">
        <v>1278</v>
      </c>
      <c r="E23749">
        <v>6</v>
      </c>
    </row>
    <row r="23750" spans="1:5" ht="13.5" customHeight="1">
      <c r="A23750">
        <v>301.10000000000002</v>
      </c>
      <c r="B23750" t="str">
        <f t="shared" si="371"/>
        <v>301.1---7</v>
      </c>
      <c r="C23750" t="s">
        <v>4271</v>
      </c>
      <c r="D23750" t="s">
        <v>748</v>
      </c>
      <c r="E23750">
        <v>7</v>
      </c>
    </row>
    <row r="23751" spans="1:5" ht="13.5" customHeight="1">
      <c r="A23751">
        <v>301.10000000000002</v>
      </c>
      <c r="B23751" t="str">
        <f t="shared" si="371"/>
        <v>301.1---8</v>
      </c>
      <c r="C23751" t="s">
        <v>4270</v>
      </c>
      <c r="D23751" t="s">
        <v>1142</v>
      </c>
      <c r="E23751">
        <v>8</v>
      </c>
    </row>
    <row r="23752" spans="1:5" ht="13.5" customHeight="1">
      <c r="A23752">
        <v>301.10000000000002</v>
      </c>
      <c r="B23752" t="str">
        <f t="shared" si="371"/>
        <v>301.1---9</v>
      </c>
      <c r="C23752" t="s">
        <v>4268</v>
      </c>
      <c r="D23752" t="s">
        <v>1136</v>
      </c>
      <c r="E23752">
        <v>9</v>
      </c>
    </row>
    <row r="23753" spans="1:5" ht="13.5" customHeight="1">
      <c r="A23753">
        <v>301.10000000000002</v>
      </c>
      <c r="B23753" t="str">
        <f t="shared" si="371"/>
        <v>301.1---10</v>
      </c>
      <c r="C23753" t="s">
        <v>4276</v>
      </c>
      <c r="D23753" t="s">
        <v>1355</v>
      </c>
      <c r="E23753">
        <v>10</v>
      </c>
    </row>
    <row r="23754" spans="1:5" ht="13.5" customHeight="1">
      <c r="A23754">
        <v>301.10000000000002</v>
      </c>
      <c r="B23754" t="str">
        <f t="shared" si="371"/>
        <v>301.1---11</v>
      </c>
      <c r="C23754" t="s">
        <v>4231</v>
      </c>
      <c r="D23754" t="s">
        <v>812</v>
      </c>
      <c r="E23754">
        <v>11</v>
      </c>
    </row>
    <row r="23755" spans="1:5" ht="13.5" customHeight="1">
      <c r="A23755">
        <v>301.10000000000002</v>
      </c>
      <c r="B23755" t="str">
        <f t="shared" si="371"/>
        <v>301.1---12</v>
      </c>
      <c r="C23755" t="s">
        <v>4264</v>
      </c>
      <c r="D23755" t="s">
        <v>835</v>
      </c>
      <c r="E23755">
        <v>12</v>
      </c>
    </row>
    <row r="23756" spans="1:5" ht="13.5" customHeight="1">
      <c r="A23756">
        <v>301.10000000000002</v>
      </c>
      <c r="B23756" t="str">
        <f t="shared" si="371"/>
        <v>301.1---13</v>
      </c>
      <c r="C23756" t="s">
        <v>4272</v>
      </c>
      <c r="D23756" t="s">
        <v>779</v>
      </c>
      <c r="E23756">
        <v>13</v>
      </c>
    </row>
    <row r="23757" spans="1:5" ht="13.5" customHeight="1">
      <c r="A23757">
        <v>301.10000000000002</v>
      </c>
      <c r="B23757" t="str">
        <f t="shared" si="371"/>
        <v>301.1---14</v>
      </c>
      <c r="C23757" t="s">
        <v>4245</v>
      </c>
      <c r="D23757" t="s">
        <v>1162</v>
      </c>
      <c r="E23757">
        <v>14</v>
      </c>
    </row>
    <row r="23758" spans="1:5" ht="13.5" customHeight="1">
      <c r="A23758">
        <v>301.10000000000002</v>
      </c>
      <c r="B23758" t="str">
        <f t="shared" si="371"/>
        <v>301.1---15</v>
      </c>
      <c r="C23758" t="s">
        <v>4257</v>
      </c>
      <c r="D23758" t="s">
        <v>1315</v>
      </c>
      <c r="E23758">
        <v>15</v>
      </c>
    </row>
    <row r="23759" spans="1:5" ht="13.5" customHeight="1">
      <c r="A23759">
        <v>301.10000000000002</v>
      </c>
      <c r="B23759" t="str">
        <f t="shared" si="371"/>
        <v>301.1---16</v>
      </c>
      <c r="C23759" t="s">
        <v>5911</v>
      </c>
      <c r="D23759" t="s">
        <v>1147</v>
      </c>
      <c r="E23759">
        <v>16</v>
      </c>
    </row>
    <row r="23760" spans="1:5" ht="13.5" customHeight="1">
      <c r="A23760">
        <v>301.10000000000002</v>
      </c>
      <c r="B23760" t="str">
        <f t="shared" si="371"/>
        <v>301.1---17</v>
      </c>
      <c r="C23760" t="s">
        <v>5911</v>
      </c>
      <c r="D23760" t="s">
        <v>1287</v>
      </c>
      <c r="E23760">
        <v>17</v>
      </c>
    </row>
    <row r="23761" spans="1:5" ht="13.5" customHeight="1">
      <c r="A23761">
        <v>301.10000000000002</v>
      </c>
      <c r="B23761" t="str">
        <f t="shared" si="371"/>
        <v>301.1---18</v>
      </c>
      <c r="C23761" t="s">
        <v>5911</v>
      </c>
      <c r="D23761" t="s">
        <v>783</v>
      </c>
      <c r="E23761">
        <v>18</v>
      </c>
    </row>
    <row r="23762" spans="1:5" ht="13.5" customHeight="1">
      <c r="A23762">
        <v>301.10000000000002</v>
      </c>
      <c r="B23762" t="str">
        <f t="shared" si="371"/>
        <v>301.1---19</v>
      </c>
      <c r="C23762" t="s">
        <v>1017</v>
      </c>
      <c r="D23762" t="s">
        <v>796</v>
      </c>
      <c r="E23762">
        <v>19</v>
      </c>
    </row>
    <row r="23763" spans="1:5" ht="13.5" customHeight="1">
      <c r="A23763">
        <v>301.10000000000002</v>
      </c>
      <c r="B23763" t="str">
        <f t="shared" si="371"/>
        <v>301.1---20</v>
      </c>
      <c r="C23763" t="s">
        <v>731</v>
      </c>
      <c r="D23763" t="s">
        <v>800</v>
      </c>
      <c r="E23763">
        <v>20</v>
      </c>
    </row>
    <row r="23764" spans="1:5" ht="13.5" customHeight="1">
      <c r="A23764">
        <v>301.10000000000002</v>
      </c>
      <c r="B23764" t="str">
        <f t="shared" si="371"/>
        <v>301.1---21</v>
      </c>
      <c r="C23764" t="s">
        <v>887</v>
      </c>
      <c r="D23764" t="s">
        <v>992</v>
      </c>
      <c r="E23764">
        <v>21</v>
      </c>
    </row>
    <row r="23765" spans="1:5" ht="13.5" customHeight="1">
      <c r="A23765">
        <v>301.10000000000002</v>
      </c>
      <c r="B23765" t="str">
        <f t="shared" si="371"/>
        <v>301.1---22</v>
      </c>
      <c r="C23765" t="s">
        <v>737</v>
      </c>
      <c r="D23765" t="s">
        <v>996</v>
      </c>
      <c r="E23765">
        <v>22</v>
      </c>
    </row>
    <row r="23766" spans="1:5" ht="13.5" customHeight="1">
      <c r="A23766">
        <v>301.10000000000002</v>
      </c>
      <c r="B23766" t="str">
        <f t="shared" si="371"/>
        <v>301.1---23</v>
      </c>
      <c r="C23766" t="s">
        <v>739</v>
      </c>
      <c r="D23766" t="s">
        <v>736</v>
      </c>
      <c r="E23766">
        <v>23</v>
      </c>
    </row>
    <row r="23767" spans="1:5" ht="13.5" customHeight="1">
      <c r="A23767">
        <v>301.10000000000002</v>
      </c>
      <c r="B23767" t="str">
        <f t="shared" si="371"/>
        <v>301.1---24</v>
      </c>
      <c r="C23767" t="s">
        <v>858</v>
      </c>
      <c r="D23767" t="s">
        <v>740</v>
      </c>
      <c r="E23767">
        <v>24</v>
      </c>
    </row>
    <row r="23768" spans="1:5" ht="13.5" customHeight="1">
      <c r="A23768">
        <v>301.10000000000002</v>
      </c>
      <c r="B23768" t="str">
        <f t="shared" si="371"/>
        <v>301.1---25</v>
      </c>
      <c r="C23768" t="s">
        <v>743</v>
      </c>
      <c r="D23768" t="s">
        <v>754</v>
      </c>
      <c r="E23768">
        <v>25</v>
      </c>
    </row>
    <row r="23769" spans="1:5" ht="13.5" customHeight="1">
      <c r="A23769">
        <v>301.10000000000002</v>
      </c>
      <c r="B23769" t="str">
        <f t="shared" si="371"/>
        <v>301.1---26</v>
      </c>
      <c r="C23769" t="s">
        <v>915</v>
      </c>
      <c r="D23769" t="s">
        <v>939</v>
      </c>
      <c r="E23769">
        <v>26</v>
      </c>
    </row>
    <row r="23770" spans="1:5" ht="13.5" customHeight="1">
      <c r="A23770">
        <v>301.10000000000002</v>
      </c>
      <c r="B23770" t="str">
        <f t="shared" si="371"/>
        <v>301.1---27</v>
      </c>
      <c r="C23770" t="s">
        <v>987</v>
      </c>
      <c r="D23770" t="s">
        <v>1263</v>
      </c>
      <c r="E23770">
        <v>27</v>
      </c>
    </row>
    <row r="23771" spans="1:5" ht="13.5" customHeight="1">
      <c r="A23771">
        <v>301.10000000000002</v>
      </c>
      <c r="B23771" t="str">
        <f t="shared" si="371"/>
        <v>301.1---28</v>
      </c>
      <c r="C23771" t="s">
        <v>989</v>
      </c>
      <c r="D23771" t="s">
        <v>738</v>
      </c>
      <c r="E23771">
        <v>28</v>
      </c>
    </row>
    <row r="23772" spans="1:5" ht="13.5" customHeight="1">
      <c r="A23772">
        <v>301.10000000000002</v>
      </c>
      <c r="B23772" t="str">
        <f t="shared" si="371"/>
        <v>301.1---29</v>
      </c>
      <c r="C23772" t="s">
        <v>1094</v>
      </c>
      <c r="D23772" t="s">
        <v>790</v>
      </c>
      <c r="E23772">
        <v>29</v>
      </c>
    </row>
    <row r="23773" spans="1:5" ht="13.5" customHeight="1">
      <c r="A23773">
        <v>301.10000000000002</v>
      </c>
      <c r="B23773" t="str">
        <f t="shared" si="371"/>
        <v>301.1---30</v>
      </c>
      <c r="C23773" t="s">
        <v>936</v>
      </c>
      <c r="D23773" t="s">
        <v>779</v>
      </c>
      <c r="E23773">
        <v>30</v>
      </c>
    </row>
    <row r="23774" spans="1:5" ht="13.5" customHeight="1">
      <c r="A23774">
        <v>301.10000000000002</v>
      </c>
      <c r="B23774" t="str">
        <f t="shared" si="371"/>
        <v>301.1---31</v>
      </c>
      <c r="C23774" t="s">
        <v>819</v>
      </c>
      <c r="D23774" t="s">
        <v>756</v>
      </c>
      <c r="E23774">
        <v>31</v>
      </c>
    </row>
    <row r="23775" spans="1:5" ht="13.5" customHeight="1">
      <c r="A23775">
        <v>301.10000000000002</v>
      </c>
      <c r="B23775" t="str">
        <f t="shared" si="371"/>
        <v>301.1---32</v>
      </c>
      <c r="C23775" t="s">
        <v>1083</v>
      </c>
      <c r="D23775" t="s">
        <v>844</v>
      </c>
      <c r="E23775">
        <v>32</v>
      </c>
    </row>
    <row r="23776" spans="1:5" ht="13.5" customHeight="1">
      <c r="A23776">
        <v>301.10000000000002</v>
      </c>
      <c r="B23776" t="str">
        <f t="shared" si="371"/>
        <v>301.1---33</v>
      </c>
      <c r="C23776" t="s">
        <v>822</v>
      </c>
      <c r="D23776" t="s">
        <v>833</v>
      </c>
      <c r="E23776">
        <v>33</v>
      </c>
    </row>
    <row r="23777" spans="1:5" ht="13.5" customHeight="1">
      <c r="A23777">
        <v>301.10000000000002</v>
      </c>
      <c r="B23777" t="str">
        <f t="shared" si="371"/>
        <v>301.1---34</v>
      </c>
      <c r="C23777" t="s">
        <v>824</v>
      </c>
      <c r="D23777" t="s">
        <v>752</v>
      </c>
      <c r="E23777">
        <v>34</v>
      </c>
    </row>
    <row r="23778" spans="1:5" ht="13.5" customHeight="1">
      <c r="A23778">
        <v>301.10000000000002</v>
      </c>
      <c r="B23778" t="str">
        <f t="shared" si="371"/>
        <v>301.1---35</v>
      </c>
      <c r="C23778" t="s">
        <v>991</v>
      </c>
      <c r="D23778" t="s">
        <v>966</v>
      </c>
      <c r="E23778">
        <v>35</v>
      </c>
    </row>
    <row r="23779" spans="1:5" ht="13.5" customHeight="1">
      <c r="A23779">
        <v>301.10000000000002</v>
      </c>
      <c r="B23779" t="str">
        <f t="shared" si="371"/>
        <v>301.1---36</v>
      </c>
      <c r="C23779" t="s">
        <v>866</v>
      </c>
      <c r="D23779" t="s">
        <v>831</v>
      </c>
      <c r="E23779">
        <v>36</v>
      </c>
    </row>
    <row r="23780" spans="1:5" ht="13.5" customHeight="1">
      <c r="A23780">
        <v>301.10000000000002</v>
      </c>
      <c r="B23780" t="str">
        <f t="shared" si="371"/>
        <v>301.1---37</v>
      </c>
      <c r="C23780" t="s">
        <v>1009</v>
      </c>
      <c r="D23780" t="s">
        <v>1340</v>
      </c>
      <c r="E23780">
        <v>37</v>
      </c>
    </row>
    <row r="23781" spans="1:5" ht="13.5" customHeight="1">
      <c r="A23781">
        <v>301.10000000000002</v>
      </c>
      <c r="B23781" t="str">
        <f t="shared" si="371"/>
        <v>301.1---38</v>
      </c>
      <c r="C23781" t="s">
        <v>836</v>
      </c>
      <c r="D23781" t="s">
        <v>835</v>
      </c>
      <c r="E23781">
        <v>38</v>
      </c>
    </row>
    <row r="23782" spans="1:5" ht="13.5" customHeight="1">
      <c r="A23782">
        <v>301.10000000000002</v>
      </c>
      <c r="B23782" t="str">
        <f t="shared" si="371"/>
        <v>301.1---39</v>
      </c>
      <c r="C23782" t="s">
        <v>1096</v>
      </c>
      <c r="D23782" t="s">
        <v>1215</v>
      </c>
      <c r="E23782">
        <v>39</v>
      </c>
    </row>
    <row r="23783" spans="1:5" ht="13.5" customHeight="1">
      <c r="A23783">
        <v>301.10000000000002</v>
      </c>
      <c r="B23783" t="str">
        <f t="shared" si="371"/>
        <v>301.1---40</v>
      </c>
      <c r="C23783" t="s">
        <v>1055</v>
      </c>
      <c r="D23783" t="s">
        <v>1324</v>
      </c>
      <c r="E23783">
        <v>40</v>
      </c>
    </row>
    <row r="23784" spans="1:5" ht="13.5" customHeight="1">
      <c r="A23784">
        <v>301.10000000000002</v>
      </c>
      <c r="B23784" t="str">
        <f t="shared" si="371"/>
        <v>301.1---41</v>
      </c>
      <c r="C23784" t="s">
        <v>868</v>
      </c>
      <c r="D23784" t="s">
        <v>758</v>
      </c>
      <c r="E23784">
        <v>41</v>
      </c>
    </row>
    <row r="23785" spans="1:5" ht="13.5" customHeight="1">
      <c r="A23785">
        <v>301.10000000000002</v>
      </c>
      <c r="B23785" t="str">
        <f t="shared" si="371"/>
        <v>301.1---42</v>
      </c>
      <c r="C23785" t="s">
        <v>944</v>
      </c>
      <c r="D23785" t="s">
        <v>1144</v>
      </c>
      <c r="E23785">
        <v>42</v>
      </c>
    </row>
    <row r="23786" spans="1:5" ht="13.5" customHeight="1">
      <c r="A23786">
        <v>301.10000000000002</v>
      </c>
      <c r="B23786" t="str">
        <f t="shared" si="371"/>
        <v>301.1---43</v>
      </c>
      <c r="C23786" t="s">
        <v>767</v>
      </c>
      <c r="D23786" t="s">
        <v>1368</v>
      </c>
      <c r="E23786">
        <v>43</v>
      </c>
    </row>
    <row r="23787" spans="1:5" ht="13.5" customHeight="1">
      <c r="A23787">
        <v>301.10000000000002</v>
      </c>
      <c r="B23787" t="str">
        <f t="shared" si="371"/>
        <v>301.1---44</v>
      </c>
      <c r="C23787" t="s">
        <v>769</v>
      </c>
      <c r="D23787" t="s">
        <v>1325</v>
      </c>
      <c r="E23787">
        <v>44</v>
      </c>
    </row>
    <row r="23788" spans="1:5" ht="13.5" customHeight="1">
      <c r="A23788">
        <v>301.10000000000002</v>
      </c>
      <c r="B23788" t="str">
        <f t="shared" si="371"/>
        <v>301.1---45</v>
      </c>
      <c r="C23788" t="s">
        <v>5912</v>
      </c>
      <c r="D23788" t="s">
        <v>764</v>
      </c>
      <c r="E23788">
        <v>45</v>
      </c>
    </row>
    <row r="23789" spans="1:5" ht="13.5" customHeight="1">
      <c r="A23789">
        <v>301.10000000000002</v>
      </c>
      <c r="B23789" t="str">
        <f t="shared" si="371"/>
        <v>301.1---46</v>
      </c>
      <c r="C23789" t="s">
        <v>5967</v>
      </c>
      <c r="D23789" t="s">
        <v>986</v>
      </c>
      <c r="E23789">
        <v>46</v>
      </c>
    </row>
    <row r="23790" spans="1:5" ht="13.5" customHeight="1">
      <c r="A23790">
        <v>301.10000000000002</v>
      </c>
      <c r="B23790" t="str">
        <f t="shared" si="371"/>
        <v>301.1---47</v>
      </c>
      <c r="C23790" t="s">
        <v>5968</v>
      </c>
      <c r="D23790" t="s">
        <v>988</v>
      </c>
      <c r="E23790">
        <v>47</v>
      </c>
    </row>
    <row r="23791" spans="1:5" ht="13.5" customHeight="1">
      <c r="A23791">
        <v>301.10000000000002</v>
      </c>
      <c r="B23791" t="str">
        <f t="shared" si="371"/>
        <v>301.1---48</v>
      </c>
      <c r="C23791" t="s">
        <v>5961</v>
      </c>
      <c r="D23791" t="s">
        <v>935</v>
      </c>
      <c r="E23791">
        <v>48</v>
      </c>
    </row>
    <row r="23792" spans="1:5" ht="13.5" customHeight="1">
      <c r="A23792">
        <v>301.10000000000002</v>
      </c>
      <c r="B23792" t="str">
        <f t="shared" si="371"/>
        <v>301.1---49</v>
      </c>
      <c r="C23792" t="s">
        <v>6016</v>
      </c>
      <c r="D23792" t="s">
        <v>1093</v>
      </c>
      <c r="E23792">
        <v>49</v>
      </c>
    </row>
    <row r="23793" spans="1:5" ht="13.5" customHeight="1">
      <c r="A23793">
        <v>301.10000000000002</v>
      </c>
      <c r="B23793" t="str">
        <f t="shared" si="371"/>
        <v>301.1---50</v>
      </c>
      <c r="C23793" t="s">
        <v>5915</v>
      </c>
      <c r="D23793" t="s">
        <v>772</v>
      </c>
      <c r="E23793">
        <v>50</v>
      </c>
    </row>
    <row r="23794" spans="1:5" ht="13.5" customHeight="1">
      <c r="A23794">
        <v>301.10000000000002</v>
      </c>
      <c r="B23794" t="str">
        <f t="shared" si="371"/>
        <v>301.1---51</v>
      </c>
      <c r="C23794" t="s">
        <v>5917</v>
      </c>
      <c r="D23794" t="s">
        <v>789</v>
      </c>
      <c r="E23794">
        <v>51</v>
      </c>
    </row>
    <row r="23795" spans="1:5" ht="13.5" customHeight="1">
      <c r="A23795">
        <v>301.10000000000002</v>
      </c>
      <c r="B23795" t="str">
        <f t="shared" si="371"/>
        <v>301.1---52</v>
      </c>
      <c r="C23795" t="s">
        <v>5918</v>
      </c>
      <c r="D23795" t="s">
        <v>770</v>
      </c>
      <c r="E23795">
        <v>52</v>
      </c>
    </row>
    <row r="23796" spans="1:5" ht="13.5" customHeight="1">
      <c r="A23796">
        <v>301.10000000000002</v>
      </c>
      <c r="B23796" t="str">
        <f t="shared" si="371"/>
        <v>301.1---53</v>
      </c>
      <c r="C23796" t="s">
        <v>5963</v>
      </c>
      <c r="D23796" t="s">
        <v>937</v>
      </c>
      <c r="E23796">
        <v>53</v>
      </c>
    </row>
    <row r="23797" spans="1:5" ht="13.5" customHeight="1">
      <c r="A23797">
        <v>301.10000000000002</v>
      </c>
      <c r="B23797" t="str">
        <f t="shared" si="371"/>
        <v>301.1---54</v>
      </c>
      <c r="C23797" t="s">
        <v>5994</v>
      </c>
      <c r="D23797" t="s">
        <v>984</v>
      </c>
      <c r="E23797">
        <v>54</v>
      </c>
    </row>
    <row r="23798" spans="1:5" ht="13.5" customHeight="1">
      <c r="A23798">
        <v>301.10000000000002</v>
      </c>
      <c r="B23798" t="str">
        <f t="shared" si="371"/>
        <v>301.1---55</v>
      </c>
      <c r="C23798" t="s">
        <v>5984</v>
      </c>
      <c r="D23798" t="s">
        <v>1232</v>
      </c>
      <c r="E23798">
        <v>55</v>
      </c>
    </row>
    <row r="23799" spans="1:5" ht="13.5" customHeight="1">
      <c r="A23799">
        <v>301.10000000000002</v>
      </c>
      <c r="B23799" t="str">
        <f t="shared" si="371"/>
        <v>301.1---56</v>
      </c>
      <c r="C23799" t="s">
        <v>6003</v>
      </c>
      <c r="D23799" t="s">
        <v>1016</v>
      </c>
      <c r="E23799">
        <v>56</v>
      </c>
    </row>
    <row r="23800" spans="1:5" ht="13.5" customHeight="1">
      <c r="A23800">
        <v>301.10000000000002</v>
      </c>
      <c r="B23800" t="str">
        <f t="shared" si="371"/>
        <v>301.1---57</v>
      </c>
      <c r="C23800" t="s">
        <v>5956</v>
      </c>
      <c r="D23800" t="s">
        <v>917</v>
      </c>
      <c r="E23800">
        <v>57</v>
      </c>
    </row>
    <row r="23801" spans="1:5" ht="13.5" customHeight="1">
      <c r="A23801">
        <v>301.10000000000002</v>
      </c>
      <c r="B23801" t="str">
        <f t="shared" si="371"/>
        <v>301.1---58</v>
      </c>
      <c r="C23801" t="s">
        <v>6013</v>
      </c>
      <c r="D23801" t="s">
        <v>968</v>
      </c>
      <c r="E23801">
        <v>58</v>
      </c>
    </row>
    <row r="23802" spans="1:5" ht="13.5" customHeight="1">
      <c r="A23802">
        <v>301.10000000000002</v>
      </c>
      <c r="B23802" t="str">
        <f t="shared" si="371"/>
        <v>301.1---59</v>
      </c>
      <c r="C23802" t="s">
        <v>5924</v>
      </c>
      <c r="D23802" t="s">
        <v>726</v>
      </c>
      <c r="E23802">
        <v>59</v>
      </c>
    </row>
    <row r="23803" spans="1:5" ht="13.5" customHeight="1">
      <c r="A23803">
        <v>301.10000000000002</v>
      </c>
      <c r="B23803" t="str">
        <f t="shared" si="371"/>
        <v>301.1---60</v>
      </c>
      <c r="C23803" t="s">
        <v>5976</v>
      </c>
      <c r="D23803" t="s">
        <v>1162</v>
      </c>
      <c r="E23803">
        <v>60</v>
      </c>
    </row>
    <row r="23804" spans="1:5" ht="13.5" customHeight="1">
      <c r="A23804">
        <v>301.10000000000002</v>
      </c>
      <c r="B23804" t="str">
        <f t="shared" si="371"/>
        <v>301.1---61</v>
      </c>
      <c r="C23804" t="s">
        <v>5988</v>
      </c>
      <c r="D23804" t="s">
        <v>1133</v>
      </c>
      <c r="E23804">
        <v>61</v>
      </c>
    </row>
    <row r="23805" spans="1:5" ht="13.5" customHeight="1">
      <c r="A23805">
        <v>346</v>
      </c>
      <c r="B23805" t="str">
        <f t="shared" si="371"/>
        <v>346---1</v>
      </c>
      <c r="C23805" t="s">
        <v>4216</v>
      </c>
      <c r="D23805" t="s">
        <v>1048</v>
      </c>
      <c r="E23805">
        <v>1</v>
      </c>
    </row>
    <row r="23806" spans="1:5" ht="13.5" customHeight="1">
      <c r="A23806">
        <v>346</v>
      </c>
      <c r="B23806" t="str">
        <f t="shared" si="371"/>
        <v>346---2</v>
      </c>
      <c r="C23806" t="s">
        <v>4216</v>
      </c>
      <c r="D23806" t="s">
        <v>760</v>
      </c>
      <c r="E23806">
        <v>2</v>
      </c>
    </row>
    <row r="23807" spans="1:5" ht="13.5" customHeight="1">
      <c r="A23807">
        <v>346</v>
      </c>
      <c r="B23807" t="str">
        <f t="shared" si="371"/>
        <v>346---3</v>
      </c>
      <c r="C23807" t="s">
        <v>4263</v>
      </c>
      <c r="D23807" t="s">
        <v>973</v>
      </c>
      <c r="E23807">
        <v>3</v>
      </c>
    </row>
    <row r="23808" spans="1:5" ht="13.5" customHeight="1">
      <c r="A23808">
        <v>346</v>
      </c>
      <c r="B23808" t="str">
        <f t="shared" si="371"/>
        <v>346---4</v>
      </c>
      <c r="C23808" t="s">
        <v>4238</v>
      </c>
      <c r="D23808" t="s">
        <v>738</v>
      </c>
      <c r="E23808">
        <v>4</v>
      </c>
    </row>
    <row r="23809" spans="1:5" ht="13.5" customHeight="1">
      <c r="A23809">
        <v>346</v>
      </c>
      <c r="B23809" t="str">
        <f t="shared" si="371"/>
        <v>346---5</v>
      </c>
      <c r="C23809" t="s">
        <v>4220</v>
      </c>
      <c r="D23809" t="s">
        <v>1030</v>
      </c>
      <c r="E23809">
        <v>5</v>
      </c>
    </row>
    <row r="23810" spans="1:5" ht="13.5" customHeight="1">
      <c r="A23810">
        <v>346</v>
      </c>
      <c r="B23810" t="str">
        <f t="shared" si="371"/>
        <v>346---6</v>
      </c>
      <c r="C23810" t="s">
        <v>4228</v>
      </c>
      <c r="D23810" t="s">
        <v>740</v>
      </c>
      <c r="E23810">
        <v>6</v>
      </c>
    </row>
    <row r="23811" spans="1:5" ht="13.5" customHeight="1">
      <c r="A23811">
        <v>346</v>
      </c>
      <c r="B23811" t="str">
        <f t="shared" ref="B23811:B23874" si="372">A23811&amp;"---"&amp;E23811</f>
        <v>346---7</v>
      </c>
      <c r="C23811" t="s">
        <v>4223</v>
      </c>
      <c r="D23811" t="s">
        <v>1292</v>
      </c>
      <c r="E23811">
        <v>7</v>
      </c>
    </row>
    <row r="23812" spans="1:5" ht="13.5" customHeight="1">
      <c r="A23812">
        <v>346</v>
      </c>
      <c r="B23812" t="str">
        <f t="shared" si="372"/>
        <v>346---8</v>
      </c>
      <c r="C23812" t="s">
        <v>4276</v>
      </c>
      <c r="D23812" t="s">
        <v>1145</v>
      </c>
      <c r="E23812">
        <v>8</v>
      </c>
    </row>
    <row r="23813" spans="1:5" ht="13.5" customHeight="1">
      <c r="A23813">
        <v>346</v>
      </c>
      <c r="B23813" t="str">
        <f t="shared" si="372"/>
        <v>346---9</v>
      </c>
      <c r="C23813" t="s">
        <v>4259</v>
      </c>
      <c r="D23813" t="s">
        <v>851</v>
      </c>
      <c r="E23813">
        <v>9</v>
      </c>
    </row>
    <row r="23814" spans="1:5" ht="13.5" customHeight="1">
      <c r="A23814">
        <v>346</v>
      </c>
      <c r="B23814" t="str">
        <f t="shared" si="372"/>
        <v>346---10</v>
      </c>
      <c r="C23814" t="s">
        <v>4254</v>
      </c>
      <c r="D23814" t="s">
        <v>736</v>
      </c>
      <c r="E23814">
        <v>10</v>
      </c>
    </row>
    <row r="23815" spans="1:5" ht="13.5" customHeight="1">
      <c r="A23815">
        <v>346</v>
      </c>
      <c r="B23815" t="str">
        <f t="shared" si="372"/>
        <v>346---11</v>
      </c>
      <c r="C23815" t="s">
        <v>4235</v>
      </c>
      <c r="D23815" t="s">
        <v>867</v>
      </c>
      <c r="E23815">
        <v>11</v>
      </c>
    </row>
    <row r="23816" spans="1:5" ht="13.5" customHeight="1">
      <c r="A23816">
        <v>346</v>
      </c>
      <c r="B23816" t="str">
        <f t="shared" si="372"/>
        <v>346---12</v>
      </c>
      <c r="C23816" t="s">
        <v>4236</v>
      </c>
      <c r="D23816" t="s">
        <v>1159</v>
      </c>
      <c r="E23816">
        <v>12</v>
      </c>
    </row>
    <row r="23817" spans="1:5" ht="13.5" customHeight="1">
      <c r="A23817">
        <v>346</v>
      </c>
      <c r="B23817" t="str">
        <f t="shared" si="372"/>
        <v>346---13</v>
      </c>
      <c r="C23817" t="s">
        <v>4277</v>
      </c>
      <c r="D23817" t="s">
        <v>843</v>
      </c>
      <c r="E23817">
        <v>13</v>
      </c>
    </row>
    <row r="23818" spans="1:5" ht="13.5" customHeight="1">
      <c r="A23818">
        <v>346</v>
      </c>
      <c r="B23818" t="str">
        <f t="shared" si="372"/>
        <v>346---14</v>
      </c>
      <c r="C23818" t="s">
        <v>5911</v>
      </c>
      <c r="D23818" t="s">
        <v>847</v>
      </c>
      <c r="E23818">
        <v>14</v>
      </c>
    </row>
    <row r="23819" spans="1:5" ht="13.5" customHeight="1">
      <c r="A23819">
        <v>346</v>
      </c>
      <c r="B23819" t="str">
        <f t="shared" si="372"/>
        <v>346---15</v>
      </c>
      <c r="C23819" t="s">
        <v>5911</v>
      </c>
      <c r="D23819" t="s">
        <v>900</v>
      </c>
      <c r="E23819">
        <v>15</v>
      </c>
    </row>
    <row r="23820" spans="1:5" ht="13.5" customHeight="1">
      <c r="A23820">
        <v>346</v>
      </c>
      <c r="B23820" t="str">
        <f t="shared" si="372"/>
        <v>346---16</v>
      </c>
      <c r="C23820" t="s">
        <v>5911</v>
      </c>
      <c r="D23820" t="s">
        <v>1063</v>
      </c>
      <c r="E23820">
        <v>16</v>
      </c>
    </row>
    <row r="23821" spans="1:5" ht="13.5" customHeight="1">
      <c r="A23821">
        <v>346</v>
      </c>
      <c r="B23821" t="str">
        <f t="shared" si="372"/>
        <v>346---17</v>
      </c>
      <c r="C23821" t="s">
        <v>729</v>
      </c>
      <c r="D23821" t="s">
        <v>867</v>
      </c>
      <c r="E23821">
        <v>17</v>
      </c>
    </row>
    <row r="23822" spans="1:5" ht="13.5" customHeight="1">
      <c r="A23822">
        <v>346</v>
      </c>
      <c r="B23822" t="str">
        <f t="shared" si="372"/>
        <v>346---18</v>
      </c>
      <c r="C23822" t="s">
        <v>1017</v>
      </c>
      <c r="D23822" t="s">
        <v>796</v>
      </c>
      <c r="E23822">
        <v>18</v>
      </c>
    </row>
    <row r="23823" spans="1:5" ht="13.5" customHeight="1">
      <c r="A23823">
        <v>346</v>
      </c>
      <c r="B23823" t="str">
        <f t="shared" si="372"/>
        <v>346---19</v>
      </c>
      <c r="C23823" t="s">
        <v>731</v>
      </c>
      <c r="D23823" t="s">
        <v>800</v>
      </c>
      <c r="E23823">
        <v>19</v>
      </c>
    </row>
    <row r="23824" spans="1:5" ht="13.5" customHeight="1">
      <c r="A23824">
        <v>346</v>
      </c>
      <c r="B23824" t="str">
        <f t="shared" si="372"/>
        <v>346---20</v>
      </c>
      <c r="C23824" t="s">
        <v>735</v>
      </c>
      <c r="D23824" t="s">
        <v>744</v>
      </c>
      <c r="E23824">
        <v>20</v>
      </c>
    </row>
    <row r="23825" spans="1:5" ht="13.5" customHeight="1">
      <c r="A23825">
        <v>346</v>
      </c>
      <c r="B23825" t="str">
        <f t="shared" si="372"/>
        <v>346---21</v>
      </c>
      <c r="C23825" t="s">
        <v>887</v>
      </c>
      <c r="D23825" t="s">
        <v>992</v>
      </c>
      <c r="E23825">
        <v>21</v>
      </c>
    </row>
    <row r="23826" spans="1:5" ht="13.5" customHeight="1">
      <c r="A23826">
        <v>346</v>
      </c>
      <c r="B23826" t="str">
        <f t="shared" si="372"/>
        <v>346---22</v>
      </c>
      <c r="C23826" t="s">
        <v>739</v>
      </c>
      <c r="D23826" t="s">
        <v>736</v>
      </c>
      <c r="E23826">
        <v>22</v>
      </c>
    </row>
    <row r="23827" spans="1:5" ht="13.5" customHeight="1">
      <c r="A23827">
        <v>346</v>
      </c>
      <c r="B23827" t="str">
        <f t="shared" si="372"/>
        <v>346---23</v>
      </c>
      <c r="C23827" t="s">
        <v>858</v>
      </c>
      <c r="D23827" t="s">
        <v>740</v>
      </c>
      <c r="E23827">
        <v>23</v>
      </c>
    </row>
    <row r="23828" spans="1:5" ht="13.5" customHeight="1">
      <c r="A23828">
        <v>346</v>
      </c>
      <c r="B23828" t="str">
        <f t="shared" si="372"/>
        <v>346---24</v>
      </c>
      <c r="C23828" t="s">
        <v>743</v>
      </c>
      <c r="D23828" t="s">
        <v>754</v>
      </c>
      <c r="E23828">
        <v>24</v>
      </c>
    </row>
    <row r="23829" spans="1:5" ht="13.5" customHeight="1">
      <c r="A23829">
        <v>346</v>
      </c>
      <c r="B23829" t="str">
        <f t="shared" si="372"/>
        <v>346---25</v>
      </c>
      <c r="C23829" t="s">
        <v>745</v>
      </c>
      <c r="D23829" t="s">
        <v>837</v>
      </c>
      <c r="E23829">
        <v>25</v>
      </c>
    </row>
    <row r="23830" spans="1:5" ht="13.5" customHeight="1">
      <c r="A23830">
        <v>346</v>
      </c>
      <c r="B23830" t="str">
        <f t="shared" si="372"/>
        <v>346---26</v>
      </c>
      <c r="C23830" t="s">
        <v>987</v>
      </c>
      <c r="D23830" t="s">
        <v>1263</v>
      </c>
      <c r="E23830">
        <v>26</v>
      </c>
    </row>
    <row r="23831" spans="1:5" ht="13.5" customHeight="1">
      <c r="A23831">
        <v>346</v>
      </c>
      <c r="B23831" t="str">
        <f t="shared" si="372"/>
        <v>346---27</v>
      </c>
      <c r="C23831" t="s">
        <v>989</v>
      </c>
      <c r="D23831" t="s">
        <v>738</v>
      </c>
      <c r="E23831">
        <v>27</v>
      </c>
    </row>
    <row r="23832" spans="1:5" ht="13.5" customHeight="1">
      <c r="A23832">
        <v>346</v>
      </c>
      <c r="B23832" t="str">
        <f t="shared" si="372"/>
        <v>346---28</v>
      </c>
      <c r="C23832" t="s">
        <v>747</v>
      </c>
      <c r="D23832" t="s">
        <v>1154</v>
      </c>
      <c r="E23832">
        <v>28</v>
      </c>
    </row>
    <row r="23833" spans="1:5" ht="13.5" customHeight="1">
      <c r="A23833">
        <v>346</v>
      </c>
      <c r="B23833" t="str">
        <f t="shared" si="372"/>
        <v>346---29</v>
      </c>
      <c r="C23833" t="s">
        <v>938</v>
      </c>
      <c r="D23833" t="s">
        <v>859</v>
      </c>
      <c r="E23833">
        <v>29</v>
      </c>
    </row>
    <row r="23834" spans="1:5" ht="13.5" customHeight="1">
      <c r="A23834">
        <v>346</v>
      </c>
      <c r="B23834" t="str">
        <f t="shared" si="372"/>
        <v>346---30</v>
      </c>
      <c r="C23834" t="s">
        <v>819</v>
      </c>
      <c r="D23834" t="s">
        <v>756</v>
      </c>
      <c r="E23834">
        <v>30</v>
      </c>
    </row>
    <row r="23835" spans="1:5" ht="13.5" customHeight="1">
      <c r="A23835">
        <v>346</v>
      </c>
      <c r="B23835" t="str">
        <f t="shared" si="372"/>
        <v>346---31</v>
      </c>
      <c r="C23835" t="s">
        <v>1074</v>
      </c>
      <c r="D23835" t="s">
        <v>880</v>
      </c>
      <c r="E23835">
        <v>31</v>
      </c>
    </row>
    <row r="23836" spans="1:5" ht="13.5" customHeight="1">
      <c r="A23836">
        <v>346</v>
      </c>
      <c r="B23836" t="str">
        <f t="shared" si="372"/>
        <v>346---32</v>
      </c>
      <c r="C23836" t="s">
        <v>1019</v>
      </c>
      <c r="D23836" t="s">
        <v>734</v>
      </c>
      <c r="E23836">
        <v>32</v>
      </c>
    </row>
    <row r="23837" spans="1:5" ht="13.5" customHeight="1">
      <c r="A23837">
        <v>346</v>
      </c>
      <c r="B23837" t="str">
        <f t="shared" si="372"/>
        <v>346---33</v>
      </c>
      <c r="C23837" t="s">
        <v>824</v>
      </c>
      <c r="D23837" t="s">
        <v>752</v>
      </c>
      <c r="E23837">
        <v>33</v>
      </c>
    </row>
    <row r="23838" spans="1:5" ht="13.5" customHeight="1">
      <c r="A23838">
        <v>346</v>
      </c>
      <c r="B23838" t="str">
        <f t="shared" si="372"/>
        <v>346---34</v>
      </c>
      <c r="C23838" t="s">
        <v>826</v>
      </c>
      <c r="D23838" t="s">
        <v>1079</v>
      </c>
      <c r="E23838">
        <v>34</v>
      </c>
    </row>
    <row r="23839" spans="1:5" ht="13.5" customHeight="1">
      <c r="A23839">
        <v>346</v>
      </c>
      <c r="B23839" t="str">
        <f t="shared" si="372"/>
        <v>346---35</v>
      </c>
      <c r="C23839" t="s">
        <v>1005</v>
      </c>
      <c r="D23839" t="s">
        <v>1105</v>
      </c>
      <c r="E23839">
        <v>35</v>
      </c>
    </row>
    <row r="23840" spans="1:5" ht="13.5" customHeight="1">
      <c r="A23840">
        <v>346</v>
      </c>
      <c r="B23840" t="str">
        <f t="shared" si="372"/>
        <v>346---36</v>
      </c>
      <c r="C23840" t="s">
        <v>866</v>
      </c>
      <c r="D23840" t="s">
        <v>831</v>
      </c>
      <c r="E23840">
        <v>36</v>
      </c>
    </row>
    <row r="23841" spans="1:5" ht="13.5" customHeight="1">
      <c r="A23841">
        <v>346</v>
      </c>
      <c r="B23841" t="str">
        <f t="shared" si="372"/>
        <v>346---37</v>
      </c>
      <c r="C23841" t="s">
        <v>836</v>
      </c>
      <c r="D23841" t="s">
        <v>835</v>
      </c>
      <c r="E23841">
        <v>37</v>
      </c>
    </row>
    <row r="23842" spans="1:5" ht="13.5" customHeight="1">
      <c r="A23842">
        <v>346</v>
      </c>
      <c r="B23842" t="str">
        <f t="shared" si="372"/>
        <v>346---38</v>
      </c>
      <c r="C23842" t="s">
        <v>868</v>
      </c>
      <c r="D23842" t="s">
        <v>758</v>
      </c>
      <c r="E23842">
        <v>38</v>
      </c>
    </row>
    <row r="23843" spans="1:5" ht="13.5" customHeight="1">
      <c r="A23843">
        <v>346</v>
      </c>
      <c r="B23843" t="str">
        <f t="shared" si="372"/>
        <v>346---39</v>
      </c>
      <c r="C23843" t="s">
        <v>969</v>
      </c>
      <c r="D23843" t="s">
        <v>802</v>
      </c>
      <c r="E23843">
        <v>39</v>
      </c>
    </row>
    <row r="23844" spans="1:5" ht="13.5" customHeight="1">
      <c r="A23844">
        <v>346</v>
      </c>
      <c r="B23844" t="str">
        <f t="shared" si="372"/>
        <v>346---40</v>
      </c>
      <c r="C23844" t="s">
        <v>948</v>
      </c>
      <c r="D23844" t="s">
        <v>1010</v>
      </c>
      <c r="E23844">
        <v>40</v>
      </c>
    </row>
    <row r="23845" spans="1:5" ht="13.5" customHeight="1">
      <c r="A23845">
        <v>346</v>
      </c>
      <c r="B23845" t="str">
        <f t="shared" si="372"/>
        <v>346---41</v>
      </c>
      <c r="C23845" t="s">
        <v>896</v>
      </c>
      <c r="D23845" t="s">
        <v>1202</v>
      </c>
      <c r="E23845">
        <v>41</v>
      </c>
    </row>
    <row r="23846" spans="1:5" ht="13.5" customHeight="1">
      <c r="A23846">
        <v>346</v>
      </c>
      <c r="B23846" t="str">
        <f t="shared" si="372"/>
        <v>346---42</v>
      </c>
      <c r="C23846" t="s">
        <v>1134</v>
      </c>
      <c r="D23846" t="s">
        <v>6232</v>
      </c>
      <c r="E23846">
        <v>42</v>
      </c>
    </row>
    <row r="23847" spans="1:5" ht="13.5" customHeight="1">
      <c r="A23847">
        <v>346</v>
      </c>
      <c r="B23847" t="str">
        <f t="shared" si="372"/>
        <v>346---43</v>
      </c>
      <c r="C23847" t="s">
        <v>5929</v>
      </c>
      <c r="D23847" t="s">
        <v>813</v>
      </c>
      <c r="E23847">
        <v>43</v>
      </c>
    </row>
    <row r="23848" spans="1:5" ht="13.5" customHeight="1">
      <c r="A23848">
        <v>346</v>
      </c>
      <c r="B23848" t="str">
        <f t="shared" si="372"/>
        <v>346---44</v>
      </c>
      <c r="C23848" t="s">
        <v>5945</v>
      </c>
      <c r="D23848" t="s">
        <v>881</v>
      </c>
      <c r="E23848">
        <v>44</v>
      </c>
    </row>
    <row r="23849" spans="1:5" ht="13.5" customHeight="1">
      <c r="A23849">
        <v>346</v>
      </c>
      <c r="B23849" t="str">
        <f t="shared" si="372"/>
        <v>346---45</v>
      </c>
      <c r="C23849" t="s">
        <v>5946</v>
      </c>
      <c r="D23849" t="s">
        <v>893</v>
      </c>
      <c r="E23849">
        <v>45</v>
      </c>
    </row>
    <row r="23850" spans="1:5" ht="13.5" customHeight="1">
      <c r="A23850">
        <v>346</v>
      </c>
      <c r="B23850" t="str">
        <f t="shared" si="372"/>
        <v>346---46</v>
      </c>
      <c r="C23850" t="s">
        <v>5947</v>
      </c>
      <c r="D23850" t="s">
        <v>884</v>
      </c>
      <c r="E23850">
        <v>46</v>
      </c>
    </row>
    <row r="23851" spans="1:5" ht="13.5" customHeight="1">
      <c r="A23851">
        <v>346</v>
      </c>
      <c r="B23851" t="str">
        <f t="shared" si="372"/>
        <v>346---47</v>
      </c>
      <c r="C23851" t="s">
        <v>5948</v>
      </c>
      <c r="D23851" t="s">
        <v>886</v>
      </c>
      <c r="E23851">
        <v>47</v>
      </c>
    </row>
    <row r="23852" spans="1:5" ht="13.5" customHeight="1">
      <c r="A23852">
        <v>346</v>
      </c>
      <c r="B23852" t="str">
        <f t="shared" si="372"/>
        <v>346---48</v>
      </c>
      <c r="C23852" t="s">
        <v>5967</v>
      </c>
      <c r="D23852" t="s">
        <v>986</v>
      </c>
      <c r="E23852">
        <v>48</v>
      </c>
    </row>
    <row r="23853" spans="1:5" ht="13.5" customHeight="1">
      <c r="A23853">
        <v>346</v>
      </c>
      <c r="B23853" t="str">
        <f t="shared" si="372"/>
        <v>346---49</v>
      </c>
      <c r="C23853" t="s">
        <v>5968</v>
      </c>
      <c r="D23853" t="s">
        <v>988</v>
      </c>
      <c r="E23853">
        <v>49</v>
      </c>
    </row>
    <row r="23854" spans="1:5" ht="13.5" customHeight="1">
      <c r="A23854">
        <v>346</v>
      </c>
      <c r="B23854" t="str">
        <f t="shared" si="372"/>
        <v>346---50</v>
      </c>
      <c r="C23854" t="s">
        <v>5925</v>
      </c>
      <c r="D23854" t="s">
        <v>798</v>
      </c>
      <c r="E23854">
        <v>50</v>
      </c>
    </row>
    <row r="23855" spans="1:5" ht="13.5" customHeight="1">
      <c r="A23855">
        <v>346</v>
      </c>
      <c r="B23855" t="str">
        <f t="shared" si="372"/>
        <v>346---51</v>
      </c>
      <c r="C23855" t="s">
        <v>5930</v>
      </c>
      <c r="D23855" t="s">
        <v>821</v>
      </c>
      <c r="E23855">
        <v>51</v>
      </c>
    </row>
    <row r="23856" spans="1:5" ht="13.5" customHeight="1">
      <c r="A23856">
        <v>346</v>
      </c>
      <c r="B23856" t="str">
        <f t="shared" si="372"/>
        <v>346---52</v>
      </c>
      <c r="C23856" t="s">
        <v>5914</v>
      </c>
      <c r="D23856" t="s">
        <v>785</v>
      </c>
      <c r="E23856">
        <v>52</v>
      </c>
    </row>
    <row r="23857" spans="1:5" ht="13.5" customHeight="1">
      <c r="A23857">
        <v>346</v>
      </c>
      <c r="B23857" t="str">
        <f t="shared" si="372"/>
        <v>346---53</v>
      </c>
      <c r="C23857" t="s">
        <v>5915</v>
      </c>
      <c r="D23857" t="s">
        <v>772</v>
      </c>
      <c r="E23857">
        <v>53</v>
      </c>
    </row>
    <row r="23858" spans="1:5" ht="13.5" customHeight="1">
      <c r="A23858">
        <v>346</v>
      </c>
      <c r="B23858" t="str">
        <f t="shared" si="372"/>
        <v>346---54</v>
      </c>
      <c r="C23858" t="s">
        <v>5926</v>
      </c>
      <c r="D23858" t="s">
        <v>843</v>
      </c>
      <c r="E23858">
        <v>54</v>
      </c>
    </row>
    <row r="23859" spans="1:5" ht="13.5" customHeight="1">
      <c r="A23859">
        <v>346</v>
      </c>
      <c r="B23859" t="str">
        <f t="shared" si="372"/>
        <v>346---55</v>
      </c>
      <c r="C23859" t="s">
        <v>5917</v>
      </c>
      <c r="D23859" t="s">
        <v>789</v>
      </c>
      <c r="E23859">
        <v>55</v>
      </c>
    </row>
    <row r="23860" spans="1:5" ht="13.5" customHeight="1">
      <c r="A23860">
        <v>346</v>
      </c>
      <c r="B23860" t="str">
        <f t="shared" si="372"/>
        <v>346---56</v>
      </c>
      <c r="C23860" t="s">
        <v>5918</v>
      </c>
      <c r="D23860" t="s">
        <v>770</v>
      </c>
      <c r="E23860">
        <v>56</v>
      </c>
    </row>
    <row r="23861" spans="1:5" ht="13.5" customHeight="1">
      <c r="A23861">
        <v>346</v>
      </c>
      <c r="B23861" t="str">
        <f t="shared" si="372"/>
        <v>346---57</v>
      </c>
      <c r="C23861" t="s">
        <v>5963</v>
      </c>
      <c r="D23861" t="s">
        <v>937</v>
      </c>
      <c r="E23861">
        <v>57</v>
      </c>
    </row>
    <row r="23862" spans="1:5" ht="13.5" customHeight="1">
      <c r="A23862">
        <v>346</v>
      </c>
      <c r="B23862" t="str">
        <f t="shared" si="372"/>
        <v>346---58</v>
      </c>
      <c r="C23862" t="s">
        <v>5972</v>
      </c>
      <c r="D23862" t="s">
        <v>979</v>
      </c>
      <c r="E23862">
        <v>58</v>
      </c>
    </row>
    <row r="23863" spans="1:5" ht="13.5" customHeight="1">
      <c r="A23863">
        <v>346</v>
      </c>
      <c r="B23863" t="str">
        <f t="shared" si="372"/>
        <v>346---59</v>
      </c>
      <c r="C23863" t="s">
        <v>5933</v>
      </c>
      <c r="D23863" t="s">
        <v>855</v>
      </c>
      <c r="E23863">
        <v>59</v>
      </c>
    </row>
    <row r="23864" spans="1:5" ht="13.5" customHeight="1">
      <c r="A23864">
        <v>346</v>
      </c>
      <c r="B23864" t="str">
        <f t="shared" si="372"/>
        <v>346---60</v>
      </c>
      <c r="C23864" t="s">
        <v>6002</v>
      </c>
      <c r="D23864" t="s">
        <v>1113</v>
      </c>
      <c r="E23864">
        <v>60</v>
      </c>
    </row>
    <row r="23865" spans="1:5" ht="13.5" customHeight="1">
      <c r="A23865">
        <v>346</v>
      </c>
      <c r="B23865" t="str">
        <f t="shared" si="372"/>
        <v>346---61</v>
      </c>
      <c r="C23865" t="s">
        <v>5985</v>
      </c>
      <c r="D23865" t="s">
        <v>1159</v>
      </c>
      <c r="E23865">
        <v>61</v>
      </c>
    </row>
    <row r="23866" spans="1:5" ht="13.5" customHeight="1">
      <c r="A23866">
        <v>346</v>
      </c>
      <c r="B23866" t="str">
        <f t="shared" si="372"/>
        <v>346---62</v>
      </c>
      <c r="C23866" t="s">
        <v>5935</v>
      </c>
      <c r="D23866" t="s">
        <v>816</v>
      </c>
      <c r="E23866">
        <v>62</v>
      </c>
    </row>
    <row r="23867" spans="1:5" ht="13.5" customHeight="1">
      <c r="A23867">
        <v>346</v>
      </c>
      <c r="B23867" t="str">
        <f t="shared" si="372"/>
        <v>346---63</v>
      </c>
      <c r="C23867" t="s">
        <v>5979</v>
      </c>
      <c r="D23867" t="s">
        <v>1071</v>
      </c>
      <c r="E23867">
        <v>63</v>
      </c>
    </row>
    <row r="23868" spans="1:5" ht="13.5" customHeight="1">
      <c r="A23868">
        <v>346</v>
      </c>
      <c r="B23868" t="str">
        <f t="shared" si="372"/>
        <v>346---64</v>
      </c>
      <c r="C23868" t="s">
        <v>5936</v>
      </c>
      <c r="D23868" t="s">
        <v>845</v>
      </c>
      <c r="E23868">
        <v>64</v>
      </c>
    </row>
    <row r="23869" spans="1:5" ht="13.5" customHeight="1">
      <c r="A23869">
        <v>346</v>
      </c>
      <c r="B23869" t="str">
        <f t="shared" si="372"/>
        <v>346---65</v>
      </c>
      <c r="C23869" t="s">
        <v>5938</v>
      </c>
      <c r="D23869" t="s">
        <v>851</v>
      </c>
      <c r="E23869">
        <v>65</v>
      </c>
    </row>
    <row r="23870" spans="1:5" ht="13.5" customHeight="1">
      <c r="A23870">
        <v>346</v>
      </c>
      <c r="B23870" t="str">
        <f t="shared" si="372"/>
        <v>346---66</v>
      </c>
      <c r="C23870" t="s">
        <v>5941</v>
      </c>
      <c r="D23870" t="s">
        <v>861</v>
      </c>
      <c r="E23870">
        <v>66</v>
      </c>
    </row>
    <row r="23871" spans="1:5" ht="13.5" customHeight="1">
      <c r="A23871">
        <v>346</v>
      </c>
      <c r="B23871" t="str">
        <f t="shared" si="372"/>
        <v>346---67</v>
      </c>
      <c r="C23871" t="s">
        <v>5920</v>
      </c>
      <c r="D23871" t="s">
        <v>762</v>
      </c>
      <c r="E23871">
        <v>67</v>
      </c>
    </row>
    <row r="23872" spans="1:5" ht="13.5" customHeight="1">
      <c r="A23872">
        <v>346</v>
      </c>
      <c r="B23872" t="str">
        <f t="shared" si="372"/>
        <v>346---68</v>
      </c>
      <c r="C23872" t="s">
        <v>5923</v>
      </c>
      <c r="D23872" t="s">
        <v>766</v>
      </c>
      <c r="E23872">
        <v>68</v>
      </c>
    </row>
    <row r="23873" spans="1:5" ht="13.5" customHeight="1">
      <c r="A23873">
        <v>346</v>
      </c>
      <c r="B23873" t="str">
        <f t="shared" si="372"/>
        <v>346---69</v>
      </c>
      <c r="C23873" t="s">
        <v>5924</v>
      </c>
      <c r="D23873" t="s">
        <v>726</v>
      </c>
      <c r="E23873">
        <v>69</v>
      </c>
    </row>
    <row r="23874" spans="1:5" ht="13.5" customHeight="1">
      <c r="A23874">
        <v>346</v>
      </c>
      <c r="B23874" t="str">
        <f t="shared" si="372"/>
        <v>346---70</v>
      </c>
      <c r="C23874" t="s">
        <v>5943</v>
      </c>
      <c r="D23874" t="s">
        <v>976</v>
      </c>
      <c r="E23874">
        <v>70</v>
      </c>
    </row>
    <row r="23875" spans="1:5" ht="13.5" customHeight="1">
      <c r="A23875">
        <v>346</v>
      </c>
      <c r="B23875" t="str">
        <f t="shared" ref="B23875:B23938" si="373">A23875&amp;"---"&amp;E23875</f>
        <v>346---71</v>
      </c>
      <c r="C23875" t="s">
        <v>5976</v>
      </c>
      <c r="D23875" t="s">
        <v>1162</v>
      </c>
      <c r="E23875">
        <v>71</v>
      </c>
    </row>
    <row r="23876" spans="1:5" ht="13.5" customHeight="1">
      <c r="A23876">
        <v>360</v>
      </c>
      <c r="B23876" t="str">
        <f t="shared" si="373"/>
        <v>360---1</v>
      </c>
      <c r="C23876" t="s">
        <v>4216</v>
      </c>
      <c r="D23876" t="s">
        <v>1163</v>
      </c>
      <c r="E23876">
        <v>1</v>
      </c>
    </row>
    <row r="23877" spans="1:5" ht="13.5" customHeight="1">
      <c r="A23877">
        <v>360</v>
      </c>
      <c r="B23877" t="str">
        <f t="shared" si="373"/>
        <v>360---2</v>
      </c>
      <c r="C23877" t="s">
        <v>4216</v>
      </c>
      <c r="D23877" t="s">
        <v>876</v>
      </c>
      <c r="E23877">
        <v>2</v>
      </c>
    </row>
    <row r="23878" spans="1:5" ht="13.5" customHeight="1">
      <c r="A23878">
        <v>360</v>
      </c>
      <c r="B23878" t="str">
        <f t="shared" si="373"/>
        <v>360---3</v>
      </c>
      <c r="C23878" t="s">
        <v>4252</v>
      </c>
      <c r="D23878" t="s">
        <v>1024</v>
      </c>
      <c r="E23878">
        <v>3</v>
      </c>
    </row>
    <row r="23879" spans="1:5" ht="13.5" customHeight="1">
      <c r="A23879">
        <v>360</v>
      </c>
      <c r="B23879" t="str">
        <f t="shared" si="373"/>
        <v>360---4</v>
      </c>
      <c r="C23879" t="s">
        <v>4269</v>
      </c>
      <c r="D23879" t="s">
        <v>1029</v>
      </c>
      <c r="E23879">
        <v>4</v>
      </c>
    </row>
    <row r="23880" spans="1:5" ht="13.5" customHeight="1">
      <c r="A23880">
        <v>360</v>
      </c>
      <c r="B23880" t="str">
        <f t="shared" si="373"/>
        <v>360---5</v>
      </c>
      <c r="C23880" t="s">
        <v>4271</v>
      </c>
      <c r="D23880" t="s">
        <v>1167</v>
      </c>
      <c r="E23880">
        <v>5</v>
      </c>
    </row>
    <row r="23881" spans="1:5" ht="13.5" customHeight="1">
      <c r="A23881">
        <v>360</v>
      </c>
      <c r="B23881" t="str">
        <f t="shared" si="373"/>
        <v>360---6</v>
      </c>
      <c r="C23881" t="s">
        <v>4239</v>
      </c>
      <c r="D23881" t="s">
        <v>721</v>
      </c>
      <c r="E23881">
        <v>6</v>
      </c>
    </row>
    <row r="23882" spans="1:5" ht="13.5" customHeight="1">
      <c r="A23882">
        <v>360</v>
      </c>
      <c r="B23882" t="str">
        <f t="shared" si="373"/>
        <v>360---7</v>
      </c>
      <c r="C23882" t="s">
        <v>4228</v>
      </c>
      <c r="D23882" t="s">
        <v>891</v>
      </c>
      <c r="E23882">
        <v>7</v>
      </c>
    </row>
    <row r="23883" spans="1:5" ht="13.5" customHeight="1">
      <c r="A23883">
        <v>360</v>
      </c>
      <c r="B23883" t="str">
        <f t="shared" si="373"/>
        <v>360---8</v>
      </c>
      <c r="C23883" t="s">
        <v>4268</v>
      </c>
      <c r="D23883" t="s">
        <v>1014</v>
      </c>
      <c r="E23883">
        <v>8</v>
      </c>
    </row>
    <row r="23884" spans="1:5" ht="13.5" customHeight="1">
      <c r="A23884">
        <v>360</v>
      </c>
      <c r="B23884" t="str">
        <f t="shared" si="373"/>
        <v>360---9</v>
      </c>
      <c r="C23884" t="s">
        <v>4230</v>
      </c>
      <c r="D23884" t="s">
        <v>790</v>
      </c>
      <c r="E23884">
        <v>9</v>
      </c>
    </row>
    <row r="23885" spans="1:5" ht="13.5" customHeight="1">
      <c r="A23885">
        <v>360</v>
      </c>
      <c r="B23885" t="str">
        <f t="shared" si="373"/>
        <v>360---10</v>
      </c>
      <c r="C23885" t="s">
        <v>4244</v>
      </c>
      <c r="D23885" t="s">
        <v>1281</v>
      </c>
      <c r="E23885">
        <v>10</v>
      </c>
    </row>
    <row r="23886" spans="1:5" ht="13.5" customHeight="1">
      <c r="A23886">
        <v>360</v>
      </c>
      <c r="B23886" t="str">
        <f t="shared" si="373"/>
        <v>360---11</v>
      </c>
      <c r="C23886" t="s">
        <v>4231</v>
      </c>
      <c r="D23886" t="s">
        <v>1237</v>
      </c>
      <c r="E23886">
        <v>11</v>
      </c>
    </row>
    <row r="23887" spans="1:5" ht="13.5" customHeight="1">
      <c r="A23887">
        <v>360</v>
      </c>
      <c r="B23887" t="str">
        <f t="shared" si="373"/>
        <v>360---12</v>
      </c>
      <c r="C23887" t="s">
        <v>4254</v>
      </c>
      <c r="D23887" t="s">
        <v>1039</v>
      </c>
      <c r="E23887">
        <v>12</v>
      </c>
    </row>
    <row r="23888" spans="1:5" ht="13.5" customHeight="1">
      <c r="A23888">
        <v>360</v>
      </c>
      <c r="B23888" t="str">
        <f t="shared" si="373"/>
        <v>360---13</v>
      </c>
      <c r="C23888" t="s">
        <v>4233</v>
      </c>
      <c r="D23888" t="s">
        <v>937</v>
      </c>
      <c r="E23888">
        <v>13</v>
      </c>
    </row>
    <row r="23889" spans="1:5" ht="13.5" customHeight="1">
      <c r="A23889">
        <v>360</v>
      </c>
      <c r="B23889" t="str">
        <f t="shared" si="373"/>
        <v>360---14</v>
      </c>
      <c r="C23889" t="s">
        <v>4272</v>
      </c>
      <c r="D23889" t="s">
        <v>1181</v>
      </c>
      <c r="E23889">
        <v>14</v>
      </c>
    </row>
    <row r="23890" spans="1:5" ht="13.5" customHeight="1">
      <c r="A23890">
        <v>360</v>
      </c>
      <c r="B23890" t="str">
        <f t="shared" si="373"/>
        <v>360---15</v>
      </c>
      <c r="C23890" t="s">
        <v>4265</v>
      </c>
      <c r="D23890" t="s">
        <v>1460</v>
      </c>
      <c r="E23890">
        <v>15</v>
      </c>
    </row>
    <row r="23891" spans="1:5" ht="13.5" customHeight="1">
      <c r="A23891">
        <v>360</v>
      </c>
      <c r="B23891" t="str">
        <f t="shared" si="373"/>
        <v>360---16</v>
      </c>
      <c r="C23891" t="s">
        <v>4248</v>
      </c>
      <c r="D23891" t="s">
        <v>762</v>
      </c>
      <c r="E23891">
        <v>16</v>
      </c>
    </row>
    <row r="23892" spans="1:5" ht="13.5" customHeight="1">
      <c r="A23892">
        <v>360</v>
      </c>
      <c r="B23892" t="str">
        <f t="shared" si="373"/>
        <v>360---17</v>
      </c>
      <c r="C23892" t="s">
        <v>4257</v>
      </c>
      <c r="D23892" t="s">
        <v>1368</v>
      </c>
      <c r="E23892">
        <v>17</v>
      </c>
    </row>
    <row r="23893" spans="1:5" ht="13.5" customHeight="1">
      <c r="A23893">
        <v>360</v>
      </c>
      <c r="B23893" t="str">
        <f t="shared" si="373"/>
        <v>360---18</v>
      </c>
      <c r="C23893" t="s">
        <v>4287</v>
      </c>
      <c r="D23893" t="s">
        <v>787</v>
      </c>
      <c r="E23893">
        <v>18</v>
      </c>
    </row>
    <row r="23894" spans="1:5" ht="13.5" customHeight="1">
      <c r="A23894">
        <v>360</v>
      </c>
      <c r="B23894" t="str">
        <f t="shared" si="373"/>
        <v>360---19</v>
      </c>
      <c r="C23894" t="s">
        <v>1017</v>
      </c>
      <c r="D23894" t="s">
        <v>796</v>
      </c>
      <c r="E23894">
        <v>19</v>
      </c>
    </row>
    <row r="23895" spans="1:5" ht="13.5" customHeight="1">
      <c r="A23895">
        <v>360</v>
      </c>
      <c r="B23895" t="str">
        <f t="shared" si="373"/>
        <v>360---20</v>
      </c>
      <c r="C23895" t="s">
        <v>731</v>
      </c>
      <c r="D23895" t="s">
        <v>800</v>
      </c>
      <c r="E23895">
        <v>20</v>
      </c>
    </row>
    <row r="23896" spans="1:5" ht="13.5" customHeight="1">
      <c r="A23896">
        <v>360</v>
      </c>
      <c r="B23896" t="str">
        <f t="shared" si="373"/>
        <v>360---21</v>
      </c>
      <c r="C23896" t="s">
        <v>735</v>
      </c>
      <c r="D23896" t="s">
        <v>744</v>
      </c>
      <c r="E23896">
        <v>21</v>
      </c>
    </row>
    <row r="23897" spans="1:5" ht="13.5" customHeight="1">
      <c r="A23897">
        <v>360</v>
      </c>
      <c r="B23897" t="str">
        <f t="shared" si="373"/>
        <v>360---22</v>
      </c>
      <c r="C23897" t="s">
        <v>985</v>
      </c>
      <c r="D23897" t="s">
        <v>1449</v>
      </c>
      <c r="E23897">
        <v>22</v>
      </c>
    </row>
    <row r="23898" spans="1:5" ht="13.5" customHeight="1">
      <c r="A23898">
        <v>360</v>
      </c>
      <c r="B23898" t="str">
        <f t="shared" si="373"/>
        <v>360---23</v>
      </c>
      <c r="C23898" t="s">
        <v>743</v>
      </c>
      <c r="D23898" t="s">
        <v>754</v>
      </c>
      <c r="E23898">
        <v>23</v>
      </c>
    </row>
    <row r="23899" spans="1:5" ht="13.5" customHeight="1">
      <c r="A23899">
        <v>360</v>
      </c>
      <c r="B23899" t="str">
        <f t="shared" si="373"/>
        <v>360---24</v>
      </c>
      <c r="C23899" t="s">
        <v>745</v>
      </c>
      <c r="D23899" t="s">
        <v>837</v>
      </c>
      <c r="E23899">
        <v>24</v>
      </c>
    </row>
    <row r="23900" spans="1:5" ht="13.5" customHeight="1">
      <c r="A23900">
        <v>360</v>
      </c>
      <c r="B23900" t="str">
        <f t="shared" si="373"/>
        <v>360---25</v>
      </c>
      <c r="C23900" t="s">
        <v>915</v>
      </c>
      <c r="D23900" t="s">
        <v>939</v>
      </c>
      <c r="E23900">
        <v>25</v>
      </c>
    </row>
    <row r="23901" spans="1:5" ht="13.5" customHeight="1">
      <c r="A23901">
        <v>360</v>
      </c>
      <c r="B23901" t="str">
        <f t="shared" si="373"/>
        <v>360---26</v>
      </c>
      <c r="C23901" t="s">
        <v>987</v>
      </c>
      <c r="D23901" t="s">
        <v>1263</v>
      </c>
      <c r="E23901">
        <v>26</v>
      </c>
    </row>
    <row r="23902" spans="1:5" ht="13.5" customHeight="1">
      <c r="A23902">
        <v>360</v>
      </c>
      <c r="B23902" t="str">
        <f t="shared" si="373"/>
        <v>360---27</v>
      </c>
      <c r="C23902" t="s">
        <v>989</v>
      </c>
      <c r="D23902" t="s">
        <v>738</v>
      </c>
      <c r="E23902">
        <v>27</v>
      </c>
    </row>
    <row r="23903" spans="1:5" ht="13.5" customHeight="1">
      <c r="A23903">
        <v>360</v>
      </c>
      <c r="B23903" t="str">
        <f t="shared" si="373"/>
        <v>360---28</v>
      </c>
      <c r="C23903" t="s">
        <v>1094</v>
      </c>
      <c r="D23903" t="s">
        <v>790</v>
      </c>
      <c r="E23903">
        <v>28</v>
      </c>
    </row>
    <row r="23904" spans="1:5" ht="13.5" customHeight="1">
      <c r="A23904">
        <v>360</v>
      </c>
      <c r="B23904" t="str">
        <f t="shared" si="373"/>
        <v>360---29</v>
      </c>
      <c r="C23904" t="s">
        <v>1074</v>
      </c>
      <c r="D23904" t="s">
        <v>880</v>
      </c>
      <c r="E23904">
        <v>29</v>
      </c>
    </row>
    <row r="23905" spans="1:5" ht="13.5" customHeight="1">
      <c r="A23905">
        <v>360</v>
      </c>
      <c r="B23905" t="str">
        <f t="shared" si="373"/>
        <v>360---30</v>
      </c>
      <c r="C23905" t="s">
        <v>1019</v>
      </c>
      <c r="D23905" t="s">
        <v>734</v>
      </c>
      <c r="E23905">
        <v>30</v>
      </c>
    </row>
    <row r="23906" spans="1:5" ht="13.5" customHeight="1">
      <c r="A23906">
        <v>360</v>
      </c>
      <c r="B23906" t="str">
        <f t="shared" si="373"/>
        <v>360---31</v>
      </c>
      <c r="C23906" t="s">
        <v>751</v>
      </c>
      <c r="D23906" t="s">
        <v>1281</v>
      </c>
      <c r="E23906">
        <v>31</v>
      </c>
    </row>
    <row r="23907" spans="1:5" ht="13.5" customHeight="1">
      <c r="A23907">
        <v>360</v>
      </c>
      <c r="B23907" t="str">
        <f t="shared" si="373"/>
        <v>360---32</v>
      </c>
      <c r="C23907" t="s">
        <v>824</v>
      </c>
      <c r="D23907" t="s">
        <v>752</v>
      </c>
      <c r="E23907">
        <v>32</v>
      </c>
    </row>
    <row r="23908" spans="1:5" ht="13.5" customHeight="1">
      <c r="A23908">
        <v>360</v>
      </c>
      <c r="B23908" t="str">
        <f t="shared" si="373"/>
        <v>360---33</v>
      </c>
      <c r="C23908" t="s">
        <v>1005</v>
      </c>
      <c r="D23908" t="s">
        <v>1105</v>
      </c>
      <c r="E23908">
        <v>33</v>
      </c>
    </row>
    <row r="23909" spans="1:5" ht="13.5" customHeight="1">
      <c r="A23909">
        <v>360</v>
      </c>
      <c r="B23909" t="str">
        <f t="shared" si="373"/>
        <v>360---34</v>
      </c>
      <c r="C23909" t="s">
        <v>828</v>
      </c>
      <c r="D23909" t="s">
        <v>818</v>
      </c>
      <c r="E23909">
        <v>34</v>
      </c>
    </row>
    <row r="23910" spans="1:5" ht="13.5" customHeight="1">
      <c r="A23910">
        <v>360</v>
      </c>
      <c r="B23910" t="str">
        <f t="shared" si="373"/>
        <v>360---35</v>
      </c>
      <c r="C23910" t="s">
        <v>890</v>
      </c>
      <c r="D23910" t="s">
        <v>911</v>
      </c>
      <c r="E23910">
        <v>35</v>
      </c>
    </row>
    <row r="23911" spans="1:5" ht="13.5" customHeight="1">
      <c r="A23911">
        <v>360</v>
      </c>
      <c r="B23911" t="str">
        <f t="shared" si="373"/>
        <v>360---36</v>
      </c>
      <c r="C23911" t="s">
        <v>991</v>
      </c>
      <c r="D23911" t="s">
        <v>966</v>
      </c>
      <c r="E23911">
        <v>36</v>
      </c>
    </row>
    <row r="23912" spans="1:5" ht="13.5" customHeight="1">
      <c r="A23912">
        <v>360</v>
      </c>
      <c r="B23912" t="str">
        <f t="shared" si="373"/>
        <v>360---37</v>
      </c>
      <c r="C23912" t="s">
        <v>864</v>
      </c>
      <c r="D23912" t="s">
        <v>957</v>
      </c>
      <c r="E23912">
        <v>37</v>
      </c>
    </row>
    <row r="23913" spans="1:5" ht="13.5" customHeight="1">
      <c r="A23913">
        <v>360</v>
      </c>
      <c r="B23913" t="str">
        <f t="shared" si="373"/>
        <v>360---38</v>
      </c>
      <c r="C23913" t="s">
        <v>836</v>
      </c>
      <c r="D23913" t="s">
        <v>835</v>
      </c>
      <c r="E23913">
        <v>38</v>
      </c>
    </row>
    <row r="23914" spans="1:5" ht="13.5" customHeight="1">
      <c r="A23914">
        <v>360</v>
      </c>
      <c r="B23914" t="str">
        <f t="shared" si="373"/>
        <v>360---39</v>
      </c>
      <c r="C23914" t="s">
        <v>868</v>
      </c>
      <c r="D23914" t="s">
        <v>758</v>
      </c>
      <c r="E23914">
        <v>39</v>
      </c>
    </row>
    <row r="23915" spans="1:5" ht="13.5" customHeight="1">
      <c r="A23915">
        <v>360</v>
      </c>
      <c r="B23915" t="str">
        <f t="shared" si="373"/>
        <v>360---40</v>
      </c>
      <c r="C23915" t="s">
        <v>944</v>
      </c>
      <c r="D23915" t="s">
        <v>1144</v>
      </c>
      <c r="E23915">
        <v>40</v>
      </c>
    </row>
    <row r="23916" spans="1:5" ht="13.5" customHeight="1">
      <c r="A23916">
        <v>360</v>
      </c>
      <c r="B23916" t="str">
        <f t="shared" si="373"/>
        <v>360---41</v>
      </c>
      <c r="C23916" t="s">
        <v>969</v>
      </c>
      <c r="D23916" t="s">
        <v>802</v>
      </c>
      <c r="E23916">
        <v>41</v>
      </c>
    </row>
    <row r="23917" spans="1:5" ht="13.5" customHeight="1">
      <c r="A23917">
        <v>360</v>
      </c>
      <c r="B23917" t="str">
        <f t="shared" si="373"/>
        <v>360---42</v>
      </c>
      <c r="C23917" t="s">
        <v>767</v>
      </c>
      <c r="D23917" t="s">
        <v>1368</v>
      </c>
      <c r="E23917">
        <v>42</v>
      </c>
    </row>
    <row r="23918" spans="1:5" ht="13.5" customHeight="1">
      <c r="A23918">
        <v>360</v>
      </c>
      <c r="B23918" t="str">
        <f t="shared" si="373"/>
        <v>360---43</v>
      </c>
      <c r="C23918" t="s">
        <v>918</v>
      </c>
      <c r="D23918" t="s">
        <v>865</v>
      </c>
      <c r="E23918">
        <v>43</v>
      </c>
    </row>
    <row r="23919" spans="1:5" ht="13.5" customHeight="1">
      <c r="A23919">
        <v>360</v>
      </c>
      <c r="B23919" t="str">
        <f t="shared" si="373"/>
        <v>360---44</v>
      </c>
      <c r="C23919" t="s">
        <v>5912</v>
      </c>
      <c r="D23919" t="s">
        <v>764</v>
      </c>
      <c r="E23919">
        <v>44</v>
      </c>
    </row>
    <row r="23920" spans="1:5" ht="13.5" customHeight="1">
      <c r="A23920">
        <v>360</v>
      </c>
      <c r="B23920" t="str">
        <f t="shared" si="373"/>
        <v>360---45</v>
      </c>
      <c r="C23920" t="s">
        <v>5945</v>
      </c>
      <c r="D23920" t="s">
        <v>881</v>
      </c>
      <c r="E23920">
        <v>45</v>
      </c>
    </row>
    <row r="23921" spans="1:5" ht="13.5" customHeight="1">
      <c r="A23921">
        <v>360</v>
      </c>
      <c r="B23921" t="str">
        <f t="shared" si="373"/>
        <v>360---46</v>
      </c>
      <c r="C23921" t="s">
        <v>5946</v>
      </c>
      <c r="D23921" t="s">
        <v>893</v>
      </c>
      <c r="E23921">
        <v>46</v>
      </c>
    </row>
    <row r="23922" spans="1:5" ht="13.5" customHeight="1">
      <c r="A23922">
        <v>360</v>
      </c>
      <c r="B23922" t="str">
        <f t="shared" si="373"/>
        <v>360---47</v>
      </c>
      <c r="C23922" t="s">
        <v>5925</v>
      </c>
      <c r="D23922" t="s">
        <v>798</v>
      </c>
      <c r="E23922">
        <v>47</v>
      </c>
    </row>
    <row r="23923" spans="1:5" ht="13.5" customHeight="1">
      <c r="A23923">
        <v>360</v>
      </c>
      <c r="B23923" t="str">
        <f t="shared" si="373"/>
        <v>360---48</v>
      </c>
      <c r="C23923" t="s">
        <v>5915</v>
      </c>
      <c r="D23923" t="s">
        <v>772</v>
      </c>
      <c r="E23923">
        <v>48</v>
      </c>
    </row>
    <row r="23924" spans="1:5" ht="13.5" customHeight="1">
      <c r="A23924">
        <v>360</v>
      </c>
      <c r="B23924" t="str">
        <f t="shared" si="373"/>
        <v>360---49</v>
      </c>
      <c r="C23924" t="s">
        <v>5917</v>
      </c>
      <c r="D23924" t="s">
        <v>789</v>
      </c>
      <c r="E23924">
        <v>49</v>
      </c>
    </row>
    <row r="23925" spans="1:5" ht="13.5" customHeight="1">
      <c r="A23925">
        <v>360</v>
      </c>
      <c r="B23925" t="str">
        <f t="shared" si="373"/>
        <v>360---50</v>
      </c>
      <c r="C23925" t="s">
        <v>5918</v>
      </c>
      <c r="D23925" t="s">
        <v>770</v>
      </c>
      <c r="E23925">
        <v>50</v>
      </c>
    </row>
    <row r="23926" spans="1:5" ht="13.5" customHeight="1">
      <c r="A23926">
        <v>360</v>
      </c>
      <c r="B23926" t="str">
        <f t="shared" si="373"/>
        <v>360---51</v>
      </c>
      <c r="C23926" t="s">
        <v>5963</v>
      </c>
      <c r="D23926" t="s">
        <v>937</v>
      </c>
      <c r="E23926">
        <v>51</v>
      </c>
    </row>
    <row r="23927" spans="1:5" ht="13.5" customHeight="1">
      <c r="A23927">
        <v>360</v>
      </c>
      <c r="B23927" t="str">
        <f t="shared" si="373"/>
        <v>360---52</v>
      </c>
      <c r="C23927" t="s">
        <v>5950</v>
      </c>
      <c r="D23927" t="s">
        <v>906</v>
      </c>
      <c r="E23927">
        <v>52</v>
      </c>
    </row>
    <row r="23928" spans="1:5" ht="13.5" customHeight="1">
      <c r="A23928">
        <v>360</v>
      </c>
      <c r="B23928" t="str">
        <f t="shared" si="373"/>
        <v>360---53</v>
      </c>
      <c r="C23928" t="s">
        <v>5951</v>
      </c>
      <c r="D23928" t="s">
        <v>879</v>
      </c>
      <c r="E23928">
        <v>53</v>
      </c>
    </row>
    <row r="23929" spans="1:5" ht="13.5" customHeight="1">
      <c r="A23929">
        <v>360</v>
      </c>
      <c r="B23929" t="str">
        <f t="shared" si="373"/>
        <v>360---54</v>
      </c>
      <c r="C23929" t="s">
        <v>5952</v>
      </c>
      <c r="D23929" t="s">
        <v>891</v>
      </c>
      <c r="E23929">
        <v>54</v>
      </c>
    </row>
    <row r="23930" spans="1:5" ht="13.5" customHeight="1">
      <c r="A23930">
        <v>360</v>
      </c>
      <c r="B23930" t="str">
        <f t="shared" si="373"/>
        <v>360---55</v>
      </c>
      <c r="C23930" t="s">
        <v>5920</v>
      </c>
      <c r="D23930" t="s">
        <v>762</v>
      </c>
      <c r="E23930">
        <v>55</v>
      </c>
    </row>
    <row r="23931" spans="1:5" ht="13.5" customHeight="1">
      <c r="A23931">
        <v>360</v>
      </c>
      <c r="B23931" t="str">
        <f t="shared" si="373"/>
        <v>360---56</v>
      </c>
      <c r="C23931" t="s">
        <v>5957</v>
      </c>
      <c r="D23931" t="s">
        <v>913</v>
      </c>
      <c r="E23931">
        <v>56</v>
      </c>
    </row>
    <row r="23932" spans="1:5" ht="13.5" customHeight="1">
      <c r="A23932">
        <v>360</v>
      </c>
      <c r="B23932" t="str">
        <f t="shared" si="373"/>
        <v>360---57</v>
      </c>
      <c r="C23932" t="s">
        <v>5922</v>
      </c>
      <c r="D23932" t="s">
        <v>787</v>
      </c>
      <c r="E23932">
        <v>57</v>
      </c>
    </row>
    <row r="23933" spans="1:5" ht="13.5" customHeight="1">
      <c r="A23933">
        <v>360</v>
      </c>
      <c r="B23933" t="str">
        <f t="shared" si="373"/>
        <v>360---58</v>
      </c>
      <c r="C23933" t="s">
        <v>5991</v>
      </c>
      <c r="D23933" t="s">
        <v>1092</v>
      </c>
      <c r="E23933">
        <v>58</v>
      </c>
    </row>
    <row r="23934" spans="1:5" ht="13.5" customHeight="1">
      <c r="A23934">
        <v>360</v>
      </c>
      <c r="B23934" t="str">
        <f t="shared" si="373"/>
        <v>360---59</v>
      </c>
      <c r="C23934" t="s">
        <v>5923</v>
      </c>
      <c r="D23934" t="s">
        <v>766</v>
      </c>
      <c r="E23934">
        <v>59</v>
      </c>
    </row>
    <row r="23935" spans="1:5" ht="13.5" customHeight="1">
      <c r="A23935">
        <v>360</v>
      </c>
      <c r="B23935" t="str">
        <f t="shared" si="373"/>
        <v>360---60</v>
      </c>
      <c r="C23935" t="s">
        <v>5990</v>
      </c>
      <c r="D23935" t="s">
        <v>1018</v>
      </c>
      <c r="E23935">
        <v>60</v>
      </c>
    </row>
    <row r="23936" spans="1:5" ht="13.5" customHeight="1">
      <c r="A23936">
        <v>360</v>
      </c>
      <c r="B23936" t="str">
        <f t="shared" si="373"/>
        <v>360---61</v>
      </c>
      <c r="C23936" t="s">
        <v>6005</v>
      </c>
      <c r="D23936" t="s">
        <v>1237</v>
      </c>
      <c r="E23936">
        <v>61</v>
      </c>
    </row>
    <row r="23937" spans="1:5" ht="13.5" customHeight="1">
      <c r="A23937">
        <v>360</v>
      </c>
      <c r="B23937" t="str">
        <f t="shared" si="373"/>
        <v>360---62</v>
      </c>
      <c r="C23937" t="s">
        <v>5981</v>
      </c>
      <c r="D23937" t="s">
        <v>1225</v>
      </c>
      <c r="E23937">
        <v>62</v>
      </c>
    </row>
    <row r="23938" spans="1:5" ht="13.5" customHeight="1">
      <c r="A23938">
        <v>360</v>
      </c>
      <c r="B23938" t="str">
        <f t="shared" si="373"/>
        <v>360---63</v>
      </c>
      <c r="C23938" t="s">
        <v>5958</v>
      </c>
      <c r="D23938" t="s">
        <v>1358</v>
      </c>
      <c r="E23938">
        <v>63</v>
      </c>
    </row>
    <row r="23939" spans="1:5" ht="13.5" customHeight="1">
      <c r="A23939">
        <v>360</v>
      </c>
      <c r="B23939" t="str">
        <f t="shared" ref="B23939:B24002" si="374">A23939&amp;"---"&amp;E23939</f>
        <v>360---64</v>
      </c>
      <c r="C23939" t="s">
        <v>5959</v>
      </c>
      <c r="D23939" t="s">
        <v>6222</v>
      </c>
      <c r="E23939">
        <v>64</v>
      </c>
    </row>
    <row r="23940" spans="1:5" ht="13.5" customHeight="1">
      <c r="A23940">
        <v>392</v>
      </c>
      <c r="B23940" t="str">
        <f t="shared" si="374"/>
        <v>392---1</v>
      </c>
      <c r="C23940" t="s">
        <v>4216</v>
      </c>
      <c r="D23940" t="s">
        <v>713</v>
      </c>
      <c r="E23940">
        <v>1</v>
      </c>
    </row>
    <row r="23941" spans="1:5" ht="13.5" customHeight="1">
      <c r="A23941">
        <v>392</v>
      </c>
      <c r="B23941" t="str">
        <f t="shared" si="374"/>
        <v>392---2</v>
      </c>
      <c r="C23941" t="s">
        <v>4216</v>
      </c>
      <c r="D23941" t="s">
        <v>1021</v>
      </c>
      <c r="E23941">
        <v>2</v>
      </c>
    </row>
    <row r="23942" spans="1:5" ht="13.5" customHeight="1">
      <c r="A23942">
        <v>392</v>
      </c>
      <c r="B23942" t="str">
        <f t="shared" si="374"/>
        <v>392---3</v>
      </c>
      <c r="C23942" t="s">
        <v>4252</v>
      </c>
      <c r="D23942" t="s">
        <v>738</v>
      </c>
      <c r="E23942">
        <v>3</v>
      </c>
    </row>
    <row r="23943" spans="1:5" ht="13.5" customHeight="1">
      <c r="A23943">
        <v>392</v>
      </c>
      <c r="B23943" t="str">
        <f t="shared" si="374"/>
        <v>392---4</v>
      </c>
      <c r="C23943" t="s">
        <v>4269</v>
      </c>
      <c r="D23943" t="s">
        <v>869</v>
      </c>
      <c r="E23943">
        <v>4</v>
      </c>
    </row>
    <row r="23944" spans="1:5" ht="13.5" customHeight="1">
      <c r="A23944">
        <v>392</v>
      </c>
      <c r="B23944" t="str">
        <f t="shared" si="374"/>
        <v>392---5</v>
      </c>
      <c r="C23944" t="s">
        <v>4271</v>
      </c>
      <c r="D23944" t="s">
        <v>809</v>
      </c>
      <c r="E23944">
        <v>5</v>
      </c>
    </row>
    <row r="23945" spans="1:5" ht="13.5" customHeight="1">
      <c r="A23945">
        <v>392</v>
      </c>
      <c r="B23945" t="str">
        <f t="shared" si="374"/>
        <v>392---6</v>
      </c>
      <c r="C23945" t="s">
        <v>4239</v>
      </c>
      <c r="D23945" t="s">
        <v>1179</v>
      </c>
      <c r="E23945">
        <v>6</v>
      </c>
    </row>
    <row r="23946" spans="1:5" ht="13.5" customHeight="1">
      <c r="A23946">
        <v>392</v>
      </c>
      <c r="B23946" t="str">
        <f t="shared" si="374"/>
        <v>392---7</v>
      </c>
      <c r="C23946" t="s">
        <v>4228</v>
      </c>
      <c r="D23946" t="s">
        <v>726</v>
      </c>
      <c r="E23946">
        <v>7</v>
      </c>
    </row>
    <row r="23947" spans="1:5" ht="13.5" customHeight="1">
      <c r="A23947">
        <v>392</v>
      </c>
      <c r="B23947" t="str">
        <f t="shared" si="374"/>
        <v>392---8</v>
      </c>
      <c r="C23947" t="s">
        <v>4268</v>
      </c>
      <c r="D23947" t="s">
        <v>996</v>
      </c>
      <c r="E23947">
        <v>8</v>
      </c>
    </row>
    <row r="23948" spans="1:5" ht="13.5" customHeight="1">
      <c r="A23948">
        <v>392</v>
      </c>
      <c r="B23948" t="str">
        <f t="shared" si="374"/>
        <v>392---9</v>
      </c>
      <c r="C23948" t="s">
        <v>4230</v>
      </c>
      <c r="D23948" t="s">
        <v>879</v>
      </c>
      <c r="E23948">
        <v>9</v>
      </c>
    </row>
    <row r="23949" spans="1:5" ht="13.5" customHeight="1">
      <c r="A23949">
        <v>392</v>
      </c>
      <c r="B23949" t="str">
        <f t="shared" si="374"/>
        <v>392---10</v>
      </c>
      <c r="C23949" t="s">
        <v>4244</v>
      </c>
      <c r="D23949" t="s">
        <v>816</v>
      </c>
      <c r="E23949">
        <v>10</v>
      </c>
    </row>
    <row r="23950" spans="1:5" ht="13.5" customHeight="1">
      <c r="A23950">
        <v>392</v>
      </c>
      <c r="B23950" t="str">
        <f t="shared" si="374"/>
        <v>392---11</v>
      </c>
      <c r="C23950" t="s">
        <v>4231</v>
      </c>
      <c r="D23950" t="s">
        <v>1372</v>
      </c>
      <c r="E23950">
        <v>11</v>
      </c>
    </row>
    <row r="23951" spans="1:5" ht="13.5" customHeight="1">
      <c r="A23951">
        <v>392</v>
      </c>
      <c r="B23951" t="str">
        <f t="shared" si="374"/>
        <v>392---12</v>
      </c>
      <c r="C23951" t="s">
        <v>4254</v>
      </c>
      <c r="D23951" t="s">
        <v>845</v>
      </c>
      <c r="E23951">
        <v>12</v>
      </c>
    </row>
    <row r="23952" spans="1:5" ht="13.5" customHeight="1">
      <c r="A23952">
        <v>392</v>
      </c>
      <c r="B23952" t="str">
        <f t="shared" si="374"/>
        <v>392---13</v>
      </c>
      <c r="C23952" t="s">
        <v>4233</v>
      </c>
      <c r="D23952" t="s">
        <v>843</v>
      </c>
      <c r="E23952">
        <v>13</v>
      </c>
    </row>
    <row r="23953" spans="1:5" ht="13.5" customHeight="1">
      <c r="A23953">
        <v>392</v>
      </c>
      <c r="B23953" t="str">
        <f t="shared" si="374"/>
        <v>392---14</v>
      </c>
      <c r="C23953" t="s">
        <v>5911</v>
      </c>
      <c r="D23953" t="s">
        <v>850</v>
      </c>
      <c r="E23953">
        <v>14</v>
      </c>
    </row>
    <row r="23954" spans="1:5" ht="13.5" customHeight="1">
      <c r="A23954">
        <v>392</v>
      </c>
      <c r="B23954" t="str">
        <f t="shared" si="374"/>
        <v>392---15</v>
      </c>
      <c r="C23954" t="s">
        <v>5911</v>
      </c>
      <c r="D23954" t="s">
        <v>1292</v>
      </c>
      <c r="E23954">
        <v>15</v>
      </c>
    </row>
    <row r="23955" spans="1:5" ht="13.5" customHeight="1">
      <c r="A23955">
        <v>392</v>
      </c>
      <c r="B23955" t="str">
        <f t="shared" si="374"/>
        <v>392---16</v>
      </c>
      <c r="C23955" t="s">
        <v>5911</v>
      </c>
      <c r="D23955" t="s">
        <v>852</v>
      </c>
      <c r="E23955">
        <v>16</v>
      </c>
    </row>
    <row r="23956" spans="1:5" ht="13.5" customHeight="1">
      <c r="A23956">
        <v>392</v>
      </c>
      <c r="B23956" t="str">
        <f t="shared" si="374"/>
        <v>392---17</v>
      </c>
      <c r="C23956" t="s">
        <v>737</v>
      </c>
      <c r="D23956" t="s">
        <v>996</v>
      </c>
      <c r="E23956">
        <v>17</v>
      </c>
    </row>
    <row r="23957" spans="1:5" ht="13.5" customHeight="1">
      <c r="A23957">
        <v>392</v>
      </c>
      <c r="B23957" t="str">
        <f t="shared" si="374"/>
        <v>392---18</v>
      </c>
      <c r="C23957" t="s">
        <v>858</v>
      </c>
      <c r="D23957" t="s">
        <v>740</v>
      </c>
      <c r="E23957">
        <v>18</v>
      </c>
    </row>
    <row r="23958" spans="1:5" ht="13.5" customHeight="1">
      <c r="A23958">
        <v>392</v>
      </c>
      <c r="B23958" t="str">
        <f t="shared" si="374"/>
        <v>392---19</v>
      </c>
      <c r="C23958" t="s">
        <v>743</v>
      </c>
      <c r="D23958" t="s">
        <v>754</v>
      </c>
      <c r="E23958">
        <v>19</v>
      </c>
    </row>
    <row r="23959" spans="1:5" ht="13.5" customHeight="1">
      <c r="A23959">
        <v>392</v>
      </c>
      <c r="B23959" t="str">
        <f t="shared" si="374"/>
        <v>392---20</v>
      </c>
      <c r="C23959" t="s">
        <v>745</v>
      </c>
      <c r="D23959" t="s">
        <v>837</v>
      </c>
      <c r="E23959">
        <v>20</v>
      </c>
    </row>
    <row r="23960" spans="1:5" ht="13.5" customHeight="1">
      <c r="A23960">
        <v>392</v>
      </c>
      <c r="B23960" t="str">
        <f t="shared" si="374"/>
        <v>392---21</v>
      </c>
      <c r="C23960" t="s">
        <v>987</v>
      </c>
      <c r="D23960" t="s">
        <v>1263</v>
      </c>
      <c r="E23960">
        <v>21</v>
      </c>
    </row>
    <row r="23961" spans="1:5" ht="13.5" customHeight="1">
      <c r="A23961">
        <v>392</v>
      </c>
      <c r="B23961" t="str">
        <f t="shared" si="374"/>
        <v>392---22</v>
      </c>
      <c r="C23961" t="s">
        <v>989</v>
      </c>
      <c r="D23961" t="s">
        <v>738</v>
      </c>
      <c r="E23961">
        <v>22</v>
      </c>
    </row>
    <row r="23962" spans="1:5" ht="13.5" customHeight="1">
      <c r="A23962">
        <v>392</v>
      </c>
      <c r="B23962" t="str">
        <f t="shared" si="374"/>
        <v>392---23</v>
      </c>
      <c r="C23962" t="s">
        <v>799</v>
      </c>
      <c r="D23962" t="s">
        <v>809</v>
      </c>
      <c r="E23962">
        <v>23</v>
      </c>
    </row>
    <row r="23963" spans="1:5" ht="13.5" customHeight="1">
      <c r="A23963">
        <v>392</v>
      </c>
      <c r="B23963" t="str">
        <f t="shared" si="374"/>
        <v>392---24</v>
      </c>
      <c r="C23963" t="s">
        <v>819</v>
      </c>
      <c r="D23963" t="s">
        <v>756</v>
      </c>
      <c r="E23963">
        <v>24</v>
      </c>
    </row>
    <row r="23964" spans="1:5" ht="13.5" customHeight="1">
      <c r="A23964">
        <v>392</v>
      </c>
      <c r="B23964" t="str">
        <f t="shared" si="374"/>
        <v>392---25</v>
      </c>
      <c r="C23964" t="s">
        <v>749</v>
      </c>
      <c r="D23964" t="s">
        <v>1082</v>
      </c>
      <c r="E23964">
        <v>25</v>
      </c>
    </row>
    <row r="23965" spans="1:5" ht="13.5" customHeight="1">
      <c r="A23965">
        <v>392</v>
      </c>
      <c r="B23965" t="str">
        <f t="shared" si="374"/>
        <v>392---26</v>
      </c>
      <c r="C23965" t="s">
        <v>824</v>
      </c>
      <c r="D23965" t="s">
        <v>752</v>
      </c>
      <c r="E23965">
        <v>26</v>
      </c>
    </row>
    <row r="23966" spans="1:5" ht="13.5" customHeight="1">
      <c r="A23966">
        <v>392</v>
      </c>
      <c r="B23966" t="str">
        <f t="shared" si="374"/>
        <v>392---27</v>
      </c>
      <c r="C23966" t="s">
        <v>828</v>
      </c>
      <c r="D23966" t="s">
        <v>818</v>
      </c>
      <c r="E23966">
        <v>27</v>
      </c>
    </row>
    <row r="23967" spans="1:5" ht="13.5" customHeight="1">
      <c r="A23967">
        <v>392</v>
      </c>
      <c r="B23967" t="str">
        <f t="shared" si="374"/>
        <v>392---28</v>
      </c>
      <c r="C23967" t="s">
        <v>759</v>
      </c>
      <c r="D23967" t="s">
        <v>823</v>
      </c>
      <c r="E23967">
        <v>28</v>
      </c>
    </row>
    <row r="23968" spans="1:5" ht="13.5" customHeight="1">
      <c r="A23968">
        <v>392</v>
      </c>
      <c r="B23968" t="str">
        <f t="shared" si="374"/>
        <v>392---29</v>
      </c>
      <c r="C23968" t="s">
        <v>991</v>
      </c>
      <c r="D23968" t="s">
        <v>966</v>
      </c>
      <c r="E23968">
        <v>29</v>
      </c>
    </row>
    <row r="23969" spans="1:5" ht="13.5" customHeight="1">
      <c r="A23969">
        <v>392</v>
      </c>
      <c r="B23969" t="str">
        <f t="shared" si="374"/>
        <v>392---30</v>
      </c>
      <c r="C23969" t="s">
        <v>866</v>
      </c>
      <c r="D23969" t="s">
        <v>831</v>
      </c>
      <c r="E23969">
        <v>30</v>
      </c>
    </row>
    <row r="23970" spans="1:5" ht="13.5" customHeight="1">
      <c r="A23970">
        <v>392</v>
      </c>
      <c r="B23970" t="str">
        <f t="shared" si="374"/>
        <v>392---31</v>
      </c>
      <c r="C23970" t="s">
        <v>836</v>
      </c>
      <c r="D23970" t="s">
        <v>835</v>
      </c>
      <c r="E23970">
        <v>31</v>
      </c>
    </row>
    <row r="23971" spans="1:5" ht="13.5" customHeight="1">
      <c r="A23971">
        <v>392</v>
      </c>
      <c r="B23971" t="str">
        <f t="shared" si="374"/>
        <v>392---32</v>
      </c>
      <c r="C23971" t="s">
        <v>868</v>
      </c>
      <c r="D23971" t="s">
        <v>758</v>
      </c>
      <c r="E23971">
        <v>32</v>
      </c>
    </row>
    <row r="23972" spans="1:5" ht="13.5" customHeight="1">
      <c r="A23972">
        <v>392</v>
      </c>
      <c r="B23972" t="str">
        <f t="shared" si="374"/>
        <v>392---33</v>
      </c>
      <c r="C23972" t="s">
        <v>969</v>
      </c>
      <c r="D23972" t="s">
        <v>802</v>
      </c>
      <c r="E23972">
        <v>33</v>
      </c>
    </row>
    <row r="23973" spans="1:5" ht="13.5" customHeight="1">
      <c r="A23973">
        <v>392</v>
      </c>
      <c r="B23973" t="str">
        <f t="shared" si="374"/>
        <v>392---34</v>
      </c>
      <c r="C23973" t="s">
        <v>894</v>
      </c>
      <c r="D23973" t="s">
        <v>964</v>
      </c>
      <c r="E23973">
        <v>34</v>
      </c>
    </row>
    <row r="23974" spans="1:5" ht="13.5" customHeight="1">
      <c r="A23974">
        <v>392</v>
      </c>
      <c r="B23974" t="str">
        <f t="shared" si="374"/>
        <v>392---35</v>
      </c>
      <c r="C23974" t="s">
        <v>5912</v>
      </c>
      <c r="D23974" t="s">
        <v>764</v>
      </c>
      <c r="E23974">
        <v>35</v>
      </c>
    </row>
    <row r="23975" spans="1:5" ht="13.5" customHeight="1">
      <c r="A23975">
        <v>392</v>
      </c>
      <c r="B23975" t="str">
        <f t="shared" si="374"/>
        <v>392---36</v>
      </c>
      <c r="C23975" t="s">
        <v>6000</v>
      </c>
      <c r="D23975" t="s">
        <v>1198</v>
      </c>
      <c r="E23975">
        <v>36</v>
      </c>
    </row>
    <row r="23976" spans="1:5" ht="13.5" customHeight="1">
      <c r="A23976">
        <v>392</v>
      </c>
      <c r="B23976" t="str">
        <f t="shared" si="374"/>
        <v>392---37</v>
      </c>
      <c r="C23976" t="s">
        <v>5925</v>
      </c>
      <c r="D23976" t="s">
        <v>798</v>
      </c>
      <c r="E23976">
        <v>37</v>
      </c>
    </row>
    <row r="23977" spans="1:5" ht="13.5" customHeight="1">
      <c r="A23977">
        <v>392</v>
      </c>
      <c r="B23977" t="str">
        <f t="shared" si="374"/>
        <v>392---38</v>
      </c>
      <c r="C23977" t="s">
        <v>5915</v>
      </c>
      <c r="D23977" t="s">
        <v>772</v>
      </c>
      <c r="E23977">
        <v>38</v>
      </c>
    </row>
    <row r="23978" spans="1:5" ht="13.5" customHeight="1">
      <c r="A23978">
        <v>392</v>
      </c>
      <c r="B23978" t="str">
        <f t="shared" si="374"/>
        <v>392---39</v>
      </c>
      <c r="C23978" t="s">
        <v>5970</v>
      </c>
      <c r="D23978" t="s">
        <v>999</v>
      </c>
      <c r="E23978">
        <v>39</v>
      </c>
    </row>
    <row r="23979" spans="1:5" ht="13.5" customHeight="1">
      <c r="A23979">
        <v>392</v>
      </c>
      <c r="B23979" t="str">
        <f t="shared" si="374"/>
        <v>392---40</v>
      </c>
      <c r="C23979" t="s">
        <v>5926</v>
      </c>
      <c r="D23979" t="s">
        <v>843</v>
      </c>
      <c r="E23979">
        <v>40</v>
      </c>
    </row>
    <row r="23980" spans="1:5" ht="13.5" customHeight="1">
      <c r="A23980">
        <v>392</v>
      </c>
      <c r="B23980" t="str">
        <f t="shared" si="374"/>
        <v>392---41</v>
      </c>
      <c r="C23980" t="s">
        <v>5917</v>
      </c>
      <c r="D23980" t="s">
        <v>789</v>
      </c>
      <c r="E23980">
        <v>41</v>
      </c>
    </row>
    <row r="23981" spans="1:5" ht="13.5" customHeight="1">
      <c r="A23981">
        <v>392</v>
      </c>
      <c r="B23981" t="str">
        <f t="shared" si="374"/>
        <v>392---42</v>
      </c>
      <c r="C23981" t="s">
        <v>5918</v>
      </c>
      <c r="D23981" t="s">
        <v>770</v>
      </c>
      <c r="E23981">
        <v>42</v>
      </c>
    </row>
    <row r="23982" spans="1:5" ht="13.5" customHeight="1">
      <c r="A23982">
        <v>392</v>
      </c>
      <c r="B23982" t="str">
        <f t="shared" si="374"/>
        <v>392---43</v>
      </c>
      <c r="C23982" t="s">
        <v>5931</v>
      </c>
      <c r="D23982" t="s">
        <v>1044</v>
      </c>
      <c r="E23982">
        <v>43</v>
      </c>
    </row>
    <row r="23983" spans="1:5" ht="13.5" customHeight="1">
      <c r="A23983">
        <v>392</v>
      </c>
      <c r="B23983" t="str">
        <f t="shared" si="374"/>
        <v>392---44</v>
      </c>
      <c r="C23983" t="s">
        <v>5972</v>
      </c>
      <c r="D23983" t="s">
        <v>979</v>
      </c>
      <c r="E23983">
        <v>44</v>
      </c>
    </row>
    <row r="23984" spans="1:5" ht="13.5" customHeight="1">
      <c r="A23984">
        <v>392</v>
      </c>
      <c r="B23984" t="str">
        <f t="shared" si="374"/>
        <v>392---45</v>
      </c>
      <c r="C23984" t="s">
        <v>5994</v>
      </c>
      <c r="D23984" t="s">
        <v>984</v>
      </c>
      <c r="E23984">
        <v>45</v>
      </c>
    </row>
    <row r="23985" spans="1:5" ht="13.5" customHeight="1">
      <c r="A23985">
        <v>392</v>
      </c>
      <c r="B23985" t="str">
        <f t="shared" si="374"/>
        <v>392---46</v>
      </c>
      <c r="C23985" t="s">
        <v>5951</v>
      </c>
      <c r="D23985" t="s">
        <v>879</v>
      </c>
      <c r="E23985">
        <v>46</v>
      </c>
    </row>
    <row r="23986" spans="1:5" ht="13.5" customHeight="1">
      <c r="A23986">
        <v>392</v>
      </c>
      <c r="B23986" t="str">
        <f t="shared" si="374"/>
        <v>392---47</v>
      </c>
      <c r="C23986" t="s">
        <v>5935</v>
      </c>
      <c r="D23986" t="s">
        <v>816</v>
      </c>
      <c r="E23986">
        <v>47</v>
      </c>
    </row>
    <row r="23987" spans="1:5" ht="13.5" customHeight="1">
      <c r="A23987">
        <v>392</v>
      </c>
      <c r="B23987" t="str">
        <f t="shared" si="374"/>
        <v>392---48</v>
      </c>
      <c r="C23987" t="s">
        <v>6003</v>
      </c>
      <c r="D23987" t="s">
        <v>1016</v>
      </c>
      <c r="E23987">
        <v>48</v>
      </c>
    </row>
    <row r="23988" spans="1:5" ht="13.5" customHeight="1">
      <c r="A23988">
        <v>392</v>
      </c>
      <c r="B23988" t="str">
        <f t="shared" si="374"/>
        <v>392---49</v>
      </c>
      <c r="C23988" t="s">
        <v>5936</v>
      </c>
      <c r="D23988" t="s">
        <v>845</v>
      </c>
      <c r="E23988">
        <v>49</v>
      </c>
    </row>
    <row r="23989" spans="1:5" ht="13.5" customHeight="1">
      <c r="A23989">
        <v>392</v>
      </c>
      <c r="B23989" t="str">
        <f t="shared" si="374"/>
        <v>392---50</v>
      </c>
      <c r="C23989" t="s">
        <v>6013</v>
      </c>
      <c r="D23989" t="s">
        <v>968</v>
      </c>
      <c r="E23989">
        <v>50</v>
      </c>
    </row>
    <row r="23990" spans="1:5" ht="13.5" customHeight="1">
      <c r="A23990">
        <v>392</v>
      </c>
      <c r="B23990" t="str">
        <f t="shared" si="374"/>
        <v>392---51</v>
      </c>
      <c r="C23990" t="s">
        <v>5938</v>
      </c>
      <c r="D23990" t="s">
        <v>851</v>
      </c>
      <c r="E23990">
        <v>51</v>
      </c>
    </row>
    <row r="23991" spans="1:5" ht="13.5" customHeight="1">
      <c r="A23991">
        <v>392</v>
      </c>
      <c r="B23991" t="str">
        <f t="shared" si="374"/>
        <v>392---52</v>
      </c>
      <c r="C23991" t="s">
        <v>5941</v>
      </c>
      <c r="D23991" t="s">
        <v>861</v>
      </c>
      <c r="E23991">
        <v>52</v>
      </c>
    </row>
    <row r="23992" spans="1:5" ht="13.5" customHeight="1">
      <c r="A23992">
        <v>392</v>
      </c>
      <c r="B23992" t="str">
        <f t="shared" si="374"/>
        <v>392---53</v>
      </c>
      <c r="C23992" t="s">
        <v>5991</v>
      </c>
      <c r="D23992" t="s">
        <v>1092</v>
      </c>
      <c r="E23992">
        <v>53</v>
      </c>
    </row>
    <row r="23993" spans="1:5" ht="13.5" customHeight="1">
      <c r="A23993">
        <v>392</v>
      </c>
      <c r="B23993" t="str">
        <f t="shared" si="374"/>
        <v>392---54</v>
      </c>
      <c r="C23993" t="s">
        <v>5924</v>
      </c>
      <c r="D23993" t="s">
        <v>726</v>
      </c>
      <c r="E23993">
        <v>54</v>
      </c>
    </row>
    <row r="23994" spans="1:5" ht="13.5" customHeight="1">
      <c r="A23994">
        <v>393</v>
      </c>
      <c r="B23994" t="str">
        <f t="shared" si="374"/>
        <v>393---1</v>
      </c>
      <c r="C23994" t="s">
        <v>4216</v>
      </c>
      <c r="D23994" t="s">
        <v>1257</v>
      </c>
      <c r="E23994">
        <v>1</v>
      </c>
    </row>
    <row r="23995" spans="1:5" ht="13.5" customHeight="1">
      <c r="A23995">
        <v>393</v>
      </c>
      <c r="B23995" t="str">
        <f t="shared" si="374"/>
        <v>393---2</v>
      </c>
      <c r="C23995" t="s">
        <v>4216</v>
      </c>
      <c r="D23995" t="s">
        <v>713</v>
      </c>
      <c r="E23995">
        <v>2</v>
      </c>
    </row>
    <row r="23996" spans="1:5" ht="13.5" customHeight="1">
      <c r="A23996">
        <v>393</v>
      </c>
      <c r="B23996" t="str">
        <f t="shared" si="374"/>
        <v>393---3</v>
      </c>
      <c r="C23996" t="s">
        <v>4216</v>
      </c>
      <c r="D23996" t="s">
        <v>1021</v>
      </c>
      <c r="E23996">
        <v>3</v>
      </c>
    </row>
    <row r="23997" spans="1:5" ht="13.5" customHeight="1">
      <c r="A23997">
        <v>393</v>
      </c>
      <c r="B23997" t="str">
        <f t="shared" si="374"/>
        <v>393---4</v>
      </c>
      <c r="C23997" t="s">
        <v>4216</v>
      </c>
      <c r="D23997" t="s">
        <v>738</v>
      </c>
      <c r="E23997">
        <v>4</v>
      </c>
    </row>
    <row r="23998" spans="1:5" ht="13.5" customHeight="1">
      <c r="A23998">
        <v>393</v>
      </c>
      <c r="B23998" t="str">
        <f t="shared" si="374"/>
        <v>393---5</v>
      </c>
      <c r="C23998" t="s">
        <v>4216</v>
      </c>
      <c r="D23998" t="s">
        <v>869</v>
      </c>
      <c r="E23998">
        <v>5</v>
      </c>
    </row>
    <row r="23999" spans="1:5" ht="13.5" customHeight="1">
      <c r="A23999">
        <v>393</v>
      </c>
      <c r="B23999" t="str">
        <f t="shared" si="374"/>
        <v>393---6</v>
      </c>
      <c r="C23999" t="s">
        <v>4271</v>
      </c>
      <c r="D23999" t="s">
        <v>809</v>
      </c>
      <c r="E23999">
        <v>6</v>
      </c>
    </row>
    <row r="24000" spans="1:5" ht="13.5" customHeight="1">
      <c r="A24000">
        <v>393</v>
      </c>
      <c r="B24000" t="str">
        <f t="shared" si="374"/>
        <v>393---7</v>
      </c>
      <c r="C24000" t="s">
        <v>4239</v>
      </c>
      <c r="D24000" t="s">
        <v>1179</v>
      </c>
      <c r="E24000">
        <v>7</v>
      </c>
    </row>
    <row r="24001" spans="1:5" ht="13.5" customHeight="1">
      <c r="A24001">
        <v>393</v>
      </c>
      <c r="B24001" t="str">
        <f t="shared" si="374"/>
        <v>393---8</v>
      </c>
      <c r="C24001" t="s">
        <v>4228</v>
      </c>
      <c r="D24001" t="s">
        <v>726</v>
      </c>
      <c r="E24001">
        <v>8</v>
      </c>
    </row>
    <row r="24002" spans="1:5" ht="13.5" customHeight="1">
      <c r="A24002">
        <v>393</v>
      </c>
      <c r="B24002" t="str">
        <f t="shared" si="374"/>
        <v>393---9</v>
      </c>
      <c r="C24002" t="s">
        <v>4268</v>
      </c>
      <c r="D24002" t="s">
        <v>996</v>
      </c>
      <c r="E24002">
        <v>9</v>
      </c>
    </row>
    <row r="24003" spans="1:5" ht="13.5" customHeight="1">
      <c r="A24003">
        <v>393</v>
      </c>
      <c r="B24003" t="str">
        <f t="shared" ref="B24003:B24066" si="375">A24003&amp;"---"&amp;E24003</f>
        <v>393---10</v>
      </c>
      <c r="C24003" t="s">
        <v>4230</v>
      </c>
      <c r="D24003" t="s">
        <v>879</v>
      </c>
      <c r="E24003">
        <v>10</v>
      </c>
    </row>
    <row r="24004" spans="1:5" ht="13.5" customHeight="1">
      <c r="A24004">
        <v>393</v>
      </c>
      <c r="B24004" t="str">
        <f t="shared" si="375"/>
        <v>393---11</v>
      </c>
      <c r="C24004" t="s">
        <v>4244</v>
      </c>
      <c r="D24004" t="s">
        <v>816</v>
      </c>
      <c r="E24004">
        <v>11</v>
      </c>
    </row>
    <row r="24005" spans="1:5" ht="13.5" customHeight="1">
      <c r="A24005">
        <v>393</v>
      </c>
      <c r="B24005" t="str">
        <f t="shared" si="375"/>
        <v>393---12</v>
      </c>
      <c r="C24005" t="s">
        <v>4262</v>
      </c>
      <c r="D24005" t="s">
        <v>1372</v>
      </c>
      <c r="E24005">
        <v>12</v>
      </c>
    </row>
    <row r="24006" spans="1:5" ht="13.5" customHeight="1">
      <c r="A24006">
        <v>393</v>
      </c>
      <c r="B24006" t="str">
        <f t="shared" si="375"/>
        <v>393---13</v>
      </c>
      <c r="C24006" t="s">
        <v>4233</v>
      </c>
      <c r="D24006" t="s">
        <v>845</v>
      </c>
      <c r="E24006">
        <v>13</v>
      </c>
    </row>
    <row r="24007" spans="1:5" ht="13.5" customHeight="1">
      <c r="A24007">
        <v>393</v>
      </c>
      <c r="B24007" t="str">
        <f t="shared" si="375"/>
        <v>393---14</v>
      </c>
      <c r="C24007" t="s">
        <v>4236</v>
      </c>
      <c r="D24007" t="s">
        <v>843</v>
      </c>
      <c r="E24007">
        <v>14</v>
      </c>
    </row>
    <row r="24008" spans="1:5" ht="13.5" customHeight="1">
      <c r="A24008">
        <v>393</v>
      </c>
      <c r="B24008" t="str">
        <f t="shared" si="375"/>
        <v>393---15</v>
      </c>
      <c r="C24008" t="s">
        <v>4248</v>
      </c>
      <c r="D24008" t="s">
        <v>1201</v>
      </c>
      <c r="E24008">
        <v>15</v>
      </c>
    </row>
    <row r="24009" spans="1:5" ht="13.5" customHeight="1">
      <c r="A24009">
        <v>393</v>
      </c>
      <c r="B24009" t="str">
        <f t="shared" si="375"/>
        <v>393---16</v>
      </c>
      <c r="C24009" t="s">
        <v>5928</v>
      </c>
      <c r="D24009" t="s">
        <v>1254</v>
      </c>
      <c r="E24009">
        <v>16</v>
      </c>
    </row>
    <row r="24010" spans="1:5" ht="13.5" customHeight="1">
      <c r="A24010">
        <v>393</v>
      </c>
      <c r="B24010" t="str">
        <f t="shared" si="375"/>
        <v>393---17</v>
      </c>
      <c r="C24010" t="s">
        <v>727</v>
      </c>
      <c r="D24010" t="s">
        <v>1308</v>
      </c>
      <c r="E24010">
        <v>17</v>
      </c>
    </row>
    <row r="24011" spans="1:5" ht="13.5" customHeight="1">
      <c r="A24011">
        <v>393</v>
      </c>
      <c r="B24011" t="str">
        <f t="shared" si="375"/>
        <v>393---18</v>
      </c>
      <c r="C24011" t="s">
        <v>737</v>
      </c>
      <c r="D24011" t="s">
        <v>996</v>
      </c>
      <c r="E24011">
        <v>18</v>
      </c>
    </row>
    <row r="24012" spans="1:5" ht="13.5" customHeight="1">
      <c r="A24012">
        <v>393</v>
      </c>
      <c r="B24012" t="str">
        <f t="shared" si="375"/>
        <v>393---19</v>
      </c>
      <c r="C24012" t="s">
        <v>858</v>
      </c>
      <c r="D24012" t="s">
        <v>740</v>
      </c>
      <c r="E24012">
        <v>19</v>
      </c>
    </row>
    <row r="24013" spans="1:5" ht="13.5" customHeight="1">
      <c r="A24013">
        <v>393</v>
      </c>
      <c r="B24013" t="str">
        <f t="shared" si="375"/>
        <v>393---20</v>
      </c>
      <c r="C24013" t="s">
        <v>743</v>
      </c>
      <c r="D24013" t="s">
        <v>754</v>
      </c>
      <c r="E24013">
        <v>20</v>
      </c>
    </row>
    <row r="24014" spans="1:5" ht="13.5" customHeight="1">
      <c r="A24014">
        <v>393</v>
      </c>
      <c r="B24014" t="str">
        <f t="shared" si="375"/>
        <v>393---21</v>
      </c>
      <c r="C24014" t="s">
        <v>745</v>
      </c>
      <c r="D24014" t="s">
        <v>837</v>
      </c>
      <c r="E24014">
        <v>21</v>
      </c>
    </row>
    <row r="24015" spans="1:5" ht="13.5" customHeight="1">
      <c r="A24015">
        <v>393</v>
      </c>
      <c r="B24015" t="str">
        <f t="shared" si="375"/>
        <v>393---22</v>
      </c>
      <c r="C24015" t="s">
        <v>987</v>
      </c>
      <c r="D24015" t="s">
        <v>1263</v>
      </c>
      <c r="E24015">
        <v>22</v>
      </c>
    </row>
    <row r="24016" spans="1:5" ht="13.5" customHeight="1">
      <c r="A24016">
        <v>393</v>
      </c>
      <c r="B24016" t="str">
        <f t="shared" si="375"/>
        <v>393---23</v>
      </c>
      <c r="C24016" t="s">
        <v>989</v>
      </c>
      <c r="D24016" t="s">
        <v>738</v>
      </c>
      <c r="E24016">
        <v>23</v>
      </c>
    </row>
    <row r="24017" spans="1:5" ht="13.5" customHeight="1">
      <c r="A24017">
        <v>393</v>
      </c>
      <c r="B24017" t="str">
        <f t="shared" si="375"/>
        <v>393---24</v>
      </c>
      <c r="C24017" t="s">
        <v>799</v>
      </c>
      <c r="D24017" t="s">
        <v>809</v>
      </c>
      <c r="E24017">
        <v>24</v>
      </c>
    </row>
    <row r="24018" spans="1:5" ht="13.5" customHeight="1">
      <c r="A24018">
        <v>393</v>
      </c>
      <c r="B24018" t="str">
        <f t="shared" si="375"/>
        <v>393---25</v>
      </c>
      <c r="C24018" t="s">
        <v>819</v>
      </c>
      <c r="D24018" t="s">
        <v>756</v>
      </c>
      <c r="E24018">
        <v>25</v>
      </c>
    </row>
    <row r="24019" spans="1:5" ht="13.5" customHeight="1">
      <c r="A24019">
        <v>393</v>
      </c>
      <c r="B24019" t="str">
        <f t="shared" si="375"/>
        <v>393---26</v>
      </c>
      <c r="C24019" t="s">
        <v>749</v>
      </c>
      <c r="D24019" t="s">
        <v>1082</v>
      </c>
      <c r="E24019">
        <v>26</v>
      </c>
    </row>
    <row r="24020" spans="1:5" ht="13.5" customHeight="1">
      <c r="A24020">
        <v>393</v>
      </c>
      <c r="B24020" t="str">
        <f t="shared" si="375"/>
        <v>393---27</v>
      </c>
      <c r="C24020" t="s">
        <v>824</v>
      </c>
      <c r="D24020" t="s">
        <v>752</v>
      </c>
      <c r="E24020">
        <v>27</v>
      </c>
    </row>
    <row r="24021" spans="1:5" ht="13.5" customHeight="1">
      <c r="A24021">
        <v>393</v>
      </c>
      <c r="B24021" t="str">
        <f t="shared" si="375"/>
        <v>393---28</v>
      </c>
      <c r="C24021" t="s">
        <v>828</v>
      </c>
      <c r="D24021" t="s">
        <v>818</v>
      </c>
      <c r="E24021">
        <v>28</v>
      </c>
    </row>
    <row r="24022" spans="1:5" ht="13.5" customHeight="1">
      <c r="A24022">
        <v>393</v>
      </c>
      <c r="B24022" t="str">
        <f t="shared" si="375"/>
        <v>393---29</v>
      </c>
      <c r="C24022" t="s">
        <v>759</v>
      </c>
      <c r="D24022" t="s">
        <v>823</v>
      </c>
      <c r="E24022">
        <v>29</v>
      </c>
    </row>
    <row r="24023" spans="1:5" ht="13.5" customHeight="1">
      <c r="A24023">
        <v>393</v>
      </c>
      <c r="B24023" t="str">
        <f t="shared" si="375"/>
        <v>393---30</v>
      </c>
      <c r="C24023" t="s">
        <v>991</v>
      </c>
      <c r="D24023" t="s">
        <v>966</v>
      </c>
      <c r="E24023">
        <v>30</v>
      </c>
    </row>
    <row r="24024" spans="1:5" ht="13.5" customHeight="1">
      <c r="A24024">
        <v>393</v>
      </c>
      <c r="B24024" t="str">
        <f t="shared" si="375"/>
        <v>393---31</v>
      </c>
      <c r="C24024" t="s">
        <v>866</v>
      </c>
      <c r="D24024" t="s">
        <v>831</v>
      </c>
      <c r="E24024">
        <v>31</v>
      </c>
    </row>
    <row r="24025" spans="1:5" ht="13.5" customHeight="1">
      <c r="A24025">
        <v>393</v>
      </c>
      <c r="B24025" t="str">
        <f t="shared" si="375"/>
        <v>393---32</v>
      </c>
      <c r="C24025" t="s">
        <v>1009</v>
      </c>
      <c r="D24025" t="s">
        <v>1340</v>
      </c>
      <c r="E24025">
        <v>32</v>
      </c>
    </row>
    <row r="24026" spans="1:5" ht="13.5" customHeight="1">
      <c r="A24026">
        <v>393</v>
      </c>
      <c r="B24026" t="str">
        <f t="shared" si="375"/>
        <v>393---33</v>
      </c>
      <c r="C24026" t="s">
        <v>836</v>
      </c>
      <c r="D24026" t="s">
        <v>835</v>
      </c>
      <c r="E24026">
        <v>33</v>
      </c>
    </row>
    <row r="24027" spans="1:5" ht="13.5" customHeight="1">
      <c r="A24027">
        <v>393</v>
      </c>
      <c r="B24027" t="str">
        <f t="shared" si="375"/>
        <v>393---34</v>
      </c>
      <c r="C24027" t="s">
        <v>868</v>
      </c>
      <c r="D24027" t="s">
        <v>758</v>
      </c>
      <c r="E24027">
        <v>34</v>
      </c>
    </row>
    <row r="24028" spans="1:5" ht="13.5" customHeight="1">
      <c r="A24028">
        <v>393</v>
      </c>
      <c r="B24028" t="str">
        <f t="shared" si="375"/>
        <v>393---35</v>
      </c>
      <c r="C24028" t="s">
        <v>969</v>
      </c>
      <c r="D24028" t="s">
        <v>802</v>
      </c>
      <c r="E24028">
        <v>35</v>
      </c>
    </row>
    <row r="24029" spans="1:5" ht="13.5" customHeight="1">
      <c r="A24029">
        <v>393</v>
      </c>
      <c r="B24029" t="str">
        <f t="shared" si="375"/>
        <v>393---36</v>
      </c>
      <c r="C24029" t="s">
        <v>894</v>
      </c>
      <c r="D24029" t="s">
        <v>964</v>
      </c>
      <c r="E24029">
        <v>36</v>
      </c>
    </row>
    <row r="24030" spans="1:5" ht="13.5" customHeight="1">
      <c r="A24030">
        <v>393</v>
      </c>
      <c r="B24030" t="str">
        <f t="shared" si="375"/>
        <v>393---37</v>
      </c>
      <c r="C24030" t="s">
        <v>918</v>
      </c>
      <c r="D24030" t="s">
        <v>865</v>
      </c>
      <c r="E24030">
        <v>37</v>
      </c>
    </row>
    <row r="24031" spans="1:5" ht="13.5" customHeight="1">
      <c r="A24031">
        <v>393</v>
      </c>
      <c r="B24031" t="str">
        <f t="shared" si="375"/>
        <v>393---38</v>
      </c>
      <c r="C24031" t="s">
        <v>5912</v>
      </c>
      <c r="D24031" t="s">
        <v>764</v>
      </c>
      <c r="E24031">
        <v>38</v>
      </c>
    </row>
    <row r="24032" spans="1:5" ht="13.5" customHeight="1">
      <c r="A24032">
        <v>393</v>
      </c>
      <c r="B24032" t="str">
        <f t="shared" si="375"/>
        <v>393---39</v>
      </c>
      <c r="C24032" t="s">
        <v>6000</v>
      </c>
      <c r="D24032" t="s">
        <v>1198</v>
      </c>
      <c r="E24032">
        <v>39</v>
      </c>
    </row>
    <row r="24033" spans="1:5" ht="13.5" customHeight="1">
      <c r="A24033">
        <v>393</v>
      </c>
      <c r="B24033" t="str">
        <f t="shared" si="375"/>
        <v>393---40</v>
      </c>
      <c r="C24033" t="s">
        <v>5925</v>
      </c>
      <c r="D24033" t="s">
        <v>798</v>
      </c>
      <c r="E24033">
        <v>40</v>
      </c>
    </row>
    <row r="24034" spans="1:5" ht="13.5" customHeight="1">
      <c r="A24034">
        <v>393</v>
      </c>
      <c r="B24034" t="str">
        <f t="shared" si="375"/>
        <v>393---41</v>
      </c>
      <c r="C24034" t="s">
        <v>5915</v>
      </c>
      <c r="D24034" t="s">
        <v>772</v>
      </c>
      <c r="E24034">
        <v>41</v>
      </c>
    </row>
    <row r="24035" spans="1:5" ht="13.5" customHeight="1">
      <c r="A24035">
        <v>393</v>
      </c>
      <c r="B24035" t="str">
        <f t="shared" si="375"/>
        <v>393---42</v>
      </c>
      <c r="C24035" t="s">
        <v>5970</v>
      </c>
      <c r="D24035" t="s">
        <v>999</v>
      </c>
      <c r="E24035">
        <v>42</v>
      </c>
    </row>
    <row r="24036" spans="1:5" ht="13.5" customHeight="1">
      <c r="A24036">
        <v>393</v>
      </c>
      <c r="B24036" t="str">
        <f t="shared" si="375"/>
        <v>393---43</v>
      </c>
      <c r="C24036" t="s">
        <v>5926</v>
      </c>
      <c r="D24036" t="s">
        <v>843</v>
      </c>
      <c r="E24036">
        <v>43</v>
      </c>
    </row>
    <row r="24037" spans="1:5" ht="13.5" customHeight="1">
      <c r="A24037">
        <v>393</v>
      </c>
      <c r="B24037" t="str">
        <f t="shared" si="375"/>
        <v>393---44</v>
      </c>
      <c r="C24037" t="s">
        <v>5917</v>
      </c>
      <c r="D24037" t="s">
        <v>789</v>
      </c>
      <c r="E24037">
        <v>44</v>
      </c>
    </row>
    <row r="24038" spans="1:5" ht="13.5" customHeight="1">
      <c r="A24038">
        <v>393</v>
      </c>
      <c r="B24038" t="str">
        <f t="shared" si="375"/>
        <v>393---45</v>
      </c>
      <c r="C24038" t="s">
        <v>5918</v>
      </c>
      <c r="D24038" t="s">
        <v>770</v>
      </c>
      <c r="E24038">
        <v>45</v>
      </c>
    </row>
    <row r="24039" spans="1:5" ht="13.5" customHeight="1">
      <c r="A24039">
        <v>393</v>
      </c>
      <c r="B24039" t="str">
        <f t="shared" si="375"/>
        <v>393---46</v>
      </c>
      <c r="C24039" t="s">
        <v>5931</v>
      </c>
      <c r="D24039" t="s">
        <v>1044</v>
      </c>
      <c r="E24039">
        <v>46</v>
      </c>
    </row>
    <row r="24040" spans="1:5" ht="13.5" customHeight="1">
      <c r="A24040">
        <v>393</v>
      </c>
      <c r="B24040" t="str">
        <f t="shared" si="375"/>
        <v>393---47</v>
      </c>
      <c r="C24040" t="s">
        <v>5972</v>
      </c>
      <c r="D24040" t="s">
        <v>979</v>
      </c>
      <c r="E24040">
        <v>47</v>
      </c>
    </row>
    <row r="24041" spans="1:5" ht="13.5" customHeight="1">
      <c r="A24041">
        <v>393</v>
      </c>
      <c r="B24041" t="str">
        <f t="shared" si="375"/>
        <v>393---48</v>
      </c>
      <c r="C24041" t="s">
        <v>5994</v>
      </c>
      <c r="D24041" t="s">
        <v>984</v>
      </c>
      <c r="E24041">
        <v>48</v>
      </c>
    </row>
    <row r="24042" spans="1:5" ht="13.5" customHeight="1">
      <c r="A24042">
        <v>393</v>
      </c>
      <c r="B24042" t="str">
        <f t="shared" si="375"/>
        <v>393---49</v>
      </c>
      <c r="C24042" t="s">
        <v>5951</v>
      </c>
      <c r="D24042" t="s">
        <v>879</v>
      </c>
      <c r="E24042">
        <v>49</v>
      </c>
    </row>
    <row r="24043" spans="1:5" ht="13.5" customHeight="1">
      <c r="A24043">
        <v>393</v>
      </c>
      <c r="B24043" t="str">
        <f t="shared" si="375"/>
        <v>393---50</v>
      </c>
      <c r="C24043" t="s">
        <v>5935</v>
      </c>
      <c r="D24043" t="s">
        <v>816</v>
      </c>
      <c r="E24043">
        <v>50</v>
      </c>
    </row>
    <row r="24044" spans="1:5" ht="13.5" customHeight="1">
      <c r="A24044">
        <v>393</v>
      </c>
      <c r="B24044" t="str">
        <f t="shared" si="375"/>
        <v>393---51</v>
      </c>
      <c r="C24044" t="s">
        <v>6003</v>
      </c>
      <c r="D24044" t="s">
        <v>1016</v>
      </c>
      <c r="E24044">
        <v>51</v>
      </c>
    </row>
    <row r="24045" spans="1:5" ht="13.5" customHeight="1">
      <c r="A24045">
        <v>393</v>
      </c>
      <c r="B24045" t="str">
        <f t="shared" si="375"/>
        <v>393---52</v>
      </c>
      <c r="C24045" t="s">
        <v>5936</v>
      </c>
      <c r="D24045" t="s">
        <v>845</v>
      </c>
      <c r="E24045">
        <v>52</v>
      </c>
    </row>
    <row r="24046" spans="1:5" ht="13.5" customHeight="1">
      <c r="A24046">
        <v>393</v>
      </c>
      <c r="B24046" t="str">
        <f t="shared" si="375"/>
        <v>393---53</v>
      </c>
      <c r="C24046" t="s">
        <v>5998</v>
      </c>
      <c r="D24046" t="s">
        <v>1201</v>
      </c>
      <c r="E24046">
        <v>53</v>
      </c>
    </row>
    <row r="24047" spans="1:5" ht="13.5" customHeight="1">
      <c r="A24047">
        <v>393</v>
      </c>
      <c r="B24047" t="str">
        <f t="shared" si="375"/>
        <v>393---54</v>
      </c>
      <c r="C24047" t="s">
        <v>6013</v>
      </c>
      <c r="D24047" t="s">
        <v>968</v>
      </c>
      <c r="E24047">
        <v>54</v>
      </c>
    </row>
    <row r="24048" spans="1:5" ht="13.5" customHeight="1">
      <c r="A24048">
        <v>393</v>
      </c>
      <c r="B24048" t="str">
        <f t="shared" si="375"/>
        <v>393---55</v>
      </c>
      <c r="C24048" t="s">
        <v>5938</v>
      </c>
      <c r="D24048" t="s">
        <v>851</v>
      </c>
      <c r="E24048">
        <v>55</v>
      </c>
    </row>
    <row r="24049" spans="1:5" ht="13.5" customHeight="1">
      <c r="A24049">
        <v>393</v>
      </c>
      <c r="B24049" t="str">
        <f t="shared" si="375"/>
        <v>393---56</v>
      </c>
      <c r="C24049" t="s">
        <v>5941</v>
      </c>
      <c r="D24049" t="s">
        <v>861</v>
      </c>
      <c r="E24049">
        <v>56</v>
      </c>
    </row>
    <row r="24050" spans="1:5" ht="13.5" customHeight="1">
      <c r="A24050">
        <v>393</v>
      </c>
      <c r="B24050" t="str">
        <f t="shared" si="375"/>
        <v>393---57</v>
      </c>
      <c r="C24050" t="s">
        <v>5991</v>
      </c>
      <c r="D24050" t="s">
        <v>1092</v>
      </c>
      <c r="E24050">
        <v>57</v>
      </c>
    </row>
    <row r="24051" spans="1:5" ht="13.5" customHeight="1">
      <c r="A24051">
        <v>393</v>
      </c>
      <c r="B24051" t="str">
        <f t="shared" si="375"/>
        <v>393---58</v>
      </c>
      <c r="C24051" t="s">
        <v>5924</v>
      </c>
      <c r="D24051" t="s">
        <v>726</v>
      </c>
      <c r="E24051">
        <v>58</v>
      </c>
    </row>
    <row r="24052" spans="1:5" ht="13.5" customHeight="1">
      <c r="A24052">
        <v>394</v>
      </c>
      <c r="B24052" t="str">
        <f t="shared" si="375"/>
        <v>394---1</v>
      </c>
      <c r="C24052" t="s">
        <v>4234</v>
      </c>
      <c r="D24052" t="s">
        <v>1461</v>
      </c>
      <c r="E24052">
        <v>1</v>
      </c>
    </row>
    <row r="24053" spans="1:5" ht="13.5" customHeight="1">
      <c r="A24053">
        <v>394</v>
      </c>
      <c r="B24053" t="str">
        <f t="shared" si="375"/>
        <v>394---2</v>
      </c>
      <c r="C24053" t="s">
        <v>4216</v>
      </c>
      <c r="D24053" t="s">
        <v>1461</v>
      </c>
      <c r="E24053">
        <v>2</v>
      </c>
    </row>
    <row r="24054" spans="1:5" ht="13.5" customHeight="1">
      <c r="A24054">
        <v>394</v>
      </c>
      <c r="B24054" t="str">
        <f t="shared" si="375"/>
        <v>394---3</v>
      </c>
      <c r="C24054" t="s">
        <v>4216</v>
      </c>
      <c r="D24054" t="s">
        <v>840</v>
      </c>
      <c r="E24054">
        <v>3</v>
      </c>
    </row>
    <row r="24055" spans="1:5" ht="13.5" customHeight="1">
      <c r="A24055">
        <v>394</v>
      </c>
      <c r="B24055" t="str">
        <f t="shared" si="375"/>
        <v>394---4</v>
      </c>
      <c r="C24055" t="s">
        <v>4216</v>
      </c>
      <c r="D24055" t="s">
        <v>1257</v>
      </c>
      <c r="E24055">
        <v>4</v>
      </c>
    </row>
    <row r="24056" spans="1:5" ht="13.5" customHeight="1">
      <c r="A24056">
        <v>394</v>
      </c>
      <c r="B24056" t="str">
        <f t="shared" si="375"/>
        <v>394---5</v>
      </c>
      <c r="C24056" t="s">
        <v>4216</v>
      </c>
      <c r="D24056" t="s">
        <v>713</v>
      </c>
      <c r="E24056">
        <v>5</v>
      </c>
    </row>
    <row r="24057" spans="1:5" ht="13.5" customHeight="1">
      <c r="A24057">
        <v>394</v>
      </c>
      <c r="B24057" t="str">
        <f t="shared" si="375"/>
        <v>394---6</v>
      </c>
      <c r="C24057" t="s">
        <v>4216</v>
      </c>
      <c r="D24057" t="s">
        <v>1021</v>
      </c>
      <c r="E24057">
        <v>6</v>
      </c>
    </row>
    <row r="24058" spans="1:5" ht="13.5" customHeight="1">
      <c r="A24058">
        <v>394</v>
      </c>
      <c r="B24058" t="str">
        <f t="shared" si="375"/>
        <v>394---7</v>
      </c>
      <c r="C24058" t="s">
        <v>4216</v>
      </c>
      <c r="D24058" t="s">
        <v>738</v>
      </c>
      <c r="E24058">
        <v>7</v>
      </c>
    </row>
    <row r="24059" spans="1:5" ht="13.5" customHeight="1">
      <c r="A24059">
        <v>394</v>
      </c>
      <c r="B24059" t="str">
        <f t="shared" si="375"/>
        <v>394---8</v>
      </c>
      <c r="C24059" t="s">
        <v>4216</v>
      </c>
      <c r="D24059" t="s">
        <v>869</v>
      </c>
      <c r="E24059">
        <v>8</v>
      </c>
    </row>
    <row r="24060" spans="1:5" ht="13.5" customHeight="1">
      <c r="A24060">
        <v>394</v>
      </c>
      <c r="B24060" t="str">
        <f t="shared" si="375"/>
        <v>394---9</v>
      </c>
      <c r="C24060" t="s">
        <v>4271</v>
      </c>
      <c r="D24060" t="s">
        <v>809</v>
      </c>
      <c r="E24060">
        <v>9</v>
      </c>
    </row>
    <row r="24061" spans="1:5" ht="13.5" customHeight="1">
      <c r="A24061">
        <v>394</v>
      </c>
      <c r="B24061" t="str">
        <f t="shared" si="375"/>
        <v>394---10</v>
      </c>
      <c r="C24061" t="s">
        <v>4239</v>
      </c>
      <c r="D24061" t="s">
        <v>1179</v>
      </c>
      <c r="E24061">
        <v>10</v>
      </c>
    </row>
    <row r="24062" spans="1:5" ht="13.5" customHeight="1">
      <c r="A24062">
        <v>394</v>
      </c>
      <c r="B24062" t="str">
        <f t="shared" si="375"/>
        <v>394---11</v>
      </c>
      <c r="C24062" t="s">
        <v>4228</v>
      </c>
      <c r="D24062" t="s">
        <v>726</v>
      </c>
      <c r="E24062">
        <v>11</v>
      </c>
    </row>
    <row r="24063" spans="1:5" ht="13.5" customHeight="1">
      <c r="A24063">
        <v>394</v>
      </c>
      <c r="B24063" t="str">
        <f t="shared" si="375"/>
        <v>394---12</v>
      </c>
      <c r="C24063" t="s">
        <v>4268</v>
      </c>
      <c r="D24063" t="s">
        <v>996</v>
      </c>
      <c r="E24063">
        <v>12</v>
      </c>
    </row>
    <row r="24064" spans="1:5" ht="13.5" customHeight="1">
      <c r="A24064">
        <v>394</v>
      </c>
      <c r="B24064" t="str">
        <f t="shared" si="375"/>
        <v>394---13</v>
      </c>
      <c r="C24064" t="s">
        <v>4230</v>
      </c>
      <c r="D24064" t="s">
        <v>879</v>
      </c>
      <c r="E24064">
        <v>13</v>
      </c>
    </row>
    <row r="24065" spans="1:5" ht="13.5" customHeight="1">
      <c r="A24065">
        <v>394</v>
      </c>
      <c r="B24065" t="str">
        <f t="shared" si="375"/>
        <v>394---14</v>
      </c>
      <c r="C24065" t="s">
        <v>4244</v>
      </c>
      <c r="D24065" t="s">
        <v>816</v>
      </c>
      <c r="E24065">
        <v>14</v>
      </c>
    </row>
    <row r="24066" spans="1:5" ht="13.5" customHeight="1">
      <c r="A24066">
        <v>394</v>
      </c>
      <c r="B24066" t="str">
        <f t="shared" si="375"/>
        <v>394---15</v>
      </c>
      <c r="C24066" t="s">
        <v>4262</v>
      </c>
      <c r="D24066" t="s">
        <v>1372</v>
      </c>
      <c r="E24066">
        <v>15</v>
      </c>
    </row>
    <row r="24067" spans="1:5" ht="13.5" customHeight="1">
      <c r="A24067">
        <v>394</v>
      </c>
      <c r="B24067" t="str">
        <f t="shared" ref="B24067:B24130" si="376">A24067&amp;"---"&amp;E24067</f>
        <v>394---16</v>
      </c>
      <c r="C24067" t="s">
        <v>4233</v>
      </c>
      <c r="D24067" t="s">
        <v>845</v>
      </c>
      <c r="E24067">
        <v>16</v>
      </c>
    </row>
    <row r="24068" spans="1:5" ht="13.5" customHeight="1">
      <c r="A24068">
        <v>394</v>
      </c>
      <c r="B24068" t="str">
        <f t="shared" si="376"/>
        <v>394---17</v>
      </c>
      <c r="C24068" t="s">
        <v>4265</v>
      </c>
      <c r="D24068" t="s">
        <v>843</v>
      </c>
      <c r="E24068">
        <v>17</v>
      </c>
    </row>
    <row r="24069" spans="1:5" ht="13.5" customHeight="1">
      <c r="A24069">
        <v>394</v>
      </c>
      <c r="B24069" t="str">
        <f t="shared" si="376"/>
        <v>394---18</v>
      </c>
      <c r="C24069" t="s">
        <v>4257</v>
      </c>
      <c r="D24069" t="s">
        <v>1201</v>
      </c>
      <c r="E24069">
        <v>18</v>
      </c>
    </row>
    <row r="24070" spans="1:5" ht="13.5" customHeight="1">
      <c r="A24070">
        <v>394</v>
      </c>
      <c r="B24070" t="str">
        <f t="shared" si="376"/>
        <v>394---19</v>
      </c>
      <c r="C24070" t="s">
        <v>4267</v>
      </c>
      <c r="D24070" t="s">
        <v>6221</v>
      </c>
      <c r="E24070">
        <v>19</v>
      </c>
    </row>
    <row r="24071" spans="1:5" ht="13.5" customHeight="1">
      <c r="A24071">
        <v>394</v>
      </c>
      <c r="B24071" t="str">
        <f t="shared" si="376"/>
        <v>394---20</v>
      </c>
      <c r="C24071" t="s">
        <v>4294</v>
      </c>
      <c r="D24071" t="s">
        <v>1365</v>
      </c>
      <c r="E24071">
        <v>20</v>
      </c>
    </row>
    <row r="24072" spans="1:5" ht="13.5" customHeight="1">
      <c r="A24072">
        <v>394</v>
      </c>
      <c r="B24072" t="str">
        <f t="shared" si="376"/>
        <v>394---21</v>
      </c>
      <c r="C24072" t="s">
        <v>5928</v>
      </c>
      <c r="D24072" t="s">
        <v>1254</v>
      </c>
      <c r="E24072">
        <v>21</v>
      </c>
    </row>
    <row r="24073" spans="1:5" ht="13.5" customHeight="1">
      <c r="A24073">
        <v>394</v>
      </c>
      <c r="B24073" t="str">
        <f t="shared" si="376"/>
        <v>394---22</v>
      </c>
      <c r="C24073" t="s">
        <v>727</v>
      </c>
      <c r="D24073" t="s">
        <v>1308</v>
      </c>
      <c r="E24073">
        <v>22</v>
      </c>
    </row>
    <row r="24074" spans="1:5" ht="13.5" customHeight="1">
      <c r="A24074">
        <v>394</v>
      </c>
      <c r="B24074" t="str">
        <f t="shared" si="376"/>
        <v>394---23</v>
      </c>
      <c r="C24074" t="s">
        <v>1070</v>
      </c>
      <c r="D24074" t="s">
        <v>1219</v>
      </c>
      <c r="E24074">
        <v>23</v>
      </c>
    </row>
    <row r="24075" spans="1:5" ht="13.5" customHeight="1">
      <c r="A24075">
        <v>394</v>
      </c>
      <c r="B24075" t="str">
        <f t="shared" si="376"/>
        <v>394---24</v>
      </c>
      <c r="C24075" t="s">
        <v>1072</v>
      </c>
      <c r="D24075" t="s">
        <v>1220</v>
      </c>
      <c r="E24075">
        <v>24</v>
      </c>
    </row>
    <row r="24076" spans="1:5" ht="13.5" customHeight="1">
      <c r="A24076">
        <v>394</v>
      </c>
      <c r="B24076" t="str">
        <f t="shared" si="376"/>
        <v>394---25</v>
      </c>
      <c r="C24076" t="s">
        <v>795</v>
      </c>
      <c r="D24076" t="s">
        <v>1062</v>
      </c>
      <c r="E24076">
        <v>25</v>
      </c>
    </row>
    <row r="24077" spans="1:5" ht="13.5" customHeight="1">
      <c r="A24077">
        <v>394</v>
      </c>
      <c r="B24077" t="str">
        <f t="shared" si="376"/>
        <v>394---26</v>
      </c>
      <c r="C24077" t="s">
        <v>1017</v>
      </c>
      <c r="D24077" t="s">
        <v>796</v>
      </c>
      <c r="E24077">
        <v>26</v>
      </c>
    </row>
    <row r="24078" spans="1:5">
      <c r="A24078">
        <v>394</v>
      </c>
      <c r="B24078" t="str">
        <f t="shared" si="376"/>
        <v>394---27</v>
      </c>
      <c r="C24078" t="s">
        <v>731</v>
      </c>
      <c r="D24078" t="s">
        <v>800</v>
      </c>
      <c r="E24078">
        <v>27</v>
      </c>
    </row>
    <row r="24079" spans="1:5" ht="13.5" customHeight="1">
      <c r="A24079">
        <v>394</v>
      </c>
      <c r="B24079" t="str">
        <f t="shared" si="376"/>
        <v>394---28</v>
      </c>
      <c r="C24079" t="s">
        <v>737</v>
      </c>
      <c r="D24079" t="s">
        <v>996</v>
      </c>
      <c r="E24079">
        <v>28</v>
      </c>
    </row>
    <row r="24080" spans="1:5" ht="13.5" customHeight="1">
      <c r="A24080">
        <v>394</v>
      </c>
      <c r="B24080" t="str">
        <f t="shared" si="376"/>
        <v>394---29</v>
      </c>
      <c r="C24080" t="s">
        <v>858</v>
      </c>
      <c r="D24080" t="s">
        <v>740</v>
      </c>
      <c r="E24080">
        <v>29</v>
      </c>
    </row>
    <row r="24081" spans="1:5" ht="13.5" customHeight="1">
      <c r="A24081">
        <v>394</v>
      </c>
      <c r="B24081" t="str">
        <f t="shared" si="376"/>
        <v>394---30</v>
      </c>
      <c r="C24081" t="s">
        <v>743</v>
      </c>
      <c r="D24081" t="s">
        <v>754</v>
      </c>
      <c r="E24081">
        <v>30</v>
      </c>
    </row>
    <row r="24082" spans="1:5" ht="13.5" customHeight="1">
      <c r="A24082">
        <v>394</v>
      </c>
      <c r="B24082" t="str">
        <f t="shared" si="376"/>
        <v>394---31</v>
      </c>
      <c r="C24082" t="s">
        <v>745</v>
      </c>
      <c r="D24082" t="s">
        <v>837</v>
      </c>
      <c r="E24082">
        <v>31</v>
      </c>
    </row>
    <row r="24083" spans="1:5" ht="13.5" customHeight="1">
      <c r="A24083">
        <v>394</v>
      </c>
      <c r="B24083" t="str">
        <f t="shared" si="376"/>
        <v>394---32</v>
      </c>
      <c r="C24083" t="s">
        <v>987</v>
      </c>
      <c r="D24083" t="s">
        <v>1263</v>
      </c>
      <c r="E24083">
        <v>32</v>
      </c>
    </row>
    <row r="24084" spans="1:5" ht="13.5" customHeight="1">
      <c r="A24084">
        <v>394</v>
      </c>
      <c r="B24084" t="str">
        <f t="shared" si="376"/>
        <v>394---33</v>
      </c>
      <c r="C24084" t="s">
        <v>989</v>
      </c>
      <c r="D24084" t="s">
        <v>738</v>
      </c>
      <c r="E24084">
        <v>33</v>
      </c>
    </row>
    <row r="24085" spans="1:5" ht="13.5" customHeight="1">
      <c r="A24085">
        <v>394</v>
      </c>
      <c r="B24085" t="str">
        <f t="shared" si="376"/>
        <v>394---34</v>
      </c>
      <c r="C24085" t="s">
        <v>799</v>
      </c>
      <c r="D24085" t="s">
        <v>809</v>
      </c>
      <c r="E24085">
        <v>34</v>
      </c>
    </row>
    <row r="24086" spans="1:5" ht="13.5" customHeight="1">
      <c r="A24086">
        <v>394</v>
      </c>
      <c r="B24086" t="str">
        <f t="shared" si="376"/>
        <v>394---35</v>
      </c>
      <c r="C24086" t="s">
        <v>819</v>
      </c>
      <c r="D24086" t="s">
        <v>756</v>
      </c>
      <c r="E24086">
        <v>35</v>
      </c>
    </row>
    <row r="24087" spans="1:5" ht="13.5" customHeight="1">
      <c r="A24087">
        <v>394</v>
      </c>
      <c r="B24087" t="str">
        <f t="shared" si="376"/>
        <v>394---36</v>
      </c>
      <c r="C24087" t="s">
        <v>749</v>
      </c>
      <c r="D24087" t="s">
        <v>1082</v>
      </c>
      <c r="E24087">
        <v>36</v>
      </c>
    </row>
    <row r="24088" spans="1:5" ht="13.5" customHeight="1">
      <c r="A24088">
        <v>394</v>
      </c>
      <c r="B24088" t="str">
        <f t="shared" si="376"/>
        <v>394---37</v>
      </c>
      <c r="C24088" t="s">
        <v>824</v>
      </c>
      <c r="D24088" t="s">
        <v>752</v>
      </c>
      <c r="E24088">
        <v>37</v>
      </c>
    </row>
    <row r="24089" spans="1:5" ht="13.5" customHeight="1">
      <c r="A24089">
        <v>394</v>
      </c>
      <c r="B24089" t="str">
        <f t="shared" si="376"/>
        <v>394---38</v>
      </c>
      <c r="C24089" t="s">
        <v>753</v>
      </c>
      <c r="D24089" t="s">
        <v>1002</v>
      </c>
      <c r="E24089">
        <v>38</v>
      </c>
    </row>
    <row r="24090" spans="1:5" ht="13.5" customHeight="1">
      <c r="A24090">
        <v>394</v>
      </c>
      <c r="B24090" t="str">
        <f t="shared" si="376"/>
        <v>394---39</v>
      </c>
      <c r="C24090" t="s">
        <v>828</v>
      </c>
      <c r="D24090" t="s">
        <v>818</v>
      </c>
      <c r="E24090">
        <v>39</v>
      </c>
    </row>
    <row r="24091" spans="1:5" ht="13.5" customHeight="1">
      <c r="A24091">
        <v>394</v>
      </c>
      <c r="B24091" t="str">
        <f t="shared" si="376"/>
        <v>394---40</v>
      </c>
      <c r="C24091" t="s">
        <v>759</v>
      </c>
      <c r="D24091" t="s">
        <v>823</v>
      </c>
      <c r="E24091">
        <v>40</v>
      </c>
    </row>
    <row r="24092" spans="1:5" ht="13.5" customHeight="1">
      <c r="A24092">
        <v>394</v>
      </c>
      <c r="B24092" t="str">
        <f t="shared" si="376"/>
        <v>394---41</v>
      </c>
      <c r="C24092" t="s">
        <v>991</v>
      </c>
      <c r="D24092" t="s">
        <v>966</v>
      </c>
      <c r="E24092">
        <v>41</v>
      </c>
    </row>
    <row r="24093" spans="1:5" ht="13.5" customHeight="1">
      <c r="A24093">
        <v>394</v>
      </c>
      <c r="B24093" t="str">
        <f t="shared" si="376"/>
        <v>394---42</v>
      </c>
      <c r="C24093" t="s">
        <v>866</v>
      </c>
      <c r="D24093" t="s">
        <v>831</v>
      </c>
      <c r="E24093">
        <v>42</v>
      </c>
    </row>
    <row r="24094" spans="1:5" ht="13.5" customHeight="1">
      <c r="A24094">
        <v>394</v>
      </c>
      <c r="B24094" t="str">
        <f t="shared" si="376"/>
        <v>394---43</v>
      </c>
      <c r="C24094" t="s">
        <v>1009</v>
      </c>
      <c r="D24094" t="s">
        <v>1340</v>
      </c>
      <c r="E24094">
        <v>43</v>
      </c>
    </row>
    <row r="24095" spans="1:5" ht="13.5" customHeight="1">
      <c r="A24095">
        <v>394</v>
      </c>
      <c r="B24095" t="str">
        <f t="shared" si="376"/>
        <v>394---44</v>
      </c>
      <c r="C24095" t="s">
        <v>836</v>
      </c>
      <c r="D24095" t="s">
        <v>835</v>
      </c>
      <c r="E24095">
        <v>44</v>
      </c>
    </row>
    <row r="24096" spans="1:5" ht="13.5" customHeight="1">
      <c r="A24096">
        <v>394</v>
      </c>
      <c r="B24096" t="str">
        <f t="shared" si="376"/>
        <v>394---45</v>
      </c>
      <c r="C24096" t="s">
        <v>868</v>
      </c>
      <c r="D24096" t="s">
        <v>758</v>
      </c>
      <c r="E24096">
        <v>45</v>
      </c>
    </row>
    <row r="24097" spans="1:5" ht="13.5" customHeight="1">
      <c r="A24097">
        <v>394</v>
      </c>
      <c r="B24097" t="str">
        <f t="shared" si="376"/>
        <v>394---46</v>
      </c>
      <c r="C24097" t="s">
        <v>969</v>
      </c>
      <c r="D24097" t="s">
        <v>802</v>
      </c>
      <c r="E24097">
        <v>46</v>
      </c>
    </row>
    <row r="24098" spans="1:5" ht="13.5" customHeight="1">
      <c r="A24098">
        <v>394</v>
      </c>
      <c r="B24098" t="str">
        <f t="shared" si="376"/>
        <v>394---47</v>
      </c>
      <c r="C24098" t="s">
        <v>894</v>
      </c>
      <c r="D24098" t="s">
        <v>964</v>
      </c>
      <c r="E24098">
        <v>47</v>
      </c>
    </row>
    <row r="24099" spans="1:5" ht="13.5" customHeight="1">
      <c r="A24099">
        <v>394</v>
      </c>
      <c r="B24099" t="str">
        <f t="shared" si="376"/>
        <v>394---48</v>
      </c>
      <c r="C24099" t="s">
        <v>918</v>
      </c>
      <c r="D24099" t="s">
        <v>865</v>
      </c>
      <c r="E24099">
        <v>48</v>
      </c>
    </row>
    <row r="24100" spans="1:5" ht="13.5" customHeight="1">
      <c r="A24100">
        <v>394</v>
      </c>
      <c r="B24100" t="str">
        <f t="shared" si="376"/>
        <v>394---49</v>
      </c>
      <c r="C24100" t="s">
        <v>896</v>
      </c>
      <c r="D24100" t="s">
        <v>1202</v>
      </c>
      <c r="E24100">
        <v>49</v>
      </c>
    </row>
    <row r="24101" spans="1:5" ht="13.5" customHeight="1">
      <c r="A24101">
        <v>394</v>
      </c>
      <c r="B24101" t="str">
        <f t="shared" si="376"/>
        <v>394---50</v>
      </c>
      <c r="C24101" t="s">
        <v>1134</v>
      </c>
      <c r="D24101" t="s">
        <v>6232</v>
      </c>
      <c r="E24101">
        <v>50</v>
      </c>
    </row>
    <row r="24102" spans="1:5" ht="13.5" customHeight="1">
      <c r="A24102">
        <v>394</v>
      </c>
      <c r="B24102" t="str">
        <f t="shared" si="376"/>
        <v>394---51</v>
      </c>
      <c r="C24102" t="s">
        <v>5912</v>
      </c>
      <c r="D24102" t="s">
        <v>764</v>
      </c>
      <c r="E24102">
        <v>51</v>
      </c>
    </row>
    <row r="24103" spans="1:5" ht="13.5" customHeight="1">
      <c r="A24103">
        <v>394</v>
      </c>
      <c r="B24103" t="str">
        <f t="shared" si="376"/>
        <v>394---52</v>
      </c>
      <c r="C24103" t="s">
        <v>5929</v>
      </c>
      <c r="D24103" t="s">
        <v>813</v>
      </c>
      <c r="E24103">
        <v>52</v>
      </c>
    </row>
    <row r="24104" spans="1:5" ht="13.5" customHeight="1">
      <c r="A24104">
        <v>394</v>
      </c>
      <c r="B24104" t="str">
        <f t="shared" si="376"/>
        <v>394---53</v>
      </c>
      <c r="C24104" t="s">
        <v>6000</v>
      </c>
      <c r="D24104" t="s">
        <v>1198</v>
      </c>
      <c r="E24104">
        <v>53</v>
      </c>
    </row>
    <row r="24105" spans="1:5" ht="13.5" customHeight="1">
      <c r="A24105">
        <v>394</v>
      </c>
      <c r="B24105" t="str">
        <f t="shared" si="376"/>
        <v>394---54</v>
      </c>
      <c r="C24105" t="s">
        <v>5925</v>
      </c>
      <c r="D24105" t="s">
        <v>798</v>
      </c>
      <c r="E24105">
        <v>54</v>
      </c>
    </row>
    <row r="24106" spans="1:5" ht="13.5" customHeight="1">
      <c r="A24106">
        <v>394</v>
      </c>
      <c r="B24106" t="str">
        <f t="shared" si="376"/>
        <v>394---55</v>
      </c>
      <c r="C24106" t="s">
        <v>5915</v>
      </c>
      <c r="D24106" t="s">
        <v>772</v>
      </c>
      <c r="E24106">
        <v>55</v>
      </c>
    </row>
    <row r="24107" spans="1:5" ht="13.5" customHeight="1">
      <c r="A24107">
        <v>394</v>
      </c>
      <c r="B24107" t="str">
        <f t="shared" si="376"/>
        <v>394---56</v>
      </c>
      <c r="C24107" t="s">
        <v>5970</v>
      </c>
      <c r="D24107" t="s">
        <v>999</v>
      </c>
      <c r="E24107">
        <v>56</v>
      </c>
    </row>
    <row r="24108" spans="1:5" ht="13.5" customHeight="1">
      <c r="A24108">
        <v>394</v>
      </c>
      <c r="B24108" t="str">
        <f t="shared" si="376"/>
        <v>394---57</v>
      </c>
      <c r="C24108" t="s">
        <v>5926</v>
      </c>
      <c r="D24108" t="s">
        <v>843</v>
      </c>
      <c r="E24108">
        <v>57</v>
      </c>
    </row>
    <row r="24109" spans="1:5" ht="13.5" customHeight="1">
      <c r="A24109">
        <v>394</v>
      </c>
      <c r="B24109" t="str">
        <f t="shared" si="376"/>
        <v>394---58</v>
      </c>
      <c r="C24109" t="s">
        <v>5917</v>
      </c>
      <c r="D24109" t="s">
        <v>789</v>
      </c>
      <c r="E24109">
        <v>58</v>
      </c>
    </row>
    <row r="24110" spans="1:5" ht="13.5" customHeight="1">
      <c r="A24110">
        <v>394</v>
      </c>
      <c r="B24110" t="str">
        <f t="shared" si="376"/>
        <v>394---59</v>
      </c>
      <c r="C24110" t="s">
        <v>5918</v>
      </c>
      <c r="D24110" t="s">
        <v>770</v>
      </c>
      <c r="E24110">
        <v>59</v>
      </c>
    </row>
    <row r="24111" spans="1:5" ht="13.5" customHeight="1">
      <c r="A24111">
        <v>394</v>
      </c>
      <c r="B24111" t="str">
        <f t="shared" si="376"/>
        <v>394---60</v>
      </c>
      <c r="C24111" t="s">
        <v>5931</v>
      </c>
      <c r="D24111" t="s">
        <v>1044</v>
      </c>
      <c r="E24111">
        <v>60</v>
      </c>
    </row>
    <row r="24112" spans="1:5" ht="13.5" customHeight="1">
      <c r="A24112">
        <v>394</v>
      </c>
      <c r="B24112" t="str">
        <f t="shared" si="376"/>
        <v>394---61</v>
      </c>
      <c r="C24112" t="s">
        <v>5972</v>
      </c>
      <c r="D24112" t="s">
        <v>979</v>
      </c>
      <c r="E24112">
        <v>61</v>
      </c>
    </row>
    <row r="24113" spans="1:5" ht="13.5" customHeight="1">
      <c r="A24113">
        <v>394</v>
      </c>
      <c r="B24113" t="str">
        <f t="shared" si="376"/>
        <v>394---62</v>
      </c>
      <c r="C24113" t="s">
        <v>5994</v>
      </c>
      <c r="D24113" t="s">
        <v>984</v>
      </c>
      <c r="E24113">
        <v>62</v>
      </c>
    </row>
    <row r="24114" spans="1:5" ht="13.5" customHeight="1">
      <c r="A24114">
        <v>394</v>
      </c>
      <c r="B24114" t="str">
        <f t="shared" si="376"/>
        <v>394---63</v>
      </c>
      <c r="C24114" t="s">
        <v>6002</v>
      </c>
      <c r="D24114" t="s">
        <v>1113</v>
      </c>
      <c r="E24114">
        <v>63</v>
      </c>
    </row>
    <row r="24115" spans="1:5" ht="13.5" customHeight="1">
      <c r="A24115">
        <v>394</v>
      </c>
      <c r="B24115" t="str">
        <f t="shared" si="376"/>
        <v>394---64</v>
      </c>
      <c r="C24115" t="s">
        <v>5985</v>
      </c>
      <c r="D24115" t="s">
        <v>1159</v>
      </c>
      <c r="E24115">
        <v>64</v>
      </c>
    </row>
    <row r="24116" spans="1:5" ht="13.5" customHeight="1">
      <c r="A24116">
        <v>394</v>
      </c>
      <c r="B24116" t="str">
        <f t="shared" si="376"/>
        <v>394---65</v>
      </c>
      <c r="C24116" t="s">
        <v>5951</v>
      </c>
      <c r="D24116" t="s">
        <v>879</v>
      </c>
      <c r="E24116">
        <v>65</v>
      </c>
    </row>
    <row r="24117" spans="1:5" ht="13.5" customHeight="1">
      <c r="A24117">
        <v>394</v>
      </c>
      <c r="B24117" t="str">
        <f t="shared" si="376"/>
        <v>394---66</v>
      </c>
      <c r="C24117" t="s">
        <v>5935</v>
      </c>
      <c r="D24117" t="s">
        <v>816</v>
      </c>
      <c r="E24117">
        <v>66</v>
      </c>
    </row>
    <row r="24118" spans="1:5" ht="13.5" customHeight="1">
      <c r="A24118">
        <v>394</v>
      </c>
      <c r="B24118" t="str">
        <f t="shared" si="376"/>
        <v>394---67</v>
      </c>
      <c r="C24118" t="s">
        <v>6003</v>
      </c>
      <c r="D24118" t="s">
        <v>1016</v>
      </c>
      <c r="E24118">
        <v>67</v>
      </c>
    </row>
    <row r="24119" spans="1:5" ht="13.5" customHeight="1">
      <c r="A24119">
        <v>394</v>
      </c>
      <c r="B24119" t="str">
        <f t="shared" si="376"/>
        <v>394---68</v>
      </c>
      <c r="C24119" t="s">
        <v>5936</v>
      </c>
      <c r="D24119" t="s">
        <v>845</v>
      </c>
      <c r="E24119">
        <v>68</v>
      </c>
    </row>
    <row r="24120" spans="1:5" ht="13.5" customHeight="1">
      <c r="A24120">
        <v>394</v>
      </c>
      <c r="B24120" t="str">
        <f t="shared" si="376"/>
        <v>394---69</v>
      </c>
      <c r="C24120" t="s">
        <v>5998</v>
      </c>
      <c r="D24120" t="s">
        <v>1201</v>
      </c>
      <c r="E24120">
        <v>69</v>
      </c>
    </row>
    <row r="24121" spans="1:5" ht="13.5" customHeight="1">
      <c r="A24121">
        <v>394</v>
      </c>
      <c r="B24121" t="str">
        <f t="shared" si="376"/>
        <v>394---70</v>
      </c>
      <c r="C24121" t="s">
        <v>5953</v>
      </c>
      <c r="D24121" t="s">
        <v>912</v>
      </c>
      <c r="E24121">
        <v>70</v>
      </c>
    </row>
    <row r="24122" spans="1:5" ht="13.5" customHeight="1">
      <c r="A24122">
        <v>394</v>
      </c>
      <c r="B24122" t="str">
        <f t="shared" si="376"/>
        <v>394---71</v>
      </c>
      <c r="C24122" t="s">
        <v>6004</v>
      </c>
      <c r="D24122" t="s">
        <v>960</v>
      </c>
      <c r="E24122">
        <v>71</v>
      </c>
    </row>
    <row r="24123" spans="1:5" ht="13.5" customHeight="1">
      <c r="A24123">
        <v>394</v>
      </c>
      <c r="B24123" t="str">
        <f t="shared" si="376"/>
        <v>394---72</v>
      </c>
      <c r="C24123" t="s">
        <v>6013</v>
      </c>
      <c r="D24123" t="s">
        <v>968</v>
      </c>
      <c r="E24123">
        <v>72</v>
      </c>
    </row>
    <row r="24124" spans="1:5" ht="13.5" customHeight="1">
      <c r="A24124">
        <v>394</v>
      </c>
      <c r="B24124" t="str">
        <f t="shared" si="376"/>
        <v>394---73</v>
      </c>
      <c r="C24124" t="s">
        <v>5938</v>
      </c>
      <c r="D24124" t="s">
        <v>851</v>
      </c>
      <c r="E24124">
        <v>73</v>
      </c>
    </row>
    <row r="24125" spans="1:5" ht="13.5" customHeight="1">
      <c r="A24125">
        <v>394</v>
      </c>
      <c r="B24125" t="str">
        <f t="shared" si="376"/>
        <v>394---74</v>
      </c>
      <c r="C24125" t="s">
        <v>5941</v>
      </c>
      <c r="D24125" t="s">
        <v>861</v>
      </c>
      <c r="E24125">
        <v>74</v>
      </c>
    </row>
    <row r="24126" spans="1:5" ht="13.5" customHeight="1">
      <c r="A24126">
        <v>394</v>
      </c>
      <c r="B24126" t="str">
        <f t="shared" si="376"/>
        <v>394---75</v>
      </c>
      <c r="C24126" t="s">
        <v>5957</v>
      </c>
      <c r="D24126" t="s">
        <v>913</v>
      </c>
      <c r="E24126">
        <v>75</v>
      </c>
    </row>
    <row r="24127" spans="1:5" ht="13.5" customHeight="1">
      <c r="A24127">
        <v>394</v>
      </c>
      <c r="B24127" t="str">
        <f t="shared" si="376"/>
        <v>394---76</v>
      </c>
      <c r="C24127" t="s">
        <v>5991</v>
      </c>
      <c r="D24127" t="s">
        <v>1092</v>
      </c>
      <c r="E24127">
        <v>76</v>
      </c>
    </row>
    <row r="24128" spans="1:5" ht="13.5" customHeight="1">
      <c r="A24128">
        <v>394</v>
      </c>
      <c r="B24128" t="str">
        <f t="shared" si="376"/>
        <v>394---77</v>
      </c>
      <c r="C24128" t="s">
        <v>5987</v>
      </c>
      <c r="D24128" t="s">
        <v>1249</v>
      </c>
      <c r="E24128">
        <v>77</v>
      </c>
    </row>
    <row r="24129" spans="1:5" ht="13.5" customHeight="1">
      <c r="A24129">
        <v>394</v>
      </c>
      <c r="B24129" t="str">
        <f t="shared" si="376"/>
        <v>394---78</v>
      </c>
      <c r="C24129" t="s">
        <v>5924</v>
      </c>
      <c r="D24129" t="s">
        <v>726</v>
      </c>
      <c r="E24129">
        <v>78</v>
      </c>
    </row>
    <row r="24130" spans="1:5" ht="13.5" customHeight="1">
      <c r="A24130">
        <v>394</v>
      </c>
      <c r="B24130" t="str">
        <f t="shared" si="376"/>
        <v>394---79</v>
      </c>
      <c r="C24130" t="s">
        <v>5959</v>
      </c>
      <c r="D24130" t="s">
        <v>6222</v>
      </c>
      <c r="E24130">
        <v>79</v>
      </c>
    </row>
    <row r="24131" spans="1:5" ht="13.5" customHeight="1">
      <c r="A24131" t="s">
        <v>4362</v>
      </c>
      <c r="B24131" t="str">
        <f t="shared" ref="B24131:B24194" si="377">A24131&amp;"---"&amp;E24131</f>
        <v>F-27---1</v>
      </c>
      <c r="C24131" t="s">
        <v>4216</v>
      </c>
      <c r="D24131" t="s">
        <v>1135</v>
      </c>
      <c r="E24131">
        <v>1</v>
      </c>
    </row>
    <row r="24132" spans="1:5" ht="13.5" customHeight="1">
      <c r="A24132" t="s">
        <v>4362</v>
      </c>
      <c r="B24132" t="str">
        <f t="shared" si="377"/>
        <v>F-27---2</v>
      </c>
      <c r="C24132" t="s">
        <v>4216</v>
      </c>
      <c r="D24132" t="s">
        <v>1214</v>
      </c>
      <c r="E24132">
        <v>2</v>
      </c>
    </row>
    <row r="24133" spans="1:5" ht="13.5" customHeight="1">
      <c r="A24133" t="s">
        <v>4363</v>
      </c>
      <c r="B24133" t="str">
        <f t="shared" si="377"/>
        <v>F-28---1</v>
      </c>
      <c r="C24133" t="s">
        <v>4234</v>
      </c>
      <c r="D24133" t="s">
        <v>1126</v>
      </c>
      <c r="E24133">
        <v>1</v>
      </c>
    </row>
    <row r="24134" spans="1:5">
      <c r="A24134" t="s">
        <v>4363</v>
      </c>
      <c r="B24134" t="str">
        <f t="shared" si="377"/>
        <v>F-28---2</v>
      </c>
      <c r="C24134" t="s">
        <v>4216</v>
      </c>
      <c r="D24134" t="s">
        <v>1126</v>
      </c>
      <c r="E24134">
        <v>2</v>
      </c>
    </row>
    <row r="24135" spans="1:5" ht="13.5" customHeight="1">
      <c r="A24135" t="s">
        <v>4363</v>
      </c>
      <c r="B24135" t="str">
        <f t="shared" si="377"/>
        <v>F-28---3</v>
      </c>
      <c r="C24135" t="s">
        <v>4216</v>
      </c>
      <c r="D24135" t="s">
        <v>1214</v>
      </c>
      <c r="E24135">
        <v>3</v>
      </c>
    </row>
    <row r="24136" spans="1:5" ht="13.5" customHeight="1">
      <c r="A24136" t="s">
        <v>4363</v>
      </c>
      <c r="B24136" t="str">
        <f t="shared" si="377"/>
        <v>F-28---4</v>
      </c>
      <c r="C24136" t="s">
        <v>5986</v>
      </c>
      <c r="D24136" t="s">
        <v>1126</v>
      </c>
      <c r="E24136">
        <v>4</v>
      </c>
    </row>
    <row r="24137" spans="1:5" ht="13.5" customHeight="1">
      <c r="A24137" t="s">
        <v>4364</v>
      </c>
      <c r="B24137" t="str">
        <f t="shared" si="377"/>
        <v>F-29---1</v>
      </c>
      <c r="C24137" t="s">
        <v>4234</v>
      </c>
      <c r="D24137" t="s">
        <v>1463</v>
      </c>
      <c r="E24137">
        <v>1</v>
      </c>
    </row>
    <row r="24138" spans="1:5" ht="13.5" customHeight="1">
      <c r="A24138" t="s">
        <v>4364</v>
      </c>
      <c r="B24138" t="str">
        <f t="shared" si="377"/>
        <v>F-29---2</v>
      </c>
      <c r="C24138" t="s">
        <v>4216</v>
      </c>
      <c r="D24138" t="s">
        <v>1463</v>
      </c>
      <c r="E24138">
        <v>2</v>
      </c>
    </row>
    <row r="24139" spans="1:5" ht="13.5" customHeight="1">
      <c r="A24139" t="s">
        <v>4364</v>
      </c>
      <c r="B24139" t="str">
        <f t="shared" si="377"/>
        <v>F-29---3</v>
      </c>
      <c r="C24139" t="s">
        <v>4216</v>
      </c>
      <c r="D24139" t="s">
        <v>1126</v>
      </c>
      <c r="E24139">
        <v>3</v>
      </c>
    </row>
    <row r="24140" spans="1:5" ht="13.5" customHeight="1">
      <c r="A24140" t="s">
        <v>4364</v>
      </c>
      <c r="B24140" t="str">
        <f t="shared" si="377"/>
        <v>F-29---4</v>
      </c>
      <c r="C24140" t="s">
        <v>4216</v>
      </c>
      <c r="D24140" t="s">
        <v>1214</v>
      </c>
      <c r="E24140">
        <v>4</v>
      </c>
    </row>
    <row r="24141" spans="1:5" ht="13.5" customHeight="1">
      <c r="A24141" t="s">
        <v>4364</v>
      </c>
      <c r="B24141" t="str">
        <f t="shared" si="377"/>
        <v>F-29---5</v>
      </c>
      <c r="C24141" t="s">
        <v>4216</v>
      </c>
      <c r="D24141" t="s">
        <v>848</v>
      </c>
      <c r="E24141">
        <v>5</v>
      </c>
    </row>
    <row r="24142" spans="1:5" ht="13.5" customHeight="1">
      <c r="A24142" t="s">
        <v>4364</v>
      </c>
      <c r="B24142" t="str">
        <f t="shared" si="377"/>
        <v>F-29---6</v>
      </c>
      <c r="C24142" t="s">
        <v>4216</v>
      </c>
      <c r="D24142" t="s">
        <v>1372</v>
      </c>
      <c r="E24142">
        <v>6</v>
      </c>
    </row>
    <row r="24143" spans="1:5" ht="13.5" customHeight="1">
      <c r="A24143" t="s">
        <v>4364</v>
      </c>
      <c r="B24143" t="str">
        <f t="shared" si="377"/>
        <v>F-29---7</v>
      </c>
      <c r="C24143" t="s">
        <v>4218</v>
      </c>
      <c r="D24143" t="s">
        <v>1092</v>
      </c>
      <c r="E24143">
        <v>7</v>
      </c>
    </row>
    <row r="24144" spans="1:5" ht="13.5" customHeight="1">
      <c r="A24144" t="s">
        <v>4364</v>
      </c>
      <c r="B24144" t="str">
        <f t="shared" si="377"/>
        <v>F-29---8</v>
      </c>
      <c r="C24144" t="s">
        <v>4260</v>
      </c>
      <c r="D24144" t="s">
        <v>1181</v>
      </c>
      <c r="E24144">
        <v>8</v>
      </c>
    </row>
    <row r="24145" spans="1:5" ht="13.5" customHeight="1">
      <c r="A24145" t="s">
        <v>4364</v>
      </c>
      <c r="B24145" t="str">
        <f t="shared" si="377"/>
        <v>F-29---9</v>
      </c>
      <c r="C24145" t="s">
        <v>4222</v>
      </c>
      <c r="D24145" t="s">
        <v>1166</v>
      </c>
      <c r="E24145">
        <v>9</v>
      </c>
    </row>
    <row r="24146" spans="1:5" ht="13.5" customHeight="1">
      <c r="A24146" t="s">
        <v>4364</v>
      </c>
      <c r="B24146" t="str">
        <f t="shared" si="377"/>
        <v>F-29---10</v>
      </c>
      <c r="C24146" t="s">
        <v>4230</v>
      </c>
      <c r="D24146" t="s">
        <v>913</v>
      </c>
      <c r="E24146">
        <v>10</v>
      </c>
    </row>
    <row r="24147" spans="1:5" ht="13.5" customHeight="1">
      <c r="A24147" t="s">
        <v>4364</v>
      </c>
      <c r="B24147" t="str">
        <f t="shared" si="377"/>
        <v>F-29---11</v>
      </c>
      <c r="C24147" t="s">
        <v>4259</v>
      </c>
      <c r="D24147" t="s">
        <v>1175</v>
      </c>
      <c r="E24147">
        <v>11</v>
      </c>
    </row>
    <row r="24148" spans="1:5" ht="13.5" customHeight="1">
      <c r="A24148" t="s">
        <v>4364</v>
      </c>
      <c r="B24148" t="str">
        <f t="shared" si="377"/>
        <v>F-29---12</v>
      </c>
      <c r="C24148" t="s">
        <v>4264</v>
      </c>
      <c r="D24148" t="s">
        <v>846</v>
      </c>
      <c r="E24148">
        <v>12</v>
      </c>
    </row>
    <row r="24149" spans="1:5" ht="13.5" customHeight="1">
      <c r="A24149" t="s">
        <v>4364</v>
      </c>
      <c r="B24149" t="str">
        <f t="shared" si="377"/>
        <v>F-29---13</v>
      </c>
      <c r="C24149" t="s">
        <v>4256</v>
      </c>
      <c r="D24149" t="s">
        <v>1103</v>
      </c>
      <c r="E24149">
        <v>13</v>
      </c>
    </row>
    <row r="24150" spans="1:5" ht="13.5" customHeight="1">
      <c r="A24150" t="s">
        <v>4364</v>
      </c>
      <c r="B24150" t="str">
        <f t="shared" si="377"/>
        <v>F-29---14</v>
      </c>
      <c r="C24150" t="s">
        <v>4248</v>
      </c>
      <c r="D24150" t="s">
        <v>994</v>
      </c>
      <c r="E24150">
        <v>14</v>
      </c>
    </row>
    <row r="24151" spans="1:5" ht="13.5" customHeight="1">
      <c r="A24151" t="s">
        <v>4364</v>
      </c>
      <c r="B24151" t="str">
        <f t="shared" si="377"/>
        <v>F-29---15</v>
      </c>
      <c r="C24151" t="s">
        <v>4274</v>
      </c>
      <c r="D24151" t="s">
        <v>744</v>
      </c>
      <c r="E24151">
        <v>15</v>
      </c>
    </row>
    <row r="24152" spans="1:5" ht="13.5" customHeight="1">
      <c r="A24152" t="s">
        <v>4364</v>
      </c>
      <c r="B24152" t="str">
        <f t="shared" si="377"/>
        <v>F-29---16</v>
      </c>
      <c r="C24152" t="s">
        <v>4290</v>
      </c>
      <c r="D24152" t="s">
        <v>849</v>
      </c>
      <c r="E24152">
        <v>16</v>
      </c>
    </row>
    <row r="24153" spans="1:5" ht="13.5" customHeight="1">
      <c r="A24153" t="s">
        <v>4364</v>
      </c>
      <c r="B24153" t="str">
        <f t="shared" si="377"/>
        <v>F-29---17</v>
      </c>
      <c r="C24153" t="s">
        <v>4251</v>
      </c>
      <c r="D24153" t="s">
        <v>1172</v>
      </c>
      <c r="E24153">
        <v>17</v>
      </c>
    </row>
    <row r="24154" spans="1:5" ht="13.5" customHeight="1">
      <c r="A24154" t="s">
        <v>4364</v>
      </c>
      <c r="B24154" t="str">
        <f t="shared" si="377"/>
        <v>F-29---18</v>
      </c>
      <c r="C24154" t="s">
        <v>4298</v>
      </c>
      <c r="D24154" t="s">
        <v>800</v>
      </c>
      <c r="E24154">
        <v>18</v>
      </c>
    </row>
    <row r="24155" spans="1:5" ht="13.5" customHeight="1">
      <c r="A24155" t="s">
        <v>4364</v>
      </c>
      <c r="B24155" t="str">
        <f t="shared" si="377"/>
        <v>F-29---19</v>
      </c>
      <c r="C24155" t="s">
        <v>1017</v>
      </c>
      <c r="D24155" t="s">
        <v>796</v>
      </c>
      <c r="E24155">
        <v>19</v>
      </c>
    </row>
    <row r="24156" spans="1:5" ht="13.5" customHeight="1">
      <c r="A24156" t="s">
        <v>4364</v>
      </c>
      <c r="B24156" t="str">
        <f t="shared" si="377"/>
        <v>F-29---20</v>
      </c>
      <c r="C24156" t="s">
        <v>731</v>
      </c>
      <c r="D24156" t="s">
        <v>800</v>
      </c>
      <c r="E24156">
        <v>20</v>
      </c>
    </row>
    <row r="24157" spans="1:5" ht="13.5" customHeight="1">
      <c r="A24157" t="s">
        <v>4364</v>
      </c>
      <c r="B24157" t="str">
        <f t="shared" si="377"/>
        <v>F-29---21</v>
      </c>
      <c r="C24157" t="s">
        <v>735</v>
      </c>
      <c r="D24157" t="s">
        <v>744</v>
      </c>
      <c r="E24157">
        <v>21</v>
      </c>
    </row>
    <row r="24158" spans="1:5" ht="13.5" customHeight="1">
      <c r="A24158" t="s">
        <v>4364</v>
      </c>
      <c r="B24158" t="str">
        <f t="shared" si="377"/>
        <v>F-29---22</v>
      </c>
      <c r="C24158" t="s">
        <v>885</v>
      </c>
      <c r="D24158" t="s">
        <v>814</v>
      </c>
      <c r="E24158">
        <v>22</v>
      </c>
    </row>
    <row r="24159" spans="1:5" ht="13.5" customHeight="1">
      <c r="A24159" t="s">
        <v>4364</v>
      </c>
      <c r="B24159" t="str">
        <f t="shared" si="377"/>
        <v>F-29---23</v>
      </c>
      <c r="C24159" t="s">
        <v>887</v>
      </c>
      <c r="D24159" t="s">
        <v>992</v>
      </c>
      <c r="E24159">
        <v>23</v>
      </c>
    </row>
    <row r="24160" spans="1:5" ht="13.5" customHeight="1">
      <c r="A24160" t="s">
        <v>4364</v>
      </c>
      <c r="B24160" t="str">
        <f t="shared" si="377"/>
        <v>F-29---24</v>
      </c>
      <c r="C24160" t="s">
        <v>739</v>
      </c>
      <c r="D24160" t="s">
        <v>736</v>
      </c>
      <c r="E24160">
        <v>24</v>
      </c>
    </row>
    <row r="24161" spans="1:5" ht="13.5" customHeight="1">
      <c r="A24161" t="s">
        <v>4364</v>
      </c>
      <c r="B24161" t="str">
        <f t="shared" si="377"/>
        <v>F-29---25</v>
      </c>
      <c r="C24161" t="s">
        <v>888</v>
      </c>
      <c r="D24161" t="s">
        <v>1073</v>
      </c>
      <c r="E24161">
        <v>25</v>
      </c>
    </row>
    <row r="24162" spans="1:5" ht="13.5" customHeight="1">
      <c r="A24162" t="s">
        <v>4364</v>
      </c>
      <c r="B24162" t="str">
        <f t="shared" si="377"/>
        <v>F-29---26</v>
      </c>
      <c r="C24162" t="s">
        <v>858</v>
      </c>
      <c r="D24162" t="s">
        <v>740</v>
      </c>
      <c r="E24162">
        <v>26</v>
      </c>
    </row>
    <row r="24163" spans="1:5" ht="13.5" customHeight="1">
      <c r="A24163" t="s">
        <v>4364</v>
      </c>
      <c r="B24163" t="str">
        <f t="shared" si="377"/>
        <v>F-29---27</v>
      </c>
      <c r="C24163" t="s">
        <v>743</v>
      </c>
      <c r="D24163" t="s">
        <v>754</v>
      </c>
      <c r="E24163">
        <v>27</v>
      </c>
    </row>
    <row r="24164" spans="1:5" ht="13.5" customHeight="1">
      <c r="A24164" t="s">
        <v>4364</v>
      </c>
      <c r="B24164" t="str">
        <f t="shared" si="377"/>
        <v>F-29---28</v>
      </c>
      <c r="C24164" t="s">
        <v>745</v>
      </c>
      <c r="D24164" t="s">
        <v>837</v>
      </c>
      <c r="E24164">
        <v>28</v>
      </c>
    </row>
    <row r="24165" spans="1:5" ht="13.5" customHeight="1">
      <c r="A24165" t="s">
        <v>4364</v>
      </c>
      <c r="B24165" t="str">
        <f t="shared" si="377"/>
        <v>F-29---29</v>
      </c>
      <c r="C24165" t="s">
        <v>987</v>
      </c>
      <c r="D24165" t="s">
        <v>1263</v>
      </c>
      <c r="E24165">
        <v>29</v>
      </c>
    </row>
    <row r="24166" spans="1:5" ht="13.5" customHeight="1">
      <c r="A24166" t="s">
        <v>4364</v>
      </c>
      <c r="B24166" t="str">
        <f t="shared" si="377"/>
        <v>F-29---30</v>
      </c>
      <c r="C24166" t="s">
        <v>989</v>
      </c>
      <c r="D24166" t="s">
        <v>738</v>
      </c>
      <c r="E24166">
        <v>30</v>
      </c>
    </row>
    <row r="24167" spans="1:5" ht="13.5" customHeight="1">
      <c r="A24167" t="s">
        <v>4364</v>
      </c>
      <c r="B24167" t="str">
        <f t="shared" si="377"/>
        <v>F-29---31</v>
      </c>
      <c r="C24167" t="s">
        <v>799</v>
      </c>
      <c r="D24167" t="s">
        <v>809</v>
      </c>
      <c r="E24167">
        <v>31</v>
      </c>
    </row>
    <row r="24168" spans="1:5" ht="13.5" customHeight="1">
      <c r="A24168" t="s">
        <v>4364</v>
      </c>
      <c r="B24168" t="str">
        <f t="shared" si="377"/>
        <v>F-29---32</v>
      </c>
      <c r="C24168" t="s">
        <v>1019</v>
      </c>
      <c r="D24168" t="s">
        <v>734</v>
      </c>
      <c r="E24168">
        <v>32</v>
      </c>
    </row>
    <row r="24169" spans="1:5" ht="13.5" customHeight="1">
      <c r="A24169" t="s">
        <v>4364</v>
      </c>
      <c r="B24169" t="str">
        <f t="shared" si="377"/>
        <v>F-29---33</v>
      </c>
      <c r="C24169" t="s">
        <v>824</v>
      </c>
      <c r="D24169" t="s">
        <v>752</v>
      </c>
      <c r="E24169">
        <v>33</v>
      </c>
    </row>
    <row r="24170" spans="1:5" ht="13.5" customHeight="1">
      <c r="A24170" t="s">
        <v>4364</v>
      </c>
      <c r="B24170" t="str">
        <f t="shared" si="377"/>
        <v>F-29---34</v>
      </c>
      <c r="C24170" t="s">
        <v>826</v>
      </c>
      <c r="D24170" t="s">
        <v>1079</v>
      </c>
      <c r="E24170">
        <v>34</v>
      </c>
    </row>
    <row r="24171" spans="1:5" ht="13.5" customHeight="1">
      <c r="A24171" t="s">
        <v>4364</v>
      </c>
      <c r="B24171" t="str">
        <f t="shared" si="377"/>
        <v>F-29---35</v>
      </c>
      <c r="C24171" t="s">
        <v>1005</v>
      </c>
      <c r="D24171" t="s">
        <v>1105</v>
      </c>
      <c r="E24171">
        <v>35</v>
      </c>
    </row>
    <row r="24172" spans="1:5" ht="13.5" customHeight="1">
      <c r="A24172" t="s">
        <v>4364</v>
      </c>
      <c r="B24172" t="str">
        <f t="shared" si="377"/>
        <v>F-29---36</v>
      </c>
      <c r="C24172" t="s">
        <v>759</v>
      </c>
      <c r="D24172" t="s">
        <v>823</v>
      </c>
      <c r="E24172">
        <v>36</v>
      </c>
    </row>
    <row r="24173" spans="1:5" ht="13.5" customHeight="1">
      <c r="A24173" t="s">
        <v>4364</v>
      </c>
      <c r="B24173" t="str">
        <f t="shared" si="377"/>
        <v>F-29---37</v>
      </c>
      <c r="C24173" t="s">
        <v>1096</v>
      </c>
      <c r="D24173" t="s">
        <v>1215</v>
      </c>
      <c r="E24173">
        <v>37</v>
      </c>
    </row>
    <row r="24174" spans="1:5" ht="13.5" customHeight="1">
      <c r="A24174" t="s">
        <v>4364</v>
      </c>
      <c r="B24174" t="str">
        <f t="shared" si="377"/>
        <v>F-29---38</v>
      </c>
      <c r="C24174" t="s">
        <v>868</v>
      </c>
      <c r="D24174" t="s">
        <v>758</v>
      </c>
      <c r="E24174">
        <v>38</v>
      </c>
    </row>
    <row r="24175" spans="1:5" ht="13.5" customHeight="1">
      <c r="A24175" t="s">
        <v>4364</v>
      </c>
      <c r="B24175" t="str">
        <f t="shared" si="377"/>
        <v>F-29---39</v>
      </c>
      <c r="C24175" t="s">
        <v>969</v>
      </c>
      <c r="D24175" t="s">
        <v>802</v>
      </c>
      <c r="E24175">
        <v>39</v>
      </c>
    </row>
    <row r="24176" spans="1:5" ht="13.5" customHeight="1">
      <c r="A24176" t="s">
        <v>4364</v>
      </c>
      <c r="B24176" t="str">
        <f t="shared" si="377"/>
        <v>F-29---40</v>
      </c>
      <c r="C24176" t="s">
        <v>948</v>
      </c>
      <c r="D24176" t="s">
        <v>1010</v>
      </c>
      <c r="E24176">
        <v>40</v>
      </c>
    </row>
    <row r="24177" spans="1:5" ht="13.5" customHeight="1">
      <c r="A24177" t="s">
        <v>4364</v>
      </c>
      <c r="B24177" t="str">
        <f t="shared" si="377"/>
        <v>F-29---41</v>
      </c>
      <c r="C24177" t="s">
        <v>1216</v>
      </c>
      <c r="D24177" t="s">
        <v>1385</v>
      </c>
      <c r="E24177">
        <v>41</v>
      </c>
    </row>
    <row r="24178" spans="1:5" ht="13.5" customHeight="1">
      <c r="A24178" t="s">
        <v>4364</v>
      </c>
      <c r="B24178" t="str">
        <f t="shared" si="377"/>
        <v>F-29---42</v>
      </c>
      <c r="C24178" t="s">
        <v>5929</v>
      </c>
      <c r="D24178" t="s">
        <v>813</v>
      </c>
      <c r="E24178">
        <v>42</v>
      </c>
    </row>
    <row r="24179" spans="1:5" ht="13.5" customHeight="1">
      <c r="A24179" t="s">
        <v>4364</v>
      </c>
      <c r="B24179" t="str">
        <f t="shared" si="377"/>
        <v>F-29---43</v>
      </c>
      <c r="C24179" t="s">
        <v>5967</v>
      </c>
      <c r="D24179" t="s">
        <v>986</v>
      </c>
      <c r="E24179">
        <v>43</v>
      </c>
    </row>
    <row r="24180" spans="1:5" ht="13.5" customHeight="1">
      <c r="A24180" t="s">
        <v>4364</v>
      </c>
      <c r="B24180" t="str">
        <f t="shared" si="377"/>
        <v>F-29---44</v>
      </c>
      <c r="C24180" t="s">
        <v>5968</v>
      </c>
      <c r="D24180" t="s">
        <v>988</v>
      </c>
      <c r="E24180">
        <v>44</v>
      </c>
    </row>
    <row r="24181" spans="1:5" ht="13.5" customHeight="1">
      <c r="A24181" t="s">
        <v>4364</v>
      </c>
      <c r="B24181" t="str">
        <f t="shared" si="377"/>
        <v>F-29---45</v>
      </c>
      <c r="C24181" t="s">
        <v>5925</v>
      </c>
      <c r="D24181" t="s">
        <v>798</v>
      </c>
      <c r="E24181">
        <v>45</v>
      </c>
    </row>
    <row r="24182" spans="1:5" ht="13.5" customHeight="1">
      <c r="A24182" t="s">
        <v>4364</v>
      </c>
      <c r="B24182" t="str">
        <f t="shared" si="377"/>
        <v>F-29---46</v>
      </c>
      <c r="C24182" t="s">
        <v>5961</v>
      </c>
      <c r="D24182" t="s">
        <v>935</v>
      </c>
      <c r="E24182">
        <v>46</v>
      </c>
    </row>
    <row r="24183" spans="1:5" ht="13.5" customHeight="1">
      <c r="A24183" t="s">
        <v>4364</v>
      </c>
      <c r="B24183" t="str">
        <f t="shared" si="377"/>
        <v>F-29---47</v>
      </c>
      <c r="C24183" t="s">
        <v>5969</v>
      </c>
      <c r="D24183" t="s">
        <v>961</v>
      </c>
      <c r="E24183">
        <v>47</v>
      </c>
    </row>
    <row r="24184" spans="1:5" ht="13.5" customHeight="1">
      <c r="A24184" t="s">
        <v>4364</v>
      </c>
      <c r="B24184" t="str">
        <f t="shared" si="377"/>
        <v>F-29---48</v>
      </c>
      <c r="C24184" t="s">
        <v>5930</v>
      </c>
      <c r="D24184" t="s">
        <v>821</v>
      </c>
      <c r="E24184">
        <v>48</v>
      </c>
    </row>
    <row r="24185" spans="1:5" ht="13.5" customHeight="1">
      <c r="A24185" t="s">
        <v>4364</v>
      </c>
      <c r="B24185" t="str">
        <f t="shared" si="377"/>
        <v>F-29---49</v>
      </c>
      <c r="C24185" t="s">
        <v>5915</v>
      </c>
      <c r="D24185" t="s">
        <v>772</v>
      </c>
      <c r="E24185">
        <v>49</v>
      </c>
    </row>
    <row r="24186" spans="1:5" ht="13.5" customHeight="1">
      <c r="A24186" t="s">
        <v>4364</v>
      </c>
      <c r="B24186" t="str">
        <f t="shared" si="377"/>
        <v>F-29---50</v>
      </c>
      <c r="C24186" t="s">
        <v>5926</v>
      </c>
      <c r="D24186" t="s">
        <v>843</v>
      </c>
      <c r="E24186">
        <v>50</v>
      </c>
    </row>
    <row r="24187" spans="1:5" ht="13.5" customHeight="1">
      <c r="A24187" t="s">
        <v>4364</v>
      </c>
      <c r="B24187" t="str">
        <f t="shared" si="377"/>
        <v>F-29---51</v>
      </c>
      <c r="C24187" t="s">
        <v>5977</v>
      </c>
      <c r="D24187" t="s">
        <v>1069</v>
      </c>
      <c r="E24187">
        <v>51</v>
      </c>
    </row>
    <row r="24188" spans="1:5" ht="13.5" customHeight="1">
      <c r="A24188" t="s">
        <v>4364</v>
      </c>
      <c r="B24188" t="str">
        <f t="shared" si="377"/>
        <v>F-29---52</v>
      </c>
      <c r="C24188" t="s">
        <v>5917</v>
      </c>
      <c r="D24188" t="s">
        <v>789</v>
      </c>
      <c r="E24188">
        <v>52</v>
      </c>
    </row>
    <row r="24189" spans="1:5" ht="13.5" customHeight="1">
      <c r="A24189" t="s">
        <v>4364</v>
      </c>
      <c r="B24189" t="str">
        <f t="shared" si="377"/>
        <v>F-29---53</v>
      </c>
      <c r="C24189" t="s">
        <v>5918</v>
      </c>
      <c r="D24189" t="s">
        <v>770</v>
      </c>
      <c r="E24189">
        <v>53</v>
      </c>
    </row>
    <row r="24190" spans="1:5" ht="13.5" customHeight="1">
      <c r="A24190" t="s">
        <v>4364</v>
      </c>
      <c r="B24190" t="str">
        <f t="shared" si="377"/>
        <v>F-29---54</v>
      </c>
      <c r="C24190" t="s">
        <v>5931</v>
      </c>
      <c r="D24190" t="s">
        <v>1044</v>
      </c>
      <c r="E24190">
        <v>54</v>
      </c>
    </row>
    <row r="24191" spans="1:5" ht="13.5" customHeight="1">
      <c r="A24191" t="s">
        <v>4364</v>
      </c>
      <c r="B24191" t="str">
        <f t="shared" si="377"/>
        <v>F-29---55</v>
      </c>
      <c r="C24191" t="s">
        <v>5932</v>
      </c>
      <c r="D24191" t="s">
        <v>846</v>
      </c>
      <c r="E24191">
        <v>55</v>
      </c>
    </row>
    <row r="24192" spans="1:5" ht="13.5" customHeight="1">
      <c r="A24192" t="s">
        <v>4364</v>
      </c>
      <c r="B24192" t="str">
        <f t="shared" si="377"/>
        <v>F-29---56</v>
      </c>
      <c r="C24192" t="s">
        <v>5978</v>
      </c>
      <c r="D24192" t="s">
        <v>1191</v>
      </c>
      <c r="E24192">
        <v>56</v>
      </c>
    </row>
    <row r="24193" spans="1:5" ht="13.5" customHeight="1">
      <c r="A24193" t="s">
        <v>4364</v>
      </c>
      <c r="B24193" t="str">
        <f t="shared" si="377"/>
        <v>F-29---57</v>
      </c>
      <c r="C24193" t="s">
        <v>6002</v>
      </c>
      <c r="D24193" t="s">
        <v>1113</v>
      </c>
      <c r="E24193">
        <v>57</v>
      </c>
    </row>
    <row r="24194" spans="1:5" ht="13.5" customHeight="1">
      <c r="A24194" t="s">
        <v>4364</v>
      </c>
      <c r="B24194" t="str">
        <f t="shared" si="377"/>
        <v>F-29---58</v>
      </c>
      <c r="C24194" t="s">
        <v>5985</v>
      </c>
      <c r="D24194" t="s">
        <v>1159</v>
      </c>
      <c r="E24194">
        <v>58</v>
      </c>
    </row>
    <row r="24195" spans="1:5" ht="13.5" customHeight="1">
      <c r="A24195" t="s">
        <v>4364</v>
      </c>
      <c r="B24195" t="str">
        <f t="shared" ref="B24195:B24258" si="378">A24195&amp;"---"&amp;E24195</f>
        <v>F-29---59</v>
      </c>
      <c r="C24195" t="s">
        <v>5986</v>
      </c>
      <c r="D24195" t="s">
        <v>1126</v>
      </c>
      <c r="E24195">
        <v>59</v>
      </c>
    </row>
    <row r="24196" spans="1:5" ht="13.5" customHeight="1">
      <c r="A24196" t="s">
        <v>4364</v>
      </c>
      <c r="B24196" t="str">
        <f t="shared" si="378"/>
        <v>F-29---60</v>
      </c>
      <c r="C24196" t="s">
        <v>5951</v>
      </c>
      <c r="D24196" t="s">
        <v>879</v>
      </c>
      <c r="E24196">
        <v>60</v>
      </c>
    </row>
    <row r="24197" spans="1:5" ht="13.5" customHeight="1">
      <c r="A24197" t="s">
        <v>4364</v>
      </c>
      <c r="B24197" t="str">
        <f t="shared" si="378"/>
        <v>F-29---61</v>
      </c>
      <c r="C24197" t="s">
        <v>5979</v>
      </c>
      <c r="D24197" t="s">
        <v>1071</v>
      </c>
      <c r="E24197">
        <v>61</v>
      </c>
    </row>
    <row r="24198" spans="1:5" ht="13.5" customHeight="1">
      <c r="A24198" t="s">
        <v>4364</v>
      </c>
      <c r="B24198" t="str">
        <f t="shared" si="378"/>
        <v>F-29---62</v>
      </c>
      <c r="C24198" t="s">
        <v>5952</v>
      </c>
      <c r="D24198" t="s">
        <v>891</v>
      </c>
      <c r="E24198">
        <v>62</v>
      </c>
    </row>
    <row r="24199" spans="1:5" ht="13.5" customHeight="1">
      <c r="A24199" t="s">
        <v>4364</v>
      </c>
      <c r="B24199" t="str">
        <f t="shared" si="378"/>
        <v>F-29---63</v>
      </c>
      <c r="C24199" t="s">
        <v>5998</v>
      </c>
      <c r="D24199" t="s">
        <v>1201</v>
      </c>
      <c r="E24199">
        <v>63</v>
      </c>
    </row>
    <row r="24200" spans="1:5" ht="13.5" customHeight="1">
      <c r="A24200" t="s">
        <v>4364</v>
      </c>
      <c r="B24200" t="str">
        <f t="shared" si="378"/>
        <v>F-29---64</v>
      </c>
      <c r="C24200" t="s">
        <v>5937</v>
      </c>
      <c r="D24200" t="s">
        <v>849</v>
      </c>
      <c r="E24200">
        <v>64</v>
      </c>
    </row>
    <row r="24201" spans="1:5" ht="13.5" customHeight="1">
      <c r="A24201" t="s">
        <v>4364</v>
      </c>
      <c r="B24201" t="str">
        <f t="shared" si="378"/>
        <v>F-29---65</v>
      </c>
      <c r="C24201" t="s">
        <v>5941</v>
      </c>
      <c r="D24201" t="s">
        <v>861</v>
      </c>
      <c r="E24201">
        <v>65</v>
      </c>
    </row>
    <row r="24202" spans="1:5" ht="13.5" customHeight="1">
      <c r="A24202" t="s">
        <v>4364</v>
      </c>
      <c r="B24202" t="str">
        <f t="shared" si="378"/>
        <v>F-29---66</v>
      </c>
      <c r="C24202" t="s">
        <v>5954</v>
      </c>
      <c r="D24202" t="s">
        <v>1166</v>
      </c>
      <c r="E24202">
        <v>66</v>
      </c>
    </row>
    <row r="24203" spans="1:5" ht="13.5" customHeight="1">
      <c r="A24203" t="s">
        <v>4364</v>
      </c>
      <c r="B24203" t="str">
        <f t="shared" si="378"/>
        <v>F-29---67</v>
      </c>
      <c r="C24203" t="s">
        <v>5957</v>
      </c>
      <c r="D24203" t="s">
        <v>913</v>
      </c>
      <c r="E24203">
        <v>67</v>
      </c>
    </row>
    <row r="24204" spans="1:5">
      <c r="A24204" t="s">
        <v>4364</v>
      </c>
      <c r="B24204" t="str">
        <f t="shared" si="378"/>
        <v>F-29---68</v>
      </c>
      <c r="C24204" t="s">
        <v>5991</v>
      </c>
      <c r="D24204" t="s">
        <v>1092</v>
      </c>
      <c r="E24204">
        <v>68</v>
      </c>
    </row>
    <row r="24205" spans="1:5">
      <c r="A24205" t="s">
        <v>4364</v>
      </c>
      <c r="B24205" t="str">
        <f t="shared" si="378"/>
        <v>F-29---69</v>
      </c>
      <c r="C24205" t="s">
        <v>5992</v>
      </c>
      <c r="D24205" t="s">
        <v>1101</v>
      </c>
      <c r="E24205">
        <v>69</v>
      </c>
    </row>
    <row r="24206" spans="1:5" ht="13.5" customHeight="1">
      <c r="A24206" t="s">
        <v>4364</v>
      </c>
      <c r="B24206" t="str">
        <f t="shared" si="378"/>
        <v>F-29---70</v>
      </c>
      <c r="C24206" t="s">
        <v>6005</v>
      </c>
      <c r="D24206" t="s">
        <v>1237</v>
      </c>
      <c r="E24206">
        <v>70</v>
      </c>
    </row>
    <row r="24207" spans="1:5" ht="13.5" customHeight="1">
      <c r="A24207" t="s">
        <v>4364</v>
      </c>
      <c r="B24207" t="str">
        <f t="shared" si="378"/>
        <v>F-29---71</v>
      </c>
      <c r="C24207" t="s">
        <v>5924</v>
      </c>
      <c r="D24207" t="s">
        <v>726</v>
      </c>
      <c r="E24207">
        <v>71</v>
      </c>
    </row>
    <row r="24208" spans="1:5" ht="13.5" customHeight="1">
      <c r="A24208" t="s">
        <v>4364</v>
      </c>
      <c r="B24208" t="str">
        <f t="shared" si="378"/>
        <v>F-29---72</v>
      </c>
      <c r="C24208" t="s">
        <v>5975</v>
      </c>
      <c r="D24208" t="s">
        <v>994</v>
      </c>
      <c r="E24208">
        <v>72</v>
      </c>
    </row>
    <row r="24209" spans="1:5" ht="13.5" customHeight="1">
      <c r="A24209" t="s">
        <v>4364</v>
      </c>
      <c r="B24209" t="str">
        <f t="shared" si="378"/>
        <v>F-29---73</v>
      </c>
      <c r="C24209" t="s">
        <v>5942</v>
      </c>
      <c r="D24209" t="s">
        <v>1400</v>
      </c>
      <c r="E24209">
        <v>73</v>
      </c>
    </row>
    <row r="24210" spans="1:5" ht="13.5" customHeight="1">
      <c r="A24210" t="s">
        <v>4364</v>
      </c>
      <c r="B24210" t="str">
        <f t="shared" si="378"/>
        <v>F-29---74</v>
      </c>
      <c r="C24210" t="s">
        <v>5999</v>
      </c>
      <c r="D24210" t="s">
        <v>1371</v>
      </c>
      <c r="E24210">
        <v>74</v>
      </c>
    </row>
    <row r="24211" spans="1:5" ht="13.5" customHeight="1">
      <c r="A24211" t="s">
        <v>4365</v>
      </c>
      <c r="B24211" t="str">
        <f t="shared" si="378"/>
        <v>F-30---1</v>
      </c>
      <c r="C24211" t="s">
        <v>4234</v>
      </c>
      <c r="D24211" t="s">
        <v>1464</v>
      </c>
      <c r="E24211">
        <v>1</v>
      </c>
    </row>
    <row r="24212" spans="1:5" ht="13.5" customHeight="1">
      <c r="A24212" t="s">
        <v>4365</v>
      </c>
      <c r="B24212" t="str">
        <f t="shared" si="378"/>
        <v>F-30---2</v>
      </c>
      <c r="C24212" t="s">
        <v>4216</v>
      </c>
      <c r="D24212" t="s">
        <v>1464</v>
      </c>
      <c r="E24212">
        <v>2</v>
      </c>
    </row>
    <row r="24213" spans="1:5" ht="13.5" customHeight="1">
      <c r="A24213" t="s">
        <v>4365</v>
      </c>
      <c r="B24213" t="str">
        <f t="shared" si="378"/>
        <v>F-30---3</v>
      </c>
      <c r="C24213" t="s">
        <v>4216</v>
      </c>
      <c r="D24213" t="s">
        <v>1126</v>
      </c>
      <c r="E24213">
        <v>3</v>
      </c>
    </row>
    <row r="24214" spans="1:5" ht="13.5" customHeight="1">
      <c r="A24214" t="s">
        <v>4365</v>
      </c>
      <c r="B24214" t="str">
        <f t="shared" si="378"/>
        <v>F-30---4</v>
      </c>
      <c r="C24214" t="s">
        <v>4216</v>
      </c>
      <c r="D24214" t="s">
        <v>1214</v>
      </c>
      <c r="E24214">
        <v>4</v>
      </c>
    </row>
    <row r="24215" spans="1:5" ht="13.5" customHeight="1">
      <c r="A24215" t="s">
        <v>4365</v>
      </c>
      <c r="B24215" t="str">
        <f t="shared" si="378"/>
        <v>F-30---5</v>
      </c>
      <c r="C24215" t="s">
        <v>4216</v>
      </c>
      <c r="D24215" t="s">
        <v>924</v>
      </c>
      <c r="E24215">
        <v>5</v>
      </c>
    </row>
    <row r="24216" spans="1:5" ht="13.5" customHeight="1">
      <c r="A24216" t="s">
        <v>4365</v>
      </c>
      <c r="B24216" t="str">
        <f t="shared" si="378"/>
        <v>F-30---6</v>
      </c>
      <c r="C24216" t="s">
        <v>4216</v>
      </c>
      <c r="D24216" t="s">
        <v>1148</v>
      </c>
      <c r="E24216">
        <v>6</v>
      </c>
    </row>
    <row r="24217" spans="1:5" ht="13.5" customHeight="1">
      <c r="A24217" t="s">
        <v>4365</v>
      </c>
      <c r="B24217" t="str">
        <f t="shared" si="378"/>
        <v>F-30---7</v>
      </c>
      <c r="C24217" t="s">
        <v>4218</v>
      </c>
      <c r="D24217" t="s">
        <v>1286</v>
      </c>
      <c r="E24217">
        <v>7</v>
      </c>
    </row>
    <row r="24218" spans="1:5" ht="13.5" customHeight="1">
      <c r="A24218" t="s">
        <v>4365</v>
      </c>
      <c r="B24218" t="str">
        <f t="shared" si="378"/>
        <v>F-30---8</v>
      </c>
      <c r="C24218" t="s">
        <v>4260</v>
      </c>
      <c r="D24218" t="s">
        <v>1143</v>
      </c>
      <c r="E24218">
        <v>8</v>
      </c>
    </row>
    <row r="24219" spans="1:5" ht="13.5" customHeight="1">
      <c r="A24219" t="s">
        <v>4365</v>
      </c>
      <c r="B24219" t="str">
        <f t="shared" si="378"/>
        <v>F-30---9</v>
      </c>
      <c r="C24219" t="s">
        <v>4222</v>
      </c>
      <c r="D24219" t="s">
        <v>856</v>
      </c>
      <c r="E24219">
        <v>9</v>
      </c>
    </row>
    <row r="24220" spans="1:5" ht="13.5" customHeight="1">
      <c r="A24220" t="s">
        <v>4365</v>
      </c>
      <c r="B24220" t="str">
        <f t="shared" si="378"/>
        <v>F-30---10</v>
      </c>
      <c r="C24220" t="s">
        <v>4230</v>
      </c>
      <c r="D24220" t="s">
        <v>937</v>
      </c>
      <c r="E24220">
        <v>10</v>
      </c>
    </row>
    <row r="24221" spans="1:5" ht="13.5" customHeight="1">
      <c r="A24221" t="s">
        <v>4365</v>
      </c>
      <c r="B24221" t="str">
        <f t="shared" si="378"/>
        <v>F-30---11</v>
      </c>
      <c r="C24221" t="s">
        <v>4259</v>
      </c>
      <c r="D24221" t="s">
        <v>1127</v>
      </c>
      <c r="E24221">
        <v>11</v>
      </c>
    </row>
    <row r="24222" spans="1:5" ht="13.5" customHeight="1">
      <c r="A24222" t="s">
        <v>4365</v>
      </c>
      <c r="B24222" t="str">
        <f t="shared" si="378"/>
        <v>F-30---12</v>
      </c>
      <c r="C24222" t="s">
        <v>4264</v>
      </c>
      <c r="D24222" t="s">
        <v>1404</v>
      </c>
      <c r="E24222">
        <v>12</v>
      </c>
    </row>
    <row r="24223" spans="1:5" ht="13.5" customHeight="1">
      <c r="A24223" t="s">
        <v>4365</v>
      </c>
      <c r="B24223" t="str">
        <f t="shared" si="378"/>
        <v>F-30---13</v>
      </c>
      <c r="C24223" t="s">
        <v>4256</v>
      </c>
      <c r="D24223" t="s">
        <v>1335</v>
      </c>
      <c r="E24223">
        <v>13</v>
      </c>
    </row>
    <row r="24224" spans="1:5" ht="13.5" customHeight="1">
      <c r="A24224" t="s">
        <v>4365</v>
      </c>
      <c r="B24224" t="str">
        <f t="shared" si="378"/>
        <v>F-30---14</v>
      </c>
      <c r="C24224" t="s">
        <v>4248</v>
      </c>
      <c r="D24224" t="s">
        <v>1128</v>
      </c>
      <c r="E24224">
        <v>14</v>
      </c>
    </row>
    <row r="24225" spans="1:5" ht="13.5" customHeight="1">
      <c r="A24225" t="s">
        <v>4365</v>
      </c>
      <c r="B24225" t="str">
        <f t="shared" si="378"/>
        <v>F-30---15</v>
      </c>
      <c r="C24225" t="s">
        <v>4274</v>
      </c>
      <c r="D24225" t="s">
        <v>1368</v>
      </c>
      <c r="E24225">
        <v>15</v>
      </c>
    </row>
    <row r="24226" spans="1:5" ht="13.5" customHeight="1">
      <c r="A24226" t="s">
        <v>4365</v>
      </c>
      <c r="B24226" t="str">
        <f t="shared" si="378"/>
        <v>F-30---16</v>
      </c>
      <c r="C24226" t="s">
        <v>4290</v>
      </c>
      <c r="D24226" t="s">
        <v>947</v>
      </c>
      <c r="E24226">
        <v>16</v>
      </c>
    </row>
    <row r="24227" spans="1:5" ht="13.5" customHeight="1">
      <c r="A24227" t="s">
        <v>4365</v>
      </c>
      <c r="B24227" t="str">
        <f t="shared" si="378"/>
        <v>F-30---17</v>
      </c>
      <c r="C24227" t="s">
        <v>4251</v>
      </c>
      <c r="D24227" t="s">
        <v>1172</v>
      </c>
      <c r="E24227">
        <v>17</v>
      </c>
    </row>
    <row r="24228" spans="1:5" ht="13.5" customHeight="1">
      <c r="A24228" t="s">
        <v>4365</v>
      </c>
      <c r="B24228" t="str">
        <f t="shared" si="378"/>
        <v>F-30---18</v>
      </c>
      <c r="C24228" t="s">
        <v>4298</v>
      </c>
      <c r="D24228" t="s">
        <v>796</v>
      </c>
      <c r="E24228">
        <v>18</v>
      </c>
    </row>
    <row r="24229" spans="1:5" ht="13.5" customHeight="1">
      <c r="A24229" t="s">
        <v>4365</v>
      </c>
      <c r="B24229" t="str">
        <f t="shared" si="378"/>
        <v>F-30---19</v>
      </c>
      <c r="C24229" t="s">
        <v>729</v>
      </c>
      <c r="D24229" t="s">
        <v>867</v>
      </c>
      <c r="E24229">
        <v>19</v>
      </c>
    </row>
    <row r="24230" spans="1:5" ht="13.5" customHeight="1">
      <c r="A24230" t="s">
        <v>4365</v>
      </c>
      <c r="B24230" t="str">
        <f t="shared" si="378"/>
        <v>F-30---20</v>
      </c>
      <c r="C24230" t="s">
        <v>1017</v>
      </c>
      <c r="D24230" t="s">
        <v>796</v>
      </c>
      <c r="E24230">
        <v>20</v>
      </c>
    </row>
    <row r="24231" spans="1:5" ht="13.5" customHeight="1">
      <c r="A24231" t="s">
        <v>4365</v>
      </c>
      <c r="B24231" t="str">
        <f t="shared" si="378"/>
        <v>F-30---21</v>
      </c>
      <c r="C24231" t="s">
        <v>731</v>
      </c>
      <c r="D24231" t="s">
        <v>800</v>
      </c>
      <c r="E24231">
        <v>21</v>
      </c>
    </row>
    <row r="24232" spans="1:5" ht="13.5" customHeight="1">
      <c r="A24232" t="s">
        <v>4365</v>
      </c>
      <c r="B24232" t="str">
        <f t="shared" si="378"/>
        <v>F-30---22</v>
      </c>
      <c r="C24232" t="s">
        <v>735</v>
      </c>
      <c r="D24232" t="s">
        <v>744</v>
      </c>
      <c r="E24232">
        <v>22</v>
      </c>
    </row>
    <row r="24233" spans="1:5" ht="13.5" customHeight="1">
      <c r="A24233" t="s">
        <v>4365</v>
      </c>
      <c r="B24233" t="str">
        <f t="shared" si="378"/>
        <v>F-30---23</v>
      </c>
      <c r="C24233" t="s">
        <v>887</v>
      </c>
      <c r="D24233" t="s">
        <v>992</v>
      </c>
      <c r="E24233">
        <v>23</v>
      </c>
    </row>
    <row r="24234" spans="1:5" ht="13.5" customHeight="1">
      <c r="A24234" t="s">
        <v>4365</v>
      </c>
      <c r="B24234" t="str">
        <f t="shared" si="378"/>
        <v>F-30---24</v>
      </c>
      <c r="C24234" t="s">
        <v>739</v>
      </c>
      <c r="D24234" t="s">
        <v>736</v>
      </c>
      <c r="E24234">
        <v>24</v>
      </c>
    </row>
    <row r="24235" spans="1:5" ht="13.5" customHeight="1">
      <c r="A24235" t="s">
        <v>4365</v>
      </c>
      <c r="B24235" t="str">
        <f t="shared" si="378"/>
        <v>F-30---25</v>
      </c>
      <c r="C24235" t="s">
        <v>888</v>
      </c>
      <c r="D24235" t="s">
        <v>1073</v>
      </c>
      <c r="E24235">
        <v>25</v>
      </c>
    </row>
    <row r="24236" spans="1:5" ht="13.5" customHeight="1">
      <c r="A24236" t="s">
        <v>4365</v>
      </c>
      <c r="B24236" t="str">
        <f t="shared" si="378"/>
        <v>F-30---26</v>
      </c>
      <c r="C24236" t="s">
        <v>858</v>
      </c>
      <c r="D24236" t="s">
        <v>740</v>
      </c>
      <c r="E24236">
        <v>26</v>
      </c>
    </row>
    <row r="24237" spans="1:5" ht="13.5" customHeight="1">
      <c r="A24237" t="s">
        <v>4365</v>
      </c>
      <c r="B24237" t="str">
        <f t="shared" si="378"/>
        <v>F-30---27</v>
      </c>
      <c r="C24237" t="s">
        <v>743</v>
      </c>
      <c r="D24237" t="s">
        <v>754</v>
      </c>
      <c r="E24237">
        <v>27</v>
      </c>
    </row>
    <row r="24238" spans="1:5" ht="13.5" customHeight="1">
      <c r="A24238" t="s">
        <v>4365</v>
      </c>
      <c r="B24238" t="str">
        <f t="shared" si="378"/>
        <v>F-30---28</v>
      </c>
      <c r="C24238" t="s">
        <v>987</v>
      </c>
      <c r="D24238" t="s">
        <v>1263</v>
      </c>
      <c r="E24238">
        <v>28</v>
      </c>
    </row>
    <row r="24239" spans="1:5" ht="13.5" customHeight="1">
      <c r="A24239" t="s">
        <v>4365</v>
      </c>
      <c r="B24239" t="str">
        <f t="shared" si="378"/>
        <v>F-30---29</v>
      </c>
      <c r="C24239" t="s">
        <v>989</v>
      </c>
      <c r="D24239" t="s">
        <v>738</v>
      </c>
      <c r="E24239">
        <v>29</v>
      </c>
    </row>
    <row r="24240" spans="1:5" ht="13.5" customHeight="1">
      <c r="A24240" t="s">
        <v>4365</v>
      </c>
      <c r="B24240" t="str">
        <f t="shared" si="378"/>
        <v>F-30---30</v>
      </c>
      <c r="C24240" t="s">
        <v>799</v>
      </c>
      <c r="D24240" t="s">
        <v>809</v>
      </c>
      <c r="E24240">
        <v>30</v>
      </c>
    </row>
    <row r="24241" spans="1:5" ht="13.5" customHeight="1">
      <c r="A24241" t="s">
        <v>4365</v>
      </c>
      <c r="B24241" t="str">
        <f t="shared" si="378"/>
        <v>F-30---31</v>
      </c>
      <c r="C24241" t="s">
        <v>747</v>
      </c>
      <c r="D24241" t="s">
        <v>1154</v>
      </c>
      <c r="E24241">
        <v>31</v>
      </c>
    </row>
    <row r="24242" spans="1:5" ht="13.5" customHeight="1">
      <c r="A24242" t="s">
        <v>4365</v>
      </c>
      <c r="B24242" t="str">
        <f t="shared" si="378"/>
        <v>F-30---32</v>
      </c>
      <c r="C24242" t="s">
        <v>1019</v>
      </c>
      <c r="D24242" t="s">
        <v>734</v>
      </c>
      <c r="E24242">
        <v>32</v>
      </c>
    </row>
    <row r="24243" spans="1:5" ht="13.5" customHeight="1">
      <c r="A24243" t="s">
        <v>4365</v>
      </c>
      <c r="B24243" t="str">
        <f t="shared" si="378"/>
        <v>F-30---33</v>
      </c>
      <c r="C24243" t="s">
        <v>822</v>
      </c>
      <c r="D24243" t="s">
        <v>833</v>
      </c>
      <c r="E24243">
        <v>33</v>
      </c>
    </row>
    <row r="24244" spans="1:5" ht="13.5" customHeight="1">
      <c r="A24244" t="s">
        <v>4365</v>
      </c>
      <c r="B24244" t="str">
        <f t="shared" si="378"/>
        <v>F-30---34</v>
      </c>
      <c r="C24244" t="s">
        <v>824</v>
      </c>
      <c r="D24244" t="s">
        <v>752</v>
      </c>
      <c r="E24244">
        <v>34</v>
      </c>
    </row>
    <row r="24245" spans="1:5" ht="13.5" customHeight="1">
      <c r="A24245" t="s">
        <v>4365</v>
      </c>
      <c r="B24245" t="str">
        <f t="shared" si="378"/>
        <v>F-30---35</v>
      </c>
      <c r="C24245" t="s">
        <v>826</v>
      </c>
      <c r="D24245" t="s">
        <v>1079</v>
      </c>
      <c r="E24245">
        <v>35</v>
      </c>
    </row>
    <row r="24246" spans="1:5" ht="13.5" customHeight="1">
      <c r="A24246" t="s">
        <v>4365</v>
      </c>
      <c r="B24246" t="str">
        <f t="shared" si="378"/>
        <v>F-30---36</v>
      </c>
      <c r="C24246" t="s">
        <v>1005</v>
      </c>
      <c r="D24246" t="s">
        <v>1105</v>
      </c>
      <c r="E24246">
        <v>36</v>
      </c>
    </row>
    <row r="24247" spans="1:5" ht="13.5" customHeight="1">
      <c r="A24247" t="s">
        <v>4365</v>
      </c>
      <c r="B24247" t="str">
        <f t="shared" si="378"/>
        <v>F-30---37</v>
      </c>
      <c r="C24247" t="s">
        <v>836</v>
      </c>
      <c r="D24247" t="s">
        <v>835</v>
      </c>
      <c r="E24247">
        <v>37</v>
      </c>
    </row>
    <row r="24248" spans="1:5" ht="13.5" customHeight="1">
      <c r="A24248" t="s">
        <v>4365</v>
      </c>
      <c r="B24248" t="str">
        <f t="shared" si="378"/>
        <v>F-30---38</v>
      </c>
      <c r="C24248" t="s">
        <v>1253</v>
      </c>
      <c r="D24248" t="s">
        <v>1228</v>
      </c>
      <c r="E24248">
        <v>38</v>
      </c>
    </row>
    <row r="24249" spans="1:5" ht="13.5" customHeight="1">
      <c r="A24249" t="s">
        <v>4365</v>
      </c>
      <c r="B24249" t="str">
        <f t="shared" si="378"/>
        <v>F-30---39</v>
      </c>
      <c r="C24249" t="s">
        <v>1096</v>
      </c>
      <c r="D24249" t="s">
        <v>1215</v>
      </c>
      <c r="E24249">
        <v>39</v>
      </c>
    </row>
    <row r="24250" spans="1:5" ht="13.5" customHeight="1">
      <c r="A24250" t="s">
        <v>4365</v>
      </c>
      <c r="B24250" t="str">
        <f t="shared" si="378"/>
        <v>F-30---40</v>
      </c>
      <c r="C24250" t="s">
        <v>1102</v>
      </c>
      <c r="D24250" t="s">
        <v>1190</v>
      </c>
      <c r="E24250">
        <v>40</v>
      </c>
    </row>
    <row r="24251" spans="1:5" ht="13.5" customHeight="1">
      <c r="A24251" t="s">
        <v>4365</v>
      </c>
      <c r="B24251" t="str">
        <f t="shared" si="378"/>
        <v>F-30---41</v>
      </c>
      <c r="C24251" t="s">
        <v>1055</v>
      </c>
      <c r="D24251" t="s">
        <v>1324</v>
      </c>
      <c r="E24251">
        <v>41</v>
      </c>
    </row>
    <row r="24252" spans="1:5" ht="13.5" customHeight="1">
      <c r="A24252" t="s">
        <v>4365</v>
      </c>
      <c r="B24252" t="str">
        <f t="shared" si="378"/>
        <v>F-30---42</v>
      </c>
      <c r="C24252" t="s">
        <v>868</v>
      </c>
      <c r="D24252" t="s">
        <v>758</v>
      </c>
      <c r="E24252">
        <v>42</v>
      </c>
    </row>
    <row r="24253" spans="1:5" ht="13.5" customHeight="1">
      <c r="A24253" t="s">
        <v>4365</v>
      </c>
      <c r="B24253" t="str">
        <f t="shared" si="378"/>
        <v>F-30---43</v>
      </c>
      <c r="C24253" t="s">
        <v>944</v>
      </c>
      <c r="D24253" t="s">
        <v>1144</v>
      </c>
      <c r="E24253">
        <v>43</v>
      </c>
    </row>
    <row r="24254" spans="1:5" ht="13.5" customHeight="1">
      <c r="A24254" t="s">
        <v>4365</v>
      </c>
      <c r="B24254" t="str">
        <f t="shared" si="378"/>
        <v>F-30---44</v>
      </c>
      <c r="C24254" t="s">
        <v>803</v>
      </c>
      <c r="D24254" t="s">
        <v>941</v>
      </c>
      <c r="E24254">
        <v>44</v>
      </c>
    </row>
    <row r="24255" spans="1:5" ht="13.5" customHeight="1">
      <c r="A24255" t="s">
        <v>4365</v>
      </c>
      <c r="B24255" t="str">
        <f t="shared" si="378"/>
        <v>F-30---45</v>
      </c>
      <c r="C24255" t="s">
        <v>767</v>
      </c>
      <c r="D24255" t="s">
        <v>1368</v>
      </c>
      <c r="E24255">
        <v>45</v>
      </c>
    </row>
    <row r="24256" spans="1:5" ht="13.5" customHeight="1">
      <c r="A24256" t="s">
        <v>4365</v>
      </c>
      <c r="B24256" t="str">
        <f t="shared" si="378"/>
        <v>F-30---46</v>
      </c>
      <c r="C24256" t="s">
        <v>1011</v>
      </c>
      <c r="D24256" t="s">
        <v>856</v>
      </c>
      <c r="E24256">
        <v>46</v>
      </c>
    </row>
    <row r="24257" spans="1:5" ht="13.5" customHeight="1">
      <c r="A24257" t="s">
        <v>4365</v>
      </c>
      <c r="B24257" t="str">
        <f t="shared" si="378"/>
        <v>F-30---47</v>
      </c>
      <c r="C24257" t="s">
        <v>5947</v>
      </c>
      <c r="D24257" t="s">
        <v>884</v>
      </c>
      <c r="E24257">
        <v>47</v>
      </c>
    </row>
    <row r="24258" spans="1:5" ht="13.5" customHeight="1">
      <c r="A24258" t="s">
        <v>4365</v>
      </c>
      <c r="B24258" t="str">
        <f t="shared" si="378"/>
        <v>F-30---48</v>
      </c>
      <c r="C24258" t="s">
        <v>5948</v>
      </c>
      <c r="D24258" t="s">
        <v>886</v>
      </c>
      <c r="E24258">
        <v>48</v>
      </c>
    </row>
    <row r="24259" spans="1:5" ht="13.5" customHeight="1">
      <c r="A24259" t="s">
        <v>4365</v>
      </c>
      <c r="B24259" t="str">
        <f t="shared" ref="B24259:B24322" si="379">A24259&amp;"---"&amp;E24259</f>
        <v>F-30---49</v>
      </c>
      <c r="C24259" t="s">
        <v>5967</v>
      </c>
      <c r="D24259" t="s">
        <v>986</v>
      </c>
      <c r="E24259">
        <v>49</v>
      </c>
    </row>
    <row r="24260" spans="1:5" ht="13.5" customHeight="1">
      <c r="A24260" t="s">
        <v>4365</v>
      </c>
      <c r="B24260" t="str">
        <f t="shared" si="379"/>
        <v>F-30---50</v>
      </c>
      <c r="C24260" t="s">
        <v>5968</v>
      </c>
      <c r="D24260" t="s">
        <v>988</v>
      </c>
      <c r="E24260">
        <v>50</v>
      </c>
    </row>
    <row r="24261" spans="1:5" ht="13.5" customHeight="1">
      <c r="A24261" t="s">
        <v>4365</v>
      </c>
      <c r="B24261" t="str">
        <f t="shared" si="379"/>
        <v>F-30---51</v>
      </c>
      <c r="C24261" t="s">
        <v>5961</v>
      </c>
      <c r="D24261" t="s">
        <v>935</v>
      </c>
      <c r="E24261">
        <v>51</v>
      </c>
    </row>
    <row r="24262" spans="1:5" ht="13.5" customHeight="1">
      <c r="A24262" t="s">
        <v>4365</v>
      </c>
      <c r="B24262" t="str">
        <f t="shared" si="379"/>
        <v>F-30---52</v>
      </c>
      <c r="C24262" t="s">
        <v>5969</v>
      </c>
      <c r="D24262" t="s">
        <v>961</v>
      </c>
      <c r="E24262">
        <v>52</v>
      </c>
    </row>
    <row r="24263" spans="1:5" ht="13.5" customHeight="1">
      <c r="A24263" t="s">
        <v>4365</v>
      </c>
      <c r="B24263" t="str">
        <f t="shared" si="379"/>
        <v>F-30---53</v>
      </c>
      <c r="C24263" t="s">
        <v>5915</v>
      </c>
      <c r="D24263" t="s">
        <v>772</v>
      </c>
      <c r="E24263">
        <v>53</v>
      </c>
    </row>
    <row r="24264" spans="1:5" ht="13.5" customHeight="1">
      <c r="A24264" t="s">
        <v>4365</v>
      </c>
      <c r="B24264" t="str">
        <f t="shared" si="379"/>
        <v>F-30---54</v>
      </c>
      <c r="C24264" t="s">
        <v>5977</v>
      </c>
      <c r="D24264" t="s">
        <v>1069</v>
      </c>
      <c r="E24264">
        <v>54</v>
      </c>
    </row>
    <row r="24265" spans="1:5" ht="13.5" customHeight="1">
      <c r="A24265" t="s">
        <v>4365</v>
      </c>
      <c r="B24265" t="str">
        <f t="shared" si="379"/>
        <v>F-30---55</v>
      </c>
      <c r="C24265" t="s">
        <v>5917</v>
      </c>
      <c r="D24265" t="s">
        <v>789</v>
      </c>
      <c r="E24265">
        <v>55</v>
      </c>
    </row>
    <row r="24266" spans="1:5" ht="13.5" customHeight="1">
      <c r="A24266" t="s">
        <v>4365</v>
      </c>
      <c r="B24266" t="str">
        <f t="shared" si="379"/>
        <v>F-30---56</v>
      </c>
      <c r="C24266" t="s">
        <v>5918</v>
      </c>
      <c r="D24266" t="s">
        <v>770</v>
      </c>
      <c r="E24266">
        <v>56</v>
      </c>
    </row>
    <row r="24267" spans="1:5" ht="13.5" customHeight="1">
      <c r="A24267" t="s">
        <v>4365</v>
      </c>
      <c r="B24267" t="str">
        <f t="shared" si="379"/>
        <v>F-30---57</v>
      </c>
      <c r="C24267" t="s">
        <v>5963</v>
      </c>
      <c r="D24267" t="s">
        <v>937</v>
      </c>
      <c r="E24267">
        <v>57</v>
      </c>
    </row>
    <row r="24268" spans="1:5" ht="13.5" customHeight="1">
      <c r="A24268" t="s">
        <v>4365</v>
      </c>
      <c r="B24268" t="str">
        <f t="shared" si="379"/>
        <v>F-30---58</v>
      </c>
      <c r="C24268" t="s">
        <v>5978</v>
      </c>
      <c r="D24268" t="s">
        <v>1191</v>
      </c>
      <c r="E24268">
        <v>58</v>
      </c>
    </row>
    <row r="24269" spans="1:5">
      <c r="A24269" t="s">
        <v>4365</v>
      </c>
      <c r="B24269" t="str">
        <f t="shared" si="379"/>
        <v>F-30---59</v>
      </c>
      <c r="C24269" t="s">
        <v>5933</v>
      </c>
      <c r="D24269" t="s">
        <v>855</v>
      </c>
      <c r="E24269">
        <v>59</v>
      </c>
    </row>
    <row r="24270" spans="1:5" ht="13.5" customHeight="1">
      <c r="A24270" t="s">
        <v>4365</v>
      </c>
      <c r="B24270" t="str">
        <f t="shared" si="379"/>
        <v>F-30---60</v>
      </c>
      <c r="C24270" t="s">
        <v>5984</v>
      </c>
      <c r="D24270" t="s">
        <v>1232</v>
      </c>
      <c r="E24270">
        <v>60</v>
      </c>
    </row>
    <row r="24271" spans="1:5" ht="13.5" customHeight="1">
      <c r="A24271" t="s">
        <v>4365</v>
      </c>
      <c r="B24271" t="str">
        <f t="shared" si="379"/>
        <v>F-30---61</v>
      </c>
      <c r="C24271" t="s">
        <v>5986</v>
      </c>
      <c r="D24271" t="s">
        <v>1126</v>
      </c>
      <c r="E24271">
        <v>61</v>
      </c>
    </row>
    <row r="24272" spans="1:5" ht="13.5" customHeight="1">
      <c r="A24272" t="s">
        <v>4365</v>
      </c>
      <c r="B24272" t="str">
        <f t="shared" si="379"/>
        <v>F-30---62</v>
      </c>
      <c r="C24272" t="s">
        <v>5979</v>
      </c>
      <c r="D24272" t="s">
        <v>1071</v>
      </c>
      <c r="E24272">
        <v>62</v>
      </c>
    </row>
    <row r="24273" spans="1:5" ht="13.5" customHeight="1">
      <c r="A24273" t="s">
        <v>4365</v>
      </c>
      <c r="B24273" t="str">
        <f t="shared" si="379"/>
        <v>F-30---63</v>
      </c>
      <c r="C24273" t="s">
        <v>5941</v>
      </c>
      <c r="D24273" t="s">
        <v>861</v>
      </c>
      <c r="E24273">
        <v>63</v>
      </c>
    </row>
    <row r="24274" spans="1:5" ht="13.5" customHeight="1">
      <c r="A24274" t="s">
        <v>4365</v>
      </c>
      <c r="B24274" t="str">
        <f t="shared" si="379"/>
        <v>F-30---64</v>
      </c>
      <c r="C24274" t="s">
        <v>5924</v>
      </c>
      <c r="D24274" t="s">
        <v>726</v>
      </c>
      <c r="E24274">
        <v>64</v>
      </c>
    </row>
    <row r="24275" spans="1:5" ht="13.5" customHeight="1">
      <c r="A24275" t="s">
        <v>4365</v>
      </c>
      <c r="B24275" t="str">
        <f t="shared" si="379"/>
        <v>F-30---65</v>
      </c>
      <c r="C24275" t="s">
        <v>5988</v>
      </c>
      <c r="D24275" t="s">
        <v>1133</v>
      </c>
      <c r="E24275">
        <v>65</v>
      </c>
    </row>
    <row r="24276" spans="1:5" ht="13.5" customHeight="1">
      <c r="A24276" t="s">
        <v>4366</v>
      </c>
      <c r="B24276" t="str">
        <f t="shared" si="379"/>
        <v>F-31---1</v>
      </c>
      <c r="C24276" t="s">
        <v>4216</v>
      </c>
      <c r="D24276" t="s">
        <v>1127</v>
      </c>
      <c r="E24276">
        <v>1</v>
      </c>
    </row>
    <row r="24277" spans="1:5" ht="13.5" customHeight="1">
      <c r="A24277" t="s">
        <v>4366</v>
      </c>
      <c r="B24277" t="str">
        <f t="shared" si="379"/>
        <v>F-31---2</v>
      </c>
      <c r="C24277" t="s">
        <v>4216</v>
      </c>
      <c r="D24277" t="s">
        <v>1175</v>
      </c>
      <c r="E24277">
        <v>2</v>
      </c>
    </row>
    <row r="24278" spans="1:5" ht="13.5" customHeight="1">
      <c r="A24278" t="s">
        <v>4366</v>
      </c>
      <c r="B24278" t="str">
        <f t="shared" si="379"/>
        <v>F-31---3</v>
      </c>
      <c r="C24278" t="s">
        <v>4216</v>
      </c>
      <c r="D24278" t="s">
        <v>990</v>
      </c>
      <c r="E24278">
        <v>3</v>
      </c>
    </row>
    <row r="24279" spans="1:5" ht="13.5" customHeight="1">
      <c r="A24279" t="s">
        <v>4366</v>
      </c>
      <c r="B24279" t="str">
        <f t="shared" si="379"/>
        <v>F-31---4</v>
      </c>
      <c r="C24279" t="s">
        <v>4216</v>
      </c>
      <c r="D24279" t="s">
        <v>1129</v>
      </c>
      <c r="E24279">
        <v>4</v>
      </c>
    </row>
    <row r="24280" spans="1:5" ht="13.5" customHeight="1">
      <c r="A24280" t="s">
        <v>4366</v>
      </c>
      <c r="B24280" t="str">
        <f t="shared" si="379"/>
        <v>F-31---5</v>
      </c>
      <c r="C24280" t="s">
        <v>4216</v>
      </c>
      <c r="D24280" t="s">
        <v>848</v>
      </c>
      <c r="E24280">
        <v>5</v>
      </c>
    </row>
    <row r="24281" spans="1:5" ht="13.5" customHeight="1">
      <c r="A24281" t="s">
        <v>4366</v>
      </c>
      <c r="B24281" t="str">
        <f t="shared" si="379"/>
        <v>F-31---6</v>
      </c>
      <c r="C24281" t="s">
        <v>4216</v>
      </c>
      <c r="D24281" t="s">
        <v>924</v>
      </c>
      <c r="E24281">
        <v>6</v>
      </c>
    </row>
    <row r="24282" spans="1:5" ht="13.5" customHeight="1">
      <c r="A24282" t="s">
        <v>4366</v>
      </c>
      <c r="B24282" t="str">
        <f t="shared" si="379"/>
        <v>F-31---7</v>
      </c>
      <c r="C24282" t="s">
        <v>4269</v>
      </c>
      <c r="D24282" t="s">
        <v>1249</v>
      </c>
      <c r="E24282">
        <v>7</v>
      </c>
    </row>
    <row r="24283" spans="1:5" ht="13.5" customHeight="1">
      <c r="A24283" t="s">
        <v>4366</v>
      </c>
      <c r="B24283" t="str">
        <f t="shared" si="379"/>
        <v>F-31---8</v>
      </c>
      <c r="C24283" t="s">
        <v>4239</v>
      </c>
      <c r="D24283" t="s">
        <v>812</v>
      </c>
      <c r="E24283">
        <v>8</v>
      </c>
    </row>
    <row r="24284" spans="1:5" ht="13.5" customHeight="1">
      <c r="A24284" t="s">
        <v>4366</v>
      </c>
      <c r="B24284" t="str">
        <f t="shared" si="379"/>
        <v>F-31---9</v>
      </c>
      <c r="C24284" t="s">
        <v>4268</v>
      </c>
      <c r="D24284" t="s">
        <v>1085</v>
      </c>
      <c r="E24284">
        <v>9</v>
      </c>
    </row>
    <row r="24285" spans="1:5" ht="13.5" customHeight="1">
      <c r="A24285" t="s">
        <v>4366</v>
      </c>
      <c r="B24285" t="str">
        <f t="shared" si="379"/>
        <v>F-31---10</v>
      </c>
      <c r="C24285" t="s">
        <v>4244</v>
      </c>
      <c r="D24285" t="s">
        <v>1228</v>
      </c>
      <c r="E24285">
        <v>10</v>
      </c>
    </row>
    <row r="24286" spans="1:5" ht="13.5" customHeight="1">
      <c r="A24286" t="s">
        <v>4366</v>
      </c>
      <c r="B24286" t="str">
        <f t="shared" si="379"/>
        <v>F-31---11</v>
      </c>
      <c r="C24286" t="s">
        <v>4254</v>
      </c>
      <c r="D24286" t="s">
        <v>1124</v>
      </c>
      <c r="E24286">
        <v>11</v>
      </c>
    </row>
    <row r="24287" spans="1:5" ht="13.5" customHeight="1">
      <c r="A24287" t="s">
        <v>4366</v>
      </c>
      <c r="B24287" t="str">
        <f t="shared" si="379"/>
        <v>F-31---12</v>
      </c>
      <c r="C24287" t="s">
        <v>4272</v>
      </c>
      <c r="D24287" t="s">
        <v>1250</v>
      </c>
      <c r="E24287">
        <v>12</v>
      </c>
    </row>
    <row r="24288" spans="1:5" ht="13.5" customHeight="1">
      <c r="A24288" t="s">
        <v>4366</v>
      </c>
      <c r="B24288" t="str">
        <f t="shared" si="379"/>
        <v>F-31---13</v>
      </c>
      <c r="C24288" t="s">
        <v>4248</v>
      </c>
      <c r="D24288" t="s">
        <v>879</v>
      </c>
      <c r="E24288">
        <v>13</v>
      </c>
    </row>
    <row r="24289" spans="1:5" ht="13.5" customHeight="1">
      <c r="A24289" t="s">
        <v>4366</v>
      </c>
      <c r="B24289" t="str">
        <f t="shared" si="379"/>
        <v>F-31---14</v>
      </c>
      <c r="C24289" t="s">
        <v>4287</v>
      </c>
      <c r="D24289" t="s">
        <v>1187</v>
      </c>
      <c r="E24289">
        <v>14</v>
      </c>
    </row>
    <row r="24290" spans="1:5" ht="13.5" customHeight="1">
      <c r="A24290" t="s">
        <v>4366</v>
      </c>
      <c r="B24290" t="str">
        <f t="shared" si="379"/>
        <v>F-31---15</v>
      </c>
      <c r="C24290" t="s">
        <v>4285</v>
      </c>
      <c r="D24290" t="s">
        <v>4208</v>
      </c>
      <c r="E24290">
        <v>15</v>
      </c>
    </row>
    <row r="24291" spans="1:5" ht="13.5" customHeight="1">
      <c r="A24291" t="s">
        <v>4366</v>
      </c>
      <c r="B24291" t="str">
        <f t="shared" si="379"/>
        <v>F-31---16</v>
      </c>
      <c r="C24291" t="s">
        <v>4292</v>
      </c>
      <c r="D24291" t="s">
        <v>1257</v>
      </c>
      <c r="E24291">
        <v>16</v>
      </c>
    </row>
    <row r="24292" spans="1:5" ht="13.5" customHeight="1">
      <c r="A24292" t="s">
        <v>4366</v>
      </c>
      <c r="B24292" t="str">
        <f t="shared" si="379"/>
        <v>F-31---17</v>
      </c>
      <c r="C24292" t="s">
        <v>4296</v>
      </c>
      <c r="D24292" t="s">
        <v>1466</v>
      </c>
      <c r="E24292">
        <v>17</v>
      </c>
    </row>
    <row r="24293" spans="1:5" ht="13.5" customHeight="1">
      <c r="A24293" t="s">
        <v>4366</v>
      </c>
      <c r="B24293" t="str">
        <f t="shared" si="379"/>
        <v>F-31---18</v>
      </c>
      <c r="C24293" t="s">
        <v>1017</v>
      </c>
      <c r="D24293" t="s">
        <v>796</v>
      </c>
      <c r="E24293">
        <v>18</v>
      </c>
    </row>
    <row r="24294" spans="1:5" ht="13.5" customHeight="1">
      <c r="A24294" t="s">
        <v>4366</v>
      </c>
      <c r="B24294" t="str">
        <f t="shared" si="379"/>
        <v>F-31---19</v>
      </c>
      <c r="C24294" t="s">
        <v>731</v>
      </c>
      <c r="D24294" t="s">
        <v>800</v>
      </c>
      <c r="E24294">
        <v>19</v>
      </c>
    </row>
    <row r="24295" spans="1:5" ht="13.5" customHeight="1">
      <c r="A24295" t="s">
        <v>4366</v>
      </c>
      <c r="B24295" t="str">
        <f t="shared" si="379"/>
        <v>F-31---20</v>
      </c>
      <c r="C24295" t="s">
        <v>735</v>
      </c>
      <c r="D24295" t="s">
        <v>744</v>
      </c>
      <c r="E24295">
        <v>20</v>
      </c>
    </row>
    <row r="24296" spans="1:5" ht="13.5" customHeight="1">
      <c r="A24296" t="s">
        <v>4366</v>
      </c>
      <c r="B24296" t="str">
        <f t="shared" si="379"/>
        <v>F-31---21</v>
      </c>
      <c r="C24296" t="s">
        <v>887</v>
      </c>
      <c r="D24296" t="s">
        <v>992</v>
      </c>
      <c r="E24296">
        <v>21</v>
      </c>
    </row>
    <row r="24297" spans="1:5" ht="13.5" customHeight="1">
      <c r="A24297" t="s">
        <v>4366</v>
      </c>
      <c r="B24297" t="str">
        <f t="shared" si="379"/>
        <v>F-31---22</v>
      </c>
      <c r="C24297" t="s">
        <v>739</v>
      </c>
      <c r="D24297" t="s">
        <v>736</v>
      </c>
      <c r="E24297">
        <v>22</v>
      </c>
    </row>
    <row r="24298" spans="1:5" ht="13.5" customHeight="1">
      <c r="A24298" t="s">
        <v>4366</v>
      </c>
      <c r="B24298" t="str">
        <f t="shared" si="379"/>
        <v>F-31---23</v>
      </c>
      <c r="C24298" t="s">
        <v>888</v>
      </c>
      <c r="D24298" t="s">
        <v>1073</v>
      </c>
      <c r="E24298">
        <v>23</v>
      </c>
    </row>
    <row r="24299" spans="1:5" ht="13.5" customHeight="1">
      <c r="A24299" t="s">
        <v>4366</v>
      </c>
      <c r="B24299" t="str">
        <f t="shared" si="379"/>
        <v>F-31---24</v>
      </c>
      <c r="C24299" t="s">
        <v>743</v>
      </c>
      <c r="D24299" t="s">
        <v>754</v>
      </c>
      <c r="E24299">
        <v>24</v>
      </c>
    </row>
    <row r="24300" spans="1:5" ht="13.5" customHeight="1">
      <c r="A24300" t="s">
        <v>4366</v>
      </c>
      <c r="B24300" t="str">
        <f t="shared" si="379"/>
        <v>F-31---25</v>
      </c>
      <c r="C24300" t="s">
        <v>745</v>
      </c>
      <c r="D24300" t="s">
        <v>837</v>
      </c>
      <c r="E24300">
        <v>25</v>
      </c>
    </row>
    <row r="24301" spans="1:5" ht="13.5" customHeight="1">
      <c r="A24301" t="s">
        <v>4366</v>
      </c>
      <c r="B24301" t="str">
        <f t="shared" si="379"/>
        <v>F-31---26</v>
      </c>
      <c r="C24301" t="s">
        <v>915</v>
      </c>
      <c r="D24301" t="s">
        <v>939</v>
      </c>
      <c r="E24301">
        <v>26</v>
      </c>
    </row>
    <row r="24302" spans="1:5" ht="13.5" customHeight="1">
      <c r="A24302" t="s">
        <v>4366</v>
      </c>
      <c r="B24302" t="str">
        <f t="shared" si="379"/>
        <v>F-31---27</v>
      </c>
      <c r="C24302" t="s">
        <v>987</v>
      </c>
      <c r="D24302" t="s">
        <v>1263</v>
      </c>
      <c r="E24302">
        <v>27</v>
      </c>
    </row>
    <row r="24303" spans="1:5" ht="13.5" customHeight="1">
      <c r="A24303" t="s">
        <v>4366</v>
      </c>
      <c r="B24303" t="str">
        <f t="shared" si="379"/>
        <v>F-31---28</v>
      </c>
      <c r="C24303" t="s">
        <v>989</v>
      </c>
      <c r="D24303" t="s">
        <v>738</v>
      </c>
      <c r="E24303">
        <v>28</v>
      </c>
    </row>
    <row r="24304" spans="1:5" ht="13.5" customHeight="1">
      <c r="A24304" t="s">
        <v>4366</v>
      </c>
      <c r="B24304" t="str">
        <f t="shared" si="379"/>
        <v>F-31---29</v>
      </c>
      <c r="C24304" t="s">
        <v>799</v>
      </c>
      <c r="D24304" t="s">
        <v>809</v>
      </c>
      <c r="E24304">
        <v>29</v>
      </c>
    </row>
    <row r="24305" spans="1:5" ht="13.5" customHeight="1">
      <c r="A24305" t="s">
        <v>4366</v>
      </c>
      <c r="B24305" t="str">
        <f t="shared" si="379"/>
        <v>F-31---30</v>
      </c>
      <c r="C24305" t="s">
        <v>824</v>
      </c>
      <c r="D24305" t="s">
        <v>752</v>
      </c>
      <c r="E24305">
        <v>30</v>
      </c>
    </row>
    <row r="24306" spans="1:5" ht="13.5" customHeight="1">
      <c r="A24306" t="s">
        <v>4366</v>
      </c>
      <c r="B24306" t="str">
        <f t="shared" si="379"/>
        <v>F-31---31</v>
      </c>
      <c r="C24306" t="s">
        <v>828</v>
      </c>
      <c r="D24306" t="s">
        <v>818</v>
      </c>
      <c r="E24306">
        <v>31</v>
      </c>
    </row>
    <row r="24307" spans="1:5" ht="13.5" customHeight="1">
      <c r="A24307" t="s">
        <v>4366</v>
      </c>
      <c r="B24307" t="str">
        <f t="shared" si="379"/>
        <v>F-31---32</v>
      </c>
      <c r="C24307" t="s">
        <v>755</v>
      </c>
      <c r="D24307" t="s">
        <v>1146</v>
      </c>
      <c r="E24307">
        <v>32</v>
      </c>
    </row>
    <row r="24308" spans="1:5" ht="13.5" customHeight="1">
      <c r="A24308" t="s">
        <v>4366</v>
      </c>
      <c r="B24308" t="str">
        <f t="shared" si="379"/>
        <v>F-31---33</v>
      </c>
      <c r="C24308" t="s">
        <v>759</v>
      </c>
      <c r="D24308" t="s">
        <v>823</v>
      </c>
      <c r="E24308">
        <v>33</v>
      </c>
    </row>
    <row r="24309" spans="1:5" ht="13.5" customHeight="1">
      <c r="A24309" t="s">
        <v>4366</v>
      </c>
      <c r="B24309" t="str">
        <f t="shared" si="379"/>
        <v>F-31---34</v>
      </c>
      <c r="C24309" t="s">
        <v>965</v>
      </c>
      <c r="D24309" t="s">
        <v>1250</v>
      </c>
      <c r="E24309">
        <v>34</v>
      </c>
    </row>
    <row r="24310" spans="1:5" ht="13.5" customHeight="1">
      <c r="A24310" t="s">
        <v>4366</v>
      </c>
      <c r="B24310" t="str">
        <f t="shared" si="379"/>
        <v>F-31---35</v>
      </c>
      <c r="C24310" t="s">
        <v>866</v>
      </c>
      <c r="D24310" t="s">
        <v>831</v>
      </c>
      <c r="E24310">
        <v>35</v>
      </c>
    </row>
    <row r="24311" spans="1:5" ht="13.5" customHeight="1">
      <c r="A24311" t="s">
        <v>4366</v>
      </c>
      <c r="B24311" t="str">
        <f t="shared" si="379"/>
        <v>F-31---36</v>
      </c>
      <c r="C24311" t="s">
        <v>836</v>
      </c>
      <c r="D24311" t="s">
        <v>835</v>
      </c>
      <c r="E24311">
        <v>36</v>
      </c>
    </row>
    <row r="24312" spans="1:5" ht="13.5" customHeight="1">
      <c r="A24312" t="s">
        <v>4366</v>
      </c>
      <c r="B24312" t="str">
        <f t="shared" si="379"/>
        <v>F-31---37</v>
      </c>
      <c r="C24312" t="s">
        <v>1253</v>
      </c>
      <c r="D24312" t="s">
        <v>1228</v>
      </c>
      <c r="E24312">
        <v>37</v>
      </c>
    </row>
    <row r="24313" spans="1:5" ht="13.5" customHeight="1">
      <c r="A24313" t="s">
        <v>4366</v>
      </c>
      <c r="B24313" t="str">
        <f t="shared" si="379"/>
        <v>F-31---38</v>
      </c>
      <c r="C24313" t="s">
        <v>1096</v>
      </c>
      <c r="D24313" t="s">
        <v>1215</v>
      </c>
      <c r="E24313">
        <v>38</v>
      </c>
    </row>
    <row r="24314" spans="1:5" ht="13.5" customHeight="1">
      <c r="A24314" t="s">
        <v>4366</v>
      </c>
      <c r="B24314" t="str">
        <f t="shared" si="379"/>
        <v>F-31---39</v>
      </c>
      <c r="C24314" t="s">
        <v>868</v>
      </c>
      <c r="D24314" t="s">
        <v>758</v>
      </c>
      <c r="E24314">
        <v>39</v>
      </c>
    </row>
    <row r="24315" spans="1:5" ht="13.5" customHeight="1">
      <c r="A24315" t="s">
        <v>4366</v>
      </c>
      <c r="B24315" t="str">
        <f t="shared" si="379"/>
        <v>F-31---40</v>
      </c>
      <c r="C24315" t="s">
        <v>969</v>
      </c>
      <c r="D24315" t="s">
        <v>802</v>
      </c>
      <c r="E24315">
        <v>40</v>
      </c>
    </row>
    <row r="24316" spans="1:5" ht="13.5" customHeight="1">
      <c r="A24316" t="s">
        <v>4366</v>
      </c>
      <c r="B24316" t="str">
        <f t="shared" si="379"/>
        <v>F-31---41</v>
      </c>
      <c r="C24316" t="s">
        <v>775</v>
      </c>
      <c r="D24316" t="s">
        <v>1110</v>
      </c>
      <c r="E24316">
        <v>41</v>
      </c>
    </row>
    <row r="24317" spans="1:5" ht="13.5" customHeight="1">
      <c r="A24317" t="s">
        <v>4366</v>
      </c>
      <c r="B24317" t="str">
        <f t="shared" si="379"/>
        <v>F-31---42</v>
      </c>
      <c r="C24317" t="s">
        <v>918</v>
      </c>
      <c r="D24317" t="s">
        <v>865</v>
      </c>
      <c r="E24317">
        <v>42</v>
      </c>
    </row>
    <row r="24318" spans="1:5" ht="13.5" customHeight="1">
      <c r="A24318" t="s">
        <v>4366</v>
      </c>
      <c r="B24318" t="str">
        <f t="shared" si="379"/>
        <v>F-31---43</v>
      </c>
      <c r="C24318" t="s">
        <v>1134</v>
      </c>
      <c r="D24318" t="s">
        <v>6232</v>
      </c>
      <c r="E24318">
        <v>43</v>
      </c>
    </row>
    <row r="24319" spans="1:5" ht="13.5" customHeight="1">
      <c r="A24319" t="s">
        <v>4366</v>
      </c>
      <c r="B24319" t="str">
        <f t="shared" si="379"/>
        <v>F-31---44</v>
      </c>
      <c r="C24319" t="s">
        <v>5912</v>
      </c>
      <c r="D24319" t="s">
        <v>764</v>
      </c>
      <c r="E24319">
        <v>44</v>
      </c>
    </row>
    <row r="24320" spans="1:5" ht="13.5" customHeight="1">
      <c r="A24320" t="s">
        <v>4366</v>
      </c>
      <c r="B24320" t="str">
        <f t="shared" si="379"/>
        <v>F-31---45</v>
      </c>
      <c r="C24320" t="s">
        <v>5925</v>
      </c>
      <c r="D24320" t="s">
        <v>798</v>
      </c>
      <c r="E24320">
        <v>45</v>
      </c>
    </row>
    <row r="24321" spans="1:5" ht="13.5" customHeight="1">
      <c r="A24321" t="s">
        <v>4366</v>
      </c>
      <c r="B24321" t="str">
        <f t="shared" si="379"/>
        <v>F-31---46</v>
      </c>
      <c r="C24321" t="s">
        <v>5961</v>
      </c>
      <c r="D24321" t="s">
        <v>935</v>
      </c>
      <c r="E24321">
        <v>46</v>
      </c>
    </row>
    <row r="24322" spans="1:5" ht="13.5" customHeight="1">
      <c r="A24322" t="s">
        <v>4366</v>
      </c>
      <c r="B24322" t="str">
        <f t="shared" si="379"/>
        <v>F-31---47</v>
      </c>
      <c r="C24322" t="s">
        <v>5915</v>
      </c>
      <c r="D24322" t="s">
        <v>772</v>
      </c>
      <c r="E24322">
        <v>47</v>
      </c>
    </row>
    <row r="24323" spans="1:5" ht="13.5" customHeight="1">
      <c r="A24323" t="s">
        <v>4366</v>
      </c>
      <c r="B24323" t="str">
        <f t="shared" ref="B24323:B24386" si="380">A24323&amp;"---"&amp;E24323</f>
        <v>F-31---48</v>
      </c>
      <c r="C24323" t="s">
        <v>5926</v>
      </c>
      <c r="D24323" t="s">
        <v>843</v>
      </c>
      <c r="E24323">
        <v>48</v>
      </c>
    </row>
    <row r="24324" spans="1:5" ht="13.5" customHeight="1">
      <c r="A24324" t="s">
        <v>4366</v>
      </c>
      <c r="B24324" t="str">
        <f t="shared" si="380"/>
        <v>F-31---49</v>
      </c>
      <c r="C24324" t="s">
        <v>5977</v>
      </c>
      <c r="D24324" t="s">
        <v>1069</v>
      </c>
      <c r="E24324">
        <v>49</v>
      </c>
    </row>
    <row r="24325" spans="1:5" ht="13.5" customHeight="1">
      <c r="A24325" t="s">
        <v>4366</v>
      </c>
      <c r="B24325" t="str">
        <f t="shared" si="380"/>
        <v>F-31---50</v>
      </c>
      <c r="C24325" t="s">
        <v>5917</v>
      </c>
      <c r="D24325" t="s">
        <v>789</v>
      </c>
      <c r="E24325">
        <v>50</v>
      </c>
    </row>
    <row r="24326" spans="1:5" ht="13.5" customHeight="1">
      <c r="A24326" t="s">
        <v>4366</v>
      </c>
      <c r="B24326" t="str">
        <f t="shared" si="380"/>
        <v>F-31---51</v>
      </c>
      <c r="C24326" t="s">
        <v>5918</v>
      </c>
      <c r="D24326" t="s">
        <v>770</v>
      </c>
      <c r="E24326">
        <v>51</v>
      </c>
    </row>
    <row r="24327" spans="1:5" ht="13.5" customHeight="1">
      <c r="A24327" t="s">
        <v>4366</v>
      </c>
      <c r="B24327" t="str">
        <f t="shared" si="380"/>
        <v>F-31---52</v>
      </c>
      <c r="C24327" t="s">
        <v>5978</v>
      </c>
      <c r="D24327" t="s">
        <v>1191</v>
      </c>
      <c r="E24327">
        <v>52</v>
      </c>
    </row>
    <row r="24328" spans="1:5" ht="13.5" customHeight="1">
      <c r="A24328" t="s">
        <v>4366</v>
      </c>
      <c r="B24328" t="str">
        <f t="shared" si="380"/>
        <v>F-31---53</v>
      </c>
      <c r="C24328" t="s">
        <v>5933</v>
      </c>
      <c r="D24328" t="s">
        <v>855</v>
      </c>
      <c r="E24328">
        <v>53</v>
      </c>
    </row>
    <row r="24329" spans="1:5" ht="13.5" customHeight="1">
      <c r="A24329" t="s">
        <v>4366</v>
      </c>
      <c r="B24329" t="str">
        <f t="shared" si="380"/>
        <v>F-31---54</v>
      </c>
      <c r="C24329" t="s">
        <v>5985</v>
      </c>
      <c r="D24329" t="s">
        <v>1159</v>
      </c>
      <c r="E24329">
        <v>54</v>
      </c>
    </row>
    <row r="24330" spans="1:5" ht="13.5" customHeight="1">
      <c r="A24330" t="s">
        <v>4366</v>
      </c>
      <c r="B24330" t="str">
        <f t="shared" si="380"/>
        <v>F-31---55</v>
      </c>
      <c r="C24330" t="s">
        <v>5986</v>
      </c>
      <c r="D24330" t="s">
        <v>1126</v>
      </c>
      <c r="E24330">
        <v>55</v>
      </c>
    </row>
    <row r="24331" spans="1:5" ht="13.5" customHeight="1">
      <c r="A24331" t="s">
        <v>4366</v>
      </c>
      <c r="B24331" t="str">
        <f t="shared" si="380"/>
        <v>F-31---56</v>
      </c>
      <c r="C24331" t="s">
        <v>5951</v>
      </c>
      <c r="D24331" t="s">
        <v>879</v>
      </c>
      <c r="E24331">
        <v>56</v>
      </c>
    </row>
    <row r="24332" spans="1:5" ht="13.5" customHeight="1">
      <c r="A24332" t="s">
        <v>4366</v>
      </c>
      <c r="B24332" t="str">
        <f t="shared" si="380"/>
        <v>F-31---57</v>
      </c>
      <c r="C24332" t="s">
        <v>5979</v>
      </c>
      <c r="D24332" t="s">
        <v>1071</v>
      </c>
      <c r="E24332">
        <v>57</v>
      </c>
    </row>
    <row r="24333" spans="1:5" ht="13.5" customHeight="1">
      <c r="A24333" t="s">
        <v>4366</v>
      </c>
      <c r="B24333" t="str">
        <f t="shared" si="380"/>
        <v>F-31---58</v>
      </c>
      <c r="C24333" t="s">
        <v>5936</v>
      </c>
      <c r="D24333" t="s">
        <v>845</v>
      </c>
      <c r="E24333">
        <v>58</v>
      </c>
    </row>
    <row r="24334" spans="1:5" ht="13.5" customHeight="1">
      <c r="A24334" t="s">
        <v>4366</v>
      </c>
      <c r="B24334" t="str">
        <f t="shared" si="380"/>
        <v>F-31---59</v>
      </c>
      <c r="C24334" t="s">
        <v>5952</v>
      </c>
      <c r="D24334" t="s">
        <v>891</v>
      </c>
      <c r="E24334">
        <v>59</v>
      </c>
    </row>
    <row r="24335" spans="1:5" ht="13.5" customHeight="1">
      <c r="A24335" t="s">
        <v>4366</v>
      </c>
      <c r="B24335" t="str">
        <f t="shared" si="380"/>
        <v>F-31---60</v>
      </c>
      <c r="C24335" t="s">
        <v>5956</v>
      </c>
      <c r="D24335" t="s">
        <v>917</v>
      </c>
      <c r="E24335">
        <v>60</v>
      </c>
    </row>
    <row r="24336" spans="1:5" ht="13.5" customHeight="1">
      <c r="A24336" t="s">
        <v>4366</v>
      </c>
      <c r="B24336" t="str">
        <f t="shared" si="380"/>
        <v>F-31---61</v>
      </c>
      <c r="C24336" t="s">
        <v>6013</v>
      </c>
      <c r="D24336" t="s">
        <v>968</v>
      </c>
      <c r="E24336">
        <v>61</v>
      </c>
    </row>
    <row r="24337" spans="1:5" ht="13.5" customHeight="1">
      <c r="A24337" t="s">
        <v>4366</v>
      </c>
      <c r="B24337" t="str">
        <f t="shared" si="380"/>
        <v>F-31---62</v>
      </c>
      <c r="C24337" t="s">
        <v>5938</v>
      </c>
      <c r="D24337" t="s">
        <v>851</v>
      </c>
      <c r="E24337">
        <v>62</v>
      </c>
    </row>
    <row r="24338" spans="1:5">
      <c r="A24338" t="s">
        <v>4366</v>
      </c>
      <c r="B24338" t="str">
        <f t="shared" si="380"/>
        <v>F-31---63</v>
      </c>
      <c r="C24338" t="s">
        <v>5997</v>
      </c>
      <c r="D24338" t="s">
        <v>1187</v>
      </c>
      <c r="E24338">
        <v>63</v>
      </c>
    </row>
    <row r="24339" spans="1:5" ht="13.5" customHeight="1">
      <c r="A24339" t="s">
        <v>4366</v>
      </c>
      <c r="B24339" t="str">
        <f t="shared" si="380"/>
        <v>F-31---64</v>
      </c>
      <c r="C24339" t="s">
        <v>5927</v>
      </c>
      <c r="D24339" t="s">
        <v>1115</v>
      </c>
      <c r="E24339">
        <v>64</v>
      </c>
    </row>
    <row r="24340" spans="1:5" ht="13.5" customHeight="1">
      <c r="A24340" t="s">
        <v>4366</v>
      </c>
      <c r="B24340" t="str">
        <f t="shared" si="380"/>
        <v>F-31---65</v>
      </c>
      <c r="C24340" t="s">
        <v>5957</v>
      </c>
      <c r="D24340" t="s">
        <v>913</v>
      </c>
      <c r="E24340">
        <v>65</v>
      </c>
    </row>
    <row r="24341" spans="1:5" ht="13.5" customHeight="1">
      <c r="A24341" t="s">
        <v>4366</v>
      </c>
      <c r="B24341" t="str">
        <f t="shared" si="380"/>
        <v>F-31---66</v>
      </c>
      <c r="C24341" t="s">
        <v>5991</v>
      </c>
      <c r="D24341" t="s">
        <v>1092</v>
      </c>
      <c r="E24341">
        <v>66</v>
      </c>
    </row>
    <row r="24342" spans="1:5" ht="13.5" customHeight="1">
      <c r="A24342" t="s">
        <v>4366</v>
      </c>
      <c r="B24342" t="str">
        <f t="shared" si="380"/>
        <v>F-31---67</v>
      </c>
      <c r="C24342" t="s">
        <v>5992</v>
      </c>
      <c r="D24342" t="s">
        <v>1101</v>
      </c>
      <c r="E24342">
        <v>67</v>
      </c>
    </row>
    <row r="24343" spans="1:5" ht="13.5" customHeight="1">
      <c r="A24343" t="s">
        <v>4366</v>
      </c>
      <c r="B24343" t="str">
        <f t="shared" si="380"/>
        <v>F-31---68</v>
      </c>
      <c r="C24343" t="s">
        <v>5987</v>
      </c>
      <c r="D24343" t="s">
        <v>1249</v>
      </c>
      <c r="E24343">
        <v>68</v>
      </c>
    </row>
    <row r="24344" spans="1:5" ht="13.5" customHeight="1">
      <c r="A24344" t="s">
        <v>4366</v>
      </c>
      <c r="B24344" t="str">
        <f t="shared" si="380"/>
        <v>F-31---69</v>
      </c>
      <c r="C24344" t="s">
        <v>5980</v>
      </c>
      <c r="D24344" t="s">
        <v>1124</v>
      </c>
      <c r="E24344">
        <v>69</v>
      </c>
    </row>
    <row r="24345" spans="1:5" ht="13.5" customHeight="1">
      <c r="A24345" t="s">
        <v>4366</v>
      </c>
      <c r="B24345" t="str">
        <f t="shared" si="380"/>
        <v>F-31---70</v>
      </c>
      <c r="C24345" t="s">
        <v>5981</v>
      </c>
      <c r="D24345" t="s">
        <v>1225</v>
      </c>
      <c r="E24345">
        <v>70</v>
      </c>
    </row>
    <row r="24346" spans="1:5" ht="13.5" customHeight="1">
      <c r="A24346" t="s">
        <v>4366</v>
      </c>
      <c r="B24346" t="str">
        <f t="shared" si="380"/>
        <v>F-31---71</v>
      </c>
      <c r="C24346" t="s">
        <v>5999</v>
      </c>
      <c r="D24346" t="s">
        <v>1371</v>
      </c>
      <c r="E24346">
        <v>71</v>
      </c>
    </row>
    <row r="24347" spans="1:5" ht="13.5" customHeight="1">
      <c r="A24347" t="s">
        <v>4367</v>
      </c>
      <c r="B24347" t="str">
        <f t="shared" si="380"/>
        <v>F-31.1---1</v>
      </c>
      <c r="C24347" t="s">
        <v>4216</v>
      </c>
      <c r="D24347" t="s">
        <v>1127</v>
      </c>
      <c r="E24347">
        <v>1</v>
      </c>
    </row>
    <row r="24348" spans="1:5" ht="13.5" customHeight="1">
      <c r="A24348" t="s">
        <v>4367</v>
      </c>
      <c r="B24348" t="str">
        <f t="shared" si="380"/>
        <v>F-31.1---2</v>
      </c>
      <c r="C24348" t="s">
        <v>4216</v>
      </c>
      <c r="D24348" t="s">
        <v>1175</v>
      </c>
      <c r="E24348">
        <v>2</v>
      </c>
    </row>
    <row r="24349" spans="1:5" ht="13.5" customHeight="1">
      <c r="A24349" t="s">
        <v>4367</v>
      </c>
      <c r="B24349" t="str">
        <f t="shared" si="380"/>
        <v>F-31.1---3</v>
      </c>
      <c r="C24349" t="s">
        <v>4216</v>
      </c>
      <c r="D24349" t="s">
        <v>990</v>
      </c>
      <c r="E24349">
        <v>3</v>
      </c>
    </row>
    <row r="24350" spans="1:5" ht="13.5" customHeight="1">
      <c r="A24350" t="s">
        <v>4367</v>
      </c>
      <c r="B24350" t="str">
        <f t="shared" si="380"/>
        <v>F-31.1---4</v>
      </c>
      <c r="C24350" t="s">
        <v>4216</v>
      </c>
      <c r="D24350" t="s">
        <v>1129</v>
      </c>
      <c r="E24350">
        <v>4</v>
      </c>
    </row>
    <row r="24351" spans="1:5" ht="13.5" customHeight="1">
      <c r="A24351" t="s">
        <v>4367</v>
      </c>
      <c r="B24351" t="str">
        <f t="shared" si="380"/>
        <v>F-31.1---5</v>
      </c>
      <c r="C24351" t="s">
        <v>4216</v>
      </c>
      <c r="D24351" t="s">
        <v>848</v>
      </c>
      <c r="E24351">
        <v>5</v>
      </c>
    </row>
    <row r="24352" spans="1:5" ht="13.5" customHeight="1">
      <c r="A24352" t="s">
        <v>4367</v>
      </c>
      <c r="B24352" t="str">
        <f t="shared" si="380"/>
        <v>F-31.1---6</v>
      </c>
      <c r="C24352" t="s">
        <v>4216</v>
      </c>
      <c r="D24352" t="s">
        <v>924</v>
      </c>
      <c r="E24352">
        <v>6</v>
      </c>
    </row>
    <row r="24353" spans="1:5" ht="13.5" customHeight="1">
      <c r="A24353" t="s">
        <v>4367</v>
      </c>
      <c r="B24353" t="str">
        <f t="shared" si="380"/>
        <v>F-31.1---7</v>
      </c>
      <c r="C24353" t="s">
        <v>4269</v>
      </c>
      <c r="D24353" t="s">
        <v>1249</v>
      </c>
      <c r="E24353">
        <v>7</v>
      </c>
    </row>
    <row r="24354" spans="1:5" ht="13.5" customHeight="1">
      <c r="A24354" t="s">
        <v>4367</v>
      </c>
      <c r="B24354" t="str">
        <f t="shared" si="380"/>
        <v>F-31.1---8</v>
      </c>
      <c r="C24354" t="s">
        <v>4239</v>
      </c>
      <c r="D24354" t="s">
        <v>812</v>
      </c>
      <c r="E24354">
        <v>8</v>
      </c>
    </row>
    <row r="24355" spans="1:5" ht="13.5" customHeight="1">
      <c r="A24355" t="s">
        <v>4367</v>
      </c>
      <c r="B24355" t="str">
        <f t="shared" si="380"/>
        <v>F-31.1---9</v>
      </c>
      <c r="C24355" t="s">
        <v>4268</v>
      </c>
      <c r="D24355" t="s">
        <v>1085</v>
      </c>
      <c r="E24355">
        <v>9</v>
      </c>
    </row>
    <row r="24356" spans="1:5" ht="13.5" customHeight="1">
      <c r="A24356" t="s">
        <v>4367</v>
      </c>
      <c r="B24356" t="str">
        <f t="shared" si="380"/>
        <v>F-31.1---10</v>
      </c>
      <c r="C24356" t="s">
        <v>4244</v>
      </c>
      <c r="D24356" t="s">
        <v>1228</v>
      </c>
      <c r="E24356">
        <v>10</v>
      </c>
    </row>
    <row r="24357" spans="1:5" ht="13.5" customHeight="1">
      <c r="A24357" t="s">
        <v>4367</v>
      </c>
      <c r="B24357" t="str">
        <f t="shared" si="380"/>
        <v>F-31.1---11</v>
      </c>
      <c r="C24357" t="s">
        <v>4254</v>
      </c>
      <c r="D24357" t="s">
        <v>1124</v>
      </c>
      <c r="E24357">
        <v>11</v>
      </c>
    </row>
    <row r="24358" spans="1:5" ht="13.5" customHeight="1">
      <c r="A24358" t="s">
        <v>4367</v>
      </c>
      <c r="B24358" t="str">
        <f t="shared" si="380"/>
        <v>F-31.1---12</v>
      </c>
      <c r="C24358" t="s">
        <v>4272</v>
      </c>
      <c r="D24358" t="s">
        <v>1250</v>
      </c>
      <c r="E24358">
        <v>12</v>
      </c>
    </row>
    <row r="24359" spans="1:5" ht="13.5" customHeight="1">
      <c r="A24359" t="s">
        <v>4367</v>
      </c>
      <c r="B24359" t="str">
        <f t="shared" si="380"/>
        <v>F-31.1---13</v>
      </c>
      <c r="C24359" t="s">
        <v>4248</v>
      </c>
      <c r="D24359" t="s">
        <v>879</v>
      </c>
      <c r="E24359">
        <v>13</v>
      </c>
    </row>
    <row r="24360" spans="1:5" ht="13.5" customHeight="1">
      <c r="A24360" t="s">
        <v>4367</v>
      </c>
      <c r="B24360" t="str">
        <f t="shared" si="380"/>
        <v>F-31.1---14</v>
      </c>
      <c r="C24360" t="s">
        <v>4287</v>
      </c>
      <c r="D24360" t="s">
        <v>1187</v>
      </c>
      <c r="E24360">
        <v>14</v>
      </c>
    </row>
    <row r="24361" spans="1:5" ht="13.5" customHeight="1">
      <c r="A24361" t="s">
        <v>4367</v>
      </c>
      <c r="B24361" t="str">
        <f t="shared" si="380"/>
        <v>F-31.1---15</v>
      </c>
      <c r="C24361" t="s">
        <v>4285</v>
      </c>
      <c r="D24361" t="s">
        <v>4208</v>
      </c>
      <c r="E24361">
        <v>15</v>
      </c>
    </row>
    <row r="24362" spans="1:5" ht="13.5" customHeight="1">
      <c r="A24362" t="s">
        <v>4367</v>
      </c>
      <c r="B24362" t="str">
        <f t="shared" si="380"/>
        <v>F-31.1---16</v>
      </c>
      <c r="C24362" t="s">
        <v>4292</v>
      </c>
      <c r="D24362" t="s">
        <v>1257</v>
      </c>
      <c r="E24362">
        <v>16</v>
      </c>
    </row>
    <row r="24363" spans="1:5" ht="13.5" customHeight="1">
      <c r="A24363" t="s">
        <v>4367</v>
      </c>
      <c r="B24363" t="str">
        <f t="shared" si="380"/>
        <v>F-31.1---17</v>
      </c>
      <c r="C24363" t="s">
        <v>4296</v>
      </c>
      <c r="D24363" t="s">
        <v>1466</v>
      </c>
      <c r="E24363">
        <v>17</v>
      </c>
    </row>
    <row r="24364" spans="1:5" ht="13.5" customHeight="1">
      <c r="A24364" t="s">
        <v>4367</v>
      </c>
      <c r="B24364" t="str">
        <f t="shared" si="380"/>
        <v>F-31.1---18</v>
      </c>
      <c r="C24364" t="s">
        <v>1017</v>
      </c>
      <c r="D24364" t="s">
        <v>796</v>
      </c>
      <c r="E24364">
        <v>18</v>
      </c>
    </row>
    <row r="24365" spans="1:5" ht="13.5" customHeight="1">
      <c r="A24365" t="s">
        <v>4367</v>
      </c>
      <c r="B24365" t="str">
        <f t="shared" si="380"/>
        <v>F-31.1---19</v>
      </c>
      <c r="C24365" t="s">
        <v>731</v>
      </c>
      <c r="D24365" t="s">
        <v>800</v>
      </c>
      <c r="E24365">
        <v>19</v>
      </c>
    </row>
    <row r="24366" spans="1:5" ht="13.5" customHeight="1">
      <c r="A24366" t="s">
        <v>4367</v>
      </c>
      <c r="B24366" t="str">
        <f t="shared" si="380"/>
        <v>F-31.1---20</v>
      </c>
      <c r="C24366" t="s">
        <v>735</v>
      </c>
      <c r="D24366" t="s">
        <v>744</v>
      </c>
      <c r="E24366">
        <v>20</v>
      </c>
    </row>
    <row r="24367" spans="1:5" ht="13.5" customHeight="1">
      <c r="A24367" t="s">
        <v>4367</v>
      </c>
      <c r="B24367" t="str">
        <f t="shared" si="380"/>
        <v>F-31.1---21</v>
      </c>
      <c r="C24367" t="s">
        <v>887</v>
      </c>
      <c r="D24367" t="s">
        <v>992</v>
      </c>
      <c r="E24367">
        <v>21</v>
      </c>
    </row>
    <row r="24368" spans="1:5" ht="13.5" customHeight="1">
      <c r="A24368" t="s">
        <v>4367</v>
      </c>
      <c r="B24368" t="str">
        <f t="shared" si="380"/>
        <v>F-31.1---22</v>
      </c>
      <c r="C24368" t="s">
        <v>739</v>
      </c>
      <c r="D24368" t="s">
        <v>736</v>
      </c>
      <c r="E24368">
        <v>22</v>
      </c>
    </row>
    <row r="24369" spans="1:5" ht="13.5" customHeight="1">
      <c r="A24369" t="s">
        <v>4367</v>
      </c>
      <c r="B24369" t="str">
        <f t="shared" si="380"/>
        <v>F-31.1---23</v>
      </c>
      <c r="C24369" t="s">
        <v>888</v>
      </c>
      <c r="D24369" t="s">
        <v>1073</v>
      </c>
      <c r="E24369">
        <v>23</v>
      </c>
    </row>
    <row r="24370" spans="1:5" ht="13.5" customHeight="1">
      <c r="A24370" t="s">
        <v>4367</v>
      </c>
      <c r="B24370" t="str">
        <f t="shared" si="380"/>
        <v>F-31.1---24</v>
      </c>
      <c r="C24370" t="s">
        <v>743</v>
      </c>
      <c r="D24370" t="s">
        <v>754</v>
      </c>
      <c r="E24370">
        <v>24</v>
      </c>
    </row>
    <row r="24371" spans="1:5" ht="13.5" customHeight="1">
      <c r="A24371" t="s">
        <v>4367</v>
      </c>
      <c r="B24371" t="str">
        <f t="shared" si="380"/>
        <v>F-31.1---25</v>
      </c>
      <c r="C24371" t="s">
        <v>745</v>
      </c>
      <c r="D24371" t="s">
        <v>837</v>
      </c>
      <c r="E24371">
        <v>25</v>
      </c>
    </row>
    <row r="24372" spans="1:5" ht="13.5" customHeight="1">
      <c r="A24372" t="s">
        <v>4367</v>
      </c>
      <c r="B24372" t="str">
        <f t="shared" si="380"/>
        <v>F-31.1---26</v>
      </c>
      <c r="C24372" t="s">
        <v>915</v>
      </c>
      <c r="D24372" t="s">
        <v>939</v>
      </c>
      <c r="E24372">
        <v>26</v>
      </c>
    </row>
    <row r="24373" spans="1:5" ht="13.5" customHeight="1">
      <c r="A24373" t="s">
        <v>4367</v>
      </c>
      <c r="B24373" t="str">
        <f t="shared" si="380"/>
        <v>F-31.1---27</v>
      </c>
      <c r="C24373" t="s">
        <v>987</v>
      </c>
      <c r="D24373" t="s">
        <v>1263</v>
      </c>
      <c r="E24373">
        <v>27</v>
      </c>
    </row>
    <row r="24374" spans="1:5" ht="13.5" customHeight="1">
      <c r="A24374" t="s">
        <v>4367</v>
      </c>
      <c r="B24374" t="str">
        <f t="shared" si="380"/>
        <v>F-31.1---28</v>
      </c>
      <c r="C24374" t="s">
        <v>989</v>
      </c>
      <c r="D24374" t="s">
        <v>738</v>
      </c>
      <c r="E24374">
        <v>28</v>
      </c>
    </row>
    <row r="24375" spans="1:5" ht="13.5" customHeight="1">
      <c r="A24375" t="s">
        <v>4367</v>
      </c>
      <c r="B24375" t="str">
        <f t="shared" si="380"/>
        <v>F-31.1---29</v>
      </c>
      <c r="C24375" t="s">
        <v>799</v>
      </c>
      <c r="D24375" t="s">
        <v>809</v>
      </c>
      <c r="E24375">
        <v>29</v>
      </c>
    </row>
    <row r="24376" spans="1:5" ht="13.5" customHeight="1">
      <c r="A24376" t="s">
        <v>4367</v>
      </c>
      <c r="B24376" t="str">
        <f t="shared" si="380"/>
        <v>F-31.1---30</v>
      </c>
      <c r="C24376" t="s">
        <v>824</v>
      </c>
      <c r="D24376" t="s">
        <v>752</v>
      </c>
      <c r="E24376">
        <v>30</v>
      </c>
    </row>
    <row r="24377" spans="1:5" ht="13.5" customHeight="1">
      <c r="A24377" t="s">
        <v>4367</v>
      </c>
      <c r="B24377" t="str">
        <f t="shared" si="380"/>
        <v>F-31.1---31</v>
      </c>
      <c r="C24377" t="s">
        <v>828</v>
      </c>
      <c r="D24377" t="s">
        <v>818</v>
      </c>
      <c r="E24377">
        <v>31</v>
      </c>
    </row>
    <row r="24378" spans="1:5" ht="13.5" customHeight="1">
      <c r="A24378" t="s">
        <v>4367</v>
      </c>
      <c r="B24378" t="str">
        <f t="shared" si="380"/>
        <v>F-31.1---32</v>
      </c>
      <c r="C24378" t="s">
        <v>755</v>
      </c>
      <c r="D24378" t="s">
        <v>1146</v>
      </c>
      <c r="E24378">
        <v>32</v>
      </c>
    </row>
    <row r="24379" spans="1:5" ht="13.5" customHeight="1">
      <c r="A24379" t="s">
        <v>4367</v>
      </c>
      <c r="B24379" t="str">
        <f t="shared" si="380"/>
        <v>F-31.1---33</v>
      </c>
      <c r="C24379" t="s">
        <v>759</v>
      </c>
      <c r="D24379" t="s">
        <v>823</v>
      </c>
      <c r="E24379">
        <v>33</v>
      </c>
    </row>
    <row r="24380" spans="1:5" ht="13.5" customHeight="1">
      <c r="A24380" t="s">
        <v>4367</v>
      </c>
      <c r="B24380" t="str">
        <f t="shared" si="380"/>
        <v>F-31.1---34</v>
      </c>
      <c r="C24380" t="s">
        <v>965</v>
      </c>
      <c r="D24380" t="s">
        <v>1250</v>
      </c>
      <c r="E24380">
        <v>34</v>
      </c>
    </row>
    <row r="24381" spans="1:5" ht="13.5" customHeight="1">
      <c r="A24381" t="s">
        <v>4367</v>
      </c>
      <c r="B24381" t="str">
        <f t="shared" si="380"/>
        <v>F-31.1---35</v>
      </c>
      <c r="C24381" t="s">
        <v>866</v>
      </c>
      <c r="D24381" t="s">
        <v>831</v>
      </c>
      <c r="E24381">
        <v>35</v>
      </c>
    </row>
    <row r="24382" spans="1:5" ht="13.5" customHeight="1">
      <c r="A24382" t="s">
        <v>4367</v>
      </c>
      <c r="B24382" t="str">
        <f t="shared" si="380"/>
        <v>F-31.1---36</v>
      </c>
      <c r="C24382" t="s">
        <v>836</v>
      </c>
      <c r="D24382" t="s">
        <v>835</v>
      </c>
      <c r="E24382">
        <v>36</v>
      </c>
    </row>
    <row r="24383" spans="1:5" ht="13.5" customHeight="1">
      <c r="A24383" t="s">
        <v>4367</v>
      </c>
      <c r="B24383" t="str">
        <f t="shared" si="380"/>
        <v>F-31.1---37</v>
      </c>
      <c r="C24383" t="s">
        <v>1253</v>
      </c>
      <c r="D24383" t="s">
        <v>1228</v>
      </c>
      <c r="E24383">
        <v>37</v>
      </c>
    </row>
    <row r="24384" spans="1:5" ht="13.5" customHeight="1">
      <c r="A24384" t="s">
        <v>4367</v>
      </c>
      <c r="B24384" t="str">
        <f t="shared" si="380"/>
        <v>F-31.1---38</v>
      </c>
      <c r="C24384" t="s">
        <v>1096</v>
      </c>
      <c r="D24384" t="s">
        <v>1215</v>
      </c>
      <c r="E24384">
        <v>38</v>
      </c>
    </row>
    <row r="24385" spans="1:5" ht="13.5" customHeight="1">
      <c r="A24385" t="s">
        <v>4367</v>
      </c>
      <c r="B24385" t="str">
        <f t="shared" si="380"/>
        <v>F-31.1---39</v>
      </c>
      <c r="C24385" t="s">
        <v>868</v>
      </c>
      <c r="D24385" t="s">
        <v>758</v>
      </c>
      <c r="E24385">
        <v>39</v>
      </c>
    </row>
    <row r="24386" spans="1:5" ht="13.5" customHeight="1">
      <c r="A24386" t="s">
        <v>4367</v>
      </c>
      <c r="B24386" t="str">
        <f t="shared" si="380"/>
        <v>F-31.1---40</v>
      </c>
      <c r="C24386" t="s">
        <v>969</v>
      </c>
      <c r="D24386" t="s">
        <v>802</v>
      </c>
      <c r="E24386">
        <v>40</v>
      </c>
    </row>
    <row r="24387" spans="1:5" ht="13.5" customHeight="1">
      <c r="A24387" t="s">
        <v>4367</v>
      </c>
      <c r="B24387" t="str">
        <f t="shared" ref="B24387:B24450" si="381">A24387&amp;"---"&amp;E24387</f>
        <v>F-31.1---41</v>
      </c>
      <c r="C24387" t="s">
        <v>775</v>
      </c>
      <c r="D24387" t="s">
        <v>1110</v>
      </c>
      <c r="E24387">
        <v>41</v>
      </c>
    </row>
    <row r="24388" spans="1:5" ht="13.5" customHeight="1">
      <c r="A24388" t="s">
        <v>4367</v>
      </c>
      <c r="B24388" t="str">
        <f t="shared" si="381"/>
        <v>F-31.1---42</v>
      </c>
      <c r="C24388" t="s">
        <v>918</v>
      </c>
      <c r="D24388" t="s">
        <v>865</v>
      </c>
      <c r="E24388">
        <v>42</v>
      </c>
    </row>
    <row r="24389" spans="1:5" ht="13.5" customHeight="1">
      <c r="A24389" t="s">
        <v>4367</v>
      </c>
      <c r="B24389" t="str">
        <f t="shared" si="381"/>
        <v>F-31.1---43</v>
      </c>
      <c r="C24389" t="s">
        <v>1134</v>
      </c>
      <c r="D24389" t="s">
        <v>6232</v>
      </c>
      <c r="E24389">
        <v>43</v>
      </c>
    </row>
    <row r="24390" spans="1:5" ht="13.5" customHeight="1">
      <c r="A24390" t="s">
        <v>4367</v>
      </c>
      <c r="B24390" t="str">
        <f t="shared" si="381"/>
        <v>F-31.1---44</v>
      </c>
      <c r="C24390" t="s">
        <v>5912</v>
      </c>
      <c r="D24390" t="s">
        <v>764</v>
      </c>
      <c r="E24390">
        <v>44</v>
      </c>
    </row>
    <row r="24391" spans="1:5" ht="13.5" customHeight="1">
      <c r="A24391" t="s">
        <v>4367</v>
      </c>
      <c r="B24391" t="str">
        <f t="shared" si="381"/>
        <v>F-31.1---45</v>
      </c>
      <c r="C24391" t="s">
        <v>5925</v>
      </c>
      <c r="D24391" t="s">
        <v>798</v>
      </c>
      <c r="E24391">
        <v>45</v>
      </c>
    </row>
    <row r="24392" spans="1:5" ht="13.5" customHeight="1">
      <c r="A24392" t="s">
        <v>4367</v>
      </c>
      <c r="B24392" t="str">
        <f t="shared" si="381"/>
        <v>F-31.1---46</v>
      </c>
      <c r="C24392" t="s">
        <v>5961</v>
      </c>
      <c r="D24392" t="s">
        <v>935</v>
      </c>
      <c r="E24392">
        <v>46</v>
      </c>
    </row>
    <row r="24393" spans="1:5" ht="13.5" customHeight="1">
      <c r="A24393" t="s">
        <v>4367</v>
      </c>
      <c r="B24393" t="str">
        <f t="shared" si="381"/>
        <v>F-31.1---47</v>
      </c>
      <c r="C24393" t="s">
        <v>5915</v>
      </c>
      <c r="D24393" t="s">
        <v>772</v>
      </c>
      <c r="E24393">
        <v>47</v>
      </c>
    </row>
    <row r="24394" spans="1:5" ht="13.5" customHeight="1">
      <c r="A24394" t="s">
        <v>4367</v>
      </c>
      <c r="B24394" t="str">
        <f t="shared" si="381"/>
        <v>F-31.1---48</v>
      </c>
      <c r="C24394" t="s">
        <v>5926</v>
      </c>
      <c r="D24394" t="s">
        <v>843</v>
      </c>
      <c r="E24394">
        <v>48</v>
      </c>
    </row>
    <row r="24395" spans="1:5" ht="13.5" customHeight="1">
      <c r="A24395" t="s">
        <v>4367</v>
      </c>
      <c r="B24395" t="str">
        <f t="shared" si="381"/>
        <v>F-31.1---49</v>
      </c>
      <c r="C24395" t="s">
        <v>5977</v>
      </c>
      <c r="D24395" t="s">
        <v>1069</v>
      </c>
      <c r="E24395">
        <v>49</v>
      </c>
    </row>
    <row r="24396" spans="1:5" ht="13.5" customHeight="1">
      <c r="A24396" t="s">
        <v>4367</v>
      </c>
      <c r="B24396" t="str">
        <f t="shared" si="381"/>
        <v>F-31.1---50</v>
      </c>
      <c r="C24396" t="s">
        <v>5917</v>
      </c>
      <c r="D24396" t="s">
        <v>789</v>
      </c>
      <c r="E24396">
        <v>50</v>
      </c>
    </row>
    <row r="24397" spans="1:5" ht="13.5" customHeight="1">
      <c r="A24397" t="s">
        <v>4367</v>
      </c>
      <c r="B24397" t="str">
        <f t="shared" si="381"/>
        <v>F-31.1---51</v>
      </c>
      <c r="C24397" t="s">
        <v>5918</v>
      </c>
      <c r="D24397" t="s">
        <v>770</v>
      </c>
      <c r="E24397">
        <v>51</v>
      </c>
    </row>
    <row r="24398" spans="1:5" ht="13.5" customHeight="1">
      <c r="A24398" t="s">
        <v>4367</v>
      </c>
      <c r="B24398" t="str">
        <f t="shared" si="381"/>
        <v>F-31.1---52</v>
      </c>
      <c r="C24398" t="s">
        <v>5978</v>
      </c>
      <c r="D24398" t="s">
        <v>1191</v>
      </c>
      <c r="E24398">
        <v>52</v>
      </c>
    </row>
    <row r="24399" spans="1:5" ht="13.5" customHeight="1">
      <c r="A24399" t="s">
        <v>4367</v>
      </c>
      <c r="B24399" t="str">
        <f t="shared" si="381"/>
        <v>F-31.1---53</v>
      </c>
      <c r="C24399" t="s">
        <v>5933</v>
      </c>
      <c r="D24399" t="s">
        <v>855</v>
      </c>
      <c r="E24399">
        <v>53</v>
      </c>
    </row>
    <row r="24400" spans="1:5" ht="13.5" customHeight="1">
      <c r="A24400" t="s">
        <v>4367</v>
      </c>
      <c r="B24400" t="str">
        <f t="shared" si="381"/>
        <v>F-31.1---54</v>
      </c>
      <c r="C24400" t="s">
        <v>5985</v>
      </c>
      <c r="D24400" t="s">
        <v>1159</v>
      </c>
      <c r="E24400">
        <v>54</v>
      </c>
    </row>
    <row r="24401" spans="1:5" ht="13.5" customHeight="1">
      <c r="A24401" t="s">
        <v>4367</v>
      </c>
      <c r="B24401" t="str">
        <f t="shared" si="381"/>
        <v>F-31.1---55</v>
      </c>
      <c r="C24401" t="s">
        <v>5986</v>
      </c>
      <c r="D24401" t="s">
        <v>1126</v>
      </c>
      <c r="E24401">
        <v>55</v>
      </c>
    </row>
    <row r="24402" spans="1:5" ht="13.5" customHeight="1">
      <c r="A24402" t="s">
        <v>4367</v>
      </c>
      <c r="B24402" t="str">
        <f t="shared" si="381"/>
        <v>F-31.1---56</v>
      </c>
      <c r="C24402" t="s">
        <v>5951</v>
      </c>
      <c r="D24402" t="s">
        <v>879</v>
      </c>
      <c r="E24402">
        <v>56</v>
      </c>
    </row>
    <row r="24403" spans="1:5" ht="13.5" customHeight="1">
      <c r="A24403" t="s">
        <v>4367</v>
      </c>
      <c r="B24403" t="str">
        <f t="shared" si="381"/>
        <v>F-31.1---57</v>
      </c>
      <c r="C24403" t="s">
        <v>5979</v>
      </c>
      <c r="D24403" t="s">
        <v>1071</v>
      </c>
      <c r="E24403">
        <v>57</v>
      </c>
    </row>
    <row r="24404" spans="1:5" ht="13.5" customHeight="1">
      <c r="A24404" t="s">
        <v>4367</v>
      </c>
      <c r="B24404" t="str">
        <f t="shared" si="381"/>
        <v>F-31.1---58</v>
      </c>
      <c r="C24404" t="s">
        <v>5936</v>
      </c>
      <c r="D24404" t="s">
        <v>845</v>
      </c>
      <c r="E24404">
        <v>58</v>
      </c>
    </row>
    <row r="24405" spans="1:5" ht="13.5" customHeight="1">
      <c r="A24405" t="s">
        <v>4367</v>
      </c>
      <c r="B24405" t="str">
        <f t="shared" si="381"/>
        <v>F-31.1---59</v>
      </c>
      <c r="C24405" t="s">
        <v>5952</v>
      </c>
      <c r="D24405" t="s">
        <v>891</v>
      </c>
      <c r="E24405">
        <v>59</v>
      </c>
    </row>
    <row r="24406" spans="1:5" ht="13.5" customHeight="1">
      <c r="A24406" t="s">
        <v>4367</v>
      </c>
      <c r="B24406" t="str">
        <f t="shared" si="381"/>
        <v>F-31.1---60</v>
      </c>
      <c r="C24406" t="s">
        <v>5956</v>
      </c>
      <c r="D24406" t="s">
        <v>917</v>
      </c>
      <c r="E24406">
        <v>60</v>
      </c>
    </row>
    <row r="24407" spans="1:5" ht="13.5" customHeight="1">
      <c r="A24407" t="s">
        <v>4367</v>
      </c>
      <c r="B24407" t="str">
        <f t="shared" si="381"/>
        <v>F-31.1---61</v>
      </c>
      <c r="C24407" t="s">
        <v>6013</v>
      </c>
      <c r="D24407" t="s">
        <v>968</v>
      </c>
      <c r="E24407">
        <v>61</v>
      </c>
    </row>
    <row r="24408" spans="1:5" ht="13.5" customHeight="1">
      <c r="A24408" t="s">
        <v>4367</v>
      </c>
      <c r="B24408" t="str">
        <f t="shared" si="381"/>
        <v>F-31.1---62</v>
      </c>
      <c r="C24408" t="s">
        <v>5938</v>
      </c>
      <c r="D24408" t="s">
        <v>851</v>
      </c>
      <c r="E24408">
        <v>62</v>
      </c>
    </row>
    <row r="24409" spans="1:5" ht="13.5" customHeight="1">
      <c r="A24409" t="s">
        <v>4367</v>
      </c>
      <c r="B24409" t="str">
        <f t="shared" si="381"/>
        <v>F-31.1---63</v>
      </c>
      <c r="C24409" t="s">
        <v>5997</v>
      </c>
      <c r="D24409" t="s">
        <v>1187</v>
      </c>
      <c r="E24409">
        <v>63</v>
      </c>
    </row>
    <row r="24410" spans="1:5" ht="13.5" customHeight="1">
      <c r="A24410" t="s">
        <v>4367</v>
      </c>
      <c r="B24410" t="str">
        <f t="shared" si="381"/>
        <v>F-31.1---64</v>
      </c>
      <c r="C24410" t="s">
        <v>5927</v>
      </c>
      <c r="D24410" t="s">
        <v>1115</v>
      </c>
      <c r="E24410">
        <v>64</v>
      </c>
    </row>
    <row r="24411" spans="1:5" ht="13.5" customHeight="1">
      <c r="A24411" t="s">
        <v>4367</v>
      </c>
      <c r="B24411" t="str">
        <f t="shared" si="381"/>
        <v>F-31.1---65</v>
      </c>
      <c r="C24411" t="s">
        <v>5957</v>
      </c>
      <c r="D24411" t="s">
        <v>913</v>
      </c>
      <c r="E24411">
        <v>65</v>
      </c>
    </row>
    <row r="24412" spans="1:5" ht="13.5" customHeight="1">
      <c r="A24412" t="s">
        <v>4367</v>
      </c>
      <c r="B24412" t="str">
        <f t="shared" si="381"/>
        <v>F-31.1---66</v>
      </c>
      <c r="C24412" t="s">
        <v>5991</v>
      </c>
      <c r="D24412" t="s">
        <v>1092</v>
      </c>
      <c r="E24412">
        <v>66</v>
      </c>
    </row>
    <row r="24413" spans="1:5" ht="13.5" customHeight="1">
      <c r="A24413" t="s">
        <v>4367</v>
      </c>
      <c r="B24413" t="str">
        <f t="shared" si="381"/>
        <v>F-31.1---67</v>
      </c>
      <c r="C24413" t="s">
        <v>5992</v>
      </c>
      <c r="D24413" t="s">
        <v>1101</v>
      </c>
      <c r="E24413">
        <v>67</v>
      </c>
    </row>
    <row r="24414" spans="1:5" ht="13.5" customHeight="1">
      <c r="A24414" t="s">
        <v>4367</v>
      </c>
      <c r="B24414" t="str">
        <f t="shared" si="381"/>
        <v>F-31.1---68</v>
      </c>
      <c r="C24414" t="s">
        <v>5987</v>
      </c>
      <c r="D24414" t="s">
        <v>1249</v>
      </c>
      <c r="E24414">
        <v>68</v>
      </c>
    </row>
    <row r="24415" spans="1:5" ht="13.5" customHeight="1">
      <c r="A24415" t="s">
        <v>4367</v>
      </c>
      <c r="B24415" t="str">
        <f t="shared" si="381"/>
        <v>F-31.1---69</v>
      </c>
      <c r="C24415" t="s">
        <v>5980</v>
      </c>
      <c r="D24415" t="s">
        <v>1124</v>
      </c>
      <c r="E24415">
        <v>69</v>
      </c>
    </row>
    <row r="24416" spans="1:5" ht="13.5" customHeight="1">
      <c r="A24416" t="s">
        <v>4367</v>
      </c>
      <c r="B24416" t="str">
        <f t="shared" si="381"/>
        <v>F-31.1---70</v>
      </c>
      <c r="C24416" t="s">
        <v>5981</v>
      </c>
      <c r="D24416" t="s">
        <v>1225</v>
      </c>
      <c r="E24416">
        <v>70</v>
      </c>
    </row>
    <row r="24417" spans="1:5">
      <c r="A24417" t="s">
        <v>4367</v>
      </c>
      <c r="B24417" t="str">
        <f t="shared" si="381"/>
        <v>F-31.1---71</v>
      </c>
      <c r="C24417" t="s">
        <v>5999</v>
      </c>
      <c r="D24417" t="s">
        <v>1371</v>
      </c>
      <c r="E24417">
        <v>71</v>
      </c>
    </row>
    <row r="24418" spans="1:5">
      <c r="A24418" t="s">
        <v>4368</v>
      </c>
      <c r="B24418" t="str">
        <f t="shared" si="381"/>
        <v>F-31.2---1</v>
      </c>
      <c r="C24418" t="s">
        <v>4216</v>
      </c>
      <c r="D24418" t="s">
        <v>1127</v>
      </c>
      <c r="E24418">
        <v>1</v>
      </c>
    </row>
    <row r="24419" spans="1:5" ht="13.5" customHeight="1">
      <c r="A24419" t="s">
        <v>4368</v>
      </c>
      <c r="B24419" t="str">
        <f t="shared" si="381"/>
        <v>F-31.2---2</v>
      </c>
      <c r="C24419" t="s">
        <v>4216</v>
      </c>
      <c r="D24419" t="s">
        <v>1175</v>
      </c>
      <c r="E24419">
        <v>2</v>
      </c>
    </row>
    <row r="24420" spans="1:5" ht="13.5" customHeight="1">
      <c r="A24420" t="s">
        <v>4368</v>
      </c>
      <c r="B24420" t="str">
        <f t="shared" si="381"/>
        <v>F-31.2---3</v>
      </c>
      <c r="C24420" t="s">
        <v>4216</v>
      </c>
      <c r="D24420" t="s">
        <v>990</v>
      </c>
      <c r="E24420">
        <v>3</v>
      </c>
    </row>
    <row r="24421" spans="1:5" ht="13.5" customHeight="1">
      <c r="A24421" t="s">
        <v>4368</v>
      </c>
      <c r="B24421" t="str">
        <f t="shared" si="381"/>
        <v>F-31.2---4</v>
      </c>
      <c r="C24421" t="s">
        <v>4216</v>
      </c>
      <c r="D24421" t="s">
        <v>1129</v>
      </c>
      <c r="E24421">
        <v>4</v>
      </c>
    </row>
    <row r="24422" spans="1:5" ht="13.5" customHeight="1">
      <c r="A24422" t="s">
        <v>4368</v>
      </c>
      <c r="B24422" t="str">
        <f t="shared" si="381"/>
        <v>F-31.2---5</v>
      </c>
      <c r="C24422" t="s">
        <v>4216</v>
      </c>
      <c r="D24422" t="s">
        <v>848</v>
      </c>
      <c r="E24422">
        <v>5</v>
      </c>
    </row>
    <row r="24423" spans="1:5" ht="13.5" customHeight="1">
      <c r="A24423" t="s">
        <v>4368</v>
      </c>
      <c r="B24423" t="str">
        <f t="shared" si="381"/>
        <v>F-31.2---6</v>
      </c>
      <c r="C24423" t="s">
        <v>4216</v>
      </c>
      <c r="D24423" t="s">
        <v>924</v>
      </c>
      <c r="E24423">
        <v>6</v>
      </c>
    </row>
    <row r="24424" spans="1:5" ht="13.5" customHeight="1">
      <c r="A24424" t="s">
        <v>4368</v>
      </c>
      <c r="B24424" t="str">
        <f t="shared" si="381"/>
        <v>F-31.2---7</v>
      </c>
      <c r="C24424" t="s">
        <v>4269</v>
      </c>
      <c r="D24424" t="s">
        <v>1249</v>
      </c>
      <c r="E24424">
        <v>7</v>
      </c>
    </row>
    <row r="24425" spans="1:5" ht="13.5" customHeight="1">
      <c r="A24425" t="s">
        <v>4368</v>
      </c>
      <c r="B24425" t="str">
        <f t="shared" si="381"/>
        <v>F-31.2---8</v>
      </c>
      <c r="C24425" t="s">
        <v>4239</v>
      </c>
      <c r="D24425" t="s">
        <v>812</v>
      </c>
      <c r="E24425">
        <v>8</v>
      </c>
    </row>
    <row r="24426" spans="1:5" ht="13.5" customHeight="1">
      <c r="A24426" t="s">
        <v>4368</v>
      </c>
      <c r="B24426" t="str">
        <f t="shared" si="381"/>
        <v>F-31.2---9</v>
      </c>
      <c r="C24426" t="s">
        <v>4268</v>
      </c>
      <c r="D24426" t="s">
        <v>1085</v>
      </c>
      <c r="E24426">
        <v>9</v>
      </c>
    </row>
    <row r="24427" spans="1:5" ht="13.5" customHeight="1">
      <c r="A24427" t="s">
        <v>4368</v>
      </c>
      <c r="B24427" t="str">
        <f t="shared" si="381"/>
        <v>F-31.2---10</v>
      </c>
      <c r="C24427" t="s">
        <v>4244</v>
      </c>
      <c r="D24427" t="s">
        <v>1228</v>
      </c>
      <c r="E24427">
        <v>10</v>
      </c>
    </row>
    <row r="24428" spans="1:5" ht="13.5" customHeight="1">
      <c r="A24428" t="s">
        <v>4368</v>
      </c>
      <c r="B24428" t="str">
        <f t="shared" si="381"/>
        <v>F-31.2---11</v>
      </c>
      <c r="C24428" t="s">
        <v>4254</v>
      </c>
      <c r="D24428" t="s">
        <v>1124</v>
      </c>
      <c r="E24428">
        <v>11</v>
      </c>
    </row>
    <row r="24429" spans="1:5" ht="13.5" customHeight="1">
      <c r="A24429" t="s">
        <v>4368</v>
      </c>
      <c r="B24429" t="str">
        <f t="shared" si="381"/>
        <v>F-31.2---12</v>
      </c>
      <c r="C24429" t="s">
        <v>4272</v>
      </c>
      <c r="D24429" t="s">
        <v>1250</v>
      </c>
      <c r="E24429">
        <v>12</v>
      </c>
    </row>
    <row r="24430" spans="1:5" ht="13.5" customHeight="1">
      <c r="A24430" t="s">
        <v>4368</v>
      </c>
      <c r="B24430" t="str">
        <f t="shared" si="381"/>
        <v>F-31.2---13</v>
      </c>
      <c r="C24430" t="s">
        <v>4248</v>
      </c>
      <c r="D24430" t="s">
        <v>879</v>
      </c>
      <c r="E24430">
        <v>13</v>
      </c>
    </row>
    <row r="24431" spans="1:5" ht="13.5" customHeight="1">
      <c r="A24431" t="s">
        <v>4368</v>
      </c>
      <c r="B24431" t="str">
        <f t="shared" si="381"/>
        <v>F-31.2---14</v>
      </c>
      <c r="C24431" t="s">
        <v>4287</v>
      </c>
      <c r="D24431" t="s">
        <v>1187</v>
      </c>
      <c r="E24431">
        <v>14</v>
      </c>
    </row>
    <row r="24432" spans="1:5" ht="13.5" customHeight="1">
      <c r="A24432" t="s">
        <v>4368</v>
      </c>
      <c r="B24432" t="str">
        <f t="shared" si="381"/>
        <v>F-31.2---15</v>
      </c>
      <c r="C24432" t="s">
        <v>4285</v>
      </c>
      <c r="D24432" t="s">
        <v>4208</v>
      </c>
      <c r="E24432">
        <v>15</v>
      </c>
    </row>
    <row r="24433" spans="1:5" ht="13.5" customHeight="1">
      <c r="A24433" t="s">
        <v>4368</v>
      </c>
      <c r="B24433" t="str">
        <f t="shared" si="381"/>
        <v>F-31.2---16</v>
      </c>
      <c r="C24433" t="s">
        <v>4257</v>
      </c>
      <c r="D24433" t="s">
        <v>1257</v>
      </c>
      <c r="E24433">
        <v>16</v>
      </c>
    </row>
    <row r="24434" spans="1:5" ht="13.5" customHeight="1">
      <c r="A24434" t="s">
        <v>4368</v>
      </c>
      <c r="B24434" t="str">
        <f t="shared" si="381"/>
        <v>F-31.2---17</v>
      </c>
      <c r="C24434" t="s">
        <v>4280</v>
      </c>
      <c r="D24434" t="s">
        <v>1466</v>
      </c>
      <c r="E24434">
        <v>17</v>
      </c>
    </row>
    <row r="24435" spans="1:5" ht="13.5" customHeight="1">
      <c r="A24435" t="s">
        <v>4368</v>
      </c>
      <c r="B24435" t="str">
        <f t="shared" si="381"/>
        <v>F-31.2---18</v>
      </c>
      <c r="C24435" t="s">
        <v>1017</v>
      </c>
      <c r="D24435" t="s">
        <v>796</v>
      </c>
      <c r="E24435">
        <v>18</v>
      </c>
    </row>
    <row r="24436" spans="1:5" ht="13.5" customHeight="1">
      <c r="A24436" t="s">
        <v>4368</v>
      </c>
      <c r="B24436" t="str">
        <f t="shared" si="381"/>
        <v>F-31.2---19</v>
      </c>
      <c r="C24436" t="s">
        <v>731</v>
      </c>
      <c r="D24436" t="s">
        <v>800</v>
      </c>
      <c r="E24436">
        <v>19</v>
      </c>
    </row>
    <row r="24437" spans="1:5" ht="13.5" customHeight="1">
      <c r="A24437" t="s">
        <v>4368</v>
      </c>
      <c r="B24437" t="str">
        <f t="shared" si="381"/>
        <v>F-31.2---20</v>
      </c>
      <c r="C24437" t="s">
        <v>735</v>
      </c>
      <c r="D24437" t="s">
        <v>744</v>
      </c>
      <c r="E24437">
        <v>20</v>
      </c>
    </row>
    <row r="24438" spans="1:5" ht="13.5" customHeight="1">
      <c r="A24438" t="s">
        <v>4368</v>
      </c>
      <c r="B24438" t="str">
        <f t="shared" si="381"/>
        <v>F-31.2---21</v>
      </c>
      <c r="C24438" t="s">
        <v>887</v>
      </c>
      <c r="D24438" t="s">
        <v>992</v>
      </c>
      <c r="E24438">
        <v>21</v>
      </c>
    </row>
    <row r="24439" spans="1:5" ht="13.5" customHeight="1">
      <c r="A24439" t="s">
        <v>4368</v>
      </c>
      <c r="B24439" t="str">
        <f t="shared" si="381"/>
        <v>F-31.2---22</v>
      </c>
      <c r="C24439" t="s">
        <v>739</v>
      </c>
      <c r="D24439" t="s">
        <v>736</v>
      </c>
      <c r="E24439">
        <v>22</v>
      </c>
    </row>
    <row r="24440" spans="1:5" ht="13.5" customHeight="1">
      <c r="A24440" t="s">
        <v>4368</v>
      </c>
      <c r="B24440" t="str">
        <f t="shared" si="381"/>
        <v>F-31.2---23</v>
      </c>
      <c r="C24440" t="s">
        <v>888</v>
      </c>
      <c r="D24440" t="s">
        <v>1073</v>
      </c>
      <c r="E24440">
        <v>23</v>
      </c>
    </row>
    <row r="24441" spans="1:5" ht="13.5" customHeight="1">
      <c r="A24441" t="s">
        <v>4368</v>
      </c>
      <c r="B24441" t="str">
        <f t="shared" si="381"/>
        <v>F-31.2---24</v>
      </c>
      <c r="C24441" t="s">
        <v>743</v>
      </c>
      <c r="D24441" t="s">
        <v>754</v>
      </c>
      <c r="E24441">
        <v>24</v>
      </c>
    </row>
    <row r="24442" spans="1:5" ht="13.5" customHeight="1">
      <c r="A24442" t="s">
        <v>4368</v>
      </c>
      <c r="B24442" t="str">
        <f t="shared" si="381"/>
        <v>F-31.2---25</v>
      </c>
      <c r="C24442" t="s">
        <v>745</v>
      </c>
      <c r="D24442" t="s">
        <v>837</v>
      </c>
      <c r="E24442">
        <v>25</v>
      </c>
    </row>
    <row r="24443" spans="1:5" ht="13.5" customHeight="1">
      <c r="A24443" t="s">
        <v>4368</v>
      </c>
      <c r="B24443" t="str">
        <f t="shared" si="381"/>
        <v>F-31.2---26</v>
      </c>
      <c r="C24443" t="s">
        <v>915</v>
      </c>
      <c r="D24443" t="s">
        <v>939</v>
      </c>
      <c r="E24443">
        <v>26</v>
      </c>
    </row>
    <row r="24444" spans="1:5" ht="13.5" customHeight="1">
      <c r="A24444" t="s">
        <v>4368</v>
      </c>
      <c r="B24444" t="str">
        <f t="shared" si="381"/>
        <v>F-31.2---27</v>
      </c>
      <c r="C24444" t="s">
        <v>987</v>
      </c>
      <c r="D24444" t="s">
        <v>1263</v>
      </c>
      <c r="E24444">
        <v>27</v>
      </c>
    </row>
    <row r="24445" spans="1:5" ht="13.5" customHeight="1">
      <c r="A24445" t="s">
        <v>4368</v>
      </c>
      <c r="B24445" t="str">
        <f t="shared" si="381"/>
        <v>F-31.2---28</v>
      </c>
      <c r="C24445" t="s">
        <v>989</v>
      </c>
      <c r="D24445" t="s">
        <v>738</v>
      </c>
      <c r="E24445">
        <v>28</v>
      </c>
    </row>
    <row r="24446" spans="1:5" ht="13.5" customHeight="1">
      <c r="A24446" t="s">
        <v>4368</v>
      </c>
      <c r="B24446" t="str">
        <f t="shared" si="381"/>
        <v>F-31.2---29</v>
      </c>
      <c r="C24446" t="s">
        <v>799</v>
      </c>
      <c r="D24446" t="s">
        <v>809</v>
      </c>
      <c r="E24446">
        <v>29</v>
      </c>
    </row>
    <row r="24447" spans="1:5" ht="13.5" customHeight="1">
      <c r="A24447" t="s">
        <v>4368</v>
      </c>
      <c r="B24447" t="str">
        <f t="shared" si="381"/>
        <v>F-31.2---30</v>
      </c>
      <c r="C24447" t="s">
        <v>824</v>
      </c>
      <c r="D24447" t="s">
        <v>752</v>
      </c>
      <c r="E24447">
        <v>30</v>
      </c>
    </row>
    <row r="24448" spans="1:5" ht="13.5" customHeight="1">
      <c r="A24448" t="s">
        <v>4368</v>
      </c>
      <c r="B24448" t="str">
        <f t="shared" si="381"/>
        <v>F-31.2---31</v>
      </c>
      <c r="C24448" t="s">
        <v>828</v>
      </c>
      <c r="D24448" t="s">
        <v>818</v>
      </c>
      <c r="E24448">
        <v>31</v>
      </c>
    </row>
    <row r="24449" spans="1:5" ht="13.5" customHeight="1">
      <c r="A24449" t="s">
        <v>4368</v>
      </c>
      <c r="B24449" t="str">
        <f t="shared" si="381"/>
        <v>F-31.2---32</v>
      </c>
      <c r="C24449" t="s">
        <v>755</v>
      </c>
      <c r="D24449" t="s">
        <v>1146</v>
      </c>
      <c r="E24449">
        <v>32</v>
      </c>
    </row>
    <row r="24450" spans="1:5" ht="13.5" customHeight="1">
      <c r="A24450" t="s">
        <v>4368</v>
      </c>
      <c r="B24450" t="str">
        <f t="shared" si="381"/>
        <v>F-31.2---33</v>
      </c>
      <c r="C24450" t="s">
        <v>759</v>
      </c>
      <c r="D24450" t="s">
        <v>823</v>
      </c>
      <c r="E24450">
        <v>33</v>
      </c>
    </row>
    <row r="24451" spans="1:5" ht="13.5" customHeight="1">
      <c r="A24451" t="s">
        <v>4368</v>
      </c>
      <c r="B24451" t="str">
        <f t="shared" ref="B24451:B24514" si="382">A24451&amp;"---"&amp;E24451</f>
        <v>F-31.2---34</v>
      </c>
      <c r="C24451" t="s">
        <v>965</v>
      </c>
      <c r="D24451" t="s">
        <v>1250</v>
      </c>
      <c r="E24451">
        <v>34</v>
      </c>
    </row>
    <row r="24452" spans="1:5" ht="13.5" customHeight="1">
      <c r="A24452" t="s">
        <v>4368</v>
      </c>
      <c r="B24452" t="str">
        <f t="shared" si="382"/>
        <v>F-31.2---35</v>
      </c>
      <c r="C24452" t="s">
        <v>866</v>
      </c>
      <c r="D24452" t="s">
        <v>831</v>
      </c>
      <c r="E24452">
        <v>35</v>
      </c>
    </row>
    <row r="24453" spans="1:5" ht="13.5" customHeight="1">
      <c r="A24453" t="s">
        <v>4368</v>
      </c>
      <c r="B24453" t="str">
        <f t="shared" si="382"/>
        <v>F-31.2---36</v>
      </c>
      <c r="C24453" t="s">
        <v>836</v>
      </c>
      <c r="D24453" t="s">
        <v>835</v>
      </c>
      <c r="E24453">
        <v>36</v>
      </c>
    </row>
    <row r="24454" spans="1:5" ht="13.5" customHeight="1">
      <c r="A24454" t="s">
        <v>4368</v>
      </c>
      <c r="B24454" t="str">
        <f t="shared" si="382"/>
        <v>F-31.2---37</v>
      </c>
      <c r="C24454" t="s">
        <v>1253</v>
      </c>
      <c r="D24454" t="s">
        <v>1228</v>
      </c>
      <c r="E24454">
        <v>37</v>
      </c>
    </row>
    <row r="24455" spans="1:5" ht="13.5" customHeight="1">
      <c r="A24455" t="s">
        <v>4368</v>
      </c>
      <c r="B24455" t="str">
        <f t="shared" si="382"/>
        <v>F-31.2---38</v>
      </c>
      <c r="C24455" t="s">
        <v>1096</v>
      </c>
      <c r="D24455" t="s">
        <v>1215</v>
      </c>
      <c r="E24455">
        <v>38</v>
      </c>
    </row>
    <row r="24456" spans="1:5" ht="13.5" customHeight="1">
      <c r="A24456" t="s">
        <v>4368</v>
      </c>
      <c r="B24456" t="str">
        <f t="shared" si="382"/>
        <v>F-31.2---39</v>
      </c>
      <c r="C24456" t="s">
        <v>868</v>
      </c>
      <c r="D24456" t="s">
        <v>758</v>
      </c>
      <c r="E24456">
        <v>39</v>
      </c>
    </row>
    <row r="24457" spans="1:5" ht="13.5" customHeight="1">
      <c r="A24457" t="s">
        <v>4368</v>
      </c>
      <c r="B24457" t="str">
        <f t="shared" si="382"/>
        <v>F-31.2---40</v>
      </c>
      <c r="C24457" t="s">
        <v>969</v>
      </c>
      <c r="D24457" t="s">
        <v>802</v>
      </c>
      <c r="E24457">
        <v>40</v>
      </c>
    </row>
    <row r="24458" spans="1:5" ht="13.5" customHeight="1">
      <c r="A24458" t="s">
        <v>4368</v>
      </c>
      <c r="B24458" t="str">
        <f t="shared" si="382"/>
        <v>F-31.2---41</v>
      </c>
      <c r="C24458" t="s">
        <v>775</v>
      </c>
      <c r="D24458" t="s">
        <v>1110</v>
      </c>
      <c r="E24458">
        <v>41</v>
      </c>
    </row>
    <row r="24459" spans="1:5" ht="13.5" customHeight="1">
      <c r="A24459" t="s">
        <v>4368</v>
      </c>
      <c r="B24459" t="str">
        <f t="shared" si="382"/>
        <v>F-31.2---42</v>
      </c>
      <c r="C24459" t="s">
        <v>918</v>
      </c>
      <c r="D24459" t="s">
        <v>865</v>
      </c>
      <c r="E24459">
        <v>42</v>
      </c>
    </row>
    <row r="24460" spans="1:5" ht="13.5" customHeight="1">
      <c r="A24460" t="s">
        <v>4368</v>
      </c>
      <c r="B24460" t="str">
        <f t="shared" si="382"/>
        <v>F-31.2---43</v>
      </c>
      <c r="C24460" t="s">
        <v>1134</v>
      </c>
      <c r="D24460" t="s">
        <v>6232</v>
      </c>
      <c r="E24460">
        <v>43</v>
      </c>
    </row>
    <row r="24461" spans="1:5" ht="13.5" customHeight="1">
      <c r="A24461" t="s">
        <v>4368</v>
      </c>
      <c r="B24461" t="str">
        <f t="shared" si="382"/>
        <v>F-31.2---44</v>
      </c>
      <c r="C24461" t="s">
        <v>5912</v>
      </c>
      <c r="D24461" t="s">
        <v>764</v>
      </c>
      <c r="E24461">
        <v>44</v>
      </c>
    </row>
    <row r="24462" spans="1:5" ht="13.5" customHeight="1">
      <c r="A24462" t="s">
        <v>4368</v>
      </c>
      <c r="B24462" t="str">
        <f t="shared" si="382"/>
        <v>F-31.2---45</v>
      </c>
      <c r="C24462" t="s">
        <v>5925</v>
      </c>
      <c r="D24462" t="s">
        <v>798</v>
      </c>
      <c r="E24462">
        <v>45</v>
      </c>
    </row>
    <row r="24463" spans="1:5" ht="13.5" customHeight="1">
      <c r="A24463" t="s">
        <v>4368</v>
      </c>
      <c r="B24463" t="str">
        <f t="shared" si="382"/>
        <v>F-31.2---46</v>
      </c>
      <c r="C24463" t="s">
        <v>5961</v>
      </c>
      <c r="D24463" t="s">
        <v>935</v>
      </c>
      <c r="E24463">
        <v>46</v>
      </c>
    </row>
    <row r="24464" spans="1:5" ht="13.5" customHeight="1">
      <c r="A24464" t="s">
        <v>4368</v>
      </c>
      <c r="B24464" t="str">
        <f t="shared" si="382"/>
        <v>F-31.2---47</v>
      </c>
      <c r="C24464" t="s">
        <v>5915</v>
      </c>
      <c r="D24464" t="s">
        <v>772</v>
      </c>
      <c r="E24464">
        <v>47</v>
      </c>
    </row>
    <row r="24465" spans="1:5" ht="13.5" customHeight="1">
      <c r="A24465" t="s">
        <v>4368</v>
      </c>
      <c r="B24465" t="str">
        <f t="shared" si="382"/>
        <v>F-31.2---48</v>
      </c>
      <c r="C24465" t="s">
        <v>5926</v>
      </c>
      <c r="D24465" t="s">
        <v>843</v>
      </c>
      <c r="E24465">
        <v>48</v>
      </c>
    </row>
    <row r="24466" spans="1:5" ht="13.5" customHeight="1">
      <c r="A24466" t="s">
        <v>4368</v>
      </c>
      <c r="B24466" t="str">
        <f t="shared" si="382"/>
        <v>F-31.2---49</v>
      </c>
      <c r="C24466" t="s">
        <v>5977</v>
      </c>
      <c r="D24466" t="s">
        <v>1069</v>
      </c>
      <c r="E24466">
        <v>49</v>
      </c>
    </row>
    <row r="24467" spans="1:5" ht="13.5" customHeight="1">
      <c r="A24467" t="s">
        <v>4368</v>
      </c>
      <c r="B24467" t="str">
        <f t="shared" si="382"/>
        <v>F-31.2---50</v>
      </c>
      <c r="C24467" t="s">
        <v>5917</v>
      </c>
      <c r="D24467" t="s">
        <v>789</v>
      </c>
      <c r="E24467">
        <v>50</v>
      </c>
    </row>
    <row r="24468" spans="1:5" ht="13.5" customHeight="1">
      <c r="A24468" t="s">
        <v>4368</v>
      </c>
      <c r="B24468" t="str">
        <f t="shared" si="382"/>
        <v>F-31.2---51</v>
      </c>
      <c r="C24468" t="s">
        <v>5918</v>
      </c>
      <c r="D24468" t="s">
        <v>770</v>
      </c>
      <c r="E24468">
        <v>51</v>
      </c>
    </row>
    <row r="24469" spans="1:5" ht="13.5" customHeight="1">
      <c r="A24469" t="s">
        <v>4368</v>
      </c>
      <c r="B24469" t="str">
        <f t="shared" si="382"/>
        <v>F-31.2---52</v>
      </c>
      <c r="C24469" t="s">
        <v>5978</v>
      </c>
      <c r="D24469" t="s">
        <v>1191</v>
      </c>
      <c r="E24469">
        <v>52</v>
      </c>
    </row>
    <row r="24470" spans="1:5" ht="13.5" customHeight="1">
      <c r="A24470" t="s">
        <v>4368</v>
      </c>
      <c r="B24470" t="str">
        <f t="shared" si="382"/>
        <v>F-31.2---53</v>
      </c>
      <c r="C24470" t="s">
        <v>5933</v>
      </c>
      <c r="D24470" t="s">
        <v>855</v>
      </c>
      <c r="E24470">
        <v>53</v>
      </c>
    </row>
    <row r="24471" spans="1:5" ht="13.5" customHeight="1">
      <c r="A24471" t="s">
        <v>4368</v>
      </c>
      <c r="B24471" t="str">
        <f t="shared" si="382"/>
        <v>F-31.2---54</v>
      </c>
      <c r="C24471" t="s">
        <v>5985</v>
      </c>
      <c r="D24471" t="s">
        <v>1159</v>
      </c>
      <c r="E24471">
        <v>54</v>
      </c>
    </row>
    <row r="24472" spans="1:5" ht="13.5" customHeight="1">
      <c r="A24472" t="s">
        <v>4368</v>
      </c>
      <c r="B24472" t="str">
        <f t="shared" si="382"/>
        <v>F-31.2---55</v>
      </c>
      <c r="C24472" t="s">
        <v>5986</v>
      </c>
      <c r="D24472" t="s">
        <v>1126</v>
      </c>
      <c r="E24472">
        <v>55</v>
      </c>
    </row>
    <row r="24473" spans="1:5" ht="13.5" customHeight="1">
      <c r="A24473" t="s">
        <v>4368</v>
      </c>
      <c r="B24473" t="str">
        <f t="shared" si="382"/>
        <v>F-31.2---56</v>
      </c>
      <c r="C24473" t="s">
        <v>5951</v>
      </c>
      <c r="D24473" t="s">
        <v>879</v>
      </c>
      <c r="E24473">
        <v>56</v>
      </c>
    </row>
    <row r="24474" spans="1:5" ht="13.5" customHeight="1">
      <c r="A24474" t="s">
        <v>4368</v>
      </c>
      <c r="B24474" t="str">
        <f t="shared" si="382"/>
        <v>F-31.2---57</v>
      </c>
      <c r="C24474" t="s">
        <v>5979</v>
      </c>
      <c r="D24474" t="s">
        <v>1071</v>
      </c>
      <c r="E24474">
        <v>57</v>
      </c>
    </row>
    <row r="24475" spans="1:5" ht="13.5" customHeight="1">
      <c r="A24475" t="s">
        <v>4368</v>
      </c>
      <c r="B24475" t="str">
        <f t="shared" si="382"/>
        <v>F-31.2---58</v>
      </c>
      <c r="C24475" t="s">
        <v>5936</v>
      </c>
      <c r="D24475" t="s">
        <v>845</v>
      </c>
      <c r="E24475">
        <v>58</v>
      </c>
    </row>
    <row r="24476" spans="1:5">
      <c r="A24476" t="s">
        <v>4368</v>
      </c>
      <c r="B24476" t="str">
        <f t="shared" si="382"/>
        <v>F-31.2---59</v>
      </c>
      <c r="C24476" t="s">
        <v>5952</v>
      </c>
      <c r="D24476" t="s">
        <v>891</v>
      </c>
      <c r="E24476">
        <v>59</v>
      </c>
    </row>
    <row r="24477" spans="1:5" ht="13.5" customHeight="1">
      <c r="A24477" t="s">
        <v>4368</v>
      </c>
      <c r="B24477" t="str">
        <f t="shared" si="382"/>
        <v>F-31.2---60</v>
      </c>
      <c r="C24477" t="s">
        <v>5956</v>
      </c>
      <c r="D24477" t="s">
        <v>917</v>
      </c>
      <c r="E24477">
        <v>60</v>
      </c>
    </row>
    <row r="24478" spans="1:5" ht="13.5" customHeight="1">
      <c r="A24478" t="s">
        <v>4368</v>
      </c>
      <c r="B24478" t="str">
        <f t="shared" si="382"/>
        <v>F-31.2---61</v>
      </c>
      <c r="C24478" t="s">
        <v>6013</v>
      </c>
      <c r="D24478" t="s">
        <v>968</v>
      </c>
      <c r="E24478">
        <v>61</v>
      </c>
    </row>
    <row r="24479" spans="1:5" ht="13.5" customHeight="1">
      <c r="A24479" t="s">
        <v>4368</v>
      </c>
      <c r="B24479" t="str">
        <f t="shared" si="382"/>
        <v>F-31.2---62</v>
      </c>
      <c r="C24479" t="s">
        <v>5938</v>
      </c>
      <c r="D24479" t="s">
        <v>851</v>
      </c>
      <c r="E24479">
        <v>62</v>
      </c>
    </row>
    <row r="24480" spans="1:5" ht="13.5" customHeight="1">
      <c r="A24480" t="s">
        <v>4368</v>
      </c>
      <c r="B24480" t="str">
        <f t="shared" si="382"/>
        <v>F-31.2---63</v>
      </c>
      <c r="C24480" t="s">
        <v>5997</v>
      </c>
      <c r="D24480" t="s">
        <v>1187</v>
      </c>
      <c r="E24480">
        <v>63</v>
      </c>
    </row>
    <row r="24481" spans="1:5" ht="13.5" customHeight="1">
      <c r="A24481" t="s">
        <v>4368</v>
      </c>
      <c r="B24481" t="str">
        <f t="shared" si="382"/>
        <v>F-31.2---64</v>
      </c>
      <c r="C24481" t="s">
        <v>5927</v>
      </c>
      <c r="D24481" t="s">
        <v>1115</v>
      </c>
      <c r="E24481">
        <v>64</v>
      </c>
    </row>
    <row r="24482" spans="1:5" ht="13.5" customHeight="1">
      <c r="A24482" t="s">
        <v>4368</v>
      </c>
      <c r="B24482" t="str">
        <f t="shared" si="382"/>
        <v>F-31.2---65</v>
      </c>
      <c r="C24482" t="s">
        <v>5957</v>
      </c>
      <c r="D24482" t="s">
        <v>913</v>
      </c>
      <c r="E24482">
        <v>65</v>
      </c>
    </row>
    <row r="24483" spans="1:5" ht="13.5" customHeight="1">
      <c r="A24483" t="s">
        <v>4368</v>
      </c>
      <c r="B24483" t="str">
        <f t="shared" si="382"/>
        <v>F-31.2---66</v>
      </c>
      <c r="C24483" t="s">
        <v>5991</v>
      </c>
      <c r="D24483" t="s">
        <v>1092</v>
      </c>
      <c r="E24483">
        <v>66</v>
      </c>
    </row>
    <row r="24484" spans="1:5" ht="13.5" customHeight="1">
      <c r="A24484" t="s">
        <v>4368</v>
      </c>
      <c r="B24484" t="str">
        <f t="shared" si="382"/>
        <v>F-31.2---67</v>
      </c>
      <c r="C24484" t="s">
        <v>5992</v>
      </c>
      <c r="D24484" t="s">
        <v>1101</v>
      </c>
      <c r="E24484">
        <v>67</v>
      </c>
    </row>
    <row r="24485" spans="1:5" ht="13.5" customHeight="1">
      <c r="A24485" t="s">
        <v>4368</v>
      </c>
      <c r="B24485" t="str">
        <f t="shared" si="382"/>
        <v>F-31.2---68</v>
      </c>
      <c r="C24485" t="s">
        <v>5987</v>
      </c>
      <c r="D24485" t="s">
        <v>1249</v>
      </c>
      <c r="E24485">
        <v>68</v>
      </c>
    </row>
    <row r="24486" spans="1:5" ht="13.5" customHeight="1">
      <c r="A24486" t="s">
        <v>4368</v>
      </c>
      <c r="B24486" t="str">
        <f t="shared" si="382"/>
        <v>F-31.2---69</v>
      </c>
      <c r="C24486" t="s">
        <v>5980</v>
      </c>
      <c r="D24486" t="s">
        <v>1124</v>
      </c>
      <c r="E24486">
        <v>69</v>
      </c>
    </row>
    <row r="24487" spans="1:5" ht="13.5" customHeight="1">
      <c r="A24487" t="s">
        <v>4368</v>
      </c>
      <c r="B24487" t="str">
        <f t="shared" si="382"/>
        <v>F-31.2---70</v>
      </c>
      <c r="C24487" t="s">
        <v>5981</v>
      </c>
      <c r="D24487" t="s">
        <v>1225</v>
      </c>
      <c r="E24487">
        <v>70</v>
      </c>
    </row>
    <row r="24488" spans="1:5" ht="13.5" customHeight="1">
      <c r="A24488" t="s">
        <v>4368</v>
      </c>
      <c r="B24488" t="str">
        <f t="shared" si="382"/>
        <v>F-31.2---71</v>
      </c>
      <c r="C24488" t="s">
        <v>5999</v>
      </c>
      <c r="D24488" t="s">
        <v>1371</v>
      </c>
      <c r="E24488">
        <v>71</v>
      </c>
    </row>
    <row r="24489" spans="1:5" ht="13.5" customHeight="1">
      <c r="A24489" t="s">
        <v>4369</v>
      </c>
      <c r="B24489" t="str">
        <f t="shared" si="382"/>
        <v>F-32---1</v>
      </c>
      <c r="C24489" t="s">
        <v>4216</v>
      </c>
      <c r="D24489" t="s">
        <v>1062</v>
      </c>
      <c r="E24489">
        <v>1</v>
      </c>
    </row>
    <row r="24490" spans="1:5" ht="13.5" customHeight="1">
      <c r="A24490" t="s">
        <v>4369</v>
      </c>
      <c r="B24490" t="str">
        <f t="shared" si="382"/>
        <v>F-32---2</v>
      </c>
      <c r="C24490" t="s">
        <v>4216</v>
      </c>
      <c r="D24490" t="s">
        <v>1340</v>
      </c>
      <c r="E24490">
        <v>2</v>
      </c>
    </row>
    <row r="24491" spans="1:5" ht="13.5" customHeight="1">
      <c r="A24491" t="s">
        <v>4369</v>
      </c>
      <c r="B24491" t="str">
        <f t="shared" si="382"/>
        <v>F-32---3</v>
      </c>
      <c r="C24491" t="s">
        <v>4216</v>
      </c>
      <c r="D24491" t="s">
        <v>1219</v>
      </c>
      <c r="E24491">
        <v>3</v>
      </c>
    </row>
    <row r="24492" spans="1:5" ht="13.5" customHeight="1">
      <c r="A24492" t="s">
        <v>4369</v>
      </c>
      <c r="B24492" t="str">
        <f t="shared" si="382"/>
        <v>F-32---4</v>
      </c>
      <c r="C24492" t="s">
        <v>4216</v>
      </c>
      <c r="D24492" t="s">
        <v>1220</v>
      </c>
      <c r="E24492">
        <v>4</v>
      </c>
    </row>
    <row r="24493" spans="1:5" ht="13.5" customHeight="1">
      <c r="A24493" t="s">
        <v>4369</v>
      </c>
      <c r="B24493" t="str">
        <f t="shared" si="382"/>
        <v>F-32---5</v>
      </c>
      <c r="C24493" t="s">
        <v>4216</v>
      </c>
      <c r="D24493" t="s">
        <v>1321</v>
      </c>
      <c r="E24493">
        <v>5</v>
      </c>
    </row>
    <row r="24494" spans="1:5" ht="13.5" customHeight="1">
      <c r="A24494" t="s">
        <v>4369</v>
      </c>
      <c r="B24494" t="str">
        <f t="shared" si="382"/>
        <v>F-32---6</v>
      </c>
      <c r="C24494" t="s">
        <v>4216</v>
      </c>
      <c r="D24494" t="s">
        <v>1278</v>
      </c>
      <c r="E24494">
        <v>6</v>
      </c>
    </row>
    <row r="24495" spans="1:5" ht="13.5" customHeight="1">
      <c r="A24495" t="s">
        <v>4369</v>
      </c>
      <c r="B24495" t="str">
        <f t="shared" si="382"/>
        <v>F-32---7</v>
      </c>
      <c r="C24495" t="s">
        <v>4216</v>
      </c>
      <c r="D24495" t="s">
        <v>1050</v>
      </c>
      <c r="E24495">
        <v>7</v>
      </c>
    </row>
    <row r="24496" spans="1:5" ht="13.5" customHeight="1">
      <c r="A24496" t="s">
        <v>4369</v>
      </c>
      <c r="B24496" t="str">
        <f t="shared" si="382"/>
        <v>F-32---8</v>
      </c>
      <c r="C24496" t="s">
        <v>4216</v>
      </c>
      <c r="D24496" t="s">
        <v>850</v>
      </c>
      <c r="E24496">
        <v>8</v>
      </c>
    </row>
    <row r="24497" spans="1:5" ht="13.5" customHeight="1">
      <c r="A24497" t="s">
        <v>4369</v>
      </c>
      <c r="B24497" t="str">
        <f t="shared" si="382"/>
        <v>F-32---9</v>
      </c>
      <c r="C24497" t="s">
        <v>4219</v>
      </c>
      <c r="D24497" t="s">
        <v>1231</v>
      </c>
      <c r="E24497">
        <v>9</v>
      </c>
    </row>
    <row r="24498" spans="1:5" ht="13.5" customHeight="1">
      <c r="A24498" t="s">
        <v>4369</v>
      </c>
      <c r="B24498" t="str">
        <f t="shared" si="382"/>
        <v>F-32---10</v>
      </c>
      <c r="C24498" t="s">
        <v>4270</v>
      </c>
      <c r="D24498" t="s">
        <v>1277</v>
      </c>
      <c r="E24498">
        <v>10</v>
      </c>
    </row>
    <row r="24499" spans="1:5" ht="13.5" customHeight="1">
      <c r="A24499" t="s">
        <v>4369</v>
      </c>
      <c r="B24499" t="str">
        <f t="shared" si="382"/>
        <v>F-32---11</v>
      </c>
      <c r="C24499" t="s">
        <v>4224</v>
      </c>
      <c r="D24499" t="s">
        <v>1367</v>
      </c>
      <c r="E24499">
        <v>11</v>
      </c>
    </row>
    <row r="24500" spans="1:5" ht="13.5" customHeight="1">
      <c r="A24500" t="s">
        <v>4369</v>
      </c>
      <c r="B24500" t="str">
        <f t="shared" si="382"/>
        <v>F-32---12</v>
      </c>
      <c r="C24500" t="s">
        <v>4231</v>
      </c>
      <c r="D24500" t="s">
        <v>957</v>
      </c>
      <c r="E24500">
        <v>12</v>
      </c>
    </row>
    <row r="24501" spans="1:5" ht="13.5" customHeight="1">
      <c r="A24501" t="s">
        <v>4369</v>
      </c>
      <c r="B24501" t="str">
        <f t="shared" si="382"/>
        <v>F-32---13</v>
      </c>
      <c r="C24501" t="s">
        <v>4235</v>
      </c>
      <c r="D24501" t="s">
        <v>982</v>
      </c>
      <c r="E24501">
        <v>13</v>
      </c>
    </row>
    <row r="24502" spans="1:5" ht="13.5" customHeight="1">
      <c r="A24502" t="s">
        <v>4369</v>
      </c>
      <c r="B24502" t="str">
        <f t="shared" si="382"/>
        <v>F-32---14</v>
      </c>
      <c r="C24502" t="s">
        <v>4245</v>
      </c>
      <c r="D24502" t="s">
        <v>1340</v>
      </c>
      <c r="E24502">
        <v>14</v>
      </c>
    </row>
    <row r="24503" spans="1:5" ht="13.5" customHeight="1">
      <c r="A24503" t="s">
        <v>4369</v>
      </c>
      <c r="B24503" t="str">
        <f t="shared" si="382"/>
        <v>F-32---15</v>
      </c>
      <c r="C24503" t="s">
        <v>4274</v>
      </c>
      <c r="D24503" t="s">
        <v>943</v>
      </c>
      <c r="E24503">
        <v>15</v>
      </c>
    </row>
    <row r="24504" spans="1:5" ht="13.5" customHeight="1">
      <c r="A24504" t="s">
        <v>4369</v>
      </c>
      <c r="B24504" t="str">
        <f t="shared" si="382"/>
        <v>F-32---16</v>
      </c>
      <c r="C24504" t="s">
        <v>4285</v>
      </c>
      <c r="D24504" t="s">
        <v>1468</v>
      </c>
      <c r="E24504">
        <v>16</v>
      </c>
    </row>
    <row r="24505" spans="1:5" ht="13.5" customHeight="1">
      <c r="A24505" t="s">
        <v>4369</v>
      </c>
      <c r="B24505" t="str">
        <f t="shared" si="382"/>
        <v>F-32---17</v>
      </c>
      <c r="C24505" t="s">
        <v>4286</v>
      </c>
      <c r="D24505" t="s">
        <v>1337</v>
      </c>
      <c r="E24505">
        <v>17</v>
      </c>
    </row>
    <row r="24506" spans="1:5" ht="13.5" customHeight="1">
      <c r="A24506" t="s">
        <v>4369</v>
      </c>
      <c r="B24506" t="str">
        <f t="shared" si="382"/>
        <v>F-32---18</v>
      </c>
      <c r="C24506" t="s">
        <v>4293</v>
      </c>
      <c r="D24506" t="s">
        <v>962</v>
      </c>
      <c r="E24506">
        <v>18</v>
      </c>
    </row>
    <row r="24507" spans="1:5" ht="13.5" customHeight="1">
      <c r="A24507" t="s">
        <v>4369</v>
      </c>
      <c r="B24507" t="str">
        <f t="shared" si="382"/>
        <v>F-32---19</v>
      </c>
      <c r="C24507" t="s">
        <v>4289</v>
      </c>
      <c r="D24507" t="s">
        <v>1201</v>
      </c>
      <c r="E24507">
        <v>19</v>
      </c>
    </row>
    <row r="24508" spans="1:5" ht="13.5" customHeight="1">
      <c r="A24508" t="s">
        <v>4369</v>
      </c>
      <c r="B24508" t="str">
        <f t="shared" si="382"/>
        <v>F-32---20</v>
      </c>
      <c r="C24508" t="s">
        <v>5928</v>
      </c>
      <c r="D24508" t="s">
        <v>1254</v>
      </c>
      <c r="E24508">
        <v>20</v>
      </c>
    </row>
    <row r="24509" spans="1:5" ht="13.5" customHeight="1">
      <c r="A24509" t="s">
        <v>4369</v>
      </c>
      <c r="B24509" t="str">
        <f t="shared" si="382"/>
        <v>F-32---21</v>
      </c>
      <c r="C24509" t="s">
        <v>727</v>
      </c>
      <c r="D24509" t="s">
        <v>1308</v>
      </c>
      <c r="E24509">
        <v>21</v>
      </c>
    </row>
    <row r="24510" spans="1:5" ht="13.5" customHeight="1">
      <c r="A24510" t="s">
        <v>4369</v>
      </c>
      <c r="B24510" t="str">
        <f t="shared" si="382"/>
        <v>F-32---22</v>
      </c>
      <c r="C24510" t="s">
        <v>1070</v>
      </c>
      <c r="D24510" t="s">
        <v>1219</v>
      </c>
      <c r="E24510">
        <v>22</v>
      </c>
    </row>
    <row r="24511" spans="1:5" ht="13.5" customHeight="1">
      <c r="A24511" t="s">
        <v>4369</v>
      </c>
      <c r="B24511" t="str">
        <f t="shared" si="382"/>
        <v>F-32---23</v>
      </c>
      <c r="C24511" t="s">
        <v>1072</v>
      </c>
      <c r="D24511" t="s">
        <v>1220</v>
      </c>
      <c r="E24511">
        <v>23</v>
      </c>
    </row>
    <row r="24512" spans="1:5" ht="13.5" customHeight="1">
      <c r="A24512" t="s">
        <v>4369</v>
      </c>
      <c r="B24512" t="str">
        <f t="shared" si="382"/>
        <v>F-32---24</v>
      </c>
      <c r="C24512" t="s">
        <v>795</v>
      </c>
      <c r="D24512" t="s">
        <v>1062</v>
      </c>
      <c r="E24512">
        <v>24</v>
      </c>
    </row>
    <row r="24513" spans="1:5" ht="13.5" customHeight="1">
      <c r="A24513" t="s">
        <v>4369</v>
      </c>
      <c r="B24513" t="str">
        <f t="shared" si="382"/>
        <v>F-32---25</v>
      </c>
      <c r="C24513" t="s">
        <v>1017</v>
      </c>
      <c r="D24513" t="s">
        <v>796</v>
      </c>
      <c r="E24513">
        <v>25</v>
      </c>
    </row>
    <row r="24514" spans="1:5" ht="13.5" customHeight="1">
      <c r="A24514" t="s">
        <v>4369</v>
      </c>
      <c r="B24514" t="str">
        <f t="shared" si="382"/>
        <v>F-32---26</v>
      </c>
      <c r="C24514" t="s">
        <v>731</v>
      </c>
      <c r="D24514" t="s">
        <v>800</v>
      </c>
      <c r="E24514">
        <v>26</v>
      </c>
    </row>
    <row r="24515" spans="1:5" ht="13.5" customHeight="1">
      <c r="A24515" t="s">
        <v>4369</v>
      </c>
      <c r="B24515" t="str">
        <f t="shared" ref="B24515:B24578" si="383">A24515&amp;"---"&amp;E24515</f>
        <v>F-32---27</v>
      </c>
      <c r="C24515" t="s">
        <v>743</v>
      </c>
      <c r="D24515" t="s">
        <v>754</v>
      </c>
      <c r="E24515">
        <v>27</v>
      </c>
    </row>
    <row r="24516" spans="1:5" ht="13.5" customHeight="1">
      <c r="A24516" t="s">
        <v>4369</v>
      </c>
      <c r="B24516" t="str">
        <f t="shared" si="383"/>
        <v>F-32---28</v>
      </c>
      <c r="C24516" t="s">
        <v>745</v>
      </c>
      <c r="D24516" t="s">
        <v>837</v>
      </c>
      <c r="E24516">
        <v>28</v>
      </c>
    </row>
    <row r="24517" spans="1:5" ht="13.5" customHeight="1">
      <c r="A24517" t="s">
        <v>4369</v>
      </c>
      <c r="B24517" t="str">
        <f t="shared" si="383"/>
        <v>F-32---29</v>
      </c>
      <c r="C24517" t="s">
        <v>915</v>
      </c>
      <c r="D24517" t="s">
        <v>939</v>
      </c>
      <c r="E24517">
        <v>29</v>
      </c>
    </row>
    <row r="24518" spans="1:5" ht="13.5" customHeight="1">
      <c r="A24518" t="s">
        <v>4369</v>
      </c>
      <c r="B24518" t="str">
        <f t="shared" si="383"/>
        <v>F-32---30</v>
      </c>
      <c r="C24518" t="s">
        <v>987</v>
      </c>
      <c r="D24518" t="s">
        <v>1263</v>
      </c>
      <c r="E24518">
        <v>30</v>
      </c>
    </row>
    <row r="24519" spans="1:5" ht="13.5" customHeight="1">
      <c r="A24519" t="s">
        <v>4369</v>
      </c>
      <c r="B24519" t="str">
        <f t="shared" si="383"/>
        <v>F-32---31</v>
      </c>
      <c r="C24519" t="s">
        <v>989</v>
      </c>
      <c r="D24519" t="s">
        <v>738</v>
      </c>
      <c r="E24519">
        <v>31</v>
      </c>
    </row>
    <row r="24520" spans="1:5" ht="13.5" customHeight="1">
      <c r="A24520" t="s">
        <v>4369</v>
      </c>
      <c r="B24520" t="str">
        <f t="shared" si="383"/>
        <v>F-32---32</v>
      </c>
      <c r="C24520" t="s">
        <v>822</v>
      </c>
      <c r="D24520" t="s">
        <v>833</v>
      </c>
      <c r="E24520">
        <v>32</v>
      </c>
    </row>
    <row r="24521" spans="1:5" ht="13.5" customHeight="1">
      <c r="A24521" t="s">
        <v>4369</v>
      </c>
      <c r="B24521" t="str">
        <f t="shared" si="383"/>
        <v>F-32---33</v>
      </c>
      <c r="C24521" t="s">
        <v>824</v>
      </c>
      <c r="D24521" t="s">
        <v>752</v>
      </c>
      <c r="E24521">
        <v>33</v>
      </c>
    </row>
    <row r="24522" spans="1:5" ht="13.5" customHeight="1">
      <c r="A24522" t="s">
        <v>4369</v>
      </c>
      <c r="B24522" t="str">
        <f t="shared" si="383"/>
        <v>F-32---34</v>
      </c>
      <c r="C24522" t="s">
        <v>826</v>
      </c>
      <c r="D24522" t="s">
        <v>1079</v>
      </c>
      <c r="E24522">
        <v>34</v>
      </c>
    </row>
    <row r="24523" spans="1:5" ht="13.5" customHeight="1">
      <c r="A24523" t="s">
        <v>4369</v>
      </c>
      <c r="B24523" t="str">
        <f t="shared" si="383"/>
        <v>F-32---35</v>
      </c>
      <c r="C24523" t="s">
        <v>753</v>
      </c>
      <c r="D24523" t="s">
        <v>1002</v>
      </c>
      <c r="E24523">
        <v>35</v>
      </c>
    </row>
    <row r="24524" spans="1:5" ht="13.5" customHeight="1">
      <c r="A24524" t="s">
        <v>4369</v>
      </c>
      <c r="B24524" t="str">
        <f t="shared" si="383"/>
        <v>F-32---36</v>
      </c>
      <c r="C24524" t="s">
        <v>828</v>
      </c>
      <c r="D24524" t="s">
        <v>818</v>
      </c>
      <c r="E24524">
        <v>36</v>
      </c>
    </row>
    <row r="24525" spans="1:5" ht="13.5" customHeight="1">
      <c r="A24525" t="s">
        <v>4369</v>
      </c>
      <c r="B24525" t="str">
        <f t="shared" si="383"/>
        <v>F-32---37</v>
      </c>
      <c r="C24525" t="s">
        <v>759</v>
      </c>
      <c r="D24525" t="s">
        <v>823</v>
      </c>
      <c r="E24525">
        <v>37</v>
      </c>
    </row>
    <row r="24526" spans="1:5" ht="13.5" customHeight="1">
      <c r="A24526" t="s">
        <v>4369</v>
      </c>
      <c r="B24526" t="str">
        <f t="shared" si="383"/>
        <v>F-32---38</v>
      </c>
      <c r="C24526" t="s">
        <v>862</v>
      </c>
      <c r="D24526" t="s">
        <v>1261</v>
      </c>
      <c r="E24526">
        <v>38</v>
      </c>
    </row>
    <row r="24527" spans="1:5" ht="13.5" customHeight="1">
      <c r="A24527" t="s">
        <v>4369</v>
      </c>
      <c r="B24527" t="str">
        <f t="shared" si="383"/>
        <v>F-32---39</v>
      </c>
      <c r="C24527" t="s">
        <v>991</v>
      </c>
      <c r="D24527" t="s">
        <v>966</v>
      </c>
      <c r="E24527">
        <v>39</v>
      </c>
    </row>
    <row r="24528" spans="1:5" ht="13.5" customHeight="1">
      <c r="A24528" t="s">
        <v>4369</v>
      </c>
      <c r="B24528" t="str">
        <f t="shared" si="383"/>
        <v>F-32---40</v>
      </c>
      <c r="C24528" t="s">
        <v>864</v>
      </c>
      <c r="D24528" t="s">
        <v>957</v>
      </c>
      <c r="E24528">
        <v>40</v>
      </c>
    </row>
    <row r="24529" spans="1:5" ht="13.5" customHeight="1">
      <c r="A24529" t="s">
        <v>4369</v>
      </c>
      <c r="B24529" t="str">
        <f t="shared" si="383"/>
        <v>F-32---41</v>
      </c>
      <c r="C24529" t="s">
        <v>866</v>
      </c>
      <c r="D24529" t="s">
        <v>831</v>
      </c>
      <c r="E24529">
        <v>41</v>
      </c>
    </row>
    <row r="24530" spans="1:5" ht="13.5" customHeight="1">
      <c r="A24530" t="s">
        <v>4369</v>
      </c>
      <c r="B24530" t="str">
        <f t="shared" si="383"/>
        <v>F-32---42</v>
      </c>
      <c r="C24530" t="s">
        <v>1009</v>
      </c>
      <c r="D24530" t="s">
        <v>1340</v>
      </c>
      <c r="E24530">
        <v>42</v>
      </c>
    </row>
    <row r="24531" spans="1:5" ht="13.5" customHeight="1">
      <c r="A24531" t="s">
        <v>4369</v>
      </c>
      <c r="B24531" t="str">
        <f t="shared" si="383"/>
        <v>F-32---43</v>
      </c>
      <c r="C24531" t="s">
        <v>836</v>
      </c>
      <c r="D24531" t="s">
        <v>835</v>
      </c>
      <c r="E24531">
        <v>43</v>
      </c>
    </row>
    <row r="24532" spans="1:5" ht="13.5" customHeight="1">
      <c r="A24532" t="s">
        <v>4369</v>
      </c>
      <c r="B24532" t="str">
        <f t="shared" si="383"/>
        <v>F-32---44</v>
      </c>
      <c r="C24532" t="s">
        <v>765</v>
      </c>
      <c r="D24532" t="s">
        <v>1196</v>
      </c>
      <c r="E24532">
        <v>44</v>
      </c>
    </row>
    <row r="24533" spans="1:5" ht="13.5" customHeight="1">
      <c r="A24533" t="s">
        <v>4369</v>
      </c>
      <c r="B24533" t="str">
        <f t="shared" si="383"/>
        <v>F-32---45</v>
      </c>
      <c r="C24533" t="s">
        <v>868</v>
      </c>
      <c r="D24533" t="s">
        <v>758</v>
      </c>
      <c r="E24533">
        <v>45</v>
      </c>
    </row>
    <row r="24534" spans="1:5" ht="13.5" customHeight="1">
      <c r="A24534" t="s">
        <v>4369</v>
      </c>
      <c r="B24534" t="str">
        <f t="shared" si="383"/>
        <v>F-32---46</v>
      </c>
      <c r="C24534" t="s">
        <v>944</v>
      </c>
      <c r="D24534" t="s">
        <v>1144</v>
      </c>
      <c r="E24534">
        <v>46</v>
      </c>
    </row>
    <row r="24535" spans="1:5" ht="13.5" customHeight="1">
      <c r="A24535" t="s">
        <v>4369</v>
      </c>
      <c r="B24535" t="str">
        <f t="shared" si="383"/>
        <v>F-32---47</v>
      </c>
      <c r="C24535" t="s">
        <v>803</v>
      </c>
      <c r="D24535" t="s">
        <v>941</v>
      </c>
      <c r="E24535">
        <v>47</v>
      </c>
    </row>
    <row r="24536" spans="1:5" ht="13.5" customHeight="1">
      <c r="A24536" t="s">
        <v>4369</v>
      </c>
      <c r="B24536" t="str">
        <f t="shared" si="383"/>
        <v>F-32---48</v>
      </c>
      <c r="C24536" t="s">
        <v>767</v>
      </c>
      <c r="D24536" t="s">
        <v>1368</v>
      </c>
      <c r="E24536">
        <v>48</v>
      </c>
    </row>
    <row r="24537" spans="1:5" ht="13.5" customHeight="1">
      <c r="A24537" t="s">
        <v>4369</v>
      </c>
      <c r="B24537" t="str">
        <f t="shared" si="383"/>
        <v>F-32---49</v>
      </c>
      <c r="C24537" t="s">
        <v>894</v>
      </c>
      <c r="D24537" t="s">
        <v>964</v>
      </c>
      <c r="E24537">
        <v>49</v>
      </c>
    </row>
    <row r="24538" spans="1:5">
      <c r="A24538" t="s">
        <v>4369</v>
      </c>
      <c r="B24538" t="str">
        <f t="shared" si="383"/>
        <v>F-32---50</v>
      </c>
      <c r="C24538" t="s">
        <v>6000</v>
      </c>
      <c r="D24538" t="s">
        <v>1198</v>
      </c>
      <c r="E24538">
        <v>50</v>
      </c>
    </row>
    <row r="24539" spans="1:5" ht="13.5" customHeight="1">
      <c r="A24539" t="s">
        <v>4369</v>
      </c>
      <c r="B24539" t="str">
        <f t="shared" si="383"/>
        <v>F-32---51</v>
      </c>
      <c r="C24539" t="s">
        <v>5969</v>
      </c>
      <c r="D24539" t="s">
        <v>961</v>
      </c>
      <c r="E24539">
        <v>51</v>
      </c>
    </row>
    <row r="24540" spans="1:5" ht="13.5" customHeight="1">
      <c r="A24540" t="s">
        <v>4369</v>
      </c>
      <c r="B24540" t="str">
        <f t="shared" si="383"/>
        <v>F-32---52</v>
      </c>
      <c r="C24540" t="s">
        <v>5915</v>
      </c>
      <c r="D24540" t="s">
        <v>772</v>
      </c>
      <c r="E24540">
        <v>52</v>
      </c>
    </row>
    <row r="24541" spans="1:5" ht="13.5" customHeight="1">
      <c r="A24541" t="s">
        <v>4369</v>
      </c>
      <c r="B24541" t="str">
        <f t="shared" si="383"/>
        <v>F-32---53</v>
      </c>
      <c r="C24541" t="s">
        <v>5970</v>
      </c>
      <c r="D24541" t="s">
        <v>999</v>
      </c>
      <c r="E24541">
        <v>53</v>
      </c>
    </row>
    <row r="24542" spans="1:5" ht="13.5" customHeight="1">
      <c r="A24542" t="s">
        <v>4369</v>
      </c>
      <c r="B24542" t="str">
        <f t="shared" si="383"/>
        <v>F-32---54</v>
      </c>
      <c r="C24542" t="s">
        <v>5926</v>
      </c>
      <c r="D24542" t="s">
        <v>843</v>
      </c>
      <c r="E24542">
        <v>54</v>
      </c>
    </row>
    <row r="24543" spans="1:5" ht="13.5" customHeight="1">
      <c r="A24543" t="s">
        <v>4369</v>
      </c>
      <c r="B24543" t="str">
        <f t="shared" si="383"/>
        <v>F-32---55</v>
      </c>
      <c r="C24543" t="s">
        <v>5917</v>
      </c>
      <c r="D24543" t="s">
        <v>789</v>
      </c>
      <c r="E24543">
        <v>55</v>
      </c>
    </row>
    <row r="24544" spans="1:5" ht="13.5" customHeight="1">
      <c r="A24544" t="s">
        <v>4369</v>
      </c>
      <c r="B24544" t="str">
        <f t="shared" si="383"/>
        <v>F-32---56</v>
      </c>
      <c r="C24544" t="s">
        <v>5918</v>
      </c>
      <c r="D24544" t="s">
        <v>770</v>
      </c>
      <c r="E24544">
        <v>56</v>
      </c>
    </row>
    <row r="24545" spans="1:5" ht="13.5" customHeight="1">
      <c r="A24545" t="s">
        <v>4369</v>
      </c>
      <c r="B24545" t="str">
        <f t="shared" si="383"/>
        <v>F-32---57</v>
      </c>
      <c r="C24545" t="s">
        <v>5963</v>
      </c>
      <c r="D24545" t="s">
        <v>937</v>
      </c>
      <c r="E24545">
        <v>57</v>
      </c>
    </row>
    <row r="24546" spans="1:5" ht="13.5" customHeight="1">
      <c r="A24546" t="s">
        <v>4369</v>
      </c>
      <c r="B24546" t="str">
        <f t="shared" si="383"/>
        <v>F-32---58</v>
      </c>
      <c r="C24546" t="s">
        <v>6002</v>
      </c>
      <c r="D24546" t="s">
        <v>1113</v>
      </c>
      <c r="E24546">
        <v>58</v>
      </c>
    </row>
    <row r="24547" spans="1:5" ht="13.5" customHeight="1">
      <c r="A24547" t="s">
        <v>4369</v>
      </c>
      <c r="B24547" t="str">
        <f t="shared" si="383"/>
        <v>F-32---59</v>
      </c>
      <c r="C24547" t="s">
        <v>5940</v>
      </c>
      <c r="D24547" t="s">
        <v>1310</v>
      </c>
      <c r="E24547">
        <v>59</v>
      </c>
    </row>
    <row r="24548" spans="1:5" ht="13.5" customHeight="1">
      <c r="A24548" t="s">
        <v>4369</v>
      </c>
      <c r="B24548" t="str">
        <f t="shared" si="383"/>
        <v>F-32---60</v>
      </c>
      <c r="C24548" t="s">
        <v>6003</v>
      </c>
      <c r="D24548" t="s">
        <v>1016</v>
      </c>
      <c r="E24548">
        <v>60</v>
      </c>
    </row>
    <row r="24549" spans="1:5" ht="13.5" customHeight="1">
      <c r="A24549" t="s">
        <v>4369</v>
      </c>
      <c r="B24549" t="str">
        <f t="shared" si="383"/>
        <v>F-32---61</v>
      </c>
      <c r="C24549" t="s">
        <v>5979</v>
      </c>
      <c r="D24549" t="s">
        <v>1071</v>
      </c>
      <c r="E24549">
        <v>61</v>
      </c>
    </row>
    <row r="24550" spans="1:5" ht="13.5" customHeight="1">
      <c r="A24550" t="s">
        <v>4369</v>
      </c>
      <c r="B24550" t="str">
        <f t="shared" si="383"/>
        <v>F-32---62</v>
      </c>
      <c r="C24550" t="s">
        <v>5998</v>
      </c>
      <c r="D24550" t="s">
        <v>1201</v>
      </c>
      <c r="E24550">
        <v>62</v>
      </c>
    </row>
    <row r="24551" spans="1:5" ht="13.5" customHeight="1">
      <c r="A24551" t="s">
        <v>4369</v>
      </c>
      <c r="B24551" t="str">
        <f t="shared" si="383"/>
        <v>F-32---63</v>
      </c>
      <c r="C24551" t="s">
        <v>5953</v>
      </c>
      <c r="D24551" t="s">
        <v>912</v>
      </c>
      <c r="E24551">
        <v>63</v>
      </c>
    </row>
    <row r="24552" spans="1:5" ht="13.5" customHeight="1">
      <c r="A24552" t="s">
        <v>4369</v>
      </c>
      <c r="B24552" t="str">
        <f t="shared" si="383"/>
        <v>F-32---64</v>
      </c>
      <c r="C24552" t="s">
        <v>6004</v>
      </c>
      <c r="D24552" t="s">
        <v>960</v>
      </c>
      <c r="E24552">
        <v>64</v>
      </c>
    </row>
    <row r="24553" spans="1:5" ht="13.5" customHeight="1">
      <c r="A24553" t="s">
        <v>4369</v>
      </c>
      <c r="B24553" t="str">
        <f t="shared" si="383"/>
        <v>F-32---65</v>
      </c>
      <c r="C24553" t="s">
        <v>5941</v>
      </c>
      <c r="D24553" t="s">
        <v>861</v>
      </c>
      <c r="E24553">
        <v>65</v>
      </c>
    </row>
    <row r="24554" spans="1:5" ht="13.5" customHeight="1">
      <c r="A24554" t="s">
        <v>4369</v>
      </c>
      <c r="B24554" t="str">
        <f t="shared" si="383"/>
        <v>F-32---66</v>
      </c>
      <c r="C24554" t="s">
        <v>5954</v>
      </c>
      <c r="D24554" t="s">
        <v>1166</v>
      </c>
      <c r="E24554">
        <v>66</v>
      </c>
    </row>
    <row r="24555" spans="1:5" ht="13.5" customHeight="1">
      <c r="A24555" t="s">
        <v>4369</v>
      </c>
      <c r="B24555" t="str">
        <f t="shared" si="383"/>
        <v>F-32---67</v>
      </c>
      <c r="C24555" t="s">
        <v>5991</v>
      </c>
      <c r="D24555" t="s">
        <v>1092</v>
      </c>
      <c r="E24555">
        <v>67</v>
      </c>
    </row>
    <row r="24556" spans="1:5" ht="13.5" customHeight="1">
      <c r="A24556" t="s">
        <v>4369</v>
      </c>
      <c r="B24556" t="str">
        <f t="shared" si="383"/>
        <v>F-32---68</v>
      </c>
      <c r="C24556" t="s">
        <v>5992</v>
      </c>
      <c r="D24556" t="s">
        <v>1101</v>
      </c>
      <c r="E24556">
        <v>68</v>
      </c>
    </row>
    <row r="24557" spans="1:5" ht="13.5" customHeight="1">
      <c r="A24557" t="s">
        <v>4369</v>
      </c>
      <c r="B24557" t="str">
        <f t="shared" si="383"/>
        <v>F-32---69</v>
      </c>
      <c r="C24557" t="s">
        <v>5923</v>
      </c>
      <c r="D24557" t="s">
        <v>766</v>
      </c>
      <c r="E24557">
        <v>69</v>
      </c>
    </row>
    <row r="24558" spans="1:5" ht="13.5" customHeight="1">
      <c r="A24558" t="s">
        <v>4369</v>
      </c>
      <c r="B24558" t="str">
        <f t="shared" si="383"/>
        <v>F-32---70</v>
      </c>
      <c r="C24558" t="s">
        <v>5989</v>
      </c>
      <c r="D24558" t="s">
        <v>1185</v>
      </c>
      <c r="E24558">
        <v>70</v>
      </c>
    </row>
    <row r="24559" spans="1:5" ht="13.5" customHeight="1">
      <c r="A24559" t="s">
        <v>4369</v>
      </c>
      <c r="B24559" t="str">
        <f t="shared" si="383"/>
        <v>F-32---71</v>
      </c>
      <c r="C24559" t="s">
        <v>5924</v>
      </c>
      <c r="D24559" t="s">
        <v>726</v>
      </c>
      <c r="E24559">
        <v>71</v>
      </c>
    </row>
    <row r="24560" spans="1:5" ht="13.5" customHeight="1">
      <c r="A24560" t="s">
        <v>4369</v>
      </c>
      <c r="B24560" t="str">
        <f t="shared" si="383"/>
        <v>F-32---72</v>
      </c>
      <c r="C24560" t="s">
        <v>5996</v>
      </c>
      <c r="D24560" t="s">
        <v>1356</v>
      </c>
      <c r="E24560">
        <v>72</v>
      </c>
    </row>
    <row r="24561" spans="1:5" ht="13.5" customHeight="1">
      <c r="A24561" t="s">
        <v>4370</v>
      </c>
      <c r="B24561" t="str">
        <f t="shared" si="383"/>
        <v>F-33---1</v>
      </c>
      <c r="C24561" t="s">
        <v>4216</v>
      </c>
      <c r="D24561" t="s">
        <v>1387</v>
      </c>
      <c r="E24561">
        <v>1</v>
      </c>
    </row>
    <row r="24562" spans="1:5" ht="13.5" customHeight="1">
      <c r="A24562" t="s">
        <v>4370</v>
      </c>
      <c r="B24562" t="str">
        <f t="shared" si="383"/>
        <v>F-33---2</v>
      </c>
      <c r="C24562" t="s">
        <v>4216</v>
      </c>
      <c r="D24562" t="s">
        <v>907</v>
      </c>
      <c r="E24562">
        <v>2</v>
      </c>
    </row>
    <row r="24563" spans="1:5" ht="13.5" customHeight="1">
      <c r="A24563" t="s">
        <v>4370</v>
      </c>
      <c r="B24563" t="str">
        <f t="shared" si="383"/>
        <v>F-33---3</v>
      </c>
      <c r="C24563" t="s">
        <v>4216</v>
      </c>
      <c r="D24563" t="s">
        <v>805</v>
      </c>
      <c r="E24563">
        <v>3</v>
      </c>
    </row>
    <row r="24564" spans="1:5" ht="13.5" customHeight="1">
      <c r="A24564" t="s">
        <v>4370</v>
      </c>
      <c r="B24564" t="str">
        <f t="shared" si="383"/>
        <v>F-33---4</v>
      </c>
      <c r="C24564" t="s">
        <v>4216</v>
      </c>
      <c r="D24564" t="s">
        <v>972</v>
      </c>
      <c r="E24564">
        <v>4</v>
      </c>
    </row>
    <row r="24565" spans="1:5" ht="13.5" customHeight="1">
      <c r="A24565" t="s">
        <v>4370</v>
      </c>
      <c r="B24565" t="str">
        <f t="shared" si="383"/>
        <v>F-33---5</v>
      </c>
      <c r="C24565" t="s">
        <v>4216</v>
      </c>
      <c r="D24565" t="s">
        <v>1010</v>
      </c>
      <c r="E24565">
        <v>5</v>
      </c>
    </row>
    <row r="24566" spans="1:5" ht="13.5" customHeight="1">
      <c r="A24566" t="s">
        <v>4370</v>
      </c>
      <c r="B24566" t="str">
        <f t="shared" si="383"/>
        <v>F-33---6</v>
      </c>
      <c r="C24566" t="s">
        <v>4216</v>
      </c>
      <c r="D24566" t="s">
        <v>1051</v>
      </c>
      <c r="E24566">
        <v>6</v>
      </c>
    </row>
    <row r="24567" spans="1:5" ht="13.5" customHeight="1">
      <c r="A24567" t="s">
        <v>4370</v>
      </c>
      <c r="B24567" t="str">
        <f t="shared" si="383"/>
        <v>F-33---7</v>
      </c>
      <c r="C24567" t="s">
        <v>4269</v>
      </c>
      <c r="D24567" t="s">
        <v>998</v>
      </c>
      <c r="E24567">
        <v>7</v>
      </c>
    </row>
    <row r="24568" spans="1:5" ht="13.5" customHeight="1">
      <c r="A24568" t="s">
        <v>4370</v>
      </c>
      <c r="B24568" t="str">
        <f t="shared" si="383"/>
        <v>F-33---8</v>
      </c>
      <c r="C24568" t="s">
        <v>4239</v>
      </c>
      <c r="D24568" t="s">
        <v>1165</v>
      </c>
      <c r="E24568">
        <v>8</v>
      </c>
    </row>
    <row r="24569" spans="1:5" ht="13.5" customHeight="1">
      <c r="A24569" t="s">
        <v>4370</v>
      </c>
      <c r="B24569" t="str">
        <f t="shared" si="383"/>
        <v>F-33---9</v>
      </c>
      <c r="C24569" t="s">
        <v>4268</v>
      </c>
      <c r="D24569" t="s">
        <v>812</v>
      </c>
      <c r="E24569">
        <v>9</v>
      </c>
    </row>
    <row r="24570" spans="1:5" ht="13.5" customHeight="1">
      <c r="A24570" t="s">
        <v>4370</v>
      </c>
      <c r="B24570" t="str">
        <f t="shared" si="383"/>
        <v>F-33---10</v>
      </c>
      <c r="C24570" t="s">
        <v>4244</v>
      </c>
      <c r="D24570" t="s">
        <v>1054</v>
      </c>
      <c r="E24570">
        <v>10</v>
      </c>
    </row>
    <row r="24571" spans="1:5" ht="13.5" customHeight="1">
      <c r="A24571" t="s">
        <v>4370</v>
      </c>
      <c r="B24571" t="str">
        <f t="shared" si="383"/>
        <v>F-33---11</v>
      </c>
      <c r="C24571" t="s">
        <v>4254</v>
      </c>
      <c r="D24571" t="s">
        <v>1061</v>
      </c>
      <c r="E24571">
        <v>11</v>
      </c>
    </row>
    <row r="24572" spans="1:5" ht="13.5" customHeight="1">
      <c r="A24572" t="s">
        <v>4370</v>
      </c>
      <c r="B24572" t="str">
        <f t="shared" si="383"/>
        <v>F-33---12</v>
      </c>
      <c r="C24572" t="s">
        <v>4272</v>
      </c>
      <c r="D24572" t="s">
        <v>1062</v>
      </c>
      <c r="E24572">
        <v>12</v>
      </c>
    </row>
    <row r="24573" spans="1:5" ht="13.5" customHeight="1">
      <c r="A24573" t="s">
        <v>4370</v>
      </c>
      <c r="B24573" t="str">
        <f t="shared" si="383"/>
        <v>F-33---13</v>
      </c>
      <c r="C24573" t="s">
        <v>4248</v>
      </c>
      <c r="D24573" t="s">
        <v>1355</v>
      </c>
      <c r="E24573">
        <v>13</v>
      </c>
    </row>
    <row r="24574" spans="1:5" ht="13.5" customHeight="1">
      <c r="A24574" t="s">
        <v>4370</v>
      </c>
      <c r="B24574" t="str">
        <f t="shared" si="383"/>
        <v>F-33---14</v>
      </c>
      <c r="C24574" t="s">
        <v>4287</v>
      </c>
      <c r="D24574" t="s">
        <v>1053</v>
      </c>
      <c r="E24574">
        <v>14</v>
      </c>
    </row>
    <row r="24575" spans="1:5" ht="13.5" customHeight="1">
      <c r="A24575" t="s">
        <v>4370</v>
      </c>
      <c r="B24575" t="str">
        <f t="shared" si="383"/>
        <v>F-33---15</v>
      </c>
      <c r="C24575" t="s">
        <v>4285</v>
      </c>
      <c r="D24575" t="s">
        <v>994</v>
      </c>
      <c r="E24575">
        <v>15</v>
      </c>
    </row>
    <row r="24576" spans="1:5" ht="13.5" customHeight="1">
      <c r="A24576" t="s">
        <v>4370</v>
      </c>
      <c r="B24576" t="str">
        <f t="shared" si="383"/>
        <v>F-33---16</v>
      </c>
      <c r="C24576" t="s">
        <v>4292</v>
      </c>
      <c r="D24576" t="s">
        <v>961</v>
      </c>
      <c r="E24576">
        <v>16</v>
      </c>
    </row>
    <row r="24577" spans="1:5" ht="13.5" customHeight="1">
      <c r="A24577" t="s">
        <v>4370</v>
      </c>
      <c r="B24577" t="str">
        <f t="shared" si="383"/>
        <v>F-33---17</v>
      </c>
      <c r="C24577" t="s">
        <v>4296</v>
      </c>
      <c r="D24577" t="s">
        <v>4205</v>
      </c>
      <c r="E24577">
        <v>17</v>
      </c>
    </row>
    <row r="24578" spans="1:5" ht="13.5" customHeight="1">
      <c r="A24578" t="s">
        <v>4370</v>
      </c>
      <c r="B24578" t="str">
        <f t="shared" si="383"/>
        <v>F-33---18</v>
      </c>
      <c r="C24578" t="s">
        <v>4297</v>
      </c>
      <c r="D24578" t="s">
        <v>1201</v>
      </c>
      <c r="E24578">
        <v>18</v>
      </c>
    </row>
    <row r="24579" spans="1:5" ht="13.5" customHeight="1">
      <c r="A24579" t="s">
        <v>4370</v>
      </c>
      <c r="B24579" t="str">
        <f t="shared" ref="B24579:B24642" si="384">A24579&amp;"---"&amp;E24579</f>
        <v>F-33---19</v>
      </c>
      <c r="C24579" t="s">
        <v>5928</v>
      </c>
      <c r="D24579" t="s">
        <v>1254</v>
      </c>
      <c r="E24579">
        <v>19</v>
      </c>
    </row>
    <row r="24580" spans="1:5" ht="13.5" customHeight="1">
      <c r="A24580" t="s">
        <v>4370</v>
      </c>
      <c r="B24580" t="str">
        <f t="shared" si="384"/>
        <v>F-33---20</v>
      </c>
      <c r="C24580" t="s">
        <v>727</v>
      </c>
      <c r="D24580" t="s">
        <v>1308</v>
      </c>
      <c r="E24580">
        <v>20</v>
      </c>
    </row>
    <row r="24581" spans="1:5" ht="13.5" customHeight="1">
      <c r="A24581" t="s">
        <v>4370</v>
      </c>
      <c r="B24581" t="str">
        <f t="shared" si="384"/>
        <v>F-33---21</v>
      </c>
      <c r="C24581" t="s">
        <v>817</v>
      </c>
      <c r="D24581" t="s">
        <v>1182</v>
      </c>
      <c r="E24581">
        <v>21</v>
      </c>
    </row>
    <row r="24582" spans="1:5" ht="13.5" customHeight="1">
      <c r="A24582" t="s">
        <v>4370</v>
      </c>
      <c r="B24582" t="str">
        <f t="shared" si="384"/>
        <v>F-33---22</v>
      </c>
      <c r="C24582" t="s">
        <v>1070</v>
      </c>
      <c r="D24582" t="s">
        <v>1219</v>
      </c>
      <c r="E24582">
        <v>22</v>
      </c>
    </row>
    <row r="24583" spans="1:5" ht="13.5" customHeight="1">
      <c r="A24583" t="s">
        <v>4370</v>
      </c>
      <c r="B24583" t="str">
        <f t="shared" si="384"/>
        <v>F-33---23</v>
      </c>
      <c r="C24583" t="s">
        <v>795</v>
      </c>
      <c r="D24583" t="s">
        <v>1062</v>
      </c>
      <c r="E24583">
        <v>23</v>
      </c>
    </row>
    <row r="24584" spans="1:5" ht="13.5" customHeight="1">
      <c r="A24584" t="s">
        <v>4370</v>
      </c>
      <c r="B24584" t="str">
        <f t="shared" si="384"/>
        <v>F-33---24</v>
      </c>
      <c r="C24584" t="s">
        <v>1017</v>
      </c>
      <c r="D24584" t="s">
        <v>796</v>
      </c>
      <c r="E24584">
        <v>24</v>
      </c>
    </row>
    <row r="24585" spans="1:5" ht="13.5" customHeight="1">
      <c r="A24585" t="s">
        <v>4370</v>
      </c>
      <c r="B24585" t="str">
        <f t="shared" si="384"/>
        <v>F-33---25</v>
      </c>
      <c r="C24585" t="s">
        <v>731</v>
      </c>
      <c r="D24585" t="s">
        <v>800</v>
      </c>
      <c r="E24585">
        <v>25</v>
      </c>
    </row>
    <row r="24586" spans="1:5" ht="13.5" customHeight="1">
      <c r="A24586" t="s">
        <v>4370</v>
      </c>
      <c r="B24586" t="str">
        <f t="shared" si="384"/>
        <v>F-33---26</v>
      </c>
      <c r="C24586" t="s">
        <v>887</v>
      </c>
      <c r="D24586" t="s">
        <v>992</v>
      </c>
      <c r="E24586">
        <v>26</v>
      </c>
    </row>
    <row r="24587" spans="1:5" ht="13.5" customHeight="1">
      <c r="A24587" t="s">
        <v>4370</v>
      </c>
      <c r="B24587" t="str">
        <f t="shared" si="384"/>
        <v>F-33---27</v>
      </c>
      <c r="C24587" t="s">
        <v>743</v>
      </c>
      <c r="D24587" t="s">
        <v>754</v>
      </c>
      <c r="E24587">
        <v>27</v>
      </c>
    </row>
    <row r="24588" spans="1:5" ht="13.5" customHeight="1">
      <c r="A24588" t="s">
        <v>4370</v>
      </c>
      <c r="B24588" t="str">
        <f t="shared" si="384"/>
        <v>F-33---28</v>
      </c>
      <c r="C24588" t="s">
        <v>987</v>
      </c>
      <c r="D24588" t="s">
        <v>1263</v>
      </c>
      <c r="E24588">
        <v>28</v>
      </c>
    </row>
    <row r="24589" spans="1:5" ht="13.5" customHeight="1">
      <c r="A24589" t="s">
        <v>4370</v>
      </c>
      <c r="B24589" t="str">
        <f t="shared" si="384"/>
        <v>F-33---29</v>
      </c>
      <c r="C24589" t="s">
        <v>989</v>
      </c>
      <c r="D24589" t="s">
        <v>738</v>
      </c>
      <c r="E24589">
        <v>29</v>
      </c>
    </row>
    <row r="24590" spans="1:5" ht="13.5" customHeight="1">
      <c r="A24590" t="s">
        <v>4370</v>
      </c>
      <c r="B24590" t="str">
        <f t="shared" si="384"/>
        <v>F-33---30</v>
      </c>
      <c r="C24590" t="s">
        <v>799</v>
      </c>
      <c r="D24590" t="s">
        <v>809</v>
      </c>
      <c r="E24590">
        <v>30</v>
      </c>
    </row>
    <row r="24591" spans="1:5" ht="13.5" customHeight="1">
      <c r="A24591" t="s">
        <v>4370</v>
      </c>
      <c r="B24591" t="str">
        <f t="shared" si="384"/>
        <v>F-33---31</v>
      </c>
      <c r="C24591" t="s">
        <v>824</v>
      </c>
      <c r="D24591" t="s">
        <v>752</v>
      </c>
      <c r="E24591">
        <v>31</v>
      </c>
    </row>
    <row r="24592" spans="1:5" ht="13.5" customHeight="1">
      <c r="A24592" t="s">
        <v>4370</v>
      </c>
      <c r="B24592" t="str">
        <f t="shared" si="384"/>
        <v>F-33---32</v>
      </c>
      <c r="C24592" t="s">
        <v>826</v>
      </c>
      <c r="D24592" t="s">
        <v>1079</v>
      </c>
      <c r="E24592">
        <v>32</v>
      </c>
    </row>
    <row r="24593" spans="1:5" ht="13.5" customHeight="1">
      <c r="A24593" t="s">
        <v>4370</v>
      </c>
      <c r="B24593" t="str">
        <f t="shared" si="384"/>
        <v>F-33---33</v>
      </c>
      <c r="C24593" t="s">
        <v>1005</v>
      </c>
      <c r="D24593" t="s">
        <v>1105</v>
      </c>
      <c r="E24593">
        <v>33</v>
      </c>
    </row>
    <row r="24594" spans="1:5" ht="13.5" customHeight="1">
      <c r="A24594" t="s">
        <v>4370</v>
      </c>
      <c r="B24594" t="str">
        <f t="shared" si="384"/>
        <v>F-33---34</v>
      </c>
      <c r="C24594" t="s">
        <v>753</v>
      </c>
      <c r="D24594" t="s">
        <v>1002</v>
      </c>
      <c r="E24594">
        <v>34</v>
      </c>
    </row>
    <row r="24595" spans="1:5" ht="13.5" customHeight="1">
      <c r="A24595" t="s">
        <v>4370</v>
      </c>
      <c r="B24595" t="str">
        <f t="shared" si="384"/>
        <v>F-33---35</v>
      </c>
      <c r="C24595" t="s">
        <v>828</v>
      </c>
      <c r="D24595" t="s">
        <v>818</v>
      </c>
      <c r="E24595">
        <v>35</v>
      </c>
    </row>
    <row r="24596" spans="1:5" ht="13.5" customHeight="1">
      <c r="A24596" t="s">
        <v>4370</v>
      </c>
      <c r="B24596" t="str">
        <f t="shared" si="384"/>
        <v>F-33---36</v>
      </c>
      <c r="C24596" t="s">
        <v>862</v>
      </c>
      <c r="D24596" t="s">
        <v>1261</v>
      </c>
      <c r="E24596">
        <v>36</v>
      </c>
    </row>
    <row r="24597" spans="1:5" ht="13.5" customHeight="1">
      <c r="A24597" t="s">
        <v>4370</v>
      </c>
      <c r="B24597" t="str">
        <f t="shared" si="384"/>
        <v>F-33---37</v>
      </c>
      <c r="C24597" t="s">
        <v>864</v>
      </c>
      <c r="D24597" t="s">
        <v>957</v>
      </c>
      <c r="E24597">
        <v>37</v>
      </c>
    </row>
    <row r="24598" spans="1:5" ht="13.5" customHeight="1">
      <c r="A24598" t="s">
        <v>4370</v>
      </c>
      <c r="B24598" t="str">
        <f t="shared" si="384"/>
        <v>F-33---38</v>
      </c>
      <c r="C24598" t="s">
        <v>866</v>
      </c>
      <c r="D24598" t="s">
        <v>831</v>
      </c>
      <c r="E24598">
        <v>38</v>
      </c>
    </row>
    <row r="24599" spans="1:5" ht="13.5" customHeight="1">
      <c r="A24599" t="s">
        <v>4370</v>
      </c>
      <c r="B24599" t="str">
        <f t="shared" si="384"/>
        <v>F-33---39</v>
      </c>
      <c r="C24599" t="s">
        <v>1009</v>
      </c>
      <c r="D24599" t="s">
        <v>1340</v>
      </c>
      <c r="E24599">
        <v>39</v>
      </c>
    </row>
    <row r="24600" spans="1:5" ht="13.5" customHeight="1">
      <c r="A24600" t="s">
        <v>4370</v>
      </c>
      <c r="B24600" t="str">
        <f t="shared" si="384"/>
        <v>F-33---40</v>
      </c>
      <c r="C24600" t="s">
        <v>765</v>
      </c>
      <c r="D24600" t="s">
        <v>1196</v>
      </c>
      <c r="E24600">
        <v>40</v>
      </c>
    </row>
    <row r="24601" spans="1:5" ht="13.5" customHeight="1">
      <c r="A24601" t="s">
        <v>4370</v>
      </c>
      <c r="B24601" t="str">
        <f t="shared" si="384"/>
        <v>F-33---41</v>
      </c>
      <c r="C24601" t="s">
        <v>868</v>
      </c>
      <c r="D24601" t="s">
        <v>758</v>
      </c>
      <c r="E24601">
        <v>41</v>
      </c>
    </row>
    <row r="24602" spans="1:5" ht="13.5" customHeight="1">
      <c r="A24602" t="s">
        <v>4370</v>
      </c>
      <c r="B24602" t="str">
        <f t="shared" si="384"/>
        <v>F-33---42</v>
      </c>
      <c r="C24602" t="s">
        <v>803</v>
      </c>
      <c r="D24602" t="s">
        <v>941</v>
      </c>
      <c r="E24602">
        <v>42</v>
      </c>
    </row>
    <row r="24603" spans="1:5" ht="13.5" customHeight="1">
      <c r="A24603" t="s">
        <v>4370</v>
      </c>
      <c r="B24603" t="str">
        <f t="shared" si="384"/>
        <v>F-33---43</v>
      </c>
      <c r="C24603" t="s">
        <v>838</v>
      </c>
      <c r="D24603" t="s">
        <v>1054</v>
      </c>
      <c r="E24603">
        <v>43</v>
      </c>
    </row>
    <row r="24604" spans="1:5" ht="13.5" customHeight="1">
      <c r="A24604" t="s">
        <v>4370</v>
      </c>
      <c r="B24604" t="str">
        <f t="shared" si="384"/>
        <v>F-33---44</v>
      </c>
      <c r="C24604" t="s">
        <v>870</v>
      </c>
      <c r="D24604" t="s">
        <v>1344</v>
      </c>
      <c r="E24604">
        <v>44</v>
      </c>
    </row>
    <row r="24605" spans="1:5" ht="13.5" customHeight="1">
      <c r="A24605" t="s">
        <v>4370</v>
      </c>
      <c r="B24605" t="str">
        <f t="shared" si="384"/>
        <v>F-33---45</v>
      </c>
      <c r="C24605" t="s">
        <v>948</v>
      </c>
      <c r="D24605" t="s">
        <v>1010</v>
      </c>
      <c r="E24605">
        <v>45</v>
      </c>
    </row>
    <row r="24606" spans="1:5" ht="13.5" customHeight="1">
      <c r="A24606" t="s">
        <v>4370</v>
      </c>
      <c r="B24606" t="str">
        <f t="shared" si="384"/>
        <v>F-33---46</v>
      </c>
      <c r="C24606" t="s">
        <v>773</v>
      </c>
      <c r="D24606" t="s">
        <v>1067</v>
      </c>
      <c r="E24606">
        <v>46</v>
      </c>
    </row>
    <row r="24607" spans="1:5" ht="13.5" customHeight="1">
      <c r="A24607" t="s">
        <v>4370</v>
      </c>
      <c r="B24607" t="str">
        <f t="shared" si="384"/>
        <v>F-33---47</v>
      </c>
      <c r="C24607" t="s">
        <v>894</v>
      </c>
      <c r="D24607" t="s">
        <v>964</v>
      </c>
      <c r="E24607">
        <v>47</v>
      </c>
    </row>
    <row r="24608" spans="1:5" ht="13.5" customHeight="1">
      <c r="A24608" t="s">
        <v>4370</v>
      </c>
      <c r="B24608" t="str">
        <f t="shared" si="384"/>
        <v>F-33---48</v>
      </c>
      <c r="C24608" t="s">
        <v>918</v>
      </c>
      <c r="D24608" t="s">
        <v>865</v>
      </c>
      <c r="E24608">
        <v>48</v>
      </c>
    </row>
    <row r="24609" spans="1:5" ht="13.5" customHeight="1">
      <c r="A24609" t="s">
        <v>4370</v>
      </c>
      <c r="B24609" t="str">
        <f t="shared" si="384"/>
        <v>F-33---49</v>
      </c>
      <c r="C24609" t="s">
        <v>6000</v>
      </c>
      <c r="D24609" t="s">
        <v>1198</v>
      </c>
      <c r="E24609">
        <v>49</v>
      </c>
    </row>
    <row r="24610" spans="1:5">
      <c r="A24610" t="s">
        <v>4370</v>
      </c>
      <c r="B24610" t="str">
        <f t="shared" si="384"/>
        <v>F-33---50</v>
      </c>
      <c r="C24610" t="s">
        <v>5967</v>
      </c>
      <c r="D24610" t="s">
        <v>986</v>
      </c>
      <c r="E24610">
        <v>50</v>
      </c>
    </row>
    <row r="24611" spans="1:5">
      <c r="A24611" t="s">
        <v>4370</v>
      </c>
      <c r="B24611" t="str">
        <f t="shared" si="384"/>
        <v>F-33---51</v>
      </c>
      <c r="C24611" t="s">
        <v>5968</v>
      </c>
      <c r="D24611" t="s">
        <v>988</v>
      </c>
      <c r="E24611">
        <v>51</v>
      </c>
    </row>
    <row r="24612" spans="1:5" ht="13.5" customHeight="1">
      <c r="A24612" t="s">
        <v>4370</v>
      </c>
      <c r="B24612" t="str">
        <f t="shared" si="384"/>
        <v>F-33---52</v>
      </c>
      <c r="C24612" t="s">
        <v>5969</v>
      </c>
      <c r="D24612" t="s">
        <v>961</v>
      </c>
      <c r="E24612">
        <v>52</v>
      </c>
    </row>
    <row r="24613" spans="1:5" ht="13.5" customHeight="1">
      <c r="A24613" t="s">
        <v>4370</v>
      </c>
      <c r="B24613" t="str">
        <f t="shared" si="384"/>
        <v>F-33---53</v>
      </c>
      <c r="C24613" t="s">
        <v>5915</v>
      </c>
      <c r="D24613" t="s">
        <v>772</v>
      </c>
      <c r="E24613">
        <v>53</v>
      </c>
    </row>
    <row r="24614" spans="1:5" ht="13.5" customHeight="1">
      <c r="A24614" t="s">
        <v>4370</v>
      </c>
      <c r="B24614" t="str">
        <f t="shared" si="384"/>
        <v>F-33---54</v>
      </c>
      <c r="C24614" t="s">
        <v>5970</v>
      </c>
      <c r="D24614" t="s">
        <v>999</v>
      </c>
      <c r="E24614">
        <v>54</v>
      </c>
    </row>
    <row r="24615" spans="1:5" ht="13.5" customHeight="1">
      <c r="A24615" t="s">
        <v>4370</v>
      </c>
      <c r="B24615" t="str">
        <f t="shared" si="384"/>
        <v>F-33---55</v>
      </c>
      <c r="C24615" t="s">
        <v>5926</v>
      </c>
      <c r="D24615" t="s">
        <v>843</v>
      </c>
      <c r="E24615">
        <v>55</v>
      </c>
    </row>
    <row r="24616" spans="1:5" ht="13.5" customHeight="1">
      <c r="A24616" t="s">
        <v>4370</v>
      </c>
      <c r="B24616" t="str">
        <f t="shared" si="384"/>
        <v>F-33---56</v>
      </c>
      <c r="C24616" t="s">
        <v>5917</v>
      </c>
      <c r="D24616" t="s">
        <v>789</v>
      </c>
      <c r="E24616">
        <v>56</v>
      </c>
    </row>
    <row r="24617" spans="1:5" ht="13.5" customHeight="1">
      <c r="A24617" t="s">
        <v>4370</v>
      </c>
      <c r="B24617" t="str">
        <f t="shared" si="384"/>
        <v>F-33---57</v>
      </c>
      <c r="C24617" t="s">
        <v>5918</v>
      </c>
      <c r="D24617" t="s">
        <v>770</v>
      </c>
      <c r="E24617">
        <v>57</v>
      </c>
    </row>
    <row r="24618" spans="1:5" ht="13.5" customHeight="1">
      <c r="A24618" t="s">
        <v>4370</v>
      </c>
      <c r="B24618" t="str">
        <f t="shared" si="384"/>
        <v>F-33---58</v>
      </c>
      <c r="C24618" t="s">
        <v>5931</v>
      </c>
      <c r="D24618" t="s">
        <v>1044</v>
      </c>
      <c r="E24618">
        <v>58</v>
      </c>
    </row>
    <row r="24619" spans="1:5" ht="13.5" customHeight="1">
      <c r="A24619" t="s">
        <v>4370</v>
      </c>
      <c r="B24619" t="str">
        <f t="shared" si="384"/>
        <v>F-33---59</v>
      </c>
      <c r="C24619" t="s">
        <v>5994</v>
      </c>
      <c r="D24619" t="s">
        <v>984</v>
      </c>
      <c r="E24619">
        <v>59</v>
      </c>
    </row>
    <row r="24620" spans="1:5" ht="13.5" customHeight="1">
      <c r="A24620" t="s">
        <v>4370</v>
      </c>
      <c r="B24620" t="str">
        <f t="shared" si="384"/>
        <v>F-33---60</v>
      </c>
      <c r="C24620" t="s">
        <v>6002</v>
      </c>
      <c r="D24620" t="s">
        <v>1113</v>
      </c>
      <c r="E24620">
        <v>60</v>
      </c>
    </row>
    <row r="24621" spans="1:5" ht="13.5" customHeight="1">
      <c r="A24621" t="s">
        <v>4370</v>
      </c>
      <c r="B24621" t="str">
        <f t="shared" si="384"/>
        <v>F-33---61</v>
      </c>
      <c r="C24621" t="s">
        <v>5940</v>
      </c>
      <c r="D24621" t="s">
        <v>1310</v>
      </c>
      <c r="E24621">
        <v>61</v>
      </c>
    </row>
    <row r="24622" spans="1:5" ht="13.5" customHeight="1">
      <c r="A24622" t="s">
        <v>4370</v>
      </c>
      <c r="B24622" t="str">
        <f t="shared" si="384"/>
        <v>F-33---62</v>
      </c>
      <c r="C24622" t="s">
        <v>6003</v>
      </c>
      <c r="D24622" t="s">
        <v>1016</v>
      </c>
      <c r="E24622">
        <v>62</v>
      </c>
    </row>
    <row r="24623" spans="1:5" ht="13.5" customHeight="1">
      <c r="A24623" t="s">
        <v>4370</v>
      </c>
      <c r="B24623" t="str">
        <f t="shared" si="384"/>
        <v>F-33---63</v>
      </c>
      <c r="C24623" t="s">
        <v>5979</v>
      </c>
      <c r="D24623" t="s">
        <v>1071</v>
      </c>
      <c r="E24623">
        <v>63</v>
      </c>
    </row>
    <row r="24624" spans="1:5" ht="13.5" customHeight="1">
      <c r="A24624" t="s">
        <v>4370</v>
      </c>
      <c r="B24624" t="str">
        <f t="shared" si="384"/>
        <v>F-33---64</v>
      </c>
      <c r="C24624" t="s">
        <v>5998</v>
      </c>
      <c r="D24624" t="s">
        <v>1201</v>
      </c>
      <c r="E24624">
        <v>64</v>
      </c>
    </row>
    <row r="24625" spans="1:5" ht="13.5" customHeight="1">
      <c r="A24625" t="s">
        <v>4370</v>
      </c>
      <c r="B24625" t="str">
        <f t="shared" si="384"/>
        <v>F-33---65</v>
      </c>
      <c r="C24625" t="s">
        <v>5953</v>
      </c>
      <c r="D24625" t="s">
        <v>912</v>
      </c>
      <c r="E24625">
        <v>65</v>
      </c>
    </row>
    <row r="24626" spans="1:5" ht="13.5" customHeight="1">
      <c r="A24626" t="s">
        <v>4370</v>
      </c>
      <c r="B24626" t="str">
        <f t="shared" si="384"/>
        <v>F-33---66</v>
      </c>
      <c r="C24626" t="s">
        <v>5941</v>
      </c>
      <c r="D24626" t="s">
        <v>861</v>
      </c>
      <c r="E24626">
        <v>66</v>
      </c>
    </row>
    <row r="24627" spans="1:5" ht="13.5" customHeight="1">
      <c r="A24627" t="s">
        <v>4370</v>
      </c>
      <c r="B24627" t="str">
        <f t="shared" si="384"/>
        <v>F-33---67</v>
      </c>
      <c r="C24627" t="s">
        <v>5923</v>
      </c>
      <c r="D24627" t="s">
        <v>766</v>
      </c>
      <c r="E24627">
        <v>67</v>
      </c>
    </row>
    <row r="24628" spans="1:5" ht="13.5" customHeight="1">
      <c r="A24628" t="s">
        <v>4370</v>
      </c>
      <c r="B24628" t="str">
        <f t="shared" si="384"/>
        <v>F-33---68</v>
      </c>
      <c r="C24628" t="s">
        <v>5974</v>
      </c>
      <c r="D24628" t="s">
        <v>1049</v>
      </c>
      <c r="E24628">
        <v>68</v>
      </c>
    </row>
    <row r="24629" spans="1:5" ht="13.5" customHeight="1">
      <c r="A24629" t="s">
        <v>4370</v>
      </c>
      <c r="B24629" t="str">
        <f t="shared" si="384"/>
        <v>F-33---69</v>
      </c>
      <c r="C24629" t="s">
        <v>5924</v>
      </c>
      <c r="D24629" t="s">
        <v>726</v>
      </c>
      <c r="E24629">
        <v>69</v>
      </c>
    </row>
    <row r="24630" spans="1:5" ht="13.5" customHeight="1">
      <c r="A24630" t="s">
        <v>4370</v>
      </c>
      <c r="B24630" t="str">
        <f t="shared" si="384"/>
        <v>F-33---70</v>
      </c>
      <c r="C24630" t="s">
        <v>5975</v>
      </c>
      <c r="D24630" t="s">
        <v>994</v>
      </c>
      <c r="E24630">
        <v>70</v>
      </c>
    </row>
    <row r="24631" spans="1:5" ht="13.5" customHeight="1">
      <c r="A24631" t="s">
        <v>4370</v>
      </c>
      <c r="B24631" t="str">
        <f t="shared" si="384"/>
        <v>F-33---71</v>
      </c>
      <c r="C24631" t="s">
        <v>5976</v>
      </c>
      <c r="D24631" t="s">
        <v>1162</v>
      </c>
      <c r="E24631">
        <v>71</v>
      </c>
    </row>
    <row r="24632" spans="1:5" ht="13.5" customHeight="1">
      <c r="A24632" t="s">
        <v>4370</v>
      </c>
      <c r="B24632" t="str">
        <f t="shared" si="384"/>
        <v>F-33---72</v>
      </c>
      <c r="C24632" t="s">
        <v>5996</v>
      </c>
      <c r="D24632" t="s">
        <v>1356</v>
      </c>
      <c r="E24632">
        <v>72</v>
      </c>
    </row>
    <row r="24633" spans="1:5" ht="13.5" customHeight="1">
      <c r="A24633" t="s">
        <v>4371</v>
      </c>
      <c r="B24633" t="str">
        <f t="shared" si="384"/>
        <v>F-34---1</v>
      </c>
      <c r="C24633" t="s">
        <v>4216</v>
      </c>
      <c r="D24633" t="s">
        <v>1047</v>
      </c>
      <c r="E24633">
        <v>1</v>
      </c>
    </row>
    <row r="24634" spans="1:5" ht="13.5" customHeight="1">
      <c r="A24634" t="s">
        <v>4371</v>
      </c>
      <c r="B24634" t="str">
        <f t="shared" si="384"/>
        <v>F-34---2</v>
      </c>
      <c r="C24634" t="s">
        <v>4216</v>
      </c>
      <c r="D24634" t="s">
        <v>922</v>
      </c>
      <c r="E24634">
        <v>2</v>
      </c>
    </row>
    <row r="24635" spans="1:5" ht="13.5" customHeight="1">
      <c r="A24635" t="s">
        <v>4371</v>
      </c>
      <c r="B24635" t="str">
        <f t="shared" si="384"/>
        <v>F-34---3</v>
      </c>
      <c r="C24635" t="s">
        <v>4269</v>
      </c>
      <c r="D24635" t="s">
        <v>872</v>
      </c>
      <c r="E24635">
        <v>3</v>
      </c>
    </row>
    <row r="24636" spans="1:5" ht="13.5" customHeight="1">
      <c r="A24636" t="s">
        <v>4371</v>
      </c>
      <c r="B24636" t="str">
        <f t="shared" si="384"/>
        <v>F-34---4</v>
      </c>
      <c r="C24636" t="s">
        <v>4239</v>
      </c>
      <c r="D24636" t="s">
        <v>1179</v>
      </c>
      <c r="E24636">
        <v>4</v>
      </c>
    </row>
    <row r="24637" spans="1:5" ht="13.5" customHeight="1">
      <c r="A24637" t="s">
        <v>4371</v>
      </c>
      <c r="B24637" t="str">
        <f t="shared" si="384"/>
        <v>F-34---5</v>
      </c>
      <c r="C24637" t="s">
        <v>4268</v>
      </c>
      <c r="D24637" t="s">
        <v>992</v>
      </c>
      <c r="E24637">
        <v>5</v>
      </c>
    </row>
    <row r="24638" spans="1:5" ht="13.5" customHeight="1">
      <c r="A24638" t="s">
        <v>4371</v>
      </c>
      <c r="B24638" t="str">
        <f t="shared" si="384"/>
        <v>F-34---6</v>
      </c>
      <c r="C24638" t="s">
        <v>4244</v>
      </c>
      <c r="D24638" t="s">
        <v>1276</v>
      </c>
      <c r="E24638">
        <v>6</v>
      </c>
    </row>
    <row r="24639" spans="1:5" ht="13.5" customHeight="1">
      <c r="A24639" t="s">
        <v>4371</v>
      </c>
      <c r="B24639" t="str">
        <f t="shared" si="384"/>
        <v>F-34---7</v>
      </c>
      <c r="C24639" t="s">
        <v>4254</v>
      </c>
      <c r="D24639" t="s">
        <v>913</v>
      </c>
      <c r="E24639">
        <v>7</v>
      </c>
    </row>
    <row r="24640" spans="1:5" ht="13.5" customHeight="1">
      <c r="A24640" t="s">
        <v>4371</v>
      </c>
      <c r="B24640" t="str">
        <f t="shared" si="384"/>
        <v>F-34---8</v>
      </c>
      <c r="C24640" t="s">
        <v>887</v>
      </c>
      <c r="D24640" t="s">
        <v>992</v>
      </c>
      <c r="E24640">
        <v>8</v>
      </c>
    </row>
    <row r="24641" spans="1:5" ht="13.5" customHeight="1">
      <c r="A24641" t="s">
        <v>4371</v>
      </c>
      <c r="B24641" t="str">
        <f t="shared" si="384"/>
        <v>F-34---9</v>
      </c>
      <c r="C24641" t="s">
        <v>743</v>
      </c>
      <c r="D24641" t="s">
        <v>754</v>
      </c>
      <c r="E24641">
        <v>9</v>
      </c>
    </row>
    <row r="24642" spans="1:5" ht="13.5" customHeight="1">
      <c r="A24642" t="s">
        <v>4371</v>
      </c>
      <c r="B24642" t="str">
        <f t="shared" si="384"/>
        <v>F-34---10</v>
      </c>
      <c r="C24642" t="s">
        <v>987</v>
      </c>
      <c r="D24642" t="s">
        <v>1263</v>
      </c>
      <c r="E24642">
        <v>10</v>
      </c>
    </row>
    <row r="24643" spans="1:5" ht="13.5" customHeight="1">
      <c r="A24643" t="s">
        <v>4371</v>
      </c>
      <c r="B24643" t="str">
        <f t="shared" ref="B24643:B24706" si="385">A24643&amp;"---"&amp;E24643</f>
        <v>F-34---11</v>
      </c>
      <c r="C24643" t="s">
        <v>989</v>
      </c>
      <c r="D24643" t="s">
        <v>738</v>
      </c>
      <c r="E24643">
        <v>11</v>
      </c>
    </row>
    <row r="24644" spans="1:5" ht="13.5" customHeight="1">
      <c r="A24644" t="s">
        <v>4371</v>
      </c>
      <c r="B24644" t="str">
        <f t="shared" si="385"/>
        <v>F-34---12</v>
      </c>
      <c r="C24644" t="s">
        <v>824</v>
      </c>
      <c r="D24644" t="s">
        <v>752</v>
      </c>
      <c r="E24644">
        <v>12</v>
      </c>
    </row>
    <row r="24645" spans="1:5" ht="13.5" customHeight="1">
      <c r="A24645" t="s">
        <v>4371</v>
      </c>
      <c r="B24645" t="str">
        <f t="shared" si="385"/>
        <v>F-34---13</v>
      </c>
      <c r="C24645" t="s">
        <v>868</v>
      </c>
      <c r="D24645" t="s">
        <v>758</v>
      </c>
      <c r="E24645">
        <v>13</v>
      </c>
    </row>
    <row r="24646" spans="1:5" ht="13.5" customHeight="1">
      <c r="A24646" t="s">
        <v>4371</v>
      </c>
      <c r="B24646" t="str">
        <f t="shared" si="385"/>
        <v>F-34---14</v>
      </c>
      <c r="C24646" t="s">
        <v>5967</v>
      </c>
      <c r="D24646" t="s">
        <v>986</v>
      </c>
      <c r="E24646">
        <v>14</v>
      </c>
    </row>
    <row r="24647" spans="1:5" ht="13.5" customHeight="1">
      <c r="A24647" t="s">
        <v>4371</v>
      </c>
      <c r="B24647" t="str">
        <f t="shared" si="385"/>
        <v>F-34---15</v>
      </c>
      <c r="C24647" t="s">
        <v>5915</v>
      </c>
      <c r="D24647" t="s">
        <v>772</v>
      </c>
      <c r="E24647">
        <v>15</v>
      </c>
    </row>
    <row r="24648" spans="1:5" ht="13.5" customHeight="1">
      <c r="A24648" t="s">
        <v>4371</v>
      </c>
      <c r="B24648" t="str">
        <f t="shared" si="385"/>
        <v>F-34---16</v>
      </c>
      <c r="C24648" t="s">
        <v>5917</v>
      </c>
      <c r="D24648" t="s">
        <v>789</v>
      </c>
      <c r="E24648">
        <v>16</v>
      </c>
    </row>
    <row r="24649" spans="1:5" ht="13.5" customHeight="1">
      <c r="A24649" t="s">
        <v>4371</v>
      </c>
      <c r="B24649" t="str">
        <f t="shared" si="385"/>
        <v>F-34---17</v>
      </c>
      <c r="C24649" t="s">
        <v>5918</v>
      </c>
      <c r="D24649" t="s">
        <v>770</v>
      </c>
      <c r="E24649">
        <v>17</v>
      </c>
    </row>
    <row r="24650" spans="1:5" ht="13.5" customHeight="1">
      <c r="A24650" t="s">
        <v>4371</v>
      </c>
      <c r="B24650" t="str">
        <f t="shared" si="385"/>
        <v>F-34---18</v>
      </c>
      <c r="C24650" t="s">
        <v>5951</v>
      </c>
      <c r="D24650" t="s">
        <v>879</v>
      </c>
      <c r="E24650">
        <v>18</v>
      </c>
    </row>
    <row r="24651" spans="1:5" ht="13.5" customHeight="1">
      <c r="A24651" t="s">
        <v>4371</v>
      </c>
      <c r="B24651" t="str">
        <f t="shared" si="385"/>
        <v>F-34---19</v>
      </c>
      <c r="C24651" t="s">
        <v>5952</v>
      </c>
      <c r="D24651" t="s">
        <v>891</v>
      </c>
      <c r="E24651">
        <v>19</v>
      </c>
    </row>
    <row r="24652" spans="1:5" ht="13.5" customHeight="1">
      <c r="A24652" t="s">
        <v>4371</v>
      </c>
      <c r="B24652" t="str">
        <f t="shared" si="385"/>
        <v>F-34---20</v>
      </c>
      <c r="C24652" t="s">
        <v>5957</v>
      </c>
      <c r="D24652" t="s">
        <v>913</v>
      </c>
      <c r="E24652">
        <v>20</v>
      </c>
    </row>
    <row r="24653" spans="1:5" ht="13.5" customHeight="1">
      <c r="A24653" t="s">
        <v>4373</v>
      </c>
      <c r="B24653" t="str">
        <f t="shared" si="385"/>
        <v>F-35---1</v>
      </c>
      <c r="C24653" t="s">
        <v>4234</v>
      </c>
      <c r="D24653" t="s">
        <v>1062</v>
      </c>
      <c r="E24653">
        <v>1</v>
      </c>
    </row>
    <row r="24654" spans="1:5" ht="13.5" customHeight="1">
      <c r="A24654" t="s">
        <v>4373</v>
      </c>
      <c r="B24654" t="str">
        <f t="shared" si="385"/>
        <v>F-35---2</v>
      </c>
      <c r="C24654" t="s">
        <v>4216</v>
      </c>
      <c r="D24654" t="s">
        <v>1062</v>
      </c>
      <c r="E24654">
        <v>2</v>
      </c>
    </row>
    <row r="24655" spans="1:5" ht="13.5" customHeight="1">
      <c r="A24655" t="s">
        <v>4373</v>
      </c>
      <c r="B24655" t="str">
        <f t="shared" si="385"/>
        <v>F-35---3</v>
      </c>
      <c r="C24655" t="s">
        <v>4216</v>
      </c>
      <c r="D24655" t="s">
        <v>1047</v>
      </c>
      <c r="E24655">
        <v>3</v>
      </c>
    </row>
    <row r="24656" spans="1:5" ht="13.5" customHeight="1">
      <c r="A24656" t="s">
        <v>4373</v>
      </c>
      <c r="B24656" t="str">
        <f t="shared" si="385"/>
        <v>F-35---4</v>
      </c>
      <c r="C24656" t="s">
        <v>4216</v>
      </c>
      <c r="D24656" t="s">
        <v>922</v>
      </c>
      <c r="E24656">
        <v>4</v>
      </c>
    </row>
    <row r="24657" spans="1:5" ht="13.5" customHeight="1">
      <c r="A24657" t="s">
        <v>4373</v>
      </c>
      <c r="B24657" t="str">
        <f t="shared" si="385"/>
        <v>F-35---5</v>
      </c>
      <c r="C24657" t="s">
        <v>4216</v>
      </c>
      <c r="D24657" t="s">
        <v>872</v>
      </c>
      <c r="E24657">
        <v>5</v>
      </c>
    </row>
    <row r="24658" spans="1:5" ht="13.5" customHeight="1">
      <c r="A24658" t="s">
        <v>4373</v>
      </c>
      <c r="B24658" t="str">
        <f t="shared" si="385"/>
        <v>F-35---6</v>
      </c>
      <c r="C24658" t="s">
        <v>4216</v>
      </c>
      <c r="D24658" t="s">
        <v>1179</v>
      </c>
      <c r="E24658">
        <v>6</v>
      </c>
    </row>
    <row r="24659" spans="1:5" ht="13.5" customHeight="1">
      <c r="A24659" t="s">
        <v>4373</v>
      </c>
      <c r="B24659" t="str">
        <f t="shared" si="385"/>
        <v>F-35---7</v>
      </c>
      <c r="C24659" t="s">
        <v>4268</v>
      </c>
      <c r="D24659" t="s">
        <v>992</v>
      </c>
      <c r="E24659">
        <v>7</v>
      </c>
    </row>
    <row r="24660" spans="1:5" ht="13.5" customHeight="1">
      <c r="A24660" t="s">
        <v>4373</v>
      </c>
      <c r="B24660" t="str">
        <f t="shared" si="385"/>
        <v>F-35---8</v>
      </c>
      <c r="C24660" t="s">
        <v>4244</v>
      </c>
      <c r="D24660" t="s">
        <v>1276</v>
      </c>
      <c r="E24660">
        <v>8</v>
      </c>
    </row>
    <row r="24661" spans="1:5" ht="13.5" customHeight="1">
      <c r="A24661" t="s">
        <v>4373</v>
      </c>
      <c r="B24661" t="str">
        <f t="shared" si="385"/>
        <v>F-35---9</v>
      </c>
      <c r="C24661" t="s">
        <v>4254</v>
      </c>
      <c r="D24661" t="s">
        <v>913</v>
      </c>
      <c r="E24661">
        <v>9</v>
      </c>
    </row>
    <row r="24662" spans="1:5" ht="13.5" customHeight="1">
      <c r="A24662" t="s">
        <v>4373</v>
      </c>
      <c r="B24662" t="str">
        <f t="shared" si="385"/>
        <v>F-35---10</v>
      </c>
      <c r="C24662" t="s">
        <v>4272</v>
      </c>
      <c r="D24662" t="s">
        <v>1254</v>
      </c>
      <c r="E24662">
        <v>10</v>
      </c>
    </row>
    <row r="24663" spans="1:5" ht="13.5" customHeight="1">
      <c r="A24663" t="s">
        <v>4373</v>
      </c>
      <c r="B24663" t="str">
        <f t="shared" si="385"/>
        <v>F-35---11</v>
      </c>
      <c r="C24663" t="s">
        <v>4248</v>
      </c>
      <c r="D24663" t="s">
        <v>738</v>
      </c>
      <c r="E24663">
        <v>11</v>
      </c>
    </row>
    <row r="24664" spans="1:5" ht="13.5" customHeight="1">
      <c r="A24664" t="s">
        <v>4373</v>
      </c>
      <c r="B24664" t="str">
        <f t="shared" si="385"/>
        <v>F-35---12</v>
      </c>
      <c r="C24664" t="s">
        <v>4287</v>
      </c>
      <c r="D24664" t="s">
        <v>1053</v>
      </c>
      <c r="E24664">
        <v>12</v>
      </c>
    </row>
    <row r="24665" spans="1:5" ht="13.5" customHeight="1">
      <c r="A24665" t="s">
        <v>4373</v>
      </c>
      <c r="B24665" t="str">
        <f t="shared" si="385"/>
        <v>F-35---13</v>
      </c>
      <c r="C24665" t="s">
        <v>4285</v>
      </c>
      <c r="D24665" t="s">
        <v>1213</v>
      </c>
      <c r="E24665">
        <v>13</v>
      </c>
    </row>
    <row r="24666" spans="1:5" ht="13.5" customHeight="1">
      <c r="A24666" t="s">
        <v>4373</v>
      </c>
      <c r="B24666" t="str">
        <f t="shared" si="385"/>
        <v>F-35---14</v>
      </c>
      <c r="C24666" t="s">
        <v>4292</v>
      </c>
      <c r="D24666" t="s">
        <v>1113</v>
      </c>
      <c r="E24666">
        <v>14</v>
      </c>
    </row>
    <row r="24667" spans="1:5" ht="13.5" customHeight="1">
      <c r="A24667" t="s">
        <v>4373</v>
      </c>
      <c r="B24667" t="str">
        <f t="shared" si="385"/>
        <v>F-35---15</v>
      </c>
      <c r="C24667" t="s">
        <v>4296</v>
      </c>
      <c r="D24667" t="s">
        <v>6169</v>
      </c>
      <c r="E24667">
        <v>15</v>
      </c>
    </row>
    <row r="24668" spans="1:5" ht="13.5" customHeight="1">
      <c r="A24668" t="s">
        <v>4373</v>
      </c>
      <c r="B24668" t="str">
        <f t="shared" si="385"/>
        <v>F-35---16</v>
      </c>
      <c r="C24668" t="s">
        <v>4297</v>
      </c>
      <c r="D24668" t="s">
        <v>796</v>
      </c>
      <c r="E24668">
        <v>16</v>
      </c>
    </row>
    <row r="24669" spans="1:5" ht="13.5" customHeight="1">
      <c r="A24669" t="s">
        <v>4373</v>
      </c>
      <c r="B24669" t="str">
        <f t="shared" si="385"/>
        <v>F-35---17</v>
      </c>
      <c r="C24669" t="s">
        <v>5928</v>
      </c>
      <c r="D24669" t="s">
        <v>1254</v>
      </c>
      <c r="E24669">
        <v>17</v>
      </c>
    </row>
    <row r="24670" spans="1:5" ht="13.5" customHeight="1">
      <c r="A24670" t="s">
        <v>4373</v>
      </c>
      <c r="B24670" t="str">
        <f t="shared" si="385"/>
        <v>F-35---18</v>
      </c>
      <c r="C24670" t="s">
        <v>727</v>
      </c>
      <c r="D24670" t="s">
        <v>1308</v>
      </c>
      <c r="E24670">
        <v>18</v>
      </c>
    </row>
    <row r="24671" spans="1:5" ht="13.5" customHeight="1">
      <c r="A24671" t="s">
        <v>4373</v>
      </c>
      <c r="B24671" t="str">
        <f t="shared" si="385"/>
        <v>F-35---19</v>
      </c>
      <c r="C24671" t="s">
        <v>1072</v>
      </c>
      <c r="D24671" t="s">
        <v>1220</v>
      </c>
      <c r="E24671">
        <v>19</v>
      </c>
    </row>
    <row r="24672" spans="1:5" ht="13.5" customHeight="1">
      <c r="A24672" t="s">
        <v>4373</v>
      </c>
      <c r="B24672" t="str">
        <f t="shared" si="385"/>
        <v>F-35---20</v>
      </c>
      <c r="C24672" t="s">
        <v>795</v>
      </c>
      <c r="D24672" t="s">
        <v>1062</v>
      </c>
      <c r="E24672">
        <v>20</v>
      </c>
    </row>
    <row r="24673" spans="1:5" ht="13.5" customHeight="1">
      <c r="A24673" t="s">
        <v>4373</v>
      </c>
      <c r="B24673" t="str">
        <f t="shared" si="385"/>
        <v>F-35---21</v>
      </c>
      <c r="C24673" t="s">
        <v>1017</v>
      </c>
      <c r="D24673" t="s">
        <v>796</v>
      </c>
      <c r="E24673">
        <v>21</v>
      </c>
    </row>
    <row r="24674" spans="1:5" ht="13.5" customHeight="1">
      <c r="A24674" t="s">
        <v>4373</v>
      </c>
      <c r="B24674" t="str">
        <f t="shared" si="385"/>
        <v>F-35---22</v>
      </c>
      <c r="C24674" t="s">
        <v>731</v>
      </c>
      <c r="D24674" t="s">
        <v>800</v>
      </c>
      <c r="E24674">
        <v>22</v>
      </c>
    </row>
    <row r="24675" spans="1:5" ht="13.5" customHeight="1">
      <c r="A24675" t="s">
        <v>4373</v>
      </c>
      <c r="B24675" t="str">
        <f t="shared" si="385"/>
        <v>F-35---23</v>
      </c>
      <c r="C24675" t="s">
        <v>735</v>
      </c>
      <c r="D24675" t="s">
        <v>744</v>
      </c>
      <c r="E24675">
        <v>23</v>
      </c>
    </row>
    <row r="24676" spans="1:5" ht="13.5" customHeight="1">
      <c r="A24676" t="s">
        <v>4373</v>
      </c>
      <c r="B24676" t="str">
        <f t="shared" si="385"/>
        <v>F-35---24</v>
      </c>
      <c r="C24676" t="s">
        <v>887</v>
      </c>
      <c r="D24676" t="s">
        <v>992</v>
      </c>
      <c r="E24676">
        <v>24</v>
      </c>
    </row>
    <row r="24677" spans="1:5" ht="13.5" customHeight="1">
      <c r="A24677" t="s">
        <v>4373</v>
      </c>
      <c r="B24677" t="str">
        <f t="shared" si="385"/>
        <v>F-35---25</v>
      </c>
      <c r="C24677" t="s">
        <v>741</v>
      </c>
      <c r="D24677" t="s">
        <v>1248</v>
      </c>
      <c r="E24677">
        <v>25</v>
      </c>
    </row>
    <row r="24678" spans="1:5" ht="13.5" customHeight="1">
      <c r="A24678" t="s">
        <v>4373</v>
      </c>
      <c r="B24678" t="str">
        <f t="shared" si="385"/>
        <v>F-35---26</v>
      </c>
      <c r="C24678" t="s">
        <v>743</v>
      </c>
      <c r="D24678" t="s">
        <v>754</v>
      </c>
      <c r="E24678">
        <v>26</v>
      </c>
    </row>
    <row r="24679" spans="1:5" ht="13.5" customHeight="1">
      <c r="A24679" t="s">
        <v>4373</v>
      </c>
      <c r="B24679" t="str">
        <f t="shared" si="385"/>
        <v>F-35---27</v>
      </c>
      <c r="C24679" t="s">
        <v>745</v>
      </c>
      <c r="D24679" t="s">
        <v>837</v>
      </c>
      <c r="E24679">
        <v>27</v>
      </c>
    </row>
    <row r="24680" spans="1:5" ht="13.5" customHeight="1">
      <c r="A24680" t="s">
        <v>4373</v>
      </c>
      <c r="B24680" t="str">
        <f t="shared" si="385"/>
        <v>F-35---28</v>
      </c>
      <c r="C24680" t="s">
        <v>987</v>
      </c>
      <c r="D24680" t="s">
        <v>1263</v>
      </c>
      <c r="E24680">
        <v>28</v>
      </c>
    </row>
    <row r="24681" spans="1:5" ht="13.5" customHeight="1">
      <c r="A24681" t="s">
        <v>4373</v>
      </c>
      <c r="B24681" t="str">
        <f t="shared" si="385"/>
        <v>F-35---29</v>
      </c>
      <c r="C24681" t="s">
        <v>989</v>
      </c>
      <c r="D24681" t="s">
        <v>738</v>
      </c>
      <c r="E24681">
        <v>29</v>
      </c>
    </row>
    <row r="24682" spans="1:5" ht="13.5" customHeight="1">
      <c r="A24682" t="s">
        <v>4373</v>
      </c>
      <c r="B24682" t="str">
        <f t="shared" si="385"/>
        <v>F-35---30</v>
      </c>
      <c r="C24682" t="s">
        <v>824</v>
      </c>
      <c r="D24682" t="s">
        <v>752</v>
      </c>
      <c r="E24682">
        <v>30</v>
      </c>
    </row>
    <row r="24683" spans="1:5" ht="13.5" customHeight="1">
      <c r="A24683" t="s">
        <v>4373</v>
      </c>
      <c r="B24683" t="str">
        <f t="shared" si="385"/>
        <v>F-35---31</v>
      </c>
      <c r="C24683" t="s">
        <v>828</v>
      </c>
      <c r="D24683" t="s">
        <v>818</v>
      </c>
      <c r="E24683">
        <v>31</v>
      </c>
    </row>
    <row r="24684" spans="1:5" ht="13.5" customHeight="1">
      <c r="A24684" t="s">
        <v>4373</v>
      </c>
      <c r="B24684" t="str">
        <f t="shared" si="385"/>
        <v>F-35---32</v>
      </c>
      <c r="C24684" t="s">
        <v>759</v>
      </c>
      <c r="D24684" t="s">
        <v>823</v>
      </c>
      <c r="E24684">
        <v>32</v>
      </c>
    </row>
    <row r="24685" spans="1:5" ht="13.5" customHeight="1">
      <c r="A24685" t="s">
        <v>4373</v>
      </c>
      <c r="B24685" t="str">
        <f t="shared" si="385"/>
        <v>F-35---33</v>
      </c>
      <c r="C24685" t="s">
        <v>868</v>
      </c>
      <c r="D24685" t="s">
        <v>758</v>
      </c>
      <c r="E24685">
        <v>33</v>
      </c>
    </row>
    <row r="24686" spans="1:5" ht="13.5" customHeight="1">
      <c r="A24686" t="s">
        <v>4373</v>
      </c>
      <c r="B24686" t="str">
        <f t="shared" si="385"/>
        <v>F-35---34</v>
      </c>
      <c r="C24686" t="s">
        <v>773</v>
      </c>
      <c r="D24686" t="s">
        <v>1067</v>
      </c>
      <c r="E24686">
        <v>34</v>
      </c>
    </row>
    <row r="24687" spans="1:5" ht="13.5" customHeight="1">
      <c r="A24687" t="s">
        <v>4373</v>
      </c>
      <c r="B24687" t="str">
        <f t="shared" si="385"/>
        <v>F-35---35</v>
      </c>
      <c r="C24687" t="s">
        <v>918</v>
      </c>
      <c r="D24687" t="s">
        <v>865</v>
      </c>
      <c r="E24687">
        <v>35</v>
      </c>
    </row>
    <row r="24688" spans="1:5" ht="13.5" customHeight="1">
      <c r="A24688" t="s">
        <v>4373</v>
      </c>
      <c r="B24688" t="str">
        <f t="shared" si="385"/>
        <v>F-35---36</v>
      </c>
      <c r="C24688" t="s">
        <v>5913</v>
      </c>
      <c r="D24688" t="s">
        <v>1114</v>
      </c>
      <c r="E24688">
        <v>36</v>
      </c>
    </row>
    <row r="24689" spans="1:5" ht="13.5" customHeight="1">
      <c r="A24689" t="s">
        <v>4373</v>
      </c>
      <c r="B24689" t="str">
        <f t="shared" si="385"/>
        <v>F-35---37</v>
      </c>
      <c r="C24689" t="s">
        <v>5947</v>
      </c>
      <c r="D24689" t="s">
        <v>884</v>
      </c>
      <c r="E24689">
        <v>37</v>
      </c>
    </row>
    <row r="24690" spans="1:5" ht="13.5" customHeight="1">
      <c r="A24690" t="s">
        <v>4373</v>
      </c>
      <c r="B24690" t="str">
        <f t="shared" si="385"/>
        <v>F-35---38</v>
      </c>
      <c r="C24690" t="s">
        <v>5967</v>
      </c>
      <c r="D24690" t="s">
        <v>986</v>
      </c>
      <c r="E24690">
        <v>38</v>
      </c>
    </row>
    <row r="24691" spans="1:5" ht="13.5" customHeight="1">
      <c r="A24691" t="s">
        <v>4373</v>
      </c>
      <c r="B24691" t="str">
        <f t="shared" si="385"/>
        <v>F-35---39</v>
      </c>
      <c r="C24691" t="s">
        <v>5968</v>
      </c>
      <c r="D24691" t="s">
        <v>988</v>
      </c>
      <c r="E24691">
        <v>39</v>
      </c>
    </row>
    <row r="24692" spans="1:5" ht="13.5" customHeight="1">
      <c r="A24692" t="s">
        <v>4373</v>
      </c>
      <c r="B24692" t="str">
        <f t="shared" si="385"/>
        <v>F-35---40</v>
      </c>
      <c r="C24692" t="s">
        <v>5915</v>
      </c>
      <c r="D24692" t="s">
        <v>772</v>
      </c>
      <c r="E24692">
        <v>40</v>
      </c>
    </row>
    <row r="24693" spans="1:5" ht="13.5" customHeight="1">
      <c r="A24693" t="s">
        <v>4373</v>
      </c>
      <c r="B24693" t="str">
        <f t="shared" si="385"/>
        <v>F-35---41</v>
      </c>
      <c r="C24693" t="s">
        <v>5917</v>
      </c>
      <c r="D24693" t="s">
        <v>789</v>
      </c>
      <c r="E24693">
        <v>41</v>
      </c>
    </row>
    <row r="24694" spans="1:5" ht="13.5" customHeight="1">
      <c r="A24694" t="s">
        <v>4373</v>
      </c>
      <c r="B24694" t="str">
        <f t="shared" si="385"/>
        <v>F-35---42</v>
      </c>
      <c r="C24694" t="s">
        <v>5918</v>
      </c>
      <c r="D24694" t="s">
        <v>770</v>
      </c>
      <c r="E24694">
        <v>42</v>
      </c>
    </row>
    <row r="24695" spans="1:5" ht="13.5" customHeight="1">
      <c r="A24695" t="s">
        <v>4373</v>
      </c>
      <c r="B24695" t="str">
        <f t="shared" si="385"/>
        <v>F-35---43</v>
      </c>
      <c r="C24695" t="s">
        <v>6002</v>
      </c>
      <c r="D24695" t="s">
        <v>1113</v>
      </c>
      <c r="E24695">
        <v>43</v>
      </c>
    </row>
    <row r="24696" spans="1:5" ht="13.5" customHeight="1">
      <c r="A24696" t="s">
        <v>4373</v>
      </c>
      <c r="B24696" t="str">
        <f t="shared" si="385"/>
        <v>F-35---44</v>
      </c>
      <c r="C24696" t="s">
        <v>5951</v>
      </c>
      <c r="D24696" t="s">
        <v>879</v>
      </c>
      <c r="E24696">
        <v>44</v>
      </c>
    </row>
    <row r="24697" spans="1:5" ht="13.5" customHeight="1">
      <c r="A24697" t="s">
        <v>4373</v>
      </c>
      <c r="B24697" t="str">
        <f t="shared" si="385"/>
        <v>F-35---45</v>
      </c>
      <c r="C24697" t="s">
        <v>5952</v>
      </c>
      <c r="D24697" t="s">
        <v>891</v>
      </c>
      <c r="E24697">
        <v>45</v>
      </c>
    </row>
    <row r="24698" spans="1:5" ht="13.5" customHeight="1">
      <c r="A24698" t="s">
        <v>4373</v>
      </c>
      <c r="B24698" t="str">
        <f t="shared" si="385"/>
        <v>F-35---46</v>
      </c>
      <c r="C24698" t="s">
        <v>5957</v>
      </c>
      <c r="D24698" t="s">
        <v>913</v>
      </c>
      <c r="E24698">
        <v>46</v>
      </c>
    </row>
    <row r="24699" spans="1:5" ht="13.5" customHeight="1">
      <c r="A24699" t="s">
        <v>4373</v>
      </c>
      <c r="B24699" t="str">
        <f t="shared" si="385"/>
        <v>F-35---47</v>
      </c>
      <c r="C24699" t="s">
        <v>5991</v>
      </c>
      <c r="D24699" t="s">
        <v>1092</v>
      </c>
      <c r="E24699">
        <v>47</v>
      </c>
    </row>
    <row r="24700" spans="1:5" ht="13.5" customHeight="1">
      <c r="A24700" t="s">
        <v>4373</v>
      </c>
      <c r="B24700" t="str">
        <f t="shared" si="385"/>
        <v>F-35---48</v>
      </c>
      <c r="C24700" t="s">
        <v>6005</v>
      </c>
      <c r="D24700" t="s">
        <v>1237</v>
      </c>
      <c r="E24700">
        <v>48</v>
      </c>
    </row>
    <row r="24701" spans="1:5" ht="13.5" customHeight="1">
      <c r="A24701" t="s">
        <v>4373</v>
      </c>
      <c r="B24701" t="str">
        <f t="shared" si="385"/>
        <v>F-35---49</v>
      </c>
      <c r="C24701" t="s">
        <v>6006</v>
      </c>
      <c r="D24701" t="s">
        <v>1441</v>
      </c>
      <c r="E24701">
        <v>49</v>
      </c>
    </row>
    <row r="24702" spans="1:5" ht="13.5" customHeight="1">
      <c r="A24702" t="s">
        <v>4373</v>
      </c>
      <c r="B24702" t="str">
        <f t="shared" si="385"/>
        <v>F-35---50</v>
      </c>
      <c r="C24702" t="s">
        <v>5993</v>
      </c>
      <c r="D24702" t="s">
        <v>1336</v>
      </c>
      <c r="E24702">
        <v>50</v>
      </c>
    </row>
    <row r="24703" spans="1:5" ht="13.5" customHeight="1">
      <c r="A24703" t="s">
        <v>4373</v>
      </c>
      <c r="B24703" t="str">
        <f t="shared" si="385"/>
        <v>F-35---51</v>
      </c>
      <c r="C24703" t="s">
        <v>5959</v>
      </c>
      <c r="D24703" t="s">
        <v>6222</v>
      </c>
      <c r="E24703">
        <v>51</v>
      </c>
    </row>
    <row r="24704" spans="1:5" ht="13.5" customHeight="1">
      <c r="A24704">
        <v>1</v>
      </c>
      <c r="B24704" t="str">
        <f t="shared" si="385"/>
        <v>1---1</v>
      </c>
      <c r="C24704" t="s">
        <v>4216</v>
      </c>
      <c r="D24704" t="s">
        <v>805</v>
      </c>
      <c r="E24704">
        <v>1</v>
      </c>
    </row>
    <row r="24705" spans="1:5" ht="13.5" customHeight="1">
      <c r="A24705">
        <v>1</v>
      </c>
      <c r="B24705" t="str">
        <f t="shared" si="385"/>
        <v>1---2</v>
      </c>
      <c r="C24705" t="s">
        <v>4216</v>
      </c>
      <c r="D24705" t="s">
        <v>714</v>
      </c>
      <c r="E24705">
        <v>2</v>
      </c>
    </row>
    <row r="24706" spans="1:5" ht="13.5" customHeight="1">
      <c r="A24706">
        <v>1</v>
      </c>
      <c r="B24706" t="str">
        <f t="shared" si="385"/>
        <v>1---3</v>
      </c>
      <c r="C24706" t="s">
        <v>4279</v>
      </c>
      <c r="D24706" t="s">
        <v>6233</v>
      </c>
      <c r="E24706">
        <v>3</v>
      </c>
    </row>
    <row r="24707" spans="1:5" ht="13.5" customHeight="1">
      <c r="A24707">
        <v>1</v>
      </c>
      <c r="B24707" t="str">
        <f t="shared" ref="B24707:B24770" si="386">A24707&amp;"---"&amp;E24707</f>
        <v>1---4</v>
      </c>
      <c r="C24707" t="s">
        <v>4269</v>
      </c>
      <c r="D24707" t="s">
        <v>984</v>
      </c>
      <c r="E24707">
        <v>4</v>
      </c>
    </row>
    <row r="24708" spans="1:5" ht="13.5" customHeight="1">
      <c r="A24708">
        <v>1</v>
      </c>
      <c r="B24708" t="str">
        <f t="shared" si="386"/>
        <v>1---5</v>
      </c>
      <c r="C24708" t="s">
        <v>4271</v>
      </c>
      <c r="D24708" t="s">
        <v>719</v>
      </c>
      <c r="E24708">
        <v>5</v>
      </c>
    </row>
    <row r="24709" spans="1:5" ht="13.5" customHeight="1">
      <c r="A24709">
        <v>1</v>
      </c>
      <c r="B24709" t="str">
        <f t="shared" si="386"/>
        <v>1---6</v>
      </c>
      <c r="C24709" t="s">
        <v>4243</v>
      </c>
      <c r="D24709" t="s">
        <v>996</v>
      </c>
      <c r="E24709">
        <v>6</v>
      </c>
    </row>
    <row r="24710" spans="1:5" ht="13.5" customHeight="1">
      <c r="A24710">
        <v>1</v>
      </c>
      <c r="B24710" t="str">
        <f t="shared" si="386"/>
        <v>1---7</v>
      </c>
      <c r="C24710" t="s">
        <v>4228</v>
      </c>
      <c r="D24710" t="s">
        <v>1218</v>
      </c>
      <c r="E24710">
        <v>7</v>
      </c>
    </row>
    <row r="24711" spans="1:5" ht="13.5" customHeight="1">
      <c r="A24711">
        <v>1</v>
      </c>
      <c r="B24711" t="str">
        <f t="shared" si="386"/>
        <v>1---8</v>
      </c>
      <c r="C24711" t="s">
        <v>4268</v>
      </c>
      <c r="D24711" t="s">
        <v>1039</v>
      </c>
      <c r="E24711">
        <v>8</v>
      </c>
    </row>
    <row r="24712" spans="1:5" ht="13.5" customHeight="1">
      <c r="A24712">
        <v>1</v>
      </c>
      <c r="B24712" t="str">
        <f t="shared" si="386"/>
        <v>1---9</v>
      </c>
      <c r="C24712" t="s">
        <v>4230</v>
      </c>
      <c r="D24712" t="s">
        <v>979</v>
      </c>
      <c r="E24712">
        <v>9</v>
      </c>
    </row>
    <row r="24713" spans="1:5" ht="13.5" customHeight="1">
      <c r="A24713">
        <v>1</v>
      </c>
      <c r="B24713" t="str">
        <f t="shared" si="386"/>
        <v>1---10</v>
      </c>
      <c r="C24713" t="s">
        <v>4244</v>
      </c>
      <c r="D24713" t="s">
        <v>1300</v>
      </c>
      <c r="E24713">
        <v>10</v>
      </c>
    </row>
    <row r="24714" spans="1:5" ht="13.5" customHeight="1">
      <c r="A24714">
        <v>1</v>
      </c>
      <c r="B24714" t="str">
        <f t="shared" si="386"/>
        <v>1---11</v>
      </c>
      <c r="C24714" t="s">
        <v>4231</v>
      </c>
      <c r="D24714" t="s">
        <v>962</v>
      </c>
      <c r="E24714">
        <v>11</v>
      </c>
    </row>
    <row r="24715" spans="1:5" ht="13.5" customHeight="1">
      <c r="A24715">
        <v>1</v>
      </c>
      <c r="B24715" t="str">
        <f t="shared" si="386"/>
        <v>1---12</v>
      </c>
      <c r="C24715" t="s">
        <v>5911</v>
      </c>
      <c r="D24715" t="s">
        <v>721</v>
      </c>
      <c r="E24715">
        <v>12</v>
      </c>
    </row>
    <row r="24716" spans="1:5" ht="13.5" customHeight="1">
      <c r="A24716">
        <v>1</v>
      </c>
      <c r="B24716" t="str">
        <f t="shared" si="386"/>
        <v>1---13</v>
      </c>
      <c r="C24716" t="s">
        <v>5911</v>
      </c>
      <c r="D24716" t="s">
        <v>1256</v>
      </c>
      <c r="E24716">
        <v>13</v>
      </c>
    </row>
    <row r="24717" spans="1:5" ht="13.5" customHeight="1">
      <c r="A24717">
        <v>1</v>
      </c>
      <c r="B24717" t="str">
        <f t="shared" si="386"/>
        <v>1---14</v>
      </c>
      <c r="C24717" t="s">
        <v>5911</v>
      </c>
      <c r="D24717" t="s">
        <v>907</v>
      </c>
      <c r="E24717">
        <v>14</v>
      </c>
    </row>
    <row r="24718" spans="1:5" ht="13.5" customHeight="1">
      <c r="A24718">
        <v>1</v>
      </c>
      <c r="B24718" t="str">
        <f t="shared" si="386"/>
        <v>1---15</v>
      </c>
      <c r="C24718" t="s">
        <v>5911</v>
      </c>
      <c r="D24718" t="s">
        <v>204</v>
      </c>
      <c r="E24718">
        <v>15</v>
      </c>
    </row>
    <row r="24719" spans="1:5" ht="13.5" customHeight="1">
      <c r="A24719">
        <v>1</v>
      </c>
      <c r="B24719" t="str">
        <f t="shared" si="386"/>
        <v>1---16</v>
      </c>
      <c r="C24719" t="s">
        <v>5911</v>
      </c>
      <c r="D24719" t="s">
        <v>774</v>
      </c>
      <c r="E24719">
        <v>16</v>
      </c>
    </row>
    <row r="24720" spans="1:5" ht="13.5" customHeight="1">
      <c r="A24720">
        <v>1</v>
      </c>
      <c r="B24720" t="str">
        <f t="shared" si="386"/>
        <v>1---17</v>
      </c>
      <c r="C24720" t="s">
        <v>5911</v>
      </c>
      <c r="D24720" t="s">
        <v>723</v>
      </c>
      <c r="E24720">
        <v>17</v>
      </c>
    </row>
    <row r="24721" spans="1:5" ht="13.5" customHeight="1">
      <c r="A24721">
        <v>1</v>
      </c>
      <c r="B24721" t="str">
        <f t="shared" si="386"/>
        <v>1---18</v>
      </c>
      <c r="C24721" t="s">
        <v>5911</v>
      </c>
      <c r="D24721" t="s">
        <v>792</v>
      </c>
      <c r="E24721">
        <v>18</v>
      </c>
    </row>
    <row r="24722" spans="1:5" ht="13.5" customHeight="1">
      <c r="A24722">
        <v>1</v>
      </c>
      <c r="B24722" t="str">
        <f t="shared" si="386"/>
        <v>1---19</v>
      </c>
      <c r="C24722" t="s">
        <v>5928</v>
      </c>
      <c r="D24722" t="s">
        <v>1254</v>
      </c>
      <c r="E24722">
        <v>19</v>
      </c>
    </row>
    <row r="24723" spans="1:5" ht="13.5" customHeight="1">
      <c r="A24723">
        <v>1</v>
      </c>
      <c r="B24723" t="str">
        <f t="shared" si="386"/>
        <v>1---20</v>
      </c>
      <c r="C24723" t="s">
        <v>727</v>
      </c>
      <c r="D24723" t="s">
        <v>1308</v>
      </c>
      <c r="E24723">
        <v>20</v>
      </c>
    </row>
    <row r="24724" spans="1:5" ht="13.5" customHeight="1">
      <c r="A24724">
        <v>1</v>
      </c>
      <c r="B24724" t="str">
        <f t="shared" si="386"/>
        <v>1---21</v>
      </c>
      <c r="C24724" t="s">
        <v>733</v>
      </c>
      <c r="D24724" t="s">
        <v>781</v>
      </c>
      <c r="E24724">
        <v>21</v>
      </c>
    </row>
    <row r="24725" spans="1:5" ht="13.5" customHeight="1">
      <c r="A24725">
        <v>1</v>
      </c>
      <c r="B24725" t="str">
        <f t="shared" si="386"/>
        <v>1---22</v>
      </c>
      <c r="C24725" t="s">
        <v>735</v>
      </c>
      <c r="D24725" t="s">
        <v>744</v>
      </c>
      <c r="E24725">
        <v>22</v>
      </c>
    </row>
    <row r="24726" spans="1:5" ht="13.5" customHeight="1">
      <c r="A24726">
        <v>1</v>
      </c>
      <c r="B24726" t="str">
        <f t="shared" si="386"/>
        <v>1---23</v>
      </c>
      <c r="C24726" t="s">
        <v>985</v>
      </c>
      <c r="D24726" t="s">
        <v>1449</v>
      </c>
      <c r="E24726">
        <v>23</v>
      </c>
    </row>
    <row r="24727" spans="1:5" ht="13.5" customHeight="1">
      <c r="A24727">
        <v>1</v>
      </c>
      <c r="B24727" t="str">
        <f t="shared" si="386"/>
        <v>1---24</v>
      </c>
      <c r="C24727" t="s">
        <v>737</v>
      </c>
      <c r="D24727" t="s">
        <v>996</v>
      </c>
      <c r="E24727">
        <v>24</v>
      </c>
    </row>
    <row r="24728" spans="1:5" ht="13.5" customHeight="1">
      <c r="A24728">
        <v>1</v>
      </c>
      <c r="B24728" t="str">
        <f t="shared" si="386"/>
        <v>1---25</v>
      </c>
      <c r="C24728" t="s">
        <v>743</v>
      </c>
      <c r="D24728" t="s">
        <v>754</v>
      </c>
      <c r="E24728">
        <v>25</v>
      </c>
    </row>
    <row r="24729" spans="1:5" ht="13.5" customHeight="1">
      <c r="A24729">
        <v>1</v>
      </c>
      <c r="B24729" t="str">
        <f t="shared" si="386"/>
        <v>1---26</v>
      </c>
      <c r="C24729" t="s">
        <v>987</v>
      </c>
      <c r="D24729" t="s">
        <v>1263</v>
      </c>
      <c r="E24729">
        <v>26</v>
      </c>
    </row>
    <row r="24730" spans="1:5" ht="13.5" customHeight="1">
      <c r="A24730">
        <v>1</v>
      </c>
      <c r="B24730" t="str">
        <f t="shared" si="386"/>
        <v>1---27</v>
      </c>
      <c r="C24730" t="s">
        <v>989</v>
      </c>
      <c r="D24730" t="s">
        <v>738</v>
      </c>
      <c r="E24730">
        <v>27</v>
      </c>
    </row>
    <row r="24731" spans="1:5" ht="13.5" customHeight="1">
      <c r="A24731">
        <v>1</v>
      </c>
      <c r="B24731" t="str">
        <f t="shared" si="386"/>
        <v>1---28</v>
      </c>
      <c r="C24731" t="s">
        <v>1094</v>
      </c>
      <c r="D24731" t="s">
        <v>790</v>
      </c>
      <c r="E24731">
        <v>28</v>
      </c>
    </row>
    <row r="24732" spans="1:5" ht="13.5" customHeight="1">
      <c r="A24732">
        <v>1</v>
      </c>
      <c r="B24732" t="str">
        <f t="shared" si="386"/>
        <v>1---29</v>
      </c>
      <c r="C24732" t="s">
        <v>819</v>
      </c>
      <c r="D24732" t="s">
        <v>756</v>
      </c>
      <c r="E24732">
        <v>29</v>
      </c>
    </row>
    <row r="24733" spans="1:5" ht="13.5" customHeight="1">
      <c r="A24733">
        <v>1</v>
      </c>
      <c r="B24733" t="str">
        <f t="shared" si="386"/>
        <v>1---30</v>
      </c>
      <c r="C24733" t="s">
        <v>1019</v>
      </c>
      <c r="D24733" t="s">
        <v>734</v>
      </c>
      <c r="E24733">
        <v>30</v>
      </c>
    </row>
    <row r="24734" spans="1:5" ht="13.5" customHeight="1">
      <c r="A24734">
        <v>1</v>
      </c>
      <c r="B24734" t="str">
        <f t="shared" si="386"/>
        <v>1---31</v>
      </c>
      <c r="C24734" t="s">
        <v>824</v>
      </c>
      <c r="D24734" t="s">
        <v>752</v>
      </c>
      <c r="E24734">
        <v>31</v>
      </c>
    </row>
    <row r="24735" spans="1:5" ht="13.5" customHeight="1">
      <c r="A24735">
        <v>1</v>
      </c>
      <c r="B24735" t="str">
        <f t="shared" si="386"/>
        <v>1---32</v>
      </c>
      <c r="C24735" t="s">
        <v>826</v>
      </c>
      <c r="D24735" t="s">
        <v>1079</v>
      </c>
      <c r="E24735">
        <v>32</v>
      </c>
    </row>
    <row r="24736" spans="1:5" ht="13.5" customHeight="1">
      <c r="A24736">
        <v>1</v>
      </c>
      <c r="B24736" t="str">
        <f t="shared" si="386"/>
        <v>1---33</v>
      </c>
      <c r="C24736" t="s">
        <v>832</v>
      </c>
      <c r="D24736" t="s">
        <v>949</v>
      </c>
      <c r="E24736">
        <v>33</v>
      </c>
    </row>
    <row r="24737" spans="1:5" ht="13.5" customHeight="1">
      <c r="A24737">
        <v>1</v>
      </c>
      <c r="B24737" t="str">
        <f t="shared" si="386"/>
        <v>1---34</v>
      </c>
      <c r="C24737" t="s">
        <v>864</v>
      </c>
      <c r="D24737" t="s">
        <v>957</v>
      </c>
      <c r="E24737">
        <v>34</v>
      </c>
    </row>
    <row r="24738" spans="1:5" ht="13.5" customHeight="1">
      <c r="A24738">
        <v>1</v>
      </c>
      <c r="B24738" t="str">
        <f t="shared" si="386"/>
        <v>1---35</v>
      </c>
      <c r="C24738" t="s">
        <v>866</v>
      </c>
      <c r="D24738" t="s">
        <v>831</v>
      </c>
      <c r="E24738">
        <v>35</v>
      </c>
    </row>
    <row r="24739" spans="1:5" ht="13.5" customHeight="1">
      <c r="A24739">
        <v>1</v>
      </c>
      <c r="B24739" t="str">
        <f t="shared" si="386"/>
        <v>1---36</v>
      </c>
      <c r="C24739" t="s">
        <v>1009</v>
      </c>
      <c r="D24739" t="s">
        <v>1340</v>
      </c>
      <c r="E24739">
        <v>36</v>
      </c>
    </row>
    <row r="24740" spans="1:5" ht="13.5" customHeight="1">
      <c r="A24740">
        <v>1</v>
      </c>
      <c r="B24740" t="str">
        <f t="shared" si="386"/>
        <v>1---37</v>
      </c>
      <c r="C24740" t="s">
        <v>868</v>
      </c>
      <c r="D24740" t="s">
        <v>758</v>
      </c>
      <c r="E24740">
        <v>37</v>
      </c>
    </row>
    <row r="24741" spans="1:5" ht="13.5" customHeight="1">
      <c r="A24741">
        <v>1</v>
      </c>
      <c r="B24741" t="str">
        <f t="shared" si="386"/>
        <v>1---38</v>
      </c>
      <c r="C24741" t="s">
        <v>803</v>
      </c>
      <c r="D24741" t="s">
        <v>941</v>
      </c>
      <c r="E24741">
        <v>38</v>
      </c>
    </row>
    <row r="24742" spans="1:5" ht="13.5" customHeight="1">
      <c r="A24742">
        <v>1</v>
      </c>
      <c r="B24742" t="str">
        <f t="shared" si="386"/>
        <v>1---39</v>
      </c>
      <c r="C24742" t="s">
        <v>894</v>
      </c>
      <c r="D24742" t="s">
        <v>964</v>
      </c>
      <c r="E24742">
        <v>39</v>
      </c>
    </row>
    <row r="24743" spans="1:5" ht="13.5" customHeight="1">
      <c r="A24743">
        <v>1</v>
      </c>
      <c r="B24743" t="str">
        <f t="shared" si="386"/>
        <v>1---40</v>
      </c>
      <c r="C24743" t="s">
        <v>5912</v>
      </c>
      <c r="D24743" t="s">
        <v>764</v>
      </c>
      <c r="E24743">
        <v>40</v>
      </c>
    </row>
    <row r="24744" spans="1:5" ht="13.5" customHeight="1">
      <c r="A24744">
        <v>1</v>
      </c>
      <c r="B24744" t="str">
        <f t="shared" si="386"/>
        <v>1---41</v>
      </c>
      <c r="C24744" t="s">
        <v>6000</v>
      </c>
      <c r="D24744" t="s">
        <v>1198</v>
      </c>
      <c r="E24744">
        <v>41</v>
      </c>
    </row>
    <row r="24745" spans="1:5" ht="13.5" customHeight="1">
      <c r="A24745">
        <v>1</v>
      </c>
      <c r="B24745" t="str">
        <f t="shared" si="386"/>
        <v>1---42</v>
      </c>
      <c r="C24745" t="s">
        <v>6001</v>
      </c>
      <c r="D24745" t="s">
        <v>956</v>
      </c>
      <c r="E24745">
        <v>42</v>
      </c>
    </row>
    <row r="24746" spans="1:5" ht="13.5" customHeight="1">
      <c r="A24746">
        <v>1</v>
      </c>
      <c r="B24746" t="str">
        <f t="shared" si="386"/>
        <v>1---43</v>
      </c>
      <c r="C24746" t="s">
        <v>5915</v>
      </c>
      <c r="D24746" t="s">
        <v>772</v>
      </c>
      <c r="E24746">
        <v>43</v>
      </c>
    </row>
    <row r="24747" spans="1:5" ht="13.5" customHeight="1">
      <c r="A24747">
        <v>1</v>
      </c>
      <c r="B24747" t="str">
        <f t="shared" si="386"/>
        <v>1---44</v>
      </c>
      <c r="C24747" t="s">
        <v>5917</v>
      </c>
      <c r="D24747" t="s">
        <v>789</v>
      </c>
      <c r="E24747">
        <v>44</v>
      </c>
    </row>
    <row r="24748" spans="1:5" ht="13.5" customHeight="1">
      <c r="A24748">
        <v>1</v>
      </c>
      <c r="B24748" t="str">
        <f t="shared" si="386"/>
        <v>1---45</v>
      </c>
      <c r="C24748" t="s">
        <v>5918</v>
      </c>
      <c r="D24748" t="s">
        <v>770</v>
      </c>
      <c r="E24748">
        <v>45</v>
      </c>
    </row>
    <row r="24749" spans="1:5" ht="13.5" customHeight="1">
      <c r="A24749">
        <v>1</v>
      </c>
      <c r="B24749" t="str">
        <f t="shared" si="386"/>
        <v>1---46</v>
      </c>
      <c r="C24749" t="s">
        <v>5972</v>
      </c>
      <c r="D24749" t="s">
        <v>979</v>
      </c>
      <c r="E24749">
        <v>46</v>
      </c>
    </row>
    <row r="24750" spans="1:5" ht="13.5" customHeight="1">
      <c r="A24750">
        <v>1</v>
      </c>
      <c r="B24750" t="str">
        <f t="shared" si="386"/>
        <v>1---47</v>
      </c>
      <c r="C24750" t="s">
        <v>5994</v>
      </c>
      <c r="D24750" t="s">
        <v>984</v>
      </c>
      <c r="E24750">
        <v>47</v>
      </c>
    </row>
    <row r="24751" spans="1:5" ht="13.5" customHeight="1">
      <c r="A24751">
        <v>1</v>
      </c>
      <c r="B24751" t="str">
        <f t="shared" si="386"/>
        <v>1---48</v>
      </c>
      <c r="C24751" t="s">
        <v>5920</v>
      </c>
      <c r="D24751" t="s">
        <v>762</v>
      </c>
      <c r="E24751">
        <v>48</v>
      </c>
    </row>
    <row r="24752" spans="1:5" ht="13.5" customHeight="1">
      <c r="A24752">
        <v>1</v>
      </c>
      <c r="B24752" t="str">
        <f t="shared" si="386"/>
        <v>1---49</v>
      </c>
      <c r="C24752" t="s">
        <v>5923</v>
      </c>
      <c r="D24752" t="s">
        <v>766</v>
      </c>
      <c r="E24752">
        <v>49</v>
      </c>
    </row>
    <row r="24753" spans="1:5" ht="13.5" customHeight="1">
      <c r="A24753">
        <v>1</v>
      </c>
      <c r="B24753" t="str">
        <f t="shared" si="386"/>
        <v>1---50</v>
      </c>
      <c r="C24753" t="s">
        <v>5924</v>
      </c>
      <c r="D24753" t="s">
        <v>726</v>
      </c>
      <c r="E24753">
        <v>50</v>
      </c>
    </row>
    <row r="24754" spans="1:5" ht="13.5" customHeight="1">
      <c r="A24754">
        <v>2</v>
      </c>
      <c r="B24754" t="str">
        <f t="shared" si="386"/>
        <v>2---1</v>
      </c>
      <c r="C24754" t="s">
        <v>4234</v>
      </c>
      <c r="D24754" t="s">
        <v>1270</v>
      </c>
      <c r="E24754">
        <v>1</v>
      </c>
    </row>
    <row r="24755" spans="1:5" ht="13.5" customHeight="1">
      <c r="A24755">
        <v>2</v>
      </c>
      <c r="B24755" t="str">
        <f t="shared" si="386"/>
        <v>2---2</v>
      </c>
      <c r="C24755" t="s">
        <v>4216</v>
      </c>
      <c r="D24755" t="s">
        <v>1270</v>
      </c>
      <c r="E24755">
        <v>2</v>
      </c>
    </row>
    <row r="24756" spans="1:5" ht="13.5" customHeight="1">
      <c r="A24756">
        <v>2</v>
      </c>
      <c r="B24756" t="str">
        <f t="shared" si="386"/>
        <v>2---3</v>
      </c>
      <c r="C24756" t="s">
        <v>4216</v>
      </c>
      <c r="D24756" t="s">
        <v>805</v>
      </c>
      <c r="E24756">
        <v>3</v>
      </c>
    </row>
    <row r="24757" spans="1:5" ht="13.5" customHeight="1">
      <c r="A24757">
        <v>2</v>
      </c>
      <c r="B24757" t="str">
        <f t="shared" si="386"/>
        <v>2---4</v>
      </c>
      <c r="C24757" t="s">
        <v>4216</v>
      </c>
      <c r="D24757" t="s">
        <v>714</v>
      </c>
      <c r="E24757">
        <v>4</v>
      </c>
    </row>
    <row r="24758" spans="1:5" ht="13.5" customHeight="1">
      <c r="A24758">
        <v>2</v>
      </c>
      <c r="B24758" t="str">
        <f t="shared" si="386"/>
        <v>2---5</v>
      </c>
      <c r="C24758" t="s">
        <v>4216</v>
      </c>
      <c r="D24758" t="s">
        <v>6233</v>
      </c>
      <c r="E24758">
        <v>5</v>
      </c>
    </row>
    <row r="24759" spans="1:5" ht="13.5" customHeight="1">
      <c r="A24759">
        <v>2</v>
      </c>
      <c r="B24759" t="str">
        <f t="shared" si="386"/>
        <v>2---6</v>
      </c>
      <c r="C24759" t="s">
        <v>4216</v>
      </c>
      <c r="D24759" t="s">
        <v>984</v>
      </c>
      <c r="E24759">
        <v>6</v>
      </c>
    </row>
    <row r="24760" spans="1:5" ht="13.5" customHeight="1">
      <c r="A24760">
        <v>2</v>
      </c>
      <c r="B24760" t="str">
        <f t="shared" si="386"/>
        <v>2---7</v>
      </c>
      <c r="C24760" t="s">
        <v>4271</v>
      </c>
      <c r="D24760" t="s">
        <v>719</v>
      </c>
      <c r="E24760">
        <v>7</v>
      </c>
    </row>
    <row r="24761" spans="1:5" ht="13.5" customHeight="1">
      <c r="A24761">
        <v>2</v>
      </c>
      <c r="B24761" t="str">
        <f t="shared" si="386"/>
        <v>2---8</v>
      </c>
      <c r="C24761" t="s">
        <v>4221</v>
      </c>
      <c r="D24761" t="s">
        <v>996</v>
      </c>
      <c r="E24761">
        <v>8</v>
      </c>
    </row>
    <row r="24762" spans="1:5" ht="13.5" customHeight="1">
      <c r="A24762">
        <v>2</v>
      </c>
      <c r="B24762" t="str">
        <f t="shared" si="386"/>
        <v>2---9</v>
      </c>
      <c r="C24762" t="s">
        <v>4268</v>
      </c>
      <c r="D24762" t="s">
        <v>1218</v>
      </c>
      <c r="E24762">
        <v>9</v>
      </c>
    </row>
    <row r="24763" spans="1:5" ht="13.5" customHeight="1">
      <c r="A24763">
        <v>2</v>
      </c>
      <c r="B24763" t="str">
        <f t="shared" si="386"/>
        <v>2---10</v>
      </c>
      <c r="C24763" t="s">
        <v>4276</v>
      </c>
      <c r="D24763" t="s">
        <v>1039</v>
      </c>
      <c r="E24763">
        <v>10</v>
      </c>
    </row>
    <row r="24764" spans="1:5" ht="13.5" customHeight="1">
      <c r="A24764">
        <v>2</v>
      </c>
      <c r="B24764" t="str">
        <f t="shared" si="386"/>
        <v>2---11</v>
      </c>
      <c r="C24764" t="s">
        <v>4231</v>
      </c>
      <c r="D24764" t="s">
        <v>979</v>
      </c>
      <c r="E24764">
        <v>11</v>
      </c>
    </row>
    <row r="24765" spans="1:5" ht="13.5" customHeight="1">
      <c r="A24765">
        <v>2</v>
      </c>
      <c r="B24765" t="str">
        <f t="shared" si="386"/>
        <v>2---12</v>
      </c>
      <c r="C24765" t="s">
        <v>4264</v>
      </c>
      <c r="D24765" t="s">
        <v>1300</v>
      </c>
      <c r="E24765">
        <v>12</v>
      </c>
    </row>
    <row r="24766" spans="1:5" ht="13.5" customHeight="1">
      <c r="A24766">
        <v>2</v>
      </c>
      <c r="B24766" t="str">
        <f t="shared" si="386"/>
        <v>2---13</v>
      </c>
      <c r="C24766" t="s">
        <v>4272</v>
      </c>
      <c r="D24766" t="s">
        <v>962</v>
      </c>
      <c r="E24766">
        <v>13</v>
      </c>
    </row>
    <row r="24767" spans="1:5" ht="13.5" customHeight="1">
      <c r="A24767">
        <v>2</v>
      </c>
      <c r="B24767" t="str">
        <f t="shared" si="386"/>
        <v>2---14</v>
      </c>
      <c r="C24767" t="s">
        <v>5928</v>
      </c>
      <c r="D24767" t="s">
        <v>1254</v>
      </c>
      <c r="E24767">
        <v>14</v>
      </c>
    </row>
    <row r="24768" spans="1:5" ht="13.5" customHeight="1">
      <c r="A24768">
        <v>2</v>
      </c>
      <c r="B24768" t="str">
        <f t="shared" si="386"/>
        <v>2---15</v>
      </c>
      <c r="C24768" t="s">
        <v>727</v>
      </c>
      <c r="D24768" t="s">
        <v>1308</v>
      </c>
      <c r="E24768">
        <v>15</v>
      </c>
    </row>
    <row r="24769" spans="1:5" ht="13.5" customHeight="1">
      <c r="A24769">
        <v>2</v>
      </c>
      <c r="B24769" t="str">
        <f t="shared" si="386"/>
        <v>2---16</v>
      </c>
      <c r="C24769" t="s">
        <v>733</v>
      </c>
      <c r="D24769" t="s">
        <v>781</v>
      </c>
      <c r="E24769">
        <v>16</v>
      </c>
    </row>
    <row r="24770" spans="1:5" ht="13.5" customHeight="1">
      <c r="A24770">
        <v>2</v>
      </c>
      <c r="B24770" t="str">
        <f t="shared" si="386"/>
        <v>2---17</v>
      </c>
      <c r="C24770" t="s">
        <v>735</v>
      </c>
      <c r="D24770" t="s">
        <v>744</v>
      </c>
      <c r="E24770">
        <v>17</v>
      </c>
    </row>
    <row r="24771" spans="1:5" ht="13.5" customHeight="1">
      <c r="A24771">
        <v>2</v>
      </c>
      <c r="B24771" t="str">
        <f t="shared" ref="B24771:B24834" si="387">A24771&amp;"---"&amp;E24771</f>
        <v>2---18</v>
      </c>
      <c r="C24771" t="s">
        <v>985</v>
      </c>
      <c r="D24771" t="s">
        <v>1449</v>
      </c>
      <c r="E24771">
        <v>18</v>
      </c>
    </row>
    <row r="24772" spans="1:5" ht="13.5" customHeight="1">
      <c r="A24772">
        <v>2</v>
      </c>
      <c r="B24772" t="str">
        <f t="shared" si="387"/>
        <v>2---19</v>
      </c>
      <c r="C24772" t="s">
        <v>737</v>
      </c>
      <c r="D24772" t="s">
        <v>996</v>
      </c>
      <c r="E24772">
        <v>19</v>
      </c>
    </row>
    <row r="24773" spans="1:5" ht="13.5" customHeight="1">
      <c r="A24773">
        <v>2</v>
      </c>
      <c r="B24773" t="str">
        <f t="shared" si="387"/>
        <v>2---20</v>
      </c>
      <c r="C24773" t="s">
        <v>743</v>
      </c>
      <c r="D24773" t="s">
        <v>754</v>
      </c>
      <c r="E24773">
        <v>20</v>
      </c>
    </row>
    <row r="24774" spans="1:5" ht="13.5" customHeight="1">
      <c r="A24774">
        <v>2</v>
      </c>
      <c r="B24774" t="str">
        <f t="shared" si="387"/>
        <v>2---21</v>
      </c>
      <c r="C24774" t="s">
        <v>987</v>
      </c>
      <c r="D24774" t="s">
        <v>1263</v>
      </c>
      <c r="E24774">
        <v>21</v>
      </c>
    </row>
    <row r="24775" spans="1:5" ht="13.5" customHeight="1">
      <c r="A24775">
        <v>2</v>
      </c>
      <c r="B24775" t="str">
        <f t="shared" si="387"/>
        <v>2---22</v>
      </c>
      <c r="C24775" t="s">
        <v>989</v>
      </c>
      <c r="D24775" t="s">
        <v>738</v>
      </c>
      <c r="E24775">
        <v>22</v>
      </c>
    </row>
    <row r="24776" spans="1:5" ht="13.5" customHeight="1">
      <c r="A24776">
        <v>2</v>
      </c>
      <c r="B24776" t="str">
        <f t="shared" si="387"/>
        <v>2---23</v>
      </c>
      <c r="C24776" t="s">
        <v>1094</v>
      </c>
      <c r="D24776" t="s">
        <v>790</v>
      </c>
      <c r="E24776">
        <v>23</v>
      </c>
    </row>
    <row r="24777" spans="1:5" ht="13.5" customHeight="1">
      <c r="A24777">
        <v>2</v>
      </c>
      <c r="B24777" t="str">
        <f t="shared" si="387"/>
        <v>2---24</v>
      </c>
      <c r="C24777" t="s">
        <v>819</v>
      </c>
      <c r="D24777" t="s">
        <v>756</v>
      </c>
      <c r="E24777">
        <v>24</v>
      </c>
    </row>
    <row r="24778" spans="1:5" ht="13.5" customHeight="1">
      <c r="A24778">
        <v>2</v>
      </c>
      <c r="B24778" t="str">
        <f t="shared" si="387"/>
        <v>2---25</v>
      </c>
      <c r="C24778" t="s">
        <v>1019</v>
      </c>
      <c r="D24778" t="s">
        <v>734</v>
      </c>
      <c r="E24778">
        <v>25</v>
      </c>
    </row>
    <row r="24779" spans="1:5" ht="13.5" customHeight="1">
      <c r="A24779">
        <v>2</v>
      </c>
      <c r="B24779" t="str">
        <f t="shared" si="387"/>
        <v>2---26</v>
      </c>
      <c r="C24779" t="s">
        <v>824</v>
      </c>
      <c r="D24779" t="s">
        <v>752</v>
      </c>
      <c r="E24779">
        <v>26</v>
      </c>
    </row>
    <row r="24780" spans="1:5" ht="13.5" customHeight="1">
      <c r="A24780">
        <v>2</v>
      </c>
      <c r="B24780" t="str">
        <f t="shared" si="387"/>
        <v>2---27</v>
      </c>
      <c r="C24780" t="s">
        <v>826</v>
      </c>
      <c r="D24780" t="s">
        <v>1079</v>
      </c>
      <c r="E24780">
        <v>27</v>
      </c>
    </row>
    <row r="24781" spans="1:5" ht="13.5" customHeight="1">
      <c r="A24781">
        <v>2</v>
      </c>
      <c r="B24781" t="str">
        <f t="shared" si="387"/>
        <v>2---28</v>
      </c>
      <c r="C24781" t="s">
        <v>832</v>
      </c>
      <c r="D24781" t="s">
        <v>949</v>
      </c>
      <c r="E24781">
        <v>28</v>
      </c>
    </row>
    <row r="24782" spans="1:5" ht="13.5" customHeight="1">
      <c r="A24782">
        <v>2</v>
      </c>
      <c r="B24782" t="str">
        <f t="shared" si="387"/>
        <v>2---29</v>
      </c>
      <c r="C24782" t="s">
        <v>864</v>
      </c>
      <c r="D24782" t="s">
        <v>957</v>
      </c>
      <c r="E24782">
        <v>29</v>
      </c>
    </row>
    <row r="24783" spans="1:5" ht="13.5" customHeight="1">
      <c r="A24783">
        <v>2</v>
      </c>
      <c r="B24783" t="str">
        <f t="shared" si="387"/>
        <v>2---30</v>
      </c>
      <c r="C24783" t="s">
        <v>866</v>
      </c>
      <c r="D24783" t="s">
        <v>831</v>
      </c>
      <c r="E24783">
        <v>30</v>
      </c>
    </row>
    <row r="24784" spans="1:5" ht="13.5" customHeight="1">
      <c r="A24784">
        <v>2</v>
      </c>
      <c r="B24784" t="str">
        <f t="shared" si="387"/>
        <v>2---31</v>
      </c>
      <c r="C24784" t="s">
        <v>1009</v>
      </c>
      <c r="D24784" t="s">
        <v>1340</v>
      </c>
      <c r="E24784">
        <v>31</v>
      </c>
    </row>
    <row r="24785" spans="1:5" ht="13.5" customHeight="1">
      <c r="A24785">
        <v>2</v>
      </c>
      <c r="B24785" t="str">
        <f t="shared" si="387"/>
        <v>2---32</v>
      </c>
      <c r="C24785" t="s">
        <v>868</v>
      </c>
      <c r="D24785" t="s">
        <v>758</v>
      </c>
      <c r="E24785">
        <v>32</v>
      </c>
    </row>
    <row r="24786" spans="1:5" ht="13.5" customHeight="1">
      <c r="A24786">
        <v>2</v>
      </c>
      <c r="B24786" t="str">
        <f t="shared" si="387"/>
        <v>2---33</v>
      </c>
      <c r="C24786" t="s">
        <v>803</v>
      </c>
      <c r="D24786" t="s">
        <v>941</v>
      </c>
      <c r="E24786">
        <v>33</v>
      </c>
    </row>
    <row r="24787" spans="1:5" ht="13.5" customHeight="1">
      <c r="A24787">
        <v>2</v>
      </c>
      <c r="B24787" t="str">
        <f t="shared" si="387"/>
        <v>2---34</v>
      </c>
      <c r="C24787" t="s">
        <v>894</v>
      </c>
      <c r="D24787" t="s">
        <v>964</v>
      </c>
      <c r="E24787">
        <v>34</v>
      </c>
    </row>
    <row r="24788" spans="1:5" ht="13.5" customHeight="1">
      <c r="A24788">
        <v>2</v>
      </c>
      <c r="B24788" t="str">
        <f t="shared" si="387"/>
        <v>2---35</v>
      </c>
      <c r="C24788" t="s">
        <v>5912</v>
      </c>
      <c r="D24788" t="s">
        <v>764</v>
      </c>
      <c r="E24788">
        <v>35</v>
      </c>
    </row>
    <row r="24789" spans="1:5" ht="13.5" customHeight="1">
      <c r="A24789">
        <v>2</v>
      </c>
      <c r="B24789" t="str">
        <f t="shared" si="387"/>
        <v>2---36</v>
      </c>
      <c r="C24789" t="s">
        <v>6000</v>
      </c>
      <c r="D24789" t="s">
        <v>1198</v>
      </c>
      <c r="E24789">
        <v>36</v>
      </c>
    </row>
    <row r="24790" spans="1:5" ht="13.5" customHeight="1">
      <c r="A24790">
        <v>2</v>
      </c>
      <c r="B24790" t="str">
        <f t="shared" si="387"/>
        <v>2---37</v>
      </c>
      <c r="C24790" t="s">
        <v>6001</v>
      </c>
      <c r="D24790" t="s">
        <v>956</v>
      </c>
      <c r="E24790">
        <v>37</v>
      </c>
    </row>
    <row r="24791" spans="1:5" ht="13.5" customHeight="1">
      <c r="A24791">
        <v>2</v>
      </c>
      <c r="B24791" t="str">
        <f t="shared" si="387"/>
        <v>2---38</v>
      </c>
      <c r="C24791" t="s">
        <v>5915</v>
      </c>
      <c r="D24791" t="s">
        <v>772</v>
      </c>
      <c r="E24791">
        <v>38</v>
      </c>
    </row>
    <row r="24792" spans="1:5" ht="13.5" customHeight="1">
      <c r="A24792">
        <v>2</v>
      </c>
      <c r="B24792" t="str">
        <f t="shared" si="387"/>
        <v>2---39</v>
      </c>
      <c r="C24792" t="s">
        <v>5917</v>
      </c>
      <c r="D24792" t="s">
        <v>789</v>
      </c>
      <c r="E24792">
        <v>39</v>
      </c>
    </row>
    <row r="24793" spans="1:5" ht="13.5" customHeight="1">
      <c r="A24793">
        <v>2</v>
      </c>
      <c r="B24793" t="str">
        <f t="shared" si="387"/>
        <v>2---40</v>
      </c>
      <c r="C24793" t="s">
        <v>5918</v>
      </c>
      <c r="D24793" t="s">
        <v>770</v>
      </c>
      <c r="E24793">
        <v>40</v>
      </c>
    </row>
    <row r="24794" spans="1:5" ht="13.5" customHeight="1">
      <c r="A24794">
        <v>2</v>
      </c>
      <c r="B24794" t="str">
        <f t="shared" si="387"/>
        <v>2---41</v>
      </c>
      <c r="C24794" t="s">
        <v>5972</v>
      </c>
      <c r="D24794" t="s">
        <v>979</v>
      </c>
      <c r="E24794">
        <v>41</v>
      </c>
    </row>
    <row r="24795" spans="1:5" ht="13.5" customHeight="1">
      <c r="A24795">
        <v>2</v>
      </c>
      <c r="B24795" t="str">
        <f t="shared" si="387"/>
        <v>2---42</v>
      </c>
      <c r="C24795" t="s">
        <v>5994</v>
      </c>
      <c r="D24795" t="s">
        <v>984</v>
      </c>
      <c r="E24795">
        <v>42</v>
      </c>
    </row>
    <row r="24796" spans="1:5" ht="13.5" customHeight="1">
      <c r="A24796">
        <v>2</v>
      </c>
      <c r="B24796" t="str">
        <f t="shared" si="387"/>
        <v>2---43</v>
      </c>
      <c r="C24796" t="s">
        <v>5920</v>
      </c>
      <c r="D24796" t="s">
        <v>762</v>
      </c>
      <c r="E24796">
        <v>43</v>
      </c>
    </row>
    <row r="24797" spans="1:5" ht="13.5" customHeight="1">
      <c r="A24797">
        <v>2</v>
      </c>
      <c r="B24797" t="str">
        <f t="shared" si="387"/>
        <v>2---44</v>
      </c>
      <c r="C24797" t="s">
        <v>5923</v>
      </c>
      <c r="D24797" t="s">
        <v>766</v>
      </c>
      <c r="E24797">
        <v>44</v>
      </c>
    </row>
    <row r="24798" spans="1:5" ht="13.5" customHeight="1">
      <c r="A24798">
        <v>2</v>
      </c>
      <c r="B24798" t="str">
        <f t="shared" si="387"/>
        <v>2---45</v>
      </c>
      <c r="C24798" t="s">
        <v>5924</v>
      </c>
      <c r="D24798" t="s">
        <v>726</v>
      </c>
      <c r="E24798">
        <v>45</v>
      </c>
    </row>
    <row r="24799" spans="1:5" ht="13.5" customHeight="1">
      <c r="A24799">
        <v>3</v>
      </c>
      <c r="B24799" t="str">
        <f t="shared" si="387"/>
        <v>3---1</v>
      </c>
      <c r="C24799" t="s">
        <v>4234</v>
      </c>
      <c r="D24799" t="s">
        <v>6224</v>
      </c>
      <c r="E24799">
        <v>1</v>
      </c>
    </row>
    <row r="24800" spans="1:5" ht="13.5" customHeight="1">
      <c r="A24800">
        <v>3</v>
      </c>
      <c r="B24800" t="str">
        <f t="shared" si="387"/>
        <v>3---2</v>
      </c>
      <c r="C24800" t="s">
        <v>4216</v>
      </c>
      <c r="D24800" t="s">
        <v>6224</v>
      </c>
      <c r="E24800">
        <v>2</v>
      </c>
    </row>
    <row r="24801" spans="1:5" ht="13.5" customHeight="1">
      <c r="A24801">
        <v>3</v>
      </c>
      <c r="B24801" t="str">
        <f t="shared" si="387"/>
        <v>3---3</v>
      </c>
      <c r="C24801" t="s">
        <v>4216</v>
      </c>
      <c r="D24801" t="s">
        <v>1270</v>
      </c>
      <c r="E24801">
        <v>3</v>
      </c>
    </row>
    <row r="24802" spans="1:5" ht="13.5" customHeight="1">
      <c r="A24802">
        <v>3</v>
      </c>
      <c r="B24802" t="str">
        <f t="shared" si="387"/>
        <v>3---4</v>
      </c>
      <c r="C24802" t="s">
        <v>4216</v>
      </c>
      <c r="D24802" t="s">
        <v>791</v>
      </c>
      <c r="E24802">
        <v>4</v>
      </c>
    </row>
    <row r="24803" spans="1:5" ht="13.5" customHeight="1">
      <c r="A24803">
        <v>3</v>
      </c>
      <c r="B24803" t="str">
        <f t="shared" si="387"/>
        <v>3---5</v>
      </c>
      <c r="C24803" t="s">
        <v>4216</v>
      </c>
      <c r="D24803" t="s">
        <v>1372</v>
      </c>
      <c r="E24803">
        <v>5</v>
      </c>
    </row>
    <row r="24804" spans="1:5" ht="13.5" customHeight="1">
      <c r="A24804">
        <v>3</v>
      </c>
      <c r="B24804" t="str">
        <f t="shared" si="387"/>
        <v>3---6</v>
      </c>
      <c r="C24804" t="s">
        <v>4216</v>
      </c>
      <c r="D24804" t="s">
        <v>805</v>
      </c>
      <c r="E24804">
        <v>6</v>
      </c>
    </row>
    <row r="24805" spans="1:5" ht="13.5" customHeight="1">
      <c r="A24805">
        <v>3</v>
      </c>
      <c r="B24805" t="str">
        <f t="shared" si="387"/>
        <v>3---7</v>
      </c>
      <c r="C24805" t="s">
        <v>4216</v>
      </c>
      <c r="D24805" t="s">
        <v>714</v>
      </c>
      <c r="E24805">
        <v>7</v>
      </c>
    </row>
    <row r="24806" spans="1:5" ht="13.5" customHeight="1">
      <c r="A24806">
        <v>3</v>
      </c>
      <c r="B24806" t="str">
        <f t="shared" si="387"/>
        <v>3---8</v>
      </c>
      <c r="C24806" t="s">
        <v>4216</v>
      </c>
      <c r="D24806" t="s">
        <v>6233</v>
      </c>
      <c r="E24806">
        <v>8</v>
      </c>
    </row>
    <row r="24807" spans="1:5" ht="13.5" customHeight="1">
      <c r="A24807">
        <v>3</v>
      </c>
      <c r="B24807" t="str">
        <f t="shared" si="387"/>
        <v>3---9</v>
      </c>
      <c r="C24807" t="s">
        <v>4216</v>
      </c>
      <c r="D24807" t="s">
        <v>984</v>
      </c>
      <c r="E24807">
        <v>9</v>
      </c>
    </row>
    <row r="24808" spans="1:5" ht="13.5" customHeight="1">
      <c r="A24808">
        <v>3</v>
      </c>
      <c r="B24808" t="str">
        <f t="shared" si="387"/>
        <v>3---10</v>
      </c>
      <c r="C24808" t="s">
        <v>4271</v>
      </c>
      <c r="D24808" t="s">
        <v>719</v>
      </c>
      <c r="E24808">
        <v>10</v>
      </c>
    </row>
    <row r="24809" spans="1:5" ht="13.5" customHeight="1">
      <c r="A24809">
        <v>3</v>
      </c>
      <c r="B24809" t="str">
        <f t="shared" si="387"/>
        <v>3---11</v>
      </c>
      <c r="C24809" t="s">
        <v>4221</v>
      </c>
      <c r="D24809" t="s">
        <v>996</v>
      </c>
      <c r="E24809">
        <v>11</v>
      </c>
    </row>
    <row r="24810" spans="1:5" ht="13.5" customHeight="1">
      <c r="A24810">
        <v>3</v>
      </c>
      <c r="B24810" t="str">
        <f t="shared" si="387"/>
        <v>3---12</v>
      </c>
      <c r="C24810" t="s">
        <v>4268</v>
      </c>
      <c r="D24810" t="s">
        <v>1218</v>
      </c>
      <c r="E24810">
        <v>12</v>
      </c>
    </row>
    <row r="24811" spans="1:5" ht="13.5" customHeight="1">
      <c r="A24811">
        <v>3</v>
      </c>
      <c r="B24811" t="str">
        <f t="shared" si="387"/>
        <v>3---13</v>
      </c>
      <c r="C24811" t="s">
        <v>4276</v>
      </c>
      <c r="D24811" t="s">
        <v>1039</v>
      </c>
      <c r="E24811">
        <v>13</v>
      </c>
    </row>
    <row r="24812" spans="1:5" ht="13.5" customHeight="1">
      <c r="A24812">
        <v>3</v>
      </c>
      <c r="B24812" t="str">
        <f t="shared" si="387"/>
        <v>3---14</v>
      </c>
      <c r="C24812" t="s">
        <v>4262</v>
      </c>
      <c r="D24812" t="s">
        <v>979</v>
      </c>
      <c r="E24812">
        <v>14</v>
      </c>
    </row>
    <row r="24813" spans="1:5" ht="13.5" customHeight="1">
      <c r="A24813">
        <v>3</v>
      </c>
      <c r="B24813" t="str">
        <f t="shared" si="387"/>
        <v>3---15</v>
      </c>
      <c r="C24813" t="s">
        <v>4242</v>
      </c>
      <c r="D24813" t="s">
        <v>1300</v>
      </c>
      <c r="E24813">
        <v>15</v>
      </c>
    </row>
    <row r="24814" spans="1:5" ht="13.5" customHeight="1">
      <c r="A24814">
        <v>3</v>
      </c>
      <c r="B24814" t="str">
        <f t="shared" si="387"/>
        <v>3---16</v>
      </c>
      <c r="C24814" t="s">
        <v>4245</v>
      </c>
      <c r="D24814" t="s">
        <v>962</v>
      </c>
      <c r="E24814">
        <v>16</v>
      </c>
    </row>
    <row r="24815" spans="1:5" ht="13.5" customHeight="1">
      <c r="A24815">
        <v>3</v>
      </c>
      <c r="B24815" t="str">
        <f t="shared" si="387"/>
        <v>3---17</v>
      </c>
      <c r="C24815" t="s">
        <v>4249</v>
      </c>
      <c r="D24815" t="s">
        <v>1365</v>
      </c>
      <c r="E24815">
        <v>17</v>
      </c>
    </row>
    <row r="24816" spans="1:5" ht="13.5" customHeight="1">
      <c r="A24816">
        <v>3</v>
      </c>
      <c r="B24816" t="str">
        <f t="shared" si="387"/>
        <v>3---18</v>
      </c>
      <c r="C24816" t="s">
        <v>5928</v>
      </c>
      <c r="D24816" t="s">
        <v>1254</v>
      </c>
      <c r="E24816">
        <v>18</v>
      </c>
    </row>
    <row r="24817" spans="1:5" ht="13.5" customHeight="1">
      <c r="A24817">
        <v>3</v>
      </c>
      <c r="B24817" t="str">
        <f t="shared" si="387"/>
        <v>3---19</v>
      </c>
      <c r="C24817" t="s">
        <v>727</v>
      </c>
      <c r="D24817" t="s">
        <v>1308</v>
      </c>
      <c r="E24817">
        <v>19</v>
      </c>
    </row>
    <row r="24818" spans="1:5" ht="13.5" customHeight="1">
      <c r="A24818">
        <v>3</v>
      </c>
      <c r="B24818" t="str">
        <f t="shared" si="387"/>
        <v>3---20</v>
      </c>
      <c r="C24818" t="s">
        <v>1017</v>
      </c>
      <c r="D24818" t="s">
        <v>796</v>
      </c>
      <c r="E24818">
        <v>20</v>
      </c>
    </row>
    <row r="24819" spans="1:5" ht="13.5" customHeight="1">
      <c r="A24819">
        <v>3</v>
      </c>
      <c r="B24819" t="str">
        <f t="shared" si="387"/>
        <v>3---21</v>
      </c>
      <c r="C24819" t="s">
        <v>731</v>
      </c>
      <c r="D24819" t="s">
        <v>800</v>
      </c>
      <c r="E24819">
        <v>21</v>
      </c>
    </row>
    <row r="24820" spans="1:5" ht="13.5" customHeight="1">
      <c r="A24820">
        <v>3</v>
      </c>
      <c r="B24820" t="str">
        <f t="shared" si="387"/>
        <v>3---22</v>
      </c>
      <c r="C24820" t="s">
        <v>733</v>
      </c>
      <c r="D24820" t="s">
        <v>781</v>
      </c>
      <c r="E24820">
        <v>22</v>
      </c>
    </row>
    <row r="24821" spans="1:5" ht="13.5" customHeight="1">
      <c r="A24821">
        <v>3</v>
      </c>
      <c r="B24821" t="str">
        <f t="shared" si="387"/>
        <v>3---23</v>
      </c>
      <c r="C24821" t="s">
        <v>735</v>
      </c>
      <c r="D24821" t="s">
        <v>744</v>
      </c>
      <c r="E24821">
        <v>23</v>
      </c>
    </row>
    <row r="24822" spans="1:5" ht="13.5" customHeight="1">
      <c r="A24822">
        <v>3</v>
      </c>
      <c r="B24822" t="str">
        <f t="shared" si="387"/>
        <v>3---24</v>
      </c>
      <c r="C24822" t="s">
        <v>985</v>
      </c>
      <c r="D24822" t="s">
        <v>1449</v>
      </c>
      <c r="E24822">
        <v>24</v>
      </c>
    </row>
    <row r="24823" spans="1:5" ht="13.5" customHeight="1">
      <c r="A24823">
        <v>3</v>
      </c>
      <c r="B24823" t="str">
        <f t="shared" si="387"/>
        <v>3---25</v>
      </c>
      <c r="C24823" t="s">
        <v>737</v>
      </c>
      <c r="D24823" t="s">
        <v>996</v>
      </c>
      <c r="E24823">
        <v>25</v>
      </c>
    </row>
    <row r="24824" spans="1:5" ht="13.5" customHeight="1">
      <c r="A24824">
        <v>3</v>
      </c>
      <c r="B24824" t="str">
        <f t="shared" si="387"/>
        <v>3---26</v>
      </c>
      <c r="C24824" t="s">
        <v>743</v>
      </c>
      <c r="D24824" t="s">
        <v>754</v>
      </c>
      <c r="E24824">
        <v>26</v>
      </c>
    </row>
    <row r="24825" spans="1:5" ht="13.5" customHeight="1">
      <c r="A24825">
        <v>3</v>
      </c>
      <c r="B24825" t="str">
        <f t="shared" si="387"/>
        <v>3---27</v>
      </c>
      <c r="C24825" t="s">
        <v>987</v>
      </c>
      <c r="D24825" t="s">
        <v>1263</v>
      </c>
      <c r="E24825">
        <v>27</v>
      </c>
    </row>
    <row r="24826" spans="1:5" ht="13.5" customHeight="1">
      <c r="A24826">
        <v>3</v>
      </c>
      <c r="B24826" t="str">
        <f t="shared" si="387"/>
        <v>3---28</v>
      </c>
      <c r="C24826" t="s">
        <v>989</v>
      </c>
      <c r="D24826" t="s">
        <v>738</v>
      </c>
      <c r="E24826">
        <v>28</v>
      </c>
    </row>
    <row r="24827" spans="1:5" ht="13.5" customHeight="1">
      <c r="A24827">
        <v>3</v>
      </c>
      <c r="B24827" t="str">
        <f t="shared" si="387"/>
        <v>3---29</v>
      </c>
      <c r="C24827" t="s">
        <v>799</v>
      </c>
      <c r="D24827" t="s">
        <v>809</v>
      </c>
      <c r="E24827">
        <v>29</v>
      </c>
    </row>
    <row r="24828" spans="1:5" ht="13.5" customHeight="1">
      <c r="A24828">
        <v>3</v>
      </c>
      <c r="B24828" t="str">
        <f t="shared" si="387"/>
        <v>3---30</v>
      </c>
      <c r="C24828" t="s">
        <v>1094</v>
      </c>
      <c r="D24828" t="s">
        <v>790</v>
      </c>
      <c r="E24828">
        <v>30</v>
      </c>
    </row>
    <row r="24829" spans="1:5" ht="13.5" customHeight="1">
      <c r="A24829">
        <v>3</v>
      </c>
      <c r="B24829" t="str">
        <f t="shared" si="387"/>
        <v>3---31</v>
      </c>
      <c r="C24829" t="s">
        <v>819</v>
      </c>
      <c r="D24829" t="s">
        <v>756</v>
      </c>
      <c r="E24829">
        <v>31</v>
      </c>
    </row>
    <row r="24830" spans="1:5" ht="13.5" customHeight="1">
      <c r="A24830">
        <v>3</v>
      </c>
      <c r="B24830" t="str">
        <f t="shared" si="387"/>
        <v>3---32</v>
      </c>
      <c r="C24830" t="s">
        <v>1019</v>
      </c>
      <c r="D24830" t="s">
        <v>734</v>
      </c>
      <c r="E24830">
        <v>32</v>
      </c>
    </row>
    <row r="24831" spans="1:5" ht="13.5" customHeight="1">
      <c r="A24831">
        <v>3</v>
      </c>
      <c r="B24831" t="str">
        <f t="shared" si="387"/>
        <v>3---33</v>
      </c>
      <c r="C24831" t="s">
        <v>824</v>
      </c>
      <c r="D24831" t="s">
        <v>752</v>
      </c>
      <c r="E24831">
        <v>33</v>
      </c>
    </row>
    <row r="24832" spans="1:5" ht="13.5" customHeight="1">
      <c r="A24832">
        <v>3</v>
      </c>
      <c r="B24832" t="str">
        <f t="shared" si="387"/>
        <v>3---34</v>
      </c>
      <c r="C24832" t="s">
        <v>826</v>
      </c>
      <c r="D24832" t="s">
        <v>1079</v>
      </c>
      <c r="E24832">
        <v>34</v>
      </c>
    </row>
    <row r="24833" spans="1:5" ht="13.5" customHeight="1">
      <c r="A24833">
        <v>3</v>
      </c>
      <c r="B24833" t="str">
        <f t="shared" si="387"/>
        <v>3---35</v>
      </c>
      <c r="C24833" t="s">
        <v>828</v>
      </c>
      <c r="D24833" t="s">
        <v>818</v>
      </c>
      <c r="E24833">
        <v>35</v>
      </c>
    </row>
    <row r="24834" spans="1:5" ht="13.5" customHeight="1">
      <c r="A24834">
        <v>3</v>
      </c>
      <c r="B24834" t="str">
        <f t="shared" si="387"/>
        <v>3---36</v>
      </c>
      <c r="C24834" t="s">
        <v>830</v>
      </c>
      <c r="D24834" t="s">
        <v>1240</v>
      </c>
      <c r="E24834">
        <v>36</v>
      </c>
    </row>
    <row r="24835" spans="1:5" ht="13.5" customHeight="1">
      <c r="A24835">
        <v>3</v>
      </c>
      <c r="B24835" t="str">
        <f t="shared" ref="B24835:B24898" si="388">A24835&amp;"---"&amp;E24835</f>
        <v>3---37</v>
      </c>
      <c r="C24835" t="s">
        <v>763</v>
      </c>
      <c r="D24835" t="s">
        <v>1086</v>
      </c>
      <c r="E24835">
        <v>37</v>
      </c>
    </row>
    <row r="24836" spans="1:5" ht="13.5" customHeight="1">
      <c r="A24836">
        <v>3</v>
      </c>
      <c r="B24836" t="str">
        <f t="shared" si="388"/>
        <v>3---38</v>
      </c>
      <c r="C24836" t="s">
        <v>832</v>
      </c>
      <c r="D24836" t="s">
        <v>949</v>
      </c>
      <c r="E24836">
        <v>38</v>
      </c>
    </row>
    <row r="24837" spans="1:5" ht="13.5" customHeight="1">
      <c r="A24837">
        <v>3</v>
      </c>
      <c r="B24837" t="str">
        <f t="shared" si="388"/>
        <v>3---39</v>
      </c>
      <c r="C24837" t="s">
        <v>864</v>
      </c>
      <c r="D24837" t="s">
        <v>957</v>
      </c>
      <c r="E24837">
        <v>39</v>
      </c>
    </row>
    <row r="24838" spans="1:5" ht="13.5" customHeight="1">
      <c r="A24838">
        <v>3</v>
      </c>
      <c r="B24838" t="str">
        <f t="shared" si="388"/>
        <v>3---40</v>
      </c>
      <c r="C24838" t="s">
        <v>866</v>
      </c>
      <c r="D24838" t="s">
        <v>831</v>
      </c>
      <c r="E24838">
        <v>40</v>
      </c>
    </row>
    <row r="24839" spans="1:5" ht="13.5" customHeight="1">
      <c r="A24839">
        <v>3</v>
      </c>
      <c r="B24839" t="str">
        <f t="shared" si="388"/>
        <v>3---41</v>
      </c>
      <c r="C24839" t="s">
        <v>1009</v>
      </c>
      <c r="D24839" t="s">
        <v>1340</v>
      </c>
      <c r="E24839">
        <v>41</v>
      </c>
    </row>
    <row r="24840" spans="1:5" ht="13.5" customHeight="1">
      <c r="A24840">
        <v>3</v>
      </c>
      <c r="B24840" t="str">
        <f t="shared" si="388"/>
        <v>3---42</v>
      </c>
      <c r="C24840" t="s">
        <v>868</v>
      </c>
      <c r="D24840" t="s">
        <v>758</v>
      </c>
      <c r="E24840">
        <v>42</v>
      </c>
    </row>
    <row r="24841" spans="1:5" ht="13.5" customHeight="1">
      <c r="A24841">
        <v>3</v>
      </c>
      <c r="B24841" t="str">
        <f t="shared" si="388"/>
        <v>3---43</v>
      </c>
      <c r="C24841" t="s">
        <v>803</v>
      </c>
      <c r="D24841" t="s">
        <v>941</v>
      </c>
      <c r="E24841">
        <v>43</v>
      </c>
    </row>
    <row r="24842" spans="1:5" ht="13.5" customHeight="1">
      <c r="A24842">
        <v>3</v>
      </c>
      <c r="B24842" t="str">
        <f t="shared" si="388"/>
        <v>3---44</v>
      </c>
      <c r="C24842" t="s">
        <v>969</v>
      </c>
      <c r="D24842" t="s">
        <v>802</v>
      </c>
      <c r="E24842">
        <v>44</v>
      </c>
    </row>
    <row r="24843" spans="1:5" ht="13.5" customHeight="1">
      <c r="A24843">
        <v>3</v>
      </c>
      <c r="B24843" t="str">
        <f t="shared" si="388"/>
        <v>3---45</v>
      </c>
      <c r="C24843" t="s">
        <v>948</v>
      </c>
      <c r="D24843" t="s">
        <v>1010</v>
      </c>
      <c r="E24843">
        <v>45</v>
      </c>
    </row>
    <row r="24844" spans="1:5" ht="13.5" customHeight="1">
      <c r="A24844">
        <v>3</v>
      </c>
      <c r="B24844" t="str">
        <f t="shared" si="388"/>
        <v>3---46</v>
      </c>
      <c r="C24844" t="s">
        <v>771</v>
      </c>
      <c r="D24844" t="s">
        <v>791</v>
      </c>
      <c r="E24844">
        <v>46</v>
      </c>
    </row>
    <row r="24845" spans="1:5" ht="13.5" customHeight="1">
      <c r="A24845">
        <v>3</v>
      </c>
      <c r="B24845" t="str">
        <f t="shared" si="388"/>
        <v>3---47</v>
      </c>
      <c r="C24845" t="s">
        <v>894</v>
      </c>
      <c r="D24845" t="s">
        <v>964</v>
      </c>
      <c r="E24845">
        <v>47</v>
      </c>
    </row>
    <row r="24846" spans="1:5" ht="13.5" customHeight="1">
      <c r="A24846">
        <v>3</v>
      </c>
      <c r="B24846" t="str">
        <f t="shared" si="388"/>
        <v>3---48</v>
      </c>
      <c r="C24846" t="s">
        <v>918</v>
      </c>
      <c r="D24846" t="s">
        <v>865</v>
      </c>
      <c r="E24846">
        <v>48</v>
      </c>
    </row>
    <row r="24847" spans="1:5" ht="13.5" customHeight="1">
      <c r="A24847">
        <v>3</v>
      </c>
      <c r="B24847" t="str">
        <f t="shared" si="388"/>
        <v>3---49</v>
      </c>
      <c r="C24847" t="s">
        <v>896</v>
      </c>
      <c r="D24847" t="s">
        <v>1202</v>
      </c>
      <c r="E24847">
        <v>49</v>
      </c>
    </row>
    <row r="24848" spans="1:5" ht="13.5" customHeight="1">
      <c r="A24848">
        <v>3</v>
      </c>
      <c r="B24848" t="str">
        <f t="shared" si="388"/>
        <v>3---50</v>
      </c>
      <c r="C24848" t="s">
        <v>5912</v>
      </c>
      <c r="D24848" t="s">
        <v>764</v>
      </c>
      <c r="E24848">
        <v>50</v>
      </c>
    </row>
    <row r="24849" spans="1:5" ht="13.5" customHeight="1">
      <c r="A24849">
        <v>3</v>
      </c>
      <c r="B24849" t="str">
        <f t="shared" si="388"/>
        <v>3---51</v>
      </c>
      <c r="C24849" t="s">
        <v>5913</v>
      </c>
      <c r="D24849" t="s">
        <v>1114</v>
      </c>
      <c r="E24849">
        <v>51</v>
      </c>
    </row>
    <row r="24850" spans="1:5" ht="13.5" customHeight="1">
      <c r="A24850">
        <v>3</v>
      </c>
      <c r="B24850" t="str">
        <f t="shared" si="388"/>
        <v>3---52</v>
      </c>
      <c r="C24850" t="s">
        <v>6000</v>
      </c>
      <c r="D24850" t="s">
        <v>1198</v>
      </c>
      <c r="E24850">
        <v>52</v>
      </c>
    </row>
    <row r="24851" spans="1:5" ht="13.5" customHeight="1">
      <c r="A24851">
        <v>3</v>
      </c>
      <c r="B24851" t="str">
        <f t="shared" si="388"/>
        <v>3---53</v>
      </c>
      <c r="C24851" t="s">
        <v>5925</v>
      </c>
      <c r="D24851" t="s">
        <v>798</v>
      </c>
      <c r="E24851">
        <v>53</v>
      </c>
    </row>
    <row r="24852" spans="1:5" ht="13.5" customHeight="1">
      <c r="A24852">
        <v>3</v>
      </c>
      <c r="B24852" t="str">
        <f t="shared" si="388"/>
        <v>3---54</v>
      </c>
      <c r="C24852" t="s">
        <v>6001</v>
      </c>
      <c r="D24852" t="s">
        <v>956</v>
      </c>
      <c r="E24852">
        <v>54</v>
      </c>
    </row>
    <row r="24853" spans="1:5" ht="13.5" customHeight="1">
      <c r="A24853">
        <v>3</v>
      </c>
      <c r="B24853" t="str">
        <f t="shared" si="388"/>
        <v>3---55</v>
      </c>
      <c r="C24853" t="s">
        <v>5915</v>
      </c>
      <c r="D24853" t="s">
        <v>772</v>
      </c>
      <c r="E24853">
        <v>55</v>
      </c>
    </row>
    <row r="24854" spans="1:5" ht="13.5" customHeight="1">
      <c r="A24854">
        <v>3</v>
      </c>
      <c r="B24854" t="str">
        <f t="shared" si="388"/>
        <v>3---56</v>
      </c>
      <c r="C24854" t="s">
        <v>5917</v>
      </c>
      <c r="D24854" t="s">
        <v>789</v>
      </c>
      <c r="E24854">
        <v>56</v>
      </c>
    </row>
    <row r="24855" spans="1:5" ht="13.5" customHeight="1">
      <c r="A24855">
        <v>3</v>
      </c>
      <c r="B24855" t="str">
        <f t="shared" si="388"/>
        <v>3---57</v>
      </c>
      <c r="C24855" t="s">
        <v>5918</v>
      </c>
      <c r="D24855" t="s">
        <v>770</v>
      </c>
      <c r="E24855">
        <v>57</v>
      </c>
    </row>
    <row r="24856" spans="1:5" ht="13.5" customHeight="1">
      <c r="A24856">
        <v>3</v>
      </c>
      <c r="B24856" t="str">
        <f t="shared" si="388"/>
        <v>3---58</v>
      </c>
      <c r="C24856" t="s">
        <v>5972</v>
      </c>
      <c r="D24856" t="s">
        <v>979</v>
      </c>
      <c r="E24856">
        <v>58</v>
      </c>
    </row>
    <row r="24857" spans="1:5" ht="13.5" customHeight="1">
      <c r="A24857">
        <v>3</v>
      </c>
      <c r="B24857" t="str">
        <f t="shared" si="388"/>
        <v>3---59</v>
      </c>
      <c r="C24857" t="s">
        <v>5994</v>
      </c>
      <c r="D24857" t="s">
        <v>984</v>
      </c>
      <c r="E24857">
        <v>59</v>
      </c>
    </row>
    <row r="24858" spans="1:5" ht="13.5" customHeight="1">
      <c r="A24858">
        <v>3</v>
      </c>
      <c r="B24858" t="str">
        <f t="shared" si="388"/>
        <v>3---60</v>
      </c>
      <c r="C24858" t="s">
        <v>6002</v>
      </c>
      <c r="D24858" t="s">
        <v>1113</v>
      </c>
      <c r="E24858">
        <v>60</v>
      </c>
    </row>
    <row r="24859" spans="1:5" ht="13.5" customHeight="1">
      <c r="A24859">
        <v>3</v>
      </c>
      <c r="B24859" t="str">
        <f t="shared" si="388"/>
        <v>3---61</v>
      </c>
      <c r="C24859" t="s">
        <v>5985</v>
      </c>
      <c r="D24859" t="s">
        <v>1159</v>
      </c>
      <c r="E24859">
        <v>61</v>
      </c>
    </row>
    <row r="24860" spans="1:5" ht="13.5" customHeight="1">
      <c r="A24860">
        <v>3</v>
      </c>
      <c r="B24860" t="str">
        <f t="shared" si="388"/>
        <v>3---62</v>
      </c>
      <c r="C24860" t="s">
        <v>6003</v>
      </c>
      <c r="D24860" t="s">
        <v>1016</v>
      </c>
      <c r="E24860">
        <v>62</v>
      </c>
    </row>
    <row r="24861" spans="1:5" ht="13.5" customHeight="1">
      <c r="A24861">
        <v>3</v>
      </c>
      <c r="B24861" t="str">
        <f t="shared" si="388"/>
        <v>3---63</v>
      </c>
      <c r="C24861" t="s">
        <v>5941</v>
      </c>
      <c r="D24861" t="s">
        <v>861</v>
      </c>
      <c r="E24861">
        <v>63</v>
      </c>
    </row>
    <row r="24862" spans="1:5" ht="13.5" customHeight="1">
      <c r="A24862">
        <v>3</v>
      </c>
      <c r="B24862" t="str">
        <f t="shared" si="388"/>
        <v>3---64</v>
      </c>
      <c r="C24862" t="s">
        <v>5920</v>
      </c>
      <c r="D24862" t="s">
        <v>762</v>
      </c>
      <c r="E24862">
        <v>64</v>
      </c>
    </row>
    <row r="24863" spans="1:5" ht="13.5" customHeight="1">
      <c r="A24863">
        <v>3</v>
      </c>
      <c r="B24863" t="str">
        <f t="shared" si="388"/>
        <v>3---65</v>
      </c>
      <c r="C24863" t="s">
        <v>5927</v>
      </c>
      <c r="D24863" t="s">
        <v>1115</v>
      </c>
      <c r="E24863">
        <v>65</v>
      </c>
    </row>
    <row r="24864" spans="1:5" ht="13.5" customHeight="1">
      <c r="A24864">
        <v>3</v>
      </c>
      <c r="B24864" t="str">
        <f t="shared" si="388"/>
        <v>3---66</v>
      </c>
      <c r="C24864" t="s">
        <v>5921</v>
      </c>
      <c r="D24864" t="s">
        <v>786</v>
      </c>
      <c r="E24864">
        <v>66</v>
      </c>
    </row>
    <row r="24865" spans="1:5" ht="13.5" customHeight="1">
      <c r="A24865">
        <v>3</v>
      </c>
      <c r="B24865" t="str">
        <f t="shared" si="388"/>
        <v>3---67</v>
      </c>
      <c r="C24865" t="s">
        <v>5923</v>
      </c>
      <c r="D24865" t="s">
        <v>766</v>
      </c>
      <c r="E24865">
        <v>67</v>
      </c>
    </row>
    <row r="24866" spans="1:5" ht="13.5" customHeight="1">
      <c r="A24866">
        <v>3</v>
      </c>
      <c r="B24866" t="str">
        <f t="shared" si="388"/>
        <v>3---68</v>
      </c>
      <c r="C24866" t="s">
        <v>5924</v>
      </c>
      <c r="D24866" t="s">
        <v>726</v>
      </c>
      <c r="E24866">
        <v>68</v>
      </c>
    </row>
    <row r="24867" spans="1:5" ht="13.5" customHeight="1">
      <c r="A24867">
        <v>3</v>
      </c>
      <c r="B24867" t="str">
        <f t="shared" si="388"/>
        <v>3---69</v>
      </c>
      <c r="C24867" t="s">
        <v>6006</v>
      </c>
      <c r="D24867" t="s">
        <v>1441</v>
      </c>
      <c r="E24867">
        <v>69</v>
      </c>
    </row>
    <row r="24868" spans="1:5" ht="13.5" customHeight="1">
      <c r="A24868">
        <v>3</v>
      </c>
      <c r="B24868" t="str">
        <f t="shared" si="388"/>
        <v>3---70</v>
      </c>
      <c r="C24868" t="s">
        <v>5993</v>
      </c>
      <c r="D24868" t="s">
        <v>1336</v>
      </c>
      <c r="E24868">
        <v>70</v>
      </c>
    </row>
    <row r="24869" spans="1:5" ht="13.5" customHeight="1">
      <c r="A24869">
        <v>3</v>
      </c>
      <c r="B24869" t="str">
        <f t="shared" si="388"/>
        <v>3---71</v>
      </c>
      <c r="C24869" t="s">
        <v>5959</v>
      </c>
      <c r="D24869" t="s">
        <v>6222</v>
      </c>
      <c r="E24869">
        <v>71</v>
      </c>
    </row>
    <row r="24870" spans="1:5" ht="13.5" customHeight="1">
      <c r="A24870">
        <v>4</v>
      </c>
      <c r="B24870" t="str">
        <f t="shared" si="388"/>
        <v>4---1</v>
      </c>
      <c r="C24870" t="s">
        <v>4216</v>
      </c>
      <c r="D24870" t="s">
        <v>713</v>
      </c>
      <c r="E24870">
        <v>1</v>
      </c>
    </row>
    <row r="24871" spans="1:5" ht="13.5" customHeight="1">
      <c r="A24871">
        <v>4</v>
      </c>
      <c r="B24871" t="str">
        <f t="shared" si="388"/>
        <v>4---2</v>
      </c>
      <c r="C24871" t="s">
        <v>4216</v>
      </c>
      <c r="D24871" t="s">
        <v>714</v>
      </c>
      <c r="E24871">
        <v>2</v>
      </c>
    </row>
    <row r="24872" spans="1:5" ht="13.5" customHeight="1">
      <c r="A24872">
        <v>4</v>
      </c>
      <c r="B24872" t="str">
        <f t="shared" si="388"/>
        <v>4---3</v>
      </c>
      <c r="C24872" t="s">
        <v>4279</v>
      </c>
      <c r="D24872" t="s">
        <v>806</v>
      </c>
      <c r="E24872">
        <v>3</v>
      </c>
    </row>
    <row r="24873" spans="1:5" ht="13.5" customHeight="1">
      <c r="A24873">
        <v>4</v>
      </c>
      <c r="B24873" t="str">
        <f t="shared" si="388"/>
        <v>4---4</v>
      </c>
      <c r="C24873" t="s">
        <v>4269</v>
      </c>
      <c r="D24873" t="s">
        <v>972</v>
      </c>
      <c r="E24873">
        <v>4</v>
      </c>
    </row>
    <row r="24874" spans="1:5" ht="13.5" customHeight="1">
      <c r="A24874">
        <v>4</v>
      </c>
      <c r="B24874" t="str">
        <f t="shared" si="388"/>
        <v>4---5</v>
      </c>
      <c r="C24874" t="s">
        <v>4271</v>
      </c>
      <c r="D24874" t="s">
        <v>1104</v>
      </c>
      <c r="E24874">
        <v>5</v>
      </c>
    </row>
    <row r="24875" spans="1:5" ht="13.5" customHeight="1">
      <c r="A24875">
        <v>4</v>
      </c>
      <c r="B24875" t="str">
        <f t="shared" si="388"/>
        <v>4---6</v>
      </c>
      <c r="C24875" t="s">
        <v>4243</v>
      </c>
      <c r="D24875" t="s">
        <v>827</v>
      </c>
      <c r="E24875">
        <v>6</v>
      </c>
    </row>
    <row r="24876" spans="1:5" ht="13.5" customHeight="1">
      <c r="A24876">
        <v>4</v>
      </c>
      <c r="B24876" t="str">
        <f t="shared" si="388"/>
        <v>4---7</v>
      </c>
      <c r="C24876" t="s">
        <v>4228</v>
      </c>
      <c r="D24876" t="s">
        <v>961</v>
      </c>
      <c r="E24876">
        <v>7</v>
      </c>
    </row>
    <row r="24877" spans="1:5" ht="13.5" customHeight="1">
      <c r="A24877">
        <v>4</v>
      </c>
      <c r="B24877" t="str">
        <f t="shared" si="388"/>
        <v>4---8</v>
      </c>
      <c r="C24877" t="s">
        <v>4268</v>
      </c>
      <c r="D24877" t="s">
        <v>1179</v>
      </c>
      <c r="E24877">
        <v>8</v>
      </c>
    </row>
    <row r="24878" spans="1:5" ht="13.5" customHeight="1">
      <c r="A24878">
        <v>4</v>
      </c>
      <c r="B24878" t="str">
        <f t="shared" si="388"/>
        <v>4---9</v>
      </c>
      <c r="C24878" t="s">
        <v>4230</v>
      </c>
      <c r="D24878" t="s">
        <v>850</v>
      </c>
      <c r="E24878">
        <v>9</v>
      </c>
    </row>
    <row r="24879" spans="1:5" ht="13.5" customHeight="1">
      <c r="A24879">
        <v>4</v>
      </c>
      <c r="B24879" t="str">
        <f t="shared" si="388"/>
        <v>4---10</v>
      </c>
      <c r="C24879" t="s">
        <v>4244</v>
      </c>
      <c r="D24879" t="s">
        <v>1261</v>
      </c>
      <c r="E24879">
        <v>10</v>
      </c>
    </row>
    <row r="24880" spans="1:5" ht="13.5" customHeight="1">
      <c r="A24880">
        <v>4</v>
      </c>
      <c r="B24880" t="str">
        <f t="shared" si="388"/>
        <v>4---11</v>
      </c>
      <c r="C24880" t="s">
        <v>4231</v>
      </c>
      <c r="D24880" t="s">
        <v>722</v>
      </c>
      <c r="E24880">
        <v>11</v>
      </c>
    </row>
    <row r="24881" spans="1:5" ht="13.5" customHeight="1">
      <c r="A24881">
        <v>4</v>
      </c>
      <c r="B24881" t="str">
        <f t="shared" si="388"/>
        <v>4---12</v>
      </c>
      <c r="C24881" t="s">
        <v>5911</v>
      </c>
      <c r="D24881" t="s">
        <v>1309</v>
      </c>
      <c r="E24881">
        <v>12</v>
      </c>
    </row>
    <row r="24882" spans="1:5" ht="13.5" customHeight="1">
      <c r="A24882">
        <v>4</v>
      </c>
      <c r="B24882" t="str">
        <f t="shared" si="388"/>
        <v>4---13</v>
      </c>
      <c r="C24882" t="s">
        <v>5911</v>
      </c>
      <c r="D24882" t="s">
        <v>971</v>
      </c>
      <c r="E24882">
        <v>13</v>
      </c>
    </row>
    <row r="24883" spans="1:5" ht="13.5" customHeight="1">
      <c r="A24883">
        <v>4</v>
      </c>
      <c r="B24883" t="str">
        <f t="shared" si="388"/>
        <v>4---14</v>
      </c>
      <c r="C24883" t="s">
        <v>5911</v>
      </c>
      <c r="D24883" t="s">
        <v>982</v>
      </c>
      <c r="E24883">
        <v>14</v>
      </c>
    </row>
    <row r="24884" spans="1:5" ht="13.5" customHeight="1">
      <c r="A24884">
        <v>4</v>
      </c>
      <c r="B24884" t="str">
        <f t="shared" si="388"/>
        <v>4---15</v>
      </c>
      <c r="C24884" t="s">
        <v>5911</v>
      </c>
      <c r="D24884" t="s">
        <v>983</v>
      </c>
      <c r="E24884">
        <v>15</v>
      </c>
    </row>
    <row r="24885" spans="1:5" ht="13.5" customHeight="1">
      <c r="A24885">
        <v>4</v>
      </c>
      <c r="B24885" t="str">
        <f t="shared" si="388"/>
        <v>4---16</v>
      </c>
      <c r="C24885" t="s">
        <v>727</v>
      </c>
      <c r="D24885" t="s">
        <v>1308</v>
      </c>
      <c r="E24885">
        <v>16</v>
      </c>
    </row>
    <row r="24886" spans="1:5" ht="13.5" customHeight="1">
      <c r="A24886">
        <v>4</v>
      </c>
      <c r="B24886" t="str">
        <f t="shared" si="388"/>
        <v>4---17</v>
      </c>
      <c r="C24886" t="s">
        <v>743</v>
      </c>
      <c r="D24886" t="s">
        <v>754</v>
      </c>
      <c r="E24886">
        <v>17</v>
      </c>
    </row>
    <row r="24887" spans="1:5" ht="13.5" customHeight="1">
      <c r="A24887">
        <v>4</v>
      </c>
      <c r="B24887" t="str">
        <f t="shared" si="388"/>
        <v>4---18</v>
      </c>
      <c r="C24887" t="s">
        <v>987</v>
      </c>
      <c r="D24887" t="s">
        <v>1263</v>
      </c>
      <c r="E24887">
        <v>18</v>
      </c>
    </row>
    <row r="24888" spans="1:5" ht="13.5" customHeight="1">
      <c r="A24888">
        <v>4</v>
      </c>
      <c r="B24888" t="str">
        <f t="shared" si="388"/>
        <v>4---19</v>
      </c>
      <c r="C24888" t="s">
        <v>989</v>
      </c>
      <c r="D24888" t="s">
        <v>738</v>
      </c>
      <c r="E24888">
        <v>19</v>
      </c>
    </row>
    <row r="24889" spans="1:5" ht="13.5" customHeight="1">
      <c r="A24889">
        <v>4</v>
      </c>
      <c r="B24889" t="str">
        <f t="shared" si="388"/>
        <v>4---20</v>
      </c>
      <c r="C24889" t="s">
        <v>819</v>
      </c>
      <c r="D24889" t="s">
        <v>756</v>
      </c>
      <c r="E24889">
        <v>20</v>
      </c>
    </row>
    <row r="24890" spans="1:5" ht="13.5" customHeight="1">
      <c r="A24890">
        <v>4</v>
      </c>
      <c r="B24890" t="str">
        <f t="shared" si="388"/>
        <v>4---21</v>
      </c>
      <c r="C24890" t="s">
        <v>1019</v>
      </c>
      <c r="D24890" t="s">
        <v>734</v>
      </c>
      <c r="E24890">
        <v>21</v>
      </c>
    </row>
    <row r="24891" spans="1:5" ht="13.5" customHeight="1">
      <c r="A24891">
        <v>4</v>
      </c>
      <c r="B24891" t="str">
        <f t="shared" si="388"/>
        <v>4---22</v>
      </c>
      <c r="C24891" t="s">
        <v>824</v>
      </c>
      <c r="D24891" t="s">
        <v>752</v>
      </c>
      <c r="E24891">
        <v>22</v>
      </c>
    </row>
    <row r="24892" spans="1:5" ht="13.5" customHeight="1">
      <c r="A24892">
        <v>4</v>
      </c>
      <c r="B24892" t="str">
        <f t="shared" si="388"/>
        <v>4---23</v>
      </c>
      <c r="C24892" t="s">
        <v>826</v>
      </c>
      <c r="D24892" t="s">
        <v>1079</v>
      </c>
      <c r="E24892">
        <v>23</v>
      </c>
    </row>
    <row r="24893" spans="1:5" ht="13.5" customHeight="1">
      <c r="A24893">
        <v>4</v>
      </c>
      <c r="B24893" t="str">
        <f t="shared" si="388"/>
        <v>4---24</v>
      </c>
      <c r="C24893" t="s">
        <v>862</v>
      </c>
      <c r="D24893" t="s">
        <v>1261</v>
      </c>
      <c r="E24893">
        <v>24</v>
      </c>
    </row>
    <row r="24894" spans="1:5" ht="13.5" customHeight="1">
      <c r="A24894">
        <v>4</v>
      </c>
      <c r="B24894" t="str">
        <f t="shared" si="388"/>
        <v>4---25</v>
      </c>
      <c r="C24894" t="s">
        <v>763</v>
      </c>
      <c r="D24894" t="s">
        <v>1086</v>
      </c>
      <c r="E24894">
        <v>25</v>
      </c>
    </row>
    <row r="24895" spans="1:5" ht="13.5" customHeight="1">
      <c r="A24895">
        <v>4</v>
      </c>
      <c r="B24895" t="str">
        <f t="shared" si="388"/>
        <v>4---26</v>
      </c>
      <c r="C24895" t="s">
        <v>832</v>
      </c>
      <c r="D24895" t="s">
        <v>949</v>
      </c>
      <c r="E24895">
        <v>26</v>
      </c>
    </row>
    <row r="24896" spans="1:5" ht="13.5" customHeight="1">
      <c r="A24896">
        <v>4</v>
      </c>
      <c r="B24896" t="str">
        <f t="shared" si="388"/>
        <v>4---27</v>
      </c>
      <c r="C24896" t="s">
        <v>864</v>
      </c>
      <c r="D24896" t="s">
        <v>957</v>
      </c>
      <c r="E24896">
        <v>27</v>
      </c>
    </row>
    <row r="24897" spans="1:5" ht="13.5" customHeight="1">
      <c r="A24897">
        <v>4</v>
      </c>
      <c r="B24897" t="str">
        <f t="shared" si="388"/>
        <v>4---28</v>
      </c>
      <c r="C24897" t="s">
        <v>801</v>
      </c>
      <c r="D24897" t="s">
        <v>810</v>
      </c>
      <c r="E24897">
        <v>28</v>
      </c>
    </row>
    <row r="24898" spans="1:5" ht="13.5" customHeight="1">
      <c r="A24898">
        <v>4</v>
      </c>
      <c r="B24898" t="str">
        <f t="shared" si="388"/>
        <v>4---29</v>
      </c>
      <c r="C24898" t="s">
        <v>765</v>
      </c>
      <c r="D24898" t="s">
        <v>1196</v>
      </c>
      <c r="E24898">
        <v>29</v>
      </c>
    </row>
    <row r="24899" spans="1:5" ht="13.5" customHeight="1">
      <c r="A24899">
        <v>4</v>
      </c>
      <c r="B24899" t="str">
        <f t="shared" ref="B24899:B24962" si="389">A24899&amp;"---"&amp;E24899</f>
        <v>4---30</v>
      </c>
      <c r="C24899" t="s">
        <v>868</v>
      </c>
      <c r="D24899" t="s">
        <v>758</v>
      </c>
      <c r="E24899">
        <v>30</v>
      </c>
    </row>
    <row r="24900" spans="1:5" ht="13.5" customHeight="1">
      <c r="A24900">
        <v>4</v>
      </c>
      <c r="B24900" t="str">
        <f t="shared" si="389"/>
        <v>4---31</v>
      </c>
      <c r="C24900" t="s">
        <v>803</v>
      </c>
      <c r="D24900" t="s">
        <v>941</v>
      </c>
      <c r="E24900">
        <v>31</v>
      </c>
    </row>
    <row r="24901" spans="1:5" ht="13.5" customHeight="1">
      <c r="A24901">
        <v>4</v>
      </c>
      <c r="B24901" t="str">
        <f t="shared" si="389"/>
        <v>4---32</v>
      </c>
      <c r="C24901" t="s">
        <v>5929</v>
      </c>
      <c r="D24901" t="s">
        <v>813</v>
      </c>
      <c r="E24901">
        <v>32</v>
      </c>
    </row>
    <row r="24902" spans="1:5" ht="13.5" customHeight="1">
      <c r="A24902">
        <v>4</v>
      </c>
      <c r="B24902" t="str">
        <f t="shared" si="389"/>
        <v>4---33</v>
      </c>
      <c r="C24902" t="s">
        <v>6000</v>
      </c>
      <c r="D24902" t="s">
        <v>1198</v>
      </c>
      <c r="E24902">
        <v>33</v>
      </c>
    </row>
    <row r="24903" spans="1:5" ht="13.5" customHeight="1">
      <c r="A24903">
        <v>4</v>
      </c>
      <c r="B24903" t="str">
        <f t="shared" si="389"/>
        <v>4---34</v>
      </c>
      <c r="C24903" t="s">
        <v>5969</v>
      </c>
      <c r="D24903" t="s">
        <v>961</v>
      </c>
      <c r="E24903">
        <v>34</v>
      </c>
    </row>
    <row r="24904" spans="1:5" ht="13.5" customHeight="1">
      <c r="A24904">
        <v>4</v>
      </c>
      <c r="B24904" t="str">
        <f t="shared" si="389"/>
        <v>4---35</v>
      </c>
      <c r="C24904" t="s">
        <v>6001</v>
      </c>
      <c r="D24904" t="s">
        <v>956</v>
      </c>
      <c r="E24904">
        <v>35</v>
      </c>
    </row>
    <row r="24905" spans="1:5" ht="13.5" customHeight="1">
      <c r="A24905">
        <v>4</v>
      </c>
      <c r="B24905" t="str">
        <f t="shared" si="389"/>
        <v>4---36</v>
      </c>
      <c r="C24905" t="s">
        <v>5930</v>
      </c>
      <c r="D24905" t="s">
        <v>821</v>
      </c>
      <c r="E24905">
        <v>36</v>
      </c>
    </row>
    <row r="24906" spans="1:5" ht="13.5" customHeight="1">
      <c r="A24906">
        <v>4</v>
      </c>
      <c r="B24906" t="str">
        <f t="shared" si="389"/>
        <v>4---37</v>
      </c>
      <c r="C24906" t="s">
        <v>5915</v>
      </c>
      <c r="D24906" t="s">
        <v>772</v>
      </c>
      <c r="E24906">
        <v>37</v>
      </c>
    </row>
    <row r="24907" spans="1:5" ht="13.5" customHeight="1">
      <c r="A24907">
        <v>4</v>
      </c>
      <c r="B24907" t="str">
        <f t="shared" si="389"/>
        <v>4---38</v>
      </c>
      <c r="C24907" t="s">
        <v>5970</v>
      </c>
      <c r="D24907" t="s">
        <v>999</v>
      </c>
      <c r="E24907">
        <v>38</v>
      </c>
    </row>
    <row r="24908" spans="1:5" ht="13.5" customHeight="1">
      <c r="A24908">
        <v>4</v>
      </c>
      <c r="B24908" t="str">
        <f t="shared" si="389"/>
        <v>4---39</v>
      </c>
      <c r="C24908" t="s">
        <v>5917</v>
      </c>
      <c r="D24908" t="s">
        <v>789</v>
      </c>
      <c r="E24908">
        <v>39</v>
      </c>
    </row>
    <row r="24909" spans="1:5" ht="13.5" customHeight="1">
      <c r="A24909">
        <v>4</v>
      </c>
      <c r="B24909" t="str">
        <f t="shared" si="389"/>
        <v>4---40</v>
      </c>
      <c r="C24909" t="s">
        <v>5918</v>
      </c>
      <c r="D24909" t="s">
        <v>770</v>
      </c>
      <c r="E24909">
        <v>40</v>
      </c>
    </row>
    <row r="24910" spans="1:5" ht="13.5" customHeight="1">
      <c r="A24910">
        <v>4</v>
      </c>
      <c r="B24910" t="str">
        <f t="shared" si="389"/>
        <v>4---41</v>
      </c>
      <c r="C24910" t="s">
        <v>5962</v>
      </c>
      <c r="D24910" t="s">
        <v>1174</v>
      </c>
      <c r="E24910">
        <v>41</v>
      </c>
    </row>
    <row r="24911" spans="1:5" ht="13.5" customHeight="1">
      <c r="A24911">
        <v>4</v>
      </c>
      <c r="B24911" t="str">
        <f t="shared" si="389"/>
        <v>4---42</v>
      </c>
      <c r="C24911" t="s">
        <v>5933</v>
      </c>
      <c r="D24911" t="s">
        <v>855</v>
      </c>
      <c r="E24911">
        <v>42</v>
      </c>
    </row>
    <row r="24912" spans="1:5" ht="13.5" customHeight="1">
      <c r="A24912">
        <v>4</v>
      </c>
      <c r="B24912" t="str">
        <f t="shared" si="389"/>
        <v>4---43</v>
      </c>
      <c r="C24912" t="s">
        <v>5994</v>
      </c>
      <c r="D24912" t="s">
        <v>984</v>
      </c>
      <c r="E24912">
        <v>43</v>
      </c>
    </row>
    <row r="24913" spans="1:5" ht="13.5" customHeight="1">
      <c r="A24913">
        <v>4</v>
      </c>
      <c r="B24913" t="str">
        <f t="shared" si="389"/>
        <v>4---44</v>
      </c>
      <c r="C24913" t="s">
        <v>5940</v>
      </c>
      <c r="D24913" t="s">
        <v>1310</v>
      </c>
      <c r="E24913">
        <v>44</v>
      </c>
    </row>
    <row r="24914" spans="1:5" ht="13.5" customHeight="1">
      <c r="A24914">
        <v>4</v>
      </c>
      <c r="B24914" t="str">
        <f t="shared" si="389"/>
        <v>4---45</v>
      </c>
      <c r="C24914" t="s">
        <v>5934</v>
      </c>
      <c r="D24914" t="s">
        <v>829</v>
      </c>
      <c r="E24914">
        <v>45</v>
      </c>
    </row>
    <row r="24915" spans="1:5" ht="13.5" customHeight="1">
      <c r="A24915">
        <v>4</v>
      </c>
      <c r="B24915" t="str">
        <f t="shared" si="389"/>
        <v>4---46</v>
      </c>
      <c r="C24915" t="s">
        <v>5995</v>
      </c>
      <c r="D24915" t="s">
        <v>1038</v>
      </c>
      <c r="E24915">
        <v>46</v>
      </c>
    </row>
    <row r="24916" spans="1:5" ht="13.5" customHeight="1">
      <c r="A24916">
        <v>4</v>
      </c>
      <c r="B24916" t="str">
        <f t="shared" si="389"/>
        <v>4---47</v>
      </c>
      <c r="C24916" t="s">
        <v>5974</v>
      </c>
      <c r="D24916" t="s">
        <v>1049</v>
      </c>
      <c r="E24916">
        <v>47</v>
      </c>
    </row>
    <row r="24917" spans="1:5" ht="13.5" customHeight="1">
      <c r="A24917">
        <v>4</v>
      </c>
      <c r="B24917" t="str">
        <f t="shared" si="389"/>
        <v>4---48</v>
      </c>
      <c r="C24917" t="s">
        <v>5981</v>
      </c>
      <c r="D24917" t="s">
        <v>1225</v>
      </c>
      <c r="E24917">
        <v>48</v>
      </c>
    </row>
    <row r="24918" spans="1:5" ht="13.5" customHeight="1">
      <c r="A24918">
        <v>4</v>
      </c>
      <c r="B24918" t="str">
        <f t="shared" si="389"/>
        <v>4---49</v>
      </c>
      <c r="C24918" t="s">
        <v>5924</v>
      </c>
      <c r="D24918" t="s">
        <v>726</v>
      </c>
      <c r="E24918">
        <v>49</v>
      </c>
    </row>
    <row r="24919" spans="1:5" ht="13.5" customHeight="1">
      <c r="A24919">
        <v>5</v>
      </c>
      <c r="B24919" t="str">
        <f t="shared" si="389"/>
        <v>5---1</v>
      </c>
      <c r="C24919" t="s">
        <v>4216</v>
      </c>
      <c r="D24919" t="s">
        <v>713</v>
      </c>
      <c r="E24919">
        <v>1</v>
      </c>
    </row>
    <row r="24920" spans="1:5" ht="13.5" customHeight="1">
      <c r="A24920">
        <v>5</v>
      </c>
      <c r="B24920" t="str">
        <f t="shared" si="389"/>
        <v>5---2</v>
      </c>
      <c r="C24920" t="s">
        <v>4216</v>
      </c>
      <c r="D24920" t="s">
        <v>714</v>
      </c>
      <c r="E24920">
        <v>2</v>
      </c>
    </row>
    <row r="24921" spans="1:5" ht="13.5" customHeight="1">
      <c r="A24921">
        <v>5</v>
      </c>
      <c r="B24921" t="str">
        <f t="shared" si="389"/>
        <v>5---3</v>
      </c>
      <c r="C24921" t="s">
        <v>4216</v>
      </c>
      <c r="D24921" t="s">
        <v>806</v>
      </c>
      <c r="E24921">
        <v>3</v>
      </c>
    </row>
    <row r="24922" spans="1:5" ht="13.5" customHeight="1">
      <c r="A24922">
        <v>5</v>
      </c>
      <c r="B24922" t="str">
        <f t="shared" si="389"/>
        <v>5---4</v>
      </c>
      <c r="C24922" t="s">
        <v>4216</v>
      </c>
      <c r="D24922" t="s">
        <v>972</v>
      </c>
      <c r="E24922">
        <v>4</v>
      </c>
    </row>
    <row r="24923" spans="1:5" ht="13.5" customHeight="1">
      <c r="A24923">
        <v>5</v>
      </c>
      <c r="B24923" t="str">
        <f t="shared" si="389"/>
        <v>5---5</v>
      </c>
      <c r="C24923" t="s">
        <v>4271</v>
      </c>
      <c r="D24923" t="s">
        <v>1104</v>
      </c>
      <c r="E24923">
        <v>5</v>
      </c>
    </row>
    <row r="24924" spans="1:5" ht="13.5" customHeight="1">
      <c r="A24924">
        <v>5</v>
      </c>
      <c r="B24924" t="str">
        <f t="shared" si="389"/>
        <v>5---6</v>
      </c>
      <c r="C24924" t="s">
        <v>4221</v>
      </c>
      <c r="D24924" t="s">
        <v>827</v>
      </c>
      <c r="E24924">
        <v>6</v>
      </c>
    </row>
    <row r="24925" spans="1:5" ht="13.5" customHeight="1">
      <c r="A24925">
        <v>5</v>
      </c>
      <c r="B24925" t="str">
        <f t="shared" si="389"/>
        <v>5---7</v>
      </c>
      <c r="C24925" t="s">
        <v>4268</v>
      </c>
      <c r="D24925" t="s">
        <v>961</v>
      </c>
      <c r="E24925">
        <v>7</v>
      </c>
    </row>
    <row r="24926" spans="1:5" ht="13.5" customHeight="1">
      <c r="A24926">
        <v>5</v>
      </c>
      <c r="B24926" t="str">
        <f t="shared" si="389"/>
        <v>5---8</v>
      </c>
      <c r="C24926" t="s">
        <v>4276</v>
      </c>
      <c r="D24926" t="s">
        <v>1179</v>
      </c>
      <c r="E24926">
        <v>8</v>
      </c>
    </row>
    <row r="24927" spans="1:5" ht="13.5" customHeight="1">
      <c r="A24927">
        <v>5</v>
      </c>
      <c r="B24927" t="str">
        <f t="shared" si="389"/>
        <v>5---9</v>
      </c>
      <c r="C24927" t="s">
        <v>4231</v>
      </c>
      <c r="D24927" t="s">
        <v>850</v>
      </c>
      <c r="E24927">
        <v>9</v>
      </c>
    </row>
    <row r="24928" spans="1:5" ht="13.5" customHeight="1">
      <c r="A24928">
        <v>5</v>
      </c>
      <c r="B24928" t="str">
        <f t="shared" si="389"/>
        <v>5---10</v>
      </c>
      <c r="C24928" t="s">
        <v>4264</v>
      </c>
      <c r="D24928" t="s">
        <v>1261</v>
      </c>
      <c r="E24928">
        <v>10</v>
      </c>
    </row>
    <row r="24929" spans="1:5" ht="13.5" customHeight="1">
      <c r="A24929">
        <v>5</v>
      </c>
      <c r="B24929" t="str">
        <f t="shared" si="389"/>
        <v>5---11</v>
      </c>
      <c r="C24929" t="s">
        <v>4272</v>
      </c>
      <c r="D24929" t="s">
        <v>722</v>
      </c>
      <c r="E24929">
        <v>11</v>
      </c>
    </row>
    <row r="24930" spans="1:5" ht="13.5" customHeight="1">
      <c r="A24930">
        <v>5</v>
      </c>
      <c r="B24930" t="str">
        <f t="shared" si="389"/>
        <v>5---12</v>
      </c>
      <c r="C24930" t="s">
        <v>727</v>
      </c>
      <c r="D24930" t="s">
        <v>1308</v>
      </c>
      <c r="E24930">
        <v>12</v>
      </c>
    </row>
    <row r="24931" spans="1:5" ht="13.5" customHeight="1">
      <c r="A24931">
        <v>5</v>
      </c>
      <c r="B24931" t="str">
        <f t="shared" si="389"/>
        <v>5---13</v>
      </c>
      <c r="C24931" t="s">
        <v>743</v>
      </c>
      <c r="D24931" t="s">
        <v>754</v>
      </c>
      <c r="E24931">
        <v>13</v>
      </c>
    </row>
    <row r="24932" spans="1:5" ht="13.5" customHeight="1">
      <c r="A24932">
        <v>5</v>
      </c>
      <c r="B24932" t="str">
        <f t="shared" si="389"/>
        <v>5---14</v>
      </c>
      <c r="C24932" t="s">
        <v>987</v>
      </c>
      <c r="D24932" t="s">
        <v>1263</v>
      </c>
      <c r="E24932">
        <v>14</v>
      </c>
    </row>
    <row r="24933" spans="1:5" ht="13.5" customHeight="1">
      <c r="A24933">
        <v>5</v>
      </c>
      <c r="B24933" t="str">
        <f t="shared" si="389"/>
        <v>5---15</v>
      </c>
      <c r="C24933" t="s">
        <v>989</v>
      </c>
      <c r="D24933" t="s">
        <v>738</v>
      </c>
      <c r="E24933">
        <v>15</v>
      </c>
    </row>
    <row r="24934" spans="1:5" ht="13.5" customHeight="1">
      <c r="A24934">
        <v>5</v>
      </c>
      <c r="B24934" t="str">
        <f t="shared" si="389"/>
        <v>5---16</v>
      </c>
      <c r="C24934" t="s">
        <v>819</v>
      </c>
      <c r="D24934" t="s">
        <v>756</v>
      </c>
      <c r="E24934">
        <v>16</v>
      </c>
    </row>
    <row r="24935" spans="1:5" ht="13.5" customHeight="1">
      <c r="A24935">
        <v>5</v>
      </c>
      <c r="B24935" t="str">
        <f t="shared" si="389"/>
        <v>5---17</v>
      </c>
      <c r="C24935" t="s">
        <v>1019</v>
      </c>
      <c r="D24935" t="s">
        <v>734</v>
      </c>
      <c r="E24935">
        <v>17</v>
      </c>
    </row>
    <row r="24936" spans="1:5" ht="13.5" customHeight="1">
      <c r="A24936">
        <v>5</v>
      </c>
      <c r="B24936" t="str">
        <f t="shared" si="389"/>
        <v>5---18</v>
      </c>
      <c r="C24936" t="s">
        <v>824</v>
      </c>
      <c r="D24936" t="s">
        <v>752</v>
      </c>
      <c r="E24936">
        <v>18</v>
      </c>
    </row>
    <row r="24937" spans="1:5" ht="13.5" customHeight="1">
      <c r="A24937">
        <v>5</v>
      </c>
      <c r="B24937" t="str">
        <f t="shared" si="389"/>
        <v>5---19</v>
      </c>
      <c r="C24937" t="s">
        <v>826</v>
      </c>
      <c r="D24937" t="s">
        <v>1079</v>
      </c>
      <c r="E24937">
        <v>19</v>
      </c>
    </row>
    <row r="24938" spans="1:5" ht="13.5" customHeight="1">
      <c r="A24938">
        <v>5</v>
      </c>
      <c r="B24938" t="str">
        <f t="shared" si="389"/>
        <v>5---20</v>
      </c>
      <c r="C24938" t="s">
        <v>862</v>
      </c>
      <c r="D24938" t="s">
        <v>1261</v>
      </c>
      <c r="E24938">
        <v>20</v>
      </c>
    </row>
    <row r="24939" spans="1:5" ht="13.5" customHeight="1">
      <c r="A24939">
        <v>5</v>
      </c>
      <c r="B24939" t="str">
        <f t="shared" si="389"/>
        <v>5---21</v>
      </c>
      <c r="C24939" t="s">
        <v>763</v>
      </c>
      <c r="D24939" t="s">
        <v>1086</v>
      </c>
      <c r="E24939">
        <v>21</v>
      </c>
    </row>
    <row r="24940" spans="1:5" ht="13.5" customHeight="1">
      <c r="A24940">
        <v>5</v>
      </c>
      <c r="B24940" t="str">
        <f t="shared" si="389"/>
        <v>5---22</v>
      </c>
      <c r="C24940" t="s">
        <v>832</v>
      </c>
      <c r="D24940" t="s">
        <v>949</v>
      </c>
      <c r="E24940">
        <v>22</v>
      </c>
    </row>
    <row r="24941" spans="1:5" ht="13.5" customHeight="1">
      <c r="A24941">
        <v>5</v>
      </c>
      <c r="B24941" t="str">
        <f t="shared" si="389"/>
        <v>5---23</v>
      </c>
      <c r="C24941" t="s">
        <v>864</v>
      </c>
      <c r="D24941" t="s">
        <v>957</v>
      </c>
      <c r="E24941">
        <v>23</v>
      </c>
    </row>
    <row r="24942" spans="1:5" ht="13.5" customHeight="1">
      <c r="A24942">
        <v>5</v>
      </c>
      <c r="B24942" t="str">
        <f t="shared" si="389"/>
        <v>5---24</v>
      </c>
      <c r="C24942" t="s">
        <v>801</v>
      </c>
      <c r="D24942" t="s">
        <v>810</v>
      </c>
      <c r="E24942">
        <v>24</v>
      </c>
    </row>
    <row r="24943" spans="1:5" ht="13.5" customHeight="1">
      <c r="A24943">
        <v>5</v>
      </c>
      <c r="B24943" t="str">
        <f t="shared" si="389"/>
        <v>5---25</v>
      </c>
      <c r="C24943" t="s">
        <v>765</v>
      </c>
      <c r="D24943" t="s">
        <v>1196</v>
      </c>
      <c r="E24943">
        <v>25</v>
      </c>
    </row>
    <row r="24944" spans="1:5" ht="13.5" customHeight="1">
      <c r="A24944">
        <v>5</v>
      </c>
      <c r="B24944" t="str">
        <f t="shared" si="389"/>
        <v>5---26</v>
      </c>
      <c r="C24944" t="s">
        <v>868</v>
      </c>
      <c r="D24944" t="s">
        <v>758</v>
      </c>
      <c r="E24944">
        <v>26</v>
      </c>
    </row>
    <row r="24945" spans="1:5" ht="13.5" customHeight="1">
      <c r="A24945">
        <v>5</v>
      </c>
      <c r="B24945" t="str">
        <f t="shared" si="389"/>
        <v>5---27</v>
      </c>
      <c r="C24945" t="s">
        <v>803</v>
      </c>
      <c r="D24945" t="s">
        <v>941</v>
      </c>
      <c r="E24945">
        <v>27</v>
      </c>
    </row>
    <row r="24946" spans="1:5" ht="13.5" customHeight="1">
      <c r="A24946">
        <v>5</v>
      </c>
      <c r="B24946" t="str">
        <f t="shared" si="389"/>
        <v>5---28</v>
      </c>
      <c r="C24946" t="s">
        <v>5929</v>
      </c>
      <c r="D24946" t="s">
        <v>813</v>
      </c>
      <c r="E24946">
        <v>28</v>
      </c>
    </row>
    <row r="24947" spans="1:5" ht="13.5" customHeight="1">
      <c r="A24947">
        <v>5</v>
      </c>
      <c r="B24947" t="str">
        <f t="shared" si="389"/>
        <v>5---29</v>
      </c>
      <c r="C24947" t="s">
        <v>6000</v>
      </c>
      <c r="D24947" t="s">
        <v>1198</v>
      </c>
      <c r="E24947">
        <v>29</v>
      </c>
    </row>
    <row r="24948" spans="1:5" ht="13.5" customHeight="1">
      <c r="A24948">
        <v>5</v>
      </c>
      <c r="B24948" t="str">
        <f t="shared" si="389"/>
        <v>5---30</v>
      </c>
      <c r="C24948" t="s">
        <v>5969</v>
      </c>
      <c r="D24948" t="s">
        <v>961</v>
      </c>
      <c r="E24948">
        <v>30</v>
      </c>
    </row>
    <row r="24949" spans="1:5" ht="13.5" customHeight="1">
      <c r="A24949">
        <v>5</v>
      </c>
      <c r="B24949" t="str">
        <f t="shared" si="389"/>
        <v>5---31</v>
      </c>
      <c r="C24949" t="s">
        <v>6001</v>
      </c>
      <c r="D24949" t="s">
        <v>956</v>
      </c>
      <c r="E24949">
        <v>31</v>
      </c>
    </row>
    <row r="24950" spans="1:5" ht="13.5" customHeight="1">
      <c r="A24950">
        <v>5</v>
      </c>
      <c r="B24950" t="str">
        <f t="shared" si="389"/>
        <v>5---32</v>
      </c>
      <c r="C24950" t="s">
        <v>5930</v>
      </c>
      <c r="D24950" t="s">
        <v>821</v>
      </c>
      <c r="E24950">
        <v>32</v>
      </c>
    </row>
    <row r="24951" spans="1:5" ht="13.5" customHeight="1">
      <c r="A24951">
        <v>5</v>
      </c>
      <c r="B24951" t="str">
        <f t="shared" si="389"/>
        <v>5---33</v>
      </c>
      <c r="C24951" t="s">
        <v>5915</v>
      </c>
      <c r="D24951" t="s">
        <v>772</v>
      </c>
      <c r="E24951">
        <v>33</v>
      </c>
    </row>
    <row r="24952" spans="1:5" ht="13.5" customHeight="1">
      <c r="A24952">
        <v>5</v>
      </c>
      <c r="B24952" t="str">
        <f t="shared" si="389"/>
        <v>5---34</v>
      </c>
      <c r="C24952" t="s">
        <v>5970</v>
      </c>
      <c r="D24952" t="s">
        <v>999</v>
      </c>
      <c r="E24952">
        <v>34</v>
      </c>
    </row>
    <row r="24953" spans="1:5" ht="13.5" customHeight="1">
      <c r="A24953">
        <v>5</v>
      </c>
      <c r="B24953" t="str">
        <f t="shared" si="389"/>
        <v>5---35</v>
      </c>
      <c r="C24953" t="s">
        <v>5917</v>
      </c>
      <c r="D24953" t="s">
        <v>789</v>
      </c>
      <c r="E24953">
        <v>35</v>
      </c>
    </row>
    <row r="24954" spans="1:5" ht="13.5" customHeight="1">
      <c r="A24954">
        <v>5</v>
      </c>
      <c r="B24954" t="str">
        <f t="shared" si="389"/>
        <v>5---36</v>
      </c>
      <c r="C24954" t="s">
        <v>5918</v>
      </c>
      <c r="D24954" t="s">
        <v>770</v>
      </c>
      <c r="E24954">
        <v>36</v>
      </c>
    </row>
    <row r="24955" spans="1:5" ht="13.5" customHeight="1">
      <c r="A24955">
        <v>5</v>
      </c>
      <c r="B24955" t="str">
        <f t="shared" si="389"/>
        <v>5---37</v>
      </c>
      <c r="C24955" t="s">
        <v>5962</v>
      </c>
      <c r="D24955" t="s">
        <v>1174</v>
      </c>
      <c r="E24955">
        <v>37</v>
      </c>
    </row>
    <row r="24956" spans="1:5" ht="13.5" customHeight="1">
      <c r="A24956">
        <v>5</v>
      </c>
      <c r="B24956" t="str">
        <f t="shared" si="389"/>
        <v>5---38</v>
      </c>
      <c r="C24956" t="s">
        <v>5933</v>
      </c>
      <c r="D24956" t="s">
        <v>855</v>
      </c>
      <c r="E24956">
        <v>38</v>
      </c>
    </row>
    <row r="24957" spans="1:5" ht="13.5" customHeight="1">
      <c r="A24957">
        <v>5</v>
      </c>
      <c r="B24957" t="str">
        <f t="shared" si="389"/>
        <v>5---39</v>
      </c>
      <c r="C24957" t="s">
        <v>5994</v>
      </c>
      <c r="D24957" t="s">
        <v>984</v>
      </c>
      <c r="E24957">
        <v>39</v>
      </c>
    </row>
    <row r="24958" spans="1:5" ht="13.5" customHeight="1">
      <c r="A24958">
        <v>5</v>
      </c>
      <c r="B24958" t="str">
        <f t="shared" si="389"/>
        <v>5---40</v>
      </c>
      <c r="C24958" t="s">
        <v>5940</v>
      </c>
      <c r="D24958" t="s">
        <v>1310</v>
      </c>
      <c r="E24958">
        <v>40</v>
      </c>
    </row>
    <row r="24959" spans="1:5" ht="13.5" customHeight="1">
      <c r="A24959">
        <v>5</v>
      </c>
      <c r="B24959" t="str">
        <f t="shared" si="389"/>
        <v>5---41</v>
      </c>
      <c r="C24959" t="s">
        <v>5934</v>
      </c>
      <c r="D24959" t="s">
        <v>829</v>
      </c>
      <c r="E24959">
        <v>41</v>
      </c>
    </row>
    <row r="24960" spans="1:5" ht="13.5" customHeight="1">
      <c r="A24960">
        <v>5</v>
      </c>
      <c r="B24960" t="str">
        <f t="shared" si="389"/>
        <v>5---42</v>
      </c>
      <c r="C24960" t="s">
        <v>6003</v>
      </c>
      <c r="D24960" t="s">
        <v>1016</v>
      </c>
      <c r="E24960">
        <v>42</v>
      </c>
    </row>
    <row r="24961" spans="1:5" ht="13.5" customHeight="1">
      <c r="A24961">
        <v>5</v>
      </c>
      <c r="B24961" t="str">
        <f t="shared" si="389"/>
        <v>5---43</v>
      </c>
      <c r="C24961" t="s">
        <v>5937</v>
      </c>
      <c r="D24961" t="s">
        <v>849</v>
      </c>
      <c r="E24961">
        <v>43</v>
      </c>
    </row>
    <row r="24962" spans="1:5" ht="13.5" customHeight="1">
      <c r="A24962">
        <v>5</v>
      </c>
      <c r="B24962" t="str">
        <f t="shared" si="389"/>
        <v>5---44</v>
      </c>
      <c r="C24962" t="s">
        <v>5995</v>
      </c>
      <c r="D24962" t="s">
        <v>1038</v>
      </c>
      <c r="E24962">
        <v>44</v>
      </c>
    </row>
    <row r="24963" spans="1:5" ht="13.5" customHeight="1">
      <c r="A24963">
        <v>5</v>
      </c>
      <c r="B24963" t="str">
        <f t="shared" ref="B24963:B25026" si="390">A24963&amp;"---"&amp;E24963</f>
        <v>5---45</v>
      </c>
      <c r="C24963" t="s">
        <v>5974</v>
      </c>
      <c r="D24963" t="s">
        <v>1049</v>
      </c>
      <c r="E24963">
        <v>45</v>
      </c>
    </row>
    <row r="24964" spans="1:5" ht="13.5" customHeight="1">
      <c r="A24964">
        <v>5</v>
      </c>
      <c r="B24964" t="str">
        <f t="shared" si="390"/>
        <v>5---46</v>
      </c>
      <c r="C24964" t="s">
        <v>5981</v>
      </c>
      <c r="D24964" t="s">
        <v>1225</v>
      </c>
      <c r="E24964">
        <v>46</v>
      </c>
    </row>
    <row r="24965" spans="1:5" ht="13.5" customHeight="1">
      <c r="A24965">
        <v>5</v>
      </c>
      <c r="B24965" t="str">
        <f t="shared" si="390"/>
        <v>5---47</v>
      </c>
      <c r="C24965" t="s">
        <v>5924</v>
      </c>
      <c r="D24965" t="s">
        <v>726</v>
      </c>
      <c r="E24965">
        <v>47</v>
      </c>
    </row>
    <row r="24966" spans="1:5" ht="13.5" customHeight="1">
      <c r="A24966">
        <v>6</v>
      </c>
      <c r="B24966" t="str">
        <f t="shared" si="390"/>
        <v>6---1</v>
      </c>
      <c r="C24966" t="s">
        <v>4234</v>
      </c>
      <c r="D24966" t="s">
        <v>6226</v>
      </c>
      <c r="E24966">
        <v>1</v>
      </c>
    </row>
    <row r="24967" spans="1:5" ht="13.5" customHeight="1">
      <c r="A24967">
        <v>6</v>
      </c>
      <c r="B24967" t="str">
        <f t="shared" si="390"/>
        <v>6---2</v>
      </c>
      <c r="C24967" t="s">
        <v>4216</v>
      </c>
      <c r="D24967" t="s">
        <v>6226</v>
      </c>
      <c r="E24967">
        <v>2</v>
      </c>
    </row>
    <row r="24968" spans="1:5" ht="13.5" customHeight="1">
      <c r="A24968">
        <v>6</v>
      </c>
      <c r="B24968" t="str">
        <f t="shared" si="390"/>
        <v>6---3</v>
      </c>
      <c r="C24968" t="s">
        <v>4216</v>
      </c>
      <c r="D24968" t="s">
        <v>1050</v>
      </c>
      <c r="E24968">
        <v>3</v>
      </c>
    </row>
    <row r="24969" spans="1:5" ht="13.5" customHeight="1">
      <c r="A24969">
        <v>6</v>
      </c>
      <c r="B24969" t="str">
        <f t="shared" si="390"/>
        <v>6---4</v>
      </c>
      <c r="C24969" t="s">
        <v>4216</v>
      </c>
      <c r="D24969" t="s">
        <v>713</v>
      </c>
      <c r="E24969">
        <v>4</v>
      </c>
    </row>
    <row r="24970" spans="1:5" ht="13.5" customHeight="1">
      <c r="A24970">
        <v>6</v>
      </c>
      <c r="B24970" t="str">
        <f t="shared" si="390"/>
        <v>6---5</v>
      </c>
      <c r="C24970" t="s">
        <v>4216</v>
      </c>
      <c r="D24970" t="s">
        <v>714</v>
      </c>
      <c r="E24970">
        <v>5</v>
      </c>
    </row>
    <row r="24971" spans="1:5" ht="13.5" customHeight="1">
      <c r="A24971">
        <v>6</v>
      </c>
      <c r="B24971" t="str">
        <f t="shared" si="390"/>
        <v>6---6</v>
      </c>
      <c r="C24971" t="s">
        <v>4216</v>
      </c>
      <c r="D24971" t="s">
        <v>806</v>
      </c>
      <c r="E24971">
        <v>6</v>
      </c>
    </row>
    <row r="24972" spans="1:5" ht="13.5" customHeight="1">
      <c r="A24972">
        <v>6</v>
      </c>
      <c r="B24972" t="str">
        <f t="shared" si="390"/>
        <v>6---7</v>
      </c>
      <c r="C24972" t="s">
        <v>4216</v>
      </c>
      <c r="D24972" t="s">
        <v>972</v>
      </c>
      <c r="E24972">
        <v>7</v>
      </c>
    </row>
    <row r="24973" spans="1:5" ht="13.5" customHeight="1">
      <c r="A24973">
        <v>6</v>
      </c>
      <c r="B24973" t="str">
        <f t="shared" si="390"/>
        <v>6---8</v>
      </c>
      <c r="C24973" t="s">
        <v>4271</v>
      </c>
      <c r="D24973" t="s">
        <v>1104</v>
      </c>
      <c r="E24973">
        <v>8</v>
      </c>
    </row>
    <row r="24974" spans="1:5" ht="13.5" customHeight="1">
      <c r="A24974">
        <v>6</v>
      </c>
      <c r="B24974" t="str">
        <f t="shared" si="390"/>
        <v>6---9</v>
      </c>
      <c r="C24974" t="s">
        <v>4221</v>
      </c>
      <c r="D24974" t="s">
        <v>827</v>
      </c>
      <c r="E24974">
        <v>9</v>
      </c>
    </row>
    <row r="24975" spans="1:5" ht="13.5" customHeight="1">
      <c r="A24975">
        <v>6</v>
      </c>
      <c r="B24975" t="str">
        <f t="shared" si="390"/>
        <v>6---10</v>
      </c>
      <c r="C24975" t="s">
        <v>4268</v>
      </c>
      <c r="D24975" t="s">
        <v>961</v>
      </c>
      <c r="E24975">
        <v>10</v>
      </c>
    </row>
    <row r="24976" spans="1:5" ht="13.5" customHeight="1">
      <c r="A24976">
        <v>6</v>
      </c>
      <c r="B24976" t="str">
        <f t="shared" si="390"/>
        <v>6---11</v>
      </c>
      <c r="C24976" t="s">
        <v>4276</v>
      </c>
      <c r="D24976" t="s">
        <v>1179</v>
      </c>
      <c r="E24976">
        <v>11</v>
      </c>
    </row>
    <row r="24977" spans="1:5" ht="13.5" customHeight="1">
      <c r="A24977">
        <v>6</v>
      </c>
      <c r="B24977" t="str">
        <f t="shared" si="390"/>
        <v>6---12</v>
      </c>
      <c r="C24977" t="s">
        <v>4262</v>
      </c>
      <c r="D24977" t="s">
        <v>850</v>
      </c>
      <c r="E24977">
        <v>12</v>
      </c>
    </row>
    <row r="24978" spans="1:5" ht="13.5" customHeight="1">
      <c r="A24978">
        <v>6</v>
      </c>
      <c r="B24978" t="str">
        <f t="shared" si="390"/>
        <v>6---13</v>
      </c>
      <c r="C24978" t="s">
        <v>4242</v>
      </c>
      <c r="D24978" t="s">
        <v>1261</v>
      </c>
      <c r="E24978">
        <v>13</v>
      </c>
    </row>
    <row r="24979" spans="1:5" ht="13.5" customHeight="1">
      <c r="A24979">
        <v>6</v>
      </c>
      <c r="B24979" t="str">
        <f t="shared" si="390"/>
        <v>6---14</v>
      </c>
      <c r="C24979" t="s">
        <v>4245</v>
      </c>
      <c r="D24979" t="s">
        <v>722</v>
      </c>
      <c r="E24979">
        <v>14</v>
      </c>
    </row>
    <row r="24980" spans="1:5" ht="13.5" customHeight="1">
      <c r="A24980">
        <v>6</v>
      </c>
      <c r="B24980" t="str">
        <f t="shared" si="390"/>
        <v>6---15</v>
      </c>
      <c r="C24980" t="s">
        <v>4249</v>
      </c>
      <c r="D24980" t="s">
        <v>6184</v>
      </c>
      <c r="E24980">
        <v>15</v>
      </c>
    </row>
    <row r="24981" spans="1:5" ht="13.5" customHeight="1">
      <c r="A24981">
        <v>6</v>
      </c>
      <c r="B24981" t="str">
        <f t="shared" si="390"/>
        <v>6---16</v>
      </c>
      <c r="C24981" t="s">
        <v>727</v>
      </c>
      <c r="D24981" t="s">
        <v>1308</v>
      </c>
      <c r="E24981">
        <v>16</v>
      </c>
    </row>
    <row r="24982" spans="1:5" ht="13.5" customHeight="1">
      <c r="A24982">
        <v>6</v>
      </c>
      <c r="B24982" t="str">
        <f t="shared" si="390"/>
        <v>6---17</v>
      </c>
      <c r="C24982" t="s">
        <v>1070</v>
      </c>
      <c r="D24982" t="s">
        <v>1219</v>
      </c>
      <c r="E24982">
        <v>17</v>
      </c>
    </row>
    <row r="24983" spans="1:5" ht="13.5" customHeight="1">
      <c r="A24983">
        <v>6</v>
      </c>
      <c r="B24983" t="str">
        <f t="shared" si="390"/>
        <v>6---18</v>
      </c>
      <c r="C24983" t="s">
        <v>1017</v>
      </c>
      <c r="D24983" t="s">
        <v>796</v>
      </c>
      <c r="E24983">
        <v>18</v>
      </c>
    </row>
    <row r="24984" spans="1:5" ht="13.5" customHeight="1">
      <c r="A24984">
        <v>6</v>
      </c>
      <c r="B24984" t="str">
        <f t="shared" si="390"/>
        <v>6---19</v>
      </c>
      <c r="C24984" t="s">
        <v>731</v>
      </c>
      <c r="D24984" t="s">
        <v>800</v>
      </c>
      <c r="E24984">
        <v>19</v>
      </c>
    </row>
    <row r="24985" spans="1:5" ht="13.5" customHeight="1">
      <c r="A24985">
        <v>6</v>
      </c>
      <c r="B24985" t="str">
        <f t="shared" si="390"/>
        <v>6---20</v>
      </c>
      <c r="C24985" t="s">
        <v>885</v>
      </c>
      <c r="D24985" t="s">
        <v>814</v>
      </c>
      <c r="E24985">
        <v>20</v>
      </c>
    </row>
    <row r="24986" spans="1:5" ht="13.5" customHeight="1">
      <c r="A24986">
        <v>6</v>
      </c>
      <c r="B24986" t="str">
        <f t="shared" si="390"/>
        <v>6---21</v>
      </c>
      <c r="C24986" t="s">
        <v>743</v>
      </c>
      <c r="D24986" t="s">
        <v>754</v>
      </c>
      <c r="E24986">
        <v>21</v>
      </c>
    </row>
    <row r="24987" spans="1:5" ht="13.5" customHeight="1">
      <c r="A24987">
        <v>6</v>
      </c>
      <c r="B24987" t="str">
        <f t="shared" si="390"/>
        <v>6---22</v>
      </c>
      <c r="C24987" t="s">
        <v>987</v>
      </c>
      <c r="D24987" t="s">
        <v>1263</v>
      </c>
      <c r="E24987">
        <v>22</v>
      </c>
    </row>
    <row r="24988" spans="1:5" ht="13.5" customHeight="1">
      <c r="A24988">
        <v>6</v>
      </c>
      <c r="B24988" t="str">
        <f t="shared" si="390"/>
        <v>6---23</v>
      </c>
      <c r="C24988" t="s">
        <v>989</v>
      </c>
      <c r="D24988" t="s">
        <v>738</v>
      </c>
      <c r="E24988">
        <v>23</v>
      </c>
    </row>
    <row r="24989" spans="1:5" ht="13.5" customHeight="1">
      <c r="A24989">
        <v>6</v>
      </c>
      <c r="B24989" t="str">
        <f t="shared" si="390"/>
        <v>6---24</v>
      </c>
      <c r="C24989" t="s">
        <v>819</v>
      </c>
      <c r="D24989" t="s">
        <v>756</v>
      </c>
      <c r="E24989">
        <v>24</v>
      </c>
    </row>
    <row r="24990" spans="1:5" ht="13.5" customHeight="1">
      <c r="A24990">
        <v>6</v>
      </c>
      <c r="B24990" t="str">
        <f t="shared" si="390"/>
        <v>6---25</v>
      </c>
      <c r="C24990" t="s">
        <v>1019</v>
      </c>
      <c r="D24990" t="s">
        <v>734</v>
      </c>
      <c r="E24990">
        <v>25</v>
      </c>
    </row>
    <row r="24991" spans="1:5" ht="13.5" customHeight="1">
      <c r="A24991">
        <v>6</v>
      </c>
      <c r="B24991" t="str">
        <f t="shared" si="390"/>
        <v>6---26</v>
      </c>
      <c r="C24991" t="s">
        <v>824</v>
      </c>
      <c r="D24991" t="s">
        <v>752</v>
      </c>
      <c r="E24991">
        <v>26</v>
      </c>
    </row>
    <row r="24992" spans="1:5" ht="13.5" customHeight="1">
      <c r="A24992">
        <v>6</v>
      </c>
      <c r="B24992" t="str">
        <f t="shared" si="390"/>
        <v>6---27</v>
      </c>
      <c r="C24992" t="s">
        <v>826</v>
      </c>
      <c r="D24992" t="s">
        <v>1079</v>
      </c>
      <c r="E24992">
        <v>27</v>
      </c>
    </row>
    <row r="24993" spans="1:5" ht="13.5" customHeight="1">
      <c r="A24993">
        <v>6</v>
      </c>
      <c r="B24993" t="str">
        <f t="shared" si="390"/>
        <v>6---28</v>
      </c>
      <c r="C24993" t="s">
        <v>1005</v>
      </c>
      <c r="D24993" t="s">
        <v>1105</v>
      </c>
      <c r="E24993">
        <v>28</v>
      </c>
    </row>
    <row r="24994" spans="1:5" ht="13.5" customHeight="1">
      <c r="A24994">
        <v>6</v>
      </c>
      <c r="B24994" t="str">
        <f t="shared" si="390"/>
        <v>6---29</v>
      </c>
      <c r="C24994" t="s">
        <v>753</v>
      </c>
      <c r="D24994" t="s">
        <v>1002</v>
      </c>
      <c r="E24994">
        <v>29</v>
      </c>
    </row>
    <row r="24995" spans="1:5" ht="13.5" customHeight="1">
      <c r="A24995">
        <v>6</v>
      </c>
      <c r="B24995" t="str">
        <f t="shared" si="390"/>
        <v>6---30</v>
      </c>
      <c r="C24995" t="s">
        <v>862</v>
      </c>
      <c r="D24995" t="s">
        <v>1261</v>
      </c>
      <c r="E24995">
        <v>30</v>
      </c>
    </row>
    <row r="24996" spans="1:5" ht="13.5" customHeight="1">
      <c r="A24996">
        <v>6</v>
      </c>
      <c r="B24996" t="str">
        <f t="shared" si="390"/>
        <v>6---31</v>
      </c>
      <c r="C24996" t="s">
        <v>763</v>
      </c>
      <c r="D24996" t="s">
        <v>1086</v>
      </c>
      <c r="E24996">
        <v>31</v>
      </c>
    </row>
    <row r="24997" spans="1:5" ht="13.5" customHeight="1">
      <c r="A24997">
        <v>6</v>
      </c>
      <c r="B24997" t="str">
        <f t="shared" si="390"/>
        <v>6---32</v>
      </c>
      <c r="C24997" t="s">
        <v>832</v>
      </c>
      <c r="D24997" t="s">
        <v>949</v>
      </c>
      <c r="E24997">
        <v>32</v>
      </c>
    </row>
    <row r="24998" spans="1:5" ht="13.5" customHeight="1">
      <c r="A24998">
        <v>6</v>
      </c>
      <c r="B24998" t="str">
        <f t="shared" si="390"/>
        <v>6---33</v>
      </c>
      <c r="C24998" t="s">
        <v>864</v>
      </c>
      <c r="D24998" t="s">
        <v>957</v>
      </c>
      <c r="E24998">
        <v>33</v>
      </c>
    </row>
    <row r="24999" spans="1:5" ht="13.5" customHeight="1">
      <c r="A24999">
        <v>6</v>
      </c>
      <c r="B24999" t="str">
        <f t="shared" si="390"/>
        <v>6---34</v>
      </c>
      <c r="C24999" t="s">
        <v>801</v>
      </c>
      <c r="D24999" t="s">
        <v>810</v>
      </c>
      <c r="E24999">
        <v>34</v>
      </c>
    </row>
    <row r="25000" spans="1:5" ht="13.5" customHeight="1">
      <c r="A25000">
        <v>6</v>
      </c>
      <c r="B25000" t="str">
        <f t="shared" si="390"/>
        <v>6---35</v>
      </c>
      <c r="C25000" t="s">
        <v>765</v>
      </c>
      <c r="D25000" t="s">
        <v>1196</v>
      </c>
      <c r="E25000">
        <v>35</v>
      </c>
    </row>
    <row r="25001" spans="1:5" ht="13.5" customHeight="1">
      <c r="A25001">
        <v>6</v>
      </c>
      <c r="B25001" t="str">
        <f t="shared" si="390"/>
        <v>6---36</v>
      </c>
      <c r="C25001" t="s">
        <v>868</v>
      </c>
      <c r="D25001" t="s">
        <v>758</v>
      </c>
      <c r="E25001">
        <v>36</v>
      </c>
    </row>
    <row r="25002" spans="1:5" ht="13.5" customHeight="1">
      <c r="A25002">
        <v>6</v>
      </c>
      <c r="B25002" t="str">
        <f t="shared" si="390"/>
        <v>6---37</v>
      </c>
      <c r="C25002" t="s">
        <v>803</v>
      </c>
      <c r="D25002" t="s">
        <v>941</v>
      </c>
      <c r="E25002">
        <v>37</v>
      </c>
    </row>
    <row r="25003" spans="1:5" ht="13.5" customHeight="1">
      <c r="A25003">
        <v>6</v>
      </c>
      <c r="B25003" t="str">
        <f t="shared" si="390"/>
        <v>6---38</v>
      </c>
      <c r="C25003" t="s">
        <v>948</v>
      </c>
      <c r="D25003" t="s">
        <v>1010</v>
      </c>
      <c r="E25003">
        <v>38</v>
      </c>
    </row>
    <row r="25004" spans="1:5" ht="13.5" customHeight="1">
      <c r="A25004">
        <v>6</v>
      </c>
      <c r="B25004" t="str">
        <f t="shared" si="390"/>
        <v>6---39</v>
      </c>
      <c r="C25004" t="s">
        <v>5929</v>
      </c>
      <c r="D25004" t="s">
        <v>813</v>
      </c>
      <c r="E25004">
        <v>39</v>
      </c>
    </row>
    <row r="25005" spans="1:5" ht="13.5" customHeight="1">
      <c r="A25005">
        <v>6</v>
      </c>
      <c r="B25005" t="str">
        <f t="shared" si="390"/>
        <v>6---40</v>
      </c>
      <c r="C25005" t="s">
        <v>6000</v>
      </c>
      <c r="D25005" t="s">
        <v>1198</v>
      </c>
      <c r="E25005">
        <v>40</v>
      </c>
    </row>
    <row r="25006" spans="1:5" ht="13.5" customHeight="1">
      <c r="A25006">
        <v>6</v>
      </c>
      <c r="B25006" t="str">
        <f t="shared" si="390"/>
        <v>6---41</v>
      </c>
      <c r="C25006" t="s">
        <v>5969</v>
      </c>
      <c r="D25006" t="s">
        <v>961</v>
      </c>
      <c r="E25006">
        <v>41</v>
      </c>
    </row>
    <row r="25007" spans="1:5" ht="13.5" customHeight="1">
      <c r="A25007">
        <v>6</v>
      </c>
      <c r="B25007" t="str">
        <f t="shared" si="390"/>
        <v>6---42</v>
      </c>
      <c r="C25007" t="s">
        <v>6001</v>
      </c>
      <c r="D25007" t="s">
        <v>956</v>
      </c>
      <c r="E25007">
        <v>42</v>
      </c>
    </row>
    <row r="25008" spans="1:5" ht="13.5" customHeight="1">
      <c r="A25008">
        <v>6</v>
      </c>
      <c r="B25008" t="str">
        <f t="shared" si="390"/>
        <v>6---43</v>
      </c>
      <c r="C25008" t="s">
        <v>5930</v>
      </c>
      <c r="D25008" t="s">
        <v>821</v>
      </c>
      <c r="E25008">
        <v>43</v>
      </c>
    </row>
    <row r="25009" spans="1:5" ht="13.5" customHeight="1">
      <c r="A25009">
        <v>6</v>
      </c>
      <c r="B25009" t="str">
        <f t="shared" si="390"/>
        <v>6---44</v>
      </c>
      <c r="C25009" t="s">
        <v>5915</v>
      </c>
      <c r="D25009" t="s">
        <v>772</v>
      </c>
      <c r="E25009">
        <v>44</v>
      </c>
    </row>
    <row r="25010" spans="1:5" ht="13.5" customHeight="1">
      <c r="A25010">
        <v>6</v>
      </c>
      <c r="B25010" t="str">
        <f t="shared" si="390"/>
        <v>6---45</v>
      </c>
      <c r="C25010" t="s">
        <v>5970</v>
      </c>
      <c r="D25010" t="s">
        <v>999</v>
      </c>
      <c r="E25010">
        <v>45</v>
      </c>
    </row>
    <row r="25011" spans="1:5" ht="13.5" customHeight="1">
      <c r="A25011">
        <v>6</v>
      </c>
      <c r="B25011" t="str">
        <f t="shared" si="390"/>
        <v>6---46</v>
      </c>
      <c r="C25011" t="s">
        <v>5917</v>
      </c>
      <c r="D25011" t="s">
        <v>789</v>
      </c>
      <c r="E25011">
        <v>46</v>
      </c>
    </row>
    <row r="25012" spans="1:5" ht="13.5" customHeight="1">
      <c r="A25012">
        <v>6</v>
      </c>
      <c r="B25012" t="str">
        <f t="shared" si="390"/>
        <v>6---47</v>
      </c>
      <c r="C25012" t="s">
        <v>5918</v>
      </c>
      <c r="D25012" t="s">
        <v>770</v>
      </c>
      <c r="E25012">
        <v>47</v>
      </c>
    </row>
    <row r="25013" spans="1:5" ht="13.5" customHeight="1">
      <c r="A25013">
        <v>6</v>
      </c>
      <c r="B25013" t="str">
        <f t="shared" si="390"/>
        <v>6---48</v>
      </c>
      <c r="C25013" t="s">
        <v>5962</v>
      </c>
      <c r="D25013" t="s">
        <v>1174</v>
      </c>
      <c r="E25013">
        <v>48</v>
      </c>
    </row>
    <row r="25014" spans="1:5" ht="13.5" customHeight="1">
      <c r="A25014">
        <v>6</v>
      </c>
      <c r="B25014" t="str">
        <f t="shared" si="390"/>
        <v>6---49</v>
      </c>
      <c r="C25014" t="s">
        <v>5963</v>
      </c>
      <c r="D25014" t="s">
        <v>937</v>
      </c>
      <c r="E25014">
        <v>49</v>
      </c>
    </row>
    <row r="25015" spans="1:5" ht="13.5" customHeight="1">
      <c r="A25015">
        <v>6</v>
      </c>
      <c r="B25015" t="str">
        <f t="shared" si="390"/>
        <v>6---50</v>
      </c>
      <c r="C25015" t="s">
        <v>5933</v>
      </c>
      <c r="D25015" t="s">
        <v>855</v>
      </c>
      <c r="E25015">
        <v>50</v>
      </c>
    </row>
    <row r="25016" spans="1:5" ht="13.5" customHeight="1">
      <c r="A25016">
        <v>6</v>
      </c>
      <c r="B25016" t="str">
        <f t="shared" si="390"/>
        <v>6---51</v>
      </c>
      <c r="C25016" t="s">
        <v>5994</v>
      </c>
      <c r="D25016" t="s">
        <v>984</v>
      </c>
      <c r="E25016">
        <v>51</v>
      </c>
    </row>
    <row r="25017" spans="1:5" ht="13.5" customHeight="1">
      <c r="A25017">
        <v>6</v>
      </c>
      <c r="B25017" t="str">
        <f t="shared" si="390"/>
        <v>6---52</v>
      </c>
      <c r="C25017" t="s">
        <v>5940</v>
      </c>
      <c r="D25017" t="s">
        <v>1310</v>
      </c>
      <c r="E25017">
        <v>52</v>
      </c>
    </row>
    <row r="25018" spans="1:5" ht="13.5" customHeight="1">
      <c r="A25018">
        <v>6</v>
      </c>
      <c r="B25018" t="str">
        <f t="shared" si="390"/>
        <v>6---53</v>
      </c>
      <c r="C25018" t="s">
        <v>5934</v>
      </c>
      <c r="D25018" t="s">
        <v>829</v>
      </c>
      <c r="E25018">
        <v>53</v>
      </c>
    </row>
    <row r="25019" spans="1:5" ht="13.5" customHeight="1">
      <c r="A25019">
        <v>6</v>
      </c>
      <c r="B25019" t="str">
        <f t="shared" si="390"/>
        <v>6---54</v>
      </c>
      <c r="C25019" t="s">
        <v>6003</v>
      </c>
      <c r="D25019" t="s">
        <v>1016</v>
      </c>
      <c r="E25019">
        <v>54</v>
      </c>
    </row>
    <row r="25020" spans="1:5" ht="13.5" customHeight="1">
      <c r="A25020">
        <v>6</v>
      </c>
      <c r="B25020" t="str">
        <f t="shared" si="390"/>
        <v>6---55</v>
      </c>
      <c r="C25020" t="s">
        <v>5937</v>
      </c>
      <c r="D25020" t="s">
        <v>849</v>
      </c>
      <c r="E25020">
        <v>55</v>
      </c>
    </row>
    <row r="25021" spans="1:5" ht="13.5" customHeight="1">
      <c r="A25021">
        <v>6</v>
      </c>
      <c r="B25021" t="str">
        <f t="shared" si="390"/>
        <v>6---56</v>
      </c>
      <c r="C25021" t="s">
        <v>5941</v>
      </c>
      <c r="D25021" t="s">
        <v>861</v>
      </c>
      <c r="E25021">
        <v>56</v>
      </c>
    </row>
    <row r="25022" spans="1:5" ht="13.5" customHeight="1">
      <c r="A25022">
        <v>6</v>
      </c>
      <c r="B25022" t="str">
        <f t="shared" si="390"/>
        <v>6---57</v>
      </c>
      <c r="C25022" t="s">
        <v>5954</v>
      </c>
      <c r="D25022" t="s">
        <v>1166</v>
      </c>
      <c r="E25022">
        <v>57</v>
      </c>
    </row>
    <row r="25023" spans="1:5" ht="13.5" customHeight="1">
      <c r="A25023">
        <v>6</v>
      </c>
      <c r="B25023" t="str">
        <f t="shared" si="390"/>
        <v>6---58</v>
      </c>
      <c r="C25023" t="s">
        <v>5995</v>
      </c>
      <c r="D25023" t="s">
        <v>1038</v>
      </c>
      <c r="E25023">
        <v>58</v>
      </c>
    </row>
    <row r="25024" spans="1:5" ht="13.5" customHeight="1">
      <c r="A25024">
        <v>6</v>
      </c>
      <c r="B25024" t="str">
        <f t="shared" si="390"/>
        <v>6---59</v>
      </c>
      <c r="C25024" t="s">
        <v>5991</v>
      </c>
      <c r="D25024" t="s">
        <v>1092</v>
      </c>
      <c r="E25024">
        <v>59</v>
      </c>
    </row>
    <row r="25025" spans="1:5" ht="13.5" customHeight="1">
      <c r="A25025">
        <v>6</v>
      </c>
      <c r="B25025" t="str">
        <f t="shared" si="390"/>
        <v>6---60</v>
      </c>
      <c r="C25025" t="s">
        <v>5974</v>
      </c>
      <c r="D25025" t="s">
        <v>1049</v>
      </c>
      <c r="E25025">
        <v>60</v>
      </c>
    </row>
    <row r="25026" spans="1:5" ht="13.5" customHeight="1">
      <c r="A25026">
        <v>6</v>
      </c>
      <c r="B25026" t="str">
        <f t="shared" si="390"/>
        <v>6---61</v>
      </c>
      <c r="C25026" t="s">
        <v>5981</v>
      </c>
      <c r="D25026" t="s">
        <v>1225</v>
      </c>
      <c r="E25026">
        <v>61</v>
      </c>
    </row>
    <row r="25027" spans="1:5" ht="13.5" customHeight="1">
      <c r="A25027">
        <v>6</v>
      </c>
      <c r="B25027" t="str">
        <f t="shared" ref="B25027:B25090" si="391">A25027&amp;"---"&amp;E25027</f>
        <v>6---62</v>
      </c>
      <c r="C25027" t="s">
        <v>5924</v>
      </c>
      <c r="D25027" t="s">
        <v>726</v>
      </c>
      <c r="E25027">
        <v>62</v>
      </c>
    </row>
    <row r="25028" spans="1:5" ht="13.5" customHeight="1">
      <c r="A25028">
        <v>7</v>
      </c>
      <c r="B25028" t="str">
        <f t="shared" si="391"/>
        <v>7---1</v>
      </c>
      <c r="C25028" t="s">
        <v>4216</v>
      </c>
      <c r="D25028" t="s">
        <v>1119</v>
      </c>
      <c r="E25028">
        <v>1</v>
      </c>
    </row>
    <row r="25029" spans="1:5" ht="13.5" customHeight="1">
      <c r="A25029">
        <v>7</v>
      </c>
      <c r="B25029" t="str">
        <f t="shared" si="391"/>
        <v>7---2</v>
      </c>
      <c r="C25029" t="s">
        <v>4216</v>
      </c>
      <c r="D25029" t="s">
        <v>714</v>
      </c>
      <c r="E25029">
        <v>2</v>
      </c>
    </row>
    <row r="25030" spans="1:5" ht="13.5" customHeight="1">
      <c r="A25030">
        <v>7</v>
      </c>
      <c r="B25030" t="str">
        <f t="shared" si="391"/>
        <v>7---3</v>
      </c>
      <c r="C25030" t="s">
        <v>4279</v>
      </c>
      <c r="D25030" t="s">
        <v>873</v>
      </c>
      <c r="E25030">
        <v>3</v>
      </c>
    </row>
    <row r="25031" spans="1:5" ht="13.5" customHeight="1">
      <c r="A25031">
        <v>7</v>
      </c>
      <c r="B25031" t="str">
        <f t="shared" si="391"/>
        <v>7---4</v>
      </c>
      <c r="C25031" t="s">
        <v>4269</v>
      </c>
      <c r="D25031" t="s">
        <v>1291</v>
      </c>
      <c r="E25031">
        <v>4</v>
      </c>
    </row>
    <row r="25032" spans="1:5" ht="13.5" customHeight="1">
      <c r="A25032">
        <v>7</v>
      </c>
      <c r="B25032" t="str">
        <f t="shared" si="391"/>
        <v>7---5</v>
      </c>
      <c r="C25032" t="s">
        <v>4271</v>
      </c>
      <c r="D25032" t="s">
        <v>877</v>
      </c>
      <c r="E25032">
        <v>5</v>
      </c>
    </row>
    <row r="25033" spans="1:5" ht="13.5" customHeight="1">
      <c r="A25033">
        <v>7</v>
      </c>
      <c r="B25033" t="str">
        <f t="shared" si="391"/>
        <v>7---6</v>
      </c>
      <c r="C25033" t="s">
        <v>4243</v>
      </c>
      <c r="D25033" t="s">
        <v>1351</v>
      </c>
      <c r="E25033">
        <v>6</v>
      </c>
    </row>
    <row r="25034" spans="1:5" ht="13.5" customHeight="1">
      <c r="A25034">
        <v>7</v>
      </c>
      <c r="B25034" t="str">
        <f t="shared" si="391"/>
        <v>7---7</v>
      </c>
      <c r="C25034" t="s">
        <v>4228</v>
      </c>
      <c r="D25034" t="s">
        <v>982</v>
      </c>
      <c r="E25034">
        <v>7</v>
      </c>
    </row>
    <row r="25035" spans="1:5" ht="13.5" customHeight="1">
      <c r="A25035">
        <v>7</v>
      </c>
      <c r="B25035" t="str">
        <f t="shared" si="391"/>
        <v>7---8</v>
      </c>
      <c r="C25035" t="s">
        <v>4268</v>
      </c>
      <c r="D25035" t="s">
        <v>949</v>
      </c>
      <c r="E25035">
        <v>8</v>
      </c>
    </row>
    <row r="25036" spans="1:5" ht="13.5" customHeight="1">
      <c r="A25036">
        <v>7</v>
      </c>
      <c r="B25036" t="str">
        <f t="shared" si="391"/>
        <v>7---9</v>
      </c>
      <c r="C25036" t="s">
        <v>4230</v>
      </c>
      <c r="D25036" t="s">
        <v>1358</v>
      </c>
      <c r="E25036">
        <v>9</v>
      </c>
    </row>
    <row r="25037" spans="1:5" ht="13.5" customHeight="1">
      <c r="A25037">
        <v>7</v>
      </c>
      <c r="B25037" t="str">
        <f t="shared" si="391"/>
        <v>7---10</v>
      </c>
      <c r="C25037" t="s">
        <v>4244</v>
      </c>
      <c r="D25037" t="s">
        <v>1189</v>
      </c>
      <c r="E25037">
        <v>10</v>
      </c>
    </row>
    <row r="25038" spans="1:5" ht="13.5" customHeight="1">
      <c r="A25038">
        <v>7</v>
      </c>
      <c r="B25038" t="str">
        <f t="shared" si="391"/>
        <v>7---11</v>
      </c>
      <c r="C25038" t="s">
        <v>4231</v>
      </c>
      <c r="D25038" t="s">
        <v>880</v>
      </c>
      <c r="E25038">
        <v>11</v>
      </c>
    </row>
    <row r="25039" spans="1:5" ht="13.5" customHeight="1">
      <c r="A25039">
        <v>7</v>
      </c>
      <c r="B25039" t="str">
        <f t="shared" si="391"/>
        <v>7---12</v>
      </c>
      <c r="C25039" t="s">
        <v>5911</v>
      </c>
      <c r="D25039" t="s">
        <v>909</v>
      </c>
      <c r="E25039">
        <v>12</v>
      </c>
    </row>
    <row r="25040" spans="1:5" ht="13.5" customHeight="1">
      <c r="A25040">
        <v>7</v>
      </c>
      <c r="B25040" t="str">
        <f t="shared" si="391"/>
        <v>7---13</v>
      </c>
      <c r="C25040" t="s">
        <v>5911</v>
      </c>
      <c r="D25040" t="s">
        <v>748</v>
      </c>
      <c r="E25040">
        <v>13</v>
      </c>
    </row>
    <row r="25041" spans="1:5" ht="13.5" customHeight="1">
      <c r="A25041">
        <v>7</v>
      </c>
      <c r="B25041" t="str">
        <f t="shared" si="391"/>
        <v>7---14</v>
      </c>
      <c r="C25041" t="s">
        <v>5911</v>
      </c>
      <c r="D25041" t="s">
        <v>908</v>
      </c>
      <c r="E25041">
        <v>14</v>
      </c>
    </row>
    <row r="25042" spans="1:5" ht="13.5" customHeight="1">
      <c r="A25042">
        <v>7</v>
      </c>
      <c r="B25042" t="str">
        <f t="shared" si="391"/>
        <v>7---15</v>
      </c>
      <c r="C25042" t="s">
        <v>5911</v>
      </c>
      <c r="D25042" t="s">
        <v>900</v>
      </c>
      <c r="E25042">
        <v>15</v>
      </c>
    </row>
    <row r="25043" spans="1:5" ht="13.5" customHeight="1">
      <c r="A25043">
        <v>7</v>
      </c>
      <c r="B25043" t="str">
        <f t="shared" si="391"/>
        <v>7---16</v>
      </c>
      <c r="C25043" t="s">
        <v>5911</v>
      </c>
      <c r="D25043" t="s">
        <v>899</v>
      </c>
      <c r="E25043">
        <v>16</v>
      </c>
    </row>
    <row r="25044" spans="1:5" ht="13.5" customHeight="1">
      <c r="A25044">
        <v>7</v>
      </c>
      <c r="B25044" t="str">
        <f t="shared" si="391"/>
        <v>7---17</v>
      </c>
      <c r="C25044" t="s">
        <v>5911</v>
      </c>
      <c r="D25044" t="s">
        <v>1153</v>
      </c>
      <c r="E25044">
        <v>17</v>
      </c>
    </row>
    <row r="25045" spans="1:5" ht="13.5" customHeight="1">
      <c r="A25045">
        <v>7</v>
      </c>
      <c r="B25045" t="str">
        <f t="shared" si="391"/>
        <v>7---18</v>
      </c>
      <c r="C25045" t="s">
        <v>5911</v>
      </c>
      <c r="D25045" t="s">
        <v>963</v>
      </c>
      <c r="E25045">
        <v>18</v>
      </c>
    </row>
    <row r="25046" spans="1:5" ht="13.5" customHeight="1">
      <c r="A25046">
        <v>7</v>
      </c>
      <c r="B25046" t="str">
        <f t="shared" si="391"/>
        <v>7---19</v>
      </c>
      <c r="C25046" t="s">
        <v>739</v>
      </c>
      <c r="D25046" t="s">
        <v>736</v>
      </c>
      <c r="E25046">
        <v>19</v>
      </c>
    </row>
    <row r="25047" spans="1:5" ht="13.5" customHeight="1">
      <c r="A25047">
        <v>7</v>
      </c>
      <c r="B25047" t="str">
        <f t="shared" si="391"/>
        <v>7---20</v>
      </c>
      <c r="C25047" t="s">
        <v>888</v>
      </c>
      <c r="D25047" t="s">
        <v>1073</v>
      </c>
      <c r="E25047">
        <v>20</v>
      </c>
    </row>
    <row r="25048" spans="1:5" ht="13.5" customHeight="1">
      <c r="A25048">
        <v>7</v>
      </c>
      <c r="B25048" t="str">
        <f t="shared" si="391"/>
        <v>7---21</v>
      </c>
      <c r="C25048" t="s">
        <v>858</v>
      </c>
      <c r="D25048" t="s">
        <v>740</v>
      </c>
      <c r="E25048">
        <v>21</v>
      </c>
    </row>
    <row r="25049" spans="1:5" ht="13.5" customHeight="1">
      <c r="A25049">
        <v>7</v>
      </c>
      <c r="B25049" t="str">
        <f t="shared" si="391"/>
        <v>7---22</v>
      </c>
      <c r="C25049" t="s">
        <v>743</v>
      </c>
      <c r="D25049" t="s">
        <v>754</v>
      </c>
      <c r="E25049">
        <v>22</v>
      </c>
    </row>
    <row r="25050" spans="1:5" ht="13.5" customHeight="1">
      <c r="A25050">
        <v>7</v>
      </c>
      <c r="B25050" t="str">
        <f t="shared" si="391"/>
        <v>7---23</v>
      </c>
      <c r="C25050" t="s">
        <v>987</v>
      </c>
      <c r="D25050" t="s">
        <v>1263</v>
      </c>
      <c r="E25050">
        <v>23</v>
      </c>
    </row>
    <row r="25051" spans="1:5" ht="13.5" customHeight="1">
      <c r="A25051">
        <v>7</v>
      </c>
      <c r="B25051" t="str">
        <f t="shared" si="391"/>
        <v>7---24</v>
      </c>
      <c r="C25051" t="s">
        <v>989</v>
      </c>
      <c r="D25051" t="s">
        <v>738</v>
      </c>
      <c r="E25051">
        <v>24</v>
      </c>
    </row>
    <row r="25052" spans="1:5" ht="13.5" customHeight="1">
      <c r="A25052">
        <v>7</v>
      </c>
      <c r="B25052" t="str">
        <f t="shared" si="391"/>
        <v>7---25</v>
      </c>
      <c r="C25052" t="s">
        <v>819</v>
      </c>
      <c r="D25052" t="s">
        <v>756</v>
      </c>
      <c r="E25052">
        <v>25</v>
      </c>
    </row>
    <row r="25053" spans="1:5" ht="13.5" customHeight="1">
      <c r="A25053">
        <v>7</v>
      </c>
      <c r="B25053" t="str">
        <f t="shared" si="391"/>
        <v>7---26</v>
      </c>
      <c r="C25053" t="s">
        <v>1074</v>
      </c>
      <c r="D25053" t="s">
        <v>880</v>
      </c>
      <c r="E25053">
        <v>26</v>
      </c>
    </row>
    <row r="25054" spans="1:5" ht="13.5" customHeight="1">
      <c r="A25054">
        <v>7</v>
      </c>
      <c r="B25054" t="str">
        <f t="shared" si="391"/>
        <v>7---27</v>
      </c>
      <c r="C25054" t="s">
        <v>751</v>
      </c>
      <c r="D25054" t="s">
        <v>1281</v>
      </c>
      <c r="E25054">
        <v>27</v>
      </c>
    </row>
    <row r="25055" spans="1:5" ht="13.5" customHeight="1">
      <c r="A25055">
        <v>7</v>
      </c>
      <c r="B25055" t="str">
        <f t="shared" si="391"/>
        <v>7---28</v>
      </c>
      <c r="C25055" t="s">
        <v>824</v>
      </c>
      <c r="D25055" t="s">
        <v>752</v>
      </c>
      <c r="E25055">
        <v>28</v>
      </c>
    </row>
    <row r="25056" spans="1:5" ht="13.5" customHeight="1">
      <c r="A25056">
        <v>7</v>
      </c>
      <c r="B25056" t="str">
        <f t="shared" si="391"/>
        <v>7---29</v>
      </c>
      <c r="C25056" t="s">
        <v>826</v>
      </c>
      <c r="D25056" t="s">
        <v>1079</v>
      </c>
      <c r="E25056">
        <v>29</v>
      </c>
    </row>
    <row r="25057" spans="1:5" ht="13.5" customHeight="1">
      <c r="A25057">
        <v>7</v>
      </c>
      <c r="B25057" t="str">
        <f t="shared" si="391"/>
        <v>7---30</v>
      </c>
      <c r="C25057" t="s">
        <v>757</v>
      </c>
      <c r="D25057" t="s">
        <v>1272</v>
      </c>
      <c r="E25057">
        <v>30</v>
      </c>
    </row>
    <row r="25058" spans="1:5" ht="13.5" customHeight="1">
      <c r="A25058">
        <v>7</v>
      </c>
      <c r="B25058" t="str">
        <f t="shared" si="391"/>
        <v>7---31</v>
      </c>
      <c r="C25058" t="s">
        <v>940</v>
      </c>
      <c r="D25058" t="s">
        <v>1239</v>
      </c>
      <c r="E25058">
        <v>31</v>
      </c>
    </row>
    <row r="25059" spans="1:5" ht="13.5" customHeight="1">
      <c r="A25059">
        <v>7</v>
      </c>
      <c r="B25059" t="str">
        <f t="shared" si="391"/>
        <v>7---32</v>
      </c>
      <c r="C25059" t="s">
        <v>862</v>
      </c>
      <c r="D25059" t="s">
        <v>1261</v>
      </c>
      <c r="E25059">
        <v>32</v>
      </c>
    </row>
    <row r="25060" spans="1:5" ht="13.5" customHeight="1">
      <c r="A25060">
        <v>7</v>
      </c>
      <c r="B25060" t="str">
        <f t="shared" si="391"/>
        <v>7---33</v>
      </c>
      <c r="C25060" t="s">
        <v>763</v>
      </c>
      <c r="D25060" t="s">
        <v>1086</v>
      </c>
      <c r="E25060">
        <v>33</v>
      </c>
    </row>
    <row r="25061" spans="1:5" ht="13.5" customHeight="1">
      <c r="A25061">
        <v>7</v>
      </c>
      <c r="B25061" t="str">
        <f t="shared" si="391"/>
        <v>7---34</v>
      </c>
      <c r="C25061" t="s">
        <v>832</v>
      </c>
      <c r="D25061" t="s">
        <v>949</v>
      </c>
      <c r="E25061">
        <v>34</v>
      </c>
    </row>
    <row r="25062" spans="1:5" ht="13.5" customHeight="1">
      <c r="A25062">
        <v>7</v>
      </c>
      <c r="B25062" t="str">
        <f t="shared" si="391"/>
        <v>7---35</v>
      </c>
      <c r="C25062" t="s">
        <v>868</v>
      </c>
      <c r="D25062" t="s">
        <v>758</v>
      </c>
      <c r="E25062">
        <v>35</v>
      </c>
    </row>
    <row r="25063" spans="1:5" ht="13.5" customHeight="1">
      <c r="A25063">
        <v>7</v>
      </c>
      <c r="B25063" t="str">
        <f t="shared" si="391"/>
        <v>7---36</v>
      </c>
      <c r="C25063" t="s">
        <v>5946</v>
      </c>
      <c r="D25063" t="s">
        <v>893</v>
      </c>
      <c r="E25063">
        <v>36</v>
      </c>
    </row>
    <row r="25064" spans="1:5" ht="13.5" customHeight="1">
      <c r="A25064">
        <v>7</v>
      </c>
      <c r="B25064" t="str">
        <f t="shared" si="391"/>
        <v>7---37</v>
      </c>
      <c r="C25064" t="s">
        <v>5915</v>
      </c>
      <c r="D25064" t="s">
        <v>772</v>
      </c>
      <c r="E25064">
        <v>37</v>
      </c>
    </row>
    <row r="25065" spans="1:5" ht="13.5" customHeight="1">
      <c r="A25065">
        <v>7</v>
      </c>
      <c r="B25065" t="str">
        <f t="shared" si="391"/>
        <v>7---38</v>
      </c>
      <c r="C25065" t="s">
        <v>5917</v>
      </c>
      <c r="D25065" t="s">
        <v>789</v>
      </c>
      <c r="E25065">
        <v>38</v>
      </c>
    </row>
    <row r="25066" spans="1:5" ht="13.5" customHeight="1">
      <c r="A25066">
        <v>7</v>
      </c>
      <c r="B25066" t="str">
        <f t="shared" si="391"/>
        <v>7---39</v>
      </c>
      <c r="C25066" t="s">
        <v>5918</v>
      </c>
      <c r="D25066" t="s">
        <v>770</v>
      </c>
      <c r="E25066">
        <v>39</v>
      </c>
    </row>
    <row r="25067" spans="1:5" ht="13.5" customHeight="1">
      <c r="A25067">
        <v>7</v>
      </c>
      <c r="B25067" t="str">
        <f t="shared" si="391"/>
        <v>7---40</v>
      </c>
      <c r="C25067" t="s">
        <v>5962</v>
      </c>
      <c r="D25067" t="s">
        <v>1174</v>
      </c>
      <c r="E25067">
        <v>40</v>
      </c>
    </row>
    <row r="25068" spans="1:5" ht="13.5" customHeight="1">
      <c r="A25068">
        <v>7</v>
      </c>
      <c r="B25068" t="str">
        <f t="shared" si="391"/>
        <v>7---41</v>
      </c>
      <c r="C25068" t="s">
        <v>5950</v>
      </c>
      <c r="D25068" t="s">
        <v>906</v>
      </c>
      <c r="E25068">
        <v>41</v>
      </c>
    </row>
    <row r="25069" spans="1:5" ht="13.5" customHeight="1">
      <c r="A25069">
        <v>7</v>
      </c>
      <c r="B25069" t="str">
        <f t="shared" si="391"/>
        <v>7---42</v>
      </c>
      <c r="C25069" t="s">
        <v>5924</v>
      </c>
      <c r="D25069" t="s">
        <v>726</v>
      </c>
      <c r="E25069">
        <v>42</v>
      </c>
    </row>
    <row r="25070" spans="1:5" ht="13.5" customHeight="1">
      <c r="A25070">
        <v>7</v>
      </c>
      <c r="B25070" t="str">
        <f t="shared" si="391"/>
        <v>7---43</v>
      </c>
      <c r="C25070" t="s">
        <v>5958</v>
      </c>
      <c r="D25070" t="s">
        <v>1358</v>
      </c>
      <c r="E25070">
        <v>43</v>
      </c>
    </row>
    <row r="25071" spans="1:5" ht="13.5" customHeight="1">
      <c r="A25071">
        <v>8</v>
      </c>
      <c r="B25071" t="str">
        <f t="shared" si="391"/>
        <v>8---1</v>
      </c>
      <c r="C25071" t="s">
        <v>4216</v>
      </c>
      <c r="D25071" t="s">
        <v>1119</v>
      </c>
      <c r="E25071">
        <v>1</v>
      </c>
    </row>
    <row r="25072" spans="1:5" ht="13.5" customHeight="1">
      <c r="A25072">
        <v>8</v>
      </c>
      <c r="B25072" t="str">
        <f t="shared" si="391"/>
        <v>8---2</v>
      </c>
      <c r="C25072" t="s">
        <v>4216</v>
      </c>
      <c r="D25072" t="s">
        <v>714</v>
      </c>
      <c r="E25072">
        <v>2</v>
      </c>
    </row>
    <row r="25073" spans="1:5" ht="13.5" customHeight="1">
      <c r="A25073">
        <v>8</v>
      </c>
      <c r="B25073" t="str">
        <f t="shared" si="391"/>
        <v>8---3</v>
      </c>
      <c r="C25073" t="s">
        <v>4216</v>
      </c>
      <c r="D25073" t="s">
        <v>873</v>
      </c>
      <c r="E25073">
        <v>3</v>
      </c>
    </row>
    <row r="25074" spans="1:5" ht="13.5" customHeight="1">
      <c r="A25074">
        <v>8</v>
      </c>
      <c r="B25074" t="str">
        <f t="shared" si="391"/>
        <v>8---4</v>
      </c>
      <c r="C25074" t="s">
        <v>4216</v>
      </c>
      <c r="D25074" t="s">
        <v>1291</v>
      </c>
      <c r="E25074">
        <v>4</v>
      </c>
    </row>
    <row r="25075" spans="1:5" ht="13.5" customHeight="1">
      <c r="A25075">
        <v>8</v>
      </c>
      <c r="B25075" t="str">
        <f t="shared" si="391"/>
        <v>8---5</v>
      </c>
      <c r="C25075" t="s">
        <v>4271</v>
      </c>
      <c r="D25075" t="s">
        <v>877</v>
      </c>
      <c r="E25075">
        <v>5</v>
      </c>
    </row>
    <row r="25076" spans="1:5" ht="13.5" customHeight="1">
      <c r="A25076">
        <v>8</v>
      </c>
      <c r="B25076" t="str">
        <f t="shared" si="391"/>
        <v>8---6</v>
      </c>
      <c r="C25076" t="s">
        <v>4221</v>
      </c>
      <c r="D25076" t="s">
        <v>1351</v>
      </c>
      <c r="E25076">
        <v>6</v>
      </c>
    </row>
    <row r="25077" spans="1:5" ht="13.5" customHeight="1">
      <c r="A25077">
        <v>8</v>
      </c>
      <c r="B25077" t="str">
        <f t="shared" si="391"/>
        <v>8---7</v>
      </c>
      <c r="C25077" t="s">
        <v>4268</v>
      </c>
      <c r="D25077" t="s">
        <v>982</v>
      </c>
      <c r="E25077">
        <v>7</v>
      </c>
    </row>
    <row r="25078" spans="1:5" ht="13.5" customHeight="1">
      <c r="A25078">
        <v>8</v>
      </c>
      <c r="B25078" t="str">
        <f t="shared" si="391"/>
        <v>8---8</v>
      </c>
      <c r="C25078" t="s">
        <v>4276</v>
      </c>
      <c r="D25078" t="s">
        <v>949</v>
      </c>
      <c r="E25078">
        <v>8</v>
      </c>
    </row>
    <row r="25079" spans="1:5" ht="13.5" customHeight="1">
      <c r="A25079">
        <v>8</v>
      </c>
      <c r="B25079" t="str">
        <f t="shared" si="391"/>
        <v>8---9</v>
      </c>
      <c r="C25079" t="s">
        <v>4231</v>
      </c>
      <c r="D25079" t="s">
        <v>1358</v>
      </c>
      <c r="E25079">
        <v>9</v>
      </c>
    </row>
    <row r="25080" spans="1:5" ht="13.5" customHeight="1">
      <c r="A25080">
        <v>8</v>
      </c>
      <c r="B25080" t="str">
        <f t="shared" si="391"/>
        <v>8---10</v>
      </c>
      <c r="C25080" t="s">
        <v>4264</v>
      </c>
      <c r="D25080" t="s">
        <v>1189</v>
      </c>
      <c r="E25080">
        <v>10</v>
      </c>
    </row>
    <row r="25081" spans="1:5" ht="13.5" customHeight="1">
      <c r="A25081">
        <v>8</v>
      </c>
      <c r="B25081" t="str">
        <f t="shared" si="391"/>
        <v>8---11</v>
      </c>
      <c r="C25081" t="s">
        <v>4272</v>
      </c>
      <c r="D25081" t="s">
        <v>880</v>
      </c>
      <c r="E25081">
        <v>11</v>
      </c>
    </row>
    <row r="25082" spans="1:5" ht="13.5" customHeight="1">
      <c r="A25082">
        <v>8</v>
      </c>
      <c r="B25082" t="str">
        <f t="shared" si="391"/>
        <v>8---12</v>
      </c>
      <c r="C25082" t="s">
        <v>739</v>
      </c>
      <c r="D25082" t="s">
        <v>736</v>
      </c>
      <c r="E25082">
        <v>12</v>
      </c>
    </row>
    <row r="25083" spans="1:5" ht="13.5" customHeight="1">
      <c r="A25083">
        <v>8</v>
      </c>
      <c r="B25083" t="str">
        <f t="shared" si="391"/>
        <v>8---13</v>
      </c>
      <c r="C25083" t="s">
        <v>888</v>
      </c>
      <c r="D25083" t="s">
        <v>1073</v>
      </c>
      <c r="E25083">
        <v>13</v>
      </c>
    </row>
    <row r="25084" spans="1:5" ht="13.5" customHeight="1">
      <c r="A25084">
        <v>8</v>
      </c>
      <c r="B25084" t="str">
        <f t="shared" si="391"/>
        <v>8---14</v>
      </c>
      <c r="C25084" t="s">
        <v>858</v>
      </c>
      <c r="D25084" t="s">
        <v>740</v>
      </c>
      <c r="E25084">
        <v>14</v>
      </c>
    </row>
    <row r="25085" spans="1:5" ht="13.5" customHeight="1">
      <c r="A25085">
        <v>8</v>
      </c>
      <c r="B25085" t="str">
        <f t="shared" si="391"/>
        <v>8---15</v>
      </c>
      <c r="C25085" t="s">
        <v>743</v>
      </c>
      <c r="D25085" t="s">
        <v>754</v>
      </c>
      <c r="E25085">
        <v>15</v>
      </c>
    </row>
    <row r="25086" spans="1:5" ht="13.5" customHeight="1">
      <c r="A25086">
        <v>8</v>
      </c>
      <c r="B25086" t="str">
        <f t="shared" si="391"/>
        <v>8---16</v>
      </c>
      <c r="C25086" t="s">
        <v>987</v>
      </c>
      <c r="D25086" t="s">
        <v>1263</v>
      </c>
      <c r="E25086">
        <v>16</v>
      </c>
    </row>
    <row r="25087" spans="1:5" ht="13.5" customHeight="1">
      <c r="A25087">
        <v>8</v>
      </c>
      <c r="B25087" t="str">
        <f t="shared" si="391"/>
        <v>8---17</v>
      </c>
      <c r="C25087" t="s">
        <v>989</v>
      </c>
      <c r="D25087" t="s">
        <v>738</v>
      </c>
      <c r="E25087">
        <v>17</v>
      </c>
    </row>
    <row r="25088" spans="1:5" ht="13.5" customHeight="1">
      <c r="A25088">
        <v>8</v>
      </c>
      <c r="B25088" t="str">
        <f t="shared" si="391"/>
        <v>8---18</v>
      </c>
      <c r="C25088" t="s">
        <v>819</v>
      </c>
      <c r="D25088" t="s">
        <v>756</v>
      </c>
      <c r="E25088">
        <v>18</v>
      </c>
    </row>
    <row r="25089" spans="1:5" ht="13.5" customHeight="1">
      <c r="A25089">
        <v>8</v>
      </c>
      <c r="B25089" t="str">
        <f t="shared" si="391"/>
        <v>8---19</v>
      </c>
      <c r="C25089" t="s">
        <v>1074</v>
      </c>
      <c r="D25089" t="s">
        <v>880</v>
      </c>
      <c r="E25089">
        <v>19</v>
      </c>
    </row>
    <row r="25090" spans="1:5" ht="13.5" customHeight="1">
      <c r="A25090">
        <v>8</v>
      </c>
      <c r="B25090" t="str">
        <f t="shared" si="391"/>
        <v>8---20</v>
      </c>
      <c r="C25090" t="s">
        <v>751</v>
      </c>
      <c r="D25090" t="s">
        <v>1281</v>
      </c>
      <c r="E25090">
        <v>20</v>
      </c>
    </row>
    <row r="25091" spans="1:5" ht="13.5" customHeight="1">
      <c r="A25091">
        <v>8</v>
      </c>
      <c r="B25091" t="str">
        <f t="shared" ref="B25091:B25154" si="392">A25091&amp;"---"&amp;E25091</f>
        <v>8---21</v>
      </c>
      <c r="C25091" t="s">
        <v>824</v>
      </c>
      <c r="D25091" t="s">
        <v>752</v>
      </c>
      <c r="E25091">
        <v>21</v>
      </c>
    </row>
    <row r="25092" spans="1:5" ht="13.5" customHeight="1">
      <c r="A25092">
        <v>8</v>
      </c>
      <c r="B25092" t="str">
        <f t="shared" si="392"/>
        <v>8---22</v>
      </c>
      <c r="C25092" t="s">
        <v>826</v>
      </c>
      <c r="D25092" t="s">
        <v>1079</v>
      </c>
      <c r="E25092">
        <v>22</v>
      </c>
    </row>
    <row r="25093" spans="1:5" ht="13.5" customHeight="1">
      <c r="A25093">
        <v>8</v>
      </c>
      <c r="B25093" t="str">
        <f t="shared" si="392"/>
        <v>8---23</v>
      </c>
      <c r="C25093" t="s">
        <v>757</v>
      </c>
      <c r="D25093" t="s">
        <v>1272</v>
      </c>
      <c r="E25093">
        <v>23</v>
      </c>
    </row>
    <row r="25094" spans="1:5" ht="13.5" customHeight="1">
      <c r="A25094">
        <v>8</v>
      </c>
      <c r="B25094" t="str">
        <f t="shared" si="392"/>
        <v>8---24</v>
      </c>
      <c r="C25094" t="s">
        <v>940</v>
      </c>
      <c r="D25094" t="s">
        <v>1239</v>
      </c>
      <c r="E25094">
        <v>24</v>
      </c>
    </row>
    <row r="25095" spans="1:5" ht="13.5" customHeight="1">
      <c r="A25095">
        <v>8</v>
      </c>
      <c r="B25095" t="str">
        <f t="shared" si="392"/>
        <v>8---25</v>
      </c>
      <c r="C25095" t="s">
        <v>862</v>
      </c>
      <c r="D25095" t="s">
        <v>1261</v>
      </c>
      <c r="E25095">
        <v>25</v>
      </c>
    </row>
    <row r="25096" spans="1:5" ht="13.5" customHeight="1">
      <c r="A25096">
        <v>8</v>
      </c>
      <c r="B25096" t="str">
        <f t="shared" si="392"/>
        <v>8---26</v>
      </c>
      <c r="C25096" t="s">
        <v>763</v>
      </c>
      <c r="D25096" t="s">
        <v>1086</v>
      </c>
      <c r="E25096">
        <v>26</v>
      </c>
    </row>
    <row r="25097" spans="1:5" ht="13.5" customHeight="1">
      <c r="A25097">
        <v>8</v>
      </c>
      <c r="B25097" t="str">
        <f t="shared" si="392"/>
        <v>8---27</v>
      </c>
      <c r="C25097" t="s">
        <v>832</v>
      </c>
      <c r="D25097" t="s">
        <v>949</v>
      </c>
      <c r="E25097">
        <v>27</v>
      </c>
    </row>
    <row r="25098" spans="1:5" ht="13.5" customHeight="1">
      <c r="A25098">
        <v>8</v>
      </c>
      <c r="B25098" t="str">
        <f t="shared" si="392"/>
        <v>8---28</v>
      </c>
      <c r="C25098" t="s">
        <v>866</v>
      </c>
      <c r="D25098" t="s">
        <v>831</v>
      </c>
      <c r="E25098">
        <v>28</v>
      </c>
    </row>
    <row r="25099" spans="1:5" ht="13.5" customHeight="1">
      <c r="A25099">
        <v>8</v>
      </c>
      <c r="B25099" t="str">
        <f t="shared" si="392"/>
        <v>8---29</v>
      </c>
      <c r="C25099" t="s">
        <v>868</v>
      </c>
      <c r="D25099" t="s">
        <v>758</v>
      </c>
      <c r="E25099">
        <v>29</v>
      </c>
    </row>
    <row r="25100" spans="1:5" ht="13.5" customHeight="1">
      <c r="A25100">
        <v>8</v>
      </c>
      <c r="B25100" t="str">
        <f t="shared" si="392"/>
        <v>8---30</v>
      </c>
      <c r="C25100" t="s">
        <v>5946</v>
      </c>
      <c r="D25100" t="s">
        <v>893</v>
      </c>
      <c r="E25100">
        <v>30</v>
      </c>
    </row>
    <row r="25101" spans="1:5" ht="13.5" customHeight="1">
      <c r="A25101">
        <v>8</v>
      </c>
      <c r="B25101" t="str">
        <f t="shared" si="392"/>
        <v>8---31</v>
      </c>
      <c r="C25101" t="s">
        <v>5915</v>
      </c>
      <c r="D25101" t="s">
        <v>772</v>
      </c>
      <c r="E25101">
        <v>31</v>
      </c>
    </row>
    <row r="25102" spans="1:5" ht="13.5" customHeight="1">
      <c r="A25102">
        <v>8</v>
      </c>
      <c r="B25102" t="str">
        <f t="shared" si="392"/>
        <v>8---32</v>
      </c>
      <c r="C25102" t="s">
        <v>5917</v>
      </c>
      <c r="D25102" t="s">
        <v>789</v>
      </c>
      <c r="E25102">
        <v>32</v>
      </c>
    </row>
    <row r="25103" spans="1:5" ht="13.5" customHeight="1">
      <c r="A25103">
        <v>8</v>
      </c>
      <c r="B25103" t="str">
        <f t="shared" si="392"/>
        <v>8---33</v>
      </c>
      <c r="C25103" t="s">
        <v>5918</v>
      </c>
      <c r="D25103" t="s">
        <v>770</v>
      </c>
      <c r="E25103">
        <v>33</v>
      </c>
    </row>
    <row r="25104" spans="1:5" ht="13.5" customHeight="1">
      <c r="A25104">
        <v>8</v>
      </c>
      <c r="B25104" t="str">
        <f t="shared" si="392"/>
        <v>8---34</v>
      </c>
      <c r="C25104" t="s">
        <v>5962</v>
      </c>
      <c r="D25104" t="s">
        <v>1174</v>
      </c>
      <c r="E25104">
        <v>34</v>
      </c>
    </row>
    <row r="25105" spans="1:5" ht="13.5" customHeight="1">
      <c r="A25105">
        <v>8</v>
      </c>
      <c r="B25105" t="str">
        <f t="shared" si="392"/>
        <v>8---35</v>
      </c>
      <c r="C25105" t="s">
        <v>5950</v>
      </c>
      <c r="D25105" t="s">
        <v>906</v>
      </c>
      <c r="E25105">
        <v>35</v>
      </c>
    </row>
    <row r="25106" spans="1:5" ht="13.5" customHeight="1">
      <c r="A25106">
        <v>8</v>
      </c>
      <c r="B25106" t="str">
        <f t="shared" si="392"/>
        <v>8---36</v>
      </c>
      <c r="C25106" t="s">
        <v>5924</v>
      </c>
      <c r="D25106" t="s">
        <v>726</v>
      </c>
      <c r="E25106">
        <v>36</v>
      </c>
    </row>
    <row r="25107" spans="1:5" ht="13.5" customHeight="1">
      <c r="A25107">
        <v>8</v>
      </c>
      <c r="B25107" t="str">
        <f t="shared" si="392"/>
        <v>8---37</v>
      </c>
      <c r="C25107" t="s">
        <v>5958</v>
      </c>
      <c r="D25107" t="s">
        <v>1358</v>
      </c>
      <c r="E25107">
        <v>37</v>
      </c>
    </row>
    <row r="25108" spans="1:5" ht="13.5" customHeight="1">
      <c r="A25108">
        <v>9</v>
      </c>
      <c r="B25108" t="str">
        <f t="shared" si="392"/>
        <v>9---1</v>
      </c>
      <c r="C25108" t="s">
        <v>4234</v>
      </c>
      <c r="D25108" t="s">
        <v>6173</v>
      </c>
      <c r="E25108">
        <v>1</v>
      </c>
    </row>
    <row r="25109" spans="1:5" ht="13.5" customHeight="1">
      <c r="A25109">
        <v>9</v>
      </c>
      <c r="B25109" t="str">
        <f t="shared" si="392"/>
        <v>9---2</v>
      </c>
      <c r="C25109" t="s">
        <v>4216</v>
      </c>
      <c r="D25109" t="s">
        <v>6173</v>
      </c>
      <c r="E25109">
        <v>2</v>
      </c>
    </row>
    <row r="25110" spans="1:5" ht="13.5" customHeight="1">
      <c r="A25110">
        <v>9</v>
      </c>
      <c r="B25110" t="str">
        <f t="shared" si="392"/>
        <v>9---3</v>
      </c>
      <c r="C25110" t="s">
        <v>4216</v>
      </c>
      <c r="D25110" t="s">
        <v>941</v>
      </c>
      <c r="E25110">
        <v>3</v>
      </c>
    </row>
    <row r="25111" spans="1:5" ht="13.5" customHeight="1">
      <c r="A25111">
        <v>9</v>
      </c>
      <c r="B25111" t="str">
        <f t="shared" si="392"/>
        <v>9---4</v>
      </c>
      <c r="C25111" t="s">
        <v>4216</v>
      </c>
      <c r="D25111" t="s">
        <v>1119</v>
      </c>
      <c r="E25111">
        <v>4</v>
      </c>
    </row>
    <row r="25112" spans="1:5" ht="13.5" customHeight="1">
      <c r="A25112">
        <v>9</v>
      </c>
      <c r="B25112" t="str">
        <f t="shared" si="392"/>
        <v>9---5</v>
      </c>
      <c r="C25112" t="s">
        <v>4216</v>
      </c>
      <c r="D25112" t="s">
        <v>714</v>
      </c>
      <c r="E25112">
        <v>5</v>
      </c>
    </row>
    <row r="25113" spans="1:5" ht="13.5" customHeight="1">
      <c r="A25113">
        <v>9</v>
      </c>
      <c r="B25113" t="str">
        <f t="shared" si="392"/>
        <v>9---6</v>
      </c>
      <c r="C25113" t="s">
        <v>4216</v>
      </c>
      <c r="D25113" t="s">
        <v>873</v>
      </c>
      <c r="E25113">
        <v>6</v>
      </c>
    </row>
    <row r="25114" spans="1:5" ht="13.5" customHeight="1">
      <c r="A25114">
        <v>9</v>
      </c>
      <c r="B25114" t="str">
        <f t="shared" si="392"/>
        <v>9---7</v>
      </c>
      <c r="C25114" t="s">
        <v>4216</v>
      </c>
      <c r="D25114" t="s">
        <v>1291</v>
      </c>
      <c r="E25114">
        <v>7</v>
      </c>
    </row>
    <row r="25115" spans="1:5" ht="13.5" customHeight="1">
      <c r="A25115">
        <v>9</v>
      </c>
      <c r="B25115" t="str">
        <f t="shared" si="392"/>
        <v>9---8</v>
      </c>
      <c r="C25115" t="s">
        <v>4271</v>
      </c>
      <c r="D25115" t="s">
        <v>877</v>
      </c>
      <c r="E25115">
        <v>8</v>
      </c>
    </row>
    <row r="25116" spans="1:5" ht="13.5" customHeight="1">
      <c r="A25116">
        <v>9</v>
      </c>
      <c r="B25116" t="str">
        <f t="shared" si="392"/>
        <v>9---9</v>
      </c>
      <c r="C25116" t="s">
        <v>4221</v>
      </c>
      <c r="D25116" t="s">
        <v>1351</v>
      </c>
      <c r="E25116">
        <v>9</v>
      </c>
    </row>
    <row r="25117" spans="1:5" ht="13.5" customHeight="1">
      <c r="A25117">
        <v>9</v>
      </c>
      <c r="B25117" t="str">
        <f t="shared" si="392"/>
        <v>9---10</v>
      </c>
      <c r="C25117" t="s">
        <v>4268</v>
      </c>
      <c r="D25117" t="s">
        <v>982</v>
      </c>
      <c r="E25117">
        <v>10</v>
      </c>
    </row>
    <row r="25118" spans="1:5" ht="13.5" customHeight="1">
      <c r="A25118">
        <v>9</v>
      </c>
      <c r="B25118" t="str">
        <f t="shared" si="392"/>
        <v>9---11</v>
      </c>
      <c r="C25118" t="s">
        <v>4276</v>
      </c>
      <c r="D25118" t="s">
        <v>949</v>
      </c>
      <c r="E25118">
        <v>11</v>
      </c>
    </row>
    <row r="25119" spans="1:5" ht="13.5" customHeight="1">
      <c r="A25119">
        <v>9</v>
      </c>
      <c r="B25119" t="str">
        <f t="shared" si="392"/>
        <v>9---12</v>
      </c>
      <c r="C25119" t="s">
        <v>4262</v>
      </c>
      <c r="D25119" t="s">
        <v>1358</v>
      </c>
      <c r="E25119">
        <v>12</v>
      </c>
    </row>
    <row r="25120" spans="1:5" ht="13.5" customHeight="1">
      <c r="A25120">
        <v>9</v>
      </c>
      <c r="B25120" t="str">
        <f t="shared" si="392"/>
        <v>9---13</v>
      </c>
      <c r="C25120" t="s">
        <v>4242</v>
      </c>
      <c r="D25120" t="s">
        <v>1189</v>
      </c>
      <c r="E25120">
        <v>13</v>
      </c>
    </row>
    <row r="25121" spans="1:5" ht="13.5" customHeight="1">
      <c r="A25121">
        <v>9</v>
      </c>
      <c r="B25121" t="str">
        <f t="shared" si="392"/>
        <v>9---14</v>
      </c>
      <c r="C25121" t="s">
        <v>4245</v>
      </c>
      <c r="D25121" t="s">
        <v>880</v>
      </c>
      <c r="E25121">
        <v>14</v>
      </c>
    </row>
    <row r="25122" spans="1:5" ht="13.5" customHeight="1">
      <c r="A25122">
        <v>9</v>
      </c>
      <c r="B25122" t="str">
        <f t="shared" si="392"/>
        <v>9---15</v>
      </c>
      <c r="C25122" t="s">
        <v>4249</v>
      </c>
      <c r="D25122" t="s">
        <v>881</v>
      </c>
      <c r="E25122">
        <v>15</v>
      </c>
    </row>
    <row r="25123" spans="1:5" ht="13.5" customHeight="1">
      <c r="A25123">
        <v>9</v>
      </c>
      <c r="B25123" t="str">
        <f t="shared" si="392"/>
        <v>9---16</v>
      </c>
      <c r="C25123" t="s">
        <v>1017</v>
      </c>
      <c r="D25123" t="s">
        <v>796</v>
      </c>
      <c r="E25123">
        <v>16</v>
      </c>
    </row>
    <row r="25124" spans="1:5" ht="13.5" customHeight="1">
      <c r="A25124">
        <v>9</v>
      </c>
      <c r="B25124" t="str">
        <f t="shared" si="392"/>
        <v>9---17</v>
      </c>
      <c r="C25124" t="s">
        <v>731</v>
      </c>
      <c r="D25124" t="s">
        <v>800</v>
      </c>
      <c r="E25124">
        <v>17</v>
      </c>
    </row>
    <row r="25125" spans="1:5" ht="13.5" customHeight="1">
      <c r="A25125">
        <v>9</v>
      </c>
      <c r="B25125" t="str">
        <f t="shared" si="392"/>
        <v>9---18</v>
      </c>
      <c r="C25125" t="s">
        <v>739</v>
      </c>
      <c r="D25125" t="s">
        <v>736</v>
      </c>
      <c r="E25125">
        <v>18</v>
      </c>
    </row>
    <row r="25126" spans="1:5" ht="13.5" customHeight="1">
      <c r="A25126">
        <v>9</v>
      </c>
      <c r="B25126" t="str">
        <f t="shared" si="392"/>
        <v>9---19</v>
      </c>
      <c r="C25126" t="s">
        <v>888</v>
      </c>
      <c r="D25126" t="s">
        <v>1073</v>
      </c>
      <c r="E25126">
        <v>19</v>
      </c>
    </row>
    <row r="25127" spans="1:5" ht="13.5" customHeight="1">
      <c r="A25127">
        <v>9</v>
      </c>
      <c r="B25127" t="str">
        <f t="shared" si="392"/>
        <v>9---20</v>
      </c>
      <c r="C25127" t="s">
        <v>858</v>
      </c>
      <c r="D25127" t="s">
        <v>740</v>
      </c>
      <c r="E25127">
        <v>20</v>
      </c>
    </row>
    <row r="25128" spans="1:5" ht="13.5" customHeight="1">
      <c r="A25128">
        <v>9</v>
      </c>
      <c r="B25128" t="str">
        <f t="shared" si="392"/>
        <v>9---21</v>
      </c>
      <c r="C25128" t="s">
        <v>743</v>
      </c>
      <c r="D25128" t="s">
        <v>754</v>
      </c>
      <c r="E25128">
        <v>21</v>
      </c>
    </row>
    <row r="25129" spans="1:5" ht="13.5" customHeight="1">
      <c r="A25129">
        <v>9</v>
      </c>
      <c r="B25129" t="str">
        <f t="shared" si="392"/>
        <v>9---22</v>
      </c>
      <c r="C25129" t="s">
        <v>987</v>
      </c>
      <c r="D25129" t="s">
        <v>1263</v>
      </c>
      <c r="E25129">
        <v>22</v>
      </c>
    </row>
    <row r="25130" spans="1:5" ht="13.5" customHeight="1">
      <c r="A25130">
        <v>9</v>
      </c>
      <c r="B25130" t="str">
        <f t="shared" si="392"/>
        <v>9---23</v>
      </c>
      <c r="C25130" t="s">
        <v>989</v>
      </c>
      <c r="D25130" t="s">
        <v>738</v>
      </c>
      <c r="E25130">
        <v>23</v>
      </c>
    </row>
    <row r="25131" spans="1:5" ht="13.5" customHeight="1">
      <c r="A25131">
        <v>9</v>
      </c>
      <c r="B25131" t="str">
        <f t="shared" si="392"/>
        <v>9---24</v>
      </c>
      <c r="C25131" t="s">
        <v>747</v>
      </c>
      <c r="D25131" t="s">
        <v>1154</v>
      </c>
      <c r="E25131">
        <v>24</v>
      </c>
    </row>
    <row r="25132" spans="1:5" ht="13.5" customHeight="1">
      <c r="A25132">
        <v>9</v>
      </c>
      <c r="B25132" t="str">
        <f t="shared" si="392"/>
        <v>9---25</v>
      </c>
      <c r="C25132" t="s">
        <v>819</v>
      </c>
      <c r="D25132" t="s">
        <v>756</v>
      </c>
      <c r="E25132">
        <v>25</v>
      </c>
    </row>
    <row r="25133" spans="1:5" ht="13.5" customHeight="1">
      <c r="A25133">
        <v>9</v>
      </c>
      <c r="B25133" t="str">
        <f t="shared" si="392"/>
        <v>9---26</v>
      </c>
      <c r="C25133" t="s">
        <v>1074</v>
      </c>
      <c r="D25133" t="s">
        <v>880</v>
      </c>
      <c r="E25133">
        <v>26</v>
      </c>
    </row>
    <row r="25134" spans="1:5" ht="13.5" customHeight="1">
      <c r="A25134">
        <v>9</v>
      </c>
      <c r="B25134" t="str">
        <f t="shared" si="392"/>
        <v>9---27</v>
      </c>
      <c r="C25134" t="s">
        <v>751</v>
      </c>
      <c r="D25134" t="s">
        <v>1281</v>
      </c>
      <c r="E25134">
        <v>27</v>
      </c>
    </row>
    <row r="25135" spans="1:5" ht="13.5" customHeight="1">
      <c r="A25135">
        <v>9</v>
      </c>
      <c r="B25135" t="str">
        <f t="shared" si="392"/>
        <v>9---28</v>
      </c>
      <c r="C25135" t="s">
        <v>824</v>
      </c>
      <c r="D25135" t="s">
        <v>752</v>
      </c>
      <c r="E25135">
        <v>28</v>
      </c>
    </row>
    <row r="25136" spans="1:5" ht="13.5" customHeight="1">
      <c r="A25136">
        <v>9</v>
      </c>
      <c r="B25136" t="str">
        <f t="shared" si="392"/>
        <v>9---29</v>
      </c>
      <c r="C25136" t="s">
        <v>826</v>
      </c>
      <c r="D25136" t="s">
        <v>1079</v>
      </c>
      <c r="E25136">
        <v>29</v>
      </c>
    </row>
    <row r="25137" spans="1:5" ht="13.5" customHeight="1">
      <c r="A25137">
        <v>9</v>
      </c>
      <c r="B25137" t="str">
        <f t="shared" si="392"/>
        <v>9---30</v>
      </c>
      <c r="C25137" t="s">
        <v>757</v>
      </c>
      <c r="D25137" t="s">
        <v>1272</v>
      </c>
      <c r="E25137">
        <v>30</v>
      </c>
    </row>
    <row r="25138" spans="1:5" ht="13.5" customHeight="1">
      <c r="A25138">
        <v>9</v>
      </c>
      <c r="B25138" t="str">
        <f t="shared" si="392"/>
        <v>9---31</v>
      </c>
      <c r="C25138" t="s">
        <v>940</v>
      </c>
      <c r="D25138" t="s">
        <v>1239</v>
      </c>
      <c r="E25138">
        <v>31</v>
      </c>
    </row>
    <row r="25139" spans="1:5" ht="13.5" customHeight="1">
      <c r="A25139">
        <v>9</v>
      </c>
      <c r="B25139" t="str">
        <f t="shared" si="392"/>
        <v>9---32</v>
      </c>
      <c r="C25139" t="s">
        <v>860</v>
      </c>
      <c r="D25139" t="s">
        <v>1099</v>
      </c>
      <c r="E25139">
        <v>32</v>
      </c>
    </row>
    <row r="25140" spans="1:5" ht="13.5" customHeight="1">
      <c r="A25140">
        <v>9</v>
      </c>
      <c r="B25140" t="str">
        <f t="shared" si="392"/>
        <v>9---33</v>
      </c>
      <c r="C25140" t="s">
        <v>862</v>
      </c>
      <c r="D25140" t="s">
        <v>1261</v>
      </c>
      <c r="E25140">
        <v>33</v>
      </c>
    </row>
    <row r="25141" spans="1:5" ht="13.5" customHeight="1">
      <c r="A25141">
        <v>9</v>
      </c>
      <c r="B25141" t="str">
        <f t="shared" si="392"/>
        <v>9---34</v>
      </c>
      <c r="C25141" t="s">
        <v>763</v>
      </c>
      <c r="D25141" t="s">
        <v>1086</v>
      </c>
      <c r="E25141">
        <v>34</v>
      </c>
    </row>
    <row r="25142" spans="1:5" ht="13.5" customHeight="1">
      <c r="A25142">
        <v>9</v>
      </c>
      <c r="B25142" t="str">
        <f t="shared" si="392"/>
        <v>9---35</v>
      </c>
      <c r="C25142" t="s">
        <v>832</v>
      </c>
      <c r="D25142" t="s">
        <v>949</v>
      </c>
      <c r="E25142">
        <v>35</v>
      </c>
    </row>
    <row r="25143" spans="1:5" ht="13.5" customHeight="1">
      <c r="A25143">
        <v>9</v>
      </c>
      <c r="B25143" t="str">
        <f t="shared" si="392"/>
        <v>9---36</v>
      </c>
      <c r="C25143" t="s">
        <v>866</v>
      </c>
      <c r="D25143" t="s">
        <v>831</v>
      </c>
      <c r="E25143">
        <v>36</v>
      </c>
    </row>
    <row r="25144" spans="1:5" ht="13.5" customHeight="1">
      <c r="A25144">
        <v>9</v>
      </c>
      <c r="B25144" t="str">
        <f t="shared" si="392"/>
        <v>9---37</v>
      </c>
      <c r="C25144" t="s">
        <v>868</v>
      </c>
      <c r="D25144" t="s">
        <v>758</v>
      </c>
      <c r="E25144">
        <v>37</v>
      </c>
    </row>
    <row r="25145" spans="1:5" ht="13.5" customHeight="1">
      <c r="A25145">
        <v>9</v>
      </c>
      <c r="B25145" t="str">
        <f t="shared" si="392"/>
        <v>9---38</v>
      </c>
      <c r="C25145" t="s">
        <v>803</v>
      </c>
      <c r="D25145" t="s">
        <v>941</v>
      </c>
      <c r="E25145">
        <v>38</v>
      </c>
    </row>
    <row r="25146" spans="1:5" ht="13.5" customHeight="1">
      <c r="A25146">
        <v>9</v>
      </c>
      <c r="B25146" t="str">
        <f t="shared" si="392"/>
        <v>9---39</v>
      </c>
      <c r="C25146" t="s">
        <v>1011</v>
      </c>
      <c r="D25146" t="s">
        <v>856</v>
      </c>
      <c r="E25146">
        <v>39</v>
      </c>
    </row>
    <row r="25147" spans="1:5" ht="13.5" customHeight="1">
      <c r="A25147">
        <v>9</v>
      </c>
      <c r="B25147" t="str">
        <f t="shared" si="392"/>
        <v>9---40</v>
      </c>
      <c r="C25147" t="s">
        <v>1134</v>
      </c>
      <c r="D25147" t="s">
        <v>6232</v>
      </c>
      <c r="E25147">
        <v>40</v>
      </c>
    </row>
    <row r="25148" spans="1:5" ht="13.5" customHeight="1">
      <c r="A25148">
        <v>9</v>
      </c>
      <c r="B25148" t="str">
        <f t="shared" si="392"/>
        <v>9---41</v>
      </c>
      <c r="C25148" t="s">
        <v>5912</v>
      </c>
      <c r="D25148" t="s">
        <v>764</v>
      </c>
      <c r="E25148">
        <v>41</v>
      </c>
    </row>
    <row r="25149" spans="1:5" ht="13.5" customHeight="1">
      <c r="A25149">
        <v>9</v>
      </c>
      <c r="B25149" t="str">
        <f t="shared" si="392"/>
        <v>9---42</v>
      </c>
      <c r="C25149" t="s">
        <v>5945</v>
      </c>
      <c r="D25149" t="s">
        <v>881</v>
      </c>
      <c r="E25149">
        <v>42</v>
      </c>
    </row>
    <row r="25150" spans="1:5" ht="13.5" customHeight="1">
      <c r="A25150">
        <v>9</v>
      </c>
      <c r="B25150" t="str">
        <f t="shared" si="392"/>
        <v>9---43</v>
      </c>
      <c r="C25150" t="s">
        <v>5946</v>
      </c>
      <c r="D25150" t="s">
        <v>893</v>
      </c>
      <c r="E25150">
        <v>43</v>
      </c>
    </row>
    <row r="25151" spans="1:5" ht="13.5" customHeight="1">
      <c r="A25151">
        <v>9</v>
      </c>
      <c r="B25151" t="str">
        <f t="shared" si="392"/>
        <v>9---44</v>
      </c>
      <c r="C25151" t="s">
        <v>5947</v>
      </c>
      <c r="D25151" t="s">
        <v>884</v>
      </c>
      <c r="E25151">
        <v>44</v>
      </c>
    </row>
    <row r="25152" spans="1:5" ht="13.5" customHeight="1">
      <c r="A25152">
        <v>9</v>
      </c>
      <c r="B25152" t="str">
        <f t="shared" si="392"/>
        <v>9---45</v>
      </c>
      <c r="C25152" t="s">
        <v>5948</v>
      </c>
      <c r="D25152" t="s">
        <v>886</v>
      </c>
      <c r="E25152">
        <v>45</v>
      </c>
    </row>
    <row r="25153" spans="1:5" ht="13.5" customHeight="1">
      <c r="A25153">
        <v>9</v>
      </c>
      <c r="B25153" t="str">
        <f t="shared" si="392"/>
        <v>9---46</v>
      </c>
      <c r="C25153" t="s">
        <v>5969</v>
      </c>
      <c r="D25153" t="s">
        <v>961</v>
      </c>
      <c r="E25153">
        <v>46</v>
      </c>
    </row>
    <row r="25154" spans="1:5" ht="13.5" customHeight="1">
      <c r="A25154">
        <v>9</v>
      </c>
      <c r="B25154" t="str">
        <f t="shared" si="392"/>
        <v>9---47</v>
      </c>
      <c r="C25154" t="s">
        <v>6001</v>
      </c>
      <c r="D25154" t="s">
        <v>956</v>
      </c>
      <c r="E25154">
        <v>47</v>
      </c>
    </row>
    <row r="25155" spans="1:5" ht="13.5" customHeight="1">
      <c r="A25155">
        <v>9</v>
      </c>
      <c r="B25155" t="str">
        <f t="shared" ref="B25155:B25218" si="393">A25155&amp;"---"&amp;E25155</f>
        <v>9---48</v>
      </c>
      <c r="C25155" t="s">
        <v>5982</v>
      </c>
      <c r="D25155" t="s">
        <v>1125</v>
      </c>
      <c r="E25155">
        <v>48</v>
      </c>
    </row>
    <row r="25156" spans="1:5" ht="13.5" customHeight="1">
      <c r="A25156">
        <v>9</v>
      </c>
      <c r="B25156" t="str">
        <f t="shared" si="393"/>
        <v>9---49</v>
      </c>
      <c r="C25156" t="s">
        <v>5949</v>
      </c>
      <c r="D25156" t="s">
        <v>895</v>
      </c>
      <c r="E25156">
        <v>49</v>
      </c>
    </row>
    <row r="25157" spans="1:5" ht="13.5" customHeight="1">
      <c r="A25157">
        <v>9</v>
      </c>
      <c r="B25157" t="str">
        <f t="shared" si="393"/>
        <v>9---50</v>
      </c>
      <c r="C25157" t="s">
        <v>5915</v>
      </c>
      <c r="D25157" t="s">
        <v>772</v>
      </c>
      <c r="E25157">
        <v>50</v>
      </c>
    </row>
    <row r="25158" spans="1:5" ht="13.5" customHeight="1">
      <c r="A25158">
        <v>9</v>
      </c>
      <c r="B25158" t="str">
        <f t="shared" si="393"/>
        <v>9---51</v>
      </c>
      <c r="C25158" t="s">
        <v>5917</v>
      </c>
      <c r="D25158" t="s">
        <v>789</v>
      </c>
      <c r="E25158">
        <v>51</v>
      </c>
    </row>
    <row r="25159" spans="1:5" ht="13.5" customHeight="1">
      <c r="A25159">
        <v>9</v>
      </c>
      <c r="B25159" t="str">
        <f t="shared" si="393"/>
        <v>9---52</v>
      </c>
      <c r="C25159" t="s">
        <v>5918</v>
      </c>
      <c r="D25159" t="s">
        <v>770</v>
      </c>
      <c r="E25159">
        <v>52</v>
      </c>
    </row>
    <row r="25160" spans="1:5" ht="13.5" customHeight="1">
      <c r="A25160">
        <v>9</v>
      </c>
      <c r="B25160" t="str">
        <f t="shared" si="393"/>
        <v>9---53</v>
      </c>
      <c r="C25160" t="s">
        <v>5962</v>
      </c>
      <c r="D25160" t="s">
        <v>1174</v>
      </c>
      <c r="E25160">
        <v>53</v>
      </c>
    </row>
    <row r="25161" spans="1:5" ht="13.5" customHeight="1">
      <c r="A25161">
        <v>9</v>
      </c>
      <c r="B25161" t="str">
        <f t="shared" si="393"/>
        <v>9---54</v>
      </c>
      <c r="C25161" t="s">
        <v>5963</v>
      </c>
      <c r="D25161" t="s">
        <v>937</v>
      </c>
      <c r="E25161">
        <v>54</v>
      </c>
    </row>
    <row r="25162" spans="1:5" ht="13.5" customHeight="1">
      <c r="A25162">
        <v>9</v>
      </c>
      <c r="B25162" t="str">
        <f t="shared" si="393"/>
        <v>9---55</v>
      </c>
      <c r="C25162" t="s">
        <v>5950</v>
      </c>
      <c r="D25162" t="s">
        <v>906</v>
      </c>
      <c r="E25162">
        <v>55</v>
      </c>
    </row>
    <row r="25163" spans="1:5" ht="13.5" customHeight="1">
      <c r="A25163">
        <v>9</v>
      </c>
      <c r="B25163" t="str">
        <f t="shared" si="393"/>
        <v>9---56</v>
      </c>
      <c r="C25163" t="s">
        <v>5956</v>
      </c>
      <c r="D25163" t="s">
        <v>917</v>
      </c>
      <c r="E25163">
        <v>56</v>
      </c>
    </row>
    <row r="25164" spans="1:5" ht="13.5" customHeight="1">
      <c r="A25164">
        <v>9</v>
      </c>
      <c r="B25164" t="str">
        <f t="shared" si="393"/>
        <v>9---57</v>
      </c>
      <c r="C25164" t="s">
        <v>5955</v>
      </c>
      <c r="D25164" t="s">
        <v>889</v>
      </c>
      <c r="E25164">
        <v>57</v>
      </c>
    </row>
    <row r="25165" spans="1:5" ht="13.5" customHeight="1">
      <c r="A25165">
        <v>9</v>
      </c>
      <c r="B25165" t="str">
        <f t="shared" si="393"/>
        <v>9---58</v>
      </c>
      <c r="C25165" t="s">
        <v>5924</v>
      </c>
      <c r="D25165" t="s">
        <v>726</v>
      </c>
      <c r="E25165">
        <v>58</v>
      </c>
    </row>
    <row r="25166" spans="1:5" ht="13.5" customHeight="1">
      <c r="A25166">
        <v>9</v>
      </c>
      <c r="B25166" t="str">
        <f t="shared" si="393"/>
        <v>9---59</v>
      </c>
      <c r="C25166" t="s">
        <v>5958</v>
      </c>
      <c r="D25166" t="s">
        <v>1358</v>
      </c>
      <c r="E25166">
        <v>59</v>
      </c>
    </row>
    <row r="25167" spans="1:5" ht="13.5" customHeight="1">
      <c r="A25167">
        <v>24</v>
      </c>
      <c r="B25167" t="str">
        <f t="shared" si="393"/>
        <v>24---1</v>
      </c>
      <c r="C25167" t="s">
        <v>4216</v>
      </c>
      <c r="D25167" t="s">
        <v>713</v>
      </c>
      <c r="E25167">
        <v>1</v>
      </c>
    </row>
    <row r="25168" spans="1:5" ht="13.5" customHeight="1">
      <c r="A25168">
        <v>24</v>
      </c>
      <c r="B25168" t="str">
        <f t="shared" si="393"/>
        <v>24---2</v>
      </c>
      <c r="C25168" t="s">
        <v>4216</v>
      </c>
      <c r="D25168" t="s">
        <v>872</v>
      </c>
      <c r="E25168">
        <v>2</v>
      </c>
    </row>
    <row r="25169" spans="1:5" ht="13.5" customHeight="1">
      <c r="A25169">
        <v>24</v>
      </c>
      <c r="B25169" t="str">
        <f t="shared" si="393"/>
        <v>24---3</v>
      </c>
      <c r="C25169" t="s">
        <v>4263</v>
      </c>
      <c r="D25169" t="s">
        <v>842</v>
      </c>
      <c r="E25169">
        <v>3</v>
      </c>
    </row>
    <row r="25170" spans="1:5" ht="13.5" customHeight="1">
      <c r="A25170">
        <v>24</v>
      </c>
      <c r="B25170" t="str">
        <f t="shared" si="393"/>
        <v>24---4</v>
      </c>
      <c r="C25170" t="s">
        <v>4238</v>
      </c>
      <c r="D25170" t="s">
        <v>6175</v>
      </c>
      <c r="E25170">
        <v>4</v>
      </c>
    </row>
    <row r="25171" spans="1:5" ht="13.5" customHeight="1">
      <c r="A25171">
        <v>24</v>
      </c>
      <c r="B25171" t="str">
        <f t="shared" si="393"/>
        <v>24---5</v>
      </c>
      <c r="C25171" t="s">
        <v>4220</v>
      </c>
      <c r="D25171" t="s">
        <v>1013</v>
      </c>
      <c r="E25171">
        <v>5</v>
      </c>
    </row>
    <row r="25172" spans="1:5" ht="13.5" customHeight="1">
      <c r="A25172">
        <v>24</v>
      </c>
      <c r="B25172" t="str">
        <f t="shared" si="393"/>
        <v>24---6</v>
      </c>
      <c r="C25172" t="s">
        <v>4220</v>
      </c>
      <c r="D25172" t="s">
        <v>1015</v>
      </c>
      <c r="E25172">
        <v>6</v>
      </c>
    </row>
    <row r="25173" spans="1:5" ht="13.5" customHeight="1">
      <c r="A25173">
        <v>24</v>
      </c>
      <c r="B25173" t="str">
        <f t="shared" si="393"/>
        <v>24---7</v>
      </c>
      <c r="C25173" t="s">
        <v>4220</v>
      </c>
      <c r="D25173" t="s">
        <v>1032</v>
      </c>
      <c r="E25173">
        <v>7</v>
      </c>
    </row>
    <row r="25174" spans="1:5" ht="13.5" customHeight="1">
      <c r="A25174">
        <v>24</v>
      </c>
      <c r="B25174" t="str">
        <f t="shared" si="393"/>
        <v>24---8</v>
      </c>
      <c r="C25174" t="s">
        <v>4228</v>
      </c>
      <c r="D25174" t="s">
        <v>1114</v>
      </c>
      <c r="E25174">
        <v>8</v>
      </c>
    </row>
    <row r="25175" spans="1:5" ht="13.5" customHeight="1">
      <c r="A25175">
        <v>24</v>
      </c>
      <c r="B25175" t="str">
        <f t="shared" si="393"/>
        <v>24---9</v>
      </c>
      <c r="C25175" t="s">
        <v>4223</v>
      </c>
      <c r="D25175" t="s">
        <v>754</v>
      </c>
      <c r="E25175">
        <v>9</v>
      </c>
    </row>
    <row r="25176" spans="1:5" ht="13.5" customHeight="1">
      <c r="A25176">
        <v>24</v>
      </c>
      <c r="B25176" t="str">
        <f t="shared" si="393"/>
        <v>24---10</v>
      </c>
      <c r="C25176" t="s">
        <v>4276</v>
      </c>
      <c r="D25176" t="s">
        <v>850</v>
      </c>
      <c r="E25176">
        <v>10</v>
      </c>
    </row>
    <row r="25177" spans="1:5" ht="13.5" customHeight="1">
      <c r="A25177">
        <v>24</v>
      </c>
      <c r="B25177" t="str">
        <f t="shared" si="393"/>
        <v>24---11</v>
      </c>
      <c r="C25177" t="s">
        <v>4259</v>
      </c>
      <c r="D25177" t="s">
        <v>1240</v>
      </c>
      <c r="E25177">
        <v>11</v>
      </c>
    </row>
    <row r="25178" spans="1:5" ht="13.5" customHeight="1">
      <c r="A25178">
        <v>24</v>
      </c>
      <c r="B25178" t="str">
        <f t="shared" si="393"/>
        <v>24---12</v>
      </c>
      <c r="C25178" t="s">
        <v>4254</v>
      </c>
      <c r="D25178" t="s">
        <v>983</v>
      </c>
      <c r="E25178">
        <v>12</v>
      </c>
    </row>
    <row r="25179" spans="1:5" ht="13.5" customHeight="1">
      <c r="A25179">
        <v>24</v>
      </c>
      <c r="B25179" t="str">
        <f t="shared" si="393"/>
        <v>24---13</v>
      </c>
      <c r="C25179" t="s">
        <v>4235</v>
      </c>
      <c r="D25179" t="s">
        <v>1036</v>
      </c>
      <c r="E25179">
        <v>13</v>
      </c>
    </row>
    <row r="25180" spans="1:5" ht="13.5" customHeight="1">
      <c r="A25180">
        <v>24</v>
      </c>
      <c r="B25180" t="str">
        <f t="shared" si="393"/>
        <v>24---14</v>
      </c>
      <c r="C25180" t="s">
        <v>5911</v>
      </c>
      <c r="D25180" t="s">
        <v>1076</v>
      </c>
      <c r="E25180">
        <v>14</v>
      </c>
    </row>
    <row r="25181" spans="1:5" ht="13.5" customHeight="1">
      <c r="A25181">
        <v>24</v>
      </c>
      <c r="B25181" t="str">
        <f t="shared" si="393"/>
        <v>24---15</v>
      </c>
      <c r="C25181" t="s">
        <v>5911</v>
      </c>
      <c r="D25181" t="s">
        <v>1075</v>
      </c>
      <c r="E25181">
        <v>15</v>
      </c>
    </row>
    <row r="25182" spans="1:5" ht="13.5" customHeight="1">
      <c r="A25182">
        <v>24</v>
      </c>
      <c r="B25182" t="str">
        <f t="shared" si="393"/>
        <v>24---16</v>
      </c>
      <c r="C25182" t="s">
        <v>5911</v>
      </c>
      <c r="D25182" t="s">
        <v>1000</v>
      </c>
      <c r="E25182">
        <v>16</v>
      </c>
    </row>
    <row r="25183" spans="1:5" ht="13.5" customHeight="1">
      <c r="A25183">
        <v>24</v>
      </c>
      <c r="B25183" t="str">
        <f t="shared" si="393"/>
        <v>24---17</v>
      </c>
      <c r="C25183" t="s">
        <v>5911</v>
      </c>
      <c r="D25183" t="s">
        <v>840</v>
      </c>
      <c r="E25183">
        <v>17</v>
      </c>
    </row>
    <row r="25184" spans="1:5" ht="13.5" customHeight="1">
      <c r="A25184">
        <v>24</v>
      </c>
      <c r="B25184" t="str">
        <f t="shared" si="393"/>
        <v>24---18</v>
      </c>
      <c r="C25184" t="s">
        <v>797</v>
      </c>
      <c r="D25184" t="s">
        <v>1081</v>
      </c>
      <c r="E25184">
        <v>18</v>
      </c>
    </row>
    <row r="25185" spans="1:5" ht="13.5" customHeight="1">
      <c r="A25185">
        <v>24</v>
      </c>
      <c r="B25185" t="str">
        <f t="shared" si="393"/>
        <v>24---19</v>
      </c>
      <c r="C25185" t="s">
        <v>743</v>
      </c>
      <c r="D25185" t="s">
        <v>754</v>
      </c>
      <c r="E25185">
        <v>19</v>
      </c>
    </row>
    <row r="25186" spans="1:5" ht="13.5" customHeight="1">
      <c r="A25186">
        <v>24</v>
      </c>
      <c r="B25186" t="str">
        <f t="shared" si="393"/>
        <v>24---20</v>
      </c>
      <c r="C25186" t="s">
        <v>915</v>
      </c>
      <c r="D25186" t="s">
        <v>939</v>
      </c>
      <c r="E25186">
        <v>20</v>
      </c>
    </row>
    <row r="25187" spans="1:5" ht="13.5" customHeight="1">
      <c r="A25187">
        <v>24</v>
      </c>
      <c r="B25187" t="str">
        <f t="shared" si="393"/>
        <v>24---21</v>
      </c>
      <c r="C25187" t="s">
        <v>987</v>
      </c>
      <c r="D25187" t="s">
        <v>1263</v>
      </c>
      <c r="E25187">
        <v>21</v>
      </c>
    </row>
    <row r="25188" spans="1:5" ht="13.5" customHeight="1">
      <c r="A25188">
        <v>24</v>
      </c>
      <c r="B25188" t="str">
        <f t="shared" si="393"/>
        <v>24---22</v>
      </c>
      <c r="C25188" t="s">
        <v>989</v>
      </c>
      <c r="D25188" t="s">
        <v>738</v>
      </c>
      <c r="E25188">
        <v>22</v>
      </c>
    </row>
    <row r="25189" spans="1:5" ht="13.5" customHeight="1">
      <c r="A25189">
        <v>24</v>
      </c>
      <c r="B25189" t="str">
        <f t="shared" si="393"/>
        <v>24---23</v>
      </c>
      <c r="C25189" t="s">
        <v>819</v>
      </c>
      <c r="D25189" t="s">
        <v>756</v>
      </c>
      <c r="E25189">
        <v>23</v>
      </c>
    </row>
    <row r="25190" spans="1:5" ht="13.5" customHeight="1">
      <c r="A25190">
        <v>24</v>
      </c>
      <c r="B25190" t="str">
        <f t="shared" si="393"/>
        <v>24---24</v>
      </c>
      <c r="C25190" t="s">
        <v>824</v>
      </c>
      <c r="D25190" t="s">
        <v>752</v>
      </c>
      <c r="E25190">
        <v>24</v>
      </c>
    </row>
    <row r="25191" spans="1:5" ht="13.5" customHeight="1">
      <c r="A25191">
        <v>24</v>
      </c>
      <c r="B25191" t="str">
        <f t="shared" si="393"/>
        <v>24---25</v>
      </c>
      <c r="C25191" t="s">
        <v>830</v>
      </c>
      <c r="D25191" t="s">
        <v>1240</v>
      </c>
      <c r="E25191">
        <v>25</v>
      </c>
    </row>
    <row r="25192" spans="1:5" ht="13.5" customHeight="1">
      <c r="A25192">
        <v>24</v>
      </c>
      <c r="B25192" t="str">
        <f t="shared" si="393"/>
        <v>24---26</v>
      </c>
      <c r="C25192" t="s">
        <v>763</v>
      </c>
      <c r="D25192" t="s">
        <v>1086</v>
      </c>
      <c r="E25192">
        <v>26</v>
      </c>
    </row>
    <row r="25193" spans="1:5" ht="13.5" customHeight="1">
      <c r="A25193">
        <v>24</v>
      </c>
      <c r="B25193" t="str">
        <f t="shared" si="393"/>
        <v>24---27</v>
      </c>
      <c r="C25193" t="s">
        <v>991</v>
      </c>
      <c r="D25193" t="s">
        <v>966</v>
      </c>
      <c r="E25193">
        <v>27</v>
      </c>
    </row>
    <row r="25194" spans="1:5" ht="13.5" customHeight="1">
      <c r="A25194">
        <v>24</v>
      </c>
      <c r="B25194" t="str">
        <f t="shared" si="393"/>
        <v>24---28</v>
      </c>
      <c r="C25194" t="s">
        <v>864</v>
      </c>
      <c r="D25194" t="s">
        <v>957</v>
      </c>
      <c r="E25194">
        <v>28</v>
      </c>
    </row>
    <row r="25195" spans="1:5" ht="13.5" customHeight="1">
      <c r="A25195">
        <v>24</v>
      </c>
      <c r="B25195" t="str">
        <f t="shared" si="393"/>
        <v>24---29</v>
      </c>
      <c r="C25195" t="s">
        <v>866</v>
      </c>
      <c r="D25195" t="s">
        <v>831</v>
      </c>
      <c r="E25195">
        <v>29</v>
      </c>
    </row>
    <row r="25196" spans="1:5" ht="13.5" customHeight="1">
      <c r="A25196">
        <v>24</v>
      </c>
      <c r="B25196" t="str">
        <f t="shared" si="393"/>
        <v>24---30</v>
      </c>
      <c r="C25196" t="s">
        <v>868</v>
      </c>
      <c r="D25196" t="s">
        <v>758</v>
      </c>
      <c r="E25196">
        <v>30</v>
      </c>
    </row>
    <row r="25197" spans="1:5" ht="13.5" customHeight="1">
      <c r="A25197">
        <v>24</v>
      </c>
      <c r="B25197" t="str">
        <f t="shared" si="393"/>
        <v>24---31</v>
      </c>
      <c r="C25197" t="s">
        <v>970</v>
      </c>
      <c r="D25197" t="s">
        <v>1152</v>
      </c>
      <c r="E25197">
        <v>31</v>
      </c>
    </row>
    <row r="25198" spans="1:5" ht="13.5" customHeight="1">
      <c r="A25198">
        <v>24</v>
      </c>
      <c r="B25198" t="str">
        <f t="shared" si="393"/>
        <v>24---32</v>
      </c>
      <c r="C25198" t="s">
        <v>918</v>
      </c>
      <c r="D25198" t="s">
        <v>865</v>
      </c>
      <c r="E25198">
        <v>32</v>
      </c>
    </row>
    <row r="25199" spans="1:5" ht="13.5" customHeight="1">
      <c r="A25199">
        <v>24</v>
      </c>
      <c r="B25199" t="str">
        <f t="shared" si="393"/>
        <v>24---33</v>
      </c>
      <c r="C25199" t="s">
        <v>5913</v>
      </c>
      <c r="D25199" t="s">
        <v>1114</v>
      </c>
      <c r="E25199">
        <v>33</v>
      </c>
    </row>
    <row r="25200" spans="1:5" ht="13.5" customHeight="1">
      <c r="A25200">
        <v>24</v>
      </c>
      <c r="B25200" t="str">
        <f t="shared" si="393"/>
        <v>24---34</v>
      </c>
      <c r="C25200" t="s">
        <v>5914</v>
      </c>
      <c r="D25200" t="s">
        <v>785</v>
      </c>
      <c r="E25200">
        <v>34</v>
      </c>
    </row>
    <row r="25201" spans="1:5" ht="13.5" customHeight="1">
      <c r="A25201">
        <v>24</v>
      </c>
      <c r="B25201" t="str">
        <f t="shared" si="393"/>
        <v>24---35</v>
      </c>
      <c r="C25201" t="s">
        <v>5915</v>
      </c>
      <c r="D25201" t="s">
        <v>772</v>
      </c>
      <c r="E25201">
        <v>35</v>
      </c>
    </row>
    <row r="25202" spans="1:5" ht="13.5" customHeight="1">
      <c r="A25202">
        <v>24</v>
      </c>
      <c r="B25202" t="str">
        <f t="shared" si="393"/>
        <v>24---36</v>
      </c>
      <c r="C25202" t="s">
        <v>5917</v>
      </c>
      <c r="D25202" t="s">
        <v>789</v>
      </c>
      <c r="E25202">
        <v>36</v>
      </c>
    </row>
    <row r="25203" spans="1:5" ht="13.5" customHeight="1">
      <c r="A25203">
        <v>24</v>
      </c>
      <c r="B25203" t="str">
        <f t="shared" si="393"/>
        <v>24---37</v>
      </c>
      <c r="C25203" t="s">
        <v>5918</v>
      </c>
      <c r="D25203" t="s">
        <v>770</v>
      </c>
      <c r="E25203">
        <v>37</v>
      </c>
    </row>
    <row r="25204" spans="1:5" ht="13.5" customHeight="1">
      <c r="A25204">
        <v>24</v>
      </c>
      <c r="B25204" t="str">
        <f t="shared" si="393"/>
        <v>24---38</v>
      </c>
      <c r="C25204" t="s">
        <v>5931</v>
      </c>
      <c r="D25204" t="s">
        <v>1044</v>
      </c>
      <c r="E25204">
        <v>38</v>
      </c>
    </row>
    <row r="25205" spans="1:5" ht="13.5" customHeight="1">
      <c r="A25205">
        <v>24</v>
      </c>
      <c r="B25205" t="str">
        <f t="shared" si="393"/>
        <v>24---39</v>
      </c>
      <c r="C25205" t="s">
        <v>5932</v>
      </c>
      <c r="D25205" t="s">
        <v>846</v>
      </c>
      <c r="E25205">
        <v>39</v>
      </c>
    </row>
    <row r="25206" spans="1:5" ht="13.5" customHeight="1">
      <c r="A25206">
        <v>24</v>
      </c>
      <c r="B25206" t="str">
        <f t="shared" si="393"/>
        <v>24---40</v>
      </c>
      <c r="C25206" t="s">
        <v>5972</v>
      </c>
      <c r="D25206" t="s">
        <v>979</v>
      </c>
      <c r="E25206">
        <v>40</v>
      </c>
    </row>
    <row r="25207" spans="1:5" ht="13.5" customHeight="1">
      <c r="A25207">
        <v>24</v>
      </c>
      <c r="B25207" t="str">
        <f t="shared" si="393"/>
        <v>24---41</v>
      </c>
      <c r="C25207" t="s">
        <v>5985</v>
      </c>
      <c r="D25207" t="s">
        <v>1159</v>
      </c>
      <c r="E25207">
        <v>41</v>
      </c>
    </row>
    <row r="25208" spans="1:5" ht="13.5" customHeight="1">
      <c r="A25208">
        <v>24</v>
      </c>
      <c r="B25208" t="str">
        <f t="shared" si="393"/>
        <v>24---42</v>
      </c>
      <c r="C25208" t="s">
        <v>5952</v>
      </c>
      <c r="D25208" t="s">
        <v>891</v>
      </c>
      <c r="E25208">
        <v>42</v>
      </c>
    </row>
    <row r="25209" spans="1:5" ht="13.5" customHeight="1">
      <c r="A25209">
        <v>24</v>
      </c>
      <c r="B25209" t="str">
        <f t="shared" si="393"/>
        <v>24---43</v>
      </c>
      <c r="C25209" t="s">
        <v>5919</v>
      </c>
      <c r="D25209" t="s">
        <v>725</v>
      </c>
      <c r="E25209">
        <v>43</v>
      </c>
    </row>
    <row r="25210" spans="1:5" ht="13.5" customHeight="1">
      <c r="A25210">
        <v>25</v>
      </c>
      <c r="B25210" t="str">
        <f t="shared" si="393"/>
        <v>25---1</v>
      </c>
      <c r="C25210" t="s">
        <v>4234</v>
      </c>
      <c r="D25210" t="s">
        <v>1138</v>
      </c>
      <c r="E25210">
        <v>1</v>
      </c>
    </row>
    <row r="25211" spans="1:5" ht="13.5" customHeight="1">
      <c r="A25211">
        <v>25</v>
      </c>
      <c r="B25211" t="str">
        <f t="shared" si="393"/>
        <v>25---2</v>
      </c>
      <c r="C25211" t="s">
        <v>4216</v>
      </c>
      <c r="D25211" t="s">
        <v>1138</v>
      </c>
      <c r="E25211">
        <v>2</v>
      </c>
    </row>
    <row r="25212" spans="1:5" ht="13.5" customHeight="1">
      <c r="A25212">
        <v>25</v>
      </c>
      <c r="B25212" t="str">
        <f t="shared" si="393"/>
        <v>25---3</v>
      </c>
      <c r="C25212" t="s">
        <v>4216</v>
      </c>
      <c r="D25212" t="s">
        <v>713</v>
      </c>
      <c r="E25212">
        <v>3</v>
      </c>
    </row>
    <row r="25213" spans="1:5" ht="13.5" customHeight="1">
      <c r="A25213">
        <v>25</v>
      </c>
      <c r="B25213" t="str">
        <f t="shared" si="393"/>
        <v>25---4</v>
      </c>
      <c r="C25213" t="s">
        <v>4216</v>
      </c>
      <c r="D25213" t="s">
        <v>872</v>
      </c>
      <c r="E25213">
        <v>4</v>
      </c>
    </row>
    <row r="25214" spans="1:5" ht="13.5" customHeight="1">
      <c r="A25214">
        <v>25</v>
      </c>
      <c r="B25214" t="str">
        <f t="shared" si="393"/>
        <v>25---5</v>
      </c>
      <c r="C25214" t="s">
        <v>4216</v>
      </c>
      <c r="D25214" t="s">
        <v>842</v>
      </c>
      <c r="E25214">
        <v>5</v>
      </c>
    </row>
    <row r="25215" spans="1:5" ht="13.5" customHeight="1">
      <c r="A25215">
        <v>25</v>
      </c>
      <c r="B25215" t="str">
        <f t="shared" si="393"/>
        <v>25---6</v>
      </c>
      <c r="C25215" t="s">
        <v>4216</v>
      </c>
      <c r="D25215" t="s">
        <v>6175</v>
      </c>
      <c r="E25215">
        <v>6</v>
      </c>
    </row>
    <row r="25216" spans="1:5" ht="13.5" customHeight="1">
      <c r="A25216">
        <v>25</v>
      </c>
      <c r="B25216" t="str">
        <f t="shared" si="393"/>
        <v>25---7</v>
      </c>
      <c r="C25216" t="s">
        <v>4220</v>
      </c>
      <c r="D25216" t="s">
        <v>1013</v>
      </c>
      <c r="E25216">
        <v>7</v>
      </c>
    </row>
    <row r="25217" spans="1:5" ht="13.5" customHeight="1">
      <c r="A25217">
        <v>25</v>
      </c>
      <c r="B25217" t="str">
        <f t="shared" si="393"/>
        <v>25---8</v>
      </c>
      <c r="C25217" t="s">
        <v>4220</v>
      </c>
      <c r="D25217" t="s">
        <v>1015</v>
      </c>
      <c r="E25217">
        <v>8</v>
      </c>
    </row>
    <row r="25218" spans="1:5" ht="13.5" customHeight="1">
      <c r="A25218">
        <v>25</v>
      </c>
      <c r="B25218" t="str">
        <f t="shared" si="393"/>
        <v>25---9</v>
      </c>
      <c r="C25218" t="s">
        <v>4220</v>
      </c>
      <c r="D25218" t="s">
        <v>1032</v>
      </c>
      <c r="E25218">
        <v>9</v>
      </c>
    </row>
    <row r="25219" spans="1:5" ht="13.5" customHeight="1">
      <c r="A25219">
        <v>25</v>
      </c>
      <c r="B25219" t="str">
        <f t="shared" ref="B25219:B25282" si="394">A25219&amp;"---"&amp;E25219</f>
        <v>25---10</v>
      </c>
      <c r="C25219" t="s">
        <v>4228</v>
      </c>
      <c r="D25219" t="s">
        <v>1114</v>
      </c>
      <c r="E25219">
        <v>10</v>
      </c>
    </row>
    <row r="25220" spans="1:5" ht="13.5" customHeight="1">
      <c r="A25220">
        <v>25</v>
      </c>
      <c r="B25220" t="str">
        <f t="shared" si="394"/>
        <v>25---11</v>
      </c>
      <c r="C25220" t="s">
        <v>4224</v>
      </c>
      <c r="D25220" t="s">
        <v>754</v>
      </c>
      <c r="E25220">
        <v>11</v>
      </c>
    </row>
    <row r="25221" spans="1:5" ht="13.5" customHeight="1">
      <c r="A25221">
        <v>25</v>
      </c>
      <c r="B25221" t="str">
        <f t="shared" si="394"/>
        <v>25---12</v>
      </c>
      <c r="C25221" t="s">
        <v>4240</v>
      </c>
      <c r="D25221" t="s">
        <v>850</v>
      </c>
      <c r="E25221">
        <v>12</v>
      </c>
    </row>
    <row r="25222" spans="1:5" ht="13.5" customHeight="1">
      <c r="A25222">
        <v>25</v>
      </c>
      <c r="B25222" t="str">
        <f t="shared" si="394"/>
        <v>25---13</v>
      </c>
      <c r="C25222" t="s">
        <v>4246</v>
      </c>
      <c r="D25222" t="s">
        <v>1240</v>
      </c>
      <c r="E25222">
        <v>13</v>
      </c>
    </row>
    <row r="25223" spans="1:5" ht="13.5" customHeight="1">
      <c r="A25223">
        <v>25</v>
      </c>
      <c r="B25223" t="str">
        <f t="shared" si="394"/>
        <v>25---14</v>
      </c>
      <c r="C25223" t="s">
        <v>4272</v>
      </c>
      <c r="D25223" t="s">
        <v>983</v>
      </c>
      <c r="E25223">
        <v>14</v>
      </c>
    </row>
    <row r="25224" spans="1:5" ht="13.5" customHeight="1">
      <c r="A25224">
        <v>25</v>
      </c>
      <c r="B25224" t="str">
        <f t="shared" si="394"/>
        <v>25---15</v>
      </c>
      <c r="C25224" t="s">
        <v>4277</v>
      </c>
      <c r="D25224" t="s">
        <v>1036</v>
      </c>
      <c r="E25224">
        <v>15</v>
      </c>
    </row>
    <row r="25225" spans="1:5" ht="13.5" customHeight="1">
      <c r="A25225">
        <v>25</v>
      </c>
      <c r="B25225" t="str">
        <f t="shared" si="394"/>
        <v>25---16</v>
      </c>
      <c r="C25225" t="s">
        <v>1017</v>
      </c>
      <c r="D25225" t="s">
        <v>796</v>
      </c>
      <c r="E25225">
        <v>16</v>
      </c>
    </row>
    <row r="25226" spans="1:5" ht="13.5" customHeight="1">
      <c r="A25226">
        <v>25</v>
      </c>
      <c r="B25226" t="str">
        <f t="shared" si="394"/>
        <v>25---17</v>
      </c>
      <c r="C25226" t="s">
        <v>731</v>
      </c>
      <c r="D25226" t="s">
        <v>800</v>
      </c>
      <c r="E25226">
        <v>17</v>
      </c>
    </row>
    <row r="25227" spans="1:5" ht="13.5" customHeight="1">
      <c r="A25227">
        <v>25</v>
      </c>
      <c r="B25227" t="str">
        <f t="shared" si="394"/>
        <v>25---18</v>
      </c>
      <c r="C25227" t="s">
        <v>797</v>
      </c>
      <c r="D25227" t="s">
        <v>1081</v>
      </c>
      <c r="E25227">
        <v>18</v>
      </c>
    </row>
    <row r="25228" spans="1:5" ht="13.5" customHeight="1">
      <c r="A25228">
        <v>25</v>
      </c>
      <c r="B25228" t="str">
        <f t="shared" si="394"/>
        <v>25---19</v>
      </c>
      <c r="C25228" t="s">
        <v>743</v>
      </c>
      <c r="D25228" t="s">
        <v>754</v>
      </c>
      <c r="E25228">
        <v>19</v>
      </c>
    </row>
    <row r="25229" spans="1:5" ht="13.5" customHeight="1">
      <c r="A25229">
        <v>25</v>
      </c>
      <c r="B25229" t="str">
        <f t="shared" si="394"/>
        <v>25---20</v>
      </c>
      <c r="C25229" t="s">
        <v>915</v>
      </c>
      <c r="D25229" t="s">
        <v>939</v>
      </c>
      <c r="E25229">
        <v>20</v>
      </c>
    </row>
    <row r="25230" spans="1:5" ht="13.5" customHeight="1">
      <c r="A25230">
        <v>25</v>
      </c>
      <c r="B25230" t="str">
        <f t="shared" si="394"/>
        <v>25---21</v>
      </c>
      <c r="C25230" t="s">
        <v>987</v>
      </c>
      <c r="D25230" t="s">
        <v>1263</v>
      </c>
      <c r="E25230">
        <v>21</v>
      </c>
    </row>
    <row r="25231" spans="1:5" ht="13.5" customHeight="1">
      <c r="A25231">
        <v>25</v>
      </c>
      <c r="B25231" t="str">
        <f t="shared" si="394"/>
        <v>25---22</v>
      </c>
      <c r="C25231" t="s">
        <v>989</v>
      </c>
      <c r="D25231" t="s">
        <v>738</v>
      </c>
      <c r="E25231">
        <v>22</v>
      </c>
    </row>
    <row r="25232" spans="1:5" ht="13.5" customHeight="1">
      <c r="A25232">
        <v>25</v>
      </c>
      <c r="B25232" t="str">
        <f t="shared" si="394"/>
        <v>25---23</v>
      </c>
      <c r="C25232" t="s">
        <v>819</v>
      </c>
      <c r="D25232" t="s">
        <v>756</v>
      </c>
      <c r="E25232">
        <v>23</v>
      </c>
    </row>
    <row r="25233" spans="1:5" ht="13.5" customHeight="1">
      <c r="A25233">
        <v>25</v>
      </c>
      <c r="B25233" t="str">
        <f t="shared" si="394"/>
        <v>25---24</v>
      </c>
      <c r="C25233" t="s">
        <v>824</v>
      </c>
      <c r="D25233" t="s">
        <v>752</v>
      </c>
      <c r="E25233">
        <v>24</v>
      </c>
    </row>
    <row r="25234" spans="1:5" ht="13.5" customHeight="1">
      <c r="A25234">
        <v>25</v>
      </c>
      <c r="B25234" t="str">
        <f t="shared" si="394"/>
        <v>25---25</v>
      </c>
      <c r="C25234" t="s">
        <v>830</v>
      </c>
      <c r="D25234" t="s">
        <v>1240</v>
      </c>
      <c r="E25234">
        <v>25</v>
      </c>
    </row>
    <row r="25235" spans="1:5" ht="13.5" customHeight="1">
      <c r="A25235">
        <v>25</v>
      </c>
      <c r="B25235" t="str">
        <f t="shared" si="394"/>
        <v>25---26</v>
      </c>
      <c r="C25235" t="s">
        <v>763</v>
      </c>
      <c r="D25235" t="s">
        <v>1086</v>
      </c>
      <c r="E25235">
        <v>26</v>
      </c>
    </row>
    <row r="25236" spans="1:5" ht="13.5" customHeight="1">
      <c r="A25236">
        <v>25</v>
      </c>
      <c r="B25236" t="str">
        <f t="shared" si="394"/>
        <v>25---27</v>
      </c>
      <c r="C25236" t="s">
        <v>991</v>
      </c>
      <c r="D25236" t="s">
        <v>966</v>
      </c>
      <c r="E25236">
        <v>27</v>
      </c>
    </row>
    <row r="25237" spans="1:5" ht="13.5" customHeight="1">
      <c r="A25237">
        <v>25</v>
      </c>
      <c r="B25237" t="str">
        <f t="shared" si="394"/>
        <v>25---28</v>
      </c>
      <c r="C25237" t="s">
        <v>864</v>
      </c>
      <c r="D25237" t="s">
        <v>957</v>
      </c>
      <c r="E25237">
        <v>28</v>
      </c>
    </row>
    <row r="25238" spans="1:5" ht="13.5" customHeight="1">
      <c r="A25238">
        <v>25</v>
      </c>
      <c r="B25238" t="str">
        <f t="shared" si="394"/>
        <v>25---29</v>
      </c>
      <c r="C25238" t="s">
        <v>866</v>
      </c>
      <c r="D25238" t="s">
        <v>831</v>
      </c>
      <c r="E25238">
        <v>29</v>
      </c>
    </row>
    <row r="25239" spans="1:5" ht="13.5" customHeight="1">
      <c r="A25239">
        <v>25</v>
      </c>
      <c r="B25239" t="str">
        <f t="shared" si="394"/>
        <v>25---30</v>
      </c>
      <c r="C25239" t="s">
        <v>967</v>
      </c>
      <c r="D25239" t="s">
        <v>1046</v>
      </c>
      <c r="E25239">
        <v>30</v>
      </c>
    </row>
    <row r="25240" spans="1:5" ht="13.5" customHeight="1">
      <c r="A25240">
        <v>25</v>
      </c>
      <c r="B25240" t="str">
        <f t="shared" si="394"/>
        <v>25---31</v>
      </c>
      <c r="C25240" t="s">
        <v>1111</v>
      </c>
      <c r="D25240" t="s">
        <v>1045</v>
      </c>
      <c r="E25240">
        <v>31</v>
      </c>
    </row>
    <row r="25241" spans="1:5" ht="13.5" customHeight="1">
      <c r="A25241">
        <v>25</v>
      </c>
      <c r="B25241" t="str">
        <f t="shared" si="394"/>
        <v>25---32</v>
      </c>
      <c r="C25241" t="s">
        <v>801</v>
      </c>
      <c r="D25241" t="s">
        <v>810</v>
      </c>
      <c r="E25241">
        <v>32</v>
      </c>
    </row>
    <row r="25242" spans="1:5" ht="13.5" customHeight="1">
      <c r="A25242">
        <v>25</v>
      </c>
      <c r="B25242" t="str">
        <f t="shared" si="394"/>
        <v>25---33</v>
      </c>
      <c r="C25242" t="s">
        <v>868</v>
      </c>
      <c r="D25242" t="s">
        <v>758</v>
      </c>
      <c r="E25242">
        <v>33</v>
      </c>
    </row>
    <row r="25243" spans="1:5" ht="13.5" customHeight="1">
      <c r="A25243">
        <v>25</v>
      </c>
      <c r="B25243" t="str">
        <f t="shared" si="394"/>
        <v>25---34</v>
      </c>
      <c r="C25243" t="s">
        <v>970</v>
      </c>
      <c r="D25243" t="s">
        <v>1152</v>
      </c>
      <c r="E25243">
        <v>34</v>
      </c>
    </row>
    <row r="25244" spans="1:5" ht="13.5" customHeight="1">
      <c r="A25244">
        <v>25</v>
      </c>
      <c r="B25244" t="str">
        <f t="shared" si="394"/>
        <v>25---35</v>
      </c>
      <c r="C25244" t="s">
        <v>918</v>
      </c>
      <c r="D25244" t="s">
        <v>865</v>
      </c>
      <c r="E25244">
        <v>35</v>
      </c>
    </row>
    <row r="25245" spans="1:5" ht="13.5" customHeight="1">
      <c r="A25245">
        <v>25</v>
      </c>
      <c r="B25245" t="str">
        <f t="shared" si="394"/>
        <v>25---36</v>
      </c>
      <c r="C25245" t="s">
        <v>896</v>
      </c>
      <c r="D25245" t="s">
        <v>1202</v>
      </c>
      <c r="E25245">
        <v>36</v>
      </c>
    </row>
    <row r="25246" spans="1:5" ht="13.5" customHeight="1">
      <c r="A25246">
        <v>25</v>
      </c>
      <c r="B25246" t="str">
        <f t="shared" si="394"/>
        <v>25---37</v>
      </c>
      <c r="C25246" t="s">
        <v>5912</v>
      </c>
      <c r="D25246" t="s">
        <v>764</v>
      </c>
      <c r="E25246">
        <v>37</v>
      </c>
    </row>
    <row r="25247" spans="1:5" ht="13.5" customHeight="1">
      <c r="A25247">
        <v>25</v>
      </c>
      <c r="B25247" t="str">
        <f t="shared" si="394"/>
        <v>25---38</v>
      </c>
      <c r="C25247" t="s">
        <v>5913</v>
      </c>
      <c r="D25247" t="s">
        <v>1114</v>
      </c>
      <c r="E25247">
        <v>38</v>
      </c>
    </row>
    <row r="25248" spans="1:5" ht="13.5" customHeight="1">
      <c r="A25248">
        <v>25</v>
      </c>
      <c r="B25248" t="str">
        <f t="shared" si="394"/>
        <v>25---39</v>
      </c>
      <c r="C25248" t="s">
        <v>5925</v>
      </c>
      <c r="D25248" t="s">
        <v>798</v>
      </c>
      <c r="E25248">
        <v>39</v>
      </c>
    </row>
    <row r="25249" spans="1:5" ht="13.5" customHeight="1">
      <c r="A25249">
        <v>25</v>
      </c>
      <c r="B25249" t="str">
        <f t="shared" si="394"/>
        <v>25---40</v>
      </c>
      <c r="C25249" t="s">
        <v>5914</v>
      </c>
      <c r="D25249" t="s">
        <v>785</v>
      </c>
      <c r="E25249">
        <v>40</v>
      </c>
    </row>
    <row r="25250" spans="1:5" ht="13.5" customHeight="1">
      <c r="A25250">
        <v>25</v>
      </c>
      <c r="B25250" t="str">
        <f t="shared" si="394"/>
        <v>25---41</v>
      </c>
      <c r="C25250" t="s">
        <v>5915</v>
      </c>
      <c r="D25250" t="s">
        <v>772</v>
      </c>
      <c r="E25250">
        <v>41</v>
      </c>
    </row>
    <row r="25251" spans="1:5" ht="13.5" customHeight="1">
      <c r="A25251">
        <v>25</v>
      </c>
      <c r="B25251" t="str">
        <f t="shared" si="394"/>
        <v>25---42</v>
      </c>
      <c r="C25251" t="s">
        <v>5917</v>
      </c>
      <c r="D25251" t="s">
        <v>789</v>
      </c>
      <c r="E25251">
        <v>42</v>
      </c>
    </row>
    <row r="25252" spans="1:5" ht="13.5" customHeight="1">
      <c r="A25252">
        <v>25</v>
      </c>
      <c r="B25252" t="str">
        <f t="shared" si="394"/>
        <v>25---43</v>
      </c>
      <c r="C25252" t="s">
        <v>5918</v>
      </c>
      <c r="D25252" t="s">
        <v>770</v>
      </c>
      <c r="E25252">
        <v>43</v>
      </c>
    </row>
    <row r="25253" spans="1:5" ht="13.5" customHeight="1">
      <c r="A25253">
        <v>25</v>
      </c>
      <c r="B25253" t="str">
        <f t="shared" si="394"/>
        <v>25---44</v>
      </c>
      <c r="C25253" t="s">
        <v>5931</v>
      </c>
      <c r="D25253" t="s">
        <v>1044</v>
      </c>
      <c r="E25253">
        <v>44</v>
      </c>
    </row>
    <row r="25254" spans="1:5" ht="13.5" customHeight="1">
      <c r="A25254">
        <v>25</v>
      </c>
      <c r="B25254" t="str">
        <f t="shared" si="394"/>
        <v>25---45</v>
      </c>
      <c r="C25254" t="s">
        <v>5932</v>
      </c>
      <c r="D25254" t="s">
        <v>846</v>
      </c>
      <c r="E25254">
        <v>45</v>
      </c>
    </row>
    <row r="25255" spans="1:5" ht="13.5" customHeight="1">
      <c r="A25255">
        <v>25</v>
      </c>
      <c r="B25255" t="str">
        <f t="shared" si="394"/>
        <v>25---46</v>
      </c>
      <c r="C25255" t="s">
        <v>5972</v>
      </c>
      <c r="D25255" t="s">
        <v>979</v>
      </c>
      <c r="E25255">
        <v>46</v>
      </c>
    </row>
    <row r="25256" spans="1:5" ht="13.5" customHeight="1">
      <c r="A25256">
        <v>25</v>
      </c>
      <c r="B25256" t="str">
        <f t="shared" si="394"/>
        <v>25---47</v>
      </c>
      <c r="C25256" t="s">
        <v>6002</v>
      </c>
      <c r="D25256" t="s">
        <v>1113</v>
      </c>
      <c r="E25256">
        <v>47</v>
      </c>
    </row>
    <row r="25257" spans="1:5" ht="13.5" customHeight="1">
      <c r="A25257">
        <v>25</v>
      </c>
      <c r="B25257" t="str">
        <f t="shared" si="394"/>
        <v>25---48</v>
      </c>
      <c r="C25257" t="s">
        <v>5985</v>
      </c>
      <c r="D25257" t="s">
        <v>1159</v>
      </c>
      <c r="E25257">
        <v>48</v>
      </c>
    </row>
    <row r="25258" spans="1:5" ht="13.5" customHeight="1">
      <c r="A25258">
        <v>25</v>
      </c>
      <c r="B25258" t="str">
        <f t="shared" si="394"/>
        <v>25---49</v>
      </c>
      <c r="C25258" t="s">
        <v>5952</v>
      </c>
      <c r="D25258" t="s">
        <v>891</v>
      </c>
      <c r="E25258">
        <v>49</v>
      </c>
    </row>
    <row r="25259" spans="1:5" ht="13.5" customHeight="1">
      <c r="A25259">
        <v>25</v>
      </c>
      <c r="B25259" t="str">
        <f t="shared" si="394"/>
        <v>25---50</v>
      </c>
      <c r="C25259" t="s">
        <v>5919</v>
      </c>
      <c r="D25259" t="s">
        <v>725</v>
      </c>
      <c r="E25259">
        <v>50</v>
      </c>
    </row>
    <row r="25260" spans="1:5" ht="13.5" customHeight="1">
      <c r="A25260">
        <v>25</v>
      </c>
      <c r="B25260" t="str">
        <f t="shared" si="394"/>
        <v>25---51</v>
      </c>
      <c r="C25260" t="s">
        <v>5975</v>
      </c>
      <c r="D25260" t="s">
        <v>994</v>
      </c>
      <c r="E25260">
        <v>51</v>
      </c>
    </row>
    <row r="25261" spans="1:5" ht="13.5" customHeight="1">
      <c r="A25261">
        <v>25</v>
      </c>
      <c r="B25261" t="str">
        <f t="shared" si="394"/>
        <v>25---52</v>
      </c>
      <c r="C25261" t="s">
        <v>5999</v>
      </c>
      <c r="D25261" t="s">
        <v>1371</v>
      </c>
      <c r="E25261">
        <v>52</v>
      </c>
    </row>
    <row r="25262" spans="1:5" ht="13.5" customHeight="1">
      <c r="A25262">
        <v>25</v>
      </c>
      <c r="B25262" t="str">
        <f t="shared" si="394"/>
        <v>25---53</v>
      </c>
      <c r="C25262" t="s">
        <v>5959</v>
      </c>
      <c r="D25262" t="s">
        <v>6222</v>
      </c>
      <c r="E25262">
        <v>53</v>
      </c>
    </row>
    <row r="25263" spans="1:5" ht="13.5" customHeight="1">
      <c r="A25263">
        <v>21</v>
      </c>
      <c r="B25263" t="str">
        <f t="shared" si="394"/>
        <v>21---1</v>
      </c>
      <c r="C25263" t="s">
        <v>4216</v>
      </c>
      <c r="D25263" t="s">
        <v>1020</v>
      </c>
      <c r="E25263">
        <v>1</v>
      </c>
    </row>
    <row r="25264" spans="1:5" ht="13.5" customHeight="1">
      <c r="A25264">
        <v>21</v>
      </c>
      <c r="B25264" t="str">
        <f t="shared" si="394"/>
        <v>21---2</v>
      </c>
      <c r="C25264" t="s">
        <v>4216</v>
      </c>
      <c r="D25264" t="s">
        <v>1021</v>
      </c>
      <c r="E25264">
        <v>2</v>
      </c>
    </row>
    <row r="25265" spans="1:5" ht="13.5" customHeight="1">
      <c r="A25265">
        <v>21</v>
      </c>
      <c r="B25265" t="str">
        <f t="shared" si="394"/>
        <v>21---3</v>
      </c>
      <c r="C25265" t="s">
        <v>4252</v>
      </c>
      <c r="D25265" t="s">
        <v>1205</v>
      </c>
      <c r="E25265">
        <v>3</v>
      </c>
    </row>
    <row r="25266" spans="1:5" ht="13.5" customHeight="1">
      <c r="A25266">
        <v>21</v>
      </c>
      <c r="B25266" t="str">
        <f t="shared" si="394"/>
        <v>21---4</v>
      </c>
      <c r="C25266" t="s">
        <v>4269</v>
      </c>
      <c r="D25266" t="s">
        <v>1355</v>
      </c>
      <c r="E25266">
        <v>4</v>
      </c>
    </row>
    <row r="25267" spans="1:5" ht="13.5" customHeight="1">
      <c r="A25267">
        <v>21</v>
      </c>
      <c r="B25267" t="str">
        <f t="shared" si="394"/>
        <v>21---5</v>
      </c>
      <c r="C25267" t="s">
        <v>4271</v>
      </c>
      <c r="D25267" t="s">
        <v>953</v>
      </c>
      <c r="E25267">
        <v>5</v>
      </c>
    </row>
    <row r="25268" spans="1:5" ht="13.5" customHeight="1">
      <c r="A25268">
        <v>21</v>
      </c>
      <c r="B25268" t="str">
        <f t="shared" si="394"/>
        <v>21---6</v>
      </c>
      <c r="C25268" t="s">
        <v>4239</v>
      </c>
      <c r="D25268" t="s">
        <v>1028</v>
      </c>
      <c r="E25268">
        <v>6</v>
      </c>
    </row>
    <row r="25269" spans="1:5" ht="13.5" customHeight="1">
      <c r="A25269">
        <v>21</v>
      </c>
      <c r="B25269" t="str">
        <f t="shared" si="394"/>
        <v>21---7</v>
      </c>
      <c r="C25269" t="s">
        <v>4228</v>
      </c>
      <c r="D25269" t="s">
        <v>984</v>
      </c>
      <c r="E25269">
        <v>7</v>
      </c>
    </row>
    <row r="25270" spans="1:5" ht="13.5" customHeight="1">
      <c r="A25270">
        <v>21</v>
      </c>
      <c r="B25270" t="str">
        <f t="shared" si="394"/>
        <v>21---8</v>
      </c>
      <c r="C25270" t="s">
        <v>4268</v>
      </c>
      <c r="D25270" t="s">
        <v>809</v>
      </c>
      <c r="E25270">
        <v>8</v>
      </c>
    </row>
    <row r="25271" spans="1:5" ht="13.5" customHeight="1">
      <c r="A25271">
        <v>21</v>
      </c>
      <c r="B25271" t="str">
        <f t="shared" si="394"/>
        <v>21---9</v>
      </c>
      <c r="C25271" t="s">
        <v>4230</v>
      </c>
      <c r="D25271" t="s">
        <v>1022</v>
      </c>
      <c r="E25271">
        <v>9</v>
      </c>
    </row>
    <row r="25272" spans="1:5" ht="13.5" customHeight="1">
      <c r="A25272">
        <v>21</v>
      </c>
      <c r="B25272" t="str">
        <f t="shared" si="394"/>
        <v>21---10</v>
      </c>
      <c r="C25272" t="s">
        <v>4244</v>
      </c>
      <c r="D25272" t="s">
        <v>768</v>
      </c>
      <c r="E25272">
        <v>10</v>
      </c>
    </row>
    <row r="25273" spans="1:5" ht="13.5" customHeight="1">
      <c r="A25273">
        <v>21</v>
      </c>
      <c r="B25273" t="str">
        <f t="shared" si="394"/>
        <v>21---11</v>
      </c>
      <c r="C25273" t="s">
        <v>4231</v>
      </c>
      <c r="D25273" t="s">
        <v>978</v>
      </c>
      <c r="E25273">
        <v>11</v>
      </c>
    </row>
    <row r="25274" spans="1:5" ht="13.5" customHeight="1">
      <c r="A25274">
        <v>21</v>
      </c>
      <c r="B25274" t="str">
        <f t="shared" si="394"/>
        <v>21---12</v>
      </c>
      <c r="C25274" t="s">
        <v>5911</v>
      </c>
      <c r="D25274" t="s">
        <v>1025</v>
      </c>
      <c r="E25274">
        <v>12</v>
      </c>
    </row>
    <row r="25275" spans="1:5" ht="13.5" customHeight="1">
      <c r="A25275">
        <v>21</v>
      </c>
      <c r="B25275" t="str">
        <f t="shared" si="394"/>
        <v>21---13</v>
      </c>
      <c r="C25275" t="s">
        <v>5911</v>
      </c>
      <c r="D25275" t="s">
        <v>971</v>
      </c>
      <c r="E25275">
        <v>13</v>
      </c>
    </row>
    <row r="25276" spans="1:5" ht="13.5" customHeight="1">
      <c r="A25276">
        <v>21</v>
      </c>
      <c r="B25276" t="str">
        <f t="shared" si="394"/>
        <v>21---14</v>
      </c>
      <c r="C25276" t="s">
        <v>5911</v>
      </c>
      <c r="D25276" t="s">
        <v>933</v>
      </c>
      <c r="E25276">
        <v>14</v>
      </c>
    </row>
    <row r="25277" spans="1:5" ht="13.5" customHeight="1">
      <c r="A25277">
        <v>21</v>
      </c>
      <c r="B25277" t="str">
        <f t="shared" si="394"/>
        <v>21---15</v>
      </c>
      <c r="C25277" t="s">
        <v>5911</v>
      </c>
      <c r="D25277" t="s">
        <v>980</v>
      </c>
      <c r="E25277">
        <v>15</v>
      </c>
    </row>
    <row r="25278" spans="1:5" ht="13.5" customHeight="1">
      <c r="A25278">
        <v>21</v>
      </c>
      <c r="B25278" t="str">
        <f t="shared" si="394"/>
        <v>21---16</v>
      </c>
      <c r="C25278" t="s">
        <v>5911</v>
      </c>
      <c r="D25278" t="s">
        <v>1403</v>
      </c>
      <c r="E25278">
        <v>16</v>
      </c>
    </row>
    <row r="25279" spans="1:5" ht="13.5" customHeight="1">
      <c r="A25279">
        <v>21</v>
      </c>
      <c r="B25279" t="str">
        <f t="shared" si="394"/>
        <v>21---17</v>
      </c>
      <c r="C25279" t="s">
        <v>5911</v>
      </c>
      <c r="D25279" t="s">
        <v>1040</v>
      </c>
      <c r="E25279">
        <v>17</v>
      </c>
    </row>
    <row r="25280" spans="1:5" ht="13.5" customHeight="1">
      <c r="A25280">
        <v>21</v>
      </c>
      <c r="B25280" t="str">
        <f t="shared" si="394"/>
        <v>21---18</v>
      </c>
      <c r="C25280" t="s">
        <v>5911</v>
      </c>
      <c r="D25280" t="s">
        <v>857</v>
      </c>
      <c r="E25280">
        <v>18</v>
      </c>
    </row>
    <row r="25281" spans="1:5" ht="13.5" customHeight="1">
      <c r="A25281">
        <v>21</v>
      </c>
      <c r="B25281" t="str">
        <f t="shared" si="394"/>
        <v>21---19</v>
      </c>
      <c r="C25281" t="s">
        <v>729</v>
      </c>
      <c r="D25281" t="s">
        <v>867</v>
      </c>
      <c r="E25281">
        <v>19</v>
      </c>
    </row>
    <row r="25282" spans="1:5" ht="13.5" customHeight="1">
      <c r="A25282">
        <v>21</v>
      </c>
      <c r="B25282" t="str">
        <f t="shared" si="394"/>
        <v>21---20</v>
      </c>
      <c r="C25282" t="s">
        <v>743</v>
      </c>
      <c r="D25282" t="s">
        <v>754</v>
      </c>
      <c r="E25282">
        <v>20</v>
      </c>
    </row>
    <row r="25283" spans="1:5" ht="13.5" customHeight="1">
      <c r="A25283">
        <v>21</v>
      </c>
      <c r="B25283" t="str">
        <f t="shared" ref="B25283:B25346" si="395">A25283&amp;"---"&amp;E25283</f>
        <v>21---21</v>
      </c>
      <c r="C25283" t="s">
        <v>915</v>
      </c>
      <c r="D25283" t="s">
        <v>939</v>
      </c>
      <c r="E25283">
        <v>21</v>
      </c>
    </row>
    <row r="25284" spans="1:5" ht="13.5" customHeight="1">
      <c r="A25284">
        <v>21</v>
      </c>
      <c r="B25284" t="str">
        <f t="shared" si="395"/>
        <v>21---22</v>
      </c>
      <c r="C25284" t="s">
        <v>987</v>
      </c>
      <c r="D25284" t="s">
        <v>1263</v>
      </c>
      <c r="E25284">
        <v>22</v>
      </c>
    </row>
    <row r="25285" spans="1:5" ht="13.5" customHeight="1">
      <c r="A25285">
        <v>21</v>
      </c>
      <c r="B25285" t="str">
        <f t="shared" si="395"/>
        <v>21---23</v>
      </c>
      <c r="C25285" t="s">
        <v>989</v>
      </c>
      <c r="D25285" t="s">
        <v>738</v>
      </c>
      <c r="E25285">
        <v>23</v>
      </c>
    </row>
    <row r="25286" spans="1:5" ht="13.5" customHeight="1">
      <c r="A25286">
        <v>21</v>
      </c>
      <c r="B25286" t="str">
        <f t="shared" si="395"/>
        <v>21---24</v>
      </c>
      <c r="C25286" t="s">
        <v>799</v>
      </c>
      <c r="D25286" t="s">
        <v>809</v>
      </c>
      <c r="E25286">
        <v>24</v>
      </c>
    </row>
    <row r="25287" spans="1:5" ht="13.5" customHeight="1">
      <c r="A25287">
        <v>21</v>
      </c>
      <c r="B25287" t="str">
        <f t="shared" si="395"/>
        <v>21---25</v>
      </c>
      <c r="C25287" t="s">
        <v>819</v>
      </c>
      <c r="D25287" t="s">
        <v>756</v>
      </c>
      <c r="E25287">
        <v>25</v>
      </c>
    </row>
    <row r="25288" spans="1:5" ht="13.5" customHeight="1">
      <c r="A25288">
        <v>21</v>
      </c>
      <c r="B25288" t="str">
        <f t="shared" si="395"/>
        <v>21---26</v>
      </c>
      <c r="C25288" t="s">
        <v>824</v>
      </c>
      <c r="D25288" t="s">
        <v>752</v>
      </c>
      <c r="E25288">
        <v>26</v>
      </c>
    </row>
    <row r="25289" spans="1:5" ht="13.5" customHeight="1">
      <c r="A25289">
        <v>21</v>
      </c>
      <c r="B25289" t="str">
        <f t="shared" si="395"/>
        <v>21---27</v>
      </c>
      <c r="C25289" t="s">
        <v>826</v>
      </c>
      <c r="D25289" t="s">
        <v>1079</v>
      </c>
      <c r="E25289">
        <v>27</v>
      </c>
    </row>
    <row r="25290" spans="1:5" ht="13.5" customHeight="1">
      <c r="A25290">
        <v>21</v>
      </c>
      <c r="B25290" t="str">
        <f t="shared" si="395"/>
        <v>21---28</v>
      </c>
      <c r="C25290" t="s">
        <v>753</v>
      </c>
      <c r="D25290" t="s">
        <v>1002</v>
      </c>
      <c r="E25290">
        <v>28</v>
      </c>
    </row>
    <row r="25291" spans="1:5" ht="13.5" customHeight="1">
      <c r="A25291">
        <v>21</v>
      </c>
      <c r="B25291" t="str">
        <f t="shared" si="395"/>
        <v>21---29</v>
      </c>
      <c r="C25291" t="s">
        <v>1197</v>
      </c>
      <c r="D25291" t="s">
        <v>1137</v>
      </c>
      <c r="E25291">
        <v>29</v>
      </c>
    </row>
    <row r="25292" spans="1:5" ht="13.5" customHeight="1">
      <c r="A25292">
        <v>21</v>
      </c>
      <c r="B25292" t="str">
        <f t="shared" si="395"/>
        <v>21---30</v>
      </c>
      <c r="C25292" t="s">
        <v>832</v>
      </c>
      <c r="D25292" t="s">
        <v>949</v>
      </c>
      <c r="E25292">
        <v>30</v>
      </c>
    </row>
    <row r="25293" spans="1:5" ht="13.5" customHeight="1">
      <c r="A25293">
        <v>21</v>
      </c>
      <c r="B25293" t="str">
        <f t="shared" si="395"/>
        <v>21---31</v>
      </c>
      <c r="C25293" t="s">
        <v>991</v>
      </c>
      <c r="D25293" t="s">
        <v>966</v>
      </c>
      <c r="E25293">
        <v>31</v>
      </c>
    </row>
    <row r="25294" spans="1:5" ht="13.5" customHeight="1">
      <c r="A25294">
        <v>21</v>
      </c>
      <c r="B25294" t="str">
        <f t="shared" si="395"/>
        <v>21---32</v>
      </c>
      <c r="C25294" t="s">
        <v>864</v>
      </c>
      <c r="D25294" t="s">
        <v>957</v>
      </c>
      <c r="E25294">
        <v>32</v>
      </c>
    </row>
    <row r="25295" spans="1:5" ht="13.5" customHeight="1">
      <c r="A25295">
        <v>21</v>
      </c>
      <c r="B25295" t="str">
        <f t="shared" si="395"/>
        <v>21---33</v>
      </c>
      <c r="C25295" t="s">
        <v>868</v>
      </c>
      <c r="D25295" t="s">
        <v>758</v>
      </c>
      <c r="E25295">
        <v>33</v>
      </c>
    </row>
    <row r="25296" spans="1:5" ht="13.5" customHeight="1">
      <c r="A25296">
        <v>21</v>
      </c>
      <c r="B25296" t="str">
        <f t="shared" si="395"/>
        <v>21---34</v>
      </c>
      <c r="C25296" t="s">
        <v>1098</v>
      </c>
      <c r="D25296" t="s">
        <v>1206</v>
      </c>
      <c r="E25296">
        <v>34</v>
      </c>
    </row>
    <row r="25297" spans="1:5" ht="13.5" customHeight="1">
      <c r="A25297">
        <v>21</v>
      </c>
      <c r="B25297" t="str">
        <f t="shared" si="395"/>
        <v>21---35</v>
      </c>
      <c r="C25297" t="s">
        <v>1011</v>
      </c>
      <c r="D25297" t="s">
        <v>856</v>
      </c>
      <c r="E25297">
        <v>35</v>
      </c>
    </row>
    <row r="25298" spans="1:5" ht="13.5" customHeight="1">
      <c r="A25298">
        <v>21</v>
      </c>
      <c r="B25298" t="str">
        <f t="shared" si="395"/>
        <v>21---36</v>
      </c>
      <c r="C25298" t="s">
        <v>5969</v>
      </c>
      <c r="D25298" t="s">
        <v>961</v>
      </c>
      <c r="E25298">
        <v>36</v>
      </c>
    </row>
    <row r="25299" spans="1:5" ht="13.5" customHeight="1">
      <c r="A25299">
        <v>21</v>
      </c>
      <c r="B25299" t="str">
        <f t="shared" si="395"/>
        <v>21---37</v>
      </c>
      <c r="C25299" t="s">
        <v>6001</v>
      </c>
      <c r="D25299" t="s">
        <v>956</v>
      </c>
      <c r="E25299">
        <v>37</v>
      </c>
    </row>
    <row r="25300" spans="1:5" ht="13.5" customHeight="1">
      <c r="A25300">
        <v>21</v>
      </c>
      <c r="B25300" t="str">
        <f t="shared" si="395"/>
        <v>21---38</v>
      </c>
      <c r="C25300" t="s">
        <v>5915</v>
      </c>
      <c r="D25300" t="s">
        <v>772</v>
      </c>
      <c r="E25300">
        <v>38</v>
      </c>
    </row>
    <row r="25301" spans="1:5" ht="13.5" customHeight="1">
      <c r="A25301">
        <v>21</v>
      </c>
      <c r="B25301" t="str">
        <f t="shared" si="395"/>
        <v>21---39</v>
      </c>
      <c r="C25301" t="s">
        <v>5970</v>
      </c>
      <c r="D25301" t="s">
        <v>999</v>
      </c>
      <c r="E25301">
        <v>39</v>
      </c>
    </row>
    <row r="25302" spans="1:5" ht="13.5" customHeight="1">
      <c r="A25302">
        <v>21</v>
      </c>
      <c r="B25302" t="str">
        <f t="shared" si="395"/>
        <v>21---40</v>
      </c>
      <c r="C25302" t="s">
        <v>5917</v>
      </c>
      <c r="D25302" t="s">
        <v>789</v>
      </c>
      <c r="E25302">
        <v>40</v>
      </c>
    </row>
    <row r="25303" spans="1:5" ht="13.5" customHeight="1">
      <c r="A25303">
        <v>21</v>
      </c>
      <c r="B25303" t="str">
        <f t="shared" si="395"/>
        <v>21---41</v>
      </c>
      <c r="C25303" t="s">
        <v>5918</v>
      </c>
      <c r="D25303" t="s">
        <v>770</v>
      </c>
      <c r="E25303">
        <v>41</v>
      </c>
    </row>
    <row r="25304" spans="1:5" ht="13.5" customHeight="1">
      <c r="A25304">
        <v>21</v>
      </c>
      <c r="B25304" t="str">
        <f t="shared" si="395"/>
        <v>21---42</v>
      </c>
      <c r="C25304" t="s">
        <v>5994</v>
      </c>
      <c r="D25304" t="s">
        <v>984</v>
      </c>
      <c r="E25304">
        <v>42</v>
      </c>
    </row>
    <row r="25305" spans="1:5" ht="13.5" customHeight="1">
      <c r="A25305">
        <v>21</v>
      </c>
      <c r="B25305" t="str">
        <f t="shared" si="395"/>
        <v>21---43</v>
      </c>
      <c r="C25305" t="s">
        <v>6010</v>
      </c>
      <c r="D25305" t="s">
        <v>978</v>
      </c>
      <c r="E25305">
        <v>43</v>
      </c>
    </row>
    <row r="25306" spans="1:5" ht="13.5" customHeight="1">
      <c r="A25306">
        <v>21</v>
      </c>
      <c r="B25306" t="str">
        <f t="shared" si="395"/>
        <v>21---44</v>
      </c>
      <c r="C25306" t="s">
        <v>5973</v>
      </c>
      <c r="D25306" t="s">
        <v>1158</v>
      </c>
      <c r="E25306">
        <v>44</v>
      </c>
    </row>
    <row r="25307" spans="1:5" ht="13.5" customHeight="1">
      <c r="A25307">
        <v>21</v>
      </c>
      <c r="B25307" t="str">
        <f t="shared" si="395"/>
        <v>21---45</v>
      </c>
      <c r="C25307" t="s">
        <v>5924</v>
      </c>
      <c r="D25307" t="s">
        <v>726</v>
      </c>
      <c r="E25307">
        <v>45</v>
      </c>
    </row>
    <row r="25308" spans="1:5" ht="13.5" customHeight="1">
      <c r="A25308">
        <v>22</v>
      </c>
      <c r="B25308" t="str">
        <f t="shared" si="395"/>
        <v>22---1</v>
      </c>
      <c r="C25308" t="s">
        <v>4216</v>
      </c>
      <c r="D25308" t="s">
        <v>1020</v>
      </c>
      <c r="E25308">
        <v>1</v>
      </c>
    </row>
    <row r="25309" spans="1:5" ht="13.5" customHeight="1">
      <c r="A25309">
        <v>22</v>
      </c>
      <c r="B25309" t="str">
        <f t="shared" si="395"/>
        <v>22---2</v>
      </c>
      <c r="C25309" t="s">
        <v>4216</v>
      </c>
      <c r="D25309" t="s">
        <v>1021</v>
      </c>
      <c r="E25309">
        <v>2</v>
      </c>
    </row>
    <row r="25310" spans="1:5" ht="13.5" customHeight="1">
      <c r="A25310">
        <v>22</v>
      </c>
      <c r="B25310" t="str">
        <f t="shared" si="395"/>
        <v>22---3</v>
      </c>
      <c r="C25310" t="s">
        <v>4216</v>
      </c>
      <c r="D25310" t="s">
        <v>1205</v>
      </c>
      <c r="E25310">
        <v>3</v>
      </c>
    </row>
    <row r="25311" spans="1:5" ht="13.5" customHeight="1">
      <c r="A25311">
        <v>22</v>
      </c>
      <c r="B25311" t="str">
        <f t="shared" si="395"/>
        <v>22---4</v>
      </c>
      <c r="C25311" t="s">
        <v>4216</v>
      </c>
      <c r="D25311" t="s">
        <v>1355</v>
      </c>
      <c r="E25311">
        <v>4</v>
      </c>
    </row>
    <row r="25312" spans="1:5" ht="13.5" customHeight="1">
      <c r="A25312">
        <v>22</v>
      </c>
      <c r="B25312" t="str">
        <f t="shared" si="395"/>
        <v>22---5</v>
      </c>
      <c r="C25312" t="s">
        <v>4271</v>
      </c>
      <c r="D25312" t="s">
        <v>953</v>
      </c>
      <c r="E25312">
        <v>5</v>
      </c>
    </row>
    <row r="25313" spans="1:5" ht="13.5" customHeight="1">
      <c r="A25313">
        <v>22</v>
      </c>
      <c r="B25313" t="str">
        <f t="shared" si="395"/>
        <v>22---6</v>
      </c>
      <c r="C25313" t="s">
        <v>4239</v>
      </c>
      <c r="D25313" t="s">
        <v>1028</v>
      </c>
      <c r="E25313">
        <v>6</v>
      </c>
    </row>
    <row r="25314" spans="1:5" ht="13.5" customHeight="1">
      <c r="A25314">
        <v>22</v>
      </c>
      <c r="B25314" t="str">
        <f t="shared" si="395"/>
        <v>22---7</v>
      </c>
      <c r="C25314" t="s">
        <v>4253</v>
      </c>
      <c r="D25314" t="s">
        <v>984</v>
      </c>
      <c r="E25314">
        <v>7</v>
      </c>
    </row>
    <row r="25315" spans="1:5" ht="13.5" customHeight="1">
      <c r="A25315">
        <v>22</v>
      </c>
      <c r="B25315" t="str">
        <f t="shared" si="395"/>
        <v>22---8</v>
      </c>
      <c r="C25315" t="s">
        <v>4230</v>
      </c>
      <c r="D25315" t="s">
        <v>809</v>
      </c>
      <c r="E25315">
        <v>8</v>
      </c>
    </row>
    <row r="25316" spans="1:5" ht="13.5" customHeight="1">
      <c r="A25316">
        <v>22</v>
      </c>
      <c r="B25316" t="str">
        <f t="shared" si="395"/>
        <v>22---9</v>
      </c>
      <c r="C25316" t="s">
        <v>4240</v>
      </c>
      <c r="D25316" t="s">
        <v>1022</v>
      </c>
      <c r="E25316">
        <v>9</v>
      </c>
    </row>
    <row r="25317" spans="1:5" ht="13.5" customHeight="1">
      <c r="A25317">
        <v>22</v>
      </c>
      <c r="B25317" t="str">
        <f t="shared" si="395"/>
        <v>22---10</v>
      </c>
      <c r="C25317" t="s">
        <v>4254</v>
      </c>
      <c r="D25317" t="s">
        <v>768</v>
      </c>
      <c r="E25317">
        <v>10</v>
      </c>
    </row>
    <row r="25318" spans="1:5" ht="13.5" customHeight="1">
      <c r="A25318">
        <v>22</v>
      </c>
      <c r="B25318" t="str">
        <f t="shared" si="395"/>
        <v>22---11</v>
      </c>
      <c r="C25318" t="s">
        <v>4242</v>
      </c>
      <c r="D25318" t="s">
        <v>978</v>
      </c>
      <c r="E25318">
        <v>11</v>
      </c>
    </row>
    <row r="25319" spans="1:5" ht="13.5" customHeight="1">
      <c r="A25319">
        <v>22</v>
      </c>
      <c r="B25319" t="str">
        <f t="shared" si="395"/>
        <v>22---12</v>
      </c>
      <c r="C25319" t="s">
        <v>729</v>
      </c>
      <c r="D25319" t="s">
        <v>867</v>
      </c>
      <c r="E25319">
        <v>12</v>
      </c>
    </row>
    <row r="25320" spans="1:5" ht="13.5" customHeight="1">
      <c r="A25320">
        <v>22</v>
      </c>
      <c r="B25320" t="str">
        <f t="shared" si="395"/>
        <v>22---13</v>
      </c>
      <c r="C25320" t="s">
        <v>743</v>
      </c>
      <c r="D25320" t="s">
        <v>754</v>
      </c>
      <c r="E25320">
        <v>13</v>
      </c>
    </row>
    <row r="25321" spans="1:5" ht="13.5" customHeight="1">
      <c r="A25321">
        <v>22</v>
      </c>
      <c r="B25321" t="str">
        <f t="shared" si="395"/>
        <v>22---14</v>
      </c>
      <c r="C25321" t="s">
        <v>915</v>
      </c>
      <c r="D25321" t="s">
        <v>939</v>
      </c>
      <c r="E25321">
        <v>14</v>
      </c>
    </row>
    <row r="25322" spans="1:5" ht="13.5" customHeight="1">
      <c r="A25322">
        <v>22</v>
      </c>
      <c r="B25322" t="str">
        <f t="shared" si="395"/>
        <v>22---15</v>
      </c>
      <c r="C25322" t="s">
        <v>987</v>
      </c>
      <c r="D25322" t="s">
        <v>1263</v>
      </c>
      <c r="E25322">
        <v>15</v>
      </c>
    </row>
    <row r="25323" spans="1:5" ht="13.5" customHeight="1">
      <c r="A25323">
        <v>22</v>
      </c>
      <c r="B25323" t="str">
        <f t="shared" si="395"/>
        <v>22---16</v>
      </c>
      <c r="C25323" t="s">
        <v>989</v>
      </c>
      <c r="D25323" t="s">
        <v>738</v>
      </c>
      <c r="E25323">
        <v>16</v>
      </c>
    </row>
    <row r="25324" spans="1:5" ht="13.5" customHeight="1">
      <c r="A25324">
        <v>22</v>
      </c>
      <c r="B25324" t="str">
        <f t="shared" si="395"/>
        <v>22---17</v>
      </c>
      <c r="C25324" t="s">
        <v>799</v>
      </c>
      <c r="D25324" t="s">
        <v>809</v>
      </c>
      <c r="E25324">
        <v>17</v>
      </c>
    </row>
    <row r="25325" spans="1:5" ht="13.5" customHeight="1">
      <c r="A25325">
        <v>22</v>
      </c>
      <c r="B25325" t="str">
        <f t="shared" si="395"/>
        <v>22---18</v>
      </c>
      <c r="C25325" t="s">
        <v>819</v>
      </c>
      <c r="D25325" t="s">
        <v>756</v>
      </c>
      <c r="E25325">
        <v>18</v>
      </c>
    </row>
    <row r="25326" spans="1:5" ht="13.5" customHeight="1">
      <c r="A25326">
        <v>22</v>
      </c>
      <c r="B25326" t="str">
        <f t="shared" si="395"/>
        <v>22---19</v>
      </c>
      <c r="C25326" t="s">
        <v>824</v>
      </c>
      <c r="D25326" t="s">
        <v>752</v>
      </c>
      <c r="E25326">
        <v>19</v>
      </c>
    </row>
    <row r="25327" spans="1:5" ht="13.5" customHeight="1">
      <c r="A25327">
        <v>22</v>
      </c>
      <c r="B25327" t="str">
        <f t="shared" si="395"/>
        <v>22---20</v>
      </c>
      <c r="C25327" t="s">
        <v>826</v>
      </c>
      <c r="D25327" t="s">
        <v>1079</v>
      </c>
      <c r="E25327">
        <v>20</v>
      </c>
    </row>
    <row r="25328" spans="1:5" ht="13.5" customHeight="1">
      <c r="A25328">
        <v>22</v>
      </c>
      <c r="B25328" t="str">
        <f t="shared" si="395"/>
        <v>22---21</v>
      </c>
      <c r="C25328" t="s">
        <v>753</v>
      </c>
      <c r="D25328" t="s">
        <v>1002</v>
      </c>
      <c r="E25328">
        <v>21</v>
      </c>
    </row>
    <row r="25329" spans="1:5" ht="13.5" customHeight="1">
      <c r="A25329">
        <v>22</v>
      </c>
      <c r="B25329" t="str">
        <f t="shared" si="395"/>
        <v>22---22</v>
      </c>
      <c r="C25329" t="s">
        <v>1197</v>
      </c>
      <c r="D25329" t="s">
        <v>1137</v>
      </c>
      <c r="E25329">
        <v>22</v>
      </c>
    </row>
    <row r="25330" spans="1:5" ht="13.5" customHeight="1">
      <c r="A25330">
        <v>22</v>
      </c>
      <c r="B25330" t="str">
        <f t="shared" si="395"/>
        <v>22---23</v>
      </c>
      <c r="C25330" t="s">
        <v>832</v>
      </c>
      <c r="D25330" t="s">
        <v>949</v>
      </c>
      <c r="E25330">
        <v>23</v>
      </c>
    </row>
    <row r="25331" spans="1:5" ht="13.5" customHeight="1">
      <c r="A25331">
        <v>22</v>
      </c>
      <c r="B25331" t="str">
        <f t="shared" si="395"/>
        <v>22---24</v>
      </c>
      <c r="C25331" t="s">
        <v>991</v>
      </c>
      <c r="D25331" t="s">
        <v>966</v>
      </c>
      <c r="E25331">
        <v>24</v>
      </c>
    </row>
    <row r="25332" spans="1:5" ht="13.5" customHeight="1">
      <c r="A25332">
        <v>22</v>
      </c>
      <c r="B25332" t="str">
        <f t="shared" si="395"/>
        <v>22---25</v>
      </c>
      <c r="C25332" t="s">
        <v>864</v>
      </c>
      <c r="D25332" t="s">
        <v>957</v>
      </c>
      <c r="E25332">
        <v>25</v>
      </c>
    </row>
    <row r="25333" spans="1:5" ht="13.5" customHeight="1">
      <c r="A25333">
        <v>22</v>
      </c>
      <c r="B25333" t="str">
        <f t="shared" si="395"/>
        <v>22---26</v>
      </c>
      <c r="C25333" t="s">
        <v>868</v>
      </c>
      <c r="D25333" t="s">
        <v>758</v>
      </c>
      <c r="E25333">
        <v>26</v>
      </c>
    </row>
    <row r="25334" spans="1:5" ht="13.5" customHeight="1">
      <c r="A25334">
        <v>22</v>
      </c>
      <c r="B25334" t="str">
        <f t="shared" si="395"/>
        <v>22---27</v>
      </c>
      <c r="C25334" t="s">
        <v>1098</v>
      </c>
      <c r="D25334" t="s">
        <v>1206</v>
      </c>
      <c r="E25334">
        <v>27</v>
      </c>
    </row>
    <row r="25335" spans="1:5" ht="13.5" customHeight="1">
      <c r="A25335">
        <v>22</v>
      </c>
      <c r="B25335" t="str">
        <f t="shared" si="395"/>
        <v>22---28</v>
      </c>
      <c r="C25335" t="s">
        <v>1011</v>
      </c>
      <c r="D25335" t="s">
        <v>856</v>
      </c>
      <c r="E25335">
        <v>28</v>
      </c>
    </row>
    <row r="25336" spans="1:5" ht="13.5" customHeight="1">
      <c r="A25336">
        <v>22</v>
      </c>
      <c r="B25336" t="str">
        <f t="shared" si="395"/>
        <v>22---29</v>
      </c>
      <c r="C25336" t="s">
        <v>5969</v>
      </c>
      <c r="D25336" t="s">
        <v>961</v>
      </c>
      <c r="E25336">
        <v>29</v>
      </c>
    </row>
    <row r="25337" spans="1:5" ht="13.5" customHeight="1">
      <c r="A25337">
        <v>22</v>
      </c>
      <c r="B25337" t="str">
        <f t="shared" si="395"/>
        <v>22---30</v>
      </c>
      <c r="C25337" t="s">
        <v>6001</v>
      </c>
      <c r="D25337" t="s">
        <v>956</v>
      </c>
      <c r="E25337">
        <v>30</v>
      </c>
    </row>
    <row r="25338" spans="1:5" ht="13.5" customHeight="1">
      <c r="A25338">
        <v>22</v>
      </c>
      <c r="B25338" t="str">
        <f t="shared" si="395"/>
        <v>22---31</v>
      </c>
      <c r="C25338" t="s">
        <v>5915</v>
      </c>
      <c r="D25338" t="s">
        <v>772</v>
      </c>
      <c r="E25338">
        <v>31</v>
      </c>
    </row>
    <row r="25339" spans="1:5" ht="13.5" customHeight="1">
      <c r="A25339">
        <v>22</v>
      </c>
      <c r="B25339" t="str">
        <f t="shared" si="395"/>
        <v>22---32</v>
      </c>
      <c r="C25339" t="s">
        <v>5970</v>
      </c>
      <c r="D25339" t="s">
        <v>999</v>
      </c>
      <c r="E25339">
        <v>32</v>
      </c>
    </row>
    <row r="25340" spans="1:5" ht="13.5" customHeight="1">
      <c r="A25340">
        <v>22</v>
      </c>
      <c r="B25340" t="str">
        <f t="shared" si="395"/>
        <v>22---33</v>
      </c>
      <c r="C25340" t="s">
        <v>5917</v>
      </c>
      <c r="D25340" t="s">
        <v>789</v>
      </c>
      <c r="E25340">
        <v>33</v>
      </c>
    </row>
    <row r="25341" spans="1:5" ht="13.5" customHeight="1">
      <c r="A25341">
        <v>22</v>
      </c>
      <c r="B25341" t="str">
        <f t="shared" si="395"/>
        <v>22---34</v>
      </c>
      <c r="C25341" t="s">
        <v>5918</v>
      </c>
      <c r="D25341" t="s">
        <v>770</v>
      </c>
      <c r="E25341">
        <v>34</v>
      </c>
    </row>
    <row r="25342" spans="1:5" ht="13.5" customHeight="1">
      <c r="A25342">
        <v>22</v>
      </c>
      <c r="B25342" t="str">
        <f t="shared" si="395"/>
        <v>22---35</v>
      </c>
      <c r="C25342" t="s">
        <v>5994</v>
      </c>
      <c r="D25342" t="s">
        <v>984</v>
      </c>
      <c r="E25342">
        <v>35</v>
      </c>
    </row>
    <row r="25343" spans="1:5" ht="13.5" customHeight="1">
      <c r="A25343">
        <v>22</v>
      </c>
      <c r="B25343" t="str">
        <f t="shared" si="395"/>
        <v>22---36</v>
      </c>
      <c r="C25343" t="s">
        <v>6010</v>
      </c>
      <c r="D25343" t="s">
        <v>978</v>
      </c>
      <c r="E25343">
        <v>36</v>
      </c>
    </row>
    <row r="25344" spans="1:5" ht="13.5" customHeight="1">
      <c r="A25344">
        <v>22</v>
      </c>
      <c r="B25344" t="str">
        <f t="shared" si="395"/>
        <v>22---37</v>
      </c>
      <c r="C25344" t="s">
        <v>5973</v>
      </c>
      <c r="D25344" t="s">
        <v>1158</v>
      </c>
      <c r="E25344">
        <v>37</v>
      </c>
    </row>
    <row r="25345" spans="1:5" ht="13.5" customHeight="1">
      <c r="A25345">
        <v>22</v>
      </c>
      <c r="B25345" t="str">
        <f t="shared" si="395"/>
        <v>22---38</v>
      </c>
      <c r="C25345" t="s">
        <v>5924</v>
      </c>
      <c r="D25345" t="s">
        <v>726</v>
      </c>
      <c r="E25345">
        <v>38</v>
      </c>
    </row>
    <row r="25346" spans="1:5" ht="13.5" customHeight="1">
      <c r="A25346">
        <v>23</v>
      </c>
      <c r="B25346" t="str">
        <f t="shared" si="395"/>
        <v>23---1</v>
      </c>
      <c r="C25346" t="s">
        <v>4234</v>
      </c>
      <c r="D25346" t="s">
        <v>859</v>
      </c>
      <c r="E25346">
        <v>1</v>
      </c>
    </row>
    <row r="25347" spans="1:5" ht="13.5" customHeight="1">
      <c r="A25347">
        <v>23</v>
      </c>
      <c r="B25347" t="str">
        <f t="shared" ref="B25347:B25410" si="396">A25347&amp;"---"&amp;E25347</f>
        <v>23---2</v>
      </c>
      <c r="C25347" t="s">
        <v>4216</v>
      </c>
      <c r="D25347" t="s">
        <v>859</v>
      </c>
      <c r="E25347">
        <v>2</v>
      </c>
    </row>
    <row r="25348" spans="1:5" ht="13.5" customHeight="1">
      <c r="A25348">
        <v>23</v>
      </c>
      <c r="B25348" t="str">
        <f t="shared" si="396"/>
        <v>23---3</v>
      </c>
      <c r="C25348" t="s">
        <v>4216</v>
      </c>
      <c r="D25348" t="s">
        <v>879</v>
      </c>
      <c r="E25348">
        <v>3</v>
      </c>
    </row>
    <row r="25349" spans="1:5" ht="13.5" customHeight="1">
      <c r="A25349">
        <v>23</v>
      </c>
      <c r="B25349" t="str">
        <f t="shared" si="396"/>
        <v>23---4</v>
      </c>
      <c r="C25349" t="s">
        <v>4216</v>
      </c>
      <c r="D25349" t="s">
        <v>1181</v>
      </c>
      <c r="E25349">
        <v>4</v>
      </c>
    </row>
    <row r="25350" spans="1:5" ht="13.5" customHeight="1">
      <c r="A25350">
        <v>23</v>
      </c>
      <c r="B25350" t="str">
        <f t="shared" si="396"/>
        <v>23---5</v>
      </c>
      <c r="C25350" t="s">
        <v>4216</v>
      </c>
      <c r="D25350" t="s">
        <v>1020</v>
      </c>
      <c r="E25350">
        <v>5</v>
      </c>
    </row>
    <row r="25351" spans="1:5" ht="13.5" customHeight="1">
      <c r="A25351">
        <v>23</v>
      </c>
      <c r="B25351" t="str">
        <f t="shared" si="396"/>
        <v>23---6</v>
      </c>
      <c r="C25351" t="s">
        <v>4216</v>
      </c>
      <c r="D25351" t="s">
        <v>1021</v>
      </c>
      <c r="E25351">
        <v>6</v>
      </c>
    </row>
    <row r="25352" spans="1:5" ht="13.5" customHeight="1">
      <c r="A25352">
        <v>23</v>
      </c>
      <c r="B25352" t="str">
        <f t="shared" si="396"/>
        <v>23---7</v>
      </c>
      <c r="C25352" t="s">
        <v>4216</v>
      </c>
      <c r="D25352" t="s">
        <v>1205</v>
      </c>
      <c r="E25352">
        <v>7</v>
      </c>
    </row>
    <row r="25353" spans="1:5" ht="13.5" customHeight="1">
      <c r="A25353">
        <v>23</v>
      </c>
      <c r="B25353" t="str">
        <f t="shared" si="396"/>
        <v>23---8</v>
      </c>
      <c r="C25353" t="s">
        <v>4216</v>
      </c>
      <c r="D25353" t="s">
        <v>1355</v>
      </c>
      <c r="E25353">
        <v>8</v>
      </c>
    </row>
    <row r="25354" spans="1:5" ht="13.5" customHeight="1">
      <c r="A25354">
        <v>23</v>
      </c>
      <c r="B25354" t="str">
        <f t="shared" si="396"/>
        <v>23---9</v>
      </c>
      <c r="C25354" t="s">
        <v>4271</v>
      </c>
      <c r="D25354" t="s">
        <v>953</v>
      </c>
      <c r="E25354">
        <v>9</v>
      </c>
    </row>
    <row r="25355" spans="1:5" ht="13.5" customHeight="1">
      <c r="A25355">
        <v>23</v>
      </c>
      <c r="B25355" t="str">
        <f t="shared" si="396"/>
        <v>23---10</v>
      </c>
      <c r="C25355" t="s">
        <v>4239</v>
      </c>
      <c r="D25355" t="s">
        <v>1028</v>
      </c>
      <c r="E25355">
        <v>10</v>
      </c>
    </row>
    <row r="25356" spans="1:5" ht="13.5" customHeight="1">
      <c r="A25356">
        <v>23</v>
      </c>
      <c r="B25356" t="str">
        <f t="shared" si="396"/>
        <v>23---11</v>
      </c>
      <c r="C25356" t="s">
        <v>4253</v>
      </c>
      <c r="D25356" t="s">
        <v>984</v>
      </c>
      <c r="E25356">
        <v>11</v>
      </c>
    </row>
    <row r="25357" spans="1:5" ht="13.5" customHeight="1">
      <c r="A25357">
        <v>23</v>
      </c>
      <c r="B25357" t="str">
        <f t="shared" si="396"/>
        <v>23---12</v>
      </c>
      <c r="C25357" t="s">
        <v>4230</v>
      </c>
      <c r="D25357" t="s">
        <v>809</v>
      </c>
      <c r="E25357">
        <v>12</v>
      </c>
    </row>
    <row r="25358" spans="1:5" ht="13.5" customHeight="1">
      <c r="A25358">
        <v>23</v>
      </c>
      <c r="B25358" t="str">
        <f t="shared" si="396"/>
        <v>23---13</v>
      </c>
      <c r="C25358" t="s">
        <v>4240</v>
      </c>
      <c r="D25358" t="s">
        <v>1022</v>
      </c>
      <c r="E25358">
        <v>13</v>
      </c>
    </row>
    <row r="25359" spans="1:5" ht="13.5" customHeight="1">
      <c r="A25359">
        <v>23</v>
      </c>
      <c r="B25359" t="str">
        <f t="shared" si="396"/>
        <v>23---14</v>
      </c>
      <c r="C25359" t="s">
        <v>4264</v>
      </c>
      <c r="D25359" t="s">
        <v>768</v>
      </c>
      <c r="E25359">
        <v>14</v>
      </c>
    </row>
    <row r="25360" spans="1:5" ht="13.5" customHeight="1">
      <c r="A25360">
        <v>23</v>
      </c>
      <c r="B25360" t="str">
        <f t="shared" si="396"/>
        <v>23---15</v>
      </c>
      <c r="C25360" t="s">
        <v>4236</v>
      </c>
      <c r="D25360" t="s">
        <v>978</v>
      </c>
      <c r="E25360">
        <v>15</v>
      </c>
    </row>
    <row r="25361" spans="1:5" ht="13.5" customHeight="1">
      <c r="A25361">
        <v>23</v>
      </c>
      <c r="B25361" t="str">
        <f t="shared" si="396"/>
        <v>23---16</v>
      </c>
      <c r="C25361" t="s">
        <v>729</v>
      </c>
      <c r="D25361" t="s">
        <v>867</v>
      </c>
      <c r="E25361">
        <v>16</v>
      </c>
    </row>
    <row r="25362" spans="1:5" ht="13.5" customHeight="1">
      <c r="A25362">
        <v>23</v>
      </c>
      <c r="B25362" t="str">
        <f t="shared" si="396"/>
        <v>23---17</v>
      </c>
      <c r="C25362" t="s">
        <v>1017</v>
      </c>
      <c r="D25362" t="s">
        <v>796</v>
      </c>
      <c r="E25362">
        <v>17</v>
      </c>
    </row>
    <row r="25363" spans="1:5" ht="13.5" customHeight="1">
      <c r="A25363">
        <v>23</v>
      </c>
      <c r="B25363" t="str">
        <f t="shared" si="396"/>
        <v>23---18</v>
      </c>
      <c r="C25363" t="s">
        <v>731</v>
      </c>
      <c r="D25363" t="s">
        <v>800</v>
      </c>
      <c r="E25363">
        <v>18</v>
      </c>
    </row>
    <row r="25364" spans="1:5" ht="13.5" customHeight="1">
      <c r="A25364">
        <v>23</v>
      </c>
      <c r="B25364" t="str">
        <f t="shared" si="396"/>
        <v>23---19</v>
      </c>
      <c r="C25364" t="s">
        <v>737</v>
      </c>
      <c r="D25364" t="s">
        <v>996</v>
      </c>
      <c r="E25364">
        <v>19</v>
      </c>
    </row>
    <row r="25365" spans="1:5" ht="13.5" customHeight="1">
      <c r="A25365">
        <v>23</v>
      </c>
      <c r="B25365" t="str">
        <f t="shared" si="396"/>
        <v>23---20</v>
      </c>
      <c r="C25365" t="s">
        <v>739</v>
      </c>
      <c r="D25365" t="s">
        <v>736</v>
      </c>
      <c r="E25365">
        <v>20</v>
      </c>
    </row>
    <row r="25366" spans="1:5" ht="13.5" customHeight="1">
      <c r="A25366">
        <v>23</v>
      </c>
      <c r="B25366" t="str">
        <f t="shared" si="396"/>
        <v>23---21</v>
      </c>
      <c r="C25366" t="s">
        <v>888</v>
      </c>
      <c r="D25366" t="s">
        <v>1073</v>
      </c>
      <c r="E25366">
        <v>21</v>
      </c>
    </row>
    <row r="25367" spans="1:5" ht="13.5" customHeight="1">
      <c r="A25367">
        <v>23</v>
      </c>
      <c r="B25367" t="str">
        <f t="shared" si="396"/>
        <v>23---22</v>
      </c>
      <c r="C25367" t="s">
        <v>743</v>
      </c>
      <c r="D25367" t="s">
        <v>754</v>
      </c>
      <c r="E25367">
        <v>22</v>
      </c>
    </row>
    <row r="25368" spans="1:5" ht="13.5" customHeight="1">
      <c r="A25368">
        <v>23</v>
      </c>
      <c r="B25368" t="str">
        <f t="shared" si="396"/>
        <v>23---23</v>
      </c>
      <c r="C25368" t="s">
        <v>915</v>
      </c>
      <c r="D25368" t="s">
        <v>939</v>
      </c>
      <c r="E25368">
        <v>23</v>
      </c>
    </row>
    <row r="25369" spans="1:5" ht="13.5" customHeight="1">
      <c r="A25369">
        <v>23</v>
      </c>
      <c r="B25369" t="str">
        <f t="shared" si="396"/>
        <v>23---24</v>
      </c>
      <c r="C25369" t="s">
        <v>987</v>
      </c>
      <c r="D25369" t="s">
        <v>1263</v>
      </c>
      <c r="E25369">
        <v>24</v>
      </c>
    </row>
    <row r="25370" spans="1:5" ht="13.5" customHeight="1">
      <c r="A25370">
        <v>23</v>
      </c>
      <c r="B25370" t="str">
        <f t="shared" si="396"/>
        <v>23---25</v>
      </c>
      <c r="C25370" t="s">
        <v>989</v>
      </c>
      <c r="D25370" t="s">
        <v>738</v>
      </c>
      <c r="E25370">
        <v>25</v>
      </c>
    </row>
    <row r="25371" spans="1:5" ht="13.5" customHeight="1">
      <c r="A25371">
        <v>23</v>
      </c>
      <c r="B25371" t="str">
        <f t="shared" si="396"/>
        <v>23---26</v>
      </c>
      <c r="C25371" t="s">
        <v>799</v>
      </c>
      <c r="D25371" t="s">
        <v>809</v>
      </c>
      <c r="E25371">
        <v>26</v>
      </c>
    </row>
    <row r="25372" spans="1:5" ht="13.5" customHeight="1">
      <c r="A25372">
        <v>23</v>
      </c>
      <c r="B25372" t="str">
        <f t="shared" si="396"/>
        <v>23---27</v>
      </c>
      <c r="C25372" t="s">
        <v>938</v>
      </c>
      <c r="D25372" t="s">
        <v>859</v>
      </c>
      <c r="E25372">
        <v>27</v>
      </c>
    </row>
    <row r="25373" spans="1:5" ht="13.5" customHeight="1">
      <c r="A25373">
        <v>23</v>
      </c>
      <c r="B25373" t="str">
        <f t="shared" si="396"/>
        <v>23---28</v>
      </c>
      <c r="C25373" t="s">
        <v>819</v>
      </c>
      <c r="D25373" t="s">
        <v>756</v>
      </c>
      <c r="E25373">
        <v>28</v>
      </c>
    </row>
    <row r="25374" spans="1:5" ht="13.5" customHeight="1">
      <c r="A25374">
        <v>23</v>
      </c>
      <c r="B25374" t="str">
        <f t="shared" si="396"/>
        <v>23---29</v>
      </c>
      <c r="C25374" t="s">
        <v>824</v>
      </c>
      <c r="D25374" t="s">
        <v>752</v>
      </c>
      <c r="E25374">
        <v>29</v>
      </c>
    </row>
    <row r="25375" spans="1:5" ht="13.5" customHeight="1">
      <c r="A25375">
        <v>23</v>
      </c>
      <c r="B25375" t="str">
        <f t="shared" si="396"/>
        <v>23---30</v>
      </c>
      <c r="C25375" t="s">
        <v>826</v>
      </c>
      <c r="D25375" t="s">
        <v>1079</v>
      </c>
      <c r="E25375">
        <v>30</v>
      </c>
    </row>
    <row r="25376" spans="1:5" ht="13.5" customHeight="1">
      <c r="A25376">
        <v>23</v>
      </c>
      <c r="B25376" t="str">
        <f t="shared" si="396"/>
        <v>23---31</v>
      </c>
      <c r="C25376" t="s">
        <v>753</v>
      </c>
      <c r="D25376" t="s">
        <v>1002</v>
      </c>
      <c r="E25376">
        <v>31</v>
      </c>
    </row>
    <row r="25377" spans="1:5" ht="13.5" customHeight="1">
      <c r="A25377">
        <v>23</v>
      </c>
      <c r="B25377" t="str">
        <f t="shared" si="396"/>
        <v>23---32</v>
      </c>
      <c r="C25377" t="s">
        <v>1197</v>
      </c>
      <c r="D25377" t="s">
        <v>1137</v>
      </c>
      <c r="E25377">
        <v>32</v>
      </c>
    </row>
    <row r="25378" spans="1:5" ht="13.5" customHeight="1">
      <c r="A25378">
        <v>23</v>
      </c>
      <c r="B25378" t="str">
        <f t="shared" si="396"/>
        <v>23---33</v>
      </c>
      <c r="C25378" t="s">
        <v>832</v>
      </c>
      <c r="D25378" t="s">
        <v>949</v>
      </c>
      <c r="E25378">
        <v>33</v>
      </c>
    </row>
    <row r="25379" spans="1:5" ht="13.5" customHeight="1">
      <c r="A25379">
        <v>23</v>
      </c>
      <c r="B25379" t="str">
        <f t="shared" si="396"/>
        <v>23---34</v>
      </c>
      <c r="C25379" t="s">
        <v>991</v>
      </c>
      <c r="D25379" t="s">
        <v>966</v>
      </c>
      <c r="E25379">
        <v>34</v>
      </c>
    </row>
    <row r="25380" spans="1:5" ht="13.5" customHeight="1">
      <c r="A25380">
        <v>23</v>
      </c>
      <c r="B25380" t="str">
        <f t="shared" si="396"/>
        <v>23---35</v>
      </c>
      <c r="C25380" t="s">
        <v>864</v>
      </c>
      <c r="D25380" t="s">
        <v>957</v>
      </c>
      <c r="E25380">
        <v>35</v>
      </c>
    </row>
    <row r="25381" spans="1:5" ht="13.5" customHeight="1">
      <c r="A25381">
        <v>23</v>
      </c>
      <c r="B25381" t="str">
        <f t="shared" si="396"/>
        <v>23---36</v>
      </c>
      <c r="C25381" t="s">
        <v>868</v>
      </c>
      <c r="D25381" t="s">
        <v>758</v>
      </c>
      <c r="E25381">
        <v>36</v>
      </c>
    </row>
    <row r="25382" spans="1:5" ht="13.5" customHeight="1">
      <c r="A25382">
        <v>23</v>
      </c>
      <c r="B25382" t="str">
        <f t="shared" si="396"/>
        <v>23---37</v>
      </c>
      <c r="C25382" t="s">
        <v>1098</v>
      </c>
      <c r="D25382" t="s">
        <v>1206</v>
      </c>
      <c r="E25382">
        <v>37</v>
      </c>
    </row>
    <row r="25383" spans="1:5" ht="13.5" customHeight="1">
      <c r="A25383">
        <v>23</v>
      </c>
      <c r="B25383" t="str">
        <f t="shared" si="396"/>
        <v>23---38</v>
      </c>
      <c r="C25383" t="s">
        <v>1011</v>
      </c>
      <c r="D25383" t="s">
        <v>856</v>
      </c>
      <c r="E25383">
        <v>38</v>
      </c>
    </row>
    <row r="25384" spans="1:5" ht="13.5" customHeight="1">
      <c r="A25384">
        <v>23</v>
      </c>
      <c r="B25384" t="str">
        <f t="shared" si="396"/>
        <v>23---39</v>
      </c>
      <c r="C25384" t="s">
        <v>5913</v>
      </c>
      <c r="D25384" t="s">
        <v>1114</v>
      </c>
      <c r="E25384">
        <v>39</v>
      </c>
    </row>
    <row r="25385" spans="1:5" ht="13.5" customHeight="1">
      <c r="A25385">
        <v>23</v>
      </c>
      <c r="B25385" t="str">
        <f t="shared" si="396"/>
        <v>23---40</v>
      </c>
      <c r="C25385" t="s">
        <v>5969</v>
      </c>
      <c r="D25385" t="s">
        <v>961</v>
      </c>
      <c r="E25385">
        <v>40</v>
      </c>
    </row>
    <row r="25386" spans="1:5" ht="13.5" customHeight="1">
      <c r="A25386">
        <v>23</v>
      </c>
      <c r="B25386" t="str">
        <f t="shared" si="396"/>
        <v>23---41</v>
      </c>
      <c r="C25386" t="s">
        <v>6001</v>
      </c>
      <c r="D25386" t="s">
        <v>956</v>
      </c>
      <c r="E25386">
        <v>41</v>
      </c>
    </row>
    <row r="25387" spans="1:5" ht="13.5" customHeight="1">
      <c r="A25387">
        <v>23</v>
      </c>
      <c r="B25387" t="str">
        <f t="shared" si="396"/>
        <v>23---42</v>
      </c>
      <c r="C25387" t="s">
        <v>5915</v>
      </c>
      <c r="D25387" t="s">
        <v>772</v>
      </c>
      <c r="E25387">
        <v>42</v>
      </c>
    </row>
    <row r="25388" spans="1:5" ht="13.5" customHeight="1">
      <c r="A25388">
        <v>23</v>
      </c>
      <c r="B25388" t="str">
        <f t="shared" si="396"/>
        <v>23---43</v>
      </c>
      <c r="C25388" t="s">
        <v>5970</v>
      </c>
      <c r="D25388" t="s">
        <v>999</v>
      </c>
      <c r="E25388">
        <v>43</v>
      </c>
    </row>
    <row r="25389" spans="1:5" ht="13.5" customHeight="1">
      <c r="A25389">
        <v>23</v>
      </c>
      <c r="B25389" t="str">
        <f t="shared" si="396"/>
        <v>23---44</v>
      </c>
      <c r="C25389" t="s">
        <v>5917</v>
      </c>
      <c r="D25389" t="s">
        <v>789</v>
      </c>
      <c r="E25389">
        <v>44</v>
      </c>
    </row>
    <row r="25390" spans="1:5" ht="13.5" customHeight="1">
      <c r="A25390">
        <v>23</v>
      </c>
      <c r="B25390" t="str">
        <f t="shared" si="396"/>
        <v>23---45</v>
      </c>
      <c r="C25390" t="s">
        <v>5918</v>
      </c>
      <c r="D25390" t="s">
        <v>770</v>
      </c>
      <c r="E25390">
        <v>45</v>
      </c>
    </row>
    <row r="25391" spans="1:5" ht="13.5" customHeight="1">
      <c r="A25391">
        <v>23</v>
      </c>
      <c r="B25391" t="str">
        <f t="shared" si="396"/>
        <v>23---46</v>
      </c>
      <c r="C25391" t="s">
        <v>5994</v>
      </c>
      <c r="D25391" t="s">
        <v>984</v>
      </c>
      <c r="E25391">
        <v>46</v>
      </c>
    </row>
    <row r="25392" spans="1:5" ht="13.5" customHeight="1">
      <c r="A25392">
        <v>23</v>
      </c>
      <c r="B25392" t="str">
        <f t="shared" si="396"/>
        <v>23---47</v>
      </c>
      <c r="C25392" t="s">
        <v>5951</v>
      </c>
      <c r="D25392" t="s">
        <v>879</v>
      </c>
      <c r="E25392">
        <v>47</v>
      </c>
    </row>
    <row r="25393" spans="1:5" ht="13.5" customHeight="1">
      <c r="A25393">
        <v>23</v>
      </c>
      <c r="B25393" t="str">
        <f t="shared" si="396"/>
        <v>23---48</v>
      </c>
      <c r="C25393" t="s">
        <v>6003</v>
      </c>
      <c r="D25393" t="s">
        <v>1016</v>
      </c>
      <c r="E25393">
        <v>48</v>
      </c>
    </row>
    <row r="25394" spans="1:5" ht="13.5" customHeight="1">
      <c r="A25394">
        <v>23</v>
      </c>
      <c r="B25394" t="str">
        <f t="shared" si="396"/>
        <v>23---49</v>
      </c>
      <c r="C25394" t="s">
        <v>6010</v>
      </c>
      <c r="D25394" t="s">
        <v>978</v>
      </c>
      <c r="E25394">
        <v>49</v>
      </c>
    </row>
    <row r="25395" spans="1:5" ht="13.5" customHeight="1">
      <c r="A25395">
        <v>23</v>
      </c>
      <c r="B25395" t="str">
        <f t="shared" si="396"/>
        <v>23---50</v>
      </c>
      <c r="C25395" t="s">
        <v>5973</v>
      </c>
      <c r="D25395" t="s">
        <v>1158</v>
      </c>
      <c r="E25395">
        <v>50</v>
      </c>
    </row>
    <row r="25396" spans="1:5" ht="13.5" customHeight="1">
      <c r="A25396">
        <v>23</v>
      </c>
      <c r="B25396" t="str">
        <f t="shared" si="396"/>
        <v>23---51</v>
      </c>
      <c r="C25396" t="s">
        <v>5957</v>
      </c>
      <c r="D25396" t="s">
        <v>913</v>
      </c>
      <c r="E25396">
        <v>51</v>
      </c>
    </row>
    <row r="25397" spans="1:5" ht="13.5" customHeight="1">
      <c r="A25397">
        <v>23</v>
      </c>
      <c r="B25397" t="str">
        <f t="shared" si="396"/>
        <v>23---52</v>
      </c>
      <c r="C25397" t="s">
        <v>5991</v>
      </c>
      <c r="D25397" t="s">
        <v>1092</v>
      </c>
      <c r="E25397">
        <v>52</v>
      </c>
    </row>
    <row r="25398" spans="1:5" ht="13.5" customHeight="1">
      <c r="A25398">
        <v>23</v>
      </c>
      <c r="B25398" t="str">
        <f t="shared" si="396"/>
        <v>23---53</v>
      </c>
      <c r="C25398" t="s">
        <v>6005</v>
      </c>
      <c r="D25398" t="s">
        <v>1237</v>
      </c>
      <c r="E25398">
        <v>53</v>
      </c>
    </row>
    <row r="25399" spans="1:5" ht="13.5" customHeight="1">
      <c r="A25399">
        <v>23</v>
      </c>
      <c r="B25399" t="str">
        <f t="shared" si="396"/>
        <v>23---54</v>
      </c>
      <c r="C25399" t="s">
        <v>5924</v>
      </c>
      <c r="D25399" t="s">
        <v>726</v>
      </c>
      <c r="E25399">
        <v>54</v>
      </c>
    </row>
    <row r="25400" spans="1:5" ht="13.5" customHeight="1">
      <c r="A25400">
        <v>23</v>
      </c>
      <c r="B25400" t="str">
        <f t="shared" si="396"/>
        <v>23---55</v>
      </c>
      <c r="C25400" t="s">
        <v>5943</v>
      </c>
      <c r="D25400" t="s">
        <v>976</v>
      </c>
      <c r="E25400">
        <v>55</v>
      </c>
    </row>
    <row r="25401" spans="1:5" ht="13.5" customHeight="1">
      <c r="A25401">
        <v>23</v>
      </c>
      <c r="B25401" t="str">
        <f t="shared" si="396"/>
        <v>23---56</v>
      </c>
      <c r="C25401" t="s">
        <v>5959</v>
      </c>
      <c r="D25401" t="s">
        <v>6222</v>
      </c>
      <c r="E25401">
        <v>56</v>
      </c>
    </row>
    <row r="25402" spans="1:5" ht="13.5" customHeight="1">
      <c r="A25402">
        <v>10</v>
      </c>
      <c r="B25402" t="str">
        <f t="shared" si="396"/>
        <v>10---1</v>
      </c>
      <c r="C25402" t="s">
        <v>4216</v>
      </c>
      <c r="D25402" t="s">
        <v>1353</v>
      </c>
      <c r="E25402">
        <v>1</v>
      </c>
    </row>
    <row r="25403" spans="1:5" ht="13.5" customHeight="1">
      <c r="A25403">
        <v>10</v>
      </c>
      <c r="B25403" t="str">
        <f t="shared" si="396"/>
        <v>10---2</v>
      </c>
      <c r="C25403" t="s">
        <v>5911</v>
      </c>
      <c r="D25403" t="s">
        <v>945</v>
      </c>
      <c r="E25403">
        <v>2</v>
      </c>
    </row>
    <row r="25404" spans="1:5" ht="13.5" customHeight="1">
      <c r="A25404">
        <v>10</v>
      </c>
      <c r="B25404" t="str">
        <f t="shared" si="396"/>
        <v>10---3</v>
      </c>
      <c r="C25404" t="s">
        <v>5911</v>
      </c>
      <c r="D25404" t="s">
        <v>928</v>
      </c>
      <c r="E25404">
        <v>3</v>
      </c>
    </row>
    <row r="25405" spans="1:5" ht="13.5" customHeight="1">
      <c r="A25405">
        <v>10</v>
      </c>
      <c r="B25405" t="str">
        <f t="shared" si="396"/>
        <v>10---4</v>
      </c>
      <c r="C25405" t="s">
        <v>5911</v>
      </c>
      <c r="D25405" t="s">
        <v>1342</v>
      </c>
      <c r="E25405">
        <v>4</v>
      </c>
    </row>
    <row r="25406" spans="1:5" ht="13.5" customHeight="1">
      <c r="A25406">
        <v>10</v>
      </c>
      <c r="B25406" t="str">
        <f t="shared" si="396"/>
        <v>10---5</v>
      </c>
      <c r="C25406" t="s">
        <v>5911</v>
      </c>
      <c r="D25406" t="s">
        <v>1229</v>
      </c>
      <c r="E25406">
        <v>5</v>
      </c>
    </row>
    <row r="25407" spans="1:5" ht="13.5" customHeight="1">
      <c r="A25407">
        <v>11</v>
      </c>
      <c r="B25407" t="str">
        <f t="shared" si="396"/>
        <v>11---1</v>
      </c>
      <c r="C25407" t="s">
        <v>4234</v>
      </c>
      <c r="D25407" t="s">
        <v>1073</v>
      </c>
      <c r="E25407">
        <v>1</v>
      </c>
    </row>
    <row r="25408" spans="1:5" ht="13.5" customHeight="1">
      <c r="A25408">
        <v>11</v>
      </c>
      <c r="B25408" t="str">
        <f t="shared" si="396"/>
        <v>11---2</v>
      </c>
      <c r="C25408" t="s">
        <v>4234</v>
      </c>
      <c r="D25408" t="s">
        <v>736</v>
      </c>
      <c r="E25408">
        <v>2</v>
      </c>
    </row>
    <row r="25409" spans="1:5" ht="13.5" customHeight="1">
      <c r="A25409">
        <v>11</v>
      </c>
      <c r="B25409" t="str">
        <f t="shared" si="396"/>
        <v>11---3</v>
      </c>
      <c r="C25409" t="s">
        <v>4234</v>
      </c>
      <c r="D25409" t="s">
        <v>924</v>
      </c>
      <c r="E25409">
        <v>3</v>
      </c>
    </row>
    <row r="25410" spans="1:5" ht="13.5" customHeight="1">
      <c r="A25410">
        <v>11</v>
      </c>
      <c r="B25410" t="str">
        <f t="shared" si="396"/>
        <v>11---4</v>
      </c>
      <c r="C25410" t="s">
        <v>4216</v>
      </c>
      <c r="D25410" t="s">
        <v>1073</v>
      </c>
      <c r="E25410">
        <v>4</v>
      </c>
    </row>
    <row r="25411" spans="1:5" ht="13.5" customHeight="1">
      <c r="A25411">
        <v>11</v>
      </c>
      <c r="B25411" t="str">
        <f t="shared" ref="B25411:B25474" si="397">A25411&amp;"---"&amp;E25411</f>
        <v>11---5</v>
      </c>
      <c r="C25411" t="s">
        <v>4216</v>
      </c>
      <c r="D25411" t="s">
        <v>736</v>
      </c>
      <c r="E25411">
        <v>5</v>
      </c>
    </row>
    <row r="25412" spans="1:5" ht="13.5" customHeight="1">
      <c r="A25412">
        <v>11</v>
      </c>
      <c r="B25412" t="str">
        <f t="shared" si="397"/>
        <v>11---6</v>
      </c>
      <c r="C25412" t="s">
        <v>4216</v>
      </c>
      <c r="D25412" t="s">
        <v>924</v>
      </c>
      <c r="E25412">
        <v>6</v>
      </c>
    </row>
    <row r="25413" spans="1:5" ht="13.5" customHeight="1">
      <c r="A25413">
        <v>11</v>
      </c>
      <c r="B25413" t="str">
        <f t="shared" si="397"/>
        <v>11---7</v>
      </c>
      <c r="C25413" t="s">
        <v>4216</v>
      </c>
      <c r="D25413" t="s">
        <v>1353</v>
      </c>
      <c r="E25413">
        <v>7</v>
      </c>
    </row>
    <row r="25414" spans="1:5" ht="13.5" customHeight="1">
      <c r="A25414">
        <v>11</v>
      </c>
      <c r="B25414" t="str">
        <f t="shared" si="397"/>
        <v>11---8</v>
      </c>
      <c r="C25414" t="s">
        <v>735</v>
      </c>
      <c r="D25414" t="s">
        <v>744</v>
      </c>
      <c r="E25414">
        <v>8</v>
      </c>
    </row>
    <row r="25415" spans="1:5" ht="13.5" customHeight="1">
      <c r="A25415">
        <v>11</v>
      </c>
      <c r="B25415" t="str">
        <f t="shared" si="397"/>
        <v>11---9</v>
      </c>
      <c r="C25415" t="s">
        <v>739</v>
      </c>
      <c r="D25415" t="s">
        <v>736</v>
      </c>
      <c r="E25415">
        <v>9</v>
      </c>
    </row>
    <row r="25416" spans="1:5" ht="13.5" customHeight="1">
      <c r="A25416">
        <v>11</v>
      </c>
      <c r="B25416" t="str">
        <f t="shared" si="397"/>
        <v>11---10</v>
      </c>
      <c r="C25416" t="s">
        <v>888</v>
      </c>
      <c r="D25416" t="s">
        <v>1073</v>
      </c>
      <c r="E25416">
        <v>10</v>
      </c>
    </row>
    <row r="25417" spans="1:5" ht="13.5" customHeight="1">
      <c r="A25417">
        <v>11</v>
      </c>
      <c r="B25417" t="str">
        <f t="shared" si="397"/>
        <v>11---11</v>
      </c>
      <c r="C25417" t="s">
        <v>858</v>
      </c>
      <c r="D25417" t="s">
        <v>740</v>
      </c>
      <c r="E25417">
        <v>11</v>
      </c>
    </row>
    <row r="25418" spans="1:5" ht="13.5" customHeight="1">
      <c r="A25418">
        <v>11</v>
      </c>
      <c r="B25418" t="str">
        <f t="shared" si="397"/>
        <v>11---12</v>
      </c>
      <c r="C25418" t="s">
        <v>743</v>
      </c>
      <c r="D25418" t="s">
        <v>754</v>
      </c>
      <c r="E25418">
        <v>12</v>
      </c>
    </row>
    <row r="25419" spans="1:5" ht="13.5" customHeight="1">
      <c r="A25419">
        <v>11</v>
      </c>
      <c r="B25419" t="str">
        <f t="shared" si="397"/>
        <v>11---13</v>
      </c>
      <c r="C25419" t="s">
        <v>987</v>
      </c>
      <c r="D25419" t="s">
        <v>1263</v>
      </c>
      <c r="E25419">
        <v>13</v>
      </c>
    </row>
    <row r="25420" spans="1:5" ht="13.5" customHeight="1">
      <c r="A25420">
        <v>11</v>
      </c>
      <c r="B25420" t="str">
        <f t="shared" si="397"/>
        <v>11---14</v>
      </c>
      <c r="C25420" t="s">
        <v>989</v>
      </c>
      <c r="D25420" t="s">
        <v>738</v>
      </c>
      <c r="E25420">
        <v>14</v>
      </c>
    </row>
    <row r="25421" spans="1:5" ht="13.5" customHeight="1">
      <c r="A25421">
        <v>11</v>
      </c>
      <c r="B25421" t="str">
        <f t="shared" si="397"/>
        <v>11---15</v>
      </c>
      <c r="C25421" t="s">
        <v>819</v>
      </c>
      <c r="D25421" t="s">
        <v>756</v>
      </c>
      <c r="E25421">
        <v>15</v>
      </c>
    </row>
    <row r="25422" spans="1:5" ht="13.5" customHeight="1">
      <c r="A25422">
        <v>11</v>
      </c>
      <c r="B25422" t="str">
        <f t="shared" si="397"/>
        <v>11---16</v>
      </c>
      <c r="C25422" t="s">
        <v>824</v>
      </c>
      <c r="D25422" t="s">
        <v>752</v>
      </c>
      <c r="E25422">
        <v>16</v>
      </c>
    </row>
    <row r="25423" spans="1:5" ht="13.5" customHeight="1">
      <c r="A25423">
        <v>11</v>
      </c>
      <c r="B25423" t="str">
        <f t="shared" si="397"/>
        <v>11---17</v>
      </c>
      <c r="C25423" t="s">
        <v>1005</v>
      </c>
      <c r="D25423" t="s">
        <v>1105</v>
      </c>
      <c r="E25423">
        <v>17</v>
      </c>
    </row>
    <row r="25424" spans="1:5" ht="13.5" customHeight="1">
      <c r="A25424">
        <v>11</v>
      </c>
      <c r="B25424" t="str">
        <f t="shared" si="397"/>
        <v>11---18</v>
      </c>
      <c r="C25424" t="s">
        <v>755</v>
      </c>
      <c r="D25424" t="s">
        <v>1146</v>
      </c>
      <c r="E25424">
        <v>18</v>
      </c>
    </row>
    <row r="25425" spans="1:5" ht="13.5" customHeight="1">
      <c r="A25425">
        <v>11</v>
      </c>
      <c r="B25425" t="str">
        <f t="shared" si="397"/>
        <v>11---19</v>
      </c>
      <c r="C25425" t="s">
        <v>991</v>
      </c>
      <c r="D25425" t="s">
        <v>966</v>
      </c>
      <c r="E25425">
        <v>19</v>
      </c>
    </row>
    <row r="25426" spans="1:5" ht="13.5" customHeight="1">
      <c r="A25426">
        <v>11</v>
      </c>
      <c r="B25426" t="str">
        <f t="shared" si="397"/>
        <v>11---20</v>
      </c>
      <c r="C25426" t="s">
        <v>1007</v>
      </c>
      <c r="D25426" t="s">
        <v>1150</v>
      </c>
      <c r="E25426">
        <v>20</v>
      </c>
    </row>
    <row r="25427" spans="1:5" ht="13.5" customHeight="1">
      <c r="A25427">
        <v>11</v>
      </c>
      <c r="B25427" t="str">
        <f t="shared" si="397"/>
        <v>11---21</v>
      </c>
      <c r="C25427" t="s">
        <v>834</v>
      </c>
      <c r="D25427" t="s">
        <v>1222</v>
      </c>
      <c r="E25427">
        <v>21</v>
      </c>
    </row>
    <row r="25428" spans="1:5" ht="13.5" customHeight="1">
      <c r="A25428">
        <v>11</v>
      </c>
      <c r="B25428" t="str">
        <f t="shared" si="397"/>
        <v>11---22</v>
      </c>
      <c r="C25428" t="s">
        <v>1096</v>
      </c>
      <c r="D25428" t="s">
        <v>1215</v>
      </c>
      <c r="E25428">
        <v>22</v>
      </c>
    </row>
    <row r="25429" spans="1:5" ht="13.5" customHeight="1">
      <c r="A25429">
        <v>11</v>
      </c>
      <c r="B25429" t="str">
        <f t="shared" si="397"/>
        <v>11---23</v>
      </c>
      <c r="C25429" t="s">
        <v>1102</v>
      </c>
      <c r="D25429" t="s">
        <v>1190</v>
      </c>
      <c r="E25429">
        <v>23</v>
      </c>
    </row>
    <row r="25430" spans="1:5" ht="13.5" customHeight="1">
      <c r="A25430">
        <v>11</v>
      </c>
      <c r="B25430" t="str">
        <f t="shared" si="397"/>
        <v>11---24</v>
      </c>
      <c r="C25430" t="s">
        <v>1055</v>
      </c>
      <c r="D25430" t="s">
        <v>1324</v>
      </c>
      <c r="E25430">
        <v>24</v>
      </c>
    </row>
    <row r="25431" spans="1:5" ht="13.5" customHeight="1">
      <c r="A25431">
        <v>11</v>
      </c>
      <c r="B25431" t="str">
        <f t="shared" si="397"/>
        <v>11---25</v>
      </c>
      <c r="C25431" t="s">
        <v>868</v>
      </c>
      <c r="D25431" t="s">
        <v>758</v>
      </c>
      <c r="E25431">
        <v>25</v>
      </c>
    </row>
    <row r="25432" spans="1:5" ht="13.5" customHeight="1">
      <c r="A25432">
        <v>11</v>
      </c>
      <c r="B25432" t="str">
        <f t="shared" si="397"/>
        <v>11---26</v>
      </c>
      <c r="C25432" t="s">
        <v>916</v>
      </c>
      <c r="D25432" t="s">
        <v>1401</v>
      </c>
      <c r="E25432">
        <v>26</v>
      </c>
    </row>
    <row r="25433" spans="1:5" ht="13.5" customHeight="1">
      <c r="A25433">
        <v>11</v>
      </c>
      <c r="B25433" t="str">
        <f t="shared" si="397"/>
        <v>11---27</v>
      </c>
      <c r="C25433" t="s">
        <v>5961</v>
      </c>
      <c r="D25433" t="s">
        <v>935</v>
      </c>
      <c r="E25433">
        <v>27</v>
      </c>
    </row>
    <row r="25434" spans="1:5" ht="13.5" customHeight="1">
      <c r="A25434">
        <v>11</v>
      </c>
      <c r="B25434" t="str">
        <f t="shared" si="397"/>
        <v>11---28</v>
      </c>
      <c r="C25434" t="s">
        <v>6016</v>
      </c>
      <c r="D25434" t="s">
        <v>1093</v>
      </c>
      <c r="E25434">
        <v>28</v>
      </c>
    </row>
    <row r="25435" spans="1:5" ht="13.5" customHeight="1">
      <c r="A25435">
        <v>11</v>
      </c>
      <c r="B25435" t="str">
        <f t="shared" si="397"/>
        <v>11---29</v>
      </c>
      <c r="C25435" t="s">
        <v>5915</v>
      </c>
      <c r="D25435" t="s">
        <v>772</v>
      </c>
      <c r="E25435">
        <v>29</v>
      </c>
    </row>
    <row r="25436" spans="1:5" ht="13.5" customHeight="1">
      <c r="A25436">
        <v>11</v>
      </c>
      <c r="B25436" t="str">
        <f t="shared" si="397"/>
        <v>11---30</v>
      </c>
      <c r="C25436" t="s">
        <v>5977</v>
      </c>
      <c r="D25436" t="s">
        <v>1069</v>
      </c>
      <c r="E25436">
        <v>30</v>
      </c>
    </row>
    <row r="25437" spans="1:5" ht="13.5" customHeight="1">
      <c r="A25437">
        <v>11</v>
      </c>
      <c r="B25437" t="str">
        <f t="shared" si="397"/>
        <v>11---31</v>
      </c>
      <c r="C25437" t="s">
        <v>5917</v>
      </c>
      <c r="D25437" t="s">
        <v>789</v>
      </c>
      <c r="E25437">
        <v>31</v>
      </c>
    </row>
    <row r="25438" spans="1:5" ht="13.5" customHeight="1">
      <c r="A25438">
        <v>11</v>
      </c>
      <c r="B25438" t="str">
        <f t="shared" si="397"/>
        <v>11---32</v>
      </c>
      <c r="C25438" t="s">
        <v>5918</v>
      </c>
      <c r="D25438" t="s">
        <v>770</v>
      </c>
      <c r="E25438">
        <v>32</v>
      </c>
    </row>
    <row r="25439" spans="1:5" ht="13.5" customHeight="1">
      <c r="A25439">
        <v>11</v>
      </c>
      <c r="B25439" t="str">
        <f t="shared" si="397"/>
        <v>11---33</v>
      </c>
      <c r="C25439" t="s">
        <v>5963</v>
      </c>
      <c r="D25439" t="s">
        <v>937</v>
      </c>
      <c r="E25439">
        <v>33</v>
      </c>
    </row>
    <row r="25440" spans="1:5" ht="13.5" customHeight="1">
      <c r="A25440">
        <v>11</v>
      </c>
      <c r="B25440" t="str">
        <f t="shared" si="397"/>
        <v>11---34</v>
      </c>
      <c r="C25440" t="s">
        <v>5978</v>
      </c>
      <c r="D25440" t="s">
        <v>1191</v>
      </c>
      <c r="E25440">
        <v>34</v>
      </c>
    </row>
    <row r="25441" spans="1:5" ht="13.5" customHeight="1">
      <c r="A25441">
        <v>11</v>
      </c>
      <c r="B25441" t="str">
        <f t="shared" si="397"/>
        <v>11---35</v>
      </c>
      <c r="C25441" t="s">
        <v>5984</v>
      </c>
      <c r="D25441" t="s">
        <v>1232</v>
      </c>
      <c r="E25441">
        <v>35</v>
      </c>
    </row>
    <row r="25442" spans="1:5" ht="13.5" customHeight="1">
      <c r="A25442">
        <v>11</v>
      </c>
      <c r="B25442" t="str">
        <f t="shared" si="397"/>
        <v>11---36</v>
      </c>
      <c r="C25442" t="s">
        <v>5964</v>
      </c>
      <c r="D25442" t="s">
        <v>1176</v>
      </c>
      <c r="E25442">
        <v>36</v>
      </c>
    </row>
    <row r="25443" spans="1:5" ht="13.5" customHeight="1">
      <c r="A25443">
        <v>11</v>
      </c>
      <c r="B25443" t="str">
        <f t="shared" si="397"/>
        <v>11---37</v>
      </c>
      <c r="C25443" t="s">
        <v>5951</v>
      </c>
      <c r="D25443" t="s">
        <v>879</v>
      </c>
      <c r="E25443">
        <v>37</v>
      </c>
    </row>
    <row r="25444" spans="1:5" ht="13.5" customHeight="1">
      <c r="A25444">
        <v>11</v>
      </c>
      <c r="B25444" t="str">
        <f t="shared" si="397"/>
        <v>11---38</v>
      </c>
      <c r="C25444" t="s">
        <v>5979</v>
      </c>
      <c r="D25444" t="s">
        <v>1071</v>
      </c>
      <c r="E25444">
        <v>38</v>
      </c>
    </row>
    <row r="25445" spans="1:5" ht="13.5" customHeight="1">
      <c r="A25445">
        <v>11</v>
      </c>
      <c r="B25445" t="str">
        <f t="shared" si="397"/>
        <v>11---39</v>
      </c>
      <c r="C25445" t="s">
        <v>5965</v>
      </c>
      <c r="D25445" t="s">
        <v>930</v>
      </c>
      <c r="E25445">
        <v>39</v>
      </c>
    </row>
    <row r="25446" spans="1:5" ht="13.5" customHeight="1">
      <c r="A25446">
        <v>11</v>
      </c>
      <c r="B25446" t="str">
        <f t="shared" si="397"/>
        <v>11---40</v>
      </c>
      <c r="C25446" t="s">
        <v>5920</v>
      </c>
      <c r="D25446" t="s">
        <v>762</v>
      </c>
      <c r="E25446">
        <v>40</v>
      </c>
    </row>
    <row r="25447" spans="1:5" ht="13.5" customHeight="1">
      <c r="A25447">
        <v>11</v>
      </c>
      <c r="B25447" t="str">
        <f t="shared" si="397"/>
        <v>11---41</v>
      </c>
      <c r="C25447" t="s">
        <v>5954</v>
      </c>
      <c r="D25447" t="s">
        <v>1166</v>
      </c>
      <c r="E25447">
        <v>41</v>
      </c>
    </row>
    <row r="25448" spans="1:5" ht="13.5" customHeight="1">
      <c r="A25448">
        <v>11</v>
      </c>
      <c r="B25448" t="str">
        <f t="shared" si="397"/>
        <v>11---42</v>
      </c>
      <c r="C25448" t="s">
        <v>5980</v>
      </c>
      <c r="D25448" t="s">
        <v>1124</v>
      </c>
      <c r="E25448">
        <v>42</v>
      </c>
    </row>
    <row r="25449" spans="1:5" ht="13.5" customHeight="1">
      <c r="A25449">
        <v>11</v>
      </c>
      <c r="B25449" t="str">
        <f t="shared" si="397"/>
        <v>11---43</v>
      </c>
      <c r="C25449" t="s">
        <v>5981</v>
      </c>
      <c r="D25449" t="s">
        <v>1225</v>
      </c>
      <c r="E25449">
        <v>43</v>
      </c>
    </row>
    <row r="25450" spans="1:5" ht="13.5" customHeight="1">
      <c r="A25450">
        <v>11</v>
      </c>
      <c r="B25450" t="str">
        <f t="shared" si="397"/>
        <v>11---44</v>
      </c>
      <c r="C25450" t="s">
        <v>5959</v>
      </c>
      <c r="D25450" t="s">
        <v>6222</v>
      </c>
      <c r="E25450">
        <v>44</v>
      </c>
    </row>
    <row r="25451" spans="1:5" ht="13.5" customHeight="1">
      <c r="A25451">
        <v>12</v>
      </c>
      <c r="B25451" t="str">
        <f t="shared" si="397"/>
        <v>12---1</v>
      </c>
      <c r="C25451" t="s">
        <v>4216</v>
      </c>
      <c r="D25451" t="s">
        <v>1073</v>
      </c>
      <c r="E25451">
        <v>1</v>
      </c>
    </row>
    <row r="25452" spans="1:5" ht="13.5" customHeight="1">
      <c r="A25452">
        <v>12</v>
      </c>
      <c r="B25452" t="str">
        <f t="shared" si="397"/>
        <v>12---2</v>
      </c>
      <c r="C25452" t="s">
        <v>4216</v>
      </c>
      <c r="D25452" t="s">
        <v>736</v>
      </c>
      <c r="E25452">
        <v>2</v>
      </c>
    </row>
    <row r="25453" spans="1:5" ht="13.5" customHeight="1">
      <c r="A25453">
        <v>12</v>
      </c>
      <c r="B25453" t="str">
        <f t="shared" si="397"/>
        <v>12---3</v>
      </c>
      <c r="C25453" t="s">
        <v>4216</v>
      </c>
      <c r="D25453" t="s">
        <v>924</v>
      </c>
      <c r="E25453">
        <v>3</v>
      </c>
    </row>
    <row r="25454" spans="1:5" ht="13.5" customHeight="1">
      <c r="A25454">
        <v>12</v>
      </c>
      <c r="B25454" t="str">
        <f t="shared" si="397"/>
        <v>12---4</v>
      </c>
      <c r="C25454" t="s">
        <v>4216</v>
      </c>
      <c r="D25454" t="s">
        <v>1353</v>
      </c>
      <c r="E25454">
        <v>4</v>
      </c>
    </row>
    <row r="25455" spans="1:5" ht="13.5" customHeight="1">
      <c r="A25455">
        <v>12</v>
      </c>
      <c r="B25455" t="str">
        <f t="shared" si="397"/>
        <v>12---5</v>
      </c>
      <c r="C25455" t="s">
        <v>4252</v>
      </c>
      <c r="D25455" t="s">
        <v>1143</v>
      </c>
      <c r="E25455">
        <v>5</v>
      </c>
    </row>
    <row r="25456" spans="1:5" ht="13.5" customHeight="1">
      <c r="A25456">
        <v>12</v>
      </c>
      <c r="B25456" t="str">
        <f t="shared" si="397"/>
        <v>12---6</v>
      </c>
      <c r="C25456" t="s">
        <v>4269</v>
      </c>
      <c r="D25456" t="s">
        <v>1335</v>
      </c>
      <c r="E25456">
        <v>6</v>
      </c>
    </row>
    <row r="25457" spans="1:5" ht="13.5" customHeight="1">
      <c r="A25457">
        <v>12</v>
      </c>
      <c r="B25457" t="str">
        <f t="shared" si="397"/>
        <v>12---7</v>
      </c>
      <c r="C25457" t="s">
        <v>4271</v>
      </c>
      <c r="D25457" t="s">
        <v>961</v>
      </c>
      <c r="E25457">
        <v>7</v>
      </c>
    </row>
    <row r="25458" spans="1:5" ht="13.5" customHeight="1">
      <c r="A25458">
        <v>12</v>
      </c>
      <c r="B25458" t="str">
        <f t="shared" si="397"/>
        <v>12---8</v>
      </c>
      <c r="C25458" t="s">
        <v>4239</v>
      </c>
      <c r="D25458" t="s">
        <v>926</v>
      </c>
      <c r="E25458">
        <v>8</v>
      </c>
    </row>
    <row r="25459" spans="1:5" ht="13.5" customHeight="1">
      <c r="A25459">
        <v>12</v>
      </c>
      <c r="B25459" t="str">
        <f t="shared" si="397"/>
        <v>12---9</v>
      </c>
      <c r="C25459" t="s">
        <v>4228</v>
      </c>
      <c r="D25459" t="s">
        <v>1148</v>
      </c>
      <c r="E25459">
        <v>9</v>
      </c>
    </row>
    <row r="25460" spans="1:5" ht="13.5" customHeight="1">
      <c r="A25460">
        <v>12</v>
      </c>
      <c r="B25460" t="str">
        <f t="shared" si="397"/>
        <v>12---10</v>
      </c>
      <c r="C25460" t="s">
        <v>4268</v>
      </c>
      <c r="D25460" t="s">
        <v>1225</v>
      </c>
      <c r="E25460">
        <v>10</v>
      </c>
    </row>
    <row r="25461" spans="1:5" ht="13.5" customHeight="1">
      <c r="A25461">
        <v>12</v>
      </c>
      <c r="B25461" t="str">
        <f t="shared" si="397"/>
        <v>12---11</v>
      </c>
      <c r="C25461" t="s">
        <v>4230</v>
      </c>
      <c r="D25461" t="s">
        <v>930</v>
      </c>
      <c r="E25461">
        <v>11</v>
      </c>
    </row>
    <row r="25462" spans="1:5" ht="13.5" customHeight="1">
      <c r="A25462">
        <v>12</v>
      </c>
      <c r="B25462" t="str">
        <f t="shared" si="397"/>
        <v>12---12</v>
      </c>
      <c r="C25462" t="s">
        <v>4244</v>
      </c>
      <c r="D25462" t="s">
        <v>898</v>
      </c>
      <c r="E25462">
        <v>12</v>
      </c>
    </row>
    <row r="25463" spans="1:5" ht="13.5" customHeight="1">
      <c r="A25463">
        <v>12</v>
      </c>
      <c r="B25463" t="str">
        <f t="shared" si="397"/>
        <v>12---13</v>
      </c>
      <c r="C25463" t="s">
        <v>4231</v>
      </c>
      <c r="D25463" t="s">
        <v>935</v>
      </c>
      <c r="E25463">
        <v>13</v>
      </c>
    </row>
    <row r="25464" spans="1:5" ht="13.5" customHeight="1">
      <c r="A25464">
        <v>12</v>
      </c>
      <c r="B25464" t="str">
        <f t="shared" si="397"/>
        <v>12---14</v>
      </c>
      <c r="C25464" t="s">
        <v>4254</v>
      </c>
      <c r="D25464" t="s">
        <v>1132</v>
      </c>
      <c r="E25464">
        <v>14</v>
      </c>
    </row>
    <row r="25465" spans="1:5" ht="13.5" customHeight="1">
      <c r="A25465">
        <v>12</v>
      </c>
      <c r="B25465" t="str">
        <f t="shared" si="397"/>
        <v>12---15</v>
      </c>
      <c r="C25465" t="s">
        <v>4233</v>
      </c>
      <c r="D25465" t="s">
        <v>1071</v>
      </c>
      <c r="E25465">
        <v>15</v>
      </c>
    </row>
    <row r="25466" spans="1:5" ht="13.5" customHeight="1">
      <c r="A25466">
        <v>12</v>
      </c>
      <c r="B25466" t="str">
        <f t="shared" si="397"/>
        <v>12---16</v>
      </c>
      <c r="C25466" t="s">
        <v>4272</v>
      </c>
      <c r="D25466" t="s">
        <v>1401</v>
      </c>
      <c r="E25466">
        <v>16</v>
      </c>
    </row>
    <row r="25467" spans="1:5" ht="13.5" customHeight="1">
      <c r="A25467">
        <v>12</v>
      </c>
      <c r="B25467" t="str">
        <f t="shared" si="397"/>
        <v>12---17</v>
      </c>
      <c r="C25467" t="s">
        <v>1017</v>
      </c>
      <c r="D25467" t="s">
        <v>796</v>
      </c>
      <c r="E25467">
        <v>17</v>
      </c>
    </row>
    <row r="25468" spans="1:5" ht="13.5" customHeight="1">
      <c r="A25468">
        <v>12</v>
      </c>
      <c r="B25468" t="str">
        <f t="shared" si="397"/>
        <v>12---18</v>
      </c>
      <c r="C25468" t="s">
        <v>731</v>
      </c>
      <c r="D25468" t="s">
        <v>800</v>
      </c>
      <c r="E25468">
        <v>18</v>
      </c>
    </row>
    <row r="25469" spans="1:5" ht="13.5" customHeight="1">
      <c r="A25469">
        <v>12</v>
      </c>
      <c r="B25469" t="str">
        <f t="shared" si="397"/>
        <v>12---19</v>
      </c>
      <c r="C25469" t="s">
        <v>735</v>
      </c>
      <c r="D25469" t="s">
        <v>744</v>
      </c>
      <c r="E25469">
        <v>19</v>
      </c>
    </row>
    <row r="25470" spans="1:5" ht="13.5" customHeight="1">
      <c r="A25470">
        <v>12</v>
      </c>
      <c r="B25470" t="str">
        <f t="shared" si="397"/>
        <v>12---20</v>
      </c>
      <c r="C25470" t="s">
        <v>739</v>
      </c>
      <c r="D25470" t="s">
        <v>736</v>
      </c>
      <c r="E25470">
        <v>20</v>
      </c>
    </row>
    <row r="25471" spans="1:5" ht="13.5" customHeight="1">
      <c r="A25471">
        <v>12</v>
      </c>
      <c r="B25471" t="str">
        <f t="shared" si="397"/>
        <v>12---21</v>
      </c>
      <c r="C25471" t="s">
        <v>888</v>
      </c>
      <c r="D25471" t="s">
        <v>1073</v>
      </c>
      <c r="E25471">
        <v>21</v>
      </c>
    </row>
    <row r="25472" spans="1:5" ht="13.5" customHeight="1">
      <c r="A25472">
        <v>12</v>
      </c>
      <c r="B25472" t="str">
        <f t="shared" si="397"/>
        <v>12---22</v>
      </c>
      <c r="C25472" t="s">
        <v>858</v>
      </c>
      <c r="D25472" t="s">
        <v>740</v>
      </c>
      <c r="E25472">
        <v>22</v>
      </c>
    </row>
    <row r="25473" spans="1:5" ht="13.5" customHeight="1">
      <c r="A25473">
        <v>12</v>
      </c>
      <c r="B25473" t="str">
        <f t="shared" si="397"/>
        <v>12---23</v>
      </c>
      <c r="C25473" t="s">
        <v>743</v>
      </c>
      <c r="D25473" t="s">
        <v>754</v>
      </c>
      <c r="E25473">
        <v>23</v>
      </c>
    </row>
    <row r="25474" spans="1:5" ht="13.5" customHeight="1">
      <c r="A25474">
        <v>12</v>
      </c>
      <c r="B25474" t="str">
        <f t="shared" si="397"/>
        <v>12---24</v>
      </c>
      <c r="C25474" t="s">
        <v>987</v>
      </c>
      <c r="D25474" t="s">
        <v>1263</v>
      </c>
      <c r="E25474">
        <v>24</v>
      </c>
    </row>
    <row r="25475" spans="1:5" ht="13.5" customHeight="1">
      <c r="A25475">
        <v>12</v>
      </c>
      <c r="B25475" t="str">
        <f t="shared" ref="B25475:B25538" si="398">A25475&amp;"---"&amp;E25475</f>
        <v>12---25</v>
      </c>
      <c r="C25475" t="s">
        <v>989</v>
      </c>
      <c r="D25475" t="s">
        <v>738</v>
      </c>
      <c r="E25475">
        <v>25</v>
      </c>
    </row>
    <row r="25476" spans="1:5" ht="13.5" customHeight="1">
      <c r="A25476">
        <v>12</v>
      </c>
      <c r="B25476" t="str">
        <f t="shared" si="398"/>
        <v>12---26</v>
      </c>
      <c r="C25476" t="s">
        <v>1094</v>
      </c>
      <c r="D25476" t="s">
        <v>790</v>
      </c>
      <c r="E25476">
        <v>26</v>
      </c>
    </row>
    <row r="25477" spans="1:5" ht="13.5" customHeight="1">
      <c r="A25477">
        <v>12</v>
      </c>
      <c r="B25477" t="str">
        <f t="shared" si="398"/>
        <v>12---27</v>
      </c>
      <c r="C25477" t="s">
        <v>819</v>
      </c>
      <c r="D25477" t="s">
        <v>756</v>
      </c>
      <c r="E25477">
        <v>27</v>
      </c>
    </row>
    <row r="25478" spans="1:5" ht="13.5" customHeight="1">
      <c r="A25478">
        <v>12</v>
      </c>
      <c r="B25478" t="str">
        <f t="shared" si="398"/>
        <v>12---28</v>
      </c>
      <c r="C25478" t="s">
        <v>824</v>
      </c>
      <c r="D25478" t="s">
        <v>752</v>
      </c>
      <c r="E25478">
        <v>28</v>
      </c>
    </row>
    <row r="25479" spans="1:5" ht="13.5" customHeight="1">
      <c r="A25479">
        <v>12</v>
      </c>
      <c r="B25479" t="str">
        <f t="shared" si="398"/>
        <v>12---29</v>
      </c>
      <c r="C25479" t="s">
        <v>1005</v>
      </c>
      <c r="D25479" t="s">
        <v>1105</v>
      </c>
      <c r="E25479">
        <v>29</v>
      </c>
    </row>
    <row r="25480" spans="1:5" ht="13.5" customHeight="1">
      <c r="A25480">
        <v>12</v>
      </c>
      <c r="B25480" t="str">
        <f t="shared" si="398"/>
        <v>12---30</v>
      </c>
      <c r="C25480" t="s">
        <v>755</v>
      </c>
      <c r="D25480" t="s">
        <v>1146</v>
      </c>
      <c r="E25480">
        <v>30</v>
      </c>
    </row>
    <row r="25481" spans="1:5" ht="13.5" customHeight="1">
      <c r="A25481">
        <v>12</v>
      </c>
      <c r="B25481" t="str">
        <f t="shared" si="398"/>
        <v>12---31</v>
      </c>
      <c r="C25481" t="s">
        <v>832</v>
      </c>
      <c r="D25481" t="s">
        <v>949</v>
      </c>
      <c r="E25481">
        <v>31</v>
      </c>
    </row>
    <row r="25482" spans="1:5" ht="13.5" customHeight="1">
      <c r="A25482">
        <v>12</v>
      </c>
      <c r="B25482" t="str">
        <f t="shared" si="398"/>
        <v>12---32</v>
      </c>
      <c r="C25482" t="s">
        <v>991</v>
      </c>
      <c r="D25482" t="s">
        <v>966</v>
      </c>
      <c r="E25482">
        <v>32</v>
      </c>
    </row>
    <row r="25483" spans="1:5" ht="13.5" customHeight="1">
      <c r="A25483">
        <v>12</v>
      </c>
      <c r="B25483" t="str">
        <f t="shared" si="398"/>
        <v>12---33</v>
      </c>
      <c r="C25483" t="s">
        <v>1007</v>
      </c>
      <c r="D25483" t="s">
        <v>1150</v>
      </c>
      <c r="E25483">
        <v>33</v>
      </c>
    </row>
    <row r="25484" spans="1:5" ht="13.5" customHeight="1">
      <c r="A25484">
        <v>12</v>
      </c>
      <c r="B25484" t="str">
        <f t="shared" si="398"/>
        <v>12---34</v>
      </c>
      <c r="C25484" t="s">
        <v>834</v>
      </c>
      <c r="D25484" t="s">
        <v>1222</v>
      </c>
      <c r="E25484">
        <v>34</v>
      </c>
    </row>
    <row r="25485" spans="1:5" ht="13.5" customHeight="1">
      <c r="A25485">
        <v>12</v>
      </c>
      <c r="B25485" t="str">
        <f t="shared" si="398"/>
        <v>12---35</v>
      </c>
      <c r="C25485" t="s">
        <v>1253</v>
      </c>
      <c r="D25485" t="s">
        <v>1228</v>
      </c>
      <c r="E25485">
        <v>35</v>
      </c>
    </row>
    <row r="25486" spans="1:5" ht="13.5" customHeight="1">
      <c r="A25486">
        <v>12</v>
      </c>
      <c r="B25486" t="str">
        <f t="shared" si="398"/>
        <v>12---36</v>
      </c>
      <c r="C25486" t="s">
        <v>1096</v>
      </c>
      <c r="D25486" t="s">
        <v>1215</v>
      </c>
      <c r="E25486">
        <v>36</v>
      </c>
    </row>
    <row r="25487" spans="1:5" ht="13.5" customHeight="1">
      <c r="A25487">
        <v>12</v>
      </c>
      <c r="B25487" t="str">
        <f t="shared" si="398"/>
        <v>12---37</v>
      </c>
      <c r="C25487" t="s">
        <v>1102</v>
      </c>
      <c r="D25487" t="s">
        <v>1190</v>
      </c>
      <c r="E25487">
        <v>37</v>
      </c>
    </row>
    <row r="25488" spans="1:5" ht="13.5" customHeight="1">
      <c r="A25488">
        <v>12</v>
      </c>
      <c r="B25488" t="str">
        <f t="shared" si="398"/>
        <v>12---38</v>
      </c>
      <c r="C25488" t="s">
        <v>1055</v>
      </c>
      <c r="D25488" t="s">
        <v>1324</v>
      </c>
      <c r="E25488">
        <v>38</v>
      </c>
    </row>
    <row r="25489" spans="1:5" ht="13.5" customHeight="1">
      <c r="A25489">
        <v>12</v>
      </c>
      <c r="B25489" t="str">
        <f t="shared" si="398"/>
        <v>12---39</v>
      </c>
      <c r="C25489" t="s">
        <v>868</v>
      </c>
      <c r="D25489" t="s">
        <v>758</v>
      </c>
      <c r="E25489">
        <v>39</v>
      </c>
    </row>
    <row r="25490" spans="1:5" ht="13.5" customHeight="1">
      <c r="A25490">
        <v>12</v>
      </c>
      <c r="B25490" t="str">
        <f t="shared" si="398"/>
        <v>12---40</v>
      </c>
      <c r="C25490" t="s">
        <v>916</v>
      </c>
      <c r="D25490" t="s">
        <v>1401</v>
      </c>
      <c r="E25490">
        <v>40</v>
      </c>
    </row>
    <row r="25491" spans="1:5" ht="13.5" customHeight="1">
      <c r="A25491">
        <v>12</v>
      </c>
      <c r="B25491" t="str">
        <f t="shared" si="398"/>
        <v>12---41</v>
      </c>
      <c r="C25491" t="s">
        <v>5961</v>
      </c>
      <c r="D25491" t="s">
        <v>935</v>
      </c>
      <c r="E25491">
        <v>41</v>
      </c>
    </row>
    <row r="25492" spans="1:5" ht="13.5" customHeight="1">
      <c r="A25492">
        <v>12</v>
      </c>
      <c r="B25492" t="str">
        <f t="shared" si="398"/>
        <v>12---42</v>
      </c>
      <c r="C25492" t="s">
        <v>5969</v>
      </c>
      <c r="D25492" t="s">
        <v>961</v>
      </c>
      <c r="E25492">
        <v>42</v>
      </c>
    </row>
    <row r="25493" spans="1:5" ht="13.5" customHeight="1">
      <c r="A25493">
        <v>12</v>
      </c>
      <c r="B25493" t="str">
        <f t="shared" si="398"/>
        <v>12---43</v>
      </c>
      <c r="C25493" t="s">
        <v>6016</v>
      </c>
      <c r="D25493" t="s">
        <v>1093</v>
      </c>
      <c r="E25493">
        <v>43</v>
      </c>
    </row>
    <row r="25494" spans="1:5" ht="13.5" customHeight="1">
      <c r="A25494">
        <v>12</v>
      </c>
      <c r="B25494" t="str">
        <f t="shared" si="398"/>
        <v>12---44</v>
      </c>
      <c r="C25494" t="s">
        <v>5915</v>
      </c>
      <c r="D25494" t="s">
        <v>772</v>
      </c>
      <c r="E25494">
        <v>44</v>
      </c>
    </row>
    <row r="25495" spans="1:5" ht="13.5" customHeight="1">
      <c r="A25495">
        <v>12</v>
      </c>
      <c r="B25495" t="str">
        <f t="shared" si="398"/>
        <v>12---45</v>
      </c>
      <c r="C25495" t="s">
        <v>5977</v>
      </c>
      <c r="D25495" t="s">
        <v>1069</v>
      </c>
      <c r="E25495">
        <v>45</v>
      </c>
    </row>
    <row r="25496" spans="1:5" ht="13.5" customHeight="1">
      <c r="A25496">
        <v>12</v>
      </c>
      <c r="B25496" t="str">
        <f t="shared" si="398"/>
        <v>12---46</v>
      </c>
      <c r="C25496" t="s">
        <v>5917</v>
      </c>
      <c r="D25496" t="s">
        <v>789</v>
      </c>
      <c r="E25496">
        <v>46</v>
      </c>
    </row>
    <row r="25497" spans="1:5" ht="13.5" customHeight="1">
      <c r="A25497">
        <v>12</v>
      </c>
      <c r="B25497" t="str">
        <f t="shared" si="398"/>
        <v>12---47</v>
      </c>
      <c r="C25497" t="s">
        <v>5918</v>
      </c>
      <c r="D25497" t="s">
        <v>770</v>
      </c>
      <c r="E25497">
        <v>47</v>
      </c>
    </row>
    <row r="25498" spans="1:5" ht="13.5" customHeight="1">
      <c r="A25498">
        <v>12</v>
      </c>
      <c r="B25498" t="str">
        <f t="shared" si="398"/>
        <v>12---48</v>
      </c>
      <c r="C25498" t="s">
        <v>5962</v>
      </c>
      <c r="D25498" t="s">
        <v>1174</v>
      </c>
      <c r="E25498">
        <v>48</v>
      </c>
    </row>
    <row r="25499" spans="1:5" ht="13.5" customHeight="1">
      <c r="A25499">
        <v>12</v>
      </c>
      <c r="B25499" t="str">
        <f t="shared" si="398"/>
        <v>12---49</v>
      </c>
      <c r="C25499" t="s">
        <v>5963</v>
      </c>
      <c r="D25499" t="s">
        <v>937</v>
      </c>
      <c r="E25499">
        <v>49</v>
      </c>
    </row>
    <row r="25500" spans="1:5" ht="13.5" customHeight="1">
      <c r="A25500">
        <v>12</v>
      </c>
      <c r="B25500" t="str">
        <f t="shared" si="398"/>
        <v>12---50</v>
      </c>
      <c r="C25500" t="s">
        <v>5978</v>
      </c>
      <c r="D25500" t="s">
        <v>1191</v>
      </c>
      <c r="E25500">
        <v>50</v>
      </c>
    </row>
    <row r="25501" spans="1:5" ht="13.5" customHeight="1">
      <c r="A25501">
        <v>12</v>
      </c>
      <c r="B25501" t="str">
        <f t="shared" si="398"/>
        <v>12---51</v>
      </c>
      <c r="C25501" t="s">
        <v>5984</v>
      </c>
      <c r="D25501" t="s">
        <v>1232</v>
      </c>
      <c r="E25501">
        <v>51</v>
      </c>
    </row>
    <row r="25502" spans="1:5" ht="13.5" customHeight="1">
      <c r="A25502">
        <v>12</v>
      </c>
      <c r="B25502" t="str">
        <f t="shared" si="398"/>
        <v>12---52</v>
      </c>
      <c r="C25502" t="s">
        <v>5964</v>
      </c>
      <c r="D25502" t="s">
        <v>1176</v>
      </c>
      <c r="E25502">
        <v>52</v>
      </c>
    </row>
    <row r="25503" spans="1:5" ht="13.5" customHeight="1">
      <c r="A25503">
        <v>12</v>
      </c>
      <c r="B25503" t="str">
        <f t="shared" si="398"/>
        <v>12---53</v>
      </c>
      <c r="C25503" t="s">
        <v>5951</v>
      </c>
      <c r="D25503" t="s">
        <v>879</v>
      </c>
      <c r="E25503">
        <v>53</v>
      </c>
    </row>
    <row r="25504" spans="1:5" ht="13.5" customHeight="1">
      <c r="A25504">
        <v>12</v>
      </c>
      <c r="B25504" t="str">
        <f t="shared" si="398"/>
        <v>12---54</v>
      </c>
      <c r="C25504" t="s">
        <v>5979</v>
      </c>
      <c r="D25504" t="s">
        <v>1071</v>
      </c>
      <c r="E25504">
        <v>54</v>
      </c>
    </row>
    <row r="25505" spans="1:5" ht="13.5" customHeight="1">
      <c r="A25505">
        <v>12</v>
      </c>
      <c r="B25505" t="str">
        <f t="shared" si="398"/>
        <v>12---55</v>
      </c>
      <c r="C25505" t="s">
        <v>5965</v>
      </c>
      <c r="D25505" t="s">
        <v>930</v>
      </c>
      <c r="E25505">
        <v>55</v>
      </c>
    </row>
    <row r="25506" spans="1:5" ht="13.5" customHeight="1">
      <c r="A25506">
        <v>12</v>
      </c>
      <c r="B25506" t="str">
        <f t="shared" si="398"/>
        <v>12---56</v>
      </c>
      <c r="C25506" t="s">
        <v>5920</v>
      </c>
      <c r="D25506" t="s">
        <v>762</v>
      </c>
      <c r="E25506">
        <v>56</v>
      </c>
    </row>
    <row r="25507" spans="1:5" ht="13.5" customHeight="1">
      <c r="A25507">
        <v>12</v>
      </c>
      <c r="B25507" t="str">
        <f t="shared" si="398"/>
        <v>12---57</v>
      </c>
      <c r="C25507" t="s">
        <v>5954</v>
      </c>
      <c r="D25507" t="s">
        <v>1166</v>
      </c>
      <c r="E25507">
        <v>57</v>
      </c>
    </row>
    <row r="25508" spans="1:5" ht="13.5" customHeight="1">
      <c r="A25508">
        <v>12</v>
      </c>
      <c r="B25508" t="str">
        <f t="shared" si="398"/>
        <v>12---58</v>
      </c>
      <c r="C25508" t="s">
        <v>5980</v>
      </c>
      <c r="D25508" t="s">
        <v>1124</v>
      </c>
      <c r="E25508">
        <v>58</v>
      </c>
    </row>
    <row r="25509" spans="1:5" ht="13.5" customHeight="1">
      <c r="A25509">
        <v>12</v>
      </c>
      <c r="B25509" t="str">
        <f t="shared" si="398"/>
        <v>12---59</v>
      </c>
      <c r="C25509" t="s">
        <v>5981</v>
      </c>
      <c r="D25509" t="s">
        <v>1225</v>
      </c>
      <c r="E25509">
        <v>59</v>
      </c>
    </row>
    <row r="25510" spans="1:5" ht="13.5" customHeight="1">
      <c r="A25510">
        <v>12</v>
      </c>
      <c r="B25510" t="str">
        <f t="shared" si="398"/>
        <v>12---60</v>
      </c>
      <c r="C25510" t="s">
        <v>5959</v>
      </c>
      <c r="D25510" t="s">
        <v>6222</v>
      </c>
      <c r="E25510">
        <v>60</v>
      </c>
    </row>
    <row r="25511" spans="1:5" ht="13.5" customHeight="1">
      <c r="A25511">
        <v>29</v>
      </c>
      <c r="B25511" t="str">
        <f t="shared" si="398"/>
        <v>29---1</v>
      </c>
      <c r="C25511" t="s">
        <v>4216</v>
      </c>
      <c r="D25511" t="s">
        <v>972</v>
      </c>
      <c r="E25511">
        <v>1</v>
      </c>
    </row>
    <row r="25512" spans="1:5" ht="13.5" customHeight="1">
      <c r="A25512">
        <v>29</v>
      </c>
      <c r="B25512" t="str">
        <f t="shared" si="398"/>
        <v>29---2</v>
      </c>
      <c r="C25512" t="s">
        <v>4216</v>
      </c>
      <c r="D25512" t="s">
        <v>872</v>
      </c>
      <c r="E25512">
        <v>2</v>
      </c>
    </row>
    <row r="25513" spans="1:5" ht="13.5" customHeight="1">
      <c r="A25513">
        <v>29</v>
      </c>
      <c r="B25513" t="str">
        <f t="shared" si="398"/>
        <v>29---3</v>
      </c>
      <c r="C25513" t="s">
        <v>4252</v>
      </c>
      <c r="D25513" t="s">
        <v>844</v>
      </c>
      <c r="E25513">
        <v>3</v>
      </c>
    </row>
    <row r="25514" spans="1:5" ht="13.5" customHeight="1">
      <c r="A25514">
        <v>29</v>
      </c>
      <c r="B25514" t="str">
        <f t="shared" si="398"/>
        <v>29---4</v>
      </c>
      <c r="C25514" t="s">
        <v>4269</v>
      </c>
      <c r="D25514" t="s">
        <v>1355</v>
      </c>
      <c r="E25514">
        <v>4</v>
      </c>
    </row>
    <row r="25515" spans="1:5" ht="13.5" customHeight="1">
      <c r="A25515">
        <v>29</v>
      </c>
      <c r="B25515" t="str">
        <f t="shared" si="398"/>
        <v>29---5</v>
      </c>
      <c r="C25515" t="s">
        <v>4271</v>
      </c>
      <c r="D25515" t="s">
        <v>1010</v>
      </c>
      <c r="E25515">
        <v>5</v>
      </c>
    </row>
    <row r="25516" spans="1:5" ht="13.5" customHeight="1">
      <c r="A25516">
        <v>29</v>
      </c>
      <c r="B25516" t="str">
        <f t="shared" si="398"/>
        <v>29---6</v>
      </c>
      <c r="C25516" t="s">
        <v>4239</v>
      </c>
      <c r="D25516" t="s">
        <v>957</v>
      </c>
      <c r="E25516">
        <v>6</v>
      </c>
    </row>
    <row r="25517" spans="1:5" ht="13.5" customHeight="1">
      <c r="A25517">
        <v>29</v>
      </c>
      <c r="B25517" t="str">
        <f t="shared" si="398"/>
        <v>29---7</v>
      </c>
      <c r="C25517" t="s">
        <v>4228</v>
      </c>
      <c r="D25517" t="s">
        <v>1158</v>
      </c>
      <c r="E25517">
        <v>7</v>
      </c>
    </row>
    <row r="25518" spans="1:5" ht="13.5" customHeight="1">
      <c r="A25518">
        <v>29</v>
      </c>
      <c r="B25518" t="str">
        <f t="shared" si="398"/>
        <v>29---8</v>
      </c>
      <c r="C25518" t="s">
        <v>4268</v>
      </c>
      <c r="D25518" t="s">
        <v>982</v>
      </c>
      <c r="E25518">
        <v>8</v>
      </c>
    </row>
    <row r="25519" spans="1:5" ht="13.5" customHeight="1">
      <c r="A25519">
        <v>29</v>
      </c>
      <c r="B25519" t="str">
        <f t="shared" si="398"/>
        <v>29---9</v>
      </c>
      <c r="C25519" t="s">
        <v>4230</v>
      </c>
      <c r="D25519" t="s">
        <v>1085</v>
      </c>
      <c r="E25519">
        <v>9</v>
      </c>
    </row>
    <row r="25520" spans="1:5" ht="13.5" customHeight="1">
      <c r="A25520">
        <v>29</v>
      </c>
      <c r="B25520" t="str">
        <f t="shared" si="398"/>
        <v>29---10</v>
      </c>
      <c r="C25520" t="s">
        <v>4244</v>
      </c>
      <c r="D25520" t="s">
        <v>1152</v>
      </c>
      <c r="E25520">
        <v>10</v>
      </c>
    </row>
    <row r="25521" spans="1:5" ht="13.5" customHeight="1">
      <c r="A25521">
        <v>29</v>
      </c>
      <c r="B25521" t="str">
        <f t="shared" si="398"/>
        <v>29---11</v>
      </c>
      <c r="C25521" t="s">
        <v>4231</v>
      </c>
      <c r="D25521" t="s">
        <v>1185</v>
      </c>
      <c r="E25521">
        <v>11</v>
      </c>
    </row>
    <row r="25522" spans="1:5" ht="13.5" customHeight="1">
      <c r="A25522">
        <v>29</v>
      </c>
      <c r="B25522" t="str">
        <f t="shared" si="398"/>
        <v>29---12</v>
      </c>
      <c r="C25522" t="s">
        <v>5911</v>
      </c>
      <c r="D25522" t="s">
        <v>1165</v>
      </c>
      <c r="E25522">
        <v>12</v>
      </c>
    </row>
    <row r="25523" spans="1:5" ht="13.5" customHeight="1">
      <c r="A25523">
        <v>29</v>
      </c>
      <c r="B25523" t="str">
        <f t="shared" si="398"/>
        <v>29---13</v>
      </c>
      <c r="C25523" t="s">
        <v>5911</v>
      </c>
      <c r="D25523" t="s">
        <v>1218</v>
      </c>
      <c r="E25523">
        <v>13</v>
      </c>
    </row>
    <row r="25524" spans="1:5" ht="13.5" customHeight="1">
      <c r="A25524">
        <v>29</v>
      </c>
      <c r="B25524" t="str">
        <f t="shared" si="398"/>
        <v>29---14</v>
      </c>
      <c r="C25524" t="s">
        <v>5911</v>
      </c>
      <c r="D25524" t="s">
        <v>1149</v>
      </c>
      <c r="E25524">
        <v>14</v>
      </c>
    </row>
    <row r="25525" spans="1:5" ht="13.5" customHeight="1">
      <c r="A25525">
        <v>29</v>
      </c>
      <c r="B25525" t="str">
        <f t="shared" si="398"/>
        <v>29---15</v>
      </c>
      <c r="C25525" t="s">
        <v>5911</v>
      </c>
      <c r="D25525" t="s">
        <v>1004</v>
      </c>
      <c r="E25525">
        <v>15</v>
      </c>
    </row>
    <row r="25526" spans="1:5" ht="13.5" customHeight="1">
      <c r="A25526">
        <v>29</v>
      </c>
      <c r="B25526" t="str">
        <f t="shared" si="398"/>
        <v>29---16</v>
      </c>
      <c r="C25526" t="s">
        <v>797</v>
      </c>
      <c r="D25526" t="s">
        <v>1081</v>
      </c>
      <c r="E25526">
        <v>16</v>
      </c>
    </row>
    <row r="25527" spans="1:5" ht="13.5" customHeight="1">
      <c r="A25527">
        <v>29</v>
      </c>
      <c r="B25527" t="str">
        <f t="shared" si="398"/>
        <v>29---17</v>
      </c>
      <c r="C25527" t="s">
        <v>737</v>
      </c>
      <c r="D25527" t="s">
        <v>996</v>
      </c>
      <c r="E25527">
        <v>17</v>
      </c>
    </row>
    <row r="25528" spans="1:5" ht="13.5" customHeight="1">
      <c r="A25528">
        <v>29</v>
      </c>
      <c r="B25528" t="str">
        <f t="shared" si="398"/>
        <v>29---18</v>
      </c>
      <c r="C25528" t="s">
        <v>743</v>
      </c>
      <c r="D25528" t="s">
        <v>754</v>
      </c>
      <c r="E25528">
        <v>18</v>
      </c>
    </row>
    <row r="25529" spans="1:5" ht="13.5" customHeight="1">
      <c r="A25529">
        <v>29</v>
      </c>
      <c r="B25529" t="str">
        <f t="shared" si="398"/>
        <v>29---19</v>
      </c>
      <c r="C25529" t="s">
        <v>915</v>
      </c>
      <c r="D25529" t="s">
        <v>939</v>
      </c>
      <c r="E25529">
        <v>19</v>
      </c>
    </row>
    <row r="25530" spans="1:5" ht="13.5" customHeight="1">
      <c r="A25530">
        <v>29</v>
      </c>
      <c r="B25530" t="str">
        <f t="shared" si="398"/>
        <v>29---20</v>
      </c>
      <c r="C25530" t="s">
        <v>987</v>
      </c>
      <c r="D25530" t="s">
        <v>1263</v>
      </c>
      <c r="E25530">
        <v>20</v>
      </c>
    </row>
    <row r="25531" spans="1:5" ht="13.5" customHeight="1">
      <c r="A25531">
        <v>29</v>
      </c>
      <c r="B25531" t="str">
        <f t="shared" si="398"/>
        <v>29---21</v>
      </c>
      <c r="C25531" t="s">
        <v>989</v>
      </c>
      <c r="D25531" t="s">
        <v>738</v>
      </c>
      <c r="E25531">
        <v>21</v>
      </c>
    </row>
    <row r="25532" spans="1:5" ht="13.5" customHeight="1">
      <c r="A25532">
        <v>29</v>
      </c>
      <c r="B25532" t="str">
        <f t="shared" si="398"/>
        <v>29---22</v>
      </c>
      <c r="C25532" t="s">
        <v>819</v>
      </c>
      <c r="D25532" t="s">
        <v>756</v>
      </c>
      <c r="E25532">
        <v>22</v>
      </c>
    </row>
    <row r="25533" spans="1:5" ht="13.5" customHeight="1">
      <c r="A25533">
        <v>29</v>
      </c>
      <c r="B25533" t="str">
        <f t="shared" si="398"/>
        <v>29---23</v>
      </c>
      <c r="C25533" t="s">
        <v>1083</v>
      </c>
      <c r="D25533" t="s">
        <v>844</v>
      </c>
      <c r="E25533">
        <v>23</v>
      </c>
    </row>
    <row r="25534" spans="1:5" ht="13.5" customHeight="1">
      <c r="A25534">
        <v>29</v>
      </c>
      <c r="B25534" t="str">
        <f t="shared" si="398"/>
        <v>29---24</v>
      </c>
      <c r="C25534" t="s">
        <v>824</v>
      </c>
      <c r="D25534" t="s">
        <v>752</v>
      </c>
      <c r="E25534">
        <v>24</v>
      </c>
    </row>
    <row r="25535" spans="1:5" ht="13.5" customHeight="1">
      <c r="A25535">
        <v>29</v>
      </c>
      <c r="B25535" t="str">
        <f t="shared" si="398"/>
        <v>29---25</v>
      </c>
      <c r="C25535" t="s">
        <v>826</v>
      </c>
      <c r="D25535" t="s">
        <v>1079</v>
      </c>
      <c r="E25535">
        <v>25</v>
      </c>
    </row>
    <row r="25536" spans="1:5" ht="13.5" customHeight="1">
      <c r="A25536">
        <v>29</v>
      </c>
      <c r="B25536" t="str">
        <f t="shared" si="398"/>
        <v>29---26</v>
      </c>
      <c r="C25536" t="s">
        <v>1197</v>
      </c>
      <c r="D25536" t="s">
        <v>1137</v>
      </c>
      <c r="E25536">
        <v>26</v>
      </c>
    </row>
    <row r="25537" spans="1:5" ht="13.5" customHeight="1">
      <c r="A25537">
        <v>29</v>
      </c>
      <c r="B25537" t="str">
        <f t="shared" si="398"/>
        <v>29---27</v>
      </c>
      <c r="C25537" t="s">
        <v>763</v>
      </c>
      <c r="D25537" t="s">
        <v>1086</v>
      </c>
      <c r="E25537">
        <v>27</v>
      </c>
    </row>
    <row r="25538" spans="1:5" ht="13.5" customHeight="1">
      <c r="A25538">
        <v>29</v>
      </c>
      <c r="B25538" t="str">
        <f t="shared" si="398"/>
        <v>29---28</v>
      </c>
      <c r="C25538" t="s">
        <v>864</v>
      </c>
      <c r="D25538" t="s">
        <v>957</v>
      </c>
      <c r="E25538">
        <v>28</v>
      </c>
    </row>
    <row r="25539" spans="1:5" ht="13.5" customHeight="1">
      <c r="A25539">
        <v>29</v>
      </c>
      <c r="B25539" t="str">
        <f t="shared" ref="B25539:B25602" si="399">A25539&amp;"---"&amp;E25539</f>
        <v>29---29</v>
      </c>
      <c r="C25539" t="s">
        <v>868</v>
      </c>
      <c r="D25539" t="s">
        <v>758</v>
      </c>
      <c r="E25539">
        <v>29</v>
      </c>
    </row>
    <row r="25540" spans="1:5" ht="13.5" customHeight="1">
      <c r="A25540">
        <v>29</v>
      </c>
      <c r="B25540" t="str">
        <f t="shared" si="399"/>
        <v>29---30</v>
      </c>
      <c r="C25540" t="s">
        <v>970</v>
      </c>
      <c r="D25540" t="s">
        <v>1152</v>
      </c>
      <c r="E25540">
        <v>30</v>
      </c>
    </row>
    <row r="25541" spans="1:5" ht="13.5" customHeight="1">
      <c r="A25541">
        <v>29</v>
      </c>
      <c r="B25541" t="str">
        <f t="shared" si="399"/>
        <v>29---31</v>
      </c>
      <c r="C25541" t="s">
        <v>948</v>
      </c>
      <c r="D25541" t="s">
        <v>1010</v>
      </c>
      <c r="E25541">
        <v>31</v>
      </c>
    </row>
    <row r="25542" spans="1:5" ht="13.5" customHeight="1">
      <c r="A25542">
        <v>29</v>
      </c>
      <c r="B25542" t="str">
        <f t="shared" si="399"/>
        <v>29---32</v>
      </c>
      <c r="C25542" t="s">
        <v>5969</v>
      </c>
      <c r="D25542" t="s">
        <v>961</v>
      </c>
      <c r="E25542">
        <v>32</v>
      </c>
    </row>
    <row r="25543" spans="1:5" ht="13.5" customHeight="1">
      <c r="A25543">
        <v>29</v>
      </c>
      <c r="B25543" t="str">
        <f t="shared" si="399"/>
        <v>29---33</v>
      </c>
      <c r="C25543" t="s">
        <v>5915</v>
      </c>
      <c r="D25543" t="s">
        <v>772</v>
      </c>
      <c r="E25543">
        <v>33</v>
      </c>
    </row>
    <row r="25544" spans="1:5" ht="13.5" customHeight="1">
      <c r="A25544">
        <v>29</v>
      </c>
      <c r="B25544" t="str">
        <f t="shared" si="399"/>
        <v>29---34</v>
      </c>
      <c r="C25544" t="s">
        <v>5917</v>
      </c>
      <c r="D25544" t="s">
        <v>789</v>
      </c>
      <c r="E25544">
        <v>34</v>
      </c>
    </row>
    <row r="25545" spans="1:5" ht="13.5" customHeight="1">
      <c r="A25545">
        <v>29</v>
      </c>
      <c r="B25545" t="str">
        <f t="shared" si="399"/>
        <v>29---35</v>
      </c>
      <c r="C25545" t="s">
        <v>5918</v>
      </c>
      <c r="D25545" t="s">
        <v>770</v>
      </c>
      <c r="E25545">
        <v>35</v>
      </c>
    </row>
    <row r="25546" spans="1:5" ht="13.5" customHeight="1">
      <c r="A25546">
        <v>29</v>
      </c>
      <c r="B25546" t="str">
        <f t="shared" si="399"/>
        <v>29---36</v>
      </c>
      <c r="C25546" t="s">
        <v>5962</v>
      </c>
      <c r="D25546" t="s">
        <v>1174</v>
      </c>
      <c r="E25546">
        <v>36</v>
      </c>
    </row>
    <row r="25547" spans="1:5" ht="13.5" customHeight="1">
      <c r="A25547">
        <v>29</v>
      </c>
      <c r="B25547" t="str">
        <f t="shared" si="399"/>
        <v>29---37</v>
      </c>
      <c r="C25547" t="s">
        <v>5994</v>
      </c>
      <c r="D25547" t="s">
        <v>984</v>
      </c>
      <c r="E25547">
        <v>37</v>
      </c>
    </row>
    <row r="25548" spans="1:5" ht="13.5" customHeight="1">
      <c r="A25548">
        <v>29</v>
      </c>
      <c r="B25548" t="str">
        <f t="shared" si="399"/>
        <v>29---38</v>
      </c>
      <c r="C25548" t="s">
        <v>5973</v>
      </c>
      <c r="D25548" t="s">
        <v>1158</v>
      </c>
      <c r="E25548">
        <v>38</v>
      </c>
    </row>
    <row r="25549" spans="1:5" ht="13.5" customHeight="1">
      <c r="A25549">
        <v>29</v>
      </c>
      <c r="B25549" t="str">
        <f t="shared" si="399"/>
        <v>29---39</v>
      </c>
      <c r="C25549" t="s">
        <v>5989</v>
      </c>
      <c r="D25549" t="s">
        <v>1185</v>
      </c>
      <c r="E25549">
        <v>39</v>
      </c>
    </row>
    <row r="25550" spans="1:5" ht="13.5" customHeight="1">
      <c r="A25550">
        <v>29</v>
      </c>
      <c r="B25550" t="str">
        <f t="shared" si="399"/>
        <v>29---40</v>
      </c>
      <c r="C25550" t="s">
        <v>5976</v>
      </c>
      <c r="D25550" t="s">
        <v>1162</v>
      </c>
      <c r="E25550">
        <v>40</v>
      </c>
    </row>
    <row r="25551" spans="1:5" ht="13.5" customHeight="1">
      <c r="A25551">
        <v>30</v>
      </c>
      <c r="B25551" t="str">
        <f t="shared" si="399"/>
        <v>30---1</v>
      </c>
      <c r="C25551" t="s">
        <v>4234</v>
      </c>
      <c r="D25551" t="s">
        <v>939</v>
      </c>
      <c r="E25551">
        <v>1</v>
      </c>
    </row>
    <row r="25552" spans="1:5" ht="13.5" customHeight="1">
      <c r="A25552">
        <v>30</v>
      </c>
      <c r="B25552" t="str">
        <f t="shared" si="399"/>
        <v>30---2</v>
      </c>
      <c r="C25552" t="s">
        <v>4216</v>
      </c>
      <c r="D25552" t="s">
        <v>939</v>
      </c>
      <c r="E25552">
        <v>2</v>
      </c>
    </row>
    <row r="25553" spans="1:5" ht="13.5" customHeight="1">
      <c r="A25553">
        <v>30</v>
      </c>
      <c r="B25553" t="str">
        <f t="shared" si="399"/>
        <v>30---3</v>
      </c>
      <c r="C25553" t="s">
        <v>4216</v>
      </c>
      <c r="D25553" t="s">
        <v>972</v>
      </c>
      <c r="E25553">
        <v>3</v>
      </c>
    </row>
    <row r="25554" spans="1:5" ht="13.5" customHeight="1">
      <c r="A25554">
        <v>30</v>
      </c>
      <c r="B25554" t="str">
        <f t="shared" si="399"/>
        <v>30---4</v>
      </c>
      <c r="C25554" t="s">
        <v>4216</v>
      </c>
      <c r="D25554" t="s">
        <v>872</v>
      </c>
      <c r="E25554">
        <v>4</v>
      </c>
    </row>
    <row r="25555" spans="1:5" ht="13.5" customHeight="1">
      <c r="A25555">
        <v>30</v>
      </c>
      <c r="B25555" t="str">
        <f t="shared" si="399"/>
        <v>30---5</v>
      </c>
      <c r="C25555" t="s">
        <v>4216</v>
      </c>
      <c r="D25555" t="s">
        <v>844</v>
      </c>
      <c r="E25555">
        <v>5</v>
      </c>
    </row>
    <row r="25556" spans="1:5" ht="13.5" customHeight="1">
      <c r="A25556">
        <v>30</v>
      </c>
      <c r="B25556" t="str">
        <f t="shared" si="399"/>
        <v>30---6</v>
      </c>
      <c r="C25556" t="s">
        <v>4216</v>
      </c>
      <c r="D25556" t="s">
        <v>1355</v>
      </c>
      <c r="E25556">
        <v>6</v>
      </c>
    </row>
    <row r="25557" spans="1:5" ht="13.5" customHeight="1">
      <c r="A25557">
        <v>30</v>
      </c>
      <c r="B25557" t="str">
        <f t="shared" si="399"/>
        <v>30---7</v>
      </c>
      <c r="C25557" t="s">
        <v>4271</v>
      </c>
      <c r="D25557" t="s">
        <v>1010</v>
      </c>
      <c r="E25557">
        <v>7</v>
      </c>
    </row>
    <row r="25558" spans="1:5" ht="13.5" customHeight="1">
      <c r="A25558">
        <v>30</v>
      </c>
      <c r="B25558" t="str">
        <f t="shared" si="399"/>
        <v>30---8</v>
      </c>
      <c r="C25558" t="s">
        <v>4239</v>
      </c>
      <c r="D25558" t="s">
        <v>957</v>
      </c>
      <c r="E25558">
        <v>8</v>
      </c>
    </row>
    <row r="25559" spans="1:5" ht="13.5" customHeight="1">
      <c r="A25559">
        <v>30</v>
      </c>
      <c r="B25559" t="str">
        <f t="shared" si="399"/>
        <v>30---9</v>
      </c>
      <c r="C25559" t="s">
        <v>4253</v>
      </c>
      <c r="D25559" t="s">
        <v>1158</v>
      </c>
      <c r="E25559">
        <v>9</v>
      </c>
    </row>
    <row r="25560" spans="1:5" ht="13.5" customHeight="1">
      <c r="A25560">
        <v>30</v>
      </c>
      <c r="B25560" t="str">
        <f t="shared" si="399"/>
        <v>30---10</v>
      </c>
      <c r="C25560" t="s">
        <v>4230</v>
      </c>
      <c r="D25560" t="s">
        <v>982</v>
      </c>
      <c r="E25560">
        <v>10</v>
      </c>
    </row>
    <row r="25561" spans="1:5" ht="13.5" customHeight="1">
      <c r="A25561">
        <v>30</v>
      </c>
      <c r="B25561" t="str">
        <f t="shared" si="399"/>
        <v>30---11</v>
      </c>
      <c r="C25561" t="s">
        <v>4240</v>
      </c>
      <c r="D25561" t="s">
        <v>1085</v>
      </c>
      <c r="E25561">
        <v>11</v>
      </c>
    </row>
    <row r="25562" spans="1:5" ht="13.5" customHeight="1">
      <c r="A25562">
        <v>30</v>
      </c>
      <c r="B25562" t="str">
        <f t="shared" si="399"/>
        <v>30---12</v>
      </c>
      <c r="C25562" t="s">
        <v>4254</v>
      </c>
      <c r="D25562" t="s">
        <v>1152</v>
      </c>
      <c r="E25562">
        <v>12</v>
      </c>
    </row>
    <row r="25563" spans="1:5" ht="13.5" customHeight="1">
      <c r="A25563">
        <v>30</v>
      </c>
      <c r="B25563" t="str">
        <f t="shared" si="399"/>
        <v>30---13</v>
      </c>
      <c r="C25563" t="s">
        <v>4242</v>
      </c>
      <c r="D25563" t="s">
        <v>1185</v>
      </c>
      <c r="E25563">
        <v>13</v>
      </c>
    </row>
    <row r="25564" spans="1:5" ht="13.5" customHeight="1">
      <c r="A25564">
        <v>30</v>
      </c>
      <c r="B25564" t="str">
        <f t="shared" si="399"/>
        <v>30---14</v>
      </c>
      <c r="C25564" t="s">
        <v>4265</v>
      </c>
      <c r="D25564" t="s">
        <v>1186</v>
      </c>
      <c r="E25564">
        <v>14</v>
      </c>
    </row>
    <row r="25565" spans="1:5" ht="13.5" customHeight="1">
      <c r="A25565">
        <v>30</v>
      </c>
      <c r="B25565" t="str">
        <f t="shared" si="399"/>
        <v>30---15</v>
      </c>
      <c r="C25565" t="s">
        <v>1017</v>
      </c>
      <c r="D25565" t="s">
        <v>796</v>
      </c>
      <c r="E25565">
        <v>15</v>
      </c>
    </row>
    <row r="25566" spans="1:5" ht="13.5" customHeight="1">
      <c r="A25566">
        <v>30</v>
      </c>
      <c r="B25566" t="str">
        <f t="shared" si="399"/>
        <v>30---16</v>
      </c>
      <c r="C25566" t="s">
        <v>731</v>
      </c>
      <c r="D25566" t="s">
        <v>800</v>
      </c>
      <c r="E25566">
        <v>16</v>
      </c>
    </row>
    <row r="25567" spans="1:5" ht="13.5" customHeight="1">
      <c r="A25567">
        <v>30</v>
      </c>
      <c r="B25567" t="str">
        <f t="shared" si="399"/>
        <v>30---17</v>
      </c>
      <c r="C25567" t="s">
        <v>797</v>
      </c>
      <c r="D25567" t="s">
        <v>1081</v>
      </c>
      <c r="E25567">
        <v>17</v>
      </c>
    </row>
    <row r="25568" spans="1:5" ht="13.5" customHeight="1">
      <c r="A25568">
        <v>30</v>
      </c>
      <c r="B25568" t="str">
        <f t="shared" si="399"/>
        <v>30---18</v>
      </c>
      <c r="C25568" t="s">
        <v>737</v>
      </c>
      <c r="D25568" t="s">
        <v>996</v>
      </c>
      <c r="E25568">
        <v>18</v>
      </c>
    </row>
    <row r="25569" spans="1:5" ht="13.5" customHeight="1">
      <c r="A25569">
        <v>30</v>
      </c>
      <c r="B25569" t="str">
        <f t="shared" si="399"/>
        <v>30---19</v>
      </c>
      <c r="C25569" t="s">
        <v>743</v>
      </c>
      <c r="D25569" t="s">
        <v>754</v>
      </c>
      <c r="E25569">
        <v>19</v>
      </c>
    </row>
    <row r="25570" spans="1:5" ht="13.5" customHeight="1">
      <c r="A25570">
        <v>30</v>
      </c>
      <c r="B25570" t="str">
        <f t="shared" si="399"/>
        <v>30---20</v>
      </c>
      <c r="C25570" t="s">
        <v>915</v>
      </c>
      <c r="D25570" t="s">
        <v>939</v>
      </c>
      <c r="E25570">
        <v>20</v>
      </c>
    </row>
    <row r="25571" spans="1:5" ht="13.5" customHeight="1">
      <c r="A25571">
        <v>30</v>
      </c>
      <c r="B25571" t="str">
        <f t="shared" si="399"/>
        <v>30---21</v>
      </c>
      <c r="C25571" t="s">
        <v>987</v>
      </c>
      <c r="D25571" t="s">
        <v>1263</v>
      </c>
      <c r="E25571">
        <v>21</v>
      </c>
    </row>
    <row r="25572" spans="1:5" ht="13.5" customHeight="1">
      <c r="A25572">
        <v>30</v>
      </c>
      <c r="B25572" t="str">
        <f t="shared" si="399"/>
        <v>30---22</v>
      </c>
      <c r="C25572" t="s">
        <v>989</v>
      </c>
      <c r="D25572" t="s">
        <v>738</v>
      </c>
      <c r="E25572">
        <v>22</v>
      </c>
    </row>
    <row r="25573" spans="1:5" ht="13.5" customHeight="1">
      <c r="A25573">
        <v>30</v>
      </c>
      <c r="B25573" t="str">
        <f t="shared" si="399"/>
        <v>30---23</v>
      </c>
      <c r="C25573" t="s">
        <v>819</v>
      </c>
      <c r="D25573" t="s">
        <v>756</v>
      </c>
      <c r="E25573">
        <v>23</v>
      </c>
    </row>
    <row r="25574" spans="1:5" ht="13.5" customHeight="1">
      <c r="A25574">
        <v>30</v>
      </c>
      <c r="B25574" t="str">
        <f t="shared" si="399"/>
        <v>30---24</v>
      </c>
      <c r="C25574" t="s">
        <v>1083</v>
      </c>
      <c r="D25574" t="s">
        <v>844</v>
      </c>
      <c r="E25574">
        <v>24</v>
      </c>
    </row>
    <row r="25575" spans="1:5" ht="13.5" customHeight="1">
      <c r="A25575">
        <v>30</v>
      </c>
      <c r="B25575" t="str">
        <f t="shared" si="399"/>
        <v>30---25</v>
      </c>
      <c r="C25575" t="s">
        <v>824</v>
      </c>
      <c r="D25575" t="s">
        <v>752</v>
      </c>
      <c r="E25575">
        <v>25</v>
      </c>
    </row>
    <row r="25576" spans="1:5" ht="13.5" customHeight="1">
      <c r="A25576">
        <v>30</v>
      </c>
      <c r="B25576" t="str">
        <f t="shared" si="399"/>
        <v>30---26</v>
      </c>
      <c r="C25576" t="s">
        <v>826</v>
      </c>
      <c r="D25576" t="s">
        <v>1079</v>
      </c>
      <c r="E25576">
        <v>26</v>
      </c>
    </row>
    <row r="25577" spans="1:5" ht="13.5" customHeight="1">
      <c r="A25577">
        <v>30</v>
      </c>
      <c r="B25577" t="str">
        <f t="shared" si="399"/>
        <v>30---27</v>
      </c>
      <c r="C25577" t="s">
        <v>1197</v>
      </c>
      <c r="D25577" t="s">
        <v>1137</v>
      </c>
      <c r="E25577">
        <v>27</v>
      </c>
    </row>
    <row r="25578" spans="1:5" ht="13.5" customHeight="1">
      <c r="A25578">
        <v>30</v>
      </c>
      <c r="B25578" t="str">
        <f t="shared" si="399"/>
        <v>30---28</v>
      </c>
      <c r="C25578" t="s">
        <v>763</v>
      </c>
      <c r="D25578" t="s">
        <v>1086</v>
      </c>
      <c r="E25578">
        <v>28</v>
      </c>
    </row>
    <row r="25579" spans="1:5" ht="13.5" customHeight="1">
      <c r="A25579">
        <v>30</v>
      </c>
      <c r="B25579" t="str">
        <f t="shared" si="399"/>
        <v>30---29</v>
      </c>
      <c r="C25579" t="s">
        <v>832</v>
      </c>
      <c r="D25579" t="s">
        <v>949</v>
      </c>
      <c r="E25579">
        <v>29</v>
      </c>
    </row>
    <row r="25580" spans="1:5" ht="13.5" customHeight="1">
      <c r="A25580">
        <v>30</v>
      </c>
      <c r="B25580" t="str">
        <f t="shared" si="399"/>
        <v>30---30</v>
      </c>
      <c r="C25580" t="s">
        <v>864</v>
      </c>
      <c r="D25580" t="s">
        <v>957</v>
      </c>
      <c r="E25580">
        <v>30</v>
      </c>
    </row>
    <row r="25581" spans="1:5" ht="13.5" customHeight="1">
      <c r="A25581">
        <v>30</v>
      </c>
      <c r="B25581" t="str">
        <f t="shared" si="399"/>
        <v>30---31</v>
      </c>
      <c r="C25581" t="s">
        <v>836</v>
      </c>
      <c r="D25581" t="s">
        <v>835</v>
      </c>
      <c r="E25581">
        <v>31</v>
      </c>
    </row>
    <row r="25582" spans="1:5" ht="13.5" customHeight="1">
      <c r="A25582">
        <v>30</v>
      </c>
      <c r="B25582" t="str">
        <f t="shared" si="399"/>
        <v>30---32</v>
      </c>
      <c r="C25582" t="s">
        <v>967</v>
      </c>
      <c r="D25582" t="s">
        <v>1046</v>
      </c>
      <c r="E25582">
        <v>32</v>
      </c>
    </row>
    <row r="25583" spans="1:5" ht="13.5" customHeight="1">
      <c r="A25583">
        <v>30</v>
      </c>
      <c r="B25583" t="str">
        <f t="shared" si="399"/>
        <v>30---33</v>
      </c>
      <c r="C25583" t="s">
        <v>1111</v>
      </c>
      <c r="D25583" t="s">
        <v>1045</v>
      </c>
      <c r="E25583">
        <v>33</v>
      </c>
    </row>
    <row r="25584" spans="1:5" ht="13.5" customHeight="1">
      <c r="A25584">
        <v>30</v>
      </c>
      <c r="B25584" t="str">
        <f t="shared" si="399"/>
        <v>30---34</v>
      </c>
      <c r="C25584" t="s">
        <v>801</v>
      </c>
      <c r="D25584" t="s">
        <v>810</v>
      </c>
      <c r="E25584">
        <v>34</v>
      </c>
    </row>
    <row r="25585" spans="1:5" ht="13.5" customHeight="1">
      <c r="A25585">
        <v>30</v>
      </c>
      <c r="B25585" t="str">
        <f t="shared" si="399"/>
        <v>30---35</v>
      </c>
      <c r="C25585" t="s">
        <v>868</v>
      </c>
      <c r="D25585" t="s">
        <v>758</v>
      </c>
      <c r="E25585">
        <v>35</v>
      </c>
    </row>
    <row r="25586" spans="1:5" ht="13.5" customHeight="1">
      <c r="A25586">
        <v>30</v>
      </c>
      <c r="B25586" t="str">
        <f t="shared" si="399"/>
        <v>30---36</v>
      </c>
      <c r="C25586" t="s">
        <v>803</v>
      </c>
      <c r="D25586" t="s">
        <v>941</v>
      </c>
      <c r="E25586">
        <v>36</v>
      </c>
    </row>
    <row r="25587" spans="1:5" ht="13.5" customHeight="1">
      <c r="A25587">
        <v>30</v>
      </c>
      <c r="B25587" t="str">
        <f t="shared" si="399"/>
        <v>30---37</v>
      </c>
      <c r="C25587" t="s">
        <v>970</v>
      </c>
      <c r="D25587" t="s">
        <v>1152</v>
      </c>
      <c r="E25587">
        <v>37</v>
      </c>
    </row>
    <row r="25588" spans="1:5" ht="13.5" customHeight="1">
      <c r="A25588">
        <v>30</v>
      </c>
      <c r="B25588" t="str">
        <f t="shared" si="399"/>
        <v>30---38</v>
      </c>
      <c r="C25588" t="s">
        <v>948</v>
      </c>
      <c r="D25588" t="s">
        <v>1010</v>
      </c>
      <c r="E25588">
        <v>38</v>
      </c>
    </row>
    <row r="25589" spans="1:5" ht="13.5" customHeight="1">
      <c r="A25589">
        <v>30</v>
      </c>
      <c r="B25589" t="str">
        <f t="shared" si="399"/>
        <v>30---39</v>
      </c>
      <c r="C25589" t="s">
        <v>5961</v>
      </c>
      <c r="D25589" t="s">
        <v>935</v>
      </c>
      <c r="E25589">
        <v>39</v>
      </c>
    </row>
    <row r="25590" spans="1:5" ht="13.5" customHeight="1">
      <c r="A25590">
        <v>30</v>
      </c>
      <c r="B25590" t="str">
        <f t="shared" si="399"/>
        <v>30---40</v>
      </c>
      <c r="C25590" t="s">
        <v>5969</v>
      </c>
      <c r="D25590" t="s">
        <v>961</v>
      </c>
      <c r="E25590">
        <v>40</v>
      </c>
    </row>
    <row r="25591" spans="1:5" ht="13.5" customHeight="1">
      <c r="A25591">
        <v>30</v>
      </c>
      <c r="B25591" t="str">
        <f t="shared" si="399"/>
        <v>30---41</v>
      </c>
      <c r="C25591" t="s">
        <v>5915</v>
      </c>
      <c r="D25591" t="s">
        <v>772</v>
      </c>
      <c r="E25591">
        <v>41</v>
      </c>
    </row>
    <row r="25592" spans="1:5" ht="13.5" customHeight="1">
      <c r="A25592">
        <v>30</v>
      </c>
      <c r="B25592" t="str">
        <f t="shared" si="399"/>
        <v>30---42</v>
      </c>
      <c r="C25592" t="s">
        <v>5917</v>
      </c>
      <c r="D25592" t="s">
        <v>789</v>
      </c>
      <c r="E25592">
        <v>42</v>
      </c>
    </row>
    <row r="25593" spans="1:5" ht="13.5" customHeight="1">
      <c r="A25593">
        <v>30</v>
      </c>
      <c r="B25593" t="str">
        <f t="shared" si="399"/>
        <v>30---43</v>
      </c>
      <c r="C25593" t="s">
        <v>5918</v>
      </c>
      <c r="D25593" t="s">
        <v>770</v>
      </c>
      <c r="E25593">
        <v>43</v>
      </c>
    </row>
    <row r="25594" spans="1:5" ht="13.5" customHeight="1">
      <c r="A25594">
        <v>30</v>
      </c>
      <c r="B25594" t="str">
        <f t="shared" si="399"/>
        <v>30---44</v>
      </c>
      <c r="C25594" t="s">
        <v>5962</v>
      </c>
      <c r="D25594" t="s">
        <v>1174</v>
      </c>
      <c r="E25594">
        <v>44</v>
      </c>
    </row>
    <row r="25595" spans="1:5" ht="13.5" customHeight="1">
      <c r="A25595">
        <v>30</v>
      </c>
      <c r="B25595" t="str">
        <f t="shared" si="399"/>
        <v>30---45</v>
      </c>
      <c r="C25595" t="s">
        <v>5932</v>
      </c>
      <c r="D25595" t="s">
        <v>846</v>
      </c>
      <c r="E25595">
        <v>45</v>
      </c>
    </row>
    <row r="25596" spans="1:5" ht="13.5" customHeight="1">
      <c r="A25596">
        <v>30</v>
      </c>
      <c r="B25596" t="str">
        <f t="shared" si="399"/>
        <v>30---46</v>
      </c>
      <c r="C25596" t="s">
        <v>5963</v>
      </c>
      <c r="D25596" t="s">
        <v>937</v>
      </c>
      <c r="E25596">
        <v>46</v>
      </c>
    </row>
    <row r="25597" spans="1:5" ht="13.5" customHeight="1">
      <c r="A25597">
        <v>30</v>
      </c>
      <c r="B25597" t="str">
        <f t="shared" si="399"/>
        <v>30---47</v>
      </c>
      <c r="C25597" t="s">
        <v>5994</v>
      </c>
      <c r="D25597" t="s">
        <v>984</v>
      </c>
      <c r="E25597">
        <v>47</v>
      </c>
    </row>
    <row r="25598" spans="1:5" ht="13.5" customHeight="1">
      <c r="A25598">
        <v>30</v>
      </c>
      <c r="B25598" t="str">
        <f t="shared" si="399"/>
        <v>30---48</v>
      </c>
      <c r="C25598" t="s">
        <v>5956</v>
      </c>
      <c r="D25598" t="s">
        <v>917</v>
      </c>
      <c r="E25598">
        <v>48</v>
      </c>
    </row>
    <row r="25599" spans="1:5" ht="13.5" customHeight="1">
      <c r="A25599">
        <v>30</v>
      </c>
      <c r="B25599" t="str">
        <f t="shared" si="399"/>
        <v>30---49</v>
      </c>
      <c r="C25599" t="s">
        <v>5973</v>
      </c>
      <c r="D25599" t="s">
        <v>1158</v>
      </c>
      <c r="E25599">
        <v>49</v>
      </c>
    </row>
    <row r="25600" spans="1:5" ht="13.5" customHeight="1">
      <c r="A25600">
        <v>30</v>
      </c>
      <c r="B25600" t="str">
        <f t="shared" si="399"/>
        <v>30---50</v>
      </c>
      <c r="C25600" t="s">
        <v>5923</v>
      </c>
      <c r="D25600" t="s">
        <v>766</v>
      </c>
      <c r="E25600">
        <v>50</v>
      </c>
    </row>
    <row r="25601" spans="1:5" ht="13.5" customHeight="1">
      <c r="A25601">
        <v>30</v>
      </c>
      <c r="B25601" t="str">
        <f t="shared" si="399"/>
        <v>30---51</v>
      </c>
      <c r="C25601" t="s">
        <v>5989</v>
      </c>
      <c r="D25601" t="s">
        <v>1185</v>
      </c>
      <c r="E25601">
        <v>51</v>
      </c>
    </row>
    <row r="25602" spans="1:5" ht="13.5" customHeight="1">
      <c r="A25602">
        <v>30</v>
      </c>
      <c r="B25602" t="str">
        <f t="shared" si="399"/>
        <v>30---52</v>
      </c>
      <c r="C25602" t="s">
        <v>5976</v>
      </c>
      <c r="D25602" t="s">
        <v>1162</v>
      </c>
      <c r="E25602">
        <v>52</v>
      </c>
    </row>
    <row r="25603" spans="1:5" ht="13.5" customHeight="1">
      <c r="A25603">
        <v>126</v>
      </c>
      <c r="B25603" t="str">
        <f t="shared" ref="B25603:B25666" si="400">A25603&amp;"---"&amp;E25603</f>
        <v>126---1</v>
      </c>
      <c r="C25603" t="s">
        <v>4216</v>
      </c>
      <c r="D25603" t="s">
        <v>1439</v>
      </c>
      <c r="E25603">
        <v>1</v>
      </c>
    </row>
    <row r="25604" spans="1:5" ht="13.5" customHeight="1">
      <c r="A25604">
        <v>126</v>
      </c>
      <c r="B25604" t="str">
        <f t="shared" si="400"/>
        <v>126---2</v>
      </c>
      <c r="C25604" t="s">
        <v>4216</v>
      </c>
      <c r="D25604" t="s">
        <v>1120</v>
      </c>
      <c r="E25604">
        <v>2</v>
      </c>
    </row>
    <row r="25605" spans="1:5" ht="13.5" customHeight="1">
      <c r="A25605">
        <v>126</v>
      </c>
      <c r="B25605" t="str">
        <f t="shared" si="400"/>
        <v>126---3</v>
      </c>
      <c r="C25605" t="s">
        <v>4252</v>
      </c>
      <c r="D25605" t="s">
        <v>876</v>
      </c>
      <c r="E25605">
        <v>3</v>
      </c>
    </row>
    <row r="25606" spans="1:5" ht="13.5" customHeight="1">
      <c r="A25606">
        <v>126</v>
      </c>
      <c r="B25606" t="str">
        <f t="shared" si="400"/>
        <v>126---4</v>
      </c>
      <c r="C25606" t="s">
        <v>4269</v>
      </c>
      <c r="D25606" t="s">
        <v>720</v>
      </c>
      <c r="E25606">
        <v>4</v>
      </c>
    </row>
    <row r="25607" spans="1:5" ht="13.5" customHeight="1">
      <c r="A25607">
        <v>126</v>
      </c>
      <c r="B25607" t="str">
        <f t="shared" si="400"/>
        <v>126---5</v>
      </c>
      <c r="C25607" t="s">
        <v>4271</v>
      </c>
      <c r="D25607" t="s">
        <v>719</v>
      </c>
      <c r="E25607">
        <v>5</v>
      </c>
    </row>
    <row r="25608" spans="1:5" ht="13.5" customHeight="1">
      <c r="A25608">
        <v>126</v>
      </c>
      <c r="B25608" t="str">
        <f t="shared" si="400"/>
        <v>126---6</v>
      </c>
      <c r="C25608" t="s">
        <v>4239</v>
      </c>
      <c r="D25608" t="s">
        <v>758</v>
      </c>
      <c r="E25608">
        <v>6</v>
      </c>
    </row>
    <row r="25609" spans="1:5" ht="13.5" customHeight="1">
      <c r="A25609">
        <v>126</v>
      </c>
      <c r="B25609" t="str">
        <f t="shared" si="400"/>
        <v>126---7</v>
      </c>
      <c r="C25609" t="s">
        <v>4222</v>
      </c>
      <c r="D25609" t="s">
        <v>1241</v>
      </c>
      <c r="E25609">
        <v>7</v>
      </c>
    </row>
    <row r="25610" spans="1:5" ht="13.5" customHeight="1">
      <c r="A25610">
        <v>126</v>
      </c>
      <c r="B25610" t="str">
        <f t="shared" si="400"/>
        <v>126---8</v>
      </c>
      <c r="C25610" t="s">
        <v>4268</v>
      </c>
      <c r="D25610" t="s">
        <v>724</v>
      </c>
      <c r="E25610">
        <v>8</v>
      </c>
    </row>
    <row r="25611" spans="1:5" ht="13.5" customHeight="1">
      <c r="A25611">
        <v>126</v>
      </c>
      <c r="B25611" t="str">
        <f t="shared" si="400"/>
        <v>126---9</v>
      </c>
      <c r="C25611" t="s">
        <v>4230</v>
      </c>
      <c r="D25611" t="s">
        <v>1159</v>
      </c>
      <c r="E25611">
        <v>9</v>
      </c>
    </row>
    <row r="25612" spans="1:5" ht="13.5" customHeight="1">
      <c r="A25612">
        <v>126</v>
      </c>
      <c r="B25612" t="str">
        <f t="shared" si="400"/>
        <v>126---10</v>
      </c>
      <c r="C25612" t="s">
        <v>4244</v>
      </c>
      <c r="D25612" t="s">
        <v>1139</v>
      </c>
      <c r="E25612">
        <v>10</v>
      </c>
    </row>
    <row r="25613" spans="1:5" ht="13.5" customHeight="1">
      <c r="A25613">
        <v>126</v>
      </c>
      <c r="B25613" t="str">
        <f t="shared" si="400"/>
        <v>126---11</v>
      </c>
      <c r="C25613" t="s">
        <v>4231</v>
      </c>
      <c r="D25613" t="s">
        <v>786</v>
      </c>
      <c r="E25613">
        <v>11</v>
      </c>
    </row>
    <row r="25614" spans="1:5" ht="13.5" customHeight="1">
      <c r="A25614">
        <v>126</v>
      </c>
      <c r="B25614" t="str">
        <f t="shared" si="400"/>
        <v>126---12</v>
      </c>
      <c r="C25614" t="s">
        <v>5911</v>
      </c>
      <c r="D25614" t="s">
        <v>721</v>
      </c>
      <c r="E25614">
        <v>12</v>
      </c>
    </row>
    <row r="25615" spans="1:5" ht="13.5" customHeight="1">
      <c r="A25615">
        <v>126</v>
      </c>
      <c r="B25615" t="str">
        <f t="shared" si="400"/>
        <v>126---13</v>
      </c>
      <c r="C25615" t="s">
        <v>5911</v>
      </c>
      <c r="D25615" t="s">
        <v>792</v>
      </c>
      <c r="E25615">
        <v>13</v>
      </c>
    </row>
    <row r="25616" spans="1:5" ht="13.5" customHeight="1">
      <c r="A25616">
        <v>126</v>
      </c>
      <c r="B25616" t="str">
        <f t="shared" si="400"/>
        <v>126---14</v>
      </c>
      <c r="C25616" t="s">
        <v>5911</v>
      </c>
      <c r="D25616" t="s">
        <v>723</v>
      </c>
      <c r="E25616">
        <v>14</v>
      </c>
    </row>
    <row r="25617" spans="1:5" ht="13.5" customHeight="1">
      <c r="A25617">
        <v>126</v>
      </c>
      <c r="B25617" t="str">
        <f t="shared" si="400"/>
        <v>126---15</v>
      </c>
      <c r="C25617" t="s">
        <v>5911</v>
      </c>
      <c r="D25617" t="s">
        <v>716</v>
      </c>
      <c r="E25617">
        <v>15</v>
      </c>
    </row>
    <row r="25618" spans="1:5" ht="13.5" customHeight="1">
      <c r="A25618">
        <v>126</v>
      </c>
      <c r="B25618" t="str">
        <f t="shared" si="400"/>
        <v>126---16</v>
      </c>
      <c r="C25618" t="s">
        <v>5911</v>
      </c>
      <c r="D25618" t="s">
        <v>925</v>
      </c>
      <c r="E25618">
        <v>16</v>
      </c>
    </row>
    <row r="25619" spans="1:5" ht="13.5" customHeight="1">
      <c r="A25619">
        <v>126</v>
      </c>
      <c r="B25619" t="str">
        <f t="shared" si="400"/>
        <v>126---17</v>
      </c>
      <c r="C25619" t="s">
        <v>5911</v>
      </c>
      <c r="D25619" t="s">
        <v>717</v>
      </c>
      <c r="E25619">
        <v>17</v>
      </c>
    </row>
    <row r="25620" spans="1:5" ht="13.5" customHeight="1">
      <c r="A25620">
        <v>126</v>
      </c>
      <c r="B25620" t="str">
        <f t="shared" si="400"/>
        <v>126---18</v>
      </c>
      <c r="C25620" t="s">
        <v>733</v>
      </c>
      <c r="D25620" t="s">
        <v>781</v>
      </c>
      <c r="E25620">
        <v>18</v>
      </c>
    </row>
    <row r="25621" spans="1:5" ht="13.5" customHeight="1">
      <c r="A25621">
        <v>126</v>
      </c>
      <c r="B25621" t="str">
        <f t="shared" si="400"/>
        <v>126---19</v>
      </c>
      <c r="C25621" t="s">
        <v>735</v>
      </c>
      <c r="D25621" t="s">
        <v>744</v>
      </c>
      <c r="E25621">
        <v>19</v>
      </c>
    </row>
    <row r="25622" spans="1:5" ht="13.5" customHeight="1">
      <c r="A25622">
        <v>126</v>
      </c>
      <c r="B25622" t="str">
        <f t="shared" si="400"/>
        <v>126---20</v>
      </c>
      <c r="C25622" t="s">
        <v>739</v>
      </c>
      <c r="D25622" t="s">
        <v>736</v>
      </c>
      <c r="E25622">
        <v>20</v>
      </c>
    </row>
    <row r="25623" spans="1:5" ht="13.5" customHeight="1">
      <c r="A25623">
        <v>126</v>
      </c>
      <c r="B25623" t="str">
        <f t="shared" si="400"/>
        <v>126---21</v>
      </c>
      <c r="C25623" t="s">
        <v>743</v>
      </c>
      <c r="D25623" t="s">
        <v>754</v>
      </c>
      <c r="E25623">
        <v>21</v>
      </c>
    </row>
    <row r="25624" spans="1:5" ht="13.5" customHeight="1">
      <c r="A25624">
        <v>126</v>
      </c>
      <c r="B25624" t="str">
        <f t="shared" si="400"/>
        <v>126---22</v>
      </c>
      <c r="C25624" t="s">
        <v>987</v>
      </c>
      <c r="D25624" t="s">
        <v>1263</v>
      </c>
      <c r="E25624">
        <v>22</v>
      </c>
    </row>
    <row r="25625" spans="1:5" ht="13.5" customHeight="1">
      <c r="A25625">
        <v>126</v>
      </c>
      <c r="B25625" t="str">
        <f t="shared" si="400"/>
        <v>126---23</v>
      </c>
      <c r="C25625" t="s">
        <v>989</v>
      </c>
      <c r="D25625" t="s">
        <v>738</v>
      </c>
      <c r="E25625">
        <v>23</v>
      </c>
    </row>
    <row r="25626" spans="1:5" ht="13.5" customHeight="1">
      <c r="A25626">
        <v>126</v>
      </c>
      <c r="B25626" t="str">
        <f t="shared" si="400"/>
        <v>126---24</v>
      </c>
      <c r="C25626" t="s">
        <v>1094</v>
      </c>
      <c r="D25626" t="s">
        <v>790</v>
      </c>
      <c r="E25626">
        <v>24</v>
      </c>
    </row>
    <row r="25627" spans="1:5" ht="13.5" customHeight="1">
      <c r="A25627">
        <v>126</v>
      </c>
      <c r="B25627" t="str">
        <f t="shared" si="400"/>
        <v>126---25</v>
      </c>
      <c r="C25627" t="s">
        <v>936</v>
      </c>
      <c r="D25627" t="s">
        <v>779</v>
      </c>
      <c r="E25627">
        <v>25</v>
      </c>
    </row>
    <row r="25628" spans="1:5" ht="13.5" customHeight="1">
      <c r="A25628">
        <v>126</v>
      </c>
      <c r="B25628" t="str">
        <f t="shared" si="400"/>
        <v>126---26</v>
      </c>
      <c r="C25628" t="s">
        <v>819</v>
      </c>
      <c r="D25628" t="s">
        <v>756</v>
      </c>
      <c r="E25628">
        <v>26</v>
      </c>
    </row>
    <row r="25629" spans="1:5" ht="13.5" customHeight="1">
      <c r="A25629">
        <v>126</v>
      </c>
      <c r="B25629" t="str">
        <f t="shared" si="400"/>
        <v>126---27</v>
      </c>
      <c r="C25629" t="s">
        <v>1019</v>
      </c>
      <c r="D25629" t="s">
        <v>734</v>
      </c>
      <c r="E25629">
        <v>27</v>
      </c>
    </row>
    <row r="25630" spans="1:5" ht="13.5" customHeight="1">
      <c r="A25630">
        <v>126</v>
      </c>
      <c r="B25630" t="str">
        <f t="shared" si="400"/>
        <v>126---28</v>
      </c>
      <c r="C25630" t="s">
        <v>824</v>
      </c>
      <c r="D25630" t="s">
        <v>752</v>
      </c>
      <c r="E25630">
        <v>28</v>
      </c>
    </row>
    <row r="25631" spans="1:5" ht="13.5" customHeight="1">
      <c r="A25631">
        <v>126</v>
      </c>
      <c r="B25631" t="str">
        <f t="shared" si="400"/>
        <v>126---29</v>
      </c>
      <c r="C25631" t="s">
        <v>1005</v>
      </c>
      <c r="D25631" t="s">
        <v>1105</v>
      </c>
      <c r="E25631">
        <v>29</v>
      </c>
    </row>
    <row r="25632" spans="1:5" ht="13.5" customHeight="1">
      <c r="A25632">
        <v>126</v>
      </c>
      <c r="B25632" t="str">
        <f t="shared" si="400"/>
        <v>126---30</v>
      </c>
      <c r="C25632" t="s">
        <v>830</v>
      </c>
      <c r="D25632" t="s">
        <v>1240</v>
      </c>
      <c r="E25632">
        <v>30</v>
      </c>
    </row>
    <row r="25633" spans="1:5" ht="13.5" customHeight="1">
      <c r="A25633">
        <v>126</v>
      </c>
      <c r="B25633" t="str">
        <f t="shared" si="400"/>
        <v>126---31</v>
      </c>
      <c r="C25633" t="s">
        <v>868</v>
      </c>
      <c r="D25633" t="s">
        <v>758</v>
      </c>
      <c r="E25633">
        <v>31</v>
      </c>
    </row>
    <row r="25634" spans="1:5" ht="13.5" customHeight="1">
      <c r="A25634">
        <v>126</v>
      </c>
      <c r="B25634" t="str">
        <f t="shared" si="400"/>
        <v>126---32</v>
      </c>
      <c r="C25634" t="s">
        <v>771</v>
      </c>
      <c r="D25634" t="s">
        <v>791</v>
      </c>
      <c r="E25634">
        <v>32</v>
      </c>
    </row>
    <row r="25635" spans="1:5" ht="13.5" customHeight="1">
      <c r="A25635">
        <v>126</v>
      </c>
      <c r="B25635" t="str">
        <f t="shared" si="400"/>
        <v>126---33</v>
      </c>
      <c r="C25635" t="s">
        <v>5915</v>
      </c>
      <c r="D25635" t="s">
        <v>772</v>
      </c>
      <c r="E25635">
        <v>33</v>
      </c>
    </row>
    <row r="25636" spans="1:5" ht="13.5" customHeight="1">
      <c r="A25636">
        <v>126</v>
      </c>
      <c r="B25636" t="str">
        <f t="shared" si="400"/>
        <v>126---34</v>
      </c>
      <c r="C25636" t="s">
        <v>5917</v>
      </c>
      <c r="D25636" t="s">
        <v>789</v>
      </c>
      <c r="E25636">
        <v>34</v>
      </c>
    </row>
    <row r="25637" spans="1:5" ht="13.5" customHeight="1">
      <c r="A25637">
        <v>126</v>
      </c>
      <c r="B25637" t="str">
        <f t="shared" si="400"/>
        <v>126---35</v>
      </c>
      <c r="C25637" t="s">
        <v>5918</v>
      </c>
      <c r="D25637" t="s">
        <v>770</v>
      </c>
      <c r="E25637">
        <v>35</v>
      </c>
    </row>
    <row r="25638" spans="1:5" ht="13.5" customHeight="1">
      <c r="A25638">
        <v>126</v>
      </c>
      <c r="B25638" t="str">
        <f t="shared" si="400"/>
        <v>126---36</v>
      </c>
      <c r="C25638" t="s">
        <v>5985</v>
      </c>
      <c r="D25638" t="s">
        <v>1159</v>
      </c>
      <c r="E25638">
        <v>36</v>
      </c>
    </row>
    <row r="25639" spans="1:5" ht="13.5" customHeight="1">
      <c r="A25639">
        <v>126</v>
      </c>
      <c r="B25639" t="str">
        <f t="shared" si="400"/>
        <v>126---37</v>
      </c>
      <c r="C25639" t="s">
        <v>5920</v>
      </c>
      <c r="D25639" t="s">
        <v>762</v>
      </c>
      <c r="E25639">
        <v>37</v>
      </c>
    </row>
    <row r="25640" spans="1:5" ht="13.5" customHeight="1">
      <c r="A25640">
        <v>126</v>
      </c>
      <c r="B25640" t="str">
        <f t="shared" si="400"/>
        <v>126---38</v>
      </c>
      <c r="C25640" t="s">
        <v>5921</v>
      </c>
      <c r="D25640" t="s">
        <v>786</v>
      </c>
      <c r="E25640">
        <v>38</v>
      </c>
    </row>
    <row r="25641" spans="1:5" ht="13.5" customHeight="1">
      <c r="A25641">
        <v>126</v>
      </c>
      <c r="B25641" t="str">
        <f t="shared" si="400"/>
        <v>126---39</v>
      </c>
      <c r="C25641" t="s">
        <v>5923</v>
      </c>
      <c r="D25641" t="s">
        <v>766</v>
      </c>
      <c r="E25641">
        <v>39</v>
      </c>
    </row>
    <row r="25642" spans="1:5" ht="13.5" customHeight="1">
      <c r="A25642">
        <v>126</v>
      </c>
      <c r="B25642" t="str">
        <f t="shared" si="400"/>
        <v>126---40</v>
      </c>
      <c r="C25642" t="s">
        <v>5966</v>
      </c>
      <c r="D25642" t="s">
        <v>1446</v>
      </c>
      <c r="E25642">
        <v>40</v>
      </c>
    </row>
    <row r="25643" spans="1:5" ht="13.5" customHeight="1">
      <c r="A25643">
        <v>127</v>
      </c>
      <c r="B25643" t="str">
        <f t="shared" si="400"/>
        <v>127---1</v>
      </c>
      <c r="C25643" t="s">
        <v>4234</v>
      </c>
      <c r="D25643" t="s">
        <v>1349</v>
      </c>
      <c r="E25643">
        <v>1</v>
      </c>
    </row>
    <row r="25644" spans="1:5" ht="13.5" customHeight="1">
      <c r="A25644">
        <v>127</v>
      </c>
      <c r="B25644" t="str">
        <f t="shared" si="400"/>
        <v>127---2</v>
      </c>
      <c r="C25644" t="s">
        <v>4216</v>
      </c>
      <c r="D25644" t="s">
        <v>1349</v>
      </c>
      <c r="E25644">
        <v>2</v>
      </c>
    </row>
    <row r="25645" spans="1:5" ht="13.5" customHeight="1">
      <c r="A25645">
        <v>127</v>
      </c>
      <c r="B25645" t="str">
        <f t="shared" si="400"/>
        <v>127---3</v>
      </c>
      <c r="C25645" t="s">
        <v>4216</v>
      </c>
      <c r="D25645" t="s">
        <v>1439</v>
      </c>
      <c r="E25645">
        <v>3</v>
      </c>
    </row>
    <row r="25646" spans="1:5" ht="13.5" customHeight="1">
      <c r="A25646">
        <v>127</v>
      </c>
      <c r="B25646" t="str">
        <f t="shared" si="400"/>
        <v>127---4</v>
      </c>
      <c r="C25646" t="s">
        <v>4216</v>
      </c>
      <c r="D25646" t="s">
        <v>1120</v>
      </c>
      <c r="E25646">
        <v>4</v>
      </c>
    </row>
    <row r="25647" spans="1:5" ht="13.5" customHeight="1">
      <c r="A25647">
        <v>127</v>
      </c>
      <c r="B25647" t="str">
        <f t="shared" si="400"/>
        <v>127---5</v>
      </c>
      <c r="C25647" t="s">
        <v>4216</v>
      </c>
      <c r="D25647" t="s">
        <v>876</v>
      </c>
      <c r="E25647">
        <v>5</v>
      </c>
    </row>
    <row r="25648" spans="1:5" ht="13.5" customHeight="1">
      <c r="A25648">
        <v>127</v>
      </c>
      <c r="B25648" t="str">
        <f t="shared" si="400"/>
        <v>127---6</v>
      </c>
      <c r="C25648" t="s">
        <v>4216</v>
      </c>
      <c r="D25648" t="s">
        <v>720</v>
      </c>
      <c r="E25648">
        <v>6</v>
      </c>
    </row>
    <row r="25649" spans="1:5" ht="13.5" customHeight="1">
      <c r="A25649">
        <v>127</v>
      </c>
      <c r="B25649" t="str">
        <f t="shared" si="400"/>
        <v>127---7</v>
      </c>
      <c r="C25649" t="s">
        <v>4271</v>
      </c>
      <c r="D25649" t="s">
        <v>719</v>
      </c>
      <c r="E25649">
        <v>7</v>
      </c>
    </row>
    <row r="25650" spans="1:5" ht="13.5" customHeight="1">
      <c r="A25650">
        <v>127</v>
      </c>
      <c r="B25650" t="str">
        <f t="shared" si="400"/>
        <v>127---8</v>
      </c>
      <c r="C25650" t="s">
        <v>4239</v>
      </c>
      <c r="D25650" t="s">
        <v>758</v>
      </c>
      <c r="E25650">
        <v>8</v>
      </c>
    </row>
    <row r="25651" spans="1:5" ht="13.5" customHeight="1">
      <c r="A25651">
        <v>127</v>
      </c>
      <c r="B25651" t="str">
        <f t="shared" si="400"/>
        <v>127---9</v>
      </c>
      <c r="C25651" t="s">
        <v>4229</v>
      </c>
      <c r="D25651" t="s">
        <v>1241</v>
      </c>
      <c r="E25651">
        <v>9</v>
      </c>
    </row>
    <row r="25652" spans="1:5" ht="13.5" customHeight="1">
      <c r="A25652">
        <v>127</v>
      </c>
      <c r="B25652" t="str">
        <f t="shared" si="400"/>
        <v>127---10</v>
      </c>
      <c r="C25652" t="s">
        <v>4230</v>
      </c>
      <c r="D25652" t="s">
        <v>724</v>
      </c>
      <c r="E25652">
        <v>10</v>
      </c>
    </row>
    <row r="25653" spans="1:5" ht="13.5" customHeight="1">
      <c r="A25653">
        <v>127</v>
      </c>
      <c r="B25653" t="str">
        <f t="shared" si="400"/>
        <v>127---11</v>
      </c>
      <c r="C25653" t="s">
        <v>4240</v>
      </c>
      <c r="D25653" t="s">
        <v>1159</v>
      </c>
      <c r="E25653">
        <v>11</v>
      </c>
    </row>
    <row r="25654" spans="1:5" ht="13.5" customHeight="1">
      <c r="A25654">
        <v>127</v>
      </c>
      <c r="B25654" t="str">
        <f t="shared" si="400"/>
        <v>127---12</v>
      </c>
      <c r="C25654" t="s">
        <v>4254</v>
      </c>
      <c r="D25654" t="s">
        <v>1139</v>
      </c>
      <c r="E25654">
        <v>12</v>
      </c>
    </row>
    <row r="25655" spans="1:5" ht="13.5" customHeight="1">
      <c r="A25655">
        <v>127</v>
      </c>
      <c r="B25655" t="str">
        <f t="shared" si="400"/>
        <v>127---13</v>
      </c>
      <c r="C25655" t="s">
        <v>4242</v>
      </c>
      <c r="D25655" t="s">
        <v>786</v>
      </c>
      <c r="E25655">
        <v>13</v>
      </c>
    </row>
    <row r="25656" spans="1:5" ht="13.5" customHeight="1">
      <c r="A25656">
        <v>127</v>
      </c>
      <c r="B25656" t="str">
        <f t="shared" si="400"/>
        <v>127---14</v>
      </c>
      <c r="C25656" t="s">
        <v>4265</v>
      </c>
      <c r="D25656" t="s">
        <v>1350</v>
      </c>
      <c r="E25656">
        <v>14</v>
      </c>
    </row>
    <row r="25657" spans="1:5" ht="13.5" customHeight="1">
      <c r="A25657">
        <v>127</v>
      </c>
      <c r="B25657" t="str">
        <f t="shared" si="400"/>
        <v>127---15</v>
      </c>
      <c r="C25657" t="s">
        <v>1017</v>
      </c>
      <c r="D25657" t="s">
        <v>796</v>
      </c>
      <c r="E25657">
        <v>15</v>
      </c>
    </row>
    <row r="25658" spans="1:5" ht="13.5" customHeight="1">
      <c r="A25658">
        <v>127</v>
      </c>
      <c r="B25658" t="str">
        <f t="shared" si="400"/>
        <v>127---16</v>
      </c>
      <c r="C25658" t="s">
        <v>731</v>
      </c>
      <c r="D25658" t="s">
        <v>800</v>
      </c>
      <c r="E25658">
        <v>16</v>
      </c>
    </row>
    <row r="25659" spans="1:5" ht="13.5" customHeight="1">
      <c r="A25659">
        <v>127</v>
      </c>
      <c r="B25659" t="str">
        <f t="shared" si="400"/>
        <v>127---17</v>
      </c>
      <c r="C25659" t="s">
        <v>733</v>
      </c>
      <c r="D25659" t="s">
        <v>781</v>
      </c>
      <c r="E25659">
        <v>17</v>
      </c>
    </row>
    <row r="25660" spans="1:5" ht="13.5" customHeight="1">
      <c r="A25660">
        <v>127</v>
      </c>
      <c r="B25660" t="str">
        <f t="shared" si="400"/>
        <v>127---18</v>
      </c>
      <c r="C25660" t="s">
        <v>735</v>
      </c>
      <c r="D25660" t="s">
        <v>744</v>
      </c>
      <c r="E25660">
        <v>18</v>
      </c>
    </row>
    <row r="25661" spans="1:5" ht="13.5" customHeight="1">
      <c r="A25661">
        <v>127</v>
      </c>
      <c r="B25661" t="str">
        <f t="shared" si="400"/>
        <v>127---19</v>
      </c>
      <c r="C25661" t="s">
        <v>739</v>
      </c>
      <c r="D25661" t="s">
        <v>736</v>
      </c>
      <c r="E25661">
        <v>19</v>
      </c>
    </row>
    <row r="25662" spans="1:5" ht="13.5" customHeight="1">
      <c r="A25662">
        <v>127</v>
      </c>
      <c r="B25662" t="str">
        <f t="shared" si="400"/>
        <v>127---20</v>
      </c>
      <c r="C25662" t="s">
        <v>743</v>
      </c>
      <c r="D25662" t="s">
        <v>754</v>
      </c>
      <c r="E25662">
        <v>20</v>
      </c>
    </row>
    <row r="25663" spans="1:5" ht="13.5" customHeight="1">
      <c r="A25663">
        <v>127</v>
      </c>
      <c r="B25663" t="str">
        <f t="shared" si="400"/>
        <v>127---21</v>
      </c>
      <c r="C25663" t="s">
        <v>987</v>
      </c>
      <c r="D25663" t="s">
        <v>1263</v>
      </c>
      <c r="E25663">
        <v>21</v>
      </c>
    </row>
    <row r="25664" spans="1:5" ht="13.5" customHeight="1">
      <c r="A25664">
        <v>127</v>
      </c>
      <c r="B25664" t="str">
        <f t="shared" si="400"/>
        <v>127---22</v>
      </c>
      <c r="C25664" t="s">
        <v>989</v>
      </c>
      <c r="D25664" t="s">
        <v>738</v>
      </c>
      <c r="E25664">
        <v>22</v>
      </c>
    </row>
    <row r="25665" spans="1:5" ht="13.5" customHeight="1">
      <c r="A25665">
        <v>127</v>
      </c>
      <c r="B25665" t="str">
        <f t="shared" si="400"/>
        <v>127---23</v>
      </c>
      <c r="C25665" t="s">
        <v>1094</v>
      </c>
      <c r="D25665" t="s">
        <v>790</v>
      </c>
      <c r="E25665">
        <v>23</v>
      </c>
    </row>
    <row r="25666" spans="1:5" ht="13.5" customHeight="1">
      <c r="A25666">
        <v>127</v>
      </c>
      <c r="B25666" t="str">
        <f t="shared" si="400"/>
        <v>127---24</v>
      </c>
      <c r="C25666" t="s">
        <v>936</v>
      </c>
      <c r="D25666" t="s">
        <v>779</v>
      </c>
      <c r="E25666">
        <v>24</v>
      </c>
    </row>
    <row r="25667" spans="1:5" ht="13.5" customHeight="1">
      <c r="A25667">
        <v>127</v>
      </c>
      <c r="B25667" t="str">
        <f t="shared" ref="B25667:B25730" si="401">A25667&amp;"---"&amp;E25667</f>
        <v>127---25</v>
      </c>
      <c r="C25667" t="s">
        <v>819</v>
      </c>
      <c r="D25667" t="s">
        <v>756</v>
      </c>
      <c r="E25667">
        <v>25</v>
      </c>
    </row>
    <row r="25668" spans="1:5" ht="13.5" customHeight="1">
      <c r="A25668">
        <v>127</v>
      </c>
      <c r="B25668" t="str">
        <f t="shared" si="401"/>
        <v>127---26</v>
      </c>
      <c r="C25668" t="s">
        <v>1019</v>
      </c>
      <c r="D25668" t="s">
        <v>734</v>
      </c>
      <c r="E25668">
        <v>26</v>
      </c>
    </row>
    <row r="25669" spans="1:5" ht="13.5" customHeight="1">
      <c r="A25669">
        <v>127</v>
      </c>
      <c r="B25669" t="str">
        <f t="shared" si="401"/>
        <v>127---27</v>
      </c>
      <c r="C25669" t="s">
        <v>824</v>
      </c>
      <c r="D25669" t="s">
        <v>752</v>
      </c>
      <c r="E25669">
        <v>27</v>
      </c>
    </row>
    <row r="25670" spans="1:5" ht="13.5" customHeight="1">
      <c r="A25670">
        <v>127</v>
      </c>
      <c r="B25670" t="str">
        <f t="shared" si="401"/>
        <v>127---28</v>
      </c>
      <c r="C25670" t="s">
        <v>1005</v>
      </c>
      <c r="D25670" t="s">
        <v>1105</v>
      </c>
      <c r="E25670">
        <v>28</v>
      </c>
    </row>
    <row r="25671" spans="1:5" ht="13.5" customHeight="1">
      <c r="A25671">
        <v>127</v>
      </c>
      <c r="B25671" t="str">
        <f t="shared" si="401"/>
        <v>127---29</v>
      </c>
      <c r="C25671" t="s">
        <v>940</v>
      </c>
      <c r="D25671" t="s">
        <v>1239</v>
      </c>
      <c r="E25671">
        <v>29</v>
      </c>
    </row>
    <row r="25672" spans="1:5" ht="13.5" customHeight="1">
      <c r="A25672">
        <v>127</v>
      </c>
      <c r="B25672" t="str">
        <f t="shared" si="401"/>
        <v>127---30</v>
      </c>
      <c r="C25672" t="s">
        <v>830</v>
      </c>
      <c r="D25672" t="s">
        <v>1240</v>
      </c>
      <c r="E25672">
        <v>30</v>
      </c>
    </row>
    <row r="25673" spans="1:5" ht="13.5" customHeight="1">
      <c r="A25673">
        <v>127</v>
      </c>
      <c r="B25673" t="str">
        <f t="shared" si="401"/>
        <v>127---31</v>
      </c>
      <c r="C25673" t="s">
        <v>868</v>
      </c>
      <c r="D25673" t="s">
        <v>758</v>
      </c>
      <c r="E25673">
        <v>31</v>
      </c>
    </row>
    <row r="25674" spans="1:5" ht="13.5" customHeight="1">
      <c r="A25674">
        <v>127</v>
      </c>
      <c r="B25674" t="str">
        <f t="shared" si="401"/>
        <v>127---32</v>
      </c>
      <c r="C25674" t="s">
        <v>771</v>
      </c>
      <c r="D25674" t="s">
        <v>791</v>
      </c>
      <c r="E25674">
        <v>32</v>
      </c>
    </row>
    <row r="25675" spans="1:5" ht="13.5" customHeight="1">
      <c r="A25675">
        <v>127</v>
      </c>
      <c r="B25675" t="str">
        <f t="shared" si="401"/>
        <v>127---33</v>
      </c>
      <c r="C25675" t="s">
        <v>5915</v>
      </c>
      <c r="D25675" t="s">
        <v>772</v>
      </c>
      <c r="E25675">
        <v>33</v>
      </c>
    </row>
    <row r="25676" spans="1:5" ht="13.5" customHeight="1">
      <c r="A25676">
        <v>127</v>
      </c>
      <c r="B25676" t="str">
        <f t="shared" si="401"/>
        <v>127---34</v>
      </c>
      <c r="C25676" t="s">
        <v>5917</v>
      </c>
      <c r="D25676" t="s">
        <v>789</v>
      </c>
      <c r="E25676">
        <v>34</v>
      </c>
    </row>
    <row r="25677" spans="1:5" ht="13.5" customHeight="1">
      <c r="A25677">
        <v>127</v>
      </c>
      <c r="B25677" t="str">
        <f t="shared" si="401"/>
        <v>127---35</v>
      </c>
      <c r="C25677" t="s">
        <v>5918</v>
      </c>
      <c r="D25677" t="s">
        <v>770</v>
      </c>
      <c r="E25677">
        <v>35</v>
      </c>
    </row>
    <row r="25678" spans="1:5" ht="13.5" customHeight="1">
      <c r="A25678">
        <v>127</v>
      </c>
      <c r="B25678" t="str">
        <f t="shared" si="401"/>
        <v>127---36</v>
      </c>
      <c r="C25678" t="s">
        <v>5985</v>
      </c>
      <c r="D25678" t="s">
        <v>1159</v>
      </c>
      <c r="E25678">
        <v>36</v>
      </c>
    </row>
    <row r="25679" spans="1:5" ht="13.5" customHeight="1">
      <c r="A25679">
        <v>127</v>
      </c>
      <c r="B25679" t="str">
        <f t="shared" si="401"/>
        <v>127---37</v>
      </c>
      <c r="C25679" t="s">
        <v>5919</v>
      </c>
      <c r="D25679" t="s">
        <v>725</v>
      </c>
      <c r="E25679">
        <v>37</v>
      </c>
    </row>
    <row r="25680" spans="1:5" ht="13.5" customHeight="1">
      <c r="A25680">
        <v>127</v>
      </c>
      <c r="B25680" t="str">
        <f t="shared" si="401"/>
        <v>127---38</v>
      </c>
      <c r="C25680" t="s">
        <v>5920</v>
      </c>
      <c r="D25680" t="s">
        <v>762</v>
      </c>
      <c r="E25680">
        <v>38</v>
      </c>
    </row>
    <row r="25681" spans="1:5" ht="13.5" customHeight="1">
      <c r="A25681">
        <v>127</v>
      </c>
      <c r="B25681" t="str">
        <f t="shared" si="401"/>
        <v>127---39</v>
      </c>
      <c r="C25681" t="s">
        <v>5921</v>
      </c>
      <c r="D25681" t="s">
        <v>786</v>
      </c>
      <c r="E25681">
        <v>39</v>
      </c>
    </row>
    <row r="25682" spans="1:5" ht="13.5" customHeight="1">
      <c r="A25682">
        <v>127</v>
      </c>
      <c r="B25682" t="str">
        <f t="shared" si="401"/>
        <v>127---40</v>
      </c>
      <c r="C25682" t="s">
        <v>5923</v>
      </c>
      <c r="D25682" t="s">
        <v>766</v>
      </c>
      <c r="E25682">
        <v>40</v>
      </c>
    </row>
    <row r="25683" spans="1:5" ht="13.5" customHeight="1">
      <c r="A25683">
        <v>127</v>
      </c>
      <c r="B25683" t="str">
        <f t="shared" si="401"/>
        <v>127---41</v>
      </c>
      <c r="C25683" t="s">
        <v>5966</v>
      </c>
      <c r="D25683" t="s">
        <v>1446</v>
      </c>
      <c r="E25683">
        <v>41</v>
      </c>
    </row>
    <row r="25684" spans="1:5" ht="13.5" customHeight="1">
      <c r="A25684">
        <v>34</v>
      </c>
      <c r="B25684" t="str">
        <f t="shared" si="401"/>
        <v>34---1</v>
      </c>
      <c r="C25684" t="s">
        <v>4216</v>
      </c>
      <c r="D25684" t="s">
        <v>713</v>
      </c>
      <c r="E25684">
        <v>1</v>
      </c>
    </row>
    <row r="25685" spans="1:5" ht="13.5" customHeight="1">
      <c r="A25685">
        <v>34</v>
      </c>
      <c r="B25685" t="str">
        <f t="shared" si="401"/>
        <v>34---2</v>
      </c>
      <c r="C25685" t="s">
        <v>4216</v>
      </c>
      <c r="D25685" t="s">
        <v>714</v>
      </c>
      <c r="E25685">
        <v>2</v>
      </c>
    </row>
    <row r="25686" spans="1:5" ht="13.5" customHeight="1">
      <c r="A25686">
        <v>34</v>
      </c>
      <c r="B25686" t="str">
        <f t="shared" si="401"/>
        <v>34---3</v>
      </c>
      <c r="C25686" t="s">
        <v>4252</v>
      </c>
      <c r="D25686" t="s">
        <v>1075</v>
      </c>
      <c r="E25686">
        <v>3</v>
      </c>
    </row>
    <row r="25687" spans="1:5" ht="13.5" customHeight="1">
      <c r="A25687">
        <v>34</v>
      </c>
      <c r="B25687" t="str">
        <f t="shared" si="401"/>
        <v>34---4</v>
      </c>
      <c r="C25687" t="s">
        <v>4269</v>
      </c>
      <c r="D25687" t="s">
        <v>1321</v>
      </c>
      <c r="E25687">
        <v>4</v>
      </c>
    </row>
    <row r="25688" spans="1:5" ht="13.5" customHeight="1">
      <c r="A25688">
        <v>34</v>
      </c>
      <c r="B25688" t="str">
        <f t="shared" si="401"/>
        <v>34---5</v>
      </c>
      <c r="C25688" t="s">
        <v>4271</v>
      </c>
      <c r="D25688" t="s">
        <v>1223</v>
      </c>
      <c r="E25688">
        <v>5</v>
      </c>
    </row>
    <row r="25689" spans="1:5" ht="13.5" customHeight="1">
      <c r="A25689">
        <v>34</v>
      </c>
      <c r="B25689" t="str">
        <f t="shared" si="401"/>
        <v>34---6</v>
      </c>
      <c r="C25689" t="s">
        <v>4239</v>
      </c>
      <c r="D25689" t="s">
        <v>1104</v>
      </c>
      <c r="E25689">
        <v>6</v>
      </c>
    </row>
    <row r="25690" spans="1:5" ht="13.5" customHeight="1">
      <c r="A25690">
        <v>34</v>
      </c>
      <c r="B25690" t="str">
        <f t="shared" si="401"/>
        <v>34---7</v>
      </c>
      <c r="C25690" t="s">
        <v>4222</v>
      </c>
      <c r="D25690" t="s">
        <v>1179</v>
      </c>
      <c r="E25690">
        <v>7</v>
      </c>
    </row>
    <row r="25691" spans="1:5" ht="13.5" customHeight="1">
      <c r="A25691">
        <v>34</v>
      </c>
      <c r="B25691" t="str">
        <f t="shared" si="401"/>
        <v>34---8</v>
      </c>
      <c r="C25691" t="s">
        <v>4223</v>
      </c>
      <c r="D25691" t="s">
        <v>718</v>
      </c>
      <c r="E25691">
        <v>8</v>
      </c>
    </row>
    <row r="25692" spans="1:5" ht="13.5" customHeight="1">
      <c r="A25692">
        <v>34</v>
      </c>
      <c r="B25692" t="str">
        <f t="shared" si="401"/>
        <v>34---9</v>
      </c>
      <c r="C25692" t="s">
        <v>4230</v>
      </c>
      <c r="D25692" t="s">
        <v>1222</v>
      </c>
      <c r="E25692">
        <v>9</v>
      </c>
    </row>
    <row r="25693" spans="1:5" ht="13.5" customHeight="1">
      <c r="A25693">
        <v>34</v>
      </c>
      <c r="B25693" t="str">
        <f t="shared" si="401"/>
        <v>34---10</v>
      </c>
      <c r="C25693" t="s">
        <v>4244</v>
      </c>
      <c r="D25693" t="s">
        <v>999</v>
      </c>
      <c r="E25693">
        <v>10</v>
      </c>
    </row>
    <row r="25694" spans="1:5" ht="13.5" customHeight="1">
      <c r="A25694">
        <v>34</v>
      </c>
      <c r="B25694" t="str">
        <f t="shared" si="401"/>
        <v>34---11</v>
      </c>
      <c r="C25694" t="s">
        <v>4231</v>
      </c>
      <c r="D25694" t="s">
        <v>1350</v>
      </c>
      <c r="E25694">
        <v>11</v>
      </c>
    </row>
    <row r="25695" spans="1:5" ht="13.5" customHeight="1">
      <c r="A25695">
        <v>34</v>
      </c>
      <c r="B25695" t="str">
        <f t="shared" si="401"/>
        <v>34---12</v>
      </c>
      <c r="C25695" t="s">
        <v>4254</v>
      </c>
      <c r="D25695" t="s">
        <v>722</v>
      </c>
      <c r="E25695">
        <v>12</v>
      </c>
    </row>
    <row r="25696" spans="1:5" ht="13.5" customHeight="1">
      <c r="A25696">
        <v>34</v>
      </c>
      <c r="B25696" t="str">
        <f t="shared" si="401"/>
        <v>34---13</v>
      </c>
      <c r="C25696" t="s">
        <v>5911</v>
      </c>
      <c r="D25696" t="s">
        <v>1260</v>
      </c>
      <c r="E25696">
        <v>13</v>
      </c>
    </row>
    <row r="25697" spans="1:5" ht="13.5" customHeight="1">
      <c r="A25697">
        <v>34</v>
      </c>
      <c r="B25697" t="str">
        <f t="shared" si="401"/>
        <v>34---14</v>
      </c>
      <c r="C25697" t="s">
        <v>5911</v>
      </c>
      <c r="D25697" t="s">
        <v>768</v>
      </c>
      <c r="E25697">
        <v>14</v>
      </c>
    </row>
    <row r="25698" spans="1:5" ht="13.5" customHeight="1">
      <c r="A25698">
        <v>34</v>
      </c>
      <c r="B25698" t="str">
        <f t="shared" si="401"/>
        <v>34---15</v>
      </c>
      <c r="C25698" t="s">
        <v>5911</v>
      </c>
      <c r="D25698" t="s">
        <v>850</v>
      </c>
      <c r="E25698">
        <v>15</v>
      </c>
    </row>
    <row r="25699" spans="1:5" ht="13.5" customHeight="1">
      <c r="A25699">
        <v>34</v>
      </c>
      <c r="B25699" t="str">
        <f t="shared" si="401"/>
        <v>34---16</v>
      </c>
      <c r="C25699" t="s">
        <v>887</v>
      </c>
      <c r="D25699" t="s">
        <v>992</v>
      </c>
      <c r="E25699">
        <v>16</v>
      </c>
    </row>
    <row r="25700" spans="1:5" ht="13.5" customHeight="1">
      <c r="A25700">
        <v>34</v>
      </c>
      <c r="B25700" t="str">
        <f t="shared" si="401"/>
        <v>34---17</v>
      </c>
      <c r="C25700" t="s">
        <v>743</v>
      </c>
      <c r="D25700" t="s">
        <v>754</v>
      </c>
      <c r="E25700">
        <v>17</v>
      </c>
    </row>
    <row r="25701" spans="1:5" ht="13.5" customHeight="1">
      <c r="A25701">
        <v>34</v>
      </c>
      <c r="B25701" t="str">
        <f t="shared" si="401"/>
        <v>34---18</v>
      </c>
      <c r="C25701" t="s">
        <v>987</v>
      </c>
      <c r="D25701" t="s">
        <v>1263</v>
      </c>
      <c r="E25701">
        <v>18</v>
      </c>
    </row>
    <row r="25702" spans="1:5" ht="13.5" customHeight="1">
      <c r="A25702">
        <v>34</v>
      </c>
      <c r="B25702" t="str">
        <f t="shared" si="401"/>
        <v>34---19</v>
      </c>
      <c r="C25702" t="s">
        <v>989</v>
      </c>
      <c r="D25702" t="s">
        <v>738</v>
      </c>
      <c r="E25702">
        <v>19</v>
      </c>
    </row>
    <row r="25703" spans="1:5" ht="13.5" customHeight="1">
      <c r="A25703">
        <v>34</v>
      </c>
      <c r="B25703" t="str">
        <f t="shared" si="401"/>
        <v>34---20</v>
      </c>
      <c r="C25703" t="s">
        <v>819</v>
      </c>
      <c r="D25703" t="s">
        <v>756</v>
      </c>
      <c r="E25703">
        <v>20</v>
      </c>
    </row>
    <row r="25704" spans="1:5" ht="13.5" customHeight="1">
      <c r="A25704">
        <v>34</v>
      </c>
      <c r="B25704" t="str">
        <f t="shared" si="401"/>
        <v>34---21</v>
      </c>
      <c r="C25704" t="s">
        <v>824</v>
      </c>
      <c r="D25704" t="s">
        <v>752</v>
      </c>
      <c r="E25704">
        <v>21</v>
      </c>
    </row>
    <row r="25705" spans="1:5" ht="13.5" customHeight="1">
      <c r="A25705">
        <v>34</v>
      </c>
      <c r="B25705" t="str">
        <f t="shared" si="401"/>
        <v>34---22</v>
      </c>
      <c r="C25705" t="s">
        <v>991</v>
      </c>
      <c r="D25705" t="s">
        <v>966</v>
      </c>
      <c r="E25705">
        <v>22</v>
      </c>
    </row>
    <row r="25706" spans="1:5" ht="13.5" customHeight="1">
      <c r="A25706">
        <v>34</v>
      </c>
      <c r="B25706" t="str">
        <f t="shared" si="401"/>
        <v>34---23</v>
      </c>
      <c r="C25706" t="s">
        <v>834</v>
      </c>
      <c r="D25706" t="s">
        <v>1222</v>
      </c>
      <c r="E25706">
        <v>23</v>
      </c>
    </row>
    <row r="25707" spans="1:5" ht="13.5" customHeight="1">
      <c r="A25707">
        <v>34</v>
      </c>
      <c r="B25707" t="str">
        <f t="shared" si="401"/>
        <v>34---24</v>
      </c>
      <c r="C25707" t="s">
        <v>868</v>
      </c>
      <c r="D25707" t="s">
        <v>758</v>
      </c>
      <c r="E25707">
        <v>24</v>
      </c>
    </row>
    <row r="25708" spans="1:5" ht="13.5" customHeight="1">
      <c r="A25708">
        <v>34</v>
      </c>
      <c r="B25708" t="str">
        <f t="shared" si="401"/>
        <v>34---25</v>
      </c>
      <c r="C25708" t="s">
        <v>5969</v>
      </c>
      <c r="D25708" t="s">
        <v>961</v>
      </c>
      <c r="E25708">
        <v>25</v>
      </c>
    </row>
    <row r="25709" spans="1:5" ht="13.5" customHeight="1">
      <c r="A25709">
        <v>34</v>
      </c>
      <c r="B25709" t="str">
        <f t="shared" si="401"/>
        <v>34---26</v>
      </c>
      <c r="C25709" t="s">
        <v>5915</v>
      </c>
      <c r="D25709" t="s">
        <v>772</v>
      </c>
      <c r="E25709">
        <v>26</v>
      </c>
    </row>
    <row r="25710" spans="1:5" ht="13.5" customHeight="1">
      <c r="A25710">
        <v>34</v>
      </c>
      <c r="B25710" t="str">
        <f t="shared" si="401"/>
        <v>34---27</v>
      </c>
      <c r="C25710" t="s">
        <v>5970</v>
      </c>
      <c r="D25710" t="s">
        <v>999</v>
      </c>
      <c r="E25710">
        <v>27</v>
      </c>
    </row>
    <row r="25711" spans="1:5" ht="13.5" customHeight="1">
      <c r="A25711">
        <v>34</v>
      </c>
      <c r="B25711" t="str">
        <f t="shared" si="401"/>
        <v>34---28</v>
      </c>
      <c r="C25711" t="s">
        <v>5917</v>
      </c>
      <c r="D25711" t="s">
        <v>789</v>
      </c>
      <c r="E25711">
        <v>28</v>
      </c>
    </row>
    <row r="25712" spans="1:5" ht="13.5" customHeight="1">
      <c r="A25712">
        <v>34</v>
      </c>
      <c r="B25712" t="str">
        <f t="shared" si="401"/>
        <v>34---29</v>
      </c>
      <c r="C25712" t="s">
        <v>5918</v>
      </c>
      <c r="D25712" t="s">
        <v>770</v>
      </c>
      <c r="E25712">
        <v>29</v>
      </c>
    </row>
    <row r="25713" spans="1:5" ht="13.5" customHeight="1">
      <c r="A25713">
        <v>34</v>
      </c>
      <c r="B25713" t="str">
        <f t="shared" si="401"/>
        <v>34---30</v>
      </c>
      <c r="C25713" t="s">
        <v>5974</v>
      </c>
      <c r="D25713" t="s">
        <v>1049</v>
      </c>
      <c r="E25713">
        <v>30</v>
      </c>
    </row>
    <row r="25714" spans="1:5" ht="13.5" customHeight="1">
      <c r="A25714">
        <v>34</v>
      </c>
      <c r="B25714" t="str">
        <f t="shared" si="401"/>
        <v>34---31</v>
      </c>
      <c r="C25714" t="s">
        <v>5975</v>
      </c>
      <c r="D25714" t="s">
        <v>994</v>
      </c>
      <c r="E25714">
        <v>31</v>
      </c>
    </row>
    <row r="25715" spans="1:5" ht="13.5" customHeight="1">
      <c r="A25715">
        <v>35</v>
      </c>
      <c r="B25715" t="str">
        <f t="shared" si="401"/>
        <v>35---1</v>
      </c>
      <c r="C25715" t="s">
        <v>4216</v>
      </c>
      <c r="D25715" t="s">
        <v>713</v>
      </c>
      <c r="E25715">
        <v>1</v>
      </c>
    </row>
    <row r="25716" spans="1:5" ht="13.5" customHeight="1">
      <c r="A25716">
        <v>35</v>
      </c>
      <c r="B25716" t="str">
        <f t="shared" si="401"/>
        <v>35---2</v>
      </c>
      <c r="C25716" t="s">
        <v>4216</v>
      </c>
      <c r="D25716" t="s">
        <v>714</v>
      </c>
      <c r="E25716">
        <v>2</v>
      </c>
    </row>
    <row r="25717" spans="1:5" ht="13.5" customHeight="1">
      <c r="A25717">
        <v>35</v>
      </c>
      <c r="B25717" t="str">
        <f t="shared" si="401"/>
        <v>35---3</v>
      </c>
      <c r="C25717" t="s">
        <v>4216</v>
      </c>
      <c r="D25717" t="s">
        <v>1075</v>
      </c>
      <c r="E25717">
        <v>3</v>
      </c>
    </row>
    <row r="25718" spans="1:5" ht="13.5" customHeight="1">
      <c r="A25718">
        <v>35</v>
      </c>
      <c r="B25718" t="str">
        <f t="shared" si="401"/>
        <v>35---4</v>
      </c>
      <c r="C25718" t="s">
        <v>4216</v>
      </c>
      <c r="D25718" t="s">
        <v>1321</v>
      </c>
      <c r="E25718">
        <v>4</v>
      </c>
    </row>
    <row r="25719" spans="1:5" ht="13.5" customHeight="1">
      <c r="A25719">
        <v>35</v>
      </c>
      <c r="B25719" t="str">
        <f t="shared" si="401"/>
        <v>35---5</v>
      </c>
      <c r="C25719" t="s">
        <v>4271</v>
      </c>
      <c r="D25719" t="s">
        <v>1223</v>
      </c>
      <c r="E25719">
        <v>5</v>
      </c>
    </row>
    <row r="25720" spans="1:5" ht="13.5" customHeight="1">
      <c r="A25720">
        <v>35</v>
      </c>
      <c r="B25720" t="str">
        <f t="shared" si="401"/>
        <v>35---6</v>
      </c>
      <c r="C25720" t="s">
        <v>4239</v>
      </c>
      <c r="D25720" t="s">
        <v>1104</v>
      </c>
      <c r="E25720">
        <v>6</v>
      </c>
    </row>
    <row r="25721" spans="1:5" ht="13.5" customHeight="1">
      <c r="A25721">
        <v>35</v>
      </c>
      <c r="B25721" t="str">
        <f t="shared" si="401"/>
        <v>35---7</v>
      </c>
      <c r="C25721" t="s">
        <v>4222</v>
      </c>
      <c r="D25721" t="s">
        <v>1179</v>
      </c>
      <c r="E25721">
        <v>7</v>
      </c>
    </row>
    <row r="25722" spans="1:5" ht="13.5" customHeight="1">
      <c r="A25722">
        <v>35</v>
      </c>
      <c r="B25722" t="str">
        <f t="shared" si="401"/>
        <v>35---8</v>
      </c>
      <c r="C25722" t="s">
        <v>4224</v>
      </c>
      <c r="D25722" t="s">
        <v>718</v>
      </c>
      <c r="E25722">
        <v>8</v>
      </c>
    </row>
    <row r="25723" spans="1:5" ht="13.5" customHeight="1">
      <c r="A25723">
        <v>35</v>
      </c>
      <c r="B25723" t="str">
        <f t="shared" si="401"/>
        <v>35---9</v>
      </c>
      <c r="C25723" t="s">
        <v>4244</v>
      </c>
      <c r="D25723" t="s">
        <v>1222</v>
      </c>
      <c r="E25723">
        <v>9</v>
      </c>
    </row>
    <row r="25724" spans="1:5" ht="13.5" customHeight="1">
      <c r="A25724">
        <v>35</v>
      </c>
      <c r="B25724" t="str">
        <f t="shared" si="401"/>
        <v>35---10</v>
      </c>
      <c r="C25724" t="s">
        <v>4262</v>
      </c>
      <c r="D25724" t="s">
        <v>999</v>
      </c>
      <c r="E25724">
        <v>10</v>
      </c>
    </row>
    <row r="25725" spans="1:5" ht="13.5" customHeight="1">
      <c r="A25725">
        <v>35</v>
      </c>
      <c r="B25725" t="str">
        <f t="shared" si="401"/>
        <v>35---11</v>
      </c>
      <c r="C25725" t="s">
        <v>4233</v>
      </c>
      <c r="D25725" t="s">
        <v>1350</v>
      </c>
      <c r="E25725">
        <v>11</v>
      </c>
    </row>
    <row r="25726" spans="1:5" ht="13.5" customHeight="1">
      <c r="A25726">
        <v>35</v>
      </c>
      <c r="B25726" t="str">
        <f t="shared" si="401"/>
        <v>35---12</v>
      </c>
      <c r="C25726" t="s">
        <v>4236</v>
      </c>
      <c r="D25726" t="s">
        <v>722</v>
      </c>
      <c r="E25726">
        <v>12</v>
      </c>
    </row>
    <row r="25727" spans="1:5" ht="13.5" customHeight="1">
      <c r="A25727">
        <v>35</v>
      </c>
      <c r="B25727" t="str">
        <f t="shared" si="401"/>
        <v>35---13</v>
      </c>
      <c r="C25727" t="s">
        <v>4248</v>
      </c>
      <c r="D25727" t="s">
        <v>1000</v>
      </c>
      <c r="E25727">
        <v>13</v>
      </c>
    </row>
    <row r="25728" spans="1:5" ht="13.5" customHeight="1">
      <c r="A25728">
        <v>35</v>
      </c>
      <c r="B25728" t="str">
        <f t="shared" si="401"/>
        <v>35---14</v>
      </c>
      <c r="C25728" t="s">
        <v>727</v>
      </c>
      <c r="D25728" t="s">
        <v>1308</v>
      </c>
      <c r="E25728">
        <v>14</v>
      </c>
    </row>
    <row r="25729" spans="1:5" ht="13.5" customHeight="1">
      <c r="A25729">
        <v>35</v>
      </c>
      <c r="B25729" t="str">
        <f t="shared" si="401"/>
        <v>35---15</v>
      </c>
      <c r="C25729" t="s">
        <v>1017</v>
      </c>
      <c r="D25729" t="s">
        <v>796</v>
      </c>
      <c r="E25729">
        <v>15</v>
      </c>
    </row>
    <row r="25730" spans="1:5" ht="13.5" customHeight="1">
      <c r="A25730">
        <v>35</v>
      </c>
      <c r="B25730" t="str">
        <f t="shared" si="401"/>
        <v>35---16</v>
      </c>
      <c r="C25730" t="s">
        <v>731</v>
      </c>
      <c r="D25730" t="s">
        <v>800</v>
      </c>
      <c r="E25730">
        <v>16</v>
      </c>
    </row>
    <row r="25731" spans="1:5" ht="13.5" customHeight="1">
      <c r="A25731">
        <v>35</v>
      </c>
      <c r="B25731" t="str">
        <f t="shared" ref="B25731:B25794" si="402">A25731&amp;"---"&amp;E25731</f>
        <v>35---17</v>
      </c>
      <c r="C25731" t="s">
        <v>887</v>
      </c>
      <c r="D25731" t="s">
        <v>992</v>
      </c>
      <c r="E25731">
        <v>17</v>
      </c>
    </row>
    <row r="25732" spans="1:5" ht="13.5" customHeight="1">
      <c r="A25732">
        <v>35</v>
      </c>
      <c r="B25732" t="str">
        <f t="shared" si="402"/>
        <v>35---18</v>
      </c>
      <c r="C25732" t="s">
        <v>743</v>
      </c>
      <c r="D25732" t="s">
        <v>754</v>
      </c>
      <c r="E25732">
        <v>18</v>
      </c>
    </row>
    <row r="25733" spans="1:5" ht="13.5" customHeight="1">
      <c r="A25733">
        <v>35</v>
      </c>
      <c r="B25733" t="str">
        <f t="shared" si="402"/>
        <v>35---19</v>
      </c>
      <c r="C25733" t="s">
        <v>987</v>
      </c>
      <c r="D25733" t="s">
        <v>1263</v>
      </c>
      <c r="E25733">
        <v>19</v>
      </c>
    </row>
    <row r="25734" spans="1:5" ht="13.5" customHeight="1">
      <c r="A25734">
        <v>35</v>
      </c>
      <c r="B25734" t="str">
        <f t="shared" si="402"/>
        <v>35---20</v>
      </c>
      <c r="C25734" t="s">
        <v>989</v>
      </c>
      <c r="D25734" t="s">
        <v>738</v>
      </c>
      <c r="E25734">
        <v>20</v>
      </c>
    </row>
    <row r="25735" spans="1:5" ht="13.5" customHeight="1">
      <c r="A25735">
        <v>35</v>
      </c>
      <c r="B25735" t="str">
        <f t="shared" si="402"/>
        <v>35---21</v>
      </c>
      <c r="C25735" t="s">
        <v>819</v>
      </c>
      <c r="D25735" t="s">
        <v>756</v>
      </c>
      <c r="E25735">
        <v>21</v>
      </c>
    </row>
    <row r="25736" spans="1:5" ht="13.5" customHeight="1">
      <c r="A25736">
        <v>35</v>
      </c>
      <c r="B25736" t="str">
        <f t="shared" si="402"/>
        <v>35---22</v>
      </c>
      <c r="C25736" t="s">
        <v>824</v>
      </c>
      <c r="D25736" t="s">
        <v>752</v>
      </c>
      <c r="E25736">
        <v>22</v>
      </c>
    </row>
    <row r="25737" spans="1:5" ht="13.5" customHeight="1">
      <c r="A25737">
        <v>35</v>
      </c>
      <c r="B25737" t="str">
        <f t="shared" si="402"/>
        <v>35---23</v>
      </c>
      <c r="C25737" t="s">
        <v>862</v>
      </c>
      <c r="D25737" t="s">
        <v>1261</v>
      </c>
      <c r="E25737">
        <v>23</v>
      </c>
    </row>
    <row r="25738" spans="1:5" ht="13.5" customHeight="1">
      <c r="A25738">
        <v>35</v>
      </c>
      <c r="B25738" t="str">
        <f t="shared" si="402"/>
        <v>35---24</v>
      </c>
      <c r="C25738" t="s">
        <v>991</v>
      </c>
      <c r="D25738" t="s">
        <v>966</v>
      </c>
      <c r="E25738">
        <v>24</v>
      </c>
    </row>
    <row r="25739" spans="1:5" ht="13.5" customHeight="1">
      <c r="A25739">
        <v>35</v>
      </c>
      <c r="B25739" t="str">
        <f t="shared" si="402"/>
        <v>35---25</v>
      </c>
      <c r="C25739" t="s">
        <v>834</v>
      </c>
      <c r="D25739" t="s">
        <v>1222</v>
      </c>
      <c r="E25739">
        <v>25</v>
      </c>
    </row>
    <row r="25740" spans="1:5" ht="13.5" customHeight="1">
      <c r="A25740">
        <v>35</v>
      </c>
      <c r="B25740" t="str">
        <f t="shared" si="402"/>
        <v>35---26</v>
      </c>
      <c r="C25740" t="s">
        <v>868</v>
      </c>
      <c r="D25740" t="s">
        <v>758</v>
      </c>
      <c r="E25740">
        <v>26</v>
      </c>
    </row>
    <row r="25741" spans="1:5" ht="13.5" customHeight="1">
      <c r="A25741">
        <v>35</v>
      </c>
      <c r="B25741" t="str">
        <f t="shared" si="402"/>
        <v>35---27</v>
      </c>
      <c r="C25741" t="s">
        <v>1098</v>
      </c>
      <c r="D25741" t="s">
        <v>1206</v>
      </c>
      <c r="E25741">
        <v>27</v>
      </c>
    </row>
    <row r="25742" spans="1:5" ht="13.5" customHeight="1">
      <c r="A25742">
        <v>35</v>
      </c>
      <c r="B25742" t="str">
        <f t="shared" si="402"/>
        <v>35---28</v>
      </c>
      <c r="C25742" t="s">
        <v>5912</v>
      </c>
      <c r="D25742" t="s">
        <v>764</v>
      </c>
      <c r="E25742">
        <v>28</v>
      </c>
    </row>
    <row r="25743" spans="1:5" ht="13.5" customHeight="1">
      <c r="A25743">
        <v>35</v>
      </c>
      <c r="B25743" t="str">
        <f t="shared" si="402"/>
        <v>35---29</v>
      </c>
      <c r="C25743" t="s">
        <v>5913</v>
      </c>
      <c r="D25743" t="s">
        <v>1114</v>
      </c>
      <c r="E25743">
        <v>29</v>
      </c>
    </row>
    <row r="25744" spans="1:5" ht="13.5" customHeight="1">
      <c r="A25744">
        <v>35</v>
      </c>
      <c r="B25744" t="str">
        <f t="shared" si="402"/>
        <v>35---30</v>
      </c>
      <c r="C25744" t="s">
        <v>5969</v>
      </c>
      <c r="D25744" t="s">
        <v>961</v>
      </c>
      <c r="E25744">
        <v>30</v>
      </c>
    </row>
    <row r="25745" spans="1:5" ht="13.5" customHeight="1">
      <c r="A25745">
        <v>35</v>
      </c>
      <c r="B25745" t="str">
        <f t="shared" si="402"/>
        <v>35---31</v>
      </c>
      <c r="C25745" t="s">
        <v>5915</v>
      </c>
      <c r="D25745" t="s">
        <v>772</v>
      </c>
      <c r="E25745">
        <v>31</v>
      </c>
    </row>
    <row r="25746" spans="1:5" ht="13.5" customHeight="1">
      <c r="A25746">
        <v>35</v>
      </c>
      <c r="B25746" t="str">
        <f t="shared" si="402"/>
        <v>35---32</v>
      </c>
      <c r="C25746" t="s">
        <v>5970</v>
      </c>
      <c r="D25746" t="s">
        <v>999</v>
      </c>
      <c r="E25746">
        <v>32</v>
      </c>
    </row>
    <row r="25747" spans="1:5" ht="13.5" customHeight="1">
      <c r="A25747">
        <v>35</v>
      </c>
      <c r="B25747" t="str">
        <f t="shared" si="402"/>
        <v>35---33</v>
      </c>
      <c r="C25747" t="s">
        <v>5917</v>
      </c>
      <c r="D25747" t="s">
        <v>789</v>
      </c>
      <c r="E25747">
        <v>33</v>
      </c>
    </row>
    <row r="25748" spans="1:5" ht="13.5" customHeight="1">
      <c r="A25748">
        <v>35</v>
      </c>
      <c r="B25748" t="str">
        <f t="shared" si="402"/>
        <v>35---34</v>
      </c>
      <c r="C25748" t="s">
        <v>5918</v>
      </c>
      <c r="D25748" t="s">
        <v>770</v>
      </c>
      <c r="E25748">
        <v>34</v>
      </c>
    </row>
    <row r="25749" spans="1:5" ht="13.5" customHeight="1">
      <c r="A25749">
        <v>35</v>
      </c>
      <c r="B25749" t="str">
        <f t="shared" si="402"/>
        <v>35---35</v>
      </c>
      <c r="C25749" t="s">
        <v>5962</v>
      </c>
      <c r="D25749" t="s">
        <v>1174</v>
      </c>
      <c r="E25749">
        <v>35</v>
      </c>
    </row>
    <row r="25750" spans="1:5" ht="13.5" customHeight="1">
      <c r="A25750">
        <v>35</v>
      </c>
      <c r="B25750" t="str">
        <f t="shared" si="402"/>
        <v>35---36</v>
      </c>
      <c r="C25750" t="s">
        <v>5954</v>
      </c>
      <c r="D25750" t="s">
        <v>1166</v>
      </c>
      <c r="E25750">
        <v>36</v>
      </c>
    </row>
    <row r="25751" spans="1:5" ht="13.5" customHeight="1">
      <c r="A25751">
        <v>35</v>
      </c>
      <c r="B25751" t="str">
        <f t="shared" si="402"/>
        <v>35---37</v>
      </c>
      <c r="C25751" t="s">
        <v>5974</v>
      </c>
      <c r="D25751" t="s">
        <v>1049</v>
      </c>
      <c r="E25751">
        <v>37</v>
      </c>
    </row>
    <row r="25752" spans="1:5" ht="13.5" customHeight="1">
      <c r="A25752">
        <v>35</v>
      </c>
      <c r="B25752" t="str">
        <f t="shared" si="402"/>
        <v>35---38</v>
      </c>
      <c r="C25752" t="s">
        <v>5975</v>
      </c>
      <c r="D25752" t="s">
        <v>994</v>
      </c>
      <c r="E25752">
        <v>38</v>
      </c>
    </row>
    <row r="25753" spans="1:5" ht="13.5" customHeight="1">
      <c r="A25753">
        <v>35</v>
      </c>
      <c r="B25753" t="str">
        <f t="shared" si="402"/>
        <v>35---39</v>
      </c>
      <c r="C25753" t="s">
        <v>5959</v>
      </c>
      <c r="D25753" t="s">
        <v>6222</v>
      </c>
      <c r="E25753">
        <v>39</v>
      </c>
    </row>
    <row r="25754" spans="1:5" ht="13.5" customHeight="1">
      <c r="A25754">
        <v>42</v>
      </c>
      <c r="B25754" t="str">
        <f t="shared" si="402"/>
        <v>42---1</v>
      </c>
      <c r="C25754" t="s">
        <v>4216</v>
      </c>
      <c r="D25754" t="s">
        <v>713</v>
      </c>
      <c r="E25754">
        <v>1</v>
      </c>
    </row>
    <row r="25755" spans="1:5" ht="13.5" customHeight="1">
      <c r="A25755">
        <v>42</v>
      </c>
      <c r="B25755" t="str">
        <f t="shared" si="402"/>
        <v>42---2</v>
      </c>
      <c r="C25755" t="s">
        <v>4216</v>
      </c>
      <c r="D25755" t="s">
        <v>873</v>
      </c>
      <c r="E25755">
        <v>2</v>
      </c>
    </row>
    <row r="25756" spans="1:5" ht="13.5" customHeight="1">
      <c r="A25756">
        <v>42</v>
      </c>
      <c r="B25756" t="str">
        <f t="shared" si="402"/>
        <v>42---3</v>
      </c>
      <c r="C25756" t="s">
        <v>4218</v>
      </c>
      <c r="D25756" t="s">
        <v>842</v>
      </c>
      <c r="E25756">
        <v>3</v>
      </c>
    </row>
    <row r="25757" spans="1:5" ht="13.5" customHeight="1">
      <c r="A25757">
        <v>42</v>
      </c>
      <c r="B25757" t="str">
        <f t="shared" si="402"/>
        <v>42---4</v>
      </c>
      <c r="C25757" t="s">
        <v>4260</v>
      </c>
      <c r="D25757" t="s">
        <v>738</v>
      </c>
      <c r="E25757">
        <v>4</v>
      </c>
    </row>
    <row r="25758" spans="1:5" ht="13.5" customHeight="1">
      <c r="A25758">
        <v>42</v>
      </c>
      <c r="B25758" t="str">
        <f t="shared" si="402"/>
        <v>42---5</v>
      </c>
      <c r="C25758" t="s">
        <v>4222</v>
      </c>
      <c r="D25758" t="s">
        <v>1179</v>
      </c>
      <c r="E25758">
        <v>5</v>
      </c>
    </row>
    <row r="25759" spans="1:5" ht="13.5" customHeight="1">
      <c r="A25759">
        <v>42</v>
      </c>
      <c r="B25759" t="str">
        <f t="shared" si="402"/>
        <v>42---6</v>
      </c>
      <c r="C25759" t="s">
        <v>4230</v>
      </c>
      <c r="D25759" t="s">
        <v>850</v>
      </c>
      <c r="E25759">
        <v>6</v>
      </c>
    </row>
    <row r="25760" spans="1:5" ht="13.5" customHeight="1">
      <c r="A25760">
        <v>42</v>
      </c>
      <c r="B25760" t="str">
        <f t="shared" si="402"/>
        <v>42---7</v>
      </c>
      <c r="C25760" t="s">
        <v>4259</v>
      </c>
      <c r="D25760" t="s">
        <v>6174</v>
      </c>
      <c r="E25760">
        <v>7</v>
      </c>
    </row>
    <row r="25761" spans="1:5" ht="13.5" customHeight="1">
      <c r="A25761">
        <v>42</v>
      </c>
      <c r="B25761" t="str">
        <f t="shared" si="402"/>
        <v>42---8</v>
      </c>
      <c r="C25761" t="s">
        <v>4264</v>
      </c>
      <c r="D25761" t="s">
        <v>1358</v>
      </c>
      <c r="E25761">
        <v>8</v>
      </c>
    </row>
    <row r="25762" spans="1:5" ht="13.5" customHeight="1">
      <c r="A25762">
        <v>42</v>
      </c>
      <c r="B25762" t="str">
        <f t="shared" si="402"/>
        <v>42---9</v>
      </c>
      <c r="C25762" t="s">
        <v>4256</v>
      </c>
      <c r="D25762" t="s">
        <v>1114</v>
      </c>
      <c r="E25762">
        <v>9</v>
      </c>
    </row>
    <row r="25763" spans="1:5" ht="13.5" customHeight="1">
      <c r="A25763">
        <v>42</v>
      </c>
      <c r="B25763" t="str">
        <f t="shared" si="402"/>
        <v>42---10</v>
      </c>
      <c r="C25763" t="s">
        <v>5911</v>
      </c>
      <c r="D25763" t="s">
        <v>778</v>
      </c>
      <c r="E25763">
        <v>10</v>
      </c>
    </row>
    <row r="25764" spans="1:5" ht="13.5" customHeight="1">
      <c r="A25764">
        <v>42</v>
      </c>
      <c r="B25764" t="str">
        <f t="shared" si="402"/>
        <v>42---11</v>
      </c>
      <c r="C25764" t="s">
        <v>5911</v>
      </c>
      <c r="D25764" t="s">
        <v>1035</v>
      </c>
      <c r="E25764">
        <v>11</v>
      </c>
    </row>
    <row r="25765" spans="1:5" ht="13.5" customHeight="1">
      <c r="A25765">
        <v>42</v>
      </c>
      <c r="B25765" t="str">
        <f t="shared" si="402"/>
        <v>42---12</v>
      </c>
      <c r="C25765" t="s">
        <v>5911</v>
      </c>
      <c r="D25765" t="s">
        <v>869</v>
      </c>
      <c r="E25765">
        <v>12</v>
      </c>
    </row>
    <row r="25766" spans="1:5" ht="13.5" customHeight="1">
      <c r="A25766">
        <v>42</v>
      </c>
      <c r="B25766" t="str">
        <f t="shared" si="402"/>
        <v>42---13</v>
      </c>
      <c r="C25766" t="s">
        <v>743</v>
      </c>
      <c r="D25766" t="s">
        <v>754</v>
      </c>
      <c r="E25766">
        <v>13</v>
      </c>
    </row>
    <row r="25767" spans="1:5" ht="13.5" customHeight="1">
      <c r="A25767">
        <v>42</v>
      </c>
      <c r="B25767" t="str">
        <f t="shared" si="402"/>
        <v>42---14</v>
      </c>
      <c r="C25767" t="s">
        <v>987</v>
      </c>
      <c r="D25767" t="s">
        <v>1263</v>
      </c>
      <c r="E25767">
        <v>14</v>
      </c>
    </row>
    <row r="25768" spans="1:5" ht="13.5" customHeight="1">
      <c r="A25768">
        <v>42</v>
      </c>
      <c r="B25768" t="str">
        <f t="shared" si="402"/>
        <v>42---15</v>
      </c>
      <c r="C25768" t="s">
        <v>989</v>
      </c>
      <c r="D25768" t="s">
        <v>738</v>
      </c>
      <c r="E25768">
        <v>15</v>
      </c>
    </row>
    <row r="25769" spans="1:5" ht="13.5" customHeight="1">
      <c r="A25769">
        <v>42</v>
      </c>
      <c r="B25769" t="str">
        <f t="shared" si="402"/>
        <v>42---16</v>
      </c>
      <c r="C25769" t="s">
        <v>819</v>
      </c>
      <c r="D25769" t="s">
        <v>756</v>
      </c>
      <c r="E25769">
        <v>16</v>
      </c>
    </row>
    <row r="25770" spans="1:5" ht="13.5" customHeight="1">
      <c r="A25770">
        <v>42</v>
      </c>
      <c r="B25770" t="str">
        <f t="shared" si="402"/>
        <v>42---17</v>
      </c>
      <c r="C25770" t="s">
        <v>1074</v>
      </c>
      <c r="D25770" t="s">
        <v>880</v>
      </c>
      <c r="E25770">
        <v>17</v>
      </c>
    </row>
    <row r="25771" spans="1:5" ht="13.5" customHeight="1">
      <c r="A25771">
        <v>42</v>
      </c>
      <c r="B25771" t="str">
        <f t="shared" si="402"/>
        <v>42---18</v>
      </c>
      <c r="C25771" t="s">
        <v>751</v>
      </c>
      <c r="D25771" t="s">
        <v>1281</v>
      </c>
      <c r="E25771">
        <v>18</v>
      </c>
    </row>
    <row r="25772" spans="1:5" ht="13.5" customHeight="1">
      <c r="A25772">
        <v>42</v>
      </c>
      <c r="B25772" t="str">
        <f t="shared" si="402"/>
        <v>42---19</v>
      </c>
      <c r="C25772" t="s">
        <v>824</v>
      </c>
      <c r="D25772" t="s">
        <v>752</v>
      </c>
      <c r="E25772">
        <v>19</v>
      </c>
    </row>
    <row r="25773" spans="1:5" ht="13.5" customHeight="1">
      <c r="A25773">
        <v>42</v>
      </c>
      <c r="B25773" t="str">
        <f t="shared" si="402"/>
        <v>42---20</v>
      </c>
      <c r="C25773" t="s">
        <v>753</v>
      </c>
      <c r="D25773" t="s">
        <v>1002</v>
      </c>
      <c r="E25773">
        <v>20</v>
      </c>
    </row>
    <row r="25774" spans="1:5" ht="13.5" customHeight="1">
      <c r="A25774">
        <v>42</v>
      </c>
      <c r="B25774" t="str">
        <f t="shared" si="402"/>
        <v>42---21</v>
      </c>
      <c r="C25774" t="s">
        <v>757</v>
      </c>
      <c r="D25774" t="s">
        <v>1272</v>
      </c>
      <c r="E25774">
        <v>21</v>
      </c>
    </row>
    <row r="25775" spans="1:5" ht="13.5" customHeight="1">
      <c r="A25775">
        <v>42</v>
      </c>
      <c r="B25775" t="str">
        <f t="shared" si="402"/>
        <v>42---22</v>
      </c>
      <c r="C25775" t="s">
        <v>763</v>
      </c>
      <c r="D25775" t="s">
        <v>1086</v>
      </c>
      <c r="E25775">
        <v>22</v>
      </c>
    </row>
    <row r="25776" spans="1:5" ht="13.5" customHeight="1">
      <c r="A25776">
        <v>42</v>
      </c>
      <c r="B25776" t="str">
        <f t="shared" si="402"/>
        <v>42---23</v>
      </c>
      <c r="C25776" t="s">
        <v>991</v>
      </c>
      <c r="D25776" t="s">
        <v>966</v>
      </c>
      <c r="E25776">
        <v>23</v>
      </c>
    </row>
    <row r="25777" spans="1:5" ht="13.5" customHeight="1">
      <c r="A25777">
        <v>42</v>
      </c>
      <c r="B25777" t="str">
        <f t="shared" si="402"/>
        <v>42---24</v>
      </c>
      <c r="C25777" t="s">
        <v>864</v>
      </c>
      <c r="D25777" t="s">
        <v>957</v>
      </c>
      <c r="E25777">
        <v>24</v>
      </c>
    </row>
    <row r="25778" spans="1:5" ht="13.5" customHeight="1">
      <c r="A25778">
        <v>42</v>
      </c>
      <c r="B25778" t="str">
        <f t="shared" si="402"/>
        <v>42---25</v>
      </c>
      <c r="C25778" t="s">
        <v>1111</v>
      </c>
      <c r="D25778" t="s">
        <v>1045</v>
      </c>
      <c r="E25778">
        <v>25</v>
      </c>
    </row>
    <row r="25779" spans="1:5" ht="13.5" customHeight="1">
      <c r="A25779">
        <v>42</v>
      </c>
      <c r="B25779" t="str">
        <f t="shared" si="402"/>
        <v>42---26</v>
      </c>
      <c r="C25779" t="s">
        <v>868</v>
      </c>
      <c r="D25779" t="s">
        <v>758</v>
      </c>
      <c r="E25779">
        <v>26</v>
      </c>
    </row>
    <row r="25780" spans="1:5" ht="13.5" customHeight="1">
      <c r="A25780">
        <v>42</v>
      </c>
      <c r="B25780" t="str">
        <f t="shared" si="402"/>
        <v>42---27</v>
      </c>
      <c r="C25780" t="s">
        <v>5913</v>
      </c>
      <c r="D25780" t="s">
        <v>1114</v>
      </c>
      <c r="E25780">
        <v>27</v>
      </c>
    </row>
    <row r="25781" spans="1:5" ht="13.5" customHeight="1">
      <c r="A25781">
        <v>42</v>
      </c>
      <c r="B25781" t="str">
        <f t="shared" si="402"/>
        <v>42---28</v>
      </c>
      <c r="C25781" t="s">
        <v>5945</v>
      </c>
      <c r="D25781" t="s">
        <v>881</v>
      </c>
      <c r="E25781">
        <v>28</v>
      </c>
    </row>
    <row r="25782" spans="1:5" ht="13.5" customHeight="1">
      <c r="A25782">
        <v>42</v>
      </c>
      <c r="B25782" t="str">
        <f t="shared" si="402"/>
        <v>42---29</v>
      </c>
      <c r="C25782" t="s">
        <v>5946</v>
      </c>
      <c r="D25782" t="s">
        <v>893</v>
      </c>
      <c r="E25782">
        <v>29</v>
      </c>
    </row>
    <row r="25783" spans="1:5" ht="13.5" customHeight="1">
      <c r="A25783">
        <v>42</v>
      </c>
      <c r="B25783" t="str">
        <f t="shared" si="402"/>
        <v>42---30</v>
      </c>
      <c r="C25783" t="s">
        <v>5915</v>
      </c>
      <c r="D25783" t="s">
        <v>772</v>
      </c>
      <c r="E25783">
        <v>30</v>
      </c>
    </row>
    <row r="25784" spans="1:5" ht="13.5" customHeight="1">
      <c r="A25784">
        <v>42</v>
      </c>
      <c r="B25784" t="str">
        <f t="shared" si="402"/>
        <v>42---31</v>
      </c>
      <c r="C25784" t="s">
        <v>5917</v>
      </c>
      <c r="D25784" t="s">
        <v>789</v>
      </c>
      <c r="E25784">
        <v>31</v>
      </c>
    </row>
    <row r="25785" spans="1:5" ht="13.5" customHeight="1">
      <c r="A25785">
        <v>42</v>
      </c>
      <c r="B25785" t="str">
        <f t="shared" si="402"/>
        <v>42---32</v>
      </c>
      <c r="C25785" t="s">
        <v>5918</v>
      </c>
      <c r="D25785" t="s">
        <v>770</v>
      </c>
      <c r="E25785">
        <v>32</v>
      </c>
    </row>
    <row r="25786" spans="1:5" ht="13.5" customHeight="1">
      <c r="A25786">
        <v>42</v>
      </c>
      <c r="B25786" t="str">
        <f t="shared" si="402"/>
        <v>42---33</v>
      </c>
      <c r="C25786" t="s">
        <v>5958</v>
      </c>
      <c r="D25786" t="s">
        <v>1358</v>
      </c>
      <c r="E25786">
        <v>33</v>
      </c>
    </row>
    <row r="25787" spans="1:5" ht="13.5" customHeight="1">
      <c r="A25787">
        <v>43</v>
      </c>
      <c r="B25787" t="str">
        <f t="shared" si="402"/>
        <v>43---1</v>
      </c>
      <c r="C25787" t="s">
        <v>4234</v>
      </c>
      <c r="D25787" t="s">
        <v>823</v>
      </c>
      <c r="E25787">
        <v>1</v>
      </c>
    </row>
    <row r="25788" spans="1:5" ht="13.5" customHeight="1">
      <c r="A25788">
        <v>43</v>
      </c>
      <c r="B25788" t="str">
        <f t="shared" si="402"/>
        <v>43---2</v>
      </c>
      <c r="C25788" t="s">
        <v>4216</v>
      </c>
      <c r="D25788" t="s">
        <v>823</v>
      </c>
      <c r="E25788">
        <v>2</v>
      </c>
    </row>
    <row r="25789" spans="1:5" ht="13.5" customHeight="1">
      <c r="A25789">
        <v>43</v>
      </c>
      <c r="B25789" t="str">
        <f t="shared" si="402"/>
        <v>43---3</v>
      </c>
      <c r="C25789" t="s">
        <v>4216</v>
      </c>
      <c r="D25789" t="s">
        <v>1280</v>
      </c>
      <c r="E25789">
        <v>3</v>
      </c>
    </row>
    <row r="25790" spans="1:5" ht="13.5" customHeight="1">
      <c r="A25790">
        <v>43</v>
      </c>
      <c r="B25790" t="str">
        <f t="shared" si="402"/>
        <v>43---4</v>
      </c>
      <c r="C25790" t="s">
        <v>4216</v>
      </c>
      <c r="D25790" t="s">
        <v>846</v>
      </c>
      <c r="E25790">
        <v>4</v>
      </c>
    </row>
    <row r="25791" spans="1:5" ht="13.5" customHeight="1">
      <c r="A25791">
        <v>43</v>
      </c>
      <c r="B25791" t="str">
        <f t="shared" si="402"/>
        <v>43---5</v>
      </c>
      <c r="C25791" t="s">
        <v>4216</v>
      </c>
      <c r="D25791" t="s">
        <v>1246</v>
      </c>
      <c r="E25791">
        <v>5</v>
      </c>
    </row>
    <row r="25792" spans="1:5" ht="13.5" customHeight="1">
      <c r="A25792">
        <v>43</v>
      </c>
      <c r="B25792" t="str">
        <f t="shared" si="402"/>
        <v>43---6</v>
      </c>
      <c r="C25792" t="s">
        <v>4216</v>
      </c>
      <c r="D25792" t="s">
        <v>713</v>
      </c>
      <c r="E25792">
        <v>6</v>
      </c>
    </row>
    <row r="25793" spans="1:5" ht="13.5" customHeight="1">
      <c r="A25793">
        <v>43</v>
      </c>
      <c r="B25793" t="str">
        <f t="shared" si="402"/>
        <v>43---7</v>
      </c>
      <c r="C25793" t="s">
        <v>4216</v>
      </c>
      <c r="D25793" t="s">
        <v>873</v>
      </c>
      <c r="E25793">
        <v>7</v>
      </c>
    </row>
    <row r="25794" spans="1:5" ht="13.5" customHeight="1">
      <c r="A25794">
        <v>43</v>
      </c>
      <c r="B25794" t="str">
        <f t="shared" si="402"/>
        <v>43---8</v>
      </c>
      <c r="C25794" t="s">
        <v>4216</v>
      </c>
      <c r="D25794" t="s">
        <v>842</v>
      </c>
      <c r="E25794">
        <v>8</v>
      </c>
    </row>
    <row r="25795" spans="1:5" ht="13.5" customHeight="1">
      <c r="A25795">
        <v>43</v>
      </c>
      <c r="B25795" t="str">
        <f t="shared" ref="B25795:B25858" si="403">A25795&amp;"---"&amp;E25795</f>
        <v>43---9</v>
      </c>
      <c r="C25795" t="s">
        <v>4216</v>
      </c>
      <c r="D25795" t="s">
        <v>738</v>
      </c>
      <c r="E25795">
        <v>9</v>
      </c>
    </row>
    <row r="25796" spans="1:5" ht="13.5" customHeight="1">
      <c r="A25796">
        <v>43</v>
      </c>
      <c r="B25796" t="str">
        <f t="shared" si="403"/>
        <v>43---10</v>
      </c>
      <c r="C25796" t="s">
        <v>4222</v>
      </c>
      <c r="D25796" t="s">
        <v>1179</v>
      </c>
      <c r="E25796">
        <v>10</v>
      </c>
    </row>
    <row r="25797" spans="1:5" ht="13.5" customHeight="1">
      <c r="A25797">
        <v>43</v>
      </c>
      <c r="B25797" t="str">
        <f t="shared" si="403"/>
        <v>43---11</v>
      </c>
      <c r="C25797" t="s">
        <v>4276</v>
      </c>
      <c r="D25797" t="s">
        <v>850</v>
      </c>
      <c r="E25797">
        <v>11</v>
      </c>
    </row>
    <row r="25798" spans="1:5" ht="13.5" customHeight="1">
      <c r="A25798">
        <v>43</v>
      </c>
      <c r="B25798" t="str">
        <f t="shared" si="403"/>
        <v>43---12</v>
      </c>
      <c r="C25798" t="s">
        <v>4232</v>
      </c>
      <c r="D25798" t="s">
        <v>6174</v>
      </c>
      <c r="E25798">
        <v>12</v>
      </c>
    </row>
    <row r="25799" spans="1:5" ht="13.5" customHeight="1">
      <c r="A25799">
        <v>43</v>
      </c>
      <c r="B25799" t="str">
        <f t="shared" si="403"/>
        <v>43---13</v>
      </c>
      <c r="C25799" t="s">
        <v>4272</v>
      </c>
      <c r="D25799" t="s">
        <v>1358</v>
      </c>
      <c r="E25799">
        <v>13</v>
      </c>
    </row>
    <row r="25800" spans="1:5" ht="13.5" customHeight="1">
      <c r="A25800">
        <v>43</v>
      </c>
      <c r="B25800" t="str">
        <f t="shared" si="403"/>
        <v>43---14</v>
      </c>
      <c r="C25800" t="s">
        <v>4266</v>
      </c>
      <c r="D25800" t="s">
        <v>1114</v>
      </c>
      <c r="E25800">
        <v>14</v>
      </c>
    </row>
    <row r="25801" spans="1:5" ht="13.5" customHeight="1">
      <c r="A25801">
        <v>43</v>
      </c>
      <c r="B25801" t="str">
        <f t="shared" si="403"/>
        <v>43---15</v>
      </c>
      <c r="C25801" t="s">
        <v>4280</v>
      </c>
      <c r="D25801" t="s">
        <v>1112</v>
      </c>
      <c r="E25801">
        <v>15</v>
      </c>
    </row>
    <row r="25802" spans="1:5" ht="13.5" customHeight="1">
      <c r="A25802">
        <v>43</v>
      </c>
      <c r="B25802" t="str">
        <f t="shared" si="403"/>
        <v>43---16</v>
      </c>
      <c r="C25802" t="s">
        <v>1017</v>
      </c>
      <c r="D25802" t="s">
        <v>796</v>
      </c>
      <c r="E25802">
        <v>16</v>
      </c>
    </row>
    <row r="25803" spans="1:5" ht="13.5" customHeight="1">
      <c r="A25803">
        <v>43</v>
      </c>
      <c r="B25803" t="str">
        <f t="shared" si="403"/>
        <v>43---17</v>
      </c>
      <c r="C25803" t="s">
        <v>731</v>
      </c>
      <c r="D25803" t="s">
        <v>800</v>
      </c>
      <c r="E25803">
        <v>17</v>
      </c>
    </row>
    <row r="25804" spans="1:5" ht="13.5" customHeight="1">
      <c r="A25804">
        <v>43</v>
      </c>
      <c r="B25804" t="str">
        <f t="shared" si="403"/>
        <v>43---18</v>
      </c>
      <c r="C25804" t="s">
        <v>797</v>
      </c>
      <c r="D25804" t="s">
        <v>1081</v>
      </c>
      <c r="E25804">
        <v>18</v>
      </c>
    </row>
    <row r="25805" spans="1:5" ht="13.5" customHeight="1">
      <c r="A25805">
        <v>43</v>
      </c>
      <c r="B25805" t="str">
        <f t="shared" si="403"/>
        <v>43---19</v>
      </c>
      <c r="C25805" t="s">
        <v>743</v>
      </c>
      <c r="D25805" t="s">
        <v>754</v>
      </c>
      <c r="E25805">
        <v>19</v>
      </c>
    </row>
    <row r="25806" spans="1:5" ht="13.5" customHeight="1">
      <c r="A25806">
        <v>43</v>
      </c>
      <c r="B25806" t="str">
        <f t="shared" si="403"/>
        <v>43---20</v>
      </c>
      <c r="C25806" t="s">
        <v>745</v>
      </c>
      <c r="D25806" t="s">
        <v>837</v>
      </c>
      <c r="E25806">
        <v>20</v>
      </c>
    </row>
    <row r="25807" spans="1:5" ht="13.5" customHeight="1">
      <c r="A25807">
        <v>43</v>
      </c>
      <c r="B25807" t="str">
        <f t="shared" si="403"/>
        <v>43---21</v>
      </c>
      <c r="C25807" t="s">
        <v>987</v>
      </c>
      <c r="D25807" t="s">
        <v>1263</v>
      </c>
      <c r="E25807">
        <v>21</v>
      </c>
    </row>
    <row r="25808" spans="1:5" ht="13.5" customHeight="1">
      <c r="A25808">
        <v>43</v>
      </c>
      <c r="B25808" t="str">
        <f t="shared" si="403"/>
        <v>43---22</v>
      </c>
      <c r="C25808" t="s">
        <v>989</v>
      </c>
      <c r="D25808" t="s">
        <v>738</v>
      </c>
      <c r="E25808">
        <v>22</v>
      </c>
    </row>
    <row r="25809" spans="1:5" ht="13.5" customHeight="1">
      <c r="A25809">
        <v>43</v>
      </c>
      <c r="B25809" t="str">
        <f t="shared" si="403"/>
        <v>43---23</v>
      </c>
      <c r="C25809" t="s">
        <v>799</v>
      </c>
      <c r="D25809" t="s">
        <v>809</v>
      </c>
      <c r="E25809">
        <v>23</v>
      </c>
    </row>
    <row r="25810" spans="1:5" ht="13.5" customHeight="1">
      <c r="A25810">
        <v>43</v>
      </c>
      <c r="B25810" t="str">
        <f t="shared" si="403"/>
        <v>43---24</v>
      </c>
      <c r="C25810" t="s">
        <v>819</v>
      </c>
      <c r="D25810" t="s">
        <v>756</v>
      </c>
      <c r="E25810">
        <v>24</v>
      </c>
    </row>
    <row r="25811" spans="1:5" ht="13.5" customHeight="1">
      <c r="A25811">
        <v>43</v>
      </c>
      <c r="B25811" t="str">
        <f t="shared" si="403"/>
        <v>43---25</v>
      </c>
      <c r="C25811" t="s">
        <v>749</v>
      </c>
      <c r="D25811" t="s">
        <v>1082</v>
      </c>
      <c r="E25811">
        <v>25</v>
      </c>
    </row>
    <row r="25812" spans="1:5" ht="13.5" customHeight="1">
      <c r="A25812">
        <v>43</v>
      </c>
      <c r="B25812" t="str">
        <f t="shared" si="403"/>
        <v>43---26</v>
      </c>
      <c r="C25812" t="s">
        <v>1074</v>
      </c>
      <c r="D25812" t="s">
        <v>880</v>
      </c>
      <c r="E25812">
        <v>26</v>
      </c>
    </row>
    <row r="25813" spans="1:5" ht="13.5" customHeight="1">
      <c r="A25813">
        <v>43</v>
      </c>
      <c r="B25813" t="str">
        <f t="shared" si="403"/>
        <v>43---27</v>
      </c>
      <c r="C25813" t="s">
        <v>751</v>
      </c>
      <c r="D25813" t="s">
        <v>1281</v>
      </c>
      <c r="E25813">
        <v>27</v>
      </c>
    </row>
    <row r="25814" spans="1:5" ht="13.5" customHeight="1">
      <c r="A25814">
        <v>43</v>
      </c>
      <c r="B25814" t="str">
        <f t="shared" si="403"/>
        <v>43---28</v>
      </c>
      <c r="C25814" t="s">
        <v>824</v>
      </c>
      <c r="D25814" t="s">
        <v>752</v>
      </c>
      <c r="E25814">
        <v>28</v>
      </c>
    </row>
    <row r="25815" spans="1:5" ht="13.5" customHeight="1">
      <c r="A25815">
        <v>43</v>
      </c>
      <c r="B25815" t="str">
        <f t="shared" si="403"/>
        <v>43---29</v>
      </c>
      <c r="C25815" t="s">
        <v>753</v>
      </c>
      <c r="D25815" t="s">
        <v>1002</v>
      </c>
      <c r="E25815">
        <v>29</v>
      </c>
    </row>
    <row r="25816" spans="1:5" ht="13.5" customHeight="1">
      <c r="A25816">
        <v>43</v>
      </c>
      <c r="B25816" t="str">
        <f t="shared" si="403"/>
        <v>43---30</v>
      </c>
      <c r="C25816" t="s">
        <v>757</v>
      </c>
      <c r="D25816" t="s">
        <v>1272</v>
      </c>
      <c r="E25816">
        <v>30</v>
      </c>
    </row>
    <row r="25817" spans="1:5" ht="13.5" customHeight="1">
      <c r="A25817">
        <v>43</v>
      </c>
      <c r="B25817" t="str">
        <f t="shared" si="403"/>
        <v>43---31</v>
      </c>
      <c r="C25817" t="s">
        <v>759</v>
      </c>
      <c r="D25817" t="s">
        <v>823</v>
      </c>
      <c r="E25817">
        <v>31</v>
      </c>
    </row>
    <row r="25818" spans="1:5" ht="13.5" customHeight="1">
      <c r="A25818">
        <v>43</v>
      </c>
      <c r="B25818" t="str">
        <f t="shared" si="403"/>
        <v>43---32</v>
      </c>
      <c r="C25818" t="s">
        <v>761</v>
      </c>
      <c r="D25818" t="s">
        <v>1080</v>
      </c>
      <c r="E25818">
        <v>32</v>
      </c>
    </row>
    <row r="25819" spans="1:5" ht="13.5" customHeight="1">
      <c r="A25819">
        <v>43</v>
      </c>
      <c r="B25819" t="str">
        <f t="shared" si="403"/>
        <v>43---33</v>
      </c>
      <c r="C25819" t="s">
        <v>763</v>
      </c>
      <c r="D25819" t="s">
        <v>1086</v>
      </c>
      <c r="E25819">
        <v>33</v>
      </c>
    </row>
    <row r="25820" spans="1:5" ht="13.5" customHeight="1">
      <c r="A25820">
        <v>43</v>
      </c>
      <c r="B25820" t="str">
        <f t="shared" si="403"/>
        <v>43---34</v>
      </c>
      <c r="C25820" t="s">
        <v>965</v>
      </c>
      <c r="D25820" t="s">
        <v>1250</v>
      </c>
      <c r="E25820">
        <v>34</v>
      </c>
    </row>
    <row r="25821" spans="1:5" ht="13.5" customHeight="1">
      <c r="A25821">
        <v>43</v>
      </c>
      <c r="B25821" t="str">
        <f t="shared" si="403"/>
        <v>43---35</v>
      </c>
      <c r="C25821" t="s">
        <v>991</v>
      </c>
      <c r="D25821" t="s">
        <v>966</v>
      </c>
      <c r="E25821">
        <v>35</v>
      </c>
    </row>
    <row r="25822" spans="1:5" ht="13.5" customHeight="1">
      <c r="A25822">
        <v>43</v>
      </c>
      <c r="B25822" t="str">
        <f t="shared" si="403"/>
        <v>43---36</v>
      </c>
      <c r="C25822" t="s">
        <v>864</v>
      </c>
      <c r="D25822" t="s">
        <v>957</v>
      </c>
      <c r="E25822">
        <v>36</v>
      </c>
    </row>
    <row r="25823" spans="1:5" ht="13.5" customHeight="1">
      <c r="A25823">
        <v>43</v>
      </c>
      <c r="B25823" t="str">
        <f t="shared" si="403"/>
        <v>43---37</v>
      </c>
      <c r="C25823" t="s">
        <v>1111</v>
      </c>
      <c r="D25823" t="s">
        <v>1045</v>
      </c>
      <c r="E25823">
        <v>37</v>
      </c>
    </row>
    <row r="25824" spans="1:5" ht="13.5" customHeight="1">
      <c r="A25824">
        <v>43</v>
      </c>
      <c r="B25824" t="str">
        <f t="shared" si="403"/>
        <v>43---38</v>
      </c>
      <c r="C25824" t="s">
        <v>868</v>
      </c>
      <c r="D25824" t="s">
        <v>758</v>
      </c>
      <c r="E25824">
        <v>38</v>
      </c>
    </row>
    <row r="25825" spans="1:5" ht="13.5" customHeight="1">
      <c r="A25825">
        <v>43</v>
      </c>
      <c r="B25825" t="str">
        <f t="shared" si="403"/>
        <v>43---39</v>
      </c>
      <c r="C25825" t="s">
        <v>969</v>
      </c>
      <c r="D25825" t="s">
        <v>802</v>
      </c>
      <c r="E25825">
        <v>39</v>
      </c>
    </row>
    <row r="25826" spans="1:5" ht="13.5" customHeight="1">
      <c r="A25826">
        <v>43</v>
      </c>
      <c r="B25826" t="str">
        <f t="shared" si="403"/>
        <v>43---40</v>
      </c>
      <c r="C25826" t="s">
        <v>946</v>
      </c>
      <c r="D25826" t="s">
        <v>1280</v>
      </c>
      <c r="E25826">
        <v>40</v>
      </c>
    </row>
    <row r="25827" spans="1:5" ht="13.5" customHeight="1">
      <c r="A25827">
        <v>43</v>
      </c>
      <c r="B25827" t="str">
        <f t="shared" si="403"/>
        <v>43---41</v>
      </c>
      <c r="C25827" t="s">
        <v>894</v>
      </c>
      <c r="D25827" t="s">
        <v>964</v>
      </c>
      <c r="E25827">
        <v>41</v>
      </c>
    </row>
    <row r="25828" spans="1:5" ht="13.5" customHeight="1">
      <c r="A25828">
        <v>43</v>
      </c>
      <c r="B25828" t="str">
        <f t="shared" si="403"/>
        <v>43---42</v>
      </c>
      <c r="C25828" t="s">
        <v>775</v>
      </c>
      <c r="D25828" t="s">
        <v>1110</v>
      </c>
      <c r="E25828">
        <v>42</v>
      </c>
    </row>
    <row r="25829" spans="1:5" ht="13.5" customHeight="1">
      <c r="A25829">
        <v>43</v>
      </c>
      <c r="B25829" t="str">
        <f t="shared" si="403"/>
        <v>43---43</v>
      </c>
      <c r="C25829" t="s">
        <v>896</v>
      </c>
      <c r="D25829" t="s">
        <v>1202</v>
      </c>
      <c r="E25829">
        <v>43</v>
      </c>
    </row>
    <row r="25830" spans="1:5" ht="13.5" customHeight="1">
      <c r="A25830">
        <v>43</v>
      </c>
      <c r="B25830" t="str">
        <f t="shared" si="403"/>
        <v>43---44</v>
      </c>
      <c r="C25830" t="s">
        <v>5912</v>
      </c>
      <c r="D25830" t="s">
        <v>764</v>
      </c>
      <c r="E25830">
        <v>44</v>
      </c>
    </row>
    <row r="25831" spans="1:5" ht="13.5" customHeight="1">
      <c r="A25831">
        <v>43</v>
      </c>
      <c r="B25831" t="str">
        <f t="shared" si="403"/>
        <v>43---45</v>
      </c>
      <c r="C25831" t="s">
        <v>5913</v>
      </c>
      <c r="D25831" t="s">
        <v>1114</v>
      </c>
      <c r="E25831">
        <v>45</v>
      </c>
    </row>
    <row r="25832" spans="1:5" ht="13.5" customHeight="1">
      <c r="A25832">
        <v>43</v>
      </c>
      <c r="B25832" t="str">
        <f t="shared" si="403"/>
        <v>43---46</v>
      </c>
      <c r="C25832" t="s">
        <v>5945</v>
      </c>
      <c r="D25832" t="s">
        <v>881</v>
      </c>
      <c r="E25832">
        <v>46</v>
      </c>
    </row>
    <row r="25833" spans="1:5" ht="13.5" customHeight="1">
      <c r="A25833">
        <v>43</v>
      </c>
      <c r="B25833" t="str">
        <f t="shared" si="403"/>
        <v>43---47</v>
      </c>
      <c r="C25833" t="s">
        <v>5946</v>
      </c>
      <c r="D25833" t="s">
        <v>893</v>
      </c>
      <c r="E25833">
        <v>47</v>
      </c>
    </row>
    <row r="25834" spans="1:5" ht="13.5" customHeight="1">
      <c r="A25834">
        <v>43</v>
      </c>
      <c r="B25834" t="str">
        <f t="shared" si="403"/>
        <v>43---48</v>
      </c>
      <c r="C25834" t="s">
        <v>5947</v>
      </c>
      <c r="D25834" t="s">
        <v>884</v>
      </c>
      <c r="E25834">
        <v>48</v>
      </c>
    </row>
    <row r="25835" spans="1:5" ht="13.5" customHeight="1">
      <c r="A25835">
        <v>43</v>
      </c>
      <c r="B25835" t="str">
        <f t="shared" si="403"/>
        <v>43---49</v>
      </c>
      <c r="C25835" t="s">
        <v>5948</v>
      </c>
      <c r="D25835" t="s">
        <v>886</v>
      </c>
      <c r="E25835">
        <v>49</v>
      </c>
    </row>
    <row r="25836" spans="1:5" ht="13.5" customHeight="1">
      <c r="A25836">
        <v>43</v>
      </c>
      <c r="B25836" t="str">
        <f t="shared" si="403"/>
        <v>43---50</v>
      </c>
      <c r="C25836" t="s">
        <v>5925</v>
      </c>
      <c r="D25836" t="s">
        <v>798</v>
      </c>
      <c r="E25836">
        <v>50</v>
      </c>
    </row>
    <row r="25837" spans="1:5" ht="13.5" customHeight="1">
      <c r="A25837">
        <v>43</v>
      </c>
      <c r="B25837" t="str">
        <f t="shared" si="403"/>
        <v>43---51</v>
      </c>
      <c r="C25837" t="s">
        <v>5949</v>
      </c>
      <c r="D25837" t="s">
        <v>895</v>
      </c>
      <c r="E25837">
        <v>51</v>
      </c>
    </row>
    <row r="25838" spans="1:5" ht="13.5" customHeight="1">
      <c r="A25838">
        <v>43</v>
      </c>
      <c r="B25838" t="str">
        <f t="shared" si="403"/>
        <v>43---52</v>
      </c>
      <c r="C25838" t="s">
        <v>5915</v>
      </c>
      <c r="D25838" t="s">
        <v>772</v>
      </c>
      <c r="E25838">
        <v>52</v>
      </c>
    </row>
    <row r="25839" spans="1:5" ht="13.5" customHeight="1">
      <c r="A25839">
        <v>43</v>
      </c>
      <c r="B25839" t="str">
        <f t="shared" si="403"/>
        <v>43---53</v>
      </c>
      <c r="C25839" t="s">
        <v>5917</v>
      </c>
      <c r="D25839" t="s">
        <v>789</v>
      </c>
      <c r="E25839">
        <v>53</v>
      </c>
    </row>
    <row r="25840" spans="1:5" ht="13.5" customHeight="1">
      <c r="A25840">
        <v>43</v>
      </c>
      <c r="B25840" t="str">
        <f t="shared" si="403"/>
        <v>43---54</v>
      </c>
      <c r="C25840" t="s">
        <v>5918</v>
      </c>
      <c r="D25840" t="s">
        <v>770</v>
      </c>
      <c r="E25840">
        <v>54</v>
      </c>
    </row>
    <row r="25841" spans="1:5" ht="13.5" customHeight="1">
      <c r="A25841">
        <v>43</v>
      </c>
      <c r="B25841" t="str">
        <f t="shared" si="403"/>
        <v>43---55</v>
      </c>
      <c r="C25841" t="s">
        <v>6007</v>
      </c>
      <c r="D25841" t="s">
        <v>1116</v>
      </c>
      <c r="E25841">
        <v>55</v>
      </c>
    </row>
    <row r="25842" spans="1:5" ht="13.5" customHeight="1">
      <c r="A25842">
        <v>43</v>
      </c>
      <c r="B25842" t="str">
        <f t="shared" si="403"/>
        <v>43---56</v>
      </c>
      <c r="C25842" t="s">
        <v>5931</v>
      </c>
      <c r="D25842" t="s">
        <v>1044</v>
      </c>
      <c r="E25842">
        <v>56</v>
      </c>
    </row>
    <row r="25843" spans="1:5" ht="13.5" customHeight="1">
      <c r="A25843">
        <v>43</v>
      </c>
      <c r="B25843" t="str">
        <f t="shared" si="403"/>
        <v>43---57</v>
      </c>
      <c r="C25843" t="s">
        <v>5932</v>
      </c>
      <c r="D25843" t="s">
        <v>846</v>
      </c>
      <c r="E25843">
        <v>57</v>
      </c>
    </row>
    <row r="25844" spans="1:5" ht="13.5" customHeight="1">
      <c r="A25844">
        <v>43</v>
      </c>
      <c r="B25844" t="str">
        <f t="shared" si="403"/>
        <v>43---58</v>
      </c>
      <c r="C25844" t="s">
        <v>6002</v>
      </c>
      <c r="D25844" t="s">
        <v>1113</v>
      </c>
      <c r="E25844">
        <v>58</v>
      </c>
    </row>
    <row r="25845" spans="1:5" ht="13.5" customHeight="1">
      <c r="A25845">
        <v>43</v>
      </c>
      <c r="B25845" t="str">
        <f t="shared" si="403"/>
        <v>43---59</v>
      </c>
      <c r="C25845" t="s">
        <v>5950</v>
      </c>
      <c r="D25845" t="s">
        <v>906</v>
      </c>
      <c r="E25845">
        <v>59</v>
      </c>
    </row>
    <row r="25846" spans="1:5" ht="13.5" customHeight="1">
      <c r="A25846">
        <v>43</v>
      </c>
      <c r="B25846" t="str">
        <f t="shared" si="403"/>
        <v>43---60</v>
      </c>
      <c r="C25846" t="s">
        <v>5951</v>
      </c>
      <c r="D25846" t="s">
        <v>879</v>
      </c>
      <c r="E25846">
        <v>60</v>
      </c>
    </row>
    <row r="25847" spans="1:5" ht="13.5" customHeight="1">
      <c r="A25847">
        <v>43</v>
      </c>
      <c r="B25847" t="str">
        <f t="shared" si="403"/>
        <v>43---61</v>
      </c>
      <c r="C25847" t="s">
        <v>6004</v>
      </c>
      <c r="D25847" t="s">
        <v>960</v>
      </c>
      <c r="E25847">
        <v>61</v>
      </c>
    </row>
    <row r="25848" spans="1:5" ht="13.5" customHeight="1">
      <c r="A25848">
        <v>43</v>
      </c>
      <c r="B25848" t="str">
        <f t="shared" si="403"/>
        <v>43---62</v>
      </c>
      <c r="C25848" t="s">
        <v>5927</v>
      </c>
      <c r="D25848" t="s">
        <v>1115</v>
      </c>
      <c r="E25848">
        <v>62</v>
      </c>
    </row>
    <row r="25849" spans="1:5" ht="13.5" customHeight="1">
      <c r="A25849">
        <v>43</v>
      </c>
      <c r="B25849" t="str">
        <f t="shared" si="403"/>
        <v>43---63</v>
      </c>
      <c r="C25849" t="s">
        <v>5992</v>
      </c>
      <c r="D25849" t="s">
        <v>1101</v>
      </c>
      <c r="E25849">
        <v>63</v>
      </c>
    </row>
    <row r="25850" spans="1:5" ht="13.5" customHeight="1">
      <c r="A25850">
        <v>43</v>
      </c>
      <c r="B25850" t="str">
        <f t="shared" si="403"/>
        <v>43---64</v>
      </c>
      <c r="C25850" t="s">
        <v>5987</v>
      </c>
      <c r="D25850" t="s">
        <v>1249</v>
      </c>
      <c r="E25850">
        <v>64</v>
      </c>
    </row>
    <row r="25851" spans="1:5" ht="13.5" customHeight="1">
      <c r="A25851">
        <v>43</v>
      </c>
      <c r="B25851" t="str">
        <f t="shared" si="403"/>
        <v>43---65</v>
      </c>
      <c r="C25851" t="s">
        <v>5955</v>
      </c>
      <c r="D25851" t="s">
        <v>889</v>
      </c>
      <c r="E25851">
        <v>65</v>
      </c>
    </row>
    <row r="25852" spans="1:5" ht="13.5" customHeight="1">
      <c r="A25852">
        <v>43</v>
      </c>
      <c r="B25852" t="str">
        <f t="shared" si="403"/>
        <v>43---66</v>
      </c>
      <c r="C25852" t="s">
        <v>5993</v>
      </c>
      <c r="D25852" t="s">
        <v>1336</v>
      </c>
      <c r="E25852">
        <v>66</v>
      </c>
    </row>
    <row r="25853" spans="1:5" ht="13.5" customHeight="1">
      <c r="A25853">
        <v>43</v>
      </c>
      <c r="B25853" t="str">
        <f t="shared" si="403"/>
        <v>43---67</v>
      </c>
      <c r="C25853" t="s">
        <v>5996</v>
      </c>
      <c r="D25853" t="s">
        <v>1356</v>
      </c>
      <c r="E25853">
        <v>67</v>
      </c>
    </row>
    <row r="25854" spans="1:5" ht="13.5" customHeight="1">
      <c r="A25854">
        <v>43</v>
      </c>
      <c r="B25854" t="str">
        <f t="shared" si="403"/>
        <v>43---68</v>
      </c>
      <c r="C25854" t="s">
        <v>5958</v>
      </c>
      <c r="D25854" t="s">
        <v>1358</v>
      </c>
      <c r="E25854">
        <v>68</v>
      </c>
    </row>
    <row r="25855" spans="1:5" ht="13.5" customHeight="1">
      <c r="A25855">
        <v>43</v>
      </c>
      <c r="B25855" t="str">
        <f t="shared" si="403"/>
        <v>43---69</v>
      </c>
      <c r="C25855" t="s">
        <v>5959</v>
      </c>
      <c r="D25855" t="s">
        <v>6222</v>
      </c>
      <c r="E25855">
        <v>69</v>
      </c>
    </row>
    <row r="25856" spans="1:5" ht="13.5" customHeight="1">
      <c r="A25856">
        <v>46</v>
      </c>
      <c r="B25856" t="str">
        <f t="shared" si="403"/>
        <v>46---1</v>
      </c>
      <c r="C25856" t="s">
        <v>4216</v>
      </c>
      <c r="D25856" t="s">
        <v>713</v>
      </c>
      <c r="E25856">
        <v>1</v>
      </c>
    </row>
    <row r="25857" spans="1:5" ht="13.5" customHeight="1">
      <c r="A25857">
        <v>46</v>
      </c>
      <c r="B25857" t="str">
        <f t="shared" si="403"/>
        <v>46---2</v>
      </c>
      <c r="C25857" t="s">
        <v>4216</v>
      </c>
      <c r="D25857" t="s">
        <v>872</v>
      </c>
      <c r="E25857">
        <v>2</v>
      </c>
    </row>
    <row r="25858" spans="1:5" ht="13.5" customHeight="1">
      <c r="A25858">
        <v>46</v>
      </c>
      <c r="B25858" t="str">
        <f t="shared" si="403"/>
        <v>46---3</v>
      </c>
      <c r="C25858" t="s">
        <v>4263</v>
      </c>
      <c r="D25858" t="s">
        <v>1052</v>
      </c>
      <c r="E25858">
        <v>3</v>
      </c>
    </row>
    <row r="25859" spans="1:5" ht="13.5" customHeight="1">
      <c r="A25859">
        <v>46</v>
      </c>
      <c r="B25859" t="str">
        <f t="shared" ref="B25859:B25922" si="404">A25859&amp;"---"&amp;E25859</f>
        <v>46---4</v>
      </c>
      <c r="C25859" t="s">
        <v>4238</v>
      </c>
      <c r="D25859" t="s">
        <v>842</v>
      </c>
      <c r="E25859">
        <v>4</v>
      </c>
    </row>
    <row r="25860" spans="1:5" ht="13.5" customHeight="1">
      <c r="A25860">
        <v>46</v>
      </c>
      <c r="B25860" t="str">
        <f t="shared" si="404"/>
        <v>46---5</v>
      </c>
      <c r="C25860" t="s">
        <v>4220</v>
      </c>
      <c r="D25860" t="s">
        <v>794</v>
      </c>
      <c r="E25860">
        <v>5</v>
      </c>
    </row>
    <row r="25861" spans="1:5" ht="13.5" customHeight="1">
      <c r="A25861">
        <v>46</v>
      </c>
      <c r="B25861" t="str">
        <f t="shared" si="404"/>
        <v>46---6</v>
      </c>
      <c r="C25861" t="s">
        <v>4228</v>
      </c>
      <c r="D25861" t="s">
        <v>1051</v>
      </c>
      <c r="E25861">
        <v>6</v>
      </c>
    </row>
    <row r="25862" spans="1:5" ht="13.5" customHeight="1">
      <c r="A25862">
        <v>46</v>
      </c>
      <c r="B25862" t="str">
        <f t="shared" si="404"/>
        <v>46---7</v>
      </c>
      <c r="C25862" t="s">
        <v>4261</v>
      </c>
      <c r="D25862" t="s">
        <v>779</v>
      </c>
      <c r="E25862">
        <v>7</v>
      </c>
    </row>
    <row r="25863" spans="1:5" ht="13.5" customHeight="1">
      <c r="A25863">
        <v>46</v>
      </c>
      <c r="B25863" t="str">
        <f t="shared" si="404"/>
        <v>46---8</v>
      </c>
      <c r="C25863" t="s">
        <v>4276</v>
      </c>
      <c r="D25863" t="s">
        <v>846</v>
      </c>
      <c r="E25863">
        <v>8</v>
      </c>
    </row>
    <row r="25864" spans="1:5" ht="13.5" customHeight="1">
      <c r="A25864">
        <v>46</v>
      </c>
      <c r="B25864" t="str">
        <f t="shared" si="404"/>
        <v>46---9</v>
      </c>
      <c r="C25864" t="s">
        <v>4259</v>
      </c>
      <c r="D25864" t="s">
        <v>1061</v>
      </c>
      <c r="E25864">
        <v>9</v>
      </c>
    </row>
    <row r="25865" spans="1:5" ht="13.5" customHeight="1">
      <c r="A25865">
        <v>46</v>
      </c>
      <c r="B25865" t="str">
        <f t="shared" si="404"/>
        <v>46---10</v>
      </c>
      <c r="C25865" t="s">
        <v>4254</v>
      </c>
      <c r="D25865" t="s">
        <v>994</v>
      </c>
      <c r="E25865">
        <v>10</v>
      </c>
    </row>
    <row r="25866" spans="1:5" ht="13.5" customHeight="1">
      <c r="A25866">
        <v>46</v>
      </c>
      <c r="B25866" t="str">
        <f t="shared" si="404"/>
        <v>46---11</v>
      </c>
      <c r="C25866" t="s">
        <v>4235</v>
      </c>
      <c r="D25866" t="s">
        <v>1162</v>
      </c>
      <c r="E25866">
        <v>11</v>
      </c>
    </row>
    <row r="25867" spans="1:5" ht="13.5" customHeight="1">
      <c r="A25867">
        <v>46</v>
      </c>
      <c r="B25867" t="str">
        <f t="shared" si="404"/>
        <v>46---12</v>
      </c>
      <c r="C25867" t="s">
        <v>5911</v>
      </c>
      <c r="D25867" t="s">
        <v>722</v>
      </c>
      <c r="E25867">
        <v>12</v>
      </c>
    </row>
    <row r="25868" spans="1:5" ht="13.5" customHeight="1">
      <c r="A25868">
        <v>46</v>
      </c>
      <c r="B25868" t="str">
        <f t="shared" si="404"/>
        <v>46---13</v>
      </c>
      <c r="C25868" t="s">
        <v>5911</v>
      </c>
      <c r="D25868" t="s">
        <v>971</v>
      </c>
      <c r="E25868">
        <v>13</v>
      </c>
    </row>
    <row r="25869" spans="1:5" ht="13.5" customHeight="1">
      <c r="A25869">
        <v>46</v>
      </c>
      <c r="B25869" t="str">
        <f t="shared" si="404"/>
        <v>46---14</v>
      </c>
      <c r="C25869" t="s">
        <v>5911</v>
      </c>
      <c r="D25869" t="s">
        <v>827</v>
      </c>
      <c r="E25869">
        <v>14</v>
      </c>
    </row>
    <row r="25870" spans="1:5" ht="13.5" customHeight="1">
      <c r="A25870">
        <v>46</v>
      </c>
      <c r="B25870" t="str">
        <f t="shared" si="404"/>
        <v>46---15</v>
      </c>
      <c r="C25870" t="s">
        <v>5911</v>
      </c>
      <c r="D25870" t="s">
        <v>1053</v>
      </c>
      <c r="E25870">
        <v>15</v>
      </c>
    </row>
    <row r="25871" spans="1:5" ht="13.5" customHeight="1">
      <c r="A25871">
        <v>46</v>
      </c>
      <c r="B25871" t="str">
        <f t="shared" si="404"/>
        <v>46---16</v>
      </c>
      <c r="C25871" t="s">
        <v>5911</v>
      </c>
      <c r="D25871" t="s">
        <v>1149</v>
      </c>
      <c r="E25871">
        <v>16</v>
      </c>
    </row>
    <row r="25872" spans="1:5" ht="13.5" customHeight="1">
      <c r="A25872">
        <v>46</v>
      </c>
      <c r="B25872" t="str">
        <f t="shared" si="404"/>
        <v>46---17</v>
      </c>
      <c r="C25872" t="s">
        <v>887</v>
      </c>
      <c r="D25872" t="s">
        <v>992</v>
      </c>
      <c r="E25872">
        <v>17</v>
      </c>
    </row>
    <row r="25873" spans="1:5" ht="13.5" customHeight="1">
      <c r="A25873">
        <v>46</v>
      </c>
      <c r="B25873" t="str">
        <f t="shared" si="404"/>
        <v>46---18</v>
      </c>
      <c r="C25873" t="s">
        <v>797</v>
      </c>
      <c r="D25873" t="s">
        <v>1081</v>
      </c>
      <c r="E25873">
        <v>18</v>
      </c>
    </row>
    <row r="25874" spans="1:5" ht="13.5" customHeight="1">
      <c r="A25874">
        <v>46</v>
      </c>
      <c r="B25874" t="str">
        <f t="shared" si="404"/>
        <v>46---19</v>
      </c>
      <c r="C25874" t="s">
        <v>743</v>
      </c>
      <c r="D25874" t="s">
        <v>754</v>
      </c>
      <c r="E25874">
        <v>19</v>
      </c>
    </row>
    <row r="25875" spans="1:5" ht="13.5" customHeight="1">
      <c r="A25875">
        <v>46</v>
      </c>
      <c r="B25875" t="str">
        <f t="shared" si="404"/>
        <v>46---20</v>
      </c>
      <c r="C25875" t="s">
        <v>987</v>
      </c>
      <c r="D25875" t="s">
        <v>1263</v>
      </c>
      <c r="E25875">
        <v>20</v>
      </c>
    </row>
    <row r="25876" spans="1:5" ht="13.5" customHeight="1">
      <c r="A25876">
        <v>46</v>
      </c>
      <c r="B25876" t="str">
        <f t="shared" si="404"/>
        <v>46---21</v>
      </c>
      <c r="C25876" t="s">
        <v>989</v>
      </c>
      <c r="D25876" t="s">
        <v>738</v>
      </c>
      <c r="E25876">
        <v>21</v>
      </c>
    </row>
    <row r="25877" spans="1:5" ht="13.5" customHeight="1">
      <c r="A25877">
        <v>46</v>
      </c>
      <c r="B25877" t="str">
        <f t="shared" si="404"/>
        <v>46---22</v>
      </c>
      <c r="C25877" t="s">
        <v>936</v>
      </c>
      <c r="D25877" t="s">
        <v>779</v>
      </c>
      <c r="E25877">
        <v>22</v>
      </c>
    </row>
    <row r="25878" spans="1:5" ht="13.5" customHeight="1">
      <c r="A25878">
        <v>46</v>
      </c>
      <c r="B25878" t="str">
        <f t="shared" si="404"/>
        <v>46---23</v>
      </c>
      <c r="C25878" t="s">
        <v>819</v>
      </c>
      <c r="D25878" t="s">
        <v>756</v>
      </c>
      <c r="E25878">
        <v>23</v>
      </c>
    </row>
    <row r="25879" spans="1:5" ht="13.5" customHeight="1">
      <c r="A25879">
        <v>46</v>
      </c>
      <c r="B25879" t="str">
        <f t="shared" si="404"/>
        <v>46---24</v>
      </c>
      <c r="C25879" t="s">
        <v>824</v>
      </c>
      <c r="D25879" t="s">
        <v>752</v>
      </c>
      <c r="E25879">
        <v>24</v>
      </c>
    </row>
    <row r="25880" spans="1:5" ht="13.5" customHeight="1">
      <c r="A25880">
        <v>46</v>
      </c>
      <c r="B25880" t="str">
        <f t="shared" si="404"/>
        <v>46---25</v>
      </c>
      <c r="C25880" t="s">
        <v>826</v>
      </c>
      <c r="D25880" t="s">
        <v>1079</v>
      </c>
      <c r="E25880">
        <v>25</v>
      </c>
    </row>
    <row r="25881" spans="1:5" ht="13.5" customHeight="1">
      <c r="A25881">
        <v>46</v>
      </c>
      <c r="B25881" t="str">
        <f t="shared" si="404"/>
        <v>46---26</v>
      </c>
      <c r="C25881" t="s">
        <v>1005</v>
      </c>
      <c r="D25881" t="s">
        <v>1105</v>
      </c>
      <c r="E25881">
        <v>26</v>
      </c>
    </row>
    <row r="25882" spans="1:5" ht="13.5" customHeight="1">
      <c r="A25882">
        <v>46</v>
      </c>
      <c r="B25882" t="str">
        <f t="shared" si="404"/>
        <v>46---27</v>
      </c>
      <c r="C25882" t="s">
        <v>967</v>
      </c>
      <c r="D25882" t="s">
        <v>1046</v>
      </c>
      <c r="E25882">
        <v>27</v>
      </c>
    </row>
    <row r="25883" spans="1:5" ht="13.5" customHeight="1">
      <c r="A25883">
        <v>46</v>
      </c>
      <c r="B25883" t="str">
        <f t="shared" si="404"/>
        <v>46---28</v>
      </c>
      <c r="C25883" t="s">
        <v>801</v>
      </c>
      <c r="D25883" t="s">
        <v>810</v>
      </c>
      <c r="E25883">
        <v>28</v>
      </c>
    </row>
    <row r="25884" spans="1:5" ht="13.5" customHeight="1">
      <c r="A25884">
        <v>46</v>
      </c>
      <c r="B25884" t="str">
        <f t="shared" si="404"/>
        <v>46---29</v>
      </c>
      <c r="C25884" t="s">
        <v>868</v>
      </c>
      <c r="D25884" t="s">
        <v>758</v>
      </c>
      <c r="E25884">
        <v>29</v>
      </c>
    </row>
    <row r="25885" spans="1:5" ht="13.5" customHeight="1">
      <c r="A25885">
        <v>46</v>
      </c>
      <c r="B25885" t="str">
        <f t="shared" si="404"/>
        <v>46---30</v>
      </c>
      <c r="C25885" t="s">
        <v>838</v>
      </c>
      <c r="D25885" t="s">
        <v>1054</v>
      </c>
      <c r="E25885">
        <v>30</v>
      </c>
    </row>
    <row r="25886" spans="1:5" ht="13.5" customHeight="1">
      <c r="A25886">
        <v>46</v>
      </c>
      <c r="B25886" t="str">
        <f t="shared" si="404"/>
        <v>46---31</v>
      </c>
      <c r="C25886" t="s">
        <v>948</v>
      </c>
      <c r="D25886" t="s">
        <v>1010</v>
      </c>
      <c r="E25886">
        <v>31</v>
      </c>
    </row>
    <row r="25887" spans="1:5" ht="13.5" customHeight="1">
      <c r="A25887">
        <v>46</v>
      </c>
      <c r="B25887" t="str">
        <f t="shared" si="404"/>
        <v>46---32</v>
      </c>
      <c r="C25887" t="s">
        <v>5967</v>
      </c>
      <c r="D25887" t="s">
        <v>986</v>
      </c>
      <c r="E25887">
        <v>32</v>
      </c>
    </row>
    <row r="25888" spans="1:5" ht="13.5" customHeight="1">
      <c r="A25888">
        <v>46</v>
      </c>
      <c r="B25888" t="str">
        <f t="shared" si="404"/>
        <v>46---33</v>
      </c>
      <c r="C25888" t="s">
        <v>5968</v>
      </c>
      <c r="D25888" t="s">
        <v>988</v>
      </c>
      <c r="E25888">
        <v>33</v>
      </c>
    </row>
    <row r="25889" spans="1:5" ht="13.5" customHeight="1">
      <c r="A25889">
        <v>46</v>
      </c>
      <c r="B25889" t="str">
        <f t="shared" si="404"/>
        <v>46---34</v>
      </c>
      <c r="C25889" t="s">
        <v>5915</v>
      </c>
      <c r="D25889" t="s">
        <v>772</v>
      </c>
      <c r="E25889">
        <v>34</v>
      </c>
    </row>
    <row r="25890" spans="1:5" ht="13.5" customHeight="1">
      <c r="A25890">
        <v>46</v>
      </c>
      <c r="B25890" t="str">
        <f t="shared" si="404"/>
        <v>46---35</v>
      </c>
      <c r="C25890" t="s">
        <v>5917</v>
      </c>
      <c r="D25890" t="s">
        <v>789</v>
      </c>
      <c r="E25890">
        <v>35</v>
      </c>
    </row>
    <row r="25891" spans="1:5" ht="13.5" customHeight="1">
      <c r="A25891">
        <v>46</v>
      </c>
      <c r="B25891" t="str">
        <f t="shared" si="404"/>
        <v>46---36</v>
      </c>
      <c r="C25891" t="s">
        <v>5918</v>
      </c>
      <c r="D25891" t="s">
        <v>770</v>
      </c>
      <c r="E25891">
        <v>36</v>
      </c>
    </row>
    <row r="25892" spans="1:5" ht="13.5" customHeight="1">
      <c r="A25892">
        <v>46</v>
      </c>
      <c r="B25892" t="str">
        <f t="shared" si="404"/>
        <v>46---37</v>
      </c>
      <c r="C25892" t="s">
        <v>5932</v>
      </c>
      <c r="D25892" t="s">
        <v>846</v>
      </c>
      <c r="E25892">
        <v>37</v>
      </c>
    </row>
    <row r="25893" spans="1:5" ht="13.5" customHeight="1">
      <c r="A25893">
        <v>46</v>
      </c>
      <c r="B25893" t="str">
        <f t="shared" si="404"/>
        <v>46---38</v>
      </c>
      <c r="C25893" t="s">
        <v>5972</v>
      </c>
      <c r="D25893" t="s">
        <v>979</v>
      </c>
      <c r="E25893">
        <v>38</v>
      </c>
    </row>
    <row r="25894" spans="1:5" ht="13.5" customHeight="1">
      <c r="A25894">
        <v>46</v>
      </c>
      <c r="B25894" t="str">
        <f t="shared" si="404"/>
        <v>46---39</v>
      </c>
      <c r="C25894" t="s">
        <v>5974</v>
      </c>
      <c r="D25894" t="s">
        <v>1049</v>
      </c>
      <c r="E25894">
        <v>39</v>
      </c>
    </row>
    <row r="25895" spans="1:5" ht="13.5" customHeight="1">
      <c r="A25895">
        <v>46</v>
      </c>
      <c r="B25895" t="str">
        <f t="shared" si="404"/>
        <v>46---40</v>
      </c>
      <c r="C25895" t="s">
        <v>5975</v>
      </c>
      <c r="D25895" t="s">
        <v>994</v>
      </c>
      <c r="E25895">
        <v>40</v>
      </c>
    </row>
    <row r="25896" spans="1:5" ht="13.5" customHeight="1">
      <c r="A25896">
        <v>46</v>
      </c>
      <c r="B25896" t="str">
        <f t="shared" si="404"/>
        <v>46---41</v>
      </c>
      <c r="C25896" t="s">
        <v>5976</v>
      </c>
      <c r="D25896" t="s">
        <v>1162</v>
      </c>
      <c r="E25896">
        <v>41</v>
      </c>
    </row>
    <row r="25897" spans="1:5" ht="13.5" customHeight="1">
      <c r="A25897">
        <v>47</v>
      </c>
      <c r="B25897" t="str">
        <f t="shared" si="404"/>
        <v>47---1</v>
      </c>
      <c r="C25897" t="s">
        <v>4216</v>
      </c>
      <c r="D25897" t="s">
        <v>1426</v>
      </c>
      <c r="E25897">
        <v>1</v>
      </c>
    </row>
    <row r="25898" spans="1:5" ht="13.5" customHeight="1">
      <c r="A25898">
        <v>47</v>
      </c>
      <c r="B25898" t="str">
        <f t="shared" si="404"/>
        <v>47---2</v>
      </c>
      <c r="C25898" t="s">
        <v>4216</v>
      </c>
      <c r="D25898" t="s">
        <v>713</v>
      </c>
      <c r="E25898">
        <v>2</v>
      </c>
    </row>
    <row r="25899" spans="1:5" ht="13.5" customHeight="1">
      <c r="A25899">
        <v>47</v>
      </c>
      <c r="B25899" t="str">
        <f t="shared" si="404"/>
        <v>47---3</v>
      </c>
      <c r="C25899" t="s">
        <v>4216</v>
      </c>
      <c r="D25899" t="s">
        <v>872</v>
      </c>
      <c r="E25899">
        <v>3</v>
      </c>
    </row>
    <row r="25900" spans="1:5" ht="13.5" customHeight="1">
      <c r="A25900">
        <v>47</v>
      </c>
      <c r="B25900" t="str">
        <f t="shared" si="404"/>
        <v>47---4</v>
      </c>
      <c r="C25900" t="s">
        <v>4216</v>
      </c>
      <c r="D25900" t="s">
        <v>1052</v>
      </c>
      <c r="E25900">
        <v>4</v>
      </c>
    </row>
    <row r="25901" spans="1:5" ht="13.5" customHeight="1">
      <c r="A25901">
        <v>47</v>
      </c>
      <c r="B25901" t="str">
        <f t="shared" si="404"/>
        <v>47---5</v>
      </c>
      <c r="C25901" t="s">
        <v>4216</v>
      </c>
      <c r="D25901" t="s">
        <v>842</v>
      </c>
      <c r="E25901">
        <v>5</v>
      </c>
    </row>
    <row r="25902" spans="1:5" ht="13.5" customHeight="1">
      <c r="A25902">
        <v>47</v>
      </c>
      <c r="B25902" t="str">
        <f t="shared" si="404"/>
        <v>47---6</v>
      </c>
      <c r="C25902" t="s">
        <v>4220</v>
      </c>
      <c r="D25902" t="s">
        <v>794</v>
      </c>
      <c r="E25902">
        <v>6</v>
      </c>
    </row>
    <row r="25903" spans="1:5" ht="13.5" customHeight="1">
      <c r="A25903">
        <v>47</v>
      </c>
      <c r="B25903" t="str">
        <f t="shared" si="404"/>
        <v>47---7</v>
      </c>
      <c r="C25903" t="s">
        <v>4228</v>
      </c>
      <c r="D25903" t="s">
        <v>1051</v>
      </c>
      <c r="E25903">
        <v>7</v>
      </c>
    </row>
    <row r="25904" spans="1:5" ht="13.5" customHeight="1">
      <c r="A25904">
        <v>47</v>
      </c>
      <c r="B25904" t="str">
        <f t="shared" si="404"/>
        <v>47---8</v>
      </c>
      <c r="C25904" t="s">
        <v>4230</v>
      </c>
      <c r="D25904" t="s">
        <v>779</v>
      </c>
      <c r="E25904">
        <v>8</v>
      </c>
    </row>
    <row r="25905" spans="1:5" ht="13.5" customHeight="1">
      <c r="A25905">
        <v>47</v>
      </c>
      <c r="B25905" t="str">
        <f t="shared" si="404"/>
        <v>47---9</v>
      </c>
      <c r="C25905" t="s">
        <v>4240</v>
      </c>
      <c r="D25905" t="s">
        <v>846</v>
      </c>
      <c r="E25905">
        <v>9</v>
      </c>
    </row>
    <row r="25906" spans="1:5" ht="13.5" customHeight="1">
      <c r="A25906">
        <v>47</v>
      </c>
      <c r="B25906" t="str">
        <f t="shared" si="404"/>
        <v>47---10</v>
      </c>
      <c r="C25906" t="s">
        <v>4246</v>
      </c>
      <c r="D25906" t="s">
        <v>1061</v>
      </c>
      <c r="E25906">
        <v>10</v>
      </c>
    </row>
    <row r="25907" spans="1:5" ht="13.5" customHeight="1">
      <c r="A25907">
        <v>47</v>
      </c>
      <c r="B25907" t="str">
        <f t="shared" si="404"/>
        <v>47---11</v>
      </c>
      <c r="C25907" t="s">
        <v>4272</v>
      </c>
      <c r="D25907" t="s">
        <v>994</v>
      </c>
      <c r="E25907">
        <v>11</v>
      </c>
    </row>
    <row r="25908" spans="1:5" ht="13.5" customHeight="1">
      <c r="A25908">
        <v>47</v>
      </c>
      <c r="B25908" t="str">
        <f t="shared" si="404"/>
        <v>47---12</v>
      </c>
      <c r="C25908" t="s">
        <v>4277</v>
      </c>
      <c r="D25908" t="s">
        <v>1162</v>
      </c>
      <c r="E25908">
        <v>12</v>
      </c>
    </row>
    <row r="25909" spans="1:5" ht="13.5" customHeight="1">
      <c r="A25909">
        <v>47</v>
      </c>
      <c r="B25909" t="str">
        <f t="shared" si="404"/>
        <v>47---13</v>
      </c>
      <c r="C25909" t="s">
        <v>4249</v>
      </c>
      <c r="D25909" t="s">
        <v>1067</v>
      </c>
      <c r="E25909">
        <v>13</v>
      </c>
    </row>
    <row r="25910" spans="1:5" ht="13.5" customHeight="1">
      <c r="A25910">
        <v>47</v>
      </c>
      <c r="B25910" t="str">
        <f t="shared" si="404"/>
        <v>47---14</v>
      </c>
      <c r="C25910" t="s">
        <v>1017</v>
      </c>
      <c r="D25910" t="s">
        <v>796</v>
      </c>
      <c r="E25910">
        <v>14</v>
      </c>
    </row>
    <row r="25911" spans="1:5" ht="13.5" customHeight="1">
      <c r="A25911">
        <v>47</v>
      </c>
      <c r="B25911" t="str">
        <f t="shared" si="404"/>
        <v>47---15</v>
      </c>
      <c r="C25911" t="s">
        <v>731</v>
      </c>
      <c r="D25911" t="s">
        <v>800</v>
      </c>
      <c r="E25911">
        <v>15</v>
      </c>
    </row>
    <row r="25912" spans="1:5" ht="13.5" customHeight="1">
      <c r="A25912">
        <v>47</v>
      </c>
      <c r="B25912" t="str">
        <f t="shared" si="404"/>
        <v>47---16</v>
      </c>
      <c r="C25912" t="s">
        <v>887</v>
      </c>
      <c r="D25912" t="s">
        <v>992</v>
      </c>
      <c r="E25912">
        <v>16</v>
      </c>
    </row>
    <row r="25913" spans="1:5" ht="13.5" customHeight="1">
      <c r="A25913">
        <v>47</v>
      </c>
      <c r="B25913" t="str">
        <f t="shared" si="404"/>
        <v>47---17</v>
      </c>
      <c r="C25913" t="s">
        <v>797</v>
      </c>
      <c r="D25913" t="s">
        <v>1081</v>
      </c>
      <c r="E25913">
        <v>17</v>
      </c>
    </row>
    <row r="25914" spans="1:5" ht="13.5" customHeight="1">
      <c r="A25914">
        <v>47</v>
      </c>
      <c r="B25914" t="str">
        <f t="shared" si="404"/>
        <v>47---18</v>
      </c>
      <c r="C25914" t="s">
        <v>743</v>
      </c>
      <c r="D25914" t="s">
        <v>754</v>
      </c>
      <c r="E25914">
        <v>18</v>
      </c>
    </row>
    <row r="25915" spans="1:5" ht="13.5" customHeight="1">
      <c r="A25915">
        <v>47</v>
      </c>
      <c r="B25915" t="str">
        <f t="shared" si="404"/>
        <v>47---19</v>
      </c>
      <c r="C25915" t="s">
        <v>987</v>
      </c>
      <c r="D25915" t="s">
        <v>1263</v>
      </c>
      <c r="E25915">
        <v>19</v>
      </c>
    </row>
    <row r="25916" spans="1:5" ht="13.5" customHeight="1">
      <c r="A25916">
        <v>47</v>
      </c>
      <c r="B25916" t="str">
        <f t="shared" si="404"/>
        <v>47---20</v>
      </c>
      <c r="C25916" t="s">
        <v>989</v>
      </c>
      <c r="D25916" t="s">
        <v>738</v>
      </c>
      <c r="E25916">
        <v>20</v>
      </c>
    </row>
    <row r="25917" spans="1:5" ht="13.5" customHeight="1">
      <c r="A25917">
        <v>47</v>
      </c>
      <c r="B25917" t="str">
        <f t="shared" si="404"/>
        <v>47---21</v>
      </c>
      <c r="C25917" t="s">
        <v>936</v>
      </c>
      <c r="D25917" t="s">
        <v>779</v>
      </c>
      <c r="E25917">
        <v>21</v>
      </c>
    </row>
    <row r="25918" spans="1:5" ht="13.5" customHeight="1">
      <c r="A25918">
        <v>47</v>
      </c>
      <c r="B25918" t="str">
        <f t="shared" si="404"/>
        <v>47---22</v>
      </c>
      <c r="C25918" t="s">
        <v>819</v>
      </c>
      <c r="D25918" t="s">
        <v>756</v>
      </c>
      <c r="E25918">
        <v>22</v>
      </c>
    </row>
    <row r="25919" spans="1:5" ht="13.5" customHeight="1">
      <c r="A25919">
        <v>47</v>
      </c>
      <c r="B25919" t="str">
        <f t="shared" si="404"/>
        <v>47---23</v>
      </c>
      <c r="C25919" t="s">
        <v>824</v>
      </c>
      <c r="D25919" t="s">
        <v>752</v>
      </c>
      <c r="E25919">
        <v>23</v>
      </c>
    </row>
    <row r="25920" spans="1:5" ht="13.5" customHeight="1">
      <c r="A25920">
        <v>47</v>
      </c>
      <c r="B25920" t="str">
        <f t="shared" si="404"/>
        <v>47---24</v>
      </c>
      <c r="C25920" t="s">
        <v>826</v>
      </c>
      <c r="D25920" t="s">
        <v>1079</v>
      </c>
      <c r="E25920">
        <v>24</v>
      </c>
    </row>
    <row r="25921" spans="1:5" ht="13.5" customHeight="1">
      <c r="A25921">
        <v>47</v>
      </c>
      <c r="B25921" t="str">
        <f t="shared" si="404"/>
        <v>47---25</v>
      </c>
      <c r="C25921" t="s">
        <v>1005</v>
      </c>
      <c r="D25921" t="s">
        <v>1105</v>
      </c>
      <c r="E25921">
        <v>25</v>
      </c>
    </row>
    <row r="25922" spans="1:5" ht="13.5" customHeight="1">
      <c r="A25922">
        <v>47</v>
      </c>
      <c r="B25922" t="str">
        <f t="shared" si="404"/>
        <v>47---26</v>
      </c>
      <c r="C25922" t="s">
        <v>967</v>
      </c>
      <c r="D25922" t="s">
        <v>1046</v>
      </c>
      <c r="E25922">
        <v>26</v>
      </c>
    </row>
    <row r="25923" spans="1:5" ht="13.5" customHeight="1">
      <c r="A25923">
        <v>47</v>
      </c>
      <c r="B25923" t="str">
        <f t="shared" ref="B25923:B25986" si="405">A25923&amp;"---"&amp;E25923</f>
        <v>47---27</v>
      </c>
      <c r="C25923" t="s">
        <v>801</v>
      </c>
      <c r="D25923" t="s">
        <v>810</v>
      </c>
      <c r="E25923">
        <v>27</v>
      </c>
    </row>
    <row r="25924" spans="1:5" ht="13.5" customHeight="1">
      <c r="A25924">
        <v>47</v>
      </c>
      <c r="B25924" t="str">
        <f t="shared" si="405"/>
        <v>47---28</v>
      </c>
      <c r="C25924" t="s">
        <v>868</v>
      </c>
      <c r="D25924" t="s">
        <v>758</v>
      </c>
      <c r="E25924">
        <v>28</v>
      </c>
    </row>
    <row r="25925" spans="1:5" ht="13.5" customHeight="1">
      <c r="A25925">
        <v>47</v>
      </c>
      <c r="B25925" t="str">
        <f t="shared" si="405"/>
        <v>47---29</v>
      </c>
      <c r="C25925" t="s">
        <v>838</v>
      </c>
      <c r="D25925" t="s">
        <v>1054</v>
      </c>
      <c r="E25925">
        <v>29</v>
      </c>
    </row>
    <row r="25926" spans="1:5" ht="13.5" customHeight="1">
      <c r="A25926">
        <v>47</v>
      </c>
      <c r="B25926" t="str">
        <f t="shared" si="405"/>
        <v>47---30</v>
      </c>
      <c r="C25926" t="s">
        <v>948</v>
      </c>
      <c r="D25926" t="s">
        <v>1010</v>
      </c>
      <c r="E25926">
        <v>30</v>
      </c>
    </row>
    <row r="25927" spans="1:5" ht="13.5" customHeight="1">
      <c r="A25927">
        <v>47</v>
      </c>
      <c r="B25927" t="str">
        <f t="shared" si="405"/>
        <v>47---31</v>
      </c>
      <c r="C25927" t="s">
        <v>773</v>
      </c>
      <c r="D25927" t="s">
        <v>1067</v>
      </c>
      <c r="E25927">
        <v>31</v>
      </c>
    </row>
    <row r="25928" spans="1:5" ht="13.5" customHeight="1">
      <c r="A25928">
        <v>47</v>
      </c>
      <c r="B25928" t="str">
        <f t="shared" si="405"/>
        <v>47---32</v>
      </c>
      <c r="C25928" t="s">
        <v>995</v>
      </c>
      <c r="D25928" t="s">
        <v>1296</v>
      </c>
      <c r="E25928">
        <v>32</v>
      </c>
    </row>
    <row r="25929" spans="1:5" ht="13.5" customHeight="1">
      <c r="A25929">
        <v>47</v>
      </c>
      <c r="B25929" t="str">
        <f t="shared" si="405"/>
        <v>47---33</v>
      </c>
      <c r="C25929" t="s">
        <v>5967</v>
      </c>
      <c r="D25929" t="s">
        <v>986</v>
      </c>
      <c r="E25929">
        <v>33</v>
      </c>
    </row>
    <row r="25930" spans="1:5" ht="13.5" customHeight="1">
      <c r="A25930">
        <v>47</v>
      </c>
      <c r="B25930" t="str">
        <f t="shared" si="405"/>
        <v>47---34</v>
      </c>
      <c r="C25930" t="s">
        <v>5968</v>
      </c>
      <c r="D25930" t="s">
        <v>988</v>
      </c>
      <c r="E25930">
        <v>34</v>
      </c>
    </row>
    <row r="25931" spans="1:5" ht="13.5" customHeight="1">
      <c r="A25931">
        <v>47</v>
      </c>
      <c r="B25931" t="str">
        <f t="shared" si="405"/>
        <v>47---35</v>
      </c>
      <c r="C25931" t="s">
        <v>5969</v>
      </c>
      <c r="D25931" t="s">
        <v>961</v>
      </c>
      <c r="E25931">
        <v>35</v>
      </c>
    </row>
    <row r="25932" spans="1:5" ht="13.5" customHeight="1">
      <c r="A25932">
        <v>47</v>
      </c>
      <c r="B25932" t="str">
        <f t="shared" si="405"/>
        <v>47---36</v>
      </c>
      <c r="C25932" t="s">
        <v>6001</v>
      </c>
      <c r="D25932" t="s">
        <v>956</v>
      </c>
      <c r="E25932">
        <v>36</v>
      </c>
    </row>
    <row r="25933" spans="1:5" ht="13.5" customHeight="1">
      <c r="A25933">
        <v>47</v>
      </c>
      <c r="B25933" t="str">
        <f t="shared" si="405"/>
        <v>47---37</v>
      </c>
      <c r="C25933" t="s">
        <v>5915</v>
      </c>
      <c r="D25933" t="s">
        <v>772</v>
      </c>
      <c r="E25933">
        <v>37</v>
      </c>
    </row>
    <row r="25934" spans="1:5" ht="13.5" customHeight="1">
      <c r="A25934">
        <v>47</v>
      </c>
      <c r="B25934" t="str">
        <f t="shared" si="405"/>
        <v>47---38</v>
      </c>
      <c r="C25934" t="s">
        <v>5917</v>
      </c>
      <c r="D25934" t="s">
        <v>789</v>
      </c>
      <c r="E25934">
        <v>38</v>
      </c>
    </row>
    <row r="25935" spans="1:5" ht="13.5" customHeight="1">
      <c r="A25935">
        <v>47</v>
      </c>
      <c r="B25935" t="str">
        <f t="shared" si="405"/>
        <v>47---39</v>
      </c>
      <c r="C25935" t="s">
        <v>5918</v>
      </c>
      <c r="D25935" t="s">
        <v>770</v>
      </c>
      <c r="E25935">
        <v>39</v>
      </c>
    </row>
    <row r="25936" spans="1:5" ht="13.5" customHeight="1">
      <c r="A25936">
        <v>47</v>
      </c>
      <c r="B25936" t="str">
        <f t="shared" si="405"/>
        <v>47---40</v>
      </c>
      <c r="C25936" t="s">
        <v>5932</v>
      </c>
      <c r="D25936" t="s">
        <v>846</v>
      </c>
      <c r="E25936">
        <v>40</v>
      </c>
    </row>
    <row r="25937" spans="1:5" ht="13.5" customHeight="1">
      <c r="A25937">
        <v>47</v>
      </c>
      <c r="B25937" t="str">
        <f t="shared" si="405"/>
        <v>47---41</v>
      </c>
      <c r="C25937" t="s">
        <v>5972</v>
      </c>
      <c r="D25937" t="s">
        <v>979</v>
      </c>
      <c r="E25937">
        <v>41</v>
      </c>
    </row>
    <row r="25938" spans="1:5" ht="13.5" customHeight="1">
      <c r="A25938">
        <v>47</v>
      </c>
      <c r="B25938" t="str">
        <f t="shared" si="405"/>
        <v>47---42</v>
      </c>
      <c r="C25938" t="s">
        <v>5985</v>
      </c>
      <c r="D25938" t="s">
        <v>1159</v>
      </c>
      <c r="E25938">
        <v>42</v>
      </c>
    </row>
    <row r="25939" spans="1:5" ht="13.5" customHeight="1">
      <c r="A25939">
        <v>47</v>
      </c>
      <c r="B25939" t="str">
        <f t="shared" si="405"/>
        <v>47---43</v>
      </c>
      <c r="C25939" t="s">
        <v>6003</v>
      </c>
      <c r="D25939" t="s">
        <v>1016</v>
      </c>
      <c r="E25939">
        <v>43</v>
      </c>
    </row>
    <row r="25940" spans="1:5" ht="13.5" customHeight="1">
      <c r="A25940">
        <v>47</v>
      </c>
      <c r="B25940" t="str">
        <f t="shared" si="405"/>
        <v>47---44</v>
      </c>
      <c r="C25940" t="s">
        <v>5974</v>
      </c>
      <c r="D25940" t="s">
        <v>1049</v>
      </c>
      <c r="E25940">
        <v>44</v>
      </c>
    </row>
    <row r="25941" spans="1:5" ht="13.5" customHeight="1">
      <c r="A25941">
        <v>47</v>
      </c>
      <c r="B25941" t="str">
        <f t="shared" si="405"/>
        <v>47---45</v>
      </c>
      <c r="C25941" t="s">
        <v>5975</v>
      </c>
      <c r="D25941" t="s">
        <v>994</v>
      </c>
      <c r="E25941">
        <v>45</v>
      </c>
    </row>
    <row r="25942" spans="1:5" ht="13.5" customHeight="1">
      <c r="A25942">
        <v>47</v>
      </c>
      <c r="B25942" t="str">
        <f t="shared" si="405"/>
        <v>47---46</v>
      </c>
      <c r="C25942" t="s">
        <v>5976</v>
      </c>
      <c r="D25942" t="s">
        <v>1162</v>
      </c>
      <c r="E25942">
        <v>46</v>
      </c>
    </row>
    <row r="25943" spans="1:5" ht="13.5" customHeight="1">
      <c r="A25943">
        <v>47</v>
      </c>
      <c r="B25943" t="str">
        <f t="shared" si="405"/>
        <v>47---47</v>
      </c>
      <c r="C25943" t="s">
        <v>5999</v>
      </c>
      <c r="D25943" t="s">
        <v>1371</v>
      </c>
      <c r="E25943">
        <v>47</v>
      </c>
    </row>
    <row r="25944" spans="1:5" ht="13.5" customHeight="1">
      <c r="A25944">
        <v>161</v>
      </c>
      <c r="B25944" t="str">
        <f t="shared" si="405"/>
        <v>161---1</v>
      </c>
      <c r="C25944" t="s">
        <v>4216</v>
      </c>
      <c r="D25944" t="s">
        <v>713</v>
      </c>
      <c r="E25944">
        <v>1</v>
      </c>
    </row>
    <row r="25945" spans="1:5" ht="13.5" customHeight="1">
      <c r="A25945">
        <v>161</v>
      </c>
      <c r="B25945" t="str">
        <f t="shared" si="405"/>
        <v>161---2</v>
      </c>
      <c r="C25945" t="s">
        <v>4216</v>
      </c>
      <c r="D25945" t="s">
        <v>807</v>
      </c>
      <c r="E25945">
        <v>2</v>
      </c>
    </row>
    <row r="25946" spans="1:5" ht="13.5" customHeight="1">
      <c r="A25946">
        <v>161</v>
      </c>
      <c r="B25946" t="str">
        <f t="shared" si="405"/>
        <v>161---3</v>
      </c>
      <c r="C25946" t="s">
        <v>4263</v>
      </c>
      <c r="D25946" t="s">
        <v>876</v>
      </c>
      <c r="E25946">
        <v>3</v>
      </c>
    </row>
    <row r="25947" spans="1:5" ht="13.5" customHeight="1">
      <c r="A25947">
        <v>161</v>
      </c>
      <c r="B25947" t="str">
        <f t="shared" si="405"/>
        <v>161---4</v>
      </c>
      <c r="C25947" t="s">
        <v>4238</v>
      </c>
      <c r="D25947" t="s">
        <v>914</v>
      </c>
      <c r="E25947">
        <v>4</v>
      </c>
    </row>
    <row r="25948" spans="1:5" ht="13.5" customHeight="1">
      <c r="A25948">
        <v>161</v>
      </c>
      <c r="B25948" t="str">
        <f t="shared" si="405"/>
        <v>161---5</v>
      </c>
      <c r="C25948" t="s">
        <v>4220</v>
      </c>
      <c r="D25948" t="s">
        <v>1246</v>
      </c>
      <c r="E25948">
        <v>5</v>
      </c>
    </row>
    <row r="25949" spans="1:5" ht="13.5" customHeight="1">
      <c r="A25949">
        <v>161</v>
      </c>
      <c r="B25949" t="str">
        <f t="shared" si="405"/>
        <v>161---6</v>
      </c>
      <c r="C25949" t="s">
        <v>4228</v>
      </c>
      <c r="D25949" t="s">
        <v>841</v>
      </c>
      <c r="E25949">
        <v>6</v>
      </c>
    </row>
    <row r="25950" spans="1:5" ht="13.5" customHeight="1">
      <c r="A25950">
        <v>161</v>
      </c>
      <c r="B25950" t="str">
        <f t="shared" si="405"/>
        <v>161---7</v>
      </c>
      <c r="C25950" t="s">
        <v>4223</v>
      </c>
      <c r="D25950" t="s">
        <v>1357</v>
      </c>
      <c r="E25950">
        <v>7</v>
      </c>
    </row>
    <row r="25951" spans="1:5" ht="13.5" customHeight="1">
      <c r="A25951">
        <v>161</v>
      </c>
      <c r="B25951" t="str">
        <f t="shared" si="405"/>
        <v>161---8</v>
      </c>
      <c r="C25951" t="s">
        <v>4276</v>
      </c>
      <c r="D25951" t="s">
        <v>1249</v>
      </c>
      <c r="E25951">
        <v>8</v>
      </c>
    </row>
    <row r="25952" spans="1:5" ht="13.5" customHeight="1">
      <c r="A25952">
        <v>161</v>
      </c>
      <c r="B25952" t="str">
        <f t="shared" si="405"/>
        <v>161---9</v>
      </c>
      <c r="C25952" t="s">
        <v>4259</v>
      </c>
      <c r="D25952" t="s">
        <v>1400</v>
      </c>
      <c r="E25952">
        <v>9</v>
      </c>
    </row>
    <row r="25953" spans="1:5" ht="13.5" customHeight="1">
      <c r="A25953">
        <v>161</v>
      </c>
      <c r="B25953" t="str">
        <f t="shared" si="405"/>
        <v>161---10</v>
      </c>
      <c r="C25953" t="s">
        <v>4254</v>
      </c>
      <c r="D25953" t="s">
        <v>1250</v>
      </c>
      <c r="E25953">
        <v>10</v>
      </c>
    </row>
    <row r="25954" spans="1:5" ht="13.5" customHeight="1">
      <c r="A25954">
        <v>161</v>
      </c>
      <c r="B25954" t="str">
        <f t="shared" si="405"/>
        <v>161---11</v>
      </c>
      <c r="C25954" t="s">
        <v>5911</v>
      </c>
      <c r="D25954" t="s">
        <v>1251</v>
      </c>
      <c r="E25954">
        <v>11</v>
      </c>
    </row>
    <row r="25955" spans="1:5" ht="13.5" customHeight="1">
      <c r="A25955">
        <v>161</v>
      </c>
      <c r="B25955" t="str">
        <f t="shared" si="405"/>
        <v>161---12</v>
      </c>
      <c r="C25955" t="s">
        <v>5911</v>
      </c>
      <c r="D25955" t="s">
        <v>1177</v>
      </c>
      <c r="E25955">
        <v>12</v>
      </c>
    </row>
    <row r="25956" spans="1:5" ht="13.5" customHeight="1">
      <c r="A25956">
        <v>161</v>
      </c>
      <c r="B25956" t="str">
        <f t="shared" si="405"/>
        <v>161---13</v>
      </c>
      <c r="C25956" t="s">
        <v>5911</v>
      </c>
      <c r="D25956" t="s">
        <v>1255</v>
      </c>
      <c r="E25956">
        <v>13</v>
      </c>
    </row>
    <row r="25957" spans="1:5" ht="13.5" customHeight="1">
      <c r="A25957">
        <v>161</v>
      </c>
      <c r="B25957" t="str">
        <f t="shared" si="405"/>
        <v>161---14</v>
      </c>
      <c r="C25957" t="s">
        <v>797</v>
      </c>
      <c r="D25957" t="s">
        <v>1081</v>
      </c>
      <c r="E25957">
        <v>14</v>
      </c>
    </row>
    <row r="25958" spans="1:5" ht="13.5" customHeight="1">
      <c r="A25958">
        <v>161</v>
      </c>
      <c r="B25958" t="str">
        <f t="shared" si="405"/>
        <v>161---15</v>
      </c>
      <c r="C25958" t="s">
        <v>888</v>
      </c>
      <c r="D25958" t="s">
        <v>1073</v>
      </c>
      <c r="E25958">
        <v>15</v>
      </c>
    </row>
    <row r="25959" spans="1:5" ht="13.5" customHeight="1">
      <c r="A25959">
        <v>161</v>
      </c>
      <c r="B25959" t="str">
        <f t="shared" si="405"/>
        <v>161---16</v>
      </c>
      <c r="C25959" t="s">
        <v>741</v>
      </c>
      <c r="D25959" t="s">
        <v>1248</v>
      </c>
      <c r="E25959">
        <v>16</v>
      </c>
    </row>
    <row r="25960" spans="1:5" ht="13.5" customHeight="1">
      <c r="A25960">
        <v>161</v>
      </c>
      <c r="B25960" t="str">
        <f t="shared" si="405"/>
        <v>161---17</v>
      </c>
      <c r="C25960" t="s">
        <v>743</v>
      </c>
      <c r="D25960" t="s">
        <v>754</v>
      </c>
      <c r="E25960">
        <v>17</v>
      </c>
    </row>
    <row r="25961" spans="1:5" ht="13.5" customHeight="1">
      <c r="A25961">
        <v>161</v>
      </c>
      <c r="B25961" t="str">
        <f t="shared" si="405"/>
        <v>161---18</v>
      </c>
      <c r="C25961" t="s">
        <v>745</v>
      </c>
      <c r="D25961" t="s">
        <v>837</v>
      </c>
      <c r="E25961">
        <v>18</v>
      </c>
    </row>
    <row r="25962" spans="1:5" ht="13.5" customHeight="1">
      <c r="A25962">
        <v>161</v>
      </c>
      <c r="B25962" t="str">
        <f t="shared" si="405"/>
        <v>161---19</v>
      </c>
      <c r="C25962" t="s">
        <v>987</v>
      </c>
      <c r="D25962" t="s">
        <v>1263</v>
      </c>
      <c r="E25962">
        <v>19</v>
      </c>
    </row>
    <row r="25963" spans="1:5" ht="13.5" customHeight="1">
      <c r="A25963">
        <v>161</v>
      </c>
      <c r="B25963" t="str">
        <f t="shared" si="405"/>
        <v>161---20</v>
      </c>
      <c r="C25963" t="s">
        <v>989</v>
      </c>
      <c r="D25963" t="s">
        <v>738</v>
      </c>
      <c r="E25963">
        <v>20</v>
      </c>
    </row>
    <row r="25964" spans="1:5" ht="13.5" customHeight="1">
      <c r="A25964">
        <v>161</v>
      </c>
      <c r="B25964" t="str">
        <f t="shared" si="405"/>
        <v>161---21</v>
      </c>
      <c r="C25964" t="s">
        <v>819</v>
      </c>
      <c r="D25964" t="s">
        <v>756</v>
      </c>
      <c r="E25964">
        <v>21</v>
      </c>
    </row>
    <row r="25965" spans="1:5" ht="13.5" customHeight="1">
      <c r="A25965">
        <v>161</v>
      </c>
      <c r="B25965" t="str">
        <f t="shared" si="405"/>
        <v>161---22</v>
      </c>
      <c r="C25965" t="s">
        <v>749</v>
      </c>
      <c r="D25965" t="s">
        <v>1082</v>
      </c>
      <c r="E25965">
        <v>22</v>
      </c>
    </row>
    <row r="25966" spans="1:5" ht="13.5" customHeight="1">
      <c r="A25966">
        <v>161</v>
      </c>
      <c r="B25966" t="str">
        <f t="shared" si="405"/>
        <v>161---23</v>
      </c>
      <c r="C25966" t="s">
        <v>822</v>
      </c>
      <c r="D25966" t="s">
        <v>833</v>
      </c>
      <c r="E25966">
        <v>23</v>
      </c>
    </row>
    <row r="25967" spans="1:5" ht="13.5" customHeight="1">
      <c r="A25967">
        <v>161</v>
      </c>
      <c r="B25967" t="str">
        <f t="shared" si="405"/>
        <v>161---24</v>
      </c>
      <c r="C25967" t="s">
        <v>824</v>
      </c>
      <c r="D25967" t="s">
        <v>752</v>
      </c>
      <c r="E25967">
        <v>24</v>
      </c>
    </row>
    <row r="25968" spans="1:5" ht="13.5" customHeight="1">
      <c r="A25968">
        <v>161</v>
      </c>
      <c r="B25968" t="str">
        <f t="shared" si="405"/>
        <v>161---25</v>
      </c>
      <c r="C25968" t="s">
        <v>759</v>
      </c>
      <c r="D25968" t="s">
        <v>823</v>
      </c>
      <c r="E25968">
        <v>25</v>
      </c>
    </row>
    <row r="25969" spans="1:5" ht="13.5" customHeight="1">
      <c r="A25969">
        <v>161</v>
      </c>
      <c r="B25969" t="str">
        <f t="shared" si="405"/>
        <v>161---26</v>
      </c>
      <c r="C25969" t="s">
        <v>761</v>
      </c>
      <c r="D25969" t="s">
        <v>1080</v>
      </c>
      <c r="E25969">
        <v>26</v>
      </c>
    </row>
    <row r="25970" spans="1:5" ht="13.5" customHeight="1">
      <c r="A25970">
        <v>161</v>
      </c>
      <c r="B25970" t="str">
        <f t="shared" si="405"/>
        <v>161---27</v>
      </c>
      <c r="C25970" t="s">
        <v>965</v>
      </c>
      <c r="D25970" t="s">
        <v>1250</v>
      </c>
      <c r="E25970">
        <v>27</v>
      </c>
    </row>
    <row r="25971" spans="1:5" ht="13.5" customHeight="1">
      <c r="A25971">
        <v>161</v>
      </c>
      <c r="B25971" t="str">
        <f t="shared" si="405"/>
        <v>161---28</v>
      </c>
      <c r="C25971" t="s">
        <v>868</v>
      </c>
      <c r="D25971" t="s">
        <v>758</v>
      </c>
      <c r="E25971">
        <v>28</v>
      </c>
    </row>
    <row r="25972" spans="1:5" ht="13.5" customHeight="1">
      <c r="A25972">
        <v>161</v>
      </c>
      <c r="B25972" t="str">
        <f t="shared" si="405"/>
        <v>161---29</v>
      </c>
      <c r="C25972" t="s">
        <v>5915</v>
      </c>
      <c r="D25972" t="s">
        <v>772</v>
      </c>
      <c r="E25972">
        <v>29</v>
      </c>
    </row>
    <row r="25973" spans="1:5" ht="13.5" customHeight="1">
      <c r="A25973">
        <v>161</v>
      </c>
      <c r="B25973" t="str">
        <f t="shared" si="405"/>
        <v>161---30</v>
      </c>
      <c r="C25973" t="s">
        <v>6011</v>
      </c>
      <c r="D25973" t="s">
        <v>1285</v>
      </c>
      <c r="E25973">
        <v>30</v>
      </c>
    </row>
    <row r="25974" spans="1:5" ht="13.5" customHeight="1">
      <c r="A25974">
        <v>161</v>
      </c>
      <c r="B25974" t="str">
        <f t="shared" si="405"/>
        <v>161---31</v>
      </c>
      <c r="C25974" t="s">
        <v>5917</v>
      </c>
      <c r="D25974" t="s">
        <v>789</v>
      </c>
      <c r="E25974">
        <v>31</v>
      </c>
    </row>
    <row r="25975" spans="1:5" ht="13.5" customHeight="1">
      <c r="A25975">
        <v>161</v>
      </c>
      <c r="B25975" t="str">
        <f t="shared" si="405"/>
        <v>161---32</v>
      </c>
      <c r="C25975" t="s">
        <v>5918</v>
      </c>
      <c r="D25975" t="s">
        <v>770</v>
      </c>
      <c r="E25975">
        <v>32</v>
      </c>
    </row>
    <row r="25976" spans="1:5" ht="13.5" customHeight="1">
      <c r="A25976">
        <v>161</v>
      </c>
      <c r="B25976" t="str">
        <f t="shared" si="405"/>
        <v>161---33</v>
      </c>
      <c r="C25976" t="s">
        <v>5951</v>
      </c>
      <c r="D25976" t="s">
        <v>879</v>
      </c>
      <c r="E25976">
        <v>33</v>
      </c>
    </row>
    <row r="25977" spans="1:5" ht="13.5" customHeight="1">
      <c r="A25977">
        <v>161</v>
      </c>
      <c r="B25977" t="str">
        <f t="shared" si="405"/>
        <v>161---34</v>
      </c>
      <c r="C25977" t="s">
        <v>5952</v>
      </c>
      <c r="D25977" t="s">
        <v>891</v>
      </c>
      <c r="E25977">
        <v>34</v>
      </c>
    </row>
    <row r="25978" spans="1:5" ht="13.5" customHeight="1">
      <c r="A25978">
        <v>161</v>
      </c>
      <c r="B25978" t="str">
        <f t="shared" si="405"/>
        <v>161---35</v>
      </c>
      <c r="C25978" t="s">
        <v>5991</v>
      </c>
      <c r="D25978" t="s">
        <v>1092</v>
      </c>
      <c r="E25978">
        <v>35</v>
      </c>
    </row>
    <row r="25979" spans="1:5" ht="13.5" customHeight="1">
      <c r="A25979">
        <v>161</v>
      </c>
      <c r="B25979" t="str">
        <f t="shared" si="405"/>
        <v>161---36</v>
      </c>
      <c r="C25979" t="s">
        <v>5992</v>
      </c>
      <c r="D25979" t="s">
        <v>1101</v>
      </c>
      <c r="E25979">
        <v>36</v>
      </c>
    </row>
    <row r="25980" spans="1:5" ht="13.5" customHeight="1">
      <c r="A25980">
        <v>161</v>
      </c>
      <c r="B25980" t="str">
        <f t="shared" si="405"/>
        <v>161---37</v>
      </c>
      <c r="C25980" t="s">
        <v>5987</v>
      </c>
      <c r="D25980" t="s">
        <v>1249</v>
      </c>
      <c r="E25980">
        <v>37</v>
      </c>
    </row>
    <row r="25981" spans="1:5" ht="13.5" customHeight="1">
      <c r="A25981">
        <v>161</v>
      </c>
      <c r="B25981" t="str">
        <f t="shared" si="405"/>
        <v>161---38</v>
      </c>
      <c r="C25981" t="s">
        <v>5942</v>
      </c>
      <c r="D25981" t="s">
        <v>1400</v>
      </c>
      <c r="E25981">
        <v>38</v>
      </c>
    </row>
    <row r="25982" spans="1:5" ht="13.5" customHeight="1">
      <c r="A25982">
        <v>162</v>
      </c>
      <c r="B25982" t="str">
        <f t="shared" si="405"/>
        <v>162---1</v>
      </c>
      <c r="C25982" t="s">
        <v>4234</v>
      </c>
      <c r="D25982" t="s">
        <v>827</v>
      </c>
      <c r="E25982">
        <v>1</v>
      </c>
    </row>
    <row r="25983" spans="1:5" ht="13.5" customHeight="1">
      <c r="A25983">
        <v>162</v>
      </c>
      <c r="B25983" t="str">
        <f t="shared" si="405"/>
        <v>162---2</v>
      </c>
      <c r="C25983" t="s">
        <v>4216</v>
      </c>
      <c r="D25983" t="s">
        <v>827</v>
      </c>
      <c r="E25983">
        <v>2</v>
      </c>
    </row>
    <row r="25984" spans="1:5" ht="13.5" customHeight="1">
      <c r="A25984">
        <v>162</v>
      </c>
      <c r="B25984" t="str">
        <f t="shared" si="405"/>
        <v>162---3</v>
      </c>
      <c r="C25984" t="s">
        <v>4216</v>
      </c>
      <c r="D25984" t="s">
        <v>713</v>
      </c>
      <c r="E25984">
        <v>3</v>
      </c>
    </row>
    <row r="25985" spans="1:5" ht="13.5" customHeight="1">
      <c r="A25985">
        <v>162</v>
      </c>
      <c r="B25985" t="str">
        <f t="shared" si="405"/>
        <v>162---4</v>
      </c>
      <c r="C25985" t="s">
        <v>4216</v>
      </c>
      <c r="D25985" t="s">
        <v>807</v>
      </c>
      <c r="E25985">
        <v>4</v>
      </c>
    </row>
    <row r="25986" spans="1:5" ht="13.5" customHeight="1">
      <c r="A25986">
        <v>162</v>
      </c>
      <c r="B25986" t="str">
        <f t="shared" si="405"/>
        <v>162---5</v>
      </c>
      <c r="C25986" t="s">
        <v>4216</v>
      </c>
      <c r="D25986" t="s">
        <v>876</v>
      </c>
      <c r="E25986">
        <v>5</v>
      </c>
    </row>
    <row r="25987" spans="1:5" ht="13.5" customHeight="1">
      <c r="A25987">
        <v>162</v>
      </c>
      <c r="B25987" t="str">
        <f t="shared" ref="B25987:B26050" si="406">A25987&amp;"---"&amp;E25987</f>
        <v>162---6</v>
      </c>
      <c r="C25987" t="s">
        <v>4216</v>
      </c>
      <c r="D25987" t="s">
        <v>914</v>
      </c>
      <c r="E25987">
        <v>6</v>
      </c>
    </row>
    <row r="25988" spans="1:5" ht="13.5" customHeight="1">
      <c r="A25988">
        <v>162</v>
      </c>
      <c r="B25988" t="str">
        <f t="shared" si="406"/>
        <v>162---7</v>
      </c>
      <c r="C25988" t="s">
        <v>4220</v>
      </c>
      <c r="D25988" t="s">
        <v>1246</v>
      </c>
      <c r="E25988">
        <v>7</v>
      </c>
    </row>
    <row r="25989" spans="1:5" ht="13.5" customHeight="1">
      <c r="A25989">
        <v>162</v>
      </c>
      <c r="B25989" t="str">
        <f t="shared" si="406"/>
        <v>162---8</v>
      </c>
      <c r="C25989" t="s">
        <v>4228</v>
      </c>
      <c r="D25989" t="s">
        <v>841</v>
      </c>
      <c r="E25989">
        <v>8</v>
      </c>
    </row>
    <row r="25990" spans="1:5" ht="13.5" customHeight="1">
      <c r="A25990">
        <v>162</v>
      </c>
      <c r="B25990" t="str">
        <f t="shared" si="406"/>
        <v>162---9</v>
      </c>
      <c r="C25990" t="s">
        <v>4224</v>
      </c>
      <c r="D25990" t="s">
        <v>1357</v>
      </c>
      <c r="E25990">
        <v>9</v>
      </c>
    </row>
    <row r="25991" spans="1:5" ht="13.5" customHeight="1">
      <c r="A25991">
        <v>162</v>
      </c>
      <c r="B25991" t="str">
        <f t="shared" si="406"/>
        <v>162---10</v>
      </c>
      <c r="C25991" t="s">
        <v>4259</v>
      </c>
      <c r="D25991" t="s">
        <v>1249</v>
      </c>
      <c r="E25991">
        <v>10</v>
      </c>
    </row>
    <row r="25992" spans="1:5" ht="13.5" customHeight="1">
      <c r="A25992">
        <v>162</v>
      </c>
      <c r="B25992" t="str">
        <f t="shared" si="406"/>
        <v>162---11</v>
      </c>
      <c r="C25992" t="s">
        <v>4246</v>
      </c>
      <c r="D25992" t="s">
        <v>1400</v>
      </c>
      <c r="E25992">
        <v>11</v>
      </c>
    </row>
    <row r="25993" spans="1:5" ht="13.5" customHeight="1">
      <c r="A25993">
        <v>162</v>
      </c>
      <c r="B25993" t="str">
        <f t="shared" si="406"/>
        <v>162---12</v>
      </c>
      <c r="C25993" t="s">
        <v>4272</v>
      </c>
      <c r="D25993" t="s">
        <v>1250</v>
      </c>
      <c r="E25993">
        <v>12</v>
      </c>
    </row>
    <row r="25994" spans="1:5" ht="13.5" customHeight="1">
      <c r="A25994">
        <v>162</v>
      </c>
      <c r="B25994" t="str">
        <f t="shared" si="406"/>
        <v>162---13</v>
      </c>
      <c r="C25994" t="s">
        <v>4277</v>
      </c>
      <c r="D25994" t="s">
        <v>1207</v>
      </c>
      <c r="E25994">
        <v>13</v>
      </c>
    </row>
    <row r="25995" spans="1:5" ht="13.5" customHeight="1">
      <c r="A25995">
        <v>162</v>
      </c>
      <c r="B25995" t="str">
        <f t="shared" si="406"/>
        <v>162---14</v>
      </c>
      <c r="C25995" t="s">
        <v>885</v>
      </c>
      <c r="D25995" t="s">
        <v>814</v>
      </c>
      <c r="E25995">
        <v>14</v>
      </c>
    </row>
    <row r="25996" spans="1:5" ht="13.5" customHeight="1">
      <c r="A25996">
        <v>162</v>
      </c>
      <c r="B25996" t="str">
        <f t="shared" si="406"/>
        <v>162---15</v>
      </c>
      <c r="C25996" t="s">
        <v>797</v>
      </c>
      <c r="D25996" t="s">
        <v>1081</v>
      </c>
      <c r="E25996">
        <v>15</v>
      </c>
    </row>
    <row r="25997" spans="1:5" ht="13.5" customHeight="1">
      <c r="A25997">
        <v>162</v>
      </c>
      <c r="B25997" t="str">
        <f t="shared" si="406"/>
        <v>162---16</v>
      </c>
      <c r="C25997" t="s">
        <v>888</v>
      </c>
      <c r="D25997" t="s">
        <v>1073</v>
      </c>
      <c r="E25997">
        <v>16</v>
      </c>
    </row>
    <row r="25998" spans="1:5" ht="13.5" customHeight="1">
      <c r="A25998">
        <v>162</v>
      </c>
      <c r="B25998" t="str">
        <f t="shared" si="406"/>
        <v>162---17</v>
      </c>
      <c r="C25998" t="s">
        <v>741</v>
      </c>
      <c r="D25998" t="s">
        <v>1248</v>
      </c>
      <c r="E25998">
        <v>17</v>
      </c>
    </row>
    <row r="25999" spans="1:5" ht="13.5" customHeight="1">
      <c r="A25999">
        <v>162</v>
      </c>
      <c r="B25999" t="str">
        <f t="shared" si="406"/>
        <v>162---18</v>
      </c>
      <c r="C25999" t="s">
        <v>743</v>
      </c>
      <c r="D25999" t="s">
        <v>754</v>
      </c>
      <c r="E25999">
        <v>18</v>
      </c>
    </row>
    <row r="26000" spans="1:5" ht="13.5" customHeight="1">
      <c r="A26000">
        <v>162</v>
      </c>
      <c r="B26000" t="str">
        <f t="shared" si="406"/>
        <v>162---19</v>
      </c>
      <c r="C26000" t="s">
        <v>745</v>
      </c>
      <c r="D26000" t="s">
        <v>837</v>
      </c>
      <c r="E26000">
        <v>19</v>
      </c>
    </row>
    <row r="26001" spans="1:5" ht="13.5" customHeight="1">
      <c r="A26001">
        <v>162</v>
      </c>
      <c r="B26001" t="str">
        <f t="shared" si="406"/>
        <v>162---20</v>
      </c>
      <c r="C26001" t="s">
        <v>987</v>
      </c>
      <c r="D26001" t="s">
        <v>1263</v>
      </c>
      <c r="E26001">
        <v>20</v>
      </c>
    </row>
    <row r="26002" spans="1:5" ht="13.5" customHeight="1">
      <c r="A26002">
        <v>162</v>
      </c>
      <c r="B26002" t="str">
        <f t="shared" si="406"/>
        <v>162---21</v>
      </c>
      <c r="C26002" t="s">
        <v>989</v>
      </c>
      <c r="D26002" t="s">
        <v>738</v>
      </c>
      <c r="E26002">
        <v>21</v>
      </c>
    </row>
    <row r="26003" spans="1:5" ht="13.5" customHeight="1">
      <c r="A26003">
        <v>162</v>
      </c>
      <c r="B26003" t="str">
        <f t="shared" si="406"/>
        <v>162---22</v>
      </c>
      <c r="C26003" t="s">
        <v>819</v>
      </c>
      <c r="D26003" t="s">
        <v>756</v>
      </c>
      <c r="E26003">
        <v>22</v>
      </c>
    </row>
    <row r="26004" spans="1:5" ht="13.5" customHeight="1">
      <c r="A26004">
        <v>162</v>
      </c>
      <c r="B26004" t="str">
        <f t="shared" si="406"/>
        <v>162---23</v>
      </c>
      <c r="C26004" t="s">
        <v>749</v>
      </c>
      <c r="D26004" t="s">
        <v>1082</v>
      </c>
      <c r="E26004">
        <v>23</v>
      </c>
    </row>
    <row r="26005" spans="1:5" ht="13.5" customHeight="1">
      <c r="A26005">
        <v>162</v>
      </c>
      <c r="B26005" t="str">
        <f t="shared" si="406"/>
        <v>162---24</v>
      </c>
      <c r="C26005" t="s">
        <v>822</v>
      </c>
      <c r="D26005" t="s">
        <v>833</v>
      </c>
      <c r="E26005">
        <v>24</v>
      </c>
    </row>
    <row r="26006" spans="1:5" ht="13.5" customHeight="1">
      <c r="A26006">
        <v>162</v>
      </c>
      <c r="B26006" t="str">
        <f t="shared" si="406"/>
        <v>162---25</v>
      </c>
      <c r="C26006" t="s">
        <v>824</v>
      </c>
      <c r="D26006" t="s">
        <v>752</v>
      </c>
      <c r="E26006">
        <v>25</v>
      </c>
    </row>
    <row r="26007" spans="1:5" ht="13.5" customHeight="1">
      <c r="A26007">
        <v>162</v>
      </c>
      <c r="B26007" t="str">
        <f t="shared" si="406"/>
        <v>162---26</v>
      </c>
      <c r="C26007" t="s">
        <v>759</v>
      </c>
      <c r="D26007" t="s">
        <v>823</v>
      </c>
      <c r="E26007">
        <v>26</v>
      </c>
    </row>
    <row r="26008" spans="1:5" ht="13.5" customHeight="1">
      <c r="A26008">
        <v>162</v>
      </c>
      <c r="B26008" t="str">
        <f t="shared" si="406"/>
        <v>162---27</v>
      </c>
      <c r="C26008" t="s">
        <v>761</v>
      </c>
      <c r="D26008" t="s">
        <v>1080</v>
      </c>
      <c r="E26008">
        <v>27</v>
      </c>
    </row>
    <row r="26009" spans="1:5" ht="13.5" customHeight="1">
      <c r="A26009">
        <v>162</v>
      </c>
      <c r="B26009" t="str">
        <f t="shared" si="406"/>
        <v>162---28</v>
      </c>
      <c r="C26009" t="s">
        <v>965</v>
      </c>
      <c r="D26009" t="s">
        <v>1250</v>
      </c>
      <c r="E26009">
        <v>28</v>
      </c>
    </row>
    <row r="26010" spans="1:5" ht="13.5" customHeight="1">
      <c r="A26010">
        <v>162</v>
      </c>
      <c r="B26010" t="str">
        <f t="shared" si="406"/>
        <v>162---29</v>
      </c>
      <c r="C26010" t="s">
        <v>868</v>
      </c>
      <c r="D26010" t="s">
        <v>758</v>
      </c>
      <c r="E26010">
        <v>29</v>
      </c>
    </row>
    <row r="26011" spans="1:5" ht="13.5" customHeight="1">
      <c r="A26011">
        <v>162</v>
      </c>
      <c r="B26011" t="str">
        <f t="shared" si="406"/>
        <v>162---30</v>
      </c>
      <c r="C26011" t="s">
        <v>5929</v>
      </c>
      <c r="D26011" t="s">
        <v>813</v>
      </c>
      <c r="E26011">
        <v>30</v>
      </c>
    </row>
    <row r="26012" spans="1:5" ht="13.5" customHeight="1">
      <c r="A26012">
        <v>162</v>
      </c>
      <c r="B26012" t="str">
        <f t="shared" si="406"/>
        <v>162---31</v>
      </c>
      <c r="C26012" t="s">
        <v>5930</v>
      </c>
      <c r="D26012" t="s">
        <v>821</v>
      </c>
      <c r="E26012">
        <v>31</v>
      </c>
    </row>
    <row r="26013" spans="1:5" ht="13.5" customHeight="1">
      <c r="A26013">
        <v>162</v>
      </c>
      <c r="B26013" t="str">
        <f t="shared" si="406"/>
        <v>162---32</v>
      </c>
      <c r="C26013" t="s">
        <v>5915</v>
      </c>
      <c r="D26013" t="s">
        <v>772</v>
      </c>
      <c r="E26013">
        <v>32</v>
      </c>
    </row>
    <row r="26014" spans="1:5" ht="13.5" customHeight="1">
      <c r="A26014">
        <v>162</v>
      </c>
      <c r="B26014" t="str">
        <f t="shared" si="406"/>
        <v>162---33</v>
      </c>
      <c r="C26014" t="s">
        <v>6011</v>
      </c>
      <c r="D26014" t="s">
        <v>1285</v>
      </c>
      <c r="E26014">
        <v>33</v>
      </c>
    </row>
    <row r="26015" spans="1:5" ht="13.5" customHeight="1">
      <c r="A26015">
        <v>162</v>
      </c>
      <c r="B26015" t="str">
        <f t="shared" si="406"/>
        <v>162---34</v>
      </c>
      <c r="C26015" t="s">
        <v>5917</v>
      </c>
      <c r="D26015" t="s">
        <v>789</v>
      </c>
      <c r="E26015">
        <v>34</v>
      </c>
    </row>
    <row r="26016" spans="1:5" ht="13.5" customHeight="1">
      <c r="A26016">
        <v>162</v>
      </c>
      <c r="B26016" t="str">
        <f t="shared" si="406"/>
        <v>162---35</v>
      </c>
      <c r="C26016" t="s">
        <v>5918</v>
      </c>
      <c r="D26016" t="s">
        <v>770</v>
      </c>
      <c r="E26016">
        <v>35</v>
      </c>
    </row>
    <row r="26017" spans="1:5" ht="13.5" customHeight="1">
      <c r="A26017">
        <v>162</v>
      </c>
      <c r="B26017" t="str">
        <f t="shared" si="406"/>
        <v>162---36</v>
      </c>
      <c r="C26017" t="s">
        <v>5933</v>
      </c>
      <c r="D26017" t="s">
        <v>855</v>
      </c>
      <c r="E26017">
        <v>36</v>
      </c>
    </row>
    <row r="26018" spans="1:5" ht="13.5" customHeight="1">
      <c r="A26018">
        <v>162</v>
      </c>
      <c r="B26018" t="str">
        <f t="shared" si="406"/>
        <v>162---37</v>
      </c>
      <c r="C26018" t="s">
        <v>5934</v>
      </c>
      <c r="D26018" t="s">
        <v>829</v>
      </c>
      <c r="E26018">
        <v>37</v>
      </c>
    </row>
    <row r="26019" spans="1:5" ht="13.5" customHeight="1">
      <c r="A26019">
        <v>162</v>
      </c>
      <c r="B26019" t="str">
        <f t="shared" si="406"/>
        <v>162---38</v>
      </c>
      <c r="C26019" t="s">
        <v>5951</v>
      </c>
      <c r="D26019" t="s">
        <v>879</v>
      </c>
      <c r="E26019">
        <v>38</v>
      </c>
    </row>
    <row r="26020" spans="1:5" ht="13.5" customHeight="1">
      <c r="A26020">
        <v>162</v>
      </c>
      <c r="B26020" t="str">
        <f t="shared" si="406"/>
        <v>162---39</v>
      </c>
      <c r="C26020" t="s">
        <v>5952</v>
      </c>
      <c r="D26020" t="s">
        <v>891</v>
      </c>
      <c r="E26020">
        <v>39</v>
      </c>
    </row>
    <row r="26021" spans="1:5" ht="13.5" customHeight="1">
      <c r="A26021">
        <v>162</v>
      </c>
      <c r="B26021" t="str">
        <f t="shared" si="406"/>
        <v>162---40</v>
      </c>
      <c r="C26021" t="s">
        <v>5937</v>
      </c>
      <c r="D26021" t="s">
        <v>849</v>
      </c>
      <c r="E26021">
        <v>40</v>
      </c>
    </row>
    <row r="26022" spans="1:5" ht="13.5" customHeight="1">
      <c r="A26022">
        <v>162</v>
      </c>
      <c r="B26022" t="str">
        <f t="shared" si="406"/>
        <v>162---41</v>
      </c>
      <c r="C26022" t="s">
        <v>5991</v>
      </c>
      <c r="D26022" t="s">
        <v>1092</v>
      </c>
      <c r="E26022">
        <v>41</v>
      </c>
    </row>
    <row r="26023" spans="1:5" ht="13.5" customHeight="1">
      <c r="A26023">
        <v>162</v>
      </c>
      <c r="B26023" t="str">
        <f t="shared" si="406"/>
        <v>162---42</v>
      </c>
      <c r="C26023" t="s">
        <v>5992</v>
      </c>
      <c r="D26023" t="s">
        <v>1101</v>
      </c>
      <c r="E26023">
        <v>42</v>
      </c>
    </row>
    <row r="26024" spans="1:5" ht="13.5" customHeight="1">
      <c r="A26024">
        <v>162</v>
      </c>
      <c r="B26024" t="str">
        <f t="shared" si="406"/>
        <v>162---43</v>
      </c>
      <c r="C26024" t="s">
        <v>5987</v>
      </c>
      <c r="D26024" t="s">
        <v>1249</v>
      </c>
      <c r="E26024">
        <v>43</v>
      </c>
    </row>
    <row r="26025" spans="1:5" ht="13.5" customHeight="1">
      <c r="A26025">
        <v>162</v>
      </c>
      <c r="B26025" t="str">
        <f t="shared" si="406"/>
        <v>162---44</v>
      </c>
      <c r="C26025" t="s">
        <v>6005</v>
      </c>
      <c r="D26025" t="s">
        <v>1237</v>
      </c>
      <c r="E26025">
        <v>44</v>
      </c>
    </row>
    <row r="26026" spans="1:5" ht="13.5" customHeight="1">
      <c r="A26026">
        <v>162</v>
      </c>
      <c r="B26026" t="str">
        <f t="shared" si="406"/>
        <v>162---45</v>
      </c>
      <c r="C26026" t="s">
        <v>5955</v>
      </c>
      <c r="D26026" t="s">
        <v>889</v>
      </c>
      <c r="E26026">
        <v>45</v>
      </c>
    </row>
    <row r="26027" spans="1:5" ht="13.5" customHeight="1">
      <c r="A26027">
        <v>162</v>
      </c>
      <c r="B26027" t="str">
        <f t="shared" si="406"/>
        <v>162---46</v>
      </c>
      <c r="C26027" t="s">
        <v>5942</v>
      </c>
      <c r="D26027" t="s">
        <v>1400</v>
      </c>
      <c r="E26027">
        <v>46</v>
      </c>
    </row>
    <row r="26028" spans="1:5" ht="13.5" customHeight="1">
      <c r="A26028">
        <v>162</v>
      </c>
      <c r="B26028" t="str">
        <f t="shared" si="406"/>
        <v>162---47</v>
      </c>
      <c r="C26028" t="s">
        <v>5993</v>
      </c>
      <c r="D26028" t="s">
        <v>1336</v>
      </c>
      <c r="E26028">
        <v>47</v>
      </c>
    </row>
    <row r="26029" spans="1:5" ht="13.5" customHeight="1">
      <c r="A26029">
        <v>162</v>
      </c>
      <c r="B26029" t="str">
        <f t="shared" si="406"/>
        <v>162---48</v>
      </c>
      <c r="C26029" t="s">
        <v>5959</v>
      </c>
      <c r="D26029" t="s">
        <v>6222</v>
      </c>
      <c r="E26029">
        <v>48</v>
      </c>
    </row>
    <row r="26030" spans="1:5" ht="13.5" customHeight="1">
      <c r="A26030">
        <v>163</v>
      </c>
      <c r="B26030" t="str">
        <f t="shared" si="406"/>
        <v>163---1</v>
      </c>
      <c r="C26030" t="s">
        <v>4234</v>
      </c>
      <c r="D26030" t="s">
        <v>6177</v>
      </c>
      <c r="E26030">
        <v>1</v>
      </c>
    </row>
    <row r="26031" spans="1:5" ht="13.5" customHeight="1">
      <c r="A26031">
        <v>163</v>
      </c>
      <c r="B26031" t="str">
        <f t="shared" si="406"/>
        <v>163---2</v>
      </c>
      <c r="C26031" t="s">
        <v>4216</v>
      </c>
      <c r="D26031" t="s">
        <v>6177</v>
      </c>
      <c r="E26031">
        <v>2</v>
      </c>
    </row>
    <row r="26032" spans="1:5" ht="13.5" customHeight="1">
      <c r="A26032">
        <v>163</v>
      </c>
      <c r="B26032" t="str">
        <f t="shared" si="406"/>
        <v>163---3</v>
      </c>
      <c r="C26032" t="s">
        <v>4216</v>
      </c>
      <c r="D26032" t="s">
        <v>827</v>
      </c>
      <c r="E26032">
        <v>3</v>
      </c>
    </row>
    <row r="26033" spans="1:5" ht="13.5" customHeight="1">
      <c r="A26033">
        <v>163</v>
      </c>
      <c r="B26033" t="str">
        <f t="shared" si="406"/>
        <v>163---4</v>
      </c>
      <c r="C26033" t="s">
        <v>4216</v>
      </c>
      <c r="D26033" t="s">
        <v>713</v>
      </c>
      <c r="E26033">
        <v>4</v>
      </c>
    </row>
    <row r="26034" spans="1:5" ht="13.5" customHeight="1">
      <c r="A26034">
        <v>163</v>
      </c>
      <c r="B26034" t="str">
        <f t="shared" si="406"/>
        <v>163---5</v>
      </c>
      <c r="C26034" t="s">
        <v>4216</v>
      </c>
      <c r="D26034" t="s">
        <v>807</v>
      </c>
      <c r="E26034">
        <v>5</v>
      </c>
    </row>
    <row r="26035" spans="1:5" ht="13.5" customHeight="1">
      <c r="A26035">
        <v>163</v>
      </c>
      <c r="B26035" t="str">
        <f t="shared" si="406"/>
        <v>163---6</v>
      </c>
      <c r="C26035" t="s">
        <v>4216</v>
      </c>
      <c r="D26035" t="s">
        <v>876</v>
      </c>
      <c r="E26035">
        <v>6</v>
      </c>
    </row>
    <row r="26036" spans="1:5" ht="13.5" customHeight="1">
      <c r="A26036">
        <v>163</v>
      </c>
      <c r="B26036" t="str">
        <f t="shared" si="406"/>
        <v>163---7</v>
      </c>
      <c r="C26036" t="s">
        <v>4216</v>
      </c>
      <c r="D26036" t="s">
        <v>914</v>
      </c>
      <c r="E26036">
        <v>7</v>
      </c>
    </row>
    <row r="26037" spans="1:5" ht="13.5" customHeight="1">
      <c r="A26037">
        <v>163</v>
      </c>
      <c r="B26037" t="str">
        <f t="shared" si="406"/>
        <v>163---8</v>
      </c>
      <c r="C26037" t="s">
        <v>4220</v>
      </c>
      <c r="D26037" t="s">
        <v>1246</v>
      </c>
      <c r="E26037">
        <v>8</v>
      </c>
    </row>
    <row r="26038" spans="1:5" ht="13.5" customHeight="1">
      <c r="A26038">
        <v>163</v>
      </c>
      <c r="B26038" t="str">
        <f t="shared" si="406"/>
        <v>163---9</v>
      </c>
      <c r="C26038" t="s">
        <v>4228</v>
      </c>
      <c r="D26038" t="s">
        <v>841</v>
      </c>
      <c r="E26038">
        <v>9</v>
      </c>
    </row>
    <row r="26039" spans="1:5" ht="13.5" customHeight="1">
      <c r="A26039">
        <v>163</v>
      </c>
      <c r="B26039" t="str">
        <f t="shared" si="406"/>
        <v>163---10</v>
      </c>
      <c r="C26039" t="s">
        <v>4224</v>
      </c>
      <c r="D26039" t="s">
        <v>1357</v>
      </c>
      <c r="E26039">
        <v>10</v>
      </c>
    </row>
    <row r="26040" spans="1:5" ht="13.5" customHeight="1">
      <c r="A26040">
        <v>163</v>
      </c>
      <c r="B26040" t="str">
        <f t="shared" si="406"/>
        <v>163---11</v>
      </c>
      <c r="C26040" t="s">
        <v>4227</v>
      </c>
      <c r="D26040" t="s">
        <v>1249</v>
      </c>
      <c r="E26040">
        <v>11</v>
      </c>
    </row>
    <row r="26041" spans="1:5" ht="13.5" customHeight="1">
      <c r="A26041">
        <v>163</v>
      </c>
      <c r="B26041" t="str">
        <f t="shared" si="406"/>
        <v>163---12</v>
      </c>
      <c r="C26041" t="s">
        <v>4235</v>
      </c>
      <c r="D26041" t="s">
        <v>1400</v>
      </c>
      <c r="E26041">
        <v>12</v>
      </c>
    </row>
    <row r="26042" spans="1:5" ht="13.5" customHeight="1">
      <c r="A26042">
        <v>163</v>
      </c>
      <c r="B26042" t="str">
        <f t="shared" si="406"/>
        <v>163---13</v>
      </c>
      <c r="C26042" t="s">
        <v>4245</v>
      </c>
      <c r="D26042" t="s">
        <v>1250</v>
      </c>
      <c r="E26042">
        <v>13</v>
      </c>
    </row>
    <row r="26043" spans="1:5" ht="13.5" customHeight="1">
      <c r="A26043">
        <v>163</v>
      </c>
      <c r="B26043" t="str">
        <f t="shared" si="406"/>
        <v>163---14</v>
      </c>
      <c r="C26043" t="s">
        <v>4274</v>
      </c>
      <c r="D26043" t="s">
        <v>1207</v>
      </c>
      <c r="E26043">
        <v>14</v>
      </c>
    </row>
    <row r="26044" spans="1:5" ht="13.5" customHeight="1">
      <c r="A26044">
        <v>163</v>
      </c>
      <c r="B26044" t="str">
        <f t="shared" si="406"/>
        <v>163---15</v>
      </c>
      <c r="C26044" t="s">
        <v>5928</v>
      </c>
      <c r="D26044" t="s">
        <v>1254</v>
      </c>
      <c r="E26044">
        <v>15</v>
      </c>
    </row>
    <row r="26045" spans="1:5" ht="13.5" customHeight="1">
      <c r="A26045">
        <v>163</v>
      </c>
      <c r="B26045" t="str">
        <f t="shared" si="406"/>
        <v>163---16</v>
      </c>
      <c r="C26045" t="s">
        <v>727</v>
      </c>
      <c r="D26045" t="s">
        <v>1308</v>
      </c>
      <c r="E26045">
        <v>16</v>
      </c>
    </row>
    <row r="26046" spans="1:5" ht="13.5" customHeight="1">
      <c r="A26046">
        <v>163</v>
      </c>
      <c r="B26046" t="str">
        <f t="shared" si="406"/>
        <v>163---17</v>
      </c>
      <c r="C26046" t="s">
        <v>1070</v>
      </c>
      <c r="D26046" t="s">
        <v>1219</v>
      </c>
      <c r="E26046">
        <v>17</v>
      </c>
    </row>
    <row r="26047" spans="1:5" ht="13.5" customHeight="1">
      <c r="A26047">
        <v>163</v>
      </c>
      <c r="B26047" t="str">
        <f t="shared" si="406"/>
        <v>163---18</v>
      </c>
      <c r="C26047" t="s">
        <v>1017</v>
      </c>
      <c r="D26047" t="s">
        <v>796</v>
      </c>
      <c r="E26047">
        <v>18</v>
      </c>
    </row>
    <row r="26048" spans="1:5" ht="13.5" customHeight="1">
      <c r="A26048">
        <v>163</v>
      </c>
      <c r="B26048" t="str">
        <f t="shared" si="406"/>
        <v>163---19</v>
      </c>
      <c r="C26048" t="s">
        <v>731</v>
      </c>
      <c r="D26048" t="s">
        <v>800</v>
      </c>
      <c r="E26048">
        <v>19</v>
      </c>
    </row>
    <row r="26049" spans="1:5" ht="13.5" customHeight="1">
      <c r="A26049">
        <v>163</v>
      </c>
      <c r="B26049" t="str">
        <f t="shared" si="406"/>
        <v>163---20</v>
      </c>
      <c r="C26049" t="s">
        <v>735</v>
      </c>
      <c r="D26049" t="s">
        <v>744</v>
      </c>
      <c r="E26049">
        <v>20</v>
      </c>
    </row>
    <row r="26050" spans="1:5" ht="13.5" customHeight="1">
      <c r="A26050">
        <v>163</v>
      </c>
      <c r="B26050" t="str">
        <f t="shared" si="406"/>
        <v>163---21</v>
      </c>
      <c r="C26050" t="s">
        <v>885</v>
      </c>
      <c r="D26050" t="s">
        <v>814</v>
      </c>
      <c r="E26050">
        <v>21</v>
      </c>
    </row>
    <row r="26051" spans="1:5" ht="13.5" customHeight="1">
      <c r="A26051">
        <v>163</v>
      </c>
      <c r="B26051" t="str">
        <f t="shared" ref="B26051:B26114" si="407">A26051&amp;"---"&amp;E26051</f>
        <v>163---22</v>
      </c>
      <c r="C26051" t="s">
        <v>797</v>
      </c>
      <c r="D26051" t="s">
        <v>1081</v>
      </c>
      <c r="E26051">
        <v>22</v>
      </c>
    </row>
    <row r="26052" spans="1:5" ht="13.5" customHeight="1">
      <c r="A26052">
        <v>163</v>
      </c>
      <c r="B26052" t="str">
        <f t="shared" si="407"/>
        <v>163---23</v>
      </c>
      <c r="C26052" t="s">
        <v>888</v>
      </c>
      <c r="D26052" t="s">
        <v>1073</v>
      </c>
      <c r="E26052">
        <v>23</v>
      </c>
    </row>
    <row r="26053" spans="1:5" ht="13.5" customHeight="1">
      <c r="A26053">
        <v>163</v>
      </c>
      <c r="B26053" t="str">
        <f t="shared" si="407"/>
        <v>163---24</v>
      </c>
      <c r="C26053" t="s">
        <v>741</v>
      </c>
      <c r="D26053" t="s">
        <v>1248</v>
      </c>
      <c r="E26053">
        <v>24</v>
      </c>
    </row>
    <row r="26054" spans="1:5" ht="13.5" customHeight="1">
      <c r="A26054">
        <v>163</v>
      </c>
      <c r="B26054" t="str">
        <f t="shared" si="407"/>
        <v>163---25</v>
      </c>
      <c r="C26054" t="s">
        <v>743</v>
      </c>
      <c r="D26054" t="s">
        <v>754</v>
      </c>
      <c r="E26054">
        <v>25</v>
      </c>
    </row>
    <row r="26055" spans="1:5" ht="13.5" customHeight="1">
      <c r="A26055">
        <v>163</v>
      </c>
      <c r="B26055" t="str">
        <f t="shared" si="407"/>
        <v>163---26</v>
      </c>
      <c r="C26055" t="s">
        <v>745</v>
      </c>
      <c r="D26055" t="s">
        <v>837</v>
      </c>
      <c r="E26055">
        <v>26</v>
      </c>
    </row>
    <row r="26056" spans="1:5" ht="13.5" customHeight="1">
      <c r="A26056">
        <v>163</v>
      </c>
      <c r="B26056" t="str">
        <f t="shared" si="407"/>
        <v>163---27</v>
      </c>
      <c r="C26056" t="s">
        <v>987</v>
      </c>
      <c r="D26056" t="s">
        <v>1263</v>
      </c>
      <c r="E26056">
        <v>27</v>
      </c>
    </row>
    <row r="26057" spans="1:5" ht="13.5" customHeight="1">
      <c r="A26057">
        <v>163</v>
      </c>
      <c r="B26057" t="str">
        <f t="shared" si="407"/>
        <v>163---28</v>
      </c>
      <c r="C26057" t="s">
        <v>989</v>
      </c>
      <c r="D26057" t="s">
        <v>738</v>
      </c>
      <c r="E26057">
        <v>28</v>
      </c>
    </row>
    <row r="26058" spans="1:5" ht="13.5" customHeight="1">
      <c r="A26058">
        <v>163</v>
      </c>
      <c r="B26058" t="str">
        <f t="shared" si="407"/>
        <v>163---29</v>
      </c>
      <c r="C26058" t="s">
        <v>819</v>
      </c>
      <c r="D26058" t="s">
        <v>756</v>
      </c>
      <c r="E26058">
        <v>29</v>
      </c>
    </row>
    <row r="26059" spans="1:5" ht="13.5" customHeight="1">
      <c r="A26059">
        <v>163</v>
      </c>
      <c r="B26059" t="str">
        <f t="shared" si="407"/>
        <v>163---30</v>
      </c>
      <c r="C26059" t="s">
        <v>749</v>
      </c>
      <c r="D26059" t="s">
        <v>1082</v>
      </c>
      <c r="E26059">
        <v>30</v>
      </c>
    </row>
    <row r="26060" spans="1:5" ht="13.5" customHeight="1">
      <c r="A26060">
        <v>163</v>
      </c>
      <c r="B26060" t="str">
        <f t="shared" si="407"/>
        <v>163---31</v>
      </c>
      <c r="C26060" t="s">
        <v>822</v>
      </c>
      <c r="D26060" t="s">
        <v>833</v>
      </c>
      <c r="E26060">
        <v>31</v>
      </c>
    </row>
    <row r="26061" spans="1:5" ht="13.5" customHeight="1">
      <c r="A26061">
        <v>163</v>
      </c>
      <c r="B26061" t="str">
        <f t="shared" si="407"/>
        <v>163---32</v>
      </c>
      <c r="C26061" t="s">
        <v>824</v>
      </c>
      <c r="D26061" t="s">
        <v>752</v>
      </c>
      <c r="E26061">
        <v>32</v>
      </c>
    </row>
    <row r="26062" spans="1:5" ht="13.5" customHeight="1">
      <c r="A26062">
        <v>163</v>
      </c>
      <c r="B26062" t="str">
        <f t="shared" si="407"/>
        <v>163---33</v>
      </c>
      <c r="C26062" t="s">
        <v>759</v>
      </c>
      <c r="D26062" t="s">
        <v>823</v>
      </c>
      <c r="E26062">
        <v>33</v>
      </c>
    </row>
    <row r="26063" spans="1:5" ht="13.5" customHeight="1">
      <c r="A26063">
        <v>163</v>
      </c>
      <c r="B26063" t="str">
        <f t="shared" si="407"/>
        <v>163---34</v>
      </c>
      <c r="C26063" t="s">
        <v>761</v>
      </c>
      <c r="D26063" t="s">
        <v>1080</v>
      </c>
      <c r="E26063">
        <v>34</v>
      </c>
    </row>
    <row r="26064" spans="1:5" ht="13.5" customHeight="1">
      <c r="A26064">
        <v>163</v>
      </c>
      <c r="B26064" t="str">
        <f t="shared" si="407"/>
        <v>163---35</v>
      </c>
      <c r="C26064" t="s">
        <v>965</v>
      </c>
      <c r="D26064" t="s">
        <v>1250</v>
      </c>
      <c r="E26064">
        <v>35</v>
      </c>
    </row>
    <row r="26065" spans="1:5" ht="13.5" customHeight="1">
      <c r="A26065">
        <v>163</v>
      </c>
      <c r="B26065" t="str">
        <f t="shared" si="407"/>
        <v>163---36</v>
      </c>
      <c r="C26065" t="s">
        <v>868</v>
      </c>
      <c r="D26065" t="s">
        <v>758</v>
      </c>
      <c r="E26065">
        <v>36</v>
      </c>
    </row>
    <row r="26066" spans="1:5" ht="13.5" customHeight="1">
      <c r="A26066">
        <v>163</v>
      </c>
      <c r="B26066" t="str">
        <f t="shared" si="407"/>
        <v>163---37</v>
      </c>
      <c r="C26066" t="s">
        <v>969</v>
      </c>
      <c r="D26066" t="s">
        <v>802</v>
      </c>
      <c r="E26066">
        <v>37</v>
      </c>
    </row>
    <row r="26067" spans="1:5" ht="13.5" customHeight="1">
      <c r="A26067">
        <v>163</v>
      </c>
      <c r="B26067" t="str">
        <f t="shared" si="407"/>
        <v>163---38</v>
      </c>
      <c r="C26067" t="s">
        <v>5913</v>
      </c>
      <c r="D26067" t="s">
        <v>1114</v>
      </c>
      <c r="E26067">
        <v>38</v>
      </c>
    </row>
    <row r="26068" spans="1:5" ht="13.5" customHeight="1">
      <c r="A26068">
        <v>163</v>
      </c>
      <c r="B26068" t="str">
        <f t="shared" si="407"/>
        <v>163---39</v>
      </c>
      <c r="C26068" t="s">
        <v>5929</v>
      </c>
      <c r="D26068" t="s">
        <v>813</v>
      </c>
      <c r="E26068">
        <v>39</v>
      </c>
    </row>
    <row r="26069" spans="1:5" ht="13.5" customHeight="1">
      <c r="A26069">
        <v>163</v>
      </c>
      <c r="B26069" t="str">
        <f t="shared" si="407"/>
        <v>163---40</v>
      </c>
      <c r="C26069" t="s">
        <v>5925</v>
      </c>
      <c r="D26069" t="s">
        <v>798</v>
      </c>
      <c r="E26069">
        <v>40</v>
      </c>
    </row>
    <row r="26070" spans="1:5" ht="13.5" customHeight="1">
      <c r="A26070">
        <v>163</v>
      </c>
      <c r="B26070" t="str">
        <f t="shared" si="407"/>
        <v>163---41</v>
      </c>
      <c r="C26070" t="s">
        <v>5930</v>
      </c>
      <c r="D26070" t="s">
        <v>821</v>
      </c>
      <c r="E26070">
        <v>41</v>
      </c>
    </row>
    <row r="26071" spans="1:5" ht="13.5" customHeight="1">
      <c r="A26071">
        <v>163</v>
      </c>
      <c r="B26071" t="str">
        <f t="shared" si="407"/>
        <v>163---42</v>
      </c>
      <c r="C26071" t="s">
        <v>5915</v>
      </c>
      <c r="D26071" t="s">
        <v>772</v>
      </c>
      <c r="E26071">
        <v>42</v>
      </c>
    </row>
    <row r="26072" spans="1:5" ht="13.5" customHeight="1">
      <c r="A26072">
        <v>163</v>
      </c>
      <c r="B26072" t="str">
        <f t="shared" si="407"/>
        <v>163---43</v>
      </c>
      <c r="C26072" t="s">
        <v>6011</v>
      </c>
      <c r="D26072" t="s">
        <v>1285</v>
      </c>
      <c r="E26072">
        <v>43</v>
      </c>
    </row>
    <row r="26073" spans="1:5" ht="13.5" customHeight="1">
      <c r="A26073">
        <v>163</v>
      </c>
      <c r="B26073" t="str">
        <f t="shared" si="407"/>
        <v>163---44</v>
      </c>
      <c r="C26073" t="s">
        <v>5917</v>
      </c>
      <c r="D26073" t="s">
        <v>789</v>
      </c>
      <c r="E26073">
        <v>44</v>
      </c>
    </row>
    <row r="26074" spans="1:5" ht="13.5" customHeight="1">
      <c r="A26074">
        <v>163</v>
      </c>
      <c r="B26074" t="str">
        <f t="shared" si="407"/>
        <v>163---45</v>
      </c>
      <c r="C26074" t="s">
        <v>5918</v>
      </c>
      <c r="D26074" t="s">
        <v>770</v>
      </c>
      <c r="E26074">
        <v>45</v>
      </c>
    </row>
    <row r="26075" spans="1:5" ht="13.5" customHeight="1">
      <c r="A26075">
        <v>163</v>
      </c>
      <c r="B26075" t="str">
        <f t="shared" si="407"/>
        <v>163---46</v>
      </c>
      <c r="C26075" t="s">
        <v>5933</v>
      </c>
      <c r="D26075" t="s">
        <v>855</v>
      </c>
      <c r="E26075">
        <v>46</v>
      </c>
    </row>
    <row r="26076" spans="1:5" ht="13.5" customHeight="1">
      <c r="A26076">
        <v>163</v>
      </c>
      <c r="B26076" t="str">
        <f t="shared" si="407"/>
        <v>163---47</v>
      </c>
      <c r="C26076" t="s">
        <v>5934</v>
      </c>
      <c r="D26076" t="s">
        <v>829</v>
      </c>
      <c r="E26076">
        <v>47</v>
      </c>
    </row>
    <row r="26077" spans="1:5" ht="13.5" customHeight="1">
      <c r="A26077">
        <v>163</v>
      </c>
      <c r="B26077" t="str">
        <f t="shared" si="407"/>
        <v>163---48</v>
      </c>
      <c r="C26077" t="s">
        <v>5951</v>
      </c>
      <c r="D26077" t="s">
        <v>879</v>
      </c>
      <c r="E26077">
        <v>48</v>
      </c>
    </row>
    <row r="26078" spans="1:5" ht="13.5" customHeight="1">
      <c r="A26078">
        <v>163</v>
      </c>
      <c r="B26078" t="str">
        <f t="shared" si="407"/>
        <v>163---49</v>
      </c>
      <c r="C26078" t="s">
        <v>5952</v>
      </c>
      <c r="D26078" t="s">
        <v>891</v>
      </c>
      <c r="E26078">
        <v>49</v>
      </c>
    </row>
    <row r="26079" spans="1:5" ht="13.5" customHeight="1">
      <c r="A26079">
        <v>163</v>
      </c>
      <c r="B26079" t="str">
        <f t="shared" si="407"/>
        <v>163---50</v>
      </c>
      <c r="C26079" t="s">
        <v>5937</v>
      </c>
      <c r="D26079" t="s">
        <v>849</v>
      </c>
      <c r="E26079">
        <v>50</v>
      </c>
    </row>
    <row r="26080" spans="1:5" ht="13.5" customHeight="1">
      <c r="A26080">
        <v>163</v>
      </c>
      <c r="B26080" t="str">
        <f t="shared" si="407"/>
        <v>163---51</v>
      </c>
      <c r="C26080" t="s">
        <v>5927</v>
      </c>
      <c r="D26080" t="s">
        <v>1115</v>
      </c>
      <c r="E26080">
        <v>51</v>
      </c>
    </row>
    <row r="26081" spans="1:5" ht="13.5" customHeight="1">
      <c r="A26081">
        <v>163</v>
      </c>
      <c r="B26081" t="str">
        <f t="shared" si="407"/>
        <v>163---52</v>
      </c>
      <c r="C26081" t="s">
        <v>5991</v>
      </c>
      <c r="D26081" t="s">
        <v>1092</v>
      </c>
      <c r="E26081">
        <v>52</v>
      </c>
    </row>
    <row r="26082" spans="1:5" ht="13.5" customHeight="1">
      <c r="A26082">
        <v>163</v>
      </c>
      <c r="B26082" t="str">
        <f t="shared" si="407"/>
        <v>163---53</v>
      </c>
      <c r="C26082" t="s">
        <v>5992</v>
      </c>
      <c r="D26082" t="s">
        <v>1101</v>
      </c>
      <c r="E26082">
        <v>53</v>
      </c>
    </row>
    <row r="26083" spans="1:5" ht="13.5" customHeight="1">
      <c r="A26083">
        <v>163</v>
      </c>
      <c r="B26083" t="str">
        <f t="shared" si="407"/>
        <v>163---54</v>
      </c>
      <c r="C26083" t="s">
        <v>5987</v>
      </c>
      <c r="D26083" t="s">
        <v>1249</v>
      </c>
      <c r="E26083">
        <v>54</v>
      </c>
    </row>
    <row r="26084" spans="1:5" ht="13.5" customHeight="1">
      <c r="A26084">
        <v>163</v>
      </c>
      <c r="B26084" t="str">
        <f t="shared" si="407"/>
        <v>163---55</v>
      </c>
      <c r="C26084" t="s">
        <v>6005</v>
      </c>
      <c r="D26084" t="s">
        <v>1237</v>
      </c>
      <c r="E26084">
        <v>55</v>
      </c>
    </row>
    <row r="26085" spans="1:5" ht="13.5" customHeight="1">
      <c r="A26085">
        <v>163</v>
      </c>
      <c r="B26085" t="str">
        <f t="shared" si="407"/>
        <v>163---56</v>
      </c>
      <c r="C26085" t="s">
        <v>5955</v>
      </c>
      <c r="D26085" t="s">
        <v>889</v>
      </c>
      <c r="E26085">
        <v>56</v>
      </c>
    </row>
    <row r="26086" spans="1:5" ht="13.5" customHeight="1">
      <c r="A26086">
        <v>163</v>
      </c>
      <c r="B26086" t="str">
        <f t="shared" si="407"/>
        <v>163---57</v>
      </c>
      <c r="C26086" t="s">
        <v>5942</v>
      </c>
      <c r="D26086" t="s">
        <v>1400</v>
      </c>
      <c r="E26086">
        <v>57</v>
      </c>
    </row>
    <row r="26087" spans="1:5" ht="13.5" customHeight="1">
      <c r="A26087">
        <v>163</v>
      </c>
      <c r="B26087" t="str">
        <f t="shared" si="407"/>
        <v>163---58</v>
      </c>
      <c r="C26087" t="s">
        <v>5993</v>
      </c>
      <c r="D26087" t="s">
        <v>1336</v>
      </c>
      <c r="E26087">
        <v>58</v>
      </c>
    </row>
    <row r="26088" spans="1:5" ht="13.5" customHeight="1">
      <c r="A26088">
        <v>163</v>
      </c>
      <c r="B26088" t="str">
        <f t="shared" si="407"/>
        <v>163---59</v>
      </c>
      <c r="C26088" t="s">
        <v>5959</v>
      </c>
      <c r="D26088" t="s">
        <v>6222</v>
      </c>
      <c r="E26088">
        <v>59</v>
      </c>
    </row>
    <row r="26089" spans="1:5" ht="13.5" customHeight="1">
      <c r="A26089">
        <v>205</v>
      </c>
      <c r="B26089" t="str">
        <f t="shared" si="407"/>
        <v>205---1</v>
      </c>
      <c r="C26089" t="s">
        <v>4216</v>
      </c>
      <c r="D26089" t="s">
        <v>874</v>
      </c>
      <c r="E26089">
        <v>1</v>
      </c>
    </row>
    <row r="26090" spans="1:5" ht="13.5" customHeight="1">
      <c r="A26090">
        <v>205</v>
      </c>
      <c r="B26090" t="str">
        <f t="shared" si="407"/>
        <v>205---2</v>
      </c>
      <c r="C26090" t="s">
        <v>4216</v>
      </c>
      <c r="D26090" t="s">
        <v>1024</v>
      </c>
      <c r="E26090">
        <v>2</v>
      </c>
    </row>
    <row r="26091" spans="1:5" ht="13.5" customHeight="1">
      <c r="A26091">
        <v>205</v>
      </c>
      <c r="B26091" t="str">
        <f t="shared" si="407"/>
        <v>205---3</v>
      </c>
      <c r="C26091" t="s">
        <v>5911</v>
      </c>
      <c r="D26091" t="s">
        <v>982</v>
      </c>
      <c r="E26091">
        <v>3</v>
      </c>
    </row>
    <row r="26092" spans="1:5" ht="13.5" customHeight="1">
      <c r="A26092">
        <v>205</v>
      </c>
      <c r="B26092" t="str">
        <f t="shared" si="407"/>
        <v>205---4</v>
      </c>
      <c r="C26092" t="s">
        <v>5911</v>
      </c>
      <c r="D26092" t="s">
        <v>1076</v>
      </c>
      <c r="E26092">
        <v>4</v>
      </c>
    </row>
    <row r="26093" spans="1:5" ht="13.5" customHeight="1">
      <c r="A26093">
        <v>205</v>
      </c>
      <c r="B26093" t="str">
        <f t="shared" si="407"/>
        <v>205---5</v>
      </c>
      <c r="C26093" t="s">
        <v>5911</v>
      </c>
      <c r="D26093" t="s">
        <v>1075</v>
      </c>
      <c r="E26093">
        <v>5</v>
      </c>
    </row>
    <row r="26094" spans="1:5" ht="13.5" customHeight="1">
      <c r="A26094">
        <v>205</v>
      </c>
      <c r="B26094" t="str">
        <f t="shared" si="407"/>
        <v>205---6</v>
      </c>
      <c r="C26094" t="s">
        <v>5911</v>
      </c>
      <c r="D26094" t="s">
        <v>1322</v>
      </c>
      <c r="E26094">
        <v>6</v>
      </c>
    </row>
    <row r="26095" spans="1:5" ht="13.5" customHeight="1">
      <c r="A26095">
        <v>205</v>
      </c>
      <c r="B26095" t="str">
        <f t="shared" si="407"/>
        <v>205---7</v>
      </c>
      <c r="C26095" t="s">
        <v>819</v>
      </c>
      <c r="D26095" t="s">
        <v>756</v>
      </c>
      <c r="E26095">
        <v>7</v>
      </c>
    </row>
    <row r="26096" spans="1:5" ht="13.5" customHeight="1">
      <c r="A26096">
        <v>206</v>
      </c>
      <c r="B26096" t="str">
        <f t="shared" si="407"/>
        <v>206---1</v>
      </c>
      <c r="C26096" t="s">
        <v>4234</v>
      </c>
      <c r="D26096" t="s">
        <v>854</v>
      </c>
      <c r="E26096">
        <v>1</v>
      </c>
    </row>
    <row r="26097" spans="1:5" ht="13.5" customHeight="1">
      <c r="A26097">
        <v>206</v>
      </c>
      <c r="B26097" t="str">
        <f t="shared" si="407"/>
        <v>206---2</v>
      </c>
      <c r="C26097" t="s">
        <v>4216</v>
      </c>
      <c r="D26097" t="s">
        <v>854</v>
      </c>
      <c r="E26097">
        <v>2</v>
      </c>
    </row>
    <row r="26098" spans="1:5" ht="13.5" customHeight="1">
      <c r="A26098">
        <v>206</v>
      </c>
      <c r="B26098" t="str">
        <f t="shared" si="407"/>
        <v>206---3</v>
      </c>
      <c r="C26098" t="s">
        <v>4216</v>
      </c>
      <c r="D26098" t="s">
        <v>1322</v>
      </c>
      <c r="E26098">
        <v>3</v>
      </c>
    </row>
    <row r="26099" spans="1:5" ht="13.5" customHeight="1">
      <c r="A26099">
        <v>206</v>
      </c>
      <c r="B26099" t="str">
        <f t="shared" si="407"/>
        <v>206---4</v>
      </c>
      <c r="C26099" t="s">
        <v>4216</v>
      </c>
      <c r="D26099" t="s">
        <v>874</v>
      </c>
      <c r="E26099">
        <v>4</v>
      </c>
    </row>
    <row r="26100" spans="1:5" ht="13.5" customHeight="1">
      <c r="A26100">
        <v>206</v>
      </c>
      <c r="B26100" t="str">
        <f t="shared" si="407"/>
        <v>206---5</v>
      </c>
      <c r="C26100" t="s">
        <v>4216</v>
      </c>
      <c r="D26100" t="s">
        <v>1024</v>
      </c>
      <c r="E26100">
        <v>5</v>
      </c>
    </row>
    <row r="26101" spans="1:5" ht="13.5" customHeight="1">
      <c r="A26101">
        <v>206</v>
      </c>
      <c r="B26101" t="str">
        <f t="shared" si="407"/>
        <v>206---6</v>
      </c>
      <c r="C26101" t="s">
        <v>4216</v>
      </c>
      <c r="D26101" t="s">
        <v>721</v>
      </c>
      <c r="E26101">
        <v>6</v>
      </c>
    </row>
    <row r="26102" spans="1:5" ht="13.5" customHeight="1">
      <c r="A26102">
        <v>206</v>
      </c>
      <c r="B26102" t="str">
        <f t="shared" si="407"/>
        <v>206---7</v>
      </c>
      <c r="C26102" t="s">
        <v>4216</v>
      </c>
      <c r="D26102" t="s">
        <v>973</v>
      </c>
      <c r="E26102">
        <v>7</v>
      </c>
    </row>
    <row r="26103" spans="1:5" ht="13.5" customHeight="1">
      <c r="A26103">
        <v>206</v>
      </c>
      <c r="B26103" t="str">
        <f t="shared" si="407"/>
        <v>206---8</v>
      </c>
      <c r="C26103" t="s">
        <v>4252</v>
      </c>
      <c r="D26103" t="s">
        <v>1033</v>
      </c>
      <c r="E26103">
        <v>8</v>
      </c>
    </row>
    <row r="26104" spans="1:5" ht="13.5" customHeight="1">
      <c r="A26104">
        <v>206</v>
      </c>
      <c r="B26104" t="str">
        <f t="shared" si="407"/>
        <v>206---9</v>
      </c>
      <c r="C26104" t="s">
        <v>4269</v>
      </c>
      <c r="D26104" t="s">
        <v>941</v>
      </c>
      <c r="E26104">
        <v>9</v>
      </c>
    </row>
    <row r="26105" spans="1:5" ht="13.5" customHeight="1">
      <c r="A26105">
        <v>206</v>
      </c>
      <c r="B26105" t="str">
        <f t="shared" si="407"/>
        <v>206---10</v>
      </c>
      <c r="C26105" t="s">
        <v>4271</v>
      </c>
      <c r="D26105" t="s">
        <v>792</v>
      </c>
      <c r="E26105">
        <v>10</v>
      </c>
    </row>
    <row r="26106" spans="1:5" ht="13.5" customHeight="1">
      <c r="A26106">
        <v>206</v>
      </c>
      <c r="B26106" t="str">
        <f t="shared" si="407"/>
        <v>206---11</v>
      </c>
      <c r="C26106" t="s">
        <v>4239</v>
      </c>
      <c r="D26106" t="s">
        <v>738</v>
      </c>
      <c r="E26106">
        <v>11</v>
      </c>
    </row>
    <row r="26107" spans="1:5" ht="13.5" customHeight="1">
      <c r="A26107">
        <v>206</v>
      </c>
      <c r="B26107" t="str">
        <f t="shared" si="407"/>
        <v>206---12</v>
      </c>
      <c r="C26107" t="s">
        <v>4228</v>
      </c>
      <c r="D26107" t="s">
        <v>1292</v>
      </c>
      <c r="E26107">
        <v>12</v>
      </c>
    </row>
    <row r="26108" spans="1:5" ht="13.5" customHeight="1">
      <c r="A26108">
        <v>206</v>
      </c>
      <c r="B26108" t="str">
        <f t="shared" si="407"/>
        <v>206---13</v>
      </c>
      <c r="C26108" t="s">
        <v>4268</v>
      </c>
      <c r="D26108" t="s">
        <v>845</v>
      </c>
      <c r="E26108">
        <v>13</v>
      </c>
    </row>
    <row r="26109" spans="1:5" ht="13.5" customHeight="1">
      <c r="A26109">
        <v>206</v>
      </c>
      <c r="B26109" t="str">
        <f t="shared" si="407"/>
        <v>206---14</v>
      </c>
      <c r="C26109" t="s">
        <v>4230</v>
      </c>
      <c r="D26109" t="s">
        <v>851</v>
      </c>
      <c r="E26109">
        <v>14</v>
      </c>
    </row>
    <row r="26110" spans="1:5" ht="13.5" customHeight="1">
      <c r="A26110">
        <v>206</v>
      </c>
      <c r="B26110" t="str">
        <f t="shared" si="407"/>
        <v>206---15</v>
      </c>
      <c r="C26110" t="s">
        <v>4244</v>
      </c>
      <c r="D26110" t="s">
        <v>6236</v>
      </c>
      <c r="E26110">
        <v>15</v>
      </c>
    </row>
    <row r="26111" spans="1:5" ht="13.5" customHeight="1">
      <c r="A26111">
        <v>206</v>
      </c>
      <c r="B26111" t="str">
        <f t="shared" si="407"/>
        <v>206---16</v>
      </c>
      <c r="C26111" t="s">
        <v>4231</v>
      </c>
      <c r="D26111" t="s">
        <v>879</v>
      </c>
      <c r="E26111">
        <v>16</v>
      </c>
    </row>
    <row r="26112" spans="1:5" ht="13.5" customHeight="1">
      <c r="A26112">
        <v>206</v>
      </c>
      <c r="B26112" t="str">
        <f t="shared" si="407"/>
        <v>206---17</v>
      </c>
      <c r="C26112" t="s">
        <v>4254</v>
      </c>
      <c r="D26112" t="s">
        <v>867</v>
      </c>
      <c r="E26112">
        <v>17</v>
      </c>
    </row>
    <row r="26113" spans="1:5" ht="13.5" customHeight="1">
      <c r="A26113">
        <v>206</v>
      </c>
      <c r="B26113" t="str">
        <f t="shared" si="407"/>
        <v>206---18</v>
      </c>
      <c r="C26113" t="s">
        <v>4233</v>
      </c>
      <c r="D26113" t="s">
        <v>847</v>
      </c>
      <c r="E26113">
        <v>18</v>
      </c>
    </row>
    <row r="26114" spans="1:5" ht="13.5" customHeight="1">
      <c r="A26114">
        <v>206</v>
      </c>
      <c r="B26114" t="str">
        <f t="shared" si="407"/>
        <v>206---19</v>
      </c>
      <c r="C26114" t="s">
        <v>729</v>
      </c>
      <c r="D26114" t="s">
        <v>867</v>
      </c>
      <c r="E26114">
        <v>19</v>
      </c>
    </row>
    <row r="26115" spans="1:5" ht="13.5" customHeight="1">
      <c r="A26115">
        <v>206</v>
      </c>
      <c r="B26115" t="str">
        <f t="shared" ref="B26115:B26178" si="408">A26115&amp;"---"&amp;E26115</f>
        <v>206---20</v>
      </c>
      <c r="C26115" t="s">
        <v>1017</v>
      </c>
      <c r="D26115" t="s">
        <v>796</v>
      </c>
      <c r="E26115">
        <v>20</v>
      </c>
    </row>
    <row r="26116" spans="1:5" ht="13.5" customHeight="1">
      <c r="A26116">
        <v>206</v>
      </c>
      <c r="B26116" t="str">
        <f t="shared" si="408"/>
        <v>206---21</v>
      </c>
      <c r="C26116" t="s">
        <v>731</v>
      </c>
      <c r="D26116" t="s">
        <v>800</v>
      </c>
      <c r="E26116">
        <v>21</v>
      </c>
    </row>
    <row r="26117" spans="1:5" ht="13.5" customHeight="1">
      <c r="A26117">
        <v>206</v>
      </c>
      <c r="B26117" t="str">
        <f t="shared" si="408"/>
        <v>206---22</v>
      </c>
      <c r="C26117" t="s">
        <v>735</v>
      </c>
      <c r="D26117" t="s">
        <v>744</v>
      </c>
      <c r="E26117">
        <v>22</v>
      </c>
    </row>
    <row r="26118" spans="1:5" ht="13.5" customHeight="1">
      <c r="A26118">
        <v>206</v>
      </c>
      <c r="B26118" t="str">
        <f t="shared" si="408"/>
        <v>206---23</v>
      </c>
      <c r="C26118" t="s">
        <v>743</v>
      </c>
      <c r="D26118" t="s">
        <v>754</v>
      </c>
      <c r="E26118">
        <v>23</v>
      </c>
    </row>
    <row r="26119" spans="1:5" ht="13.5" customHeight="1">
      <c r="A26119">
        <v>206</v>
      </c>
      <c r="B26119" t="str">
        <f t="shared" si="408"/>
        <v>206---24</v>
      </c>
      <c r="C26119" t="s">
        <v>987</v>
      </c>
      <c r="D26119" t="s">
        <v>1263</v>
      </c>
      <c r="E26119">
        <v>24</v>
      </c>
    </row>
    <row r="26120" spans="1:5" ht="13.5" customHeight="1">
      <c r="A26120">
        <v>206</v>
      </c>
      <c r="B26120" t="str">
        <f t="shared" si="408"/>
        <v>206---25</v>
      </c>
      <c r="C26120" t="s">
        <v>989</v>
      </c>
      <c r="D26120" t="s">
        <v>738</v>
      </c>
      <c r="E26120">
        <v>25</v>
      </c>
    </row>
    <row r="26121" spans="1:5" ht="13.5" customHeight="1">
      <c r="A26121">
        <v>206</v>
      </c>
      <c r="B26121" t="str">
        <f t="shared" si="408"/>
        <v>206---26</v>
      </c>
      <c r="C26121" t="s">
        <v>799</v>
      </c>
      <c r="D26121" t="s">
        <v>809</v>
      </c>
      <c r="E26121">
        <v>26</v>
      </c>
    </row>
    <row r="26122" spans="1:5" ht="13.5" customHeight="1">
      <c r="A26122">
        <v>206</v>
      </c>
      <c r="B26122" t="str">
        <f t="shared" si="408"/>
        <v>206---27</v>
      </c>
      <c r="C26122" t="s">
        <v>1094</v>
      </c>
      <c r="D26122" t="s">
        <v>790</v>
      </c>
      <c r="E26122">
        <v>27</v>
      </c>
    </row>
    <row r="26123" spans="1:5" ht="13.5" customHeight="1">
      <c r="A26123">
        <v>206</v>
      </c>
      <c r="B26123" t="str">
        <f t="shared" si="408"/>
        <v>206---28</v>
      </c>
      <c r="C26123" t="s">
        <v>819</v>
      </c>
      <c r="D26123" t="s">
        <v>756</v>
      </c>
      <c r="E26123">
        <v>28</v>
      </c>
    </row>
    <row r="26124" spans="1:5" ht="13.5" customHeight="1">
      <c r="A26124">
        <v>206</v>
      </c>
      <c r="B26124" t="str">
        <f t="shared" si="408"/>
        <v>206---29</v>
      </c>
      <c r="C26124" t="s">
        <v>1019</v>
      </c>
      <c r="D26124" t="s">
        <v>734</v>
      </c>
      <c r="E26124">
        <v>29</v>
      </c>
    </row>
    <row r="26125" spans="1:5" ht="13.5" customHeight="1">
      <c r="A26125">
        <v>206</v>
      </c>
      <c r="B26125" t="str">
        <f t="shared" si="408"/>
        <v>206---30</v>
      </c>
      <c r="C26125" t="s">
        <v>824</v>
      </c>
      <c r="D26125" t="s">
        <v>752</v>
      </c>
      <c r="E26125">
        <v>30</v>
      </c>
    </row>
    <row r="26126" spans="1:5" ht="13.5" customHeight="1">
      <c r="A26126">
        <v>206</v>
      </c>
      <c r="B26126" t="str">
        <f t="shared" si="408"/>
        <v>206---31</v>
      </c>
      <c r="C26126" t="s">
        <v>830</v>
      </c>
      <c r="D26126" t="s">
        <v>1240</v>
      </c>
      <c r="E26126">
        <v>31</v>
      </c>
    </row>
    <row r="26127" spans="1:5" ht="13.5" customHeight="1">
      <c r="A26127">
        <v>206</v>
      </c>
      <c r="B26127" t="str">
        <f t="shared" si="408"/>
        <v>206---32</v>
      </c>
      <c r="C26127" t="s">
        <v>832</v>
      </c>
      <c r="D26127" t="s">
        <v>949</v>
      </c>
      <c r="E26127">
        <v>32</v>
      </c>
    </row>
    <row r="26128" spans="1:5" ht="13.5" customHeight="1">
      <c r="A26128">
        <v>206</v>
      </c>
      <c r="B26128" t="str">
        <f t="shared" si="408"/>
        <v>206---33</v>
      </c>
      <c r="C26128" t="s">
        <v>868</v>
      </c>
      <c r="D26128" t="s">
        <v>758</v>
      </c>
      <c r="E26128">
        <v>33</v>
      </c>
    </row>
    <row r="26129" spans="1:5" ht="13.5" customHeight="1">
      <c r="A26129">
        <v>206</v>
      </c>
      <c r="B26129" t="str">
        <f t="shared" si="408"/>
        <v>206---34</v>
      </c>
      <c r="C26129" t="s">
        <v>803</v>
      </c>
      <c r="D26129" t="s">
        <v>941</v>
      </c>
      <c r="E26129">
        <v>34</v>
      </c>
    </row>
    <row r="26130" spans="1:5" ht="13.5" customHeight="1">
      <c r="A26130">
        <v>206</v>
      </c>
      <c r="B26130" t="str">
        <f t="shared" si="408"/>
        <v>206---35</v>
      </c>
      <c r="C26130" t="s">
        <v>1011</v>
      </c>
      <c r="D26130" t="s">
        <v>856</v>
      </c>
      <c r="E26130">
        <v>35</v>
      </c>
    </row>
    <row r="26131" spans="1:5" ht="13.5" customHeight="1">
      <c r="A26131">
        <v>206</v>
      </c>
      <c r="B26131" t="str">
        <f t="shared" si="408"/>
        <v>206---36</v>
      </c>
      <c r="C26131" t="s">
        <v>6001</v>
      </c>
      <c r="D26131" t="s">
        <v>956</v>
      </c>
      <c r="E26131">
        <v>36</v>
      </c>
    </row>
    <row r="26132" spans="1:5" ht="13.5" customHeight="1">
      <c r="A26132">
        <v>206</v>
      </c>
      <c r="B26132" t="str">
        <f t="shared" si="408"/>
        <v>206---37</v>
      </c>
      <c r="C26132" t="s">
        <v>5915</v>
      </c>
      <c r="D26132" t="s">
        <v>772</v>
      </c>
      <c r="E26132">
        <v>37</v>
      </c>
    </row>
    <row r="26133" spans="1:5" ht="13.5" customHeight="1">
      <c r="A26133">
        <v>206</v>
      </c>
      <c r="B26133" t="str">
        <f t="shared" si="408"/>
        <v>206---38</v>
      </c>
      <c r="C26133" t="s">
        <v>5926</v>
      </c>
      <c r="D26133" t="s">
        <v>843</v>
      </c>
      <c r="E26133">
        <v>38</v>
      </c>
    </row>
    <row r="26134" spans="1:5" ht="13.5" customHeight="1">
      <c r="A26134">
        <v>206</v>
      </c>
      <c r="B26134" t="str">
        <f t="shared" si="408"/>
        <v>206---39</v>
      </c>
      <c r="C26134" t="s">
        <v>5917</v>
      </c>
      <c r="D26134" t="s">
        <v>789</v>
      </c>
      <c r="E26134">
        <v>39</v>
      </c>
    </row>
    <row r="26135" spans="1:5" ht="13.5" customHeight="1">
      <c r="A26135">
        <v>206</v>
      </c>
      <c r="B26135" t="str">
        <f t="shared" si="408"/>
        <v>206---40</v>
      </c>
      <c r="C26135" t="s">
        <v>5918</v>
      </c>
      <c r="D26135" t="s">
        <v>770</v>
      </c>
      <c r="E26135">
        <v>40</v>
      </c>
    </row>
    <row r="26136" spans="1:5" ht="13.5" customHeight="1">
      <c r="A26136">
        <v>206</v>
      </c>
      <c r="B26136" t="str">
        <f t="shared" si="408"/>
        <v>206---41</v>
      </c>
      <c r="C26136" t="s">
        <v>5951</v>
      </c>
      <c r="D26136" t="s">
        <v>879</v>
      </c>
      <c r="E26136">
        <v>41</v>
      </c>
    </row>
    <row r="26137" spans="1:5" ht="13.5" customHeight="1">
      <c r="A26137">
        <v>206</v>
      </c>
      <c r="B26137" t="str">
        <f t="shared" si="408"/>
        <v>206---42</v>
      </c>
      <c r="C26137" t="s">
        <v>5936</v>
      </c>
      <c r="D26137" t="s">
        <v>845</v>
      </c>
      <c r="E26137">
        <v>42</v>
      </c>
    </row>
    <row r="26138" spans="1:5" ht="13.5" customHeight="1">
      <c r="A26138">
        <v>206</v>
      </c>
      <c r="B26138" t="str">
        <f t="shared" si="408"/>
        <v>206---43</v>
      </c>
      <c r="C26138" t="s">
        <v>5919</v>
      </c>
      <c r="D26138" t="s">
        <v>725</v>
      </c>
      <c r="E26138">
        <v>43</v>
      </c>
    </row>
    <row r="26139" spans="1:5" ht="13.5" customHeight="1">
      <c r="A26139">
        <v>206</v>
      </c>
      <c r="B26139" t="str">
        <f t="shared" si="408"/>
        <v>206---44</v>
      </c>
      <c r="C26139" t="s">
        <v>5938</v>
      </c>
      <c r="D26139" t="s">
        <v>851</v>
      </c>
      <c r="E26139">
        <v>44</v>
      </c>
    </row>
    <row r="26140" spans="1:5" ht="13.5" customHeight="1">
      <c r="A26140">
        <v>206</v>
      </c>
      <c r="B26140" t="str">
        <f t="shared" si="408"/>
        <v>206---45</v>
      </c>
      <c r="C26140" t="s">
        <v>5920</v>
      </c>
      <c r="D26140" t="s">
        <v>762</v>
      </c>
      <c r="E26140">
        <v>45</v>
      </c>
    </row>
    <row r="26141" spans="1:5" ht="13.5" customHeight="1">
      <c r="A26141">
        <v>206</v>
      </c>
      <c r="B26141" t="str">
        <f t="shared" si="408"/>
        <v>206---46</v>
      </c>
      <c r="C26141" t="s">
        <v>5923</v>
      </c>
      <c r="D26141" t="s">
        <v>766</v>
      </c>
      <c r="E26141">
        <v>46</v>
      </c>
    </row>
    <row r="26142" spans="1:5" ht="13.5" customHeight="1">
      <c r="A26142">
        <v>206</v>
      </c>
      <c r="B26142" t="str">
        <f t="shared" si="408"/>
        <v>206---47</v>
      </c>
      <c r="C26142" t="s">
        <v>6005</v>
      </c>
      <c r="D26142" t="s">
        <v>1237</v>
      </c>
      <c r="E26142">
        <v>47</v>
      </c>
    </row>
    <row r="26143" spans="1:5" ht="13.5" customHeight="1">
      <c r="A26143">
        <v>207</v>
      </c>
      <c r="B26143" t="str">
        <f t="shared" si="408"/>
        <v>207---1</v>
      </c>
      <c r="C26143" t="s">
        <v>4234</v>
      </c>
      <c r="D26143" t="s">
        <v>1179</v>
      </c>
      <c r="E26143">
        <v>1</v>
      </c>
    </row>
    <row r="26144" spans="1:5" ht="13.5" customHeight="1">
      <c r="A26144">
        <v>207</v>
      </c>
      <c r="B26144" t="str">
        <f t="shared" si="408"/>
        <v>207---2</v>
      </c>
      <c r="C26144" t="s">
        <v>4216</v>
      </c>
      <c r="D26144" t="s">
        <v>1179</v>
      </c>
      <c r="E26144">
        <v>2</v>
      </c>
    </row>
    <row r="26145" spans="1:5" ht="13.5" customHeight="1">
      <c r="A26145">
        <v>207</v>
      </c>
      <c r="B26145" t="str">
        <f t="shared" si="408"/>
        <v>207---3</v>
      </c>
      <c r="C26145" t="s">
        <v>4216</v>
      </c>
      <c r="D26145" t="s">
        <v>1322</v>
      </c>
      <c r="E26145">
        <v>3</v>
      </c>
    </row>
    <row r="26146" spans="1:5" ht="13.5" customHeight="1">
      <c r="A26146">
        <v>207</v>
      </c>
      <c r="B26146" t="str">
        <f t="shared" si="408"/>
        <v>207---4</v>
      </c>
      <c r="C26146" t="s">
        <v>4216</v>
      </c>
      <c r="D26146" t="s">
        <v>874</v>
      </c>
      <c r="E26146">
        <v>4</v>
      </c>
    </row>
    <row r="26147" spans="1:5" ht="13.5" customHeight="1">
      <c r="A26147">
        <v>207</v>
      </c>
      <c r="B26147" t="str">
        <f t="shared" si="408"/>
        <v>207---5</v>
      </c>
      <c r="C26147" t="s">
        <v>4216</v>
      </c>
      <c r="D26147" t="s">
        <v>1024</v>
      </c>
      <c r="E26147">
        <v>5</v>
      </c>
    </row>
    <row r="26148" spans="1:5" ht="13.5" customHeight="1">
      <c r="A26148">
        <v>207</v>
      </c>
      <c r="B26148" t="str">
        <f t="shared" si="408"/>
        <v>207---6</v>
      </c>
      <c r="C26148" t="s">
        <v>4216</v>
      </c>
      <c r="D26148" t="s">
        <v>721</v>
      </c>
      <c r="E26148">
        <v>6</v>
      </c>
    </row>
    <row r="26149" spans="1:5" ht="13.5" customHeight="1">
      <c r="A26149">
        <v>207</v>
      </c>
      <c r="B26149" t="str">
        <f t="shared" si="408"/>
        <v>207---7</v>
      </c>
      <c r="C26149" t="s">
        <v>4216</v>
      </c>
      <c r="D26149" t="s">
        <v>720</v>
      </c>
      <c r="E26149">
        <v>7</v>
      </c>
    </row>
    <row r="26150" spans="1:5" ht="13.5" customHeight="1">
      <c r="A26150">
        <v>207</v>
      </c>
      <c r="B26150" t="str">
        <f t="shared" si="408"/>
        <v>207---8</v>
      </c>
      <c r="C26150" t="s">
        <v>4252</v>
      </c>
      <c r="D26150" t="s">
        <v>783</v>
      </c>
      <c r="E26150">
        <v>8</v>
      </c>
    </row>
    <row r="26151" spans="1:5" ht="13.5" customHeight="1">
      <c r="A26151">
        <v>207</v>
      </c>
      <c r="B26151" t="str">
        <f t="shared" si="408"/>
        <v>207---9</v>
      </c>
      <c r="C26151" t="s">
        <v>4269</v>
      </c>
      <c r="D26151" t="s">
        <v>1260</v>
      </c>
      <c r="E26151">
        <v>9</v>
      </c>
    </row>
    <row r="26152" spans="1:5" ht="13.5" customHeight="1">
      <c r="A26152">
        <v>207</v>
      </c>
      <c r="B26152" t="str">
        <f t="shared" si="408"/>
        <v>207---10</v>
      </c>
      <c r="C26152" t="s">
        <v>4271</v>
      </c>
      <c r="D26152" t="s">
        <v>792</v>
      </c>
      <c r="E26152">
        <v>10</v>
      </c>
    </row>
    <row r="26153" spans="1:5" ht="13.5" customHeight="1">
      <c r="A26153">
        <v>207</v>
      </c>
      <c r="B26153" t="str">
        <f t="shared" si="408"/>
        <v>207---11</v>
      </c>
      <c r="C26153" t="s">
        <v>4239</v>
      </c>
      <c r="D26153" t="s">
        <v>738</v>
      </c>
      <c r="E26153">
        <v>11</v>
      </c>
    </row>
    <row r="26154" spans="1:5" ht="13.5" customHeight="1">
      <c r="A26154">
        <v>207</v>
      </c>
      <c r="B26154" t="str">
        <f t="shared" si="408"/>
        <v>207---12</v>
      </c>
      <c r="C26154" t="s">
        <v>4228</v>
      </c>
      <c r="D26154" t="s">
        <v>1240</v>
      </c>
      <c r="E26154">
        <v>12</v>
      </c>
    </row>
    <row r="26155" spans="1:5" ht="13.5" customHeight="1">
      <c r="A26155">
        <v>207</v>
      </c>
      <c r="B26155" t="str">
        <f t="shared" si="408"/>
        <v>207---13</v>
      </c>
      <c r="C26155" t="s">
        <v>4268</v>
      </c>
      <c r="D26155" t="s">
        <v>1229</v>
      </c>
      <c r="E26155">
        <v>13</v>
      </c>
    </row>
    <row r="26156" spans="1:5" ht="13.5" customHeight="1">
      <c r="A26156">
        <v>207</v>
      </c>
      <c r="B26156" t="str">
        <f t="shared" si="408"/>
        <v>207---14</v>
      </c>
      <c r="C26156" t="s">
        <v>4230</v>
      </c>
      <c r="D26156" t="s">
        <v>6235</v>
      </c>
      <c r="E26156">
        <v>14</v>
      </c>
    </row>
    <row r="26157" spans="1:5" ht="13.5" customHeight="1">
      <c r="A26157">
        <v>207</v>
      </c>
      <c r="B26157" t="str">
        <f t="shared" si="408"/>
        <v>207---15</v>
      </c>
      <c r="C26157" t="s">
        <v>4244</v>
      </c>
      <c r="D26157" t="s">
        <v>1114</v>
      </c>
      <c r="E26157">
        <v>15</v>
      </c>
    </row>
    <row r="26158" spans="1:5" ht="13.5" customHeight="1">
      <c r="A26158">
        <v>207</v>
      </c>
      <c r="B26158" t="str">
        <f t="shared" si="408"/>
        <v>207---16</v>
      </c>
      <c r="C26158" t="s">
        <v>4231</v>
      </c>
      <c r="D26158" t="s">
        <v>879</v>
      </c>
      <c r="E26158">
        <v>16</v>
      </c>
    </row>
    <row r="26159" spans="1:5" ht="13.5" customHeight="1">
      <c r="A26159">
        <v>207</v>
      </c>
      <c r="B26159" t="str">
        <f t="shared" si="408"/>
        <v>207---17</v>
      </c>
      <c r="C26159" t="s">
        <v>4254</v>
      </c>
      <c r="D26159" t="s">
        <v>851</v>
      </c>
      <c r="E26159">
        <v>17</v>
      </c>
    </row>
    <row r="26160" spans="1:5" ht="13.5" customHeight="1">
      <c r="A26160">
        <v>207</v>
      </c>
      <c r="B26160" t="str">
        <f t="shared" si="408"/>
        <v>207---18</v>
      </c>
      <c r="C26160" t="s">
        <v>4233</v>
      </c>
      <c r="D26160" t="s">
        <v>762</v>
      </c>
      <c r="E26160">
        <v>18</v>
      </c>
    </row>
    <row r="26161" spans="1:5" ht="13.5" customHeight="1">
      <c r="A26161">
        <v>207</v>
      </c>
      <c r="B26161" t="str">
        <f t="shared" si="408"/>
        <v>207---19</v>
      </c>
      <c r="C26161" t="s">
        <v>1017</v>
      </c>
      <c r="D26161" t="s">
        <v>796</v>
      </c>
      <c r="E26161">
        <v>19</v>
      </c>
    </row>
    <row r="26162" spans="1:5" ht="13.5" customHeight="1">
      <c r="A26162">
        <v>207</v>
      </c>
      <c r="B26162" t="str">
        <f t="shared" si="408"/>
        <v>207---20</v>
      </c>
      <c r="C26162" t="s">
        <v>731</v>
      </c>
      <c r="D26162" t="s">
        <v>800</v>
      </c>
      <c r="E26162">
        <v>20</v>
      </c>
    </row>
    <row r="26163" spans="1:5" ht="13.5" customHeight="1">
      <c r="A26163">
        <v>207</v>
      </c>
      <c r="B26163" t="str">
        <f t="shared" si="408"/>
        <v>207---21</v>
      </c>
      <c r="C26163" t="s">
        <v>735</v>
      </c>
      <c r="D26163" t="s">
        <v>744</v>
      </c>
      <c r="E26163">
        <v>21</v>
      </c>
    </row>
    <row r="26164" spans="1:5" ht="13.5" customHeight="1">
      <c r="A26164">
        <v>207</v>
      </c>
      <c r="B26164" t="str">
        <f t="shared" si="408"/>
        <v>207---22</v>
      </c>
      <c r="C26164" t="s">
        <v>739</v>
      </c>
      <c r="D26164" t="s">
        <v>736</v>
      </c>
      <c r="E26164">
        <v>22</v>
      </c>
    </row>
    <row r="26165" spans="1:5" ht="13.5" customHeight="1">
      <c r="A26165">
        <v>207</v>
      </c>
      <c r="B26165" t="str">
        <f t="shared" si="408"/>
        <v>207---23</v>
      </c>
      <c r="C26165" t="s">
        <v>888</v>
      </c>
      <c r="D26165" t="s">
        <v>1073</v>
      </c>
      <c r="E26165">
        <v>23</v>
      </c>
    </row>
    <row r="26166" spans="1:5" ht="13.5" customHeight="1">
      <c r="A26166">
        <v>207</v>
      </c>
      <c r="B26166" t="str">
        <f t="shared" si="408"/>
        <v>207---24</v>
      </c>
      <c r="C26166" t="s">
        <v>858</v>
      </c>
      <c r="D26166" t="s">
        <v>740</v>
      </c>
      <c r="E26166">
        <v>24</v>
      </c>
    </row>
    <row r="26167" spans="1:5" ht="13.5" customHeight="1">
      <c r="A26167">
        <v>207</v>
      </c>
      <c r="B26167" t="str">
        <f t="shared" si="408"/>
        <v>207---25</v>
      </c>
      <c r="C26167" t="s">
        <v>743</v>
      </c>
      <c r="D26167" t="s">
        <v>754</v>
      </c>
      <c r="E26167">
        <v>25</v>
      </c>
    </row>
    <row r="26168" spans="1:5" ht="13.5" customHeight="1">
      <c r="A26168">
        <v>207</v>
      </c>
      <c r="B26168" t="str">
        <f t="shared" si="408"/>
        <v>207---26</v>
      </c>
      <c r="C26168" t="s">
        <v>987</v>
      </c>
      <c r="D26168" t="s">
        <v>1263</v>
      </c>
      <c r="E26168">
        <v>26</v>
      </c>
    </row>
    <row r="26169" spans="1:5" ht="13.5" customHeight="1">
      <c r="A26169">
        <v>207</v>
      </c>
      <c r="B26169" t="str">
        <f t="shared" si="408"/>
        <v>207---27</v>
      </c>
      <c r="C26169" t="s">
        <v>989</v>
      </c>
      <c r="D26169" t="s">
        <v>738</v>
      </c>
      <c r="E26169">
        <v>27</v>
      </c>
    </row>
    <row r="26170" spans="1:5" ht="13.5" customHeight="1">
      <c r="A26170">
        <v>207</v>
      </c>
      <c r="B26170" t="str">
        <f t="shared" si="408"/>
        <v>207---28</v>
      </c>
      <c r="C26170" t="s">
        <v>1094</v>
      </c>
      <c r="D26170" t="s">
        <v>790</v>
      </c>
      <c r="E26170">
        <v>28</v>
      </c>
    </row>
    <row r="26171" spans="1:5" ht="13.5" customHeight="1">
      <c r="A26171">
        <v>207</v>
      </c>
      <c r="B26171" t="str">
        <f t="shared" si="408"/>
        <v>207---29</v>
      </c>
      <c r="C26171" t="s">
        <v>819</v>
      </c>
      <c r="D26171" t="s">
        <v>756</v>
      </c>
      <c r="E26171">
        <v>29</v>
      </c>
    </row>
    <row r="26172" spans="1:5" ht="13.5" customHeight="1">
      <c r="A26172">
        <v>207</v>
      </c>
      <c r="B26172" t="str">
        <f t="shared" si="408"/>
        <v>207---30</v>
      </c>
      <c r="C26172" t="s">
        <v>1019</v>
      </c>
      <c r="D26172" t="s">
        <v>734</v>
      </c>
      <c r="E26172">
        <v>30</v>
      </c>
    </row>
    <row r="26173" spans="1:5" ht="13.5" customHeight="1">
      <c r="A26173">
        <v>207</v>
      </c>
      <c r="B26173" t="str">
        <f t="shared" si="408"/>
        <v>207---31</v>
      </c>
      <c r="C26173" t="s">
        <v>824</v>
      </c>
      <c r="D26173" t="s">
        <v>752</v>
      </c>
      <c r="E26173">
        <v>31</v>
      </c>
    </row>
    <row r="26174" spans="1:5" ht="13.5" customHeight="1">
      <c r="A26174">
        <v>207</v>
      </c>
      <c r="B26174" t="str">
        <f t="shared" si="408"/>
        <v>207---32</v>
      </c>
      <c r="C26174" t="s">
        <v>830</v>
      </c>
      <c r="D26174" t="s">
        <v>1240</v>
      </c>
      <c r="E26174">
        <v>32</v>
      </c>
    </row>
    <row r="26175" spans="1:5" ht="13.5" customHeight="1">
      <c r="A26175">
        <v>207</v>
      </c>
      <c r="B26175" t="str">
        <f t="shared" si="408"/>
        <v>207---33</v>
      </c>
      <c r="C26175" t="s">
        <v>991</v>
      </c>
      <c r="D26175" t="s">
        <v>966</v>
      </c>
      <c r="E26175">
        <v>33</v>
      </c>
    </row>
    <row r="26176" spans="1:5" ht="13.5" customHeight="1">
      <c r="A26176">
        <v>207</v>
      </c>
      <c r="B26176" t="str">
        <f t="shared" si="408"/>
        <v>207---34</v>
      </c>
      <c r="C26176" t="s">
        <v>868</v>
      </c>
      <c r="D26176" t="s">
        <v>758</v>
      </c>
      <c r="E26176">
        <v>34</v>
      </c>
    </row>
    <row r="26177" spans="1:5" ht="13.5" customHeight="1">
      <c r="A26177">
        <v>207</v>
      </c>
      <c r="B26177" t="str">
        <f t="shared" si="408"/>
        <v>207---35</v>
      </c>
      <c r="C26177" t="s">
        <v>969</v>
      </c>
      <c r="D26177" t="s">
        <v>802</v>
      </c>
      <c r="E26177">
        <v>35</v>
      </c>
    </row>
    <row r="26178" spans="1:5" ht="13.5" customHeight="1">
      <c r="A26178">
        <v>207</v>
      </c>
      <c r="B26178" t="str">
        <f t="shared" si="408"/>
        <v>207---36</v>
      </c>
      <c r="C26178" t="s">
        <v>5913</v>
      </c>
      <c r="D26178" t="s">
        <v>1114</v>
      </c>
      <c r="E26178">
        <v>36</v>
      </c>
    </row>
    <row r="26179" spans="1:5" ht="13.5" customHeight="1">
      <c r="A26179">
        <v>207</v>
      </c>
      <c r="B26179" t="str">
        <f t="shared" ref="B26179:B26242" si="409">A26179&amp;"---"&amp;E26179</f>
        <v>207---37</v>
      </c>
      <c r="C26179" t="s">
        <v>5925</v>
      </c>
      <c r="D26179" t="s">
        <v>798</v>
      </c>
      <c r="E26179">
        <v>37</v>
      </c>
    </row>
    <row r="26180" spans="1:5" ht="13.5" customHeight="1">
      <c r="A26180">
        <v>207</v>
      </c>
      <c r="B26180" t="str">
        <f t="shared" si="409"/>
        <v>207---38</v>
      </c>
      <c r="C26180" t="s">
        <v>5914</v>
      </c>
      <c r="D26180" t="s">
        <v>785</v>
      </c>
      <c r="E26180">
        <v>38</v>
      </c>
    </row>
    <row r="26181" spans="1:5" ht="13.5" customHeight="1">
      <c r="A26181">
        <v>207</v>
      </c>
      <c r="B26181" t="str">
        <f t="shared" si="409"/>
        <v>207---39</v>
      </c>
      <c r="C26181" t="s">
        <v>5915</v>
      </c>
      <c r="D26181" t="s">
        <v>772</v>
      </c>
      <c r="E26181">
        <v>39</v>
      </c>
    </row>
    <row r="26182" spans="1:5" ht="13.5" customHeight="1">
      <c r="A26182">
        <v>207</v>
      </c>
      <c r="B26182" t="str">
        <f t="shared" si="409"/>
        <v>207---40</v>
      </c>
      <c r="C26182" t="s">
        <v>5926</v>
      </c>
      <c r="D26182" t="s">
        <v>843</v>
      </c>
      <c r="E26182">
        <v>40</v>
      </c>
    </row>
    <row r="26183" spans="1:5" ht="13.5" customHeight="1">
      <c r="A26183">
        <v>207</v>
      </c>
      <c r="B26183" t="str">
        <f t="shared" si="409"/>
        <v>207---41</v>
      </c>
      <c r="C26183" t="s">
        <v>5917</v>
      </c>
      <c r="D26183" t="s">
        <v>789</v>
      </c>
      <c r="E26183">
        <v>41</v>
      </c>
    </row>
    <row r="26184" spans="1:5" ht="13.5" customHeight="1">
      <c r="A26184">
        <v>207</v>
      </c>
      <c r="B26184" t="str">
        <f t="shared" si="409"/>
        <v>207---42</v>
      </c>
      <c r="C26184" t="s">
        <v>5918</v>
      </c>
      <c r="D26184" t="s">
        <v>770</v>
      </c>
      <c r="E26184">
        <v>42</v>
      </c>
    </row>
    <row r="26185" spans="1:5" ht="13.5" customHeight="1">
      <c r="A26185">
        <v>207</v>
      </c>
      <c r="B26185" t="str">
        <f t="shared" si="409"/>
        <v>207---43</v>
      </c>
      <c r="C26185" t="s">
        <v>6002</v>
      </c>
      <c r="D26185" t="s">
        <v>1113</v>
      </c>
      <c r="E26185">
        <v>43</v>
      </c>
    </row>
    <row r="26186" spans="1:5" ht="13.5" customHeight="1">
      <c r="A26186">
        <v>207</v>
      </c>
      <c r="B26186" t="str">
        <f t="shared" si="409"/>
        <v>207---44</v>
      </c>
      <c r="C26186" t="s">
        <v>5951</v>
      </c>
      <c r="D26186" t="s">
        <v>879</v>
      </c>
      <c r="E26186">
        <v>44</v>
      </c>
    </row>
    <row r="26187" spans="1:5" ht="13.5" customHeight="1">
      <c r="A26187">
        <v>207</v>
      </c>
      <c r="B26187" t="str">
        <f t="shared" si="409"/>
        <v>207---45</v>
      </c>
      <c r="C26187" t="s">
        <v>5952</v>
      </c>
      <c r="D26187" t="s">
        <v>891</v>
      </c>
      <c r="E26187">
        <v>45</v>
      </c>
    </row>
    <row r="26188" spans="1:5" ht="13.5" customHeight="1">
      <c r="A26188">
        <v>207</v>
      </c>
      <c r="B26188" t="str">
        <f t="shared" si="409"/>
        <v>207---46</v>
      </c>
      <c r="C26188" t="s">
        <v>5919</v>
      </c>
      <c r="D26188" t="s">
        <v>725</v>
      </c>
      <c r="E26188">
        <v>46</v>
      </c>
    </row>
    <row r="26189" spans="1:5" ht="13.5" customHeight="1">
      <c r="A26189">
        <v>207</v>
      </c>
      <c r="B26189" t="str">
        <f t="shared" si="409"/>
        <v>207---47</v>
      </c>
      <c r="C26189" t="s">
        <v>5938</v>
      </c>
      <c r="D26189" t="s">
        <v>851</v>
      </c>
      <c r="E26189">
        <v>47</v>
      </c>
    </row>
    <row r="26190" spans="1:5" ht="13.5" customHeight="1">
      <c r="A26190">
        <v>207</v>
      </c>
      <c r="B26190" t="str">
        <f t="shared" si="409"/>
        <v>207---48</v>
      </c>
      <c r="C26190" t="s">
        <v>5920</v>
      </c>
      <c r="D26190" t="s">
        <v>762</v>
      </c>
      <c r="E26190">
        <v>48</v>
      </c>
    </row>
    <row r="26191" spans="1:5" ht="13.5" customHeight="1">
      <c r="A26191">
        <v>207</v>
      </c>
      <c r="B26191" t="str">
        <f t="shared" si="409"/>
        <v>207---49</v>
      </c>
      <c r="C26191" t="s">
        <v>5923</v>
      </c>
      <c r="D26191" t="s">
        <v>766</v>
      </c>
      <c r="E26191">
        <v>49</v>
      </c>
    </row>
    <row r="26192" spans="1:5" ht="13.5" customHeight="1">
      <c r="A26192">
        <v>207</v>
      </c>
      <c r="B26192" t="str">
        <f t="shared" si="409"/>
        <v>207---50</v>
      </c>
      <c r="C26192" t="s">
        <v>6005</v>
      </c>
      <c r="D26192" t="s">
        <v>1237</v>
      </c>
      <c r="E26192">
        <v>50</v>
      </c>
    </row>
    <row r="26193" spans="1:5" ht="13.5" customHeight="1">
      <c r="A26193">
        <v>207</v>
      </c>
      <c r="B26193" t="str">
        <f t="shared" si="409"/>
        <v>207---51</v>
      </c>
      <c r="C26193" t="s">
        <v>5993</v>
      </c>
      <c r="D26193" t="s">
        <v>1336</v>
      </c>
      <c r="E26193">
        <v>51</v>
      </c>
    </row>
    <row r="26194" spans="1:5" ht="13.5" customHeight="1">
      <c r="A26194">
        <v>207</v>
      </c>
      <c r="B26194" t="str">
        <f t="shared" si="409"/>
        <v>207---52</v>
      </c>
      <c r="C26194" t="s">
        <v>5959</v>
      </c>
      <c r="D26194" t="s">
        <v>6222</v>
      </c>
      <c r="E26194">
        <v>52</v>
      </c>
    </row>
    <row r="26195" spans="1:5" ht="13.5" customHeight="1">
      <c r="A26195">
        <v>312</v>
      </c>
      <c r="B26195" t="str">
        <f t="shared" si="409"/>
        <v>312---1</v>
      </c>
      <c r="C26195" t="s">
        <v>4216</v>
      </c>
      <c r="D26195" t="s">
        <v>1029</v>
      </c>
      <c r="E26195">
        <v>1</v>
      </c>
    </row>
    <row r="26196" spans="1:5" ht="13.5" customHeight="1">
      <c r="A26196">
        <v>312</v>
      </c>
      <c r="B26196" t="str">
        <f t="shared" si="409"/>
        <v>312---2</v>
      </c>
      <c r="C26196" t="s">
        <v>4216</v>
      </c>
      <c r="D26196" t="s">
        <v>971</v>
      </c>
      <c r="E26196">
        <v>2</v>
      </c>
    </row>
    <row r="26197" spans="1:5" ht="13.5" customHeight="1">
      <c r="A26197">
        <v>312</v>
      </c>
      <c r="B26197" t="str">
        <f t="shared" si="409"/>
        <v>312---3</v>
      </c>
      <c r="C26197" t="s">
        <v>4263</v>
      </c>
      <c r="D26197" t="s">
        <v>1123</v>
      </c>
      <c r="E26197">
        <v>3</v>
      </c>
    </row>
    <row r="26198" spans="1:5" ht="13.5" customHeight="1">
      <c r="A26198">
        <v>312</v>
      </c>
      <c r="B26198" t="str">
        <f t="shared" si="409"/>
        <v>312---4</v>
      </c>
      <c r="C26198" t="s">
        <v>4238</v>
      </c>
      <c r="D26198" t="s">
        <v>865</v>
      </c>
      <c r="E26198">
        <v>4</v>
      </c>
    </row>
    <row r="26199" spans="1:5" ht="13.5" customHeight="1">
      <c r="A26199">
        <v>312</v>
      </c>
      <c r="B26199" t="str">
        <f t="shared" si="409"/>
        <v>312---5</v>
      </c>
      <c r="C26199" t="s">
        <v>4220</v>
      </c>
      <c r="D26199" t="s">
        <v>802</v>
      </c>
      <c r="E26199">
        <v>5</v>
      </c>
    </row>
    <row r="26200" spans="1:5" ht="13.5" customHeight="1">
      <c r="A26200">
        <v>312</v>
      </c>
      <c r="B26200" t="str">
        <f t="shared" si="409"/>
        <v>312---6</v>
      </c>
      <c r="C26200" t="s">
        <v>4228</v>
      </c>
      <c r="D26200" t="s">
        <v>1179</v>
      </c>
      <c r="E26200">
        <v>6</v>
      </c>
    </row>
    <row r="26201" spans="1:5" ht="13.5" customHeight="1">
      <c r="A26201">
        <v>312</v>
      </c>
      <c r="B26201" t="str">
        <f t="shared" si="409"/>
        <v>312---7</v>
      </c>
      <c r="C26201" t="s">
        <v>4223</v>
      </c>
      <c r="D26201" t="s">
        <v>1030</v>
      </c>
      <c r="E26201">
        <v>7</v>
      </c>
    </row>
    <row r="26202" spans="1:5" ht="13.5" customHeight="1">
      <c r="A26202">
        <v>312</v>
      </c>
      <c r="B26202" t="str">
        <f t="shared" si="409"/>
        <v>312---8</v>
      </c>
      <c r="C26202" t="s">
        <v>4276</v>
      </c>
      <c r="D26202" t="s">
        <v>1081</v>
      </c>
      <c r="E26202">
        <v>8</v>
      </c>
    </row>
    <row r="26203" spans="1:5" ht="13.5" customHeight="1">
      <c r="A26203">
        <v>312</v>
      </c>
      <c r="B26203" t="str">
        <f t="shared" si="409"/>
        <v>312---9</v>
      </c>
      <c r="C26203" t="s">
        <v>4259</v>
      </c>
      <c r="D26203" t="s">
        <v>1082</v>
      </c>
      <c r="E26203">
        <v>9</v>
      </c>
    </row>
    <row r="26204" spans="1:5" ht="13.5" customHeight="1">
      <c r="A26204">
        <v>312</v>
      </c>
      <c r="B26204" t="str">
        <f t="shared" si="409"/>
        <v>312---10</v>
      </c>
      <c r="C26204" t="s">
        <v>4254</v>
      </c>
      <c r="D26204" t="s">
        <v>1039</v>
      </c>
      <c r="E26204">
        <v>10</v>
      </c>
    </row>
    <row r="26205" spans="1:5" ht="13.5" customHeight="1">
      <c r="A26205">
        <v>312</v>
      </c>
      <c r="B26205" t="str">
        <f t="shared" si="409"/>
        <v>312---11</v>
      </c>
      <c r="C26205" t="s">
        <v>4235</v>
      </c>
      <c r="D26205" t="s">
        <v>1037</v>
      </c>
      <c r="E26205">
        <v>11</v>
      </c>
    </row>
    <row r="26206" spans="1:5" ht="13.5" customHeight="1">
      <c r="A26206">
        <v>312</v>
      </c>
      <c r="B26206" t="str">
        <f t="shared" si="409"/>
        <v>312---12</v>
      </c>
      <c r="C26206" t="s">
        <v>4236</v>
      </c>
      <c r="D26206" t="s">
        <v>1080</v>
      </c>
      <c r="E26206">
        <v>12</v>
      </c>
    </row>
    <row r="26207" spans="1:5" ht="13.5" customHeight="1">
      <c r="A26207">
        <v>312</v>
      </c>
      <c r="B26207" t="str">
        <f t="shared" si="409"/>
        <v>312---13</v>
      </c>
      <c r="C26207" t="s">
        <v>5911</v>
      </c>
      <c r="D26207" t="s">
        <v>847</v>
      </c>
      <c r="E26207">
        <v>13</v>
      </c>
    </row>
    <row r="26208" spans="1:5" ht="13.5" customHeight="1">
      <c r="A26208">
        <v>312</v>
      </c>
      <c r="B26208" t="str">
        <f t="shared" si="409"/>
        <v>312---14</v>
      </c>
      <c r="C26208" t="s">
        <v>5911</v>
      </c>
      <c r="D26208" t="s">
        <v>1177</v>
      </c>
      <c r="E26208">
        <v>14</v>
      </c>
    </row>
    <row r="26209" spans="1:5" ht="13.5" customHeight="1">
      <c r="A26209">
        <v>312</v>
      </c>
      <c r="B26209" t="str">
        <f t="shared" si="409"/>
        <v>312---15</v>
      </c>
      <c r="C26209" t="s">
        <v>5911</v>
      </c>
      <c r="D26209" t="s">
        <v>1000</v>
      </c>
      <c r="E26209">
        <v>15</v>
      </c>
    </row>
    <row r="26210" spans="1:5" ht="13.5" customHeight="1">
      <c r="A26210">
        <v>312</v>
      </c>
      <c r="B26210" t="str">
        <f t="shared" si="409"/>
        <v>312---16</v>
      </c>
      <c r="C26210" t="s">
        <v>5911</v>
      </c>
      <c r="D26210" t="s">
        <v>1036</v>
      </c>
      <c r="E26210">
        <v>16</v>
      </c>
    </row>
    <row r="26211" spans="1:5" ht="13.5" customHeight="1">
      <c r="A26211">
        <v>312</v>
      </c>
      <c r="B26211" t="str">
        <f t="shared" si="409"/>
        <v>312---17</v>
      </c>
      <c r="C26211" t="s">
        <v>5911</v>
      </c>
      <c r="D26211" t="s">
        <v>1042</v>
      </c>
      <c r="E26211">
        <v>17</v>
      </c>
    </row>
    <row r="26212" spans="1:5" ht="13.5" customHeight="1">
      <c r="A26212">
        <v>312</v>
      </c>
      <c r="B26212" t="str">
        <f t="shared" si="409"/>
        <v>312---18</v>
      </c>
      <c r="C26212" t="s">
        <v>797</v>
      </c>
      <c r="D26212" t="s">
        <v>1081</v>
      </c>
      <c r="E26212">
        <v>18</v>
      </c>
    </row>
    <row r="26213" spans="1:5" ht="13.5" customHeight="1">
      <c r="A26213">
        <v>312</v>
      </c>
      <c r="B26213" t="str">
        <f t="shared" si="409"/>
        <v>312---19</v>
      </c>
      <c r="C26213" t="s">
        <v>737</v>
      </c>
      <c r="D26213" t="s">
        <v>996</v>
      </c>
      <c r="E26213">
        <v>19</v>
      </c>
    </row>
    <row r="26214" spans="1:5" ht="13.5" customHeight="1">
      <c r="A26214">
        <v>312</v>
      </c>
      <c r="B26214" t="str">
        <f t="shared" si="409"/>
        <v>312---20</v>
      </c>
      <c r="C26214" t="s">
        <v>743</v>
      </c>
      <c r="D26214" t="s">
        <v>754</v>
      </c>
      <c r="E26214">
        <v>20</v>
      </c>
    </row>
    <row r="26215" spans="1:5" ht="13.5" customHeight="1">
      <c r="A26215">
        <v>312</v>
      </c>
      <c r="B26215" t="str">
        <f t="shared" si="409"/>
        <v>312---21</v>
      </c>
      <c r="C26215" t="s">
        <v>987</v>
      </c>
      <c r="D26215" t="s">
        <v>1263</v>
      </c>
      <c r="E26215">
        <v>21</v>
      </c>
    </row>
    <row r="26216" spans="1:5" ht="13.5" customHeight="1">
      <c r="A26216">
        <v>312</v>
      </c>
      <c r="B26216" t="str">
        <f t="shared" si="409"/>
        <v>312---22</v>
      </c>
      <c r="C26216" t="s">
        <v>989</v>
      </c>
      <c r="D26216" t="s">
        <v>738</v>
      </c>
      <c r="E26216">
        <v>22</v>
      </c>
    </row>
    <row r="26217" spans="1:5" ht="13.5" customHeight="1">
      <c r="A26217">
        <v>312</v>
      </c>
      <c r="B26217" t="str">
        <f t="shared" si="409"/>
        <v>312---23</v>
      </c>
      <c r="C26217" t="s">
        <v>819</v>
      </c>
      <c r="D26217" t="s">
        <v>756</v>
      </c>
      <c r="E26217">
        <v>23</v>
      </c>
    </row>
    <row r="26218" spans="1:5" ht="13.5" customHeight="1">
      <c r="A26218">
        <v>312</v>
      </c>
      <c r="B26218" t="str">
        <f t="shared" si="409"/>
        <v>312---24</v>
      </c>
      <c r="C26218" t="s">
        <v>749</v>
      </c>
      <c r="D26218" t="s">
        <v>1082</v>
      </c>
      <c r="E26218">
        <v>24</v>
      </c>
    </row>
    <row r="26219" spans="1:5" ht="13.5" customHeight="1">
      <c r="A26219">
        <v>312</v>
      </c>
      <c r="B26219" t="str">
        <f t="shared" si="409"/>
        <v>312---25</v>
      </c>
      <c r="C26219" t="s">
        <v>824</v>
      </c>
      <c r="D26219" t="s">
        <v>752</v>
      </c>
      <c r="E26219">
        <v>25</v>
      </c>
    </row>
    <row r="26220" spans="1:5" ht="13.5" customHeight="1">
      <c r="A26220">
        <v>312</v>
      </c>
      <c r="B26220" t="str">
        <f t="shared" si="409"/>
        <v>312---26</v>
      </c>
      <c r="C26220" t="s">
        <v>761</v>
      </c>
      <c r="D26220" t="s">
        <v>1080</v>
      </c>
      <c r="E26220">
        <v>26</v>
      </c>
    </row>
    <row r="26221" spans="1:5" ht="13.5" customHeight="1">
      <c r="A26221">
        <v>312</v>
      </c>
      <c r="B26221" t="str">
        <f t="shared" si="409"/>
        <v>312---27</v>
      </c>
      <c r="C26221" t="s">
        <v>763</v>
      </c>
      <c r="D26221" t="s">
        <v>1086</v>
      </c>
      <c r="E26221">
        <v>27</v>
      </c>
    </row>
    <row r="26222" spans="1:5" ht="13.5" customHeight="1">
      <c r="A26222">
        <v>312</v>
      </c>
      <c r="B26222" t="str">
        <f t="shared" si="409"/>
        <v>312---28</v>
      </c>
      <c r="C26222" t="s">
        <v>868</v>
      </c>
      <c r="D26222" t="s">
        <v>758</v>
      </c>
      <c r="E26222">
        <v>28</v>
      </c>
    </row>
    <row r="26223" spans="1:5" ht="13.5" customHeight="1">
      <c r="A26223">
        <v>312</v>
      </c>
      <c r="B26223" t="str">
        <f t="shared" si="409"/>
        <v>312---29</v>
      </c>
      <c r="C26223" t="s">
        <v>969</v>
      </c>
      <c r="D26223" t="s">
        <v>802</v>
      </c>
      <c r="E26223">
        <v>29</v>
      </c>
    </row>
    <row r="26224" spans="1:5" ht="13.5" customHeight="1">
      <c r="A26224">
        <v>312</v>
      </c>
      <c r="B26224" t="str">
        <f t="shared" si="409"/>
        <v>312---30</v>
      </c>
      <c r="C26224" t="s">
        <v>918</v>
      </c>
      <c r="D26224" t="s">
        <v>865</v>
      </c>
      <c r="E26224">
        <v>30</v>
      </c>
    </row>
    <row r="26225" spans="1:5" ht="13.5" customHeight="1">
      <c r="A26225">
        <v>312</v>
      </c>
      <c r="B26225" t="str">
        <f t="shared" si="409"/>
        <v>312---31</v>
      </c>
      <c r="C26225" t="s">
        <v>5925</v>
      </c>
      <c r="D26225" t="s">
        <v>798</v>
      </c>
      <c r="E26225">
        <v>31</v>
      </c>
    </row>
    <row r="26226" spans="1:5" ht="13.5" customHeight="1">
      <c r="A26226">
        <v>312</v>
      </c>
      <c r="B26226" t="str">
        <f t="shared" si="409"/>
        <v>312---32</v>
      </c>
      <c r="C26226" t="s">
        <v>5915</v>
      </c>
      <c r="D26226" t="s">
        <v>772</v>
      </c>
      <c r="E26226">
        <v>32</v>
      </c>
    </row>
    <row r="26227" spans="1:5" ht="13.5" customHeight="1">
      <c r="A26227">
        <v>312</v>
      </c>
      <c r="B26227" t="str">
        <f t="shared" si="409"/>
        <v>312---33</v>
      </c>
      <c r="C26227" t="s">
        <v>5917</v>
      </c>
      <c r="D26227" t="s">
        <v>789</v>
      </c>
      <c r="E26227">
        <v>33</v>
      </c>
    </row>
    <row r="26228" spans="1:5" ht="13.5" customHeight="1">
      <c r="A26228">
        <v>312</v>
      </c>
      <c r="B26228" t="str">
        <f t="shared" si="409"/>
        <v>312---34</v>
      </c>
      <c r="C26228" t="s">
        <v>5918</v>
      </c>
      <c r="D26228" t="s">
        <v>770</v>
      </c>
      <c r="E26228">
        <v>34</v>
      </c>
    </row>
    <row r="26229" spans="1:5" ht="13.5" customHeight="1">
      <c r="A26229">
        <v>312</v>
      </c>
      <c r="B26229" t="str">
        <f t="shared" si="409"/>
        <v>312---35</v>
      </c>
      <c r="C26229" t="s">
        <v>5927</v>
      </c>
      <c r="D26229" t="s">
        <v>1115</v>
      </c>
      <c r="E26229">
        <v>35</v>
      </c>
    </row>
    <row r="26230" spans="1:5" ht="13.5" customHeight="1">
      <c r="A26230">
        <v>312</v>
      </c>
      <c r="B26230" t="str">
        <f t="shared" si="409"/>
        <v>312---36</v>
      </c>
      <c r="C26230" t="s">
        <v>6008</v>
      </c>
      <c r="D26230" t="s">
        <v>1027</v>
      </c>
      <c r="E26230">
        <v>36</v>
      </c>
    </row>
    <row r="26231" spans="1:5" ht="13.5" customHeight="1">
      <c r="A26231">
        <v>313</v>
      </c>
      <c r="B26231" t="str">
        <f t="shared" si="409"/>
        <v>313---1</v>
      </c>
      <c r="C26231" t="s">
        <v>4216</v>
      </c>
      <c r="D26231" t="s">
        <v>778</v>
      </c>
      <c r="E26231">
        <v>1</v>
      </c>
    </row>
    <row r="26232" spans="1:5" ht="13.5" customHeight="1">
      <c r="A26232">
        <v>313</v>
      </c>
      <c r="B26232" t="str">
        <f t="shared" si="409"/>
        <v>313---2</v>
      </c>
      <c r="C26232" t="s">
        <v>4216</v>
      </c>
      <c r="D26232" t="s">
        <v>1029</v>
      </c>
      <c r="E26232">
        <v>2</v>
      </c>
    </row>
    <row r="26233" spans="1:5" ht="13.5" customHeight="1">
      <c r="A26233">
        <v>313</v>
      </c>
      <c r="B26233" t="str">
        <f t="shared" si="409"/>
        <v>313---3</v>
      </c>
      <c r="C26233" t="s">
        <v>4216</v>
      </c>
      <c r="D26233" t="s">
        <v>971</v>
      </c>
      <c r="E26233">
        <v>3</v>
      </c>
    </row>
    <row r="26234" spans="1:5" ht="13.5" customHeight="1">
      <c r="A26234">
        <v>313</v>
      </c>
      <c r="B26234" t="str">
        <f t="shared" si="409"/>
        <v>313---4</v>
      </c>
      <c r="C26234" t="s">
        <v>4216</v>
      </c>
      <c r="D26234" t="s">
        <v>1123</v>
      </c>
      <c r="E26234">
        <v>4</v>
      </c>
    </row>
    <row r="26235" spans="1:5" ht="13.5" customHeight="1">
      <c r="A26235">
        <v>313</v>
      </c>
      <c r="B26235" t="str">
        <f t="shared" si="409"/>
        <v>313---5</v>
      </c>
      <c r="C26235" t="s">
        <v>4216</v>
      </c>
      <c r="D26235" t="s">
        <v>865</v>
      </c>
      <c r="E26235">
        <v>5</v>
      </c>
    </row>
    <row r="26236" spans="1:5" ht="13.5" customHeight="1">
      <c r="A26236">
        <v>313</v>
      </c>
      <c r="B26236" t="str">
        <f t="shared" si="409"/>
        <v>313---6</v>
      </c>
      <c r="C26236" t="s">
        <v>4220</v>
      </c>
      <c r="D26236" t="s">
        <v>802</v>
      </c>
      <c r="E26236">
        <v>6</v>
      </c>
    </row>
    <row r="26237" spans="1:5" ht="13.5" customHeight="1">
      <c r="A26237">
        <v>313</v>
      </c>
      <c r="B26237" t="str">
        <f t="shared" si="409"/>
        <v>313---7</v>
      </c>
      <c r="C26237" t="s">
        <v>4228</v>
      </c>
      <c r="D26237" t="s">
        <v>1179</v>
      </c>
      <c r="E26237">
        <v>7</v>
      </c>
    </row>
    <row r="26238" spans="1:5" ht="13.5" customHeight="1">
      <c r="A26238">
        <v>313</v>
      </c>
      <c r="B26238" t="str">
        <f t="shared" si="409"/>
        <v>313---8</v>
      </c>
      <c r="C26238" t="s">
        <v>4223</v>
      </c>
      <c r="D26238" t="s">
        <v>1030</v>
      </c>
      <c r="E26238">
        <v>8</v>
      </c>
    </row>
    <row r="26239" spans="1:5" ht="13.5" customHeight="1">
      <c r="A26239">
        <v>313</v>
      </c>
      <c r="B26239" t="str">
        <f t="shared" si="409"/>
        <v>313---9</v>
      </c>
      <c r="C26239" t="s">
        <v>4276</v>
      </c>
      <c r="D26239" t="s">
        <v>1081</v>
      </c>
      <c r="E26239">
        <v>9</v>
      </c>
    </row>
    <row r="26240" spans="1:5" ht="13.5" customHeight="1">
      <c r="A26240">
        <v>313</v>
      </c>
      <c r="B26240" t="str">
        <f t="shared" si="409"/>
        <v>313---10</v>
      </c>
      <c r="C26240" t="s">
        <v>4259</v>
      </c>
      <c r="D26240" t="s">
        <v>1082</v>
      </c>
      <c r="E26240">
        <v>10</v>
      </c>
    </row>
    <row r="26241" spans="1:5" ht="13.5" customHeight="1">
      <c r="A26241">
        <v>313</v>
      </c>
      <c r="B26241" t="str">
        <f t="shared" si="409"/>
        <v>313---11</v>
      </c>
      <c r="C26241" t="s">
        <v>4264</v>
      </c>
      <c r="D26241" t="s">
        <v>1039</v>
      </c>
      <c r="E26241">
        <v>11</v>
      </c>
    </row>
    <row r="26242" spans="1:5" ht="13.5" customHeight="1">
      <c r="A26242">
        <v>313</v>
      </c>
      <c r="B26242" t="str">
        <f t="shared" si="409"/>
        <v>313---12</v>
      </c>
      <c r="C26242" t="s">
        <v>4256</v>
      </c>
      <c r="D26242" t="s">
        <v>1037</v>
      </c>
      <c r="E26242">
        <v>12</v>
      </c>
    </row>
    <row r="26243" spans="1:5" ht="13.5" customHeight="1">
      <c r="A26243">
        <v>313</v>
      </c>
      <c r="B26243" t="str">
        <f t="shared" ref="B26243:B26306" si="410">A26243&amp;"---"&amp;E26243</f>
        <v>313---13</v>
      </c>
      <c r="C26243" t="s">
        <v>4273</v>
      </c>
      <c r="D26243" t="s">
        <v>1080</v>
      </c>
      <c r="E26243">
        <v>13</v>
      </c>
    </row>
    <row r="26244" spans="1:5" ht="13.5" customHeight="1">
      <c r="A26244">
        <v>313</v>
      </c>
      <c r="B26244" t="str">
        <f t="shared" si="410"/>
        <v>313---14</v>
      </c>
      <c r="C26244" t="s">
        <v>1017</v>
      </c>
      <c r="D26244" t="s">
        <v>796</v>
      </c>
      <c r="E26244">
        <v>14</v>
      </c>
    </row>
    <row r="26245" spans="1:5" ht="13.5" customHeight="1">
      <c r="A26245">
        <v>313</v>
      </c>
      <c r="B26245" t="str">
        <f t="shared" si="410"/>
        <v>313---15</v>
      </c>
      <c r="C26245" t="s">
        <v>731</v>
      </c>
      <c r="D26245" t="s">
        <v>800</v>
      </c>
      <c r="E26245">
        <v>15</v>
      </c>
    </row>
    <row r="26246" spans="1:5" ht="13.5" customHeight="1">
      <c r="A26246">
        <v>313</v>
      </c>
      <c r="B26246" t="str">
        <f t="shared" si="410"/>
        <v>313---16</v>
      </c>
      <c r="C26246" t="s">
        <v>797</v>
      </c>
      <c r="D26246" t="s">
        <v>1081</v>
      </c>
      <c r="E26246">
        <v>16</v>
      </c>
    </row>
    <row r="26247" spans="1:5" ht="13.5" customHeight="1">
      <c r="A26247">
        <v>313</v>
      </c>
      <c r="B26247" t="str">
        <f t="shared" si="410"/>
        <v>313---17</v>
      </c>
      <c r="C26247" t="s">
        <v>737</v>
      </c>
      <c r="D26247" t="s">
        <v>996</v>
      </c>
      <c r="E26247">
        <v>17</v>
      </c>
    </row>
    <row r="26248" spans="1:5" ht="13.5" customHeight="1">
      <c r="A26248">
        <v>313</v>
      </c>
      <c r="B26248" t="str">
        <f t="shared" si="410"/>
        <v>313---18</v>
      </c>
      <c r="C26248" t="s">
        <v>743</v>
      </c>
      <c r="D26248" t="s">
        <v>754</v>
      </c>
      <c r="E26248">
        <v>18</v>
      </c>
    </row>
    <row r="26249" spans="1:5" ht="13.5" customHeight="1">
      <c r="A26249">
        <v>313</v>
      </c>
      <c r="B26249" t="str">
        <f t="shared" si="410"/>
        <v>313---19</v>
      </c>
      <c r="C26249" t="s">
        <v>745</v>
      </c>
      <c r="D26249" t="s">
        <v>837</v>
      </c>
      <c r="E26249">
        <v>19</v>
      </c>
    </row>
    <row r="26250" spans="1:5" ht="13.5" customHeight="1">
      <c r="A26250">
        <v>313</v>
      </c>
      <c r="B26250" t="str">
        <f t="shared" si="410"/>
        <v>313---20</v>
      </c>
      <c r="C26250" t="s">
        <v>987</v>
      </c>
      <c r="D26250" t="s">
        <v>1263</v>
      </c>
      <c r="E26250">
        <v>20</v>
      </c>
    </row>
    <row r="26251" spans="1:5" ht="13.5" customHeight="1">
      <c r="A26251">
        <v>313</v>
      </c>
      <c r="B26251" t="str">
        <f t="shared" si="410"/>
        <v>313---21</v>
      </c>
      <c r="C26251" t="s">
        <v>989</v>
      </c>
      <c r="D26251" t="s">
        <v>738</v>
      </c>
      <c r="E26251">
        <v>21</v>
      </c>
    </row>
    <row r="26252" spans="1:5" ht="13.5" customHeight="1">
      <c r="A26252">
        <v>313</v>
      </c>
      <c r="B26252" t="str">
        <f t="shared" si="410"/>
        <v>313---22</v>
      </c>
      <c r="C26252" t="s">
        <v>819</v>
      </c>
      <c r="D26252" t="s">
        <v>756</v>
      </c>
      <c r="E26252">
        <v>22</v>
      </c>
    </row>
    <row r="26253" spans="1:5" ht="13.5" customHeight="1">
      <c r="A26253">
        <v>313</v>
      </c>
      <c r="B26253" t="str">
        <f t="shared" si="410"/>
        <v>313---23</v>
      </c>
      <c r="C26253" t="s">
        <v>749</v>
      </c>
      <c r="D26253" t="s">
        <v>1082</v>
      </c>
      <c r="E26253">
        <v>23</v>
      </c>
    </row>
    <row r="26254" spans="1:5" ht="13.5" customHeight="1">
      <c r="A26254">
        <v>313</v>
      </c>
      <c r="B26254" t="str">
        <f t="shared" si="410"/>
        <v>313---24</v>
      </c>
      <c r="C26254" t="s">
        <v>824</v>
      </c>
      <c r="D26254" t="s">
        <v>752</v>
      </c>
      <c r="E26254">
        <v>24</v>
      </c>
    </row>
    <row r="26255" spans="1:5" ht="13.5" customHeight="1">
      <c r="A26255">
        <v>313</v>
      </c>
      <c r="B26255" t="str">
        <f t="shared" si="410"/>
        <v>313---25</v>
      </c>
      <c r="C26255" t="s">
        <v>759</v>
      </c>
      <c r="D26255" t="s">
        <v>823</v>
      </c>
      <c r="E26255">
        <v>25</v>
      </c>
    </row>
    <row r="26256" spans="1:5" ht="13.5" customHeight="1">
      <c r="A26256">
        <v>313</v>
      </c>
      <c r="B26256" t="str">
        <f t="shared" si="410"/>
        <v>313---26</v>
      </c>
      <c r="C26256" t="s">
        <v>761</v>
      </c>
      <c r="D26256" t="s">
        <v>1080</v>
      </c>
      <c r="E26256">
        <v>26</v>
      </c>
    </row>
    <row r="26257" spans="1:5" ht="13.5" customHeight="1">
      <c r="A26257">
        <v>313</v>
      </c>
      <c r="B26257" t="str">
        <f t="shared" si="410"/>
        <v>313---27</v>
      </c>
      <c r="C26257" t="s">
        <v>763</v>
      </c>
      <c r="D26257" t="s">
        <v>1086</v>
      </c>
      <c r="E26257">
        <v>27</v>
      </c>
    </row>
    <row r="26258" spans="1:5" ht="13.5" customHeight="1">
      <c r="A26258">
        <v>313</v>
      </c>
      <c r="B26258" t="str">
        <f t="shared" si="410"/>
        <v>313---28</v>
      </c>
      <c r="C26258" t="s">
        <v>965</v>
      </c>
      <c r="D26258" t="s">
        <v>1250</v>
      </c>
      <c r="E26258">
        <v>28</v>
      </c>
    </row>
    <row r="26259" spans="1:5" ht="13.5" customHeight="1">
      <c r="A26259">
        <v>313</v>
      </c>
      <c r="B26259" t="str">
        <f t="shared" si="410"/>
        <v>313---29</v>
      </c>
      <c r="C26259" t="s">
        <v>801</v>
      </c>
      <c r="D26259" t="s">
        <v>810</v>
      </c>
      <c r="E26259">
        <v>29</v>
      </c>
    </row>
    <row r="26260" spans="1:5" ht="13.5" customHeight="1">
      <c r="A26260">
        <v>313</v>
      </c>
      <c r="B26260" t="str">
        <f t="shared" si="410"/>
        <v>313---30</v>
      </c>
      <c r="C26260" t="s">
        <v>868</v>
      </c>
      <c r="D26260" t="s">
        <v>758</v>
      </c>
      <c r="E26260">
        <v>30</v>
      </c>
    </row>
    <row r="26261" spans="1:5" ht="13.5" customHeight="1">
      <c r="A26261">
        <v>313</v>
      </c>
      <c r="B26261" t="str">
        <f t="shared" si="410"/>
        <v>313---31</v>
      </c>
      <c r="C26261" t="s">
        <v>969</v>
      </c>
      <c r="D26261" t="s">
        <v>802</v>
      </c>
      <c r="E26261">
        <v>31</v>
      </c>
    </row>
    <row r="26262" spans="1:5" ht="13.5" customHeight="1">
      <c r="A26262">
        <v>313</v>
      </c>
      <c r="B26262" t="str">
        <f t="shared" si="410"/>
        <v>313---32</v>
      </c>
      <c r="C26262" t="s">
        <v>918</v>
      </c>
      <c r="D26262" t="s">
        <v>865</v>
      </c>
      <c r="E26262">
        <v>32</v>
      </c>
    </row>
    <row r="26263" spans="1:5" ht="13.5" customHeight="1">
      <c r="A26263">
        <v>313</v>
      </c>
      <c r="B26263" t="str">
        <f t="shared" si="410"/>
        <v>313---33</v>
      </c>
      <c r="C26263" t="s">
        <v>5925</v>
      </c>
      <c r="D26263" t="s">
        <v>798</v>
      </c>
      <c r="E26263">
        <v>33</v>
      </c>
    </row>
    <row r="26264" spans="1:5" ht="13.5" customHeight="1">
      <c r="A26264">
        <v>313</v>
      </c>
      <c r="B26264" t="str">
        <f t="shared" si="410"/>
        <v>313---34</v>
      </c>
      <c r="C26264" t="s">
        <v>5915</v>
      </c>
      <c r="D26264" t="s">
        <v>772</v>
      </c>
      <c r="E26264">
        <v>34</v>
      </c>
    </row>
    <row r="26265" spans="1:5" ht="13.5" customHeight="1">
      <c r="A26265">
        <v>313</v>
      </c>
      <c r="B26265" t="str">
        <f t="shared" si="410"/>
        <v>313---35</v>
      </c>
      <c r="C26265" t="s">
        <v>5926</v>
      </c>
      <c r="D26265" t="s">
        <v>843</v>
      </c>
      <c r="E26265">
        <v>35</v>
      </c>
    </row>
    <row r="26266" spans="1:5" ht="13.5" customHeight="1">
      <c r="A26266">
        <v>313</v>
      </c>
      <c r="B26266" t="str">
        <f t="shared" si="410"/>
        <v>313---36</v>
      </c>
      <c r="C26266" t="s">
        <v>5917</v>
      </c>
      <c r="D26266" t="s">
        <v>789</v>
      </c>
      <c r="E26266">
        <v>36</v>
      </c>
    </row>
    <row r="26267" spans="1:5" ht="13.5" customHeight="1">
      <c r="A26267">
        <v>313</v>
      </c>
      <c r="B26267" t="str">
        <f t="shared" si="410"/>
        <v>313---37</v>
      </c>
      <c r="C26267" t="s">
        <v>5918</v>
      </c>
      <c r="D26267" t="s">
        <v>770</v>
      </c>
      <c r="E26267">
        <v>37</v>
      </c>
    </row>
    <row r="26268" spans="1:5" ht="13.5" customHeight="1">
      <c r="A26268">
        <v>313</v>
      </c>
      <c r="B26268" t="str">
        <f t="shared" si="410"/>
        <v>313---38</v>
      </c>
      <c r="C26268" t="s">
        <v>5951</v>
      </c>
      <c r="D26268" t="s">
        <v>879</v>
      </c>
      <c r="E26268">
        <v>38</v>
      </c>
    </row>
    <row r="26269" spans="1:5" ht="13.5" customHeight="1">
      <c r="A26269">
        <v>313</v>
      </c>
      <c r="B26269" t="str">
        <f t="shared" si="410"/>
        <v>313---39</v>
      </c>
      <c r="C26269" t="s">
        <v>5927</v>
      </c>
      <c r="D26269" t="s">
        <v>1115</v>
      </c>
      <c r="E26269">
        <v>39</v>
      </c>
    </row>
    <row r="26270" spans="1:5" ht="13.5" customHeight="1">
      <c r="A26270">
        <v>313</v>
      </c>
      <c r="B26270" t="str">
        <f t="shared" si="410"/>
        <v>313---40</v>
      </c>
      <c r="C26270" t="s">
        <v>5954</v>
      </c>
      <c r="D26270" t="s">
        <v>1166</v>
      </c>
      <c r="E26270">
        <v>40</v>
      </c>
    </row>
    <row r="26271" spans="1:5" ht="13.5" customHeight="1">
      <c r="A26271">
        <v>313</v>
      </c>
      <c r="B26271" t="str">
        <f t="shared" si="410"/>
        <v>313---41</v>
      </c>
      <c r="C26271" t="s">
        <v>5991</v>
      </c>
      <c r="D26271" t="s">
        <v>1092</v>
      </c>
      <c r="E26271">
        <v>41</v>
      </c>
    </row>
    <row r="26272" spans="1:5" ht="13.5" customHeight="1">
      <c r="A26272">
        <v>313</v>
      </c>
      <c r="B26272" t="str">
        <f t="shared" si="410"/>
        <v>313---42</v>
      </c>
      <c r="C26272" t="s">
        <v>5992</v>
      </c>
      <c r="D26272" t="s">
        <v>1101</v>
      </c>
      <c r="E26272">
        <v>42</v>
      </c>
    </row>
    <row r="26273" spans="1:5" ht="13.5" customHeight="1">
      <c r="A26273">
        <v>313</v>
      </c>
      <c r="B26273" t="str">
        <f t="shared" si="410"/>
        <v>313---43</v>
      </c>
      <c r="C26273" t="s">
        <v>5987</v>
      </c>
      <c r="D26273" t="s">
        <v>1249</v>
      </c>
      <c r="E26273">
        <v>43</v>
      </c>
    </row>
    <row r="26274" spans="1:5" ht="13.5" customHeight="1">
      <c r="A26274">
        <v>313</v>
      </c>
      <c r="B26274" t="str">
        <f t="shared" si="410"/>
        <v>313---44</v>
      </c>
      <c r="C26274" t="s">
        <v>6008</v>
      </c>
      <c r="D26274" t="s">
        <v>1027</v>
      </c>
      <c r="E26274">
        <v>44</v>
      </c>
    </row>
    <row r="26275" spans="1:5" ht="13.5" customHeight="1">
      <c r="A26275">
        <v>313</v>
      </c>
      <c r="B26275" t="str">
        <f t="shared" si="410"/>
        <v>313---45</v>
      </c>
      <c r="C26275" t="s">
        <v>5943</v>
      </c>
      <c r="D26275" t="s">
        <v>976</v>
      </c>
      <c r="E26275">
        <v>45</v>
      </c>
    </row>
    <row r="26276" spans="1:5" ht="13.5" customHeight="1">
      <c r="A26276">
        <v>313</v>
      </c>
      <c r="B26276" t="str">
        <f t="shared" si="410"/>
        <v>313---46</v>
      </c>
      <c r="C26276" t="s">
        <v>5993</v>
      </c>
      <c r="D26276" t="s">
        <v>1336</v>
      </c>
      <c r="E26276">
        <v>46</v>
      </c>
    </row>
    <row r="26277" spans="1:5" ht="13.5" customHeight="1">
      <c r="A26277">
        <v>313</v>
      </c>
      <c r="B26277" t="str">
        <f t="shared" si="410"/>
        <v>313---47</v>
      </c>
      <c r="C26277" t="s">
        <v>5959</v>
      </c>
      <c r="D26277" t="s">
        <v>6222</v>
      </c>
      <c r="E26277">
        <v>47</v>
      </c>
    </row>
    <row r="26278" spans="1:5" ht="13.5" customHeight="1">
      <c r="A26278">
        <v>309</v>
      </c>
      <c r="B26278" t="str">
        <f t="shared" si="410"/>
        <v>309---1</v>
      </c>
      <c r="C26278" t="s">
        <v>4216</v>
      </c>
      <c r="D26278" t="s">
        <v>1036</v>
      </c>
      <c r="E26278">
        <v>1</v>
      </c>
    </row>
    <row r="26279" spans="1:5" ht="13.5" customHeight="1">
      <c r="A26279">
        <v>309</v>
      </c>
      <c r="B26279" t="str">
        <f t="shared" si="410"/>
        <v>309---2</v>
      </c>
      <c r="C26279" t="s">
        <v>4216</v>
      </c>
      <c r="D26279" t="s">
        <v>1020</v>
      </c>
      <c r="E26279">
        <v>2</v>
      </c>
    </row>
    <row r="26280" spans="1:5" ht="13.5" customHeight="1">
      <c r="A26280">
        <v>309</v>
      </c>
      <c r="B26280" t="str">
        <f t="shared" si="410"/>
        <v>309---3</v>
      </c>
      <c r="C26280" t="s">
        <v>4216</v>
      </c>
      <c r="D26280" t="s">
        <v>1013</v>
      </c>
      <c r="E26280">
        <v>3</v>
      </c>
    </row>
    <row r="26281" spans="1:5" ht="13.5" customHeight="1">
      <c r="A26281">
        <v>309</v>
      </c>
      <c r="B26281" t="str">
        <f t="shared" si="410"/>
        <v>309---4</v>
      </c>
      <c r="C26281" t="s">
        <v>4216</v>
      </c>
      <c r="D26281" t="s">
        <v>1015</v>
      </c>
      <c r="E26281">
        <v>4</v>
      </c>
    </row>
    <row r="26282" spans="1:5" ht="13.5" customHeight="1">
      <c r="A26282">
        <v>309</v>
      </c>
      <c r="B26282" t="str">
        <f t="shared" si="410"/>
        <v>309---5</v>
      </c>
      <c r="C26282" t="s">
        <v>4216</v>
      </c>
      <c r="D26282" t="s">
        <v>1032</v>
      </c>
      <c r="E26282">
        <v>5</v>
      </c>
    </row>
    <row r="26283" spans="1:5" ht="13.5" customHeight="1">
      <c r="A26283">
        <v>309</v>
      </c>
      <c r="B26283" t="str">
        <f t="shared" si="410"/>
        <v>309---6</v>
      </c>
      <c r="C26283" t="s">
        <v>4218</v>
      </c>
      <c r="D26283" t="s">
        <v>873</v>
      </c>
      <c r="E26283">
        <v>6</v>
      </c>
    </row>
    <row r="26284" spans="1:5" ht="13.5" customHeight="1">
      <c r="A26284">
        <v>309</v>
      </c>
      <c r="B26284" t="str">
        <f t="shared" si="410"/>
        <v>309---7</v>
      </c>
      <c r="C26284" t="s">
        <v>4260</v>
      </c>
      <c r="D26284" t="s">
        <v>953</v>
      </c>
      <c r="E26284">
        <v>7</v>
      </c>
    </row>
    <row r="26285" spans="1:5" ht="13.5" customHeight="1">
      <c r="A26285">
        <v>309</v>
      </c>
      <c r="B26285" t="str">
        <f t="shared" si="410"/>
        <v>309---8</v>
      </c>
      <c r="C26285" t="s">
        <v>4222</v>
      </c>
      <c r="D26285" t="s">
        <v>1028</v>
      </c>
      <c r="E26285">
        <v>8</v>
      </c>
    </row>
    <row r="26286" spans="1:5" ht="13.5" customHeight="1">
      <c r="A26286">
        <v>309</v>
      </c>
      <c r="B26286" t="str">
        <f t="shared" si="410"/>
        <v>309---9</v>
      </c>
      <c r="C26286" t="s">
        <v>4230</v>
      </c>
      <c r="D26286" t="s">
        <v>1272</v>
      </c>
      <c r="E26286">
        <v>9</v>
      </c>
    </row>
    <row r="26287" spans="1:5" ht="13.5" customHeight="1">
      <c r="A26287">
        <v>309</v>
      </c>
      <c r="B26287" t="str">
        <f t="shared" si="410"/>
        <v>309---10</v>
      </c>
      <c r="C26287" t="s">
        <v>4259</v>
      </c>
      <c r="D26287" t="s">
        <v>1022</v>
      </c>
      <c r="E26287">
        <v>10</v>
      </c>
    </row>
    <row r="26288" spans="1:5" ht="13.5" customHeight="1">
      <c r="A26288">
        <v>309</v>
      </c>
      <c r="B26288" t="str">
        <f t="shared" si="410"/>
        <v>309---11</v>
      </c>
      <c r="C26288" t="s">
        <v>4264</v>
      </c>
      <c r="D26288" t="s">
        <v>785</v>
      </c>
      <c r="E26288">
        <v>11</v>
      </c>
    </row>
    <row r="26289" spans="1:5" ht="13.5" customHeight="1">
      <c r="A26289">
        <v>309</v>
      </c>
      <c r="B26289" t="str">
        <f t="shared" si="410"/>
        <v>309---12</v>
      </c>
      <c r="C26289" t="s">
        <v>4256</v>
      </c>
      <c r="D26289" t="s">
        <v>1117</v>
      </c>
      <c r="E26289">
        <v>12</v>
      </c>
    </row>
    <row r="26290" spans="1:5" ht="13.5" customHeight="1">
      <c r="A26290">
        <v>309</v>
      </c>
      <c r="B26290" t="str">
        <f t="shared" si="410"/>
        <v>309---13</v>
      </c>
      <c r="C26290" t="s">
        <v>4248</v>
      </c>
      <c r="D26290" t="s">
        <v>881</v>
      </c>
      <c r="E26290">
        <v>13</v>
      </c>
    </row>
    <row r="26291" spans="1:5" ht="13.5" customHeight="1">
      <c r="A26291">
        <v>309</v>
      </c>
      <c r="B26291" t="str">
        <f t="shared" si="410"/>
        <v>309---14</v>
      </c>
      <c r="C26291" t="s">
        <v>5911</v>
      </c>
      <c r="D26291" t="s">
        <v>980</v>
      </c>
      <c r="E26291">
        <v>14</v>
      </c>
    </row>
    <row r="26292" spans="1:5" ht="13.5" customHeight="1">
      <c r="A26292">
        <v>309</v>
      </c>
      <c r="B26292" t="str">
        <f t="shared" si="410"/>
        <v>309---15</v>
      </c>
      <c r="C26292" t="s">
        <v>5911</v>
      </c>
      <c r="D26292" t="s">
        <v>825</v>
      </c>
      <c r="E26292">
        <v>15</v>
      </c>
    </row>
    <row r="26293" spans="1:5" ht="13.5" customHeight="1">
      <c r="A26293">
        <v>309</v>
      </c>
      <c r="B26293" t="str">
        <f t="shared" si="410"/>
        <v>309---16</v>
      </c>
      <c r="C26293" t="s">
        <v>5911</v>
      </c>
      <c r="D26293" t="s">
        <v>974</v>
      </c>
      <c r="E26293">
        <v>16</v>
      </c>
    </row>
    <row r="26294" spans="1:5" ht="13.5" customHeight="1">
      <c r="A26294">
        <v>309</v>
      </c>
      <c r="B26294" t="str">
        <f t="shared" si="410"/>
        <v>309---17</v>
      </c>
      <c r="C26294" t="s">
        <v>5911</v>
      </c>
      <c r="D26294" t="s">
        <v>908</v>
      </c>
      <c r="E26294">
        <v>17</v>
      </c>
    </row>
    <row r="26295" spans="1:5" ht="13.5" customHeight="1">
      <c r="A26295">
        <v>309</v>
      </c>
      <c r="B26295" t="str">
        <f t="shared" si="410"/>
        <v>309---18</v>
      </c>
      <c r="C26295" t="s">
        <v>5911</v>
      </c>
      <c r="D26295" t="s">
        <v>857</v>
      </c>
      <c r="E26295">
        <v>18</v>
      </c>
    </row>
    <row r="26296" spans="1:5" ht="13.5" customHeight="1">
      <c r="A26296">
        <v>309</v>
      </c>
      <c r="B26296" t="str">
        <f t="shared" si="410"/>
        <v>309---19</v>
      </c>
      <c r="C26296" t="s">
        <v>729</v>
      </c>
      <c r="D26296" t="s">
        <v>867</v>
      </c>
      <c r="E26296">
        <v>19</v>
      </c>
    </row>
    <row r="26297" spans="1:5" ht="13.5" customHeight="1">
      <c r="A26297">
        <v>309</v>
      </c>
      <c r="B26297" t="str">
        <f t="shared" si="410"/>
        <v>309---20</v>
      </c>
      <c r="C26297" t="s">
        <v>1017</v>
      </c>
      <c r="D26297" t="s">
        <v>796</v>
      </c>
      <c r="E26297">
        <v>20</v>
      </c>
    </row>
    <row r="26298" spans="1:5" ht="13.5" customHeight="1">
      <c r="A26298">
        <v>309</v>
      </c>
      <c r="B26298" t="str">
        <f t="shared" si="410"/>
        <v>309---21</v>
      </c>
      <c r="C26298" t="s">
        <v>731</v>
      </c>
      <c r="D26298" t="s">
        <v>800</v>
      </c>
      <c r="E26298">
        <v>21</v>
      </c>
    </row>
    <row r="26299" spans="1:5" ht="13.5" customHeight="1">
      <c r="A26299">
        <v>309</v>
      </c>
      <c r="B26299" t="str">
        <f t="shared" si="410"/>
        <v>309---22</v>
      </c>
      <c r="C26299" t="s">
        <v>743</v>
      </c>
      <c r="D26299" t="s">
        <v>754</v>
      </c>
      <c r="E26299">
        <v>22</v>
      </c>
    </row>
    <row r="26300" spans="1:5" ht="13.5" customHeight="1">
      <c r="A26300">
        <v>309</v>
      </c>
      <c r="B26300" t="str">
        <f t="shared" si="410"/>
        <v>309---23</v>
      </c>
      <c r="C26300" t="s">
        <v>915</v>
      </c>
      <c r="D26300" t="s">
        <v>939</v>
      </c>
      <c r="E26300">
        <v>23</v>
      </c>
    </row>
    <row r="26301" spans="1:5" ht="13.5" customHeight="1">
      <c r="A26301">
        <v>309</v>
      </c>
      <c r="B26301" t="str">
        <f t="shared" si="410"/>
        <v>309---24</v>
      </c>
      <c r="C26301" t="s">
        <v>987</v>
      </c>
      <c r="D26301" t="s">
        <v>1263</v>
      </c>
      <c r="E26301">
        <v>24</v>
      </c>
    </row>
    <row r="26302" spans="1:5" ht="13.5" customHeight="1">
      <c r="A26302">
        <v>309</v>
      </c>
      <c r="B26302" t="str">
        <f t="shared" si="410"/>
        <v>309---25</v>
      </c>
      <c r="C26302" t="s">
        <v>989</v>
      </c>
      <c r="D26302" t="s">
        <v>738</v>
      </c>
      <c r="E26302">
        <v>25</v>
      </c>
    </row>
    <row r="26303" spans="1:5" ht="13.5" customHeight="1">
      <c r="A26303">
        <v>309</v>
      </c>
      <c r="B26303" t="str">
        <f t="shared" si="410"/>
        <v>309---26</v>
      </c>
      <c r="C26303" t="s">
        <v>747</v>
      </c>
      <c r="D26303" t="s">
        <v>1154</v>
      </c>
      <c r="E26303">
        <v>26</v>
      </c>
    </row>
    <row r="26304" spans="1:5" ht="13.5" customHeight="1">
      <c r="A26304">
        <v>309</v>
      </c>
      <c r="B26304" t="str">
        <f t="shared" si="410"/>
        <v>309---27</v>
      </c>
      <c r="C26304" t="s">
        <v>938</v>
      </c>
      <c r="D26304" t="s">
        <v>859</v>
      </c>
      <c r="E26304">
        <v>27</v>
      </c>
    </row>
    <row r="26305" spans="1:5" ht="13.5" customHeight="1">
      <c r="A26305">
        <v>309</v>
      </c>
      <c r="B26305" t="str">
        <f t="shared" si="410"/>
        <v>309---28</v>
      </c>
      <c r="C26305" t="s">
        <v>819</v>
      </c>
      <c r="D26305" t="s">
        <v>756</v>
      </c>
      <c r="E26305">
        <v>28</v>
      </c>
    </row>
    <row r="26306" spans="1:5" ht="13.5" customHeight="1">
      <c r="A26306">
        <v>309</v>
      </c>
      <c r="B26306" t="str">
        <f t="shared" si="410"/>
        <v>309---29</v>
      </c>
      <c r="C26306" t="s">
        <v>1074</v>
      </c>
      <c r="D26306" t="s">
        <v>880</v>
      </c>
      <c r="E26306">
        <v>29</v>
      </c>
    </row>
    <row r="26307" spans="1:5" ht="13.5" customHeight="1">
      <c r="A26307">
        <v>309</v>
      </c>
      <c r="B26307" t="str">
        <f t="shared" ref="B26307:B26370" si="411">A26307&amp;"---"&amp;E26307</f>
        <v>309---30</v>
      </c>
      <c r="C26307" t="s">
        <v>751</v>
      </c>
      <c r="D26307" t="s">
        <v>1281</v>
      </c>
      <c r="E26307">
        <v>30</v>
      </c>
    </row>
    <row r="26308" spans="1:5" ht="13.5" customHeight="1">
      <c r="A26308">
        <v>309</v>
      </c>
      <c r="B26308" t="str">
        <f t="shared" si="411"/>
        <v>309---31</v>
      </c>
      <c r="C26308" t="s">
        <v>824</v>
      </c>
      <c r="D26308" t="s">
        <v>752</v>
      </c>
      <c r="E26308">
        <v>31</v>
      </c>
    </row>
    <row r="26309" spans="1:5" ht="13.5" customHeight="1">
      <c r="A26309">
        <v>309</v>
      </c>
      <c r="B26309" t="str">
        <f t="shared" si="411"/>
        <v>309---32</v>
      </c>
      <c r="C26309" t="s">
        <v>757</v>
      </c>
      <c r="D26309" t="s">
        <v>1272</v>
      </c>
      <c r="E26309">
        <v>32</v>
      </c>
    </row>
    <row r="26310" spans="1:5" ht="13.5" customHeight="1">
      <c r="A26310">
        <v>309</v>
      </c>
      <c r="B26310" t="str">
        <f t="shared" si="411"/>
        <v>309---33</v>
      </c>
      <c r="C26310" t="s">
        <v>940</v>
      </c>
      <c r="D26310" t="s">
        <v>1239</v>
      </c>
      <c r="E26310">
        <v>33</v>
      </c>
    </row>
    <row r="26311" spans="1:5" ht="13.5" customHeight="1">
      <c r="A26311">
        <v>309</v>
      </c>
      <c r="B26311" t="str">
        <f t="shared" si="411"/>
        <v>309---34</v>
      </c>
      <c r="C26311" t="s">
        <v>864</v>
      </c>
      <c r="D26311" t="s">
        <v>957</v>
      </c>
      <c r="E26311">
        <v>34</v>
      </c>
    </row>
    <row r="26312" spans="1:5" ht="13.5" customHeight="1">
      <c r="A26312">
        <v>309</v>
      </c>
      <c r="B26312" t="str">
        <f t="shared" si="411"/>
        <v>309---35</v>
      </c>
      <c r="C26312" t="s">
        <v>868</v>
      </c>
      <c r="D26312" t="s">
        <v>758</v>
      </c>
      <c r="E26312">
        <v>35</v>
      </c>
    </row>
    <row r="26313" spans="1:5" ht="13.5" customHeight="1">
      <c r="A26313">
        <v>309</v>
      </c>
      <c r="B26313" t="str">
        <f t="shared" si="411"/>
        <v>309---36</v>
      </c>
      <c r="C26313" t="s">
        <v>1011</v>
      </c>
      <c r="D26313" t="s">
        <v>856</v>
      </c>
      <c r="E26313">
        <v>36</v>
      </c>
    </row>
    <row r="26314" spans="1:5" ht="13.5" customHeight="1">
      <c r="A26314">
        <v>309</v>
      </c>
      <c r="B26314" t="str">
        <f t="shared" si="411"/>
        <v>309---37</v>
      </c>
      <c r="C26314" t="s">
        <v>5945</v>
      </c>
      <c r="D26314" t="s">
        <v>881</v>
      </c>
      <c r="E26314">
        <v>37</v>
      </c>
    </row>
    <row r="26315" spans="1:5" ht="13.5" customHeight="1">
      <c r="A26315">
        <v>309</v>
      </c>
      <c r="B26315" t="str">
        <f t="shared" si="411"/>
        <v>309---38</v>
      </c>
      <c r="C26315" t="s">
        <v>5946</v>
      </c>
      <c r="D26315" t="s">
        <v>893</v>
      </c>
      <c r="E26315">
        <v>38</v>
      </c>
    </row>
    <row r="26316" spans="1:5" ht="13.5" customHeight="1">
      <c r="A26316">
        <v>309</v>
      </c>
      <c r="B26316" t="str">
        <f t="shared" si="411"/>
        <v>309---39</v>
      </c>
      <c r="C26316" t="s">
        <v>5947</v>
      </c>
      <c r="D26316" t="s">
        <v>884</v>
      </c>
      <c r="E26316">
        <v>39</v>
      </c>
    </row>
    <row r="26317" spans="1:5" ht="13.5" customHeight="1">
      <c r="A26317">
        <v>309</v>
      </c>
      <c r="B26317" t="str">
        <f t="shared" si="411"/>
        <v>309---40</v>
      </c>
      <c r="C26317" t="s">
        <v>5948</v>
      </c>
      <c r="D26317" t="s">
        <v>886</v>
      </c>
      <c r="E26317">
        <v>40</v>
      </c>
    </row>
    <row r="26318" spans="1:5" ht="13.5" customHeight="1">
      <c r="A26318">
        <v>309</v>
      </c>
      <c r="B26318" t="str">
        <f t="shared" si="411"/>
        <v>309---41</v>
      </c>
      <c r="C26318" t="s">
        <v>5969</v>
      </c>
      <c r="D26318" t="s">
        <v>961</v>
      </c>
      <c r="E26318">
        <v>41</v>
      </c>
    </row>
    <row r="26319" spans="1:5" ht="13.5" customHeight="1">
      <c r="A26319">
        <v>309</v>
      </c>
      <c r="B26319" t="str">
        <f t="shared" si="411"/>
        <v>309---42</v>
      </c>
      <c r="C26319" t="s">
        <v>5914</v>
      </c>
      <c r="D26319" t="s">
        <v>785</v>
      </c>
      <c r="E26319">
        <v>42</v>
      </c>
    </row>
    <row r="26320" spans="1:5" ht="13.5" customHeight="1">
      <c r="A26320">
        <v>309</v>
      </c>
      <c r="B26320" t="str">
        <f t="shared" si="411"/>
        <v>309---43</v>
      </c>
      <c r="C26320" t="s">
        <v>5915</v>
      </c>
      <c r="D26320" t="s">
        <v>772</v>
      </c>
      <c r="E26320">
        <v>43</v>
      </c>
    </row>
    <row r="26321" spans="1:5" ht="13.5" customHeight="1">
      <c r="A26321">
        <v>309</v>
      </c>
      <c r="B26321" t="str">
        <f t="shared" si="411"/>
        <v>309---44</v>
      </c>
      <c r="C26321" t="s">
        <v>5970</v>
      </c>
      <c r="D26321" t="s">
        <v>999</v>
      </c>
      <c r="E26321">
        <v>44</v>
      </c>
    </row>
    <row r="26322" spans="1:5" ht="13.5" customHeight="1">
      <c r="A26322">
        <v>309</v>
      </c>
      <c r="B26322" t="str">
        <f t="shared" si="411"/>
        <v>309---45</v>
      </c>
      <c r="C26322" t="s">
        <v>5917</v>
      </c>
      <c r="D26322" t="s">
        <v>789</v>
      </c>
      <c r="E26322">
        <v>45</v>
      </c>
    </row>
    <row r="26323" spans="1:5" ht="13.5" customHeight="1">
      <c r="A26323">
        <v>309</v>
      </c>
      <c r="B26323" t="str">
        <f t="shared" si="411"/>
        <v>309---46</v>
      </c>
      <c r="C26323" t="s">
        <v>5918</v>
      </c>
      <c r="D26323" t="s">
        <v>770</v>
      </c>
      <c r="E26323">
        <v>46</v>
      </c>
    </row>
    <row r="26324" spans="1:5" ht="13.5" customHeight="1">
      <c r="A26324">
        <v>309</v>
      </c>
      <c r="B26324" t="str">
        <f t="shared" si="411"/>
        <v>309---47</v>
      </c>
      <c r="C26324" t="s">
        <v>5972</v>
      </c>
      <c r="D26324" t="s">
        <v>979</v>
      </c>
      <c r="E26324">
        <v>47</v>
      </c>
    </row>
    <row r="26325" spans="1:5" ht="13.5" customHeight="1">
      <c r="A26325">
        <v>309</v>
      </c>
      <c r="B26325" t="str">
        <f t="shared" si="411"/>
        <v>309---48</v>
      </c>
      <c r="C26325" t="s">
        <v>6002</v>
      </c>
      <c r="D26325" t="s">
        <v>1113</v>
      </c>
      <c r="E26325">
        <v>48</v>
      </c>
    </row>
    <row r="26326" spans="1:5" ht="13.5" customHeight="1">
      <c r="A26326">
        <v>309</v>
      </c>
      <c r="B26326" t="str">
        <f t="shared" si="411"/>
        <v>309---49</v>
      </c>
      <c r="C26326" t="s">
        <v>6010</v>
      </c>
      <c r="D26326" t="s">
        <v>978</v>
      </c>
      <c r="E26326">
        <v>49</v>
      </c>
    </row>
    <row r="26327" spans="1:5" ht="13.5" customHeight="1">
      <c r="A26327">
        <v>309</v>
      </c>
      <c r="B26327" t="str">
        <f t="shared" si="411"/>
        <v>309---50</v>
      </c>
      <c r="C26327" t="s">
        <v>5955</v>
      </c>
      <c r="D26327" t="s">
        <v>889</v>
      </c>
      <c r="E26327">
        <v>50</v>
      </c>
    </row>
    <row r="26328" spans="1:5" ht="13.5" customHeight="1">
      <c r="A26328">
        <v>309</v>
      </c>
      <c r="B26328" t="str">
        <f t="shared" si="411"/>
        <v>309---51</v>
      </c>
      <c r="C26328" t="s">
        <v>5943</v>
      </c>
      <c r="D26328" t="s">
        <v>976</v>
      </c>
      <c r="E26328">
        <v>51</v>
      </c>
    </row>
    <row r="26329" spans="1:5" ht="13.5" customHeight="1">
      <c r="A26329">
        <v>309</v>
      </c>
      <c r="B26329" t="str">
        <f t="shared" si="411"/>
        <v>309---52</v>
      </c>
      <c r="C26329" t="s">
        <v>5996</v>
      </c>
      <c r="D26329" t="s">
        <v>1356</v>
      </c>
      <c r="E26329">
        <v>52</v>
      </c>
    </row>
    <row r="26330" spans="1:5" ht="13.5" customHeight="1">
      <c r="A26330">
        <v>309</v>
      </c>
      <c r="B26330" t="str">
        <f t="shared" si="411"/>
        <v>309---53</v>
      </c>
      <c r="C26330" t="s">
        <v>5958</v>
      </c>
      <c r="D26330" t="s">
        <v>1358</v>
      </c>
      <c r="E26330">
        <v>53</v>
      </c>
    </row>
    <row r="26331" spans="1:5" ht="13.5" customHeight="1">
      <c r="A26331">
        <v>309.10000000000002</v>
      </c>
      <c r="B26331" t="str">
        <f t="shared" si="411"/>
        <v>309.1---1</v>
      </c>
      <c r="C26331" t="s">
        <v>4216</v>
      </c>
      <c r="D26331" t="s">
        <v>1036</v>
      </c>
      <c r="E26331">
        <v>1</v>
      </c>
    </row>
    <row r="26332" spans="1:5" ht="13.5" customHeight="1">
      <c r="A26332">
        <v>309.10000000000002</v>
      </c>
      <c r="B26332" t="str">
        <f t="shared" si="411"/>
        <v>309.1---2</v>
      </c>
      <c r="C26332" t="s">
        <v>4216</v>
      </c>
      <c r="D26332" t="s">
        <v>1020</v>
      </c>
      <c r="E26332">
        <v>2</v>
      </c>
    </row>
    <row r="26333" spans="1:5" ht="13.5" customHeight="1">
      <c r="A26333">
        <v>309.10000000000002</v>
      </c>
      <c r="B26333" t="str">
        <f t="shared" si="411"/>
        <v>309.1---3</v>
      </c>
      <c r="C26333" t="s">
        <v>4216</v>
      </c>
      <c r="D26333" t="s">
        <v>1013</v>
      </c>
      <c r="E26333">
        <v>3</v>
      </c>
    </row>
    <row r="26334" spans="1:5" ht="13.5" customHeight="1">
      <c r="A26334">
        <v>309.10000000000002</v>
      </c>
      <c r="B26334" t="str">
        <f t="shared" si="411"/>
        <v>309.1---4</v>
      </c>
      <c r="C26334" t="s">
        <v>4216</v>
      </c>
      <c r="D26334" t="s">
        <v>1015</v>
      </c>
      <c r="E26334">
        <v>4</v>
      </c>
    </row>
    <row r="26335" spans="1:5" ht="13.5" customHeight="1">
      <c r="A26335">
        <v>309.10000000000002</v>
      </c>
      <c r="B26335" t="str">
        <f t="shared" si="411"/>
        <v>309.1---5</v>
      </c>
      <c r="C26335" t="s">
        <v>4216</v>
      </c>
      <c r="D26335" t="s">
        <v>1032</v>
      </c>
      <c r="E26335">
        <v>5</v>
      </c>
    </row>
    <row r="26336" spans="1:5" ht="13.5" customHeight="1">
      <c r="A26336">
        <v>309.10000000000002</v>
      </c>
      <c r="B26336" t="str">
        <f t="shared" si="411"/>
        <v>309.1---6</v>
      </c>
      <c r="C26336" t="s">
        <v>4218</v>
      </c>
      <c r="D26336" t="s">
        <v>873</v>
      </c>
      <c r="E26336">
        <v>6</v>
      </c>
    </row>
    <row r="26337" spans="1:5" ht="13.5" customHeight="1">
      <c r="A26337">
        <v>309.10000000000002</v>
      </c>
      <c r="B26337" t="str">
        <f t="shared" si="411"/>
        <v>309.1---7</v>
      </c>
      <c r="C26337" t="s">
        <v>4260</v>
      </c>
      <c r="D26337" t="s">
        <v>953</v>
      </c>
      <c r="E26337">
        <v>7</v>
      </c>
    </row>
    <row r="26338" spans="1:5" ht="13.5" customHeight="1">
      <c r="A26338">
        <v>309.10000000000002</v>
      </c>
      <c r="B26338" t="str">
        <f t="shared" si="411"/>
        <v>309.1---8</v>
      </c>
      <c r="C26338" t="s">
        <v>4222</v>
      </c>
      <c r="D26338" t="s">
        <v>1028</v>
      </c>
      <c r="E26338">
        <v>8</v>
      </c>
    </row>
    <row r="26339" spans="1:5" ht="13.5" customHeight="1">
      <c r="A26339">
        <v>309.10000000000002</v>
      </c>
      <c r="B26339" t="str">
        <f t="shared" si="411"/>
        <v>309.1---9</v>
      </c>
      <c r="C26339" t="s">
        <v>4230</v>
      </c>
      <c r="D26339" t="s">
        <v>1272</v>
      </c>
      <c r="E26339">
        <v>9</v>
      </c>
    </row>
    <row r="26340" spans="1:5" ht="13.5" customHeight="1">
      <c r="A26340">
        <v>309.10000000000002</v>
      </c>
      <c r="B26340" t="str">
        <f t="shared" si="411"/>
        <v>309.1---10</v>
      </c>
      <c r="C26340" t="s">
        <v>4259</v>
      </c>
      <c r="D26340" t="s">
        <v>1022</v>
      </c>
      <c r="E26340">
        <v>10</v>
      </c>
    </row>
    <row r="26341" spans="1:5" ht="13.5" customHeight="1">
      <c r="A26341">
        <v>309.10000000000002</v>
      </c>
      <c r="B26341" t="str">
        <f t="shared" si="411"/>
        <v>309.1---11</v>
      </c>
      <c r="C26341" t="s">
        <v>4264</v>
      </c>
      <c r="D26341" t="s">
        <v>785</v>
      </c>
      <c r="E26341">
        <v>11</v>
      </c>
    </row>
    <row r="26342" spans="1:5" ht="13.5" customHeight="1">
      <c r="A26342">
        <v>309.10000000000002</v>
      </c>
      <c r="B26342" t="str">
        <f t="shared" si="411"/>
        <v>309.1---12</v>
      </c>
      <c r="C26342" t="s">
        <v>4256</v>
      </c>
      <c r="D26342" t="s">
        <v>1117</v>
      </c>
      <c r="E26342">
        <v>12</v>
      </c>
    </row>
    <row r="26343" spans="1:5" ht="13.5" customHeight="1">
      <c r="A26343">
        <v>309.10000000000002</v>
      </c>
      <c r="B26343" t="str">
        <f t="shared" si="411"/>
        <v>309.1---13</v>
      </c>
      <c r="C26343" t="s">
        <v>4248</v>
      </c>
      <c r="D26343" t="s">
        <v>881</v>
      </c>
      <c r="E26343">
        <v>13</v>
      </c>
    </row>
    <row r="26344" spans="1:5" ht="13.5" customHeight="1">
      <c r="A26344">
        <v>309.10000000000002</v>
      </c>
      <c r="B26344" t="str">
        <f t="shared" si="411"/>
        <v>309.1---14</v>
      </c>
      <c r="C26344" t="s">
        <v>5911</v>
      </c>
      <c r="D26344" t="s">
        <v>980</v>
      </c>
      <c r="E26344">
        <v>14</v>
      </c>
    </row>
    <row r="26345" spans="1:5" ht="13.5" customHeight="1">
      <c r="A26345">
        <v>309.10000000000002</v>
      </c>
      <c r="B26345" t="str">
        <f t="shared" si="411"/>
        <v>309.1---15</v>
      </c>
      <c r="C26345" t="s">
        <v>5911</v>
      </c>
      <c r="D26345" t="s">
        <v>825</v>
      </c>
      <c r="E26345">
        <v>15</v>
      </c>
    </row>
    <row r="26346" spans="1:5" ht="13.5" customHeight="1">
      <c r="A26346">
        <v>309.10000000000002</v>
      </c>
      <c r="B26346" t="str">
        <f t="shared" si="411"/>
        <v>309.1---16</v>
      </c>
      <c r="C26346" t="s">
        <v>5911</v>
      </c>
      <c r="D26346" t="s">
        <v>974</v>
      </c>
      <c r="E26346">
        <v>16</v>
      </c>
    </row>
    <row r="26347" spans="1:5" ht="13.5" customHeight="1">
      <c r="A26347">
        <v>309.10000000000002</v>
      </c>
      <c r="B26347" t="str">
        <f t="shared" si="411"/>
        <v>309.1---17</v>
      </c>
      <c r="C26347" t="s">
        <v>5911</v>
      </c>
      <c r="D26347" t="s">
        <v>908</v>
      </c>
      <c r="E26347">
        <v>17</v>
      </c>
    </row>
    <row r="26348" spans="1:5" ht="13.5" customHeight="1">
      <c r="A26348">
        <v>309.10000000000002</v>
      </c>
      <c r="B26348" t="str">
        <f t="shared" si="411"/>
        <v>309.1---18</v>
      </c>
      <c r="C26348" t="s">
        <v>5911</v>
      </c>
      <c r="D26348" t="s">
        <v>857</v>
      </c>
      <c r="E26348">
        <v>18</v>
      </c>
    </row>
    <row r="26349" spans="1:5" ht="13.5" customHeight="1">
      <c r="A26349">
        <v>309.10000000000002</v>
      </c>
      <c r="B26349" t="str">
        <f t="shared" si="411"/>
        <v>309.1---19</v>
      </c>
      <c r="C26349" t="s">
        <v>729</v>
      </c>
      <c r="D26349" t="s">
        <v>867</v>
      </c>
      <c r="E26349">
        <v>19</v>
      </c>
    </row>
    <row r="26350" spans="1:5" ht="13.5" customHeight="1">
      <c r="A26350">
        <v>309.10000000000002</v>
      </c>
      <c r="B26350" t="str">
        <f t="shared" si="411"/>
        <v>309.1---20</v>
      </c>
      <c r="C26350" t="s">
        <v>1017</v>
      </c>
      <c r="D26350" t="s">
        <v>796</v>
      </c>
      <c r="E26350">
        <v>20</v>
      </c>
    </row>
    <row r="26351" spans="1:5" ht="13.5" customHeight="1">
      <c r="A26351">
        <v>309.10000000000002</v>
      </c>
      <c r="B26351" t="str">
        <f t="shared" si="411"/>
        <v>309.1---21</v>
      </c>
      <c r="C26351" t="s">
        <v>731</v>
      </c>
      <c r="D26351" t="s">
        <v>800</v>
      </c>
      <c r="E26351">
        <v>21</v>
      </c>
    </row>
    <row r="26352" spans="1:5" ht="13.5" customHeight="1">
      <c r="A26352">
        <v>309.10000000000002</v>
      </c>
      <c r="B26352" t="str">
        <f t="shared" si="411"/>
        <v>309.1---22</v>
      </c>
      <c r="C26352" t="s">
        <v>743</v>
      </c>
      <c r="D26352" t="s">
        <v>754</v>
      </c>
      <c r="E26352">
        <v>22</v>
      </c>
    </row>
    <row r="26353" spans="1:5" ht="13.5" customHeight="1">
      <c r="A26353">
        <v>309.10000000000002</v>
      </c>
      <c r="B26353" t="str">
        <f t="shared" si="411"/>
        <v>309.1---23</v>
      </c>
      <c r="C26353" t="s">
        <v>915</v>
      </c>
      <c r="D26353" t="s">
        <v>939</v>
      </c>
      <c r="E26353">
        <v>23</v>
      </c>
    </row>
    <row r="26354" spans="1:5" ht="13.5" customHeight="1">
      <c r="A26354">
        <v>309.10000000000002</v>
      </c>
      <c r="B26354" t="str">
        <f t="shared" si="411"/>
        <v>309.1---24</v>
      </c>
      <c r="C26354" t="s">
        <v>987</v>
      </c>
      <c r="D26354" t="s">
        <v>1263</v>
      </c>
      <c r="E26354">
        <v>24</v>
      </c>
    </row>
    <row r="26355" spans="1:5" ht="13.5" customHeight="1">
      <c r="A26355">
        <v>309.10000000000002</v>
      </c>
      <c r="B26355" t="str">
        <f t="shared" si="411"/>
        <v>309.1---25</v>
      </c>
      <c r="C26355" t="s">
        <v>989</v>
      </c>
      <c r="D26355" t="s">
        <v>738</v>
      </c>
      <c r="E26355">
        <v>25</v>
      </c>
    </row>
    <row r="26356" spans="1:5" ht="13.5" customHeight="1">
      <c r="A26356">
        <v>309.10000000000002</v>
      </c>
      <c r="B26356" t="str">
        <f t="shared" si="411"/>
        <v>309.1---26</v>
      </c>
      <c r="C26356" t="s">
        <v>747</v>
      </c>
      <c r="D26356" t="s">
        <v>1154</v>
      </c>
      <c r="E26356">
        <v>26</v>
      </c>
    </row>
    <row r="26357" spans="1:5" ht="13.5" customHeight="1">
      <c r="A26357">
        <v>309.10000000000002</v>
      </c>
      <c r="B26357" t="str">
        <f t="shared" si="411"/>
        <v>309.1---27</v>
      </c>
      <c r="C26357" t="s">
        <v>938</v>
      </c>
      <c r="D26357" t="s">
        <v>859</v>
      </c>
      <c r="E26357">
        <v>27</v>
      </c>
    </row>
    <row r="26358" spans="1:5" ht="13.5" customHeight="1">
      <c r="A26358">
        <v>309.10000000000002</v>
      </c>
      <c r="B26358" t="str">
        <f t="shared" si="411"/>
        <v>309.1---28</v>
      </c>
      <c r="C26358" t="s">
        <v>819</v>
      </c>
      <c r="D26358" t="s">
        <v>756</v>
      </c>
      <c r="E26358">
        <v>28</v>
      </c>
    </row>
    <row r="26359" spans="1:5" ht="13.5" customHeight="1">
      <c r="A26359">
        <v>309.10000000000002</v>
      </c>
      <c r="B26359" t="str">
        <f t="shared" si="411"/>
        <v>309.1---29</v>
      </c>
      <c r="C26359" t="s">
        <v>1074</v>
      </c>
      <c r="D26359" t="s">
        <v>880</v>
      </c>
      <c r="E26359">
        <v>29</v>
      </c>
    </row>
    <row r="26360" spans="1:5" ht="13.5" customHeight="1">
      <c r="A26360">
        <v>309.10000000000002</v>
      </c>
      <c r="B26360" t="str">
        <f t="shared" si="411"/>
        <v>309.1---30</v>
      </c>
      <c r="C26360" t="s">
        <v>751</v>
      </c>
      <c r="D26360" t="s">
        <v>1281</v>
      </c>
      <c r="E26360">
        <v>30</v>
      </c>
    </row>
    <row r="26361" spans="1:5" ht="13.5" customHeight="1">
      <c r="A26361">
        <v>309.10000000000002</v>
      </c>
      <c r="B26361" t="str">
        <f t="shared" si="411"/>
        <v>309.1---31</v>
      </c>
      <c r="C26361" t="s">
        <v>824</v>
      </c>
      <c r="D26361" t="s">
        <v>752</v>
      </c>
      <c r="E26361">
        <v>31</v>
      </c>
    </row>
    <row r="26362" spans="1:5" ht="13.5" customHeight="1">
      <c r="A26362">
        <v>309.10000000000002</v>
      </c>
      <c r="B26362" t="str">
        <f t="shared" si="411"/>
        <v>309.1---32</v>
      </c>
      <c r="C26362" t="s">
        <v>757</v>
      </c>
      <c r="D26362" t="s">
        <v>1272</v>
      </c>
      <c r="E26362">
        <v>32</v>
      </c>
    </row>
    <row r="26363" spans="1:5" ht="13.5" customHeight="1">
      <c r="A26363">
        <v>309.10000000000002</v>
      </c>
      <c r="B26363" t="str">
        <f t="shared" si="411"/>
        <v>309.1---33</v>
      </c>
      <c r="C26363" t="s">
        <v>940</v>
      </c>
      <c r="D26363" t="s">
        <v>1239</v>
      </c>
      <c r="E26363">
        <v>33</v>
      </c>
    </row>
    <row r="26364" spans="1:5" ht="13.5" customHeight="1">
      <c r="A26364">
        <v>309.10000000000002</v>
      </c>
      <c r="B26364" t="str">
        <f t="shared" si="411"/>
        <v>309.1---34</v>
      </c>
      <c r="C26364" t="s">
        <v>864</v>
      </c>
      <c r="D26364" t="s">
        <v>957</v>
      </c>
      <c r="E26364">
        <v>34</v>
      </c>
    </row>
    <row r="26365" spans="1:5" ht="13.5" customHeight="1">
      <c r="A26365">
        <v>309.10000000000002</v>
      </c>
      <c r="B26365" t="str">
        <f t="shared" si="411"/>
        <v>309.1---35</v>
      </c>
      <c r="C26365" t="s">
        <v>868</v>
      </c>
      <c r="D26365" t="s">
        <v>758</v>
      </c>
      <c r="E26365">
        <v>35</v>
      </c>
    </row>
    <row r="26366" spans="1:5" ht="13.5" customHeight="1">
      <c r="A26366">
        <v>309.10000000000002</v>
      </c>
      <c r="B26366" t="str">
        <f t="shared" si="411"/>
        <v>309.1---36</v>
      </c>
      <c r="C26366" t="s">
        <v>1011</v>
      </c>
      <c r="D26366" t="s">
        <v>856</v>
      </c>
      <c r="E26366">
        <v>36</v>
      </c>
    </row>
    <row r="26367" spans="1:5" ht="13.5" customHeight="1">
      <c r="A26367">
        <v>309.10000000000002</v>
      </c>
      <c r="B26367" t="str">
        <f t="shared" si="411"/>
        <v>309.1---37</v>
      </c>
      <c r="C26367" t="s">
        <v>5945</v>
      </c>
      <c r="D26367" t="s">
        <v>881</v>
      </c>
      <c r="E26367">
        <v>37</v>
      </c>
    </row>
    <row r="26368" spans="1:5" ht="13.5" customHeight="1">
      <c r="A26368">
        <v>309.10000000000002</v>
      </c>
      <c r="B26368" t="str">
        <f t="shared" si="411"/>
        <v>309.1---38</v>
      </c>
      <c r="C26368" t="s">
        <v>5946</v>
      </c>
      <c r="D26368" t="s">
        <v>893</v>
      </c>
      <c r="E26368">
        <v>38</v>
      </c>
    </row>
    <row r="26369" spans="1:5" ht="13.5" customHeight="1">
      <c r="A26369">
        <v>309.10000000000002</v>
      </c>
      <c r="B26369" t="str">
        <f t="shared" si="411"/>
        <v>309.1---39</v>
      </c>
      <c r="C26369" t="s">
        <v>5947</v>
      </c>
      <c r="D26369" t="s">
        <v>884</v>
      </c>
      <c r="E26369">
        <v>39</v>
      </c>
    </row>
    <row r="26370" spans="1:5" ht="13.5" customHeight="1">
      <c r="A26370">
        <v>309.10000000000002</v>
      </c>
      <c r="B26370" t="str">
        <f t="shared" si="411"/>
        <v>309.1---40</v>
      </c>
      <c r="C26370" t="s">
        <v>5948</v>
      </c>
      <c r="D26370" t="s">
        <v>886</v>
      </c>
      <c r="E26370">
        <v>40</v>
      </c>
    </row>
    <row r="26371" spans="1:5" ht="13.5" customHeight="1">
      <c r="A26371">
        <v>309.10000000000002</v>
      </c>
      <c r="B26371" t="str">
        <f t="shared" ref="B26371:B26434" si="412">A26371&amp;"---"&amp;E26371</f>
        <v>309.1---41</v>
      </c>
      <c r="C26371" t="s">
        <v>5969</v>
      </c>
      <c r="D26371" t="s">
        <v>961</v>
      </c>
      <c r="E26371">
        <v>41</v>
      </c>
    </row>
    <row r="26372" spans="1:5" ht="13.5" customHeight="1">
      <c r="A26372">
        <v>309.10000000000002</v>
      </c>
      <c r="B26372" t="str">
        <f t="shared" si="412"/>
        <v>309.1---42</v>
      </c>
      <c r="C26372" t="s">
        <v>5914</v>
      </c>
      <c r="D26372" t="s">
        <v>785</v>
      </c>
      <c r="E26372">
        <v>42</v>
      </c>
    </row>
    <row r="26373" spans="1:5" ht="13.5" customHeight="1">
      <c r="A26373">
        <v>309.10000000000002</v>
      </c>
      <c r="B26373" t="str">
        <f t="shared" si="412"/>
        <v>309.1---43</v>
      </c>
      <c r="C26373" t="s">
        <v>5915</v>
      </c>
      <c r="D26373" t="s">
        <v>772</v>
      </c>
      <c r="E26373">
        <v>43</v>
      </c>
    </row>
    <row r="26374" spans="1:5" ht="13.5" customHeight="1">
      <c r="A26374">
        <v>309.10000000000002</v>
      </c>
      <c r="B26374" t="str">
        <f t="shared" si="412"/>
        <v>309.1---44</v>
      </c>
      <c r="C26374" t="s">
        <v>5970</v>
      </c>
      <c r="D26374" t="s">
        <v>999</v>
      </c>
      <c r="E26374">
        <v>44</v>
      </c>
    </row>
    <row r="26375" spans="1:5" ht="13.5" customHeight="1">
      <c r="A26375">
        <v>309.10000000000002</v>
      </c>
      <c r="B26375" t="str">
        <f t="shared" si="412"/>
        <v>309.1---45</v>
      </c>
      <c r="C26375" t="s">
        <v>5917</v>
      </c>
      <c r="D26375" t="s">
        <v>789</v>
      </c>
      <c r="E26375">
        <v>45</v>
      </c>
    </row>
    <row r="26376" spans="1:5" ht="13.5" customHeight="1">
      <c r="A26376">
        <v>309.10000000000002</v>
      </c>
      <c r="B26376" t="str">
        <f t="shared" si="412"/>
        <v>309.1---46</v>
      </c>
      <c r="C26376" t="s">
        <v>5918</v>
      </c>
      <c r="D26376" t="s">
        <v>770</v>
      </c>
      <c r="E26376">
        <v>46</v>
      </c>
    </row>
    <row r="26377" spans="1:5" ht="13.5" customHeight="1">
      <c r="A26377">
        <v>309.10000000000002</v>
      </c>
      <c r="B26377" t="str">
        <f t="shared" si="412"/>
        <v>309.1---47</v>
      </c>
      <c r="C26377" t="s">
        <v>5972</v>
      </c>
      <c r="D26377" t="s">
        <v>979</v>
      </c>
      <c r="E26377">
        <v>47</v>
      </c>
    </row>
    <row r="26378" spans="1:5" ht="13.5" customHeight="1">
      <c r="A26378">
        <v>309.10000000000002</v>
      </c>
      <c r="B26378" t="str">
        <f t="shared" si="412"/>
        <v>309.1---48</v>
      </c>
      <c r="C26378" t="s">
        <v>6002</v>
      </c>
      <c r="D26378" t="s">
        <v>1113</v>
      </c>
      <c r="E26378">
        <v>48</v>
      </c>
    </row>
    <row r="26379" spans="1:5" ht="13.5" customHeight="1">
      <c r="A26379">
        <v>309.10000000000002</v>
      </c>
      <c r="B26379" t="str">
        <f t="shared" si="412"/>
        <v>309.1---49</v>
      </c>
      <c r="C26379" t="s">
        <v>6010</v>
      </c>
      <c r="D26379" t="s">
        <v>978</v>
      </c>
      <c r="E26379">
        <v>49</v>
      </c>
    </row>
    <row r="26380" spans="1:5" ht="13.5" customHeight="1">
      <c r="A26380">
        <v>309.10000000000002</v>
      </c>
      <c r="B26380" t="str">
        <f t="shared" si="412"/>
        <v>309.1---50</v>
      </c>
      <c r="C26380" t="s">
        <v>5955</v>
      </c>
      <c r="D26380" t="s">
        <v>889</v>
      </c>
      <c r="E26380">
        <v>50</v>
      </c>
    </row>
    <row r="26381" spans="1:5" ht="13.5" customHeight="1">
      <c r="A26381">
        <v>309.10000000000002</v>
      </c>
      <c r="B26381" t="str">
        <f t="shared" si="412"/>
        <v>309.1---51</v>
      </c>
      <c r="C26381" t="s">
        <v>5943</v>
      </c>
      <c r="D26381" t="s">
        <v>976</v>
      </c>
      <c r="E26381">
        <v>51</v>
      </c>
    </row>
    <row r="26382" spans="1:5" ht="13.5" customHeight="1">
      <c r="A26382">
        <v>309.10000000000002</v>
      </c>
      <c r="B26382" t="str">
        <f t="shared" si="412"/>
        <v>309.1---52</v>
      </c>
      <c r="C26382" t="s">
        <v>5996</v>
      </c>
      <c r="D26382" t="s">
        <v>1356</v>
      </c>
      <c r="E26382">
        <v>52</v>
      </c>
    </row>
    <row r="26383" spans="1:5" ht="13.5" customHeight="1">
      <c r="A26383">
        <v>309.10000000000002</v>
      </c>
      <c r="B26383" t="str">
        <f t="shared" si="412"/>
        <v>309.1---53</v>
      </c>
      <c r="C26383" t="s">
        <v>5958</v>
      </c>
      <c r="D26383" t="s">
        <v>1358</v>
      </c>
      <c r="E26383">
        <v>53</v>
      </c>
    </row>
    <row r="26384" spans="1:5" ht="13.5" customHeight="1">
      <c r="A26384">
        <v>309.2</v>
      </c>
      <c r="B26384" t="str">
        <f t="shared" si="412"/>
        <v>309.2---1</v>
      </c>
      <c r="C26384" t="s">
        <v>4216</v>
      </c>
      <c r="D26384" t="s">
        <v>1036</v>
      </c>
      <c r="E26384">
        <v>1</v>
      </c>
    </row>
    <row r="26385" spans="1:5" ht="13.5" customHeight="1">
      <c r="A26385">
        <v>309.2</v>
      </c>
      <c r="B26385" t="str">
        <f t="shared" si="412"/>
        <v>309.2---2</v>
      </c>
      <c r="C26385" t="s">
        <v>4216</v>
      </c>
      <c r="D26385" t="s">
        <v>1020</v>
      </c>
      <c r="E26385">
        <v>2</v>
      </c>
    </row>
    <row r="26386" spans="1:5" ht="13.5" customHeight="1">
      <c r="A26386">
        <v>309.2</v>
      </c>
      <c r="B26386" t="str">
        <f t="shared" si="412"/>
        <v>309.2---3</v>
      </c>
      <c r="C26386" t="s">
        <v>4216</v>
      </c>
      <c r="D26386" t="s">
        <v>1013</v>
      </c>
      <c r="E26386">
        <v>3</v>
      </c>
    </row>
    <row r="26387" spans="1:5" ht="13.5" customHeight="1">
      <c r="A26387">
        <v>309.2</v>
      </c>
      <c r="B26387" t="str">
        <f t="shared" si="412"/>
        <v>309.2---4</v>
      </c>
      <c r="C26387" t="s">
        <v>4216</v>
      </c>
      <c r="D26387" t="s">
        <v>1015</v>
      </c>
      <c r="E26387">
        <v>4</v>
      </c>
    </row>
    <row r="26388" spans="1:5" ht="13.5" customHeight="1">
      <c r="A26388">
        <v>309.2</v>
      </c>
      <c r="B26388" t="str">
        <f t="shared" si="412"/>
        <v>309.2---5</v>
      </c>
      <c r="C26388" t="s">
        <v>4216</v>
      </c>
      <c r="D26388" t="s">
        <v>1032</v>
      </c>
      <c r="E26388">
        <v>5</v>
      </c>
    </row>
    <row r="26389" spans="1:5" ht="13.5" customHeight="1">
      <c r="A26389">
        <v>309.2</v>
      </c>
      <c r="B26389" t="str">
        <f t="shared" si="412"/>
        <v>309.2---6</v>
      </c>
      <c r="C26389" t="s">
        <v>4218</v>
      </c>
      <c r="D26389" t="s">
        <v>873</v>
      </c>
      <c r="E26389">
        <v>6</v>
      </c>
    </row>
    <row r="26390" spans="1:5" ht="13.5" customHeight="1">
      <c r="A26390">
        <v>309.2</v>
      </c>
      <c r="B26390" t="str">
        <f t="shared" si="412"/>
        <v>309.2---7</v>
      </c>
      <c r="C26390" t="s">
        <v>4260</v>
      </c>
      <c r="D26390" t="s">
        <v>953</v>
      </c>
      <c r="E26390">
        <v>7</v>
      </c>
    </row>
    <row r="26391" spans="1:5" ht="13.5" customHeight="1">
      <c r="A26391">
        <v>309.2</v>
      </c>
      <c r="B26391" t="str">
        <f t="shared" si="412"/>
        <v>309.2---8</v>
      </c>
      <c r="C26391" t="s">
        <v>4222</v>
      </c>
      <c r="D26391" t="s">
        <v>1028</v>
      </c>
      <c r="E26391">
        <v>8</v>
      </c>
    </row>
    <row r="26392" spans="1:5" ht="13.5" customHeight="1">
      <c r="A26392">
        <v>309.2</v>
      </c>
      <c r="B26392" t="str">
        <f t="shared" si="412"/>
        <v>309.2---9</v>
      </c>
      <c r="C26392" t="s">
        <v>4230</v>
      </c>
      <c r="D26392" t="s">
        <v>1272</v>
      </c>
      <c r="E26392">
        <v>9</v>
      </c>
    </row>
    <row r="26393" spans="1:5" ht="13.5" customHeight="1">
      <c r="A26393">
        <v>309.2</v>
      </c>
      <c r="B26393" t="str">
        <f t="shared" si="412"/>
        <v>309.2---10</v>
      </c>
      <c r="C26393" t="s">
        <v>4259</v>
      </c>
      <c r="D26393" t="s">
        <v>1022</v>
      </c>
      <c r="E26393">
        <v>10</v>
      </c>
    </row>
    <row r="26394" spans="1:5" ht="13.5" customHeight="1">
      <c r="A26394">
        <v>309.2</v>
      </c>
      <c r="B26394" t="str">
        <f t="shared" si="412"/>
        <v>309.2---11</v>
      </c>
      <c r="C26394" t="s">
        <v>4264</v>
      </c>
      <c r="D26394" t="s">
        <v>785</v>
      </c>
      <c r="E26394">
        <v>11</v>
      </c>
    </row>
    <row r="26395" spans="1:5" ht="13.5" customHeight="1">
      <c r="A26395">
        <v>309.2</v>
      </c>
      <c r="B26395" t="str">
        <f t="shared" si="412"/>
        <v>309.2---12</v>
      </c>
      <c r="C26395" t="s">
        <v>4256</v>
      </c>
      <c r="D26395" t="s">
        <v>1117</v>
      </c>
      <c r="E26395">
        <v>12</v>
      </c>
    </row>
    <row r="26396" spans="1:5" ht="13.5" customHeight="1">
      <c r="A26396">
        <v>309.2</v>
      </c>
      <c r="B26396" t="str">
        <f t="shared" si="412"/>
        <v>309.2---13</v>
      </c>
      <c r="C26396" t="s">
        <v>4248</v>
      </c>
      <c r="D26396" t="s">
        <v>881</v>
      </c>
      <c r="E26396">
        <v>13</v>
      </c>
    </row>
    <row r="26397" spans="1:5" ht="13.5" customHeight="1">
      <c r="A26397">
        <v>309.2</v>
      </c>
      <c r="B26397" t="str">
        <f t="shared" si="412"/>
        <v>309.2---14</v>
      </c>
      <c r="C26397" t="s">
        <v>5911</v>
      </c>
      <c r="D26397" t="s">
        <v>980</v>
      </c>
      <c r="E26397">
        <v>14</v>
      </c>
    </row>
    <row r="26398" spans="1:5" ht="13.5" customHeight="1">
      <c r="A26398">
        <v>309.2</v>
      </c>
      <c r="B26398" t="str">
        <f t="shared" si="412"/>
        <v>309.2---15</v>
      </c>
      <c r="C26398" t="s">
        <v>5911</v>
      </c>
      <c r="D26398" t="s">
        <v>825</v>
      </c>
      <c r="E26398">
        <v>15</v>
      </c>
    </row>
    <row r="26399" spans="1:5" ht="13.5" customHeight="1">
      <c r="A26399">
        <v>309.2</v>
      </c>
      <c r="B26399" t="str">
        <f t="shared" si="412"/>
        <v>309.2---16</v>
      </c>
      <c r="C26399" t="s">
        <v>5911</v>
      </c>
      <c r="D26399" t="s">
        <v>974</v>
      </c>
      <c r="E26399">
        <v>16</v>
      </c>
    </row>
    <row r="26400" spans="1:5" ht="13.5" customHeight="1">
      <c r="A26400">
        <v>309.2</v>
      </c>
      <c r="B26400" t="str">
        <f t="shared" si="412"/>
        <v>309.2---17</v>
      </c>
      <c r="C26400" t="s">
        <v>5911</v>
      </c>
      <c r="D26400" t="s">
        <v>908</v>
      </c>
      <c r="E26400">
        <v>17</v>
      </c>
    </row>
    <row r="26401" spans="1:5" ht="13.5" customHeight="1">
      <c r="A26401">
        <v>309.2</v>
      </c>
      <c r="B26401" t="str">
        <f t="shared" si="412"/>
        <v>309.2---18</v>
      </c>
      <c r="C26401" t="s">
        <v>5911</v>
      </c>
      <c r="D26401" t="s">
        <v>857</v>
      </c>
      <c r="E26401">
        <v>18</v>
      </c>
    </row>
    <row r="26402" spans="1:5" ht="13.5" customHeight="1">
      <c r="A26402">
        <v>309.2</v>
      </c>
      <c r="B26402" t="str">
        <f t="shared" si="412"/>
        <v>309.2---19</v>
      </c>
      <c r="C26402" t="s">
        <v>729</v>
      </c>
      <c r="D26402" t="s">
        <v>867</v>
      </c>
      <c r="E26402">
        <v>19</v>
      </c>
    </row>
    <row r="26403" spans="1:5" ht="13.5" customHeight="1">
      <c r="A26403">
        <v>309.2</v>
      </c>
      <c r="B26403" t="str">
        <f t="shared" si="412"/>
        <v>309.2---20</v>
      </c>
      <c r="C26403" t="s">
        <v>1017</v>
      </c>
      <c r="D26403" t="s">
        <v>796</v>
      </c>
      <c r="E26403">
        <v>20</v>
      </c>
    </row>
    <row r="26404" spans="1:5" ht="13.5" customHeight="1">
      <c r="A26404">
        <v>309.2</v>
      </c>
      <c r="B26404" t="str">
        <f t="shared" si="412"/>
        <v>309.2---21</v>
      </c>
      <c r="C26404" t="s">
        <v>731</v>
      </c>
      <c r="D26404" t="s">
        <v>800</v>
      </c>
      <c r="E26404">
        <v>21</v>
      </c>
    </row>
    <row r="26405" spans="1:5" ht="13.5" customHeight="1">
      <c r="A26405">
        <v>309.2</v>
      </c>
      <c r="B26405" t="str">
        <f t="shared" si="412"/>
        <v>309.2---22</v>
      </c>
      <c r="C26405" t="s">
        <v>743</v>
      </c>
      <c r="D26405" t="s">
        <v>754</v>
      </c>
      <c r="E26405">
        <v>22</v>
      </c>
    </row>
    <row r="26406" spans="1:5" ht="13.5" customHeight="1">
      <c r="A26406">
        <v>309.2</v>
      </c>
      <c r="B26406" t="str">
        <f t="shared" si="412"/>
        <v>309.2---23</v>
      </c>
      <c r="C26406" t="s">
        <v>915</v>
      </c>
      <c r="D26406" t="s">
        <v>939</v>
      </c>
      <c r="E26406">
        <v>23</v>
      </c>
    </row>
    <row r="26407" spans="1:5" ht="13.5" customHeight="1">
      <c r="A26407">
        <v>309.2</v>
      </c>
      <c r="B26407" t="str">
        <f t="shared" si="412"/>
        <v>309.2---24</v>
      </c>
      <c r="C26407" t="s">
        <v>987</v>
      </c>
      <c r="D26407" t="s">
        <v>1263</v>
      </c>
      <c r="E26407">
        <v>24</v>
      </c>
    </row>
    <row r="26408" spans="1:5" ht="13.5" customHeight="1">
      <c r="A26408">
        <v>309.2</v>
      </c>
      <c r="B26408" t="str">
        <f t="shared" si="412"/>
        <v>309.2---25</v>
      </c>
      <c r="C26408" t="s">
        <v>989</v>
      </c>
      <c r="D26408" t="s">
        <v>738</v>
      </c>
      <c r="E26408">
        <v>25</v>
      </c>
    </row>
    <row r="26409" spans="1:5" ht="13.5" customHeight="1">
      <c r="A26409">
        <v>309.2</v>
      </c>
      <c r="B26409" t="str">
        <f t="shared" si="412"/>
        <v>309.2---26</v>
      </c>
      <c r="C26409" t="s">
        <v>747</v>
      </c>
      <c r="D26409" t="s">
        <v>1154</v>
      </c>
      <c r="E26409">
        <v>26</v>
      </c>
    </row>
    <row r="26410" spans="1:5" ht="13.5" customHeight="1">
      <c r="A26410">
        <v>309.2</v>
      </c>
      <c r="B26410" t="str">
        <f t="shared" si="412"/>
        <v>309.2---27</v>
      </c>
      <c r="C26410" t="s">
        <v>938</v>
      </c>
      <c r="D26410" t="s">
        <v>859</v>
      </c>
      <c r="E26410">
        <v>27</v>
      </c>
    </row>
    <row r="26411" spans="1:5" ht="13.5" customHeight="1">
      <c r="A26411">
        <v>309.2</v>
      </c>
      <c r="B26411" t="str">
        <f t="shared" si="412"/>
        <v>309.2---28</v>
      </c>
      <c r="C26411" t="s">
        <v>819</v>
      </c>
      <c r="D26411" t="s">
        <v>756</v>
      </c>
      <c r="E26411">
        <v>28</v>
      </c>
    </row>
    <row r="26412" spans="1:5" ht="13.5" customHeight="1">
      <c r="A26412">
        <v>309.2</v>
      </c>
      <c r="B26412" t="str">
        <f t="shared" si="412"/>
        <v>309.2---29</v>
      </c>
      <c r="C26412" t="s">
        <v>1074</v>
      </c>
      <c r="D26412" t="s">
        <v>880</v>
      </c>
      <c r="E26412">
        <v>29</v>
      </c>
    </row>
    <row r="26413" spans="1:5" ht="13.5" customHeight="1">
      <c r="A26413">
        <v>309.2</v>
      </c>
      <c r="B26413" t="str">
        <f t="shared" si="412"/>
        <v>309.2---30</v>
      </c>
      <c r="C26413" t="s">
        <v>751</v>
      </c>
      <c r="D26413" t="s">
        <v>1281</v>
      </c>
      <c r="E26413">
        <v>30</v>
      </c>
    </row>
    <row r="26414" spans="1:5" ht="13.5" customHeight="1">
      <c r="A26414">
        <v>309.2</v>
      </c>
      <c r="B26414" t="str">
        <f t="shared" si="412"/>
        <v>309.2---31</v>
      </c>
      <c r="C26414" t="s">
        <v>824</v>
      </c>
      <c r="D26414" t="s">
        <v>752</v>
      </c>
      <c r="E26414">
        <v>31</v>
      </c>
    </row>
    <row r="26415" spans="1:5" ht="13.5" customHeight="1">
      <c r="A26415">
        <v>309.2</v>
      </c>
      <c r="B26415" t="str">
        <f t="shared" si="412"/>
        <v>309.2---32</v>
      </c>
      <c r="C26415" t="s">
        <v>757</v>
      </c>
      <c r="D26415" t="s">
        <v>1272</v>
      </c>
      <c r="E26415">
        <v>32</v>
      </c>
    </row>
    <row r="26416" spans="1:5" ht="13.5" customHeight="1">
      <c r="A26416">
        <v>309.2</v>
      </c>
      <c r="B26416" t="str">
        <f t="shared" si="412"/>
        <v>309.2---33</v>
      </c>
      <c r="C26416" t="s">
        <v>940</v>
      </c>
      <c r="D26416" t="s">
        <v>1239</v>
      </c>
      <c r="E26416">
        <v>33</v>
      </c>
    </row>
    <row r="26417" spans="1:5" ht="13.5" customHeight="1">
      <c r="A26417">
        <v>309.2</v>
      </c>
      <c r="B26417" t="str">
        <f t="shared" si="412"/>
        <v>309.2---34</v>
      </c>
      <c r="C26417" t="s">
        <v>864</v>
      </c>
      <c r="D26417" t="s">
        <v>957</v>
      </c>
      <c r="E26417">
        <v>34</v>
      </c>
    </row>
    <row r="26418" spans="1:5" ht="13.5" customHeight="1">
      <c r="A26418">
        <v>309.2</v>
      </c>
      <c r="B26418" t="str">
        <f t="shared" si="412"/>
        <v>309.2---35</v>
      </c>
      <c r="C26418" t="s">
        <v>868</v>
      </c>
      <c r="D26418" t="s">
        <v>758</v>
      </c>
      <c r="E26418">
        <v>35</v>
      </c>
    </row>
    <row r="26419" spans="1:5" ht="13.5" customHeight="1">
      <c r="A26419">
        <v>309.2</v>
      </c>
      <c r="B26419" t="str">
        <f t="shared" si="412"/>
        <v>309.2---36</v>
      </c>
      <c r="C26419" t="s">
        <v>1011</v>
      </c>
      <c r="D26419" t="s">
        <v>856</v>
      </c>
      <c r="E26419">
        <v>36</v>
      </c>
    </row>
    <row r="26420" spans="1:5" ht="13.5" customHeight="1">
      <c r="A26420">
        <v>309.2</v>
      </c>
      <c r="B26420" t="str">
        <f t="shared" si="412"/>
        <v>309.2---37</v>
      </c>
      <c r="C26420" t="s">
        <v>5945</v>
      </c>
      <c r="D26420" t="s">
        <v>881</v>
      </c>
      <c r="E26420">
        <v>37</v>
      </c>
    </row>
    <row r="26421" spans="1:5" ht="13.5" customHeight="1">
      <c r="A26421">
        <v>309.2</v>
      </c>
      <c r="B26421" t="str">
        <f t="shared" si="412"/>
        <v>309.2---38</v>
      </c>
      <c r="C26421" t="s">
        <v>5946</v>
      </c>
      <c r="D26421" t="s">
        <v>893</v>
      </c>
      <c r="E26421">
        <v>38</v>
      </c>
    </row>
    <row r="26422" spans="1:5" ht="13.5" customHeight="1">
      <c r="A26422">
        <v>309.2</v>
      </c>
      <c r="B26422" t="str">
        <f t="shared" si="412"/>
        <v>309.2---39</v>
      </c>
      <c r="C26422" t="s">
        <v>5947</v>
      </c>
      <c r="D26422" t="s">
        <v>884</v>
      </c>
      <c r="E26422">
        <v>39</v>
      </c>
    </row>
    <row r="26423" spans="1:5" ht="13.5" customHeight="1">
      <c r="A26423">
        <v>309.2</v>
      </c>
      <c r="B26423" t="str">
        <f t="shared" si="412"/>
        <v>309.2---40</v>
      </c>
      <c r="C26423" t="s">
        <v>5948</v>
      </c>
      <c r="D26423" t="s">
        <v>886</v>
      </c>
      <c r="E26423">
        <v>40</v>
      </c>
    </row>
    <row r="26424" spans="1:5" ht="13.5" customHeight="1">
      <c r="A26424">
        <v>309.2</v>
      </c>
      <c r="B26424" t="str">
        <f t="shared" si="412"/>
        <v>309.2---41</v>
      </c>
      <c r="C26424" t="s">
        <v>5969</v>
      </c>
      <c r="D26424" t="s">
        <v>961</v>
      </c>
      <c r="E26424">
        <v>41</v>
      </c>
    </row>
    <row r="26425" spans="1:5" ht="13.5" customHeight="1">
      <c r="A26425">
        <v>309.2</v>
      </c>
      <c r="B26425" t="str">
        <f t="shared" si="412"/>
        <v>309.2---42</v>
      </c>
      <c r="C26425" t="s">
        <v>5914</v>
      </c>
      <c r="D26425" t="s">
        <v>785</v>
      </c>
      <c r="E26425">
        <v>42</v>
      </c>
    </row>
    <row r="26426" spans="1:5" ht="13.5" customHeight="1">
      <c r="A26426">
        <v>309.2</v>
      </c>
      <c r="B26426" t="str">
        <f t="shared" si="412"/>
        <v>309.2---43</v>
      </c>
      <c r="C26426" t="s">
        <v>5915</v>
      </c>
      <c r="D26426" t="s">
        <v>772</v>
      </c>
      <c r="E26426">
        <v>43</v>
      </c>
    </row>
    <row r="26427" spans="1:5" ht="13.5" customHeight="1">
      <c r="A26427">
        <v>309.2</v>
      </c>
      <c r="B26427" t="str">
        <f t="shared" si="412"/>
        <v>309.2---44</v>
      </c>
      <c r="C26427" t="s">
        <v>5970</v>
      </c>
      <c r="D26427" t="s">
        <v>999</v>
      </c>
      <c r="E26427">
        <v>44</v>
      </c>
    </row>
    <row r="26428" spans="1:5" ht="13.5" customHeight="1">
      <c r="A26428">
        <v>309.2</v>
      </c>
      <c r="B26428" t="str">
        <f t="shared" si="412"/>
        <v>309.2---45</v>
      </c>
      <c r="C26428" t="s">
        <v>5917</v>
      </c>
      <c r="D26428" t="s">
        <v>789</v>
      </c>
      <c r="E26428">
        <v>45</v>
      </c>
    </row>
    <row r="26429" spans="1:5" ht="13.5" customHeight="1">
      <c r="A26429">
        <v>309.2</v>
      </c>
      <c r="B26429" t="str">
        <f t="shared" si="412"/>
        <v>309.2---46</v>
      </c>
      <c r="C26429" t="s">
        <v>5918</v>
      </c>
      <c r="D26429" t="s">
        <v>770</v>
      </c>
      <c r="E26429">
        <v>46</v>
      </c>
    </row>
    <row r="26430" spans="1:5" ht="13.5" customHeight="1">
      <c r="A26430">
        <v>309.2</v>
      </c>
      <c r="B26430" t="str">
        <f t="shared" si="412"/>
        <v>309.2---47</v>
      </c>
      <c r="C26430" t="s">
        <v>5972</v>
      </c>
      <c r="D26430" t="s">
        <v>979</v>
      </c>
      <c r="E26430">
        <v>47</v>
      </c>
    </row>
    <row r="26431" spans="1:5" ht="13.5" customHeight="1">
      <c r="A26431">
        <v>309.2</v>
      </c>
      <c r="B26431" t="str">
        <f t="shared" si="412"/>
        <v>309.2---48</v>
      </c>
      <c r="C26431" t="s">
        <v>6002</v>
      </c>
      <c r="D26431" t="s">
        <v>1113</v>
      </c>
      <c r="E26431">
        <v>48</v>
      </c>
    </row>
    <row r="26432" spans="1:5" ht="13.5" customHeight="1">
      <c r="A26432">
        <v>309.2</v>
      </c>
      <c r="B26432" t="str">
        <f t="shared" si="412"/>
        <v>309.2---49</v>
      </c>
      <c r="C26432" t="s">
        <v>6010</v>
      </c>
      <c r="D26432" t="s">
        <v>978</v>
      </c>
      <c r="E26432">
        <v>49</v>
      </c>
    </row>
    <row r="26433" spans="1:5" ht="13.5" customHeight="1">
      <c r="A26433">
        <v>309.2</v>
      </c>
      <c r="B26433" t="str">
        <f t="shared" si="412"/>
        <v>309.2---50</v>
      </c>
      <c r="C26433" t="s">
        <v>5955</v>
      </c>
      <c r="D26433" t="s">
        <v>889</v>
      </c>
      <c r="E26433">
        <v>50</v>
      </c>
    </row>
    <row r="26434" spans="1:5" ht="13.5" customHeight="1">
      <c r="A26434">
        <v>309.2</v>
      </c>
      <c r="B26434" t="str">
        <f t="shared" si="412"/>
        <v>309.2---51</v>
      </c>
      <c r="C26434" t="s">
        <v>5943</v>
      </c>
      <c r="D26434" t="s">
        <v>976</v>
      </c>
      <c r="E26434">
        <v>51</v>
      </c>
    </row>
    <row r="26435" spans="1:5" ht="13.5" customHeight="1">
      <c r="A26435">
        <v>309.2</v>
      </c>
      <c r="B26435" t="str">
        <f t="shared" ref="B26435:B26498" si="413">A26435&amp;"---"&amp;E26435</f>
        <v>309.2---52</v>
      </c>
      <c r="C26435" t="s">
        <v>5996</v>
      </c>
      <c r="D26435" t="s">
        <v>1356</v>
      </c>
      <c r="E26435">
        <v>52</v>
      </c>
    </row>
    <row r="26436" spans="1:5" ht="13.5" customHeight="1">
      <c r="A26436">
        <v>309.2</v>
      </c>
      <c r="B26436" t="str">
        <f t="shared" si="413"/>
        <v>309.2---53</v>
      </c>
      <c r="C26436" t="s">
        <v>5958</v>
      </c>
      <c r="D26436" t="s">
        <v>1358</v>
      </c>
      <c r="E26436">
        <v>53</v>
      </c>
    </row>
    <row r="26437" spans="1:5" ht="13.5" customHeight="1">
      <c r="A26437">
        <v>180</v>
      </c>
      <c r="B26437" t="str">
        <f t="shared" si="413"/>
        <v>180---1</v>
      </c>
      <c r="C26437" t="s">
        <v>4216</v>
      </c>
      <c r="D26437" t="s">
        <v>1020</v>
      </c>
      <c r="E26437">
        <v>1</v>
      </c>
    </row>
    <row r="26438" spans="1:5" ht="13.5" customHeight="1">
      <c r="A26438">
        <v>180</v>
      </c>
      <c r="B26438" t="str">
        <f t="shared" si="413"/>
        <v>180---2</v>
      </c>
      <c r="C26438" t="s">
        <v>4216</v>
      </c>
      <c r="D26438" t="s">
        <v>909</v>
      </c>
      <c r="E26438">
        <v>2</v>
      </c>
    </row>
    <row r="26439" spans="1:5" ht="13.5" customHeight="1">
      <c r="A26439">
        <v>180</v>
      </c>
      <c r="B26439" t="str">
        <f t="shared" si="413"/>
        <v>180---3</v>
      </c>
      <c r="C26439" t="s">
        <v>4279</v>
      </c>
      <c r="D26439" t="s">
        <v>953</v>
      </c>
      <c r="E26439">
        <v>3</v>
      </c>
    </row>
    <row r="26440" spans="1:5" ht="13.5" customHeight="1">
      <c r="A26440">
        <v>180</v>
      </c>
      <c r="B26440" t="str">
        <f t="shared" si="413"/>
        <v>180---4</v>
      </c>
      <c r="C26440" t="s">
        <v>4271</v>
      </c>
      <c r="D26440" t="s">
        <v>842</v>
      </c>
      <c r="E26440">
        <v>4</v>
      </c>
    </row>
    <row r="26441" spans="1:5" ht="13.5" customHeight="1">
      <c r="A26441">
        <v>180</v>
      </c>
      <c r="B26441" t="str">
        <f t="shared" si="413"/>
        <v>180---5</v>
      </c>
      <c r="C26441" t="s">
        <v>4270</v>
      </c>
      <c r="D26441" t="s">
        <v>961</v>
      </c>
      <c r="E26441">
        <v>5</v>
      </c>
    </row>
    <row r="26442" spans="1:5" ht="13.5" customHeight="1">
      <c r="A26442">
        <v>180</v>
      </c>
      <c r="B26442" t="str">
        <f t="shared" si="413"/>
        <v>180---6</v>
      </c>
      <c r="C26442" t="s">
        <v>4268</v>
      </c>
      <c r="D26442" t="s">
        <v>1272</v>
      </c>
      <c r="E26442">
        <v>6</v>
      </c>
    </row>
    <row r="26443" spans="1:5" ht="13.5" customHeight="1">
      <c r="A26443">
        <v>180</v>
      </c>
      <c r="B26443" t="str">
        <f t="shared" si="413"/>
        <v>180---7</v>
      </c>
      <c r="C26443" t="s">
        <v>4276</v>
      </c>
      <c r="D26443" t="s">
        <v>1337</v>
      </c>
      <c r="E26443">
        <v>7</v>
      </c>
    </row>
    <row r="26444" spans="1:5" ht="13.5" customHeight="1">
      <c r="A26444">
        <v>180</v>
      </c>
      <c r="B26444" t="str">
        <f t="shared" si="413"/>
        <v>180---8</v>
      </c>
      <c r="C26444" t="s">
        <v>4231</v>
      </c>
      <c r="D26444" t="s">
        <v>846</v>
      </c>
      <c r="E26444">
        <v>8</v>
      </c>
    </row>
    <row r="26445" spans="1:5" ht="13.5" customHeight="1">
      <c r="A26445">
        <v>180</v>
      </c>
      <c r="B26445" t="str">
        <f t="shared" si="413"/>
        <v>180---9</v>
      </c>
      <c r="C26445" t="s">
        <v>4264</v>
      </c>
      <c r="D26445" t="s">
        <v>1358</v>
      </c>
      <c r="E26445">
        <v>9</v>
      </c>
    </row>
    <row r="26446" spans="1:5" ht="13.5" customHeight="1">
      <c r="A26446">
        <v>180</v>
      </c>
      <c r="B26446" t="str">
        <f t="shared" si="413"/>
        <v>180---10</v>
      </c>
      <c r="C26446" t="s">
        <v>4272</v>
      </c>
      <c r="D26446" t="s">
        <v>722</v>
      </c>
      <c r="E26446">
        <v>10</v>
      </c>
    </row>
    <row r="26447" spans="1:5" ht="13.5" customHeight="1">
      <c r="A26447">
        <v>180</v>
      </c>
      <c r="B26447" t="str">
        <f t="shared" si="413"/>
        <v>180---11</v>
      </c>
      <c r="C26447" t="s">
        <v>5911</v>
      </c>
      <c r="D26447" t="s">
        <v>1117</v>
      </c>
      <c r="E26447">
        <v>11</v>
      </c>
    </row>
    <row r="26448" spans="1:5" ht="13.5" customHeight="1">
      <c r="A26448">
        <v>180</v>
      </c>
      <c r="B26448" t="str">
        <f t="shared" si="413"/>
        <v>180---12</v>
      </c>
      <c r="C26448" t="s">
        <v>5911</v>
      </c>
      <c r="D26448" t="s">
        <v>1244</v>
      </c>
      <c r="E26448">
        <v>12</v>
      </c>
    </row>
    <row r="26449" spans="1:5" ht="13.5" customHeight="1">
      <c r="A26449">
        <v>180</v>
      </c>
      <c r="B26449" t="str">
        <f t="shared" si="413"/>
        <v>180---13</v>
      </c>
      <c r="C26449" t="s">
        <v>5911</v>
      </c>
      <c r="D26449" t="s">
        <v>812</v>
      </c>
      <c r="E26449">
        <v>13</v>
      </c>
    </row>
    <row r="26450" spans="1:5" ht="13.5" customHeight="1">
      <c r="A26450">
        <v>180</v>
      </c>
      <c r="B26450" t="str">
        <f t="shared" si="413"/>
        <v>180---14</v>
      </c>
      <c r="C26450" t="s">
        <v>5911</v>
      </c>
      <c r="D26450" t="s">
        <v>1085</v>
      </c>
      <c r="E26450">
        <v>14</v>
      </c>
    </row>
    <row r="26451" spans="1:5" ht="13.5" customHeight="1">
      <c r="A26451">
        <v>180</v>
      </c>
      <c r="B26451" t="str">
        <f t="shared" si="413"/>
        <v>180---15</v>
      </c>
      <c r="C26451" t="s">
        <v>743</v>
      </c>
      <c r="D26451" t="s">
        <v>754</v>
      </c>
      <c r="E26451">
        <v>15</v>
      </c>
    </row>
    <row r="26452" spans="1:5" ht="13.5" customHeight="1">
      <c r="A26452">
        <v>180</v>
      </c>
      <c r="B26452" t="str">
        <f t="shared" si="413"/>
        <v>180---16</v>
      </c>
      <c r="C26452" t="s">
        <v>987</v>
      </c>
      <c r="D26452" t="s">
        <v>1263</v>
      </c>
      <c r="E26452">
        <v>16</v>
      </c>
    </row>
    <row r="26453" spans="1:5" ht="13.5" customHeight="1">
      <c r="A26453">
        <v>180</v>
      </c>
      <c r="B26453" t="str">
        <f t="shared" si="413"/>
        <v>180---17</v>
      </c>
      <c r="C26453" t="s">
        <v>989</v>
      </c>
      <c r="D26453" t="s">
        <v>738</v>
      </c>
      <c r="E26453">
        <v>17</v>
      </c>
    </row>
    <row r="26454" spans="1:5" ht="13.5" customHeight="1">
      <c r="A26454">
        <v>180</v>
      </c>
      <c r="B26454" t="str">
        <f t="shared" si="413"/>
        <v>180---18</v>
      </c>
      <c r="C26454" t="s">
        <v>819</v>
      </c>
      <c r="D26454" t="s">
        <v>756</v>
      </c>
      <c r="E26454">
        <v>18</v>
      </c>
    </row>
    <row r="26455" spans="1:5" ht="13.5" customHeight="1">
      <c r="A26455">
        <v>180</v>
      </c>
      <c r="B26455" t="str">
        <f t="shared" si="413"/>
        <v>180---19</v>
      </c>
      <c r="C26455" t="s">
        <v>1074</v>
      </c>
      <c r="D26455" t="s">
        <v>880</v>
      </c>
      <c r="E26455">
        <v>19</v>
      </c>
    </row>
    <row r="26456" spans="1:5" ht="13.5" customHeight="1">
      <c r="A26456">
        <v>180</v>
      </c>
      <c r="B26456" t="str">
        <f t="shared" si="413"/>
        <v>180---20</v>
      </c>
      <c r="C26456" t="s">
        <v>751</v>
      </c>
      <c r="D26456" t="s">
        <v>1281</v>
      </c>
      <c r="E26456">
        <v>20</v>
      </c>
    </row>
    <row r="26457" spans="1:5" ht="13.5" customHeight="1">
      <c r="A26457">
        <v>180</v>
      </c>
      <c r="B26457" t="str">
        <f t="shared" si="413"/>
        <v>180---21</v>
      </c>
      <c r="C26457" t="s">
        <v>824</v>
      </c>
      <c r="D26457" t="s">
        <v>752</v>
      </c>
      <c r="E26457">
        <v>21</v>
      </c>
    </row>
    <row r="26458" spans="1:5" ht="13.5" customHeight="1">
      <c r="A26458">
        <v>180</v>
      </c>
      <c r="B26458" t="str">
        <f t="shared" si="413"/>
        <v>180---22</v>
      </c>
      <c r="C26458" t="s">
        <v>826</v>
      </c>
      <c r="D26458" t="s">
        <v>1079</v>
      </c>
      <c r="E26458">
        <v>22</v>
      </c>
    </row>
    <row r="26459" spans="1:5" ht="13.5" customHeight="1">
      <c r="A26459">
        <v>180</v>
      </c>
      <c r="B26459" t="str">
        <f t="shared" si="413"/>
        <v>180---23</v>
      </c>
      <c r="C26459" t="s">
        <v>828</v>
      </c>
      <c r="D26459" t="s">
        <v>818</v>
      </c>
      <c r="E26459">
        <v>23</v>
      </c>
    </row>
    <row r="26460" spans="1:5" ht="13.5" customHeight="1">
      <c r="A26460">
        <v>180</v>
      </c>
      <c r="B26460" t="str">
        <f t="shared" si="413"/>
        <v>180---24</v>
      </c>
      <c r="C26460" t="s">
        <v>757</v>
      </c>
      <c r="D26460" t="s">
        <v>1272</v>
      </c>
      <c r="E26460">
        <v>24</v>
      </c>
    </row>
    <row r="26461" spans="1:5" ht="13.5" customHeight="1">
      <c r="A26461">
        <v>180</v>
      </c>
      <c r="B26461" t="str">
        <f t="shared" si="413"/>
        <v>180---25</v>
      </c>
      <c r="C26461" t="s">
        <v>862</v>
      </c>
      <c r="D26461" t="s">
        <v>1261</v>
      </c>
      <c r="E26461">
        <v>25</v>
      </c>
    </row>
    <row r="26462" spans="1:5" ht="13.5" customHeight="1">
      <c r="A26462">
        <v>180</v>
      </c>
      <c r="B26462" t="str">
        <f t="shared" si="413"/>
        <v>180---26</v>
      </c>
      <c r="C26462" t="s">
        <v>864</v>
      </c>
      <c r="D26462" t="s">
        <v>957</v>
      </c>
      <c r="E26462">
        <v>26</v>
      </c>
    </row>
    <row r="26463" spans="1:5" ht="13.5" customHeight="1">
      <c r="A26463">
        <v>180</v>
      </c>
      <c r="B26463" t="str">
        <f t="shared" si="413"/>
        <v>180---27</v>
      </c>
      <c r="C26463" t="s">
        <v>1111</v>
      </c>
      <c r="D26463" t="s">
        <v>1045</v>
      </c>
      <c r="E26463">
        <v>27</v>
      </c>
    </row>
    <row r="26464" spans="1:5" ht="13.5" customHeight="1">
      <c r="A26464">
        <v>180</v>
      </c>
      <c r="B26464" t="str">
        <f t="shared" si="413"/>
        <v>180---28</v>
      </c>
      <c r="C26464" t="s">
        <v>868</v>
      </c>
      <c r="D26464" t="s">
        <v>758</v>
      </c>
      <c r="E26464">
        <v>28</v>
      </c>
    </row>
    <row r="26465" spans="1:5" ht="13.5" customHeight="1">
      <c r="A26465">
        <v>180</v>
      </c>
      <c r="B26465" t="str">
        <f t="shared" si="413"/>
        <v>180---29</v>
      </c>
      <c r="C26465" t="s">
        <v>5969</v>
      </c>
      <c r="D26465" t="s">
        <v>961</v>
      </c>
      <c r="E26465">
        <v>29</v>
      </c>
    </row>
    <row r="26466" spans="1:5" ht="13.5" customHeight="1">
      <c r="A26466">
        <v>180</v>
      </c>
      <c r="B26466" t="str">
        <f t="shared" si="413"/>
        <v>180---30</v>
      </c>
      <c r="C26466" t="s">
        <v>6001</v>
      </c>
      <c r="D26466" t="s">
        <v>956</v>
      </c>
      <c r="E26466">
        <v>30</v>
      </c>
    </row>
    <row r="26467" spans="1:5" ht="13.5" customHeight="1">
      <c r="A26467">
        <v>180</v>
      </c>
      <c r="B26467" t="str">
        <f t="shared" si="413"/>
        <v>180---31</v>
      </c>
      <c r="C26467" t="s">
        <v>5949</v>
      </c>
      <c r="D26467" t="s">
        <v>895</v>
      </c>
      <c r="E26467">
        <v>31</v>
      </c>
    </row>
    <row r="26468" spans="1:5" ht="13.5" customHeight="1">
      <c r="A26468">
        <v>180</v>
      </c>
      <c r="B26468" t="str">
        <f t="shared" si="413"/>
        <v>180---32</v>
      </c>
      <c r="C26468" t="s">
        <v>5915</v>
      </c>
      <c r="D26468" t="s">
        <v>772</v>
      </c>
      <c r="E26468">
        <v>32</v>
      </c>
    </row>
    <row r="26469" spans="1:5" ht="13.5" customHeight="1">
      <c r="A26469">
        <v>180</v>
      </c>
      <c r="B26469" t="str">
        <f t="shared" si="413"/>
        <v>180---33</v>
      </c>
      <c r="C26469" t="s">
        <v>5917</v>
      </c>
      <c r="D26469" t="s">
        <v>789</v>
      </c>
      <c r="E26469">
        <v>33</v>
      </c>
    </row>
    <row r="26470" spans="1:5" ht="13.5" customHeight="1">
      <c r="A26470">
        <v>180</v>
      </c>
      <c r="B26470" t="str">
        <f t="shared" si="413"/>
        <v>180---34</v>
      </c>
      <c r="C26470" t="s">
        <v>5918</v>
      </c>
      <c r="D26470" t="s">
        <v>770</v>
      </c>
      <c r="E26470">
        <v>34</v>
      </c>
    </row>
    <row r="26471" spans="1:5" ht="13.5" customHeight="1">
      <c r="A26471">
        <v>180</v>
      </c>
      <c r="B26471" t="str">
        <f t="shared" si="413"/>
        <v>180---35</v>
      </c>
      <c r="C26471" t="s">
        <v>5932</v>
      </c>
      <c r="D26471" t="s">
        <v>846</v>
      </c>
      <c r="E26471">
        <v>35</v>
      </c>
    </row>
    <row r="26472" spans="1:5" ht="13.5" customHeight="1">
      <c r="A26472">
        <v>180</v>
      </c>
      <c r="B26472" t="str">
        <f t="shared" si="413"/>
        <v>180---36</v>
      </c>
      <c r="C26472" t="s">
        <v>5998</v>
      </c>
      <c r="D26472" t="s">
        <v>1201</v>
      </c>
      <c r="E26472">
        <v>36</v>
      </c>
    </row>
    <row r="26473" spans="1:5" ht="13.5" customHeight="1">
      <c r="A26473">
        <v>180</v>
      </c>
      <c r="B26473" t="str">
        <f t="shared" si="413"/>
        <v>180---37</v>
      </c>
      <c r="C26473" t="s">
        <v>6004</v>
      </c>
      <c r="D26473" t="s">
        <v>960</v>
      </c>
      <c r="E26473">
        <v>37</v>
      </c>
    </row>
    <row r="26474" spans="1:5" ht="13.5" customHeight="1">
      <c r="A26474">
        <v>180</v>
      </c>
      <c r="B26474" t="str">
        <f t="shared" si="413"/>
        <v>180---38</v>
      </c>
      <c r="C26474" t="s">
        <v>5955</v>
      </c>
      <c r="D26474" t="s">
        <v>889</v>
      </c>
      <c r="E26474">
        <v>38</v>
      </c>
    </row>
    <row r="26475" spans="1:5" ht="13.5" customHeight="1">
      <c r="A26475">
        <v>180</v>
      </c>
      <c r="B26475" t="str">
        <f t="shared" si="413"/>
        <v>180---39</v>
      </c>
      <c r="C26475" t="s">
        <v>6008</v>
      </c>
      <c r="D26475" t="s">
        <v>1027</v>
      </c>
      <c r="E26475">
        <v>39</v>
      </c>
    </row>
    <row r="26476" spans="1:5" ht="13.5" customHeight="1">
      <c r="A26476">
        <v>180</v>
      </c>
      <c r="B26476" t="str">
        <f t="shared" si="413"/>
        <v>180---40</v>
      </c>
      <c r="C26476" t="s">
        <v>5996</v>
      </c>
      <c r="D26476" t="s">
        <v>1356</v>
      </c>
      <c r="E26476">
        <v>40</v>
      </c>
    </row>
    <row r="26477" spans="1:5" ht="13.5" customHeight="1">
      <c r="A26477">
        <v>180</v>
      </c>
      <c r="B26477" t="str">
        <f t="shared" si="413"/>
        <v>180---41</v>
      </c>
      <c r="C26477" t="s">
        <v>5999</v>
      </c>
      <c r="D26477" t="s">
        <v>1371</v>
      </c>
      <c r="E26477">
        <v>41</v>
      </c>
    </row>
    <row r="26478" spans="1:5" ht="13.5" customHeight="1">
      <c r="A26478">
        <v>180</v>
      </c>
      <c r="B26478" t="str">
        <f t="shared" si="413"/>
        <v>180---42</v>
      </c>
      <c r="C26478" t="s">
        <v>5958</v>
      </c>
      <c r="D26478" t="s">
        <v>1358</v>
      </c>
      <c r="E26478">
        <v>42</v>
      </c>
    </row>
    <row r="26479" spans="1:5" ht="13.5" customHeight="1">
      <c r="A26479">
        <v>181</v>
      </c>
      <c r="B26479" t="str">
        <f t="shared" si="413"/>
        <v>181---1</v>
      </c>
      <c r="C26479" t="s">
        <v>4216</v>
      </c>
      <c r="D26479" t="s">
        <v>1356</v>
      </c>
      <c r="E26479">
        <v>1</v>
      </c>
    </row>
    <row r="26480" spans="1:5" ht="13.5" customHeight="1">
      <c r="A26480">
        <v>181</v>
      </c>
      <c r="B26480" t="str">
        <f t="shared" si="413"/>
        <v>181---2</v>
      </c>
      <c r="C26480" t="s">
        <v>4216</v>
      </c>
      <c r="D26480" t="s">
        <v>1020</v>
      </c>
      <c r="E26480">
        <v>2</v>
      </c>
    </row>
    <row r="26481" spans="1:5" ht="13.5" customHeight="1">
      <c r="A26481">
        <v>181</v>
      </c>
      <c r="B26481" t="str">
        <f t="shared" si="413"/>
        <v>181---3</v>
      </c>
      <c r="C26481" t="s">
        <v>4216</v>
      </c>
      <c r="D26481" t="s">
        <v>909</v>
      </c>
      <c r="E26481">
        <v>3</v>
      </c>
    </row>
    <row r="26482" spans="1:5" ht="13.5" customHeight="1">
      <c r="A26482">
        <v>181</v>
      </c>
      <c r="B26482" t="str">
        <f t="shared" si="413"/>
        <v>181---4</v>
      </c>
      <c r="C26482" t="s">
        <v>4216</v>
      </c>
      <c r="D26482" t="s">
        <v>953</v>
      </c>
      <c r="E26482">
        <v>4</v>
      </c>
    </row>
    <row r="26483" spans="1:5" ht="13.5" customHeight="1">
      <c r="A26483">
        <v>181</v>
      </c>
      <c r="B26483" t="str">
        <f t="shared" si="413"/>
        <v>181---5</v>
      </c>
      <c r="C26483" t="s">
        <v>4216</v>
      </c>
      <c r="D26483" t="s">
        <v>842</v>
      </c>
      <c r="E26483">
        <v>5</v>
      </c>
    </row>
    <row r="26484" spans="1:5" ht="13.5" customHeight="1">
      <c r="A26484">
        <v>181</v>
      </c>
      <c r="B26484" t="str">
        <f t="shared" si="413"/>
        <v>181---6</v>
      </c>
      <c r="C26484" t="s">
        <v>4270</v>
      </c>
      <c r="D26484" t="s">
        <v>961</v>
      </c>
      <c r="E26484">
        <v>6</v>
      </c>
    </row>
    <row r="26485" spans="1:5" ht="13.5" customHeight="1">
      <c r="A26485">
        <v>181</v>
      </c>
      <c r="B26485" t="str">
        <f t="shared" si="413"/>
        <v>181---7</v>
      </c>
      <c r="C26485" t="s">
        <v>4268</v>
      </c>
      <c r="D26485" t="s">
        <v>1272</v>
      </c>
      <c r="E26485">
        <v>7</v>
      </c>
    </row>
    <row r="26486" spans="1:5" ht="13.5" customHeight="1">
      <c r="A26486">
        <v>181</v>
      </c>
      <c r="B26486" t="str">
        <f t="shared" si="413"/>
        <v>181---8</v>
      </c>
      <c r="C26486" t="s">
        <v>4244</v>
      </c>
      <c r="D26486" t="s">
        <v>1337</v>
      </c>
      <c r="E26486">
        <v>8</v>
      </c>
    </row>
    <row r="26487" spans="1:5" ht="13.5" customHeight="1">
      <c r="A26487">
        <v>181</v>
      </c>
      <c r="B26487" t="str">
        <f t="shared" si="413"/>
        <v>181---9</v>
      </c>
      <c r="C26487" t="s">
        <v>4254</v>
      </c>
      <c r="D26487" t="s">
        <v>846</v>
      </c>
      <c r="E26487">
        <v>9</v>
      </c>
    </row>
    <row r="26488" spans="1:5" ht="13.5" customHeight="1">
      <c r="A26488">
        <v>181</v>
      </c>
      <c r="B26488" t="str">
        <f t="shared" si="413"/>
        <v>181---10</v>
      </c>
      <c r="C26488" t="s">
        <v>4272</v>
      </c>
      <c r="D26488" t="s">
        <v>1358</v>
      </c>
      <c r="E26488">
        <v>10</v>
      </c>
    </row>
    <row r="26489" spans="1:5" ht="13.5" customHeight="1">
      <c r="A26489">
        <v>181</v>
      </c>
      <c r="B26489" t="str">
        <f t="shared" si="413"/>
        <v>181---11</v>
      </c>
      <c r="C26489" t="s">
        <v>4248</v>
      </c>
      <c r="D26489" t="s">
        <v>722</v>
      </c>
      <c r="E26489">
        <v>11</v>
      </c>
    </row>
    <row r="26490" spans="1:5" ht="13.5" customHeight="1">
      <c r="A26490">
        <v>181</v>
      </c>
      <c r="B26490" t="str">
        <f t="shared" si="413"/>
        <v>181---12</v>
      </c>
      <c r="C26490" t="s">
        <v>1017</v>
      </c>
      <c r="D26490" t="s">
        <v>796</v>
      </c>
      <c r="E26490">
        <v>12</v>
      </c>
    </row>
    <row r="26491" spans="1:5" ht="13.5" customHeight="1">
      <c r="A26491">
        <v>181</v>
      </c>
      <c r="B26491" t="str">
        <f t="shared" si="413"/>
        <v>181---13</v>
      </c>
      <c r="C26491" t="s">
        <v>731</v>
      </c>
      <c r="D26491" t="s">
        <v>800</v>
      </c>
      <c r="E26491">
        <v>13</v>
      </c>
    </row>
    <row r="26492" spans="1:5" ht="13.5" customHeight="1">
      <c r="A26492">
        <v>181</v>
      </c>
      <c r="B26492" t="str">
        <f t="shared" si="413"/>
        <v>181---14</v>
      </c>
      <c r="C26492" t="s">
        <v>743</v>
      </c>
      <c r="D26492" t="s">
        <v>754</v>
      </c>
      <c r="E26492">
        <v>14</v>
      </c>
    </row>
    <row r="26493" spans="1:5" ht="13.5" customHeight="1">
      <c r="A26493">
        <v>181</v>
      </c>
      <c r="B26493" t="str">
        <f t="shared" si="413"/>
        <v>181---15</v>
      </c>
      <c r="C26493" t="s">
        <v>987</v>
      </c>
      <c r="D26493" t="s">
        <v>1263</v>
      </c>
      <c r="E26493">
        <v>15</v>
      </c>
    </row>
    <row r="26494" spans="1:5" ht="13.5" customHeight="1">
      <c r="A26494">
        <v>181</v>
      </c>
      <c r="B26494" t="str">
        <f t="shared" si="413"/>
        <v>181---16</v>
      </c>
      <c r="C26494" t="s">
        <v>989</v>
      </c>
      <c r="D26494" t="s">
        <v>738</v>
      </c>
      <c r="E26494">
        <v>16</v>
      </c>
    </row>
    <row r="26495" spans="1:5" ht="13.5" customHeight="1">
      <c r="A26495">
        <v>181</v>
      </c>
      <c r="B26495" t="str">
        <f t="shared" si="413"/>
        <v>181---17</v>
      </c>
      <c r="C26495" t="s">
        <v>799</v>
      </c>
      <c r="D26495" t="s">
        <v>809</v>
      </c>
      <c r="E26495">
        <v>17</v>
      </c>
    </row>
    <row r="26496" spans="1:5" ht="13.5" customHeight="1">
      <c r="A26496">
        <v>181</v>
      </c>
      <c r="B26496" t="str">
        <f t="shared" si="413"/>
        <v>181---18</v>
      </c>
      <c r="C26496" t="s">
        <v>819</v>
      </c>
      <c r="D26496" t="s">
        <v>756</v>
      </c>
      <c r="E26496">
        <v>18</v>
      </c>
    </row>
    <row r="26497" spans="1:5" ht="13.5" customHeight="1">
      <c r="A26497">
        <v>181</v>
      </c>
      <c r="B26497" t="str">
        <f t="shared" si="413"/>
        <v>181---19</v>
      </c>
      <c r="C26497" t="s">
        <v>1074</v>
      </c>
      <c r="D26497" t="s">
        <v>880</v>
      </c>
      <c r="E26497">
        <v>19</v>
      </c>
    </row>
    <row r="26498" spans="1:5" ht="13.5" customHeight="1">
      <c r="A26498">
        <v>181</v>
      </c>
      <c r="B26498" t="str">
        <f t="shared" si="413"/>
        <v>181---20</v>
      </c>
      <c r="C26498" t="s">
        <v>751</v>
      </c>
      <c r="D26498" t="s">
        <v>1281</v>
      </c>
      <c r="E26498">
        <v>20</v>
      </c>
    </row>
    <row r="26499" spans="1:5" ht="13.5" customHeight="1">
      <c r="A26499">
        <v>181</v>
      </c>
      <c r="B26499" t="str">
        <f t="shared" ref="B26499:B26562" si="414">A26499&amp;"---"&amp;E26499</f>
        <v>181---21</v>
      </c>
      <c r="C26499" t="s">
        <v>824</v>
      </c>
      <c r="D26499" t="s">
        <v>752</v>
      </c>
      <c r="E26499">
        <v>21</v>
      </c>
    </row>
    <row r="26500" spans="1:5" ht="13.5" customHeight="1">
      <c r="A26500">
        <v>181</v>
      </c>
      <c r="B26500" t="str">
        <f t="shared" si="414"/>
        <v>181---22</v>
      </c>
      <c r="C26500" t="s">
        <v>826</v>
      </c>
      <c r="D26500" t="s">
        <v>1079</v>
      </c>
      <c r="E26500">
        <v>22</v>
      </c>
    </row>
    <row r="26501" spans="1:5" ht="13.5" customHeight="1">
      <c r="A26501">
        <v>181</v>
      </c>
      <c r="B26501" t="str">
        <f t="shared" si="414"/>
        <v>181---23</v>
      </c>
      <c r="C26501" t="s">
        <v>828</v>
      </c>
      <c r="D26501" t="s">
        <v>818</v>
      </c>
      <c r="E26501">
        <v>23</v>
      </c>
    </row>
    <row r="26502" spans="1:5" ht="13.5" customHeight="1">
      <c r="A26502">
        <v>181</v>
      </c>
      <c r="B26502" t="str">
        <f t="shared" si="414"/>
        <v>181---24</v>
      </c>
      <c r="C26502" t="s">
        <v>757</v>
      </c>
      <c r="D26502" t="s">
        <v>1272</v>
      </c>
      <c r="E26502">
        <v>24</v>
      </c>
    </row>
    <row r="26503" spans="1:5" ht="13.5" customHeight="1">
      <c r="A26503">
        <v>181</v>
      </c>
      <c r="B26503" t="str">
        <f t="shared" si="414"/>
        <v>181---25</v>
      </c>
      <c r="C26503" t="s">
        <v>862</v>
      </c>
      <c r="D26503" t="s">
        <v>1261</v>
      </c>
      <c r="E26503">
        <v>25</v>
      </c>
    </row>
    <row r="26504" spans="1:5" ht="13.5" customHeight="1">
      <c r="A26504">
        <v>181</v>
      </c>
      <c r="B26504" t="str">
        <f t="shared" si="414"/>
        <v>181---26</v>
      </c>
      <c r="C26504" t="s">
        <v>864</v>
      </c>
      <c r="D26504" t="s">
        <v>957</v>
      </c>
      <c r="E26504">
        <v>26</v>
      </c>
    </row>
    <row r="26505" spans="1:5" ht="13.5" customHeight="1">
      <c r="A26505">
        <v>181</v>
      </c>
      <c r="B26505" t="str">
        <f t="shared" si="414"/>
        <v>181---27</v>
      </c>
      <c r="C26505" t="s">
        <v>1111</v>
      </c>
      <c r="D26505" t="s">
        <v>1045</v>
      </c>
      <c r="E26505">
        <v>27</v>
      </c>
    </row>
    <row r="26506" spans="1:5" ht="13.5" customHeight="1">
      <c r="A26506">
        <v>181</v>
      </c>
      <c r="B26506" t="str">
        <f t="shared" si="414"/>
        <v>181---28</v>
      </c>
      <c r="C26506" t="s">
        <v>868</v>
      </c>
      <c r="D26506" t="s">
        <v>758</v>
      </c>
      <c r="E26506">
        <v>28</v>
      </c>
    </row>
    <row r="26507" spans="1:5" ht="13.5" customHeight="1">
      <c r="A26507">
        <v>181</v>
      </c>
      <c r="B26507" t="str">
        <f t="shared" si="414"/>
        <v>181---29</v>
      </c>
      <c r="C26507" t="s">
        <v>5945</v>
      </c>
      <c r="D26507" t="s">
        <v>881</v>
      </c>
      <c r="E26507">
        <v>29</v>
      </c>
    </row>
    <row r="26508" spans="1:5" ht="13.5" customHeight="1">
      <c r="A26508">
        <v>181</v>
      </c>
      <c r="B26508" t="str">
        <f t="shared" si="414"/>
        <v>181---30</v>
      </c>
      <c r="C26508" t="s">
        <v>5946</v>
      </c>
      <c r="D26508" t="s">
        <v>893</v>
      </c>
      <c r="E26508">
        <v>30</v>
      </c>
    </row>
    <row r="26509" spans="1:5" ht="13.5" customHeight="1">
      <c r="A26509">
        <v>181</v>
      </c>
      <c r="B26509" t="str">
        <f t="shared" si="414"/>
        <v>181---31</v>
      </c>
      <c r="C26509" t="s">
        <v>5969</v>
      </c>
      <c r="D26509" t="s">
        <v>961</v>
      </c>
      <c r="E26509">
        <v>31</v>
      </c>
    </row>
    <row r="26510" spans="1:5" ht="13.5" customHeight="1">
      <c r="A26510">
        <v>181</v>
      </c>
      <c r="B26510" t="str">
        <f t="shared" si="414"/>
        <v>181---32</v>
      </c>
      <c r="C26510" t="s">
        <v>6001</v>
      </c>
      <c r="D26510" t="s">
        <v>956</v>
      </c>
      <c r="E26510">
        <v>32</v>
      </c>
    </row>
    <row r="26511" spans="1:5" ht="13.5" customHeight="1">
      <c r="A26511">
        <v>181</v>
      </c>
      <c r="B26511" t="str">
        <f t="shared" si="414"/>
        <v>181---33</v>
      </c>
      <c r="C26511" t="s">
        <v>5949</v>
      </c>
      <c r="D26511" t="s">
        <v>895</v>
      </c>
      <c r="E26511">
        <v>33</v>
      </c>
    </row>
    <row r="26512" spans="1:5" ht="13.5" customHeight="1">
      <c r="A26512">
        <v>181</v>
      </c>
      <c r="B26512" t="str">
        <f t="shared" si="414"/>
        <v>181---34</v>
      </c>
      <c r="C26512" t="s">
        <v>5915</v>
      </c>
      <c r="D26512" t="s">
        <v>772</v>
      </c>
      <c r="E26512">
        <v>34</v>
      </c>
    </row>
    <row r="26513" spans="1:5" ht="13.5" customHeight="1">
      <c r="A26513">
        <v>181</v>
      </c>
      <c r="B26513" t="str">
        <f t="shared" si="414"/>
        <v>181---35</v>
      </c>
      <c r="C26513" t="s">
        <v>5917</v>
      </c>
      <c r="D26513" t="s">
        <v>789</v>
      </c>
      <c r="E26513">
        <v>35</v>
      </c>
    </row>
    <row r="26514" spans="1:5" ht="13.5" customHeight="1">
      <c r="A26514">
        <v>181</v>
      </c>
      <c r="B26514" t="str">
        <f t="shared" si="414"/>
        <v>181---36</v>
      </c>
      <c r="C26514" t="s">
        <v>5918</v>
      </c>
      <c r="D26514" t="s">
        <v>770</v>
      </c>
      <c r="E26514">
        <v>36</v>
      </c>
    </row>
    <row r="26515" spans="1:5" ht="13.5" customHeight="1">
      <c r="A26515">
        <v>181</v>
      </c>
      <c r="B26515" t="str">
        <f t="shared" si="414"/>
        <v>181---37</v>
      </c>
      <c r="C26515" t="s">
        <v>5932</v>
      </c>
      <c r="D26515" t="s">
        <v>846</v>
      </c>
      <c r="E26515">
        <v>37</v>
      </c>
    </row>
    <row r="26516" spans="1:5" ht="13.5" customHeight="1">
      <c r="A26516">
        <v>181</v>
      </c>
      <c r="B26516" t="str">
        <f t="shared" si="414"/>
        <v>181---38</v>
      </c>
      <c r="C26516" t="s">
        <v>5998</v>
      </c>
      <c r="D26516" t="s">
        <v>1201</v>
      </c>
      <c r="E26516">
        <v>38</v>
      </c>
    </row>
    <row r="26517" spans="1:5" ht="13.5" customHeight="1">
      <c r="A26517">
        <v>181</v>
      </c>
      <c r="B26517" t="str">
        <f t="shared" si="414"/>
        <v>181---39</v>
      </c>
      <c r="C26517" t="s">
        <v>6004</v>
      </c>
      <c r="D26517" t="s">
        <v>960</v>
      </c>
      <c r="E26517">
        <v>39</v>
      </c>
    </row>
    <row r="26518" spans="1:5" ht="13.5" customHeight="1">
      <c r="A26518">
        <v>181</v>
      </c>
      <c r="B26518" t="str">
        <f t="shared" si="414"/>
        <v>181---40</v>
      </c>
      <c r="C26518" t="s">
        <v>5955</v>
      </c>
      <c r="D26518" t="s">
        <v>889</v>
      </c>
      <c r="E26518">
        <v>40</v>
      </c>
    </row>
    <row r="26519" spans="1:5" ht="13.5" customHeight="1">
      <c r="A26519">
        <v>181</v>
      </c>
      <c r="B26519" t="str">
        <f t="shared" si="414"/>
        <v>181---41</v>
      </c>
      <c r="C26519" t="s">
        <v>6008</v>
      </c>
      <c r="D26519" t="s">
        <v>1027</v>
      </c>
      <c r="E26519">
        <v>41</v>
      </c>
    </row>
    <row r="26520" spans="1:5" ht="13.5" customHeight="1">
      <c r="A26520">
        <v>181</v>
      </c>
      <c r="B26520" t="str">
        <f t="shared" si="414"/>
        <v>181---42</v>
      </c>
      <c r="C26520" t="s">
        <v>5996</v>
      </c>
      <c r="D26520" t="s">
        <v>1356</v>
      </c>
      <c r="E26520">
        <v>42</v>
      </c>
    </row>
    <row r="26521" spans="1:5" ht="13.5" customHeight="1">
      <c r="A26521">
        <v>181</v>
      </c>
      <c r="B26521" t="str">
        <f t="shared" si="414"/>
        <v>181---43</v>
      </c>
      <c r="C26521" t="s">
        <v>5999</v>
      </c>
      <c r="D26521" t="s">
        <v>1371</v>
      </c>
      <c r="E26521">
        <v>43</v>
      </c>
    </row>
    <row r="26522" spans="1:5" ht="13.5" customHeight="1">
      <c r="A26522">
        <v>181</v>
      </c>
      <c r="B26522" t="str">
        <f t="shared" si="414"/>
        <v>181---44</v>
      </c>
      <c r="C26522" t="s">
        <v>5958</v>
      </c>
      <c r="D26522" t="s">
        <v>1358</v>
      </c>
      <c r="E26522">
        <v>44</v>
      </c>
    </row>
    <row r="26523" spans="1:5" ht="13.5" customHeight="1">
      <c r="A26523">
        <v>310</v>
      </c>
      <c r="B26523" t="str">
        <f t="shared" si="414"/>
        <v>310---1</v>
      </c>
      <c r="C26523" t="s">
        <v>4216</v>
      </c>
      <c r="D26523" t="s">
        <v>1036</v>
      </c>
      <c r="E26523">
        <v>1</v>
      </c>
    </row>
    <row r="26524" spans="1:5" ht="13.5" customHeight="1">
      <c r="A26524">
        <v>310</v>
      </c>
      <c r="B26524" t="str">
        <f t="shared" si="414"/>
        <v>310---2</v>
      </c>
      <c r="C26524" t="s">
        <v>4216</v>
      </c>
      <c r="D26524" t="s">
        <v>1351</v>
      </c>
      <c r="E26524">
        <v>2</v>
      </c>
    </row>
    <row r="26525" spans="1:5" ht="13.5" customHeight="1">
      <c r="A26525">
        <v>310</v>
      </c>
      <c r="B26525" t="str">
        <f t="shared" si="414"/>
        <v>310---3</v>
      </c>
      <c r="C26525" t="s">
        <v>4216</v>
      </c>
      <c r="D26525" t="s">
        <v>1052</v>
      </c>
      <c r="E26525">
        <v>3</v>
      </c>
    </row>
    <row r="26526" spans="1:5" ht="13.5" customHeight="1">
      <c r="A26526">
        <v>310</v>
      </c>
      <c r="B26526" t="str">
        <f t="shared" si="414"/>
        <v>310---4</v>
      </c>
      <c r="C26526" t="s">
        <v>4216</v>
      </c>
      <c r="D26526" t="s">
        <v>714</v>
      </c>
      <c r="E26526">
        <v>4</v>
      </c>
    </row>
    <row r="26527" spans="1:5" ht="13.5" customHeight="1">
      <c r="A26527">
        <v>310</v>
      </c>
      <c r="B26527" t="str">
        <f t="shared" si="414"/>
        <v>310---5</v>
      </c>
      <c r="C26527" t="s">
        <v>4216</v>
      </c>
      <c r="D26527" t="s">
        <v>902</v>
      </c>
      <c r="E26527">
        <v>5</v>
      </c>
    </row>
    <row r="26528" spans="1:5" ht="13.5" customHeight="1">
      <c r="A26528">
        <v>310</v>
      </c>
      <c r="B26528" t="str">
        <f t="shared" si="414"/>
        <v>310---6</v>
      </c>
      <c r="C26528" t="s">
        <v>4216</v>
      </c>
      <c r="D26528" t="s">
        <v>1031</v>
      </c>
      <c r="E26528">
        <v>6</v>
      </c>
    </row>
    <row r="26529" spans="1:5" ht="13.5" customHeight="1">
      <c r="A26529">
        <v>310</v>
      </c>
      <c r="B26529" t="str">
        <f t="shared" si="414"/>
        <v>310---7</v>
      </c>
      <c r="C26529" t="s">
        <v>5911</v>
      </c>
      <c r="D26529" t="s">
        <v>962</v>
      </c>
      <c r="E26529">
        <v>7</v>
      </c>
    </row>
    <row r="26530" spans="1:5" ht="13.5" customHeight="1">
      <c r="A26530">
        <v>310</v>
      </c>
      <c r="B26530" t="str">
        <f t="shared" si="414"/>
        <v>310---8</v>
      </c>
      <c r="C26530" t="s">
        <v>5911</v>
      </c>
      <c r="D26530" t="s">
        <v>1181</v>
      </c>
      <c r="E26530">
        <v>8</v>
      </c>
    </row>
    <row r="26531" spans="1:5" ht="13.5" customHeight="1">
      <c r="A26531">
        <v>310</v>
      </c>
      <c r="B26531" t="str">
        <f t="shared" si="414"/>
        <v>310---9</v>
      </c>
      <c r="C26531" t="s">
        <v>5911</v>
      </c>
      <c r="D26531" t="s">
        <v>1387</v>
      </c>
      <c r="E26531">
        <v>9</v>
      </c>
    </row>
    <row r="26532" spans="1:5" ht="13.5" customHeight="1">
      <c r="A26532">
        <v>310</v>
      </c>
      <c r="B26532" t="str">
        <f t="shared" si="414"/>
        <v>310---10</v>
      </c>
      <c r="C26532" t="s">
        <v>743</v>
      </c>
      <c r="D26532" t="s">
        <v>754</v>
      </c>
      <c r="E26532">
        <v>10</v>
      </c>
    </row>
    <row r="26533" spans="1:5" ht="13.5" customHeight="1">
      <c r="A26533">
        <v>310</v>
      </c>
      <c r="B26533" t="str">
        <f t="shared" si="414"/>
        <v>310---11</v>
      </c>
      <c r="C26533" t="s">
        <v>987</v>
      </c>
      <c r="D26533" t="s">
        <v>1263</v>
      </c>
      <c r="E26533">
        <v>11</v>
      </c>
    </row>
    <row r="26534" spans="1:5" ht="13.5" customHeight="1">
      <c r="A26534">
        <v>310</v>
      </c>
      <c r="B26534" t="str">
        <f t="shared" si="414"/>
        <v>310---12</v>
      </c>
      <c r="C26534" t="s">
        <v>989</v>
      </c>
      <c r="D26534" t="s">
        <v>738</v>
      </c>
      <c r="E26534">
        <v>12</v>
      </c>
    </row>
    <row r="26535" spans="1:5" ht="13.5" customHeight="1">
      <c r="A26535">
        <v>310</v>
      </c>
      <c r="B26535" t="str">
        <f t="shared" si="414"/>
        <v>310---13</v>
      </c>
      <c r="C26535" t="s">
        <v>819</v>
      </c>
      <c r="D26535" t="s">
        <v>756</v>
      </c>
      <c r="E26535">
        <v>13</v>
      </c>
    </row>
    <row r="26536" spans="1:5" ht="13.5" customHeight="1">
      <c r="A26536">
        <v>310</v>
      </c>
      <c r="B26536" t="str">
        <f t="shared" si="414"/>
        <v>310---14</v>
      </c>
      <c r="C26536" t="s">
        <v>824</v>
      </c>
      <c r="D26536" t="s">
        <v>752</v>
      </c>
      <c r="E26536">
        <v>14</v>
      </c>
    </row>
    <row r="26537" spans="1:5" ht="13.5" customHeight="1">
      <c r="A26537">
        <v>310</v>
      </c>
      <c r="B26537" t="str">
        <f t="shared" si="414"/>
        <v>310---15</v>
      </c>
      <c r="C26537" t="s">
        <v>868</v>
      </c>
      <c r="D26537" t="s">
        <v>758</v>
      </c>
      <c r="E26537">
        <v>15</v>
      </c>
    </row>
    <row r="26538" spans="1:5" ht="13.5" customHeight="1">
      <c r="A26538">
        <v>310</v>
      </c>
      <c r="B26538" t="str">
        <f t="shared" si="414"/>
        <v>310---16</v>
      </c>
      <c r="C26538" t="s">
        <v>5915</v>
      </c>
      <c r="D26538" t="s">
        <v>772</v>
      </c>
      <c r="E26538">
        <v>16</v>
      </c>
    </row>
    <row r="26539" spans="1:5" ht="13.5" customHeight="1">
      <c r="A26539">
        <v>310</v>
      </c>
      <c r="B26539" t="str">
        <f t="shared" si="414"/>
        <v>310---17</v>
      </c>
      <c r="C26539" t="s">
        <v>5917</v>
      </c>
      <c r="D26539" t="s">
        <v>789</v>
      </c>
      <c r="E26539">
        <v>17</v>
      </c>
    </row>
    <row r="26540" spans="1:5" ht="13.5" customHeight="1">
      <c r="A26540">
        <v>310</v>
      </c>
      <c r="B26540" t="str">
        <f t="shared" si="414"/>
        <v>310---18</v>
      </c>
      <c r="C26540" t="s">
        <v>5918</v>
      </c>
      <c r="D26540" t="s">
        <v>770</v>
      </c>
      <c r="E26540">
        <v>18</v>
      </c>
    </row>
    <row r="26541" spans="1:5" ht="13.5" customHeight="1">
      <c r="A26541">
        <v>310</v>
      </c>
      <c r="B26541" t="str">
        <f t="shared" si="414"/>
        <v>310---19</v>
      </c>
      <c r="C26541" t="s">
        <v>5971</v>
      </c>
      <c r="D26541" t="s">
        <v>1058</v>
      </c>
      <c r="E26541">
        <v>19</v>
      </c>
    </row>
    <row r="26542" spans="1:5" ht="13.5" customHeight="1">
      <c r="A26542">
        <v>311</v>
      </c>
      <c r="B26542" t="str">
        <f t="shared" si="414"/>
        <v>311---1</v>
      </c>
      <c r="C26542" t="s">
        <v>4234</v>
      </c>
      <c r="D26542" t="s">
        <v>1051</v>
      </c>
      <c r="E26542">
        <v>1</v>
      </c>
    </row>
    <row r="26543" spans="1:5" ht="13.5" customHeight="1">
      <c r="A26543">
        <v>311</v>
      </c>
      <c r="B26543" t="str">
        <f t="shared" si="414"/>
        <v>311---2</v>
      </c>
      <c r="C26543" t="s">
        <v>4216</v>
      </c>
      <c r="D26543" t="s">
        <v>1051</v>
      </c>
      <c r="E26543">
        <v>2</v>
      </c>
    </row>
    <row r="26544" spans="1:5" ht="13.5" customHeight="1">
      <c r="A26544">
        <v>311</v>
      </c>
      <c r="B26544" t="str">
        <f t="shared" si="414"/>
        <v>311---3</v>
      </c>
      <c r="C26544" t="s">
        <v>4216</v>
      </c>
      <c r="D26544" t="s">
        <v>1296</v>
      </c>
      <c r="E26544">
        <v>3</v>
      </c>
    </row>
    <row r="26545" spans="1:5" ht="13.5" customHeight="1">
      <c r="A26545">
        <v>311</v>
      </c>
      <c r="B26545" t="str">
        <f t="shared" si="414"/>
        <v>311---4</v>
      </c>
      <c r="C26545" t="s">
        <v>4216</v>
      </c>
      <c r="D26545" t="s">
        <v>1036</v>
      </c>
      <c r="E26545">
        <v>4</v>
      </c>
    </row>
    <row r="26546" spans="1:5" ht="13.5" customHeight="1">
      <c r="A26546">
        <v>311</v>
      </c>
      <c r="B26546" t="str">
        <f t="shared" si="414"/>
        <v>311---5</v>
      </c>
      <c r="C26546" t="s">
        <v>4216</v>
      </c>
      <c r="D26546" t="s">
        <v>1351</v>
      </c>
      <c r="E26546">
        <v>5</v>
      </c>
    </row>
    <row r="26547" spans="1:5" ht="13.5" customHeight="1">
      <c r="A26547">
        <v>311</v>
      </c>
      <c r="B26547" t="str">
        <f t="shared" si="414"/>
        <v>311---6</v>
      </c>
      <c r="C26547" t="s">
        <v>4216</v>
      </c>
      <c r="D26547" t="s">
        <v>1052</v>
      </c>
      <c r="E26547">
        <v>6</v>
      </c>
    </row>
    <row r="26548" spans="1:5" ht="13.5" customHeight="1">
      <c r="A26548">
        <v>311</v>
      </c>
      <c r="B26548" t="str">
        <f t="shared" si="414"/>
        <v>311---7</v>
      </c>
      <c r="C26548" t="s">
        <v>4216</v>
      </c>
      <c r="D26548" t="s">
        <v>714</v>
      </c>
      <c r="E26548">
        <v>7</v>
      </c>
    </row>
    <row r="26549" spans="1:5" ht="13.5" customHeight="1">
      <c r="A26549">
        <v>311</v>
      </c>
      <c r="B26549" t="str">
        <f t="shared" si="414"/>
        <v>311---8</v>
      </c>
      <c r="C26549" t="s">
        <v>4216</v>
      </c>
      <c r="D26549" t="s">
        <v>902</v>
      </c>
      <c r="E26549">
        <v>8</v>
      </c>
    </row>
    <row r="26550" spans="1:5" ht="13.5" customHeight="1">
      <c r="A26550">
        <v>311</v>
      </c>
      <c r="B26550" t="str">
        <f t="shared" si="414"/>
        <v>311---9</v>
      </c>
      <c r="C26550" t="s">
        <v>4216</v>
      </c>
      <c r="D26550" t="s">
        <v>1031</v>
      </c>
      <c r="E26550">
        <v>9</v>
      </c>
    </row>
    <row r="26551" spans="1:5" ht="13.5" customHeight="1">
      <c r="A26551">
        <v>311</v>
      </c>
      <c r="B26551" t="str">
        <f t="shared" si="414"/>
        <v>311---10</v>
      </c>
      <c r="C26551" t="s">
        <v>4216</v>
      </c>
      <c r="D26551" t="s">
        <v>1047</v>
      </c>
      <c r="E26551">
        <v>10</v>
      </c>
    </row>
    <row r="26552" spans="1:5" ht="13.5" customHeight="1">
      <c r="A26552">
        <v>311</v>
      </c>
      <c r="B26552" t="str">
        <f t="shared" si="414"/>
        <v>311---11</v>
      </c>
      <c r="C26552" t="s">
        <v>4216</v>
      </c>
      <c r="D26552" t="s">
        <v>1033</v>
      </c>
      <c r="E26552">
        <v>11</v>
      </c>
    </row>
    <row r="26553" spans="1:5" ht="13.5" customHeight="1">
      <c r="A26553">
        <v>311</v>
      </c>
      <c r="B26553" t="str">
        <f t="shared" si="414"/>
        <v>311---12</v>
      </c>
      <c r="C26553" t="s">
        <v>4216</v>
      </c>
      <c r="D26553" t="s">
        <v>1021</v>
      </c>
      <c r="E26553">
        <v>12</v>
      </c>
    </row>
    <row r="26554" spans="1:5" ht="13.5" customHeight="1">
      <c r="A26554">
        <v>311</v>
      </c>
      <c r="B26554" t="str">
        <f t="shared" si="414"/>
        <v>311---13</v>
      </c>
      <c r="C26554" t="s">
        <v>4216</v>
      </c>
      <c r="D26554" t="s">
        <v>1372</v>
      </c>
      <c r="E26554">
        <v>13</v>
      </c>
    </row>
    <row r="26555" spans="1:5" ht="13.5" customHeight="1">
      <c r="A26555">
        <v>311</v>
      </c>
      <c r="B26555" t="str">
        <f t="shared" si="414"/>
        <v>311---14</v>
      </c>
      <c r="C26555" t="s">
        <v>4252</v>
      </c>
      <c r="D26555" t="s">
        <v>1061</v>
      </c>
      <c r="E26555">
        <v>14</v>
      </c>
    </row>
    <row r="26556" spans="1:5" ht="13.5" customHeight="1">
      <c r="A26556">
        <v>311</v>
      </c>
      <c r="B26556" t="str">
        <f t="shared" si="414"/>
        <v>311---15</v>
      </c>
      <c r="C26556" t="s">
        <v>4269</v>
      </c>
      <c r="D26556" t="s">
        <v>1328</v>
      </c>
      <c r="E26556">
        <v>15</v>
      </c>
    </row>
    <row r="26557" spans="1:5" ht="13.5" customHeight="1">
      <c r="A26557">
        <v>311</v>
      </c>
      <c r="B26557" t="str">
        <f t="shared" si="414"/>
        <v>311---16</v>
      </c>
      <c r="C26557" t="s">
        <v>4271</v>
      </c>
      <c r="D26557" t="s">
        <v>809</v>
      </c>
      <c r="E26557">
        <v>16</v>
      </c>
    </row>
    <row r="26558" spans="1:5" ht="13.5" customHeight="1">
      <c r="A26558">
        <v>311</v>
      </c>
      <c r="B26558" t="str">
        <f t="shared" si="414"/>
        <v>311---17</v>
      </c>
      <c r="C26558" t="s">
        <v>4239</v>
      </c>
      <c r="D26558" t="s">
        <v>984</v>
      </c>
      <c r="E26558">
        <v>17</v>
      </c>
    </row>
    <row r="26559" spans="1:5" ht="13.5" customHeight="1">
      <c r="A26559">
        <v>311</v>
      </c>
      <c r="B26559" t="str">
        <f t="shared" si="414"/>
        <v>311---18</v>
      </c>
      <c r="C26559" t="s">
        <v>4228</v>
      </c>
      <c r="D26559" t="s">
        <v>730</v>
      </c>
      <c r="E26559">
        <v>18</v>
      </c>
    </row>
    <row r="26560" spans="1:5" ht="13.5" customHeight="1">
      <c r="A26560">
        <v>311</v>
      </c>
      <c r="B26560" t="str">
        <f t="shared" si="414"/>
        <v>311---19</v>
      </c>
      <c r="C26560" t="s">
        <v>4268</v>
      </c>
      <c r="D26560" t="s">
        <v>996</v>
      </c>
      <c r="E26560">
        <v>19</v>
      </c>
    </row>
    <row r="26561" spans="1:5" ht="13.5" customHeight="1">
      <c r="A26561">
        <v>311</v>
      </c>
      <c r="B26561" t="str">
        <f t="shared" si="414"/>
        <v>311---20</v>
      </c>
      <c r="C26561" t="s">
        <v>4230</v>
      </c>
      <c r="D26561" t="s">
        <v>768</v>
      </c>
      <c r="E26561">
        <v>20</v>
      </c>
    </row>
    <row r="26562" spans="1:5" ht="13.5" customHeight="1">
      <c r="A26562">
        <v>311</v>
      </c>
      <c r="B26562" t="str">
        <f t="shared" si="414"/>
        <v>311---21</v>
      </c>
      <c r="C26562" t="s">
        <v>4244</v>
      </c>
      <c r="D26562" t="s">
        <v>728</v>
      </c>
      <c r="E26562">
        <v>21</v>
      </c>
    </row>
    <row r="26563" spans="1:5" ht="13.5" customHeight="1">
      <c r="A26563">
        <v>311</v>
      </c>
      <c r="B26563" t="str">
        <f t="shared" ref="B26563:B26626" si="415">A26563&amp;"---"&amp;E26563</f>
        <v>311---22</v>
      </c>
      <c r="C26563" t="s">
        <v>4231</v>
      </c>
      <c r="D26563" t="s">
        <v>1053</v>
      </c>
      <c r="E26563">
        <v>22</v>
      </c>
    </row>
    <row r="26564" spans="1:5" ht="13.5" customHeight="1">
      <c r="A26564">
        <v>311</v>
      </c>
      <c r="B26564" t="str">
        <f t="shared" si="415"/>
        <v>311---23</v>
      </c>
      <c r="C26564" t="s">
        <v>4254</v>
      </c>
      <c r="D26564" t="s">
        <v>960</v>
      </c>
      <c r="E26564">
        <v>23</v>
      </c>
    </row>
    <row r="26565" spans="1:5" ht="13.5" customHeight="1">
      <c r="A26565">
        <v>311</v>
      </c>
      <c r="B26565" t="str">
        <f t="shared" si="415"/>
        <v>311---24</v>
      </c>
      <c r="C26565" t="s">
        <v>4233</v>
      </c>
      <c r="D26565" t="s">
        <v>6234</v>
      </c>
      <c r="E26565">
        <v>24</v>
      </c>
    </row>
    <row r="26566" spans="1:5" ht="13.5" customHeight="1">
      <c r="A26566">
        <v>311</v>
      </c>
      <c r="B26566" t="str">
        <f t="shared" si="415"/>
        <v>311---25</v>
      </c>
      <c r="C26566" t="s">
        <v>4272</v>
      </c>
      <c r="D26566" t="s">
        <v>1365</v>
      </c>
      <c r="E26566">
        <v>25</v>
      </c>
    </row>
    <row r="26567" spans="1:5" ht="13.5" customHeight="1">
      <c r="A26567">
        <v>311</v>
      </c>
      <c r="B26567" t="str">
        <f t="shared" si="415"/>
        <v>311---26</v>
      </c>
      <c r="C26567" t="s">
        <v>4265</v>
      </c>
      <c r="D26567" t="s">
        <v>6116</v>
      </c>
      <c r="E26567">
        <v>26</v>
      </c>
    </row>
    <row r="26568" spans="1:5" ht="13.5" customHeight="1">
      <c r="A26568">
        <v>311</v>
      </c>
      <c r="B26568" t="str">
        <f t="shared" si="415"/>
        <v>311---27</v>
      </c>
      <c r="C26568" t="s">
        <v>5928</v>
      </c>
      <c r="D26568" t="s">
        <v>1254</v>
      </c>
      <c r="E26568">
        <v>27</v>
      </c>
    </row>
    <row r="26569" spans="1:5" ht="13.5" customHeight="1">
      <c r="A26569">
        <v>311</v>
      </c>
      <c r="B26569" t="str">
        <f t="shared" si="415"/>
        <v>311---28</v>
      </c>
      <c r="C26569" t="s">
        <v>727</v>
      </c>
      <c r="D26569" t="s">
        <v>1308</v>
      </c>
      <c r="E26569">
        <v>28</v>
      </c>
    </row>
    <row r="26570" spans="1:5" ht="13.5" customHeight="1">
      <c r="A26570">
        <v>311</v>
      </c>
      <c r="B26570" t="str">
        <f t="shared" si="415"/>
        <v>311---29</v>
      </c>
      <c r="C26570" t="s">
        <v>1070</v>
      </c>
      <c r="D26570" t="s">
        <v>1219</v>
      </c>
      <c r="E26570">
        <v>29</v>
      </c>
    </row>
    <row r="26571" spans="1:5" ht="13.5" customHeight="1">
      <c r="A26571">
        <v>311</v>
      </c>
      <c r="B26571" t="str">
        <f t="shared" si="415"/>
        <v>311---30</v>
      </c>
      <c r="C26571" t="s">
        <v>795</v>
      </c>
      <c r="D26571" t="s">
        <v>1062</v>
      </c>
      <c r="E26571">
        <v>30</v>
      </c>
    </row>
    <row r="26572" spans="1:5" ht="13.5" customHeight="1">
      <c r="A26572">
        <v>311</v>
      </c>
      <c r="B26572" t="str">
        <f t="shared" si="415"/>
        <v>311---31</v>
      </c>
      <c r="C26572" t="s">
        <v>1017</v>
      </c>
      <c r="D26572" t="s">
        <v>796</v>
      </c>
      <c r="E26572">
        <v>31</v>
      </c>
    </row>
    <row r="26573" spans="1:5" ht="13.5" customHeight="1">
      <c r="A26573">
        <v>311</v>
      </c>
      <c r="B26573" t="str">
        <f t="shared" si="415"/>
        <v>311---32</v>
      </c>
      <c r="C26573" t="s">
        <v>731</v>
      </c>
      <c r="D26573" t="s">
        <v>800</v>
      </c>
      <c r="E26573">
        <v>32</v>
      </c>
    </row>
    <row r="26574" spans="1:5" ht="13.5" customHeight="1">
      <c r="A26574">
        <v>311</v>
      </c>
      <c r="B26574" t="str">
        <f t="shared" si="415"/>
        <v>311---33</v>
      </c>
      <c r="C26574" t="s">
        <v>887</v>
      </c>
      <c r="D26574" t="s">
        <v>992</v>
      </c>
      <c r="E26574">
        <v>33</v>
      </c>
    </row>
    <row r="26575" spans="1:5" ht="13.5" customHeight="1">
      <c r="A26575">
        <v>311</v>
      </c>
      <c r="B26575" t="str">
        <f t="shared" si="415"/>
        <v>311---34</v>
      </c>
      <c r="C26575" t="s">
        <v>737</v>
      </c>
      <c r="D26575" t="s">
        <v>996</v>
      </c>
      <c r="E26575">
        <v>34</v>
      </c>
    </row>
    <row r="26576" spans="1:5" ht="13.5" customHeight="1">
      <c r="A26576">
        <v>311</v>
      </c>
      <c r="B26576" t="str">
        <f t="shared" si="415"/>
        <v>311---35</v>
      </c>
      <c r="C26576" t="s">
        <v>743</v>
      </c>
      <c r="D26576" t="s">
        <v>754</v>
      </c>
      <c r="E26576">
        <v>35</v>
      </c>
    </row>
    <row r="26577" spans="1:5" ht="13.5" customHeight="1">
      <c r="A26577">
        <v>311</v>
      </c>
      <c r="B26577" t="str">
        <f t="shared" si="415"/>
        <v>311---36</v>
      </c>
      <c r="C26577" t="s">
        <v>987</v>
      </c>
      <c r="D26577" t="s">
        <v>1263</v>
      </c>
      <c r="E26577">
        <v>36</v>
      </c>
    </row>
    <row r="26578" spans="1:5" ht="13.5" customHeight="1">
      <c r="A26578">
        <v>311</v>
      </c>
      <c r="B26578" t="str">
        <f t="shared" si="415"/>
        <v>311---37</v>
      </c>
      <c r="C26578" t="s">
        <v>989</v>
      </c>
      <c r="D26578" t="s">
        <v>738</v>
      </c>
      <c r="E26578">
        <v>37</v>
      </c>
    </row>
    <row r="26579" spans="1:5" ht="13.5" customHeight="1">
      <c r="A26579">
        <v>311</v>
      </c>
      <c r="B26579" t="str">
        <f t="shared" si="415"/>
        <v>311---38</v>
      </c>
      <c r="C26579" t="s">
        <v>799</v>
      </c>
      <c r="D26579" t="s">
        <v>809</v>
      </c>
      <c r="E26579">
        <v>38</v>
      </c>
    </row>
    <row r="26580" spans="1:5" ht="13.5" customHeight="1">
      <c r="A26580">
        <v>311</v>
      </c>
      <c r="B26580" t="str">
        <f t="shared" si="415"/>
        <v>311---39</v>
      </c>
      <c r="C26580" t="s">
        <v>819</v>
      </c>
      <c r="D26580" t="s">
        <v>756</v>
      </c>
      <c r="E26580">
        <v>39</v>
      </c>
    </row>
    <row r="26581" spans="1:5" ht="13.5" customHeight="1">
      <c r="A26581">
        <v>311</v>
      </c>
      <c r="B26581" t="str">
        <f t="shared" si="415"/>
        <v>311---40</v>
      </c>
      <c r="C26581" t="s">
        <v>824</v>
      </c>
      <c r="D26581" t="s">
        <v>752</v>
      </c>
      <c r="E26581">
        <v>40</v>
      </c>
    </row>
    <row r="26582" spans="1:5" ht="13.5" customHeight="1">
      <c r="A26582">
        <v>311</v>
      </c>
      <c r="B26582" t="str">
        <f t="shared" si="415"/>
        <v>311---41</v>
      </c>
      <c r="C26582" t="s">
        <v>826</v>
      </c>
      <c r="D26582" t="s">
        <v>1079</v>
      </c>
      <c r="E26582">
        <v>41</v>
      </c>
    </row>
    <row r="26583" spans="1:5" ht="13.5" customHeight="1">
      <c r="A26583">
        <v>311</v>
      </c>
      <c r="B26583" t="str">
        <f t="shared" si="415"/>
        <v>311---42</v>
      </c>
      <c r="C26583" t="s">
        <v>991</v>
      </c>
      <c r="D26583" t="s">
        <v>966</v>
      </c>
      <c r="E26583">
        <v>42</v>
      </c>
    </row>
    <row r="26584" spans="1:5" ht="13.5" customHeight="1">
      <c r="A26584">
        <v>311</v>
      </c>
      <c r="B26584" t="str">
        <f t="shared" si="415"/>
        <v>311---43</v>
      </c>
      <c r="C26584" t="s">
        <v>866</v>
      </c>
      <c r="D26584" t="s">
        <v>831</v>
      </c>
      <c r="E26584">
        <v>43</v>
      </c>
    </row>
    <row r="26585" spans="1:5" ht="13.5" customHeight="1">
      <c r="A26585">
        <v>311</v>
      </c>
      <c r="B26585" t="str">
        <f t="shared" si="415"/>
        <v>311---44</v>
      </c>
      <c r="C26585" t="s">
        <v>1009</v>
      </c>
      <c r="D26585" t="s">
        <v>1340</v>
      </c>
      <c r="E26585">
        <v>44</v>
      </c>
    </row>
    <row r="26586" spans="1:5" ht="13.5" customHeight="1">
      <c r="A26586">
        <v>311</v>
      </c>
      <c r="B26586" t="str">
        <f t="shared" si="415"/>
        <v>311---45</v>
      </c>
      <c r="C26586" t="s">
        <v>892</v>
      </c>
      <c r="D26586" t="s">
        <v>730</v>
      </c>
      <c r="E26586">
        <v>45</v>
      </c>
    </row>
    <row r="26587" spans="1:5" ht="13.5" customHeight="1">
      <c r="A26587">
        <v>311</v>
      </c>
      <c r="B26587" t="str">
        <f t="shared" si="415"/>
        <v>311---46</v>
      </c>
      <c r="C26587" t="s">
        <v>868</v>
      </c>
      <c r="D26587" t="s">
        <v>758</v>
      </c>
      <c r="E26587">
        <v>46</v>
      </c>
    </row>
    <row r="26588" spans="1:5" ht="13.5" customHeight="1">
      <c r="A26588">
        <v>311</v>
      </c>
      <c r="B26588" t="str">
        <f t="shared" si="415"/>
        <v>311---47</v>
      </c>
      <c r="C26588" t="s">
        <v>944</v>
      </c>
      <c r="D26588" t="s">
        <v>1144</v>
      </c>
      <c r="E26588">
        <v>47</v>
      </c>
    </row>
    <row r="26589" spans="1:5" ht="13.5" customHeight="1">
      <c r="A26589">
        <v>311</v>
      </c>
      <c r="B26589" t="str">
        <f t="shared" si="415"/>
        <v>311---48</v>
      </c>
      <c r="C26589" t="s">
        <v>838</v>
      </c>
      <c r="D26589" t="s">
        <v>1054</v>
      </c>
      <c r="E26589">
        <v>48</v>
      </c>
    </row>
    <row r="26590" spans="1:5" ht="13.5" customHeight="1">
      <c r="A26590">
        <v>311</v>
      </c>
      <c r="B26590" t="str">
        <f t="shared" si="415"/>
        <v>311---49</v>
      </c>
      <c r="C26590" t="s">
        <v>948</v>
      </c>
      <c r="D26590" t="s">
        <v>1010</v>
      </c>
      <c r="E26590">
        <v>49</v>
      </c>
    </row>
    <row r="26591" spans="1:5" ht="13.5" customHeight="1">
      <c r="A26591">
        <v>311</v>
      </c>
      <c r="B26591" t="str">
        <f t="shared" si="415"/>
        <v>311---50</v>
      </c>
      <c r="C26591" t="s">
        <v>995</v>
      </c>
      <c r="D26591" t="s">
        <v>1296</v>
      </c>
      <c r="E26591">
        <v>50</v>
      </c>
    </row>
    <row r="26592" spans="1:5" ht="13.5" customHeight="1">
      <c r="A26592">
        <v>311</v>
      </c>
      <c r="B26592" t="str">
        <f t="shared" si="415"/>
        <v>311---51</v>
      </c>
      <c r="C26592" t="s">
        <v>5967</v>
      </c>
      <c r="D26592" t="s">
        <v>986</v>
      </c>
      <c r="E26592">
        <v>51</v>
      </c>
    </row>
    <row r="26593" spans="1:5" ht="13.5" customHeight="1">
      <c r="A26593">
        <v>311</v>
      </c>
      <c r="B26593" t="str">
        <f t="shared" si="415"/>
        <v>311---52</v>
      </c>
      <c r="C26593" t="s">
        <v>5968</v>
      </c>
      <c r="D26593" t="s">
        <v>988</v>
      </c>
      <c r="E26593">
        <v>52</v>
      </c>
    </row>
    <row r="26594" spans="1:5" ht="13.5" customHeight="1">
      <c r="A26594">
        <v>311</v>
      </c>
      <c r="B26594" t="str">
        <f t="shared" si="415"/>
        <v>311---53</v>
      </c>
      <c r="C26594" t="s">
        <v>5915</v>
      </c>
      <c r="D26594" t="s">
        <v>772</v>
      </c>
      <c r="E26594">
        <v>53</v>
      </c>
    </row>
    <row r="26595" spans="1:5" ht="13.5" customHeight="1">
      <c r="A26595">
        <v>311</v>
      </c>
      <c r="B26595" t="str">
        <f t="shared" si="415"/>
        <v>311---54</v>
      </c>
      <c r="C26595" t="s">
        <v>5916</v>
      </c>
      <c r="D26595" t="s">
        <v>750</v>
      </c>
      <c r="E26595">
        <v>54</v>
      </c>
    </row>
    <row r="26596" spans="1:5" ht="13.5" customHeight="1">
      <c r="A26596">
        <v>311</v>
      </c>
      <c r="B26596" t="str">
        <f t="shared" si="415"/>
        <v>311---55</v>
      </c>
      <c r="C26596" t="s">
        <v>5917</v>
      </c>
      <c r="D26596" t="s">
        <v>789</v>
      </c>
      <c r="E26596">
        <v>55</v>
      </c>
    </row>
    <row r="26597" spans="1:5" ht="13.5" customHeight="1">
      <c r="A26597">
        <v>311</v>
      </c>
      <c r="B26597" t="str">
        <f t="shared" si="415"/>
        <v>311---56</v>
      </c>
      <c r="C26597" t="s">
        <v>5918</v>
      </c>
      <c r="D26597" t="s">
        <v>770</v>
      </c>
      <c r="E26597">
        <v>56</v>
      </c>
    </row>
    <row r="26598" spans="1:5" ht="13.5" customHeight="1">
      <c r="A26598">
        <v>311</v>
      </c>
      <c r="B26598" t="str">
        <f t="shared" si="415"/>
        <v>311---57</v>
      </c>
      <c r="C26598" t="s">
        <v>5971</v>
      </c>
      <c r="D26598" t="s">
        <v>1058</v>
      </c>
      <c r="E26598">
        <v>57</v>
      </c>
    </row>
    <row r="26599" spans="1:5" ht="13.5" customHeight="1">
      <c r="A26599">
        <v>311</v>
      </c>
      <c r="B26599" t="str">
        <f t="shared" si="415"/>
        <v>311---58</v>
      </c>
      <c r="C26599" t="s">
        <v>5972</v>
      </c>
      <c r="D26599" t="s">
        <v>979</v>
      </c>
      <c r="E26599">
        <v>58</v>
      </c>
    </row>
    <row r="26600" spans="1:5" ht="13.5" customHeight="1">
      <c r="A26600">
        <v>311</v>
      </c>
      <c r="B26600" t="str">
        <f t="shared" si="415"/>
        <v>311---59</v>
      </c>
      <c r="C26600" t="s">
        <v>5994</v>
      </c>
      <c r="D26600" t="s">
        <v>984</v>
      </c>
      <c r="E26600">
        <v>59</v>
      </c>
    </row>
    <row r="26601" spans="1:5" ht="13.5" customHeight="1">
      <c r="A26601">
        <v>311</v>
      </c>
      <c r="B26601" t="str">
        <f t="shared" si="415"/>
        <v>311---60</v>
      </c>
      <c r="C26601" t="s">
        <v>5985</v>
      </c>
      <c r="D26601" t="s">
        <v>1159</v>
      </c>
      <c r="E26601">
        <v>60</v>
      </c>
    </row>
    <row r="26602" spans="1:5" ht="13.5" customHeight="1">
      <c r="A26602">
        <v>311</v>
      </c>
      <c r="B26602" t="str">
        <f t="shared" si="415"/>
        <v>311---61</v>
      </c>
      <c r="C26602" t="s">
        <v>6004</v>
      </c>
      <c r="D26602" t="s">
        <v>960</v>
      </c>
      <c r="E26602">
        <v>61</v>
      </c>
    </row>
    <row r="26603" spans="1:5" ht="13.5" customHeight="1">
      <c r="A26603">
        <v>311</v>
      </c>
      <c r="B26603" t="str">
        <f t="shared" si="415"/>
        <v>311---62</v>
      </c>
      <c r="C26603" t="s">
        <v>5995</v>
      </c>
      <c r="D26603" t="s">
        <v>1038</v>
      </c>
      <c r="E26603">
        <v>62</v>
      </c>
    </row>
    <row r="26604" spans="1:5" ht="13.5" customHeight="1">
      <c r="A26604">
        <v>311</v>
      </c>
      <c r="B26604" t="str">
        <f t="shared" si="415"/>
        <v>311---63</v>
      </c>
      <c r="C26604" t="s">
        <v>5990</v>
      </c>
      <c r="D26604" t="s">
        <v>1018</v>
      </c>
      <c r="E26604">
        <v>63</v>
      </c>
    </row>
    <row r="26605" spans="1:5" ht="13.5" customHeight="1">
      <c r="A26605">
        <v>311</v>
      </c>
      <c r="B26605" t="str">
        <f t="shared" si="415"/>
        <v>311---64</v>
      </c>
      <c r="C26605" t="s">
        <v>5974</v>
      </c>
      <c r="D26605" t="s">
        <v>1049</v>
      </c>
      <c r="E26605">
        <v>64</v>
      </c>
    </row>
    <row r="26606" spans="1:5" ht="13.5" customHeight="1">
      <c r="A26606">
        <v>311</v>
      </c>
      <c r="B26606" t="str">
        <f t="shared" si="415"/>
        <v>311---65</v>
      </c>
      <c r="C26606" t="s">
        <v>5980</v>
      </c>
      <c r="D26606" t="s">
        <v>1124</v>
      </c>
      <c r="E26606">
        <v>65</v>
      </c>
    </row>
    <row r="26607" spans="1:5" ht="13.5" customHeight="1">
      <c r="A26607">
        <v>311</v>
      </c>
      <c r="B26607" t="str">
        <f t="shared" si="415"/>
        <v>311---66</v>
      </c>
      <c r="C26607" t="s">
        <v>5975</v>
      </c>
      <c r="D26607" t="s">
        <v>994</v>
      </c>
      <c r="E26607">
        <v>66</v>
      </c>
    </row>
    <row r="26608" spans="1:5" ht="13.5" customHeight="1">
      <c r="A26608">
        <v>311</v>
      </c>
      <c r="B26608" t="str">
        <f t="shared" si="415"/>
        <v>311---67</v>
      </c>
      <c r="C26608" t="s">
        <v>5996</v>
      </c>
      <c r="D26608" t="s">
        <v>1356</v>
      </c>
      <c r="E26608">
        <v>67</v>
      </c>
    </row>
    <row r="26609" spans="1:5" ht="13.5" customHeight="1">
      <c r="A26609">
        <v>311.10000000000002</v>
      </c>
      <c r="B26609" t="str">
        <f t="shared" si="415"/>
        <v>311.1---1</v>
      </c>
      <c r="C26609" t="s">
        <v>4234</v>
      </c>
      <c r="D26609" t="s">
        <v>1051</v>
      </c>
      <c r="E26609">
        <v>1</v>
      </c>
    </row>
    <row r="26610" spans="1:5" ht="13.5" customHeight="1">
      <c r="A26610">
        <v>311.10000000000002</v>
      </c>
      <c r="B26610" t="str">
        <f t="shared" si="415"/>
        <v>311.1---2</v>
      </c>
      <c r="C26610" t="s">
        <v>4216</v>
      </c>
      <c r="D26610" t="s">
        <v>1051</v>
      </c>
      <c r="E26610">
        <v>2</v>
      </c>
    </row>
    <row r="26611" spans="1:5" ht="13.5" customHeight="1">
      <c r="A26611">
        <v>311.10000000000002</v>
      </c>
      <c r="B26611" t="str">
        <f t="shared" si="415"/>
        <v>311.1---3</v>
      </c>
      <c r="C26611" t="s">
        <v>4216</v>
      </c>
      <c r="D26611" t="s">
        <v>1296</v>
      </c>
      <c r="E26611">
        <v>3</v>
      </c>
    </row>
    <row r="26612" spans="1:5" ht="13.5" customHeight="1">
      <c r="A26612">
        <v>311.10000000000002</v>
      </c>
      <c r="B26612" t="str">
        <f t="shared" si="415"/>
        <v>311.1---4</v>
      </c>
      <c r="C26612" t="s">
        <v>4216</v>
      </c>
      <c r="D26612" t="s">
        <v>1036</v>
      </c>
      <c r="E26612">
        <v>4</v>
      </c>
    </row>
    <row r="26613" spans="1:5" ht="13.5" customHeight="1">
      <c r="A26613">
        <v>311.10000000000002</v>
      </c>
      <c r="B26613" t="str">
        <f t="shared" si="415"/>
        <v>311.1---5</v>
      </c>
      <c r="C26613" t="s">
        <v>4216</v>
      </c>
      <c r="D26613" t="s">
        <v>1351</v>
      </c>
      <c r="E26613">
        <v>5</v>
      </c>
    </row>
    <row r="26614" spans="1:5" ht="13.5" customHeight="1">
      <c r="A26614">
        <v>311.10000000000002</v>
      </c>
      <c r="B26614" t="str">
        <f t="shared" si="415"/>
        <v>311.1---6</v>
      </c>
      <c r="C26614" t="s">
        <v>4216</v>
      </c>
      <c r="D26614" t="s">
        <v>1052</v>
      </c>
      <c r="E26614">
        <v>6</v>
      </c>
    </row>
    <row r="26615" spans="1:5" ht="13.5" customHeight="1">
      <c r="A26615">
        <v>311.10000000000002</v>
      </c>
      <c r="B26615" t="str">
        <f t="shared" si="415"/>
        <v>311.1---7</v>
      </c>
      <c r="C26615" t="s">
        <v>4216</v>
      </c>
      <c r="D26615" t="s">
        <v>714</v>
      </c>
      <c r="E26615">
        <v>7</v>
      </c>
    </row>
    <row r="26616" spans="1:5" ht="13.5" customHeight="1">
      <c r="A26616">
        <v>311.10000000000002</v>
      </c>
      <c r="B26616" t="str">
        <f t="shared" si="415"/>
        <v>311.1---8</v>
      </c>
      <c r="C26616" t="s">
        <v>4216</v>
      </c>
      <c r="D26616" t="s">
        <v>902</v>
      </c>
      <c r="E26616">
        <v>8</v>
      </c>
    </row>
    <row r="26617" spans="1:5" ht="13.5" customHeight="1">
      <c r="A26617">
        <v>311.10000000000002</v>
      </c>
      <c r="B26617" t="str">
        <f t="shared" si="415"/>
        <v>311.1---9</v>
      </c>
      <c r="C26617" t="s">
        <v>4216</v>
      </c>
      <c r="D26617" t="s">
        <v>1031</v>
      </c>
      <c r="E26617">
        <v>9</v>
      </c>
    </row>
    <row r="26618" spans="1:5" ht="13.5" customHeight="1">
      <c r="A26618">
        <v>311.10000000000002</v>
      </c>
      <c r="B26618" t="str">
        <f t="shared" si="415"/>
        <v>311.1---10</v>
      </c>
      <c r="C26618" t="s">
        <v>4216</v>
      </c>
      <c r="D26618" t="s">
        <v>1047</v>
      </c>
      <c r="E26618">
        <v>10</v>
      </c>
    </row>
    <row r="26619" spans="1:5" ht="13.5" customHeight="1">
      <c r="A26619">
        <v>311.10000000000002</v>
      </c>
      <c r="B26619" t="str">
        <f t="shared" si="415"/>
        <v>311.1---11</v>
      </c>
      <c r="C26619" t="s">
        <v>4216</v>
      </c>
      <c r="D26619" t="s">
        <v>1033</v>
      </c>
      <c r="E26619">
        <v>11</v>
      </c>
    </row>
    <row r="26620" spans="1:5" ht="13.5" customHeight="1">
      <c r="A26620">
        <v>311.10000000000002</v>
      </c>
      <c r="B26620" t="str">
        <f t="shared" si="415"/>
        <v>311.1---12</v>
      </c>
      <c r="C26620" t="s">
        <v>4216</v>
      </c>
      <c r="D26620" t="s">
        <v>1021</v>
      </c>
      <c r="E26620">
        <v>12</v>
      </c>
    </row>
    <row r="26621" spans="1:5" ht="13.5" customHeight="1">
      <c r="A26621">
        <v>311.10000000000002</v>
      </c>
      <c r="B26621" t="str">
        <f t="shared" si="415"/>
        <v>311.1---13</v>
      </c>
      <c r="C26621" t="s">
        <v>4216</v>
      </c>
      <c r="D26621" t="s">
        <v>1372</v>
      </c>
      <c r="E26621">
        <v>13</v>
      </c>
    </row>
    <row r="26622" spans="1:5" ht="13.5" customHeight="1">
      <c r="A26622">
        <v>311.10000000000002</v>
      </c>
      <c r="B26622" t="str">
        <f t="shared" si="415"/>
        <v>311.1---14</v>
      </c>
      <c r="C26622" t="s">
        <v>4252</v>
      </c>
      <c r="D26622" t="s">
        <v>1061</v>
      </c>
      <c r="E26622">
        <v>14</v>
      </c>
    </row>
    <row r="26623" spans="1:5" ht="13.5" customHeight="1">
      <c r="A26623">
        <v>311.10000000000002</v>
      </c>
      <c r="B26623" t="str">
        <f t="shared" si="415"/>
        <v>311.1---15</v>
      </c>
      <c r="C26623" t="s">
        <v>4269</v>
      </c>
      <c r="D26623" t="s">
        <v>1328</v>
      </c>
      <c r="E26623">
        <v>15</v>
      </c>
    </row>
    <row r="26624" spans="1:5" ht="13.5" customHeight="1">
      <c r="A26624">
        <v>311.10000000000002</v>
      </c>
      <c r="B26624" t="str">
        <f t="shared" si="415"/>
        <v>311.1---16</v>
      </c>
      <c r="C26624" t="s">
        <v>4271</v>
      </c>
      <c r="D26624" t="s">
        <v>809</v>
      </c>
      <c r="E26624">
        <v>16</v>
      </c>
    </row>
    <row r="26625" spans="1:5" ht="13.5" customHeight="1">
      <c r="A26625">
        <v>311.10000000000002</v>
      </c>
      <c r="B26625" t="str">
        <f t="shared" si="415"/>
        <v>311.1---17</v>
      </c>
      <c r="C26625" t="s">
        <v>4239</v>
      </c>
      <c r="D26625" t="s">
        <v>984</v>
      </c>
      <c r="E26625">
        <v>17</v>
      </c>
    </row>
    <row r="26626" spans="1:5" ht="13.5" customHeight="1">
      <c r="A26626">
        <v>311.10000000000002</v>
      </c>
      <c r="B26626" t="str">
        <f t="shared" si="415"/>
        <v>311.1---18</v>
      </c>
      <c r="C26626" t="s">
        <v>4228</v>
      </c>
      <c r="D26626" t="s">
        <v>1107</v>
      </c>
      <c r="E26626">
        <v>18</v>
      </c>
    </row>
    <row r="26627" spans="1:5" ht="13.5" customHeight="1">
      <c r="A26627">
        <v>311.10000000000002</v>
      </c>
      <c r="B26627" t="str">
        <f t="shared" ref="B26627:B26690" si="416">A26627&amp;"---"&amp;E26627</f>
        <v>311.1---19</v>
      </c>
      <c r="C26627" t="s">
        <v>4268</v>
      </c>
      <c r="D26627" t="s">
        <v>996</v>
      </c>
      <c r="E26627">
        <v>19</v>
      </c>
    </row>
    <row r="26628" spans="1:5" ht="13.5" customHeight="1">
      <c r="A26628">
        <v>311.10000000000002</v>
      </c>
      <c r="B26628" t="str">
        <f t="shared" si="416"/>
        <v>311.1---20</v>
      </c>
      <c r="C26628" t="s">
        <v>4230</v>
      </c>
      <c r="D26628" t="s">
        <v>768</v>
      </c>
      <c r="E26628">
        <v>20</v>
      </c>
    </row>
    <row r="26629" spans="1:5" ht="13.5" customHeight="1">
      <c r="A26629">
        <v>311.10000000000002</v>
      </c>
      <c r="B26629" t="str">
        <f t="shared" si="416"/>
        <v>311.1---21</v>
      </c>
      <c r="C26629" t="s">
        <v>4244</v>
      </c>
      <c r="D26629" t="s">
        <v>728</v>
      </c>
      <c r="E26629">
        <v>21</v>
      </c>
    </row>
    <row r="26630" spans="1:5" ht="13.5" customHeight="1">
      <c r="A26630">
        <v>311.10000000000002</v>
      </c>
      <c r="B26630" t="str">
        <f t="shared" si="416"/>
        <v>311.1---22</v>
      </c>
      <c r="C26630" t="s">
        <v>4231</v>
      </c>
      <c r="D26630" t="s">
        <v>1053</v>
      </c>
      <c r="E26630">
        <v>22</v>
      </c>
    </row>
    <row r="26631" spans="1:5" ht="13.5" customHeight="1">
      <c r="A26631">
        <v>311.10000000000002</v>
      </c>
      <c r="B26631" t="str">
        <f t="shared" si="416"/>
        <v>311.1---23</v>
      </c>
      <c r="C26631" t="s">
        <v>4254</v>
      </c>
      <c r="D26631" t="s">
        <v>960</v>
      </c>
      <c r="E26631">
        <v>23</v>
      </c>
    </row>
    <row r="26632" spans="1:5" ht="13.5" customHeight="1">
      <c r="A26632">
        <v>311.10000000000002</v>
      </c>
      <c r="B26632" t="str">
        <f t="shared" si="416"/>
        <v>311.1---24</v>
      </c>
      <c r="C26632" t="s">
        <v>4233</v>
      </c>
      <c r="D26632" t="s">
        <v>6234</v>
      </c>
      <c r="E26632">
        <v>24</v>
      </c>
    </row>
    <row r="26633" spans="1:5" ht="13.5" customHeight="1">
      <c r="A26633">
        <v>311.10000000000002</v>
      </c>
      <c r="B26633" t="str">
        <f t="shared" si="416"/>
        <v>311.1---25</v>
      </c>
      <c r="C26633" t="s">
        <v>4272</v>
      </c>
      <c r="D26633" t="s">
        <v>1365</v>
      </c>
      <c r="E26633">
        <v>25</v>
      </c>
    </row>
    <row r="26634" spans="1:5" ht="13.5" customHeight="1">
      <c r="A26634">
        <v>311.10000000000002</v>
      </c>
      <c r="B26634" t="str">
        <f t="shared" si="416"/>
        <v>311.1---26</v>
      </c>
      <c r="C26634" t="s">
        <v>4265</v>
      </c>
      <c r="D26634" t="s">
        <v>1297</v>
      </c>
      <c r="E26634">
        <v>26</v>
      </c>
    </row>
    <row r="26635" spans="1:5" ht="13.5" customHeight="1">
      <c r="A26635">
        <v>311.10000000000002</v>
      </c>
      <c r="B26635" t="str">
        <f t="shared" si="416"/>
        <v>311.1---27</v>
      </c>
      <c r="C26635" t="s">
        <v>5928</v>
      </c>
      <c r="D26635" t="s">
        <v>1254</v>
      </c>
      <c r="E26635">
        <v>27</v>
      </c>
    </row>
    <row r="26636" spans="1:5" ht="13.5" customHeight="1">
      <c r="A26636">
        <v>311.10000000000002</v>
      </c>
      <c r="B26636" t="str">
        <f t="shared" si="416"/>
        <v>311.1---28</v>
      </c>
      <c r="C26636" t="s">
        <v>727</v>
      </c>
      <c r="D26636" t="s">
        <v>1308</v>
      </c>
      <c r="E26636">
        <v>28</v>
      </c>
    </row>
    <row r="26637" spans="1:5" ht="13.5" customHeight="1">
      <c r="A26637">
        <v>311.10000000000002</v>
      </c>
      <c r="B26637" t="str">
        <f t="shared" si="416"/>
        <v>311.1---29</v>
      </c>
      <c r="C26637" t="s">
        <v>1070</v>
      </c>
      <c r="D26637" t="s">
        <v>1219</v>
      </c>
      <c r="E26637">
        <v>29</v>
      </c>
    </row>
    <row r="26638" spans="1:5" ht="13.5" customHeight="1">
      <c r="A26638">
        <v>311.10000000000002</v>
      </c>
      <c r="B26638" t="str">
        <f t="shared" si="416"/>
        <v>311.1---30</v>
      </c>
      <c r="C26638" t="s">
        <v>795</v>
      </c>
      <c r="D26638" t="s">
        <v>1062</v>
      </c>
      <c r="E26638">
        <v>30</v>
      </c>
    </row>
    <row r="26639" spans="1:5" ht="13.5" customHeight="1">
      <c r="A26639">
        <v>311.10000000000002</v>
      </c>
      <c r="B26639" t="str">
        <f t="shared" si="416"/>
        <v>311.1---31</v>
      </c>
      <c r="C26639" t="s">
        <v>1017</v>
      </c>
      <c r="D26639" t="s">
        <v>796</v>
      </c>
      <c r="E26639">
        <v>31</v>
      </c>
    </row>
    <row r="26640" spans="1:5" ht="13.5" customHeight="1">
      <c r="A26640">
        <v>311.10000000000002</v>
      </c>
      <c r="B26640" t="str">
        <f t="shared" si="416"/>
        <v>311.1---32</v>
      </c>
      <c r="C26640" t="s">
        <v>731</v>
      </c>
      <c r="D26640" t="s">
        <v>800</v>
      </c>
      <c r="E26640">
        <v>32</v>
      </c>
    </row>
    <row r="26641" spans="1:5" ht="13.5" customHeight="1">
      <c r="A26641">
        <v>311.10000000000002</v>
      </c>
      <c r="B26641" t="str">
        <f t="shared" si="416"/>
        <v>311.1---33</v>
      </c>
      <c r="C26641" t="s">
        <v>887</v>
      </c>
      <c r="D26641" t="s">
        <v>992</v>
      </c>
      <c r="E26641">
        <v>33</v>
      </c>
    </row>
    <row r="26642" spans="1:5" ht="13.5" customHeight="1">
      <c r="A26642">
        <v>311.10000000000002</v>
      </c>
      <c r="B26642" t="str">
        <f t="shared" si="416"/>
        <v>311.1---34</v>
      </c>
      <c r="C26642" t="s">
        <v>737</v>
      </c>
      <c r="D26642" t="s">
        <v>996</v>
      </c>
      <c r="E26642">
        <v>34</v>
      </c>
    </row>
    <row r="26643" spans="1:5" ht="13.5" customHeight="1">
      <c r="A26643">
        <v>311.10000000000002</v>
      </c>
      <c r="B26643" t="str">
        <f t="shared" si="416"/>
        <v>311.1---35</v>
      </c>
      <c r="C26643" t="s">
        <v>743</v>
      </c>
      <c r="D26643" t="s">
        <v>754</v>
      </c>
      <c r="E26643">
        <v>35</v>
      </c>
    </row>
    <row r="26644" spans="1:5" ht="13.5" customHeight="1">
      <c r="A26644">
        <v>311.10000000000002</v>
      </c>
      <c r="B26644" t="str">
        <f t="shared" si="416"/>
        <v>311.1---36</v>
      </c>
      <c r="C26644" t="s">
        <v>987</v>
      </c>
      <c r="D26644" t="s">
        <v>1263</v>
      </c>
      <c r="E26644">
        <v>36</v>
      </c>
    </row>
    <row r="26645" spans="1:5" ht="13.5" customHeight="1">
      <c r="A26645">
        <v>311.10000000000002</v>
      </c>
      <c r="B26645" t="str">
        <f t="shared" si="416"/>
        <v>311.1---37</v>
      </c>
      <c r="C26645" t="s">
        <v>989</v>
      </c>
      <c r="D26645" t="s">
        <v>738</v>
      </c>
      <c r="E26645">
        <v>37</v>
      </c>
    </row>
    <row r="26646" spans="1:5" ht="13.5" customHeight="1">
      <c r="A26646">
        <v>311.10000000000002</v>
      </c>
      <c r="B26646" t="str">
        <f t="shared" si="416"/>
        <v>311.1---38</v>
      </c>
      <c r="C26646" t="s">
        <v>799</v>
      </c>
      <c r="D26646" t="s">
        <v>809</v>
      </c>
      <c r="E26646">
        <v>38</v>
      </c>
    </row>
    <row r="26647" spans="1:5" ht="13.5" customHeight="1">
      <c r="A26647">
        <v>311.10000000000002</v>
      </c>
      <c r="B26647" t="str">
        <f t="shared" si="416"/>
        <v>311.1---39</v>
      </c>
      <c r="C26647" t="s">
        <v>819</v>
      </c>
      <c r="D26647" t="s">
        <v>756</v>
      </c>
      <c r="E26647">
        <v>39</v>
      </c>
    </row>
    <row r="26648" spans="1:5" ht="13.5" customHeight="1">
      <c r="A26648">
        <v>311.10000000000002</v>
      </c>
      <c r="B26648" t="str">
        <f t="shared" si="416"/>
        <v>311.1---40</v>
      </c>
      <c r="C26648" t="s">
        <v>824</v>
      </c>
      <c r="D26648" t="s">
        <v>752</v>
      </c>
      <c r="E26648">
        <v>40</v>
      </c>
    </row>
    <row r="26649" spans="1:5" ht="13.5" customHeight="1">
      <c r="A26649">
        <v>311.10000000000002</v>
      </c>
      <c r="B26649" t="str">
        <f t="shared" si="416"/>
        <v>311.1---41</v>
      </c>
      <c r="C26649" t="s">
        <v>826</v>
      </c>
      <c r="D26649" t="s">
        <v>1079</v>
      </c>
      <c r="E26649">
        <v>41</v>
      </c>
    </row>
    <row r="26650" spans="1:5" ht="13.5" customHeight="1">
      <c r="A26650">
        <v>311.10000000000002</v>
      </c>
      <c r="B26650" t="str">
        <f t="shared" si="416"/>
        <v>311.1---42</v>
      </c>
      <c r="C26650" t="s">
        <v>991</v>
      </c>
      <c r="D26650" t="s">
        <v>966</v>
      </c>
      <c r="E26650">
        <v>42</v>
      </c>
    </row>
    <row r="26651" spans="1:5" ht="13.5" customHeight="1">
      <c r="A26651">
        <v>311.10000000000002</v>
      </c>
      <c r="B26651" t="str">
        <f t="shared" si="416"/>
        <v>311.1---43</v>
      </c>
      <c r="C26651" t="s">
        <v>866</v>
      </c>
      <c r="D26651" t="s">
        <v>831</v>
      </c>
      <c r="E26651">
        <v>43</v>
      </c>
    </row>
    <row r="26652" spans="1:5" ht="13.5" customHeight="1">
      <c r="A26652">
        <v>311.10000000000002</v>
      </c>
      <c r="B26652" t="str">
        <f t="shared" si="416"/>
        <v>311.1---44</v>
      </c>
      <c r="C26652" t="s">
        <v>1009</v>
      </c>
      <c r="D26652" t="s">
        <v>1340</v>
      </c>
      <c r="E26652">
        <v>44</v>
      </c>
    </row>
    <row r="26653" spans="1:5" ht="13.5" customHeight="1">
      <c r="A26653">
        <v>311.10000000000002</v>
      </c>
      <c r="B26653" t="str">
        <f t="shared" si="416"/>
        <v>311.1---45</v>
      </c>
      <c r="C26653" t="s">
        <v>868</v>
      </c>
      <c r="D26653" t="s">
        <v>758</v>
      </c>
      <c r="E26653">
        <v>45</v>
      </c>
    </row>
    <row r="26654" spans="1:5" ht="13.5" customHeight="1">
      <c r="A26654">
        <v>311.10000000000002</v>
      </c>
      <c r="B26654" t="str">
        <f t="shared" si="416"/>
        <v>311.1---46</v>
      </c>
      <c r="C26654" t="s">
        <v>944</v>
      </c>
      <c r="D26654" t="s">
        <v>1144</v>
      </c>
      <c r="E26654">
        <v>46</v>
      </c>
    </row>
    <row r="26655" spans="1:5" ht="13.5" customHeight="1">
      <c r="A26655">
        <v>311.10000000000002</v>
      </c>
      <c r="B26655" t="str">
        <f t="shared" si="416"/>
        <v>311.1---47</v>
      </c>
      <c r="C26655" t="s">
        <v>838</v>
      </c>
      <c r="D26655" t="s">
        <v>1054</v>
      </c>
      <c r="E26655">
        <v>47</v>
      </c>
    </row>
    <row r="26656" spans="1:5" ht="13.5" customHeight="1">
      <c r="A26656">
        <v>311.10000000000002</v>
      </c>
      <c r="B26656" t="str">
        <f t="shared" si="416"/>
        <v>311.1---48</v>
      </c>
      <c r="C26656" t="s">
        <v>948</v>
      </c>
      <c r="D26656" t="s">
        <v>1010</v>
      </c>
      <c r="E26656">
        <v>48</v>
      </c>
    </row>
    <row r="26657" spans="1:5" ht="13.5" customHeight="1">
      <c r="A26657">
        <v>311.10000000000002</v>
      </c>
      <c r="B26657" t="str">
        <f t="shared" si="416"/>
        <v>311.1---49</v>
      </c>
      <c r="C26657" t="s">
        <v>995</v>
      </c>
      <c r="D26657" t="s">
        <v>1296</v>
      </c>
      <c r="E26657">
        <v>49</v>
      </c>
    </row>
    <row r="26658" spans="1:5" ht="13.5" customHeight="1">
      <c r="A26658">
        <v>311.10000000000002</v>
      </c>
      <c r="B26658" t="str">
        <f t="shared" si="416"/>
        <v>311.1---50</v>
      </c>
      <c r="C26658" t="s">
        <v>5967</v>
      </c>
      <c r="D26658" t="s">
        <v>986</v>
      </c>
      <c r="E26658">
        <v>50</v>
      </c>
    </row>
    <row r="26659" spans="1:5" ht="13.5" customHeight="1">
      <c r="A26659">
        <v>311.10000000000002</v>
      </c>
      <c r="B26659" t="str">
        <f t="shared" si="416"/>
        <v>311.1---51</v>
      </c>
      <c r="C26659" t="s">
        <v>5968</v>
      </c>
      <c r="D26659" t="s">
        <v>988</v>
      </c>
      <c r="E26659">
        <v>51</v>
      </c>
    </row>
    <row r="26660" spans="1:5" ht="13.5" customHeight="1">
      <c r="A26660">
        <v>311.10000000000002</v>
      </c>
      <c r="B26660" t="str">
        <f t="shared" si="416"/>
        <v>311.1---52</v>
      </c>
      <c r="C26660" t="s">
        <v>5915</v>
      </c>
      <c r="D26660" t="s">
        <v>772</v>
      </c>
      <c r="E26660">
        <v>52</v>
      </c>
    </row>
    <row r="26661" spans="1:5" ht="13.5" customHeight="1">
      <c r="A26661">
        <v>311.10000000000002</v>
      </c>
      <c r="B26661" t="str">
        <f t="shared" si="416"/>
        <v>311.1---53</v>
      </c>
      <c r="C26661" t="s">
        <v>5916</v>
      </c>
      <c r="D26661" t="s">
        <v>750</v>
      </c>
      <c r="E26661">
        <v>53</v>
      </c>
    </row>
    <row r="26662" spans="1:5" ht="13.5" customHeight="1">
      <c r="A26662">
        <v>311.10000000000002</v>
      </c>
      <c r="B26662" t="str">
        <f t="shared" si="416"/>
        <v>311.1---54</v>
      </c>
      <c r="C26662" t="s">
        <v>5917</v>
      </c>
      <c r="D26662" t="s">
        <v>789</v>
      </c>
      <c r="E26662">
        <v>54</v>
      </c>
    </row>
    <row r="26663" spans="1:5" ht="13.5" customHeight="1">
      <c r="A26663">
        <v>311.10000000000002</v>
      </c>
      <c r="B26663" t="str">
        <f t="shared" si="416"/>
        <v>311.1---55</v>
      </c>
      <c r="C26663" t="s">
        <v>5918</v>
      </c>
      <c r="D26663" t="s">
        <v>770</v>
      </c>
      <c r="E26663">
        <v>55</v>
      </c>
    </row>
    <row r="26664" spans="1:5" ht="13.5" customHeight="1">
      <c r="A26664">
        <v>311.10000000000002</v>
      </c>
      <c r="B26664" t="str">
        <f t="shared" si="416"/>
        <v>311.1---56</v>
      </c>
      <c r="C26664" t="s">
        <v>5971</v>
      </c>
      <c r="D26664" t="s">
        <v>1058</v>
      </c>
      <c r="E26664">
        <v>56</v>
      </c>
    </row>
    <row r="26665" spans="1:5" ht="13.5" customHeight="1">
      <c r="A26665">
        <v>311.10000000000002</v>
      </c>
      <c r="B26665" t="str">
        <f t="shared" si="416"/>
        <v>311.1---57</v>
      </c>
      <c r="C26665" t="s">
        <v>5972</v>
      </c>
      <c r="D26665" t="s">
        <v>979</v>
      </c>
      <c r="E26665">
        <v>57</v>
      </c>
    </row>
    <row r="26666" spans="1:5" ht="13.5" customHeight="1">
      <c r="A26666">
        <v>311.10000000000002</v>
      </c>
      <c r="B26666" t="str">
        <f t="shared" si="416"/>
        <v>311.1---58</v>
      </c>
      <c r="C26666" t="s">
        <v>5994</v>
      </c>
      <c r="D26666" t="s">
        <v>984</v>
      </c>
      <c r="E26666">
        <v>58</v>
      </c>
    </row>
    <row r="26667" spans="1:5" ht="13.5" customHeight="1">
      <c r="A26667">
        <v>311.10000000000002</v>
      </c>
      <c r="B26667" t="str">
        <f t="shared" si="416"/>
        <v>311.1---59</v>
      </c>
      <c r="C26667" t="s">
        <v>5985</v>
      </c>
      <c r="D26667" t="s">
        <v>1159</v>
      </c>
      <c r="E26667">
        <v>59</v>
      </c>
    </row>
    <row r="26668" spans="1:5" ht="13.5" customHeight="1">
      <c r="A26668">
        <v>311.10000000000002</v>
      </c>
      <c r="B26668" t="str">
        <f t="shared" si="416"/>
        <v>311.1---60</v>
      </c>
      <c r="C26668" t="s">
        <v>6004</v>
      </c>
      <c r="D26668" t="s">
        <v>960</v>
      </c>
      <c r="E26668">
        <v>60</v>
      </c>
    </row>
    <row r="26669" spans="1:5" ht="13.5" customHeight="1">
      <c r="A26669">
        <v>311.10000000000002</v>
      </c>
      <c r="B26669" t="str">
        <f t="shared" si="416"/>
        <v>311.1---61</v>
      </c>
      <c r="C26669" t="s">
        <v>5995</v>
      </c>
      <c r="D26669" t="s">
        <v>1038</v>
      </c>
      <c r="E26669">
        <v>61</v>
      </c>
    </row>
    <row r="26670" spans="1:5" ht="13.5" customHeight="1">
      <c r="A26670">
        <v>311.10000000000002</v>
      </c>
      <c r="B26670" t="str">
        <f t="shared" si="416"/>
        <v>311.1---62</v>
      </c>
      <c r="C26670" t="s">
        <v>5990</v>
      </c>
      <c r="D26670" t="s">
        <v>1018</v>
      </c>
      <c r="E26670">
        <v>62</v>
      </c>
    </row>
    <row r="26671" spans="1:5" ht="13.5" customHeight="1">
      <c r="A26671">
        <v>311.10000000000002</v>
      </c>
      <c r="B26671" t="str">
        <f t="shared" si="416"/>
        <v>311.1---63</v>
      </c>
      <c r="C26671" t="s">
        <v>5974</v>
      </c>
      <c r="D26671" t="s">
        <v>1049</v>
      </c>
      <c r="E26671">
        <v>63</v>
      </c>
    </row>
    <row r="26672" spans="1:5" ht="13.5" customHeight="1">
      <c r="A26672">
        <v>311.10000000000002</v>
      </c>
      <c r="B26672" t="str">
        <f t="shared" si="416"/>
        <v>311.1---64</v>
      </c>
      <c r="C26672" t="s">
        <v>5980</v>
      </c>
      <c r="D26672" t="s">
        <v>1124</v>
      </c>
      <c r="E26672">
        <v>64</v>
      </c>
    </row>
    <row r="26673" spans="1:5" ht="13.5" customHeight="1">
      <c r="A26673">
        <v>311.10000000000002</v>
      </c>
      <c r="B26673" t="str">
        <f t="shared" si="416"/>
        <v>311.1---65</v>
      </c>
      <c r="C26673" t="s">
        <v>5975</v>
      </c>
      <c r="D26673" t="s">
        <v>994</v>
      </c>
      <c r="E26673">
        <v>65</v>
      </c>
    </row>
    <row r="26674" spans="1:5" ht="13.5" customHeight="1">
      <c r="A26674">
        <v>311.10000000000002</v>
      </c>
      <c r="B26674" t="str">
        <f t="shared" si="416"/>
        <v>311.1---66</v>
      </c>
      <c r="C26674" t="s">
        <v>6014</v>
      </c>
      <c r="D26674" t="s">
        <v>1107</v>
      </c>
      <c r="E26674">
        <v>66</v>
      </c>
    </row>
    <row r="26675" spans="1:5" ht="13.5" customHeight="1">
      <c r="A26675">
        <v>311.10000000000002</v>
      </c>
      <c r="B26675" t="str">
        <f t="shared" si="416"/>
        <v>311.1---67</v>
      </c>
      <c r="C26675" t="s">
        <v>5996</v>
      </c>
      <c r="D26675" t="s">
        <v>1356</v>
      </c>
      <c r="E26675">
        <v>67</v>
      </c>
    </row>
    <row r="26676" spans="1:5" ht="13.5" customHeight="1">
      <c r="A26676">
        <v>159</v>
      </c>
      <c r="B26676" t="str">
        <f t="shared" si="416"/>
        <v>159---1</v>
      </c>
      <c r="C26676" t="s">
        <v>4216</v>
      </c>
      <c r="D26676" t="s">
        <v>806</v>
      </c>
      <c r="E26676">
        <v>1</v>
      </c>
    </row>
    <row r="26677" spans="1:5" ht="13.5" customHeight="1">
      <c r="A26677">
        <v>159</v>
      </c>
      <c r="B26677" t="str">
        <f t="shared" si="416"/>
        <v>159---2</v>
      </c>
      <c r="C26677" t="s">
        <v>4216</v>
      </c>
      <c r="D26677" t="s">
        <v>807</v>
      </c>
      <c r="E26677">
        <v>2</v>
      </c>
    </row>
    <row r="26678" spans="1:5" ht="13.5" customHeight="1">
      <c r="A26678">
        <v>159</v>
      </c>
      <c r="B26678" t="str">
        <f t="shared" si="416"/>
        <v>159---3</v>
      </c>
      <c r="C26678" t="s">
        <v>4263</v>
      </c>
      <c r="D26678" t="s">
        <v>1029</v>
      </c>
      <c r="E26678">
        <v>3</v>
      </c>
    </row>
    <row r="26679" spans="1:5" ht="13.5" customHeight="1">
      <c r="A26679">
        <v>159</v>
      </c>
      <c r="B26679" t="str">
        <f t="shared" si="416"/>
        <v>159---4</v>
      </c>
      <c r="C26679" t="s">
        <v>4238</v>
      </c>
      <c r="D26679" t="s">
        <v>842</v>
      </c>
      <c r="E26679">
        <v>4</v>
      </c>
    </row>
    <row r="26680" spans="1:5" ht="13.5" customHeight="1">
      <c r="A26680">
        <v>159</v>
      </c>
      <c r="B26680" t="str">
        <f t="shared" si="416"/>
        <v>159---5</v>
      </c>
      <c r="C26680" t="s">
        <v>4220</v>
      </c>
      <c r="D26680" t="s">
        <v>997</v>
      </c>
      <c r="E26680">
        <v>5</v>
      </c>
    </row>
    <row r="26681" spans="1:5" ht="13.5" customHeight="1">
      <c r="A26681">
        <v>159</v>
      </c>
      <c r="B26681" t="str">
        <f t="shared" si="416"/>
        <v>159---6</v>
      </c>
      <c r="C26681" t="s">
        <v>4228</v>
      </c>
      <c r="D26681" t="s">
        <v>921</v>
      </c>
      <c r="E26681">
        <v>6</v>
      </c>
    </row>
    <row r="26682" spans="1:5" ht="13.5" customHeight="1">
      <c r="A26682">
        <v>159</v>
      </c>
      <c r="B26682" t="str">
        <f t="shared" si="416"/>
        <v>159---7</v>
      </c>
      <c r="C26682" t="s">
        <v>4223</v>
      </c>
      <c r="D26682" t="s">
        <v>1037</v>
      </c>
      <c r="E26682">
        <v>7</v>
      </c>
    </row>
    <row r="26683" spans="1:5" ht="13.5" customHeight="1">
      <c r="A26683">
        <v>159</v>
      </c>
      <c r="B26683" t="str">
        <f t="shared" si="416"/>
        <v>159---8</v>
      </c>
      <c r="C26683" t="s">
        <v>4276</v>
      </c>
      <c r="D26683" t="s">
        <v>1039</v>
      </c>
      <c r="E26683">
        <v>8</v>
      </c>
    </row>
    <row r="26684" spans="1:5" ht="13.5" customHeight="1">
      <c r="A26684">
        <v>159</v>
      </c>
      <c r="B26684" t="str">
        <f t="shared" si="416"/>
        <v>159---9</v>
      </c>
      <c r="C26684" t="s">
        <v>4259</v>
      </c>
      <c r="D26684" t="s">
        <v>814</v>
      </c>
      <c r="E26684">
        <v>9</v>
      </c>
    </row>
    <row r="26685" spans="1:5" ht="13.5" customHeight="1">
      <c r="A26685">
        <v>159</v>
      </c>
      <c r="B26685" t="str">
        <f t="shared" si="416"/>
        <v>159---10</v>
      </c>
      <c r="C26685" t="s">
        <v>4254</v>
      </c>
      <c r="D26685" t="s">
        <v>846</v>
      </c>
      <c r="E26685">
        <v>10</v>
      </c>
    </row>
    <row r="26686" spans="1:5" ht="13.5" customHeight="1">
      <c r="A26686">
        <v>159</v>
      </c>
      <c r="B26686" t="str">
        <f t="shared" si="416"/>
        <v>159---11</v>
      </c>
      <c r="C26686" t="s">
        <v>4235</v>
      </c>
      <c r="D26686" t="s">
        <v>1410</v>
      </c>
      <c r="E26686">
        <v>11</v>
      </c>
    </row>
    <row r="26687" spans="1:5" ht="13.5" customHeight="1">
      <c r="A26687">
        <v>159</v>
      </c>
      <c r="B26687" t="str">
        <f t="shared" si="416"/>
        <v>159---12</v>
      </c>
      <c r="C26687" t="s">
        <v>4236</v>
      </c>
      <c r="D26687" t="s">
        <v>1366</v>
      </c>
      <c r="E26687">
        <v>12</v>
      </c>
    </row>
    <row r="26688" spans="1:5" ht="13.5" customHeight="1">
      <c r="A26688">
        <v>159</v>
      </c>
      <c r="B26688" t="str">
        <f t="shared" si="416"/>
        <v>159---13</v>
      </c>
      <c r="C26688" t="s">
        <v>4277</v>
      </c>
      <c r="D26688" t="s">
        <v>1207</v>
      </c>
      <c r="E26688">
        <v>13</v>
      </c>
    </row>
    <row r="26689" spans="1:5" ht="13.5" customHeight="1">
      <c r="A26689">
        <v>159</v>
      </c>
      <c r="B26689" t="str">
        <f t="shared" si="416"/>
        <v>159---14</v>
      </c>
      <c r="C26689" t="s">
        <v>5911</v>
      </c>
      <c r="D26689" t="s">
        <v>1218</v>
      </c>
      <c r="E26689">
        <v>14</v>
      </c>
    </row>
    <row r="26690" spans="1:5" ht="13.5" customHeight="1">
      <c r="A26690">
        <v>159</v>
      </c>
      <c r="B26690" t="str">
        <f t="shared" si="416"/>
        <v>159---15</v>
      </c>
      <c r="C26690" t="s">
        <v>5911</v>
      </c>
      <c r="D26690" t="s">
        <v>1353</v>
      </c>
      <c r="E26690">
        <v>15</v>
      </c>
    </row>
    <row r="26691" spans="1:5" ht="13.5" customHeight="1">
      <c r="A26691">
        <v>159</v>
      </c>
      <c r="B26691" t="str">
        <f t="shared" ref="B26691:B26754" si="417">A26691&amp;"---"&amp;E26691</f>
        <v>159---16</v>
      </c>
      <c r="C26691" t="s">
        <v>5911</v>
      </c>
      <c r="D26691" t="s">
        <v>1076</v>
      </c>
      <c r="E26691">
        <v>16</v>
      </c>
    </row>
    <row r="26692" spans="1:5" ht="13.5" customHeight="1">
      <c r="A26692">
        <v>159</v>
      </c>
      <c r="B26692" t="str">
        <f t="shared" si="417"/>
        <v>159---17</v>
      </c>
      <c r="C26692" t="s">
        <v>5911</v>
      </c>
      <c r="D26692" t="s">
        <v>1075</v>
      </c>
      <c r="E26692">
        <v>17</v>
      </c>
    </row>
    <row r="26693" spans="1:5" ht="13.5" customHeight="1">
      <c r="A26693">
        <v>159</v>
      </c>
      <c r="B26693" t="str">
        <f t="shared" si="417"/>
        <v>159---18</v>
      </c>
      <c r="C26693" t="s">
        <v>885</v>
      </c>
      <c r="D26693" t="s">
        <v>814</v>
      </c>
      <c r="E26693">
        <v>18</v>
      </c>
    </row>
    <row r="26694" spans="1:5" ht="13.5" customHeight="1">
      <c r="A26694">
        <v>159</v>
      </c>
      <c r="B26694" t="str">
        <f t="shared" si="417"/>
        <v>159---19</v>
      </c>
      <c r="C26694" t="s">
        <v>743</v>
      </c>
      <c r="D26694" t="s">
        <v>754</v>
      </c>
      <c r="E26694">
        <v>19</v>
      </c>
    </row>
    <row r="26695" spans="1:5" ht="13.5" customHeight="1">
      <c r="A26695">
        <v>159</v>
      </c>
      <c r="B26695" t="str">
        <f t="shared" si="417"/>
        <v>159---20</v>
      </c>
      <c r="C26695" t="s">
        <v>987</v>
      </c>
      <c r="D26695" t="s">
        <v>1263</v>
      </c>
      <c r="E26695">
        <v>20</v>
      </c>
    </row>
    <row r="26696" spans="1:5" ht="13.5" customHeight="1">
      <c r="A26696">
        <v>159</v>
      </c>
      <c r="B26696" t="str">
        <f t="shared" si="417"/>
        <v>159---21</v>
      </c>
      <c r="C26696" t="s">
        <v>989</v>
      </c>
      <c r="D26696" t="s">
        <v>738</v>
      </c>
      <c r="E26696">
        <v>21</v>
      </c>
    </row>
    <row r="26697" spans="1:5" ht="13.5" customHeight="1">
      <c r="A26697">
        <v>159</v>
      </c>
      <c r="B26697" t="str">
        <f t="shared" si="417"/>
        <v>159---22</v>
      </c>
      <c r="C26697" t="s">
        <v>819</v>
      </c>
      <c r="D26697" t="s">
        <v>756</v>
      </c>
      <c r="E26697">
        <v>22</v>
      </c>
    </row>
    <row r="26698" spans="1:5" ht="13.5" customHeight="1">
      <c r="A26698">
        <v>159</v>
      </c>
      <c r="B26698" t="str">
        <f t="shared" si="417"/>
        <v>159---23</v>
      </c>
      <c r="C26698" t="s">
        <v>1019</v>
      </c>
      <c r="D26698" t="s">
        <v>734</v>
      </c>
      <c r="E26698">
        <v>23</v>
      </c>
    </row>
    <row r="26699" spans="1:5" ht="13.5" customHeight="1">
      <c r="A26699">
        <v>159</v>
      </c>
      <c r="B26699" t="str">
        <f t="shared" si="417"/>
        <v>159---24</v>
      </c>
      <c r="C26699" t="s">
        <v>824</v>
      </c>
      <c r="D26699" t="s">
        <v>752</v>
      </c>
      <c r="E26699">
        <v>24</v>
      </c>
    </row>
    <row r="26700" spans="1:5" ht="13.5" customHeight="1">
      <c r="A26700">
        <v>159</v>
      </c>
      <c r="B26700" t="str">
        <f t="shared" si="417"/>
        <v>159---25</v>
      </c>
      <c r="C26700" t="s">
        <v>892</v>
      </c>
      <c r="D26700" t="s">
        <v>730</v>
      </c>
      <c r="E26700">
        <v>25</v>
      </c>
    </row>
    <row r="26701" spans="1:5" ht="13.5" customHeight="1">
      <c r="A26701">
        <v>159</v>
      </c>
      <c r="B26701" t="str">
        <f t="shared" si="417"/>
        <v>159---26</v>
      </c>
      <c r="C26701" t="s">
        <v>868</v>
      </c>
      <c r="D26701" t="s">
        <v>758</v>
      </c>
      <c r="E26701">
        <v>26</v>
      </c>
    </row>
    <row r="26702" spans="1:5" ht="13.5" customHeight="1">
      <c r="A26702">
        <v>159</v>
      </c>
      <c r="B26702" t="str">
        <f t="shared" si="417"/>
        <v>159---27</v>
      </c>
      <c r="C26702" t="s">
        <v>918</v>
      </c>
      <c r="D26702" t="s">
        <v>865</v>
      </c>
      <c r="E26702">
        <v>27</v>
      </c>
    </row>
    <row r="26703" spans="1:5" ht="13.5" customHeight="1">
      <c r="A26703">
        <v>159</v>
      </c>
      <c r="B26703" t="str">
        <f t="shared" si="417"/>
        <v>159---28</v>
      </c>
      <c r="C26703" t="s">
        <v>6016</v>
      </c>
      <c r="D26703" t="s">
        <v>1093</v>
      </c>
      <c r="E26703">
        <v>28</v>
      </c>
    </row>
    <row r="26704" spans="1:5" ht="13.5" customHeight="1">
      <c r="A26704">
        <v>159</v>
      </c>
      <c r="B26704" t="str">
        <f t="shared" si="417"/>
        <v>159---29</v>
      </c>
      <c r="C26704" t="s">
        <v>5915</v>
      </c>
      <c r="D26704" t="s">
        <v>772</v>
      </c>
      <c r="E26704">
        <v>29</v>
      </c>
    </row>
    <row r="26705" spans="1:5" ht="13.5" customHeight="1">
      <c r="A26705">
        <v>159</v>
      </c>
      <c r="B26705" t="str">
        <f t="shared" si="417"/>
        <v>159---30</v>
      </c>
      <c r="C26705" t="s">
        <v>5917</v>
      </c>
      <c r="D26705" t="s">
        <v>789</v>
      </c>
      <c r="E26705">
        <v>30</v>
      </c>
    </row>
    <row r="26706" spans="1:5" ht="13.5" customHeight="1">
      <c r="A26706">
        <v>159</v>
      </c>
      <c r="B26706" t="str">
        <f t="shared" si="417"/>
        <v>159---31</v>
      </c>
      <c r="C26706" t="s">
        <v>5918</v>
      </c>
      <c r="D26706" t="s">
        <v>770</v>
      </c>
      <c r="E26706">
        <v>31</v>
      </c>
    </row>
    <row r="26707" spans="1:5" ht="13.5" customHeight="1">
      <c r="A26707">
        <v>159</v>
      </c>
      <c r="B26707" t="str">
        <f t="shared" si="417"/>
        <v>159---32</v>
      </c>
      <c r="C26707" t="s">
        <v>5932</v>
      </c>
      <c r="D26707" t="s">
        <v>846</v>
      </c>
      <c r="E26707">
        <v>32</v>
      </c>
    </row>
    <row r="26708" spans="1:5" ht="13.5" customHeight="1">
      <c r="A26708">
        <v>159</v>
      </c>
      <c r="B26708" t="str">
        <f t="shared" si="417"/>
        <v>159---33</v>
      </c>
      <c r="C26708" t="s">
        <v>5933</v>
      </c>
      <c r="D26708" t="s">
        <v>855</v>
      </c>
      <c r="E26708">
        <v>33</v>
      </c>
    </row>
    <row r="26709" spans="1:5" ht="13.5" customHeight="1">
      <c r="A26709">
        <v>159</v>
      </c>
      <c r="B26709" t="str">
        <f t="shared" si="417"/>
        <v>159---34</v>
      </c>
      <c r="C26709" t="s">
        <v>5965</v>
      </c>
      <c r="D26709" t="s">
        <v>930</v>
      </c>
      <c r="E26709">
        <v>34</v>
      </c>
    </row>
    <row r="26710" spans="1:5" ht="13.5" customHeight="1">
      <c r="A26710">
        <v>159</v>
      </c>
      <c r="B26710" t="str">
        <f t="shared" si="417"/>
        <v>159---35</v>
      </c>
      <c r="C26710" t="s">
        <v>5922</v>
      </c>
      <c r="D26710" t="s">
        <v>787</v>
      </c>
      <c r="E26710">
        <v>35</v>
      </c>
    </row>
    <row r="26711" spans="1:5" ht="13.5" customHeight="1">
      <c r="A26711">
        <v>159</v>
      </c>
      <c r="B26711" t="str">
        <f t="shared" si="417"/>
        <v>159---36</v>
      </c>
      <c r="C26711" t="s">
        <v>5955</v>
      </c>
      <c r="D26711" t="s">
        <v>889</v>
      </c>
      <c r="E26711">
        <v>36</v>
      </c>
    </row>
    <row r="26712" spans="1:5" ht="13.5" customHeight="1">
      <c r="A26712">
        <v>159</v>
      </c>
      <c r="B26712" t="str">
        <f t="shared" si="417"/>
        <v>159---37</v>
      </c>
      <c r="C26712" t="s">
        <v>5942</v>
      </c>
      <c r="D26712" t="s">
        <v>1400</v>
      </c>
      <c r="E26712">
        <v>37</v>
      </c>
    </row>
    <row r="26713" spans="1:5" ht="13.5" customHeight="1">
      <c r="A26713">
        <v>160</v>
      </c>
      <c r="B26713" t="str">
        <f t="shared" si="417"/>
        <v>160---1</v>
      </c>
      <c r="C26713" t="s">
        <v>4216</v>
      </c>
      <c r="D26713" t="s">
        <v>815</v>
      </c>
      <c r="E26713">
        <v>1</v>
      </c>
    </row>
    <row r="26714" spans="1:5" ht="13.5" customHeight="1">
      <c r="A26714">
        <v>160</v>
      </c>
      <c r="B26714" t="str">
        <f t="shared" si="417"/>
        <v>160---2</v>
      </c>
      <c r="C26714" t="s">
        <v>4216</v>
      </c>
      <c r="D26714" t="s">
        <v>806</v>
      </c>
      <c r="E26714">
        <v>2</v>
      </c>
    </row>
    <row r="26715" spans="1:5" ht="13.5" customHeight="1">
      <c r="A26715">
        <v>160</v>
      </c>
      <c r="B26715" t="str">
        <f t="shared" si="417"/>
        <v>160---3</v>
      </c>
      <c r="C26715" t="s">
        <v>4216</v>
      </c>
      <c r="D26715" t="s">
        <v>807</v>
      </c>
      <c r="E26715">
        <v>3</v>
      </c>
    </row>
    <row r="26716" spans="1:5" ht="13.5" customHeight="1">
      <c r="A26716">
        <v>160</v>
      </c>
      <c r="B26716" t="str">
        <f t="shared" si="417"/>
        <v>160---4</v>
      </c>
      <c r="C26716" t="s">
        <v>4216</v>
      </c>
      <c r="D26716" t="s">
        <v>1029</v>
      </c>
      <c r="E26716">
        <v>4</v>
      </c>
    </row>
    <row r="26717" spans="1:5" ht="13.5" customHeight="1">
      <c r="A26717">
        <v>160</v>
      </c>
      <c r="B26717" t="str">
        <f t="shared" si="417"/>
        <v>160---5</v>
      </c>
      <c r="C26717" t="s">
        <v>4216</v>
      </c>
      <c r="D26717" t="s">
        <v>842</v>
      </c>
      <c r="E26717">
        <v>5</v>
      </c>
    </row>
    <row r="26718" spans="1:5" ht="13.5" customHeight="1">
      <c r="A26718">
        <v>160</v>
      </c>
      <c r="B26718" t="str">
        <f t="shared" si="417"/>
        <v>160---6</v>
      </c>
      <c r="C26718" t="s">
        <v>4220</v>
      </c>
      <c r="D26718" t="s">
        <v>997</v>
      </c>
      <c r="E26718">
        <v>6</v>
      </c>
    </row>
    <row r="26719" spans="1:5" ht="13.5" customHeight="1">
      <c r="A26719">
        <v>160</v>
      </c>
      <c r="B26719" t="str">
        <f t="shared" si="417"/>
        <v>160---7</v>
      </c>
      <c r="C26719" t="s">
        <v>4228</v>
      </c>
      <c r="D26719" t="s">
        <v>921</v>
      </c>
      <c r="E26719">
        <v>7</v>
      </c>
    </row>
    <row r="26720" spans="1:5" ht="13.5" customHeight="1">
      <c r="A26720">
        <v>160</v>
      </c>
      <c r="B26720" t="str">
        <f t="shared" si="417"/>
        <v>160---8</v>
      </c>
      <c r="C26720" t="s">
        <v>4223</v>
      </c>
      <c r="D26720" t="s">
        <v>1037</v>
      </c>
      <c r="E26720">
        <v>8</v>
      </c>
    </row>
    <row r="26721" spans="1:5" ht="13.5" customHeight="1">
      <c r="A26721">
        <v>160</v>
      </c>
      <c r="B26721" t="str">
        <f t="shared" si="417"/>
        <v>160---9</v>
      </c>
      <c r="C26721" t="s">
        <v>4244</v>
      </c>
      <c r="D26721" t="s">
        <v>1039</v>
      </c>
      <c r="E26721">
        <v>9</v>
      </c>
    </row>
    <row r="26722" spans="1:5" ht="13.5" customHeight="1">
      <c r="A26722">
        <v>160</v>
      </c>
      <c r="B26722" t="str">
        <f t="shared" si="417"/>
        <v>160---10</v>
      </c>
      <c r="C26722" t="s">
        <v>4232</v>
      </c>
      <c r="D26722" t="s">
        <v>814</v>
      </c>
      <c r="E26722">
        <v>10</v>
      </c>
    </row>
    <row r="26723" spans="1:5" ht="13.5" customHeight="1">
      <c r="A26723">
        <v>160</v>
      </c>
      <c r="B26723" t="str">
        <f t="shared" si="417"/>
        <v>160---11</v>
      </c>
      <c r="C26723" t="s">
        <v>4242</v>
      </c>
      <c r="D26723" t="s">
        <v>846</v>
      </c>
      <c r="E26723">
        <v>11</v>
      </c>
    </row>
    <row r="26724" spans="1:5" ht="13.5" customHeight="1">
      <c r="A26724">
        <v>160</v>
      </c>
      <c r="B26724" t="str">
        <f t="shared" si="417"/>
        <v>160---12</v>
      </c>
      <c r="C26724" t="s">
        <v>4237</v>
      </c>
      <c r="D26724" t="s">
        <v>1410</v>
      </c>
      <c r="E26724">
        <v>12</v>
      </c>
    </row>
    <row r="26725" spans="1:5" ht="13.5" customHeight="1">
      <c r="A26725">
        <v>160</v>
      </c>
      <c r="B26725" t="str">
        <f t="shared" si="417"/>
        <v>160---13</v>
      </c>
      <c r="C26725" t="s">
        <v>4257</v>
      </c>
      <c r="D26725" t="s">
        <v>1366</v>
      </c>
      <c r="E26725">
        <v>13</v>
      </c>
    </row>
    <row r="26726" spans="1:5" ht="13.5" customHeight="1">
      <c r="A26726">
        <v>160</v>
      </c>
      <c r="B26726" t="str">
        <f t="shared" si="417"/>
        <v>160---14</v>
      </c>
      <c r="C26726" t="s">
        <v>4283</v>
      </c>
      <c r="D26726" t="s">
        <v>1207</v>
      </c>
      <c r="E26726">
        <v>14</v>
      </c>
    </row>
    <row r="26727" spans="1:5" ht="13.5" customHeight="1">
      <c r="A26727">
        <v>160</v>
      </c>
      <c r="B26727" t="str">
        <f t="shared" si="417"/>
        <v>160---15</v>
      </c>
      <c r="C26727" t="s">
        <v>1017</v>
      </c>
      <c r="D26727" t="s">
        <v>796</v>
      </c>
      <c r="E26727">
        <v>15</v>
      </c>
    </row>
    <row r="26728" spans="1:5" ht="13.5" customHeight="1">
      <c r="A26728">
        <v>160</v>
      </c>
      <c r="B26728" t="str">
        <f t="shared" si="417"/>
        <v>160---16</v>
      </c>
      <c r="C26728" t="s">
        <v>731</v>
      </c>
      <c r="D26728" t="s">
        <v>800</v>
      </c>
      <c r="E26728">
        <v>16</v>
      </c>
    </row>
    <row r="26729" spans="1:5" ht="13.5" customHeight="1">
      <c r="A26729">
        <v>160</v>
      </c>
      <c r="B26729" t="str">
        <f t="shared" si="417"/>
        <v>160---17</v>
      </c>
      <c r="C26729" t="s">
        <v>735</v>
      </c>
      <c r="D26729" t="s">
        <v>744</v>
      </c>
      <c r="E26729">
        <v>17</v>
      </c>
    </row>
    <row r="26730" spans="1:5" ht="13.5" customHeight="1">
      <c r="A26730">
        <v>160</v>
      </c>
      <c r="B26730" t="str">
        <f t="shared" si="417"/>
        <v>160---18</v>
      </c>
      <c r="C26730" t="s">
        <v>885</v>
      </c>
      <c r="D26730" t="s">
        <v>814</v>
      </c>
      <c r="E26730">
        <v>18</v>
      </c>
    </row>
    <row r="26731" spans="1:5" ht="13.5" customHeight="1">
      <c r="A26731">
        <v>160</v>
      </c>
      <c r="B26731" t="str">
        <f t="shared" si="417"/>
        <v>160---19</v>
      </c>
      <c r="C26731" t="s">
        <v>743</v>
      </c>
      <c r="D26731" t="s">
        <v>754</v>
      </c>
      <c r="E26731">
        <v>19</v>
      </c>
    </row>
    <row r="26732" spans="1:5" ht="13.5" customHeight="1">
      <c r="A26732">
        <v>160</v>
      </c>
      <c r="B26732" t="str">
        <f t="shared" si="417"/>
        <v>160---20</v>
      </c>
      <c r="C26732" t="s">
        <v>987</v>
      </c>
      <c r="D26732" t="s">
        <v>1263</v>
      </c>
      <c r="E26732">
        <v>20</v>
      </c>
    </row>
    <row r="26733" spans="1:5" ht="13.5" customHeight="1">
      <c r="A26733">
        <v>160</v>
      </c>
      <c r="B26733" t="str">
        <f t="shared" si="417"/>
        <v>160---21</v>
      </c>
      <c r="C26733" t="s">
        <v>989</v>
      </c>
      <c r="D26733" t="s">
        <v>738</v>
      </c>
      <c r="E26733">
        <v>21</v>
      </c>
    </row>
    <row r="26734" spans="1:5" ht="13.5" customHeight="1">
      <c r="A26734">
        <v>160</v>
      </c>
      <c r="B26734" t="str">
        <f t="shared" si="417"/>
        <v>160---22</v>
      </c>
      <c r="C26734" t="s">
        <v>819</v>
      </c>
      <c r="D26734" t="s">
        <v>756</v>
      </c>
      <c r="E26734">
        <v>22</v>
      </c>
    </row>
    <row r="26735" spans="1:5" ht="13.5" customHeight="1">
      <c r="A26735">
        <v>160</v>
      </c>
      <c r="B26735" t="str">
        <f t="shared" si="417"/>
        <v>160---23</v>
      </c>
      <c r="C26735" t="s">
        <v>1019</v>
      </c>
      <c r="D26735" t="s">
        <v>734</v>
      </c>
      <c r="E26735">
        <v>23</v>
      </c>
    </row>
    <row r="26736" spans="1:5" ht="13.5" customHeight="1">
      <c r="A26736">
        <v>160</v>
      </c>
      <c r="B26736" t="str">
        <f t="shared" si="417"/>
        <v>160---24</v>
      </c>
      <c r="C26736" t="s">
        <v>822</v>
      </c>
      <c r="D26736" t="s">
        <v>833</v>
      </c>
      <c r="E26736">
        <v>24</v>
      </c>
    </row>
    <row r="26737" spans="1:5" ht="13.5" customHeight="1">
      <c r="A26737">
        <v>160</v>
      </c>
      <c r="B26737" t="str">
        <f t="shared" si="417"/>
        <v>160---25</v>
      </c>
      <c r="C26737" t="s">
        <v>824</v>
      </c>
      <c r="D26737" t="s">
        <v>752</v>
      </c>
      <c r="E26737">
        <v>25</v>
      </c>
    </row>
    <row r="26738" spans="1:5" ht="13.5" customHeight="1">
      <c r="A26738">
        <v>160</v>
      </c>
      <c r="B26738" t="str">
        <f t="shared" si="417"/>
        <v>160---26</v>
      </c>
      <c r="C26738" t="s">
        <v>967</v>
      </c>
      <c r="D26738" t="s">
        <v>1046</v>
      </c>
      <c r="E26738">
        <v>26</v>
      </c>
    </row>
    <row r="26739" spans="1:5" ht="13.5" customHeight="1">
      <c r="A26739">
        <v>160</v>
      </c>
      <c r="B26739" t="str">
        <f t="shared" si="417"/>
        <v>160---27</v>
      </c>
      <c r="C26739" t="s">
        <v>801</v>
      </c>
      <c r="D26739" t="s">
        <v>810</v>
      </c>
      <c r="E26739">
        <v>27</v>
      </c>
    </row>
    <row r="26740" spans="1:5" ht="13.5" customHeight="1">
      <c r="A26740">
        <v>160</v>
      </c>
      <c r="B26740" t="str">
        <f t="shared" si="417"/>
        <v>160---28</v>
      </c>
      <c r="C26740" t="s">
        <v>892</v>
      </c>
      <c r="D26740" t="s">
        <v>730</v>
      </c>
      <c r="E26740">
        <v>28</v>
      </c>
    </row>
    <row r="26741" spans="1:5" ht="13.5" customHeight="1">
      <c r="A26741">
        <v>160</v>
      </c>
      <c r="B26741" t="str">
        <f t="shared" si="417"/>
        <v>160---29</v>
      </c>
      <c r="C26741" t="s">
        <v>868</v>
      </c>
      <c r="D26741" t="s">
        <v>758</v>
      </c>
      <c r="E26741">
        <v>29</v>
      </c>
    </row>
    <row r="26742" spans="1:5" ht="13.5" customHeight="1">
      <c r="A26742">
        <v>160</v>
      </c>
      <c r="B26742" t="str">
        <f t="shared" si="417"/>
        <v>160---30</v>
      </c>
      <c r="C26742" t="s">
        <v>1216</v>
      </c>
      <c r="D26742" t="s">
        <v>1385</v>
      </c>
      <c r="E26742">
        <v>30</v>
      </c>
    </row>
    <row r="26743" spans="1:5" ht="13.5" customHeight="1">
      <c r="A26743">
        <v>160</v>
      </c>
      <c r="B26743" t="str">
        <f t="shared" si="417"/>
        <v>160---31</v>
      </c>
      <c r="C26743" t="s">
        <v>918</v>
      </c>
      <c r="D26743" t="s">
        <v>865</v>
      </c>
      <c r="E26743">
        <v>31</v>
      </c>
    </row>
    <row r="26744" spans="1:5" ht="13.5" customHeight="1">
      <c r="A26744">
        <v>160</v>
      </c>
      <c r="B26744" t="str">
        <f t="shared" si="417"/>
        <v>160---32</v>
      </c>
      <c r="C26744" t="s">
        <v>5929</v>
      </c>
      <c r="D26744" t="s">
        <v>813</v>
      </c>
      <c r="E26744">
        <v>32</v>
      </c>
    </row>
    <row r="26745" spans="1:5" ht="13.5" customHeight="1">
      <c r="A26745">
        <v>160</v>
      </c>
      <c r="B26745" t="str">
        <f t="shared" si="417"/>
        <v>160---33</v>
      </c>
      <c r="C26745" t="s">
        <v>5930</v>
      </c>
      <c r="D26745" t="s">
        <v>821</v>
      </c>
      <c r="E26745">
        <v>33</v>
      </c>
    </row>
    <row r="26746" spans="1:5" ht="13.5" customHeight="1">
      <c r="A26746">
        <v>160</v>
      </c>
      <c r="B26746" t="str">
        <f t="shared" si="417"/>
        <v>160---34</v>
      </c>
      <c r="C26746" t="s">
        <v>6016</v>
      </c>
      <c r="D26746" t="s">
        <v>1093</v>
      </c>
      <c r="E26746">
        <v>34</v>
      </c>
    </row>
    <row r="26747" spans="1:5" ht="13.5" customHeight="1">
      <c r="A26747">
        <v>160</v>
      </c>
      <c r="B26747" t="str">
        <f t="shared" si="417"/>
        <v>160---35</v>
      </c>
      <c r="C26747" t="s">
        <v>5915</v>
      </c>
      <c r="D26747" t="s">
        <v>772</v>
      </c>
      <c r="E26747">
        <v>35</v>
      </c>
    </row>
    <row r="26748" spans="1:5" ht="13.5" customHeight="1">
      <c r="A26748">
        <v>160</v>
      </c>
      <c r="B26748" t="str">
        <f t="shared" si="417"/>
        <v>160---36</v>
      </c>
      <c r="C26748" t="s">
        <v>5917</v>
      </c>
      <c r="D26748" t="s">
        <v>789</v>
      </c>
      <c r="E26748">
        <v>36</v>
      </c>
    </row>
    <row r="26749" spans="1:5" ht="13.5" customHeight="1">
      <c r="A26749">
        <v>160</v>
      </c>
      <c r="B26749" t="str">
        <f t="shared" si="417"/>
        <v>160---37</v>
      </c>
      <c r="C26749" t="s">
        <v>5918</v>
      </c>
      <c r="D26749" t="s">
        <v>770</v>
      </c>
      <c r="E26749">
        <v>37</v>
      </c>
    </row>
    <row r="26750" spans="1:5" ht="13.5" customHeight="1">
      <c r="A26750">
        <v>160</v>
      </c>
      <c r="B26750" t="str">
        <f t="shared" si="417"/>
        <v>160---38</v>
      </c>
      <c r="C26750" t="s">
        <v>5932</v>
      </c>
      <c r="D26750" t="s">
        <v>846</v>
      </c>
      <c r="E26750">
        <v>38</v>
      </c>
    </row>
    <row r="26751" spans="1:5" ht="13.5" customHeight="1">
      <c r="A26751">
        <v>160</v>
      </c>
      <c r="B26751" t="str">
        <f t="shared" si="417"/>
        <v>160---39</v>
      </c>
      <c r="C26751" t="s">
        <v>5933</v>
      </c>
      <c r="D26751" t="s">
        <v>855</v>
      </c>
      <c r="E26751">
        <v>39</v>
      </c>
    </row>
    <row r="26752" spans="1:5" ht="13.5" customHeight="1">
      <c r="A26752">
        <v>160</v>
      </c>
      <c r="B26752" t="str">
        <f t="shared" si="417"/>
        <v>160---40</v>
      </c>
      <c r="C26752" t="s">
        <v>5934</v>
      </c>
      <c r="D26752" t="s">
        <v>829</v>
      </c>
      <c r="E26752">
        <v>40</v>
      </c>
    </row>
    <row r="26753" spans="1:5" ht="13.5" customHeight="1">
      <c r="A26753">
        <v>160</v>
      </c>
      <c r="B26753" t="str">
        <f t="shared" si="417"/>
        <v>160---41</v>
      </c>
      <c r="C26753" t="s">
        <v>5937</v>
      </c>
      <c r="D26753" t="s">
        <v>849</v>
      </c>
      <c r="E26753">
        <v>41</v>
      </c>
    </row>
    <row r="26754" spans="1:5" ht="13.5" customHeight="1">
      <c r="A26754">
        <v>160</v>
      </c>
      <c r="B26754" t="str">
        <f t="shared" si="417"/>
        <v>160---42</v>
      </c>
      <c r="C26754" t="s">
        <v>6013</v>
      </c>
      <c r="D26754" t="s">
        <v>968</v>
      </c>
      <c r="E26754">
        <v>42</v>
      </c>
    </row>
    <row r="26755" spans="1:5" ht="13.5" customHeight="1">
      <c r="A26755">
        <v>160</v>
      </c>
      <c r="B26755" t="str">
        <f t="shared" ref="B26755:B26818" si="418">A26755&amp;"---"&amp;E26755</f>
        <v>160---43</v>
      </c>
      <c r="C26755" t="s">
        <v>5965</v>
      </c>
      <c r="D26755" t="s">
        <v>930</v>
      </c>
      <c r="E26755">
        <v>43</v>
      </c>
    </row>
    <row r="26756" spans="1:5" ht="13.5" customHeight="1">
      <c r="A26756">
        <v>160</v>
      </c>
      <c r="B26756" t="str">
        <f t="shared" si="418"/>
        <v>160---44</v>
      </c>
      <c r="C26756" t="s">
        <v>5922</v>
      </c>
      <c r="D26756" t="s">
        <v>787</v>
      </c>
      <c r="E26756">
        <v>44</v>
      </c>
    </row>
    <row r="26757" spans="1:5" ht="13.5" customHeight="1">
      <c r="A26757">
        <v>160</v>
      </c>
      <c r="B26757" t="str">
        <f t="shared" si="418"/>
        <v>160---45</v>
      </c>
      <c r="C26757" t="s">
        <v>5955</v>
      </c>
      <c r="D26757" t="s">
        <v>889</v>
      </c>
      <c r="E26757">
        <v>45</v>
      </c>
    </row>
    <row r="26758" spans="1:5" ht="13.5" customHeight="1">
      <c r="A26758">
        <v>160</v>
      </c>
      <c r="B26758" t="str">
        <f t="shared" si="418"/>
        <v>160---46</v>
      </c>
      <c r="C26758" t="s">
        <v>5942</v>
      </c>
      <c r="D26758" t="s">
        <v>1400</v>
      </c>
      <c r="E26758">
        <v>46</v>
      </c>
    </row>
    <row r="26759" spans="1:5" ht="13.5" customHeight="1">
      <c r="A26759">
        <v>351</v>
      </c>
      <c r="B26759" t="str">
        <f t="shared" si="418"/>
        <v>351---1</v>
      </c>
      <c r="C26759" t="s">
        <v>4216</v>
      </c>
      <c r="D26759" t="s">
        <v>1403</v>
      </c>
      <c r="E26759">
        <v>1</v>
      </c>
    </row>
    <row r="26760" spans="1:5" ht="13.5" customHeight="1">
      <c r="A26760">
        <v>351</v>
      </c>
      <c r="B26760" t="str">
        <f t="shared" si="418"/>
        <v>351---2</v>
      </c>
      <c r="C26760" t="s">
        <v>4216</v>
      </c>
      <c r="D26760" t="s">
        <v>1021</v>
      </c>
      <c r="E26760">
        <v>2</v>
      </c>
    </row>
    <row r="26761" spans="1:5" ht="13.5" customHeight="1">
      <c r="A26761">
        <v>351</v>
      </c>
      <c r="B26761" t="str">
        <f t="shared" si="418"/>
        <v>351---3</v>
      </c>
      <c r="C26761" t="s">
        <v>4263</v>
      </c>
      <c r="D26761" t="s">
        <v>1050</v>
      </c>
      <c r="E26761">
        <v>3</v>
      </c>
    </row>
    <row r="26762" spans="1:5" ht="13.5" customHeight="1">
      <c r="A26762">
        <v>351</v>
      </c>
      <c r="B26762" t="str">
        <f t="shared" si="418"/>
        <v>351---4</v>
      </c>
      <c r="C26762" t="s">
        <v>4238</v>
      </c>
      <c r="D26762" t="s">
        <v>1291</v>
      </c>
      <c r="E26762">
        <v>4</v>
      </c>
    </row>
    <row r="26763" spans="1:5" ht="13.5" customHeight="1">
      <c r="A26763">
        <v>351</v>
      </c>
      <c r="B26763" t="str">
        <f t="shared" si="418"/>
        <v>351---5</v>
      </c>
      <c r="C26763" t="s">
        <v>4220</v>
      </c>
      <c r="D26763" t="s">
        <v>1306</v>
      </c>
      <c r="E26763">
        <v>5</v>
      </c>
    </row>
    <row r="26764" spans="1:5" ht="13.5" customHeight="1">
      <c r="A26764">
        <v>351</v>
      </c>
      <c r="B26764" t="str">
        <f t="shared" si="418"/>
        <v>351---6</v>
      </c>
      <c r="C26764" t="s">
        <v>4228</v>
      </c>
      <c r="D26764" t="s">
        <v>818</v>
      </c>
      <c r="E26764">
        <v>6</v>
      </c>
    </row>
    <row r="26765" spans="1:5" ht="13.5" customHeight="1">
      <c r="A26765">
        <v>351</v>
      </c>
      <c r="B26765" t="str">
        <f t="shared" si="418"/>
        <v>351---7</v>
      </c>
      <c r="C26765" t="s">
        <v>4223</v>
      </c>
      <c r="D26765" t="s">
        <v>1016</v>
      </c>
      <c r="E26765">
        <v>7</v>
      </c>
    </row>
    <row r="26766" spans="1:5" ht="13.5" customHeight="1">
      <c r="A26766">
        <v>351</v>
      </c>
      <c r="B26766" t="str">
        <f t="shared" si="418"/>
        <v>351---8</v>
      </c>
      <c r="C26766" t="s">
        <v>4276</v>
      </c>
      <c r="D26766" t="s">
        <v>1211</v>
      </c>
      <c r="E26766">
        <v>8</v>
      </c>
    </row>
    <row r="26767" spans="1:5" ht="13.5" customHeight="1">
      <c r="A26767">
        <v>351</v>
      </c>
      <c r="B26767" t="str">
        <f t="shared" si="418"/>
        <v>351---9</v>
      </c>
      <c r="C26767" t="s">
        <v>4259</v>
      </c>
      <c r="D26767" t="s">
        <v>984</v>
      </c>
      <c r="E26767">
        <v>9</v>
      </c>
    </row>
    <row r="26768" spans="1:5" ht="13.5" customHeight="1">
      <c r="A26768">
        <v>351</v>
      </c>
      <c r="B26768" t="str">
        <f t="shared" si="418"/>
        <v>351---10</v>
      </c>
      <c r="C26768" t="s">
        <v>4254</v>
      </c>
      <c r="D26768" t="s">
        <v>999</v>
      </c>
      <c r="E26768">
        <v>10</v>
      </c>
    </row>
    <row r="26769" spans="1:5" ht="13.5" customHeight="1">
      <c r="A26769">
        <v>351</v>
      </c>
      <c r="B26769" t="str">
        <f t="shared" si="418"/>
        <v>351---11</v>
      </c>
      <c r="C26769" t="s">
        <v>4235</v>
      </c>
      <c r="D26769" t="s">
        <v>1113</v>
      </c>
      <c r="E26769">
        <v>11</v>
      </c>
    </row>
    <row r="26770" spans="1:5" ht="13.5" customHeight="1">
      <c r="A26770">
        <v>351</v>
      </c>
      <c r="B26770" t="str">
        <f t="shared" si="418"/>
        <v>351---12</v>
      </c>
      <c r="C26770" t="s">
        <v>5911</v>
      </c>
      <c r="D26770" t="s">
        <v>1315</v>
      </c>
      <c r="E26770">
        <v>12</v>
      </c>
    </row>
    <row r="26771" spans="1:5" ht="13.5" customHeight="1">
      <c r="A26771">
        <v>351</v>
      </c>
      <c r="B26771" t="str">
        <f t="shared" si="418"/>
        <v>351---13</v>
      </c>
      <c r="C26771" t="s">
        <v>5911</v>
      </c>
      <c r="D26771" t="s">
        <v>1189</v>
      </c>
      <c r="E26771">
        <v>13</v>
      </c>
    </row>
    <row r="26772" spans="1:5" ht="13.5" customHeight="1">
      <c r="A26772">
        <v>351</v>
      </c>
      <c r="B26772" t="str">
        <f t="shared" si="418"/>
        <v>351---14</v>
      </c>
      <c r="C26772" t="s">
        <v>5911</v>
      </c>
      <c r="D26772" t="s">
        <v>982</v>
      </c>
      <c r="E26772">
        <v>14</v>
      </c>
    </row>
    <row r="26773" spans="1:5" ht="13.5" customHeight="1">
      <c r="A26773">
        <v>351</v>
      </c>
      <c r="B26773" t="str">
        <f t="shared" si="418"/>
        <v>351---15</v>
      </c>
      <c r="C26773" t="s">
        <v>5911</v>
      </c>
      <c r="D26773" t="s">
        <v>1212</v>
      </c>
      <c r="E26773">
        <v>15</v>
      </c>
    </row>
    <row r="26774" spans="1:5" ht="13.5" customHeight="1">
      <c r="A26774">
        <v>351</v>
      </c>
      <c r="B26774" t="str">
        <f t="shared" si="418"/>
        <v>351---16</v>
      </c>
      <c r="C26774" t="s">
        <v>5911</v>
      </c>
      <c r="D26774" t="s">
        <v>1200</v>
      </c>
      <c r="E26774">
        <v>16</v>
      </c>
    </row>
    <row r="26775" spans="1:5" ht="13.5" customHeight="1">
      <c r="A26775">
        <v>351</v>
      </c>
      <c r="B26775" t="str">
        <f t="shared" si="418"/>
        <v>351---17</v>
      </c>
      <c r="C26775" t="s">
        <v>5911</v>
      </c>
      <c r="D26775" t="s">
        <v>1387</v>
      </c>
      <c r="E26775">
        <v>17</v>
      </c>
    </row>
    <row r="26776" spans="1:5" ht="13.5" customHeight="1">
      <c r="A26776">
        <v>351</v>
      </c>
      <c r="B26776" t="str">
        <f t="shared" si="418"/>
        <v>351---18</v>
      </c>
      <c r="C26776" t="s">
        <v>5928</v>
      </c>
      <c r="D26776" t="s">
        <v>1254</v>
      </c>
      <c r="E26776">
        <v>18</v>
      </c>
    </row>
    <row r="26777" spans="1:5" ht="13.5" customHeight="1">
      <c r="A26777">
        <v>351</v>
      </c>
      <c r="B26777" t="str">
        <f t="shared" si="418"/>
        <v>351---19</v>
      </c>
      <c r="C26777" t="s">
        <v>1072</v>
      </c>
      <c r="D26777" t="s">
        <v>1220</v>
      </c>
      <c r="E26777">
        <v>19</v>
      </c>
    </row>
    <row r="26778" spans="1:5" ht="13.5" customHeight="1">
      <c r="A26778">
        <v>351</v>
      </c>
      <c r="B26778" t="str">
        <f t="shared" si="418"/>
        <v>351---20</v>
      </c>
      <c r="C26778" t="s">
        <v>743</v>
      </c>
      <c r="D26778" t="s">
        <v>754</v>
      </c>
      <c r="E26778">
        <v>20</v>
      </c>
    </row>
    <row r="26779" spans="1:5" ht="13.5" customHeight="1">
      <c r="A26779">
        <v>351</v>
      </c>
      <c r="B26779" t="str">
        <f t="shared" si="418"/>
        <v>351---21</v>
      </c>
      <c r="C26779" t="s">
        <v>987</v>
      </c>
      <c r="D26779" t="s">
        <v>1263</v>
      </c>
      <c r="E26779">
        <v>21</v>
      </c>
    </row>
    <row r="26780" spans="1:5" ht="13.5" customHeight="1">
      <c r="A26780">
        <v>351</v>
      </c>
      <c r="B26780" t="str">
        <f t="shared" si="418"/>
        <v>351---22</v>
      </c>
      <c r="C26780" t="s">
        <v>989</v>
      </c>
      <c r="D26780" t="s">
        <v>738</v>
      </c>
      <c r="E26780">
        <v>22</v>
      </c>
    </row>
    <row r="26781" spans="1:5" ht="13.5" customHeight="1">
      <c r="A26781">
        <v>351</v>
      </c>
      <c r="B26781" t="str">
        <f t="shared" si="418"/>
        <v>351---23</v>
      </c>
      <c r="C26781" t="s">
        <v>819</v>
      </c>
      <c r="D26781" t="s">
        <v>756</v>
      </c>
      <c r="E26781">
        <v>23</v>
      </c>
    </row>
    <row r="26782" spans="1:5" ht="13.5" customHeight="1">
      <c r="A26782">
        <v>351</v>
      </c>
      <c r="B26782" t="str">
        <f t="shared" si="418"/>
        <v>351---24</v>
      </c>
      <c r="C26782" t="s">
        <v>824</v>
      </c>
      <c r="D26782" t="s">
        <v>752</v>
      </c>
      <c r="E26782">
        <v>24</v>
      </c>
    </row>
    <row r="26783" spans="1:5" ht="13.5" customHeight="1">
      <c r="A26783">
        <v>351</v>
      </c>
      <c r="B26783" t="str">
        <f t="shared" si="418"/>
        <v>351---25</v>
      </c>
      <c r="C26783" t="s">
        <v>753</v>
      </c>
      <c r="D26783" t="s">
        <v>1002</v>
      </c>
      <c r="E26783">
        <v>25</v>
      </c>
    </row>
    <row r="26784" spans="1:5" ht="13.5" customHeight="1">
      <c r="A26784">
        <v>351</v>
      </c>
      <c r="B26784" t="str">
        <f t="shared" si="418"/>
        <v>351---26</v>
      </c>
      <c r="C26784" t="s">
        <v>828</v>
      </c>
      <c r="D26784" t="s">
        <v>818</v>
      </c>
      <c r="E26784">
        <v>26</v>
      </c>
    </row>
    <row r="26785" spans="1:5" ht="13.5" customHeight="1">
      <c r="A26785">
        <v>351</v>
      </c>
      <c r="B26785" t="str">
        <f t="shared" si="418"/>
        <v>351---27</v>
      </c>
      <c r="C26785" t="s">
        <v>757</v>
      </c>
      <c r="D26785" t="s">
        <v>1272</v>
      </c>
      <c r="E26785">
        <v>27</v>
      </c>
    </row>
    <row r="26786" spans="1:5" ht="13.5" customHeight="1">
      <c r="A26786">
        <v>351</v>
      </c>
      <c r="B26786" t="str">
        <f t="shared" si="418"/>
        <v>351---28</v>
      </c>
      <c r="C26786" t="s">
        <v>763</v>
      </c>
      <c r="D26786" t="s">
        <v>1086</v>
      </c>
      <c r="E26786">
        <v>28</v>
      </c>
    </row>
    <row r="26787" spans="1:5" ht="13.5" customHeight="1">
      <c r="A26787">
        <v>351</v>
      </c>
      <c r="B26787" t="str">
        <f t="shared" si="418"/>
        <v>351---29</v>
      </c>
      <c r="C26787" t="s">
        <v>890</v>
      </c>
      <c r="D26787" t="s">
        <v>911</v>
      </c>
      <c r="E26787">
        <v>29</v>
      </c>
    </row>
    <row r="26788" spans="1:5" ht="13.5" customHeight="1">
      <c r="A26788">
        <v>351</v>
      </c>
      <c r="B26788" t="str">
        <f t="shared" si="418"/>
        <v>351---30</v>
      </c>
      <c r="C26788" t="s">
        <v>991</v>
      </c>
      <c r="D26788" t="s">
        <v>966</v>
      </c>
      <c r="E26788">
        <v>30</v>
      </c>
    </row>
    <row r="26789" spans="1:5" ht="13.5" customHeight="1">
      <c r="A26789">
        <v>351</v>
      </c>
      <c r="B26789" t="str">
        <f t="shared" si="418"/>
        <v>351---31</v>
      </c>
      <c r="C26789" t="s">
        <v>868</v>
      </c>
      <c r="D26789" t="s">
        <v>758</v>
      </c>
      <c r="E26789">
        <v>31</v>
      </c>
    </row>
    <row r="26790" spans="1:5" ht="13.5" customHeight="1">
      <c r="A26790">
        <v>351</v>
      </c>
      <c r="B26790" t="str">
        <f t="shared" si="418"/>
        <v>351---32</v>
      </c>
      <c r="C26790" t="s">
        <v>1098</v>
      </c>
      <c r="D26790" t="s">
        <v>1206</v>
      </c>
      <c r="E26790">
        <v>32</v>
      </c>
    </row>
    <row r="26791" spans="1:5" ht="13.5" customHeight="1">
      <c r="A26791">
        <v>351</v>
      </c>
      <c r="B26791" t="str">
        <f t="shared" si="418"/>
        <v>351---33</v>
      </c>
      <c r="C26791" t="s">
        <v>5913</v>
      </c>
      <c r="D26791" t="s">
        <v>1114</v>
      </c>
      <c r="E26791">
        <v>33</v>
      </c>
    </row>
    <row r="26792" spans="1:5" ht="13.5" customHeight="1">
      <c r="A26792">
        <v>351</v>
      </c>
      <c r="B26792" t="str">
        <f t="shared" si="418"/>
        <v>351---34</v>
      </c>
      <c r="C26792" t="s">
        <v>5949</v>
      </c>
      <c r="D26792" t="s">
        <v>895</v>
      </c>
      <c r="E26792">
        <v>34</v>
      </c>
    </row>
    <row r="26793" spans="1:5" ht="13.5" customHeight="1">
      <c r="A26793">
        <v>351</v>
      </c>
      <c r="B26793" t="str">
        <f t="shared" si="418"/>
        <v>351---35</v>
      </c>
      <c r="C26793" t="s">
        <v>5915</v>
      </c>
      <c r="D26793" t="s">
        <v>772</v>
      </c>
      <c r="E26793">
        <v>35</v>
      </c>
    </row>
    <row r="26794" spans="1:5" ht="13.5" customHeight="1">
      <c r="A26794">
        <v>351</v>
      </c>
      <c r="B26794" t="str">
        <f t="shared" si="418"/>
        <v>351---36</v>
      </c>
      <c r="C26794" t="s">
        <v>5970</v>
      </c>
      <c r="D26794" t="s">
        <v>999</v>
      </c>
      <c r="E26794">
        <v>36</v>
      </c>
    </row>
    <row r="26795" spans="1:5" ht="13.5" customHeight="1">
      <c r="A26795">
        <v>351</v>
      </c>
      <c r="B26795" t="str">
        <f t="shared" si="418"/>
        <v>351---37</v>
      </c>
      <c r="C26795" t="s">
        <v>5917</v>
      </c>
      <c r="D26795" t="s">
        <v>789</v>
      </c>
      <c r="E26795">
        <v>37</v>
      </c>
    </row>
    <row r="26796" spans="1:5" ht="13.5" customHeight="1">
      <c r="A26796">
        <v>351</v>
      </c>
      <c r="B26796" t="str">
        <f t="shared" si="418"/>
        <v>351---38</v>
      </c>
      <c r="C26796" t="s">
        <v>5918</v>
      </c>
      <c r="D26796" t="s">
        <v>770</v>
      </c>
      <c r="E26796">
        <v>38</v>
      </c>
    </row>
    <row r="26797" spans="1:5" ht="13.5" customHeight="1">
      <c r="A26797">
        <v>351</v>
      </c>
      <c r="B26797" t="str">
        <f t="shared" si="418"/>
        <v>351---39</v>
      </c>
      <c r="C26797" t="s">
        <v>5994</v>
      </c>
      <c r="D26797" t="s">
        <v>984</v>
      </c>
      <c r="E26797">
        <v>39</v>
      </c>
    </row>
    <row r="26798" spans="1:5" ht="13.5" customHeight="1">
      <c r="A26798">
        <v>351</v>
      </c>
      <c r="B26798" t="str">
        <f t="shared" si="418"/>
        <v>351---40</v>
      </c>
      <c r="C26798" t="s">
        <v>6002</v>
      </c>
      <c r="D26798" t="s">
        <v>1113</v>
      </c>
      <c r="E26798">
        <v>40</v>
      </c>
    </row>
    <row r="26799" spans="1:5" ht="13.5" customHeight="1">
      <c r="A26799">
        <v>351</v>
      </c>
      <c r="B26799" t="str">
        <f t="shared" si="418"/>
        <v>351---41</v>
      </c>
      <c r="C26799" t="s">
        <v>5950</v>
      </c>
      <c r="D26799" t="s">
        <v>906</v>
      </c>
      <c r="E26799">
        <v>41</v>
      </c>
    </row>
    <row r="26800" spans="1:5" ht="13.5" customHeight="1">
      <c r="A26800">
        <v>351</v>
      </c>
      <c r="B26800" t="str">
        <f t="shared" si="418"/>
        <v>351---42</v>
      </c>
      <c r="C26800" t="s">
        <v>6003</v>
      </c>
      <c r="D26800" t="s">
        <v>1016</v>
      </c>
      <c r="E26800">
        <v>42</v>
      </c>
    </row>
    <row r="26801" spans="1:5" ht="13.5" customHeight="1">
      <c r="A26801">
        <v>351</v>
      </c>
      <c r="B26801" t="str">
        <f t="shared" si="418"/>
        <v>351---43</v>
      </c>
      <c r="C26801" t="s">
        <v>5998</v>
      </c>
      <c r="D26801" t="s">
        <v>1201</v>
      </c>
      <c r="E26801">
        <v>43</v>
      </c>
    </row>
    <row r="26802" spans="1:5" ht="13.5" customHeight="1">
      <c r="A26802">
        <v>351</v>
      </c>
      <c r="B26802" t="str">
        <f t="shared" si="418"/>
        <v>351---44</v>
      </c>
      <c r="C26802" t="s">
        <v>5941</v>
      </c>
      <c r="D26802" t="s">
        <v>861</v>
      </c>
      <c r="E26802">
        <v>44</v>
      </c>
    </row>
    <row r="26803" spans="1:5" ht="13.5" customHeight="1">
      <c r="A26803">
        <v>351</v>
      </c>
      <c r="B26803" t="str">
        <f t="shared" si="418"/>
        <v>351---45</v>
      </c>
      <c r="C26803" t="s">
        <v>5924</v>
      </c>
      <c r="D26803" t="s">
        <v>726</v>
      </c>
      <c r="E26803">
        <v>45</v>
      </c>
    </row>
    <row r="26804" spans="1:5" ht="13.5" customHeight="1">
      <c r="A26804">
        <v>351</v>
      </c>
      <c r="B26804" t="str">
        <f t="shared" si="418"/>
        <v>351---46</v>
      </c>
      <c r="C26804" t="s">
        <v>5958</v>
      </c>
      <c r="D26804" t="s">
        <v>1358</v>
      </c>
      <c r="E26804">
        <v>46</v>
      </c>
    </row>
    <row r="26805" spans="1:5" ht="13.5" customHeight="1">
      <c r="A26805">
        <v>352</v>
      </c>
      <c r="B26805" t="str">
        <f t="shared" si="418"/>
        <v>352---1</v>
      </c>
      <c r="C26805" t="s">
        <v>4234</v>
      </c>
      <c r="D26805" t="s">
        <v>6181</v>
      </c>
      <c r="E26805">
        <v>1</v>
      </c>
    </row>
    <row r="26806" spans="1:5" ht="13.5" customHeight="1">
      <c r="A26806">
        <v>352</v>
      </c>
      <c r="B26806" t="str">
        <f t="shared" si="418"/>
        <v>352---2</v>
      </c>
      <c r="C26806" t="s">
        <v>4216</v>
      </c>
      <c r="D26806" t="s">
        <v>6181</v>
      </c>
      <c r="E26806">
        <v>2</v>
      </c>
    </row>
    <row r="26807" spans="1:5" ht="13.5" customHeight="1">
      <c r="A26807">
        <v>352</v>
      </c>
      <c r="B26807" t="str">
        <f t="shared" si="418"/>
        <v>352---3</v>
      </c>
      <c r="C26807" t="s">
        <v>4216</v>
      </c>
      <c r="D26807" t="s">
        <v>1319</v>
      </c>
      <c r="E26807">
        <v>3</v>
      </c>
    </row>
    <row r="26808" spans="1:5" ht="13.5" customHeight="1">
      <c r="A26808">
        <v>352</v>
      </c>
      <c r="B26808" t="str">
        <f t="shared" si="418"/>
        <v>352---4</v>
      </c>
      <c r="C26808" t="s">
        <v>4216</v>
      </c>
      <c r="D26808" t="s">
        <v>1403</v>
      </c>
      <c r="E26808">
        <v>4</v>
      </c>
    </row>
    <row r="26809" spans="1:5" ht="13.5" customHeight="1">
      <c r="A26809">
        <v>352</v>
      </c>
      <c r="B26809" t="str">
        <f t="shared" si="418"/>
        <v>352---5</v>
      </c>
      <c r="C26809" t="s">
        <v>4216</v>
      </c>
      <c r="D26809" t="s">
        <v>1021</v>
      </c>
      <c r="E26809">
        <v>5</v>
      </c>
    </row>
    <row r="26810" spans="1:5" ht="13.5" customHeight="1">
      <c r="A26810">
        <v>352</v>
      </c>
      <c r="B26810" t="str">
        <f t="shared" si="418"/>
        <v>352---6</v>
      </c>
      <c r="C26810" t="s">
        <v>4216</v>
      </c>
      <c r="D26810" t="s">
        <v>1050</v>
      </c>
      <c r="E26810">
        <v>6</v>
      </c>
    </row>
    <row r="26811" spans="1:5" ht="13.5" customHeight="1">
      <c r="A26811">
        <v>352</v>
      </c>
      <c r="B26811" t="str">
        <f t="shared" si="418"/>
        <v>352---7</v>
      </c>
      <c r="C26811" t="s">
        <v>4216</v>
      </c>
      <c r="D26811" t="s">
        <v>1291</v>
      </c>
      <c r="E26811">
        <v>7</v>
      </c>
    </row>
    <row r="26812" spans="1:5" ht="13.5" customHeight="1">
      <c r="A26812">
        <v>352</v>
      </c>
      <c r="B26812" t="str">
        <f t="shared" si="418"/>
        <v>352---8</v>
      </c>
      <c r="C26812" t="s">
        <v>4220</v>
      </c>
      <c r="D26812" t="s">
        <v>1306</v>
      </c>
      <c r="E26812">
        <v>8</v>
      </c>
    </row>
    <row r="26813" spans="1:5" ht="13.5" customHeight="1">
      <c r="A26813">
        <v>352</v>
      </c>
      <c r="B26813" t="str">
        <f t="shared" si="418"/>
        <v>352---9</v>
      </c>
      <c r="C26813" t="s">
        <v>4228</v>
      </c>
      <c r="D26813" t="s">
        <v>818</v>
      </c>
      <c r="E26813">
        <v>9</v>
      </c>
    </row>
    <row r="26814" spans="1:5" ht="13.5" customHeight="1">
      <c r="A26814">
        <v>352</v>
      </c>
      <c r="B26814" t="str">
        <f t="shared" si="418"/>
        <v>352---10</v>
      </c>
      <c r="C26814" t="s">
        <v>4223</v>
      </c>
      <c r="D26814" t="s">
        <v>1016</v>
      </c>
      <c r="E26814">
        <v>10</v>
      </c>
    </row>
    <row r="26815" spans="1:5" ht="13.5" customHeight="1">
      <c r="A26815">
        <v>352</v>
      </c>
      <c r="B26815" t="str">
        <f t="shared" si="418"/>
        <v>352---11</v>
      </c>
      <c r="C26815" t="s">
        <v>4276</v>
      </c>
      <c r="D26815" t="s">
        <v>1211</v>
      </c>
      <c r="E26815">
        <v>11</v>
      </c>
    </row>
    <row r="26816" spans="1:5" ht="13.5" customHeight="1">
      <c r="A26816">
        <v>352</v>
      </c>
      <c r="B26816" t="str">
        <f t="shared" si="418"/>
        <v>352---12</v>
      </c>
      <c r="C26816" t="s">
        <v>4259</v>
      </c>
      <c r="D26816" t="s">
        <v>984</v>
      </c>
      <c r="E26816">
        <v>12</v>
      </c>
    </row>
    <row r="26817" spans="1:5" ht="13.5" customHeight="1">
      <c r="A26817">
        <v>352</v>
      </c>
      <c r="B26817" t="str">
        <f t="shared" si="418"/>
        <v>352---13</v>
      </c>
      <c r="C26817" t="s">
        <v>4254</v>
      </c>
      <c r="D26817" t="s">
        <v>999</v>
      </c>
      <c r="E26817">
        <v>13</v>
      </c>
    </row>
    <row r="26818" spans="1:5" ht="13.5" customHeight="1">
      <c r="A26818">
        <v>352</v>
      </c>
      <c r="B26818" t="str">
        <f t="shared" si="418"/>
        <v>352---14</v>
      </c>
      <c r="C26818" t="s">
        <v>4235</v>
      </c>
      <c r="D26818" t="s">
        <v>1113</v>
      </c>
      <c r="E26818">
        <v>14</v>
      </c>
    </row>
    <row r="26819" spans="1:5" ht="13.5" customHeight="1">
      <c r="A26819">
        <v>352</v>
      </c>
      <c r="B26819" t="str">
        <f t="shared" ref="B26819:B26882" si="419">A26819&amp;"---"&amp;E26819</f>
        <v>352---15</v>
      </c>
      <c r="C26819" t="s">
        <v>4236</v>
      </c>
      <c r="D26819" t="s">
        <v>1424</v>
      </c>
      <c r="E26819">
        <v>15</v>
      </c>
    </row>
    <row r="26820" spans="1:5" ht="13.5" customHeight="1">
      <c r="A26820">
        <v>352</v>
      </c>
      <c r="B26820" t="str">
        <f t="shared" si="419"/>
        <v>352---16</v>
      </c>
      <c r="C26820" t="s">
        <v>5928</v>
      </c>
      <c r="D26820" t="s">
        <v>1254</v>
      </c>
      <c r="E26820">
        <v>16</v>
      </c>
    </row>
    <row r="26821" spans="1:5" ht="13.5" customHeight="1">
      <c r="A26821">
        <v>352</v>
      </c>
      <c r="B26821" t="str">
        <f t="shared" si="419"/>
        <v>352---17</v>
      </c>
      <c r="C26821" t="s">
        <v>1072</v>
      </c>
      <c r="D26821" t="s">
        <v>1220</v>
      </c>
      <c r="E26821">
        <v>17</v>
      </c>
    </row>
    <row r="26822" spans="1:5" ht="13.5" customHeight="1">
      <c r="A26822">
        <v>352</v>
      </c>
      <c r="B26822" t="str">
        <f t="shared" si="419"/>
        <v>352---18</v>
      </c>
      <c r="C26822" t="s">
        <v>1017</v>
      </c>
      <c r="D26822" t="s">
        <v>796</v>
      </c>
      <c r="E26822">
        <v>18</v>
      </c>
    </row>
    <row r="26823" spans="1:5" ht="13.5" customHeight="1">
      <c r="A26823">
        <v>352</v>
      </c>
      <c r="B26823" t="str">
        <f t="shared" si="419"/>
        <v>352---19</v>
      </c>
      <c r="C26823" t="s">
        <v>731</v>
      </c>
      <c r="D26823" t="s">
        <v>800</v>
      </c>
      <c r="E26823">
        <v>19</v>
      </c>
    </row>
    <row r="26824" spans="1:5" ht="13.5" customHeight="1">
      <c r="A26824">
        <v>352</v>
      </c>
      <c r="B26824" t="str">
        <f t="shared" si="419"/>
        <v>352---20</v>
      </c>
      <c r="C26824" t="s">
        <v>797</v>
      </c>
      <c r="D26824" t="s">
        <v>1081</v>
      </c>
      <c r="E26824">
        <v>20</v>
      </c>
    </row>
    <row r="26825" spans="1:5" ht="13.5" customHeight="1">
      <c r="A26825">
        <v>352</v>
      </c>
      <c r="B26825" t="str">
        <f t="shared" si="419"/>
        <v>352---21</v>
      </c>
      <c r="C26825" t="s">
        <v>743</v>
      </c>
      <c r="D26825" t="s">
        <v>754</v>
      </c>
      <c r="E26825">
        <v>21</v>
      </c>
    </row>
    <row r="26826" spans="1:5" ht="13.5" customHeight="1">
      <c r="A26826">
        <v>352</v>
      </c>
      <c r="B26826" t="str">
        <f t="shared" si="419"/>
        <v>352---22</v>
      </c>
      <c r="C26826" t="s">
        <v>987</v>
      </c>
      <c r="D26826" t="s">
        <v>1263</v>
      </c>
      <c r="E26826">
        <v>22</v>
      </c>
    </row>
    <row r="26827" spans="1:5" ht="13.5" customHeight="1">
      <c r="A26827">
        <v>352</v>
      </c>
      <c r="B26827" t="str">
        <f t="shared" si="419"/>
        <v>352---23</v>
      </c>
      <c r="C26827" t="s">
        <v>989</v>
      </c>
      <c r="D26827" t="s">
        <v>738</v>
      </c>
      <c r="E26827">
        <v>23</v>
      </c>
    </row>
    <row r="26828" spans="1:5" ht="13.5" customHeight="1">
      <c r="A26828">
        <v>352</v>
      </c>
      <c r="B26828" t="str">
        <f t="shared" si="419"/>
        <v>352---24</v>
      </c>
      <c r="C26828" t="s">
        <v>799</v>
      </c>
      <c r="D26828" t="s">
        <v>809</v>
      </c>
      <c r="E26828">
        <v>24</v>
      </c>
    </row>
    <row r="26829" spans="1:5" ht="13.5" customHeight="1">
      <c r="A26829">
        <v>352</v>
      </c>
      <c r="B26829" t="str">
        <f t="shared" si="419"/>
        <v>352---25</v>
      </c>
      <c r="C26829" t="s">
        <v>819</v>
      </c>
      <c r="D26829" t="s">
        <v>756</v>
      </c>
      <c r="E26829">
        <v>25</v>
      </c>
    </row>
    <row r="26830" spans="1:5" ht="13.5" customHeight="1">
      <c r="A26830">
        <v>352</v>
      </c>
      <c r="B26830" t="str">
        <f t="shared" si="419"/>
        <v>352---26</v>
      </c>
      <c r="C26830" t="s">
        <v>751</v>
      </c>
      <c r="D26830" t="s">
        <v>1281</v>
      </c>
      <c r="E26830">
        <v>26</v>
      </c>
    </row>
    <row r="26831" spans="1:5" ht="13.5" customHeight="1">
      <c r="A26831">
        <v>352</v>
      </c>
      <c r="B26831" t="str">
        <f t="shared" si="419"/>
        <v>352---27</v>
      </c>
      <c r="C26831" t="s">
        <v>824</v>
      </c>
      <c r="D26831" t="s">
        <v>752</v>
      </c>
      <c r="E26831">
        <v>27</v>
      </c>
    </row>
    <row r="26832" spans="1:5" ht="13.5" customHeight="1">
      <c r="A26832">
        <v>352</v>
      </c>
      <c r="B26832" t="str">
        <f t="shared" si="419"/>
        <v>352---28</v>
      </c>
      <c r="C26832" t="s">
        <v>753</v>
      </c>
      <c r="D26832" t="s">
        <v>1002</v>
      </c>
      <c r="E26832">
        <v>28</v>
      </c>
    </row>
    <row r="26833" spans="1:5" ht="13.5" customHeight="1">
      <c r="A26833">
        <v>352</v>
      </c>
      <c r="B26833" t="str">
        <f t="shared" si="419"/>
        <v>352---29</v>
      </c>
      <c r="C26833" t="s">
        <v>828</v>
      </c>
      <c r="D26833" t="s">
        <v>818</v>
      </c>
      <c r="E26833">
        <v>29</v>
      </c>
    </row>
    <row r="26834" spans="1:5" ht="13.5" customHeight="1">
      <c r="A26834">
        <v>352</v>
      </c>
      <c r="B26834" t="str">
        <f t="shared" si="419"/>
        <v>352---30</v>
      </c>
      <c r="C26834" t="s">
        <v>757</v>
      </c>
      <c r="D26834" t="s">
        <v>1272</v>
      </c>
      <c r="E26834">
        <v>30</v>
      </c>
    </row>
    <row r="26835" spans="1:5" ht="13.5" customHeight="1">
      <c r="A26835">
        <v>352</v>
      </c>
      <c r="B26835" t="str">
        <f t="shared" si="419"/>
        <v>352---31</v>
      </c>
      <c r="C26835" t="s">
        <v>763</v>
      </c>
      <c r="D26835" t="s">
        <v>1086</v>
      </c>
      <c r="E26835">
        <v>31</v>
      </c>
    </row>
    <row r="26836" spans="1:5" ht="13.5" customHeight="1">
      <c r="A26836">
        <v>352</v>
      </c>
      <c r="B26836" t="str">
        <f t="shared" si="419"/>
        <v>352---32</v>
      </c>
      <c r="C26836" t="s">
        <v>890</v>
      </c>
      <c r="D26836" t="s">
        <v>911</v>
      </c>
      <c r="E26836">
        <v>32</v>
      </c>
    </row>
    <row r="26837" spans="1:5" ht="13.5" customHeight="1">
      <c r="A26837">
        <v>352</v>
      </c>
      <c r="B26837" t="str">
        <f t="shared" si="419"/>
        <v>352---33</v>
      </c>
      <c r="C26837" t="s">
        <v>991</v>
      </c>
      <c r="D26837" t="s">
        <v>966</v>
      </c>
      <c r="E26837">
        <v>33</v>
      </c>
    </row>
    <row r="26838" spans="1:5" ht="13.5" customHeight="1">
      <c r="A26838">
        <v>352</v>
      </c>
      <c r="B26838" t="str">
        <f t="shared" si="419"/>
        <v>352---34</v>
      </c>
      <c r="C26838" t="s">
        <v>1009</v>
      </c>
      <c r="D26838" t="s">
        <v>1340</v>
      </c>
      <c r="E26838">
        <v>34</v>
      </c>
    </row>
    <row r="26839" spans="1:5" ht="13.5" customHeight="1">
      <c r="A26839">
        <v>352</v>
      </c>
      <c r="B26839" t="str">
        <f t="shared" si="419"/>
        <v>352---35</v>
      </c>
      <c r="C26839" t="s">
        <v>868</v>
      </c>
      <c r="D26839" t="s">
        <v>758</v>
      </c>
      <c r="E26839">
        <v>35</v>
      </c>
    </row>
    <row r="26840" spans="1:5" ht="13.5" customHeight="1">
      <c r="A26840">
        <v>352</v>
      </c>
      <c r="B26840" t="str">
        <f t="shared" si="419"/>
        <v>352---36</v>
      </c>
      <c r="C26840" t="s">
        <v>1098</v>
      </c>
      <c r="D26840" t="s">
        <v>1206</v>
      </c>
      <c r="E26840">
        <v>36</v>
      </c>
    </row>
    <row r="26841" spans="1:5" ht="13.5" customHeight="1">
      <c r="A26841">
        <v>352</v>
      </c>
      <c r="B26841" t="str">
        <f t="shared" si="419"/>
        <v>352---37</v>
      </c>
      <c r="C26841" t="s">
        <v>918</v>
      </c>
      <c r="D26841" t="s">
        <v>865</v>
      </c>
      <c r="E26841">
        <v>37</v>
      </c>
    </row>
    <row r="26842" spans="1:5" ht="13.5" customHeight="1">
      <c r="A26842">
        <v>352</v>
      </c>
      <c r="B26842" t="str">
        <f t="shared" si="419"/>
        <v>352---38</v>
      </c>
      <c r="C26842" t="s">
        <v>896</v>
      </c>
      <c r="D26842" t="s">
        <v>1202</v>
      </c>
      <c r="E26842">
        <v>38</v>
      </c>
    </row>
    <row r="26843" spans="1:5" ht="13.5" customHeight="1">
      <c r="A26843">
        <v>352</v>
      </c>
      <c r="B26843" t="str">
        <f t="shared" si="419"/>
        <v>352---39</v>
      </c>
      <c r="C26843" t="s">
        <v>5913</v>
      </c>
      <c r="D26843" t="s">
        <v>1114</v>
      </c>
      <c r="E26843">
        <v>39</v>
      </c>
    </row>
    <row r="26844" spans="1:5" ht="13.5" customHeight="1">
      <c r="A26844">
        <v>352</v>
      </c>
      <c r="B26844" t="str">
        <f t="shared" si="419"/>
        <v>352---40</v>
      </c>
      <c r="C26844" t="s">
        <v>5945</v>
      </c>
      <c r="D26844" t="s">
        <v>881</v>
      </c>
      <c r="E26844">
        <v>40</v>
      </c>
    </row>
    <row r="26845" spans="1:5" ht="13.5" customHeight="1">
      <c r="A26845">
        <v>352</v>
      </c>
      <c r="B26845" t="str">
        <f t="shared" si="419"/>
        <v>352---41</v>
      </c>
      <c r="C26845" t="s">
        <v>5946</v>
      </c>
      <c r="D26845" t="s">
        <v>893</v>
      </c>
      <c r="E26845">
        <v>41</v>
      </c>
    </row>
    <row r="26846" spans="1:5" ht="13.5" customHeight="1">
      <c r="A26846">
        <v>352</v>
      </c>
      <c r="B26846" t="str">
        <f t="shared" si="419"/>
        <v>352---42</v>
      </c>
      <c r="C26846" t="s">
        <v>5949</v>
      </c>
      <c r="D26846" t="s">
        <v>895</v>
      </c>
      <c r="E26846">
        <v>42</v>
      </c>
    </row>
    <row r="26847" spans="1:5" ht="13.5" customHeight="1">
      <c r="A26847">
        <v>352</v>
      </c>
      <c r="B26847" t="str">
        <f t="shared" si="419"/>
        <v>352---43</v>
      </c>
      <c r="C26847" t="s">
        <v>5915</v>
      </c>
      <c r="D26847" t="s">
        <v>772</v>
      </c>
      <c r="E26847">
        <v>43</v>
      </c>
    </row>
    <row r="26848" spans="1:5" ht="13.5" customHeight="1">
      <c r="A26848">
        <v>352</v>
      </c>
      <c r="B26848" t="str">
        <f t="shared" si="419"/>
        <v>352---44</v>
      </c>
      <c r="C26848" t="s">
        <v>5970</v>
      </c>
      <c r="D26848" t="s">
        <v>999</v>
      </c>
      <c r="E26848">
        <v>44</v>
      </c>
    </row>
    <row r="26849" spans="1:5" ht="13.5" customHeight="1">
      <c r="A26849">
        <v>352</v>
      </c>
      <c r="B26849" t="str">
        <f t="shared" si="419"/>
        <v>352---45</v>
      </c>
      <c r="C26849" t="s">
        <v>5917</v>
      </c>
      <c r="D26849" t="s">
        <v>789</v>
      </c>
      <c r="E26849">
        <v>45</v>
      </c>
    </row>
    <row r="26850" spans="1:5" ht="13.5" customHeight="1">
      <c r="A26850">
        <v>352</v>
      </c>
      <c r="B26850" t="str">
        <f t="shared" si="419"/>
        <v>352---46</v>
      </c>
      <c r="C26850" t="s">
        <v>5918</v>
      </c>
      <c r="D26850" t="s">
        <v>770</v>
      </c>
      <c r="E26850">
        <v>46</v>
      </c>
    </row>
    <row r="26851" spans="1:5" ht="13.5" customHeight="1">
      <c r="A26851">
        <v>352</v>
      </c>
      <c r="B26851" t="str">
        <f t="shared" si="419"/>
        <v>352---47</v>
      </c>
      <c r="C26851" t="s">
        <v>5994</v>
      </c>
      <c r="D26851" t="s">
        <v>984</v>
      </c>
      <c r="E26851">
        <v>47</v>
      </c>
    </row>
    <row r="26852" spans="1:5" ht="13.5" customHeight="1">
      <c r="A26852">
        <v>352</v>
      </c>
      <c r="B26852" t="str">
        <f t="shared" si="419"/>
        <v>352---48</v>
      </c>
      <c r="C26852" t="s">
        <v>6002</v>
      </c>
      <c r="D26852" t="s">
        <v>1113</v>
      </c>
      <c r="E26852">
        <v>48</v>
      </c>
    </row>
    <row r="26853" spans="1:5" ht="13.5" customHeight="1">
      <c r="A26853">
        <v>352</v>
      </c>
      <c r="B26853" t="str">
        <f t="shared" si="419"/>
        <v>352---49</v>
      </c>
      <c r="C26853" t="s">
        <v>5950</v>
      </c>
      <c r="D26853" t="s">
        <v>906</v>
      </c>
      <c r="E26853">
        <v>49</v>
      </c>
    </row>
    <row r="26854" spans="1:5" ht="13.5" customHeight="1">
      <c r="A26854">
        <v>352</v>
      </c>
      <c r="B26854" t="str">
        <f t="shared" si="419"/>
        <v>352---50</v>
      </c>
      <c r="C26854" t="s">
        <v>6003</v>
      </c>
      <c r="D26854" t="s">
        <v>1016</v>
      </c>
      <c r="E26854">
        <v>50</v>
      </c>
    </row>
    <row r="26855" spans="1:5" ht="13.5" customHeight="1">
      <c r="A26855">
        <v>352</v>
      </c>
      <c r="B26855" t="str">
        <f t="shared" si="419"/>
        <v>352---51</v>
      </c>
      <c r="C26855" t="s">
        <v>5998</v>
      </c>
      <c r="D26855" t="s">
        <v>1201</v>
      </c>
      <c r="E26855">
        <v>51</v>
      </c>
    </row>
    <row r="26856" spans="1:5" ht="13.5" customHeight="1">
      <c r="A26856">
        <v>352</v>
      </c>
      <c r="B26856" t="str">
        <f t="shared" si="419"/>
        <v>352---52</v>
      </c>
      <c r="C26856" t="s">
        <v>5941</v>
      </c>
      <c r="D26856" t="s">
        <v>861</v>
      </c>
      <c r="E26856">
        <v>52</v>
      </c>
    </row>
    <row r="26857" spans="1:5" ht="13.5" customHeight="1">
      <c r="A26857">
        <v>352</v>
      </c>
      <c r="B26857" t="str">
        <f t="shared" si="419"/>
        <v>352---53</v>
      </c>
      <c r="C26857" t="s">
        <v>5924</v>
      </c>
      <c r="D26857" t="s">
        <v>726</v>
      </c>
      <c r="E26857">
        <v>53</v>
      </c>
    </row>
    <row r="26858" spans="1:5" ht="13.5" customHeight="1">
      <c r="A26858">
        <v>352</v>
      </c>
      <c r="B26858" t="str">
        <f t="shared" si="419"/>
        <v>352---54</v>
      </c>
      <c r="C26858" t="s">
        <v>5958</v>
      </c>
      <c r="D26858" t="s">
        <v>1358</v>
      </c>
      <c r="E26858">
        <v>54</v>
      </c>
    </row>
    <row r="26859" spans="1:5" ht="13.5" customHeight="1">
      <c r="A26859">
        <v>335</v>
      </c>
      <c r="B26859" t="str">
        <f t="shared" si="419"/>
        <v>335---1</v>
      </c>
      <c r="C26859" t="s">
        <v>4216</v>
      </c>
      <c r="D26859" t="s">
        <v>1024</v>
      </c>
      <c r="E26859">
        <v>1</v>
      </c>
    </row>
    <row r="26860" spans="1:5" ht="13.5" customHeight="1">
      <c r="A26860">
        <v>335</v>
      </c>
      <c r="B26860" t="str">
        <f t="shared" si="419"/>
        <v>335---2</v>
      </c>
      <c r="C26860" t="s">
        <v>4216</v>
      </c>
      <c r="D26860" t="s">
        <v>874</v>
      </c>
      <c r="E26860">
        <v>2</v>
      </c>
    </row>
    <row r="26861" spans="1:5" ht="13.5" customHeight="1">
      <c r="A26861">
        <v>335</v>
      </c>
      <c r="B26861" t="str">
        <f t="shared" si="419"/>
        <v>335---3</v>
      </c>
      <c r="C26861" t="s">
        <v>4279</v>
      </c>
      <c r="D26861" t="s">
        <v>1423</v>
      </c>
      <c r="E26861">
        <v>3</v>
      </c>
    </row>
    <row r="26862" spans="1:5" ht="13.5" customHeight="1">
      <c r="A26862">
        <v>335</v>
      </c>
      <c r="B26862" t="str">
        <f t="shared" si="419"/>
        <v>335---4</v>
      </c>
      <c r="C26862" t="s">
        <v>4271</v>
      </c>
      <c r="D26862" t="s">
        <v>1167</v>
      </c>
      <c r="E26862">
        <v>4</v>
      </c>
    </row>
    <row r="26863" spans="1:5" ht="13.5" customHeight="1">
      <c r="A26863">
        <v>335</v>
      </c>
      <c r="B26863" t="str">
        <f t="shared" si="419"/>
        <v>335---5</v>
      </c>
      <c r="C26863" t="s">
        <v>4270</v>
      </c>
      <c r="D26863" t="s">
        <v>738</v>
      </c>
      <c r="E26863">
        <v>5</v>
      </c>
    </row>
    <row r="26864" spans="1:5" ht="13.5" customHeight="1">
      <c r="A26864">
        <v>335</v>
      </c>
      <c r="B26864" t="str">
        <f t="shared" si="419"/>
        <v>335---6</v>
      </c>
      <c r="C26864" t="s">
        <v>4268</v>
      </c>
      <c r="D26864" t="s">
        <v>982</v>
      </c>
      <c r="E26864">
        <v>6</v>
      </c>
    </row>
    <row r="26865" spans="1:5" ht="13.5" customHeight="1">
      <c r="A26865">
        <v>335</v>
      </c>
      <c r="B26865" t="str">
        <f t="shared" si="419"/>
        <v>335---7</v>
      </c>
      <c r="C26865" t="s">
        <v>4276</v>
      </c>
      <c r="D26865" t="s">
        <v>1139</v>
      </c>
      <c r="E26865">
        <v>7</v>
      </c>
    </row>
    <row r="26866" spans="1:5" ht="13.5" customHeight="1">
      <c r="A26866">
        <v>335</v>
      </c>
      <c r="B26866" t="str">
        <f t="shared" si="419"/>
        <v>335---8</v>
      </c>
      <c r="C26866" t="s">
        <v>4231</v>
      </c>
      <c r="D26866" t="s">
        <v>790</v>
      </c>
      <c r="E26866">
        <v>8</v>
      </c>
    </row>
    <row r="26867" spans="1:5" ht="13.5" customHeight="1">
      <c r="A26867">
        <v>335</v>
      </c>
      <c r="B26867" t="str">
        <f t="shared" si="419"/>
        <v>335---9</v>
      </c>
      <c r="C26867" t="s">
        <v>4264</v>
      </c>
      <c r="D26867" t="s">
        <v>1158</v>
      </c>
      <c r="E26867">
        <v>9</v>
      </c>
    </row>
    <row r="26868" spans="1:5" ht="13.5" customHeight="1">
      <c r="A26868">
        <v>335</v>
      </c>
      <c r="B26868" t="str">
        <f t="shared" si="419"/>
        <v>335---10</v>
      </c>
      <c r="C26868" t="s">
        <v>4272</v>
      </c>
      <c r="D26868" t="s">
        <v>937</v>
      </c>
      <c r="E26868">
        <v>10</v>
      </c>
    </row>
    <row r="26869" spans="1:5" ht="13.5" customHeight="1">
      <c r="A26869">
        <v>335</v>
      </c>
      <c r="B26869" t="str">
        <f t="shared" si="419"/>
        <v>335---11</v>
      </c>
      <c r="C26869" t="s">
        <v>4245</v>
      </c>
      <c r="D26869" t="s">
        <v>1180</v>
      </c>
      <c r="E26869">
        <v>11</v>
      </c>
    </row>
    <row r="26870" spans="1:5" ht="13.5" customHeight="1">
      <c r="A26870">
        <v>335</v>
      </c>
      <c r="B26870" t="str">
        <f t="shared" si="419"/>
        <v>335---12</v>
      </c>
      <c r="C26870" t="s">
        <v>4257</v>
      </c>
      <c r="D26870" t="s">
        <v>1282</v>
      </c>
      <c r="E26870">
        <v>12</v>
      </c>
    </row>
    <row r="26871" spans="1:5" ht="13.5" customHeight="1">
      <c r="A26871">
        <v>335</v>
      </c>
      <c r="B26871" t="str">
        <f t="shared" si="419"/>
        <v>335---13</v>
      </c>
      <c r="C26871" t="s">
        <v>743</v>
      </c>
      <c r="D26871" t="s">
        <v>754</v>
      </c>
      <c r="E26871">
        <v>13</v>
      </c>
    </row>
    <row r="26872" spans="1:5" ht="13.5" customHeight="1">
      <c r="A26872">
        <v>335</v>
      </c>
      <c r="B26872" t="str">
        <f t="shared" si="419"/>
        <v>335---14</v>
      </c>
      <c r="C26872" t="s">
        <v>987</v>
      </c>
      <c r="D26872" t="s">
        <v>1263</v>
      </c>
      <c r="E26872">
        <v>14</v>
      </c>
    </row>
    <row r="26873" spans="1:5" ht="13.5" customHeight="1">
      <c r="A26873">
        <v>335</v>
      </c>
      <c r="B26873" t="str">
        <f t="shared" si="419"/>
        <v>335---15</v>
      </c>
      <c r="C26873" t="s">
        <v>989</v>
      </c>
      <c r="D26873" t="s">
        <v>738</v>
      </c>
      <c r="E26873">
        <v>15</v>
      </c>
    </row>
    <row r="26874" spans="1:5" ht="13.5" customHeight="1">
      <c r="A26874">
        <v>335</v>
      </c>
      <c r="B26874" t="str">
        <f t="shared" si="419"/>
        <v>335---16</v>
      </c>
      <c r="C26874" t="s">
        <v>1094</v>
      </c>
      <c r="D26874" t="s">
        <v>790</v>
      </c>
      <c r="E26874">
        <v>16</v>
      </c>
    </row>
    <row r="26875" spans="1:5" ht="13.5" customHeight="1">
      <c r="A26875">
        <v>335</v>
      </c>
      <c r="B26875" t="str">
        <f t="shared" si="419"/>
        <v>335---17</v>
      </c>
      <c r="C26875" t="s">
        <v>822</v>
      </c>
      <c r="D26875" t="s">
        <v>833</v>
      </c>
      <c r="E26875">
        <v>17</v>
      </c>
    </row>
    <row r="26876" spans="1:5" ht="13.5" customHeight="1">
      <c r="A26876">
        <v>335</v>
      </c>
      <c r="B26876" t="str">
        <f t="shared" si="419"/>
        <v>335---18</v>
      </c>
      <c r="C26876" t="s">
        <v>824</v>
      </c>
      <c r="D26876" t="s">
        <v>752</v>
      </c>
      <c r="E26876">
        <v>18</v>
      </c>
    </row>
    <row r="26877" spans="1:5" ht="13.5" customHeight="1">
      <c r="A26877">
        <v>335</v>
      </c>
      <c r="B26877" t="str">
        <f t="shared" si="419"/>
        <v>335---19</v>
      </c>
      <c r="C26877" t="s">
        <v>755</v>
      </c>
      <c r="D26877" t="s">
        <v>1146</v>
      </c>
      <c r="E26877">
        <v>19</v>
      </c>
    </row>
    <row r="26878" spans="1:5" ht="13.5" customHeight="1">
      <c r="A26878">
        <v>335</v>
      </c>
      <c r="B26878" t="str">
        <f t="shared" si="419"/>
        <v>335---20</v>
      </c>
      <c r="C26878" t="s">
        <v>991</v>
      </c>
      <c r="D26878" t="s">
        <v>966</v>
      </c>
      <c r="E26878">
        <v>20</v>
      </c>
    </row>
    <row r="26879" spans="1:5" ht="13.5" customHeight="1">
      <c r="A26879">
        <v>335</v>
      </c>
      <c r="B26879" t="str">
        <f t="shared" si="419"/>
        <v>335---21</v>
      </c>
      <c r="C26879" t="s">
        <v>1102</v>
      </c>
      <c r="D26879" t="s">
        <v>1190</v>
      </c>
      <c r="E26879">
        <v>21</v>
      </c>
    </row>
    <row r="26880" spans="1:5" ht="13.5" customHeight="1">
      <c r="A26880">
        <v>335</v>
      </c>
      <c r="B26880" t="str">
        <f t="shared" si="419"/>
        <v>335---22</v>
      </c>
      <c r="C26880" t="s">
        <v>868</v>
      </c>
      <c r="D26880" t="s">
        <v>758</v>
      </c>
      <c r="E26880">
        <v>22</v>
      </c>
    </row>
    <row r="26881" spans="1:5" ht="13.5" customHeight="1">
      <c r="A26881">
        <v>335</v>
      </c>
      <c r="B26881" t="str">
        <f t="shared" si="419"/>
        <v>335---23</v>
      </c>
      <c r="C26881" t="s">
        <v>944</v>
      </c>
      <c r="D26881" t="s">
        <v>1144</v>
      </c>
      <c r="E26881">
        <v>23</v>
      </c>
    </row>
    <row r="26882" spans="1:5" ht="13.5" customHeight="1">
      <c r="A26882">
        <v>335</v>
      </c>
      <c r="B26882" t="str">
        <f t="shared" si="419"/>
        <v>335---24</v>
      </c>
      <c r="C26882" t="s">
        <v>767</v>
      </c>
      <c r="D26882" t="s">
        <v>1368</v>
      </c>
      <c r="E26882">
        <v>24</v>
      </c>
    </row>
    <row r="26883" spans="1:5" ht="13.5" customHeight="1">
      <c r="A26883">
        <v>335</v>
      </c>
      <c r="B26883" t="str">
        <f t="shared" ref="B26883:B26946" si="420">A26883&amp;"---"&amp;E26883</f>
        <v>335---25</v>
      </c>
      <c r="C26883" t="s">
        <v>5961</v>
      </c>
      <c r="D26883" t="s">
        <v>935</v>
      </c>
      <c r="E26883">
        <v>25</v>
      </c>
    </row>
    <row r="26884" spans="1:5" ht="13.5" customHeight="1">
      <c r="A26884">
        <v>335</v>
      </c>
      <c r="B26884" t="str">
        <f t="shared" si="420"/>
        <v>335---26</v>
      </c>
      <c r="C26884" t="s">
        <v>5982</v>
      </c>
      <c r="D26884" t="s">
        <v>1125</v>
      </c>
      <c r="E26884">
        <v>26</v>
      </c>
    </row>
    <row r="26885" spans="1:5" ht="13.5" customHeight="1">
      <c r="A26885">
        <v>335</v>
      </c>
      <c r="B26885" t="str">
        <f t="shared" si="420"/>
        <v>335---27</v>
      </c>
      <c r="C26885" t="s">
        <v>5915</v>
      </c>
      <c r="D26885" t="s">
        <v>772</v>
      </c>
      <c r="E26885">
        <v>27</v>
      </c>
    </row>
    <row r="26886" spans="1:5" ht="13.5" customHeight="1">
      <c r="A26886">
        <v>335</v>
      </c>
      <c r="B26886" t="str">
        <f t="shared" si="420"/>
        <v>335---28</v>
      </c>
      <c r="C26886" t="s">
        <v>5977</v>
      </c>
      <c r="D26886" t="s">
        <v>1069</v>
      </c>
      <c r="E26886">
        <v>28</v>
      </c>
    </row>
    <row r="26887" spans="1:5" ht="13.5" customHeight="1">
      <c r="A26887">
        <v>335</v>
      </c>
      <c r="B26887" t="str">
        <f t="shared" si="420"/>
        <v>335---29</v>
      </c>
      <c r="C26887" t="s">
        <v>5917</v>
      </c>
      <c r="D26887" t="s">
        <v>789</v>
      </c>
      <c r="E26887">
        <v>29</v>
      </c>
    </row>
    <row r="26888" spans="1:5" ht="13.5" customHeight="1">
      <c r="A26888">
        <v>335</v>
      </c>
      <c r="B26888" t="str">
        <f t="shared" si="420"/>
        <v>335---30</v>
      </c>
      <c r="C26888" t="s">
        <v>5918</v>
      </c>
      <c r="D26888" t="s">
        <v>770</v>
      </c>
      <c r="E26888">
        <v>30</v>
      </c>
    </row>
    <row r="26889" spans="1:5" ht="13.5" customHeight="1">
      <c r="A26889">
        <v>335</v>
      </c>
      <c r="B26889" t="str">
        <f t="shared" si="420"/>
        <v>335---31</v>
      </c>
      <c r="C26889" t="s">
        <v>5962</v>
      </c>
      <c r="D26889" t="s">
        <v>1174</v>
      </c>
      <c r="E26889">
        <v>31</v>
      </c>
    </row>
    <row r="26890" spans="1:5" ht="13.5" customHeight="1">
      <c r="A26890">
        <v>335</v>
      </c>
      <c r="B26890" t="str">
        <f t="shared" si="420"/>
        <v>335---32</v>
      </c>
      <c r="C26890" t="s">
        <v>5963</v>
      </c>
      <c r="D26890" t="s">
        <v>937</v>
      </c>
      <c r="E26890">
        <v>32</v>
      </c>
    </row>
    <row r="26891" spans="1:5" ht="13.5" customHeight="1">
      <c r="A26891">
        <v>335</v>
      </c>
      <c r="B26891" t="str">
        <f t="shared" si="420"/>
        <v>335---33</v>
      </c>
      <c r="C26891" t="s">
        <v>5984</v>
      </c>
      <c r="D26891" t="s">
        <v>1232</v>
      </c>
      <c r="E26891">
        <v>33</v>
      </c>
    </row>
    <row r="26892" spans="1:5" ht="13.5" customHeight="1">
      <c r="A26892">
        <v>335</v>
      </c>
      <c r="B26892" t="str">
        <f t="shared" si="420"/>
        <v>335---34</v>
      </c>
      <c r="C26892" t="s">
        <v>5956</v>
      </c>
      <c r="D26892" t="s">
        <v>917</v>
      </c>
      <c r="E26892">
        <v>34</v>
      </c>
    </row>
    <row r="26893" spans="1:5" ht="13.5" customHeight="1">
      <c r="A26893">
        <v>335</v>
      </c>
      <c r="B26893" t="str">
        <f t="shared" si="420"/>
        <v>335---35</v>
      </c>
      <c r="C26893" t="s">
        <v>5973</v>
      </c>
      <c r="D26893" t="s">
        <v>1158</v>
      </c>
      <c r="E26893">
        <v>35</v>
      </c>
    </row>
    <row r="26894" spans="1:5" ht="13.5" customHeight="1">
      <c r="A26894">
        <v>335</v>
      </c>
      <c r="B26894" t="str">
        <f t="shared" si="420"/>
        <v>335---36</v>
      </c>
      <c r="C26894" t="s">
        <v>5989</v>
      </c>
      <c r="D26894" t="s">
        <v>1185</v>
      </c>
      <c r="E26894">
        <v>36</v>
      </c>
    </row>
    <row r="26895" spans="1:5" ht="13.5" customHeight="1">
      <c r="A26895">
        <v>335</v>
      </c>
      <c r="B26895" t="str">
        <f t="shared" si="420"/>
        <v>335---37</v>
      </c>
      <c r="C26895" t="s">
        <v>5980</v>
      </c>
      <c r="D26895" t="s">
        <v>1124</v>
      </c>
      <c r="E26895">
        <v>37</v>
      </c>
    </row>
    <row r="26896" spans="1:5" ht="13.5" customHeight="1">
      <c r="A26896">
        <v>335</v>
      </c>
      <c r="B26896" t="str">
        <f t="shared" si="420"/>
        <v>335---38</v>
      </c>
      <c r="C26896" t="s">
        <v>5981</v>
      </c>
      <c r="D26896" t="s">
        <v>1225</v>
      </c>
      <c r="E26896">
        <v>38</v>
      </c>
    </row>
    <row r="26897" spans="1:5" ht="13.5" customHeight="1">
      <c r="A26897">
        <v>335.1</v>
      </c>
      <c r="B26897" t="str">
        <f t="shared" si="420"/>
        <v>335.1---1</v>
      </c>
      <c r="C26897" t="s">
        <v>4216</v>
      </c>
      <c r="D26897" t="s">
        <v>1024</v>
      </c>
      <c r="E26897">
        <v>1</v>
      </c>
    </row>
    <row r="26898" spans="1:5" ht="13.5" customHeight="1">
      <c r="A26898">
        <v>335.1</v>
      </c>
      <c r="B26898" t="str">
        <f t="shared" si="420"/>
        <v>335.1---2</v>
      </c>
      <c r="C26898" t="s">
        <v>4216</v>
      </c>
      <c r="D26898" t="s">
        <v>874</v>
      </c>
      <c r="E26898">
        <v>2</v>
      </c>
    </row>
    <row r="26899" spans="1:5" ht="13.5" customHeight="1">
      <c r="A26899">
        <v>335.1</v>
      </c>
      <c r="B26899" t="str">
        <f t="shared" si="420"/>
        <v>335.1---3</v>
      </c>
      <c r="C26899" t="s">
        <v>4279</v>
      </c>
      <c r="D26899" t="s">
        <v>1423</v>
      </c>
      <c r="E26899">
        <v>3</v>
      </c>
    </row>
    <row r="26900" spans="1:5" ht="13.5" customHeight="1">
      <c r="A26900">
        <v>335.1</v>
      </c>
      <c r="B26900" t="str">
        <f t="shared" si="420"/>
        <v>335.1---4</v>
      </c>
      <c r="C26900" t="s">
        <v>4271</v>
      </c>
      <c r="D26900" t="s">
        <v>1167</v>
      </c>
      <c r="E26900">
        <v>4</v>
      </c>
    </row>
    <row r="26901" spans="1:5" ht="13.5" customHeight="1">
      <c r="A26901">
        <v>335.1</v>
      </c>
      <c r="B26901" t="str">
        <f t="shared" si="420"/>
        <v>335.1---5</v>
      </c>
      <c r="C26901" t="s">
        <v>4270</v>
      </c>
      <c r="D26901" t="s">
        <v>738</v>
      </c>
      <c r="E26901">
        <v>5</v>
      </c>
    </row>
    <row r="26902" spans="1:5" ht="13.5" customHeight="1">
      <c r="A26902">
        <v>335.1</v>
      </c>
      <c r="B26902" t="str">
        <f t="shared" si="420"/>
        <v>335.1---6</v>
      </c>
      <c r="C26902" t="s">
        <v>4268</v>
      </c>
      <c r="D26902" t="s">
        <v>982</v>
      </c>
      <c r="E26902">
        <v>6</v>
      </c>
    </row>
    <row r="26903" spans="1:5" ht="13.5" customHeight="1">
      <c r="A26903">
        <v>335.1</v>
      </c>
      <c r="B26903" t="str">
        <f t="shared" si="420"/>
        <v>335.1---7</v>
      </c>
      <c r="C26903" t="s">
        <v>4276</v>
      </c>
      <c r="D26903" t="s">
        <v>1139</v>
      </c>
      <c r="E26903">
        <v>7</v>
      </c>
    </row>
    <row r="26904" spans="1:5" ht="13.5" customHeight="1">
      <c r="A26904">
        <v>335.1</v>
      </c>
      <c r="B26904" t="str">
        <f t="shared" si="420"/>
        <v>335.1---8</v>
      </c>
      <c r="C26904" t="s">
        <v>4231</v>
      </c>
      <c r="D26904" t="s">
        <v>790</v>
      </c>
      <c r="E26904">
        <v>8</v>
      </c>
    </row>
    <row r="26905" spans="1:5" ht="13.5" customHeight="1">
      <c r="A26905">
        <v>335.1</v>
      </c>
      <c r="B26905" t="str">
        <f t="shared" si="420"/>
        <v>335.1---9</v>
      </c>
      <c r="C26905" t="s">
        <v>4264</v>
      </c>
      <c r="D26905" t="s">
        <v>1158</v>
      </c>
      <c r="E26905">
        <v>9</v>
      </c>
    </row>
    <row r="26906" spans="1:5" ht="13.5" customHeight="1">
      <c r="A26906">
        <v>335.1</v>
      </c>
      <c r="B26906" t="str">
        <f t="shared" si="420"/>
        <v>335.1---10</v>
      </c>
      <c r="C26906" t="s">
        <v>4272</v>
      </c>
      <c r="D26906" t="s">
        <v>937</v>
      </c>
      <c r="E26906">
        <v>10</v>
      </c>
    </row>
    <row r="26907" spans="1:5" ht="13.5" customHeight="1">
      <c r="A26907">
        <v>335.1</v>
      </c>
      <c r="B26907" t="str">
        <f t="shared" si="420"/>
        <v>335.1---11</v>
      </c>
      <c r="C26907" t="s">
        <v>4245</v>
      </c>
      <c r="D26907" t="s">
        <v>1180</v>
      </c>
      <c r="E26907">
        <v>11</v>
      </c>
    </row>
    <row r="26908" spans="1:5" ht="13.5" customHeight="1">
      <c r="A26908">
        <v>335.1</v>
      </c>
      <c r="B26908" t="str">
        <f t="shared" si="420"/>
        <v>335.1---12</v>
      </c>
      <c r="C26908" t="s">
        <v>4257</v>
      </c>
      <c r="D26908" t="s">
        <v>1282</v>
      </c>
      <c r="E26908">
        <v>12</v>
      </c>
    </row>
    <row r="26909" spans="1:5" ht="13.5" customHeight="1">
      <c r="A26909">
        <v>335.1</v>
      </c>
      <c r="B26909" t="str">
        <f t="shared" si="420"/>
        <v>335.1---13</v>
      </c>
      <c r="C26909" t="s">
        <v>743</v>
      </c>
      <c r="D26909" t="s">
        <v>754</v>
      </c>
      <c r="E26909">
        <v>13</v>
      </c>
    </row>
    <row r="26910" spans="1:5" ht="13.5" customHeight="1">
      <c r="A26910">
        <v>335.1</v>
      </c>
      <c r="B26910" t="str">
        <f t="shared" si="420"/>
        <v>335.1---14</v>
      </c>
      <c r="C26910" t="s">
        <v>987</v>
      </c>
      <c r="D26910" t="s">
        <v>1263</v>
      </c>
      <c r="E26910">
        <v>14</v>
      </c>
    </row>
    <row r="26911" spans="1:5" ht="13.5" customHeight="1">
      <c r="A26911">
        <v>335.1</v>
      </c>
      <c r="B26911" t="str">
        <f t="shared" si="420"/>
        <v>335.1---15</v>
      </c>
      <c r="C26911" t="s">
        <v>989</v>
      </c>
      <c r="D26911" t="s">
        <v>738</v>
      </c>
      <c r="E26911">
        <v>15</v>
      </c>
    </row>
    <row r="26912" spans="1:5" ht="13.5" customHeight="1">
      <c r="A26912">
        <v>335.1</v>
      </c>
      <c r="B26912" t="str">
        <f t="shared" si="420"/>
        <v>335.1---16</v>
      </c>
      <c r="C26912" t="s">
        <v>1094</v>
      </c>
      <c r="D26912" t="s">
        <v>790</v>
      </c>
      <c r="E26912">
        <v>16</v>
      </c>
    </row>
    <row r="26913" spans="1:5" ht="13.5" customHeight="1">
      <c r="A26913">
        <v>335.1</v>
      </c>
      <c r="B26913" t="str">
        <f t="shared" si="420"/>
        <v>335.1---17</v>
      </c>
      <c r="C26913" t="s">
        <v>822</v>
      </c>
      <c r="D26913" t="s">
        <v>833</v>
      </c>
      <c r="E26913">
        <v>17</v>
      </c>
    </row>
    <row r="26914" spans="1:5" ht="13.5" customHeight="1">
      <c r="A26914">
        <v>335.1</v>
      </c>
      <c r="B26914" t="str">
        <f t="shared" si="420"/>
        <v>335.1---18</v>
      </c>
      <c r="C26914" t="s">
        <v>824</v>
      </c>
      <c r="D26914" t="s">
        <v>752</v>
      </c>
      <c r="E26914">
        <v>18</v>
      </c>
    </row>
    <row r="26915" spans="1:5" ht="13.5" customHeight="1">
      <c r="A26915">
        <v>335.1</v>
      </c>
      <c r="B26915" t="str">
        <f t="shared" si="420"/>
        <v>335.1---19</v>
      </c>
      <c r="C26915" t="s">
        <v>755</v>
      </c>
      <c r="D26915" t="s">
        <v>1146</v>
      </c>
      <c r="E26915">
        <v>19</v>
      </c>
    </row>
    <row r="26916" spans="1:5" ht="13.5" customHeight="1">
      <c r="A26916">
        <v>335.1</v>
      </c>
      <c r="B26916" t="str">
        <f t="shared" si="420"/>
        <v>335.1---20</v>
      </c>
      <c r="C26916" t="s">
        <v>991</v>
      </c>
      <c r="D26916" t="s">
        <v>966</v>
      </c>
      <c r="E26916">
        <v>20</v>
      </c>
    </row>
    <row r="26917" spans="1:5" ht="13.5" customHeight="1">
      <c r="A26917">
        <v>335.1</v>
      </c>
      <c r="B26917" t="str">
        <f t="shared" si="420"/>
        <v>335.1---21</v>
      </c>
      <c r="C26917" t="s">
        <v>1102</v>
      </c>
      <c r="D26917" t="s">
        <v>1190</v>
      </c>
      <c r="E26917">
        <v>21</v>
      </c>
    </row>
    <row r="26918" spans="1:5" ht="13.5" customHeight="1">
      <c r="A26918">
        <v>335.1</v>
      </c>
      <c r="B26918" t="str">
        <f t="shared" si="420"/>
        <v>335.1---22</v>
      </c>
      <c r="C26918" t="s">
        <v>868</v>
      </c>
      <c r="D26918" t="s">
        <v>758</v>
      </c>
      <c r="E26918">
        <v>22</v>
      </c>
    </row>
    <row r="26919" spans="1:5" ht="13.5" customHeight="1">
      <c r="A26919">
        <v>335.1</v>
      </c>
      <c r="B26919" t="str">
        <f t="shared" si="420"/>
        <v>335.1---23</v>
      </c>
      <c r="C26919" t="s">
        <v>944</v>
      </c>
      <c r="D26919" t="s">
        <v>1144</v>
      </c>
      <c r="E26919">
        <v>23</v>
      </c>
    </row>
    <row r="26920" spans="1:5" ht="13.5" customHeight="1">
      <c r="A26920">
        <v>335.1</v>
      </c>
      <c r="B26920" t="str">
        <f t="shared" si="420"/>
        <v>335.1---24</v>
      </c>
      <c r="C26920" t="s">
        <v>767</v>
      </c>
      <c r="D26920" t="s">
        <v>1368</v>
      </c>
      <c r="E26920">
        <v>24</v>
      </c>
    </row>
    <row r="26921" spans="1:5" ht="13.5" customHeight="1">
      <c r="A26921">
        <v>335.1</v>
      </c>
      <c r="B26921" t="str">
        <f t="shared" si="420"/>
        <v>335.1---25</v>
      </c>
      <c r="C26921" t="s">
        <v>5961</v>
      </c>
      <c r="D26921" t="s">
        <v>935</v>
      </c>
      <c r="E26921">
        <v>25</v>
      </c>
    </row>
    <row r="26922" spans="1:5" ht="13.5" customHeight="1">
      <c r="A26922">
        <v>335.1</v>
      </c>
      <c r="B26922" t="str">
        <f t="shared" si="420"/>
        <v>335.1---26</v>
      </c>
      <c r="C26922" t="s">
        <v>5982</v>
      </c>
      <c r="D26922" t="s">
        <v>1125</v>
      </c>
      <c r="E26922">
        <v>26</v>
      </c>
    </row>
    <row r="26923" spans="1:5" ht="13.5" customHeight="1">
      <c r="A26923">
        <v>335.1</v>
      </c>
      <c r="B26923" t="str">
        <f t="shared" si="420"/>
        <v>335.1---27</v>
      </c>
      <c r="C26923" t="s">
        <v>5915</v>
      </c>
      <c r="D26923" t="s">
        <v>772</v>
      </c>
      <c r="E26923">
        <v>27</v>
      </c>
    </row>
    <row r="26924" spans="1:5" ht="13.5" customHeight="1">
      <c r="A26924">
        <v>335.1</v>
      </c>
      <c r="B26924" t="str">
        <f t="shared" si="420"/>
        <v>335.1---28</v>
      </c>
      <c r="C26924" t="s">
        <v>5977</v>
      </c>
      <c r="D26924" t="s">
        <v>1069</v>
      </c>
      <c r="E26924">
        <v>28</v>
      </c>
    </row>
    <row r="26925" spans="1:5" ht="13.5" customHeight="1">
      <c r="A26925">
        <v>335.1</v>
      </c>
      <c r="B26925" t="str">
        <f t="shared" si="420"/>
        <v>335.1---29</v>
      </c>
      <c r="C26925" t="s">
        <v>5917</v>
      </c>
      <c r="D26925" t="s">
        <v>789</v>
      </c>
      <c r="E26925">
        <v>29</v>
      </c>
    </row>
    <row r="26926" spans="1:5" ht="13.5" customHeight="1">
      <c r="A26926">
        <v>335.1</v>
      </c>
      <c r="B26926" t="str">
        <f t="shared" si="420"/>
        <v>335.1---30</v>
      </c>
      <c r="C26926" t="s">
        <v>5918</v>
      </c>
      <c r="D26926" t="s">
        <v>770</v>
      </c>
      <c r="E26926">
        <v>30</v>
      </c>
    </row>
    <row r="26927" spans="1:5" ht="13.5" customHeight="1">
      <c r="A26927">
        <v>335.1</v>
      </c>
      <c r="B26927" t="str">
        <f t="shared" si="420"/>
        <v>335.1---31</v>
      </c>
      <c r="C26927" t="s">
        <v>5962</v>
      </c>
      <c r="D26927" t="s">
        <v>1174</v>
      </c>
      <c r="E26927">
        <v>31</v>
      </c>
    </row>
    <row r="26928" spans="1:5" ht="13.5" customHeight="1">
      <c r="A26928">
        <v>335.1</v>
      </c>
      <c r="B26928" t="str">
        <f t="shared" si="420"/>
        <v>335.1---32</v>
      </c>
      <c r="C26928" t="s">
        <v>5963</v>
      </c>
      <c r="D26928" t="s">
        <v>937</v>
      </c>
      <c r="E26928">
        <v>32</v>
      </c>
    </row>
    <row r="26929" spans="1:5" ht="13.5" customHeight="1">
      <c r="A26929">
        <v>335.1</v>
      </c>
      <c r="B26929" t="str">
        <f t="shared" si="420"/>
        <v>335.1---33</v>
      </c>
      <c r="C26929" t="s">
        <v>5984</v>
      </c>
      <c r="D26929" t="s">
        <v>1232</v>
      </c>
      <c r="E26929">
        <v>33</v>
      </c>
    </row>
    <row r="26930" spans="1:5" ht="13.5" customHeight="1">
      <c r="A26930">
        <v>335.1</v>
      </c>
      <c r="B26930" t="str">
        <f t="shared" si="420"/>
        <v>335.1---34</v>
      </c>
      <c r="C26930" t="s">
        <v>5956</v>
      </c>
      <c r="D26930" t="s">
        <v>917</v>
      </c>
      <c r="E26930">
        <v>34</v>
      </c>
    </row>
    <row r="26931" spans="1:5" ht="13.5" customHeight="1">
      <c r="A26931">
        <v>335.1</v>
      </c>
      <c r="B26931" t="str">
        <f t="shared" si="420"/>
        <v>335.1---35</v>
      </c>
      <c r="C26931" t="s">
        <v>5973</v>
      </c>
      <c r="D26931" t="s">
        <v>1158</v>
      </c>
      <c r="E26931">
        <v>35</v>
      </c>
    </row>
    <row r="26932" spans="1:5" ht="13.5" customHeight="1">
      <c r="A26932">
        <v>335.1</v>
      </c>
      <c r="B26932" t="str">
        <f t="shared" si="420"/>
        <v>335.1---36</v>
      </c>
      <c r="C26932" t="s">
        <v>5989</v>
      </c>
      <c r="D26932" t="s">
        <v>1185</v>
      </c>
      <c r="E26932">
        <v>36</v>
      </c>
    </row>
    <row r="26933" spans="1:5" ht="13.5" customHeight="1">
      <c r="A26933">
        <v>335.1</v>
      </c>
      <c r="B26933" t="str">
        <f t="shared" si="420"/>
        <v>335.1---37</v>
      </c>
      <c r="C26933" t="s">
        <v>5980</v>
      </c>
      <c r="D26933" t="s">
        <v>1124</v>
      </c>
      <c r="E26933">
        <v>37</v>
      </c>
    </row>
    <row r="26934" spans="1:5" ht="13.5" customHeight="1">
      <c r="A26934">
        <v>335.1</v>
      </c>
      <c r="B26934" t="str">
        <f t="shared" si="420"/>
        <v>335.1---38</v>
      </c>
      <c r="C26934" t="s">
        <v>5981</v>
      </c>
      <c r="D26934" t="s">
        <v>1225</v>
      </c>
      <c r="E26934">
        <v>38</v>
      </c>
    </row>
    <row r="26935" spans="1:5" ht="13.5" customHeight="1">
      <c r="A26935">
        <v>336</v>
      </c>
      <c r="B26935" t="str">
        <f t="shared" si="420"/>
        <v>336---1</v>
      </c>
      <c r="C26935" t="s">
        <v>4234</v>
      </c>
      <c r="D26935" t="s">
        <v>6180</v>
      </c>
      <c r="E26935">
        <v>1</v>
      </c>
    </row>
    <row r="26936" spans="1:5" ht="13.5" customHeight="1">
      <c r="A26936">
        <v>336</v>
      </c>
      <c r="B26936" t="str">
        <f t="shared" si="420"/>
        <v>336---2</v>
      </c>
      <c r="C26936" t="s">
        <v>4216</v>
      </c>
      <c r="D26936" t="s">
        <v>6180</v>
      </c>
      <c r="E26936">
        <v>2</v>
      </c>
    </row>
    <row r="26937" spans="1:5" ht="13.5" customHeight="1">
      <c r="A26937">
        <v>336</v>
      </c>
      <c r="B26937" t="str">
        <f t="shared" si="420"/>
        <v>336---3</v>
      </c>
      <c r="C26937" t="s">
        <v>4216</v>
      </c>
      <c r="D26937" t="s">
        <v>1450</v>
      </c>
      <c r="E26937">
        <v>3</v>
      </c>
    </row>
    <row r="26938" spans="1:5" ht="13.5" customHeight="1">
      <c r="A26938">
        <v>336</v>
      </c>
      <c r="B26938" t="str">
        <f t="shared" si="420"/>
        <v>336---4</v>
      </c>
      <c r="C26938" t="s">
        <v>4216</v>
      </c>
      <c r="D26938" t="s">
        <v>1024</v>
      </c>
      <c r="E26938">
        <v>4</v>
      </c>
    </row>
    <row r="26939" spans="1:5" ht="13.5" customHeight="1">
      <c r="A26939">
        <v>336</v>
      </c>
      <c r="B26939" t="str">
        <f t="shared" si="420"/>
        <v>336---5</v>
      </c>
      <c r="C26939" t="s">
        <v>4216</v>
      </c>
      <c r="D26939" t="s">
        <v>874</v>
      </c>
      <c r="E26939">
        <v>5</v>
      </c>
    </row>
    <row r="26940" spans="1:5" ht="13.5" customHeight="1">
      <c r="A26940">
        <v>336</v>
      </c>
      <c r="B26940" t="str">
        <f t="shared" si="420"/>
        <v>336---6</v>
      </c>
      <c r="C26940" t="s">
        <v>4216</v>
      </c>
      <c r="D26940" t="s">
        <v>1423</v>
      </c>
      <c r="E26940">
        <v>6</v>
      </c>
    </row>
    <row r="26941" spans="1:5" ht="13.5" customHeight="1">
      <c r="A26941">
        <v>336</v>
      </c>
      <c r="B26941" t="str">
        <f t="shared" si="420"/>
        <v>336---7</v>
      </c>
      <c r="C26941" t="s">
        <v>4216</v>
      </c>
      <c r="D26941" t="s">
        <v>1167</v>
      </c>
      <c r="E26941">
        <v>7</v>
      </c>
    </row>
    <row r="26942" spans="1:5" ht="13.5" customHeight="1">
      <c r="A26942">
        <v>336</v>
      </c>
      <c r="B26942" t="str">
        <f t="shared" si="420"/>
        <v>336---8</v>
      </c>
      <c r="C26942" t="s">
        <v>4270</v>
      </c>
      <c r="D26942" t="s">
        <v>738</v>
      </c>
      <c r="E26942">
        <v>8</v>
      </c>
    </row>
    <row r="26943" spans="1:5" ht="13.5" customHeight="1">
      <c r="A26943">
        <v>336</v>
      </c>
      <c r="B26943" t="str">
        <f t="shared" si="420"/>
        <v>336---9</v>
      </c>
      <c r="C26943" t="s">
        <v>4268</v>
      </c>
      <c r="D26943" t="s">
        <v>982</v>
      </c>
      <c r="E26943">
        <v>9</v>
      </c>
    </row>
    <row r="26944" spans="1:5" ht="13.5" customHeight="1">
      <c r="A26944">
        <v>336</v>
      </c>
      <c r="B26944" t="str">
        <f t="shared" si="420"/>
        <v>336---10</v>
      </c>
      <c r="C26944" t="s">
        <v>4276</v>
      </c>
      <c r="D26944" t="s">
        <v>1139</v>
      </c>
      <c r="E26944">
        <v>10</v>
      </c>
    </row>
    <row r="26945" spans="1:5" ht="13.5" customHeight="1">
      <c r="A26945">
        <v>336</v>
      </c>
      <c r="B26945" t="str">
        <f t="shared" si="420"/>
        <v>336---11</v>
      </c>
      <c r="C26945" t="s">
        <v>4231</v>
      </c>
      <c r="D26945" t="s">
        <v>790</v>
      </c>
      <c r="E26945">
        <v>11</v>
      </c>
    </row>
    <row r="26946" spans="1:5" ht="13.5" customHeight="1">
      <c r="A26946">
        <v>336</v>
      </c>
      <c r="B26946" t="str">
        <f t="shared" si="420"/>
        <v>336---12</v>
      </c>
      <c r="C26946" t="s">
        <v>4264</v>
      </c>
      <c r="D26946" t="s">
        <v>1158</v>
      </c>
      <c r="E26946">
        <v>12</v>
      </c>
    </row>
    <row r="26947" spans="1:5" ht="13.5" customHeight="1">
      <c r="A26947">
        <v>336</v>
      </c>
      <c r="B26947" t="str">
        <f t="shared" ref="B26947:B27010" si="421">A26947&amp;"---"&amp;E26947</f>
        <v>336---13</v>
      </c>
      <c r="C26947" t="s">
        <v>4272</v>
      </c>
      <c r="D26947" t="s">
        <v>937</v>
      </c>
      <c r="E26947">
        <v>13</v>
      </c>
    </row>
    <row r="26948" spans="1:5" ht="13.5" customHeight="1">
      <c r="A26948">
        <v>336</v>
      </c>
      <c r="B26948" t="str">
        <f t="shared" si="421"/>
        <v>336---14</v>
      </c>
      <c r="C26948" t="s">
        <v>4245</v>
      </c>
      <c r="D26948" t="s">
        <v>1180</v>
      </c>
      <c r="E26948">
        <v>14</v>
      </c>
    </row>
    <row r="26949" spans="1:5" ht="13.5" customHeight="1">
      <c r="A26949">
        <v>336</v>
      </c>
      <c r="B26949" t="str">
        <f t="shared" si="421"/>
        <v>336---15</v>
      </c>
      <c r="C26949" t="s">
        <v>4257</v>
      </c>
      <c r="D26949" t="s">
        <v>1282</v>
      </c>
      <c r="E26949">
        <v>15</v>
      </c>
    </row>
    <row r="26950" spans="1:5" ht="13.5" customHeight="1">
      <c r="A26950">
        <v>336</v>
      </c>
      <c r="B26950" t="str">
        <f t="shared" si="421"/>
        <v>336---16</v>
      </c>
      <c r="C26950" t="s">
        <v>4280</v>
      </c>
      <c r="D26950" t="s">
        <v>783</v>
      </c>
      <c r="E26950">
        <v>16</v>
      </c>
    </row>
    <row r="26951" spans="1:5" ht="13.5" customHeight="1">
      <c r="A26951">
        <v>336</v>
      </c>
      <c r="B26951" t="str">
        <f t="shared" si="421"/>
        <v>336---17</v>
      </c>
      <c r="C26951" t="s">
        <v>1017</v>
      </c>
      <c r="D26951" t="s">
        <v>796</v>
      </c>
      <c r="E26951">
        <v>17</v>
      </c>
    </row>
    <row r="26952" spans="1:5" ht="13.5" customHeight="1">
      <c r="A26952">
        <v>336</v>
      </c>
      <c r="B26952" t="str">
        <f t="shared" si="421"/>
        <v>336---18</v>
      </c>
      <c r="C26952" t="s">
        <v>731</v>
      </c>
      <c r="D26952" t="s">
        <v>800</v>
      </c>
      <c r="E26952">
        <v>18</v>
      </c>
    </row>
    <row r="26953" spans="1:5" ht="13.5" customHeight="1">
      <c r="A26953">
        <v>336</v>
      </c>
      <c r="B26953" t="str">
        <f t="shared" si="421"/>
        <v>336---19</v>
      </c>
      <c r="C26953" t="s">
        <v>739</v>
      </c>
      <c r="D26953" t="s">
        <v>736</v>
      </c>
      <c r="E26953">
        <v>19</v>
      </c>
    </row>
    <row r="26954" spans="1:5" ht="13.5" customHeight="1">
      <c r="A26954">
        <v>336</v>
      </c>
      <c r="B26954" t="str">
        <f t="shared" si="421"/>
        <v>336---20</v>
      </c>
      <c r="C26954" t="s">
        <v>888</v>
      </c>
      <c r="D26954" t="s">
        <v>1073</v>
      </c>
      <c r="E26954">
        <v>20</v>
      </c>
    </row>
    <row r="26955" spans="1:5" ht="13.5" customHeight="1">
      <c r="A26955">
        <v>336</v>
      </c>
      <c r="B26955" t="str">
        <f t="shared" si="421"/>
        <v>336---21</v>
      </c>
      <c r="C26955" t="s">
        <v>741</v>
      </c>
      <c r="D26955" t="s">
        <v>1248</v>
      </c>
      <c r="E26955">
        <v>21</v>
      </c>
    </row>
    <row r="26956" spans="1:5" ht="13.5" customHeight="1">
      <c r="A26956">
        <v>336</v>
      </c>
      <c r="B26956" t="str">
        <f t="shared" si="421"/>
        <v>336---22</v>
      </c>
      <c r="C26956" t="s">
        <v>743</v>
      </c>
      <c r="D26956" t="s">
        <v>754</v>
      </c>
      <c r="E26956">
        <v>22</v>
      </c>
    </row>
    <row r="26957" spans="1:5" ht="13.5" customHeight="1">
      <c r="A26957">
        <v>336</v>
      </c>
      <c r="B26957" t="str">
        <f t="shared" si="421"/>
        <v>336---23</v>
      </c>
      <c r="C26957" t="s">
        <v>987</v>
      </c>
      <c r="D26957" t="s">
        <v>1263</v>
      </c>
      <c r="E26957">
        <v>23</v>
      </c>
    </row>
    <row r="26958" spans="1:5" ht="13.5" customHeight="1">
      <c r="A26958">
        <v>336</v>
      </c>
      <c r="B26958" t="str">
        <f t="shared" si="421"/>
        <v>336---24</v>
      </c>
      <c r="C26958" t="s">
        <v>989</v>
      </c>
      <c r="D26958" t="s">
        <v>738</v>
      </c>
      <c r="E26958">
        <v>24</v>
      </c>
    </row>
    <row r="26959" spans="1:5" ht="13.5" customHeight="1">
      <c r="A26959">
        <v>336</v>
      </c>
      <c r="B26959" t="str">
        <f t="shared" si="421"/>
        <v>336---25</v>
      </c>
      <c r="C26959" t="s">
        <v>1094</v>
      </c>
      <c r="D26959" t="s">
        <v>790</v>
      </c>
      <c r="E26959">
        <v>25</v>
      </c>
    </row>
    <row r="26960" spans="1:5" ht="13.5" customHeight="1">
      <c r="A26960">
        <v>336</v>
      </c>
      <c r="B26960" t="str">
        <f t="shared" si="421"/>
        <v>336---26</v>
      </c>
      <c r="C26960" t="s">
        <v>822</v>
      </c>
      <c r="D26960" t="s">
        <v>833</v>
      </c>
      <c r="E26960">
        <v>26</v>
      </c>
    </row>
    <row r="26961" spans="1:5" ht="13.5" customHeight="1">
      <c r="A26961">
        <v>336</v>
      </c>
      <c r="B26961" t="str">
        <f t="shared" si="421"/>
        <v>336---27</v>
      </c>
      <c r="C26961" t="s">
        <v>824</v>
      </c>
      <c r="D26961" t="s">
        <v>752</v>
      </c>
      <c r="E26961">
        <v>27</v>
      </c>
    </row>
    <row r="26962" spans="1:5" ht="13.5" customHeight="1">
      <c r="A26962">
        <v>336</v>
      </c>
      <c r="B26962" t="str">
        <f t="shared" si="421"/>
        <v>336---28</v>
      </c>
      <c r="C26962" t="s">
        <v>755</v>
      </c>
      <c r="D26962" t="s">
        <v>1146</v>
      </c>
      <c r="E26962">
        <v>28</v>
      </c>
    </row>
    <row r="26963" spans="1:5" ht="13.5" customHeight="1">
      <c r="A26963">
        <v>336</v>
      </c>
      <c r="B26963" t="str">
        <f t="shared" si="421"/>
        <v>336---29</v>
      </c>
      <c r="C26963" t="s">
        <v>991</v>
      </c>
      <c r="D26963" t="s">
        <v>966</v>
      </c>
      <c r="E26963">
        <v>29</v>
      </c>
    </row>
    <row r="26964" spans="1:5" ht="13.5" customHeight="1">
      <c r="A26964">
        <v>336</v>
      </c>
      <c r="B26964" t="str">
        <f t="shared" si="421"/>
        <v>336---30</v>
      </c>
      <c r="C26964" t="s">
        <v>1102</v>
      </c>
      <c r="D26964" t="s">
        <v>1190</v>
      </c>
      <c r="E26964">
        <v>30</v>
      </c>
    </row>
    <row r="26965" spans="1:5" ht="13.5" customHeight="1">
      <c r="A26965">
        <v>336</v>
      </c>
      <c r="B26965" t="str">
        <f t="shared" si="421"/>
        <v>336---31</v>
      </c>
      <c r="C26965" t="s">
        <v>868</v>
      </c>
      <c r="D26965" t="s">
        <v>758</v>
      </c>
      <c r="E26965">
        <v>31</v>
      </c>
    </row>
    <row r="26966" spans="1:5" ht="13.5" customHeight="1">
      <c r="A26966">
        <v>336</v>
      </c>
      <c r="B26966" t="str">
        <f t="shared" si="421"/>
        <v>336---32</v>
      </c>
      <c r="C26966" t="s">
        <v>944</v>
      </c>
      <c r="D26966" t="s">
        <v>1144</v>
      </c>
      <c r="E26966">
        <v>32</v>
      </c>
    </row>
    <row r="26967" spans="1:5" ht="13.5" customHeight="1">
      <c r="A26967">
        <v>336</v>
      </c>
      <c r="B26967" t="str">
        <f t="shared" si="421"/>
        <v>336---33</v>
      </c>
      <c r="C26967" t="s">
        <v>767</v>
      </c>
      <c r="D26967" t="s">
        <v>1368</v>
      </c>
      <c r="E26967">
        <v>33</v>
      </c>
    </row>
    <row r="26968" spans="1:5" ht="13.5" customHeight="1">
      <c r="A26968">
        <v>336</v>
      </c>
      <c r="B26968" t="str">
        <f t="shared" si="421"/>
        <v>336---34</v>
      </c>
      <c r="C26968" t="s">
        <v>5961</v>
      </c>
      <c r="D26968" t="s">
        <v>935</v>
      </c>
      <c r="E26968">
        <v>34</v>
      </c>
    </row>
    <row r="26969" spans="1:5" ht="13.5" customHeight="1">
      <c r="A26969">
        <v>336</v>
      </c>
      <c r="B26969" t="str">
        <f t="shared" si="421"/>
        <v>336---35</v>
      </c>
      <c r="C26969" t="s">
        <v>5982</v>
      </c>
      <c r="D26969" t="s">
        <v>1125</v>
      </c>
      <c r="E26969">
        <v>35</v>
      </c>
    </row>
    <row r="26970" spans="1:5" ht="13.5" customHeight="1">
      <c r="A26970">
        <v>336</v>
      </c>
      <c r="B26970" t="str">
        <f t="shared" si="421"/>
        <v>336---36</v>
      </c>
      <c r="C26970" t="s">
        <v>5915</v>
      </c>
      <c r="D26970" t="s">
        <v>772</v>
      </c>
      <c r="E26970">
        <v>36</v>
      </c>
    </row>
    <row r="26971" spans="1:5" ht="13.5" customHeight="1">
      <c r="A26971">
        <v>336</v>
      </c>
      <c r="B26971" t="str">
        <f t="shared" si="421"/>
        <v>336---37</v>
      </c>
      <c r="C26971" t="s">
        <v>5977</v>
      </c>
      <c r="D26971" t="s">
        <v>1069</v>
      </c>
      <c r="E26971">
        <v>37</v>
      </c>
    </row>
    <row r="26972" spans="1:5" ht="13.5" customHeight="1">
      <c r="A26972">
        <v>336</v>
      </c>
      <c r="B26972" t="str">
        <f t="shared" si="421"/>
        <v>336---38</v>
      </c>
      <c r="C26972" t="s">
        <v>5917</v>
      </c>
      <c r="D26972" t="s">
        <v>789</v>
      </c>
      <c r="E26972">
        <v>38</v>
      </c>
    </row>
    <row r="26973" spans="1:5" ht="13.5" customHeight="1">
      <c r="A26973">
        <v>336</v>
      </c>
      <c r="B26973" t="str">
        <f t="shared" si="421"/>
        <v>336---39</v>
      </c>
      <c r="C26973" t="s">
        <v>5918</v>
      </c>
      <c r="D26973" t="s">
        <v>770</v>
      </c>
      <c r="E26973">
        <v>39</v>
      </c>
    </row>
    <row r="26974" spans="1:5" ht="13.5" customHeight="1">
      <c r="A26974">
        <v>336</v>
      </c>
      <c r="B26974" t="str">
        <f t="shared" si="421"/>
        <v>336---40</v>
      </c>
      <c r="C26974" t="s">
        <v>5962</v>
      </c>
      <c r="D26974" t="s">
        <v>1174</v>
      </c>
      <c r="E26974">
        <v>40</v>
      </c>
    </row>
    <row r="26975" spans="1:5" ht="13.5" customHeight="1">
      <c r="A26975">
        <v>336</v>
      </c>
      <c r="B26975" t="str">
        <f t="shared" si="421"/>
        <v>336---41</v>
      </c>
      <c r="C26975" t="s">
        <v>5963</v>
      </c>
      <c r="D26975" t="s">
        <v>937</v>
      </c>
      <c r="E26975">
        <v>41</v>
      </c>
    </row>
    <row r="26976" spans="1:5" ht="13.5" customHeight="1">
      <c r="A26976">
        <v>336</v>
      </c>
      <c r="B26976" t="str">
        <f t="shared" si="421"/>
        <v>336---42</v>
      </c>
      <c r="C26976" t="s">
        <v>5984</v>
      </c>
      <c r="D26976" t="s">
        <v>1232</v>
      </c>
      <c r="E26976">
        <v>42</v>
      </c>
    </row>
    <row r="26977" spans="1:5" ht="13.5" customHeight="1">
      <c r="A26977">
        <v>336</v>
      </c>
      <c r="B26977" t="str">
        <f t="shared" si="421"/>
        <v>336---43</v>
      </c>
      <c r="C26977" t="s">
        <v>5956</v>
      </c>
      <c r="D26977" t="s">
        <v>917</v>
      </c>
      <c r="E26977">
        <v>43</v>
      </c>
    </row>
    <row r="26978" spans="1:5" ht="13.5" customHeight="1">
      <c r="A26978">
        <v>336</v>
      </c>
      <c r="B26978" t="str">
        <f t="shared" si="421"/>
        <v>336---44</v>
      </c>
      <c r="C26978" t="s">
        <v>5973</v>
      </c>
      <c r="D26978" t="s">
        <v>1158</v>
      </c>
      <c r="E26978">
        <v>44</v>
      </c>
    </row>
    <row r="26979" spans="1:5" ht="13.5" customHeight="1">
      <c r="A26979">
        <v>336</v>
      </c>
      <c r="B26979" t="str">
        <f t="shared" si="421"/>
        <v>336---45</v>
      </c>
      <c r="C26979" t="s">
        <v>5989</v>
      </c>
      <c r="D26979" t="s">
        <v>1185</v>
      </c>
      <c r="E26979">
        <v>45</v>
      </c>
    </row>
    <row r="26980" spans="1:5" ht="13.5" customHeight="1">
      <c r="A26980">
        <v>336</v>
      </c>
      <c r="B26980" t="str">
        <f t="shared" si="421"/>
        <v>336---46</v>
      </c>
      <c r="C26980" t="s">
        <v>5980</v>
      </c>
      <c r="D26980" t="s">
        <v>1124</v>
      </c>
      <c r="E26980">
        <v>46</v>
      </c>
    </row>
    <row r="26981" spans="1:5" ht="13.5" customHeight="1">
      <c r="A26981">
        <v>336</v>
      </c>
      <c r="B26981" t="str">
        <f t="shared" si="421"/>
        <v>336---47</v>
      </c>
      <c r="C26981" t="s">
        <v>5981</v>
      </c>
      <c r="D26981" t="s">
        <v>1225</v>
      </c>
      <c r="E26981">
        <v>47</v>
      </c>
    </row>
    <row r="26982" spans="1:5" ht="13.5" customHeight="1">
      <c r="A26982">
        <v>336.1</v>
      </c>
      <c r="B26982" t="str">
        <f t="shared" si="421"/>
        <v>336.1---1</v>
      </c>
      <c r="C26982" t="s">
        <v>4234</v>
      </c>
      <c r="D26982" t="s">
        <v>6180</v>
      </c>
      <c r="E26982">
        <v>1</v>
      </c>
    </row>
    <row r="26983" spans="1:5" ht="13.5" customHeight="1">
      <c r="A26983">
        <v>336.1</v>
      </c>
      <c r="B26983" t="str">
        <f t="shared" si="421"/>
        <v>336.1---2</v>
      </c>
      <c r="C26983" t="s">
        <v>4216</v>
      </c>
      <c r="D26983" t="s">
        <v>6180</v>
      </c>
      <c r="E26983">
        <v>2</v>
      </c>
    </row>
    <row r="26984" spans="1:5" ht="13.5" customHeight="1">
      <c r="A26984">
        <v>336.1</v>
      </c>
      <c r="B26984" t="str">
        <f t="shared" si="421"/>
        <v>336.1---3</v>
      </c>
      <c r="C26984" t="s">
        <v>4216</v>
      </c>
      <c r="D26984" t="s">
        <v>1450</v>
      </c>
      <c r="E26984">
        <v>3</v>
      </c>
    </row>
    <row r="26985" spans="1:5" ht="13.5" customHeight="1">
      <c r="A26985">
        <v>336.1</v>
      </c>
      <c r="B26985" t="str">
        <f t="shared" si="421"/>
        <v>336.1---4</v>
      </c>
      <c r="C26985" t="s">
        <v>4216</v>
      </c>
      <c r="D26985" t="s">
        <v>1024</v>
      </c>
      <c r="E26985">
        <v>4</v>
      </c>
    </row>
    <row r="26986" spans="1:5" ht="13.5" customHeight="1">
      <c r="A26986">
        <v>336.1</v>
      </c>
      <c r="B26986" t="str">
        <f t="shared" si="421"/>
        <v>336.1---5</v>
      </c>
      <c r="C26986" t="s">
        <v>4216</v>
      </c>
      <c r="D26986" t="s">
        <v>874</v>
      </c>
      <c r="E26986">
        <v>5</v>
      </c>
    </row>
    <row r="26987" spans="1:5" ht="13.5" customHeight="1">
      <c r="A26987">
        <v>336.1</v>
      </c>
      <c r="B26987" t="str">
        <f t="shared" si="421"/>
        <v>336.1---6</v>
      </c>
      <c r="C26987" t="s">
        <v>4216</v>
      </c>
      <c r="D26987" t="s">
        <v>1423</v>
      </c>
      <c r="E26987">
        <v>6</v>
      </c>
    </row>
    <row r="26988" spans="1:5" ht="13.5" customHeight="1">
      <c r="A26988">
        <v>336.1</v>
      </c>
      <c r="B26988" t="str">
        <f t="shared" si="421"/>
        <v>336.1---7</v>
      </c>
      <c r="C26988" t="s">
        <v>4216</v>
      </c>
      <c r="D26988" t="s">
        <v>1167</v>
      </c>
      <c r="E26988">
        <v>7</v>
      </c>
    </row>
    <row r="26989" spans="1:5" ht="13.5" customHeight="1">
      <c r="A26989">
        <v>336.1</v>
      </c>
      <c r="B26989" t="str">
        <f t="shared" si="421"/>
        <v>336.1---8</v>
      </c>
      <c r="C26989" t="s">
        <v>4270</v>
      </c>
      <c r="D26989" t="s">
        <v>738</v>
      </c>
      <c r="E26989">
        <v>8</v>
      </c>
    </row>
    <row r="26990" spans="1:5" ht="13.5" customHeight="1">
      <c r="A26990">
        <v>336.1</v>
      </c>
      <c r="B26990" t="str">
        <f t="shared" si="421"/>
        <v>336.1---9</v>
      </c>
      <c r="C26990" t="s">
        <v>4268</v>
      </c>
      <c r="D26990" t="s">
        <v>982</v>
      </c>
      <c r="E26990">
        <v>9</v>
      </c>
    </row>
    <row r="26991" spans="1:5" ht="13.5" customHeight="1">
      <c r="A26991">
        <v>336.1</v>
      </c>
      <c r="B26991" t="str">
        <f t="shared" si="421"/>
        <v>336.1---10</v>
      </c>
      <c r="C26991" t="s">
        <v>4276</v>
      </c>
      <c r="D26991" t="s">
        <v>1139</v>
      </c>
      <c r="E26991">
        <v>10</v>
      </c>
    </row>
    <row r="26992" spans="1:5" ht="13.5" customHeight="1">
      <c r="A26992">
        <v>336.1</v>
      </c>
      <c r="B26992" t="str">
        <f t="shared" si="421"/>
        <v>336.1---11</v>
      </c>
      <c r="C26992" t="s">
        <v>4231</v>
      </c>
      <c r="D26992" t="s">
        <v>790</v>
      </c>
      <c r="E26992">
        <v>11</v>
      </c>
    </row>
    <row r="26993" spans="1:5" ht="13.5" customHeight="1">
      <c r="A26993">
        <v>336.1</v>
      </c>
      <c r="B26993" t="str">
        <f t="shared" si="421"/>
        <v>336.1---12</v>
      </c>
      <c r="C26993" t="s">
        <v>4264</v>
      </c>
      <c r="D26993" t="s">
        <v>1158</v>
      </c>
      <c r="E26993">
        <v>12</v>
      </c>
    </row>
    <row r="26994" spans="1:5" ht="13.5" customHeight="1">
      <c r="A26994">
        <v>336.1</v>
      </c>
      <c r="B26994" t="str">
        <f t="shared" si="421"/>
        <v>336.1---13</v>
      </c>
      <c r="C26994" t="s">
        <v>4272</v>
      </c>
      <c r="D26994" t="s">
        <v>937</v>
      </c>
      <c r="E26994">
        <v>13</v>
      </c>
    </row>
    <row r="26995" spans="1:5" ht="13.5" customHeight="1">
      <c r="A26995">
        <v>336.1</v>
      </c>
      <c r="B26995" t="str">
        <f t="shared" si="421"/>
        <v>336.1---14</v>
      </c>
      <c r="C26995" t="s">
        <v>4245</v>
      </c>
      <c r="D26995" t="s">
        <v>1180</v>
      </c>
      <c r="E26995">
        <v>14</v>
      </c>
    </row>
    <row r="26996" spans="1:5" ht="13.5" customHeight="1">
      <c r="A26996">
        <v>336.1</v>
      </c>
      <c r="B26996" t="str">
        <f t="shared" si="421"/>
        <v>336.1---15</v>
      </c>
      <c r="C26996" t="s">
        <v>4257</v>
      </c>
      <c r="D26996" t="s">
        <v>1282</v>
      </c>
      <c r="E26996">
        <v>15</v>
      </c>
    </row>
    <row r="26997" spans="1:5" ht="13.5" customHeight="1">
      <c r="A26997">
        <v>336.1</v>
      </c>
      <c r="B26997" t="str">
        <f t="shared" si="421"/>
        <v>336.1---16</v>
      </c>
      <c r="C26997" t="s">
        <v>4280</v>
      </c>
      <c r="D26997" t="s">
        <v>783</v>
      </c>
      <c r="E26997">
        <v>16</v>
      </c>
    </row>
    <row r="26998" spans="1:5" ht="13.5" customHeight="1">
      <c r="A26998">
        <v>336.1</v>
      </c>
      <c r="B26998" t="str">
        <f t="shared" si="421"/>
        <v>336.1---17</v>
      </c>
      <c r="C26998" t="s">
        <v>1017</v>
      </c>
      <c r="D26998" t="s">
        <v>796</v>
      </c>
      <c r="E26998">
        <v>17</v>
      </c>
    </row>
    <row r="26999" spans="1:5" ht="13.5" customHeight="1">
      <c r="A26999">
        <v>336.1</v>
      </c>
      <c r="B26999" t="str">
        <f t="shared" si="421"/>
        <v>336.1---18</v>
      </c>
      <c r="C26999" t="s">
        <v>731</v>
      </c>
      <c r="D26999" t="s">
        <v>800</v>
      </c>
      <c r="E26999">
        <v>18</v>
      </c>
    </row>
    <row r="27000" spans="1:5" ht="13.5" customHeight="1">
      <c r="A27000">
        <v>336.1</v>
      </c>
      <c r="B27000" t="str">
        <f t="shared" si="421"/>
        <v>336.1---19</v>
      </c>
      <c r="C27000" t="s">
        <v>739</v>
      </c>
      <c r="D27000" t="s">
        <v>736</v>
      </c>
      <c r="E27000">
        <v>19</v>
      </c>
    </row>
    <row r="27001" spans="1:5" ht="13.5" customHeight="1">
      <c r="A27001">
        <v>336.1</v>
      </c>
      <c r="B27001" t="str">
        <f t="shared" si="421"/>
        <v>336.1---20</v>
      </c>
      <c r="C27001" t="s">
        <v>888</v>
      </c>
      <c r="D27001" t="s">
        <v>1073</v>
      </c>
      <c r="E27001">
        <v>20</v>
      </c>
    </row>
    <row r="27002" spans="1:5" ht="13.5" customHeight="1">
      <c r="A27002">
        <v>336.1</v>
      </c>
      <c r="B27002" t="str">
        <f t="shared" si="421"/>
        <v>336.1---21</v>
      </c>
      <c r="C27002" t="s">
        <v>741</v>
      </c>
      <c r="D27002" t="s">
        <v>1248</v>
      </c>
      <c r="E27002">
        <v>21</v>
      </c>
    </row>
    <row r="27003" spans="1:5" ht="13.5" customHeight="1">
      <c r="A27003">
        <v>336.1</v>
      </c>
      <c r="B27003" t="str">
        <f t="shared" si="421"/>
        <v>336.1---22</v>
      </c>
      <c r="C27003" t="s">
        <v>743</v>
      </c>
      <c r="D27003" t="s">
        <v>754</v>
      </c>
      <c r="E27003">
        <v>22</v>
      </c>
    </row>
    <row r="27004" spans="1:5" ht="13.5" customHeight="1">
      <c r="A27004">
        <v>336.1</v>
      </c>
      <c r="B27004" t="str">
        <f t="shared" si="421"/>
        <v>336.1---23</v>
      </c>
      <c r="C27004" t="s">
        <v>987</v>
      </c>
      <c r="D27004" t="s">
        <v>1263</v>
      </c>
      <c r="E27004">
        <v>23</v>
      </c>
    </row>
    <row r="27005" spans="1:5" ht="13.5" customHeight="1">
      <c r="A27005">
        <v>336.1</v>
      </c>
      <c r="B27005" t="str">
        <f t="shared" si="421"/>
        <v>336.1---24</v>
      </c>
      <c r="C27005" t="s">
        <v>989</v>
      </c>
      <c r="D27005" t="s">
        <v>738</v>
      </c>
      <c r="E27005">
        <v>24</v>
      </c>
    </row>
    <row r="27006" spans="1:5" ht="13.5" customHeight="1">
      <c r="A27006">
        <v>336.1</v>
      </c>
      <c r="B27006" t="str">
        <f t="shared" si="421"/>
        <v>336.1---25</v>
      </c>
      <c r="C27006" t="s">
        <v>1094</v>
      </c>
      <c r="D27006" t="s">
        <v>790</v>
      </c>
      <c r="E27006">
        <v>25</v>
      </c>
    </row>
    <row r="27007" spans="1:5" ht="13.5" customHeight="1">
      <c r="A27007">
        <v>336.1</v>
      </c>
      <c r="B27007" t="str">
        <f t="shared" si="421"/>
        <v>336.1---26</v>
      </c>
      <c r="C27007" t="s">
        <v>822</v>
      </c>
      <c r="D27007" t="s">
        <v>833</v>
      </c>
      <c r="E27007">
        <v>26</v>
      </c>
    </row>
    <row r="27008" spans="1:5" ht="13.5" customHeight="1">
      <c r="A27008">
        <v>336.1</v>
      </c>
      <c r="B27008" t="str">
        <f t="shared" si="421"/>
        <v>336.1---27</v>
      </c>
      <c r="C27008" t="s">
        <v>824</v>
      </c>
      <c r="D27008" t="s">
        <v>752</v>
      </c>
      <c r="E27008">
        <v>27</v>
      </c>
    </row>
    <row r="27009" spans="1:5" ht="13.5" customHeight="1">
      <c r="A27009">
        <v>336.1</v>
      </c>
      <c r="B27009" t="str">
        <f t="shared" si="421"/>
        <v>336.1---28</v>
      </c>
      <c r="C27009" t="s">
        <v>755</v>
      </c>
      <c r="D27009" t="s">
        <v>1146</v>
      </c>
      <c r="E27009">
        <v>28</v>
      </c>
    </row>
    <row r="27010" spans="1:5" ht="13.5" customHeight="1">
      <c r="A27010">
        <v>336.1</v>
      </c>
      <c r="B27010" t="str">
        <f t="shared" si="421"/>
        <v>336.1---29</v>
      </c>
      <c r="C27010" t="s">
        <v>991</v>
      </c>
      <c r="D27010" t="s">
        <v>966</v>
      </c>
      <c r="E27010">
        <v>29</v>
      </c>
    </row>
    <row r="27011" spans="1:5" ht="13.5" customHeight="1">
      <c r="A27011">
        <v>336.1</v>
      </c>
      <c r="B27011" t="str">
        <f t="shared" ref="B27011:B27074" si="422">A27011&amp;"---"&amp;E27011</f>
        <v>336.1---30</v>
      </c>
      <c r="C27011" t="s">
        <v>1102</v>
      </c>
      <c r="D27011" t="s">
        <v>1190</v>
      </c>
      <c r="E27011">
        <v>30</v>
      </c>
    </row>
    <row r="27012" spans="1:5" ht="13.5" customHeight="1">
      <c r="A27012">
        <v>336.1</v>
      </c>
      <c r="B27012" t="str">
        <f t="shared" si="422"/>
        <v>336.1---31</v>
      </c>
      <c r="C27012" t="s">
        <v>868</v>
      </c>
      <c r="D27012" t="s">
        <v>758</v>
      </c>
      <c r="E27012">
        <v>31</v>
      </c>
    </row>
    <row r="27013" spans="1:5" ht="13.5" customHeight="1">
      <c r="A27013">
        <v>336.1</v>
      </c>
      <c r="B27013" t="str">
        <f t="shared" si="422"/>
        <v>336.1---32</v>
      </c>
      <c r="C27013" t="s">
        <v>944</v>
      </c>
      <c r="D27013" t="s">
        <v>1144</v>
      </c>
      <c r="E27013">
        <v>32</v>
      </c>
    </row>
    <row r="27014" spans="1:5" ht="13.5" customHeight="1">
      <c r="A27014">
        <v>336.1</v>
      </c>
      <c r="B27014" t="str">
        <f t="shared" si="422"/>
        <v>336.1---33</v>
      </c>
      <c r="C27014" t="s">
        <v>767</v>
      </c>
      <c r="D27014" t="s">
        <v>1368</v>
      </c>
      <c r="E27014">
        <v>33</v>
      </c>
    </row>
    <row r="27015" spans="1:5" ht="13.5" customHeight="1">
      <c r="A27015">
        <v>336.1</v>
      </c>
      <c r="B27015" t="str">
        <f t="shared" si="422"/>
        <v>336.1---34</v>
      </c>
      <c r="C27015" t="s">
        <v>5961</v>
      </c>
      <c r="D27015" t="s">
        <v>935</v>
      </c>
      <c r="E27015">
        <v>34</v>
      </c>
    </row>
    <row r="27016" spans="1:5" ht="13.5" customHeight="1">
      <c r="A27016">
        <v>336.1</v>
      </c>
      <c r="B27016" t="str">
        <f t="shared" si="422"/>
        <v>336.1---35</v>
      </c>
      <c r="C27016" t="s">
        <v>5982</v>
      </c>
      <c r="D27016" t="s">
        <v>1125</v>
      </c>
      <c r="E27016">
        <v>35</v>
      </c>
    </row>
    <row r="27017" spans="1:5" ht="13.5" customHeight="1">
      <c r="A27017">
        <v>336.1</v>
      </c>
      <c r="B27017" t="str">
        <f t="shared" si="422"/>
        <v>336.1---36</v>
      </c>
      <c r="C27017" t="s">
        <v>5915</v>
      </c>
      <c r="D27017" t="s">
        <v>772</v>
      </c>
      <c r="E27017">
        <v>36</v>
      </c>
    </row>
    <row r="27018" spans="1:5" ht="13.5" customHeight="1">
      <c r="A27018">
        <v>336.1</v>
      </c>
      <c r="B27018" t="str">
        <f t="shared" si="422"/>
        <v>336.1---37</v>
      </c>
      <c r="C27018" t="s">
        <v>5977</v>
      </c>
      <c r="D27018" t="s">
        <v>1069</v>
      </c>
      <c r="E27018">
        <v>37</v>
      </c>
    </row>
    <row r="27019" spans="1:5" ht="13.5" customHeight="1">
      <c r="A27019">
        <v>336.1</v>
      </c>
      <c r="B27019" t="str">
        <f t="shared" si="422"/>
        <v>336.1---38</v>
      </c>
      <c r="C27019" t="s">
        <v>5917</v>
      </c>
      <c r="D27019" t="s">
        <v>789</v>
      </c>
      <c r="E27019">
        <v>38</v>
      </c>
    </row>
    <row r="27020" spans="1:5" ht="13.5" customHeight="1">
      <c r="A27020">
        <v>336.1</v>
      </c>
      <c r="B27020" t="str">
        <f t="shared" si="422"/>
        <v>336.1---39</v>
      </c>
      <c r="C27020" t="s">
        <v>5918</v>
      </c>
      <c r="D27020" t="s">
        <v>770</v>
      </c>
      <c r="E27020">
        <v>39</v>
      </c>
    </row>
    <row r="27021" spans="1:5" ht="13.5" customHeight="1">
      <c r="A27021">
        <v>336.1</v>
      </c>
      <c r="B27021" t="str">
        <f t="shared" si="422"/>
        <v>336.1---40</v>
      </c>
      <c r="C27021" t="s">
        <v>5962</v>
      </c>
      <c r="D27021" t="s">
        <v>1174</v>
      </c>
      <c r="E27021">
        <v>40</v>
      </c>
    </row>
    <row r="27022" spans="1:5" ht="13.5" customHeight="1">
      <c r="A27022">
        <v>336.1</v>
      </c>
      <c r="B27022" t="str">
        <f t="shared" si="422"/>
        <v>336.1---41</v>
      </c>
      <c r="C27022" t="s">
        <v>5963</v>
      </c>
      <c r="D27022" t="s">
        <v>937</v>
      </c>
      <c r="E27022">
        <v>41</v>
      </c>
    </row>
    <row r="27023" spans="1:5" ht="13.5" customHeight="1">
      <c r="A27023">
        <v>336.1</v>
      </c>
      <c r="B27023" t="str">
        <f t="shared" si="422"/>
        <v>336.1---42</v>
      </c>
      <c r="C27023" t="s">
        <v>5984</v>
      </c>
      <c r="D27023" t="s">
        <v>1232</v>
      </c>
      <c r="E27023">
        <v>42</v>
      </c>
    </row>
    <row r="27024" spans="1:5" ht="13.5" customHeight="1">
      <c r="A27024">
        <v>336.1</v>
      </c>
      <c r="B27024" t="str">
        <f t="shared" si="422"/>
        <v>336.1---43</v>
      </c>
      <c r="C27024" t="s">
        <v>5956</v>
      </c>
      <c r="D27024" t="s">
        <v>917</v>
      </c>
      <c r="E27024">
        <v>43</v>
      </c>
    </row>
    <row r="27025" spans="1:5" ht="13.5" customHeight="1">
      <c r="A27025">
        <v>336.1</v>
      </c>
      <c r="B27025" t="str">
        <f t="shared" si="422"/>
        <v>336.1---44</v>
      </c>
      <c r="C27025" t="s">
        <v>5973</v>
      </c>
      <c r="D27025" t="s">
        <v>1158</v>
      </c>
      <c r="E27025">
        <v>44</v>
      </c>
    </row>
    <row r="27026" spans="1:5" ht="13.5" customHeight="1">
      <c r="A27026">
        <v>336.1</v>
      </c>
      <c r="B27026" t="str">
        <f t="shared" si="422"/>
        <v>336.1---45</v>
      </c>
      <c r="C27026" t="s">
        <v>5989</v>
      </c>
      <c r="D27026" t="s">
        <v>1185</v>
      </c>
      <c r="E27026">
        <v>45</v>
      </c>
    </row>
    <row r="27027" spans="1:5" ht="13.5" customHeight="1">
      <c r="A27027">
        <v>336.1</v>
      </c>
      <c r="B27027" t="str">
        <f t="shared" si="422"/>
        <v>336.1---46</v>
      </c>
      <c r="C27027" t="s">
        <v>5980</v>
      </c>
      <c r="D27027" t="s">
        <v>1124</v>
      </c>
      <c r="E27027">
        <v>46</v>
      </c>
    </row>
    <row r="27028" spans="1:5" ht="13.5" customHeight="1">
      <c r="A27028">
        <v>336.1</v>
      </c>
      <c r="B27028" t="str">
        <f t="shared" si="422"/>
        <v>336.1---47</v>
      </c>
      <c r="C27028" t="s">
        <v>5981</v>
      </c>
      <c r="D27028" t="s">
        <v>1225</v>
      </c>
      <c r="E27028">
        <v>47</v>
      </c>
    </row>
    <row r="27029" spans="1:5" ht="13.5" customHeight="1">
      <c r="A27029">
        <v>241</v>
      </c>
      <c r="B27029" t="str">
        <f t="shared" si="422"/>
        <v>241---1</v>
      </c>
      <c r="C27029" t="s">
        <v>4216</v>
      </c>
      <c r="D27029" t="s">
        <v>924</v>
      </c>
      <c r="E27029">
        <v>1</v>
      </c>
    </row>
    <row r="27030" spans="1:5" ht="13.5" customHeight="1">
      <c r="A27030">
        <v>241</v>
      </c>
      <c r="B27030" t="str">
        <f t="shared" si="422"/>
        <v>241---2</v>
      </c>
      <c r="C27030" t="s">
        <v>4216</v>
      </c>
      <c r="D27030" t="s">
        <v>1048</v>
      </c>
      <c r="E27030">
        <v>2</v>
      </c>
    </row>
    <row r="27031" spans="1:5" ht="13.5" customHeight="1">
      <c r="A27031">
        <v>241</v>
      </c>
      <c r="B27031" t="str">
        <f t="shared" si="422"/>
        <v>241---3</v>
      </c>
      <c r="C27031" t="s">
        <v>4263</v>
      </c>
      <c r="D27031" t="s">
        <v>6239</v>
      </c>
      <c r="E27031">
        <v>3</v>
      </c>
    </row>
    <row r="27032" spans="1:5" ht="13.5" customHeight="1">
      <c r="A27032">
        <v>241</v>
      </c>
      <c r="B27032" t="str">
        <f t="shared" si="422"/>
        <v>241---4</v>
      </c>
      <c r="C27032" t="s">
        <v>4238</v>
      </c>
      <c r="D27032" t="s">
        <v>1066</v>
      </c>
      <c r="E27032">
        <v>4</v>
      </c>
    </row>
    <row r="27033" spans="1:5" ht="13.5" customHeight="1">
      <c r="A27033">
        <v>241</v>
      </c>
      <c r="B27033" t="str">
        <f t="shared" si="422"/>
        <v>241---5</v>
      </c>
      <c r="C27033" t="s">
        <v>4220</v>
      </c>
      <c r="D27033" t="s">
        <v>1139</v>
      </c>
      <c r="E27033">
        <v>5</v>
      </c>
    </row>
    <row r="27034" spans="1:5" ht="13.5" customHeight="1">
      <c r="A27034">
        <v>241</v>
      </c>
      <c r="B27034" t="str">
        <f t="shared" si="422"/>
        <v>241---6</v>
      </c>
      <c r="C27034" t="s">
        <v>4228</v>
      </c>
      <c r="D27034" t="s">
        <v>926</v>
      </c>
      <c r="E27034">
        <v>6</v>
      </c>
    </row>
    <row r="27035" spans="1:5" ht="13.5" customHeight="1">
      <c r="A27035">
        <v>241</v>
      </c>
      <c r="B27035" t="str">
        <f t="shared" si="422"/>
        <v>241---7</v>
      </c>
      <c r="C27035" t="s">
        <v>4223</v>
      </c>
      <c r="D27035" t="s">
        <v>1141</v>
      </c>
      <c r="E27035">
        <v>7</v>
      </c>
    </row>
    <row r="27036" spans="1:5" ht="13.5" customHeight="1">
      <c r="A27036">
        <v>241</v>
      </c>
      <c r="B27036" t="str">
        <f t="shared" si="422"/>
        <v>241---8</v>
      </c>
      <c r="C27036" t="s">
        <v>4276</v>
      </c>
      <c r="D27036" t="s">
        <v>1133</v>
      </c>
      <c r="E27036">
        <v>8</v>
      </c>
    </row>
    <row r="27037" spans="1:5" ht="13.5" customHeight="1">
      <c r="A27037">
        <v>241</v>
      </c>
      <c r="B27037" t="str">
        <f t="shared" si="422"/>
        <v>241---9</v>
      </c>
      <c r="C27037" t="s">
        <v>4259</v>
      </c>
      <c r="D27037" t="s">
        <v>1071</v>
      </c>
      <c r="E27037">
        <v>9</v>
      </c>
    </row>
    <row r="27038" spans="1:5" ht="13.5" customHeight="1">
      <c r="A27038">
        <v>241</v>
      </c>
      <c r="B27038" t="str">
        <f t="shared" si="422"/>
        <v>241---10</v>
      </c>
      <c r="C27038" t="s">
        <v>4254</v>
      </c>
      <c r="D27038" t="s">
        <v>935</v>
      </c>
      <c r="E27038">
        <v>10</v>
      </c>
    </row>
    <row r="27039" spans="1:5" ht="13.5" customHeight="1">
      <c r="A27039">
        <v>241</v>
      </c>
      <c r="B27039" t="str">
        <f t="shared" si="422"/>
        <v>241---11</v>
      </c>
      <c r="C27039" t="s">
        <v>4235</v>
      </c>
      <c r="D27039" t="s">
        <v>1131</v>
      </c>
      <c r="E27039">
        <v>11</v>
      </c>
    </row>
    <row r="27040" spans="1:5" ht="13.5" customHeight="1">
      <c r="A27040">
        <v>241</v>
      </c>
      <c r="B27040" t="str">
        <f t="shared" si="422"/>
        <v>241---12</v>
      </c>
      <c r="C27040" t="s">
        <v>5911</v>
      </c>
      <c r="D27040" t="s">
        <v>1423</v>
      </c>
      <c r="E27040">
        <v>12</v>
      </c>
    </row>
    <row r="27041" spans="1:5" ht="13.5" customHeight="1">
      <c r="A27041">
        <v>241</v>
      </c>
      <c r="B27041" t="str">
        <f t="shared" si="422"/>
        <v>241---13</v>
      </c>
      <c r="C27041" t="s">
        <v>5911</v>
      </c>
      <c r="D27041" t="s">
        <v>1052</v>
      </c>
      <c r="E27041">
        <v>13</v>
      </c>
    </row>
    <row r="27042" spans="1:5" ht="13.5" customHeight="1">
      <c r="A27042">
        <v>241</v>
      </c>
      <c r="B27042" t="str">
        <f t="shared" si="422"/>
        <v>241---14</v>
      </c>
      <c r="C27042" t="s">
        <v>5911</v>
      </c>
      <c r="D27042" t="s">
        <v>1132</v>
      </c>
      <c r="E27042">
        <v>14</v>
      </c>
    </row>
    <row r="27043" spans="1:5" ht="13.5" customHeight="1">
      <c r="A27043">
        <v>241</v>
      </c>
      <c r="B27043" t="str">
        <f t="shared" si="422"/>
        <v>241---15</v>
      </c>
      <c r="C27043" t="s">
        <v>5911</v>
      </c>
      <c r="D27043" t="s">
        <v>1006</v>
      </c>
      <c r="E27043">
        <v>15</v>
      </c>
    </row>
    <row r="27044" spans="1:5" ht="13.5" customHeight="1">
      <c r="A27044">
        <v>241</v>
      </c>
      <c r="B27044" t="str">
        <f t="shared" si="422"/>
        <v>241---16</v>
      </c>
      <c r="C27044" t="s">
        <v>733</v>
      </c>
      <c r="D27044" t="s">
        <v>781</v>
      </c>
      <c r="E27044">
        <v>16</v>
      </c>
    </row>
    <row r="27045" spans="1:5" ht="13.5" customHeight="1">
      <c r="A27045">
        <v>241</v>
      </c>
      <c r="B27045" t="str">
        <f t="shared" si="422"/>
        <v>241---17</v>
      </c>
      <c r="C27045" t="s">
        <v>887</v>
      </c>
      <c r="D27045" t="s">
        <v>992</v>
      </c>
      <c r="E27045">
        <v>17</v>
      </c>
    </row>
    <row r="27046" spans="1:5" ht="13.5" customHeight="1">
      <c r="A27046">
        <v>241</v>
      </c>
      <c r="B27046" t="str">
        <f t="shared" si="422"/>
        <v>241---18</v>
      </c>
      <c r="C27046" t="s">
        <v>739</v>
      </c>
      <c r="D27046" t="s">
        <v>736</v>
      </c>
      <c r="E27046">
        <v>18</v>
      </c>
    </row>
    <row r="27047" spans="1:5" ht="13.5" customHeight="1">
      <c r="A27047">
        <v>241</v>
      </c>
      <c r="B27047" t="str">
        <f t="shared" si="422"/>
        <v>241---19</v>
      </c>
      <c r="C27047" t="s">
        <v>858</v>
      </c>
      <c r="D27047" t="s">
        <v>740</v>
      </c>
      <c r="E27047">
        <v>19</v>
      </c>
    </row>
    <row r="27048" spans="1:5" ht="13.5" customHeight="1">
      <c r="A27048">
        <v>241</v>
      </c>
      <c r="B27048" t="str">
        <f t="shared" si="422"/>
        <v>241---20</v>
      </c>
      <c r="C27048" t="s">
        <v>743</v>
      </c>
      <c r="D27048" t="s">
        <v>754</v>
      </c>
      <c r="E27048">
        <v>20</v>
      </c>
    </row>
    <row r="27049" spans="1:5" ht="13.5" customHeight="1">
      <c r="A27049">
        <v>241</v>
      </c>
      <c r="B27049" t="str">
        <f t="shared" si="422"/>
        <v>241---21</v>
      </c>
      <c r="C27049" t="s">
        <v>987</v>
      </c>
      <c r="D27049" t="s">
        <v>1263</v>
      </c>
      <c r="E27049">
        <v>21</v>
      </c>
    </row>
    <row r="27050" spans="1:5" ht="13.5" customHeight="1">
      <c r="A27050">
        <v>241</v>
      </c>
      <c r="B27050" t="str">
        <f t="shared" si="422"/>
        <v>241---22</v>
      </c>
      <c r="C27050" t="s">
        <v>989</v>
      </c>
      <c r="D27050" t="s">
        <v>738</v>
      </c>
      <c r="E27050">
        <v>22</v>
      </c>
    </row>
    <row r="27051" spans="1:5" ht="13.5" customHeight="1">
      <c r="A27051">
        <v>241</v>
      </c>
      <c r="B27051" t="str">
        <f t="shared" si="422"/>
        <v>241---23</v>
      </c>
      <c r="C27051" t="s">
        <v>1094</v>
      </c>
      <c r="D27051" t="s">
        <v>790</v>
      </c>
      <c r="E27051">
        <v>23</v>
      </c>
    </row>
    <row r="27052" spans="1:5" ht="13.5" customHeight="1">
      <c r="A27052">
        <v>241</v>
      </c>
      <c r="B27052" t="str">
        <f t="shared" si="422"/>
        <v>241---24</v>
      </c>
      <c r="C27052" t="s">
        <v>936</v>
      </c>
      <c r="D27052" t="s">
        <v>779</v>
      </c>
      <c r="E27052">
        <v>24</v>
      </c>
    </row>
    <row r="27053" spans="1:5" ht="13.5" customHeight="1">
      <c r="A27053">
        <v>241</v>
      </c>
      <c r="B27053" t="str">
        <f t="shared" si="422"/>
        <v>241---25</v>
      </c>
      <c r="C27053" t="s">
        <v>819</v>
      </c>
      <c r="D27053" t="s">
        <v>756</v>
      </c>
      <c r="E27053">
        <v>25</v>
      </c>
    </row>
    <row r="27054" spans="1:5" ht="13.5" customHeight="1">
      <c r="A27054">
        <v>241</v>
      </c>
      <c r="B27054" t="str">
        <f t="shared" si="422"/>
        <v>241---26</v>
      </c>
      <c r="C27054" t="s">
        <v>824</v>
      </c>
      <c r="D27054" t="s">
        <v>752</v>
      </c>
      <c r="E27054">
        <v>26</v>
      </c>
    </row>
    <row r="27055" spans="1:5" ht="13.5" customHeight="1">
      <c r="A27055">
        <v>241</v>
      </c>
      <c r="B27055" t="str">
        <f t="shared" si="422"/>
        <v>241---27</v>
      </c>
      <c r="C27055" t="s">
        <v>1005</v>
      </c>
      <c r="D27055" t="s">
        <v>1105</v>
      </c>
      <c r="E27055">
        <v>27</v>
      </c>
    </row>
    <row r="27056" spans="1:5" ht="13.5" customHeight="1">
      <c r="A27056">
        <v>241</v>
      </c>
      <c r="B27056" t="str">
        <f t="shared" si="422"/>
        <v>241---28</v>
      </c>
      <c r="C27056" t="s">
        <v>755</v>
      </c>
      <c r="D27056" t="s">
        <v>1146</v>
      </c>
      <c r="E27056">
        <v>28</v>
      </c>
    </row>
    <row r="27057" spans="1:5" ht="13.5" customHeight="1">
      <c r="A27057">
        <v>241</v>
      </c>
      <c r="B27057" t="str">
        <f t="shared" si="422"/>
        <v>241---29</v>
      </c>
      <c r="C27057" t="s">
        <v>868</v>
      </c>
      <c r="D27057" t="s">
        <v>758</v>
      </c>
      <c r="E27057">
        <v>29</v>
      </c>
    </row>
    <row r="27058" spans="1:5" ht="13.5" customHeight="1">
      <c r="A27058">
        <v>241</v>
      </c>
      <c r="B27058" t="str">
        <f t="shared" si="422"/>
        <v>241---30</v>
      </c>
      <c r="C27058" t="s">
        <v>769</v>
      </c>
      <c r="D27058" t="s">
        <v>1325</v>
      </c>
      <c r="E27058">
        <v>30</v>
      </c>
    </row>
    <row r="27059" spans="1:5" ht="13.5" customHeight="1">
      <c r="A27059">
        <v>241</v>
      </c>
      <c r="B27059" t="str">
        <f t="shared" si="422"/>
        <v>241---31</v>
      </c>
      <c r="C27059" t="s">
        <v>1216</v>
      </c>
      <c r="D27059" t="s">
        <v>1385</v>
      </c>
      <c r="E27059">
        <v>31</v>
      </c>
    </row>
    <row r="27060" spans="1:5" ht="13.5" customHeight="1">
      <c r="A27060">
        <v>241</v>
      </c>
      <c r="B27060" t="str">
        <f t="shared" si="422"/>
        <v>241---32</v>
      </c>
      <c r="C27060" t="s">
        <v>5961</v>
      </c>
      <c r="D27060" t="s">
        <v>935</v>
      </c>
      <c r="E27060">
        <v>32</v>
      </c>
    </row>
    <row r="27061" spans="1:5" ht="13.5" customHeight="1">
      <c r="A27061">
        <v>241</v>
      </c>
      <c r="B27061" t="str">
        <f t="shared" si="422"/>
        <v>241---33</v>
      </c>
      <c r="C27061" t="s">
        <v>5915</v>
      </c>
      <c r="D27061" t="s">
        <v>772</v>
      </c>
      <c r="E27061">
        <v>33</v>
      </c>
    </row>
    <row r="27062" spans="1:5" ht="13.5" customHeight="1">
      <c r="A27062">
        <v>241</v>
      </c>
      <c r="B27062" t="str">
        <f t="shared" si="422"/>
        <v>241---34</v>
      </c>
      <c r="C27062" t="s">
        <v>5977</v>
      </c>
      <c r="D27062" t="s">
        <v>1069</v>
      </c>
      <c r="E27062">
        <v>34</v>
      </c>
    </row>
    <row r="27063" spans="1:5" ht="13.5" customHeight="1">
      <c r="A27063">
        <v>241</v>
      </c>
      <c r="B27063" t="str">
        <f t="shared" si="422"/>
        <v>241---35</v>
      </c>
      <c r="C27063" t="s">
        <v>5917</v>
      </c>
      <c r="D27063" t="s">
        <v>789</v>
      </c>
      <c r="E27063">
        <v>35</v>
      </c>
    </row>
    <row r="27064" spans="1:5" ht="13.5" customHeight="1">
      <c r="A27064">
        <v>241</v>
      </c>
      <c r="B27064" t="str">
        <f t="shared" si="422"/>
        <v>241---36</v>
      </c>
      <c r="C27064" t="s">
        <v>5918</v>
      </c>
      <c r="D27064" t="s">
        <v>770</v>
      </c>
      <c r="E27064">
        <v>36</v>
      </c>
    </row>
    <row r="27065" spans="1:5" ht="13.5" customHeight="1">
      <c r="A27065">
        <v>241</v>
      </c>
      <c r="B27065" t="str">
        <f t="shared" si="422"/>
        <v>241---37</v>
      </c>
      <c r="C27065" t="s">
        <v>5962</v>
      </c>
      <c r="D27065" t="s">
        <v>1174</v>
      </c>
      <c r="E27065">
        <v>37</v>
      </c>
    </row>
    <row r="27066" spans="1:5" ht="13.5" customHeight="1">
      <c r="A27066">
        <v>241</v>
      </c>
      <c r="B27066" t="str">
        <f t="shared" si="422"/>
        <v>241---38</v>
      </c>
      <c r="C27066" t="s">
        <v>5964</v>
      </c>
      <c r="D27066" t="s">
        <v>1176</v>
      </c>
      <c r="E27066">
        <v>38</v>
      </c>
    </row>
    <row r="27067" spans="1:5" ht="13.5" customHeight="1">
      <c r="A27067">
        <v>241</v>
      </c>
      <c r="B27067" t="str">
        <f t="shared" si="422"/>
        <v>241---39</v>
      </c>
      <c r="C27067" t="s">
        <v>5979</v>
      </c>
      <c r="D27067" t="s">
        <v>1071</v>
      </c>
      <c r="E27067">
        <v>39</v>
      </c>
    </row>
    <row r="27068" spans="1:5" ht="13.5" customHeight="1">
      <c r="A27068">
        <v>241</v>
      </c>
      <c r="B27068" t="str">
        <f t="shared" si="422"/>
        <v>241---40</v>
      </c>
      <c r="C27068" t="s">
        <v>5956</v>
      </c>
      <c r="D27068" t="s">
        <v>917</v>
      </c>
      <c r="E27068">
        <v>40</v>
      </c>
    </row>
    <row r="27069" spans="1:5" ht="13.5" customHeight="1">
      <c r="A27069">
        <v>241</v>
      </c>
      <c r="B27069" t="str">
        <f t="shared" si="422"/>
        <v>241---41</v>
      </c>
      <c r="C27069" t="s">
        <v>5980</v>
      </c>
      <c r="D27069" t="s">
        <v>1124</v>
      </c>
      <c r="E27069">
        <v>41</v>
      </c>
    </row>
    <row r="27070" spans="1:5" ht="13.5" customHeight="1">
      <c r="A27070">
        <v>241</v>
      </c>
      <c r="B27070" t="str">
        <f t="shared" si="422"/>
        <v>241---42</v>
      </c>
      <c r="C27070" t="s">
        <v>5976</v>
      </c>
      <c r="D27070" t="s">
        <v>1162</v>
      </c>
      <c r="E27070">
        <v>42</v>
      </c>
    </row>
    <row r="27071" spans="1:5" ht="13.5" customHeight="1">
      <c r="A27071">
        <v>241</v>
      </c>
      <c r="B27071" t="str">
        <f t="shared" si="422"/>
        <v>241---43</v>
      </c>
      <c r="C27071" t="s">
        <v>5988</v>
      </c>
      <c r="D27071" t="s">
        <v>1133</v>
      </c>
      <c r="E27071">
        <v>43</v>
      </c>
    </row>
    <row r="27072" spans="1:5" ht="13.5" customHeight="1">
      <c r="A27072">
        <v>242</v>
      </c>
      <c r="B27072" t="str">
        <f t="shared" si="422"/>
        <v>242---1</v>
      </c>
      <c r="C27072" t="s">
        <v>4234</v>
      </c>
      <c r="D27072" t="s">
        <v>865</v>
      </c>
      <c r="E27072">
        <v>1</v>
      </c>
    </row>
    <row r="27073" spans="1:5" ht="13.5" customHeight="1">
      <c r="A27073">
        <v>242</v>
      </c>
      <c r="B27073" t="str">
        <f t="shared" si="422"/>
        <v>242---2</v>
      </c>
      <c r="C27073" t="s">
        <v>4216</v>
      </c>
      <c r="D27073" t="s">
        <v>865</v>
      </c>
      <c r="E27073">
        <v>2</v>
      </c>
    </row>
    <row r="27074" spans="1:5" ht="13.5" customHeight="1">
      <c r="A27074">
        <v>242</v>
      </c>
      <c r="B27074" t="str">
        <f t="shared" si="422"/>
        <v>242---3</v>
      </c>
      <c r="C27074" t="s">
        <v>4216</v>
      </c>
      <c r="D27074" t="s">
        <v>924</v>
      </c>
      <c r="E27074">
        <v>3</v>
      </c>
    </row>
    <row r="27075" spans="1:5" ht="13.5" customHeight="1">
      <c r="A27075">
        <v>242</v>
      </c>
      <c r="B27075" t="str">
        <f t="shared" ref="B27075:B27138" si="423">A27075&amp;"---"&amp;E27075</f>
        <v>242---4</v>
      </c>
      <c r="C27075" t="s">
        <v>4216</v>
      </c>
      <c r="D27075" t="s">
        <v>1048</v>
      </c>
      <c r="E27075">
        <v>4</v>
      </c>
    </row>
    <row r="27076" spans="1:5" ht="13.5" customHeight="1">
      <c r="A27076">
        <v>242</v>
      </c>
      <c r="B27076" t="str">
        <f t="shared" si="423"/>
        <v>242---5</v>
      </c>
      <c r="C27076" t="s">
        <v>4216</v>
      </c>
      <c r="D27076" t="s">
        <v>6239</v>
      </c>
      <c r="E27076">
        <v>5</v>
      </c>
    </row>
    <row r="27077" spans="1:5" ht="13.5" customHeight="1">
      <c r="A27077">
        <v>242</v>
      </c>
      <c r="B27077" t="str">
        <f t="shared" si="423"/>
        <v>242---6</v>
      </c>
      <c r="C27077" t="s">
        <v>4216</v>
      </c>
      <c r="D27077" t="s">
        <v>1066</v>
      </c>
      <c r="E27077">
        <v>6</v>
      </c>
    </row>
    <row r="27078" spans="1:5" ht="13.5" customHeight="1">
      <c r="A27078">
        <v>242</v>
      </c>
      <c r="B27078" t="str">
        <f t="shared" si="423"/>
        <v>242---7</v>
      </c>
      <c r="C27078" t="s">
        <v>4220</v>
      </c>
      <c r="D27078" t="s">
        <v>1139</v>
      </c>
      <c r="E27078">
        <v>7</v>
      </c>
    </row>
    <row r="27079" spans="1:5" ht="13.5" customHeight="1">
      <c r="A27079">
        <v>242</v>
      </c>
      <c r="B27079" t="str">
        <f t="shared" si="423"/>
        <v>242---8</v>
      </c>
      <c r="C27079" t="s">
        <v>4228</v>
      </c>
      <c r="D27079" t="s">
        <v>926</v>
      </c>
      <c r="E27079">
        <v>8</v>
      </c>
    </row>
    <row r="27080" spans="1:5" ht="13.5" customHeight="1">
      <c r="A27080">
        <v>242</v>
      </c>
      <c r="B27080" t="str">
        <f t="shared" si="423"/>
        <v>242---9</v>
      </c>
      <c r="C27080" t="s">
        <v>4223</v>
      </c>
      <c r="D27080" t="s">
        <v>1141</v>
      </c>
      <c r="E27080">
        <v>9</v>
      </c>
    </row>
    <row r="27081" spans="1:5" ht="13.5" customHeight="1">
      <c r="A27081">
        <v>242</v>
      </c>
      <c r="B27081" t="str">
        <f t="shared" si="423"/>
        <v>242---10</v>
      </c>
      <c r="C27081" t="s">
        <v>4276</v>
      </c>
      <c r="D27081" t="s">
        <v>1133</v>
      </c>
      <c r="E27081">
        <v>10</v>
      </c>
    </row>
    <row r="27082" spans="1:5" ht="13.5" customHeight="1">
      <c r="A27082">
        <v>242</v>
      </c>
      <c r="B27082" t="str">
        <f t="shared" si="423"/>
        <v>242---11</v>
      </c>
      <c r="C27082" t="s">
        <v>4227</v>
      </c>
      <c r="D27082" t="s">
        <v>1071</v>
      </c>
      <c r="E27082">
        <v>11</v>
      </c>
    </row>
    <row r="27083" spans="1:5" ht="13.5" customHeight="1">
      <c r="A27083">
        <v>242</v>
      </c>
      <c r="B27083" t="str">
        <f t="shared" si="423"/>
        <v>242---12</v>
      </c>
      <c r="C27083" t="s">
        <v>4233</v>
      </c>
      <c r="D27083" t="s">
        <v>935</v>
      </c>
      <c r="E27083">
        <v>12</v>
      </c>
    </row>
    <row r="27084" spans="1:5" ht="13.5" customHeight="1">
      <c r="A27084">
        <v>242</v>
      </c>
      <c r="B27084" t="str">
        <f t="shared" si="423"/>
        <v>242---13</v>
      </c>
      <c r="C27084" t="s">
        <v>4273</v>
      </c>
      <c r="D27084" t="s">
        <v>1131</v>
      </c>
      <c r="E27084">
        <v>13</v>
      </c>
    </row>
    <row r="27085" spans="1:5" ht="13.5" customHeight="1">
      <c r="A27085">
        <v>242</v>
      </c>
      <c r="B27085" t="str">
        <f t="shared" si="423"/>
        <v>242---14</v>
      </c>
      <c r="C27085" t="s">
        <v>733</v>
      </c>
      <c r="D27085" t="s">
        <v>781</v>
      </c>
      <c r="E27085">
        <v>14</v>
      </c>
    </row>
    <row r="27086" spans="1:5" ht="13.5" customHeight="1">
      <c r="A27086">
        <v>242</v>
      </c>
      <c r="B27086" t="str">
        <f t="shared" si="423"/>
        <v>242---15</v>
      </c>
      <c r="C27086" t="s">
        <v>887</v>
      </c>
      <c r="D27086" t="s">
        <v>992</v>
      </c>
      <c r="E27086">
        <v>15</v>
      </c>
    </row>
    <row r="27087" spans="1:5" ht="13.5" customHeight="1">
      <c r="A27087">
        <v>242</v>
      </c>
      <c r="B27087" t="str">
        <f t="shared" si="423"/>
        <v>242---16</v>
      </c>
      <c r="C27087" t="s">
        <v>739</v>
      </c>
      <c r="D27087" t="s">
        <v>736</v>
      </c>
      <c r="E27087">
        <v>16</v>
      </c>
    </row>
    <row r="27088" spans="1:5" ht="13.5" customHeight="1">
      <c r="A27088">
        <v>242</v>
      </c>
      <c r="B27088" t="str">
        <f t="shared" si="423"/>
        <v>242---17</v>
      </c>
      <c r="C27088" t="s">
        <v>858</v>
      </c>
      <c r="D27088" t="s">
        <v>740</v>
      </c>
      <c r="E27088">
        <v>17</v>
      </c>
    </row>
    <row r="27089" spans="1:5" ht="13.5" customHeight="1">
      <c r="A27089">
        <v>242</v>
      </c>
      <c r="B27089" t="str">
        <f t="shared" si="423"/>
        <v>242---18</v>
      </c>
      <c r="C27089" t="s">
        <v>743</v>
      </c>
      <c r="D27089" t="s">
        <v>754</v>
      </c>
      <c r="E27089">
        <v>18</v>
      </c>
    </row>
    <row r="27090" spans="1:5" ht="13.5" customHeight="1">
      <c r="A27090">
        <v>242</v>
      </c>
      <c r="B27090" t="str">
        <f t="shared" si="423"/>
        <v>242---19</v>
      </c>
      <c r="C27090" t="s">
        <v>987</v>
      </c>
      <c r="D27090" t="s">
        <v>1263</v>
      </c>
      <c r="E27090">
        <v>19</v>
      </c>
    </row>
    <row r="27091" spans="1:5" ht="13.5" customHeight="1">
      <c r="A27091">
        <v>242</v>
      </c>
      <c r="B27091" t="str">
        <f t="shared" si="423"/>
        <v>242---20</v>
      </c>
      <c r="C27091" t="s">
        <v>989</v>
      </c>
      <c r="D27091" t="s">
        <v>738</v>
      </c>
      <c r="E27091">
        <v>20</v>
      </c>
    </row>
    <row r="27092" spans="1:5" ht="13.5" customHeight="1">
      <c r="A27092">
        <v>242</v>
      </c>
      <c r="B27092" t="str">
        <f t="shared" si="423"/>
        <v>242---21</v>
      </c>
      <c r="C27092" t="s">
        <v>1094</v>
      </c>
      <c r="D27092" t="s">
        <v>790</v>
      </c>
      <c r="E27092">
        <v>21</v>
      </c>
    </row>
    <row r="27093" spans="1:5" ht="13.5" customHeight="1">
      <c r="A27093">
        <v>242</v>
      </c>
      <c r="B27093" t="str">
        <f t="shared" si="423"/>
        <v>242---22</v>
      </c>
      <c r="C27093" t="s">
        <v>936</v>
      </c>
      <c r="D27093" t="s">
        <v>779</v>
      </c>
      <c r="E27093">
        <v>22</v>
      </c>
    </row>
    <row r="27094" spans="1:5" ht="13.5" customHeight="1">
      <c r="A27094">
        <v>242</v>
      </c>
      <c r="B27094" t="str">
        <f t="shared" si="423"/>
        <v>242---23</v>
      </c>
      <c r="C27094" t="s">
        <v>819</v>
      </c>
      <c r="D27094" t="s">
        <v>756</v>
      </c>
      <c r="E27094">
        <v>23</v>
      </c>
    </row>
    <row r="27095" spans="1:5" ht="13.5" customHeight="1">
      <c r="A27095">
        <v>242</v>
      </c>
      <c r="B27095" t="str">
        <f t="shared" si="423"/>
        <v>242---24</v>
      </c>
      <c r="C27095" t="s">
        <v>824</v>
      </c>
      <c r="D27095" t="s">
        <v>752</v>
      </c>
      <c r="E27095">
        <v>24</v>
      </c>
    </row>
    <row r="27096" spans="1:5" ht="13.5" customHeight="1">
      <c r="A27096">
        <v>242</v>
      </c>
      <c r="B27096" t="str">
        <f t="shared" si="423"/>
        <v>242---25</v>
      </c>
      <c r="C27096" t="s">
        <v>1005</v>
      </c>
      <c r="D27096" t="s">
        <v>1105</v>
      </c>
      <c r="E27096">
        <v>25</v>
      </c>
    </row>
    <row r="27097" spans="1:5" ht="13.5" customHeight="1">
      <c r="A27097">
        <v>242</v>
      </c>
      <c r="B27097" t="str">
        <f t="shared" si="423"/>
        <v>242---26</v>
      </c>
      <c r="C27097" t="s">
        <v>755</v>
      </c>
      <c r="D27097" t="s">
        <v>1146</v>
      </c>
      <c r="E27097">
        <v>26</v>
      </c>
    </row>
    <row r="27098" spans="1:5" ht="13.5" customHeight="1">
      <c r="A27098">
        <v>242</v>
      </c>
      <c r="B27098" t="str">
        <f t="shared" si="423"/>
        <v>242---27</v>
      </c>
      <c r="C27098" t="s">
        <v>868</v>
      </c>
      <c r="D27098" t="s">
        <v>758</v>
      </c>
      <c r="E27098">
        <v>27</v>
      </c>
    </row>
    <row r="27099" spans="1:5" ht="13.5" customHeight="1">
      <c r="A27099">
        <v>242</v>
      </c>
      <c r="B27099" t="str">
        <f t="shared" si="423"/>
        <v>242---28</v>
      </c>
      <c r="C27099" t="s">
        <v>769</v>
      </c>
      <c r="D27099" t="s">
        <v>1325</v>
      </c>
      <c r="E27099">
        <v>28</v>
      </c>
    </row>
    <row r="27100" spans="1:5" ht="13.5" customHeight="1">
      <c r="A27100">
        <v>242</v>
      </c>
      <c r="B27100" t="str">
        <f t="shared" si="423"/>
        <v>242---29</v>
      </c>
      <c r="C27100" t="s">
        <v>1216</v>
      </c>
      <c r="D27100" t="s">
        <v>1385</v>
      </c>
      <c r="E27100">
        <v>29</v>
      </c>
    </row>
    <row r="27101" spans="1:5" ht="13.5" customHeight="1">
      <c r="A27101">
        <v>242</v>
      </c>
      <c r="B27101" t="str">
        <f t="shared" si="423"/>
        <v>242---30</v>
      </c>
      <c r="C27101" t="s">
        <v>918</v>
      </c>
      <c r="D27101" t="s">
        <v>865</v>
      </c>
      <c r="E27101">
        <v>30</v>
      </c>
    </row>
    <row r="27102" spans="1:5" ht="13.5" customHeight="1">
      <c r="A27102">
        <v>242</v>
      </c>
      <c r="B27102" t="str">
        <f t="shared" si="423"/>
        <v>242---31</v>
      </c>
      <c r="C27102" t="s">
        <v>5961</v>
      </c>
      <c r="D27102" t="s">
        <v>935</v>
      </c>
      <c r="E27102">
        <v>31</v>
      </c>
    </row>
    <row r="27103" spans="1:5" ht="13.5" customHeight="1">
      <c r="A27103">
        <v>242</v>
      </c>
      <c r="B27103" t="str">
        <f t="shared" si="423"/>
        <v>242---32</v>
      </c>
      <c r="C27103" t="s">
        <v>5915</v>
      </c>
      <c r="D27103" t="s">
        <v>772</v>
      </c>
      <c r="E27103">
        <v>32</v>
      </c>
    </row>
    <row r="27104" spans="1:5" ht="13.5" customHeight="1">
      <c r="A27104">
        <v>242</v>
      </c>
      <c r="B27104" t="str">
        <f t="shared" si="423"/>
        <v>242---33</v>
      </c>
      <c r="C27104" t="s">
        <v>5977</v>
      </c>
      <c r="D27104" t="s">
        <v>1069</v>
      </c>
      <c r="E27104">
        <v>33</v>
      </c>
    </row>
    <row r="27105" spans="1:5" ht="13.5" customHeight="1">
      <c r="A27105">
        <v>242</v>
      </c>
      <c r="B27105" t="str">
        <f t="shared" si="423"/>
        <v>242---34</v>
      </c>
      <c r="C27105" t="s">
        <v>5917</v>
      </c>
      <c r="D27105" t="s">
        <v>789</v>
      </c>
      <c r="E27105">
        <v>34</v>
      </c>
    </row>
    <row r="27106" spans="1:5" ht="13.5" customHeight="1">
      <c r="A27106">
        <v>242</v>
      </c>
      <c r="B27106" t="str">
        <f t="shared" si="423"/>
        <v>242---35</v>
      </c>
      <c r="C27106" t="s">
        <v>5918</v>
      </c>
      <c r="D27106" t="s">
        <v>770</v>
      </c>
      <c r="E27106">
        <v>35</v>
      </c>
    </row>
    <row r="27107" spans="1:5" ht="13.5" customHeight="1">
      <c r="A27107">
        <v>242</v>
      </c>
      <c r="B27107" t="str">
        <f t="shared" si="423"/>
        <v>242---36</v>
      </c>
      <c r="C27107" t="s">
        <v>5962</v>
      </c>
      <c r="D27107" t="s">
        <v>1174</v>
      </c>
      <c r="E27107">
        <v>36</v>
      </c>
    </row>
    <row r="27108" spans="1:5" ht="13.5" customHeight="1">
      <c r="A27108">
        <v>242</v>
      </c>
      <c r="B27108" t="str">
        <f t="shared" si="423"/>
        <v>242---37</v>
      </c>
      <c r="C27108" t="s">
        <v>5964</v>
      </c>
      <c r="D27108" t="s">
        <v>1176</v>
      </c>
      <c r="E27108">
        <v>37</v>
      </c>
    </row>
    <row r="27109" spans="1:5" ht="13.5" customHeight="1">
      <c r="A27109">
        <v>242</v>
      </c>
      <c r="B27109" t="str">
        <f t="shared" si="423"/>
        <v>242---38</v>
      </c>
      <c r="C27109" t="s">
        <v>5979</v>
      </c>
      <c r="D27109" t="s">
        <v>1071</v>
      </c>
      <c r="E27109">
        <v>38</v>
      </c>
    </row>
    <row r="27110" spans="1:5" ht="13.5" customHeight="1">
      <c r="A27110">
        <v>242</v>
      </c>
      <c r="B27110" t="str">
        <f t="shared" si="423"/>
        <v>242---39</v>
      </c>
      <c r="C27110" t="s">
        <v>5956</v>
      </c>
      <c r="D27110" t="s">
        <v>917</v>
      </c>
      <c r="E27110">
        <v>39</v>
      </c>
    </row>
    <row r="27111" spans="1:5" ht="13.5" customHeight="1">
      <c r="A27111">
        <v>242</v>
      </c>
      <c r="B27111" t="str">
        <f t="shared" si="423"/>
        <v>242---40</v>
      </c>
      <c r="C27111" t="s">
        <v>5980</v>
      </c>
      <c r="D27111" t="s">
        <v>1124</v>
      </c>
      <c r="E27111">
        <v>40</v>
      </c>
    </row>
    <row r="27112" spans="1:5" ht="13.5" customHeight="1">
      <c r="A27112">
        <v>242</v>
      </c>
      <c r="B27112" t="str">
        <f t="shared" si="423"/>
        <v>242---41</v>
      </c>
      <c r="C27112" t="s">
        <v>5976</v>
      </c>
      <c r="D27112" t="s">
        <v>1162</v>
      </c>
      <c r="E27112">
        <v>41</v>
      </c>
    </row>
    <row r="27113" spans="1:5" ht="13.5" customHeight="1">
      <c r="A27113">
        <v>242</v>
      </c>
      <c r="B27113" t="str">
        <f t="shared" si="423"/>
        <v>242---42</v>
      </c>
      <c r="C27113" t="s">
        <v>5988</v>
      </c>
      <c r="D27113" t="s">
        <v>1133</v>
      </c>
      <c r="E27113">
        <v>42</v>
      </c>
    </row>
    <row r="27114" spans="1:5" ht="13.5" customHeight="1">
      <c r="A27114">
        <v>243</v>
      </c>
      <c r="B27114" t="str">
        <f t="shared" si="423"/>
        <v>243---1</v>
      </c>
      <c r="C27114" t="s">
        <v>4234</v>
      </c>
      <c r="D27114" t="s">
        <v>1228</v>
      </c>
      <c r="E27114">
        <v>1</v>
      </c>
    </row>
    <row r="27115" spans="1:5" ht="13.5" customHeight="1">
      <c r="A27115">
        <v>243</v>
      </c>
      <c r="B27115" t="str">
        <f t="shared" si="423"/>
        <v>243---2</v>
      </c>
      <c r="C27115" t="s">
        <v>4216</v>
      </c>
      <c r="D27115" t="s">
        <v>1228</v>
      </c>
      <c r="E27115">
        <v>2</v>
      </c>
    </row>
    <row r="27116" spans="1:5" ht="13.5" customHeight="1">
      <c r="A27116">
        <v>243</v>
      </c>
      <c r="B27116" t="str">
        <f t="shared" si="423"/>
        <v>243---3</v>
      </c>
      <c r="C27116" t="s">
        <v>4216</v>
      </c>
      <c r="D27116" t="s">
        <v>865</v>
      </c>
      <c r="E27116">
        <v>3</v>
      </c>
    </row>
    <row r="27117" spans="1:5" ht="13.5" customHeight="1">
      <c r="A27117">
        <v>243</v>
      </c>
      <c r="B27117" t="str">
        <f t="shared" si="423"/>
        <v>243---4</v>
      </c>
      <c r="C27117" t="s">
        <v>4216</v>
      </c>
      <c r="D27117" t="s">
        <v>924</v>
      </c>
      <c r="E27117">
        <v>4</v>
      </c>
    </row>
    <row r="27118" spans="1:5" ht="13.5" customHeight="1">
      <c r="A27118">
        <v>243</v>
      </c>
      <c r="B27118" t="str">
        <f t="shared" si="423"/>
        <v>243---5</v>
      </c>
      <c r="C27118" t="s">
        <v>4216</v>
      </c>
      <c r="D27118" t="s">
        <v>1048</v>
      </c>
      <c r="E27118">
        <v>5</v>
      </c>
    </row>
    <row r="27119" spans="1:5" ht="13.5" customHeight="1">
      <c r="A27119">
        <v>243</v>
      </c>
      <c r="B27119" t="str">
        <f t="shared" si="423"/>
        <v>243---6</v>
      </c>
      <c r="C27119" t="s">
        <v>4216</v>
      </c>
      <c r="D27119" t="s">
        <v>6239</v>
      </c>
      <c r="E27119">
        <v>6</v>
      </c>
    </row>
    <row r="27120" spans="1:5" ht="13.5" customHeight="1">
      <c r="A27120">
        <v>243</v>
      </c>
      <c r="B27120" t="str">
        <f t="shared" si="423"/>
        <v>243---7</v>
      </c>
      <c r="C27120" t="s">
        <v>4216</v>
      </c>
      <c r="D27120" t="s">
        <v>1066</v>
      </c>
      <c r="E27120">
        <v>7</v>
      </c>
    </row>
    <row r="27121" spans="1:5" ht="13.5" customHeight="1">
      <c r="A27121">
        <v>243</v>
      </c>
      <c r="B27121" t="str">
        <f t="shared" si="423"/>
        <v>243---8</v>
      </c>
      <c r="C27121" t="s">
        <v>4220</v>
      </c>
      <c r="D27121" t="s">
        <v>1139</v>
      </c>
      <c r="E27121">
        <v>8</v>
      </c>
    </row>
    <row r="27122" spans="1:5" ht="13.5" customHeight="1">
      <c r="A27122">
        <v>243</v>
      </c>
      <c r="B27122" t="str">
        <f t="shared" si="423"/>
        <v>243---9</v>
      </c>
      <c r="C27122" t="s">
        <v>4228</v>
      </c>
      <c r="D27122" t="s">
        <v>926</v>
      </c>
      <c r="E27122">
        <v>9</v>
      </c>
    </row>
    <row r="27123" spans="1:5" ht="13.5" customHeight="1">
      <c r="A27123">
        <v>243</v>
      </c>
      <c r="B27123" t="str">
        <f t="shared" si="423"/>
        <v>243---10</v>
      </c>
      <c r="C27123" t="s">
        <v>4223</v>
      </c>
      <c r="D27123" t="s">
        <v>1141</v>
      </c>
      <c r="E27123">
        <v>10</v>
      </c>
    </row>
    <row r="27124" spans="1:5" ht="13.5" customHeight="1">
      <c r="A27124">
        <v>243</v>
      </c>
      <c r="B27124" t="str">
        <f t="shared" si="423"/>
        <v>243---11</v>
      </c>
      <c r="C27124" t="s">
        <v>4276</v>
      </c>
      <c r="D27124" t="s">
        <v>1133</v>
      </c>
      <c r="E27124">
        <v>11</v>
      </c>
    </row>
    <row r="27125" spans="1:5" ht="13.5" customHeight="1">
      <c r="A27125">
        <v>243</v>
      </c>
      <c r="B27125" t="str">
        <f t="shared" si="423"/>
        <v>243---12</v>
      </c>
      <c r="C27125" t="s">
        <v>4227</v>
      </c>
      <c r="D27125" t="s">
        <v>1071</v>
      </c>
      <c r="E27125">
        <v>12</v>
      </c>
    </row>
    <row r="27126" spans="1:5" ht="13.5" customHeight="1">
      <c r="A27126">
        <v>243</v>
      </c>
      <c r="B27126" t="str">
        <f t="shared" si="423"/>
        <v>243---13</v>
      </c>
      <c r="C27126" t="s">
        <v>4242</v>
      </c>
      <c r="D27126" t="s">
        <v>935</v>
      </c>
      <c r="E27126">
        <v>13</v>
      </c>
    </row>
    <row r="27127" spans="1:5" ht="13.5" customHeight="1">
      <c r="A27127">
        <v>243</v>
      </c>
      <c r="B27127" t="str">
        <f t="shared" si="423"/>
        <v>243---14</v>
      </c>
      <c r="C27127" t="s">
        <v>4277</v>
      </c>
      <c r="D27127" t="s">
        <v>1131</v>
      </c>
      <c r="E27127">
        <v>14</v>
      </c>
    </row>
    <row r="27128" spans="1:5" ht="13.5" customHeight="1">
      <c r="A27128">
        <v>243</v>
      </c>
      <c r="B27128" t="str">
        <f t="shared" si="423"/>
        <v>243---15</v>
      </c>
      <c r="C27128" t="s">
        <v>4287</v>
      </c>
      <c r="D27128" t="s">
        <v>6178</v>
      </c>
      <c r="E27128">
        <v>15</v>
      </c>
    </row>
    <row r="27129" spans="1:5" ht="13.5" customHeight="1">
      <c r="A27129">
        <v>243</v>
      </c>
      <c r="B27129" t="str">
        <f t="shared" si="423"/>
        <v>243---16</v>
      </c>
      <c r="C27129" t="s">
        <v>1017</v>
      </c>
      <c r="D27129" t="s">
        <v>796</v>
      </c>
      <c r="E27129">
        <v>16</v>
      </c>
    </row>
    <row r="27130" spans="1:5" ht="13.5" customHeight="1">
      <c r="A27130">
        <v>243</v>
      </c>
      <c r="B27130" t="str">
        <f t="shared" si="423"/>
        <v>243---17</v>
      </c>
      <c r="C27130" t="s">
        <v>731</v>
      </c>
      <c r="D27130" t="s">
        <v>800</v>
      </c>
      <c r="E27130">
        <v>17</v>
      </c>
    </row>
    <row r="27131" spans="1:5" ht="13.5" customHeight="1">
      <c r="A27131">
        <v>243</v>
      </c>
      <c r="B27131" t="str">
        <f t="shared" si="423"/>
        <v>243---18</v>
      </c>
      <c r="C27131" t="s">
        <v>733</v>
      </c>
      <c r="D27131" t="s">
        <v>781</v>
      </c>
      <c r="E27131">
        <v>18</v>
      </c>
    </row>
    <row r="27132" spans="1:5" ht="13.5" customHeight="1">
      <c r="A27132">
        <v>243</v>
      </c>
      <c r="B27132" t="str">
        <f t="shared" si="423"/>
        <v>243---19</v>
      </c>
      <c r="C27132" t="s">
        <v>887</v>
      </c>
      <c r="D27132" t="s">
        <v>992</v>
      </c>
      <c r="E27132">
        <v>19</v>
      </c>
    </row>
    <row r="27133" spans="1:5" ht="13.5" customHeight="1">
      <c r="A27133">
        <v>243</v>
      </c>
      <c r="B27133" t="str">
        <f t="shared" si="423"/>
        <v>243---20</v>
      </c>
      <c r="C27133" t="s">
        <v>739</v>
      </c>
      <c r="D27133" t="s">
        <v>736</v>
      </c>
      <c r="E27133">
        <v>20</v>
      </c>
    </row>
    <row r="27134" spans="1:5" ht="13.5" customHeight="1">
      <c r="A27134">
        <v>243</v>
      </c>
      <c r="B27134" t="str">
        <f t="shared" si="423"/>
        <v>243---21</v>
      </c>
      <c r="C27134" t="s">
        <v>858</v>
      </c>
      <c r="D27134" t="s">
        <v>740</v>
      </c>
      <c r="E27134">
        <v>21</v>
      </c>
    </row>
    <row r="27135" spans="1:5" ht="13.5" customHeight="1">
      <c r="A27135">
        <v>243</v>
      </c>
      <c r="B27135" t="str">
        <f t="shared" si="423"/>
        <v>243---22</v>
      </c>
      <c r="C27135" t="s">
        <v>743</v>
      </c>
      <c r="D27135" t="s">
        <v>754</v>
      </c>
      <c r="E27135">
        <v>22</v>
      </c>
    </row>
    <row r="27136" spans="1:5" ht="13.5" customHeight="1">
      <c r="A27136">
        <v>243</v>
      </c>
      <c r="B27136" t="str">
        <f t="shared" si="423"/>
        <v>243---23</v>
      </c>
      <c r="C27136" t="s">
        <v>987</v>
      </c>
      <c r="D27136" t="s">
        <v>1263</v>
      </c>
      <c r="E27136">
        <v>23</v>
      </c>
    </row>
    <row r="27137" spans="1:5" ht="13.5" customHeight="1">
      <c r="A27137">
        <v>243</v>
      </c>
      <c r="B27137" t="str">
        <f t="shared" si="423"/>
        <v>243---24</v>
      </c>
      <c r="C27137" t="s">
        <v>989</v>
      </c>
      <c r="D27137" t="s">
        <v>738</v>
      </c>
      <c r="E27137">
        <v>24</v>
      </c>
    </row>
    <row r="27138" spans="1:5" ht="13.5" customHeight="1">
      <c r="A27138">
        <v>243</v>
      </c>
      <c r="B27138" t="str">
        <f t="shared" si="423"/>
        <v>243---25</v>
      </c>
      <c r="C27138" t="s">
        <v>1094</v>
      </c>
      <c r="D27138" t="s">
        <v>790</v>
      </c>
      <c r="E27138">
        <v>25</v>
      </c>
    </row>
    <row r="27139" spans="1:5" ht="13.5" customHeight="1">
      <c r="A27139">
        <v>243</v>
      </c>
      <c r="B27139" t="str">
        <f t="shared" ref="B27139:B27202" si="424">A27139&amp;"---"&amp;E27139</f>
        <v>243---26</v>
      </c>
      <c r="C27139" t="s">
        <v>936</v>
      </c>
      <c r="D27139" t="s">
        <v>779</v>
      </c>
      <c r="E27139">
        <v>26</v>
      </c>
    </row>
    <row r="27140" spans="1:5" ht="13.5" customHeight="1">
      <c r="A27140">
        <v>243</v>
      </c>
      <c r="B27140" t="str">
        <f t="shared" si="424"/>
        <v>243---27</v>
      </c>
      <c r="C27140" t="s">
        <v>819</v>
      </c>
      <c r="D27140" t="s">
        <v>756</v>
      </c>
      <c r="E27140">
        <v>27</v>
      </c>
    </row>
    <row r="27141" spans="1:5" ht="13.5" customHeight="1">
      <c r="A27141">
        <v>243</v>
      </c>
      <c r="B27141" t="str">
        <f t="shared" si="424"/>
        <v>243---28</v>
      </c>
      <c r="C27141" t="s">
        <v>824</v>
      </c>
      <c r="D27141" t="s">
        <v>752</v>
      </c>
      <c r="E27141">
        <v>28</v>
      </c>
    </row>
    <row r="27142" spans="1:5" ht="13.5" customHeight="1">
      <c r="A27142">
        <v>243</v>
      </c>
      <c r="B27142" t="str">
        <f t="shared" si="424"/>
        <v>243---29</v>
      </c>
      <c r="C27142" t="s">
        <v>1005</v>
      </c>
      <c r="D27142" t="s">
        <v>1105</v>
      </c>
      <c r="E27142">
        <v>29</v>
      </c>
    </row>
    <row r="27143" spans="1:5" ht="13.5" customHeight="1">
      <c r="A27143">
        <v>243</v>
      </c>
      <c r="B27143" t="str">
        <f t="shared" si="424"/>
        <v>243---30</v>
      </c>
      <c r="C27143" t="s">
        <v>755</v>
      </c>
      <c r="D27143" t="s">
        <v>1146</v>
      </c>
      <c r="E27143">
        <v>30</v>
      </c>
    </row>
    <row r="27144" spans="1:5" ht="13.5" customHeight="1">
      <c r="A27144">
        <v>243</v>
      </c>
      <c r="B27144" t="str">
        <f t="shared" si="424"/>
        <v>243---31</v>
      </c>
      <c r="C27144" t="s">
        <v>1007</v>
      </c>
      <c r="D27144" t="s">
        <v>1150</v>
      </c>
      <c r="E27144">
        <v>31</v>
      </c>
    </row>
    <row r="27145" spans="1:5" ht="13.5" customHeight="1">
      <c r="A27145">
        <v>243</v>
      </c>
      <c r="B27145" t="str">
        <f t="shared" si="424"/>
        <v>243---32</v>
      </c>
      <c r="C27145" t="s">
        <v>834</v>
      </c>
      <c r="D27145" t="s">
        <v>1222</v>
      </c>
      <c r="E27145">
        <v>32</v>
      </c>
    </row>
    <row r="27146" spans="1:5" ht="13.5" customHeight="1">
      <c r="A27146">
        <v>243</v>
      </c>
      <c r="B27146" t="str">
        <f t="shared" si="424"/>
        <v>243---33</v>
      </c>
      <c r="C27146" t="s">
        <v>836</v>
      </c>
      <c r="D27146" t="s">
        <v>835</v>
      </c>
      <c r="E27146">
        <v>33</v>
      </c>
    </row>
    <row r="27147" spans="1:5" ht="13.5" customHeight="1">
      <c r="A27147">
        <v>243</v>
      </c>
      <c r="B27147" t="str">
        <f t="shared" si="424"/>
        <v>243---34</v>
      </c>
      <c r="C27147" t="s">
        <v>1253</v>
      </c>
      <c r="D27147" t="s">
        <v>1228</v>
      </c>
      <c r="E27147">
        <v>34</v>
      </c>
    </row>
    <row r="27148" spans="1:5" ht="13.5" customHeight="1">
      <c r="A27148">
        <v>243</v>
      </c>
      <c r="B27148" t="str">
        <f t="shared" si="424"/>
        <v>243---35</v>
      </c>
      <c r="C27148" t="s">
        <v>1096</v>
      </c>
      <c r="D27148" t="s">
        <v>1215</v>
      </c>
      <c r="E27148">
        <v>35</v>
      </c>
    </row>
    <row r="27149" spans="1:5" ht="13.5" customHeight="1">
      <c r="A27149">
        <v>243</v>
      </c>
      <c r="B27149" t="str">
        <f t="shared" si="424"/>
        <v>243---36</v>
      </c>
      <c r="C27149" t="s">
        <v>1102</v>
      </c>
      <c r="D27149" t="s">
        <v>1190</v>
      </c>
      <c r="E27149">
        <v>36</v>
      </c>
    </row>
    <row r="27150" spans="1:5" ht="13.5" customHeight="1">
      <c r="A27150">
        <v>243</v>
      </c>
      <c r="B27150" t="str">
        <f t="shared" si="424"/>
        <v>243---37</v>
      </c>
      <c r="C27150" t="s">
        <v>1055</v>
      </c>
      <c r="D27150" t="s">
        <v>1324</v>
      </c>
      <c r="E27150">
        <v>37</v>
      </c>
    </row>
    <row r="27151" spans="1:5" ht="13.5" customHeight="1">
      <c r="A27151">
        <v>243</v>
      </c>
      <c r="B27151" t="str">
        <f t="shared" si="424"/>
        <v>243---38</v>
      </c>
      <c r="C27151" t="s">
        <v>868</v>
      </c>
      <c r="D27151" t="s">
        <v>758</v>
      </c>
      <c r="E27151">
        <v>38</v>
      </c>
    </row>
    <row r="27152" spans="1:5" ht="13.5" customHeight="1">
      <c r="A27152">
        <v>243</v>
      </c>
      <c r="B27152" t="str">
        <f t="shared" si="424"/>
        <v>243---39</v>
      </c>
      <c r="C27152" t="s">
        <v>769</v>
      </c>
      <c r="D27152" t="s">
        <v>1325</v>
      </c>
      <c r="E27152">
        <v>39</v>
      </c>
    </row>
    <row r="27153" spans="1:5" ht="13.5" customHeight="1">
      <c r="A27153">
        <v>243</v>
      </c>
      <c r="B27153" t="str">
        <f t="shared" si="424"/>
        <v>243---40</v>
      </c>
      <c r="C27153" t="s">
        <v>1216</v>
      </c>
      <c r="D27153" t="s">
        <v>1385</v>
      </c>
      <c r="E27153">
        <v>40</v>
      </c>
    </row>
    <row r="27154" spans="1:5" ht="13.5" customHeight="1">
      <c r="A27154">
        <v>243</v>
      </c>
      <c r="B27154" t="str">
        <f t="shared" si="424"/>
        <v>243---41</v>
      </c>
      <c r="C27154" t="s">
        <v>918</v>
      </c>
      <c r="D27154" t="s">
        <v>865</v>
      </c>
      <c r="E27154">
        <v>41</v>
      </c>
    </row>
    <row r="27155" spans="1:5" ht="13.5" customHeight="1">
      <c r="A27155">
        <v>243</v>
      </c>
      <c r="B27155" t="str">
        <f t="shared" si="424"/>
        <v>243---42</v>
      </c>
      <c r="C27155" t="s">
        <v>5912</v>
      </c>
      <c r="D27155" t="s">
        <v>764</v>
      </c>
      <c r="E27155">
        <v>42</v>
      </c>
    </row>
    <row r="27156" spans="1:5" ht="13.5" customHeight="1">
      <c r="A27156">
        <v>243</v>
      </c>
      <c r="B27156" t="str">
        <f t="shared" si="424"/>
        <v>243---43</v>
      </c>
      <c r="C27156" t="s">
        <v>5961</v>
      </c>
      <c r="D27156" t="s">
        <v>935</v>
      </c>
      <c r="E27156">
        <v>43</v>
      </c>
    </row>
    <row r="27157" spans="1:5" ht="13.5" customHeight="1">
      <c r="A27157">
        <v>243</v>
      </c>
      <c r="B27157" t="str">
        <f t="shared" si="424"/>
        <v>243---44</v>
      </c>
      <c r="C27157" t="s">
        <v>5915</v>
      </c>
      <c r="D27157" t="s">
        <v>772</v>
      </c>
      <c r="E27157">
        <v>44</v>
      </c>
    </row>
    <row r="27158" spans="1:5" ht="13.5" customHeight="1">
      <c r="A27158">
        <v>243</v>
      </c>
      <c r="B27158" t="str">
        <f t="shared" si="424"/>
        <v>243---45</v>
      </c>
      <c r="C27158" t="s">
        <v>5977</v>
      </c>
      <c r="D27158" t="s">
        <v>1069</v>
      </c>
      <c r="E27158">
        <v>45</v>
      </c>
    </row>
    <row r="27159" spans="1:5" ht="13.5" customHeight="1">
      <c r="A27159">
        <v>243</v>
      </c>
      <c r="B27159" t="str">
        <f t="shared" si="424"/>
        <v>243---46</v>
      </c>
      <c r="C27159" t="s">
        <v>5917</v>
      </c>
      <c r="D27159" t="s">
        <v>789</v>
      </c>
      <c r="E27159">
        <v>46</v>
      </c>
    </row>
    <row r="27160" spans="1:5" ht="13.5" customHeight="1">
      <c r="A27160">
        <v>243</v>
      </c>
      <c r="B27160" t="str">
        <f t="shared" si="424"/>
        <v>243---47</v>
      </c>
      <c r="C27160" t="s">
        <v>5918</v>
      </c>
      <c r="D27160" t="s">
        <v>770</v>
      </c>
      <c r="E27160">
        <v>47</v>
      </c>
    </row>
    <row r="27161" spans="1:5" ht="13.5" customHeight="1">
      <c r="A27161">
        <v>243</v>
      </c>
      <c r="B27161" t="str">
        <f t="shared" si="424"/>
        <v>243---48</v>
      </c>
      <c r="C27161" t="s">
        <v>5962</v>
      </c>
      <c r="D27161" t="s">
        <v>1174</v>
      </c>
      <c r="E27161">
        <v>48</v>
      </c>
    </row>
    <row r="27162" spans="1:5" ht="13.5" customHeight="1">
      <c r="A27162">
        <v>243</v>
      </c>
      <c r="B27162" t="str">
        <f t="shared" si="424"/>
        <v>243---49</v>
      </c>
      <c r="C27162" t="s">
        <v>5963</v>
      </c>
      <c r="D27162" t="s">
        <v>937</v>
      </c>
      <c r="E27162">
        <v>49</v>
      </c>
    </row>
    <row r="27163" spans="1:5" ht="13.5" customHeight="1">
      <c r="A27163">
        <v>243</v>
      </c>
      <c r="B27163" t="str">
        <f t="shared" si="424"/>
        <v>243---50</v>
      </c>
      <c r="C27163" t="s">
        <v>5978</v>
      </c>
      <c r="D27163" t="s">
        <v>1191</v>
      </c>
      <c r="E27163">
        <v>50</v>
      </c>
    </row>
    <row r="27164" spans="1:5" ht="13.5" customHeight="1">
      <c r="A27164">
        <v>243</v>
      </c>
      <c r="B27164" t="str">
        <f t="shared" si="424"/>
        <v>243---51</v>
      </c>
      <c r="C27164" t="s">
        <v>5964</v>
      </c>
      <c r="D27164" t="s">
        <v>1176</v>
      </c>
      <c r="E27164">
        <v>51</v>
      </c>
    </row>
    <row r="27165" spans="1:5" ht="13.5" customHeight="1">
      <c r="A27165">
        <v>243</v>
      </c>
      <c r="B27165" t="str">
        <f t="shared" si="424"/>
        <v>243---52</v>
      </c>
      <c r="C27165" t="s">
        <v>5979</v>
      </c>
      <c r="D27165" t="s">
        <v>1071</v>
      </c>
      <c r="E27165">
        <v>52</v>
      </c>
    </row>
    <row r="27166" spans="1:5" ht="13.5" customHeight="1">
      <c r="A27166">
        <v>243</v>
      </c>
      <c r="B27166" t="str">
        <f t="shared" si="424"/>
        <v>243---53</v>
      </c>
      <c r="C27166" t="s">
        <v>5956</v>
      </c>
      <c r="D27166" t="s">
        <v>917</v>
      </c>
      <c r="E27166">
        <v>53</v>
      </c>
    </row>
    <row r="27167" spans="1:5" ht="13.5" customHeight="1">
      <c r="A27167">
        <v>243</v>
      </c>
      <c r="B27167" t="str">
        <f t="shared" si="424"/>
        <v>243---54</v>
      </c>
      <c r="C27167" t="s">
        <v>5922</v>
      </c>
      <c r="D27167" t="s">
        <v>787</v>
      </c>
      <c r="E27167">
        <v>54</v>
      </c>
    </row>
    <row r="27168" spans="1:5" ht="13.5" customHeight="1">
      <c r="A27168">
        <v>243</v>
      </c>
      <c r="B27168" t="str">
        <f t="shared" si="424"/>
        <v>243---55</v>
      </c>
      <c r="C27168" t="s">
        <v>5980</v>
      </c>
      <c r="D27168" t="s">
        <v>1124</v>
      </c>
      <c r="E27168">
        <v>55</v>
      </c>
    </row>
    <row r="27169" spans="1:5" ht="13.5" customHeight="1">
      <c r="A27169">
        <v>243</v>
      </c>
      <c r="B27169" t="str">
        <f t="shared" si="424"/>
        <v>243---56</v>
      </c>
      <c r="C27169" t="s">
        <v>5976</v>
      </c>
      <c r="D27169" t="s">
        <v>1162</v>
      </c>
      <c r="E27169">
        <v>56</v>
      </c>
    </row>
    <row r="27170" spans="1:5" ht="13.5" customHeight="1">
      <c r="A27170">
        <v>243</v>
      </c>
      <c r="B27170" t="str">
        <f t="shared" si="424"/>
        <v>243---57</v>
      </c>
      <c r="C27170" t="s">
        <v>5988</v>
      </c>
      <c r="D27170" t="s">
        <v>1133</v>
      </c>
      <c r="E27170">
        <v>57</v>
      </c>
    </row>
    <row r="27171" spans="1:5" ht="13.5" customHeight="1">
      <c r="A27171">
        <v>238</v>
      </c>
      <c r="B27171" t="str">
        <f t="shared" si="424"/>
        <v>238---1</v>
      </c>
      <c r="C27171" t="s">
        <v>4216</v>
      </c>
      <c r="D27171" t="s">
        <v>907</v>
      </c>
      <c r="E27171">
        <v>1</v>
      </c>
    </row>
    <row r="27172" spans="1:5" ht="13.5" customHeight="1">
      <c r="A27172">
        <v>238</v>
      </c>
      <c r="B27172" t="str">
        <f t="shared" si="424"/>
        <v>238---2</v>
      </c>
      <c r="C27172" t="s">
        <v>4216</v>
      </c>
      <c r="D27172" t="s">
        <v>776</v>
      </c>
      <c r="E27172">
        <v>2</v>
      </c>
    </row>
    <row r="27173" spans="1:5" ht="13.5" customHeight="1">
      <c r="A27173">
        <v>238</v>
      </c>
      <c r="B27173" t="str">
        <f t="shared" si="424"/>
        <v>238---3</v>
      </c>
      <c r="C27173" t="s">
        <v>4252</v>
      </c>
      <c r="D27173" t="s">
        <v>842</v>
      </c>
      <c r="E27173">
        <v>3</v>
      </c>
    </row>
    <row r="27174" spans="1:5" ht="13.5" customHeight="1">
      <c r="A27174">
        <v>238</v>
      </c>
      <c r="B27174" t="str">
        <f t="shared" si="424"/>
        <v>238---4</v>
      </c>
      <c r="C27174" t="s">
        <v>4269</v>
      </c>
      <c r="D27174" t="s">
        <v>1106</v>
      </c>
      <c r="E27174">
        <v>4</v>
      </c>
    </row>
    <row r="27175" spans="1:5" ht="13.5" customHeight="1">
      <c r="A27175">
        <v>238</v>
      </c>
      <c r="B27175" t="str">
        <f t="shared" si="424"/>
        <v>238---5</v>
      </c>
      <c r="C27175" t="s">
        <v>4271</v>
      </c>
      <c r="D27175" t="s">
        <v>1137</v>
      </c>
      <c r="E27175">
        <v>5</v>
      </c>
    </row>
    <row r="27176" spans="1:5" ht="13.5" customHeight="1">
      <c r="A27176">
        <v>238</v>
      </c>
      <c r="B27176" t="str">
        <f t="shared" si="424"/>
        <v>238---6</v>
      </c>
      <c r="C27176" t="s">
        <v>4239</v>
      </c>
      <c r="D27176" t="s">
        <v>957</v>
      </c>
      <c r="E27176">
        <v>6</v>
      </c>
    </row>
    <row r="27177" spans="1:5" ht="13.5" customHeight="1">
      <c r="A27177">
        <v>238</v>
      </c>
      <c r="B27177" t="str">
        <f t="shared" si="424"/>
        <v>238---7</v>
      </c>
      <c r="C27177" t="s">
        <v>4228</v>
      </c>
      <c r="D27177" t="s">
        <v>768</v>
      </c>
      <c r="E27177">
        <v>7</v>
      </c>
    </row>
    <row r="27178" spans="1:5" ht="13.5" customHeight="1">
      <c r="A27178">
        <v>238</v>
      </c>
      <c r="B27178" t="str">
        <f t="shared" si="424"/>
        <v>238---8</v>
      </c>
      <c r="C27178" t="s">
        <v>4268</v>
      </c>
      <c r="D27178" t="s">
        <v>982</v>
      </c>
      <c r="E27178">
        <v>8</v>
      </c>
    </row>
    <row r="27179" spans="1:5" ht="13.5" customHeight="1">
      <c r="A27179">
        <v>238</v>
      </c>
      <c r="B27179" t="str">
        <f t="shared" si="424"/>
        <v>238---9</v>
      </c>
      <c r="C27179" t="s">
        <v>4230</v>
      </c>
      <c r="D27179" t="s">
        <v>1004</v>
      </c>
      <c r="E27179">
        <v>9</v>
      </c>
    </row>
    <row r="27180" spans="1:5" ht="13.5" customHeight="1">
      <c r="A27180">
        <v>238</v>
      </c>
      <c r="B27180" t="str">
        <f t="shared" si="424"/>
        <v>238---10</v>
      </c>
      <c r="C27180" t="s">
        <v>4226</v>
      </c>
      <c r="D27180" t="s">
        <v>917</v>
      </c>
      <c r="E27180">
        <v>10</v>
      </c>
    </row>
    <row r="27181" spans="1:5" ht="13.5" customHeight="1">
      <c r="A27181">
        <v>238</v>
      </c>
      <c r="B27181" t="str">
        <f t="shared" si="424"/>
        <v>238---11</v>
      </c>
      <c r="C27181" t="s">
        <v>4231</v>
      </c>
      <c r="D27181" t="s">
        <v>1158</v>
      </c>
      <c r="E27181">
        <v>11</v>
      </c>
    </row>
    <row r="27182" spans="1:5" ht="13.5" customHeight="1">
      <c r="A27182">
        <v>238</v>
      </c>
      <c r="B27182" t="str">
        <f t="shared" si="424"/>
        <v>238---12</v>
      </c>
      <c r="C27182" t="s">
        <v>4254</v>
      </c>
      <c r="D27182" t="s">
        <v>1162</v>
      </c>
      <c r="E27182">
        <v>12</v>
      </c>
    </row>
    <row r="27183" spans="1:5" ht="13.5" customHeight="1">
      <c r="A27183">
        <v>238</v>
      </c>
      <c r="B27183" t="str">
        <f t="shared" si="424"/>
        <v>238---13</v>
      </c>
      <c r="C27183" t="s">
        <v>4233</v>
      </c>
      <c r="D27183" t="s">
        <v>1185</v>
      </c>
      <c r="E27183">
        <v>13</v>
      </c>
    </row>
    <row r="27184" spans="1:5" ht="13.5" customHeight="1">
      <c r="A27184">
        <v>238</v>
      </c>
      <c r="B27184" t="str">
        <f t="shared" si="424"/>
        <v>238---14</v>
      </c>
      <c r="C27184" t="s">
        <v>5928</v>
      </c>
      <c r="D27184" t="s">
        <v>1254</v>
      </c>
      <c r="E27184">
        <v>14</v>
      </c>
    </row>
    <row r="27185" spans="1:5" ht="13.5" customHeight="1">
      <c r="A27185">
        <v>238</v>
      </c>
      <c r="B27185" t="str">
        <f t="shared" si="424"/>
        <v>238---15</v>
      </c>
      <c r="C27185" t="s">
        <v>727</v>
      </c>
      <c r="D27185" t="s">
        <v>1308</v>
      </c>
      <c r="E27185">
        <v>15</v>
      </c>
    </row>
    <row r="27186" spans="1:5" ht="13.5" customHeight="1">
      <c r="A27186">
        <v>238</v>
      </c>
      <c r="B27186" t="str">
        <f t="shared" si="424"/>
        <v>238---16</v>
      </c>
      <c r="C27186" t="s">
        <v>887</v>
      </c>
      <c r="D27186" t="s">
        <v>992</v>
      </c>
      <c r="E27186">
        <v>16</v>
      </c>
    </row>
    <row r="27187" spans="1:5" ht="13.5" customHeight="1">
      <c r="A27187">
        <v>238</v>
      </c>
      <c r="B27187" t="str">
        <f t="shared" si="424"/>
        <v>238---17</v>
      </c>
      <c r="C27187" t="s">
        <v>743</v>
      </c>
      <c r="D27187" t="s">
        <v>754</v>
      </c>
      <c r="E27187">
        <v>17</v>
      </c>
    </row>
    <row r="27188" spans="1:5" ht="13.5" customHeight="1">
      <c r="A27188">
        <v>238</v>
      </c>
      <c r="B27188" t="str">
        <f t="shared" si="424"/>
        <v>238---18</v>
      </c>
      <c r="C27188" t="s">
        <v>915</v>
      </c>
      <c r="D27188" t="s">
        <v>939</v>
      </c>
      <c r="E27188">
        <v>18</v>
      </c>
    </row>
    <row r="27189" spans="1:5" ht="13.5" customHeight="1">
      <c r="A27189">
        <v>238</v>
      </c>
      <c r="B27189" t="str">
        <f t="shared" si="424"/>
        <v>238---19</v>
      </c>
      <c r="C27189" t="s">
        <v>987</v>
      </c>
      <c r="D27189" t="s">
        <v>1263</v>
      </c>
      <c r="E27189">
        <v>19</v>
      </c>
    </row>
    <row r="27190" spans="1:5" ht="13.5" customHeight="1">
      <c r="A27190">
        <v>238</v>
      </c>
      <c r="B27190" t="str">
        <f t="shared" si="424"/>
        <v>238---20</v>
      </c>
      <c r="C27190" t="s">
        <v>989</v>
      </c>
      <c r="D27190" t="s">
        <v>738</v>
      </c>
      <c r="E27190">
        <v>20</v>
      </c>
    </row>
    <row r="27191" spans="1:5" ht="13.5" customHeight="1">
      <c r="A27191">
        <v>238</v>
      </c>
      <c r="B27191" t="str">
        <f t="shared" si="424"/>
        <v>238---21</v>
      </c>
      <c r="C27191" t="s">
        <v>819</v>
      </c>
      <c r="D27191" t="s">
        <v>756</v>
      </c>
      <c r="E27191">
        <v>21</v>
      </c>
    </row>
    <row r="27192" spans="1:5" ht="13.5" customHeight="1">
      <c r="A27192">
        <v>238</v>
      </c>
      <c r="B27192" t="str">
        <f t="shared" si="424"/>
        <v>238---22</v>
      </c>
      <c r="C27192" t="s">
        <v>824</v>
      </c>
      <c r="D27192" t="s">
        <v>752</v>
      </c>
      <c r="E27192">
        <v>22</v>
      </c>
    </row>
    <row r="27193" spans="1:5" ht="13.5" customHeight="1">
      <c r="A27193">
        <v>238</v>
      </c>
      <c r="B27193" t="str">
        <f t="shared" si="424"/>
        <v>238---23</v>
      </c>
      <c r="C27193" t="s">
        <v>753</v>
      </c>
      <c r="D27193" t="s">
        <v>1002</v>
      </c>
      <c r="E27193">
        <v>23</v>
      </c>
    </row>
    <row r="27194" spans="1:5" ht="13.5" customHeight="1">
      <c r="A27194">
        <v>238</v>
      </c>
      <c r="B27194" t="str">
        <f t="shared" si="424"/>
        <v>238---24</v>
      </c>
      <c r="C27194" t="s">
        <v>1197</v>
      </c>
      <c r="D27194" t="s">
        <v>1137</v>
      </c>
      <c r="E27194">
        <v>24</v>
      </c>
    </row>
    <row r="27195" spans="1:5" ht="13.5" customHeight="1">
      <c r="A27195">
        <v>238</v>
      </c>
      <c r="B27195" t="str">
        <f t="shared" si="424"/>
        <v>238---25</v>
      </c>
      <c r="C27195" t="s">
        <v>864</v>
      </c>
      <c r="D27195" t="s">
        <v>957</v>
      </c>
      <c r="E27195">
        <v>25</v>
      </c>
    </row>
    <row r="27196" spans="1:5" ht="13.5" customHeight="1">
      <c r="A27196">
        <v>238</v>
      </c>
      <c r="B27196" t="str">
        <f t="shared" si="424"/>
        <v>238---26</v>
      </c>
      <c r="C27196" t="s">
        <v>1009</v>
      </c>
      <c r="D27196" t="s">
        <v>1340</v>
      </c>
      <c r="E27196">
        <v>26</v>
      </c>
    </row>
    <row r="27197" spans="1:5" ht="13.5" customHeight="1">
      <c r="A27197">
        <v>238</v>
      </c>
      <c r="B27197" t="str">
        <f t="shared" si="424"/>
        <v>238---27</v>
      </c>
      <c r="C27197" t="s">
        <v>868</v>
      </c>
      <c r="D27197" t="s">
        <v>758</v>
      </c>
      <c r="E27197">
        <v>27</v>
      </c>
    </row>
    <row r="27198" spans="1:5" ht="13.5" customHeight="1">
      <c r="A27198">
        <v>238</v>
      </c>
      <c r="B27198" t="str">
        <f t="shared" si="424"/>
        <v>238---28</v>
      </c>
      <c r="C27198" t="s">
        <v>1098</v>
      </c>
      <c r="D27198" t="s">
        <v>1206</v>
      </c>
      <c r="E27198">
        <v>28</v>
      </c>
    </row>
    <row r="27199" spans="1:5" ht="13.5" customHeight="1">
      <c r="A27199">
        <v>238</v>
      </c>
      <c r="B27199" t="str">
        <f t="shared" si="424"/>
        <v>238---29</v>
      </c>
      <c r="C27199" t="s">
        <v>769</v>
      </c>
      <c r="D27199" t="s">
        <v>1325</v>
      </c>
      <c r="E27199">
        <v>29</v>
      </c>
    </row>
    <row r="27200" spans="1:5" ht="13.5" customHeight="1">
      <c r="A27200">
        <v>238</v>
      </c>
      <c r="B27200" t="str">
        <f t="shared" si="424"/>
        <v>238---30</v>
      </c>
      <c r="C27200" t="s">
        <v>6000</v>
      </c>
      <c r="D27200" t="s">
        <v>1198</v>
      </c>
      <c r="E27200">
        <v>30</v>
      </c>
    </row>
    <row r="27201" spans="1:5" ht="13.5" customHeight="1">
      <c r="A27201">
        <v>238</v>
      </c>
      <c r="B27201" t="str">
        <f t="shared" si="424"/>
        <v>238---31</v>
      </c>
      <c r="C27201" t="s">
        <v>5982</v>
      </c>
      <c r="D27201" t="s">
        <v>1125</v>
      </c>
      <c r="E27201">
        <v>31</v>
      </c>
    </row>
    <row r="27202" spans="1:5" ht="13.5" customHeight="1">
      <c r="A27202">
        <v>238</v>
      </c>
      <c r="B27202" t="str">
        <f t="shared" si="424"/>
        <v>238---32</v>
      </c>
      <c r="C27202" t="s">
        <v>6016</v>
      </c>
      <c r="D27202" t="s">
        <v>1093</v>
      </c>
      <c r="E27202">
        <v>32</v>
      </c>
    </row>
    <row r="27203" spans="1:5" ht="13.5" customHeight="1">
      <c r="A27203">
        <v>238</v>
      </c>
      <c r="B27203" t="str">
        <f t="shared" ref="B27203:B27266" si="425">A27203&amp;"---"&amp;E27203</f>
        <v>238---33</v>
      </c>
      <c r="C27203" t="s">
        <v>5915</v>
      </c>
      <c r="D27203" t="s">
        <v>772</v>
      </c>
      <c r="E27203">
        <v>33</v>
      </c>
    </row>
    <row r="27204" spans="1:5" ht="13.5" customHeight="1">
      <c r="A27204">
        <v>238</v>
      </c>
      <c r="B27204" t="str">
        <f t="shared" si="425"/>
        <v>238---34</v>
      </c>
      <c r="C27204" t="s">
        <v>5917</v>
      </c>
      <c r="D27204" t="s">
        <v>789</v>
      </c>
      <c r="E27204">
        <v>34</v>
      </c>
    </row>
    <row r="27205" spans="1:5" ht="13.5" customHeight="1">
      <c r="A27205">
        <v>238</v>
      </c>
      <c r="B27205" t="str">
        <f t="shared" si="425"/>
        <v>238---35</v>
      </c>
      <c r="C27205" t="s">
        <v>5918</v>
      </c>
      <c r="D27205" t="s">
        <v>770</v>
      </c>
      <c r="E27205">
        <v>35</v>
      </c>
    </row>
    <row r="27206" spans="1:5" ht="13.5" customHeight="1">
      <c r="A27206">
        <v>238</v>
      </c>
      <c r="B27206" t="str">
        <f t="shared" si="425"/>
        <v>238---36</v>
      </c>
      <c r="C27206" t="s">
        <v>5972</v>
      </c>
      <c r="D27206" t="s">
        <v>979</v>
      </c>
      <c r="E27206">
        <v>36</v>
      </c>
    </row>
    <row r="27207" spans="1:5" ht="13.5" customHeight="1">
      <c r="A27207">
        <v>238</v>
      </c>
      <c r="B27207" t="str">
        <f t="shared" si="425"/>
        <v>238---37</v>
      </c>
      <c r="C27207" t="s">
        <v>5994</v>
      </c>
      <c r="D27207" t="s">
        <v>984</v>
      </c>
      <c r="E27207">
        <v>37</v>
      </c>
    </row>
    <row r="27208" spans="1:5" ht="13.5" customHeight="1">
      <c r="A27208">
        <v>238</v>
      </c>
      <c r="B27208" t="str">
        <f t="shared" si="425"/>
        <v>238---38</v>
      </c>
      <c r="C27208" t="s">
        <v>5984</v>
      </c>
      <c r="D27208" t="s">
        <v>1232</v>
      </c>
      <c r="E27208">
        <v>38</v>
      </c>
    </row>
    <row r="27209" spans="1:5" ht="13.5" customHeight="1">
      <c r="A27209">
        <v>238</v>
      </c>
      <c r="B27209" t="str">
        <f t="shared" si="425"/>
        <v>238---39</v>
      </c>
      <c r="C27209" t="s">
        <v>5956</v>
      </c>
      <c r="D27209" t="s">
        <v>917</v>
      </c>
      <c r="E27209">
        <v>39</v>
      </c>
    </row>
    <row r="27210" spans="1:5" ht="13.5" customHeight="1">
      <c r="A27210">
        <v>238</v>
      </c>
      <c r="B27210" t="str">
        <f t="shared" si="425"/>
        <v>238---40</v>
      </c>
      <c r="C27210" t="s">
        <v>5973</v>
      </c>
      <c r="D27210" t="s">
        <v>1158</v>
      </c>
      <c r="E27210">
        <v>40</v>
      </c>
    </row>
    <row r="27211" spans="1:5" ht="13.5" customHeight="1">
      <c r="A27211">
        <v>238</v>
      </c>
      <c r="B27211" t="str">
        <f t="shared" si="425"/>
        <v>238---41</v>
      </c>
      <c r="C27211" t="s">
        <v>5989</v>
      </c>
      <c r="D27211" t="s">
        <v>1185</v>
      </c>
      <c r="E27211">
        <v>41</v>
      </c>
    </row>
    <row r="27212" spans="1:5" ht="13.5" customHeight="1">
      <c r="A27212">
        <v>238</v>
      </c>
      <c r="B27212" t="str">
        <f t="shared" si="425"/>
        <v>238---42</v>
      </c>
      <c r="C27212" t="s">
        <v>5976</v>
      </c>
      <c r="D27212" t="s">
        <v>1162</v>
      </c>
      <c r="E27212">
        <v>42</v>
      </c>
    </row>
    <row r="27213" spans="1:5" ht="13.5" customHeight="1">
      <c r="A27213">
        <v>238</v>
      </c>
      <c r="B27213" t="str">
        <f t="shared" si="425"/>
        <v>238---43</v>
      </c>
      <c r="C27213" t="s">
        <v>5988</v>
      </c>
      <c r="D27213" t="s">
        <v>1133</v>
      </c>
      <c r="E27213">
        <v>43</v>
      </c>
    </row>
    <row r="27214" spans="1:5" ht="13.5" customHeight="1">
      <c r="A27214">
        <v>239</v>
      </c>
      <c r="B27214" t="str">
        <f t="shared" si="425"/>
        <v>239---1</v>
      </c>
      <c r="C27214" t="s">
        <v>4234</v>
      </c>
      <c r="D27214" t="s">
        <v>6241</v>
      </c>
      <c r="E27214">
        <v>1</v>
      </c>
    </row>
    <row r="27215" spans="1:5" ht="13.5" customHeight="1">
      <c r="A27215">
        <v>239</v>
      </c>
      <c r="B27215" t="str">
        <f t="shared" si="425"/>
        <v>239---2</v>
      </c>
      <c r="C27215" t="s">
        <v>4216</v>
      </c>
      <c r="D27215" t="s">
        <v>6241</v>
      </c>
      <c r="E27215">
        <v>2</v>
      </c>
    </row>
    <row r="27216" spans="1:5" ht="13.5" customHeight="1">
      <c r="A27216">
        <v>239</v>
      </c>
      <c r="B27216" t="str">
        <f t="shared" si="425"/>
        <v>239---3</v>
      </c>
      <c r="C27216" t="s">
        <v>4216</v>
      </c>
      <c r="D27216" t="s">
        <v>907</v>
      </c>
      <c r="E27216">
        <v>3</v>
      </c>
    </row>
    <row r="27217" spans="1:5" ht="13.5" customHeight="1">
      <c r="A27217">
        <v>239</v>
      </c>
      <c r="B27217" t="str">
        <f t="shared" si="425"/>
        <v>239---4</v>
      </c>
      <c r="C27217" t="s">
        <v>4216</v>
      </c>
      <c r="D27217" t="s">
        <v>776</v>
      </c>
      <c r="E27217">
        <v>4</v>
      </c>
    </row>
    <row r="27218" spans="1:5" ht="13.5" customHeight="1">
      <c r="A27218">
        <v>239</v>
      </c>
      <c r="B27218" t="str">
        <f t="shared" si="425"/>
        <v>239---5</v>
      </c>
      <c r="C27218" t="s">
        <v>4216</v>
      </c>
      <c r="D27218" t="s">
        <v>842</v>
      </c>
      <c r="E27218">
        <v>5</v>
      </c>
    </row>
    <row r="27219" spans="1:5" ht="13.5" customHeight="1">
      <c r="A27219">
        <v>239</v>
      </c>
      <c r="B27219" t="str">
        <f t="shared" si="425"/>
        <v>239---6</v>
      </c>
      <c r="C27219" t="s">
        <v>4216</v>
      </c>
      <c r="D27219" t="s">
        <v>1106</v>
      </c>
      <c r="E27219">
        <v>6</v>
      </c>
    </row>
    <row r="27220" spans="1:5" ht="13.5" customHeight="1">
      <c r="A27220">
        <v>239</v>
      </c>
      <c r="B27220" t="str">
        <f t="shared" si="425"/>
        <v>239---7</v>
      </c>
      <c r="C27220" t="s">
        <v>4271</v>
      </c>
      <c r="D27220" t="s">
        <v>1137</v>
      </c>
      <c r="E27220">
        <v>7</v>
      </c>
    </row>
    <row r="27221" spans="1:5" ht="13.5" customHeight="1">
      <c r="A27221">
        <v>239</v>
      </c>
      <c r="B27221" t="str">
        <f t="shared" si="425"/>
        <v>239---8</v>
      </c>
      <c r="C27221" t="s">
        <v>4239</v>
      </c>
      <c r="D27221" t="s">
        <v>957</v>
      </c>
      <c r="E27221">
        <v>8</v>
      </c>
    </row>
    <row r="27222" spans="1:5" ht="13.5" customHeight="1">
      <c r="A27222">
        <v>239</v>
      </c>
      <c r="B27222" t="str">
        <f t="shared" si="425"/>
        <v>239---9</v>
      </c>
      <c r="C27222" t="s">
        <v>4228</v>
      </c>
      <c r="D27222" t="s">
        <v>768</v>
      </c>
      <c r="E27222">
        <v>9</v>
      </c>
    </row>
    <row r="27223" spans="1:5" ht="13.5" customHeight="1">
      <c r="A27223">
        <v>239</v>
      </c>
      <c r="B27223" t="str">
        <f t="shared" si="425"/>
        <v>239---10</v>
      </c>
      <c r="C27223" t="s">
        <v>4268</v>
      </c>
      <c r="D27223" t="s">
        <v>982</v>
      </c>
      <c r="E27223">
        <v>10</v>
      </c>
    </row>
    <row r="27224" spans="1:5" ht="13.5" customHeight="1">
      <c r="A27224">
        <v>239</v>
      </c>
      <c r="B27224" t="str">
        <f t="shared" si="425"/>
        <v>239---11</v>
      </c>
      <c r="C27224" t="s">
        <v>4230</v>
      </c>
      <c r="D27224" t="s">
        <v>1004</v>
      </c>
      <c r="E27224">
        <v>11</v>
      </c>
    </row>
    <row r="27225" spans="1:5" ht="13.5" customHeight="1">
      <c r="A27225">
        <v>239</v>
      </c>
      <c r="B27225" t="str">
        <f t="shared" si="425"/>
        <v>239---12</v>
      </c>
      <c r="C27225" t="s">
        <v>4259</v>
      </c>
      <c r="D27225" t="s">
        <v>917</v>
      </c>
      <c r="E27225">
        <v>12</v>
      </c>
    </row>
    <row r="27226" spans="1:5" ht="13.5" customHeight="1">
      <c r="A27226">
        <v>239</v>
      </c>
      <c r="B27226" t="str">
        <f t="shared" si="425"/>
        <v>239---13</v>
      </c>
      <c r="C27226" t="s">
        <v>4254</v>
      </c>
      <c r="D27226" t="s">
        <v>1158</v>
      </c>
      <c r="E27226">
        <v>13</v>
      </c>
    </row>
    <row r="27227" spans="1:5" ht="13.5" customHeight="1">
      <c r="A27227">
        <v>239</v>
      </c>
      <c r="B27227" t="str">
        <f t="shared" si="425"/>
        <v>239---14</v>
      </c>
      <c r="C27227" t="s">
        <v>4242</v>
      </c>
      <c r="D27227" t="s">
        <v>1162</v>
      </c>
      <c r="E27227">
        <v>14</v>
      </c>
    </row>
    <row r="27228" spans="1:5" ht="13.5" customHeight="1">
      <c r="A27228">
        <v>239</v>
      </c>
      <c r="B27228" t="str">
        <f t="shared" si="425"/>
        <v>239---15</v>
      </c>
      <c r="C27228" t="s">
        <v>4265</v>
      </c>
      <c r="D27228" t="s">
        <v>1185</v>
      </c>
      <c r="E27228">
        <v>15</v>
      </c>
    </row>
    <row r="27229" spans="1:5" ht="13.5" customHeight="1">
      <c r="A27229">
        <v>239</v>
      </c>
      <c r="B27229" t="str">
        <f t="shared" si="425"/>
        <v>239---16</v>
      </c>
      <c r="C27229" t="s">
        <v>5928</v>
      </c>
      <c r="D27229" t="s">
        <v>1254</v>
      </c>
      <c r="E27229">
        <v>16</v>
      </c>
    </row>
    <row r="27230" spans="1:5" ht="13.5" customHeight="1">
      <c r="A27230">
        <v>239</v>
      </c>
      <c r="B27230" t="str">
        <f t="shared" si="425"/>
        <v>239---17</v>
      </c>
      <c r="C27230" t="s">
        <v>727</v>
      </c>
      <c r="D27230" t="s">
        <v>1308</v>
      </c>
      <c r="E27230">
        <v>17</v>
      </c>
    </row>
    <row r="27231" spans="1:5" ht="13.5" customHeight="1">
      <c r="A27231">
        <v>239</v>
      </c>
      <c r="B27231" t="str">
        <f t="shared" si="425"/>
        <v>239---18</v>
      </c>
      <c r="C27231" t="s">
        <v>887</v>
      </c>
      <c r="D27231" t="s">
        <v>992</v>
      </c>
      <c r="E27231">
        <v>18</v>
      </c>
    </row>
    <row r="27232" spans="1:5" ht="13.5" customHeight="1">
      <c r="A27232">
        <v>239</v>
      </c>
      <c r="B27232" t="str">
        <f t="shared" si="425"/>
        <v>239---19</v>
      </c>
      <c r="C27232" t="s">
        <v>739</v>
      </c>
      <c r="D27232" t="s">
        <v>736</v>
      </c>
      <c r="E27232">
        <v>19</v>
      </c>
    </row>
    <row r="27233" spans="1:5" ht="13.5" customHeight="1">
      <c r="A27233">
        <v>239</v>
      </c>
      <c r="B27233" t="str">
        <f t="shared" si="425"/>
        <v>239---20</v>
      </c>
      <c r="C27233" t="s">
        <v>888</v>
      </c>
      <c r="D27233" t="s">
        <v>1073</v>
      </c>
      <c r="E27233">
        <v>20</v>
      </c>
    </row>
    <row r="27234" spans="1:5" ht="13.5" customHeight="1">
      <c r="A27234">
        <v>239</v>
      </c>
      <c r="B27234" t="str">
        <f t="shared" si="425"/>
        <v>239---21</v>
      </c>
      <c r="C27234" t="s">
        <v>743</v>
      </c>
      <c r="D27234" t="s">
        <v>754</v>
      </c>
      <c r="E27234">
        <v>21</v>
      </c>
    </row>
    <row r="27235" spans="1:5" ht="13.5" customHeight="1">
      <c r="A27235">
        <v>239</v>
      </c>
      <c r="B27235" t="str">
        <f t="shared" si="425"/>
        <v>239---22</v>
      </c>
      <c r="C27235" t="s">
        <v>915</v>
      </c>
      <c r="D27235" t="s">
        <v>939</v>
      </c>
      <c r="E27235">
        <v>22</v>
      </c>
    </row>
    <row r="27236" spans="1:5" ht="13.5" customHeight="1">
      <c r="A27236">
        <v>239</v>
      </c>
      <c r="B27236" t="str">
        <f t="shared" si="425"/>
        <v>239---23</v>
      </c>
      <c r="C27236" t="s">
        <v>987</v>
      </c>
      <c r="D27236" t="s">
        <v>1263</v>
      </c>
      <c r="E27236">
        <v>23</v>
      </c>
    </row>
    <row r="27237" spans="1:5" ht="13.5" customHeight="1">
      <c r="A27237">
        <v>239</v>
      </c>
      <c r="B27237" t="str">
        <f t="shared" si="425"/>
        <v>239---24</v>
      </c>
      <c r="C27237" t="s">
        <v>989</v>
      </c>
      <c r="D27237" t="s">
        <v>738</v>
      </c>
      <c r="E27237">
        <v>24</v>
      </c>
    </row>
    <row r="27238" spans="1:5" ht="13.5" customHeight="1">
      <c r="A27238">
        <v>239</v>
      </c>
      <c r="B27238" t="str">
        <f t="shared" si="425"/>
        <v>239---25</v>
      </c>
      <c r="C27238" t="s">
        <v>819</v>
      </c>
      <c r="D27238" t="s">
        <v>756</v>
      </c>
      <c r="E27238">
        <v>25</v>
      </c>
    </row>
    <row r="27239" spans="1:5" ht="13.5" customHeight="1">
      <c r="A27239">
        <v>239</v>
      </c>
      <c r="B27239" t="str">
        <f t="shared" si="425"/>
        <v>239---26</v>
      </c>
      <c r="C27239" t="s">
        <v>824</v>
      </c>
      <c r="D27239" t="s">
        <v>752</v>
      </c>
      <c r="E27239">
        <v>26</v>
      </c>
    </row>
    <row r="27240" spans="1:5" ht="13.5" customHeight="1">
      <c r="A27240">
        <v>239</v>
      </c>
      <c r="B27240" t="str">
        <f t="shared" si="425"/>
        <v>239---27</v>
      </c>
      <c r="C27240" t="s">
        <v>753</v>
      </c>
      <c r="D27240" t="s">
        <v>1002</v>
      </c>
      <c r="E27240">
        <v>27</v>
      </c>
    </row>
    <row r="27241" spans="1:5" ht="13.5" customHeight="1">
      <c r="A27241">
        <v>239</v>
      </c>
      <c r="B27241" t="str">
        <f t="shared" si="425"/>
        <v>239---28</v>
      </c>
      <c r="C27241" t="s">
        <v>1197</v>
      </c>
      <c r="D27241" t="s">
        <v>1137</v>
      </c>
      <c r="E27241">
        <v>28</v>
      </c>
    </row>
    <row r="27242" spans="1:5" ht="13.5" customHeight="1">
      <c r="A27242">
        <v>239</v>
      </c>
      <c r="B27242" t="str">
        <f t="shared" si="425"/>
        <v>239---29</v>
      </c>
      <c r="C27242" t="s">
        <v>864</v>
      </c>
      <c r="D27242" t="s">
        <v>957</v>
      </c>
      <c r="E27242">
        <v>29</v>
      </c>
    </row>
    <row r="27243" spans="1:5" ht="13.5" customHeight="1">
      <c r="A27243">
        <v>239</v>
      </c>
      <c r="B27243" t="str">
        <f t="shared" si="425"/>
        <v>239---30</v>
      </c>
      <c r="C27243" t="s">
        <v>1009</v>
      </c>
      <c r="D27243" t="s">
        <v>1340</v>
      </c>
      <c r="E27243">
        <v>30</v>
      </c>
    </row>
    <row r="27244" spans="1:5" ht="13.5" customHeight="1">
      <c r="A27244">
        <v>239</v>
      </c>
      <c r="B27244" t="str">
        <f t="shared" si="425"/>
        <v>239---31</v>
      </c>
      <c r="C27244" t="s">
        <v>836</v>
      </c>
      <c r="D27244" t="s">
        <v>835</v>
      </c>
      <c r="E27244">
        <v>31</v>
      </c>
    </row>
    <row r="27245" spans="1:5" ht="13.5" customHeight="1">
      <c r="A27245">
        <v>239</v>
      </c>
      <c r="B27245" t="str">
        <f t="shared" si="425"/>
        <v>239---32</v>
      </c>
      <c r="C27245" t="s">
        <v>868</v>
      </c>
      <c r="D27245" t="s">
        <v>758</v>
      </c>
      <c r="E27245">
        <v>32</v>
      </c>
    </row>
    <row r="27246" spans="1:5" ht="13.5" customHeight="1">
      <c r="A27246">
        <v>239</v>
      </c>
      <c r="B27246" t="str">
        <f t="shared" si="425"/>
        <v>239---33</v>
      </c>
      <c r="C27246" t="s">
        <v>1098</v>
      </c>
      <c r="D27246" t="s">
        <v>1206</v>
      </c>
      <c r="E27246">
        <v>33</v>
      </c>
    </row>
    <row r="27247" spans="1:5" ht="13.5" customHeight="1">
      <c r="A27247">
        <v>239</v>
      </c>
      <c r="B27247" t="str">
        <f t="shared" si="425"/>
        <v>239---34</v>
      </c>
      <c r="C27247" t="s">
        <v>769</v>
      </c>
      <c r="D27247" t="s">
        <v>1325</v>
      </c>
      <c r="E27247">
        <v>34</v>
      </c>
    </row>
    <row r="27248" spans="1:5" ht="13.5" customHeight="1">
      <c r="A27248">
        <v>239</v>
      </c>
      <c r="B27248" t="str">
        <f t="shared" si="425"/>
        <v>239---35</v>
      </c>
      <c r="C27248" t="s">
        <v>6000</v>
      </c>
      <c r="D27248" t="s">
        <v>1198</v>
      </c>
      <c r="E27248">
        <v>35</v>
      </c>
    </row>
    <row r="27249" spans="1:5" ht="13.5" customHeight="1">
      <c r="A27249">
        <v>239</v>
      </c>
      <c r="B27249" t="str">
        <f t="shared" si="425"/>
        <v>239---36</v>
      </c>
      <c r="C27249" t="s">
        <v>5982</v>
      </c>
      <c r="D27249" t="s">
        <v>1125</v>
      </c>
      <c r="E27249">
        <v>36</v>
      </c>
    </row>
    <row r="27250" spans="1:5" ht="13.5" customHeight="1">
      <c r="A27250">
        <v>239</v>
      </c>
      <c r="B27250" t="str">
        <f t="shared" si="425"/>
        <v>239---37</v>
      </c>
      <c r="C27250" t="s">
        <v>6016</v>
      </c>
      <c r="D27250" t="s">
        <v>1093</v>
      </c>
      <c r="E27250">
        <v>37</v>
      </c>
    </row>
    <row r="27251" spans="1:5" ht="13.5" customHeight="1">
      <c r="A27251">
        <v>239</v>
      </c>
      <c r="B27251" t="str">
        <f t="shared" si="425"/>
        <v>239---38</v>
      </c>
      <c r="C27251" t="s">
        <v>5915</v>
      </c>
      <c r="D27251" t="s">
        <v>772</v>
      </c>
      <c r="E27251">
        <v>38</v>
      </c>
    </row>
    <row r="27252" spans="1:5" ht="13.5" customHeight="1">
      <c r="A27252">
        <v>239</v>
      </c>
      <c r="B27252" t="str">
        <f t="shared" si="425"/>
        <v>239---39</v>
      </c>
      <c r="C27252" t="s">
        <v>5917</v>
      </c>
      <c r="D27252" t="s">
        <v>789</v>
      </c>
      <c r="E27252">
        <v>39</v>
      </c>
    </row>
    <row r="27253" spans="1:5" ht="13.5" customHeight="1">
      <c r="A27253">
        <v>239</v>
      </c>
      <c r="B27253" t="str">
        <f t="shared" si="425"/>
        <v>239---40</v>
      </c>
      <c r="C27253" t="s">
        <v>5918</v>
      </c>
      <c r="D27253" t="s">
        <v>770</v>
      </c>
      <c r="E27253">
        <v>40</v>
      </c>
    </row>
    <row r="27254" spans="1:5" ht="13.5" customHeight="1">
      <c r="A27254">
        <v>239</v>
      </c>
      <c r="B27254" t="str">
        <f t="shared" si="425"/>
        <v>239---41</v>
      </c>
      <c r="C27254" t="s">
        <v>5972</v>
      </c>
      <c r="D27254" t="s">
        <v>979</v>
      </c>
      <c r="E27254">
        <v>41</v>
      </c>
    </row>
    <row r="27255" spans="1:5" ht="13.5" customHeight="1">
      <c r="A27255">
        <v>239</v>
      </c>
      <c r="B27255" t="str">
        <f t="shared" si="425"/>
        <v>239---42</v>
      </c>
      <c r="C27255" t="s">
        <v>5994</v>
      </c>
      <c r="D27255" t="s">
        <v>984</v>
      </c>
      <c r="E27255">
        <v>42</v>
      </c>
    </row>
    <row r="27256" spans="1:5" ht="13.5" customHeight="1">
      <c r="A27256">
        <v>239</v>
      </c>
      <c r="B27256" t="str">
        <f t="shared" si="425"/>
        <v>239---43</v>
      </c>
      <c r="C27256" t="s">
        <v>5984</v>
      </c>
      <c r="D27256" t="s">
        <v>1232</v>
      </c>
      <c r="E27256">
        <v>43</v>
      </c>
    </row>
    <row r="27257" spans="1:5" ht="13.5" customHeight="1">
      <c r="A27257">
        <v>239</v>
      </c>
      <c r="B27257" t="str">
        <f t="shared" si="425"/>
        <v>239---44</v>
      </c>
      <c r="C27257" t="s">
        <v>5956</v>
      </c>
      <c r="D27257" t="s">
        <v>917</v>
      </c>
      <c r="E27257">
        <v>44</v>
      </c>
    </row>
    <row r="27258" spans="1:5" ht="13.5" customHeight="1">
      <c r="A27258">
        <v>239</v>
      </c>
      <c r="B27258" t="str">
        <f t="shared" si="425"/>
        <v>239---45</v>
      </c>
      <c r="C27258" t="s">
        <v>5973</v>
      </c>
      <c r="D27258" t="s">
        <v>1158</v>
      </c>
      <c r="E27258">
        <v>45</v>
      </c>
    </row>
    <row r="27259" spans="1:5" ht="13.5" customHeight="1">
      <c r="A27259">
        <v>239</v>
      </c>
      <c r="B27259" t="str">
        <f t="shared" si="425"/>
        <v>239---46</v>
      </c>
      <c r="C27259" t="s">
        <v>5989</v>
      </c>
      <c r="D27259" t="s">
        <v>1185</v>
      </c>
      <c r="E27259">
        <v>46</v>
      </c>
    </row>
    <row r="27260" spans="1:5" ht="13.5" customHeight="1">
      <c r="A27260">
        <v>239</v>
      </c>
      <c r="B27260" t="str">
        <f t="shared" si="425"/>
        <v>239---47</v>
      </c>
      <c r="C27260" t="s">
        <v>5976</v>
      </c>
      <c r="D27260" t="s">
        <v>1162</v>
      </c>
      <c r="E27260">
        <v>47</v>
      </c>
    </row>
    <row r="27261" spans="1:5" ht="13.5" customHeight="1">
      <c r="A27261">
        <v>239</v>
      </c>
      <c r="B27261" t="str">
        <f t="shared" si="425"/>
        <v>239---48</v>
      </c>
      <c r="C27261" t="s">
        <v>5988</v>
      </c>
      <c r="D27261" t="s">
        <v>1133</v>
      </c>
      <c r="E27261">
        <v>48</v>
      </c>
    </row>
    <row r="27262" spans="1:5" ht="13.5" customHeight="1">
      <c r="A27262">
        <v>239</v>
      </c>
      <c r="B27262" t="str">
        <f t="shared" si="425"/>
        <v>239---49</v>
      </c>
      <c r="C27262" t="s">
        <v>5996</v>
      </c>
      <c r="D27262" t="s">
        <v>1356</v>
      </c>
      <c r="E27262">
        <v>49</v>
      </c>
    </row>
    <row r="27263" spans="1:5" ht="13.5" customHeight="1">
      <c r="A27263">
        <v>240</v>
      </c>
      <c r="B27263" t="str">
        <f t="shared" si="425"/>
        <v>240---1</v>
      </c>
      <c r="C27263" t="s">
        <v>4234</v>
      </c>
      <c r="D27263" t="s">
        <v>6237</v>
      </c>
      <c r="E27263">
        <v>1</v>
      </c>
    </row>
    <row r="27264" spans="1:5" ht="13.5" customHeight="1">
      <c r="A27264">
        <v>240</v>
      </c>
      <c r="B27264" t="str">
        <f t="shared" si="425"/>
        <v>240---2</v>
      </c>
      <c r="C27264" t="s">
        <v>4216</v>
      </c>
      <c r="D27264" t="s">
        <v>6237</v>
      </c>
      <c r="E27264">
        <v>2</v>
      </c>
    </row>
    <row r="27265" spans="1:5" ht="13.5" customHeight="1">
      <c r="A27265">
        <v>240</v>
      </c>
      <c r="B27265" t="str">
        <f t="shared" si="425"/>
        <v>240---3</v>
      </c>
      <c r="C27265" t="s">
        <v>4216</v>
      </c>
      <c r="D27265" t="s">
        <v>6241</v>
      </c>
      <c r="E27265">
        <v>3</v>
      </c>
    </row>
    <row r="27266" spans="1:5" ht="13.5" customHeight="1">
      <c r="A27266">
        <v>240</v>
      </c>
      <c r="B27266" t="str">
        <f t="shared" si="425"/>
        <v>240---4</v>
      </c>
      <c r="C27266" t="s">
        <v>4216</v>
      </c>
      <c r="D27266" t="s">
        <v>1016</v>
      </c>
      <c r="E27266">
        <v>4</v>
      </c>
    </row>
    <row r="27267" spans="1:5" ht="13.5" customHeight="1">
      <c r="A27267">
        <v>240</v>
      </c>
      <c r="B27267" t="str">
        <f t="shared" ref="B27267:B27330" si="426">A27267&amp;"---"&amp;E27267</f>
        <v>240---5</v>
      </c>
      <c r="C27267" t="s">
        <v>4216</v>
      </c>
      <c r="D27267" t="s">
        <v>1387</v>
      </c>
      <c r="E27267">
        <v>5</v>
      </c>
    </row>
    <row r="27268" spans="1:5" ht="13.5" customHeight="1">
      <c r="A27268">
        <v>240</v>
      </c>
      <c r="B27268" t="str">
        <f t="shared" si="426"/>
        <v>240---6</v>
      </c>
      <c r="C27268" t="s">
        <v>4216</v>
      </c>
      <c r="D27268" t="s">
        <v>907</v>
      </c>
      <c r="E27268">
        <v>6</v>
      </c>
    </row>
    <row r="27269" spans="1:5" ht="13.5" customHeight="1">
      <c r="A27269">
        <v>240</v>
      </c>
      <c r="B27269" t="str">
        <f t="shared" si="426"/>
        <v>240---7</v>
      </c>
      <c r="C27269" t="s">
        <v>4216</v>
      </c>
      <c r="D27269" t="s">
        <v>776</v>
      </c>
      <c r="E27269">
        <v>7</v>
      </c>
    </row>
    <row r="27270" spans="1:5" ht="13.5" customHeight="1">
      <c r="A27270">
        <v>240</v>
      </c>
      <c r="B27270" t="str">
        <f t="shared" si="426"/>
        <v>240---8</v>
      </c>
      <c r="C27270" t="s">
        <v>4216</v>
      </c>
      <c r="D27270" t="s">
        <v>842</v>
      </c>
      <c r="E27270">
        <v>8</v>
      </c>
    </row>
    <row r="27271" spans="1:5" ht="13.5" customHeight="1">
      <c r="A27271">
        <v>240</v>
      </c>
      <c r="B27271" t="str">
        <f t="shared" si="426"/>
        <v>240---9</v>
      </c>
      <c r="C27271" t="s">
        <v>4216</v>
      </c>
      <c r="D27271" t="s">
        <v>1106</v>
      </c>
      <c r="E27271">
        <v>9</v>
      </c>
    </row>
    <row r="27272" spans="1:5" ht="13.5" customHeight="1">
      <c r="A27272">
        <v>240</v>
      </c>
      <c r="B27272" t="str">
        <f t="shared" si="426"/>
        <v>240---10</v>
      </c>
      <c r="C27272" t="s">
        <v>4271</v>
      </c>
      <c r="D27272" t="s">
        <v>1137</v>
      </c>
      <c r="E27272">
        <v>10</v>
      </c>
    </row>
    <row r="27273" spans="1:5" ht="13.5" customHeight="1">
      <c r="A27273">
        <v>240</v>
      </c>
      <c r="B27273" t="str">
        <f t="shared" si="426"/>
        <v>240---11</v>
      </c>
      <c r="C27273" t="s">
        <v>4239</v>
      </c>
      <c r="D27273" t="s">
        <v>957</v>
      </c>
      <c r="E27273">
        <v>11</v>
      </c>
    </row>
    <row r="27274" spans="1:5" ht="13.5" customHeight="1">
      <c r="A27274">
        <v>240</v>
      </c>
      <c r="B27274" t="str">
        <f t="shared" si="426"/>
        <v>240---12</v>
      </c>
      <c r="C27274" t="s">
        <v>4228</v>
      </c>
      <c r="D27274" t="s">
        <v>768</v>
      </c>
      <c r="E27274">
        <v>12</v>
      </c>
    </row>
    <row r="27275" spans="1:5" ht="13.5" customHeight="1">
      <c r="A27275">
        <v>240</v>
      </c>
      <c r="B27275" t="str">
        <f t="shared" si="426"/>
        <v>240---13</v>
      </c>
      <c r="C27275" t="s">
        <v>4268</v>
      </c>
      <c r="D27275" t="s">
        <v>982</v>
      </c>
      <c r="E27275">
        <v>13</v>
      </c>
    </row>
    <row r="27276" spans="1:5" ht="13.5" customHeight="1">
      <c r="A27276">
        <v>240</v>
      </c>
      <c r="B27276" t="str">
        <f t="shared" si="426"/>
        <v>240---14</v>
      </c>
      <c r="C27276" t="s">
        <v>4230</v>
      </c>
      <c r="D27276" t="s">
        <v>1004</v>
      </c>
      <c r="E27276">
        <v>14</v>
      </c>
    </row>
    <row r="27277" spans="1:5" ht="13.5" customHeight="1">
      <c r="A27277">
        <v>240</v>
      </c>
      <c r="B27277" t="str">
        <f t="shared" si="426"/>
        <v>240---15</v>
      </c>
      <c r="C27277" t="s">
        <v>4259</v>
      </c>
      <c r="D27277" t="s">
        <v>917</v>
      </c>
      <c r="E27277">
        <v>15</v>
      </c>
    </row>
    <row r="27278" spans="1:5" ht="13.5" customHeight="1">
      <c r="A27278">
        <v>240</v>
      </c>
      <c r="B27278" t="str">
        <f t="shared" si="426"/>
        <v>240---16</v>
      </c>
      <c r="C27278" t="s">
        <v>4254</v>
      </c>
      <c r="D27278" t="s">
        <v>1158</v>
      </c>
      <c r="E27278">
        <v>16</v>
      </c>
    </row>
    <row r="27279" spans="1:5" ht="13.5" customHeight="1">
      <c r="A27279">
        <v>240</v>
      </c>
      <c r="B27279" t="str">
        <f t="shared" si="426"/>
        <v>240---17</v>
      </c>
      <c r="C27279" t="s">
        <v>4272</v>
      </c>
      <c r="D27279" t="s">
        <v>1162</v>
      </c>
      <c r="E27279">
        <v>17</v>
      </c>
    </row>
    <row r="27280" spans="1:5" ht="13.5" customHeight="1">
      <c r="A27280">
        <v>240</v>
      </c>
      <c r="B27280" t="str">
        <f t="shared" si="426"/>
        <v>240---18</v>
      </c>
      <c r="C27280" t="s">
        <v>4248</v>
      </c>
      <c r="D27280" t="s">
        <v>1185</v>
      </c>
      <c r="E27280">
        <v>18</v>
      </c>
    </row>
    <row r="27281" spans="1:5" ht="13.5" customHeight="1">
      <c r="A27281">
        <v>240</v>
      </c>
      <c r="B27281" t="str">
        <f t="shared" si="426"/>
        <v>240---19</v>
      </c>
      <c r="C27281" t="s">
        <v>4287</v>
      </c>
      <c r="D27281" t="s">
        <v>1256</v>
      </c>
      <c r="E27281">
        <v>19</v>
      </c>
    </row>
    <row r="27282" spans="1:5" ht="13.5" customHeight="1">
      <c r="A27282">
        <v>240</v>
      </c>
      <c r="B27282" t="str">
        <f t="shared" si="426"/>
        <v>240---20</v>
      </c>
      <c r="C27282" t="s">
        <v>5928</v>
      </c>
      <c r="D27282" t="s">
        <v>1254</v>
      </c>
      <c r="E27282">
        <v>20</v>
      </c>
    </row>
    <row r="27283" spans="1:5" ht="13.5" customHeight="1">
      <c r="A27283">
        <v>240</v>
      </c>
      <c r="B27283" t="str">
        <f t="shared" si="426"/>
        <v>240---21</v>
      </c>
      <c r="C27283" t="s">
        <v>727</v>
      </c>
      <c r="D27283" t="s">
        <v>1308</v>
      </c>
      <c r="E27283">
        <v>21</v>
      </c>
    </row>
    <row r="27284" spans="1:5" ht="13.5" customHeight="1">
      <c r="A27284">
        <v>240</v>
      </c>
      <c r="B27284" t="str">
        <f t="shared" si="426"/>
        <v>240---22</v>
      </c>
      <c r="C27284" t="s">
        <v>1070</v>
      </c>
      <c r="D27284" t="s">
        <v>1219</v>
      </c>
      <c r="E27284">
        <v>22</v>
      </c>
    </row>
    <row r="27285" spans="1:5" ht="13.5" customHeight="1">
      <c r="A27285">
        <v>240</v>
      </c>
      <c r="B27285" t="str">
        <f t="shared" si="426"/>
        <v>240---23</v>
      </c>
      <c r="C27285" t="s">
        <v>1072</v>
      </c>
      <c r="D27285" t="s">
        <v>1220</v>
      </c>
      <c r="E27285">
        <v>23</v>
      </c>
    </row>
    <row r="27286" spans="1:5" ht="13.5" customHeight="1">
      <c r="A27286">
        <v>240</v>
      </c>
      <c r="B27286" t="str">
        <f t="shared" si="426"/>
        <v>240---24</v>
      </c>
      <c r="C27286" t="s">
        <v>795</v>
      </c>
      <c r="D27286" t="s">
        <v>1062</v>
      </c>
      <c r="E27286">
        <v>24</v>
      </c>
    </row>
    <row r="27287" spans="1:5" ht="13.5" customHeight="1">
      <c r="A27287">
        <v>240</v>
      </c>
      <c r="B27287" t="str">
        <f t="shared" si="426"/>
        <v>240---25</v>
      </c>
      <c r="C27287" t="s">
        <v>1017</v>
      </c>
      <c r="D27287" t="s">
        <v>796</v>
      </c>
      <c r="E27287">
        <v>25</v>
      </c>
    </row>
    <row r="27288" spans="1:5" ht="13.5" customHeight="1">
      <c r="A27288">
        <v>240</v>
      </c>
      <c r="B27288" t="str">
        <f t="shared" si="426"/>
        <v>240---26</v>
      </c>
      <c r="C27288" t="s">
        <v>731</v>
      </c>
      <c r="D27288" t="s">
        <v>800</v>
      </c>
      <c r="E27288">
        <v>26</v>
      </c>
    </row>
    <row r="27289" spans="1:5" ht="13.5" customHeight="1">
      <c r="A27289">
        <v>240</v>
      </c>
      <c r="B27289" t="str">
        <f t="shared" si="426"/>
        <v>240---27</v>
      </c>
      <c r="C27289" t="s">
        <v>887</v>
      </c>
      <c r="D27289" t="s">
        <v>992</v>
      </c>
      <c r="E27289">
        <v>27</v>
      </c>
    </row>
    <row r="27290" spans="1:5" ht="13.5" customHeight="1">
      <c r="A27290">
        <v>240</v>
      </c>
      <c r="B27290" t="str">
        <f t="shared" si="426"/>
        <v>240---28</v>
      </c>
      <c r="C27290" t="s">
        <v>739</v>
      </c>
      <c r="D27290" t="s">
        <v>736</v>
      </c>
      <c r="E27290">
        <v>28</v>
      </c>
    </row>
    <row r="27291" spans="1:5" ht="13.5" customHeight="1">
      <c r="A27291">
        <v>240</v>
      </c>
      <c r="B27291" t="str">
        <f t="shared" si="426"/>
        <v>240---29</v>
      </c>
      <c r="C27291" t="s">
        <v>888</v>
      </c>
      <c r="D27291" t="s">
        <v>1073</v>
      </c>
      <c r="E27291">
        <v>29</v>
      </c>
    </row>
    <row r="27292" spans="1:5" ht="13.5" customHeight="1">
      <c r="A27292">
        <v>240</v>
      </c>
      <c r="B27292" t="str">
        <f t="shared" si="426"/>
        <v>240---30</v>
      </c>
      <c r="C27292" t="s">
        <v>743</v>
      </c>
      <c r="D27292" t="s">
        <v>754</v>
      </c>
      <c r="E27292">
        <v>30</v>
      </c>
    </row>
    <row r="27293" spans="1:5" ht="13.5" customHeight="1">
      <c r="A27293">
        <v>240</v>
      </c>
      <c r="B27293" t="str">
        <f t="shared" si="426"/>
        <v>240---31</v>
      </c>
      <c r="C27293" t="s">
        <v>915</v>
      </c>
      <c r="D27293" t="s">
        <v>939</v>
      </c>
      <c r="E27293">
        <v>31</v>
      </c>
    </row>
    <row r="27294" spans="1:5" ht="13.5" customHeight="1">
      <c r="A27294">
        <v>240</v>
      </c>
      <c r="B27294" t="str">
        <f t="shared" si="426"/>
        <v>240---32</v>
      </c>
      <c r="C27294" t="s">
        <v>987</v>
      </c>
      <c r="D27294" t="s">
        <v>1263</v>
      </c>
      <c r="E27294">
        <v>32</v>
      </c>
    </row>
    <row r="27295" spans="1:5" ht="13.5" customHeight="1">
      <c r="A27295">
        <v>240</v>
      </c>
      <c r="B27295" t="str">
        <f t="shared" si="426"/>
        <v>240---33</v>
      </c>
      <c r="C27295" t="s">
        <v>989</v>
      </c>
      <c r="D27295" t="s">
        <v>738</v>
      </c>
      <c r="E27295">
        <v>33</v>
      </c>
    </row>
    <row r="27296" spans="1:5" ht="13.5" customHeight="1">
      <c r="A27296">
        <v>240</v>
      </c>
      <c r="B27296" t="str">
        <f t="shared" si="426"/>
        <v>240---34</v>
      </c>
      <c r="C27296" t="s">
        <v>799</v>
      </c>
      <c r="D27296" t="s">
        <v>809</v>
      </c>
      <c r="E27296">
        <v>34</v>
      </c>
    </row>
    <row r="27297" spans="1:5" ht="13.5" customHeight="1">
      <c r="A27297">
        <v>240</v>
      </c>
      <c r="B27297" t="str">
        <f t="shared" si="426"/>
        <v>240---35</v>
      </c>
      <c r="C27297" t="s">
        <v>819</v>
      </c>
      <c r="D27297" t="s">
        <v>756</v>
      </c>
      <c r="E27297">
        <v>35</v>
      </c>
    </row>
    <row r="27298" spans="1:5" ht="13.5" customHeight="1">
      <c r="A27298">
        <v>240</v>
      </c>
      <c r="B27298" t="str">
        <f t="shared" si="426"/>
        <v>240---36</v>
      </c>
      <c r="C27298" t="s">
        <v>824</v>
      </c>
      <c r="D27298" t="s">
        <v>752</v>
      </c>
      <c r="E27298">
        <v>36</v>
      </c>
    </row>
    <row r="27299" spans="1:5" ht="13.5" customHeight="1">
      <c r="A27299">
        <v>240</v>
      </c>
      <c r="B27299" t="str">
        <f t="shared" si="426"/>
        <v>240---37</v>
      </c>
      <c r="C27299" t="s">
        <v>753</v>
      </c>
      <c r="D27299" t="s">
        <v>1002</v>
      </c>
      <c r="E27299">
        <v>37</v>
      </c>
    </row>
    <row r="27300" spans="1:5" ht="13.5" customHeight="1">
      <c r="A27300">
        <v>240</v>
      </c>
      <c r="B27300" t="str">
        <f t="shared" si="426"/>
        <v>240---38</v>
      </c>
      <c r="C27300" t="s">
        <v>828</v>
      </c>
      <c r="D27300" t="s">
        <v>818</v>
      </c>
      <c r="E27300">
        <v>38</v>
      </c>
    </row>
    <row r="27301" spans="1:5" ht="13.5" customHeight="1">
      <c r="A27301">
        <v>240</v>
      </c>
      <c r="B27301" t="str">
        <f t="shared" si="426"/>
        <v>240---39</v>
      </c>
      <c r="C27301" t="s">
        <v>1197</v>
      </c>
      <c r="D27301" t="s">
        <v>1137</v>
      </c>
      <c r="E27301">
        <v>39</v>
      </c>
    </row>
    <row r="27302" spans="1:5" ht="13.5" customHeight="1">
      <c r="A27302">
        <v>240</v>
      </c>
      <c r="B27302" t="str">
        <f t="shared" si="426"/>
        <v>240---40</v>
      </c>
      <c r="C27302" t="s">
        <v>864</v>
      </c>
      <c r="D27302" t="s">
        <v>957</v>
      </c>
      <c r="E27302">
        <v>40</v>
      </c>
    </row>
    <row r="27303" spans="1:5" ht="13.5" customHeight="1">
      <c r="A27303">
        <v>240</v>
      </c>
      <c r="B27303" t="str">
        <f t="shared" si="426"/>
        <v>240---41</v>
      </c>
      <c r="C27303" t="s">
        <v>1007</v>
      </c>
      <c r="D27303" t="s">
        <v>1150</v>
      </c>
      <c r="E27303">
        <v>41</v>
      </c>
    </row>
    <row r="27304" spans="1:5" ht="13.5" customHeight="1">
      <c r="A27304">
        <v>240</v>
      </c>
      <c r="B27304" t="str">
        <f t="shared" si="426"/>
        <v>240---42</v>
      </c>
      <c r="C27304" t="s">
        <v>1009</v>
      </c>
      <c r="D27304" t="s">
        <v>1340</v>
      </c>
      <c r="E27304">
        <v>42</v>
      </c>
    </row>
    <row r="27305" spans="1:5">
      <c r="A27305">
        <v>240</v>
      </c>
      <c r="B27305" t="str">
        <f t="shared" si="426"/>
        <v>240---43</v>
      </c>
      <c r="C27305" t="s">
        <v>836</v>
      </c>
      <c r="D27305" t="s">
        <v>835</v>
      </c>
      <c r="E27305">
        <v>43</v>
      </c>
    </row>
    <row r="27306" spans="1:5" ht="13.5" customHeight="1">
      <c r="A27306">
        <v>240</v>
      </c>
      <c r="B27306" t="str">
        <f t="shared" si="426"/>
        <v>240---44</v>
      </c>
      <c r="C27306" t="s">
        <v>1102</v>
      </c>
      <c r="D27306" t="s">
        <v>1190</v>
      </c>
      <c r="E27306">
        <v>44</v>
      </c>
    </row>
    <row r="27307" spans="1:5" ht="13.5" customHeight="1">
      <c r="A27307">
        <v>240</v>
      </c>
      <c r="B27307" t="str">
        <f t="shared" si="426"/>
        <v>240---45</v>
      </c>
      <c r="C27307" t="s">
        <v>765</v>
      </c>
      <c r="D27307" t="s">
        <v>1196</v>
      </c>
      <c r="E27307">
        <v>45</v>
      </c>
    </row>
    <row r="27308" spans="1:5" ht="13.5" customHeight="1">
      <c r="A27308">
        <v>240</v>
      </c>
      <c r="B27308" t="str">
        <f t="shared" si="426"/>
        <v>240---46</v>
      </c>
      <c r="C27308" t="s">
        <v>868</v>
      </c>
      <c r="D27308" t="s">
        <v>758</v>
      </c>
      <c r="E27308">
        <v>46</v>
      </c>
    </row>
    <row r="27309" spans="1:5" ht="13.5" customHeight="1">
      <c r="A27309">
        <v>240</v>
      </c>
      <c r="B27309" t="str">
        <f t="shared" si="426"/>
        <v>240---47</v>
      </c>
      <c r="C27309" t="s">
        <v>1098</v>
      </c>
      <c r="D27309" t="s">
        <v>1206</v>
      </c>
      <c r="E27309">
        <v>47</v>
      </c>
    </row>
    <row r="27310" spans="1:5" ht="13.5" customHeight="1">
      <c r="A27310">
        <v>240</v>
      </c>
      <c r="B27310" t="str">
        <f t="shared" si="426"/>
        <v>240---48</v>
      </c>
      <c r="C27310" t="s">
        <v>769</v>
      </c>
      <c r="D27310" t="s">
        <v>1325</v>
      </c>
      <c r="E27310">
        <v>48</v>
      </c>
    </row>
    <row r="27311" spans="1:5" ht="13.5" customHeight="1">
      <c r="A27311">
        <v>240</v>
      </c>
      <c r="B27311" t="str">
        <f t="shared" si="426"/>
        <v>240---49</v>
      </c>
      <c r="C27311" t="s">
        <v>896</v>
      </c>
      <c r="D27311" t="s">
        <v>1202</v>
      </c>
      <c r="E27311">
        <v>49</v>
      </c>
    </row>
    <row r="27312" spans="1:5" ht="13.5" customHeight="1">
      <c r="A27312">
        <v>240</v>
      </c>
      <c r="B27312" t="str">
        <f t="shared" si="426"/>
        <v>240---50</v>
      </c>
      <c r="C27312" t="s">
        <v>5913</v>
      </c>
      <c r="D27312" t="s">
        <v>1114</v>
      </c>
      <c r="E27312">
        <v>50</v>
      </c>
    </row>
    <row r="27313" spans="1:5" ht="13.5" customHeight="1">
      <c r="A27313">
        <v>240</v>
      </c>
      <c r="B27313" t="str">
        <f t="shared" si="426"/>
        <v>240---51</v>
      </c>
      <c r="C27313" t="s">
        <v>6000</v>
      </c>
      <c r="D27313" t="s">
        <v>1198</v>
      </c>
      <c r="E27313">
        <v>51</v>
      </c>
    </row>
    <row r="27314" spans="1:5" ht="13.5" customHeight="1">
      <c r="A27314">
        <v>240</v>
      </c>
      <c r="B27314" t="str">
        <f t="shared" si="426"/>
        <v>240---52</v>
      </c>
      <c r="C27314" t="s">
        <v>6001</v>
      </c>
      <c r="D27314" t="s">
        <v>956</v>
      </c>
      <c r="E27314">
        <v>52</v>
      </c>
    </row>
    <row r="27315" spans="1:5" ht="13.5" customHeight="1">
      <c r="A27315">
        <v>240</v>
      </c>
      <c r="B27315" t="str">
        <f t="shared" si="426"/>
        <v>240---53</v>
      </c>
      <c r="C27315" t="s">
        <v>5982</v>
      </c>
      <c r="D27315" t="s">
        <v>1125</v>
      </c>
      <c r="E27315">
        <v>53</v>
      </c>
    </row>
    <row r="27316" spans="1:5" ht="13.5" customHeight="1">
      <c r="A27316">
        <v>240</v>
      </c>
      <c r="B27316" t="str">
        <f t="shared" si="426"/>
        <v>240---54</v>
      </c>
      <c r="C27316" t="s">
        <v>6016</v>
      </c>
      <c r="D27316" t="s">
        <v>1093</v>
      </c>
      <c r="E27316">
        <v>54</v>
      </c>
    </row>
    <row r="27317" spans="1:5" ht="13.5" customHeight="1">
      <c r="A27317">
        <v>240</v>
      </c>
      <c r="B27317" t="str">
        <f t="shared" si="426"/>
        <v>240---55</v>
      </c>
      <c r="C27317" t="s">
        <v>5915</v>
      </c>
      <c r="D27317" t="s">
        <v>772</v>
      </c>
      <c r="E27317">
        <v>55</v>
      </c>
    </row>
    <row r="27318" spans="1:5" ht="13.5" customHeight="1">
      <c r="A27318">
        <v>240</v>
      </c>
      <c r="B27318" t="str">
        <f t="shared" si="426"/>
        <v>240---56</v>
      </c>
      <c r="C27318" t="s">
        <v>5917</v>
      </c>
      <c r="D27318" t="s">
        <v>789</v>
      </c>
      <c r="E27318">
        <v>56</v>
      </c>
    </row>
    <row r="27319" spans="1:5" ht="13.5" customHeight="1">
      <c r="A27319">
        <v>240</v>
      </c>
      <c r="B27319" t="str">
        <f t="shared" si="426"/>
        <v>240---57</v>
      </c>
      <c r="C27319" t="s">
        <v>5918</v>
      </c>
      <c r="D27319" t="s">
        <v>770</v>
      </c>
      <c r="E27319">
        <v>57</v>
      </c>
    </row>
    <row r="27320" spans="1:5" ht="13.5" customHeight="1">
      <c r="A27320">
        <v>240</v>
      </c>
      <c r="B27320" t="str">
        <f t="shared" si="426"/>
        <v>240---58</v>
      </c>
      <c r="C27320" t="s">
        <v>5932</v>
      </c>
      <c r="D27320" t="s">
        <v>846</v>
      </c>
      <c r="E27320">
        <v>58</v>
      </c>
    </row>
    <row r="27321" spans="1:5" ht="13.5" customHeight="1">
      <c r="A27321">
        <v>240</v>
      </c>
      <c r="B27321" t="str">
        <f t="shared" si="426"/>
        <v>240---59</v>
      </c>
      <c r="C27321" t="s">
        <v>5972</v>
      </c>
      <c r="D27321" t="s">
        <v>979</v>
      </c>
      <c r="E27321">
        <v>59</v>
      </c>
    </row>
    <row r="27322" spans="1:5" ht="13.5" customHeight="1">
      <c r="A27322">
        <v>240</v>
      </c>
      <c r="B27322" t="str">
        <f t="shared" si="426"/>
        <v>240---60</v>
      </c>
      <c r="C27322" t="s">
        <v>5994</v>
      </c>
      <c r="D27322" t="s">
        <v>984</v>
      </c>
      <c r="E27322">
        <v>60</v>
      </c>
    </row>
    <row r="27323" spans="1:5" ht="13.5" customHeight="1">
      <c r="A27323">
        <v>240</v>
      </c>
      <c r="B27323" t="str">
        <f t="shared" si="426"/>
        <v>240---61</v>
      </c>
      <c r="C27323" t="s">
        <v>5984</v>
      </c>
      <c r="D27323" t="s">
        <v>1232</v>
      </c>
      <c r="E27323">
        <v>61</v>
      </c>
    </row>
    <row r="27324" spans="1:5" ht="13.5" customHeight="1">
      <c r="A27324">
        <v>240</v>
      </c>
      <c r="B27324" t="str">
        <f t="shared" si="426"/>
        <v>240---62</v>
      </c>
      <c r="C27324" t="s">
        <v>6002</v>
      </c>
      <c r="D27324" t="s">
        <v>1113</v>
      </c>
      <c r="E27324">
        <v>62</v>
      </c>
    </row>
    <row r="27325" spans="1:5" ht="13.5" customHeight="1">
      <c r="A27325">
        <v>240</v>
      </c>
      <c r="B27325" t="str">
        <f t="shared" si="426"/>
        <v>240---63</v>
      </c>
      <c r="C27325" t="s">
        <v>6003</v>
      </c>
      <c r="D27325" t="s">
        <v>1016</v>
      </c>
      <c r="E27325">
        <v>63</v>
      </c>
    </row>
    <row r="27326" spans="1:5" ht="13.5" customHeight="1">
      <c r="A27326">
        <v>240</v>
      </c>
      <c r="B27326" t="str">
        <f t="shared" si="426"/>
        <v>240---64</v>
      </c>
      <c r="C27326" t="s">
        <v>5956</v>
      </c>
      <c r="D27326" t="s">
        <v>917</v>
      </c>
      <c r="E27326">
        <v>64</v>
      </c>
    </row>
    <row r="27327" spans="1:5" ht="13.5" customHeight="1">
      <c r="A27327">
        <v>240</v>
      </c>
      <c r="B27327" t="str">
        <f t="shared" si="426"/>
        <v>240---65</v>
      </c>
      <c r="C27327" t="s">
        <v>5941</v>
      </c>
      <c r="D27327" t="s">
        <v>861</v>
      </c>
      <c r="E27327">
        <v>65</v>
      </c>
    </row>
    <row r="27328" spans="1:5" ht="13.5" customHeight="1">
      <c r="A27328">
        <v>240</v>
      </c>
      <c r="B27328" t="str">
        <f t="shared" si="426"/>
        <v>240---66</v>
      </c>
      <c r="C27328" t="s">
        <v>5973</v>
      </c>
      <c r="D27328" t="s">
        <v>1158</v>
      </c>
      <c r="E27328">
        <v>66</v>
      </c>
    </row>
    <row r="27329" spans="1:5" ht="13.5" customHeight="1">
      <c r="A27329">
        <v>240</v>
      </c>
      <c r="B27329" t="str">
        <f t="shared" si="426"/>
        <v>240---67</v>
      </c>
      <c r="C27329" t="s">
        <v>5922</v>
      </c>
      <c r="D27329" t="s">
        <v>787</v>
      </c>
      <c r="E27329">
        <v>67</v>
      </c>
    </row>
    <row r="27330" spans="1:5" ht="13.5" customHeight="1">
      <c r="A27330">
        <v>240</v>
      </c>
      <c r="B27330" t="str">
        <f t="shared" si="426"/>
        <v>240---68</v>
      </c>
      <c r="C27330" t="s">
        <v>5989</v>
      </c>
      <c r="D27330" t="s">
        <v>1185</v>
      </c>
      <c r="E27330">
        <v>68</v>
      </c>
    </row>
    <row r="27331" spans="1:5" ht="13.5" customHeight="1">
      <c r="A27331">
        <v>240</v>
      </c>
      <c r="B27331" t="str">
        <f t="shared" ref="B27331:B27394" si="427">A27331&amp;"---"&amp;E27331</f>
        <v>240---69</v>
      </c>
      <c r="C27331" t="s">
        <v>5976</v>
      </c>
      <c r="D27331" t="s">
        <v>1162</v>
      </c>
      <c r="E27331">
        <v>69</v>
      </c>
    </row>
    <row r="27332" spans="1:5" ht="13.5" customHeight="1">
      <c r="A27332">
        <v>240</v>
      </c>
      <c r="B27332" t="str">
        <f t="shared" si="427"/>
        <v>240---70</v>
      </c>
      <c r="C27332" t="s">
        <v>5988</v>
      </c>
      <c r="D27332" t="s">
        <v>1133</v>
      </c>
      <c r="E27332">
        <v>70</v>
      </c>
    </row>
    <row r="27333" spans="1:5" ht="13.5" customHeight="1">
      <c r="A27333">
        <v>240</v>
      </c>
      <c r="B27333" t="str">
        <f t="shared" si="427"/>
        <v>240---71</v>
      </c>
      <c r="C27333" t="s">
        <v>6006</v>
      </c>
      <c r="D27333" t="s">
        <v>1441</v>
      </c>
      <c r="E27333">
        <v>71</v>
      </c>
    </row>
    <row r="27334" spans="1:5" ht="13.5" customHeight="1">
      <c r="A27334">
        <v>240</v>
      </c>
      <c r="B27334" t="str">
        <f t="shared" si="427"/>
        <v>240---72</v>
      </c>
      <c r="C27334" t="s">
        <v>5996</v>
      </c>
      <c r="D27334" t="s">
        <v>1356</v>
      </c>
      <c r="E27334">
        <v>72</v>
      </c>
    </row>
    <row r="27335" spans="1:5" ht="13.5" customHeight="1">
      <c r="A27335">
        <v>240</v>
      </c>
      <c r="B27335" t="str">
        <f t="shared" si="427"/>
        <v>240---73</v>
      </c>
      <c r="C27335" t="s">
        <v>5959</v>
      </c>
      <c r="D27335" t="s">
        <v>6222</v>
      </c>
      <c r="E27335">
        <v>73</v>
      </c>
    </row>
    <row r="27336" spans="1:5" ht="13.5" customHeight="1">
      <c r="A27336">
        <v>33</v>
      </c>
      <c r="B27336" t="str">
        <f t="shared" si="427"/>
        <v>33---1</v>
      </c>
      <c r="C27336" t="s">
        <v>4234</v>
      </c>
      <c r="D27336" t="s">
        <v>6240</v>
      </c>
      <c r="E27336">
        <v>1</v>
      </c>
    </row>
    <row r="27337" spans="1:5" ht="13.5" customHeight="1">
      <c r="A27337">
        <v>33</v>
      </c>
      <c r="B27337" t="str">
        <f t="shared" si="427"/>
        <v>33---2</v>
      </c>
      <c r="C27337" t="s">
        <v>4216</v>
      </c>
      <c r="D27337" t="s">
        <v>6240</v>
      </c>
      <c r="E27337">
        <v>2</v>
      </c>
    </row>
    <row r="27338" spans="1:5" ht="13.5" customHeight="1">
      <c r="A27338">
        <v>33</v>
      </c>
      <c r="B27338" t="str">
        <f t="shared" si="427"/>
        <v>33---3</v>
      </c>
      <c r="C27338" t="s">
        <v>4216</v>
      </c>
      <c r="D27338" t="s">
        <v>1192</v>
      </c>
      <c r="E27338">
        <v>3</v>
      </c>
    </row>
    <row r="27339" spans="1:5" ht="13.5" customHeight="1">
      <c r="A27339">
        <v>33</v>
      </c>
      <c r="B27339" t="str">
        <f t="shared" si="427"/>
        <v>33---4</v>
      </c>
      <c r="C27339" t="s">
        <v>4216</v>
      </c>
      <c r="D27339" t="s">
        <v>1211</v>
      </c>
      <c r="E27339">
        <v>4</v>
      </c>
    </row>
    <row r="27340" spans="1:5" ht="13.5" customHeight="1">
      <c r="A27340">
        <v>33</v>
      </c>
      <c r="B27340" t="str">
        <f t="shared" si="427"/>
        <v>33---5</v>
      </c>
      <c r="C27340" t="s">
        <v>4216</v>
      </c>
      <c r="D27340" t="s">
        <v>1085</v>
      </c>
      <c r="E27340">
        <v>5</v>
      </c>
    </row>
    <row r="27341" spans="1:5" ht="13.5" customHeight="1">
      <c r="A27341">
        <v>33</v>
      </c>
      <c r="B27341" t="str">
        <f t="shared" si="427"/>
        <v>33---6</v>
      </c>
      <c r="C27341" t="s">
        <v>4216</v>
      </c>
      <c r="D27341" t="s">
        <v>1014</v>
      </c>
      <c r="E27341">
        <v>6</v>
      </c>
    </row>
    <row r="27342" spans="1:5" ht="13.5" customHeight="1">
      <c r="A27342">
        <v>33</v>
      </c>
      <c r="B27342" t="str">
        <f t="shared" si="427"/>
        <v>33---7</v>
      </c>
      <c r="C27342" t="s">
        <v>4216</v>
      </c>
      <c r="D27342" t="s">
        <v>959</v>
      </c>
      <c r="E27342">
        <v>7</v>
      </c>
    </row>
    <row r="27343" spans="1:5" ht="13.5" customHeight="1">
      <c r="A27343">
        <v>33</v>
      </c>
      <c r="B27343" t="str">
        <f t="shared" si="427"/>
        <v>33---8</v>
      </c>
      <c r="C27343" t="s">
        <v>4216</v>
      </c>
      <c r="D27343" t="s">
        <v>1142</v>
      </c>
      <c r="E27343">
        <v>8</v>
      </c>
    </row>
    <row r="27344" spans="1:5" ht="13.5" customHeight="1">
      <c r="A27344">
        <v>33</v>
      </c>
      <c r="B27344" t="str">
        <f t="shared" si="427"/>
        <v>33---9</v>
      </c>
      <c r="C27344" t="s">
        <v>4216</v>
      </c>
      <c r="D27344" t="s">
        <v>713</v>
      </c>
      <c r="E27344">
        <v>9</v>
      </c>
    </row>
    <row r="27345" spans="1:5" ht="13.5" customHeight="1">
      <c r="A27345">
        <v>33</v>
      </c>
      <c r="B27345" t="str">
        <f t="shared" si="427"/>
        <v>33---10</v>
      </c>
      <c r="C27345" t="s">
        <v>4216</v>
      </c>
      <c r="D27345" t="s">
        <v>1021</v>
      </c>
      <c r="E27345">
        <v>10</v>
      </c>
    </row>
    <row r="27346" spans="1:5" ht="13.5" customHeight="1">
      <c r="A27346">
        <v>33</v>
      </c>
      <c r="B27346" t="str">
        <f t="shared" si="427"/>
        <v>33---11</v>
      </c>
      <c r="C27346" t="s">
        <v>4216</v>
      </c>
      <c r="D27346" t="s">
        <v>971</v>
      </c>
      <c r="E27346">
        <v>11</v>
      </c>
    </row>
    <row r="27347" spans="1:5" ht="13.5" customHeight="1">
      <c r="A27347">
        <v>33</v>
      </c>
      <c r="B27347" t="str">
        <f t="shared" si="427"/>
        <v>33---12</v>
      </c>
      <c r="C27347" t="s">
        <v>4216</v>
      </c>
      <c r="D27347" t="s">
        <v>1273</v>
      </c>
      <c r="E27347">
        <v>12</v>
      </c>
    </row>
    <row r="27348" spans="1:5" ht="13.5" customHeight="1">
      <c r="A27348">
        <v>33</v>
      </c>
      <c r="B27348" t="str">
        <f t="shared" si="427"/>
        <v>33---13</v>
      </c>
      <c r="C27348" t="s">
        <v>4219</v>
      </c>
      <c r="D27348" t="s">
        <v>1010</v>
      </c>
      <c r="E27348">
        <v>13</v>
      </c>
    </row>
    <row r="27349" spans="1:5" ht="13.5" customHeight="1">
      <c r="A27349">
        <v>33</v>
      </c>
      <c r="B27349" t="str">
        <f t="shared" si="427"/>
        <v>33---14</v>
      </c>
      <c r="C27349" t="s">
        <v>4271</v>
      </c>
      <c r="D27349" t="s">
        <v>1179</v>
      </c>
      <c r="E27349">
        <v>14</v>
      </c>
    </row>
    <row r="27350" spans="1:5" ht="13.5" customHeight="1">
      <c r="A27350">
        <v>33</v>
      </c>
      <c r="B27350" t="str">
        <f t="shared" si="427"/>
        <v>33---15</v>
      </c>
      <c r="C27350" t="s">
        <v>4220</v>
      </c>
      <c r="D27350" t="s">
        <v>1355</v>
      </c>
      <c r="E27350">
        <v>15</v>
      </c>
    </row>
    <row r="27351" spans="1:5" ht="13.5" customHeight="1">
      <c r="A27351">
        <v>33</v>
      </c>
      <c r="B27351" t="str">
        <f t="shared" si="427"/>
        <v>33---16</v>
      </c>
      <c r="C27351" t="s">
        <v>4270</v>
      </c>
      <c r="D27351" t="s">
        <v>998</v>
      </c>
      <c r="E27351">
        <v>16</v>
      </c>
    </row>
    <row r="27352" spans="1:5" ht="13.5" customHeight="1">
      <c r="A27352">
        <v>33</v>
      </c>
      <c r="B27352" t="str">
        <f t="shared" si="427"/>
        <v>33---17</v>
      </c>
      <c r="C27352" t="s">
        <v>4229</v>
      </c>
      <c r="D27352" t="s">
        <v>754</v>
      </c>
      <c r="E27352">
        <v>17</v>
      </c>
    </row>
    <row r="27353" spans="1:5" ht="13.5" customHeight="1">
      <c r="A27353">
        <v>33</v>
      </c>
      <c r="B27353" t="str">
        <f t="shared" si="427"/>
        <v>33---18</v>
      </c>
      <c r="C27353" t="s">
        <v>4230</v>
      </c>
      <c r="D27353" t="s">
        <v>718</v>
      </c>
      <c r="E27353">
        <v>18</v>
      </c>
    </row>
    <row r="27354" spans="1:5" ht="13.5" customHeight="1">
      <c r="A27354">
        <v>33</v>
      </c>
      <c r="B27354" t="str">
        <f t="shared" si="427"/>
        <v>33---19</v>
      </c>
      <c r="C27354" t="s">
        <v>4259</v>
      </c>
      <c r="D27354" t="s">
        <v>809</v>
      </c>
      <c r="E27354">
        <v>19</v>
      </c>
    </row>
    <row r="27355" spans="1:5" ht="13.5" customHeight="1">
      <c r="A27355">
        <v>33</v>
      </c>
      <c r="B27355" t="str">
        <f t="shared" si="427"/>
        <v>33---20</v>
      </c>
      <c r="C27355" t="s">
        <v>4264</v>
      </c>
      <c r="D27355" t="s">
        <v>850</v>
      </c>
      <c r="E27355">
        <v>20</v>
      </c>
    </row>
    <row r="27356" spans="1:5" ht="13.5" customHeight="1">
      <c r="A27356">
        <v>33</v>
      </c>
      <c r="B27356" t="str">
        <f t="shared" si="427"/>
        <v>33---21</v>
      </c>
      <c r="C27356" t="s">
        <v>4256</v>
      </c>
      <c r="D27356" t="s">
        <v>984</v>
      </c>
      <c r="E27356">
        <v>21</v>
      </c>
    </row>
    <row r="27357" spans="1:5" ht="13.5" customHeight="1">
      <c r="A27357">
        <v>33</v>
      </c>
      <c r="B27357" t="str">
        <f t="shared" si="427"/>
        <v>33---22</v>
      </c>
      <c r="C27357" t="s">
        <v>4248</v>
      </c>
      <c r="D27357" t="s">
        <v>722</v>
      </c>
      <c r="E27357">
        <v>22</v>
      </c>
    </row>
    <row r="27358" spans="1:5" ht="13.5" customHeight="1">
      <c r="A27358">
        <v>33</v>
      </c>
      <c r="B27358" t="str">
        <f t="shared" si="427"/>
        <v>33---23</v>
      </c>
      <c r="C27358" t="s">
        <v>5928</v>
      </c>
      <c r="D27358" t="s">
        <v>1254</v>
      </c>
      <c r="E27358">
        <v>23</v>
      </c>
    </row>
    <row r="27359" spans="1:5" ht="13.5" customHeight="1">
      <c r="A27359">
        <v>33</v>
      </c>
      <c r="B27359" t="str">
        <f t="shared" si="427"/>
        <v>33---24</v>
      </c>
      <c r="C27359" t="s">
        <v>727</v>
      </c>
      <c r="D27359" t="s">
        <v>1308</v>
      </c>
      <c r="E27359">
        <v>24</v>
      </c>
    </row>
    <row r="27360" spans="1:5" ht="13.5" customHeight="1">
      <c r="A27360">
        <v>33</v>
      </c>
      <c r="B27360" t="str">
        <f t="shared" si="427"/>
        <v>33---25</v>
      </c>
      <c r="C27360" t="s">
        <v>1070</v>
      </c>
      <c r="D27360" t="s">
        <v>1219</v>
      </c>
      <c r="E27360">
        <v>25</v>
      </c>
    </row>
    <row r="27361" spans="1:5" ht="13.5" customHeight="1">
      <c r="A27361">
        <v>33</v>
      </c>
      <c r="B27361" t="str">
        <f t="shared" si="427"/>
        <v>33---26</v>
      </c>
      <c r="C27361" t="s">
        <v>1072</v>
      </c>
      <c r="D27361" t="s">
        <v>1220</v>
      </c>
      <c r="E27361">
        <v>26</v>
      </c>
    </row>
    <row r="27362" spans="1:5">
      <c r="A27362">
        <v>33</v>
      </c>
      <c r="B27362" t="str">
        <f t="shared" si="427"/>
        <v>33---27</v>
      </c>
      <c r="C27362" t="s">
        <v>795</v>
      </c>
      <c r="D27362" t="s">
        <v>1062</v>
      </c>
      <c r="E27362">
        <v>27</v>
      </c>
    </row>
    <row r="27363" spans="1:5" ht="13.5" customHeight="1">
      <c r="A27363">
        <v>33</v>
      </c>
      <c r="B27363" t="str">
        <f t="shared" si="427"/>
        <v>33---28</v>
      </c>
      <c r="C27363" t="s">
        <v>883</v>
      </c>
      <c r="D27363" t="s">
        <v>959</v>
      </c>
      <c r="E27363">
        <v>28</v>
      </c>
    </row>
    <row r="27364" spans="1:5" ht="13.5" customHeight="1">
      <c r="A27364">
        <v>33</v>
      </c>
      <c r="B27364" t="str">
        <f t="shared" si="427"/>
        <v>33---29</v>
      </c>
      <c r="C27364" t="s">
        <v>1017</v>
      </c>
      <c r="D27364" t="s">
        <v>796</v>
      </c>
      <c r="E27364">
        <v>29</v>
      </c>
    </row>
    <row r="27365" spans="1:5" ht="13.5" customHeight="1">
      <c r="A27365">
        <v>33</v>
      </c>
      <c r="B27365" t="str">
        <f t="shared" si="427"/>
        <v>33---30</v>
      </c>
      <c r="C27365" t="s">
        <v>731</v>
      </c>
      <c r="D27365" t="s">
        <v>800</v>
      </c>
      <c r="E27365">
        <v>30</v>
      </c>
    </row>
    <row r="27366" spans="1:5" ht="13.5" customHeight="1">
      <c r="A27366">
        <v>33</v>
      </c>
      <c r="B27366" t="str">
        <f t="shared" si="427"/>
        <v>33---31</v>
      </c>
      <c r="C27366" t="s">
        <v>887</v>
      </c>
      <c r="D27366" t="s">
        <v>992</v>
      </c>
      <c r="E27366">
        <v>31</v>
      </c>
    </row>
    <row r="27367" spans="1:5" ht="13.5" customHeight="1">
      <c r="A27367">
        <v>33</v>
      </c>
      <c r="B27367" t="str">
        <f t="shared" si="427"/>
        <v>33---32</v>
      </c>
      <c r="C27367" t="s">
        <v>797</v>
      </c>
      <c r="D27367" t="s">
        <v>1081</v>
      </c>
      <c r="E27367">
        <v>32</v>
      </c>
    </row>
    <row r="27368" spans="1:5" ht="13.5" customHeight="1">
      <c r="A27368">
        <v>33</v>
      </c>
      <c r="B27368" t="str">
        <f t="shared" si="427"/>
        <v>33---33</v>
      </c>
      <c r="C27368" t="s">
        <v>737</v>
      </c>
      <c r="D27368" t="s">
        <v>996</v>
      </c>
      <c r="E27368">
        <v>33</v>
      </c>
    </row>
    <row r="27369" spans="1:5" ht="13.5" customHeight="1">
      <c r="A27369">
        <v>33</v>
      </c>
      <c r="B27369" t="str">
        <f t="shared" si="427"/>
        <v>33---34</v>
      </c>
      <c r="C27369" t="s">
        <v>743</v>
      </c>
      <c r="D27369" t="s">
        <v>754</v>
      </c>
      <c r="E27369">
        <v>34</v>
      </c>
    </row>
    <row r="27370" spans="1:5" ht="13.5" customHeight="1">
      <c r="A27370">
        <v>33</v>
      </c>
      <c r="B27370" t="str">
        <f t="shared" si="427"/>
        <v>33---35</v>
      </c>
      <c r="C27370" t="s">
        <v>915</v>
      </c>
      <c r="D27370" t="s">
        <v>939</v>
      </c>
      <c r="E27370">
        <v>35</v>
      </c>
    </row>
    <row r="27371" spans="1:5" ht="13.5" customHeight="1">
      <c r="A27371">
        <v>33</v>
      </c>
      <c r="B27371" t="str">
        <f t="shared" si="427"/>
        <v>33---36</v>
      </c>
      <c r="C27371" t="s">
        <v>987</v>
      </c>
      <c r="D27371" t="s">
        <v>1263</v>
      </c>
      <c r="E27371">
        <v>36</v>
      </c>
    </row>
    <row r="27372" spans="1:5" ht="13.5" customHeight="1">
      <c r="A27372">
        <v>33</v>
      </c>
      <c r="B27372" t="str">
        <f t="shared" si="427"/>
        <v>33---37</v>
      </c>
      <c r="C27372" t="s">
        <v>989</v>
      </c>
      <c r="D27372" t="s">
        <v>738</v>
      </c>
      <c r="E27372">
        <v>37</v>
      </c>
    </row>
    <row r="27373" spans="1:5" ht="13.5" customHeight="1">
      <c r="A27373">
        <v>33</v>
      </c>
      <c r="B27373" t="str">
        <f t="shared" si="427"/>
        <v>33---38</v>
      </c>
      <c r="C27373" t="s">
        <v>799</v>
      </c>
      <c r="D27373" t="s">
        <v>809</v>
      </c>
      <c r="E27373">
        <v>38</v>
      </c>
    </row>
    <row r="27374" spans="1:5" ht="13.5" customHeight="1">
      <c r="A27374">
        <v>33</v>
      </c>
      <c r="B27374" t="str">
        <f t="shared" si="427"/>
        <v>33---39</v>
      </c>
      <c r="C27374" t="s">
        <v>747</v>
      </c>
      <c r="D27374" t="s">
        <v>1154</v>
      </c>
      <c r="E27374">
        <v>39</v>
      </c>
    </row>
    <row r="27375" spans="1:5" ht="13.5" customHeight="1">
      <c r="A27375">
        <v>33</v>
      </c>
      <c r="B27375" t="str">
        <f t="shared" si="427"/>
        <v>33---40</v>
      </c>
      <c r="C27375" t="s">
        <v>819</v>
      </c>
      <c r="D27375" t="s">
        <v>756</v>
      </c>
      <c r="E27375">
        <v>40</v>
      </c>
    </row>
    <row r="27376" spans="1:5" ht="13.5" customHeight="1">
      <c r="A27376">
        <v>33</v>
      </c>
      <c r="B27376" t="str">
        <f t="shared" si="427"/>
        <v>33---41</v>
      </c>
      <c r="C27376" t="s">
        <v>1074</v>
      </c>
      <c r="D27376" t="s">
        <v>880</v>
      </c>
      <c r="E27376">
        <v>41</v>
      </c>
    </row>
    <row r="27377" spans="1:5" ht="13.5" customHeight="1">
      <c r="A27377">
        <v>33</v>
      </c>
      <c r="B27377" t="str">
        <f t="shared" si="427"/>
        <v>33---42</v>
      </c>
      <c r="C27377" t="s">
        <v>1019</v>
      </c>
      <c r="D27377" t="s">
        <v>734</v>
      </c>
      <c r="E27377">
        <v>42</v>
      </c>
    </row>
    <row r="27378" spans="1:5" ht="13.5" customHeight="1">
      <c r="A27378">
        <v>33</v>
      </c>
      <c r="B27378" t="str">
        <f t="shared" si="427"/>
        <v>33---43</v>
      </c>
      <c r="C27378" t="s">
        <v>751</v>
      </c>
      <c r="D27378" t="s">
        <v>1281</v>
      </c>
      <c r="E27378">
        <v>43</v>
      </c>
    </row>
    <row r="27379" spans="1:5" ht="13.5" customHeight="1">
      <c r="A27379">
        <v>33</v>
      </c>
      <c r="B27379" t="str">
        <f t="shared" si="427"/>
        <v>33---44</v>
      </c>
      <c r="C27379" t="s">
        <v>824</v>
      </c>
      <c r="D27379" t="s">
        <v>752</v>
      </c>
      <c r="E27379">
        <v>44</v>
      </c>
    </row>
    <row r="27380" spans="1:5" ht="13.5" customHeight="1">
      <c r="A27380">
        <v>33</v>
      </c>
      <c r="B27380" t="str">
        <f t="shared" si="427"/>
        <v>33---45</v>
      </c>
      <c r="C27380" t="s">
        <v>826</v>
      </c>
      <c r="D27380" t="s">
        <v>1079</v>
      </c>
      <c r="E27380">
        <v>45</v>
      </c>
    </row>
    <row r="27381" spans="1:5" ht="13.5" customHeight="1">
      <c r="A27381">
        <v>33</v>
      </c>
      <c r="B27381" t="str">
        <f t="shared" si="427"/>
        <v>33---46</v>
      </c>
      <c r="C27381" t="s">
        <v>1005</v>
      </c>
      <c r="D27381" t="s">
        <v>1105</v>
      </c>
      <c r="E27381">
        <v>46</v>
      </c>
    </row>
    <row r="27382" spans="1:5" ht="13.5" customHeight="1">
      <c r="A27382">
        <v>33</v>
      </c>
      <c r="B27382" t="str">
        <f t="shared" si="427"/>
        <v>33---47</v>
      </c>
      <c r="C27382" t="s">
        <v>753</v>
      </c>
      <c r="D27382" t="s">
        <v>1002</v>
      </c>
      <c r="E27382">
        <v>47</v>
      </c>
    </row>
    <row r="27383" spans="1:5" ht="13.5" customHeight="1">
      <c r="A27383">
        <v>33</v>
      </c>
      <c r="B27383" t="str">
        <f t="shared" si="427"/>
        <v>33---48</v>
      </c>
      <c r="C27383" t="s">
        <v>828</v>
      </c>
      <c r="D27383" t="s">
        <v>818</v>
      </c>
      <c r="E27383">
        <v>48</v>
      </c>
    </row>
    <row r="27384" spans="1:5" ht="13.5" customHeight="1">
      <c r="A27384">
        <v>33</v>
      </c>
      <c r="B27384" t="str">
        <f t="shared" si="427"/>
        <v>33---49</v>
      </c>
      <c r="C27384" t="s">
        <v>1197</v>
      </c>
      <c r="D27384" t="s">
        <v>1137</v>
      </c>
      <c r="E27384">
        <v>49</v>
      </c>
    </row>
    <row r="27385" spans="1:5" ht="13.5" customHeight="1">
      <c r="A27385">
        <v>33</v>
      </c>
      <c r="B27385" t="str">
        <f t="shared" si="427"/>
        <v>33---50</v>
      </c>
      <c r="C27385" t="s">
        <v>763</v>
      </c>
      <c r="D27385" t="s">
        <v>1086</v>
      </c>
      <c r="E27385">
        <v>50</v>
      </c>
    </row>
    <row r="27386" spans="1:5" ht="13.5" customHeight="1">
      <c r="A27386">
        <v>33</v>
      </c>
      <c r="B27386" t="str">
        <f t="shared" si="427"/>
        <v>33---51</v>
      </c>
      <c r="C27386" t="s">
        <v>991</v>
      </c>
      <c r="D27386" t="s">
        <v>966</v>
      </c>
      <c r="E27386">
        <v>51</v>
      </c>
    </row>
    <row r="27387" spans="1:5" ht="13.5" customHeight="1">
      <c r="A27387">
        <v>33</v>
      </c>
      <c r="B27387" t="str">
        <f t="shared" si="427"/>
        <v>33---52</v>
      </c>
      <c r="C27387" t="s">
        <v>864</v>
      </c>
      <c r="D27387" t="s">
        <v>957</v>
      </c>
      <c r="E27387">
        <v>52</v>
      </c>
    </row>
    <row r="27388" spans="1:5" ht="13.5" customHeight="1">
      <c r="A27388">
        <v>33</v>
      </c>
      <c r="B27388" t="str">
        <f t="shared" si="427"/>
        <v>33---53</v>
      </c>
      <c r="C27388" t="s">
        <v>866</v>
      </c>
      <c r="D27388" t="s">
        <v>831</v>
      </c>
      <c r="E27388">
        <v>53</v>
      </c>
    </row>
    <row r="27389" spans="1:5" ht="13.5" customHeight="1">
      <c r="A27389">
        <v>33</v>
      </c>
      <c r="B27389" t="str">
        <f t="shared" si="427"/>
        <v>33---54</v>
      </c>
      <c r="C27389" t="s">
        <v>836</v>
      </c>
      <c r="D27389" t="s">
        <v>835</v>
      </c>
      <c r="E27389">
        <v>54</v>
      </c>
    </row>
    <row r="27390" spans="1:5" ht="13.5" customHeight="1">
      <c r="A27390">
        <v>33</v>
      </c>
      <c r="B27390" t="str">
        <f t="shared" si="427"/>
        <v>33---55</v>
      </c>
      <c r="C27390" t="s">
        <v>993</v>
      </c>
      <c r="D27390" t="s">
        <v>1171</v>
      </c>
      <c r="E27390">
        <v>55</v>
      </c>
    </row>
    <row r="27391" spans="1:5" ht="13.5" customHeight="1">
      <c r="A27391">
        <v>33</v>
      </c>
      <c r="B27391" t="str">
        <f t="shared" si="427"/>
        <v>33---56</v>
      </c>
      <c r="C27391" t="s">
        <v>868</v>
      </c>
      <c r="D27391" t="s">
        <v>758</v>
      </c>
      <c r="E27391">
        <v>56</v>
      </c>
    </row>
    <row r="27392" spans="1:5" ht="13.5" customHeight="1">
      <c r="A27392">
        <v>33</v>
      </c>
      <c r="B27392" t="str">
        <f t="shared" si="427"/>
        <v>33---57</v>
      </c>
      <c r="C27392" t="s">
        <v>1098</v>
      </c>
      <c r="D27392" t="s">
        <v>1206</v>
      </c>
      <c r="E27392">
        <v>57</v>
      </c>
    </row>
    <row r="27393" spans="1:5" ht="13.5" customHeight="1">
      <c r="A27393">
        <v>33</v>
      </c>
      <c r="B27393" t="str">
        <f t="shared" si="427"/>
        <v>33---58</v>
      </c>
      <c r="C27393" t="s">
        <v>948</v>
      </c>
      <c r="D27393" t="s">
        <v>1010</v>
      </c>
      <c r="E27393">
        <v>58</v>
      </c>
    </row>
    <row r="27394" spans="1:5" ht="13.5" customHeight="1">
      <c r="A27394">
        <v>33</v>
      </c>
      <c r="B27394" t="str">
        <f t="shared" si="427"/>
        <v>33---59</v>
      </c>
      <c r="C27394" t="s">
        <v>896</v>
      </c>
      <c r="D27394" t="s">
        <v>1202</v>
      </c>
      <c r="E27394">
        <v>59</v>
      </c>
    </row>
    <row r="27395" spans="1:5" ht="13.5" customHeight="1">
      <c r="A27395">
        <v>33</v>
      </c>
      <c r="B27395" t="str">
        <f t="shared" ref="B27395:B27458" si="428">A27395&amp;"---"&amp;E27395</f>
        <v>33---60</v>
      </c>
      <c r="C27395" t="s">
        <v>5913</v>
      </c>
      <c r="D27395" t="s">
        <v>1114</v>
      </c>
      <c r="E27395">
        <v>60</v>
      </c>
    </row>
    <row r="27396" spans="1:5" ht="13.5" customHeight="1">
      <c r="A27396">
        <v>33</v>
      </c>
      <c r="B27396" t="str">
        <f t="shared" si="428"/>
        <v>33---61</v>
      </c>
      <c r="C27396" t="s">
        <v>5946</v>
      </c>
      <c r="D27396" t="s">
        <v>893</v>
      </c>
      <c r="E27396">
        <v>61</v>
      </c>
    </row>
    <row r="27397" spans="1:5" ht="13.5" customHeight="1">
      <c r="A27397">
        <v>33</v>
      </c>
      <c r="B27397" t="str">
        <f t="shared" si="428"/>
        <v>33---62</v>
      </c>
      <c r="C27397" t="s">
        <v>5947</v>
      </c>
      <c r="D27397" t="s">
        <v>884</v>
      </c>
      <c r="E27397">
        <v>62</v>
      </c>
    </row>
    <row r="27398" spans="1:5" ht="13.5" customHeight="1">
      <c r="A27398">
        <v>33</v>
      </c>
      <c r="B27398" t="str">
        <f t="shared" si="428"/>
        <v>33---63</v>
      </c>
      <c r="C27398" t="s">
        <v>5948</v>
      </c>
      <c r="D27398" t="s">
        <v>886</v>
      </c>
      <c r="E27398">
        <v>63</v>
      </c>
    </row>
    <row r="27399" spans="1:5" ht="13.5" customHeight="1">
      <c r="A27399">
        <v>33</v>
      </c>
      <c r="B27399" t="str">
        <f t="shared" si="428"/>
        <v>33---64</v>
      </c>
      <c r="C27399" t="s">
        <v>6000</v>
      </c>
      <c r="D27399" t="s">
        <v>1198</v>
      </c>
      <c r="E27399">
        <v>64</v>
      </c>
    </row>
    <row r="27400" spans="1:5" ht="13.5" customHeight="1">
      <c r="A27400">
        <v>33</v>
      </c>
      <c r="B27400" t="str">
        <f t="shared" si="428"/>
        <v>33---65</v>
      </c>
      <c r="C27400" t="s">
        <v>5967</v>
      </c>
      <c r="D27400" t="s">
        <v>986</v>
      </c>
      <c r="E27400">
        <v>65</v>
      </c>
    </row>
    <row r="27401" spans="1:5" ht="13.5" customHeight="1">
      <c r="A27401">
        <v>33</v>
      </c>
      <c r="B27401" t="str">
        <f t="shared" si="428"/>
        <v>33---66</v>
      </c>
      <c r="C27401" t="s">
        <v>5968</v>
      </c>
      <c r="D27401" t="s">
        <v>988</v>
      </c>
      <c r="E27401">
        <v>66</v>
      </c>
    </row>
    <row r="27402" spans="1:5" ht="13.5" customHeight="1">
      <c r="A27402">
        <v>33</v>
      </c>
      <c r="B27402" t="str">
        <f t="shared" si="428"/>
        <v>33---67</v>
      </c>
      <c r="C27402" t="s">
        <v>6001</v>
      </c>
      <c r="D27402" t="s">
        <v>956</v>
      </c>
      <c r="E27402">
        <v>67</v>
      </c>
    </row>
    <row r="27403" spans="1:5" ht="13.5" customHeight="1">
      <c r="A27403">
        <v>33</v>
      </c>
      <c r="B27403" t="str">
        <f t="shared" si="428"/>
        <v>33---68</v>
      </c>
      <c r="C27403" t="s">
        <v>5915</v>
      </c>
      <c r="D27403" t="s">
        <v>772</v>
      </c>
      <c r="E27403">
        <v>68</v>
      </c>
    </row>
    <row r="27404" spans="1:5" ht="13.5" customHeight="1">
      <c r="A27404">
        <v>33</v>
      </c>
      <c r="B27404" t="str">
        <f t="shared" si="428"/>
        <v>33---69</v>
      </c>
      <c r="C27404" t="s">
        <v>5970</v>
      </c>
      <c r="D27404" t="s">
        <v>999</v>
      </c>
      <c r="E27404">
        <v>69</v>
      </c>
    </row>
    <row r="27405" spans="1:5" ht="13.5" customHeight="1">
      <c r="A27405">
        <v>33</v>
      </c>
      <c r="B27405" t="str">
        <f t="shared" si="428"/>
        <v>33---70</v>
      </c>
      <c r="C27405" t="s">
        <v>5917</v>
      </c>
      <c r="D27405" t="s">
        <v>789</v>
      </c>
      <c r="E27405">
        <v>70</v>
      </c>
    </row>
    <row r="27406" spans="1:5" ht="13.5" customHeight="1">
      <c r="A27406">
        <v>33</v>
      </c>
      <c r="B27406" t="str">
        <f t="shared" si="428"/>
        <v>33---71</v>
      </c>
      <c r="C27406" t="s">
        <v>5918</v>
      </c>
      <c r="D27406" t="s">
        <v>770</v>
      </c>
      <c r="E27406">
        <v>71</v>
      </c>
    </row>
    <row r="27407" spans="1:5" ht="13.5" customHeight="1">
      <c r="A27407">
        <v>33</v>
      </c>
      <c r="B27407" t="str">
        <f t="shared" si="428"/>
        <v>33---72</v>
      </c>
      <c r="C27407" t="s">
        <v>5931</v>
      </c>
      <c r="D27407" t="s">
        <v>1044</v>
      </c>
      <c r="E27407">
        <v>72</v>
      </c>
    </row>
    <row r="27408" spans="1:5" ht="13.5" customHeight="1">
      <c r="A27408">
        <v>33</v>
      </c>
      <c r="B27408" t="str">
        <f t="shared" si="428"/>
        <v>33---73</v>
      </c>
      <c r="C27408" t="s">
        <v>5963</v>
      </c>
      <c r="D27408" t="s">
        <v>937</v>
      </c>
      <c r="E27408">
        <v>73</v>
      </c>
    </row>
    <row r="27409" spans="1:5" ht="13.5" customHeight="1">
      <c r="A27409">
        <v>33</v>
      </c>
      <c r="B27409" t="str">
        <f t="shared" si="428"/>
        <v>33---74</v>
      </c>
      <c r="C27409" t="s">
        <v>5994</v>
      </c>
      <c r="D27409" t="s">
        <v>984</v>
      </c>
      <c r="E27409">
        <v>74</v>
      </c>
    </row>
    <row r="27410" spans="1:5" ht="13.5" customHeight="1">
      <c r="A27410">
        <v>33</v>
      </c>
      <c r="B27410" t="str">
        <f t="shared" si="428"/>
        <v>33---75</v>
      </c>
      <c r="C27410" t="s">
        <v>5984</v>
      </c>
      <c r="D27410" t="s">
        <v>1232</v>
      </c>
      <c r="E27410">
        <v>75</v>
      </c>
    </row>
    <row r="27411" spans="1:5" ht="13.5" customHeight="1">
      <c r="A27411">
        <v>33</v>
      </c>
      <c r="B27411" t="str">
        <f t="shared" si="428"/>
        <v>33---76</v>
      </c>
      <c r="C27411" t="s">
        <v>5985</v>
      </c>
      <c r="D27411" t="s">
        <v>1159</v>
      </c>
      <c r="E27411">
        <v>76</v>
      </c>
    </row>
    <row r="27412" spans="1:5" ht="13.5" customHeight="1">
      <c r="A27412">
        <v>33</v>
      </c>
      <c r="B27412" t="str">
        <f t="shared" si="428"/>
        <v>33---77</v>
      </c>
      <c r="C27412" t="s">
        <v>5951</v>
      </c>
      <c r="D27412" t="s">
        <v>879</v>
      </c>
      <c r="E27412">
        <v>77</v>
      </c>
    </row>
    <row r="27413" spans="1:5" ht="13.5" customHeight="1">
      <c r="A27413">
        <v>33</v>
      </c>
      <c r="B27413" t="str">
        <f t="shared" si="428"/>
        <v>33---78</v>
      </c>
      <c r="C27413" t="s">
        <v>6003</v>
      </c>
      <c r="D27413" t="s">
        <v>1016</v>
      </c>
      <c r="E27413">
        <v>78</v>
      </c>
    </row>
    <row r="27414" spans="1:5" ht="13.5" customHeight="1">
      <c r="A27414">
        <v>33</v>
      </c>
      <c r="B27414" t="str">
        <f t="shared" si="428"/>
        <v>33---79</v>
      </c>
      <c r="C27414" t="s">
        <v>5998</v>
      </c>
      <c r="D27414" t="s">
        <v>1201</v>
      </c>
      <c r="E27414">
        <v>79</v>
      </c>
    </row>
    <row r="27415" spans="1:5" ht="13.5" customHeight="1">
      <c r="A27415">
        <v>33</v>
      </c>
      <c r="B27415" t="str">
        <f t="shared" si="428"/>
        <v>33---80</v>
      </c>
      <c r="C27415" t="s">
        <v>5919</v>
      </c>
      <c r="D27415" t="s">
        <v>725</v>
      </c>
      <c r="E27415">
        <v>80</v>
      </c>
    </row>
    <row r="27416" spans="1:5" ht="13.5" customHeight="1">
      <c r="A27416">
        <v>33</v>
      </c>
      <c r="B27416" t="str">
        <f t="shared" si="428"/>
        <v>33---81</v>
      </c>
      <c r="C27416" t="s">
        <v>6013</v>
      </c>
      <c r="D27416" t="s">
        <v>968</v>
      </c>
      <c r="E27416">
        <v>81</v>
      </c>
    </row>
    <row r="27417" spans="1:5" ht="13.5" customHeight="1">
      <c r="A27417">
        <v>33</v>
      </c>
      <c r="B27417" t="str">
        <f t="shared" si="428"/>
        <v>33---82</v>
      </c>
      <c r="C27417" t="s">
        <v>5995</v>
      </c>
      <c r="D27417" t="s">
        <v>1038</v>
      </c>
      <c r="E27417">
        <v>82</v>
      </c>
    </row>
    <row r="27418" spans="1:5" ht="13.5" customHeight="1">
      <c r="A27418">
        <v>33</v>
      </c>
      <c r="B27418" t="str">
        <f t="shared" si="428"/>
        <v>33---83</v>
      </c>
      <c r="C27418" t="s">
        <v>5923</v>
      </c>
      <c r="D27418" t="s">
        <v>766</v>
      </c>
      <c r="E27418">
        <v>83</v>
      </c>
    </row>
    <row r="27419" spans="1:5" ht="13.5" customHeight="1">
      <c r="A27419">
        <v>33</v>
      </c>
      <c r="B27419" t="str">
        <f t="shared" si="428"/>
        <v>33---84</v>
      </c>
      <c r="C27419" t="s">
        <v>5924</v>
      </c>
      <c r="D27419" t="s">
        <v>726</v>
      </c>
      <c r="E27419">
        <v>84</v>
      </c>
    </row>
    <row r="27420" spans="1:5" ht="13.5" customHeight="1">
      <c r="A27420">
        <v>33</v>
      </c>
      <c r="B27420" t="str">
        <f t="shared" si="428"/>
        <v>33---85</v>
      </c>
      <c r="C27420" t="s">
        <v>5996</v>
      </c>
      <c r="D27420" t="s">
        <v>1356</v>
      </c>
      <c r="E27420">
        <v>85</v>
      </c>
    </row>
    <row r="27421" spans="1:5" ht="13.5" customHeight="1">
      <c r="A27421">
        <v>33</v>
      </c>
      <c r="B27421" t="str">
        <f t="shared" si="428"/>
        <v>33---86</v>
      </c>
      <c r="C27421" t="s">
        <v>5959</v>
      </c>
      <c r="D27421" t="s">
        <v>6222</v>
      </c>
      <c r="E27421">
        <v>86</v>
      </c>
    </row>
    <row r="27422" spans="1:5" ht="13.5" customHeight="1">
      <c r="A27422">
        <v>183</v>
      </c>
      <c r="B27422" t="str">
        <f t="shared" si="428"/>
        <v>183---1</v>
      </c>
      <c r="C27422" t="s">
        <v>4234</v>
      </c>
      <c r="D27422" t="s">
        <v>1092</v>
      </c>
      <c r="E27422">
        <v>1</v>
      </c>
    </row>
    <row r="27423" spans="1:5" ht="13.5" customHeight="1">
      <c r="A27423">
        <v>183</v>
      </c>
      <c r="B27423" t="str">
        <f t="shared" si="428"/>
        <v>183---2</v>
      </c>
      <c r="C27423" t="s">
        <v>4216</v>
      </c>
      <c r="D27423" t="s">
        <v>1092</v>
      </c>
      <c r="E27423">
        <v>2</v>
      </c>
    </row>
    <row r="27424" spans="1:5" ht="13.5" customHeight="1">
      <c r="A27424">
        <v>183</v>
      </c>
      <c r="B27424" t="str">
        <f t="shared" si="428"/>
        <v>183---3</v>
      </c>
      <c r="C27424" t="s">
        <v>4216</v>
      </c>
      <c r="D27424" t="s">
        <v>1103</v>
      </c>
      <c r="E27424">
        <v>3</v>
      </c>
    </row>
    <row r="27425" spans="1:5" ht="13.5" customHeight="1">
      <c r="A27425">
        <v>183</v>
      </c>
      <c r="B27425" t="str">
        <f t="shared" si="428"/>
        <v>183---4</v>
      </c>
      <c r="C27425" t="s">
        <v>4216</v>
      </c>
      <c r="D27425" t="s">
        <v>879</v>
      </c>
      <c r="E27425">
        <v>4</v>
      </c>
    </row>
    <row r="27426" spans="1:5" ht="13.5" customHeight="1">
      <c r="A27426">
        <v>183</v>
      </c>
      <c r="B27426" t="str">
        <f t="shared" si="428"/>
        <v>183---5</v>
      </c>
      <c r="C27426" t="s">
        <v>4216</v>
      </c>
      <c r="D27426" t="s">
        <v>907</v>
      </c>
      <c r="E27426">
        <v>5</v>
      </c>
    </row>
    <row r="27427" spans="1:5" ht="13.5" customHeight="1">
      <c r="A27427">
        <v>183</v>
      </c>
      <c r="B27427" t="str">
        <f t="shared" si="428"/>
        <v>183---6</v>
      </c>
      <c r="C27427" t="s">
        <v>4216</v>
      </c>
      <c r="D27427" t="s">
        <v>714</v>
      </c>
      <c r="E27427">
        <v>6</v>
      </c>
    </row>
    <row r="27428" spans="1:5" ht="13.5" customHeight="1">
      <c r="A27428">
        <v>183</v>
      </c>
      <c r="B27428" t="str">
        <f t="shared" si="428"/>
        <v>183---7</v>
      </c>
      <c r="C27428" t="s">
        <v>4216</v>
      </c>
      <c r="D27428" t="s">
        <v>1355</v>
      </c>
      <c r="E27428">
        <v>7</v>
      </c>
    </row>
    <row r="27429" spans="1:5" ht="13.5" customHeight="1">
      <c r="A27429">
        <v>183</v>
      </c>
      <c r="B27429" t="str">
        <f t="shared" si="428"/>
        <v>183---8</v>
      </c>
      <c r="C27429" t="s">
        <v>4216</v>
      </c>
      <c r="D27429" t="s">
        <v>805</v>
      </c>
      <c r="E27429">
        <v>8</v>
      </c>
    </row>
    <row r="27430" spans="1:5" ht="13.5" customHeight="1">
      <c r="A27430">
        <v>183</v>
      </c>
      <c r="B27430" t="str">
        <f t="shared" si="428"/>
        <v>183---9</v>
      </c>
      <c r="C27430" t="s">
        <v>4271</v>
      </c>
      <c r="D27430" t="s">
        <v>1182</v>
      </c>
      <c r="E27430">
        <v>9</v>
      </c>
    </row>
    <row r="27431" spans="1:5" ht="13.5" customHeight="1">
      <c r="A27431">
        <v>183</v>
      </c>
      <c r="B27431" t="str">
        <f t="shared" si="428"/>
        <v>183---10</v>
      </c>
      <c r="C27431" t="s">
        <v>4239</v>
      </c>
      <c r="D27431" t="s">
        <v>848</v>
      </c>
      <c r="E27431">
        <v>10</v>
      </c>
    </row>
    <row r="27432" spans="1:5">
      <c r="A27432">
        <v>183</v>
      </c>
      <c r="B27432" t="str">
        <f t="shared" si="428"/>
        <v>183---11</v>
      </c>
      <c r="C27432" t="s">
        <v>4228</v>
      </c>
      <c r="D27432" t="s">
        <v>984</v>
      </c>
      <c r="E27432">
        <v>11</v>
      </c>
    </row>
    <row r="27433" spans="1:5" ht="13.5" customHeight="1">
      <c r="A27433">
        <v>183</v>
      </c>
      <c r="B27433" t="str">
        <f t="shared" si="428"/>
        <v>183---12</v>
      </c>
      <c r="C27433" t="s">
        <v>4268</v>
      </c>
      <c r="D27433" t="s">
        <v>768</v>
      </c>
      <c r="E27433">
        <v>12</v>
      </c>
    </row>
    <row r="27434" spans="1:5" ht="13.5" customHeight="1">
      <c r="A27434">
        <v>183</v>
      </c>
      <c r="B27434" t="str">
        <f t="shared" si="428"/>
        <v>183---13</v>
      </c>
      <c r="C27434" t="s">
        <v>4225</v>
      </c>
      <c r="D27434" t="s">
        <v>998</v>
      </c>
      <c r="E27434">
        <v>13</v>
      </c>
    </row>
    <row r="27435" spans="1:5" ht="13.5" customHeight="1">
      <c r="A27435">
        <v>183</v>
      </c>
      <c r="B27435" t="str">
        <f t="shared" si="428"/>
        <v>183---14</v>
      </c>
      <c r="C27435" t="s">
        <v>4231</v>
      </c>
      <c r="D27435" t="s">
        <v>996</v>
      </c>
      <c r="E27435">
        <v>14</v>
      </c>
    </row>
    <row r="27436" spans="1:5" ht="13.5" customHeight="1">
      <c r="A27436">
        <v>183</v>
      </c>
      <c r="B27436" t="str">
        <f t="shared" si="428"/>
        <v>183---15</v>
      </c>
      <c r="C27436" t="s">
        <v>4264</v>
      </c>
      <c r="D27436" t="s">
        <v>812</v>
      </c>
      <c r="E27436">
        <v>15</v>
      </c>
    </row>
    <row r="27437" spans="1:5" ht="13.5" customHeight="1">
      <c r="A27437">
        <v>183</v>
      </c>
      <c r="B27437" t="str">
        <f t="shared" si="428"/>
        <v>183---16</v>
      </c>
      <c r="C27437" t="s">
        <v>4272</v>
      </c>
      <c r="D27437" t="s">
        <v>1181</v>
      </c>
      <c r="E27437">
        <v>16</v>
      </c>
    </row>
    <row r="27438" spans="1:5" ht="13.5" customHeight="1">
      <c r="A27438">
        <v>183</v>
      </c>
      <c r="B27438" t="str">
        <f t="shared" si="428"/>
        <v>183---17</v>
      </c>
      <c r="C27438" t="s">
        <v>4245</v>
      </c>
      <c r="D27438" t="s">
        <v>1117</v>
      </c>
      <c r="E27438">
        <v>17</v>
      </c>
    </row>
    <row r="27439" spans="1:5" ht="13.5" customHeight="1">
      <c r="A27439">
        <v>183</v>
      </c>
      <c r="B27439" t="str">
        <f t="shared" si="428"/>
        <v>183---18</v>
      </c>
      <c r="C27439" t="s">
        <v>817</v>
      </c>
      <c r="D27439" t="s">
        <v>1182</v>
      </c>
      <c r="E27439">
        <v>18</v>
      </c>
    </row>
    <row r="27440" spans="1:5" ht="13.5" customHeight="1">
      <c r="A27440">
        <v>183</v>
      </c>
      <c r="B27440" t="str">
        <f t="shared" si="428"/>
        <v>183---19</v>
      </c>
      <c r="C27440" t="s">
        <v>1017</v>
      </c>
      <c r="D27440" t="s">
        <v>796</v>
      </c>
      <c r="E27440">
        <v>19</v>
      </c>
    </row>
    <row r="27441" spans="1:5" ht="13.5" customHeight="1">
      <c r="A27441">
        <v>183</v>
      </c>
      <c r="B27441" t="str">
        <f t="shared" si="428"/>
        <v>183---20</v>
      </c>
      <c r="C27441" t="s">
        <v>731</v>
      </c>
      <c r="D27441" t="s">
        <v>800</v>
      </c>
      <c r="E27441">
        <v>20</v>
      </c>
    </row>
    <row r="27442" spans="1:5" ht="13.5" customHeight="1">
      <c r="A27442">
        <v>183</v>
      </c>
      <c r="B27442" t="str">
        <f t="shared" si="428"/>
        <v>183---21</v>
      </c>
      <c r="C27442" t="s">
        <v>797</v>
      </c>
      <c r="D27442" t="s">
        <v>1081</v>
      </c>
      <c r="E27442">
        <v>21</v>
      </c>
    </row>
    <row r="27443" spans="1:5" ht="13.5" customHeight="1">
      <c r="A27443">
        <v>183</v>
      </c>
      <c r="B27443" t="str">
        <f t="shared" si="428"/>
        <v>183---22</v>
      </c>
      <c r="C27443" t="s">
        <v>737</v>
      </c>
      <c r="D27443" t="s">
        <v>996</v>
      </c>
      <c r="E27443">
        <v>22</v>
      </c>
    </row>
    <row r="27444" spans="1:5" ht="13.5" customHeight="1">
      <c r="A27444">
        <v>183</v>
      </c>
      <c r="B27444" t="str">
        <f t="shared" si="428"/>
        <v>183---23</v>
      </c>
      <c r="C27444" t="s">
        <v>743</v>
      </c>
      <c r="D27444" t="s">
        <v>754</v>
      </c>
      <c r="E27444">
        <v>23</v>
      </c>
    </row>
    <row r="27445" spans="1:5" ht="13.5" customHeight="1">
      <c r="A27445">
        <v>183</v>
      </c>
      <c r="B27445" t="str">
        <f t="shared" si="428"/>
        <v>183---24</v>
      </c>
      <c r="C27445" t="s">
        <v>915</v>
      </c>
      <c r="D27445" t="s">
        <v>939</v>
      </c>
      <c r="E27445">
        <v>24</v>
      </c>
    </row>
    <row r="27446" spans="1:5" ht="13.5" customHeight="1">
      <c r="A27446">
        <v>183</v>
      </c>
      <c r="B27446" t="str">
        <f t="shared" si="428"/>
        <v>183---25</v>
      </c>
      <c r="C27446" t="s">
        <v>987</v>
      </c>
      <c r="D27446" t="s">
        <v>1263</v>
      </c>
      <c r="E27446">
        <v>25</v>
      </c>
    </row>
    <row r="27447" spans="1:5" ht="13.5" customHeight="1">
      <c r="A27447">
        <v>183</v>
      </c>
      <c r="B27447" t="str">
        <f t="shared" si="428"/>
        <v>183---26</v>
      </c>
      <c r="C27447" t="s">
        <v>989</v>
      </c>
      <c r="D27447" t="s">
        <v>738</v>
      </c>
      <c r="E27447">
        <v>26</v>
      </c>
    </row>
    <row r="27448" spans="1:5" ht="13.5" customHeight="1">
      <c r="A27448">
        <v>183</v>
      </c>
      <c r="B27448" t="str">
        <f t="shared" si="428"/>
        <v>183---27</v>
      </c>
      <c r="C27448" t="s">
        <v>819</v>
      </c>
      <c r="D27448" t="s">
        <v>756</v>
      </c>
      <c r="E27448">
        <v>27</v>
      </c>
    </row>
    <row r="27449" spans="1:5" ht="13.5" customHeight="1">
      <c r="A27449">
        <v>183</v>
      </c>
      <c r="B27449" t="str">
        <f t="shared" si="428"/>
        <v>183---28</v>
      </c>
      <c r="C27449" t="s">
        <v>1074</v>
      </c>
      <c r="D27449" t="s">
        <v>880</v>
      </c>
      <c r="E27449">
        <v>28</v>
      </c>
    </row>
    <row r="27450" spans="1:5" ht="13.5" customHeight="1">
      <c r="A27450">
        <v>183</v>
      </c>
      <c r="B27450" t="str">
        <f t="shared" si="428"/>
        <v>183---29</v>
      </c>
      <c r="C27450" t="s">
        <v>1019</v>
      </c>
      <c r="D27450" t="s">
        <v>734</v>
      </c>
      <c r="E27450">
        <v>29</v>
      </c>
    </row>
    <row r="27451" spans="1:5" ht="13.5" customHeight="1">
      <c r="A27451">
        <v>183</v>
      </c>
      <c r="B27451" t="str">
        <f t="shared" si="428"/>
        <v>183---30</v>
      </c>
      <c r="C27451" t="s">
        <v>824</v>
      </c>
      <c r="D27451" t="s">
        <v>752</v>
      </c>
      <c r="E27451">
        <v>30</v>
      </c>
    </row>
    <row r="27452" spans="1:5" ht="13.5" customHeight="1">
      <c r="A27452">
        <v>183</v>
      </c>
      <c r="B27452" t="str">
        <f t="shared" si="428"/>
        <v>183---31</v>
      </c>
      <c r="C27452" t="s">
        <v>832</v>
      </c>
      <c r="D27452" t="s">
        <v>949</v>
      </c>
      <c r="E27452">
        <v>31</v>
      </c>
    </row>
    <row r="27453" spans="1:5" ht="13.5" customHeight="1">
      <c r="A27453">
        <v>183</v>
      </c>
      <c r="B27453" t="str">
        <f t="shared" si="428"/>
        <v>183---32</v>
      </c>
      <c r="C27453" t="s">
        <v>991</v>
      </c>
      <c r="D27453" t="s">
        <v>966</v>
      </c>
      <c r="E27453">
        <v>32</v>
      </c>
    </row>
    <row r="27454" spans="1:5" ht="13.5" customHeight="1">
      <c r="A27454">
        <v>183</v>
      </c>
      <c r="B27454" t="str">
        <f t="shared" si="428"/>
        <v>183---33</v>
      </c>
      <c r="C27454" t="s">
        <v>864</v>
      </c>
      <c r="D27454" t="s">
        <v>957</v>
      </c>
      <c r="E27454">
        <v>33</v>
      </c>
    </row>
    <row r="27455" spans="1:5" ht="13.5" customHeight="1">
      <c r="A27455">
        <v>183</v>
      </c>
      <c r="B27455" t="str">
        <f t="shared" si="428"/>
        <v>183---34</v>
      </c>
      <c r="C27455" t="s">
        <v>866</v>
      </c>
      <c r="D27455" t="s">
        <v>831</v>
      </c>
      <c r="E27455">
        <v>34</v>
      </c>
    </row>
    <row r="27456" spans="1:5" ht="13.5" customHeight="1">
      <c r="A27456">
        <v>183</v>
      </c>
      <c r="B27456" t="str">
        <f t="shared" si="428"/>
        <v>183---35</v>
      </c>
      <c r="C27456" t="s">
        <v>836</v>
      </c>
      <c r="D27456" t="s">
        <v>835</v>
      </c>
      <c r="E27456">
        <v>35</v>
      </c>
    </row>
    <row r="27457" spans="1:5" ht="13.5" customHeight="1">
      <c r="A27457">
        <v>183</v>
      </c>
      <c r="B27457" t="str">
        <f t="shared" si="428"/>
        <v>183---36</v>
      </c>
      <c r="C27457" t="s">
        <v>868</v>
      </c>
      <c r="D27457" t="s">
        <v>758</v>
      </c>
      <c r="E27457">
        <v>36</v>
      </c>
    </row>
    <row r="27458" spans="1:5" ht="13.5" customHeight="1">
      <c r="A27458">
        <v>183</v>
      </c>
      <c r="B27458" t="str">
        <f t="shared" si="428"/>
        <v>183---37</v>
      </c>
      <c r="C27458" t="s">
        <v>1098</v>
      </c>
      <c r="D27458" t="s">
        <v>1206</v>
      </c>
      <c r="E27458">
        <v>37</v>
      </c>
    </row>
    <row r="27459" spans="1:5" ht="13.5" customHeight="1">
      <c r="A27459">
        <v>183</v>
      </c>
      <c r="B27459" t="str">
        <f t="shared" ref="B27459:B27522" si="429">A27459&amp;"---"&amp;E27459</f>
        <v>183---38</v>
      </c>
      <c r="C27459" t="s">
        <v>5912</v>
      </c>
      <c r="D27459" t="s">
        <v>764</v>
      </c>
      <c r="E27459">
        <v>38</v>
      </c>
    </row>
    <row r="27460" spans="1:5" ht="13.5" customHeight="1">
      <c r="A27460">
        <v>183</v>
      </c>
      <c r="B27460" t="str">
        <f t="shared" si="429"/>
        <v>183---39</v>
      </c>
      <c r="C27460" t="s">
        <v>5913</v>
      </c>
      <c r="D27460" t="s">
        <v>1114</v>
      </c>
      <c r="E27460">
        <v>39</v>
      </c>
    </row>
    <row r="27461" spans="1:5" ht="13.5" customHeight="1">
      <c r="A27461">
        <v>183</v>
      </c>
      <c r="B27461" t="str">
        <f t="shared" si="429"/>
        <v>183---40</v>
      </c>
      <c r="C27461" t="s">
        <v>5967</v>
      </c>
      <c r="D27461" t="s">
        <v>986</v>
      </c>
      <c r="E27461">
        <v>40</v>
      </c>
    </row>
    <row r="27462" spans="1:5" ht="13.5" customHeight="1">
      <c r="A27462">
        <v>183</v>
      </c>
      <c r="B27462" t="str">
        <f t="shared" si="429"/>
        <v>183---41</v>
      </c>
      <c r="C27462" t="s">
        <v>5968</v>
      </c>
      <c r="D27462" t="s">
        <v>988</v>
      </c>
      <c r="E27462">
        <v>41</v>
      </c>
    </row>
    <row r="27463" spans="1:5" ht="13.5" customHeight="1">
      <c r="A27463">
        <v>183</v>
      </c>
      <c r="B27463" t="str">
        <f t="shared" si="429"/>
        <v>183---42</v>
      </c>
      <c r="C27463" t="s">
        <v>5914</v>
      </c>
      <c r="D27463" t="s">
        <v>785</v>
      </c>
      <c r="E27463">
        <v>42</v>
      </c>
    </row>
    <row r="27464" spans="1:5" ht="13.5" customHeight="1">
      <c r="A27464">
        <v>183</v>
      </c>
      <c r="B27464" t="str">
        <f t="shared" si="429"/>
        <v>183---43</v>
      </c>
      <c r="C27464" t="s">
        <v>5915</v>
      </c>
      <c r="D27464" t="s">
        <v>772</v>
      </c>
      <c r="E27464">
        <v>43</v>
      </c>
    </row>
    <row r="27465" spans="1:5" ht="13.5" customHeight="1">
      <c r="A27465">
        <v>183</v>
      </c>
      <c r="B27465" t="str">
        <f t="shared" si="429"/>
        <v>183---44</v>
      </c>
      <c r="C27465" t="s">
        <v>5917</v>
      </c>
      <c r="D27465" t="s">
        <v>789</v>
      </c>
      <c r="E27465">
        <v>44</v>
      </c>
    </row>
    <row r="27466" spans="1:5" ht="13.5" customHeight="1">
      <c r="A27466">
        <v>183</v>
      </c>
      <c r="B27466" t="str">
        <f t="shared" si="429"/>
        <v>183---45</v>
      </c>
      <c r="C27466" t="s">
        <v>5918</v>
      </c>
      <c r="D27466" t="s">
        <v>770</v>
      </c>
      <c r="E27466">
        <v>45</v>
      </c>
    </row>
    <row r="27467" spans="1:5" ht="13.5" customHeight="1">
      <c r="A27467">
        <v>183</v>
      </c>
      <c r="B27467" t="str">
        <f t="shared" si="429"/>
        <v>183---46</v>
      </c>
      <c r="C27467" t="s">
        <v>5962</v>
      </c>
      <c r="D27467" t="s">
        <v>1174</v>
      </c>
      <c r="E27467">
        <v>46</v>
      </c>
    </row>
    <row r="27468" spans="1:5" ht="13.5" customHeight="1">
      <c r="A27468">
        <v>183</v>
      </c>
      <c r="B27468" t="str">
        <f t="shared" si="429"/>
        <v>183---47</v>
      </c>
      <c r="C27468" t="s">
        <v>5931</v>
      </c>
      <c r="D27468" t="s">
        <v>1044</v>
      </c>
      <c r="E27468">
        <v>47</v>
      </c>
    </row>
    <row r="27469" spans="1:5" ht="13.5" customHeight="1">
      <c r="A27469">
        <v>183</v>
      </c>
      <c r="B27469" t="str">
        <f t="shared" si="429"/>
        <v>183---48</v>
      </c>
      <c r="C27469" t="s">
        <v>5932</v>
      </c>
      <c r="D27469" t="s">
        <v>846</v>
      </c>
      <c r="E27469">
        <v>48</v>
      </c>
    </row>
    <row r="27470" spans="1:5" ht="13.5" customHeight="1">
      <c r="A27470">
        <v>183</v>
      </c>
      <c r="B27470" t="str">
        <f t="shared" si="429"/>
        <v>183---49</v>
      </c>
      <c r="C27470" t="s">
        <v>5963</v>
      </c>
      <c r="D27470" t="s">
        <v>937</v>
      </c>
      <c r="E27470">
        <v>49</v>
      </c>
    </row>
    <row r="27471" spans="1:5" ht="13.5" customHeight="1">
      <c r="A27471">
        <v>183</v>
      </c>
      <c r="B27471" t="str">
        <f t="shared" si="429"/>
        <v>183---50</v>
      </c>
      <c r="C27471" t="s">
        <v>5972</v>
      </c>
      <c r="D27471" t="s">
        <v>979</v>
      </c>
      <c r="E27471">
        <v>50</v>
      </c>
    </row>
    <row r="27472" spans="1:5" ht="13.5" customHeight="1">
      <c r="A27472">
        <v>183</v>
      </c>
      <c r="B27472" t="str">
        <f t="shared" si="429"/>
        <v>183---51</v>
      </c>
      <c r="C27472" t="s">
        <v>5994</v>
      </c>
      <c r="D27472" t="s">
        <v>984</v>
      </c>
      <c r="E27472">
        <v>51</v>
      </c>
    </row>
    <row r="27473" spans="1:5" ht="13.5" customHeight="1">
      <c r="A27473">
        <v>183</v>
      </c>
      <c r="B27473" t="str">
        <f t="shared" si="429"/>
        <v>183---52</v>
      </c>
      <c r="C27473" t="s">
        <v>5985</v>
      </c>
      <c r="D27473" t="s">
        <v>1159</v>
      </c>
      <c r="E27473">
        <v>52</v>
      </c>
    </row>
    <row r="27474" spans="1:5" ht="13.5" customHeight="1">
      <c r="A27474">
        <v>183</v>
      </c>
      <c r="B27474" t="str">
        <f t="shared" si="429"/>
        <v>183---53</v>
      </c>
      <c r="C27474" t="s">
        <v>5951</v>
      </c>
      <c r="D27474" t="s">
        <v>879</v>
      </c>
      <c r="E27474">
        <v>53</v>
      </c>
    </row>
    <row r="27475" spans="1:5" ht="13.5" customHeight="1">
      <c r="A27475">
        <v>183</v>
      </c>
      <c r="B27475" t="str">
        <f t="shared" si="429"/>
        <v>183---54</v>
      </c>
      <c r="C27475" t="s">
        <v>5952</v>
      </c>
      <c r="D27475" t="s">
        <v>891</v>
      </c>
      <c r="E27475">
        <v>54</v>
      </c>
    </row>
    <row r="27476" spans="1:5" ht="13.5" customHeight="1">
      <c r="A27476">
        <v>183</v>
      </c>
      <c r="B27476" t="str">
        <f t="shared" si="429"/>
        <v>183---55</v>
      </c>
      <c r="C27476" t="s">
        <v>5998</v>
      </c>
      <c r="D27476" t="s">
        <v>1201</v>
      </c>
      <c r="E27476">
        <v>55</v>
      </c>
    </row>
    <row r="27477" spans="1:5" ht="13.5" customHeight="1">
      <c r="A27477">
        <v>183</v>
      </c>
      <c r="B27477" t="str">
        <f t="shared" si="429"/>
        <v>183---56</v>
      </c>
      <c r="C27477" t="s">
        <v>5956</v>
      </c>
      <c r="D27477" t="s">
        <v>917</v>
      </c>
      <c r="E27477">
        <v>56</v>
      </c>
    </row>
    <row r="27478" spans="1:5" ht="13.5" customHeight="1">
      <c r="A27478">
        <v>183</v>
      </c>
      <c r="B27478" t="str">
        <f t="shared" si="429"/>
        <v>183---57</v>
      </c>
      <c r="C27478" t="s">
        <v>5919</v>
      </c>
      <c r="D27478" t="s">
        <v>725</v>
      </c>
      <c r="E27478">
        <v>57</v>
      </c>
    </row>
    <row r="27479" spans="1:5" ht="13.5" customHeight="1">
      <c r="A27479">
        <v>183</v>
      </c>
      <c r="B27479" t="str">
        <f t="shared" si="429"/>
        <v>183---58</v>
      </c>
      <c r="C27479" t="s">
        <v>5973</v>
      </c>
      <c r="D27479" t="s">
        <v>1158</v>
      </c>
      <c r="E27479">
        <v>58</v>
      </c>
    </row>
    <row r="27480" spans="1:5" ht="13.5" customHeight="1">
      <c r="A27480">
        <v>183</v>
      </c>
      <c r="B27480" t="str">
        <f t="shared" si="429"/>
        <v>183---59</v>
      </c>
      <c r="C27480" t="s">
        <v>5995</v>
      </c>
      <c r="D27480" t="s">
        <v>1038</v>
      </c>
      <c r="E27480">
        <v>59</v>
      </c>
    </row>
    <row r="27481" spans="1:5" ht="13.5" customHeight="1">
      <c r="A27481">
        <v>183</v>
      </c>
      <c r="B27481" t="str">
        <f t="shared" si="429"/>
        <v>183---60</v>
      </c>
      <c r="C27481" t="s">
        <v>5991</v>
      </c>
      <c r="D27481" t="s">
        <v>1092</v>
      </c>
      <c r="E27481">
        <v>60</v>
      </c>
    </row>
    <row r="27482" spans="1:5" ht="13.5" customHeight="1">
      <c r="A27482">
        <v>183</v>
      </c>
      <c r="B27482" t="str">
        <f t="shared" si="429"/>
        <v>183---61</v>
      </c>
      <c r="C27482" t="s">
        <v>6005</v>
      </c>
      <c r="D27482" t="s">
        <v>1237</v>
      </c>
      <c r="E27482">
        <v>61</v>
      </c>
    </row>
    <row r="27483" spans="1:5" ht="13.5" customHeight="1">
      <c r="A27483">
        <v>183</v>
      </c>
      <c r="B27483" t="str">
        <f t="shared" si="429"/>
        <v>183---62</v>
      </c>
      <c r="C27483" t="s">
        <v>5989</v>
      </c>
      <c r="D27483" t="s">
        <v>1185</v>
      </c>
      <c r="E27483">
        <v>62</v>
      </c>
    </row>
    <row r="27484" spans="1:5" ht="13.5" customHeight="1">
      <c r="A27484">
        <v>183</v>
      </c>
      <c r="B27484" t="str">
        <f t="shared" si="429"/>
        <v>183---63</v>
      </c>
      <c r="C27484" t="s">
        <v>5924</v>
      </c>
      <c r="D27484" t="s">
        <v>726</v>
      </c>
      <c r="E27484">
        <v>63</v>
      </c>
    </row>
    <row r="27485" spans="1:5" ht="13.5" customHeight="1">
      <c r="A27485">
        <v>183</v>
      </c>
      <c r="B27485" t="str">
        <f t="shared" si="429"/>
        <v>183---64</v>
      </c>
      <c r="C27485" t="s">
        <v>5976</v>
      </c>
      <c r="D27485" t="s">
        <v>1162</v>
      </c>
      <c r="E27485">
        <v>64</v>
      </c>
    </row>
    <row r="27486" spans="1:5" ht="13.5" customHeight="1">
      <c r="A27486">
        <v>183</v>
      </c>
      <c r="B27486" t="str">
        <f t="shared" si="429"/>
        <v>183---65</v>
      </c>
      <c r="C27486" t="s">
        <v>5996</v>
      </c>
      <c r="D27486" t="s">
        <v>1356</v>
      </c>
      <c r="E27486">
        <v>65</v>
      </c>
    </row>
    <row r="27487" spans="1:5" ht="13.5" customHeight="1">
      <c r="A27487">
        <v>237</v>
      </c>
      <c r="B27487" t="str">
        <f t="shared" si="429"/>
        <v>237---1</v>
      </c>
      <c r="C27487" t="s">
        <v>4216</v>
      </c>
      <c r="D27487" t="s">
        <v>1160</v>
      </c>
      <c r="E27487">
        <v>1</v>
      </c>
    </row>
    <row r="27488" spans="1:5" ht="13.5" customHeight="1">
      <c r="A27488">
        <v>237</v>
      </c>
      <c r="B27488" t="str">
        <f t="shared" si="429"/>
        <v>237---2</v>
      </c>
      <c r="C27488" t="s">
        <v>4216</v>
      </c>
      <c r="D27488" t="s">
        <v>713</v>
      </c>
      <c r="E27488">
        <v>2</v>
      </c>
    </row>
    <row r="27489" spans="1:5" ht="13.5" customHeight="1">
      <c r="A27489">
        <v>237</v>
      </c>
      <c r="B27489" t="str">
        <f t="shared" si="429"/>
        <v>237---3</v>
      </c>
      <c r="C27489" t="s">
        <v>4216</v>
      </c>
      <c r="D27489" t="s">
        <v>922</v>
      </c>
      <c r="E27489">
        <v>3</v>
      </c>
    </row>
    <row r="27490" spans="1:5" ht="13.5" customHeight="1">
      <c r="A27490">
        <v>237</v>
      </c>
      <c r="B27490" t="str">
        <f t="shared" si="429"/>
        <v>237---4</v>
      </c>
      <c r="C27490" t="s">
        <v>4216</v>
      </c>
      <c r="D27490" t="s">
        <v>1024</v>
      </c>
      <c r="E27490">
        <v>4</v>
      </c>
    </row>
    <row r="27491" spans="1:5" ht="13.5" customHeight="1">
      <c r="A27491">
        <v>237</v>
      </c>
      <c r="B27491" t="str">
        <f t="shared" si="429"/>
        <v>237---5</v>
      </c>
      <c r="C27491" t="s">
        <v>4216</v>
      </c>
      <c r="D27491" t="s">
        <v>1043</v>
      </c>
      <c r="E27491">
        <v>5</v>
      </c>
    </row>
    <row r="27492" spans="1:5" ht="13.5" customHeight="1">
      <c r="A27492">
        <v>237</v>
      </c>
      <c r="B27492" t="str">
        <f t="shared" si="429"/>
        <v>237---6</v>
      </c>
      <c r="C27492" t="s">
        <v>4220</v>
      </c>
      <c r="D27492" t="s">
        <v>1040</v>
      </c>
      <c r="E27492">
        <v>6</v>
      </c>
    </row>
    <row r="27493" spans="1:5" ht="13.5" customHeight="1">
      <c r="A27493">
        <v>237</v>
      </c>
      <c r="B27493" t="str">
        <f t="shared" si="429"/>
        <v>237---7</v>
      </c>
      <c r="C27493" t="s">
        <v>4228</v>
      </c>
      <c r="D27493" t="s">
        <v>841</v>
      </c>
      <c r="E27493">
        <v>7</v>
      </c>
    </row>
    <row r="27494" spans="1:5" ht="13.5" customHeight="1">
      <c r="A27494">
        <v>237</v>
      </c>
      <c r="B27494" t="str">
        <f t="shared" si="429"/>
        <v>237---8</v>
      </c>
      <c r="C27494" t="s">
        <v>4223</v>
      </c>
      <c r="D27494" t="s">
        <v>1144</v>
      </c>
      <c r="E27494">
        <v>8</v>
      </c>
    </row>
    <row r="27495" spans="1:5" ht="13.5" customHeight="1">
      <c r="A27495">
        <v>237</v>
      </c>
      <c r="B27495" t="str">
        <f t="shared" si="429"/>
        <v>237---9</v>
      </c>
      <c r="C27495" t="s">
        <v>4276</v>
      </c>
      <c r="D27495" t="s">
        <v>783</v>
      </c>
      <c r="E27495">
        <v>9</v>
      </c>
    </row>
    <row r="27496" spans="1:5" ht="13.5" customHeight="1">
      <c r="A27496">
        <v>237</v>
      </c>
      <c r="B27496" t="str">
        <f t="shared" si="429"/>
        <v>237---10</v>
      </c>
      <c r="C27496" t="s">
        <v>4259</v>
      </c>
      <c r="D27496" t="s">
        <v>1450</v>
      </c>
      <c r="E27496">
        <v>10</v>
      </c>
    </row>
    <row r="27497" spans="1:5" ht="13.5" customHeight="1">
      <c r="A27497">
        <v>237</v>
      </c>
      <c r="B27497" t="str">
        <f t="shared" si="429"/>
        <v>237---11</v>
      </c>
      <c r="C27497" t="s">
        <v>4254</v>
      </c>
      <c r="D27497" t="s">
        <v>1187</v>
      </c>
      <c r="E27497">
        <v>11</v>
      </c>
    </row>
    <row r="27498" spans="1:5" ht="13.5" customHeight="1">
      <c r="A27498">
        <v>237</v>
      </c>
      <c r="B27498" t="str">
        <f t="shared" si="429"/>
        <v>237---12</v>
      </c>
      <c r="C27498" t="s">
        <v>4235</v>
      </c>
      <c r="D27498" t="s">
        <v>1286</v>
      </c>
      <c r="E27498">
        <v>12</v>
      </c>
    </row>
    <row r="27499" spans="1:5" ht="13.5" customHeight="1">
      <c r="A27499">
        <v>237</v>
      </c>
      <c r="B27499" t="str">
        <f t="shared" si="429"/>
        <v>237---13</v>
      </c>
      <c r="C27499" t="s">
        <v>4236</v>
      </c>
      <c r="D27499" t="s">
        <v>1147</v>
      </c>
      <c r="E27499">
        <v>13</v>
      </c>
    </row>
    <row r="27500" spans="1:5" ht="13.5" customHeight="1">
      <c r="A27500">
        <v>237</v>
      </c>
      <c r="B27500" t="str">
        <f t="shared" si="429"/>
        <v>237---14</v>
      </c>
      <c r="C27500" t="s">
        <v>4277</v>
      </c>
      <c r="D27500" t="s">
        <v>898</v>
      </c>
      <c r="E27500">
        <v>14</v>
      </c>
    </row>
    <row r="27501" spans="1:5" ht="13.5" customHeight="1">
      <c r="A27501">
        <v>237</v>
      </c>
      <c r="B27501" t="str">
        <f t="shared" si="429"/>
        <v>237---15</v>
      </c>
      <c r="C27501" t="s">
        <v>883</v>
      </c>
      <c r="D27501" t="s">
        <v>959</v>
      </c>
      <c r="E27501">
        <v>15</v>
      </c>
    </row>
    <row r="27502" spans="1:5" ht="13.5" customHeight="1">
      <c r="A27502">
        <v>237</v>
      </c>
      <c r="B27502" t="str">
        <f t="shared" si="429"/>
        <v>237---16</v>
      </c>
      <c r="C27502" t="s">
        <v>1017</v>
      </c>
      <c r="D27502" t="s">
        <v>796</v>
      </c>
      <c r="E27502">
        <v>16</v>
      </c>
    </row>
    <row r="27503" spans="1:5" ht="13.5" customHeight="1">
      <c r="A27503">
        <v>237</v>
      </c>
      <c r="B27503" t="str">
        <f t="shared" si="429"/>
        <v>237---17</v>
      </c>
      <c r="C27503" t="s">
        <v>731</v>
      </c>
      <c r="D27503" t="s">
        <v>800</v>
      </c>
      <c r="E27503">
        <v>17</v>
      </c>
    </row>
    <row r="27504" spans="1:5" ht="13.5" customHeight="1">
      <c r="A27504">
        <v>237</v>
      </c>
      <c r="B27504" t="str">
        <f t="shared" si="429"/>
        <v>237---18</v>
      </c>
      <c r="C27504" t="s">
        <v>797</v>
      </c>
      <c r="D27504" t="s">
        <v>1081</v>
      </c>
      <c r="E27504">
        <v>18</v>
      </c>
    </row>
    <row r="27505" spans="1:5" ht="13.5" customHeight="1">
      <c r="A27505">
        <v>237</v>
      </c>
      <c r="B27505" t="str">
        <f t="shared" si="429"/>
        <v>237---19</v>
      </c>
      <c r="C27505" t="s">
        <v>737</v>
      </c>
      <c r="D27505" t="s">
        <v>996</v>
      </c>
      <c r="E27505">
        <v>19</v>
      </c>
    </row>
    <row r="27506" spans="1:5" ht="13.5" customHeight="1">
      <c r="A27506">
        <v>237</v>
      </c>
      <c r="B27506" t="str">
        <f t="shared" si="429"/>
        <v>237---20</v>
      </c>
      <c r="C27506" t="s">
        <v>739</v>
      </c>
      <c r="D27506" t="s">
        <v>736</v>
      </c>
      <c r="E27506">
        <v>20</v>
      </c>
    </row>
    <row r="27507" spans="1:5" ht="13.5" customHeight="1">
      <c r="A27507">
        <v>237</v>
      </c>
      <c r="B27507" t="str">
        <f t="shared" si="429"/>
        <v>237---21</v>
      </c>
      <c r="C27507" t="s">
        <v>888</v>
      </c>
      <c r="D27507" t="s">
        <v>1073</v>
      </c>
      <c r="E27507">
        <v>21</v>
      </c>
    </row>
    <row r="27508" spans="1:5" ht="13.5" customHeight="1">
      <c r="A27508">
        <v>237</v>
      </c>
      <c r="B27508" t="str">
        <f t="shared" si="429"/>
        <v>237---22</v>
      </c>
      <c r="C27508" t="s">
        <v>858</v>
      </c>
      <c r="D27508" t="s">
        <v>740</v>
      </c>
      <c r="E27508">
        <v>22</v>
      </c>
    </row>
    <row r="27509" spans="1:5" ht="13.5" customHeight="1">
      <c r="A27509">
        <v>237</v>
      </c>
      <c r="B27509" t="str">
        <f t="shared" si="429"/>
        <v>237---23</v>
      </c>
      <c r="C27509" t="s">
        <v>741</v>
      </c>
      <c r="D27509" t="s">
        <v>1248</v>
      </c>
      <c r="E27509">
        <v>23</v>
      </c>
    </row>
    <row r="27510" spans="1:5" ht="13.5" customHeight="1">
      <c r="A27510">
        <v>237</v>
      </c>
      <c r="B27510" t="str">
        <f t="shared" si="429"/>
        <v>237---24</v>
      </c>
      <c r="C27510" t="s">
        <v>743</v>
      </c>
      <c r="D27510" t="s">
        <v>754</v>
      </c>
      <c r="E27510">
        <v>24</v>
      </c>
    </row>
    <row r="27511" spans="1:5" ht="13.5" customHeight="1">
      <c r="A27511">
        <v>237</v>
      </c>
      <c r="B27511" t="str">
        <f t="shared" si="429"/>
        <v>237---25</v>
      </c>
      <c r="C27511" t="s">
        <v>745</v>
      </c>
      <c r="D27511" t="s">
        <v>837</v>
      </c>
      <c r="E27511">
        <v>25</v>
      </c>
    </row>
    <row r="27512" spans="1:5" ht="13.5" customHeight="1">
      <c r="A27512">
        <v>237</v>
      </c>
      <c r="B27512" t="str">
        <f t="shared" si="429"/>
        <v>237---26</v>
      </c>
      <c r="C27512" t="s">
        <v>987</v>
      </c>
      <c r="D27512" t="s">
        <v>1263</v>
      </c>
      <c r="E27512">
        <v>26</v>
      </c>
    </row>
    <row r="27513" spans="1:5" ht="13.5" customHeight="1">
      <c r="A27513">
        <v>237</v>
      </c>
      <c r="B27513" t="str">
        <f t="shared" si="429"/>
        <v>237---27</v>
      </c>
      <c r="C27513" t="s">
        <v>989</v>
      </c>
      <c r="D27513" t="s">
        <v>738</v>
      </c>
      <c r="E27513">
        <v>27</v>
      </c>
    </row>
    <row r="27514" spans="1:5" ht="13.5" customHeight="1">
      <c r="A27514">
        <v>237</v>
      </c>
      <c r="B27514" t="str">
        <f t="shared" si="429"/>
        <v>237---28</v>
      </c>
      <c r="C27514" t="s">
        <v>747</v>
      </c>
      <c r="D27514" t="s">
        <v>1154</v>
      </c>
      <c r="E27514">
        <v>28</v>
      </c>
    </row>
    <row r="27515" spans="1:5" ht="13.5" customHeight="1">
      <c r="A27515">
        <v>237</v>
      </c>
      <c r="B27515" t="str">
        <f t="shared" si="429"/>
        <v>237---29</v>
      </c>
      <c r="C27515" t="s">
        <v>1094</v>
      </c>
      <c r="D27515" t="s">
        <v>790</v>
      </c>
      <c r="E27515">
        <v>29</v>
      </c>
    </row>
    <row r="27516" spans="1:5" ht="13.5" customHeight="1">
      <c r="A27516">
        <v>237</v>
      </c>
      <c r="B27516" t="str">
        <f t="shared" si="429"/>
        <v>237---30</v>
      </c>
      <c r="C27516" t="s">
        <v>819</v>
      </c>
      <c r="D27516" t="s">
        <v>756</v>
      </c>
      <c r="E27516">
        <v>30</v>
      </c>
    </row>
    <row r="27517" spans="1:5" ht="13.5" customHeight="1">
      <c r="A27517">
        <v>237</v>
      </c>
      <c r="B27517" t="str">
        <f t="shared" si="429"/>
        <v>237---31</v>
      </c>
      <c r="C27517" t="s">
        <v>749</v>
      </c>
      <c r="D27517" t="s">
        <v>1082</v>
      </c>
      <c r="E27517">
        <v>31</v>
      </c>
    </row>
    <row r="27518" spans="1:5" ht="13.5" customHeight="1">
      <c r="A27518">
        <v>237</v>
      </c>
      <c r="B27518" t="str">
        <f t="shared" si="429"/>
        <v>237---32</v>
      </c>
      <c r="C27518" t="s">
        <v>1074</v>
      </c>
      <c r="D27518" t="s">
        <v>880</v>
      </c>
      <c r="E27518">
        <v>32</v>
      </c>
    </row>
    <row r="27519" spans="1:5" ht="13.5" customHeight="1">
      <c r="A27519">
        <v>237</v>
      </c>
      <c r="B27519" t="str">
        <f t="shared" si="429"/>
        <v>237---33</v>
      </c>
      <c r="C27519" t="s">
        <v>1019</v>
      </c>
      <c r="D27519" t="s">
        <v>734</v>
      </c>
      <c r="E27519">
        <v>33</v>
      </c>
    </row>
    <row r="27520" spans="1:5" ht="13.5" customHeight="1">
      <c r="A27520">
        <v>237</v>
      </c>
      <c r="B27520" t="str">
        <f t="shared" si="429"/>
        <v>237---34</v>
      </c>
      <c r="C27520" t="s">
        <v>820</v>
      </c>
      <c r="D27520" t="s">
        <v>882</v>
      </c>
      <c r="E27520">
        <v>34</v>
      </c>
    </row>
    <row r="27521" spans="1:5" ht="13.5" customHeight="1">
      <c r="A27521">
        <v>237</v>
      </c>
      <c r="B27521" t="str">
        <f t="shared" si="429"/>
        <v>237---35</v>
      </c>
      <c r="C27521" t="s">
        <v>751</v>
      </c>
      <c r="D27521" t="s">
        <v>1281</v>
      </c>
      <c r="E27521">
        <v>35</v>
      </c>
    </row>
    <row r="27522" spans="1:5" ht="13.5" customHeight="1">
      <c r="A27522">
        <v>237</v>
      </c>
      <c r="B27522" t="str">
        <f t="shared" si="429"/>
        <v>237---36</v>
      </c>
      <c r="C27522" t="s">
        <v>822</v>
      </c>
      <c r="D27522" t="s">
        <v>833</v>
      </c>
      <c r="E27522">
        <v>36</v>
      </c>
    </row>
    <row r="27523" spans="1:5" ht="13.5" customHeight="1">
      <c r="A27523">
        <v>237</v>
      </c>
      <c r="B27523" t="str">
        <f t="shared" ref="B27523:B27586" si="430">A27523&amp;"---"&amp;E27523</f>
        <v>237---37</v>
      </c>
      <c r="C27523" t="s">
        <v>824</v>
      </c>
      <c r="D27523" t="s">
        <v>752</v>
      </c>
      <c r="E27523">
        <v>37</v>
      </c>
    </row>
    <row r="27524" spans="1:5" ht="13.5" customHeight="1">
      <c r="A27524">
        <v>237</v>
      </c>
      <c r="B27524" t="str">
        <f t="shared" si="430"/>
        <v>237---38</v>
      </c>
      <c r="C27524" t="s">
        <v>753</v>
      </c>
      <c r="D27524" t="s">
        <v>1002</v>
      </c>
      <c r="E27524">
        <v>38</v>
      </c>
    </row>
    <row r="27525" spans="1:5" ht="13.5" customHeight="1">
      <c r="A27525">
        <v>237</v>
      </c>
      <c r="B27525" t="str">
        <f t="shared" si="430"/>
        <v>237---39</v>
      </c>
      <c r="C27525" t="s">
        <v>759</v>
      </c>
      <c r="D27525" t="s">
        <v>823</v>
      </c>
      <c r="E27525">
        <v>39</v>
      </c>
    </row>
    <row r="27526" spans="1:5" ht="13.5" customHeight="1">
      <c r="A27526">
        <v>237</v>
      </c>
      <c r="B27526" t="str">
        <f t="shared" si="430"/>
        <v>237---40</v>
      </c>
      <c r="C27526" t="s">
        <v>860</v>
      </c>
      <c r="D27526" t="s">
        <v>1099</v>
      </c>
      <c r="E27526">
        <v>40</v>
      </c>
    </row>
    <row r="27527" spans="1:5" ht="13.5" customHeight="1">
      <c r="A27527">
        <v>237</v>
      </c>
      <c r="B27527" t="str">
        <f t="shared" si="430"/>
        <v>237---41</v>
      </c>
      <c r="C27527" t="s">
        <v>965</v>
      </c>
      <c r="D27527" t="s">
        <v>1250</v>
      </c>
      <c r="E27527">
        <v>41</v>
      </c>
    </row>
    <row r="27528" spans="1:5" ht="13.5" customHeight="1">
      <c r="A27528">
        <v>237</v>
      </c>
      <c r="B27528" t="str">
        <f t="shared" si="430"/>
        <v>237---42</v>
      </c>
      <c r="C27528" t="s">
        <v>890</v>
      </c>
      <c r="D27528" t="s">
        <v>911</v>
      </c>
      <c r="E27528">
        <v>42</v>
      </c>
    </row>
    <row r="27529" spans="1:5" ht="13.5" customHeight="1">
      <c r="A27529">
        <v>237</v>
      </c>
      <c r="B27529" t="str">
        <f t="shared" si="430"/>
        <v>237---43</v>
      </c>
      <c r="C27529" t="s">
        <v>868</v>
      </c>
      <c r="D27529" t="s">
        <v>758</v>
      </c>
      <c r="E27529">
        <v>43</v>
      </c>
    </row>
    <row r="27530" spans="1:5" ht="13.5" customHeight="1">
      <c r="A27530">
        <v>237</v>
      </c>
      <c r="B27530" t="str">
        <f t="shared" si="430"/>
        <v>237---44</v>
      </c>
      <c r="C27530" t="s">
        <v>944</v>
      </c>
      <c r="D27530" t="s">
        <v>1144</v>
      </c>
      <c r="E27530">
        <v>44</v>
      </c>
    </row>
    <row r="27531" spans="1:5" ht="13.5" customHeight="1">
      <c r="A27531">
        <v>237</v>
      </c>
      <c r="B27531" t="str">
        <f t="shared" si="430"/>
        <v>237---45</v>
      </c>
      <c r="C27531" t="s">
        <v>969</v>
      </c>
      <c r="D27531" t="s">
        <v>802</v>
      </c>
      <c r="E27531">
        <v>45</v>
      </c>
    </row>
    <row r="27532" spans="1:5" ht="13.5" customHeight="1">
      <c r="A27532">
        <v>237</v>
      </c>
      <c r="B27532" t="str">
        <f t="shared" si="430"/>
        <v>237---46</v>
      </c>
      <c r="C27532" t="s">
        <v>896</v>
      </c>
      <c r="D27532" t="s">
        <v>1202</v>
      </c>
      <c r="E27532">
        <v>46</v>
      </c>
    </row>
    <row r="27533" spans="1:5" ht="13.5" customHeight="1">
      <c r="A27533">
        <v>237</v>
      </c>
      <c r="B27533" t="str">
        <f t="shared" si="430"/>
        <v>237---47</v>
      </c>
      <c r="C27533" t="s">
        <v>5913</v>
      </c>
      <c r="D27533" t="s">
        <v>1114</v>
      </c>
      <c r="E27533">
        <v>47</v>
      </c>
    </row>
    <row r="27534" spans="1:5" ht="13.5" customHeight="1">
      <c r="A27534">
        <v>237</v>
      </c>
      <c r="B27534" t="str">
        <f t="shared" si="430"/>
        <v>237---48</v>
      </c>
      <c r="C27534" t="s">
        <v>5945</v>
      </c>
      <c r="D27534" t="s">
        <v>881</v>
      </c>
      <c r="E27534">
        <v>48</v>
      </c>
    </row>
    <row r="27535" spans="1:5" ht="13.5" customHeight="1">
      <c r="A27535">
        <v>237</v>
      </c>
      <c r="B27535" t="str">
        <f t="shared" si="430"/>
        <v>237---49</v>
      </c>
      <c r="C27535" t="s">
        <v>5946</v>
      </c>
      <c r="D27535" t="s">
        <v>893</v>
      </c>
      <c r="E27535">
        <v>49</v>
      </c>
    </row>
    <row r="27536" spans="1:5" ht="13.5" customHeight="1">
      <c r="A27536">
        <v>237</v>
      </c>
      <c r="B27536" t="str">
        <f t="shared" si="430"/>
        <v>237---50</v>
      </c>
      <c r="C27536" t="s">
        <v>5947</v>
      </c>
      <c r="D27536" t="s">
        <v>884</v>
      </c>
      <c r="E27536">
        <v>50</v>
      </c>
    </row>
    <row r="27537" spans="1:5" ht="13.5" customHeight="1">
      <c r="A27537">
        <v>237</v>
      </c>
      <c r="B27537" t="str">
        <f t="shared" si="430"/>
        <v>237---51</v>
      </c>
      <c r="C27537" t="s">
        <v>5948</v>
      </c>
      <c r="D27537" t="s">
        <v>886</v>
      </c>
      <c r="E27537">
        <v>51</v>
      </c>
    </row>
    <row r="27538" spans="1:5" ht="13.5" customHeight="1">
      <c r="A27538">
        <v>237</v>
      </c>
      <c r="B27538" t="str">
        <f t="shared" si="430"/>
        <v>237---52</v>
      </c>
      <c r="C27538" t="s">
        <v>5925</v>
      </c>
      <c r="D27538" t="s">
        <v>798</v>
      </c>
      <c r="E27538">
        <v>52</v>
      </c>
    </row>
    <row r="27539" spans="1:5" ht="13.5" customHeight="1">
      <c r="A27539">
        <v>237</v>
      </c>
      <c r="B27539" t="str">
        <f t="shared" si="430"/>
        <v>237---53</v>
      </c>
      <c r="C27539" t="s">
        <v>5961</v>
      </c>
      <c r="D27539" t="s">
        <v>935</v>
      </c>
      <c r="E27539">
        <v>53</v>
      </c>
    </row>
    <row r="27540" spans="1:5" ht="13.5" customHeight="1">
      <c r="A27540">
        <v>237</v>
      </c>
      <c r="B27540" t="str">
        <f t="shared" si="430"/>
        <v>237---54</v>
      </c>
      <c r="C27540" t="s">
        <v>5914</v>
      </c>
      <c r="D27540" t="s">
        <v>785</v>
      </c>
      <c r="E27540">
        <v>54</v>
      </c>
    </row>
    <row r="27541" spans="1:5" ht="13.5" customHeight="1">
      <c r="A27541">
        <v>237</v>
      </c>
      <c r="B27541" t="str">
        <f t="shared" si="430"/>
        <v>237---55</v>
      </c>
      <c r="C27541" t="s">
        <v>6016</v>
      </c>
      <c r="D27541" t="s">
        <v>1093</v>
      </c>
      <c r="E27541">
        <v>55</v>
      </c>
    </row>
    <row r="27542" spans="1:5" ht="13.5" customHeight="1">
      <c r="A27542">
        <v>237</v>
      </c>
      <c r="B27542" t="str">
        <f t="shared" si="430"/>
        <v>237---56</v>
      </c>
      <c r="C27542" t="s">
        <v>5915</v>
      </c>
      <c r="D27542" t="s">
        <v>772</v>
      </c>
      <c r="E27542">
        <v>56</v>
      </c>
    </row>
    <row r="27543" spans="1:5" ht="13.5" customHeight="1">
      <c r="A27543">
        <v>237</v>
      </c>
      <c r="B27543" t="str">
        <f t="shared" si="430"/>
        <v>237---57</v>
      </c>
      <c r="C27543" t="s">
        <v>5917</v>
      </c>
      <c r="D27543" t="s">
        <v>789</v>
      </c>
      <c r="E27543">
        <v>57</v>
      </c>
    </row>
    <row r="27544" spans="1:5" ht="13.5" customHeight="1">
      <c r="A27544">
        <v>237</v>
      </c>
      <c r="B27544" t="str">
        <f t="shared" si="430"/>
        <v>237---58</v>
      </c>
      <c r="C27544" t="s">
        <v>5918</v>
      </c>
      <c r="D27544" t="s">
        <v>770</v>
      </c>
      <c r="E27544">
        <v>58</v>
      </c>
    </row>
    <row r="27545" spans="1:5" ht="13.5" customHeight="1">
      <c r="A27545">
        <v>237</v>
      </c>
      <c r="B27545" t="str">
        <f t="shared" si="430"/>
        <v>237---59</v>
      </c>
      <c r="C27545" t="s">
        <v>5963</v>
      </c>
      <c r="D27545" t="s">
        <v>937</v>
      </c>
      <c r="E27545">
        <v>59</v>
      </c>
    </row>
    <row r="27546" spans="1:5" ht="13.5" customHeight="1">
      <c r="A27546">
        <v>237</v>
      </c>
      <c r="B27546" t="str">
        <f t="shared" si="430"/>
        <v>237---60</v>
      </c>
      <c r="C27546" t="s">
        <v>5951</v>
      </c>
      <c r="D27546" t="s">
        <v>879</v>
      </c>
      <c r="E27546">
        <v>60</v>
      </c>
    </row>
    <row r="27547" spans="1:5" ht="13.5" customHeight="1">
      <c r="A27547">
        <v>237</v>
      </c>
      <c r="B27547" t="str">
        <f t="shared" si="430"/>
        <v>237---61</v>
      </c>
      <c r="C27547" t="s">
        <v>5979</v>
      </c>
      <c r="D27547" t="s">
        <v>1071</v>
      </c>
      <c r="E27547">
        <v>61</v>
      </c>
    </row>
    <row r="27548" spans="1:5" ht="13.5" customHeight="1">
      <c r="A27548">
        <v>237</v>
      </c>
      <c r="B27548" t="str">
        <f t="shared" si="430"/>
        <v>237---62</v>
      </c>
      <c r="C27548" t="s">
        <v>5997</v>
      </c>
      <c r="D27548" t="s">
        <v>1187</v>
      </c>
      <c r="E27548">
        <v>62</v>
      </c>
    </row>
    <row r="27549" spans="1:5" ht="13.5" customHeight="1">
      <c r="A27549">
        <v>237</v>
      </c>
      <c r="B27549" t="str">
        <f t="shared" si="430"/>
        <v>237---63</v>
      </c>
      <c r="C27549" t="s">
        <v>5927</v>
      </c>
      <c r="D27549" t="s">
        <v>1115</v>
      </c>
      <c r="E27549">
        <v>63</v>
      </c>
    </row>
    <row r="27550" spans="1:5" ht="13.5" customHeight="1">
      <c r="A27550">
        <v>237</v>
      </c>
      <c r="B27550" t="str">
        <f t="shared" si="430"/>
        <v>237---64</v>
      </c>
      <c r="C27550" t="s">
        <v>5992</v>
      </c>
      <c r="D27550" t="s">
        <v>1101</v>
      </c>
      <c r="E27550">
        <v>64</v>
      </c>
    </row>
    <row r="27551" spans="1:5" ht="13.5" customHeight="1">
      <c r="A27551">
        <v>237</v>
      </c>
      <c r="B27551" t="str">
        <f t="shared" si="430"/>
        <v>237---65</v>
      </c>
      <c r="C27551" t="s">
        <v>5987</v>
      </c>
      <c r="D27551" t="s">
        <v>1249</v>
      </c>
      <c r="E27551">
        <v>65</v>
      </c>
    </row>
    <row r="27552" spans="1:5" ht="13.5" customHeight="1">
      <c r="A27552">
        <v>237</v>
      </c>
      <c r="B27552" t="str">
        <f t="shared" si="430"/>
        <v>237---66</v>
      </c>
      <c r="C27552" t="s">
        <v>5955</v>
      </c>
      <c r="D27552" t="s">
        <v>889</v>
      </c>
      <c r="E27552">
        <v>66</v>
      </c>
    </row>
    <row r="27553" spans="1:5" ht="13.5" customHeight="1">
      <c r="A27553">
        <v>237</v>
      </c>
      <c r="B27553" t="str">
        <f t="shared" si="430"/>
        <v>237---67</v>
      </c>
      <c r="C27553" t="s">
        <v>5996</v>
      </c>
      <c r="D27553" t="s">
        <v>1356</v>
      </c>
      <c r="E27553">
        <v>67</v>
      </c>
    </row>
    <row r="27554" spans="1:5" ht="13.5" customHeight="1">
      <c r="A27554">
        <v>237</v>
      </c>
      <c r="B27554" t="str">
        <f t="shared" si="430"/>
        <v>237---68</v>
      </c>
      <c r="C27554" t="s">
        <v>5958</v>
      </c>
      <c r="D27554" t="s">
        <v>1358</v>
      </c>
      <c r="E27554">
        <v>68</v>
      </c>
    </row>
    <row r="27555" spans="1:5" ht="13.5" customHeight="1">
      <c r="A27555">
        <v>219</v>
      </c>
      <c r="B27555" t="str">
        <f t="shared" si="430"/>
        <v>219---1</v>
      </c>
      <c r="C27555" t="s">
        <v>4234</v>
      </c>
      <c r="D27555" t="s">
        <v>879</v>
      </c>
      <c r="E27555">
        <v>1</v>
      </c>
    </row>
    <row r="27556" spans="1:5" ht="13.5" customHeight="1">
      <c r="A27556">
        <v>219</v>
      </c>
      <c r="B27556" t="str">
        <f t="shared" si="430"/>
        <v>219---2</v>
      </c>
      <c r="C27556" t="s">
        <v>4216</v>
      </c>
      <c r="D27556" t="s">
        <v>879</v>
      </c>
      <c r="E27556">
        <v>2</v>
      </c>
    </row>
    <row r="27557" spans="1:5" ht="13.5" customHeight="1">
      <c r="A27557">
        <v>219</v>
      </c>
      <c r="B27557" t="str">
        <f t="shared" si="430"/>
        <v>219---3</v>
      </c>
      <c r="C27557" t="s">
        <v>4216</v>
      </c>
      <c r="D27557" t="s">
        <v>1454</v>
      </c>
      <c r="E27557">
        <v>3</v>
      </c>
    </row>
    <row r="27558" spans="1:5" ht="13.5" customHeight="1">
      <c r="A27558">
        <v>219</v>
      </c>
      <c r="B27558" t="str">
        <f t="shared" si="430"/>
        <v>219---4</v>
      </c>
      <c r="C27558" t="s">
        <v>4216</v>
      </c>
      <c r="D27558" t="s">
        <v>1020</v>
      </c>
      <c r="E27558">
        <v>4</v>
      </c>
    </row>
    <row r="27559" spans="1:5" ht="13.5" customHeight="1">
      <c r="A27559">
        <v>219</v>
      </c>
      <c r="B27559" t="str">
        <f t="shared" si="430"/>
        <v>219---5</v>
      </c>
      <c r="C27559" t="s">
        <v>4216</v>
      </c>
      <c r="D27559" t="s">
        <v>971</v>
      </c>
      <c r="E27559">
        <v>5</v>
      </c>
    </row>
    <row r="27560" spans="1:5" ht="13.5" customHeight="1">
      <c r="A27560">
        <v>219</v>
      </c>
      <c r="B27560" t="str">
        <f t="shared" si="430"/>
        <v>219---6</v>
      </c>
      <c r="C27560" t="s">
        <v>4216</v>
      </c>
      <c r="D27560" t="s">
        <v>1021</v>
      </c>
      <c r="E27560">
        <v>6</v>
      </c>
    </row>
    <row r="27561" spans="1:5" ht="13.5" customHeight="1">
      <c r="A27561">
        <v>219</v>
      </c>
      <c r="B27561" t="str">
        <f t="shared" si="430"/>
        <v>219---7</v>
      </c>
      <c r="C27561" t="s">
        <v>4216</v>
      </c>
      <c r="D27561" t="s">
        <v>1077</v>
      </c>
      <c r="E27561">
        <v>7</v>
      </c>
    </row>
    <row r="27562" spans="1:5" ht="13.5" customHeight="1">
      <c r="A27562">
        <v>219</v>
      </c>
      <c r="B27562" t="str">
        <f t="shared" si="430"/>
        <v>219---8</v>
      </c>
      <c r="C27562" t="s">
        <v>4220</v>
      </c>
      <c r="D27562" t="s">
        <v>1403</v>
      </c>
      <c r="E27562">
        <v>8</v>
      </c>
    </row>
    <row r="27563" spans="1:5" ht="13.5" customHeight="1">
      <c r="A27563">
        <v>219</v>
      </c>
      <c r="B27563" t="str">
        <f t="shared" si="430"/>
        <v>219---9</v>
      </c>
      <c r="C27563" t="s">
        <v>4228</v>
      </c>
      <c r="D27563" t="s">
        <v>865</v>
      </c>
      <c r="E27563">
        <v>9</v>
      </c>
    </row>
    <row r="27564" spans="1:5" ht="13.5" customHeight="1">
      <c r="A27564">
        <v>219</v>
      </c>
      <c r="B27564" t="str">
        <f t="shared" si="430"/>
        <v>219---10</v>
      </c>
      <c r="C27564" t="s">
        <v>4223</v>
      </c>
      <c r="D27564" t="s">
        <v>1306</v>
      </c>
      <c r="E27564">
        <v>10</v>
      </c>
    </row>
    <row r="27565" spans="1:5" ht="13.5" customHeight="1">
      <c r="A27565">
        <v>219</v>
      </c>
      <c r="B27565" t="str">
        <f t="shared" si="430"/>
        <v>219---11</v>
      </c>
      <c r="C27565" t="s">
        <v>4276</v>
      </c>
      <c r="D27565" t="s">
        <v>1218</v>
      </c>
      <c r="E27565">
        <v>11</v>
      </c>
    </row>
    <row r="27566" spans="1:5" ht="13.5" customHeight="1">
      <c r="A27566">
        <v>219</v>
      </c>
      <c r="B27566" t="str">
        <f t="shared" si="430"/>
        <v>219---12</v>
      </c>
      <c r="C27566" t="s">
        <v>4259</v>
      </c>
      <c r="D27566" t="s">
        <v>980</v>
      </c>
      <c r="E27566">
        <v>12</v>
      </c>
    </row>
    <row r="27567" spans="1:5" ht="13.5" customHeight="1">
      <c r="A27567">
        <v>219</v>
      </c>
      <c r="B27567" t="str">
        <f t="shared" si="430"/>
        <v>219---13</v>
      </c>
      <c r="C27567" t="s">
        <v>4254</v>
      </c>
      <c r="D27567" t="s">
        <v>818</v>
      </c>
      <c r="E27567">
        <v>13</v>
      </c>
    </row>
    <row r="27568" spans="1:5" ht="13.5" customHeight="1">
      <c r="A27568">
        <v>219</v>
      </c>
      <c r="B27568" t="str">
        <f t="shared" si="430"/>
        <v>219---14</v>
      </c>
      <c r="C27568" t="s">
        <v>4235</v>
      </c>
      <c r="D27568" t="s">
        <v>764</v>
      </c>
      <c r="E27568">
        <v>14</v>
      </c>
    </row>
    <row r="27569" spans="1:5" ht="13.5" customHeight="1">
      <c r="A27569">
        <v>219</v>
      </c>
      <c r="B27569" t="str">
        <f t="shared" si="430"/>
        <v>219---15</v>
      </c>
      <c r="C27569" t="s">
        <v>4236</v>
      </c>
      <c r="D27569" t="s">
        <v>1039</v>
      </c>
      <c r="E27569">
        <v>15</v>
      </c>
    </row>
    <row r="27570" spans="1:5" ht="13.5" customHeight="1">
      <c r="A27570">
        <v>219</v>
      </c>
      <c r="B27570" t="str">
        <f t="shared" si="430"/>
        <v>219---16</v>
      </c>
      <c r="C27570" t="s">
        <v>4277</v>
      </c>
      <c r="D27570" t="s">
        <v>1242</v>
      </c>
      <c r="E27570">
        <v>16</v>
      </c>
    </row>
    <row r="27571" spans="1:5" ht="13.5" customHeight="1">
      <c r="A27571">
        <v>219</v>
      </c>
      <c r="B27571" t="str">
        <f t="shared" si="430"/>
        <v>219---17</v>
      </c>
      <c r="C27571" t="s">
        <v>4257</v>
      </c>
      <c r="D27571" t="s">
        <v>1003</v>
      </c>
      <c r="E27571">
        <v>17</v>
      </c>
    </row>
    <row r="27572" spans="1:5" ht="13.5" customHeight="1">
      <c r="A27572">
        <v>219</v>
      </c>
      <c r="B27572" t="str">
        <f t="shared" si="430"/>
        <v>219---18</v>
      </c>
      <c r="C27572" t="s">
        <v>4282</v>
      </c>
      <c r="D27572" t="s">
        <v>978</v>
      </c>
      <c r="E27572">
        <v>18</v>
      </c>
    </row>
    <row r="27573" spans="1:5" ht="13.5" customHeight="1">
      <c r="A27573">
        <v>219</v>
      </c>
      <c r="B27573" t="str">
        <f t="shared" si="430"/>
        <v>219---19</v>
      </c>
      <c r="C27573" t="s">
        <v>4290</v>
      </c>
      <c r="D27573" t="s">
        <v>6242</v>
      </c>
      <c r="E27573">
        <v>19</v>
      </c>
    </row>
    <row r="27574" spans="1:5" ht="13.5" customHeight="1">
      <c r="A27574">
        <v>219</v>
      </c>
      <c r="B27574" t="str">
        <f t="shared" si="430"/>
        <v>219---20</v>
      </c>
      <c r="C27574" t="s">
        <v>985</v>
      </c>
      <c r="D27574" t="s">
        <v>1449</v>
      </c>
      <c r="E27574">
        <v>20</v>
      </c>
    </row>
    <row r="27575" spans="1:5" ht="13.5" customHeight="1">
      <c r="A27575">
        <v>219</v>
      </c>
      <c r="B27575" t="str">
        <f t="shared" si="430"/>
        <v>219---21</v>
      </c>
      <c r="C27575" t="s">
        <v>743</v>
      </c>
      <c r="D27575" t="s">
        <v>754</v>
      </c>
      <c r="E27575">
        <v>21</v>
      </c>
    </row>
    <row r="27576" spans="1:5" ht="13.5" customHeight="1">
      <c r="A27576">
        <v>219</v>
      </c>
      <c r="B27576" t="str">
        <f t="shared" si="430"/>
        <v>219---22</v>
      </c>
      <c r="C27576" t="s">
        <v>987</v>
      </c>
      <c r="D27576" t="s">
        <v>1263</v>
      </c>
      <c r="E27576">
        <v>22</v>
      </c>
    </row>
    <row r="27577" spans="1:5" ht="13.5" customHeight="1">
      <c r="A27577">
        <v>219</v>
      </c>
      <c r="B27577" t="str">
        <f t="shared" si="430"/>
        <v>219---23</v>
      </c>
      <c r="C27577" t="s">
        <v>989</v>
      </c>
      <c r="D27577" t="s">
        <v>738</v>
      </c>
      <c r="E27577">
        <v>23</v>
      </c>
    </row>
    <row r="27578" spans="1:5" ht="13.5" customHeight="1">
      <c r="A27578">
        <v>219</v>
      </c>
      <c r="B27578" t="str">
        <f t="shared" si="430"/>
        <v>219---24</v>
      </c>
      <c r="C27578" t="s">
        <v>938</v>
      </c>
      <c r="D27578" t="s">
        <v>859</v>
      </c>
      <c r="E27578">
        <v>24</v>
      </c>
    </row>
    <row r="27579" spans="1:5" ht="13.5" customHeight="1">
      <c r="A27579">
        <v>219</v>
      </c>
      <c r="B27579" t="str">
        <f t="shared" si="430"/>
        <v>219---25</v>
      </c>
      <c r="C27579" t="s">
        <v>819</v>
      </c>
      <c r="D27579" t="s">
        <v>756</v>
      </c>
      <c r="E27579">
        <v>25</v>
      </c>
    </row>
    <row r="27580" spans="1:5" ht="13.5" customHeight="1">
      <c r="A27580">
        <v>219</v>
      </c>
      <c r="B27580" t="str">
        <f t="shared" si="430"/>
        <v>219---26</v>
      </c>
      <c r="C27580" t="s">
        <v>1019</v>
      </c>
      <c r="D27580" t="s">
        <v>734</v>
      </c>
      <c r="E27580">
        <v>26</v>
      </c>
    </row>
    <row r="27581" spans="1:5" ht="13.5" customHeight="1">
      <c r="A27581">
        <v>219</v>
      </c>
      <c r="B27581" t="str">
        <f t="shared" si="430"/>
        <v>219---27</v>
      </c>
      <c r="C27581" t="s">
        <v>824</v>
      </c>
      <c r="D27581" t="s">
        <v>752</v>
      </c>
      <c r="E27581">
        <v>27</v>
      </c>
    </row>
    <row r="27582" spans="1:5" ht="13.5" customHeight="1">
      <c r="A27582">
        <v>219</v>
      </c>
      <c r="B27582" t="str">
        <f t="shared" si="430"/>
        <v>219---28</v>
      </c>
      <c r="C27582" t="s">
        <v>1005</v>
      </c>
      <c r="D27582" t="s">
        <v>1105</v>
      </c>
      <c r="E27582">
        <v>28</v>
      </c>
    </row>
    <row r="27583" spans="1:5" ht="13.5" customHeight="1">
      <c r="A27583">
        <v>219</v>
      </c>
      <c r="B27583" t="str">
        <f t="shared" si="430"/>
        <v>219---29</v>
      </c>
      <c r="C27583" t="s">
        <v>753</v>
      </c>
      <c r="D27583" t="s">
        <v>1002</v>
      </c>
      <c r="E27583">
        <v>29</v>
      </c>
    </row>
    <row r="27584" spans="1:5" ht="13.5" customHeight="1">
      <c r="A27584">
        <v>219</v>
      </c>
      <c r="B27584" t="str">
        <f t="shared" si="430"/>
        <v>219---30</v>
      </c>
      <c r="C27584" t="s">
        <v>828</v>
      </c>
      <c r="D27584" t="s">
        <v>818</v>
      </c>
      <c r="E27584">
        <v>30</v>
      </c>
    </row>
    <row r="27585" spans="1:5" ht="13.5" customHeight="1">
      <c r="A27585">
        <v>219</v>
      </c>
      <c r="B27585" t="str">
        <f t="shared" si="430"/>
        <v>219---31</v>
      </c>
      <c r="C27585" t="s">
        <v>864</v>
      </c>
      <c r="D27585" t="s">
        <v>957</v>
      </c>
      <c r="E27585">
        <v>31</v>
      </c>
    </row>
    <row r="27586" spans="1:5" ht="13.5" customHeight="1">
      <c r="A27586">
        <v>219</v>
      </c>
      <c r="B27586" t="str">
        <f t="shared" si="430"/>
        <v>219---32</v>
      </c>
      <c r="C27586" t="s">
        <v>868</v>
      </c>
      <c r="D27586" t="s">
        <v>758</v>
      </c>
      <c r="E27586">
        <v>32</v>
      </c>
    </row>
    <row r="27587" spans="1:5" ht="13.5" customHeight="1">
      <c r="A27587">
        <v>219</v>
      </c>
      <c r="B27587" t="str">
        <f t="shared" ref="B27587:B27650" si="431">A27587&amp;"---"&amp;E27587</f>
        <v>219---33</v>
      </c>
      <c r="C27587" t="s">
        <v>1098</v>
      </c>
      <c r="D27587" t="s">
        <v>1206</v>
      </c>
      <c r="E27587">
        <v>33</v>
      </c>
    </row>
    <row r="27588" spans="1:5" ht="13.5" customHeight="1">
      <c r="A27588">
        <v>219</v>
      </c>
      <c r="B27588" t="str">
        <f t="shared" si="431"/>
        <v>219---34</v>
      </c>
      <c r="C27588" t="s">
        <v>918</v>
      </c>
      <c r="D27588" t="s">
        <v>865</v>
      </c>
      <c r="E27588">
        <v>34</v>
      </c>
    </row>
    <row r="27589" spans="1:5" ht="13.5" customHeight="1">
      <c r="A27589">
        <v>219</v>
      </c>
      <c r="B27589" t="str">
        <f t="shared" si="431"/>
        <v>219---35</v>
      </c>
      <c r="C27589" t="s">
        <v>5912</v>
      </c>
      <c r="D27589" t="s">
        <v>764</v>
      </c>
      <c r="E27589">
        <v>35</v>
      </c>
    </row>
    <row r="27590" spans="1:5" ht="13.5" customHeight="1">
      <c r="A27590">
        <v>219</v>
      </c>
      <c r="B27590" t="str">
        <f t="shared" si="431"/>
        <v>219---36</v>
      </c>
      <c r="C27590" t="s">
        <v>5913</v>
      </c>
      <c r="D27590" t="s">
        <v>1114</v>
      </c>
      <c r="E27590">
        <v>36</v>
      </c>
    </row>
    <row r="27591" spans="1:5" ht="13.5" customHeight="1">
      <c r="A27591">
        <v>219</v>
      </c>
      <c r="B27591" t="str">
        <f t="shared" si="431"/>
        <v>219---37</v>
      </c>
      <c r="C27591" t="s">
        <v>6001</v>
      </c>
      <c r="D27591" t="s">
        <v>956</v>
      </c>
      <c r="E27591">
        <v>37</v>
      </c>
    </row>
    <row r="27592" spans="1:5" ht="13.5" customHeight="1">
      <c r="A27592">
        <v>219</v>
      </c>
      <c r="B27592" t="str">
        <f t="shared" si="431"/>
        <v>219---38</v>
      </c>
      <c r="C27592" t="s">
        <v>5915</v>
      </c>
      <c r="D27592" t="s">
        <v>772</v>
      </c>
      <c r="E27592">
        <v>38</v>
      </c>
    </row>
    <row r="27593" spans="1:5" ht="13.5" customHeight="1">
      <c r="A27593">
        <v>219</v>
      </c>
      <c r="B27593" t="str">
        <f t="shared" si="431"/>
        <v>219---39</v>
      </c>
      <c r="C27593" t="s">
        <v>5917</v>
      </c>
      <c r="D27593" t="s">
        <v>789</v>
      </c>
      <c r="E27593">
        <v>39</v>
      </c>
    </row>
    <row r="27594" spans="1:5" ht="13.5" customHeight="1">
      <c r="A27594">
        <v>219</v>
      </c>
      <c r="B27594" t="str">
        <f t="shared" si="431"/>
        <v>219---40</v>
      </c>
      <c r="C27594" t="s">
        <v>5918</v>
      </c>
      <c r="D27594" t="s">
        <v>770</v>
      </c>
      <c r="E27594">
        <v>40</v>
      </c>
    </row>
    <row r="27595" spans="1:5" ht="13.5" customHeight="1">
      <c r="A27595">
        <v>219</v>
      </c>
      <c r="B27595" t="str">
        <f t="shared" si="431"/>
        <v>219---41</v>
      </c>
      <c r="C27595" t="s">
        <v>6002</v>
      </c>
      <c r="D27595" t="s">
        <v>1113</v>
      </c>
      <c r="E27595">
        <v>41</v>
      </c>
    </row>
    <row r="27596" spans="1:5" ht="13.5" customHeight="1">
      <c r="A27596">
        <v>219</v>
      </c>
      <c r="B27596" t="str">
        <f t="shared" si="431"/>
        <v>219---42</v>
      </c>
      <c r="C27596" t="s">
        <v>5951</v>
      </c>
      <c r="D27596" t="s">
        <v>879</v>
      </c>
      <c r="E27596">
        <v>42</v>
      </c>
    </row>
    <row r="27597" spans="1:5" ht="13.5" customHeight="1">
      <c r="A27597">
        <v>219</v>
      </c>
      <c r="B27597" t="str">
        <f t="shared" si="431"/>
        <v>219---43</v>
      </c>
      <c r="C27597" t="s">
        <v>6009</v>
      </c>
      <c r="D27597" t="s">
        <v>1242</v>
      </c>
      <c r="E27597">
        <v>43</v>
      </c>
    </row>
    <row r="27598" spans="1:5" ht="13.5" customHeight="1">
      <c r="A27598">
        <v>219</v>
      </c>
      <c r="B27598" t="str">
        <f t="shared" si="431"/>
        <v>219---44</v>
      </c>
      <c r="C27598" t="s">
        <v>5998</v>
      </c>
      <c r="D27598" t="s">
        <v>1201</v>
      </c>
      <c r="E27598">
        <v>44</v>
      </c>
    </row>
    <row r="27599" spans="1:5" ht="13.5" customHeight="1">
      <c r="A27599">
        <v>219</v>
      </c>
      <c r="B27599" t="str">
        <f t="shared" si="431"/>
        <v>219---45</v>
      </c>
      <c r="C27599" t="s">
        <v>6004</v>
      </c>
      <c r="D27599" t="s">
        <v>960</v>
      </c>
      <c r="E27599">
        <v>45</v>
      </c>
    </row>
    <row r="27600" spans="1:5" ht="13.5" customHeight="1">
      <c r="A27600">
        <v>219</v>
      </c>
      <c r="B27600" t="str">
        <f t="shared" si="431"/>
        <v>219---46</v>
      </c>
      <c r="C27600" t="s">
        <v>6010</v>
      </c>
      <c r="D27600" t="s">
        <v>978</v>
      </c>
      <c r="E27600">
        <v>46</v>
      </c>
    </row>
    <row r="27601" spans="1:5" ht="13.5" customHeight="1">
      <c r="A27601">
        <v>219</v>
      </c>
      <c r="B27601" t="str">
        <f t="shared" si="431"/>
        <v>219---47</v>
      </c>
      <c r="C27601" t="s">
        <v>5924</v>
      </c>
      <c r="D27601" t="s">
        <v>726</v>
      </c>
      <c r="E27601">
        <v>47</v>
      </c>
    </row>
    <row r="27602" spans="1:5" ht="13.5" customHeight="1">
      <c r="A27602">
        <v>219</v>
      </c>
      <c r="B27602" t="str">
        <f t="shared" si="431"/>
        <v>219---48</v>
      </c>
      <c r="C27602" t="s">
        <v>5996</v>
      </c>
      <c r="D27602" t="s">
        <v>1356</v>
      </c>
      <c r="E27602">
        <v>48</v>
      </c>
    </row>
    <row r="27603" spans="1:5" ht="13.5" customHeight="1">
      <c r="A27603">
        <v>366</v>
      </c>
      <c r="B27603" t="str">
        <f t="shared" si="431"/>
        <v>366---1</v>
      </c>
      <c r="C27603" t="s">
        <v>4216</v>
      </c>
      <c r="D27603" t="s">
        <v>1137</v>
      </c>
      <c r="E27603">
        <v>1</v>
      </c>
    </row>
    <row r="27604" spans="1:5" ht="13.5" customHeight="1">
      <c r="A27604">
        <v>366</v>
      </c>
      <c r="B27604" t="str">
        <f t="shared" si="431"/>
        <v>366---2</v>
      </c>
      <c r="C27604" t="s">
        <v>4216</v>
      </c>
      <c r="D27604" t="s">
        <v>1262</v>
      </c>
      <c r="E27604">
        <v>2</v>
      </c>
    </row>
    <row r="27605" spans="1:5" ht="13.5" customHeight="1">
      <c r="A27605">
        <v>366</v>
      </c>
      <c r="B27605" t="str">
        <f t="shared" si="431"/>
        <v>366---3</v>
      </c>
      <c r="C27605" t="s">
        <v>4216</v>
      </c>
      <c r="D27605" t="s">
        <v>1132</v>
      </c>
      <c r="E27605">
        <v>3</v>
      </c>
    </row>
    <row r="27606" spans="1:5" ht="13.5" customHeight="1">
      <c r="A27606">
        <v>366</v>
      </c>
      <c r="B27606" t="str">
        <f t="shared" si="431"/>
        <v>366---4</v>
      </c>
      <c r="C27606" t="s">
        <v>4216</v>
      </c>
      <c r="D27606" t="s">
        <v>1255</v>
      </c>
      <c r="E27606">
        <v>4</v>
      </c>
    </row>
    <row r="27607" spans="1:5" ht="13.5" customHeight="1">
      <c r="A27607">
        <v>366</v>
      </c>
      <c r="B27607" t="str">
        <f t="shared" si="431"/>
        <v>366---5</v>
      </c>
      <c r="C27607" t="s">
        <v>4216</v>
      </c>
      <c r="D27607" t="s">
        <v>1321</v>
      </c>
      <c r="E27607">
        <v>5</v>
      </c>
    </row>
    <row r="27608" spans="1:5" ht="13.5" customHeight="1">
      <c r="A27608">
        <v>366</v>
      </c>
      <c r="B27608" t="str">
        <f t="shared" si="431"/>
        <v>366---6</v>
      </c>
      <c r="C27608" t="s">
        <v>4216</v>
      </c>
      <c r="D27608" t="s">
        <v>1058</v>
      </c>
      <c r="E27608">
        <v>6</v>
      </c>
    </row>
    <row r="27609" spans="1:5" ht="13.5" customHeight="1">
      <c r="A27609">
        <v>366</v>
      </c>
      <c r="B27609" t="str">
        <f t="shared" si="431"/>
        <v>366---7</v>
      </c>
      <c r="C27609" t="s">
        <v>4216</v>
      </c>
      <c r="D27609" t="s">
        <v>1231</v>
      </c>
      <c r="E27609">
        <v>7</v>
      </c>
    </row>
    <row r="27610" spans="1:5" ht="13.5" customHeight="1">
      <c r="A27610">
        <v>366</v>
      </c>
      <c r="B27610" t="str">
        <f t="shared" si="431"/>
        <v>366---8</v>
      </c>
      <c r="C27610" t="s">
        <v>4216</v>
      </c>
      <c r="D27610" t="s">
        <v>738</v>
      </c>
      <c r="E27610">
        <v>8</v>
      </c>
    </row>
    <row r="27611" spans="1:5" ht="13.5" customHeight="1">
      <c r="A27611">
        <v>366</v>
      </c>
      <c r="B27611" t="str">
        <f t="shared" si="431"/>
        <v>366---9</v>
      </c>
      <c r="C27611" t="s">
        <v>4216</v>
      </c>
      <c r="D27611" t="s">
        <v>1322</v>
      </c>
      <c r="E27611">
        <v>9</v>
      </c>
    </row>
    <row r="27612" spans="1:5" ht="13.5" customHeight="1">
      <c r="A27612">
        <v>366</v>
      </c>
      <c r="B27612" t="str">
        <f t="shared" si="431"/>
        <v>366---10</v>
      </c>
      <c r="C27612" t="s">
        <v>4216</v>
      </c>
      <c r="D27612" t="s">
        <v>1136</v>
      </c>
      <c r="E27612">
        <v>10</v>
      </c>
    </row>
    <row r="27613" spans="1:5" ht="13.5" customHeight="1">
      <c r="A27613">
        <v>366</v>
      </c>
      <c r="B27613" t="str">
        <f t="shared" si="431"/>
        <v>366---11</v>
      </c>
      <c r="C27613" t="s">
        <v>4216</v>
      </c>
      <c r="D27613" t="s">
        <v>736</v>
      </c>
      <c r="E27613">
        <v>11</v>
      </c>
    </row>
    <row r="27614" spans="1:5" ht="13.5" customHeight="1">
      <c r="A27614">
        <v>366</v>
      </c>
      <c r="B27614" t="str">
        <f t="shared" si="431"/>
        <v>366---12</v>
      </c>
      <c r="C27614" t="s">
        <v>4216</v>
      </c>
      <c r="D27614" t="s">
        <v>1073</v>
      </c>
      <c r="E27614">
        <v>12</v>
      </c>
    </row>
    <row r="27615" spans="1:5" ht="13.5" customHeight="1">
      <c r="A27615">
        <v>366</v>
      </c>
      <c r="B27615" t="str">
        <f t="shared" si="431"/>
        <v>366---13</v>
      </c>
      <c r="C27615" t="s">
        <v>4216</v>
      </c>
      <c r="D27615" t="s">
        <v>740</v>
      </c>
      <c r="E27615">
        <v>13</v>
      </c>
    </row>
    <row r="27616" spans="1:5" ht="13.5" customHeight="1">
      <c r="A27616">
        <v>366</v>
      </c>
      <c r="B27616" t="str">
        <f t="shared" si="431"/>
        <v>366---14</v>
      </c>
      <c r="C27616" t="s">
        <v>4216</v>
      </c>
      <c r="D27616" t="s">
        <v>1133</v>
      </c>
      <c r="E27616">
        <v>14</v>
      </c>
    </row>
    <row r="27617" spans="1:5" ht="13.5" customHeight="1">
      <c r="A27617">
        <v>366</v>
      </c>
      <c r="B27617" t="str">
        <f t="shared" si="431"/>
        <v>366---15</v>
      </c>
      <c r="C27617" t="s">
        <v>4216</v>
      </c>
      <c r="D27617" t="s">
        <v>1140</v>
      </c>
      <c r="E27617">
        <v>15</v>
      </c>
    </row>
    <row r="27618" spans="1:5" ht="13.5" customHeight="1">
      <c r="A27618">
        <v>366</v>
      </c>
      <c r="B27618" t="str">
        <f t="shared" si="431"/>
        <v>366---16</v>
      </c>
      <c r="C27618" t="s">
        <v>4216</v>
      </c>
      <c r="D27618" t="s">
        <v>1119</v>
      </c>
      <c r="E27618">
        <v>16</v>
      </c>
    </row>
    <row r="27619" spans="1:5" ht="13.5" customHeight="1">
      <c r="A27619">
        <v>366</v>
      </c>
      <c r="B27619" t="str">
        <f t="shared" si="431"/>
        <v>366---17</v>
      </c>
      <c r="C27619" t="s">
        <v>4216</v>
      </c>
      <c r="D27619" t="s">
        <v>876</v>
      </c>
      <c r="E27619">
        <v>17</v>
      </c>
    </row>
    <row r="27620" spans="1:5" ht="13.5" customHeight="1">
      <c r="A27620">
        <v>366</v>
      </c>
      <c r="B27620" t="str">
        <f t="shared" si="431"/>
        <v>366---18</v>
      </c>
      <c r="C27620" t="s">
        <v>4216</v>
      </c>
      <c r="D27620" t="s">
        <v>1174</v>
      </c>
      <c r="E27620">
        <v>18</v>
      </c>
    </row>
    <row r="27621" spans="1:5" ht="13.5" customHeight="1">
      <c r="A27621">
        <v>366</v>
      </c>
      <c r="B27621" t="str">
        <f t="shared" si="431"/>
        <v>366---19</v>
      </c>
      <c r="C27621" t="s">
        <v>4216</v>
      </c>
      <c r="D27621" t="s">
        <v>1153</v>
      </c>
      <c r="E27621">
        <v>19</v>
      </c>
    </row>
    <row r="27622" spans="1:5" ht="13.5" customHeight="1">
      <c r="A27622">
        <v>366</v>
      </c>
      <c r="B27622" t="str">
        <f t="shared" si="431"/>
        <v>366---20</v>
      </c>
      <c r="C27622" t="s">
        <v>4271</v>
      </c>
      <c r="D27622" t="s">
        <v>924</v>
      </c>
      <c r="E27622">
        <v>20</v>
      </c>
    </row>
    <row r="27623" spans="1:5" ht="13.5" customHeight="1">
      <c r="A27623">
        <v>366</v>
      </c>
      <c r="B27623" t="str">
        <f t="shared" si="431"/>
        <v>366---21</v>
      </c>
      <c r="C27623" t="s">
        <v>4239</v>
      </c>
      <c r="D27623" t="s">
        <v>1225</v>
      </c>
      <c r="E27623">
        <v>21</v>
      </c>
    </row>
    <row r="27624" spans="1:5" ht="13.5" customHeight="1">
      <c r="A27624">
        <v>366</v>
      </c>
      <c r="B27624" t="str">
        <f t="shared" si="431"/>
        <v>366---22</v>
      </c>
      <c r="C27624" t="s">
        <v>4228</v>
      </c>
      <c r="D27624" t="s">
        <v>1154</v>
      </c>
      <c r="E27624">
        <v>22</v>
      </c>
    </row>
    <row r="27625" spans="1:5" ht="13.5" customHeight="1">
      <c r="A27625">
        <v>366</v>
      </c>
      <c r="B27625" t="str">
        <f t="shared" si="431"/>
        <v>366---23</v>
      </c>
      <c r="C27625" t="s">
        <v>4268</v>
      </c>
      <c r="D27625" t="s">
        <v>1104</v>
      </c>
      <c r="E27625">
        <v>23</v>
      </c>
    </row>
    <row r="27626" spans="1:5" ht="13.5" customHeight="1">
      <c r="A27626">
        <v>366</v>
      </c>
      <c r="B27626" t="str">
        <f t="shared" si="431"/>
        <v>366---24</v>
      </c>
      <c r="C27626" t="s">
        <v>4230</v>
      </c>
      <c r="D27626" t="s">
        <v>926</v>
      </c>
      <c r="E27626">
        <v>24</v>
      </c>
    </row>
    <row r="27627" spans="1:5" ht="13.5" customHeight="1">
      <c r="A27627">
        <v>366</v>
      </c>
      <c r="B27627" t="str">
        <f t="shared" si="431"/>
        <v>366---25</v>
      </c>
      <c r="C27627" t="s">
        <v>4244</v>
      </c>
      <c r="D27627" t="s">
        <v>1148</v>
      </c>
      <c r="E27627">
        <v>25</v>
      </c>
    </row>
    <row r="27628" spans="1:5" ht="13.5" customHeight="1">
      <c r="A27628">
        <v>366</v>
      </c>
      <c r="B27628" t="str">
        <f t="shared" si="431"/>
        <v>366---26</v>
      </c>
      <c r="C27628" t="s">
        <v>4231</v>
      </c>
      <c r="D27628" t="s">
        <v>898</v>
      </c>
      <c r="E27628">
        <v>26</v>
      </c>
    </row>
    <row r="27629" spans="1:5" ht="13.5" customHeight="1">
      <c r="A27629">
        <v>366</v>
      </c>
      <c r="B27629" t="str">
        <f t="shared" si="431"/>
        <v>366---27</v>
      </c>
      <c r="C27629" t="s">
        <v>4254</v>
      </c>
      <c r="D27629" t="s">
        <v>982</v>
      </c>
      <c r="E27629">
        <v>27</v>
      </c>
    </row>
    <row r="27630" spans="1:5" ht="13.5" customHeight="1">
      <c r="A27630">
        <v>366</v>
      </c>
      <c r="B27630" t="str">
        <f t="shared" si="431"/>
        <v>366---28</v>
      </c>
      <c r="C27630" t="s">
        <v>4233</v>
      </c>
      <c r="D27630" t="s">
        <v>1157</v>
      </c>
      <c r="E27630">
        <v>28</v>
      </c>
    </row>
    <row r="27631" spans="1:5" ht="13.5" customHeight="1">
      <c r="A27631">
        <v>366</v>
      </c>
      <c r="B27631" t="str">
        <f t="shared" si="431"/>
        <v>366---29</v>
      </c>
      <c r="C27631" t="s">
        <v>4272</v>
      </c>
      <c r="D27631" t="s">
        <v>935</v>
      </c>
      <c r="E27631">
        <v>29</v>
      </c>
    </row>
    <row r="27632" spans="1:5" ht="13.5" customHeight="1">
      <c r="A27632">
        <v>366</v>
      </c>
      <c r="B27632" t="str">
        <f t="shared" si="431"/>
        <v>366---30</v>
      </c>
      <c r="C27632" t="s">
        <v>4265</v>
      </c>
      <c r="D27632" t="s">
        <v>1169</v>
      </c>
      <c r="E27632">
        <v>30</v>
      </c>
    </row>
    <row r="27633" spans="1:5" ht="13.5" customHeight="1">
      <c r="A27633">
        <v>366</v>
      </c>
      <c r="B27633" t="str">
        <f t="shared" si="431"/>
        <v>366---31</v>
      </c>
      <c r="C27633" t="s">
        <v>5928</v>
      </c>
      <c r="D27633" t="s">
        <v>1254</v>
      </c>
      <c r="E27633">
        <v>31</v>
      </c>
    </row>
    <row r="27634" spans="1:5" ht="13.5" customHeight="1">
      <c r="A27634">
        <v>366</v>
      </c>
      <c r="B27634" t="str">
        <f t="shared" si="431"/>
        <v>366---32</v>
      </c>
      <c r="C27634" t="s">
        <v>727</v>
      </c>
      <c r="D27634" t="s">
        <v>1308</v>
      </c>
      <c r="E27634">
        <v>32</v>
      </c>
    </row>
    <row r="27635" spans="1:5" ht="13.5" customHeight="1">
      <c r="A27635">
        <v>366</v>
      </c>
      <c r="B27635" t="str">
        <f t="shared" si="431"/>
        <v>366---33</v>
      </c>
      <c r="C27635" t="s">
        <v>1072</v>
      </c>
      <c r="D27635" t="s">
        <v>1220</v>
      </c>
      <c r="E27635">
        <v>33</v>
      </c>
    </row>
    <row r="27636" spans="1:5" ht="13.5" customHeight="1">
      <c r="A27636">
        <v>366</v>
      </c>
      <c r="B27636" t="str">
        <f t="shared" si="431"/>
        <v>366---34</v>
      </c>
      <c r="C27636" t="s">
        <v>1017</v>
      </c>
      <c r="D27636" t="s">
        <v>796</v>
      </c>
      <c r="E27636">
        <v>34</v>
      </c>
    </row>
    <row r="27637" spans="1:5" ht="13.5" customHeight="1">
      <c r="A27637">
        <v>366</v>
      </c>
      <c r="B27637" t="str">
        <f t="shared" si="431"/>
        <v>366---35</v>
      </c>
      <c r="C27637" t="s">
        <v>731</v>
      </c>
      <c r="D27637" t="s">
        <v>800</v>
      </c>
      <c r="E27637">
        <v>35</v>
      </c>
    </row>
    <row r="27638" spans="1:5" ht="13.5" customHeight="1">
      <c r="A27638">
        <v>366</v>
      </c>
      <c r="B27638" t="str">
        <f t="shared" si="431"/>
        <v>366---36</v>
      </c>
      <c r="C27638" t="s">
        <v>735</v>
      </c>
      <c r="D27638" t="s">
        <v>744</v>
      </c>
      <c r="E27638">
        <v>36</v>
      </c>
    </row>
    <row r="27639" spans="1:5" ht="13.5" customHeight="1">
      <c r="A27639">
        <v>366</v>
      </c>
      <c r="B27639" t="str">
        <f t="shared" si="431"/>
        <v>366---37</v>
      </c>
      <c r="C27639" t="s">
        <v>887</v>
      </c>
      <c r="D27639" t="s">
        <v>992</v>
      </c>
      <c r="E27639">
        <v>37</v>
      </c>
    </row>
    <row r="27640" spans="1:5" ht="13.5" customHeight="1">
      <c r="A27640">
        <v>366</v>
      </c>
      <c r="B27640" t="str">
        <f t="shared" si="431"/>
        <v>366---38</v>
      </c>
      <c r="C27640" t="s">
        <v>737</v>
      </c>
      <c r="D27640" t="s">
        <v>996</v>
      </c>
      <c r="E27640">
        <v>38</v>
      </c>
    </row>
    <row r="27641" spans="1:5" ht="13.5" customHeight="1">
      <c r="A27641">
        <v>366</v>
      </c>
      <c r="B27641" t="str">
        <f t="shared" si="431"/>
        <v>366---39</v>
      </c>
      <c r="C27641" t="s">
        <v>739</v>
      </c>
      <c r="D27641" t="s">
        <v>736</v>
      </c>
      <c r="E27641">
        <v>39</v>
      </c>
    </row>
    <row r="27642" spans="1:5" ht="13.5" customHeight="1">
      <c r="A27642">
        <v>366</v>
      </c>
      <c r="B27642" t="str">
        <f t="shared" si="431"/>
        <v>366---40</v>
      </c>
      <c r="C27642" t="s">
        <v>888</v>
      </c>
      <c r="D27642" t="s">
        <v>1073</v>
      </c>
      <c r="E27642">
        <v>40</v>
      </c>
    </row>
    <row r="27643" spans="1:5" ht="13.5" customHeight="1">
      <c r="A27643">
        <v>366</v>
      </c>
      <c r="B27643" t="str">
        <f t="shared" si="431"/>
        <v>366---41</v>
      </c>
      <c r="C27643" t="s">
        <v>858</v>
      </c>
      <c r="D27643" t="s">
        <v>740</v>
      </c>
      <c r="E27643">
        <v>41</v>
      </c>
    </row>
    <row r="27644" spans="1:5" ht="13.5" customHeight="1">
      <c r="A27644">
        <v>366</v>
      </c>
      <c r="B27644" t="str">
        <f t="shared" si="431"/>
        <v>366---42</v>
      </c>
      <c r="C27644" t="s">
        <v>743</v>
      </c>
      <c r="D27644" t="s">
        <v>754</v>
      </c>
      <c r="E27644">
        <v>42</v>
      </c>
    </row>
    <row r="27645" spans="1:5" ht="13.5" customHeight="1">
      <c r="A27645">
        <v>366</v>
      </c>
      <c r="B27645" t="str">
        <f t="shared" si="431"/>
        <v>366---43</v>
      </c>
      <c r="C27645" t="s">
        <v>915</v>
      </c>
      <c r="D27645" t="s">
        <v>939</v>
      </c>
      <c r="E27645">
        <v>43</v>
      </c>
    </row>
    <row r="27646" spans="1:5" ht="13.5" customHeight="1">
      <c r="A27646">
        <v>366</v>
      </c>
      <c r="B27646" t="str">
        <f t="shared" si="431"/>
        <v>366---44</v>
      </c>
      <c r="C27646" t="s">
        <v>987</v>
      </c>
      <c r="D27646" t="s">
        <v>1263</v>
      </c>
      <c r="E27646">
        <v>44</v>
      </c>
    </row>
    <row r="27647" spans="1:5" ht="13.5" customHeight="1">
      <c r="A27647">
        <v>366</v>
      </c>
      <c r="B27647" t="str">
        <f t="shared" si="431"/>
        <v>366---45</v>
      </c>
      <c r="C27647" t="s">
        <v>989</v>
      </c>
      <c r="D27647" t="s">
        <v>738</v>
      </c>
      <c r="E27647">
        <v>45</v>
      </c>
    </row>
    <row r="27648" spans="1:5" ht="13.5" customHeight="1">
      <c r="A27648">
        <v>366</v>
      </c>
      <c r="B27648" t="str">
        <f t="shared" si="431"/>
        <v>366---46</v>
      </c>
      <c r="C27648" t="s">
        <v>747</v>
      </c>
      <c r="D27648" t="s">
        <v>1154</v>
      </c>
      <c r="E27648">
        <v>46</v>
      </c>
    </row>
    <row r="27649" spans="1:5" ht="13.5" customHeight="1">
      <c r="A27649">
        <v>366</v>
      </c>
      <c r="B27649" t="str">
        <f t="shared" si="431"/>
        <v>366---47</v>
      </c>
      <c r="C27649" t="s">
        <v>936</v>
      </c>
      <c r="D27649" t="s">
        <v>779</v>
      </c>
      <c r="E27649">
        <v>47</v>
      </c>
    </row>
    <row r="27650" spans="1:5" ht="13.5" customHeight="1">
      <c r="A27650">
        <v>366</v>
      </c>
      <c r="B27650" t="str">
        <f t="shared" si="431"/>
        <v>366---48</v>
      </c>
      <c r="C27650" t="s">
        <v>819</v>
      </c>
      <c r="D27650" t="s">
        <v>756</v>
      </c>
      <c r="E27650">
        <v>48</v>
      </c>
    </row>
    <row r="27651" spans="1:5" ht="13.5" customHeight="1">
      <c r="A27651">
        <v>366</v>
      </c>
      <c r="B27651" t="str">
        <f t="shared" ref="B27651:B27714" si="432">A27651&amp;"---"&amp;E27651</f>
        <v>366---49</v>
      </c>
      <c r="C27651" t="s">
        <v>1074</v>
      </c>
      <c r="D27651" t="s">
        <v>880</v>
      </c>
      <c r="E27651">
        <v>49</v>
      </c>
    </row>
    <row r="27652" spans="1:5" ht="13.5" customHeight="1">
      <c r="A27652">
        <v>366</v>
      </c>
      <c r="B27652" t="str">
        <f t="shared" si="432"/>
        <v>366---50</v>
      </c>
      <c r="C27652" t="s">
        <v>1019</v>
      </c>
      <c r="D27652" t="s">
        <v>734</v>
      </c>
      <c r="E27652">
        <v>50</v>
      </c>
    </row>
    <row r="27653" spans="1:5" ht="13.5" customHeight="1">
      <c r="A27653">
        <v>366</v>
      </c>
      <c r="B27653" t="str">
        <f t="shared" si="432"/>
        <v>366---51</v>
      </c>
      <c r="C27653" t="s">
        <v>820</v>
      </c>
      <c r="D27653" t="s">
        <v>882</v>
      </c>
      <c r="E27653">
        <v>51</v>
      </c>
    </row>
    <row r="27654" spans="1:5" ht="13.5" customHeight="1">
      <c r="A27654">
        <v>366</v>
      </c>
      <c r="B27654" t="str">
        <f t="shared" si="432"/>
        <v>366---52</v>
      </c>
      <c r="C27654" t="s">
        <v>824</v>
      </c>
      <c r="D27654" t="s">
        <v>752</v>
      </c>
      <c r="E27654">
        <v>52</v>
      </c>
    </row>
    <row r="27655" spans="1:5" ht="13.5" customHeight="1">
      <c r="A27655">
        <v>366</v>
      </c>
      <c r="B27655" t="str">
        <f t="shared" si="432"/>
        <v>366---53</v>
      </c>
      <c r="C27655" t="s">
        <v>1005</v>
      </c>
      <c r="D27655" t="s">
        <v>1105</v>
      </c>
      <c r="E27655">
        <v>53</v>
      </c>
    </row>
    <row r="27656" spans="1:5" ht="13.5" customHeight="1">
      <c r="A27656">
        <v>366</v>
      </c>
      <c r="B27656" t="str">
        <f t="shared" si="432"/>
        <v>366---54</v>
      </c>
      <c r="C27656" t="s">
        <v>828</v>
      </c>
      <c r="D27656" t="s">
        <v>818</v>
      </c>
      <c r="E27656">
        <v>54</v>
      </c>
    </row>
    <row r="27657" spans="1:5" ht="13.5" customHeight="1">
      <c r="A27657">
        <v>366</v>
      </c>
      <c r="B27657" t="str">
        <f t="shared" si="432"/>
        <v>366---55</v>
      </c>
      <c r="C27657" t="s">
        <v>1197</v>
      </c>
      <c r="D27657" t="s">
        <v>1137</v>
      </c>
      <c r="E27657">
        <v>55</v>
      </c>
    </row>
    <row r="27658" spans="1:5" ht="13.5" customHeight="1">
      <c r="A27658">
        <v>366</v>
      </c>
      <c r="B27658" t="str">
        <f t="shared" si="432"/>
        <v>366---56</v>
      </c>
      <c r="C27658" t="s">
        <v>860</v>
      </c>
      <c r="D27658" t="s">
        <v>1099</v>
      </c>
      <c r="E27658">
        <v>56</v>
      </c>
    </row>
    <row r="27659" spans="1:5" ht="13.5" customHeight="1">
      <c r="A27659">
        <v>366</v>
      </c>
      <c r="B27659" t="str">
        <f t="shared" si="432"/>
        <v>366---57</v>
      </c>
      <c r="C27659" t="s">
        <v>991</v>
      </c>
      <c r="D27659" t="s">
        <v>966</v>
      </c>
      <c r="E27659">
        <v>57</v>
      </c>
    </row>
    <row r="27660" spans="1:5" ht="13.5" customHeight="1">
      <c r="A27660">
        <v>366</v>
      </c>
      <c r="B27660" t="str">
        <f t="shared" si="432"/>
        <v>366---58</v>
      </c>
      <c r="C27660" t="s">
        <v>866</v>
      </c>
      <c r="D27660" t="s">
        <v>831</v>
      </c>
      <c r="E27660">
        <v>58</v>
      </c>
    </row>
    <row r="27661" spans="1:5" ht="13.5" customHeight="1">
      <c r="A27661">
        <v>366</v>
      </c>
      <c r="B27661" t="str">
        <f t="shared" si="432"/>
        <v>366---59</v>
      </c>
      <c r="C27661" t="s">
        <v>1007</v>
      </c>
      <c r="D27661" t="s">
        <v>1150</v>
      </c>
      <c r="E27661">
        <v>59</v>
      </c>
    </row>
    <row r="27662" spans="1:5" ht="13.5" customHeight="1">
      <c r="A27662">
        <v>366</v>
      </c>
      <c r="B27662" t="str">
        <f t="shared" si="432"/>
        <v>366---60</v>
      </c>
      <c r="C27662" t="s">
        <v>834</v>
      </c>
      <c r="D27662" t="s">
        <v>1222</v>
      </c>
      <c r="E27662">
        <v>60</v>
      </c>
    </row>
    <row r="27663" spans="1:5" ht="13.5" customHeight="1">
      <c r="A27663">
        <v>366</v>
      </c>
      <c r="B27663" t="str">
        <f t="shared" si="432"/>
        <v>366---61</v>
      </c>
      <c r="C27663" t="s">
        <v>1009</v>
      </c>
      <c r="D27663" t="s">
        <v>1340</v>
      </c>
      <c r="E27663">
        <v>61</v>
      </c>
    </row>
    <row r="27664" spans="1:5" ht="13.5" customHeight="1">
      <c r="A27664">
        <v>366</v>
      </c>
      <c r="B27664" t="str">
        <f t="shared" si="432"/>
        <v>366---62</v>
      </c>
      <c r="C27664" t="s">
        <v>1252</v>
      </c>
      <c r="D27664" t="s">
        <v>1283</v>
      </c>
      <c r="E27664">
        <v>62</v>
      </c>
    </row>
    <row r="27665" spans="1:5" ht="13.5" customHeight="1">
      <c r="A27665">
        <v>366</v>
      </c>
      <c r="B27665" t="str">
        <f t="shared" si="432"/>
        <v>366---63</v>
      </c>
      <c r="C27665" t="s">
        <v>1096</v>
      </c>
      <c r="D27665" t="s">
        <v>1215</v>
      </c>
      <c r="E27665">
        <v>63</v>
      </c>
    </row>
    <row r="27666" spans="1:5" ht="13.5" customHeight="1">
      <c r="A27666">
        <v>366</v>
      </c>
      <c r="B27666" t="str">
        <f t="shared" si="432"/>
        <v>366---64</v>
      </c>
      <c r="C27666" t="s">
        <v>1102</v>
      </c>
      <c r="D27666" t="s">
        <v>1190</v>
      </c>
      <c r="E27666">
        <v>64</v>
      </c>
    </row>
    <row r="27667" spans="1:5" ht="13.5" customHeight="1">
      <c r="A27667">
        <v>366</v>
      </c>
      <c r="B27667" t="str">
        <f t="shared" si="432"/>
        <v>366---65</v>
      </c>
      <c r="C27667" t="s">
        <v>1055</v>
      </c>
      <c r="D27667" t="s">
        <v>1324</v>
      </c>
      <c r="E27667">
        <v>65</v>
      </c>
    </row>
    <row r="27668" spans="1:5" ht="13.5" customHeight="1">
      <c r="A27668">
        <v>366</v>
      </c>
      <c r="B27668" t="str">
        <f t="shared" si="432"/>
        <v>366---66</v>
      </c>
      <c r="C27668" t="s">
        <v>868</v>
      </c>
      <c r="D27668" t="s">
        <v>758</v>
      </c>
      <c r="E27668">
        <v>66</v>
      </c>
    </row>
    <row r="27669" spans="1:5" ht="13.5" customHeight="1">
      <c r="A27669">
        <v>366</v>
      </c>
      <c r="B27669" t="str">
        <f t="shared" si="432"/>
        <v>366---67</v>
      </c>
      <c r="C27669" t="s">
        <v>950</v>
      </c>
      <c r="D27669" t="s">
        <v>1140</v>
      </c>
      <c r="E27669">
        <v>67</v>
      </c>
    </row>
    <row r="27670" spans="1:5" ht="13.5" customHeight="1">
      <c r="A27670">
        <v>366</v>
      </c>
      <c r="B27670" t="str">
        <f t="shared" si="432"/>
        <v>366---68</v>
      </c>
      <c r="C27670" t="s">
        <v>916</v>
      </c>
      <c r="D27670" t="s">
        <v>1401</v>
      </c>
      <c r="E27670">
        <v>68</v>
      </c>
    </row>
    <row r="27671" spans="1:5" ht="13.5" customHeight="1">
      <c r="A27671">
        <v>366</v>
      </c>
      <c r="B27671" t="str">
        <f t="shared" si="432"/>
        <v>366---69</v>
      </c>
      <c r="C27671" t="s">
        <v>896</v>
      </c>
      <c r="D27671" t="s">
        <v>1202</v>
      </c>
      <c r="E27671">
        <v>69</v>
      </c>
    </row>
    <row r="27672" spans="1:5" ht="13.5" customHeight="1">
      <c r="A27672">
        <v>366</v>
      </c>
      <c r="B27672" t="str">
        <f t="shared" si="432"/>
        <v>366---70</v>
      </c>
      <c r="C27672" t="s">
        <v>5913</v>
      </c>
      <c r="D27672" t="s">
        <v>1114</v>
      </c>
      <c r="E27672">
        <v>70</v>
      </c>
    </row>
    <row r="27673" spans="1:5" ht="13.5" customHeight="1">
      <c r="A27673">
        <v>366</v>
      </c>
      <c r="B27673" t="str">
        <f t="shared" si="432"/>
        <v>366---71</v>
      </c>
      <c r="C27673" t="s">
        <v>5947</v>
      </c>
      <c r="D27673" t="s">
        <v>884</v>
      </c>
      <c r="E27673">
        <v>71</v>
      </c>
    </row>
    <row r="27674" spans="1:5" ht="13.5" customHeight="1">
      <c r="A27674">
        <v>366</v>
      </c>
      <c r="B27674" t="str">
        <f t="shared" si="432"/>
        <v>366---72</v>
      </c>
      <c r="C27674" t="s">
        <v>5948</v>
      </c>
      <c r="D27674" t="s">
        <v>886</v>
      </c>
      <c r="E27674">
        <v>72</v>
      </c>
    </row>
    <row r="27675" spans="1:5" ht="13.5" customHeight="1">
      <c r="A27675">
        <v>366</v>
      </c>
      <c r="B27675" t="str">
        <f t="shared" si="432"/>
        <v>366---73</v>
      </c>
      <c r="C27675" t="s">
        <v>5967</v>
      </c>
      <c r="D27675" t="s">
        <v>986</v>
      </c>
      <c r="E27675">
        <v>73</v>
      </c>
    </row>
    <row r="27676" spans="1:5" ht="13.5" customHeight="1">
      <c r="A27676">
        <v>366</v>
      </c>
      <c r="B27676" t="str">
        <f t="shared" si="432"/>
        <v>366---74</v>
      </c>
      <c r="C27676" t="s">
        <v>5968</v>
      </c>
      <c r="D27676" t="s">
        <v>988</v>
      </c>
      <c r="E27676">
        <v>74</v>
      </c>
    </row>
    <row r="27677" spans="1:5" ht="13.5" customHeight="1">
      <c r="A27677">
        <v>366</v>
      </c>
      <c r="B27677" t="str">
        <f t="shared" si="432"/>
        <v>366---75</v>
      </c>
      <c r="C27677" t="s">
        <v>5961</v>
      </c>
      <c r="D27677" t="s">
        <v>935</v>
      </c>
      <c r="E27677">
        <v>75</v>
      </c>
    </row>
    <row r="27678" spans="1:5" ht="13.5" customHeight="1">
      <c r="A27678">
        <v>366</v>
      </c>
      <c r="B27678" t="str">
        <f t="shared" si="432"/>
        <v>366---76</v>
      </c>
      <c r="C27678" t="s">
        <v>5982</v>
      </c>
      <c r="D27678" t="s">
        <v>1125</v>
      </c>
      <c r="E27678">
        <v>76</v>
      </c>
    </row>
    <row r="27679" spans="1:5" ht="13.5" customHeight="1">
      <c r="A27679">
        <v>366</v>
      </c>
      <c r="B27679" t="str">
        <f t="shared" si="432"/>
        <v>366---77</v>
      </c>
      <c r="C27679" t="s">
        <v>5915</v>
      </c>
      <c r="D27679" t="s">
        <v>772</v>
      </c>
      <c r="E27679">
        <v>77</v>
      </c>
    </row>
    <row r="27680" spans="1:5" ht="13.5" customHeight="1">
      <c r="A27680">
        <v>366</v>
      </c>
      <c r="B27680" t="str">
        <f t="shared" si="432"/>
        <v>366---78</v>
      </c>
      <c r="C27680" t="s">
        <v>5977</v>
      </c>
      <c r="D27680" t="s">
        <v>1069</v>
      </c>
      <c r="E27680">
        <v>78</v>
      </c>
    </row>
    <row r="27681" spans="1:5" ht="13.5" customHeight="1">
      <c r="A27681">
        <v>366</v>
      </c>
      <c r="B27681" t="str">
        <f t="shared" si="432"/>
        <v>366---79</v>
      </c>
      <c r="C27681" t="s">
        <v>5917</v>
      </c>
      <c r="D27681" t="s">
        <v>789</v>
      </c>
      <c r="E27681">
        <v>79</v>
      </c>
    </row>
    <row r="27682" spans="1:5" ht="13.5" customHeight="1">
      <c r="A27682">
        <v>366</v>
      </c>
      <c r="B27682" t="str">
        <f t="shared" si="432"/>
        <v>366---80</v>
      </c>
      <c r="C27682" t="s">
        <v>5918</v>
      </c>
      <c r="D27682" t="s">
        <v>770</v>
      </c>
      <c r="E27682">
        <v>80</v>
      </c>
    </row>
    <row r="27683" spans="1:5" ht="13.5" customHeight="1">
      <c r="A27683">
        <v>366</v>
      </c>
      <c r="B27683" t="str">
        <f t="shared" si="432"/>
        <v>366---81</v>
      </c>
      <c r="C27683" t="s">
        <v>5962</v>
      </c>
      <c r="D27683" t="s">
        <v>1174</v>
      </c>
      <c r="E27683">
        <v>81</v>
      </c>
    </row>
    <row r="27684" spans="1:5" ht="13.5" customHeight="1">
      <c r="A27684">
        <v>366</v>
      </c>
      <c r="B27684" t="str">
        <f t="shared" si="432"/>
        <v>366---82</v>
      </c>
      <c r="C27684" t="s">
        <v>5971</v>
      </c>
      <c r="D27684" t="s">
        <v>1058</v>
      </c>
      <c r="E27684">
        <v>82</v>
      </c>
    </row>
    <row r="27685" spans="1:5" ht="13.5" customHeight="1">
      <c r="A27685">
        <v>366</v>
      </c>
      <c r="B27685" t="str">
        <f t="shared" si="432"/>
        <v>366---83</v>
      </c>
      <c r="C27685" t="s">
        <v>5963</v>
      </c>
      <c r="D27685" t="s">
        <v>937</v>
      </c>
      <c r="E27685">
        <v>83</v>
      </c>
    </row>
    <row r="27686" spans="1:5" ht="13.5" customHeight="1">
      <c r="A27686">
        <v>366</v>
      </c>
      <c r="B27686" t="str">
        <f t="shared" si="432"/>
        <v>366---84</v>
      </c>
      <c r="C27686" t="s">
        <v>5978</v>
      </c>
      <c r="D27686" t="s">
        <v>1191</v>
      </c>
      <c r="E27686">
        <v>84</v>
      </c>
    </row>
    <row r="27687" spans="1:5" ht="13.5" customHeight="1">
      <c r="A27687">
        <v>366</v>
      </c>
      <c r="B27687" t="str">
        <f t="shared" si="432"/>
        <v>366---85</v>
      </c>
      <c r="C27687" t="s">
        <v>5972</v>
      </c>
      <c r="D27687" t="s">
        <v>979</v>
      </c>
      <c r="E27687">
        <v>85</v>
      </c>
    </row>
    <row r="27688" spans="1:5" ht="13.5" customHeight="1">
      <c r="A27688">
        <v>366</v>
      </c>
      <c r="B27688" t="str">
        <f t="shared" si="432"/>
        <v>366---86</v>
      </c>
      <c r="C27688" t="s">
        <v>5994</v>
      </c>
      <c r="D27688" t="s">
        <v>984</v>
      </c>
      <c r="E27688">
        <v>86</v>
      </c>
    </row>
    <row r="27689" spans="1:5" ht="13.5" customHeight="1">
      <c r="A27689">
        <v>366</v>
      </c>
      <c r="B27689" t="str">
        <f t="shared" si="432"/>
        <v>366---87</v>
      </c>
      <c r="C27689" t="s">
        <v>5984</v>
      </c>
      <c r="D27689" t="s">
        <v>1232</v>
      </c>
      <c r="E27689">
        <v>87</v>
      </c>
    </row>
    <row r="27690" spans="1:5" ht="13.5" customHeight="1">
      <c r="A27690">
        <v>366</v>
      </c>
      <c r="B27690" t="str">
        <f t="shared" si="432"/>
        <v>366---88</v>
      </c>
      <c r="C27690" t="s">
        <v>5964</v>
      </c>
      <c r="D27690" t="s">
        <v>1176</v>
      </c>
      <c r="E27690">
        <v>88</v>
      </c>
    </row>
    <row r="27691" spans="1:5" ht="13.5" customHeight="1">
      <c r="A27691">
        <v>366</v>
      </c>
      <c r="B27691" t="str">
        <f t="shared" si="432"/>
        <v>366---89</v>
      </c>
      <c r="C27691" t="s">
        <v>5951</v>
      </c>
      <c r="D27691" t="s">
        <v>879</v>
      </c>
      <c r="E27691">
        <v>89</v>
      </c>
    </row>
    <row r="27692" spans="1:5" ht="13.5" customHeight="1">
      <c r="A27692">
        <v>366</v>
      </c>
      <c r="B27692" t="str">
        <f t="shared" si="432"/>
        <v>366---90</v>
      </c>
      <c r="C27692" t="s">
        <v>5979</v>
      </c>
      <c r="D27692" t="s">
        <v>1071</v>
      </c>
      <c r="E27692">
        <v>90</v>
      </c>
    </row>
    <row r="27693" spans="1:5" ht="13.5" customHeight="1">
      <c r="A27693">
        <v>366</v>
      </c>
      <c r="B27693" t="str">
        <f t="shared" si="432"/>
        <v>366---91</v>
      </c>
      <c r="C27693" t="s">
        <v>5941</v>
      </c>
      <c r="D27693" t="s">
        <v>861</v>
      </c>
      <c r="E27693">
        <v>91</v>
      </c>
    </row>
    <row r="27694" spans="1:5" ht="13.5" customHeight="1">
      <c r="A27694">
        <v>366</v>
      </c>
      <c r="B27694" t="str">
        <f t="shared" si="432"/>
        <v>366---92</v>
      </c>
      <c r="C27694" t="s">
        <v>5920</v>
      </c>
      <c r="D27694" t="s">
        <v>762</v>
      </c>
      <c r="E27694">
        <v>92</v>
      </c>
    </row>
    <row r="27695" spans="1:5" ht="13.5" customHeight="1">
      <c r="A27695">
        <v>366</v>
      </c>
      <c r="B27695" t="str">
        <f t="shared" si="432"/>
        <v>366---93</v>
      </c>
      <c r="C27695" t="s">
        <v>5973</v>
      </c>
      <c r="D27695" t="s">
        <v>1158</v>
      </c>
      <c r="E27695">
        <v>93</v>
      </c>
    </row>
    <row r="27696" spans="1:5" ht="13.5" customHeight="1">
      <c r="A27696">
        <v>366</v>
      </c>
      <c r="B27696" t="str">
        <f t="shared" si="432"/>
        <v>366---94</v>
      </c>
      <c r="C27696" t="s">
        <v>5954</v>
      </c>
      <c r="D27696" t="s">
        <v>1166</v>
      </c>
      <c r="E27696">
        <v>94</v>
      </c>
    </row>
    <row r="27697" spans="1:5" ht="13.5" customHeight="1">
      <c r="A27697">
        <v>366</v>
      </c>
      <c r="B27697" t="str">
        <f t="shared" si="432"/>
        <v>366---95</v>
      </c>
      <c r="C27697" t="s">
        <v>5923</v>
      </c>
      <c r="D27697" t="s">
        <v>766</v>
      </c>
      <c r="E27697">
        <v>95</v>
      </c>
    </row>
    <row r="27698" spans="1:5" ht="13.5" customHeight="1">
      <c r="A27698">
        <v>366</v>
      </c>
      <c r="B27698" t="str">
        <f t="shared" si="432"/>
        <v>366---96</v>
      </c>
      <c r="C27698" t="s">
        <v>5989</v>
      </c>
      <c r="D27698" t="s">
        <v>1185</v>
      </c>
      <c r="E27698">
        <v>96</v>
      </c>
    </row>
    <row r="27699" spans="1:5" ht="13.5" customHeight="1">
      <c r="A27699">
        <v>366</v>
      </c>
      <c r="B27699" t="str">
        <f t="shared" si="432"/>
        <v>366---97</v>
      </c>
      <c r="C27699" t="s">
        <v>5980</v>
      </c>
      <c r="D27699" t="s">
        <v>1124</v>
      </c>
      <c r="E27699">
        <v>97</v>
      </c>
    </row>
    <row r="27700" spans="1:5" ht="13.5" customHeight="1">
      <c r="A27700">
        <v>366</v>
      </c>
      <c r="B27700" t="str">
        <f t="shared" si="432"/>
        <v>366---98</v>
      </c>
      <c r="C27700" t="s">
        <v>5981</v>
      </c>
      <c r="D27700" t="s">
        <v>1225</v>
      </c>
      <c r="E27700">
        <v>98</v>
      </c>
    </row>
    <row r="27701" spans="1:5" ht="13.5" customHeight="1">
      <c r="A27701">
        <v>366</v>
      </c>
      <c r="B27701" t="str">
        <f t="shared" si="432"/>
        <v>366---99</v>
      </c>
      <c r="C27701" t="s">
        <v>5988</v>
      </c>
      <c r="D27701" t="s">
        <v>1133</v>
      </c>
      <c r="E27701">
        <v>99</v>
      </c>
    </row>
    <row r="27702" spans="1:5" ht="13.5" customHeight="1">
      <c r="A27702">
        <v>328</v>
      </c>
      <c r="B27702" t="str">
        <f t="shared" si="432"/>
        <v>328---1</v>
      </c>
      <c r="C27702" t="s">
        <v>4234</v>
      </c>
      <c r="D27702" t="s">
        <v>835</v>
      </c>
      <c r="E27702">
        <v>1</v>
      </c>
    </row>
    <row r="27703" spans="1:5" ht="13.5" customHeight="1">
      <c r="A27703">
        <v>328</v>
      </c>
      <c r="B27703" t="str">
        <f t="shared" si="432"/>
        <v>328---2</v>
      </c>
      <c r="C27703" t="s">
        <v>4216</v>
      </c>
      <c r="D27703" t="s">
        <v>835</v>
      </c>
      <c r="E27703">
        <v>2</v>
      </c>
    </row>
    <row r="27704" spans="1:5" ht="13.5" customHeight="1">
      <c r="A27704">
        <v>328</v>
      </c>
      <c r="B27704" t="str">
        <f t="shared" si="432"/>
        <v>328---3</v>
      </c>
      <c r="C27704" t="s">
        <v>4216</v>
      </c>
      <c r="D27704" t="s">
        <v>809</v>
      </c>
      <c r="E27704">
        <v>3</v>
      </c>
    </row>
    <row r="27705" spans="1:5" ht="13.5" customHeight="1">
      <c r="A27705">
        <v>328</v>
      </c>
      <c r="B27705" t="str">
        <f t="shared" si="432"/>
        <v>328---4</v>
      </c>
      <c r="C27705" t="s">
        <v>4216</v>
      </c>
      <c r="D27705" t="s">
        <v>1024</v>
      </c>
      <c r="E27705">
        <v>4</v>
      </c>
    </row>
    <row r="27706" spans="1:5" ht="13.5" customHeight="1">
      <c r="A27706">
        <v>328</v>
      </c>
      <c r="B27706" t="str">
        <f t="shared" si="432"/>
        <v>328---5</v>
      </c>
      <c r="C27706" t="s">
        <v>4216</v>
      </c>
      <c r="D27706" t="s">
        <v>738</v>
      </c>
      <c r="E27706">
        <v>5</v>
      </c>
    </row>
    <row r="27707" spans="1:5" ht="13.5" customHeight="1">
      <c r="A27707">
        <v>328</v>
      </c>
      <c r="B27707" t="str">
        <f t="shared" si="432"/>
        <v>328---6</v>
      </c>
      <c r="C27707" t="s">
        <v>4216</v>
      </c>
      <c r="D27707" t="s">
        <v>899</v>
      </c>
      <c r="E27707">
        <v>6</v>
      </c>
    </row>
    <row r="27708" spans="1:5" ht="13.5" customHeight="1">
      <c r="A27708">
        <v>328</v>
      </c>
      <c r="B27708" t="str">
        <f t="shared" si="432"/>
        <v>328---7</v>
      </c>
      <c r="C27708" t="s">
        <v>4216</v>
      </c>
      <c r="D27708" t="s">
        <v>1286</v>
      </c>
      <c r="E27708">
        <v>7</v>
      </c>
    </row>
    <row r="27709" spans="1:5" ht="13.5" customHeight="1">
      <c r="A27709">
        <v>328</v>
      </c>
      <c r="B27709" t="str">
        <f t="shared" si="432"/>
        <v>328---8</v>
      </c>
      <c r="C27709" t="s">
        <v>4271</v>
      </c>
      <c r="D27709" t="s">
        <v>1043</v>
      </c>
      <c r="E27709">
        <v>8</v>
      </c>
    </row>
    <row r="27710" spans="1:5" ht="13.5" customHeight="1">
      <c r="A27710">
        <v>328</v>
      </c>
      <c r="B27710" t="str">
        <f t="shared" si="432"/>
        <v>328---9</v>
      </c>
      <c r="C27710" t="s">
        <v>4239</v>
      </c>
      <c r="D27710" t="s">
        <v>865</v>
      </c>
      <c r="E27710">
        <v>9</v>
      </c>
    </row>
    <row r="27711" spans="1:5" ht="13.5" customHeight="1">
      <c r="A27711">
        <v>328</v>
      </c>
      <c r="B27711" t="str">
        <f t="shared" si="432"/>
        <v>328---10</v>
      </c>
      <c r="C27711" t="s">
        <v>4228</v>
      </c>
      <c r="D27711" t="s">
        <v>1429</v>
      </c>
      <c r="E27711">
        <v>10</v>
      </c>
    </row>
    <row r="27712" spans="1:5" ht="13.5" customHeight="1">
      <c r="A27712">
        <v>328</v>
      </c>
      <c r="B27712" t="str">
        <f t="shared" si="432"/>
        <v>328---11</v>
      </c>
      <c r="C27712" t="s">
        <v>4268</v>
      </c>
      <c r="D27712" t="s">
        <v>1144</v>
      </c>
      <c r="E27712">
        <v>11</v>
      </c>
    </row>
    <row r="27713" spans="1:5" ht="13.5" customHeight="1">
      <c r="A27713">
        <v>328</v>
      </c>
      <c r="B27713" t="str">
        <f t="shared" si="432"/>
        <v>328---12</v>
      </c>
      <c r="C27713" t="s">
        <v>4230</v>
      </c>
      <c r="D27713" t="s">
        <v>1164</v>
      </c>
      <c r="E27713">
        <v>12</v>
      </c>
    </row>
    <row r="27714" spans="1:5" ht="13.5" customHeight="1">
      <c r="A27714">
        <v>328</v>
      </c>
      <c r="B27714" t="str">
        <f t="shared" si="432"/>
        <v>328---13</v>
      </c>
      <c r="C27714" t="s">
        <v>4244</v>
      </c>
      <c r="D27714" t="s">
        <v>1039</v>
      </c>
      <c r="E27714">
        <v>13</v>
      </c>
    </row>
    <row r="27715" spans="1:5" ht="13.5" customHeight="1">
      <c r="A27715">
        <v>328</v>
      </c>
      <c r="B27715" t="str">
        <f t="shared" ref="B27715:B27778" si="433">A27715&amp;"---"&amp;E27715</f>
        <v>328---14</v>
      </c>
      <c r="C27715" t="s">
        <v>4262</v>
      </c>
      <c r="D27715" t="s">
        <v>783</v>
      </c>
      <c r="E27715">
        <v>14</v>
      </c>
    </row>
    <row r="27716" spans="1:5" ht="13.5" customHeight="1">
      <c r="A27716">
        <v>328</v>
      </c>
      <c r="B27716" t="str">
        <f t="shared" si="433"/>
        <v>328---15</v>
      </c>
      <c r="C27716" t="s">
        <v>4233</v>
      </c>
      <c r="D27716" t="s">
        <v>937</v>
      </c>
      <c r="E27716">
        <v>15</v>
      </c>
    </row>
    <row r="27717" spans="1:5" ht="13.5" customHeight="1">
      <c r="A27717">
        <v>328</v>
      </c>
      <c r="B27717" t="str">
        <f t="shared" si="433"/>
        <v>328---16</v>
      </c>
      <c r="C27717" t="s">
        <v>4236</v>
      </c>
      <c r="D27717" t="s">
        <v>798</v>
      </c>
      <c r="E27717">
        <v>16</v>
      </c>
    </row>
    <row r="27718" spans="1:5" ht="13.5" customHeight="1">
      <c r="A27718">
        <v>328</v>
      </c>
      <c r="B27718" t="str">
        <f t="shared" si="433"/>
        <v>328---17</v>
      </c>
      <c r="C27718" t="s">
        <v>4248</v>
      </c>
      <c r="D27718" t="s">
        <v>1323</v>
      </c>
      <c r="E27718">
        <v>17</v>
      </c>
    </row>
    <row r="27719" spans="1:5" ht="13.5" customHeight="1">
      <c r="A27719">
        <v>328</v>
      </c>
      <c r="B27719" t="str">
        <f t="shared" si="433"/>
        <v>328---18</v>
      </c>
      <c r="C27719" t="s">
        <v>4248</v>
      </c>
      <c r="D27719" t="s">
        <v>1223</v>
      </c>
      <c r="E27719">
        <v>18</v>
      </c>
    </row>
    <row r="27720" spans="1:5" ht="13.5" customHeight="1">
      <c r="A27720">
        <v>328</v>
      </c>
      <c r="B27720" t="str">
        <f t="shared" si="433"/>
        <v>328---19</v>
      </c>
      <c r="C27720" t="s">
        <v>4249</v>
      </c>
      <c r="D27720" t="s">
        <v>1287</v>
      </c>
      <c r="E27720">
        <v>19</v>
      </c>
    </row>
    <row r="27721" spans="1:5" ht="13.5" customHeight="1">
      <c r="A27721">
        <v>328</v>
      </c>
      <c r="B27721" t="str">
        <f t="shared" si="433"/>
        <v>328---20</v>
      </c>
      <c r="C27721" t="s">
        <v>1017</v>
      </c>
      <c r="D27721" t="s">
        <v>796</v>
      </c>
      <c r="E27721">
        <v>20</v>
      </c>
    </row>
    <row r="27722" spans="1:5" ht="13.5" customHeight="1">
      <c r="A27722">
        <v>328</v>
      </c>
      <c r="B27722" t="str">
        <f t="shared" si="433"/>
        <v>328---21</v>
      </c>
      <c r="C27722" t="s">
        <v>731</v>
      </c>
      <c r="D27722" t="s">
        <v>800</v>
      </c>
      <c r="E27722">
        <v>21</v>
      </c>
    </row>
    <row r="27723" spans="1:5" ht="13.5" customHeight="1">
      <c r="A27723">
        <v>328</v>
      </c>
      <c r="B27723" t="str">
        <f t="shared" si="433"/>
        <v>328---22</v>
      </c>
      <c r="C27723" t="s">
        <v>858</v>
      </c>
      <c r="D27723" t="s">
        <v>740</v>
      </c>
      <c r="E27723">
        <v>22</v>
      </c>
    </row>
    <row r="27724" spans="1:5" ht="13.5" customHeight="1">
      <c r="A27724">
        <v>328</v>
      </c>
      <c r="B27724" t="str">
        <f t="shared" si="433"/>
        <v>328---23</v>
      </c>
      <c r="C27724" t="s">
        <v>743</v>
      </c>
      <c r="D27724" t="s">
        <v>754</v>
      </c>
      <c r="E27724">
        <v>23</v>
      </c>
    </row>
    <row r="27725" spans="1:5" ht="13.5" customHeight="1">
      <c r="A27725">
        <v>328</v>
      </c>
      <c r="B27725" t="str">
        <f t="shared" si="433"/>
        <v>328---24</v>
      </c>
      <c r="C27725" t="s">
        <v>745</v>
      </c>
      <c r="D27725" t="s">
        <v>837</v>
      </c>
      <c r="E27725">
        <v>24</v>
      </c>
    </row>
    <row r="27726" spans="1:5" ht="13.5" customHeight="1">
      <c r="A27726">
        <v>328</v>
      </c>
      <c r="B27726" t="str">
        <f t="shared" si="433"/>
        <v>328---25</v>
      </c>
      <c r="C27726" t="s">
        <v>915</v>
      </c>
      <c r="D27726" t="s">
        <v>939</v>
      </c>
      <c r="E27726">
        <v>25</v>
      </c>
    </row>
    <row r="27727" spans="1:5" ht="13.5" customHeight="1">
      <c r="A27727">
        <v>328</v>
      </c>
      <c r="B27727" t="str">
        <f t="shared" si="433"/>
        <v>328---26</v>
      </c>
      <c r="C27727" t="s">
        <v>987</v>
      </c>
      <c r="D27727" t="s">
        <v>1263</v>
      </c>
      <c r="E27727">
        <v>26</v>
      </c>
    </row>
    <row r="27728" spans="1:5" ht="13.5" customHeight="1">
      <c r="A27728">
        <v>328</v>
      </c>
      <c r="B27728" t="str">
        <f t="shared" si="433"/>
        <v>328---27</v>
      </c>
      <c r="C27728" t="s">
        <v>989</v>
      </c>
      <c r="D27728" t="s">
        <v>738</v>
      </c>
      <c r="E27728">
        <v>27</v>
      </c>
    </row>
    <row r="27729" spans="1:5" ht="13.5" customHeight="1">
      <c r="A27729">
        <v>328</v>
      </c>
      <c r="B27729" t="str">
        <f t="shared" si="433"/>
        <v>328---28</v>
      </c>
      <c r="C27729" t="s">
        <v>799</v>
      </c>
      <c r="D27729" t="s">
        <v>809</v>
      </c>
      <c r="E27729">
        <v>28</v>
      </c>
    </row>
    <row r="27730" spans="1:5" ht="13.5" customHeight="1">
      <c r="A27730">
        <v>328</v>
      </c>
      <c r="B27730" t="str">
        <f t="shared" si="433"/>
        <v>328---29</v>
      </c>
      <c r="C27730" t="s">
        <v>819</v>
      </c>
      <c r="D27730" t="s">
        <v>756</v>
      </c>
      <c r="E27730">
        <v>29</v>
      </c>
    </row>
    <row r="27731" spans="1:5" ht="13.5" customHeight="1">
      <c r="A27731">
        <v>328</v>
      </c>
      <c r="B27731" t="str">
        <f t="shared" si="433"/>
        <v>328---30</v>
      </c>
      <c r="C27731" t="s">
        <v>749</v>
      </c>
      <c r="D27731" t="s">
        <v>1082</v>
      </c>
      <c r="E27731">
        <v>30</v>
      </c>
    </row>
    <row r="27732" spans="1:5" ht="13.5" customHeight="1">
      <c r="A27732">
        <v>328</v>
      </c>
      <c r="B27732" t="str">
        <f t="shared" si="433"/>
        <v>328---31</v>
      </c>
      <c r="C27732" t="s">
        <v>1074</v>
      </c>
      <c r="D27732" t="s">
        <v>880</v>
      </c>
      <c r="E27732">
        <v>31</v>
      </c>
    </row>
    <row r="27733" spans="1:5" ht="13.5" customHeight="1">
      <c r="A27733">
        <v>328</v>
      </c>
      <c r="B27733" t="str">
        <f t="shared" si="433"/>
        <v>328---32</v>
      </c>
      <c r="C27733" t="s">
        <v>822</v>
      </c>
      <c r="D27733" t="s">
        <v>833</v>
      </c>
      <c r="E27733">
        <v>32</v>
      </c>
    </row>
    <row r="27734" spans="1:5" ht="13.5" customHeight="1">
      <c r="A27734">
        <v>328</v>
      </c>
      <c r="B27734" t="str">
        <f t="shared" si="433"/>
        <v>328---33</v>
      </c>
      <c r="C27734" t="s">
        <v>824</v>
      </c>
      <c r="D27734" t="s">
        <v>752</v>
      </c>
      <c r="E27734">
        <v>33</v>
      </c>
    </row>
    <row r="27735" spans="1:5" ht="13.5" customHeight="1">
      <c r="A27735">
        <v>328</v>
      </c>
      <c r="B27735" t="str">
        <f t="shared" si="433"/>
        <v>328---34</v>
      </c>
      <c r="C27735" t="s">
        <v>753</v>
      </c>
      <c r="D27735" t="s">
        <v>1002</v>
      </c>
      <c r="E27735">
        <v>34</v>
      </c>
    </row>
    <row r="27736" spans="1:5" ht="13.5" customHeight="1">
      <c r="A27736">
        <v>328</v>
      </c>
      <c r="B27736" t="str">
        <f t="shared" si="433"/>
        <v>328---35</v>
      </c>
      <c r="C27736" t="s">
        <v>755</v>
      </c>
      <c r="D27736" t="s">
        <v>1146</v>
      </c>
      <c r="E27736">
        <v>35</v>
      </c>
    </row>
    <row r="27737" spans="1:5" ht="13.5" customHeight="1">
      <c r="A27737">
        <v>328</v>
      </c>
      <c r="B27737" t="str">
        <f t="shared" si="433"/>
        <v>328---36</v>
      </c>
      <c r="C27737" t="s">
        <v>1197</v>
      </c>
      <c r="D27737" t="s">
        <v>1137</v>
      </c>
      <c r="E27737">
        <v>36</v>
      </c>
    </row>
    <row r="27738" spans="1:5" ht="13.5" customHeight="1">
      <c r="A27738">
        <v>328</v>
      </c>
      <c r="B27738" t="str">
        <f t="shared" si="433"/>
        <v>328---37</v>
      </c>
      <c r="C27738" t="s">
        <v>759</v>
      </c>
      <c r="D27738" t="s">
        <v>823</v>
      </c>
      <c r="E27738">
        <v>37</v>
      </c>
    </row>
    <row r="27739" spans="1:5" ht="13.5" customHeight="1">
      <c r="A27739">
        <v>328</v>
      </c>
      <c r="B27739" t="str">
        <f t="shared" si="433"/>
        <v>328---38</v>
      </c>
      <c r="C27739" t="s">
        <v>761</v>
      </c>
      <c r="D27739" t="s">
        <v>1080</v>
      </c>
      <c r="E27739">
        <v>38</v>
      </c>
    </row>
    <row r="27740" spans="1:5" ht="13.5" customHeight="1">
      <c r="A27740">
        <v>328</v>
      </c>
      <c r="B27740" t="str">
        <f t="shared" si="433"/>
        <v>328---39</v>
      </c>
      <c r="C27740" t="s">
        <v>965</v>
      </c>
      <c r="D27740" t="s">
        <v>1250</v>
      </c>
      <c r="E27740">
        <v>39</v>
      </c>
    </row>
    <row r="27741" spans="1:5" ht="13.5" customHeight="1">
      <c r="A27741">
        <v>328</v>
      </c>
      <c r="B27741" t="str">
        <f t="shared" si="433"/>
        <v>328---40</v>
      </c>
      <c r="C27741" t="s">
        <v>991</v>
      </c>
      <c r="D27741" t="s">
        <v>966</v>
      </c>
      <c r="E27741">
        <v>40</v>
      </c>
    </row>
    <row r="27742" spans="1:5" ht="13.5" customHeight="1">
      <c r="A27742">
        <v>328</v>
      </c>
      <c r="B27742" t="str">
        <f t="shared" si="433"/>
        <v>328---41</v>
      </c>
      <c r="C27742" t="s">
        <v>1007</v>
      </c>
      <c r="D27742" t="s">
        <v>1150</v>
      </c>
      <c r="E27742">
        <v>41</v>
      </c>
    </row>
    <row r="27743" spans="1:5" ht="13.5" customHeight="1">
      <c r="A27743">
        <v>328</v>
      </c>
      <c r="B27743" t="str">
        <f t="shared" si="433"/>
        <v>328---42</v>
      </c>
      <c r="C27743" t="s">
        <v>834</v>
      </c>
      <c r="D27743" t="s">
        <v>1222</v>
      </c>
      <c r="E27743">
        <v>42</v>
      </c>
    </row>
    <row r="27744" spans="1:5" ht="13.5" customHeight="1">
      <c r="A27744">
        <v>328</v>
      </c>
      <c r="B27744" t="str">
        <f t="shared" si="433"/>
        <v>328---43</v>
      </c>
      <c r="C27744" t="s">
        <v>836</v>
      </c>
      <c r="D27744" t="s">
        <v>835</v>
      </c>
      <c r="E27744">
        <v>43</v>
      </c>
    </row>
    <row r="27745" spans="1:5" ht="13.5" customHeight="1">
      <c r="A27745">
        <v>328</v>
      </c>
      <c r="B27745" t="str">
        <f t="shared" si="433"/>
        <v>328---44</v>
      </c>
      <c r="C27745" t="s">
        <v>1096</v>
      </c>
      <c r="D27745" t="s">
        <v>1215</v>
      </c>
      <c r="E27745">
        <v>44</v>
      </c>
    </row>
    <row r="27746" spans="1:5" ht="13.5" customHeight="1">
      <c r="A27746">
        <v>328</v>
      </c>
      <c r="B27746" t="str">
        <f t="shared" si="433"/>
        <v>328---45</v>
      </c>
      <c r="C27746" t="s">
        <v>1102</v>
      </c>
      <c r="D27746" t="s">
        <v>1190</v>
      </c>
      <c r="E27746">
        <v>45</v>
      </c>
    </row>
    <row r="27747" spans="1:5" ht="13.5" customHeight="1">
      <c r="A27747">
        <v>328</v>
      </c>
      <c r="B27747" t="str">
        <f t="shared" si="433"/>
        <v>328---46</v>
      </c>
      <c r="C27747" t="s">
        <v>868</v>
      </c>
      <c r="D27747" t="s">
        <v>758</v>
      </c>
      <c r="E27747">
        <v>46</v>
      </c>
    </row>
    <row r="27748" spans="1:5" ht="13.5" customHeight="1">
      <c r="A27748">
        <v>328</v>
      </c>
      <c r="B27748" t="str">
        <f t="shared" si="433"/>
        <v>328---47</v>
      </c>
      <c r="C27748" t="s">
        <v>944</v>
      </c>
      <c r="D27748" t="s">
        <v>1144</v>
      </c>
      <c r="E27748">
        <v>47</v>
      </c>
    </row>
    <row r="27749" spans="1:5" ht="13.5" customHeight="1">
      <c r="A27749">
        <v>328</v>
      </c>
      <c r="B27749" t="str">
        <f t="shared" si="433"/>
        <v>328---48</v>
      </c>
      <c r="C27749" t="s">
        <v>969</v>
      </c>
      <c r="D27749" t="s">
        <v>802</v>
      </c>
      <c r="E27749">
        <v>48</v>
      </c>
    </row>
    <row r="27750" spans="1:5" ht="13.5" customHeight="1">
      <c r="A27750">
        <v>328</v>
      </c>
      <c r="B27750" t="str">
        <f t="shared" si="433"/>
        <v>328---49</v>
      </c>
      <c r="C27750" t="s">
        <v>767</v>
      </c>
      <c r="D27750" t="s">
        <v>1368</v>
      </c>
      <c r="E27750">
        <v>49</v>
      </c>
    </row>
    <row r="27751" spans="1:5" ht="13.5" customHeight="1">
      <c r="A27751">
        <v>328</v>
      </c>
      <c r="B27751" t="str">
        <f t="shared" si="433"/>
        <v>328---50</v>
      </c>
      <c r="C27751" t="s">
        <v>918</v>
      </c>
      <c r="D27751" t="s">
        <v>865</v>
      </c>
      <c r="E27751">
        <v>50</v>
      </c>
    </row>
    <row r="27752" spans="1:5" ht="13.5" customHeight="1">
      <c r="A27752">
        <v>328</v>
      </c>
      <c r="B27752" t="str">
        <f t="shared" si="433"/>
        <v>328---51</v>
      </c>
      <c r="C27752" t="s">
        <v>5925</v>
      </c>
      <c r="D27752" t="s">
        <v>798</v>
      </c>
      <c r="E27752">
        <v>51</v>
      </c>
    </row>
    <row r="27753" spans="1:5" ht="13.5" customHeight="1">
      <c r="A27753">
        <v>328</v>
      </c>
      <c r="B27753" t="str">
        <f t="shared" si="433"/>
        <v>328---52</v>
      </c>
      <c r="C27753" t="s">
        <v>5961</v>
      </c>
      <c r="D27753" t="s">
        <v>935</v>
      </c>
      <c r="E27753">
        <v>52</v>
      </c>
    </row>
    <row r="27754" spans="1:5" ht="13.5" customHeight="1">
      <c r="A27754">
        <v>328</v>
      </c>
      <c r="B27754" t="str">
        <f t="shared" si="433"/>
        <v>328---53</v>
      </c>
      <c r="C27754" t="s">
        <v>5914</v>
      </c>
      <c r="D27754" t="s">
        <v>785</v>
      </c>
      <c r="E27754">
        <v>53</v>
      </c>
    </row>
    <row r="27755" spans="1:5" ht="13.5" customHeight="1">
      <c r="A27755">
        <v>328</v>
      </c>
      <c r="B27755" t="str">
        <f t="shared" si="433"/>
        <v>328---54</v>
      </c>
      <c r="C27755" t="s">
        <v>5915</v>
      </c>
      <c r="D27755" t="s">
        <v>772</v>
      </c>
      <c r="E27755">
        <v>54</v>
      </c>
    </row>
    <row r="27756" spans="1:5" ht="13.5" customHeight="1">
      <c r="A27756">
        <v>328</v>
      </c>
      <c r="B27756" t="str">
        <f t="shared" si="433"/>
        <v>328---55</v>
      </c>
      <c r="C27756" t="s">
        <v>5917</v>
      </c>
      <c r="D27756" t="s">
        <v>789</v>
      </c>
      <c r="E27756">
        <v>55</v>
      </c>
    </row>
    <row r="27757" spans="1:5" ht="13.5" customHeight="1">
      <c r="A27757">
        <v>328</v>
      </c>
      <c r="B27757" t="str">
        <f t="shared" si="433"/>
        <v>328---56</v>
      </c>
      <c r="C27757" t="s">
        <v>5918</v>
      </c>
      <c r="D27757" t="s">
        <v>770</v>
      </c>
      <c r="E27757">
        <v>56</v>
      </c>
    </row>
    <row r="27758" spans="1:5" ht="13.5" customHeight="1">
      <c r="A27758">
        <v>328</v>
      </c>
      <c r="B27758" t="str">
        <f t="shared" si="433"/>
        <v>328---57</v>
      </c>
      <c r="C27758" t="s">
        <v>5963</v>
      </c>
      <c r="D27758" t="s">
        <v>937</v>
      </c>
      <c r="E27758">
        <v>57</v>
      </c>
    </row>
    <row r="27759" spans="1:5" ht="13.5" customHeight="1">
      <c r="A27759">
        <v>328</v>
      </c>
      <c r="B27759" t="str">
        <f t="shared" si="433"/>
        <v>328---58</v>
      </c>
      <c r="C27759" t="s">
        <v>5994</v>
      </c>
      <c r="D27759" t="s">
        <v>984</v>
      </c>
      <c r="E27759">
        <v>58</v>
      </c>
    </row>
    <row r="27760" spans="1:5" ht="13.5" customHeight="1">
      <c r="A27760">
        <v>328</v>
      </c>
      <c r="B27760" t="str">
        <f t="shared" si="433"/>
        <v>328---59</v>
      </c>
      <c r="C27760" t="s">
        <v>5984</v>
      </c>
      <c r="D27760" t="s">
        <v>1232</v>
      </c>
      <c r="E27760">
        <v>59</v>
      </c>
    </row>
    <row r="27761" spans="1:5" ht="13.5" customHeight="1">
      <c r="A27761">
        <v>328</v>
      </c>
      <c r="B27761" t="str">
        <f t="shared" si="433"/>
        <v>328---60</v>
      </c>
      <c r="C27761" t="s">
        <v>5964</v>
      </c>
      <c r="D27761" t="s">
        <v>1176</v>
      </c>
      <c r="E27761">
        <v>60</v>
      </c>
    </row>
    <row r="27762" spans="1:5" ht="13.5" customHeight="1">
      <c r="A27762">
        <v>328</v>
      </c>
      <c r="B27762" t="str">
        <f t="shared" si="433"/>
        <v>328---61</v>
      </c>
      <c r="C27762" t="s">
        <v>5951</v>
      </c>
      <c r="D27762" t="s">
        <v>879</v>
      </c>
      <c r="E27762">
        <v>61</v>
      </c>
    </row>
    <row r="27763" spans="1:5" ht="13.5" customHeight="1">
      <c r="A27763">
        <v>328</v>
      </c>
      <c r="B27763" t="str">
        <f t="shared" si="433"/>
        <v>328---62</v>
      </c>
      <c r="C27763" t="s">
        <v>5979</v>
      </c>
      <c r="D27763" t="s">
        <v>1071</v>
      </c>
      <c r="E27763">
        <v>62</v>
      </c>
    </row>
    <row r="27764" spans="1:5" ht="13.5" customHeight="1">
      <c r="A27764">
        <v>328</v>
      </c>
      <c r="B27764" t="str">
        <f t="shared" si="433"/>
        <v>328---63</v>
      </c>
      <c r="C27764" t="s">
        <v>6012</v>
      </c>
      <c r="D27764" t="s">
        <v>958</v>
      </c>
      <c r="E27764">
        <v>63</v>
      </c>
    </row>
    <row r="27765" spans="1:5" ht="13.5" customHeight="1">
      <c r="A27765">
        <v>328</v>
      </c>
      <c r="B27765" t="str">
        <f t="shared" si="433"/>
        <v>328---64</v>
      </c>
      <c r="C27765" t="s">
        <v>5956</v>
      </c>
      <c r="D27765" t="s">
        <v>917</v>
      </c>
      <c r="E27765">
        <v>64</v>
      </c>
    </row>
    <row r="27766" spans="1:5" ht="13.5" customHeight="1">
      <c r="A27766">
        <v>328</v>
      </c>
      <c r="B27766" t="str">
        <f t="shared" si="433"/>
        <v>328---65</v>
      </c>
      <c r="C27766" t="s">
        <v>5938</v>
      </c>
      <c r="D27766" t="s">
        <v>851</v>
      </c>
      <c r="E27766">
        <v>65</v>
      </c>
    </row>
    <row r="27767" spans="1:5" ht="13.5" customHeight="1">
      <c r="A27767">
        <v>328</v>
      </c>
      <c r="B27767" t="str">
        <f t="shared" si="433"/>
        <v>328---66</v>
      </c>
      <c r="C27767" t="s">
        <v>5920</v>
      </c>
      <c r="D27767" t="s">
        <v>762</v>
      </c>
      <c r="E27767">
        <v>66</v>
      </c>
    </row>
    <row r="27768" spans="1:5" ht="13.5" customHeight="1">
      <c r="A27768">
        <v>328</v>
      </c>
      <c r="B27768" t="str">
        <f t="shared" si="433"/>
        <v>328---67</v>
      </c>
      <c r="C27768" t="s">
        <v>5927</v>
      </c>
      <c r="D27768" t="s">
        <v>1115</v>
      </c>
      <c r="E27768">
        <v>67</v>
      </c>
    </row>
    <row r="27769" spans="1:5" ht="13.5" customHeight="1">
      <c r="A27769">
        <v>328</v>
      </c>
      <c r="B27769" t="str">
        <f t="shared" si="433"/>
        <v>328---68</v>
      </c>
      <c r="C27769" t="s">
        <v>5973</v>
      </c>
      <c r="D27769" t="s">
        <v>1158</v>
      </c>
      <c r="E27769">
        <v>68</v>
      </c>
    </row>
    <row r="27770" spans="1:5" ht="13.5" customHeight="1">
      <c r="A27770">
        <v>328</v>
      </c>
      <c r="B27770" t="str">
        <f t="shared" si="433"/>
        <v>328---69</v>
      </c>
      <c r="C27770" t="s">
        <v>5954</v>
      </c>
      <c r="D27770" t="s">
        <v>1166</v>
      </c>
      <c r="E27770">
        <v>69</v>
      </c>
    </row>
    <row r="27771" spans="1:5" ht="13.5" customHeight="1">
      <c r="A27771">
        <v>328</v>
      </c>
      <c r="B27771" t="str">
        <f t="shared" si="433"/>
        <v>328---70</v>
      </c>
      <c r="C27771" t="s">
        <v>5992</v>
      </c>
      <c r="D27771" t="s">
        <v>1101</v>
      </c>
      <c r="E27771">
        <v>70</v>
      </c>
    </row>
    <row r="27772" spans="1:5" ht="13.5" customHeight="1">
      <c r="A27772">
        <v>328</v>
      </c>
      <c r="B27772" t="str">
        <f t="shared" si="433"/>
        <v>328---71</v>
      </c>
      <c r="C27772" t="s">
        <v>5987</v>
      </c>
      <c r="D27772" t="s">
        <v>1249</v>
      </c>
      <c r="E27772">
        <v>71</v>
      </c>
    </row>
    <row r="27773" spans="1:5" ht="13.5" customHeight="1">
      <c r="A27773">
        <v>328</v>
      </c>
      <c r="B27773" t="str">
        <f t="shared" si="433"/>
        <v>328---72</v>
      </c>
      <c r="C27773" t="s">
        <v>5923</v>
      </c>
      <c r="D27773" t="s">
        <v>766</v>
      </c>
      <c r="E27773">
        <v>72</v>
      </c>
    </row>
    <row r="27774" spans="1:5" ht="13.5" customHeight="1">
      <c r="A27774">
        <v>328</v>
      </c>
      <c r="B27774" t="str">
        <f t="shared" si="433"/>
        <v>328---73</v>
      </c>
      <c r="C27774" t="s">
        <v>5981</v>
      </c>
      <c r="D27774" t="s">
        <v>1225</v>
      </c>
      <c r="E27774">
        <v>73</v>
      </c>
    </row>
    <row r="27775" spans="1:5" ht="13.5" customHeight="1">
      <c r="A27775">
        <v>328</v>
      </c>
      <c r="B27775" t="str">
        <f t="shared" si="433"/>
        <v>328---74</v>
      </c>
      <c r="C27775" t="s">
        <v>5959</v>
      </c>
      <c r="D27775" t="s">
        <v>6222</v>
      </c>
      <c r="E27775">
        <v>74</v>
      </c>
    </row>
    <row r="27776" spans="1:5" ht="13.5" customHeight="1">
      <c r="A27776">
        <v>185</v>
      </c>
      <c r="B27776" t="str">
        <f t="shared" si="433"/>
        <v>185---1</v>
      </c>
      <c r="C27776" t="s">
        <v>4216</v>
      </c>
      <c r="D27776" t="s">
        <v>713</v>
      </c>
      <c r="E27776">
        <v>1</v>
      </c>
    </row>
    <row r="27777" spans="1:5" ht="13.5" customHeight="1">
      <c r="A27777">
        <v>185</v>
      </c>
      <c r="B27777" t="str">
        <f t="shared" si="433"/>
        <v>185---2</v>
      </c>
      <c r="C27777" t="s">
        <v>4216</v>
      </c>
      <c r="D27777" t="s">
        <v>1423</v>
      </c>
      <c r="E27777">
        <v>2</v>
      </c>
    </row>
    <row r="27778" spans="1:5" ht="13.5" customHeight="1">
      <c r="A27778">
        <v>185</v>
      </c>
      <c r="B27778" t="str">
        <f t="shared" si="433"/>
        <v>185---3</v>
      </c>
      <c r="C27778" t="s">
        <v>4263</v>
      </c>
      <c r="D27778" t="s">
        <v>1346</v>
      </c>
      <c r="E27778">
        <v>3</v>
      </c>
    </row>
    <row r="27779" spans="1:5" ht="13.5" customHeight="1">
      <c r="A27779">
        <v>185</v>
      </c>
      <c r="B27779" t="str">
        <f t="shared" ref="B27779:B27842" si="434">A27779&amp;"---"&amp;E27779</f>
        <v>185---4</v>
      </c>
      <c r="C27779" t="s">
        <v>4238</v>
      </c>
      <c r="D27779" t="s">
        <v>720</v>
      </c>
      <c r="E27779">
        <v>4</v>
      </c>
    </row>
    <row r="27780" spans="1:5" ht="13.5" customHeight="1">
      <c r="A27780">
        <v>185</v>
      </c>
      <c r="B27780" t="str">
        <f t="shared" si="434"/>
        <v>185---5</v>
      </c>
      <c r="C27780" t="s">
        <v>4220</v>
      </c>
      <c r="D27780" t="s">
        <v>1325</v>
      </c>
      <c r="E27780">
        <v>5</v>
      </c>
    </row>
    <row r="27781" spans="1:5" ht="13.5" customHeight="1">
      <c r="A27781">
        <v>185</v>
      </c>
      <c r="B27781" t="str">
        <f t="shared" si="434"/>
        <v>185---6</v>
      </c>
      <c r="C27781" t="s">
        <v>4228</v>
      </c>
      <c r="D27781" t="s">
        <v>1139</v>
      </c>
      <c r="E27781">
        <v>6</v>
      </c>
    </row>
    <row r="27782" spans="1:5" ht="13.5" customHeight="1">
      <c r="A27782">
        <v>185</v>
      </c>
      <c r="B27782" t="str">
        <f t="shared" si="434"/>
        <v>185---7</v>
      </c>
      <c r="C27782" t="s">
        <v>4223</v>
      </c>
      <c r="D27782" t="s">
        <v>756</v>
      </c>
      <c r="E27782">
        <v>7</v>
      </c>
    </row>
    <row r="27783" spans="1:5" ht="13.5" customHeight="1">
      <c r="A27783">
        <v>185</v>
      </c>
      <c r="B27783" t="str">
        <f t="shared" si="434"/>
        <v>185---8</v>
      </c>
      <c r="C27783" t="s">
        <v>4276</v>
      </c>
      <c r="D27783" t="s">
        <v>1276</v>
      </c>
      <c r="E27783">
        <v>8</v>
      </c>
    </row>
    <row r="27784" spans="1:5" ht="13.5" customHeight="1">
      <c r="A27784">
        <v>185</v>
      </c>
      <c r="B27784" t="str">
        <f t="shared" si="434"/>
        <v>185---9</v>
      </c>
      <c r="C27784" t="s">
        <v>4259</v>
      </c>
      <c r="D27784" t="s">
        <v>1133</v>
      </c>
      <c r="E27784">
        <v>9</v>
      </c>
    </row>
    <row r="27785" spans="1:5" ht="13.5" customHeight="1">
      <c r="A27785">
        <v>185</v>
      </c>
      <c r="B27785" t="str">
        <f t="shared" si="434"/>
        <v>185---10</v>
      </c>
      <c r="C27785" t="s">
        <v>4254</v>
      </c>
      <c r="D27785" t="s">
        <v>1229</v>
      </c>
      <c r="E27785">
        <v>10</v>
      </c>
    </row>
    <row r="27786" spans="1:5" ht="13.5" customHeight="1">
      <c r="A27786">
        <v>185</v>
      </c>
      <c r="B27786" t="str">
        <f t="shared" si="434"/>
        <v>185---11</v>
      </c>
      <c r="C27786" t="s">
        <v>4235</v>
      </c>
      <c r="D27786" t="s">
        <v>1140</v>
      </c>
      <c r="E27786">
        <v>11</v>
      </c>
    </row>
    <row r="27787" spans="1:5" ht="13.5" customHeight="1">
      <c r="A27787">
        <v>185</v>
      </c>
      <c r="B27787" t="str">
        <f t="shared" si="434"/>
        <v>185---12</v>
      </c>
      <c r="C27787" t="s">
        <v>4236</v>
      </c>
      <c r="D27787" t="s">
        <v>1274</v>
      </c>
      <c r="E27787">
        <v>12</v>
      </c>
    </row>
    <row r="27788" spans="1:5" ht="13.5" customHeight="1">
      <c r="A27788">
        <v>185</v>
      </c>
      <c r="B27788" t="str">
        <f t="shared" si="434"/>
        <v>185---13</v>
      </c>
      <c r="C27788" t="s">
        <v>5911</v>
      </c>
      <c r="D27788" t="s">
        <v>1142</v>
      </c>
      <c r="E27788">
        <v>13</v>
      </c>
    </row>
    <row r="27789" spans="1:5" ht="13.5" customHeight="1">
      <c r="A27789">
        <v>185</v>
      </c>
      <c r="B27789" t="str">
        <f t="shared" si="434"/>
        <v>185---14</v>
      </c>
      <c r="C27789" t="s">
        <v>5911</v>
      </c>
      <c r="D27789" t="s">
        <v>1000</v>
      </c>
      <c r="E27789">
        <v>14</v>
      </c>
    </row>
    <row r="27790" spans="1:5" ht="13.5" customHeight="1">
      <c r="A27790">
        <v>185</v>
      </c>
      <c r="B27790" t="str">
        <f t="shared" si="434"/>
        <v>185---15</v>
      </c>
      <c r="C27790" t="s">
        <v>743</v>
      </c>
      <c r="D27790" t="s">
        <v>754</v>
      </c>
      <c r="E27790">
        <v>15</v>
      </c>
    </row>
    <row r="27791" spans="1:5" ht="13.5" customHeight="1">
      <c r="A27791">
        <v>185</v>
      </c>
      <c r="B27791" t="str">
        <f t="shared" si="434"/>
        <v>185---16</v>
      </c>
      <c r="C27791" t="s">
        <v>987</v>
      </c>
      <c r="D27791" t="s">
        <v>1263</v>
      </c>
      <c r="E27791">
        <v>16</v>
      </c>
    </row>
    <row r="27792" spans="1:5" ht="13.5" customHeight="1">
      <c r="A27792">
        <v>185</v>
      </c>
      <c r="B27792" t="str">
        <f t="shared" si="434"/>
        <v>185---17</v>
      </c>
      <c r="C27792" t="s">
        <v>989</v>
      </c>
      <c r="D27792" t="s">
        <v>738</v>
      </c>
      <c r="E27792">
        <v>17</v>
      </c>
    </row>
    <row r="27793" spans="1:5" ht="13.5" customHeight="1">
      <c r="A27793">
        <v>185</v>
      </c>
      <c r="B27793" t="str">
        <f t="shared" si="434"/>
        <v>185---18</v>
      </c>
      <c r="C27793" t="s">
        <v>936</v>
      </c>
      <c r="D27793" t="s">
        <v>779</v>
      </c>
      <c r="E27793">
        <v>18</v>
      </c>
    </row>
    <row r="27794" spans="1:5" ht="13.5" customHeight="1">
      <c r="A27794">
        <v>185</v>
      </c>
      <c r="B27794" t="str">
        <f t="shared" si="434"/>
        <v>185---19</v>
      </c>
      <c r="C27794" t="s">
        <v>819</v>
      </c>
      <c r="D27794" t="s">
        <v>756</v>
      </c>
      <c r="E27794">
        <v>19</v>
      </c>
    </row>
    <row r="27795" spans="1:5" ht="13.5" customHeight="1">
      <c r="A27795">
        <v>185</v>
      </c>
      <c r="B27795" t="str">
        <f t="shared" si="434"/>
        <v>185---20</v>
      </c>
      <c r="C27795" t="s">
        <v>824</v>
      </c>
      <c r="D27795" t="s">
        <v>752</v>
      </c>
      <c r="E27795">
        <v>20</v>
      </c>
    </row>
    <row r="27796" spans="1:5" ht="13.5" customHeight="1">
      <c r="A27796">
        <v>185</v>
      </c>
      <c r="B27796" t="str">
        <f t="shared" si="434"/>
        <v>185---21</v>
      </c>
      <c r="C27796" t="s">
        <v>1005</v>
      </c>
      <c r="D27796" t="s">
        <v>1105</v>
      </c>
      <c r="E27796">
        <v>21</v>
      </c>
    </row>
    <row r="27797" spans="1:5" ht="13.5" customHeight="1">
      <c r="A27797">
        <v>185</v>
      </c>
      <c r="B27797" t="str">
        <f t="shared" si="434"/>
        <v>185---22</v>
      </c>
      <c r="C27797" t="s">
        <v>866</v>
      </c>
      <c r="D27797" t="s">
        <v>831</v>
      </c>
      <c r="E27797">
        <v>22</v>
      </c>
    </row>
    <row r="27798" spans="1:5" ht="13.5" customHeight="1">
      <c r="A27798">
        <v>185</v>
      </c>
      <c r="B27798" t="str">
        <f t="shared" si="434"/>
        <v>185---23</v>
      </c>
      <c r="C27798" t="s">
        <v>868</v>
      </c>
      <c r="D27798" t="s">
        <v>758</v>
      </c>
      <c r="E27798">
        <v>23</v>
      </c>
    </row>
    <row r="27799" spans="1:5" ht="13.5" customHeight="1">
      <c r="A27799">
        <v>185</v>
      </c>
      <c r="B27799" t="str">
        <f t="shared" si="434"/>
        <v>185---24</v>
      </c>
      <c r="C27799" t="s">
        <v>769</v>
      </c>
      <c r="D27799" t="s">
        <v>1325</v>
      </c>
      <c r="E27799">
        <v>24</v>
      </c>
    </row>
    <row r="27800" spans="1:5" ht="13.5" customHeight="1">
      <c r="A27800">
        <v>185</v>
      </c>
      <c r="B27800" t="str">
        <f t="shared" si="434"/>
        <v>185---25</v>
      </c>
      <c r="C27800" t="s">
        <v>950</v>
      </c>
      <c r="D27800" t="s">
        <v>1140</v>
      </c>
      <c r="E27800">
        <v>25</v>
      </c>
    </row>
    <row r="27801" spans="1:5" ht="13.5" customHeight="1">
      <c r="A27801">
        <v>185</v>
      </c>
      <c r="B27801" t="str">
        <f t="shared" si="434"/>
        <v>185---26</v>
      </c>
      <c r="C27801" t="s">
        <v>5915</v>
      </c>
      <c r="D27801" t="s">
        <v>772</v>
      </c>
      <c r="E27801">
        <v>26</v>
      </c>
    </row>
    <row r="27802" spans="1:5" ht="13.5" customHeight="1">
      <c r="A27802">
        <v>185</v>
      </c>
      <c r="B27802" t="str">
        <f t="shared" si="434"/>
        <v>185---27</v>
      </c>
      <c r="C27802" t="s">
        <v>5917</v>
      </c>
      <c r="D27802" t="s">
        <v>789</v>
      </c>
      <c r="E27802">
        <v>27</v>
      </c>
    </row>
    <row r="27803" spans="1:5" ht="13.5" customHeight="1">
      <c r="A27803">
        <v>185</v>
      </c>
      <c r="B27803" t="str">
        <f t="shared" si="434"/>
        <v>185---28</v>
      </c>
      <c r="C27803" t="s">
        <v>5918</v>
      </c>
      <c r="D27803" t="s">
        <v>770</v>
      </c>
      <c r="E27803">
        <v>28</v>
      </c>
    </row>
    <row r="27804" spans="1:5" ht="13.5" customHeight="1">
      <c r="A27804">
        <v>185</v>
      </c>
      <c r="B27804" t="str">
        <f t="shared" si="434"/>
        <v>185---29</v>
      </c>
      <c r="C27804" t="s">
        <v>5980</v>
      </c>
      <c r="D27804" t="s">
        <v>1124</v>
      </c>
      <c r="E27804">
        <v>29</v>
      </c>
    </row>
    <row r="27805" spans="1:5" ht="13.5" customHeight="1">
      <c r="A27805">
        <v>185</v>
      </c>
      <c r="B27805" t="str">
        <f t="shared" si="434"/>
        <v>185---30</v>
      </c>
      <c r="C27805" t="s">
        <v>5988</v>
      </c>
      <c r="D27805" t="s">
        <v>1133</v>
      </c>
      <c r="E27805">
        <v>30</v>
      </c>
    </row>
    <row r="27806" spans="1:5" ht="13.5" customHeight="1">
      <c r="A27806">
        <v>186</v>
      </c>
      <c r="B27806" t="str">
        <f t="shared" si="434"/>
        <v>186---1</v>
      </c>
      <c r="C27806" t="s">
        <v>4234</v>
      </c>
      <c r="D27806" t="s">
        <v>6223</v>
      </c>
      <c r="E27806">
        <v>1</v>
      </c>
    </row>
    <row r="27807" spans="1:5" ht="13.5" customHeight="1">
      <c r="A27807">
        <v>186</v>
      </c>
      <c r="B27807" t="str">
        <f t="shared" si="434"/>
        <v>186---2</v>
      </c>
      <c r="C27807" t="s">
        <v>4216</v>
      </c>
      <c r="D27807" t="s">
        <v>6223</v>
      </c>
      <c r="E27807">
        <v>2</v>
      </c>
    </row>
    <row r="27808" spans="1:5" ht="13.5" customHeight="1">
      <c r="A27808">
        <v>186</v>
      </c>
      <c r="B27808" t="str">
        <f t="shared" si="434"/>
        <v>186---3</v>
      </c>
      <c r="C27808" t="s">
        <v>4216</v>
      </c>
      <c r="D27808" t="s">
        <v>713</v>
      </c>
      <c r="E27808">
        <v>3</v>
      </c>
    </row>
    <row r="27809" spans="1:5" ht="13.5" customHeight="1">
      <c r="A27809">
        <v>186</v>
      </c>
      <c r="B27809" t="str">
        <f t="shared" si="434"/>
        <v>186---4</v>
      </c>
      <c r="C27809" t="s">
        <v>4216</v>
      </c>
      <c r="D27809" t="s">
        <v>1423</v>
      </c>
      <c r="E27809">
        <v>4</v>
      </c>
    </row>
    <row r="27810" spans="1:5" ht="13.5" customHeight="1">
      <c r="A27810">
        <v>186</v>
      </c>
      <c r="B27810" t="str">
        <f t="shared" si="434"/>
        <v>186---5</v>
      </c>
      <c r="C27810" t="s">
        <v>4216</v>
      </c>
      <c r="D27810" t="s">
        <v>1346</v>
      </c>
      <c r="E27810">
        <v>5</v>
      </c>
    </row>
    <row r="27811" spans="1:5" ht="13.5" customHeight="1">
      <c r="A27811">
        <v>186</v>
      </c>
      <c r="B27811" t="str">
        <f t="shared" si="434"/>
        <v>186---6</v>
      </c>
      <c r="C27811" t="s">
        <v>4216</v>
      </c>
      <c r="D27811" t="s">
        <v>720</v>
      </c>
      <c r="E27811">
        <v>6</v>
      </c>
    </row>
    <row r="27812" spans="1:5" ht="13.5" customHeight="1">
      <c r="A27812">
        <v>186</v>
      </c>
      <c r="B27812" t="str">
        <f t="shared" si="434"/>
        <v>186---7</v>
      </c>
      <c r="C27812" t="s">
        <v>4220</v>
      </c>
      <c r="D27812" t="s">
        <v>1325</v>
      </c>
      <c r="E27812">
        <v>7</v>
      </c>
    </row>
    <row r="27813" spans="1:5" ht="13.5" customHeight="1">
      <c r="A27813">
        <v>186</v>
      </c>
      <c r="B27813" t="str">
        <f t="shared" si="434"/>
        <v>186---8</v>
      </c>
      <c r="C27813" t="s">
        <v>4228</v>
      </c>
      <c r="D27813" t="s">
        <v>1139</v>
      </c>
      <c r="E27813">
        <v>8</v>
      </c>
    </row>
    <row r="27814" spans="1:5" ht="13.5" customHeight="1">
      <c r="A27814">
        <v>186</v>
      </c>
      <c r="B27814" t="str">
        <f t="shared" si="434"/>
        <v>186---9</v>
      </c>
      <c r="C27814" t="s">
        <v>4223</v>
      </c>
      <c r="D27814" t="s">
        <v>756</v>
      </c>
      <c r="E27814">
        <v>9</v>
      </c>
    </row>
    <row r="27815" spans="1:5" ht="13.5" customHeight="1">
      <c r="A27815">
        <v>186</v>
      </c>
      <c r="B27815" t="str">
        <f t="shared" si="434"/>
        <v>186---10</v>
      </c>
      <c r="C27815" t="s">
        <v>4276</v>
      </c>
      <c r="D27815" t="s">
        <v>1276</v>
      </c>
      <c r="E27815">
        <v>10</v>
      </c>
    </row>
    <row r="27816" spans="1:5" ht="13.5" customHeight="1">
      <c r="A27816">
        <v>186</v>
      </c>
      <c r="B27816" t="str">
        <f t="shared" si="434"/>
        <v>186---11</v>
      </c>
      <c r="C27816" t="s">
        <v>4259</v>
      </c>
      <c r="D27816" t="s">
        <v>1133</v>
      </c>
      <c r="E27816">
        <v>11</v>
      </c>
    </row>
    <row r="27817" spans="1:5" ht="13.5" customHeight="1">
      <c r="A27817">
        <v>186</v>
      </c>
      <c r="B27817" t="str">
        <f t="shared" si="434"/>
        <v>186---12</v>
      </c>
      <c r="C27817" t="s">
        <v>4254</v>
      </c>
      <c r="D27817" t="s">
        <v>1229</v>
      </c>
      <c r="E27817">
        <v>12</v>
      </c>
    </row>
    <row r="27818" spans="1:5" ht="13.5" customHeight="1">
      <c r="A27818">
        <v>186</v>
      </c>
      <c r="B27818" t="str">
        <f t="shared" si="434"/>
        <v>186---13</v>
      </c>
      <c r="C27818" t="s">
        <v>4235</v>
      </c>
      <c r="D27818" t="s">
        <v>1140</v>
      </c>
      <c r="E27818">
        <v>13</v>
      </c>
    </row>
    <row r="27819" spans="1:5" ht="13.5" customHeight="1">
      <c r="A27819">
        <v>186</v>
      </c>
      <c r="B27819" t="str">
        <f t="shared" si="434"/>
        <v>186---14</v>
      </c>
      <c r="C27819" t="s">
        <v>4236</v>
      </c>
      <c r="D27819" t="s">
        <v>1274</v>
      </c>
      <c r="E27819">
        <v>14</v>
      </c>
    </row>
    <row r="27820" spans="1:5" ht="13.5" customHeight="1">
      <c r="A27820">
        <v>186</v>
      </c>
      <c r="B27820" t="str">
        <f t="shared" si="434"/>
        <v>186---15</v>
      </c>
      <c r="C27820" t="s">
        <v>1017</v>
      </c>
      <c r="D27820" t="s">
        <v>796</v>
      </c>
      <c r="E27820">
        <v>15</v>
      </c>
    </row>
    <row r="27821" spans="1:5" ht="13.5" customHeight="1">
      <c r="A27821">
        <v>186</v>
      </c>
      <c r="B27821" t="str">
        <f t="shared" si="434"/>
        <v>186---16</v>
      </c>
      <c r="C27821" t="s">
        <v>731</v>
      </c>
      <c r="D27821" t="s">
        <v>800</v>
      </c>
      <c r="E27821">
        <v>16</v>
      </c>
    </row>
    <row r="27822" spans="1:5" ht="13.5" customHeight="1">
      <c r="A27822">
        <v>186</v>
      </c>
      <c r="B27822" t="str">
        <f t="shared" si="434"/>
        <v>186---17</v>
      </c>
      <c r="C27822" t="s">
        <v>733</v>
      </c>
      <c r="D27822" t="s">
        <v>781</v>
      </c>
      <c r="E27822">
        <v>17</v>
      </c>
    </row>
    <row r="27823" spans="1:5" ht="13.5" customHeight="1">
      <c r="A27823">
        <v>186</v>
      </c>
      <c r="B27823" t="str">
        <f t="shared" si="434"/>
        <v>186---18</v>
      </c>
      <c r="C27823" t="s">
        <v>735</v>
      </c>
      <c r="D27823" t="s">
        <v>744</v>
      </c>
      <c r="E27823">
        <v>18</v>
      </c>
    </row>
    <row r="27824" spans="1:5" ht="13.5" customHeight="1">
      <c r="A27824">
        <v>186</v>
      </c>
      <c r="B27824" t="str">
        <f t="shared" si="434"/>
        <v>186---19</v>
      </c>
      <c r="C27824" t="s">
        <v>739</v>
      </c>
      <c r="D27824" t="s">
        <v>736</v>
      </c>
      <c r="E27824">
        <v>19</v>
      </c>
    </row>
    <row r="27825" spans="1:5" ht="13.5" customHeight="1">
      <c r="A27825">
        <v>186</v>
      </c>
      <c r="B27825" t="str">
        <f t="shared" si="434"/>
        <v>186---20</v>
      </c>
      <c r="C27825" t="s">
        <v>858</v>
      </c>
      <c r="D27825" t="s">
        <v>740</v>
      </c>
      <c r="E27825">
        <v>20</v>
      </c>
    </row>
    <row r="27826" spans="1:5" ht="13.5" customHeight="1">
      <c r="A27826">
        <v>186</v>
      </c>
      <c r="B27826" t="str">
        <f t="shared" si="434"/>
        <v>186---21</v>
      </c>
      <c r="C27826" t="s">
        <v>743</v>
      </c>
      <c r="D27826" t="s">
        <v>754</v>
      </c>
      <c r="E27826">
        <v>21</v>
      </c>
    </row>
    <row r="27827" spans="1:5" ht="13.5" customHeight="1">
      <c r="A27827">
        <v>186</v>
      </c>
      <c r="B27827" t="str">
        <f t="shared" si="434"/>
        <v>186---22</v>
      </c>
      <c r="C27827" t="s">
        <v>987</v>
      </c>
      <c r="D27827" t="s">
        <v>1263</v>
      </c>
      <c r="E27827">
        <v>22</v>
      </c>
    </row>
    <row r="27828" spans="1:5" ht="13.5" customHeight="1">
      <c r="A27828">
        <v>186</v>
      </c>
      <c r="B27828" t="str">
        <f t="shared" si="434"/>
        <v>186---23</v>
      </c>
      <c r="C27828" t="s">
        <v>989</v>
      </c>
      <c r="D27828" t="s">
        <v>738</v>
      </c>
      <c r="E27828">
        <v>23</v>
      </c>
    </row>
    <row r="27829" spans="1:5" ht="13.5" customHeight="1">
      <c r="A27829">
        <v>186</v>
      </c>
      <c r="B27829" t="str">
        <f t="shared" si="434"/>
        <v>186---24</v>
      </c>
      <c r="C27829" t="s">
        <v>1094</v>
      </c>
      <c r="D27829" t="s">
        <v>790</v>
      </c>
      <c r="E27829">
        <v>24</v>
      </c>
    </row>
    <row r="27830" spans="1:5" ht="13.5" customHeight="1">
      <c r="A27830">
        <v>186</v>
      </c>
      <c r="B27830" t="str">
        <f t="shared" si="434"/>
        <v>186---25</v>
      </c>
      <c r="C27830" t="s">
        <v>936</v>
      </c>
      <c r="D27830" t="s">
        <v>779</v>
      </c>
      <c r="E27830">
        <v>25</v>
      </c>
    </row>
    <row r="27831" spans="1:5" ht="13.5" customHeight="1">
      <c r="A27831">
        <v>186</v>
      </c>
      <c r="B27831" t="str">
        <f t="shared" si="434"/>
        <v>186---26</v>
      </c>
      <c r="C27831" t="s">
        <v>819</v>
      </c>
      <c r="D27831" t="s">
        <v>756</v>
      </c>
      <c r="E27831">
        <v>26</v>
      </c>
    </row>
    <row r="27832" spans="1:5" ht="13.5" customHeight="1">
      <c r="A27832">
        <v>186</v>
      </c>
      <c r="B27832" t="str">
        <f t="shared" si="434"/>
        <v>186---27</v>
      </c>
      <c r="C27832" t="s">
        <v>824</v>
      </c>
      <c r="D27832" t="s">
        <v>752</v>
      </c>
      <c r="E27832">
        <v>27</v>
      </c>
    </row>
    <row r="27833" spans="1:5" ht="13.5" customHeight="1">
      <c r="A27833">
        <v>186</v>
      </c>
      <c r="B27833" t="str">
        <f t="shared" si="434"/>
        <v>186---28</v>
      </c>
      <c r="C27833" t="s">
        <v>1005</v>
      </c>
      <c r="D27833" t="s">
        <v>1105</v>
      </c>
      <c r="E27833">
        <v>28</v>
      </c>
    </row>
    <row r="27834" spans="1:5" ht="13.5" customHeight="1">
      <c r="A27834">
        <v>186</v>
      </c>
      <c r="B27834" t="str">
        <f t="shared" si="434"/>
        <v>186---29</v>
      </c>
      <c r="C27834" t="s">
        <v>755</v>
      </c>
      <c r="D27834" t="s">
        <v>1146</v>
      </c>
      <c r="E27834">
        <v>29</v>
      </c>
    </row>
    <row r="27835" spans="1:5" ht="13.5" customHeight="1">
      <c r="A27835">
        <v>186</v>
      </c>
      <c r="B27835" t="str">
        <f t="shared" si="434"/>
        <v>186---30</v>
      </c>
      <c r="C27835" t="s">
        <v>1197</v>
      </c>
      <c r="D27835" t="s">
        <v>1137</v>
      </c>
      <c r="E27835">
        <v>30</v>
      </c>
    </row>
    <row r="27836" spans="1:5" ht="13.5" customHeight="1">
      <c r="A27836">
        <v>186</v>
      </c>
      <c r="B27836" t="str">
        <f t="shared" si="434"/>
        <v>186---31</v>
      </c>
      <c r="C27836" t="s">
        <v>866</v>
      </c>
      <c r="D27836" t="s">
        <v>831</v>
      </c>
      <c r="E27836">
        <v>31</v>
      </c>
    </row>
    <row r="27837" spans="1:5" ht="13.5" customHeight="1">
      <c r="A27837">
        <v>186</v>
      </c>
      <c r="B27837" t="str">
        <f t="shared" si="434"/>
        <v>186---32</v>
      </c>
      <c r="C27837" t="s">
        <v>1009</v>
      </c>
      <c r="D27837" t="s">
        <v>1340</v>
      </c>
      <c r="E27837">
        <v>32</v>
      </c>
    </row>
    <row r="27838" spans="1:5" ht="13.5" customHeight="1">
      <c r="A27838">
        <v>186</v>
      </c>
      <c r="B27838" t="str">
        <f t="shared" si="434"/>
        <v>186---33</v>
      </c>
      <c r="C27838" t="s">
        <v>1102</v>
      </c>
      <c r="D27838" t="s">
        <v>1190</v>
      </c>
      <c r="E27838">
        <v>33</v>
      </c>
    </row>
    <row r="27839" spans="1:5" ht="13.5" customHeight="1">
      <c r="A27839">
        <v>186</v>
      </c>
      <c r="B27839" t="str">
        <f t="shared" si="434"/>
        <v>186---34</v>
      </c>
      <c r="C27839" t="s">
        <v>1055</v>
      </c>
      <c r="D27839" t="s">
        <v>1324</v>
      </c>
      <c r="E27839">
        <v>34</v>
      </c>
    </row>
    <row r="27840" spans="1:5" ht="13.5" customHeight="1">
      <c r="A27840">
        <v>186</v>
      </c>
      <c r="B27840" t="str">
        <f t="shared" si="434"/>
        <v>186---35</v>
      </c>
      <c r="C27840" t="s">
        <v>868</v>
      </c>
      <c r="D27840" t="s">
        <v>758</v>
      </c>
      <c r="E27840">
        <v>35</v>
      </c>
    </row>
    <row r="27841" spans="1:5" ht="13.5" customHeight="1">
      <c r="A27841">
        <v>186</v>
      </c>
      <c r="B27841" t="str">
        <f t="shared" si="434"/>
        <v>186---36</v>
      </c>
      <c r="C27841" t="s">
        <v>769</v>
      </c>
      <c r="D27841" t="s">
        <v>1325</v>
      </c>
      <c r="E27841">
        <v>36</v>
      </c>
    </row>
    <row r="27842" spans="1:5" ht="13.5" customHeight="1">
      <c r="A27842">
        <v>186</v>
      </c>
      <c r="B27842" t="str">
        <f t="shared" si="434"/>
        <v>186---37</v>
      </c>
      <c r="C27842" t="s">
        <v>950</v>
      </c>
      <c r="D27842" t="s">
        <v>1140</v>
      </c>
      <c r="E27842">
        <v>37</v>
      </c>
    </row>
    <row r="27843" spans="1:5" ht="13.5" customHeight="1">
      <c r="A27843">
        <v>186</v>
      </c>
      <c r="B27843" t="str">
        <f t="shared" ref="B27843:B27906" si="435">A27843&amp;"---"&amp;E27843</f>
        <v>186---38</v>
      </c>
      <c r="C27843" t="s">
        <v>1216</v>
      </c>
      <c r="D27843" t="s">
        <v>1385</v>
      </c>
      <c r="E27843">
        <v>38</v>
      </c>
    </row>
    <row r="27844" spans="1:5" ht="13.5" customHeight="1">
      <c r="A27844">
        <v>186</v>
      </c>
      <c r="B27844" t="str">
        <f t="shared" si="435"/>
        <v>186---39</v>
      </c>
      <c r="C27844" t="s">
        <v>5961</v>
      </c>
      <c r="D27844" t="s">
        <v>935</v>
      </c>
      <c r="E27844">
        <v>39</v>
      </c>
    </row>
    <row r="27845" spans="1:5" ht="13.5" customHeight="1">
      <c r="A27845">
        <v>186</v>
      </c>
      <c r="B27845" t="str">
        <f t="shared" si="435"/>
        <v>186---40</v>
      </c>
      <c r="C27845" t="s">
        <v>5982</v>
      </c>
      <c r="D27845" t="s">
        <v>1125</v>
      </c>
      <c r="E27845">
        <v>40</v>
      </c>
    </row>
    <row r="27846" spans="1:5" ht="13.5" customHeight="1">
      <c r="A27846">
        <v>186</v>
      </c>
      <c r="B27846" t="str">
        <f t="shared" si="435"/>
        <v>186---41</v>
      </c>
      <c r="C27846" t="s">
        <v>5983</v>
      </c>
      <c r="D27846" t="s">
        <v>1023</v>
      </c>
      <c r="E27846">
        <v>41</v>
      </c>
    </row>
    <row r="27847" spans="1:5" ht="13.5" customHeight="1">
      <c r="A27847">
        <v>186</v>
      </c>
      <c r="B27847" t="str">
        <f t="shared" si="435"/>
        <v>186---42</v>
      </c>
      <c r="C27847" t="s">
        <v>5915</v>
      </c>
      <c r="D27847" t="s">
        <v>772</v>
      </c>
      <c r="E27847">
        <v>42</v>
      </c>
    </row>
    <row r="27848" spans="1:5" ht="13.5" customHeight="1">
      <c r="A27848">
        <v>186</v>
      </c>
      <c r="B27848" t="str">
        <f t="shared" si="435"/>
        <v>186---43</v>
      </c>
      <c r="C27848" t="s">
        <v>5977</v>
      </c>
      <c r="D27848" t="s">
        <v>1069</v>
      </c>
      <c r="E27848">
        <v>43</v>
      </c>
    </row>
    <row r="27849" spans="1:5" ht="13.5" customHeight="1">
      <c r="A27849">
        <v>186</v>
      </c>
      <c r="B27849" t="str">
        <f t="shared" si="435"/>
        <v>186---44</v>
      </c>
      <c r="C27849" t="s">
        <v>5917</v>
      </c>
      <c r="D27849" t="s">
        <v>789</v>
      </c>
      <c r="E27849">
        <v>44</v>
      </c>
    </row>
    <row r="27850" spans="1:5" ht="13.5" customHeight="1">
      <c r="A27850">
        <v>186</v>
      </c>
      <c r="B27850" t="str">
        <f t="shared" si="435"/>
        <v>186---45</v>
      </c>
      <c r="C27850" t="s">
        <v>5918</v>
      </c>
      <c r="D27850" t="s">
        <v>770</v>
      </c>
      <c r="E27850">
        <v>45</v>
      </c>
    </row>
    <row r="27851" spans="1:5" ht="13.5" customHeight="1">
      <c r="A27851">
        <v>186</v>
      </c>
      <c r="B27851" t="str">
        <f t="shared" si="435"/>
        <v>186---46</v>
      </c>
      <c r="C27851" t="s">
        <v>5971</v>
      </c>
      <c r="D27851" t="s">
        <v>1058</v>
      </c>
      <c r="E27851">
        <v>46</v>
      </c>
    </row>
    <row r="27852" spans="1:5" ht="13.5" customHeight="1">
      <c r="A27852">
        <v>186</v>
      </c>
      <c r="B27852" t="str">
        <f t="shared" si="435"/>
        <v>186---47</v>
      </c>
      <c r="C27852" t="s">
        <v>5979</v>
      </c>
      <c r="D27852" t="s">
        <v>1071</v>
      </c>
      <c r="E27852">
        <v>47</v>
      </c>
    </row>
    <row r="27853" spans="1:5" ht="13.5" customHeight="1">
      <c r="A27853">
        <v>186</v>
      </c>
      <c r="B27853" t="str">
        <f t="shared" si="435"/>
        <v>186---48</v>
      </c>
      <c r="C27853" t="s">
        <v>5920</v>
      </c>
      <c r="D27853" t="s">
        <v>762</v>
      </c>
      <c r="E27853">
        <v>48</v>
      </c>
    </row>
    <row r="27854" spans="1:5" ht="13.5" customHeight="1">
      <c r="A27854">
        <v>186</v>
      </c>
      <c r="B27854" t="str">
        <f t="shared" si="435"/>
        <v>186---49</v>
      </c>
      <c r="C27854" t="s">
        <v>5980</v>
      </c>
      <c r="D27854" t="s">
        <v>1124</v>
      </c>
      <c r="E27854">
        <v>49</v>
      </c>
    </row>
    <row r="27855" spans="1:5" ht="13.5" customHeight="1">
      <c r="A27855">
        <v>186</v>
      </c>
      <c r="B27855" t="str">
        <f t="shared" si="435"/>
        <v>186---50</v>
      </c>
      <c r="C27855" t="s">
        <v>5976</v>
      </c>
      <c r="D27855" t="s">
        <v>1162</v>
      </c>
      <c r="E27855">
        <v>50</v>
      </c>
    </row>
    <row r="27856" spans="1:5" ht="13.5" customHeight="1">
      <c r="A27856">
        <v>186</v>
      </c>
      <c r="B27856" t="str">
        <f t="shared" si="435"/>
        <v>186---51</v>
      </c>
      <c r="C27856" t="s">
        <v>5988</v>
      </c>
      <c r="D27856" t="s">
        <v>1133</v>
      </c>
      <c r="E27856">
        <v>51</v>
      </c>
    </row>
    <row r="27857" spans="1:5" ht="13.5" customHeight="1">
      <c r="A27857">
        <v>186.1</v>
      </c>
      <c r="B27857" t="str">
        <f t="shared" si="435"/>
        <v>186.1---1</v>
      </c>
      <c r="C27857" t="s">
        <v>4234</v>
      </c>
      <c r="D27857" t="s">
        <v>6223</v>
      </c>
      <c r="E27857">
        <v>1</v>
      </c>
    </row>
    <row r="27858" spans="1:5" ht="13.5" customHeight="1">
      <c r="A27858">
        <v>186.1</v>
      </c>
      <c r="B27858" t="str">
        <f t="shared" si="435"/>
        <v>186.1---2</v>
      </c>
      <c r="C27858" t="s">
        <v>4216</v>
      </c>
      <c r="D27858" t="s">
        <v>6223</v>
      </c>
      <c r="E27858">
        <v>2</v>
      </c>
    </row>
    <row r="27859" spans="1:5" ht="13.5" customHeight="1">
      <c r="A27859">
        <v>186.1</v>
      </c>
      <c r="B27859" t="str">
        <f t="shared" si="435"/>
        <v>186.1---3</v>
      </c>
      <c r="C27859" t="s">
        <v>4216</v>
      </c>
      <c r="D27859" t="s">
        <v>713</v>
      </c>
      <c r="E27859">
        <v>3</v>
      </c>
    </row>
    <row r="27860" spans="1:5" ht="13.5" customHeight="1">
      <c r="A27860">
        <v>186.1</v>
      </c>
      <c r="B27860" t="str">
        <f t="shared" si="435"/>
        <v>186.1---4</v>
      </c>
      <c r="C27860" t="s">
        <v>4216</v>
      </c>
      <c r="D27860" t="s">
        <v>1423</v>
      </c>
      <c r="E27860">
        <v>4</v>
      </c>
    </row>
    <row r="27861" spans="1:5" ht="13.5" customHeight="1">
      <c r="A27861">
        <v>186.1</v>
      </c>
      <c r="B27861" t="str">
        <f t="shared" si="435"/>
        <v>186.1---5</v>
      </c>
      <c r="C27861" t="s">
        <v>4216</v>
      </c>
      <c r="D27861" t="s">
        <v>1346</v>
      </c>
      <c r="E27861">
        <v>5</v>
      </c>
    </row>
    <row r="27862" spans="1:5" ht="13.5" customHeight="1">
      <c r="A27862">
        <v>186.1</v>
      </c>
      <c r="B27862" t="str">
        <f t="shared" si="435"/>
        <v>186.1---6</v>
      </c>
      <c r="C27862" t="s">
        <v>4216</v>
      </c>
      <c r="D27862" t="s">
        <v>720</v>
      </c>
      <c r="E27862">
        <v>6</v>
      </c>
    </row>
    <row r="27863" spans="1:5" ht="13.5" customHeight="1">
      <c r="A27863">
        <v>186.1</v>
      </c>
      <c r="B27863" t="str">
        <f t="shared" si="435"/>
        <v>186.1---7</v>
      </c>
      <c r="C27863" t="s">
        <v>4220</v>
      </c>
      <c r="D27863" t="s">
        <v>1325</v>
      </c>
      <c r="E27863">
        <v>7</v>
      </c>
    </row>
    <row r="27864" spans="1:5" ht="13.5" customHeight="1">
      <c r="A27864">
        <v>186.1</v>
      </c>
      <c r="B27864" t="str">
        <f t="shared" si="435"/>
        <v>186.1---8</v>
      </c>
      <c r="C27864" t="s">
        <v>4228</v>
      </c>
      <c r="D27864" t="s">
        <v>1139</v>
      </c>
      <c r="E27864">
        <v>8</v>
      </c>
    </row>
    <row r="27865" spans="1:5" ht="13.5" customHeight="1">
      <c r="A27865">
        <v>186.1</v>
      </c>
      <c r="B27865" t="str">
        <f t="shared" si="435"/>
        <v>186.1---9</v>
      </c>
      <c r="C27865" t="s">
        <v>4223</v>
      </c>
      <c r="D27865" t="s">
        <v>756</v>
      </c>
      <c r="E27865">
        <v>9</v>
      </c>
    </row>
    <row r="27866" spans="1:5" ht="13.5" customHeight="1">
      <c r="A27866">
        <v>186.1</v>
      </c>
      <c r="B27866" t="str">
        <f t="shared" si="435"/>
        <v>186.1---10</v>
      </c>
      <c r="C27866" t="s">
        <v>4276</v>
      </c>
      <c r="D27866" t="s">
        <v>1276</v>
      </c>
      <c r="E27866">
        <v>10</v>
      </c>
    </row>
    <row r="27867" spans="1:5" ht="13.5" customHeight="1">
      <c r="A27867">
        <v>186.1</v>
      </c>
      <c r="B27867" t="str">
        <f t="shared" si="435"/>
        <v>186.1---11</v>
      </c>
      <c r="C27867" t="s">
        <v>4259</v>
      </c>
      <c r="D27867" t="s">
        <v>1133</v>
      </c>
      <c r="E27867">
        <v>11</v>
      </c>
    </row>
    <row r="27868" spans="1:5" ht="13.5" customHeight="1">
      <c r="A27868">
        <v>186.1</v>
      </c>
      <c r="B27868" t="str">
        <f t="shared" si="435"/>
        <v>186.1---12</v>
      </c>
      <c r="C27868" t="s">
        <v>4254</v>
      </c>
      <c r="D27868" t="s">
        <v>1229</v>
      </c>
      <c r="E27868">
        <v>12</v>
      </c>
    </row>
    <row r="27869" spans="1:5" ht="13.5" customHeight="1">
      <c r="A27869">
        <v>186.1</v>
      </c>
      <c r="B27869" t="str">
        <f t="shared" si="435"/>
        <v>186.1---13</v>
      </c>
      <c r="C27869" t="s">
        <v>4235</v>
      </c>
      <c r="D27869" t="s">
        <v>1140</v>
      </c>
      <c r="E27869">
        <v>13</v>
      </c>
    </row>
    <row r="27870" spans="1:5" ht="13.5" customHeight="1">
      <c r="A27870">
        <v>186.1</v>
      </c>
      <c r="B27870" t="str">
        <f t="shared" si="435"/>
        <v>186.1---14</v>
      </c>
      <c r="C27870" t="s">
        <v>4236</v>
      </c>
      <c r="D27870" t="s">
        <v>1274</v>
      </c>
      <c r="E27870">
        <v>14</v>
      </c>
    </row>
    <row r="27871" spans="1:5" ht="13.5" customHeight="1">
      <c r="A27871">
        <v>186.1</v>
      </c>
      <c r="B27871" t="str">
        <f t="shared" si="435"/>
        <v>186.1---15</v>
      </c>
      <c r="C27871" t="s">
        <v>1017</v>
      </c>
      <c r="D27871" t="s">
        <v>796</v>
      </c>
      <c r="E27871">
        <v>15</v>
      </c>
    </row>
    <row r="27872" spans="1:5" ht="13.5" customHeight="1">
      <c r="A27872">
        <v>186.1</v>
      </c>
      <c r="B27872" t="str">
        <f t="shared" si="435"/>
        <v>186.1---16</v>
      </c>
      <c r="C27872" t="s">
        <v>731</v>
      </c>
      <c r="D27872" t="s">
        <v>800</v>
      </c>
      <c r="E27872">
        <v>16</v>
      </c>
    </row>
    <row r="27873" spans="1:5" ht="13.5" customHeight="1">
      <c r="A27873">
        <v>186.1</v>
      </c>
      <c r="B27873" t="str">
        <f t="shared" si="435"/>
        <v>186.1---17</v>
      </c>
      <c r="C27873" t="s">
        <v>733</v>
      </c>
      <c r="D27873" t="s">
        <v>781</v>
      </c>
      <c r="E27873">
        <v>17</v>
      </c>
    </row>
    <row r="27874" spans="1:5" ht="13.5" customHeight="1">
      <c r="A27874">
        <v>186.1</v>
      </c>
      <c r="B27874" t="str">
        <f t="shared" si="435"/>
        <v>186.1---18</v>
      </c>
      <c r="C27874" t="s">
        <v>735</v>
      </c>
      <c r="D27874" t="s">
        <v>744</v>
      </c>
      <c r="E27874">
        <v>18</v>
      </c>
    </row>
    <row r="27875" spans="1:5" ht="13.5" customHeight="1">
      <c r="A27875">
        <v>186.1</v>
      </c>
      <c r="B27875" t="str">
        <f t="shared" si="435"/>
        <v>186.1---19</v>
      </c>
      <c r="C27875" t="s">
        <v>739</v>
      </c>
      <c r="D27875" t="s">
        <v>736</v>
      </c>
      <c r="E27875">
        <v>19</v>
      </c>
    </row>
    <row r="27876" spans="1:5" ht="13.5" customHeight="1">
      <c r="A27876">
        <v>186.1</v>
      </c>
      <c r="B27876" t="str">
        <f t="shared" si="435"/>
        <v>186.1---20</v>
      </c>
      <c r="C27876" t="s">
        <v>858</v>
      </c>
      <c r="D27876" t="s">
        <v>740</v>
      </c>
      <c r="E27876">
        <v>20</v>
      </c>
    </row>
    <row r="27877" spans="1:5" ht="13.5" customHeight="1">
      <c r="A27877">
        <v>186.1</v>
      </c>
      <c r="B27877" t="str">
        <f t="shared" si="435"/>
        <v>186.1---21</v>
      </c>
      <c r="C27877" t="s">
        <v>743</v>
      </c>
      <c r="D27877" t="s">
        <v>754</v>
      </c>
      <c r="E27877">
        <v>21</v>
      </c>
    </row>
    <row r="27878" spans="1:5" ht="13.5" customHeight="1">
      <c r="A27878">
        <v>186.1</v>
      </c>
      <c r="B27878" t="str">
        <f t="shared" si="435"/>
        <v>186.1---22</v>
      </c>
      <c r="C27878" t="s">
        <v>987</v>
      </c>
      <c r="D27878" t="s">
        <v>1263</v>
      </c>
      <c r="E27878">
        <v>22</v>
      </c>
    </row>
    <row r="27879" spans="1:5" ht="13.5" customHeight="1">
      <c r="A27879">
        <v>186.1</v>
      </c>
      <c r="B27879" t="str">
        <f t="shared" si="435"/>
        <v>186.1---23</v>
      </c>
      <c r="C27879" t="s">
        <v>989</v>
      </c>
      <c r="D27879" t="s">
        <v>738</v>
      </c>
      <c r="E27879">
        <v>23</v>
      </c>
    </row>
    <row r="27880" spans="1:5" ht="13.5" customHeight="1">
      <c r="A27880">
        <v>186.1</v>
      </c>
      <c r="B27880" t="str">
        <f t="shared" si="435"/>
        <v>186.1---24</v>
      </c>
      <c r="C27880" t="s">
        <v>1094</v>
      </c>
      <c r="D27880" t="s">
        <v>790</v>
      </c>
      <c r="E27880">
        <v>24</v>
      </c>
    </row>
    <row r="27881" spans="1:5" ht="13.5" customHeight="1">
      <c r="A27881">
        <v>186.1</v>
      </c>
      <c r="B27881" t="str">
        <f t="shared" si="435"/>
        <v>186.1---25</v>
      </c>
      <c r="C27881" t="s">
        <v>936</v>
      </c>
      <c r="D27881" t="s">
        <v>779</v>
      </c>
      <c r="E27881">
        <v>25</v>
      </c>
    </row>
    <row r="27882" spans="1:5" ht="13.5" customHeight="1">
      <c r="A27882">
        <v>186.1</v>
      </c>
      <c r="B27882" t="str">
        <f t="shared" si="435"/>
        <v>186.1---26</v>
      </c>
      <c r="C27882" t="s">
        <v>819</v>
      </c>
      <c r="D27882" t="s">
        <v>756</v>
      </c>
      <c r="E27882">
        <v>26</v>
      </c>
    </row>
    <row r="27883" spans="1:5" ht="13.5" customHeight="1">
      <c r="A27883">
        <v>186.1</v>
      </c>
      <c r="B27883" t="str">
        <f t="shared" si="435"/>
        <v>186.1---27</v>
      </c>
      <c r="C27883" t="s">
        <v>824</v>
      </c>
      <c r="D27883" t="s">
        <v>752</v>
      </c>
      <c r="E27883">
        <v>27</v>
      </c>
    </row>
    <row r="27884" spans="1:5" ht="13.5" customHeight="1">
      <c r="A27884">
        <v>186.1</v>
      </c>
      <c r="B27884" t="str">
        <f t="shared" si="435"/>
        <v>186.1---28</v>
      </c>
      <c r="C27884" t="s">
        <v>1005</v>
      </c>
      <c r="D27884" t="s">
        <v>1105</v>
      </c>
      <c r="E27884">
        <v>28</v>
      </c>
    </row>
    <row r="27885" spans="1:5" ht="13.5" customHeight="1">
      <c r="A27885">
        <v>186.1</v>
      </c>
      <c r="B27885" t="str">
        <f t="shared" si="435"/>
        <v>186.1---29</v>
      </c>
      <c r="C27885" t="s">
        <v>755</v>
      </c>
      <c r="D27885" t="s">
        <v>1146</v>
      </c>
      <c r="E27885">
        <v>29</v>
      </c>
    </row>
    <row r="27886" spans="1:5" ht="13.5" customHeight="1">
      <c r="A27886">
        <v>186.1</v>
      </c>
      <c r="B27886" t="str">
        <f t="shared" si="435"/>
        <v>186.1---30</v>
      </c>
      <c r="C27886" t="s">
        <v>1197</v>
      </c>
      <c r="D27886" t="s">
        <v>1137</v>
      </c>
      <c r="E27886">
        <v>30</v>
      </c>
    </row>
    <row r="27887" spans="1:5" ht="13.5" customHeight="1">
      <c r="A27887">
        <v>186.1</v>
      </c>
      <c r="B27887" t="str">
        <f t="shared" si="435"/>
        <v>186.1---31</v>
      </c>
      <c r="C27887" t="s">
        <v>866</v>
      </c>
      <c r="D27887" t="s">
        <v>831</v>
      </c>
      <c r="E27887">
        <v>31</v>
      </c>
    </row>
    <row r="27888" spans="1:5" ht="13.5" customHeight="1">
      <c r="A27888">
        <v>186.1</v>
      </c>
      <c r="B27888" t="str">
        <f t="shared" si="435"/>
        <v>186.1---32</v>
      </c>
      <c r="C27888" t="s">
        <v>1009</v>
      </c>
      <c r="D27888" t="s">
        <v>1340</v>
      </c>
      <c r="E27888">
        <v>32</v>
      </c>
    </row>
    <row r="27889" spans="1:5" ht="13.5" customHeight="1">
      <c r="A27889">
        <v>186.1</v>
      </c>
      <c r="B27889" t="str">
        <f t="shared" si="435"/>
        <v>186.1---33</v>
      </c>
      <c r="C27889" t="s">
        <v>1102</v>
      </c>
      <c r="D27889" t="s">
        <v>1190</v>
      </c>
      <c r="E27889">
        <v>33</v>
      </c>
    </row>
    <row r="27890" spans="1:5" ht="13.5" customHeight="1">
      <c r="A27890">
        <v>186.1</v>
      </c>
      <c r="B27890" t="str">
        <f t="shared" si="435"/>
        <v>186.1---34</v>
      </c>
      <c r="C27890" t="s">
        <v>1055</v>
      </c>
      <c r="D27890" t="s">
        <v>1324</v>
      </c>
      <c r="E27890">
        <v>34</v>
      </c>
    </row>
    <row r="27891" spans="1:5" ht="13.5" customHeight="1">
      <c r="A27891">
        <v>186.1</v>
      </c>
      <c r="B27891" t="str">
        <f t="shared" si="435"/>
        <v>186.1---35</v>
      </c>
      <c r="C27891" t="s">
        <v>868</v>
      </c>
      <c r="D27891" t="s">
        <v>758</v>
      </c>
      <c r="E27891">
        <v>35</v>
      </c>
    </row>
    <row r="27892" spans="1:5" ht="13.5" customHeight="1">
      <c r="A27892">
        <v>186.1</v>
      </c>
      <c r="B27892" t="str">
        <f t="shared" si="435"/>
        <v>186.1---36</v>
      </c>
      <c r="C27892" t="s">
        <v>769</v>
      </c>
      <c r="D27892" t="s">
        <v>1325</v>
      </c>
      <c r="E27892">
        <v>36</v>
      </c>
    </row>
    <row r="27893" spans="1:5" ht="13.5" customHeight="1">
      <c r="A27893">
        <v>186.1</v>
      </c>
      <c r="B27893" t="str">
        <f t="shared" si="435"/>
        <v>186.1---37</v>
      </c>
      <c r="C27893" t="s">
        <v>950</v>
      </c>
      <c r="D27893" t="s">
        <v>1140</v>
      </c>
      <c r="E27893">
        <v>37</v>
      </c>
    </row>
    <row r="27894" spans="1:5" ht="13.5" customHeight="1">
      <c r="A27894">
        <v>186.1</v>
      </c>
      <c r="B27894" t="str">
        <f t="shared" si="435"/>
        <v>186.1---38</v>
      </c>
      <c r="C27894" t="s">
        <v>1216</v>
      </c>
      <c r="D27894" t="s">
        <v>1385</v>
      </c>
      <c r="E27894">
        <v>38</v>
      </c>
    </row>
    <row r="27895" spans="1:5" ht="13.5" customHeight="1">
      <c r="A27895">
        <v>186.1</v>
      </c>
      <c r="B27895" t="str">
        <f t="shared" si="435"/>
        <v>186.1---39</v>
      </c>
      <c r="C27895" t="s">
        <v>5961</v>
      </c>
      <c r="D27895" t="s">
        <v>935</v>
      </c>
      <c r="E27895">
        <v>39</v>
      </c>
    </row>
    <row r="27896" spans="1:5" ht="13.5" customHeight="1">
      <c r="A27896">
        <v>186.1</v>
      </c>
      <c r="B27896" t="str">
        <f t="shared" si="435"/>
        <v>186.1---40</v>
      </c>
      <c r="C27896" t="s">
        <v>5982</v>
      </c>
      <c r="D27896" t="s">
        <v>1125</v>
      </c>
      <c r="E27896">
        <v>40</v>
      </c>
    </row>
    <row r="27897" spans="1:5" ht="13.5" customHeight="1">
      <c r="A27897">
        <v>186.1</v>
      </c>
      <c r="B27897" t="str">
        <f t="shared" si="435"/>
        <v>186.1---41</v>
      </c>
      <c r="C27897" t="s">
        <v>5983</v>
      </c>
      <c r="D27897" t="s">
        <v>1023</v>
      </c>
      <c r="E27897">
        <v>41</v>
      </c>
    </row>
    <row r="27898" spans="1:5" ht="13.5" customHeight="1">
      <c r="A27898">
        <v>186.1</v>
      </c>
      <c r="B27898" t="str">
        <f t="shared" si="435"/>
        <v>186.1---42</v>
      </c>
      <c r="C27898" t="s">
        <v>5915</v>
      </c>
      <c r="D27898" t="s">
        <v>772</v>
      </c>
      <c r="E27898">
        <v>42</v>
      </c>
    </row>
    <row r="27899" spans="1:5" ht="13.5" customHeight="1">
      <c r="A27899">
        <v>186.1</v>
      </c>
      <c r="B27899" t="str">
        <f t="shared" si="435"/>
        <v>186.1---43</v>
      </c>
      <c r="C27899" t="s">
        <v>5977</v>
      </c>
      <c r="D27899" t="s">
        <v>1069</v>
      </c>
      <c r="E27899">
        <v>43</v>
      </c>
    </row>
    <row r="27900" spans="1:5" ht="13.5" customHeight="1">
      <c r="A27900">
        <v>186.1</v>
      </c>
      <c r="B27900" t="str">
        <f t="shared" si="435"/>
        <v>186.1---44</v>
      </c>
      <c r="C27900" t="s">
        <v>5917</v>
      </c>
      <c r="D27900" t="s">
        <v>789</v>
      </c>
      <c r="E27900">
        <v>44</v>
      </c>
    </row>
    <row r="27901" spans="1:5" ht="13.5" customHeight="1">
      <c r="A27901">
        <v>186.1</v>
      </c>
      <c r="B27901" t="str">
        <f t="shared" si="435"/>
        <v>186.1---45</v>
      </c>
      <c r="C27901" t="s">
        <v>5918</v>
      </c>
      <c r="D27901" t="s">
        <v>770</v>
      </c>
      <c r="E27901">
        <v>45</v>
      </c>
    </row>
    <row r="27902" spans="1:5" ht="13.5" customHeight="1">
      <c r="A27902">
        <v>186.1</v>
      </c>
      <c r="B27902" t="str">
        <f t="shared" si="435"/>
        <v>186.1---46</v>
      </c>
      <c r="C27902" t="s">
        <v>5971</v>
      </c>
      <c r="D27902" t="s">
        <v>1058</v>
      </c>
      <c r="E27902">
        <v>46</v>
      </c>
    </row>
    <row r="27903" spans="1:5" ht="13.5" customHeight="1">
      <c r="A27903">
        <v>186.1</v>
      </c>
      <c r="B27903" t="str">
        <f t="shared" si="435"/>
        <v>186.1---47</v>
      </c>
      <c r="C27903" t="s">
        <v>5979</v>
      </c>
      <c r="D27903" t="s">
        <v>1071</v>
      </c>
      <c r="E27903">
        <v>47</v>
      </c>
    </row>
    <row r="27904" spans="1:5" ht="13.5" customHeight="1">
      <c r="A27904">
        <v>186.1</v>
      </c>
      <c r="B27904" t="str">
        <f t="shared" si="435"/>
        <v>186.1---48</v>
      </c>
      <c r="C27904" t="s">
        <v>5920</v>
      </c>
      <c r="D27904" t="s">
        <v>762</v>
      </c>
      <c r="E27904">
        <v>48</v>
      </c>
    </row>
    <row r="27905" spans="1:5" ht="13.5" customHeight="1">
      <c r="A27905">
        <v>186.1</v>
      </c>
      <c r="B27905" t="str">
        <f t="shared" si="435"/>
        <v>186.1---49</v>
      </c>
      <c r="C27905" t="s">
        <v>5980</v>
      </c>
      <c r="D27905" t="s">
        <v>1124</v>
      </c>
      <c r="E27905">
        <v>49</v>
      </c>
    </row>
    <row r="27906" spans="1:5" ht="13.5" customHeight="1">
      <c r="A27906">
        <v>186.1</v>
      </c>
      <c r="B27906" t="str">
        <f t="shared" si="435"/>
        <v>186.1---50</v>
      </c>
      <c r="C27906" t="s">
        <v>5976</v>
      </c>
      <c r="D27906" t="s">
        <v>1162</v>
      </c>
      <c r="E27906">
        <v>50</v>
      </c>
    </row>
    <row r="27907" spans="1:5" ht="13.5" customHeight="1">
      <c r="A27907">
        <v>186.1</v>
      </c>
      <c r="B27907" t="str">
        <f t="shared" ref="B27907:B27970" si="436">A27907&amp;"---"&amp;E27907</f>
        <v>186.1---51</v>
      </c>
      <c r="C27907" t="s">
        <v>5988</v>
      </c>
      <c r="D27907" t="s">
        <v>1133</v>
      </c>
      <c r="E27907">
        <v>51</v>
      </c>
    </row>
    <row r="27908" spans="1:5" ht="13.5" customHeight="1">
      <c r="A27908">
        <v>186.2</v>
      </c>
      <c r="B27908" t="str">
        <f t="shared" si="436"/>
        <v>186.2---1</v>
      </c>
      <c r="C27908" t="s">
        <v>4234</v>
      </c>
      <c r="D27908" t="s">
        <v>6223</v>
      </c>
      <c r="E27908">
        <v>1</v>
      </c>
    </row>
    <row r="27909" spans="1:5" ht="13.5" customHeight="1">
      <c r="A27909">
        <v>186.2</v>
      </c>
      <c r="B27909" t="str">
        <f t="shared" si="436"/>
        <v>186.2---2</v>
      </c>
      <c r="C27909" t="s">
        <v>4216</v>
      </c>
      <c r="D27909" t="s">
        <v>6223</v>
      </c>
      <c r="E27909">
        <v>2</v>
      </c>
    </row>
    <row r="27910" spans="1:5" ht="13.5" customHeight="1">
      <c r="A27910">
        <v>186.2</v>
      </c>
      <c r="B27910" t="str">
        <f t="shared" si="436"/>
        <v>186.2---3</v>
      </c>
      <c r="C27910" t="s">
        <v>4216</v>
      </c>
      <c r="D27910" t="s">
        <v>713</v>
      </c>
      <c r="E27910">
        <v>3</v>
      </c>
    </row>
    <row r="27911" spans="1:5" ht="13.5" customHeight="1">
      <c r="A27911">
        <v>186.2</v>
      </c>
      <c r="B27911" t="str">
        <f t="shared" si="436"/>
        <v>186.2---4</v>
      </c>
      <c r="C27911" t="s">
        <v>4216</v>
      </c>
      <c r="D27911" t="s">
        <v>1423</v>
      </c>
      <c r="E27911">
        <v>4</v>
      </c>
    </row>
    <row r="27912" spans="1:5" ht="13.5" customHeight="1">
      <c r="A27912">
        <v>186.2</v>
      </c>
      <c r="B27912" t="str">
        <f t="shared" si="436"/>
        <v>186.2---5</v>
      </c>
      <c r="C27912" t="s">
        <v>4216</v>
      </c>
      <c r="D27912" t="s">
        <v>1346</v>
      </c>
      <c r="E27912">
        <v>5</v>
      </c>
    </row>
    <row r="27913" spans="1:5" ht="13.5" customHeight="1">
      <c r="A27913">
        <v>186.2</v>
      </c>
      <c r="B27913" t="str">
        <f t="shared" si="436"/>
        <v>186.2---6</v>
      </c>
      <c r="C27913" t="s">
        <v>4216</v>
      </c>
      <c r="D27913" t="s">
        <v>720</v>
      </c>
      <c r="E27913">
        <v>6</v>
      </c>
    </row>
    <row r="27914" spans="1:5" ht="13.5" customHeight="1">
      <c r="A27914">
        <v>186.2</v>
      </c>
      <c r="B27914" t="str">
        <f t="shared" si="436"/>
        <v>186.2---7</v>
      </c>
      <c r="C27914" t="s">
        <v>4220</v>
      </c>
      <c r="D27914" t="s">
        <v>1325</v>
      </c>
      <c r="E27914">
        <v>7</v>
      </c>
    </row>
    <row r="27915" spans="1:5" ht="13.5" customHeight="1">
      <c r="A27915">
        <v>186.2</v>
      </c>
      <c r="B27915" t="str">
        <f t="shared" si="436"/>
        <v>186.2---8</v>
      </c>
      <c r="C27915" t="s">
        <v>4228</v>
      </c>
      <c r="D27915" t="s">
        <v>1139</v>
      </c>
      <c r="E27915">
        <v>8</v>
      </c>
    </row>
    <row r="27916" spans="1:5" ht="13.5" customHeight="1">
      <c r="A27916">
        <v>186.2</v>
      </c>
      <c r="B27916" t="str">
        <f t="shared" si="436"/>
        <v>186.2---9</v>
      </c>
      <c r="C27916" t="s">
        <v>4223</v>
      </c>
      <c r="D27916" t="s">
        <v>756</v>
      </c>
      <c r="E27916">
        <v>9</v>
      </c>
    </row>
    <row r="27917" spans="1:5" ht="13.5" customHeight="1">
      <c r="A27917">
        <v>186.2</v>
      </c>
      <c r="B27917" t="str">
        <f t="shared" si="436"/>
        <v>186.2---10</v>
      </c>
      <c r="C27917" t="s">
        <v>4276</v>
      </c>
      <c r="D27917" t="s">
        <v>1276</v>
      </c>
      <c r="E27917">
        <v>10</v>
      </c>
    </row>
    <row r="27918" spans="1:5" ht="13.5" customHeight="1">
      <c r="A27918">
        <v>186.2</v>
      </c>
      <c r="B27918" t="str">
        <f t="shared" si="436"/>
        <v>186.2---11</v>
      </c>
      <c r="C27918" t="s">
        <v>4259</v>
      </c>
      <c r="D27918" t="s">
        <v>1133</v>
      </c>
      <c r="E27918">
        <v>11</v>
      </c>
    </row>
    <row r="27919" spans="1:5" ht="13.5" customHeight="1">
      <c r="A27919">
        <v>186.2</v>
      </c>
      <c r="B27919" t="str">
        <f t="shared" si="436"/>
        <v>186.2---12</v>
      </c>
      <c r="C27919" t="s">
        <v>4254</v>
      </c>
      <c r="D27919" t="s">
        <v>1229</v>
      </c>
      <c r="E27919">
        <v>12</v>
      </c>
    </row>
    <row r="27920" spans="1:5" ht="13.5" customHeight="1">
      <c r="A27920">
        <v>186.2</v>
      </c>
      <c r="B27920" t="str">
        <f t="shared" si="436"/>
        <v>186.2---13</v>
      </c>
      <c r="C27920" t="s">
        <v>4235</v>
      </c>
      <c r="D27920" t="s">
        <v>1140</v>
      </c>
      <c r="E27920">
        <v>13</v>
      </c>
    </row>
    <row r="27921" spans="1:5" ht="13.5" customHeight="1">
      <c r="A27921">
        <v>186.2</v>
      </c>
      <c r="B27921" t="str">
        <f t="shared" si="436"/>
        <v>186.2---14</v>
      </c>
      <c r="C27921" t="s">
        <v>4236</v>
      </c>
      <c r="D27921" t="s">
        <v>1274</v>
      </c>
      <c r="E27921">
        <v>14</v>
      </c>
    </row>
    <row r="27922" spans="1:5" ht="13.5" customHeight="1">
      <c r="A27922">
        <v>186.2</v>
      </c>
      <c r="B27922" t="str">
        <f t="shared" si="436"/>
        <v>186.2---15</v>
      </c>
      <c r="C27922" t="s">
        <v>1017</v>
      </c>
      <c r="D27922" t="s">
        <v>796</v>
      </c>
      <c r="E27922">
        <v>15</v>
      </c>
    </row>
    <row r="27923" spans="1:5" ht="13.5" customHeight="1">
      <c r="A27923">
        <v>186.2</v>
      </c>
      <c r="B27923" t="str">
        <f t="shared" si="436"/>
        <v>186.2---16</v>
      </c>
      <c r="C27923" t="s">
        <v>731</v>
      </c>
      <c r="D27923" t="s">
        <v>800</v>
      </c>
      <c r="E27923">
        <v>16</v>
      </c>
    </row>
    <row r="27924" spans="1:5" ht="13.5" customHeight="1">
      <c r="A27924">
        <v>186.2</v>
      </c>
      <c r="B27924" t="str">
        <f t="shared" si="436"/>
        <v>186.2---17</v>
      </c>
      <c r="C27924" t="s">
        <v>733</v>
      </c>
      <c r="D27924" t="s">
        <v>781</v>
      </c>
      <c r="E27924">
        <v>17</v>
      </c>
    </row>
    <row r="27925" spans="1:5" ht="13.5" customHeight="1">
      <c r="A27925">
        <v>186.2</v>
      </c>
      <c r="B27925" t="str">
        <f t="shared" si="436"/>
        <v>186.2---18</v>
      </c>
      <c r="C27925" t="s">
        <v>735</v>
      </c>
      <c r="D27925" t="s">
        <v>744</v>
      </c>
      <c r="E27925">
        <v>18</v>
      </c>
    </row>
    <row r="27926" spans="1:5" ht="13.5" customHeight="1">
      <c r="A27926">
        <v>186.2</v>
      </c>
      <c r="B27926" t="str">
        <f t="shared" si="436"/>
        <v>186.2---19</v>
      </c>
      <c r="C27926" t="s">
        <v>739</v>
      </c>
      <c r="D27926" t="s">
        <v>736</v>
      </c>
      <c r="E27926">
        <v>19</v>
      </c>
    </row>
    <row r="27927" spans="1:5" ht="13.5" customHeight="1">
      <c r="A27927">
        <v>186.2</v>
      </c>
      <c r="B27927" t="str">
        <f t="shared" si="436"/>
        <v>186.2---20</v>
      </c>
      <c r="C27927" t="s">
        <v>858</v>
      </c>
      <c r="D27927" t="s">
        <v>740</v>
      </c>
      <c r="E27927">
        <v>20</v>
      </c>
    </row>
    <row r="27928" spans="1:5" ht="13.5" customHeight="1">
      <c r="A27928">
        <v>186.2</v>
      </c>
      <c r="B27928" t="str">
        <f t="shared" si="436"/>
        <v>186.2---21</v>
      </c>
      <c r="C27928" t="s">
        <v>743</v>
      </c>
      <c r="D27928" t="s">
        <v>754</v>
      </c>
      <c r="E27928">
        <v>21</v>
      </c>
    </row>
    <row r="27929" spans="1:5" ht="13.5" customHeight="1">
      <c r="A27929">
        <v>186.2</v>
      </c>
      <c r="B27929" t="str">
        <f t="shared" si="436"/>
        <v>186.2---22</v>
      </c>
      <c r="C27929" t="s">
        <v>987</v>
      </c>
      <c r="D27929" t="s">
        <v>1263</v>
      </c>
      <c r="E27929">
        <v>22</v>
      </c>
    </row>
    <row r="27930" spans="1:5" ht="13.5" customHeight="1">
      <c r="A27930">
        <v>186.2</v>
      </c>
      <c r="B27930" t="str">
        <f t="shared" si="436"/>
        <v>186.2---23</v>
      </c>
      <c r="C27930" t="s">
        <v>989</v>
      </c>
      <c r="D27930" t="s">
        <v>738</v>
      </c>
      <c r="E27930">
        <v>23</v>
      </c>
    </row>
    <row r="27931" spans="1:5" ht="13.5" customHeight="1">
      <c r="A27931">
        <v>186.2</v>
      </c>
      <c r="B27931" t="str">
        <f t="shared" si="436"/>
        <v>186.2---24</v>
      </c>
      <c r="C27931" t="s">
        <v>1094</v>
      </c>
      <c r="D27931" t="s">
        <v>790</v>
      </c>
      <c r="E27931">
        <v>24</v>
      </c>
    </row>
    <row r="27932" spans="1:5" ht="13.5" customHeight="1">
      <c r="A27932">
        <v>186.2</v>
      </c>
      <c r="B27932" t="str">
        <f t="shared" si="436"/>
        <v>186.2---25</v>
      </c>
      <c r="C27932" t="s">
        <v>936</v>
      </c>
      <c r="D27932" t="s">
        <v>779</v>
      </c>
      <c r="E27932">
        <v>25</v>
      </c>
    </row>
    <row r="27933" spans="1:5" ht="13.5" customHeight="1">
      <c r="A27933">
        <v>186.2</v>
      </c>
      <c r="B27933" t="str">
        <f t="shared" si="436"/>
        <v>186.2---26</v>
      </c>
      <c r="C27933" t="s">
        <v>819</v>
      </c>
      <c r="D27933" t="s">
        <v>756</v>
      </c>
      <c r="E27933">
        <v>26</v>
      </c>
    </row>
    <row r="27934" spans="1:5" ht="13.5" customHeight="1">
      <c r="A27934">
        <v>186.2</v>
      </c>
      <c r="B27934" t="str">
        <f t="shared" si="436"/>
        <v>186.2---27</v>
      </c>
      <c r="C27934" t="s">
        <v>824</v>
      </c>
      <c r="D27934" t="s">
        <v>752</v>
      </c>
      <c r="E27934">
        <v>27</v>
      </c>
    </row>
    <row r="27935" spans="1:5" ht="13.5" customHeight="1">
      <c r="A27935">
        <v>186.2</v>
      </c>
      <c r="B27935" t="str">
        <f t="shared" si="436"/>
        <v>186.2---28</v>
      </c>
      <c r="C27935" t="s">
        <v>1005</v>
      </c>
      <c r="D27935" t="s">
        <v>1105</v>
      </c>
      <c r="E27935">
        <v>28</v>
      </c>
    </row>
    <row r="27936" spans="1:5" ht="13.5" customHeight="1">
      <c r="A27936">
        <v>186.2</v>
      </c>
      <c r="B27936" t="str">
        <f t="shared" si="436"/>
        <v>186.2---29</v>
      </c>
      <c r="C27936" t="s">
        <v>755</v>
      </c>
      <c r="D27936" t="s">
        <v>1146</v>
      </c>
      <c r="E27936">
        <v>29</v>
      </c>
    </row>
    <row r="27937" spans="1:5" ht="13.5" customHeight="1">
      <c r="A27937">
        <v>186.2</v>
      </c>
      <c r="B27937" t="str">
        <f t="shared" si="436"/>
        <v>186.2---30</v>
      </c>
      <c r="C27937" t="s">
        <v>1197</v>
      </c>
      <c r="D27937" t="s">
        <v>1137</v>
      </c>
      <c r="E27937">
        <v>30</v>
      </c>
    </row>
    <row r="27938" spans="1:5" ht="13.5" customHeight="1">
      <c r="A27938">
        <v>186.2</v>
      </c>
      <c r="B27938" t="str">
        <f t="shared" si="436"/>
        <v>186.2---31</v>
      </c>
      <c r="C27938" t="s">
        <v>866</v>
      </c>
      <c r="D27938" t="s">
        <v>831</v>
      </c>
      <c r="E27938">
        <v>31</v>
      </c>
    </row>
    <row r="27939" spans="1:5" ht="13.5" customHeight="1">
      <c r="A27939">
        <v>186.2</v>
      </c>
      <c r="B27939" t="str">
        <f t="shared" si="436"/>
        <v>186.2---32</v>
      </c>
      <c r="C27939" t="s">
        <v>1009</v>
      </c>
      <c r="D27939" t="s">
        <v>1340</v>
      </c>
      <c r="E27939">
        <v>32</v>
      </c>
    </row>
    <row r="27940" spans="1:5" ht="13.5" customHeight="1">
      <c r="A27940">
        <v>186.2</v>
      </c>
      <c r="B27940" t="str">
        <f t="shared" si="436"/>
        <v>186.2---33</v>
      </c>
      <c r="C27940" t="s">
        <v>1102</v>
      </c>
      <c r="D27940" t="s">
        <v>1190</v>
      </c>
      <c r="E27940">
        <v>33</v>
      </c>
    </row>
    <row r="27941" spans="1:5" ht="13.5" customHeight="1">
      <c r="A27941">
        <v>186.2</v>
      </c>
      <c r="B27941" t="str">
        <f t="shared" si="436"/>
        <v>186.2---34</v>
      </c>
      <c r="C27941" t="s">
        <v>1055</v>
      </c>
      <c r="D27941" t="s">
        <v>1324</v>
      </c>
      <c r="E27941">
        <v>34</v>
      </c>
    </row>
    <row r="27942" spans="1:5" ht="13.5" customHeight="1">
      <c r="A27942">
        <v>186.2</v>
      </c>
      <c r="B27942" t="str">
        <f t="shared" si="436"/>
        <v>186.2---35</v>
      </c>
      <c r="C27942" t="s">
        <v>868</v>
      </c>
      <c r="D27942" t="s">
        <v>758</v>
      </c>
      <c r="E27942">
        <v>35</v>
      </c>
    </row>
    <row r="27943" spans="1:5" ht="13.5" customHeight="1">
      <c r="A27943">
        <v>186.2</v>
      </c>
      <c r="B27943" t="str">
        <f t="shared" si="436"/>
        <v>186.2---36</v>
      </c>
      <c r="C27943" t="s">
        <v>769</v>
      </c>
      <c r="D27943" t="s">
        <v>1325</v>
      </c>
      <c r="E27943">
        <v>36</v>
      </c>
    </row>
    <row r="27944" spans="1:5" ht="13.5" customHeight="1">
      <c r="A27944">
        <v>186.2</v>
      </c>
      <c r="B27944" t="str">
        <f t="shared" si="436"/>
        <v>186.2---37</v>
      </c>
      <c r="C27944" t="s">
        <v>950</v>
      </c>
      <c r="D27944" t="s">
        <v>1140</v>
      </c>
      <c r="E27944">
        <v>37</v>
      </c>
    </row>
    <row r="27945" spans="1:5" ht="13.5" customHeight="1">
      <c r="A27945">
        <v>186.2</v>
      </c>
      <c r="B27945" t="str">
        <f t="shared" si="436"/>
        <v>186.2---38</v>
      </c>
      <c r="C27945" t="s">
        <v>1216</v>
      </c>
      <c r="D27945" t="s">
        <v>1385</v>
      </c>
      <c r="E27945">
        <v>38</v>
      </c>
    </row>
    <row r="27946" spans="1:5" ht="13.5" customHeight="1">
      <c r="A27946">
        <v>186.2</v>
      </c>
      <c r="B27946" t="str">
        <f t="shared" si="436"/>
        <v>186.2---39</v>
      </c>
      <c r="C27946" t="s">
        <v>5961</v>
      </c>
      <c r="D27946" t="s">
        <v>935</v>
      </c>
      <c r="E27946">
        <v>39</v>
      </c>
    </row>
    <row r="27947" spans="1:5" ht="13.5" customHeight="1">
      <c r="A27947">
        <v>186.2</v>
      </c>
      <c r="B27947" t="str">
        <f t="shared" si="436"/>
        <v>186.2---40</v>
      </c>
      <c r="C27947" t="s">
        <v>5982</v>
      </c>
      <c r="D27947" t="s">
        <v>1125</v>
      </c>
      <c r="E27947">
        <v>40</v>
      </c>
    </row>
    <row r="27948" spans="1:5" ht="13.5" customHeight="1">
      <c r="A27948">
        <v>186.2</v>
      </c>
      <c r="B27948" t="str">
        <f t="shared" si="436"/>
        <v>186.2---41</v>
      </c>
      <c r="C27948" t="s">
        <v>5983</v>
      </c>
      <c r="D27948" t="s">
        <v>1023</v>
      </c>
      <c r="E27948">
        <v>41</v>
      </c>
    </row>
    <row r="27949" spans="1:5" ht="13.5" customHeight="1">
      <c r="A27949">
        <v>186.2</v>
      </c>
      <c r="B27949" t="str">
        <f t="shared" si="436"/>
        <v>186.2---42</v>
      </c>
      <c r="C27949" t="s">
        <v>5915</v>
      </c>
      <c r="D27949" t="s">
        <v>772</v>
      </c>
      <c r="E27949">
        <v>42</v>
      </c>
    </row>
    <row r="27950" spans="1:5" ht="13.5" customHeight="1">
      <c r="A27950">
        <v>186.2</v>
      </c>
      <c r="B27950" t="str">
        <f t="shared" si="436"/>
        <v>186.2---43</v>
      </c>
      <c r="C27950" t="s">
        <v>5977</v>
      </c>
      <c r="D27950" t="s">
        <v>1069</v>
      </c>
      <c r="E27950">
        <v>43</v>
      </c>
    </row>
    <row r="27951" spans="1:5" ht="13.5" customHeight="1">
      <c r="A27951">
        <v>186.2</v>
      </c>
      <c r="B27951" t="str">
        <f t="shared" si="436"/>
        <v>186.2---44</v>
      </c>
      <c r="C27951" t="s">
        <v>5917</v>
      </c>
      <c r="D27951" t="s">
        <v>789</v>
      </c>
      <c r="E27951">
        <v>44</v>
      </c>
    </row>
    <row r="27952" spans="1:5" ht="13.5" customHeight="1">
      <c r="A27952">
        <v>186.2</v>
      </c>
      <c r="B27952" t="str">
        <f t="shared" si="436"/>
        <v>186.2---45</v>
      </c>
      <c r="C27952" t="s">
        <v>5918</v>
      </c>
      <c r="D27952" t="s">
        <v>770</v>
      </c>
      <c r="E27952">
        <v>45</v>
      </c>
    </row>
    <row r="27953" spans="1:5" ht="13.5" customHeight="1">
      <c r="A27953">
        <v>186.2</v>
      </c>
      <c r="B27953" t="str">
        <f t="shared" si="436"/>
        <v>186.2---46</v>
      </c>
      <c r="C27953" t="s">
        <v>5971</v>
      </c>
      <c r="D27953" t="s">
        <v>1058</v>
      </c>
      <c r="E27953">
        <v>46</v>
      </c>
    </row>
    <row r="27954" spans="1:5" ht="13.5" customHeight="1">
      <c r="A27954">
        <v>186.2</v>
      </c>
      <c r="B27954" t="str">
        <f t="shared" si="436"/>
        <v>186.2---47</v>
      </c>
      <c r="C27954" t="s">
        <v>5979</v>
      </c>
      <c r="D27954" t="s">
        <v>1071</v>
      </c>
      <c r="E27954">
        <v>47</v>
      </c>
    </row>
    <row r="27955" spans="1:5" ht="13.5" customHeight="1">
      <c r="A27955">
        <v>186.2</v>
      </c>
      <c r="B27955" t="str">
        <f t="shared" si="436"/>
        <v>186.2---48</v>
      </c>
      <c r="C27955" t="s">
        <v>5920</v>
      </c>
      <c r="D27955" t="s">
        <v>762</v>
      </c>
      <c r="E27955">
        <v>48</v>
      </c>
    </row>
    <row r="27956" spans="1:5" ht="13.5" customHeight="1">
      <c r="A27956">
        <v>186.2</v>
      </c>
      <c r="B27956" t="str">
        <f t="shared" si="436"/>
        <v>186.2---49</v>
      </c>
      <c r="C27956" t="s">
        <v>5980</v>
      </c>
      <c r="D27956" t="s">
        <v>1124</v>
      </c>
      <c r="E27956">
        <v>49</v>
      </c>
    </row>
    <row r="27957" spans="1:5" ht="13.5" customHeight="1">
      <c r="A27957">
        <v>186.2</v>
      </c>
      <c r="B27957" t="str">
        <f t="shared" si="436"/>
        <v>186.2---50</v>
      </c>
      <c r="C27957" t="s">
        <v>5976</v>
      </c>
      <c r="D27957" t="s">
        <v>1162</v>
      </c>
      <c r="E27957">
        <v>50</v>
      </c>
    </row>
    <row r="27958" spans="1:5" ht="13.5" customHeight="1">
      <c r="A27958">
        <v>186.2</v>
      </c>
      <c r="B27958" t="str">
        <f t="shared" si="436"/>
        <v>186.2---51</v>
      </c>
      <c r="C27958" t="s">
        <v>5988</v>
      </c>
      <c r="D27958" t="s">
        <v>1133</v>
      </c>
      <c r="E27958">
        <v>51</v>
      </c>
    </row>
    <row r="27959" spans="1:5" ht="13.5" customHeight="1">
      <c r="A27959">
        <v>186.3</v>
      </c>
      <c r="B27959" t="str">
        <f t="shared" si="436"/>
        <v>186.3---1</v>
      </c>
      <c r="C27959" t="s">
        <v>4234</v>
      </c>
      <c r="D27959" t="s">
        <v>6223</v>
      </c>
      <c r="E27959">
        <v>1</v>
      </c>
    </row>
    <row r="27960" spans="1:5" ht="13.5" customHeight="1">
      <c r="A27960">
        <v>186.3</v>
      </c>
      <c r="B27960" t="str">
        <f t="shared" si="436"/>
        <v>186.3---2</v>
      </c>
      <c r="C27960" t="s">
        <v>4216</v>
      </c>
      <c r="D27960" t="s">
        <v>6223</v>
      </c>
      <c r="E27960">
        <v>2</v>
      </c>
    </row>
    <row r="27961" spans="1:5" ht="13.5" customHeight="1">
      <c r="A27961">
        <v>186.3</v>
      </c>
      <c r="B27961" t="str">
        <f t="shared" si="436"/>
        <v>186.3---3</v>
      </c>
      <c r="C27961" t="s">
        <v>4216</v>
      </c>
      <c r="D27961" t="s">
        <v>713</v>
      </c>
      <c r="E27961">
        <v>3</v>
      </c>
    </row>
    <row r="27962" spans="1:5" ht="13.5" customHeight="1">
      <c r="A27962">
        <v>186.3</v>
      </c>
      <c r="B27962" t="str">
        <f t="shared" si="436"/>
        <v>186.3---4</v>
      </c>
      <c r="C27962" t="s">
        <v>4216</v>
      </c>
      <c r="D27962" t="s">
        <v>1423</v>
      </c>
      <c r="E27962">
        <v>4</v>
      </c>
    </row>
    <row r="27963" spans="1:5" ht="13.5" customHeight="1">
      <c r="A27963">
        <v>186.3</v>
      </c>
      <c r="B27963" t="str">
        <f t="shared" si="436"/>
        <v>186.3---5</v>
      </c>
      <c r="C27963" t="s">
        <v>4216</v>
      </c>
      <c r="D27963" t="s">
        <v>1346</v>
      </c>
      <c r="E27963">
        <v>5</v>
      </c>
    </row>
    <row r="27964" spans="1:5" ht="13.5" customHeight="1">
      <c r="A27964">
        <v>186.3</v>
      </c>
      <c r="B27964" t="str">
        <f t="shared" si="436"/>
        <v>186.3---6</v>
      </c>
      <c r="C27964" t="s">
        <v>4216</v>
      </c>
      <c r="D27964" t="s">
        <v>720</v>
      </c>
      <c r="E27964">
        <v>6</v>
      </c>
    </row>
    <row r="27965" spans="1:5" ht="13.5" customHeight="1">
      <c r="A27965">
        <v>186.3</v>
      </c>
      <c r="B27965" t="str">
        <f t="shared" si="436"/>
        <v>186.3---7</v>
      </c>
      <c r="C27965" t="s">
        <v>4220</v>
      </c>
      <c r="D27965" t="s">
        <v>1325</v>
      </c>
      <c r="E27965">
        <v>7</v>
      </c>
    </row>
    <row r="27966" spans="1:5" ht="13.5" customHeight="1">
      <c r="A27966">
        <v>186.3</v>
      </c>
      <c r="B27966" t="str">
        <f t="shared" si="436"/>
        <v>186.3---8</v>
      </c>
      <c r="C27966" t="s">
        <v>4228</v>
      </c>
      <c r="D27966" t="s">
        <v>1139</v>
      </c>
      <c r="E27966">
        <v>8</v>
      </c>
    </row>
    <row r="27967" spans="1:5" ht="13.5" customHeight="1">
      <c r="A27967">
        <v>186.3</v>
      </c>
      <c r="B27967" t="str">
        <f t="shared" si="436"/>
        <v>186.3---9</v>
      </c>
      <c r="C27967" t="s">
        <v>4223</v>
      </c>
      <c r="D27967" t="s">
        <v>756</v>
      </c>
      <c r="E27967">
        <v>9</v>
      </c>
    </row>
    <row r="27968" spans="1:5" ht="13.5" customHeight="1">
      <c r="A27968">
        <v>186.3</v>
      </c>
      <c r="B27968" t="str">
        <f t="shared" si="436"/>
        <v>186.3---10</v>
      </c>
      <c r="C27968" t="s">
        <v>4276</v>
      </c>
      <c r="D27968" t="s">
        <v>1276</v>
      </c>
      <c r="E27968">
        <v>10</v>
      </c>
    </row>
    <row r="27969" spans="1:5" ht="13.5" customHeight="1">
      <c r="A27969">
        <v>186.3</v>
      </c>
      <c r="B27969" t="str">
        <f t="shared" si="436"/>
        <v>186.3---11</v>
      </c>
      <c r="C27969" t="s">
        <v>4259</v>
      </c>
      <c r="D27969" t="s">
        <v>1133</v>
      </c>
      <c r="E27969">
        <v>11</v>
      </c>
    </row>
    <row r="27970" spans="1:5" ht="13.5" customHeight="1">
      <c r="A27970">
        <v>186.3</v>
      </c>
      <c r="B27970" t="str">
        <f t="shared" si="436"/>
        <v>186.3---12</v>
      </c>
      <c r="C27970" t="s">
        <v>4254</v>
      </c>
      <c r="D27970" t="s">
        <v>1229</v>
      </c>
      <c r="E27970">
        <v>12</v>
      </c>
    </row>
    <row r="27971" spans="1:5" ht="13.5" customHeight="1">
      <c r="A27971">
        <v>186.3</v>
      </c>
      <c r="B27971" t="str">
        <f t="shared" ref="B27971:B28034" si="437">A27971&amp;"---"&amp;E27971</f>
        <v>186.3---13</v>
      </c>
      <c r="C27971" t="s">
        <v>4235</v>
      </c>
      <c r="D27971" t="s">
        <v>1140</v>
      </c>
      <c r="E27971">
        <v>13</v>
      </c>
    </row>
    <row r="27972" spans="1:5" ht="13.5" customHeight="1">
      <c r="A27972">
        <v>186.3</v>
      </c>
      <c r="B27972" t="str">
        <f t="shared" si="437"/>
        <v>186.3---14</v>
      </c>
      <c r="C27972" t="s">
        <v>4236</v>
      </c>
      <c r="D27972" t="s">
        <v>1274</v>
      </c>
      <c r="E27972">
        <v>14</v>
      </c>
    </row>
    <row r="27973" spans="1:5" ht="13.5" customHeight="1">
      <c r="A27973">
        <v>186.3</v>
      </c>
      <c r="B27973" t="str">
        <f t="shared" si="437"/>
        <v>186.3---15</v>
      </c>
      <c r="C27973" t="s">
        <v>1017</v>
      </c>
      <c r="D27973" t="s">
        <v>796</v>
      </c>
      <c r="E27973">
        <v>15</v>
      </c>
    </row>
    <row r="27974" spans="1:5" ht="13.5" customHeight="1">
      <c r="A27974">
        <v>186.3</v>
      </c>
      <c r="B27974" t="str">
        <f t="shared" si="437"/>
        <v>186.3---16</v>
      </c>
      <c r="C27974" t="s">
        <v>731</v>
      </c>
      <c r="D27974" t="s">
        <v>800</v>
      </c>
      <c r="E27974">
        <v>16</v>
      </c>
    </row>
    <row r="27975" spans="1:5" ht="13.5" customHeight="1">
      <c r="A27975">
        <v>186.3</v>
      </c>
      <c r="B27975" t="str">
        <f t="shared" si="437"/>
        <v>186.3---17</v>
      </c>
      <c r="C27975" t="s">
        <v>733</v>
      </c>
      <c r="D27975" t="s">
        <v>781</v>
      </c>
      <c r="E27975">
        <v>17</v>
      </c>
    </row>
    <row r="27976" spans="1:5" ht="13.5" customHeight="1">
      <c r="A27976">
        <v>186.3</v>
      </c>
      <c r="B27976" t="str">
        <f t="shared" si="437"/>
        <v>186.3---18</v>
      </c>
      <c r="C27976" t="s">
        <v>735</v>
      </c>
      <c r="D27976" t="s">
        <v>744</v>
      </c>
      <c r="E27976">
        <v>18</v>
      </c>
    </row>
    <row r="27977" spans="1:5" ht="13.5" customHeight="1">
      <c r="A27977">
        <v>186.3</v>
      </c>
      <c r="B27977" t="str">
        <f t="shared" si="437"/>
        <v>186.3---19</v>
      </c>
      <c r="C27977" t="s">
        <v>739</v>
      </c>
      <c r="D27977" t="s">
        <v>736</v>
      </c>
      <c r="E27977">
        <v>19</v>
      </c>
    </row>
    <row r="27978" spans="1:5" ht="13.5" customHeight="1">
      <c r="A27978">
        <v>186.3</v>
      </c>
      <c r="B27978" t="str">
        <f t="shared" si="437"/>
        <v>186.3---20</v>
      </c>
      <c r="C27978" t="s">
        <v>858</v>
      </c>
      <c r="D27978" t="s">
        <v>740</v>
      </c>
      <c r="E27978">
        <v>20</v>
      </c>
    </row>
    <row r="27979" spans="1:5" ht="13.5" customHeight="1">
      <c r="A27979">
        <v>186.3</v>
      </c>
      <c r="B27979" t="str">
        <f t="shared" si="437"/>
        <v>186.3---21</v>
      </c>
      <c r="C27979" t="s">
        <v>743</v>
      </c>
      <c r="D27979" t="s">
        <v>754</v>
      </c>
      <c r="E27979">
        <v>21</v>
      </c>
    </row>
    <row r="27980" spans="1:5" ht="13.5" customHeight="1">
      <c r="A27980">
        <v>186.3</v>
      </c>
      <c r="B27980" t="str">
        <f t="shared" si="437"/>
        <v>186.3---22</v>
      </c>
      <c r="C27980" t="s">
        <v>987</v>
      </c>
      <c r="D27980" t="s">
        <v>1263</v>
      </c>
      <c r="E27980">
        <v>22</v>
      </c>
    </row>
    <row r="27981" spans="1:5" ht="13.5" customHeight="1">
      <c r="A27981">
        <v>186.3</v>
      </c>
      <c r="B27981" t="str">
        <f t="shared" si="437"/>
        <v>186.3---23</v>
      </c>
      <c r="C27981" t="s">
        <v>989</v>
      </c>
      <c r="D27981" t="s">
        <v>738</v>
      </c>
      <c r="E27981">
        <v>23</v>
      </c>
    </row>
    <row r="27982" spans="1:5" ht="13.5" customHeight="1">
      <c r="A27982">
        <v>186.3</v>
      </c>
      <c r="B27982" t="str">
        <f t="shared" si="437"/>
        <v>186.3---24</v>
      </c>
      <c r="C27982" t="s">
        <v>1094</v>
      </c>
      <c r="D27982" t="s">
        <v>790</v>
      </c>
      <c r="E27982">
        <v>24</v>
      </c>
    </row>
    <row r="27983" spans="1:5" ht="13.5" customHeight="1">
      <c r="A27983">
        <v>186.3</v>
      </c>
      <c r="B27983" t="str">
        <f t="shared" si="437"/>
        <v>186.3---25</v>
      </c>
      <c r="C27983" t="s">
        <v>936</v>
      </c>
      <c r="D27983" t="s">
        <v>779</v>
      </c>
      <c r="E27983">
        <v>25</v>
      </c>
    </row>
    <row r="27984" spans="1:5" ht="13.5" customHeight="1">
      <c r="A27984">
        <v>186.3</v>
      </c>
      <c r="B27984" t="str">
        <f t="shared" si="437"/>
        <v>186.3---26</v>
      </c>
      <c r="C27984" t="s">
        <v>819</v>
      </c>
      <c r="D27984" t="s">
        <v>756</v>
      </c>
      <c r="E27984">
        <v>26</v>
      </c>
    </row>
    <row r="27985" spans="1:5" ht="13.5" customHeight="1">
      <c r="A27985">
        <v>186.3</v>
      </c>
      <c r="B27985" t="str">
        <f t="shared" si="437"/>
        <v>186.3---27</v>
      </c>
      <c r="C27985" t="s">
        <v>824</v>
      </c>
      <c r="D27985" t="s">
        <v>752</v>
      </c>
      <c r="E27985">
        <v>27</v>
      </c>
    </row>
    <row r="27986" spans="1:5" ht="13.5" customHeight="1">
      <c r="A27986">
        <v>186.3</v>
      </c>
      <c r="B27986" t="str">
        <f t="shared" si="437"/>
        <v>186.3---28</v>
      </c>
      <c r="C27986" t="s">
        <v>1005</v>
      </c>
      <c r="D27986" t="s">
        <v>1105</v>
      </c>
      <c r="E27986">
        <v>28</v>
      </c>
    </row>
    <row r="27987" spans="1:5" ht="13.5" customHeight="1">
      <c r="A27987">
        <v>186.3</v>
      </c>
      <c r="B27987" t="str">
        <f t="shared" si="437"/>
        <v>186.3---29</v>
      </c>
      <c r="C27987" t="s">
        <v>755</v>
      </c>
      <c r="D27987" t="s">
        <v>1146</v>
      </c>
      <c r="E27987">
        <v>29</v>
      </c>
    </row>
    <row r="27988" spans="1:5" ht="13.5" customHeight="1">
      <c r="A27988">
        <v>186.3</v>
      </c>
      <c r="B27988" t="str">
        <f t="shared" si="437"/>
        <v>186.3---30</v>
      </c>
      <c r="C27988" t="s">
        <v>1197</v>
      </c>
      <c r="D27988" t="s">
        <v>1137</v>
      </c>
      <c r="E27988">
        <v>30</v>
      </c>
    </row>
    <row r="27989" spans="1:5" ht="13.5" customHeight="1">
      <c r="A27989">
        <v>186.3</v>
      </c>
      <c r="B27989" t="str">
        <f t="shared" si="437"/>
        <v>186.3---31</v>
      </c>
      <c r="C27989" t="s">
        <v>866</v>
      </c>
      <c r="D27989" t="s">
        <v>831</v>
      </c>
      <c r="E27989">
        <v>31</v>
      </c>
    </row>
    <row r="27990" spans="1:5" ht="13.5" customHeight="1">
      <c r="A27990">
        <v>186.3</v>
      </c>
      <c r="B27990" t="str">
        <f t="shared" si="437"/>
        <v>186.3---32</v>
      </c>
      <c r="C27990" t="s">
        <v>1009</v>
      </c>
      <c r="D27990" t="s">
        <v>1340</v>
      </c>
      <c r="E27990">
        <v>32</v>
      </c>
    </row>
    <row r="27991" spans="1:5" ht="13.5" customHeight="1">
      <c r="A27991">
        <v>186.3</v>
      </c>
      <c r="B27991" t="str">
        <f t="shared" si="437"/>
        <v>186.3---33</v>
      </c>
      <c r="C27991" t="s">
        <v>1102</v>
      </c>
      <c r="D27991" t="s">
        <v>1190</v>
      </c>
      <c r="E27991">
        <v>33</v>
      </c>
    </row>
    <row r="27992" spans="1:5" ht="13.5" customHeight="1">
      <c r="A27992">
        <v>186.3</v>
      </c>
      <c r="B27992" t="str">
        <f t="shared" si="437"/>
        <v>186.3---34</v>
      </c>
      <c r="C27992" t="s">
        <v>1055</v>
      </c>
      <c r="D27992" t="s">
        <v>1324</v>
      </c>
      <c r="E27992">
        <v>34</v>
      </c>
    </row>
    <row r="27993" spans="1:5" ht="13.5" customHeight="1">
      <c r="A27993">
        <v>186.3</v>
      </c>
      <c r="B27993" t="str">
        <f t="shared" si="437"/>
        <v>186.3---35</v>
      </c>
      <c r="C27993" t="s">
        <v>868</v>
      </c>
      <c r="D27993" t="s">
        <v>758</v>
      </c>
      <c r="E27993">
        <v>35</v>
      </c>
    </row>
    <row r="27994" spans="1:5" ht="13.5" customHeight="1">
      <c r="A27994">
        <v>186.3</v>
      </c>
      <c r="B27994" t="str">
        <f t="shared" si="437"/>
        <v>186.3---36</v>
      </c>
      <c r="C27994" t="s">
        <v>769</v>
      </c>
      <c r="D27994" t="s">
        <v>1325</v>
      </c>
      <c r="E27994">
        <v>36</v>
      </c>
    </row>
    <row r="27995" spans="1:5" ht="13.5" customHeight="1">
      <c r="A27995">
        <v>186.3</v>
      </c>
      <c r="B27995" t="str">
        <f t="shared" si="437"/>
        <v>186.3---37</v>
      </c>
      <c r="C27995" t="s">
        <v>950</v>
      </c>
      <c r="D27995" t="s">
        <v>1140</v>
      </c>
      <c r="E27995">
        <v>37</v>
      </c>
    </row>
    <row r="27996" spans="1:5" ht="13.5" customHeight="1">
      <c r="A27996">
        <v>186.3</v>
      </c>
      <c r="B27996" t="str">
        <f t="shared" si="437"/>
        <v>186.3---38</v>
      </c>
      <c r="C27996" t="s">
        <v>1216</v>
      </c>
      <c r="D27996" t="s">
        <v>1385</v>
      </c>
      <c r="E27996">
        <v>38</v>
      </c>
    </row>
    <row r="27997" spans="1:5" ht="13.5" customHeight="1">
      <c r="A27997">
        <v>186.3</v>
      </c>
      <c r="B27997" t="str">
        <f t="shared" si="437"/>
        <v>186.3---39</v>
      </c>
      <c r="C27997" t="s">
        <v>5961</v>
      </c>
      <c r="D27997" t="s">
        <v>935</v>
      </c>
      <c r="E27997">
        <v>39</v>
      </c>
    </row>
    <row r="27998" spans="1:5" ht="13.5" customHeight="1">
      <c r="A27998">
        <v>186.3</v>
      </c>
      <c r="B27998" t="str">
        <f t="shared" si="437"/>
        <v>186.3---40</v>
      </c>
      <c r="C27998" t="s">
        <v>5982</v>
      </c>
      <c r="D27998" t="s">
        <v>1125</v>
      </c>
      <c r="E27998">
        <v>40</v>
      </c>
    </row>
    <row r="27999" spans="1:5" ht="13.5" customHeight="1">
      <c r="A27999">
        <v>186.3</v>
      </c>
      <c r="B27999" t="str">
        <f t="shared" si="437"/>
        <v>186.3---41</v>
      </c>
      <c r="C27999" t="s">
        <v>5983</v>
      </c>
      <c r="D27999" t="s">
        <v>1023</v>
      </c>
      <c r="E27999">
        <v>41</v>
      </c>
    </row>
    <row r="28000" spans="1:5" ht="13.5" customHeight="1">
      <c r="A28000">
        <v>186.3</v>
      </c>
      <c r="B28000" t="str">
        <f t="shared" si="437"/>
        <v>186.3---42</v>
      </c>
      <c r="C28000" t="s">
        <v>5915</v>
      </c>
      <c r="D28000" t="s">
        <v>772</v>
      </c>
      <c r="E28000">
        <v>42</v>
      </c>
    </row>
    <row r="28001" spans="1:5" ht="13.5" customHeight="1">
      <c r="A28001">
        <v>186.3</v>
      </c>
      <c r="B28001" t="str">
        <f t="shared" si="437"/>
        <v>186.3---43</v>
      </c>
      <c r="C28001" t="s">
        <v>5977</v>
      </c>
      <c r="D28001" t="s">
        <v>1069</v>
      </c>
      <c r="E28001">
        <v>43</v>
      </c>
    </row>
    <row r="28002" spans="1:5" ht="13.5" customHeight="1">
      <c r="A28002">
        <v>186.3</v>
      </c>
      <c r="B28002" t="str">
        <f t="shared" si="437"/>
        <v>186.3---44</v>
      </c>
      <c r="C28002" t="s">
        <v>5917</v>
      </c>
      <c r="D28002" t="s">
        <v>789</v>
      </c>
      <c r="E28002">
        <v>44</v>
      </c>
    </row>
    <row r="28003" spans="1:5" ht="13.5" customHeight="1">
      <c r="A28003">
        <v>186.3</v>
      </c>
      <c r="B28003" t="str">
        <f t="shared" si="437"/>
        <v>186.3---45</v>
      </c>
      <c r="C28003" t="s">
        <v>5918</v>
      </c>
      <c r="D28003" t="s">
        <v>770</v>
      </c>
      <c r="E28003">
        <v>45</v>
      </c>
    </row>
    <row r="28004" spans="1:5" ht="13.5" customHeight="1">
      <c r="A28004">
        <v>186.3</v>
      </c>
      <c r="B28004" t="str">
        <f t="shared" si="437"/>
        <v>186.3---46</v>
      </c>
      <c r="C28004" t="s">
        <v>5971</v>
      </c>
      <c r="D28004" t="s">
        <v>1058</v>
      </c>
      <c r="E28004">
        <v>46</v>
      </c>
    </row>
    <row r="28005" spans="1:5" ht="13.5" customHeight="1">
      <c r="A28005">
        <v>186.3</v>
      </c>
      <c r="B28005" t="str">
        <f t="shared" si="437"/>
        <v>186.3---47</v>
      </c>
      <c r="C28005" t="s">
        <v>5979</v>
      </c>
      <c r="D28005" t="s">
        <v>1071</v>
      </c>
      <c r="E28005">
        <v>47</v>
      </c>
    </row>
    <row r="28006" spans="1:5" ht="13.5" customHeight="1">
      <c r="A28006">
        <v>186.3</v>
      </c>
      <c r="B28006" t="str">
        <f t="shared" si="437"/>
        <v>186.3---48</v>
      </c>
      <c r="C28006" t="s">
        <v>5920</v>
      </c>
      <c r="D28006" t="s">
        <v>762</v>
      </c>
      <c r="E28006">
        <v>48</v>
      </c>
    </row>
    <row r="28007" spans="1:5" ht="13.5" customHeight="1">
      <c r="A28007">
        <v>186.3</v>
      </c>
      <c r="B28007" t="str">
        <f t="shared" si="437"/>
        <v>186.3---49</v>
      </c>
      <c r="C28007" t="s">
        <v>5980</v>
      </c>
      <c r="D28007" t="s">
        <v>1124</v>
      </c>
      <c r="E28007">
        <v>49</v>
      </c>
    </row>
    <row r="28008" spans="1:5" ht="13.5" customHeight="1">
      <c r="A28008">
        <v>186.3</v>
      </c>
      <c r="B28008" t="str">
        <f t="shared" si="437"/>
        <v>186.3---50</v>
      </c>
      <c r="C28008" t="s">
        <v>5976</v>
      </c>
      <c r="D28008" t="s">
        <v>1162</v>
      </c>
      <c r="E28008">
        <v>50</v>
      </c>
    </row>
    <row r="28009" spans="1:5" ht="13.5" customHeight="1">
      <c r="A28009">
        <v>186.3</v>
      </c>
      <c r="B28009" t="str">
        <f t="shared" si="437"/>
        <v>186.3---51</v>
      </c>
      <c r="C28009" t="s">
        <v>5988</v>
      </c>
      <c r="D28009" t="s">
        <v>1133</v>
      </c>
      <c r="E28009">
        <v>51</v>
      </c>
    </row>
    <row r="28010" spans="1:5" ht="13.5" customHeight="1">
      <c r="A28010">
        <v>186.4</v>
      </c>
      <c r="B28010" t="str">
        <f t="shared" si="437"/>
        <v>186.4---1</v>
      </c>
      <c r="C28010" t="s">
        <v>4234</v>
      </c>
      <c r="D28010" t="s">
        <v>6223</v>
      </c>
      <c r="E28010">
        <v>1</v>
      </c>
    </row>
    <row r="28011" spans="1:5" ht="13.5" customHeight="1">
      <c r="A28011">
        <v>186.4</v>
      </c>
      <c r="B28011" t="str">
        <f t="shared" si="437"/>
        <v>186.4---2</v>
      </c>
      <c r="C28011" t="s">
        <v>4216</v>
      </c>
      <c r="D28011" t="s">
        <v>6223</v>
      </c>
      <c r="E28011">
        <v>2</v>
      </c>
    </row>
    <row r="28012" spans="1:5" ht="13.5" customHeight="1">
      <c r="A28012">
        <v>186.4</v>
      </c>
      <c r="B28012" t="str">
        <f t="shared" si="437"/>
        <v>186.4---3</v>
      </c>
      <c r="C28012" t="s">
        <v>4216</v>
      </c>
      <c r="D28012" t="s">
        <v>713</v>
      </c>
      <c r="E28012">
        <v>3</v>
      </c>
    </row>
    <row r="28013" spans="1:5" ht="13.5" customHeight="1">
      <c r="A28013">
        <v>186.4</v>
      </c>
      <c r="B28013" t="str">
        <f t="shared" si="437"/>
        <v>186.4---4</v>
      </c>
      <c r="C28013" t="s">
        <v>4216</v>
      </c>
      <c r="D28013" t="s">
        <v>1423</v>
      </c>
      <c r="E28013">
        <v>4</v>
      </c>
    </row>
    <row r="28014" spans="1:5" ht="13.5" customHeight="1">
      <c r="A28014">
        <v>186.4</v>
      </c>
      <c r="B28014" t="str">
        <f t="shared" si="437"/>
        <v>186.4---5</v>
      </c>
      <c r="C28014" t="s">
        <v>4216</v>
      </c>
      <c r="D28014" t="s">
        <v>1346</v>
      </c>
      <c r="E28014">
        <v>5</v>
      </c>
    </row>
    <row r="28015" spans="1:5" ht="13.5" customHeight="1">
      <c r="A28015">
        <v>186.4</v>
      </c>
      <c r="B28015" t="str">
        <f t="shared" si="437"/>
        <v>186.4---6</v>
      </c>
      <c r="C28015" t="s">
        <v>4216</v>
      </c>
      <c r="D28015" t="s">
        <v>720</v>
      </c>
      <c r="E28015">
        <v>6</v>
      </c>
    </row>
    <row r="28016" spans="1:5" ht="13.5" customHeight="1">
      <c r="A28016">
        <v>186.4</v>
      </c>
      <c r="B28016" t="str">
        <f t="shared" si="437"/>
        <v>186.4---7</v>
      </c>
      <c r="C28016" t="s">
        <v>4220</v>
      </c>
      <c r="D28016" t="s">
        <v>1325</v>
      </c>
      <c r="E28016">
        <v>7</v>
      </c>
    </row>
    <row r="28017" spans="1:5" ht="13.5" customHeight="1">
      <c r="A28017">
        <v>186.4</v>
      </c>
      <c r="B28017" t="str">
        <f t="shared" si="437"/>
        <v>186.4---8</v>
      </c>
      <c r="C28017" t="s">
        <v>4228</v>
      </c>
      <c r="D28017" t="s">
        <v>1139</v>
      </c>
      <c r="E28017">
        <v>8</v>
      </c>
    </row>
    <row r="28018" spans="1:5" ht="13.5" customHeight="1">
      <c r="A28018">
        <v>186.4</v>
      </c>
      <c r="B28018" t="str">
        <f t="shared" si="437"/>
        <v>186.4---9</v>
      </c>
      <c r="C28018" t="s">
        <v>4223</v>
      </c>
      <c r="D28018" t="s">
        <v>756</v>
      </c>
      <c r="E28018">
        <v>9</v>
      </c>
    </row>
    <row r="28019" spans="1:5" ht="13.5" customHeight="1">
      <c r="A28019">
        <v>186.4</v>
      </c>
      <c r="B28019" t="str">
        <f t="shared" si="437"/>
        <v>186.4---10</v>
      </c>
      <c r="C28019" t="s">
        <v>4276</v>
      </c>
      <c r="D28019" t="s">
        <v>1276</v>
      </c>
      <c r="E28019">
        <v>10</v>
      </c>
    </row>
    <row r="28020" spans="1:5" ht="13.5" customHeight="1">
      <c r="A28020">
        <v>186.4</v>
      </c>
      <c r="B28020" t="str">
        <f t="shared" si="437"/>
        <v>186.4---11</v>
      </c>
      <c r="C28020" t="s">
        <v>4259</v>
      </c>
      <c r="D28020" t="s">
        <v>1133</v>
      </c>
      <c r="E28020">
        <v>11</v>
      </c>
    </row>
    <row r="28021" spans="1:5" ht="13.5" customHeight="1">
      <c r="A28021">
        <v>186.4</v>
      </c>
      <c r="B28021" t="str">
        <f t="shared" si="437"/>
        <v>186.4---12</v>
      </c>
      <c r="C28021" t="s">
        <v>4254</v>
      </c>
      <c r="D28021" t="s">
        <v>1229</v>
      </c>
      <c r="E28021">
        <v>12</v>
      </c>
    </row>
    <row r="28022" spans="1:5" ht="13.5" customHeight="1">
      <c r="A28022">
        <v>186.4</v>
      </c>
      <c r="B28022" t="str">
        <f t="shared" si="437"/>
        <v>186.4---13</v>
      </c>
      <c r="C28022" t="s">
        <v>4235</v>
      </c>
      <c r="D28022" t="s">
        <v>1140</v>
      </c>
      <c r="E28022">
        <v>13</v>
      </c>
    </row>
    <row r="28023" spans="1:5" ht="13.5" customHeight="1">
      <c r="A28023">
        <v>186.4</v>
      </c>
      <c r="B28023" t="str">
        <f t="shared" si="437"/>
        <v>186.4---14</v>
      </c>
      <c r="C28023" t="s">
        <v>4236</v>
      </c>
      <c r="D28023" t="s">
        <v>1274</v>
      </c>
      <c r="E28023">
        <v>14</v>
      </c>
    </row>
    <row r="28024" spans="1:5" ht="13.5" customHeight="1">
      <c r="A28024">
        <v>186.4</v>
      </c>
      <c r="B28024" t="str">
        <f t="shared" si="437"/>
        <v>186.4---15</v>
      </c>
      <c r="C28024" t="s">
        <v>1017</v>
      </c>
      <c r="D28024" t="s">
        <v>796</v>
      </c>
      <c r="E28024">
        <v>15</v>
      </c>
    </row>
    <row r="28025" spans="1:5" ht="13.5" customHeight="1">
      <c r="A28025">
        <v>186.4</v>
      </c>
      <c r="B28025" t="str">
        <f t="shared" si="437"/>
        <v>186.4---16</v>
      </c>
      <c r="C28025" t="s">
        <v>731</v>
      </c>
      <c r="D28025" t="s">
        <v>800</v>
      </c>
      <c r="E28025">
        <v>16</v>
      </c>
    </row>
    <row r="28026" spans="1:5" ht="13.5" customHeight="1">
      <c r="A28026">
        <v>186.4</v>
      </c>
      <c r="B28026" t="str">
        <f t="shared" si="437"/>
        <v>186.4---17</v>
      </c>
      <c r="C28026" t="s">
        <v>733</v>
      </c>
      <c r="D28026" t="s">
        <v>781</v>
      </c>
      <c r="E28026">
        <v>17</v>
      </c>
    </row>
    <row r="28027" spans="1:5" ht="13.5" customHeight="1">
      <c r="A28027">
        <v>186.4</v>
      </c>
      <c r="B28027" t="str">
        <f t="shared" si="437"/>
        <v>186.4---18</v>
      </c>
      <c r="C28027" t="s">
        <v>735</v>
      </c>
      <c r="D28027" t="s">
        <v>744</v>
      </c>
      <c r="E28027">
        <v>18</v>
      </c>
    </row>
    <row r="28028" spans="1:5" ht="13.5" customHeight="1">
      <c r="A28028">
        <v>186.4</v>
      </c>
      <c r="B28028" t="str">
        <f t="shared" si="437"/>
        <v>186.4---19</v>
      </c>
      <c r="C28028" t="s">
        <v>739</v>
      </c>
      <c r="D28028" t="s">
        <v>736</v>
      </c>
      <c r="E28028">
        <v>19</v>
      </c>
    </row>
    <row r="28029" spans="1:5" ht="13.5" customHeight="1">
      <c r="A28029">
        <v>186.4</v>
      </c>
      <c r="B28029" t="str">
        <f t="shared" si="437"/>
        <v>186.4---20</v>
      </c>
      <c r="C28029" t="s">
        <v>858</v>
      </c>
      <c r="D28029" t="s">
        <v>740</v>
      </c>
      <c r="E28029">
        <v>20</v>
      </c>
    </row>
    <row r="28030" spans="1:5" ht="13.5" customHeight="1">
      <c r="A28030">
        <v>186.4</v>
      </c>
      <c r="B28030" t="str">
        <f t="shared" si="437"/>
        <v>186.4---21</v>
      </c>
      <c r="C28030" t="s">
        <v>743</v>
      </c>
      <c r="D28030" t="s">
        <v>754</v>
      </c>
      <c r="E28030">
        <v>21</v>
      </c>
    </row>
    <row r="28031" spans="1:5" ht="13.5" customHeight="1">
      <c r="A28031">
        <v>186.4</v>
      </c>
      <c r="B28031" t="str">
        <f t="shared" si="437"/>
        <v>186.4---22</v>
      </c>
      <c r="C28031" t="s">
        <v>987</v>
      </c>
      <c r="D28031" t="s">
        <v>1263</v>
      </c>
      <c r="E28031">
        <v>22</v>
      </c>
    </row>
    <row r="28032" spans="1:5" ht="13.5" customHeight="1">
      <c r="A28032">
        <v>186.4</v>
      </c>
      <c r="B28032" t="str">
        <f t="shared" si="437"/>
        <v>186.4---23</v>
      </c>
      <c r="C28032" t="s">
        <v>989</v>
      </c>
      <c r="D28032" t="s">
        <v>738</v>
      </c>
      <c r="E28032">
        <v>23</v>
      </c>
    </row>
    <row r="28033" spans="1:5" ht="13.5" customHeight="1">
      <c r="A28033">
        <v>186.4</v>
      </c>
      <c r="B28033" t="str">
        <f t="shared" si="437"/>
        <v>186.4---24</v>
      </c>
      <c r="C28033" t="s">
        <v>1094</v>
      </c>
      <c r="D28033" t="s">
        <v>790</v>
      </c>
      <c r="E28033">
        <v>24</v>
      </c>
    </row>
    <row r="28034" spans="1:5" ht="13.5" customHeight="1">
      <c r="A28034">
        <v>186.4</v>
      </c>
      <c r="B28034" t="str">
        <f t="shared" si="437"/>
        <v>186.4---25</v>
      </c>
      <c r="C28034" t="s">
        <v>936</v>
      </c>
      <c r="D28034" t="s">
        <v>779</v>
      </c>
      <c r="E28034">
        <v>25</v>
      </c>
    </row>
    <row r="28035" spans="1:5" ht="13.5" customHeight="1">
      <c r="A28035">
        <v>186.4</v>
      </c>
      <c r="B28035" t="str">
        <f t="shared" ref="B28035:B28098" si="438">A28035&amp;"---"&amp;E28035</f>
        <v>186.4---26</v>
      </c>
      <c r="C28035" t="s">
        <v>819</v>
      </c>
      <c r="D28035" t="s">
        <v>756</v>
      </c>
      <c r="E28035">
        <v>26</v>
      </c>
    </row>
    <row r="28036" spans="1:5" ht="13.5" customHeight="1">
      <c r="A28036">
        <v>186.4</v>
      </c>
      <c r="B28036" t="str">
        <f t="shared" si="438"/>
        <v>186.4---27</v>
      </c>
      <c r="C28036" t="s">
        <v>824</v>
      </c>
      <c r="D28036" t="s">
        <v>752</v>
      </c>
      <c r="E28036">
        <v>27</v>
      </c>
    </row>
    <row r="28037" spans="1:5" ht="13.5" customHeight="1">
      <c r="A28037">
        <v>186.4</v>
      </c>
      <c r="B28037" t="str">
        <f t="shared" si="438"/>
        <v>186.4---28</v>
      </c>
      <c r="C28037" t="s">
        <v>1005</v>
      </c>
      <c r="D28037" t="s">
        <v>1105</v>
      </c>
      <c r="E28037">
        <v>28</v>
      </c>
    </row>
    <row r="28038" spans="1:5" ht="13.5" customHeight="1">
      <c r="A28038">
        <v>186.4</v>
      </c>
      <c r="B28038" t="str">
        <f t="shared" si="438"/>
        <v>186.4---29</v>
      </c>
      <c r="C28038" t="s">
        <v>755</v>
      </c>
      <c r="D28038" t="s">
        <v>1146</v>
      </c>
      <c r="E28038">
        <v>29</v>
      </c>
    </row>
    <row r="28039" spans="1:5" ht="13.5" customHeight="1">
      <c r="A28039">
        <v>186.4</v>
      </c>
      <c r="B28039" t="str">
        <f t="shared" si="438"/>
        <v>186.4---30</v>
      </c>
      <c r="C28039" t="s">
        <v>1197</v>
      </c>
      <c r="D28039" t="s">
        <v>1137</v>
      </c>
      <c r="E28039">
        <v>30</v>
      </c>
    </row>
    <row r="28040" spans="1:5" ht="13.5" customHeight="1">
      <c r="A28040">
        <v>186.4</v>
      </c>
      <c r="B28040" t="str">
        <f t="shared" si="438"/>
        <v>186.4---31</v>
      </c>
      <c r="C28040" t="s">
        <v>866</v>
      </c>
      <c r="D28040" t="s">
        <v>831</v>
      </c>
      <c r="E28040">
        <v>31</v>
      </c>
    </row>
    <row r="28041" spans="1:5" ht="13.5" customHeight="1">
      <c r="A28041">
        <v>186.4</v>
      </c>
      <c r="B28041" t="str">
        <f t="shared" si="438"/>
        <v>186.4---32</v>
      </c>
      <c r="C28041" t="s">
        <v>1009</v>
      </c>
      <c r="D28041" t="s">
        <v>1340</v>
      </c>
      <c r="E28041">
        <v>32</v>
      </c>
    </row>
    <row r="28042" spans="1:5" ht="13.5" customHeight="1">
      <c r="A28042">
        <v>186.4</v>
      </c>
      <c r="B28042" t="str">
        <f t="shared" si="438"/>
        <v>186.4---33</v>
      </c>
      <c r="C28042" t="s">
        <v>1102</v>
      </c>
      <c r="D28042" t="s">
        <v>1190</v>
      </c>
      <c r="E28042">
        <v>33</v>
      </c>
    </row>
    <row r="28043" spans="1:5" ht="13.5" customHeight="1">
      <c r="A28043">
        <v>186.4</v>
      </c>
      <c r="B28043" t="str">
        <f t="shared" si="438"/>
        <v>186.4---34</v>
      </c>
      <c r="C28043" t="s">
        <v>1055</v>
      </c>
      <c r="D28043" t="s">
        <v>1324</v>
      </c>
      <c r="E28043">
        <v>34</v>
      </c>
    </row>
    <row r="28044" spans="1:5" ht="13.5" customHeight="1">
      <c r="A28044">
        <v>186.4</v>
      </c>
      <c r="B28044" t="str">
        <f t="shared" si="438"/>
        <v>186.4---35</v>
      </c>
      <c r="C28044" t="s">
        <v>868</v>
      </c>
      <c r="D28044" t="s">
        <v>758</v>
      </c>
      <c r="E28044">
        <v>35</v>
      </c>
    </row>
    <row r="28045" spans="1:5" ht="13.5" customHeight="1">
      <c r="A28045">
        <v>186.4</v>
      </c>
      <c r="B28045" t="str">
        <f t="shared" si="438"/>
        <v>186.4---36</v>
      </c>
      <c r="C28045" t="s">
        <v>769</v>
      </c>
      <c r="D28045" t="s">
        <v>1325</v>
      </c>
      <c r="E28045">
        <v>36</v>
      </c>
    </row>
    <row r="28046" spans="1:5" ht="13.5" customHeight="1">
      <c r="A28046">
        <v>186.4</v>
      </c>
      <c r="B28046" t="str">
        <f t="shared" si="438"/>
        <v>186.4---37</v>
      </c>
      <c r="C28046" t="s">
        <v>950</v>
      </c>
      <c r="D28046" t="s">
        <v>1140</v>
      </c>
      <c r="E28046">
        <v>37</v>
      </c>
    </row>
    <row r="28047" spans="1:5" ht="13.5" customHeight="1">
      <c r="A28047">
        <v>186.4</v>
      </c>
      <c r="B28047" t="str">
        <f t="shared" si="438"/>
        <v>186.4---38</v>
      </c>
      <c r="C28047" t="s">
        <v>1216</v>
      </c>
      <c r="D28047" t="s">
        <v>1385</v>
      </c>
      <c r="E28047">
        <v>38</v>
      </c>
    </row>
    <row r="28048" spans="1:5" ht="13.5" customHeight="1">
      <c r="A28048">
        <v>186.4</v>
      </c>
      <c r="B28048" t="str">
        <f t="shared" si="438"/>
        <v>186.4---39</v>
      </c>
      <c r="C28048" t="s">
        <v>5961</v>
      </c>
      <c r="D28048" t="s">
        <v>935</v>
      </c>
      <c r="E28048">
        <v>39</v>
      </c>
    </row>
    <row r="28049" spans="1:5" ht="13.5" customHeight="1">
      <c r="A28049">
        <v>186.4</v>
      </c>
      <c r="B28049" t="str">
        <f t="shared" si="438"/>
        <v>186.4---40</v>
      </c>
      <c r="C28049" t="s">
        <v>5982</v>
      </c>
      <c r="D28049" t="s">
        <v>1125</v>
      </c>
      <c r="E28049">
        <v>40</v>
      </c>
    </row>
    <row r="28050" spans="1:5" ht="13.5" customHeight="1">
      <c r="A28050">
        <v>186.4</v>
      </c>
      <c r="B28050" t="str">
        <f t="shared" si="438"/>
        <v>186.4---41</v>
      </c>
      <c r="C28050" t="s">
        <v>5983</v>
      </c>
      <c r="D28050" t="s">
        <v>1023</v>
      </c>
      <c r="E28050">
        <v>41</v>
      </c>
    </row>
    <row r="28051" spans="1:5" ht="13.5" customHeight="1">
      <c r="A28051">
        <v>186.4</v>
      </c>
      <c r="B28051" t="str">
        <f t="shared" si="438"/>
        <v>186.4---42</v>
      </c>
      <c r="C28051" t="s">
        <v>5915</v>
      </c>
      <c r="D28051" t="s">
        <v>772</v>
      </c>
      <c r="E28051">
        <v>42</v>
      </c>
    </row>
    <row r="28052" spans="1:5" ht="13.5" customHeight="1">
      <c r="A28052">
        <v>186.4</v>
      </c>
      <c r="B28052" t="str">
        <f t="shared" si="438"/>
        <v>186.4---43</v>
      </c>
      <c r="C28052" t="s">
        <v>5977</v>
      </c>
      <c r="D28052" t="s">
        <v>1069</v>
      </c>
      <c r="E28052">
        <v>43</v>
      </c>
    </row>
    <row r="28053" spans="1:5" ht="13.5" customHeight="1">
      <c r="A28053">
        <v>186.4</v>
      </c>
      <c r="B28053" t="str">
        <f t="shared" si="438"/>
        <v>186.4---44</v>
      </c>
      <c r="C28053" t="s">
        <v>5917</v>
      </c>
      <c r="D28053" t="s">
        <v>789</v>
      </c>
      <c r="E28053">
        <v>44</v>
      </c>
    </row>
    <row r="28054" spans="1:5" ht="13.5" customHeight="1">
      <c r="A28054">
        <v>186.4</v>
      </c>
      <c r="B28054" t="str">
        <f t="shared" si="438"/>
        <v>186.4---45</v>
      </c>
      <c r="C28054" t="s">
        <v>5918</v>
      </c>
      <c r="D28054" t="s">
        <v>770</v>
      </c>
      <c r="E28054">
        <v>45</v>
      </c>
    </row>
    <row r="28055" spans="1:5" ht="13.5" customHeight="1">
      <c r="A28055">
        <v>186.4</v>
      </c>
      <c r="B28055" t="str">
        <f t="shared" si="438"/>
        <v>186.4---46</v>
      </c>
      <c r="C28055" t="s">
        <v>5971</v>
      </c>
      <c r="D28055" t="s">
        <v>1058</v>
      </c>
      <c r="E28055">
        <v>46</v>
      </c>
    </row>
    <row r="28056" spans="1:5" ht="13.5" customHeight="1">
      <c r="A28056">
        <v>186.4</v>
      </c>
      <c r="B28056" t="str">
        <f t="shared" si="438"/>
        <v>186.4---47</v>
      </c>
      <c r="C28056" t="s">
        <v>5979</v>
      </c>
      <c r="D28056" t="s">
        <v>1071</v>
      </c>
      <c r="E28056">
        <v>47</v>
      </c>
    </row>
    <row r="28057" spans="1:5" ht="13.5" customHeight="1">
      <c r="A28057">
        <v>186.4</v>
      </c>
      <c r="B28057" t="str">
        <f t="shared" si="438"/>
        <v>186.4---48</v>
      </c>
      <c r="C28057" t="s">
        <v>5920</v>
      </c>
      <c r="D28057" t="s">
        <v>762</v>
      </c>
      <c r="E28057">
        <v>48</v>
      </c>
    </row>
    <row r="28058" spans="1:5" ht="13.5" customHeight="1">
      <c r="A28058">
        <v>186.4</v>
      </c>
      <c r="B28058" t="str">
        <f t="shared" si="438"/>
        <v>186.4---49</v>
      </c>
      <c r="C28058" t="s">
        <v>5980</v>
      </c>
      <c r="D28058" t="s">
        <v>1124</v>
      </c>
      <c r="E28058">
        <v>49</v>
      </c>
    </row>
    <row r="28059" spans="1:5" ht="13.5" customHeight="1">
      <c r="A28059">
        <v>186.4</v>
      </c>
      <c r="B28059" t="str">
        <f t="shared" si="438"/>
        <v>186.4---50</v>
      </c>
      <c r="C28059" t="s">
        <v>5976</v>
      </c>
      <c r="D28059" t="s">
        <v>1162</v>
      </c>
      <c r="E28059">
        <v>50</v>
      </c>
    </row>
    <row r="28060" spans="1:5" ht="13.5" customHeight="1">
      <c r="A28060">
        <v>186.4</v>
      </c>
      <c r="B28060" t="str">
        <f t="shared" si="438"/>
        <v>186.4---51</v>
      </c>
      <c r="C28060" t="s">
        <v>5988</v>
      </c>
      <c r="D28060" t="s">
        <v>1133</v>
      </c>
      <c r="E28060">
        <v>51</v>
      </c>
    </row>
    <row r="28061" spans="1:5" ht="13.5" customHeight="1">
      <c r="A28061">
        <v>186.5</v>
      </c>
      <c r="B28061" t="str">
        <f t="shared" si="438"/>
        <v>186.5---1</v>
      </c>
      <c r="C28061" t="s">
        <v>4234</v>
      </c>
      <c r="D28061" t="s">
        <v>6223</v>
      </c>
      <c r="E28061">
        <v>1</v>
      </c>
    </row>
    <row r="28062" spans="1:5" ht="13.5" customHeight="1">
      <c r="A28062">
        <v>186.5</v>
      </c>
      <c r="B28062" t="str">
        <f t="shared" si="438"/>
        <v>186.5---2</v>
      </c>
      <c r="C28062" t="s">
        <v>4216</v>
      </c>
      <c r="D28062" t="s">
        <v>6223</v>
      </c>
      <c r="E28062">
        <v>2</v>
      </c>
    </row>
    <row r="28063" spans="1:5" ht="13.5" customHeight="1">
      <c r="A28063">
        <v>186.5</v>
      </c>
      <c r="B28063" t="str">
        <f t="shared" si="438"/>
        <v>186.5---3</v>
      </c>
      <c r="C28063" t="s">
        <v>4216</v>
      </c>
      <c r="D28063" t="s">
        <v>713</v>
      </c>
      <c r="E28063">
        <v>3</v>
      </c>
    </row>
    <row r="28064" spans="1:5" ht="13.5" customHeight="1">
      <c r="A28064">
        <v>186.5</v>
      </c>
      <c r="B28064" t="str">
        <f t="shared" si="438"/>
        <v>186.5---4</v>
      </c>
      <c r="C28064" t="s">
        <v>4216</v>
      </c>
      <c r="D28064" t="s">
        <v>1423</v>
      </c>
      <c r="E28064">
        <v>4</v>
      </c>
    </row>
    <row r="28065" spans="1:5" ht="13.5" customHeight="1">
      <c r="A28065">
        <v>186.5</v>
      </c>
      <c r="B28065" t="str">
        <f t="shared" si="438"/>
        <v>186.5---5</v>
      </c>
      <c r="C28065" t="s">
        <v>4216</v>
      </c>
      <c r="D28065" t="s">
        <v>1346</v>
      </c>
      <c r="E28065">
        <v>5</v>
      </c>
    </row>
    <row r="28066" spans="1:5" ht="13.5" customHeight="1">
      <c r="A28066">
        <v>186.5</v>
      </c>
      <c r="B28066" t="str">
        <f t="shared" si="438"/>
        <v>186.5---6</v>
      </c>
      <c r="C28066" t="s">
        <v>4216</v>
      </c>
      <c r="D28066" t="s">
        <v>720</v>
      </c>
      <c r="E28066">
        <v>6</v>
      </c>
    </row>
    <row r="28067" spans="1:5" ht="13.5" customHeight="1">
      <c r="A28067">
        <v>186.5</v>
      </c>
      <c r="B28067" t="str">
        <f t="shared" si="438"/>
        <v>186.5---7</v>
      </c>
      <c r="C28067" t="s">
        <v>4220</v>
      </c>
      <c r="D28067" t="s">
        <v>1325</v>
      </c>
      <c r="E28067">
        <v>7</v>
      </c>
    </row>
    <row r="28068" spans="1:5" ht="13.5" customHeight="1">
      <c r="A28068">
        <v>186.5</v>
      </c>
      <c r="B28068" t="str">
        <f t="shared" si="438"/>
        <v>186.5---8</v>
      </c>
      <c r="C28068" t="s">
        <v>4228</v>
      </c>
      <c r="D28068" t="s">
        <v>1139</v>
      </c>
      <c r="E28068">
        <v>8</v>
      </c>
    </row>
    <row r="28069" spans="1:5" ht="13.5" customHeight="1">
      <c r="A28069">
        <v>186.5</v>
      </c>
      <c r="B28069" t="str">
        <f t="shared" si="438"/>
        <v>186.5---9</v>
      </c>
      <c r="C28069" t="s">
        <v>4223</v>
      </c>
      <c r="D28069" t="s">
        <v>756</v>
      </c>
      <c r="E28069">
        <v>9</v>
      </c>
    </row>
    <row r="28070" spans="1:5" ht="13.5" customHeight="1">
      <c r="A28070">
        <v>186.5</v>
      </c>
      <c r="B28070" t="str">
        <f t="shared" si="438"/>
        <v>186.5---10</v>
      </c>
      <c r="C28070" t="s">
        <v>4276</v>
      </c>
      <c r="D28070" t="s">
        <v>1276</v>
      </c>
      <c r="E28070">
        <v>10</v>
      </c>
    </row>
    <row r="28071" spans="1:5" ht="13.5" customHeight="1">
      <c r="A28071">
        <v>186.5</v>
      </c>
      <c r="B28071" t="str">
        <f t="shared" si="438"/>
        <v>186.5---11</v>
      </c>
      <c r="C28071" t="s">
        <v>4259</v>
      </c>
      <c r="D28071" t="s">
        <v>1133</v>
      </c>
      <c r="E28071">
        <v>11</v>
      </c>
    </row>
    <row r="28072" spans="1:5" ht="13.5" customHeight="1">
      <c r="A28072">
        <v>186.5</v>
      </c>
      <c r="B28072" t="str">
        <f t="shared" si="438"/>
        <v>186.5---12</v>
      </c>
      <c r="C28072" t="s">
        <v>4254</v>
      </c>
      <c r="D28072" t="s">
        <v>1229</v>
      </c>
      <c r="E28072">
        <v>12</v>
      </c>
    </row>
    <row r="28073" spans="1:5" ht="13.5" customHeight="1">
      <c r="A28073">
        <v>186.5</v>
      </c>
      <c r="B28073" t="str">
        <f t="shared" si="438"/>
        <v>186.5---13</v>
      </c>
      <c r="C28073" t="s">
        <v>4235</v>
      </c>
      <c r="D28073" t="s">
        <v>1140</v>
      </c>
      <c r="E28073">
        <v>13</v>
      </c>
    </row>
    <row r="28074" spans="1:5" ht="13.5" customHeight="1">
      <c r="A28074">
        <v>186.5</v>
      </c>
      <c r="B28074" t="str">
        <f t="shared" si="438"/>
        <v>186.5---14</v>
      </c>
      <c r="C28074" t="s">
        <v>4236</v>
      </c>
      <c r="D28074" t="s">
        <v>1274</v>
      </c>
      <c r="E28074">
        <v>14</v>
      </c>
    </row>
    <row r="28075" spans="1:5" ht="13.5" customHeight="1">
      <c r="A28075">
        <v>186.5</v>
      </c>
      <c r="B28075" t="str">
        <f t="shared" si="438"/>
        <v>186.5---15</v>
      </c>
      <c r="C28075" t="s">
        <v>1017</v>
      </c>
      <c r="D28075" t="s">
        <v>796</v>
      </c>
      <c r="E28075">
        <v>15</v>
      </c>
    </row>
    <row r="28076" spans="1:5" ht="13.5" customHeight="1">
      <c r="A28076">
        <v>186.5</v>
      </c>
      <c r="B28076" t="str">
        <f t="shared" si="438"/>
        <v>186.5---16</v>
      </c>
      <c r="C28076" t="s">
        <v>731</v>
      </c>
      <c r="D28076" t="s">
        <v>800</v>
      </c>
      <c r="E28076">
        <v>16</v>
      </c>
    </row>
    <row r="28077" spans="1:5" ht="13.5" customHeight="1">
      <c r="A28077">
        <v>186.5</v>
      </c>
      <c r="B28077" t="str">
        <f t="shared" si="438"/>
        <v>186.5---17</v>
      </c>
      <c r="C28077" t="s">
        <v>733</v>
      </c>
      <c r="D28077" t="s">
        <v>781</v>
      </c>
      <c r="E28077">
        <v>17</v>
      </c>
    </row>
    <row r="28078" spans="1:5" ht="13.5" customHeight="1">
      <c r="A28078">
        <v>186.5</v>
      </c>
      <c r="B28078" t="str">
        <f t="shared" si="438"/>
        <v>186.5---18</v>
      </c>
      <c r="C28078" t="s">
        <v>735</v>
      </c>
      <c r="D28078" t="s">
        <v>744</v>
      </c>
      <c r="E28078">
        <v>18</v>
      </c>
    </row>
    <row r="28079" spans="1:5" ht="13.5" customHeight="1">
      <c r="A28079">
        <v>186.5</v>
      </c>
      <c r="B28079" t="str">
        <f t="shared" si="438"/>
        <v>186.5---19</v>
      </c>
      <c r="C28079" t="s">
        <v>739</v>
      </c>
      <c r="D28079" t="s">
        <v>736</v>
      </c>
      <c r="E28079">
        <v>19</v>
      </c>
    </row>
    <row r="28080" spans="1:5" ht="13.5" customHeight="1">
      <c r="A28080">
        <v>186.5</v>
      </c>
      <c r="B28080" t="str">
        <f t="shared" si="438"/>
        <v>186.5---20</v>
      </c>
      <c r="C28080" t="s">
        <v>858</v>
      </c>
      <c r="D28080" t="s">
        <v>740</v>
      </c>
      <c r="E28080">
        <v>20</v>
      </c>
    </row>
    <row r="28081" spans="1:5" ht="13.5" customHeight="1">
      <c r="A28081">
        <v>186.5</v>
      </c>
      <c r="B28081" t="str">
        <f t="shared" si="438"/>
        <v>186.5---21</v>
      </c>
      <c r="C28081" t="s">
        <v>743</v>
      </c>
      <c r="D28081" t="s">
        <v>754</v>
      </c>
      <c r="E28081">
        <v>21</v>
      </c>
    </row>
    <row r="28082" spans="1:5" ht="13.5" customHeight="1">
      <c r="A28082">
        <v>186.5</v>
      </c>
      <c r="B28082" t="str">
        <f t="shared" si="438"/>
        <v>186.5---22</v>
      </c>
      <c r="C28082" t="s">
        <v>987</v>
      </c>
      <c r="D28082" t="s">
        <v>1263</v>
      </c>
      <c r="E28082">
        <v>22</v>
      </c>
    </row>
    <row r="28083" spans="1:5" ht="13.5" customHeight="1">
      <c r="A28083">
        <v>186.5</v>
      </c>
      <c r="B28083" t="str">
        <f t="shared" si="438"/>
        <v>186.5---23</v>
      </c>
      <c r="C28083" t="s">
        <v>989</v>
      </c>
      <c r="D28083" t="s">
        <v>738</v>
      </c>
      <c r="E28083">
        <v>23</v>
      </c>
    </row>
    <row r="28084" spans="1:5" ht="13.5" customHeight="1">
      <c r="A28084">
        <v>186.5</v>
      </c>
      <c r="B28084" t="str">
        <f t="shared" si="438"/>
        <v>186.5---24</v>
      </c>
      <c r="C28084" t="s">
        <v>1094</v>
      </c>
      <c r="D28084" t="s">
        <v>790</v>
      </c>
      <c r="E28084">
        <v>24</v>
      </c>
    </row>
    <row r="28085" spans="1:5" ht="13.5" customHeight="1">
      <c r="A28085">
        <v>186.5</v>
      </c>
      <c r="B28085" t="str">
        <f t="shared" si="438"/>
        <v>186.5---25</v>
      </c>
      <c r="C28085" t="s">
        <v>936</v>
      </c>
      <c r="D28085" t="s">
        <v>779</v>
      </c>
      <c r="E28085">
        <v>25</v>
      </c>
    </row>
    <row r="28086" spans="1:5" ht="13.5" customHeight="1">
      <c r="A28086">
        <v>186.5</v>
      </c>
      <c r="B28086" t="str">
        <f t="shared" si="438"/>
        <v>186.5---26</v>
      </c>
      <c r="C28086" t="s">
        <v>819</v>
      </c>
      <c r="D28086" t="s">
        <v>756</v>
      </c>
      <c r="E28086">
        <v>26</v>
      </c>
    </row>
    <row r="28087" spans="1:5" ht="13.5" customHeight="1">
      <c r="A28087">
        <v>186.5</v>
      </c>
      <c r="B28087" t="str">
        <f t="shared" si="438"/>
        <v>186.5---27</v>
      </c>
      <c r="C28087" t="s">
        <v>824</v>
      </c>
      <c r="D28087" t="s">
        <v>752</v>
      </c>
      <c r="E28087">
        <v>27</v>
      </c>
    </row>
    <row r="28088" spans="1:5" ht="13.5" customHeight="1">
      <c r="A28088">
        <v>186.5</v>
      </c>
      <c r="B28088" t="str">
        <f t="shared" si="438"/>
        <v>186.5---28</v>
      </c>
      <c r="C28088" t="s">
        <v>1005</v>
      </c>
      <c r="D28088" t="s">
        <v>1105</v>
      </c>
      <c r="E28088">
        <v>28</v>
      </c>
    </row>
    <row r="28089" spans="1:5" ht="13.5" customHeight="1">
      <c r="A28089">
        <v>186.5</v>
      </c>
      <c r="B28089" t="str">
        <f t="shared" si="438"/>
        <v>186.5---29</v>
      </c>
      <c r="C28089" t="s">
        <v>755</v>
      </c>
      <c r="D28089" t="s">
        <v>1146</v>
      </c>
      <c r="E28089">
        <v>29</v>
      </c>
    </row>
    <row r="28090" spans="1:5" ht="13.5" customHeight="1">
      <c r="A28090">
        <v>186.5</v>
      </c>
      <c r="B28090" t="str">
        <f t="shared" si="438"/>
        <v>186.5---30</v>
      </c>
      <c r="C28090" t="s">
        <v>1197</v>
      </c>
      <c r="D28090" t="s">
        <v>1137</v>
      </c>
      <c r="E28090">
        <v>30</v>
      </c>
    </row>
    <row r="28091" spans="1:5" ht="13.5" customHeight="1">
      <c r="A28091">
        <v>186.5</v>
      </c>
      <c r="B28091" t="str">
        <f t="shared" si="438"/>
        <v>186.5---31</v>
      </c>
      <c r="C28091" t="s">
        <v>866</v>
      </c>
      <c r="D28091" t="s">
        <v>831</v>
      </c>
      <c r="E28091">
        <v>31</v>
      </c>
    </row>
    <row r="28092" spans="1:5" ht="13.5" customHeight="1">
      <c r="A28092">
        <v>186.5</v>
      </c>
      <c r="B28092" t="str">
        <f t="shared" si="438"/>
        <v>186.5---32</v>
      </c>
      <c r="C28092" t="s">
        <v>1009</v>
      </c>
      <c r="D28092" t="s">
        <v>1340</v>
      </c>
      <c r="E28092">
        <v>32</v>
      </c>
    </row>
    <row r="28093" spans="1:5" ht="13.5" customHeight="1">
      <c r="A28093">
        <v>186.5</v>
      </c>
      <c r="B28093" t="str">
        <f t="shared" si="438"/>
        <v>186.5---33</v>
      </c>
      <c r="C28093" t="s">
        <v>1102</v>
      </c>
      <c r="D28093" t="s">
        <v>1190</v>
      </c>
      <c r="E28093">
        <v>33</v>
      </c>
    </row>
    <row r="28094" spans="1:5" ht="13.5" customHeight="1">
      <c r="A28094">
        <v>186.5</v>
      </c>
      <c r="B28094" t="str">
        <f t="shared" si="438"/>
        <v>186.5---34</v>
      </c>
      <c r="C28094" t="s">
        <v>1055</v>
      </c>
      <c r="D28094" t="s">
        <v>1324</v>
      </c>
      <c r="E28094">
        <v>34</v>
      </c>
    </row>
    <row r="28095" spans="1:5" ht="13.5" customHeight="1">
      <c r="A28095">
        <v>186.5</v>
      </c>
      <c r="B28095" t="str">
        <f t="shared" si="438"/>
        <v>186.5---35</v>
      </c>
      <c r="C28095" t="s">
        <v>868</v>
      </c>
      <c r="D28095" t="s">
        <v>758</v>
      </c>
      <c r="E28095">
        <v>35</v>
      </c>
    </row>
    <row r="28096" spans="1:5" ht="13.5" customHeight="1">
      <c r="A28096">
        <v>186.5</v>
      </c>
      <c r="B28096" t="str">
        <f t="shared" si="438"/>
        <v>186.5---36</v>
      </c>
      <c r="C28096" t="s">
        <v>769</v>
      </c>
      <c r="D28096" t="s">
        <v>1325</v>
      </c>
      <c r="E28096">
        <v>36</v>
      </c>
    </row>
    <row r="28097" spans="1:5" ht="13.5" customHeight="1">
      <c r="A28097">
        <v>186.5</v>
      </c>
      <c r="B28097" t="str">
        <f t="shared" si="438"/>
        <v>186.5---37</v>
      </c>
      <c r="C28097" t="s">
        <v>950</v>
      </c>
      <c r="D28097" t="s">
        <v>1140</v>
      </c>
      <c r="E28097">
        <v>37</v>
      </c>
    </row>
    <row r="28098" spans="1:5" ht="13.5" customHeight="1">
      <c r="A28098">
        <v>186.5</v>
      </c>
      <c r="B28098" t="str">
        <f t="shared" si="438"/>
        <v>186.5---38</v>
      </c>
      <c r="C28098" t="s">
        <v>1216</v>
      </c>
      <c r="D28098" t="s">
        <v>1385</v>
      </c>
      <c r="E28098">
        <v>38</v>
      </c>
    </row>
    <row r="28099" spans="1:5" ht="13.5" customHeight="1">
      <c r="A28099">
        <v>186.5</v>
      </c>
      <c r="B28099" t="str">
        <f t="shared" ref="B28099:B28162" si="439">A28099&amp;"---"&amp;E28099</f>
        <v>186.5---39</v>
      </c>
      <c r="C28099" t="s">
        <v>5961</v>
      </c>
      <c r="D28099" t="s">
        <v>935</v>
      </c>
      <c r="E28099">
        <v>39</v>
      </c>
    </row>
    <row r="28100" spans="1:5" ht="13.5" customHeight="1">
      <c r="A28100">
        <v>186.5</v>
      </c>
      <c r="B28100" t="str">
        <f t="shared" si="439"/>
        <v>186.5---40</v>
      </c>
      <c r="C28100" t="s">
        <v>5982</v>
      </c>
      <c r="D28100" t="s">
        <v>1125</v>
      </c>
      <c r="E28100">
        <v>40</v>
      </c>
    </row>
    <row r="28101" spans="1:5" ht="13.5" customHeight="1">
      <c r="A28101">
        <v>186.5</v>
      </c>
      <c r="B28101" t="str">
        <f t="shared" si="439"/>
        <v>186.5---41</v>
      </c>
      <c r="C28101" t="s">
        <v>5983</v>
      </c>
      <c r="D28101" t="s">
        <v>1023</v>
      </c>
      <c r="E28101">
        <v>41</v>
      </c>
    </row>
    <row r="28102" spans="1:5" ht="13.5" customHeight="1">
      <c r="A28102">
        <v>186.5</v>
      </c>
      <c r="B28102" t="str">
        <f t="shared" si="439"/>
        <v>186.5---42</v>
      </c>
      <c r="C28102" t="s">
        <v>5915</v>
      </c>
      <c r="D28102" t="s">
        <v>772</v>
      </c>
      <c r="E28102">
        <v>42</v>
      </c>
    </row>
    <row r="28103" spans="1:5" ht="13.5" customHeight="1">
      <c r="A28103">
        <v>186.5</v>
      </c>
      <c r="B28103" t="str">
        <f t="shared" si="439"/>
        <v>186.5---43</v>
      </c>
      <c r="C28103" t="s">
        <v>5977</v>
      </c>
      <c r="D28103" t="s">
        <v>1069</v>
      </c>
      <c r="E28103">
        <v>43</v>
      </c>
    </row>
    <row r="28104" spans="1:5" ht="13.5" customHeight="1">
      <c r="A28104">
        <v>186.5</v>
      </c>
      <c r="B28104" t="str">
        <f t="shared" si="439"/>
        <v>186.5---44</v>
      </c>
      <c r="C28104" t="s">
        <v>5917</v>
      </c>
      <c r="D28104" t="s">
        <v>789</v>
      </c>
      <c r="E28104">
        <v>44</v>
      </c>
    </row>
    <row r="28105" spans="1:5" ht="13.5" customHeight="1">
      <c r="A28105">
        <v>186.5</v>
      </c>
      <c r="B28105" t="str">
        <f t="shared" si="439"/>
        <v>186.5---45</v>
      </c>
      <c r="C28105" t="s">
        <v>5918</v>
      </c>
      <c r="D28105" t="s">
        <v>770</v>
      </c>
      <c r="E28105">
        <v>45</v>
      </c>
    </row>
    <row r="28106" spans="1:5" ht="13.5" customHeight="1">
      <c r="A28106">
        <v>186.5</v>
      </c>
      <c r="B28106" t="str">
        <f t="shared" si="439"/>
        <v>186.5---46</v>
      </c>
      <c r="C28106" t="s">
        <v>5971</v>
      </c>
      <c r="D28106" t="s">
        <v>1058</v>
      </c>
      <c r="E28106">
        <v>46</v>
      </c>
    </row>
    <row r="28107" spans="1:5" ht="13.5" customHeight="1">
      <c r="A28107">
        <v>186.5</v>
      </c>
      <c r="B28107" t="str">
        <f t="shared" si="439"/>
        <v>186.5---47</v>
      </c>
      <c r="C28107" t="s">
        <v>5979</v>
      </c>
      <c r="D28107" t="s">
        <v>1071</v>
      </c>
      <c r="E28107">
        <v>47</v>
      </c>
    </row>
    <row r="28108" spans="1:5" ht="13.5" customHeight="1">
      <c r="A28108">
        <v>186.5</v>
      </c>
      <c r="B28108" t="str">
        <f t="shared" si="439"/>
        <v>186.5---48</v>
      </c>
      <c r="C28108" t="s">
        <v>5920</v>
      </c>
      <c r="D28108" t="s">
        <v>762</v>
      </c>
      <c r="E28108">
        <v>48</v>
      </c>
    </row>
    <row r="28109" spans="1:5" ht="13.5" customHeight="1">
      <c r="A28109">
        <v>186.5</v>
      </c>
      <c r="B28109" t="str">
        <f t="shared" si="439"/>
        <v>186.5---49</v>
      </c>
      <c r="C28109" t="s">
        <v>5980</v>
      </c>
      <c r="D28109" t="s">
        <v>1124</v>
      </c>
      <c r="E28109">
        <v>49</v>
      </c>
    </row>
    <row r="28110" spans="1:5" ht="13.5" customHeight="1">
      <c r="A28110">
        <v>186.5</v>
      </c>
      <c r="B28110" t="str">
        <f t="shared" si="439"/>
        <v>186.5---50</v>
      </c>
      <c r="C28110" t="s">
        <v>5976</v>
      </c>
      <c r="D28110" t="s">
        <v>1162</v>
      </c>
      <c r="E28110">
        <v>50</v>
      </c>
    </row>
    <row r="28111" spans="1:5" ht="13.5" customHeight="1">
      <c r="A28111">
        <v>186.5</v>
      </c>
      <c r="B28111" t="str">
        <f t="shared" si="439"/>
        <v>186.5---51</v>
      </c>
      <c r="C28111" t="s">
        <v>5988</v>
      </c>
      <c r="D28111" t="s">
        <v>1133</v>
      </c>
      <c r="E28111">
        <v>51</v>
      </c>
    </row>
    <row r="28112" spans="1:5" ht="13.5" customHeight="1">
      <c r="A28112">
        <v>186.6</v>
      </c>
      <c r="B28112" t="str">
        <f t="shared" si="439"/>
        <v>186.6---1</v>
      </c>
      <c r="C28112" t="s">
        <v>4234</v>
      </c>
      <c r="D28112" t="s">
        <v>6223</v>
      </c>
      <c r="E28112">
        <v>1</v>
      </c>
    </row>
    <row r="28113" spans="1:5" ht="13.5" customHeight="1">
      <c r="A28113">
        <v>186.6</v>
      </c>
      <c r="B28113" t="str">
        <f t="shared" si="439"/>
        <v>186.6---2</v>
      </c>
      <c r="C28113" t="s">
        <v>4216</v>
      </c>
      <c r="D28113" t="s">
        <v>6223</v>
      </c>
      <c r="E28113">
        <v>2</v>
      </c>
    </row>
    <row r="28114" spans="1:5" ht="13.5" customHeight="1">
      <c r="A28114">
        <v>186.6</v>
      </c>
      <c r="B28114" t="str">
        <f t="shared" si="439"/>
        <v>186.6---3</v>
      </c>
      <c r="C28114" t="s">
        <v>4216</v>
      </c>
      <c r="D28114" t="s">
        <v>713</v>
      </c>
      <c r="E28114">
        <v>3</v>
      </c>
    </row>
    <row r="28115" spans="1:5" ht="13.5" customHeight="1">
      <c r="A28115">
        <v>186.6</v>
      </c>
      <c r="B28115" t="str">
        <f t="shared" si="439"/>
        <v>186.6---4</v>
      </c>
      <c r="C28115" t="s">
        <v>4216</v>
      </c>
      <c r="D28115" t="s">
        <v>1423</v>
      </c>
      <c r="E28115">
        <v>4</v>
      </c>
    </row>
    <row r="28116" spans="1:5" ht="13.5" customHeight="1">
      <c r="A28116">
        <v>186.6</v>
      </c>
      <c r="B28116" t="str">
        <f t="shared" si="439"/>
        <v>186.6---5</v>
      </c>
      <c r="C28116" t="s">
        <v>4216</v>
      </c>
      <c r="D28116" t="s">
        <v>1346</v>
      </c>
      <c r="E28116">
        <v>5</v>
      </c>
    </row>
    <row r="28117" spans="1:5" ht="13.5" customHeight="1">
      <c r="A28117">
        <v>186.6</v>
      </c>
      <c r="B28117" t="str">
        <f t="shared" si="439"/>
        <v>186.6---6</v>
      </c>
      <c r="C28117" t="s">
        <v>4216</v>
      </c>
      <c r="D28117" t="s">
        <v>720</v>
      </c>
      <c r="E28117">
        <v>6</v>
      </c>
    </row>
    <row r="28118" spans="1:5" ht="13.5" customHeight="1">
      <c r="A28118">
        <v>186.6</v>
      </c>
      <c r="B28118" t="str">
        <f t="shared" si="439"/>
        <v>186.6---7</v>
      </c>
      <c r="C28118" t="s">
        <v>4220</v>
      </c>
      <c r="D28118" t="s">
        <v>1325</v>
      </c>
      <c r="E28118">
        <v>7</v>
      </c>
    </row>
    <row r="28119" spans="1:5" ht="13.5" customHeight="1">
      <c r="A28119">
        <v>186.6</v>
      </c>
      <c r="B28119" t="str">
        <f t="shared" si="439"/>
        <v>186.6---8</v>
      </c>
      <c r="C28119" t="s">
        <v>4228</v>
      </c>
      <c r="D28119" t="s">
        <v>1139</v>
      </c>
      <c r="E28119">
        <v>8</v>
      </c>
    </row>
    <row r="28120" spans="1:5" ht="13.5" customHeight="1">
      <c r="A28120">
        <v>186.6</v>
      </c>
      <c r="B28120" t="str">
        <f t="shared" si="439"/>
        <v>186.6---9</v>
      </c>
      <c r="C28120" t="s">
        <v>4223</v>
      </c>
      <c r="D28120" t="s">
        <v>756</v>
      </c>
      <c r="E28120">
        <v>9</v>
      </c>
    </row>
    <row r="28121" spans="1:5" ht="13.5" customHeight="1">
      <c r="A28121">
        <v>186.6</v>
      </c>
      <c r="B28121" t="str">
        <f t="shared" si="439"/>
        <v>186.6---10</v>
      </c>
      <c r="C28121" t="s">
        <v>4276</v>
      </c>
      <c r="D28121" t="s">
        <v>1276</v>
      </c>
      <c r="E28121">
        <v>10</v>
      </c>
    </row>
    <row r="28122" spans="1:5" ht="13.5" customHeight="1">
      <c r="A28122">
        <v>186.6</v>
      </c>
      <c r="B28122" t="str">
        <f t="shared" si="439"/>
        <v>186.6---11</v>
      </c>
      <c r="C28122" t="s">
        <v>4259</v>
      </c>
      <c r="D28122" t="s">
        <v>1133</v>
      </c>
      <c r="E28122">
        <v>11</v>
      </c>
    </row>
    <row r="28123" spans="1:5" ht="13.5" customHeight="1">
      <c r="A28123">
        <v>186.6</v>
      </c>
      <c r="B28123" t="str">
        <f t="shared" si="439"/>
        <v>186.6---12</v>
      </c>
      <c r="C28123" t="s">
        <v>4254</v>
      </c>
      <c r="D28123" t="s">
        <v>1229</v>
      </c>
      <c r="E28123">
        <v>12</v>
      </c>
    </row>
    <row r="28124" spans="1:5" ht="13.5" customHeight="1">
      <c r="A28124">
        <v>186.6</v>
      </c>
      <c r="B28124" t="str">
        <f t="shared" si="439"/>
        <v>186.6---13</v>
      </c>
      <c r="C28124" t="s">
        <v>4235</v>
      </c>
      <c r="D28124" t="s">
        <v>1140</v>
      </c>
      <c r="E28124">
        <v>13</v>
      </c>
    </row>
    <row r="28125" spans="1:5" ht="13.5" customHeight="1">
      <c r="A28125">
        <v>186.6</v>
      </c>
      <c r="B28125" t="str">
        <f t="shared" si="439"/>
        <v>186.6---14</v>
      </c>
      <c r="C28125" t="s">
        <v>4236</v>
      </c>
      <c r="D28125" t="s">
        <v>1274</v>
      </c>
      <c r="E28125">
        <v>14</v>
      </c>
    </row>
    <row r="28126" spans="1:5" ht="13.5" customHeight="1">
      <c r="A28126">
        <v>186.6</v>
      </c>
      <c r="B28126" t="str">
        <f t="shared" si="439"/>
        <v>186.6---15</v>
      </c>
      <c r="C28126" t="s">
        <v>1017</v>
      </c>
      <c r="D28126" t="s">
        <v>796</v>
      </c>
      <c r="E28126">
        <v>15</v>
      </c>
    </row>
    <row r="28127" spans="1:5" ht="13.5" customHeight="1">
      <c r="A28127">
        <v>186.6</v>
      </c>
      <c r="B28127" t="str">
        <f t="shared" si="439"/>
        <v>186.6---16</v>
      </c>
      <c r="C28127" t="s">
        <v>731</v>
      </c>
      <c r="D28127" t="s">
        <v>800</v>
      </c>
      <c r="E28127">
        <v>16</v>
      </c>
    </row>
    <row r="28128" spans="1:5" ht="13.5" customHeight="1">
      <c r="A28128">
        <v>186.6</v>
      </c>
      <c r="B28128" t="str">
        <f t="shared" si="439"/>
        <v>186.6---17</v>
      </c>
      <c r="C28128" t="s">
        <v>733</v>
      </c>
      <c r="D28128" t="s">
        <v>781</v>
      </c>
      <c r="E28128">
        <v>17</v>
      </c>
    </row>
    <row r="28129" spans="1:5" ht="13.5" customHeight="1">
      <c r="A28129">
        <v>186.6</v>
      </c>
      <c r="B28129" t="str">
        <f t="shared" si="439"/>
        <v>186.6---18</v>
      </c>
      <c r="C28129" t="s">
        <v>735</v>
      </c>
      <c r="D28129" t="s">
        <v>744</v>
      </c>
      <c r="E28129">
        <v>18</v>
      </c>
    </row>
    <row r="28130" spans="1:5" ht="13.5" customHeight="1">
      <c r="A28130">
        <v>186.6</v>
      </c>
      <c r="B28130" t="str">
        <f t="shared" si="439"/>
        <v>186.6---19</v>
      </c>
      <c r="C28130" t="s">
        <v>739</v>
      </c>
      <c r="D28130" t="s">
        <v>736</v>
      </c>
      <c r="E28130">
        <v>19</v>
      </c>
    </row>
    <row r="28131" spans="1:5" ht="13.5" customHeight="1">
      <c r="A28131">
        <v>186.6</v>
      </c>
      <c r="B28131" t="str">
        <f t="shared" si="439"/>
        <v>186.6---20</v>
      </c>
      <c r="C28131" t="s">
        <v>858</v>
      </c>
      <c r="D28131" t="s">
        <v>740</v>
      </c>
      <c r="E28131">
        <v>20</v>
      </c>
    </row>
    <row r="28132" spans="1:5" ht="13.5" customHeight="1">
      <c r="A28132">
        <v>186.6</v>
      </c>
      <c r="B28132" t="str">
        <f t="shared" si="439"/>
        <v>186.6---21</v>
      </c>
      <c r="C28132" t="s">
        <v>743</v>
      </c>
      <c r="D28132" t="s">
        <v>754</v>
      </c>
      <c r="E28132">
        <v>21</v>
      </c>
    </row>
    <row r="28133" spans="1:5" ht="13.5" customHeight="1">
      <c r="A28133">
        <v>186.6</v>
      </c>
      <c r="B28133" t="str">
        <f t="shared" si="439"/>
        <v>186.6---22</v>
      </c>
      <c r="C28133" t="s">
        <v>987</v>
      </c>
      <c r="D28133" t="s">
        <v>1263</v>
      </c>
      <c r="E28133">
        <v>22</v>
      </c>
    </row>
    <row r="28134" spans="1:5" ht="13.5" customHeight="1">
      <c r="A28134">
        <v>186.6</v>
      </c>
      <c r="B28134" t="str">
        <f t="shared" si="439"/>
        <v>186.6---23</v>
      </c>
      <c r="C28134" t="s">
        <v>989</v>
      </c>
      <c r="D28134" t="s">
        <v>738</v>
      </c>
      <c r="E28134">
        <v>23</v>
      </c>
    </row>
    <row r="28135" spans="1:5" ht="13.5" customHeight="1">
      <c r="A28135">
        <v>186.6</v>
      </c>
      <c r="B28135" t="str">
        <f t="shared" si="439"/>
        <v>186.6---24</v>
      </c>
      <c r="C28135" t="s">
        <v>1094</v>
      </c>
      <c r="D28135" t="s">
        <v>790</v>
      </c>
      <c r="E28135">
        <v>24</v>
      </c>
    </row>
    <row r="28136" spans="1:5" ht="13.5" customHeight="1">
      <c r="A28136">
        <v>186.6</v>
      </c>
      <c r="B28136" t="str">
        <f t="shared" si="439"/>
        <v>186.6---25</v>
      </c>
      <c r="C28136" t="s">
        <v>936</v>
      </c>
      <c r="D28136" t="s">
        <v>779</v>
      </c>
      <c r="E28136">
        <v>25</v>
      </c>
    </row>
    <row r="28137" spans="1:5" ht="13.5" customHeight="1">
      <c r="A28137">
        <v>186.6</v>
      </c>
      <c r="B28137" t="str">
        <f t="shared" si="439"/>
        <v>186.6---26</v>
      </c>
      <c r="C28137" t="s">
        <v>819</v>
      </c>
      <c r="D28137" t="s">
        <v>756</v>
      </c>
      <c r="E28137">
        <v>26</v>
      </c>
    </row>
    <row r="28138" spans="1:5" ht="13.5" customHeight="1">
      <c r="A28138">
        <v>186.6</v>
      </c>
      <c r="B28138" t="str">
        <f t="shared" si="439"/>
        <v>186.6---27</v>
      </c>
      <c r="C28138" t="s">
        <v>824</v>
      </c>
      <c r="D28138" t="s">
        <v>752</v>
      </c>
      <c r="E28138">
        <v>27</v>
      </c>
    </row>
    <row r="28139" spans="1:5" ht="13.5" customHeight="1">
      <c r="A28139">
        <v>186.6</v>
      </c>
      <c r="B28139" t="str">
        <f t="shared" si="439"/>
        <v>186.6---28</v>
      </c>
      <c r="C28139" t="s">
        <v>1005</v>
      </c>
      <c r="D28139" t="s">
        <v>1105</v>
      </c>
      <c r="E28139">
        <v>28</v>
      </c>
    </row>
    <row r="28140" spans="1:5" ht="13.5" customHeight="1">
      <c r="A28140">
        <v>186.6</v>
      </c>
      <c r="B28140" t="str">
        <f t="shared" si="439"/>
        <v>186.6---29</v>
      </c>
      <c r="C28140" t="s">
        <v>755</v>
      </c>
      <c r="D28140" t="s">
        <v>1146</v>
      </c>
      <c r="E28140">
        <v>29</v>
      </c>
    </row>
    <row r="28141" spans="1:5" ht="13.5" customHeight="1">
      <c r="A28141">
        <v>186.6</v>
      </c>
      <c r="B28141" t="str">
        <f t="shared" si="439"/>
        <v>186.6---30</v>
      </c>
      <c r="C28141" t="s">
        <v>1197</v>
      </c>
      <c r="D28141" t="s">
        <v>1137</v>
      </c>
      <c r="E28141">
        <v>30</v>
      </c>
    </row>
    <row r="28142" spans="1:5" ht="13.5" customHeight="1">
      <c r="A28142">
        <v>186.6</v>
      </c>
      <c r="B28142" t="str">
        <f t="shared" si="439"/>
        <v>186.6---31</v>
      </c>
      <c r="C28142" t="s">
        <v>866</v>
      </c>
      <c r="D28142" t="s">
        <v>831</v>
      </c>
      <c r="E28142">
        <v>31</v>
      </c>
    </row>
    <row r="28143" spans="1:5" ht="13.5" customHeight="1">
      <c r="A28143">
        <v>186.6</v>
      </c>
      <c r="B28143" t="str">
        <f t="shared" si="439"/>
        <v>186.6---32</v>
      </c>
      <c r="C28143" t="s">
        <v>1009</v>
      </c>
      <c r="D28143" t="s">
        <v>1340</v>
      </c>
      <c r="E28143">
        <v>32</v>
      </c>
    </row>
    <row r="28144" spans="1:5" ht="13.5" customHeight="1">
      <c r="A28144">
        <v>186.6</v>
      </c>
      <c r="B28144" t="str">
        <f t="shared" si="439"/>
        <v>186.6---33</v>
      </c>
      <c r="C28144" t="s">
        <v>1102</v>
      </c>
      <c r="D28144" t="s">
        <v>1190</v>
      </c>
      <c r="E28144">
        <v>33</v>
      </c>
    </row>
    <row r="28145" spans="1:5" ht="13.5" customHeight="1">
      <c r="A28145">
        <v>186.6</v>
      </c>
      <c r="B28145" t="str">
        <f t="shared" si="439"/>
        <v>186.6---34</v>
      </c>
      <c r="C28145" t="s">
        <v>1055</v>
      </c>
      <c r="D28145" t="s">
        <v>1324</v>
      </c>
      <c r="E28145">
        <v>34</v>
      </c>
    </row>
    <row r="28146" spans="1:5" ht="13.5" customHeight="1">
      <c r="A28146">
        <v>186.6</v>
      </c>
      <c r="B28146" t="str">
        <f t="shared" si="439"/>
        <v>186.6---35</v>
      </c>
      <c r="C28146" t="s">
        <v>868</v>
      </c>
      <c r="D28146" t="s">
        <v>758</v>
      </c>
      <c r="E28146">
        <v>35</v>
      </c>
    </row>
    <row r="28147" spans="1:5" ht="13.5" customHeight="1">
      <c r="A28147">
        <v>186.6</v>
      </c>
      <c r="B28147" t="str">
        <f t="shared" si="439"/>
        <v>186.6---36</v>
      </c>
      <c r="C28147" t="s">
        <v>769</v>
      </c>
      <c r="D28147" t="s">
        <v>1325</v>
      </c>
      <c r="E28147">
        <v>36</v>
      </c>
    </row>
    <row r="28148" spans="1:5" ht="13.5" customHeight="1">
      <c r="A28148">
        <v>186.6</v>
      </c>
      <c r="B28148" t="str">
        <f t="shared" si="439"/>
        <v>186.6---37</v>
      </c>
      <c r="C28148" t="s">
        <v>950</v>
      </c>
      <c r="D28148" t="s">
        <v>1140</v>
      </c>
      <c r="E28148">
        <v>37</v>
      </c>
    </row>
    <row r="28149" spans="1:5" ht="13.5" customHeight="1">
      <c r="A28149">
        <v>186.6</v>
      </c>
      <c r="B28149" t="str">
        <f t="shared" si="439"/>
        <v>186.6---38</v>
      </c>
      <c r="C28149" t="s">
        <v>1216</v>
      </c>
      <c r="D28149" t="s">
        <v>1385</v>
      </c>
      <c r="E28149">
        <v>38</v>
      </c>
    </row>
    <row r="28150" spans="1:5" ht="13.5" customHeight="1">
      <c r="A28150">
        <v>186.6</v>
      </c>
      <c r="B28150" t="str">
        <f t="shared" si="439"/>
        <v>186.6---39</v>
      </c>
      <c r="C28150" t="s">
        <v>5961</v>
      </c>
      <c r="D28150" t="s">
        <v>935</v>
      </c>
      <c r="E28150">
        <v>39</v>
      </c>
    </row>
    <row r="28151" spans="1:5" ht="13.5" customHeight="1">
      <c r="A28151">
        <v>186.6</v>
      </c>
      <c r="B28151" t="str">
        <f t="shared" si="439"/>
        <v>186.6---40</v>
      </c>
      <c r="C28151" t="s">
        <v>5982</v>
      </c>
      <c r="D28151" t="s">
        <v>1125</v>
      </c>
      <c r="E28151">
        <v>40</v>
      </c>
    </row>
    <row r="28152" spans="1:5" ht="13.5" customHeight="1">
      <c r="A28152">
        <v>186.6</v>
      </c>
      <c r="B28152" t="str">
        <f t="shared" si="439"/>
        <v>186.6---41</v>
      </c>
      <c r="C28152" t="s">
        <v>5983</v>
      </c>
      <c r="D28152" t="s">
        <v>1023</v>
      </c>
      <c r="E28152">
        <v>41</v>
      </c>
    </row>
    <row r="28153" spans="1:5" ht="13.5" customHeight="1">
      <c r="A28153">
        <v>186.6</v>
      </c>
      <c r="B28153" t="str">
        <f t="shared" si="439"/>
        <v>186.6---42</v>
      </c>
      <c r="C28153" t="s">
        <v>5915</v>
      </c>
      <c r="D28153" t="s">
        <v>772</v>
      </c>
      <c r="E28153">
        <v>42</v>
      </c>
    </row>
    <row r="28154" spans="1:5" ht="13.5" customHeight="1">
      <c r="A28154">
        <v>186.6</v>
      </c>
      <c r="B28154" t="str">
        <f t="shared" si="439"/>
        <v>186.6---43</v>
      </c>
      <c r="C28154" t="s">
        <v>5977</v>
      </c>
      <c r="D28154" t="s">
        <v>1069</v>
      </c>
      <c r="E28154">
        <v>43</v>
      </c>
    </row>
    <row r="28155" spans="1:5" ht="13.5" customHeight="1">
      <c r="A28155">
        <v>186.6</v>
      </c>
      <c r="B28155" t="str">
        <f t="shared" si="439"/>
        <v>186.6---44</v>
      </c>
      <c r="C28155" t="s">
        <v>5917</v>
      </c>
      <c r="D28155" t="s">
        <v>789</v>
      </c>
      <c r="E28155">
        <v>44</v>
      </c>
    </row>
    <row r="28156" spans="1:5" ht="13.5" customHeight="1">
      <c r="A28156">
        <v>186.6</v>
      </c>
      <c r="B28156" t="str">
        <f t="shared" si="439"/>
        <v>186.6---45</v>
      </c>
      <c r="C28156" t="s">
        <v>5918</v>
      </c>
      <c r="D28156" t="s">
        <v>770</v>
      </c>
      <c r="E28156">
        <v>45</v>
      </c>
    </row>
    <row r="28157" spans="1:5" ht="13.5" customHeight="1">
      <c r="A28157">
        <v>186.6</v>
      </c>
      <c r="B28157" t="str">
        <f t="shared" si="439"/>
        <v>186.6---46</v>
      </c>
      <c r="C28157" t="s">
        <v>5971</v>
      </c>
      <c r="D28157" t="s">
        <v>1058</v>
      </c>
      <c r="E28157">
        <v>46</v>
      </c>
    </row>
    <row r="28158" spans="1:5" ht="13.5" customHeight="1">
      <c r="A28158">
        <v>186.6</v>
      </c>
      <c r="B28158" t="str">
        <f t="shared" si="439"/>
        <v>186.6---47</v>
      </c>
      <c r="C28158" t="s">
        <v>5979</v>
      </c>
      <c r="D28158" t="s">
        <v>1071</v>
      </c>
      <c r="E28158">
        <v>47</v>
      </c>
    </row>
    <row r="28159" spans="1:5" ht="13.5" customHeight="1">
      <c r="A28159">
        <v>186.6</v>
      </c>
      <c r="B28159" t="str">
        <f t="shared" si="439"/>
        <v>186.6---48</v>
      </c>
      <c r="C28159" t="s">
        <v>5920</v>
      </c>
      <c r="D28159" t="s">
        <v>762</v>
      </c>
      <c r="E28159">
        <v>48</v>
      </c>
    </row>
    <row r="28160" spans="1:5" ht="13.5" customHeight="1">
      <c r="A28160">
        <v>186.6</v>
      </c>
      <c r="B28160" t="str">
        <f t="shared" si="439"/>
        <v>186.6---49</v>
      </c>
      <c r="C28160" t="s">
        <v>5980</v>
      </c>
      <c r="D28160" t="s">
        <v>1124</v>
      </c>
      <c r="E28160">
        <v>49</v>
      </c>
    </row>
    <row r="28161" spans="1:5" ht="13.5" customHeight="1">
      <c r="A28161">
        <v>186.6</v>
      </c>
      <c r="B28161" t="str">
        <f t="shared" si="439"/>
        <v>186.6---50</v>
      </c>
      <c r="C28161" t="s">
        <v>5976</v>
      </c>
      <c r="D28161" t="s">
        <v>1162</v>
      </c>
      <c r="E28161">
        <v>50</v>
      </c>
    </row>
    <row r="28162" spans="1:5" ht="13.5" customHeight="1">
      <c r="A28162">
        <v>186.6</v>
      </c>
      <c r="B28162" t="str">
        <f t="shared" si="439"/>
        <v>186.6---51</v>
      </c>
      <c r="C28162" t="s">
        <v>5988</v>
      </c>
      <c r="D28162" t="s">
        <v>1133</v>
      </c>
      <c r="E28162">
        <v>51</v>
      </c>
    </row>
    <row r="28163" spans="1:5" ht="13.5" customHeight="1">
      <c r="A28163">
        <v>186.7</v>
      </c>
      <c r="B28163" t="str">
        <f t="shared" ref="B28163:B28226" si="440">A28163&amp;"---"&amp;E28163</f>
        <v>186.7---1</v>
      </c>
      <c r="C28163" t="s">
        <v>4234</v>
      </c>
      <c r="D28163" t="s">
        <v>6223</v>
      </c>
      <c r="E28163">
        <v>1</v>
      </c>
    </row>
    <row r="28164" spans="1:5" ht="13.5" customHeight="1">
      <c r="A28164">
        <v>186.7</v>
      </c>
      <c r="B28164" t="str">
        <f t="shared" si="440"/>
        <v>186.7---2</v>
      </c>
      <c r="C28164" t="s">
        <v>4216</v>
      </c>
      <c r="D28164" t="s">
        <v>6223</v>
      </c>
      <c r="E28164">
        <v>2</v>
      </c>
    </row>
    <row r="28165" spans="1:5" ht="13.5" customHeight="1">
      <c r="A28165">
        <v>186.7</v>
      </c>
      <c r="B28165" t="str">
        <f t="shared" si="440"/>
        <v>186.7---3</v>
      </c>
      <c r="C28165" t="s">
        <v>4216</v>
      </c>
      <c r="D28165" t="s">
        <v>713</v>
      </c>
      <c r="E28165">
        <v>3</v>
      </c>
    </row>
    <row r="28166" spans="1:5" ht="13.5" customHeight="1">
      <c r="A28166">
        <v>186.7</v>
      </c>
      <c r="B28166" t="str">
        <f t="shared" si="440"/>
        <v>186.7---4</v>
      </c>
      <c r="C28166" t="s">
        <v>4216</v>
      </c>
      <c r="D28166" t="s">
        <v>1423</v>
      </c>
      <c r="E28166">
        <v>4</v>
      </c>
    </row>
    <row r="28167" spans="1:5" ht="13.5" customHeight="1">
      <c r="A28167">
        <v>186.7</v>
      </c>
      <c r="B28167" t="str">
        <f t="shared" si="440"/>
        <v>186.7---5</v>
      </c>
      <c r="C28167" t="s">
        <v>4216</v>
      </c>
      <c r="D28167" t="s">
        <v>1346</v>
      </c>
      <c r="E28167">
        <v>5</v>
      </c>
    </row>
    <row r="28168" spans="1:5" ht="13.5" customHeight="1">
      <c r="A28168">
        <v>186.7</v>
      </c>
      <c r="B28168" t="str">
        <f t="shared" si="440"/>
        <v>186.7---6</v>
      </c>
      <c r="C28168" t="s">
        <v>4216</v>
      </c>
      <c r="D28168" t="s">
        <v>720</v>
      </c>
      <c r="E28168">
        <v>6</v>
      </c>
    </row>
    <row r="28169" spans="1:5" ht="13.5" customHeight="1">
      <c r="A28169">
        <v>186.7</v>
      </c>
      <c r="B28169" t="str">
        <f t="shared" si="440"/>
        <v>186.7---7</v>
      </c>
      <c r="C28169" t="s">
        <v>4220</v>
      </c>
      <c r="D28169" t="s">
        <v>1325</v>
      </c>
      <c r="E28169">
        <v>7</v>
      </c>
    </row>
    <row r="28170" spans="1:5" ht="13.5" customHeight="1">
      <c r="A28170">
        <v>186.7</v>
      </c>
      <c r="B28170" t="str">
        <f t="shared" si="440"/>
        <v>186.7---8</v>
      </c>
      <c r="C28170" t="s">
        <v>4228</v>
      </c>
      <c r="D28170" t="s">
        <v>1139</v>
      </c>
      <c r="E28170">
        <v>8</v>
      </c>
    </row>
    <row r="28171" spans="1:5" ht="13.5" customHeight="1">
      <c r="A28171">
        <v>186.7</v>
      </c>
      <c r="B28171" t="str">
        <f t="shared" si="440"/>
        <v>186.7---9</v>
      </c>
      <c r="C28171" t="s">
        <v>4223</v>
      </c>
      <c r="D28171" t="s">
        <v>756</v>
      </c>
      <c r="E28171">
        <v>9</v>
      </c>
    </row>
    <row r="28172" spans="1:5" ht="13.5" customHeight="1">
      <c r="A28172">
        <v>186.7</v>
      </c>
      <c r="B28172" t="str">
        <f t="shared" si="440"/>
        <v>186.7---10</v>
      </c>
      <c r="C28172" t="s">
        <v>4276</v>
      </c>
      <c r="D28172" t="s">
        <v>1276</v>
      </c>
      <c r="E28172">
        <v>10</v>
      </c>
    </row>
    <row r="28173" spans="1:5" ht="13.5" customHeight="1">
      <c r="A28173">
        <v>186.7</v>
      </c>
      <c r="B28173" t="str">
        <f t="shared" si="440"/>
        <v>186.7---11</v>
      </c>
      <c r="C28173" t="s">
        <v>4259</v>
      </c>
      <c r="D28173" t="s">
        <v>1133</v>
      </c>
      <c r="E28173">
        <v>11</v>
      </c>
    </row>
    <row r="28174" spans="1:5" ht="13.5" customHeight="1">
      <c r="A28174">
        <v>186.7</v>
      </c>
      <c r="B28174" t="str">
        <f t="shared" si="440"/>
        <v>186.7---12</v>
      </c>
      <c r="C28174" t="s">
        <v>4254</v>
      </c>
      <c r="D28174" t="s">
        <v>1229</v>
      </c>
      <c r="E28174">
        <v>12</v>
      </c>
    </row>
    <row r="28175" spans="1:5" ht="13.5" customHeight="1">
      <c r="A28175">
        <v>186.7</v>
      </c>
      <c r="B28175" t="str">
        <f t="shared" si="440"/>
        <v>186.7---13</v>
      </c>
      <c r="C28175" t="s">
        <v>4235</v>
      </c>
      <c r="D28175" t="s">
        <v>1140</v>
      </c>
      <c r="E28175">
        <v>13</v>
      </c>
    </row>
    <row r="28176" spans="1:5" ht="13.5" customHeight="1">
      <c r="A28176">
        <v>186.7</v>
      </c>
      <c r="B28176" t="str">
        <f t="shared" si="440"/>
        <v>186.7---14</v>
      </c>
      <c r="C28176" t="s">
        <v>4236</v>
      </c>
      <c r="D28176" t="s">
        <v>1274</v>
      </c>
      <c r="E28176">
        <v>14</v>
      </c>
    </row>
    <row r="28177" spans="1:5" ht="13.5" customHeight="1">
      <c r="A28177">
        <v>186.7</v>
      </c>
      <c r="B28177" t="str">
        <f t="shared" si="440"/>
        <v>186.7---15</v>
      </c>
      <c r="C28177" t="s">
        <v>1017</v>
      </c>
      <c r="D28177" t="s">
        <v>796</v>
      </c>
      <c r="E28177">
        <v>15</v>
      </c>
    </row>
    <row r="28178" spans="1:5" ht="13.5" customHeight="1">
      <c r="A28178">
        <v>186.7</v>
      </c>
      <c r="B28178" t="str">
        <f t="shared" si="440"/>
        <v>186.7---16</v>
      </c>
      <c r="C28178" t="s">
        <v>731</v>
      </c>
      <c r="D28178" t="s">
        <v>800</v>
      </c>
      <c r="E28178">
        <v>16</v>
      </c>
    </row>
    <row r="28179" spans="1:5" ht="13.5" customHeight="1">
      <c r="A28179">
        <v>186.7</v>
      </c>
      <c r="B28179" t="str">
        <f t="shared" si="440"/>
        <v>186.7---17</v>
      </c>
      <c r="C28179" t="s">
        <v>733</v>
      </c>
      <c r="D28179" t="s">
        <v>781</v>
      </c>
      <c r="E28179">
        <v>17</v>
      </c>
    </row>
    <row r="28180" spans="1:5" ht="13.5" customHeight="1">
      <c r="A28180">
        <v>186.7</v>
      </c>
      <c r="B28180" t="str">
        <f t="shared" si="440"/>
        <v>186.7---18</v>
      </c>
      <c r="C28180" t="s">
        <v>735</v>
      </c>
      <c r="D28180" t="s">
        <v>744</v>
      </c>
      <c r="E28180">
        <v>18</v>
      </c>
    </row>
    <row r="28181" spans="1:5" ht="13.5" customHeight="1">
      <c r="A28181">
        <v>186.7</v>
      </c>
      <c r="B28181" t="str">
        <f t="shared" si="440"/>
        <v>186.7---19</v>
      </c>
      <c r="C28181" t="s">
        <v>739</v>
      </c>
      <c r="D28181" t="s">
        <v>736</v>
      </c>
      <c r="E28181">
        <v>19</v>
      </c>
    </row>
    <row r="28182" spans="1:5" ht="13.5" customHeight="1">
      <c r="A28182">
        <v>186.7</v>
      </c>
      <c r="B28182" t="str">
        <f t="shared" si="440"/>
        <v>186.7---20</v>
      </c>
      <c r="C28182" t="s">
        <v>858</v>
      </c>
      <c r="D28182" t="s">
        <v>740</v>
      </c>
      <c r="E28182">
        <v>20</v>
      </c>
    </row>
    <row r="28183" spans="1:5" ht="13.5" customHeight="1">
      <c r="A28183">
        <v>186.7</v>
      </c>
      <c r="B28183" t="str">
        <f t="shared" si="440"/>
        <v>186.7---21</v>
      </c>
      <c r="C28183" t="s">
        <v>743</v>
      </c>
      <c r="D28183" t="s">
        <v>754</v>
      </c>
      <c r="E28183">
        <v>21</v>
      </c>
    </row>
    <row r="28184" spans="1:5" ht="13.5" customHeight="1">
      <c r="A28184">
        <v>186.7</v>
      </c>
      <c r="B28184" t="str">
        <f t="shared" si="440"/>
        <v>186.7---22</v>
      </c>
      <c r="C28184" t="s">
        <v>987</v>
      </c>
      <c r="D28184" t="s">
        <v>1263</v>
      </c>
      <c r="E28184">
        <v>22</v>
      </c>
    </row>
    <row r="28185" spans="1:5" ht="13.5" customHeight="1">
      <c r="A28185">
        <v>186.7</v>
      </c>
      <c r="B28185" t="str">
        <f t="shared" si="440"/>
        <v>186.7---23</v>
      </c>
      <c r="C28185" t="s">
        <v>989</v>
      </c>
      <c r="D28185" t="s">
        <v>738</v>
      </c>
      <c r="E28185">
        <v>23</v>
      </c>
    </row>
    <row r="28186" spans="1:5" ht="13.5" customHeight="1">
      <c r="A28186">
        <v>186.7</v>
      </c>
      <c r="B28186" t="str">
        <f t="shared" si="440"/>
        <v>186.7---24</v>
      </c>
      <c r="C28186" t="s">
        <v>1094</v>
      </c>
      <c r="D28186" t="s">
        <v>790</v>
      </c>
      <c r="E28186">
        <v>24</v>
      </c>
    </row>
    <row r="28187" spans="1:5" ht="13.5" customHeight="1">
      <c r="A28187">
        <v>186.7</v>
      </c>
      <c r="B28187" t="str">
        <f t="shared" si="440"/>
        <v>186.7---25</v>
      </c>
      <c r="C28187" t="s">
        <v>936</v>
      </c>
      <c r="D28187" t="s">
        <v>779</v>
      </c>
      <c r="E28187">
        <v>25</v>
      </c>
    </row>
    <row r="28188" spans="1:5" ht="13.5" customHeight="1">
      <c r="A28188">
        <v>186.7</v>
      </c>
      <c r="B28188" t="str">
        <f t="shared" si="440"/>
        <v>186.7---26</v>
      </c>
      <c r="C28188" t="s">
        <v>819</v>
      </c>
      <c r="D28188" t="s">
        <v>756</v>
      </c>
      <c r="E28188">
        <v>26</v>
      </c>
    </row>
    <row r="28189" spans="1:5" ht="13.5" customHeight="1">
      <c r="A28189">
        <v>186.7</v>
      </c>
      <c r="B28189" t="str">
        <f t="shared" si="440"/>
        <v>186.7---27</v>
      </c>
      <c r="C28189" t="s">
        <v>824</v>
      </c>
      <c r="D28189" t="s">
        <v>752</v>
      </c>
      <c r="E28189">
        <v>27</v>
      </c>
    </row>
    <row r="28190" spans="1:5" ht="13.5" customHeight="1">
      <c r="A28190">
        <v>186.7</v>
      </c>
      <c r="B28190" t="str">
        <f t="shared" si="440"/>
        <v>186.7---28</v>
      </c>
      <c r="C28190" t="s">
        <v>1005</v>
      </c>
      <c r="D28190" t="s">
        <v>1105</v>
      </c>
      <c r="E28190">
        <v>28</v>
      </c>
    </row>
    <row r="28191" spans="1:5" ht="13.5" customHeight="1">
      <c r="A28191">
        <v>186.7</v>
      </c>
      <c r="B28191" t="str">
        <f t="shared" si="440"/>
        <v>186.7---29</v>
      </c>
      <c r="C28191" t="s">
        <v>755</v>
      </c>
      <c r="D28191" t="s">
        <v>1146</v>
      </c>
      <c r="E28191">
        <v>29</v>
      </c>
    </row>
    <row r="28192" spans="1:5" ht="13.5" customHeight="1">
      <c r="A28192">
        <v>186.7</v>
      </c>
      <c r="B28192" t="str">
        <f t="shared" si="440"/>
        <v>186.7---30</v>
      </c>
      <c r="C28192" t="s">
        <v>1197</v>
      </c>
      <c r="D28192" t="s">
        <v>1137</v>
      </c>
      <c r="E28192">
        <v>30</v>
      </c>
    </row>
    <row r="28193" spans="1:5" ht="13.5" customHeight="1">
      <c r="A28193">
        <v>186.7</v>
      </c>
      <c r="B28193" t="str">
        <f t="shared" si="440"/>
        <v>186.7---31</v>
      </c>
      <c r="C28193" t="s">
        <v>866</v>
      </c>
      <c r="D28193" t="s">
        <v>831</v>
      </c>
      <c r="E28193">
        <v>31</v>
      </c>
    </row>
    <row r="28194" spans="1:5" ht="13.5" customHeight="1">
      <c r="A28194">
        <v>186.7</v>
      </c>
      <c r="B28194" t="str">
        <f t="shared" si="440"/>
        <v>186.7---32</v>
      </c>
      <c r="C28194" t="s">
        <v>1009</v>
      </c>
      <c r="D28194" t="s">
        <v>1340</v>
      </c>
      <c r="E28194">
        <v>32</v>
      </c>
    </row>
    <row r="28195" spans="1:5" ht="13.5" customHeight="1">
      <c r="A28195">
        <v>186.7</v>
      </c>
      <c r="B28195" t="str">
        <f t="shared" si="440"/>
        <v>186.7---33</v>
      </c>
      <c r="C28195" t="s">
        <v>1102</v>
      </c>
      <c r="D28195" t="s">
        <v>1190</v>
      </c>
      <c r="E28195">
        <v>33</v>
      </c>
    </row>
    <row r="28196" spans="1:5" ht="13.5" customHeight="1">
      <c r="A28196">
        <v>186.7</v>
      </c>
      <c r="B28196" t="str">
        <f t="shared" si="440"/>
        <v>186.7---34</v>
      </c>
      <c r="C28196" t="s">
        <v>1055</v>
      </c>
      <c r="D28196" t="s">
        <v>1324</v>
      </c>
      <c r="E28196">
        <v>34</v>
      </c>
    </row>
    <row r="28197" spans="1:5" ht="13.5" customHeight="1">
      <c r="A28197">
        <v>186.7</v>
      </c>
      <c r="B28197" t="str">
        <f t="shared" si="440"/>
        <v>186.7---35</v>
      </c>
      <c r="C28197" t="s">
        <v>868</v>
      </c>
      <c r="D28197" t="s">
        <v>758</v>
      </c>
      <c r="E28197">
        <v>35</v>
      </c>
    </row>
    <row r="28198" spans="1:5" ht="13.5" customHeight="1">
      <c r="A28198">
        <v>186.7</v>
      </c>
      <c r="B28198" t="str">
        <f t="shared" si="440"/>
        <v>186.7---36</v>
      </c>
      <c r="C28198" t="s">
        <v>769</v>
      </c>
      <c r="D28198" t="s">
        <v>1325</v>
      </c>
      <c r="E28198">
        <v>36</v>
      </c>
    </row>
    <row r="28199" spans="1:5" ht="13.5" customHeight="1">
      <c r="A28199">
        <v>186.7</v>
      </c>
      <c r="B28199" t="str">
        <f t="shared" si="440"/>
        <v>186.7---37</v>
      </c>
      <c r="C28199" t="s">
        <v>950</v>
      </c>
      <c r="D28199" t="s">
        <v>1140</v>
      </c>
      <c r="E28199">
        <v>37</v>
      </c>
    </row>
    <row r="28200" spans="1:5" ht="13.5" customHeight="1">
      <c r="A28200">
        <v>186.7</v>
      </c>
      <c r="B28200" t="str">
        <f t="shared" si="440"/>
        <v>186.7---38</v>
      </c>
      <c r="C28200" t="s">
        <v>1216</v>
      </c>
      <c r="D28200" t="s">
        <v>1385</v>
      </c>
      <c r="E28200">
        <v>38</v>
      </c>
    </row>
    <row r="28201" spans="1:5" ht="13.5" customHeight="1">
      <c r="A28201">
        <v>186.7</v>
      </c>
      <c r="B28201" t="str">
        <f t="shared" si="440"/>
        <v>186.7---39</v>
      </c>
      <c r="C28201" t="s">
        <v>5961</v>
      </c>
      <c r="D28201" t="s">
        <v>935</v>
      </c>
      <c r="E28201">
        <v>39</v>
      </c>
    </row>
    <row r="28202" spans="1:5" ht="13.5" customHeight="1">
      <c r="A28202">
        <v>186.7</v>
      </c>
      <c r="B28202" t="str">
        <f t="shared" si="440"/>
        <v>186.7---40</v>
      </c>
      <c r="C28202" t="s">
        <v>5982</v>
      </c>
      <c r="D28202" t="s">
        <v>1125</v>
      </c>
      <c r="E28202">
        <v>40</v>
      </c>
    </row>
    <row r="28203" spans="1:5" ht="13.5" customHeight="1">
      <c r="A28203">
        <v>186.7</v>
      </c>
      <c r="B28203" t="str">
        <f t="shared" si="440"/>
        <v>186.7---41</v>
      </c>
      <c r="C28203" t="s">
        <v>5983</v>
      </c>
      <c r="D28203" t="s">
        <v>1023</v>
      </c>
      <c r="E28203">
        <v>41</v>
      </c>
    </row>
    <row r="28204" spans="1:5" ht="13.5" customHeight="1">
      <c r="A28204">
        <v>186.7</v>
      </c>
      <c r="B28204" t="str">
        <f t="shared" si="440"/>
        <v>186.7---42</v>
      </c>
      <c r="C28204" t="s">
        <v>5915</v>
      </c>
      <c r="D28204" t="s">
        <v>772</v>
      </c>
      <c r="E28204">
        <v>42</v>
      </c>
    </row>
    <row r="28205" spans="1:5" ht="13.5" customHeight="1">
      <c r="A28205">
        <v>186.7</v>
      </c>
      <c r="B28205" t="str">
        <f t="shared" si="440"/>
        <v>186.7---43</v>
      </c>
      <c r="C28205" t="s">
        <v>5977</v>
      </c>
      <c r="D28205" t="s">
        <v>1069</v>
      </c>
      <c r="E28205">
        <v>43</v>
      </c>
    </row>
    <row r="28206" spans="1:5" ht="13.5" customHeight="1">
      <c r="A28206">
        <v>186.7</v>
      </c>
      <c r="B28206" t="str">
        <f t="shared" si="440"/>
        <v>186.7---44</v>
      </c>
      <c r="C28206" t="s">
        <v>5917</v>
      </c>
      <c r="D28206" t="s">
        <v>789</v>
      </c>
      <c r="E28206">
        <v>44</v>
      </c>
    </row>
    <row r="28207" spans="1:5" ht="13.5" customHeight="1">
      <c r="A28207">
        <v>186.7</v>
      </c>
      <c r="B28207" t="str">
        <f t="shared" si="440"/>
        <v>186.7---45</v>
      </c>
      <c r="C28207" t="s">
        <v>5918</v>
      </c>
      <c r="D28207" t="s">
        <v>770</v>
      </c>
      <c r="E28207">
        <v>45</v>
      </c>
    </row>
    <row r="28208" spans="1:5" ht="13.5" customHeight="1">
      <c r="A28208">
        <v>186.7</v>
      </c>
      <c r="B28208" t="str">
        <f t="shared" si="440"/>
        <v>186.7---46</v>
      </c>
      <c r="C28208" t="s">
        <v>5971</v>
      </c>
      <c r="D28208" t="s">
        <v>1058</v>
      </c>
      <c r="E28208">
        <v>46</v>
      </c>
    </row>
    <row r="28209" spans="1:5" ht="13.5" customHeight="1">
      <c r="A28209">
        <v>186.7</v>
      </c>
      <c r="B28209" t="str">
        <f t="shared" si="440"/>
        <v>186.7---47</v>
      </c>
      <c r="C28209" t="s">
        <v>5979</v>
      </c>
      <c r="D28209" t="s">
        <v>1071</v>
      </c>
      <c r="E28209">
        <v>47</v>
      </c>
    </row>
    <row r="28210" spans="1:5" ht="13.5" customHeight="1">
      <c r="A28210">
        <v>186.7</v>
      </c>
      <c r="B28210" t="str">
        <f t="shared" si="440"/>
        <v>186.7---48</v>
      </c>
      <c r="C28210" t="s">
        <v>5920</v>
      </c>
      <c r="D28210" t="s">
        <v>762</v>
      </c>
      <c r="E28210">
        <v>48</v>
      </c>
    </row>
    <row r="28211" spans="1:5" ht="13.5" customHeight="1">
      <c r="A28211">
        <v>186.7</v>
      </c>
      <c r="B28211" t="str">
        <f t="shared" si="440"/>
        <v>186.7---49</v>
      </c>
      <c r="C28211" t="s">
        <v>5980</v>
      </c>
      <c r="D28211" t="s">
        <v>1124</v>
      </c>
      <c r="E28211">
        <v>49</v>
      </c>
    </row>
    <row r="28212" spans="1:5" ht="13.5" customHeight="1">
      <c r="A28212">
        <v>186.7</v>
      </c>
      <c r="B28212" t="str">
        <f t="shared" si="440"/>
        <v>186.7---50</v>
      </c>
      <c r="C28212" t="s">
        <v>5976</v>
      </c>
      <c r="D28212" t="s">
        <v>1162</v>
      </c>
      <c r="E28212">
        <v>50</v>
      </c>
    </row>
    <row r="28213" spans="1:5" ht="13.5" customHeight="1">
      <c r="A28213">
        <v>186.7</v>
      </c>
      <c r="B28213" t="str">
        <f t="shared" si="440"/>
        <v>186.7---51</v>
      </c>
      <c r="C28213" t="s">
        <v>5988</v>
      </c>
      <c r="D28213" t="s">
        <v>1133</v>
      </c>
      <c r="E28213">
        <v>51</v>
      </c>
    </row>
    <row r="28214" spans="1:5" ht="13.5" customHeight="1">
      <c r="A28214">
        <v>186.8</v>
      </c>
      <c r="B28214" t="str">
        <f t="shared" si="440"/>
        <v>186.8---1</v>
      </c>
      <c r="C28214" t="s">
        <v>4234</v>
      </c>
      <c r="D28214" t="s">
        <v>6223</v>
      </c>
      <c r="E28214">
        <v>1</v>
      </c>
    </row>
    <row r="28215" spans="1:5" ht="13.5" customHeight="1">
      <c r="A28215">
        <v>186.8</v>
      </c>
      <c r="B28215" t="str">
        <f t="shared" si="440"/>
        <v>186.8---2</v>
      </c>
      <c r="C28215" t="s">
        <v>4216</v>
      </c>
      <c r="D28215" t="s">
        <v>6223</v>
      </c>
      <c r="E28215">
        <v>2</v>
      </c>
    </row>
    <row r="28216" spans="1:5" ht="13.5" customHeight="1">
      <c r="A28216">
        <v>186.8</v>
      </c>
      <c r="B28216" t="str">
        <f t="shared" si="440"/>
        <v>186.8---3</v>
      </c>
      <c r="C28216" t="s">
        <v>4216</v>
      </c>
      <c r="D28216" t="s">
        <v>713</v>
      </c>
      <c r="E28216">
        <v>3</v>
      </c>
    </row>
    <row r="28217" spans="1:5" ht="13.5" customHeight="1">
      <c r="A28217">
        <v>186.8</v>
      </c>
      <c r="B28217" t="str">
        <f t="shared" si="440"/>
        <v>186.8---4</v>
      </c>
      <c r="C28217" t="s">
        <v>4216</v>
      </c>
      <c r="D28217" t="s">
        <v>1423</v>
      </c>
      <c r="E28217">
        <v>4</v>
      </c>
    </row>
    <row r="28218" spans="1:5" ht="13.5" customHeight="1">
      <c r="A28218">
        <v>186.8</v>
      </c>
      <c r="B28218" t="str">
        <f t="shared" si="440"/>
        <v>186.8---5</v>
      </c>
      <c r="C28218" t="s">
        <v>4216</v>
      </c>
      <c r="D28218" t="s">
        <v>1346</v>
      </c>
      <c r="E28218">
        <v>5</v>
      </c>
    </row>
    <row r="28219" spans="1:5" ht="13.5" customHeight="1">
      <c r="A28219">
        <v>186.8</v>
      </c>
      <c r="B28219" t="str">
        <f t="shared" si="440"/>
        <v>186.8---6</v>
      </c>
      <c r="C28219" t="s">
        <v>4216</v>
      </c>
      <c r="D28219" t="s">
        <v>720</v>
      </c>
      <c r="E28219">
        <v>6</v>
      </c>
    </row>
    <row r="28220" spans="1:5" ht="13.5" customHeight="1">
      <c r="A28220">
        <v>186.8</v>
      </c>
      <c r="B28220" t="str">
        <f t="shared" si="440"/>
        <v>186.8---7</v>
      </c>
      <c r="C28220" t="s">
        <v>4220</v>
      </c>
      <c r="D28220" t="s">
        <v>1325</v>
      </c>
      <c r="E28220">
        <v>7</v>
      </c>
    </row>
    <row r="28221" spans="1:5" ht="13.5" customHeight="1">
      <c r="A28221">
        <v>186.8</v>
      </c>
      <c r="B28221" t="str">
        <f t="shared" si="440"/>
        <v>186.8---8</v>
      </c>
      <c r="C28221" t="s">
        <v>4228</v>
      </c>
      <c r="D28221" t="s">
        <v>1139</v>
      </c>
      <c r="E28221">
        <v>8</v>
      </c>
    </row>
    <row r="28222" spans="1:5" ht="13.5" customHeight="1">
      <c r="A28222">
        <v>186.8</v>
      </c>
      <c r="B28222" t="str">
        <f t="shared" si="440"/>
        <v>186.8---9</v>
      </c>
      <c r="C28222" t="s">
        <v>4223</v>
      </c>
      <c r="D28222" t="s">
        <v>756</v>
      </c>
      <c r="E28222">
        <v>9</v>
      </c>
    </row>
    <row r="28223" spans="1:5" ht="13.5" customHeight="1">
      <c r="A28223">
        <v>186.8</v>
      </c>
      <c r="B28223" t="str">
        <f t="shared" si="440"/>
        <v>186.8---10</v>
      </c>
      <c r="C28223" t="s">
        <v>4276</v>
      </c>
      <c r="D28223" t="s">
        <v>1276</v>
      </c>
      <c r="E28223">
        <v>10</v>
      </c>
    </row>
    <row r="28224" spans="1:5" ht="13.5" customHeight="1">
      <c r="A28224">
        <v>186.8</v>
      </c>
      <c r="B28224" t="str">
        <f t="shared" si="440"/>
        <v>186.8---11</v>
      </c>
      <c r="C28224" t="s">
        <v>4259</v>
      </c>
      <c r="D28224" t="s">
        <v>1133</v>
      </c>
      <c r="E28224">
        <v>11</v>
      </c>
    </row>
    <row r="28225" spans="1:5" ht="13.5" customHeight="1">
      <c r="A28225">
        <v>186.8</v>
      </c>
      <c r="B28225" t="str">
        <f t="shared" si="440"/>
        <v>186.8---12</v>
      </c>
      <c r="C28225" t="s">
        <v>4254</v>
      </c>
      <c r="D28225" t="s">
        <v>1229</v>
      </c>
      <c r="E28225">
        <v>12</v>
      </c>
    </row>
    <row r="28226" spans="1:5" ht="13.5" customHeight="1">
      <c r="A28226">
        <v>186.8</v>
      </c>
      <c r="B28226" t="str">
        <f t="shared" si="440"/>
        <v>186.8---13</v>
      </c>
      <c r="C28226" t="s">
        <v>4235</v>
      </c>
      <c r="D28226" t="s">
        <v>1140</v>
      </c>
      <c r="E28226">
        <v>13</v>
      </c>
    </row>
    <row r="28227" spans="1:5" ht="13.5" customHeight="1">
      <c r="A28227">
        <v>186.8</v>
      </c>
      <c r="B28227" t="str">
        <f t="shared" ref="B28227:B28290" si="441">A28227&amp;"---"&amp;E28227</f>
        <v>186.8---14</v>
      </c>
      <c r="C28227" t="s">
        <v>4236</v>
      </c>
      <c r="D28227" t="s">
        <v>1274</v>
      </c>
      <c r="E28227">
        <v>14</v>
      </c>
    </row>
    <row r="28228" spans="1:5" ht="13.5" customHeight="1">
      <c r="A28228">
        <v>186.8</v>
      </c>
      <c r="B28228" t="str">
        <f t="shared" si="441"/>
        <v>186.8---15</v>
      </c>
      <c r="C28228" t="s">
        <v>1017</v>
      </c>
      <c r="D28228" t="s">
        <v>796</v>
      </c>
      <c r="E28228">
        <v>15</v>
      </c>
    </row>
    <row r="28229" spans="1:5" ht="13.5" customHeight="1">
      <c r="A28229">
        <v>186.8</v>
      </c>
      <c r="B28229" t="str">
        <f t="shared" si="441"/>
        <v>186.8---16</v>
      </c>
      <c r="C28229" t="s">
        <v>731</v>
      </c>
      <c r="D28229" t="s">
        <v>800</v>
      </c>
      <c r="E28229">
        <v>16</v>
      </c>
    </row>
    <row r="28230" spans="1:5" ht="13.5" customHeight="1">
      <c r="A28230">
        <v>186.8</v>
      </c>
      <c r="B28230" t="str">
        <f t="shared" si="441"/>
        <v>186.8---17</v>
      </c>
      <c r="C28230" t="s">
        <v>733</v>
      </c>
      <c r="D28230" t="s">
        <v>781</v>
      </c>
      <c r="E28230">
        <v>17</v>
      </c>
    </row>
    <row r="28231" spans="1:5" ht="13.5" customHeight="1">
      <c r="A28231">
        <v>186.8</v>
      </c>
      <c r="B28231" t="str">
        <f t="shared" si="441"/>
        <v>186.8---18</v>
      </c>
      <c r="C28231" t="s">
        <v>735</v>
      </c>
      <c r="D28231" t="s">
        <v>744</v>
      </c>
      <c r="E28231">
        <v>18</v>
      </c>
    </row>
    <row r="28232" spans="1:5" ht="13.5" customHeight="1">
      <c r="A28232">
        <v>186.8</v>
      </c>
      <c r="B28232" t="str">
        <f t="shared" si="441"/>
        <v>186.8---19</v>
      </c>
      <c r="C28232" t="s">
        <v>739</v>
      </c>
      <c r="D28232" t="s">
        <v>736</v>
      </c>
      <c r="E28232">
        <v>19</v>
      </c>
    </row>
    <row r="28233" spans="1:5" ht="13.5" customHeight="1">
      <c r="A28233">
        <v>186.8</v>
      </c>
      <c r="B28233" t="str">
        <f t="shared" si="441"/>
        <v>186.8---20</v>
      </c>
      <c r="C28233" t="s">
        <v>858</v>
      </c>
      <c r="D28233" t="s">
        <v>740</v>
      </c>
      <c r="E28233">
        <v>20</v>
      </c>
    </row>
    <row r="28234" spans="1:5" ht="13.5" customHeight="1">
      <c r="A28234">
        <v>186.8</v>
      </c>
      <c r="B28234" t="str">
        <f t="shared" si="441"/>
        <v>186.8---21</v>
      </c>
      <c r="C28234" t="s">
        <v>743</v>
      </c>
      <c r="D28234" t="s">
        <v>754</v>
      </c>
      <c r="E28234">
        <v>21</v>
      </c>
    </row>
    <row r="28235" spans="1:5" ht="13.5" customHeight="1">
      <c r="A28235">
        <v>186.8</v>
      </c>
      <c r="B28235" t="str">
        <f t="shared" si="441"/>
        <v>186.8---22</v>
      </c>
      <c r="C28235" t="s">
        <v>987</v>
      </c>
      <c r="D28235" t="s">
        <v>1263</v>
      </c>
      <c r="E28235">
        <v>22</v>
      </c>
    </row>
    <row r="28236" spans="1:5" ht="13.5" customHeight="1">
      <c r="A28236">
        <v>186.8</v>
      </c>
      <c r="B28236" t="str">
        <f t="shared" si="441"/>
        <v>186.8---23</v>
      </c>
      <c r="C28236" t="s">
        <v>989</v>
      </c>
      <c r="D28236" t="s">
        <v>738</v>
      </c>
      <c r="E28236">
        <v>23</v>
      </c>
    </row>
    <row r="28237" spans="1:5" ht="13.5" customHeight="1">
      <c r="A28237">
        <v>186.8</v>
      </c>
      <c r="B28237" t="str">
        <f t="shared" si="441"/>
        <v>186.8---24</v>
      </c>
      <c r="C28237" t="s">
        <v>1094</v>
      </c>
      <c r="D28237" t="s">
        <v>790</v>
      </c>
      <c r="E28237">
        <v>24</v>
      </c>
    </row>
    <row r="28238" spans="1:5" ht="13.5" customHeight="1">
      <c r="A28238">
        <v>186.8</v>
      </c>
      <c r="B28238" t="str">
        <f t="shared" si="441"/>
        <v>186.8---25</v>
      </c>
      <c r="C28238" t="s">
        <v>936</v>
      </c>
      <c r="D28238" t="s">
        <v>779</v>
      </c>
      <c r="E28238">
        <v>25</v>
      </c>
    </row>
    <row r="28239" spans="1:5" ht="13.5" customHeight="1">
      <c r="A28239">
        <v>186.8</v>
      </c>
      <c r="B28239" t="str">
        <f t="shared" si="441"/>
        <v>186.8---26</v>
      </c>
      <c r="C28239" t="s">
        <v>819</v>
      </c>
      <c r="D28239" t="s">
        <v>756</v>
      </c>
      <c r="E28239">
        <v>26</v>
      </c>
    </row>
    <row r="28240" spans="1:5" ht="13.5" customHeight="1">
      <c r="A28240">
        <v>186.8</v>
      </c>
      <c r="B28240" t="str">
        <f t="shared" si="441"/>
        <v>186.8---27</v>
      </c>
      <c r="C28240" t="s">
        <v>824</v>
      </c>
      <c r="D28240" t="s">
        <v>752</v>
      </c>
      <c r="E28240">
        <v>27</v>
      </c>
    </row>
    <row r="28241" spans="1:5" ht="13.5" customHeight="1">
      <c r="A28241">
        <v>186.8</v>
      </c>
      <c r="B28241" t="str">
        <f t="shared" si="441"/>
        <v>186.8---28</v>
      </c>
      <c r="C28241" t="s">
        <v>1005</v>
      </c>
      <c r="D28241" t="s">
        <v>1105</v>
      </c>
      <c r="E28241">
        <v>28</v>
      </c>
    </row>
    <row r="28242" spans="1:5" ht="13.5" customHeight="1">
      <c r="A28242">
        <v>186.8</v>
      </c>
      <c r="B28242" t="str">
        <f t="shared" si="441"/>
        <v>186.8---29</v>
      </c>
      <c r="C28242" t="s">
        <v>755</v>
      </c>
      <c r="D28242" t="s">
        <v>1146</v>
      </c>
      <c r="E28242">
        <v>29</v>
      </c>
    </row>
    <row r="28243" spans="1:5" ht="13.5" customHeight="1">
      <c r="A28243">
        <v>186.8</v>
      </c>
      <c r="B28243" t="str">
        <f t="shared" si="441"/>
        <v>186.8---30</v>
      </c>
      <c r="C28243" t="s">
        <v>1197</v>
      </c>
      <c r="D28243" t="s">
        <v>1137</v>
      </c>
      <c r="E28243">
        <v>30</v>
      </c>
    </row>
    <row r="28244" spans="1:5" ht="13.5" customHeight="1">
      <c r="A28244">
        <v>186.8</v>
      </c>
      <c r="B28244" t="str">
        <f t="shared" si="441"/>
        <v>186.8---31</v>
      </c>
      <c r="C28244" t="s">
        <v>866</v>
      </c>
      <c r="D28244" t="s">
        <v>831</v>
      </c>
      <c r="E28244">
        <v>31</v>
      </c>
    </row>
    <row r="28245" spans="1:5" ht="13.5" customHeight="1">
      <c r="A28245">
        <v>186.8</v>
      </c>
      <c r="B28245" t="str">
        <f t="shared" si="441"/>
        <v>186.8---32</v>
      </c>
      <c r="C28245" t="s">
        <v>1009</v>
      </c>
      <c r="D28245" t="s">
        <v>1340</v>
      </c>
      <c r="E28245">
        <v>32</v>
      </c>
    </row>
    <row r="28246" spans="1:5" ht="13.5" customHeight="1">
      <c r="A28246">
        <v>186.8</v>
      </c>
      <c r="B28246" t="str">
        <f t="shared" si="441"/>
        <v>186.8---33</v>
      </c>
      <c r="C28246" t="s">
        <v>1102</v>
      </c>
      <c r="D28246" t="s">
        <v>1190</v>
      </c>
      <c r="E28246">
        <v>33</v>
      </c>
    </row>
    <row r="28247" spans="1:5" ht="13.5" customHeight="1">
      <c r="A28247">
        <v>186.8</v>
      </c>
      <c r="B28247" t="str">
        <f t="shared" si="441"/>
        <v>186.8---34</v>
      </c>
      <c r="C28247" t="s">
        <v>1055</v>
      </c>
      <c r="D28247" t="s">
        <v>1324</v>
      </c>
      <c r="E28247">
        <v>34</v>
      </c>
    </row>
    <row r="28248" spans="1:5" ht="13.5" customHeight="1">
      <c r="A28248">
        <v>186.8</v>
      </c>
      <c r="B28248" t="str">
        <f t="shared" si="441"/>
        <v>186.8---35</v>
      </c>
      <c r="C28248" t="s">
        <v>868</v>
      </c>
      <c r="D28248" t="s">
        <v>758</v>
      </c>
      <c r="E28248">
        <v>35</v>
      </c>
    </row>
    <row r="28249" spans="1:5" ht="13.5" customHeight="1">
      <c r="A28249">
        <v>186.8</v>
      </c>
      <c r="B28249" t="str">
        <f t="shared" si="441"/>
        <v>186.8---36</v>
      </c>
      <c r="C28249" t="s">
        <v>769</v>
      </c>
      <c r="D28249" t="s">
        <v>1325</v>
      </c>
      <c r="E28249">
        <v>36</v>
      </c>
    </row>
    <row r="28250" spans="1:5" ht="13.5" customHeight="1">
      <c r="A28250">
        <v>186.8</v>
      </c>
      <c r="B28250" t="str">
        <f t="shared" si="441"/>
        <v>186.8---37</v>
      </c>
      <c r="C28250" t="s">
        <v>950</v>
      </c>
      <c r="D28250" t="s">
        <v>1140</v>
      </c>
      <c r="E28250">
        <v>37</v>
      </c>
    </row>
    <row r="28251" spans="1:5" ht="13.5" customHeight="1">
      <c r="A28251">
        <v>186.8</v>
      </c>
      <c r="B28251" t="str">
        <f t="shared" si="441"/>
        <v>186.8---38</v>
      </c>
      <c r="C28251" t="s">
        <v>1216</v>
      </c>
      <c r="D28251" t="s">
        <v>1385</v>
      </c>
      <c r="E28251">
        <v>38</v>
      </c>
    </row>
    <row r="28252" spans="1:5" ht="13.5" customHeight="1">
      <c r="A28252">
        <v>186.8</v>
      </c>
      <c r="B28252" t="str">
        <f t="shared" si="441"/>
        <v>186.8---39</v>
      </c>
      <c r="C28252" t="s">
        <v>5961</v>
      </c>
      <c r="D28252" t="s">
        <v>935</v>
      </c>
      <c r="E28252">
        <v>39</v>
      </c>
    </row>
    <row r="28253" spans="1:5" ht="13.5" customHeight="1">
      <c r="A28253">
        <v>186.8</v>
      </c>
      <c r="B28253" t="str">
        <f t="shared" si="441"/>
        <v>186.8---40</v>
      </c>
      <c r="C28253" t="s">
        <v>5982</v>
      </c>
      <c r="D28253" t="s">
        <v>1125</v>
      </c>
      <c r="E28253">
        <v>40</v>
      </c>
    </row>
    <row r="28254" spans="1:5" ht="13.5" customHeight="1">
      <c r="A28254">
        <v>186.8</v>
      </c>
      <c r="B28254" t="str">
        <f t="shared" si="441"/>
        <v>186.8---41</v>
      </c>
      <c r="C28254" t="s">
        <v>5983</v>
      </c>
      <c r="D28254" t="s">
        <v>1023</v>
      </c>
      <c r="E28254">
        <v>41</v>
      </c>
    </row>
    <row r="28255" spans="1:5" ht="13.5" customHeight="1">
      <c r="A28255">
        <v>186.8</v>
      </c>
      <c r="B28255" t="str">
        <f t="shared" si="441"/>
        <v>186.8---42</v>
      </c>
      <c r="C28255" t="s">
        <v>5915</v>
      </c>
      <c r="D28255" t="s">
        <v>772</v>
      </c>
      <c r="E28255">
        <v>42</v>
      </c>
    </row>
    <row r="28256" spans="1:5" ht="13.5" customHeight="1">
      <c r="A28256">
        <v>186.8</v>
      </c>
      <c r="B28256" t="str">
        <f t="shared" si="441"/>
        <v>186.8---43</v>
      </c>
      <c r="C28256" t="s">
        <v>5977</v>
      </c>
      <c r="D28256" t="s">
        <v>1069</v>
      </c>
      <c r="E28256">
        <v>43</v>
      </c>
    </row>
    <row r="28257" spans="1:5" ht="13.5" customHeight="1">
      <c r="A28257">
        <v>186.8</v>
      </c>
      <c r="B28257" t="str">
        <f t="shared" si="441"/>
        <v>186.8---44</v>
      </c>
      <c r="C28257" t="s">
        <v>5917</v>
      </c>
      <c r="D28257" t="s">
        <v>789</v>
      </c>
      <c r="E28257">
        <v>44</v>
      </c>
    </row>
    <row r="28258" spans="1:5" ht="13.5" customHeight="1">
      <c r="A28258">
        <v>186.8</v>
      </c>
      <c r="B28258" t="str">
        <f t="shared" si="441"/>
        <v>186.8---45</v>
      </c>
      <c r="C28258" t="s">
        <v>5918</v>
      </c>
      <c r="D28258" t="s">
        <v>770</v>
      </c>
      <c r="E28258">
        <v>45</v>
      </c>
    </row>
    <row r="28259" spans="1:5" ht="13.5" customHeight="1">
      <c r="A28259">
        <v>186.8</v>
      </c>
      <c r="B28259" t="str">
        <f t="shared" si="441"/>
        <v>186.8---46</v>
      </c>
      <c r="C28259" t="s">
        <v>5971</v>
      </c>
      <c r="D28259" t="s">
        <v>1058</v>
      </c>
      <c r="E28259">
        <v>46</v>
      </c>
    </row>
    <row r="28260" spans="1:5" ht="13.5" customHeight="1">
      <c r="A28260">
        <v>186.8</v>
      </c>
      <c r="B28260" t="str">
        <f t="shared" si="441"/>
        <v>186.8---47</v>
      </c>
      <c r="C28260" t="s">
        <v>5979</v>
      </c>
      <c r="D28260" t="s">
        <v>1071</v>
      </c>
      <c r="E28260">
        <v>47</v>
      </c>
    </row>
    <row r="28261" spans="1:5" ht="13.5" customHeight="1">
      <c r="A28261">
        <v>186.8</v>
      </c>
      <c r="B28261" t="str">
        <f t="shared" si="441"/>
        <v>186.8---48</v>
      </c>
      <c r="C28261" t="s">
        <v>5920</v>
      </c>
      <c r="D28261" t="s">
        <v>762</v>
      </c>
      <c r="E28261">
        <v>48</v>
      </c>
    </row>
    <row r="28262" spans="1:5" ht="13.5" customHeight="1">
      <c r="A28262">
        <v>186.8</v>
      </c>
      <c r="B28262" t="str">
        <f t="shared" si="441"/>
        <v>186.8---49</v>
      </c>
      <c r="C28262" t="s">
        <v>5980</v>
      </c>
      <c r="D28262" t="s">
        <v>1124</v>
      </c>
      <c r="E28262">
        <v>49</v>
      </c>
    </row>
    <row r="28263" spans="1:5" ht="13.5" customHeight="1">
      <c r="A28263">
        <v>186.8</v>
      </c>
      <c r="B28263" t="str">
        <f t="shared" si="441"/>
        <v>186.8---50</v>
      </c>
      <c r="C28263" t="s">
        <v>5976</v>
      </c>
      <c r="D28263" t="s">
        <v>1162</v>
      </c>
      <c r="E28263">
        <v>50</v>
      </c>
    </row>
    <row r="28264" spans="1:5" ht="13.5" customHeight="1">
      <c r="A28264">
        <v>186.8</v>
      </c>
      <c r="B28264" t="str">
        <f t="shared" si="441"/>
        <v>186.8---51</v>
      </c>
      <c r="C28264" t="s">
        <v>5988</v>
      </c>
      <c r="D28264" t="s">
        <v>1133</v>
      </c>
      <c r="E28264">
        <v>51</v>
      </c>
    </row>
    <row r="28265" spans="1:5" ht="13.5" customHeight="1">
      <c r="A28265">
        <v>345</v>
      </c>
      <c r="B28265" t="str">
        <f t="shared" si="441"/>
        <v>345---1</v>
      </c>
      <c r="C28265" t="s">
        <v>4216</v>
      </c>
      <c r="D28265" t="s">
        <v>713</v>
      </c>
      <c r="E28265">
        <v>1</v>
      </c>
    </row>
    <row r="28266" spans="1:5" ht="13.5" customHeight="1">
      <c r="A28266">
        <v>345</v>
      </c>
      <c r="B28266" t="str">
        <f t="shared" si="441"/>
        <v>345---2</v>
      </c>
      <c r="C28266" t="s">
        <v>4216</v>
      </c>
      <c r="D28266" t="s">
        <v>738</v>
      </c>
      <c r="E28266">
        <v>2</v>
      </c>
    </row>
    <row r="28267" spans="1:5" ht="13.5" customHeight="1">
      <c r="A28267">
        <v>345</v>
      </c>
      <c r="B28267" t="str">
        <f t="shared" si="441"/>
        <v>345---3</v>
      </c>
      <c r="C28267" t="s">
        <v>4263</v>
      </c>
      <c r="D28267" t="s">
        <v>1403</v>
      </c>
      <c r="E28267">
        <v>3</v>
      </c>
    </row>
    <row r="28268" spans="1:5" ht="13.5" customHeight="1">
      <c r="A28268">
        <v>345</v>
      </c>
      <c r="B28268" t="str">
        <f t="shared" si="441"/>
        <v>345---4</v>
      </c>
      <c r="C28268" t="s">
        <v>4238</v>
      </c>
      <c r="D28268" t="s">
        <v>956</v>
      </c>
      <c r="E28268">
        <v>4</v>
      </c>
    </row>
    <row r="28269" spans="1:5" ht="13.5" customHeight="1">
      <c r="A28269">
        <v>345</v>
      </c>
      <c r="B28269" t="str">
        <f t="shared" si="441"/>
        <v>345---5</v>
      </c>
      <c r="C28269" t="s">
        <v>4220</v>
      </c>
      <c r="D28269" t="s">
        <v>1179</v>
      </c>
      <c r="E28269">
        <v>5</v>
      </c>
    </row>
    <row r="28270" spans="1:5" ht="13.5" customHeight="1">
      <c r="A28270">
        <v>345</v>
      </c>
      <c r="B28270" t="str">
        <f t="shared" si="441"/>
        <v>345---6</v>
      </c>
      <c r="C28270" t="s">
        <v>4228</v>
      </c>
      <c r="D28270" t="s">
        <v>1016</v>
      </c>
      <c r="E28270">
        <v>6</v>
      </c>
    </row>
    <row r="28271" spans="1:5" ht="13.5" customHeight="1">
      <c r="A28271">
        <v>345</v>
      </c>
      <c r="B28271" t="str">
        <f t="shared" si="441"/>
        <v>345---7</v>
      </c>
      <c r="C28271" t="s">
        <v>4223</v>
      </c>
      <c r="D28271" t="s">
        <v>789</v>
      </c>
      <c r="E28271">
        <v>7</v>
      </c>
    </row>
    <row r="28272" spans="1:5" ht="13.5" customHeight="1">
      <c r="A28272">
        <v>345</v>
      </c>
      <c r="B28272" t="str">
        <f t="shared" si="441"/>
        <v>345---8</v>
      </c>
      <c r="C28272" t="s">
        <v>4276</v>
      </c>
      <c r="D28272" t="s">
        <v>999</v>
      </c>
      <c r="E28272">
        <v>8</v>
      </c>
    </row>
    <row r="28273" spans="1:5" ht="13.5" customHeight="1">
      <c r="A28273">
        <v>345</v>
      </c>
      <c r="B28273" t="str">
        <f t="shared" si="441"/>
        <v>345---9</v>
      </c>
      <c r="C28273" t="s">
        <v>4259</v>
      </c>
      <c r="D28273" t="s">
        <v>1454</v>
      </c>
      <c r="E28273">
        <v>9</v>
      </c>
    </row>
    <row r="28274" spans="1:5" ht="13.5" customHeight="1">
      <c r="A28274">
        <v>345</v>
      </c>
      <c r="B28274" t="str">
        <f t="shared" si="441"/>
        <v>345---10</v>
      </c>
      <c r="C28274" t="s">
        <v>4254</v>
      </c>
      <c r="D28274" t="s">
        <v>6176</v>
      </c>
      <c r="E28274">
        <v>10</v>
      </c>
    </row>
    <row r="28275" spans="1:5" ht="13.5" customHeight="1">
      <c r="A28275">
        <v>345</v>
      </c>
      <c r="B28275" t="str">
        <f t="shared" si="441"/>
        <v>345---11</v>
      </c>
      <c r="C28275" t="s">
        <v>4235</v>
      </c>
      <c r="D28275" t="s">
        <v>879</v>
      </c>
      <c r="E28275">
        <v>11</v>
      </c>
    </row>
    <row r="28276" spans="1:5" ht="13.5" customHeight="1">
      <c r="A28276">
        <v>345</v>
      </c>
      <c r="B28276" t="str">
        <f t="shared" si="441"/>
        <v>345---12</v>
      </c>
      <c r="C28276" t="s">
        <v>4236</v>
      </c>
      <c r="D28276" t="s">
        <v>1201</v>
      </c>
      <c r="E28276">
        <v>12</v>
      </c>
    </row>
    <row r="28277" spans="1:5" ht="13.5" customHeight="1">
      <c r="A28277">
        <v>345</v>
      </c>
      <c r="B28277" t="str">
        <f t="shared" si="441"/>
        <v>345---13</v>
      </c>
      <c r="C28277" t="s">
        <v>4277</v>
      </c>
      <c r="D28277" t="s">
        <v>1116</v>
      </c>
      <c r="E28277">
        <v>13</v>
      </c>
    </row>
    <row r="28278" spans="1:5" ht="13.5" customHeight="1">
      <c r="A28278">
        <v>345</v>
      </c>
      <c r="B28278" t="str">
        <f t="shared" si="441"/>
        <v>345---14</v>
      </c>
      <c r="C28278" t="s">
        <v>4257</v>
      </c>
      <c r="D28278" t="s">
        <v>850</v>
      </c>
      <c r="E28278">
        <v>14</v>
      </c>
    </row>
    <row r="28279" spans="1:5" ht="13.5" customHeight="1">
      <c r="A28279">
        <v>345</v>
      </c>
      <c r="B28279" t="str">
        <f t="shared" si="441"/>
        <v>345---15</v>
      </c>
      <c r="C28279" t="s">
        <v>1017</v>
      </c>
      <c r="D28279" t="s">
        <v>796</v>
      </c>
      <c r="E28279">
        <v>15</v>
      </c>
    </row>
    <row r="28280" spans="1:5" ht="13.5" customHeight="1">
      <c r="A28280">
        <v>345</v>
      </c>
      <c r="B28280" t="str">
        <f t="shared" si="441"/>
        <v>345---16</v>
      </c>
      <c r="C28280" t="s">
        <v>731</v>
      </c>
      <c r="D28280" t="s">
        <v>800</v>
      </c>
      <c r="E28280">
        <v>16</v>
      </c>
    </row>
    <row r="28281" spans="1:5" ht="13.5" customHeight="1">
      <c r="A28281">
        <v>345</v>
      </c>
      <c r="B28281" t="str">
        <f t="shared" si="441"/>
        <v>345---17</v>
      </c>
      <c r="C28281" t="s">
        <v>737</v>
      </c>
      <c r="D28281" t="s">
        <v>996</v>
      </c>
      <c r="E28281">
        <v>17</v>
      </c>
    </row>
    <row r="28282" spans="1:5" ht="13.5" customHeight="1">
      <c r="A28282">
        <v>345</v>
      </c>
      <c r="B28282" t="str">
        <f t="shared" si="441"/>
        <v>345---18</v>
      </c>
      <c r="C28282" t="s">
        <v>743</v>
      </c>
      <c r="D28282" t="s">
        <v>754</v>
      </c>
      <c r="E28282">
        <v>18</v>
      </c>
    </row>
    <row r="28283" spans="1:5" ht="13.5" customHeight="1">
      <c r="A28283">
        <v>345</v>
      </c>
      <c r="B28283" t="str">
        <f t="shared" si="441"/>
        <v>345---19</v>
      </c>
      <c r="C28283" t="s">
        <v>745</v>
      </c>
      <c r="D28283" t="s">
        <v>837</v>
      </c>
      <c r="E28283">
        <v>19</v>
      </c>
    </row>
    <row r="28284" spans="1:5" ht="13.5" customHeight="1">
      <c r="A28284">
        <v>345</v>
      </c>
      <c r="B28284" t="str">
        <f t="shared" si="441"/>
        <v>345---20</v>
      </c>
      <c r="C28284" t="s">
        <v>987</v>
      </c>
      <c r="D28284" t="s">
        <v>1263</v>
      </c>
      <c r="E28284">
        <v>20</v>
      </c>
    </row>
    <row r="28285" spans="1:5" ht="13.5" customHeight="1">
      <c r="A28285">
        <v>345</v>
      </c>
      <c r="B28285" t="str">
        <f t="shared" si="441"/>
        <v>345---21</v>
      </c>
      <c r="C28285" t="s">
        <v>989</v>
      </c>
      <c r="D28285" t="s">
        <v>738</v>
      </c>
      <c r="E28285">
        <v>21</v>
      </c>
    </row>
    <row r="28286" spans="1:5" ht="13.5" customHeight="1">
      <c r="A28286">
        <v>345</v>
      </c>
      <c r="B28286" t="str">
        <f t="shared" si="441"/>
        <v>345---22</v>
      </c>
      <c r="C28286" t="s">
        <v>1083</v>
      </c>
      <c r="D28286" t="s">
        <v>844</v>
      </c>
      <c r="E28286">
        <v>22</v>
      </c>
    </row>
    <row r="28287" spans="1:5" ht="13.5" customHeight="1">
      <c r="A28287">
        <v>345</v>
      </c>
      <c r="B28287" t="str">
        <f t="shared" si="441"/>
        <v>345---23</v>
      </c>
      <c r="C28287" t="s">
        <v>824</v>
      </c>
      <c r="D28287" t="s">
        <v>752</v>
      </c>
      <c r="E28287">
        <v>23</v>
      </c>
    </row>
    <row r="28288" spans="1:5" ht="13.5" customHeight="1">
      <c r="A28288">
        <v>345</v>
      </c>
      <c r="B28288" t="str">
        <f t="shared" si="441"/>
        <v>345---24</v>
      </c>
      <c r="C28288" t="s">
        <v>1005</v>
      </c>
      <c r="D28288" t="s">
        <v>1105</v>
      </c>
      <c r="E28288">
        <v>24</v>
      </c>
    </row>
    <row r="28289" spans="1:5" ht="13.5" customHeight="1">
      <c r="A28289">
        <v>345</v>
      </c>
      <c r="B28289" t="str">
        <f t="shared" si="441"/>
        <v>345---25</v>
      </c>
      <c r="C28289" t="s">
        <v>753</v>
      </c>
      <c r="D28289" t="s">
        <v>1002</v>
      </c>
      <c r="E28289">
        <v>25</v>
      </c>
    </row>
    <row r="28290" spans="1:5" ht="13.5" customHeight="1">
      <c r="A28290">
        <v>345</v>
      </c>
      <c r="B28290" t="str">
        <f t="shared" si="441"/>
        <v>345---26</v>
      </c>
      <c r="C28290" t="s">
        <v>828</v>
      </c>
      <c r="D28290" t="s">
        <v>818</v>
      </c>
      <c r="E28290">
        <v>26</v>
      </c>
    </row>
    <row r="28291" spans="1:5" ht="13.5" customHeight="1">
      <c r="A28291">
        <v>345</v>
      </c>
      <c r="B28291" t="str">
        <f t="shared" ref="B28291:B28354" si="442">A28291&amp;"---"&amp;E28291</f>
        <v>345---27</v>
      </c>
      <c r="C28291" t="s">
        <v>759</v>
      </c>
      <c r="D28291" t="s">
        <v>823</v>
      </c>
      <c r="E28291">
        <v>27</v>
      </c>
    </row>
    <row r="28292" spans="1:5" ht="13.5" customHeight="1">
      <c r="A28292">
        <v>345</v>
      </c>
      <c r="B28292" t="str">
        <f t="shared" si="442"/>
        <v>345---28</v>
      </c>
      <c r="C28292" t="s">
        <v>991</v>
      </c>
      <c r="D28292" t="s">
        <v>966</v>
      </c>
      <c r="E28292">
        <v>28</v>
      </c>
    </row>
    <row r="28293" spans="1:5" ht="13.5" customHeight="1">
      <c r="A28293">
        <v>345</v>
      </c>
      <c r="B28293" t="str">
        <f t="shared" si="442"/>
        <v>345---29</v>
      </c>
      <c r="C28293" t="s">
        <v>864</v>
      </c>
      <c r="D28293" t="s">
        <v>957</v>
      </c>
      <c r="E28293">
        <v>29</v>
      </c>
    </row>
    <row r="28294" spans="1:5" ht="13.5" customHeight="1">
      <c r="A28294">
        <v>345</v>
      </c>
      <c r="B28294" t="str">
        <f t="shared" si="442"/>
        <v>345---30</v>
      </c>
      <c r="C28294" t="s">
        <v>868</v>
      </c>
      <c r="D28294" t="s">
        <v>758</v>
      </c>
      <c r="E28294">
        <v>30</v>
      </c>
    </row>
    <row r="28295" spans="1:5" ht="13.5" customHeight="1">
      <c r="A28295">
        <v>345</v>
      </c>
      <c r="B28295" t="str">
        <f t="shared" si="442"/>
        <v>345---31</v>
      </c>
      <c r="C28295" t="s">
        <v>1098</v>
      </c>
      <c r="D28295" t="s">
        <v>1206</v>
      </c>
      <c r="E28295">
        <v>31</v>
      </c>
    </row>
    <row r="28296" spans="1:5" ht="13.5" customHeight="1">
      <c r="A28296">
        <v>345</v>
      </c>
      <c r="B28296" t="str">
        <f t="shared" si="442"/>
        <v>345---32</v>
      </c>
      <c r="C28296" t="s">
        <v>894</v>
      </c>
      <c r="D28296" t="s">
        <v>964</v>
      </c>
      <c r="E28296">
        <v>32</v>
      </c>
    </row>
    <row r="28297" spans="1:5" ht="13.5" customHeight="1">
      <c r="A28297">
        <v>345</v>
      </c>
      <c r="B28297" t="str">
        <f t="shared" si="442"/>
        <v>345---33</v>
      </c>
      <c r="C28297" t="s">
        <v>775</v>
      </c>
      <c r="D28297" t="s">
        <v>1110</v>
      </c>
      <c r="E28297">
        <v>33</v>
      </c>
    </row>
    <row r="28298" spans="1:5" ht="13.5" customHeight="1">
      <c r="A28298">
        <v>345</v>
      </c>
      <c r="B28298" t="str">
        <f t="shared" si="442"/>
        <v>345---34</v>
      </c>
      <c r="C28298" t="s">
        <v>5912</v>
      </c>
      <c r="D28298" t="s">
        <v>764</v>
      </c>
      <c r="E28298">
        <v>34</v>
      </c>
    </row>
    <row r="28299" spans="1:5" ht="13.5" customHeight="1">
      <c r="A28299">
        <v>345</v>
      </c>
      <c r="B28299" t="str">
        <f t="shared" si="442"/>
        <v>345---35</v>
      </c>
      <c r="C28299" t="s">
        <v>5969</v>
      </c>
      <c r="D28299" t="s">
        <v>961</v>
      </c>
      <c r="E28299">
        <v>35</v>
      </c>
    </row>
    <row r="28300" spans="1:5" ht="13.5" customHeight="1">
      <c r="A28300">
        <v>345</v>
      </c>
      <c r="B28300" t="str">
        <f t="shared" si="442"/>
        <v>345---36</v>
      </c>
      <c r="C28300" t="s">
        <v>6001</v>
      </c>
      <c r="D28300" t="s">
        <v>956</v>
      </c>
      <c r="E28300">
        <v>36</v>
      </c>
    </row>
    <row r="28301" spans="1:5" ht="13.5" customHeight="1">
      <c r="A28301">
        <v>345</v>
      </c>
      <c r="B28301" t="str">
        <f t="shared" si="442"/>
        <v>345---37</v>
      </c>
      <c r="C28301" t="s">
        <v>5915</v>
      </c>
      <c r="D28301" t="s">
        <v>772</v>
      </c>
      <c r="E28301">
        <v>37</v>
      </c>
    </row>
    <row r="28302" spans="1:5" ht="13.5" customHeight="1">
      <c r="A28302">
        <v>345</v>
      </c>
      <c r="B28302" t="str">
        <f t="shared" si="442"/>
        <v>345---38</v>
      </c>
      <c r="C28302" t="s">
        <v>5970</v>
      </c>
      <c r="D28302" t="s">
        <v>999</v>
      </c>
      <c r="E28302">
        <v>38</v>
      </c>
    </row>
    <row r="28303" spans="1:5" ht="13.5" customHeight="1">
      <c r="A28303">
        <v>345</v>
      </c>
      <c r="B28303" t="str">
        <f t="shared" si="442"/>
        <v>345---39</v>
      </c>
      <c r="C28303" t="s">
        <v>5917</v>
      </c>
      <c r="D28303" t="s">
        <v>789</v>
      </c>
      <c r="E28303">
        <v>39</v>
      </c>
    </row>
    <row r="28304" spans="1:5" ht="13.5" customHeight="1">
      <c r="A28304">
        <v>345</v>
      </c>
      <c r="B28304" t="str">
        <f t="shared" si="442"/>
        <v>345---40</v>
      </c>
      <c r="C28304" t="s">
        <v>5918</v>
      </c>
      <c r="D28304" t="s">
        <v>770</v>
      </c>
      <c r="E28304">
        <v>40</v>
      </c>
    </row>
    <row r="28305" spans="1:5" ht="13.5" customHeight="1">
      <c r="A28305">
        <v>345</v>
      </c>
      <c r="B28305" t="str">
        <f t="shared" si="442"/>
        <v>345---41</v>
      </c>
      <c r="C28305" t="s">
        <v>6007</v>
      </c>
      <c r="D28305" t="s">
        <v>1116</v>
      </c>
      <c r="E28305">
        <v>41</v>
      </c>
    </row>
    <row r="28306" spans="1:5" ht="13.5" customHeight="1">
      <c r="A28306">
        <v>345</v>
      </c>
      <c r="B28306" t="str">
        <f t="shared" si="442"/>
        <v>345---42</v>
      </c>
      <c r="C28306" t="s">
        <v>6002</v>
      </c>
      <c r="D28306" t="s">
        <v>1113</v>
      </c>
      <c r="E28306">
        <v>42</v>
      </c>
    </row>
    <row r="28307" spans="1:5" ht="13.5" customHeight="1">
      <c r="A28307">
        <v>345</v>
      </c>
      <c r="B28307" t="str">
        <f t="shared" si="442"/>
        <v>345---43</v>
      </c>
      <c r="C28307" t="s">
        <v>5951</v>
      </c>
      <c r="D28307" t="s">
        <v>879</v>
      </c>
      <c r="E28307">
        <v>43</v>
      </c>
    </row>
    <row r="28308" spans="1:5" ht="13.5" customHeight="1">
      <c r="A28308">
        <v>345</v>
      </c>
      <c r="B28308" t="str">
        <f t="shared" si="442"/>
        <v>345---44</v>
      </c>
      <c r="C28308" t="s">
        <v>6003</v>
      </c>
      <c r="D28308" t="s">
        <v>1016</v>
      </c>
      <c r="E28308">
        <v>44</v>
      </c>
    </row>
    <row r="28309" spans="1:5" ht="13.5" customHeight="1">
      <c r="A28309">
        <v>345</v>
      </c>
      <c r="B28309" t="str">
        <f t="shared" si="442"/>
        <v>345---45</v>
      </c>
      <c r="C28309" t="s">
        <v>5998</v>
      </c>
      <c r="D28309" t="s">
        <v>1201</v>
      </c>
      <c r="E28309">
        <v>45</v>
      </c>
    </row>
    <row r="28310" spans="1:5" ht="13.5" customHeight="1">
      <c r="A28310">
        <v>345</v>
      </c>
      <c r="B28310" t="str">
        <f t="shared" si="442"/>
        <v>345---46</v>
      </c>
      <c r="C28310" t="s">
        <v>6004</v>
      </c>
      <c r="D28310" t="s">
        <v>960</v>
      </c>
      <c r="E28310">
        <v>46</v>
      </c>
    </row>
    <row r="28311" spans="1:5" ht="13.5" customHeight="1">
      <c r="A28311">
        <v>345</v>
      </c>
      <c r="B28311" t="str">
        <f t="shared" si="442"/>
        <v>345---47</v>
      </c>
      <c r="C28311" t="s">
        <v>5941</v>
      </c>
      <c r="D28311" t="s">
        <v>861</v>
      </c>
      <c r="E28311">
        <v>47</v>
      </c>
    </row>
    <row r="28312" spans="1:5" ht="13.5" customHeight="1">
      <c r="A28312">
        <v>345</v>
      </c>
      <c r="B28312" t="str">
        <f t="shared" si="442"/>
        <v>345---48</v>
      </c>
      <c r="C28312" t="s">
        <v>5954</v>
      </c>
      <c r="D28312" t="s">
        <v>1166</v>
      </c>
      <c r="E28312">
        <v>48</v>
      </c>
    </row>
    <row r="28313" spans="1:5" ht="13.5" customHeight="1">
      <c r="A28313">
        <v>345</v>
      </c>
      <c r="B28313" t="str">
        <f t="shared" si="442"/>
        <v>345---49</v>
      </c>
      <c r="C28313" t="s">
        <v>5991</v>
      </c>
      <c r="D28313" t="s">
        <v>1092</v>
      </c>
      <c r="E28313">
        <v>49</v>
      </c>
    </row>
    <row r="28314" spans="1:5" ht="13.5" customHeight="1">
      <c r="A28314">
        <v>345</v>
      </c>
      <c r="B28314" t="str">
        <f t="shared" si="442"/>
        <v>345---50</v>
      </c>
      <c r="C28314" t="s">
        <v>5996</v>
      </c>
      <c r="D28314" t="s">
        <v>1356</v>
      </c>
      <c r="E28314">
        <v>50</v>
      </c>
    </row>
    <row r="28315" spans="1:5" ht="13.5" customHeight="1">
      <c r="A28315">
        <v>353</v>
      </c>
      <c r="B28315" t="str">
        <f t="shared" si="442"/>
        <v>353---1</v>
      </c>
      <c r="C28315" t="s">
        <v>4216</v>
      </c>
      <c r="D28315" t="s">
        <v>1020</v>
      </c>
      <c r="E28315">
        <v>1</v>
      </c>
    </row>
    <row r="28316" spans="1:5" ht="13.5" customHeight="1">
      <c r="A28316">
        <v>353</v>
      </c>
      <c r="B28316" t="str">
        <f t="shared" si="442"/>
        <v>353---2</v>
      </c>
      <c r="C28316" t="s">
        <v>4216</v>
      </c>
      <c r="D28316" t="s">
        <v>1047</v>
      </c>
      <c r="E28316">
        <v>2</v>
      </c>
    </row>
    <row r="28317" spans="1:5" ht="13.5" customHeight="1">
      <c r="A28317">
        <v>353</v>
      </c>
      <c r="B28317" t="str">
        <f t="shared" si="442"/>
        <v>353---3</v>
      </c>
      <c r="C28317" t="s">
        <v>4263</v>
      </c>
      <c r="D28317" t="s">
        <v>873</v>
      </c>
      <c r="E28317">
        <v>3</v>
      </c>
    </row>
    <row r="28318" spans="1:5" ht="13.5" customHeight="1">
      <c r="A28318">
        <v>353</v>
      </c>
      <c r="B28318" t="str">
        <f t="shared" si="442"/>
        <v>353---4</v>
      </c>
      <c r="C28318" t="s">
        <v>4238</v>
      </c>
      <c r="D28318" t="s">
        <v>1061</v>
      </c>
      <c r="E28318">
        <v>4</v>
      </c>
    </row>
    <row r="28319" spans="1:5" ht="13.5" customHeight="1">
      <c r="A28319">
        <v>353</v>
      </c>
      <c r="B28319" t="str">
        <f t="shared" si="442"/>
        <v>353---5</v>
      </c>
      <c r="C28319" t="s">
        <v>4220</v>
      </c>
      <c r="D28319" t="s">
        <v>953</v>
      </c>
      <c r="E28319">
        <v>5</v>
      </c>
    </row>
    <row r="28320" spans="1:5" ht="13.5" customHeight="1">
      <c r="A28320">
        <v>353</v>
      </c>
      <c r="B28320" t="str">
        <f t="shared" si="442"/>
        <v>353---6</v>
      </c>
      <c r="C28320" t="s">
        <v>4228</v>
      </c>
      <c r="D28320" t="s">
        <v>1051</v>
      </c>
      <c r="E28320">
        <v>6</v>
      </c>
    </row>
    <row r="28321" spans="1:5" ht="13.5" customHeight="1">
      <c r="A28321">
        <v>353</v>
      </c>
      <c r="B28321" t="str">
        <f t="shared" si="442"/>
        <v>353---7</v>
      </c>
      <c r="C28321" t="s">
        <v>4223</v>
      </c>
      <c r="D28321" t="s">
        <v>1209</v>
      </c>
      <c r="E28321">
        <v>7</v>
      </c>
    </row>
    <row r="28322" spans="1:5" ht="13.5" customHeight="1">
      <c r="A28322">
        <v>353</v>
      </c>
      <c r="B28322" t="str">
        <f t="shared" si="442"/>
        <v>353---8</v>
      </c>
      <c r="C28322" t="s">
        <v>4276</v>
      </c>
      <c r="D28322" t="s">
        <v>1229</v>
      </c>
      <c r="E28322">
        <v>8</v>
      </c>
    </row>
    <row r="28323" spans="1:5" ht="13.5" customHeight="1">
      <c r="A28323">
        <v>353</v>
      </c>
      <c r="B28323" t="str">
        <f t="shared" si="442"/>
        <v>353---9</v>
      </c>
      <c r="C28323" t="s">
        <v>4259</v>
      </c>
      <c r="D28323" t="s">
        <v>783</v>
      </c>
      <c r="E28323">
        <v>9</v>
      </c>
    </row>
    <row r="28324" spans="1:5" ht="13.5" customHeight="1">
      <c r="A28324">
        <v>353</v>
      </c>
      <c r="B28324" t="str">
        <f t="shared" si="442"/>
        <v>353---10</v>
      </c>
      <c r="C28324" t="s">
        <v>4254</v>
      </c>
      <c r="D28324" t="s">
        <v>1067</v>
      </c>
      <c r="E28324">
        <v>10</v>
      </c>
    </row>
    <row r="28325" spans="1:5" ht="13.5" customHeight="1">
      <c r="A28325">
        <v>353</v>
      </c>
      <c r="B28325" t="str">
        <f t="shared" si="442"/>
        <v>353---11</v>
      </c>
      <c r="C28325" t="s">
        <v>4235</v>
      </c>
      <c r="D28325" t="s">
        <v>960</v>
      </c>
      <c r="E28325">
        <v>11</v>
      </c>
    </row>
    <row r="28326" spans="1:5" ht="13.5" customHeight="1">
      <c r="A28326">
        <v>353</v>
      </c>
      <c r="B28326" t="str">
        <f t="shared" si="442"/>
        <v>353---12</v>
      </c>
      <c r="C28326" t="s">
        <v>4236</v>
      </c>
      <c r="D28326" t="s">
        <v>1459</v>
      </c>
      <c r="E28326">
        <v>12</v>
      </c>
    </row>
    <row r="28327" spans="1:5" ht="13.5" customHeight="1">
      <c r="A28327">
        <v>353</v>
      </c>
      <c r="B28327" t="str">
        <f t="shared" si="442"/>
        <v>353---13</v>
      </c>
      <c r="C28327" t="s">
        <v>4277</v>
      </c>
      <c r="D28327" t="s">
        <v>1244</v>
      </c>
      <c r="E28327">
        <v>13</v>
      </c>
    </row>
    <row r="28328" spans="1:5" ht="13.5" customHeight="1">
      <c r="A28328">
        <v>353</v>
      </c>
      <c r="B28328" t="str">
        <f t="shared" si="442"/>
        <v>353---14</v>
      </c>
      <c r="C28328" t="s">
        <v>4257</v>
      </c>
      <c r="D28328" t="s">
        <v>1053</v>
      </c>
      <c r="E28328">
        <v>14</v>
      </c>
    </row>
    <row r="28329" spans="1:5" ht="13.5" customHeight="1">
      <c r="A28329">
        <v>353</v>
      </c>
      <c r="B28329" t="str">
        <f t="shared" si="442"/>
        <v>353---15</v>
      </c>
      <c r="C28329" t="s">
        <v>5911</v>
      </c>
      <c r="D28329" t="s">
        <v>1180</v>
      </c>
      <c r="E28329">
        <v>15</v>
      </c>
    </row>
    <row r="28330" spans="1:5" ht="13.5" customHeight="1">
      <c r="A28330">
        <v>353</v>
      </c>
      <c r="B28330" t="str">
        <f t="shared" si="442"/>
        <v>353---16</v>
      </c>
      <c r="C28330" t="s">
        <v>5911</v>
      </c>
      <c r="D28330" t="s">
        <v>982</v>
      </c>
      <c r="E28330">
        <v>16</v>
      </c>
    </row>
    <row r="28331" spans="1:5" ht="13.5" customHeight="1">
      <c r="A28331">
        <v>353</v>
      </c>
      <c r="B28331" t="str">
        <f t="shared" si="442"/>
        <v>353---17</v>
      </c>
      <c r="C28331" t="s">
        <v>883</v>
      </c>
      <c r="D28331" t="s">
        <v>959</v>
      </c>
      <c r="E28331">
        <v>17</v>
      </c>
    </row>
    <row r="28332" spans="1:5" ht="13.5" customHeight="1">
      <c r="A28332">
        <v>353</v>
      </c>
      <c r="B28332" t="str">
        <f t="shared" si="442"/>
        <v>353---18</v>
      </c>
      <c r="C28332" t="s">
        <v>887</v>
      </c>
      <c r="D28332" t="s">
        <v>992</v>
      </c>
      <c r="E28332">
        <v>18</v>
      </c>
    </row>
    <row r="28333" spans="1:5" ht="13.5" customHeight="1">
      <c r="A28333">
        <v>353</v>
      </c>
      <c r="B28333" t="str">
        <f t="shared" si="442"/>
        <v>353---19</v>
      </c>
      <c r="C28333" t="s">
        <v>741</v>
      </c>
      <c r="D28333" t="s">
        <v>1248</v>
      </c>
      <c r="E28333">
        <v>19</v>
      </c>
    </row>
    <row r="28334" spans="1:5" ht="13.5" customHeight="1">
      <c r="A28334">
        <v>353</v>
      </c>
      <c r="B28334" t="str">
        <f t="shared" si="442"/>
        <v>353---20</v>
      </c>
      <c r="C28334" t="s">
        <v>743</v>
      </c>
      <c r="D28334" t="s">
        <v>754</v>
      </c>
      <c r="E28334">
        <v>20</v>
      </c>
    </row>
    <row r="28335" spans="1:5" ht="13.5" customHeight="1">
      <c r="A28335">
        <v>353</v>
      </c>
      <c r="B28335" t="str">
        <f t="shared" si="442"/>
        <v>353---21</v>
      </c>
      <c r="C28335" t="s">
        <v>987</v>
      </c>
      <c r="D28335" t="s">
        <v>1263</v>
      </c>
      <c r="E28335">
        <v>21</v>
      </c>
    </row>
    <row r="28336" spans="1:5" ht="13.5" customHeight="1">
      <c r="A28336">
        <v>353</v>
      </c>
      <c r="B28336" t="str">
        <f t="shared" si="442"/>
        <v>353---22</v>
      </c>
      <c r="C28336" t="s">
        <v>989</v>
      </c>
      <c r="D28336" t="s">
        <v>738</v>
      </c>
      <c r="E28336">
        <v>22</v>
      </c>
    </row>
    <row r="28337" spans="1:5" ht="13.5" customHeight="1">
      <c r="A28337">
        <v>353</v>
      </c>
      <c r="B28337" t="str">
        <f t="shared" si="442"/>
        <v>353---23</v>
      </c>
      <c r="C28337" t="s">
        <v>819</v>
      </c>
      <c r="D28337" t="s">
        <v>756</v>
      </c>
      <c r="E28337">
        <v>23</v>
      </c>
    </row>
    <row r="28338" spans="1:5" ht="13.5" customHeight="1">
      <c r="A28338">
        <v>353</v>
      </c>
      <c r="B28338" t="str">
        <f t="shared" si="442"/>
        <v>353---24</v>
      </c>
      <c r="C28338" t="s">
        <v>1074</v>
      </c>
      <c r="D28338" t="s">
        <v>880</v>
      </c>
      <c r="E28338">
        <v>24</v>
      </c>
    </row>
    <row r="28339" spans="1:5" ht="13.5" customHeight="1">
      <c r="A28339">
        <v>353</v>
      </c>
      <c r="B28339" t="str">
        <f t="shared" si="442"/>
        <v>353---25</v>
      </c>
      <c r="C28339" t="s">
        <v>824</v>
      </c>
      <c r="D28339" t="s">
        <v>752</v>
      </c>
      <c r="E28339">
        <v>25</v>
      </c>
    </row>
    <row r="28340" spans="1:5" ht="13.5" customHeight="1">
      <c r="A28340">
        <v>353</v>
      </c>
      <c r="B28340" t="str">
        <f t="shared" si="442"/>
        <v>353---26</v>
      </c>
      <c r="C28340" t="s">
        <v>890</v>
      </c>
      <c r="D28340" t="s">
        <v>911</v>
      </c>
      <c r="E28340">
        <v>26</v>
      </c>
    </row>
    <row r="28341" spans="1:5" ht="13.5" customHeight="1">
      <c r="A28341">
        <v>353</v>
      </c>
      <c r="B28341" t="str">
        <f t="shared" si="442"/>
        <v>353---27</v>
      </c>
      <c r="C28341" t="s">
        <v>991</v>
      </c>
      <c r="D28341" t="s">
        <v>966</v>
      </c>
      <c r="E28341">
        <v>27</v>
      </c>
    </row>
    <row r="28342" spans="1:5" ht="13.5" customHeight="1">
      <c r="A28342">
        <v>353</v>
      </c>
      <c r="B28342" t="str">
        <f t="shared" si="442"/>
        <v>353---28</v>
      </c>
      <c r="C28342" t="s">
        <v>864</v>
      </c>
      <c r="D28342" t="s">
        <v>957</v>
      </c>
      <c r="E28342">
        <v>28</v>
      </c>
    </row>
    <row r="28343" spans="1:5" ht="13.5" customHeight="1">
      <c r="A28343">
        <v>353</v>
      </c>
      <c r="B28343" t="str">
        <f t="shared" si="442"/>
        <v>353---29</v>
      </c>
      <c r="C28343" t="s">
        <v>892</v>
      </c>
      <c r="D28343" t="s">
        <v>730</v>
      </c>
      <c r="E28343">
        <v>29</v>
      </c>
    </row>
    <row r="28344" spans="1:5" ht="13.5" customHeight="1">
      <c r="A28344">
        <v>353</v>
      </c>
      <c r="B28344" t="str">
        <f t="shared" si="442"/>
        <v>353---30</v>
      </c>
      <c r="C28344" t="s">
        <v>868</v>
      </c>
      <c r="D28344" t="s">
        <v>758</v>
      </c>
      <c r="E28344">
        <v>30</v>
      </c>
    </row>
    <row r="28345" spans="1:5" ht="13.5" customHeight="1">
      <c r="A28345">
        <v>353</v>
      </c>
      <c r="B28345" t="str">
        <f t="shared" si="442"/>
        <v>353---31</v>
      </c>
      <c r="C28345" t="s">
        <v>944</v>
      </c>
      <c r="D28345" t="s">
        <v>1144</v>
      </c>
      <c r="E28345">
        <v>31</v>
      </c>
    </row>
    <row r="28346" spans="1:5" ht="13.5" customHeight="1">
      <c r="A28346">
        <v>353</v>
      </c>
      <c r="B28346" t="str">
        <f t="shared" si="442"/>
        <v>353---32</v>
      </c>
      <c r="C28346" t="s">
        <v>773</v>
      </c>
      <c r="D28346" t="s">
        <v>1067</v>
      </c>
      <c r="E28346">
        <v>32</v>
      </c>
    </row>
    <row r="28347" spans="1:5" ht="13.5" customHeight="1">
      <c r="A28347">
        <v>353</v>
      </c>
      <c r="B28347" t="str">
        <f t="shared" si="442"/>
        <v>353---33</v>
      </c>
      <c r="C28347" t="s">
        <v>5945</v>
      </c>
      <c r="D28347" t="s">
        <v>881</v>
      </c>
      <c r="E28347">
        <v>33</v>
      </c>
    </row>
    <row r="28348" spans="1:5" ht="13.5" customHeight="1">
      <c r="A28348">
        <v>353</v>
      </c>
      <c r="B28348" t="str">
        <f t="shared" si="442"/>
        <v>353---34</v>
      </c>
      <c r="C28348" t="s">
        <v>5946</v>
      </c>
      <c r="D28348" t="s">
        <v>893</v>
      </c>
      <c r="E28348">
        <v>34</v>
      </c>
    </row>
    <row r="28349" spans="1:5" ht="13.5" customHeight="1">
      <c r="A28349">
        <v>353</v>
      </c>
      <c r="B28349" t="str">
        <f t="shared" si="442"/>
        <v>353---35</v>
      </c>
      <c r="C28349" t="s">
        <v>5967</v>
      </c>
      <c r="D28349" t="s">
        <v>986</v>
      </c>
      <c r="E28349">
        <v>35</v>
      </c>
    </row>
    <row r="28350" spans="1:5" ht="13.5" customHeight="1">
      <c r="A28350">
        <v>353</v>
      </c>
      <c r="B28350" t="str">
        <f t="shared" si="442"/>
        <v>353---36</v>
      </c>
      <c r="C28350" t="s">
        <v>5968</v>
      </c>
      <c r="D28350" t="s">
        <v>988</v>
      </c>
      <c r="E28350">
        <v>36</v>
      </c>
    </row>
    <row r="28351" spans="1:5" ht="13.5" customHeight="1">
      <c r="A28351">
        <v>353</v>
      </c>
      <c r="B28351" t="str">
        <f t="shared" si="442"/>
        <v>353---37</v>
      </c>
      <c r="C28351" t="s">
        <v>5915</v>
      </c>
      <c r="D28351" t="s">
        <v>772</v>
      </c>
      <c r="E28351">
        <v>37</v>
      </c>
    </row>
    <row r="28352" spans="1:5" ht="13.5" customHeight="1">
      <c r="A28352">
        <v>353</v>
      </c>
      <c r="B28352" t="str">
        <f t="shared" si="442"/>
        <v>353---38</v>
      </c>
      <c r="C28352" t="s">
        <v>5970</v>
      </c>
      <c r="D28352" t="s">
        <v>999</v>
      </c>
      <c r="E28352">
        <v>38</v>
      </c>
    </row>
    <row r="28353" spans="1:5" ht="13.5" customHeight="1">
      <c r="A28353">
        <v>353</v>
      </c>
      <c r="B28353" t="str">
        <f t="shared" si="442"/>
        <v>353---39</v>
      </c>
      <c r="C28353" t="s">
        <v>6011</v>
      </c>
      <c r="D28353" t="s">
        <v>1285</v>
      </c>
      <c r="E28353">
        <v>39</v>
      </c>
    </row>
    <row r="28354" spans="1:5" ht="13.5" customHeight="1">
      <c r="A28354">
        <v>353</v>
      </c>
      <c r="B28354" t="str">
        <f t="shared" si="442"/>
        <v>353---40</v>
      </c>
      <c r="C28354" t="s">
        <v>5917</v>
      </c>
      <c r="D28354" t="s">
        <v>789</v>
      </c>
      <c r="E28354">
        <v>40</v>
      </c>
    </row>
    <row r="28355" spans="1:5" ht="13.5" customHeight="1">
      <c r="A28355">
        <v>353</v>
      </c>
      <c r="B28355" t="str">
        <f t="shared" ref="B28355:B28418" si="443">A28355&amp;"---"&amp;E28355</f>
        <v>353---41</v>
      </c>
      <c r="C28355" t="s">
        <v>5918</v>
      </c>
      <c r="D28355" t="s">
        <v>770</v>
      </c>
      <c r="E28355">
        <v>41</v>
      </c>
    </row>
    <row r="28356" spans="1:5" ht="13.5" customHeight="1">
      <c r="A28356">
        <v>353</v>
      </c>
      <c r="B28356" t="str">
        <f t="shared" si="443"/>
        <v>353---42</v>
      </c>
      <c r="C28356" t="s">
        <v>5950</v>
      </c>
      <c r="D28356" t="s">
        <v>906</v>
      </c>
      <c r="E28356">
        <v>42</v>
      </c>
    </row>
    <row r="28357" spans="1:5" ht="13.5" customHeight="1">
      <c r="A28357">
        <v>353</v>
      </c>
      <c r="B28357" t="str">
        <f t="shared" si="443"/>
        <v>353---43</v>
      </c>
      <c r="C28357" t="s">
        <v>6012</v>
      </c>
      <c r="D28357" t="s">
        <v>958</v>
      </c>
      <c r="E28357">
        <v>43</v>
      </c>
    </row>
    <row r="28358" spans="1:5" ht="13.5" customHeight="1">
      <c r="A28358">
        <v>353</v>
      </c>
      <c r="B28358" t="str">
        <f t="shared" si="443"/>
        <v>353---44</v>
      </c>
      <c r="C28358" t="s">
        <v>6004</v>
      </c>
      <c r="D28358" t="s">
        <v>960</v>
      </c>
      <c r="E28358">
        <v>44</v>
      </c>
    </row>
    <row r="28359" spans="1:5" ht="13.5" customHeight="1">
      <c r="A28359">
        <v>353</v>
      </c>
      <c r="B28359" t="str">
        <f t="shared" si="443"/>
        <v>353---45</v>
      </c>
      <c r="C28359" t="s">
        <v>5955</v>
      </c>
      <c r="D28359" t="s">
        <v>889</v>
      </c>
      <c r="E28359">
        <v>45</v>
      </c>
    </row>
    <row r="28360" spans="1:5" ht="13.5" customHeight="1">
      <c r="A28360">
        <v>353</v>
      </c>
      <c r="B28360" t="str">
        <f t="shared" si="443"/>
        <v>353---46</v>
      </c>
      <c r="C28360" t="s">
        <v>6014</v>
      </c>
      <c r="D28360" t="s">
        <v>1107</v>
      </c>
      <c r="E28360">
        <v>46</v>
      </c>
    </row>
    <row r="28361" spans="1:5" ht="13.5" customHeight="1">
      <c r="A28361">
        <v>353</v>
      </c>
      <c r="B28361" t="str">
        <f t="shared" si="443"/>
        <v>353---47</v>
      </c>
      <c r="C28361" t="s">
        <v>5996</v>
      </c>
      <c r="D28361" t="s">
        <v>1356</v>
      </c>
      <c r="E28361">
        <v>47</v>
      </c>
    </row>
    <row r="28362" spans="1:5" ht="13.5" customHeight="1">
      <c r="A28362">
        <v>353</v>
      </c>
      <c r="B28362" t="str">
        <f t="shared" si="443"/>
        <v>353---48</v>
      </c>
      <c r="C28362" t="s">
        <v>5958</v>
      </c>
      <c r="D28362" t="s">
        <v>1358</v>
      </c>
      <c r="E28362">
        <v>48</v>
      </c>
    </row>
    <row r="28363" spans="1:5" ht="13.5" customHeight="1">
      <c r="A28363">
        <v>349</v>
      </c>
      <c r="B28363" t="str">
        <f t="shared" si="443"/>
        <v>349---1</v>
      </c>
      <c r="C28363" t="s">
        <v>4216</v>
      </c>
      <c r="D28363" t="s">
        <v>1090</v>
      </c>
      <c r="E28363">
        <v>1</v>
      </c>
    </row>
    <row r="28364" spans="1:5" ht="13.5" customHeight="1">
      <c r="A28364">
        <v>349</v>
      </c>
      <c r="B28364" t="str">
        <f t="shared" si="443"/>
        <v>349---2</v>
      </c>
      <c r="C28364" t="s">
        <v>4216</v>
      </c>
      <c r="D28364" t="s">
        <v>1353</v>
      </c>
      <c r="E28364">
        <v>2</v>
      </c>
    </row>
    <row r="28365" spans="1:5" ht="13.5" customHeight="1">
      <c r="A28365">
        <v>349</v>
      </c>
      <c r="B28365" t="str">
        <f t="shared" si="443"/>
        <v>349---3</v>
      </c>
      <c r="C28365" t="s">
        <v>5911</v>
      </c>
      <c r="D28365" t="s">
        <v>1347</v>
      </c>
      <c r="E28365">
        <v>3</v>
      </c>
    </row>
    <row r="28366" spans="1:5" ht="13.5" customHeight="1">
      <c r="A28366">
        <v>349</v>
      </c>
      <c r="B28366" t="str">
        <f t="shared" si="443"/>
        <v>349---4</v>
      </c>
      <c r="C28366" t="s">
        <v>5911</v>
      </c>
      <c r="D28366" t="s">
        <v>898</v>
      </c>
      <c r="E28366">
        <v>4</v>
      </c>
    </row>
    <row r="28367" spans="1:5" ht="13.5" customHeight="1">
      <c r="A28367">
        <v>349</v>
      </c>
      <c r="B28367" t="str">
        <f t="shared" si="443"/>
        <v>349---5</v>
      </c>
      <c r="C28367" t="s">
        <v>5911</v>
      </c>
      <c r="D28367" t="s">
        <v>921</v>
      </c>
      <c r="E28367">
        <v>5</v>
      </c>
    </row>
    <row r="28368" spans="1:5" ht="13.5" customHeight="1">
      <c r="A28368">
        <v>349</v>
      </c>
      <c r="B28368" t="str">
        <f t="shared" si="443"/>
        <v>349---6</v>
      </c>
      <c r="C28368" t="s">
        <v>743</v>
      </c>
      <c r="D28368" t="s">
        <v>754</v>
      </c>
      <c r="E28368">
        <v>6</v>
      </c>
    </row>
    <row r="28369" spans="1:5" ht="13.5" customHeight="1">
      <c r="A28369">
        <v>349</v>
      </c>
      <c r="B28369" t="str">
        <f t="shared" si="443"/>
        <v>349---7</v>
      </c>
      <c r="C28369" t="s">
        <v>987</v>
      </c>
      <c r="D28369" t="s">
        <v>1263</v>
      </c>
      <c r="E28369">
        <v>7</v>
      </c>
    </row>
    <row r="28370" spans="1:5" ht="13.5" customHeight="1">
      <c r="A28370">
        <v>349</v>
      </c>
      <c r="B28370" t="str">
        <f t="shared" si="443"/>
        <v>349---8</v>
      </c>
      <c r="C28370" t="s">
        <v>989</v>
      </c>
      <c r="D28370" t="s">
        <v>738</v>
      </c>
      <c r="E28370">
        <v>8</v>
      </c>
    </row>
    <row r="28371" spans="1:5" ht="13.5" customHeight="1">
      <c r="A28371">
        <v>349</v>
      </c>
      <c r="B28371" t="str">
        <f t="shared" si="443"/>
        <v>349---9</v>
      </c>
      <c r="C28371" t="s">
        <v>747</v>
      </c>
      <c r="D28371" t="s">
        <v>1154</v>
      </c>
      <c r="E28371">
        <v>9</v>
      </c>
    </row>
    <row r="28372" spans="1:5" ht="13.5" customHeight="1">
      <c r="A28372">
        <v>349</v>
      </c>
      <c r="B28372" t="str">
        <f t="shared" si="443"/>
        <v>349---10</v>
      </c>
      <c r="C28372" t="s">
        <v>819</v>
      </c>
      <c r="D28372" t="s">
        <v>756</v>
      </c>
      <c r="E28372">
        <v>10</v>
      </c>
    </row>
    <row r="28373" spans="1:5" ht="13.5" customHeight="1">
      <c r="A28373">
        <v>349</v>
      </c>
      <c r="B28373" t="str">
        <f t="shared" si="443"/>
        <v>349---11</v>
      </c>
      <c r="C28373" t="s">
        <v>824</v>
      </c>
      <c r="D28373" t="s">
        <v>752</v>
      </c>
      <c r="E28373">
        <v>11</v>
      </c>
    </row>
    <row r="28374" spans="1:5" ht="13.5" customHeight="1">
      <c r="A28374">
        <v>349</v>
      </c>
      <c r="B28374" t="str">
        <f t="shared" si="443"/>
        <v>349---12</v>
      </c>
      <c r="C28374" t="s">
        <v>860</v>
      </c>
      <c r="D28374" t="s">
        <v>1099</v>
      </c>
      <c r="E28374">
        <v>12</v>
      </c>
    </row>
    <row r="28375" spans="1:5" ht="13.5" customHeight="1">
      <c r="A28375">
        <v>349</v>
      </c>
      <c r="B28375" t="str">
        <f t="shared" si="443"/>
        <v>349---13</v>
      </c>
      <c r="C28375" t="s">
        <v>868</v>
      </c>
      <c r="D28375" t="s">
        <v>758</v>
      </c>
      <c r="E28375">
        <v>13</v>
      </c>
    </row>
    <row r="28376" spans="1:5" ht="13.5" customHeight="1">
      <c r="A28376">
        <v>349</v>
      </c>
      <c r="B28376" t="str">
        <f t="shared" si="443"/>
        <v>349---14</v>
      </c>
      <c r="C28376" t="s">
        <v>5915</v>
      </c>
      <c r="D28376" t="s">
        <v>772</v>
      </c>
      <c r="E28376">
        <v>14</v>
      </c>
    </row>
    <row r="28377" spans="1:5" ht="13.5" customHeight="1">
      <c r="A28377">
        <v>349</v>
      </c>
      <c r="B28377" t="str">
        <f t="shared" si="443"/>
        <v>349---15</v>
      </c>
      <c r="C28377" t="s">
        <v>5917</v>
      </c>
      <c r="D28377" t="s">
        <v>789</v>
      </c>
      <c r="E28377">
        <v>15</v>
      </c>
    </row>
    <row r="28378" spans="1:5" ht="13.5" customHeight="1">
      <c r="A28378">
        <v>349</v>
      </c>
      <c r="B28378" t="str">
        <f t="shared" si="443"/>
        <v>349---16</v>
      </c>
      <c r="C28378" t="s">
        <v>5918</v>
      </c>
      <c r="D28378" t="s">
        <v>770</v>
      </c>
      <c r="E28378">
        <v>16</v>
      </c>
    </row>
    <row r="28379" spans="1:5" ht="13.5" customHeight="1">
      <c r="A28379">
        <v>349</v>
      </c>
      <c r="B28379" t="str">
        <f t="shared" si="443"/>
        <v>349---17</v>
      </c>
      <c r="C28379" t="s">
        <v>5965</v>
      </c>
      <c r="D28379" t="s">
        <v>930</v>
      </c>
      <c r="E28379">
        <v>17</v>
      </c>
    </row>
    <row r="28380" spans="1:5" ht="13.5" customHeight="1">
      <c r="A28380">
        <v>350</v>
      </c>
      <c r="B28380" t="str">
        <f t="shared" si="443"/>
        <v>350---1</v>
      </c>
      <c r="C28380" t="s">
        <v>4234</v>
      </c>
      <c r="D28380" t="s">
        <v>1154</v>
      </c>
      <c r="E28380">
        <v>1</v>
      </c>
    </row>
    <row r="28381" spans="1:5" ht="13.5" customHeight="1">
      <c r="A28381">
        <v>350</v>
      </c>
      <c r="B28381" t="str">
        <f t="shared" si="443"/>
        <v>350---2</v>
      </c>
      <c r="C28381" t="s">
        <v>4216</v>
      </c>
      <c r="D28381" t="s">
        <v>1154</v>
      </c>
      <c r="E28381">
        <v>2</v>
      </c>
    </row>
    <row r="28382" spans="1:5" ht="13.5" customHeight="1">
      <c r="A28382">
        <v>350</v>
      </c>
      <c r="B28382" t="str">
        <f t="shared" si="443"/>
        <v>350---3</v>
      </c>
      <c r="C28382" t="s">
        <v>4216</v>
      </c>
      <c r="D28382" t="s">
        <v>1090</v>
      </c>
      <c r="E28382">
        <v>3</v>
      </c>
    </row>
    <row r="28383" spans="1:5" ht="13.5" customHeight="1">
      <c r="A28383">
        <v>350</v>
      </c>
      <c r="B28383" t="str">
        <f t="shared" si="443"/>
        <v>350---4</v>
      </c>
      <c r="C28383" t="s">
        <v>4216</v>
      </c>
      <c r="D28383" t="s">
        <v>1353</v>
      </c>
      <c r="E28383">
        <v>4</v>
      </c>
    </row>
    <row r="28384" spans="1:5" ht="13.5" customHeight="1">
      <c r="A28384">
        <v>350</v>
      </c>
      <c r="B28384" t="str">
        <f t="shared" si="443"/>
        <v>350---5</v>
      </c>
      <c r="C28384" t="s">
        <v>4216</v>
      </c>
      <c r="D28384" t="s">
        <v>1105</v>
      </c>
      <c r="E28384">
        <v>5</v>
      </c>
    </row>
    <row r="28385" spans="1:5" ht="13.5" customHeight="1">
      <c r="A28385">
        <v>350</v>
      </c>
      <c r="B28385" t="str">
        <f t="shared" si="443"/>
        <v>350---6</v>
      </c>
      <c r="C28385" t="s">
        <v>4216</v>
      </c>
      <c r="D28385" t="s">
        <v>756</v>
      </c>
      <c r="E28385">
        <v>6</v>
      </c>
    </row>
    <row r="28386" spans="1:5" ht="13.5" customHeight="1">
      <c r="A28386">
        <v>350</v>
      </c>
      <c r="B28386" t="str">
        <f t="shared" si="443"/>
        <v>350---7</v>
      </c>
      <c r="C28386" t="s">
        <v>4252</v>
      </c>
      <c r="D28386" t="s">
        <v>925</v>
      </c>
      <c r="E28386">
        <v>7</v>
      </c>
    </row>
    <row r="28387" spans="1:5" ht="13.5" customHeight="1">
      <c r="A28387">
        <v>350</v>
      </c>
      <c r="B28387" t="str">
        <f t="shared" si="443"/>
        <v>350---8</v>
      </c>
      <c r="C28387" t="s">
        <v>4269</v>
      </c>
      <c r="D28387" t="s">
        <v>945</v>
      </c>
      <c r="E28387">
        <v>8</v>
      </c>
    </row>
    <row r="28388" spans="1:5" ht="13.5" customHeight="1">
      <c r="A28388">
        <v>350</v>
      </c>
      <c r="B28388" t="str">
        <f t="shared" si="443"/>
        <v>350---9</v>
      </c>
      <c r="C28388" t="s">
        <v>4271</v>
      </c>
      <c r="D28388" t="s">
        <v>900</v>
      </c>
      <c r="E28388">
        <v>9</v>
      </c>
    </row>
    <row r="28389" spans="1:5" ht="13.5" customHeight="1">
      <c r="A28389">
        <v>350</v>
      </c>
      <c r="B28389" t="str">
        <f t="shared" si="443"/>
        <v>350---10</v>
      </c>
      <c r="C28389" t="s">
        <v>4239</v>
      </c>
      <c r="D28389" t="s">
        <v>980</v>
      </c>
      <c r="E28389">
        <v>10</v>
      </c>
    </row>
    <row r="28390" spans="1:5" ht="13.5" customHeight="1">
      <c r="A28390">
        <v>350</v>
      </c>
      <c r="B28390" t="str">
        <f t="shared" si="443"/>
        <v>350---11</v>
      </c>
      <c r="C28390" t="s">
        <v>4222</v>
      </c>
      <c r="D28390" t="s">
        <v>974</v>
      </c>
      <c r="E28390">
        <v>11</v>
      </c>
    </row>
    <row r="28391" spans="1:5" ht="13.5" customHeight="1">
      <c r="A28391">
        <v>350</v>
      </c>
      <c r="B28391" t="str">
        <f t="shared" si="443"/>
        <v>350---12</v>
      </c>
      <c r="C28391" t="s">
        <v>4268</v>
      </c>
      <c r="D28391" t="s">
        <v>1155</v>
      </c>
      <c r="E28391">
        <v>12</v>
      </c>
    </row>
    <row r="28392" spans="1:5" ht="13.5" customHeight="1">
      <c r="A28392">
        <v>350</v>
      </c>
      <c r="B28392" t="str">
        <f t="shared" si="443"/>
        <v>350---13</v>
      </c>
      <c r="C28392" t="s">
        <v>4230</v>
      </c>
      <c r="D28392" t="s">
        <v>882</v>
      </c>
      <c r="E28392">
        <v>13</v>
      </c>
    </row>
    <row r="28393" spans="1:5" ht="13.5" customHeight="1">
      <c r="A28393">
        <v>350</v>
      </c>
      <c r="B28393" t="str">
        <f t="shared" si="443"/>
        <v>350---14</v>
      </c>
      <c r="C28393" t="s">
        <v>4244</v>
      </c>
      <c r="D28393" t="s">
        <v>930</v>
      </c>
      <c r="E28393">
        <v>14</v>
      </c>
    </row>
    <row r="28394" spans="1:5" ht="13.5" customHeight="1">
      <c r="A28394">
        <v>350</v>
      </c>
      <c r="B28394" t="str">
        <f t="shared" si="443"/>
        <v>350---15</v>
      </c>
      <c r="C28394" t="s">
        <v>4231</v>
      </c>
      <c r="D28394" t="s">
        <v>1095</v>
      </c>
      <c r="E28394">
        <v>15</v>
      </c>
    </row>
    <row r="28395" spans="1:5" ht="13.5" customHeight="1">
      <c r="A28395">
        <v>350</v>
      </c>
      <c r="B28395" t="str">
        <f t="shared" si="443"/>
        <v>350---16</v>
      </c>
      <c r="C28395" t="s">
        <v>4254</v>
      </c>
      <c r="D28395" t="s">
        <v>886</v>
      </c>
      <c r="E28395">
        <v>16</v>
      </c>
    </row>
    <row r="28396" spans="1:5" ht="13.5" customHeight="1">
      <c r="A28396">
        <v>350</v>
      </c>
      <c r="B28396" t="str">
        <f t="shared" si="443"/>
        <v>350---17</v>
      </c>
      <c r="C28396" t="s">
        <v>4233</v>
      </c>
      <c r="D28396" t="s">
        <v>933</v>
      </c>
      <c r="E28396">
        <v>17</v>
      </c>
    </row>
    <row r="28397" spans="1:5" ht="13.5" customHeight="1">
      <c r="A28397">
        <v>350</v>
      </c>
      <c r="B28397" t="str">
        <f t="shared" si="443"/>
        <v>350---18</v>
      </c>
      <c r="C28397" t="s">
        <v>4272</v>
      </c>
      <c r="D28397" t="s">
        <v>1172</v>
      </c>
      <c r="E28397">
        <v>18</v>
      </c>
    </row>
    <row r="28398" spans="1:5" ht="13.5" customHeight="1">
      <c r="A28398">
        <v>350</v>
      </c>
      <c r="B28398" t="str">
        <f t="shared" si="443"/>
        <v>350---19</v>
      </c>
      <c r="C28398" t="s">
        <v>4265</v>
      </c>
      <c r="D28398" t="s">
        <v>934</v>
      </c>
      <c r="E28398">
        <v>19</v>
      </c>
    </row>
    <row r="28399" spans="1:5" ht="13.5" customHeight="1">
      <c r="A28399">
        <v>350</v>
      </c>
      <c r="B28399" t="str">
        <f t="shared" si="443"/>
        <v>350---20</v>
      </c>
      <c r="C28399" t="s">
        <v>1017</v>
      </c>
      <c r="D28399" t="s">
        <v>796</v>
      </c>
      <c r="E28399">
        <v>20</v>
      </c>
    </row>
    <row r="28400" spans="1:5" ht="13.5" customHeight="1">
      <c r="A28400">
        <v>350</v>
      </c>
      <c r="B28400" t="str">
        <f t="shared" si="443"/>
        <v>350---21</v>
      </c>
      <c r="C28400" t="s">
        <v>731</v>
      </c>
      <c r="D28400" t="s">
        <v>800</v>
      </c>
      <c r="E28400">
        <v>21</v>
      </c>
    </row>
    <row r="28401" spans="1:5" ht="13.5" customHeight="1">
      <c r="A28401">
        <v>350</v>
      </c>
      <c r="B28401" t="str">
        <f t="shared" si="443"/>
        <v>350---22</v>
      </c>
      <c r="C28401" t="s">
        <v>739</v>
      </c>
      <c r="D28401" t="s">
        <v>736</v>
      </c>
      <c r="E28401">
        <v>22</v>
      </c>
    </row>
    <row r="28402" spans="1:5" ht="13.5" customHeight="1">
      <c r="A28402">
        <v>350</v>
      </c>
      <c r="B28402" t="str">
        <f t="shared" si="443"/>
        <v>350---23</v>
      </c>
      <c r="C28402" t="s">
        <v>888</v>
      </c>
      <c r="D28402" t="s">
        <v>1073</v>
      </c>
      <c r="E28402">
        <v>23</v>
      </c>
    </row>
    <row r="28403" spans="1:5" ht="13.5" customHeight="1">
      <c r="A28403">
        <v>350</v>
      </c>
      <c r="B28403" t="str">
        <f t="shared" si="443"/>
        <v>350---24</v>
      </c>
      <c r="C28403" t="s">
        <v>858</v>
      </c>
      <c r="D28403" t="s">
        <v>740</v>
      </c>
      <c r="E28403">
        <v>24</v>
      </c>
    </row>
    <row r="28404" spans="1:5" ht="13.5" customHeight="1">
      <c r="A28404">
        <v>350</v>
      </c>
      <c r="B28404" t="str">
        <f t="shared" si="443"/>
        <v>350---25</v>
      </c>
      <c r="C28404" t="s">
        <v>743</v>
      </c>
      <c r="D28404" t="s">
        <v>754</v>
      </c>
      <c r="E28404">
        <v>25</v>
      </c>
    </row>
    <row r="28405" spans="1:5" ht="13.5" customHeight="1">
      <c r="A28405">
        <v>350</v>
      </c>
      <c r="B28405" t="str">
        <f t="shared" si="443"/>
        <v>350---26</v>
      </c>
      <c r="C28405" t="s">
        <v>987</v>
      </c>
      <c r="D28405" t="s">
        <v>1263</v>
      </c>
      <c r="E28405">
        <v>26</v>
      </c>
    </row>
    <row r="28406" spans="1:5" ht="13.5" customHeight="1">
      <c r="A28406">
        <v>350</v>
      </c>
      <c r="B28406" t="str">
        <f t="shared" si="443"/>
        <v>350---27</v>
      </c>
      <c r="C28406" t="s">
        <v>989</v>
      </c>
      <c r="D28406" t="s">
        <v>738</v>
      </c>
      <c r="E28406">
        <v>27</v>
      </c>
    </row>
    <row r="28407" spans="1:5" ht="13.5" customHeight="1">
      <c r="A28407">
        <v>350</v>
      </c>
      <c r="B28407" t="str">
        <f t="shared" si="443"/>
        <v>350---28</v>
      </c>
      <c r="C28407" t="s">
        <v>747</v>
      </c>
      <c r="D28407" t="s">
        <v>1154</v>
      </c>
      <c r="E28407">
        <v>28</v>
      </c>
    </row>
    <row r="28408" spans="1:5" ht="13.5" customHeight="1">
      <c r="A28408">
        <v>350</v>
      </c>
      <c r="B28408" t="str">
        <f t="shared" si="443"/>
        <v>350---29</v>
      </c>
      <c r="C28408" t="s">
        <v>1094</v>
      </c>
      <c r="D28408" t="s">
        <v>790</v>
      </c>
      <c r="E28408">
        <v>29</v>
      </c>
    </row>
    <row r="28409" spans="1:5" ht="13.5" customHeight="1">
      <c r="A28409">
        <v>350</v>
      </c>
      <c r="B28409" t="str">
        <f t="shared" si="443"/>
        <v>350---30</v>
      </c>
      <c r="C28409" t="s">
        <v>819</v>
      </c>
      <c r="D28409" t="s">
        <v>756</v>
      </c>
      <c r="E28409">
        <v>30</v>
      </c>
    </row>
    <row r="28410" spans="1:5" ht="13.5" customHeight="1">
      <c r="A28410">
        <v>350</v>
      </c>
      <c r="B28410" t="str">
        <f t="shared" si="443"/>
        <v>350---31</v>
      </c>
      <c r="C28410" t="s">
        <v>820</v>
      </c>
      <c r="D28410" t="s">
        <v>882</v>
      </c>
      <c r="E28410">
        <v>31</v>
      </c>
    </row>
    <row r="28411" spans="1:5" ht="13.5" customHeight="1">
      <c r="A28411">
        <v>350</v>
      </c>
      <c r="B28411" t="str">
        <f t="shared" si="443"/>
        <v>350---32</v>
      </c>
      <c r="C28411" t="s">
        <v>824</v>
      </c>
      <c r="D28411" t="s">
        <v>752</v>
      </c>
      <c r="E28411">
        <v>32</v>
      </c>
    </row>
    <row r="28412" spans="1:5" ht="13.5" customHeight="1">
      <c r="A28412">
        <v>350</v>
      </c>
      <c r="B28412" t="str">
        <f t="shared" si="443"/>
        <v>350---33</v>
      </c>
      <c r="C28412" t="s">
        <v>1005</v>
      </c>
      <c r="D28412" t="s">
        <v>1105</v>
      </c>
      <c r="E28412">
        <v>33</v>
      </c>
    </row>
    <row r="28413" spans="1:5" ht="13.5" customHeight="1">
      <c r="A28413">
        <v>350</v>
      </c>
      <c r="B28413" t="str">
        <f t="shared" si="443"/>
        <v>350---34</v>
      </c>
      <c r="C28413" t="s">
        <v>755</v>
      </c>
      <c r="D28413" t="s">
        <v>1146</v>
      </c>
      <c r="E28413">
        <v>34</v>
      </c>
    </row>
    <row r="28414" spans="1:5" ht="13.5" customHeight="1">
      <c r="A28414">
        <v>350</v>
      </c>
      <c r="B28414" t="str">
        <f t="shared" si="443"/>
        <v>350---35</v>
      </c>
      <c r="C28414" t="s">
        <v>940</v>
      </c>
      <c r="D28414" t="s">
        <v>1239</v>
      </c>
      <c r="E28414">
        <v>35</v>
      </c>
    </row>
    <row r="28415" spans="1:5" ht="13.5" customHeight="1">
      <c r="A28415">
        <v>350</v>
      </c>
      <c r="B28415" t="str">
        <f t="shared" si="443"/>
        <v>350---36</v>
      </c>
      <c r="C28415" t="s">
        <v>860</v>
      </c>
      <c r="D28415" t="s">
        <v>1099</v>
      </c>
      <c r="E28415">
        <v>36</v>
      </c>
    </row>
    <row r="28416" spans="1:5" ht="13.5" customHeight="1">
      <c r="A28416">
        <v>350</v>
      </c>
      <c r="B28416" t="str">
        <f t="shared" si="443"/>
        <v>350---37</v>
      </c>
      <c r="C28416" t="s">
        <v>832</v>
      </c>
      <c r="D28416" t="s">
        <v>949</v>
      </c>
      <c r="E28416">
        <v>37</v>
      </c>
    </row>
    <row r="28417" spans="1:5" ht="13.5" customHeight="1">
      <c r="A28417">
        <v>350</v>
      </c>
      <c r="B28417" t="str">
        <f t="shared" si="443"/>
        <v>350---38</v>
      </c>
      <c r="C28417" t="s">
        <v>1252</v>
      </c>
      <c r="D28417" t="s">
        <v>1283</v>
      </c>
      <c r="E28417">
        <v>38</v>
      </c>
    </row>
    <row r="28418" spans="1:5" ht="13.5" customHeight="1">
      <c r="A28418">
        <v>350</v>
      </c>
      <c r="B28418" t="str">
        <f t="shared" si="443"/>
        <v>350---39</v>
      </c>
      <c r="C28418" t="s">
        <v>868</v>
      </c>
      <c r="D28418" t="s">
        <v>758</v>
      </c>
      <c r="E28418">
        <v>39</v>
      </c>
    </row>
    <row r="28419" spans="1:5" ht="13.5" customHeight="1">
      <c r="A28419">
        <v>350</v>
      </c>
      <c r="B28419" t="str">
        <f t="shared" ref="B28419:B28482" si="444">A28419&amp;"---"&amp;E28419</f>
        <v>350---40</v>
      </c>
      <c r="C28419" t="s">
        <v>803</v>
      </c>
      <c r="D28419" t="s">
        <v>941</v>
      </c>
      <c r="E28419">
        <v>40</v>
      </c>
    </row>
    <row r="28420" spans="1:5" ht="13.5" customHeight="1">
      <c r="A28420">
        <v>350</v>
      </c>
      <c r="B28420" t="str">
        <f t="shared" si="444"/>
        <v>350---41</v>
      </c>
      <c r="C28420" t="s">
        <v>1011</v>
      </c>
      <c r="D28420" t="s">
        <v>856</v>
      </c>
      <c r="E28420">
        <v>41</v>
      </c>
    </row>
    <row r="28421" spans="1:5" ht="13.5" customHeight="1">
      <c r="A28421">
        <v>350</v>
      </c>
      <c r="B28421" t="str">
        <f t="shared" si="444"/>
        <v>350---42</v>
      </c>
      <c r="C28421" t="s">
        <v>5947</v>
      </c>
      <c r="D28421" t="s">
        <v>884</v>
      </c>
      <c r="E28421">
        <v>42</v>
      </c>
    </row>
    <row r="28422" spans="1:5" ht="13.5" customHeight="1">
      <c r="A28422">
        <v>350</v>
      </c>
      <c r="B28422" t="str">
        <f t="shared" si="444"/>
        <v>350---43</v>
      </c>
      <c r="C28422" t="s">
        <v>5948</v>
      </c>
      <c r="D28422" t="s">
        <v>886</v>
      </c>
      <c r="E28422">
        <v>43</v>
      </c>
    </row>
    <row r="28423" spans="1:5" ht="13.5" customHeight="1">
      <c r="A28423">
        <v>350</v>
      </c>
      <c r="B28423" t="str">
        <f t="shared" si="444"/>
        <v>350---44</v>
      </c>
      <c r="C28423" t="s">
        <v>6016</v>
      </c>
      <c r="D28423" t="s">
        <v>1093</v>
      </c>
      <c r="E28423">
        <v>44</v>
      </c>
    </row>
    <row r="28424" spans="1:5" ht="13.5" customHeight="1">
      <c r="A28424">
        <v>350</v>
      </c>
      <c r="B28424" t="str">
        <f t="shared" si="444"/>
        <v>350---45</v>
      </c>
      <c r="C28424" t="s">
        <v>5915</v>
      </c>
      <c r="D28424" t="s">
        <v>772</v>
      </c>
      <c r="E28424">
        <v>45</v>
      </c>
    </row>
    <row r="28425" spans="1:5" ht="13.5" customHeight="1">
      <c r="A28425">
        <v>350</v>
      </c>
      <c r="B28425" t="str">
        <f t="shared" si="444"/>
        <v>350---46</v>
      </c>
      <c r="C28425" t="s">
        <v>5917</v>
      </c>
      <c r="D28425" t="s">
        <v>789</v>
      </c>
      <c r="E28425">
        <v>46</v>
      </c>
    </row>
    <row r="28426" spans="1:5" ht="13.5" customHeight="1">
      <c r="A28426">
        <v>350</v>
      </c>
      <c r="B28426" t="str">
        <f t="shared" si="444"/>
        <v>350---47</v>
      </c>
      <c r="C28426" t="s">
        <v>5918</v>
      </c>
      <c r="D28426" t="s">
        <v>770</v>
      </c>
      <c r="E28426">
        <v>47</v>
      </c>
    </row>
    <row r="28427" spans="1:5" ht="13.5" customHeight="1">
      <c r="A28427">
        <v>350</v>
      </c>
      <c r="B28427" t="str">
        <f t="shared" si="444"/>
        <v>350---48</v>
      </c>
      <c r="C28427" t="s">
        <v>5979</v>
      </c>
      <c r="D28427" t="s">
        <v>1071</v>
      </c>
      <c r="E28427">
        <v>48</v>
      </c>
    </row>
    <row r="28428" spans="1:5" ht="13.5" customHeight="1">
      <c r="A28428">
        <v>350</v>
      </c>
      <c r="B28428" t="str">
        <f t="shared" si="444"/>
        <v>350---49</v>
      </c>
      <c r="C28428" t="s">
        <v>5965</v>
      </c>
      <c r="D28428" t="s">
        <v>930</v>
      </c>
      <c r="E28428">
        <v>49</v>
      </c>
    </row>
    <row r="28429" spans="1:5" ht="13.5" customHeight="1">
      <c r="A28429">
        <v>350</v>
      </c>
      <c r="B28429" t="str">
        <f t="shared" si="444"/>
        <v>350---50</v>
      </c>
      <c r="C28429" t="s">
        <v>5943</v>
      </c>
      <c r="D28429" t="s">
        <v>976</v>
      </c>
      <c r="E28429">
        <v>50</v>
      </c>
    </row>
    <row r="28430" spans="1:5" ht="13.5" customHeight="1">
      <c r="A28430">
        <v>350</v>
      </c>
      <c r="B28430" t="str">
        <f t="shared" si="444"/>
        <v>350---51</v>
      </c>
      <c r="C28430" t="s">
        <v>5976</v>
      </c>
      <c r="D28430" t="s">
        <v>1162</v>
      </c>
      <c r="E28430">
        <v>51</v>
      </c>
    </row>
    <row r="28431" spans="1:5" ht="13.5" customHeight="1">
      <c r="A28431">
        <v>350</v>
      </c>
      <c r="B28431" t="str">
        <f t="shared" si="444"/>
        <v>350---52</v>
      </c>
      <c r="C28431" t="s">
        <v>5988</v>
      </c>
      <c r="D28431" t="s">
        <v>1133</v>
      </c>
      <c r="E28431">
        <v>52</v>
      </c>
    </row>
    <row r="28432" spans="1:5" ht="13.5" customHeight="1">
      <c r="A28432">
        <v>369</v>
      </c>
      <c r="B28432" t="str">
        <f t="shared" si="444"/>
        <v>369---1</v>
      </c>
      <c r="C28432" t="s">
        <v>4216</v>
      </c>
      <c r="D28432" t="s">
        <v>1247</v>
      </c>
      <c r="E28432">
        <v>1</v>
      </c>
    </row>
    <row r="28433" spans="1:5" ht="13.5" customHeight="1">
      <c r="A28433">
        <v>369</v>
      </c>
      <c r="B28433" t="str">
        <f t="shared" si="444"/>
        <v>369---2</v>
      </c>
      <c r="C28433" t="s">
        <v>4216</v>
      </c>
      <c r="D28433" t="s">
        <v>1255</v>
      </c>
      <c r="E28433">
        <v>2</v>
      </c>
    </row>
    <row r="28434" spans="1:5" ht="13.5" customHeight="1">
      <c r="A28434">
        <v>369</v>
      </c>
      <c r="B28434" t="str">
        <f t="shared" si="444"/>
        <v>369---3</v>
      </c>
      <c r="C28434" t="s">
        <v>4279</v>
      </c>
      <c r="D28434" t="s">
        <v>1246</v>
      </c>
      <c r="E28434">
        <v>3</v>
      </c>
    </row>
    <row r="28435" spans="1:5" ht="13.5" customHeight="1">
      <c r="A28435">
        <v>369</v>
      </c>
      <c r="B28435" t="str">
        <f t="shared" si="444"/>
        <v>369---4</v>
      </c>
      <c r="C28435" t="s">
        <v>4271</v>
      </c>
      <c r="D28435" t="s">
        <v>823</v>
      </c>
      <c r="E28435">
        <v>4</v>
      </c>
    </row>
    <row r="28436" spans="1:5" ht="13.5" customHeight="1">
      <c r="A28436">
        <v>369</v>
      </c>
      <c r="B28436" t="str">
        <f t="shared" si="444"/>
        <v>369---5</v>
      </c>
      <c r="C28436" t="s">
        <v>4270</v>
      </c>
      <c r="D28436" t="s">
        <v>1129</v>
      </c>
      <c r="E28436">
        <v>5</v>
      </c>
    </row>
    <row r="28437" spans="1:5" ht="13.5" customHeight="1">
      <c r="A28437">
        <v>369</v>
      </c>
      <c r="B28437" t="str">
        <f t="shared" si="444"/>
        <v>369---6</v>
      </c>
      <c r="C28437" t="s">
        <v>4268</v>
      </c>
      <c r="D28437" t="s">
        <v>1260</v>
      </c>
      <c r="E28437">
        <v>6</v>
      </c>
    </row>
    <row r="28438" spans="1:5" ht="13.5" customHeight="1">
      <c r="A28438">
        <v>369</v>
      </c>
      <c r="B28438" t="str">
        <f t="shared" si="444"/>
        <v>369---7</v>
      </c>
      <c r="C28438" t="s">
        <v>4276</v>
      </c>
      <c r="D28438" t="s">
        <v>1249</v>
      </c>
      <c r="E28438">
        <v>7</v>
      </c>
    </row>
    <row r="28439" spans="1:5" ht="13.5" customHeight="1">
      <c r="A28439">
        <v>369</v>
      </c>
      <c r="B28439" t="str">
        <f t="shared" si="444"/>
        <v>369---8</v>
      </c>
      <c r="C28439" t="s">
        <v>4231</v>
      </c>
      <c r="D28439" t="s">
        <v>837</v>
      </c>
      <c r="E28439">
        <v>8</v>
      </c>
    </row>
    <row r="28440" spans="1:5" ht="13.5" customHeight="1">
      <c r="A28440">
        <v>369</v>
      </c>
      <c r="B28440" t="str">
        <f t="shared" si="444"/>
        <v>369---9</v>
      </c>
      <c r="C28440" t="s">
        <v>4264</v>
      </c>
      <c r="D28440" t="s">
        <v>1114</v>
      </c>
      <c r="E28440">
        <v>9</v>
      </c>
    </row>
    <row r="28441" spans="1:5" ht="13.5" customHeight="1">
      <c r="A28441">
        <v>369</v>
      </c>
      <c r="B28441" t="str">
        <f t="shared" si="444"/>
        <v>369---10</v>
      </c>
      <c r="C28441" t="s">
        <v>4272</v>
      </c>
      <c r="D28441" t="s">
        <v>1172</v>
      </c>
      <c r="E28441">
        <v>10</v>
      </c>
    </row>
    <row r="28442" spans="1:5" ht="13.5" customHeight="1">
      <c r="A28442">
        <v>369</v>
      </c>
      <c r="B28442" t="str">
        <f t="shared" si="444"/>
        <v>369---11</v>
      </c>
      <c r="C28442" t="s">
        <v>4245</v>
      </c>
      <c r="D28442" t="s">
        <v>1237</v>
      </c>
      <c r="E28442">
        <v>11</v>
      </c>
    </row>
    <row r="28443" spans="1:5" ht="13.5" customHeight="1">
      <c r="A28443">
        <v>369</v>
      </c>
      <c r="B28443" t="str">
        <f t="shared" si="444"/>
        <v>369---12</v>
      </c>
      <c r="C28443" t="s">
        <v>4257</v>
      </c>
      <c r="D28443" t="s">
        <v>1101</v>
      </c>
      <c r="E28443">
        <v>12</v>
      </c>
    </row>
    <row r="28444" spans="1:5" ht="13.5" customHeight="1">
      <c r="A28444">
        <v>369</v>
      </c>
      <c r="B28444" t="str">
        <f t="shared" si="444"/>
        <v>369---13</v>
      </c>
      <c r="C28444" t="s">
        <v>4280</v>
      </c>
      <c r="D28444" t="s">
        <v>1308</v>
      </c>
      <c r="E28444">
        <v>13</v>
      </c>
    </row>
    <row r="28445" spans="1:5" ht="13.5" customHeight="1">
      <c r="A28445">
        <v>369</v>
      </c>
      <c r="B28445" t="str">
        <f t="shared" si="444"/>
        <v>369---14</v>
      </c>
      <c r="C28445" t="s">
        <v>5911</v>
      </c>
      <c r="D28445" t="s">
        <v>783</v>
      </c>
      <c r="E28445">
        <v>14</v>
      </c>
    </row>
    <row r="28446" spans="1:5" ht="13.5" customHeight="1">
      <c r="A28446">
        <v>369</v>
      </c>
      <c r="B28446" t="str">
        <f t="shared" si="444"/>
        <v>369---15</v>
      </c>
      <c r="C28446" t="s">
        <v>5911</v>
      </c>
      <c r="D28446" t="s">
        <v>841</v>
      </c>
      <c r="E28446">
        <v>15</v>
      </c>
    </row>
    <row r="28447" spans="1:5" ht="13.5" customHeight="1">
      <c r="A28447">
        <v>369</v>
      </c>
      <c r="B28447" t="str">
        <f t="shared" si="444"/>
        <v>369---16</v>
      </c>
      <c r="C28447" t="s">
        <v>727</v>
      </c>
      <c r="D28447" t="s">
        <v>1308</v>
      </c>
      <c r="E28447">
        <v>16</v>
      </c>
    </row>
    <row r="28448" spans="1:5" ht="13.5" customHeight="1">
      <c r="A28448">
        <v>369</v>
      </c>
      <c r="B28448" t="str">
        <f t="shared" si="444"/>
        <v>369---17</v>
      </c>
      <c r="C28448" t="s">
        <v>1017</v>
      </c>
      <c r="D28448" t="s">
        <v>796</v>
      </c>
      <c r="E28448">
        <v>17</v>
      </c>
    </row>
    <row r="28449" spans="1:5" ht="13.5" customHeight="1">
      <c r="A28449">
        <v>369</v>
      </c>
      <c r="B28449" t="str">
        <f t="shared" si="444"/>
        <v>369---18</v>
      </c>
      <c r="C28449" t="s">
        <v>731</v>
      </c>
      <c r="D28449" t="s">
        <v>800</v>
      </c>
      <c r="E28449">
        <v>18</v>
      </c>
    </row>
    <row r="28450" spans="1:5" ht="13.5" customHeight="1">
      <c r="A28450">
        <v>369</v>
      </c>
      <c r="B28450" t="str">
        <f t="shared" si="444"/>
        <v>369---19</v>
      </c>
      <c r="C28450" t="s">
        <v>858</v>
      </c>
      <c r="D28450" t="s">
        <v>740</v>
      </c>
      <c r="E28450">
        <v>19</v>
      </c>
    </row>
    <row r="28451" spans="1:5" ht="13.5" customHeight="1">
      <c r="A28451">
        <v>369</v>
      </c>
      <c r="B28451" t="str">
        <f t="shared" si="444"/>
        <v>369---20</v>
      </c>
      <c r="C28451" t="s">
        <v>741</v>
      </c>
      <c r="D28451" t="s">
        <v>1248</v>
      </c>
      <c r="E28451">
        <v>20</v>
      </c>
    </row>
    <row r="28452" spans="1:5" ht="13.5" customHeight="1">
      <c r="A28452">
        <v>369</v>
      </c>
      <c r="B28452" t="str">
        <f t="shared" si="444"/>
        <v>369---21</v>
      </c>
      <c r="C28452" t="s">
        <v>743</v>
      </c>
      <c r="D28452" t="s">
        <v>754</v>
      </c>
      <c r="E28452">
        <v>21</v>
      </c>
    </row>
    <row r="28453" spans="1:5" ht="13.5" customHeight="1">
      <c r="A28453">
        <v>369</v>
      </c>
      <c r="B28453" t="str">
        <f t="shared" si="444"/>
        <v>369---22</v>
      </c>
      <c r="C28453" t="s">
        <v>745</v>
      </c>
      <c r="D28453" t="s">
        <v>837</v>
      </c>
      <c r="E28453">
        <v>22</v>
      </c>
    </row>
    <row r="28454" spans="1:5" ht="13.5" customHeight="1">
      <c r="A28454">
        <v>369</v>
      </c>
      <c r="B28454" t="str">
        <f t="shared" si="444"/>
        <v>369---23</v>
      </c>
      <c r="C28454" t="s">
        <v>987</v>
      </c>
      <c r="D28454" t="s">
        <v>1263</v>
      </c>
      <c r="E28454">
        <v>23</v>
      </c>
    </row>
    <row r="28455" spans="1:5" ht="13.5" customHeight="1">
      <c r="A28455">
        <v>369</v>
      </c>
      <c r="B28455" t="str">
        <f t="shared" si="444"/>
        <v>369---24</v>
      </c>
      <c r="C28455" t="s">
        <v>989</v>
      </c>
      <c r="D28455" t="s">
        <v>738</v>
      </c>
      <c r="E28455">
        <v>24</v>
      </c>
    </row>
    <row r="28456" spans="1:5" ht="13.5" customHeight="1">
      <c r="A28456">
        <v>369</v>
      </c>
      <c r="B28456" t="str">
        <f t="shared" si="444"/>
        <v>369---25</v>
      </c>
      <c r="C28456" t="s">
        <v>819</v>
      </c>
      <c r="D28456" t="s">
        <v>756</v>
      </c>
      <c r="E28456">
        <v>25</v>
      </c>
    </row>
    <row r="28457" spans="1:5" ht="13.5" customHeight="1">
      <c r="A28457">
        <v>369</v>
      </c>
      <c r="B28457" t="str">
        <f t="shared" si="444"/>
        <v>369---26</v>
      </c>
      <c r="C28457" t="s">
        <v>749</v>
      </c>
      <c r="D28457" t="s">
        <v>1082</v>
      </c>
      <c r="E28457">
        <v>26</v>
      </c>
    </row>
    <row r="28458" spans="1:5" ht="13.5" customHeight="1">
      <c r="A28458">
        <v>369</v>
      </c>
      <c r="B28458" t="str">
        <f t="shared" si="444"/>
        <v>369---27</v>
      </c>
      <c r="C28458" t="s">
        <v>824</v>
      </c>
      <c r="D28458" t="s">
        <v>752</v>
      </c>
      <c r="E28458">
        <v>27</v>
      </c>
    </row>
    <row r="28459" spans="1:5" ht="13.5" customHeight="1">
      <c r="A28459">
        <v>369</v>
      </c>
      <c r="B28459" t="str">
        <f t="shared" si="444"/>
        <v>369---28</v>
      </c>
      <c r="C28459" t="s">
        <v>755</v>
      </c>
      <c r="D28459" t="s">
        <v>1146</v>
      </c>
      <c r="E28459">
        <v>28</v>
      </c>
    </row>
    <row r="28460" spans="1:5" ht="13.5" customHeight="1">
      <c r="A28460">
        <v>369</v>
      </c>
      <c r="B28460" t="str">
        <f t="shared" si="444"/>
        <v>369---29</v>
      </c>
      <c r="C28460" t="s">
        <v>759</v>
      </c>
      <c r="D28460" t="s">
        <v>823</v>
      </c>
      <c r="E28460">
        <v>29</v>
      </c>
    </row>
    <row r="28461" spans="1:5" ht="13.5" customHeight="1">
      <c r="A28461">
        <v>369</v>
      </c>
      <c r="B28461" t="str">
        <f t="shared" si="444"/>
        <v>369---30</v>
      </c>
      <c r="C28461" t="s">
        <v>761</v>
      </c>
      <c r="D28461" t="s">
        <v>1080</v>
      </c>
      <c r="E28461">
        <v>30</v>
      </c>
    </row>
    <row r="28462" spans="1:5" ht="13.5" customHeight="1">
      <c r="A28462">
        <v>369</v>
      </c>
      <c r="B28462" t="str">
        <f t="shared" si="444"/>
        <v>369---31</v>
      </c>
      <c r="C28462" t="s">
        <v>965</v>
      </c>
      <c r="D28462" t="s">
        <v>1250</v>
      </c>
      <c r="E28462">
        <v>31</v>
      </c>
    </row>
    <row r="28463" spans="1:5" ht="13.5" customHeight="1">
      <c r="A28463">
        <v>369</v>
      </c>
      <c r="B28463" t="str">
        <f t="shared" si="444"/>
        <v>369---32</v>
      </c>
      <c r="C28463" t="s">
        <v>864</v>
      </c>
      <c r="D28463" t="s">
        <v>957</v>
      </c>
      <c r="E28463">
        <v>32</v>
      </c>
    </row>
    <row r="28464" spans="1:5" ht="13.5" customHeight="1">
      <c r="A28464">
        <v>369</v>
      </c>
      <c r="B28464" t="str">
        <f t="shared" si="444"/>
        <v>369---33</v>
      </c>
      <c r="C28464" t="s">
        <v>1102</v>
      </c>
      <c r="D28464" t="s">
        <v>1190</v>
      </c>
      <c r="E28464">
        <v>33</v>
      </c>
    </row>
    <row r="28465" spans="1:5" ht="13.5" customHeight="1">
      <c r="A28465">
        <v>369</v>
      </c>
      <c r="B28465" t="str">
        <f t="shared" si="444"/>
        <v>369---34</v>
      </c>
      <c r="C28465" t="s">
        <v>868</v>
      </c>
      <c r="D28465" t="s">
        <v>758</v>
      </c>
      <c r="E28465">
        <v>34</v>
      </c>
    </row>
    <row r="28466" spans="1:5" ht="13.5" customHeight="1">
      <c r="A28466">
        <v>369</v>
      </c>
      <c r="B28466" t="str">
        <f t="shared" si="444"/>
        <v>369---35</v>
      </c>
      <c r="C28466" t="s">
        <v>969</v>
      </c>
      <c r="D28466" t="s">
        <v>802</v>
      </c>
      <c r="E28466">
        <v>35</v>
      </c>
    </row>
    <row r="28467" spans="1:5" ht="13.5" customHeight="1">
      <c r="A28467">
        <v>369</v>
      </c>
      <c r="B28467" t="str">
        <f t="shared" si="444"/>
        <v>369---36</v>
      </c>
      <c r="C28467" t="s">
        <v>918</v>
      </c>
      <c r="D28467" t="s">
        <v>865</v>
      </c>
      <c r="E28467">
        <v>36</v>
      </c>
    </row>
    <row r="28468" spans="1:5" ht="13.5" customHeight="1">
      <c r="A28468">
        <v>369</v>
      </c>
      <c r="B28468" t="str">
        <f t="shared" si="444"/>
        <v>369---37</v>
      </c>
      <c r="C28468" t="s">
        <v>896</v>
      </c>
      <c r="D28468" t="s">
        <v>1202</v>
      </c>
      <c r="E28468">
        <v>37</v>
      </c>
    </row>
    <row r="28469" spans="1:5" ht="13.5" customHeight="1">
      <c r="A28469">
        <v>369</v>
      </c>
      <c r="B28469" t="str">
        <f t="shared" si="444"/>
        <v>369---38</v>
      </c>
      <c r="C28469" t="s">
        <v>5913</v>
      </c>
      <c r="D28469" t="s">
        <v>1114</v>
      </c>
      <c r="E28469">
        <v>38</v>
      </c>
    </row>
    <row r="28470" spans="1:5" ht="13.5" customHeight="1">
      <c r="A28470">
        <v>369</v>
      </c>
      <c r="B28470" t="str">
        <f t="shared" si="444"/>
        <v>369---39</v>
      </c>
      <c r="C28470" t="s">
        <v>5925</v>
      </c>
      <c r="D28470" t="s">
        <v>798</v>
      </c>
      <c r="E28470">
        <v>39</v>
      </c>
    </row>
    <row r="28471" spans="1:5" ht="13.5" customHeight="1">
      <c r="A28471">
        <v>369</v>
      </c>
      <c r="B28471" t="str">
        <f t="shared" si="444"/>
        <v>369---40</v>
      </c>
      <c r="C28471" t="s">
        <v>5915</v>
      </c>
      <c r="D28471" t="s">
        <v>772</v>
      </c>
      <c r="E28471">
        <v>40</v>
      </c>
    </row>
    <row r="28472" spans="1:5" ht="13.5" customHeight="1">
      <c r="A28472">
        <v>369</v>
      </c>
      <c r="B28472" t="str">
        <f t="shared" si="444"/>
        <v>369---41</v>
      </c>
      <c r="C28472" t="s">
        <v>5917</v>
      </c>
      <c r="D28472" t="s">
        <v>789</v>
      </c>
      <c r="E28472">
        <v>41</v>
      </c>
    </row>
    <row r="28473" spans="1:5" ht="13.5" customHeight="1">
      <c r="A28473">
        <v>369</v>
      </c>
      <c r="B28473" t="str">
        <f t="shared" si="444"/>
        <v>369---42</v>
      </c>
      <c r="C28473" t="s">
        <v>5918</v>
      </c>
      <c r="D28473" t="s">
        <v>770</v>
      </c>
      <c r="E28473">
        <v>42</v>
      </c>
    </row>
    <row r="28474" spans="1:5" ht="13.5" customHeight="1">
      <c r="A28474">
        <v>369</v>
      </c>
      <c r="B28474" t="str">
        <f t="shared" si="444"/>
        <v>369---43</v>
      </c>
      <c r="C28474" t="s">
        <v>6002</v>
      </c>
      <c r="D28474" t="s">
        <v>1113</v>
      </c>
      <c r="E28474">
        <v>43</v>
      </c>
    </row>
    <row r="28475" spans="1:5" ht="13.5" customHeight="1">
      <c r="A28475">
        <v>369</v>
      </c>
      <c r="B28475" t="str">
        <f t="shared" si="444"/>
        <v>369---44</v>
      </c>
      <c r="C28475" t="s">
        <v>5951</v>
      </c>
      <c r="D28475" t="s">
        <v>879</v>
      </c>
      <c r="E28475">
        <v>44</v>
      </c>
    </row>
    <row r="28476" spans="1:5" ht="13.5" customHeight="1">
      <c r="A28476">
        <v>369</v>
      </c>
      <c r="B28476" t="str">
        <f t="shared" si="444"/>
        <v>369---45</v>
      </c>
      <c r="C28476" t="s">
        <v>5927</v>
      </c>
      <c r="D28476" t="s">
        <v>1115</v>
      </c>
      <c r="E28476">
        <v>45</v>
      </c>
    </row>
    <row r="28477" spans="1:5" ht="13.5" customHeight="1">
      <c r="A28477">
        <v>369</v>
      </c>
      <c r="B28477" t="str">
        <f t="shared" si="444"/>
        <v>369---46</v>
      </c>
      <c r="C28477" t="s">
        <v>5992</v>
      </c>
      <c r="D28477" t="s">
        <v>1101</v>
      </c>
      <c r="E28477">
        <v>46</v>
      </c>
    </row>
    <row r="28478" spans="1:5" ht="13.5" customHeight="1">
      <c r="A28478">
        <v>369</v>
      </c>
      <c r="B28478" t="str">
        <f t="shared" si="444"/>
        <v>369---47</v>
      </c>
      <c r="C28478" t="s">
        <v>5987</v>
      </c>
      <c r="D28478" t="s">
        <v>1249</v>
      </c>
      <c r="E28478">
        <v>47</v>
      </c>
    </row>
    <row r="28479" spans="1:5" ht="13.5" customHeight="1">
      <c r="A28479">
        <v>369</v>
      </c>
      <c r="B28479" t="str">
        <f t="shared" si="444"/>
        <v>369---48</v>
      </c>
      <c r="C28479" t="s">
        <v>6005</v>
      </c>
      <c r="D28479" t="s">
        <v>1237</v>
      </c>
      <c r="E28479">
        <v>48</v>
      </c>
    </row>
    <row r="28480" spans="1:5" ht="13.5" customHeight="1">
      <c r="A28480">
        <v>369</v>
      </c>
      <c r="B28480" t="str">
        <f t="shared" si="444"/>
        <v>369---49</v>
      </c>
      <c r="C28480" t="s">
        <v>5942</v>
      </c>
      <c r="D28480" t="s">
        <v>1400</v>
      </c>
      <c r="E28480">
        <v>49</v>
      </c>
    </row>
    <row r="28481" spans="1:5" ht="13.5" customHeight="1">
      <c r="A28481">
        <v>369</v>
      </c>
      <c r="B28481" t="str">
        <f t="shared" si="444"/>
        <v>369---50</v>
      </c>
      <c r="C28481" t="s">
        <v>5959</v>
      </c>
      <c r="D28481" t="s">
        <v>6222</v>
      </c>
      <c r="E28481">
        <v>50</v>
      </c>
    </row>
    <row r="28482" spans="1:5" ht="13.5" customHeight="1">
      <c r="A28482">
        <v>370</v>
      </c>
      <c r="B28482" t="str">
        <f t="shared" si="444"/>
        <v>370---1</v>
      </c>
      <c r="C28482" t="s">
        <v>4216</v>
      </c>
      <c r="D28482" t="s">
        <v>1090</v>
      </c>
      <c r="E28482">
        <v>1</v>
      </c>
    </row>
    <row r="28483" spans="1:5" ht="13.5" customHeight="1">
      <c r="A28483">
        <v>370</v>
      </c>
      <c r="B28483" t="str">
        <f t="shared" ref="B28483:B28546" si="445">A28483&amp;"---"&amp;E28483</f>
        <v>370---2</v>
      </c>
      <c r="C28483" t="s">
        <v>4216</v>
      </c>
      <c r="D28483" t="s">
        <v>713</v>
      </c>
      <c r="E28483">
        <v>2</v>
      </c>
    </row>
    <row r="28484" spans="1:5" ht="13.5" customHeight="1">
      <c r="A28484">
        <v>370</v>
      </c>
      <c r="B28484" t="str">
        <f t="shared" si="445"/>
        <v>370---3</v>
      </c>
      <c r="C28484" t="s">
        <v>4279</v>
      </c>
      <c r="D28484" t="s">
        <v>900</v>
      </c>
      <c r="E28484">
        <v>3</v>
      </c>
    </row>
    <row r="28485" spans="1:5" ht="13.5" customHeight="1">
      <c r="A28485">
        <v>370</v>
      </c>
      <c r="B28485" t="str">
        <f t="shared" si="445"/>
        <v>370---4</v>
      </c>
      <c r="C28485" t="s">
        <v>4271</v>
      </c>
      <c r="D28485" t="s">
        <v>1239</v>
      </c>
      <c r="E28485">
        <v>4</v>
      </c>
    </row>
    <row r="28486" spans="1:5" ht="13.5" customHeight="1">
      <c r="A28486">
        <v>370</v>
      </c>
      <c r="B28486" t="str">
        <f t="shared" si="445"/>
        <v>370---5</v>
      </c>
      <c r="C28486" t="s">
        <v>4270</v>
      </c>
      <c r="D28486" t="s">
        <v>1154</v>
      </c>
      <c r="E28486">
        <v>5</v>
      </c>
    </row>
    <row r="28487" spans="1:5" ht="13.5" customHeight="1">
      <c r="A28487">
        <v>370</v>
      </c>
      <c r="B28487" t="str">
        <f t="shared" si="445"/>
        <v>370---6</v>
      </c>
      <c r="C28487" t="s">
        <v>4268</v>
      </c>
      <c r="D28487" t="s">
        <v>1179</v>
      </c>
      <c r="E28487">
        <v>6</v>
      </c>
    </row>
    <row r="28488" spans="1:5" ht="13.5" customHeight="1">
      <c r="A28488">
        <v>370</v>
      </c>
      <c r="B28488" t="str">
        <f t="shared" si="445"/>
        <v>370---7</v>
      </c>
      <c r="C28488" t="s">
        <v>4276</v>
      </c>
      <c r="D28488" t="s">
        <v>785</v>
      </c>
      <c r="E28488">
        <v>7</v>
      </c>
    </row>
    <row r="28489" spans="1:5" ht="13.5" customHeight="1">
      <c r="A28489">
        <v>370</v>
      </c>
      <c r="B28489" t="str">
        <f t="shared" si="445"/>
        <v>370---8</v>
      </c>
      <c r="C28489" t="s">
        <v>4231</v>
      </c>
      <c r="D28489" t="s">
        <v>1157</v>
      </c>
      <c r="E28489">
        <v>8</v>
      </c>
    </row>
    <row r="28490" spans="1:5" ht="13.5" customHeight="1">
      <c r="A28490">
        <v>370</v>
      </c>
      <c r="B28490" t="str">
        <f t="shared" si="445"/>
        <v>370---9</v>
      </c>
      <c r="C28490" t="s">
        <v>4264</v>
      </c>
      <c r="D28490" t="s">
        <v>882</v>
      </c>
      <c r="E28490">
        <v>9</v>
      </c>
    </row>
    <row r="28491" spans="1:5" ht="13.5" customHeight="1">
      <c r="A28491">
        <v>370</v>
      </c>
      <c r="B28491" t="str">
        <f t="shared" si="445"/>
        <v>370---10</v>
      </c>
      <c r="C28491" t="s">
        <v>4272</v>
      </c>
      <c r="D28491" t="s">
        <v>1095</v>
      </c>
      <c r="E28491">
        <v>10</v>
      </c>
    </row>
    <row r="28492" spans="1:5" ht="13.5" customHeight="1">
      <c r="A28492">
        <v>370</v>
      </c>
      <c r="B28492" t="str">
        <f t="shared" si="445"/>
        <v>370---11</v>
      </c>
      <c r="C28492" t="s">
        <v>4245</v>
      </c>
      <c r="D28492" t="s">
        <v>893</v>
      </c>
      <c r="E28492">
        <v>11</v>
      </c>
    </row>
    <row r="28493" spans="1:5" ht="13.5" customHeight="1">
      <c r="A28493">
        <v>370</v>
      </c>
      <c r="B28493" t="str">
        <f t="shared" si="445"/>
        <v>370---12</v>
      </c>
      <c r="C28493" t="s">
        <v>4257</v>
      </c>
      <c r="D28493" t="s">
        <v>886</v>
      </c>
      <c r="E28493">
        <v>12</v>
      </c>
    </row>
    <row r="28494" spans="1:5" ht="13.5" customHeight="1">
      <c r="A28494">
        <v>370</v>
      </c>
      <c r="B28494" t="str">
        <f t="shared" si="445"/>
        <v>370---13</v>
      </c>
      <c r="C28494" t="s">
        <v>5911</v>
      </c>
      <c r="D28494" t="s">
        <v>1189</v>
      </c>
      <c r="E28494">
        <v>13</v>
      </c>
    </row>
    <row r="28495" spans="1:5" ht="13.5" customHeight="1">
      <c r="A28495">
        <v>370</v>
      </c>
      <c r="B28495" t="str">
        <f t="shared" si="445"/>
        <v>370---14</v>
      </c>
      <c r="C28495" t="s">
        <v>5911</v>
      </c>
      <c r="D28495" t="s">
        <v>908</v>
      </c>
      <c r="E28495">
        <v>14</v>
      </c>
    </row>
    <row r="28496" spans="1:5" ht="13.5" customHeight="1">
      <c r="A28496">
        <v>370</v>
      </c>
      <c r="B28496" t="str">
        <f t="shared" si="445"/>
        <v>370---15</v>
      </c>
      <c r="C28496" t="s">
        <v>5911</v>
      </c>
      <c r="D28496" t="s">
        <v>840</v>
      </c>
      <c r="E28496">
        <v>15</v>
      </c>
    </row>
    <row r="28497" spans="1:5" ht="13.5" customHeight="1">
      <c r="A28497">
        <v>370</v>
      </c>
      <c r="B28497" t="str">
        <f t="shared" si="445"/>
        <v>370---16</v>
      </c>
      <c r="C28497" t="s">
        <v>5911</v>
      </c>
      <c r="D28497" t="s">
        <v>722</v>
      </c>
      <c r="E28497">
        <v>16</v>
      </c>
    </row>
    <row r="28498" spans="1:5" ht="13.5" customHeight="1">
      <c r="A28498">
        <v>370</v>
      </c>
      <c r="B28498" t="str">
        <f t="shared" si="445"/>
        <v>370---17</v>
      </c>
      <c r="C28498" t="s">
        <v>5911</v>
      </c>
      <c r="D28498" t="s">
        <v>1100</v>
      </c>
      <c r="E28498">
        <v>17</v>
      </c>
    </row>
    <row r="28499" spans="1:5" ht="13.5" customHeight="1">
      <c r="A28499">
        <v>370</v>
      </c>
      <c r="B28499" t="str">
        <f t="shared" si="445"/>
        <v>370---18</v>
      </c>
      <c r="C28499" t="s">
        <v>5911</v>
      </c>
      <c r="D28499" t="s">
        <v>1112</v>
      </c>
      <c r="E28499">
        <v>18</v>
      </c>
    </row>
    <row r="28500" spans="1:5" ht="13.5" customHeight="1">
      <c r="A28500">
        <v>370</v>
      </c>
      <c r="B28500" t="str">
        <f t="shared" si="445"/>
        <v>370---19</v>
      </c>
      <c r="C28500" t="s">
        <v>1072</v>
      </c>
      <c r="D28500" t="s">
        <v>1220</v>
      </c>
      <c r="E28500">
        <v>19</v>
      </c>
    </row>
    <row r="28501" spans="1:5" ht="13.5" customHeight="1">
      <c r="A28501">
        <v>370</v>
      </c>
      <c r="B28501" t="str">
        <f t="shared" si="445"/>
        <v>370---20</v>
      </c>
      <c r="C28501" t="s">
        <v>888</v>
      </c>
      <c r="D28501" t="s">
        <v>1073</v>
      </c>
      <c r="E28501">
        <v>20</v>
      </c>
    </row>
    <row r="28502" spans="1:5" ht="13.5" customHeight="1">
      <c r="A28502">
        <v>370</v>
      </c>
      <c r="B28502" t="str">
        <f t="shared" si="445"/>
        <v>370---21</v>
      </c>
      <c r="C28502" t="s">
        <v>743</v>
      </c>
      <c r="D28502" t="s">
        <v>754</v>
      </c>
      <c r="E28502">
        <v>21</v>
      </c>
    </row>
    <row r="28503" spans="1:5" ht="13.5" customHeight="1">
      <c r="A28503">
        <v>370</v>
      </c>
      <c r="B28503" t="str">
        <f t="shared" si="445"/>
        <v>370---22</v>
      </c>
      <c r="C28503" t="s">
        <v>987</v>
      </c>
      <c r="D28503" t="s">
        <v>1263</v>
      </c>
      <c r="E28503">
        <v>22</v>
      </c>
    </row>
    <row r="28504" spans="1:5" ht="13.5" customHeight="1">
      <c r="A28504">
        <v>370</v>
      </c>
      <c r="B28504" t="str">
        <f t="shared" si="445"/>
        <v>370---23</v>
      </c>
      <c r="C28504" t="s">
        <v>989</v>
      </c>
      <c r="D28504" t="s">
        <v>738</v>
      </c>
      <c r="E28504">
        <v>23</v>
      </c>
    </row>
    <row r="28505" spans="1:5" ht="13.5" customHeight="1">
      <c r="A28505">
        <v>370</v>
      </c>
      <c r="B28505" t="str">
        <f t="shared" si="445"/>
        <v>370---24</v>
      </c>
      <c r="C28505" t="s">
        <v>747</v>
      </c>
      <c r="D28505" t="s">
        <v>1154</v>
      </c>
      <c r="E28505">
        <v>24</v>
      </c>
    </row>
    <row r="28506" spans="1:5" ht="13.5" customHeight="1">
      <c r="A28506">
        <v>370</v>
      </c>
      <c r="B28506" t="str">
        <f t="shared" si="445"/>
        <v>370---25</v>
      </c>
      <c r="C28506" t="s">
        <v>819</v>
      </c>
      <c r="D28506" t="s">
        <v>756</v>
      </c>
      <c r="E28506">
        <v>25</v>
      </c>
    </row>
    <row r="28507" spans="1:5" ht="13.5" customHeight="1">
      <c r="A28507">
        <v>370</v>
      </c>
      <c r="B28507" t="str">
        <f t="shared" si="445"/>
        <v>370---26</v>
      </c>
      <c r="C28507" t="s">
        <v>820</v>
      </c>
      <c r="D28507" t="s">
        <v>882</v>
      </c>
      <c r="E28507">
        <v>26</v>
      </c>
    </row>
    <row r="28508" spans="1:5" ht="13.5" customHeight="1">
      <c r="A28508">
        <v>370</v>
      </c>
      <c r="B28508" t="str">
        <f t="shared" si="445"/>
        <v>370---27</v>
      </c>
      <c r="C28508" t="s">
        <v>751</v>
      </c>
      <c r="D28508" t="s">
        <v>1281</v>
      </c>
      <c r="E28508">
        <v>27</v>
      </c>
    </row>
    <row r="28509" spans="1:5" ht="13.5" customHeight="1">
      <c r="A28509">
        <v>370</v>
      </c>
      <c r="B28509" t="str">
        <f t="shared" si="445"/>
        <v>370---28</v>
      </c>
      <c r="C28509" t="s">
        <v>824</v>
      </c>
      <c r="D28509" t="s">
        <v>752</v>
      </c>
      <c r="E28509">
        <v>28</v>
      </c>
    </row>
    <row r="28510" spans="1:5" ht="13.5" customHeight="1">
      <c r="A28510">
        <v>370</v>
      </c>
      <c r="B28510" t="str">
        <f t="shared" si="445"/>
        <v>370---29</v>
      </c>
      <c r="C28510" t="s">
        <v>757</v>
      </c>
      <c r="D28510" t="s">
        <v>1272</v>
      </c>
      <c r="E28510">
        <v>29</v>
      </c>
    </row>
    <row r="28511" spans="1:5" ht="13.5" customHeight="1">
      <c r="A28511">
        <v>370</v>
      </c>
      <c r="B28511" t="str">
        <f t="shared" si="445"/>
        <v>370---30</v>
      </c>
      <c r="C28511" t="s">
        <v>940</v>
      </c>
      <c r="D28511" t="s">
        <v>1239</v>
      </c>
      <c r="E28511">
        <v>30</v>
      </c>
    </row>
    <row r="28512" spans="1:5" ht="13.5" customHeight="1">
      <c r="A28512">
        <v>370</v>
      </c>
      <c r="B28512" t="str">
        <f t="shared" si="445"/>
        <v>370---31</v>
      </c>
      <c r="C28512" t="s">
        <v>860</v>
      </c>
      <c r="D28512" t="s">
        <v>1099</v>
      </c>
      <c r="E28512">
        <v>31</v>
      </c>
    </row>
    <row r="28513" spans="1:5" ht="13.5" customHeight="1">
      <c r="A28513">
        <v>370</v>
      </c>
      <c r="B28513" t="str">
        <f t="shared" si="445"/>
        <v>370---32</v>
      </c>
      <c r="C28513" t="s">
        <v>890</v>
      </c>
      <c r="D28513" t="s">
        <v>911</v>
      </c>
      <c r="E28513">
        <v>32</v>
      </c>
    </row>
    <row r="28514" spans="1:5" ht="13.5" customHeight="1">
      <c r="A28514">
        <v>370</v>
      </c>
      <c r="B28514" t="str">
        <f t="shared" si="445"/>
        <v>370---33</v>
      </c>
      <c r="C28514" t="s">
        <v>1252</v>
      </c>
      <c r="D28514" t="s">
        <v>1283</v>
      </c>
      <c r="E28514">
        <v>33</v>
      </c>
    </row>
    <row r="28515" spans="1:5" ht="13.5" customHeight="1">
      <c r="A28515">
        <v>370</v>
      </c>
      <c r="B28515" t="str">
        <f t="shared" si="445"/>
        <v>370---34</v>
      </c>
      <c r="C28515" t="s">
        <v>868</v>
      </c>
      <c r="D28515" t="s">
        <v>758</v>
      </c>
      <c r="E28515">
        <v>34</v>
      </c>
    </row>
    <row r="28516" spans="1:5" ht="13.5" customHeight="1">
      <c r="A28516">
        <v>370</v>
      </c>
      <c r="B28516" t="str">
        <f t="shared" si="445"/>
        <v>370---35</v>
      </c>
      <c r="C28516" t="s">
        <v>5945</v>
      </c>
      <c r="D28516" t="s">
        <v>881</v>
      </c>
      <c r="E28516">
        <v>35</v>
      </c>
    </row>
    <row r="28517" spans="1:5" ht="13.5" customHeight="1">
      <c r="A28517">
        <v>370</v>
      </c>
      <c r="B28517" t="str">
        <f t="shared" si="445"/>
        <v>370---36</v>
      </c>
      <c r="C28517" t="s">
        <v>5946</v>
      </c>
      <c r="D28517" t="s">
        <v>893</v>
      </c>
      <c r="E28517">
        <v>36</v>
      </c>
    </row>
    <row r="28518" spans="1:5" ht="13.5" customHeight="1">
      <c r="A28518">
        <v>370</v>
      </c>
      <c r="B28518" t="str">
        <f t="shared" si="445"/>
        <v>370---37</v>
      </c>
      <c r="C28518" t="s">
        <v>5947</v>
      </c>
      <c r="D28518" t="s">
        <v>884</v>
      </c>
      <c r="E28518">
        <v>37</v>
      </c>
    </row>
    <row r="28519" spans="1:5" ht="13.5" customHeight="1">
      <c r="A28519">
        <v>370</v>
      </c>
      <c r="B28519" t="str">
        <f t="shared" si="445"/>
        <v>370---38</v>
      </c>
      <c r="C28519" t="s">
        <v>5948</v>
      </c>
      <c r="D28519" t="s">
        <v>886</v>
      </c>
      <c r="E28519">
        <v>38</v>
      </c>
    </row>
    <row r="28520" spans="1:5" ht="13.5" customHeight="1">
      <c r="A28520">
        <v>370</v>
      </c>
      <c r="B28520" t="str">
        <f t="shared" si="445"/>
        <v>370---39</v>
      </c>
      <c r="C28520" t="s">
        <v>5969</v>
      </c>
      <c r="D28520" t="s">
        <v>961</v>
      </c>
      <c r="E28520">
        <v>39</v>
      </c>
    </row>
    <row r="28521" spans="1:5" ht="13.5" customHeight="1">
      <c r="A28521">
        <v>370</v>
      </c>
      <c r="B28521" t="str">
        <f t="shared" si="445"/>
        <v>370---40</v>
      </c>
      <c r="C28521" t="s">
        <v>5949</v>
      </c>
      <c r="D28521" t="s">
        <v>895</v>
      </c>
      <c r="E28521">
        <v>40</v>
      </c>
    </row>
    <row r="28522" spans="1:5" ht="13.5" customHeight="1">
      <c r="A28522">
        <v>370</v>
      </c>
      <c r="B28522" t="str">
        <f t="shared" si="445"/>
        <v>370---41</v>
      </c>
      <c r="C28522" t="s">
        <v>5914</v>
      </c>
      <c r="D28522" t="s">
        <v>785</v>
      </c>
      <c r="E28522">
        <v>41</v>
      </c>
    </row>
    <row r="28523" spans="1:5" ht="13.5" customHeight="1">
      <c r="A28523">
        <v>370</v>
      </c>
      <c r="B28523" t="str">
        <f t="shared" si="445"/>
        <v>370---42</v>
      </c>
      <c r="C28523" t="s">
        <v>5915</v>
      </c>
      <c r="D28523" t="s">
        <v>772</v>
      </c>
      <c r="E28523">
        <v>42</v>
      </c>
    </row>
    <row r="28524" spans="1:5" ht="13.5" customHeight="1">
      <c r="A28524">
        <v>370</v>
      </c>
      <c r="B28524" t="str">
        <f t="shared" si="445"/>
        <v>370---43</v>
      </c>
      <c r="C28524" t="s">
        <v>5970</v>
      </c>
      <c r="D28524" t="s">
        <v>999</v>
      </c>
      <c r="E28524">
        <v>43</v>
      </c>
    </row>
    <row r="28525" spans="1:5" ht="13.5" customHeight="1">
      <c r="A28525">
        <v>370</v>
      </c>
      <c r="B28525" t="str">
        <f t="shared" si="445"/>
        <v>370---44</v>
      </c>
      <c r="C28525" t="s">
        <v>5917</v>
      </c>
      <c r="D28525" t="s">
        <v>789</v>
      </c>
      <c r="E28525">
        <v>44</v>
      </c>
    </row>
    <row r="28526" spans="1:5" ht="13.5" customHeight="1">
      <c r="A28526">
        <v>370</v>
      </c>
      <c r="B28526" t="str">
        <f t="shared" si="445"/>
        <v>370---45</v>
      </c>
      <c r="C28526" t="s">
        <v>5918</v>
      </c>
      <c r="D28526" t="s">
        <v>770</v>
      </c>
      <c r="E28526">
        <v>45</v>
      </c>
    </row>
    <row r="28527" spans="1:5" ht="13.5" customHeight="1">
      <c r="A28527">
        <v>370</v>
      </c>
      <c r="B28527" t="str">
        <f t="shared" si="445"/>
        <v>370---46</v>
      </c>
      <c r="C28527" t="s">
        <v>5951</v>
      </c>
      <c r="D28527" t="s">
        <v>879</v>
      </c>
      <c r="E28527">
        <v>46</v>
      </c>
    </row>
    <row r="28528" spans="1:5" ht="13.5" customHeight="1">
      <c r="A28528">
        <v>370</v>
      </c>
      <c r="B28528" t="str">
        <f t="shared" si="445"/>
        <v>370---47</v>
      </c>
      <c r="C28528" t="s">
        <v>5954</v>
      </c>
      <c r="D28528" t="s">
        <v>1166</v>
      </c>
      <c r="E28528">
        <v>47</v>
      </c>
    </row>
    <row r="28529" spans="1:5" ht="13.5" customHeight="1">
      <c r="A28529">
        <v>370</v>
      </c>
      <c r="B28529" t="str">
        <f t="shared" si="445"/>
        <v>370---48</v>
      </c>
      <c r="C28529" t="s">
        <v>5991</v>
      </c>
      <c r="D28529" t="s">
        <v>1092</v>
      </c>
      <c r="E28529">
        <v>48</v>
      </c>
    </row>
    <row r="28530" spans="1:5" ht="13.5" customHeight="1">
      <c r="A28530">
        <v>370</v>
      </c>
      <c r="B28530" t="str">
        <f t="shared" si="445"/>
        <v>370---49</v>
      </c>
      <c r="C28530" t="s">
        <v>5958</v>
      </c>
      <c r="D28530" t="s">
        <v>1358</v>
      </c>
      <c r="E28530">
        <v>49</v>
      </c>
    </row>
    <row r="28531" spans="1:5" ht="13.5" customHeight="1">
      <c r="A28531">
        <v>370.1</v>
      </c>
      <c r="B28531" t="str">
        <f t="shared" si="445"/>
        <v>370.1---1</v>
      </c>
      <c r="C28531" t="s">
        <v>4216</v>
      </c>
      <c r="D28531" t="s">
        <v>1090</v>
      </c>
      <c r="E28531">
        <v>1</v>
      </c>
    </row>
    <row r="28532" spans="1:5" ht="13.5" customHeight="1">
      <c r="A28532">
        <v>370.1</v>
      </c>
      <c r="B28532" t="str">
        <f t="shared" si="445"/>
        <v>370.1---2</v>
      </c>
      <c r="C28532" t="s">
        <v>4216</v>
      </c>
      <c r="D28532" t="s">
        <v>713</v>
      </c>
      <c r="E28532">
        <v>2</v>
      </c>
    </row>
    <row r="28533" spans="1:5" ht="13.5" customHeight="1">
      <c r="A28533">
        <v>370.1</v>
      </c>
      <c r="B28533" t="str">
        <f t="shared" si="445"/>
        <v>370.1---3</v>
      </c>
      <c r="C28533" t="s">
        <v>4279</v>
      </c>
      <c r="D28533" t="s">
        <v>900</v>
      </c>
      <c r="E28533">
        <v>3</v>
      </c>
    </row>
    <row r="28534" spans="1:5" ht="13.5" customHeight="1">
      <c r="A28534">
        <v>370.1</v>
      </c>
      <c r="B28534" t="str">
        <f t="shared" si="445"/>
        <v>370.1---4</v>
      </c>
      <c r="C28534" t="s">
        <v>4271</v>
      </c>
      <c r="D28534" t="s">
        <v>1239</v>
      </c>
      <c r="E28534">
        <v>4</v>
      </c>
    </row>
    <row r="28535" spans="1:5" ht="13.5" customHeight="1">
      <c r="A28535">
        <v>370.1</v>
      </c>
      <c r="B28535" t="str">
        <f t="shared" si="445"/>
        <v>370.1---5</v>
      </c>
      <c r="C28535" t="s">
        <v>4270</v>
      </c>
      <c r="D28535" t="s">
        <v>1154</v>
      </c>
      <c r="E28535">
        <v>5</v>
      </c>
    </row>
    <row r="28536" spans="1:5" ht="13.5" customHeight="1">
      <c r="A28536">
        <v>370.1</v>
      </c>
      <c r="B28536" t="str">
        <f t="shared" si="445"/>
        <v>370.1---6</v>
      </c>
      <c r="C28536" t="s">
        <v>4268</v>
      </c>
      <c r="D28536" t="s">
        <v>1179</v>
      </c>
      <c r="E28536">
        <v>6</v>
      </c>
    </row>
    <row r="28537" spans="1:5" ht="13.5" customHeight="1">
      <c r="A28537">
        <v>370.1</v>
      </c>
      <c r="B28537" t="str">
        <f t="shared" si="445"/>
        <v>370.1---7</v>
      </c>
      <c r="C28537" t="s">
        <v>4276</v>
      </c>
      <c r="D28537" t="s">
        <v>785</v>
      </c>
      <c r="E28537">
        <v>7</v>
      </c>
    </row>
    <row r="28538" spans="1:5" ht="13.5" customHeight="1">
      <c r="A28538">
        <v>370.1</v>
      </c>
      <c r="B28538" t="str">
        <f t="shared" si="445"/>
        <v>370.1---8</v>
      </c>
      <c r="C28538" t="s">
        <v>4231</v>
      </c>
      <c r="D28538" t="s">
        <v>1157</v>
      </c>
      <c r="E28538">
        <v>8</v>
      </c>
    </row>
    <row r="28539" spans="1:5" ht="13.5" customHeight="1">
      <c r="A28539">
        <v>370.1</v>
      </c>
      <c r="B28539" t="str">
        <f t="shared" si="445"/>
        <v>370.1---9</v>
      </c>
      <c r="C28539" t="s">
        <v>4264</v>
      </c>
      <c r="D28539" t="s">
        <v>882</v>
      </c>
      <c r="E28539">
        <v>9</v>
      </c>
    </row>
    <row r="28540" spans="1:5" ht="13.5" customHeight="1">
      <c r="A28540">
        <v>370.1</v>
      </c>
      <c r="B28540" t="str">
        <f t="shared" si="445"/>
        <v>370.1---10</v>
      </c>
      <c r="C28540" t="s">
        <v>4272</v>
      </c>
      <c r="D28540" t="s">
        <v>1095</v>
      </c>
      <c r="E28540">
        <v>10</v>
      </c>
    </row>
    <row r="28541" spans="1:5" ht="13.5" customHeight="1">
      <c r="A28541">
        <v>370.1</v>
      </c>
      <c r="B28541" t="str">
        <f t="shared" si="445"/>
        <v>370.1---11</v>
      </c>
      <c r="C28541" t="s">
        <v>4245</v>
      </c>
      <c r="D28541" t="s">
        <v>893</v>
      </c>
      <c r="E28541">
        <v>11</v>
      </c>
    </row>
    <row r="28542" spans="1:5" ht="13.5" customHeight="1">
      <c r="A28542">
        <v>370.1</v>
      </c>
      <c r="B28542" t="str">
        <f t="shared" si="445"/>
        <v>370.1---12</v>
      </c>
      <c r="C28542" t="s">
        <v>4257</v>
      </c>
      <c r="D28542" t="s">
        <v>886</v>
      </c>
      <c r="E28542">
        <v>12</v>
      </c>
    </row>
    <row r="28543" spans="1:5" ht="13.5" customHeight="1">
      <c r="A28543">
        <v>370.1</v>
      </c>
      <c r="B28543" t="str">
        <f t="shared" si="445"/>
        <v>370.1---13</v>
      </c>
      <c r="C28543" t="s">
        <v>5911</v>
      </c>
      <c r="D28543" t="s">
        <v>1189</v>
      </c>
      <c r="E28543">
        <v>13</v>
      </c>
    </row>
    <row r="28544" spans="1:5" ht="13.5" customHeight="1">
      <c r="A28544">
        <v>370.1</v>
      </c>
      <c r="B28544" t="str">
        <f t="shared" si="445"/>
        <v>370.1---14</v>
      </c>
      <c r="C28544" t="s">
        <v>5911</v>
      </c>
      <c r="D28544" t="s">
        <v>908</v>
      </c>
      <c r="E28544">
        <v>14</v>
      </c>
    </row>
    <row r="28545" spans="1:5" ht="13.5" customHeight="1">
      <c r="A28545">
        <v>370.1</v>
      </c>
      <c r="B28545" t="str">
        <f t="shared" si="445"/>
        <v>370.1---15</v>
      </c>
      <c r="C28545" t="s">
        <v>5911</v>
      </c>
      <c r="D28545" t="s">
        <v>840</v>
      </c>
      <c r="E28545">
        <v>15</v>
      </c>
    </row>
    <row r="28546" spans="1:5" ht="13.5" customHeight="1">
      <c r="A28546">
        <v>370.1</v>
      </c>
      <c r="B28546" t="str">
        <f t="shared" si="445"/>
        <v>370.1---16</v>
      </c>
      <c r="C28546" t="s">
        <v>5911</v>
      </c>
      <c r="D28546" t="s">
        <v>722</v>
      </c>
      <c r="E28546">
        <v>16</v>
      </c>
    </row>
    <row r="28547" spans="1:5" ht="13.5" customHeight="1">
      <c r="A28547">
        <v>370.1</v>
      </c>
      <c r="B28547" t="str">
        <f t="shared" ref="B28547:B28610" si="446">A28547&amp;"---"&amp;E28547</f>
        <v>370.1---17</v>
      </c>
      <c r="C28547" t="s">
        <v>5911</v>
      </c>
      <c r="D28547" t="s">
        <v>1100</v>
      </c>
      <c r="E28547">
        <v>17</v>
      </c>
    </row>
    <row r="28548" spans="1:5" ht="13.5" customHeight="1">
      <c r="A28548">
        <v>370.1</v>
      </c>
      <c r="B28548" t="str">
        <f t="shared" si="446"/>
        <v>370.1---18</v>
      </c>
      <c r="C28548" t="s">
        <v>5911</v>
      </c>
      <c r="D28548" t="s">
        <v>1112</v>
      </c>
      <c r="E28548">
        <v>18</v>
      </c>
    </row>
    <row r="28549" spans="1:5" ht="13.5" customHeight="1">
      <c r="A28549">
        <v>370.1</v>
      </c>
      <c r="B28549" t="str">
        <f t="shared" si="446"/>
        <v>370.1---19</v>
      </c>
      <c r="C28549" t="s">
        <v>1072</v>
      </c>
      <c r="D28549" t="s">
        <v>1220</v>
      </c>
      <c r="E28549">
        <v>19</v>
      </c>
    </row>
    <row r="28550" spans="1:5" ht="13.5" customHeight="1">
      <c r="A28550">
        <v>370.1</v>
      </c>
      <c r="B28550" t="str">
        <f t="shared" si="446"/>
        <v>370.1---20</v>
      </c>
      <c r="C28550" t="s">
        <v>888</v>
      </c>
      <c r="D28550" t="s">
        <v>1073</v>
      </c>
      <c r="E28550">
        <v>20</v>
      </c>
    </row>
    <row r="28551" spans="1:5" ht="13.5" customHeight="1">
      <c r="A28551">
        <v>370.1</v>
      </c>
      <c r="B28551" t="str">
        <f t="shared" si="446"/>
        <v>370.1---21</v>
      </c>
      <c r="C28551" t="s">
        <v>743</v>
      </c>
      <c r="D28551" t="s">
        <v>754</v>
      </c>
      <c r="E28551">
        <v>21</v>
      </c>
    </row>
    <row r="28552" spans="1:5" ht="13.5" customHeight="1">
      <c r="A28552">
        <v>370.1</v>
      </c>
      <c r="B28552" t="str">
        <f t="shared" si="446"/>
        <v>370.1---22</v>
      </c>
      <c r="C28552" t="s">
        <v>987</v>
      </c>
      <c r="D28552" t="s">
        <v>1263</v>
      </c>
      <c r="E28552">
        <v>22</v>
      </c>
    </row>
    <row r="28553" spans="1:5" ht="13.5" customHeight="1">
      <c r="A28553">
        <v>370.1</v>
      </c>
      <c r="B28553" t="str">
        <f t="shared" si="446"/>
        <v>370.1---23</v>
      </c>
      <c r="C28553" t="s">
        <v>989</v>
      </c>
      <c r="D28553" t="s">
        <v>738</v>
      </c>
      <c r="E28553">
        <v>23</v>
      </c>
    </row>
    <row r="28554" spans="1:5" ht="13.5" customHeight="1">
      <c r="A28554">
        <v>370.1</v>
      </c>
      <c r="B28554" t="str">
        <f t="shared" si="446"/>
        <v>370.1---24</v>
      </c>
      <c r="C28554" t="s">
        <v>747</v>
      </c>
      <c r="D28554" t="s">
        <v>1154</v>
      </c>
      <c r="E28554">
        <v>24</v>
      </c>
    </row>
    <row r="28555" spans="1:5" ht="13.5" customHeight="1">
      <c r="A28555">
        <v>370.1</v>
      </c>
      <c r="B28555" t="str">
        <f t="shared" si="446"/>
        <v>370.1---25</v>
      </c>
      <c r="C28555" t="s">
        <v>819</v>
      </c>
      <c r="D28555" t="s">
        <v>756</v>
      </c>
      <c r="E28555">
        <v>25</v>
      </c>
    </row>
    <row r="28556" spans="1:5" ht="13.5" customHeight="1">
      <c r="A28556">
        <v>370.1</v>
      </c>
      <c r="B28556" t="str">
        <f t="shared" si="446"/>
        <v>370.1---26</v>
      </c>
      <c r="C28556" t="s">
        <v>820</v>
      </c>
      <c r="D28556" t="s">
        <v>882</v>
      </c>
      <c r="E28556">
        <v>26</v>
      </c>
    </row>
    <row r="28557" spans="1:5" ht="13.5" customHeight="1">
      <c r="A28557">
        <v>370.1</v>
      </c>
      <c r="B28557" t="str">
        <f t="shared" si="446"/>
        <v>370.1---27</v>
      </c>
      <c r="C28557" t="s">
        <v>751</v>
      </c>
      <c r="D28557" t="s">
        <v>1281</v>
      </c>
      <c r="E28557">
        <v>27</v>
      </c>
    </row>
    <row r="28558" spans="1:5" ht="13.5" customHeight="1">
      <c r="A28558">
        <v>370.1</v>
      </c>
      <c r="B28558" t="str">
        <f t="shared" si="446"/>
        <v>370.1---28</v>
      </c>
      <c r="C28558" t="s">
        <v>824</v>
      </c>
      <c r="D28558" t="s">
        <v>752</v>
      </c>
      <c r="E28558">
        <v>28</v>
      </c>
    </row>
    <row r="28559" spans="1:5" ht="13.5" customHeight="1">
      <c r="A28559">
        <v>370.1</v>
      </c>
      <c r="B28559" t="str">
        <f t="shared" si="446"/>
        <v>370.1---29</v>
      </c>
      <c r="C28559" t="s">
        <v>757</v>
      </c>
      <c r="D28559" t="s">
        <v>1272</v>
      </c>
      <c r="E28559">
        <v>29</v>
      </c>
    </row>
    <row r="28560" spans="1:5" ht="13.5" customHeight="1">
      <c r="A28560">
        <v>370.1</v>
      </c>
      <c r="B28560" t="str">
        <f t="shared" si="446"/>
        <v>370.1---30</v>
      </c>
      <c r="C28560" t="s">
        <v>940</v>
      </c>
      <c r="D28560" t="s">
        <v>1239</v>
      </c>
      <c r="E28560">
        <v>30</v>
      </c>
    </row>
    <row r="28561" spans="1:5" ht="13.5" customHeight="1">
      <c r="A28561">
        <v>370.1</v>
      </c>
      <c r="B28561" t="str">
        <f t="shared" si="446"/>
        <v>370.1---31</v>
      </c>
      <c r="C28561" t="s">
        <v>860</v>
      </c>
      <c r="D28561" t="s">
        <v>1099</v>
      </c>
      <c r="E28561">
        <v>31</v>
      </c>
    </row>
    <row r="28562" spans="1:5" ht="13.5" customHeight="1">
      <c r="A28562">
        <v>370.1</v>
      </c>
      <c r="B28562" t="str">
        <f t="shared" si="446"/>
        <v>370.1---32</v>
      </c>
      <c r="C28562" t="s">
        <v>890</v>
      </c>
      <c r="D28562" t="s">
        <v>911</v>
      </c>
      <c r="E28562">
        <v>32</v>
      </c>
    </row>
    <row r="28563" spans="1:5" ht="13.5" customHeight="1">
      <c r="A28563">
        <v>370.1</v>
      </c>
      <c r="B28563" t="str">
        <f t="shared" si="446"/>
        <v>370.1---33</v>
      </c>
      <c r="C28563" t="s">
        <v>1252</v>
      </c>
      <c r="D28563" t="s">
        <v>1283</v>
      </c>
      <c r="E28563">
        <v>33</v>
      </c>
    </row>
    <row r="28564" spans="1:5" ht="13.5" customHeight="1">
      <c r="A28564">
        <v>370.1</v>
      </c>
      <c r="B28564" t="str">
        <f t="shared" si="446"/>
        <v>370.1---34</v>
      </c>
      <c r="C28564" t="s">
        <v>868</v>
      </c>
      <c r="D28564" t="s">
        <v>758</v>
      </c>
      <c r="E28564">
        <v>34</v>
      </c>
    </row>
    <row r="28565" spans="1:5" ht="13.5" customHeight="1">
      <c r="A28565">
        <v>370.1</v>
      </c>
      <c r="B28565" t="str">
        <f t="shared" si="446"/>
        <v>370.1---35</v>
      </c>
      <c r="C28565" t="s">
        <v>5945</v>
      </c>
      <c r="D28565" t="s">
        <v>881</v>
      </c>
      <c r="E28565">
        <v>35</v>
      </c>
    </row>
    <row r="28566" spans="1:5" ht="13.5" customHeight="1">
      <c r="A28566">
        <v>370.1</v>
      </c>
      <c r="B28566" t="str">
        <f t="shared" si="446"/>
        <v>370.1---36</v>
      </c>
      <c r="C28566" t="s">
        <v>5946</v>
      </c>
      <c r="D28566" t="s">
        <v>893</v>
      </c>
      <c r="E28566">
        <v>36</v>
      </c>
    </row>
    <row r="28567" spans="1:5" ht="13.5" customHeight="1">
      <c r="A28567">
        <v>370.1</v>
      </c>
      <c r="B28567" t="str">
        <f t="shared" si="446"/>
        <v>370.1---37</v>
      </c>
      <c r="C28567" t="s">
        <v>5947</v>
      </c>
      <c r="D28567" t="s">
        <v>884</v>
      </c>
      <c r="E28567">
        <v>37</v>
      </c>
    </row>
    <row r="28568" spans="1:5" ht="13.5" customHeight="1">
      <c r="A28568">
        <v>370.1</v>
      </c>
      <c r="B28568" t="str">
        <f t="shared" si="446"/>
        <v>370.1---38</v>
      </c>
      <c r="C28568" t="s">
        <v>5948</v>
      </c>
      <c r="D28568" t="s">
        <v>886</v>
      </c>
      <c r="E28568">
        <v>38</v>
      </c>
    </row>
    <row r="28569" spans="1:5" ht="13.5" customHeight="1">
      <c r="A28569">
        <v>370.1</v>
      </c>
      <c r="B28569" t="str">
        <f t="shared" si="446"/>
        <v>370.1---39</v>
      </c>
      <c r="C28569" t="s">
        <v>5969</v>
      </c>
      <c r="D28569" t="s">
        <v>961</v>
      </c>
      <c r="E28569">
        <v>39</v>
      </c>
    </row>
    <row r="28570" spans="1:5" ht="13.5" customHeight="1">
      <c r="A28570">
        <v>370.1</v>
      </c>
      <c r="B28570" t="str">
        <f t="shared" si="446"/>
        <v>370.1---40</v>
      </c>
      <c r="C28570" t="s">
        <v>5949</v>
      </c>
      <c r="D28570" t="s">
        <v>895</v>
      </c>
      <c r="E28570">
        <v>40</v>
      </c>
    </row>
    <row r="28571" spans="1:5" ht="13.5" customHeight="1">
      <c r="A28571">
        <v>370.1</v>
      </c>
      <c r="B28571" t="str">
        <f t="shared" si="446"/>
        <v>370.1---41</v>
      </c>
      <c r="C28571" t="s">
        <v>5914</v>
      </c>
      <c r="D28571" t="s">
        <v>785</v>
      </c>
      <c r="E28571">
        <v>41</v>
      </c>
    </row>
    <row r="28572" spans="1:5" ht="13.5" customHeight="1">
      <c r="A28572">
        <v>370.1</v>
      </c>
      <c r="B28572" t="str">
        <f t="shared" si="446"/>
        <v>370.1---42</v>
      </c>
      <c r="C28572" t="s">
        <v>5915</v>
      </c>
      <c r="D28572" t="s">
        <v>772</v>
      </c>
      <c r="E28572">
        <v>42</v>
      </c>
    </row>
    <row r="28573" spans="1:5" ht="13.5" customHeight="1">
      <c r="A28573">
        <v>370.1</v>
      </c>
      <c r="B28573" t="str">
        <f t="shared" si="446"/>
        <v>370.1---43</v>
      </c>
      <c r="C28573" t="s">
        <v>5970</v>
      </c>
      <c r="D28573" t="s">
        <v>999</v>
      </c>
      <c r="E28573">
        <v>43</v>
      </c>
    </row>
    <row r="28574" spans="1:5" ht="13.5" customHeight="1">
      <c r="A28574">
        <v>370.1</v>
      </c>
      <c r="B28574" t="str">
        <f t="shared" si="446"/>
        <v>370.1---44</v>
      </c>
      <c r="C28574" t="s">
        <v>5917</v>
      </c>
      <c r="D28574" t="s">
        <v>789</v>
      </c>
      <c r="E28574">
        <v>44</v>
      </c>
    </row>
    <row r="28575" spans="1:5" ht="13.5" customHeight="1">
      <c r="A28575">
        <v>370.1</v>
      </c>
      <c r="B28575" t="str">
        <f t="shared" si="446"/>
        <v>370.1---45</v>
      </c>
      <c r="C28575" t="s">
        <v>5918</v>
      </c>
      <c r="D28575" t="s">
        <v>770</v>
      </c>
      <c r="E28575">
        <v>45</v>
      </c>
    </row>
    <row r="28576" spans="1:5" ht="13.5" customHeight="1">
      <c r="A28576">
        <v>370.1</v>
      </c>
      <c r="B28576" t="str">
        <f t="shared" si="446"/>
        <v>370.1---46</v>
      </c>
      <c r="C28576" t="s">
        <v>5951</v>
      </c>
      <c r="D28576" t="s">
        <v>879</v>
      </c>
      <c r="E28576">
        <v>46</v>
      </c>
    </row>
    <row r="28577" spans="1:5" ht="13.5" customHeight="1">
      <c r="A28577">
        <v>370.1</v>
      </c>
      <c r="B28577" t="str">
        <f t="shared" si="446"/>
        <v>370.1---47</v>
      </c>
      <c r="C28577" t="s">
        <v>5954</v>
      </c>
      <c r="D28577" t="s">
        <v>1166</v>
      </c>
      <c r="E28577">
        <v>47</v>
      </c>
    </row>
    <row r="28578" spans="1:5" ht="13.5" customHeight="1">
      <c r="A28578">
        <v>370.1</v>
      </c>
      <c r="B28578" t="str">
        <f t="shared" si="446"/>
        <v>370.1---48</v>
      </c>
      <c r="C28578" t="s">
        <v>5991</v>
      </c>
      <c r="D28578" t="s">
        <v>1092</v>
      </c>
      <c r="E28578">
        <v>48</v>
      </c>
    </row>
    <row r="28579" spans="1:5" ht="13.5" customHeight="1">
      <c r="A28579">
        <v>370.1</v>
      </c>
      <c r="B28579" t="str">
        <f t="shared" si="446"/>
        <v>370.1---49</v>
      </c>
      <c r="C28579" t="s">
        <v>5958</v>
      </c>
      <c r="D28579" t="s">
        <v>1358</v>
      </c>
      <c r="E28579">
        <v>49</v>
      </c>
    </row>
    <row r="28580" spans="1:5" ht="13.5" customHeight="1">
      <c r="A28580">
        <v>337</v>
      </c>
      <c r="B28580" t="str">
        <f t="shared" si="446"/>
        <v>337---1</v>
      </c>
      <c r="C28580" t="s">
        <v>4216</v>
      </c>
      <c r="D28580" t="s">
        <v>1124</v>
      </c>
      <c r="E28580">
        <v>1</v>
      </c>
    </row>
    <row r="28581" spans="1:5" ht="13.5" customHeight="1">
      <c r="A28581">
        <v>337</v>
      </c>
      <c r="B28581" t="str">
        <f t="shared" si="446"/>
        <v>337---2</v>
      </c>
      <c r="C28581" t="s">
        <v>4216</v>
      </c>
      <c r="D28581" t="s">
        <v>1048</v>
      </c>
      <c r="E28581">
        <v>2</v>
      </c>
    </row>
    <row r="28582" spans="1:5" ht="13.5" customHeight="1">
      <c r="A28582">
        <v>337</v>
      </c>
      <c r="B28582" t="str">
        <f t="shared" si="446"/>
        <v>337---3</v>
      </c>
      <c r="C28582" t="s">
        <v>4263</v>
      </c>
      <c r="D28582" t="s">
        <v>1058</v>
      </c>
      <c r="E28582">
        <v>3</v>
      </c>
    </row>
    <row r="28583" spans="1:5" ht="13.5" customHeight="1">
      <c r="A28583">
        <v>337</v>
      </c>
      <c r="B28583" t="str">
        <f t="shared" si="446"/>
        <v>337---4</v>
      </c>
      <c r="C28583" t="s">
        <v>4238</v>
      </c>
      <c r="D28583" t="s">
        <v>1066</v>
      </c>
      <c r="E28583">
        <v>4</v>
      </c>
    </row>
    <row r="28584" spans="1:5" ht="13.5" customHeight="1">
      <c r="A28584">
        <v>337</v>
      </c>
      <c r="B28584" t="str">
        <f t="shared" si="446"/>
        <v>337---5</v>
      </c>
      <c r="C28584" t="s">
        <v>4220</v>
      </c>
      <c r="D28584" t="s">
        <v>926</v>
      </c>
      <c r="E28584">
        <v>5</v>
      </c>
    </row>
    <row r="28585" spans="1:5" ht="13.5" customHeight="1">
      <c r="A28585">
        <v>337</v>
      </c>
      <c r="B28585" t="str">
        <f t="shared" si="446"/>
        <v>337---6</v>
      </c>
      <c r="C28585" t="s">
        <v>4228</v>
      </c>
      <c r="D28585" t="s">
        <v>1105</v>
      </c>
      <c r="E28585">
        <v>6</v>
      </c>
    </row>
    <row r="28586" spans="1:5" ht="13.5" customHeight="1">
      <c r="A28586">
        <v>337</v>
      </c>
      <c r="B28586" t="str">
        <f t="shared" si="446"/>
        <v>337---7</v>
      </c>
      <c r="C28586" t="s">
        <v>4223</v>
      </c>
      <c r="D28586" t="s">
        <v>1132</v>
      </c>
      <c r="E28586">
        <v>7</v>
      </c>
    </row>
    <row r="28587" spans="1:5" ht="13.5" customHeight="1">
      <c r="A28587">
        <v>337</v>
      </c>
      <c r="B28587" t="str">
        <f t="shared" si="446"/>
        <v>337---8</v>
      </c>
      <c r="C28587" t="s">
        <v>4276</v>
      </c>
      <c r="D28587" t="s">
        <v>1139</v>
      </c>
      <c r="E28587">
        <v>8</v>
      </c>
    </row>
    <row r="28588" spans="1:5" ht="13.5" customHeight="1">
      <c r="A28588">
        <v>337</v>
      </c>
      <c r="B28588" t="str">
        <f t="shared" si="446"/>
        <v>337---9</v>
      </c>
      <c r="C28588" t="s">
        <v>4259</v>
      </c>
      <c r="D28588" t="s">
        <v>935</v>
      </c>
      <c r="E28588">
        <v>9</v>
      </c>
    </row>
    <row r="28589" spans="1:5" ht="13.5" customHeight="1">
      <c r="A28589">
        <v>337</v>
      </c>
      <c r="B28589" t="str">
        <f t="shared" si="446"/>
        <v>337---10</v>
      </c>
      <c r="C28589" t="s">
        <v>4254</v>
      </c>
      <c r="D28589" t="s">
        <v>1071</v>
      </c>
      <c r="E28589">
        <v>10</v>
      </c>
    </row>
    <row r="28590" spans="1:5" ht="13.5" customHeight="1">
      <c r="A28590">
        <v>337</v>
      </c>
      <c r="B28590" t="str">
        <f t="shared" si="446"/>
        <v>337---11</v>
      </c>
      <c r="C28590" t="s">
        <v>4235</v>
      </c>
      <c r="D28590" t="s">
        <v>1323</v>
      </c>
      <c r="E28590">
        <v>11</v>
      </c>
    </row>
    <row r="28591" spans="1:5" ht="13.5" customHeight="1">
      <c r="A28591">
        <v>337</v>
      </c>
      <c r="B28591" t="str">
        <f t="shared" si="446"/>
        <v>337---12</v>
      </c>
      <c r="C28591" t="s">
        <v>4236</v>
      </c>
      <c r="D28591" t="s">
        <v>1401</v>
      </c>
      <c r="E28591">
        <v>12</v>
      </c>
    </row>
    <row r="28592" spans="1:5" ht="13.5" customHeight="1">
      <c r="A28592">
        <v>337</v>
      </c>
      <c r="B28592" t="str">
        <f t="shared" si="446"/>
        <v>337---13</v>
      </c>
      <c r="C28592" t="s">
        <v>4277</v>
      </c>
      <c r="D28592" t="s">
        <v>1000</v>
      </c>
      <c r="E28592">
        <v>13</v>
      </c>
    </row>
    <row r="28593" spans="1:5" ht="13.5" customHeight="1">
      <c r="A28593">
        <v>337</v>
      </c>
      <c r="B28593" t="str">
        <f t="shared" si="446"/>
        <v>337---14</v>
      </c>
      <c r="C28593" t="s">
        <v>5911</v>
      </c>
      <c r="D28593" t="s">
        <v>943</v>
      </c>
      <c r="E28593">
        <v>14</v>
      </c>
    </row>
    <row r="28594" spans="1:5" ht="13.5" customHeight="1">
      <c r="A28594">
        <v>337</v>
      </c>
      <c r="B28594" t="str">
        <f t="shared" si="446"/>
        <v>337---15</v>
      </c>
      <c r="C28594" t="s">
        <v>5911</v>
      </c>
      <c r="D28594" t="s">
        <v>907</v>
      </c>
      <c r="E28594">
        <v>15</v>
      </c>
    </row>
    <row r="28595" spans="1:5" ht="13.5" customHeight="1">
      <c r="A28595">
        <v>337</v>
      </c>
      <c r="B28595" t="str">
        <f t="shared" si="446"/>
        <v>337---16</v>
      </c>
      <c r="C28595" t="s">
        <v>5911</v>
      </c>
      <c r="D28595" t="s">
        <v>1145</v>
      </c>
      <c r="E28595">
        <v>16</v>
      </c>
    </row>
    <row r="28596" spans="1:5" ht="13.5" customHeight="1">
      <c r="A28596">
        <v>337</v>
      </c>
      <c r="B28596" t="str">
        <f t="shared" si="446"/>
        <v>337---17</v>
      </c>
      <c r="C28596" t="s">
        <v>817</v>
      </c>
      <c r="D28596" t="s">
        <v>1182</v>
      </c>
      <c r="E28596">
        <v>17</v>
      </c>
    </row>
    <row r="28597" spans="1:5" ht="13.5" customHeight="1">
      <c r="A28597">
        <v>337</v>
      </c>
      <c r="B28597" t="str">
        <f t="shared" si="446"/>
        <v>337---18</v>
      </c>
      <c r="C28597" t="s">
        <v>733</v>
      </c>
      <c r="D28597" t="s">
        <v>781</v>
      </c>
      <c r="E28597">
        <v>18</v>
      </c>
    </row>
    <row r="28598" spans="1:5" ht="13.5" customHeight="1">
      <c r="A28598">
        <v>337</v>
      </c>
      <c r="B28598" t="str">
        <f t="shared" si="446"/>
        <v>337---19</v>
      </c>
      <c r="C28598" t="s">
        <v>743</v>
      </c>
      <c r="D28598" t="s">
        <v>754</v>
      </c>
      <c r="E28598">
        <v>19</v>
      </c>
    </row>
    <row r="28599" spans="1:5" ht="13.5" customHeight="1">
      <c r="A28599">
        <v>337</v>
      </c>
      <c r="B28599" t="str">
        <f t="shared" si="446"/>
        <v>337---20</v>
      </c>
      <c r="C28599" t="s">
        <v>987</v>
      </c>
      <c r="D28599" t="s">
        <v>1263</v>
      </c>
      <c r="E28599">
        <v>20</v>
      </c>
    </row>
    <row r="28600" spans="1:5" ht="13.5" customHeight="1">
      <c r="A28600">
        <v>337</v>
      </c>
      <c r="B28600" t="str">
        <f t="shared" si="446"/>
        <v>337---21</v>
      </c>
      <c r="C28600" t="s">
        <v>989</v>
      </c>
      <c r="D28600" t="s">
        <v>738</v>
      </c>
      <c r="E28600">
        <v>21</v>
      </c>
    </row>
    <row r="28601" spans="1:5" ht="13.5" customHeight="1">
      <c r="A28601">
        <v>337</v>
      </c>
      <c r="B28601" t="str">
        <f t="shared" si="446"/>
        <v>337---22</v>
      </c>
      <c r="C28601" t="s">
        <v>819</v>
      </c>
      <c r="D28601" t="s">
        <v>756</v>
      </c>
      <c r="E28601">
        <v>22</v>
      </c>
    </row>
    <row r="28602" spans="1:5" ht="13.5" customHeight="1">
      <c r="A28602">
        <v>337</v>
      </c>
      <c r="B28602" t="str">
        <f t="shared" si="446"/>
        <v>337---23</v>
      </c>
      <c r="C28602" t="s">
        <v>824</v>
      </c>
      <c r="D28602" t="s">
        <v>752</v>
      </c>
      <c r="E28602">
        <v>23</v>
      </c>
    </row>
    <row r="28603" spans="1:5" ht="13.5" customHeight="1">
      <c r="A28603">
        <v>337</v>
      </c>
      <c r="B28603" t="str">
        <f t="shared" si="446"/>
        <v>337---24</v>
      </c>
      <c r="C28603" t="s">
        <v>826</v>
      </c>
      <c r="D28603" t="s">
        <v>1079</v>
      </c>
      <c r="E28603">
        <v>24</v>
      </c>
    </row>
    <row r="28604" spans="1:5" ht="13.5" customHeight="1">
      <c r="A28604">
        <v>337</v>
      </c>
      <c r="B28604" t="str">
        <f t="shared" si="446"/>
        <v>337---25</v>
      </c>
      <c r="C28604" t="s">
        <v>1005</v>
      </c>
      <c r="D28604" t="s">
        <v>1105</v>
      </c>
      <c r="E28604">
        <v>25</v>
      </c>
    </row>
    <row r="28605" spans="1:5" ht="13.5" customHeight="1">
      <c r="A28605">
        <v>337</v>
      </c>
      <c r="B28605" t="str">
        <f t="shared" si="446"/>
        <v>337---26</v>
      </c>
      <c r="C28605" t="s">
        <v>755</v>
      </c>
      <c r="D28605" t="s">
        <v>1146</v>
      </c>
      <c r="E28605">
        <v>26</v>
      </c>
    </row>
    <row r="28606" spans="1:5" ht="13.5" customHeight="1">
      <c r="A28606">
        <v>337</v>
      </c>
      <c r="B28606" t="str">
        <f t="shared" si="446"/>
        <v>337---27</v>
      </c>
      <c r="C28606" t="s">
        <v>1007</v>
      </c>
      <c r="D28606" t="s">
        <v>1150</v>
      </c>
      <c r="E28606">
        <v>27</v>
      </c>
    </row>
    <row r="28607" spans="1:5" ht="13.5" customHeight="1">
      <c r="A28607">
        <v>337</v>
      </c>
      <c r="B28607" t="str">
        <f t="shared" si="446"/>
        <v>337---28</v>
      </c>
      <c r="C28607" t="s">
        <v>1009</v>
      </c>
      <c r="D28607" t="s">
        <v>1340</v>
      </c>
      <c r="E28607">
        <v>28</v>
      </c>
    </row>
    <row r="28608" spans="1:5" ht="13.5" customHeight="1">
      <c r="A28608">
        <v>337</v>
      </c>
      <c r="B28608" t="str">
        <f t="shared" si="446"/>
        <v>337---29</v>
      </c>
      <c r="C28608" t="s">
        <v>1096</v>
      </c>
      <c r="D28608" t="s">
        <v>1215</v>
      </c>
      <c r="E28608">
        <v>29</v>
      </c>
    </row>
    <row r="28609" spans="1:5" ht="13.5" customHeight="1">
      <c r="A28609">
        <v>337</v>
      </c>
      <c r="B28609" t="str">
        <f t="shared" si="446"/>
        <v>337---30</v>
      </c>
      <c r="C28609" t="s">
        <v>1102</v>
      </c>
      <c r="D28609" t="s">
        <v>1190</v>
      </c>
      <c r="E28609">
        <v>30</v>
      </c>
    </row>
    <row r="28610" spans="1:5" ht="13.5" customHeight="1">
      <c r="A28610">
        <v>337</v>
      </c>
      <c r="B28610" t="str">
        <f t="shared" si="446"/>
        <v>337---31</v>
      </c>
      <c r="C28610" t="s">
        <v>1055</v>
      </c>
      <c r="D28610" t="s">
        <v>1324</v>
      </c>
      <c r="E28610">
        <v>31</v>
      </c>
    </row>
    <row r="28611" spans="1:5" ht="13.5" customHeight="1">
      <c r="A28611">
        <v>337</v>
      </c>
      <c r="B28611" t="str">
        <f t="shared" ref="B28611:B28674" si="447">A28611&amp;"---"&amp;E28611</f>
        <v>337---32</v>
      </c>
      <c r="C28611" t="s">
        <v>868</v>
      </c>
      <c r="D28611" t="s">
        <v>758</v>
      </c>
      <c r="E28611">
        <v>32</v>
      </c>
    </row>
    <row r="28612" spans="1:5" ht="13.5" customHeight="1">
      <c r="A28612">
        <v>337</v>
      </c>
      <c r="B28612" t="str">
        <f t="shared" si="447"/>
        <v>337---33</v>
      </c>
      <c r="C28612" t="s">
        <v>769</v>
      </c>
      <c r="D28612" t="s">
        <v>1325</v>
      </c>
      <c r="E28612">
        <v>33</v>
      </c>
    </row>
    <row r="28613" spans="1:5" ht="13.5" customHeight="1">
      <c r="A28613">
        <v>337</v>
      </c>
      <c r="B28613" t="str">
        <f t="shared" si="447"/>
        <v>337---34</v>
      </c>
      <c r="C28613" t="s">
        <v>916</v>
      </c>
      <c r="D28613" t="s">
        <v>1401</v>
      </c>
      <c r="E28613">
        <v>34</v>
      </c>
    </row>
    <row r="28614" spans="1:5" ht="13.5" customHeight="1">
      <c r="A28614">
        <v>337</v>
      </c>
      <c r="B28614" t="str">
        <f t="shared" si="447"/>
        <v>337---35</v>
      </c>
      <c r="C28614" t="s">
        <v>1216</v>
      </c>
      <c r="D28614" t="s">
        <v>1385</v>
      </c>
      <c r="E28614">
        <v>35</v>
      </c>
    </row>
    <row r="28615" spans="1:5" ht="13.5" customHeight="1">
      <c r="A28615">
        <v>337</v>
      </c>
      <c r="B28615" t="str">
        <f t="shared" si="447"/>
        <v>337---36</v>
      </c>
      <c r="C28615" t="s">
        <v>5961</v>
      </c>
      <c r="D28615" t="s">
        <v>935</v>
      </c>
      <c r="E28615">
        <v>36</v>
      </c>
    </row>
    <row r="28616" spans="1:5" ht="13.5" customHeight="1">
      <c r="A28616">
        <v>337</v>
      </c>
      <c r="B28616" t="str">
        <f t="shared" si="447"/>
        <v>337---37</v>
      </c>
      <c r="C28616" t="s">
        <v>5982</v>
      </c>
      <c r="D28616" t="s">
        <v>1125</v>
      </c>
      <c r="E28616">
        <v>37</v>
      </c>
    </row>
    <row r="28617" spans="1:5" ht="13.5" customHeight="1">
      <c r="A28617">
        <v>337</v>
      </c>
      <c r="B28617" t="str">
        <f t="shared" si="447"/>
        <v>337---38</v>
      </c>
      <c r="C28617" t="s">
        <v>5983</v>
      </c>
      <c r="D28617" t="s">
        <v>1023</v>
      </c>
      <c r="E28617">
        <v>38</v>
      </c>
    </row>
    <row r="28618" spans="1:5" ht="13.5" customHeight="1">
      <c r="A28618">
        <v>337</v>
      </c>
      <c r="B28618" t="str">
        <f t="shared" si="447"/>
        <v>337---39</v>
      </c>
      <c r="C28618" t="s">
        <v>5915</v>
      </c>
      <c r="D28618" t="s">
        <v>772</v>
      </c>
      <c r="E28618">
        <v>39</v>
      </c>
    </row>
    <row r="28619" spans="1:5" ht="13.5" customHeight="1">
      <c r="A28619">
        <v>337</v>
      </c>
      <c r="B28619" t="str">
        <f t="shared" si="447"/>
        <v>337---40</v>
      </c>
      <c r="C28619" t="s">
        <v>5977</v>
      </c>
      <c r="D28619" t="s">
        <v>1069</v>
      </c>
      <c r="E28619">
        <v>40</v>
      </c>
    </row>
    <row r="28620" spans="1:5" ht="13.5" customHeight="1">
      <c r="A28620">
        <v>337</v>
      </c>
      <c r="B28620" t="str">
        <f t="shared" si="447"/>
        <v>337---41</v>
      </c>
      <c r="C28620" t="s">
        <v>5917</v>
      </c>
      <c r="D28620" t="s">
        <v>789</v>
      </c>
      <c r="E28620">
        <v>41</v>
      </c>
    </row>
    <row r="28621" spans="1:5" ht="13.5" customHeight="1">
      <c r="A28621">
        <v>337</v>
      </c>
      <c r="B28621" t="str">
        <f t="shared" si="447"/>
        <v>337---42</v>
      </c>
      <c r="C28621" t="s">
        <v>5918</v>
      </c>
      <c r="D28621" t="s">
        <v>770</v>
      </c>
      <c r="E28621">
        <v>42</v>
      </c>
    </row>
    <row r="28622" spans="1:5" ht="13.5" customHeight="1">
      <c r="A28622">
        <v>337</v>
      </c>
      <c r="B28622" t="str">
        <f t="shared" si="447"/>
        <v>337---43</v>
      </c>
      <c r="C28622" t="s">
        <v>5971</v>
      </c>
      <c r="D28622" t="s">
        <v>1058</v>
      </c>
      <c r="E28622">
        <v>43</v>
      </c>
    </row>
    <row r="28623" spans="1:5" ht="13.5" customHeight="1">
      <c r="A28623">
        <v>337</v>
      </c>
      <c r="B28623" t="str">
        <f t="shared" si="447"/>
        <v>337---44</v>
      </c>
      <c r="C28623" t="s">
        <v>5963</v>
      </c>
      <c r="D28623" t="s">
        <v>937</v>
      </c>
      <c r="E28623">
        <v>44</v>
      </c>
    </row>
    <row r="28624" spans="1:5" ht="13.5" customHeight="1">
      <c r="A28624">
        <v>337</v>
      </c>
      <c r="B28624" t="str">
        <f t="shared" si="447"/>
        <v>337---45</v>
      </c>
      <c r="C28624" t="s">
        <v>5978</v>
      </c>
      <c r="D28624" t="s">
        <v>1191</v>
      </c>
      <c r="E28624">
        <v>45</v>
      </c>
    </row>
    <row r="28625" spans="1:5" ht="13.5" customHeight="1">
      <c r="A28625">
        <v>337</v>
      </c>
      <c r="B28625" t="str">
        <f t="shared" si="447"/>
        <v>337---46</v>
      </c>
      <c r="C28625" t="s">
        <v>5984</v>
      </c>
      <c r="D28625" t="s">
        <v>1232</v>
      </c>
      <c r="E28625">
        <v>46</v>
      </c>
    </row>
    <row r="28626" spans="1:5" ht="13.5" customHeight="1">
      <c r="A28626">
        <v>337</v>
      </c>
      <c r="B28626" t="str">
        <f t="shared" si="447"/>
        <v>337---47</v>
      </c>
      <c r="C28626" t="s">
        <v>5985</v>
      </c>
      <c r="D28626" t="s">
        <v>1159</v>
      </c>
      <c r="E28626">
        <v>47</v>
      </c>
    </row>
    <row r="28627" spans="1:5" ht="13.5" customHeight="1">
      <c r="A28627">
        <v>337</v>
      </c>
      <c r="B28627" t="str">
        <f t="shared" si="447"/>
        <v>337---48</v>
      </c>
      <c r="C28627" t="s">
        <v>5979</v>
      </c>
      <c r="D28627" t="s">
        <v>1071</v>
      </c>
      <c r="E28627">
        <v>48</v>
      </c>
    </row>
    <row r="28628" spans="1:5" ht="13.5" customHeight="1">
      <c r="A28628">
        <v>337</v>
      </c>
      <c r="B28628" t="str">
        <f t="shared" si="447"/>
        <v>337---49</v>
      </c>
      <c r="C28628" t="s">
        <v>5920</v>
      </c>
      <c r="D28628" t="s">
        <v>762</v>
      </c>
      <c r="E28628">
        <v>49</v>
      </c>
    </row>
    <row r="28629" spans="1:5" ht="13.5" customHeight="1">
      <c r="A28629">
        <v>337</v>
      </c>
      <c r="B28629" t="str">
        <f t="shared" si="447"/>
        <v>337---50</v>
      </c>
      <c r="C28629" t="s">
        <v>5954</v>
      </c>
      <c r="D28629" t="s">
        <v>1166</v>
      </c>
      <c r="E28629">
        <v>50</v>
      </c>
    </row>
    <row r="28630" spans="1:5" ht="13.5" customHeight="1">
      <c r="A28630">
        <v>337</v>
      </c>
      <c r="B28630" t="str">
        <f t="shared" si="447"/>
        <v>337---51</v>
      </c>
      <c r="C28630" t="s">
        <v>5980</v>
      </c>
      <c r="D28630" t="s">
        <v>1124</v>
      </c>
      <c r="E28630">
        <v>51</v>
      </c>
    </row>
    <row r="28631" spans="1:5" ht="13.5" customHeight="1">
      <c r="A28631">
        <v>337</v>
      </c>
      <c r="B28631" t="str">
        <f t="shared" si="447"/>
        <v>337---52</v>
      </c>
      <c r="C28631" t="s">
        <v>5981</v>
      </c>
      <c r="D28631" t="s">
        <v>1225</v>
      </c>
      <c r="E28631">
        <v>52</v>
      </c>
    </row>
    <row r="28632" spans="1:5" ht="13.5" customHeight="1">
      <c r="A28632">
        <v>337</v>
      </c>
      <c r="B28632" t="str">
        <f t="shared" si="447"/>
        <v>337---53</v>
      </c>
      <c r="C28632" t="s">
        <v>5976</v>
      </c>
      <c r="D28632" t="s">
        <v>1162</v>
      </c>
      <c r="E28632">
        <v>53</v>
      </c>
    </row>
    <row r="28633" spans="1:5" ht="13.5" customHeight="1">
      <c r="A28633">
        <v>337</v>
      </c>
      <c r="B28633" t="str">
        <f t="shared" si="447"/>
        <v>337---54</v>
      </c>
      <c r="C28633" t="s">
        <v>5988</v>
      </c>
      <c r="D28633" t="s">
        <v>1133</v>
      </c>
      <c r="E28633">
        <v>54</v>
      </c>
    </row>
    <row r="28634" spans="1:5" ht="13.5" customHeight="1">
      <c r="A28634">
        <v>337.1</v>
      </c>
      <c r="B28634" t="str">
        <f t="shared" si="447"/>
        <v>337.1---1</v>
      </c>
      <c r="C28634" t="s">
        <v>4216</v>
      </c>
      <c r="D28634" t="s">
        <v>1124</v>
      </c>
      <c r="E28634">
        <v>1</v>
      </c>
    </row>
    <row r="28635" spans="1:5" ht="13.5" customHeight="1">
      <c r="A28635">
        <v>337.1</v>
      </c>
      <c r="B28635" t="str">
        <f t="shared" si="447"/>
        <v>337.1---2</v>
      </c>
      <c r="C28635" t="s">
        <v>4216</v>
      </c>
      <c r="D28635" t="s">
        <v>1048</v>
      </c>
      <c r="E28635">
        <v>2</v>
      </c>
    </row>
    <row r="28636" spans="1:5" ht="13.5" customHeight="1">
      <c r="A28636">
        <v>337.1</v>
      </c>
      <c r="B28636" t="str">
        <f t="shared" si="447"/>
        <v>337.1---3</v>
      </c>
      <c r="C28636" t="s">
        <v>4263</v>
      </c>
      <c r="D28636" t="s">
        <v>1174</v>
      </c>
      <c r="E28636">
        <v>3</v>
      </c>
    </row>
    <row r="28637" spans="1:5" ht="13.5" customHeight="1">
      <c r="A28637">
        <v>337.1</v>
      </c>
      <c r="B28637" t="str">
        <f t="shared" si="447"/>
        <v>337.1---4</v>
      </c>
      <c r="C28637" t="s">
        <v>4238</v>
      </c>
      <c r="D28637" t="s">
        <v>1066</v>
      </c>
      <c r="E28637">
        <v>4</v>
      </c>
    </row>
    <row r="28638" spans="1:5" ht="13.5" customHeight="1">
      <c r="A28638">
        <v>337.1</v>
      </c>
      <c r="B28638" t="str">
        <f t="shared" si="447"/>
        <v>337.1---5</v>
      </c>
      <c r="C28638" t="s">
        <v>4220</v>
      </c>
      <c r="D28638" t="s">
        <v>926</v>
      </c>
      <c r="E28638">
        <v>5</v>
      </c>
    </row>
    <row r="28639" spans="1:5" ht="13.5" customHeight="1">
      <c r="A28639">
        <v>337.1</v>
      </c>
      <c r="B28639" t="str">
        <f t="shared" si="447"/>
        <v>337.1---6</v>
      </c>
      <c r="C28639" t="s">
        <v>4228</v>
      </c>
      <c r="D28639" t="s">
        <v>1105</v>
      </c>
      <c r="E28639">
        <v>6</v>
      </c>
    </row>
    <row r="28640" spans="1:5" ht="13.5" customHeight="1">
      <c r="A28640">
        <v>337.1</v>
      </c>
      <c r="B28640" t="str">
        <f t="shared" si="447"/>
        <v>337.1---7</v>
      </c>
      <c r="C28640" t="s">
        <v>4223</v>
      </c>
      <c r="D28640" t="s">
        <v>1121</v>
      </c>
      <c r="E28640">
        <v>7</v>
      </c>
    </row>
    <row r="28641" spans="1:5" ht="13.5" customHeight="1">
      <c r="A28641">
        <v>337.1</v>
      </c>
      <c r="B28641" t="str">
        <f t="shared" si="447"/>
        <v>337.1---8</v>
      </c>
      <c r="C28641" t="s">
        <v>4276</v>
      </c>
      <c r="D28641" t="s">
        <v>1139</v>
      </c>
      <c r="E28641">
        <v>8</v>
      </c>
    </row>
    <row r="28642" spans="1:5" ht="13.5" customHeight="1">
      <c r="A28642">
        <v>337.1</v>
      </c>
      <c r="B28642" t="str">
        <f t="shared" si="447"/>
        <v>337.1---9</v>
      </c>
      <c r="C28642" t="s">
        <v>4259</v>
      </c>
      <c r="D28642" t="s">
        <v>935</v>
      </c>
      <c r="E28642">
        <v>9</v>
      </c>
    </row>
    <row r="28643" spans="1:5" ht="13.5" customHeight="1">
      <c r="A28643">
        <v>337.1</v>
      </c>
      <c r="B28643" t="str">
        <f t="shared" si="447"/>
        <v>337.1---10</v>
      </c>
      <c r="C28643" t="s">
        <v>4254</v>
      </c>
      <c r="D28643" t="s">
        <v>1071</v>
      </c>
      <c r="E28643">
        <v>10</v>
      </c>
    </row>
    <row r="28644" spans="1:5" ht="13.5" customHeight="1">
      <c r="A28644">
        <v>337.1</v>
      </c>
      <c r="B28644" t="str">
        <f t="shared" si="447"/>
        <v>337.1---11</v>
      </c>
      <c r="C28644" t="s">
        <v>4235</v>
      </c>
      <c r="D28644" t="s">
        <v>1223</v>
      </c>
      <c r="E28644">
        <v>11</v>
      </c>
    </row>
    <row r="28645" spans="1:5" ht="13.5" customHeight="1">
      <c r="A28645">
        <v>337.1</v>
      </c>
      <c r="B28645" t="str">
        <f t="shared" si="447"/>
        <v>337.1---12</v>
      </c>
      <c r="C28645" t="s">
        <v>4236</v>
      </c>
      <c r="D28645" t="s">
        <v>1401</v>
      </c>
      <c r="E28645">
        <v>12</v>
      </c>
    </row>
    <row r="28646" spans="1:5" ht="13.5" customHeight="1">
      <c r="A28646">
        <v>337.1</v>
      </c>
      <c r="B28646" t="str">
        <f t="shared" si="447"/>
        <v>337.1---13</v>
      </c>
      <c r="C28646" t="s">
        <v>4277</v>
      </c>
      <c r="D28646" t="s">
        <v>1131</v>
      </c>
      <c r="E28646">
        <v>13</v>
      </c>
    </row>
    <row r="28647" spans="1:5" ht="13.5" customHeight="1">
      <c r="A28647">
        <v>337.1</v>
      </c>
      <c r="B28647" t="str">
        <f t="shared" si="447"/>
        <v>337.1---14</v>
      </c>
      <c r="C28647" t="s">
        <v>5911</v>
      </c>
      <c r="D28647" t="s">
        <v>943</v>
      </c>
      <c r="E28647">
        <v>14</v>
      </c>
    </row>
    <row r="28648" spans="1:5" ht="13.5" customHeight="1">
      <c r="A28648">
        <v>337.1</v>
      </c>
      <c r="B28648" t="str">
        <f t="shared" si="447"/>
        <v>337.1---15</v>
      </c>
      <c r="C28648" t="s">
        <v>5911</v>
      </c>
      <c r="D28648" t="s">
        <v>907</v>
      </c>
      <c r="E28648">
        <v>15</v>
      </c>
    </row>
    <row r="28649" spans="1:5" ht="13.5" customHeight="1">
      <c r="A28649">
        <v>337.1</v>
      </c>
      <c r="B28649" t="str">
        <f t="shared" si="447"/>
        <v>337.1---16</v>
      </c>
      <c r="C28649" t="s">
        <v>5911</v>
      </c>
      <c r="D28649" t="s">
        <v>1224</v>
      </c>
      <c r="E28649">
        <v>16</v>
      </c>
    </row>
    <row r="28650" spans="1:5" ht="13.5" customHeight="1">
      <c r="A28650">
        <v>337.1</v>
      </c>
      <c r="B28650" t="str">
        <f t="shared" si="447"/>
        <v>337.1---17</v>
      </c>
      <c r="C28650" t="s">
        <v>5911</v>
      </c>
      <c r="D28650" t="s">
        <v>1141</v>
      </c>
      <c r="E28650">
        <v>17</v>
      </c>
    </row>
    <row r="28651" spans="1:5" ht="13.5" customHeight="1">
      <c r="A28651">
        <v>337.1</v>
      </c>
      <c r="B28651" t="str">
        <f t="shared" si="447"/>
        <v>337.1---18</v>
      </c>
      <c r="C28651" t="s">
        <v>817</v>
      </c>
      <c r="D28651" t="s">
        <v>1182</v>
      </c>
      <c r="E28651">
        <v>18</v>
      </c>
    </row>
    <row r="28652" spans="1:5" ht="13.5" customHeight="1">
      <c r="A28652">
        <v>337.1</v>
      </c>
      <c r="B28652" t="str">
        <f t="shared" si="447"/>
        <v>337.1---19</v>
      </c>
      <c r="C28652" t="s">
        <v>733</v>
      </c>
      <c r="D28652" t="s">
        <v>781</v>
      </c>
      <c r="E28652">
        <v>19</v>
      </c>
    </row>
    <row r="28653" spans="1:5" ht="13.5" customHeight="1">
      <c r="A28653">
        <v>337.1</v>
      </c>
      <c r="B28653" t="str">
        <f t="shared" si="447"/>
        <v>337.1---20</v>
      </c>
      <c r="C28653" t="s">
        <v>739</v>
      </c>
      <c r="D28653" t="s">
        <v>736</v>
      </c>
      <c r="E28653">
        <v>20</v>
      </c>
    </row>
    <row r="28654" spans="1:5" ht="13.5" customHeight="1">
      <c r="A28654">
        <v>337.1</v>
      </c>
      <c r="B28654" t="str">
        <f t="shared" si="447"/>
        <v>337.1---21</v>
      </c>
      <c r="C28654" t="s">
        <v>888</v>
      </c>
      <c r="D28654" t="s">
        <v>1073</v>
      </c>
      <c r="E28654">
        <v>21</v>
      </c>
    </row>
    <row r="28655" spans="1:5" ht="13.5" customHeight="1">
      <c r="A28655">
        <v>337.1</v>
      </c>
      <c r="B28655" t="str">
        <f t="shared" si="447"/>
        <v>337.1---22</v>
      </c>
      <c r="C28655" t="s">
        <v>858</v>
      </c>
      <c r="D28655" t="s">
        <v>740</v>
      </c>
      <c r="E28655">
        <v>22</v>
      </c>
    </row>
    <row r="28656" spans="1:5" ht="13.5" customHeight="1">
      <c r="A28656">
        <v>337.1</v>
      </c>
      <c r="B28656" t="str">
        <f t="shared" si="447"/>
        <v>337.1---23</v>
      </c>
      <c r="C28656" t="s">
        <v>743</v>
      </c>
      <c r="D28656" t="s">
        <v>754</v>
      </c>
      <c r="E28656">
        <v>23</v>
      </c>
    </row>
    <row r="28657" spans="1:5" ht="13.5" customHeight="1">
      <c r="A28657">
        <v>337.1</v>
      </c>
      <c r="B28657" t="str">
        <f t="shared" si="447"/>
        <v>337.1---24</v>
      </c>
      <c r="C28657" t="s">
        <v>987</v>
      </c>
      <c r="D28657" t="s">
        <v>1263</v>
      </c>
      <c r="E28657">
        <v>24</v>
      </c>
    </row>
    <row r="28658" spans="1:5" ht="13.5" customHeight="1">
      <c r="A28658">
        <v>337.1</v>
      </c>
      <c r="B28658" t="str">
        <f t="shared" si="447"/>
        <v>337.1---25</v>
      </c>
      <c r="C28658" t="s">
        <v>989</v>
      </c>
      <c r="D28658" t="s">
        <v>738</v>
      </c>
      <c r="E28658">
        <v>25</v>
      </c>
    </row>
    <row r="28659" spans="1:5" ht="13.5" customHeight="1">
      <c r="A28659">
        <v>337.1</v>
      </c>
      <c r="B28659" t="str">
        <f t="shared" si="447"/>
        <v>337.1---26</v>
      </c>
      <c r="C28659" t="s">
        <v>819</v>
      </c>
      <c r="D28659" t="s">
        <v>756</v>
      </c>
      <c r="E28659">
        <v>26</v>
      </c>
    </row>
    <row r="28660" spans="1:5" ht="13.5" customHeight="1">
      <c r="A28660">
        <v>337.1</v>
      </c>
      <c r="B28660" t="str">
        <f t="shared" si="447"/>
        <v>337.1---27</v>
      </c>
      <c r="C28660" t="s">
        <v>824</v>
      </c>
      <c r="D28660" t="s">
        <v>752</v>
      </c>
      <c r="E28660">
        <v>27</v>
      </c>
    </row>
    <row r="28661" spans="1:5" ht="13.5" customHeight="1">
      <c r="A28661">
        <v>337.1</v>
      </c>
      <c r="B28661" t="str">
        <f t="shared" si="447"/>
        <v>337.1---28</v>
      </c>
      <c r="C28661" t="s">
        <v>826</v>
      </c>
      <c r="D28661" t="s">
        <v>1079</v>
      </c>
      <c r="E28661">
        <v>28</v>
      </c>
    </row>
    <row r="28662" spans="1:5" ht="13.5" customHeight="1">
      <c r="A28662">
        <v>337.1</v>
      </c>
      <c r="B28662" t="str">
        <f t="shared" si="447"/>
        <v>337.1---29</v>
      </c>
      <c r="C28662" t="s">
        <v>1005</v>
      </c>
      <c r="D28662" t="s">
        <v>1105</v>
      </c>
      <c r="E28662">
        <v>29</v>
      </c>
    </row>
    <row r="28663" spans="1:5" ht="13.5" customHeight="1">
      <c r="A28663">
        <v>337.1</v>
      </c>
      <c r="B28663" t="str">
        <f t="shared" si="447"/>
        <v>337.1---30</v>
      </c>
      <c r="C28663" t="s">
        <v>755</v>
      </c>
      <c r="D28663" t="s">
        <v>1146</v>
      </c>
      <c r="E28663">
        <v>30</v>
      </c>
    </row>
    <row r="28664" spans="1:5" ht="13.5" customHeight="1">
      <c r="A28664">
        <v>337.1</v>
      </c>
      <c r="B28664" t="str">
        <f t="shared" si="447"/>
        <v>337.1---31</v>
      </c>
      <c r="C28664" t="s">
        <v>834</v>
      </c>
      <c r="D28664" t="s">
        <v>1222</v>
      </c>
      <c r="E28664">
        <v>31</v>
      </c>
    </row>
    <row r="28665" spans="1:5" ht="13.5" customHeight="1">
      <c r="A28665">
        <v>337.1</v>
      </c>
      <c r="B28665" t="str">
        <f t="shared" si="447"/>
        <v>337.1---32</v>
      </c>
      <c r="C28665" t="s">
        <v>1009</v>
      </c>
      <c r="D28665" t="s">
        <v>1340</v>
      </c>
      <c r="E28665">
        <v>32</v>
      </c>
    </row>
    <row r="28666" spans="1:5" ht="13.5" customHeight="1">
      <c r="A28666">
        <v>337.1</v>
      </c>
      <c r="B28666" t="str">
        <f t="shared" si="447"/>
        <v>337.1---33</v>
      </c>
      <c r="C28666" t="s">
        <v>868</v>
      </c>
      <c r="D28666" t="s">
        <v>758</v>
      </c>
      <c r="E28666">
        <v>33</v>
      </c>
    </row>
    <row r="28667" spans="1:5" ht="13.5" customHeight="1">
      <c r="A28667">
        <v>337.1</v>
      </c>
      <c r="B28667" t="str">
        <f t="shared" si="447"/>
        <v>337.1---34</v>
      </c>
      <c r="C28667" t="s">
        <v>769</v>
      </c>
      <c r="D28667" t="s">
        <v>1325</v>
      </c>
      <c r="E28667">
        <v>34</v>
      </c>
    </row>
    <row r="28668" spans="1:5" ht="13.5" customHeight="1">
      <c r="A28668">
        <v>337.1</v>
      </c>
      <c r="B28668" t="str">
        <f t="shared" si="447"/>
        <v>337.1---35</v>
      </c>
      <c r="C28668" t="s">
        <v>916</v>
      </c>
      <c r="D28668" t="s">
        <v>1401</v>
      </c>
      <c r="E28668">
        <v>35</v>
      </c>
    </row>
    <row r="28669" spans="1:5" ht="13.5" customHeight="1">
      <c r="A28669">
        <v>337.1</v>
      </c>
      <c r="B28669" t="str">
        <f t="shared" si="447"/>
        <v>337.1---36</v>
      </c>
      <c r="C28669" t="s">
        <v>1216</v>
      </c>
      <c r="D28669" t="s">
        <v>1385</v>
      </c>
      <c r="E28669">
        <v>36</v>
      </c>
    </row>
    <row r="28670" spans="1:5" ht="13.5" customHeight="1">
      <c r="A28670">
        <v>337.1</v>
      </c>
      <c r="B28670" t="str">
        <f t="shared" si="447"/>
        <v>337.1---37</v>
      </c>
      <c r="C28670" t="s">
        <v>5961</v>
      </c>
      <c r="D28670" t="s">
        <v>935</v>
      </c>
      <c r="E28670">
        <v>37</v>
      </c>
    </row>
    <row r="28671" spans="1:5" ht="13.5" customHeight="1">
      <c r="A28671">
        <v>337.1</v>
      </c>
      <c r="B28671" t="str">
        <f t="shared" si="447"/>
        <v>337.1---38</v>
      </c>
      <c r="C28671" t="s">
        <v>5982</v>
      </c>
      <c r="D28671" t="s">
        <v>1125</v>
      </c>
      <c r="E28671">
        <v>38</v>
      </c>
    </row>
    <row r="28672" spans="1:5" ht="13.5" customHeight="1">
      <c r="A28672">
        <v>337.1</v>
      </c>
      <c r="B28672" t="str">
        <f t="shared" si="447"/>
        <v>337.1---39</v>
      </c>
      <c r="C28672" t="s">
        <v>5915</v>
      </c>
      <c r="D28672" t="s">
        <v>772</v>
      </c>
      <c r="E28672">
        <v>39</v>
      </c>
    </row>
    <row r="28673" spans="1:5" ht="13.5" customHeight="1">
      <c r="A28673">
        <v>337.1</v>
      </c>
      <c r="B28673" t="str">
        <f t="shared" si="447"/>
        <v>337.1---40</v>
      </c>
      <c r="C28673" t="s">
        <v>5977</v>
      </c>
      <c r="D28673" t="s">
        <v>1069</v>
      </c>
      <c r="E28673">
        <v>40</v>
      </c>
    </row>
    <row r="28674" spans="1:5" ht="13.5" customHeight="1">
      <c r="A28674">
        <v>337.1</v>
      </c>
      <c r="B28674" t="str">
        <f t="shared" si="447"/>
        <v>337.1---41</v>
      </c>
      <c r="C28674" t="s">
        <v>5917</v>
      </c>
      <c r="D28674" t="s">
        <v>789</v>
      </c>
      <c r="E28674">
        <v>41</v>
      </c>
    </row>
    <row r="28675" spans="1:5" ht="13.5" customHeight="1">
      <c r="A28675">
        <v>337.1</v>
      </c>
      <c r="B28675" t="str">
        <f t="shared" ref="B28675:B28738" si="448">A28675&amp;"---"&amp;E28675</f>
        <v>337.1---42</v>
      </c>
      <c r="C28675" t="s">
        <v>5918</v>
      </c>
      <c r="D28675" t="s">
        <v>770</v>
      </c>
      <c r="E28675">
        <v>42</v>
      </c>
    </row>
    <row r="28676" spans="1:5" ht="13.5" customHeight="1">
      <c r="A28676">
        <v>337.1</v>
      </c>
      <c r="B28676" t="str">
        <f t="shared" si="448"/>
        <v>337.1---43</v>
      </c>
      <c r="C28676" t="s">
        <v>5962</v>
      </c>
      <c r="D28676" t="s">
        <v>1174</v>
      </c>
      <c r="E28676">
        <v>43</v>
      </c>
    </row>
    <row r="28677" spans="1:5" ht="13.5" customHeight="1">
      <c r="A28677">
        <v>337.1</v>
      </c>
      <c r="B28677" t="str">
        <f t="shared" si="448"/>
        <v>337.1---44</v>
      </c>
      <c r="C28677" t="s">
        <v>5963</v>
      </c>
      <c r="D28677" t="s">
        <v>937</v>
      </c>
      <c r="E28677">
        <v>44</v>
      </c>
    </row>
    <row r="28678" spans="1:5" ht="13.5" customHeight="1">
      <c r="A28678">
        <v>337.1</v>
      </c>
      <c r="B28678" t="str">
        <f t="shared" si="448"/>
        <v>337.1---45</v>
      </c>
      <c r="C28678" t="s">
        <v>5978</v>
      </c>
      <c r="D28678" t="s">
        <v>1191</v>
      </c>
      <c r="E28678">
        <v>45</v>
      </c>
    </row>
    <row r="28679" spans="1:5" ht="13.5" customHeight="1">
      <c r="A28679">
        <v>337.1</v>
      </c>
      <c r="B28679" t="str">
        <f t="shared" si="448"/>
        <v>337.1---46</v>
      </c>
      <c r="C28679" t="s">
        <v>5984</v>
      </c>
      <c r="D28679" t="s">
        <v>1232</v>
      </c>
      <c r="E28679">
        <v>46</v>
      </c>
    </row>
    <row r="28680" spans="1:5" ht="13.5" customHeight="1">
      <c r="A28680">
        <v>337.1</v>
      </c>
      <c r="B28680" t="str">
        <f t="shared" si="448"/>
        <v>337.1---47</v>
      </c>
      <c r="C28680" t="s">
        <v>5985</v>
      </c>
      <c r="D28680" t="s">
        <v>1159</v>
      </c>
      <c r="E28680">
        <v>47</v>
      </c>
    </row>
    <row r="28681" spans="1:5" ht="13.5" customHeight="1">
      <c r="A28681">
        <v>337.1</v>
      </c>
      <c r="B28681" t="str">
        <f t="shared" si="448"/>
        <v>337.1---48</v>
      </c>
      <c r="C28681" t="s">
        <v>5979</v>
      </c>
      <c r="D28681" t="s">
        <v>1071</v>
      </c>
      <c r="E28681">
        <v>48</v>
      </c>
    </row>
    <row r="28682" spans="1:5" ht="13.5" customHeight="1">
      <c r="A28682">
        <v>337.1</v>
      </c>
      <c r="B28682" t="str">
        <f t="shared" si="448"/>
        <v>337.1---49</v>
      </c>
      <c r="C28682" t="s">
        <v>5920</v>
      </c>
      <c r="D28682" t="s">
        <v>762</v>
      </c>
      <c r="E28682">
        <v>49</v>
      </c>
    </row>
    <row r="28683" spans="1:5" ht="13.5" customHeight="1">
      <c r="A28683">
        <v>337.1</v>
      </c>
      <c r="B28683" t="str">
        <f t="shared" si="448"/>
        <v>337.1---50</v>
      </c>
      <c r="C28683" t="s">
        <v>5954</v>
      </c>
      <c r="D28683" t="s">
        <v>1166</v>
      </c>
      <c r="E28683">
        <v>50</v>
      </c>
    </row>
    <row r="28684" spans="1:5" ht="13.5" customHeight="1">
      <c r="A28684">
        <v>337.1</v>
      </c>
      <c r="B28684" t="str">
        <f t="shared" si="448"/>
        <v>337.1---51</v>
      </c>
      <c r="C28684" t="s">
        <v>5980</v>
      </c>
      <c r="D28684" t="s">
        <v>1124</v>
      </c>
      <c r="E28684">
        <v>51</v>
      </c>
    </row>
    <row r="28685" spans="1:5" ht="13.5" customHeight="1">
      <c r="A28685">
        <v>337.1</v>
      </c>
      <c r="B28685" t="str">
        <f t="shared" si="448"/>
        <v>337.1---52</v>
      </c>
      <c r="C28685" t="s">
        <v>5981</v>
      </c>
      <c r="D28685" t="s">
        <v>1225</v>
      </c>
      <c r="E28685">
        <v>52</v>
      </c>
    </row>
    <row r="28686" spans="1:5" ht="13.5" customHeight="1">
      <c r="A28686">
        <v>337.1</v>
      </c>
      <c r="B28686" t="str">
        <f t="shared" si="448"/>
        <v>337.1---53</v>
      </c>
      <c r="C28686" t="s">
        <v>5976</v>
      </c>
      <c r="D28686" t="s">
        <v>1162</v>
      </c>
      <c r="E28686">
        <v>53</v>
      </c>
    </row>
    <row r="28687" spans="1:5" ht="13.5" customHeight="1">
      <c r="A28687">
        <v>337.1</v>
      </c>
      <c r="B28687" t="str">
        <f t="shared" si="448"/>
        <v>337.1---54</v>
      </c>
      <c r="C28687" t="s">
        <v>5988</v>
      </c>
      <c r="D28687" t="s">
        <v>1133</v>
      </c>
      <c r="E28687">
        <v>54</v>
      </c>
    </row>
    <row r="28688" spans="1:5" ht="13.5" customHeight="1">
      <c r="A28688">
        <v>344</v>
      </c>
      <c r="B28688" t="str">
        <f t="shared" si="448"/>
        <v>344---1</v>
      </c>
      <c r="C28688" t="s">
        <v>4216</v>
      </c>
      <c r="D28688" t="s">
        <v>1047</v>
      </c>
      <c r="E28688">
        <v>1</v>
      </c>
    </row>
    <row r="28689" spans="1:5" ht="13.5" customHeight="1">
      <c r="A28689">
        <v>344</v>
      </c>
      <c r="B28689" t="str">
        <f t="shared" si="448"/>
        <v>344---2</v>
      </c>
      <c r="C28689" t="s">
        <v>4216</v>
      </c>
      <c r="D28689" t="s">
        <v>872</v>
      </c>
      <c r="E28689">
        <v>2</v>
      </c>
    </row>
    <row r="28690" spans="1:5" ht="13.5" customHeight="1">
      <c r="A28690">
        <v>344</v>
      </c>
      <c r="B28690" t="str">
        <f t="shared" si="448"/>
        <v>344---3</v>
      </c>
      <c r="C28690" t="s">
        <v>4263</v>
      </c>
      <c r="D28690" t="s">
        <v>1021</v>
      </c>
      <c r="E28690">
        <v>3</v>
      </c>
    </row>
    <row r="28691" spans="1:5" ht="13.5" customHeight="1">
      <c r="A28691">
        <v>344</v>
      </c>
      <c r="B28691" t="str">
        <f t="shared" si="448"/>
        <v>344---4</v>
      </c>
      <c r="C28691" t="s">
        <v>4238</v>
      </c>
      <c r="D28691" t="s">
        <v>1205</v>
      </c>
      <c r="E28691">
        <v>4</v>
      </c>
    </row>
    <row r="28692" spans="1:5" ht="13.5" customHeight="1">
      <c r="A28692">
        <v>344</v>
      </c>
      <c r="B28692" t="str">
        <f t="shared" si="448"/>
        <v>344---5</v>
      </c>
      <c r="C28692" t="s">
        <v>4220</v>
      </c>
      <c r="D28692" t="s">
        <v>972</v>
      </c>
      <c r="E28692">
        <v>5</v>
      </c>
    </row>
    <row r="28693" spans="1:5" ht="13.5" customHeight="1">
      <c r="A28693">
        <v>344</v>
      </c>
      <c r="B28693" t="str">
        <f t="shared" si="448"/>
        <v>344---6</v>
      </c>
      <c r="C28693" t="s">
        <v>4228</v>
      </c>
      <c r="D28693" t="s">
        <v>1106</v>
      </c>
      <c r="E28693">
        <v>6</v>
      </c>
    </row>
    <row r="28694" spans="1:5" ht="13.5" customHeight="1">
      <c r="A28694">
        <v>344</v>
      </c>
      <c r="B28694" t="str">
        <f t="shared" si="448"/>
        <v>344---7</v>
      </c>
      <c r="C28694" t="s">
        <v>4223</v>
      </c>
      <c r="D28694" t="s">
        <v>842</v>
      </c>
      <c r="E28694">
        <v>7</v>
      </c>
    </row>
    <row r="28695" spans="1:5" ht="13.5" customHeight="1">
      <c r="A28695">
        <v>344</v>
      </c>
      <c r="B28695" t="str">
        <f t="shared" si="448"/>
        <v>344---8</v>
      </c>
      <c r="C28695" t="s">
        <v>4276</v>
      </c>
      <c r="D28695" t="s">
        <v>1051</v>
      </c>
      <c r="E28695">
        <v>8</v>
      </c>
    </row>
    <row r="28696" spans="1:5" ht="13.5" customHeight="1">
      <c r="A28696">
        <v>344</v>
      </c>
      <c r="B28696" t="str">
        <f t="shared" si="448"/>
        <v>344---9</v>
      </c>
      <c r="C28696" t="s">
        <v>4259</v>
      </c>
      <c r="D28696" t="s">
        <v>1004</v>
      </c>
      <c r="E28696">
        <v>9</v>
      </c>
    </row>
    <row r="28697" spans="1:5" ht="13.5" customHeight="1">
      <c r="A28697">
        <v>344</v>
      </c>
      <c r="B28697" t="str">
        <f t="shared" si="448"/>
        <v>344---10</v>
      </c>
      <c r="C28697" t="s">
        <v>4254</v>
      </c>
      <c r="D28697" t="s">
        <v>961</v>
      </c>
      <c r="E28697">
        <v>10</v>
      </c>
    </row>
    <row r="28698" spans="1:5" ht="13.5" customHeight="1">
      <c r="A28698">
        <v>344</v>
      </c>
      <c r="B28698" t="str">
        <f t="shared" si="448"/>
        <v>344---11</v>
      </c>
      <c r="C28698" t="s">
        <v>4235</v>
      </c>
      <c r="D28698" t="s">
        <v>1240</v>
      </c>
      <c r="E28698">
        <v>11</v>
      </c>
    </row>
    <row r="28699" spans="1:5" ht="13.5" customHeight="1">
      <c r="A28699">
        <v>344</v>
      </c>
      <c r="B28699" t="str">
        <f t="shared" si="448"/>
        <v>344---12</v>
      </c>
      <c r="C28699" t="s">
        <v>4236</v>
      </c>
      <c r="D28699" t="s">
        <v>846</v>
      </c>
      <c r="E28699">
        <v>12</v>
      </c>
    </row>
    <row r="28700" spans="1:5" ht="13.5" customHeight="1">
      <c r="A28700">
        <v>344</v>
      </c>
      <c r="B28700" t="str">
        <f t="shared" si="448"/>
        <v>344---13</v>
      </c>
      <c r="C28700" t="s">
        <v>4277</v>
      </c>
      <c r="D28700" t="s">
        <v>6231</v>
      </c>
      <c r="E28700">
        <v>13</v>
      </c>
    </row>
    <row r="28701" spans="1:5" ht="13.5" customHeight="1">
      <c r="A28701">
        <v>344</v>
      </c>
      <c r="B28701" t="str">
        <f t="shared" si="448"/>
        <v>344---14</v>
      </c>
      <c r="C28701" t="s">
        <v>4257</v>
      </c>
      <c r="D28701" t="s">
        <v>1117</v>
      </c>
      <c r="E28701">
        <v>14</v>
      </c>
    </row>
    <row r="28702" spans="1:5" ht="13.5" customHeight="1">
      <c r="A28702">
        <v>344</v>
      </c>
      <c r="B28702" t="str">
        <f t="shared" si="448"/>
        <v>344---15</v>
      </c>
      <c r="C28702" t="s">
        <v>5911</v>
      </c>
      <c r="D28702" t="s">
        <v>768</v>
      </c>
      <c r="E28702">
        <v>15</v>
      </c>
    </row>
    <row r="28703" spans="1:5" ht="13.5" customHeight="1">
      <c r="A28703">
        <v>344</v>
      </c>
      <c r="B28703" t="str">
        <f t="shared" si="448"/>
        <v>344---16</v>
      </c>
      <c r="C28703" t="s">
        <v>5911</v>
      </c>
      <c r="D28703" t="s">
        <v>983</v>
      </c>
      <c r="E28703">
        <v>16</v>
      </c>
    </row>
    <row r="28704" spans="1:5" ht="13.5" customHeight="1">
      <c r="A28704">
        <v>344</v>
      </c>
      <c r="B28704" t="str">
        <f t="shared" si="448"/>
        <v>344---17</v>
      </c>
      <c r="C28704" t="s">
        <v>5911</v>
      </c>
      <c r="D28704" t="s">
        <v>1061</v>
      </c>
      <c r="E28704">
        <v>17</v>
      </c>
    </row>
    <row r="28705" spans="1:5" ht="13.5" customHeight="1">
      <c r="A28705">
        <v>344</v>
      </c>
      <c r="B28705" t="str">
        <f t="shared" si="448"/>
        <v>344---18</v>
      </c>
      <c r="C28705" t="s">
        <v>5911</v>
      </c>
      <c r="D28705" t="s">
        <v>1063</v>
      </c>
      <c r="E28705">
        <v>18</v>
      </c>
    </row>
    <row r="28706" spans="1:5" ht="13.5" customHeight="1">
      <c r="A28706">
        <v>344</v>
      </c>
      <c r="B28706" t="str">
        <f t="shared" si="448"/>
        <v>344---19</v>
      </c>
      <c r="C28706" t="s">
        <v>5911</v>
      </c>
      <c r="D28706" t="s">
        <v>876</v>
      </c>
      <c r="E28706">
        <v>19</v>
      </c>
    </row>
    <row r="28707" spans="1:5" ht="13.5" customHeight="1">
      <c r="A28707">
        <v>344</v>
      </c>
      <c r="B28707" t="str">
        <f t="shared" si="448"/>
        <v>344---20</v>
      </c>
      <c r="C28707" t="s">
        <v>5911</v>
      </c>
      <c r="D28707" t="s">
        <v>1006</v>
      </c>
      <c r="E28707">
        <v>20</v>
      </c>
    </row>
    <row r="28708" spans="1:5" ht="13.5" customHeight="1">
      <c r="A28708">
        <v>344</v>
      </c>
      <c r="B28708" t="str">
        <f t="shared" si="448"/>
        <v>344---21</v>
      </c>
      <c r="C28708" t="s">
        <v>5911</v>
      </c>
      <c r="D28708" t="s">
        <v>1186</v>
      </c>
      <c r="E28708">
        <v>21</v>
      </c>
    </row>
    <row r="28709" spans="1:5" ht="13.5" customHeight="1">
      <c r="A28709">
        <v>344</v>
      </c>
      <c r="B28709" t="str">
        <f t="shared" si="448"/>
        <v>344---22</v>
      </c>
      <c r="C28709" t="s">
        <v>5911</v>
      </c>
      <c r="D28709" t="s">
        <v>907</v>
      </c>
      <c r="E28709">
        <v>22</v>
      </c>
    </row>
    <row r="28710" spans="1:5" ht="13.5" customHeight="1">
      <c r="A28710">
        <v>344</v>
      </c>
      <c r="B28710" t="str">
        <f t="shared" si="448"/>
        <v>344---23</v>
      </c>
      <c r="C28710" t="s">
        <v>795</v>
      </c>
      <c r="D28710" t="s">
        <v>1062</v>
      </c>
      <c r="E28710">
        <v>23</v>
      </c>
    </row>
    <row r="28711" spans="1:5" ht="13.5" customHeight="1">
      <c r="A28711">
        <v>344</v>
      </c>
      <c r="B28711" t="str">
        <f t="shared" si="448"/>
        <v>344---24</v>
      </c>
      <c r="C28711" t="s">
        <v>887</v>
      </c>
      <c r="D28711" t="s">
        <v>992</v>
      </c>
      <c r="E28711">
        <v>24</v>
      </c>
    </row>
    <row r="28712" spans="1:5" ht="13.5" customHeight="1">
      <c r="A28712">
        <v>344</v>
      </c>
      <c r="B28712" t="str">
        <f t="shared" si="448"/>
        <v>344---25</v>
      </c>
      <c r="C28712" t="s">
        <v>743</v>
      </c>
      <c r="D28712" t="s">
        <v>754</v>
      </c>
      <c r="E28712">
        <v>25</v>
      </c>
    </row>
    <row r="28713" spans="1:5" ht="13.5" customHeight="1">
      <c r="A28713">
        <v>344</v>
      </c>
      <c r="B28713" t="str">
        <f t="shared" si="448"/>
        <v>344---26</v>
      </c>
      <c r="C28713" t="s">
        <v>915</v>
      </c>
      <c r="D28713" t="s">
        <v>939</v>
      </c>
      <c r="E28713">
        <v>26</v>
      </c>
    </row>
    <row r="28714" spans="1:5" ht="13.5" customHeight="1">
      <c r="A28714">
        <v>344</v>
      </c>
      <c r="B28714" t="str">
        <f t="shared" si="448"/>
        <v>344---27</v>
      </c>
      <c r="C28714" t="s">
        <v>987</v>
      </c>
      <c r="D28714" t="s">
        <v>1263</v>
      </c>
      <c r="E28714">
        <v>27</v>
      </c>
    </row>
    <row r="28715" spans="1:5" ht="13.5" customHeight="1">
      <c r="A28715">
        <v>344</v>
      </c>
      <c r="B28715" t="str">
        <f t="shared" si="448"/>
        <v>344---28</v>
      </c>
      <c r="C28715" t="s">
        <v>989</v>
      </c>
      <c r="D28715" t="s">
        <v>738</v>
      </c>
      <c r="E28715">
        <v>28</v>
      </c>
    </row>
    <row r="28716" spans="1:5" ht="13.5" customHeight="1">
      <c r="A28716">
        <v>344</v>
      </c>
      <c r="B28716" t="str">
        <f t="shared" si="448"/>
        <v>344---29</v>
      </c>
      <c r="C28716" t="s">
        <v>799</v>
      </c>
      <c r="D28716" t="s">
        <v>809</v>
      </c>
      <c r="E28716">
        <v>29</v>
      </c>
    </row>
    <row r="28717" spans="1:5" ht="13.5" customHeight="1">
      <c r="A28717">
        <v>344</v>
      </c>
      <c r="B28717" t="str">
        <f t="shared" si="448"/>
        <v>344---30</v>
      </c>
      <c r="C28717" t="s">
        <v>819</v>
      </c>
      <c r="D28717" t="s">
        <v>756</v>
      </c>
      <c r="E28717">
        <v>30</v>
      </c>
    </row>
    <row r="28718" spans="1:5" ht="13.5" customHeight="1">
      <c r="A28718">
        <v>344</v>
      </c>
      <c r="B28718" t="str">
        <f t="shared" si="448"/>
        <v>344---31</v>
      </c>
      <c r="C28718" t="s">
        <v>824</v>
      </c>
      <c r="D28718" t="s">
        <v>752</v>
      </c>
      <c r="E28718">
        <v>31</v>
      </c>
    </row>
    <row r="28719" spans="1:5" ht="13.5" customHeight="1">
      <c r="A28719">
        <v>344</v>
      </c>
      <c r="B28719" t="str">
        <f t="shared" si="448"/>
        <v>344---32</v>
      </c>
      <c r="C28719" t="s">
        <v>826</v>
      </c>
      <c r="D28719" t="s">
        <v>1079</v>
      </c>
      <c r="E28719">
        <v>32</v>
      </c>
    </row>
    <row r="28720" spans="1:5" ht="13.5" customHeight="1">
      <c r="A28720">
        <v>344</v>
      </c>
      <c r="B28720" t="str">
        <f t="shared" si="448"/>
        <v>344---33</v>
      </c>
      <c r="C28720" t="s">
        <v>753</v>
      </c>
      <c r="D28720" t="s">
        <v>1002</v>
      </c>
      <c r="E28720">
        <v>33</v>
      </c>
    </row>
    <row r="28721" spans="1:5" ht="13.5" customHeight="1">
      <c r="A28721">
        <v>344</v>
      </c>
      <c r="B28721" t="str">
        <f t="shared" si="448"/>
        <v>344---34</v>
      </c>
      <c r="C28721" t="s">
        <v>828</v>
      </c>
      <c r="D28721" t="s">
        <v>818</v>
      </c>
      <c r="E28721">
        <v>34</v>
      </c>
    </row>
    <row r="28722" spans="1:5" ht="13.5" customHeight="1">
      <c r="A28722">
        <v>344</v>
      </c>
      <c r="B28722" t="str">
        <f t="shared" si="448"/>
        <v>344---35</v>
      </c>
      <c r="C28722" t="s">
        <v>1197</v>
      </c>
      <c r="D28722" t="s">
        <v>1137</v>
      </c>
      <c r="E28722">
        <v>35</v>
      </c>
    </row>
    <row r="28723" spans="1:5" ht="13.5" customHeight="1">
      <c r="A28723">
        <v>344</v>
      </c>
      <c r="B28723" t="str">
        <f t="shared" si="448"/>
        <v>344---36</v>
      </c>
      <c r="C28723" t="s">
        <v>830</v>
      </c>
      <c r="D28723" t="s">
        <v>1240</v>
      </c>
      <c r="E28723">
        <v>36</v>
      </c>
    </row>
    <row r="28724" spans="1:5" ht="13.5" customHeight="1">
      <c r="A28724">
        <v>344</v>
      </c>
      <c r="B28724" t="str">
        <f t="shared" si="448"/>
        <v>344---37</v>
      </c>
      <c r="C28724" t="s">
        <v>991</v>
      </c>
      <c r="D28724" t="s">
        <v>966</v>
      </c>
      <c r="E28724">
        <v>37</v>
      </c>
    </row>
    <row r="28725" spans="1:5" ht="13.5" customHeight="1">
      <c r="A28725">
        <v>344</v>
      </c>
      <c r="B28725" t="str">
        <f t="shared" si="448"/>
        <v>344---38</v>
      </c>
      <c r="C28725" t="s">
        <v>864</v>
      </c>
      <c r="D28725" t="s">
        <v>957</v>
      </c>
      <c r="E28725">
        <v>38</v>
      </c>
    </row>
    <row r="28726" spans="1:5" ht="13.5" customHeight="1">
      <c r="A28726">
        <v>344</v>
      </c>
      <c r="B28726" t="str">
        <f t="shared" si="448"/>
        <v>344---39</v>
      </c>
      <c r="C28726" t="s">
        <v>866</v>
      </c>
      <c r="D28726" t="s">
        <v>831</v>
      </c>
      <c r="E28726">
        <v>39</v>
      </c>
    </row>
    <row r="28727" spans="1:5" ht="13.5" customHeight="1">
      <c r="A28727">
        <v>344</v>
      </c>
      <c r="B28727" t="str">
        <f t="shared" si="448"/>
        <v>344---40</v>
      </c>
      <c r="C28727" t="s">
        <v>967</v>
      </c>
      <c r="D28727" t="s">
        <v>1046</v>
      </c>
      <c r="E28727">
        <v>40</v>
      </c>
    </row>
    <row r="28728" spans="1:5" ht="13.5" customHeight="1">
      <c r="A28728">
        <v>344</v>
      </c>
      <c r="B28728" t="str">
        <f t="shared" si="448"/>
        <v>344---41</v>
      </c>
      <c r="C28728" t="s">
        <v>1111</v>
      </c>
      <c r="D28728" t="s">
        <v>1045</v>
      </c>
      <c r="E28728">
        <v>41</v>
      </c>
    </row>
    <row r="28729" spans="1:5" ht="13.5" customHeight="1">
      <c r="A28729">
        <v>344</v>
      </c>
      <c r="B28729" t="str">
        <f t="shared" si="448"/>
        <v>344---42</v>
      </c>
      <c r="C28729" t="s">
        <v>801</v>
      </c>
      <c r="D28729" t="s">
        <v>810</v>
      </c>
      <c r="E28729">
        <v>42</v>
      </c>
    </row>
    <row r="28730" spans="1:5" ht="13.5" customHeight="1">
      <c r="A28730">
        <v>344</v>
      </c>
      <c r="B28730" t="str">
        <f t="shared" si="448"/>
        <v>344---43</v>
      </c>
      <c r="C28730" t="s">
        <v>868</v>
      </c>
      <c r="D28730" t="s">
        <v>758</v>
      </c>
      <c r="E28730">
        <v>43</v>
      </c>
    </row>
    <row r="28731" spans="1:5" ht="13.5" customHeight="1">
      <c r="A28731">
        <v>344</v>
      </c>
      <c r="B28731" t="str">
        <f t="shared" si="448"/>
        <v>344---44</v>
      </c>
      <c r="C28731" t="s">
        <v>838</v>
      </c>
      <c r="D28731" t="s">
        <v>1054</v>
      </c>
      <c r="E28731">
        <v>44</v>
      </c>
    </row>
    <row r="28732" spans="1:5" ht="13.5" customHeight="1">
      <c r="A28732">
        <v>344</v>
      </c>
      <c r="B28732" t="str">
        <f t="shared" si="448"/>
        <v>344---45</v>
      </c>
      <c r="C28732" t="s">
        <v>870</v>
      </c>
      <c r="D28732" t="s">
        <v>1344</v>
      </c>
      <c r="E28732">
        <v>45</v>
      </c>
    </row>
    <row r="28733" spans="1:5" ht="13.5" customHeight="1">
      <c r="A28733">
        <v>344</v>
      </c>
      <c r="B28733" t="str">
        <f t="shared" si="448"/>
        <v>344---46</v>
      </c>
      <c r="C28733" t="s">
        <v>948</v>
      </c>
      <c r="D28733" t="s">
        <v>1010</v>
      </c>
      <c r="E28733">
        <v>46</v>
      </c>
    </row>
    <row r="28734" spans="1:5" ht="13.5" customHeight="1">
      <c r="A28734">
        <v>344</v>
      </c>
      <c r="B28734" t="str">
        <f t="shared" si="448"/>
        <v>344---47</v>
      </c>
      <c r="C28734" t="s">
        <v>773</v>
      </c>
      <c r="D28734" t="s">
        <v>1067</v>
      </c>
      <c r="E28734">
        <v>47</v>
      </c>
    </row>
    <row r="28735" spans="1:5" ht="13.5" customHeight="1">
      <c r="A28735">
        <v>344</v>
      </c>
      <c r="B28735" t="str">
        <f t="shared" si="448"/>
        <v>344---48</v>
      </c>
      <c r="C28735" t="s">
        <v>896</v>
      </c>
      <c r="D28735" t="s">
        <v>1202</v>
      </c>
      <c r="E28735">
        <v>48</v>
      </c>
    </row>
    <row r="28736" spans="1:5" ht="13.5" customHeight="1">
      <c r="A28736">
        <v>344</v>
      </c>
      <c r="B28736" t="str">
        <f t="shared" si="448"/>
        <v>344---49</v>
      </c>
      <c r="C28736" t="s">
        <v>5967</v>
      </c>
      <c r="D28736" t="s">
        <v>986</v>
      </c>
      <c r="E28736">
        <v>49</v>
      </c>
    </row>
    <row r="28737" spans="1:5" ht="13.5" customHeight="1">
      <c r="A28737">
        <v>344</v>
      </c>
      <c r="B28737" t="str">
        <f t="shared" si="448"/>
        <v>344---50</v>
      </c>
      <c r="C28737" t="s">
        <v>5968</v>
      </c>
      <c r="D28737" t="s">
        <v>988</v>
      </c>
      <c r="E28737">
        <v>50</v>
      </c>
    </row>
    <row r="28738" spans="1:5" ht="13.5" customHeight="1">
      <c r="A28738">
        <v>344</v>
      </c>
      <c r="B28738" t="str">
        <f t="shared" si="448"/>
        <v>344---51</v>
      </c>
      <c r="C28738" t="s">
        <v>5969</v>
      </c>
      <c r="D28738" t="s">
        <v>961</v>
      </c>
      <c r="E28738">
        <v>51</v>
      </c>
    </row>
    <row r="28739" spans="1:5" ht="13.5" customHeight="1">
      <c r="A28739">
        <v>344</v>
      </c>
      <c r="B28739" t="str">
        <f t="shared" ref="B28739:B28802" si="449">A28739&amp;"---"&amp;E28739</f>
        <v>344---52</v>
      </c>
      <c r="C28739" t="s">
        <v>5915</v>
      </c>
      <c r="D28739" t="s">
        <v>772</v>
      </c>
      <c r="E28739">
        <v>52</v>
      </c>
    </row>
    <row r="28740" spans="1:5" ht="13.5" customHeight="1">
      <c r="A28740">
        <v>344</v>
      </c>
      <c r="B28740" t="str">
        <f t="shared" si="449"/>
        <v>344---53</v>
      </c>
      <c r="C28740" t="s">
        <v>5926</v>
      </c>
      <c r="D28740" t="s">
        <v>843</v>
      </c>
      <c r="E28740">
        <v>53</v>
      </c>
    </row>
    <row r="28741" spans="1:5" ht="13.5" customHeight="1">
      <c r="A28741">
        <v>344</v>
      </c>
      <c r="B28741" t="str">
        <f t="shared" si="449"/>
        <v>344---54</v>
      </c>
      <c r="C28741" t="s">
        <v>5917</v>
      </c>
      <c r="D28741" t="s">
        <v>789</v>
      </c>
      <c r="E28741">
        <v>54</v>
      </c>
    </row>
    <row r="28742" spans="1:5" ht="13.5" customHeight="1">
      <c r="A28742">
        <v>344</v>
      </c>
      <c r="B28742" t="str">
        <f t="shared" si="449"/>
        <v>344---55</v>
      </c>
      <c r="C28742" t="s">
        <v>5918</v>
      </c>
      <c r="D28742" t="s">
        <v>770</v>
      </c>
      <c r="E28742">
        <v>55</v>
      </c>
    </row>
    <row r="28743" spans="1:5" ht="13.5" customHeight="1">
      <c r="A28743">
        <v>344</v>
      </c>
      <c r="B28743" t="str">
        <f t="shared" si="449"/>
        <v>344---56</v>
      </c>
      <c r="C28743" t="s">
        <v>5932</v>
      </c>
      <c r="D28743" t="s">
        <v>846</v>
      </c>
      <c r="E28743">
        <v>56</v>
      </c>
    </row>
    <row r="28744" spans="1:5" ht="13.5" customHeight="1">
      <c r="A28744">
        <v>344</v>
      </c>
      <c r="B28744" t="str">
        <f t="shared" si="449"/>
        <v>344---57</v>
      </c>
      <c r="C28744" t="s">
        <v>5972</v>
      </c>
      <c r="D28744" t="s">
        <v>979</v>
      </c>
      <c r="E28744">
        <v>57</v>
      </c>
    </row>
    <row r="28745" spans="1:5" ht="13.5" customHeight="1">
      <c r="A28745">
        <v>344</v>
      </c>
      <c r="B28745" t="str">
        <f t="shared" si="449"/>
        <v>344---58</v>
      </c>
      <c r="C28745" t="s">
        <v>5994</v>
      </c>
      <c r="D28745" t="s">
        <v>984</v>
      </c>
      <c r="E28745">
        <v>58</v>
      </c>
    </row>
    <row r="28746" spans="1:5" ht="13.5" customHeight="1">
      <c r="A28746">
        <v>344</v>
      </c>
      <c r="B28746" t="str">
        <f t="shared" si="449"/>
        <v>344---59</v>
      </c>
      <c r="C28746" t="s">
        <v>5956</v>
      </c>
      <c r="D28746" t="s">
        <v>917</v>
      </c>
      <c r="E28746">
        <v>59</v>
      </c>
    </row>
    <row r="28747" spans="1:5" ht="13.5" customHeight="1">
      <c r="A28747">
        <v>344</v>
      </c>
      <c r="B28747" t="str">
        <f t="shared" si="449"/>
        <v>344---60</v>
      </c>
      <c r="C28747" t="s">
        <v>5919</v>
      </c>
      <c r="D28747" t="s">
        <v>725</v>
      </c>
      <c r="E28747">
        <v>60</v>
      </c>
    </row>
    <row r="28748" spans="1:5" ht="13.5" customHeight="1">
      <c r="A28748">
        <v>344</v>
      </c>
      <c r="B28748" t="str">
        <f t="shared" si="449"/>
        <v>344---61</v>
      </c>
      <c r="C28748" t="s">
        <v>5973</v>
      </c>
      <c r="D28748" t="s">
        <v>1158</v>
      </c>
      <c r="E28748">
        <v>61</v>
      </c>
    </row>
    <row r="28749" spans="1:5" ht="13.5" customHeight="1">
      <c r="A28749">
        <v>344</v>
      </c>
      <c r="B28749" t="str">
        <f t="shared" si="449"/>
        <v>344---62</v>
      </c>
      <c r="C28749" t="s">
        <v>5974</v>
      </c>
      <c r="D28749" t="s">
        <v>1049</v>
      </c>
      <c r="E28749">
        <v>62</v>
      </c>
    </row>
    <row r="28750" spans="1:5" ht="13.5" customHeight="1">
      <c r="A28750">
        <v>344</v>
      </c>
      <c r="B28750" t="str">
        <f t="shared" si="449"/>
        <v>344---63</v>
      </c>
      <c r="C28750" t="s">
        <v>5989</v>
      </c>
      <c r="D28750" t="s">
        <v>1185</v>
      </c>
      <c r="E28750">
        <v>63</v>
      </c>
    </row>
    <row r="28751" spans="1:5" ht="13.5" customHeight="1">
      <c r="A28751">
        <v>344</v>
      </c>
      <c r="B28751" t="str">
        <f t="shared" si="449"/>
        <v>344---64</v>
      </c>
      <c r="C28751" t="s">
        <v>5975</v>
      </c>
      <c r="D28751" t="s">
        <v>994</v>
      </c>
      <c r="E28751">
        <v>64</v>
      </c>
    </row>
    <row r="28752" spans="1:5" ht="13.5" customHeight="1">
      <c r="A28752">
        <v>344</v>
      </c>
      <c r="B28752" t="str">
        <f t="shared" si="449"/>
        <v>344---65</v>
      </c>
      <c r="C28752" t="s">
        <v>5999</v>
      </c>
      <c r="D28752" t="s">
        <v>1371</v>
      </c>
      <c r="E28752">
        <v>65</v>
      </c>
    </row>
    <row r="28753" spans="1:5" ht="13.5" customHeight="1">
      <c r="A28753">
        <v>344.1</v>
      </c>
      <c r="B28753" t="str">
        <f t="shared" si="449"/>
        <v>344.1---1</v>
      </c>
      <c r="C28753" t="s">
        <v>4216</v>
      </c>
      <c r="D28753" t="s">
        <v>1047</v>
      </c>
      <c r="E28753">
        <v>1</v>
      </c>
    </row>
    <row r="28754" spans="1:5" ht="13.5" customHeight="1">
      <c r="A28754">
        <v>344.1</v>
      </c>
      <c r="B28754" t="str">
        <f t="shared" si="449"/>
        <v>344.1---2</v>
      </c>
      <c r="C28754" t="s">
        <v>4216</v>
      </c>
      <c r="D28754" t="s">
        <v>872</v>
      </c>
      <c r="E28754">
        <v>2</v>
      </c>
    </row>
    <row r="28755" spans="1:5" ht="13.5" customHeight="1">
      <c r="A28755">
        <v>344.1</v>
      </c>
      <c r="B28755" t="str">
        <f t="shared" si="449"/>
        <v>344.1---3</v>
      </c>
      <c r="C28755" t="s">
        <v>4263</v>
      </c>
      <c r="D28755" t="s">
        <v>1021</v>
      </c>
      <c r="E28755">
        <v>3</v>
      </c>
    </row>
    <row r="28756" spans="1:5" ht="13.5" customHeight="1">
      <c r="A28756">
        <v>344.1</v>
      </c>
      <c r="B28756" t="str">
        <f t="shared" si="449"/>
        <v>344.1---4</v>
      </c>
      <c r="C28756" t="s">
        <v>4238</v>
      </c>
      <c r="D28756" t="s">
        <v>1205</v>
      </c>
      <c r="E28756">
        <v>4</v>
      </c>
    </row>
    <row r="28757" spans="1:5" ht="13.5" customHeight="1">
      <c r="A28757">
        <v>344.1</v>
      </c>
      <c r="B28757" t="str">
        <f t="shared" si="449"/>
        <v>344.1---5</v>
      </c>
      <c r="C28757" t="s">
        <v>4220</v>
      </c>
      <c r="D28757" t="s">
        <v>972</v>
      </c>
      <c r="E28757">
        <v>5</v>
      </c>
    </row>
    <row r="28758" spans="1:5" ht="13.5" customHeight="1">
      <c r="A28758">
        <v>344.1</v>
      </c>
      <c r="B28758" t="str">
        <f t="shared" si="449"/>
        <v>344.1---6</v>
      </c>
      <c r="C28758" t="s">
        <v>4228</v>
      </c>
      <c r="D28758" t="s">
        <v>1106</v>
      </c>
      <c r="E28758">
        <v>6</v>
      </c>
    </row>
    <row r="28759" spans="1:5" ht="13.5" customHeight="1">
      <c r="A28759">
        <v>344.1</v>
      </c>
      <c r="B28759" t="str">
        <f t="shared" si="449"/>
        <v>344.1---7</v>
      </c>
      <c r="C28759" t="s">
        <v>4223</v>
      </c>
      <c r="D28759" t="s">
        <v>842</v>
      </c>
      <c r="E28759">
        <v>7</v>
      </c>
    </row>
    <row r="28760" spans="1:5" ht="13.5" customHeight="1">
      <c r="A28760">
        <v>344.1</v>
      </c>
      <c r="B28760" t="str">
        <f t="shared" si="449"/>
        <v>344.1---8</v>
      </c>
      <c r="C28760" t="s">
        <v>4276</v>
      </c>
      <c r="D28760" t="s">
        <v>1051</v>
      </c>
      <c r="E28760">
        <v>8</v>
      </c>
    </row>
    <row r="28761" spans="1:5" ht="13.5" customHeight="1">
      <c r="A28761">
        <v>344.1</v>
      </c>
      <c r="B28761" t="str">
        <f t="shared" si="449"/>
        <v>344.1---9</v>
      </c>
      <c r="C28761" t="s">
        <v>4259</v>
      </c>
      <c r="D28761" t="s">
        <v>1004</v>
      </c>
      <c r="E28761">
        <v>9</v>
      </c>
    </row>
    <row r="28762" spans="1:5" ht="13.5" customHeight="1">
      <c r="A28762">
        <v>344.1</v>
      </c>
      <c r="B28762" t="str">
        <f t="shared" si="449"/>
        <v>344.1---10</v>
      </c>
      <c r="C28762" t="s">
        <v>4254</v>
      </c>
      <c r="D28762" t="s">
        <v>961</v>
      </c>
      <c r="E28762">
        <v>10</v>
      </c>
    </row>
    <row r="28763" spans="1:5" ht="13.5" customHeight="1">
      <c r="A28763">
        <v>344.1</v>
      </c>
      <c r="B28763" t="str">
        <f t="shared" si="449"/>
        <v>344.1---11</v>
      </c>
      <c r="C28763" t="s">
        <v>4235</v>
      </c>
      <c r="D28763" t="s">
        <v>1240</v>
      </c>
      <c r="E28763">
        <v>11</v>
      </c>
    </row>
    <row r="28764" spans="1:5" ht="13.5" customHeight="1">
      <c r="A28764">
        <v>344.1</v>
      </c>
      <c r="B28764" t="str">
        <f t="shared" si="449"/>
        <v>344.1---12</v>
      </c>
      <c r="C28764" t="s">
        <v>4236</v>
      </c>
      <c r="D28764" t="s">
        <v>846</v>
      </c>
      <c r="E28764">
        <v>12</v>
      </c>
    </row>
    <row r="28765" spans="1:5" ht="13.5" customHeight="1">
      <c r="A28765">
        <v>344.1</v>
      </c>
      <c r="B28765" t="str">
        <f t="shared" si="449"/>
        <v>344.1---13</v>
      </c>
      <c r="C28765" t="s">
        <v>4277</v>
      </c>
      <c r="D28765" t="s">
        <v>6231</v>
      </c>
      <c r="E28765">
        <v>13</v>
      </c>
    </row>
    <row r="28766" spans="1:5" ht="13.5" customHeight="1">
      <c r="A28766">
        <v>344.1</v>
      </c>
      <c r="B28766" t="str">
        <f t="shared" si="449"/>
        <v>344.1---14</v>
      </c>
      <c r="C28766" t="s">
        <v>4257</v>
      </c>
      <c r="D28766" t="s">
        <v>1117</v>
      </c>
      <c r="E28766">
        <v>14</v>
      </c>
    </row>
    <row r="28767" spans="1:5" ht="13.5" customHeight="1">
      <c r="A28767">
        <v>344.1</v>
      </c>
      <c r="B28767" t="str">
        <f t="shared" si="449"/>
        <v>344.1---15</v>
      </c>
      <c r="C28767" t="s">
        <v>5911</v>
      </c>
      <c r="D28767" t="s">
        <v>768</v>
      </c>
      <c r="E28767">
        <v>15</v>
      </c>
    </row>
    <row r="28768" spans="1:5" ht="13.5" customHeight="1">
      <c r="A28768">
        <v>344.1</v>
      </c>
      <c r="B28768" t="str">
        <f t="shared" si="449"/>
        <v>344.1---16</v>
      </c>
      <c r="C28768" t="s">
        <v>5911</v>
      </c>
      <c r="D28768" t="s">
        <v>983</v>
      </c>
      <c r="E28768">
        <v>16</v>
      </c>
    </row>
    <row r="28769" spans="1:5" ht="13.5" customHeight="1">
      <c r="A28769">
        <v>344.1</v>
      </c>
      <c r="B28769" t="str">
        <f t="shared" si="449"/>
        <v>344.1---17</v>
      </c>
      <c r="C28769" t="s">
        <v>5911</v>
      </c>
      <c r="D28769" t="s">
        <v>1061</v>
      </c>
      <c r="E28769">
        <v>17</v>
      </c>
    </row>
    <row r="28770" spans="1:5" ht="13.5" customHeight="1">
      <c r="A28770">
        <v>344.1</v>
      </c>
      <c r="B28770" t="str">
        <f t="shared" si="449"/>
        <v>344.1---18</v>
      </c>
      <c r="C28770" t="s">
        <v>5911</v>
      </c>
      <c r="D28770" t="s">
        <v>1063</v>
      </c>
      <c r="E28770">
        <v>18</v>
      </c>
    </row>
    <row r="28771" spans="1:5" ht="13.5" customHeight="1">
      <c r="A28771">
        <v>344.1</v>
      </c>
      <c r="B28771" t="str">
        <f t="shared" si="449"/>
        <v>344.1---19</v>
      </c>
      <c r="C28771" t="s">
        <v>5911</v>
      </c>
      <c r="D28771" t="s">
        <v>876</v>
      </c>
      <c r="E28771">
        <v>19</v>
      </c>
    </row>
    <row r="28772" spans="1:5" ht="13.5" customHeight="1">
      <c r="A28772">
        <v>344.1</v>
      </c>
      <c r="B28772" t="str">
        <f t="shared" si="449"/>
        <v>344.1---20</v>
      </c>
      <c r="C28772" t="s">
        <v>5911</v>
      </c>
      <c r="D28772" t="s">
        <v>1006</v>
      </c>
      <c r="E28772">
        <v>20</v>
      </c>
    </row>
    <row r="28773" spans="1:5" ht="13.5" customHeight="1">
      <c r="A28773">
        <v>344.1</v>
      </c>
      <c r="B28773" t="str">
        <f t="shared" si="449"/>
        <v>344.1---21</v>
      </c>
      <c r="C28773" t="s">
        <v>5911</v>
      </c>
      <c r="D28773" t="s">
        <v>1186</v>
      </c>
      <c r="E28773">
        <v>21</v>
      </c>
    </row>
    <row r="28774" spans="1:5" ht="13.5" customHeight="1">
      <c r="A28774">
        <v>344.1</v>
      </c>
      <c r="B28774" t="str">
        <f t="shared" si="449"/>
        <v>344.1---22</v>
      </c>
      <c r="C28774" t="s">
        <v>5911</v>
      </c>
      <c r="D28774" t="s">
        <v>907</v>
      </c>
      <c r="E28774">
        <v>22</v>
      </c>
    </row>
    <row r="28775" spans="1:5" ht="13.5" customHeight="1">
      <c r="A28775">
        <v>344.1</v>
      </c>
      <c r="B28775" t="str">
        <f t="shared" si="449"/>
        <v>344.1---23</v>
      </c>
      <c r="C28775" t="s">
        <v>795</v>
      </c>
      <c r="D28775" t="s">
        <v>1062</v>
      </c>
      <c r="E28775">
        <v>23</v>
      </c>
    </row>
    <row r="28776" spans="1:5" ht="13.5" customHeight="1">
      <c r="A28776">
        <v>344.1</v>
      </c>
      <c r="B28776" t="str">
        <f t="shared" si="449"/>
        <v>344.1---24</v>
      </c>
      <c r="C28776" t="s">
        <v>887</v>
      </c>
      <c r="D28776" t="s">
        <v>992</v>
      </c>
      <c r="E28776">
        <v>24</v>
      </c>
    </row>
    <row r="28777" spans="1:5" ht="13.5" customHeight="1">
      <c r="A28777">
        <v>344.1</v>
      </c>
      <c r="B28777" t="str">
        <f t="shared" si="449"/>
        <v>344.1---25</v>
      </c>
      <c r="C28777" t="s">
        <v>743</v>
      </c>
      <c r="D28777" t="s">
        <v>754</v>
      </c>
      <c r="E28777">
        <v>25</v>
      </c>
    </row>
    <row r="28778" spans="1:5" ht="13.5" customHeight="1">
      <c r="A28778">
        <v>344.1</v>
      </c>
      <c r="B28778" t="str">
        <f t="shared" si="449"/>
        <v>344.1---26</v>
      </c>
      <c r="C28778" t="s">
        <v>915</v>
      </c>
      <c r="D28778" t="s">
        <v>939</v>
      </c>
      <c r="E28778">
        <v>26</v>
      </c>
    </row>
    <row r="28779" spans="1:5" ht="13.5" customHeight="1">
      <c r="A28779">
        <v>344.1</v>
      </c>
      <c r="B28779" t="str">
        <f t="shared" si="449"/>
        <v>344.1---27</v>
      </c>
      <c r="C28779" t="s">
        <v>987</v>
      </c>
      <c r="D28779" t="s">
        <v>1263</v>
      </c>
      <c r="E28779">
        <v>27</v>
      </c>
    </row>
    <row r="28780" spans="1:5" ht="13.5" customHeight="1">
      <c r="A28780">
        <v>344.1</v>
      </c>
      <c r="B28780" t="str">
        <f t="shared" si="449"/>
        <v>344.1---28</v>
      </c>
      <c r="C28780" t="s">
        <v>989</v>
      </c>
      <c r="D28780" t="s">
        <v>738</v>
      </c>
      <c r="E28780">
        <v>28</v>
      </c>
    </row>
    <row r="28781" spans="1:5" ht="13.5" customHeight="1">
      <c r="A28781">
        <v>344.1</v>
      </c>
      <c r="B28781" t="str">
        <f t="shared" si="449"/>
        <v>344.1---29</v>
      </c>
      <c r="C28781" t="s">
        <v>799</v>
      </c>
      <c r="D28781" t="s">
        <v>809</v>
      </c>
      <c r="E28781">
        <v>29</v>
      </c>
    </row>
    <row r="28782" spans="1:5" ht="13.5" customHeight="1">
      <c r="A28782">
        <v>344.1</v>
      </c>
      <c r="B28782" t="str">
        <f t="shared" si="449"/>
        <v>344.1---30</v>
      </c>
      <c r="C28782" t="s">
        <v>819</v>
      </c>
      <c r="D28782" t="s">
        <v>756</v>
      </c>
      <c r="E28782">
        <v>30</v>
      </c>
    </row>
    <row r="28783" spans="1:5" ht="13.5" customHeight="1">
      <c r="A28783">
        <v>344.1</v>
      </c>
      <c r="B28783" t="str">
        <f t="shared" si="449"/>
        <v>344.1---31</v>
      </c>
      <c r="C28783" t="s">
        <v>824</v>
      </c>
      <c r="D28783" t="s">
        <v>752</v>
      </c>
      <c r="E28783">
        <v>31</v>
      </c>
    </row>
    <row r="28784" spans="1:5" ht="13.5" customHeight="1">
      <c r="A28784">
        <v>344.1</v>
      </c>
      <c r="B28784" t="str">
        <f t="shared" si="449"/>
        <v>344.1---32</v>
      </c>
      <c r="C28784" t="s">
        <v>826</v>
      </c>
      <c r="D28784" t="s">
        <v>1079</v>
      </c>
      <c r="E28784">
        <v>32</v>
      </c>
    </row>
    <row r="28785" spans="1:5" ht="13.5" customHeight="1">
      <c r="A28785">
        <v>344.1</v>
      </c>
      <c r="B28785" t="str">
        <f t="shared" si="449"/>
        <v>344.1---33</v>
      </c>
      <c r="C28785" t="s">
        <v>753</v>
      </c>
      <c r="D28785" t="s">
        <v>1002</v>
      </c>
      <c r="E28785">
        <v>33</v>
      </c>
    </row>
    <row r="28786" spans="1:5" ht="13.5" customHeight="1">
      <c r="A28786">
        <v>344.1</v>
      </c>
      <c r="B28786" t="str">
        <f t="shared" si="449"/>
        <v>344.1---34</v>
      </c>
      <c r="C28786" t="s">
        <v>828</v>
      </c>
      <c r="D28786" t="s">
        <v>818</v>
      </c>
      <c r="E28786">
        <v>34</v>
      </c>
    </row>
    <row r="28787" spans="1:5" ht="13.5" customHeight="1">
      <c r="A28787">
        <v>344.1</v>
      </c>
      <c r="B28787" t="str">
        <f t="shared" si="449"/>
        <v>344.1---35</v>
      </c>
      <c r="C28787" t="s">
        <v>1197</v>
      </c>
      <c r="D28787" t="s">
        <v>1137</v>
      </c>
      <c r="E28787">
        <v>35</v>
      </c>
    </row>
    <row r="28788" spans="1:5" ht="13.5" customHeight="1">
      <c r="A28788">
        <v>344.1</v>
      </c>
      <c r="B28788" t="str">
        <f t="shared" si="449"/>
        <v>344.1---36</v>
      </c>
      <c r="C28788" t="s">
        <v>830</v>
      </c>
      <c r="D28788" t="s">
        <v>1240</v>
      </c>
      <c r="E28788">
        <v>36</v>
      </c>
    </row>
    <row r="28789" spans="1:5" ht="13.5" customHeight="1">
      <c r="A28789">
        <v>344.1</v>
      </c>
      <c r="B28789" t="str">
        <f t="shared" si="449"/>
        <v>344.1---37</v>
      </c>
      <c r="C28789" t="s">
        <v>991</v>
      </c>
      <c r="D28789" t="s">
        <v>966</v>
      </c>
      <c r="E28789">
        <v>37</v>
      </c>
    </row>
    <row r="28790" spans="1:5" ht="13.5" customHeight="1">
      <c r="A28790">
        <v>344.1</v>
      </c>
      <c r="B28790" t="str">
        <f t="shared" si="449"/>
        <v>344.1---38</v>
      </c>
      <c r="C28790" t="s">
        <v>864</v>
      </c>
      <c r="D28790" t="s">
        <v>957</v>
      </c>
      <c r="E28790">
        <v>38</v>
      </c>
    </row>
    <row r="28791" spans="1:5" ht="13.5" customHeight="1">
      <c r="A28791">
        <v>344.1</v>
      </c>
      <c r="B28791" t="str">
        <f t="shared" si="449"/>
        <v>344.1---39</v>
      </c>
      <c r="C28791" t="s">
        <v>866</v>
      </c>
      <c r="D28791" t="s">
        <v>831</v>
      </c>
      <c r="E28791">
        <v>39</v>
      </c>
    </row>
    <row r="28792" spans="1:5" ht="13.5" customHeight="1">
      <c r="A28792">
        <v>344.1</v>
      </c>
      <c r="B28792" t="str">
        <f t="shared" si="449"/>
        <v>344.1---40</v>
      </c>
      <c r="C28792" t="s">
        <v>967</v>
      </c>
      <c r="D28792" t="s">
        <v>1046</v>
      </c>
      <c r="E28792">
        <v>40</v>
      </c>
    </row>
    <row r="28793" spans="1:5" ht="13.5" customHeight="1">
      <c r="A28793">
        <v>344.1</v>
      </c>
      <c r="B28793" t="str">
        <f t="shared" si="449"/>
        <v>344.1---41</v>
      </c>
      <c r="C28793" t="s">
        <v>1111</v>
      </c>
      <c r="D28793" t="s">
        <v>1045</v>
      </c>
      <c r="E28793">
        <v>41</v>
      </c>
    </row>
    <row r="28794" spans="1:5" ht="13.5" customHeight="1">
      <c r="A28794">
        <v>344.1</v>
      </c>
      <c r="B28794" t="str">
        <f t="shared" si="449"/>
        <v>344.1---42</v>
      </c>
      <c r="C28794" t="s">
        <v>801</v>
      </c>
      <c r="D28794" t="s">
        <v>810</v>
      </c>
      <c r="E28794">
        <v>42</v>
      </c>
    </row>
    <row r="28795" spans="1:5" ht="13.5" customHeight="1">
      <c r="A28795">
        <v>344.1</v>
      </c>
      <c r="B28795" t="str">
        <f t="shared" si="449"/>
        <v>344.1---43</v>
      </c>
      <c r="C28795" t="s">
        <v>868</v>
      </c>
      <c r="D28795" t="s">
        <v>758</v>
      </c>
      <c r="E28795">
        <v>43</v>
      </c>
    </row>
    <row r="28796" spans="1:5" ht="13.5" customHeight="1">
      <c r="A28796">
        <v>344.1</v>
      </c>
      <c r="B28796" t="str">
        <f t="shared" si="449"/>
        <v>344.1---44</v>
      </c>
      <c r="C28796" t="s">
        <v>838</v>
      </c>
      <c r="D28796" t="s">
        <v>1054</v>
      </c>
      <c r="E28796">
        <v>44</v>
      </c>
    </row>
    <row r="28797" spans="1:5" ht="13.5" customHeight="1">
      <c r="A28797">
        <v>344.1</v>
      </c>
      <c r="B28797" t="str">
        <f t="shared" si="449"/>
        <v>344.1---45</v>
      </c>
      <c r="C28797" t="s">
        <v>870</v>
      </c>
      <c r="D28797" t="s">
        <v>1344</v>
      </c>
      <c r="E28797">
        <v>45</v>
      </c>
    </row>
    <row r="28798" spans="1:5" ht="13.5" customHeight="1">
      <c r="A28798">
        <v>344.1</v>
      </c>
      <c r="B28798" t="str">
        <f t="shared" si="449"/>
        <v>344.1---46</v>
      </c>
      <c r="C28798" t="s">
        <v>948</v>
      </c>
      <c r="D28798" t="s">
        <v>1010</v>
      </c>
      <c r="E28798">
        <v>46</v>
      </c>
    </row>
    <row r="28799" spans="1:5" ht="13.5" customHeight="1">
      <c r="A28799">
        <v>344.1</v>
      </c>
      <c r="B28799" t="str">
        <f t="shared" si="449"/>
        <v>344.1---47</v>
      </c>
      <c r="C28799" t="s">
        <v>773</v>
      </c>
      <c r="D28799" t="s">
        <v>1067</v>
      </c>
      <c r="E28799">
        <v>47</v>
      </c>
    </row>
    <row r="28800" spans="1:5" ht="13.5" customHeight="1">
      <c r="A28800">
        <v>344.1</v>
      </c>
      <c r="B28800" t="str">
        <f t="shared" si="449"/>
        <v>344.1---48</v>
      </c>
      <c r="C28800" t="s">
        <v>896</v>
      </c>
      <c r="D28800" t="s">
        <v>1202</v>
      </c>
      <c r="E28800">
        <v>48</v>
      </c>
    </row>
    <row r="28801" spans="1:5" ht="13.5" customHeight="1">
      <c r="A28801">
        <v>344.1</v>
      </c>
      <c r="B28801" t="str">
        <f t="shared" si="449"/>
        <v>344.1---49</v>
      </c>
      <c r="C28801" t="s">
        <v>5967</v>
      </c>
      <c r="D28801" t="s">
        <v>986</v>
      </c>
      <c r="E28801">
        <v>49</v>
      </c>
    </row>
    <row r="28802" spans="1:5" ht="13.5" customHeight="1">
      <c r="A28802">
        <v>344.1</v>
      </c>
      <c r="B28802" t="str">
        <f t="shared" si="449"/>
        <v>344.1---50</v>
      </c>
      <c r="C28802" t="s">
        <v>5968</v>
      </c>
      <c r="D28802" t="s">
        <v>988</v>
      </c>
      <c r="E28802">
        <v>50</v>
      </c>
    </row>
    <row r="28803" spans="1:5" ht="13.5" customHeight="1">
      <c r="A28803">
        <v>344.1</v>
      </c>
      <c r="B28803" t="str">
        <f t="shared" ref="B28803:B28866" si="450">A28803&amp;"---"&amp;E28803</f>
        <v>344.1---51</v>
      </c>
      <c r="C28803" t="s">
        <v>5969</v>
      </c>
      <c r="D28803" t="s">
        <v>961</v>
      </c>
      <c r="E28803">
        <v>51</v>
      </c>
    </row>
    <row r="28804" spans="1:5" ht="13.5" customHeight="1">
      <c r="A28804">
        <v>344.1</v>
      </c>
      <c r="B28804" t="str">
        <f t="shared" si="450"/>
        <v>344.1---52</v>
      </c>
      <c r="C28804" t="s">
        <v>5915</v>
      </c>
      <c r="D28804" t="s">
        <v>772</v>
      </c>
      <c r="E28804">
        <v>52</v>
      </c>
    </row>
    <row r="28805" spans="1:5" ht="13.5" customHeight="1">
      <c r="A28805">
        <v>344.1</v>
      </c>
      <c r="B28805" t="str">
        <f t="shared" si="450"/>
        <v>344.1---53</v>
      </c>
      <c r="C28805" t="s">
        <v>5926</v>
      </c>
      <c r="D28805" t="s">
        <v>843</v>
      </c>
      <c r="E28805">
        <v>53</v>
      </c>
    </row>
    <row r="28806" spans="1:5" ht="13.5" customHeight="1">
      <c r="A28806">
        <v>344.1</v>
      </c>
      <c r="B28806" t="str">
        <f t="shared" si="450"/>
        <v>344.1---54</v>
      </c>
      <c r="C28806" t="s">
        <v>5917</v>
      </c>
      <c r="D28806" t="s">
        <v>789</v>
      </c>
      <c r="E28806">
        <v>54</v>
      </c>
    </row>
    <row r="28807" spans="1:5" ht="13.5" customHeight="1">
      <c r="A28807">
        <v>344.1</v>
      </c>
      <c r="B28807" t="str">
        <f t="shared" si="450"/>
        <v>344.1---55</v>
      </c>
      <c r="C28807" t="s">
        <v>5918</v>
      </c>
      <c r="D28807" t="s">
        <v>770</v>
      </c>
      <c r="E28807">
        <v>55</v>
      </c>
    </row>
    <row r="28808" spans="1:5" ht="13.5" customHeight="1">
      <c r="A28808">
        <v>344.1</v>
      </c>
      <c r="B28808" t="str">
        <f t="shared" si="450"/>
        <v>344.1---56</v>
      </c>
      <c r="C28808" t="s">
        <v>5932</v>
      </c>
      <c r="D28808" t="s">
        <v>846</v>
      </c>
      <c r="E28808">
        <v>56</v>
      </c>
    </row>
    <row r="28809" spans="1:5" ht="13.5" customHeight="1">
      <c r="A28809">
        <v>344.1</v>
      </c>
      <c r="B28809" t="str">
        <f t="shared" si="450"/>
        <v>344.1---57</v>
      </c>
      <c r="C28809" t="s">
        <v>5972</v>
      </c>
      <c r="D28809" t="s">
        <v>979</v>
      </c>
      <c r="E28809">
        <v>57</v>
      </c>
    </row>
    <row r="28810" spans="1:5" ht="13.5" customHeight="1">
      <c r="A28810">
        <v>344.1</v>
      </c>
      <c r="B28810" t="str">
        <f t="shared" si="450"/>
        <v>344.1---58</v>
      </c>
      <c r="C28810" t="s">
        <v>5994</v>
      </c>
      <c r="D28810" t="s">
        <v>984</v>
      </c>
      <c r="E28810">
        <v>58</v>
      </c>
    </row>
    <row r="28811" spans="1:5" ht="13.5" customHeight="1">
      <c r="A28811">
        <v>344.1</v>
      </c>
      <c r="B28811" t="str">
        <f t="shared" si="450"/>
        <v>344.1---59</v>
      </c>
      <c r="C28811" t="s">
        <v>5956</v>
      </c>
      <c r="D28811" t="s">
        <v>917</v>
      </c>
      <c r="E28811">
        <v>59</v>
      </c>
    </row>
    <row r="28812" spans="1:5" ht="13.5" customHeight="1">
      <c r="A28812">
        <v>344.1</v>
      </c>
      <c r="B28812" t="str">
        <f t="shared" si="450"/>
        <v>344.1---60</v>
      </c>
      <c r="C28812" t="s">
        <v>5919</v>
      </c>
      <c r="D28812" t="s">
        <v>725</v>
      </c>
      <c r="E28812">
        <v>60</v>
      </c>
    </row>
    <row r="28813" spans="1:5" ht="13.5" customHeight="1">
      <c r="A28813">
        <v>344.1</v>
      </c>
      <c r="B28813" t="str">
        <f t="shared" si="450"/>
        <v>344.1---61</v>
      </c>
      <c r="C28813" t="s">
        <v>5973</v>
      </c>
      <c r="D28813" t="s">
        <v>1158</v>
      </c>
      <c r="E28813">
        <v>61</v>
      </c>
    </row>
    <row r="28814" spans="1:5" ht="13.5" customHeight="1">
      <c r="A28814">
        <v>344.1</v>
      </c>
      <c r="B28814" t="str">
        <f t="shared" si="450"/>
        <v>344.1---62</v>
      </c>
      <c r="C28814" t="s">
        <v>5974</v>
      </c>
      <c r="D28814" t="s">
        <v>1049</v>
      </c>
      <c r="E28814">
        <v>62</v>
      </c>
    </row>
    <row r="28815" spans="1:5" ht="13.5" customHeight="1">
      <c r="A28815">
        <v>344.1</v>
      </c>
      <c r="B28815" t="str">
        <f t="shared" si="450"/>
        <v>344.1---63</v>
      </c>
      <c r="C28815" t="s">
        <v>5989</v>
      </c>
      <c r="D28815" t="s">
        <v>1185</v>
      </c>
      <c r="E28815">
        <v>63</v>
      </c>
    </row>
    <row r="28816" spans="1:5" ht="13.5" customHeight="1">
      <c r="A28816">
        <v>344.1</v>
      </c>
      <c r="B28816" t="str">
        <f t="shared" si="450"/>
        <v>344.1---64</v>
      </c>
      <c r="C28816" t="s">
        <v>5975</v>
      </c>
      <c r="D28816" t="s">
        <v>994</v>
      </c>
      <c r="E28816">
        <v>64</v>
      </c>
    </row>
    <row r="28817" spans="1:5" ht="13.5" customHeight="1">
      <c r="A28817">
        <v>344.1</v>
      </c>
      <c r="B28817" t="str">
        <f t="shared" si="450"/>
        <v>344.1---65</v>
      </c>
      <c r="C28817" t="s">
        <v>5999</v>
      </c>
      <c r="D28817" t="s">
        <v>1371</v>
      </c>
      <c r="E28817">
        <v>65</v>
      </c>
    </row>
    <row r="28818" spans="1:5" ht="13.5" customHeight="1">
      <c r="A28818">
        <v>302</v>
      </c>
      <c r="B28818" t="str">
        <f t="shared" si="450"/>
        <v>302---1</v>
      </c>
      <c r="C28818" t="s">
        <v>4216</v>
      </c>
      <c r="D28818" t="s">
        <v>713</v>
      </c>
      <c r="E28818">
        <v>1</v>
      </c>
    </row>
    <row r="28819" spans="1:5" ht="13.5" customHeight="1">
      <c r="A28819">
        <v>302</v>
      </c>
      <c r="B28819" t="str">
        <f t="shared" si="450"/>
        <v>302---2</v>
      </c>
      <c r="C28819" t="s">
        <v>4216</v>
      </c>
      <c r="D28819" t="s">
        <v>714</v>
      </c>
      <c r="E28819">
        <v>2</v>
      </c>
    </row>
    <row r="28820" spans="1:5" ht="13.5" customHeight="1">
      <c r="A28820">
        <v>302</v>
      </c>
      <c r="B28820" t="str">
        <f t="shared" si="450"/>
        <v>302---3</v>
      </c>
      <c r="C28820" t="s">
        <v>4263</v>
      </c>
      <c r="D28820" t="s">
        <v>1076</v>
      </c>
      <c r="E28820">
        <v>3</v>
      </c>
    </row>
    <row r="28821" spans="1:5" ht="13.5" customHeight="1">
      <c r="A28821">
        <v>302</v>
      </c>
      <c r="B28821" t="str">
        <f t="shared" si="450"/>
        <v>302---4</v>
      </c>
      <c r="C28821" t="s">
        <v>4238</v>
      </c>
      <c r="D28821" t="s">
        <v>1403</v>
      </c>
      <c r="E28821">
        <v>4</v>
      </c>
    </row>
    <row r="28822" spans="1:5" ht="13.5" customHeight="1">
      <c r="A28822">
        <v>302</v>
      </c>
      <c r="B28822" t="str">
        <f t="shared" si="450"/>
        <v>302---5</v>
      </c>
      <c r="C28822" t="s">
        <v>4220</v>
      </c>
      <c r="D28822" t="s">
        <v>802</v>
      </c>
      <c r="E28822">
        <v>5</v>
      </c>
    </row>
    <row r="28823" spans="1:5" ht="13.5" customHeight="1">
      <c r="A28823">
        <v>302</v>
      </c>
      <c r="B28823" t="str">
        <f t="shared" si="450"/>
        <v>302---6</v>
      </c>
      <c r="C28823" t="s">
        <v>4228</v>
      </c>
      <c r="D28823" t="s">
        <v>1260</v>
      </c>
      <c r="E28823">
        <v>6</v>
      </c>
    </row>
    <row r="28824" spans="1:5" ht="13.5" customHeight="1">
      <c r="A28824">
        <v>302</v>
      </c>
      <c r="B28824" t="str">
        <f t="shared" si="450"/>
        <v>302---7</v>
      </c>
      <c r="C28824" t="s">
        <v>4223</v>
      </c>
      <c r="D28824" t="s">
        <v>879</v>
      </c>
      <c r="E28824">
        <v>7</v>
      </c>
    </row>
    <row r="28825" spans="1:5" ht="13.5" customHeight="1">
      <c r="A28825">
        <v>302</v>
      </c>
      <c r="B28825" t="str">
        <f t="shared" si="450"/>
        <v>302---8</v>
      </c>
      <c r="C28825" t="s">
        <v>4276</v>
      </c>
      <c r="D28825" t="s">
        <v>1081</v>
      </c>
      <c r="E28825">
        <v>8</v>
      </c>
    </row>
    <row r="28826" spans="1:5" ht="13.5" customHeight="1">
      <c r="A28826">
        <v>302</v>
      </c>
      <c r="B28826" t="str">
        <f t="shared" si="450"/>
        <v>302---9</v>
      </c>
      <c r="C28826" t="s">
        <v>4259</v>
      </c>
      <c r="D28826" t="s">
        <v>204</v>
      </c>
      <c r="E28826">
        <v>9</v>
      </c>
    </row>
    <row r="28827" spans="1:5" ht="13.5" customHeight="1">
      <c r="A28827">
        <v>302</v>
      </c>
      <c r="B28827" t="str">
        <f t="shared" si="450"/>
        <v>302---10</v>
      </c>
      <c r="C28827" t="s">
        <v>4254</v>
      </c>
      <c r="D28827" t="s">
        <v>1092</v>
      </c>
      <c r="E28827">
        <v>10</v>
      </c>
    </row>
    <row r="28828" spans="1:5" ht="13.5" customHeight="1">
      <c r="A28828">
        <v>302</v>
      </c>
      <c r="B28828" t="str">
        <f t="shared" si="450"/>
        <v>302---11</v>
      </c>
      <c r="C28828" t="s">
        <v>4235</v>
      </c>
      <c r="D28828" t="s">
        <v>1162</v>
      </c>
      <c r="E28828">
        <v>11</v>
      </c>
    </row>
    <row r="28829" spans="1:5" ht="13.5" customHeight="1">
      <c r="A28829">
        <v>302</v>
      </c>
      <c r="B28829" t="str">
        <f t="shared" si="450"/>
        <v>302---12</v>
      </c>
      <c r="C28829" t="s">
        <v>4236</v>
      </c>
      <c r="D28829" t="s">
        <v>1336</v>
      </c>
      <c r="E28829">
        <v>12</v>
      </c>
    </row>
    <row r="28830" spans="1:5" ht="13.5" customHeight="1">
      <c r="A28830">
        <v>302</v>
      </c>
      <c r="B28830" t="str">
        <f t="shared" si="450"/>
        <v>302---13</v>
      </c>
      <c r="C28830" t="s">
        <v>4277</v>
      </c>
      <c r="D28830" t="s">
        <v>1113</v>
      </c>
      <c r="E28830">
        <v>13</v>
      </c>
    </row>
    <row r="28831" spans="1:5" ht="13.5" customHeight="1">
      <c r="A28831">
        <v>302</v>
      </c>
      <c r="B28831" t="str">
        <f t="shared" si="450"/>
        <v>302---14</v>
      </c>
      <c r="C28831" t="s">
        <v>5911</v>
      </c>
      <c r="D28831" t="s">
        <v>722</v>
      </c>
      <c r="E28831">
        <v>14</v>
      </c>
    </row>
    <row r="28832" spans="1:5" ht="13.5" customHeight="1">
      <c r="A28832">
        <v>302</v>
      </c>
      <c r="B28832" t="str">
        <f t="shared" si="450"/>
        <v>302---15</v>
      </c>
      <c r="C28832" t="s">
        <v>5911</v>
      </c>
      <c r="D28832" t="s">
        <v>1036</v>
      </c>
      <c r="E28832">
        <v>15</v>
      </c>
    </row>
    <row r="28833" spans="1:5" ht="13.5" customHeight="1">
      <c r="A28833">
        <v>302</v>
      </c>
      <c r="B28833" t="str">
        <f t="shared" si="450"/>
        <v>302---16</v>
      </c>
      <c r="C28833" t="s">
        <v>5911</v>
      </c>
      <c r="D28833" t="s">
        <v>783</v>
      </c>
      <c r="E28833">
        <v>16</v>
      </c>
    </row>
    <row r="28834" spans="1:5" ht="13.5" customHeight="1">
      <c r="A28834">
        <v>302</v>
      </c>
      <c r="B28834" t="str">
        <f t="shared" si="450"/>
        <v>302---17</v>
      </c>
      <c r="C28834" t="s">
        <v>5911</v>
      </c>
      <c r="D28834" t="s">
        <v>1039</v>
      </c>
      <c r="E28834">
        <v>17</v>
      </c>
    </row>
    <row r="28835" spans="1:5" ht="13.5" customHeight="1">
      <c r="A28835">
        <v>302</v>
      </c>
      <c r="B28835" t="str">
        <f t="shared" si="450"/>
        <v>302---18</v>
      </c>
      <c r="C28835" t="s">
        <v>5911</v>
      </c>
      <c r="D28835" t="s">
        <v>1178</v>
      </c>
      <c r="E28835">
        <v>18</v>
      </c>
    </row>
    <row r="28836" spans="1:5" ht="13.5" customHeight="1">
      <c r="A28836">
        <v>302</v>
      </c>
      <c r="B28836" t="str">
        <f t="shared" si="450"/>
        <v>302---19</v>
      </c>
      <c r="C28836" t="s">
        <v>5911</v>
      </c>
      <c r="D28836" t="s">
        <v>768</v>
      </c>
      <c r="E28836">
        <v>19</v>
      </c>
    </row>
    <row r="28837" spans="1:5" ht="13.5" customHeight="1">
      <c r="A28837">
        <v>302</v>
      </c>
      <c r="B28837" t="str">
        <f t="shared" si="450"/>
        <v>302---20</v>
      </c>
      <c r="C28837" t="s">
        <v>5911</v>
      </c>
      <c r="D28837" t="s">
        <v>929</v>
      </c>
      <c r="E28837">
        <v>20</v>
      </c>
    </row>
    <row r="28838" spans="1:5" ht="13.5" customHeight="1">
      <c r="A28838">
        <v>302</v>
      </c>
      <c r="B28838" t="str">
        <f t="shared" si="450"/>
        <v>302---21</v>
      </c>
      <c r="C28838" t="s">
        <v>5911</v>
      </c>
      <c r="D28838" t="s">
        <v>1075</v>
      </c>
      <c r="E28838">
        <v>21</v>
      </c>
    </row>
    <row r="28839" spans="1:5" ht="13.5" customHeight="1">
      <c r="A28839">
        <v>302</v>
      </c>
      <c r="B28839" t="str">
        <f t="shared" si="450"/>
        <v>302---22</v>
      </c>
      <c r="C28839" t="s">
        <v>727</v>
      </c>
      <c r="D28839" t="s">
        <v>1308</v>
      </c>
      <c r="E28839">
        <v>22</v>
      </c>
    </row>
    <row r="28840" spans="1:5" ht="13.5" customHeight="1">
      <c r="A28840">
        <v>302</v>
      </c>
      <c r="B28840" t="str">
        <f t="shared" si="450"/>
        <v>302---23</v>
      </c>
      <c r="C28840" t="s">
        <v>797</v>
      </c>
      <c r="D28840" t="s">
        <v>1081</v>
      </c>
      <c r="E28840">
        <v>23</v>
      </c>
    </row>
    <row r="28841" spans="1:5" ht="13.5" customHeight="1">
      <c r="A28841">
        <v>302</v>
      </c>
      <c r="B28841" t="str">
        <f t="shared" si="450"/>
        <v>302---24</v>
      </c>
      <c r="C28841" t="s">
        <v>737</v>
      </c>
      <c r="D28841" t="s">
        <v>996</v>
      </c>
      <c r="E28841">
        <v>24</v>
      </c>
    </row>
    <row r="28842" spans="1:5" ht="13.5" customHeight="1">
      <c r="A28842">
        <v>302</v>
      </c>
      <c r="B28842" t="str">
        <f t="shared" si="450"/>
        <v>302---25</v>
      </c>
      <c r="C28842" t="s">
        <v>743</v>
      </c>
      <c r="D28842" t="s">
        <v>754</v>
      </c>
      <c r="E28842">
        <v>25</v>
      </c>
    </row>
    <row r="28843" spans="1:5" ht="13.5" customHeight="1">
      <c r="A28843">
        <v>302</v>
      </c>
      <c r="B28843" t="str">
        <f t="shared" si="450"/>
        <v>302---26</v>
      </c>
      <c r="C28843" t="s">
        <v>745</v>
      </c>
      <c r="D28843" t="s">
        <v>837</v>
      </c>
      <c r="E28843">
        <v>26</v>
      </c>
    </row>
    <row r="28844" spans="1:5" ht="13.5" customHeight="1">
      <c r="A28844">
        <v>302</v>
      </c>
      <c r="B28844" t="str">
        <f t="shared" si="450"/>
        <v>302---27</v>
      </c>
      <c r="C28844" t="s">
        <v>987</v>
      </c>
      <c r="D28844" t="s">
        <v>1263</v>
      </c>
      <c r="E28844">
        <v>27</v>
      </c>
    </row>
    <row r="28845" spans="1:5" ht="13.5" customHeight="1">
      <c r="A28845">
        <v>302</v>
      </c>
      <c r="B28845" t="str">
        <f t="shared" si="450"/>
        <v>302---28</v>
      </c>
      <c r="C28845" t="s">
        <v>989</v>
      </c>
      <c r="D28845" t="s">
        <v>738</v>
      </c>
      <c r="E28845">
        <v>28</v>
      </c>
    </row>
    <row r="28846" spans="1:5" ht="13.5" customHeight="1">
      <c r="A28846">
        <v>302</v>
      </c>
      <c r="B28846" t="str">
        <f t="shared" si="450"/>
        <v>302---29</v>
      </c>
      <c r="C28846" t="s">
        <v>819</v>
      </c>
      <c r="D28846" t="s">
        <v>756</v>
      </c>
      <c r="E28846">
        <v>29</v>
      </c>
    </row>
    <row r="28847" spans="1:5" ht="13.5" customHeight="1">
      <c r="A28847">
        <v>302</v>
      </c>
      <c r="B28847" t="str">
        <f t="shared" si="450"/>
        <v>302---30</v>
      </c>
      <c r="C28847" t="s">
        <v>824</v>
      </c>
      <c r="D28847" t="s">
        <v>752</v>
      </c>
      <c r="E28847">
        <v>30</v>
      </c>
    </row>
    <row r="28848" spans="1:5" ht="13.5" customHeight="1">
      <c r="A28848">
        <v>302</v>
      </c>
      <c r="B28848" t="str">
        <f t="shared" si="450"/>
        <v>302---31</v>
      </c>
      <c r="C28848" t="s">
        <v>828</v>
      </c>
      <c r="D28848" t="s">
        <v>818</v>
      </c>
      <c r="E28848">
        <v>31</v>
      </c>
    </row>
    <row r="28849" spans="1:5" ht="13.5" customHeight="1">
      <c r="A28849">
        <v>302</v>
      </c>
      <c r="B28849" t="str">
        <f t="shared" si="450"/>
        <v>302---32</v>
      </c>
      <c r="C28849" t="s">
        <v>759</v>
      </c>
      <c r="D28849" t="s">
        <v>823</v>
      </c>
      <c r="E28849">
        <v>32</v>
      </c>
    </row>
    <row r="28850" spans="1:5" ht="13.5" customHeight="1">
      <c r="A28850">
        <v>302</v>
      </c>
      <c r="B28850" t="str">
        <f t="shared" si="450"/>
        <v>302---33</v>
      </c>
      <c r="C28850" t="s">
        <v>763</v>
      </c>
      <c r="D28850" t="s">
        <v>1086</v>
      </c>
      <c r="E28850">
        <v>33</v>
      </c>
    </row>
    <row r="28851" spans="1:5" ht="13.5" customHeight="1">
      <c r="A28851">
        <v>302</v>
      </c>
      <c r="B28851" t="str">
        <f t="shared" si="450"/>
        <v>302---34</v>
      </c>
      <c r="C28851" t="s">
        <v>965</v>
      </c>
      <c r="D28851" t="s">
        <v>1250</v>
      </c>
      <c r="E28851">
        <v>34</v>
      </c>
    </row>
    <row r="28852" spans="1:5" ht="13.5" customHeight="1">
      <c r="A28852">
        <v>302</v>
      </c>
      <c r="B28852" t="str">
        <f t="shared" si="450"/>
        <v>302---35</v>
      </c>
      <c r="C28852" t="s">
        <v>866</v>
      </c>
      <c r="D28852" t="s">
        <v>831</v>
      </c>
      <c r="E28852">
        <v>35</v>
      </c>
    </row>
    <row r="28853" spans="1:5" ht="13.5" customHeight="1">
      <c r="A28853">
        <v>302</v>
      </c>
      <c r="B28853" t="str">
        <f t="shared" si="450"/>
        <v>302---36</v>
      </c>
      <c r="C28853" t="s">
        <v>868</v>
      </c>
      <c r="D28853" t="s">
        <v>758</v>
      </c>
      <c r="E28853">
        <v>36</v>
      </c>
    </row>
    <row r="28854" spans="1:5" ht="13.5" customHeight="1">
      <c r="A28854">
        <v>302</v>
      </c>
      <c r="B28854" t="str">
        <f t="shared" si="450"/>
        <v>302---37</v>
      </c>
      <c r="C28854" t="s">
        <v>969</v>
      </c>
      <c r="D28854" t="s">
        <v>802</v>
      </c>
      <c r="E28854">
        <v>37</v>
      </c>
    </row>
    <row r="28855" spans="1:5" ht="13.5" customHeight="1">
      <c r="A28855">
        <v>302</v>
      </c>
      <c r="B28855" t="str">
        <f t="shared" si="450"/>
        <v>302---38</v>
      </c>
      <c r="C28855" t="s">
        <v>918</v>
      </c>
      <c r="D28855" t="s">
        <v>865</v>
      </c>
      <c r="E28855">
        <v>38</v>
      </c>
    </row>
    <row r="28856" spans="1:5" ht="13.5" customHeight="1">
      <c r="A28856">
        <v>302</v>
      </c>
      <c r="B28856" t="str">
        <f t="shared" si="450"/>
        <v>302---39</v>
      </c>
      <c r="C28856" t="s">
        <v>896</v>
      </c>
      <c r="D28856" t="s">
        <v>1202</v>
      </c>
      <c r="E28856">
        <v>39</v>
      </c>
    </row>
    <row r="28857" spans="1:5" ht="13.5" customHeight="1">
      <c r="A28857">
        <v>302</v>
      </c>
      <c r="B28857" t="str">
        <f t="shared" si="450"/>
        <v>302---40</v>
      </c>
      <c r="C28857" t="s">
        <v>5913</v>
      </c>
      <c r="D28857" t="s">
        <v>1114</v>
      </c>
      <c r="E28857">
        <v>40</v>
      </c>
    </row>
    <row r="28858" spans="1:5" ht="13.5" customHeight="1">
      <c r="A28858">
        <v>302</v>
      </c>
      <c r="B28858" t="str">
        <f t="shared" si="450"/>
        <v>302---41</v>
      </c>
      <c r="C28858" t="s">
        <v>5915</v>
      </c>
      <c r="D28858" t="s">
        <v>772</v>
      </c>
      <c r="E28858">
        <v>41</v>
      </c>
    </row>
    <row r="28859" spans="1:5" ht="13.5" customHeight="1">
      <c r="A28859">
        <v>302</v>
      </c>
      <c r="B28859" t="str">
        <f t="shared" si="450"/>
        <v>302---42</v>
      </c>
      <c r="C28859" t="s">
        <v>5917</v>
      </c>
      <c r="D28859" t="s">
        <v>789</v>
      </c>
      <c r="E28859">
        <v>42</v>
      </c>
    </row>
    <row r="28860" spans="1:5" ht="13.5" customHeight="1">
      <c r="A28860">
        <v>302</v>
      </c>
      <c r="B28860" t="str">
        <f t="shared" si="450"/>
        <v>302---43</v>
      </c>
      <c r="C28860" t="s">
        <v>5918</v>
      </c>
      <c r="D28860" t="s">
        <v>770</v>
      </c>
      <c r="E28860">
        <v>43</v>
      </c>
    </row>
    <row r="28861" spans="1:5" ht="13.5" customHeight="1">
      <c r="A28861">
        <v>302</v>
      </c>
      <c r="B28861" t="str">
        <f t="shared" si="450"/>
        <v>302---44</v>
      </c>
      <c r="C28861" t="s">
        <v>6002</v>
      </c>
      <c r="D28861" t="s">
        <v>1113</v>
      </c>
      <c r="E28861">
        <v>44</v>
      </c>
    </row>
    <row r="28862" spans="1:5" ht="13.5" customHeight="1">
      <c r="A28862">
        <v>302</v>
      </c>
      <c r="B28862" t="str">
        <f t="shared" si="450"/>
        <v>302---45</v>
      </c>
      <c r="C28862" t="s">
        <v>5951</v>
      </c>
      <c r="D28862" t="s">
        <v>879</v>
      </c>
      <c r="E28862">
        <v>45</v>
      </c>
    </row>
    <row r="28863" spans="1:5" ht="13.5" customHeight="1">
      <c r="A28863">
        <v>302</v>
      </c>
      <c r="B28863" t="str">
        <f t="shared" si="450"/>
        <v>302---46</v>
      </c>
      <c r="C28863" t="s">
        <v>5927</v>
      </c>
      <c r="D28863" t="s">
        <v>1115</v>
      </c>
      <c r="E28863">
        <v>46</v>
      </c>
    </row>
    <row r="28864" spans="1:5" ht="13.5" customHeight="1">
      <c r="A28864">
        <v>302</v>
      </c>
      <c r="B28864" t="str">
        <f t="shared" si="450"/>
        <v>302---47</v>
      </c>
      <c r="C28864" t="s">
        <v>5954</v>
      </c>
      <c r="D28864" t="s">
        <v>1166</v>
      </c>
      <c r="E28864">
        <v>47</v>
      </c>
    </row>
    <row r="28865" spans="1:5" ht="13.5" customHeight="1">
      <c r="A28865">
        <v>302</v>
      </c>
      <c r="B28865" t="str">
        <f t="shared" si="450"/>
        <v>302---48</v>
      </c>
      <c r="C28865" t="s">
        <v>5922</v>
      </c>
      <c r="D28865" t="s">
        <v>787</v>
      </c>
      <c r="E28865">
        <v>48</v>
      </c>
    </row>
    <row r="28866" spans="1:5" ht="13.5" customHeight="1">
      <c r="A28866">
        <v>302</v>
      </c>
      <c r="B28866" t="str">
        <f t="shared" si="450"/>
        <v>302---49</v>
      </c>
      <c r="C28866" t="s">
        <v>5991</v>
      </c>
      <c r="D28866" t="s">
        <v>1092</v>
      </c>
      <c r="E28866">
        <v>49</v>
      </c>
    </row>
    <row r="28867" spans="1:5" ht="13.5" customHeight="1">
      <c r="A28867">
        <v>302</v>
      </c>
      <c r="B28867" t="str">
        <f t="shared" ref="B28867:B28930" si="451">A28867&amp;"---"&amp;E28867</f>
        <v>302---50</v>
      </c>
      <c r="C28867" t="s">
        <v>5987</v>
      </c>
      <c r="D28867" t="s">
        <v>1249</v>
      </c>
      <c r="E28867">
        <v>50</v>
      </c>
    </row>
    <row r="28868" spans="1:5" ht="13.5" customHeight="1">
      <c r="A28868">
        <v>302</v>
      </c>
      <c r="B28868" t="str">
        <f t="shared" si="451"/>
        <v>302---51</v>
      </c>
      <c r="C28868" t="s">
        <v>5924</v>
      </c>
      <c r="D28868" t="s">
        <v>726</v>
      </c>
      <c r="E28868">
        <v>51</v>
      </c>
    </row>
    <row r="28869" spans="1:5" ht="13.5" customHeight="1">
      <c r="A28869">
        <v>302</v>
      </c>
      <c r="B28869" t="str">
        <f t="shared" si="451"/>
        <v>302---52</v>
      </c>
      <c r="C28869" t="s">
        <v>5976</v>
      </c>
      <c r="D28869" t="s">
        <v>1162</v>
      </c>
      <c r="E28869">
        <v>52</v>
      </c>
    </row>
    <row r="28870" spans="1:5" ht="13.5" customHeight="1">
      <c r="A28870">
        <v>302</v>
      </c>
      <c r="B28870" t="str">
        <f t="shared" si="451"/>
        <v>302---53</v>
      </c>
      <c r="C28870" t="s">
        <v>5993</v>
      </c>
      <c r="D28870" t="s">
        <v>1336</v>
      </c>
      <c r="E28870">
        <v>53</v>
      </c>
    </row>
    <row r="28871" spans="1:5" ht="13.5" customHeight="1">
      <c r="A28871">
        <v>302</v>
      </c>
      <c r="B28871" t="str">
        <f t="shared" si="451"/>
        <v>302---54</v>
      </c>
      <c r="C28871" t="s">
        <v>5959</v>
      </c>
      <c r="D28871" t="s">
        <v>6222</v>
      </c>
      <c r="E28871">
        <v>54</v>
      </c>
    </row>
    <row r="28872" spans="1:5" ht="13.5" customHeight="1">
      <c r="A28872">
        <v>303</v>
      </c>
      <c r="B28872" t="str">
        <f t="shared" si="451"/>
        <v>303---1</v>
      </c>
      <c r="C28872" t="s">
        <v>4234</v>
      </c>
      <c r="D28872" t="s">
        <v>1237</v>
      </c>
      <c r="E28872">
        <v>1</v>
      </c>
    </row>
    <row r="28873" spans="1:5" ht="13.5" customHeight="1">
      <c r="A28873">
        <v>303</v>
      </c>
      <c r="B28873" t="str">
        <f t="shared" si="451"/>
        <v>303---2</v>
      </c>
      <c r="C28873" t="s">
        <v>4216</v>
      </c>
      <c r="D28873" t="s">
        <v>1237</v>
      </c>
      <c r="E28873">
        <v>2</v>
      </c>
    </row>
    <row r="28874" spans="1:5" ht="13.5" customHeight="1">
      <c r="A28874">
        <v>303</v>
      </c>
      <c r="B28874" t="str">
        <f t="shared" si="451"/>
        <v>303---3</v>
      </c>
      <c r="C28874" t="s">
        <v>4216</v>
      </c>
      <c r="D28874" t="s">
        <v>713</v>
      </c>
      <c r="E28874">
        <v>3</v>
      </c>
    </row>
    <row r="28875" spans="1:5" ht="13.5" customHeight="1">
      <c r="A28875">
        <v>303</v>
      </c>
      <c r="B28875" t="str">
        <f t="shared" si="451"/>
        <v>303---4</v>
      </c>
      <c r="C28875" t="s">
        <v>4216</v>
      </c>
      <c r="D28875" t="s">
        <v>714</v>
      </c>
      <c r="E28875">
        <v>4</v>
      </c>
    </row>
    <row r="28876" spans="1:5" ht="13.5" customHeight="1">
      <c r="A28876">
        <v>303</v>
      </c>
      <c r="B28876" t="str">
        <f t="shared" si="451"/>
        <v>303---5</v>
      </c>
      <c r="C28876" t="s">
        <v>4216</v>
      </c>
      <c r="D28876" t="s">
        <v>1076</v>
      </c>
      <c r="E28876">
        <v>5</v>
      </c>
    </row>
    <row r="28877" spans="1:5" ht="13.5" customHeight="1">
      <c r="A28877">
        <v>303</v>
      </c>
      <c r="B28877" t="str">
        <f t="shared" si="451"/>
        <v>303---6</v>
      </c>
      <c r="C28877" t="s">
        <v>4216</v>
      </c>
      <c r="D28877" t="s">
        <v>1403</v>
      </c>
      <c r="E28877">
        <v>6</v>
      </c>
    </row>
    <row r="28878" spans="1:5" ht="13.5" customHeight="1">
      <c r="A28878">
        <v>303</v>
      </c>
      <c r="B28878" t="str">
        <f t="shared" si="451"/>
        <v>303---7</v>
      </c>
      <c r="C28878" t="s">
        <v>4220</v>
      </c>
      <c r="D28878" t="s">
        <v>802</v>
      </c>
      <c r="E28878">
        <v>7</v>
      </c>
    </row>
    <row r="28879" spans="1:5" ht="13.5" customHeight="1">
      <c r="A28879">
        <v>303</v>
      </c>
      <c r="B28879" t="str">
        <f t="shared" si="451"/>
        <v>303---8</v>
      </c>
      <c r="C28879" t="s">
        <v>4228</v>
      </c>
      <c r="D28879" t="s">
        <v>1260</v>
      </c>
      <c r="E28879">
        <v>8</v>
      </c>
    </row>
    <row r="28880" spans="1:5" ht="13.5" customHeight="1">
      <c r="A28880">
        <v>303</v>
      </c>
      <c r="B28880" t="str">
        <f t="shared" si="451"/>
        <v>303---9</v>
      </c>
      <c r="C28880" t="s">
        <v>4223</v>
      </c>
      <c r="D28880" t="s">
        <v>879</v>
      </c>
      <c r="E28880">
        <v>9</v>
      </c>
    </row>
    <row r="28881" spans="1:5" ht="13.5" customHeight="1">
      <c r="A28881">
        <v>303</v>
      </c>
      <c r="B28881" t="str">
        <f t="shared" si="451"/>
        <v>303---10</v>
      </c>
      <c r="C28881" t="s">
        <v>4276</v>
      </c>
      <c r="D28881" t="s">
        <v>1081</v>
      </c>
      <c r="E28881">
        <v>10</v>
      </c>
    </row>
    <row r="28882" spans="1:5" ht="13.5" customHeight="1">
      <c r="A28882">
        <v>303</v>
      </c>
      <c r="B28882" t="str">
        <f t="shared" si="451"/>
        <v>303---11</v>
      </c>
      <c r="C28882" t="s">
        <v>4227</v>
      </c>
      <c r="D28882" t="s">
        <v>204</v>
      </c>
      <c r="E28882">
        <v>11</v>
      </c>
    </row>
    <row r="28883" spans="1:5" ht="13.5" customHeight="1">
      <c r="A28883">
        <v>303</v>
      </c>
      <c r="B28883" t="str">
        <f t="shared" si="451"/>
        <v>303---12</v>
      </c>
      <c r="C28883" t="s">
        <v>4233</v>
      </c>
      <c r="D28883" t="s">
        <v>1092</v>
      </c>
      <c r="E28883">
        <v>12</v>
      </c>
    </row>
    <row r="28884" spans="1:5" ht="13.5" customHeight="1">
      <c r="A28884">
        <v>303</v>
      </c>
      <c r="B28884" t="str">
        <f t="shared" si="451"/>
        <v>303---13</v>
      </c>
      <c r="C28884" t="s">
        <v>4273</v>
      </c>
      <c r="D28884" t="s">
        <v>1162</v>
      </c>
      <c r="E28884">
        <v>13</v>
      </c>
    </row>
    <row r="28885" spans="1:5" ht="13.5" customHeight="1">
      <c r="A28885">
        <v>303</v>
      </c>
      <c r="B28885" t="str">
        <f t="shared" si="451"/>
        <v>303---14</v>
      </c>
      <c r="C28885" t="s">
        <v>4275</v>
      </c>
      <c r="D28885" t="s">
        <v>1336</v>
      </c>
      <c r="E28885">
        <v>14</v>
      </c>
    </row>
    <row r="28886" spans="1:5" ht="13.5" customHeight="1">
      <c r="A28886">
        <v>303</v>
      </c>
      <c r="B28886" t="str">
        <f t="shared" si="451"/>
        <v>303---15</v>
      </c>
      <c r="C28886" t="s">
        <v>4282</v>
      </c>
      <c r="D28886" t="s">
        <v>1113</v>
      </c>
      <c r="E28886">
        <v>15</v>
      </c>
    </row>
    <row r="28887" spans="1:5" ht="13.5" customHeight="1">
      <c r="A28887">
        <v>303</v>
      </c>
      <c r="B28887" t="str">
        <f t="shared" si="451"/>
        <v>303---16</v>
      </c>
      <c r="C28887" t="s">
        <v>727</v>
      </c>
      <c r="D28887" t="s">
        <v>1308</v>
      </c>
      <c r="E28887">
        <v>16</v>
      </c>
    </row>
    <row r="28888" spans="1:5" ht="13.5" customHeight="1">
      <c r="A28888">
        <v>303</v>
      </c>
      <c r="B28888" t="str">
        <f t="shared" si="451"/>
        <v>303---17</v>
      </c>
      <c r="C28888" t="s">
        <v>1017</v>
      </c>
      <c r="D28888" t="s">
        <v>796</v>
      </c>
      <c r="E28888">
        <v>17</v>
      </c>
    </row>
    <row r="28889" spans="1:5" ht="13.5" customHeight="1">
      <c r="A28889">
        <v>303</v>
      </c>
      <c r="B28889" t="str">
        <f t="shared" si="451"/>
        <v>303---18</v>
      </c>
      <c r="C28889" t="s">
        <v>731</v>
      </c>
      <c r="D28889" t="s">
        <v>800</v>
      </c>
      <c r="E28889">
        <v>18</v>
      </c>
    </row>
    <row r="28890" spans="1:5" ht="13.5" customHeight="1">
      <c r="A28890">
        <v>303</v>
      </c>
      <c r="B28890" t="str">
        <f t="shared" si="451"/>
        <v>303---19</v>
      </c>
      <c r="C28890" t="s">
        <v>797</v>
      </c>
      <c r="D28890" t="s">
        <v>1081</v>
      </c>
      <c r="E28890">
        <v>19</v>
      </c>
    </row>
    <row r="28891" spans="1:5" ht="13.5" customHeight="1">
      <c r="A28891">
        <v>303</v>
      </c>
      <c r="B28891" t="str">
        <f t="shared" si="451"/>
        <v>303---20</v>
      </c>
      <c r="C28891" t="s">
        <v>737</v>
      </c>
      <c r="D28891" t="s">
        <v>996</v>
      </c>
      <c r="E28891">
        <v>20</v>
      </c>
    </row>
    <row r="28892" spans="1:5" ht="13.5" customHeight="1">
      <c r="A28892">
        <v>303</v>
      </c>
      <c r="B28892" t="str">
        <f t="shared" si="451"/>
        <v>303---21</v>
      </c>
      <c r="C28892" t="s">
        <v>743</v>
      </c>
      <c r="D28892" t="s">
        <v>754</v>
      </c>
      <c r="E28892">
        <v>21</v>
      </c>
    </row>
    <row r="28893" spans="1:5" ht="13.5" customHeight="1">
      <c r="A28893">
        <v>303</v>
      </c>
      <c r="B28893" t="str">
        <f t="shared" si="451"/>
        <v>303---22</v>
      </c>
      <c r="C28893" t="s">
        <v>745</v>
      </c>
      <c r="D28893" t="s">
        <v>837</v>
      </c>
      <c r="E28893">
        <v>22</v>
      </c>
    </row>
    <row r="28894" spans="1:5" ht="13.5" customHeight="1">
      <c r="A28894">
        <v>303</v>
      </c>
      <c r="B28894" t="str">
        <f t="shared" si="451"/>
        <v>303---23</v>
      </c>
      <c r="C28894" t="s">
        <v>987</v>
      </c>
      <c r="D28894" t="s">
        <v>1263</v>
      </c>
      <c r="E28894">
        <v>23</v>
      </c>
    </row>
    <row r="28895" spans="1:5" ht="13.5" customHeight="1">
      <c r="A28895">
        <v>303</v>
      </c>
      <c r="B28895" t="str">
        <f t="shared" si="451"/>
        <v>303---24</v>
      </c>
      <c r="C28895" t="s">
        <v>989</v>
      </c>
      <c r="D28895" t="s">
        <v>738</v>
      </c>
      <c r="E28895">
        <v>24</v>
      </c>
    </row>
    <row r="28896" spans="1:5" ht="13.5" customHeight="1">
      <c r="A28896">
        <v>303</v>
      </c>
      <c r="B28896" t="str">
        <f t="shared" si="451"/>
        <v>303---25</v>
      </c>
      <c r="C28896" t="s">
        <v>799</v>
      </c>
      <c r="D28896" t="s">
        <v>809</v>
      </c>
      <c r="E28896">
        <v>25</v>
      </c>
    </row>
    <row r="28897" spans="1:5" ht="13.5" customHeight="1">
      <c r="A28897">
        <v>303</v>
      </c>
      <c r="B28897" t="str">
        <f t="shared" si="451"/>
        <v>303---26</v>
      </c>
      <c r="C28897" t="s">
        <v>819</v>
      </c>
      <c r="D28897" t="s">
        <v>756</v>
      </c>
      <c r="E28897">
        <v>26</v>
      </c>
    </row>
    <row r="28898" spans="1:5" ht="13.5" customHeight="1">
      <c r="A28898">
        <v>303</v>
      </c>
      <c r="B28898" t="str">
        <f t="shared" si="451"/>
        <v>303---27</v>
      </c>
      <c r="C28898" t="s">
        <v>824</v>
      </c>
      <c r="D28898" t="s">
        <v>752</v>
      </c>
      <c r="E28898">
        <v>27</v>
      </c>
    </row>
    <row r="28899" spans="1:5" ht="13.5" customHeight="1">
      <c r="A28899">
        <v>303</v>
      </c>
      <c r="B28899" t="str">
        <f t="shared" si="451"/>
        <v>303---28</v>
      </c>
      <c r="C28899" t="s">
        <v>753</v>
      </c>
      <c r="D28899" t="s">
        <v>1002</v>
      </c>
      <c r="E28899">
        <v>28</v>
      </c>
    </row>
    <row r="28900" spans="1:5" ht="13.5" customHeight="1">
      <c r="A28900">
        <v>303</v>
      </c>
      <c r="B28900" t="str">
        <f t="shared" si="451"/>
        <v>303---29</v>
      </c>
      <c r="C28900" t="s">
        <v>828</v>
      </c>
      <c r="D28900" t="s">
        <v>818</v>
      </c>
      <c r="E28900">
        <v>29</v>
      </c>
    </row>
    <row r="28901" spans="1:5" ht="13.5" customHeight="1">
      <c r="A28901">
        <v>303</v>
      </c>
      <c r="B28901" t="str">
        <f t="shared" si="451"/>
        <v>303---30</v>
      </c>
      <c r="C28901" t="s">
        <v>759</v>
      </c>
      <c r="D28901" t="s">
        <v>823</v>
      </c>
      <c r="E28901">
        <v>30</v>
      </c>
    </row>
    <row r="28902" spans="1:5" ht="13.5" customHeight="1">
      <c r="A28902">
        <v>303</v>
      </c>
      <c r="B28902" t="str">
        <f t="shared" si="451"/>
        <v>303---31</v>
      </c>
      <c r="C28902" t="s">
        <v>763</v>
      </c>
      <c r="D28902" t="s">
        <v>1086</v>
      </c>
      <c r="E28902">
        <v>31</v>
      </c>
    </row>
    <row r="28903" spans="1:5" ht="13.5" customHeight="1">
      <c r="A28903">
        <v>303</v>
      </c>
      <c r="B28903" t="str">
        <f t="shared" si="451"/>
        <v>303---32</v>
      </c>
      <c r="C28903" t="s">
        <v>965</v>
      </c>
      <c r="D28903" t="s">
        <v>1250</v>
      </c>
      <c r="E28903">
        <v>32</v>
      </c>
    </row>
    <row r="28904" spans="1:5" ht="13.5" customHeight="1">
      <c r="A28904">
        <v>303</v>
      </c>
      <c r="B28904" t="str">
        <f t="shared" si="451"/>
        <v>303---33</v>
      </c>
      <c r="C28904" t="s">
        <v>991</v>
      </c>
      <c r="D28904" t="s">
        <v>966</v>
      </c>
      <c r="E28904">
        <v>33</v>
      </c>
    </row>
    <row r="28905" spans="1:5" ht="13.5" customHeight="1">
      <c r="A28905">
        <v>303</v>
      </c>
      <c r="B28905" t="str">
        <f t="shared" si="451"/>
        <v>303---34</v>
      </c>
      <c r="C28905" t="s">
        <v>866</v>
      </c>
      <c r="D28905" t="s">
        <v>831</v>
      </c>
      <c r="E28905">
        <v>34</v>
      </c>
    </row>
    <row r="28906" spans="1:5" ht="13.5" customHeight="1">
      <c r="A28906">
        <v>303</v>
      </c>
      <c r="B28906" t="str">
        <f t="shared" si="451"/>
        <v>303---35</v>
      </c>
      <c r="C28906" t="s">
        <v>868</v>
      </c>
      <c r="D28906" t="s">
        <v>758</v>
      </c>
      <c r="E28906">
        <v>35</v>
      </c>
    </row>
    <row r="28907" spans="1:5" ht="13.5" customHeight="1">
      <c r="A28907">
        <v>303</v>
      </c>
      <c r="B28907" t="str">
        <f t="shared" si="451"/>
        <v>303---36</v>
      </c>
      <c r="C28907" t="s">
        <v>969</v>
      </c>
      <c r="D28907" t="s">
        <v>802</v>
      </c>
      <c r="E28907">
        <v>36</v>
      </c>
    </row>
    <row r="28908" spans="1:5" ht="13.5" customHeight="1">
      <c r="A28908">
        <v>303</v>
      </c>
      <c r="B28908" t="str">
        <f t="shared" si="451"/>
        <v>303---37</v>
      </c>
      <c r="C28908" t="s">
        <v>948</v>
      </c>
      <c r="D28908" t="s">
        <v>1010</v>
      </c>
      <c r="E28908">
        <v>37</v>
      </c>
    </row>
    <row r="28909" spans="1:5" ht="13.5" customHeight="1">
      <c r="A28909">
        <v>303</v>
      </c>
      <c r="B28909" t="str">
        <f t="shared" si="451"/>
        <v>303---38</v>
      </c>
      <c r="C28909" t="s">
        <v>918</v>
      </c>
      <c r="D28909" t="s">
        <v>865</v>
      </c>
      <c r="E28909">
        <v>38</v>
      </c>
    </row>
    <row r="28910" spans="1:5" ht="13.5" customHeight="1">
      <c r="A28910">
        <v>303</v>
      </c>
      <c r="B28910" t="str">
        <f t="shared" si="451"/>
        <v>303---39</v>
      </c>
      <c r="C28910" t="s">
        <v>896</v>
      </c>
      <c r="D28910" t="s">
        <v>1202</v>
      </c>
      <c r="E28910">
        <v>39</v>
      </c>
    </row>
    <row r="28911" spans="1:5" ht="13.5" customHeight="1">
      <c r="A28911">
        <v>303</v>
      </c>
      <c r="B28911" t="str">
        <f t="shared" si="451"/>
        <v>303---40</v>
      </c>
      <c r="C28911" t="s">
        <v>5913</v>
      </c>
      <c r="D28911" t="s">
        <v>1114</v>
      </c>
      <c r="E28911">
        <v>40</v>
      </c>
    </row>
    <row r="28912" spans="1:5" ht="13.5" customHeight="1">
      <c r="A28912">
        <v>303</v>
      </c>
      <c r="B28912" t="str">
        <f t="shared" si="451"/>
        <v>303---41</v>
      </c>
      <c r="C28912" t="s">
        <v>5925</v>
      </c>
      <c r="D28912" t="s">
        <v>798</v>
      </c>
      <c r="E28912">
        <v>41</v>
      </c>
    </row>
    <row r="28913" spans="1:5" ht="13.5" customHeight="1">
      <c r="A28913">
        <v>303</v>
      </c>
      <c r="B28913" t="str">
        <f t="shared" si="451"/>
        <v>303---42</v>
      </c>
      <c r="C28913" t="s">
        <v>5915</v>
      </c>
      <c r="D28913" t="s">
        <v>772</v>
      </c>
      <c r="E28913">
        <v>42</v>
      </c>
    </row>
    <row r="28914" spans="1:5" ht="13.5" customHeight="1">
      <c r="A28914">
        <v>303</v>
      </c>
      <c r="B28914" t="str">
        <f t="shared" si="451"/>
        <v>303---43</v>
      </c>
      <c r="C28914" t="s">
        <v>5926</v>
      </c>
      <c r="D28914" t="s">
        <v>843</v>
      </c>
      <c r="E28914">
        <v>43</v>
      </c>
    </row>
    <row r="28915" spans="1:5" ht="13.5" customHeight="1">
      <c r="A28915">
        <v>303</v>
      </c>
      <c r="B28915" t="str">
        <f t="shared" si="451"/>
        <v>303---44</v>
      </c>
      <c r="C28915" t="s">
        <v>5917</v>
      </c>
      <c r="D28915" t="s">
        <v>789</v>
      </c>
      <c r="E28915">
        <v>44</v>
      </c>
    </row>
    <row r="28916" spans="1:5" ht="13.5" customHeight="1">
      <c r="A28916">
        <v>303</v>
      </c>
      <c r="B28916" t="str">
        <f t="shared" si="451"/>
        <v>303---45</v>
      </c>
      <c r="C28916" t="s">
        <v>5918</v>
      </c>
      <c r="D28916" t="s">
        <v>770</v>
      </c>
      <c r="E28916">
        <v>45</v>
      </c>
    </row>
    <row r="28917" spans="1:5" ht="13.5" customHeight="1">
      <c r="A28917">
        <v>303</v>
      </c>
      <c r="B28917" t="str">
        <f t="shared" si="451"/>
        <v>303---46</v>
      </c>
      <c r="C28917" t="s">
        <v>5994</v>
      </c>
      <c r="D28917" t="s">
        <v>984</v>
      </c>
      <c r="E28917">
        <v>46</v>
      </c>
    </row>
    <row r="28918" spans="1:5" ht="13.5" customHeight="1">
      <c r="A28918">
        <v>303</v>
      </c>
      <c r="B28918" t="str">
        <f t="shared" si="451"/>
        <v>303---47</v>
      </c>
      <c r="C28918" t="s">
        <v>6002</v>
      </c>
      <c r="D28918" t="s">
        <v>1113</v>
      </c>
      <c r="E28918">
        <v>47</v>
      </c>
    </row>
    <row r="28919" spans="1:5" ht="13.5" customHeight="1">
      <c r="A28919">
        <v>303</v>
      </c>
      <c r="B28919" t="str">
        <f t="shared" si="451"/>
        <v>303---48</v>
      </c>
      <c r="C28919" t="s">
        <v>5951</v>
      </c>
      <c r="D28919" t="s">
        <v>879</v>
      </c>
      <c r="E28919">
        <v>48</v>
      </c>
    </row>
    <row r="28920" spans="1:5" ht="13.5" customHeight="1">
      <c r="A28920">
        <v>303</v>
      </c>
      <c r="B28920" t="str">
        <f t="shared" si="451"/>
        <v>303---49</v>
      </c>
      <c r="C28920" t="s">
        <v>5927</v>
      </c>
      <c r="D28920" t="s">
        <v>1115</v>
      </c>
      <c r="E28920">
        <v>49</v>
      </c>
    </row>
    <row r="28921" spans="1:5" ht="13.5" customHeight="1">
      <c r="A28921">
        <v>303</v>
      </c>
      <c r="B28921" t="str">
        <f t="shared" si="451"/>
        <v>303---50</v>
      </c>
      <c r="C28921" t="s">
        <v>5954</v>
      </c>
      <c r="D28921" t="s">
        <v>1166</v>
      </c>
      <c r="E28921">
        <v>50</v>
      </c>
    </row>
    <row r="28922" spans="1:5" ht="13.5" customHeight="1">
      <c r="A28922">
        <v>303</v>
      </c>
      <c r="B28922" t="str">
        <f t="shared" si="451"/>
        <v>303---51</v>
      </c>
      <c r="C28922" t="s">
        <v>5957</v>
      </c>
      <c r="D28922" t="s">
        <v>913</v>
      </c>
      <c r="E28922">
        <v>51</v>
      </c>
    </row>
    <row r="28923" spans="1:5" ht="13.5" customHeight="1">
      <c r="A28923">
        <v>303</v>
      </c>
      <c r="B28923" t="str">
        <f t="shared" si="451"/>
        <v>303---52</v>
      </c>
      <c r="C28923" t="s">
        <v>5922</v>
      </c>
      <c r="D28923" t="s">
        <v>787</v>
      </c>
      <c r="E28923">
        <v>52</v>
      </c>
    </row>
    <row r="28924" spans="1:5" ht="13.5" customHeight="1">
      <c r="A28924">
        <v>303</v>
      </c>
      <c r="B28924" t="str">
        <f t="shared" si="451"/>
        <v>303---53</v>
      </c>
      <c r="C28924" t="s">
        <v>5991</v>
      </c>
      <c r="D28924" t="s">
        <v>1092</v>
      </c>
      <c r="E28924">
        <v>53</v>
      </c>
    </row>
    <row r="28925" spans="1:5" ht="13.5" customHeight="1">
      <c r="A28925">
        <v>303</v>
      </c>
      <c r="B28925" t="str">
        <f t="shared" si="451"/>
        <v>303---54</v>
      </c>
      <c r="C28925" t="s">
        <v>5992</v>
      </c>
      <c r="D28925" t="s">
        <v>1101</v>
      </c>
      <c r="E28925">
        <v>54</v>
      </c>
    </row>
    <row r="28926" spans="1:5" ht="13.5" customHeight="1">
      <c r="A28926">
        <v>303</v>
      </c>
      <c r="B28926" t="str">
        <f t="shared" si="451"/>
        <v>303---55</v>
      </c>
      <c r="C28926" t="s">
        <v>5987</v>
      </c>
      <c r="D28926" t="s">
        <v>1249</v>
      </c>
      <c r="E28926">
        <v>55</v>
      </c>
    </row>
    <row r="28927" spans="1:5" ht="13.5" customHeight="1">
      <c r="A28927">
        <v>303</v>
      </c>
      <c r="B28927" t="str">
        <f t="shared" si="451"/>
        <v>303---56</v>
      </c>
      <c r="C28927" t="s">
        <v>6005</v>
      </c>
      <c r="D28927" t="s">
        <v>1237</v>
      </c>
      <c r="E28927">
        <v>56</v>
      </c>
    </row>
    <row r="28928" spans="1:5" ht="13.5" customHeight="1">
      <c r="A28928">
        <v>303</v>
      </c>
      <c r="B28928" t="str">
        <f t="shared" si="451"/>
        <v>303---57</v>
      </c>
      <c r="C28928" t="s">
        <v>5924</v>
      </c>
      <c r="D28928" t="s">
        <v>726</v>
      </c>
      <c r="E28928">
        <v>57</v>
      </c>
    </row>
    <row r="28929" spans="1:5" ht="13.5" customHeight="1">
      <c r="A28929">
        <v>303</v>
      </c>
      <c r="B28929" t="str">
        <f t="shared" si="451"/>
        <v>303---58</v>
      </c>
      <c r="C28929" t="s">
        <v>5942</v>
      </c>
      <c r="D28929" t="s">
        <v>1400</v>
      </c>
      <c r="E28929">
        <v>58</v>
      </c>
    </row>
    <row r="28930" spans="1:5" ht="13.5" customHeight="1">
      <c r="A28930">
        <v>303</v>
      </c>
      <c r="B28930" t="str">
        <f t="shared" si="451"/>
        <v>303---59</v>
      </c>
      <c r="C28930" t="s">
        <v>5976</v>
      </c>
      <c r="D28930" t="s">
        <v>1162</v>
      </c>
      <c r="E28930">
        <v>59</v>
      </c>
    </row>
    <row r="28931" spans="1:5" ht="13.5" customHeight="1">
      <c r="A28931">
        <v>303</v>
      </c>
      <c r="B28931" t="str">
        <f t="shared" ref="B28931:B28994" si="452">A28931&amp;"---"&amp;E28931</f>
        <v>303---60</v>
      </c>
      <c r="C28931" t="s">
        <v>5993</v>
      </c>
      <c r="D28931" t="s">
        <v>1336</v>
      </c>
      <c r="E28931">
        <v>60</v>
      </c>
    </row>
    <row r="28932" spans="1:5" ht="13.5" customHeight="1">
      <c r="A28932">
        <v>303</v>
      </c>
      <c r="B28932" t="str">
        <f t="shared" si="452"/>
        <v>303---61</v>
      </c>
      <c r="C28932" t="s">
        <v>5959</v>
      </c>
      <c r="D28932" t="s">
        <v>6222</v>
      </c>
      <c r="E28932">
        <v>61</v>
      </c>
    </row>
    <row r="28933" spans="1:5" ht="13.5" customHeight="1">
      <c r="A28933">
        <v>374</v>
      </c>
      <c r="B28933" t="str">
        <f t="shared" si="452"/>
        <v>374---1</v>
      </c>
      <c r="C28933" t="s">
        <v>4216</v>
      </c>
      <c r="D28933" t="s">
        <v>713</v>
      </c>
      <c r="E28933">
        <v>1</v>
      </c>
    </row>
    <row r="28934" spans="1:5" ht="13.5" customHeight="1">
      <c r="A28934">
        <v>374</v>
      </c>
      <c r="B28934" t="str">
        <f t="shared" si="452"/>
        <v>374---2</v>
      </c>
      <c r="C28934" t="s">
        <v>4216</v>
      </c>
      <c r="D28934" t="s">
        <v>1047</v>
      </c>
      <c r="E28934">
        <v>2</v>
      </c>
    </row>
    <row r="28935" spans="1:5" ht="13.5" customHeight="1">
      <c r="A28935">
        <v>374</v>
      </c>
      <c r="B28935" t="str">
        <f t="shared" si="452"/>
        <v>374---3</v>
      </c>
      <c r="C28935" t="s">
        <v>4218</v>
      </c>
      <c r="D28935" t="s">
        <v>1061</v>
      </c>
      <c r="E28935">
        <v>3</v>
      </c>
    </row>
    <row r="28936" spans="1:5" ht="13.5" customHeight="1">
      <c r="A28936">
        <v>374</v>
      </c>
      <c r="B28936" t="str">
        <f t="shared" si="452"/>
        <v>374---4</v>
      </c>
      <c r="C28936" t="s">
        <v>4260</v>
      </c>
      <c r="D28936" t="s">
        <v>825</v>
      </c>
      <c r="E28936">
        <v>4</v>
      </c>
    </row>
    <row r="28937" spans="1:5" ht="13.5" customHeight="1">
      <c r="A28937">
        <v>374</v>
      </c>
      <c r="B28937" t="str">
        <f t="shared" si="452"/>
        <v>374---5</v>
      </c>
      <c r="C28937" t="s">
        <v>4222</v>
      </c>
      <c r="D28937" t="s">
        <v>841</v>
      </c>
      <c r="E28937">
        <v>5</v>
      </c>
    </row>
    <row r="28938" spans="1:5" ht="13.5" customHeight="1">
      <c r="A28938">
        <v>374</v>
      </c>
      <c r="B28938" t="str">
        <f t="shared" si="452"/>
        <v>374---6</v>
      </c>
      <c r="C28938" t="s">
        <v>4230</v>
      </c>
      <c r="D28938" t="s">
        <v>1028</v>
      </c>
      <c r="E28938">
        <v>6</v>
      </c>
    </row>
    <row r="28939" spans="1:5" ht="13.5" customHeight="1">
      <c r="A28939">
        <v>374</v>
      </c>
      <c r="B28939" t="str">
        <f t="shared" si="452"/>
        <v>374---7</v>
      </c>
      <c r="C28939" t="s">
        <v>4259</v>
      </c>
      <c r="D28939" t="s">
        <v>869</v>
      </c>
      <c r="E28939">
        <v>7</v>
      </c>
    </row>
    <row r="28940" spans="1:5" ht="13.5" customHeight="1">
      <c r="A28940">
        <v>374</v>
      </c>
      <c r="B28940" t="str">
        <f t="shared" si="452"/>
        <v>374---8</v>
      </c>
      <c r="C28940" t="s">
        <v>4264</v>
      </c>
      <c r="D28940" t="s">
        <v>1260</v>
      </c>
      <c r="E28940">
        <v>8</v>
      </c>
    </row>
    <row r="28941" spans="1:5" ht="13.5" customHeight="1">
      <c r="A28941">
        <v>374</v>
      </c>
      <c r="B28941" t="str">
        <f t="shared" si="452"/>
        <v>374---9</v>
      </c>
      <c r="C28941" t="s">
        <v>4256</v>
      </c>
      <c r="D28941" t="s">
        <v>1039</v>
      </c>
      <c r="E28941">
        <v>9</v>
      </c>
    </row>
    <row r="28942" spans="1:5" ht="13.5" customHeight="1">
      <c r="A28942">
        <v>374</v>
      </c>
      <c r="B28942" t="str">
        <f t="shared" si="452"/>
        <v>374---10</v>
      </c>
      <c r="C28942" t="s">
        <v>4248</v>
      </c>
      <c r="D28942" t="s">
        <v>1053</v>
      </c>
      <c r="E28942">
        <v>10</v>
      </c>
    </row>
    <row r="28943" spans="1:5" ht="13.5" customHeight="1">
      <c r="A28943">
        <v>374</v>
      </c>
      <c r="B28943" t="str">
        <f t="shared" si="452"/>
        <v>374---11</v>
      </c>
      <c r="C28943" t="s">
        <v>4274</v>
      </c>
      <c r="D28943" t="s">
        <v>6182</v>
      </c>
      <c r="E28943">
        <v>11</v>
      </c>
    </row>
    <row r="28944" spans="1:5" ht="13.5" customHeight="1">
      <c r="A28944">
        <v>374</v>
      </c>
      <c r="B28944" t="str">
        <f t="shared" si="452"/>
        <v>374---12</v>
      </c>
      <c r="C28944" t="s">
        <v>4290</v>
      </c>
      <c r="D28944" t="s">
        <v>851</v>
      </c>
      <c r="E28944">
        <v>12</v>
      </c>
    </row>
    <row r="28945" spans="1:5" ht="13.5" customHeight="1">
      <c r="A28945">
        <v>374</v>
      </c>
      <c r="B28945" t="str">
        <f t="shared" si="452"/>
        <v>374---13</v>
      </c>
      <c r="C28945" t="s">
        <v>4251</v>
      </c>
      <c r="D28945" t="s">
        <v>847</v>
      </c>
      <c r="E28945">
        <v>13</v>
      </c>
    </row>
    <row r="28946" spans="1:5" ht="13.5" customHeight="1">
      <c r="A28946">
        <v>374</v>
      </c>
      <c r="B28946" t="str">
        <f t="shared" si="452"/>
        <v>374---14</v>
      </c>
      <c r="C28946" t="s">
        <v>5928</v>
      </c>
      <c r="D28946" t="s">
        <v>1254</v>
      </c>
      <c r="E28946">
        <v>14</v>
      </c>
    </row>
    <row r="28947" spans="1:5" ht="13.5" customHeight="1">
      <c r="A28947">
        <v>374</v>
      </c>
      <c r="B28947" t="str">
        <f t="shared" si="452"/>
        <v>374---15</v>
      </c>
      <c r="C28947" t="s">
        <v>727</v>
      </c>
      <c r="D28947" t="s">
        <v>1308</v>
      </c>
      <c r="E28947">
        <v>15</v>
      </c>
    </row>
    <row r="28948" spans="1:5" ht="13.5" customHeight="1">
      <c r="A28948">
        <v>374</v>
      </c>
      <c r="B28948" t="str">
        <f t="shared" si="452"/>
        <v>374---16</v>
      </c>
      <c r="C28948" t="s">
        <v>795</v>
      </c>
      <c r="D28948" t="s">
        <v>1062</v>
      </c>
      <c r="E28948">
        <v>16</v>
      </c>
    </row>
    <row r="28949" spans="1:5" ht="13.5" customHeight="1">
      <c r="A28949">
        <v>374</v>
      </c>
      <c r="B28949" t="str">
        <f t="shared" si="452"/>
        <v>374---17</v>
      </c>
      <c r="C28949" t="s">
        <v>1017</v>
      </c>
      <c r="D28949" t="s">
        <v>796</v>
      </c>
      <c r="E28949">
        <v>17</v>
      </c>
    </row>
    <row r="28950" spans="1:5" ht="13.5" customHeight="1">
      <c r="A28950">
        <v>374</v>
      </c>
      <c r="B28950" t="str">
        <f t="shared" si="452"/>
        <v>374---18</v>
      </c>
      <c r="C28950" t="s">
        <v>731</v>
      </c>
      <c r="D28950" t="s">
        <v>800</v>
      </c>
      <c r="E28950">
        <v>18</v>
      </c>
    </row>
    <row r="28951" spans="1:5" ht="13.5" customHeight="1">
      <c r="A28951">
        <v>374</v>
      </c>
      <c r="B28951" t="str">
        <f t="shared" si="452"/>
        <v>374---19</v>
      </c>
      <c r="C28951" t="s">
        <v>885</v>
      </c>
      <c r="D28951" t="s">
        <v>814</v>
      </c>
      <c r="E28951">
        <v>19</v>
      </c>
    </row>
    <row r="28952" spans="1:5" ht="13.5" customHeight="1">
      <c r="A28952">
        <v>374</v>
      </c>
      <c r="B28952" t="str">
        <f t="shared" si="452"/>
        <v>374---20</v>
      </c>
      <c r="C28952" t="s">
        <v>887</v>
      </c>
      <c r="D28952" t="s">
        <v>992</v>
      </c>
      <c r="E28952">
        <v>20</v>
      </c>
    </row>
    <row r="28953" spans="1:5" ht="13.5" customHeight="1">
      <c r="A28953">
        <v>374</v>
      </c>
      <c r="B28953" t="str">
        <f t="shared" si="452"/>
        <v>374---21</v>
      </c>
      <c r="C28953" t="s">
        <v>743</v>
      </c>
      <c r="D28953" t="s">
        <v>754</v>
      </c>
      <c r="E28953">
        <v>21</v>
      </c>
    </row>
    <row r="28954" spans="1:5" ht="13.5" customHeight="1">
      <c r="A28954">
        <v>374</v>
      </c>
      <c r="B28954" t="str">
        <f t="shared" si="452"/>
        <v>374---22</v>
      </c>
      <c r="C28954" t="s">
        <v>745</v>
      </c>
      <c r="D28954" t="s">
        <v>837</v>
      </c>
      <c r="E28954">
        <v>22</v>
      </c>
    </row>
    <row r="28955" spans="1:5" ht="13.5" customHeight="1">
      <c r="A28955">
        <v>374</v>
      </c>
      <c r="B28955" t="str">
        <f t="shared" si="452"/>
        <v>374---23</v>
      </c>
      <c r="C28955" t="s">
        <v>987</v>
      </c>
      <c r="D28955" t="s">
        <v>1263</v>
      </c>
      <c r="E28955">
        <v>23</v>
      </c>
    </row>
    <row r="28956" spans="1:5" ht="13.5" customHeight="1">
      <c r="A28956">
        <v>374</v>
      </c>
      <c r="B28956" t="str">
        <f t="shared" si="452"/>
        <v>374---24</v>
      </c>
      <c r="C28956" t="s">
        <v>989</v>
      </c>
      <c r="D28956" t="s">
        <v>738</v>
      </c>
      <c r="E28956">
        <v>24</v>
      </c>
    </row>
    <row r="28957" spans="1:5" ht="13.5" customHeight="1">
      <c r="A28957">
        <v>374</v>
      </c>
      <c r="B28957" t="str">
        <f t="shared" si="452"/>
        <v>374---25</v>
      </c>
      <c r="C28957" t="s">
        <v>1074</v>
      </c>
      <c r="D28957" t="s">
        <v>880</v>
      </c>
      <c r="E28957">
        <v>25</v>
      </c>
    </row>
    <row r="28958" spans="1:5" ht="13.5" customHeight="1">
      <c r="A28958">
        <v>374</v>
      </c>
      <c r="B28958" t="str">
        <f t="shared" si="452"/>
        <v>374---26</v>
      </c>
      <c r="C28958" t="s">
        <v>1019</v>
      </c>
      <c r="D28958" t="s">
        <v>734</v>
      </c>
      <c r="E28958">
        <v>26</v>
      </c>
    </row>
    <row r="28959" spans="1:5" ht="13.5" customHeight="1">
      <c r="A28959">
        <v>374</v>
      </c>
      <c r="B28959" t="str">
        <f t="shared" si="452"/>
        <v>374---27</v>
      </c>
      <c r="C28959" t="s">
        <v>824</v>
      </c>
      <c r="D28959" t="s">
        <v>752</v>
      </c>
      <c r="E28959">
        <v>27</v>
      </c>
    </row>
    <row r="28960" spans="1:5" ht="13.5" customHeight="1">
      <c r="A28960">
        <v>374</v>
      </c>
      <c r="B28960" t="str">
        <f t="shared" si="452"/>
        <v>374---28</v>
      </c>
      <c r="C28960" t="s">
        <v>759</v>
      </c>
      <c r="D28960" t="s">
        <v>823</v>
      </c>
      <c r="E28960">
        <v>28</v>
      </c>
    </row>
    <row r="28961" spans="1:5" ht="13.5" customHeight="1">
      <c r="A28961">
        <v>374</v>
      </c>
      <c r="B28961" t="str">
        <f t="shared" si="452"/>
        <v>374---29</v>
      </c>
      <c r="C28961" t="s">
        <v>965</v>
      </c>
      <c r="D28961" t="s">
        <v>1250</v>
      </c>
      <c r="E28961">
        <v>29</v>
      </c>
    </row>
    <row r="28962" spans="1:5" ht="13.5" customHeight="1">
      <c r="A28962">
        <v>374</v>
      </c>
      <c r="B28962" t="str">
        <f t="shared" si="452"/>
        <v>374---30</v>
      </c>
      <c r="C28962" t="s">
        <v>967</v>
      </c>
      <c r="D28962" t="s">
        <v>1046</v>
      </c>
      <c r="E28962">
        <v>30</v>
      </c>
    </row>
    <row r="28963" spans="1:5" ht="13.5" customHeight="1">
      <c r="A28963">
        <v>374</v>
      </c>
      <c r="B28963" t="str">
        <f t="shared" si="452"/>
        <v>374---31</v>
      </c>
      <c r="C28963" t="s">
        <v>801</v>
      </c>
      <c r="D28963" t="s">
        <v>810</v>
      </c>
      <c r="E28963">
        <v>31</v>
      </c>
    </row>
    <row r="28964" spans="1:5" ht="13.5" customHeight="1">
      <c r="A28964">
        <v>374</v>
      </c>
      <c r="B28964" t="str">
        <f t="shared" si="452"/>
        <v>374---32</v>
      </c>
      <c r="C28964" t="s">
        <v>868</v>
      </c>
      <c r="D28964" t="s">
        <v>758</v>
      </c>
      <c r="E28964">
        <v>32</v>
      </c>
    </row>
    <row r="28965" spans="1:5" ht="13.5" customHeight="1">
      <c r="A28965">
        <v>374</v>
      </c>
      <c r="B28965" t="str">
        <f t="shared" si="452"/>
        <v>374---33</v>
      </c>
      <c r="C28965" t="s">
        <v>969</v>
      </c>
      <c r="D28965" t="s">
        <v>802</v>
      </c>
      <c r="E28965">
        <v>33</v>
      </c>
    </row>
    <row r="28966" spans="1:5" ht="13.5" customHeight="1">
      <c r="A28966">
        <v>374</v>
      </c>
      <c r="B28966" t="str">
        <f t="shared" si="452"/>
        <v>374---34</v>
      </c>
      <c r="C28966" t="s">
        <v>918</v>
      </c>
      <c r="D28966" t="s">
        <v>865</v>
      </c>
      <c r="E28966">
        <v>34</v>
      </c>
    </row>
    <row r="28967" spans="1:5" ht="13.5" customHeight="1">
      <c r="A28967">
        <v>374</v>
      </c>
      <c r="B28967" t="str">
        <f t="shared" si="452"/>
        <v>374---35</v>
      </c>
      <c r="C28967" t="s">
        <v>896</v>
      </c>
      <c r="D28967" t="s">
        <v>1202</v>
      </c>
      <c r="E28967">
        <v>35</v>
      </c>
    </row>
    <row r="28968" spans="1:5" ht="13.5" customHeight="1">
      <c r="A28968">
        <v>374</v>
      </c>
      <c r="B28968" t="str">
        <f t="shared" si="452"/>
        <v>374---36</v>
      </c>
      <c r="C28968" t="s">
        <v>1134</v>
      </c>
      <c r="D28968" t="s">
        <v>6232</v>
      </c>
      <c r="E28968">
        <v>36</v>
      </c>
    </row>
    <row r="28969" spans="1:5" ht="13.5" customHeight="1">
      <c r="A28969">
        <v>374</v>
      </c>
      <c r="B28969" t="str">
        <f t="shared" si="452"/>
        <v>374---37</v>
      </c>
      <c r="C28969" t="s">
        <v>5913</v>
      </c>
      <c r="D28969" t="s">
        <v>1114</v>
      </c>
      <c r="E28969">
        <v>37</v>
      </c>
    </row>
    <row r="28970" spans="1:5" ht="13.5" customHeight="1">
      <c r="A28970">
        <v>374</v>
      </c>
      <c r="B28970" t="str">
        <f t="shared" si="452"/>
        <v>374---38</v>
      </c>
      <c r="C28970" t="s">
        <v>5929</v>
      </c>
      <c r="D28970" t="s">
        <v>813</v>
      </c>
      <c r="E28970">
        <v>38</v>
      </c>
    </row>
    <row r="28971" spans="1:5" ht="13.5" customHeight="1">
      <c r="A28971">
        <v>374</v>
      </c>
      <c r="B28971" t="str">
        <f t="shared" si="452"/>
        <v>374---39</v>
      </c>
      <c r="C28971" t="s">
        <v>6000</v>
      </c>
      <c r="D28971" t="s">
        <v>1198</v>
      </c>
      <c r="E28971">
        <v>39</v>
      </c>
    </row>
    <row r="28972" spans="1:5" ht="13.5" customHeight="1">
      <c r="A28972">
        <v>374</v>
      </c>
      <c r="B28972" t="str">
        <f t="shared" si="452"/>
        <v>374---40</v>
      </c>
      <c r="C28972" t="s">
        <v>5967</v>
      </c>
      <c r="D28972" t="s">
        <v>986</v>
      </c>
      <c r="E28972">
        <v>40</v>
      </c>
    </row>
    <row r="28973" spans="1:5" ht="13.5" customHeight="1">
      <c r="A28973">
        <v>374</v>
      </c>
      <c r="B28973" t="str">
        <f t="shared" si="452"/>
        <v>374---41</v>
      </c>
      <c r="C28973" t="s">
        <v>5968</v>
      </c>
      <c r="D28973" t="s">
        <v>988</v>
      </c>
      <c r="E28973">
        <v>41</v>
      </c>
    </row>
    <row r="28974" spans="1:5" ht="13.5" customHeight="1">
      <c r="A28974">
        <v>374</v>
      </c>
      <c r="B28974" t="str">
        <f t="shared" si="452"/>
        <v>374---42</v>
      </c>
      <c r="C28974" t="s">
        <v>5925</v>
      </c>
      <c r="D28974" t="s">
        <v>798</v>
      </c>
      <c r="E28974">
        <v>42</v>
      </c>
    </row>
    <row r="28975" spans="1:5" ht="13.5" customHeight="1">
      <c r="A28975">
        <v>374</v>
      </c>
      <c r="B28975" t="str">
        <f t="shared" si="452"/>
        <v>374---43</v>
      </c>
      <c r="C28975" t="s">
        <v>5930</v>
      </c>
      <c r="D28975" t="s">
        <v>821</v>
      </c>
      <c r="E28975">
        <v>43</v>
      </c>
    </row>
    <row r="28976" spans="1:5" ht="13.5" customHeight="1">
      <c r="A28976">
        <v>374</v>
      </c>
      <c r="B28976" t="str">
        <f t="shared" si="452"/>
        <v>374---44</v>
      </c>
      <c r="C28976" t="s">
        <v>5915</v>
      </c>
      <c r="D28976" t="s">
        <v>772</v>
      </c>
      <c r="E28976">
        <v>44</v>
      </c>
    </row>
    <row r="28977" spans="1:5" ht="13.5" customHeight="1">
      <c r="A28977">
        <v>374</v>
      </c>
      <c r="B28977" t="str">
        <f t="shared" si="452"/>
        <v>374---45</v>
      </c>
      <c r="C28977" t="s">
        <v>5926</v>
      </c>
      <c r="D28977" t="s">
        <v>843</v>
      </c>
      <c r="E28977">
        <v>45</v>
      </c>
    </row>
    <row r="28978" spans="1:5" ht="13.5" customHeight="1">
      <c r="A28978">
        <v>374</v>
      </c>
      <c r="B28978" t="str">
        <f t="shared" si="452"/>
        <v>374---46</v>
      </c>
      <c r="C28978" t="s">
        <v>5917</v>
      </c>
      <c r="D28978" t="s">
        <v>789</v>
      </c>
      <c r="E28978">
        <v>46</v>
      </c>
    </row>
    <row r="28979" spans="1:5" ht="13.5" customHeight="1">
      <c r="A28979">
        <v>374</v>
      </c>
      <c r="B28979" t="str">
        <f t="shared" si="452"/>
        <v>374---47</v>
      </c>
      <c r="C28979" t="s">
        <v>5918</v>
      </c>
      <c r="D28979" t="s">
        <v>770</v>
      </c>
      <c r="E28979">
        <v>47</v>
      </c>
    </row>
    <row r="28980" spans="1:5" ht="13.5" customHeight="1">
      <c r="A28980">
        <v>374</v>
      </c>
      <c r="B28980" t="str">
        <f t="shared" si="452"/>
        <v>374---48</v>
      </c>
      <c r="C28980" t="s">
        <v>5931</v>
      </c>
      <c r="D28980" t="s">
        <v>1044</v>
      </c>
      <c r="E28980">
        <v>48</v>
      </c>
    </row>
    <row r="28981" spans="1:5" ht="13.5" customHeight="1">
      <c r="A28981">
        <v>374</v>
      </c>
      <c r="B28981" t="str">
        <f t="shared" si="452"/>
        <v>374---49</v>
      </c>
      <c r="C28981" t="s">
        <v>5994</v>
      </c>
      <c r="D28981" t="s">
        <v>984</v>
      </c>
      <c r="E28981">
        <v>49</v>
      </c>
    </row>
    <row r="28982" spans="1:5" ht="13.5" customHeight="1">
      <c r="A28982">
        <v>374</v>
      </c>
      <c r="B28982" t="str">
        <f t="shared" si="452"/>
        <v>374---50</v>
      </c>
      <c r="C28982" t="s">
        <v>5935</v>
      </c>
      <c r="D28982" t="s">
        <v>816</v>
      </c>
      <c r="E28982">
        <v>50</v>
      </c>
    </row>
    <row r="28983" spans="1:5" ht="13.5" customHeight="1">
      <c r="A28983">
        <v>374</v>
      </c>
      <c r="B28983" t="str">
        <f t="shared" si="452"/>
        <v>374---51</v>
      </c>
      <c r="C28983" t="s">
        <v>5938</v>
      </c>
      <c r="D28983" t="s">
        <v>851</v>
      </c>
      <c r="E28983">
        <v>51</v>
      </c>
    </row>
    <row r="28984" spans="1:5" ht="13.5" customHeight="1">
      <c r="A28984">
        <v>374</v>
      </c>
      <c r="B28984" t="str">
        <f t="shared" si="452"/>
        <v>374---52</v>
      </c>
      <c r="C28984" t="s">
        <v>5927</v>
      </c>
      <c r="D28984" t="s">
        <v>1115</v>
      </c>
      <c r="E28984">
        <v>52</v>
      </c>
    </row>
    <row r="28985" spans="1:5" ht="13.5" customHeight="1">
      <c r="A28985">
        <v>374</v>
      </c>
      <c r="B28985" t="str">
        <f t="shared" si="452"/>
        <v>374---53</v>
      </c>
      <c r="C28985" t="s">
        <v>5992</v>
      </c>
      <c r="D28985" t="s">
        <v>1101</v>
      </c>
      <c r="E28985">
        <v>53</v>
      </c>
    </row>
    <row r="28986" spans="1:5" ht="13.5" customHeight="1">
      <c r="A28986">
        <v>374</v>
      </c>
      <c r="B28986" t="str">
        <f t="shared" si="452"/>
        <v>374---54</v>
      </c>
      <c r="C28986" t="s">
        <v>5974</v>
      </c>
      <c r="D28986" t="s">
        <v>1049</v>
      </c>
      <c r="E28986">
        <v>54</v>
      </c>
    </row>
    <row r="28987" spans="1:5" ht="13.5" customHeight="1">
      <c r="A28987">
        <v>374</v>
      </c>
      <c r="B28987" t="str">
        <f t="shared" si="452"/>
        <v>374---55</v>
      </c>
      <c r="C28987" t="s">
        <v>5975</v>
      </c>
      <c r="D28987" t="s">
        <v>994</v>
      </c>
      <c r="E28987">
        <v>55</v>
      </c>
    </row>
    <row r="28988" spans="1:5" ht="13.5" customHeight="1">
      <c r="A28988">
        <v>374</v>
      </c>
      <c r="B28988" t="str">
        <f t="shared" si="452"/>
        <v>374---56</v>
      </c>
      <c r="C28988" t="s">
        <v>5993</v>
      </c>
      <c r="D28988" t="s">
        <v>1336</v>
      </c>
      <c r="E28988">
        <v>56</v>
      </c>
    </row>
    <row r="28989" spans="1:5" ht="13.5" customHeight="1">
      <c r="A28989">
        <v>375</v>
      </c>
      <c r="B28989" t="str">
        <f t="shared" si="452"/>
        <v>375---1</v>
      </c>
      <c r="C28989" t="s">
        <v>4216</v>
      </c>
      <c r="D28989" t="s">
        <v>1090</v>
      </c>
      <c r="E28989">
        <v>1</v>
      </c>
    </row>
    <row r="28990" spans="1:5" ht="13.5" customHeight="1">
      <c r="A28990">
        <v>375</v>
      </c>
      <c r="B28990" t="str">
        <f t="shared" si="452"/>
        <v>375---2</v>
      </c>
      <c r="C28990" t="s">
        <v>4216</v>
      </c>
      <c r="D28990" t="s">
        <v>1047</v>
      </c>
      <c r="E28990">
        <v>2</v>
      </c>
    </row>
    <row r="28991" spans="1:5" ht="13.5" customHeight="1">
      <c r="A28991">
        <v>375</v>
      </c>
      <c r="B28991" t="str">
        <f t="shared" si="452"/>
        <v>375---3</v>
      </c>
      <c r="C28991" t="s">
        <v>4218</v>
      </c>
      <c r="D28991" t="s">
        <v>1061</v>
      </c>
      <c r="E28991">
        <v>3</v>
      </c>
    </row>
    <row r="28992" spans="1:5" ht="13.5" customHeight="1">
      <c r="A28992">
        <v>375</v>
      </c>
      <c r="B28992" t="str">
        <f t="shared" si="452"/>
        <v>375---4</v>
      </c>
      <c r="C28992" t="s">
        <v>4260</v>
      </c>
      <c r="D28992" t="s">
        <v>760</v>
      </c>
      <c r="E28992">
        <v>4</v>
      </c>
    </row>
    <row r="28993" spans="1:5" ht="13.5" customHeight="1">
      <c r="A28993">
        <v>375</v>
      </c>
      <c r="B28993" t="str">
        <f t="shared" si="452"/>
        <v>375---5</v>
      </c>
      <c r="C28993" t="s">
        <v>4222</v>
      </c>
      <c r="D28993" t="s">
        <v>841</v>
      </c>
      <c r="E28993">
        <v>5</v>
      </c>
    </row>
    <row r="28994" spans="1:5" ht="13.5" customHeight="1">
      <c r="A28994">
        <v>375</v>
      </c>
      <c r="B28994" t="str">
        <f t="shared" si="452"/>
        <v>375---6</v>
      </c>
      <c r="C28994" t="s">
        <v>4230</v>
      </c>
      <c r="D28994" t="s">
        <v>1028</v>
      </c>
      <c r="E28994">
        <v>6</v>
      </c>
    </row>
    <row r="28995" spans="1:5" ht="13.5" customHeight="1">
      <c r="A28995">
        <v>375</v>
      </c>
      <c r="B28995" t="str">
        <f t="shared" ref="B28995:B29058" si="453">A28995&amp;"---"&amp;E28995</f>
        <v>375---7</v>
      </c>
      <c r="C28995" t="s">
        <v>4259</v>
      </c>
      <c r="D28995" t="s">
        <v>1283</v>
      </c>
      <c r="E28995">
        <v>7</v>
      </c>
    </row>
    <row r="28996" spans="1:5" ht="13.5" customHeight="1">
      <c r="A28996">
        <v>375</v>
      </c>
      <c r="B28996" t="str">
        <f t="shared" si="453"/>
        <v>375---8</v>
      </c>
      <c r="C28996" t="s">
        <v>4264</v>
      </c>
      <c r="D28996" t="s">
        <v>1157</v>
      </c>
      <c r="E28996">
        <v>8</v>
      </c>
    </row>
    <row r="28997" spans="1:5" ht="13.5" customHeight="1">
      <c r="A28997">
        <v>375</v>
      </c>
      <c r="B28997" t="str">
        <f t="shared" si="453"/>
        <v>375---9</v>
      </c>
      <c r="C28997" t="s">
        <v>4256</v>
      </c>
      <c r="D28997" t="s">
        <v>1039</v>
      </c>
      <c r="E28997">
        <v>9</v>
      </c>
    </row>
    <row r="28998" spans="1:5" ht="13.5" customHeight="1">
      <c r="A28998">
        <v>375</v>
      </c>
      <c r="B28998" t="str">
        <f t="shared" si="453"/>
        <v>375---10</v>
      </c>
      <c r="C28998" t="s">
        <v>4248</v>
      </c>
      <c r="D28998" t="s">
        <v>1053</v>
      </c>
      <c r="E28998">
        <v>10</v>
      </c>
    </row>
    <row r="28999" spans="1:5" ht="13.5" customHeight="1">
      <c r="A28999">
        <v>375</v>
      </c>
      <c r="B28999" t="str">
        <f t="shared" si="453"/>
        <v>375---11</v>
      </c>
      <c r="C28999" t="s">
        <v>4274</v>
      </c>
      <c r="D28999" t="s">
        <v>6182</v>
      </c>
      <c r="E28999">
        <v>11</v>
      </c>
    </row>
    <row r="29000" spans="1:5" ht="13.5" customHeight="1">
      <c r="A29000">
        <v>375</v>
      </c>
      <c r="B29000" t="str">
        <f t="shared" si="453"/>
        <v>375---12</v>
      </c>
      <c r="C29000" t="s">
        <v>4290</v>
      </c>
      <c r="D29000" t="s">
        <v>1100</v>
      </c>
      <c r="E29000">
        <v>12</v>
      </c>
    </row>
    <row r="29001" spans="1:5" ht="13.5" customHeight="1">
      <c r="A29001">
        <v>375</v>
      </c>
      <c r="B29001" t="str">
        <f t="shared" si="453"/>
        <v>375---13</v>
      </c>
      <c r="C29001" t="s">
        <v>4251</v>
      </c>
      <c r="D29001" t="s">
        <v>886</v>
      </c>
      <c r="E29001">
        <v>13</v>
      </c>
    </row>
    <row r="29002" spans="1:5" ht="13.5" customHeight="1">
      <c r="A29002">
        <v>375</v>
      </c>
      <c r="B29002" t="str">
        <f t="shared" si="453"/>
        <v>375---14</v>
      </c>
      <c r="C29002" t="s">
        <v>5928</v>
      </c>
      <c r="D29002" t="s">
        <v>1254</v>
      </c>
      <c r="E29002">
        <v>14</v>
      </c>
    </row>
    <row r="29003" spans="1:5" ht="13.5" customHeight="1">
      <c r="A29003">
        <v>375</v>
      </c>
      <c r="B29003" t="str">
        <f t="shared" si="453"/>
        <v>375---15</v>
      </c>
      <c r="C29003" t="s">
        <v>727</v>
      </c>
      <c r="D29003" t="s">
        <v>1308</v>
      </c>
      <c r="E29003">
        <v>15</v>
      </c>
    </row>
    <row r="29004" spans="1:5" ht="13.5" customHeight="1">
      <c r="A29004">
        <v>375</v>
      </c>
      <c r="B29004" t="str">
        <f t="shared" si="453"/>
        <v>375---16</v>
      </c>
      <c r="C29004" t="s">
        <v>795</v>
      </c>
      <c r="D29004" t="s">
        <v>1062</v>
      </c>
      <c r="E29004">
        <v>16</v>
      </c>
    </row>
    <row r="29005" spans="1:5" ht="13.5" customHeight="1">
      <c r="A29005">
        <v>375</v>
      </c>
      <c r="B29005" t="str">
        <f t="shared" si="453"/>
        <v>375---17</v>
      </c>
      <c r="C29005" t="s">
        <v>1017</v>
      </c>
      <c r="D29005" t="s">
        <v>796</v>
      </c>
      <c r="E29005">
        <v>17</v>
      </c>
    </row>
    <row r="29006" spans="1:5" ht="13.5" customHeight="1">
      <c r="A29006">
        <v>375</v>
      </c>
      <c r="B29006" t="str">
        <f t="shared" si="453"/>
        <v>375---18</v>
      </c>
      <c r="C29006" t="s">
        <v>731</v>
      </c>
      <c r="D29006" t="s">
        <v>800</v>
      </c>
      <c r="E29006">
        <v>18</v>
      </c>
    </row>
    <row r="29007" spans="1:5" ht="13.5" customHeight="1">
      <c r="A29007">
        <v>375</v>
      </c>
      <c r="B29007" t="str">
        <f t="shared" si="453"/>
        <v>375---19</v>
      </c>
      <c r="C29007" t="s">
        <v>887</v>
      </c>
      <c r="D29007" t="s">
        <v>992</v>
      </c>
      <c r="E29007">
        <v>19</v>
      </c>
    </row>
    <row r="29008" spans="1:5" ht="13.5" customHeight="1">
      <c r="A29008">
        <v>375</v>
      </c>
      <c r="B29008" t="str">
        <f t="shared" si="453"/>
        <v>375---20</v>
      </c>
      <c r="C29008" t="s">
        <v>743</v>
      </c>
      <c r="D29008" t="s">
        <v>754</v>
      </c>
      <c r="E29008">
        <v>20</v>
      </c>
    </row>
    <row r="29009" spans="1:5" ht="13.5" customHeight="1">
      <c r="A29009">
        <v>375</v>
      </c>
      <c r="B29009" t="str">
        <f t="shared" si="453"/>
        <v>375---21</v>
      </c>
      <c r="C29009" t="s">
        <v>745</v>
      </c>
      <c r="D29009" t="s">
        <v>837</v>
      </c>
      <c r="E29009">
        <v>21</v>
      </c>
    </row>
    <row r="29010" spans="1:5" ht="13.5" customHeight="1">
      <c r="A29010">
        <v>375</v>
      </c>
      <c r="B29010" t="str">
        <f t="shared" si="453"/>
        <v>375---22</v>
      </c>
      <c r="C29010" t="s">
        <v>987</v>
      </c>
      <c r="D29010" t="s">
        <v>1263</v>
      </c>
      <c r="E29010">
        <v>22</v>
      </c>
    </row>
    <row r="29011" spans="1:5" ht="13.5" customHeight="1">
      <c r="A29011">
        <v>375</v>
      </c>
      <c r="B29011" t="str">
        <f t="shared" si="453"/>
        <v>375---23</v>
      </c>
      <c r="C29011" t="s">
        <v>989</v>
      </c>
      <c r="D29011" t="s">
        <v>738</v>
      </c>
      <c r="E29011">
        <v>23</v>
      </c>
    </row>
    <row r="29012" spans="1:5" ht="13.5" customHeight="1">
      <c r="A29012">
        <v>375</v>
      </c>
      <c r="B29012" t="str">
        <f t="shared" si="453"/>
        <v>375---24</v>
      </c>
      <c r="C29012" t="s">
        <v>747</v>
      </c>
      <c r="D29012" t="s">
        <v>1154</v>
      </c>
      <c r="E29012">
        <v>24</v>
      </c>
    </row>
    <row r="29013" spans="1:5" ht="13.5" customHeight="1">
      <c r="A29013">
        <v>375</v>
      </c>
      <c r="B29013" t="str">
        <f t="shared" si="453"/>
        <v>375---25</v>
      </c>
      <c r="C29013" t="s">
        <v>1074</v>
      </c>
      <c r="D29013" t="s">
        <v>880</v>
      </c>
      <c r="E29013">
        <v>25</v>
      </c>
    </row>
    <row r="29014" spans="1:5" ht="13.5" customHeight="1">
      <c r="A29014">
        <v>375</v>
      </c>
      <c r="B29014" t="str">
        <f t="shared" si="453"/>
        <v>375---26</v>
      </c>
      <c r="C29014" t="s">
        <v>820</v>
      </c>
      <c r="D29014" t="s">
        <v>882</v>
      </c>
      <c r="E29014">
        <v>26</v>
      </c>
    </row>
    <row r="29015" spans="1:5" ht="13.5" customHeight="1">
      <c r="A29015">
        <v>375</v>
      </c>
      <c r="B29015" t="str">
        <f t="shared" si="453"/>
        <v>375---27</v>
      </c>
      <c r="C29015" t="s">
        <v>824</v>
      </c>
      <c r="D29015" t="s">
        <v>752</v>
      </c>
      <c r="E29015">
        <v>27</v>
      </c>
    </row>
    <row r="29016" spans="1:5" ht="13.5" customHeight="1">
      <c r="A29016">
        <v>375</v>
      </c>
      <c r="B29016" t="str">
        <f t="shared" si="453"/>
        <v>375---28</v>
      </c>
      <c r="C29016" t="s">
        <v>759</v>
      </c>
      <c r="D29016" t="s">
        <v>823</v>
      </c>
      <c r="E29016">
        <v>28</v>
      </c>
    </row>
    <row r="29017" spans="1:5" ht="13.5" customHeight="1">
      <c r="A29017">
        <v>375</v>
      </c>
      <c r="B29017" t="str">
        <f t="shared" si="453"/>
        <v>375---29</v>
      </c>
      <c r="C29017" t="s">
        <v>860</v>
      </c>
      <c r="D29017" t="s">
        <v>1099</v>
      </c>
      <c r="E29017">
        <v>29</v>
      </c>
    </row>
    <row r="29018" spans="1:5" ht="13.5" customHeight="1">
      <c r="A29018">
        <v>375</v>
      </c>
      <c r="B29018" t="str">
        <f t="shared" si="453"/>
        <v>375---30</v>
      </c>
      <c r="C29018" t="s">
        <v>965</v>
      </c>
      <c r="D29018" t="s">
        <v>1250</v>
      </c>
      <c r="E29018">
        <v>30</v>
      </c>
    </row>
    <row r="29019" spans="1:5" ht="13.5" customHeight="1">
      <c r="A29019">
        <v>375</v>
      </c>
      <c r="B29019" t="str">
        <f t="shared" si="453"/>
        <v>375---31</v>
      </c>
      <c r="C29019" t="s">
        <v>991</v>
      </c>
      <c r="D29019" t="s">
        <v>966</v>
      </c>
      <c r="E29019">
        <v>31</v>
      </c>
    </row>
    <row r="29020" spans="1:5" ht="13.5" customHeight="1">
      <c r="A29020">
        <v>375</v>
      </c>
      <c r="B29020" t="str">
        <f t="shared" si="453"/>
        <v>375---32</v>
      </c>
      <c r="C29020" t="s">
        <v>1252</v>
      </c>
      <c r="D29020" t="s">
        <v>1283</v>
      </c>
      <c r="E29020">
        <v>32</v>
      </c>
    </row>
    <row r="29021" spans="1:5" ht="13.5" customHeight="1">
      <c r="A29021">
        <v>375</v>
      </c>
      <c r="B29021" t="str">
        <f t="shared" si="453"/>
        <v>375---33</v>
      </c>
      <c r="C29021" t="s">
        <v>967</v>
      </c>
      <c r="D29021" t="s">
        <v>1046</v>
      </c>
      <c r="E29021">
        <v>33</v>
      </c>
    </row>
    <row r="29022" spans="1:5" ht="13.5" customHeight="1">
      <c r="A29022">
        <v>375</v>
      </c>
      <c r="B29022" t="str">
        <f t="shared" si="453"/>
        <v>375---34</v>
      </c>
      <c r="C29022" t="s">
        <v>1111</v>
      </c>
      <c r="D29022" t="s">
        <v>1045</v>
      </c>
      <c r="E29022">
        <v>34</v>
      </c>
    </row>
    <row r="29023" spans="1:5" ht="13.5" customHeight="1">
      <c r="A29023">
        <v>375</v>
      </c>
      <c r="B29023" t="str">
        <f t="shared" si="453"/>
        <v>375---35</v>
      </c>
      <c r="C29023" t="s">
        <v>868</v>
      </c>
      <c r="D29023" t="s">
        <v>758</v>
      </c>
      <c r="E29023">
        <v>35</v>
      </c>
    </row>
    <row r="29024" spans="1:5" ht="13.5" customHeight="1">
      <c r="A29024">
        <v>375</v>
      </c>
      <c r="B29024" t="str">
        <f t="shared" si="453"/>
        <v>375---36</v>
      </c>
      <c r="C29024" t="s">
        <v>969</v>
      </c>
      <c r="D29024" t="s">
        <v>802</v>
      </c>
      <c r="E29024">
        <v>36</v>
      </c>
    </row>
    <row r="29025" spans="1:5" ht="13.5" customHeight="1">
      <c r="A29025">
        <v>375</v>
      </c>
      <c r="B29025" t="str">
        <f t="shared" si="453"/>
        <v>375---37</v>
      </c>
      <c r="C29025" t="s">
        <v>896</v>
      </c>
      <c r="D29025" t="s">
        <v>1202</v>
      </c>
      <c r="E29025">
        <v>37</v>
      </c>
    </row>
    <row r="29026" spans="1:5" ht="13.5" customHeight="1">
      <c r="A29026">
        <v>375</v>
      </c>
      <c r="B29026" t="str">
        <f t="shared" si="453"/>
        <v>375---38</v>
      </c>
      <c r="C29026" t="s">
        <v>5913</v>
      </c>
      <c r="D29026" t="s">
        <v>1114</v>
      </c>
      <c r="E29026">
        <v>38</v>
      </c>
    </row>
    <row r="29027" spans="1:5" ht="13.5" customHeight="1">
      <c r="A29027">
        <v>375</v>
      </c>
      <c r="B29027" t="str">
        <f t="shared" si="453"/>
        <v>375---39</v>
      </c>
      <c r="C29027" t="s">
        <v>5945</v>
      </c>
      <c r="D29027" t="s">
        <v>881</v>
      </c>
      <c r="E29027">
        <v>39</v>
      </c>
    </row>
    <row r="29028" spans="1:5" ht="13.5" customHeight="1">
      <c r="A29028">
        <v>375</v>
      </c>
      <c r="B29028" t="str">
        <f t="shared" si="453"/>
        <v>375---40</v>
      </c>
      <c r="C29028" t="s">
        <v>5946</v>
      </c>
      <c r="D29028" t="s">
        <v>893</v>
      </c>
      <c r="E29028">
        <v>40</v>
      </c>
    </row>
    <row r="29029" spans="1:5" ht="13.5" customHeight="1">
      <c r="A29029">
        <v>375</v>
      </c>
      <c r="B29029" t="str">
        <f t="shared" si="453"/>
        <v>375---41</v>
      </c>
      <c r="C29029" t="s">
        <v>5947</v>
      </c>
      <c r="D29029" t="s">
        <v>884</v>
      </c>
      <c r="E29029">
        <v>41</v>
      </c>
    </row>
    <row r="29030" spans="1:5" ht="13.5" customHeight="1">
      <c r="A29030">
        <v>375</v>
      </c>
      <c r="B29030" t="str">
        <f t="shared" si="453"/>
        <v>375---42</v>
      </c>
      <c r="C29030" t="s">
        <v>5948</v>
      </c>
      <c r="D29030" t="s">
        <v>886</v>
      </c>
      <c r="E29030">
        <v>42</v>
      </c>
    </row>
    <row r="29031" spans="1:5" ht="13.5" customHeight="1">
      <c r="A29031">
        <v>375</v>
      </c>
      <c r="B29031" t="str">
        <f t="shared" si="453"/>
        <v>375---43</v>
      </c>
      <c r="C29031" t="s">
        <v>6000</v>
      </c>
      <c r="D29031" t="s">
        <v>1198</v>
      </c>
      <c r="E29031">
        <v>43</v>
      </c>
    </row>
    <row r="29032" spans="1:5" ht="13.5" customHeight="1">
      <c r="A29032">
        <v>375</v>
      </c>
      <c r="B29032" t="str">
        <f t="shared" si="453"/>
        <v>375---44</v>
      </c>
      <c r="C29032" t="s">
        <v>5967</v>
      </c>
      <c r="D29032" t="s">
        <v>986</v>
      </c>
      <c r="E29032">
        <v>44</v>
      </c>
    </row>
    <row r="29033" spans="1:5" ht="13.5" customHeight="1">
      <c r="A29033">
        <v>375</v>
      </c>
      <c r="B29033" t="str">
        <f t="shared" si="453"/>
        <v>375---45</v>
      </c>
      <c r="C29033" t="s">
        <v>5968</v>
      </c>
      <c r="D29033" t="s">
        <v>988</v>
      </c>
      <c r="E29033">
        <v>45</v>
      </c>
    </row>
    <row r="29034" spans="1:5" ht="13.5" customHeight="1">
      <c r="A29034">
        <v>375</v>
      </c>
      <c r="B29034" t="str">
        <f t="shared" si="453"/>
        <v>375---46</v>
      </c>
      <c r="C29034" t="s">
        <v>5915</v>
      </c>
      <c r="D29034" t="s">
        <v>772</v>
      </c>
      <c r="E29034">
        <v>46</v>
      </c>
    </row>
    <row r="29035" spans="1:5" ht="13.5" customHeight="1">
      <c r="A29035">
        <v>375</v>
      </c>
      <c r="B29035" t="str">
        <f t="shared" si="453"/>
        <v>375---47</v>
      </c>
      <c r="C29035" t="s">
        <v>5917</v>
      </c>
      <c r="D29035" t="s">
        <v>789</v>
      </c>
      <c r="E29035">
        <v>47</v>
      </c>
    </row>
    <row r="29036" spans="1:5" ht="13.5" customHeight="1">
      <c r="A29036">
        <v>375</v>
      </c>
      <c r="B29036" t="str">
        <f t="shared" si="453"/>
        <v>375---48</v>
      </c>
      <c r="C29036" t="s">
        <v>5918</v>
      </c>
      <c r="D29036" t="s">
        <v>770</v>
      </c>
      <c r="E29036">
        <v>48</v>
      </c>
    </row>
    <row r="29037" spans="1:5" ht="13.5" customHeight="1">
      <c r="A29037">
        <v>375</v>
      </c>
      <c r="B29037" t="str">
        <f t="shared" si="453"/>
        <v>375---49</v>
      </c>
      <c r="C29037" t="s">
        <v>5931</v>
      </c>
      <c r="D29037" t="s">
        <v>1044</v>
      </c>
      <c r="E29037">
        <v>49</v>
      </c>
    </row>
    <row r="29038" spans="1:5" ht="13.5" customHeight="1">
      <c r="A29038">
        <v>375</v>
      </c>
      <c r="B29038" t="str">
        <f t="shared" si="453"/>
        <v>375---50</v>
      </c>
      <c r="C29038" t="s">
        <v>5994</v>
      </c>
      <c r="D29038" t="s">
        <v>984</v>
      </c>
      <c r="E29038">
        <v>50</v>
      </c>
    </row>
    <row r="29039" spans="1:5" ht="13.5" customHeight="1">
      <c r="A29039">
        <v>375</v>
      </c>
      <c r="B29039" t="str">
        <f t="shared" si="453"/>
        <v>375---51</v>
      </c>
      <c r="C29039" t="s">
        <v>5985</v>
      </c>
      <c r="D29039" t="s">
        <v>1159</v>
      </c>
      <c r="E29039">
        <v>51</v>
      </c>
    </row>
    <row r="29040" spans="1:5" ht="13.5" customHeight="1">
      <c r="A29040">
        <v>375</v>
      </c>
      <c r="B29040" t="str">
        <f t="shared" si="453"/>
        <v>375---52</v>
      </c>
      <c r="C29040" t="s">
        <v>5992</v>
      </c>
      <c r="D29040" t="s">
        <v>1101</v>
      </c>
      <c r="E29040">
        <v>52</v>
      </c>
    </row>
    <row r="29041" spans="1:5" ht="13.5" customHeight="1">
      <c r="A29041">
        <v>375</v>
      </c>
      <c r="B29041" t="str">
        <f t="shared" si="453"/>
        <v>375---53</v>
      </c>
      <c r="C29041" t="s">
        <v>5974</v>
      </c>
      <c r="D29041" t="s">
        <v>1049</v>
      </c>
      <c r="E29041">
        <v>53</v>
      </c>
    </row>
    <row r="29042" spans="1:5" ht="13.5" customHeight="1">
      <c r="A29042">
        <v>375</v>
      </c>
      <c r="B29042" t="str">
        <f t="shared" si="453"/>
        <v>375---54</v>
      </c>
      <c r="C29042" t="s">
        <v>5975</v>
      </c>
      <c r="D29042" t="s">
        <v>994</v>
      </c>
      <c r="E29042">
        <v>54</v>
      </c>
    </row>
    <row r="29043" spans="1:5" ht="13.5" customHeight="1">
      <c r="A29043">
        <v>376</v>
      </c>
      <c r="B29043" t="str">
        <f t="shared" si="453"/>
        <v>376---1</v>
      </c>
      <c r="C29043" t="s">
        <v>4216</v>
      </c>
      <c r="D29043" t="s">
        <v>713</v>
      </c>
      <c r="E29043">
        <v>1</v>
      </c>
    </row>
    <row r="29044" spans="1:5" ht="13.5" customHeight="1">
      <c r="A29044">
        <v>376</v>
      </c>
      <c r="B29044" t="str">
        <f t="shared" si="453"/>
        <v>376---2</v>
      </c>
      <c r="C29044" t="s">
        <v>4216</v>
      </c>
      <c r="D29044" t="s">
        <v>873</v>
      </c>
      <c r="E29044">
        <v>2</v>
      </c>
    </row>
    <row r="29045" spans="1:5" ht="13.5" customHeight="1">
      <c r="A29045">
        <v>376</v>
      </c>
      <c r="B29045" t="str">
        <f t="shared" si="453"/>
        <v>376---3</v>
      </c>
      <c r="C29045" t="s">
        <v>4218</v>
      </c>
      <c r="D29045" t="s">
        <v>738</v>
      </c>
      <c r="E29045">
        <v>3</v>
      </c>
    </row>
    <row r="29046" spans="1:5" ht="13.5" customHeight="1">
      <c r="A29046">
        <v>376</v>
      </c>
      <c r="B29046" t="str">
        <f t="shared" si="453"/>
        <v>376---4</v>
      </c>
      <c r="C29046" t="s">
        <v>4260</v>
      </c>
      <c r="D29046" t="s">
        <v>865</v>
      </c>
      <c r="E29046">
        <v>4</v>
      </c>
    </row>
    <row r="29047" spans="1:5" ht="13.5" customHeight="1">
      <c r="A29047">
        <v>376</v>
      </c>
      <c r="B29047" t="str">
        <f t="shared" si="453"/>
        <v>376---5</v>
      </c>
      <c r="C29047" t="s">
        <v>4222</v>
      </c>
      <c r="D29047" t="s">
        <v>841</v>
      </c>
      <c r="E29047">
        <v>5</v>
      </c>
    </row>
    <row r="29048" spans="1:5" ht="13.5" customHeight="1">
      <c r="A29048">
        <v>376</v>
      </c>
      <c r="B29048" t="str">
        <f t="shared" si="453"/>
        <v>376---6</v>
      </c>
      <c r="C29048" t="s">
        <v>4230</v>
      </c>
      <c r="D29048" t="s">
        <v>842</v>
      </c>
      <c r="E29048">
        <v>6</v>
      </c>
    </row>
    <row r="29049" spans="1:5" ht="13.5" customHeight="1">
      <c r="A29049">
        <v>376</v>
      </c>
      <c r="B29049" t="str">
        <f t="shared" si="453"/>
        <v>376---7</v>
      </c>
      <c r="C29049" t="s">
        <v>4259</v>
      </c>
      <c r="D29049" t="s">
        <v>1292</v>
      </c>
      <c r="E29049">
        <v>7</v>
      </c>
    </row>
    <row r="29050" spans="1:5" ht="13.5" customHeight="1">
      <c r="A29050">
        <v>376</v>
      </c>
      <c r="B29050" t="str">
        <f t="shared" si="453"/>
        <v>376---8</v>
      </c>
      <c r="C29050" t="s">
        <v>4264</v>
      </c>
      <c r="D29050" t="s">
        <v>1260</v>
      </c>
      <c r="E29050">
        <v>8</v>
      </c>
    </row>
    <row r="29051" spans="1:5" ht="13.5" customHeight="1">
      <c r="A29051">
        <v>376</v>
      </c>
      <c r="B29051" t="str">
        <f t="shared" si="453"/>
        <v>376---9</v>
      </c>
      <c r="C29051" t="s">
        <v>4256</v>
      </c>
      <c r="D29051" t="s">
        <v>983</v>
      </c>
      <c r="E29051">
        <v>9</v>
      </c>
    </row>
    <row r="29052" spans="1:5" ht="13.5" customHeight="1">
      <c r="A29052">
        <v>376</v>
      </c>
      <c r="B29052" t="str">
        <f t="shared" si="453"/>
        <v>376---10</v>
      </c>
      <c r="C29052" t="s">
        <v>4248</v>
      </c>
      <c r="D29052" t="s">
        <v>846</v>
      </c>
      <c r="E29052">
        <v>10</v>
      </c>
    </row>
    <row r="29053" spans="1:5" ht="13.5" customHeight="1">
      <c r="A29053">
        <v>376</v>
      </c>
      <c r="B29053" t="str">
        <f t="shared" si="453"/>
        <v>376---11</v>
      </c>
      <c r="C29053" t="s">
        <v>4274</v>
      </c>
      <c r="D29053" t="s">
        <v>6183</v>
      </c>
      <c r="E29053">
        <v>11</v>
      </c>
    </row>
    <row r="29054" spans="1:5" ht="13.5" customHeight="1">
      <c r="A29054">
        <v>376</v>
      </c>
      <c r="B29054" t="str">
        <f t="shared" si="453"/>
        <v>376---12</v>
      </c>
      <c r="C29054" t="s">
        <v>4290</v>
      </c>
      <c r="D29054" t="s">
        <v>851</v>
      </c>
      <c r="E29054">
        <v>12</v>
      </c>
    </row>
    <row r="29055" spans="1:5" ht="13.5" customHeight="1">
      <c r="A29055">
        <v>376</v>
      </c>
      <c r="B29055" t="str">
        <f t="shared" si="453"/>
        <v>376---13</v>
      </c>
      <c r="C29055" t="s">
        <v>4251</v>
      </c>
      <c r="D29055" t="s">
        <v>847</v>
      </c>
      <c r="E29055">
        <v>13</v>
      </c>
    </row>
    <row r="29056" spans="1:5" ht="13.5" customHeight="1">
      <c r="A29056">
        <v>376</v>
      </c>
      <c r="B29056" t="str">
        <f t="shared" si="453"/>
        <v>376---14</v>
      </c>
      <c r="C29056" t="s">
        <v>727</v>
      </c>
      <c r="D29056" t="s">
        <v>1308</v>
      </c>
      <c r="E29056">
        <v>14</v>
      </c>
    </row>
    <row r="29057" spans="1:5" ht="13.5" customHeight="1">
      <c r="A29057">
        <v>376</v>
      </c>
      <c r="B29057" t="str">
        <f t="shared" si="453"/>
        <v>376---15</v>
      </c>
      <c r="C29057" t="s">
        <v>1017</v>
      </c>
      <c r="D29057" t="s">
        <v>796</v>
      </c>
      <c r="E29057">
        <v>15</v>
      </c>
    </row>
    <row r="29058" spans="1:5" ht="13.5" customHeight="1">
      <c r="A29058">
        <v>376</v>
      </c>
      <c r="B29058" t="str">
        <f t="shared" si="453"/>
        <v>376---16</v>
      </c>
      <c r="C29058" t="s">
        <v>731</v>
      </c>
      <c r="D29058" t="s">
        <v>800</v>
      </c>
      <c r="E29058">
        <v>16</v>
      </c>
    </row>
    <row r="29059" spans="1:5" ht="13.5" customHeight="1">
      <c r="A29059">
        <v>376</v>
      </c>
      <c r="B29059" t="str">
        <f t="shared" ref="B29059:B29122" si="454">A29059&amp;"---"&amp;E29059</f>
        <v>376---17</v>
      </c>
      <c r="C29059" t="s">
        <v>743</v>
      </c>
      <c r="D29059" t="s">
        <v>754</v>
      </c>
      <c r="E29059">
        <v>17</v>
      </c>
    </row>
    <row r="29060" spans="1:5" ht="13.5" customHeight="1">
      <c r="A29060">
        <v>376</v>
      </c>
      <c r="B29060" t="str">
        <f t="shared" si="454"/>
        <v>376---18</v>
      </c>
      <c r="C29060" t="s">
        <v>745</v>
      </c>
      <c r="D29060" t="s">
        <v>837</v>
      </c>
      <c r="E29060">
        <v>18</v>
      </c>
    </row>
    <row r="29061" spans="1:5" ht="13.5" customHeight="1">
      <c r="A29061">
        <v>376</v>
      </c>
      <c r="B29061" t="str">
        <f t="shared" si="454"/>
        <v>376---19</v>
      </c>
      <c r="C29061" t="s">
        <v>987</v>
      </c>
      <c r="D29061" t="s">
        <v>1263</v>
      </c>
      <c r="E29061">
        <v>19</v>
      </c>
    </row>
    <row r="29062" spans="1:5" ht="13.5" customHeight="1">
      <c r="A29062">
        <v>376</v>
      </c>
      <c r="B29062" t="str">
        <f t="shared" si="454"/>
        <v>376---20</v>
      </c>
      <c r="C29062" t="s">
        <v>989</v>
      </c>
      <c r="D29062" t="s">
        <v>738</v>
      </c>
      <c r="E29062">
        <v>20</v>
      </c>
    </row>
    <row r="29063" spans="1:5" ht="13.5" customHeight="1">
      <c r="A29063">
        <v>376</v>
      </c>
      <c r="B29063" t="str">
        <f t="shared" si="454"/>
        <v>376---21</v>
      </c>
      <c r="C29063" t="s">
        <v>1074</v>
      </c>
      <c r="D29063" t="s">
        <v>880</v>
      </c>
      <c r="E29063">
        <v>21</v>
      </c>
    </row>
    <row r="29064" spans="1:5" ht="13.5" customHeight="1">
      <c r="A29064">
        <v>376</v>
      </c>
      <c r="B29064" t="str">
        <f t="shared" si="454"/>
        <v>376---22</v>
      </c>
      <c r="C29064" t="s">
        <v>751</v>
      </c>
      <c r="D29064" t="s">
        <v>1281</v>
      </c>
      <c r="E29064">
        <v>22</v>
      </c>
    </row>
    <row r="29065" spans="1:5" ht="13.5" customHeight="1">
      <c r="A29065">
        <v>376</v>
      </c>
      <c r="B29065" t="str">
        <f t="shared" si="454"/>
        <v>376---23</v>
      </c>
      <c r="C29065" t="s">
        <v>824</v>
      </c>
      <c r="D29065" t="s">
        <v>752</v>
      </c>
      <c r="E29065">
        <v>23</v>
      </c>
    </row>
    <row r="29066" spans="1:5" ht="13.5" customHeight="1">
      <c r="A29066">
        <v>376</v>
      </c>
      <c r="B29066" t="str">
        <f t="shared" si="454"/>
        <v>376---24</v>
      </c>
      <c r="C29066" t="s">
        <v>757</v>
      </c>
      <c r="D29066" t="s">
        <v>1272</v>
      </c>
      <c r="E29066">
        <v>24</v>
      </c>
    </row>
    <row r="29067" spans="1:5" ht="13.5" customHeight="1">
      <c r="A29067">
        <v>376</v>
      </c>
      <c r="B29067" t="str">
        <f t="shared" si="454"/>
        <v>376---25</v>
      </c>
      <c r="C29067" t="s">
        <v>759</v>
      </c>
      <c r="D29067" t="s">
        <v>823</v>
      </c>
      <c r="E29067">
        <v>25</v>
      </c>
    </row>
    <row r="29068" spans="1:5" ht="13.5" customHeight="1">
      <c r="A29068">
        <v>376</v>
      </c>
      <c r="B29068" t="str">
        <f t="shared" si="454"/>
        <v>376---26</v>
      </c>
      <c r="C29068" t="s">
        <v>965</v>
      </c>
      <c r="D29068" t="s">
        <v>1250</v>
      </c>
      <c r="E29068">
        <v>26</v>
      </c>
    </row>
    <row r="29069" spans="1:5" ht="13.5" customHeight="1">
      <c r="A29069">
        <v>376</v>
      </c>
      <c r="B29069" t="str">
        <f t="shared" si="454"/>
        <v>376---27</v>
      </c>
      <c r="C29069" t="s">
        <v>890</v>
      </c>
      <c r="D29069" t="s">
        <v>911</v>
      </c>
      <c r="E29069">
        <v>27</v>
      </c>
    </row>
    <row r="29070" spans="1:5" ht="13.5" customHeight="1">
      <c r="A29070">
        <v>376</v>
      </c>
      <c r="B29070" t="str">
        <f t="shared" si="454"/>
        <v>376---28</v>
      </c>
      <c r="C29070" t="s">
        <v>1111</v>
      </c>
      <c r="D29070" t="s">
        <v>1045</v>
      </c>
      <c r="E29070">
        <v>28</v>
      </c>
    </row>
    <row r="29071" spans="1:5" ht="13.5" customHeight="1">
      <c r="A29071">
        <v>376</v>
      </c>
      <c r="B29071" t="str">
        <f t="shared" si="454"/>
        <v>376---29</v>
      </c>
      <c r="C29071" t="s">
        <v>868</v>
      </c>
      <c r="D29071" t="s">
        <v>758</v>
      </c>
      <c r="E29071">
        <v>29</v>
      </c>
    </row>
    <row r="29072" spans="1:5" ht="13.5" customHeight="1">
      <c r="A29072">
        <v>376</v>
      </c>
      <c r="B29072" t="str">
        <f t="shared" si="454"/>
        <v>376---30</v>
      </c>
      <c r="C29072" t="s">
        <v>969</v>
      </c>
      <c r="D29072" t="s">
        <v>802</v>
      </c>
      <c r="E29072">
        <v>30</v>
      </c>
    </row>
    <row r="29073" spans="1:5" ht="13.5" customHeight="1">
      <c r="A29073">
        <v>376</v>
      </c>
      <c r="B29073" t="str">
        <f t="shared" si="454"/>
        <v>376---31</v>
      </c>
      <c r="C29073" t="s">
        <v>918</v>
      </c>
      <c r="D29073" t="s">
        <v>865</v>
      </c>
      <c r="E29073">
        <v>31</v>
      </c>
    </row>
    <row r="29074" spans="1:5" ht="13.5" customHeight="1">
      <c r="A29074">
        <v>376</v>
      </c>
      <c r="B29074" t="str">
        <f t="shared" si="454"/>
        <v>376---32</v>
      </c>
      <c r="C29074" t="s">
        <v>896</v>
      </c>
      <c r="D29074" t="s">
        <v>1202</v>
      </c>
      <c r="E29074">
        <v>32</v>
      </c>
    </row>
    <row r="29075" spans="1:5" ht="13.5" customHeight="1">
      <c r="A29075">
        <v>376</v>
      </c>
      <c r="B29075" t="str">
        <f t="shared" si="454"/>
        <v>376---33</v>
      </c>
      <c r="C29075" t="s">
        <v>5913</v>
      </c>
      <c r="D29075" t="s">
        <v>1114</v>
      </c>
      <c r="E29075">
        <v>33</v>
      </c>
    </row>
    <row r="29076" spans="1:5" ht="13.5" customHeight="1">
      <c r="A29076">
        <v>376</v>
      </c>
      <c r="B29076" t="str">
        <f t="shared" si="454"/>
        <v>376---34</v>
      </c>
      <c r="C29076" t="s">
        <v>5945</v>
      </c>
      <c r="D29076" t="s">
        <v>881</v>
      </c>
      <c r="E29076">
        <v>34</v>
      </c>
    </row>
    <row r="29077" spans="1:5" ht="13.5" customHeight="1">
      <c r="A29077">
        <v>376</v>
      </c>
      <c r="B29077" t="str">
        <f t="shared" si="454"/>
        <v>376---35</v>
      </c>
      <c r="C29077" t="s">
        <v>5946</v>
      </c>
      <c r="D29077" t="s">
        <v>893</v>
      </c>
      <c r="E29077">
        <v>35</v>
      </c>
    </row>
    <row r="29078" spans="1:5" ht="13.5" customHeight="1">
      <c r="A29078">
        <v>376</v>
      </c>
      <c r="B29078" t="str">
        <f t="shared" si="454"/>
        <v>376---36</v>
      </c>
      <c r="C29078" t="s">
        <v>6000</v>
      </c>
      <c r="D29078" t="s">
        <v>1198</v>
      </c>
      <c r="E29078">
        <v>36</v>
      </c>
    </row>
    <row r="29079" spans="1:5" ht="13.5" customHeight="1">
      <c r="A29079">
        <v>376</v>
      </c>
      <c r="B29079" t="str">
        <f t="shared" si="454"/>
        <v>376---37</v>
      </c>
      <c r="C29079" t="s">
        <v>5925</v>
      </c>
      <c r="D29079" t="s">
        <v>798</v>
      </c>
      <c r="E29079">
        <v>37</v>
      </c>
    </row>
    <row r="29080" spans="1:5" ht="13.5" customHeight="1">
      <c r="A29080">
        <v>376</v>
      </c>
      <c r="B29080" t="str">
        <f t="shared" si="454"/>
        <v>376---38</v>
      </c>
      <c r="C29080" t="s">
        <v>5949</v>
      </c>
      <c r="D29080" t="s">
        <v>895</v>
      </c>
      <c r="E29080">
        <v>38</v>
      </c>
    </row>
    <row r="29081" spans="1:5" ht="13.5" customHeight="1">
      <c r="A29081">
        <v>376</v>
      </c>
      <c r="B29081" t="str">
        <f t="shared" si="454"/>
        <v>376---39</v>
      </c>
      <c r="C29081" t="s">
        <v>6016</v>
      </c>
      <c r="D29081" t="s">
        <v>1093</v>
      </c>
      <c r="E29081">
        <v>39</v>
      </c>
    </row>
    <row r="29082" spans="1:5" ht="13.5" customHeight="1">
      <c r="A29082">
        <v>376</v>
      </c>
      <c r="B29082" t="str">
        <f t="shared" si="454"/>
        <v>376---40</v>
      </c>
      <c r="C29082" t="s">
        <v>5915</v>
      </c>
      <c r="D29082" t="s">
        <v>772</v>
      </c>
      <c r="E29082">
        <v>40</v>
      </c>
    </row>
    <row r="29083" spans="1:5" ht="13.5" customHeight="1">
      <c r="A29083">
        <v>376</v>
      </c>
      <c r="B29083" t="str">
        <f t="shared" si="454"/>
        <v>376---41</v>
      </c>
      <c r="C29083" t="s">
        <v>5926</v>
      </c>
      <c r="D29083" t="s">
        <v>843</v>
      </c>
      <c r="E29083">
        <v>41</v>
      </c>
    </row>
    <row r="29084" spans="1:5" ht="13.5" customHeight="1">
      <c r="A29084">
        <v>376</v>
      </c>
      <c r="B29084" t="str">
        <f t="shared" si="454"/>
        <v>376---42</v>
      </c>
      <c r="C29084" t="s">
        <v>5917</v>
      </c>
      <c r="D29084" t="s">
        <v>789</v>
      </c>
      <c r="E29084">
        <v>42</v>
      </c>
    </row>
    <row r="29085" spans="1:5" ht="13.5" customHeight="1">
      <c r="A29085">
        <v>376</v>
      </c>
      <c r="B29085" t="str">
        <f t="shared" si="454"/>
        <v>376---43</v>
      </c>
      <c r="C29085" t="s">
        <v>5918</v>
      </c>
      <c r="D29085" t="s">
        <v>770</v>
      </c>
      <c r="E29085">
        <v>43</v>
      </c>
    </row>
    <row r="29086" spans="1:5" ht="13.5" customHeight="1">
      <c r="A29086">
        <v>376</v>
      </c>
      <c r="B29086" t="str">
        <f t="shared" si="454"/>
        <v>376---44</v>
      </c>
      <c r="C29086" t="s">
        <v>5932</v>
      </c>
      <c r="D29086" t="s">
        <v>846</v>
      </c>
      <c r="E29086">
        <v>44</v>
      </c>
    </row>
    <row r="29087" spans="1:5" ht="13.5" customHeight="1">
      <c r="A29087">
        <v>376</v>
      </c>
      <c r="B29087" t="str">
        <f t="shared" si="454"/>
        <v>376---45</v>
      </c>
      <c r="C29087" t="s">
        <v>5938</v>
      </c>
      <c r="D29087" t="s">
        <v>851</v>
      </c>
      <c r="E29087">
        <v>45</v>
      </c>
    </row>
    <row r="29088" spans="1:5" ht="13.5" customHeight="1">
      <c r="A29088">
        <v>376</v>
      </c>
      <c r="B29088" t="str">
        <f t="shared" si="454"/>
        <v>376---46</v>
      </c>
      <c r="C29088" t="s">
        <v>5927</v>
      </c>
      <c r="D29088" t="s">
        <v>1115</v>
      </c>
      <c r="E29088">
        <v>46</v>
      </c>
    </row>
    <row r="29089" spans="1:5" ht="13.5" customHeight="1">
      <c r="A29089">
        <v>376</v>
      </c>
      <c r="B29089" t="str">
        <f t="shared" si="454"/>
        <v>376---47</v>
      </c>
      <c r="C29089" t="s">
        <v>5954</v>
      </c>
      <c r="D29089" t="s">
        <v>1166</v>
      </c>
      <c r="E29089">
        <v>47</v>
      </c>
    </row>
    <row r="29090" spans="1:5" ht="13.5" customHeight="1">
      <c r="A29090">
        <v>376</v>
      </c>
      <c r="B29090" t="str">
        <f t="shared" si="454"/>
        <v>376---48</v>
      </c>
      <c r="C29090" t="s">
        <v>5991</v>
      </c>
      <c r="D29090" t="s">
        <v>1092</v>
      </c>
      <c r="E29090">
        <v>48</v>
      </c>
    </row>
    <row r="29091" spans="1:5" ht="13.5" customHeight="1">
      <c r="A29091">
        <v>376</v>
      </c>
      <c r="B29091" t="str">
        <f t="shared" si="454"/>
        <v>376---49</v>
      </c>
      <c r="C29091" t="s">
        <v>5992</v>
      </c>
      <c r="D29091" t="s">
        <v>1101</v>
      </c>
      <c r="E29091">
        <v>49</v>
      </c>
    </row>
    <row r="29092" spans="1:5" ht="13.5" customHeight="1">
      <c r="A29092">
        <v>376</v>
      </c>
      <c r="B29092" t="str">
        <f t="shared" si="454"/>
        <v>376---50</v>
      </c>
      <c r="C29092" t="s">
        <v>5955</v>
      </c>
      <c r="D29092" t="s">
        <v>889</v>
      </c>
      <c r="E29092">
        <v>50</v>
      </c>
    </row>
    <row r="29093" spans="1:5" ht="13.5" customHeight="1">
      <c r="A29093">
        <v>376</v>
      </c>
      <c r="B29093" t="str">
        <f t="shared" si="454"/>
        <v>376---51</v>
      </c>
      <c r="C29093" t="s">
        <v>5999</v>
      </c>
      <c r="D29093" t="s">
        <v>1371</v>
      </c>
      <c r="E29093">
        <v>51</v>
      </c>
    </row>
    <row r="29094" spans="1:5" ht="13.5" customHeight="1">
      <c r="A29094">
        <v>376</v>
      </c>
      <c r="B29094" t="str">
        <f t="shared" si="454"/>
        <v>376---52</v>
      </c>
      <c r="C29094" t="s">
        <v>5958</v>
      </c>
      <c r="D29094" t="s">
        <v>1358</v>
      </c>
      <c r="E29094">
        <v>52</v>
      </c>
    </row>
    <row r="29095" spans="1:5" ht="13.5" customHeight="1">
      <c r="A29095">
        <v>377</v>
      </c>
      <c r="B29095" t="str">
        <f t="shared" si="454"/>
        <v>377---1</v>
      </c>
      <c r="C29095" t="s">
        <v>4216</v>
      </c>
      <c r="D29095" t="s">
        <v>1090</v>
      </c>
      <c r="E29095">
        <v>1</v>
      </c>
    </row>
    <row r="29096" spans="1:5" ht="13.5" customHeight="1">
      <c r="A29096">
        <v>377</v>
      </c>
      <c r="B29096" t="str">
        <f t="shared" si="454"/>
        <v>377---2</v>
      </c>
      <c r="C29096" t="s">
        <v>4216</v>
      </c>
      <c r="D29096" t="s">
        <v>873</v>
      </c>
      <c r="E29096">
        <v>2</v>
      </c>
    </row>
    <row r="29097" spans="1:5" ht="13.5" customHeight="1">
      <c r="A29097">
        <v>377</v>
      </c>
      <c r="B29097" t="str">
        <f t="shared" si="454"/>
        <v>377---3</v>
      </c>
      <c r="C29097" t="s">
        <v>4218</v>
      </c>
      <c r="D29097" t="s">
        <v>738</v>
      </c>
      <c r="E29097">
        <v>3</v>
      </c>
    </row>
    <row r="29098" spans="1:5" ht="13.5" customHeight="1">
      <c r="A29098">
        <v>377</v>
      </c>
      <c r="B29098" t="str">
        <f t="shared" si="454"/>
        <v>377---4</v>
      </c>
      <c r="C29098" t="s">
        <v>4260</v>
      </c>
      <c r="D29098" t="s">
        <v>1154</v>
      </c>
      <c r="E29098">
        <v>4</v>
      </c>
    </row>
    <row r="29099" spans="1:5" ht="13.5" customHeight="1">
      <c r="A29099">
        <v>377</v>
      </c>
      <c r="B29099" t="str">
        <f t="shared" si="454"/>
        <v>377---5</v>
      </c>
      <c r="C29099" t="s">
        <v>4222</v>
      </c>
      <c r="D29099" t="s">
        <v>841</v>
      </c>
      <c r="E29099">
        <v>5</v>
      </c>
    </row>
    <row r="29100" spans="1:5" ht="13.5" customHeight="1">
      <c r="A29100">
        <v>377</v>
      </c>
      <c r="B29100" t="str">
        <f t="shared" si="454"/>
        <v>377---6</v>
      </c>
      <c r="C29100" t="s">
        <v>4230</v>
      </c>
      <c r="D29100" t="s">
        <v>842</v>
      </c>
      <c r="E29100">
        <v>6</v>
      </c>
    </row>
    <row r="29101" spans="1:5" ht="13.5" customHeight="1">
      <c r="A29101">
        <v>377</v>
      </c>
      <c r="B29101" t="str">
        <f t="shared" si="454"/>
        <v>377---7</v>
      </c>
      <c r="C29101" t="s">
        <v>4259</v>
      </c>
      <c r="D29101" t="s">
        <v>1095</v>
      </c>
      <c r="E29101">
        <v>7</v>
      </c>
    </row>
    <row r="29102" spans="1:5" ht="13.5" customHeight="1">
      <c r="A29102">
        <v>377</v>
      </c>
      <c r="B29102" t="str">
        <f t="shared" si="454"/>
        <v>377---8</v>
      </c>
      <c r="C29102" t="s">
        <v>4264</v>
      </c>
      <c r="D29102" t="s">
        <v>1157</v>
      </c>
      <c r="E29102">
        <v>8</v>
      </c>
    </row>
    <row r="29103" spans="1:5" ht="13.5" customHeight="1">
      <c r="A29103">
        <v>377</v>
      </c>
      <c r="B29103" t="str">
        <f t="shared" si="454"/>
        <v>377---9</v>
      </c>
      <c r="C29103" t="s">
        <v>4256</v>
      </c>
      <c r="D29103" t="s">
        <v>983</v>
      </c>
      <c r="E29103">
        <v>9</v>
      </c>
    </row>
    <row r="29104" spans="1:5" ht="13.5" customHeight="1">
      <c r="A29104">
        <v>377</v>
      </c>
      <c r="B29104" t="str">
        <f t="shared" si="454"/>
        <v>377---10</v>
      </c>
      <c r="C29104" t="s">
        <v>4248</v>
      </c>
      <c r="D29104" t="s">
        <v>846</v>
      </c>
      <c r="E29104">
        <v>10</v>
      </c>
    </row>
    <row r="29105" spans="1:5" ht="13.5" customHeight="1">
      <c r="A29105">
        <v>377</v>
      </c>
      <c r="B29105" t="str">
        <f t="shared" si="454"/>
        <v>377---11</v>
      </c>
      <c r="C29105" t="s">
        <v>4274</v>
      </c>
      <c r="D29105" t="s">
        <v>6183</v>
      </c>
      <c r="E29105">
        <v>11</v>
      </c>
    </row>
    <row r="29106" spans="1:5" ht="13.5" customHeight="1">
      <c r="A29106">
        <v>377</v>
      </c>
      <c r="B29106" t="str">
        <f t="shared" si="454"/>
        <v>377---12</v>
      </c>
      <c r="C29106" t="s">
        <v>4290</v>
      </c>
      <c r="D29106" t="s">
        <v>1100</v>
      </c>
      <c r="E29106">
        <v>12</v>
      </c>
    </row>
    <row r="29107" spans="1:5" ht="13.5" customHeight="1">
      <c r="A29107">
        <v>377</v>
      </c>
      <c r="B29107" t="str">
        <f t="shared" si="454"/>
        <v>377---13</v>
      </c>
      <c r="C29107" t="s">
        <v>4251</v>
      </c>
      <c r="D29107" t="s">
        <v>886</v>
      </c>
      <c r="E29107">
        <v>13</v>
      </c>
    </row>
    <row r="29108" spans="1:5" ht="13.5" customHeight="1">
      <c r="A29108">
        <v>377</v>
      </c>
      <c r="B29108" t="str">
        <f t="shared" si="454"/>
        <v>377---14</v>
      </c>
      <c r="C29108" t="s">
        <v>1017</v>
      </c>
      <c r="D29108" t="s">
        <v>796</v>
      </c>
      <c r="E29108">
        <v>14</v>
      </c>
    </row>
    <row r="29109" spans="1:5" ht="13.5" customHeight="1">
      <c r="A29109">
        <v>377</v>
      </c>
      <c r="B29109" t="str">
        <f t="shared" si="454"/>
        <v>377---15</v>
      </c>
      <c r="C29109" t="s">
        <v>731</v>
      </c>
      <c r="D29109" t="s">
        <v>800</v>
      </c>
      <c r="E29109">
        <v>15</v>
      </c>
    </row>
    <row r="29110" spans="1:5" ht="13.5" customHeight="1">
      <c r="A29110">
        <v>377</v>
      </c>
      <c r="B29110" t="str">
        <f t="shared" si="454"/>
        <v>377---16</v>
      </c>
      <c r="C29110" t="s">
        <v>743</v>
      </c>
      <c r="D29110" t="s">
        <v>754</v>
      </c>
      <c r="E29110">
        <v>16</v>
      </c>
    </row>
    <row r="29111" spans="1:5" ht="13.5" customHeight="1">
      <c r="A29111">
        <v>377</v>
      </c>
      <c r="B29111" t="str">
        <f t="shared" si="454"/>
        <v>377---17</v>
      </c>
      <c r="C29111" t="s">
        <v>745</v>
      </c>
      <c r="D29111" t="s">
        <v>837</v>
      </c>
      <c r="E29111">
        <v>17</v>
      </c>
    </row>
    <row r="29112" spans="1:5" ht="13.5" customHeight="1">
      <c r="A29112">
        <v>377</v>
      </c>
      <c r="B29112" t="str">
        <f t="shared" si="454"/>
        <v>377---18</v>
      </c>
      <c r="C29112" t="s">
        <v>987</v>
      </c>
      <c r="D29112" t="s">
        <v>1263</v>
      </c>
      <c r="E29112">
        <v>18</v>
      </c>
    </row>
    <row r="29113" spans="1:5" ht="13.5" customHeight="1">
      <c r="A29113">
        <v>377</v>
      </c>
      <c r="B29113" t="str">
        <f t="shared" si="454"/>
        <v>377---19</v>
      </c>
      <c r="C29113" t="s">
        <v>989</v>
      </c>
      <c r="D29113" t="s">
        <v>738</v>
      </c>
      <c r="E29113">
        <v>19</v>
      </c>
    </row>
    <row r="29114" spans="1:5" ht="13.5" customHeight="1">
      <c r="A29114">
        <v>377</v>
      </c>
      <c r="B29114" t="str">
        <f t="shared" si="454"/>
        <v>377---20</v>
      </c>
      <c r="C29114" t="s">
        <v>747</v>
      </c>
      <c r="D29114" t="s">
        <v>1154</v>
      </c>
      <c r="E29114">
        <v>20</v>
      </c>
    </row>
    <row r="29115" spans="1:5" ht="13.5" customHeight="1">
      <c r="A29115">
        <v>377</v>
      </c>
      <c r="B29115" t="str">
        <f t="shared" si="454"/>
        <v>377---21</v>
      </c>
      <c r="C29115" t="s">
        <v>1074</v>
      </c>
      <c r="D29115" t="s">
        <v>880</v>
      </c>
      <c r="E29115">
        <v>21</v>
      </c>
    </row>
    <row r="29116" spans="1:5" ht="13.5" customHeight="1">
      <c r="A29116">
        <v>377</v>
      </c>
      <c r="B29116" t="str">
        <f t="shared" si="454"/>
        <v>377---22</v>
      </c>
      <c r="C29116" t="s">
        <v>820</v>
      </c>
      <c r="D29116" t="s">
        <v>882</v>
      </c>
      <c r="E29116">
        <v>22</v>
      </c>
    </row>
    <row r="29117" spans="1:5" ht="13.5" customHeight="1">
      <c r="A29117">
        <v>377</v>
      </c>
      <c r="B29117" t="str">
        <f t="shared" si="454"/>
        <v>377---23</v>
      </c>
      <c r="C29117" t="s">
        <v>751</v>
      </c>
      <c r="D29117" t="s">
        <v>1281</v>
      </c>
      <c r="E29117">
        <v>23</v>
      </c>
    </row>
    <row r="29118" spans="1:5" ht="13.5" customHeight="1">
      <c r="A29118">
        <v>377</v>
      </c>
      <c r="B29118" t="str">
        <f t="shared" si="454"/>
        <v>377---24</v>
      </c>
      <c r="C29118" t="s">
        <v>824</v>
      </c>
      <c r="D29118" t="s">
        <v>752</v>
      </c>
      <c r="E29118">
        <v>24</v>
      </c>
    </row>
    <row r="29119" spans="1:5" ht="13.5" customHeight="1">
      <c r="A29119">
        <v>377</v>
      </c>
      <c r="B29119" t="str">
        <f t="shared" si="454"/>
        <v>377---25</v>
      </c>
      <c r="C29119" t="s">
        <v>757</v>
      </c>
      <c r="D29119" t="s">
        <v>1272</v>
      </c>
      <c r="E29119">
        <v>25</v>
      </c>
    </row>
    <row r="29120" spans="1:5" ht="13.5" customHeight="1">
      <c r="A29120">
        <v>377</v>
      </c>
      <c r="B29120" t="str">
        <f t="shared" si="454"/>
        <v>377---26</v>
      </c>
      <c r="C29120" t="s">
        <v>759</v>
      </c>
      <c r="D29120" t="s">
        <v>823</v>
      </c>
      <c r="E29120">
        <v>26</v>
      </c>
    </row>
    <row r="29121" spans="1:5" ht="13.5" customHeight="1">
      <c r="A29121">
        <v>377</v>
      </c>
      <c r="B29121" t="str">
        <f t="shared" si="454"/>
        <v>377---27</v>
      </c>
      <c r="C29121" t="s">
        <v>860</v>
      </c>
      <c r="D29121" t="s">
        <v>1099</v>
      </c>
      <c r="E29121">
        <v>27</v>
      </c>
    </row>
    <row r="29122" spans="1:5" ht="13.5" customHeight="1">
      <c r="A29122">
        <v>377</v>
      </c>
      <c r="B29122" t="str">
        <f t="shared" si="454"/>
        <v>377---28</v>
      </c>
      <c r="C29122" t="s">
        <v>965</v>
      </c>
      <c r="D29122" t="s">
        <v>1250</v>
      </c>
      <c r="E29122">
        <v>28</v>
      </c>
    </row>
    <row r="29123" spans="1:5" ht="13.5" customHeight="1">
      <c r="A29123">
        <v>377</v>
      </c>
      <c r="B29123" t="str">
        <f t="shared" ref="B29123:B29186" si="455">A29123&amp;"---"&amp;E29123</f>
        <v>377---29</v>
      </c>
      <c r="C29123" t="s">
        <v>890</v>
      </c>
      <c r="D29123" t="s">
        <v>911</v>
      </c>
      <c r="E29123">
        <v>29</v>
      </c>
    </row>
    <row r="29124" spans="1:5" ht="13.5" customHeight="1">
      <c r="A29124">
        <v>377</v>
      </c>
      <c r="B29124" t="str">
        <f t="shared" si="455"/>
        <v>377---30</v>
      </c>
      <c r="C29124" t="s">
        <v>1252</v>
      </c>
      <c r="D29124" t="s">
        <v>1283</v>
      </c>
      <c r="E29124">
        <v>30</v>
      </c>
    </row>
    <row r="29125" spans="1:5" ht="13.5" customHeight="1">
      <c r="A29125">
        <v>377</v>
      </c>
      <c r="B29125" t="str">
        <f t="shared" si="455"/>
        <v>377---31</v>
      </c>
      <c r="C29125" t="s">
        <v>1111</v>
      </c>
      <c r="D29125" t="s">
        <v>1045</v>
      </c>
      <c r="E29125">
        <v>31</v>
      </c>
    </row>
    <row r="29126" spans="1:5" ht="13.5" customHeight="1">
      <c r="A29126">
        <v>377</v>
      </c>
      <c r="B29126" t="str">
        <f t="shared" si="455"/>
        <v>377---32</v>
      </c>
      <c r="C29126" t="s">
        <v>868</v>
      </c>
      <c r="D29126" t="s">
        <v>758</v>
      </c>
      <c r="E29126">
        <v>32</v>
      </c>
    </row>
    <row r="29127" spans="1:5" ht="13.5" customHeight="1">
      <c r="A29127">
        <v>377</v>
      </c>
      <c r="B29127" t="str">
        <f t="shared" si="455"/>
        <v>377---33</v>
      </c>
      <c r="C29127" t="s">
        <v>5913</v>
      </c>
      <c r="D29127" t="s">
        <v>1114</v>
      </c>
      <c r="E29127">
        <v>33</v>
      </c>
    </row>
    <row r="29128" spans="1:5" ht="13.5" customHeight="1">
      <c r="A29128">
        <v>377</v>
      </c>
      <c r="B29128" t="str">
        <f t="shared" si="455"/>
        <v>377---34</v>
      </c>
      <c r="C29128" t="s">
        <v>5945</v>
      </c>
      <c r="D29128" t="s">
        <v>881</v>
      </c>
      <c r="E29128">
        <v>34</v>
      </c>
    </row>
    <row r="29129" spans="1:5" ht="13.5" customHeight="1">
      <c r="A29129">
        <v>377</v>
      </c>
      <c r="B29129" t="str">
        <f t="shared" si="455"/>
        <v>377---35</v>
      </c>
      <c r="C29129" t="s">
        <v>5946</v>
      </c>
      <c r="D29129" t="s">
        <v>893</v>
      </c>
      <c r="E29129">
        <v>35</v>
      </c>
    </row>
    <row r="29130" spans="1:5" ht="13.5" customHeight="1">
      <c r="A29130">
        <v>377</v>
      </c>
      <c r="B29130" t="str">
        <f t="shared" si="455"/>
        <v>377---36</v>
      </c>
      <c r="C29130" t="s">
        <v>5947</v>
      </c>
      <c r="D29130" t="s">
        <v>884</v>
      </c>
      <c r="E29130">
        <v>36</v>
      </c>
    </row>
    <row r="29131" spans="1:5" ht="13.5" customHeight="1">
      <c r="A29131">
        <v>377</v>
      </c>
      <c r="B29131" t="str">
        <f t="shared" si="455"/>
        <v>377---37</v>
      </c>
      <c r="C29131" t="s">
        <v>5948</v>
      </c>
      <c r="D29131" t="s">
        <v>886</v>
      </c>
      <c r="E29131">
        <v>37</v>
      </c>
    </row>
    <row r="29132" spans="1:5" ht="13.5" customHeight="1">
      <c r="A29132">
        <v>377</v>
      </c>
      <c r="B29132" t="str">
        <f t="shared" si="455"/>
        <v>377---38</v>
      </c>
      <c r="C29132" t="s">
        <v>5949</v>
      </c>
      <c r="D29132" t="s">
        <v>895</v>
      </c>
      <c r="E29132">
        <v>38</v>
      </c>
    </row>
    <row r="29133" spans="1:5" ht="13.5" customHeight="1">
      <c r="A29133">
        <v>377</v>
      </c>
      <c r="B29133" t="str">
        <f t="shared" si="455"/>
        <v>377---39</v>
      </c>
      <c r="C29133" t="s">
        <v>5915</v>
      </c>
      <c r="D29133" t="s">
        <v>772</v>
      </c>
      <c r="E29133">
        <v>39</v>
      </c>
    </row>
    <row r="29134" spans="1:5" ht="13.5" customHeight="1">
      <c r="A29134">
        <v>377</v>
      </c>
      <c r="B29134" t="str">
        <f t="shared" si="455"/>
        <v>377---40</v>
      </c>
      <c r="C29134" t="s">
        <v>5917</v>
      </c>
      <c r="D29134" t="s">
        <v>789</v>
      </c>
      <c r="E29134">
        <v>40</v>
      </c>
    </row>
    <row r="29135" spans="1:5" ht="13.5" customHeight="1">
      <c r="A29135">
        <v>377</v>
      </c>
      <c r="B29135" t="str">
        <f t="shared" si="455"/>
        <v>377---41</v>
      </c>
      <c r="C29135" t="s">
        <v>5918</v>
      </c>
      <c r="D29135" t="s">
        <v>770</v>
      </c>
      <c r="E29135">
        <v>41</v>
      </c>
    </row>
    <row r="29136" spans="1:5" ht="13.5" customHeight="1">
      <c r="A29136">
        <v>377</v>
      </c>
      <c r="B29136" t="str">
        <f t="shared" si="455"/>
        <v>377---42</v>
      </c>
      <c r="C29136" t="s">
        <v>5932</v>
      </c>
      <c r="D29136" t="s">
        <v>846</v>
      </c>
      <c r="E29136">
        <v>42</v>
      </c>
    </row>
    <row r="29137" spans="1:5" ht="13.5" customHeight="1">
      <c r="A29137">
        <v>377</v>
      </c>
      <c r="B29137" t="str">
        <f t="shared" si="455"/>
        <v>377---43</v>
      </c>
      <c r="C29137" t="s">
        <v>5951</v>
      </c>
      <c r="D29137" t="s">
        <v>879</v>
      </c>
      <c r="E29137">
        <v>43</v>
      </c>
    </row>
    <row r="29138" spans="1:5" ht="13.5" customHeight="1">
      <c r="A29138">
        <v>377</v>
      </c>
      <c r="B29138" t="str">
        <f t="shared" si="455"/>
        <v>377---44</v>
      </c>
      <c r="C29138" t="s">
        <v>5954</v>
      </c>
      <c r="D29138" t="s">
        <v>1166</v>
      </c>
      <c r="E29138">
        <v>44</v>
      </c>
    </row>
    <row r="29139" spans="1:5" ht="13.5" customHeight="1">
      <c r="A29139">
        <v>377</v>
      </c>
      <c r="B29139" t="str">
        <f t="shared" si="455"/>
        <v>377---45</v>
      </c>
      <c r="C29139" t="s">
        <v>5991</v>
      </c>
      <c r="D29139" t="s">
        <v>1092</v>
      </c>
      <c r="E29139">
        <v>45</v>
      </c>
    </row>
    <row r="29140" spans="1:5" ht="13.5" customHeight="1">
      <c r="A29140">
        <v>377</v>
      </c>
      <c r="B29140" t="str">
        <f t="shared" si="455"/>
        <v>377---46</v>
      </c>
      <c r="C29140" t="s">
        <v>5992</v>
      </c>
      <c r="D29140" t="s">
        <v>1101</v>
      </c>
      <c r="E29140">
        <v>46</v>
      </c>
    </row>
    <row r="29141" spans="1:5" ht="13.5" customHeight="1">
      <c r="A29141">
        <v>377</v>
      </c>
      <c r="B29141" t="str">
        <f t="shared" si="455"/>
        <v>377---47</v>
      </c>
      <c r="C29141" t="s">
        <v>5999</v>
      </c>
      <c r="D29141" t="s">
        <v>1371</v>
      </c>
      <c r="E29141">
        <v>47</v>
      </c>
    </row>
    <row r="29142" spans="1:5" ht="13.5" customHeight="1">
      <c r="A29142">
        <v>377</v>
      </c>
      <c r="B29142" t="str">
        <f t="shared" si="455"/>
        <v>377---48</v>
      </c>
      <c r="C29142" t="s">
        <v>5958</v>
      </c>
      <c r="D29142" t="s">
        <v>1358</v>
      </c>
      <c r="E29142">
        <v>48</v>
      </c>
    </row>
    <row r="29143" spans="1:5" ht="13.5" customHeight="1">
      <c r="A29143">
        <v>371</v>
      </c>
      <c r="B29143" t="str">
        <f t="shared" si="455"/>
        <v>371---1</v>
      </c>
      <c r="C29143" t="s">
        <v>4216</v>
      </c>
      <c r="D29143" t="s">
        <v>848</v>
      </c>
      <c r="E29143">
        <v>1</v>
      </c>
    </row>
    <row r="29144" spans="1:5" ht="13.5" customHeight="1">
      <c r="A29144">
        <v>371</v>
      </c>
      <c r="B29144" t="str">
        <f t="shared" si="455"/>
        <v>371---2</v>
      </c>
      <c r="C29144" t="s">
        <v>4216</v>
      </c>
      <c r="D29144" t="s">
        <v>1021</v>
      </c>
      <c r="E29144">
        <v>2</v>
      </c>
    </row>
    <row r="29145" spans="1:5" ht="13.5" customHeight="1">
      <c r="A29145">
        <v>371</v>
      </c>
      <c r="B29145" t="str">
        <f t="shared" si="455"/>
        <v>371---3</v>
      </c>
      <c r="C29145" t="s">
        <v>4279</v>
      </c>
      <c r="D29145" t="s">
        <v>1403</v>
      </c>
      <c r="E29145">
        <v>3</v>
      </c>
    </row>
    <row r="29146" spans="1:5" ht="13.5" customHeight="1">
      <c r="A29146">
        <v>371</v>
      </c>
      <c r="B29146" t="str">
        <f t="shared" si="455"/>
        <v>371---4</v>
      </c>
      <c r="C29146" t="s">
        <v>4271</v>
      </c>
      <c r="D29146" t="s">
        <v>1355</v>
      </c>
      <c r="E29146">
        <v>4</v>
      </c>
    </row>
    <row r="29147" spans="1:5" ht="13.5" customHeight="1">
      <c r="A29147">
        <v>371</v>
      </c>
      <c r="B29147" t="str">
        <f t="shared" si="455"/>
        <v>371---5</v>
      </c>
      <c r="C29147" t="s">
        <v>4270</v>
      </c>
      <c r="D29147" t="s">
        <v>1181</v>
      </c>
      <c r="E29147">
        <v>5</v>
      </c>
    </row>
    <row r="29148" spans="1:5" ht="13.5" customHeight="1">
      <c r="A29148">
        <v>371</v>
      </c>
      <c r="B29148" t="str">
        <f t="shared" si="455"/>
        <v>371---6</v>
      </c>
      <c r="C29148" t="s">
        <v>4268</v>
      </c>
      <c r="D29148" t="s">
        <v>6232</v>
      </c>
      <c r="E29148">
        <v>6</v>
      </c>
    </row>
    <row r="29149" spans="1:5" ht="13.5" customHeight="1">
      <c r="A29149">
        <v>371</v>
      </c>
      <c r="B29149" t="str">
        <f t="shared" si="455"/>
        <v>371---7</v>
      </c>
      <c r="C29149" t="s">
        <v>4276</v>
      </c>
      <c r="D29149" t="s">
        <v>869</v>
      </c>
      <c r="E29149">
        <v>7</v>
      </c>
    </row>
    <row r="29150" spans="1:5" ht="13.5" customHeight="1">
      <c r="A29150">
        <v>371</v>
      </c>
      <c r="B29150" t="str">
        <f t="shared" si="455"/>
        <v>371---8</v>
      </c>
      <c r="C29150" t="s">
        <v>4231</v>
      </c>
      <c r="D29150" t="s">
        <v>879</v>
      </c>
      <c r="E29150">
        <v>8</v>
      </c>
    </row>
    <row r="29151" spans="1:5" ht="13.5" customHeight="1">
      <c r="A29151">
        <v>371</v>
      </c>
      <c r="B29151" t="str">
        <f t="shared" si="455"/>
        <v>371---9</v>
      </c>
      <c r="C29151" t="s">
        <v>4264</v>
      </c>
      <c r="D29151" t="s">
        <v>1337</v>
      </c>
      <c r="E29151">
        <v>9</v>
      </c>
    </row>
    <row r="29152" spans="1:5" ht="13.5" customHeight="1">
      <c r="A29152">
        <v>371</v>
      </c>
      <c r="B29152" t="str">
        <f t="shared" si="455"/>
        <v>371---10</v>
      </c>
      <c r="C29152" t="s">
        <v>4272</v>
      </c>
      <c r="D29152" t="s">
        <v>816</v>
      </c>
      <c r="E29152">
        <v>10</v>
      </c>
    </row>
    <row r="29153" spans="1:5" ht="13.5" customHeight="1">
      <c r="A29153">
        <v>371</v>
      </c>
      <c r="B29153" t="str">
        <f t="shared" si="455"/>
        <v>371---11</v>
      </c>
      <c r="C29153" t="s">
        <v>4245</v>
      </c>
      <c r="D29153" t="s">
        <v>913</v>
      </c>
      <c r="E29153">
        <v>11</v>
      </c>
    </row>
    <row r="29154" spans="1:5" ht="13.5" customHeight="1">
      <c r="A29154">
        <v>371</v>
      </c>
      <c r="B29154" t="str">
        <f t="shared" si="455"/>
        <v>371---12</v>
      </c>
      <c r="C29154" t="s">
        <v>4257</v>
      </c>
      <c r="D29154" t="s">
        <v>1103</v>
      </c>
      <c r="E29154">
        <v>12</v>
      </c>
    </row>
    <row r="29155" spans="1:5" ht="13.5" customHeight="1">
      <c r="A29155">
        <v>371</v>
      </c>
      <c r="B29155" t="str">
        <f t="shared" si="455"/>
        <v>371---13</v>
      </c>
      <c r="C29155" t="s">
        <v>4280</v>
      </c>
      <c r="D29155" t="s">
        <v>796</v>
      </c>
      <c r="E29155">
        <v>13</v>
      </c>
    </row>
    <row r="29156" spans="1:5" ht="13.5" customHeight="1">
      <c r="A29156">
        <v>371</v>
      </c>
      <c r="B29156" t="str">
        <f t="shared" si="455"/>
        <v>371---14</v>
      </c>
      <c r="C29156" t="s">
        <v>5911</v>
      </c>
      <c r="D29156" t="s">
        <v>812</v>
      </c>
      <c r="E29156">
        <v>14</v>
      </c>
    </row>
    <row r="29157" spans="1:5" ht="13.5" customHeight="1">
      <c r="A29157">
        <v>371</v>
      </c>
      <c r="B29157" t="str">
        <f t="shared" si="455"/>
        <v>371---15</v>
      </c>
      <c r="C29157" t="s">
        <v>5911</v>
      </c>
      <c r="D29157" t="s">
        <v>1085</v>
      </c>
      <c r="E29157">
        <v>15</v>
      </c>
    </row>
    <row r="29158" spans="1:5" ht="13.5" customHeight="1">
      <c r="A29158">
        <v>371</v>
      </c>
      <c r="B29158" t="str">
        <f t="shared" si="455"/>
        <v>371---16</v>
      </c>
      <c r="C29158" t="s">
        <v>5911</v>
      </c>
      <c r="D29158" t="s">
        <v>898</v>
      </c>
      <c r="E29158">
        <v>16</v>
      </c>
    </row>
    <row r="29159" spans="1:5" ht="13.5" customHeight="1">
      <c r="A29159">
        <v>371</v>
      </c>
      <c r="B29159" t="str">
        <f t="shared" si="455"/>
        <v>371---17</v>
      </c>
      <c r="C29159" t="s">
        <v>1017</v>
      </c>
      <c r="D29159" t="s">
        <v>796</v>
      </c>
      <c r="E29159">
        <v>17</v>
      </c>
    </row>
    <row r="29160" spans="1:5" ht="13.5" customHeight="1">
      <c r="A29160">
        <v>371</v>
      </c>
      <c r="B29160" t="str">
        <f t="shared" si="455"/>
        <v>371---18</v>
      </c>
      <c r="C29160" t="s">
        <v>731</v>
      </c>
      <c r="D29160" t="s">
        <v>800</v>
      </c>
      <c r="E29160">
        <v>18</v>
      </c>
    </row>
    <row r="29161" spans="1:5" ht="13.5" customHeight="1">
      <c r="A29161">
        <v>371</v>
      </c>
      <c r="B29161" t="str">
        <f t="shared" si="455"/>
        <v>371---19</v>
      </c>
      <c r="C29161" t="s">
        <v>735</v>
      </c>
      <c r="D29161" t="s">
        <v>744</v>
      </c>
      <c r="E29161">
        <v>19</v>
      </c>
    </row>
    <row r="29162" spans="1:5" ht="13.5" customHeight="1">
      <c r="A29162">
        <v>371</v>
      </c>
      <c r="B29162" t="str">
        <f t="shared" si="455"/>
        <v>371---20</v>
      </c>
      <c r="C29162" t="s">
        <v>887</v>
      </c>
      <c r="D29162" t="s">
        <v>992</v>
      </c>
      <c r="E29162">
        <v>20</v>
      </c>
    </row>
    <row r="29163" spans="1:5" ht="13.5" customHeight="1">
      <c r="A29163">
        <v>371</v>
      </c>
      <c r="B29163" t="str">
        <f t="shared" si="455"/>
        <v>371---21</v>
      </c>
      <c r="C29163" t="s">
        <v>737</v>
      </c>
      <c r="D29163" t="s">
        <v>996</v>
      </c>
      <c r="E29163">
        <v>21</v>
      </c>
    </row>
    <row r="29164" spans="1:5" ht="13.5" customHeight="1">
      <c r="A29164">
        <v>371</v>
      </c>
      <c r="B29164" t="str">
        <f t="shared" si="455"/>
        <v>371---22</v>
      </c>
      <c r="C29164" t="s">
        <v>739</v>
      </c>
      <c r="D29164" t="s">
        <v>736</v>
      </c>
      <c r="E29164">
        <v>22</v>
      </c>
    </row>
    <row r="29165" spans="1:5" ht="13.5" customHeight="1">
      <c r="A29165">
        <v>371</v>
      </c>
      <c r="B29165" t="str">
        <f t="shared" si="455"/>
        <v>371---23</v>
      </c>
      <c r="C29165" t="s">
        <v>888</v>
      </c>
      <c r="D29165" t="s">
        <v>1073</v>
      </c>
      <c r="E29165">
        <v>23</v>
      </c>
    </row>
    <row r="29166" spans="1:5" ht="13.5" customHeight="1">
      <c r="A29166">
        <v>371</v>
      </c>
      <c r="B29166" t="str">
        <f t="shared" si="455"/>
        <v>371---24</v>
      </c>
      <c r="C29166" t="s">
        <v>743</v>
      </c>
      <c r="D29166" t="s">
        <v>754</v>
      </c>
      <c r="E29166">
        <v>24</v>
      </c>
    </row>
    <row r="29167" spans="1:5" ht="13.5" customHeight="1">
      <c r="A29167">
        <v>371</v>
      </c>
      <c r="B29167" t="str">
        <f t="shared" si="455"/>
        <v>371---25</v>
      </c>
      <c r="C29167" t="s">
        <v>745</v>
      </c>
      <c r="D29167" t="s">
        <v>837</v>
      </c>
      <c r="E29167">
        <v>25</v>
      </c>
    </row>
    <row r="29168" spans="1:5" ht="13.5" customHeight="1">
      <c r="A29168">
        <v>371</v>
      </c>
      <c r="B29168" t="str">
        <f t="shared" si="455"/>
        <v>371---26</v>
      </c>
      <c r="C29168" t="s">
        <v>987</v>
      </c>
      <c r="D29168" t="s">
        <v>1263</v>
      </c>
      <c r="E29168">
        <v>26</v>
      </c>
    </row>
    <row r="29169" spans="1:5" ht="13.5" customHeight="1">
      <c r="A29169">
        <v>371</v>
      </c>
      <c r="B29169" t="str">
        <f t="shared" si="455"/>
        <v>371---27</v>
      </c>
      <c r="C29169" t="s">
        <v>989</v>
      </c>
      <c r="D29169" t="s">
        <v>738</v>
      </c>
      <c r="E29169">
        <v>27</v>
      </c>
    </row>
    <row r="29170" spans="1:5" ht="13.5" customHeight="1">
      <c r="A29170">
        <v>371</v>
      </c>
      <c r="B29170" t="str">
        <f t="shared" si="455"/>
        <v>371---28</v>
      </c>
      <c r="C29170" t="s">
        <v>799</v>
      </c>
      <c r="D29170" t="s">
        <v>809</v>
      </c>
      <c r="E29170">
        <v>28</v>
      </c>
    </row>
    <row r="29171" spans="1:5" ht="13.5" customHeight="1">
      <c r="A29171">
        <v>371</v>
      </c>
      <c r="B29171" t="str">
        <f t="shared" si="455"/>
        <v>371---29</v>
      </c>
      <c r="C29171" t="s">
        <v>819</v>
      </c>
      <c r="D29171" t="s">
        <v>756</v>
      </c>
      <c r="E29171">
        <v>29</v>
      </c>
    </row>
    <row r="29172" spans="1:5" ht="13.5" customHeight="1">
      <c r="A29172">
        <v>371</v>
      </c>
      <c r="B29172" t="str">
        <f t="shared" si="455"/>
        <v>371---30</v>
      </c>
      <c r="C29172" t="s">
        <v>824</v>
      </c>
      <c r="D29172" t="s">
        <v>752</v>
      </c>
      <c r="E29172">
        <v>30</v>
      </c>
    </row>
    <row r="29173" spans="1:5" ht="13.5" customHeight="1">
      <c r="A29173">
        <v>371</v>
      </c>
      <c r="B29173" t="str">
        <f t="shared" si="455"/>
        <v>371---31</v>
      </c>
      <c r="C29173" t="s">
        <v>828</v>
      </c>
      <c r="D29173" t="s">
        <v>818</v>
      </c>
      <c r="E29173">
        <v>31</v>
      </c>
    </row>
    <row r="29174" spans="1:5" ht="13.5" customHeight="1">
      <c r="A29174">
        <v>371</v>
      </c>
      <c r="B29174" t="str">
        <f t="shared" si="455"/>
        <v>371---32</v>
      </c>
      <c r="C29174" t="s">
        <v>759</v>
      </c>
      <c r="D29174" t="s">
        <v>823</v>
      </c>
      <c r="E29174">
        <v>32</v>
      </c>
    </row>
    <row r="29175" spans="1:5" ht="13.5" customHeight="1">
      <c r="A29175">
        <v>371</v>
      </c>
      <c r="B29175" t="str">
        <f t="shared" si="455"/>
        <v>371---33</v>
      </c>
      <c r="C29175" t="s">
        <v>868</v>
      </c>
      <c r="D29175" t="s">
        <v>758</v>
      </c>
      <c r="E29175">
        <v>33</v>
      </c>
    </row>
    <row r="29176" spans="1:5" ht="13.5" customHeight="1">
      <c r="A29176">
        <v>371</v>
      </c>
      <c r="B29176" t="str">
        <f t="shared" si="455"/>
        <v>371---34</v>
      </c>
      <c r="C29176" t="s">
        <v>948</v>
      </c>
      <c r="D29176" t="s">
        <v>1010</v>
      </c>
      <c r="E29176">
        <v>34</v>
      </c>
    </row>
    <row r="29177" spans="1:5" ht="13.5" customHeight="1">
      <c r="A29177">
        <v>371</v>
      </c>
      <c r="B29177" t="str">
        <f t="shared" si="455"/>
        <v>371---35</v>
      </c>
      <c r="C29177" t="s">
        <v>896</v>
      </c>
      <c r="D29177" t="s">
        <v>1202</v>
      </c>
      <c r="E29177">
        <v>35</v>
      </c>
    </row>
    <row r="29178" spans="1:5" ht="13.5" customHeight="1">
      <c r="A29178">
        <v>371</v>
      </c>
      <c r="B29178" t="str">
        <f t="shared" si="455"/>
        <v>371---36</v>
      </c>
      <c r="C29178" t="s">
        <v>1134</v>
      </c>
      <c r="D29178" t="s">
        <v>6232</v>
      </c>
      <c r="E29178">
        <v>36</v>
      </c>
    </row>
    <row r="29179" spans="1:5" ht="13.5" customHeight="1">
      <c r="A29179">
        <v>371</v>
      </c>
      <c r="B29179" t="str">
        <f t="shared" si="455"/>
        <v>371---37</v>
      </c>
      <c r="C29179" t="s">
        <v>5912</v>
      </c>
      <c r="D29179" t="s">
        <v>764</v>
      </c>
      <c r="E29179">
        <v>37</v>
      </c>
    </row>
    <row r="29180" spans="1:5" ht="13.5" customHeight="1">
      <c r="A29180">
        <v>371</v>
      </c>
      <c r="B29180" t="str">
        <f t="shared" si="455"/>
        <v>371---38</v>
      </c>
      <c r="C29180" t="s">
        <v>5913</v>
      </c>
      <c r="D29180" t="s">
        <v>1114</v>
      </c>
      <c r="E29180">
        <v>38</v>
      </c>
    </row>
    <row r="29181" spans="1:5" ht="13.5" customHeight="1">
      <c r="A29181">
        <v>371</v>
      </c>
      <c r="B29181" t="str">
        <f t="shared" si="455"/>
        <v>371---39</v>
      </c>
      <c r="C29181" t="s">
        <v>5967</v>
      </c>
      <c r="D29181" t="s">
        <v>986</v>
      </c>
      <c r="E29181">
        <v>39</v>
      </c>
    </row>
    <row r="29182" spans="1:5" ht="13.5" customHeight="1">
      <c r="A29182">
        <v>371</v>
      </c>
      <c r="B29182" t="str">
        <f t="shared" si="455"/>
        <v>371---40</v>
      </c>
      <c r="C29182" t="s">
        <v>5968</v>
      </c>
      <c r="D29182" t="s">
        <v>988</v>
      </c>
      <c r="E29182">
        <v>40</v>
      </c>
    </row>
    <row r="29183" spans="1:5" ht="13.5" customHeight="1">
      <c r="A29183">
        <v>371</v>
      </c>
      <c r="B29183" t="str">
        <f t="shared" si="455"/>
        <v>371---41</v>
      </c>
      <c r="C29183" t="s">
        <v>5915</v>
      </c>
      <c r="D29183" t="s">
        <v>772</v>
      </c>
      <c r="E29183">
        <v>41</v>
      </c>
    </row>
    <row r="29184" spans="1:5" ht="13.5" customHeight="1">
      <c r="A29184">
        <v>371</v>
      </c>
      <c r="B29184" t="str">
        <f t="shared" si="455"/>
        <v>371---42</v>
      </c>
      <c r="C29184" t="s">
        <v>5926</v>
      </c>
      <c r="D29184" t="s">
        <v>843</v>
      </c>
      <c r="E29184">
        <v>42</v>
      </c>
    </row>
    <row r="29185" spans="1:5" ht="13.5" customHeight="1">
      <c r="A29185">
        <v>371</v>
      </c>
      <c r="B29185" t="str">
        <f t="shared" si="455"/>
        <v>371---43</v>
      </c>
      <c r="C29185" t="s">
        <v>5917</v>
      </c>
      <c r="D29185" t="s">
        <v>789</v>
      </c>
      <c r="E29185">
        <v>43</v>
      </c>
    </row>
    <row r="29186" spans="1:5" ht="13.5" customHeight="1">
      <c r="A29186">
        <v>371</v>
      </c>
      <c r="B29186" t="str">
        <f t="shared" si="455"/>
        <v>371---44</v>
      </c>
      <c r="C29186" t="s">
        <v>5918</v>
      </c>
      <c r="D29186" t="s">
        <v>770</v>
      </c>
      <c r="E29186">
        <v>44</v>
      </c>
    </row>
    <row r="29187" spans="1:5" ht="13.5" customHeight="1">
      <c r="A29187">
        <v>371</v>
      </c>
      <c r="B29187" t="str">
        <f t="shared" ref="B29187:B29250" si="456">A29187&amp;"---"&amp;E29187</f>
        <v>371---45</v>
      </c>
      <c r="C29187" t="s">
        <v>5951</v>
      </c>
      <c r="D29187" t="s">
        <v>879</v>
      </c>
      <c r="E29187">
        <v>45</v>
      </c>
    </row>
    <row r="29188" spans="1:5" ht="13.5" customHeight="1">
      <c r="A29188">
        <v>371</v>
      </c>
      <c r="B29188" t="str">
        <f t="shared" si="456"/>
        <v>371---46</v>
      </c>
      <c r="C29188" t="s">
        <v>5935</v>
      </c>
      <c r="D29188" t="s">
        <v>816</v>
      </c>
      <c r="E29188">
        <v>46</v>
      </c>
    </row>
    <row r="29189" spans="1:5" ht="13.5" customHeight="1">
      <c r="A29189">
        <v>371</v>
      </c>
      <c r="B29189" t="str">
        <f t="shared" si="456"/>
        <v>371---47</v>
      </c>
      <c r="C29189" t="s">
        <v>5952</v>
      </c>
      <c r="D29189" t="s">
        <v>891</v>
      </c>
      <c r="E29189">
        <v>47</v>
      </c>
    </row>
    <row r="29190" spans="1:5" ht="13.5" customHeight="1">
      <c r="A29190">
        <v>371</v>
      </c>
      <c r="B29190" t="str">
        <f t="shared" si="456"/>
        <v>371---48</v>
      </c>
      <c r="C29190" t="s">
        <v>5956</v>
      </c>
      <c r="D29190" t="s">
        <v>917</v>
      </c>
      <c r="E29190">
        <v>48</v>
      </c>
    </row>
    <row r="29191" spans="1:5" ht="13.5" customHeight="1">
      <c r="A29191">
        <v>371</v>
      </c>
      <c r="B29191" t="str">
        <f t="shared" si="456"/>
        <v>371---49</v>
      </c>
      <c r="C29191" t="s">
        <v>5938</v>
      </c>
      <c r="D29191" t="s">
        <v>851</v>
      </c>
      <c r="E29191">
        <v>49</v>
      </c>
    </row>
    <row r="29192" spans="1:5" ht="13.5" customHeight="1">
      <c r="A29192">
        <v>371</v>
      </c>
      <c r="B29192" t="str">
        <f t="shared" si="456"/>
        <v>371---50</v>
      </c>
      <c r="C29192" t="s">
        <v>5957</v>
      </c>
      <c r="D29192" t="s">
        <v>913</v>
      </c>
      <c r="E29192">
        <v>50</v>
      </c>
    </row>
    <row r="29193" spans="1:5" ht="13.5" customHeight="1">
      <c r="A29193">
        <v>371</v>
      </c>
      <c r="B29193" t="str">
        <f t="shared" si="456"/>
        <v>371---51</v>
      </c>
      <c r="C29193" t="s">
        <v>5991</v>
      </c>
      <c r="D29193" t="s">
        <v>1092</v>
      </c>
      <c r="E29193">
        <v>51</v>
      </c>
    </row>
    <row r="29194" spans="1:5" ht="13.5" customHeight="1">
      <c r="A29194">
        <v>371</v>
      </c>
      <c r="B29194" t="str">
        <f t="shared" si="456"/>
        <v>371---52</v>
      </c>
      <c r="C29194" t="s">
        <v>5992</v>
      </c>
      <c r="D29194" t="s">
        <v>1101</v>
      </c>
      <c r="E29194">
        <v>52</v>
      </c>
    </row>
    <row r="29195" spans="1:5" ht="13.5" customHeight="1">
      <c r="A29195">
        <v>371</v>
      </c>
      <c r="B29195" t="str">
        <f t="shared" si="456"/>
        <v>371---53</v>
      </c>
      <c r="C29195" t="s">
        <v>5987</v>
      </c>
      <c r="D29195" t="s">
        <v>1249</v>
      </c>
      <c r="E29195">
        <v>53</v>
      </c>
    </row>
    <row r="29196" spans="1:5" ht="13.5" customHeight="1">
      <c r="A29196">
        <v>371</v>
      </c>
      <c r="B29196" t="str">
        <f t="shared" si="456"/>
        <v>371---54</v>
      </c>
      <c r="C29196" t="s">
        <v>6005</v>
      </c>
      <c r="D29196" t="s">
        <v>1237</v>
      </c>
      <c r="E29196">
        <v>54</v>
      </c>
    </row>
    <row r="29197" spans="1:5" ht="13.5" customHeight="1">
      <c r="A29197">
        <v>371</v>
      </c>
      <c r="B29197" t="str">
        <f t="shared" si="456"/>
        <v>371---55</v>
      </c>
      <c r="C29197" t="s">
        <v>5989</v>
      </c>
      <c r="D29197" t="s">
        <v>1185</v>
      </c>
      <c r="E29197">
        <v>55</v>
      </c>
    </row>
    <row r="29198" spans="1:5" ht="13.5" customHeight="1">
      <c r="A29198">
        <v>371</v>
      </c>
      <c r="B29198" t="str">
        <f t="shared" si="456"/>
        <v>371---56</v>
      </c>
      <c r="C29198" t="s">
        <v>5959</v>
      </c>
      <c r="D29198" t="s">
        <v>6222</v>
      </c>
      <c r="E29198">
        <v>56</v>
      </c>
    </row>
    <row r="29199" spans="1:5" ht="13.5" customHeight="1">
      <c r="A29199">
        <v>395</v>
      </c>
      <c r="B29199" t="str">
        <f t="shared" si="456"/>
        <v>395---1</v>
      </c>
      <c r="C29199" t="s">
        <v>4216</v>
      </c>
      <c r="D29199" t="s">
        <v>1024</v>
      </c>
      <c r="E29199">
        <v>1</v>
      </c>
    </row>
    <row r="29200" spans="1:5" ht="13.5" customHeight="1">
      <c r="A29200">
        <v>395</v>
      </c>
      <c r="B29200" t="str">
        <f t="shared" si="456"/>
        <v>395---2</v>
      </c>
      <c r="C29200" t="s">
        <v>4216</v>
      </c>
      <c r="D29200" t="s">
        <v>945</v>
      </c>
      <c r="E29200">
        <v>2</v>
      </c>
    </row>
    <row r="29201" spans="1:5" ht="13.5" customHeight="1">
      <c r="A29201">
        <v>395</v>
      </c>
      <c r="B29201" t="str">
        <f t="shared" si="456"/>
        <v>395---3</v>
      </c>
      <c r="C29201" t="s">
        <v>4216</v>
      </c>
      <c r="D29201" t="s">
        <v>972</v>
      </c>
      <c r="E29201">
        <v>3</v>
      </c>
    </row>
    <row r="29202" spans="1:5" ht="13.5" customHeight="1">
      <c r="A29202">
        <v>395</v>
      </c>
      <c r="B29202" t="str">
        <f t="shared" si="456"/>
        <v>395---4</v>
      </c>
      <c r="C29202" t="s">
        <v>4216</v>
      </c>
      <c r="D29202" t="s">
        <v>842</v>
      </c>
      <c r="E29202">
        <v>4</v>
      </c>
    </row>
    <row r="29203" spans="1:5" ht="13.5" customHeight="1">
      <c r="A29203">
        <v>395</v>
      </c>
      <c r="B29203" t="str">
        <f t="shared" si="456"/>
        <v>395---5</v>
      </c>
      <c r="C29203" t="s">
        <v>5911</v>
      </c>
      <c r="D29203" t="s">
        <v>783</v>
      </c>
      <c r="E29203">
        <v>5</v>
      </c>
    </row>
    <row r="29204" spans="1:5" ht="13.5" customHeight="1">
      <c r="A29204">
        <v>395</v>
      </c>
      <c r="B29204" t="str">
        <f t="shared" si="456"/>
        <v>395---6</v>
      </c>
      <c r="C29204" t="s">
        <v>5911</v>
      </c>
      <c r="D29204" t="s">
        <v>1147</v>
      </c>
      <c r="E29204">
        <v>6</v>
      </c>
    </row>
    <row r="29205" spans="1:5" ht="13.5" customHeight="1">
      <c r="A29205">
        <v>395</v>
      </c>
      <c r="B29205" t="str">
        <f t="shared" si="456"/>
        <v>395---7</v>
      </c>
      <c r="C29205" t="s">
        <v>5911</v>
      </c>
      <c r="D29205" t="s">
        <v>1143</v>
      </c>
      <c r="E29205">
        <v>7</v>
      </c>
    </row>
    <row r="29206" spans="1:5" ht="13.5" customHeight="1">
      <c r="A29206">
        <v>395</v>
      </c>
      <c r="B29206" t="str">
        <f t="shared" si="456"/>
        <v>395---8</v>
      </c>
      <c r="C29206" t="s">
        <v>5911</v>
      </c>
      <c r="D29206" t="s">
        <v>748</v>
      </c>
      <c r="E29206">
        <v>8</v>
      </c>
    </row>
    <row r="29207" spans="1:5" ht="13.5" customHeight="1">
      <c r="A29207">
        <v>395</v>
      </c>
      <c r="B29207" t="str">
        <f t="shared" si="456"/>
        <v>395---9</v>
      </c>
      <c r="C29207" t="s">
        <v>5911</v>
      </c>
      <c r="D29207" t="s">
        <v>1043</v>
      </c>
      <c r="E29207">
        <v>9</v>
      </c>
    </row>
    <row r="29208" spans="1:5" ht="13.5" customHeight="1">
      <c r="A29208">
        <v>395</v>
      </c>
      <c r="B29208" t="str">
        <f t="shared" si="456"/>
        <v>395---10</v>
      </c>
      <c r="C29208" t="s">
        <v>5911</v>
      </c>
      <c r="D29208" t="s">
        <v>869</v>
      </c>
      <c r="E29208">
        <v>10</v>
      </c>
    </row>
    <row r="29209" spans="1:5" ht="13.5" customHeight="1">
      <c r="A29209">
        <v>395</v>
      </c>
      <c r="B29209" t="str">
        <f t="shared" si="456"/>
        <v>395---11</v>
      </c>
      <c r="C29209" t="s">
        <v>5911</v>
      </c>
      <c r="D29209" t="s">
        <v>982</v>
      </c>
      <c r="E29209">
        <v>11</v>
      </c>
    </row>
    <row r="29210" spans="1:5" ht="13.5" customHeight="1">
      <c r="A29210">
        <v>395</v>
      </c>
      <c r="B29210" t="str">
        <f t="shared" si="456"/>
        <v>395---12</v>
      </c>
      <c r="C29210" t="s">
        <v>887</v>
      </c>
      <c r="D29210" t="s">
        <v>992</v>
      </c>
      <c r="E29210">
        <v>12</v>
      </c>
    </row>
    <row r="29211" spans="1:5" ht="13.5" customHeight="1">
      <c r="A29211">
        <v>395</v>
      </c>
      <c r="B29211" t="str">
        <f t="shared" si="456"/>
        <v>395---13</v>
      </c>
      <c r="C29211" t="s">
        <v>743</v>
      </c>
      <c r="D29211" t="s">
        <v>754</v>
      </c>
      <c r="E29211">
        <v>13</v>
      </c>
    </row>
    <row r="29212" spans="1:5" ht="13.5" customHeight="1">
      <c r="A29212">
        <v>395</v>
      </c>
      <c r="B29212" t="str">
        <f t="shared" si="456"/>
        <v>395---14</v>
      </c>
      <c r="C29212" t="s">
        <v>987</v>
      </c>
      <c r="D29212" t="s">
        <v>1263</v>
      </c>
      <c r="E29212">
        <v>14</v>
      </c>
    </row>
    <row r="29213" spans="1:5" ht="13.5" customHeight="1">
      <c r="A29213">
        <v>395</v>
      </c>
      <c r="B29213" t="str">
        <f t="shared" si="456"/>
        <v>395---15</v>
      </c>
      <c r="C29213" t="s">
        <v>989</v>
      </c>
      <c r="D29213" t="s">
        <v>738</v>
      </c>
      <c r="E29213">
        <v>15</v>
      </c>
    </row>
    <row r="29214" spans="1:5" ht="13.5" customHeight="1">
      <c r="A29214">
        <v>395</v>
      </c>
      <c r="B29214" t="str">
        <f t="shared" si="456"/>
        <v>395---16</v>
      </c>
      <c r="C29214" t="s">
        <v>819</v>
      </c>
      <c r="D29214" t="s">
        <v>756</v>
      </c>
      <c r="E29214">
        <v>16</v>
      </c>
    </row>
    <row r="29215" spans="1:5" ht="13.5" customHeight="1">
      <c r="A29215">
        <v>395</v>
      </c>
      <c r="B29215" t="str">
        <f t="shared" si="456"/>
        <v>395---17</v>
      </c>
      <c r="C29215" t="s">
        <v>824</v>
      </c>
      <c r="D29215" t="s">
        <v>752</v>
      </c>
      <c r="E29215">
        <v>17</v>
      </c>
    </row>
    <row r="29216" spans="1:5" ht="13.5" customHeight="1">
      <c r="A29216">
        <v>395</v>
      </c>
      <c r="B29216" t="str">
        <f t="shared" si="456"/>
        <v>395---18</v>
      </c>
      <c r="C29216" t="s">
        <v>826</v>
      </c>
      <c r="D29216" t="s">
        <v>1079</v>
      </c>
      <c r="E29216">
        <v>18</v>
      </c>
    </row>
    <row r="29217" spans="1:5" ht="13.5" customHeight="1">
      <c r="A29217">
        <v>395</v>
      </c>
      <c r="B29217" t="str">
        <f t="shared" si="456"/>
        <v>395---19</v>
      </c>
      <c r="C29217" t="s">
        <v>1005</v>
      </c>
      <c r="D29217" t="s">
        <v>1105</v>
      </c>
      <c r="E29217">
        <v>19</v>
      </c>
    </row>
    <row r="29218" spans="1:5" ht="13.5" customHeight="1">
      <c r="A29218">
        <v>395</v>
      </c>
      <c r="B29218" t="str">
        <f t="shared" si="456"/>
        <v>395---20</v>
      </c>
      <c r="C29218" t="s">
        <v>868</v>
      </c>
      <c r="D29218" t="s">
        <v>758</v>
      </c>
      <c r="E29218">
        <v>20</v>
      </c>
    </row>
    <row r="29219" spans="1:5" ht="13.5" customHeight="1">
      <c r="A29219">
        <v>395</v>
      </c>
      <c r="B29219" t="str">
        <f t="shared" si="456"/>
        <v>395---21</v>
      </c>
      <c r="C29219" t="s">
        <v>5915</v>
      </c>
      <c r="D29219" t="s">
        <v>772</v>
      </c>
      <c r="E29219">
        <v>21</v>
      </c>
    </row>
    <row r="29220" spans="1:5" ht="13.5" customHeight="1">
      <c r="A29220">
        <v>395</v>
      </c>
      <c r="B29220" t="str">
        <f t="shared" si="456"/>
        <v>395---22</v>
      </c>
      <c r="C29220" t="s">
        <v>5917</v>
      </c>
      <c r="D29220" t="s">
        <v>789</v>
      </c>
      <c r="E29220">
        <v>22</v>
      </c>
    </row>
    <row r="29221" spans="1:5" ht="13.5" customHeight="1">
      <c r="A29221">
        <v>395</v>
      </c>
      <c r="B29221" t="str">
        <f t="shared" si="456"/>
        <v>395---23</v>
      </c>
      <c r="C29221" t="s">
        <v>5918</v>
      </c>
      <c r="D29221" t="s">
        <v>770</v>
      </c>
      <c r="E29221">
        <v>23</v>
      </c>
    </row>
    <row r="29222" spans="1:5" ht="13.5" customHeight="1">
      <c r="A29222">
        <v>395</v>
      </c>
      <c r="B29222" t="str">
        <f t="shared" si="456"/>
        <v>395---24</v>
      </c>
      <c r="C29222" t="s">
        <v>5962</v>
      </c>
      <c r="D29222" t="s">
        <v>1174</v>
      </c>
      <c r="E29222">
        <v>24</v>
      </c>
    </row>
    <row r="29223" spans="1:5" ht="13.5" customHeight="1">
      <c r="A29223">
        <v>396</v>
      </c>
      <c r="B29223" t="str">
        <f t="shared" si="456"/>
        <v>396---1</v>
      </c>
      <c r="C29223" t="s">
        <v>4234</v>
      </c>
      <c r="D29223" t="s">
        <v>851</v>
      </c>
      <c r="E29223">
        <v>1</v>
      </c>
    </row>
    <row r="29224" spans="1:5" ht="13.5" customHeight="1">
      <c r="A29224">
        <v>396</v>
      </c>
      <c r="B29224" t="str">
        <f t="shared" si="456"/>
        <v>396---2</v>
      </c>
      <c r="C29224" t="s">
        <v>4216</v>
      </c>
      <c r="D29224" t="s">
        <v>851</v>
      </c>
      <c r="E29224">
        <v>2</v>
      </c>
    </row>
    <row r="29225" spans="1:5" ht="13.5" customHeight="1">
      <c r="A29225">
        <v>396</v>
      </c>
      <c r="B29225" t="str">
        <f t="shared" si="456"/>
        <v>396---3</v>
      </c>
      <c r="C29225" t="s">
        <v>4216</v>
      </c>
      <c r="D29225" t="s">
        <v>1024</v>
      </c>
      <c r="E29225">
        <v>3</v>
      </c>
    </row>
    <row r="29226" spans="1:5" ht="13.5" customHeight="1">
      <c r="A29226">
        <v>396</v>
      </c>
      <c r="B29226" t="str">
        <f t="shared" si="456"/>
        <v>396---4</v>
      </c>
      <c r="C29226" t="s">
        <v>4216</v>
      </c>
      <c r="D29226" t="s">
        <v>945</v>
      </c>
      <c r="E29226">
        <v>4</v>
      </c>
    </row>
    <row r="29227" spans="1:5" ht="13.5" customHeight="1">
      <c r="A29227">
        <v>396</v>
      </c>
      <c r="B29227" t="str">
        <f t="shared" si="456"/>
        <v>396---5</v>
      </c>
      <c r="C29227" t="s">
        <v>4216</v>
      </c>
      <c r="D29227" t="s">
        <v>972</v>
      </c>
      <c r="E29227">
        <v>5</v>
      </c>
    </row>
    <row r="29228" spans="1:5" ht="13.5" customHeight="1">
      <c r="A29228">
        <v>396</v>
      </c>
      <c r="B29228" t="str">
        <f t="shared" si="456"/>
        <v>396---6</v>
      </c>
      <c r="C29228" t="s">
        <v>4216</v>
      </c>
      <c r="D29228" t="s">
        <v>842</v>
      </c>
      <c r="E29228">
        <v>6</v>
      </c>
    </row>
    <row r="29229" spans="1:5" ht="13.5" customHeight="1">
      <c r="A29229">
        <v>396</v>
      </c>
      <c r="B29229" t="str">
        <f t="shared" si="456"/>
        <v>396---7</v>
      </c>
      <c r="C29229" t="s">
        <v>4279</v>
      </c>
      <c r="D29229" t="s">
        <v>1267</v>
      </c>
      <c r="E29229">
        <v>7</v>
      </c>
    </row>
    <row r="29230" spans="1:5" ht="13.5" customHeight="1">
      <c r="A29230">
        <v>396</v>
      </c>
      <c r="B29230" t="str">
        <f t="shared" si="456"/>
        <v>396---8</v>
      </c>
      <c r="C29230" t="s">
        <v>4271</v>
      </c>
      <c r="D29230" t="s">
        <v>957</v>
      </c>
      <c r="E29230">
        <v>8</v>
      </c>
    </row>
    <row r="29231" spans="1:5" ht="13.5" customHeight="1">
      <c r="A29231">
        <v>396</v>
      </c>
      <c r="B29231" t="str">
        <f t="shared" si="456"/>
        <v>396---9</v>
      </c>
      <c r="C29231" t="s">
        <v>4270</v>
      </c>
      <c r="D29231" t="s">
        <v>1144</v>
      </c>
      <c r="E29231">
        <v>9</v>
      </c>
    </row>
    <row r="29232" spans="1:5" ht="13.5" customHeight="1">
      <c r="A29232">
        <v>396</v>
      </c>
      <c r="B29232" t="str">
        <f t="shared" si="456"/>
        <v>396---10</v>
      </c>
      <c r="C29232" t="s">
        <v>4268</v>
      </c>
      <c r="D29232" t="s">
        <v>961</v>
      </c>
      <c r="E29232">
        <v>10</v>
      </c>
    </row>
    <row r="29233" spans="1:5" ht="13.5" customHeight="1">
      <c r="A29233">
        <v>396</v>
      </c>
      <c r="B29233" t="str">
        <f t="shared" si="456"/>
        <v>396---11</v>
      </c>
      <c r="C29233" t="s">
        <v>4276</v>
      </c>
      <c r="D29233" t="s">
        <v>1270</v>
      </c>
      <c r="E29233">
        <v>11</v>
      </c>
    </row>
    <row r="29234" spans="1:5" ht="13.5" customHeight="1">
      <c r="A29234">
        <v>396</v>
      </c>
      <c r="B29234" t="str">
        <f t="shared" si="456"/>
        <v>396---12</v>
      </c>
      <c r="C29234" t="s">
        <v>4231</v>
      </c>
      <c r="D29234" t="s">
        <v>949</v>
      </c>
      <c r="E29234">
        <v>12</v>
      </c>
    </row>
    <row r="29235" spans="1:5" ht="13.5" customHeight="1">
      <c r="A29235">
        <v>396</v>
      </c>
      <c r="B29235" t="str">
        <f t="shared" si="456"/>
        <v>396---13</v>
      </c>
      <c r="C29235" t="s">
        <v>4264</v>
      </c>
      <c r="D29235" t="s">
        <v>845</v>
      </c>
      <c r="E29235">
        <v>13</v>
      </c>
    </row>
    <row r="29236" spans="1:5" ht="13.5" customHeight="1">
      <c r="A29236">
        <v>396</v>
      </c>
      <c r="B29236" t="str">
        <f t="shared" si="456"/>
        <v>396---14</v>
      </c>
      <c r="C29236" t="s">
        <v>4272</v>
      </c>
      <c r="D29236" t="s">
        <v>1368</v>
      </c>
      <c r="E29236">
        <v>14</v>
      </c>
    </row>
    <row r="29237" spans="1:5" ht="13.5" customHeight="1">
      <c r="A29237">
        <v>396</v>
      </c>
      <c r="B29237" t="str">
        <f t="shared" si="456"/>
        <v>396---15</v>
      </c>
      <c r="C29237" t="s">
        <v>4245</v>
      </c>
      <c r="D29237" t="s">
        <v>718</v>
      </c>
      <c r="E29237">
        <v>15</v>
      </c>
    </row>
    <row r="29238" spans="1:5" ht="13.5" customHeight="1">
      <c r="A29238">
        <v>396</v>
      </c>
      <c r="B29238" t="str">
        <f t="shared" si="456"/>
        <v>396---16</v>
      </c>
      <c r="C29238" t="s">
        <v>4281</v>
      </c>
      <c r="D29238" t="s">
        <v>847</v>
      </c>
      <c r="E29238">
        <v>16</v>
      </c>
    </row>
    <row r="29239" spans="1:5" ht="13.5" customHeight="1">
      <c r="A29239">
        <v>396</v>
      </c>
      <c r="B29239" t="str">
        <f t="shared" si="456"/>
        <v>396---17</v>
      </c>
      <c r="C29239" t="s">
        <v>4280</v>
      </c>
      <c r="D29239" t="s">
        <v>722</v>
      </c>
      <c r="E29239">
        <v>17</v>
      </c>
    </row>
    <row r="29240" spans="1:5" ht="13.5" customHeight="1">
      <c r="A29240">
        <v>396</v>
      </c>
      <c r="B29240" t="str">
        <f t="shared" si="456"/>
        <v>396---18</v>
      </c>
      <c r="C29240" t="s">
        <v>4285</v>
      </c>
      <c r="D29240" t="s">
        <v>1000</v>
      </c>
      <c r="E29240">
        <v>18</v>
      </c>
    </row>
    <row r="29241" spans="1:5" ht="13.5" customHeight="1">
      <c r="A29241">
        <v>396</v>
      </c>
      <c r="B29241" t="str">
        <f t="shared" si="456"/>
        <v>396---19</v>
      </c>
      <c r="C29241" t="s">
        <v>887</v>
      </c>
      <c r="D29241" t="s">
        <v>992</v>
      </c>
      <c r="E29241">
        <v>19</v>
      </c>
    </row>
    <row r="29242" spans="1:5" ht="13.5" customHeight="1">
      <c r="A29242">
        <v>396</v>
      </c>
      <c r="B29242" t="str">
        <f t="shared" si="456"/>
        <v>396---20</v>
      </c>
      <c r="C29242" t="s">
        <v>743</v>
      </c>
      <c r="D29242" t="s">
        <v>754</v>
      </c>
      <c r="E29242">
        <v>20</v>
      </c>
    </row>
    <row r="29243" spans="1:5" ht="13.5" customHeight="1">
      <c r="A29243">
        <v>396</v>
      </c>
      <c r="B29243" t="str">
        <f t="shared" si="456"/>
        <v>396---21</v>
      </c>
      <c r="C29243" t="s">
        <v>915</v>
      </c>
      <c r="D29243" t="s">
        <v>939</v>
      </c>
      <c r="E29243">
        <v>21</v>
      </c>
    </row>
    <row r="29244" spans="1:5" ht="13.5" customHeight="1">
      <c r="A29244">
        <v>396</v>
      </c>
      <c r="B29244" t="str">
        <f t="shared" si="456"/>
        <v>396---22</v>
      </c>
      <c r="C29244" t="s">
        <v>987</v>
      </c>
      <c r="D29244" t="s">
        <v>1263</v>
      </c>
      <c r="E29244">
        <v>22</v>
      </c>
    </row>
    <row r="29245" spans="1:5" ht="13.5" customHeight="1">
      <c r="A29245">
        <v>396</v>
      </c>
      <c r="B29245" t="str">
        <f t="shared" si="456"/>
        <v>396---23</v>
      </c>
      <c r="C29245" t="s">
        <v>989</v>
      </c>
      <c r="D29245" t="s">
        <v>738</v>
      </c>
      <c r="E29245">
        <v>23</v>
      </c>
    </row>
    <row r="29246" spans="1:5" ht="13.5" customHeight="1">
      <c r="A29246">
        <v>396</v>
      </c>
      <c r="B29246" t="str">
        <f t="shared" si="456"/>
        <v>396---24</v>
      </c>
      <c r="C29246" t="s">
        <v>938</v>
      </c>
      <c r="D29246" t="s">
        <v>859</v>
      </c>
      <c r="E29246">
        <v>24</v>
      </c>
    </row>
    <row r="29247" spans="1:5" ht="13.5" customHeight="1">
      <c r="A29247">
        <v>396</v>
      </c>
      <c r="B29247" t="str">
        <f t="shared" si="456"/>
        <v>396---25</v>
      </c>
      <c r="C29247" t="s">
        <v>819</v>
      </c>
      <c r="D29247" t="s">
        <v>756</v>
      </c>
      <c r="E29247">
        <v>25</v>
      </c>
    </row>
    <row r="29248" spans="1:5" ht="13.5" customHeight="1">
      <c r="A29248">
        <v>396</v>
      </c>
      <c r="B29248" t="str">
        <f t="shared" si="456"/>
        <v>396---26</v>
      </c>
      <c r="C29248" t="s">
        <v>1083</v>
      </c>
      <c r="D29248" t="s">
        <v>844</v>
      </c>
      <c r="E29248">
        <v>26</v>
      </c>
    </row>
    <row r="29249" spans="1:5" ht="13.5" customHeight="1">
      <c r="A29249">
        <v>396</v>
      </c>
      <c r="B29249" t="str">
        <f t="shared" si="456"/>
        <v>396---27</v>
      </c>
      <c r="C29249" t="s">
        <v>822</v>
      </c>
      <c r="D29249" t="s">
        <v>833</v>
      </c>
      <c r="E29249">
        <v>27</v>
      </c>
    </row>
    <row r="29250" spans="1:5" ht="13.5" customHeight="1">
      <c r="A29250">
        <v>396</v>
      </c>
      <c r="B29250" t="str">
        <f t="shared" si="456"/>
        <v>396---28</v>
      </c>
      <c r="C29250" t="s">
        <v>824</v>
      </c>
      <c r="D29250" t="s">
        <v>752</v>
      </c>
      <c r="E29250">
        <v>28</v>
      </c>
    </row>
    <row r="29251" spans="1:5" ht="13.5" customHeight="1">
      <c r="A29251">
        <v>396</v>
      </c>
      <c r="B29251" t="str">
        <f t="shared" ref="B29251:B29314" si="457">A29251&amp;"---"&amp;E29251</f>
        <v>396---29</v>
      </c>
      <c r="C29251" t="s">
        <v>826</v>
      </c>
      <c r="D29251" t="s">
        <v>1079</v>
      </c>
      <c r="E29251">
        <v>29</v>
      </c>
    </row>
    <row r="29252" spans="1:5" ht="13.5" customHeight="1">
      <c r="A29252">
        <v>396</v>
      </c>
      <c r="B29252" t="str">
        <f t="shared" si="457"/>
        <v>396---30</v>
      </c>
      <c r="C29252" t="s">
        <v>1005</v>
      </c>
      <c r="D29252" t="s">
        <v>1105</v>
      </c>
      <c r="E29252">
        <v>30</v>
      </c>
    </row>
    <row r="29253" spans="1:5" ht="13.5" customHeight="1">
      <c r="A29253">
        <v>396</v>
      </c>
      <c r="B29253" t="str">
        <f t="shared" si="457"/>
        <v>396---31</v>
      </c>
      <c r="C29253" t="s">
        <v>757</v>
      </c>
      <c r="D29253" t="s">
        <v>1272</v>
      </c>
      <c r="E29253">
        <v>31</v>
      </c>
    </row>
    <row r="29254" spans="1:5" ht="13.5" customHeight="1">
      <c r="A29254">
        <v>396</v>
      </c>
      <c r="B29254" t="str">
        <f t="shared" si="457"/>
        <v>396---32</v>
      </c>
      <c r="C29254" t="s">
        <v>890</v>
      </c>
      <c r="D29254" t="s">
        <v>911</v>
      </c>
      <c r="E29254">
        <v>32</v>
      </c>
    </row>
    <row r="29255" spans="1:5" ht="13.5" customHeight="1">
      <c r="A29255">
        <v>396</v>
      </c>
      <c r="B29255" t="str">
        <f t="shared" si="457"/>
        <v>396---33</v>
      </c>
      <c r="C29255" t="s">
        <v>832</v>
      </c>
      <c r="D29255" t="s">
        <v>949</v>
      </c>
      <c r="E29255">
        <v>33</v>
      </c>
    </row>
    <row r="29256" spans="1:5" ht="13.5" customHeight="1">
      <c r="A29256">
        <v>396</v>
      </c>
      <c r="B29256" t="str">
        <f t="shared" si="457"/>
        <v>396---34</v>
      </c>
      <c r="C29256" t="s">
        <v>864</v>
      </c>
      <c r="D29256" t="s">
        <v>957</v>
      </c>
      <c r="E29256">
        <v>34</v>
      </c>
    </row>
    <row r="29257" spans="1:5" ht="13.5" customHeight="1">
      <c r="A29257">
        <v>396</v>
      </c>
      <c r="B29257" t="str">
        <f t="shared" si="457"/>
        <v>396---35</v>
      </c>
      <c r="C29257" t="s">
        <v>868</v>
      </c>
      <c r="D29257" t="s">
        <v>758</v>
      </c>
      <c r="E29257">
        <v>35</v>
      </c>
    </row>
    <row r="29258" spans="1:5" ht="13.5" customHeight="1">
      <c r="A29258">
        <v>396</v>
      </c>
      <c r="B29258" t="str">
        <f t="shared" si="457"/>
        <v>396---36</v>
      </c>
      <c r="C29258" t="s">
        <v>944</v>
      </c>
      <c r="D29258" t="s">
        <v>1144</v>
      </c>
      <c r="E29258">
        <v>36</v>
      </c>
    </row>
    <row r="29259" spans="1:5" ht="13.5" customHeight="1">
      <c r="A29259">
        <v>396</v>
      </c>
      <c r="B29259" t="str">
        <f t="shared" si="457"/>
        <v>396---37</v>
      </c>
      <c r="C29259" t="s">
        <v>803</v>
      </c>
      <c r="D29259" t="s">
        <v>941</v>
      </c>
      <c r="E29259">
        <v>37</v>
      </c>
    </row>
    <row r="29260" spans="1:5" ht="13.5" customHeight="1">
      <c r="A29260">
        <v>396</v>
      </c>
      <c r="B29260" t="str">
        <f t="shared" si="457"/>
        <v>396---38</v>
      </c>
      <c r="C29260" t="s">
        <v>767</v>
      </c>
      <c r="D29260" t="s">
        <v>1368</v>
      </c>
      <c r="E29260">
        <v>38</v>
      </c>
    </row>
    <row r="29261" spans="1:5" ht="13.5" customHeight="1">
      <c r="A29261">
        <v>396</v>
      </c>
      <c r="B29261" t="str">
        <f t="shared" si="457"/>
        <v>396---39</v>
      </c>
      <c r="C29261" t="s">
        <v>1134</v>
      </c>
      <c r="D29261" t="s">
        <v>6232</v>
      </c>
      <c r="E29261">
        <v>39</v>
      </c>
    </row>
    <row r="29262" spans="1:5" ht="13.5" customHeight="1">
      <c r="A29262">
        <v>396</v>
      </c>
      <c r="B29262" t="str">
        <f t="shared" si="457"/>
        <v>396---40</v>
      </c>
      <c r="C29262" t="s">
        <v>5929</v>
      </c>
      <c r="D29262" t="s">
        <v>813</v>
      </c>
      <c r="E29262">
        <v>40</v>
      </c>
    </row>
    <row r="29263" spans="1:5" ht="13.5" customHeight="1">
      <c r="A29263">
        <v>396</v>
      </c>
      <c r="B29263" t="str">
        <f t="shared" si="457"/>
        <v>396---41</v>
      </c>
      <c r="C29263" t="s">
        <v>5945</v>
      </c>
      <c r="D29263" t="s">
        <v>881</v>
      </c>
      <c r="E29263">
        <v>41</v>
      </c>
    </row>
    <row r="29264" spans="1:5" ht="13.5" customHeight="1">
      <c r="A29264">
        <v>396</v>
      </c>
      <c r="B29264" t="str">
        <f t="shared" si="457"/>
        <v>396---42</v>
      </c>
      <c r="C29264" t="s">
        <v>5946</v>
      </c>
      <c r="D29264" t="s">
        <v>893</v>
      </c>
      <c r="E29264">
        <v>42</v>
      </c>
    </row>
    <row r="29265" spans="1:5" ht="13.5" customHeight="1">
      <c r="A29265">
        <v>396</v>
      </c>
      <c r="B29265" t="str">
        <f t="shared" si="457"/>
        <v>396---43</v>
      </c>
      <c r="C29265" t="s">
        <v>5967</v>
      </c>
      <c r="D29265" t="s">
        <v>986</v>
      </c>
      <c r="E29265">
        <v>43</v>
      </c>
    </row>
    <row r="29266" spans="1:5" ht="13.5" customHeight="1">
      <c r="A29266">
        <v>396</v>
      </c>
      <c r="B29266" t="str">
        <f t="shared" si="457"/>
        <v>396---44</v>
      </c>
      <c r="C29266" t="s">
        <v>5968</v>
      </c>
      <c r="D29266" t="s">
        <v>988</v>
      </c>
      <c r="E29266">
        <v>44</v>
      </c>
    </row>
    <row r="29267" spans="1:5" ht="13.5" customHeight="1">
      <c r="A29267">
        <v>396</v>
      </c>
      <c r="B29267" t="str">
        <f t="shared" si="457"/>
        <v>396---45</v>
      </c>
      <c r="C29267" t="s">
        <v>5969</v>
      </c>
      <c r="D29267" t="s">
        <v>961</v>
      </c>
      <c r="E29267">
        <v>45</v>
      </c>
    </row>
    <row r="29268" spans="1:5" ht="13.5" customHeight="1">
      <c r="A29268">
        <v>396</v>
      </c>
      <c r="B29268" t="str">
        <f t="shared" si="457"/>
        <v>396---46</v>
      </c>
      <c r="C29268" t="s">
        <v>5930</v>
      </c>
      <c r="D29268" t="s">
        <v>821</v>
      </c>
      <c r="E29268">
        <v>46</v>
      </c>
    </row>
    <row r="29269" spans="1:5" ht="13.5" customHeight="1">
      <c r="A29269">
        <v>396</v>
      </c>
      <c r="B29269" t="str">
        <f t="shared" si="457"/>
        <v>396---47</v>
      </c>
      <c r="C29269" t="s">
        <v>5915</v>
      </c>
      <c r="D29269" t="s">
        <v>772</v>
      </c>
      <c r="E29269">
        <v>47</v>
      </c>
    </row>
    <row r="29270" spans="1:5" ht="13.5" customHeight="1">
      <c r="A29270">
        <v>396</v>
      </c>
      <c r="B29270" t="str">
        <f t="shared" si="457"/>
        <v>396---48</v>
      </c>
      <c r="C29270" t="s">
        <v>5926</v>
      </c>
      <c r="D29270" t="s">
        <v>843</v>
      </c>
      <c r="E29270">
        <v>48</v>
      </c>
    </row>
    <row r="29271" spans="1:5" ht="13.5" customHeight="1">
      <c r="A29271">
        <v>396</v>
      </c>
      <c r="B29271" t="str">
        <f t="shared" si="457"/>
        <v>396---49</v>
      </c>
      <c r="C29271" t="s">
        <v>5917</v>
      </c>
      <c r="D29271" t="s">
        <v>789</v>
      </c>
      <c r="E29271">
        <v>49</v>
      </c>
    </row>
    <row r="29272" spans="1:5" ht="13.5" customHeight="1">
      <c r="A29272">
        <v>396</v>
      </c>
      <c r="B29272" t="str">
        <f t="shared" si="457"/>
        <v>396---50</v>
      </c>
      <c r="C29272" t="s">
        <v>5918</v>
      </c>
      <c r="D29272" t="s">
        <v>770</v>
      </c>
      <c r="E29272">
        <v>50</v>
      </c>
    </row>
    <row r="29273" spans="1:5" ht="13.5" customHeight="1">
      <c r="A29273">
        <v>396</v>
      </c>
      <c r="B29273" t="str">
        <f t="shared" si="457"/>
        <v>396---51</v>
      </c>
      <c r="C29273" t="s">
        <v>5962</v>
      </c>
      <c r="D29273" t="s">
        <v>1174</v>
      </c>
      <c r="E29273">
        <v>51</v>
      </c>
    </row>
    <row r="29274" spans="1:5" ht="13.5" customHeight="1">
      <c r="A29274">
        <v>396</v>
      </c>
      <c r="B29274" t="str">
        <f t="shared" si="457"/>
        <v>396---52</v>
      </c>
      <c r="C29274" t="s">
        <v>5963</v>
      </c>
      <c r="D29274" t="s">
        <v>937</v>
      </c>
      <c r="E29274">
        <v>52</v>
      </c>
    </row>
    <row r="29275" spans="1:5" ht="13.5" customHeight="1">
      <c r="A29275">
        <v>396</v>
      </c>
      <c r="B29275" t="str">
        <f t="shared" si="457"/>
        <v>396---53</v>
      </c>
      <c r="C29275" t="s">
        <v>5936</v>
      </c>
      <c r="D29275" t="s">
        <v>845</v>
      </c>
      <c r="E29275">
        <v>53</v>
      </c>
    </row>
    <row r="29276" spans="1:5" ht="13.5" customHeight="1">
      <c r="A29276">
        <v>396</v>
      </c>
      <c r="B29276" t="str">
        <f t="shared" si="457"/>
        <v>396---54</v>
      </c>
      <c r="C29276" t="s">
        <v>5938</v>
      </c>
      <c r="D29276" t="s">
        <v>851</v>
      </c>
      <c r="E29276">
        <v>54</v>
      </c>
    </row>
    <row r="29277" spans="1:5" ht="13.5" customHeight="1">
      <c r="A29277">
        <v>396</v>
      </c>
      <c r="B29277" t="str">
        <f t="shared" si="457"/>
        <v>396---55</v>
      </c>
      <c r="C29277" t="s">
        <v>5981</v>
      </c>
      <c r="D29277" t="s">
        <v>1225</v>
      </c>
      <c r="E29277">
        <v>55</v>
      </c>
    </row>
    <row r="29278" spans="1:5" ht="13.5" customHeight="1">
      <c r="A29278">
        <v>396</v>
      </c>
      <c r="B29278" t="str">
        <f t="shared" si="457"/>
        <v>396---56</v>
      </c>
      <c r="C29278" t="s">
        <v>5955</v>
      </c>
      <c r="D29278" t="s">
        <v>889</v>
      </c>
      <c r="E29278">
        <v>56</v>
      </c>
    </row>
    <row r="29279" spans="1:5" ht="13.5" customHeight="1">
      <c r="A29279">
        <v>396</v>
      </c>
      <c r="B29279" t="str">
        <f t="shared" si="457"/>
        <v>396---57</v>
      </c>
      <c r="C29279" t="s">
        <v>5999</v>
      </c>
      <c r="D29279" t="s">
        <v>1371</v>
      </c>
      <c r="E29279">
        <v>57</v>
      </c>
    </row>
    <row r="29280" spans="1:5" ht="13.5" customHeight="1">
      <c r="A29280">
        <v>397</v>
      </c>
      <c r="B29280" t="str">
        <f t="shared" si="457"/>
        <v>397---1</v>
      </c>
      <c r="C29280" t="s">
        <v>4234</v>
      </c>
      <c r="D29280" t="s">
        <v>6179</v>
      </c>
      <c r="E29280">
        <v>1</v>
      </c>
    </row>
    <row r="29281" spans="1:5" ht="13.5" customHeight="1">
      <c r="A29281">
        <v>397</v>
      </c>
      <c r="B29281" t="str">
        <f t="shared" si="457"/>
        <v>397---2</v>
      </c>
      <c r="C29281" t="s">
        <v>4216</v>
      </c>
      <c r="D29281" t="s">
        <v>6179</v>
      </c>
      <c r="E29281">
        <v>2</v>
      </c>
    </row>
    <row r="29282" spans="1:5" ht="13.5" customHeight="1">
      <c r="A29282">
        <v>397</v>
      </c>
      <c r="B29282" t="str">
        <f t="shared" si="457"/>
        <v>397---3</v>
      </c>
      <c r="C29282" t="s">
        <v>4216</v>
      </c>
      <c r="D29282" t="s">
        <v>1292</v>
      </c>
      <c r="E29282">
        <v>3</v>
      </c>
    </row>
    <row r="29283" spans="1:5" ht="13.5" customHeight="1">
      <c r="A29283">
        <v>397</v>
      </c>
      <c r="B29283" t="str">
        <f t="shared" si="457"/>
        <v>397---4</v>
      </c>
      <c r="C29283" t="s">
        <v>4216</v>
      </c>
      <c r="D29283" t="s">
        <v>982</v>
      </c>
      <c r="E29283">
        <v>4</v>
      </c>
    </row>
    <row r="29284" spans="1:5" ht="13.5" customHeight="1">
      <c r="A29284">
        <v>397</v>
      </c>
      <c r="B29284" t="str">
        <f t="shared" si="457"/>
        <v>397---5</v>
      </c>
      <c r="C29284" t="s">
        <v>4216</v>
      </c>
      <c r="D29284" t="s">
        <v>1024</v>
      </c>
      <c r="E29284">
        <v>5</v>
      </c>
    </row>
    <row r="29285" spans="1:5" ht="13.5" customHeight="1">
      <c r="A29285">
        <v>397</v>
      </c>
      <c r="B29285" t="str">
        <f t="shared" si="457"/>
        <v>397---6</v>
      </c>
      <c r="C29285" t="s">
        <v>4216</v>
      </c>
      <c r="D29285" t="s">
        <v>945</v>
      </c>
      <c r="E29285">
        <v>6</v>
      </c>
    </row>
    <row r="29286" spans="1:5" ht="13.5" customHeight="1">
      <c r="A29286">
        <v>397</v>
      </c>
      <c r="B29286" t="str">
        <f t="shared" si="457"/>
        <v>397---7</v>
      </c>
      <c r="C29286" t="s">
        <v>4216</v>
      </c>
      <c r="D29286" t="s">
        <v>972</v>
      </c>
      <c r="E29286">
        <v>7</v>
      </c>
    </row>
    <row r="29287" spans="1:5" ht="13.5" customHeight="1">
      <c r="A29287">
        <v>397</v>
      </c>
      <c r="B29287" t="str">
        <f t="shared" si="457"/>
        <v>397---8</v>
      </c>
      <c r="C29287" t="s">
        <v>4216</v>
      </c>
      <c r="D29287" t="s">
        <v>842</v>
      </c>
      <c r="E29287">
        <v>8</v>
      </c>
    </row>
    <row r="29288" spans="1:5" ht="13.5" customHeight="1">
      <c r="A29288">
        <v>397</v>
      </c>
      <c r="B29288" t="str">
        <f t="shared" si="457"/>
        <v>397---9</v>
      </c>
      <c r="C29288" t="s">
        <v>4279</v>
      </c>
      <c r="D29288" t="s">
        <v>1267</v>
      </c>
      <c r="E29288">
        <v>9</v>
      </c>
    </row>
    <row r="29289" spans="1:5" ht="13.5" customHeight="1">
      <c r="A29289">
        <v>397</v>
      </c>
      <c r="B29289" t="str">
        <f t="shared" si="457"/>
        <v>397---10</v>
      </c>
      <c r="C29289" t="s">
        <v>4271</v>
      </c>
      <c r="D29289" t="s">
        <v>957</v>
      </c>
      <c r="E29289">
        <v>10</v>
      </c>
    </row>
    <row r="29290" spans="1:5" ht="13.5" customHeight="1">
      <c r="A29290">
        <v>397</v>
      </c>
      <c r="B29290" t="str">
        <f t="shared" si="457"/>
        <v>397---11</v>
      </c>
      <c r="C29290" t="s">
        <v>4270</v>
      </c>
      <c r="D29290" t="s">
        <v>1144</v>
      </c>
      <c r="E29290">
        <v>11</v>
      </c>
    </row>
    <row r="29291" spans="1:5" ht="13.5" customHeight="1">
      <c r="A29291">
        <v>397</v>
      </c>
      <c r="B29291" t="str">
        <f t="shared" si="457"/>
        <v>397---12</v>
      </c>
      <c r="C29291" t="s">
        <v>4268</v>
      </c>
      <c r="D29291" t="s">
        <v>961</v>
      </c>
      <c r="E29291">
        <v>12</v>
      </c>
    </row>
    <row r="29292" spans="1:5" ht="13.5" customHeight="1">
      <c r="A29292">
        <v>397</v>
      </c>
      <c r="B29292" t="str">
        <f t="shared" si="457"/>
        <v>397---13</v>
      </c>
      <c r="C29292" t="s">
        <v>4276</v>
      </c>
      <c r="D29292" t="s">
        <v>1270</v>
      </c>
      <c r="E29292">
        <v>13</v>
      </c>
    </row>
    <row r="29293" spans="1:5" ht="13.5" customHeight="1">
      <c r="A29293">
        <v>397</v>
      </c>
      <c r="B29293" t="str">
        <f t="shared" si="457"/>
        <v>397---14</v>
      </c>
      <c r="C29293" t="s">
        <v>4231</v>
      </c>
      <c r="D29293" t="s">
        <v>949</v>
      </c>
      <c r="E29293">
        <v>14</v>
      </c>
    </row>
    <row r="29294" spans="1:5" ht="13.5" customHeight="1">
      <c r="A29294">
        <v>397</v>
      </c>
      <c r="B29294" t="str">
        <f t="shared" si="457"/>
        <v>397---15</v>
      </c>
      <c r="C29294" t="s">
        <v>4264</v>
      </c>
      <c r="D29294" t="s">
        <v>845</v>
      </c>
      <c r="E29294">
        <v>15</v>
      </c>
    </row>
    <row r="29295" spans="1:5" ht="13.5" customHeight="1">
      <c r="A29295">
        <v>397</v>
      </c>
      <c r="B29295" t="str">
        <f t="shared" si="457"/>
        <v>397---16</v>
      </c>
      <c r="C29295" t="s">
        <v>4272</v>
      </c>
      <c r="D29295" t="s">
        <v>1368</v>
      </c>
      <c r="E29295">
        <v>16</v>
      </c>
    </row>
    <row r="29296" spans="1:5" ht="13.5" customHeight="1">
      <c r="A29296">
        <v>397</v>
      </c>
      <c r="B29296" t="str">
        <f t="shared" si="457"/>
        <v>397---17</v>
      </c>
      <c r="C29296" t="s">
        <v>4245</v>
      </c>
      <c r="D29296" t="s">
        <v>718</v>
      </c>
      <c r="E29296">
        <v>17</v>
      </c>
    </row>
    <row r="29297" spans="1:5" ht="13.5" customHeight="1">
      <c r="A29297">
        <v>397</v>
      </c>
      <c r="B29297" t="str">
        <f t="shared" si="457"/>
        <v>397---18</v>
      </c>
      <c r="C29297" t="s">
        <v>4274</v>
      </c>
      <c r="D29297" t="s">
        <v>847</v>
      </c>
      <c r="E29297">
        <v>18</v>
      </c>
    </row>
    <row r="29298" spans="1:5" ht="13.5" customHeight="1">
      <c r="A29298">
        <v>397</v>
      </c>
      <c r="B29298" t="str">
        <f t="shared" si="457"/>
        <v>397---19</v>
      </c>
      <c r="C29298" t="s">
        <v>4290</v>
      </c>
      <c r="D29298" t="s">
        <v>722</v>
      </c>
      <c r="E29298">
        <v>19</v>
      </c>
    </row>
    <row r="29299" spans="1:5" ht="13.5" customHeight="1">
      <c r="A29299">
        <v>397</v>
      </c>
      <c r="B29299" t="str">
        <f t="shared" si="457"/>
        <v>397---20</v>
      </c>
      <c r="C29299" t="s">
        <v>4288</v>
      </c>
      <c r="D29299" t="s">
        <v>1000</v>
      </c>
      <c r="E29299">
        <v>20</v>
      </c>
    </row>
    <row r="29300" spans="1:5" ht="13.5" customHeight="1">
      <c r="A29300">
        <v>397</v>
      </c>
      <c r="B29300" t="str">
        <f t="shared" si="457"/>
        <v>397---21</v>
      </c>
      <c r="C29300" t="s">
        <v>729</v>
      </c>
      <c r="D29300" t="s">
        <v>867</v>
      </c>
      <c r="E29300">
        <v>21</v>
      </c>
    </row>
    <row r="29301" spans="1:5" ht="13.5" customHeight="1">
      <c r="A29301">
        <v>397</v>
      </c>
      <c r="B29301" t="str">
        <f t="shared" si="457"/>
        <v>397---22</v>
      </c>
      <c r="C29301" t="s">
        <v>1017</v>
      </c>
      <c r="D29301" t="s">
        <v>796</v>
      </c>
      <c r="E29301">
        <v>22</v>
      </c>
    </row>
    <row r="29302" spans="1:5" ht="13.5" customHeight="1">
      <c r="A29302">
        <v>397</v>
      </c>
      <c r="B29302" t="str">
        <f t="shared" si="457"/>
        <v>397---23</v>
      </c>
      <c r="C29302" t="s">
        <v>731</v>
      </c>
      <c r="D29302" t="s">
        <v>800</v>
      </c>
      <c r="E29302">
        <v>23</v>
      </c>
    </row>
    <row r="29303" spans="1:5" ht="13.5" customHeight="1">
      <c r="A29303">
        <v>397</v>
      </c>
      <c r="B29303" t="str">
        <f t="shared" si="457"/>
        <v>397---24</v>
      </c>
      <c r="C29303" t="s">
        <v>735</v>
      </c>
      <c r="D29303" t="s">
        <v>744</v>
      </c>
      <c r="E29303">
        <v>24</v>
      </c>
    </row>
    <row r="29304" spans="1:5" ht="13.5" customHeight="1">
      <c r="A29304">
        <v>397</v>
      </c>
      <c r="B29304" t="str">
        <f t="shared" si="457"/>
        <v>397---25</v>
      </c>
      <c r="C29304" t="s">
        <v>887</v>
      </c>
      <c r="D29304" t="s">
        <v>992</v>
      </c>
      <c r="E29304">
        <v>25</v>
      </c>
    </row>
    <row r="29305" spans="1:5" ht="13.5" customHeight="1">
      <c r="A29305">
        <v>397</v>
      </c>
      <c r="B29305" t="str">
        <f t="shared" si="457"/>
        <v>397---26</v>
      </c>
      <c r="C29305" t="s">
        <v>739</v>
      </c>
      <c r="D29305" t="s">
        <v>736</v>
      </c>
      <c r="E29305">
        <v>26</v>
      </c>
    </row>
    <row r="29306" spans="1:5" ht="13.5" customHeight="1">
      <c r="A29306">
        <v>397</v>
      </c>
      <c r="B29306" t="str">
        <f t="shared" si="457"/>
        <v>397---27</v>
      </c>
      <c r="C29306" t="s">
        <v>888</v>
      </c>
      <c r="D29306" t="s">
        <v>1073</v>
      </c>
      <c r="E29306">
        <v>27</v>
      </c>
    </row>
    <row r="29307" spans="1:5" ht="13.5" customHeight="1">
      <c r="A29307">
        <v>397</v>
      </c>
      <c r="B29307" t="str">
        <f t="shared" si="457"/>
        <v>397---28</v>
      </c>
      <c r="C29307" t="s">
        <v>743</v>
      </c>
      <c r="D29307" t="s">
        <v>754</v>
      </c>
      <c r="E29307">
        <v>28</v>
      </c>
    </row>
    <row r="29308" spans="1:5" ht="13.5" customHeight="1">
      <c r="A29308">
        <v>397</v>
      </c>
      <c r="B29308" t="str">
        <f t="shared" si="457"/>
        <v>397---29</v>
      </c>
      <c r="C29308" t="s">
        <v>915</v>
      </c>
      <c r="D29308" t="s">
        <v>939</v>
      </c>
      <c r="E29308">
        <v>29</v>
      </c>
    </row>
    <row r="29309" spans="1:5" ht="13.5" customHeight="1">
      <c r="A29309">
        <v>397</v>
      </c>
      <c r="B29309" t="str">
        <f t="shared" si="457"/>
        <v>397---30</v>
      </c>
      <c r="C29309" t="s">
        <v>987</v>
      </c>
      <c r="D29309" t="s">
        <v>1263</v>
      </c>
      <c r="E29309">
        <v>30</v>
      </c>
    </row>
    <row r="29310" spans="1:5" ht="13.5" customHeight="1">
      <c r="A29310">
        <v>397</v>
      </c>
      <c r="B29310" t="str">
        <f t="shared" si="457"/>
        <v>397---31</v>
      </c>
      <c r="C29310" t="s">
        <v>989</v>
      </c>
      <c r="D29310" t="s">
        <v>738</v>
      </c>
      <c r="E29310">
        <v>31</v>
      </c>
    </row>
    <row r="29311" spans="1:5" ht="13.5" customHeight="1">
      <c r="A29311">
        <v>397</v>
      </c>
      <c r="B29311" t="str">
        <f t="shared" si="457"/>
        <v>397---32</v>
      </c>
      <c r="C29311" t="s">
        <v>938</v>
      </c>
      <c r="D29311" t="s">
        <v>859</v>
      </c>
      <c r="E29311">
        <v>32</v>
      </c>
    </row>
    <row r="29312" spans="1:5" ht="13.5" customHeight="1">
      <c r="A29312">
        <v>397</v>
      </c>
      <c r="B29312" t="str">
        <f t="shared" si="457"/>
        <v>397---33</v>
      </c>
      <c r="C29312" t="s">
        <v>819</v>
      </c>
      <c r="D29312" t="s">
        <v>756</v>
      </c>
      <c r="E29312">
        <v>33</v>
      </c>
    </row>
    <row r="29313" spans="1:5" ht="13.5" customHeight="1">
      <c r="A29313">
        <v>397</v>
      </c>
      <c r="B29313" t="str">
        <f t="shared" si="457"/>
        <v>397---34</v>
      </c>
      <c r="C29313" t="s">
        <v>1083</v>
      </c>
      <c r="D29313" t="s">
        <v>844</v>
      </c>
      <c r="E29313">
        <v>34</v>
      </c>
    </row>
    <row r="29314" spans="1:5" ht="13.5" customHeight="1">
      <c r="A29314">
        <v>397</v>
      </c>
      <c r="B29314" t="str">
        <f t="shared" si="457"/>
        <v>397---35</v>
      </c>
      <c r="C29314" t="s">
        <v>822</v>
      </c>
      <c r="D29314" t="s">
        <v>833</v>
      </c>
      <c r="E29314">
        <v>35</v>
      </c>
    </row>
    <row r="29315" spans="1:5" ht="13.5" customHeight="1">
      <c r="A29315">
        <v>397</v>
      </c>
      <c r="B29315" t="str">
        <f t="shared" ref="B29315:B29378" si="458">A29315&amp;"---"&amp;E29315</f>
        <v>397---36</v>
      </c>
      <c r="C29315" t="s">
        <v>824</v>
      </c>
      <c r="D29315" t="s">
        <v>752</v>
      </c>
      <c r="E29315">
        <v>36</v>
      </c>
    </row>
    <row r="29316" spans="1:5" ht="13.5" customHeight="1">
      <c r="A29316">
        <v>397</v>
      </c>
      <c r="B29316" t="str">
        <f t="shared" si="458"/>
        <v>397---37</v>
      </c>
      <c r="C29316" t="s">
        <v>826</v>
      </c>
      <c r="D29316" t="s">
        <v>1079</v>
      </c>
      <c r="E29316">
        <v>37</v>
      </c>
    </row>
    <row r="29317" spans="1:5" ht="13.5" customHeight="1">
      <c r="A29317">
        <v>397</v>
      </c>
      <c r="B29317" t="str">
        <f t="shared" si="458"/>
        <v>397---38</v>
      </c>
      <c r="C29317" t="s">
        <v>1005</v>
      </c>
      <c r="D29317" t="s">
        <v>1105</v>
      </c>
      <c r="E29317">
        <v>38</v>
      </c>
    </row>
    <row r="29318" spans="1:5" ht="13.5" customHeight="1">
      <c r="A29318">
        <v>397</v>
      </c>
      <c r="B29318" t="str">
        <f t="shared" si="458"/>
        <v>397---39</v>
      </c>
      <c r="C29318" t="s">
        <v>757</v>
      </c>
      <c r="D29318" t="s">
        <v>1272</v>
      </c>
      <c r="E29318">
        <v>39</v>
      </c>
    </row>
    <row r="29319" spans="1:5" ht="13.5" customHeight="1">
      <c r="A29319">
        <v>397</v>
      </c>
      <c r="B29319" t="str">
        <f t="shared" si="458"/>
        <v>397---40</v>
      </c>
      <c r="C29319" t="s">
        <v>890</v>
      </c>
      <c r="D29319" t="s">
        <v>911</v>
      </c>
      <c r="E29319">
        <v>40</v>
      </c>
    </row>
    <row r="29320" spans="1:5" ht="13.5" customHeight="1">
      <c r="A29320">
        <v>397</v>
      </c>
      <c r="B29320" t="str">
        <f t="shared" si="458"/>
        <v>397---41</v>
      </c>
      <c r="C29320" t="s">
        <v>832</v>
      </c>
      <c r="D29320" t="s">
        <v>949</v>
      </c>
      <c r="E29320">
        <v>41</v>
      </c>
    </row>
    <row r="29321" spans="1:5" ht="13.5" customHeight="1">
      <c r="A29321">
        <v>397</v>
      </c>
      <c r="B29321" t="str">
        <f t="shared" si="458"/>
        <v>397---42</v>
      </c>
      <c r="C29321" t="s">
        <v>864</v>
      </c>
      <c r="D29321" t="s">
        <v>957</v>
      </c>
      <c r="E29321">
        <v>42</v>
      </c>
    </row>
    <row r="29322" spans="1:5" ht="13.5" customHeight="1">
      <c r="A29322">
        <v>397</v>
      </c>
      <c r="B29322" t="str">
        <f t="shared" si="458"/>
        <v>397---43</v>
      </c>
      <c r="C29322" t="s">
        <v>868</v>
      </c>
      <c r="D29322" t="s">
        <v>758</v>
      </c>
      <c r="E29322">
        <v>43</v>
      </c>
    </row>
    <row r="29323" spans="1:5" ht="13.5" customHeight="1">
      <c r="A29323">
        <v>397</v>
      </c>
      <c r="B29323" t="str">
        <f t="shared" si="458"/>
        <v>397---44</v>
      </c>
      <c r="C29323" t="s">
        <v>944</v>
      </c>
      <c r="D29323" t="s">
        <v>1144</v>
      </c>
      <c r="E29323">
        <v>44</v>
      </c>
    </row>
    <row r="29324" spans="1:5" ht="13.5" customHeight="1">
      <c r="A29324">
        <v>397</v>
      </c>
      <c r="B29324" t="str">
        <f t="shared" si="458"/>
        <v>397---45</v>
      </c>
      <c r="C29324" t="s">
        <v>803</v>
      </c>
      <c r="D29324" t="s">
        <v>941</v>
      </c>
      <c r="E29324">
        <v>45</v>
      </c>
    </row>
    <row r="29325" spans="1:5" ht="13.5" customHeight="1">
      <c r="A29325">
        <v>397</v>
      </c>
      <c r="B29325" t="str">
        <f t="shared" si="458"/>
        <v>397---46</v>
      </c>
      <c r="C29325" t="s">
        <v>767</v>
      </c>
      <c r="D29325" t="s">
        <v>1368</v>
      </c>
      <c r="E29325">
        <v>46</v>
      </c>
    </row>
    <row r="29326" spans="1:5" ht="13.5" customHeight="1">
      <c r="A29326">
        <v>397</v>
      </c>
      <c r="B29326" t="str">
        <f t="shared" si="458"/>
        <v>397---47</v>
      </c>
      <c r="C29326" t="s">
        <v>1134</v>
      </c>
      <c r="D29326" t="s">
        <v>6232</v>
      </c>
      <c r="E29326">
        <v>47</v>
      </c>
    </row>
    <row r="29327" spans="1:5" ht="13.5" customHeight="1">
      <c r="A29327">
        <v>397</v>
      </c>
      <c r="B29327" t="str">
        <f t="shared" si="458"/>
        <v>397---48</v>
      </c>
      <c r="C29327" t="s">
        <v>5913</v>
      </c>
      <c r="D29327" t="s">
        <v>1114</v>
      </c>
      <c r="E29327">
        <v>48</v>
      </c>
    </row>
    <row r="29328" spans="1:5" ht="13.5" customHeight="1">
      <c r="A29328">
        <v>397</v>
      </c>
      <c r="B29328" t="str">
        <f t="shared" si="458"/>
        <v>397---49</v>
      </c>
      <c r="C29328" t="s">
        <v>5929</v>
      </c>
      <c r="D29328" t="s">
        <v>813</v>
      </c>
      <c r="E29328">
        <v>49</v>
      </c>
    </row>
    <row r="29329" spans="1:5" ht="13.5" customHeight="1">
      <c r="A29329">
        <v>397</v>
      </c>
      <c r="B29329" t="str">
        <f t="shared" si="458"/>
        <v>397---50</v>
      </c>
      <c r="C29329" t="s">
        <v>5945</v>
      </c>
      <c r="D29329" t="s">
        <v>881</v>
      </c>
      <c r="E29329">
        <v>50</v>
      </c>
    </row>
    <row r="29330" spans="1:5" ht="13.5" customHeight="1">
      <c r="A29330">
        <v>397</v>
      </c>
      <c r="B29330" t="str">
        <f t="shared" si="458"/>
        <v>397---51</v>
      </c>
      <c r="C29330" t="s">
        <v>5946</v>
      </c>
      <c r="D29330" t="s">
        <v>893</v>
      </c>
      <c r="E29330">
        <v>51</v>
      </c>
    </row>
    <row r="29331" spans="1:5" ht="13.5" customHeight="1">
      <c r="A29331">
        <v>397</v>
      </c>
      <c r="B29331" t="str">
        <f t="shared" si="458"/>
        <v>397---52</v>
      </c>
      <c r="C29331" t="s">
        <v>5967</v>
      </c>
      <c r="D29331" t="s">
        <v>986</v>
      </c>
      <c r="E29331">
        <v>52</v>
      </c>
    </row>
    <row r="29332" spans="1:5" ht="13.5" customHeight="1">
      <c r="A29332">
        <v>397</v>
      </c>
      <c r="B29332" t="str">
        <f t="shared" si="458"/>
        <v>397---53</v>
      </c>
      <c r="C29332" t="s">
        <v>5968</v>
      </c>
      <c r="D29332" t="s">
        <v>988</v>
      </c>
      <c r="E29332">
        <v>53</v>
      </c>
    </row>
    <row r="29333" spans="1:5" ht="13.5" customHeight="1">
      <c r="A29333">
        <v>397</v>
      </c>
      <c r="B29333" t="str">
        <f t="shared" si="458"/>
        <v>397---54</v>
      </c>
      <c r="C29333" t="s">
        <v>5969</v>
      </c>
      <c r="D29333" t="s">
        <v>961</v>
      </c>
      <c r="E29333">
        <v>54</v>
      </c>
    </row>
    <row r="29334" spans="1:5" ht="13.5" customHeight="1">
      <c r="A29334">
        <v>397</v>
      </c>
      <c r="B29334" t="str">
        <f t="shared" si="458"/>
        <v>397---55</v>
      </c>
      <c r="C29334" t="s">
        <v>5930</v>
      </c>
      <c r="D29334" t="s">
        <v>821</v>
      </c>
      <c r="E29334">
        <v>55</v>
      </c>
    </row>
    <row r="29335" spans="1:5" ht="13.5" customHeight="1">
      <c r="A29335">
        <v>397</v>
      </c>
      <c r="B29335" t="str">
        <f t="shared" si="458"/>
        <v>397---56</v>
      </c>
      <c r="C29335" t="s">
        <v>5983</v>
      </c>
      <c r="D29335" t="s">
        <v>1023</v>
      </c>
      <c r="E29335">
        <v>56</v>
      </c>
    </row>
    <row r="29336" spans="1:5" ht="13.5" customHeight="1">
      <c r="A29336">
        <v>397</v>
      </c>
      <c r="B29336" t="str">
        <f t="shared" si="458"/>
        <v>397---57</v>
      </c>
      <c r="C29336" t="s">
        <v>5915</v>
      </c>
      <c r="D29336" t="s">
        <v>772</v>
      </c>
      <c r="E29336">
        <v>57</v>
      </c>
    </row>
    <row r="29337" spans="1:5" ht="13.5" customHeight="1">
      <c r="A29337">
        <v>397</v>
      </c>
      <c r="B29337" t="str">
        <f t="shared" si="458"/>
        <v>397---58</v>
      </c>
      <c r="C29337" t="s">
        <v>5926</v>
      </c>
      <c r="D29337" t="s">
        <v>843</v>
      </c>
      <c r="E29337">
        <v>58</v>
      </c>
    </row>
    <row r="29338" spans="1:5" ht="13.5" customHeight="1">
      <c r="A29338">
        <v>397</v>
      </c>
      <c r="B29338" t="str">
        <f t="shared" si="458"/>
        <v>397---59</v>
      </c>
      <c r="C29338" t="s">
        <v>5917</v>
      </c>
      <c r="D29338" t="s">
        <v>789</v>
      </c>
      <c r="E29338">
        <v>59</v>
      </c>
    </row>
    <row r="29339" spans="1:5" ht="13.5" customHeight="1">
      <c r="A29339">
        <v>397</v>
      </c>
      <c r="B29339" t="str">
        <f t="shared" si="458"/>
        <v>397---60</v>
      </c>
      <c r="C29339" t="s">
        <v>5918</v>
      </c>
      <c r="D29339" t="s">
        <v>770</v>
      </c>
      <c r="E29339">
        <v>60</v>
      </c>
    </row>
    <row r="29340" spans="1:5" ht="13.5" customHeight="1">
      <c r="A29340">
        <v>397</v>
      </c>
      <c r="B29340" t="str">
        <f t="shared" si="458"/>
        <v>397---61</v>
      </c>
      <c r="C29340" t="s">
        <v>5962</v>
      </c>
      <c r="D29340" t="s">
        <v>1174</v>
      </c>
      <c r="E29340">
        <v>61</v>
      </c>
    </row>
    <row r="29341" spans="1:5" ht="13.5" customHeight="1">
      <c r="A29341">
        <v>397</v>
      </c>
      <c r="B29341" t="str">
        <f t="shared" si="458"/>
        <v>397---62</v>
      </c>
      <c r="C29341" t="s">
        <v>5963</v>
      </c>
      <c r="D29341" t="s">
        <v>937</v>
      </c>
      <c r="E29341">
        <v>62</v>
      </c>
    </row>
    <row r="29342" spans="1:5" ht="13.5" customHeight="1">
      <c r="A29342">
        <v>397</v>
      </c>
      <c r="B29342" t="str">
        <f t="shared" si="458"/>
        <v>397---63</v>
      </c>
      <c r="C29342" t="s">
        <v>5935</v>
      </c>
      <c r="D29342" t="s">
        <v>816</v>
      </c>
      <c r="E29342">
        <v>63</v>
      </c>
    </row>
    <row r="29343" spans="1:5" ht="13.5" customHeight="1">
      <c r="A29343">
        <v>397</v>
      </c>
      <c r="B29343" t="str">
        <f t="shared" si="458"/>
        <v>397---64</v>
      </c>
      <c r="C29343" t="s">
        <v>5936</v>
      </c>
      <c r="D29343" t="s">
        <v>845</v>
      </c>
      <c r="E29343">
        <v>64</v>
      </c>
    </row>
    <row r="29344" spans="1:5" ht="13.5" customHeight="1">
      <c r="A29344">
        <v>397</v>
      </c>
      <c r="B29344" t="str">
        <f t="shared" si="458"/>
        <v>397---65</v>
      </c>
      <c r="C29344" t="s">
        <v>5938</v>
      </c>
      <c r="D29344" t="s">
        <v>851</v>
      </c>
      <c r="E29344">
        <v>65</v>
      </c>
    </row>
    <row r="29345" spans="1:5" ht="13.5" customHeight="1">
      <c r="A29345">
        <v>397</v>
      </c>
      <c r="B29345" t="str">
        <f t="shared" si="458"/>
        <v>397---66</v>
      </c>
      <c r="C29345" t="s">
        <v>5981</v>
      </c>
      <c r="D29345" t="s">
        <v>1225</v>
      </c>
      <c r="E29345">
        <v>66</v>
      </c>
    </row>
    <row r="29346" spans="1:5" ht="13.5" customHeight="1">
      <c r="A29346">
        <v>397</v>
      </c>
      <c r="B29346" t="str">
        <f t="shared" si="458"/>
        <v>397---67</v>
      </c>
      <c r="C29346" t="s">
        <v>5955</v>
      </c>
      <c r="D29346" t="s">
        <v>889</v>
      </c>
      <c r="E29346">
        <v>67</v>
      </c>
    </row>
    <row r="29347" spans="1:5" ht="13.5" customHeight="1">
      <c r="A29347">
        <v>397</v>
      </c>
      <c r="B29347" t="str">
        <f t="shared" si="458"/>
        <v>397---68</v>
      </c>
      <c r="C29347" t="s">
        <v>5999</v>
      </c>
      <c r="D29347" t="s">
        <v>1371</v>
      </c>
      <c r="E29347">
        <v>68</v>
      </c>
    </row>
    <row r="29348" spans="1:5" ht="13.5" customHeight="1">
      <c r="A29348">
        <v>398</v>
      </c>
      <c r="B29348" t="str">
        <f t="shared" si="458"/>
        <v>398---1</v>
      </c>
      <c r="C29348" t="s">
        <v>4216</v>
      </c>
      <c r="D29348" t="s">
        <v>1412</v>
      </c>
      <c r="E29348">
        <v>1</v>
      </c>
    </row>
    <row r="29349" spans="1:5" ht="13.5" customHeight="1">
      <c r="A29349">
        <v>398</v>
      </c>
      <c r="B29349" t="str">
        <f t="shared" si="458"/>
        <v>398---2</v>
      </c>
      <c r="C29349" t="s">
        <v>4216</v>
      </c>
      <c r="D29349" t="s">
        <v>1165</v>
      </c>
      <c r="E29349">
        <v>2</v>
      </c>
    </row>
    <row r="29350" spans="1:5" ht="13.5" customHeight="1">
      <c r="A29350">
        <v>398</v>
      </c>
      <c r="B29350" t="str">
        <f t="shared" si="458"/>
        <v>398---3</v>
      </c>
      <c r="C29350" t="s">
        <v>4216</v>
      </c>
      <c r="D29350" t="s">
        <v>848</v>
      </c>
      <c r="E29350">
        <v>3</v>
      </c>
    </row>
    <row r="29351" spans="1:5" ht="13.5" customHeight="1">
      <c r="A29351">
        <v>398</v>
      </c>
      <c r="B29351" t="str">
        <f t="shared" si="458"/>
        <v>398---4</v>
      </c>
      <c r="C29351" t="s">
        <v>4216</v>
      </c>
      <c r="D29351" t="s">
        <v>1149</v>
      </c>
      <c r="E29351">
        <v>4</v>
      </c>
    </row>
    <row r="29352" spans="1:5" ht="13.5" customHeight="1">
      <c r="A29352">
        <v>398</v>
      </c>
      <c r="B29352" t="str">
        <f t="shared" si="458"/>
        <v>398---5</v>
      </c>
      <c r="C29352" t="s">
        <v>4216</v>
      </c>
      <c r="D29352" t="s">
        <v>972</v>
      </c>
      <c r="E29352">
        <v>5</v>
      </c>
    </row>
    <row r="29353" spans="1:5" ht="13.5" customHeight="1">
      <c r="A29353">
        <v>398</v>
      </c>
      <c r="B29353" t="str">
        <f t="shared" si="458"/>
        <v>398---6</v>
      </c>
      <c r="C29353" t="s">
        <v>4216</v>
      </c>
      <c r="D29353" t="s">
        <v>842</v>
      </c>
      <c r="E29353">
        <v>6</v>
      </c>
    </row>
    <row r="29354" spans="1:5" ht="13.5" customHeight="1">
      <c r="A29354">
        <v>398</v>
      </c>
      <c r="B29354" t="str">
        <f t="shared" si="458"/>
        <v>398---7</v>
      </c>
      <c r="C29354" t="s">
        <v>4258</v>
      </c>
      <c r="D29354" t="s">
        <v>812</v>
      </c>
      <c r="E29354">
        <v>7</v>
      </c>
    </row>
    <row r="29355" spans="1:5" ht="13.5" customHeight="1">
      <c r="A29355">
        <v>398</v>
      </c>
      <c r="B29355" t="str">
        <f t="shared" si="458"/>
        <v>398---8</v>
      </c>
      <c r="C29355" t="s">
        <v>4253</v>
      </c>
      <c r="D29355" t="s">
        <v>764</v>
      </c>
      <c r="E29355">
        <v>8</v>
      </c>
    </row>
    <row r="29356" spans="1:5" ht="13.5" customHeight="1">
      <c r="A29356">
        <v>398</v>
      </c>
      <c r="B29356" t="str">
        <f t="shared" si="458"/>
        <v>398---9</v>
      </c>
      <c r="C29356" t="s">
        <v>4226</v>
      </c>
      <c r="D29356" t="s">
        <v>1092</v>
      </c>
      <c r="E29356">
        <v>9</v>
      </c>
    </row>
    <row r="29357" spans="1:5" ht="13.5" customHeight="1">
      <c r="A29357">
        <v>398</v>
      </c>
      <c r="B29357" t="str">
        <f t="shared" si="458"/>
        <v>398---10</v>
      </c>
      <c r="C29357" t="s">
        <v>4233</v>
      </c>
      <c r="D29357" t="s">
        <v>1337</v>
      </c>
      <c r="E29357">
        <v>10</v>
      </c>
    </row>
    <row r="29358" spans="1:5" ht="13.5" customHeight="1">
      <c r="A29358">
        <v>398</v>
      </c>
      <c r="B29358" t="str">
        <f t="shared" si="458"/>
        <v>398---11</v>
      </c>
      <c r="C29358" t="s">
        <v>4277</v>
      </c>
      <c r="D29358" t="s">
        <v>846</v>
      </c>
      <c r="E29358">
        <v>11</v>
      </c>
    </row>
    <row r="29359" spans="1:5" ht="13.5" customHeight="1">
      <c r="A29359">
        <v>398</v>
      </c>
      <c r="B29359" t="str">
        <f t="shared" si="458"/>
        <v>398---12</v>
      </c>
      <c r="C29359" t="s">
        <v>4280</v>
      </c>
      <c r="D29359" t="s">
        <v>1128</v>
      </c>
      <c r="E29359">
        <v>12</v>
      </c>
    </row>
    <row r="29360" spans="1:5" ht="13.5" customHeight="1">
      <c r="A29360">
        <v>398</v>
      </c>
      <c r="B29360" t="str">
        <f t="shared" si="458"/>
        <v>398---13</v>
      </c>
      <c r="C29360" t="s">
        <v>4251</v>
      </c>
      <c r="D29360" t="s">
        <v>1201</v>
      </c>
      <c r="E29360">
        <v>13</v>
      </c>
    </row>
    <row r="29361" spans="1:5" ht="13.5" customHeight="1">
      <c r="A29361">
        <v>398</v>
      </c>
      <c r="B29361" t="str">
        <f t="shared" si="458"/>
        <v>398---14</v>
      </c>
      <c r="C29361" t="s">
        <v>4296</v>
      </c>
      <c r="D29361" t="s">
        <v>800</v>
      </c>
      <c r="E29361">
        <v>14</v>
      </c>
    </row>
    <row r="29362" spans="1:5" ht="13.5" customHeight="1">
      <c r="A29362">
        <v>398</v>
      </c>
      <c r="B29362" t="str">
        <f t="shared" si="458"/>
        <v>398---15</v>
      </c>
      <c r="C29362" t="s">
        <v>1017</v>
      </c>
      <c r="D29362" t="s">
        <v>796</v>
      </c>
      <c r="E29362">
        <v>15</v>
      </c>
    </row>
    <row r="29363" spans="1:5" ht="13.5" customHeight="1">
      <c r="A29363">
        <v>398</v>
      </c>
      <c r="B29363" t="str">
        <f t="shared" si="458"/>
        <v>398---16</v>
      </c>
      <c r="C29363" t="s">
        <v>731</v>
      </c>
      <c r="D29363" t="s">
        <v>800</v>
      </c>
      <c r="E29363">
        <v>16</v>
      </c>
    </row>
    <row r="29364" spans="1:5" ht="13.5" customHeight="1">
      <c r="A29364">
        <v>398</v>
      </c>
      <c r="B29364" t="str">
        <f t="shared" si="458"/>
        <v>398---17</v>
      </c>
      <c r="C29364" t="s">
        <v>985</v>
      </c>
      <c r="D29364" t="s">
        <v>1449</v>
      </c>
      <c r="E29364">
        <v>17</v>
      </c>
    </row>
    <row r="29365" spans="1:5" ht="13.5" customHeight="1">
      <c r="A29365">
        <v>398</v>
      </c>
      <c r="B29365" t="str">
        <f t="shared" si="458"/>
        <v>398---18</v>
      </c>
      <c r="C29365" t="s">
        <v>797</v>
      </c>
      <c r="D29365" t="s">
        <v>1081</v>
      </c>
      <c r="E29365">
        <v>18</v>
      </c>
    </row>
    <row r="29366" spans="1:5" ht="13.5" customHeight="1">
      <c r="A29366">
        <v>398</v>
      </c>
      <c r="B29366" t="str">
        <f t="shared" si="458"/>
        <v>398---19</v>
      </c>
      <c r="C29366" t="s">
        <v>743</v>
      </c>
      <c r="D29366" t="s">
        <v>754</v>
      </c>
      <c r="E29366">
        <v>19</v>
      </c>
    </row>
    <row r="29367" spans="1:5" ht="13.5" customHeight="1">
      <c r="A29367">
        <v>398</v>
      </c>
      <c r="B29367" t="str">
        <f t="shared" si="458"/>
        <v>398---20</v>
      </c>
      <c r="C29367" t="s">
        <v>987</v>
      </c>
      <c r="D29367" t="s">
        <v>1263</v>
      </c>
      <c r="E29367">
        <v>20</v>
      </c>
    </row>
    <row r="29368" spans="1:5" ht="13.5" customHeight="1">
      <c r="A29368">
        <v>398</v>
      </c>
      <c r="B29368" t="str">
        <f t="shared" si="458"/>
        <v>398---21</v>
      </c>
      <c r="C29368" t="s">
        <v>989</v>
      </c>
      <c r="D29368" t="s">
        <v>738</v>
      </c>
      <c r="E29368">
        <v>21</v>
      </c>
    </row>
    <row r="29369" spans="1:5" ht="13.5" customHeight="1">
      <c r="A29369">
        <v>398</v>
      </c>
      <c r="B29369" t="str">
        <f t="shared" si="458"/>
        <v>398---22</v>
      </c>
      <c r="C29369" t="s">
        <v>799</v>
      </c>
      <c r="D29369" t="s">
        <v>809</v>
      </c>
      <c r="E29369">
        <v>22</v>
      </c>
    </row>
    <row r="29370" spans="1:5" ht="13.5" customHeight="1">
      <c r="A29370">
        <v>398</v>
      </c>
      <c r="B29370" t="str">
        <f t="shared" si="458"/>
        <v>398---23</v>
      </c>
      <c r="C29370" t="s">
        <v>824</v>
      </c>
      <c r="D29370" t="s">
        <v>752</v>
      </c>
      <c r="E29370">
        <v>23</v>
      </c>
    </row>
    <row r="29371" spans="1:5" ht="13.5" customHeight="1">
      <c r="A29371">
        <v>398</v>
      </c>
      <c r="B29371" t="str">
        <f t="shared" si="458"/>
        <v>398---24</v>
      </c>
      <c r="C29371" t="s">
        <v>826</v>
      </c>
      <c r="D29371" t="s">
        <v>1079</v>
      </c>
      <c r="E29371">
        <v>24</v>
      </c>
    </row>
    <row r="29372" spans="1:5" ht="13.5" customHeight="1">
      <c r="A29372">
        <v>398</v>
      </c>
      <c r="B29372" t="str">
        <f t="shared" si="458"/>
        <v>398---25</v>
      </c>
      <c r="C29372" t="s">
        <v>1005</v>
      </c>
      <c r="D29372" t="s">
        <v>1105</v>
      </c>
      <c r="E29372">
        <v>25</v>
      </c>
    </row>
    <row r="29373" spans="1:5" ht="13.5" customHeight="1">
      <c r="A29373">
        <v>398</v>
      </c>
      <c r="B29373" t="str">
        <f t="shared" si="458"/>
        <v>398---26</v>
      </c>
      <c r="C29373" t="s">
        <v>753</v>
      </c>
      <c r="D29373" t="s">
        <v>1002</v>
      </c>
      <c r="E29373">
        <v>26</v>
      </c>
    </row>
    <row r="29374" spans="1:5" ht="13.5" customHeight="1">
      <c r="A29374">
        <v>398</v>
      </c>
      <c r="B29374" t="str">
        <f t="shared" si="458"/>
        <v>398---27</v>
      </c>
      <c r="C29374" t="s">
        <v>828</v>
      </c>
      <c r="D29374" t="s">
        <v>818</v>
      </c>
      <c r="E29374">
        <v>27</v>
      </c>
    </row>
    <row r="29375" spans="1:5" ht="13.5" customHeight="1">
      <c r="A29375">
        <v>398</v>
      </c>
      <c r="B29375" t="str">
        <f t="shared" si="458"/>
        <v>398---28</v>
      </c>
      <c r="C29375" t="s">
        <v>755</v>
      </c>
      <c r="D29375" t="s">
        <v>1146</v>
      </c>
      <c r="E29375">
        <v>28</v>
      </c>
    </row>
    <row r="29376" spans="1:5" ht="13.5" customHeight="1">
      <c r="A29376">
        <v>398</v>
      </c>
      <c r="B29376" t="str">
        <f t="shared" si="458"/>
        <v>398---29</v>
      </c>
      <c r="C29376" t="s">
        <v>864</v>
      </c>
      <c r="D29376" t="s">
        <v>957</v>
      </c>
      <c r="E29376">
        <v>29</v>
      </c>
    </row>
    <row r="29377" spans="1:5" ht="13.5" customHeight="1">
      <c r="A29377">
        <v>398</v>
      </c>
      <c r="B29377" t="str">
        <f t="shared" si="458"/>
        <v>398---30</v>
      </c>
      <c r="C29377" t="s">
        <v>967</v>
      </c>
      <c r="D29377" t="s">
        <v>1046</v>
      </c>
      <c r="E29377">
        <v>30</v>
      </c>
    </row>
    <row r="29378" spans="1:5" ht="13.5" customHeight="1">
      <c r="A29378">
        <v>398</v>
      </c>
      <c r="B29378" t="str">
        <f t="shared" si="458"/>
        <v>398---31</v>
      </c>
      <c r="C29378" t="s">
        <v>1111</v>
      </c>
      <c r="D29378" t="s">
        <v>1045</v>
      </c>
      <c r="E29378">
        <v>31</v>
      </c>
    </row>
    <row r="29379" spans="1:5" ht="13.5" customHeight="1">
      <c r="A29379">
        <v>398</v>
      </c>
      <c r="B29379" t="str">
        <f t="shared" ref="B29379:B29442" si="459">A29379&amp;"---"&amp;E29379</f>
        <v>398---32</v>
      </c>
      <c r="C29379" t="s">
        <v>801</v>
      </c>
      <c r="D29379" t="s">
        <v>810</v>
      </c>
      <c r="E29379">
        <v>32</v>
      </c>
    </row>
    <row r="29380" spans="1:5" ht="13.5" customHeight="1">
      <c r="A29380">
        <v>398</v>
      </c>
      <c r="B29380" t="str">
        <f t="shared" si="459"/>
        <v>398---33</v>
      </c>
      <c r="C29380" t="s">
        <v>1253</v>
      </c>
      <c r="D29380" t="s">
        <v>1228</v>
      </c>
      <c r="E29380">
        <v>33</v>
      </c>
    </row>
    <row r="29381" spans="1:5" ht="13.5" customHeight="1">
      <c r="A29381">
        <v>398</v>
      </c>
      <c r="B29381" t="str">
        <f t="shared" si="459"/>
        <v>398---34</v>
      </c>
      <c r="C29381" t="s">
        <v>868</v>
      </c>
      <c r="D29381" t="s">
        <v>758</v>
      </c>
      <c r="E29381">
        <v>34</v>
      </c>
    </row>
    <row r="29382" spans="1:5" ht="13.5" customHeight="1">
      <c r="A29382">
        <v>398</v>
      </c>
      <c r="B29382" t="str">
        <f t="shared" si="459"/>
        <v>398---35</v>
      </c>
      <c r="C29382" t="s">
        <v>1098</v>
      </c>
      <c r="D29382" t="s">
        <v>1206</v>
      </c>
      <c r="E29382">
        <v>35</v>
      </c>
    </row>
    <row r="29383" spans="1:5" ht="13.5" customHeight="1">
      <c r="A29383">
        <v>398</v>
      </c>
      <c r="B29383" t="str">
        <f t="shared" si="459"/>
        <v>398---36</v>
      </c>
      <c r="C29383" t="s">
        <v>970</v>
      </c>
      <c r="D29383" t="s">
        <v>1152</v>
      </c>
      <c r="E29383">
        <v>36</v>
      </c>
    </row>
    <row r="29384" spans="1:5" ht="13.5" customHeight="1">
      <c r="A29384">
        <v>398</v>
      </c>
      <c r="B29384" t="str">
        <f t="shared" si="459"/>
        <v>398---37</v>
      </c>
      <c r="C29384" t="s">
        <v>948</v>
      </c>
      <c r="D29384" t="s">
        <v>1010</v>
      </c>
      <c r="E29384">
        <v>37</v>
      </c>
    </row>
    <row r="29385" spans="1:5" ht="13.5" customHeight="1">
      <c r="A29385">
        <v>398</v>
      </c>
      <c r="B29385" t="str">
        <f t="shared" si="459"/>
        <v>398---38</v>
      </c>
      <c r="C29385" t="s">
        <v>894</v>
      </c>
      <c r="D29385" t="s">
        <v>964</v>
      </c>
      <c r="E29385">
        <v>38</v>
      </c>
    </row>
    <row r="29386" spans="1:5" ht="13.5" customHeight="1">
      <c r="A29386">
        <v>398</v>
      </c>
      <c r="B29386" t="str">
        <f t="shared" si="459"/>
        <v>398---39</v>
      </c>
      <c r="C29386" t="s">
        <v>1011</v>
      </c>
      <c r="D29386" t="s">
        <v>856</v>
      </c>
      <c r="E29386">
        <v>39</v>
      </c>
    </row>
    <row r="29387" spans="1:5" ht="13.5" customHeight="1">
      <c r="A29387">
        <v>398</v>
      </c>
      <c r="B29387" t="str">
        <f t="shared" si="459"/>
        <v>398---40</v>
      </c>
      <c r="C29387" t="s">
        <v>918</v>
      </c>
      <c r="D29387" t="s">
        <v>865</v>
      </c>
      <c r="E29387">
        <v>40</v>
      </c>
    </row>
    <row r="29388" spans="1:5" ht="13.5" customHeight="1">
      <c r="A29388">
        <v>398</v>
      </c>
      <c r="B29388" t="str">
        <f t="shared" si="459"/>
        <v>398---41</v>
      </c>
      <c r="C29388" t="s">
        <v>5912</v>
      </c>
      <c r="D29388" t="s">
        <v>764</v>
      </c>
      <c r="E29388">
        <v>41</v>
      </c>
    </row>
    <row r="29389" spans="1:5" ht="13.5" customHeight="1">
      <c r="A29389">
        <v>398</v>
      </c>
      <c r="B29389" t="str">
        <f t="shared" si="459"/>
        <v>398---42</v>
      </c>
      <c r="C29389" t="s">
        <v>5969</v>
      </c>
      <c r="D29389" t="s">
        <v>961</v>
      </c>
      <c r="E29389">
        <v>42</v>
      </c>
    </row>
    <row r="29390" spans="1:5" ht="13.5" customHeight="1">
      <c r="A29390">
        <v>398</v>
      </c>
      <c r="B29390" t="str">
        <f t="shared" si="459"/>
        <v>398---43</v>
      </c>
      <c r="C29390" t="s">
        <v>6001</v>
      </c>
      <c r="D29390" t="s">
        <v>956</v>
      </c>
      <c r="E29390">
        <v>43</v>
      </c>
    </row>
    <row r="29391" spans="1:5" ht="13.5" customHeight="1">
      <c r="A29391">
        <v>398</v>
      </c>
      <c r="B29391" t="str">
        <f t="shared" si="459"/>
        <v>398---44</v>
      </c>
      <c r="C29391" t="s">
        <v>5915</v>
      </c>
      <c r="D29391" t="s">
        <v>772</v>
      </c>
      <c r="E29391">
        <v>44</v>
      </c>
    </row>
    <row r="29392" spans="1:5" ht="13.5" customHeight="1">
      <c r="A29392">
        <v>398</v>
      </c>
      <c r="B29392" t="str">
        <f t="shared" si="459"/>
        <v>398---45</v>
      </c>
      <c r="C29392" t="s">
        <v>5970</v>
      </c>
      <c r="D29392" t="s">
        <v>999</v>
      </c>
      <c r="E29392">
        <v>45</v>
      </c>
    </row>
    <row r="29393" spans="1:5" ht="13.5" customHeight="1">
      <c r="A29393">
        <v>398</v>
      </c>
      <c r="B29393" t="str">
        <f t="shared" si="459"/>
        <v>398---46</v>
      </c>
      <c r="C29393" t="s">
        <v>5917</v>
      </c>
      <c r="D29393" t="s">
        <v>789</v>
      </c>
      <c r="E29393">
        <v>46</v>
      </c>
    </row>
    <row r="29394" spans="1:5" ht="13.5" customHeight="1">
      <c r="A29394">
        <v>398</v>
      </c>
      <c r="B29394" t="str">
        <f t="shared" si="459"/>
        <v>398---47</v>
      </c>
      <c r="C29394" t="s">
        <v>5918</v>
      </c>
      <c r="D29394" t="s">
        <v>770</v>
      </c>
      <c r="E29394">
        <v>47</v>
      </c>
    </row>
    <row r="29395" spans="1:5" ht="13.5" customHeight="1">
      <c r="A29395">
        <v>398</v>
      </c>
      <c r="B29395" t="str">
        <f t="shared" si="459"/>
        <v>398---48</v>
      </c>
      <c r="C29395" t="s">
        <v>5931</v>
      </c>
      <c r="D29395" t="s">
        <v>1044</v>
      </c>
      <c r="E29395">
        <v>48</v>
      </c>
    </row>
    <row r="29396" spans="1:5" ht="13.5" customHeight="1">
      <c r="A29396">
        <v>398</v>
      </c>
      <c r="B29396" t="str">
        <f t="shared" si="459"/>
        <v>398---49</v>
      </c>
      <c r="C29396" t="s">
        <v>5932</v>
      </c>
      <c r="D29396" t="s">
        <v>846</v>
      </c>
      <c r="E29396">
        <v>49</v>
      </c>
    </row>
    <row r="29397" spans="1:5" ht="13.5" customHeight="1">
      <c r="A29397">
        <v>398</v>
      </c>
      <c r="B29397" t="str">
        <f t="shared" si="459"/>
        <v>398---50</v>
      </c>
      <c r="C29397" t="s">
        <v>5985</v>
      </c>
      <c r="D29397" t="s">
        <v>1159</v>
      </c>
      <c r="E29397">
        <v>50</v>
      </c>
    </row>
    <row r="29398" spans="1:5" ht="13.5" customHeight="1">
      <c r="A29398">
        <v>398</v>
      </c>
      <c r="B29398" t="str">
        <f t="shared" si="459"/>
        <v>398---51</v>
      </c>
      <c r="C29398" t="s">
        <v>5998</v>
      </c>
      <c r="D29398" t="s">
        <v>1201</v>
      </c>
      <c r="E29398">
        <v>51</v>
      </c>
    </row>
    <row r="29399" spans="1:5" ht="13.5" customHeight="1">
      <c r="A29399">
        <v>398</v>
      </c>
      <c r="B29399" t="str">
        <f t="shared" si="459"/>
        <v>398---52</v>
      </c>
      <c r="C29399" t="s">
        <v>5941</v>
      </c>
      <c r="D29399" t="s">
        <v>861</v>
      </c>
      <c r="E29399">
        <v>52</v>
      </c>
    </row>
    <row r="29400" spans="1:5" ht="13.5" customHeight="1">
      <c r="A29400">
        <v>398</v>
      </c>
      <c r="B29400" t="str">
        <f t="shared" si="459"/>
        <v>398---53</v>
      </c>
      <c r="C29400" t="s">
        <v>5991</v>
      </c>
      <c r="D29400" t="s">
        <v>1092</v>
      </c>
      <c r="E29400">
        <v>53</v>
      </c>
    </row>
    <row r="29401" spans="1:5" ht="13.5" customHeight="1">
      <c r="A29401">
        <v>398</v>
      </c>
      <c r="B29401" t="str">
        <f t="shared" si="459"/>
        <v>398---54</v>
      </c>
      <c r="C29401" t="s">
        <v>5924</v>
      </c>
      <c r="D29401" t="s">
        <v>726</v>
      </c>
      <c r="E29401">
        <v>54</v>
      </c>
    </row>
    <row r="29402" spans="1:5" ht="13.5" customHeight="1">
      <c r="A29402">
        <v>398</v>
      </c>
      <c r="B29402" t="str">
        <f t="shared" si="459"/>
        <v>398---55</v>
      </c>
      <c r="C29402" t="s">
        <v>5975</v>
      </c>
      <c r="D29402" t="s">
        <v>994</v>
      </c>
      <c r="E29402">
        <v>55</v>
      </c>
    </row>
    <row r="29403" spans="1:5" ht="13.5" customHeight="1">
      <c r="A29403">
        <v>398</v>
      </c>
      <c r="B29403" t="str">
        <f t="shared" si="459"/>
        <v>398---56</v>
      </c>
      <c r="C29403" t="s">
        <v>5976</v>
      </c>
      <c r="D29403" t="s">
        <v>1162</v>
      </c>
      <c r="E29403">
        <v>56</v>
      </c>
    </row>
    <row r="29404" spans="1:5" ht="13.5" customHeight="1">
      <c r="A29404">
        <v>398</v>
      </c>
      <c r="B29404" t="str">
        <f t="shared" si="459"/>
        <v>398---57</v>
      </c>
      <c r="C29404" t="s">
        <v>5999</v>
      </c>
      <c r="D29404" t="s">
        <v>1371</v>
      </c>
      <c r="E29404">
        <v>57</v>
      </c>
    </row>
    <row r="29405" spans="1:5" ht="13.5" customHeight="1">
      <c r="A29405">
        <v>398.1</v>
      </c>
      <c r="B29405" t="str">
        <f t="shared" si="459"/>
        <v>398.1---1</v>
      </c>
      <c r="C29405" t="s">
        <v>4216</v>
      </c>
      <c r="D29405" t="s">
        <v>1412</v>
      </c>
      <c r="E29405">
        <v>1</v>
      </c>
    </row>
    <row r="29406" spans="1:5" ht="13.5" customHeight="1">
      <c r="A29406">
        <v>398.1</v>
      </c>
      <c r="B29406" t="str">
        <f t="shared" si="459"/>
        <v>398.1---2</v>
      </c>
      <c r="C29406" t="s">
        <v>4216</v>
      </c>
      <c r="D29406" t="s">
        <v>1165</v>
      </c>
      <c r="E29406">
        <v>2</v>
      </c>
    </row>
    <row r="29407" spans="1:5" ht="13.5" customHeight="1">
      <c r="A29407">
        <v>398.1</v>
      </c>
      <c r="B29407" t="str">
        <f t="shared" si="459"/>
        <v>398.1---3</v>
      </c>
      <c r="C29407" t="s">
        <v>4216</v>
      </c>
      <c r="D29407" t="s">
        <v>848</v>
      </c>
      <c r="E29407">
        <v>3</v>
      </c>
    </row>
    <row r="29408" spans="1:5" ht="13.5" customHeight="1">
      <c r="A29408">
        <v>398.1</v>
      </c>
      <c r="B29408" t="str">
        <f t="shared" si="459"/>
        <v>398.1---4</v>
      </c>
      <c r="C29408" t="s">
        <v>4216</v>
      </c>
      <c r="D29408" t="s">
        <v>1149</v>
      </c>
      <c r="E29408">
        <v>4</v>
      </c>
    </row>
    <row r="29409" spans="1:5" ht="13.5" customHeight="1">
      <c r="A29409">
        <v>398.1</v>
      </c>
      <c r="B29409" t="str">
        <f t="shared" si="459"/>
        <v>398.1---5</v>
      </c>
      <c r="C29409" t="s">
        <v>4216</v>
      </c>
      <c r="D29409" t="s">
        <v>972</v>
      </c>
      <c r="E29409">
        <v>5</v>
      </c>
    </row>
    <row r="29410" spans="1:5" ht="13.5" customHeight="1">
      <c r="A29410">
        <v>398.1</v>
      </c>
      <c r="B29410" t="str">
        <f t="shared" si="459"/>
        <v>398.1---6</v>
      </c>
      <c r="C29410" t="s">
        <v>4216</v>
      </c>
      <c r="D29410" t="s">
        <v>842</v>
      </c>
      <c r="E29410">
        <v>6</v>
      </c>
    </row>
    <row r="29411" spans="1:5" ht="13.5" customHeight="1">
      <c r="A29411">
        <v>398.1</v>
      </c>
      <c r="B29411" t="str">
        <f t="shared" si="459"/>
        <v>398.1---7</v>
      </c>
      <c r="C29411" t="s">
        <v>4258</v>
      </c>
      <c r="D29411" t="s">
        <v>812</v>
      </c>
      <c r="E29411">
        <v>7</v>
      </c>
    </row>
    <row r="29412" spans="1:5" ht="13.5" customHeight="1">
      <c r="A29412">
        <v>398.1</v>
      </c>
      <c r="B29412" t="str">
        <f t="shared" si="459"/>
        <v>398.1---8</v>
      </c>
      <c r="C29412" t="s">
        <v>4253</v>
      </c>
      <c r="D29412" t="s">
        <v>764</v>
      </c>
      <c r="E29412">
        <v>8</v>
      </c>
    </row>
    <row r="29413" spans="1:5" ht="13.5" customHeight="1">
      <c r="A29413">
        <v>398.1</v>
      </c>
      <c r="B29413" t="str">
        <f t="shared" si="459"/>
        <v>398.1---9</v>
      </c>
      <c r="C29413" t="s">
        <v>4226</v>
      </c>
      <c r="D29413" t="s">
        <v>1092</v>
      </c>
      <c r="E29413">
        <v>9</v>
      </c>
    </row>
    <row r="29414" spans="1:5" ht="13.5" customHeight="1">
      <c r="A29414">
        <v>398.1</v>
      </c>
      <c r="B29414" t="str">
        <f t="shared" si="459"/>
        <v>398.1---10</v>
      </c>
      <c r="C29414" t="s">
        <v>4233</v>
      </c>
      <c r="D29414" t="s">
        <v>1337</v>
      </c>
      <c r="E29414">
        <v>10</v>
      </c>
    </row>
    <row r="29415" spans="1:5" ht="13.5" customHeight="1">
      <c r="A29415">
        <v>398.1</v>
      </c>
      <c r="B29415" t="str">
        <f t="shared" si="459"/>
        <v>398.1---11</v>
      </c>
      <c r="C29415" t="s">
        <v>4277</v>
      </c>
      <c r="D29415" t="s">
        <v>846</v>
      </c>
      <c r="E29415">
        <v>11</v>
      </c>
    </row>
    <row r="29416" spans="1:5" ht="13.5" customHeight="1">
      <c r="A29416">
        <v>398.1</v>
      </c>
      <c r="B29416" t="str">
        <f t="shared" si="459"/>
        <v>398.1---12</v>
      </c>
      <c r="C29416" t="s">
        <v>4280</v>
      </c>
      <c r="D29416" t="s">
        <v>1128</v>
      </c>
      <c r="E29416">
        <v>12</v>
      </c>
    </row>
    <row r="29417" spans="1:5" ht="13.5" customHeight="1">
      <c r="A29417">
        <v>398.1</v>
      </c>
      <c r="B29417" t="str">
        <f t="shared" si="459"/>
        <v>398.1---13</v>
      </c>
      <c r="C29417" t="s">
        <v>4251</v>
      </c>
      <c r="D29417" t="s">
        <v>1201</v>
      </c>
      <c r="E29417">
        <v>13</v>
      </c>
    </row>
    <row r="29418" spans="1:5" ht="13.5" customHeight="1">
      <c r="A29418">
        <v>398.1</v>
      </c>
      <c r="B29418" t="str">
        <f t="shared" si="459"/>
        <v>398.1---14</v>
      </c>
      <c r="C29418" t="s">
        <v>4296</v>
      </c>
      <c r="D29418" t="s">
        <v>800</v>
      </c>
      <c r="E29418">
        <v>14</v>
      </c>
    </row>
    <row r="29419" spans="1:5" ht="13.5" customHeight="1">
      <c r="A29419">
        <v>398.1</v>
      </c>
      <c r="B29419" t="str">
        <f t="shared" si="459"/>
        <v>398.1---15</v>
      </c>
      <c r="C29419" t="s">
        <v>1017</v>
      </c>
      <c r="D29419" t="s">
        <v>796</v>
      </c>
      <c r="E29419">
        <v>15</v>
      </c>
    </row>
    <row r="29420" spans="1:5" ht="13.5" customHeight="1">
      <c r="A29420">
        <v>398.1</v>
      </c>
      <c r="B29420" t="str">
        <f t="shared" si="459"/>
        <v>398.1---16</v>
      </c>
      <c r="C29420" t="s">
        <v>731</v>
      </c>
      <c r="D29420" t="s">
        <v>800</v>
      </c>
      <c r="E29420">
        <v>16</v>
      </c>
    </row>
    <row r="29421" spans="1:5" ht="13.5" customHeight="1">
      <c r="A29421">
        <v>398.1</v>
      </c>
      <c r="B29421" t="str">
        <f t="shared" si="459"/>
        <v>398.1---17</v>
      </c>
      <c r="C29421" t="s">
        <v>985</v>
      </c>
      <c r="D29421" t="s">
        <v>1449</v>
      </c>
      <c r="E29421">
        <v>17</v>
      </c>
    </row>
    <row r="29422" spans="1:5" ht="13.5" customHeight="1">
      <c r="A29422">
        <v>398.1</v>
      </c>
      <c r="B29422" t="str">
        <f t="shared" si="459"/>
        <v>398.1---18</v>
      </c>
      <c r="C29422" t="s">
        <v>797</v>
      </c>
      <c r="D29422" t="s">
        <v>1081</v>
      </c>
      <c r="E29422">
        <v>18</v>
      </c>
    </row>
    <row r="29423" spans="1:5" ht="13.5" customHeight="1">
      <c r="A29423">
        <v>398.1</v>
      </c>
      <c r="B29423" t="str">
        <f t="shared" si="459"/>
        <v>398.1---19</v>
      </c>
      <c r="C29423" t="s">
        <v>743</v>
      </c>
      <c r="D29423" t="s">
        <v>754</v>
      </c>
      <c r="E29423">
        <v>19</v>
      </c>
    </row>
    <row r="29424" spans="1:5" ht="13.5" customHeight="1">
      <c r="A29424">
        <v>398.1</v>
      </c>
      <c r="B29424" t="str">
        <f t="shared" si="459"/>
        <v>398.1---20</v>
      </c>
      <c r="C29424" t="s">
        <v>987</v>
      </c>
      <c r="D29424" t="s">
        <v>1263</v>
      </c>
      <c r="E29424">
        <v>20</v>
      </c>
    </row>
    <row r="29425" spans="1:5" ht="13.5" customHeight="1">
      <c r="A29425">
        <v>398.1</v>
      </c>
      <c r="B29425" t="str">
        <f t="shared" si="459"/>
        <v>398.1---21</v>
      </c>
      <c r="C29425" t="s">
        <v>989</v>
      </c>
      <c r="D29425" t="s">
        <v>738</v>
      </c>
      <c r="E29425">
        <v>21</v>
      </c>
    </row>
    <row r="29426" spans="1:5" ht="13.5" customHeight="1">
      <c r="A29426">
        <v>398.1</v>
      </c>
      <c r="B29426" t="str">
        <f t="shared" si="459"/>
        <v>398.1---22</v>
      </c>
      <c r="C29426" t="s">
        <v>799</v>
      </c>
      <c r="D29426" t="s">
        <v>809</v>
      </c>
      <c r="E29426">
        <v>22</v>
      </c>
    </row>
    <row r="29427" spans="1:5" ht="13.5" customHeight="1">
      <c r="A29427">
        <v>398.1</v>
      </c>
      <c r="B29427" t="str">
        <f t="shared" si="459"/>
        <v>398.1---23</v>
      </c>
      <c r="C29427" t="s">
        <v>824</v>
      </c>
      <c r="D29427" t="s">
        <v>752</v>
      </c>
      <c r="E29427">
        <v>23</v>
      </c>
    </row>
    <row r="29428" spans="1:5" ht="13.5" customHeight="1">
      <c r="A29428">
        <v>398.1</v>
      </c>
      <c r="B29428" t="str">
        <f t="shared" si="459"/>
        <v>398.1---24</v>
      </c>
      <c r="C29428" t="s">
        <v>826</v>
      </c>
      <c r="D29428" t="s">
        <v>1079</v>
      </c>
      <c r="E29428">
        <v>24</v>
      </c>
    </row>
    <row r="29429" spans="1:5" ht="13.5" customHeight="1">
      <c r="A29429">
        <v>398.1</v>
      </c>
      <c r="B29429" t="str">
        <f t="shared" si="459"/>
        <v>398.1---25</v>
      </c>
      <c r="C29429" t="s">
        <v>1005</v>
      </c>
      <c r="D29429" t="s">
        <v>1105</v>
      </c>
      <c r="E29429">
        <v>25</v>
      </c>
    </row>
    <row r="29430" spans="1:5" ht="13.5" customHeight="1">
      <c r="A29430">
        <v>398.1</v>
      </c>
      <c r="B29430" t="str">
        <f t="shared" si="459"/>
        <v>398.1---26</v>
      </c>
      <c r="C29430" t="s">
        <v>753</v>
      </c>
      <c r="D29430" t="s">
        <v>1002</v>
      </c>
      <c r="E29430">
        <v>26</v>
      </c>
    </row>
    <row r="29431" spans="1:5" ht="13.5" customHeight="1">
      <c r="A29431">
        <v>398.1</v>
      </c>
      <c r="B29431" t="str">
        <f t="shared" si="459"/>
        <v>398.1---27</v>
      </c>
      <c r="C29431" t="s">
        <v>828</v>
      </c>
      <c r="D29431" t="s">
        <v>818</v>
      </c>
      <c r="E29431">
        <v>27</v>
      </c>
    </row>
    <row r="29432" spans="1:5" ht="13.5" customHeight="1">
      <c r="A29432">
        <v>398.1</v>
      </c>
      <c r="B29432" t="str">
        <f t="shared" si="459"/>
        <v>398.1---28</v>
      </c>
      <c r="C29432" t="s">
        <v>755</v>
      </c>
      <c r="D29432" t="s">
        <v>1146</v>
      </c>
      <c r="E29432">
        <v>28</v>
      </c>
    </row>
    <row r="29433" spans="1:5" ht="13.5" customHeight="1">
      <c r="A29433">
        <v>398.1</v>
      </c>
      <c r="B29433" t="str">
        <f t="shared" si="459"/>
        <v>398.1---29</v>
      </c>
      <c r="C29433" t="s">
        <v>864</v>
      </c>
      <c r="D29433" t="s">
        <v>957</v>
      </c>
      <c r="E29433">
        <v>29</v>
      </c>
    </row>
    <row r="29434" spans="1:5" ht="13.5" customHeight="1">
      <c r="A29434">
        <v>398.1</v>
      </c>
      <c r="B29434" t="str">
        <f t="shared" si="459"/>
        <v>398.1---30</v>
      </c>
      <c r="C29434" t="s">
        <v>967</v>
      </c>
      <c r="D29434" t="s">
        <v>1046</v>
      </c>
      <c r="E29434">
        <v>30</v>
      </c>
    </row>
    <row r="29435" spans="1:5" ht="13.5" customHeight="1">
      <c r="A29435">
        <v>398.1</v>
      </c>
      <c r="B29435" t="str">
        <f t="shared" si="459"/>
        <v>398.1---31</v>
      </c>
      <c r="C29435" t="s">
        <v>1111</v>
      </c>
      <c r="D29435" t="s">
        <v>1045</v>
      </c>
      <c r="E29435">
        <v>31</v>
      </c>
    </row>
    <row r="29436" spans="1:5" ht="13.5" customHeight="1">
      <c r="A29436">
        <v>398.1</v>
      </c>
      <c r="B29436" t="str">
        <f t="shared" si="459"/>
        <v>398.1---32</v>
      </c>
      <c r="C29436" t="s">
        <v>801</v>
      </c>
      <c r="D29436" t="s">
        <v>810</v>
      </c>
      <c r="E29436">
        <v>32</v>
      </c>
    </row>
    <row r="29437" spans="1:5" ht="13.5" customHeight="1">
      <c r="A29437">
        <v>398.1</v>
      </c>
      <c r="B29437" t="str">
        <f t="shared" si="459"/>
        <v>398.1---33</v>
      </c>
      <c r="C29437" t="s">
        <v>1253</v>
      </c>
      <c r="D29437" t="s">
        <v>1228</v>
      </c>
      <c r="E29437">
        <v>33</v>
      </c>
    </row>
    <row r="29438" spans="1:5" ht="13.5" customHeight="1">
      <c r="A29438">
        <v>398.1</v>
      </c>
      <c r="B29438" t="str">
        <f t="shared" si="459"/>
        <v>398.1---34</v>
      </c>
      <c r="C29438" t="s">
        <v>868</v>
      </c>
      <c r="D29438" t="s">
        <v>758</v>
      </c>
      <c r="E29438">
        <v>34</v>
      </c>
    </row>
    <row r="29439" spans="1:5" ht="13.5" customHeight="1">
      <c r="A29439">
        <v>398.1</v>
      </c>
      <c r="B29439" t="str">
        <f t="shared" si="459"/>
        <v>398.1---35</v>
      </c>
      <c r="C29439" t="s">
        <v>1098</v>
      </c>
      <c r="D29439" t="s">
        <v>1206</v>
      </c>
      <c r="E29439">
        <v>35</v>
      </c>
    </row>
    <row r="29440" spans="1:5" ht="13.5" customHeight="1">
      <c r="A29440">
        <v>398.1</v>
      </c>
      <c r="B29440" t="str">
        <f t="shared" si="459"/>
        <v>398.1---36</v>
      </c>
      <c r="C29440" t="s">
        <v>970</v>
      </c>
      <c r="D29440" t="s">
        <v>1152</v>
      </c>
      <c r="E29440">
        <v>36</v>
      </c>
    </row>
    <row r="29441" spans="1:5" ht="13.5" customHeight="1">
      <c r="A29441">
        <v>398.1</v>
      </c>
      <c r="B29441" t="str">
        <f t="shared" si="459"/>
        <v>398.1---37</v>
      </c>
      <c r="C29441" t="s">
        <v>948</v>
      </c>
      <c r="D29441" t="s">
        <v>1010</v>
      </c>
      <c r="E29441">
        <v>37</v>
      </c>
    </row>
    <row r="29442" spans="1:5" ht="13.5" customHeight="1">
      <c r="A29442">
        <v>398.1</v>
      </c>
      <c r="B29442" t="str">
        <f t="shared" si="459"/>
        <v>398.1---38</v>
      </c>
      <c r="C29442" t="s">
        <v>894</v>
      </c>
      <c r="D29442" t="s">
        <v>964</v>
      </c>
      <c r="E29442">
        <v>38</v>
      </c>
    </row>
    <row r="29443" spans="1:5" ht="13.5" customHeight="1">
      <c r="A29443">
        <v>398.1</v>
      </c>
      <c r="B29443" t="str">
        <f t="shared" ref="B29443:B29506" si="460">A29443&amp;"---"&amp;E29443</f>
        <v>398.1---39</v>
      </c>
      <c r="C29443" t="s">
        <v>1011</v>
      </c>
      <c r="D29443" t="s">
        <v>856</v>
      </c>
      <c r="E29443">
        <v>39</v>
      </c>
    </row>
    <row r="29444" spans="1:5" ht="13.5" customHeight="1">
      <c r="A29444">
        <v>398.1</v>
      </c>
      <c r="B29444" t="str">
        <f t="shared" si="460"/>
        <v>398.1---40</v>
      </c>
      <c r="C29444" t="s">
        <v>918</v>
      </c>
      <c r="D29444" t="s">
        <v>865</v>
      </c>
      <c r="E29444">
        <v>40</v>
      </c>
    </row>
    <row r="29445" spans="1:5" ht="13.5" customHeight="1">
      <c r="A29445">
        <v>398.1</v>
      </c>
      <c r="B29445" t="str">
        <f t="shared" si="460"/>
        <v>398.1---41</v>
      </c>
      <c r="C29445" t="s">
        <v>5912</v>
      </c>
      <c r="D29445" t="s">
        <v>764</v>
      </c>
      <c r="E29445">
        <v>41</v>
      </c>
    </row>
    <row r="29446" spans="1:5" ht="13.5" customHeight="1">
      <c r="A29446">
        <v>398.1</v>
      </c>
      <c r="B29446" t="str">
        <f t="shared" si="460"/>
        <v>398.1---42</v>
      </c>
      <c r="C29446" t="s">
        <v>5969</v>
      </c>
      <c r="D29446" t="s">
        <v>961</v>
      </c>
      <c r="E29446">
        <v>42</v>
      </c>
    </row>
    <row r="29447" spans="1:5" ht="13.5" customHeight="1">
      <c r="A29447">
        <v>398.1</v>
      </c>
      <c r="B29447" t="str">
        <f t="shared" si="460"/>
        <v>398.1---43</v>
      </c>
      <c r="C29447" t="s">
        <v>6001</v>
      </c>
      <c r="D29447" t="s">
        <v>956</v>
      </c>
      <c r="E29447">
        <v>43</v>
      </c>
    </row>
    <row r="29448" spans="1:5" ht="13.5" customHeight="1">
      <c r="A29448">
        <v>398.1</v>
      </c>
      <c r="B29448" t="str">
        <f t="shared" si="460"/>
        <v>398.1---44</v>
      </c>
      <c r="C29448" t="s">
        <v>5915</v>
      </c>
      <c r="D29448" t="s">
        <v>772</v>
      </c>
      <c r="E29448">
        <v>44</v>
      </c>
    </row>
    <row r="29449" spans="1:5" ht="13.5" customHeight="1">
      <c r="A29449">
        <v>398.1</v>
      </c>
      <c r="B29449" t="str">
        <f t="shared" si="460"/>
        <v>398.1---45</v>
      </c>
      <c r="C29449" t="s">
        <v>5970</v>
      </c>
      <c r="D29449" t="s">
        <v>999</v>
      </c>
      <c r="E29449">
        <v>45</v>
      </c>
    </row>
    <row r="29450" spans="1:5" ht="13.5" customHeight="1">
      <c r="A29450">
        <v>398.1</v>
      </c>
      <c r="B29450" t="str">
        <f t="shared" si="460"/>
        <v>398.1---46</v>
      </c>
      <c r="C29450" t="s">
        <v>5917</v>
      </c>
      <c r="D29450" t="s">
        <v>789</v>
      </c>
      <c r="E29450">
        <v>46</v>
      </c>
    </row>
    <row r="29451" spans="1:5" ht="13.5" customHeight="1">
      <c r="A29451">
        <v>398.1</v>
      </c>
      <c r="B29451" t="str">
        <f t="shared" si="460"/>
        <v>398.1---47</v>
      </c>
      <c r="C29451" t="s">
        <v>5918</v>
      </c>
      <c r="D29451" t="s">
        <v>770</v>
      </c>
      <c r="E29451">
        <v>47</v>
      </c>
    </row>
    <row r="29452" spans="1:5" ht="13.5" customHeight="1">
      <c r="A29452">
        <v>398.1</v>
      </c>
      <c r="B29452" t="str">
        <f t="shared" si="460"/>
        <v>398.1---48</v>
      </c>
      <c r="C29452" t="s">
        <v>5931</v>
      </c>
      <c r="D29452" t="s">
        <v>1044</v>
      </c>
      <c r="E29452">
        <v>48</v>
      </c>
    </row>
    <row r="29453" spans="1:5" ht="13.5" customHeight="1">
      <c r="A29453">
        <v>398.1</v>
      </c>
      <c r="B29453" t="str">
        <f t="shared" si="460"/>
        <v>398.1---49</v>
      </c>
      <c r="C29453" t="s">
        <v>5932</v>
      </c>
      <c r="D29453" t="s">
        <v>846</v>
      </c>
      <c r="E29453">
        <v>49</v>
      </c>
    </row>
    <row r="29454" spans="1:5" ht="13.5" customHeight="1">
      <c r="A29454">
        <v>398.1</v>
      </c>
      <c r="B29454" t="str">
        <f t="shared" si="460"/>
        <v>398.1---50</v>
      </c>
      <c r="C29454" t="s">
        <v>5985</v>
      </c>
      <c r="D29454" t="s">
        <v>1159</v>
      </c>
      <c r="E29454">
        <v>50</v>
      </c>
    </row>
    <row r="29455" spans="1:5" ht="13.5" customHeight="1">
      <c r="A29455">
        <v>398.1</v>
      </c>
      <c r="B29455" t="str">
        <f t="shared" si="460"/>
        <v>398.1---51</v>
      </c>
      <c r="C29455" t="s">
        <v>5998</v>
      </c>
      <c r="D29455" t="s">
        <v>1201</v>
      </c>
      <c r="E29455">
        <v>51</v>
      </c>
    </row>
    <row r="29456" spans="1:5" ht="13.5" customHeight="1">
      <c r="A29456">
        <v>398.1</v>
      </c>
      <c r="B29456" t="str">
        <f t="shared" si="460"/>
        <v>398.1---52</v>
      </c>
      <c r="C29456" t="s">
        <v>5941</v>
      </c>
      <c r="D29456" t="s">
        <v>861</v>
      </c>
      <c r="E29456">
        <v>52</v>
      </c>
    </row>
    <row r="29457" spans="1:5" ht="13.5" customHeight="1">
      <c r="A29457">
        <v>398.1</v>
      </c>
      <c r="B29457" t="str">
        <f t="shared" si="460"/>
        <v>398.1---53</v>
      </c>
      <c r="C29457" t="s">
        <v>5991</v>
      </c>
      <c r="D29457" t="s">
        <v>1092</v>
      </c>
      <c r="E29457">
        <v>53</v>
      </c>
    </row>
    <row r="29458" spans="1:5" ht="13.5" customHeight="1">
      <c r="A29458">
        <v>398.1</v>
      </c>
      <c r="B29458" t="str">
        <f t="shared" si="460"/>
        <v>398.1---54</v>
      </c>
      <c r="C29458" t="s">
        <v>5924</v>
      </c>
      <c r="D29458" t="s">
        <v>726</v>
      </c>
      <c r="E29458">
        <v>54</v>
      </c>
    </row>
    <row r="29459" spans="1:5" ht="13.5" customHeight="1">
      <c r="A29459">
        <v>398.1</v>
      </c>
      <c r="B29459" t="str">
        <f t="shared" si="460"/>
        <v>398.1---55</v>
      </c>
      <c r="C29459" t="s">
        <v>5975</v>
      </c>
      <c r="D29459" t="s">
        <v>994</v>
      </c>
      <c r="E29459">
        <v>55</v>
      </c>
    </row>
    <row r="29460" spans="1:5" ht="13.5" customHeight="1">
      <c r="A29460">
        <v>398.1</v>
      </c>
      <c r="B29460" t="str">
        <f t="shared" si="460"/>
        <v>398.1---56</v>
      </c>
      <c r="C29460" t="s">
        <v>5976</v>
      </c>
      <c r="D29460" t="s">
        <v>1162</v>
      </c>
      <c r="E29460">
        <v>56</v>
      </c>
    </row>
    <row r="29461" spans="1:5" ht="13.5" customHeight="1">
      <c r="A29461">
        <v>398.1</v>
      </c>
      <c r="B29461" t="str">
        <f t="shared" si="460"/>
        <v>398.1---57</v>
      </c>
      <c r="C29461" t="s">
        <v>5999</v>
      </c>
      <c r="D29461" t="s">
        <v>1371</v>
      </c>
      <c r="E29461">
        <v>57</v>
      </c>
    </row>
    <row r="29462" spans="1:5" ht="13.5" customHeight="1">
      <c r="A29462">
        <v>399</v>
      </c>
      <c r="B29462" t="str">
        <f t="shared" si="460"/>
        <v>399---1</v>
      </c>
      <c r="C29462" t="s">
        <v>4216</v>
      </c>
      <c r="D29462" t="s">
        <v>1103</v>
      </c>
      <c r="E29462">
        <v>1</v>
      </c>
    </row>
    <row r="29463" spans="1:5" ht="13.5" customHeight="1">
      <c r="A29463">
        <v>399</v>
      </c>
      <c r="B29463" t="str">
        <f t="shared" si="460"/>
        <v>399---2</v>
      </c>
      <c r="C29463" t="s">
        <v>4216</v>
      </c>
      <c r="D29463" t="s">
        <v>1172</v>
      </c>
      <c r="E29463">
        <v>2</v>
      </c>
    </row>
    <row r="29464" spans="1:5" ht="13.5" customHeight="1">
      <c r="A29464">
        <v>399</v>
      </c>
      <c r="B29464" t="str">
        <f t="shared" si="460"/>
        <v>399---3</v>
      </c>
      <c r="C29464" t="s">
        <v>4216</v>
      </c>
      <c r="D29464" t="s">
        <v>848</v>
      </c>
      <c r="E29464">
        <v>3</v>
      </c>
    </row>
    <row r="29465" spans="1:5" ht="13.5" customHeight="1">
      <c r="A29465">
        <v>399</v>
      </c>
      <c r="B29465" t="str">
        <f t="shared" si="460"/>
        <v>399---4</v>
      </c>
      <c r="C29465" t="s">
        <v>4216</v>
      </c>
      <c r="D29465" t="s">
        <v>1149</v>
      </c>
      <c r="E29465">
        <v>4</v>
      </c>
    </row>
    <row r="29466" spans="1:5" ht="13.5" customHeight="1">
      <c r="A29466">
        <v>399</v>
      </c>
      <c r="B29466" t="str">
        <f t="shared" si="460"/>
        <v>399---5</v>
      </c>
      <c r="C29466" t="s">
        <v>4216</v>
      </c>
      <c r="D29466" t="s">
        <v>972</v>
      </c>
      <c r="E29466">
        <v>5</v>
      </c>
    </row>
    <row r="29467" spans="1:5" ht="13.5" customHeight="1">
      <c r="A29467">
        <v>399</v>
      </c>
      <c r="B29467" t="str">
        <f t="shared" si="460"/>
        <v>399---6</v>
      </c>
      <c r="C29467" t="s">
        <v>4216</v>
      </c>
      <c r="D29467" t="s">
        <v>842</v>
      </c>
      <c r="E29467">
        <v>6</v>
      </c>
    </row>
    <row r="29468" spans="1:5" ht="13.5" customHeight="1">
      <c r="A29468">
        <v>399</v>
      </c>
      <c r="B29468" t="str">
        <f t="shared" si="460"/>
        <v>399---7</v>
      </c>
      <c r="C29468" t="s">
        <v>4258</v>
      </c>
      <c r="D29468" t="s">
        <v>812</v>
      </c>
      <c r="E29468">
        <v>7</v>
      </c>
    </row>
    <row r="29469" spans="1:5" ht="13.5" customHeight="1">
      <c r="A29469">
        <v>399</v>
      </c>
      <c r="B29469" t="str">
        <f t="shared" si="460"/>
        <v>399---8</v>
      </c>
      <c r="C29469" t="s">
        <v>4253</v>
      </c>
      <c r="D29469" t="s">
        <v>879</v>
      </c>
      <c r="E29469">
        <v>8</v>
      </c>
    </row>
    <row r="29470" spans="1:5" ht="13.5" customHeight="1">
      <c r="A29470">
        <v>399</v>
      </c>
      <c r="B29470" t="str">
        <f t="shared" si="460"/>
        <v>399---9</v>
      </c>
      <c r="C29470" t="s">
        <v>4226</v>
      </c>
      <c r="D29470" t="s">
        <v>1092</v>
      </c>
      <c r="E29470">
        <v>9</v>
      </c>
    </row>
    <row r="29471" spans="1:5" ht="13.5" customHeight="1">
      <c r="A29471">
        <v>399</v>
      </c>
      <c r="B29471" t="str">
        <f t="shared" si="460"/>
        <v>399---10</v>
      </c>
      <c r="C29471" t="s">
        <v>4233</v>
      </c>
      <c r="D29471" t="s">
        <v>1337</v>
      </c>
      <c r="E29471">
        <v>10</v>
      </c>
    </row>
    <row r="29472" spans="1:5" ht="13.5" customHeight="1">
      <c r="A29472">
        <v>399</v>
      </c>
      <c r="B29472" t="str">
        <f t="shared" si="460"/>
        <v>399---11</v>
      </c>
      <c r="C29472" t="s">
        <v>4277</v>
      </c>
      <c r="D29472" t="s">
        <v>846</v>
      </c>
      <c r="E29472">
        <v>11</v>
      </c>
    </row>
    <row r="29473" spans="1:5" ht="13.5" customHeight="1">
      <c r="A29473">
        <v>399</v>
      </c>
      <c r="B29473" t="str">
        <f t="shared" si="460"/>
        <v>399---12</v>
      </c>
      <c r="C29473" t="s">
        <v>4280</v>
      </c>
      <c r="D29473" t="s">
        <v>1128</v>
      </c>
      <c r="E29473">
        <v>12</v>
      </c>
    </row>
    <row r="29474" spans="1:5" ht="13.5" customHeight="1">
      <c r="A29474">
        <v>399</v>
      </c>
      <c r="B29474" t="str">
        <f t="shared" si="460"/>
        <v>399---13</v>
      </c>
      <c r="C29474" t="s">
        <v>4251</v>
      </c>
      <c r="D29474" t="s">
        <v>1201</v>
      </c>
      <c r="E29474">
        <v>13</v>
      </c>
    </row>
    <row r="29475" spans="1:5" ht="13.5" customHeight="1">
      <c r="A29475">
        <v>399</v>
      </c>
      <c r="B29475" t="str">
        <f t="shared" si="460"/>
        <v>399---14</v>
      </c>
      <c r="C29475" t="s">
        <v>4296</v>
      </c>
      <c r="D29475" t="s">
        <v>800</v>
      </c>
      <c r="E29475">
        <v>14</v>
      </c>
    </row>
    <row r="29476" spans="1:5" ht="13.5" customHeight="1">
      <c r="A29476">
        <v>399</v>
      </c>
      <c r="B29476" t="str">
        <f t="shared" si="460"/>
        <v>399---15</v>
      </c>
      <c r="C29476" t="s">
        <v>1017</v>
      </c>
      <c r="D29476" t="s">
        <v>796</v>
      </c>
      <c r="E29476">
        <v>15</v>
      </c>
    </row>
    <row r="29477" spans="1:5" ht="13.5" customHeight="1">
      <c r="A29477">
        <v>399</v>
      </c>
      <c r="B29477" t="str">
        <f t="shared" si="460"/>
        <v>399---16</v>
      </c>
      <c r="C29477" t="s">
        <v>731</v>
      </c>
      <c r="D29477" t="s">
        <v>800</v>
      </c>
      <c r="E29477">
        <v>16</v>
      </c>
    </row>
    <row r="29478" spans="1:5" ht="13.5" customHeight="1">
      <c r="A29478">
        <v>399</v>
      </c>
      <c r="B29478" t="str">
        <f t="shared" si="460"/>
        <v>399---17</v>
      </c>
      <c r="C29478" t="s">
        <v>735</v>
      </c>
      <c r="D29478" t="s">
        <v>744</v>
      </c>
      <c r="E29478">
        <v>17</v>
      </c>
    </row>
    <row r="29479" spans="1:5" ht="13.5" customHeight="1">
      <c r="A29479">
        <v>399</v>
      </c>
      <c r="B29479" t="str">
        <f t="shared" si="460"/>
        <v>399---18</v>
      </c>
      <c r="C29479" t="s">
        <v>797</v>
      </c>
      <c r="D29479" t="s">
        <v>1081</v>
      </c>
      <c r="E29479">
        <v>18</v>
      </c>
    </row>
    <row r="29480" spans="1:5" ht="13.5" customHeight="1">
      <c r="A29480">
        <v>399</v>
      </c>
      <c r="B29480" t="str">
        <f t="shared" si="460"/>
        <v>399---19</v>
      </c>
      <c r="C29480" t="s">
        <v>739</v>
      </c>
      <c r="D29480" t="s">
        <v>736</v>
      </c>
      <c r="E29480">
        <v>19</v>
      </c>
    </row>
    <row r="29481" spans="1:5" ht="13.5" customHeight="1">
      <c r="A29481">
        <v>399</v>
      </c>
      <c r="B29481" t="str">
        <f t="shared" si="460"/>
        <v>399---20</v>
      </c>
      <c r="C29481" t="s">
        <v>888</v>
      </c>
      <c r="D29481" t="s">
        <v>1073</v>
      </c>
      <c r="E29481">
        <v>20</v>
      </c>
    </row>
    <row r="29482" spans="1:5" ht="13.5" customHeight="1">
      <c r="A29482">
        <v>399</v>
      </c>
      <c r="B29482" t="str">
        <f t="shared" si="460"/>
        <v>399---21</v>
      </c>
      <c r="C29482" t="s">
        <v>858</v>
      </c>
      <c r="D29482" t="s">
        <v>740</v>
      </c>
      <c r="E29482">
        <v>21</v>
      </c>
    </row>
    <row r="29483" spans="1:5" ht="13.5" customHeight="1">
      <c r="A29483">
        <v>399</v>
      </c>
      <c r="B29483" t="str">
        <f t="shared" si="460"/>
        <v>399---22</v>
      </c>
      <c r="C29483" t="s">
        <v>743</v>
      </c>
      <c r="D29483" t="s">
        <v>754</v>
      </c>
      <c r="E29483">
        <v>22</v>
      </c>
    </row>
    <row r="29484" spans="1:5" ht="13.5" customHeight="1">
      <c r="A29484">
        <v>399</v>
      </c>
      <c r="B29484" t="str">
        <f t="shared" si="460"/>
        <v>399---23</v>
      </c>
      <c r="C29484" t="s">
        <v>987</v>
      </c>
      <c r="D29484" t="s">
        <v>1263</v>
      </c>
      <c r="E29484">
        <v>23</v>
      </c>
    </row>
    <row r="29485" spans="1:5" ht="13.5" customHeight="1">
      <c r="A29485">
        <v>399</v>
      </c>
      <c r="B29485" t="str">
        <f t="shared" si="460"/>
        <v>399---24</v>
      </c>
      <c r="C29485" t="s">
        <v>989</v>
      </c>
      <c r="D29485" t="s">
        <v>738</v>
      </c>
      <c r="E29485">
        <v>24</v>
      </c>
    </row>
    <row r="29486" spans="1:5" ht="13.5" customHeight="1">
      <c r="A29486">
        <v>399</v>
      </c>
      <c r="B29486" t="str">
        <f t="shared" si="460"/>
        <v>399---25</v>
      </c>
      <c r="C29486" t="s">
        <v>799</v>
      </c>
      <c r="D29486" t="s">
        <v>809</v>
      </c>
      <c r="E29486">
        <v>25</v>
      </c>
    </row>
    <row r="29487" spans="1:5" ht="13.5" customHeight="1">
      <c r="A29487">
        <v>399</v>
      </c>
      <c r="B29487" t="str">
        <f t="shared" si="460"/>
        <v>399---26</v>
      </c>
      <c r="C29487" t="s">
        <v>824</v>
      </c>
      <c r="D29487" t="s">
        <v>752</v>
      </c>
      <c r="E29487">
        <v>26</v>
      </c>
    </row>
    <row r="29488" spans="1:5" ht="13.5" customHeight="1">
      <c r="A29488">
        <v>399</v>
      </c>
      <c r="B29488" t="str">
        <f t="shared" si="460"/>
        <v>399---27</v>
      </c>
      <c r="C29488" t="s">
        <v>826</v>
      </c>
      <c r="D29488" t="s">
        <v>1079</v>
      </c>
      <c r="E29488">
        <v>27</v>
      </c>
    </row>
    <row r="29489" spans="1:5" ht="13.5" customHeight="1">
      <c r="A29489">
        <v>399</v>
      </c>
      <c r="B29489" t="str">
        <f t="shared" si="460"/>
        <v>399---28</v>
      </c>
      <c r="C29489" t="s">
        <v>1005</v>
      </c>
      <c r="D29489" t="s">
        <v>1105</v>
      </c>
      <c r="E29489">
        <v>28</v>
      </c>
    </row>
    <row r="29490" spans="1:5" ht="13.5" customHeight="1">
      <c r="A29490">
        <v>399</v>
      </c>
      <c r="B29490" t="str">
        <f t="shared" si="460"/>
        <v>399---29</v>
      </c>
      <c r="C29490" t="s">
        <v>753</v>
      </c>
      <c r="D29490" t="s">
        <v>1002</v>
      </c>
      <c r="E29490">
        <v>29</v>
      </c>
    </row>
    <row r="29491" spans="1:5" ht="13.5" customHeight="1">
      <c r="A29491">
        <v>399</v>
      </c>
      <c r="B29491" t="str">
        <f t="shared" si="460"/>
        <v>399---30</v>
      </c>
      <c r="C29491" t="s">
        <v>755</v>
      </c>
      <c r="D29491" t="s">
        <v>1146</v>
      </c>
      <c r="E29491">
        <v>30</v>
      </c>
    </row>
    <row r="29492" spans="1:5" ht="13.5" customHeight="1">
      <c r="A29492">
        <v>399</v>
      </c>
      <c r="B29492" t="str">
        <f t="shared" si="460"/>
        <v>399---31</v>
      </c>
      <c r="C29492" t="s">
        <v>991</v>
      </c>
      <c r="D29492" t="s">
        <v>966</v>
      </c>
      <c r="E29492">
        <v>31</v>
      </c>
    </row>
    <row r="29493" spans="1:5" ht="13.5" customHeight="1">
      <c r="A29493">
        <v>399</v>
      </c>
      <c r="B29493" t="str">
        <f t="shared" si="460"/>
        <v>399---32</v>
      </c>
      <c r="C29493" t="s">
        <v>1007</v>
      </c>
      <c r="D29493" t="s">
        <v>1150</v>
      </c>
      <c r="E29493">
        <v>32</v>
      </c>
    </row>
    <row r="29494" spans="1:5" ht="13.5" customHeight="1">
      <c r="A29494">
        <v>399</v>
      </c>
      <c r="B29494" t="str">
        <f t="shared" si="460"/>
        <v>399---33</v>
      </c>
      <c r="C29494" t="s">
        <v>834</v>
      </c>
      <c r="D29494" t="s">
        <v>1222</v>
      </c>
      <c r="E29494">
        <v>33</v>
      </c>
    </row>
    <row r="29495" spans="1:5" ht="13.5" customHeight="1">
      <c r="A29495">
        <v>399</v>
      </c>
      <c r="B29495" t="str">
        <f t="shared" si="460"/>
        <v>399---34</v>
      </c>
      <c r="C29495" t="s">
        <v>967</v>
      </c>
      <c r="D29495" t="s">
        <v>1046</v>
      </c>
      <c r="E29495">
        <v>34</v>
      </c>
    </row>
    <row r="29496" spans="1:5" ht="13.5" customHeight="1">
      <c r="A29496">
        <v>399</v>
      </c>
      <c r="B29496" t="str">
        <f t="shared" si="460"/>
        <v>399---35</v>
      </c>
      <c r="C29496" t="s">
        <v>1111</v>
      </c>
      <c r="D29496" t="s">
        <v>1045</v>
      </c>
      <c r="E29496">
        <v>35</v>
      </c>
    </row>
    <row r="29497" spans="1:5" ht="13.5" customHeight="1">
      <c r="A29497">
        <v>399</v>
      </c>
      <c r="B29497" t="str">
        <f t="shared" si="460"/>
        <v>399---36</v>
      </c>
      <c r="C29497" t="s">
        <v>801</v>
      </c>
      <c r="D29497" t="s">
        <v>810</v>
      </c>
      <c r="E29497">
        <v>36</v>
      </c>
    </row>
    <row r="29498" spans="1:5" ht="13.5" customHeight="1">
      <c r="A29498">
        <v>399</v>
      </c>
      <c r="B29498" t="str">
        <f t="shared" si="460"/>
        <v>399---37</v>
      </c>
      <c r="C29498" t="s">
        <v>868</v>
      </c>
      <c r="D29498" t="s">
        <v>758</v>
      </c>
      <c r="E29498">
        <v>37</v>
      </c>
    </row>
    <row r="29499" spans="1:5" ht="13.5" customHeight="1">
      <c r="A29499">
        <v>399</v>
      </c>
      <c r="B29499" t="str">
        <f t="shared" si="460"/>
        <v>399---38</v>
      </c>
      <c r="C29499" t="s">
        <v>1098</v>
      </c>
      <c r="D29499" t="s">
        <v>1206</v>
      </c>
      <c r="E29499">
        <v>38</v>
      </c>
    </row>
    <row r="29500" spans="1:5" ht="13.5" customHeight="1">
      <c r="A29500">
        <v>399</v>
      </c>
      <c r="B29500" t="str">
        <f t="shared" si="460"/>
        <v>399---39</v>
      </c>
      <c r="C29500" t="s">
        <v>970</v>
      </c>
      <c r="D29500" t="s">
        <v>1152</v>
      </c>
      <c r="E29500">
        <v>39</v>
      </c>
    </row>
    <row r="29501" spans="1:5" ht="13.5" customHeight="1">
      <c r="A29501">
        <v>399</v>
      </c>
      <c r="B29501" t="str">
        <f t="shared" si="460"/>
        <v>399---40</v>
      </c>
      <c r="C29501" t="s">
        <v>948</v>
      </c>
      <c r="D29501" t="s">
        <v>1010</v>
      </c>
      <c r="E29501">
        <v>40</v>
      </c>
    </row>
    <row r="29502" spans="1:5" ht="13.5" customHeight="1">
      <c r="A29502">
        <v>399</v>
      </c>
      <c r="B29502" t="str">
        <f t="shared" si="460"/>
        <v>399---41</v>
      </c>
      <c r="C29502" t="s">
        <v>5969</v>
      </c>
      <c r="D29502" t="s">
        <v>961</v>
      </c>
      <c r="E29502">
        <v>41</v>
      </c>
    </row>
    <row r="29503" spans="1:5" ht="13.5" customHeight="1">
      <c r="A29503">
        <v>399</v>
      </c>
      <c r="B29503" t="str">
        <f t="shared" si="460"/>
        <v>399---42</v>
      </c>
      <c r="C29503" t="s">
        <v>6001</v>
      </c>
      <c r="D29503" t="s">
        <v>956</v>
      </c>
      <c r="E29503">
        <v>42</v>
      </c>
    </row>
    <row r="29504" spans="1:5" ht="13.5" customHeight="1">
      <c r="A29504">
        <v>399</v>
      </c>
      <c r="B29504" t="str">
        <f t="shared" si="460"/>
        <v>399---43</v>
      </c>
      <c r="C29504" t="s">
        <v>5915</v>
      </c>
      <c r="D29504" t="s">
        <v>772</v>
      </c>
      <c r="E29504">
        <v>43</v>
      </c>
    </row>
    <row r="29505" spans="1:5" ht="13.5" customHeight="1">
      <c r="A29505">
        <v>399</v>
      </c>
      <c r="B29505" t="str">
        <f t="shared" si="460"/>
        <v>399---44</v>
      </c>
      <c r="C29505" t="s">
        <v>5970</v>
      </c>
      <c r="D29505" t="s">
        <v>999</v>
      </c>
      <c r="E29505">
        <v>44</v>
      </c>
    </row>
    <row r="29506" spans="1:5" ht="13.5" customHeight="1">
      <c r="A29506">
        <v>399</v>
      </c>
      <c r="B29506" t="str">
        <f t="shared" si="460"/>
        <v>399---45</v>
      </c>
      <c r="C29506" t="s">
        <v>5917</v>
      </c>
      <c r="D29506" t="s">
        <v>789</v>
      </c>
      <c r="E29506">
        <v>45</v>
      </c>
    </row>
    <row r="29507" spans="1:5" ht="13.5" customHeight="1">
      <c r="A29507">
        <v>399</v>
      </c>
      <c r="B29507" t="str">
        <f t="shared" ref="B29507:B29570" si="461">A29507&amp;"---"&amp;E29507</f>
        <v>399---46</v>
      </c>
      <c r="C29507" t="s">
        <v>5918</v>
      </c>
      <c r="D29507" t="s">
        <v>770</v>
      </c>
      <c r="E29507">
        <v>46</v>
      </c>
    </row>
    <row r="29508" spans="1:5" ht="13.5" customHeight="1">
      <c r="A29508">
        <v>399</v>
      </c>
      <c r="B29508" t="str">
        <f t="shared" si="461"/>
        <v>399---47</v>
      </c>
      <c r="C29508" t="s">
        <v>5931</v>
      </c>
      <c r="D29508" t="s">
        <v>1044</v>
      </c>
      <c r="E29508">
        <v>47</v>
      </c>
    </row>
    <row r="29509" spans="1:5" ht="13.5" customHeight="1">
      <c r="A29509">
        <v>399</v>
      </c>
      <c r="B29509" t="str">
        <f t="shared" si="461"/>
        <v>399---48</v>
      </c>
      <c r="C29509" t="s">
        <v>5932</v>
      </c>
      <c r="D29509" t="s">
        <v>846</v>
      </c>
      <c r="E29509">
        <v>48</v>
      </c>
    </row>
    <row r="29510" spans="1:5" ht="13.5" customHeight="1">
      <c r="A29510">
        <v>399</v>
      </c>
      <c r="B29510" t="str">
        <f t="shared" si="461"/>
        <v>399---49</v>
      </c>
      <c r="C29510" t="s">
        <v>5985</v>
      </c>
      <c r="D29510" t="s">
        <v>1159</v>
      </c>
      <c r="E29510">
        <v>49</v>
      </c>
    </row>
    <row r="29511" spans="1:5" ht="13.5" customHeight="1">
      <c r="A29511">
        <v>399</v>
      </c>
      <c r="B29511" t="str">
        <f t="shared" si="461"/>
        <v>399---50</v>
      </c>
      <c r="C29511" t="s">
        <v>5951</v>
      </c>
      <c r="D29511" t="s">
        <v>879</v>
      </c>
      <c r="E29511">
        <v>50</v>
      </c>
    </row>
    <row r="29512" spans="1:5" ht="13.5" customHeight="1">
      <c r="A29512">
        <v>399</v>
      </c>
      <c r="B29512" t="str">
        <f t="shared" si="461"/>
        <v>399---51</v>
      </c>
      <c r="C29512" t="s">
        <v>5998</v>
      </c>
      <c r="D29512" t="s">
        <v>1201</v>
      </c>
      <c r="E29512">
        <v>51</v>
      </c>
    </row>
    <row r="29513" spans="1:5" ht="13.5" customHeight="1">
      <c r="A29513">
        <v>399</v>
      </c>
      <c r="B29513" t="str">
        <f t="shared" si="461"/>
        <v>399---52</v>
      </c>
      <c r="C29513" t="s">
        <v>5941</v>
      </c>
      <c r="D29513" t="s">
        <v>861</v>
      </c>
      <c r="E29513">
        <v>52</v>
      </c>
    </row>
    <row r="29514" spans="1:5" ht="13.5" customHeight="1">
      <c r="A29514">
        <v>399</v>
      </c>
      <c r="B29514" t="str">
        <f t="shared" si="461"/>
        <v>399---53</v>
      </c>
      <c r="C29514" t="s">
        <v>5957</v>
      </c>
      <c r="D29514" t="s">
        <v>913</v>
      </c>
      <c r="E29514">
        <v>53</v>
      </c>
    </row>
    <row r="29515" spans="1:5" ht="13.5" customHeight="1">
      <c r="A29515">
        <v>399</v>
      </c>
      <c r="B29515" t="str">
        <f t="shared" si="461"/>
        <v>399---54</v>
      </c>
      <c r="C29515" t="s">
        <v>5991</v>
      </c>
      <c r="D29515" t="s">
        <v>1092</v>
      </c>
      <c r="E29515">
        <v>54</v>
      </c>
    </row>
    <row r="29516" spans="1:5" ht="13.5" customHeight="1">
      <c r="A29516">
        <v>399</v>
      </c>
      <c r="B29516" t="str">
        <f t="shared" si="461"/>
        <v>399---55</v>
      </c>
      <c r="C29516" t="s">
        <v>5924</v>
      </c>
      <c r="D29516" t="s">
        <v>726</v>
      </c>
      <c r="E29516">
        <v>55</v>
      </c>
    </row>
    <row r="29517" spans="1:5" ht="13.5" customHeight="1">
      <c r="A29517">
        <v>399</v>
      </c>
      <c r="B29517" t="str">
        <f t="shared" si="461"/>
        <v>399---56</v>
      </c>
      <c r="C29517" t="s">
        <v>5975</v>
      </c>
      <c r="D29517" t="s">
        <v>994</v>
      </c>
      <c r="E29517">
        <v>56</v>
      </c>
    </row>
    <row r="29518" spans="1:5" ht="13.5" customHeight="1">
      <c r="A29518">
        <v>399</v>
      </c>
      <c r="B29518" t="str">
        <f t="shared" si="461"/>
        <v>399---57</v>
      </c>
      <c r="C29518" t="s">
        <v>5976</v>
      </c>
      <c r="D29518" t="s">
        <v>1162</v>
      </c>
      <c r="E29518">
        <v>57</v>
      </c>
    </row>
    <row r="29519" spans="1:5" ht="13.5" customHeight="1">
      <c r="A29519">
        <v>399</v>
      </c>
      <c r="B29519" t="str">
        <f t="shared" si="461"/>
        <v>399---58</v>
      </c>
      <c r="C29519" t="s">
        <v>5988</v>
      </c>
      <c r="D29519" t="s">
        <v>1133</v>
      </c>
      <c r="E29519">
        <v>58</v>
      </c>
    </row>
    <row r="29520" spans="1:5" ht="13.5" customHeight="1">
      <c r="A29520">
        <v>399</v>
      </c>
      <c r="B29520" t="str">
        <f t="shared" si="461"/>
        <v>399---59</v>
      </c>
      <c r="C29520" t="s">
        <v>5999</v>
      </c>
      <c r="D29520" t="s">
        <v>1371</v>
      </c>
      <c r="E29520">
        <v>59</v>
      </c>
    </row>
    <row r="29521" spans="1:5" ht="13.5" customHeight="1">
      <c r="A29521">
        <v>399.1</v>
      </c>
      <c r="B29521" t="str">
        <f t="shared" si="461"/>
        <v>399.1---1</v>
      </c>
      <c r="C29521" t="s">
        <v>4216</v>
      </c>
      <c r="D29521" t="s">
        <v>1103</v>
      </c>
      <c r="E29521">
        <v>1</v>
      </c>
    </row>
    <row r="29522" spans="1:5" ht="13.5" customHeight="1">
      <c r="A29522">
        <v>399.1</v>
      </c>
      <c r="B29522" t="str">
        <f t="shared" si="461"/>
        <v>399.1---2</v>
      </c>
      <c r="C29522" t="s">
        <v>4216</v>
      </c>
      <c r="D29522" t="s">
        <v>1172</v>
      </c>
      <c r="E29522">
        <v>2</v>
      </c>
    </row>
    <row r="29523" spans="1:5" ht="13.5" customHeight="1">
      <c r="A29523">
        <v>399.1</v>
      </c>
      <c r="B29523" t="str">
        <f t="shared" si="461"/>
        <v>399.1---3</v>
      </c>
      <c r="C29523" t="s">
        <v>4216</v>
      </c>
      <c r="D29523" t="s">
        <v>848</v>
      </c>
      <c r="E29523">
        <v>3</v>
      </c>
    </row>
    <row r="29524" spans="1:5" ht="13.5" customHeight="1">
      <c r="A29524">
        <v>399.1</v>
      </c>
      <c r="B29524" t="str">
        <f t="shared" si="461"/>
        <v>399.1---4</v>
      </c>
      <c r="C29524" t="s">
        <v>4216</v>
      </c>
      <c r="D29524" t="s">
        <v>1149</v>
      </c>
      <c r="E29524">
        <v>4</v>
      </c>
    </row>
    <row r="29525" spans="1:5" ht="13.5" customHeight="1">
      <c r="A29525">
        <v>399.1</v>
      </c>
      <c r="B29525" t="str">
        <f t="shared" si="461"/>
        <v>399.1---5</v>
      </c>
      <c r="C29525" t="s">
        <v>4216</v>
      </c>
      <c r="D29525" t="s">
        <v>972</v>
      </c>
      <c r="E29525">
        <v>5</v>
      </c>
    </row>
    <row r="29526" spans="1:5" ht="13.5" customHeight="1">
      <c r="A29526">
        <v>399.1</v>
      </c>
      <c r="B29526" t="str">
        <f t="shared" si="461"/>
        <v>399.1---6</v>
      </c>
      <c r="C29526" t="s">
        <v>4216</v>
      </c>
      <c r="D29526" t="s">
        <v>842</v>
      </c>
      <c r="E29526">
        <v>6</v>
      </c>
    </row>
    <row r="29527" spans="1:5" ht="13.5" customHeight="1">
      <c r="A29527">
        <v>399.1</v>
      </c>
      <c r="B29527" t="str">
        <f t="shared" si="461"/>
        <v>399.1---7</v>
      </c>
      <c r="C29527" t="s">
        <v>4258</v>
      </c>
      <c r="D29527" t="s">
        <v>812</v>
      </c>
      <c r="E29527">
        <v>7</v>
      </c>
    </row>
    <row r="29528" spans="1:5" ht="13.5" customHeight="1">
      <c r="A29528">
        <v>399.1</v>
      </c>
      <c r="B29528" t="str">
        <f t="shared" si="461"/>
        <v>399.1---8</v>
      </c>
      <c r="C29528" t="s">
        <v>4253</v>
      </c>
      <c r="D29528" t="s">
        <v>879</v>
      </c>
      <c r="E29528">
        <v>8</v>
      </c>
    </row>
    <row r="29529" spans="1:5" ht="13.5" customHeight="1">
      <c r="A29529">
        <v>399.1</v>
      </c>
      <c r="B29529" t="str">
        <f t="shared" si="461"/>
        <v>399.1---9</v>
      </c>
      <c r="C29529" t="s">
        <v>4226</v>
      </c>
      <c r="D29529" t="s">
        <v>1092</v>
      </c>
      <c r="E29529">
        <v>9</v>
      </c>
    </row>
    <row r="29530" spans="1:5" ht="13.5" customHeight="1">
      <c r="A29530">
        <v>399.1</v>
      </c>
      <c r="B29530" t="str">
        <f t="shared" si="461"/>
        <v>399.1---10</v>
      </c>
      <c r="C29530" t="s">
        <v>4233</v>
      </c>
      <c r="D29530" t="s">
        <v>1337</v>
      </c>
      <c r="E29530">
        <v>10</v>
      </c>
    </row>
    <row r="29531" spans="1:5" ht="13.5" customHeight="1">
      <c r="A29531">
        <v>399.1</v>
      </c>
      <c r="B29531" t="str">
        <f t="shared" si="461"/>
        <v>399.1---11</v>
      </c>
      <c r="C29531" t="s">
        <v>4277</v>
      </c>
      <c r="D29531" t="s">
        <v>846</v>
      </c>
      <c r="E29531">
        <v>11</v>
      </c>
    </row>
    <row r="29532" spans="1:5" ht="13.5" customHeight="1">
      <c r="A29532">
        <v>399.1</v>
      </c>
      <c r="B29532" t="str">
        <f t="shared" si="461"/>
        <v>399.1---12</v>
      </c>
      <c r="C29532" t="s">
        <v>4280</v>
      </c>
      <c r="D29532" t="s">
        <v>1128</v>
      </c>
      <c r="E29532">
        <v>12</v>
      </c>
    </row>
    <row r="29533" spans="1:5" ht="13.5" customHeight="1">
      <c r="A29533">
        <v>399.1</v>
      </c>
      <c r="B29533" t="str">
        <f t="shared" si="461"/>
        <v>399.1---13</v>
      </c>
      <c r="C29533" t="s">
        <v>4251</v>
      </c>
      <c r="D29533" t="s">
        <v>1201</v>
      </c>
      <c r="E29533">
        <v>13</v>
      </c>
    </row>
    <row r="29534" spans="1:5" ht="13.5" customHeight="1">
      <c r="A29534">
        <v>399.1</v>
      </c>
      <c r="B29534" t="str">
        <f t="shared" si="461"/>
        <v>399.1---14</v>
      </c>
      <c r="C29534" t="s">
        <v>4296</v>
      </c>
      <c r="D29534" t="s">
        <v>800</v>
      </c>
      <c r="E29534">
        <v>14</v>
      </c>
    </row>
    <row r="29535" spans="1:5" ht="13.5" customHeight="1">
      <c r="A29535">
        <v>399.1</v>
      </c>
      <c r="B29535" t="str">
        <f t="shared" si="461"/>
        <v>399.1---15</v>
      </c>
      <c r="C29535" t="s">
        <v>1017</v>
      </c>
      <c r="D29535" t="s">
        <v>796</v>
      </c>
      <c r="E29535">
        <v>15</v>
      </c>
    </row>
    <row r="29536" spans="1:5" ht="13.5" customHeight="1">
      <c r="A29536">
        <v>399.1</v>
      </c>
      <c r="B29536" t="str">
        <f t="shared" si="461"/>
        <v>399.1---16</v>
      </c>
      <c r="C29536" t="s">
        <v>731</v>
      </c>
      <c r="D29536" t="s">
        <v>800</v>
      </c>
      <c r="E29536">
        <v>16</v>
      </c>
    </row>
    <row r="29537" spans="1:5" ht="13.5" customHeight="1">
      <c r="A29537">
        <v>399.1</v>
      </c>
      <c r="B29537" t="str">
        <f t="shared" si="461"/>
        <v>399.1---17</v>
      </c>
      <c r="C29537" t="s">
        <v>735</v>
      </c>
      <c r="D29537" t="s">
        <v>744</v>
      </c>
      <c r="E29537">
        <v>17</v>
      </c>
    </row>
    <row r="29538" spans="1:5" ht="13.5" customHeight="1">
      <c r="A29538">
        <v>399.1</v>
      </c>
      <c r="B29538" t="str">
        <f t="shared" si="461"/>
        <v>399.1---18</v>
      </c>
      <c r="C29538" t="s">
        <v>797</v>
      </c>
      <c r="D29538" t="s">
        <v>1081</v>
      </c>
      <c r="E29538">
        <v>18</v>
      </c>
    </row>
    <row r="29539" spans="1:5" ht="13.5" customHeight="1">
      <c r="A29539">
        <v>399.1</v>
      </c>
      <c r="B29539" t="str">
        <f t="shared" si="461"/>
        <v>399.1---19</v>
      </c>
      <c r="C29539" t="s">
        <v>739</v>
      </c>
      <c r="D29539" t="s">
        <v>736</v>
      </c>
      <c r="E29539">
        <v>19</v>
      </c>
    </row>
    <row r="29540" spans="1:5" ht="13.5" customHeight="1">
      <c r="A29540">
        <v>399.1</v>
      </c>
      <c r="B29540" t="str">
        <f t="shared" si="461"/>
        <v>399.1---20</v>
      </c>
      <c r="C29540" t="s">
        <v>888</v>
      </c>
      <c r="D29540" t="s">
        <v>1073</v>
      </c>
      <c r="E29540">
        <v>20</v>
      </c>
    </row>
    <row r="29541" spans="1:5" ht="13.5" customHeight="1">
      <c r="A29541">
        <v>399.1</v>
      </c>
      <c r="B29541" t="str">
        <f t="shared" si="461"/>
        <v>399.1---21</v>
      </c>
      <c r="C29541" t="s">
        <v>858</v>
      </c>
      <c r="D29541" t="s">
        <v>740</v>
      </c>
      <c r="E29541">
        <v>21</v>
      </c>
    </row>
    <row r="29542" spans="1:5" ht="13.5" customHeight="1">
      <c r="A29542">
        <v>399.1</v>
      </c>
      <c r="B29542" t="str">
        <f t="shared" si="461"/>
        <v>399.1---22</v>
      </c>
      <c r="C29542" t="s">
        <v>743</v>
      </c>
      <c r="D29542" t="s">
        <v>754</v>
      </c>
      <c r="E29542">
        <v>22</v>
      </c>
    </row>
    <row r="29543" spans="1:5" ht="13.5" customHeight="1">
      <c r="A29543">
        <v>399.1</v>
      </c>
      <c r="B29543" t="str">
        <f t="shared" si="461"/>
        <v>399.1---23</v>
      </c>
      <c r="C29543" t="s">
        <v>987</v>
      </c>
      <c r="D29543" t="s">
        <v>1263</v>
      </c>
      <c r="E29543">
        <v>23</v>
      </c>
    </row>
    <row r="29544" spans="1:5" ht="13.5" customHeight="1">
      <c r="A29544">
        <v>399.1</v>
      </c>
      <c r="B29544" t="str">
        <f t="shared" si="461"/>
        <v>399.1---24</v>
      </c>
      <c r="C29544" t="s">
        <v>989</v>
      </c>
      <c r="D29544" t="s">
        <v>738</v>
      </c>
      <c r="E29544">
        <v>24</v>
      </c>
    </row>
    <row r="29545" spans="1:5" ht="13.5" customHeight="1">
      <c r="A29545">
        <v>399.1</v>
      </c>
      <c r="B29545" t="str">
        <f t="shared" si="461"/>
        <v>399.1---25</v>
      </c>
      <c r="C29545" t="s">
        <v>799</v>
      </c>
      <c r="D29545" t="s">
        <v>809</v>
      </c>
      <c r="E29545">
        <v>25</v>
      </c>
    </row>
    <row r="29546" spans="1:5" ht="13.5" customHeight="1">
      <c r="A29546">
        <v>399.1</v>
      </c>
      <c r="B29546" t="str">
        <f t="shared" si="461"/>
        <v>399.1---26</v>
      </c>
      <c r="C29546" t="s">
        <v>824</v>
      </c>
      <c r="D29546" t="s">
        <v>752</v>
      </c>
      <c r="E29546">
        <v>26</v>
      </c>
    </row>
    <row r="29547" spans="1:5" ht="13.5" customHeight="1">
      <c r="A29547">
        <v>399.1</v>
      </c>
      <c r="B29547" t="str">
        <f t="shared" si="461"/>
        <v>399.1---27</v>
      </c>
      <c r="C29547" t="s">
        <v>826</v>
      </c>
      <c r="D29547" t="s">
        <v>1079</v>
      </c>
      <c r="E29547">
        <v>27</v>
      </c>
    </row>
    <row r="29548" spans="1:5" ht="13.5" customHeight="1">
      <c r="A29548">
        <v>399.1</v>
      </c>
      <c r="B29548" t="str">
        <f t="shared" si="461"/>
        <v>399.1---28</v>
      </c>
      <c r="C29548" t="s">
        <v>1005</v>
      </c>
      <c r="D29548" t="s">
        <v>1105</v>
      </c>
      <c r="E29548">
        <v>28</v>
      </c>
    </row>
    <row r="29549" spans="1:5" ht="13.5" customHeight="1">
      <c r="A29549">
        <v>399.1</v>
      </c>
      <c r="B29549" t="str">
        <f t="shared" si="461"/>
        <v>399.1---29</v>
      </c>
      <c r="C29549" t="s">
        <v>753</v>
      </c>
      <c r="D29549" t="s">
        <v>1002</v>
      </c>
      <c r="E29549">
        <v>29</v>
      </c>
    </row>
    <row r="29550" spans="1:5" ht="13.5" customHeight="1">
      <c r="A29550">
        <v>399.1</v>
      </c>
      <c r="B29550" t="str">
        <f t="shared" si="461"/>
        <v>399.1---30</v>
      </c>
      <c r="C29550" t="s">
        <v>755</v>
      </c>
      <c r="D29550" t="s">
        <v>1146</v>
      </c>
      <c r="E29550">
        <v>30</v>
      </c>
    </row>
    <row r="29551" spans="1:5" ht="13.5" customHeight="1">
      <c r="A29551">
        <v>399.1</v>
      </c>
      <c r="B29551" t="str">
        <f t="shared" si="461"/>
        <v>399.1---31</v>
      </c>
      <c r="C29551" t="s">
        <v>991</v>
      </c>
      <c r="D29551" t="s">
        <v>966</v>
      </c>
      <c r="E29551">
        <v>31</v>
      </c>
    </row>
    <row r="29552" spans="1:5" ht="13.5" customHeight="1">
      <c r="A29552">
        <v>399.1</v>
      </c>
      <c r="B29552" t="str">
        <f t="shared" si="461"/>
        <v>399.1---32</v>
      </c>
      <c r="C29552" t="s">
        <v>1007</v>
      </c>
      <c r="D29552" t="s">
        <v>1150</v>
      </c>
      <c r="E29552">
        <v>32</v>
      </c>
    </row>
    <row r="29553" spans="1:5" ht="13.5" customHeight="1">
      <c r="A29553">
        <v>399.1</v>
      </c>
      <c r="B29553" t="str">
        <f t="shared" si="461"/>
        <v>399.1---33</v>
      </c>
      <c r="C29553" t="s">
        <v>834</v>
      </c>
      <c r="D29553" t="s">
        <v>1222</v>
      </c>
      <c r="E29553">
        <v>33</v>
      </c>
    </row>
    <row r="29554" spans="1:5" ht="13.5" customHeight="1">
      <c r="A29554">
        <v>399.1</v>
      </c>
      <c r="B29554" t="str">
        <f t="shared" si="461"/>
        <v>399.1---34</v>
      </c>
      <c r="C29554" t="s">
        <v>967</v>
      </c>
      <c r="D29554" t="s">
        <v>1046</v>
      </c>
      <c r="E29554">
        <v>34</v>
      </c>
    </row>
    <row r="29555" spans="1:5" ht="13.5" customHeight="1">
      <c r="A29555">
        <v>399.1</v>
      </c>
      <c r="B29555" t="str">
        <f t="shared" si="461"/>
        <v>399.1---35</v>
      </c>
      <c r="C29555" t="s">
        <v>1111</v>
      </c>
      <c r="D29555" t="s">
        <v>1045</v>
      </c>
      <c r="E29555">
        <v>35</v>
      </c>
    </row>
    <row r="29556" spans="1:5" ht="13.5" customHeight="1">
      <c r="A29556">
        <v>399.1</v>
      </c>
      <c r="B29556" t="str">
        <f t="shared" si="461"/>
        <v>399.1---36</v>
      </c>
      <c r="C29556" t="s">
        <v>801</v>
      </c>
      <c r="D29556" t="s">
        <v>810</v>
      </c>
      <c r="E29556">
        <v>36</v>
      </c>
    </row>
    <row r="29557" spans="1:5" ht="13.5" customHeight="1">
      <c r="A29557">
        <v>399.1</v>
      </c>
      <c r="B29557" t="str">
        <f t="shared" si="461"/>
        <v>399.1---37</v>
      </c>
      <c r="C29557" t="s">
        <v>868</v>
      </c>
      <c r="D29557" t="s">
        <v>758</v>
      </c>
      <c r="E29557">
        <v>37</v>
      </c>
    </row>
    <row r="29558" spans="1:5" ht="13.5" customHeight="1">
      <c r="A29558">
        <v>399.1</v>
      </c>
      <c r="B29558" t="str">
        <f t="shared" si="461"/>
        <v>399.1---38</v>
      </c>
      <c r="C29558" t="s">
        <v>1098</v>
      </c>
      <c r="D29558" t="s">
        <v>1206</v>
      </c>
      <c r="E29558">
        <v>38</v>
      </c>
    </row>
    <row r="29559" spans="1:5" ht="13.5" customHeight="1">
      <c r="A29559">
        <v>399.1</v>
      </c>
      <c r="B29559" t="str">
        <f t="shared" si="461"/>
        <v>399.1---39</v>
      </c>
      <c r="C29559" t="s">
        <v>970</v>
      </c>
      <c r="D29559" t="s">
        <v>1152</v>
      </c>
      <c r="E29559">
        <v>39</v>
      </c>
    </row>
    <row r="29560" spans="1:5" ht="13.5" customHeight="1">
      <c r="A29560">
        <v>399.1</v>
      </c>
      <c r="B29560" t="str">
        <f t="shared" si="461"/>
        <v>399.1---40</v>
      </c>
      <c r="C29560" t="s">
        <v>948</v>
      </c>
      <c r="D29560" t="s">
        <v>1010</v>
      </c>
      <c r="E29560">
        <v>40</v>
      </c>
    </row>
    <row r="29561" spans="1:5" ht="13.5" customHeight="1">
      <c r="A29561">
        <v>399.1</v>
      </c>
      <c r="B29561" t="str">
        <f t="shared" si="461"/>
        <v>399.1---41</v>
      </c>
      <c r="C29561" t="s">
        <v>5969</v>
      </c>
      <c r="D29561" t="s">
        <v>961</v>
      </c>
      <c r="E29561">
        <v>41</v>
      </c>
    </row>
    <row r="29562" spans="1:5" ht="13.5" customHeight="1">
      <c r="A29562">
        <v>399.1</v>
      </c>
      <c r="B29562" t="str">
        <f t="shared" si="461"/>
        <v>399.1---42</v>
      </c>
      <c r="C29562" t="s">
        <v>6001</v>
      </c>
      <c r="D29562" t="s">
        <v>956</v>
      </c>
      <c r="E29562">
        <v>42</v>
      </c>
    </row>
    <row r="29563" spans="1:5" ht="13.5" customHeight="1">
      <c r="A29563">
        <v>399.1</v>
      </c>
      <c r="B29563" t="str">
        <f t="shared" si="461"/>
        <v>399.1---43</v>
      </c>
      <c r="C29563" t="s">
        <v>5915</v>
      </c>
      <c r="D29563" t="s">
        <v>772</v>
      </c>
      <c r="E29563">
        <v>43</v>
      </c>
    </row>
    <row r="29564" spans="1:5" ht="13.5" customHeight="1">
      <c r="A29564">
        <v>399.1</v>
      </c>
      <c r="B29564" t="str">
        <f t="shared" si="461"/>
        <v>399.1---44</v>
      </c>
      <c r="C29564" t="s">
        <v>5970</v>
      </c>
      <c r="D29564" t="s">
        <v>999</v>
      </c>
      <c r="E29564">
        <v>44</v>
      </c>
    </row>
    <row r="29565" spans="1:5" ht="13.5" customHeight="1">
      <c r="A29565">
        <v>399.1</v>
      </c>
      <c r="B29565" t="str">
        <f t="shared" si="461"/>
        <v>399.1---45</v>
      </c>
      <c r="C29565" t="s">
        <v>5917</v>
      </c>
      <c r="D29565" t="s">
        <v>789</v>
      </c>
      <c r="E29565">
        <v>45</v>
      </c>
    </row>
    <row r="29566" spans="1:5" ht="13.5" customHeight="1">
      <c r="A29566">
        <v>399.1</v>
      </c>
      <c r="B29566" t="str">
        <f t="shared" si="461"/>
        <v>399.1---46</v>
      </c>
      <c r="C29566" t="s">
        <v>5918</v>
      </c>
      <c r="D29566" t="s">
        <v>770</v>
      </c>
      <c r="E29566">
        <v>46</v>
      </c>
    </row>
    <row r="29567" spans="1:5" ht="13.5" customHeight="1">
      <c r="A29567">
        <v>399.1</v>
      </c>
      <c r="B29567" t="str">
        <f t="shared" si="461"/>
        <v>399.1---47</v>
      </c>
      <c r="C29567" t="s">
        <v>5931</v>
      </c>
      <c r="D29567" t="s">
        <v>1044</v>
      </c>
      <c r="E29567">
        <v>47</v>
      </c>
    </row>
    <row r="29568" spans="1:5" ht="13.5" customHeight="1">
      <c r="A29568">
        <v>399.1</v>
      </c>
      <c r="B29568" t="str">
        <f t="shared" si="461"/>
        <v>399.1---48</v>
      </c>
      <c r="C29568" t="s">
        <v>5932</v>
      </c>
      <c r="D29568" t="s">
        <v>846</v>
      </c>
      <c r="E29568">
        <v>48</v>
      </c>
    </row>
    <row r="29569" spans="1:5" ht="13.5" customHeight="1">
      <c r="A29569">
        <v>399.1</v>
      </c>
      <c r="B29569" t="str">
        <f t="shared" si="461"/>
        <v>399.1---49</v>
      </c>
      <c r="C29569" t="s">
        <v>5985</v>
      </c>
      <c r="D29569" t="s">
        <v>1159</v>
      </c>
      <c r="E29569">
        <v>49</v>
      </c>
    </row>
    <row r="29570" spans="1:5" ht="13.5" customHeight="1">
      <c r="A29570">
        <v>399.1</v>
      </c>
      <c r="B29570" t="str">
        <f t="shared" si="461"/>
        <v>399.1---50</v>
      </c>
      <c r="C29570" t="s">
        <v>5951</v>
      </c>
      <c r="D29570" t="s">
        <v>879</v>
      </c>
      <c r="E29570">
        <v>50</v>
      </c>
    </row>
    <row r="29571" spans="1:5" ht="13.5" customHeight="1">
      <c r="A29571">
        <v>399.1</v>
      </c>
      <c r="B29571" t="str">
        <f t="shared" ref="B29571:B29634" si="462">A29571&amp;"---"&amp;E29571</f>
        <v>399.1---51</v>
      </c>
      <c r="C29571" t="s">
        <v>5998</v>
      </c>
      <c r="D29571" t="s">
        <v>1201</v>
      </c>
      <c r="E29571">
        <v>51</v>
      </c>
    </row>
    <row r="29572" spans="1:5" ht="13.5" customHeight="1">
      <c r="A29572">
        <v>399.1</v>
      </c>
      <c r="B29572" t="str">
        <f t="shared" si="462"/>
        <v>399.1---52</v>
      </c>
      <c r="C29572" t="s">
        <v>5941</v>
      </c>
      <c r="D29572" t="s">
        <v>861</v>
      </c>
      <c r="E29572">
        <v>52</v>
      </c>
    </row>
    <row r="29573" spans="1:5" ht="13.5" customHeight="1">
      <c r="A29573">
        <v>399.1</v>
      </c>
      <c r="B29573" t="str">
        <f t="shared" si="462"/>
        <v>399.1---53</v>
      </c>
      <c r="C29573" t="s">
        <v>5957</v>
      </c>
      <c r="D29573" t="s">
        <v>913</v>
      </c>
      <c r="E29573">
        <v>53</v>
      </c>
    </row>
    <row r="29574" spans="1:5" ht="13.5" customHeight="1">
      <c r="A29574">
        <v>399.1</v>
      </c>
      <c r="B29574" t="str">
        <f t="shared" si="462"/>
        <v>399.1---54</v>
      </c>
      <c r="C29574" t="s">
        <v>5991</v>
      </c>
      <c r="D29574" t="s">
        <v>1092</v>
      </c>
      <c r="E29574">
        <v>54</v>
      </c>
    </row>
    <row r="29575" spans="1:5" ht="13.5" customHeight="1">
      <c r="A29575">
        <v>399.1</v>
      </c>
      <c r="B29575" t="str">
        <f t="shared" si="462"/>
        <v>399.1---55</v>
      </c>
      <c r="C29575" t="s">
        <v>5924</v>
      </c>
      <c r="D29575" t="s">
        <v>726</v>
      </c>
      <c r="E29575">
        <v>55</v>
      </c>
    </row>
    <row r="29576" spans="1:5" ht="13.5" customHeight="1">
      <c r="A29576">
        <v>399.1</v>
      </c>
      <c r="B29576" t="str">
        <f t="shared" si="462"/>
        <v>399.1---56</v>
      </c>
      <c r="C29576" t="s">
        <v>5975</v>
      </c>
      <c r="D29576" t="s">
        <v>994</v>
      </c>
      <c r="E29576">
        <v>56</v>
      </c>
    </row>
    <row r="29577" spans="1:5" ht="13.5" customHeight="1">
      <c r="A29577">
        <v>399.1</v>
      </c>
      <c r="B29577" t="str">
        <f t="shared" si="462"/>
        <v>399.1---57</v>
      </c>
      <c r="C29577" t="s">
        <v>5976</v>
      </c>
      <c r="D29577" t="s">
        <v>1162</v>
      </c>
      <c r="E29577">
        <v>57</v>
      </c>
    </row>
    <row r="29578" spans="1:5" ht="13.5" customHeight="1">
      <c r="A29578">
        <v>399.1</v>
      </c>
      <c r="B29578" t="str">
        <f t="shared" si="462"/>
        <v>399.1---58</v>
      </c>
      <c r="C29578" t="s">
        <v>5988</v>
      </c>
      <c r="D29578" t="s">
        <v>1133</v>
      </c>
      <c r="E29578">
        <v>58</v>
      </c>
    </row>
    <row r="29579" spans="1:5" ht="13.5" customHeight="1">
      <c r="A29579">
        <v>399.1</v>
      </c>
      <c r="B29579" t="str">
        <f t="shared" si="462"/>
        <v>399.1---59</v>
      </c>
      <c r="C29579" t="s">
        <v>5999</v>
      </c>
      <c r="D29579" t="s">
        <v>1371</v>
      </c>
      <c r="E29579">
        <v>59</v>
      </c>
    </row>
    <row r="29580" spans="1:5" ht="13.5" customHeight="1">
      <c r="A29580">
        <v>400</v>
      </c>
      <c r="B29580" t="str">
        <f t="shared" si="462"/>
        <v>400---1</v>
      </c>
      <c r="C29580" t="s">
        <v>4216</v>
      </c>
      <c r="D29580" t="s">
        <v>1042</v>
      </c>
      <c r="E29580">
        <v>1</v>
      </c>
    </row>
    <row r="29581" spans="1:5" ht="13.5" customHeight="1">
      <c r="A29581">
        <v>400</v>
      </c>
      <c r="B29581" t="str">
        <f t="shared" si="462"/>
        <v>400---2</v>
      </c>
      <c r="C29581" t="s">
        <v>4216</v>
      </c>
      <c r="D29581" t="s">
        <v>1143</v>
      </c>
      <c r="E29581">
        <v>2</v>
      </c>
    </row>
    <row r="29582" spans="1:5" ht="13.5" customHeight="1">
      <c r="A29582">
        <v>400</v>
      </c>
      <c r="B29582" t="str">
        <f t="shared" si="462"/>
        <v>400---3</v>
      </c>
      <c r="C29582" t="s">
        <v>4216</v>
      </c>
      <c r="D29582" t="s">
        <v>869</v>
      </c>
      <c r="E29582">
        <v>3</v>
      </c>
    </row>
    <row r="29583" spans="1:5" ht="13.5" customHeight="1">
      <c r="A29583">
        <v>400</v>
      </c>
      <c r="B29583" t="str">
        <f t="shared" si="462"/>
        <v>400---4</v>
      </c>
      <c r="C29583" t="s">
        <v>4216</v>
      </c>
      <c r="D29583" t="s">
        <v>961</v>
      </c>
      <c r="E29583">
        <v>4</v>
      </c>
    </row>
    <row r="29584" spans="1:5" ht="13.5" customHeight="1">
      <c r="A29584">
        <v>400</v>
      </c>
      <c r="B29584" t="str">
        <f t="shared" si="462"/>
        <v>400---5</v>
      </c>
      <c r="C29584" t="s">
        <v>4269</v>
      </c>
      <c r="D29584" t="s">
        <v>728</v>
      </c>
      <c r="E29584">
        <v>5</v>
      </c>
    </row>
    <row r="29585" spans="1:5" ht="13.5" customHeight="1">
      <c r="A29585">
        <v>400</v>
      </c>
      <c r="B29585" t="str">
        <f t="shared" si="462"/>
        <v>400---6</v>
      </c>
      <c r="C29585" t="s">
        <v>4239</v>
      </c>
      <c r="D29585" t="s">
        <v>730</v>
      </c>
      <c r="E29585">
        <v>6</v>
      </c>
    </row>
    <row r="29586" spans="1:5" ht="13.5" customHeight="1">
      <c r="A29586">
        <v>400</v>
      </c>
      <c r="B29586" t="str">
        <f t="shared" si="462"/>
        <v>400---7</v>
      </c>
      <c r="C29586" t="s">
        <v>4268</v>
      </c>
      <c r="D29586" t="s">
        <v>845</v>
      </c>
      <c r="E29586">
        <v>7</v>
      </c>
    </row>
    <row r="29587" spans="1:5" ht="13.5" customHeight="1">
      <c r="A29587">
        <v>400</v>
      </c>
      <c r="B29587" t="str">
        <f t="shared" si="462"/>
        <v>400---8</v>
      </c>
      <c r="C29587" t="s">
        <v>4244</v>
      </c>
      <c r="D29587" t="s">
        <v>1171</v>
      </c>
      <c r="E29587">
        <v>8</v>
      </c>
    </row>
    <row r="29588" spans="1:5" ht="13.5" customHeight="1">
      <c r="A29588">
        <v>400</v>
      </c>
      <c r="B29588" t="str">
        <f t="shared" si="462"/>
        <v>400---9</v>
      </c>
      <c r="C29588" t="s">
        <v>4254</v>
      </c>
      <c r="D29588" t="s">
        <v>851</v>
      </c>
      <c r="E29588">
        <v>9</v>
      </c>
    </row>
    <row r="29589" spans="1:5" ht="13.5" customHeight="1">
      <c r="A29589">
        <v>400</v>
      </c>
      <c r="B29589" t="str">
        <f t="shared" si="462"/>
        <v>400---10</v>
      </c>
      <c r="C29589" t="s">
        <v>4272</v>
      </c>
      <c r="D29589" t="s">
        <v>813</v>
      </c>
      <c r="E29589">
        <v>10</v>
      </c>
    </row>
    <row r="29590" spans="1:5" ht="13.5" customHeight="1">
      <c r="A29590">
        <v>400</v>
      </c>
      <c r="B29590" t="str">
        <f t="shared" si="462"/>
        <v>400---11</v>
      </c>
      <c r="C29590" t="s">
        <v>4248</v>
      </c>
      <c r="D29590" t="s">
        <v>6172</v>
      </c>
      <c r="E29590">
        <v>11</v>
      </c>
    </row>
    <row r="29591" spans="1:5" ht="13.5" customHeight="1">
      <c r="A29591">
        <v>400</v>
      </c>
      <c r="B29591" t="str">
        <f t="shared" si="462"/>
        <v>400---12</v>
      </c>
      <c r="C29591" t="s">
        <v>4287</v>
      </c>
      <c r="D29591" t="s">
        <v>1126</v>
      </c>
      <c r="E29591">
        <v>12</v>
      </c>
    </row>
    <row r="29592" spans="1:5" ht="13.5" customHeight="1">
      <c r="A29592">
        <v>400</v>
      </c>
      <c r="B29592" t="str">
        <f t="shared" si="462"/>
        <v>400---13</v>
      </c>
      <c r="C29592" t="s">
        <v>4285</v>
      </c>
      <c r="D29592" t="s">
        <v>1229</v>
      </c>
      <c r="E29592">
        <v>13</v>
      </c>
    </row>
    <row r="29593" spans="1:5" ht="13.5" customHeight="1">
      <c r="A29593">
        <v>400</v>
      </c>
      <c r="B29593" t="str">
        <f t="shared" si="462"/>
        <v>400---14</v>
      </c>
      <c r="C29593" t="s">
        <v>4292</v>
      </c>
      <c r="D29593" t="s">
        <v>796</v>
      </c>
      <c r="E29593">
        <v>14</v>
      </c>
    </row>
    <row r="29594" spans="1:5" ht="13.5" customHeight="1">
      <c r="A29594">
        <v>400</v>
      </c>
      <c r="B29594" t="str">
        <f t="shared" si="462"/>
        <v>400---15</v>
      </c>
      <c r="C29594" t="s">
        <v>4296</v>
      </c>
      <c r="D29594" t="s">
        <v>6243</v>
      </c>
      <c r="E29594">
        <v>15</v>
      </c>
    </row>
    <row r="29595" spans="1:5" ht="13.5" customHeight="1">
      <c r="A29595">
        <v>400</v>
      </c>
      <c r="B29595" t="str">
        <f t="shared" si="462"/>
        <v>400---16</v>
      </c>
      <c r="C29595" t="s">
        <v>729</v>
      </c>
      <c r="D29595" t="s">
        <v>867</v>
      </c>
      <c r="E29595">
        <v>16</v>
      </c>
    </row>
    <row r="29596" spans="1:5" ht="13.5" customHeight="1">
      <c r="A29596">
        <v>400</v>
      </c>
      <c r="B29596" t="str">
        <f t="shared" si="462"/>
        <v>400---17</v>
      </c>
      <c r="C29596" t="s">
        <v>1017</v>
      </c>
      <c r="D29596" t="s">
        <v>796</v>
      </c>
      <c r="E29596">
        <v>17</v>
      </c>
    </row>
    <row r="29597" spans="1:5" ht="13.5" customHeight="1">
      <c r="A29597">
        <v>400</v>
      </c>
      <c r="B29597" t="str">
        <f t="shared" si="462"/>
        <v>400---18</v>
      </c>
      <c r="C29597" t="s">
        <v>731</v>
      </c>
      <c r="D29597" t="s">
        <v>800</v>
      </c>
      <c r="E29597">
        <v>18</v>
      </c>
    </row>
    <row r="29598" spans="1:5" ht="13.5" customHeight="1">
      <c r="A29598">
        <v>400</v>
      </c>
      <c r="B29598" t="str">
        <f t="shared" si="462"/>
        <v>400---19</v>
      </c>
      <c r="C29598" t="s">
        <v>735</v>
      </c>
      <c r="D29598" t="s">
        <v>744</v>
      </c>
      <c r="E29598">
        <v>19</v>
      </c>
    </row>
    <row r="29599" spans="1:5" ht="13.5" customHeight="1">
      <c r="A29599">
        <v>400</v>
      </c>
      <c r="B29599" t="str">
        <f t="shared" si="462"/>
        <v>400---20</v>
      </c>
      <c r="C29599" t="s">
        <v>737</v>
      </c>
      <c r="D29599" t="s">
        <v>996</v>
      </c>
      <c r="E29599">
        <v>20</v>
      </c>
    </row>
    <row r="29600" spans="1:5" ht="13.5" customHeight="1">
      <c r="A29600">
        <v>400</v>
      </c>
      <c r="B29600" t="str">
        <f t="shared" si="462"/>
        <v>400---21</v>
      </c>
      <c r="C29600" t="s">
        <v>739</v>
      </c>
      <c r="D29600" t="s">
        <v>736</v>
      </c>
      <c r="E29600">
        <v>21</v>
      </c>
    </row>
    <row r="29601" spans="1:5" ht="13.5" customHeight="1">
      <c r="A29601">
        <v>400</v>
      </c>
      <c r="B29601" t="str">
        <f t="shared" si="462"/>
        <v>400---22</v>
      </c>
      <c r="C29601" t="s">
        <v>888</v>
      </c>
      <c r="D29601" t="s">
        <v>1073</v>
      </c>
      <c r="E29601">
        <v>22</v>
      </c>
    </row>
    <row r="29602" spans="1:5" ht="13.5" customHeight="1">
      <c r="A29602">
        <v>400</v>
      </c>
      <c r="B29602" t="str">
        <f t="shared" si="462"/>
        <v>400---23</v>
      </c>
      <c r="C29602" t="s">
        <v>743</v>
      </c>
      <c r="D29602" t="s">
        <v>754</v>
      </c>
      <c r="E29602">
        <v>23</v>
      </c>
    </row>
    <row r="29603" spans="1:5" ht="13.5" customHeight="1">
      <c r="A29603">
        <v>400</v>
      </c>
      <c r="B29603" t="str">
        <f t="shared" si="462"/>
        <v>400---24</v>
      </c>
      <c r="C29603" t="s">
        <v>987</v>
      </c>
      <c r="D29603" t="s">
        <v>1263</v>
      </c>
      <c r="E29603">
        <v>24</v>
      </c>
    </row>
    <row r="29604" spans="1:5" ht="13.5" customHeight="1">
      <c r="A29604">
        <v>400</v>
      </c>
      <c r="B29604" t="str">
        <f t="shared" si="462"/>
        <v>400---25</v>
      </c>
      <c r="C29604" t="s">
        <v>989</v>
      </c>
      <c r="D29604" t="s">
        <v>738</v>
      </c>
      <c r="E29604">
        <v>25</v>
      </c>
    </row>
    <row r="29605" spans="1:5" ht="13.5" customHeight="1">
      <c r="A29605">
        <v>400</v>
      </c>
      <c r="B29605" t="str">
        <f t="shared" si="462"/>
        <v>400---26</v>
      </c>
      <c r="C29605" t="s">
        <v>799</v>
      </c>
      <c r="D29605" t="s">
        <v>809</v>
      </c>
      <c r="E29605">
        <v>26</v>
      </c>
    </row>
    <row r="29606" spans="1:5" ht="13.5" customHeight="1">
      <c r="A29606">
        <v>400</v>
      </c>
      <c r="B29606" t="str">
        <f t="shared" si="462"/>
        <v>400---27</v>
      </c>
      <c r="C29606" t="s">
        <v>824</v>
      </c>
      <c r="D29606" t="s">
        <v>752</v>
      </c>
      <c r="E29606">
        <v>27</v>
      </c>
    </row>
    <row r="29607" spans="1:5" ht="13.5" customHeight="1">
      <c r="A29607">
        <v>400</v>
      </c>
      <c r="B29607" t="str">
        <f t="shared" si="462"/>
        <v>400---28</v>
      </c>
      <c r="C29607" t="s">
        <v>991</v>
      </c>
      <c r="D29607" t="s">
        <v>966</v>
      </c>
      <c r="E29607">
        <v>28</v>
      </c>
    </row>
    <row r="29608" spans="1:5" ht="13.5" customHeight="1">
      <c r="A29608">
        <v>400</v>
      </c>
      <c r="B29608" t="str">
        <f t="shared" si="462"/>
        <v>400---29</v>
      </c>
      <c r="C29608" t="s">
        <v>864</v>
      </c>
      <c r="D29608" t="s">
        <v>957</v>
      </c>
      <c r="E29608">
        <v>29</v>
      </c>
    </row>
    <row r="29609" spans="1:5" ht="13.5" customHeight="1">
      <c r="A29609">
        <v>400</v>
      </c>
      <c r="B29609" t="str">
        <f t="shared" si="462"/>
        <v>400---30</v>
      </c>
      <c r="C29609" t="s">
        <v>993</v>
      </c>
      <c r="D29609" t="s">
        <v>1171</v>
      </c>
      <c r="E29609">
        <v>30</v>
      </c>
    </row>
    <row r="29610" spans="1:5" ht="13.5" customHeight="1">
      <c r="A29610">
        <v>400</v>
      </c>
      <c r="B29610" t="str">
        <f t="shared" si="462"/>
        <v>400---31</v>
      </c>
      <c r="C29610" t="s">
        <v>892</v>
      </c>
      <c r="D29610" t="s">
        <v>730</v>
      </c>
      <c r="E29610">
        <v>31</v>
      </c>
    </row>
    <row r="29611" spans="1:5" ht="13.5" customHeight="1">
      <c r="A29611">
        <v>400</v>
      </c>
      <c r="B29611" t="str">
        <f t="shared" si="462"/>
        <v>400---32</v>
      </c>
      <c r="C29611" t="s">
        <v>868</v>
      </c>
      <c r="D29611" t="s">
        <v>758</v>
      </c>
      <c r="E29611">
        <v>32</v>
      </c>
    </row>
    <row r="29612" spans="1:5" ht="13.5" customHeight="1">
      <c r="A29612">
        <v>400</v>
      </c>
      <c r="B29612" t="str">
        <f t="shared" si="462"/>
        <v>400---33</v>
      </c>
      <c r="C29612" t="s">
        <v>1216</v>
      </c>
      <c r="D29612" t="s">
        <v>1385</v>
      </c>
      <c r="E29612">
        <v>33</v>
      </c>
    </row>
    <row r="29613" spans="1:5" ht="13.5" customHeight="1">
      <c r="A29613">
        <v>400</v>
      </c>
      <c r="B29613" t="str">
        <f t="shared" si="462"/>
        <v>400---34</v>
      </c>
      <c r="C29613" t="s">
        <v>918</v>
      </c>
      <c r="D29613" t="s">
        <v>865</v>
      </c>
      <c r="E29613">
        <v>34</v>
      </c>
    </row>
    <row r="29614" spans="1:5" ht="13.5" customHeight="1">
      <c r="A29614">
        <v>400</v>
      </c>
      <c r="B29614" t="str">
        <f t="shared" si="462"/>
        <v>400---35</v>
      </c>
      <c r="C29614" t="s">
        <v>5929</v>
      </c>
      <c r="D29614" t="s">
        <v>813</v>
      </c>
      <c r="E29614">
        <v>35</v>
      </c>
    </row>
    <row r="29615" spans="1:5" ht="13.5" customHeight="1">
      <c r="A29615">
        <v>400</v>
      </c>
      <c r="B29615" t="str">
        <f t="shared" si="462"/>
        <v>400---36</v>
      </c>
      <c r="C29615" t="s">
        <v>5969</v>
      </c>
      <c r="D29615" t="s">
        <v>961</v>
      </c>
      <c r="E29615">
        <v>36</v>
      </c>
    </row>
    <row r="29616" spans="1:5" ht="13.5" customHeight="1">
      <c r="A29616">
        <v>400</v>
      </c>
      <c r="B29616" t="str">
        <f t="shared" si="462"/>
        <v>400---37</v>
      </c>
      <c r="C29616" t="s">
        <v>5915</v>
      </c>
      <c r="D29616" t="s">
        <v>772</v>
      </c>
      <c r="E29616">
        <v>37</v>
      </c>
    </row>
    <row r="29617" spans="1:5" ht="13.5" customHeight="1">
      <c r="A29617">
        <v>400</v>
      </c>
      <c r="B29617" t="str">
        <f t="shared" si="462"/>
        <v>400---38</v>
      </c>
      <c r="C29617" t="s">
        <v>5916</v>
      </c>
      <c r="D29617" t="s">
        <v>750</v>
      </c>
      <c r="E29617">
        <v>38</v>
      </c>
    </row>
    <row r="29618" spans="1:5" ht="13.5" customHeight="1">
      <c r="A29618">
        <v>400</v>
      </c>
      <c r="B29618" t="str">
        <f t="shared" si="462"/>
        <v>400---39</v>
      </c>
      <c r="C29618" t="s">
        <v>5917</v>
      </c>
      <c r="D29618" t="s">
        <v>789</v>
      </c>
      <c r="E29618">
        <v>39</v>
      </c>
    </row>
    <row r="29619" spans="1:5" ht="13.5" customHeight="1">
      <c r="A29619">
        <v>400</v>
      </c>
      <c r="B29619" t="str">
        <f t="shared" si="462"/>
        <v>400---40</v>
      </c>
      <c r="C29619" t="s">
        <v>5918</v>
      </c>
      <c r="D29619" t="s">
        <v>770</v>
      </c>
      <c r="E29619">
        <v>40</v>
      </c>
    </row>
    <row r="29620" spans="1:5" ht="13.5" customHeight="1">
      <c r="A29620">
        <v>400</v>
      </c>
      <c r="B29620" t="str">
        <f t="shared" si="462"/>
        <v>400---41</v>
      </c>
      <c r="C29620" t="s">
        <v>5963</v>
      </c>
      <c r="D29620" t="s">
        <v>937</v>
      </c>
      <c r="E29620">
        <v>41</v>
      </c>
    </row>
    <row r="29621" spans="1:5" ht="13.5" customHeight="1">
      <c r="A29621">
        <v>400</v>
      </c>
      <c r="B29621" t="str">
        <f t="shared" si="462"/>
        <v>400---42</v>
      </c>
      <c r="C29621" t="s">
        <v>5986</v>
      </c>
      <c r="D29621" t="s">
        <v>1126</v>
      </c>
      <c r="E29621">
        <v>42</v>
      </c>
    </row>
    <row r="29622" spans="1:5" ht="13.5" customHeight="1">
      <c r="A29622">
        <v>400</v>
      </c>
      <c r="B29622" t="str">
        <f t="shared" si="462"/>
        <v>400---43</v>
      </c>
      <c r="C29622" t="s">
        <v>5936</v>
      </c>
      <c r="D29622" t="s">
        <v>845</v>
      </c>
      <c r="E29622">
        <v>43</v>
      </c>
    </row>
    <row r="29623" spans="1:5" ht="13.5" customHeight="1">
      <c r="A29623">
        <v>400</v>
      </c>
      <c r="B29623" t="str">
        <f t="shared" si="462"/>
        <v>400---44</v>
      </c>
      <c r="C29623" t="s">
        <v>6012</v>
      </c>
      <c r="D29623" t="s">
        <v>958</v>
      </c>
      <c r="E29623">
        <v>44</v>
      </c>
    </row>
    <row r="29624" spans="1:5" ht="13.5" customHeight="1">
      <c r="A29624">
        <v>400</v>
      </c>
      <c r="B29624" t="str">
        <f t="shared" si="462"/>
        <v>400---45</v>
      </c>
      <c r="C29624" t="s">
        <v>6004</v>
      </c>
      <c r="D29624" t="s">
        <v>960</v>
      </c>
      <c r="E29624">
        <v>45</v>
      </c>
    </row>
    <row r="29625" spans="1:5" ht="13.5" customHeight="1">
      <c r="A29625">
        <v>400</v>
      </c>
      <c r="B29625" t="str">
        <f t="shared" si="462"/>
        <v>400---46</v>
      </c>
      <c r="C29625" t="s">
        <v>5938</v>
      </c>
      <c r="D29625" t="s">
        <v>851</v>
      </c>
      <c r="E29625">
        <v>46</v>
      </c>
    </row>
    <row r="29626" spans="1:5" ht="13.5" customHeight="1">
      <c r="A29626">
        <v>400</v>
      </c>
      <c r="B29626" t="str">
        <f t="shared" si="462"/>
        <v>400---47</v>
      </c>
      <c r="C29626" t="s">
        <v>5957</v>
      </c>
      <c r="D29626" t="s">
        <v>913</v>
      </c>
      <c r="E29626">
        <v>47</v>
      </c>
    </row>
    <row r="29627" spans="1:5" ht="13.5" customHeight="1">
      <c r="A29627">
        <v>400</v>
      </c>
      <c r="B29627" t="str">
        <f t="shared" si="462"/>
        <v>400---48</v>
      </c>
      <c r="C29627" t="s">
        <v>5990</v>
      </c>
      <c r="D29627" t="s">
        <v>1018</v>
      </c>
      <c r="E29627">
        <v>48</v>
      </c>
    </row>
    <row r="29628" spans="1:5" ht="13.5" customHeight="1">
      <c r="A29628">
        <v>400</v>
      </c>
      <c r="B29628" t="str">
        <f t="shared" si="462"/>
        <v>400---49</v>
      </c>
      <c r="C29628" t="s">
        <v>6014</v>
      </c>
      <c r="D29628" t="s">
        <v>1107</v>
      </c>
      <c r="E29628">
        <v>49</v>
      </c>
    </row>
    <row r="29629" spans="1:5" ht="13.5" customHeight="1">
      <c r="A29629">
        <v>400.1</v>
      </c>
      <c r="B29629" t="str">
        <f t="shared" si="462"/>
        <v>400.1---1</v>
      </c>
      <c r="C29629" t="s">
        <v>4216</v>
      </c>
      <c r="D29629" t="s">
        <v>1042</v>
      </c>
      <c r="E29629">
        <v>1</v>
      </c>
    </row>
    <row r="29630" spans="1:5" ht="13.5" customHeight="1">
      <c r="A29630">
        <v>400.1</v>
      </c>
      <c r="B29630" t="str">
        <f t="shared" si="462"/>
        <v>400.1---2</v>
      </c>
      <c r="C29630" t="s">
        <v>4216</v>
      </c>
      <c r="D29630" t="s">
        <v>1143</v>
      </c>
      <c r="E29630">
        <v>2</v>
      </c>
    </row>
    <row r="29631" spans="1:5" ht="13.5" customHeight="1">
      <c r="A29631">
        <v>400.1</v>
      </c>
      <c r="B29631" t="str">
        <f t="shared" si="462"/>
        <v>400.1---3</v>
      </c>
      <c r="C29631" t="s">
        <v>4216</v>
      </c>
      <c r="D29631" t="s">
        <v>869</v>
      </c>
      <c r="E29631">
        <v>3</v>
      </c>
    </row>
    <row r="29632" spans="1:5" ht="13.5" customHeight="1">
      <c r="A29632">
        <v>400.1</v>
      </c>
      <c r="B29632" t="str">
        <f t="shared" si="462"/>
        <v>400.1---4</v>
      </c>
      <c r="C29632" t="s">
        <v>4216</v>
      </c>
      <c r="D29632" t="s">
        <v>961</v>
      </c>
      <c r="E29632">
        <v>4</v>
      </c>
    </row>
    <row r="29633" spans="1:5" ht="13.5" customHeight="1">
      <c r="A29633">
        <v>400.1</v>
      </c>
      <c r="B29633" t="str">
        <f t="shared" si="462"/>
        <v>400.1---5</v>
      </c>
      <c r="C29633" t="s">
        <v>4269</v>
      </c>
      <c r="D29633" t="s">
        <v>728</v>
      </c>
      <c r="E29633">
        <v>5</v>
      </c>
    </row>
    <row r="29634" spans="1:5" ht="13.5" customHeight="1">
      <c r="A29634">
        <v>400.1</v>
      </c>
      <c r="B29634" t="str">
        <f t="shared" si="462"/>
        <v>400.1---6</v>
      </c>
      <c r="C29634" t="s">
        <v>4239</v>
      </c>
      <c r="D29634" t="s">
        <v>730</v>
      </c>
      <c r="E29634">
        <v>6</v>
      </c>
    </row>
    <row r="29635" spans="1:5" ht="13.5" customHeight="1">
      <c r="A29635">
        <v>400.1</v>
      </c>
      <c r="B29635" t="str">
        <f t="shared" ref="B29635:B29698" si="463">A29635&amp;"---"&amp;E29635</f>
        <v>400.1---7</v>
      </c>
      <c r="C29635" t="s">
        <v>4268</v>
      </c>
      <c r="D29635" t="s">
        <v>845</v>
      </c>
      <c r="E29635">
        <v>7</v>
      </c>
    </row>
    <row r="29636" spans="1:5" ht="13.5" customHeight="1">
      <c r="A29636">
        <v>400.1</v>
      </c>
      <c r="B29636" t="str">
        <f t="shared" si="463"/>
        <v>400.1---8</v>
      </c>
      <c r="C29636" t="s">
        <v>4244</v>
      </c>
      <c r="D29636" t="s">
        <v>1171</v>
      </c>
      <c r="E29636">
        <v>8</v>
      </c>
    </row>
    <row r="29637" spans="1:5" ht="13.5" customHeight="1">
      <c r="A29637">
        <v>400.1</v>
      </c>
      <c r="B29637" t="str">
        <f t="shared" si="463"/>
        <v>400.1---9</v>
      </c>
      <c r="C29637" t="s">
        <v>4254</v>
      </c>
      <c r="D29637" t="s">
        <v>851</v>
      </c>
      <c r="E29637">
        <v>9</v>
      </c>
    </row>
    <row r="29638" spans="1:5" ht="13.5" customHeight="1">
      <c r="A29638">
        <v>400.1</v>
      </c>
      <c r="B29638" t="str">
        <f t="shared" si="463"/>
        <v>400.1---10</v>
      </c>
      <c r="C29638" t="s">
        <v>4272</v>
      </c>
      <c r="D29638" t="s">
        <v>813</v>
      </c>
      <c r="E29638">
        <v>10</v>
      </c>
    </row>
    <row r="29639" spans="1:5" ht="13.5" customHeight="1">
      <c r="A29639">
        <v>400.1</v>
      </c>
      <c r="B29639" t="str">
        <f t="shared" si="463"/>
        <v>400.1---11</v>
      </c>
      <c r="C29639" t="s">
        <v>4248</v>
      </c>
      <c r="D29639" t="s">
        <v>6172</v>
      </c>
      <c r="E29639">
        <v>11</v>
      </c>
    </row>
    <row r="29640" spans="1:5" ht="13.5" customHeight="1">
      <c r="A29640">
        <v>400.1</v>
      </c>
      <c r="B29640" t="str">
        <f t="shared" si="463"/>
        <v>400.1---12</v>
      </c>
      <c r="C29640" t="s">
        <v>4287</v>
      </c>
      <c r="D29640" t="s">
        <v>1126</v>
      </c>
      <c r="E29640">
        <v>12</v>
      </c>
    </row>
    <row r="29641" spans="1:5" ht="13.5" customHeight="1">
      <c r="A29641">
        <v>400.1</v>
      </c>
      <c r="B29641" t="str">
        <f t="shared" si="463"/>
        <v>400.1---13</v>
      </c>
      <c r="C29641" t="s">
        <v>4285</v>
      </c>
      <c r="D29641" t="s">
        <v>1229</v>
      </c>
      <c r="E29641">
        <v>13</v>
      </c>
    </row>
    <row r="29642" spans="1:5" ht="13.5" customHeight="1">
      <c r="A29642">
        <v>400.1</v>
      </c>
      <c r="B29642" t="str">
        <f t="shared" si="463"/>
        <v>400.1---14</v>
      </c>
      <c r="C29642" t="s">
        <v>4292</v>
      </c>
      <c r="D29642" t="s">
        <v>796</v>
      </c>
      <c r="E29642">
        <v>14</v>
      </c>
    </row>
    <row r="29643" spans="1:5" ht="13.5" customHeight="1">
      <c r="A29643">
        <v>400.1</v>
      </c>
      <c r="B29643" t="str">
        <f t="shared" si="463"/>
        <v>400.1---15</v>
      </c>
      <c r="C29643" t="s">
        <v>4296</v>
      </c>
      <c r="D29643" t="s">
        <v>6243</v>
      </c>
      <c r="E29643">
        <v>15</v>
      </c>
    </row>
    <row r="29644" spans="1:5" ht="13.5" customHeight="1">
      <c r="A29644">
        <v>400.1</v>
      </c>
      <c r="B29644" t="str">
        <f t="shared" si="463"/>
        <v>400.1---16</v>
      </c>
      <c r="C29644" t="s">
        <v>729</v>
      </c>
      <c r="D29644" t="s">
        <v>867</v>
      </c>
      <c r="E29644">
        <v>16</v>
      </c>
    </row>
    <row r="29645" spans="1:5" ht="13.5" customHeight="1">
      <c r="A29645">
        <v>400.1</v>
      </c>
      <c r="B29645" t="str">
        <f t="shared" si="463"/>
        <v>400.1---17</v>
      </c>
      <c r="C29645" t="s">
        <v>1017</v>
      </c>
      <c r="D29645" t="s">
        <v>796</v>
      </c>
      <c r="E29645">
        <v>17</v>
      </c>
    </row>
    <row r="29646" spans="1:5" ht="13.5" customHeight="1">
      <c r="A29646">
        <v>400.1</v>
      </c>
      <c r="B29646" t="str">
        <f t="shared" si="463"/>
        <v>400.1---18</v>
      </c>
      <c r="C29646" t="s">
        <v>731</v>
      </c>
      <c r="D29646" t="s">
        <v>800</v>
      </c>
      <c r="E29646">
        <v>18</v>
      </c>
    </row>
    <row r="29647" spans="1:5" ht="13.5" customHeight="1">
      <c r="A29647">
        <v>400.1</v>
      </c>
      <c r="B29647" t="str">
        <f t="shared" si="463"/>
        <v>400.1---19</v>
      </c>
      <c r="C29647" t="s">
        <v>735</v>
      </c>
      <c r="D29647" t="s">
        <v>744</v>
      </c>
      <c r="E29647">
        <v>19</v>
      </c>
    </row>
    <row r="29648" spans="1:5" ht="13.5" customHeight="1">
      <c r="A29648">
        <v>400.1</v>
      </c>
      <c r="B29648" t="str">
        <f t="shared" si="463"/>
        <v>400.1---20</v>
      </c>
      <c r="C29648" t="s">
        <v>737</v>
      </c>
      <c r="D29648" t="s">
        <v>996</v>
      </c>
      <c r="E29648">
        <v>20</v>
      </c>
    </row>
    <row r="29649" spans="1:5" ht="13.5" customHeight="1">
      <c r="A29649">
        <v>400.1</v>
      </c>
      <c r="B29649" t="str">
        <f t="shared" si="463"/>
        <v>400.1---21</v>
      </c>
      <c r="C29649" t="s">
        <v>739</v>
      </c>
      <c r="D29649" t="s">
        <v>736</v>
      </c>
      <c r="E29649">
        <v>21</v>
      </c>
    </row>
    <row r="29650" spans="1:5" ht="13.5" customHeight="1">
      <c r="A29650">
        <v>400.1</v>
      </c>
      <c r="B29650" t="str">
        <f t="shared" si="463"/>
        <v>400.1---22</v>
      </c>
      <c r="C29650" t="s">
        <v>888</v>
      </c>
      <c r="D29650" t="s">
        <v>1073</v>
      </c>
      <c r="E29650">
        <v>22</v>
      </c>
    </row>
    <row r="29651" spans="1:5" ht="13.5" customHeight="1">
      <c r="A29651">
        <v>400.1</v>
      </c>
      <c r="B29651" t="str">
        <f t="shared" si="463"/>
        <v>400.1---23</v>
      </c>
      <c r="C29651" t="s">
        <v>743</v>
      </c>
      <c r="D29651" t="s">
        <v>754</v>
      </c>
      <c r="E29651">
        <v>23</v>
      </c>
    </row>
    <row r="29652" spans="1:5" ht="13.5" customHeight="1">
      <c r="A29652">
        <v>400.1</v>
      </c>
      <c r="B29652" t="str">
        <f t="shared" si="463"/>
        <v>400.1---24</v>
      </c>
      <c r="C29652" t="s">
        <v>987</v>
      </c>
      <c r="D29652" t="s">
        <v>1263</v>
      </c>
      <c r="E29652">
        <v>24</v>
      </c>
    </row>
    <row r="29653" spans="1:5" ht="13.5" customHeight="1">
      <c r="A29653">
        <v>400.1</v>
      </c>
      <c r="B29653" t="str">
        <f t="shared" si="463"/>
        <v>400.1---25</v>
      </c>
      <c r="C29653" t="s">
        <v>989</v>
      </c>
      <c r="D29653" t="s">
        <v>738</v>
      </c>
      <c r="E29653">
        <v>25</v>
      </c>
    </row>
    <row r="29654" spans="1:5" ht="13.5" customHeight="1">
      <c r="A29654">
        <v>400.1</v>
      </c>
      <c r="B29654" t="str">
        <f t="shared" si="463"/>
        <v>400.1---26</v>
      </c>
      <c r="C29654" t="s">
        <v>799</v>
      </c>
      <c r="D29654" t="s">
        <v>809</v>
      </c>
      <c r="E29654">
        <v>26</v>
      </c>
    </row>
    <row r="29655" spans="1:5" ht="13.5" customHeight="1">
      <c r="A29655">
        <v>400.1</v>
      </c>
      <c r="B29655" t="str">
        <f t="shared" si="463"/>
        <v>400.1---27</v>
      </c>
      <c r="C29655" t="s">
        <v>824</v>
      </c>
      <c r="D29655" t="s">
        <v>752</v>
      </c>
      <c r="E29655">
        <v>27</v>
      </c>
    </row>
    <row r="29656" spans="1:5" ht="13.5" customHeight="1">
      <c r="A29656">
        <v>400.1</v>
      </c>
      <c r="B29656" t="str">
        <f t="shared" si="463"/>
        <v>400.1---28</v>
      </c>
      <c r="C29656" t="s">
        <v>991</v>
      </c>
      <c r="D29656" t="s">
        <v>966</v>
      </c>
      <c r="E29656">
        <v>28</v>
      </c>
    </row>
    <row r="29657" spans="1:5" ht="13.5" customHeight="1">
      <c r="A29657">
        <v>400.1</v>
      </c>
      <c r="B29657" t="str">
        <f t="shared" si="463"/>
        <v>400.1---29</v>
      </c>
      <c r="C29657" t="s">
        <v>864</v>
      </c>
      <c r="D29657" t="s">
        <v>957</v>
      </c>
      <c r="E29657">
        <v>29</v>
      </c>
    </row>
    <row r="29658" spans="1:5" ht="13.5" customHeight="1">
      <c r="A29658">
        <v>400.1</v>
      </c>
      <c r="B29658" t="str">
        <f t="shared" si="463"/>
        <v>400.1---30</v>
      </c>
      <c r="C29658" t="s">
        <v>993</v>
      </c>
      <c r="D29658" t="s">
        <v>1171</v>
      </c>
      <c r="E29658">
        <v>30</v>
      </c>
    </row>
    <row r="29659" spans="1:5" ht="13.5" customHeight="1">
      <c r="A29659">
        <v>400.1</v>
      </c>
      <c r="B29659" t="str">
        <f t="shared" si="463"/>
        <v>400.1---31</v>
      </c>
      <c r="C29659" t="s">
        <v>892</v>
      </c>
      <c r="D29659" t="s">
        <v>730</v>
      </c>
      <c r="E29659">
        <v>31</v>
      </c>
    </row>
    <row r="29660" spans="1:5" ht="13.5" customHeight="1">
      <c r="A29660">
        <v>400.1</v>
      </c>
      <c r="B29660" t="str">
        <f t="shared" si="463"/>
        <v>400.1---32</v>
      </c>
      <c r="C29660" t="s">
        <v>868</v>
      </c>
      <c r="D29660" t="s">
        <v>758</v>
      </c>
      <c r="E29660">
        <v>32</v>
      </c>
    </row>
    <row r="29661" spans="1:5" ht="13.5" customHeight="1">
      <c r="A29661">
        <v>400.1</v>
      </c>
      <c r="B29661" t="str">
        <f t="shared" si="463"/>
        <v>400.1---33</v>
      </c>
      <c r="C29661" t="s">
        <v>1216</v>
      </c>
      <c r="D29661" t="s">
        <v>1385</v>
      </c>
      <c r="E29661">
        <v>33</v>
      </c>
    </row>
    <row r="29662" spans="1:5" ht="13.5" customHeight="1">
      <c r="A29662">
        <v>400.1</v>
      </c>
      <c r="B29662" t="str">
        <f t="shared" si="463"/>
        <v>400.1---34</v>
      </c>
      <c r="C29662" t="s">
        <v>918</v>
      </c>
      <c r="D29662" t="s">
        <v>865</v>
      </c>
      <c r="E29662">
        <v>34</v>
      </c>
    </row>
    <row r="29663" spans="1:5" ht="13.5" customHeight="1">
      <c r="A29663">
        <v>400.1</v>
      </c>
      <c r="B29663" t="str">
        <f t="shared" si="463"/>
        <v>400.1---35</v>
      </c>
      <c r="C29663" t="s">
        <v>5929</v>
      </c>
      <c r="D29663" t="s">
        <v>813</v>
      </c>
      <c r="E29663">
        <v>35</v>
      </c>
    </row>
    <row r="29664" spans="1:5" ht="13.5" customHeight="1">
      <c r="A29664">
        <v>400.1</v>
      </c>
      <c r="B29664" t="str">
        <f t="shared" si="463"/>
        <v>400.1---36</v>
      </c>
      <c r="C29664" t="s">
        <v>5969</v>
      </c>
      <c r="D29664" t="s">
        <v>961</v>
      </c>
      <c r="E29664">
        <v>36</v>
      </c>
    </row>
    <row r="29665" spans="1:5" ht="13.5" customHeight="1">
      <c r="A29665">
        <v>400.1</v>
      </c>
      <c r="B29665" t="str">
        <f t="shared" si="463"/>
        <v>400.1---37</v>
      </c>
      <c r="C29665" t="s">
        <v>5915</v>
      </c>
      <c r="D29665" t="s">
        <v>772</v>
      </c>
      <c r="E29665">
        <v>37</v>
      </c>
    </row>
    <row r="29666" spans="1:5" ht="13.5" customHeight="1">
      <c r="A29666">
        <v>400.1</v>
      </c>
      <c r="B29666" t="str">
        <f t="shared" si="463"/>
        <v>400.1---38</v>
      </c>
      <c r="C29666" t="s">
        <v>5916</v>
      </c>
      <c r="D29666" t="s">
        <v>750</v>
      </c>
      <c r="E29666">
        <v>38</v>
      </c>
    </row>
    <row r="29667" spans="1:5" ht="13.5" customHeight="1">
      <c r="A29667">
        <v>400.1</v>
      </c>
      <c r="B29667" t="str">
        <f t="shared" si="463"/>
        <v>400.1---39</v>
      </c>
      <c r="C29667" t="s">
        <v>5917</v>
      </c>
      <c r="D29667" t="s">
        <v>789</v>
      </c>
      <c r="E29667">
        <v>39</v>
      </c>
    </row>
    <row r="29668" spans="1:5" ht="13.5" customHeight="1">
      <c r="A29668">
        <v>400.1</v>
      </c>
      <c r="B29668" t="str">
        <f t="shared" si="463"/>
        <v>400.1---40</v>
      </c>
      <c r="C29668" t="s">
        <v>5918</v>
      </c>
      <c r="D29668" t="s">
        <v>770</v>
      </c>
      <c r="E29668">
        <v>40</v>
      </c>
    </row>
    <row r="29669" spans="1:5" ht="13.5" customHeight="1">
      <c r="A29669">
        <v>400.1</v>
      </c>
      <c r="B29669" t="str">
        <f t="shared" si="463"/>
        <v>400.1---41</v>
      </c>
      <c r="C29669" t="s">
        <v>5963</v>
      </c>
      <c r="D29669" t="s">
        <v>937</v>
      </c>
      <c r="E29669">
        <v>41</v>
      </c>
    </row>
    <row r="29670" spans="1:5" ht="13.5" customHeight="1">
      <c r="A29670">
        <v>400.1</v>
      </c>
      <c r="B29670" t="str">
        <f t="shared" si="463"/>
        <v>400.1---42</v>
      </c>
      <c r="C29670" t="s">
        <v>5986</v>
      </c>
      <c r="D29670" t="s">
        <v>1126</v>
      </c>
      <c r="E29670">
        <v>42</v>
      </c>
    </row>
    <row r="29671" spans="1:5" ht="13.5" customHeight="1">
      <c r="A29671">
        <v>400.1</v>
      </c>
      <c r="B29671" t="str">
        <f t="shared" si="463"/>
        <v>400.1---43</v>
      </c>
      <c r="C29671" t="s">
        <v>5936</v>
      </c>
      <c r="D29671" t="s">
        <v>845</v>
      </c>
      <c r="E29671">
        <v>43</v>
      </c>
    </row>
    <row r="29672" spans="1:5" ht="13.5" customHeight="1">
      <c r="A29672">
        <v>400.1</v>
      </c>
      <c r="B29672" t="str">
        <f t="shared" si="463"/>
        <v>400.1---44</v>
      </c>
      <c r="C29672" t="s">
        <v>6012</v>
      </c>
      <c r="D29672" t="s">
        <v>958</v>
      </c>
      <c r="E29672">
        <v>44</v>
      </c>
    </row>
    <row r="29673" spans="1:5" ht="13.5" customHeight="1">
      <c r="A29673">
        <v>400.1</v>
      </c>
      <c r="B29673" t="str">
        <f t="shared" si="463"/>
        <v>400.1---45</v>
      </c>
      <c r="C29673" t="s">
        <v>6004</v>
      </c>
      <c r="D29673" t="s">
        <v>960</v>
      </c>
      <c r="E29673">
        <v>45</v>
      </c>
    </row>
    <row r="29674" spans="1:5" ht="13.5" customHeight="1">
      <c r="A29674">
        <v>400.1</v>
      </c>
      <c r="B29674" t="str">
        <f t="shared" si="463"/>
        <v>400.1---46</v>
      </c>
      <c r="C29674" t="s">
        <v>5938</v>
      </c>
      <c r="D29674" t="s">
        <v>851</v>
      </c>
      <c r="E29674">
        <v>46</v>
      </c>
    </row>
    <row r="29675" spans="1:5" ht="13.5" customHeight="1">
      <c r="A29675">
        <v>400.1</v>
      </c>
      <c r="B29675" t="str">
        <f t="shared" si="463"/>
        <v>400.1---47</v>
      </c>
      <c r="C29675" t="s">
        <v>5957</v>
      </c>
      <c r="D29675" t="s">
        <v>913</v>
      </c>
      <c r="E29675">
        <v>47</v>
      </c>
    </row>
    <row r="29676" spans="1:5" ht="13.5" customHeight="1">
      <c r="A29676">
        <v>400.1</v>
      </c>
      <c r="B29676" t="str">
        <f t="shared" si="463"/>
        <v>400.1---48</v>
      </c>
      <c r="C29676" t="s">
        <v>5990</v>
      </c>
      <c r="D29676" t="s">
        <v>1018</v>
      </c>
      <c r="E29676">
        <v>48</v>
      </c>
    </row>
    <row r="29677" spans="1:5" ht="13.5" customHeight="1">
      <c r="A29677">
        <v>400.1</v>
      </c>
      <c r="B29677" t="str">
        <f t="shared" si="463"/>
        <v>400.1---49</v>
      </c>
      <c r="C29677" t="s">
        <v>6014</v>
      </c>
      <c r="D29677" t="s">
        <v>1107</v>
      </c>
      <c r="E29677">
        <v>49</v>
      </c>
    </row>
    <row r="29678" spans="1:5" ht="13.5" customHeight="1">
      <c r="B29678" t="str">
        <f t="shared" si="463"/>
        <v>---0</v>
      </c>
      <c r="E29678">
        <v>0</v>
      </c>
    </row>
    <row r="29679" spans="1:5" ht="13.5" customHeight="1">
      <c r="B29679" t="str">
        <f t="shared" si="463"/>
        <v>---0</v>
      </c>
      <c r="E29679">
        <v>0</v>
      </c>
    </row>
    <row r="29680" spans="1:5" ht="13.5" customHeight="1">
      <c r="B29680" t="str">
        <f t="shared" si="463"/>
        <v>---0</v>
      </c>
      <c r="E29680">
        <v>0</v>
      </c>
    </row>
    <row r="29681" spans="2:5" ht="13.5" customHeight="1">
      <c r="B29681" t="str">
        <f t="shared" si="463"/>
        <v>---0</v>
      </c>
      <c r="E29681">
        <v>0</v>
      </c>
    </row>
    <row r="29682" spans="2:5" ht="13.5" customHeight="1">
      <c r="B29682" t="str">
        <f t="shared" si="463"/>
        <v>---0</v>
      </c>
      <c r="E29682">
        <v>0</v>
      </c>
    </row>
    <row r="29683" spans="2:5" ht="13.5" customHeight="1">
      <c r="B29683" t="str">
        <f t="shared" si="463"/>
        <v>---0</v>
      </c>
      <c r="E29683">
        <v>0</v>
      </c>
    </row>
    <row r="29684" spans="2:5" ht="13.5" customHeight="1">
      <c r="B29684" t="str">
        <f t="shared" si="463"/>
        <v>---0</v>
      </c>
      <c r="E29684">
        <v>0</v>
      </c>
    </row>
    <row r="29685" spans="2:5" ht="13.5" customHeight="1">
      <c r="B29685" t="str">
        <f t="shared" si="463"/>
        <v>---0</v>
      </c>
      <c r="E29685">
        <v>0</v>
      </c>
    </row>
    <row r="29686" spans="2:5" ht="13.5" customHeight="1">
      <c r="B29686" t="str">
        <f t="shared" si="463"/>
        <v>---0</v>
      </c>
      <c r="E29686">
        <v>0</v>
      </c>
    </row>
    <row r="29687" spans="2:5" ht="13.5" customHeight="1">
      <c r="B29687" t="str">
        <f t="shared" si="463"/>
        <v>---0</v>
      </c>
      <c r="E29687">
        <v>0</v>
      </c>
    </row>
    <row r="29688" spans="2:5" ht="13.5" customHeight="1">
      <c r="B29688" t="str">
        <f t="shared" si="463"/>
        <v>---0</v>
      </c>
      <c r="E29688">
        <v>0</v>
      </c>
    </row>
    <row r="29689" spans="2:5" ht="13.5" customHeight="1">
      <c r="B29689" t="str">
        <f t="shared" si="463"/>
        <v>---0</v>
      </c>
      <c r="E29689">
        <v>0</v>
      </c>
    </row>
    <row r="29690" spans="2:5" ht="13.5" customHeight="1">
      <c r="B29690" t="str">
        <f t="shared" si="463"/>
        <v>---0</v>
      </c>
      <c r="E29690">
        <v>0</v>
      </c>
    </row>
    <row r="29691" spans="2:5" ht="13.5" customHeight="1">
      <c r="B29691" t="str">
        <f t="shared" si="463"/>
        <v>---0</v>
      </c>
      <c r="E29691">
        <v>0</v>
      </c>
    </row>
    <row r="29692" spans="2:5" ht="13.5" customHeight="1">
      <c r="B29692" t="str">
        <f t="shared" si="463"/>
        <v>---0</v>
      </c>
      <c r="E29692">
        <v>0</v>
      </c>
    </row>
    <row r="29693" spans="2:5" ht="13.5" customHeight="1">
      <c r="B29693" t="str">
        <f t="shared" si="463"/>
        <v>---0</v>
      </c>
      <c r="E29693">
        <v>0</v>
      </c>
    </row>
    <row r="29694" spans="2:5" ht="13.5" customHeight="1">
      <c r="B29694" t="str">
        <f t="shared" si="463"/>
        <v>---0</v>
      </c>
      <c r="E29694">
        <v>0</v>
      </c>
    </row>
    <row r="29695" spans="2:5" ht="13.5" customHeight="1">
      <c r="B29695" t="str">
        <f t="shared" si="463"/>
        <v>---0</v>
      </c>
      <c r="E29695">
        <v>0</v>
      </c>
    </row>
    <row r="29696" spans="2:5" ht="13.5" customHeight="1">
      <c r="B29696" t="str">
        <f t="shared" si="463"/>
        <v>---0</v>
      </c>
      <c r="E29696">
        <v>0</v>
      </c>
    </row>
    <row r="29697" spans="2:5" ht="13.5" customHeight="1">
      <c r="B29697" t="str">
        <f t="shared" si="463"/>
        <v>---0</v>
      </c>
      <c r="E29697">
        <v>0</v>
      </c>
    </row>
    <row r="29698" spans="2:5" ht="13.5" customHeight="1">
      <c r="B29698" t="str">
        <f t="shared" si="463"/>
        <v>---0</v>
      </c>
      <c r="E29698">
        <v>0</v>
      </c>
    </row>
    <row r="29699" spans="2:5" ht="13.5" customHeight="1">
      <c r="B29699" t="str">
        <f t="shared" ref="B29699:B29762" si="464">A29699&amp;"---"&amp;E29699</f>
        <v>---0</v>
      </c>
      <c r="E29699">
        <v>0</v>
      </c>
    </row>
    <row r="29700" spans="2:5" ht="13.5" customHeight="1">
      <c r="B29700" t="str">
        <f t="shared" si="464"/>
        <v>---0</v>
      </c>
      <c r="E29700">
        <v>0</v>
      </c>
    </row>
    <row r="29701" spans="2:5" ht="13.5" customHeight="1">
      <c r="B29701" t="str">
        <f t="shared" si="464"/>
        <v>---0</v>
      </c>
      <c r="E29701">
        <v>0</v>
      </c>
    </row>
    <row r="29702" spans="2:5" ht="13.5" customHeight="1">
      <c r="B29702" t="str">
        <f t="shared" si="464"/>
        <v>---0</v>
      </c>
      <c r="E29702">
        <v>0</v>
      </c>
    </row>
    <row r="29703" spans="2:5" ht="13.5" customHeight="1">
      <c r="B29703" t="str">
        <f t="shared" si="464"/>
        <v>---0</v>
      </c>
      <c r="E29703">
        <v>0</v>
      </c>
    </row>
    <row r="29704" spans="2:5" ht="13.5" customHeight="1">
      <c r="B29704" t="str">
        <f t="shared" si="464"/>
        <v>---0</v>
      </c>
      <c r="E29704">
        <v>0</v>
      </c>
    </row>
    <row r="29705" spans="2:5" ht="13.5" customHeight="1">
      <c r="B29705" t="str">
        <f t="shared" si="464"/>
        <v>---0</v>
      </c>
      <c r="E29705">
        <v>0</v>
      </c>
    </row>
    <row r="29706" spans="2:5" ht="13.5" customHeight="1">
      <c r="B29706" t="str">
        <f t="shared" si="464"/>
        <v>---0</v>
      </c>
      <c r="E29706">
        <v>0</v>
      </c>
    </row>
    <row r="29707" spans="2:5" ht="13.5" customHeight="1">
      <c r="B29707" t="str">
        <f t="shared" si="464"/>
        <v>---0</v>
      </c>
      <c r="E29707">
        <v>0</v>
      </c>
    </row>
    <row r="29708" spans="2:5" ht="13.5" customHeight="1">
      <c r="B29708" t="str">
        <f t="shared" si="464"/>
        <v>---0</v>
      </c>
      <c r="E29708">
        <v>0</v>
      </c>
    </row>
    <row r="29709" spans="2:5" ht="13.5" customHeight="1">
      <c r="B29709" t="str">
        <f t="shared" si="464"/>
        <v>---0</v>
      </c>
      <c r="E29709">
        <v>0</v>
      </c>
    </row>
    <row r="29710" spans="2:5" ht="13.5" customHeight="1">
      <c r="B29710" t="str">
        <f t="shared" si="464"/>
        <v>---0</v>
      </c>
      <c r="E29710">
        <v>0</v>
      </c>
    </row>
    <row r="29711" spans="2:5" ht="13.5" customHeight="1">
      <c r="B29711" t="str">
        <f t="shared" si="464"/>
        <v>---0</v>
      </c>
      <c r="E29711">
        <v>0</v>
      </c>
    </row>
    <row r="29712" spans="2:5" ht="13.5" customHeight="1">
      <c r="B29712" t="str">
        <f t="shared" si="464"/>
        <v>---0</v>
      </c>
      <c r="E29712">
        <v>0</v>
      </c>
    </row>
    <row r="29713" spans="2:5" ht="13.5" customHeight="1">
      <c r="B29713" t="str">
        <f t="shared" si="464"/>
        <v>---0</v>
      </c>
      <c r="E29713">
        <v>0</v>
      </c>
    </row>
    <row r="29714" spans="2:5" ht="13.5" customHeight="1">
      <c r="B29714" t="str">
        <f t="shared" si="464"/>
        <v>---0</v>
      </c>
      <c r="E29714">
        <v>0</v>
      </c>
    </row>
    <row r="29715" spans="2:5" ht="13.5" customHeight="1">
      <c r="B29715" t="str">
        <f t="shared" si="464"/>
        <v>---0</v>
      </c>
      <c r="E29715">
        <v>0</v>
      </c>
    </row>
    <row r="29716" spans="2:5" ht="13.5" customHeight="1">
      <c r="B29716" t="str">
        <f t="shared" si="464"/>
        <v>---0</v>
      </c>
      <c r="E29716">
        <v>0</v>
      </c>
    </row>
    <row r="29717" spans="2:5" ht="13.5" customHeight="1">
      <c r="B29717" t="str">
        <f t="shared" si="464"/>
        <v>---0</v>
      </c>
      <c r="E29717">
        <v>0</v>
      </c>
    </row>
    <row r="29718" spans="2:5" ht="13.5" customHeight="1">
      <c r="B29718" t="str">
        <f t="shared" si="464"/>
        <v>---0</v>
      </c>
      <c r="E29718">
        <v>0</v>
      </c>
    </row>
    <row r="29719" spans="2:5" ht="13.5" customHeight="1">
      <c r="B29719" t="str">
        <f t="shared" si="464"/>
        <v>---0</v>
      </c>
      <c r="E29719">
        <v>0</v>
      </c>
    </row>
    <row r="29720" spans="2:5" ht="13.5" customHeight="1">
      <c r="B29720" t="str">
        <f t="shared" si="464"/>
        <v>---0</v>
      </c>
      <c r="E29720">
        <v>0</v>
      </c>
    </row>
    <row r="29721" spans="2:5" ht="13.5" customHeight="1">
      <c r="B29721" t="str">
        <f t="shared" si="464"/>
        <v>---0</v>
      </c>
      <c r="E29721">
        <v>0</v>
      </c>
    </row>
    <row r="29722" spans="2:5" ht="13.5" customHeight="1">
      <c r="B29722" t="str">
        <f t="shared" si="464"/>
        <v>---0</v>
      </c>
      <c r="E29722">
        <v>0</v>
      </c>
    </row>
    <row r="29723" spans="2:5" ht="13.5" customHeight="1">
      <c r="B29723" t="str">
        <f t="shared" si="464"/>
        <v>---0</v>
      </c>
      <c r="E29723">
        <v>0</v>
      </c>
    </row>
    <row r="29724" spans="2:5" ht="13.5" customHeight="1">
      <c r="B29724" t="str">
        <f t="shared" si="464"/>
        <v>---0</v>
      </c>
      <c r="E29724">
        <v>0</v>
      </c>
    </row>
    <row r="29725" spans="2:5" ht="13.5" customHeight="1">
      <c r="B29725" t="str">
        <f t="shared" si="464"/>
        <v>---0</v>
      </c>
      <c r="E29725">
        <v>0</v>
      </c>
    </row>
    <row r="29726" spans="2:5" ht="13.5" customHeight="1">
      <c r="B29726" t="str">
        <f t="shared" si="464"/>
        <v>---0</v>
      </c>
      <c r="E29726">
        <v>0</v>
      </c>
    </row>
    <row r="29727" spans="2:5" ht="13.5" customHeight="1">
      <c r="B29727" t="str">
        <f t="shared" si="464"/>
        <v>---0</v>
      </c>
      <c r="E29727">
        <v>0</v>
      </c>
    </row>
    <row r="29728" spans="2:5" ht="13.5" customHeight="1">
      <c r="B29728" t="str">
        <f t="shared" si="464"/>
        <v>---0</v>
      </c>
      <c r="E29728">
        <v>0</v>
      </c>
    </row>
    <row r="29729" spans="2:5" ht="13.5" customHeight="1">
      <c r="B29729" t="str">
        <f t="shared" si="464"/>
        <v>---0</v>
      </c>
      <c r="E29729">
        <v>0</v>
      </c>
    </row>
    <row r="29730" spans="2:5" ht="13.5" customHeight="1">
      <c r="B29730" t="str">
        <f t="shared" si="464"/>
        <v>---0</v>
      </c>
      <c r="E29730">
        <v>0</v>
      </c>
    </row>
    <row r="29731" spans="2:5" ht="13.5" customHeight="1">
      <c r="B29731" t="str">
        <f t="shared" si="464"/>
        <v>---0</v>
      </c>
      <c r="E29731">
        <v>0</v>
      </c>
    </row>
    <row r="29732" spans="2:5" ht="13.5" customHeight="1">
      <c r="B29732" t="str">
        <f t="shared" si="464"/>
        <v>---0</v>
      </c>
      <c r="E29732">
        <v>0</v>
      </c>
    </row>
    <row r="29733" spans="2:5" ht="13.5" customHeight="1">
      <c r="B29733" t="str">
        <f t="shared" si="464"/>
        <v>---0</v>
      </c>
      <c r="E29733">
        <v>0</v>
      </c>
    </row>
    <row r="29734" spans="2:5" ht="13.5" customHeight="1">
      <c r="B29734" t="str">
        <f t="shared" si="464"/>
        <v>---0</v>
      </c>
      <c r="E29734">
        <v>0</v>
      </c>
    </row>
    <row r="29735" spans="2:5" ht="13.5" customHeight="1">
      <c r="B29735" t="str">
        <f t="shared" si="464"/>
        <v>---0</v>
      </c>
      <c r="E29735">
        <v>0</v>
      </c>
    </row>
    <row r="29736" spans="2:5" ht="13.5" customHeight="1">
      <c r="B29736" t="str">
        <f t="shared" si="464"/>
        <v>---0</v>
      </c>
      <c r="E29736">
        <v>0</v>
      </c>
    </row>
    <row r="29737" spans="2:5" ht="13.5" customHeight="1">
      <c r="B29737" t="str">
        <f t="shared" si="464"/>
        <v>---0</v>
      </c>
      <c r="E29737">
        <v>0</v>
      </c>
    </row>
    <row r="29738" spans="2:5" ht="13.5" customHeight="1">
      <c r="B29738" t="str">
        <f t="shared" si="464"/>
        <v>---0</v>
      </c>
      <c r="E29738">
        <v>0</v>
      </c>
    </row>
    <row r="29739" spans="2:5" ht="13.5" customHeight="1">
      <c r="B29739" t="str">
        <f t="shared" si="464"/>
        <v>---0</v>
      </c>
      <c r="E29739">
        <v>0</v>
      </c>
    </row>
    <row r="29740" spans="2:5" ht="13.5" customHeight="1">
      <c r="B29740" t="str">
        <f t="shared" si="464"/>
        <v>---0</v>
      </c>
      <c r="E29740">
        <v>0</v>
      </c>
    </row>
    <row r="29741" spans="2:5" ht="13.5" customHeight="1">
      <c r="B29741" t="str">
        <f t="shared" si="464"/>
        <v>---0</v>
      </c>
      <c r="E29741">
        <v>0</v>
      </c>
    </row>
    <row r="29742" spans="2:5" ht="13.5" customHeight="1">
      <c r="B29742" t="str">
        <f t="shared" si="464"/>
        <v>---0</v>
      </c>
      <c r="E29742">
        <v>0</v>
      </c>
    </row>
    <row r="29743" spans="2:5" ht="13.5" customHeight="1">
      <c r="B29743" t="str">
        <f t="shared" si="464"/>
        <v>---0</v>
      </c>
      <c r="E29743">
        <v>0</v>
      </c>
    </row>
    <row r="29744" spans="2:5" ht="13.5" customHeight="1">
      <c r="B29744" t="str">
        <f t="shared" si="464"/>
        <v>---0</v>
      </c>
      <c r="E29744">
        <v>0</v>
      </c>
    </row>
    <row r="29745" spans="2:5" ht="13.5" customHeight="1">
      <c r="B29745" t="str">
        <f t="shared" si="464"/>
        <v>---0</v>
      </c>
      <c r="E29745">
        <v>0</v>
      </c>
    </row>
    <row r="29746" spans="2:5" ht="13.5" customHeight="1">
      <c r="B29746" t="str">
        <f t="shared" si="464"/>
        <v>---0</v>
      </c>
      <c r="E29746">
        <v>0</v>
      </c>
    </row>
    <row r="29747" spans="2:5" ht="13.5" customHeight="1">
      <c r="B29747" t="str">
        <f t="shared" si="464"/>
        <v>---0</v>
      </c>
      <c r="E29747">
        <v>0</v>
      </c>
    </row>
    <row r="29748" spans="2:5" ht="13.5" customHeight="1">
      <c r="B29748" t="str">
        <f t="shared" si="464"/>
        <v>---0</v>
      </c>
      <c r="E29748">
        <v>0</v>
      </c>
    </row>
    <row r="29749" spans="2:5" ht="13.5" customHeight="1">
      <c r="B29749" t="str">
        <f t="shared" si="464"/>
        <v>---0</v>
      </c>
      <c r="E29749">
        <v>0</v>
      </c>
    </row>
    <row r="29750" spans="2:5" ht="13.5" customHeight="1">
      <c r="B29750" t="str">
        <f t="shared" si="464"/>
        <v>---0</v>
      </c>
      <c r="E29750">
        <v>0</v>
      </c>
    </row>
    <row r="29751" spans="2:5" ht="13.5" customHeight="1">
      <c r="B29751" t="str">
        <f t="shared" si="464"/>
        <v>---0</v>
      </c>
      <c r="E29751">
        <v>0</v>
      </c>
    </row>
    <row r="29752" spans="2:5" ht="13.5" customHeight="1">
      <c r="B29752" t="str">
        <f t="shared" si="464"/>
        <v>---0</v>
      </c>
      <c r="E29752">
        <v>0</v>
      </c>
    </row>
    <row r="29753" spans="2:5" ht="13.5" customHeight="1">
      <c r="B29753" t="str">
        <f t="shared" si="464"/>
        <v>---0</v>
      </c>
      <c r="E29753">
        <v>0</v>
      </c>
    </row>
    <row r="29754" spans="2:5" ht="13.5" customHeight="1">
      <c r="B29754" t="str">
        <f t="shared" si="464"/>
        <v>---0</v>
      </c>
      <c r="E29754">
        <v>0</v>
      </c>
    </row>
    <row r="29755" spans="2:5" ht="13.5" customHeight="1">
      <c r="B29755" t="str">
        <f t="shared" si="464"/>
        <v>---0</v>
      </c>
      <c r="E29755">
        <v>0</v>
      </c>
    </row>
    <row r="29756" spans="2:5" ht="13.5" customHeight="1">
      <c r="B29756" t="str">
        <f t="shared" si="464"/>
        <v>---0</v>
      </c>
      <c r="E29756">
        <v>0</v>
      </c>
    </row>
    <row r="29757" spans="2:5" ht="13.5" customHeight="1">
      <c r="B29757" t="str">
        <f t="shared" si="464"/>
        <v>---0</v>
      </c>
      <c r="E29757">
        <v>0</v>
      </c>
    </row>
    <row r="29758" spans="2:5" ht="13.5" customHeight="1">
      <c r="B29758" t="str">
        <f t="shared" si="464"/>
        <v>---0</v>
      </c>
      <c r="E29758">
        <v>0</v>
      </c>
    </row>
    <row r="29759" spans="2:5" ht="13.5" customHeight="1">
      <c r="B29759" t="str">
        <f t="shared" si="464"/>
        <v>---0</v>
      </c>
      <c r="E29759">
        <v>0</v>
      </c>
    </row>
    <row r="29760" spans="2:5" ht="13.5" customHeight="1">
      <c r="B29760" t="str">
        <f t="shared" si="464"/>
        <v>---0</v>
      </c>
      <c r="E29760">
        <v>0</v>
      </c>
    </row>
    <row r="29761" spans="2:5" ht="13.5" customHeight="1">
      <c r="B29761" t="str">
        <f t="shared" si="464"/>
        <v>---0</v>
      </c>
      <c r="E29761">
        <v>0</v>
      </c>
    </row>
    <row r="29762" spans="2:5" ht="13.5" customHeight="1">
      <c r="B29762" t="str">
        <f t="shared" si="464"/>
        <v>---0</v>
      </c>
      <c r="E29762">
        <v>0</v>
      </c>
    </row>
    <row r="29763" spans="2:5" ht="13.5" customHeight="1">
      <c r="B29763" t="str">
        <f t="shared" ref="B29763:B29826" si="465">A29763&amp;"---"&amp;E29763</f>
        <v>---0</v>
      </c>
      <c r="E29763">
        <v>0</v>
      </c>
    </row>
    <row r="29764" spans="2:5" ht="13.5" customHeight="1">
      <c r="B29764" t="str">
        <f t="shared" si="465"/>
        <v>---0</v>
      </c>
      <c r="E29764">
        <v>0</v>
      </c>
    </row>
    <row r="29765" spans="2:5" ht="13.5" customHeight="1">
      <c r="B29765" t="str">
        <f t="shared" si="465"/>
        <v>---0</v>
      </c>
      <c r="E29765">
        <v>0</v>
      </c>
    </row>
    <row r="29766" spans="2:5" ht="13.5" customHeight="1">
      <c r="B29766" t="str">
        <f t="shared" si="465"/>
        <v>---0</v>
      </c>
      <c r="E29766">
        <v>0</v>
      </c>
    </row>
    <row r="29767" spans="2:5" ht="13.5" customHeight="1">
      <c r="B29767" t="str">
        <f t="shared" si="465"/>
        <v>---0</v>
      </c>
      <c r="E29767">
        <v>0</v>
      </c>
    </row>
    <row r="29768" spans="2:5" ht="13.5" customHeight="1">
      <c r="B29768" t="str">
        <f t="shared" si="465"/>
        <v>---0</v>
      </c>
      <c r="E29768">
        <v>0</v>
      </c>
    </row>
    <row r="29769" spans="2:5" ht="13.5" customHeight="1">
      <c r="B29769" t="str">
        <f t="shared" si="465"/>
        <v>---0</v>
      </c>
      <c r="E29769">
        <v>0</v>
      </c>
    </row>
    <row r="29770" spans="2:5" ht="13.5" customHeight="1">
      <c r="B29770" t="str">
        <f t="shared" si="465"/>
        <v>---0</v>
      </c>
      <c r="E29770">
        <v>0</v>
      </c>
    </row>
    <row r="29771" spans="2:5" ht="13.5" customHeight="1">
      <c r="B29771" t="str">
        <f t="shared" si="465"/>
        <v>---0</v>
      </c>
      <c r="E29771">
        <v>0</v>
      </c>
    </row>
    <row r="29772" spans="2:5" ht="13.5" customHeight="1">
      <c r="B29772" t="str">
        <f t="shared" si="465"/>
        <v>---0</v>
      </c>
      <c r="E29772">
        <v>0</v>
      </c>
    </row>
    <row r="29773" spans="2:5" ht="13.5" customHeight="1">
      <c r="B29773" t="str">
        <f t="shared" si="465"/>
        <v>---0</v>
      </c>
      <c r="E29773">
        <v>0</v>
      </c>
    </row>
    <row r="29774" spans="2:5" ht="13.5" customHeight="1">
      <c r="B29774" t="str">
        <f t="shared" si="465"/>
        <v>---0</v>
      </c>
      <c r="E29774">
        <v>0</v>
      </c>
    </row>
    <row r="29775" spans="2:5" ht="13.5" customHeight="1">
      <c r="B29775" t="str">
        <f t="shared" si="465"/>
        <v>---0</v>
      </c>
      <c r="E29775">
        <v>0</v>
      </c>
    </row>
    <row r="29776" spans="2:5" ht="13.5" customHeight="1">
      <c r="B29776" t="str">
        <f t="shared" si="465"/>
        <v>---0</v>
      </c>
      <c r="E29776">
        <v>0</v>
      </c>
    </row>
    <row r="29777" spans="2:5" ht="13.5" customHeight="1">
      <c r="B29777" t="str">
        <f t="shared" si="465"/>
        <v>---0</v>
      </c>
      <c r="E29777">
        <v>0</v>
      </c>
    </row>
    <row r="29778" spans="2:5" ht="13.5" customHeight="1">
      <c r="B29778" t="str">
        <f t="shared" si="465"/>
        <v>---0</v>
      </c>
      <c r="E29778">
        <v>0</v>
      </c>
    </row>
    <row r="29779" spans="2:5" ht="13.5" customHeight="1">
      <c r="B29779" t="str">
        <f t="shared" si="465"/>
        <v>---0</v>
      </c>
      <c r="E29779">
        <v>0</v>
      </c>
    </row>
    <row r="29780" spans="2:5" ht="13.5" customHeight="1">
      <c r="B29780" t="str">
        <f t="shared" si="465"/>
        <v>---0</v>
      </c>
      <c r="E29780">
        <v>0</v>
      </c>
    </row>
    <row r="29781" spans="2:5" ht="13.5" customHeight="1">
      <c r="B29781" t="str">
        <f t="shared" si="465"/>
        <v>---0</v>
      </c>
      <c r="E29781">
        <v>0</v>
      </c>
    </row>
    <row r="29782" spans="2:5" ht="13.5" customHeight="1">
      <c r="B29782" t="str">
        <f t="shared" si="465"/>
        <v>---0</v>
      </c>
      <c r="E29782">
        <v>0</v>
      </c>
    </row>
    <row r="29783" spans="2:5" ht="13.5" customHeight="1">
      <c r="B29783" t="str">
        <f t="shared" si="465"/>
        <v>---0</v>
      </c>
      <c r="E29783">
        <v>0</v>
      </c>
    </row>
    <row r="29784" spans="2:5" ht="13.5" customHeight="1">
      <c r="B29784" t="str">
        <f t="shared" si="465"/>
        <v>---0</v>
      </c>
      <c r="E29784">
        <v>0</v>
      </c>
    </row>
    <row r="29785" spans="2:5" ht="13.5" customHeight="1">
      <c r="B29785" t="str">
        <f t="shared" si="465"/>
        <v>---0</v>
      </c>
      <c r="E29785">
        <v>0</v>
      </c>
    </row>
    <row r="29786" spans="2:5" ht="13.5" customHeight="1">
      <c r="B29786" t="str">
        <f t="shared" si="465"/>
        <v>---0</v>
      </c>
      <c r="E29786">
        <v>0</v>
      </c>
    </row>
    <row r="29787" spans="2:5" ht="13.5" customHeight="1">
      <c r="B29787" t="str">
        <f t="shared" si="465"/>
        <v>---0</v>
      </c>
      <c r="E29787">
        <v>0</v>
      </c>
    </row>
    <row r="29788" spans="2:5" ht="13.5" customHeight="1">
      <c r="B29788" t="str">
        <f t="shared" si="465"/>
        <v>---0</v>
      </c>
      <c r="E29788">
        <v>0</v>
      </c>
    </row>
    <row r="29789" spans="2:5" ht="13.5" customHeight="1">
      <c r="B29789" t="str">
        <f t="shared" si="465"/>
        <v>---0</v>
      </c>
      <c r="E29789">
        <v>0</v>
      </c>
    </row>
    <row r="29790" spans="2:5" ht="13.5" customHeight="1">
      <c r="B29790" t="str">
        <f t="shared" si="465"/>
        <v>---0</v>
      </c>
      <c r="E29790">
        <v>0</v>
      </c>
    </row>
    <row r="29791" spans="2:5" ht="13.5" customHeight="1">
      <c r="B29791" t="str">
        <f t="shared" si="465"/>
        <v>---0</v>
      </c>
      <c r="E29791">
        <v>0</v>
      </c>
    </row>
    <row r="29792" spans="2:5" ht="13.5" customHeight="1">
      <c r="B29792" t="str">
        <f t="shared" si="465"/>
        <v>---0</v>
      </c>
      <c r="E29792">
        <v>0</v>
      </c>
    </row>
    <row r="29793" spans="2:5" ht="13.5" customHeight="1">
      <c r="B29793" t="str">
        <f t="shared" si="465"/>
        <v>---0</v>
      </c>
      <c r="E29793">
        <v>0</v>
      </c>
    </row>
    <row r="29794" spans="2:5" ht="13.5" customHeight="1">
      <c r="B29794" t="str">
        <f t="shared" si="465"/>
        <v>---0</v>
      </c>
      <c r="E29794">
        <v>0</v>
      </c>
    </row>
    <row r="29795" spans="2:5" ht="13.5" customHeight="1">
      <c r="B29795" t="str">
        <f t="shared" si="465"/>
        <v>---0</v>
      </c>
      <c r="E29795">
        <v>0</v>
      </c>
    </row>
    <row r="29796" spans="2:5" ht="13.5" customHeight="1">
      <c r="B29796" t="str">
        <f t="shared" si="465"/>
        <v>---0</v>
      </c>
      <c r="E29796">
        <v>0</v>
      </c>
    </row>
    <row r="29797" spans="2:5" ht="13.5" customHeight="1">
      <c r="B29797" t="str">
        <f t="shared" si="465"/>
        <v>---0</v>
      </c>
      <c r="E29797">
        <v>0</v>
      </c>
    </row>
    <row r="29798" spans="2:5" ht="13.5" customHeight="1">
      <c r="B29798" t="str">
        <f t="shared" si="465"/>
        <v>---0</v>
      </c>
      <c r="E29798">
        <v>0</v>
      </c>
    </row>
    <row r="29799" spans="2:5" ht="13.5" customHeight="1">
      <c r="B29799" t="str">
        <f t="shared" si="465"/>
        <v>---0</v>
      </c>
      <c r="E29799">
        <v>0</v>
      </c>
    </row>
    <row r="29800" spans="2:5" ht="13.5" customHeight="1">
      <c r="B29800" t="str">
        <f t="shared" si="465"/>
        <v>---0</v>
      </c>
      <c r="E29800">
        <v>0</v>
      </c>
    </row>
    <row r="29801" spans="2:5" ht="13.5" customHeight="1">
      <c r="B29801" t="str">
        <f t="shared" si="465"/>
        <v>---0</v>
      </c>
      <c r="E29801">
        <v>0</v>
      </c>
    </row>
    <row r="29802" spans="2:5" ht="13.5" customHeight="1">
      <c r="B29802" t="str">
        <f t="shared" si="465"/>
        <v>---0</v>
      </c>
      <c r="E29802">
        <v>0</v>
      </c>
    </row>
    <row r="29803" spans="2:5" ht="13.5" customHeight="1">
      <c r="B29803" t="str">
        <f t="shared" si="465"/>
        <v>---0</v>
      </c>
      <c r="E29803">
        <v>0</v>
      </c>
    </row>
    <row r="29804" spans="2:5" ht="13.5" customHeight="1">
      <c r="B29804" t="str">
        <f t="shared" si="465"/>
        <v>---0</v>
      </c>
      <c r="E29804">
        <v>0</v>
      </c>
    </row>
    <row r="29805" spans="2:5" ht="13.5" customHeight="1">
      <c r="B29805" t="str">
        <f t="shared" si="465"/>
        <v>---0</v>
      </c>
      <c r="E29805">
        <v>0</v>
      </c>
    </row>
    <row r="29806" spans="2:5" ht="13.5" customHeight="1">
      <c r="B29806" t="str">
        <f t="shared" si="465"/>
        <v>---0</v>
      </c>
      <c r="E29806">
        <v>0</v>
      </c>
    </row>
    <row r="29807" spans="2:5" ht="13.5" customHeight="1">
      <c r="B29807" t="str">
        <f t="shared" si="465"/>
        <v>---0</v>
      </c>
      <c r="E29807">
        <v>0</v>
      </c>
    </row>
    <row r="29808" spans="2:5" ht="13.5" customHeight="1">
      <c r="B29808" t="str">
        <f t="shared" si="465"/>
        <v>---0</v>
      </c>
      <c r="E29808">
        <v>0</v>
      </c>
    </row>
    <row r="29809" spans="2:5" ht="13.5" customHeight="1">
      <c r="B29809" t="str">
        <f t="shared" si="465"/>
        <v>---0</v>
      </c>
      <c r="E29809">
        <v>0</v>
      </c>
    </row>
    <row r="29810" spans="2:5" ht="13.5" customHeight="1">
      <c r="B29810" t="str">
        <f t="shared" si="465"/>
        <v>---0</v>
      </c>
      <c r="E29810">
        <v>0</v>
      </c>
    </row>
    <row r="29811" spans="2:5" ht="13.5" customHeight="1">
      <c r="B29811" t="str">
        <f t="shared" si="465"/>
        <v>---0</v>
      </c>
      <c r="E29811">
        <v>0</v>
      </c>
    </row>
    <row r="29812" spans="2:5" ht="13.5" customHeight="1">
      <c r="B29812" t="str">
        <f t="shared" si="465"/>
        <v>---0</v>
      </c>
      <c r="E29812">
        <v>0</v>
      </c>
    </row>
    <row r="29813" spans="2:5" ht="13.5" customHeight="1">
      <c r="B29813" t="str">
        <f t="shared" si="465"/>
        <v>---0</v>
      </c>
      <c r="E29813">
        <v>0</v>
      </c>
    </row>
    <row r="29814" spans="2:5" ht="13.5" customHeight="1">
      <c r="B29814" t="str">
        <f t="shared" si="465"/>
        <v>---0</v>
      </c>
      <c r="E29814">
        <v>0</v>
      </c>
    </row>
    <row r="29815" spans="2:5" ht="13.5" customHeight="1">
      <c r="B29815" t="str">
        <f t="shared" si="465"/>
        <v>---0</v>
      </c>
      <c r="E29815">
        <v>0</v>
      </c>
    </row>
    <row r="29816" spans="2:5" ht="13.5" customHeight="1">
      <c r="B29816" t="str">
        <f t="shared" si="465"/>
        <v>---0</v>
      </c>
      <c r="E29816">
        <v>0</v>
      </c>
    </row>
    <row r="29817" spans="2:5" ht="13.5" customHeight="1">
      <c r="B29817" t="str">
        <f t="shared" si="465"/>
        <v>---0</v>
      </c>
      <c r="E29817">
        <v>0</v>
      </c>
    </row>
    <row r="29818" spans="2:5" ht="13.5" customHeight="1">
      <c r="B29818" t="str">
        <f t="shared" si="465"/>
        <v>---0</v>
      </c>
      <c r="E29818">
        <v>0</v>
      </c>
    </row>
    <row r="29819" spans="2:5" ht="13.5" customHeight="1">
      <c r="B29819" t="str">
        <f t="shared" si="465"/>
        <v>---0</v>
      </c>
      <c r="E29819">
        <v>0</v>
      </c>
    </row>
    <row r="29820" spans="2:5" ht="13.5" customHeight="1">
      <c r="B29820" t="str">
        <f t="shared" si="465"/>
        <v>---0</v>
      </c>
      <c r="E29820">
        <v>0</v>
      </c>
    </row>
    <row r="29821" spans="2:5" ht="13.5" customHeight="1">
      <c r="B29821" t="str">
        <f t="shared" si="465"/>
        <v>---0</v>
      </c>
      <c r="E29821">
        <v>0</v>
      </c>
    </row>
    <row r="29822" spans="2:5" ht="13.5" customHeight="1">
      <c r="B29822" t="str">
        <f t="shared" si="465"/>
        <v>---0</v>
      </c>
      <c r="E29822">
        <v>0</v>
      </c>
    </row>
    <row r="29823" spans="2:5" ht="13.5" customHeight="1">
      <c r="B29823" t="str">
        <f t="shared" si="465"/>
        <v>---0</v>
      </c>
      <c r="E29823">
        <v>0</v>
      </c>
    </row>
    <row r="29824" spans="2:5" ht="13.5" customHeight="1">
      <c r="B29824" t="str">
        <f t="shared" si="465"/>
        <v>---0</v>
      </c>
      <c r="E29824">
        <v>0</v>
      </c>
    </row>
    <row r="29825" spans="2:5" ht="13.5" customHeight="1">
      <c r="B29825" t="str">
        <f t="shared" si="465"/>
        <v>---0</v>
      </c>
      <c r="E29825">
        <v>0</v>
      </c>
    </row>
    <row r="29826" spans="2:5" ht="13.5" customHeight="1">
      <c r="B29826" t="str">
        <f t="shared" si="465"/>
        <v>---0</v>
      </c>
      <c r="E29826">
        <v>0</v>
      </c>
    </row>
    <row r="29827" spans="2:5" ht="13.5" customHeight="1">
      <c r="B29827" t="str">
        <f t="shared" ref="B29827:B29890" si="466">A29827&amp;"---"&amp;E29827</f>
        <v>---0</v>
      </c>
      <c r="E29827">
        <v>0</v>
      </c>
    </row>
    <row r="29828" spans="2:5" ht="13.5" customHeight="1">
      <c r="B29828" t="str">
        <f t="shared" si="466"/>
        <v>---0</v>
      </c>
      <c r="E29828">
        <v>0</v>
      </c>
    </row>
    <row r="29829" spans="2:5" ht="13.5" customHeight="1">
      <c r="B29829" t="str">
        <f t="shared" si="466"/>
        <v>---0</v>
      </c>
      <c r="E29829">
        <v>0</v>
      </c>
    </row>
    <row r="29830" spans="2:5" ht="13.5" customHeight="1">
      <c r="B29830" t="str">
        <f t="shared" si="466"/>
        <v>---0</v>
      </c>
      <c r="E29830">
        <v>0</v>
      </c>
    </row>
    <row r="29831" spans="2:5" ht="13.5" customHeight="1">
      <c r="B29831" t="str">
        <f t="shared" si="466"/>
        <v>---0</v>
      </c>
      <c r="E29831">
        <v>0</v>
      </c>
    </row>
    <row r="29832" spans="2:5" ht="13.5" customHeight="1">
      <c r="B29832" t="str">
        <f t="shared" si="466"/>
        <v>---0</v>
      </c>
      <c r="E29832">
        <v>0</v>
      </c>
    </row>
    <row r="29833" spans="2:5" ht="13.5" customHeight="1">
      <c r="B29833" t="str">
        <f t="shared" si="466"/>
        <v>---0</v>
      </c>
      <c r="E29833">
        <v>0</v>
      </c>
    </row>
    <row r="29834" spans="2:5" ht="13.5" customHeight="1">
      <c r="B29834" t="str">
        <f t="shared" si="466"/>
        <v>---0</v>
      </c>
      <c r="E29834">
        <v>0</v>
      </c>
    </row>
    <row r="29835" spans="2:5" ht="13.5" customHeight="1">
      <c r="B29835" t="str">
        <f t="shared" si="466"/>
        <v>---0</v>
      </c>
      <c r="E29835">
        <v>0</v>
      </c>
    </row>
    <row r="29836" spans="2:5" ht="13.5" customHeight="1">
      <c r="B29836" t="str">
        <f t="shared" si="466"/>
        <v>---0</v>
      </c>
      <c r="E29836">
        <v>0</v>
      </c>
    </row>
    <row r="29837" spans="2:5" ht="13.5" customHeight="1">
      <c r="B29837" t="str">
        <f t="shared" si="466"/>
        <v>---0</v>
      </c>
      <c r="E29837">
        <v>0</v>
      </c>
    </row>
    <row r="29838" spans="2:5" ht="13.5" customHeight="1">
      <c r="B29838" t="str">
        <f t="shared" si="466"/>
        <v>---0</v>
      </c>
      <c r="E29838">
        <v>0</v>
      </c>
    </row>
    <row r="29839" spans="2:5" ht="13.5" customHeight="1">
      <c r="B29839" t="str">
        <f t="shared" si="466"/>
        <v>---0</v>
      </c>
      <c r="E29839">
        <v>0</v>
      </c>
    </row>
    <row r="29840" spans="2:5" ht="13.5" customHeight="1">
      <c r="B29840" t="str">
        <f t="shared" si="466"/>
        <v>---0</v>
      </c>
      <c r="E29840">
        <v>0</v>
      </c>
    </row>
    <row r="29841" spans="2:5" ht="13.5" customHeight="1">
      <c r="B29841" t="str">
        <f t="shared" si="466"/>
        <v>---0</v>
      </c>
      <c r="E29841">
        <v>0</v>
      </c>
    </row>
    <row r="29842" spans="2:5" ht="13.5" customHeight="1">
      <c r="B29842" t="str">
        <f t="shared" si="466"/>
        <v>---0</v>
      </c>
      <c r="E29842">
        <v>0</v>
      </c>
    </row>
    <row r="29843" spans="2:5" ht="13.5" customHeight="1">
      <c r="B29843" t="str">
        <f t="shared" si="466"/>
        <v>---0</v>
      </c>
      <c r="E29843">
        <v>0</v>
      </c>
    </row>
    <row r="29844" spans="2:5" ht="13.5" customHeight="1">
      <c r="B29844" t="str">
        <f t="shared" si="466"/>
        <v>---0</v>
      </c>
      <c r="E29844">
        <v>0</v>
      </c>
    </row>
    <row r="29845" spans="2:5" ht="13.5" customHeight="1">
      <c r="B29845" t="str">
        <f t="shared" si="466"/>
        <v>---0</v>
      </c>
      <c r="E29845">
        <v>0</v>
      </c>
    </row>
    <row r="29846" spans="2:5" ht="13.5" customHeight="1">
      <c r="B29846" t="str">
        <f t="shared" si="466"/>
        <v>---0</v>
      </c>
      <c r="E29846">
        <v>0</v>
      </c>
    </row>
    <row r="29847" spans="2:5" ht="13.5" customHeight="1">
      <c r="B29847" t="str">
        <f t="shared" si="466"/>
        <v>---0</v>
      </c>
      <c r="E29847">
        <v>0</v>
      </c>
    </row>
    <row r="29848" spans="2:5" ht="13.5" customHeight="1">
      <c r="B29848" t="str">
        <f t="shared" si="466"/>
        <v>---0</v>
      </c>
      <c r="E29848">
        <v>0</v>
      </c>
    </row>
    <row r="29849" spans="2:5" ht="13.5" customHeight="1">
      <c r="B29849" t="str">
        <f t="shared" si="466"/>
        <v>---0</v>
      </c>
      <c r="E29849">
        <v>0</v>
      </c>
    </row>
    <row r="29850" spans="2:5" ht="13.5" customHeight="1">
      <c r="B29850" t="str">
        <f t="shared" si="466"/>
        <v>---0</v>
      </c>
      <c r="E29850">
        <v>0</v>
      </c>
    </row>
    <row r="29851" spans="2:5" ht="13.5" customHeight="1">
      <c r="B29851" t="str">
        <f t="shared" si="466"/>
        <v>---0</v>
      </c>
      <c r="E29851">
        <v>0</v>
      </c>
    </row>
    <row r="29852" spans="2:5" ht="13.5" customHeight="1">
      <c r="B29852" t="str">
        <f t="shared" si="466"/>
        <v>---0</v>
      </c>
      <c r="E29852">
        <v>0</v>
      </c>
    </row>
    <row r="29853" spans="2:5" ht="13.5" customHeight="1">
      <c r="B29853" t="str">
        <f t="shared" si="466"/>
        <v>---0</v>
      </c>
      <c r="E29853">
        <v>0</v>
      </c>
    </row>
    <row r="29854" spans="2:5" ht="13.5" customHeight="1">
      <c r="B29854" t="str">
        <f t="shared" si="466"/>
        <v>---0</v>
      </c>
      <c r="E29854">
        <v>0</v>
      </c>
    </row>
    <row r="29855" spans="2:5" ht="13.5" customHeight="1">
      <c r="B29855" t="str">
        <f t="shared" si="466"/>
        <v>---0</v>
      </c>
      <c r="E29855">
        <v>0</v>
      </c>
    </row>
    <row r="29856" spans="2:5" ht="13.5" customHeight="1">
      <c r="B29856" t="str">
        <f t="shared" si="466"/>
        <v>---0</v>
      </c>
      <c r="E29856">
        <v>0</v>
      </c>
    </row>
    <row r="29857" spans="2:5" ht="13.5" customHeight="1">
      <c r="B29857" t="str">
        <f t="shared" si="466"/>
        <v>---0</v>
      </c>
      <c r="E29857">
        <v>0</v>
      </c>
    </row>
    <row r="29858" spans="2:5" ht="13.5" customHeight="1">
      <c r="B29858" t="str">
        <f t="shared" si="466"/>
        <v>---0</v>
      </c>
      <c r="E29858">
        <v>0</v>
      </c>
    </row>
    <row r="29859" spans="2:5" ht="13.5" customHeight="1">
      <c r="B29859" t="str">
        <f t="shared" si="466"/>
        <v>---0</v>
      </c>
      <c r="E29859">
        <v>0</v>
      </c>
    </row>
    <row r="29860" spans="2:5" ht="13.5" customHeight="1">
      <c r="B29860" t="str">
        <f t="shared" si="466"/>
        <v>---0</v>
      </c>
      <c r="E29860">
        <v>0</v>
      </c>
    </row>
    <row r="29861" spans="2:5" ht="13.5" customHeight="1">
      <c r="B29861" t="str">
        <f t="shared" si="466"/>
        <v>---0</v>
      </c>
      <c r="E29861">
        <v>0</v>
      </c>
    </row>
    <row r="29862" spans="2:5" ht="13.5" customHeight="1">
      <c r="B29862" t="str">
        <f t="shared" si="466"/>
        <v>---0</v>
      </c>
      <c r="E29862">
        <v>0</v>
      </c>
    </row>
    <row r="29863" spans="2:5" ht="13.5" customHeight="1">
      <c r="B29863" t="str">
        <f t="shared" si="466"/>
        <v>---0</v>
      </c>
      <c r="E29863">
        <v>0</v>
      </c>
    </row>
    <row r="29864" spans="2:5" ht="13.5" customHeight="1">
      <c r="B29864" t="str">
        <f t="shared" si="466"/>
        <v>---0</v>
      </c>
      <c r="E29864">
        <v>0</v>
      </c>
    </row>
    <row r="29865" spans="2:5" ht="13.5" customHeight="1">
      <c r="B29865" t="str">
        <f t="shared" si="466"/>
        <v>---0</v>
      </c>
      <c r="E29865">
        <v>0</v>
      </c>
    </row>
    <row r="29866" spans="2:5" ht="13.5" customHeight="1">
      <c r="B29866" t="str">
        <f t="shared" si="466"/>
        <v>---0</v>
      </c>
      <c r="E29866">
        <v>0</v>
      </c>
    </row>
    <row r="29867" spans="2:5" ht="13.5" customHeight="1">
      <c r="B29867" t="str">
        <f t="shared" si="466"/>
        <v>---0</v>
      </c>
      <c r="E29867">
        <v>0</v>
      </c>
    </row>
    <row r="29868" spans="2:5" ht="13.5" customHeight="1">
      <c r="B29868" t="str">
        <f t="shared" si="466"/>
        <v>---0</v>
      </c>
      <c r="E29868">
        <v>0</v>
      </c>
    </row>
    <row r="29869" spans="2:5" ht="13.5" customHeight="1">
      <c r="B29869" t="str">
        <f t="shared" si="466"/>
        <v>---0</v>
      </c>
      <c r="E29869">
        <v>0</v>
      </c>
    </row>
    <row r="29870" spans="2:5" ht="13.5" customHeight="1">
      <c r="B29870" t="str">
        <f t="shared" si="466"/>
        <v>---0</v>
      </c>
      <c r="E29870">
        <v>0</v>
      </c>
    </row>
    <row r="29871" spans="2:5" ht="13.5" customHeight="1">
      <c r="B29871" t="str">
        <f t="shared" si="466"/>
        <v>---0</v>
      </c>
      <c r="E29871">
        <v>0</v>
      </c>
    </row>
    <row r="29872" spans="2:5" ht="13.5" customHeight="1">
      <c r="B29872" t="str">
        <f t="shared" si="466"/>
        <v>---0</v>
      </c>
      <c r="E29872">
        <v>0</v>
      </c>
    </row>
    <row r="29873" spans="2:5" ht="13.5" customHeight="1">
      <c r="B29873" t="str">
        <f t="shared" si="466"/>
        <v>---0</v>
      </c>
      <c r="E29873">
        <v>0</v>
      </c>
    </row>
    <row r="29874" spans="2:5" ht="13.5" customHeight="1">
      <c r="B29874" t="str">
        <f t="shared" si="466"/>
        <v>---0</v>
      </c>
      <c r="E29874">
        <v>0</v>
      </c>
    </row>
    <row r="29875" spans="2:5" ht="13.5" customHeight="1">
      <c r="B29875" t="str">
        <f t="shared" si="466"/>
        <v>---0</v>
      </c>
      <c r="E29875">
        <v>0</v>
      </c>
    </row>
    <row r="29876" spans="2:5" ht="13.5" customHeight="1">
      <c r="B29876" t="str">
        <f t="shared" si="466"/>
        <v>---0</v>
      </c>
      <c r="E29876">
        <v>0</v>
      </c>
    </row>
    <row r="29877" spans="2:5" ht="13.5" customHeight="1">
      <c r="B29877" t="str">
        <f t="shared" si="466"/>
        <v>---0</v>
      </c>
      <c r="E29877">
        <v>0</v>
      </c>
    </row>
    <row r="29878" spans="2:5" ht="13.5" customHeight="1">
      <c r="B29878" t="str">
        <f t="shared" si="466"/>
        <v>---0</v>
      </c>
      <c r="E29878">
        <v>0</v>
      </c>
    </row>
    <row r="29879" spans="2:5" ht="13.5" customHeight="1">
      <c r="B29879" t="str">
        <f t="shared" si="466"/>
        <v>---0</v>
      </c>
      <c r="E29879">
        <v>0</v>
      </c>
    </row>
    <row r="29880" spans="2:5" ht="13.5" customHeight="1">
      <c r="B29880" t="str">
        <f t="shared" si="466"/>
        <v>---0</v>
      </c>
      <c r="E29880">
        <v>0</v>
      </c>
    </row>
    <row r="29881" spans="2:5" ht="13.5" customHeight="1">
      <c r="B29881" t="str">
        <f t="shared" si="466"/>
        <v>---0</v>
      </c>
      <c r="E29881">
        <v>0</v>
      </c>
    </row>
    <row r="29882" spans="2:5" ht="13.5" customHeight="1">
      <c r="B29882" t="str">
        <f t="shared" si="466"/>
        <v>---0</v>
      </c>
      <c r="E29882">
        <v>0</v>
      </c>
    </row>
    <row r="29883" spans="2:5" ht="13.5" customHeight="1">
      <c r="B29883" t="str">
        <f t="shared" si="466"/>
        <v>---0</v>
      </c>
      <c r="E29883">
        <v>0</v>
      </c>
    </row>
    <row r="29884" spans="2:5" ht="13.5" customHeight="1">
      <c r="B29884" t="str">
        <f t="shared" si="466"/>
        <v>---0</v>
      </c>
      <c r="E29884">
        <v>0</v>
      </c>
    </row>
    <row r="29885" spans="2:5" ht="13.5" customHeight="1">
      <c r="B29885" t="str">
        <f t="shared" si="466"/>
        <v>---0</v>
      </c>
      <c r="E29885">
        <v>0</v>
      </c>
    </row>
    <row r="29886" spans="2:5" ht="13.5" customHeight="1">
      <c r="B29886" t="str">
        <f t="shared" si="466"/>
        <v>---0</v>
      </c>
      <c r="E29886">
        <v>0</v>
      </c>
    </row>
    <row r="29887" spans="2:5" ht="13.5" customHeight="1">
      <c r="B29887" t="str">
        <f t="shared" si="466"/>
        <v>---0</v>
      </c>
      <c r="E29887">
        <v>0</v>
      </c>
    </row>
    <row r="29888" spans="2:5" ht="13.5" customHeight="1">
      <c r="B29888" t="str">
        <f t="shared" si="466"/>
        <v>---0</v>
      </c>
      <c r="E29888">
        <v>0</v>
      </c>
    </row>
    <row r="29889" spans="2:5" ht="13.5" customHeight="1">
      <c r="B29889" t="str">
        <f t="shared" si="466"/>
        <v>---0</v>
      </c>
      <c r="E29889">
        <v>0</v>
      </c>
    </row>
    <row r="29890" spans="2:5" ht="13.5" customHeight="1">
      <c r="B29890" t="str">
        <f t="shared" si="466"/>
        <v>---0</v>
      </c>
      <c r="E29890">
        <v>0</v>
      </c>
    </row>
    <row r="29891" spans="2:5" ht="13.5" customHeight="1">
      <c r="B29891" t="str">
        <f t="shared" ref="B29891:B29954" si="467">A29891&amp;"---"&amp;E29891</f>
        <v>---0</v>
      </c>
      <c r="E29891">
        <v>0</v>
      </c>
    </row>
    <row r="29892" spans="2:5" ht="13.5" customHeight="1">
      <c r="B29892" t="str">
        <f t="shared" si="467"/>
        <v>---0</v>
      </c>
      <c r="E29892">
        <v>0</v>
      </c>
    </row>
    <row r="29893" spans="2:5" ht="13.5" customHeight="1">
      <c r="B29893" t="str">
        <f t="shared" si="467"/>
        <v>---0</v>
      </c>
      <c r="E29893">
        <v>0</v>
      </c>
    </row>
    <row r="29894" spans="2:5" ht="13.5" customHeight="1">
      <c r="B29894" t="str">
        <f t="shared" si="467"/>
        <v>---0</v>
      </c>
      <c r="E29894">
        <v>0</v>
      </c>
    </row>
    <row r="29895" spans="2:5" ht="13.5" customHeight="1">
      <c r="B29895" t="str">
        <f t="shared" si="467"/>
        <v>---0</v>
      </c>
      <c r="E29895">
        <v>0</v>
      </c>
    </row>
    <row r="29896" spans="2:5" ht="13.5" customHeight="1">
      <c r="B29896" t="str">
        <f t="shared" si="467"/>
        <v>---0</v>
      </c>
      <c r="E29896">
        <v>0</v>
      </c>
    </row>
    <row r="29897" spans="2:5" ht="13.5" customHeight="1">
      <c r="B29897" t="str">
        <f t="shared" si="467"/>
        <v>---0</v>
      </c>
      <c r="E29897">
        <v>0</v>
      </c>
    </row>
    <row r="29898" spans="2:5" ht="13.5" customHeight="1">
      <c r="B29898" t="str">
        <f t="shared" si="467"/>
        <v>---0</v>
      </c>
      <c r="E29898">
        <v>0</v>
      </c>
    </row>
    <row r="29899" spans="2:5" ht="13.5" customHeight="1">
      <c r="B29899" t="str">
        <f t="shared" si="467"/>
        <v>---0</v>
      </c>
      <c r="E29899">
        <v>0</v>
      </c>
    </row>
    <row r="29900" spans="2:5" ht="13.5" customHeight="1">
      <c r="B29900" t="str">
        <f t="shared" si="467"/>
        <v>---0</v>
      </c>
      <c r="E29900">
        <v>0</v>
      </c>
    </row>
    <row r="29901" spans="2:5" ht="13.5" customHeight="1">
      <c r="B29901" t="str">
        <f t="shared" si="467"/>
        <v>---0</v>
      </c>
      <c r="E29901">
        <v>0</v>
      </c>
    </row>
    <row r="29902" spans="2:5" ht="13.5" customHeight="1">
      <c r="B29902" t="str">
        <f t="shared" si="467"/>
        <v>---0</v>
      </c>
      <c r="E29902">
        <v>0</v>
      </c>
    </row>
    <row r="29903" spans="2:5" ht="13.5" customHeight="1">
      <c r="B29903" t="str">
        <f t="shared" si="467"/>
        <v>---0</v>
      </c>
      <c r="E29903">
        <v>0</v>
      </c>
    </row>
    <row r="29904" spans="2:5" ht="13.5" customHeight="1">
      <c r="B29904" t="str">
        <f t="shared" si="467"/>
        <v>---0</v>
      </c>
      <c r="E29904">
        <v>0</v>
      </c>
    </row>
    <row r="29905" spans="2:5" ht="13.5" customHeight="1">
      <c r="B29905" t="str">
        <f t="shared" si="467"/>
        <v>---0</v>
      </c>
      <c r="E29905">
        <v>0</v>
      </c>
    </row>
    <row r="29906" spans="2:5" ht="13.5" customHeight="1">
      <c r="B29906" t="str">
        <f t="shared" si="467"/>
        <v>---0</v>
      </c>
      <c r="E29906">
        <v>0</v>
      </c>
    </row>
    <row r="29907" spans="2:5" ht="13.5" customHeight="1">
      <c r="B29907" t="str">
        <f t="shared" si="467"/>
        <v>---0</v>
      </c>
      <c r="E29907">
        <v>0</v>
      </c>
    </row>
    <row r="29908" spans="2:5" ht="13.5" customHeight="1">
      <c r="B29908" t="str">
        <f t="shared" si="467"/>
        <v>---0</v>
      </c>
      <c r="E29908">
        <v>0</v>
      </c>
    </row>
    <row r="29909" spans="2:5" ht="13.5" customHeight="1">
      <c r="B29909" t="str">
        <f t="shared" si="467"/>
        <v>---0</v>
      </c>
      <c r="E29909">
        <v>0</v>
      </c>
    </row>
    <row r="29910" spans="2:5" ht="13.5" customHeight="1">
      <c r="B29910" t="str">
        <f t="shared" si="467"/>
        <v>---0</v>
      </c>
      <c r="E29910">
        <v>0</v>
      </c>
    </row>
    <row r="29911" spans="2:5" ht="13.5" customHeight="1">
      <c r="B29911" t="str">
        <f t="shared" si="467"/>
        <v>---0</v>
      </c>
      <c r="E29911">
        <v>0</v>
      </c>
    </row>
    <row r="29912" spans="2:5" ht="13.5" customHeight="1">
      <c r="B29912" t="str">
        <f t="shared" si="467"/>
        <v>---0</v>
      </c>
      <c r="E29912">
        <v>0</v>
      </c>
    </row>
    <row r="29913" spans="2:5" ht="13.5" customHeight="1">
      <c r="B29913" t="str">
        <f t="shared" si="467"/>
        <v>---0</v>
      </c>
      <c r="E29913">
        <v>0</v>
      </c>
    </row>
    <row r="29914" spans="2:5" ht="13.5" customHeight="1">
      <c r="B29914" t="str">
        <f t="shared" si="467"/>
        <v>---0</v>
      </c>
      <c r="E29914">
        <v>0</v>
      </c>
    </row>
    <row r="29915" spans="2:5" ht="13.5" customHeight="1">
      <c r="B29915" t="str">
        <f t="shared" si="467"/>
        <v>---0</v>
      </c>
      <c r="E29915">
        <v>0</v>
      </c>
    </row>
    <row r="29916" spans="2:5" ht="13.5" customHeight="1">
      <c r="B29916" t="str">
        <f t="shared" si="467"/>
        <v>---0</v>
      </c>
      <c r="E29916">
        <v>0</v>
      </c>
    </row>
    <row r="29917" spans="2:5" ht="13.5" customHeight="1">
      <c r="B29917" t="str">
        <f t="shared" si="467"/>
        <v>---0</v>
      </c>
      <c r="E29917">
        <v>0</v>
      </c>
    </row>
    <row r="29918" spans="2:5" ht="13.5" customHeight="1">
      <c r="B29918" t="str">
        <f t="shared" si="467"/>
        <v>---0</v>
      </c>
      <c r="E29918">
        <v>0</v>
      </c>
    </row>
    <row r="29919" spans="2:5" ht="13.5" customHeight="1">
      <c r="B29919" t="str">
        <f t="shared" si="467"/>
        <v>---0</v>
      </c>
      <c r="E29919">
        <v>0</v>
      </c>
    </row>
    <row r="29920" spans="2:5" ht="13.5" customHeight="1">
      <c r="B29920" t="str">
        <f t="shared" si="467"/>
        <v>---0</v>
      </c>
      <c r="E29920">
        <v>0</v>
      </c>
    </row>
    <row r="29921" spans="2:5" ht="13.5" customHeight="1">
      <c r="B29921" t="str">
        <f t="shared" si="467"/>
        <v>---0</v>
      </c>
      <c r="E29921">
        <v>0</v>
      </c>
    </row>
    <row r="29922" spans="2:5" ht="13.5" customHeight="1">
      <c r="B29922" t="str">
        <f t="shared" si="467"/>
        <v>---0</v>
      </c>
      <c r="E29922">
        <v>0</v>
      </c>
    </row>
    <row r="29923" spans="2:5" ht="13.5" customHeight="1">
      <c r="B29923" t="str">
        <f t="shared" si="467"/>
        <v>---0</v>
      </c>
      <c r="E29923">
        <v>0</v>
      </c>
    </row>
    <row r="29924" spans="2:5" ht="13.5" customHeight="1">
      <c r="B29924" t="str">
        <f t="shared" si="467"/>
        <v>---0</v>
      </c>
      <c r="E29924">
        <v>0</v>
      </c>
    </row>
    <row r="29925" spans="2:5" ht="13.5" customHeight="1">
      <c r="B29925" t="str">
        <f t="shared" si="467"/>
        <v>---0</v>
      </c>
      <c r="E29925">
        <v>0</v>
      </c>
    </row>
    <row r="29926" spans="2:5" ht="13.5" customHeight="1">
      <c r="B29926" t="str">
        <f t="shared" si="467"/>
        <v>---0</v>
      </c>
      <c r="E29926">
        <v>0</v>
      </c>
    </row>
    <row r="29927" spans="2:5" ht="13.5" customHeight="1">
      <c r="B29927" t="str">
        <f t="shared" si="467"/>
        <v>---0</v>
      </c>
      <c r="E29927">
        <v>0</v>
      </c>
    </row>
    <row r="29928" spans="2:5" ht="13.5" customHeight="1">
      <c r="B29928" t="str">
        <f t="shared" si="467"/>
        <v>---0</v>
      </c>
      <c r="E29928">
        <v>0</v>
      </c>
    </row>
    <row r="29929" spans="2:5" ht="13.5" customHeight="1">
      <c r="B29929" t="str">
        <f t="shared" si="467"/>
        <v>---0</v>
      </c>
      <c r="E29929">
        <v>0</v>
      </c>
    </row>
    <row r="29930" spans="2:5" ht="13.5" customHeight="1">
      <c r="B29930" t="str">
        <f t="shared" si="467"/>
        <v>---0</v>
      </c>
      <c r="E29930">
        <v>0</v>
      </c>
    </row>
    <row r="29931" spans="2:5" ht="13.5" customHeight="1">
      <c r="B29931" t="str">
        <f t="shared" si="467"/>
        <v>---0</v>
      </c>
      <c r="E29931">
        <v>0</v>
      </c>
    </row>
    <row r="29932" spans="2:5" ht="13.5" customHeight="1">
      <c r="B29932" t="str">
        <f t="shared" si="467"/>
        <v>---0</v>
      </c>
      <c r="E29932">
        <v>0</v>
      </c>
    </row>
    <row r="29933" spans="2:5" ht="13.5" customHeight="1">
      <c r="B29933" t="str">
        <f t="shared" si="467"/>
        <v>---0</v>
      </c>
      <c r="E29933">
        <v>0</v>
      </c>
    </row>
    <row r="29934" spans="2:5" ht="13.5" customHeight="1">
      <c r="B29934" t="str">
        <f t="shared" si="467"/>
        <v>---0</v>
      </c>
      <c r="E29934">
        <v>0</v>
      </c>
    </row>
    <row r="29935" spans="2:5" ht="13.5" customHeight="1">
      <c r="B29935" t="str">
        <f t="shared" si="467"/>
        <v>---0</v>
      </c>
      <c r="E29935">
        <v>0</v>
      </c>
    </row>
    <row r="29936" spans="2:5" ht="13.5" customHeight="1">
      <c r="B29936" t="str">
        <f t="shared" si="467"/>
        <v>---0</v>
      </c>
      <c r="E29936">
        <v>0</v>
      </c>
    </row>
    <row r="29937" spans="2:5" ht="13.5" customHeight="1">
      <c r="B29937" t="str">
        <f t="shared" si="467"/>
        <v>---0</v>
      </c>
      <c r="E29937">
        <v>0</v>
      </c>
    </row>
    <row r="29938" spans="2:5" ht="13.5" customHeight="1">
      <c r="B29938" t="str">
        <f t="shared" si="467"/>
        <v>---0</v>
      </c>
      <c r="E29938">
        <v>0</v>
      </c>
    </row>
    <row r="29939" spans="2:5" ht="13.5" customHeight="1">
      <c r="B29939" t="str">
        <f t="shared" si="467"/>
        <v>---0</v>
      </c>
      <c r="E29939">
        <v>0</v>
      </c>
    </row>
    <row r="29940" spans="2:5" ht="13.5" customHeight="1">
      <c r="B29940" t="str">
        <f t="shared" si="467"/>
        <v>---0</v>
      </c>
      <c r="E29940">
        <v>0</v>
      </c>
    </row>
    <row r="29941" spans="2:5" ht="13.5" customHeight="1">
      <c r="B29941" t="str">
        <f t="shared" si="467"/>
        <v>---0</v>
      </c>
      <c r="E29941">
        <v>0</v>
      </c>
    </row>
    <row r="29942" spans="2:5" ht="13.5" customHeight="1">
      <c r="B29942" t="str">
        <f t="shared" si="467"/>
        <v>---0</v>
      </c>
      <c r="E29942">
        <v>0</v>
      </c>
    </row>
    <row r="29943" spans="2:5" ht="13.5" customHeight="1">
      <c r="B29943" t="str">
        <f t="shared" si="467"/>
        <v>---0</v>
      </c>
      <c r="E29943">
        <v>0</v>
      </c>
    </row>
    <row r="29944" spans="2:5" ht="13.5" customHeight="1">
      <c r="B29944" t="str">
        <f t="shared" si="467"/>
        <v>---0</v>
      </c>
      <c r="E29944">
        <v>0</v>
      </c>
    </row>
    <row r="29945" spans="2:5" ht="13.5" customHeight="1">
      <c r="B29945" t="str">
        <f t="shared" si="467"/>
        <v>---0</v>
      </c>
      <c r="E29945">
        <v>0</v>
      </c>
    </row>
    <row r="29946" spans="2:5" ht="13.5" customHeight="1">
      <c r="B29946" t="str">
        <f t="shared" si="467"/>
        <v>---0</v>
      </c>
      <c r="E29946">
        <v>0</v>
      </c>
    </row>
    <row r="29947" spans="2:5" ht="13.5" customHeight="1">
      <c r="B29947" t="str">
        <f t="shared" si="467"/>
        <v>---0</v>
      </c>
      <c r="E29947">
        <v>0</v>
      </c>
    </row>
    <row r="29948" spans="2:5" ht="13.5" customHeight="1">
      <c r="B29948" t="str">
        <f t="shared" si="467"/>
        <v>---0</v>
      </c>
      <c r="E29948">
        <v>0</v>
      </c>
    </row>
    <row r="29949" spans="2:5" ht="13.5" customHeight="1">
      <c r="B29949" t="str">
        <f t="shared" si="467"/>
        <v>---0</v>
      </c>
      <c r="E29949">
        <v>0</v>
      </c>
    </row>
    <row r="29950" spans="2:5" ht="13.5" customHeight="1">
      <c r="B29950" t="str">
        <f t="shared" si="467"/>
        <v>---0</v>
      </c>
      <c r="E29950">
        <v>0</v>
      </c>
    </row>
    <row r="29951" spans="2:5" ht="13.5" customHeight="1">
      <c r="B29951" t="str">
        <f t="shared" si="467"/>
        <v>---0</v>
      </c>
      <c r="E29951">
        <v>0</v>
      </c>
    </row>
    <row r="29952" spans="2:5" ht="13.5" customHeight="1">
      <c r="B29952" t="str">
        <f t="shared" si="467"/>
        <v>---0</v>
      </c>
      <c r="E29952">
        <v>0</v>
      </c>
    </row>
    <row r="29953" spans="2:5" ht="13.5" customHeight="1">
      <c r="B29953" t="str">
        <f t="shared" si="467"/>
        <v>---0</v>
      </c>
      <c r="E29953">
        <v>0</v>
      </c>
    </row>
    <row r="29954" spans="2:5" ht="13.5" customHeight="1">
      <c r="B29954" t="str">
        <f t="shared" si="467"/>
        <v>---0</v>
      </c>
      <c r="E29954">
        <v>0</v>
      </c>
    </row>
    <row r="29955" spans="2:5" ht="13.5" customHeight="1">
      <c r="B29955" t="str">
        <f t="shared" ref="B29955:B30018" si="468">A29955&amp;"---"&amp;E29955</f>
        <v>---0</v>
      </c>
      <c r="E29955">
        <v>0</v>
      </c>
    </row>
    <row r="29956" spans="2:5" ht="13.5" customHeight="1">
      <c r="B29956" t="str">
        <f t="shared" si="468"/>
        <v>---0</v>
      </c>
      <c r="E29956">
        <v>0</v>
      </c>
    </row>
    <row r="29957" spans="2:5" ht="13.5" customHeight="1">
      <c r="B29957" t="str">
        <f t="shared" si="468"/>
        <v>---0</v>
      </c>
      <c r="E29957">
        <v>0</v>
      </c>
    </row>
    <row r="29958" spans="2:5" ht="13.5" customHeight="1">
      <c r="B29958" t="str">
        <f t="shared" si="468"/>
        <v>---0</v>
      </c>
      <c r="E29958">
        <v>0</v>
      </c>
    </row>
    <row r="29959" spans="2:5" ht="13.5" customHeight="1">
      <c r="B29959" t="str">
        <f t="shared" si="468"/>
        <v>---0</v>
      </c>
      <c r="E29959">
        <v>0</v>
      </c>
    </row>
    <row r="29960" spans="2:5" ht="13.5" customHeight="1">
      <c r="B29960" t="str">
        <f t="shared" si="468"/>
        <v>---0</v>
      </c>
      <c r="E29960">
        <v>0</v>
      </c>
    </row>
    <row r="29961" spans="2:5" ht="13.5" customHeight="1">
      <c r="B29961" t="str">
        <f t="shared" si="468"/>
        <v>---0</v>
      </c>
      <c r="E29961">
        <v>0</v>
      </c>
    </row>
    <row r="29962" spans="2:5" ht="13.5" customHeight="1">
      <c r="B29962" t="str">
        <f t="shared" si="468"/>
        <v>---0</v>
      </c>
      <c r="E29962">
        <v>0</v>
      </c>
    </row>
    <row r="29963" spans="2:5" ht="13.5" customHeight="1">
      <c r="B29963" t="str">
        <f t="shared" si="468"/>
        <v>---0</v>
      </c>
      <c r="E29963">
        <v>0</v>
      </c>
    </row>
    <row r="29964" spans="2:5" ht="13.5" customHeight="1">
      <c r="B29964" t="str">
        <f t="shared" si="468"/>
        <v>---0</v>
      </c>
      <c r="E29964">
        <v>0</v>
      </c>
    </row>
    <row r="29965" spans="2:5" ht="13.5" customHeight="1">
      <c r="B29965" t="str">
        <f t="shared" si="468"/>
        <v>---0</v>
      </c>
      <c r="E29965">
        <v>0</v>
      </c>
    </row>
    <row r="29966" spans="2:5" ht="13.5" customHeight="1">
      <c r="B29966" t="str">
        <f t="shared" si="468"/>
        <v>---0</v>
      </c>
      <c r="E29966">
        <v>0</v>
      </c>
    </row>
    <row r="29967" spans="2:5" ht="13.5" customHeight="1">
      <c r="B29967" t="str">
        <f t="shared" si="468"/>
        <v>---0</v>
      </c>
      <c r="E29967">
        <v>0</v>
      </c>
    </row>
    <row r="29968" spans="2:5" ht="13.5" customHeight="1">
      <c r="B29968" t="str">
        <f t="shared" si="468"/>
        <v>---0</v>
      </c>
      <c r="E29968">
        <v>0</v>
      </c>
    </row>
    <row r="29969" spans="2:5" ht="13.5" customHeight="1">
      <c r="B29969" t="str">
        <f t="shared" si="468"/>
        <v>---0</v>
      </c>
      <c r="E29969">
        <v>0</v>
      </c>
    </row>
    <row r="29970" spans="2:5" ht="13.5" customHeight="1">
      <c r="B29970" t="str">
        <f t="shared" si="468"/>
        <v>---0</v>
      </c>
      <c r="E29970">
        <v>0</v>
      </c>
    </row>
    <row r="29971" spans="2:5" ht="13.5" customHeight="1">
      <c r="B29971" t="str">
        <f t="shared" si="468"/>
        <v>---0</v>
      </c>
      <c r="E29971">
        <v>0</v>
      </c>
    </row>
    <row r="29972" spans="2:5" ht="13.5" customHeight="1">
      <c r="B29972" t="str">
        <f t="shared" si="468"/>
        <v>---0</v>
      </c>
      <c r="E29972">
        <v>0</v>
      </c>
    </row>
    <row r="29973" spans="2:5" ht="13.5" customHeight="1">
      <c r="B29973" t="str">
        <f t="shared" si="468"/>
        <v>---0</v>
      </c>
      <c r="E29973">
        <v>0</v>
      </c>
    </row>
    <row r="29974" spans="2:5" ht="13.5" customHeight="1">
      <c r="B29974" t="str">
        <f t="shared" si="468"/>
        <v>---0</v>
      </c>
      <c r="E29974">
        <v>0</v>
      </c>
    </row>
    <row r="29975" spans="2:5" ht="13.5" customHeight="1">
      <c r="B29975" t="str">
        <f t="shared" si="468"/>
        <v>---0</v>
      </c>
      <c r="E29975">
        <v>0</v>
      </c>
    </row>
    <row r="29976" spans="2:5" ht="13.5" customHeight="1">
      <c r="B29976" t="str">
        <f t="shared" si="468"/>
        <v>---0</v>
      </c>
      <c r="E29976">
        <v>0</v>
      </c>
    </row>
    <row r="29977" spans="2:5" ht="13.5" customHeight="1">
      <c r="B29977" t="str">
        <f t="shared" si="468"/>
        <v>---0</v>
      </c>
      <c r="E29977">
        <v>0</v>
      </c>
    </row>
    <row r="29978" spans="2:5" ht="13.5" customHeight="1">
      <c r="B29978" t="str">
        <f t="shared" si="468"/>
        <v>---0</v>
      </c>
      <c r="E29978">
        <v>0</v>
      </c>
    </row>
    <row r="29979" spans="2:5" ht="13.5" customHeight="1">
      <c r="B29979" t="str">
        <f t="shared" si="468"/>
        <v>---0</v>
      </c>
      <c r="E29979">
        <v>0</v>
      </c>
    </row>
    <row r="29980" spans="2:5" ht="13.5" customHeight="1">
      <c r="B29980" t="str">
        <f t="shared" si="468"/>
        <v>---0</v>
      </c>
      <c r="E29980">
        <v>0</v>
      </c>
    </row>
    <row r="29981" spans="2:5" ht="13.5" customHeight="1">
      <c r="B29981" t="str">
        <f t="shared" si="468"/>
        <v>---0</v>
      </c>
      <c r="E29981">
        <v>0</v>
      </c>
    </row>
    <row r="29982" spans="2:5" ht="13.5" customHeight="1">
      <c r="B29982" t="str">
        <f t="shared" si="468"/>
        <v>---0</v>
      </c>
      <c r="E29982">
        <v>0</v>
      </c>
    </row>
    <row r="29983" spans="2:5" ht="13.5" customHeight="1">
      <c r="B29983" t="str">
        <f t="shared" si="468"/>
        <v>---0</v>
      </c>
      <c r="E29983">
        <v>0</v>
      </c>
    </row>
    <row r="29984" spans="2:5" ht="13.5" customHeight="1">
      <c r="B29984" t="str">
        <f t="shared" si="468"/>
        <v>---0</v>
      </c>
      <c r="E29984">
        <v>0</v>
      </c>
    </row>
    <row r="29985" spans="2:5" ht="13.5" customHeight="1">
      <c r="B29985" t="str">
        <f t="shared" si="468"/>
        <v>---0</v>
      </c>
      <c r="E29985">
        <v>0</v>
      </c>
    </row>
    <row r="29986" spans="2:5" ht="13.5" customHeight="1">
      <c r="B29986" t="str">
        <f t="shared" si="468"/>
        <v>---0</v>
      </c>
      <c r="E29986">
        <v>0</v>
      </c>
    </row>
    <row r="29987" spans="2:5" ht="13.5" customHeight="1">
      <c r="B29987" t="str">
        <f t="shared" si="468"/>
        <v>---0</v>
      </c>
      <c r="E29987">
        <v>0</v>
      </c>
    </row>
    <row r="29988" spans="2:5" ht="13.5" customHeight="1">
      <c r="B29988" t="str">
        <f t="shared" si="468"/>
        <v>---0</v>
      </c>
      <c r="E29988">
        <v>0</v>
      </c>
    </row>
    <row r="29989" spans="2:5" ht="13.5" customHeight="1">
      <c r="B29989" t="str">
        <f t="shared" si="468"/>
        <v>---0</v>
      </c>
      <c r="E29989">
        <v>0</v>
      </c>
    </row>
    <row r="29990" spans="2:5" ht="13.5" customHeight="1">
      <c r="B29990" t="str">
        <f t="shared" si="468"/>
        <v>---0</v>
      </c>
      <c r="E29990">
        <v>0</v>
      </c>
    </row>
    <row r="29991" spans="2:5" ht="13.5" customHeight="1">
      <c r="B29991" t="str">
        <f t="shared" si="468"/>
        <v>---0</v>
      </c>
      <c r="E29991">
        <v>0</v>
      </c>
    </row>
    <row r="29992" spans="2:5" ht="13.5" customHeight="1">
      <c r="B29992" t="str">
        <f t="shared" si="468"/>
        <v>---0</v>
      </c>
      <c r="E29992">
        <v>0</v>
      </c>
    </row>
    <row r="29993" spans="2:5" ht="13.5" customHeight="1">
      <c r="B29993" t="str">
        <f t="shared" si="468"/>
        <v>---0</v>
      </c>
      <c r="E29993">
        <v>0</v>
      </c>
    </row>
    <row r="29994" spans="2:5" ht="13.5" customHeight="1">
      <c r="B29994" t="str">
        <f t="shared" si="468"/>
        <v>---0</v>
      </c>
      <c r="E29994">
        <v>0</v>
      </c>
    </row>
    <row r="29995" spans="2:5" ht="13.5" customHeight="1">
      <c r="B29995" t="str">
        <f t="shared" si="468"/>
        <v>---0</v>
      </c>
      <c r="E29995">
        <v>0</v>
      </c>
    </row>
    <row r="29996" spans="2:5" ht="13.5" customHeight="1">
      <c r="B29996" t="str">
        <f t="shared" si="468"/>
        <v>---0</v>
      </c>
      <c r="E29996">
        <v>0</v>
      </c>
    </row>
    <row r="29997" spans="2:5" ht="13.5" customHeight="1">
      <c r="B29997" t="str">
        <f t="shared" si="468"/>
        <v>---0</v>
      </c>
      <c r="E29997">
        <v>0</v>
      </c>
    </row>
    <row r="29998" spans="2:5" ht="13.5" customHeight="1">
      <c r="B29998" t="str">
        <f t="shared" si="468"/>
        <v>---0</v>
      </c>
      <c r="E29998">
        <v>0</v>
      </c>
    </row>
    <row r="29999" spans="2:5" ht="13.5" customHeight="1">
      <c r="B29999" t="str">
        <f t="shared" si="468"/>
        <v>---0</v>
      </c>
      <c r="E29999">
        <v>0</v>
      </c>
    </row>
    <row r="30000" spans="2:5" ht="13.5" customHeight="1">
      <c r="B30000" t="str">
        <f t="shared" si="468"/>
        <v>---0</v>
      </c>
      <c r="E30000">
        <v>0</v>
      </c>
    </row>
    <row r="30001" spans="2:5" ht="13.5" customHeight="1">
      <c r="B30001" t="str">
        <f t="shared" si="468"/>
        <v>---0</v>
      </c>
      <c r="E30001">
        <v>0</v>
      </c>
    </row>
    <row r="30002" spans="2:5" ht="13.5" customHeight="1">
      <c r="B30002" t="str">
        <f t="shared" si="468"/>
        <v>---0</v>
      </c>
      <c r="E30002">
        <v>0</v>
      </c>
    </row>
    <row r="30003" spans="2:5" ht="13.5" customHeight="1">
      <c r="B30003" t="str">
        <f t="shared" si="468"/>
        <v>---0</v>
      </c>
      <c r="E30003">
        <v>0</v>
      </c>
    </row>
    <row r="30004" spans="2:5" ht="13.5" customHeight="1">
      <c r="B30004" t="str">
        <f t="shared" si="468"/>
        <v>---0</v>
      </c>
      <c r="E30004">
        <v>0</v>
      </c>
    </row>
    <row r="30005" spans="2:5" ht="13.5" customHeight="1">
      <c r="B30005" t="str">
        <f t="shared" si="468"/>
        <v>---0</v>
      </c>
      <c r="E30005">
        <v>0</v>
      </c>
    </row>
    <row r="30006" spans="2:5" ht="13.5" customHeight="1">
      <c r="B30006" t="str">
        <f t="shared" si="468"/>
        <v>---0</v>
      </c>
      <c r="E30006">
        <v>0</v>
      </c>
    </row>
    <row r="30007" spans="2:5" ht="13.5" customHeight="1">
      <c r="B30007" t="str">
        <f t="shared" si="468"/>
        <v>---0</v>
      </c>
      <c r="E30007">
        <v>0</v>
      </c>
    </row>
    <row r="30008" spans="2:5" ht="13.5" customHeight="1">
      <c r="B30008" t="str">
        <f t="shared" si="468"/>
        <v>---0</v>
      </c>
      <c r="E30008">
        <v>0</v>
      </c>
    </row>
    <row r="30009" spans="2:5" ht="13.5" customHeight="1">
      <c r="B30009" t="str">
        <f t="shared" si="468"/>
        <v>---0</v>
      </c>
      <c r="E30009">
        <v>0</v>
      </c>
    </row>
    <row r="30010" spans="2:5" ht="13.5" customHeight="1">
      <c r="B30010" t="str">
        <f t="shared" si="468"/>
        <v>---0</v>
      </c>
      <c r="E30010">
        <v>0</v>
      </c>
    </row>
    <row r="30011" spans="2:5" ht="13.5" customHeight="1">
      <c r="B30011" t="str">
        <f t="shared" si="468"/>
        <v>---0</v>
      </c>
      <c r="E30011">
        <v>0</v>
      </c>
    </row>
    <row r="30012" spans="2:5" ht="13.5" customHeight="1">
      <c r="B30012" t="str">
        <f t="shared" si="468"/>
        <v>---0</v>
      </c>
      <c r="E30012">
        <v>0</v>
      </c>
    </row>
    <row r="30013" spans="2:5" ht="13.5" customHeight="1">
      <c r="B30013" t="str">
        <f t="shared" si="468"/>
        <v>---0</v>
      </c>
      <c r="E30013">
        <v>0</v>
      </c>
    </row>
    <row r="30014" spans="2:5" ht="13.5" customHeight="1">
      <c r="B30014" t="str">
        <f t="shared" si="468"/>
        <v>---0</v>
      </c>
      <c r="E30014">
        <v>0</v>
      </c>
    </row>
    <row r="30015" spans="2:5" ht="13.5" customHeight="1">
      <c r="B30015" t="str">
        <f t="shared" si="468"/>
        <v>---0</v>
      </c>
      <c r="E30015">
        <v>0</v>
      </c>
    </row>
    <row r="30016" spans="2:5" ht="13.5" customHeight="1">
      <c r="B30016" t="str">
        <f t="shared" si="468"/>
        <v>---0</v>
      </c>
      <c r="E30016">
        <v>0</v>
      </c>
    </row>
    <row r="30017" spans="2:5" ht="13.5" customHeight="1">
      <c r="B30017" t="str">
        <f t="shared" si="468"/>
        <v>---0</v>
      </c>
      <c r="E30017">
        <v>0</v>
      </c>
    </row>
    <row r="30018" spans="2:5" ht="13.5" customHeight="1">
      <c r="B30018" t="str">
        <f t="shared" si="468"/>
        <v>---0</v>
      </c>
      <c r="E30018">
        <v>0</v>
      </c>
    </row>
    <row r="30019" spans="2:5" ht="13.5" customHeight="1">
      <c r="B30019" t="str">
        <f t="shared" ref="B30019:B30082" si="469">A30019&amp;"---"&amp;E30019</f>
        <v>---0</v>
      </c>
      <c r="E30019">
        <v>0</v>
      </c>
    </row>
    <row r="30020" spans="2:5" ht="13.5" customHeight="1">
      <c r="B30020" t="str">
        <f t="shared" si="469"/>
        <v>---0</v>
      </c>
      <c r="E30020">
        <v>0</v>
      </c>
    </row>
    <row r="30021" spans="2:5" ht="13.5" customHeight="1">
      <c r="B30021" t="str">
        <f t="shared" si="469"/>
        <v>---0</v>
      </c>
      <c r="E30021">
        <v>0</v>
      </c>
    </row>
    <row r="30022" spans="2:5" ht="13.5" customHeight="1">
      <c r="B30022" t="str">
        <f t="shared" si="469"/>
        <v>---0</v>
      </c>
      <c r="E30022">
        <v>0</v>
      </c>
    </row>
    <row r="30023" spans="2:5" ht="13.5" customHeight="1">
      <c r="B30023" t="str">
        <f t="shared" si="469"/>
        <v>---0</v>
      </c>
      <c r="E30023">
        <v>0</v>
      </c>
    </row>
    <row r="30024" spans="2:5" ht="13.5" customHeight="1">
      <c r="B30024" t="str">
        <f t="shared" si="469"/>
        <v>---0</v>
      </c>
      <c r="E30024">
        <v>0</v>
      </c>
    </row>
    <row r="30025" spans="2:5" ht="13.5" customHeight="1">
      <c r="B30025" t="str">
        <f t="shared" si="469"/>
        <v>---0</v>
      </c>
      <c r="E30025">
        <v>0</v>
      </c>
    </row>
    <row r="30026" spans="2:5" ht="13.5" customHeight="1">
      <c r="B30026" t="str">
        <f t="shared" si="469"/>
        <v>---0</v>
      </c>
      <c r="E30026">
        <v>0</v>
      </c>
    </row>
    <row r="30027" spans="2:5" ht="13.5" customHeight="1">
      <c r="B30027" t="str">
        <f t="shared" si="469"/>
        <v>---0</v>
      </c>
      <c r="E30027">
        <v>0</v>
      </c>
    </row>
    <row r="30028" spans="2:5" ht="13.5" customHeight="1">
      <c r="B30028" t="str">
        <f t="shared" si="469"/>
        <v>---0</v>
      </c>
      <c r="E30028">
        <v>0</v>
      </c>
    </row>
    <row r="30029" spans="2:5" ht="13.5" customHeight="1">
      <c r="B30029" t="str">
        <f t="shared" si="469"/>
        <v>---0</v>
      </c>
      <c r="E30029">
        <v>0</v>
      </c>
    </row>
    <row r="30030" spans="2:5" ht="13.5" customHeight="1">
      <c r="B30030" t="str">
        <f t="shared" si="469"/>
        <v>---0</v>
      </c>
      <c r="E30030">
        <v>0</v>
      </c>
    </row>
    <row r="30031" spans="2:5" ht="13.5" customHeight="1">
      <c r="B30031" t="str">
        <f t="shared" si="469"/>
        <v>---0</v>
      </c>
      <c r="E30031">
        <v>0</v>
      </c>
    </row>
    <row r="30032" spans="2:5" ht="13.5" customHeight="1">
      <c r="B30032" t="str">
        <f t="shared" si="469"/>
        <v>---0</v>
      </c>
      <c r="E30032">
        <v>0</v>
      </c>
    </row>
    <row r="30033" spans="2:5" ht="13.5" customHeight="1">
      <c r="B30033" t="str">
        <f t="shared" si="469"/>
        <v>---0</v>
      </c>
      <c r="E30033">
        <v>0</v>
      </c>
    </row>
    <row r="30034" spans="2:5" ht="13.5" customHeight="1">
      <c r="B30034" t="str">
        <f t="shared" si="469"/>
        <v>---0</v>
      </c>
      <c r="E30034">
        <v>0</v>
      </c>
    </row>
    <row r="30035" spans="2:5" ht="13.5" customHeight="1">
      <c r="B30035" t="str">
        <f t="shared" si="469"/>
        <v>---0</v>
      </c>
      <c r="E30035">
        <v>0</v>
      </c>
    </row>
    <row r="30036" spans="2:5" ht="13.5" customHeight="1">
      <c r="B30036" t="str">
        <f t="shared" si="469"/>
        <v>---0</v>
      </c>
      <c r="E30036">
        <v>0</v>
      </c>
    </row>
    <row r="30037" spans="2:5" ht="13.5" customHeight="1">
      <c r="B30037" t="str">
        <f t="shared" si="469"/>
        <v>---0</v>
      </c>
      <c r="E30037">
        <v>0</v>
      </c>
    </row>
    <row r="30038" spans="2:5" ht="13.5" customHeight="1">
      <c r="B30038" t="str">
        <f t="shared" si="469"/>
        <v>---0</v>
      </c>
      <c r="E30038">
        <v>0</v>
      </c>
    </row>
    <row r="30039" spans="2:5" ht="13.5" customHeight="1">
      <c r="B30039" t="str">
        <f t="shared" si="469"/>
        <v>---0</v>
      </c>
      <c r="E30039">
        <v>0</v>
      </c>
    </row>
    <row r="30040" spans="2:5" ht="13.5" customHeight="1">
      <c r="B30040" t="str">
        <f t="shared" si="469"/>
        <v>---0</v>
      </c>
      <c r="E30040">
        <v>0</v>
      </c>
    </row>
    <row r="30041" spans="2:5" ht="13.5" customHeight="1">
      <c r="B30041" t="str">
        <f t="shared" si="469"/>
        <v>---0</v>
      </c>
      <c r="E30041">
        <v>0</v>
      </c>
    </row>
    <row r="30042" spans="2:5" ht="13.5" customHeight="1">
      <c r="B30042" t="str">
        <f t="shared" si="469"/>
        <v>---0</v>
      </c>
      <c r="E30042">
        <v>0</v>
      </c>
    </row>
    <row r="30043" spans="2:5" ht="13.5" customHeight="1">
      <c r="B30043" t="str">
        <f t="shared" si="469"/>
        <v>---0</v>
      </c>
      <c r="E30043">
        <v>0</v>
      </c>
    </row>
    <row r="30044" spans="2:5" ht="13.5" customHeight="1">
      <c r="B30044" t="str">
        <f t="shared" si="469"/>
        <v>---0</v>
      </c>
      <c r="E30044">
        <v>0</v>
      </c>
    </row>
    <row r="30045" spans="2:5" ht="13.5" customHeight="1">
      <c r="B30045" t="str">
        <f t="shared" si="469"/>
        <v>---0</v>
      </c>
      <c r="E30045">
        <v>0</v>
      </c>
    </row>
    <row r="30046" spans="2:5" ht="13.5" customHeight="1">
      <c r="B30046" t="str">
        <f t="shared" si="469"/>
        <v>---0</v>
      </c>
      <c r="E30046">
        <v>0</v>
      </c>
    </row>
    <row r="30047" spans="2:5" ht="13.5" customHeight="1">
      <c r="B30047" t="str">
        <f t="shared" si="469"/>
        <v>---0</v>
      </c>
      <c r="E30047">
        <v>0</v>
      </c>
    </row>
    <row r="30048" spans="2:5" ht="13.5" customHeight="1">
      <c r="B30048" t="str">
        <f t="shared" si="469"/>
        <v>---0</v>
      </c>
      <c r="E30048">
        <v>0</v>
      </c>
    </row>
    <row r="30049" spans="2:5" ht="13.5" customHeight="1">
      <c r="B30049" t="str">
        <f t="shared" si="469"/>
        <v>---0</v>
      </c>
      <c r="E30049">
        <v>0</v>
      </c>
    </row>
    <row r="30050" spans="2:5" ht="13.5" customHeight="1">
      <c r="B30050" t="str">
        <f t="shared" si="469"/>
        <v>---0</v>
      </c>
      <c r="E30050">
        <v>0</v>
      </c>
    </row>
    <row r="30051" spans="2:5" ht="13.5" customHeight="1">
      <c r="B30051" t="str">
        <f t="shared" si="469"/>
        <v>---0</v>
      </c>
      <c r="E30051">
        <v>0</v>
      </c>
    </row>
    <row r="30052" spans="2:5" ht="13.5" customHeight="1">
      <c r="B30052" t="str">
        <f t="shared" si="469"/>
        <v>---0</v>
      </c>
      <c r="E30052">
        <v>0</v>
      </c>
    </row>
    <row r="30053" spans="2:5" ht="13.5" customHeight="1">
      <c r="B30053" t="str">
        <f t="shared" si="469"/>
        <v>---0</v>
      </c>
      <c r="E30053">
        <v>0</v>
      </c>
    </row>
    <row r="30054" spans="2:5" ht="13.5" customHeight="1">
      <c r="B30054" t="str">
        <f t="shared" si="469"/>
        <v>---0</v>
      </c>
      <c r="E30054">
        <v>0</v>
      </c>
    </row>
    <row r="30055" spans="2:5" ht="13.5" customHeight="1">
      <c r="B30055" t="str">
        <f t="shared" si="469"/>
        <v>---0</v>
      </c>
      <c r="E30055">
        <v>0</v>
      </c>
    </row>
    <row r="30056" spans="2:5" ht="13.5" customHeight="1">
      <c r="B30056" t="str">
        <f t="shared" si="469"/>
        <v>---0</v>
      </c>
      <c r="E30056">
        <v>0</v>
      </c>
    </row>
    <row r="30057" spans="2:5" ht="13.5" customHeight="1">
      <c r="B30057" t="str">
        <f t="shared" si="469"/>
        <v>---0</v>
      </c>
      <c r="E30057">
        <v>0</v>
      </c>
    </row>
    <row r="30058" spans="2:5" ht="13.5" customHeight="1">
      <c r="B30058" t="str">
        <f t="shared" si="469"/>
        <v>---0</v>
      </c>
      <c r="E30058">
        <v>0</v>
      </c>
    </row>
    <row r="30059" spans="2:5" ht="13.5" customHeight="1">
      <c r="B30059" t="str">
        <f t="shared" si="469"/>
        <v>---0</v>
      </c>
      <c r="E30059">
        <v>0</v>
      </c>
    </row>
    <row r="30060" spans="2:5" ht="13.5" customHeight="1">
      <c r="B30060" t="str">
        <f t="shared" si="469"/>
        <v>---0</v>
      </c>
      <c r="E30060">
        <v>0</v>
      </c>
    </row>
    <row r="30061" spans="2:5" ht="13.5" customHeight="1">
      <c r="B30061" t="str">
        <f t="shared" si="469"/>
        <v>---0</v>
      </c>
      <c r="E30061">
        <v>0</v>
      </c>
    </row>
    <row r="30062" spans="2:5" ht="13.5" customHeight="1">
      <c r="B30062" t="str">
        <f t="shared" si="469"/>
        <v>---0</v>
      </c>
      <c r="E30062">
        <v>0</v>
      </c>
    </row>
    <row r="30063" spans="2:5" ht="13.5" customHeight="1">
      <c r="B30063" t="str">
        <f t="shared" si="469"/>
        <v>---0</v>
      </c>
      <c r="E30063">
        <v>0</v>
      </c>
    </row>
    <row r="30064" spans="2:5" ht="13.5" customHeight="1">
      <c r="B30064" t="str">
        <f t="shared" si="469"/>
        <v>---0</v>
      </c>
      <c r="E30064">
        <v>0</v>
      </c>
    </row>
    <row r="30065" spans="2:5" ht="13.5" customHeight="1">
      <c r="B30065" t="str">
        <f t="shared" si="469"/>
        <v>---0</v>
      </c>
      <c r="E30065">
        <v>0</v>
      </c>
    </row>
    <row r="30066" spans="2:5" ht="13.5" customHeight="1">
      <c r="B30066" t="str">
        <f t="shared" si="469"/>
        <v>---0</v>
      </c>
      <c r="E30066">
        <v>0</v>
      </c>
    </row>
    <row r="30067" spans="2:5" ht="13.5" customHeight="1">
      <c r="B30067" t="str">
        <f t="shared" si="469"/>
        <v>---0</v>
      </c>
      <c r="E30067">
        <v>0</v>
      </c>
    </row>
    <row r="30068" spans="2:5" ht="13.5" customHeight="1">
      <c r="B30068" t="str">
        <f t="shared" si="469"/>
        <v>---0</v>
      </c>
      <c r="E30068">
        <v>0</v>
      </c>
    </row>
    <row r="30069" spans="2:5" ht="13.5" customHeight="1">
      <c r="B30069" t="str">
        <f t="shared" si="469"/>
        <v>---0</v>
      </c>
      <c r="E30069">
        <v>0</v>
      </c>
    </row>
    <row r="30070" spans="2:5" ht="13.5" customHeight="1">
      <c r="B30070" t="str">
        <f t="shared" si="469"/>
        <v>---0</v>
      </c>
      <c r="E30070">
        <v>0</v>
      </c>
    </row>
    <row r="30071" spans="2:5" ht="13.5" customHeight="1">
      <c r="B30071" t="str">
        <f t="shared" si="469"/>
        <v>---0</v>
      </c>
      <c r="E30071">
        <v>0</v>
      </c>
    </row>
    <row r="30072" spans="2:5" ht="13.5" customHeight="1">
      <c r="B30072" t="str">
        <f t="shared" si="469"/>
        <v>---0</v>
      </c>
      <c r="E30072">
        <v>0</v>
      </c>
    </row>
    <row r="30073" spans="2:5" ht="13.5" customHeight="1">
      <c r="B30073" t="str">
        <f t="shared" si="469"/>
        <v>---0</v>
      </c>
      <c r="E30073">
        <v>0</v>
      </c>
    </row>
    <row r="30074" spans="2:5" ht="13.5" customHeight="1">
      <c r="B30074" t="str">
        <f t="shared" si="469"/>
        <v>---0</v>
      </c>
      <c r="E30074">
        <v>0</v>
      </c>
    </row>
    <row r="30075" spans="2:5" ht="13.5" customHeight="1">
      <c r="B30075" t="str">
        <f t="shared" si="469"/>
        <v>---0</v>
      </c>
      <c r="E30075">
        <v>0</v>
      </c>
    </row>
    <row r="30076" spans="2:5" ht="13.5" customHeight="1">
      <c r="B30076" t="str">
        <f t="shared" si="469"/>
        <v>---0</v>
      </c>
      <c r="E30076">
        <v>0</v>
      </c>
    </row>
    <row r="30077" spans="2:5" ht="13.5" customHeight="1">
      <c r="B30077" t="str">
        <f t="shared" si="469"/>
        <v>---0</v>
      </c>
      <c r="E30077">
        <v>0</v>
      </c>
    </row>
    <row r="30078" spans="2:5" ht="13.5" customHeight="1">
      <c r="B30078" t="str">
        <f t="shared" si="469"/>
        <v>---0</v>
      </c>
      <c r="E30078">
        <v>0</v>
      </c>
    </row>
    <row r="30079" spans="2:5" ht="13.5" customHeight="1">
      <c r="B30079" t="str">
        <f t="shared" si="469"/>
        <v>---0</v>
      </c>
      <c r="E30079">
        <v>0</v>
      </c>
    </row>
    <row r="30080" spans="2:5" ht="13.5" customHeight="1">
      <c r="B30080" t="str">
        <f t="shared" si="469"/>
        <v>---0</v>
      </c>
      <c r="E30080">
        <v>0</v>
      </c>
    </row>
    <row r="30081" spans="2:5" ht="13.5" customHeight="1">
      <c r="B30081" t="str">
        <f t="shared" si="469"/>
        <v>---0</v>
      </c>
      <c r="E30081">
        <v>0</v>
      </c>
    </row>
    <row r="30082" spans="2:5" ht="13.5" customHeight="1">
      <c r="B30082" t="str">
        <f t="shared" si="469"/>
        <v>---0</v>
      </c>
      <c r="E30082">
        <v>0</v>
      </c>
    </row>
    <row r="30083" spans="2:5" ht="13.5" customHeight="1">
      <c r="B30083" t="str">
        <f t="shared" ref="B30083:B30146" si="470">A30083&amp;"---"&amp;E30083</f>
        <v>---0</v>
      </c>
      <c r="E30083">
        <v>0</v>
      </c>
    </row>
    <row r="30084" spans="2:5" ht="13.5" customHeight="1">
      <c r="B30084" t="str">
        <f t="shared" si="470"/>
        <v>---0</v>
      </c>
      <c r="E30084">
        <v>0</v>
      </c>
    </row>
    <row r="30085" spans="2:5" ht="13.5" customHeight="1">
      <c r="B30085" t="str">
        <f t="shared" si="470"/>
        <v>---0</v>
      </c>
      <c r="E30085">
        <v>0</v>
      </c>
    </row>
    <row r="30086" spans="2:5" ht="13.5" customHeight="1">
      <c r="B30086" t="str">
        <f t="shared" si="470"/>
        <v>---0</v>
      </c>
      <c r="E30086">
        <v>0</v>
      </c>
    </row>
    <row r="30087" spans="2:5" ht="13.5" customHeight="1">
      <c r="B30087" t="str">
        <f t="shared" si="470"/>
        <v>---0</v>
      </c>
      <c r="E30087">
        <v>0</v>
      </c>
    </row>
    <row r="30088" spans="2:5" ht="13.5" customHeight="1">
      <c r="B30088" t="str">
        <f t="shared" si="470"/>
        <v>---0</v>
      </c>
      <c r="E30088">
        <v>0</v>
      </c>
    </row>
    <row r="30089" spans="2:5" ht="13.5" customHeight="1">
      <c r="B30089" t="str">
        <f t="shared" si="470"/>
        <v>---0</v>
      </c>
      <c r="E30089">
        <v>0</v>
      </c>
    </row>
    <row r="30090" spans="2:5" ht="13.5" customHeight="1">
      <c r="B30090" t="str">
        <f t="shared" si="470"/>
        <v>---0</v>
      </c>
      <c r="E30090">
        <v>0</v>
      </c>
    </row>
    <row r="30091" spans="2:5" ht="13.5" customHeight="1">
      <c r="B30091" t="str">
        <f t="shared" si="470"/>
        <v>---0</v>
      </c>
      <c r="E30091">
        <v>0</v>
      </c>
    </row>
    <row r="30092" spans="2:5" ht="13.5" customHeight="1">
      <c r="B30092" t="str">
        <f t="shared" si="470"/>
        <v>---0</v>
      </c>
      <c r="E30092">
        <v>0</v>
      </c>
    </row>
    <row r="30093" spans="2:5" ht="13.5" customHeight="1">
      <c r="B30093" t="str">
        <f t="shared" si="470"/>
        <v>---0</v>
      </c>
      <c r="E30093">
        <v>0</v>
      </c>
    </row>
    <row r="30094" spans="2:5" ht="13.5" customHeight="1">
      <c r="B30094" t="str">
        <f t="shared" si="470"/>
        <v>---0</v>
      </c>
      <c r="E30094">
        <v>0</v>
      </c>
    </row>
    <row r="30095" spans="2:5" ht="13.5" customHeight="1">
      <c r="B30095" t="str">
        <f t="shared" si="470"/>
        <v>---0</v>
      </c>
      <c r="E30095">
        <v>0</v>
      </c>
    </row>
    <row r="30096" spans="2:5" ht="13.5" customHeight="1">
      <c r="B30096" t="str">
        <f t="shared" si="470"/>
        <v>---0</v>
      </c>
      <c r="E30096">
        <v>0</v>
      </c>
    </row>
    <row r="30097" spans="2:5" ht="13.5" customHeight="1">
      <c r="B30097" t="str">
        <f t="shared" si="470"/>
        <v>---0</v>
      </c>
      <c r="E30097">
        <v>0</v>
      </c>
    </row>
    <row r="30098" spans="2:5" ht="13.5" customHeight="1">
      <c r="B30098" t="str">
        <f t="shared" si="470"/>
        <v>---0</v>
      </c>
      <c r="E30098">
        <v>0</v>
      </c>
    </row>
    <row r="30099" spans="2:5">
      <c r="B30099" t="str">
        <f t="shared" si="470"/>
        <v>---0</v>
      </c>
      <c r="E30099">
        <v>0</v>
      </c>
    </row>
    <row r="30100" spans="2:5" ht="13.5" customHeight="1">
      <c r="B30100" t="str">
        <f t="shared" si="470"/>
        <v>---0</v>
      </c>
      <c r="E30100">
        <v>0</v>
      </c>
    </row>
    <row r="30101" spans="2:5" ht="13.5" customHeight="1">
      <c r="B30101" t="str">
        <f t="shared" si="470"/>
        <v>---0</v>
      </c>
      <c r="E30101">
        <v>0</v>
      </c>
    </row>
    <row r="30102" spans="2:5" ht="13.5" customHeight="1">
      <c r="B30102" t="str">
        <f t="shared" si="470"/>
        <v>---0</v>
      </c>
      <c r="E30102">
        <v>0</v>
      </c>
    </row>
    <row r="30103" spans="2:5" ht="13.5" customHeight="1">
      <c r="B30103" t="str">
        <f t="shared" si="470"/>
        <v>---0</v>
      </c>
      <c r="E30103">
        <v>0</v>
      </c>
    </row>
    <row r="30104" spans="2:5" ht="13.5" customHeight="1">
      <c r="B30104" t="str">
        <f t="shared" si="470"/>
        <v>---0</v>
      </c>
      <c r="E30104">
        <v>0</v>
      </c>
    </row>
    <row r="30105" spans="2:5" ht="13.5" customHeight="1">
      <c r="B30105" t="str">
        <f t="shared" si="470"/>
        <v>---0</v>
      </c>
      <c r="E30105">
        <v>0</v>
      </c>
    </row>
    <row r="30106" spans="2:5" ht="13.5" customHeight="1">
      <c r="B30106" t="str">
        <f t="shared" si="470"/>
        <v>---0</v>
      </c>
      <c r="E30106">
        <v>0</v>
      </c>
    </row>
    <row r="30107" spans="2:5" ht="13.5" customHeight="1">
      <c r="B30107" t="str">
        <f t="shared" si="470"/>
        <v>---0</v>
      </c>
      <c r="E30107">
        <v>0</v>
      </c>
    </row>
    <row r="30108" spans="2:5" ht="13.5" customHeight="1">
      <c r="B30108" t="str">
        <f t="shared" si="470"/>
        <v>---0</v>
      </c>
      <c r="E30108">
        <v>0</v>
      </c>
    </row>
    <row r="30109" spans="2:5" ht="13.5" customHeight="1">
      <c r="B30109" t="str">
        <f t="shared" si="470"/>
        <v>---0</v>
      </c>
      <c r="E30109">
        <v>0</v>
      </c>
    </row>
    <row r="30110" spans="2:5" ht="13.5" customHeight="1">
      <c r="B30110" t="str">
        <f t="shared" si="470"/>
        <v>---0</v>
      </c>
      <c r="E30110">
        <v>0</v>
      </c>
    </row>
    <row r="30111" spans="2:5" ht="13.5" customHeight="1">
      <c r="B30111" t="str">
        <f t="shared" si="470"/>
        <v>---0</v>
      </c>
      <c r="E30111">
        <v>0</v>
      </c>
    </row>
    <row r="30112" spans="2:5" ht="13.5" customHeight="1">
      <c r="B30112" t="str">
        <f t="shared" si="470"/>
        <v>---0</v>
      </c>
      <c r="E30112">
        <v>0</v>
      </c>
    </row>
    <row r="30113" spans="2:5" ht="13.5" customHeight="1">
      <c r="B30113" t="str">
        <f t="shared" si="470"/>
        <v>---0</v>
      </c>
      <c r="E30113">
        <v>0</v>
      </c>
    </row>
    <row r="30114" spans="2:5" ht="13.5" customHeight="1">
      <c r="B30114" t="str">
        <f t="shared" si="470"/>
        <v>---0</v>
      </c>
      <c r="E30114">
        <v>0</v>
      </c>
    </row>
    <row r="30115" spans="2:5" ht="13.5" customHeight="1">
      <c r="B30115" t="str">
        <f t="shared" si="470"/>
        <v>---0</v>
      </c>
      <c r="E30115">
        <v>0</v>
      </c>
    </row>
    <row r="30116" spans="2:5" ht="13.5" customHeight="1">
      <c r="B30116" t="str">
        <f t="shared" si="470"/>
        <v>---0</v>
      </c>
      <c r="E30116">
        <v>0</v>
      </c>
    </row>
    <row r="30117" spans="2:5" ht="13.5" customHeight="1">
      <c r="B30117" t="str">
        <f t="shared" si="470"/>
        <v>---0</v>
      </c>
      <c r="E30117">
        <v>0</v>
      </c>
    </row>
    <row r="30118" spans="2:5" ht="13.5" customHeight="1">
      <c r="B30118" t="str">
        <f t="shared" si="470"/>
        <v>---0</v>
      </c>
      <c r="E30118">
        <v>0</v>
      </c>
    </row>
    <row r="30119" spans="2:5" ht="13.5" customHeight="1">
      <c r="B30119" t="str">
        <f t="shared" si="470"/>
        <v>---0</v>
      </c>
      <c r="E30119">
        <v>0</v>
      </c>
    </row>
    <row r="30120" spans="2:5" ht="13.5" customHeight="1">
      <c r="B30120" t="str">
        <f t="shared" si="470"/>
        <v>---0</v>
      </c>
      <c r="E30120">
        <v>0</v>
      </c>
    </row>
    <row r="30121" spans="2:5" ht="13.5" customHeight="1">
      <c r="B30121" t="str">
        <f t="shared" si="470"/>
        <v>---0</v>
      </c>
      <c r="E30121">
        <v>0</v>
      </c>
    </row>
    <row r="30122" spans="2:5" ht="13.5" customHeight="1">
      <c r="B30122" t="str">
        <f t="shared" si="470"/>
        <v>---0</v>
      </c>
      <c r="E30122">
        <v>0</v>
      </c>
    </row>
    <row r="30123" spans="2:5" ht="13.5" customHeight="1">
      <c r="B30123" t="str">
        <f t="shared" si="470"/>
        <v>---0</v>
      </c>
      <c r="E30123">
        <v>0</v>
      </c>
    </row>
    <row r="30124" spans="2:5" ht="13.5" customHeight="1">
      <c r="B30124" t="str">
        <f t="shared" si="470"/>
        <v>---0</v>
      </c>
      <c r="E30124">
        <v>0</v>
      </c>
    </row>
    <row r="30125" spans="2:5" ht="13.5" customHeight="1">
      <c r="B30125" t="str">
        <f t="shared" si="470"/>
        <v>---0</v>
      </c>
      <c r="E30125">
        <v>0</v>
      </c>
    </row>
    <row r="30126" spans="2:5" ht="13.5" customHeight="1">
      <c r="B30126" t="str">
        <f t="shared" si="470"/>
        <v>---0</v>
      </c>
      <c r="E30126">
        <v>0</v>
      </c>
    </row>
    <row r="30127" spans="2:5" ht="13.5" customHeight="1">
      <c r="B30127" t="str">
        <f t="shared" si="470"/>
        <v>---0</v>
      </c>
      <c r="E30127">
        <v>0</v>
      </c>
    </row>
    <row r="30128" spans="2:5" ht="13.5" customHeight="1">
      <c r="B30128" t="str">
        <f t="shared" si="470"/>
        <v>---0</v>
      </c>
      <c r="E30128">
        <v>0</v>
      </c>
    </row>
    <row r="30129" spans="2:5" ht="13.5" customHeight="1">
      <c r="B30129" t="str">
        <f t="shared" si="470"/>
        <v>---0</v>
      </c>
      <c r="E30129">
        <v>0</v>
      </c>
    </row>
    <row r="30130" spans="2:5" ht="13.5" customHeight="1">
      <c r="B30130" t="str">
        <f t="shared" si="470"/>
        <v>---0</v>
      </c>
      <c r="E30130">
        <v>0</v>
      </c>
    </row>
    <row r="30131" spans="2:5" ht="13.5" customHeight="1">
      <c r="B30131" t="str">
        <f t="shared" si="470"/>
        <v>---0</v>
      </c>
      <c r="E30131">
        <v>0</v>
      </c>
    </row>
    <row r="30132" spans="2:5" ht="13.5" customHeight="1">
      <c r="B30132" t="str">
        <f t="shared" si="470"/>
        <v>---0</v>
      </c>
      <c r="E30132">
        <v>0</v>
      </c>
    </row>
    <row r="30133" spans="2:5" ht="13.5" customHeight="1">
      <c r="B30133" t="str">
        <f t="shared" si="470"/>
        <v>---0</v>
      </c>
      <c r="E30133">
        <v>0</v>
      </c>
    </row>
    <row r="30134" spans="2:5" ht="13.5" customHeight="1">
      <c r="B30134" t="str">
        <f t="shared" si="470"/>
        <v>---0</v>
      </c>
      <c r="E30134">
        <v>0</v>
      </c>
    </row>
    <row r="30135" spans="2:5" ht="13.5" customHeight="1">
      <c r="B30135" t="str">
        <f t="shared" si="470"/>
        <v>---0</v>
      </c>
      <c r="E30135">
        <v>0</v>
      </c>
    </row>
    <row r="30136" spans="2:5" ht="13.5" customHeight="1">
      <c r="B30136" t="str">
        <f t="shared" si="470"/>
        <v>---0</v>
      </c>
      <c r="E30136">
        <v>0</v>
      </c>
    </row>
    <row r="30137" spans="2:5" ht="13.5" customHeight="1">
      <c r="B30137" t="str">
        <f t="shared" si="470"/>
        <v>---0</v>
      </c>
      <c r="E30137">
        <v>0</v>
      </c>
    </row>
    <row r="30138" spans="2:5" ht="13.5" customHeight="1">
      <c r="B30138" t="str">
        <f t="shared" si="470"/>
        <v>---0</v>
      </c>
      <c r="E30138">
        <v>0</v>
      </c>
    </row>
    <row r="30139" spans="2:5" ht="13.5" customHeight="1">
      <c r="B30139" t="str">
        <f t="shared" si="470"/>
        <v>---0</v>
      </c>
      <c r="E30139">
        <v>0</v>
      </c>
    </row>
    <row r="30140" spans="2:5" ht="13.5" customHeight="1">
      <c r="B30140" t="str">
        <f t="shared" si="470"/>
        <v>---0</v>
      </c>
      <c r="E30140">
        <v>0</v>
      </c>
    </row>
    <row r="30141" spans="2:5" ht="13.5" customHeight="1">
      <c r="B30141" t="str">
        <f t="shared" si="470"/>
        <v>---0</v>
      </c>
      <c r="E30141">
        <v>0</v>
      </c>
    </row>
    <row r="30142" spans="2:5" ht="13.5" customHeight="1">
      <c r="B30142" t="str">
        <f t="shared" si="470"/>
        <v>---0</v>
      </c>
      <c r="E30142">
        <v>0</v>
      </c>
    </row>
    <row r="30143" spans="2:5" ht="13.5" customHeight="1">
      <c r="B30143" t="str">
        <f t="shared" si="470"/>
        <v>---0</v>
      </c>
      <c r="E30143">
        <v>0</v>
      </c>
    </row>
    <row r="30144" spans="2:5" ht="13.5" customHeight="1">
      <c r="B30144" t="str">
        <f t="shared" si="470"/>
        <v>---0</v>
      </c>
      <c r="E30144">
        <v>0</v>
      </c>
    </row>
    <row r="30145" spans="2:5" ht="13.5" customHeight="1">
      <c r="B30145" t="str">
        <f t="shared" si="470"/>
        <v>---0</v>
      </c>
      <c r="E30145">
        <v>0</v>
      </c>
    </row>
    <row r="30146" spans="2:5" ht="13.5" customHeight="1">
      <c r="B30146" t="str">
        <f t="shared" si="470"/>
        <v>---0</v>
      </c>
      <c r="E30146">
        <v>0</v>
      </c>
    </row>
    <row r="30147" spans="2:5" ht="13.5" customHeight="1">
      <c r="B30147" t="str">
        <f t="shared" ref="B30147:B30210" si="471">A30147&amp;"---"&amp;E30147</f>
        <v>---0</v>
      </c>
      <c r="E30147">
        <v>0</v>
      </c>
    </row>
    <row r="30148" spans="2:5" ht="13.5" customHeight="1">
      <c r="B30148" t="str">
        <f t="shared" si="471"/>
        <v>---0</v>
      </c>
      <c r="E30148">
        <v>0</v>
      </c>
    </row>
    <row r="30149" spans="2:5" ht="13.5" customHeight="1">
      <c r="B30149" t="str">
        <f t="shared" si="471"/>
        <v>---0</v>
      </c>
      <c r="E30149">
        <v>0</v>
      </c>
    </row>
    <row r="30150" spans="2:5" ht="13.5" customHeight="1">
      <c r="B30150" t="str">
        <f t="shared" si="471"/>
        <v>---0</v>
      </c>
      <c r="E30150">
        <v>0</v>
      </c>
    </row>
    <row r="30151" spans="2:5" ht="13.5" customHeight="1">
      <c r="B30151" t="str">
        <f t="shared" si="471"/>
        <v>---0</v>
      </c>
      <c r="E30151">
        <v>0</v>
      </c>
    </row>
    <row r="30152" spans="2:5" ht="13.5" customHeight="1">
      <c r="B30152" t="str">
        <f t="shared" si="471"/>
        <v>---0</v>
      </c>
      <c r="E30152">
        <v>0</v>
      </c>
    </row>
    <row r="30153" spans="2:5" ht="13.5" customHeight="1">
      <c r="B30153" t="str">
        <f t="shared" si="471"/>
        <v>---0</v>
      </c>
      <c r="E30153">
        <v>0</v>
      </c>
    </row>
    <row r="30154" spans="2:5" ht="13.5" customHeight="1">
      <c r="B30154" t="str">
        <f t="shared" si="471"/>
        <v>---0</v>
      </c>
      <c r="E30154">
        <v>0</v>
      </c>
    </row>
    <row r="30155" spans="2:5" ht="13.5" customHeight="1">
      <c r="B30155" t="str">
        <f t="shared" si="471"/>
        <v>---0</v>
      </c>
      <c r="E30155">
        <v>0</v>
      </c>
    </row>
    <row r="30156" spans="2:5" ht="13.5" customHeight="1">
      <c r="B30156" t="str">
        <f t="shared" si="471"/>
        <v>---0</v>
      </c>
      <c r="E30156">
        <v>0</v>
      </c>
    </row>
    <row r="30157" spans="2:5" ht="13.5" customHeight="1">
      <c r="B30157" t="str">
        <f t="shared" si="471"/>
        <v>---0</v>
      </c>
      <c r="E30157">
        <v>0</v>
      </c>
    </row>
    <row r="30158" spans="2:5" ht="13.5" customHeight="1">
      <c r="B30158" t="str">
        <f t="shared" si="471"/>
        <v>---0</v>
      </c>
      <c r="E30158">
        <v>0</v>
      </c>
    </row>
    <row r="30159" spans="2:5">
      <c r="B30159" t="str">
        <f t="shared" si="471"/>
        <v>---0</v>
      </c>
      <c r="E30159">
        <v>0</v>
      </c>
    </row>
    <row r="30160" spans="2:5" ht="13.5" customHeight="1">
      <c r="B30160" t="str">
        <f t="shared" si="471"/>
        <v>---0</v>
      </c>
      <c r="E30160">
        <v>0</v>
      </c>
    </row>
    <row r="30161" spans="2:5" ht="13.5" customHeight="1">
      <c r="B30161" t="str">
        <f t="shared" si="471"/>
        <v>---0</v>
      </c>
      <c r="E30161">
        <v>0</v>
      </c>
    </row>
    <row r="30162" spans="2:5" ht="13.5" customHeight="1">
      <c r="B30162" t="str">
        <f t="shared" si="471"/>
        <v>---0</v>
      </c>
      <c r="E30162">
        <v>0</v>
      </c>
    </row>
    <row r="30163" spans="2:5" ht="13.5" customHeight="1">
      <c r="B30163" t="str">
        <f t="shared" si="471"/>
        <v>---0</v>
      </c>
      <c r="E30163">
        <v>0</v>
      </c>
    </row>
    <row r="30164" spans="2:5" ht="13.5" customHeight="1">
      <c r="B30164" t="str">
        <f t="shared" si="471"/>
        <v>---0</v>
      </c>
      <c r="E30164">
        <v>0</v>
      </c>
    </row>
    <row r="30165" spans="2:5" ht="13.5" customHeight="1">
      <c r="B30165" t="str">
        <f t="shared" si="471"/>
        <v>---0</v>
      </c>
      <c r="E30165">
        <v>0</v>
      </c>
    </row>
    <row r="30166" spans="2:5" ht="13.5" customHeight="1">
      <c r="B30166" t="str">
        <f t="shared" si="471"/>
        <v>---0</v>
      </c>
      <c r="E30166">
        <v>0</v>
      </c>
    </row>
    <row r="30167" spans="2:5" ht="13.5" customHeight="1">
      <c r="B30167" t="str">
        <f t="shared" si="471"/>
        <v>---0</v>
      </c>
      <c r="E30167">
        <v>0</v>
      </c>
    </row>
    <row r="30168" spans="2:5" ht="13.5" customHeight="1">
      <c r="B30168" t="str">
        <f t="shared" si="471"/>
        <v>---0</v>
      </c>
      <c r="E30168">
        <v>0</v>
      </c>
    </row>
    <row r="30169" spans="2:5" ht="13.5" customHeight="1">
      <c r="B30169" t="str">
        <f t="shared" si="471"/>
        <v>---0</v>
      </c>
      <c r="E30169">
        <v>0</v>
      </c>
    </row>
    <row r="30170" spans="2:5" ht="13.5" customHeight="1">
      <c r="B30170" t="str">
        <f t="shared" si="471"/>
        <v>---0</v>
      </c>
      <c r="E30170">
        <v>0</v>
      </c>
    </row>
    <row r="30171" spans="2:5" ht="13.5" customHeight="1">
      <c r="B30171" t="str">
        <f t="shared" si="471"/>
        <v>---0</v>
      </c>
      <c r="E30171">
        <v>0</v>
      </c>
    </row>
    <row r="30172" spans="2:5" ht="13.5" customHeight="1">
      <c r="B30172" t="str">
        <f t="shared" si="471"/>
        <v>---0</v>
      </c>
      <c r="E30172">
        <v>0</v>
      </c>
    </row>
    <row r="30173" spans="2:5" ht="13.5" customHeight="1">
      <c r="B30173" t="str">
        <f t="shared" si="471"/>
        <v>---0</v>
      </c>
      <c r="E30173">
        <v>0</v>
      </c>
    </row>
    <row r="30174" spans="2:5" ht="13.5" customHeight="1">
      <c r="B30174" t="str">
        <f t="shared" si="471"/>
        <v>---0</v>
      </c>
      <c r="E30174">
        <v>0</v>
      </c>
    </row>
    <row r="30175" spans="2:5" ht="13.5" customHeight="1">
      <c r="B30175" t="str">
        <f t="shared" si="471"/>
        <v>---0</v>
      </c>
      <c r="E30175">
        <v>0</v>
      </c>
    </row>
    <row r="30176" spans="2:5" ht="13.5" customHeight="1">
      <c r="B30176" t="str">
        <f t="shared" si="471"/>
        <v>---0</v>
      </c>
      <c r="E30176">
        <v>0</v>
      </c>
    </row>
    <row r="30177" spans="2:5" ht="13.5" customHeight="1">
      <c r="B30177" t="str">
        <f t="shared" si="471"/>
        <v>---0</v>
      </c>
      <c r="E30177">
        <v>0</v>
      </c>
    </row>
    <row r="30178" spans="2:5" ht="13.5" customHeight="1">
      <c r="B30178" t="str">
        <f t="shared" si="471"/>
        <v>---0</v>
      </c>
      <c r="E30178">
        <v>0</v>
      </c>
    </row>
    <row r="30179" spans="2:5" ht="13.5" customHeight="1">
      <c r="B30179" t="str">
        <f t="shared" si="471"/>
        <v>---0</v>
      </c>
      <c r="E30179">
        <v>0</v>
      </c>
    </row>
    <row r="30180" spans="2:5" ht="13.5" customHeight="1">
      <c r="B30180" t="str">
        <f t="shared" si="471"/>
        <v>---0</v>
      </c>
      <c r="E30180">
        <v>0</v>
      </c>
    </row>
    <row r="30181" spans="2:5" ht="13.5" customHeight="1">
      <c r="B30181" t="str">
        <f t="shared" si="471"/>
        <v>---0</v>
      </c>
      <c r="E30181">
        <v>0</v>
      </c>
    </row>
    <row r="30182" spans="2:5" ht="13.5" customHeight="1">
      <c r="B30182" t="str">
        <f t="shared" si="471"/>
        <v>---0</v>
      </c>
      <c r="E30182">
        <v>0</v>
      </c>
    </row>
    <row r="30183" spans="2:5" ht="13.5" customHeight="1">
      <c r="B30183" t="str">
        <f t="shared" si="471"/>
        <v>---0</v>
      </c>
      <c r="E30183">
        <v>0</v>
      </c>
    </row>
    <row r="30184" spans="2:5" ht="13.5" customHeight="1">
      <c r="B30184" t="str">
        <f t="shared" si="471"/>
        <v>---0</v>
      </c>
      <c r="E30184">
        <v>0</v>
      </c>
    </row>
    <row r="30185" spans="2:5" ht="13.5" customHeight="1">
      <c r="B30185" t="str">
        <f t="shared" si="471"/>
        <v>---0</v>
      </c>
      <c r="E30185">
        <v>0</v>
      </c>
    </row>
    <row r="30186" spans="2:5" ht="13.5" customHeight="1">
      <c r="B30186" t="str">
        <f t="shared" si="471"/>
        <v>---0</v>
      </c>
      <c r="E30186">
        <v>0</v>
      </c>
    </row>
    <row r="30187" spans="2:5" ht="13.5" customHeight="1">
      <c r="B30187" t="str">
        <f t="shared" si="471"/>
        <v>---0</v>
      </c>
      <c r="E30187">
        <v>0</v>
      </c>
    </row>
    <row r="30188" spans="2:5" ht="13.5" customHeight="1">
      <c r="B30188" t="str">
        <f t="shared" si="471"/>
        <v>---0</v>
      </c>
      <c r="E30188">
        <v>0</v>
      </c>
    </row>
    <row r="30189" spans="2:5" ht="13.5" customHeight="1">
      <c r="B30189" t="str">
        <f t="shared" si="471"/>
        <v>---0</v>
      </c>
      <c r="E30189">
        <v>0</v>
      </c>
    </row>
    <row r="30190" spans="2:5" ht="13.5" customHeight="1">
      <c r="B30190" t="str">
        <f t="shared" si="471"/>
        <v>---0</v>
      </c>
      <c r="E30190">
        <v>0</v>
      </c>
    </row>
    <row r="30191" spans="2:5" ht="13.5" customHeight="1">
      <c r="B30191" t="str">
        <f t="shared" si="471"/>
        <v>---0</v>
      </c>
      <c r="E30191">
        <v>0</v>
      </c>
    </row>
    <row r="30192" spans="2:5" ht="13.5" customHeight="1">
      <c r="B30192" t="str">
        <f t="shared" si="471"/>
        <v>---0</v>
      </c>
      <c r="E30192">
        <v>0</v>
      </c>
    </row>
    <row r="30193" spans="2:5" ht="13.5" customHeight="1">
      <c r="B30193" t="str">
        <f t="shared" si="471"/>
        <v>---0</v>
      </c>
      <c r="E30193">
        <v>0</v>
      </c>
    </row>
    <row r="30194" spans="2:5" ht="13.5" customHeight="1">
      <c r="B30194" t="str">
        <f t="shared" si="471"/>
        <v>---0</v>
      </c>
      <c r="E30194">
        <v>0</v>
      </c>
    </row>
    <row r="30195" spans="2:5" ht="13.5" customHeight="1">
      <c r="B30195" t="str">
        <f t="shared" si="471"/>
        <v>---0</v>
      </c>
      <c r="E30195">
        <v>0</v>
      </c>
    </row>
    <row r="30196" spans="2:5" ht="13.5" customHeight="1">
      <c r="B30196" t="str">
        <f t="shared" si="471"/>
        <v>---0</v>
      </c>
      <c r="E30196">
        <v>0</v>
      </c>
    </row>
    <row r="30197" spans="2:5" ht="13.5" customHeight="1">
      <c r="B30197" t="str">
        <f t="shared" si="471"/>
        <v>---0</v>
      </c>
      <c r="E30197">
        <v>0</v>
      </c>
    </row>
    <row r="30198" spans="2:5" ht="13.5" customHeight="1">
      <c r="B30198" t="str">
        <f t="shared" si="471"/>
        <v>---0</v>
      </c>
      <c r="E30198">
        <v>0</v>
      </c>
    </row>
    <row r="30199" spans="2:5" ht="13.5" customHeight="1">
      <c r="B30199" t="str">
        <f t="shared" si="471"/>
        <v>---0</v>
      </c>
      <c r="E30199">
        <v>0</v>
      </c>
    </row>
    <row r="30200" spans="2:5" ht="13.5" customHeight="1">
      <c r="B30200" t="str">
        <f t="shared" si="471"/>
        <v>---0</v>
      </c>
      <c r="E30200">
        <v>0</v>
      </c>
    </row>
    <row r="30201" spans="2:5" ht="13.5" customHeight="1">
      <c r="B30201" t="str">
        <f t="shared" si="471"/>
        <v>---0</v>
      </c>
      <c r="E30201">
        <v>0</v>
      </c>
    </row>
    <row r="30202" spans="2:5" ht="13.5" customHeight="1">
      <c r="B30202" t="str">
        <f t="shared" si="471"/>
        <v>---0</v>
      </c>
      <c r="E30202">
        <v>0</v>
      </c>
    </row>
    <row r="30203" spans="2:5" ht="13.5" customHeight="1">
      <c r="B30203" t="str">
        <f t="shared" si="471"/>
        <v>---0</v>
      </c>
      <c r="E30203">
        <v>0</v>
      </c>
    </row>
    <row r="30204" spans="2:5" ht="13.5" customHeight="1">
      <c r="B30204" t="str">
        <f t="shared" si="471"/>
        <v>---0</v>
      </c>
      <c r="E30204">
        <v>0</v>
      </c>
    </row>
    <row r="30205" spans="2:5" ht="13.5" customHeight="1">
      <c r="B30205" t="str">
        <f t="shared" si="471"/>
        <v>---0</v>
      </c>
      <c r="E30205">
        <v>0</v>
      </c>
    </row>
    <row r="30206" spans="2:5" ht="13.5" customHeight="1">
      <c r="B30206" t="str">
        <f t="shared" si="471"/>
        <v>---0</v>
      </c>
      <c r="E30206">
        <v>0</v>
      </c>
    </row>
    <row r="30207" spans="2:5" ht="13.5" customHeight="1">
      <c r="B30207" t="str">
        <f t="shared" si="471"/>
        <v>---0</v>
      </c>
      <c r="E30207">
        <v>0</v>
      </c>
    </row>
    <row r="30208" spans="2:5" ht="13.5" customHeight="1">
      <c r="B30208" t="str">
        <f t="shared" si="471"/>
        <v>---0</v>
      </c>
      <c r="E30208">
        <v>0</v>
      </c>
    </row>
    <row r="30209" spans="2:5" ht="13.5" customHeight="1">
      <c r="B30209" t="str">
        <f t="shared" si="471"/>
        <v>---0</v>
      </c>
      <c r="E30209">
        <v>0</v>
      </c>
    </row>
    <row r="30210" spans="2:5" ht="13.5" customHeight="1">
      <c r="B30210" t="str">
        <f t="shared" si="471"/>
        <v>---0</v>
      </c>
      <c r="E30210">
        <v>0</v>
      </c>
    </row>
    <row r="30211" spans="2:5" ht="13.5" customHeight="1">
      <c r="B30211" t="str">
        <f t="shared" ref="B30211:B30274" si="472">A30211&amp;"---"&amp;E30211</f>
        <v>---0</v>
      </c>
      <c r="E30211">
        <v>0</v>
      </c>
    </row>
    <row r="30212" spans="2:5" ht="13.5" customHeight="1">
      <c r="B30212" t="str">
        <f t="shared" si="472"/>
        <v>---0</v>
      </c>
      <c r="E30212">
        <v>0</v>
      </c>
    </row>
    <row r="30213" spans="2:5" ht="13.5" customHeight="1">
      <c r="B30213" t="str">
        <f t="shared" si="472"/>
        <v>---0</v>
      </c>
      <c r="E30213">
        <v>0</v>
      </c>
    </row>
    <row r="30214" spans="2:5" ht="13.5" customHeight="1">
      <c r="B30214" t="str">
        <f t="shared" si="472"/>
        <v>---0</v>
      </c>
      <c r="E30214">
        <v>0</v>
      </c>
    </row>
    <row r="30215" spans="2:5" ht="13.5" customHeight="1">
      <c r="B30215" t="str">
        <f t="shared" si="472"/>
        <v>---0</v>
      </c>
      <c r="E30215">
        <v>0</v>
      </c>
    </row>
    <row r="30216" spans="2:5" ht="13.5" customHeight="1">
      <c r="B30216" t="str">
        <f t="shared" si="472"/>
        <v>---0</v>
      </c>
      <c r="E30216">
        <v>0</v>
      </c>
    </row>
    <row r="30217" spans="2:5" ht="13.5" customHeight="1">
      <c r="B30217" t="str">
        <f t="shared" si="472"/>
        <v>---0</v>
      </c>
      <c r="E30217">
        <v>0</v>
      </c>
    </row>
    <row r="30218" spans="2:5" ht="13.5" customHeight="1">
      <c r="B30218" t="str">
        <f t="shared" si="472"/>
        <v>---0</v>
      </c>
      <c r="E30218">
        <v>0</v>
      </c>
    </row>
    <row r="30219" spans="2:5" ht="13.5" customHeight="1">
      <c r="B30219" t="str">
        <f t="shared" si="472"/>
        <v>---0</v>
      </c>
      <c r="E30219">
        <v>0</v>
      </c>
    </row>
    <row r="30220" spans="2:5" ht="13.5" customHeight="1">
      <c r="B30220" t="str">
        <f t="shared" si="472"/>
        <v>---0</v>
      </c>
      <c r="E30220">
        <v>0</v>
      </c>
    </row>
    <row r="30221" spans="2:5" ht="13.5" customHeight="1">
      <c r="B30221" t="str">
        <f t="shared" si="472"/>
        <v>---0</v>
      </c>
      <c r="E30221">
        <v>0</v>
      </c>
    </row>
    <row r="30222" spans="2:5" ht="13.5" customHeight="1">
      <c r="B30222" t="str">
        <f t="shared" si="472"/>
        <v>---0</v>
      </c>
      <c r="E30222">
        <v>0</v>
      </c>
    </row>
    <row r="30223" spans="2:5" ht="13.5" customHeight="1">
      <c r="B30223" t="str">
        <f t="shared" si="472"/>
        <v>---0</v>
      </c>
      <c r="E30223">
        <v>0</v>
      </c>
    </row>
    <row r="30224" spans="2:5" ht="13.5" customHeight="1">
      <c r="B30224" t="str">
        <f t="shared" si="472"/>
        <v>---0</v>
      </c>
      <c r="E30224">
        <v>0</v>
      </c>
    </row>
    <row r="30225" spans="2:5" ht="13.5" customHeight="1">
      <c r="B30225" t="str">
        <f t="shared" si="472"/>
        <v>---0</v>
      </c>
      <c r="E30225">
        <v>0</v>
      </c>
    </row>
    <row r="30226" spans="2:5" ht="13.5" customHeight="1">
      <c r="B30226" t="str">
        <f t="shared" si="472"/>
        <v>---0</v>
      </c>
      <c r="E30226">
        <v>0</v>
      </c>
    </row>
    <row r="30227" spans="2:5" ht="13.5" customHeight="1">
      <c r="B30227" t="str">
        <f t="shared" si="472"/>
        <v>---0</v>
      </c>
      <c r="E30227">
        <v>0</v>
      </c>
    </row>
    <row r="30228" spans="2:5" ht="13.5" customHeight="1">
      <c r="B30228" t="str">
        <f t="shared" si="472"/>
        <v>---0</v>
      </c>
      <c r="E30228">
        <v>0</v>
      </c>
    </row>
    <row r="30229" spans="2:5" ht="13.5" customHeight="1">
      <c r="B30229" t="str">
        <f t="shared" si="472"/>
        <v>---0</v>
      </c>
      <c r="E30229">
        <v>0</v>
      </c>
    </row>
    <row r="30230" spans="2:5" ht="13.5" customHeight="1">
      <c r="B30230" t="str">
        <f t="shared" si="472"/>
        <v>---0</v>
      </c>
      <c r="E30230">
        <v>0</v>
      </c>
    </row>
    <row r="30231" spans="2:5" ht="13.5" customHeight="1">
      <c r="B30231" t="str">
        <f t="shared" si="472"/>
        <v>---0</v>
      </c>
      <c r="E30231">
        <v>0</v>
      </c>
    </row>
    <row r="30232" spans="2:5" ht="13.5" customHeight="1">
      <c r="B30232" t="str">
        <f t="shared" si="472"/>
        <v>---0</v>
      </c>
      <c r="E30232">
        <v>0</v>
      </c>
    </row>
    <row r="30233" spans="2:5" ht="13.5" customHeight="1">
      <c r="B30233" t="str">
        <f t="shared" si="472"/>
        <v>---0</v>
      </c>
      <c r="E30233">
        <v>0</v>
      </c>
    </row>
    <row r="30234" spans="2:5" ht="13.5" customHeight="1">
      <c r="B30234" t="str">
        <f t="shared" si="472"/>
        <v>---0</v>
      </c>
      <c r="E30234">
        <v>0</v>
      </c>
    </row>
    <row r="30235" spans="2:5" ht="13.5" customHeight="1">
      <c r="B30235" t="str">
        <f t="shared" si="472"/>
        <v>---0</v>
      </c>
      <c r="E30235">
        <v>0</v>
      </c>
    </row>
    <row r="30236" spans="2:5" ht="13.5" customHeight="1">
      <c r="B30236" t="str">
        <f t="shared" si="472"/>
        <v>---0</v>
      </c>
      <c r="E30236">
        <v>0</v>
      </c>
    </row>
    <row r="30237" spans="2:5" ht="13.5" customHeight="1">
      <c r="B30237" t="str">
        <f t="shared" si="472"/>
        <v>---0</v>
      </c>
      <c r="E30237">
        <v>0</v>
      </c>
    </row>
    <row r="30238" spans="2:5" ht="13.5" customHeight="1">
      <c r="B30238" t="str">
        <f t="shared" si="472"/>
        <v>---0</v>
      </c>
      <c r="E30238">
        <v>0</v>
      </c>
    </row>
    <row r="30239" spans="2:5" ht="13.5" customHeight="1">
      <c r="B30239" t="str">
        <f t="shared" si="472"/>
        <v>---0</v>
      </c>
      <c r="E30239">
        <v>0</v>
      </c>
    </row>
    <row r="30240" spans="2:5" ht="13.5" customHeight="1">
      <c r="B30240" t="str">
        <f t="shared" si="472"/>
        <v>---0</v>
      </c>
      <c r="E30240">
        <v>0</v>
      </c>
    </row>
    <row r="30241" spans="2:5" ht="13.5" customHeight="1">
      <c r="B30241" t="str">
        <f t="shared" si="472"/>
        <v>---0</v>
      </c>
      <c r="E30241">
        <v>0</v>
      </c>
    </row>
    <row r="30242" spans="2:5" ht="13.5" customHeight="1">
      <c r="B30242" t="str">
        <f t="shared" si="472"/>
        <v>---0</v>
      </c>
      <c r="E30242">
        <v>0</v>
      </c>
    </row>
    <row r="30243" spans="2:5" ht="13.5" customHeight="1">
      <c r="B30243" t="str">
        <f t="shared" si="472"/>
        <v>---0</v>
      </c>
      <c r="E30243">
        <v>0</v>
      </c>
    </row>
    <row r="30244" spans="2:5" ht="13.5" customHeight="1">
      <c r="B30244" t="str">
        <f t="shared" si="472"/>
        <v>---0</v>
      </c>
      <c r="E30244">
        <v>0</v>
      </c>
    </row>
    <row r="30245" spans="2:5" ht="13.5" customHeight="1">
      <c r="B30245" t="str">
        <f t="shared" si="472"/>
        <v>---0</v>
      </c>
      <c r="E30245">
        <v>0</v>
      </c>
    </row>
    <row r="30246" spans="2:5" ht="13.5" customHeight="1">
      <c r="B30246" t="str">
        <f t="shared" si="472"/>
        <v>---0</v>
      </c>
      <c r="E30246">
        <v>0</v>
      </c>
    </row>
    <row r="30247" spans="2:5" ht="13.5" customHeight="1">
      <c r="B30247" t="str">
        <f t="shared" si="472"/>
        <v>---0</v>
      </c>
      <c r="E30247">
        <v>0</v>
      </c>
    </row>
    <row r="30248" spans="2:5" ht="13.5" customHeight="1">
      <c r="B30248" t="str">
        <f t="shared" si="472"/>
        <v>---0</v>
      </c>
      <c r="E30248">
        <v>0</v>
      </c>
    </row>
    <row r="30249" spans="2:5" ht="13.5" customHeight="1">
      <c r="B30249" t="str">
        <f t="shared" si="472"/>
        <v>---0</v>
      </c>
      <c r="E30249">
        <v>0</v>
      </c>
    </row>
    <row r="30250" spans="2:5" ht="13.5" customHeight="1">
      <c r="B30250" t="str">
        <f t="shared" si="472"/>
        <v>---0</v>
      </c>
      <c r="E30250">
        <v>0</v>
      </c>
    </row>
    <row r="30251" spans="2:5" ht="13.5" customHeight="1">
      <c r="B30251" t="str">
        <f t="shared" si="472"/>
        <v>---0</v>
      </c>
      <c r="E30251">
        <v>0</v>
      </c>
    </row>
    <row r="30252" spans="2:5" ht="13.5" customHeight="1">
      <c r="B30252" t="str">
        <f t="shared" si="472"/>
        <v>---0</v>
      </c>
      <c r="E30252">
        <v>0</v>
      </c>
    </row>
    <row r="30253" spans="2:5" ht="13.5" customHeight="1">
      <c r="B30253" t="str">
        <f t="shared" si="472"/>
        <v>---0</v>
      </c>
      <c r="E30253">
        <v>0</v>
      </c>
    </row>
    <row r="30254" spans="2:5" ht="13.5" customHeight="1">
      <c r="B30254" t="str">
        <f t="shared" si="472"/>
        <v>---0</v>
      </c>
      <c r="E30254">
        <v>0</v>
      </c>
    </row>
    <row r="30255" spans="2:5" ht="13.5" customHeight="1">
      <c r="B30255" t="str">
        <f t="shared" si="472"/>
        <v>---0</v>
      </c>
      <c r="E30255">
        <v>0</v>
      </c>
    </row>
    <row r="30256" spans="2:5" ht="13.5" customHeight="1">
      <c r="B30256" t="str">
        <f t="shared" si="472"/>
        <v>---0</v>
      </c>
      <c r="E30256">
        <v>0</v>
      </c>
    </row>
    <row r="30257" spans="2:5" ht="13.5" customHeight="1">
      <c r="B30257" t="str">
        <f t="shared" si="472"/>
        <v>---0</v>
      </c>
      <c r="E30257">
        <v>0</v>
      </c>
    </row>
    <row r="30258" spans="2:5" ht="13.5" customHeight="1">
      <c r="B30258" t="str">
        <f t="shared" si="472"/>
        <v>---0</v>
      </c>
      <c r="E30258">
        <v>0</v>
      </c>
    </row>
    <row r="30259" spans="2:5" ht="13.5" customHeight="1">
      <c r="B30259" t="str">
        <f t="shared" si="472"/>
        <v>---0</v>
      </c>
      <c r="E30259">
        <v>0</v>
      </c>
    </row>
    <row r="30260" spans="2:5" ht="13.5" customHeight="1">
      <c r="B30260" t="str">
        <f t="shared" si="472"/>
        <v>---0</v>
      </c>
      <c r="E30260">
        <v>0</v>
      </c>
    </row>
    <row r="30261" spans="2:5" ht="13.5" customHeight="1">
      <c r="B30261" t="str">
        <f t="shared" si="472"/>
        <v>---0</v>
      </c>
      <c r="E30261">
        <v>0</v>
      </c>
    </row>
    <row r="30262" spans="2:5" ht="13.5" customHeight="1">
      <c r="B30262" t="str">
        <f t="shared" si="472"/>
        <v>---0</v>
      </c>
      <c r="E30262">
        <v>0</v>
      </c>
    </row>
    <row r="30263" spans="2:5" ht="13.5" customHeight="1">
      <c r="B30263" t="str">
        <f t="shared" si="472"/>
        <v>---0</v>
      </c>
      <c r="E30263">
        <v>0</v>
      </c>
    </row>
    <row r="30264" spans="2:5" ht="13.5" customHeight="1">
      <c r="B30264" t="str">
        <f t="shared" si="472"/>
        <v>---0</v>
      </c>
      <c r="E30264">
        <v>0</v>
      </c>
    </row>
    <row r="30265" spans="2:5" ht="13.5" customHeight="1">
      <c r="B30265" t="str">
        <f t="shared" si="472"/>
        <v>---0</v>
      </c>
      <c r="E30265">
        <v>0</v>
      </c>
    </row>
    <row r="30266" spans="2:5" ht="13.5" customHeight="1">
      <c r="B30266" t="str">
        <f t="shared" si="472"/>
        <v>---0</v>
      </c>
      <c r="E30266">
        <v>0</v>
      </c>
    </row>
    <row r="30267" spans="2:5" ht="13.5" customHeight="1">
      <c r="B30267" t="str">
        <f t="shared" si="472"/>
        <v>---0</v>
      </c>
      <c r="E30267">
        <v>0</v>
      </c>
    </row>
    <row r="30268" spans="2:5" ht="13.5" customHeight="1">
      <c r="B30268" t="str">
        <f t="shared" si="472"/>
        <v>---0</v>
      </c>
      <c r="E30268">
        <v>0</v>
      </c>
    </row>
    <row r="30269" spans="2:5" ht="13.5" customHeight="1">
      <c r="B30269" t="str">
        <f t="shared" si="472"/>
        <v>---0</v>
      </c>
      <c r="E30269">
        <v>0</v>
      </c>
    </row>
    <row r="30270" spans="2:5" ht="13.5" customHeight="1">
      <c r="B30270" t="str">
        <f t="shared" si="472"/>
        <v>---0</v>
      </c>
      <c r="E30270">
        <v>0</v>
      </c>
    </row>
    <row r="30271" spans="2:5" ht="13.5" customHeight="1">
      <c r="B30271" t="str">
        <f t="shared" si="472"/>
        <v>---0</v>
      </c>
      <c r="E30271">
        <v>0</v>
      </c>
    </row>
    <row r="30272" spans="2:5" ht="13.5" customHeight="1">
      <c r="B30272" t="str">
        <f t="shared" si="472"/>
        <v>---0</v>
      </c>
      <c r="E30272">
        <v>0</v>
      </c>
    </row>
    <row r="30273" spans="2:5" ht="13.5" customHeight="1">
      <c r="B30273" t="str">
        <f t="shared" si="472"/>
        <v>---0</v>
      </c>
      <c r="E30273">
        <v>0</v>
      </c>
    </row>
    <row r="30274" spans="2:5" ht="13.5" customHeight="1">
      <c r="B30274" t="str">
        <f t="shared" si="472"/>
        <v>---0</v>
      </c>
      <c r="E30274">
        <v>0</v>
      </c>
    </row>
    <row r="30275" spans="2:5" ht="13.5" customHeight="1">
      <c r="B30275" t="str">
        <f t="shared" ref="B30275:B30338" si="473">A30275&amp;"---"&amp;E30275</f>
        <v>---0</v>
      </c>
      <c r="E30275">
        <v>0</v>
      </c>
    </row>
    <row r="30276" spans="2:5" ht="13.5" customHeight="1">
      <c r="B30276" t="str">
        <f t="shared" si="473"/>
        <v>---0</v>
      </c>
      <c r="E30276">
        <v>0</v>
      </c>
    </row>
    <row r="30277" spans="2:5" ht="13.5" customHeight="1">
      <c r="B30277" t="str">
        <f t="shared" si="473"/>
        <v>---0</v>
      </c>
      <c r="E30277">
        <v>0</v>
      </c>
    </row>
    <row r="30278" spans="2:5" ht="13.5" customHeight="1">
      <c r="B30278" t="str">
        <f t="shared" si="473"/>
        <v>---0</v>
      </c>
      <c r="E30278">
        <v>0</v>
      </c>
    </row>
    <row r="30279" spans="2:5" ht="13.5" customHeight="1">
      <c r="B30279" t="str">
        <f t="shared" si="473"/>
        <v>---0</v>
      </c>
      <c r="E30279">
        <v>0</v>
      </c>
    </row>
    <row r="30280" spans="2:5" ht="13.5" customHeight="1">
      <c r="B30280" t="str">
        <f t="shared" si="473"/>
        <v>---0</v>
      </c>
      <c r="E30280">
        <v>0</v>
      </c>
    </row>
    <row r="30281" spans="2:5" ht="13.5" customHeight="1">
      <c r="B30281" t="str">
        <f t="shared" si="473"/>
        <v>---0</v>
      </c>
      <c r="E30281">
        <v>0</v>
      </c>
    </row>
    <row r="30282" spans="2:5" ht="13.5" customHeight="1">
      <c r="B30282" t="str">
        <f t="shared" si="473"/>
        <v>---0</v>
      </c>
      <c r="E30282">
        <v>0</v>
      </c>
    </row>
    <row r="30283" spans="2:5" ht="13.5" customHeight="1">
      <c r="B30283" t="str">
        <f t="shared" si="473"/>
        <v>---0</v>
      </c>
      <c r="E30283">
        <v>0</v>
      </c>
    </row>
    <row r="30284" spans="2:5" ht="13.5" customHeight="1">
      <c r="B30284" t="str">
        <f t="shared" si="473"/>
        <v>---0</v>
      </c>
      <c r="E30284">
        <v>0</v>
      </c>
    </row>
    <row r="30285" spans="2:5" ht="13.5" customHeight="1">
      <c r="B30285" t="str">
        <f t="shared" si="473"/>
        <v>---0</v>
      </c>
      <c r="E30285">
        <v>0</v>
      </c>
    </row>
    <row r="30286" spans="2:5" ht="13.5" customHeight="1">
      <c r="B30286" t="str">
        <f t="shared" si="473"/>
        <v>---0</v>
      </c>
      <c r="E30286">
        <v>0</v>
      </c>
    </row>
    <row r="30287" spans="2:5" ht="13.5" customHeight="1">
      <c r="B30287" t="str">
        <f t="shared" si="473"/>
        <v>---0</v>
      </c>
      <c r="E30287">
        <v>0</v>
      </c>
    </row>
    <row r="30288" spans="2:5" ht="13.5" customHeight="1">
      <c r="B30288" t="str">
        <f t="shared" si="473"/>
        <v>---0</v>
      </c>
      <c r="E30288">
        <v>0</v>
      </c>
    </row>
    <row r="30289" spans="2:5" ht="13.5" customHeight="1">
      <c r="B30289" t="str">
        <f t="shared" si="473"/>
        <v>---0</v>
      </c>
      <c r="E30289">
        <v>0</v>
      </c>
    </row>
    <row r="30290" spans="2:5" ht="13.5" customHeight="1">
      <c r="B30290" t="str">
        <f t="shared" si="473"/>
        <v>---0</v>
      </c>
      <c r="E30290">
        <v>0</v>
      </c>
    </row>
    <row r="30291" spans="2:5" ht="13.5" customHeight="1">
      <c r="B30291" t="str">
        <f t="shared" si="473"/>
        <v>---0</v>
      </c>
      <c r="E30291">
        <v>0</v>
      </c>
    </row>
    <row r="30292" spans="2:5" ht="13.5" customHeight="1">
      <c r="B30292" t="str">
        <f t="shared" si="473"/>
        <v>---0</v>
      </c>
      <c r="E30292">
        <v>0</v>
      </c>
    </row>
    <row r="30293" spans="2:5" ht="13.5" customHeight="1">
      <c r="B30293" t="str">
        <f t="shared" si="473"/>
        <v>---0</v>
      </c>
      <c r="E30293">
        <v>0</v>
      </c>
    </row>
    <row r="30294" spans="2:5" ht="13.5" customHeight="1">
      <c r="B30294" t="str">
        <f t="shared" si="473"/>
        <v>---0</v>
      </c>
      <c r="E30294">
        <v>0</v>
      </c>
    </row>
    <row r="30295" spans="2:5" ht="13.5" customHeight="1">
      <c r="B30295" t="str">
        <f t="shared" si="473"/>
        <v>---0</v>
      </c>
      <c r="E30295">
        <v>0</v>
      </c>
    </row>
    <row r="30296" spans="2:5" ht="13.5" customHeight="1">
      <c r="B30296" t="str">
        <f t="shared" si="473"/>
        <v>---0</v>
      </c>
      <c r="E30296">
        <v>0</v>
      </c>
    </row>
    <row r="30297" spans="2:5" ht="13.5" customHeight="1">
      <c r="B30297" t="str">
        <f t="shared" si="473"/>
        <v>---0</v>
      </c>
      <c r="E30297">
        <v>0</v>
      </c>
    </row>
    <row r="30298" spans="2:5" ht="13.5" customHeight="1">
      <c r="B30298" t="str">
        <f t="shared" si="473"/>
        <v>---0</v>
      </c>
      <c r="E30298">
        <v>0</v>
      </c>
    </row>
    <row r="30299" spans="2:5" ht="13.5" customHeight="1">
      <c r="B30299" t="str">
        <f t="shared" si="473"/>
        <v>---0</v>
      </c>
      <c r="E30299">
        <v>0</v>
      </c>
    </row>
    <row r="30300" spans="2:5" ht="13.5" customHeight="1">
      <c r="B30300" t="str">
        <f t="shared" si="473"/>
        <v>---0</v>
      </c>
      <c r="E30300">
        <v>0</v>
      </c>
    </row>
    <row r="30301" spans="2:5" ht="13.5" customHeight="1">
      <c r="B30301" t="str">
        <f t="shared" si="473"/>
        <v>---0</v>
      </c>
      <c r="E30301">
        <v>0</v>
      </c>
    </row>
    <row r="30302" spans="2:5" ht="13.5" customHeight="1">
      <c r="B30302" t="str">
        <f t="shared" si="473"/>
        <v>---0</v>
      </c>
      <c r="E30302">
        <v>0</v>
      </c>
    </row>
    <row r="30303" spans="2:5" ht="13.5" customHeight="1">
      <c r="B30303" t="str">
        <f t="shared" si="473"/>
        <v>---0</v>
      </c>
      <c r="E30303">
        <v>0</v>
      </c>
    </row>
    <row r="30304" spans="2:5" ht="13.5" customHeight="1">
      <c r="B30304" t="str">
        <f t="shared" si="473"/>
        <v>---0</v>
      </c>
      <c r="E30304">
        <v>0</v>
      </c>
    </row>
    <row r="30305" spans="2:5" ht="13.5" customHeight="1">
      <c r="B30305" t="str">
        <f t="shared" si="473"/>
        <v>---0</v>
      </c>
      <c r="E30305">
        <v>0</v>
      </c>
    </row>
    <row r="30306" spans="2:5" ht="13.5" customHeight="1">
      <c r="B30306" t="str">
        <f t="shared" si="473"/>
        <v>---0</v>
      </c>
      <c r="E30306">
        <v>0</v>
      </c>
    </row>
    <row r="30307" spans="2:5" ht="13.5" customHeight="1">
      <c r="B30307" t="str">
        <f t="shared" si="473"/>
        <v>---0</v>
      </c>
      <c r="E30307">
        <v>0</v>
      </c>
    </row>
    <row r="30308" spans="2:5" ht="13.5" customHeight="1">
      <c r="B30308" t="str">
        <f t="shared" si="473"/>
        <v>---0</v>
      </c>
      <c r="E30308">
        <v>0</v>
      </c>
    </row>
    <row r="30309" spans="2:5" ht="13.5" customHeight="1">
      <c r="B30309" t="str">
        <f t="shared" si="473"/>
        <v>---0</v>
      </c>
      <c r="E30309">
        <v>0</v>
      </c>
    </row>
    <row r="30310" spans="2:5" ht="13.5" customHeight="1">
      <c r="B30310" t="str">
        <f t="shared" si="473"/>
        <v>---0</v>
      </c>
      <c r="E30310">
        <v>0</v>
      </c>
    </row>
    <row r="30311" spans="2:5" ht="13.5" customHeight="1">
      <c r="B30311" t="str">
        <f t="shared" si="473"/>
        <v>---0</v>
      </c>
      <c r="E30311">
        <v>0</v>
      </c>
    </row>
    <row r="30312" spans="2:5" ht="13.5" customHeight="1">
      <c r="B30312" t="str">
        <f t="shared" si="473"/>
        <v>---0</v>
      </c>
      <c r="E30312">
        <v>0</v>
      </c>
    </row>
    <row r="30313" spans="2:5" ht="13.5" customHeight="1">
      <c r="B30313" t="str">
        <f t="shared" si="473"/>
        <v>---0</v>
      </c>
      <c r="E30313">
        <v>0</v>
      </c>
    </row>
    <row r="30314" spans="2:5" ht="13.5" customHeight="1">
      <c r="B30314" t="str">
        <f t="shared" si="473"/>
        <v>---0</v>
      </c>
      <c r="E30314">
        <v>0</v>
      </c>
    </row>
    <row r="30315" spans="2:5" ht="13.5" customHeight="1">
      <c r="B30315" t="str">
        <f t="shared" si="473"/>
        <v>---0</v>
      </c>
      <c r="E30315">
        <v>0</v>
      </c>
    </row>
    <row r="30316" spans="2:5" ht="13.5" customHeight="1">
      <c r="B30316" t="str">
        <f t="shared" si="473"/>
        <v>---0</v>
      </c>
      <c r="E30316">
        <v>0</v>
      </c>
    </row>
    <row r="30317" spans="2:5" ht="13.5" customHeight="1">
      <c r="B30317" t="str">
        <f t="shared" si="473"/>
        <v>---0</v>
      </c>
      <c r="E30317">
        <v>0</v>
      </c>
    </row>
    <row r="30318" spans="2:5" ht="13.5" customHeight="1">
      <c r="B30318" t="str">
        <f t="shared" si="473"/>
        <v>---0</v>
      </c>
      <c r="E30318">
        <v>0</v>
      </c>
    </row>
    <row r="30319" spans="2:5" ht="13.5" customHeight="1">
      <c r="B30319" t="str">
        <f t="shared" si="473"/>
        <v>---0</v>
      </c>
      <c r="E30319">
        <v>0</v>
      </c>
    </row>
    <row r="30320" spans="2:5" ht="13.5" customHeight="1">
      <c r="B30320" t="str">
        <f t="shared" si="473"/>
        <v>---0</v>
      </c>
      <c r="E30320">
        <v>0</v>
      </c>
    </row>
    <row r="30321" spans="2:5" ht="13.5" customHeight="1">
      <c r="B30321" t="str">
        <f t="shared" si="473"/>
        <v>---0</v>
      </c>
      <c r="E30321">
        <v>0</v>
      </c>
    </row>
    <row r="30322" spans="2:5">
      <c r="B30322" t="str">
        <f t="shared" si="473"/>
        <v>---0</v>
      </c>
      <c r="E30322">
        <v>0</v>
      </c>
    </row>
    <row r="30323" spans="2:5" ht="13.5" customHeight="1">
      <c r="B30323" t="str">
        <f t="shared" si="473"/>
        <v>---0</v>
      </c>
      <c r="E30323">
        <v>0</v>
      </c>
    </row>
    <row r="30324" spans="2:5" ht="13.5" customHeight="1">
      <c r="B30324" t="str">
        <f t="shared" si="473"/>
        <v>---0</v>
      </c>
      <c r="E30324">
        <v>0</v>
      </c>
    </row>
    <row r="30325" spans="2:5" ht="13.5" customHeight="1">
      <c r="B30325" t="str">
        <f t="shared" si="473"/>
        <v>---0</v>
      </c>
      <c r="E30325">
        <v>0</v>
      </c>
    </row>
    <row r="30326" spans="2:5" ht="13.5" customHeight="1">
      <c r="B30326" t="str">
        <f t="shared" si="473"/>
        <v>---0</v>
      </c>
      <c r="E30326">
        <v>0</v>
      </c>
    </row>
    <row r="30327" spans="2:5" ht="13.5" customHeight="1">
      <c r="B30327" t="str">
        <f t="shared" si="473"/>
        <v>---0</v>
      </c>
      <c r="E30327">
        <v>0</v>
      </c>
    </row>
    <row r="30328" spans="2:5" ht="13.5" customHeight="1">
      <c r="B30328" t="str">
        <f t="shared" si="473"/>
        <v>---0</v>
      </c>
      <c r="E30328">
        <v>0</v>
      </c>
    </row>
    <row r="30329" spans="2:5" ht="13.5" customHeight="1">
      <c r="B30329" t="str">
        <f t="shared" si="473"/>
        <v>---0</v>
      </c>
      <c r="E30329">
        <v>0</v>
      </c>
    </row>
    <row r="30330" spans="2:5" ht="13.5" customHeight="1">
      <c r="B30330" t="str">
        <f t="shared" si="473"/>
        <v>---0</v>
      </c>
      <c r="E30330">
        <v>0</v>
      </c>
    </row>
    <row r="30331" spans="2:5" ht="13.5" customHeight="1">
      <c r="B30331" t="str">
        <f t="shared" si="473"/>
        <v>---0</v>
      </c>
      <c r="E30331">
        <v>0</v>
      </c>
    </row>
    <row r="30332" spans="2:5" ht="13.5" customHeight="1">
      <c r="B30332" t="str">
        <f t="shared" si="473"/>
        <v>---0</v>
      </c>
      <c r="E30332">
        <v>0</v>
      </c>
    </row>
    <row r="30333" spans="2:5" ht="13.5" customHeight="1">
      <c r="B30333" t="str">
        <f t="shared" si="473"/>
        <v>---0</v>
      </c>
      <c r="E30333">
        <v>0</v>
      </c>
    </row>
    <row r="30334" spans="2:5" ht="13.5" customHeight="1">
      <c r="B30334" t="str">
        <f t="shared" si="473"/>
        <v>---0</v>
      </c>
      <c r="E30334">
        <v>0</v>
      </c>
    </row>
    <row r="30335" spans="2:5" ht="13.5" customHeight="1">
      <c r="B30335" t="str">
        <f t="shared" si="473"/>
        <v>---0</v>
      </c>
      <c r="E30335">
        <v>0</v>
      </c>
    </row>
    <row r="30336" spans="2:5" ht="13.5" customHeight="1">
      <c r="B30336" t="str">
        <f t="shared" si="473"/>
        <v>---0</v>
      </c>
      <c r="E30336">
        <v>0</v>
      </c>
    </row>
    <row r="30337" spans="2:5" ht="13.5" customHeight="1">
      <c r="B30337" t="str">
        <f t="shared" si="473"/>
        <v>---0</v>
      </c>
      <c r="E30337">
        <v>0</v>
      </c>
    </row>
    <row r="30338" spans="2:5" ht="13.5" customHeight="1">
      <c r="B30338" t="str">
        <f t="shared" si="473"/>
        <v>---0</v>
      </c>
      <c r="E30338">
        <v>0</v>
      </c>
    </row>
    <row r="30339" spans="2:5" ht="13.5" customHeight="1">
      <c r="B30339" t="str">
        <f t="shared" ref="B30339:B30402" si="474">A30339&amp;"---"&amp;E30339</f>
        <v>---0</v>
      </c>
      <c r="E30339">
        <v>0</v>
      </c>
    </row>
    <row r="30340" spans="2:5" ht="13.5" customHeight="1">
      <c r="B30340" t="str">
        <f t="shared" si="474"/>
        <v>---0</v>
      </c>
      <c r="E30340">
        <v>0</v>
      </c>
    </row>
    <row r="30341" spans="2:5" ht="13.5" customHeight="1">
      <c r="B30341" t="str">
        <f t="shared" si="474"/>
        <v>---0</v>
      </c>
      <c r="E30341">
        <v>0</v>
      </c>
    </row>
    <row r="30342" spans="2:5" ht="13.5" customHeight="1">
      <c r="B30342" t="str">
        <f t="shared" si="474"/>
        <v>---0</v>
      </c>
      <c r="E30342">
        <v>0</v>
      </c>
    </row>
    <row r="30343" spans="2:5" ht="13.5" customHeight="1">
      <c r="B30343" t="str">
        <f t="shared" si="474"/>
        <v>---0</v>
      </c>
      <c r="E30343">
        <v>0</v>
      </c>
    </row>
    <row r="30344" spans="2:5" ht="13.5" customHeight="1">
      <c r="B30344" t="str">
        <f t="shared" si="474"/>
        <v>---0</v>
      </c>
      <c r="E30344">
        <v>0</v>
      </c>
    </row>
    <row r="30345" spans="2:5" ht="13.5" customHeight="1">
      <c r="B30345" t="str">
        <f t="shared" si="474"/>
        <v>---0</v>
      </c>
      <c r="E30345">
        <v>0</v>
      </c>
    </row>
    <row r="30346" spans="2:5" ht="13.5" customHeight="1">
      <c r="B30346" t="str">
        <f t="shared" si="474"/>
        <v>---0</v>
      </c>
      <c r="E30346">
        <v>0</v>
      </c>
    </row>
    <row r="30347" spans="2:5" ht="13.5" customHeight="1">
      <c r="B30347" t="str">
        <f t="shared" si="474"/>
        <v>---0</v>
      </c>
      <c r="E30347">
        <v>0</v>
      </c>
    </row>
    <row r="30348" spans="2:5" ht="13.5" customHeight="1">
      <c r="B30348" t="str">
        <f t="shared" si="474"/>
        <v>---0</v>
      </c>
      <c r="E30348">
        <v>0</v>
      </c>
    </row>
    <row r="30349" spans="2:5" ht="13.5" customHeight="1">
      <c r="B30349" t="str">
        <f t="shared" si="474"/>
        <v>---0</v>
      </c>
      <c r="E30349">
        <v>0</v>
      </c>
    </row>
    <row r="30350" spans="2:5" ht="13.5" customHeight="1">
      <c r="B30350" t="str">
        <f t="shared" si="474"/>
        <v>---0</v>
      </c>
      <c r="E30350">
        <v>0</v>
      </c>
    </row>
    <row r="30351" spans="2:5" ht="13.5" customHeight="1">
      <c r="B30351" t="str">
        <f t="shared" si="474"/>
        <v>---0</v>
      </c>
      <c r="E30351">
        <v>0</v>
      </c>
    </row>
    <row r="30352" spans="2:5" ht="13.5" customHeight="1">
      <c r="B30352" t="str">
        <f t="shared" si="474"/>
        <v>---0</v>
      </c>
      <c r="E30352">
        <v>0</v>
      </c>
    </row>
    <row r="30353" spans="2:5" ht="13.5" customHeight="1">
      <c r="B30353" t="str">
        <f t="shared" si="474"/>
        <v>---0</v>
      </c>
      <c r="E30353">
        <v>0</v>
      </c>
    </row>
    <row r="30354" spans="2:5" ht="13.5" customHeight="1">
      <c r="B30354" t="str">
        <f t="shared" si="474"/>
        <v>---0</v>
      </c>
      <c r="E30354">
        <v>0</v>
      </c>
    </row>
    <row r="30355" spans="2:5" ht="13.5" customHeight="1">
      <c r="B30355" t="str">
        <f t="shared" si="474"/>
        <v>---0</v>
      </c>
      <c r="E30355">
        <v>0</v>
      </c>
    </row>
    <row r="30356" spans="2:5" ht="13.5" customHeight="1">
      <c r="B30356" t="str">
        <f t="shared" si="474"/>
        <v>---0</v>
      </c>
      <c r="E30356">
        <v>0</v>
      </c>
    </row>
    <row r="30357" spans="2:5" ht="13.5" customHeight="1">
      <c r="B30357" t="str">
        <f t="shared" si="474"/>
        <v>---0</v>
      </c>
      <c r="E30357">
        <v>0</v>
      </c>
    </row>
    <row r="30358" spans="2:5" ht="13.5" customHeight="1">
      <c r="B30358" t="str">
        <f t="shared" si="474"/>
        <v>---0</v>
      </c>
      <c r="E30358">
        <v>0</v>
      </c>
    </row>
    <row r="30359" spans="2:5" ht="13.5" customHeight="1">
      <c r="B30359" t="str">
        <f t="shared" si="474"/>
        <v>---0</v>
      </c>
      <c r="E30359">
        <v>0</v>
      </c>
    </row>
    <row r="30360" spans="2:5" ht="13.5" customHeight="1">
      <c r="B30360" t="str">
        <f t="shared" si="474"/>
        <v>---0</v>
      </c>
      <c r="E30360">
        <v>0</v>
      </c>
    </row>
    <row r="30361" spans="2:5" ht="13.5" customHeight="1">
      <c r="B30361" t="str">
        <f t="shared" si="474"/>
        <v>---0</v>
      </c>
      <c r="E30361">
        <v>0</v>
      </c>
    </row>
    <row r="30362" spans="2:5" ht="13.5" customHeight="1">
      <c r="B30362" t="str">
        <f t="shared" si="474"/>
        <v>---0</v>
      </c>
      <c r="E30362">
        <v>0</v>
      </c>
    </row>
    <row r="30363" spans="2:5" ht="13.5" customHeight="1">
      <c r="B30363" t="str">
        <f t="shared" si="474"/>
        <v>---0</v>
      </c>
      <c r="E30363">
        <v>0</v>
      </c>
    </row>
    <row r="30364" spans="2:5" ht="13.5" customHeight="1">
      <c r="B30364" t="str">
        <f t="shared" si="474"/>
        <v>---0</v>
      </c>
      <c r="E30364">
        <v>0</v>
      </c>
    </row>
    <row r="30365" spans="2:5" ht="13.5" customHeight="1">
      <c r="B30365" t="str">
        <f t="shared" si="474"/>
        <v>---0</v>
      </c>
      <c r="E30365">
        <v>0</v>
      </c>
    </row>
    <row r="30366" spans="2:5" ht="13.5" customHeight="1">
      <c r="B30366" t="str">
        <f t="shared" si="474"/>
        <v>---0</v>
      </c>
      <c r="E30366">
        <v>0</v>
      </c>
    </row>
    <row r="30367" spans="2:5" ht="13.5" customHeight="1">
      <c r="B30367" t="str">
        <f t="shared" si="474"/>
        <v>---0</v>
      </c>
      <c r="E30367">
        <v>0</v>
      </c>
    </row>
    <row r="30368" spans="2:5" ht="13.5" customHeight="1">
      <c r="B30368" t="str">
        <f t="shared" si="474"/>
        <v>---0</v>
      </c>
      <c r="E30368">
        <v>0</v>
      </c>
    </row>
    <row r="30369" spans="2:5" ht="13.5" customHeight="1">
      <c r="B30369" t="str">
        <f t="shared" si="474"/>
        <v>---0</v>
      </c>
      <c r="E30369">
        <v>0</v>
      </c>
    </row>
    <row r="30370" spans="2:5" ht="13.5" customHeight="1">
      <c r="B30370" t="str">
        <f t="shared" si="474"/>
        <v>---0</v>
      </c>
      <c r="E30370">
        <v>0</v>
      </c>
    </row>
    <row r="30371" spans="2:5" ht="13.5" customHeight="1">
      <c r="B30371" t="str">
        <f t="shared" si="474"/>
        <v>---0</v>
      </c>
      <c r="E30371">
        <v>0</v>
      </c>
    </row>
    <row r="30372" spans="2:5" ht="13.5" customHeight="1">
      <c r="B30372" t="str">
        <f t="shared" si="474"/>
        <v>---0</v>
      </c>
      <c r="E30372">
        <v>0</v>
      </c>
    </row>
    <row r="30373" spans="2:5" ht="13.5" customHeight="1">
      <c r="B30373" t="str">
        <f t="shared" si="474"/>
        <v>---0</v>
      </c>
      <c r="E30373">
        <v>0</v>
      </c>
    </row>
    <row r="30374" spans="2:5" ht="13.5" customHeight="1">
      <c r="B30374" t="str">
        <f t="shared" si="474"/>
        <v>---0</v>
      </c>
      <c r="E30374">
        <v>0</v>
      </c>
    </row>
    <row r="30375" spans="2:5" ht="13.5" customHeight="1">
      <c r="B30375" t="str">
        <f t="shared" si="474"/>
        <v>---0</v>
      </c>
      <c r="E30375">
        <v>0</v>
      </c>
    </row>
    <row r="30376" spans="2:5" ht="13.5" customHeight="1">
      <c r="B30376" t="str">
        <f t="shared" si="474"/>
        <v>---0</v>
      </c>
      <c r="E30376">
        <v>0</v>
      </c>
    </row>
    <row r="30377" spans="2:5" ht="13.5" customHeight="1">
      <c r="B30377" t="str">
        <f t="shared" si="474"/>
        <v>---0</v>
      </c>
      <c r="E30377">
        <v>0</v>
      </c>
    </row>
    <row r="30378" spans="2:5" ht="13.5" customHeight="1">
      <c r="B30378" t="str">
        <f t="shared" si="474"/>
        <v>---0</v>
      </c>
      <c r="E30378">
        <v>0</v>
      </c>
    </row>
    <row r="30379" spans="2:5" ht="13.5" customHeight="1">
      <c r="B30379" t="str">
        <f t="shared" si="474"/>
        <v>---0</v>
      </c>
      <c r="E30379">
        <v>0</v>
      </c>
    </row>
    <row r="30380" spans="2:5">
      <c r="B30380" t="str">
        <f t="shared" si="474"/>
        <v>---0</v>
      </c>
      <c r="E30380">
        <v>0</v>
      </c>
    </row>
    <row r="30381" spans="2:5" ht="13.5" customHeight="1">
      <c r="B30381" t="str">
        <f t="shared" si="474"/>
        <v>---0</v>
      </c>
      <c r="E30381">
        <v>0</v>
      </c>
    </row>
    <row r="30382" spans="2:5" ht="13.5" customHeight="1">
      <c r="B30382" t="str">
        <f t="shared" si="474"/>
        <v>---0</v>
      </c>
      <c r="E30382">
        <v>0</v>
      </c>
    </row>
    <row r="30383" spans="2:5" ht="13.5" customHeight="1">
      <c r="B30383" t="str">
        <f t="shared" si="474"/>
        <v>---0</v>
      </c>
      <c r="E30383">
        <v>0</v>
      </c>
    </row>
    <row r="30384" spans="2:5" ht="13.5" customHeight="1">
      <c r="B30384" t="str">
        <f t="shared" si="474"/>
        <v>---0</v>
      </c>
      <c r="E30384">
        <v>0</v>
      </c>
    </row>
    <row r="30385" spans="2:5" ht="13.5" customHeight="1">
      <c r="B30385" t="str">
        <f t="shared" si="474"/>
        <v>---0</v>
      </c>
      <c r="E30385">
        <v>0</v>
      </c>
    </row>
    <row r="30386" spans="2:5" ht="13.5" customHeight="1">
      <c r="B30386" t="str">
        <f t="shared" si="474"/>
        <v>---0</v>
      </c>
      <c r="E30386">
        <v>0</v>
      </c>
    </row>
    <row r="30387" spans="2:5" ht="13.5" customHeight="1">
      <c r="B30387" t="str">
        <f t="shared" si="474"/>
        <v>---0</v>
      </c>
      <c r="E30387">
        <v>0</v>
      </c>
    </row>
    <row r="30388" spans="2:5" ht="13.5" customHeight="1">
      <c r="B30388" t="str">
        <f t="shared" si="474"/>
        <v>---0</v>
      </c>
      <c r="E30388">
        <v>0</v>
      </c>
    </row>
    <row r="30389" spans="2:5" ht="13.5" customHeight="1">
      <c r="B30389" t="str">
        <f t="shared" si="474"/>
        <v>---0</v>
      </c>
      <c r="E30389">
        <v>0</v>
      </c>
    </row>
    <row r="30390" spans="2:5" ht="13.5" customHeight="1">
      <c r="B30390" t="str">
        <f t="shared" si="474"/>
        <v>---0</v>
      </c>
      <c r="E30390">
        <v>0</v>
      </c>
    </row>
    <row r="30391" spans="2:5" ht="13.5" customHeight="1">
      <c r="B30391" t="str">
        <f t="shared" si="474"/>
        <v>---0</v>
      </c>
      <c r="E30391">
        <v>0</v>
      </c>
    </row>
    <row r="30392" spans="2:5" ht="13.5" customHeight="1">
      <c r="B30392" t="str">
        <f t="shared" si="474"/>
        <v>---0</v>
      </c>
      <c r="E30392">
        <v>0</v>
      </c>
    </row>
    <row r="30393" spans="2:5" ht="13.5" customHeight="1">
      <c r="B30393" t="str">
        <f t="shared" si="474"/>
        <v>---0</v>
      </c>
      <c r="E30393">
        <v>0</v>
      </c>
    </row>
    <row r="30394" spans="2:5" ht="13.5" customHeight="1">
      <c r="B30394" t="str">
        <f t="shared" si="474"/>
        <v>---0</v>
      </c>
      <c r="E30394">
        <v>0</v>
      </c>
    </row>
    <row r="30395" spans="2:5" ht="13.5" customHeight="1">
      <c r="B30395" t="str">
        <f t="shared" si="474"/>
        <v>---0</v>
      </c>
      <c r="E30395">
        <v>0</v>
      </c>
    </row>
    <row r="30396" spans="2:5" ht="13.5" customHeight="1">
      <c r="B30396" t="str">
        <f t="shared" si="474"/>
        <v>---0</v>
      </c>
      <c r="E30396">
        <v>0</v>
      </c>
    </row>
    <row r="30397" spans="2:5" ht="13.5" customHeight="1">
      <c r="B30397" t="str">
        <f t="shared" si="474"/>
        <v>---0</v>
      </c>
      <c r="E30397">
        <v>0</v>
      </c>
    </row>
    <row r="30398" spans="2:5" ht="13.5" customHeight="1">
      <c r="B30398" t="str">
        <f t="shared" si="474"/>
        <v>---0</v>
      </c>
      <c r="E30398">
        <v>0</v>
      </c>
    </row>
    <row r="30399" spans="2:5" ht="13.5" customHeight="1">
      <c r="B30399" t="str">
        <f t="shared" si="474"/>
        <v>---0</v>
      </c>
      <c r="E30399">
        <v>0</v>
      </c>
    </row>
    <row r="30400" spans="2:5" ht="13.5" customHeight="1">
      <c r="B30400" t="str">
        <f t="shared" si="474"/>
        <v>---0</v>
      </c>
      <c r="E30400">
        <v>0</v>
      </c>
    </row>
    <row r="30401" spans="2:5" ht="13.5" customHeight="1">
      <c r="B30401" t="str">
        <f t="shared" si="474"/>
        <v>---0</v>
      </c>
      <c r="E30401">
        <v>0</v>
      </c>
    </row>
    <row r="30402" spans="2:5" ht="13.5" customHeight="1">
      <c r="B30402" t="str">
        <f t="shared" si="474"/>
        <v>---0</v>
      </c>
      <c r="E30402">
        <v>0</v>
      </c>
    </row>
    <row r="30403" spans="2:5" ht="13.5" customHeight="1">
      <c r="B30403" t="str">
        <f t="shared" ref="B30403:B30466" si="475">A30403&amp;"---"&amp;E30403</f>
        <v>---0</v>
      </c>
      <c r="E30403">
        <v>0</v>
      </c>
    </row>
    <row r="30404" spans="2:5" ht="13.5" customHeight="1">
      <c r="B30404" t="str">
        <f t="shared" si="475"/>
        <v>---0</v>
      </c>
      <c r="E30404">
        <v>0</v>
      </c>
    </row>
    <row r="30405" spans="2:5" ht="13.5" customHeight="1">
      <c r="B30405" t="str">
        <f t="shared" si="475"/>
        <v>---0</v>
      </c>
      <c r="E30405">
        <v>0</v>
      </c>
    </row>
    <row r="30406" spans="2:5" ht="13.5" customHeight="1">
      <c r="B30406" t="str">
        <f t="shared" si="475"/>
        <v>---0</v>
      </c>
      <c r="E30406">
        <v>0</v>
      </c>
    </row>
    <row r="30407" spans="2:5" ht="13.5" customHeight="1">
      <c r="B30407" t="str">
        <f t="shared" si="475"/>
        <v>---0</v>
      </c>
      <c r="E30407">
        <v>0</v>
      </c>
    </row>
    <row r="30408" spans="2:5" ht="13.5" customHeight="1">
      <c r="B30408" t="str">
        <f t="shared" si="475"/>
        <v>---0</v>
      </c>
      <c r="E30408">
        <v>0</v>
      </c>
    </row>
    <row r="30409" spans="2:5" ht="13.5" customHeight="1">
      <c r="B30409" t="str">
        <f t="shared" si="475"/>
        <v>---0</v>
      </c>
      <c r="E30409">
        <v>0</v>
      </c>
    </row>
    <row r="30410" spans="2:5" ht="13.5" customHeight="1">
      <c r="B30410" t="str">
        <f t="shared" si="475"/>
        <v>---0</v>
      </c>
      <c r="E30410">
        <v>0</v>
      </c>
    </row>
    <row r="30411" spans="2:5" ht="13.5" customHeight="1">
      <c r="B30411" t="str">
        <f t="shared" si="475"/>
        <v>---0</v>
      </c>
      <c r="E30411">
        <v>0</v>
      </c>
    </row>
    <row r="30412" spans="2:5" ht="13.5" customHeight="1">
      <c r="B30412" t="str">
        <f t="shared" si="475"/>
        <v>---0</v>
      </c>
      <c r="E30412">
        <v>0</v>
      </c>
    </row>
    <row r="30413" spans="2:5" ht="13.5" customHeight="1">
      <c r="B30413" t="str">
        <f t="shared" si="475"/>
        <v>---0</v>
      </c>
      <c r="E30413">
        <v>0</v>
      </c>
    </row>
    <row r="30414" spans="2:5" ht="13.5" customHeight="1">
      <c r="B30414" t="str">
        <f t="shared" si="475"/>
        <v>---0</v>
      </c>
      <c r="E30414">
        <v>0</v>
      </c>
    </row>
    <row r="30415" spans="2:5" ht="13.5" customHeight="1">
      <c r="B30415" t="str">
        <f t="shared" si="475"/>
        <v>---0</v>
      </c>
      <c r="E30415">
        <v>0</v>
      </c>
    </row>
    <row r="30416" spans="2:5" ht="13.5" customHeight="1">
      <c r="B30416" t="str">
        <f t="shared" si="475"/>
        <v>---0</v>
      </c>
      <c r="E30416">
        <v>0</v>
      </c>
    </row>
    <row r="30417" spans="2:5" ht="13.5" customHeight="1">
      <c r="B30417" t="str">
        <f t="shared" si="475"/>
        <v>---0</v>
      </c>
      <c r="E30417">
        <v>0</v>
      </c>
    </row>
    <row r="30418" spans="2:5" ht="13.5" customHeight="1">
      <c r="B30418" t="str">
        <f t="shared" si="475"/>
        <v>---0</v>
      </c>
      <c r="E30418">
        <v>0</v>
      </c>
    </row>
    <row r="30419" spans="2:5" ht="13.5" customHeight="1">
      <c r="B30419" t="str">
        <f t="shared" si="475"/>
        <v>---0</v>
      </c>
      <c r="E30419">
        <v>0</v>
      </c>
    </row>
    <row r="30420" spans="2:5" ht="13.5" customHeight="1">
      <c r="B30420" t="str">
        <f t="shared" si="475"/>
        <v>---0</v>
      </c>
      <c r="E30420">
        <v>0</v>
      </c>
    </row>
    <row r="30421" spans="2:5" ht="13.5" customHeight="1">
      <c r="B30421" t="str">
        <f t="shared" si="475"/>
        <v>---0</v>
      </c>
      <c r="E30421">
        <v>0</v>
      </c>
    </row>
    <row r="30422" spans="2:5" ht="13.5" customHeight="1">
      <c r="B30422" t="str">
        <f t="shared" si="475"/>
        <v>---0</v>
      </c>
      <c r="E30422">
        <v>0</v>
      </c>
    </row>
    <row r="30423" spans="2:5" ht="13.5" customHeight="1">
      <c r="B30423" t="str">
        <f t="shared" si="475"/>
        <v>---0</v>
      </c>
      <c r="E30423">
        <v>0</v>
      </c>
    </row>
    <row r="30424" spans="2:5" ht="13.5" customHeight="1">
      <c r="B30424" t="str">
        <f t="shared" si="475"/>
        <v>---0</v>
      </c>
      <c r="E30424">
        <v>0</v>
      </c>
    </row>
    <row r="30425" spans="2:5" ht="13.5" customHeight="1">
      <c r="B30425" t="str">
        <f t="shared" si="475"/>
        <v>---0</v>
      </c>
      <c r="E30425">
        <v>0</v>
      </c>
    </row>
    <row r="30426" spans="2:5" ht="13.5" customHeight="1">
      <c r="B30426" t="str">
        <f t="shared" si="475"/>
        <v>---0</v>
      </c>
      <c r="E30426">
        <v>0</v>
      </c>
    </row>
    <row r="30427" spans="2:5" ht="13.5" customHeight="1">
      <c r="B30427" t="str">
        <f t="shared" si="475"/>
        <v>---0</v>
      </c>
      <c r="E30427">
        <v>0</v>
      </c>
    </row>
    <row r="30428" spans="2:5" ht="13.5" customHeight="1">
      <c r="B30428" t="str">
        <f t="shared" si="475"/>
        <v>---0</v>
      </c>
      <c r="E30428">
        <v>0</v>
      </c>
    </row>
    <row r="30429" spans="2:5" ht="13.5" customHeight="1">
      <c r="B30429" t="str">
        <f t="shared" si="475"/>
        <v>---0</v>
      </c>
      <c r="E30429">
        <v>0</v>
      </c>
    </row>
    <row r="30430" spans="2:5" ht="13.5" customHeight="1">
      <c r="B30430" t="str">
        <f t="shared" si="475"/>
        <v>---0</v>
      </c>
      <c r="E30430">
        <v>0</v>
      </c>
    </row>
    <row r="30431" spans="2:5" ht="13.5" customHeight="1">
      <c r="B30431" t="str">
        <f t="shared" si="475"/>
        <v>---0</v>
      </c>
      <c r="E30431">
        <v>0</v>
      </c>
    </row>
    <row r="30432" spans="2:5" ht="13.5" customHeight="1">
      <c r="B30432" t="str">
        <f t="shared" si="475"/>
        <v>---0</v>
      </c>
      <c r="E30432">
        <v>0</v>
      </c>
    </row>
    <row r="30433" spans="2:5" ht="13.5" customHeight="1">
      <c r="B30433" t="str">
        <f t="shared" si="475"/>
        <v>---0</v>
      </c>
      <c r="E30433">
        <v>0</v>
      </c>
    </row>
    <row r="30434" spans="2:5" ht="13.5" customHeight="1">
      <c r="B30434" t="str">
        <f t="shared" si="475"/>
        <v>---0</v>
      </c>
      <c r="E30434">
        <v>0</v>
      </c>
    </row>
    <row r="30435" spans="2:5" ht="13.5" customHeight="1">
      <c r="B30435" t="str">
        <f t="shared" si="475"/>
        <v>---0</v>
      </c>
      <c r="E30435">
        <v>0</v>
      </c>
    </row>
    <row r="30436" spans="2:5" ht="13.5" customHeight="1">
      <c r="B30436" t="str">
        <f t="shared" si="475"/>
        <v>---0</v>
      </c>
      <c r="E30436">
        <v>0</v>
      </c>
    </row>
    <row r="30437" spans="2:5" ht="13.5" customHeight="1">
      <c r="B30437" t="str">
        <f t="shared" si="475"/>
        <v>---0</v>
      </c>
      <c r="E30437">
        <v>0</v>
      </c>
    </row>
    <row r="30438" spans="2:5" ht="13.5" customHeight="1">
      <c r="B30438" t="str">
        <f t="shared" si="475"/>
        <v>---0</v>
      </c>
      <c r="E30438">
        <v>0</v>
      </c>
    </row>
    <row r="30439" spans="2:5" ht="13.5" customHeight="1">
      <c r="B30439" t="str">
        <f t="shared" si="475"/>
        <v>---0</v>
      </c>
      <c r="E30439">
        <v>0</v>
      </c>
    </row>
    <row r="30440" spans="2:5" ht="13.5" customHeight="1">
      <c r="B30440" t="str">
        <f t="shared" si="475"/>
        <v>---0</v>
      </c>
      <c r="E30440">
        <v>0</v>
      </c>
    </row>
    <row r="30441" spans="2:5" ht="13.5" customHeight="1">
      <c r="B30441" t="str">
        <f t="shared" si="475"/>
        <v>---0</v>
      </c>
      <c r="E30441">
        <v>0</v>
      </c>
    </row>
    <row r="30442" spans="2:5" ht="13.5" customHeight="1">
      <c r="B30442" t="str">
        <f t="shared" si="475"/>
        <v>---0</v>
      </c>
      <c r="E30442">
        <v>0</v>
      </c>
    </row>
    <row r="30443" spans="2:5" ht="13.5" customHeight="1">
      <c r="B30443" t="str">
        <f t="shared" si="475"/>
        <v>---0</v>
      </c>
      <c r="E30443">
        <v>0</v>
      </c>
    </row>
    <row r="30444" spans="2:5" ht="13.5" customHeight="1">
      <c r="B30444" t="str">
        <f t="shared" si="475"/>
        <v>---0</v>
      </c>
      <c r="E30444">
        <v>0</v>
      </c>
    </row>
    <row r="30445" spans="2:5" ht="13.5" customHeight="1">
      <c r="B30445" t="str">
        <f t="shared" si="475"/>
        <v>---0</v>
      </c>
      <c r="E30445">
        <v>0</v>
      </c>
    </row>
    <row r="30446" spans="2:5" ht="13.5" customHeight="1">
      <c r="B30446" t="str">
        <f t="shared" si="475"/>
        <v>---0</v>
      </c>
      <c r="E30446">
        <v>0</v>
      </c>
    </row>
    <row r="30447" spans="2:5" ht="13.5" customHeight="1">
      <c r="B30447" t="str">
        <f t="shared" si="475"/>
        <v>---0</v>
      </c>
      <c r="E30447">
        <v>0</v>
      </c>
    </row>
    <row r="30448" spans="2:5" ht="13.5" customHeight="1">
      <c r="B30448" t="str">
        <f t="shared" si="475"/>
        <v>---0</v>
      </c>
      <c r="E30448">
        <v>0</v>
      </c>
    </row>
    <row r="30449" spans="2:5" ht="13.5" customHeight="1">
      <c r="B30449" t="str">
        <f t="shared" si="475"/>
        <v>---0</v>
      </c>
      <c r="E30449">
        <v>0</v>
      </c>
    </row>
    <row r="30450" spans="2:5" ht="13.5" customHeight="1">
      <c r="B30450" t="str">
        <f t="shared" si="475"/>
        <v>---0</v>
      </c>
      <c r="E30450">
        <v>0</v>
      </c>
    </row>
    <row r="30451" spans="2:5" ht="13.5" customHeight="1">
      <c r="B30451" t="str">
        <f t="shared" si="475"/>
        <v>---0</v>
      </c>
      <c r="E30451">
        <v>0</v>
      </c>
    </row>
    <row r="30452" spans="2:5" ht="13.5" customHeight="1">
      <c r="B30452" t="str">
        <f t="shared" si="475"/>
        <v>---0</v>
      </c>
      <c r="E30452">
        <v>0</v>
      </c>
    </row>
    <row r="30453" spans="2:5" ht="13.5" customHeight="1">
      <c r="B30453" t="str">
        <f t="shared" si="475"/>
        <v>---0</v>
      </c>
      <c r="E30453">
        <v>0</v>
      </c>
    </row>
    <row r="30454" spans="2:5" ht="13.5" customHeight="1">
      <c r="B30454" t="str">
        <f t="shared" si="475"/>
        <v>---0</v>
      </c>
      <c r="E30454">
        <v>0</v>
      </c>
    </row>
    <row r="30455" spans="2:5" ht="13.5" customHeight="1">
      <c r="B30455" t="str">
        <f t="shared" si="475"/>
        <v>---0</v>
      </c>
      <c r="E30455">
        <v>0</v>
      </c>
    </row>
    <row r="30456" spans="2:5" ht="13.5" customHeight="1">
      <c r="B30456" t="str">
        <f t="shared" si="475"/>
        <v>---0</v>
      </c>
      <c r="E30456">
        <v>0</v>
      </c>
    </row>
    <row r="30457" spans="2:5" ht="13.5" customHeight="1">
      <c r="B30457" t="str">
        <f t="shared" si="475"/>
        <v>---0</v>
      </c>
      <c r="E30457">
        <v>0</v>
      </c>
    </row>
    <row r="30458" spans="2:5" ht="13.5" customHeight="1">
      <c r="B30458" t="str">
        <f t="shared" si="475"/>
        <v>---0</v>
      </c>
      <c r="E30458">
        <v>0</v>
      </c>
    </row>
    <row r="30459" spans="2:5" ht="13.5" customHeight="1">
      <c r="B30459" t="str">
        <f t="shared" si="475"/>
        <v>---0</v>
      </c>
      <c r="E30459">
        <v>0</v>
      </c>
    </row>
    <row r="30460" spans="2:5" ht="13.5" customHeight="1">
      <c r="B30460" t="str">
        <f t="shared" si="475"/>
        <v>---0</v>
      </c>
      <c r="E30460">
        <v>0</v>
      </c>
    </row>
    <row r="30461" spans="2:5" ht="13.5" customHeight="1">
      <c r="B30461" t="str">
        <f t="shared" si="475"/>
        <v>---0</v>
      </c>
      <c r="E30461">
        <v>0</v>
      </c>
    </row>
    <row r="30462" spans="2:5" ht="13.5" customHeight="1">
      <c r="B30462" t="str">
        <f t="shared" si="475"/>
        <v>---0</v>
      </c>
      <c r="E30462">
        <v>0</v>
      </c>
    </row>
    <row r="30463" spans="2:5" ht="13.5" customHeight="1">
      <c r="B30463" t="str">
        <f t="shared" si="475"/>
        <v>---0</v>
      </c>
      <c r="E30463">
        <v>0</v>
      </c>
    </row>
    <row r="30464" spans="2:5" ht="13.5" customHeight="1">
      <c r="B30464" t="str">
        <f t="shared" si="475"/>
        <v>---0</v>
      </c>
      <c r="E30464">
        <v>0</v>
      </c>
    </row>
    <row r="30465" spans="2:5" ht="13.5" customHeight="1">
      <c r="B30465" t="str">
        <f t="shared" si="475"/>
        <v>---0</v>
      </c>
      <c r="E30465">
        <v>0</v>
      </c>
    </row>
    <row r="30466" spans="2:5" ht="13.5" customHeight="1">
      <c r="B30466" t="str">
        <f t="shared" si="475"/>
        <v>---0</v>
      </c>
      <c r="E30466">
        <v>0</v>
      </c>
    </row>
    <row r="30467" spans="2:5" ht="13.5" customHeight="1">
      <c r="B30467" t="str">
        <f t="shared" ref="B30467:B30530" si="476">A30467&amp;"---"&amp;E30467</f>
        <v>---0</v>
      </c>
      <c r="E30467">
        <v>0</v>
      </c>
    </row>
    <row r="30468" spans="2:5" ht="13.5" customHeight="1">
      <c r="B30468" t="str">
        <f t="shared" si="476"/>
        <v>---0</v>
      </c>
      <c r="E30468">
        <v>0</v>
      </c>
    </row>
    <row r="30469" spans="2:5" ht="13.5" customHeight="1">
      <c r="B30469" t="str">
        <f t="shared" si="476"/>
        <v>---0</v>
      </c>
      <c r="E30469">
        <v>0</v>
      </c>
    </row>
    <row r="30470" spans="2:5" ht="13.5" customHeight="1">
      <c r="B30470" t="str">
        <f t="shared" si="476"/>
        <v>---0</v>
      </c>
      <c r="E30470">
        <v>0</v>
      </c>
    </row>
    <row r="30471" spans="2:5" ht="13.5" customHeight="1">
      <c r="B30471" t="str">
        <f t="shared" si="476"/>
        <v>---0</v>
      </c>
      <c r="E30471">
        <v>0</v>
      </c>
    </row>
    <row r="30472" spans="2:5" ht="13.5" customHeight="1">
      <c r="B30472" t="str">
        <f t="shared" si="476"/>
        <v>---0</v>
      </c>
      <c r="E30472">
        <v>0</v>
      </c>
    </row>
    <row r="30473" spans="2:5" ht="13.5" customHeight="1">
      <c r="B30473" t="str">
        <f t="shared" si="476"/>
        <v>---0</v>
      </c>
      <c r="E30473">
        <v>0</v>
      </c>
    </row>
    <row r="30474" spans="2:5" ht="13.5" customHeight="1">
      <c r="B30474" t="str">
        <f t="shared" si="476"/>
        <v>---0</v>
      </c>
      <c r="E30474">
        <v>0</v>
      </c>
    </row>
    <row r="30475" spans="2:5" ht="13.5" customHeight="1">
      <c r="B30475" t="str">
        <f t="shared" si="476"/>
        <v>---0</v>
      </c>
      <c r="E30475">
        <v>0</v>
      </c>
    </row>
    <row r="30476" spans="2:5" ht="13.5" customHeight="1">
      <c r="B30476" t="str">
        <f t="shared" si="476"/>
        <v>---0</v>
      </c>
      <c r="E30476">
        <v>0</v>
      </c>
    </row>
    <row r="30477" spans="2:5" ht="13.5" customHeight="1">
      <c r="B30477" t="str">
        <f t="shared" si="476"/>
        <v>---0</v>
      </c>
      <c r="E30477">
        <v>0</v>
      </c>
    </row>
    <row r="30478" spans="2:5" ht="13.5" customHeight="1">
      <c r="B30478" t="str">
        <f t="shared" si="476"/>
        <v>---0</v>
      </c>
      <c r="E30478">
        <v>0</v>
      </c>
    </row>
    <row r="30479" spans="2:5" ht="13.5" customHeight="1">
      <c r="B30479" t="str">
        <f t="shared" si="476"/>
        <v>---0</v>
      </c>
      <c r="E30479">
        <v>0</v>
      </c>
    </row>
    <row r="30480" spans="2:5" ht="13.5" customHeight="1">
      <c r="B30480" t="str">
        <f t="shared" si="476"/>
        <v>---0</v>
      </c>
      <c r="E30480">
        <v>0</v>
      </c>
    </row>
    <row r="30481" spans="2:5" ht="13.5" customHeight="1">
      <c r="B30481" t="str">
        <f t="shared" si="476"/>
        <v>---0</v>
      </c>
      <c r="E30481">
        <v>0</v>
      </c>
    </row>
    <row r="30482" spans="2:5" ht="13.5" customHeight="1">
      <c r="B30482" t="str">
        <f t="shared" si="476"/>
        <v>---0</v>
      </c>
      <c r="E30482">
        <v>0</v>
      </c>
    </row>
    <row r="30483" spans="2:5" ht="13.5" customHeight="1">
      <c r="B30483" t="str">
        <f t="shared" si="476"/>
        <v>---0</v>
      </c>
      <c r="E30483">
        <v>0</v>
      </c>
    </row>
    <row r="30484" spans="2:5" ht="13.5" customHeight="1">
      <c r="B30484" t="str">
        <f t="shared" si="476"/>
        <v>---0</v>
      </c>
      <c r="E30484">
        <v>0</v>
      </c>
    </row>
    <row r="30485" spans="2:5" ht="13.5" customHeight="1">
      <c r="B30485" t="str">
        <f t="shared" si="476"/>
        <v>---0</v>
      </c>
      <c r="E30485">
        <v>0</v>
      </c>
    </row>
    <row r="30486" spans="2:5" ht="13.5" customHeight="1">
      <c r="B30486" t="str">
        <f t="shared" si="476"/>
        <v>---0</v>
      </c>
      <c r="E30486">
        <v>0</v>
      </c>
    </row>
    <row r="30487" spans="2:5" ht="13.5" customHeight="1">
      <c r="B30487" t="str">
        <f t="shared" si="476"/>
        <v>---0</v>
      </c>
      <c r="E30487">
        <v>0</v>
      </c>
    </row>
    <row r="30488" spans="2:5" ht="13.5" customHeight="1">
      <c r="B30488" t="str">
        <f t="shared" si="476"/>
        <v>---0</v>
      </c>
      <c r="E30488">
        <v>0</v>
      </c>
    </row>
    <row r="30489" spans="2:5" ht="13.5" customHeight="1">
      <c r="B30489" t="str">
        <f t="shared" si="476"/>
        <v>---0</v>
      </c>
      <c r="E30489">
        <v>0</v>
      </c>
    </row>
    <row r="30490" spans="2:5" ht="13.5" customHeight="1">
      <c r="B30490" t="str">
        <f t="shared" si="476"/>
        <v>---0</v>
      </c>
      <c r="E30490">
        <v>0</v>
      </c>
    </row>
    <row r="30491" spans="2:5" ht="13.5" customHeight="1">
      <c r="B30491" t="str">
        <f t="shared" si="476"/>
        <v>---0</v>
      </c>
      <c r="E30491">
        <v>0</v>
      </c>
    </row>
    <row r="30492" spans="2:5" ht="13.5" customHeight="1">
      <c r="B30492" t="str">
        <f t="shared" si="476"/>
        <v>---0</v>
      </c>
      <c r="E30492">
        <v>0</v>
      </c>
    </row>
    <row r="30493" spans="2:5" ht="13.5" customHeight="1">
      <c r="B30493" t="str">
        <f t="shared" si="476"/>
        <v>---0</v>
      </c>
      <c r="E30493">
        <v>0</v>
      </c>
    </row>
    <row r="30494" spans="2:5" ht="13.5" customHeight="1">
      <c r="B30494" t="str">
        <f t="shared" si="476"/>
        <v>---0</v>
      </c>
      <c r="E30494">
        <v>0</v>
      </c>
    </row>
    <row r="30495" spans="2:5" ht="13.5" customHeight="1">
      <c r="B30495" t="str">
        <f t="shared" si="476"/>
        <v>---0</v>
      </c>
      <c r="E30495">
        <v>0</v>
      </c>
    </row>
    <row r="30496" spans="2:5" ht="13.5" customHeight="1">
      <c r="B30496" t="str">
        <f t="shared" si="476"/>
        <v>---0</v>
      </c>
      <c r="E30496">
        <v>0</v>
      </c>
    </row>
    <row r="30497" spans="2:5" ht="13.5" customHeight="1">
      <c r="B30497" t="str">
        <f t="shared" si="476"/>
        <v>---0</v>
      </c>
      <c r="E30497">
        <v>0</v>
      </c>
    </row>
    <row r="30498" spans="2:5" ht="13.5" customHeight="1">
      <c r="B30498" t="str">
        <f t="shared" si="476"/>
        <v>---0</v>
      </c>
      <c r="E30498">
        <v>0</v>
      </c>
    </row>
    <row r="30499" spans="2:5" ht="13.5" customHeight="1">
      <c r="B30499" t="str">
        <f t="shared" si="476"/>
        <v>---0</v>
      </c>
      <c r="E30499">
        <v>0</v>
      </c>
    </row>
    <row r="30500" spans="2:5" ht="13.5" customHeight="1">
      <c r="B30500" t="str">
        <f t="shared" si="476"/>
        <v>---0</v>
      </c>
      <c r="E30500">
        <v>0</v>
      </c>
    </row>
    <row r="30501" spans="2:5" ht="13.5" customHeight="1">
      <c r="B30501" t="str">
        <f t="shared" si="476"/>
        <v>---0</v>
      </c>
      <c r="E30501">
        <v>0</v>
      </c>
    </row>
    <row r="30502" spans="2:5" ht="13.5" customHeight="1">
      <c r="B30502" t="str">
        <f t="shared" si="476"/>
        <v>---0</v>
      </c>
      <c r="E30502">
        <v>0</v>
      </c>
    </row>
    <row r="30503" spans="2:5" ht="13.5" customHeight="1">
      <c r="B30503" t="str">
        <f t="shared" si="476"/>
        <v>---0</v>
      </c>
      <c r="E30503">
        <v>0</v>
      </c>
    </row>
    <row r="30504" spans="2:5" ht="13.5" customHeight="1">
      <c r="B30504" t="str">
        <f t="shared" si="476"/>
        <v>---0</v>
      </c>
      <c r="E30504">
        <v>0</v>
      </c>
    </row>
    <row r="30505" spans="2:5" ht="13.5" customHeight="1">
      <c r="B30505" t="str">
        <f t="shared" si="476"/>
        <v>---0</v>
      </c>
      <c r="E30505">
        <v>0</v>
      </c>
    </row>
    <row r="30506" spans="2:5" ht="13.5" customHeight="1">
      <c r="B30506" t="str">
        <f t="shared" si="476"/>
        <v>---0</v>
      </c>
      <c r="E30506">
        <v>0</v>
      </c>
    </row>
    <row r="30507" spans="2:5" ht="13.5" customHeight="1">
      <c r="B30507" t="str">
        <f t="shared" si="476"/>
        <v>---0</v>
      </c>
      <c r="E30507">
        <v>0</v>
      </c>
    </row>
    <row r="30508" spans="2:5" ht="13.5" customHeight="1">
      <c r="B30508" t="str">
        <f t="shared" si="476"/>
        <v>---0</v>
      </c>
      <c r="E30508">
        <v>0</v>
      </c>
    </row>
    <row r="30509" spans="2:5" ht="13.5" customHeight="1">
      <c r="B30509" t="str">
        <f t="shared" si="476"/>
        <v>---0</v>
      </c>
      <c r="E30509">
        <v>0</v>
      </c>
    </row>
    <row r="30510" spans="2:5" ht="13.5" customHeight="1">
      <c r="B30510" t="str">
        <f t="shared" si="476"/>
        <v>---0</v>
      </c>
      <c r="E30510">
        <v>0</v>
      </c>
    </row>
    <row r="30511" spans="2:5" ht="13.5" customHeight="1">
      <c r="B30511" t="str">
        <f t="shared" si="476"/>
        <v>---0</v>
      </c>
      <c r="E30511">
        <v>0</v>
      </c>
    </row>
    <row r="30512" spans="2:5" ht="13.5" customHeight="1">
      <c r="B30512" t="str">
        <f t="shared" si="476"/>
        <v>---0</v>
      </c>
      <c r="E30512">
        <v>0</v>
      </c>
    </row>
    <row r="30513" spans="2:5" ht="13.5" customHeight="1">
      <c r="B30513" t="str">
        <f t="shared" si="476"/>
        <v>---0</v>
      </c>
      <c r="E30513">
        <v>0</v>
      </c>
    </row>
    <row r="30514" spans="2:5" ht="13.5" customHeight="1">
      <c r="B30514" t="str">
        <f t="shared" si="476"/>
        <v>---0</v>
      </c>
      <c r="E30514">
        <v>0</v>
      </c>
    </row>
    <row r="30515" spans="2:5" ht="13.5" customHeight="1">
      <c r="B30515" t="str">
        <f t="shared" si="476"/>
        <v>---0</v>
      </c>
      <c r="E30515">
        <v>0</v>
      </c>
    </row>
    <row r="30516" spans="2:5" ht="13.5" customHeight="1">
      <c r="B30516" t="str">
        <f t="shared" si="476"/>
        <v>---0</v>
      </c>
      <c r="E30516">
        <v>0</v>
      </c>
    </row>
    <row r="30517" spans="2:5" ht="13.5" customHeight="1">
      <c r="B30517" t="str">
        <f t="shared" si="476"/>
        <v>---0</v>
      </c>
      <c r="E30517">
        <v>0</v>
      </c>
    </row>
    <row r="30518" spans="2:5" ht="13.5" customHeight="1">
      <c r="B30518" t="str">
        <f t="shared" si="476"/>
        <v>---0</v>
      </c>
      <c r="E30518">
        <v>0</v>
      </c>
    </row>
    <row r="30519" spans="2:5" ht="13.5" customHeight="1">
      <c r="B30519" t="str">
        <f t="shared" si="476"/>
        <v>---0</v>
      </c>
      <c r="E30519">
        <v>0</v>
      </c>
    </row>
    <row r="30520" spans="2:5" ht="13.5" customHeight="1">
      <c r="B30520" t="str">
        <f t="shared" si="476"/>
        <v>---0</v>
      </c>
      <c r="E30520">
        <v>0</v>
      </c>
    </row>
    <row r="30521" spans="2:5" ht="13.5" customHeight="1">
      <c r="B30521" t="str">
        <f t="shared" si="476"/>
        <v>---0</v>
      </c>
      <c r="E30521">
        <v>0</v>
      </c>
    </row>
    <row r="30522" spans="2:5" ht="13.5" customHeight="1">
      <c r="B30522" t="str">
        <f t="shared" si="476"/>
        <v>---0</v>
      </c>
      <c r="E30522">
        <v>0</v>
      </c>
    </row>
    <row r="30523" spans="2:5" ht="13.5" customHeight="1">
      <c r="B30523" t="str">
        <f t="shared" si="476"/>
        <v>---0</v>
      </c>
      <c r="E30523">
        <v>0</v>
      </c>
    </row>
    <row r="30524" spans="2:5" ht="13.5" customHeight="1">
      <c r="B30524" t="str">
        <f t="shared" si="476"/>
        <v>---0</v>
      </c>
      <c r="E30524">
        <v>0</v>
      </c>
    </row>
    <row r="30525" spans="2:5" ht="13.5" customHeight="1">
      <c r="B30525" t="str">
        <f t="shared" si="476"/>
        <v>---0</v>
      </c>
      <c r="E30525">
        <v>0</v>
      </c>
    </row>
    <row r="30526" spans="2:5" ht="13.5" customHeight="1">
      <c r="B30526" t="str">
        <f t="shared" si="476"/>
        <v>---0</v>
      </c>
      <c r="E30526">
        <v>0</v>
      </c>
    </row>
    <row r="30527" spans="2:5" ht="13.5" customHeight="1">
      <c r="B30527" t="str">
        <f t="shared" si="476"/>
        <v>---0</v>
      </c>
      <c r="E30527">
        <v>0</v>
      </c>
    </row>
    <row r="30528" spans="2:5" ht="13.5" customHeight="1">
      <c r="B30528" t="str">
        <f t="shared" si="476"/>
        <v>---0</v>
      </c>
      <c r="E30528">
        <v>0</v>
      </c>
    </row>
    <row r="30529" spans="2:5" ht="13.5" customHeight="1">
      <c r="B30529" t="str">
        <f t="shared" si="476"/>
        <v>---0</v>
      </c>
      <c r="E30529">
        <v>0</v>
      </c>
    </row>
    <row r="30530" spans="2:5" ht="13.5" customHeight="1">
      <c r="B30530" t="str">
        <f t="shared" si="476"/>
        <v>---0</v>
      </c>
      <c r="E30530">
        <v>0</v>
      </c>
    </row>
    <row r="30531" spans="2:5" ht="13.5" customHeight="1">
      <c r="B30531" t="str">
        <f t="shared" ref="B30531:B30594" si="477">A30531&amp;"---"&amp;E30531</f>
        <v>---0</v>
      </c>
      <c r="E30531">
        <v>0</v>
      </c>
    </row>
    <row r="30532" spans="2:5" ht="13.5" customHeight="1">
      <c r="B30532" t="str">
        <f t="shared" si="477"/>
        <v>---0</v>
      </c>
      <c r="E30532">
        <v>0</v>
      </c>
    </row>
    <row r="30533" spans="2:5" ht="13.5" customHeight="1">
      <c r="B30533" t="str">
        <f t="shared" si="477"/>
        <v>---0</v>
      </c>
      <c r="E30533">
        <v>0</v>
      </c>
    </row>
    <row r="30534" spans="2:5" ht="13.5" customHeight="1">
      <c r="B30534" t="str">
        <f t="shared" si="477"/>
        <v>---0</v>
      </c>
      <c r="E30534">
        <v>0</v>
      </c>
    </row>
    <row r="30535" spans="2:5" ht="13.5" customHeight="1">
      <c r="B30535" t="str">
        <f t="shared" si="477"/>
        <v>---0</v>
      </c>
      <c r="E30535">
        <v>0</v>
      </c>
    </row>
    <row r="30536" spans="2:5" ht="13.5" customHeight="1">
      <c r="B30536" t="str">
        <f t="shared" si="477"/>
        <v>---0</v>
      </c>
      <c r="E30536">
        <v>0</v>
      </c>
    </row>
    <row r="30537" spans="2:5" ht="13.5" customHeight="1">
      <c r="B30537" t="str">
        <f t="shared" si="477"/>
        <v>---0</v>
      </c>
      <c r="E30537">
        <v>0</v>
      </c>
    </row>
    <row r="30538" spans="2:5" ht="13.5" customHeight="1">
      <c r="B30538" t="str">
        <f t="shared" si="477"/>
        <v>---0</v>
      </c>
      <c r="E30538">
        <v>0</v>
      </c>
    </row>
    <row r="30539" spans="2:5" ht="13.5" customHeight="1">
      <c r="B30539" t="str">
        <f t="shared" si="477"/>
        <v>---0</v>
      </c>
      <c r="E30539">
        <v>0</v>
      </c>
    </row>
    <row r="30540" spans="2:5" ht="13.5" customHeight="1">
      <c r="B30540" t="str">
        <f t="shared" si="477"/>
        <v>---0</v>
      </c>
      <c r="E30540">
        <v>0</v>
      </c>
    </row>
    <row r="30541" spans="2:5" ht="13.5" customHeight="1">
      <c r="B30541" t="str">
        <f t="shared" si="477"/>
        <v>---0</v>
      </c>
      <c r="E30541">
        <v>0</v>
      </c>
    </row>
    <row r="30542" spans="2:5" ht="13.5" customHeight="1">
      <c r="B30542" t="str">
        <f t="shared" si="477"/>
        <v>---0</v>
      </c>
      <c r="E30542">
        <v>0</v>
      </c>
    </row>
    <row r="30543" spans="2:5" ht="13.5" customHeight="1">
      <c r="B30543" t="str">
        <f t="shared" si="477"/>
        <v>---0</v>
      </c>
      <c r="E30543">
        <v>0</v>
      </c>
    </row>
    <row r="30544" spans="2:5" ht="13.5" customHeight="1">
      <c r="B30544" t="str">
        <f t="shared" si="477"/>
        <v>---0</v>
      </c>
      <c r="E30544">
        <v>0</v>
      </c>
    </row>
    <row r="30545" spans="2:5" ht="13.5" customHeight="1">
      <c r="B30545" t="str">
        <f t="shared" si="477"/>
        <v>---0</v>
      </c>
      <c r="E30545">
        <v>0</v>
      </c>
    </row>
    <row r="30546" spans="2:5" ht="13.5" customHeight="1">
      <c r="B30546" t="str">
        <f t="shared" si="477"/>
        <v>---0</v>
      </c>
      <c r="E30546">
        <v>0</v>
      </c>
    </row>
    <row r="30547" spans="2:5" ht="13.5" customHeight="1">
      <c r="B30547" t="str">
        <f t="shared" si="477"/>
        <v>---0</v>
      </c>
      <c r="E30547">
        <v>0</v>
      </c>
    </row>
    <row r="30548" spans="2:5" ht="13.5" customHeight="1">
      <c r="B30548" t="str">
        <f t="shared" si="477"/>
        <v>---0</v>
      </c>
      <c r="E30548">
        <v>0</v>
      </c>
    </row>
    <row r="30549" spans="2:5" ht="13.5" customHeight="1">
      <c r="B30549" t="str">
        <f t="shared" si="477"/>
        <v>---0</v>
      </c>
      <c r="E30549">
        <v>0</v>
      </c>
    </row>
    <row r="30550" spans="2:5" ht="13.5" customHeight="1">
      <c r="B30550" t="str">
        <f t="shared" si="477"/>
        <v>---0</v>
      </c>
      <c r="E30550">
        <v>0</v>
      </c>
    </row>
    <row r="30551" spans="2:5" ht="13.5" customHeight="1">
      <c r="B30551" t="str">
        <f t="shared" si="477"/>
        <v>---0</v>
      </c>
      <c r="E30551">
        <v>0</v>
      </c>
    </row>
    <row r="30552" spans="2:5" ht="13.5" customHeight="1">
      <c r="B30552" t="str">
        <f t="shared" si="477"/>
        <v>---0</v>
      </c>
      <c r="E30552">
        <v>0</v>
      </c>
    </row>
    <row r="30553" spans="2:5" ht="13.5" customHeight="1">
      <c r="B30553" t="str">
        <f t="shared" si="477"/>
        <v>---0</v>
      </c>
      <c r="E30553">
        <v>0</v>
      </c>
    </row>
    <row r="30554" spans="2:5" ht="13.5" customHeight="1">
      <c r="B30554" t="str">
        <f t="shared" si="477"/>
        <v>---0</v>
      </c>
      <c r="E30554">
        <v>0</v>
      </c>
    </row>
    <row r="30555" spans="2:5" ht="13.5" customHeight="1">
      <c r="B30555" t="str">
        <f t="shared" si="477"/>
        <v>---0</v>
      </c>
      <c r="E30555">
        <v>0</v>
      </c>
    </row>
    <row r="30556" spans="2:5" ht="13.5" customHeight="1">
      <c r="B30556" t="str">
        <f t="shared" si="477"/>
        <v>---0</v>
      </c>
      <c r="E30556">
        <v>0</v>
      </c>
    </row>
    <row r="30557" spans="2:5" ht="13.5" customHeight="1">
      <c r="B30557" t="str">
        <f t="shared" si="477"/>
        <v>---0</v>
      </c>
      <c r="E30557">
        <v>0</v>
      </c>
    </row>
    <row r="30558" spans="2:5" ht="13.5" customHeight="1">
      <c r="B30558" t="str">
        <f t="shared" si="477"/>
        <v>---0</v>
      </c>
      <c r="E30558">
        <v>0</v>
      </c>
    </row>
    <row r="30559" spans="2:5" ht="13.5" customHeight="1">
      <c r="B30559" t="str">
        <f t="shared" si="477"/>
        <v>---0</v>
      </c>
      <c r="E30559">
        <v>0</v>
      </c>
    </row>
    <row r="30560" spans="2:5" ht="13.5" customHeight="1">
      <c r="B30560" t="str">
        <f t="shared" si="477"/>
        <v>---0</v>
      </c>
      <c r="E30560">
        <v>0</v>
      </c>
    </row>
    <row r="30561" spans="2:5" ht="13.5" customHeight="1">
      <c r="B30561" t="str">
        <f t="shared" si="477"/>
        <v>---0</v>
      </c>
      <c r="E30561">
        <v>0</v>
      </c>
    </row>
    <row r="30562" spans="2:5" ht="13.5" customHeight="1">
      <c r="B30562" t="str">
        <f t="shared" si="477"/>
        <v>---0</v>
      </c>
      <c r="E30562">
        <v>0</v>
      </c>
    </row>
    <row r="30563" spans="2:5" ht="13.5" customHeight="1">
      <c r="B30563" t="str">
        <f t="shared" si="477"/>
        <v>---0</v>
      </c>
      <c r="E30563">
        <v>0</v>
      </c>
    </row>
    <row r="30564" spans="2:5" ht="13.5" customHeight="1">
      <c r="B30564" t="str">
        <f t="shared" si="477"/>
        <v>---0</v>
      </c>
      <c r="E30564">
        <v>0</v>
      </c>
    </row>
    <row r="30565" spans="2:5" ht="13.5" customHeight="1">
      <c r="B30565" t="str">
        <f t="shared" si="477"/>
        <v>---0</v>
      </c>
      <c r="E30565">
        <v>0</v>
      </c>
    </row>
    <row r="30566" spans="2:5" ht="13.5" customHeight="1">
      <c r="B30566" t="str">
        <f t="shared" si="477"/>
        <v>---0</v>
      </c>
      <c r="E30566">
        <v>0</v>
      </c>
    </row>
    <row r="30567" spans="2:5" ht="13.5" customHeight="1">
      <c r="B30567" t="str">
        <f t="shared" si="477"/>
        <v>---0</v>
      </c>
      <c r="E30567">
        <v>0</v>
      </c>
    </row>
    <row r="30568" spans="2:5" ht="13.5" customHeight="1">
      <c r="B30568" t="str">
        <f t="shared" si="477"/>
        <v>---0</v>
      </c>
      <c r="E30568">
        <v>0</v>
      </c>
    </row>
    <row r="30569" spans="2:5" ht="13.5" customHeight="1">
      <c r="B30569" t="str">
        <f t="shared" si="477"/>
        <v>---0</v>
      </c>
      <c r="E30569">
        <v>0</v>
      </c>
    </row>
    <row r="30570" spans="2:5" ht="13.5" customHeight="1">
      <c r="B30570" t="str">
        <f t="shared" si="477"/>
        <v>---0</v>
      </c>
      <c r="E30570">
        <v>0</v>
      </c>
    </row>
    <row r="30571" spans="2:5" ht="13.5" customHeight="1">
      <c r="B30571" t="str">
        <f t="shared" si="477"/>
        <v>---0</v>
      </c>
      <c r="E30571">
        <v>0</v>
      </c>
    </row>
    <row r="30572" spans="2:5" ht="13.5" customHeight="1">
      <c r="B30572" t="str">
        <f t="shared" si="477"/>
        <v>---0</v>
      </c>
      <c r="E30572">
        <v>0</v>
      </c>
    </row>
    <row r="30573" spans="2:5" ht="13.5" customHeight="1">
      <c r="B30573" t="str">
        <f t="shared" si="477"/>
        <v>---0</v>
      </c>
      <c r="E30573">
        <v>0</v>
      </c>
    </row>
    <row r="30574" spans="2:5" ht="13.5" customHeight="1">
      <c r="B30574" t="str">
        <f t="shared" si="477"/>
        <v>---0</v>
      </c>
      <c r="E30574">
        <v>0</v>
      </c>
    </row>
    <row r="30575" spans="2:5" ht="13.5" customHeight="1">
      <c r="B30575" t="str">
        <f t="shared" si="477"/>
        <v>---0</v>
      </c>
      <c r="E30575">
        <v>0</v>
      </c>
    </row>
    <row r="30576" spans="2:5" ht="13.5" customHeight="1">
      <c r="B30576" t="str">
        <f t="shared" si="477"/>
        <v>---0</v>
      </c>
      <c r="E30576">
        <v>0</v>
      </c>
    </row>
    <row r="30577" spans="2:5" ht="13.5" customHeight="1">
      <c r="B30577" t="str">
        <f t="shared" si="477"/>
        <v>---0</v>
      </c>
      <c r="E30577">
        <v>0</v>
      </c>
    </row>
    <row r="30578" spans="2:5" ht="13.5" customHeight="1">
      <c r="B30578" t="str">
        <f t="shared" si="477"/>
        <v>---0</v>
      </c>
      <c r="E30578">
        <v>0</v>
      </c>
    </row>
    <row r="30579" spans="2:5" ht="13.5" customHeight="1">
      <c r="B30579" t="str">
        <f t="shared" si="477"/>
        <v>---0</v>
      </c>
      <c r="E30579">
        <v>0</v>
      </c>
    </row>
    <row r="30580" spans="2:5" ht="13.5" customHeight="1">
      <c r="B30580" t="str">
        <f t="shared" si="477"/>
        <v>---0</v>
      </c>
      <c r="E30580">
        <v>0</v>
      </c>
    </row>
    <row r="30581" spans="2:5" ht="13.5" customHeight="1">
      <c r="B30581" t="str">
        <f t="shared" si="477"/>
        <v>---0</v>
      </c>
      <c r="E30581">
        <v>0</v>
      </c>
    </row>
    <row r="30582" spans="2:5" ht="13.5" customHeight="1">
      <c r="B30582" t="str">
        <f t="shared" si="477"/>
        <v>---0</v>
      </c>
      <c r="E30582">
        <v>0</v>
      </c>
    </row>
    <row r="30583" spans="2:5" ht="13.5" customHeight="1">
      <c r="B30583" t="str">
        <f t="shared" si="477"/>
        <v>---0</v>
      </c>
      <c r="E30583">
        <v>0</v>
      </c>
    </row>
    <row r="30584" spans="2:5" ht="13.5" customHeight="1">
      <c r="B30584" t="str">
        <f t="shared" si="477"/>
        <v>---0</v>
      </c>
      <c r="E30584">
        <v>0</v>
      </c>
    </row>
    <row r="30585" spans="2:5" ht="13.5" customHeight="1">
      <c r="B30585" t="str">
        <f t="shared" si="477"/>
        <v>---0</v>
      </c>
      <c r="E30585">
        <v>0</v>
      </c>
    </row>
    <row r="30586" spans="2:5" ht="13.5" customHeight="1">
      <c r="B30586" t="str">
        <f t="shared" si="477"/>
        <v>---0</v>
      </c>
      <c r="E30586">
        <v>0</v>
      </c>
    </row>
    <row r="30587" spans="2:5" ht="13.5" customHeight="1">
      <c r="B30587" t="str">
        <f t="shared" si="477"/>
        <v>---0</v>
      </c>
      <c r="E30587">
        <v>0</v>
      </c>
    </row>
    <row r="30588" spans="2:5" ht="13.5" customHeight="1">
      <c r="B30588" t="str">
        <f t="shared" si="477"/>
        <v>---0</v>
      </c>
      <c r="E30588">
        <v>0</v>
      </c>
    </row>
    <row r="30589" spans="2:5" ht="13.5" customHeight="1">
      <c r="B30589" t="str">
        <f t="shared" si="477"/>
        <v>---0</v>
      </c>
      <c r="E30589">
        <v>0</v>
      </c>
    </row>
    <row r="30590" spans="2:5" ht="13.5" customHeight="1">
      <c r="B30590" t="str">
        <f t="shared" si="477"/>
        <v>---0</v>
      </c>
      <c r="E30590">
        <v>0</v>
      </c>
    </row>
    <row r="30591" spans="2:5" ht="13.5" customHeight="1">
      <c r="B30591" t="str">
        <f t="shared" si="477"/>
        <v>---0</v>
      </c>
      <c r="E30591">
        <v>0</v>
      </c>
    </row>
    <row r="30592" spans="2:5" ht="13.5" customHeight="1">
      <c r="B30592" t="str">
        <f t="shared" si="477"/>
        <v>---0</v>
      </c>
      <c r="E30592">
        <v>0</v>
      </c>
    </row>
    <row r="30593" spans="2:5" ht="13.5" customHeight="1">
      <c r="B30593" t="str">
        <f t="shared" si="477"/>
        <v>---0</v>
      </c>
      <c r="E30593">
        <v>0</v>
      </c>
    </row>
    <row r="30594" spans="2:5" ht="13.5" customHeight="1">
      <c r="B30594" t="str">
        <f t="shared" si="477"/>
        <v>---0</v>
      </c>
      <c r="E30594">
        <v>0</v>
      </c>
    </row>
    <row r="30595" spans="2:5" ht="13.5" customHeight="1">
      <c r="B30595" t="str">
        <f t="shared" ref="B30595:B30658" si="478">A30595&amp;"---"&amp;E30595</f>
        <v>---0</v>
      </c>
      <c r="E30595">
        <v>0</v>
      </c>
    </row>
    <row r="30596" spans="2:5" ht="13.5" customHeight="1">
      <c r="B30596" t="str">
        <f t="shared" si="478"/>
        <v>---0</v>
      </c>
      <c r="E30596">
        <v>0</v>
      </c>
    </row>
    <row r="30597" spans="2:5" ht="13.5" customHeight="1">
      <c r="B30597" t="str">
        <f t="shared" si="478"/>
        <v>---0</v>
      </c>
      <c r="E30597">
        <v>0</v>
      </c>
    </row>
    <row r="30598" spans="2:5" ht="13.5" customHeight="1">
      <c r="B30598" t="str">
        <f t="shared" si="478"/>
        <v>---0</v>
      </c>
      <c r="E30598">
        <v>0</v>
      </c>
    </row>
    <row r="30599" spans="2:5" ht="13.5" customHeight="1">
      <c r="B30599" t="str">
        <f t="shared" si="478"/>
        <v>---0</v>
      </c>
      <c r="E30599">
        <v>0</v>
      </c>
    </row>
    <row r="30600" spans="2:5" ht="13.5" customHeight="1">
      <c r="B30600" t="str">
        <f t="shared" si="478"/>
        <v>---0</v>
      </c>
      <c r="E30600">
        <v>0</v>
      </c>
    </row>
    <row r="30601" spans="2:5" ht="13.5" customHeight="1">
      <c r="B30601" t="str">
        <f t="shared" si="478"/>
        <v>---0</v>
      </c>
      <c r="E30601">
        <v>0</v>
      </c>
    </row>
    <row r="30602" spans="2:5" ht="13.5" customHeight="1">
      <c r="B30602" t="str">
        <f t="shared" si="478"/>
        <v>---0</v>
      </c>
      <c r="E30602">
        <v>0</v>
      </c>
    </row>
    <row r="30603" spans="2:5" ht="13.5" customHeight="1">
      <c r="B30603" t="str">
        <f t="shared" si="478"/>
        <v>---0</v>
      </c>
      <c r="E30603">
        <v>0</v>
      </c>
    </row>
    <row r="30604" spans="2:5" ht="13.5" customHeight="1">
      <c r="B30604" t="str">
        <f t="shared" si="478"/>
        <v>---0</v>
      </c>
      <c r="E30604">
        <v>0</v>
      </c>
    </row>
    <row r="30605" spans="2:5" ht="13.5" customHeight="1">
      <c r="B30605" t="str">
        <f t="shared" si="478"/>
        <v>---0</v>
      </c>
      <c r="E30605">
        <v>0</v>
      </c>
    </row>
    <row r="30606" spans="2:5" ht="13.5" customHeight="1">
      <c r="B30606" t="str">
        <f t="shared" si="478"/>
        <v>---0</v>
      </c>
      <c r="E30606">
        <v>0</v>
      </c>
    </row>
    <row r="30607" spans="2:5" ht="13.5" customHeight="1">
      <c r="B30607" t="str">
        <f t="shared" si="478"/>
        <v>---0</v>
      </c>
      <c r="E30607">
        <v>0</v>
      </c>
    </row>
    <row r="30608" spans="2:5" ht="13.5" customHeight="1">
      <c r="B30608" t="str">
        <f t="shared" si="478"/>
        <v>---0</v>
      </c>
      <c r="E30608">
        <v>0</v>
      </c>
    </row>
    <row r="30609" spans="2:5" ht="13.5" customHeight="1">
      <c r="B30609" t="str">
        <f t="shared" si="478"/>
        <v>---0</v>
      </c>
      <c r="E30609">
        <v>0</v>
      </c>
    </row>
    <row r="30610" spans="2:5" ht="13.5" customHeight="1">
      <c r="B30610" t="str">
        <f t="shared" si="478"/>
        <v>---0</v>
      </c>
      <c r="E30610">
        <v>0</v>
      </c>
    </row>
    <row r="30611" spans="2:5" ht="13.5" customHeight="1">
      <c r="B30611" t="str">
        <f t="shared" si="478"/>
        <v>---0</v>
      </c>
      <c r="E30611">
        <v>0</v>
      </c>
    </row>
    <row r="30612" spans="2:5" ht="13.5" customHeight="1">
      <c r="B30612" t="str">
        <f t="shared" si="478"/>
        <v>---0</v>
      </c>
      <c r="E30612">
        <v>0</v>
      </c>
    </row>
    <row r="30613" spans="2:5" ht="13.5" customHeight="1">
      <c r="B30613" t="str">
        <f t="shared" si="478"/>
        <v>---0</v>
      </c>
      <c r="E30613">
        <v>0</v>
      </c>
    </row>
    <row r="30614" spans="2:5" ht="13.5" customHeight="1">
      <c r="B30614" t="str">
        <f t="shared" si="478"/>
        <v>---0</v>
      </c>
      <c r="E30614">
        <v>0</v>
      </c>
    </row>
    <row r="30615" spans="2:5" ht="13.5" customHeight="1">
      <c r="B30615" t="str">
        <f t="shared" si="478"/>
        <v>---0</v>
      </c>
      <c r="E30615">
        <v>0</v>
      </c>
    </row>
    <row r="30616" spans="2:5" ht="13.5" customHeight="1">
      <c r="B30616" t="str">
        <f t="shared" si="478"/>
        <v>---0</v>
      </c>
      <c r="E30616">
        <v>0</v>
      </c>
    </row>
    <row r="30617" spans="2:5" ht="13.5" customHeight="1">
      <c r="B30617" t="str">
        <f t="shared" si="478"/>
        <v>---0</v>
      </c>
      <c r="E30617">
        <v>0</v>
      </c>
    </row>
    <row r="30618" spans="2:5" ht="13.5" customHeight="1">
      <c r="B30618" t="str">
        <f t="shared" si="478"/>
        <v>---0</v>
      </c>
      <c r="E30618">
        <v>0</v>
      </c>
    </row>
    <row r="30619" spans="2:5" ht="13.5" customHeight="1">
      <c r="B30619" t="str">
        <f t="shared" si="478"/>
        <v>---0</v>
      </c>
      <c r="E30619">
        <v>0</v>
      </c>
    </row>
    <row r="30620" spans="2:5" ht="13.5" customHeight="1">
      <c r="B30620" t="str">
        <f t="shared" si="478"/>
        <v>---0</v>
      </c>
      <c r="E30620">
        <v>0</v>
      </c>
    </row>
    <row r="30621" spans="2:5" ht="13.5" customHeight="1">
      <c r="B30621" t="str">
        <f t="shared" si="478"/>
        <v>---0</v>
      </c>
      <c r="E30621">
        <v>0</v>
      </c>
    </row>
    <row r="30622" spans="2:5" ht="13.5" customHeight="1">
      <c r="B30622" t="str">
        <f t="shared" si="478"/>
        <v>---0</v>
      </c>
      <c r="E30622">
        <v>0</v>
      </c>
    </row>
    <row r="30623" spans="2:5" ht="13.5" customHeight="1">
      <c r="B30623" t="str">
        <f t="shared" si="478"/>
        <v>---0</v>
      </c>
      <c r="E30623">
        <v>0</v>
      </c>
    </row>
    <row r="30624" spans="2:5" ht="13.5" customHeight="1">
      <c r="B30624" t="str">
        <f t="shared" si="478"/>
        <v>---0</v>
      </c>
      <c r="E30624">
        <v>0</v>
      </c>
    </row>
    <row r="30625" spans="2:5" ht="13.5" customHeight="1">
      <c r="B30625" t="str">
        <f t="shared" si="478"/>
        <v>---0</v>
      </c>
      <c r="E30625">
        <v>0</v>
      </c>
    </row>
    <row r="30626" spans="2:5" ht="13.5" customHeight="1">
      <c r="B30626" t="str">
        <f t="shared" si="478"/>
        <v>---0</v>
      </c>
      <c r="E30626">
        <v>0</v>
      </c>
    </row>
    <row r="30627" spans="2:5" ht="13.5" customHeight="1">
      <c r="B30627" t="str">
        <f t="shared" si="478"/>
        <v>---0</v>
      </c>
      <c r="E30627">
        <v>0</v>
      </c>
    </row>
    <row r="30628" spans="2:5" ht="13.5" customHeight="1">
      <c r="B30628" t="str">
        <f t="shared" si="478"/>
        <v>---0</v>
      </c>
      <c r="E30628">
        <v>0</v>
      </c>
    </row>
    <row r="30629" spans="2:5" ht="13.5" customHeight="1">
      <c r="B30629" t="str">
        <f t="shared" si="478"/>
        <v>---0</v>
      </c>
      <c r="E30629">
        <v>0</v>
      </c>
    </row>
    <row r="30630" spans="2:5" ht="13.5" customHeight="1">
      <c r="B30630" t="str">
        <f t="shared" si="478"/>
        <v>---0</v>
      </c>
      <c r="E30630">
        <v>0</v>
      </c>
    </row>
    <row r="30631" spans="2:5" ht="13.5" customHeight="1">
      <c r="B30631" t="str">
        <f t="shared" si="478"/>
        <v>---0</v>
      </c>
      <c r="E30631">
        <v>0</v>
      </c>
    </row>
    <row r="30632" spans="2:5" ht="13.5" customHeight="1">
      <c r="B30632" t="str">
        <f t="shared" si="478"/>
        <v>---0</v>
      </c>
      <c r="E30632">
        <v>0</v>
      </c>
    </row>
    <row r="30633" spans="2:5" ht="13.5" customHeight="1">
      <c r="B30633" t="str">
        <f t="shared" si="478"/>
        <v>---0</v>
      </c>
      <c r="E30633">
        <v>0</v>
      </c>
    </row>
    <row r="30634" spans="2:5" ht="13.5" customHeight="1">
      <c r="B30634" t="str">
        <f t="shared" si="478"/>
        <v>---0</v>
      </c>
      <c r="E30634">
        <v>0</v>
      </c>
    </row>
    <row r="30635" spans="2:5" ht="13.5" customHeight="1">
      <c r="B30635" t="str">
        <f t="shared" si="478"/>
        <v>---0</v>
      </c>
      <c r="E30635">
        <v>0</v>
      </c>
    </row>
    <row r="30636" spans="2:5" ht="13.5" customHeight="1">
      <c r="B30636" t="str">
        <f t="shared" si="478"/>
        <v>---0</v>
      </c>
      <c r="E30636">
        <v>0</v>
      </c>
    </row>
    <row r="30637" spans="2:5" ht="13.5" customHeight="1">
      <c r="B30637" t="str">
        <f t="shared" si="478"/>
        <v>---0</v>
      </c>
      <c r="E30637">
        <v>0</v>
      </c>
    </row>
    <row r="30638" spans="2:5" ht="13.5" customHeight="1">
      <c r="B30638" t="str">
        <f t="shared" si="478"/>
        <v>---0</v>
      </c>
      <c r="E30638">
        <v>0</v>
      </c>
    </row>
    <row r="30639" spans="2:5" ht="13.5" customHeight="1">
      <c r="B30639" t="str">
        <f t="shared" si="478"/>
        <v>---0</v>
      </c>
      <c r="E30639">
        <v>0</v>
      </c>
    </row>
    <row r="30640" spans="2:5" ht="13.5" customHeight="1">
      <c r="B30640" t="str">
        <f t="shared" si="478"/>
        <v>---0</v>
      </c>
      <c r="E30640">
        <v>0</v>
      </c>
    </row>
    <row r="30641" spans="2:5" ht="13.5" customHeight="1">
      <c r="B30641" t="str">
        <f t="shared" si="478"/>
        <v>---0</v>
      </c>
      <c r="E30641">
        <v>0</v>
      </c>
    </row>
    <row r="30642" spans="2:5" ht="13.5" customHeight="1">
      <c r="B30642" t="str">
        <f t="shared" si="478"/>
        <v>---0</v>
      </c>
      <c r="E30642">
        <v>0</v>
      </c>
    </row>
    <row r="30643" spans="2:5" ht="13.5" customHeight="1">
      <c r="B30643" t="str">
        <f t="shared" si="478"/>
        <v>---0</v>
      </c>
      <c r="E30643">
        <v>0</v>
      </c>
    </row>
    <row r="30644" spans="2:5" ht="13.5" customHeight="1">
      <c r="B30644" t="str">
        <f t="shared" si="478"/>
        <v>---0</v>
      </c>
      <c r="E30644">
        <v>0</v>
      </c>
    </row>
    <row r="30645" spans="2:5" ht="13.5" customHeight="1">
      <c r="B30645" t="str">
        <f t="shared" si="478"/>
        <v>---0</v>
      </c>
      <c r="E30645">
        <v>0</v>
      </c>
    </row>
    <row r="30646" spans="2:5" ht="13.5" customHeight="1">
      <c r="B30646" t="str">
        <f t="shared" si="478"/>
        <v>---0</v>
      </c>
      <c r="E30646">
        <v>0</v>
      </c>
    </row>
    <row r="30647" spans="2:5" ht="13.5" customHeight="1">
      <c r="B30647" t="str">
        <f t="shared" si="478"/>
        <v>---0</v>
      </c>
      <c r="E30647">
        <v>0</v>
      </c>
    </row>
    <row r="30648" spans="2:5" ht="13.5" customHeight="1">
      <c r="B30648" t="str">
        <f t="shared" si="478"/>
        <v>---0</v>
      </c>
      <c r="E30648">
        <v>0</v>
      </c>
    </row>
    <row r="30649" spans="2:5" ht="13.5" customHeight="1">
      <c r="B30649" t="str">
        <f t="shared" si="478"/>
        <v>---0</v>
      </c>
      <c r="E30649">
        <v>0</v>
      </c>
    </row>
    <row r="30650" spans="2:5" ht="13.5" customHeight="1">
      <c r="B30650" t="str">
        <f t="shared" si="478"/>
        <v>---0</v>
      </c>
      <c r="E30650">
        <v>0</v>
      </c>
    </row>
    <row r="30651" spans="2:5" ht="13.5" customHeight="1">
      <c r="B30651" t="str">
        <f t="shared" si="478"/>
        <v>---0</v>
      </c>
      <c r="E30651">
        <v>0</v>
      </c>
    </row>
    <row r="30652" spans="2:5" ht="13.5" customHeight="1">
      <c r="B30652" t="str">
        <f t="shared" si="478"/>
        <v>---0</v>
      </c>
      <c r="E30652">
        <v>0</v>
      </c>
    </row>
    <row r="30653" spans="2:5" ht="13.5" customHeight="1">
      <c r="B30653" t="str">
        <f t="shared" si="478"/>
        <v>---0</v>
      </c>
      <c r="E30653">
        <v>0</v>
      </c>
    </row>
    <row r="30654" spans="2:5" ht="13.5" customHeight="1">
      <c r="B30654" t="str">
        <f t="shared" si="478"/>
        <v>---0</v>
      </c>
      <c r="E30654">
        <v>0</v>
      </c>
    </row>
    <row r="30655" spans="2:5" ht="13.5" customHeight="1">
      <c r="B30655" t="str">
        <f t="shared" si="478"/>
        <v>---0</v>
      </c>
      <c r="E30655">
        <v>0</v>
      </c>
    </row>
    <row r="30656" spans="2:5" ht="13.5" customHeight="1">
      <c r="B30656" t="str">
        <f t="shared" si="478"/>
        <v>---0</v>
      </c>
      <c r="E30656">
        <v>0</v>
      </c>
    </row>
    <row r="30657" spans="2:5" ht="13.5" customHeight="1">
      <c r="B30657" t="str">
        <f t="shared" si="478"/>
        <v>---0</v>
      </c>
      <c r="E30657">
        <v>0</v>
      </c>
    </row>
    <row r="30658" spans="2:5" ht="13.5" customHeight="1">
      <c r="B30658" t="str">
        <f t="shared" si="478"/>
        <v>---0</v>
      </c>
      <c r="E30658">
        <v>0</v>
      </c>
    </row>
    <row r="30659" spans="2:5" ht="13.5" customHeight="1">
      <c r="B30659" t="str">
        <f t="shared" ref="B30659:B30722" si="479">A30659&amp;"---"&amp;E30659</f>
        <v>---0</v>
      </c>
      <c r="E30659">
        <v>0</v>
      </c>
    </row>
    <row r="30660" spans="2:5" ht="13.5" customHeight="1">
      <c r="B30660" t="str">
        <f t="shared" si="479"/>
        <v>---0</v>
      </c>
      <c r="E30660">
        <v>0</v>
      </c>
    </row>
    <row r="30661" spans="2:5" ht="13.5" customHeight="1">
      <c r="B30661" t="str">
        <f t="shared" si="479"/>
        <v>---0</v>
      </c>
      <c r="E30661">
        <v>0</v>
      </c>
    </row>
    <row r="30662" spans="2:5" ht="13.5" customHeight="1">
      <c r="B30662" t="str">
        <f t="shared" si="479"/>
        <v>---0</v>
      </c>
      <c r="E30662">
        <v>0</v>
      </c>
    </row>
    <row r="30663" spans="2:5" ht="13.5" customHeight="1">
      <c r="B30663" t="str">
        <f t="shared" si="479"/>
        <v>---0</v>
      </c>
      <c r="E30663">
        <v>0</v>
      </c>
    </row>
    <row r="30664" spans="2:5" ht="13.5" customHeight="1">
      <c r="B30664" t="str">
        <f t="shared" si="479"/>
        <v>---0</v>
      </c>
      <c r="E30664">
        <v>0</v>
      </c>
    </row>
    <row r="30665" spans="2:5" ht="13.5" customHeight="1">
      <c r="B30665" t="str">
        <f t="shared" si="479"/>
        <v>---0</v>
      </c>
      <c r="E30665">
        <v>0</v>
      </c>
    </row>
    <row r="30666" spans="2:5" ht="13.5" customHeight="1">
      <c r="B30666" t="str">
        <f t="shared" si="479"/>
        <v>---0</v>
      </c>
      <c r="E30666">
        <v>0</v>
      </c>
    </row>
    <row r="30667" spans="2:5" ht="13.5" customHeight="1">
      <c r="B30667" t="str">
        <f t="shared" si="479"/>
        <v>---0</v>
      </c>
      <c r="E30667">
        <v>0</v>
      </c>
    </row>
    <row r="30668" spans="2:5" ht="13.5" customHeight="1">
      <c r="B30668" t="str">
        <f t="shared" si="479"/>
        <v>---0</v>
      </c>
      <c r="E30668">
        <v>0</v>
      </c>
    </row>
    <row r="30669" spans="2:5" ht="13.5" customHeight="1">
      <c r="B30669" t="str">
        <f t="shared" si="479"/>
        <v>---0</v>
      </c>
      <c r="E30669">
        <v>0</v>
      </c>
    </row>
    <row r="30670" spans="2:5" ht="13.5" customHeight="1">
      <c r="B30670" t="str">
        <f t="shared" si="479"/>
        <v>---0</v>
      </c>
      <c r="E30670">
        <v>0</v>
      </c>
    </row>
    <row r="30671" spans="2:5" ht="13.5" customHeight="1">
      <c r="B30671" t="str">
        <f t="shared" si="479"/>
        <v>---0</v>
      </c>
      <c r="E30671">
        <v>0</v>
      </c>
    </row>
    <row r="30672" spans="2:5" ht="13.5" customHeight="1">
      <c r="B30672" t="str">
        <f t="shared" si="479"/>
        <v>---0</v>
      </c>
      <c r="E30672">
        <v>0</v>
      </c>
    </row>
    <row r="30673" spans="2:5" ht="13.5" customHeight="1">
      <c r="B30673" t="str">
        <f t="shared" si="479"/>
        <v>---0</v>
      </c>
      <c r="E30673">
        <v>0</v>
      </c>
    </row>
    <row r="30674" spans="2:5" ht="13.5" customHeight="1">
      <c r="B30674" t="str">
        <f t="shared" si="479"/>
        <v>---0</v>
      </c>
      <c r="E30674">
        <v>0</v>
      </c>
    </row>
    <row r="30675" spans="2:5" ht="13.5" customHeight="1">
      <c r="B30675" t="str">
        <f t="shared" si="479"/>
        <v>---0</v>
      </c>
      <c r="E30675">
        <v>0</v>
      </c>
    </row>
    <row r="30676" spans="2:5" ht="13.5" customHeight="1">
      <c r="B30676" t="str">
        <f t="shared" si="479"/>
        <v>---0</v>
      </c>
      <c r="E30676">
        <v>0</v>
      </c>
    </row>
    <row r="30677" spans="2:5" ht="13.5" customHeight="1">
      <c r="B30677" t="str">
        <f t="shared" si="479"/>
        <v>---0</v>
      </c>
      <c r="E30677">
        <v>0</v>
      </c>
    </row>
    <row r="30678" spans="2:5" ht="13.5" customHeight="1">
      <c r="B30678" t="str">
        <f t="shared" si="479"/>
        <v>---0</v>
      </c>
      <c r="E30678">
        <v>0</v>
      </c>
    </row>
    <row r="30679" spans="2:5" ht="13.5" customHeight="1">
      <c r="B30679" t="str">
        <f t="shared" si="479"/>
        <v>---0</v>
      </c>
      <c r="E30679">
        <v>0</v>
      </c>
    </row>
    <row r="30680" spans="2:5" ht="13.5" customHeight="1">
      <c r="B30680" t="str">
        <f t="shared" si="479"/>
        <v>---0</v>
      </c>
      <c r="E30680">
        <v>0</v>
      </c>
    </row>
    <row r="30681" spans="2:5" ht="13.5" customHeight="1">
      <c r="B30681" t="str">
        <f t="shared" si="479"/>
        <v>---0</v>
      </c>
      <c r="E30681">
        <v>0</v>
      </c>
    </row>
    <row r="30682" spans="2:5" ht="13.5" customHeight="1">
      <c r="B30682" t="str">
        <f t="shared" si="479"/>
        <v>---0</v>
      </c>
      <c r="E30682">
        <v>0</v>
      </c>
    </row>
    <row r="30683" spans="2:5" ht="13.5" customHeight="1">
      <c r="B30683" t="str">
        <f t="shared" si="479"/>
        <v>---0</v>
      </c>
      <c r="E30683">
        <v>0</v>
      </c>
    </row>
    <row r="30684" spans="2:5" ht="13.5" customHeight="1">
      <c r="B30684" t="str">
        <f t="shared" si="479"/>
        <v>---0</v>
      </c>
      <c r="E30684">
        <v>0</v>
      </c>
    </row>
    <row r="30685" spans="2:5" ht="13.5" customHeight="1">
      <c r="B30685" t="str">
        <f t="shared" si="479"/>
        <v>---0</v>
      </c>
      <c r="E30685">
        <v>0</v>
      </c>
    </row>
    <row r="30686" spans="2:5" ht="13.5" customHeight="1">
      <c r="B30686" t="str">
        <f t="shared" si="479"/>
        <v>---0</v>
      </c>
      <c r="E30686">
        <v>0</v>
      </c>
    </row>
    <row r="30687" spans="2:5" ht="13.5" customHeight="1">
      <c r="B30687" t="str">
        <f t="shared" si="479"/>
        <v>---0</v>
      </c>
      <c r="E30687">
        <v>0</v>
      </c>
    </row>
    <row r="30688" spans="2:5" ht="13.5" customHeight="1">
      <c r="B30688" t="str">
        <f t="shared" si="479"/>
        <v>---0</v>
      </c>
      <c r="E30688">
        <v>0</v>
      </c>
    </row>
    <row r="30689" spans="2:5" ht="13.5" customHeight="1">
      <c r="B30689" t="str">
        <f t="shared" si="479"/>
        <v>---0</v>
      </c>
      <c r="E30689">
        <v>0</v>
      </c>
    </row>
    <row r="30690" spans="2:5" ht="13.5" customHeight="1">
      <c r="B30690" t="str">
        <f t="shared" si="479"/>
        <v>---0</v>
      </c>
      <c r="E30690">
        <v>0</v>
      </c>
    </row>
    <row r="30691" spans="2:5" ht="13.5" customHeight="1">
      <c r="B30691" t="str">
        <f t="shared" si="479"/>
        <v>---0</v>
      </c>
      <c r="E30691">
        <v>0</v>
      </c>
    </row>
    <row r="30692" spans="2:5" ht="13.5" customHeight="1">
      <c r="B30692" t="str">
        <f t="shared" si="479"/>
        <v>---0</v>
      </c>
      <c r="E30692">
        <v>0</v>
      </c>
    </row>
    <row r="30693" spans="2:5" ht="13.5" customHeight="1">
      <c r="B30693" t="str">
        <f t="shared" si="479"/>
        <v>---0</v>
      </c>
      <c r="E30693">
        <v>0</v>
      </c>
    </row>
    <row r="30694" spans="2:5" ht="13.5" customHeight="1">
      <c r="B30694" t="str">
        <f t="shared" si="479"/>
        <v>---0</v>
      </c>
      <c r="E30694">
        <v>0</v>
      </c>
    </row>
    <row r="30695" spans="2:5" ht="13.5" customHeight="1">
      <c r="B30695" t="str">
        <f t="shared" si="479"/>
        <v>---0</v>
      </c>
      <c r="E30695">
        <v>0</v>
      </c>
    </row>
    <row r="30696" spans="2:5" ht="13.5" customHeight="1">
      <c r="B30696" t="str">
        <f t="shared" si="479"/>
        <v>---0</v>
      </c>
      <c r="E30696">
        <v>0</v>
      </c>
    </row>
    <row r="30697" spans="2:5" ht="13.5" customHeight="1">
      <c r="B30697" t="str">
        <f t="shared" si="479"/>
        <v>---0</v>
      </c>
      <c r="E30697">
        <v>0</v>
      </c>
    </row>
    <row r="30698" spans="2:5" ht="13.5" customHeight="1">
      <c r="B30698" t="str">
        <f t="shared" si="479"/>
        <v>---0</v>
      </c>
      <c r="E30698">
        <v>0</v>
      </c>
    </row>
    <row r="30699" spans="2:5" ht="13.5" customHeight="1">
      <c r="B30699" t="str">
        <f t="shared" si="479"/>
        <v>---0</v>
      </c>
      <c r="E30699">
        <v>0</v>
      </c>
    </row>
    <row r="30700" spans="2:5" ht="13.5" customHeight="1">
      <c r="B30700" t="str">
        <f t="shared" si="479"/>
        <v>---0</v>
      </c>
      <c r="E30700">
        <v>0</v>
      </c>
    </row>
    <row r="30701" spans="2:5" ht="13.5" customHeight="1">
      <c r="B30701" t="str">
        <f t="shared" si="479"/>
        <v>---0</v>
      </c>
      <c r="E30701">
        <v>0</v>
      </c>
    </row>
    <row r="30702" spans="2:5" ht="13.5" customHeight="1">
      <c r="B30702" t="str">
        <f t="shared" si="479"/>
        <v>---0</v>
      </c>
      <c r="E30702">
        <v>0</v>
      </c>
    </row>
    <row r="30703" spans="2:5" ht="13.5" customHeight="1">
      <c r="B30703" t="str">
        <f t="shared" si="479"/>
        <v>---0</v>
      </c>
      <c r="E30703">
        <v>0</v>
      </c>
    </row>
    <row r="30704" spans="2:5" ht="13.5" customHeight="1">
      <c r="B30704" t="str">
        <f t="shared" si="479"/>
        <v>---0</v>
      </c>
      <c r="E30704">
        <v>0</v>
      </c>
    </row>
    <row r="30705" spans="2:5" ht="13.5" customHeight="1">
      <c r="B30705" t="str">
        <f t="shared" si="479"/>
        <v>---0</v>
      </c>
      <c r="E30705">
        <v>0</v>
      </c>
    </row>
    <row r="30706" spans="2:5" ht="13.5" customHeight="1">
      <c r="B30706" t="str">
        <f t="shared" si="479"/>
        <v>---0</v>
      </c>
      <c r="E30706">
        <v>0</v>
      </c>
    </row>
    <row r="30707" spans="2:5" ht="13.5" customHeight="1">
      <c r="B30707" t="str">
        <f t="shared" si="479"/>
        <v>---0</v>
      </c>
      <c r="E30707">
        <v>0</v>
      </c>
    </row>
    <row r="30708" spans="2:5" ht="13.5" customHeight="1">
      <c r="B30708" t="str">
        <f t="shared" si="479"/>
        <v>---0</v>
      </c>
      <c r="E30708">
        <v>0</v>
      </c>
    </row>
    <row r="30709" spans="2:5" ht="13.5" customHeight="1">
      <c r="B30709" t="str">
        <f t="shared" si="479"/>
        <v>---0</v>
      </c>
      <c r="E30709">
        <v>0</v>
      </c>
    </row>
    <row r="30710" spans="2:5" ht="13.5" customHeight="1">
      <c r="B30710" t="str">
        <f t="shared" si="479"/>
        <v>---0</v>
      </c>
      <c r="E30710">
        <v>0</v>
      </c>
    </row>
    <row r="30711" spans="2:5" ht="13.5" customHeight="1">
      <c r="B30711" t="str">
        <f t="shared" si="479"/>
        <v>---0</v>
      </c>
      <c r="E30711">
        <v>0</v>
      </c>
    </row>
    <row r="30712" spans="2:5" ht="13.5" customHeight="1">
      <c r="B30712" t="str">
        <f t="shared" si="479"/>
        <v>---0</v>
      </c>
      <c r="E30712">
        <v>0</v>
      </c>
    </row>
    <row r="30713" spans="2:5" ht="13.5" customHeight="1">
      <c r="B30713" t="str">
        <f t="shared" si="479"/>
        <v>---0</v>
      </c>
      <c r="E30713">
        <v>0</v>
      </c>
    </row>
    <row r="30714" spans="2:5" ht="13.5" customHeight="1">
      <c r="B30714" t="str">
        <f t="shared" si="479"/>
        <v>---0</v>
      </c>
      <c r="E30714">
        <v>0</v>
      </c>
    </row>
    <row r="30715" spans="2:5" ht="13.5" customHeight="1">
      <c r="B30715" t="str">
        <f t="shared" si="479"/>
        <v>---0</v>
      </c>
      <c r="E30715">
        <v>0</v>
      </c>
    </row>
    <row r="30716" spans="2:5" ht="13.5" customHeight="1">
      <c r="B30716" t="str">
        <f t="shared" si="479"/>
        <v>---0</v>
      </c>
      <c r="E30716">
        <v>0</v>
      </c>
    </row>
    <row r="30717" spans="2:5" ht="13.5" customHeight="1">
      <c r="B30717" t="str">
        <f t="shared" si="479"/>
        <v>---0</v>
      </c>
      <c r="E30717">
        <v>0</v>
      </c>
    </row>
    <row r="30718" spans="2:5" ht="13.5" customHeight="1">
      <c r="B30718" t="str">
        <f t="shared" si="479"/>
        <v>---0</v>
      </c>
      <c r="E30718">
        <v>0</v>
      </c>
    </row>
    <row r="30719" spans="2:5" ht="13.5" customHeight="1">
      <c r="B30719" t="str">
        <f t="shared" si="479"/>
        <v>---0</v>
      </c>
      <c r="E30719">
        <v>0</v>
      </c>
    </row>
    <row r="30720" spans="2:5" ht="13.5" customHeight="1">
      <c r="B30720" t="str">
        <f t="shared" si="479"/>
        <v>---0</v>
      </c>
      <c r="E30720">
        <v>0</v>
      </c>
    </row>
    <row r="30721" spans="2:5" ht="13.5" customHeight="1">
      <c r="B30721" t="str">
        <f t="shared" si="479"/>
        <v>---0</v>
      </c>
      <c r="E30721">
        <v>0</v>
      </c>
    </row>
    <row r="30722" spans="2:5" ht="13.5" customHeight="1">
      <c r="B30722" t="str">
        <f t="shared" si="479"/>
        <v>---0</v>
      </c>
      <c r="E30722">
        <v>0</v>
      </c>
    </row>
    <row r="30723" spans="2:5" ht="13.5" customHeight="1">
      <c r="B30723" t="str">
        <f t="shared" ref="B30723:B30786" si="480">A30723&amp;"---"&amp;E30723</f>
        <v>---0</v>
      </c>
      <c r="E30723">
        <v>0</v>
      </c>
    </row>
    <row r="30724" spans="2:5" ht="13.5" customHeight="1">
      <c r="B30724" t="str">
        <f t="shared" si="480"/>
        <v>---0</v>
      </c>
      <c r="E30724">
        <v>0</v>
      </c>
    </row>
    <row r="30725" spans="2:5" ht="13.5" customHeight="1">
      <c r="B30725" t="str">
        <f t="shared" si="480"/>
        <v>---0</v>
      </c>
      <c r="E30725">
        <v>0</v>
      </c>
    </row>
    <row r="30726" spans="2:5" ht="13.5" customHeight="1">
      <c r="B30726" t="str">
        <f t="shared" si="480"/>
        <v>---0</v>
      </c>
      <c r="E30726">
        <v>0</v>
      </c>
    </row>
    <row r="30727" spans="2:5" ht="13.5" customHeight="1">
      <c r="B30727" t="str">
        <f t="shared" si="480"/>
        <v>---0</v>
      </c>
      <c r="E30727">
        <v>0</v>
      </c>
    </row>
    <row r="30728" spans="2:5" ht="13.5" customHeight="1">
      <c r="B30728" t="str">
        <f t="shared" si="480"/>
        <v>---0</v>
      </c>
      <c r="E30728">
        <v>0</v>
      </c>
    </row>
    <row r="30729" spans="2:5" ht="13.5" customHeight="1">
      <c r="B30729" t="str">
        <f t="shared" si="480"/>
        <v>---0</v>
      </c>
      <c r="E30729">
        <v>0</v>
      </c>
    </row>
    <row r="30730" spans="2:5" ht="13.5" customHeight="1">
      <c r="B30730" t="str">
        <f t="shared" si="480"/>
        <v>---0</v>
      </c>
      <c r="E30730">
        <v>0</v>
      </c>
    </row>
    <row r="30731" spans="2:5" ht="13.5" customHeight="1">
      <c r="B30731" t="str">
        <f t="shared" si="480"/>
        <v>---0</v>
      </c>
      <c r="E30731">
        <v>0</v>
      </c>
    </row>
    <row r="30732" spans="2:5" ht="13.5" customHeight="1">
      <c r="B30732" t="str">
        <f t="shared" si="480"/>
        <v>---0</v>
      </c>
      <c r="E30732">
        <v>0</v>
      </c>
    </row>
    <row r="30733" spans="2:5" ht="13.5" customHeight="1">
      <c r="B30733" t="str">
        <f t="shared" si="480"/>
        <v>---0</v>
      </c>
      <c r="E30733">
        <v>0</v>
      </c>
    </row>
    <row r="30734" spans="2:5" ht="13.5" customHeight="1">
      <c r="B30734" t="str">
        <f t="shared" si="480"/>
        <v>---0</v>
      </c>
      <c r="E30734">
        <v>0</v>
      </c>
    </row>
    <row r="30735" spans="2:5" ht="13.5" customHeight="1">
      <c r="B30735" t="str">
        <f t="shared" si="480"/>
        <v>---0</v>
      </c>
      <c r="E30735">
        <v>0</v>
      </c>
    </row>
    <row r="30736" spans="2:5" ht="13.5" customHeight="1">
      <c r="B30736" t="str">
        <f t="shared" si="480"/>
        <v>---0</v>
      </c>
      <c r="E30736">
        <v>0</v>
      </c>
    </row>
    <row r="30737" spans="2:5">
      <c r="B30737" t="str">
        <f t="shared" si="480"/>
        <v>---0</v>
      </c>
      <c r="E30737">
        <v>0</v>
      </c>
    </row>
    <row r="30738" spans="2:5" ht="13.5" customHeight="1">
      <c r="B30738" t="str">
        <f t="shared" si="480"/>
        <v>---0</v>
      </c>
      <c r="E30738">
        <v>0</v>
      </c>
    </row>
    <row r="30739" spans="2:5" ht="13.5" customHeight="1">
      <c r="B30739" t="str">
        <f t="shared" si="480"/>
        <v>---0</v>
      </c>
      <c r="E30739">
        <v>0</v>
      </c>
    </row>
    <row r="30740" spans="2:5" ht="13.5" customHeight="1">
      <c r="B30740" t="str">
        <f t="shared" si="480"/>
        <v>---0</v>
      </c>
      <c r="E30740">
        <v>0</v>
      </c>
    </row>
    <row r="30741" spans="2:5" ht="13.5" customHeight="1">
      <c r="B30741" t="str">
        <f t="shared" si="480"/>
        <v>---0</v>
      </c>
      <c r="E30741">
        <v>0</v>
      </c>
    </row>
    <row r="30742" spans="2:5" ht="13.5" customHeight="1">
      <c r="B30742" t="str">
        <f t="shared" si="480"/>
        <v>---0</v>
      </c>
      <c r="E30742">
        <v>0</v>
      </c>
    </row>
    <row r="30743" spans="2:5" ht="13.5" customHeight="1">
      <c r="B30743" t="str">
        <f t="shared" si="480"/>
        <v>---0</v>
      </c>
      <c r="E30743">
        <v>0</v>
      </c>
    </row>
    <row r="30744" spans="2:5" ht="13.5" customHeight="1">
      <c r="B30744" t="str">
        <f t="shared" si="480"/>
        <v>---0</v>
      </c>
      <c r="E30744">
        <v>0</v>
      </c>
    </row>
    <row r="30745" spans="2:5" ht="13.5" customHeight="1">
      <c r="B30745" t="str">
        <f t="shared" si="480"/>
        <v>---0</v>
      </c>
      <c r="E30745">
        <v>0</v>
      </c>
    </row>
    <row r="30746" spans="2:5" ht="13.5" customHeight="1">
      <c r="B30746" t="str">
        <f t="shared" si="480"/>
        <v>---0</v>
      </c>
      <c r="E30746">
        <v>0</v>
      </c>
    </row>
    <row r="30747" spans="2:5" ht="13.5" customHeight="1">
      <c r="B30747" t="str">
        <f t="shared" si="480"/>
        <v>---0</v>
      </c>
      <c r="E30747">
        <v>0</v>
      </c>
    </row>
    <row r="30748" spans="2:5" ht="13.5" customHeight="1">
      <c r="B30748" t="str">
        <f t="shared" si="480"/>
        <v>---0</v>
      </c>
      <c r="E30748">
        <v>0</v>
      </c>
    </row>
    <row r="30749" spans="2:5" ht="13.5" customHeight="1">
      <c r="B30749" t="str">
        <f t="shared" si="480"/>
        <v>---0</v>
      </c>
      <c r="E30749">
        <v>0</v>
      </c>
    </row>
    <row r="30750" spans="2:5" ht="13.5" customHeight="1">
      <c r="B30750" t="str">
        <f t="shared" si="480"/>
        <v>---0</v>
      </c>
      <c r="E30750">
        <v>0</v>
      </c>
    </row>
    <row r="30751" spans="2:5" ht="13.5" customHeight="1">
      <c r="B30751" t="str">
        <f t="shared" si="480"/>
        <v>---0</v>
      </c>
      <c r="E30751">
        <v>0</v>
      </c>
    </row>
    <row r="30752" spans="2:5" ht="13.5" customHeight="1">
      <c r="B30752" t="str">
        <f t="shared" si="480"/>
        <v>---0</v>
      </c>
      <c r="E30752">
        <v>0</v>
      </c>
    </row>
    <row r="30753" spans="2:5" ht="13.5" customHeight="1">
      <c r="B30753" t="str">
        <f t="shared" si="480"/>
        <v>---0</v>
      </c>
      <c r="E30753">
        <v>0</v>
      </c>
    </row>
    <row r="30754" spans="2:5" ht="13.5" customHeight="1">
      <c r="B30754" t="str">
        <f t="shared" si="480"/>
        <v>---0</v>
      </c>
      <c r="E30754">
        <v>0</v>
      </c>
    </row>
    <row r="30755" spans="2:5" ht="13.5" customHeight="1">
      <c r="B30755" t="str">
        <f t="shared" si="480"/>
        <v>---0</v>
      </c>
      <c r="E30755">
        <v>0</v>
      </c>
    </row>
    <row r="30756" spans="2:5" ht="13.5" customHeight="1">
      <c r="B30756" t="str">
        <f t="shared" si="480"/>
        <v>---0</v>
      </c>
      <c r="E30756">
        <v>0</v>
      </c>
    </row>
    <row r="30757" spans="2:5" ht="13.5" customHeight="1">
      <c r="B30757" t="str">
        <f t="shared" si="480"/>
        <v>---0</v>
      </c>
      <c r="E30757">
        <v>0</v>
      </c>
    </row>
    <row r="30758" spans="2:5" ht="13.5" customHeight="1">
      <c r="B30758" t="str">
        <f t="shared" si="480"/>
        <v>---0</v>
      </c>
      <c r="E30758">
        <v>0</v>
      </c>
    </row>
    <row r="30759" spans="2:5" ht="13.5" customHeight="1">
      <c r="B30759" t="str">
        <f t="shared" si="480"/>
        <v>---0</v>
      </c>
      <c r="E30759">
        <v>0</v>
      </c>
    </row>
    <row r="30760" spans="2:5" ht="13.5" customHeight="1">
      <c r="B30760" t="str">
        <f t="shared" si="480"/>
        <v>---0</v>
      </c>
      <c r="E30760">
        <v>0</v>
      </c>
    </row>
    <row r="30761" spans="2:5" ht="13.5" customHeight="1">
      <c r="B30761" t="str">
        <f t="shared" si="480"/>
        <v>---0</v>
      </c>
      <c r="E30761">
        <v>0</v>
      </c>
    </row>
    <row r="30762" spans="2:5" ht="13.5" customHeight="1">
      <c r="B30762" t="str">
        <f t="shared" si="480"/>
        <v>---0</v>
      </c>
      <c r="E30762">
        <v>0</v>
      </c>
    </row>
    <row r="30763" spans="2:5" ht="13.5" customHeight="1">
      <c r="B30763" t="str">
        <f t="shared" si="480"/>
        <v>---0</v>
      </c>
      <c r="E30763">
        <v>0</v>
      </c>
    </row>
    <row r="30764" spans="2:5" ht="13.5" customHeight="1">
      <c r="B30764" t="str">
        <f t="shared" si="480"/>
        <v>---0</v>
      </c>
      <c r="E30764">
        <v>0</v>
      </c>
    </row>
    <row r="30765" spans="2:5" ht="13.5" customHeight="1">
      <c r="B30765" t="str">
        <f t="shared" si="480"/>
        <v>---0</v>
      </c>
      <c r="E30765">
        <v>0</v>
      </c>
    </row>
    <row r="30766" spans="2:5" ht="13.5" customHeight="1">
      <c r="B30766" t="str">
        <f t="shared" si="480"/>
        <v>---0</v>
      </c>
      <c r="E30766">
        <v>0</v>
      </c>
    </row>
    <row r="30767" spans="2:5" ht="13.5" customHeight="1">
      <c r="B30767" t="str">
        <f t="shared" si="480"/>
        <v>---0</v>
      </c>
      <c r="E30767">
        <v>0</v>
      </c>
    </row>
    <row r="30768" spans="2:5" ht="13.5" customHeight="1">
      <c r="B30768" t="str">
        <f t="shared" si="480"/>
        <v>---0</v>
      </c>
      <c r="E30768">
        <v>0</v>
      </c>
    </row>
    <row r="30769" spans="2:5" ht="13.5" customHeight="1">
      <c r="B30769" t="str">
        <f t="shared" si="480"/>
        <v>---0</v>
      </c>
      <c r="E30769">
        <v>0</v>
      </c>
    </row>
    <row r="30770" spans="2:5" ht="13.5" customHeight="1">
      <c r="B30770" t="str">
        <f t="shared" si="480"/>
        <v>---0</v>
      </c>
      <c r="E30770">
        <v>0</v>
      </c>
    </row>
    <row r="30771" spans="2:5" ht="13.5" customHeight="1">
      <c r="B30771" t="str">
        <f t="shared" si="480"/>
        <v>---0</v>
      </c>
      <c r="E30771">
        <v>0</v>
      </c>
    </row>
    <row r="30772" spans="2:5" ht="13.5" customHeight="1">
      <c r="B30772" t="str">
        <f t="shared" si="480"/>
        <v>---0</v>
      </c>
      <c r="E30772">
        <v>0</v>
      </c>
    </row>
    <row r="30773" spans="2:5" ht="13.5" customHeight="1">
      <c r="B30773" t="str">
        <f t="shared" si="480"/>
        <v>---0</v>
      </c>
      <c r="E30773">
        <v>0</v>
      </c>
    </row>
    <row r="30774" spans="2:5" ht="13.5" customHeight="1">
      <c r="B30774" t="str">
        <f t="shared" si="480"/>
        <v>---0</v>
      </c>
      <c r="E30774">
        <v>0</v>
      </c>
    </row>
    <row r="30775" spans="2:5" ht="13.5" customHeight="1">
      <c r="B30775" t="str">
        <f t="shared" si="480"/>
        <v>---0</v>
      </c>
      <c r="E30775">
        <v>0</v>
      </c>
    </row>
    <row r="30776" spans="2:5" ht="13.5" customHeight="1">
      <c r="B30776" t="str">
        <f t="shared" si="480"/>
        <v>---0</v>
      </c>
      <c r="E30776">
        <v>0</v>
      </c>
    </row>
    <row r="30777" spans="2:5" ht="13.5" customHeight="1">
      <c r="B30777" t="str">
        <f t="shared" si="480"/>
        <v>---0</v>
      </c>
      <c r="E30777">
        <v>0</v>
      </c>
    </row>
    <row r="30778" spans="2:5" ht="13.5" customHeight="1">
      <c r="B30778" t="str">
        <f t="shared" si="480"/>
        <v>---0</v>
      </c>
      <c r="E30778">
        <v>0</v>
      </c>
    </row>
    <row r="30779" spans="2:5" ht="13.5" customHeight="1">
      <c r="B30779" t="str">
        <f t="shared" si="480"/>
        <v>---0</v>
      </c>
      <c r="E30779">
        <v>0</v>
      </c>
    </row>
    <row r="30780" spans="2:5" ht="13.5" customHeight="1">
      <c r="B30780" t="str">
        <f t="shared" si="480"/>
        <v>---0</v>
      </c>
      <c r="E30780">
        <v>0</v>
      </c>
    </row>
    <row r="30781" spans="2:5" ht="13.5" customHeight="1">
      <c r="B30781" t="str">
        <f t="shared" si="480"/>
        <v>---0</v>
      </c>
      <c r="E30781">
        <v>0</v>
      </c>
    </row>
    <row r="30782" spans="2:5" ht="13.5" customHeight="1">
      <c r="B30782" t="str">
        <f t="shared" si="480"/>
        <v>---0</v>
      </c>
      <c r="E30782">
        <v>0</v>
      </c>
    </row>
    <row r="30783" spans="2:5" ht="13.5" customHeight="1">
      <c r="B30783" t="str">
        <f t="shared" si="480"/>
        <v>---0</v>
      </c>
      <c r="E30783">
        <v>0</v>
      </c>
    </row>
    <row r="30784" spans="2:5" ht="13.5" customHeight="1">
      <c r="B30784" t="str">
        <f t="shared" si="480"/>
        <v>---0</v>
      </c>
      <c r="E30784">
        <v>0</v>
      </c>
    </row>
    <row r="30785" spans="2:5" ht="13.5" customHeight="1">
      <c r="B30785" t="str">
        <f t="shared" si="480"/>
        <v>---0</v>
      </c>
      <c r="E30785">
        <v>0</v>
      </c>
    </row>
    <row r="30786" spans="2:5" ht="13.5" customHeight="1">
      <c r="B30786" t="str">
        <f t="shared" si="480"/>
        <v>---0</v>
      </c>
      <c r="E30786">
        <v>0</v>
      </c>
    </row>
    <row r="30787" spans="2:5" ht="13.5" customHeight="1">
      <c r="B30787" t="str">
        <f t="shared" ref="B30787:B30850" si="481">A30787&amp;"---"&amp;E30787</f>
        <v>---0</v>
      </c>
      <c r="E30787">
        <v>0</v>
      </c>
    </row>
    <row r="30788" spans="2:5" ht="13.5" customHeight="1">
      <c r="B30788" t="str">
        <f t="shared" si="481"/>
        <v>---0</v>
      </c>
      <c r="E30788">
        <v>0</v>
      </c>
    </row>
    <row r="30789" spans="2:5" ht="13.5" customHeight="1">
      <c r="B30789" t="str">
        <f t="shared" si="481"/>
        <v>---0</v>
      </c>
      <c r="E30789">
        <v>0</v>
      </c>
    </row>
    <row r="30790" spans="2:5" ht="13.5" customHeight="1">
      <c r="B30790" t="str">
        <f t="shared" si="481"/>
        <v>---0</v>
      </c>
      <c r="E30790">
        <v>0</v>
      </c>
    </row>
    <row r="30791" spans="2:5" ht="13.5" customHeight="1">
      <c r="B30791" t="str">
        <f t="shared" si="481"/>
        <v>---0</v>
      </c>
      <c r="E30791">
        <v>0</v>
      </c>
    </row>
    <row r="30792" spans="2:5" ht="13.5" customHeight="1">
      <c r="B30792" t="str">
        <f t="shared" si="481"/>
        <v>---0</v>
      </c>
      <c r="E30792">
        <v>0</v>
      </c>
    </row>
    <row r="30793" spans="2:5" ht="13.5" customHeight="1">
      <c r="B30793" t="str">
        <f t="shared" si="481"/>
        <v>---0</v>
      </c>
      <c r="E30793">
        <v>0</v>
      </c>
    </row>
    <row r="30794" spans="2:5" ht="13.5" customHeight="1">
      <c r="B30794" t="str">
        <f t="shared" si="481"/>
        <v>---0</v>
      </c>
      <c r="E30794">
        <v>0</v>
      </c>
    </row>
    <row r="30795" spans="2:5" ht="13.5" customHeight="1">
      <c r="B30795" t="str">
        <f t="shared" si="481"/>
        <v>---0</v>
      </c>
      <c r="E30795">
        <v>0</v>
      </c>
    </row>
    <row r="30796" spans="2:5" ht="13.5" customHeight="1">
      <c r="B30796" t="str">
        <f t="shared" si="481"/>
        <v>---0</v>
      </c>
      <c r="E30796">
        <v>0</v>
      </c>
    </row>
    <row r="30797" spans="2:5" ht="13.5" customHeight="1">
      <c r="B30797" t="str">
        <f t="shared" si="481"/>
        <v>---0</v>
      </c>
      <c r="E30797">
        <v>0</v>
      </c>
    </row>
    <row r="30798" spans="2:5" ht="13.5" customHeight="1">
      <c r="B30798" t="str">
        <f t="shared" si="481"/>
        <v>---0</v>
      </c>
      <c r="E30798">
        <v>0</v>
      </c>
    </row>
    <row r="30799" spans="2:5" ht="13.5" customHeight="1">
      <c r="B30799" t="str">
        <f t="shared" si="481"/>
        <v>---0</v>
      </c>
      <c r="E30799">
        <v>0</v>
      </c>
    </row>
    <row r="30800" spans="2:5" ht="13.5" customHeight="1">
      <c r="B30800" t="str">
        <f t="shared" si="481"/>
        <v>---0</v>
      </c>
      <c r="E30800">
        <v>0</v>
      </c>
    </row>
    <row r="30801" spans="2:5" ht="13.5" customHeight="1">
      <c r="B30801" t="str">
        <f t="shared" si="481"/>
        <v>---0</v>
      </c>
      <c r="E30801">
        <v>0</v>
      </c>
    </row>
    <row r="30802" spans="2:5" ht="13.5" customHeight="1">
      <c r="B30802" t="str">
        <f t="shared" si="481"/>
        <v>---0</v>
      </c>
      <c r="E30802">
        <v>0</v>
      </c>
    </row>
    <row r="30803" spans="2:5" ht="13.5" customHeight="1">
      <c r="B30803" t="str">
        <f t="shared" si="481"/>
        <v>---0</v>
      </c>
      <c r="E30803">
        <v>0</v>
      </c>
    </row>
    <row r="30804" spans="2:5" ht="13.5" customHeight="1">
      <c r="B30804" t="str">
        <f t="shared" si="481"/>
        <v>---0</v>
      </c>
      <c r="E30804">
        <v>0</v>
      </c>
    </row>
    <row r="30805" spans="2:5" ht="13.5" customHeight="1">
      <c r="B30805" t="str">
        <f t="shared" si="481"/>
        <v>---0</v>
      </c>
      <c r="E30805">
        <v>0</v>
      </c>
    </row>
    <row r="30806" spans="2:5" ht="13.5" customHeight="1">
      <c r="B30806" t="str">
        <f t="shared" si="481"/>
        <v>---0</v>
      </c>
      <c r="E30806">
        <v>0</v>
      </c>
    </row>
    <row r="30807" spans="2:5" ht="13.5" customHeight="1">
      <c r="B30807" t="str">
        <f t="shared" si="481"/>
        <v>---0</v>
      </c>
      <c r="E30807">
        <v>0</v>
      </c>
    </row>
    <row r="30808" spans="2:5" ht="13.5" customHeight="1">
      <c r="B30808" t="str">
        <f t="shared" si="481"/>
        <v>---0</v>
      </c>
      <c r="E30808">
        <v>0</v>
      </c>
    </row>
    <row r="30809" spans="2:5" ht="13.5" customHeight="1">
      <c r="B30809" t="str">
        <f t="shared" si="481"/>
        <v>---0</v>
      </c>
      <c r="E30809">
        <v>0</v>
      </c>
    </row>
    <row r="30810" spans="2:5" ht="13.5" customHeight="1">
      <c r="B30810" t="str">
        <f t="shared" si="481"/>
        <v>---0</v>
      </c>
      <c r="E30810">
        <v>0</v>
      </c>
    </row>
    <row r="30811" spans="2:5" ht="13.5" customHeight="1">
      <c r="B30811" t="str">
        <f t="shared" si="481"/>
        <v>---0</v>
      </c>
      <c r="E30811">
        <v>0</v>
      </c>
    </row>
    <row r="30812" spans="2:5" ht="13.5" customHeight="1">
      <c r="B30812" t="str">
        <f t="shared" si="481"/>
        <v>---0</v>
      </c>
      <c r="E30812">
        <v>0</v>
      </c>
    </row>
    <row r="30813" spans="2:5" ht="13.5" customHeight="1">
      <c r="B30813" t="str">
        <f t="shared" si="481"/>
        <v>---0</v>
      </c>
      <c r="E30813">
        <v>0</v>
      </c>
    </row>
    <row r="30814" spans="2:5" ht="13.5" customHeight="1">
      <c r="B30814" t="str">
        <f t="shared" si="481"/>
        <v>---0</v>
      </c>
      <c r="E30814">
        <v>0</v>
      </c>
    </row>
    <row r="30815" spans="2:5" ht="13.5" customHeight="1">
      <c r="B30815" t="str">
        <f t="shared" si="481"/>
        <v>---0</v>
      </c>
      <c r="E30815">
        <v>0</v>
      </c>
    </row>
    <row r="30816" spans="2:5" ht="13.5" customHeight="1">
      <c r="B30816" t="str">
        <f t="shared" si="481"/>
        <v>---0</v>
      </c>
      <c r="E30816">
        <v>0</v>
      </c>
    </row>
    <row r="30817" spans="2:5" ht="13.5" customHeight="1">
      <c r="B30817" t="str">
        <f t="shared" si="481"/>
        <v>---0</v>
      </c>
      <c r="E30817">
        <v>0</v>
      </c>
    </row>
    <row r="30818" spans="2:5" ht="13.5" customHeight="1">
      <c r="B30818" t="str">
        <f t="shared" si="481"/>
        <v>---0</v>
      </c>
      <c r="E30818">
        <v>0</v>
      </c>
    </row>
    <row r="30819" spans="2:5" ht="13.5" customHeight="1">
      <c r="B30819" t="str">
        <f t="shared" si="481"/>
        <v>---0</v>
      </c>
      <c r="E30819">
        <v>0</v>
      </c>
    </row>
    <row r="30820" spans="2:5" ht="13.5" customHeight="1">
      <c r="B30820" t="str">
        <f t="shared" si="481"/>
        <v>---0</v>
      </c>
      <c r="E30820">
        <v>0</v>
      </c>
    </row>
    <row r="30821" spans="2:5" ht="13.5" customHeight="1">
      <c r="B30821" t="str">
        <f t="shared" si="481"/>
        <v>---0</v>
      </c>
      <c r="E30821">
        <v>0</v>
      </c>
    </row>
    <row r="30822" spans="2:5" ht="13.5" customHeight="1">
      <c r="B30822" t="str">
        <f t="shared" si="481"/>
        <v>---0</v>
      </c>
      <c r="E30822">
        <v>0</v>
      </c>
    </row>
    <row r="30823" spans="2:5" ht="13.5" customHeight="1">
      <c r="B30823" t="str">
        <f t="shared" si="481"/>
        <v>---0</v>
      </c>
      <c r="E30823">
        <v>0</v>
      </c>
    </row>
    <row r="30824" spans="2:5" ht="13.5" customHeight="1">
      <c r="B30824" t="str">
        <f t="shared" si="481"/>
        <v>---0</v>
      </c>
      <c r="E30824">
        <v>0</v>
      </c>
    </row>
    <row r="30825" spans="2:5" ht="13.5" customHeight="1">
      <c r="B30825" t="str">
        <f t="shared" si="481"/>
        <v>---0</v>
      </c>
      <c r="E30825">
        <v>0</v>
      </c>
    </row>
    <row r="30826" spans="2:5" ht="13.5" customHeight="1">
      <c r="B30826" t="str">
        <f t="shared" si="481"/>
        <v>---0</v>
      </c>
      <c r="E30826">
        <v>0</v>
      </c>
    </row>
    <row r="30827" spans="2:5" ht="13.5" customHeight="1">
      <c r="B30827" t="str">
        <f t="shared" si="481"/>
        <v>---0</v>
      </c>
      <c r="E30827">
        <v>0</v>
      </c>
    </row>
    <row r="30828" spans="2:5" ht="13.5" customHeight="1">
      <c r="B30828" t="str">
        <f t="shared" si="481"/>
        <v>---0</v>
      </c>
      <c r="E30828">
        <v>0</v>
      </c>
    </row>
    <row r="30829" spans="2:5" ht="13.5" customHeight="1">
      <c r="B30829" t="str">
        <f t="shared" si="481"/>
        <v>---0</v>
      </c>
      <c r="E30829">
        <v>0</v>
      </c>
    </row>
    <row r="30830" spans="2:5" ht="13.5" customHeight="1">
      <c r="B30830" t="str">
        <f t="shared" si="481"/>
        <v>---0</v>
      </c>
      <c r="E30830">
        <v>0</v>
      </c>
    </row>
    <row r="30831" spans="2:5" ht="13.5" customHeight="1">
      <c r="B30831" t="str">
        <f t="shared" si="481"/>
        <v>---0</v>
      </c>
      <c r="E30831">
        <v>0</v>
      </c>
    </row>
    <row r="30832" spans="2:5" ht="13.5" customHeight="1">
      <c r="B30832" t="str">
        <f t="shared" si="481"/>
        <v>---0</v>
      </c>
      <c r="E30832">
        <v>0</v>
      </c>
    </row>
    <row r="30833" spans="2:5" ht="13.5" customHeight="1">
      <c r="B30833" t="str">
        <f t="shared" si="481"/>
        <v>---0</v>
      </c>
      <c r="E30833">
        <v>0</v>
      </c>
    </row>
    <row r="30834" spans="2:5" ht="13.5" customHeight="1">
      <c r="B30834" t="str">
        <f t="shared" si="481"/>
        <v>---0</v>
      </c>
      <c r="E30834">
        <v>0</v>
      </c>
    </row>
    <row r="30835" spans="2:5" ht="13.5" customHeight="1">
      <c r="B30835" t="str">
        <f t="shared" si="481"/>
        <v>---0</v>
      </c>
      <c r="E30835">
        <v>0</v>
      </c>
    </row>
    <row r="30836" spans="2:5" ht="13.5" customHeight="1">
      <c r="B30836" t="str">
        <f t="shared" si="481"/>
        <v>---0</v>
      </c>
      <c r="E30836">
        <v>0</v>
      </c>
    </row>
    <row r="30837" spans="2:5" ht="13.5" customHeight="1">
      <c r="B30837" t="str">
        <f t="shared" si="481"/>
        <v>---0</v>
      </c>
      <c r="E30837">
        <v>0</v>
      </c>
    </row>
    <row r="30838" spans="2:5" ht="13.5" customHeight="1">
      <c r="B30838" t="str">
        <f t="shared" si="481"/>
        <v>---0</v>
      </c>
      <c r="E30838">
        <v>0</v>
      </c>
    </row>
    <row r="30839" spans="2:5" ht="13.5" customHeight="1">
      <c r="B30839" t="str">
        <f t="shared" si="481"/>
        <v>---0</v>
      </c>
      <c r="E30839">
        <v>0</v>
      </c>
    </row>
    <row r="30840" spans="2:5" ht="13.5" customHeight="1">
      <c r="B30840" t="str">
        <f t="shared" si="481"/>
        <v>---0</v>
      </c>
      <c r="E30840">
        <v>0</v>
      </c>
    </row>
    <row r="30841" spans="2:5" ht="13.5" customHeight="1">
      <c r="B30841" t="str">
        <f t="shared" si="481"/>
        <v>---0</v>
      </c>
      <c r="E30841">
        <v>0</v>
      </c>
    </row>
    <row r="30842" spans="2:5" ht="13.5" customHeight="1">
      <c r="B30842" t="str">
        <f t="shared" si="481"/>
        <v>---0</v>
      </c>
      <c r="E30842">
        <v>0</v>
      </c>
    </row>
    <row r="30843" spans="2:5" ht="13.5" customHeight="1">
      <c r="B30843" t="str">
        <f t="shared" si="481"/>
        <v>---0</v>
      </c>
      <c r="E30843">
        <v>0</v>
      </c>
    </row>
    <row r="30844" spans="2:5">
      <c r="B30844" t="str">
        <f t="shared" si="481"/>
        <v>---0</v>
      </c>
      <c r="E30844">
        <v>0</v>
      </c>
    </row>
    <row r="30845" spans="2:5" ht="13.5" customHeight="1">
      <c r="B30845" t="str">
        <f t="shared" si="481"/>
        <v>---0</v>
      </c>
      <c r="E30845">
        <v>0</v>
      </c>
    </row>
    <row r="30846" spans="2:5" ht="13.5" customHeight="1">
      <c r="B30846" t="str">
        <f t="shared" si="481"/>
        <v>---0</v>
      </c>
      <c r="E30846">
        <v>0</v>
      </c>
    </row>
    <row r="30847" spans="2:5" ht="13.5" customHeight="1">
      <c r="B30847" t="str">
        <f t="shared" si="481"/>
        <v>---0</v>
      </c>
      <c r="E30847">
        <v>0</v>
      </c>
    </row>
    <row r="30848" spans="2:5" ht="13.5" customHeight="1">
      <c r="B30848" t="str">
        <f t="shared" si="481"/>
        <v>---0</v>
      </c>
      <c r="E30848">
        <v>0</v>
      </c>
    </row>
    <row r="30849" spans="2:5" ht="13.5" customHeight="1">
      <c r="B30849" t="str">
        <f t="shared" si="481"/>
        <v>---0</v>
      </c>
      <c r="E30849">
        <v>0</v>
      </c>
    </row>
    <row r="30850" spans="2:5" ht="13.5" customHeight="1">
      <c r="B30850" t="str">
        <f t="shared" si="481"/>
        <v>---0</v>
      </c>
      <c r="E30850">
        <v>0</v>
      </c>
    </row>
    <row r="30851" spans="2:5" ht="13.5" customHeight="1">
      <c r="B30851" t="str">
        <f t="shared" ref="B30851:B30914" si="482">A30851&amp;"---"&amp;E30851</f>
        <v>---0</v>
      </c>
      <c r="E30851">
        <v>0</v>
      </c>
    </row>
    <row r="30852" spans="2:5" ht="13.5" customHeight="1">
      <c r="B30852" t="str">
        <f t="shared" si="482"/>
        <v>---0</v>
      </c>
      <c r="E30852">
        <v>0</v>
      </c>
    </row>
    <row r="30853" spans="2:5" ht="13.5" customHeight="1">
      <c r="B30853" t="str">
        <f t="shared" si="482"/>
        <v>---0</v>
      </c>
      <c r="E30853">
        <v>0</v>
      </c>
    </row>
    <row r="30854" spans="2:5" ht="13.5" customHeight="1">
      <c r="B30854" t="str">
        <f t="shared" si="482"/>
        <v>---0</v>
      </c>
      <c r="E30854">
        <v>0</v>
      </c>
    </row>
    <row r="30855" spans="2:5" ht="13.5" customHeight="1">
      <c r="B30855" t="str">
        <f t="shared" si="482"/>
        <v>---0</v>
      </c>
      <c r="E30855">
        <v>0</v>
      </c>
    </row>
    <row r="30856" spans="2:5" ht="13.5" customHeight="1">
      <c r="B30856" t="str">
        <f t="shared" si="482"/>
        <v>---0</v>
      </c>
      <c r="E30856">
        <v>0</v>
      </c>
    </row>
    <row r="30857" spans="2:5" ht="13.5" customHeight="1">
      <c r="B30857" t="str">
        <f t="shared" si="482"/>
        <v>---0</v>
      </c>
      <c r="E30857">
        <v>0</v>
      </c>
    </row>
    <row r="30858" spans="2:5" ht="13.5" customHeight="1">
      <c r="B30858" t="str">
        <f t="shared" si="482"/>
        <v>---0</v>
      </c>
      <c r="E30858">
        <v>0</v>
      </c>
    </row>
    <row r="30859" spans="2:5" ht="13.5" customHeight="1">
      <c r="B30859" t="str">
        <f t="shared" si="482"/>
        <v>---0</v>
      </c>
      <c r="E30859">
        <v>0</v>
      </c>
    </row>
    <row r="30860" spans="2:5" ht="13.5" customHeight="1">
      <c r="B30860" t="str">
        <f t="shared" si="482"/>
        <v>---0</v>
      </c>
      <c r="E30860">
        <v>0</v>
      </c>
    </row>
    <row r="30861" spans="2:5" ht="13.5" customHeight="1">
      <c r="B30861" t="str">
        <f t="shared" si="482"/>
        <v>---0</v>
      </c>
      <c r="E30861">
        <v>0</v>
      </c>
    </row>
    <row r="30862" spans="2:5" ht="13.5" customHeight="1">
      <c r="B30862" t="str">
        <f t="shared" si="482"/>
        <v>---0</v>
      </c>
      <c r="E30862">
        <v>0</v>
      </c>
    </row>
    <row r="30863" spans="2:5" ht="13.5" customHeight="1">
      <c r="B30863" t="str">
        <f t="shared" si="482"/>
        <v>---0</v>
      </c>
      <c r="E30863">
        <v>0</v>
      </c>
    </row>
    <row r="30864" spans="2:5" ht="13.5" customHeight="1">
      <c r="B30864" t="str">
        <f t="shared" si="482"/>
        <v>---0</v>
      </c>
      <c r="E30864">
        <v>0</v>
      </c>
    </row>
    <row r="30865" spans="2:5" ht="13.5" customHeight="1">
      <c r="B30865" t="str">
        <f t="shared" si="482"/>
        <v>---0</v>
      </c>
      <c r="E30865">
        <v>0</v>
      </c>
    </row>
    <row r="30866" spans="2:5" ht="13.5" customHeight="1">
      <c r="B30866" t="str">
        <f t="shared" si="482"/>
        <v>---0</v>
      </c>
      <c r="E30866">
        <v>0</v>
      </c>
    </row>
    <row r="30867" spans="2:5" ht="13.5" customHeight="1">
      <c r="B30867" t="str">
        <f t="shared" si="482"/>
        <v>---0</v>
      </c>
      <c r="E30867">
        <v>0</v>
      </c>
    </row>
    <row r="30868" spans="2:5" ht="13.5" customHeight="1">
      <c r="B30868" t="str">
        <f t="shared" si="482"/>
        <v>---0</v>
      </c>
      <c r="E30868">
        <v>0</v>
      </c>
    </row>
    <row r="30869" spans="2:5" ht="13.5" customHeight="1">
      <c r="B30869" t="str">
        <f t="shared" si="482"/>
        <v>---0</v>
      </c>
      <c r="E30869">
        <v>0</v>
      </c>
    </row>
    <row r="30870" spans="2:5" ht="13.5" customHeight="1">
      <c r="B30870" t="str">
        <f t="shared" si="482"/>
        <v>---0</v>
      </c>
      <c r="E30870">
        <v>0</v>
      </c>
    </row>
    <row r="30871" spans="2:5" ht="13.5" customHeight="1">
      <c r="B30871" t="str">
        <f t="shared" si="482"/>
        <v>---0</v>
      </c>
      <c r="E30871">
        <v>0</v>
      </c>
    </row>
    <row r="30872" spans="2:5" ht="13.5" customHeight="1">
      <c r="B30872" t="str">
        <f t="shared" si="482"/>
        <v>---0</v>
      </c>
      <c r="E30872">
        <v>0</v>
      </c>
    </row>
    <row r="30873" spans="2:5" ht="13.5" customHeight="1">
      <c r="B30873" t="str">
        <f t="shared" si="482"/>
        <v>---0</v>
      </c>
      <c r="E30873">
        <v>0</v>
      </c>
    </row>
    <row r="30874" spans="2:5" ht="13.5" customHeight="1">
      <c r="B30874" t="str">
        <f t="shared" si="482"/>
        <v>---0</v>
      </c>
      <c r="E30874">
        <v>0</v>
      </c>
    </row>
    <row r="30875" spans="2:5" ht="13.5" customHeight="1">
      <c r="B30875" t="str">
        <f t="shared" si="482"/>
        <v>---0</v>
      </c>
      <c r="E30875">
        <v>0</v>
      </c>
    </row>
    <row r="30876" spans="2:5" ht="13.5" customHeight="1">
      <c r="B30876" t="str">
        <f t="shared" si="482"/>
        <v>---0</v>
      </c>
      <c r="E30876">
        <v>0</v>
      </c>
    </row>
    <row r="30877" spans="2:5" ht="13.5" customHeight="1">
      <c r="B30877" t="str">
        <f t="shared" si="482"/>
        <v>---0</v>
      </c>
      <c r="E30877">
        <v>0</v>
      </c>
    </row>
    <row r="30878" spans="2:5" ht="13.5" customHeight="1">
      <c r="B30878" t="str">
        <f t="shared" si="482"/>
        <v>---0</v>
      </c>
      <c r="E30878">
        <v>0</v>
      </c>
    </row>
    <row r="30879" spans="2:5" ht="13.5" customHeight="1">
      <c r="B30879" t="str">
        <f t="shared" si="482"/>
        <v>---0</v>
      </c>
      <c r="E30879">
        <v>0</v>
      </c>
    </row>
    <row r="30880" spans="2:5" ht="13.5" customHeight="1">
      <c r="B30880" t="str">
        <f t="shared" si="482"/>
        <v>---0</v>
      </c>
      <c r="E30880">
        <v>0</v>
      </c>
    </row>
    <row r="30881" spans="2:5" ht="13.5" customHeight="1">
      <c r="B30881" t="str">
        <f t="shared" si="482"/>
        <v>---0</v>
      </c>
      <c r="E30881">
        <v>0</v>
      </c>
    </row>
    <row r="30882" spans="2:5" ht="13.5" customHeight="1">
      <c r="B30882" t="str">
        <f t="shared" si="482"/>
        <v>---0</v>
      </c>
      <c r="E30882">
        <v>0</v>
      </c>
    </row>
    <row r="30883" spans="2:5" ht="13.5" customHeight="1">
      <c r="B30883" t="str">
        <f t="shared" si="482"/>
        <v>---0</v>
      </c>
      <c r="E30883">
        <v>0</v>
      </c>
    </row>
    <row r="30884" spans="2:5" ht="13.5" customHeight="1">
      <c r="B30884" t="str">
        <f t="shared" si="482"/>
        <v>---0</v>
      </c>
      <c r="E30884">
        <v>0</v>
      </c>
    </row>
    <row r="30885" spans="2:5" ht="13.5" customHeight="1">
      <c r="B30885" t="str">
        <f t="shared" si="482"/>
        <v>---0</v>
      </c>
      <c r="E30885">
        <v>0</v>
      </c>
    </row>
    <row r="30886" spans="2:5" ht="13.5" customHeight="1">
      <c r="B30886" t="str">
        <f t="shared" si="482"/>
        <v>---0</v>
      </c>
      <c r="E30886">
        <v>0</v>
      </c>
    </row>
    <row r="30887" spans="2:5" ht="13.5" customHeight="1">
      <c r="B30887" t="str">
        <f t="shared" si="482"/>
        <v>---0</v>
      </c>
      <c r="E30887">
        <v>0</v>
      </c>
    </row>
    <row r="30888" spans="2:5" ht="13.5" customHeight="1">
      <c r="B30888" t="str">
        <f t="shared" si="482"/>
        <v>---0</v>
      </c>
      <c r="E30888">
        <v>0</v>
      </c>
    </row>
    <row r="30889" spans="2:5" ht="13.5" customHeight="1">
      <c r="B30889" t="str">
        <f t="shared" si="482"/>
        <v>---0</v>
      </c>
      <c r="E30889">
        <v>0</v>
      </c>
    </row>
    <row r="30890" spans="2:5" ht="13.5" customHeight="1">
      <c r="B30890" t="str">
        <f t="shared" si="482"/>
        <v>---0</v>
      </c>
      <c r="E30890">
        <v>0</v>
      </c>
    </row>
    <row r="30891" spans="2:5" ht="13.5" customHeight="1">
      <c r="B30891" t="str">
        <f t="shared" si="482"/>
        <v>---0</v>
      </c>
      <c r="E30891">
        <v>0</v>
      </c>
    </row>
    <row r="30892" spans="2:5" ht="13.5" customHeight="1">
      <c r="B30892" t="str">
        <f t="shared" si="482"/>
        <v>---0</v>
      </c>
      <c r="E30892">
        <v>0</v>
      </c>
    </row>
    <row r="30893" spans="2:5" ht="13.5" customHeight="1">
      <c r="B30893" t="str">
        <f t="shared" si="482"/>
        <v>---0</v>
      </c>
      <c r="E30893">
        <v>0</v>
      </c>
    </row>
    <row r="30894" spans="2:5" ht="13.5" customHeight="1">
      <c r="B30894" t="str">
        <f t="shared" si="482"/>
        <v>---0</v>
      </c>
      <c r="E30894">
        <v>0</v>
      </c>
    </row>
    <row r="30895" spans="2:5" ht="13.5" customHeight="1">
      <c r="B30895" t="str">
        <f t="shared" si="482"/>
        <v>---0</v>
      </c>
      <c r="E30895">
        <v>0</v>
      </c>
    </row>
    <row r="30896" spans="2:5" ht="13.5" customHeight="1">
      <c r="B30896" t="str">
        <f t="shared" si="482"/>
        <v>---0</v>
      </c>
      <c r="E30896">
        <v>0</v>
      </c>
    </row>
    <row r="30897" spans="2:5" ht="13.5" customHeight="1">
      <c r="B30897" t="str">
        <f t="shared" si="482"/>
        <v>---0</v>
      </c>
      <c r="E30897">
        <v>0</v>
      </c>
    </row>
    <row r="30898" spans="2:5" ht="13.5" customHeight="1">
      <c r="B30898" t="str">
        <f t="shared" si="482"/>
        <v>---0</v>
      </c>
      <c r="E30898">
        <v>0</v>
      </c>
    </row>
    <row r="30899" spans="2:5" ht="13.5" customHeight="1">
      <c r="B30899" t="str">
        <f t="shared" si="482"/>
        <v>---0</v>
      </c>
      <c r="E30899">
        <v>0</v>
      </c>
    </row>
    <row r="30900" spans="2:5" ht="13.5" customHeight="1">
      <c r="B30900" t="str">
        <f t="shared" si="482"/>
        <v>---0</v>
      </c>
      <c r="E30900">
        <v>0</v>
      </c>
    </row>
    <row r="30901" spans="2:5" ht="13.5" customHeight="1">
      <c r="B30901" t="str">
        <f t="shared" si="482"/>
        <v>---0</v>
      </c>
      <c r="E30901">
        <v>0</v>
      </c>
    </row>
    <row r="30902" spans="2:5" ht="13.5" customHeight="1">
      <c r="B30902" t="str">
        <f t="shared" si="482"/>
        <v>---0</v>
      </c>
      <c r="E30902">
        <v>0</v>
      </c>
    </row>
    <row r="30903" spans="2:5">
      <c r="B30903" t="str">
        <f t="shared" si="482"/>
        <v>---0</v>
      </c>
      <c r="E30903">
        <v>0</v>
      </c>
    </row>
    <row r="30904" spans="2:5" ht="13.5" customHeight="1">
      <c r="B30904" t="str">
        <f t="shared" si="482"/>
        <v>---0</v>
      </c>
      <c r="E30904">
        <v>0</v>
      </c>
    </row>
    <row r="30905" spans="2:5" ht="13.5" customHeight="1">
      <c r="B30905" t="str">
        <f t="shared" si="482"/>
        <v>---0</v>
      </c>
      <c r="E30905">
        <v>0</v>
      </c>
    </row>
    <row r="30906" spans="2:5" ht="13.5" customHeight="1">
      <c r="B30906" t="str">
        <f t="shared" si="482"/>
        <v>---0</v>
      </c>
      <c r="E30906">
        <v>0</v>
      </c>
    </row>
    <row r="30907" spans="2:5" ht="13.5" customHeight="1">
      <c r="B30907" t="str">
        <f t="shared" si="482"/>
        <v>---0</v>
      </c>
      <c r="E30907">
        <v>0</v>
      </c>
    </row>
    <row r="30908" spans="2:5" ht="13.5" customHeight="1">
      <c r="B30908" t="str">
        <f t="shared" si="482"/>
        <v>---0</v>
      </c>
      <c r="E30908">
        <v>0</v>
      </c>
    </row>
    <row r="30909" spans="2:5" ht="13.5" customHeight="1">
      <c r="B30909" t="str">
        <f t="shared" si="482"/>
        <v>---0</v>
      </c>
      <c r="E30909">
        <v>0</v>
      </c>
    </row>
    <row r="30910" spans="2:5" ht="13.5" customHeight="1">
      <c r="B30910" t="str">
        <f t="shared" si="482"/>
        <v>---0</v>
      </c>
      <c r="E30910">
        <v>0</v>
      </c>
    </row>
    <row r="30911" spans="2:5" ht="13.5" customHeight="1">
      <c r="B30911" t="str">
        <f t="shared" si="482"/>
        <v>---0</v>
      </c>
      <c r="E30911">
        <v>0</v>
      </c>
    </row>
    <row r="30912" spans="2:5" ht="13.5" customHeight="1">
      <c r="B30912" t="str">
        <f t="shared" si="482"/>
        <v>---0</v>
      </c>
      <c r="E30912">
        <v>0</v>
      </c>
    </row>
    <row r="30913" spans="2:5" ht="13.5" customHeight="1">
      <c r="B30913" t="str">
        <f t="shared" si="482"/>
        <v>---0</v>
      </c>
      <c r="E30913">
        <v>0</v>
      </c>
    </row>
    <row r="30914" spans="2:5" ht="13.5" customHeight="1">
      <c r="B30914" t="str">
        <f t="shared" si="482"/>
        <v>---0</v>
      </c>
      <c r="E30914">
        <v>0</v>
      </c>
    </row>
    <row r="30915" spans="2:5" ht="13.5" customHeight="1">
      <c r="B30915" t="str">
        <f t="shared" ref="B30915:B30978" si="483">A30915&amp;"---"&amp;E30915</f>
        <v>---0</v>
      </c>
      <c r="E30915">
        <v>0</v>
      </c>
    </row>
    <row r="30916" spans="2:5" ht="13.5" customHeight="1">
      <c r="B30916" t="str">
        <f t="shared" si="483"/>
        <v>---0</v>
      </c>
      <c r="E30916">
        <v>0</v>
      </c>
    </row>
    <row r="30917" spans="2:5" ht="13.5" customHeight="1">
      <c r="B30917" t="str">
        <f t="shared" si="483"/>
        <v>---0</v>
      </c>
      <c r="E30917">
        <v>0</v>
      </c>
    </row>
    <row r="30918" spans="2:5" ht="13.5" customHeight="1">
      <c r="B30918" t="str">
        <f t="shared" si="483"/>
        <v>---0</v>
      </c>
      <c r="E30918">
        <v>0</v>
      </c>
    </row>
    <row r="30919" spans="2:5" ht="13.5" customHeight="1">
      <c r="B30919" t="str">
        <f t="shared" si="483"/>
        <v>---0</v>
      </c>
      <c r="E30919">
        <v>0</v>
      </c>
    </row>
    <row r="30920" spans="2:5" ht="13.5" customHeight="1">
      <c r="B30920" t="str">
        <f t="shared" si="483"/>
        <v>---0</v>
      </c>
      <c r="E30920">
        <v>0</v>
      </c>
    </row>
    <row r="30921" spans="2:5" ht="13.5" customHeight="1">
      <c r="B30921" t="str">
        <f t="shared" si="483"/>
        <v>---0</v>
      </c>
      <c r="E30921">
        <v>0</v>
      </c>
    </row>
    <row r="30922" spans="2:5" ht="13.5" customHeight="1">
      <c r="B30922" t="str">
        <f t="shared" si="483"/>
        <v>---0</v>
      </c>
      <c r="E30922">
        <v>0</v>
      </c>
    </row>
    <row r="30923" spans="2:5" ht="13.5" customHeight="1">
      <c r="B30923" t="str">
        <f t="shared" si="483"/>
        <v>---0</v>
      </c>
      <c r="E30923">
        <v>0</v>
      </c>
    </row>
    <row r="30924" spans="2:5" ht="13.5" customHeight="1">
      <c r="B30924" t="str">
        <f t="shared" si="483"/>
        <v>---0</v>
      </c>
      <c r="E30924">
        <v>0</v>
      </c>
    </row>
    <row r="30925" spans="2:5" ht="13.5" customHeight="1">
      <c r="B30925" t="str">
        <f t="shared" si="483"/>
        <v>---0</v>
      </c>
      <c r="E30925">
        <v>0</v>
      </c>
    </row>
    <row r="30926" spans="2:5" ht="13.5" customHeight="1">
      <c r="B30926" t="str">
        <f t="shared" si="483"/>
        <v>---0</v>
      </c>
      <c r="E30926">
        <v>0</v>
      </c>
    </row>
    <row r="30927" spans="2:5" ht="13.5" customHeight="1">
      <c r="B30927" t="str">
        <f t="shared" si="483"/>
        <v>---0</v>
      </c>
      <c r="E30927">
        <v>0</v>
      </c>
    </row>
    <row r="30928" spans="2:5" ht="13.5" customHeight="1">
      <c r="B30928" t="str">
        <f t="shared" si="483"/>
        <v>---0</v>
      </c>
      <c r="E30928">
        <v>0</v>
      </c>
    </row>
    <row r="30929" spans="2:5" ht="13.5" customHeight="1">
      <c r="B30929" t="str">
        <f t="shared" si="483"/>
        <v>---0</v>
      </c>
      <c r="E30929">
        <v>0</v>
      </c>
    </row>
    <row r="30930" spans="2:5" ht="13.5" customHeight="1">
      <c r="B30930" t="str">
        <f t="shared" si="483"/>
        <v>---0</v>
      </c>
      <c r="E30930">
        <v>0</v>
      </c>
    </row>
    <row r="30931" spans="2:5" ht="13.5" customHeight="1">
      <c r="B30931" t="str">
        <f t="shared" si="483"/>
        <v>---0</v>
      </c>
      <c r="E30931">
        <v>0</v>
      </c>
    </row>
    <row r="30932" spans="2:5" ht="13.5" customHeight="1">
      <c r="B30932" t="str">
        <f t="shared" si="483"/>
        <v>---0</v>
      </c>
      <c r="E30932">
        <v>0</v>
      </c>
    </row>
    <row r="30933" spans="2:5" ht="13.5" customHeight="1">
      <c r="B30933" t="str">
        <f t="shared" si="483"/>
        <v>---0</v>
      </c>
      <c r="E30933">
        <v>0</v>
      </c>
    </row>
    <row r="30934" spans="2:5" ht="13.5" customHeight="1">
      <c r="B30934" t="str">
        <f t="shared" si="483"/>
        <v>---0</v>
      </c>
      <c r="E30934">
        <v>0</v>
      </c>
    </row>
    <row r="30935" spans="2:5" ht="13.5" customHeight="1">
      <c r="B30935" t="str">
        <f t="shared" si="483"/>
        <v>---0</v>
      </c>
      <c r="E30935">
        <v>0</v>
      </c>
    </row>
    <row r="30936" spans="2:5" ht="13.5" customHeight="1">
      <c r="B30936" t="str">
        <f t="shared" si="483"/>
        <v>---0</v>
      </c>
      <c r="E30936">
        <v>0</v>
      </c>
    </row>
    <row r="30937" spans="2:5" ht="13.5" customHeight="1">
      <c r="B30937" t="str">
        <f t="shared" si="483"/>
        <v>---0</v>
      </c>
      <c r="E30937">
        <v>0</v>
      </c>
    </row>
    <row r="30938" spans="2:5" ht="13.5" customHeight="1">
      <c r="B30938" t="str">
        <f t="shared" si="483"/>
        <v>---0</v>
      </c>
      <c r="E30938">
        <v>0</v>
      </c>
    </row>
    <row r="30939" spans="2:5" ht="13.5" customHeight="1">
      <c r="B30939" t="str">
        <f t="shared" si="483"/>
        <v>---0</v>
      </c>
      <c r="E30939">
        <v>0</v>
      </c>
    </row>
    <row r="30940" spans="2:5" ht="13.5" customHeight="1">
      <c r="B30940" t="str">
        <f t="shared" si="483"/>
        <v>---0</v>
      </c>
      <c r="E30940">
        <v>0</v>
      </c>
    </row>
    <row r="30941" spans="2:5" ht="13.5" customHeight="1">
      <c r="B30941" t="str">
        <f t="shared" si="483"/>
        <v>---0</v>
      </c>
      <c r="E30941">
        <v>0</v>
      </c>
    </row>
    <row r="30942" spans="2:5" ht="13.5" customHeight="1">
      <c r="B30942" t="str">
        <f t="shared" si="483"/>
        <v>---0</v>
      </c>
      <c r="E30942">
        <v>0</v>
      </c>
    </row>
    <row r="30943" spans="2:5" ht="13.5" customHeight="1">
      <c r="B30943" t="str">
        <f t="shared" si="483"/>
        <v>---0</v>
      </c>
      <c r="E30943">
        <v>0</v>
      </c>
    </row>
    <row r="30944" spans="2:5" ht="13.5" customHeight="1">
      <c r="B30944" t="str">
        <f t="shared" si="483"/>
        <v>---0</v>
      </c>
      <c r="E30944">
        <v>0</v>
      </c>
    </row>
    <row r="30945" spans="2:5" ht="13.5" customHeight="1">
      <c r="B30945" t="str">
        <f t="shared" si="483"/>
        <v>---0</v>
      </c>
      <c r="E30945">
        <v>0</v>
      </c>
    </row>
    <row r="30946" spans="2:5" ht="13.5" customHeight="1">
      <c r="B30946" t="str">
        <f t="shared" si="483"/>
        <v>---0</v>
      </c>
      <c r="E30946">
        <v>0</v>
      </c>
    </row>
    <row r="30947" spans="2:5" ht="13.5" customHeight="1">
      <c r="B30947" t="str">
        <f t="shared" si="483"/>
        <v>---0</v>
      </c>
      <c r="E30947">
        <v>0</v>
      </c>
    </row>
    <row r="30948" spans="2:5" ht="13.5" customHeight="1">
      <c r="B30948" t="str">
        <f t="shared" si="483"/>
        <v>---0</v>
      </c>
      <c r="E30948">
        <v>0</v>
      </c>
    </row>
    <row r="30949" spans="2:5" ht="13.5" customHeight="1">
      <c r="B30949" t="str">
        <f t="shared" si="483"/>
        <v>---0</v>
      </c>
      <c r="E30949">
        <v>0</v>
      </c>
    </row>
    <row r="30950" spans="2:5" ht="13.5" customHeight="1">
      <c r="B30950" t="str">
        <f t="shared" si="483"/>
        <v>---0</v>
      </c>
      <c r="E30950">
        <v>0</v>
      </c>
    </row>
    <row r="30951" spans="2:5" ht="13.5" customHeight="1">
      <c r="B30951" t="str">
        <f t="shared" si="483"/>
        <v>---0</v>
      </c>
      <c r="E30951">
        <v>0</v>
      </c>
    </row>
    <row r="30952" spans="2:5" ht="13.5" customHeight="1">
      <c r="B30952" t="str">
        <f t="shared" si="483"/>
        <v>---0</v>
      </c>
      <c r="E30952">
        <v>0</v>
      </c>
    </row>
    <row r="30953" spans="2:5" ht="13.5" customHeight="1">
      <c r="B30953" t="str">
        <f t="shared" si="483"/>
        <v>---0</v>
      </c>
      <c r="E30953">
        <v>0</v>
      </c>
    </row>
    <row r="30954" spans="2:5" ht="13.5" customHeight="1">
      <c r="B30954" t="str">
        <f t="shared" si="483"/>
        <v>---0</v>
      </c>
      <c r="E30954">
        <v>0</v>
      </c>
    </row>
    <row r="30955" spans="2:5" ht="13.5" customHeight="1">
      <c r="B30955" t="str">
        <f t="shared" si="483"/>
        <v>---0</v>
      </c>
      <c r="E30955">
        <v>0</v>
      </c>
    </row>
    <row r="30956" spans="2:5" ht="13.5" customHeight="1">
      <c r="B30956" t="str">
        <f t="shared" si="483"/>
        <v>---0</v>
      </c>
      <c r="E30956">
        <v>0</v>
      </c>
    </row>
    <row r="30957" spans="2:5" ht="13.5" customHeight="1">
      <c r="B30957" t="str">
        <f t="shared" si="483"/>
        <v>---0</v>
      </c>
      <c r="E30957">
        <v>0</v>
      </c>
    </row>
    <row r="30958" spans="2:5" ht="13.5" customHeight="1">
      <c r="B30958" t="str">
        <f t="shared" si="483"/>
        <v>---0</v>
      </c>
      <c r="E30958">
        <v>0</v>
      </c>
    </row>
    <row r="30959" spans="2:5" ht="13.5" customHeight="1">
      <c r="B30959" t="str">
        <f t="shared" si="483"/>
        <v>---0</v>
      </c>
      <c r="E30959">
        <v>0</v>
      </c>
    </row>
    <row r="30960" spans="2:5" ht="13.5" customHeight="1">
      <c r="B30960" t="str">
        <f t="shared" si="483"/>
        <v>---0</v>
      </c>
      <c r="E30960">
        <v>0</v>
      </c>
    </row>
    <row r="30961" spans="2:5" ht="13.5" customHeight="1">
      <c r="B30961" t="str">
        <f t="shared" si="483"/>
        <v>---0</v>
      </c>
      <c r="E30961">
        <v>0</v>
      </c>
    </row>
    <row r="30962" spans="2:5" ht="13.5" customHeight="1">
      <c r="B30962" t="str">
        <f t="shared" si="483"/>
        <v>---0</v>
      </c>
      <c r="E30962">
        <v>0</v>
      </c>
    </row>
    <row r="30963" spans="2:5" ht="13.5" customHeight="1">
      <c r="B30963" t="str">
        <f t="shared" si="483"/>
        <v>---0</v>
      </c>
      <c r="E30963">
        <v>0</v>
      </c>
    </row>
    <row r="30964" spans="2:5" ht="13.5" customHeight="1">
      <c r="B30964" t="str">
        <f t="shared" si="483"/>
        <v>---0</v>
      </c>
      <c r="E30964">
        <v>0</v>
      </c>
    </row>
    <row r="30965" spans="2:5" ht="13.5" customHeight="1">
      <c r="B30965" t="str">
        <f t="shared" si="483"/>
        <v>---0</v>
      </c>
      <c r="E30965">
        <v>0</v>
      </c>
    </row>
    <row r="30966" spans="2:5">
      <c r="B30966" t="str">
        <f t="shared" si="483"/>
        <v>---0</v>
      </c>
      <c r="E30966">
        <v>0</v>
      </c>
    </row>
    <row r="30967" spans="2:5">
      <c r="B30967" t="str">
        <f t="shared" si="483"/>
        <v>---0</v>
      </c>
      <c r="E30967">
        <v>0</v>
      </c>
    </row>
    <row r="30968" spans="2:5" ht="13.5" customHeight="1">
      <c r="B30968" t="str">
        <f t="shared" si="483"/>
        <v>---0</v>
      </c>
      <c r="E30968">
        <v>0</v>
      </c>
    </row>
    <row r="30969" spans="2:5" ht="13.5" customHeight="1">
      <c r="B30969" t="str">
        <f t="shared" si="483"/>
        <v>---0</v>
      </c>
      <c r="E30969">
        <v>0</v>
      </c>
    </row>
    <row r="30970" spans="2:5" ht="13.5" customHeight="1">
      <c r="B30970" t="str">
        <f t="shared" si="483"/>
        <v>---0</v>
      </c>
      <c r="E30970">
        <v>0</v>
      </c>
    </row>
    <row r="30971" spans="2:5" ht="13.5" customHeight="1">
      <c r="B30971" t="str">
        <f t="shared" si="483"/>
        <v>---0</v>
      </c>
      <c r="E30971">
        <v>0</v>
      </c>
    </row>
    <row r="30972" spans="2:5" ht="13.5" customHeight="1">
      <c r="B30972" t="str">
        <f t="shared" si="483"/>
        <v>---0</v>
      </c>
      <c r="E30972">
        <v>0</v>
      </c>
    </row>
    <row r="30973" spans="2:5" ht="13.5" customHeight="1">
      <c r="B30973" t="str">
        <f t="shared" si="483"/>
        <v>---0</v>
      </c>
      <c r="E30973">
        <v>0</v>
      </c>
    </row>
    <row r="30974" spans="2:5" ht="13.5" customHeight="1">
      <c r="B30974" t="str">
        <f t="shared" si="483"/>
        <v>---0</v>
      </c>
      <c r="E30974">
        <v>0</v>
      </c>
    </row>
    <row r="30975" spans="2:5" ht="13.5" customHeight="1">
      <c r="B30975" t="str">
        <f t="shared" si="483"/>
        <v>---0</v>
      </c>
      <c r="E30975">
        <v>0</v>
      </c>
    </row>
    <row r="30976" spans="2:5" ht="13.5" customHeight="1">
      <c r="B30976" t="str">
        <f t="shared" si="483"/>
        <v>---0</v>
      </c>
      <c r="E30976">
        <v>0</v>
      </c>
    </row>
    <row r="30977" spans="2:5" ht="13.5" customHeight="1">
      <c r="B30977" t="str">
        <f t="shared" si="483"/>
        <v>---0</v>
      </c>
      <c r="E30977">
        <v>0</v>
      </c>
    </row>
    <row r="30978" spans="2:5" ht="13.5" customHeight="1">
      <c r="B30978" t="str">
        <f t="shared" si="483"/>
        <v>---0</v>
      </c>
      <c r="E30978">
        <v>0</v>
      </c>
    </row>
    <row r="30979" spans="2:5" ht="13.5" customHeight="1">
      <c r="B30979" t="str">
        <f t="shared" ref="B30979:B31042" si="484">A30979&amp;"---"&amp;E30979</f>
        <v>---0</v>
      </c>
      <c r="E30979">
        <v>0</v>
      </c>
    </row>
    <row r="30980" spans="2:5" ht="13.5" customHeight="1">
      <c r="B30980" t="str">
        <f t="shared" si="484"/>
        <v>---0</v>
      </c>
      <c r="E30980">
        <v>0</v>
      </c>
    </row>
    <row r="30981" spans="2:5" ht="13.5" customHeight="1">
      <c r="B30981" t="str">
        <f t="shared" si="484"/>
        <v>---0</v>
      </c>
      <c r="E30981">
        <v>0</v>
      </c>
    </row>
    <row r="30982" spans="2:5" ht="13.5" customHeight="1">
      <c r="B30982" t="str">
        <f t="shared" si="484"/>
        <v>---0</v>
      </c>
      <c r="E30982">
        <v>0</v>
      </c>
    </row>
    <row r="30983" spans="2:5" ht="13.5" customHeight="1">
      <c r="B30983" t="str">
        <f t="shared" si="484"/>
        <v>---0</v>
      </c>
      <c r="E30983">
        <v>0</v>
      </c>
    </row>
    <row r="30984" spans="2:5" ht="13.5" customHeight="1">
      <c r="B30984" t="str">
        <f t="shared" si="484"/>
        <v>---0</v>
      </c>
      <c r="E30984">
        <v>0</v>
      </c>
    </row>
    <row r="30985" spans="2:5" ht="13.5" customHeight="1">
      <c r="B30985" t="str">
        <f t="shared" si="484"/>
        <v>---0</v>
      </c>
      <c r="E30985">
        <v>0</v>
      </c>
    </row>
    <row r="30986" spans="2:5" ht="13.5" customHeight="1">
      <c r="B30986" t="str">
        <f t="shared" si="484"/>
        <v>---0</v>
      </c>
      <c r="E30986">
        <v>0</v>
      </c>
    </row>
    <row r="30987" spans="2:5" ht="13.5" customHeight="1">
      <c r="B30987" t="str">
        <f t="shared" si="484"/>
        <v>---0</v>
      </c>
      <c r="E30987">
        <v>0</v>
      </c>
    </row>
    <row r="30988" spans="2:5" ht="13.5" customHeight="1">
      <c r="B30988" t="str">
        <f t="shared" si="484"/>
        <v>---0</v>
      </c>
      <c r="E30988">
        <v>0</v>
      </c>
    </row>
    <row r="30989" spans="2:5" ht="13.5" customHeight="1">
      <c r="B30989" t="str">
        <f t="shared" si="484"/>
        <v>---0</v>
      </c>
      <c r="E30989">
        <v>0</v>
      </c>
    </row>
    <row r="30990" spans="2:5" ht="13.5" customHeight="1">
      <c r="B30990" t="str">
        <f t="shared" si="484"/>
        <v>---0</v>
      </c>
      <c r="E30990">
        <v>0</v>
      </c>
    </row>
    <row r="30991" spans="2:5" ht="13.5" customHeight="1">
      <c r="B30991" t="str">
        <f t="shared" si="484"/>
        <v>---0</v>
      </c>
      <c r="E30991">
        <v>0</v>
      </c>
    </row>
    <row r="30992" spans="2:5" ht="13.5" customHeight="1">
      <c r="B30992" t="str">
        <f t="shared" si="484"/>
        <v>---0</v>
      </c>
      <c r="E30992">
        <v>0</v>
      </c>
    </row>
    <row r="30993" spans="2:5" ht="13.5" customHeight="1">
      <c r="B30993" t="str">
        <f t="shared" si="484"/>
        <v>---0</v>
      </c>
      <c r="E30993">
        <v>0</v>
      </c>
    </row>
    <row r="30994" spans="2:5" ht="13.5" customHeight="1">
      <c r="B30994" t="str">
        <f t="shared" si="484"/>
        <v>---0</v>
      </c>
      <c r="E30994">
        <v>0</v>
      </c>
    </row>
    <row r="30995" spans="2:5" ht="13.5" customHeight="1">
      <c r="B30995" t="str">
        <f t="shared" si="484"/>
        <v>---0</v>
      </c>
      <c r="E30995">
        <v>0</v>
      </c>
    </row>
    <row r="30996" spans="2:5" ht="13.5" customHeight="1">
      <c r="B30996" t="str">
        <f t="shared" si="484"/>
        <v>---0</v>
      </c>
      <c r="E30996">
        <v>0</v>
      </c>
    </row>
    <row r="30997" spans="2:5" ht="13.5" customHeight="1">
      <c r="B30997" t="str">
        <f t="shared" si="484"/>
        <v>---0</v>
      </c>
      <c r="E30997">
        <v>0</v>
      </c>
    </row>
    <row r="30998" spans="2:5" ht="13.5" customHeight="1">
      <c r="B30998" t="str">
        <f t="shared" si="484"/>
        <v>---0</v>
      </c>
      <c r="E30998">
        <v>0</v>
      </c>
    </row>
    <row r="30999" spans="2:5" ht="13.5" customHeight="1">
      <c r="B30999" t="str">
        <f t="shared" si="484"/>
        <v>---0</v>
      </c>
      <c r="E30999">
        <v>0</v>
      </c>
    </row>
    <row r="31000" spans="2:5" ht="13.5" customHeight="1">
      <c r="B31000" t="str">
        <f t="shared" si="484"/>
        <v>---0</v>
      </c>
      <c r="E31000">
        <v>0</v>
      </c>
    </row>
    <row r="31001" spans="2:5" ht="13.5" customHeight="1">
      <c r="B31001" t="str">
        <f t="shared" si="484"/>
        <v>---0</v>
      </c>
      <c r="E31001">
        <v>0</v>
      </c>
    </row>
    <row r="31002" spans="2:5" ht="13.5" customHeight="1">
      <c r="B31002" t="str">
        <f t="shared" si="484"/>
        <v>---0</v>
      </c>
      <c r="E31002">
        <v>0</v>
      </c>
    </row>
    <row r="31003" spans="2:5" ht="13.5" customHeight="1">
      <c r="B31003" t="str">
        <f t="shared" si="484"/>
        <v>---0</v>
      </c>
      <c r="E31003">
        <v>0</v>
      </c>
    </row>
    <row r="31004" spans="2:5" ht="13.5" customHeight="1">
      <c r="B31004" t="str">
        <f t="shared" si="484"/>
        <v>---0</v>
      </c>
      <c r="E31004">
        <v>0</v>
      </c>
    </row>
    <row r="31005" spans="2:5" ht="13.5" customHeight="1">
      <c r="B31005" t="str">
        <f t="shared" si="484"/>
        <v>---0</v>
      </c>
      <c r="E31005">
        <v>0</v>
      </c>
    </row>
    <row r="31006" spans="2:5" ht="13.5" customHeight="1">
      <c r="B31006" t="str">
        <f t="shared" si="484"/>
        <v>---0</v>
      </c>
      <c r="E31006">
        <v>0</v>
      </c>
    </row>
    <row r="31007" spans="2:5" ht="13.5" customHeight="1">
      <c r="B31007" t="str">
        <f t="shared" si="484"/>
        <v>---0</v>
      </c>
      <c r="E31007">
        <v>0</v>
      </c>
    </row>
    <row r="31008" spans="2:5" ht="13.5" customHeight="1">
      <c r="B31008" t="str">
        <f t="shared" si="484"/>
        <v>---0</v>
      </c>
      <c r="E31008">
        <v>0</v>
      </c>
    </row>
    <row r="31009" spans="2:5" ht="13.5" customHeight="1">
      <c r="B31009" t="str">
        <f t="shared" si="484"/>
        <v>---0</v>
      </c>
      <c r="E31009">
        <v>0</v>
      </c>
    </row>
    <row r="31010" spans="2:5" ht="13.5" customHeight="1">
      <c r="B31010" t="str">
        <f t="shared" si="484"/>
        <v>---0</v>
      </c>
      <c r="E31010">
        <v>0</v>
      </c>
    </row>
    <row r="31011" spans="2:5" ht="13.5" customHeight="1">
      <c r="B31011" t="str">
        <f t="shared" si="484"/>
        <v>---0</v>
      </c>
      <c r="E31011">
        <v>0</v>
      </c>
    </row>
    <row r="31012" spans="2:5" ht="13.5" customHeight="1">
      <c r="B31012" t="str">
        <f t="shared" si="484"/>
        <v>---0</v>
      </c>
      <c r="E31012">
        <v>0</v>
      </c>
    </row>
    <row r="31013" spans="2:5" ht="13.5" customHeight="1">
      <c r="B31013" t="str">
        <f t="shared" si="484"/>
        <v>---0</v>
      </c>
      <c r="E31013">
        <v>0</v>
      </c>
    </row>
    <row r="31014" spans="2:5" ht="13.5" customHeight="1">
      <c r="B31014" t="str">
        <f t="shared" si="484"/>
        <v>---0</v>
      </c>
      <c r="E31014">
        <v>0</v>
      </c>
    </row>
    <row r="31015" spans="2:5" ht="13.5" customHeight="1">
      <c r="B31015" t="str">
        <f t="shared" si="484"/>
        <v>---0</v>
      </c>
      <c r="E31015">
        <v>0</v>
      </c>
    </row>
    <row r="31016" spans="2:5" ht="13.5" customHeight="1">
      <c r="B31016" t="str">
        <f t="shared" si="484"/>
        <v>---0</v>
      </c>
      <c r="E31016">
        <v>0</v>
      </c>
    </row>
    <row r="31017" spans="2:5" ht="13.5" customHeight="1">
      <c r="B31017" t="str">
        <f t="shared" si="484"/>
        <v>---0</v>
      </c>
      <c r="E31017">
        <v>0</v>
      </c>
    </row>
    <row r="31018" spans="2:5" ht="13.5" customHeight="1">
      <c r="B31018" t="str">
        <f t="shared" si="484"/>
        <v>---0</v>
      </c>
      <c r="E31018">
        <v>0</v>
      </c>
    </row>
    <row r="31019" spans="2:5" ht="13.5" customHeight="1">
      <c r="B31019" t="str">
        <f t="shared" si="484"/>
        <v>---0</v>
      </c>
      <c r="E31019">
        <v>0</v>
      </c>
    </row>
    <row r="31020" spans="2:5" ht="13.5" customHeight="1">
      <c r="B31020" t="str">
        <f t="shared" si="484"/>
        <v>---0</v>
      </c>
      <c r="E31020">
        <v>0</v>
      </c>
    </row>
    <row r="31021" spans="2:5" ht="13.5" customHeight="1">
      <c r="B31021" t="str">
        <f t="shared" si="484"/>
        <v>---0</v>
      </c>
      <c r="E31021">
        <v>0</v>
      </c>
    </row>
    <row r="31022" spans="2:5" ht="13.5" customHeight="1">
      <c r="B31022" t="str">
        <f t="shared" si="484"/>
        <v>---0</v>
      </c>
      <c r="E31022">
        <v>0</v>
      </c>
    </row>
    <row r="31023" spans="2:5" ht="13.5" customHeight="1">
      <c r="B31023" t="str">
        <f t="shared" si="484"/>
        <v>---0</v>
      </c>
      <c r="E31023">
        <v>0</v>
      </c>
    </row>
    <row r="31024" spans="2:5">
      <c r="B31024" t="str">
        <f t="shared" si="484"/>
        <v>---0</v>
      </c>
      <c r="E31024">
        <v>0</v>
      </c>
    </row>
    <row r="31025" spans="2:5" ht="13.5" customHeight="1">
      <c r="B31025" t="str">
        <f t="shared" si="484"/>
        <v>---0</v>
      </c>
      <c r="E31025">
        <v>0</v>
      </c>
    </row>
    <row r="31026" spans="2:5" ht="13.5" customHeight="1">
      <c r="B31026" t="str">
        <f t="shared" si="484"/>
        <v>---0</v>
      </c>
      <c r="E31026">
        <v>0</v>
      </c>
    </row>
    <row r="31027" spans="2:5" ht="13.5" customHeight="1">
      <c r="B31027" t="str">
        <f t="shared" si="484"/>
        <v>---0</v>
      </c>
      <c r="E31027">
        <v>0</v>
      </c>
    </row>
    <row r="31028" spans="2:5" ht="13.5" customHeight="1">
      <c r="B31028" t="str">
        <f t="shared" si="484"/>
        <v>---0</v>
      </c>
      <c r="E31028">
        <v>0</v>
      </c>
    </row>
    <row r="31029" spans="2:5" ht="13.5" customHeight="1">
      <c r="B31029" t="str">
        <f t="shared" si="484"/>
        <v>---0</v>
      </c>
      <c r="E31029">
        <v>0</v>
      </c>
    </row>
    <row r="31030" spans="2:5" ht="13.5" customHeight="1">
      <c r="B31030" t="str">
        <f t="shared" si="484"/>
        <v>---0</v>
      </c>
      <c r="E31030">
        <v>0</v>
      </c>
    </row>
    <row r="31031" spans="2:5" ht="13.5" customHeight="1">
      <c r="B31031" t="str">
        <f t="shared" si="484"/>
        <v>---0</v>
      </c>
      <c r="E31031">
        <v>0</v>
      </c>
    </row>
    <row r="31032" spans="2:5" ht="13.5" customHeight="1">
      <c r="B31032" t="str">
        <f t="shared" si="484"/>
        <v>---0</v>
      </c>
      <c r="E31032">
        <v>0</v>
      </c>
    </row>
    <row r="31033" spans="2:5" ht="13.5" customHeight="1">
      <c r="B31033" t="str">
        <f t="shared" si="484"/>
        <v>---0</v>
      </c>
      <c r="E31033">
        <v>0</v>
      </c>
    </row>
    <row r="31034" spans="2:5" ht="13.5" customHeight="1">
      <c r="B31034" t="str">
        <f t="shared" si="484"/>
        <v>---0</v>
      </c>
      <c r="E31034">
        <v>0</v>
      </c>
    </row>
    <row r="31035" spans="2:5" ht="13.5" customHeight="1">
      <c r="B31035" t="str">
        <f t="shared" si="484"/>
        <v>---0</v>
      </c>
      <c r="E31035">
        <v>0</v>
      </c>
    </row>
    <row r="31036" spans="2:5" ht="13.5" customHeight="1">
      <c r="B31036" t="str">
        <f t="shared" si="484"/>
        <v>---0</v>
      </c>
      <c r="E31036">
        <v>0</v>
      </c>
    </row>
    <row r="31037" spans="2:5" ht="13.5" customHeight="1">
      <c r="B31037" t="str">
        <f t="shared" si="484"/>
        <v>---0</v>
      </c>
      <c r="E31037">
        <v>0</v>
      </c>
    </row>
    <row r="31038" spans="2:5" ht="13.5" customHeight="1">
      <c r="B31038" t="str">
        <f t="shared" si="484"/>
        <v>---0</v>
      </c>
      <c r="E31038">
        <v>0</v>
      </c>
    </row>
    <row r="31039" spans="2:5" ht="13.5" customHeight="1">
      <c r="B31039" t="str">
        <f t="shared" si="484"/>
        <v>---0</v>
      </c>
      <c r="E31039">
        <v>0</v>
      </c>
    </row>
    <row r="31040" spans="2:5" ht="13.5" customHeight="1">
      <c r="B31040" t="str">
        <f t="shared" si="484"/>
        <v>---0</v>
      </c>
      <c r="E31040">
        <v>0</v>
      </c>
    </row>
    <row r="31041" spans="2:5" ht="13.5" customHeight="1">
      <c r="B31041" t="str">
        <f t="shared" si="484"/>
        <v>---0</v>
      </c>
      <c r="E31041">
        <v>0</v>
      </c>
    </row>
    <row r="31042" spans="2:5" ht="13.5" customHeight="1">
      <c r="B31042" t="str">
        <f t="shared" si="484"/>
        <v>---0</v>
      </c>
      <c r="E31042">
        <v>0</v>
      </c>
    </row>
    <row r="31043" spans="2:5" ht="13.5" customHeight="1">
      <c r="B31043" t="str">
        <f t="shared" ref="B31043:B31106" si="485">A31043&amp;"---"&amp;E31043</f>
        <v>---0</v>
      </c>
      <c r="E31043">
        <v>0</v>
      </c>
    </row>
    <row r="31044" spans="2:5" ht="13.5" customHeight="1">
      <c r="B31044" t="str">
        <f t="shared" si="485"/>
        <v>---0</v>
      </c>
      <c r="E31044">
        <v>0</v>
      </c>
    </row>
    <row r="31045" spans="2:5" ht="13.5" customHeight="1">
      <c r="B31045" t="str">
        <f t="shared" si="485"/>
        <v>---0</v>
      </c>
      <c r="E31045">
        <v>0</v>
      </c>
    </row>
    <row r="31046" spans="2:5" ht="13.5" customHeight="1">
      <c r="B31046" t="str">
        <f t="shared" si="485"/>
        <v>---0</v>
      </c>
      <c r="E31046">
        <v>0</v>
      </c>
    </row>
    <row r="31047" spans="2:5" ht="13.5" customHeight="1">
      <c r="B31047" t="str">
        <f t="shared" si="485"/>
        <v>---0</v>
      </c>
      <c r="E31047">
        <v>0</v>
      </c>
    </row>
    <row r="31048" spans="2:5" ht="13.5" customHeight="1">
      <c r="B31048" t="str">
        <f t="shared" si="485"/>
        <v>---0</v>
      </c>
      <c r="E31048">
        <v>0</v>
      </c>
    </row>
    <row r="31049" spans="2:5" ht="13.5" customHeight="1">
      <c r="B31049" t="str">
        <f t="shared" si="485"/>
        <v>---0</v>
      </c>
      <c r="E31049">
        <v>0</v>
      </c>
    </row>
    <row r="31050" spans="2:5" ht="13.5" customHeight="1">
      <c r="B31050" t="str">
        <f t="shared" si="485"/>
        <v>---0</v>
      </c>
      <c r="E31050">
        <v>0</v>
      </c>
    </row>
    <row r="31051" spans="2:5" ht="13.5" customHeight="1">
      <c r="B31051" t="str">
        <f t="shared" si="485"/>
        <v>---0</v>
      </c>
      <c r="E31051">
        <v>0</v>
      </c>
    </row>
    <row r="31052" spans="2:5" ht="13.5" customHeight="1">
      <c r="B31052" t="str">
        <f t="shared" si="485"/>
        <v>---0</v>
      </c>
      <c r="E31052">
        <v>0</v>
      </c>
    </row>
    <row r="31053" spans="2:5" ht="13.5" customHeight="1">
      <c r="B31053" t="str">
        <f t="shared" si="485"/>
        <v>---0</v>
      </c>
      <c r="E31053">
        <v>0</v>
      </c>
    </row>
    <row r="31054" spans="2:5" ht="13.5" customHeight="1">
      <c r="B31054" t="str">
        <f t="shared" si="485"/>
        <v>---0</v>
      </c>
      <c r="E31054">
        <v>0</v>
      </c>
    </row>
    <row r="31055" spans="2:5" ht="13.5" customHeight="1">
      <c r="B31055" t="str">
        <f t="shared" si="485"/>
        <v>---0</v>
      </c>
      <c r="E31055">
        <v>0</v>
      </c>
    </row>
    <row r="31056" spans="2:5" ht="13.5" customHeight="1">
      <c r="B31056" t="str">
        <f t="shared" si="485"/>
        <v>---0</v>
      </c>
      <c r="E31056">
        <v>0</v>
      </c>
    </row>
    <row r="31057" spans="2:5" ht="13.5" customHeight="1">
      <c r="B31057" t="str">
        <f t="shared" si="485"/>
        <v>---0</v>
      </c>
      <c r="E31057">
        <v>0</v>
      </c>
    </row>
    <row r="31058" spans="2:5" ht="13.5" customHeight="1">
      <c r="B31058" t="str">
        <f t="shared" si="485"/>
        <v>---0</v>
      </c>
      <c r="E31058">
        <v>0</v>
      </c>
    </row>
    <row r="31059" spans="2:5" ht="13.5" customHeight="1">
      <c r="B31059" t="str">
        <f t="shared" si="485"/>
        <v>---0</v>
      </c>
      <c r="E31059">
        <v>0</v>
      </c>
    </row>
    <row r="31060" spans="2:5" ht="13.5" customHeight="1">
      <c r="B31060" t="str">
        <f t="shared" si="485"/>
        <v>---0</v>
      </c>
      <c r="E31060">
        <v>0</v>
      </c>
    </row>
    <row r="31061" spans="2:5" ht="13.5" customHeight="1">
      <c r="B31061" t="str">
        <f t="shared" si="485"/>
        <v>---0</v>
      </c>
      <c r="E31061">
        <v>0</v>
      </c>
    </row>
    <row r="31062" spans="2:5" ht="13.5" customHeight="1">
      <c r="B31062" t="str">
        <f t="shared" si="485"/>
        <v>---0</v>
      </c>
      <c r="E31062">
        <v>0</v>
      </c>
    </row>
    <row r="31063" spans="2:5" ht="13.5" customHeight="1">
      <c r="B31063" t="str">
        <f t="shared" si="485"/>
        <v>---0</v>
      </c>
      <c r="E31063">
        <v>0</v>
      </c>
    </row>
    <row r="31064" spans="2:5" ht="13.5" customHeight="1">
      <c r="B31064" t="str">
        <f t="shared" si="485"/>
        <v>---0</v>
      </c>
      <c r="E31064">
        <v>0</v>
      </c>
    </row>
    <row r="31065" spans="2:5" ht="13.5" customHeight="1">
      <c r="B31065" t="str">
        <f t="shared" si="485"/>
        <v>---0</v>
      </c>
      <c r="E31065">
        <v>0</v>
      </c>
    </row>
    <row r="31066" spans="2:5" ht="13.5" customHeight="1">
      <c r="B31066" t="str">
        <f t="shared" si="485"/>
        <v>---0</v>
      </c>
      <c r="E31066">
        <v>0</v>
      </c>
    </row>
    <row r="31067" spans="2:5" ht="13.5" customHeight="1">
      <c r="B31067" t="str">
        <f t="shared" si="485"/>
        <v>---0</v>
      </c>
      <c r="E31067">
        <v>0</v>
      </c>
    </row>
    <row r="31068" spans="2:5" ht="13.5" customHeight="1">
      <c r="B31068" t="str">
        <f t="shared" si="485"/>
        <v>---0</v>
      </c>
      <c r="E31068">
        <v>0</v>
      </c>
    </row>
    <row r="31069" spans="2:5" ht="13.5" customHeight="1">
      <c r="B31069" t="str">
        <f t="shared" si="485"/>
        <v>---0</v>
      </c>
      <c r="E31069">
        <v>0</v>
      </c>
    </row>
    <row r="31070" spans="2:5" ht="13.5" customHeight="1">
      <c r="B31070" t="str">
        <f t="shared" si="485"/>
        <v>---0</v>
      </c>
      <c r="E31070">
        <v>0</v>
      </c>
    </row>
    <row r="31071" spans="2:5" ht="13.5" customHeight="1">
      <c r="B31071" t="str">
        <f t="shared" si="485"/>
        <v>---0</v>
      </c>
      <c r="E31071">
        <v>0</v>
      </c>
    </row>
    <row r="31072" spans="2:5" ht="13.5" customHeight="1">
      <c r="B31072" t="str">
        <f t="shared" si="485"/>
        <v>---0</v>
      </c>
      <c r="E31072">
        <v>0</v>
      </c>
    </row>
    <row r="31073" spans="2:5" ht="13.5" customHeight="1">
      <c r="B31073" t="str">
        <f t="shared" si="485"/>
        <v>---0</v>
      </c>
      <c r="E31073">
        <v>0</v>
      </c>
    </row>
    <row r="31074" spans="2:5" ht="13.5" customHeight="1">
      <c r="B31074" t="str">
        <f t="shared" si="485"/>
        <v>---0</v>
      </c>
      <c r="E31074">
        <v>0</v>
      </c>
    </row>
    <row r="31075" spans="2:5" ht="13.5" customHeight="1">
      <c r="B31075" t="str">
        <f t="shared" si="485"/>
        <v>---0</v>
      </c>
      <c r="E31075">
        <v>0</v>
      </c>
    </row>
    <row r="31076" spans="2:5" ht="13.5" customHeight="1">
      <c r="B31076" t="str">
        <f t="shared" si="485"/>
        <v>---0</v>
      </c>
      <c r="E31076">
        <v>0</v>
      </c>
    </row>
    <row r="31077" spans="2:5" ht="13.5" customHeight="1">
      <c r="B31077" t="str">
        <f t="shared" si="485"/>
        <v>---0</v>
      </c>
      <c r="E31077">
        <v>0</v>
      </c>
    </row>
    <row r="31078" spans="2:5" ht="13.5" customHeight="1">
      <c r="B31078" t="str">
        <f t="shared" si="485"/>
        <v>---0</v>
      </c>
      <c r="E31078">
        <v>0</v>
      </c>
    </row>
    <row r="31079" spans="2:5" ht="13.5" customHeight="1">
      <c r="B31079" t="str">
        <f t="shared" si="485"/>
        <v>---0</v>
      </c>
      <c r="E31079">
        <v>0</v>
      </c>
    </row>
    <row r="31080" spans="2:5" ht="13.5" customHeight="1">
      <c r="B31080" t="str">
        <f t="shared" si="485"/>
        <v>---0</v>
      </c>
      <c r="E31080">
        <v>0</v>
      </c>
    </row>
    <row r="31081" spans="2:5" ht="13.5" customHeight="1">
      <c r="B31081" t="str">
        <f t="shared" si="485"/>
        <v>---0</v>
      </c>
      <c r="E31081">
        <v>0</v>
      </c>
    </row>
    <row r="31082" spans="2:5" ht="13.5" customHeight="1">
      <c r="B31082" t="str">
        <f t="shared" si="485"/>
        <v>---0</v>
      </c>
      <c r="E31082">
        <v>0</v>
      </c>
    </row>
    <row r="31083" spans="2:5" ht="13.5" customHeight="1">
      <c r="B31083" t="str">
        <f t="shared" si="485"/>
        <v>---0</v>
      </c>
      <c r="E31083">
        <v>0</v>
      </c>
    </row>
    <row r="31084" spans="2:5" ht="13.5" customHeight="1">
      <c r="B31084" t="str">
        <f t="shared" si="485"/>
        <v>---0</v>
      </c>
      <c r="E31084">
        <v>0</v>
      </c>
    </row>
    <row r="31085" spans="2:5" ht="13.5" customHeight="1">
      <c r="B31085" t="str">
        <f t="shared" si="485"/>
        <v>---0</v>
      </c>
      <c r="E31085">
        <v>0</v>
      </c>
    </row>
    <row r="31086" spans="2:5" ht="13.5" customHeight="1">
      <c r="B31086" t="str">
        <f t="shared" si="485"/>
        <v>---0</v>
      </c>
      <c r="E31086">
        <v>0</v>
      </c>
    </row>
    <row r="31087" spans="2:5" ht="13.5" customHeight="1">
      <c r="B31087" t="str">
        <f t="shared" si="485"/>
        <v>---0</v>
      </c>
      <c r="E31087">
        <v>0</v>
      </c>
    </row>
    <row r="31088" spans="2:5" ht="13.5" customHeight="1">
      <c r="B31088" t="str">
        <f t="shared" si="485"/>
        <v>---0</v>
      </c>
      <c r="E31088">
        <v>0</v>
      </c>
    </row>
    <row r="31089" spans="2:5" ht="13.5" customHeight="1">
      <c r="B31089" t="str">
        <f t="shared" si="485"/>
        <v>---0</v>
      </c>
      <c r="E31089">
        <v>0</v>
      </c>
    </row>
    <row r="31090" spans="2:5" ht="13.5" customHeight="1">
      <c r="B31090" t="str">
        <f t="shared" si="485"/>
        <v>---0</v>
      </c>
      <c r="E31090">
        <v>0</v>
      </c>
    </row>
    <row r="31091" spans="2:5" ht="13.5" customHeight="1">
      <c r="B31091" t="str">
        <f t="shared" si="485"/>
        <v>---0</v>
      </c>
      <c r="E31091">
        <v>0</v>
      </c>
    </row>
    <row r="31092" spans="2:5" ht="13.5" customHeight="1">
      <c r="B31092" t="str">
        <f t="shared" si="485"/>
        <v>---0</v>
      </c>
      <c r="E31092">
        <v>0</v>
      </c>
    </row>
    <row r="31093" spans="2:5" ht="13.5" customHeight="1">
      <c r="B31093" t="str">
        <f t="shared" si="485"/>
        <v>---0</v>
      </c>
      <c r="E31093">
        <v>0</v>
      </c>
    </row>
    <row r="31094" spans="2:5">
      <c r="B31094" t="str">
        <f t="shared" si="485"/>
        <v>---0</v>
      </c>
      <c r="E31094">
        <v>0</v>
      </c>
    </row>
    <row r="31095" spans="2:5" ht="13.5" customHeight="1">
      <c r="B31095" t="str">
        <f t="shared" si="485"/>
        <v>---0</v>
      </c>
      <c r="E31095">
        <v>0</v>
      </c>
    </row>
    <row r="31096" spans="2:5" ht="13.5" customHeight="1">
      <c r="B31096" t="str">
        <f t="shared" si="485"/>
        <v>---0</v>
      </c>
      <c r="E31096">
        <v>0</v>
      </c>
    </row>
    <row r="31097" spans="2:5" ht="13.5" customHeight="1">
      <c r="B31097" t="str">
        <f t="shared" si="485"/>
        <v>---0</v>
      </c>
      <c r="E31097">
        <v>0</v>
      </c>
    </row>
    <row r="31098" spans="2:5" ht="13.5" customHeight="1">
      <c r="B31098" t="str">
        <f t="shared" si="485"/>
        <v>---0</v>
      </c>
      <c r="E31098">
        <v>0</v>
      </c>
    </row>
    <row r="31099" spans="2:5" ht="13.5" customHeight="1">
      <c r="B31099" t="str">
        <f t="shared" si="485"/>
        <v>---0</v>
      </c>
      <c r="E31099">
        <v>0</v>
      </c>
    </row>
    <row r="31100" spans="2:5" ht="13.5" customHeight="1">
      <c r="B31100" t="str">
        <f t="shared" si="485"/>
        <v>---0</v>
      </c>
      <c r="E31100">
        <v>0</v>
      </c>
    </row>
    <row r="31101" spans="2:5" ht="13.5" customHeight="1">
      <c r="B31101" t="str">
        <f t="shared" si="485"/>
        <v>---0</v>
      </c>
      <c r="E31101">
        <v>0</v>
      </c>
    </row>
    <row r="31102" spans="2:5" ht="13.5" customHeight="1">
      <c r="B31102" t="str">
        <f t="shared" si="485"/>
        <v>---0</v>
      </c>
      <c r="E31102">
        <v>0</v>
      </c>
    </row>
    <row r="31103" spans="2:5" ht="13.5" customHeight="1">
      <c r="B31103" t="str">
        <f t="shared" si="485"/>
        <v>---0</v>
      </c>
      <c r="E31103">
        <v>0</v>
      </c>
    </row>
    <row r="31104" spans="2:5" ht="13.5" customHeight="1">
      <c r="B31104" t="str">
        <f t="shared" si="485"/>
        <v>---0</v>
      </c>
      <c r="E31104">
        <v>0</v>
      </c>
    </row>
    <row r="31105" spans="2:5" ht="13.5" customHeight="1">
      <c r="B31105" t="str">
        <f t="shared" si="485"/>
        <v>---0</v>
      </c>
      <c r="E31105">
        <v>0</v>
      </c>
    </row>
    <row r="31106" spans="2:5" ht="13.5" customHeight="1">
      <c r="B31106" t="str">
        <f t="shared" si="485"/>
        <v>---0</v>
      </c>
      <c r="E31106">
        <v>0</v>
      </c>
    </row>
    <row r="31107" spans="2:5" ht="13.5" customHeight="1">
      <c r="B31107" t="str">
        <f t="shared" ref="B31107:B31170" si="486">A31107&amp;"---"&amp;E31107</f>
        <v>---0</v>
      </c>
      <c r="E31107">
        <v>0</v>
      </c>
    </row>
    <row r="31108" spans="2:5" ht="13.5" customHeight="1">
      <c r="B31108" t="str">
        <f t="shared" si="486"/>
        <v>---0</v>
      </c>
      <c r="E31108">
        <v>0</v>
      </c>
    </row>
    <row r="31109" spans="2:5" ht="13.5" customHeight="1">
      <c r="B31109" t="str">
        <f t="shared" si="486"/>
        <v>---0</v>
      </c>
      <c r="E31109">
        <v>0</v>
      </c>
    </row>
    <row r="31110" spans="2:5" ht="13.5" customHeight="1">
      <c r="B31110" t="str">
        <f t="shared" si="486"/>
        <v>---0</v>
      </c>
      <c r="E31110">
        <v>0</v>
      </c>
    </row>
    <row r="31111" spans="2:5" ht="13.5" customHeight="1">
      <c r="B31111" t="str">
        <f t="shared" si="486"/>
        <v>---0</v>
      </c>
      <c r="E31111">
        <v>0</v>
      </c>
    </row>
    <row r="31112" spans="2:5" ht="13.5" customHeight="1">
      <c r="B31112" t="str">
        <f t="shared" si="486"/>
        <v>---0</v>
      </c>
      <c r="E31112">
        <v>0</v>
      </c>
    </row>
    <row r="31113" spans="2:5" ht="13.5" customHeight="1">
      <c r="B31113" t="str">
        <f t="shared" si="486"/>
        <v>---0</v>
      </c>
      <c r="E31113">
        <v>0</v>
      </c>
    </row>
    <row r="31114" spans="2:5" ht="13.5" customHeight="1">
      <c r="B31114" t="str">
        <f t="shared" si="486"/>
        <v>---0</v>
      </c>
      <c r="E31114">
        <v>0</v>
      </c>
    </row>
    <row r="31115" spans="2:5" ht="13.5" customHeight="1">
      <c r="B31115" t="str">
        <f t="shared" si="486"/>
        <v>---0</v>
      </c>
      <c r="E31115">
        <v>0</v>
      </c>
    </row>
    <row r="31116" spans="2:5" ht="13.5" customHeight="1">
      <c r="B31116" t="str">
        <f t="shared" si="486"/>
        <v>---0</v>
      </c>
      <c r="E31116">
        <v>0</v>
      </c>
    </row>
    <row r="31117" spans="2:5" ht="13.5" customHeight="1">
      <c r="B31117" t="str">
        <f t="shared" si="486"/>
        <v>---0</v>
      </c>
      <c r="E31117">
        <v>0</v>
      </c>
    </row>
    <row r="31118" spans="2:5" ht="13.5" customHeight="1">
      <c r="B31118" t="str">
        <f t="shared" si="486"/>
        <v>---0</v>
      </c>
      <c r="E31118">
        <v>0</v>
      </c>
    </row>
    <row r="31119" spans="2:5" ht="13.5" customHeight="1">
      <c r="B31119" t="str">
        <f t="shared" si="486"/>
        <v>---0</v>
      </c>
      <c r="E31119">
        <v>0</v>
      </c>
    </row>
    <row r="31120" spans="2:5" ht="13.5" customHeight="1">
      <c r="B31120" t="str">
        <f t="shared" si="486"/>
        <v>---0</v>
      </c>
      <c r="E31120">
        <v>0</v>
      </c>
    </row>
    <row r="31121" spans="2:5" ht="13.5" customHeight="1">
      <c r="B31121" t="str">
        <f t="shared" si="486"/>
        <v>---0</v>
      </c>
      <c r="E31121">
        <v>0</v>
      </c>
    </row>
    <row r="31122" spans="2:5" ht="13.5" customHeight="1">
      <c r="B31122" t="str">
        <f t="shared" si="486"/>
        <v>---0</v>
      </c>
      <c r="E31122">
        <v>0</v>
      </c>
    </row>
    <row r="31123" spans="2:5" ht="13.5" customHeight="1">
      <c r="B31123" t="str">
        <f t="shared" si="486"/>
        <v>---0</v>
      </c>
      <c r="E31123">
        <v>0</v>
      </c>
    </row>
    <row r="31124" spans="2:5" ht="13.5" customHeight="1">
      <c r="B31124" t="str">
        <f t="shared" si="486"/>
        <v>---0</v>
      </c>
      <c r="E31124">
        <v>0</v>
      </c>
    </row>
    <row r="31125" spans="2:5" ht="13.5" customHeight="1">
      <c r="B31125" t="str">
        <f t="shared" si="486"/>
        <v>---0</v>
      </c>
      <c r="E31125">
        <v>0</v>
      </c>
    </row>
    <row r="31126" spans="2:5" ht="13.5" customHeight="1">
      <c r="B31126" t="str">
        <f t="shared" si="486"/>
        <v>---0</v>
      </c>
      <c r="E31126">
        <v>0</v>
      </c>
    </row>
    <row r="31127" spans="2:5" ht="13.5" customHeight="1">
      <c r="B31127" t="str">
        <f t="shared" si="486"/>
        <v>---0</v>
      </c>
      <c r="E31127">
        <v>0</v>
      </c>
    </row>
    <row r="31128" spans="2:5" ht="13.5" customHeight="1">
      <c r="B31128" t="str">
        <f t="shared" si="486"/>
        <v>---0</v>
      </c>
      <c r="E31128">
        <v>0</v>
      </c>
    </row>
    <row r="31129" spans="2:5" ht="13.5" customHeight="1">
      <c r="B31129" t="str">
        <f t="shared" si="486"/>
        <v>---0</v>
      </c>
      <c r="E31129">
        <v>0</v>
      </c>
    </row>
    <row r="31130" spans="2:5" ht="13.5" customHeight="1">
      <c r="B31130" t="str">
        <f t="shared" si="486"/>
        <v>---0</v>
      </c>
      <c r="E31130">
        <v>0</v>
      </c>
    </row>
    <row r="31131" spans="2:5" ht="13.5" customHeight="1">
      <c r="B31131" t="str">
        <f t="shared" si="486"/>
        <v>---0</v>
      </c>
      <c r="E31131">
        <v>0</v>
      </c>
    </row>
    <row r="31132" spans="2:5" ht="13.5" customHeight="1">
      <c r="B31132" t="str">
        <f t="shared" si="486"/>
        <v>---0</v>
      </c>
      <c r="E31132">
        <v>0</v>
      </c>
    </row>
    <row r="31133" spans="2:5" ht="13.5" customHeight="1">
      <c r="B31133" t="str">
        <f t="shared" si="486"/>
        <v>---0</v>
      </c>
      <c r="E31133">
        <v>0</v>
      </c>
    </row>
    <row r="31134" spans="2:5" ht="13.5" customHeight="1">
      <c r="B31134" t="str">
        <f t="shared" si="486"/>
        <v>---0</v>
      </c>
      <c r="E31134">
        <v>0</v>
      </c>
    </row>
    <row r="31135" spans="2:5" ht="13.5" customHeight="1">
      <c r="B31135" t="str">
        <f t="shared" si="486"/>
        <v>---0</v>
      </c>
      <c r="E31135">
        <v>0</v>
      </c>
    </row>
    <row r="31136" spans="2:5" ht="13.5" customHeight="1">
      <c r="B31136" t="str">
        <f t="shared" si="486"/>
        <v>---0</v>
      </c>
      <c r="E31136">
        <v>0</v>
      </c>
    </row>
    <row r="31137" spans="2:5" ht="13.5" customHeight="1">
      <c r="B31137" t="str">
        <f t="shared" si="486"/>
        <v>---0</v>
      </c>
      <c r="E31137">
        <v>0</v>
      </c>
    </row>
    <row r="31138" spans="2:5" ht="13.5" customHeight="1">
      <c r="B31138" t="str">
        <f t="shared" si="486"/>
        <v>---0</v>
      </c>
      <c r="E31138">
        <v>0</v>
      </c>
    </row>
    <row r="31139" spans="2:5" ht="13.5" customHeight="1">
      <c r="B31139" t="str">
        <f t="shared" si="486"/>
        <v>---0</v>
      </c>
      <c r="E31139">
        <v>0</v>
      </c>
    </row>
    <row r="31140" spans="2:5" ht="13.5" customHeight="1">
      <c r="B31140" t="str">
        <f t="shared" si="486"/>
        <v>---0</v>
      </c>
      <c r="E31140">
        <v>0</v>
      </c>
    </row>
    <row r="31141" spans="2:5" ht="13.5" customHeight="1">
      <c r="B31141" t="str">
        <f t="shared" si="486"/>
        <v>---0</v>
      </c>
      <c r="E31141">
        <v>0</v>
      </c>
    </row>
    <row r="31142" spans="2:5" ht="13.5" customHeight="1">
      <c r="B31142" t="str">
        <f t="shared" si="486"/>
        <v>---0</v>
      </c>
      <c r="E31142">
        <v>0</v>
      </c>
    </row>
    <row r="31143" spans="2:5" ht="13.5" customHeight="1">
      <c r="B31143" t="str">
        <f t="shared" si="486"/>
        <v>---0</v>
      </c>
      <c r="E31143">
        <v>0</v>
      </c>
    </row>
    <row r="31144" spans="2:5" ht="13.5" customHeight="1">
      <c r="B31144" t="str">
        <f t="shared" si="486"/>
        <v>---0</v>
      </c>
      <c r="E31144">
        <v>0</v>
      </c>
    </row>
    <row r="31145" spans="2:5" ht="13.5" customHeight="1">
      <c r="B31145" t="str">
        <f t="shared" si="486"/>
        <v>---0</v>
      </c>
      <c r="E31145">
        <v>0</v>
      </c>
    </row>
    <row r="31146" spans="2:5" ht="13.5" customHeight="1">
      <c r="B31146" t="str">
        <f t="shared" si="486"/>
        <v>---0</v>
      </c>
      <c r="E31146">
        <v>0</v>
      </c>
    </row>
    <row r="31147" spans="2:5" ht="13.5" customHeight="1">
      <c r="B31147" t="str">
        <f t="shared" si="486"/>
        <v>---0</v>
      </c>
      <c r="E31147">
        <v>0</v>
      </c>
    </row>
    <row r="31148" spans="2:5" ht="13.5" customHeight="1">
      <c r="B31148" t="str">
        <f t="shared" si="486"/>
        <v>---0</v>
      </c>
      <c r="E31148">
        <v>0</v>
      </c>
    </row>
    <row r="31149" spans="2:5" ht="13.5" customHeight="1">
      <c r="B31149" t="str">
        <f t="shared" si="486"/>
        <v>---0</v>
      </c>
      <c r="E31149">
        <v>0</v>
      </c>
    </row>
    <row r="31150" spans="2:5" ht="13.5" customHeight="1">
      <c r="B31150" t="str">
        <f t="shared" si="486"/>
        <v>---0</v>
      </c>
      <c r="E31150">
        <v>0</v>
      </c>
    </row>
    <row r="31151" spans="2:5" ht="13.5" customHeight="1">
      <c r="B31151" t="str">
        <f t="shared" si="486"/>
        <v>---0</v>
      </c>
      <c r="E31151">
        <v>0</v>
      </c>
    </row>
    <row r="31152" spans="2:5" ht="13.5" customHeight="1">
      <c r="B31152" t="str">
        <f t="shared" si="486"/>
        <v>---0</v>
      </c>
      <c r="E31152">
        <v>0</v>
      </c>
    </row>
    <row r="31153" spans="2:5" ht="13.5" customHeight="1">
      <c r="B31153" t="str">
        <f t="shared" si="486"/>
        <v>---0</v>
      </c>
      <c r="E31153">
        <v>0</v>
      </c>
    </row>
    <row r="31154" spans="2:5" ht="13.5" customHeight="1">
      <c r="B31154" t="str">
        <f t="shared" si="486"/>
        <v>---0</v>
      </c>
      <c r="E31154">
        <v>0</v>
      </c>
    </row>
    <row r="31155" spans="2:5" ht="13.5" customHeight="1">
      <c r="B31155" t="str">
        <f t="shared" si="486"/>
        <v>---0</v>
      </c>
      <c r="E31155">
        <v>0</v>
      </c>
    </row>
    <row r="31156" spans="2:5" ht="13.5" customHeight="1">
      <c r="B31156" t="str">
        <f t="shared" si="486"/>
        <v>---0</v>
      </c>
      <c r="E31156">
        <v>0</v>
      </c>
    </row>
    <row r="31157" spans="2:5" ht="13.5" customHeight="1">
      <c r="B31157" t="str">
        <f t="shared" si="486"/>
        <v>---0</v>
      </c>
      <c r="E31157">
        <v>0</v>
      </c>
    </row>
    <row r="31158" spans="2:5" ht="13.5" customHeight="1">
      <c r="B31158" t="str">
        <f t="shared" si="486"/>
        <v>---0</v>
      </c>
      <c r="E31158">
        <v>0</v>
      </c>
    </row>
    <row r="31159" spans="2:5" ht="13.5" customHeight="1">
      <c r="B31159" t="str">
        <f t="shared" si="486"/>
        <v>---0</v>
      </c>
      <c r="E31159">
        <v>0</v>
      </c>
    </row>
    <row r="31160" spans="2:5" ht="13.5" customHeight="1">
      <c r="B31160" t="str">
        <f t="shared" si="486"/>
        <v>---0</v>
      </c>
      <c r="E31160">
        <v>0</v>
      </c>
    </row>
    <row r="31161" spans="2:5" ht="13.5" customHeight="1">
      <c r="B31161" t="str">
        <f t="shared" si="486"/>
        <v>---0</v>
      </c>
      <c r="E31161">
        <v>0</v>
      </c>
    </row>
    <row r="31162" spans="2:5" ht="13.5" customHeight="1">
      <c r="B31162" t="str">
        <f t="shared" si="486"/>
        <v>---0</v>
      </c>
      <c r="E31162">
        <v>0</v>
      </c>
    </row>
    <row r="31163" spans="2:5" ht="13.5" customHeight="1">
      <c r="B31163" t="str">
        <f t="shared" si="486"/>
        <v>---0</v>
      </c>
      <c r="E31163">
        <v>0</v>
      </c>
    </row>
    <row r="31164" spans="2:5" ht="13.5" customHeight="1">
      <c r="B31164" t="str">
        <f t="shared" si="486"/>
        <v>---0</v>
      </c>
      <c r="E31164">
        <v>0</v>
      </c>
    </row>
    <row r="31165" spans="2:5" ht="13.5" customHeight="1">
      <c r="B31165" t="str">
        <f t="shared" si="486"/>
        <v>---0</v>
      </c>
      <c r="E31165">
        <v>0</v>
      </c>
    </row>
    <row r="31166" spans="2:5" ht="13.5" customHeight="1">
      <c r="B31166" t="str">
        <f t="shared" si="486"/>
        <v>---0</v>
      </c>
      <c r="E31166">
        <v>0</v>
      </c>
    </row>
    <row r="31167" spans="2:5" ht="13.5" customHeight="1">
      <c r="B31167" t="str">
        <f t="shared" si="486"/>
        <v>---0</v>
      </c>
      <c r="E31167">
        <v>0</v>
      </c>
    </row>
    <row r="31168" spans="2:5" ht="13.5" customHeight="1">
      <c r="B31168" t="str">
        <f t="shared" si="486"/>
        <v>---0</v>
      </c>
      <c r="E31168">
        <v>0</v>
      </c>
    </row>
    <row r="31169" spans="2:5" ht="13.5" customHeight="1">
      <c r="B31169" t="str">
        <f t="shared" si="486"/>
        <v>---0</v>
      </c>
      <c r="E31169">
        <v>0</v>
      </c>
    </row>
    <row r="31170" spans="2:5">
      <c r="B31170" t="str">
        <f t="shared" si="486"/>
        <v>---0</v>
      </c>
      <c r="E31170">
        <v>0</v>
      </c>
    </row>
    <row r="31171" spans="2:5">
      <c r="B31171" t="str">
        <f t="shared" ref="B31171:B31234" si="487">A31171&amp;"---"&amp;E31171</f>
        <v>---0</v>
      </c>
      <c r="E31171">
        <v>0</v>
      </c>
    </row>
    <row r="31172" spans="2:5" ht="13.5" customHeight="1">
      <c r="B31172" t="str">
        <f t="shared" si="487"/>
        <v>---0</v>
      </c>
      <c r="E31172">
        <v>0</v>
      </c>
    </row>
    <row r="31173" spans="2:5" ht="13.5" customHeight="1">
      <c r="B31173" t="str">
        <f t="shared" si="487"/>
        <v>---0</v>
      </c>
      <c r="E31173">
        <v>0</v>
      </c>
    </row>
    <row r="31174" spans="2:5" ht="13.5" customHeight="1">
      <c r="B31174" t="str">
        <f t="shared" si="487"/>
        <v>---0</v>
      </c>
      <c r="E31174">
        <v>0</v>
      </c>
    </row>
    <row r="31175" spans="2:5" ht="13.5" customHeight="1">
      <c r="B31175" t="str">
        <f t="shared" si="487"/>
        <v>---0</v>
      </c>
      <c r="E31175">
        <v>0</v>
      </c>
    </row>
    <row r="31176" spans="2:5" ht="13.5" customHeight="1">
      <c r="B31176" t="str">
        <f t="shared" si="487"/>
        <v>---0</v>
      </c>
      <c r="E31176">
        <v>0</v>
      </c>
    </row>
    <row r="31177" spans="2:5" ht="13.5" customHeight="1">
      <c r="B31177" t="str">
        <f t="shared" si="487"/>
        <v>---0</v>
      </c>
      <c r="E31177">
        <v>0</v>
      </c>
    </row>
    <row r="31178" spans="2:5" ht="13.5" customHeight="1">
      <c r="B31178" t="str">
        <f t="shared" si="487"/>
        <v>---0</v>
      </c>
      <c r="E31178">
        <v>0</v>
      </c>
    </row>
    <row r="31179" spans="2:5" ht="13.5" customHeight="1">
      <c r="B31179" t="str">
        <f t="shared" si="487"/>
        <v>---0</v>
      </c>
      <c r="E31179">
        <v>0</v>
      </c>
    </row>
    <row r="31180" spans="2:5" ht="13.5" customHeight="1">
      <c r="B31180" t="str">
        <f t="shared" si="487"/>
        <v>---0</v>
      </c>
      <c r="E31180">
        <v>0</v>
      </c>
    </row>
    <row r="31181" spans="2:5" ht="13.5" customHeight="1">
      <c r="B31181" t="str">
        <f t="shared" si="487"/>
        <v>---0</v>
      </c>
      <c r="E31181">
        <v>0</v>
      </c>
    </row>
    <row r="31182" spans="2:5" ht="13.5" customHeight="1">
      <c r="B31182" t="str">
        <f t="shared" si="487"/>
        <v>---0</v>
      </c>
      <c r="E31182">
        <v>0</v>
      </c>
    </row>
    <row r="31183" spans="2:5" ht="13.5" customHeight="1">
      <c r="B31183" t="str">
        <f t="shared" si="487"/>
        <v>---0</v>
      </c>
      <c r="E31183">
        <v>0</v>
      </c>
    </row>
    <row r="31184" spans="2:5" ht="13.5" customHeight="1">
      <c r="B31184" t="str">
        <f t="shared" si="487"/>
        <v>---0</v>
      </c>
      <c r="E31184">
        <v>0</v>
      </c>
    </row>
    <row r="31185" spans="2:5" ht="13.5" customHeight="1">
      <c r="B31185" t="str">
        <f t="shared" si="487"/>
        <v>---0</v>
      </c>
      <c r="E31185">
        <v>0</v>
      </c>
    </row>
    <row r="31186" spans="2:5" ht="13.5" customHeight="1">
      <c r="B31186" t="str">
        <f t="shared" si="487"/>
        <v>---0</v>
      </c>
      <c r="E31186">
        <v>0</v>
      </c>
    </row>
    <row r="31187" spans="2:5" ht="13.5" customHeight="1">
      <c r="B31187" t="str">
        <f t="shared" si="487"/>
        <v>---0</v>
      </c>
      <c r="E31187">
        <v>0</v>
      </c>
    </row>
    <row r="31188" spans="2:5" ht="13.5" customHeight="1">
      <c r="B31188" t="str">
        <f t="shared" si="487"/>
        <v>---0</v>
      </c>
      <c r="E31188">
        <v>0</v>
      </c>
    </row>
    <row r="31189" spans="2:5" ht="13.5" customHeight="1">
      <c r="B31189" t="str">
        <f t="shared" si="487"/>
        <v>---0</v>
      </c>
      <c r="E31189">
        <v>0</v>
      </c>
    </row>
    <row r="31190" spans="2:5" ht="13.5" customHeight="1">
      <c r="B31190" t="str">
        <f t="shared" si="487"/>
        <v>---0</v>
      </c>
      <c r="E31190">
        <v>0</v>
      </c>
    </row>
    <row r="31191" spans="2:5" ht="13.5" customHeight="1">
      <c r="B31191" t="str">
        <f t="shared" si="487"/>
        <v>---0</v>
      </c>
      <c r="E31191">
        <v>0</v>
      </c>
    </row>
    <row r="31192" spans="2:5" ht="13.5" customHeight="1">
      <c r="B31192" t="str">
        <f t="shared" si="487"/>
        <v>---0</v>
      </c>
      <c r="E31192">
        <v>0</v>
      </c>
    </row>
    <row r="31193" spans="2:5" ht="13.5" customHeight="1">
      <c r="B31193" t="str">
        <f t="shared" si="487"/>
        <v>---0</v>
      </c>
      <c r="E31193">
        <v>0</v>
      </c>
    </row>
    <row r="31194" spans="2:5" ht="13.5" customHeight="1">
      <c r="B31194" t="str">
        <f t="shared" si="487"/>
        <v>---0</v>
      </c>
      <c r="E31194">
        <v>0</v>
      </c>
    </row>
    <row r="31195" spans="2:5" ht="13.5" customHeight="1">
      <c r="B31195" t="str">
        <f t="shared" si="487"/>
        <v>---0</v>
      </c>
      <c r="E31195">
        <v>0</v>
      </c>
    </row>
    <row r="31196" spans="2:5" ht="13.5" customHeight="1">
      <c r="B31196" t="str">
        <f t="shared" si="487"/>
        <v>---0</v>
      </c>
      <c r="E31196">
        <v>0</v>
      </c>
    </row>
    <row r="31197" spans="2:5" ht="13.5" customHeight="1">
      <c r="B31197" t="str">
        <f t="shared" si="487"/>
        <v>---0</v>
      </c>
      <c r="E31197">
        <v>0</v>
      </c>
    </row>
    <row r="31198" spans="2:5" ht="13.5" customHeight="1">
      <c r="B31198" t="str">
        <f t="shared" si="487"/>
        <v>---0</v>
      </c>
      <c r="E31198">
        <v>0</v>
      </c>
    </row>
    <row r="31199" spans="2:5" ht="13.5" customHeight="1">
      <c r="B31199" t="str">
        <f t="shared" si="487"/>
        <v>---0</v>
      </c>
      <c r="E31199">
        <v>0</v>
      </c>
    </row>
    <row r="31200" spans="2:5" ht="13.5" customHeight="1">
      <c r="B31200" t="str">
        <f t="shared" si="487"/>
        <v>---0</v>
      </c>
      <c r="E31200">
        <v>0</v>
      </c>
    </row>
    <row r="31201" spans="2:5" ht="13.5" customHeight="1">
      <c r="B31201" t="str">
        <f t="shared" si="487"/>
        <v>---0</v>
      </c>
      <c r="E31201">
        <v>0</v>
      </c>
    </row>
    <row r="31202" spans="2:5" ht="13.5" customHeight="1">
      <c r="B31202" t="str">
        <f t="shared" si="487"/>
        <v>---0</v>
      </c>
      <c r="E31202">
        <v>0</v>
      </c>
    </row>
    <row r="31203" spans="2:5" ht="13.5" customHeight="1">
      <c r="B31203" t="str">
        <f t="shared" si="487"/>
        <v>---0</v>
      </c>
      <c r="E31203">
        <v>0</v>
      </c>
    </row>
    <row r="31204" spans="2:5" ht="13.5" customHeight="1">
      <c r="B31204" t="str">
        <f t="shared" si="487"/>
        <v>---0</v>
      </c>
      <c r="E31204">
        <v>0</v>
      </c>
    </row>
    <row r="31205" spans="2:5" ht="13.5" customHeight="1">
      <c r="B31205" t="str">
        <f t="shared" si="487"/>
        <v>---0</v>
      </c>
      <c r="E31205">
        <v>0</v>
      </c>
    </row>
    <row r="31206" spans="2:5" ht="13.5" customHeight="1">
      <c r="B31206" t="str">
        <f t="shared" si="487"/>
        <v>---0</v>
      </c>
      <c r="E31206">
        <v>0</v>
      </c>
    </row>
    <row r="31207" spans="2:5" ht="13.5" customHeight="1">
      <c r="B31207" t="str">
        <f t="shared" si="487"/>
        <v>---0</v>
      </c>
      <c r="E31207">
        <v>0</v>
      </c>
    </row>
    <row r="31208" spans="2:5" ht="13.5" customHeight="1">
      <c r="B31208" t="str">
        <f t="shared" si="487"/>
        <v>---0</v>
      </c>
      <c r="E31208">
        <v>0</v>
      </c>
    </row>
    <row r="31209" spans="2:5" ht="13.5" customHeight="1">
      <c r="B31209" t="str">
        <f t="shared" si="487"/>
        <v>---0</v>
      </c>
      <c r="E31209">
        <v>0</v>
      </c>
    </row>
    <row r="31210" spans="2:5" ht="13.5" customHeight="1">
      <c r="B31210" t="str">
        <f t="shared" si="487"/>
        <v>---0</v>
      </c>
      <c r="E31210">
        <v>0</v>
      </c>
    </row>
    <row r="31211" spans="2:5" ht="13.5" customHeight="1">
      <c r="B31211" t="str">
        <f t="shared" si="487"/>
        <v>---0</v>
      </c>
      <c r="E31211">
        <v>0</v>
      </c>
    </row>
    <row r="31212" spans="2:5" ht="13.5" customHeight="1">
      <c r="B31212" t="str">
        <f t="shared" si="487"/>
        <v>---0</v>
      </c>
      <c r="E31212">
        <v>0</v>
      </c>
    </row>
    <row r="31213" spans="2:5" ht="13.5" customHeight="1">
      <c r="B31213" t="str">
        <f t="shared" si="487"/>
        <v>---0</v>
      </c>
      <c r="E31213">
        <v>0</v>
      </c>
    </row>
    <row r="31214" spans="2:5" ht="13.5" customHeight="1">
      <c r="B31214" t="str">
        <f t="shared" si="487"/>
        <v>---0</v>
      </c>
      <c r="E31214">
        <v>0</v>
      </c>
    </row>
    <row r="31215" spans="2:5" ht="13.5" customHeight="1">
      <c r="B31215" t="str">
        <f t="shared" si="487"/>
        <v>---0</v>
      </c>
      <c r="E31215">
        <v>0</v>
      </c>
    </row>
    <row r="31216" spans="2:5" ht="13.5" customHeight="1">
      <c r="B31216" t="str">
        <f t="shared" si="487"/>
        <v>---0</v>
      </c>
      <c r="E31216">
        <v>0</v>
      </c>
    </row>
    <row r="31217" spans="2:5" ht="13.5" customHeight="1">
      <c r="B31217" t="str">
        <f t="shared" si="487"/>
        <v>---0</v>
      </c>
      <c r="E31217">
        <v>0</v>
      </c>
    </row>
    <row r="31218" spans="2:5" ht="13.5" customHeight="1">
      <c r="B31218" t="str">
        <f t="shared" si="487"/>
        <v>---0</v>
      </c>
      <c r="E31218">
        <v>0</v>
      </c>
    </row>
    <row r="31219" spans="2:5" ht="13.5" customHeight="1">
      <c r="B31219" t="str">
        <f t="shared" si="487"/>
        <v>---0</v>
      </c>
      <c r="E31219">
        <v>0</v>
      </c>
    </row>
    <row r="31220" spans="2:5" ht="13.5" customHeight="1">
      <c r="B31220" t="str">
        <f t="shared" si="487"/>
        <v>---0</v>
      </c>
      <c r="E31220">
        <v>0</v>
      </c>
    </row>
    <row r="31221" spans="2:5" ht="13.5" customHeight="1">
      <c r="B31221" t="str">
        <f t="shared" si="487"/>
        <v>---0</v>
      </c>
      <c r="E31221">
        <v>0</v>
      </c>
    </row>
    <row r="31222" spans="2:5" ht="13.5" customHeight="1">
      <c r="B31222" t="str">
        <f t="shared" si="487"/>
        <v>---0</v>
      </c>
      <c r="E31222">
        <v>0</v>
      </c>
    </row>
    <row r="31223" spans="2:5" ht="13.5" customHeight="1">
      <c r="B31223" t="str">
        <f t="shared" si="487"/>
        <v>---0</v>
      </c>
      <c r="E31223">
        <v>0</v>
      </c>
    </row>
    <row r="31224" spans="2:5" ht="13.5" customHeight="1">
      <c r="B31224" t="str">
        <f t="shared" si="487"/>
        <v>---0</v>
      </c>
      <c r="E31224">
        <v>0</v>
      </c>
    </row>
    <row r="31225" spans="2:5" ht="13.5" customHeight="1">
      <c r="B31225" t="str">
        <f t="shared" si="487"/>
        <v>---0</v>
      </c>
      <c r="E31225">
        <v>0</v>
      </c>
    </row>
    <row r="31226" spans="2:5" ht="13.5" customHeight="1">
      <c r="B31226" t="str">
        <f t="shared" si="487"/>
        <v>---0</v>
      </c>
      <c r="E31226">
        <v>0</v>
      </c>
    </row>
    <row r="31227" spans="2:5" ht="13.5" customHeight="1">
      <c r="B31227" t="str">
        <f t="shared" si="487"/>
        <v>---0</v>
      </c>
      <c r="E31227">
        <v>0</v>
      </c>
    </row>
    <row r="31228" spans="2:5">
      <c r="B31228" t="str">
        <f t="shared" si="487"/>
        <v>---0</v>
      </c>
      <c r="E31228">
        <v>0</v>
      </c>
    </row>
    <row r="31229" spans="2:5" ht="13.5" customHeight="1">
      <c r="B31229" t="str">
        <f t="shared" si="487"/>
        <v>---0</v>
      </c>
      <c r="E31229">
        <v>0</v>
      </c>
    </row>
    <row r="31230" spans="2:5" ht="13.5" customHeight="1">
      <c r="B31230" t="str">
        <f t="shared" si="487"/>
        <v>---0</v>
      </c>
      <c r="E31230">
        <v>0</v>
      </c>
    </row>
    <row r="31231" spans="2:5" ht="13.5" customHeight="1">
      <c r="B31231" t="str">
        <f t="shared" si="487"/>
        <v>---0</v>
      </c>
      <c r="E31231">
        <v>0</v>
      </c>
    </row>
    <row r="31232" spans="2:5" ht="13.5" customHeight="1">
      <c r="B31232" t="str">
        <f t="shared" si="487"/>
        <v>---0</v>
      </c>
      <c r="E31232">
        <v>0</v>
      </c>
    </row>
    <row r="31233" spans="2:5" ht="13.5" customHeight="1">
      <c r="B31233" t="str">
        <f t="shared" si="487"/>
        <v>---0</v>
      </c>
      <c r="E31233">
        <v>0</v>
      </c>
    </row>
    <row r="31234" spans="2:5" ht="13.5" customHeight="1">
      <c r="B31234" t="str">
        <f t="shared" si="487"/>
        <v>---0</v>
      </c>
      <c r="E31234">
        <v>0</v>
      </c>
    </row>
    <row r="31235" spans="2:5" ht="13.5" customHeight="1">
      <c r="B31235" t="str">
        <f t="shared" ref="B31235:B31298" si="488">A31235&amp;"---"&amp;E31235</f>
        <v>---0</v>
      </c>
      <c r="E31235">
        <v>0</v>
      </c>
    </row>
    <row r="31236" spans="2:5" ht="13.5" customHeight="1">
      <c r="B31236" t="str">
        <f t="shared" si="488"/>
        <v>---0</v>
      </c>
      <c r="E31236">
        <v>0</v>
      </c>
    </row>
    <row r="31237" spans="2:5" ht="13.5" customHeight="1">
      <c r="B31237" t="str">
        <f t="shared" si="488"/>
        <v>---0</v>
      </c>
      <c r="E31237">
        <v>0</v>
      </c>
    </row>
    <row r="31238" spans="2:5" ht="13.5" customHeight="1">
      <c r="B31238" t="str">
        <f t="shared" si="488"/>
        <v>---0</v>
      </c>
      <c r="E31238">
        <v>0</v>
      </c>
    </row>
    <row r="31239" spans="2:5" ht="13.5" customHeight="1">
      <c r="B31239" t="str">
        <f t="shared" si="488"/>
        <v>---0</v>
      </c>
      <c r="E31239">
        <v>0</v>
      </c>
    </row>
    <row r="31240" spans="2:5" ht="13.5" customHeight="1">
      <c r="B31240" t="str">
        <f t="shared" si="488"/>
        <v>---0</v>
      </c>
      <c r="E31240">
        <v>0</v>
      </c>
    </row>
    <row r="31241" spans="2:5" ht="13.5" customHeight="1">
      <c r="B31241" t="str">
        <f t="shared" si="488"/>
        <v>---0</v>
      </c>
      <c r="E31241">
        <v>0</v>
      </c>
    </row>
    <row r="31242" spans="2:5" ht="13.5" customHeight="1">
      <c r="B31242" t="str">
        <f t="shared" si="488"/>
        <v>---0</v>
      </c>
      <c r="E31242">
        <v>0</v>
      </c>
    </row>
    <row r="31243" spans="2:5" ht="13.5" customHeight="1">
      <c r="B31243" t="str">
        <f t="shared" si="488"/>
        <v>---0</v>
      </c>
      <c r="E31243">
        <v>0</v>
      </c>
    </row>
    <row r="31244" spans="2:5" ht="13.5" customHeight="1">
      <c r="B31244" t="str">
        <f t="shared" si="488"/>
        <v>---0</v>
      </c>
      <c r="E31244">
        <v>0</v>
      </c>
    </row>
    <row r="31245" spans="2:5" ht="13.5" customHeight="1">
      <c r="B31245" t="str">
        <f t="shared" si="488"/>
        <v>---0</v>
      </c>
      <c r="E31245">
        <v>0</v>
      </c>
    </row>
    <row r="31246" spans="2:5" ht="13.5" customHeight="1">
      <c r="B31246" t="str">
        <f t="shared" si="488"/>
        <v>---0</v>
      </c>
      <c r="E31246">
        <v>0</v>
      </c>
    </row>
    <row r="31247" spans="2:5" ht="13.5" customHeight="1">
      <c r="B31247" t="str">
        <f t="shared" si="488"/>
        <v>---0</v>
      </c>
      <c r="E31247">
        <v>0</v>
      </c>
    </row>
    <row r="31248" spans="2:5" ht="13.5" customHeight="1">
      <c r="B31248" t="str">
        <f t="shared" si="488"/>
        <v>---0</v>
      </c>
      <c r="E31248">
        <v>0</v>
      </c>
    </row>
    <row r="31249" spans="2:5" ht="13.5" customHeight="1">
      <c r="B31249" t="str">
        <f t="shared" si="488"/>
        <v>---0</v>
      </c>
      <c r="E31249">
        <v>0</v>
      </c>
    </row>
    <row r="31250" spans="2:5" ht="13.5" customHeight="1">
      <c r="B31250" t="str">
        <f t="shared" si="488"/>
        <v>---0</v>
      </c>
      <c r="E31250">
        <v>0</v>
      </c>
    </row>
    <row r="31251" spans="2:5" ht="13.5" customHeight="1">
      <c r="B31251" t="str">
        <f t="shared" si="488"/>
        <v>---0</v>
      </c>
      <c r="E31251">
        <v>0</v>
      </c>
    </row>
    <row r="31252" spans="2:5" ht="13.5" customHeight="1">
      <c r="B31252" t="str">
        <f t="shared" si="488"/>
        <v>---0</v>
      </c>
      <c r="E31252">
        <v>0</v>
      </c>
    </row>
    <row r="31253" spans="2:5" ht="13.5" customHeight="1">
      <c r="B31253" t="str">
        <f t="shared" si="488"/>
        <v>---0</v>
      </c>
      <c r="E31253">
        <v>0</v>
      </c>
    </row>
    <row r="31254" spans="2:5" ht="13.5" customHeight="1">
      <c r="B31254" t="str">
        <f t="shared" si="488"/>
        <v>---0</v>
      </c>
      <c r="E31254">
        <v>0</v>
      </c>
    </row>
    <row r="31255" spans="2:5" ht="13.5" customHeight="1">
      <c r="B31255" t="str">
        <f t="shared" si="488"/>
        <v>---0</v>
      </c>
      <c r="E31255">
        <v>0</v>
      </c>
    </row>
    <row r="31256" spans="2:5" ht="13.5" customHeight="1">
      <c r="B31256" t="str">
        <f t="shared" si="488"/>
        <v>---0</v>
      </c>
      <c r="E31256">
        <v>0</v>
      </c>
    </row>
    <row r="31257" spans="2:5" ht="13.5" customHeight="1">
      <c r="B31257" t="str">
        <f t="shared" si="488"/>
        <v>---0</v>
      </c>
      <c r="E31257">
        <v>0</v>
      </c>
    </row>
    <row r="31258" spans="2:5" ht="13.5" customHeight="1">
      <c r="B31258" t="str">
        <f t="shared" si="488"/>
        <v>---0</v>
      </c>
      <c r="E31258">
        <v>0</v>
      </c>
    </row>
    <row r="31259" spans="2:5" ht="13.5" customHeight="1">
      <c r="B31259" t="str">
        <f t="shared" si="488"/>
        <v>---0</v>
      </c>
      <c r="E31259">
        <v>0</v>
      </c>
    </row>
    <row r="31260" spans="2:5" ht="13.5" customHeight="1">
      <c r="B31260" t="str">
        <f t="shared" si="488"/>
        <v>---0</v>
      </c>
      <c r="E31260">
        <v>0</v>
      </c>
    </row>
    <row r="31261" spans="2:5" ht="13.5" customHeight="1">
      <c r="B31261" t="str">
        <f t="shared" si="488"/>
        <v>---0</v>
      </c>
      <c r="E31261">
        <v>0</v>
      </c>
    </row>
    <row r="31262" spans="2:5" ht="13.5" customHeight="1">
      <c r="B31262" t="str">
        <f t="shared" si="488"/>
        <v>---0</v>
      </c>
      <c r="E31262">
        <v>0</v>
      </c>
    </row>
    <row r="31263" spans="2:5" ht="13.5" customHeight="1">
      <c r="B31263" t="str">
        <f t="shared" si="488"/>
        <v>---0</v>
      </c>
      <c r="E31263">
        <v>0</v>
      </c>
    </row>
    <row r="31264" spans="2:5" ht="13.5" customHeight="1">
      <c r="B31264" t="str">
        <f t="shared" si="488"/>
        <v>---0</v>
      </c>
      <c r="E31264">
        <v>0</v>
      </c>
    </row>
    <row r="31265" spans="2:5" ht="13.5" customHeight="1">
      <c r="B31265" t="str">
        <f t="shared" si="488"/>
        <v>---0</v>
      </c>
      <c r="E31265">
        <v>0</v>
      </c>
    </row>
    <row r="31266" spans="2:5" ht="13.5" customHeight="1">
      <c r="B31266" t="str">
        <f t="shared" si="488"/>
        <v>---0</v>
      </c>
      <c r="E31266">
        <v>0</v>
      </c>
    </row>
    <row r="31267" spans="2:5" ht="13.5" customHeight="1">
      <c r="B31267" t="str">
        <f t="shared" si="488"/>
        <v>---0</v>
      </c>
      <c r="E31267">
        <v>0</v>
      </c>
    </row>
    <row r="31268" spans="2:5" ht="13.5" customHeight="1">
      <c r="B31268" t="str">
        <f t="shared" si="488"/>
        <v>---0</v>
      </c>
      <c r="E31268">
        <v>0</v>
      </c>
    </row>
    <row r="31269" spans="2:5" ht="13.5" customHeight="1">
      <c r="B31269" t="str">
        <f t="shared" si="488"/>
        <v>---0</v>
      </c>
      <c r="E31269">
        <v>0</v>
      </c>
    </row>
    <row r="31270" spans="2:5" ht="13.5" customHeight="1">
      <c r="B31270" t="str">
        <f t="shared" si="488"/>
        <v>---0</v>
      </c>
      <c r="E31270">
        <v>0</v>
      </c>
    </row>
    <row r="31271" spans="2:5" ht="13.5" customHeight="1">
      <c r="B31271" t="str">
        <f t="shared" si="488"/>
        <v>---0</v>
      </c>
      <c r="E31271">
        <v>0</v>
      </c>
    </row>
    <row r="31272" spans="2:5" ht="13.5" customHeight="1">
      <c r="B31272" t="str">
        <f t="shared" si="488"/>
        <v>---0</v>
      </c>
      <c r="E31272">
        <v>0</v>
      </c>
    </row>
    <row r="31273" spans="2:5" ht="13.5" customHeight="1">
      <c r="B31273" t="str">
        <f t="shared" si="488"/>
        <v>---0</v>
      </c>
      <c r="E31273">
        <v>0</v>
      </c>
    </row>
    <row r="31274" spans="2:5" ht="13.5" customHeight="1">
      <c r="B31274" t="str">
        <f t="shared" si="488"/>
        <v>---0</v>
      </c>
      <c r="E31274">
        <v>0</v>
      </c>
    </row>
    <row r="31275" spans="2:5" ht="13.5" customHeight="1">
      <c r="B31275" t="str">
        <f t="shared" si="488"/>
        <v>---0</v>
      </c>
      <c r="E31275">
        <v>0</v>
      </c>
    </row>
    <row r="31276" spans="2:5" ht="13.5" customHeight="1">
      <c r="B31276" t="str">
        <f t="shared" si="488"/>
        <v>---0</v>
      </c>
      <c r="E31276">
        <v>0</v>
      </c>
    </row>
    <row r="31277" spans="2:5" ht="13.5" customHeight="1">
      <c r="B31277" t="str">
        <f t="shared" si="488"/>
        <v>---0</v>
      </c>
      <c r="E31277">
        <v>0</v>
      </c>
    </row>
    <row r="31278" spans="2:5" ht="13.5" customHeight="1">
      <c r="B31278" t="str">
        <f t="shared" si="488"/>
        <v>---0</v>
      </c>
      <c r="E31278">
        <v>0</v>
      </c>
    </row>
    <row r="31279" spans="2:5" ht="13.5" customHeight="1">
      <c r="B31279" t="str">
        <f t="shared" si="488"/>
        <v>---0</v>
      </c>
      <c r="E31279">
        <v>0</v>
      </c>
    </row>
    <row r="31280" spans="2:5" ht="13.5" customHeight="1">
      <c r="B31280" t="str">
        <f t="shared" si="488"/>
        <v>---0</v>
      </c>
      <c r="E31280">
        <v>0</v>
      </c>
    </row>
    <row r="31281" spans="2:5" ht="13.5" customHeight="1">
      <c r="B31281" t="str">
        <f t="shared" si="488"/>
        <v>---0</v>
      </c>
      <c r="E31281">
        <v>0</v>
      </c>
    </row>
    <row r="31282" spans="2:5" ht="13.5" customHeight="1">
      <c r="B31282" t="str">
        <f t="shared" si="488"/>
        <v>---0</v>
      </c>
      <c r="E31282">
        <v>0</v>
      </c>
    </row>
    <row r="31283" spans="2:5" ht="13.5" customHeight="1">
      <c r="B31283" t="str">
        <f t="shared" si="488"/>
        <v>---0</v>
      </c>
      <c r="E31283">
        <v>0</v>
      </c>
    </row>
    <row r="31284" spans="2:5" ht="13.5" customHeight="1">
      <c r="B31284" t="str">
        <f t="shared" si="488"/>
        <v>---0</v>
      </c>
      <c r="E31284">
        <v>0</v>
      </c>
    </row>
    <row r="31285" spans="2:5">
      <c r="B31285" t="str">
        <f t="shared" si="488"/>
        <v>---0</v>
      </c>
      <c r="E31285">
        <v>0</v>
      </c>
    </row>
    <row r="31286" spans="2:5" ht="13.5" customHeight="1">
      <c r="B31286" t="str">
        <f t="shared" si="488"/>
        <v>---0</v>
      </c>
      <c r="E31286">
        <v>0</v>
      </c>
    </row>
    <row r="31287" spans="2:5" ht="13.5" customHeight="1">
      <c r="B31287" t="str">
        <f t="shared" si="488"/>
        <v>---0</v>
      </c>
      <c r="E31287">
        <v>0</v>
      </c>
    </row>
    <row r="31288" spans="2:5" ht="13.5" customHeight="1">
      <c r="B31288" t="str">
        <f t="shared" si="488"/>
        <v>---0</v>
      </c>
      <c r="E31288">
        <v>0</v>
      </c>
    </row>
    <row r="31289" spans="2:5" ht="13.5" customHeight="1">
      <c r="B31289" t="str">
        <f t="shared" si="488"/>
        <v>---0</v>
      </c>
      <c r="E31289">
        <v>0</v>
      </c>
    </row>
    <row r="31290" spans="2:5" ht="13.5" customHeight="1">
      <c r="B31290" t="str">
        <f t="shared" si="488"/>
        <v>---0</v>
      </c>
      <c r="E31290">
        <v>0</v>
      </c>
    </row>
    <row r="31291" spans="2:5" ht="13.5" customHeight="1">
      <c r="B31291" t="str">
        <f t="shared" si="488"/>
        <v>---0</v>
      </c>
      <c r="E31291">
        <v>0</v>
      </c>
    </row>
    <row r="31292" spans="2:5" ht="13.5" customHeight="1">
      <c r="B31292" t="str">
        <f t="shared" si="488"/>
        <v>---0</v>
      </c>
      <c r="E31292">
        <v>0</v>
      </c>
    </row>
    <row r="31293" spans="2:5" ht="13.5" customHeight="1">
      <c r="B31293" t="str">
        <f t="shared" si="488"/>
        <v>---0</v>
      </c>
      <c r="E31293">
        <v>0</v>
      </c>
    </row>
    <row r="31294" spans="2:5" ht="13.5" customHeight="1">
      <c r="B31294" t="str">
        <f t="shared" si="488"/>
        <v>---0</v>
      </c>
      <c r="E31294">
        <v>0</v>
      </c>
    </row>
    <row r="31295" spans="2:5" ht="13.5" customHeight="1">
      <c r="B31295" t="str">
        <f t="shared" si="488"/>
        <v>---0</v>
      </c>
      <c r="E31295">
        <v>0</v>
      </c>
    </row>
    <row r="31296" spans="2:5" ht="13.5" customHeight="1">
      <c r="B31296" t="str">
        <f t="shared" si="488"/>
        <v>---0</v>
      </c>
      <c r="E31296">
        <v>0</v>
      </c>
    </row>
    <row r="31297" spans="2:5" ht="13.5" customHeight="1">
      <c r="B31297" t="str">
        <f t="shared" si="488"/>
        <v>---0</v>
      </c>
      <c r="E31297">
        <v>0</v>
      </c>
    </row>
    <row r="31298" spans="2:5" ht="13.5" customHeight="1">
      <c r="B31298" t="str">
        <f t="shared" si="488"/>
        <v>---0</v>
      </c>
      <c r="E31298">
        <v>0</v>
      </c>
    </row>
    <row r="31299" spans="2:5" ht="13.5" customHeight="1">
      <c r="B31299" t="str">
        <f t="shared" ref="B31299:B31362" si="489">A31299&amp;"---"&amp;E31299</f>
        <v>---0</v>
      </c>
      <c r="E31299">
        <v>0</v>
      </c>
    </row>
    <row r="31300" spans="2:5" ht="13.5" customHeight="1">
      <c r="B31300" t="str">
        <f t="shared" si="489"/>
        <v>---0</v>
      </c>
      <c r="E31300">
        <v>0</v>
      </c>
    </row>
    <row r="31301" spans="2:5" ht="13.5" customHeight="1">
      <c r="B31301" t="str">
        <f t="shared" si="489"/>
        <v>---0</v>
      </c>
      <c r="E31301">
        <v>0</v>
      </c>
    </row>
    <row r="31302" spans="2:5" ht="13.5" customHeight="1">
      <c r="B31302" t="str">
        <f t="shared" si="489"/>
        <v>---0</v>
      </c>
      <c r="E31302">
        <v>0</v>
      </c>
    </row>
    <row r="31303" spans="2:5" ht="13.5" customHeight="1">
      <c r="B31303" t="str">
        <f t="shared" si="489"/>
        <v>---0</v>
      </c>
      <c r="E31303">
        <v>0</v>
      </c>
    </row>
    <row r="31304" spans="2:5" ht="13.5" customHeight="1">
      <c r="B31304" t="str">
        <f t="shared" si="489"/>
        <v>---0</v>
      </c>
      <c r="E31304">
        <v>0</v>
      </c>
    </row>
    <row r="31305" spans="2:5" ht="13.5" customHeight="1">
      <c r="B31305" t="str">
        <f t="shared" si="489"/>
        <v>---0</v>
      </c>
      <c r="E31305">
        <v>0</v>
      </c>
    </row>
    <row r="31306" spans="2:5" ht="13.5" customHeight="1">
      <c r="B31306" t="str">
        <f t="shared" si="489"/>
        <v>---0</v>
      </c>
      <c r="E31306">
        <v>0</v>
      </c>
    </row>
    <row r="31307" spans="2:5" ht="13.5" customHeight="1">
      <c r="B31307" t="str">
        <f t="shared" si="489"/>
        <v>---0</v>
      </c>
      <c r="E31307">
        <v>0</v>
      </c>
    </row>
    <row r="31308" spans="2:5" ht="13.5" customHeight="1">
      <c r="B31308" t="str">
        <f t="shared" si="489"/>
        <v>---0</v>
      </c>
      <c r="E31308">
        <v>0</v>
      </c>
    </row>
    <row r="31309" spans="2:5" ht="13.5" customHeight="1">
      <c r="B31309" t="str">
        <f t="shared" si="489"/>
        <v>---0</v>
      </c>
      <c r="E31309">
        <v>0</v>
      </c>
    </row>
    <row r="31310" spans="2:5" ht="13.5" customHeight="1">
      <c r="B31310" t="str">
        <f t="shared" si="489"/>
        <v>---0</v>
      </c>
      <c r="E31310">
        <v>0</v>
      </c>
    </row>
    <row r="31311" spans="2:5" ht="13.5" customHeight="1">
      <c r="B31311" t="str">
        <f t="shared" si="489"/>
        <v>---0</v>
      </c>
      <c r="E31311">
        <v>0</v>
      </c>
    </row>
    <row r="31312" spans="2:5" ht="13.5" customHeight="1">
      <c r="B31312" t="str">
        <f t="shared" si="489"/>
        <v>---0</v>
      </c>
      <c r="E31312">
        <v>0</v>
      </c>
    </row>
    <row r="31313" spans="2:5" ht="13.5" customHeight="1">
      <c r="B31313" t="str">
        <f t="shared" si="489"/>
        <v>---0</v>
      </c>
      <c r="E31313">
        <v>0</v>
      </c>
    </row>
    <row r="31314" spans="2:5" ht="13.5" customHeight="1">
      <c r="B31314" t="str">
        <f t="shared" si="489"/>
        <v>---0</v>
      </c>
      <c r="E31314">
        <v>0</v>
      </c>
    </row>
    <row r="31315" spans="2:5" ht="13.5" customHeight="1">
      <c r="B31315" t="str">
        <f t="shared" si="489"/>
        <v>---0</v>
      </c>
      <c r="E31315">
        <v>0</v>
      </c>
    </row>
    <row r="31316" spans="2:5" ht="13.5" customHeight="1">
      <c r="B31316" t="str">
        <f t="shared" si="489"/>
        <v>---0</v>
      </c>
      <c r="E31316">
        <v>0</v>
      </c>
    </row>
    <row r="31317" spans="2:5" ht="13.5" customHeight="1">
      <c r="B31317" t="str">
        <f t="shared" si="489"/>
        <v>---0</v>
      </c>
      <c r="E31317">
        <v>0</v>
      </c>
    </row>
    <row r="31318" spans="2:5" ht="13.5" customHeight="1">
      <c r="B31318" t="str">
        <f t="shared" si="489"/>
        <v>---0</v>
      </c>
      <c r="E31318">
        <v>0</v>
      </c>
    </row>
    <row r="31319" spans="2:5" ht="13.5" customHeight="1">
      <c r="B31319" t="str">
        <f t="shared" si="489"/>
        <v>---0</v>
      </c>
      <c r="E31319">
        <v>0</v>
      </c>
    </row>
    <row r="31320" spans="2:5" ht="13.5" customHeight="1">
      <c r="B31320" t="str">
        <f t="shared" si="489"/>
        <v>---0</v>
      </c>
      <c r="E31320">
        <v>0</v>
      </c>
    </row>
    <row r="31321" spans="2:5" ht="13.5" customHeight="1">
      <c r="B31321" t="str">
        <f t="shared" si="489"/>
        <v>---0</v>
      </c>
      <c r="E31321">
        <v>0</v>
      </c>
    </row>
    <row r="31322" spans="2:5" ht="13.5" customHeight="1">
      <c r="B31322" t="str">
        <f t="shared" si="489"/>
        <v>---0</v>
      </c>
      <c r="E31322">
        <v>0</v>
      </c>
    </row>
    <row r="31323" spans="2:5" ht="13.5" customHeight="1">
      <c r="B31323" t="str">
        <f t="shared" si="489"/>
        <v>---0</v>
      </c>
      <c r="E31323">
        <v>0</v>
      </c>
    </row>
    <row r="31324" spans="2:5" ht="13.5" customHeight="1">
      <c r="B31324" t="str">
        <f t="shared" si="489"/>
        <v>---0</v>
      </c>
      <c r="E31324">
        <v>0</v>
      </c>
    </row>
    <row r="31325" spans="2:5" ht="13.5" customHeight="1">
      <c r="B31325" t="str">
        <f t="shared" si="489"/>
        <v>---0</v>
      </c>
      <c r="E31325">
        <v>0</v>
      </c>
    </row>
    <row r="31326" spans="2:5" ht="13.5" customHeight="1">
      <c r="B31326" t="str">
        <f t="shared" si="489"/>
        <v>---0</v>
      </c>
      <c r="E31326">
        <v>0</v>
      </c>
    </row>
    <row r="31327" spans="2:5" ht="13.5" customHeight="1">
      <c r="B31327" t="str">
        <f t="shared" si="489"/>
        <v>---0</v>
      </c>
      <c r="E31327">
        <v>0</v>
      </c>
    </row>
    <row r="31328" spans="2:5" ht="13.5" customHeight="1">
      <c r="B31328" t="str">
        <f t="shared" si="489"/>
        <v>---0</v>
      </c>
      <c r="E31328">
        <v>0</v>
      </c>
    </row>
    <row r="31329" spans="2:5" ht="13.5" customHeight="1">
      <c r="B31329" t="str">
        <f t="shared" si="489"/>
        <v>---0</v>
      </c>
      <c r="E31329">
        <v>0</v>
      </c>
    </row>
    <row r="31330" spans="2:5" ht="13.5" customHeight="1">
      <c r="B31330" t="str">
        <f t="shared" si="489"/>
        <v>---0</v>
      </c>
      <c r="E31330">
        <v>0</v>
      </c>
    </row>
    <row r="31331" spans="2:5" ht="13.5" customHeight="1">
      <c r="B31331" t="str">
        <f t="shared" si="489"/>
        <v>---0</v>
      </c>
      <c r="E31331">
        <v>0</v>
      </c>
    </row>
    <row r="31332" spans="2:5" ht="13.5" customHeight="1">
      <c r="B31332" t="str">
        <f t="shared" si="489"/>
        <v>---0</v>
      </c>
      <c r="E31332">
        <v>0</v>
      </c>
    </row>
    <row r="31333" spans="2:5" ht="13.5" customHeight="1">
      <c r="B31333" t="str">
        <f t="shared" si="489"/>
        <v>---0</v>
      </c>
      <c r="E31333">
        <v>0</v>
      </c>
    </row>
    <row r="31334" spans="2:5" ht="13.5" customHeight="1">
      <c r="B31334" t="str">
        <f t="shared" si="489"/>
        <v>---0</v>
      </c>
      <c r="E31334">
        <v>0</v>
      </c>
    </row>
    <row r="31335" spans="2:5" ht="13.5" customHeight="1">
      <c r="B31335" t="str">
        <f t="shared" si="489"/>
        <v>---0</v>
      </c>
      <c r="E31335">
        <v>0</v>
      </c>
    </row>
    <row r="31336" spans="2:5" ht="13.5" customHeight="1">
      <c r="B31336" t="str">
        <f t="shared" si="489"/>
        <v>---0</v>
      </c>
      <c r="E31336">
        <v>0</v>
      </c>
    </row>
    <row r="31337" spans="2:5" ht="13.5" customHeight="1">
      <c r="B31337" t="str">
        <f t="shared" si="489"/>
        <v>---0</v>
      </c>
      <c r="E31337">
        <v>0</v>
      </c>
    </row>
    <row r="31338" spans="2:5" ht="13.5" customHeight="1">
      <c r="B31338" t="str">
        <f t="shared" si="489"/>
        <v>---0</v>
      </c>
      <c r="E31338">
        <v>0</v>
      </c>
    </row>
    <row r="31339" spans="2:5" ht="13.5" customHeight="1">
      <c r="B31339" t="str">
        <f t="shared" si="489"/>
        <v>---0</v>
      </c>
      <c r="E31339">
        <v>0</v>
      </c>
    </row>
    <row r="31340" spans="2:5" ht="13.5" customHeight="1">
      <c r="B31340" t="str">
        <f t="shared" si="489"/>
        <v>---0</v>
      </c>
      <c r="E31340">
        <v>0</v>
      </c>
    </row>
    <row r="31341" spans="2:5" ht="13.5" customHeight="1">
      <c r="B31341" t="str">
        <f t="shared" si="489"/>
        <v>---0</v>
      </c>
      <c r="E31341">
        <v>0</v>
      </c>
    </row>
    <row r="31342" spans="2:5" ht="13.5" customHeight="1">
      <c r="B31342" t="str">
        <f t="shared" si="489"/>
        <v>---0</v>
      </c>
      <c r="E31342">
        <v>0</v>
      </c>
    </row>
    <row r="31343" spans="2:5" ht="13.5" customHeight="1">
      <c r="B31343" t="str">
        <f t="shared" si="489"/>
        <v>---0</v>
      </c>
      <c r="E31343">
        <v>0</v>
      </c>
    </row>
    <row r="31344" spans="2:5" ht="13.5" customHeight="1">
      <c r="B31344" t="str">
        <f t="shared" si="489"/>
        <v>---0</v>
      </c>
      <c r="E31344">
        <v>0</v>
      </c>
    </row>
    <row r="31345" spans="2:5" ht="13.5" customHeight="1">
      <c r="B31345" t="str">
        <f t="shared" si="489"/>
        <v>---0</v>
      </c>
      <c r="E31345">
        <v>0</v>
      </c>
    </row>
    <row r="31346" spans="2:5" ht="13.5" customHeight="1">
      <c r="B31346" t="str">
        <f t="shared" si="489"/>
        <v>---0</v>
      </c>
      <c r="E31346">
        <v>0</v>
      </c>
    </row>
    <row r="31347" spans="2:5" ht="13.5" customHeight="1">
      <c r="B31347" t="str">
        <f t="shared" si="489"/>
        <v>---0</v>
      </c>
      <c r="E31347">
        <v>0</v>
      </c>
    </row>
    <row r="31348" spans="2:5" ht="13.5" customHeight="1">
      <c r="B31348" t="str">
        <f t="shared" si="489"/>
        <v>---0</v>
      </c>
      <c r="E31348">
        <v>0</v>
      </c>
    </row>
    <row r="31349" spans="2:5">
      <c r="B31349" t="str">
        <f t="shared" si="489"/>
        <v>---0</v>
      </c>
      <c r="E31349">
        <v>0</v>
      </c>
    </row>
    <row r="31350" spans="2:5">
      <c r="B31350" t="str">
        <f t="shared" si="489"/>
        <v>---0</v>
      </c>
      <c r="E31350">
        <v>0</v>
      </c>
    </row>
    <row r="31351" spans="2:5" ht="13.5" customHeight="1">
      <c r="B31351" t="str">
        <f t="shared" si="489"/>
        <v>---0</v>
      </c>
      <c r="E31351">
        <v>0</v>
      </c>
    </row>
    <row r="31352" spans="2:5" ht="13.5" customHeight="1">
      <c r="B31352" t="str">
        <f t="shared" si="489"/>
        <v>---0</v>
      </c>
      <c r="E31352">
        <v>0</v>
      </c>
    </row>
    <row r="31353" spans="2:5" ht="13.5" customHeight="1">
      <c r="B31353" t="str">
        <f t="shared" si="489"/>
        <v>---0</v>
      </c>
      <c r="E31353">
        <v>0</v>
      </c>
    </row>
    <row r="31354" spans="2:5" ht="13.5" customHeight="1">
      <c r="B31354" t="str">
        <f t="shared" si="489"/>
        <v>---0</v>
      </c>
      <c r="E31354">
        <v>0</v>
      </c>
    </row>
    <row r="31355" spans="2:5" ht="13.5" customHeight="1">
      <c r="B31355" t="str">
        <f t="shared" si="489"/>
        <v>---0</v>
      </c>
      <c r="E31355">
        <v>0</v>
      </c>
    </row>
    <row r="31356" spans="2:5" ht="13.5" customHeight="1">
      <c r="B31356" t="str">
        <f t="shared" si="489"/>
        <v>---0</v>
      </c>
      <c r="E31356">
        <v>0</v>
      </c>
    </row>
    <row r="31357" spans="2:5" ht="13.5" customHeight="1">
      <c r="B31357" t="str">
        <f t="shared" si="489"/>
        <v>---0</v>
      </c>
      <c r="E31357">
        <v>0</v>
      </c>
    </row>
    <row r="31358" spans="2:5" ht="13.5" customHeight="1">
      <c r="B31358" t="str">
        <f t="shared" si="489"/>
        <v>---0</v>
      </c>
      <c r="E31358">
        <v>0</v>
      </c>
    </row>
    <row r="31359" spans="2:5" ht="13.5" customHeight="1">
      <c r="B31359" t="str">
        <f t="shared" si="489"/>
        <v>---0</v>
      </c>
      <c r="E31359">
        <v>0</v>
      </c>
    </row>
    <row r="31360" spans="2:5" ht="13.5" customHeight="1">
      <c r="B31360" t="str">
        <f t="shared" si="489"/>
        <v>---0</v>
      </c>
      <c r="E31360">
        <v>0</v>
      </c>
    </row>
    <row r="31361" spans="2:5" ht="13.5" customHeight="1">
      <c r="B31361" t="str">
        <f t="shared" si="489"/>
        <v>---0</v>
      </c>
      <c r="E31361">
        <v>0</v>
      </c>
    </row>
    <row r="31362" spans="2:5" ht="13.5" customHeight="1">
      <c r="B31362" t="str">
        <f t="shared" si="489"/>
        <v>---0</v>
      </c>
      <c r="E31362">
        <v>0</v>
      </c>
    </row>
    <row r="31363" spans="2:5" ht="13.5" customHeight="1">
      <c r="B31363" t="str">
        <f t="shared" ref="B31363:B31426" si="490">A31363&amp;"---"&amp;E31363</f>
        <v>---0</v>
      </c>
      <c r="E31363">
        <v>0</v>
      </c>
    </row>
    <row r="31364" spans="2:5" ht="13.5" customHeight="1">
      <c r="B31364" t="str">
        <f t="shared" si="490"/>
        <v>---0</v>
      </c>
      <c r="E31364">
        <v>0</v>
      </c>
    </row>
    <row r="31365" spans="2:5" ht="13.5" customHeight="1">
      <c r="B31365" t="str">
        <f t="shared" si="490"/>
        <v>---0</v>
      </c>
      <c r="E31365">
        <v>0</v>
      </c>
    </row>
    <row r="31366" spans="2:5" ht="13.5" customHeight="1">
      <c r="B31366" t="str">
        <f t="shared" si="490"/>
        <v>---0</v>
      </c>
      <c r="E31366">
        <v>0</v>
      </c>
    </row>
    <row r="31367" spans="2:5" ht="13.5" customHeight="1">
      <c r="B31367" t="str">
        <f t="shared" si="490"/>
        <v>---0</v>
      </c>
      <c r="E31367">
        <v>0</v>
      </c>
    </row>
    <row r="31368" spans="2:5" ht="13.5" customHeight="1">
      <c r="B31368" t="str">
        <f t="shared" si="490"/>
        <v>---0</v>
      </c>
      <c r="E31368">
        <v>0</v>
      </c>
    </row>
    <row r="31369" spans="2:5" ht="13.5" customHeight="1">
      <c r="B31369" t="str">
        <f t="shared" si="490"/>
        <v>---0</v>
      </c>
      <c r="E31369">
        <v>0</v>
      </c>
    </row>
    <row r="31370" spans="2:5" ht="13.5" customHeight="1">
      <c r="B31370" t="str">
        <f t="shared" si="490"/>
        <v>---0</v>
      </c>
      <c r="E31370">
        <v>0</v>
      </c>
    </row>
    <row r="31371" spans="2:5" ht="13.5" customHeight="1">
      <c r="B31371" t="str">
        <f t="shared" si="490"/>
        <v>---0</v>
      </c>
      <c r="E31371">
        <v>0</v>
      </c>
    </row>
    <row r="31372" spans="2:5" ht="13.5" customHeight="1">
      <c r="B31372" t="str">
        <f t="shared" si="490"/>
        <v>---0</v>
      </c>
      <c r="E31372">
        <v>0</v>
      </c>
    </row>
    <row r="31373" spans="2:5" ht="13.5" customHeight="1">
      <c r="B31373" t="str">
        <f t="shared" si="490"/>
        <v>---0</v>
      </c>
      <c r="E31373">
        <v>0</v>
      </c>
    </row>
    <row r="31374" spans="2:5" ht="13.5" customHeight="1">
      <c r="B31374" t="str">
        <f t="shared" si="490"/>
        <v>---0</v>
      </c>
      <c r="E31374">
        <v>0</v>
      </c>
    </row>
    <row r="31375" spans="2:5" ht="13.5" customHeight="1">
      <c r="B31375" t="str">
        <f t="shared" si="490"/>
        <v>---0</v>
      </c>
      <c r="E31375">
        <v>0</v>
      </c>
    </row>
    <row r="31376" spans="2:5" ht="13.5" customHeight="1">
      <c r="B31376" t="str">
        <f t="shared" si="490"/>
        <v>---0</v>
      </c>
      <c r="E31376">
        <v>0</v>
      </c>
    </row>
    <row r="31377" spans="2:5" ht="13.5" customHeight="1">
      <c r="B31377" t="str">
        <f t="shared" si="490"/>
        <v>---0</v>
      </c>
      <c r="E31377">
        <v>0</v>
      </c>
    </row>
    <row r="31378" spans="2:5" ht="13.5" customHeight="1">
      <c r="B31378" t="str">
        <f t="shared" si="490"/>
        <v>---0</v>
      </c>
      <c r="E31378">
        <v>0</v>
      </c>
    </row>
    <row r="31379" spans="2:5" ht="13.5" customHeight="1">
      <c r="B31379" t="str">
        <f t="shared" si="490"/>
        <v>---0</v>
      </c>
      <c r="E31379">
        <v>0</v>
      </c>
    </row>
    <row r="31380" spans="2:5" ht="13.5" customHeight="1">
      <c r="B31380" t="str">
        <f t="shared" si="490"/>
        <v>---0</v>
      </c>
      <c r="E31380">
        <v>0</v>
      </c>
    </row>
    <row r="31381" spans="2:5" ht="13.5" customHeight="1">
      <c r="B31381" t="str">
        <f t="shared" si="490"/>
        <v>---0</v>
      </c>
      <c r="E31381">
        <v>0</v>
      </c>
    </row>
    <row r="31382" spans="2:5" ht="13.5" customHeight="1">
      <c r="B31382" t="str">
        <f t="shared" si="490"/>
        <v>---0</v>
      </c>
      <c r="E31382">
        <v>0</v>
      </c>
    </row>
    <row r="31383" spans="2:5" ht="13.5" customHeight="1">
      <c r="B31383" t="str">
        <f t="shared" si="490"/>
        <v>---0</v>
      </c>
      <c r="E31383">
        <v>0</v>
      </c>
    </row>
    <row r="31384" spans="2:5" ht="13.5" customHeight="1">
      <c r="B31384" t="str">
        <f t="shared" si="490"/>
        <v>---0</v>
      </c>
      <c r="E31384">
        <v>0</v>
      </c>
    </row>
    <row r="31385" spans="2:5" ht="13.5" customHeight="1">
      <c r="B31385" t="str">
        <f t="shared" si="490"/>
        <v>---0</v>
      </c>
      <c r="E31385">
        <v>0</v>
      </c>
    </row>
    <row r="31386" spans="2:5" ht="13.5" customHeight="1">
      <c r="B31386" t="str">
        <f t="shared" si="490"/>
        <v>---0</v>
      </c>
      <c r="E31386">
        <v>0</v>
      </c>
    </row>
    <row r="31387" spans="2:5" ht="13.5" customHeight="1">
      <c r="B31387" t="str">
        <f t="shared" si="490"/>
        <v>---0</v>
      </c>
      <c r="E31387">
        <v>0</v>
      </c>
    </row>
    <row r="31388" spans="2:5" ht="13.5" customHeight="1">
      <c r="B31388" t="str">
        <f t="shared" si="490"/>
        <v>---0</v>
      </c>
      <c r="E31388">
        <v>0</v>
      </c>
    </row>
    <row r="31389" spans="2:5" ht="13.5" customHeight="1">
      <c r="B31389" t="str">
        <f t="shared" si="490"/>
        <v>---0</v>
      </c>
      <c r="E31389">
        <v>0</v>
      </c>
    </row>
    <row r="31390" spans="2:5" ht="13.5" customHeight="1">
      <c r="B31390" t="str">
        <f t="shared" si="490"/>
        <v>---0</v>
      </c>
      <c r="E31390">
        <v>0</v>
      </c>
    </row>
    <row r="31391" spans="2:5" ht="13.5" customHeight="1">
      <c r="B31391" t="str">
        <f t="shared" si="490"/>
        <v>---0</v>
      </c>
      <c r="E31391">
        <v>0</v>
      </c>
    </row>
    <row r="31392" spans="2:5" ht="13.5" customHeight="1">
      <c r="B31392" t="str">
        <f t="shared" si="490"/>
        <v>---0</v>
      </c>
      <c r="E31392">
        <v>0</v>
      </c>
    </row>
    <row r="31393" spans="2:5" ht="13.5" customHeight="1">
      <c r="B31393" t="str">
        <f t="shared" si="490"/>
        <v>---0</v>
      </c>
      <c r="E31393">
        <v>0</v>
      </c>
    </row>
    <row r="31394" spans="2:5" ht="13.5" customHeight="1">
      <c r="B31394" t="str">
        <f t="shared" si="490"/>
        <v>---0</v>
      </c>
      <c r="E31394">
        <v>0</v>
      </c>
    </row>
    <row r="31395" spans="2:5" ht="13.5" customHeight="1">
      <c r="B31395" t="str">
        <f t="shared" si="490"/>
        <v>---0</v>
      </c>
      <c r="E31395">
        <v>0</v>
      </c>
    </row>
    <row r="31396" spans="2:5" ht="13.5" customHeight="1">
      <c r="B31396" t="str">
        <f t="shared" si="490"/>
        <v>---0</v>
      </c>
      <c r="E31396">
        <v>0</v>
      </c>
    </row>
    <row r="31397" spans="2:5" ht="13.5" customHeight="1">
      <c r="B31397" t="str">
        <f t="shared" si="490"/>
        <v>---0</v>
      </c>
      <c r="E31397">
        <v>0</v>
      </c>
    </row>
    <row r="31398" spans="2:5" ht="13.5" customHeight="1">
      <c r="B31398" t="str">
        <f t="shared" si="490"/>
        <v>---0</v>
      </c>
      <c r="E31398">
        <v>0</v>
      </c>
    </row>
    <row r="31399" spans="2:5" ht="13.5" customHeight="1">
      <c r="B31399" t="str">
        <f t="shared" si="490"/>
        <v>---0</v>
      </c>
      <c r="E31399">
        <v>0</v>
      </c>
    </row>
    <row r="31400" spans="2:5" ht="13.5" customHeight="1">
      <c r="B31400" t="str">
        <f t="shared" si="490"/>
        <v>---0</v>
      </c>
      <c r="E31400">
        <v>0</v>
      </c>
    </row>
    <row r="31401" spans="2:5" ht="13.5" customHeight="1">
      <c r="B31401" t="str">
        <f t="shared" si="490"/>
        <v>---0</v>
      </c>
      <c r="E31401">
        <v>0</v>
      </c>
    </row>
    <row r="31402" spans="2:5" ht="13.5" customHeight="1">
      <c r="B31402" t="str">
        <f t="shared" si="490"/>
        <v>---0</v>
      </c>
      <c r="E31402">
        <v>0</v>
      </c>
    </row>
    <row r="31403" spans="2:5" ht="13.5" customHeight="1">
      <c r="B31403" t="str">
        <f t="shared" si="490"/>
        <v>---0</v>
      </c>
      <c r="E31403">
        <v>0</v>
      </c>
    </row>
    <row r="31404" spans="2:5" ht="13.5" customHeight="1">
      <c r="B31404" t="str">
        <f t="shared" si="490"/>
        <v>---0</v>
      </c>
      <c r="E31404">
        <v>0</v>
      </c>
    </row>
    <row r="31405" spans="2:5" ht="13.5" customHeight="1">
      <c r="B31405" t="str">
        <f t="shared" si="490"/>
        <v>---0</v>
      </c>
      <c r="E31405">
        <v>0</v>
      </c>
    </row>
    <row r="31406" spans="2:5" ht="13.5" customHeight="1">
      <c r="B31406" t="str">
        <f t="shared" si="490"/>
        <v>---0</v>
      </c>
      <c r="E31406">
        <v>0</v>
      </c>
    </row>
    <row r="31407" spans="2:5" ht="13.5" customHeight="1">
      <c r="B31407" t="str">
        <f t="shared" si="490"/>
        <v>---0</v>
      </c>
      <c r="E31407">
        <v>0</v>
      </c>
    </row>
    <row r="31408" spans="2:5" ht="13.5" customHeight="1">
      <c r="B31408" t="str">
        <f t="shared" si="490"/>
        <v>---0</v>
      </c>
      <c r="E31408">
        <v>0</v>
      </c>
    </row>
    <row r="31409" spans="2:5" ht="13.5" customHeight="1">
      <c r="B31409" t="str">
        <f t="shared" si="490"/>
        <v>---0</v>
      </c>
      <c r="E31409">
        <v>0</v>
      </c>
    </row>
    <row r="31410" spans="2:5" ht="13.5" customHeight="1">
      <c r="B31410" t="str">
        <f t="shared" si="490"/>
        <v>---0</v>
      </c>
      <c r="E31410">
        <v>0</v>
      </c>
    </row>
    <row r="31411" spans="2:5" ht="13.5" customHeight="1">
      <c r="B31411" t="str">
        <f t="shared" si="490"/>
        <v>---0</v>
      </c>
      <c r="E31411">
        <v>0</v>
      </c>
    </row>
    <row r="31412" spans="2:5" ht="13.5" customHeight="1">
      <c r="B31412" t="str">
        <f t="shared" si="490"/>
        <v>---0</v>
      </c>
      <c r="E31412">
        <v>0</v>
      </c>
    </row>
    <row r="31413" spans="2:5" ht="13.5" customHeight="1">
      <c r="B31413" t="str">
        <f t="shared" si="490"/>
        <v>---0</v>
      </c>
      <c r="E31413">
        <v>0</v>
      </c>
    </row>
    <row r="31414" spans="2:5" ht="13.5" customHeight="1">
      <c r="B31414" t="str">
        <f t="shared" si="490"/>
        <v>---0</v>
      </c>
      <c r="E31414">
        <v>0</v>
      </c>
    </row>
    <row r="31415" spans="2:5" ht="13.5" customHeight="1">
      <c r="B31415" t="str">
        <f t="shared" si="490"/>
        <v>---0</v>
      </c>
      <c r="E31415">
        <v>0</v>
      </c>
    </row>
    <row r="31416" spans="2:5" ht="13.5" customHeight="1">
      <c r="B31416" t="str">
        <f t="shared" si="490"/>
        <v>---0</v>
      </c>
      <c r="E31416">
        <v>0</v>
      </c>
    </row>
    <row r="31417" spans="2:5" ht="13.5" customHeight="1">
      <c r="B31417" t="str">
        <f t="shared" si="490"/>
        <v>---0</v>
      </c>
      <c r="E31417">
        <v>0</v>
      </c>
    </row>
    <row r="31418" spans="2:5" ht="13.5" customHeight="1">
      <c r="B31418" t="str">
        <f t="shared" si="490"/>
        <v>---0</v>
      </c>
      <c r="E31418">
        <v>0</v>
      </c>
    </row>
    <row r="31419" spans="2:5" ht="13.5" customHeight="1">
      <c r="B31419" t="str">
        <f t="shared" si="490"/>
        <v>---0</v>
      </c>
      <c r="E31419">
        <v>0</v>
      </c>
    </row>
    <row r="31420" spans="2:5" ht="13.5" customHeight="1">
      <c r="B31420" t="str">
        <f t="shared" si="490"/>
        <v>---0</v>
      </c>
      <c r="E31420">
        <v>0</v>
      </c>
    </row>
    <row r="31421" spans="2:5" ht="13.5" customHeight="1">
      <c r="B31421" t="str">
        <f t="shared" si="490"/>
        <v>---0</v>
      </c>
      <c r="E31421">
        <v>0</v>
      </c>
    </row>
    <row r="31422" spans="2:5" ht="13.5" customHeight="1">
      <c r="B31422" t="str">
        <f t="shared" si="490"/>
        <v>---0</v>
      </c>
      <c r="E31422">
        <v>0</v>
      </c>
    </row>
    <row r="31423" spans="2:5" ht="13.5" customHeight="1">
      <c r="B31423" t="str">
        <f t="shared" si="490"/>
        <v>---0</v>
      </c>
      <c r="E31423">
        <v>0</v>
      </c>
    </row>
    <row r="31424" spans="2:5" ht="13.5" customHeight="1">
      <c r="B31424" t="str">
        <f t="shared" si="490"/>
        <v>---0</v>
      </c>
      <c r="E31424">
        <v>0</v>
      </c>
    </row>
    <row r="31425" spans="2:5" ht="13.5" customHeight="1">
      <c r="B31425" t="str">
        <f t="shared" si="490"/>
        <v>---0</v>
      </c>
      <c r="E31425">
        <v>0</v>
      </c>
    </row>
    <row r="31426" spans="2:5" ht="13.5" customHeight="1">
      <c r="B31426" t="str">
        <f t="shared" si="490"/>
        <v>---0</v>
      </c>
      <c r="E31426">
        <v>0</v>
      </c>
    </row>
    <row r="31427" spans="2:5" ht="13.5" customHeight="1">
      <c r="B31427" t="str">
        <f t="shared" ref="B31427:B31490" si="491">A31427&amp;"---"&amp;E31427</f>
        <v>---0</v>
      </c>
      <c r="E31427">
        <v>0</v>
      </c>
    </row>
    <row r="31428" spans="2:5" ht="13.5" customHeight="1">
      <c r="B31428" t="str">
        <f t="shared" si="491"/>
        <v>---0</v>
      </c>
      <c r="E31428">
        <v>0</v>
      </c>
    </row>
    <row r="31429" spans="2:5" ht="13.5" customHeight="1">
      <c r="B31429" t="str">
        <f t="shared" si="491"/>
        <v>---0</v>
      </c>
      <c r="E31429">
        <v>0</v>
      </c>
    </row>
    <row r="31430" spans="2:5" ht="13.5" customHeight="1">
      <c r="B31430" t="str">
        <f t="shared" si="491"/>
        <v>---0</v>
      </c>
      <c r="E31430">
        <v>0</v>
      </c>
    </row>
    <row r="31431" spans="2:5" ht="13.5" customHeight="1">
      <c r="B31431" t="str">
        <f t="shared" si="491"/>
        <v>---0</v>
      </c>
      <c r="E31431">
        <v>0</v>
      </c>
    </row>
    <row r="31432" spans="2:5" ht="13.5" customHeight="1">
      <c r="B31432" t="str">
        <f t="shared" si="491"/>
        <v>---0</v>
      </c>
      <c r="E31432">
        <v>0</v>
      </c>
    </row>
    <row r="31433" spans="2:5" ht="13.5" customHeight="1">
      <c r="B31433" t="str">
        <f t="shared" si="491"/>
        <v>---0</v>
      </c>
      <c r="E31433">
        <v>0</v>
      </c>
    </row>
    <row r="31434" spans="2:5" ht="13.5" customHeight="1">
      <c r="B31434" t="str">
        <f t="shared" si="491"/>
        <v>---0</v>
      </c>
      <c r="E31434">
        <v>0</v>
      </c>
    </row>
    <row r="31435" spans="2:5" ht="13.5" customHeight="1">
      <c r="B31435" t="str">
        <f t="shared" si="491"/>
        <v>---0</v>
      </c>
      <c r="E31435">
        <v>0</v>
      </c>
    </row>
    <row r="31436" spans="2:5" ht="13.5" customHeight="1">
      <c r="B31436" t="str">
        <f t="shared" si="491"/>
        <v>---0</v>
      </c>
      <c r="E31436">
        <v>0</v>
      </c>
    </row>
    <row r="31437" spans="2:5" ht="13.5" customHeight="1">
      <c r="B31437" t="str">
        <f t="shared" si="491"/>
        <v>---0</v>
      </c>
      <c r="E31437">
        <v>0</v>
      </c>
    </row>
    <row r="31438" spans="2:5" ht="13.5" customHeight="1">
      <c r="B31438" t="str">
        <f t="shared" si="491"/>
        <v>---0</v>
      </c>
      <c r="E31438">
        <v>0</v>
      </c>
    </row>
    <row r="31439" spans="2:5" ht="13.5" customHeight="1">
      <c r="B31439" t="str">
        <f t="shared" si="491"/>
        <v>---0</v>
      </c>
      <c r="E31439">
        <v>0</v>
      </c>
    </row>
    <row r="31440" spans="2:5" ht="13.5" customHeight="1">
      <c r="B31440" t="str">
        <f t="shared" si="491"/>
        <v>---0</v>
      </c>
      <c r="E31440">
        <v>0</v>
      </c>
    </row>
    <row r="31441" spans="2:5" ht="13.5" customHeight="1">
      <c r="B31441" t="str">
        <f t="shared" si="491"/>
        <v>---0</v>
      </c>
      <c r="E31441">
        <v>0</v>
      </c>
    </row>
    <row r="31442" spans="2:5" ht="13.5" customHeight="1">
      <c r="B31442" t="str">
        <f t="shared" si="491"/>
        <v>---0</v>
      </c>
      <c r="E31442">
        <v>0</v>
      </c>
    </row>
    <row r="31443" spans="2:5" ht="13.5" customHeight="1">
      <c r="B31443" t="str">
        <f t="shared" si="491"/>
        <v>---0</v>
      </c>
      <c r="E31443">
        <v>0</v>
      </c>
    </row>
    <row r="31444" spans="2:5" ht="13.5" customHeight="1">
      <c r="B31444" t="str">
        <f t="shared" si="491"/>
        <v>---0</v>
      </c>
      <c r="E31444">
        <v>0</v>
      </c>
    </row>
    <row r="31445" spans="2:5" ht="13.5" customHeight="1">
      <c r="B31445" t="str">
        <f t="shared" si="491"/>
        <v>---0</v>
      </c>
      <c r="E31445">
        <v>0</v>
      </c>
    </row>
    <row r="31446" spans="2:5" ht="13.5" customHeight="1">
      <c r="B31446" t="str">
        <f t="shared" si="491"/>
        <v>---0</v>
      </c>
      <c r="E31446">
        <v>0</v>
      </c>
    </row>
    <row r="31447" spans="2:5" ht="13.5" customHeight="1">
      <c r="B31447" t="str">
        <f t="shared" si="491"/>
        <v>---0</v>
      </c>
      <c r="E31447">
        <v>0</v>
      </c>
    </row>
    <row r="31448" spans="2:5" ht="13.5" customHeight="1">
      <c r="B31448" t="str">
        <f t="shared" si="491"/>
        <v>---0</v>
      </c>
      <c r="E31448">
        <v>0</v>
      </c>
    </row>
    <row r="31449" spans="2:5" ht="13.5" customHeight="1">
      <c r="B31449" t="str">
        <f t="shared" si="491"/>
        <v>---0</v>
      </c>
      <c r="E31449">
        <v>0</v>
      </c>
    </row>
    <row r="31450" spans="2:5" ht="13.5" customHeight="1">
      <c r="B31450" t="str">
        <f t="shared" si="491"/>
        <v>---0</v>
      </c>
      <c r="E31450">
        <v>0</v>
      </c>
    </row>
    <row r="31451" spans="2:5" ht="13.5" customHeight="1">
      <c r="B31451" t="str">
        <f t="shared" si="491"/>
        <v>---0</v>
      </c>
      <c r="E31451">
        <v>0</v>
      </c>
    </row>
    <row r="31452" spans="2:5" ht="13.5" customHeight="1">
      <c r="B31452" t="str">
        <f t="shared" si="491"/>
        <v>---0</v>
      </c>
      <c r="E31452">
        <v>0</v>
      </c>
    </row>
    <row r="31453" spans="2:5" ht="13.5" customHeight="1">
      <c r="B31453" t="str">
        <f t="shared" si="491"/>
        <v>---0</v>
      </c>
      <c r="E31453">
        <v>0</v>
      </c>
    </row>
    <row r="31454" spans="2:5" ht="13.5" customHeight="1">
      <c r="B31454" t="str">
        <f t="shared" si="491"/>
        <v>---0</v>
      </c>
      <c r="E31454">
        <v>0</v>
      </c>
    </row>
    <row r="31455" spans="2:5" ht="13.5" customHeight="1">
      <c r="B31455" t="str">
        <f t="shared" si="491"/>
        <v>---0</v>
      </c>
      <c r="E31455">
        <v>0</v>
      </c>
    </row>
    <row r="31456" spans="2:5" ht="13.5" customHeight="1">
      <c r="B31456" t="str">
        <f t="shared" si="491"/>
        <v>---0</v>
      </c>
      <c r="E31456">
        <v>0</v>
      </c>
    </row>
    <row r="31457" spans="2:5" ht="13.5" customHeight="1">
      <c r="B31457" t="str">
        <f t="shared" si="491"/>
        <v>---0</v>
      </c>
      <c r="E31457">
        <v>0</v>
      </c>
    </row>
    <row r="31458" spans="2:5" ht="13.5" customHeight="1">
      <c r="B31458" t="str">
        <f t="shared" si="491"/>
        <v>---0</v>
      </c>
      <c r="E31458">
        <v>0</v>
      </c>
    </row>
    <row r="31459" spans="2:5" ht="13.5" customHeight="1">
      <c r="B31459" t="str">
        <f t="shared" si="491"/>
        <v>---0</v>
      </c>
      <c r="E31459">
        <v>0</v>
      </c>
    </row>
    <row r="31460" spans="2:5" ht="13.5" customHeight="1">
      <c r="B31460" t="str">
        <f t="shared" si="491"/>
        <v>---0</v>
      </c>
      <c r="E31460">
        <v>0</v>
      </c>
    </row>
    <row r="31461" spans="2:5" ht="13.5" customHeight="1">
      <c r="B31461" t="str">
        <f t="shared" si="491"/>
        <v>---0</v>
      </c>
      <c r="E31461">
        <v>0</v>
      </c>
    </row>
    <row r="31462" spans="2:5" ht="13.5" customHeight="1">
      <c r="B31462" t="str">
        <f t="shared" si="491"/>
        <v>---0</v>
      </c>
      <c r="E31462">
        <v>0</v>
      </c>
    </row>
    <row r="31463" spans="2:5" ht="13.5" customHeight="1">
      <c r="B31463" t="str">
        <f t="shared" si="491"/>
        <v>---0</v>
      </c>
      <c r="E31463">
        <v>0</v>
      </c>
    </row>
    <row r="31464" spans="2:5" ht="13.5" customHeight="1">
      <c r="B31464" t="str">
        <f t="shared" si="491"/>
        <v>---0</v>
      </c>
      <c r="E31464">
        <v>0</v>
      </c>
    </row>
    <row r="31465" spans="2:5" ht="13.5" customHeight="1">
      <c r="B31465" t="str">
        <f t="shared" si="491"/>
        <v>---0</v>
      </c>
      <c r="E31465">
        <v>0</v>
      </c>
    </row>
    <row r="31466" spans="2:5" ht="13.5" customHeight="1">
      <c r="B31466" t="str">
        <f t="shared" si="491"/>
        <v>---0</v>
      </c>
      <c r="E31466">
        <v>0</v>
      </c>
    </row>
    <row r="31467" spans="2:5" ht="13.5" customHeight="1">
      <c r="B31467" t="str">
        <f t="shared" si="491"/>
        <v>---0</v>
      </c>
      <c r="E31467">
        <v>0</v>
      </c>
    </row>
    <row r="31468" spans="2:5" ht="13.5" customHeight="1">
      <c r="B31468" t="str">
        <f t="shared" si="491"/>
        <v>---0</v>
      </c>
      <c r="E31468">
        <v>0</v>
      </c>
    </row>
    <row r="31469" spans="2:5" ht="13.5" customHeight="1">
      <c r="B31469" t="str">
        <f t="shared" si="491"/>
        <v>---0</v>
      </c>
      <c r="E31469">
        <v>0</v>
      </c>
    </row>
    <row r="31470" spans="2:5" ht="13.5" customHeight="1">
      <c r="B31470" t="str">
        <f t="shared" si="491"/>
        <v>---0</v>
      </c>
      <c r="E31470">
        <v>0</v>
      </c>
    </row>
    <row r="31471" spans="2:5" ht="13.5" customHeight="1">
      <c r="B31471" t="str">
        <f t="shared" si="491"/>
        <v>---0</v>
      </c>
      <c r="E31471">
        <v>0</v>
      </c>
    </row>
    <row r="31472" spans="2:5" ht="13.5" customHeight="1">
      <c r="B31472" t="str">
        <f t="shared" si="491"/>
        <v>---0</v>
      </c>
      <c r="E31472">
        <v>0</v>
      </c>
    </row>
    <row r="31473" spans="2:5" ht="13.5" customHeight="1">
      <c r="B31473" t="str">
        <f t="shared" si="491"/>
        <v>---0</v>
      </c>
      <c r="E31473">
        <v>0</v>
      </c>
    </row>
    <row r="31474" spans="2:5" ht="13.5" customHeight="1">
      <c r="B31474" t="str">
        <f t="shared" si="491"/>
        <v>---0</v>
      </c>
      <c r="E31474">
        <v>0</v>
      </c>
    </row>
    <row r="31475" spans="2:5" ht="13.5" customHeight="1">
      <c r="B31475" t="str">
        <f t="shared" si="491"/>
        <v>---0</v>
      </c>
      <c r="E31475">
        <v>0</v>
      </c>
    </row>
    <row r="31476" spans="2:5" ht="13.5" customHeight="1">
      <c r="B31476" t="str">
        <f t="shared" si="491"/>
        <v>---0</v>
      </c>
      <c r="E31476">
        <v>0</v>
      </c>
    </row>
    <row r="31477" spans="2:5" ht="13.5" customHeight="1">
      <c r="B31477" t="str">
        <f t="shared" si="491"/>
        <v>---0</v>
      </c>
      <c r="E31477">
        <v>0</v>
      </c>
    </row>
    <row r="31478" spans="2:5" ht="13.5" customHeight="1">
      <c r="B31478" t="str">
        <f t="shared" si="491"/>
        <v>---0</v>
      </c>
      <c r="E31478">
        <v>0</v>
      </c>
    </row>
    <row r="31479" spans="2:5" ht="13.5" customHeight="1">
      <c r="B31479" t="str">
        <f t="shared" si="491"/>
        <v>---0</v>
      </c>
      <c r="E31479">
        <v>0</v>
      </c>
    </row>
    <row r="31480" spans="2:5" ht="13.5" customHeight="1">
      <c r="B31480" t="str">
        <f t="shared" si="491"/>
        <v>---0</v>
      </c>
      <c r="E31480">
        <v>0</v>
      </c>
    </row>
    <row r="31481" spans="2:5" ht="13.5" customHeight="1">
      <c r="B31481" t="str">
        <f t="shared" si="491"/>
        <v>---0</v>
      </c>
      <c r="E31481">
        <v>0</v>
      </c>
    </row>
    <row r="31482" spans="2:5" ht="13.5" customHeight="1">
      <c r="B31482" t="str">
        <f t="shared" si="491"/>
        <v>---0</v>
      </c>
      <c r="E31482">
        <v>0</v>
      </c>
    </row>
    <row r="31483" spans="2:5" ht="13.5" customHeight="1">
      <c r="B31483" t="str">
        <f t="shared" si="491"/>
        <v>---0</v>
      </c>
      <c r="E31483">
        <v>0</v>
      </c>
    </row>
    <row r="31484" spans="2:5" ht="13.5" customHeight="1">
      <c r="B31484" t="str">
        <f t="shared" si="491"/>
        <v>---0</v>
      </c>
      <c r="E31484">
        <v>0</v>
      </c>
    </row>
    <row r="31485" spans="2:5" ht="13.5" customHeight="1">
      <c r="B31485" t="str">
        <f t="shared" si="491"/>
        <v>---0</v>
      </c>
      <c r="E31485">
        <v>0</v>
      </c>
    </row>
    <row r="31486" spans="2:5" ht="13.5" customHeight="1">
      <c r="B31486" t="str">
        <f t="shared" si="491"/>
        <v>---0</v>
      </c>
      <c r="E31486">
        <v>0</v>
      </c>
    </row>
    <row r="31487" spans="2:5" ht="13.5" customHeight="1">
      <c r="B31487" t="str">
        <f t="shared" si="491"/>
        <v>---0</v>
      </c>
      <c r="E31487">
        <v>0</v>
      </c>
    </row>
    <row r="31488" spans="2:5" ht="13.5" customHeight="1">
      <c r="B31488" t="str">
        <f t="shared" si="491"/>
        <v>---0</v>
      </c>
      <c r="E31488">
        <v>0</v>
      </c>
    </row>
    <row r="31489" spans="2:5" ht="13.5" customHeight="1">
      <c r="B31489" t="str">
        <f t="shared" si="491"/>
        <v>---0</v>
      </c>
      <c r="E31489">
        <v>0</v>
      </c>
    </row>
    <row r="31490" spans="2:5" ht="13.5" customHeight="1">
      <c r="B31490" t="str">
        <f t="shared" si="491"/>
        <v>---0</v>
      </c>
      <c r="E31490">
        <v>0</v>
      </c>
    </row>
    <row r="31491" spans="2:5" ht="13.5" customHeight="1">
      <c r="B31491" t="str">
        <f t="shared" ref="B31491:B31554" si="492">A31491&amp;"---"&amp;E31491</f>
        <v>---0</v>
      </c>
      <c r="E31491">
        <v>0</v>
      </c>
    </row>
    <row r="31492" spans="2:5" ht="13.5" customHeight="1">
      <c r="B31492" t="str">
        <f t="shared" si="492"/>
        <v>---0</v>
      </c>
      <c r="E31492">
        <v>0</v>
      </c>
    </row>
    <row r="31493" spans="2:5" ht="13.5" customHeight="1">
      <c r="B31493" t="str">
        <f t="shared" si="492"/>
        <v>---0</v>
      </c>
      <c r="E31493">
        <v>0</v>
      </c>
    </row>
    <row r="31494" spans="2:5" ht="13.5" customHeight="1">
      <c r="B31494" t="str">
        <f t="shared" si="492"/>
        <v>---0</v>
      </c>
      <c r="E31494">
        <v>0</v>
      </c>
    </row>
    <row r="31495" spans="2:5" ht="13.5" customHeight="1">
      <c r="B31495" t="str">
        <f t="shared" si="492"/>
        <v>---0</v>
      </c>
      <c r="E31495">
        <v>0</v>
      </c>
    </row>
    <row r="31496" spans="2:5" ht="13.5" customHeight="1">
      <c r="B31496" t="str">
        <f t="shared" si="492"/>
        <v>---0</v>
      </c>
      <c r="E31496">
        <v>0</v>
      </c>
    </row>
    <row r="31497" spans="2:5" ht="13.5" customHeight="1">
      <c r="B31497" t="str">
        <f t="shared" si="492"/>
        <v>---0</v>
      </c>
      <c r="E31497">
        <v>0</v>
      </c>
    </row>
    <row r="31498" spans="2:5" ht="13.5" customHeight="1">
      <c r="B31498" t="str">
        <f t="shared" si="492"/>
        <v>---0</v>
      </c>
      <c r="E31498">
        <v>0</v>
      </c>
    </row>
    <row r="31499" spans="2:5" ht="13.5" customHeight="1">
      <c r="B31499" t="str">
        <f t="shared" si="492"/>
        <v>---0</v>
      </c>
      <c r="E31499">
        <v>0</v>
      </c>
    </row>
    <row r="31500" spans="2:5" ht="13.5" customHeight="1">
      <c r="B31500" t="str">
        <f t="shared" si="492"/>
        <v>---0</v>
      </c>
      <c r="E31500">
        <v>0</v>
      </c>
    </row>
    <row r="31501" spans="2:5" ht="13.5" customHeight="1">
      <c r="B31501" t="str">
        <f t="shared" si="492"/>
        <v>---0</v>
      </c>
      <c r="E31501">
        <v>0</v>
      </c>
    </row>
    <row r="31502" spans="2:5" ht="13.5" customHeight="1">
      <c r="B31502" t="str">
        <f t="shared" si="492"/>
        <v>---0</v>
      </c>
      <c r="E31502">
        <v>0</v>
      </c>
    </row>
    <row r="31503" spans="2:5" ht="13.5" customHeight="1">
      <c r="B31503" t="str">
        <f t="shared" si="492"/>
        <v>---0</v>
      </c>
      <c r="E31503">
        <v>0</v>
      </c>
    </row>
    <row r="31504" spans="2:5" ht="13.5" customHeight="1">
      <c r="B31504" t="str">
        <f t="shared" si="492"/>
        <v>---0</v>
      </c>
      <c r="E31504">
        <v>0</v>
      </c>
    </row>
    <row r="31505" spans="2:5" ht="13.5" customHeight="1">
      <c r="B31505" t="str">
        <f t="shared" si="492"/>
        <v>---0</v>
      </c>
      <c r="E31505">
        <v>0</v>
      </c>
    </row>
    <row r="31506" spans="2:5" ht="13.5" customHeight="1">
      <c r="B31506" t="str">
        <f t="shared" si="492"/>
        <v>---0</v>
      </c>
      <c r="E31506">
        <v>0</v>
      </c>
    </row>
    <row r="31507" spans="2:5" ht="13.5" customHeight="1">
      <c r="B31507" t="str">
        <f t="shared" si="492"/>
        <v>---0</v>
      </c>
      <c r="E31507">
        <v>0</v>
      </c>
    </row>
    <row r="31508" spans="2:5" ht="13.5" customHeight="1">
      <c r="B31508" t="str">
        <f t="shared" si="492"/>
        <v>---0</v>
      </c>
      <c r="E31508">
        <v>0</v>
      </c>
    </row>
    <row r="31509" spans="2:5" ht="13.5" customHeight="1">
      <c r="B31509" t="str">
        <f t="shared" si="492"/>
        <v>---0</v>
      </c>
      <c r="E31509">
        <v>0</v>
      </c>
    </row>
    <row r="31510" spans="2:5" ht="13.5" customHeight="1">
      <c r="B31510" t="str">
        <f t="shared" si="492"/>
        <v>---0</v>
      </c>
      <c r="E31510">
        <v>0</v>
      </c>
    </row>
    <row r="31511" spans="2:5" ht="13.5" customHeight="1">
      <c r="B31511" t="str">
        <f t="shared" si="492"/>
        <v>---0</v>
      </c>
      <c r="E31511">
        <v>0</v>
      </c>
    </row>
    <row r="31512" spans="2:5" ht="13.5" customHeight="1">
      <c r="B31512" t="str">
        <f t="shared" si="492"/>
        <v>---0</v>
      </c>
      <c r="E31512">
        <v>0</v>
      </c>
    </row>
    <row r="31513" spans="2:5" ht="13.5" customHeight="1">
      <c r="B31513" t="str">
        <f t="shared" si="492"/>
        <v>---0</v>
      </c>
      <c r="E31513">
        <v>0</v>
      </c>
    </row>
    <row r="31514" spans="2:5" ht="13.5" customHeight="1">
      <c r="B31514" t="str">
        <f t="shared" si="492"/>
        <v>---0</v>
      </c>
      <c r="E31514">
        <v>0</v>
      </c>
    </row>
    <row r="31515" spans="2:5" ht="13.5" customHeight="1">
      <c r="B31515" t="str">
        <f t="shared" si="492"/>
        <v>---0</v>
      </c>
      <c r="E31515">
        <v>0</v>
      </c>
    </row>
    <row r="31516" spans="2:5" ht="13.5" customHeight="1">
      <c r="B31516" t="str">
        <f t="shared" si="492"/>
        <v>---0</v>
      </c>
      <c r="E31516">
        <v>0</v>
      </c>
    </row>
    <row r="31517" spans="2:5" ht="13.5" customHeight="1">
      <c r="B31517" t="str">
        <f t="shared" si="492"/>
        <v>---0</v>
      </c>
      <c r="E31517">
        <v>0</v>
      </c>
    </row>
    <row r="31518" spans="2:5" ht="13.5" customHeight="1">
      <c r="B31518" t="str">
        <f t="shared" si="492"/>
        <v>---0</v>
      </c>
      <c r="E31518">
        <v>0</v>
      </c>
    </row>
    <row r="31519" spans="2:5" ht="13.5" customHeight="1">
      <c r="B31519" t="str">
        <f t="shared" si="492"/>
        <v>---0</v>
      </c>
      <c r="E31519">
        <v>0</v>
      </c>
    </row>
    <row r="31520" spans="2:5" ht="13.5" customHeight="1">
      <c r="B31520" t="str">
        <f t="shared" si="492"/>
        <v>---0</v>
      </c>
      <c r="E31520">
        <v>0</v>
      </c>
    </row>
    <row r="31521" spans="2:5" ht="13.5" customHeight="1">
      <c r="B31521" t="str">
        <f t="shared" si="492"/>
        <v>---0</v>
      </c>
      <c r="E31521">
        <v>0</v>
      </c>
    </row>
    <row r="31522" spans="2:5" ht="13.5" customHeight="1">
      <c r="B31522" t="str">
        <f t="shared" si="492"/>
        <v>---0</v>
      </c>
      <c r="E31522">
        <v>0</v>
      </c>
    </row>
    <row r="31523" spans="2:5" ht="13.5" customHeight="1">
      <c r="B31523" t="str">
        <f t="shared" si="492"/>
        <v>---0</v>
      </c>
      <c r="E31523">
        <v>0</v>
      </c>
    </row>
    <row r="31524" spans="2:5" ht="13.5" customHeight="1">
      <c r="B31524" t="str">
        <f t="shared" si="492"/>
        <v>---0</v>
      </c>
      <c r="E31524">
        <v>0</v>
      </c>
    </row>
    <row r="31525" spans="2:5" ht="13.5" customHeight="1">
      <c r="B31525" t="str">
        <f t="shared" si="492"/>
        <v>---0</v>
      </c>
      <c r="E31525">
        <v>0</v>
      </c>
    </row>
    <row r="31526" spans="2:5" ht="13.5" customHeight="1">
      <c r="B31526" t="str">
        <f t="shared" si="492"/>
        <v>---0</v>
      </c>
      <c r="E31526">
        <v>0</v>
      </c>
    </row>
    <row r="31527" spans="2:5" ht="13.5" customHeight="1">
      <c r="B31527" t="str">
        <f t="shared" si="492"/>
        <v>---0</v>
      </c>
      <c r="E31527">
        <v>0</v>
      </c>
    </row>
    <row r="31528" spans="2:5" ht="13.5" customHeight="1">
      <c r="B31528" t="str">
        <f t="shared" si="492"/>
        <v>---0</v>
      </c>
      <c r="E31528">
        <v>0</v>
      </c>
    </row>
    <row r="31529" spans="2:5" ht="13.5" customHeight="1">
      <c r="B31529" t="str">
        <f t="shared" si="492"/>
        <v>---0</v>
      </c>
      <c r="E31529">
        <v>0</v>
      </c>
    </row>
    <row r="31530" spans="2:5" ht="13.5" customHeight="1">
      <c r="B31530" t="str">
        <f t="shared" si="492"/>
        <v>---0</v>
      </c>
      <c r="E31530">
        <v>0</v>
      </c>
    </row>
    <row r="31531" spans="2:5" ht="13.5" customHeight="1">
      <c r="B31531" t="str">
        <f t="shared" si="492"/>
        <v>---0</v>
      </c>
      <c r="E31531">
        <v>0</v>
      </c>
    </row>
    <row r="31532" spans="2:5" ht="13.5" customHeight="1">
      <c r="B31532" t="str">
        <f t="shared" si="492"/>
        <v>---0</v>
      </c>
      <c r="E31532">
        <v>0</v>
      </c>
    </row>
    <row r="31533" spans="2:5" ht="13.5" customHeight="1">
      <c r="B31533" t="str">
        <f t="shared" si="492"/>
        <v>---0</v>
      </c>
      <c r="E31533">
        <v>0</v>
      </c>
    </row>
    <row r="31534" spans="2:5" ht="13.5" customHeight="1">
      <c r="B31534" t="str">
        <f t="shared" si="492"/>
        <v>---0</v>
      </c>
      <c r="E31534">
        <v>0</v>
      </c>
    </row>
    <row r="31535" spans="2:5" ht="13.5" customHeight="1">
      <c r="B31535" t="str">
        <f t="shared" si="492"/>
        <v>---0</v>
      </c>
      <c r="E31535">
        <v>0</v>
      </c>
    </row>
    <row r="31536" spans="2:5" ht="13.5" customHeight="1">
      <c r="B31536" t="str">
        <f t="shared" si="492"/>
        <v>---0</v>
      </c>
      <c r="E31536">
        <v>0</v>
      </c>
    </row>
    <row r="31537" spans="2:5" ht="13.5" customHeight="1">
      <c r="B31537" t="str">
        <f t="shared" si="492"/>
        <v>---0</v>
      </c>
      <c r="E31537">
        <v>0</v>
      </c>
    </row>
    <row r="31538" spans="2:5" ht="13.5" customHeight="1">
      <c r="B31538" t="str">
        <f t="shared" si="492"/>
        <v>---0</v>
      </c>
      <c r="E31538">
        <v>0</v>
      </c>
    </row>
    <row r="31539" spans="2:5" ht="13.5" customHeight="1">
      <c r="B31539" t="str">
        <f t="shared" si="492"/>
        <v>---0</v>
      </c>
      <c r="E31539">
        <v>0</v>
      </c>
    </row>
    <row r="31540" spans="2:5" ht="13.5" customHeight="1">
      <c r="B31540" t="str">
        <f t="shared" si="492"/>
        <v>---0</v>
      </c>
      <c r="E31540">
        <v>0</v>
      </c>
    </row>
    <row r="31541" spans="2:5" ht="13.5" customHeight="1">
      <c r="B31541" t="str">
        <f t="shared" si="492"/>
        <v>---0</v>
      </c>
      <c r="E31541">
        <v>0</v>
      </c>
    </row>
    <row r="31542" spans="2:5" ht="13.5" customHeight="1">
      <c r="B31542" t="str">
        <f t="shared" si="492"/>
        <v>---0</v>
      </c>
      <c r="E31542">
        <v>0</v>
      </c>
    </row>
    <row r="31543" spans="2:5" ht="13.5" customHeight="1">
      <c r="B31543" t="str">
        <f t="shared" si="492"/>
        <v>---0</v>
      </c>
      <c r="E31543">
        <v>0</v>
      </c>
    </row>
    <row r="31544" spans="2:5" ht="13.5" customHeight="1">
      <c r="B31544" t="str">
        <f t="shared" si="492"/>
        <v>---0</v>
      </c>
      <c r="E31544">
        <v>0</v>
      </c>
    </row>
    <row r="31545" spans="2:5" ht="13.5" customHeight="1">
      <c r="B31545" t="str">
        <f t="shared" si="492"/>
        <v>---0</v>
      </c>
      <c r="E31545">
        <v>0</v>
      </c>
    </row>
    <row r="31546" spans="2:5" ht="13.5" customHeight="1">
      <c r="B31546" t="str">
        <f t="shared" si="492"/>
        <v>---0</v>
      </c>
      <c r="E31546">
        <v>0</v>
      </c>
    </row>
    <row r="31547" spans="2:5" ht="13.5" customHeight="1">
      <c r="B31547" t="str">
        <f t="shared" si="492"/>
        <v>---0</v>
      </c>
      <c r="E31547">
        <v>0</v>
      </c>
    </row>
    <row r="31548" spans="2:5" ht="13.5" customHeight="1">
      <c r="B31548" t="str">
        <f t="shared" si="492"/>
        <v>---0</v>
      </c>
      <c r="E31548">
        <v>0</v>
      </c>
    </row>
    <row r="31549" spans="2:5" ht="13.5" customHeight="1">
      <c r="B31549" t="str">
        <f t="shared" si="492"/>
        <v>---0</v>
      </c>
      <c r="E31549">
        <v>0</v>
      </c>
    </row>
    <row r="31550" spans="2:5" ht="13.5" customHeight="1">
      <c r="B31550" t="str">
        <f t="shared" si="492"/>
        <v>---0</v>
      </c>
      <c r="E31550">
        <v>0</v>
      </c>
    </row>
    <row r="31551" spans="2:5" ht="13.5" customHeight="1">
      <c r="B31551" t="str">
        <f t="shared" si="492"/>
        <v>---0</v>
      </c>
      <c r="E31551">
        <v>0</v>
      </c>
    </row>
    <row r="31552" spans="2:5" ht="13.5" customHeight="1">
      <c r="B31552" t="str">
        <f t="shared" si="492"/>
        <v>---0</v>
      </c>
      <c r="E31552">
        <v>0</v>
      </c>
    </row>
    <row r="31553" spans="2:5" ht="13.5" customHeight="1">
      <c r="B31553" t="str">
        <f t="shared" si="492"/>
        <v>---0</v>
      </c>
      <c r="E31553">
        <v>0</v>
      </c>
    </row>
    <row r="31554" spans="2:5" ht="13.5" customHeight="1">
      <c r="B31554" t="str">
        <f t="shared" si="492"/>
        <v>---0</v>
      </c>
      <c r="E31554">
        <v>0</v>
      </c>
    </row>
    <row r="31555" spans="2:5" ht="13.5" customHeight="1">
      <c r="B31555" t="str">
        <f t="shared" ref="B31555:B31618" si="493">A31555&amp;"---"&amp;E31555</f>
        <v>---0</v>
      </c>
      <c r="E31555">
        <v>0</v>
      </c>
    </row>
    <row r="31556" spans="2:5" ht="13.5" customHeight="1">
      <c r="B31556" t="str">
        <f t="shared" si="493"/>
        <v>---0</v>
      </c>
      <c r="E31556">
        <v>0</v>
      </c>
    </row>
    <row r="31557" spans="2:5" ht="13.5" customHeight="1">
      <c r="B31557" t="str">
        <f t="shared" si="493"/>
        <v>---0</v>
      </c>
      <c r="E31557">
        <v>0</v>
      </c>
    </row>
    <row r="31558" spans="2:5" ht="13.5" customHeight="1">
      <c r="B31558" t="str">
        <f t="shared" si="493"/>
        <v>---0</v>
      </c>
      <c r="E31558">
        <v>0</v>
      </c>
    </row>
    <row r="31559" spans="2:5" ht="13.5" customHeight="1">
      <c r="B31559" t="str">
        <f t="shared" si="493"/>
        <v>---0</v>
      </c>
      <c r="E31559">
        <v>0</v>
      </c>
    </row>
    <row r="31560" spans="2:5" ht="13.5" customHeight="1">
      <c r="B31560" t="str">
        <f t="shared" si="493"/>
        <v>---0</v>
      </c>
      <c r="E31560">
        <v>0</v>
      </c>
    </row>
    <row r="31561" spans="2:5" ht="13.5" customHeight="1">
      <c r="B31561" t="str">
        <f t="shared" si="493"/>
        <v>---0</v>
      </c>
      <c r="E31561">
        <v>0</v>
      </c>
    </row>
    <row r="31562" spans="2:5" ht="13.5" customHeight="1">
      <c r="B31562" t="str">
        <f t="shared" si="493"/>
        <v>---0</v>
      </c>
      <c r="E31562">
        <v>0</v>
      </c>
    </row>
    <row r="31563" spans="2:5" ht="13.5" customHeight="1">
      <c r="B31563" t="str">
        <f t="shared" si="493"/>
        <v>---0</v>
      </c>
      <c r="E31563">
        <v>0</v>
      </c>
    </row>
    <row r="31564" spans="2:5" ht="13.5" customHeight="1">
      <c r="B31564" t="str">
        <f t="shared" si="493"/>
        <v>---0</v>
      </c>
      <c r="E31564">
        <v>0</v>
      </c>
    </row>
    <row r="31565" spans="2:5" ht="13.5" customHeight="1">
      <c r="B31565" t="str">
        <f t="shared" si="493"/>
        <v>---0</v>
      </c>
      <c r="E31565">
        <v>0</v>
      </c>
    </row>
    <row r="31566" spans="2:5" ht="13.5" customHeight="1">
      <c r="B31566" t="str">
        <f t="shared" si="493"/>
        <v>---0</v>
      </c>
      <c r="E31566">
        <v>0</v>
      </c>
    </row>
    <row r="31567" spans="2:5" ht="13.5" customHeight="1">
      <c r="B31567" t="str">
        <f t="shared" si="493"/>
        <v>---0</v>
      </c>
      <c r="E31567">
        <v>0</v>
      </c>
    </row>
    <row r="31568" spans="2:5" ht="13.5" customHeight="1">
      <c r="B31568" t="str">
        <f t="shared" si="493"/>
        <v>---0</v>
      </c>
      <c r="E31568">
        <v>0</v>
      </c>
    </row>
    <row r="31569" spans="2:5" ht="13.5" customHeight="1">
      <c r="B31569" t="str">
        <f t="shared" si="493"/>
        <v>---0</v>
      </c>
      <c r="E31569">
        <v>0</v>
      </c>
    </row>
    <row r="31570" spans="2:5" ht="13.5" customHeight="1">
      <c r="B31570" t="str">
        <f t="shared" si="493"/>
        <v>---0</v>
      </c>
      <c r="E31570">
        <v>0</v>
      </c>
    </row>
    <row r="31571" spans="2:5" ht="13.5" customHeight="1">
      <c r="B31571" t="str">
        <f t="shared" si="493"/>
        <v>---0</v>
      </c>
      <c r="E31571">
        <v>0</v>
      </c>
    </row>
    <row r="31572" spans="2:5" ht="13.5" customHeight="1">
      <c r="B31572" t="str">
        <f t="shared" si="493"/>
        <v>---0</v>
      </c>
      <c r="E31572">
        <v>0</v>
      </c>
    </row>
    <row r="31573" spans="2:5" ht="13.5" customHeight="1">
      <c r="B31573" t="str">
        <f t="shared" si="493"/>
        <v>---0</v>
      </c>
      <c r="E31573">
        <v>0</v>
      </c>
    </row>
    <row r="31574" spans="2:5" ht="13.5" customHeight="1">
      <c r="B31574" t="str">
        <f t="shared" si="493"/>
        <v>---0</v>
      </c>
      <c r="E31574">
        <v>0</v>
      </c>
    </row>
    <row r="31575" spans="2:5" ht="13.5" customHeight="1">
      <c r="B31575" t="str">
        <f t="shared" si="493"/>
        <v>---0</v>
      </c>
      <c r="E31575">
        <v>0</v>
      </c>
    </row>
    <row r="31576" spans="2:5" ht="13.5" customHeight="1">
      <c r="B31576" t="str">
        <f t="shared" si="493"/>
        <v>---0</v>
      </c>
      <c r="E31576">
        <v>0</v>
      </c>
    </row>
    <row r="31577" spans="2:5" ht="13.5" customHeight="1">
      <c r="B31577" t="str">
        <f t="shared" si="493"/>
        <v>---0</v>
      </c>
      <c r="E31577">
        <v>0</v>
      </c>
    </row>
    <row r="31578" spans="2:5" ht="13.5" customHeight="1">
      <c r="B31578" t="str">
        <f t="shared" si="493"/>
        <v>---0</v>
      </c>
      <c r="E31578">
        <v>0</v>
      </c>
    </row>
    <row r="31579" spans="2:5" ht="13.5" customHeight="1">
      <c r="B31579" t="str">
        <f t="shared" si="493"/>
        <v>---0</v>
      </c>
      <c r="E31579">
        <v>0</v>
      </c>
    </row>
    <row r="31580" spans="2:5" ht="13.5" customHeight="1">
      <c r="B31580" t="str">
        <f t="shared" si="493"/>
        <v>---0</v>
      </c>
      <c r="E31580">
        <v>0</v>
      </c>
    </row>
    <row r="31581" spans="2:5" ht="13.5" customHeight="1">
      <c r="B31581" t="str">
        <f t="shared" si="493"/>
        <v>---0</v>
      </c>
      <c r="E31581">
        <v>0</v>
      </c>
    </row>
    <row r="31582" spans="2:5" ht="13.5" customHeight="1">
      <c r="B31582" t="str">
        <f t="shared" si="493"/>
        <v>---0</v>
      </c>
      <c r="E31582">
        <v>0</v>
      </c>
    </row>
    <row r="31583" spans="2:5" ht="13.5" customHeight="1">
      <c r="B31583" t="str">
        <f t="shared" si="493"/>
        <v>---0</v>
      </c>
      <c r="E31583">
        <v>0</v>
      </c>
    </row>
    <row r="31584" spans="2:5" ht="13.5" customHeight="1">
      <c r="B31584" t="str">
        <f t="shared" si="493"/>
        <v>---0</v>
      </c>
      <c r="E31584">
        <v>0</v>
      </c>
    </row>
    <row r="31585" spans="2:5" ht="13.5" customHeight="1">
      <c r="B31585" t="str">
        <f t="shared" si="493"/>
        <v>---0</v>
      </c>
      <c r="E31585">
        <v>0</v>
      </c>
    </row>
    <row r="31586" spans="2:5" ht="13.5" customHeight="1">
      <c r="B31586" t="str">
        <f t="shared" si="493"/>
        <v>---0</v>
      </c>
      <c r="E31586">
        <v>0</v>
      </c>
    </row>
    <row r="31587" spans="2:5" ht="13.5" customHeight="1">
      <c r="B31587" t="str">
        <f t="shared" si="493"/>
        <v>---0</v>
      </c>
      <c r="E31587">
        <v>0</v>
      </c>
    </row>
    <row r="31588" spans="2:5" ht="13.5" customHeight="1">
      <c r="B31588" t="str">
        <f t="shared" si="493"/>
        <v>---0</v>
      </c>
      <c r="E31588">
        <v>0</v>
      </c>
    </row>
    <row r="31589" spans="2:5" ht="13.5" customHeight="1">
      <c r="B31589" t="str">
        <f t="shared" si="493"/>
        <v>---0</v>
      </c>
      <c r="E31589">
        <v>0</v>
      </c>
    </row>
    <row r="31590" spans="2:5" ht="13.5" customHeight="1">
      <c r="B31590" t="str">
        <f t="shared" si="493"/>
        <v>---0</v>
      </c>
      <c r="E31590">
        <v>0</v>
      </c>
    </row>
    <row r="31591" spans="2:5" ht="13.5" customHeight="1">
      <c r="B31591" t="str">
        <f t="shared" si="493"/>
        <v>---0</v>
      </c>
      <c r="E31591">
        <v>0</v>
      </c>
    </row>
    <row r="31592" spans="2:5" ht="13.5" customHeight="1">
      <c r="B31592" t="str">
        <f t="shared" si="493"/>
        <v>---0</v>
      </c>
      <c r="E31592">
        <v>0</v>
      </c>
    </row>
    <row r="31593" spans="2:5" ht="13.5" customHeight="1">
      <c r="B31593" t="str">
        <f t="shared" si="493"/>
        <v>---0</v>
      </c>
      <c r="E31593">
        <v>0</v>
      </c>
    </row>
    <row r="31594" spans="2:5" ht="13.5" customHeight="1">
      <c r="B31594" t="str">
        <f t="shared" si="493"/>
        <v>---0</v>
      </c>
      <c r="E31594">
        <v>0</v>
      </c>
    </row>
    <row r="31595" spans="2:5" ht="13.5" customHeight="1">
      <c r="B31595" t="str">
        <f t="shared" si="493"/>
        <v>---0</v>
      </c>
      <c r="E31595">
        <v>0</v>
      </c>
    </row>
    <row r="31596" spans="2:5" ht="13.5" customHeight="1">
      <c r="B31596" t="str">
        <f t="shared" si="493"/>
        <v>---0</v>
      </c>
      <c r="E31596">
        <v>0</v>
      </c>
    </row>
    <row r="31597" spans="2:5" ht="13.5" customHeight="1">
      <c r="B31597" t="str">
        <f t="shared" si="493"/>
        <v>---0</v>
      </c>
      <c r="E31597">
        <v>0</v>
      </c>
    </row>
    <row r="31598" spans="2:5" ht="13.5" customHeight="1">
      <c r="B31598" t="str">
        <f t="shared" si="493"/>
        <v>---0</v>
      </c>
      <c r="E31598">
        <v>0</v>
      </c>
    </row>
    <row r="31599" spans="2:5" ht="13.5" customHeight="1">
      <c r="B31599" t="str">
        <f t="shared" si="493"/>
        <v>---0</v>
      </c>
      <c r="E31599">
        <v>0</v>
      </c>
    </row>
    <row r="31600" spans="2:5" ht="13.5" customHeight="1">
      <c r="B31600" t="str">
        <f t="shared" si="493"/>
        <v>---0</v>
      </c>
      <c r="E31600">
        <v>0</v>
      </c>
    </row>
    <row r="31601" spans="2:5" ht="13.5" customHeight="1">
      <c r="B31601" t="str">
        <f t="shared" si="493"/>
        <v>---0</v>
      </c>
      <c r="E31601">
        <v>0</v>
      </c>
    </row>
    <row r="31602" spans="2:5" ht="13.5" customHeight="1">
      <c r="B31602" t="str">
        <f t="shared" si="493"/>
        <v>---0</v>
      </c>
      <c r="E31602">
        <v>0</v>
      </c>
    </row>
    <row r="31603" spans="2:5" ht="13.5" customHeight="1">
      <c r="B31603" t="str">
        <f t="shared" si="493"/>
        <v>---0</v>
      </c>
      <c r="E31603">
        <v>0</v>
      </c>
    </row>
    <row r="31604" spans="2:5" ht="13.5" customHeight="1">
      <c r="B31604" t="str">
        <f t="shared" si="493"/>
        <v>---0</v>
      </c>
      <c r="E31604">
        <v>0</v>
      </c>
    </row>
    <row r="31605" spans="2:5" ht="13.5" customHeight="1">
      <c r="B31605" t="str">
        <f t="shared" si="493"/>
        <v>---0</v>
      </c>
      <c r="E31605">
        <v>0</v>
      </c>
    </row>
    <row r="31606" spans="2:5" ht="13.5" customHeight="1">
      <c r="B31606" t="str">
        <f t="shared" si="493"/>
        <v>---0</v>
      </c>
      <c r="E31606">
        <v>0</v>
      </c>
    </row>
    <row r="31607" spans="2:5" ht="13.5" customHeight="1">
      <c r="B31607" t="str">
        <f t="shared" si="493"/>
        <v>---0</v>
      </c>
      <c r="E31607">
        <v>0</v>
      </c>
    </row>
    <row r="31608" spans="2:5" ht="13.5" customHeight="1">
      <c r="B31608" t="str">
        <f t="shared" si="493"/>
        <v>---0</v>
      </c>
      <c r="E31608">
        <v>0</v>
      </c>
    </row>
    <row r="31609" spans="2:5" ht="13.5" customHeight="1">
      <c r="B31609" t="str">
        <f t="shared" si="493"/>
        <v>---0</v>
      </c>
      <c r="E31609">
        <v>0</v>
      </c>
    </row>
    <row r="31610" spans="2:5" ht="13.5" customHeight="1">
      <c r="B31610" t="str">
        <f t="shared" si="493"/>
        <v>---0</v>
      </c>
      <c r="E31610">
        <v>0</v>
      </c>
    </row>
    <row r="31611" spans="2:5" ht="13.5" customHeight="1">
      <c r="B31611" t="str">
        <f t="shared" si="493"/>
        <v>---0</v>
      </c>
      <c r="E31611">
        <v>0</v>
      </c>
    </row>
    <row r="31612" spans="2:5" ht="13.5" customHeight="1">
      <c r="B31612" t="str">
        <f t="shared" si="493"/>
        <v>---0</v>
      </c>
      <c r="E31612">
        <v>0</v>
      </c>
    </row>
    <row r="31613" spans="2:5" ht="13.5" customHeight="1">
      <c r="B31613" t="str">
        <f t="shared" si="493"/>
        <v>---0</v>
      </c>
      <c r="E31613">
        <v>0</v>
      </c>
    </row>
    <row r="31614" spans="2:5" ht="13.5" customHeight="1">
      <c r="B31614" t="str">
        <f t="shared" si="493"/>
        <v>---0</v>
      </c>
      <c r="E31614">
        <v>0</v>
      </c>
    </row>
    <row r="31615" spans="2:5" ht="13.5" customHeight="1">
      <c r="B31615" t="str">
        <f t="shared" si="493"/>
        <v>---0</v>
      </c>
      <c r="E31615">
        <v>0</v>
      </c>
    </row>
    <row r="31616" spans="2:5" ht="13.5" customHeight="1">
      <c r="B31616" t="str">
        <f t="shared" si="493"/>
        <v>---0</v>
      </c>
      <c r="E31616">
        <v>0</v>
      </c>
    </row>
    <row r="31617" spans="2:5" ht="13.5" customHeight="1">
      <c r="B31617" t="str">
        <f t="shared" si="493"/>
        <v>---0</v>
      </c>
      <c r="E31617">
        <v>0</v>
      </c>
    </row>
    <row r="31618" spans="2:5" ht="13.5" customHeight="1">
      <c r="B31618" t="str">
        <f t="shared" si="493"/>
        <v>---0</v>
      </c>
      <c r="E31618">
        <v>0</v>
      </c>
    </row>
    <row r="31619" spans="2:5" ht="13.5" customHeight="1">
      <c r="B31619" t="str">
        <f t="shared" ref="B31619:B31682" si="494">A31619&amp;"---"&amp;E31619</f>
        <v>---0</v>
      </c>
      <c r="E31619">
        <v>0</v>
      </c>
    </row>
    <row r="31620" spans="2:5" ht="13.5" customHeight="1">
      <c r="B31620" t="str">
        <f t="shared" si="494"/>
        <v>---0</v>
      </c>
      <c r="E31620">
        <v>0</v>
      </c>
    </row>
    <row r="31621" spans="2:5" ht="13.5" customHeight="1">
      <c r="B31621" t="str">
        <f t="shared" si="494"/>
        <v>---0</v>
      </c>
      <c r="E31621">
        <v>0</v>
      </c>
    </row>
    <row r="31622" spans="2:5" ht="13.5" customHeight="1">
      <c r="B31622" t="str">
        <f t="shared" si="494"/>
        <v>---0</v>
      </c>
      <c r="E31622">
        <v>0</v>
      </c>
    </row>
    <row r="31623" spans="2:5" ht="13.5" customHeight="1">
      <c r="B31623" t="str">
        <f t="shared" si="494"/>
        <v>---0</v>
      </c>
      <c r="E31623">
        <v>0</v>
      </c>
    </row>
    <row r="31624" spans="2:5" ht="13.5" customHeight="1">
      <c r="B31624" t="str">
        <f t="shared" si="494"/>
        <v>---0</v>
      </c>
      <c r="E31624">
        <v>0</v>
      </c>
    </row>
    <row r="31625" spans="2:5" ht="13.5" customHeight="1">
      <c r="B31625" t="str">
        <f t="shared" si="494"/>
        <v>---0</v>
      </c>
      <c r="E31625">
        <v>0</v>
      </c>
    </row>
    <row r="31626" spans="2:5" ht="13.5" customHeight="1">
      <c r="B31626" t="str">
        <f t="shared" si="494"/>
        <v>---0</v>
      </c>
      <c r="E31626">
        <v>0</v>
      </c>
    </row>
    <row r="31627" spans="2:5" ht="13.5" customHeight="1">
      <c r="B31627" t="str">
        <f t="shared" si="494"/>
        <v>---0</v>
      </c>
      <c r="E31627">
        <v>0</v>
      </c>
    </row>
    <row r="31628" spans="2:5" ht="13.5" customHeight="1">
      <c r="B31628" t="str">
        <f t="shared" si="494"/>
        <v>---0</v>
      </c>
      <c r="E31628">
        <v>0</v>
      </c>
    </row>
    <row r="31629" spans="2:5" ht="13.5" customHeight="1">
      <c r="B31629" t="str">
        <f t="shared" si="494"/>
        <v>---0</v>
      </c>
      <c r="E31629">
        <v>0</v>
      </c>
    </row>
    <row r="31630" spans="2:5" ht="13.5" customHeight="1">
      <c r="B31630" t="str">
        <f t="shared" si="494"/>
        <v>---0</v>
      </c>
      <c r="E31630">
        <v>0</v>
      </c>
    </row>
    <row r="31631" spans="2:5" ht="13.5" customHeight="1">
      <c r="B31631" t="str">
        <f t="shared" si="494"/>
        <v>---0</v>
      </c>
      <c r="E31631">
        <v>0</v>
      </c>
    </row>
    <row r="31632" spans="2:5" ht="13.5" customHeight="1">
      <c r="B31632" t="str">
        <f t="shared" si="494"/>
        <v>---0</v>
      </c>
      <c r="E31632">
        <v>0</v>
      </c>
    </row>
    <row r="31633" spans="2:5" ht="13.5" customHeight="1">
      <c r="B31633" t="str">
        <f t="shared" si="494"/>
        <v>---0</v>
      </c>
      <c r="E31633">
        <v>0</v>
      </c>
    </row>
    <row r="31634" spans="2:5" ht="13.5" customHeight="1">
      <c r="B31634" t="str">
        <f t="shared" si="494"/>
        <v>---0</v>
      </c>
      <c r="E31634">
        <v>0</v>
      </c>
    </row>
    <row r="31635" spans="2:5" ht="13.5" customHeight="1">
      <c r="B31635" t="str">
        <f t="shared" si="494"/>
        <v>---0</v>
      </c>
      <c r="E31635">
        <v>0</v>
      </c>
    </row>
    <row r="31636" spans="2:5" ht="13.5" customHeight="1">
      <c r="B31636" t="str">
        <f t="shared" si="494"/>
        <v>---0</v>
      </c>
      <c r="E31636">
        <v>0</v>
      </c>
    </row>
    <row r="31637" spans="2:5" ht="13.5" customHeight="1">
      <c r="B31637" t="str">
        <f t="shared" si="494"/>
        <v>---0</v>
      </c>
      <c r="E31637">
        <v>0</v>
      </c>
    </row>
    <row r="31638" spans="2:5" ht="13.5" customHeight="1">
      <c r="B31638" t="str">
        <f t="shared" si="494"/>
        <v>---0</v>
      </c>
      <c r="E31638">
        <v>0</v>
      </c>
    </row>
    <row r="31639" spans="2:5" ht="13.5" customHeight="1">
      <c r="B31639" t="str">
        <f t="shared" si="494"/>
        <v>---0</v>
      </c>
      <c r="E31639">
        <v>0</v>
      </c>
    </row>
    <row r="31640" spans="2:5" ht="13.5" customHeight="1">
      <c r="B31640" t="str">
        <f t="shared" si="494"/>
        <v>---0</v>
      </c>
      <c r="E31640">
        <v>0</v>
      </c>
    </row>
    <row r="31641" spans="2:5" ht="13.5" customHeight="1">
      <c r="B31641" t="str">
        <f t="shared" si="494"/>
        <v>---0</v>
      </c>
      <c r="E31641">
        <v>0</v>
      </c>
    </row>
    <row r="31642" spans="2:5" ht="13.5" customHeight="1">
      <c r="B31642" t="str">
        <f t="shared" si="494"/>
        <v>---0</v>
      </c>
      <c r="E31642">
        <v>0</v>
      </c>
    </row>
    <row r="31643" spans="2:5" ht="13.5" customHeight="1">
      <c r="B31643" t="str">
        <f t="shared" si="494"/>
        <v>---0</v>
      </c>
      <c r="E31643">
        <v>0</v>
      </c>
    </row>
    <row r="31644" spans="2:5" ht="13.5" customHeight="1">
      <c r="B31644" t="str">
        <f t="shared" si="494"/>
        <v>---0</v>
      </c>
      <c r="E31644">
        <v>0</v>
      </c>
    </row>
    <row r="31645" spans="2:5" ht="13.5" customHeight="1">
      <c r="B31645" t="str">
        <f t="shared" si="494"/>
        <v>---0</v>
      </c>
      <c r="E31645">
        <v>0</v>
      </c>
    </row>
    <row r="31646" spans="2:5" ht="13.5" customHeight="1">
      <c r="B31646" t="str">
        <f t="shared" si="494"/>
        <v>---0</v>
      </c>
      <c r="E31646">
        <v>0</v>
      </c>
    </row>
    <row r="31647" spans="2:5" ht="13.5" customHeight="1">
      <c r="B31647" t="str">
        <f t="shared" si="494"/>
        <v>---0</v>
      </c>
      <c r="E31647">
        <v>0</v>
      </c>
    </row>
    <row r="31648" spans="2:5" ht="13.5" customHeight="1">
      <c r="B31648" t="str">
        <f t="shared" si="494"/>
        <v>---0</v>
      </c>
      <c r="E31648">
        <v>0</v>
      </c>
    </row>
    <row r="31649" spans="2:5" ht="13.5" customHeight="1">
      <c r="B31649" t="str">
        <f t="shared" si="494"/>
        <v>---0</v>
      </c>
      <c r="E31649">
        <v>0</v>
      </c>
    </row>
    <row r="31650" spans="2:5" ht="13.5" customHeight="1">
      <c r="B31650" t="str">
        <f t="shared" si="494"/>
        <v>---0</v>
      </c>
      <c r="E31650">
        <v>0</v>
      </c>
    </row>
    <row r="31651" spans="2:5" ht="13.5" customHeight="1">
      <c r="B31651" t="str">
        <f t="shared" si="494"/>
        <v>---0</v>
      </c>
      <c r="E31651">
        <v>0</v>
      </c>
    </row>
    <row r="31652" spans="2:5" ht="13.5" customHeight="1">
      <c r="B31652" t="str">
        <f t="shared" si="494"/>
        <v>---0</v>
      </c>
      <c r="E31652">
        <v>0</v>
      </c>
    </row>
    <row r="31653" spans="2:5" ht="13.5" customHeight="1">
      <c r="B31653" t="str">
        <f t="shared" si="494"/>
        <v>---0</v>
      </c>
      <c r="E31653">
        <v>0</v>
      </c>
    </row>
    <row r="31654" spans="2:5" ht="13.5" customHeight="1">
      <c r="B31654" t="str">
        <f t="shared" si="494"/>
        <v>---0</v>
      </c>
      <c r="E31654">
        <v>0</v>
      </c>
    </row>
    <row r="31655" spans="2:5" ht="13.5" customHeight="1">
      <c r="B31655" t="str">
        <f t="shared" si="494"/>
        <v>---0</v>
      </c>
      <c r="E31655">
        <v>0</v>
      </c>
    </row>
    <row r="31656" spans="2:5" ht="13.5" customHeight="1">
      <c r="B31656" t="str">
        <f t="shared" si="494"/>
        <v>---0</v>
      </c>
      <c r="E31656">
        <v>0</v>
      </c>
    </row>
    <row r="31657" spans="2:5" ht="13.5" customHeight="1">
      <c r="B31657" t="str">
        <f t="shared" si="494"/>
        <v>---0</v>
      </c>
      <c r="E31657">
        <v>0</v>
      </c>
    </row>
    <row r="31658" spans="2:5" ht="13.5" customHeight="1">
      <c r="B31658" t="str">
        <f t="shared" si="494"/>
        <v>---0</v>
      </c>
      <c r="E31658">
        <v>0</v>
      </c>
    </row>
    <row r="31659" spans="2:5" ht="13.5" customHeight="1">
      <c r="B31659" t="str">
        <f t="shared" si="494"/>
        <v>---0</v>
      </c>
      <c r="E31659">
        <v>0</v>
      </c>
    </row>
    <row r="31660" spans="2:5" ht="13.5" customHeight="1">
      <c r="B31660" t="str">
        <f t="shared" si="494"/>
        <v>---0</v>
      </c>
      <c r="E31660">
        <v>0</v>
      </c>
    </row>
    <row r="31661" spans="2:5" ht="13.5" customHeight="1">
      <c r="B31661" t="str">
        <f t="shared" si="494"/>
        <v>---0</v>
      </c>
      <c r="E31661">
        <v>0</v>
      </c>
    </row>
    <row r="31662" spans="2:5" ht="13.5" customHeight="1">
      <c r="B31662" t="str">
        <f t="shared" si="494"/>
        <v>---0</v>
      </c>
      <c r="E31662">
        <v>0</v>
      </c>
    </row>
    <row r="31663" spans="2:5" ht="13.5" customHeight="1">
      <c r="B31663" t="str">
        <f t="shared" si="494"/>
        <v>---0</v>
      </c>
      <c r="E31663">
        <v>0</v>
      </c>
    </row>
    <row r="31664" spans="2:5" ht="13.5" customHeight="1">
      <c r="B31664" t="str">
        <f t="shared" si="494"/>
        <v>---0</v>
      </c>
      <c r="E31664">
        <v>0</v>
      </c>
    </row>
    <row r="31665" spans="2:5" ht="13.5" customHeight="1">
      <c r="B31665" t="str">
        <f t="shared" si="494"/>
        <v>---0</v>
      </c>
      <c r="E31665">
        <v>0</v>
      </c>
    </row>
    <row r="31666" spans="2:5" ht="13.5" customHeight="1">
      <c r="B31666" t="str">
        <f t="shared" si="494"/>
        <v>---0</v>
      </c>
      <c r="E31666">
        <v>0</v>
      </c>
    </row>
    <row r="31667" spans="2:5" ht="13.5" customHeight="1">
      <c r="B31667" t="str">
        <f t="shared" si="494"/>
        <v>---0</v>
      </c>
      <c r="E31667">
        <v>0</v>
      </c>
    </row>
    <row r="31668" spans="2:5" ht="13.5" customHeight="1">
      <c r="B31668" t="str">
        <f t="shared" si="494"/>
        <v>---0</v>
      </c>
      <c r="E31668">
        <v>0</v>
      </c>
    </row>
    <row r="31669" spans="2:5" ht="13.5" customHeight="1">
      <c r="B31669" t="str">
        <f t="shared" si="494"/>
        <v>---0</v>
      </c>
      <c r="E31669">
        <v>0</v>
      </c>
    </row>
    <row r="31670" spans="2:5" ht="13.5" customHeight="1">
      <c r="B31670" t="str">
        <f t="shared" si="494"/>
        <v>---0</v>
      </c>
      <c r="E31670">
        <v>0</v>
      </c>
    </row>
    <row r="31671" spans="2:5" ht="13.5" customHeight="1">
      <c r="B31671" t="str">
        <f t="shared" si="494"/>
        <v>---0</v>
      </c>
      <c r="E31671">
        <v>0</v>
      </c>
    </row>
    <row r="31672" spans="2:5" ht="13.5" customHeight="1">
      <c r="B31672" t="str">
        <f t="shared" si="494"/>
        <v>---0</v>
      </c>
      <c r="E31672">
        <v>0</v>
      </c>
    </row>
    <row r="31673" spans="2:5" ht="13.5" customHeight="1">
      <c r="B31673" t="str">
        <f t="shared" si="494"/>
        <v>---0</v>
      </c>
      <c r="E31673">
        <v>0</v>
      </c>
    </row>
    <row r="31674" spans="2:5" ht="13.5" customHeight="1">
      <c r="B31674" t="str">
        <f t="shared" si="494"/>
        <v>---0</v>
      </c>
      <c r="E31674">
        <v>0</v>
      </c>
    </row>
    <row r="31675" spans="2:5" ht="13.5" customHeight="1">
      <c r="B31675" t="str">
        <f t="shared" si="494"/>
        <v>---0</v>
      </c>
      <c r="E31675">
        <v>0</v>
      </c>
    </row>
    <row r="31676" spans="2:5" ht="13.5" customHeight="1">
      <c r="B31676" t="str">
        <f t="shared" si="494"/>
        <v>---0</v>
      </c>
      <c r="E31676">
        <v>0</v>
      </c>
    </row>
    <row r="31677" spans="2:5" ht="13.5" customHeight="1">
      <c r="B31677" t="str">
        <f t="shared" si="494"/>
        <v>---0</v>
      </c>
      <c r="E31677">
        <v>0</v>
      </c>
    </row>
    <row r="31678" spans="2:5" ht="13.5" customHeight="1">
      <c r="B31678" t="str">
        <f t="shared" si="494"/>
        <v>---0</v>
      </c>
      <c r="E31678">
        <v>0</v>
      </c>
    </row>
    <row r="31679" spans="2:5" ht="13.5" customHeight="1">
      <c r="B31679" t="str">
        <f t="shared" si="494"/>
        <v>---0</v>
      </c>
      <c r="E31679">
        <v>0</v>
      </c>
    </row>
    <row r="31680" spans="2:5" ht="13.5" customHeight="1">
      <c r="B31680" t="str">
        <f t="shared" si="494"/>
        <v>---0</v>
      </c>
      <c r="E31680">
        <v>0</v>
      </c>
    </row>
    <row r="31681" spans="2:5" ht="13.5" customHeight="1">
      <c r="B31681" t="str">
        <f t="shared" si="494"/>
        <v>---0</v>
      </c>
      <c r="E31681">
        <v>0</v>
      </c>
    </row>
    <row r="31682" spans="2:5" ht="13.5" customHeight="1">
      <c r="B31682" t="str">
        <f t="shared" si="494"/>
        <v>---0</v>
      </c>
      <c r="E31682">
        <v>0</v>
      </c>
    </row>
    <row r="31683" spans="2:5" ht="13.5" customHeight="1">
      <c r="B31683" t="str">
        <f t="shared" ref="B31683:B31746" si="495">A31683&amp;"---"&amp;E31683</f>
        <v>---0</v>
      </c>
      <c r="E31683">
        <v>0</v>
      </c>
    </row>
    <row r="31684" spans="2:5" ht="13.5" customHeight="1">
      <c r="B31684" t="str">
        <f t="shared" si="495"/>
        <v>---0</v>
      </c>
      <c r="E31684">
        <v>0</v>
      </c>
    </row>
    <row r="31685" spans="2:5" ht="13.5" customHeight="1">
      <c r="B31685" t="str">
        <f t="shared" si="495"/>
        <v>---0</v>
      </c>
      <c r="E31685">
        <v>0</v>
      </c>
    </row>
    <row r="31686" spans="2:5" ht="13.5" customHeight="1">
      <c r="B31686" t="str">
        <f t="shared" si="495"/>
        <v>---0</v>
      </c>
      <c r="E31686">
        <v>0</v>
      </c>
    </row>
    <row r="31687" spans="2:5" ht="13.5" customHeight="1">
      <c r="B31687" t="str">
        <f t="shared" si="495"/>
        <v>---0</v>
      </c>
      <c r="E31687">
        <v>0</v>
      </c>
    </row>
    <row r="31688" spans="2:5" ht="13.5" customHeight="1">
      <c r="B31688" t="str">
        <f t="shared" si="495"/>
        <v>---0</v>
      </c>
      <c r="E31688">
        <v>0</v>
      </c>
    </row>
    <row r="31689" spans="2:5" ht="13.5" customHeight="1">
      <c r="B31689" t="str">
        <f t="shared" si="495"/>
        <v>---0</v>
      </c>
      <c r="E31689">
        <v>0</v>
      </c>
    </row>
    <row r="31690" spans="2:5" ht="13.5" customHeight="1">
      <c r="B31690" t="str">
        <f t="shared" si="495"/>
        <v>---0</v>
      </c>
      <c r="E31690">
        <v>0</v>
      </c>
    </row>
    <row r="31691" spans="2:5" ht="13.5" customHeight="1">
      <c r="B31691" t="str">
        <f t="shared" si="495"/>
        <v>---0</v>
      </c>
      <c r="E31691">
        <v>0</v>
      </c>
    </row>
    <row r="31692" spans="2:5" ht="13.5" customHeight="1">
      <c r="B31692" t="str">
        <f t="shared" si="495"/>
        <v>---0</v>
      </c>
      <c r="E31692">
        <v>0</v>
      </c>
    </row>
    <row r="31693" spans="2:5" ht="13.5" customHeight="1">
      <c r="B31693" t="str">
        <f t="shared" si="495"/>
        <v>---0</v>
      </c>
      <c r="E31693">
        <v>0</v>
      </c>
    </row>
    <row r="31694" spans="2:5" ht="13.5" customHeight="1">
      <c r="B31694" t="str">
        <f t="shared" si="495"/>
        <v>---0</v>
      </c>
      <c r="E31694">
        <v>0</v>
      </c>
    </row>
    <row r="31695" spans="2:5" ht="13.5" customHeight="1">
      <c r="B31695" t="str">
        <f t="shared" si="495"/>
        <v>---0</v>
      </c>
      <c r="E31695">
        <v>0</v>
      </c>
    </row>
    <row r="31696" spans="2:5" ht="13.5" customHeight="1">
      <c r="B31696" t="str">
        <f t="shared" si="495"/>
        <v>---0</v>
      </c>
      <c r="E31696">
        <v>0</v>
      </c>
    </row>
    <row r="31697" spans="2:5" ht="13.5" customHeight="1">
      <c r="B31697" t="str">
        <f t="shared" si="495"/>
        <v>---0</v>
      </c>
      <c r="E31697">
        <v>0</v>
      </c>
    </row>
    <row r="31698" spans="2:5" ht="13.5" customHeight="1">
      <c r="B31698" t="str">
        <f t="shared" si="495"/>
        <v>---0</v>
      </c>
      <c r="E31698">
        <v>0</v>
      </c>
    </row>
    <row r="31699" spans="2:5" ht="13.5" customHeight="1">
      <c r="B31699" t="str">
        <f t="shared" si="495"/>
        <v>---0</v>
      </c>
      <c r="E31699">
        <v>0</v>
      </c>
    </row>
    <row r="31700" spans="2:5" ht="13.5" customHeight="1">
      <c r="B31700" t="str">
        <f t="shared" si="495"/>
        <v>---0</v>
      </c>
      <c r="E31700">
        <v>0</v>
      </c>
    </row>
    <row r="31701" spans="2:5" ht="13.5" customHeight="1">
      <c r="B31701" t="str">
        <f t="shared" si="495"/>
        <v>---0</v>
      </c>
      <c r="E31701">
        <v>0</v>
      </c>
    </row>
    <row r="31702" spans="2:5" ht="13.5" customHeight="1">
      <c r="B31702" t="str">
        <f t="shared" si="495"/>
        <v>---0</v>
      </c>
      <c r="E31702">
        <v>0</v>
      </c>
    </row>
    <row r="31703" spans="2:5" ht="13.5" customHeight="1">
      <c r="B31703" t="str">
        <f t="shared" si="495"/>
        <v>---0</v>
      </c>
      <c r="E31703">
        <v>0</v>
      </c>
    </row>
    <row r="31704" spans="2:5" ht="13.5" customHeight="1">
      <c r="B31704" t="str">
        <f t="shared" si="495"/>
        <v>---0</v>
      </c>
      <c r="E31704">
        <v>0</v>
      </c>
    </row>
    <row r="31705" spans="2:5" ht="13.5" customHeight="1">
      <c r="B31705" t="str">
        <f t="shared" si="495"/>
        <v>---0</v>
      </c>
      <c r="E31705">
        <v>0</v>
      </c>
    </row>
    <row r="31706" spans="2:5" ht="13.5" customHeight="1">
      <c r="B31706" t="str">
        <f t="shared" si="495"/>
        <v>---0</v>
      </c>
      <c r="E31706">
        <v>0</v>
      </c>
    </row>
    <row r="31707" spans="2:5" ht="13.5" customHeight="1">
      <c r="B31707" t="str">
        <f t="shared" si="495"/>
        <v>---0</v>
      </c>
      <c r="E31707">
        <v>0</v>
      </c>
    </row>
    <row r="31708" spans="2:5" ht="13.5" customHeight="1">
      <c r="B31708" t="str">
        <f t="shared" si="495"/>
        <v>---0</v>
      </c>
      <c r="E31708">
        <v>0</v>
      </c>
    </row>
    <row r="31709" spans="2:5" ht="13.5" customHeight="1">
      <c r="B31709" t="str">
        <f t="shared" si="495"/>
        <v>---0</v>
      </c>
      <c r="E31709">
        <v>0</v>
      </c>
    </row>
    <row r="31710" spans="2:5" ht="13.5" customHeight="1">
      <c r="B31710" t="str">
        <f t="shared" si="495"/>
        <v>---0</v>
      </c>
      <c r="E31710">
        <v>0</v>
      </c>
    </row>
    <row r="31711" spans="2:5" ht="13.5" customHeight="1">
      <c r="B31711" t="str">
        <f t="shared" si="495"/>
        <v>---0</v>
      </c>
      <c r="E31711">
        <v>0</v>
      </c>
    </row>
    <row r="31712" spans="2:5" ht="13.5" customHeight="1">
      <c r="B31712" t="str">
        <f t="shared" si="495"/>
        <v>---0</v>
      </c>
      <c r="E31712">
        <v>0</v>
      </c>
    </row>
    <row r="31713" spans="2:5" ht="13.5" customHeight="1">
      <c r="B31713" t="str">
        <f t="shared" si="495"/>
        <v>---0</v>
      </c>
      <c r="E31713">
        <v>0</v>
      </c>
    </row>
    <row r="31714" spans="2:5" ht="13.5" customHeight="1">
      <c r="B31714" t="str">
        <f t="shared" si="495"/>
        <v>---0</v>
      </c>
      <c r="E31714">
        <v>0</v>
      </c>
    </row>
    <row r="31715" spans="2:5" ht="13.5" customHeight="1">
      <c r="B31715" t="str">
        <f t="shared" si="495"/>
        <v>---0</v>
      </c>
      <c r="E31715">
        <v>0</v>
      </c>
    </row>
    <row r="31716" spans="2:5" ht="13.5" customHeight="1">
      <c r="B31716" t="str">
        <f t="shared" si="495"/>
        <v>---0</v>
      </c>
      <c r="E31716">
        <v>0</v>
      </c>
    </row>
    <row r="31717" spans="2:5" ht="13.5" customHeight="1">
      <c r="B31717" t="str">
        <f t="shared" si="495"/>
        <v>---0</v>
      </c>
      <c r="E31717">
        <v>0</v>
      </c>
    </row>
    <row r="31718" spans="2:5" ht="13.5" customHeight="1">
      <c r="B31718" t="str">
        <f t="shared" si="495"/>
        <v>---0</v>
      </c>
      <c r="E31718">
        <v>0</v>
      </c>
    </row>
    <row r="31719" spans="2:5" ht="13.5" customHeight="1">
      <c r="B31719" t="str">
        <f t="shared" si="495"/>
        <v>---0</v>
      </c>
      <c r="E31719">
        <v>0</v>
      </c>
    </row>
    <row r="31720" spans="2:5" ht="13.5" customHeight="1">
      <c r="B31720" t="str">
        <f t="shared" si="495"/>
        <v>---0</v>
      </c>
      <c r="E31720">
        <v>0</v>
      </c>
    </row>
    <row r="31721" spans="2:5" ht="13.5" customHeight="1">
      <c r="B31721" t="str">
        <f t="shared" si="495"/>
        <v>---0</v>
      </c>
      <c r="E31721">
        <v>0</v>
      </c>
    </row>
    <row r="31722" spans="2:5" ht="13.5" customHeight="1">
      <c r="B31722" t="str">
        <f t="shared" si="495"/>
        <v>---0</v>
      </c>
      <c r="E31722">
        <v>0</v>
      </c>
    </row>
    <row r="31723" spans="2:5" ht="13.5" customHeight="1">
      <c r="B31723" t="str">
        <f t="shared" si="495"/>
        <v>---0</v>
      </c>
      <c r="E31723">
        <v>0</v>
      </c>
    </row>
    <row r="31724" spans="2:5" ht="13.5" customHeight="1">
      <c r="B31724" t="str">
        <f t="shared" si="495"/>
        <v>---0</v>
      </c>
      <c r="E31724">
        <v>0</v>
      </c>
    </row>
    <row r="31725" spans="2:5" ht="13.5" customHeight="1">
      <c r="B31725" t="str">
        <f t="shared" si="495"/>
        <v>---0</v>
      </c>
      <c r="E31725">
        <v>0</v>
      </c>
    </row>
    <row r="31726" spans="2:5" ht="13.5" customHeight="1">
      <c r="B31726" t="str">
        <f t="shared" si="495"/>
        <v>---0</v>
      </c>
      <c r="E31726">
        <v>0</v>
      </c>
    </row>
    <row r="31727" spans="2:5" ht="13.5" customHeight="1">
      <c r="B31727" t="str">
        <f t="shared" si="495"/>
        <v>---0</v>
      </c>
      <c r="E31727">
        <v>0</v>
      </c>
    </row>
    <row r="31728" spans="2:5" ht="13.5" customHeight="1">
      <c r="B31728" t="str">
        <f t="shared" si="495"/>
        <v>---0</v>
      </c>
      <c r="E31728">
        <v>0</v>
      </c>
    </row>
    <row r="31729" spans="2:5" ht="13.5" customHeight="1">
      <c r="B31729" t="str">
        <f t="shared" si="495"/>
        <v>---0</v>
      </c>
      <c r="E31729">
        <v>0</v>
      </c>
    </row>
    <row r="31730" spans="2:5" ht="13.5" customHeight="1">
      <c r="B31730" t="str">
        <f t="shared" si="495"/>
        <v>---0</v>
      </c>
      <c r="E31730">
        <v>0</v>
      </c>
    </row>
    <row r="31731" spans="2:5" ht="13.5" customHeight="1">
      <c r="B31731" t="str">
        <f t="shared" si="495"/>
        <v>---0</v>
      </c>
      <c r="E31731">
        <v>0</v>
      </c>
    </row>
    <row r="31732" spans="2:5" ht="13.5" customHeight="1">
      <c r="B31732" t="str">
        <f t="shared" si="495"/>
        <v>---0</v>
      </c>
      <c r="E31732">
        <v>0</v>
      </c>
    </row>
    <row r="31733" spans="2:5" ht="13.5" customHeight="1">
      <c r="B31733" t="str">
        <f t="shared" si="495"/>
        <v>---0</v>
      </c>
      <c r="E31733">
        <v>0</v>
      </c>
    </row>
    <row r="31734" spans="2:5" ht="13.5" customHeight="1">
      <c r="B31734" t="str">
        <f t="shared" si="495"/>
        <v>---0</v>
      </c>
      <c r="E31734">
        <v>0</v>
      </c>
    </row>
    <row r="31735" spans="2:5" ht="13.5" customHeight="1">
      <c r="B31735" t="str">
        <f t="shared" si="495"/>
        <v>---0</v>
      </c>
      <c r="E31735">
        <v>0</v>
      </c>
    </row>
    <row r="31736" spans="2:5" ht="13.5" customHeight="1">
      <c r="B31736" t="str">
        <f t="shared" si="495"/>
        <v>---0</v>
      </c>
      <c r="E31736">
        <v>0</v>
      </c>
    </row>
    <row r="31737" spans="2:5" ht="13.5" customHeight="1">
      <c r="B31737" t="str">
        <f t="shared" si="495"/>
        <v>---0</v>
      </c>
      <c r="E31737">
        <v>0</v>
      </c>
    </row>
    <row r="31738" spans="2:5" ht="13.5" customHeight="1">
      <c r="B31738" t="str">
        <f t="shared" si="495"/>
        <v>---0</v>
      </c>
      <c r="E31738">
        <v>0</v>
      </c>
    </row>
    <row r="31739" spans="2:5" ht="13.5" customHeight="1">
      <c r="B31739" t="str">
        <f t="shared" si="495"/>
        <v>---0</v>
      </c>
      <c r="E31739">
        <v>0</v>
      </c>
    </row>
    <row r="31740" spans="2:5" ht="13.5" customHeight="1">
      <c r="B31740" t="str">
        <f t="shared" si="495"/>
        <v>---0</v>
      </c>
      <c r="E31740">
        <v>0</v>
      </c>
    </row>
    <row r="31741" spans="2:5" ht="13.5" customHeight="1">
      <c r="B31741" t="str">
        <f t="shared" si="495"/>
        <v>---0</v>
      </c>
      <c r="E31741">
        <v>0</v>
      </c>
    </row>
    <row r="31742" spans="2:5" ht="13.5" customHeight="1">
      <c r="B31742" t="str">
        <f t="shared" si="495"/>
        <v>---0</v>
      </c>
      <c r="E31742">
        <v>0</v>
      </c>
    </row>
    <row r="31743" spans="2:5" ht="13.5" customHeight="1">
      <c r="B31743" t="str">
        <f t="shared" si="495"/>
        <v>---0</v>
      </c>
      <c r="E31743">
        <v>0</v>
      </c>
    </row>
    <row r="31744" spans="2:5" ht="13.5" customHeight="1">
      <c r="B31744" t="str">
        <f t="shared" si="495"/>
        <v>---0</v>
      </c>
      <c r="E31744">
        <v>0</v>
      </c>
    </row>
    <row r="31745" spans="2:5" ht="13.5" customHeight="1">
      <c r="B31745" t="str">
        <f t="shared" si="495"/>
        <v>---0</v>
      </c>
      <c r="E31745">
        <v>0</v>
      </c>
    </row>
    <row r="31746" spans="2:5" ht="13.5" customHeight="1">
      <c r="B31746" t="str">
        <f t="shared" si="495"/>
        <v>---0</v>
      </c>
      <c r="E31746">
        <v>0</v>
      </c>
    </row>
    <row r="31747" spans="2:5" ht="13.5" customHeight="1">
      <c r="B31747" t="str">
        <f t="shared" ref="B31747:B31810" si="496">A31747&amp;"---"&amp;E31747</f>
        <v>---0</v>
      </c>
      <c r="E31747">
        <v>0</v>
      </c>
    </row>
    <row r="31748" spans="2:5" ht="13.5" customHeight="1">
      <c r="B31748" t="str">
        <f t="shared" si="496"/>
        <v>---0</v>
      </c>
      <c r="E31748">
        <v>0</v>
      </c>
    </row>
    <row r="31749" spans="2:5" ht="13.5" customHeight="1">
      <c r="B31749" t="str">
        <f t="shared" si="496"/>
        <v>---0</v>
      </c>
      <c r="E31749">
        <v>0</v>
      </c>
    </row>
    <row r="31750" spans="2:5" ht="13.5" customHeight="1">
      <c r="B31750" t="str">
        <f t="shared" si="496"/>
        <v>---0</v>
      </c>
      <c r="E31750">
        <v>0</v>
      </c>
    </row>
    <row r="31751" spans="2:5" ht="13.5" customHeight="1">
      <c r="B31751" t="str">
        <f t="shared" si="496"/>
        <v>---0</v>
      </c>
      <c r="E31751">
        <v>0</v>
      </c>
    </row>
    <row r="31752" spans="2:5" ht="13.5" customHeight="1">
      <c r="B31752" t="str">
        <f t="shared" si="496"/>
        <v>---0</v>
      </c>
      <c r="E31752">
        <v>0</v>
      </c>
    </row>
    <row r="31753" spans="2:5" ht="13.5" customHeight="1">
      <c r="B31753" t="str">
        <f t="shared" si="496"/>
        <v>---0</v>
      </c>
      <c r="E31753">
        <v>0</v>
      </c>
    </row>
    <row r="31754" spans="2:5" ht="13.5" customHeight="1">
      <c r="B31754" t="str">
        <f t="shared" si="496"/>
        <v>---0</v>
      </c>
      <c r="E31754">
        <v>0</v>
      </c>
    </row>
    <row r="31755" spans="2:5" ht="13.5" customHeight="1">
      <c r="B31755" t="str">
        <f t="shared" si="496"/>
        <v>---0</v>
      </c>
      <c r="E31755">
        <v>0</v>
      </c>
    </row>
    <row r="31756" spans="2:5" ht="13.5" customHeight="1">
      <c r="B31756" t="str">
        <f t="shared" si="496"/>
        <v>---0</v>
      </c>
      <c r="E31756">
        <v>0</v>
      </c>
    </row>
    <row r="31757" spans="2:5" ht="13.5" customHeight="1">
      <c r="B31757" t="str">
        <f t="shared" si="496"/>
        <v>---0</v>
      </c>
      <c r="E31757">
        <v>0</v>
      </c>
    </row>
    <row r="31758" spans="2:5" ht="13.5" customHeight="1">
      <c r="B31758" t="str">
        <f t="shared" si="496"/>
        <v>---0</v>
      </c>
      <c r="E31758">
        <v>0</v>
      </c>
    </row>
    <row r="31759" spans="2:5" ht="13.5" customHeight="1">
      <c r="B31759" t="str">
        <f t="shared" si="496"/>
        <v>---0</v>
      </c>
      <c r="E31759">
        <v>0</v>
      </c>
    </row>
    <row r="31760" spans="2:5" ht="13.5" customHeight="1">
      <c r="B31760" t="str">
        <f t="shared" si="496"/>
        <v>---0</v>
      </c>
      <c r="E31760">
        <v>0</v>
      </c>
    </row>
    <row r="31761" spans="2:5" ht="13.5" customHeight="1">
      <c r="B31761" t="str">
        <f t="shared" si="496"/>
        <v>---0</v>
      </c>
      <c r="E31761">
        <v>0</v>
      </c>
    </row>
    <row r="31762" spans="2:5" ht="13.5" customHeight="1">
      <c r="B31762" t="str">
        <f t="shared" si="496"/>
        <v>---0</v>
      </c>
      <c r="E31762">
        <v>0</v>
      </c>
    </row>
    <row r="31763" spans="2:5" ht="13.5" customHeight="1">
      <c r="B31763" t="str">
        <f t="shared" si="496"/>
        <v>---0</v>
      </c>
      <c r="E31763">
        <v>0</v>
      </c>
    </row>
    <row r="31764" spans="2:5" ht="13.5" customHeight="1">
      <c r="B31764" t="str">
        <f t="shared" si="496"/>
        <v>---0</v>
      </c>
      <c r="E31764">
        <v>0</v>
      </c>
    </row>
    <row r="31765" spans="2:5" ht="13.5" customHeight="1">
      <c r="B31765" t="str">
        <f t="shared" si="496"/>
        <v>---0</v>
      </c>
      <c r="E31765">
        <v>0</v>
      </c>
    </row>
    <row r="31766" spans="2:5" ht="13.5" customHeight="1">
      <c r="B31766" t="str">
        <f t="shared" si="496"/>
        <v>---0</v>
      </c>
      <c r="E31766">
        <v>0</v>
      </c>
    </row>
    <row r="31767" spans="2:5" ht="13.5" customHeight="1">
      <c r="B31767" t="str">
        <f t="shared" si="496"/>
        <v>---0</v>
      </c>
      <c r="E31767">
        <v>0</v>
      </c>
    </row>
    <row r="31768" spans="2:5" ht="13.5" customHeight="1">
      <c r="B31768" t="str">
        <f t="shared" si="496"/>
        <v>---0</v>
      </c>
      <c r="E31768">
        <v>0</v>
      </c>
    </row>
    <row r="31769" spans="2:5" ht="13.5" customHeight="1">
      <c r="B31769" t="str">
        <f t="shared" si="496"/>
        <v>---0</v>
      </c>
      <c r="E31769">
        <v>0</v>
      </c>
    </row>
    <row r="31770" spans="2:5" ht="13.5" customHeight="1">
      <c r="B31770" t="str">
        <f t="shared" si="496"/>
        <v>---0</v>
      </c>
      <c r="E31770">
        <v>0</v>
      </c>
    </row>
    <row r="31771" spans="2:5" ht="13.5" customHeight="1">
      <c r="B31771" t="str">
        <f t="shared" si="496"/>
        <v>---0</v>
      </c>
      <c r="E31771">
        <v>0</v>
      </c>
    </row>
    <row r="31772" spans="2:5" ht="13.5" customHeight="1">
      <c r="B31772" t="str">
        <f t="shared" si="496"/>
        <v>---0</v>
      </c>
      <c r="E31772">
        <v>0</v>
      </c>
    </row>
    <row r="31773" spans="2:5" ht="13.5" customHeight="1">
      <c r="B31773" t="str">
        <f t="shared" si="496"/>
        <v>---0</v>
      </c>
      <c r="E31773">
        <v>0</v>
      </c>
    </row>
    <row r="31774" spans="2:5" ht="13.5" customHeight="1">
      <c r="B31774" t="str">
        <f t="shared" si="496"/>
        <v>---0</v>
      </c>
      <c r="E31774">
        <v>0</v>
      </c>
    </row>
    <row r="31775" spans="2:5" ht="13.5" customHeight="1">
      <c r="B31775" t="str">
        <f t="shared" si="496"/>
        <v>---0</v>
      </c>
      <c r="E31775">
        <v>0</v>
      </c>
    </row>
    <row r="31776" spans="2:5" ht="13.5" customHeight="1">
      <c r="B31776" t="str">
        <f t="shared" si="496"/>
        <v>---0</v>
      </c>
      <c r="E31776">
        <v>0</v>
      </c>
    </row>
    <row r="31777" spans="2:5" ht="13.5" customHeight="1">
      <c r="B31777" t="str">
        <f t="shared" si="496"/>
        <v>---0</v>
      </c>
      <c r="E31777">
        <v>0</v>
      </c>
    </row>
    <row r="31778" spans="2:5" ht="13.5" customHeight="1">
      <c r="B31778" t="str">
        <f t="shared" si="496"/>
        <v>---0</v>
      </c>
      <c r="E31778">
        <v>0</v>
      </c>
    </row>
    <row r="31779" spans="2:5" ht="13.5" customHeight="1">
      <c r="B31779" t="str">
        <f t="shared" si="496"/>
        <v>---0</v>
      </c>
      <c r="E31779">
        <v>0</v>
      </c>
    </row>
    <row r="31780" spans="2:5" ht="13.5" customHeight="1">
      <c r="B31780" t="str">
        <f t="shared" si="496"/>
        <v>---0</v>
      </c>
      <c r="E31780">
        <v>0</v>
      </c>
    </row>
    <row r="31781" spans="2:5" ht="13.5" customHeight="1">
      <c r="B31781" t="str">
        <f t="shared" si="496"/>
        <v>---0</v>
      </c>
      <c r="E31781">
        <v>0</v>
      </c>
    </row>
    <row r="31782" spans="2:5" ht="13.5" customHeight="1">
      <c r="B31782" t="str">
        <f t="shared" si="496"/>
        <v>---0</v>
      </c>
      <c r="E31782">
        <v>0</v>
      </c>
    </row>
    <row r="31783" spans="2:5" ht="13.5" customHeight="1">
      <c r="B31783" t="str">
        <f t="shared" si="496"/>
        <v>---0</v>
      </c>
      <c r="E31783">
        <v>0</v>
      </c>
    </row>
    <row r="31784" spans="2:5" ht="13.5" customHeight="1">
      <c r="B31784" t="str">
        <f t="shared" si="496"/>
        <v>---0</v>
      </c>
      <c r="E31784">
        <v>0</v>
      </c>
    </row>
    <row r="31785" spans="2:5" ht="13.5" customHeight="1">
      <c r="B31785" t="str">
        <f t="shared" si="496"/>
        <v>---0</v>
      </c>
      <c r="E31785">
        <v>0</v>
      </c>
    </row>
    <row r="31786" spans="2:5" ht="13.5" customHeight="1">
      <c r="B31786" t="str">
        <f t="shared" si="496"/>
        <v>---0</v>
      </c>
      <c r="E31786">
        <v>0</v>
      </c>
    </row>
    <row r="31787" spans="2:5" ht="13.5" customHeight="1">
      <c r="B31787" t="str">
        <f t="shared" si="496"/>
        <v>---0</v>
      </c>
      <c r="E31787">
        <v>0</v>
      </c>
    </row>
    <row r="31788" spans="2:5" ht="13.5" customHeight="1">
      <c r="B31788" t="str">
        <f t="shared" si="496"/>
        <v>---0</v>
      </c>
      <c r="E31788">
        <v>0</v>
      </c>
    </row>
    <row r="31789" spans="2:5" ht="13.5" customHeight="1">
      <c r="B31789" t="str">
        <f t="shared" si="496"/>
        <v>---0</v>
      </c>
      <c r="E31789">
        <v>0</v>
      </c>
    </row>
    <row r="31790" spans="2:5" ht="13.5" customHeight="1">
      <c r="B31790" t="str">
        <f t="shared" si="496"/>
        <v>---0</v>
      </c>
      <c r="E31790">
        <v>0</v>
      </c>
    </row>
    <row r="31791" spans="2:5" ht="13.5" customHeight="1">
      <c r="B31791" t="str">
        <f t="shared" si="496"/>
        <v>---0</v>
      </c>
      <c r="E31791">
        <v>0</v>
      </c>
    </row>
    <row r="31792" spans="2:5" ht="13.5" customHeight="1">
      <c r="B31792" t="str">
        <f t="shared" si="496"/>
        <v>---0</v>
      </c>
      <c r="E31792">
        <v>0</v>
      </c>
    </row>
    <row r="31793" spans="2:5" ht="13.5" customHeight="1">
      <c r="B31793" t="str">
        <f t="shared" si="496"/>
        <v>---0</v>
      </c>
      <c r="E31793">
        <v>0</v>
      </c>
    </row>
    <row r="31794" spans="2:5" ht="13.5" customHeight="1">
      <c r="B31794" t="str">
        <f t="shared" si="496"/>
        <v>---0</v>
      </c>
      <c r="E31794">
        <v>0</v>
      </c>
    </row>
    <row r="31795" spans="2:5" ht="13.5" customHeight="1">
      <c r="B31795" t="str">
        <f t="shared" si="496"/>
        <v>---0</v>
      </c>
      <c r="E31795">
        <v>0</v>
      </c>
    </row>
    <row r="31796" spans="2:5" ht="13.5" customHeight="1">
      <c r="B31796" t="str">
        <f t="shared" si="496"/>
        <v>---0</v>
      </c>
      <c r="E31796">
        <v>0</v>
      </c>
    </row>
    <row r="31797" spans="2:5" ht="13.5" customHeight="1">
      <c r="B31797" t="str">
        <f t="shared" si="496"/>
        <v>---0</v>
      </c>
      <c r="E31797">
        <v>0</v>
      </c>
    </row>
    <row r="31798" spans="2:5" ht="13.5" customHeight="1">
      <c r="B31798" t="str">
        <f t="shared" si="496"/>
        <v>---0</v>
      </c>
      <c r="E31798">
        <v>0</v>
      </c>
    </row>
    <row r="31799" spans="2:5" ht="13.5" customHeight="1">
      <c r="B31799" t="str">
        <f t="shared" si="496"/>
        <v>---0</v>
      </c>
      <c r="E31799">
        <v>0</v>
      </c>
    </row>
    <row r="31800" spans="2:5" ht="13.5" customHeight="1">
      <c r="B31800" t="str">
        <f t="shared" si="496"/>
        <v>---0</v>
      </c>
      <c r="E31800">
        <v>0</v>
      </c>
    </row>
    <row r="31801" spans="2:5" ht="13.5" customHeight="1">
      <c r="B31801" t="str">
        <f t="shared" si="496"/>
        <v>---0</v>
      </c>
      <c r="E31801">
        <v>0</v>
      </c>
    </row>
    <row r="31802" spans="2:5" ht="13.5" customHeight="1">
      <c r="B31802" t="str">
        <f t="shared" si="496"/>
        <v>---0</v>
      </c>
      <c r="E31802">
        <v>0</v>
      </c>
    </row>
    <row r="31803" spans="2:5" ht="13.5" customHeight="1">
      <c r="B31803" t="str">
        <f t="shared" si="496"/>
        <v>---0</v>
      </c>
      <c r="E31803">
        <v>0</v>
      </c>
    </row>
    <row r="31804" spans="2:5" ht="13.5" customHeight="1">
      <c r="B31804" t="str">
        <f t="shared" si="496"/>
        <v>---0</v>
      </c>
      <c r="E31804">
        <v>0</v>
      </c>
    </row>
    <row r="31805" spans="2:5" ht="13.5" customHeight="1">
      <c r="B31805" t="str">
        <f t="shared" si="496"/>
        <v>---0</v>
      </c>
      <c r="E31805">
        <v>0</v>
      </c>
    </row>
    <row r="31806" spans="2:5" ht="13.5" customHeight="1">
      <c r="B31806" t="str">
        <f t="shared" si="496"/>
        <v>---0</v>
      </c>
      <c r="E31806">
        <v>0</v>
      </c>
    </row>
    <row r="31807" spans="2:5" ht="13.5" customHeight="1">
      <c r="B31807" t="str">
        <f t="shared" si="496"/>
        <v>---0</v>
      </c>
      <c r="E31807">
        <v>0</v>
      </c>
    </row>
    <row r="31808" spans="2:5" ht="13.5" customHeight="1">
      <c r="B31808" t="str">
        <f t="shared" si="496"/>
        <v>---0</v>
      </c>
      <c r="E31808">
        <v>0</v>
      </c>
    </row>
    <row r="31809" spans="2:5" ht="13.5" customHeight="1">
      <c r="B31809" t="str">
        <f t="shared" si="496"/>
        <v>---0</v>
      </c>
      <c r="E31809">
        <v>0</v>
      </c>
    </row>
    <row r="31810" spans="2:5" ht="13.5" customHeight="1">
      <c r="B31810" t="str">
        <f t="shared" si="496"/>
        <v>---0</v>
      </c>
      <c r="E31810">
        <v>0</v>
      </c>
    </row>
    <row r="31811" spans="2:5" ht="13.5" customHeight="1">
      <c r="B31811" t="str">
        <f t="shared" ref="B31811:B31874" si="497">A31811&amp;"---"&amp;E31811</f>
        <v>---0</v>
      </c>
      <c r="E31811">
        <v>0</v>
      </c>
    </row>
    <row r="31812" spans="2:5" ht="13.5" customHeight="1">
      <c r="B31812" t="str">
        <f t="shared" si="497"/>
        <v>---0</v>
      </c>
      <c r="E31812">
        <v>0</v>
      </c>
    </row>
    <row r="31813" spans="2:5">
      <c r="B31813" t="str">
        <f t="shared" si="497"/>
        <v>---0</v>
      </c>
      <c r="E31813">
        <v>0</v>
      </c>
    </row>
    <row r="31814" spans="2:5" ht="13.5" customHeight="1">
      <c r="B31814" t="str">
        <f t="shared" si="497"/>
        <v>---0</v>
      </c>
      <c r="E31814">
        <v>0</v>
      </c>
    </row>
    <row r="31815" spans="2:5" ht="13.5" customHeight="1">
      <c r="B31815" t="str">
        <f t="shared" si="497"/>
        <v>---0</v>
      </c>
      <c r="E31815">
        <v>0</v>
      </c>
    </row>
    <row r="31816" spans="2:5" ht="13.5" customHeight="1">
      <c r="B31816" t="str">
        <f t="shared" si="497"/>
        <v>---0</v>
      </c>
      <c r="E31816">
        <v>0</v>
      </c>
    </row>
    <row r="31817" spans="2:5" ht="13.5" customHeight="1">
      <c r="B31817" t="str">
        <f t="shared" si="497"/>
        <v>---0</v>
      </c>
      <c r="E31817">
        <v>0</v>
      </c>
    </row>
    <row r="31818" spans="2:5" ht="13.5" customHeight="1">
      <c r="B31818" t="str">
        <f t="shared" si="497"/>
        <v>---0</v>
      </c>
      <c r="E31818">
        <v>0</v>
      </c>
    </row>
    <row r="31819" spans="2:5" ht="13.5" customHeight="1">
      <c r="B31819" t="str">
        <f t="shared" si="497"/>
        <v>---0</v>
      </c>
      <c r="E31819">
        <v>0</v>
      </c>
    </row>
    <row r="31820" spans="2:5" ht="13.5" customHeight="1">
      <c r="B31820" t="str">
        <f t="shared" si="497"/>
        <v>---0</v>
      </c>
      <c r="E31820">
        <v>0</v>
      </c>
    </row>
    <row r="31821" spans="2:5" ht="13.5" customHeight="1">
      <c r="B31821" t="str">
        <f t="shared" si="497"/>
        <v>---0</v>
      </c>
      <c r="E31821">
        <v>0</v>
      </c>
    </row>
    <row r="31822" spans="2:5" ht="13.5" customHeight="1">
      <c r="B31822" t="str">
        <f t="shared" si="497"/>
        <v>---0</v>
      </c>
      <c r="E31822">
        <v>0</v>
      </c>
    </row>
    <row r="31823" spans="2:5" ht="13.5" customHeight="1">
      <c r="B31823" t="str">
        <f t="shared" si="497"/>
        <v>---0</v>
      </c>
      <c r="E31823">
        <v>0</v>
      </c>
    </row>
    <row r="31824" spans="2:5" ht="13.5" customHeight="1">
      <c r="B31824" t="str">
        <f t="shared" si="497"/>
        <v>---0</v>
      </c>
      <c r="E31824">
        <v>0</v>
      </c>
    </row>
    <row r="31825" spans="2:5" ht="13.5" customHeight="1">
      <c r="B31825" t="str">
        <f t="shared" si="497"/>
        <v>---0</v>
      </c>
      <c r="E31825">
        <v>0</v>
      </c>
    </row>
    <row r="31826" spans="2:5" ht="13.5" customHeight="1">
      <c r="B31826" t="str">
        <f t="shared" si="497"/>
        <v>---0</v>
      </c>
      <c r="E31826">
        <v>0</v>
      </c>
    </row>
    <row r="31827" spans="2:5" ht="13.5" customHeight="1">
      <c r="B31827" t="str">
        <f t="shared" si="497"/>
        <v>---0</v>
      </c>
      <c r="E31827">
        <v>0</v>
      </c>
    </row>
    <row r="31828" spans="2:5" ht="13.5" customHeight="1">
      <c r="B31828" t="str">
        <f t="shared" si="497"/>
        <v>---0</v>
      </c>
      <c r="E31828">
        <v>0</v>
      </c>
    </row>
    <row r="31829" spans="2:5" ht="13.5" customHeight="1">
      <c r="B31829" t="str">
        <f t="shared" si="497"/>
        <v>---0</v>
      </c>
      <c r="E31829">
        <v>0</v>
      </c>
    </row>
    <row r="31830" spans="2:5" ht="13.5" customHeight="1">
      <c r="B31830" t="str">
        <f t="shared" si="497"/>
        <v>---0</v>
      </c>
      <c r="E31830">
        <v>0</v>
      </c>
    </row>
    <row r="31831" spans="2:5" ht="13.5" customHeight="1">
      <c r="B31831" t="str">
        <f t="shared" si="497"/>
        <v>---0</v>
      </c>
      <c r="E31831">
        <v>0</v>
      </c>
    </row>
    <row r="31832" spans="2:5" ht="13.5" customHeight="1">
      <c r="B31832" t="str">
        <f t="shared" si="497"/>
        <v>---0</v>
      </c>
      <c r="E31832">
        <v>0</v>
      </c>
    </row>
    <row r="31833" spans="2:5" ht="13.5" customHeight="1">
      <c r="B31833" t="str">
        <f t="shared" si="497"/>
        <v>---0</v>
      </c>
      <c r="E31833">
        <v>0</v>
      </c>
    </row>
    <row r="31834" spans="2:5" ht="13.5" customHeight="1">
      <c r="B31834" t="str">
        <f t="shared" si="497"/>
        <v>---0</v>
      </c>
      <c r="E31834">
        <v>0</v>
      </c>
    </row>
    <row r="31835" spans="2:5" ht="13.5" customHeight="1">
      <c r="B31835" t="str">
        <f t="shared" si="497"/>
        <v>---0</v>
      </c>
      <c r="E31835">
        <v>0</v>
      </c>
    </row>
    <row r="31836" spans="2:5" ht="13.5" customHeight="1">
      <c r="B31836" t="str">
        <f t="shared" si="497"/>
        <v>---0</v>
      </c>
      <c r="E31836">
        <v>0</v>
      </c>
    </row>
    <row r="31837" spans="2:5" ht="13.5" customHeight="1">
      <c r="B31837" t="str">
        <f t="shared" si="497"/>
        <v>---0</v>
      </c>
      <c r="E31837">
        <v>0</v>
      </c>
    </row>
    <row r="31838" spans="2:5" ht="13.5" customHeight="1">
      <c r="B31838" t="str">
        <f t="shared" si="497"/>
        <v>---0</v>
      </c>
      <c r="E31838">
        <v>0</v>
      </c>
    </row>
    <row r="31839" spans="2:5" ht="13.5" customHeight="1">
      <c r="B31839" t="str">
        <f t="shared" si="497"/>
        <v>---0</v>
      </c>
      <c r="E31839">
        <v>0</v>
      </c>
    </row>
    <row r="31840" spans="2:5" ht="13.5" customHeight="1">
      <c r="B31840" t="str">
        <f t="shared" si="497"/>
        <v>---0</v>
      </c>
      <c r="E31840">
        <v>0</v>
      </c>
    </row>
    <row r="31841" spans="2:5" ht="13.5" customHeight="1">
      <c r="B31841" t="str">
        <f t="shared" si="497"/>
        <v>---0</v>
      </c>
      <c r="E31841">
        <v>0</v>
      </c>
    </row>
    <row r="31842" spans="2:5" ht="13.5" customHeight="1">
      <c r="B31842" t="str">
        <f t="shared" si="497"/>
        <v>---0</v>
      </c>
      <c r="E31842">
        <v>0</v>
      </c>
    </row>
    <row r="31843" spans="2:5" ht="13.5" customHeight="1">
      <c r="B31843" t="str">
        <f t="shared" si="497"/>
        <v>---0</v>
      </c>
      <c r="E31843">
        <v>0</v>
      </c>
    </row>
    <row r="31844" spans="2:5" ht="13.5" customHeight="1">
      <c r="B31844" t="str">
        <f t="shared" si="497"/>
        <v>---0</v>
      </c>
      <c r="E31844">
        <v>0</v>
      </c>
    </row>
    <row r="31845" spans="2:5" ht="13.5" customHeight="1">
      <c r="B31845" t="str">
        <f t="shared" si="497"/>
        <v>---0</v>
      </c>
      <c r="E31845">
        <v>0</v>
      </c>
    </row>
    <row r="31846" spans="2:5" ht="13.5" customHeight="1">
      <c r="B31846" t="str">
        <f t="shared" si="497"/>
        <v>---0</v>
      </c>
      <c r="E31846">
        <v>0</v>
      </c>
    </row>
    <row r="31847" spans="2:5" ht="13.5" customHeight="1">
      <c r="B31847" t="str">
        <f t="shared" si="497"/>
        <v>---0</v>
      </c>
      <c r="E31847">
        <v>0</v>
      </c>
    </row>
    <row r="31848" spans="2:5" ht="13.5" customHeight="1">
      <c r="B31848" t="str">
        <f t="shared" si="497"/>
        <v>---0</v>
      </c>
      <c r="E31848">
        <v>0</v>
      </c>
    </row>
    <row r="31849" spans="2:5" ht="13.5" customHeight="1">
      <c r="B31849" t="str">
        <f t="shared" si="497"/>
        <v>---0</v>
      </c>
      <c r="E31849">
        <v>0</v>
      </c>
    </row>
    <row r="31850" spans="2:5" ht="13.5" customHeight="1">
      <c r="B31850" t="str">
        <f t="shared" si="497"/>
        <v>---0</v>
      </c>
      <c r="E31850">
        <v>0</v>
      </c>
    </row>
    <row r="31851" spans="2:5" ht="13.5" customHeight="1">
      <c r="B31851" t="str">
        <f t="shared" si="497"/>
        <v>---0</v>
      </c>
      <c r="E31851">
        <v>0</v>
      </c>
    </row>
    <row r="31852" spans="2:5" ht="13.5" customHeight="1">
      <c r="B31852" t="str">
        <f t="shared" si="497"/>
        <v>---0</v>
      </c>
      <c r="E31852">
        <v>0</v>
      </c>
    </row>
    <row r="31853" spans="2:5" ht="13.5" customHeight="1">
      <c r="B31853" t="str">
        <f t="shared" si="497"/>
        <v>---0</v>
      </c>
      <c r="E31853">
        <v>0</v>
      </c>
    </row>
    <row r="31854" spans="2:5" ht="13.5" customHeight="1">
      <c r="B31854" t="str">
        <f t="shared" si="497"/>
        <v>---0</v>
      </c>
      <c r="E31854">
        <v>0</v>
      </c>
    </row>
    <row r="31855" spans="2:5" ht="13.5" customHeight="1">
      <c r="B31855" t="str">
        <f t="shared" si="497"/>
        <v>---0</v>
      </c>
      <c r="E31855">
        <v>0</v>
      </c>
    </row>
    <row r="31856" spans="2:5" ht="13.5" customHeight="1">
      <c r="B31856" t="str">
        <f t="shared" si="497"/>
        <v>---0</v>
      </c>
      <c r="E31856">
        <v>0</v>
      </c>
    </row>
    <row r="31857" spans="2:5" ht="13.5" customHeight="1">
      <c r="B31857" t="str">
        <f t="shared" si="497"/>
        <v>---0</v>
      </c>
      <c r="E31857">
        <v>0</v>
      </c>
    </row>
    <row r="31858" spans="2:5" ht="13.5" customHeight="1">
      <c r="B31858" t="str">
        <f t="shared" si="497"/>
        <v>---0</v>
      </c>
      <c r="E31858">
        <v>0</v>
      </c>
    </row>
    <row r="31859" spans="2:5" ht="13.5" customHeight="1">
      <c r="B31859" t="str">
        <f t="shared" si="497"/>
        <v>---0</v>
      </c>
      <c r="E31859">
        <v>0</v>
      </c>
    </row>
    <row r="31860" spans="2:5" ht="13.5" customHeight="1">
      <c r="B31860" t="str">
        <f t="shared" si="497"/>
        <v>---0</v>
      </c>
      <c r="E31860">
        <v>0</v>
      </c>
    </row>
    <row r="31861" spans="2:5" ht="13.5" customHeight="1">
      <c r="B31861" t="str">
        <f t="shared" si="497"/>
        <v>---0</v>
      </c>
      <c r="E31861">
        <v>0</v>
      </c>
    </row>
    <row r="31862" spans="2:5" ht="13.5" customHeight="1">
      <c r="B31862" t="str">
        <f t="shared" si="497"/>
        <v>---0</v>
      </c>
      <c r="E31862">
        <v>0</v>
      </c>
    </row>
    <row r="31863" spans="2:5" ht="13.5" customHeight="1">
      <c r="B31863" t="str">
        <f t="shared" si="497"/>
        <v>---0</v>
      </c>
      <c r="E31863">
        <v>0</v>
      </c>
    </row>
    <row r="31864" spans="2:5">
      <c r="B31864" t="str">
        <f t="shared" si="497"/>
        <v>---0</v>
      </c>
      <c r="E31864">
        <v>0</v>
      </c>
    </row>
    <row r="31865" spans="2:5" ht="13.5" customHeight="1">
      <c r="B31865" t="str">
        <f t="shared" si="497"/>
        <v>---0</v>
      </c>
      <c r="E31865">
        <v>0</v>
      </c>
    </row>
    <row r="31866" spans="2:5" ht="13.5" customHeight="1">
      <c r="B31866" t="str">
        <f t="shared" si="497"/>
        <v>---0</v>
      </c>
      <c r="E31866">
        <v>0</v>
      </c>
    </row>
    <row r="31867" spans="2:5" ht="13.5" customHeight="1">
      <c r="B31867" t="str">
        <f t="shared" si="497"/>
        <v>---0</v>
      </c>
      <c r="E31867">
        <v>0</v>
      </c>
    </row>
    <row r="31868" spans="2:5" ht="13.5" customHeight="1">
      <c r="B31868" t="str">
        <f t="shared" si="497"/>
        <v>---0</v>
      </c>
      <c r="E31868">
        <v>0</v>
      </c>
    </row>
    <row r="31869" spans="2:5" ht="13.5" customHeight="1">
      <c r="B31869" t="str">
        <f t="shared" si="497"/>
        <v>---0</v>
      </c>
      <c r="E31869">
        <v>0</v>
      </c>
    </row>
    <row r="31870" spans="2:5" ht="13.5" customHeight="1">
      <c r="B31870" t="str">
        <f t="shared" si="497"/>
        <v>---0</v>
      </c>
      <c r="E31870">
        <v>0</v>
      </c>
    </row>
    <row r="31871" spans="2:5" ht="13.5" customHeight="1">
      <c r="B31871" t="str">
        <f t="shared" si="497"/>
        <v>---0</v>
      </c>
      <c r="E31871">
        <v>0</v>
      </c>
    </row>
    <row r="31872" spans="2:5" ht="13.5" customHeight="1">
      <c r="B31872" t="str">
        <f t="shared" si="497"/>
        <v>---0</v>
      </c>
      <c r="E31872">
        <v>0</v>
      </c>
    </row>
    <row r="31873" spans="2:5" ht="13.5" customHeight="1">
      <c r="B31873" t="str">
        <f t="shared" si="497"/>
        <v>---0</v>
      </c>
      <c r="E31873">
        <v>0</v>
      </c>
    </row>
    <row r="31874" spans="2:5" ht="13.5" customHeight="1">
      <c r="B31874" t="str">
        <f t="shared" si="497"/>
        <v>---0</v>
      </c>
      <c r="E31874">
        <v>0</v>
      </c>
    </row>
    <row r="31875" spans="2:5" ht="13.5" customHeight="1">
      <c r="B31875" t="str">
        <f t="shared" ref="B31875:B31938" si="498">A31875&amp;"---"&amp;E31875</f>
        <v>---0</v>
      </c>
      <c r="E31875">
        <v>0</v>
      </c>
    </row>
    <row r="31876" spans="2:5" ht="13.5" customHeight="1">
      <c r="B31876" t="str">
        <f t="shared" si="498"/>
        <v>---0</v>
      </c>
      <c r="E31876">
        <v>0</v>
      </c>
    </row>
    <row r="31877" spans="2:5" ht="13.5" customHeight="1">
      <c r="B31877" t="str">
        <f t="shared" si="498"/>
        <v>---0</v>
      </c>
      <c r="E31877">
        <v>0</v>
      </c>
    </row>
    <row r="31878" spans="2:5" ht="13.5" customHeight="1">
      <c r="B31878" t="str">
        <f t="shared" si="498"/>
        <v>---0</v>
      </c>
      <c r="E31878">
        <v>0</v>
      </c>
    </row>
    <row r="31879" spans="2:5" ht="13.5" customHeight="1">
      <c r="B31879" t="str">
        <f t="shared" si="498"/>
        <v>---0</v>
      </c>
      <c r="E31879">
        <v>0</v>
      </c>
    </row>
    <row r="31880" spans="2:5" ht="13.5" customHeight="1">
      <c r="B31880" t="str">
        <f t="shared" si="498"/>
        <v>---0</v>
      </c>
      <c r="E31880">
        <v>0</v>
      </c>
    </row>
    <row r="31881" spans="2:5" ht="13.5" customHeight="1">
      <c r="B31881" t="str">
        <f t="shared" si="498"/>
        <v>---0</v>
      </c>
      <c r="E31881">
        <v>0</v>
      </c>
    </row>
    <row r="31882" spans="2:5" ht="13.5" customHeight="1">
      <c r="B31882" t="str">
        <f t="shared" si="498"/>
        <v>---0</v>
      </c>
      <c r="E31882">
        <v>0</v>
      </c>
    </row>
    <row r="31883" spans="2:5" ht="13.5" customHeight="1">
      <c r="B31883" t="str">
        <f t="shared" si="498"/>
        <v>---0</v>
      </c>
      <c r="E31883">
        <v>0</v>
      </c>
    </row>
    <row r="31884" spans="2:5" ht="13.5" customHeight="1">
      <c r="B31884" t="str">
        <f t="shared" si="498"/>
        <v>---0</v>
      </c>
      <c r="E31884">
        <v>0</v>
      </c>
    </row>
    <row r="31885" spans="2:5" ht="13.5" customHeight="1">
      <c r="B31885" t="str">
        <f t="shared" si="498"/>
        <v>---0</v>
      </c>
      <c r="E31885">
        <v>0</v>
      </c>
    </row>
    <row r="31886" spans="2:5" ht="13.5" customHeight="1">
      <c r="B31886" t="str">
        <f t="shared" si="498"/>
        <v>---0</v>
      </c>
      <c r="E31886">
        <v>0</v>
      </c>
    </row>
    <row r="31887" spans="2:5" ht="13.5" customHeight="1">
      <c r="B31887" t="str">
        <f t="shared" si="498"/>
        <v>---0</v>
      </c>
      <c r="E31887">
        <v>0</v>
      </c>
    </row>
    <row r="31888" spans="2:5" ht="13.5" customHeight="1">
      <c r="B31888" t="str">
        <f t="shared" si="498"/>
        <v>---0</v>
      </c>
      <c r="E31888">
        <v>0</v>
      </c>
    </row>
    <row r="31889" spans="2:5" ht="13.5" customHeight="1">
      <c r="B31889" t="str">
        <f t="shared" si="498"/>
        <v>---0</v>
      </c>
      <c r="E31889">
        <v>0</v>
      </c>
    </row>
    <row r="31890" spans="2:5" ht="13.5" customHeight="1">
      <c r="B31890" t="str">
        <f t="shared" si="498"/>
        <v>---0</v>
      </c>
      <c r="E31890">
        <v>0</v>
      </c>
    </row>
    <row r="31891" spans="2:5" ht="13.5" customHeight="1">
      <c r="B31891" t="str">
        <f t="shared" si="498"/>
        <v>---0</v>
      </c>
      <c r="E31891">
        <v>0</v>
      </c>
    </row>
    <row r="31892" spans="2:5" ht="13.5" customHeight="1">
      <c r="B31892" t="str">
        <f t="shared" si="498"/>
        <v>---0</v>
      </c>
      <c r="E31892">
        <v>0</v>
      </c>
    </row>
    <row r="31893" spans="2:5" ht="13.5" customHeight="1">
      <c r="B31893" t="str">
        <f t="shared" si="498"/>
        <v>---0</v>
      </c>
      <c r="E31893">
        <v>0</v>
      </c>
    </row>
    <row r="31894" spans="2:5" ht="13.5" customHeight="1">
      <c r="B31894" t="str">
        <f t="shared" si="498"/>
        <v>---0</v>
      </c>
      <c r="E31894">
        <v>0</v>
      </c>
    </row>
    <row r="31895" spans="2:5" ht="13.5" customHeight="1">
      <c r="B31895" t="str">
        <f t="shared" si="498"/>
        <v>---0</v>
      </c>
      <c r="E31895">
        <v>0</v>
      </c>
    </row>
    <row r="31896" spans="2:5" ht="13.5" customHeight="1">
      <c r="B31896" t="str">
        <f t="shared" si="498"/>
        <v>---0</v>
      </c>
      <c r="E31896">
        <v>0</v>
      </c>
    </row>
    <row r="31897" spans="2:5" ht="13.5" customHeight="1">
      <c r="B31897" t="str">
        <f t="shared" si="498"/>
        <v>---0</v>
      </c>
      <c r="E31897">
        <v>0</v>
      </c>
    </row>
    <row r="31898" spans="2:5" ht="13.5" customHeight="1">
      <c r="B31898" t="str">
        <f t="shared" si="498"/>
        <v>---0</v>
      </c>
      <c r="E31898">
        <v>0</v>
      </c>
    </row>
    <row r="31899" spans="2:5" ht="13.5" customHeight="1">
      <c r="B31899" t="str">
        <f t="shared" si="498"/>
        <v>---0</v>
      </c>
      <c r="E31899">
        <v>0</v>
      </c>
    </row>
    <row r="31900" spans="2:5" ht="13.5" customHeight="1">
      <c r="B31900" t="str">
        <f t="shared" si="498"/>
        <v>---0</v>
      </c>
      <c r="E31900">
        <v>0</v>
      </c>
    </row>
    <row r="31901" spans="2:5" ht="13.5" customHeight="1">
      <c r="B31901" t="str">
        <f t="shared" si="498"/>
        <v>---0</v>
      </c>
      <c r="E31901">
        <v>0</v>
      </c>
    </row>
    <row r="31902" spans="2:5" ht="13.5" customHeight="1">
      <c r="B31902" t="str">
        <f t="shared" si="498"/>
        <v>---0</v>
      </c>
      <c r="E31902">
        <v>0</v>
      </c>
    </row>
    <row r="31903" spans="2:5" ht="13.5" customHeight="1">
      <c r="B31903" t="str">
        <f t="shared" si="498"/>
        <v>---0</v>
      </c>
      <c r="E31903">
        <v>0</v>
      </c>
    </row>
    <row r="31904" spans="2:5" ht="13.5" customHeight="1">
      <c r="B31904" t="str">
        <f t="shared" si="498"/>
        <v>---0</v>
      </c>
      <c r="E31904">
        <v>0</v>
      </c>
    </row>
    <row r="31905" spans="2:5" ht="13.5" customHeight="1">
      <c r="B31905" t="str">
        <f t="shared" si="498"/>
        <v>---0</v>
      </c>
      <c r="E31905">
        <v>0</v>
      </c>
    </row>
    <row r="31906" spans="2:5" ht="13.5" customHeight="1">
      <c r="B31906" t="str">
        <f t="shared" si="498"/>
        <v>---0</v>
      </c>
      <c r="E31906">
        <v>0</v>
      </c>
    </row>
    <row r="31907" spans="2:5" ht="13.5" customHeight="1">
      <c r="B31907" t="str">
        <f t="shared" si="498"/>
        <v>---0</v>
      </c>
      <c r="E31907">
        <v>0</v>
      </c>
    </row>
    <row r="31908" spans="2:5" ht="13.5" customHeight="1">
      <c r="B31908" t="str">
        <f t="shared" si="498"/>
        <v>---0</v>
      </c>
      <c r="E31908">
        <v>0</v>
      </c>
    </row>
    <row r="31909" spans="2:5" ht="13.5" customHeight="1">
      <c r="B31909" t="str">
        <f t="shared" si="498"/>
        <v>---0</v>
      </c>
      <c r="E31909">
        <v>0</v>
      </c>
    </row>
    <row r="31910" spans="2:5" ht="13.5" customHeight="1">
      <c r="B31910" t="str">
        <f t="shared" si="498"/>
        <v>---0</v>
      </c>
      <c r="E31910">
        <v>0</v>
      </c>
    </row>
    <row r="31911" spans="2:5" ht="13.5" customHeight="1">
      <c r="B31911" t="str">
        <f t="shared" si="498"/>
        <v>---0</v>
      </c>
      <c r="E31911">
        <v>0</v>
      </c>
    </row>
    <row r="31912" spans="2:5" ht="13.5" customHeight="1">
      <c r="B31912" t="str">
        <f t="shared" si="498"/>
        <v>---0</v>
      </c>
      <c r="E31912">
        <v>0</v>
      </c>
    </row>
    <row r="31913" spans="2:5" ht="13.5" customHeight="1">
      <c r="B31913" t="str">
        <f t="shared" si="498"/>
        <v>---0</v>
      </c>
      <c r="E31913">
        <v>0</v>
      </c>
    </row>
    <row r="31914" spans="2:5" ht="13.5" customHeight="1">
      <c r="B31914" t="str">
        <f t="shared" si="498"/>
        <v>---0</v>
      </c>
      <c r="E31914">
        <v>0</v>
      </c>
    </row>
    <row r="31915" spans="2:5" ht="13.5" customHeight="1">
      <c r="B31915" t="str">
        <f t="shared" si="498"/>
        <v>---0</v>
      </c>
      <c r="E31915">
        <v>0</v>
      </c>
    </row>
    <row r="31916" spans="2:5" ht="13.5" customHeight="1">
      <c r="B31916" t="str">
        <f t="shared" si="498"/>
        <v>---0</v>
      </c>
      <c r="E31916">
        <v>0</v>
      </c>
    </row>
    <row r="31917" spans="2:5" ht="13.5" customHeight="1">
      <c r="B31917" t="str">
        <f t="shared" si="498"/>
        <v>---0</v>
      </c>
      <c r="E31917">
        <v>0</v>
      </c>
    </row>
    <row r="31918" spans="2:5" ht="13.5" customHeight="1">
      <c r="B31918" t="str">
        <f t="shared" si="498"/>
        <v>---0</v>
      </c>
      <c r="E31918">
        <v>0</v>
      </c>
    </row>
    <row r="31919" spans="2:5" ht="13.5" customHeight="1">
      <c r="B31919" t="str">
        <f t="shared" si="498"/>
        <v>---0</v>
      </c>
      <c r="E31919">
        <v>0</v>
      </c>
    </row>
    <row r="31920" spans="2:5" ht="13.5" customHeight="1">
      <c r="B31920" t="str">
        <f t="shared" si="498"/>
        <v>---0</v>
      </c>
      <c r="E31920">
        <v>0</v>
      </c>
    </row>
    <row r="31921" spans="2:5" ht="13.5" customHeight="1">
      <c r="B31921" t="str">
        <f t="shared" si="498"/>
        <v>---0</v>
      </c>
      <c r="E31921">
        <v>0</v>
      </c>
    </row>
    <row r="31922" spans="2:5" ht="13.5" customHeight="1">
      <c r="B31922" t="str">
        <f t="shared" si="498"/>
        <v>---0</v>
      </c>
      <c r="E31922">
        <v>0</v>
      </c>
    </row>
    <row r="31923" spans="2:5" ht="13.5" customHeight="1">
      <c r="B31923" t="str">
        <f t="shared" si="498"/>
        <v>---0</v>
      </c>
      <c r="E31923">
        <v>0</v>
      </c>
    </row>
    <row r="31924" spans="2:5" ht="13.5" customHeight="1">
      <c r="B31924" t="str">
        <f t="shared" si="498"/>
        <v>---0</v>
      </c>
      <c r="E31924">
        <v>0</v>
      </c>
    </row>
    <row r="31925" spans="2:5">
      <c r="B31925" t="str">
        <f t="shared" si="498"/>
        <v>---0</v>
      </c>
      <c r="E31925">
        <v>0</v>
      </c>
    </row>
    <row r="31926" spans="2:5" ht="13.5" customHeight="1">
      <c r="B31926" t="str">
        <f t="shared" si="498"/>
        <v>---0</v>
      </c>
      <c r="E31926">
        <v>0</v>
      </c>
    </row>
    <row r="31927" spans="2:5" ht="13.5" customHeight="1">
      <c r="B31927" t="str">
        <f t="shared" si="498"/>
        <v>---0</v>
      </c>
      <c r="E31927">
        <v>0</v>
      </c>
    </row>
    <row r="31928" spans="2:5" ht="13.5" customHeight="1">
      <c r="B31928" t="str">
        <f t="shared" si="498"/>
        <v>---0</v>
      </c>
      <c r="E31928">
        <v>0</v>
      </c>
    </row>
    <row r="31929" spans="2:5" ht="13.5" customHeight="1">
      <c r="B31929" t="str">
        <f t="shared" si="498"/>
        <v>---0</v>
      </c>
      <c r="E31929">
        <v>0</v>
      </c>
    </row>
    <row r="31930" spans="2:5" ht="13.5" customHeight="1">
      <c r="B31930" t="str">
        <f t="shared" si="498"/>
        <v>---0</v>
      </c>
      <c r="E31930">
        <v>0</v>
      </c>
    </row>
    <row r="31931" spans="2:5" ht="13.5" customHeight="1">
      <c r="B31931" t="str">
        <f t="shared" si="498"/>
        <v>---0</v>
      </c>
      <c r="E31931">
        <v>0</v>
      </c>
    </row>
    <row r="31932" spans="2:5" ht="13.5" customHeight="1">
      <c r="B31932" t="str">
        <f t="shared" si="498"/>
        <v>---0</v>
      </c>
      <c r="E31932">
        <v>0</v>
      </c>
    </row>
    <row r="31933" spans="2:5" ht="13.5" customHeight="1">
      <c r="B31933" t="str">
        <f t="shared" si="498"/>
        <v>---0</v>
      </c>
      <c r="E31933">
        <v>0</v>
      </c>
    </row>
    <row r="31934" spans="2:5" ht="13.5" customHeight="1">
      <c r="B31934" t="str">
        <f t="shared" si="498"/>
        <v>---0</v>
      </c>
      <c r="E31934">
        <v>0</v>
      </c>
    </row>
    <row r="31935" spans="2:5" ht="13.5" customHeight="1">
      <c r="B31935" t="str">
        <f t="shared" si="498"/>
        <v>---0</v>
      </c>
      <c r="E31935">
        <v>0</v>
      </c>
    </row>
    <row r="31936" spans="2:5" ht="13.5" customHeight="1">
      <c r="B31936" t="str">
        <f t="shared" si="498"/>
        <v>---0</v>
      </c>
      <c r="E31936">
        <v>0</v>
      </c>
    </row>
    <row r="31937" spans="2:5" ht="13.5" customHeight="1">
      <c r="B31937" t="str">
        <f t="shared" si="498"/>
        <v>---0</v>
      </c>
      <c r="E31937">
        <v>0</v>
      </c>
    </row>
    <row r="31938" spans="2:5" ht="13.5" customHeight="1">
      <c r="B31938" t="str">
        <f t="shared" si="498"/>
        <v>---0</v>
      </c>
      <c r="E31938">
        <v>0</v>
      </c>
    </row>
    <row r="31939" spans="2:5" ht="13.5" customHeight="1">
      <c r="B31939" t="str">
        <f t="shared" ref="B31939:B32002" si="499">A31939&amp;"---"&amp;E31939</f>
        <v>---0</v>
      </c>
      <c r="E31939">
        <v>0</v>
      </c>
    </row>
    <row r="31940" spans="2:5" ht="13.5" customHeight="1">
      <c r="B31940" t="str">
        <f t="shared" si="499"/>
        <v>---0</v>
      </c>
      <c r="E31940">
        <v>0</v>
      </c>
    </row>
    <row r="31941" spans="2:5" ht="13.5" customHeight="1">
      <c r="B31941" t="str">
        <f t="shared" si="499"/>
        <v>---0</v>
      </c>
      <c r="E31941">
        <v>0</v>
      </c>
    </row>
    <row r="31942" spans="2:5" ht="13.5" customHeight="1">
      <c r="B31942" t="str">
        <f t="shared" si="499"/>
        <v>---0</v>
      </c>
      <c r="E31942">
        <v>0</v>
      </c>
    </row>
    <row r="31943" spans="2:5" ht="13.5" customHeight="1">
      <c r="B31943" t="str">
        <f t="shared" si="499"/>
        <v>---0</v>
      </c>
      <c r="E31943">
        <v>0</v>
      </c>
    </row>
    <row r="31944" spans="2:5" ht="13.5" customHeight="1">
      <c r="B31944" t="str">
        <f t="shared" si="499"/>
        <v>---0</v>
      </c>
      <c r="E31944">
        <v>0</v>
      </c>
    </row>
    <row r="31945" spans="2:5" ht="13.5" customHeight="1">
      <c r="B31945" t="str">
        <f t="shared" si="499"/>
        <v>---0</v>
      </c>
      <c r="E31945">
        <v>0</v>
      </c>
    </row>
    <row r="31946" spans="2:5" ht="13.5" customHeight="1">
      <c r="B31946" t="str">
        <f t="shared" si="499"/>
        <v>---0</v>
      </c>
      <c r="E31946">
        <v>0</v>
      </c>
    </row>
    <row r="31947" spans="2:5" ht="13.5" customHeight="1">
      <c r="B31947" t="str">
        <f t="shared" si="499"/>
        <v>---0</v>
      </c>
      <c r="E31947">
        <v>0</v>
      </c>
    </row>
    <row r="31948" spans="2:5" ht="13.5" customHeight="1">
      <c r="B31948" t="str">
        <f t="shared" si="499"/>
        <v>---0</v>
      </c>
      <c r="E31948">
        <v>0</v>
      </c>
    </row>
    <row r="31949" spans="2:5" ht="13.5" customHeight="1">
      <c r="B31949" t="str">
        <f t="shared" si="499"/>
        <v>---0</v>
      </c>
      <c r="E31949">
        <v>0</v>
      </c>
    </row>
    <row r="31950" spans="2:5" ht="13.5" customHeight="1">
      <c r="B31950" t="str">
        <f t="shared" si="499"/>
        <v>---0</v>
      </c>
      <c r="E31950">
        <v>0</v>
      </c>
    </row>
    <row r="31951" spans="2:5" ht="13.5" customHeight="1">
      <c r="B31951" t="str">
        <f t="shared" si="499"/>
        <v>---0</v>
      </c>
      <c r="E31951">
        <v>0</v>
      </c>
    </row>
    <row r="31952" spans="2:5" ht="13.5" customHeight="1">
      <c r="B31952" t="str">
        <f t="shared" si="499"/>
        <v>---0</v>
      </c>
      <c r="E31952">
        <v>0</v>
      </c>
    </row>
    <row r="31953" spans="2:5" ht="13.5" customHeight="1">
      <c r="B31953" t="str">
        <f t="shared" si="499"/>
        <v>---0</v>
      </c>
      <c r="E31953">
        <v>0</v>
      </c>
    </row>
    <row r="31954" spans="2:5" ht="13.5" customHeight="1">
      <c r="B31954" t="str">
        <f t="shared" si="499"/>
        <v>---0</v>
      </c>
      <c r="E31954">
        <v>0</v>
      </c>
    </row>
    <row r="31955" spans="2:5" ht="13.5" customHeight="1">
      <c r="B31955" t="str">
        <f t="shared" si="499"/>
        <v>---0</v>
      </c>
      <c r="E31955">
        <v>0</v>
      </c>
    </row>
    <row r="31956" spans="2:5" ht="13.5" customHeight="1">
      <c r="B31956" t="str">
        <f t="shared" si="499"/>
        <v>---0</v>
      </c>
      <c r="E31956">
        <v>0</v>
      </c>
    </row>
    <row r="31957" spans="2:5" ht="13.5" customHeight="1">
      <c r="B31957" t="str">
        <f t="shared" si="499"/>
        <v>---0</v>
      </c>
      <c r="E31957">
        <v>0</v>
      </c>
    </row>
    <row r="31958" spans="2:5" ht="13.5" customHeight="1">
      <c r="B31958" t="str">
        <f t="shared" si="499"/>
        <v>---0</v>
      </c>
      <c r="E31958">
        <v>0</v>
      </c>
    </row>
    <row r="31959" spans="2:5" ht="13.5" customHeight="1">
      <c r="B31959" t="str">
        <f t="shared" si="499"/>
        <v>---0</v>
      </c>
      <c r="E31959">
        <v>0</v>
      </c>
    </row>
    <row r="31960" spans="2:5" ht="13.5" customHeight="1">
      <c r="B31960" t="str">
        <f t="shared" si="499"/>
        <v>---0</v>
      </c>
      <c r="E31960">
        <v>0</v>
      </c>
    </row>
    <row r="31961" spans="2:5" ht="13.5" customHeight="1">
      <c r="B31961" t="str">
        <f t="shared" si="499"/>
        <v>---0</v>
      </c>
      <c r="E31961">
        <v>0</v>
      </c>
    </row>
    <row r="31962" spans="2:5" ht="13.5" customHeight="1">
      <c r="B31962" t="str">
        <f t="shared" si="499"/>
        <v>---0</v>
      </c>
      <c r="E31962">
        <v>0</v>
      </c>
    </row>
    <row r="31963" spans="2:5" ht="13.5" customHeight="1">
      <c r="B31963" t="str">
        <f t="shared" si="499"/>
        <v>---0</v>
      </c>
      <c r="E31963">
        <v>0</v>
      </c>
    </row>
    <row r="31964" spans="2:5" ht="13.5" customHeight="1">
      <c r="B31964" t="str">
        <f t="shared" si="499"/>
        <v>---0</v>
      </c>
      <c r="E31964">
        <v>0</v>
      </c>
    </row>
    <row r="31965" spans="2:5" ht="13.5" customHeight="1">
      <c r="B31965" t="str">
        <f t="shared" si="499"/>
        <v>---0</v>
      </c>
      <c r="E31965">
        <v>0</v>
      </c>
    </row>
    <row r="31966" spans="2:5" ht="13.5" customHeight="1">
      <c r="B31966" t="str">
        <f t="shared" si="499"/>
        <v>---0</v>
      </c>
      <c r="E31966">
        <v>0</v>
      </c>
    </row>
    <row r="31967" spans="2:5" ht="13.5" customHeight="1">
      <c r="B31967" t="str">
        <f t="shared" si="499"/>
        <v>---0</v>
      </c>
      <c r="E31967">
        <v>0</v>
      </c>
    </row>
    <row r="31968" spans="2:5" ht="13.5" customHeight="1">
      <c r="B31968" t="str">
        <f t="shared" si="499"/>
        <v>---0</v>
      </c>
      <c r="E31968">
        <v>0</v>
      </c>
    </row>
    <row r="31969" spans="2:5" ht="13.5" customHeight="1">
      <c r="B31969" t="str">
        <f t="shared" si="499"/>
        <v>---0</v>
      </c>
      <c r="E31969">
        <v>0</v>
      </c>
    </row>
    <row r="31970" spans="2:5" ht="13.5" customHeight="1">
      <c r="B31970" t="str">
        <f t="shared" si="499"/>
        <v>---0</v>
      </c>
      <c r="E31970">
        <v>0</v>
      </c>
    </row>
    <row r="31971" spans="2:5" ht="13.5" customHeight="1">
      <c r="B31971" t="str">
        <f t="shared" si="499"/>
        <v>---0</v>
      </c>
      <c r="E31971">
        <v>0</v>
      </c>
    </row>
    <row r="31972" spans="2:5" ht="13.5" customHeight="1">
      <c r="B31972" t="str">
        <f t="shared" si="499"/>
        <v>---0</v>
      </c>
      <c r="E31972">
        <v>0</v>
      </c>
    </row>
    <row r="31973" spans="2:5" ht="13.5" customHeight="1">
      <c r="B31973" t="str">
        <f t="shared" si="499"/>
        <v>---0</v>
      </c>
      <c r="E31973">
        <v>0</v>
      </c>
    </row>
    <row r="31974" spans="2:5" ht="13.5" customHeight="1">
      <c r="B31974" t="str">
        <f t="shared" si="499"/>
        <v>---0</v>
      </c>
      <c r="E31974">
        <v>0</v>
      </c>
    </row>
    <row r="31975" spans="2:5" ht="13.5" customHeight="1">
      <c r="B31975" t="str">
        <f t="shared" si="499"/>
        <v>---0</v>
      </c>
      <c r="E31975">
        <v>0</v>
      </c>
    </row>
    <row r="31976" spans="2:5" ht="13.5" customHeight="1">
      <c r="B31976" t="str">
        <f t="shared" si="499"/>
        <v>---0</v>
      </c>
      <c r="E31976">
        <v>0</v>
      </c>
    </row>
    <row r="31977" spans="2:5" ht="13.5" customHeight="1">
      <c r="B31977" t="str">
        <f t="shared" si="499"/>
        <v>---0</v>
      </c>
      <c r="E31977">
        <v>0</v>
      </c>
    </row>
    <row r="31978" spans="2:5" ht="13.5" customHeight="1">
      <c r="B31978" t="str">
        <f t="shared" si="499"/>
        <v>---0</v>
      </c>
      <c r="E31978">
        <v>0</v>
      </c>
    </row>
    <row r="31979" spans="2:5">
      <c r="B31979" t="str">
        <f t="shared" si="499"/>
        <v>---0</v>
      </c>
      <c r="E31979">
        <v>0</v>
      </c>
    </row>
    <row r="31980" spans="2:5" ht="13.5" customHeight="1">
      <c r="B31980" t="str">
        <f t="shared" si="499"/>
        <v>---0</v>
      </c>
      <c r="E31980">
        <v>0</v>
      </c>
    </row>
    <row r="31981" spans="2:5" ht="13.5" customHeight="1">
      <c r="B31981" t="str">
        <f t="shared" si="499"/>
        <v>---0</v>
      </c>
      <c r="E31981">
        <v>0</v>
      </c>
    </row>
    <row r="31982" spans="2:5" ht="13.5" customHeight="1">
      <c r="B31982" t="str">
        <f t="shared" si="499"/>
        <v>---0</v>
      </c>
      <c r="E31982">
        <v>0</v>
      </c>
    </row>
    <row r="31983" spans="2:5" ht="13.5" customHeight="1">
      <c r="B31983" t="str">
        <f t="shared" si="499"/>
        <v>---0</v>
      </c>
      <c r="E31983">
        <v>0</v>
      </c>
    </row>
    <row r="31984" spans="2:5" ht="13.5" customHeight="1">
      <c r="B31984" t="str">
        <f t="shared" si="499"/>
        <v>---0</v>
      </c>
      <c r="E31984">
        <v>0</v>
      </c>
    </row>
    <row r="31985" spans="2:5" ht="13.5" customHeight="1">
      <c r="B31985" t="str">
        <f t="shared" si="499"/>
        <v>---0</v>
      </c>
      <c r="E31985">
        <v>0</v>
      </c>
    </row>
    <row r="31986" spans="2:5" ht="13.5" customHeight="1">
      <c r="B31986" t="str">
        <f t="shared" si="499"/>
        <v>---0</v>
      </c>
      <c r="E31986">
        <v>0</v>
      </c>
    </row>
    <row r="31987" spans="2:5" ht="13.5" customHeight="1">
      <c r="B31987" t="str">
        <f t="shared" si="499"/>
        <v>---0</v>
      </c>
      <c r="E31987">
        <v>0</v>
      </c>
    </row>
    <row r="31988" spans="2:5" ht="13.5" customHeight="1">
      <c r="B31988" t="str">
        <f t="shared" si="499"/>
        <v>---0</v>
      </c>
      <c r="E31988">
        <v>0</v>
      </c>
    </row>
    <row r="31989" spans="2:5" ht="13.5" customHeight="1">
      <c r="B31989" t="str">
        <f t="shared" si="499"/>
        <v>---0</v>
      </c>
      <c r="E31989">
        <v>0</v>
      </c>
    </row>
    <row r="31990" spans="2:5" ht="13.5" customHeight="1">
      <c r="B31990" t="str">
        <f t="shared" si="499"/>
        <v>---0</v>
      </c>
      <c r="E31990">
        <v>0</v>
      </c>
    </row>
    <row r="31991" spans="2:5" ht="13.5" customHeight="1">
      <c r="B31991" t="str">
        <f t="shared" si="499"/>
        <v>---0</v>
      </c>
      <c r="E31991">
        <v>0</v>
      </c>
    </row>
    <row r="31992" spans="2:5" ht="13.5" customHeight="1">
      <c r="B31992" t="str">
        <f t="shared" si="499"/>
        <v>---0</v>
      </c>
      <c r="E31992">
        <v>0</v>
      </c>
    </row>
    <row r="31993" spans="2:5" ht="13.5" customHeight="1">
      <c r="B31993" t="str">
        <f t="shared" si="499"/>
        <v>---0</v>
      </c>
      <c r="E31993">
        <v>0</v>
      </c>
    </row>
    <row r="31994" spans="2:5" ht="13.5" customHeight="1">
      <c r="B31994" t="str">
        <f t="shared" si="499"/>
        <v>---0</v>
      </c>
      <c r="E31994">
        <v>0</v>
      </c>
    </row>
    <row r="31995" spans="2:5" ht="13.5" customHeight="1">
      <c r="B31995" t="str">
        <f t="shared" si="499"/>
        <v>---0</v>
      </c>
      <c r="E31995">
        <v>0</v>
      </c>
    </row>
    <row r="31996" spans="2:5" ht="13.5" customHeight="1">
      <c r="B31996" t="str">
        <f t="shared" si="499"/>
        <v>---0</v>
      </c>
      <c r="E31996">
        <v>0</v>
      </c>
    </row>
    <row r="31997" spans="2:5" ht="13.5" customHeight="1">
      <c r="B31997" t="str">
        <f t="shared" si="499"/>
        <v>---0</v>
      </c>
      <c r="E31997">
        <v>0</v>
      </c>
    </row>
    <row r="31998" spans="2:5" ht="13.5" customHeight="1">
      <c r="B31998" t="str">
        <f t="shared" si="499"/>
        <v>---0</v>
      </c>
      <c r="E31998">
        <v>0</v>
      </c>
    </row>
    <row r="31999" spans="2:5" ht="13.5" customHeight="1">
      <c r="B31999" t="str">
        <f t="shared" si="499"/>
        <v>---0</v>
      </c>
      <c r="E31999">
        <v>0</v>
      </c>
    </row>
    <row r="32000" spans="2:5" ht="13.5" customHeight="1">
      <c r="B32000" t="str">
        <f t="shared" si="499"/>
        <v>---0</v>
      </c>
      <c r="E32000">
        <v>0</v>
      </c>
    </row>
    <row r="32001" spans="2:5" ht="13.5" customHeight="1">
      <c r="B32001" t="str">
        <f t="shared" si="499"/>
        <v>---0</v>
      </c>
      <c r="E32001">
        <v>0</v>
      </c>
    </row>
    <row r="32002" spans="2:5" ht="13.5" customHeight="1">
      <c r="B32002" t="str">
        <f t="shared" si="499"/>
        <v>---0</v>
      </c>
      <c r="E32002">
        <v>0</v>
      </c>
    </row>
    <row r="32003" spans="2:5" ht="13.5" customHeight="1">
      <c r="B32003" t="str">
        <f t="shared" ref="B32003:B32066" si="500">A32003&amp;"---"&amp;E32003</f>
        <v>---0</v>
      </c>
      <c r="E32003">
        <v>0</v>
      </c>
    </row>
    <row r="32004" spans="2:5" ht="13.5" customHeight="1">
      <c r="B32004" t="str">
        <f t="shared" si="500"/>
        <v>---0</v>
      </c>
      <c r="E32004">
        <v>0</v>
      </c>
    </row>
    <row r="32005" spans="2:5" ht="13.5" customHeight="1">
      <c r="B32005" t="str">
        <f t="shared" si="500"/>
        <v>---0</v>
      </c>
      <c r="E32005">
        <v>0</v>
      </c>
    </row>
    <row r="32006" spans="2:5" ht="13.5" customHeight="1">
      <c r="B32006" t="str">
        <f t="shared" si="500"/>
        <v>---0</v>
      </c>
      <c r="E32006">
        <v>0</v>
      </c>
    </row>
    <row r="32007" spans="2:5" ht="13.5" customHeight="1">
      <c r="B32007" t="str">
        <f t="shared" si="500"/>
        <v>---0</v>
      </c>
      <c r="E32007">
        <v>0</v>
      </c>
    </row>
    <row r="32008" spans="2:5" ht="13.5" customHeight="1">
      <c r="B32008" t="str">
        <f t="shared" si="500"/>
        <v>---0</v>
      </c>
      <c r="E32008">
        <v>0</v>
      </c>
    </row>
    <row r="32009" spans="2:5" ht="13.5" customHeight="1">
      <c r="B32009" t="str">
        <f t="shared" si="500"/>
        <v>---0</v>
      </c>
      <c r="E32009">
        <v>0</v>
      </c>
    </row>
    <row r="32010" spans="2:5" ht="13.5" customHeight="1">
      <c r="B32010" t="str">
        <f t="shared" si="500"/>
        <v>---0</v>
      </c>
      <c r="E32010">
        <v>0</v>
      </c>
    </row>
    <row r="32011" spans="2:5" ht="13.5" customHeight="1">
      <c r="B32011" t="str">
        <f t="shared" si="500"/>
        <v>---0</v>
      </c>
      <c r="E32011">
        <v>0</v>
      </c>
    </row>
    <row r="32012" spans="2:5" ht="13.5" customHeight="1">
      <c r="B32012" t="str">
        <f t="shared" si="500"/>
        <v>---0</v>
      </c>
      <c r="E32012">
        <v>0</v>
      </c>
    </row>
    <row r="32013" spans="2:5" ht="13.5" customHeight="1">
      <c r="B32013" t="str">
        <f t="shared" si="500"/>
        <v>---0</v>
      </c>
      <c r="E32013">
        <v>0</v>
      </c>
    </row>
    <row r="32014" spans="2:5" ht="13.5" customHeight="1">
      <c r="B32014" t="str">
        <f t="shared" si="500"/>
        <v>---0</v>
      </c>
      <c r="E32014">
        <v>0</v>
      </c>
    </row>
    <row r="32015" spans="2:5" ht="13.5" customHeight="1">
      <c r="B32015" t="str">
        <f t="shared" si="500"/>
        <v>---0</v>
      </c>
      <c r="E32015">
        <v>0</v>
      </c>
    </row>
    <row r="32016" spans="2:5" ht="13.5" customHeight="1">
      <c r="B32016" t="str">
        <f t="shared" si="500"/>
        <v>---0</v>
      </c>
      <c r="E32016">
        <v>0</v>
      </c>
    </row>
    <row r="32017" spans="2:5" ht="13.5" customHeight="1">
      <c r="B32017" t="str">
        <f t="shared" si="500"/>
        <v>---0</v>
      </c>
      <c r="E32017">
        <v>0</v>
      </c>
    </row>
    <row r="32018" spans="2:5" ht="13.5" customHeight="1">
      <c r="B32018" t="str">
        <f t="shared" si="500"/>
        <v>---0</v>
      </c>
      <c r="E32018">
        <v>0</v>
      </c>
    </row>
    <row r="32019" spans="2:5" ht="13.5" customHeight="1">
      <c r="B32019" t="str">
        <f t="shared" si="500"/>
        <v>---0</v>
      </c>
      <c r="E32019">
        <v>0</v>
      </c>
    </row>
    <row r="32020" spans="2:5" ht="13.5" customHeight="1">
      <c r="B32020" t="str">
        <f t="shared" si="500"/>
        <v>---0</v>
      </c>
      <c r="E32020">
        <v>0</v>
      </c>
    </row>
    <row r="32021" spans="2:5" ht="13.5" customHeight="1">
      <c r="B32021" t="str">
        <f t="shared" si="500"/>
        <v>---0</v>
      </c>
      <c r="E32021">
        <v>0</v>
      </c>
    </row>
    <row r="32022" spans="2:5" ht="13.5" customHeight="1">
      <c r="B32022" t="str">
        <f t="shared" si="500"/>
        <v>---0</v>
      </c>
      <c r="E32022">
        <v>0</v>
      </c>
    </row>
    <row r="32023" spans="2:5" ht="13.5" customHeight="1">
      <c r="B32023" t="str">
        <f t="shared" si="500"/>
        <v>---0</v>
      </c>
      <c r="E32023">
        <v>0</v>
      </c>
    </row>
    <row r="32024" spans="2:5" ht="13.5" customHeight="1">
      <c r="B32024" t="str">
        <f t="shared" si="500"/>
        <v>---0</v>
      </c>
      <c r="E32024">
        <v>0</v>
      </c>
    </row>
    <row r="32025" spans="2:5" ht="13.5" customHeight="1">
      <c r="B32025" t="str">
        <f t="shared" si="500"/>
        <v>---0</v>
      </c>
      <c r="E32025">
        <v>0</v>
      </c>
    </row>
    <row r="32026" spans="2:5" ht="13.5" customHeight="1">
      <c r="B32026" t="str">
        <f t="shared" si="500"/>
        <v>---0</v>
      </c>
      <c r="E32026">
        <v>0</v>
      </c>
    </row>
    <row r="32027" spans="2:5" ht="13.5" customHeight="1">
      <c r="B32027" t="str">
        <f t="shared" si="500"/>
        <v>---0</v>
      </c>
      <c r="E32027">
        <v>0</v>
      </c>
    </row>
    <row r="32028" spans="2:5" ht="13.5" customHeight="1">
      <c r="B32028" t="str">
        <f t="shared" si="500"/>
        <v>---0</v>
      </c>
      <c r="E32028">
        <v>0</v>
      </c>
    </row>
    <row r="32029" spans="2:5" ht="13.5" customHeight="1">
      <c r="B32029" t="str">
        <f t="shared" si="500"/>
        <v>---0</v>
      </c>
      <c r="E32029">
        <v>0</v>
      </c>
    </row>
    <row r="32030" spans="2:5" ht="13.5" customHeight="1">
      <c r="B32030" t="str">
        <f t="shared" si="500"/>
        <v>---0</v>
      </c>
      <c r="E32030">
        <v>0</v>
      </c>
    </row>
    <row r="32031" spans="2:5" ht="13.5" customHeight="1">
      <c r="B32031" t="str">
        <f t="shared" si="500"/>
        <v>---0</v>
      </c>
      <c r="E32031">
        <v>0</v>
      </c>
    </row>
    <row r="32032" spans="2:5" ht="13.5" customHeight="1">
      <c r="B32032" t="str">
        <f t="shared" si="500"/>
        <v>---0</v>
      </c>
      <c r="E32032">
        <v>0</v>
      </c>
    </row>
    <row r="32033" spans="2:5" ht="13.5" customHeight="1">
      <c r="B32033" t="str">
        <f t="shared" si="500"/>
        <v>---0</v>
      </c>
      <c r="E32033">
        <v>0</v>
      </c>
    </row>
    <row r="32034" spans="2:5" ht="13.5" customHeight="1">
      <c r="B32034" t="str">
        <f t="shared" si="500"/>
        <v>---0</v>
      </c>
      <c r="E32034">
        <v>0</v>
      </c>
    </row>
    <row r="32035" spans="2:5" ht="13.5" customHeight="1">
      <c r="B32035" t="str">
        <f t="shared" si="500"/>
        <v>---0</v>
      </c>
      <c r="E32035">
        <v>0</v>
      </c>
    </row>
    <row r="32036" spans="2:5" ht="13.5" customHeight="1">
      <c r="B32036" t="str">
        <f t="shared" si="500"/>
        <v>---0</v>
      </c>
      <c r="E32036">
        <v>0</v>
      </c>
    </row>
    <row r="32037" spans="2:5" ht="13.5" customHeight="1">
      <c r="B32037" t="str">
        <f t="shared" si="500"/>
        <v>---0</v>
      </c>
      <c r="E32037">
        <v>0</v>
      </c>
    </row>
    <row r="32038" spans="2:5" ht="13.5" customHeight="1">
      <c r="B32038" t="str">
        <f t="shared" si="500"/>
        <v>---0</v>
      </c>
      <c r="E32038">
        <v>0</v>
      </c>
    </row>
    <row r="32039" spans="2:5" ht="13.5" customHeight="1">
      <c r="B32039" t="str">
        <f t="shared" si="500"/>
        <v>---0</v>
      </c>
      <c r="E32039">
        <v>0</v>
      </c>
    </row>
    <row r="32040" spans="2:5">
      <c r="B32040" t="str">
        <f t="shared" si="500"/>
        <v>---0</v>
      </c>
      <c r="E32040">
        <v>0</v>
      </c>
    </row>
    <row r="32041" spans="2:5" ht="13.5" customHeight="1">
      <c r="B32041" t="str">
        <f t="shared" si="500"/>
        <v>---0</v>
      </c>
      <c r="E32041">
        <v>0</v>
      </c>
    </row>
    <row r="32042" spans="2:5" ht="13.5" customHeight="1">
      <c r="B32042" t="str">
        <f t="shared" si="500"/>
        <v>---0</v>
      </c>
      <c r="E32042">
        <v>0</v>
      </c>
    </row>
    <row r="32043" spans="2:5" ht="13.5" customHeight="1">
      <c r="B32043" t="str">
        <f t="shared" si="500"/>
        <v>---0</v>
      </c>
      <c r="E32043">
        <v>0</v>
      </c>
    </row>
    <row r="32044" spans="2:5" ht="13.5" customHeight="1">
      <c r="B32044" t="str">
        <f t="shared" si="500"/>
        <v>---0</v>
      </c>
      <c r="E32044">
        <v>0</v>
      </c>
    </row>
    <row r="32045" spans="2:5" ht="13.5" customHeight="1">
      <c r="B32045" t="str">
        <f t="shared" si="500"/>
        <v>---0</v>
      </c>
      <c r="E32045">
        <v>0</v>
      </c>
    </row>
    <row r="32046" spans="2:5" ht="13.5" customHeight="1">
      <c r="B32046" t="str">
        <f t="shared" si="500"/>
        <v>---0</v>
      </c>
      <c r="E32046">
        <v>0</v>
      </c>
    </row>
    <row r="32047" spans="2:5" ht="13.5" customHeight="1">
      <c r="B32047" t="str">
        <f t="shared" si="500"/>
        <v>---0</v>
      </c>
      <c r="E32047">
        <v>0</v>
      </c>
    </row>
    <row r="32048" spans="2:5" ht="13.5" customHeight="1">
      <c r="B32048" t="str">
        <f t="shared" si="500"/>
        <v>---0</v>
      </c>
      <c r="E32048">
        <v>0</v>
      </c>
    </row>
    <row r="32049" spans="2:5" ht="13.5" customHeight="1">
      <c r="B32049" t="str">
        <f t="shared" si="500"/>
        <v>---0</v>
      </c>
      <c r="E32049">
        <v>0</v>
      </c>
    </row>
    <row r="32050" spans="2:5" ht="13.5" customHeight="1">
      <c r="B32050" t="str">
        <f t="shared" si="500"/>
        <v>---0</v>
      </c>
      <c r="E32050">
        <v>0</v>
      </c>
    </row>
    <row r="32051" spans="2:5" ht="13.5" customHeight="1">
      <c r="B32051" t="str">
        <f t="shared" si="500"/>
        <v>---0</v>
      </c>
      <c r="E32051">
        <v>0</v>
      </c>
    </row>
    <row r="32052" spans="2:5" ht="13.5" customHeight="1">
      <c r="B32052" t="str">
        <f t="shared" si="500"/>
        <v>---0</v>
      </c>
      <c r="E32052">
        <v>0</v>
      </c>
    </row>
    <row r="32053" spans="2:5" ht="13.5" customHeight="1">
      <c r="B32053" t="str">
        <f t="shared" si="500"/>
        <v>---0</v>
      </c>
      <c r="E32053">
        <v>0</v>
      </c>
    </row>
    <row r="32054" spans="2:5" ht="13.5" customHeight="1">
      <c r="B32054" t="str">
        <f t="shared" si="500"/>
        <v>---0</v>
      </c>
      <c r="E32054">
        <v>0</v>
      </c>
    </row>
    <row r="32055" spans="2:5" ht="13.5" customHeight="1">
      <c r="B32055" t="str">
        <f t="shared" si="500"/>
        <v>---0</v>
      </c>
      <c r="E32055">
        <v>0</v>
      </c>
    </row>
    <row r="32056" spans="2:5" ht="13.5" customHeight="1">
      <c r="B32056" t="str">
        <f t="shared" si="500"/>
        <v>---0</v>
      </c>
      <c r="E32056">
        <v>0</v>
      </c>
    </row>
    <row r="32057" spans="2:5" ht="13.5" customHeight="1">
      <c r="B32057" t="str">
        <f t="shared" si="500"/>
        <v>---0</v>
      </c>
      <c r="E32057">
        <v>0</v>
      </c>
    </row>
    <row r="32058" spans="2:5" ht="13.5" customHeight="1">
      <c r="B32058" t="str">
        <f t="shared" si="500"/>
        <v>---0</v>
      </c>
      <c r="E32058">
        <v>0</v>
      </c>
    </row>
    <row r="32059" spans="2:5" ht="13.5" customHeight="1">
      <c r="B32059" t="str">
        <f t="shared" si="500"/>
        <v>---0</v>
      </c>
      <c r="E32059">
        <v>0</v>
      </c>
    </row>
    <row r="32060" spans="2:5" ht="13.5" customHeight="1">
      <c r="B32060" t="str">
        <f t="shared" si="500"/>
        <v>---0</v>
      </c>
      <c r="E32060">
        <v>0</v>
      </c>
    </row>
    <row r="32061" spans="2:5" ht="13.5" customHeight="1">
      <c r="B32061" t="str">
        <f t="shared" si="500"/>
        <v>---0</v>
      </c>
      <c r="E32061">
        <v>0</v>
      </c>
    </row>
    <row r="32062" spans="2:5" ht="13.5" customHeight="1">
      <c r="B32062" t="str">
        <f t="shared" si="500"/>
        <v>---0</v>
      </c>
      <c r="E32062">
        <v>0</v>
      </c>
    </row>
    <row r="32063" spans="2:5" ht="13.5" customHeight="1">
      <c r="B32063" t="str">
        <f t="shared" si="500"/>
        <v>---0</v>
      </c>
      <c r="E32063">
        <v>0</v>
      </c>
    </row>
    <row r="32064" spans="2:5" ht="13.5" customHeight="1">
      <c r="B32064" t="str">
        <f t="shared" si="500"/>
        <v>---0</v>
      </c>
      <c r="E32064">
        <v>0</v>
      </c>
    </row>
    <row r="32065" spans="2:5" ht="13.5" customHeight="1">
      <c r="B32065" t="str">
        <f t="shared" si="500"/>
        <v>---0</v>
      </c>
      <c r="E32065">
        <v>0</v>
      </c>
    </row>
    <row r="32066" spans="2:5" ht="13.5" customHeight="1">
      <c r="B32066" t="str">
        <f t="shared" si="500"/>
        <v>---0</v>
      </c>
      <c r="E32066">
        <v>0</v>
      </c>
    </row>
    <row r="32067" spans="2:5" ht="13.5" customHeight="1">
      <c r="B32067" t="str">
        <f t="shared" ref="B32067:B32130" si="501">A32067&amp;"---"&amp;E32067</f>
        <v>---0</v>
      </c>
      <c r="E32067">
        <v>0</v>
      </c>
    </row>
    <row r="32068" spans="2:5" ht="13.5" customHeight="1">
      <c r="B32068" t="str">
        <f t="shared" si="501"/>
        <v>---0</v>
      </c>
      <c r="E32068">
        <v>0</v>
      </c>
    </row>
    <row r="32069" spans="2:5" ht="13.5" customHeight="1">
      <c r="B32069" t="str">
        <f t="shared" si="501"/>
        <v>---0</v>
      </c>
      <c r="E32069">
        <v>0</v>
      </c>
    </row>
    <row r="32070" spans="2:5" ht="13.5" customHeight="1">
      <c r="B32070" t="str">
        <f t="shared" si="501"/>
        <v>---0</v>
      </c>
      <c r="E32070">
        <v>0</v>
      </c>
    </row>
    <row r="32071" spans="2:5" ht="13.5" customHeight="1">
      <c r="B32071" t="str">
        <f t="shared" si="501"/>
        <v>---0</v>
      </c>
      <c r="E32071">
        <v>0</v>
      </c>
    </row>
    <row r="32072" spans="2:5" ht="13.5" customHeight="1">
      <c r="B32072" t="str">
        <f t="shared" si="501"/>
        <v>---0</v>
      </c>
      <c r="E32072">
        <v>0</v>
      </c>
    </row>
    <row r="32073" spans="2:5" ht="13.5" customHeight="1">
      <c r="B32073" t="str">
        <f t="shared" si="501"/>
        <v>---0</v>
      </c>
      <c r="E32073">
        <v>0</v>
      </c>
    </row>
    <row r="32074" spans="2:5" ht="13.5" customHeight="1">
      <c r="B32074" t="str">
        <f t="shared" si="501"/>
        <v>---0</v>
      </c>
      <c r="E32074">
        <v>0</v>
      </c>
    </row>
    <row r="32075" spans="2:5" ht="13.5" customHeight="1">
      <c r="B32075" t="str">
        <f t="shared" si="501"/>
        <v>---0</v>
      </c>
      <c r="E32075">
        <v>0</v>
      </c>
    </row>
    <row r="32076" spans="2:5" ht="13.5" customHeight="1">
      <c r="B32076" t="str">
        <f t="shared" si="501"/>
        <v>---0</v>
      </c>
      <c r="E32076">
        <v>0</v>
      </c>
    </row>
    <row r="32077" spans="2:5" ht="13.5" customHeight="1">
      <c r="B32077" t="str">
        <f t="shared" si="501"/>
        <v>---0</v>
      </c>
      <c r="E32077">
        <v>0</v>
      </c>
    </row>
    <row r="32078" spans="2:5" ht="13.5" customHeight="1">
      <c r="B32078" t="str">
        <f t="shared" si="501"/>
        <v>---0</v>
      </c>
      <c r="E32078">
        <v>0</v>
      </c>
    </row>
    <row r="32079" spans="2:5" ht="13.5" customHeight="1">
      <c r="B32079" t="str">
        <f t="shared" si="501"/>
        <v>---0</v>
      </c>
      <c r="E32079">
        <v>0</v>
      </c>
    </row>
    <row r="32080" spans="2:5" ht="13.5" customHeight="1">
      <c r="B32080" t="str">
        <f t="shared" si="501"/>
        <v>---0</v>
      </c>
      <c r="E32080">
        <v>0</v>
      </c>
    </row>
    <row r="32081" spans="2:5" ht="13.5" customHeight="1">
      <c r="B32081" t="str">
        <f t="shared" si="501"/>
        <v>---0</v>
      </c>
      <c r="E32081">
        <v>0</v>
      </c>
    </row>
    <row r="32082" spans="2:5" ht="13.5" customHeight="1">
      <c r="B32082" t="str">
        <f t="shared" si="501"/>
        <v>---0</v>
      </c>
      <c r="E32082">
        <v>0</v>
      </c>
    </row>
    <row r="32083" spans="2:5" ht="13.5" customHeight="1">
      <c r="B32083" t="str">
        <f t="shared" si="501"/>
        <v>---0</v>
      </c>
      <c r="E32083">
        <v>0</v>
      </c>
    </row>
    <row r="32084" spans="2:5" ht="13.5" customHeight="1">
      <c r="B32084" t="str">
        <f t="shared" si="501"/>
        <v>---0</v>
      </c>
      <c r="E32084">
        <v>0</v>
      </c>
    </row>
    <row r="32085" spans="2:5" ht="13.5" customHeight="1">
      <c r="B32085" t="str">
        <f t="shared" si="501"/>
        <v>---0</v>
      </c>
      <c r="E32085">
        <v>0</v>
      </c>
    </row>
    <row r="32086" spans="2:5" ht="13.5" customHeight="1">
      <c r="B32086" t="str">
        <f t="shared" si="501"/>
        <v>---0</v>
      </c>
      <c r="E32086">
        <v>0</v>
      </c>
    </row>
    <row r="32087" spans="2:5" ht="13.5" customHeight="1">
      <c r="B32087" t="str">
        <f t="shared" si="501"/>
        <v>---0</v>
      </c>
      <c r="E32087">
        <v>0</v>
      </c>
    </row>
    <row r="32088" spans="2:5" ht="13.5" customHeight="1">
      <c r="B32088" t="str">
        <f t="shared" si="501"/>
        <v>---0</v>
      </c>
      <c r="E32088">
        <v>0</v>
      </c>
    </row>
    <row r="32089" spans="2:5" ht="13.5" customHeight="1">
      <c r="B32089" t="str">
        <f t="shared" si="501"/>
        <v>---0</v>
      </c>
      <c r="E32089">
        <v>0</v>
      </c>
    </row>
    <row r="32090" spans="2:5" ht="13.5" customHeight="1">
      <c r="B32090" t="str">
        <f t="shared" si="501"/>
        <v>---0</v>
      </c>
      <c r="E32090">
        <v>0</v>
      </c>
    </row>
    <row r="32091" spans="2:5" ht="13.5" customHeight="1">
      <c r="B32091" t="str">
        <f t="shared" si="501"/>
        <v>---0</v>
      </c>
      <c r="E32091">
        <v>0</v>
      </c>
    </row>
    <row r="32092" spans="2:5" ht="13.5" customHeight="1">
      <c r="B32092" t="str">
        <f t="shared" si="501"/>
        <v>---0</v>
      </c>
      <c r="E32092">
        <v>0</v>
      </c>
    </row>
    <row r="32093" spans="2:5" ht="13.5" customHeight="1">
      <c r="B32093" t="str">
        <f t="shared" si="501"/>
        <v>---0</v>
      </c>
      <c r="E32093">
        <v>0</v>
      </c>
    </row>
    <row r="32094" spans="2:5">
      <c r="B32094" t="str">
        <f t="shared" si="501"/>
        <v>---0</v>
      </c>
      <c r="E32094">
        <v>0</v>
      </c>
    </row>
    <row r="32095" spans="2:5" ht="13.5" customHeight="1">
      <c r="B32095" t="str">
        <f t="shared" si="501"/>
        <v>---0</v>
      </c>
      <c r="E32095">
        <v>0</v>
      </c>
    </row>
    <row r="32096" spans="2:5" ht="13.5" customHeight="1">
      <c r="B32096" t="str">
        <f t="shared" si="501"/>
        <v>---0</v>
      </c>
      <c r="E32096">
        <v>0</v>
      </c>
    </row>
    <row r="32097" spans="2:5" ht="13.5" customHeight="1">
      <c r="B32097" t="str">
        <f t="shared" si="501"/>
        <v>---0</v>
      </c>
      <c r="E32097">
        <v>0</v>
      </c>
    </row>
    <row r="32098" spans="2:5" ht="13.5" customHeight="1">
      <c r="B32098" t="str">
        <f t="shared" si="501"/>
        <v>---0</v>
      </c>
      <c r="E32098">
        <v>0</v>
      </c>
    </row>
    <row r="32099" spans="2:5" ht="13.5" customHeight="1">
      <c r="B32099" t="str">
        <f t="shared" si="501"/>
        <v>---0</v>
      </c>
      <c r="E32099">
        <v>0</v>
      </c>
    </row>
    <row r="32100" spans="2:5" ht="13.5" customHeight="1">
      <c r="B32100" t="str">
        <f t="shared" si="501"/>
        <v>---0</v>
      </c>
      <c r="E32100">
        <v>0</v>
      </c>
    </row>
    <row r="32101" spans="2:5" ht="13.5" customHeight="1">
      <c r="B32101" t="str">
        <f t="shared" si="501"/>
        <v>---0</v>
      </c>
      <c r="E32101">
        <v>0</v>
      </c>
    </row>
    <row r="32102" spans="2:5" ht="13.5" customHeight="1">
      <c r="B32102" t="str">
        <f t="shared" si="501"/>
        <v>---0</v>
      </c>
      <c r="E32102">
        <v>0</v>
      </c>
    </row>
    <row r="32103" spans="2:5" ht="13.5" customHeight="1">
      <c r="B32103" t="str">
        <f t="shared" si="501"/>
        <v>---0</v>
      </c>
      <c r="E32103">
        <v>0</v>
      </c>
    </row>
    <row r="32104" spans="2:5" ht="13.5" customHeight="1">
      <c r="B32104" t="str">
        <f t="shared" si="501"/>
        <v>---0</v>
      </c>
      <c r="E32104">
        <v>0</v>
      </c>
    </row>
    <row r="32105" spans="2:5" ht="13.5" customHeight="1">
      <c r="B32105" t="str">
        <f t="shared" si="501"/>
        <v>---0</v>
      </c>
      <c r="E32105">
        <v>0</v>
      </c>
    </row>
    <row r="32106" spans="2:5" ht="13.5" customHeight="1">
      <c r="B32106" t="str">
        <f t="shared" si="501"/>
        <v>---0</v>
      </c>
      <c r="E32106">
        <v>0</v>
      </c>
    </row>
    <row r="32107" spans="2:5" ht="13.5" customHeight="1">
      <c r="B32107" t="str">
        <f t="shared" si="501"/>
        <v>---0</v>
      </c>
      <c r="E32107">
        <v>0</v>
      </c>
    </row>
    <row r="32108" spans="2:5" ht="13.5" customHeight="1">
      <c r="B32108" t="str">
        <f t="shared" si="501"/>
        <v>---0</v>
      </c>
      <c r="E32108">
        <v>0</v>
      </c>
    </row>
    <row r="32109" spans="2:5" ht="13.5" customHeight="1">
      <c r="B32109" t="str">
        <f t="shared" si="501"/>
        <v>---0</v>
      </c>
      <c r="E32109">
        <v>0</v>
      </c>
    </row>
    <row r="32110" spans="2:5" ht="13.5" customHeight="1">
      <c r="B32110" t="str">
        <f t="shared" si="501"/>
        <v>---0</v>
      </c>
      <c r="E32110">
        <v>0</v>
      </c>
    </row>
    <row r="32111" spans="2:5" ht="13.5" customHeight="1">
      <c r="B32111" t="str">
        <f t="shared" si="501"/>
        <v>---0</v>
      </c>
      <c r="E32111">
        <v>0</v>
      </c>
    </row>
    <row r="32112" spans="2:5" ht="13.5" customHeight="1">
      <c r="B32112" t="str">
        <f t="shared" si="501"/>
        <v>---0</v>
      </c>
      <c r="E32112">
        <v>0</v>
      </c>
    </row>
    <row r="32113" spans="2:5" ht="13.5" customHeight="1">
      <c r="B32113" t="str">
        <f t="shared" si="501"/>
        <v>---0</v>
      </c>
      <c r="E32113">
        <v>0</v>
      </c>
    </row>
    <row r="32114" spans="2:5" ht="13.5" customHeight="1">
      <c r="B32114" t="str">
        <f t="shared" si="501"/>
        <v>---0</v>
      </c>
      <c r="E32114">
        <v>0</v>
      </c>
    </row>
    <row r="32115" spans="2:5" ht="13.5" customHeight="1">
      <c r="B32115" t="str">
        <f t="shared" si="501"/>
        <v>---0</v>
      </c>
      <c r="E32115">
        <v>0</v>
      </c>
    </row>
    <row r="32116" spans="2:5" ht="13.5" customHeight="1">
      <c r="B32116" t="str">
        <f t="shared" si="501"/>
        <v>---0</v>
      </c>
      <c r="E32116">
        <v>0</v>
      </c>
    </row>
    <row r="32117" spans="2:5" ht="13.5" customHeight="1">
      <c r="B32117" t="str">
        <f t="shared" si="501"/>
        <v>---0</v>
      </c>
      <c r="E32117">
        <v>0</v>
      </c>
    </row>
    <row r="32118" spans="2:5" ht="13.5" customHeight="1">
      <c r="B32118" t="str">
        <f t="shared" si="501"/>
        <v>---0</v>
      </c>
      <c r="E32118">
        <v>0</v>
      </c>
    </row>
    <row r="32119" spans="2:5" ht="13.5" customHeight="1">
      <c r="B32119" t="str">
        <f t="shared" si="501"/>
        <v>---0</v>
      </c>
      <c r="E32119">
        <v>0</v>
      </c>
    </row>
    <row r="32120" spans="2:5" ht="13.5" customHeight="1">
      <c r="B32120" t="str">
        <f t="shared" si="501"/>
        <v>---0</v>
      </c>
      <c r="E32120">
        <v>0</v>
      </c>
    </row>
    <row r="32121" spans="2:5" ht="13.5" customHeight="1">
      <c r="B32121" t="str">
        <f t="shared" si="501"/>
        <v>---0</v>
      </c>
      <c r="E32121">
        <v>0</v>
      </c>
    </row>
    <row r="32122" spans="2:5" ht="13.5" customHeight="1">
      <c r="B32122" t="str">
        <f t="shared" si="501"/>
        <v>---0</v>
      </c>
      <c r="E32122">
        <v>0</v>
      </c>
    </row>
    <row r="32123" spans="2:5" ht="13.5" customHeight="1">
      <c r="B32123" t="str">
        <f t="shared" si="501"/>
        <v>---0</v>
      </c>
      <c r="E32123">
        <v>0</v>
      </c>
    </row>
    <row r="32124" spans="2:5" ht="13.5" customHeight="1">
      <c r="B32124" t="str">
        <f t="shared" si="501"/>
        <v>---0</v>
      </c>
      <c r="E32124">
        <v>0</v>
      </c>
    </row>
    <row r="32125" spans="2:5" ht="13.5" customHeight="1">
      <c r="B32125" t="str">
        <f t="shared" si="501"/>
        <v>---0</v>
      </c>
      <c r="E32125">
        <v>0</v>
      </c>
    </row>
    <row r="32126" spans="2:5" ht="13.5" customHeight="1">
      <c r="B32126" t="str">
        <f t="shared" si="501"/>
        <v>---0</v>
      </c>
      <c r="E32126">
        <v>0</v>
      </c>
    </row>
    <row r="32127" spans="2:5" ht="13.5" customHeight="1">
      <c r="B32127" t="str">
        <f t="shared" si="501"/>
        <v>---0</v>
      </c>
      <c r="E32127">
        <v>0</v>
      </c>
    </row>
    <row r="32128" spans="2:5" ht="13.5" customHeight="1">
      <c r="B32128" t="str">
        <f t="shared" si="501"/>
        <v>---0</v>
      </c>
      <c r="E32128">
        <v>0</v>
      </c>
    </row>
    <row r="32129" spans="2:5" ht="13.5" customHeight="1">
      <c r="B32129" t="str">
        <f t="shared" si="501"/>
        <v>---0</v>
      </c>
      <c r="E32129">
        <v>0</v>
      </c>
    </row>
    <row r="32130" spans="2:5" ht="13.5" customHeight="1">
      <c r="B32130" t="str">
        <f t="shared" si="501"/>
        <v>---0</v>
      </c>
      <c r="E32130">
        <v>0</v>
      </c>
    </row>
    <row r="32131" spans="2:5" ht="13.5" customHeight="1">
      <c r="B32131" t="str">
        <f t="shared" ref="B32131:B32194" si="502">A32131&amp;"---"&amp;E32131</f>
        <v>---0</v>
      </c>
      <c r="E32131">
        <v>0</v>
      </c>
    </row>
    <row r="32132" spans="2:5" ht="13.5" customHeight="1">
      <c r="B32132" t="str">
        <f t="shared" si="502"/>
        <v>---0</v>
      </c>
      <c r="E32132">
        <v>0</v>
      </c>
    </row>
    <row r="32133" spans="2:5" ht="13.5" customHeight="1">
      <c r="B32133" t="str">
        <f t="shared" si="502"/>
        <v>---0</v>
      </c>
      <c r="E32133">
        <v>0</v>
      </c>
    </row>
    <row r="32134" spans="2:5" ht="13.5" customHeight="1">
      <c r="B32134" t="str">
        <f t="shared" si="502"/>
        <v>---0</v>
      </c>
      <c r="E32134">
        <v>0</v>
      </c>
    </row>
    <row r="32135" spans="2:5" ht="13.5" customHeight="1">
      <c r="B32135" t="str">
        <f t="shared" si="502"/>
        <v>---0</v>
      </c>
      <c r="E32135">
        <v>0</v>
      </c>
    </row>
    <row r="32136" spans="2:5" ht="13.5" customHeight="1">
      <c r="B32136" t="str">
        <f t="shared" si="502"/>
        <v>---0</v>
      </c>
      <c r="E32136">
        <v>0</v>
      </c>
    </row>
    <row r="32137" spans="2:5" ht="13.5" customHeight="1">
      <c r="B32137" t="str">
        <f t="shared" si="502"/>
        <v>---0</v>
      </c>
      <c r="E32137">
        <v>0</v>
      </c>
    </row>
    <row r="32138" spans="2:5" ht="13.5" customHeight="1">
      <c r="B32138" t="str">
        <f t="shared" si="502"/>
        <v>---0</v>
      </c>
      <c r="E32138">
        <v>0</v>
      </c>
    </row>
    <row r="32139" spans="2:5" ht="13.5" customHeight="1">
      <c r="B32139" t="str">
        <f t="shared" si="502"/>
        <v>---0</v>
      </c>
      <c r="E32139">
        <v>0</v>
      </c>
    </row>
    <row r="32140" spans="2:5" ht="13.5" customHeight="1">
      <c r="B32140" t="str">
        <f t="shared" si="502"/>
        <v>---0</v>
      </c>
      <c r="E32140">
        <v>0</v>
      </c>
    </row>
    <row r="32141" spans="2:5" ht="13.5" customHeight="1">
      <c r="B32141" t="str">
        <f t="shared" si="502"/>
        <v>---0</v>
      </c>
      <c r="E32141">
        <v>0</v>
      </c>
    </row>
    <row r="32142" spans="2:5" ht="13.5" customHeight="1">
      <c r="B32142" t="str">
        <f t="shared" si="502"/>
        <v>---0</v>
      </c>
      <c r="E32142">
        <v>0</v>
      </c>
    </row>
    <row r="32143" spans="2:5" ht="13.5" customHeight="1">
      <c r="B32143" t="str">
        <f t="shared" si="502"/>
        <v>---0</v>
      </c>
      <c r="E32143">
        <v>0</v>
      </c>
    </row>
    <row r="32144" spans="2:5" ht="13.5" customHeight="1">
      <c r="B32144" t="str">
        <f t="shared" si="502"/>
        <v>---0</v>
      </c>
      <c r="E32144">
        <v>0</v>
      </c>
    </row>
    <row r="32145" spans="2:5" ht="13.5" customHeight="1">
      <c r="B32145" t="str">
        <f t="shared" si="502"/>
        <v>---0</v>
      </c>
      <c r="E32145">
        <v>0</v>
      </c>
    </row>
    <row r="32146" spans="2:5" ht="13.5" customHeight="1">
      <c r="B32146" t="str">
        <f t="shared" si="502"/>
        <v>---0</v>
      </c>
      <c r="E32146">
        <v>0</v>
      </c>
    </row>
    <row r="32147" spans="2:5" ht="13.5" customHeight="1">
      <c r="B32147" t="str">
        <f t="shared" si="502"/>
        <v>---0</v>
      </c>
      <c r="E32147">
        <v>0</v>
      </c>
    </row>
    <row r="32148" spans="2:5" ht="13.5" customHeight="1">
      <c r="B32148" t="str">
        <f t="shared" si="502"/>
        <v>---0</v>
      </c>
      <c r="E32148">
        <v>0</v>
      </c>
    </row>
    <row r="32149" spans="2:5" ht="13.5" customHeight="1">
      <c r="B32149" t="str">
        <f t="shared" si="502"/>
        <v>---0</v>
      </c>
      <c r="E32149">
        <v>0</v>
      </c>
    </row>
    <row r="32150" spans="2:5" ht="13.5" customHeight="1">
      <c r="B32150" t="str">
        <f t="shared" si="502"/>
        <v>---0</v>
      </c>
      <c r="E32150">
        <v>0</v>
      </c>
    </row>
    <row r="32151" spans="2:5" ht="13.5" customHeight="1">
      <c r="B32151" t="str">
        <f t="shared" si="502"/>
        <v>---0</v>
      </c>
      <c r="E32151">
        <v>0</v>
      </c>
    </row>
    <row r="32152" spans="2:5" ht="13.5" customHeight="1">
      <c r="B32152" t="str">
        <f t="shared" si="502"/>
        <v>---0</v>
      </c>
      <c r="E32152">
        <v>0</v>
      </c>
    </row>
    <row r="32153" spans="2:5" ht="13.5" customHeight="1">
      <c r="B32153" t="str">
        <f t="shared" si="502"/>
        <v>---0</v>
      </c>
      <c r="E32153">
        <v>0</v>
      </c>
    </row>
    <row r="32154" spans="2:5" ht="13.5" customHeight="1">
      <c r="B32154" t="str">
        <f t="shared" si="502"/>
        <v>---0</v>
      </c>
      <c r="E32154">
        <v>0</v>
      </c>
    </row>
    <row r="32155" spans="2:5" ht="13.5" customHeight="1">
      <c r="B32155" t="str">
        <f t="shared" si="502"/>
        <v>---0</v>
      </c>
      <c r="E32155">
        <v>0</v>
      </c>
    </row>
    <row r="32156" spans="2:5" ht="13.5" customHeight="1">
      <c r="B32156" t="str">
        <f t="shared" si="502"/>
        <v>---0</v>
      </c>
      <c r="E32156">
        <v>0</v>
      </c>
    </row>
    <row r="32157" spans="2:5" ht="13.5" customHeight="1">
      <c r="B32157" t="str">
        <f t="shared" si="502"/>
        <v>---0</v>
      </c>
      <c r="E32157">
        <v>0</v>
      </c>
    </row>
    <row r="32158" spans="2:5" ht="13.5" customHeight="1">
      <c r="B32158" t="str">
        <f t="shared" si="502"/>
        <v>---0</v>
      </c>
      <c r="E32158">
        <v>0</v>
      </c>
    </row>
    <row r="32159" spans="2:5" ht="13.5" customHeight="1">
      <c r="B32159" t="str">
        <f t="shared" si="502"/>
        <v>---0</v>
      </c>
      <c r="E32159">
        <v>0</v>
      </c>
    </row>
    <row r="32160" spans="2:5" ht="13.5" customHeight="1">
      <c r="B32160" t="str">
        <f t="shared" si="502"/>
        <v>---0</v>
      </c>
      <c r="E32160">
        <v>0</v>
      </c>
    </row>
    <row r="32161" spans="2:5" ht="13.5" customHeight="1">
      <c r="B32161" t="str">
        <f t="shared" si="502"/>
        <v>---0</v>
      </c>
      <c r="E32161">
        <v>0</v>
      </c>
    </row>
    <row r="32162" spans="2:5" ht="13.5" customHeight="1">
      <c r="B32162" t="str">
        <f t="shared" si="502"/>
        <v>---0</v>
      </c>
      <c r="E32162">
        <v>0</v>
      </c>
    </row>
    <row r="32163" spans="2:5" ht="13.5" customHeight="1">
      <c r="B32163" t="str">
        <f t="shared" si="502"/>
        <v>---0</v>
      </c>
      <c r="E32163">
        <v>0</v>
      </c>
    </row>
    <row r="32164" spans="2:5" ht="13.5" customHeight="1">
      <c r="B32164" t="str">
        <f t="shared" si="502"/>
        <v>---0</v>
      </c>
      <c r="E32164">
        <v>0</v>
      </c>
    </row>
    <row r="32165" spans="2:5" ht="13.5" customHeight="1">
      <c r="B32165" t="str">
        <f t="shared" si="502"/>
        <v>---0</v>
      </c>
      <c r="E32165">
        <v>0</v>
      </c>
    </row>
    <row r="32166" spans="2:5" ht="13.5" customHeight="1">
      <c r="B32166" t="str">
        <f t="shared" si="502"/>
        <v>---0</v>
      </c>
      <c r="E32166">
        <v>0</v>
      </c>
    </row>
    <row r="32167" spans="2:5" ht="13.5" customHeight="1">
      <c r="B32167" t="str">
        <f t="shared" si="502"/>
        <v>---0</v>
      </c>
      <c r="E32167">
        <v>0</v>
      </c>
    </row>
    <row r="32168" spans="2:5" ht="13.5" customHeight="1">
      <c r="B32168" t="str">
        <f t="shared" si="502"/>
        <v>---0</v>
      </c>
      <c r="E32168">
        <v>0</v>
      </c>
    </row>
    <row r="32169" spans="2:5" ht="13.5" customHeight="1">
      <c r="B32169" t="str">
        <f t="shared" si="502"/>
        <v>---0</v>
      </c>
      <c r="E32169">
        <v>0</v>
      </c>
    </row>
    <row r="32170" spans="2:5" ht="13.5" customHeight="1">
      <c r="B32170" t="str">
        <f t="shared" si="502"/>
        <v>---0</v>
      </c>
      <c r="E32170">
        <v>0</v>
      </c>
    </row>
    <row r="32171" spans="2:5" ht="13.5" customHeight="1">
      <c r="B32171" t="str">
        <f t="shared" si="502"/>
        <v>---0</v>
      </c>
      <c r="E32171">
        <v>0</v>
      </c>
    </row>
    <row r="32172" spans="2:5" ht="13.5" customHeight="1">
      <c r="B32172" t="str">
        <f t="shared" si="502"/>
        <v>---0</v>
      </c>
      <c r="E32172">
        <v>0</v>
      </c>
    </row>
    <row r="32173" spans="2:5" ht="13.5" customHeight="1">
      <c r="B32173" t="str">
        <f t="shared" si="502"/>
        <v>---0</v>
      </c>
      <c r="E32173">
        <v>0</v>
      </c>
    </row>
    <row r="32174" spans="2:5" ht="13.5" customHeight="1">
      <c r="B32174" t="str">
        <f t="shared" si="502"/>
        <v>---0</v>
      </c>
      <c r="E32174">
        <v>0</v>
      </c>
    </row>
    <row r="32175" spans="2:5" ht="13.5" customHeight="1">
      <c r="B32175" t="str">
        <f t="shared" si="502"/>
        <v>---0</v>
      </c>
      <c r="E32175">
        <v>0</v>
      </c>
    </row>
    <row r="32176" spans="2:5" ht="13.5" customHeight="1">
      <c r="B32176" t="str">
        <f t="shared" si="502"/>
        <v>---0</v>
      </c>
      <c r="E32176">
        <v>0</v>
      </c>
    </row>
    <row r="32177" spans="2:5" ht="13.5" customHeight="1">
      <c r="B32177" t="str">
        <f t="shared" si="502"/>
        <v>---0</v>
      </c>
      <c r="E32177">
        <v>0</v>
      </c>
    </row>
    <row r="32178" spans="2:5" ht="13.5" customHeight="1">
      <c r="B32178" t="str">
        <f t="shared" si="502"/>
        <v>---0</v>
      </c>
      <c r="E32178">
        <v>0</v>
      </c>
    </row>
    <row r="32179" spans="2:5" ht="13.5" customHeight="1">
      <c r="B32179" t="str">
        <f t="shared" si="502"/>
        <v>---0</v>
      </c>
      <c r="E32179">
        <v>0</v>
      </c>
    </row>
    <row r="32180" spans="2:5" ht="13.5" customHeight="1">
      <c r="B32180" t="str">
        <f t="shared" si="502"/>
        <v>---0</v>
      </c>
      <c r="E32180">
        <v>0</v>
      </c>
    </row>
    <row r="32181" spans="2:5" ht="13.5" customHeight="1">
      <c r="B32181" t="str">
        <f t="shared" si="502"/>
        <v>---0</v>
      </c>
      <c r="E32181">
        <v>0</v>
      </c>
    </row>
    <row r="32182" spans="2:5" ht="13.5" customHeight="1">
      <c r="B32182" t="str">
        <f t="shared" si="502"/>
        <v>---0</v>
      </c>
      <c r="E32182">
        <v>0</v>
      </c>
    </row>
    <row r="32183" spans="2:5" ht="13.5" customHeight="1">
      <c r="B32183" t="str">
        <f t="shared" si="502"/>
        <v>---0</v>
      </c>
      <c r="E32183">
        <v>0</v>
      </c>
    </row>
    <row r="32184" spans="2:5" ht="13.5" customHeight="1">
      <c r="B32184" t="str">
        <f t="shared" si="502"/>
        <v>---0</v>
      </c>
      <c r="E32184">
        <v>0</v>
      </c>
    </row>
    <row r="32185" spans="2:5" ht="13.5" customHeight="1">
      <c r="B32185" t="str">
        <f t="shared" si="502"/>
        <v>---0</v>
      </c>
      <c r="E32185">
        <v>0</v>
      </c>
    </row>
    <row r="32186" spans="2:5" ht="13.5" customHeight="1">
      <c r="B32186" t="str">
        <f t="shared" si="502"/>
        <v>---0</v>
      </c>
      <c r="E32186">
        <v>0</v>
      </c>
    </row>
    <row r="32187" spans="2:5" ht="13.5" customHeight="1">
      <c r="B32187" t="str">
        <f t="shared" si="502"/>
        <v>---0</v>
      </c>
      <c r="E32187">
        <v>0</v>
      </c>
    </row>
    <row r="32188" spans="2:5" ht="13.5" customHeight="1">
      <c r="B32188" t="str">
        <f t="shared" si="502"/>
        <v>---0</v>
      </c>
      <c r="E32188">
        <v>0</v>
      </c>
    </row>
    <row r="32189" spans="2:5" ht="13.5" customHeight="1">
      <c r="B32189" t="str">
        <f t="shared" si="502"/>
        <v>---0</v>
      </c>
      <c r="E32189">
        <v>0</v>
      </c>
    </row>
    <row r="32190" spans="2:5" ht="13.5" customHeight="1">
      <c r="B32190" t="str">
        <f t="shared" si="502"/>
        <v>---0</v>
      </c>
      <c r="E32190">
        <v>0</v>
      </c>
    </row>
    <row r="32191" spans="2:5" ht="13.5" customHeight="1">
      <c r="B32191" t="str">
        <f t="shared" si="502"/>
        <v>---0</v>
      </c>
      <c r="E32191">
        <v>0</v>
      </c>
    </row>
    <row r="32192" spans="2:5" ht="13.5" customHeight="1">
      <c r="B32192" t="str">
        <f t="shared" si="502"/>
        <v>---0</v>
      </c>
      <c r="E32192">
        <v>0</v>
      </c>
    </row>
    <row r="32193" spans="2:5" ht="13.5" customHeight="1">
      <c r="B32193" t="str">
        <f t="shared" si="502"/>
        <v>---0</v>
      </c>
      <c r="E32193">
        <v>0</v>
      </c>
    </row>
    <row r="32194" spans="2:5" ht="13.5" customHeight="1">
      <c r="B32194" t="str">
        <f t="shared" si="502"/>
        <v>---0</v>
      </c>
      <c r="E32194">
        <v>0</v>
      </c>
    </row>
    <row r="32195" spans="2:5" ht="13.5" customHeight="1">
      <c r="B32195" t="str">
        <f t="shared" ref="B32195:B32258" si="503">A32195&amp;"---"&amp;E32195</f>
        <v>---0</v>
      </c>
      <c r="E32195">
        <v>0</v>
      </c>
    </row>
    <row r="32196" spans="2:5" ht="13.5" customHeight="1">
      <c r="B32196" t="str">
        <f t="shared" si="503"/>
        <v>---0</v>
      </c>
      <c r="E32196">
        <v>0</v>
      </c>
    </row>
    <row r="32197" spans="2:5" ht="13.5" customHeight="1">
      <c r="B32197" t="str">
        <f t="shared" si="503"/>
        <v>---0</v>
      </c>
      <c r="E32197">
        <v>0</v>
      </c>
    </row>
    <row r="32198" spans="2:5" ht="13.5" customHeight="1">
      <c r="B32198" t="str">
        <f t="shared" si="503"/>
        <v>---0</v>
      </c>
      <c r="E32198">
        <v>0</v>
      </c>
    </row>
    <row r="32199" spans="2:5" ht="13.5" customHeight="1">
      <c r="B32199" t="str">
        <f t="shared" si="503"/>
        <v>---0</v>
      </c>
      <c r="E32199">
        <v>0</v>
      </c>
    </row>
    <row r="32200" spans="2:5" ht="13.5" customHeight="1">
      <c r="B32200" t="str">
        <f t="shared" si="503"/>
        <v>---0</v>
      </c>
      <c r="E32200">
        <v>0</v>
      </c>
    </row>
    <row r="32201" spans="2:5" ht="13.5" customHeight="1">
      <c r="B32201" t="str">
        <f t="shared" si="503"/>
        <v>---0</v>
      </c>
      <c r="E32201">
        <v>0</v>
      </c>
    </row>
    <row r="32202" spans="2:5" ht="13.5" customHeight="1">
      <c r="B32202" t="str">
        <f t="shared" si="503"/>
        <v>---0</v>
      </c>
      <c r="E32202">
        <v>0</v>
      </c>
    </row>
    <row r="32203" spans="2:5" ht="13.5" customHeight="1">
      <c r="B32203" t="str">
        <f t="shared" si="503"/>
        <v>---0</v>
      </c>
      <c r="E32203">
        <v>0</v>
      </c>
    </row>
    <row r="32204" spans="2:5" ht="13.5" customHeight="1">
      <c r="B32204" t="str">
        <f t="shared" si="503"/>
        <v>---0</v>
      </c>
      <c r="E32204">
        <v>0</v>
      </c>
    </row>
    <row r="32205" spans="2:5" ht="13.5" customHeight="1">
      <c r="B32205" t="str">
        <f t="shared" si="503"/>
        <v>---0</v>
      </c>
      <c r="E32205">
        <v>0</v>
      </c>
    </row>
    <row r="32206" spans="2:5" ht="13.5" customHeight="1">
      <c r="B32206" t="str">
        <f t="shared" si="503"/>
        <v>---0</v>
      </c>
      <c r="E32206">
        <v>0</v>
      </c>
    </row>
    <row r="32207" spans="2:5" ht="13.5" customHeight="1">
      <c r="B32207" t="str">
        <f t="shared" si="503"/>
        <v>---0</v>
      </c>
      <c r="E32207">
        <v>0</v>
      </c>
    </row>
    <row r="32208" spans="2:5" ht="13.5" customHeight="1">
      <c r="B32208" t="str">
        <f t="shared" si="503"/>
        <v>---0</v>
      </c>
      <c r="E32208">
        <v>0</v>
      </c>
    </row>
    <row r="32209" spans="2:5" ht="13.5" customHeight="1">
      <c r="B32209" t="str">
        <f t="shared" si="503"/>
        <v>---0</v>
      </c>
      <c r="E32209">
        <v>0</v>
      </c>
    </row>
    <row r="32210" spans="2:5" ht="13.5" customHeight="1">
      <c r="B32210" t="str">
        <f t="shared" si="503"/>
        <v>---0</v>
      </c>
      <c r="E32210">
        <v>0</v>
      </c>
    </row>
    <row r="32211" spans="2:5" ht="13.5" customHeight="1">
      <c r="B32211" t="str">
        <f t="shared" si="503"/>
        <v>---0</v>
      </c>
      <c r="E32211">
        <v>0</v>
      </c>
    </row>
    <row r="32212" spans="2:5" ht="13.5" customHeight="1">
      <c r="B32212" t="str">
        <f t="shared" si="503"/>
        <v>---0</v>
      </c>
      <c r="E32212">
        <v>0</v>
      </c>
    </row>
    <row r="32213" spans="2:5" ht="13.5" customHeight="1">
      <c r="B32213" t="str">
        <f t="shared" si="503"/>
        <v>---0</v>
      </c>
      <c r="E32213">
        <v>0</v>
      </c>
    </row>
    <row r="32214" spans="2:5" ht="13.5" customHeight="1">
      <c r="B32214" t="str">
        <f t="shared" si="503"/>
        <v>---0</v>
      </c>
      <c r="E32214">
        <v>0</v>
      </c>
    </row>
    <row r="32215" spans="2:5" ht="13.5" customHeight="1">
      <c r="B32215" t="str">
        <f t="shared" si="503"/>
        <v>---0</v>
      </c>
      <c r="E32215">
        <v>0</v>
      </c>
    </row>
    <row r="32216" spans="2:5" ht="13.5" customHeight="1">
      <c r="B32216" t="str">
        <f t="shared" si="503"/>
        <v>---0</v>
      </c>
      <c r="E32216">
        <v>0</v>
      </c>
    </row>
    <row r="32217" spans="2:5" ht="13.5" customHeight="1">
      <c r="B32217" t="str">
        <f t="shared" si="503"/>
        <v>---0</v>
      </c>
      <c r="E32217">
        <v>0</v>
      </c>
    </row>
    <row r="32218" spans="2:5" ht="13.5" customHeight="1">
      <c r="B32218" t="str">
        <f t="shared" si="503"/>
        <v>---0</v>
      </c>
      <c r="E32218">
        <v>0</v>
      </c>
    </row>
    <row r="32219" spans="2:5" ht="13.5" customHeight="1">
      <c r="B32219" t="str">
        <f t="shared" si="503"/>
        <v>---0</v>
      </c>
      <c r="E32219">
        <v>0</v>
      </c>
    </row>
    <row r="32220" spans="2:5" ht="13.5" customHeight="1">
      <c r="B32220" t="str">
        <f t="shared" si="503"/>
        <v>---0</v>
      </c>
      <c r="E32220">
        <v>0</v>
      </c>
    </row>
    <row r="32221" spans="2:5" ht="13.5" customHeight="1">
      <c r="B32221" t="str">
        <f t="shared" si="503"/>
        <v>---0</v>
      </c>
      <c r="E32221">
        <v>0</v>
      </c>
    </row>
    <row r="32222" spans="2:5" ht="13.5" customHeight="1">
      <c r="B32222" t="str">
        <f t="shared" si="503"/>
        <v>---0</v>
      </c>
      <c r="E32222">
        <v>0</v>
      </c>
    </row>
    <row r="32223" spans="2:5" ht="13.5" customHeight="1">
      <c r="B32223" t="str">
        <f t="shared" si="503"/>
        <v>---0</v>
      </c>
      <c r="E32223">
        <v>0</v>
      </c>
    </row>
    <row r="32224" spans="2:5" ht="13.5" customHeight="1">
      <c r="B32224" t="str">
        <f t="shared" si="503"/>
        <v>---0</v>
      </c>
      <c r="E32224">
        <v>0</v>
      </c>
    </row>
    <row r="32225" spans="2:5" ht="13.5" customHeight="1">
      <c r="B32225" t="str">
        <f t="shared" si="503"/>
        <v>---0</v>
      </c>
      <c r="E32225">
        <v>0</v>
      </c>
    </row>
    <row r="32226" spans="2:5" ht="13.5" customHeight="1">
      <c r="B32226" t="str">
        <f t="shared" si="503"/>
        <v>---0</v>
      </c>
      <c r="E32226">
        <v>0</v>
      </c>
    </row>
    <row r="32227" spans="2:5" ht="13.5" customHeight="1">
      <c r="B32227" t="str">
        <f t="shared" si="503"/>
        <v>---0</v>
      </c>
      <c r="E32227">
        <v>0</v>
      </c>
    </row>
    <row r="32228" spans="2:5" ht="13.5" customHeight="1">
      <c r="B32228" t="str">
        <f t="shared" si="503"/>
        <v>---0</v>
      </c>
      <c r="E32228">
        <v>0</v>
      </c>
    </row>
    <row r="32229" spans="2:5" ht="13.5" customHeight="1">
      <c r="B32229" t="str">
        <f t="shared" si="503"/>
        <v>---0</v>
      </c>
      <c r="E32229">
        <v>0</v>
      </c>
    </row>
    <row r="32230" spans="2:5" ht="13.5" customHeight="1">
      <c r="B32230" t="str">
        <f t="shared" si="503"/>
        <v>---0</v>
      </c>
      <c r="E32230">
        <v>0</v>
      </c>
    </row>
    <row r="32231" spans="2:5" ht="13.5" customHeight="1">
      <c r="B32231" t="str">
        <f t="shared" si="503"/>
        <v>---0</v>
      </c>
      <c r="E32231">
        <v>0</v>
      </c>
    </row>
    <row r="32232" spans="2:5" ht="13.5" customHeight="1">
      <c r="B32232" t="str">
        <f t="shared" si="503"/>
        <v>---0</v>
      </c>
      <c r="E32232">
        <v>0</v>
      </c>
    </row>
    <row r="32233" spans="2:5" ht="13.5" customHeight="1">
      <c r="B32233" t="str">
        <f t="shared" si="503"/>
        <v>---0</v>
      </c>
      <c r="E32233">
        <v>0</v>
      </c>
    </row>
    <row r="32234" spans="2:5" ht="13.5" customHeight="1">
      <c r="B32234" t="str">
        <f t="shared" si="503"/>
        <v>---0</v>
      </c>
      <c r="E32234">
        <v>0</v>
      </c>
    </row>
    <row r="32235" spans="2:5" ht="13.5" customHeight="1">
      <c r="B32235" t="str">
        <f t="shared" si="503"/>
        <v>---0</v>
      </c>
      <c r="E32235">
        <v>0</v>
      </c>
    </row>
    <row r="32236" spans="2:5" ht="13.5" customHeight="1">
      <c r="B32236" t="str">
        <f t="shared" si="503"/>
        <v>---0</v>
      </c>
      <c r="E32236">
        <v>0</v>
      </c>
    </row>
    <row r="32237" spans="2:5" ht="13.5" customHeight="1">
      <c r="B32237" t="str">
        <f t="shared" si="503"/>
        <v>---0</v>
      </c>
      <c r="E32237">
        <v>0</v>
      </c>
    </row>
    <row r="32238" spans="2:5" ht="13.5" customHeight="1">
      <c r="B32238" t="str">
        <f t="shared" si="503"/>
        <v>---0</v>
      </c>
      <c r="E32238">
        <v>0</v>
      </c>
    </row>
    <row r="32239" spans="2:5" ht="13.5" customHeight="1">
      <c r="B32239" t="str">
        <f t="shared" si="503"/>
        <v>---0</v>
      </c>
      <c r="E32239">
        <v>0</v>
      </c>
    </row>
    <row r="32240" spans="2:5" ht="13.5" customHeight="1">
      <c r="B32240" t="str">
        <f t="shared" si="503"/>
        <v>---0</v>
      </c>
      <c r="E32240">
        <v>0</v>
      </c>
    </row>
    <row r="32241" spans="2:5" ht="13.5" customHeight="1">
      <c r="B32241" t="str">
        <f t="shared" si="503"/>
        <v>---0</v>
      </c>
      <c r="E32241">
        <v>0</v>
      </c>
    </row>
    <row r="32242" spans="2:5" ht="13.5" customHeight="1">
      <c r="B32242" t="str">
        <f t="shared" si="503"/>
        <v>---0</v>
      </c>
      <c r="E32242">
        <v>0</v>
      </c>
    </row>
    <row r="32243" spans="2:5" ht="13.5" customHeight="1">
      <c r="B32243" t="str">
        <f t="shared" si="503"/>
        <v>---0</v>
      </c>
      <c r="E32243">
        <v>0</v>
      </c>
    </row>
    <row r="32244" spans="2:5" ht="13.5" customHeight="1">
      <c r="B32244" t="str">
        <f t="shared" si="503"/>
        <v>---0</v>
      </c>
      <c r="E32244">
        <v>0</v>
      </c>
    </row>
    <row r="32245" spans="2:5" ht="13.5" customHeight="1">
      <c r="B32245" t="str">
        <f t="shared" si="503"/>
        <v>---0</v>
      </c>
      <c r="E32245">
        <v>0</v>
      </c>
    </row>
    <row r="32246" spans="2:5" ht="13.5" customHeight="1">
      <c r="B32246" t="str">
        <f t="shared" si="503"/>
        <v>---0</v>
      </c>
      <c r="E32246">
        <v>0</v>
      </c>
    </row>
    <row r="32247" spans="2:5" ht="13.5" customHeight="1">
      <c r="B32247" t="str">
        <f t="shared" si="503"/>
        <v>---0</v>
      </c>
      <c r="E32247">
        <v>0</v>
      </c>
    </row>
    <row r="32248" spans="2:5" ht="13.5" customHeight="1">
      <c r="B32248" t="str">
        <f t="shared" si="503"/>
        <v>---0</v>
      </c>
      <c r="E32248">
        <v>0</v>
      </c>
    </row>
    <row r="32249" spans="2:5" ht="13.5" customHeight="1">
      <c r="B32249" t="str">
        <f t="shared" si="503"/>
        <v>---0</v>
      </c>
      <c r="E32249">
        <v>0</v>
      </c>
    </row>
    <row r="32250" spans="2:5" ht="13.5" customHeight="1">
      <c r="B32250" t="str">
        <f t="shared" si="503"/>
        <v>---0</v>
      </c>
      <c r="E32250">
        <v>0</v>
      </c>
    </row>
    <row r="32251" spans="2:5" ht="13.5" customHeight="1">
      <c r="B32251" t="str">
        <f t="shared" si="503"/>
        <v>---0</v>
      </c>
      <c r="E32251">
        <v>0</v>
      </c>
    </row>
    <row r="32252" spans="2:5" ht="13.5" customHeight="1">
      <c r="B32252" t="str">
        <f t="shared" si="503"/>
        <v>---0</v>
      </c>
      <c r="E32252">
        <v>0</v>
      </c>
    </row>
    <row r="32253" spans="2:5" ht="13.5" customHeight="1">
      <c r="B32253" t="str">
        <f t="shared" si="503"/>
        <v>---0</v>
      </c>
      <c r="E32253">
        <v>0</v>
      </c>
    </row>
    <row r="32254" spans="2:5" ht="13.5" customHeight="1">
      <c r="B32254" t="str">
        <f t="shared" si="503"/>
        <v>---0</v>
      </c>
      <c r="E32254">
        <v>0</v>
      </c>
    </row>
    <row r="32255" spans="2:5" ht="13.5" customHeight="1">
      <c r="B32255" t="str">
        <f t="shared" si="503"/>
        <v>---0</v>
      </c>
      <c r="E32255">
        <v>0</v>
      </c>
    </row>
    <row r="32256" spans="2:5" ht="13.5" customHeight="1">
      <c r="B32256" t="str">
        <f t="shared" si="503"/>
        <v>---0</v>
      </c>
      <c r="E32256">
        <v>0</v>
      </c>
    </row>
    <row r="32257" spans="2:5" ht="13.5" customHeight="1">
      <c r="B32257" t="str">
        <f t="shared" si="503"/>
        <v>---0</v>
      </c>
      <c r="E32257">
        <v>0</v>
      </c>
    </row>
    <row r="32258" spans="2:5" ht="13.5" customHeight="1">
      <c r="B32258" t="str">
        <f t="shared" si="503"/>
        <v>---0</v>
      </c>
      <c r="E32258">
        <v>0</v>
      </c>
    </row>
    <row r="32259" spans="2:5" ht="13.5" customHeight="1">
      <c r="B32259" t="str">
        <f t="shared" ref="B32259:B32322" si="504">A32259&amp;"---"&amp;E32259</f>
        <v>---0</v>
      </c>
      <c r="E32259">
        <v>0</v>
      </c>
    </row>
    <row r="32260" spans="2:5" ht="13.5" customHeight="1">
      <c r="B32260" t="str">
        <f t="shared" si="504"/>
        <v>---0</v>
      </c>
      <c r="E32260">
        <v>0</v>
      </c>
    </row>
    <row r="32261" spans="2:5" ht="13.5" customHeight="1">
      <c r="B32261" t="str">
        <f t="shared" si="504"/>
        <v>---0</v>
      </c>
      <c r="E32261">
        <v>0</v>
      </c>
    </row>
    <row r="32262" spans="2:5" ht="13.5" customHeight="1">
      <c r="B32262" t="str">
        <f t="shared" si="504"/>
        <v>---0</v>
      </c>
      <c r="E32262">
        <v>0</v>
      </c>
    </row>
    <row r="32263" spans="2:5" ht="13.5" customHeight="1">
      <c r="B32263" t="str">
        <f t="shared" si="504"/>
        <v>---0</v>
      </c>
      <c r="E32263">
        <v>0</v>
      </c>
    </row>
    <row r="32264" spans="2:5" ht="13.5" customHeight="1">
      <c r="B32264" t="str">
        <f t="shared" si="504"/>
        <v>---0</v>
      </c>
      <c r="E32264">
        <v>0</v>
      </c>
    </row>
    <row r="32265" spans="2:5" ht="13.5" customHeight="1">
      <c r="B32265" t="str">
        <f t="shared" si="504"/>
        <v>---0</v>
      </c>
      <c r="E32265">
        <v>0</v>
      </c>
    </row>
    <row r="32266" spans="2:5" ht="13.5" customHeight="1">
      <c r="B32266" t="str">
        <f t="shared" si="504"/>
        <v>---0</v>
      </c>
      <c r="E32266">
        <v>0</v>
      </c>
    </row>
    <row r="32267" spans="2:5" ht="13.5" customHeight="1">
      <c r="B32267" t="str">
        <f t="shared" si="504"/>
        <v>---0</v>
      </c>
      <c r="E32267">
        <v>0</v>
      </c>
    </row>
    <row r="32268" spans="2:5" ht="13.5" customHeight="1">
      <c r="B32268" t="str">
        <f t="shared" si="504"/>
        <v>---0</v>
      </c>
      <c r="E32268">
        <v>0</v>
      </c>
    </row>
    <row r="32269" spans="2:5" ht="13.5" customHeight="1">
      <c r="B32269" t="str">
        <f t="shared" si="504"/>
        <v>---0</v>
      </c>
      <c r="E32269">
        <v>0</v>
      </c>
    </row>
    <row r="32270" spans="2:5" ht="13.5" customHeight="1">
      <c r="B32270" t="str">
        <f t="shared" si="504"/>
        <v>---0</v>
      </c>
      <c r="E32270">
        <v>0</v>
      </c>
    </row>
    <row r="32271" spans="2:5" ht="13.5" customHeight="1">
      <c r="B32271" t="str">
        <f t="shared" si="504"/>
        <v>---0</v>
      </c>
      <c r="E32271">
        <v>0</v>
      </c>
    </row>
    <row r="32272" spans="2:5" ht="13.5" customHeight="1">
      <c r="B32272" t="str">
        <f t="shared" si="504"/>
        <v>---0</v>
      </c>
      <c r="E32272">
        <v>0</v>
      </c>
    </row>
    <row r="32273" spans="2:5" ht="13.5" customHeight="1">
      <c r="B32273" t="str">
        <f t="shared" si="504"/>
        <v>---0</v>
      </c>
      <c r="E32273">
        <v>0</v>
      </c>
    </row>
    <row r="32274" spans="2:5" ht="13.5" customHeight="1">
      <c r="B32274" t="str">
        <f t="shared" si="504"/>
        <v>---0</v>
      </c>
      <c r="E32274">
        <v>0</v>
      </c>
    </row>
    <row r="32275" spans="2:5" ht="13.5" customHeight="1">
      <c r="B32275" t="str">
        <f t="shared" si="504"/>
        <v>---0</v>
      </c>
      <c r="E32275">
        <v>0</v>
      </c>
    </row>
    <row r="32276" spans="2:5" ht="13.5" customHeight="1">
      <c r="B32276" t="str">
        <f t="shared" si="504"/>
        <v>---0</v>
      </c>
      <c r="E32276">
        <v>0</v>
      </c>
    </row>
    <row r="32277" spans="2:5" ht="13.5" customHeight="1">
      <c r="B32277" t="str">
        <f t="shared" si="504"/>
        <v>---0</v>
      </c>
      <c r="E32277">
        <v>0</v>
      </c>
    </row>
    <row r="32278" spans="2:5" ht="13.5" customHeight="1">
      <c r="B32278" t="str">
        <f t="shared" si="504"/>
        <v>---0</v>
      </c>
      <c r="E32278">
        <v>0</v>
      </c>
    </row>
    <row r="32279" spans="2:5" ht="13.5" customHeight="1">
      <c r="B32279" t="str">
        <f t="shared" si="504"/>
        <v>---0</v>
      </c>
      <c r="E32279">
        <v>0</v>
      </c>
    </row>
    <row r="32280" spans="2:5" ht="13.5" customHeight="1">
      <c r="B32280" t="str">
        <f t="shared" si="504"/>
        <v>---0</v>
      </c>
      <c r="E32280">
        <v>0</v>
      </c>
    </row>
    <row r="32281" spans="2:5" ht="13.5" customHeight="1">
      <c r="B32281" t="str">
        <f t="shared" si="504"/>
        <v>---0</v>
      </c>
      <c r="E32281">
        <v>0</v>
      </c>
    </row>
    <row r="32282" spans="2:5" ht="13.5" customHeight="1">
      <c r="B32282" t="str">
        <f t="shared" si="504"/>
        <v>---0</v>
      </c>
      <c r="E32282">
        <v>0</v>
      </c>
    </row>
    <row r="32283" spans="2:5" ht="13.5" customHeight="1">
      <c r="B32283" t="str">
        <f t="shared" si="504"/>
        <v>---0</v>
      </c>
      <c r="E32283">
        <v>0</v>
      </c>
    </row>
    <row r="32284" spans="2:5" ht="13.5" customHeight="1">
      <c r="B32284" t="str">
        <f t="shared" si="504"/>
        <v>---0</v>
      </c>
      <c r="E32284">
        <v>0</v>
      </c>
    </row>
    <row r="32285" spans="2:5" ht="13.5" customHeight="1">
      <c r="B32285" t="str">
        <f t="shared" si="504"/>
        <v>---0</v>
      </c>
      <c r="E32285">
        <v>0</v>
      </c>
    </row>
    <row r="32286" spans="2:5" ht="13.5" customHeight="1">
      <c r="B32286" t="str">
        <f t="shared" si="504"/>
        <v>---0</v>
      </c>
      <c r="E32286">
        <v>0</v>
      </c>
    </row>
    <row r="32287" spans="2:5" ht="13.5" customHeight="1">
      <c r="B32287" t="str">
        <f t="shared" si="504"/>
        <v>---0</v>
      </c>
      <c r="E32287">
        <v>0</v>
      </c>
    </row>
    <row r="32288" spans="2:5" ht="13.5" customHeight="1">
      <c r="B32288" t="str">
        <f t="shared" si="504"/>
        <v>---0</v>
      </c>
      <c r="E32288">
        <v>0</v>
      </c>
    </row>
    <row r="32289" spans="2:5" ht="13.5" customHeight="1">
      <c r="B32289" t="str">
        <f t="shared" si="504"/>
        <v>---0</v>
      </c>
      <c r="E32289">
        <v>0</v>
      </c>
    </row>
    <row r="32290" spans="2:5" ht="13.5" customHeight="1">
      <c r="B32290" t="str">
        <f t="shared" si="504"/>
        <v>---0</v>
      </c>
      <c r="E32290">
        <v>0</v>
      </c>
    </row>
    <row r="32291" spans="2:5" ht="13.5" customHeight="1">
      <c r="B32291" t="str">
        <f t="shared" si="504"/>
        <v>---0</v>
      </c>
      <c r="E32291">
        <v>0</v>
      </c>
    </row>
    <row r="32292" spans="2:5" ht="13.5" customHeight="1">
      <c r="B32292" t="str">
        <f t="shared" si="504"/>
        <v>---0</v>
      </c>
      <c r="E32292">
        <v>0</v>
      </c>
    </row>
    <row r="32293" spans="2:5" ht="13.5" customHeight="1">
      <c r="B32293" t="str">
        <f t="shared" si="504"/>
        <v>---0</v>
      </c>
      <c r="E32293">
        <v>0</v>
      </c>
    </row>
    <row r="32294" spans="2:5" ht="13.5" customHeight="1">
      <c r="B32294" t="str">
        <f t="shared" si="504"/>
        <v>---0</v>
      </c>
      <c r="E32294">
        <v>0</v>
      </c>
    </row>
    <row r="32295" spans="2:5" ht="13.5" customHeight="1">
      <c r="B32295" t="str">
        <f t="shared" si="504"/>
        <v>---0</v>
      </c>
      <c r="E32295">
        <v>0</v>
      </c>
    </row>
    <row r="32296" spans="2:5" ht="13.5" customHeight="1">
      <c r="B32296" t="str">
        <f t="shared" si="504"/>
        <v>---0</v>
      </c>
      <c r="E32296">
        <v>0</v>
      </c>
    </row>
    <row r="32297" spans="2:5" ht="13.5" customHeight="1">
      <c r="B32297" t="str">
        <f t="shared" si="504"/>
        <v>---0</v>
      </c>
      <c r="E32297">
        <v>0</v>
      </c>
    </row>
    <row r="32298" spans="2:5" ht="13.5" customHeight="1">
      <c r="B32298" t="str">
        <f t="shared" si="504"/>
        <v>---0</v>
      </c>
      <c r="E32298">
        <v>0</v>
      </c>
    </row>
    <row r="32299" spans="2:5" ht="13.5" customHeight="1">
      <c r="B32299" t="str">
        <f t="shared" si="504"/>
        <v>---0</v>
      </c>
      <c r="E32299">
        <v>0</v>
      </c>
    </row>
    <row r="32300" spans="2:5" ht="13.5" customHeight="1">
      <c r="B32300" t="str">
        <f t="shared" si="504"/>
        <v>---0</v>
      </c>
      <c r="E32300">
        <v>0</v>
      </c>
    </row>
    <row r="32301" spans="2:5" ht="13.5" customHeight="1">
      <c r="B32301" t="str">
        <f t="shared" si="504"/>
        <v>---0</v>
      </c>
      <c r="E32301">
        <v>0</v>
      </c>
    </row>
    <row r="32302" spans="2:5" ht="13.5" customHeight="1">
      <c r="B32302" t="str">
        <f t="shared" si="504"/>
        <v>---0</v>
      </c>
      <c r="E32302">
        <v>0</v>
      </c>
    </row>
    <row r="32303" spans="2:5" ht="13.5" customHeight="1">
      <c r="B32303" t="str">
        <f t="shared" si="504"/>
        <v>---0</v>
      </c>
      <c r="E32303">
        <v>0</v>
      </c>
    </row>
    <row r="32304" spans="2:5" ht="13.5" customHeight="1">
      <c r="B32304" t="str">
        <f t="shared" si="504"/>
        <v>---0</v>
      </c>
      <c r="E32304">
        <v>0</v>
      </c>
    </row>
    <row r="32305" spans="2:5" ht="13.5" customHeight="1">
      <c r="B32305" t="str">
        <f t="shared" si="504"/>
        <v>---0</v>
      </c>
      <c r="E32305">
        <v>0</v>
      </c>
    </row>
    <row r="32306" spans="2:5" ht="13.5" customHeight="1">
      <c r="B32306" t="str">
        <f t="shared" si="504"/>
        <v>---0</v>
      </c>
      <c r="E32306">
        <v>0</v>
      </c>
    </row>
    <row r="32307" spans="2:5" ht="13.5" customHeight="1">
      <c r="B32307" t="str">
        <f t="shared" si="504"/>
        <v>---0</v>
      </c>
      <c r="E32307">
        <v>0</v>
      </c>
    </row>
    <row r="32308" spans="2:5" ht="13.5" customHeight="1">
      <c r="B32308" t="str">
        <f t="shared" si="504"/>
        <v>---0</v>
      </c>
      <c r="E32308">
        <v>0</v>
      </c>
    </row>
    <row r="32309" spans="2:5" ht="13.5" customHeight="1">
      <c r="B32309" t="str">
        <f t="shared" si="504"/>
        <v>---0</v>
      </c>
      <c r="E32309">
        <v>0</v>
      </c>
    </row>
    <row r="32310" spans="2:5" ht="13.5" customHeight="1">
      <c r="B32310" t="str">
        <f t="shared" si="504"/>
        <v>---0</v>
      </c>
      <c r="E32310">
        <v>0</v>
      </c>
    </row>
    <row r="32311" spans="2:5" ht="13.5" customHeight="1">
      <c r="B32311" t="str">
        <f t="shared" si="504"/>
        <v>---0</v>
      </c>
      <c r="E32311">
        <v>0</v>
      </c>
    </row>
    <row r="32312" spans="2:5" ht="13.5" customHeight="1">
      <c r="B32312" t="str">
        <f t="shared" si="504"/>
        <v>---0</v>
      </c>
      <c r="E32312">
        <v>0</v>
      </c>
    </row>
    <row r="32313" spans="2:5" ht="13.5" customHeight="1">
      <c r="B32313" t="str">
        <f t="shared" si="504"/>
        <v>---0</v>
      </c>
      <c r="E32313">
        <v>0</v>
      </c>
    </row>
    <row r="32314" spans="2:5" ht="13.5" customHeight="1">
      <c r="B32314" t="str">
        <f t="shared" si="504"/>
        <v>---0</v>
      </c>
      <c r="E32314">
        <v>0</v>
      </c>
    </row>
    <row r="32315" spans="2:5" ht="13.5" customHeight="1">
      <c r="B32315" t="str">
        <f t="shared" si="504"/>
        <v>---0</v>
      </c>
      <c r="E32315">
        <v>0</v>
      </c>
    </row>
    <row r="32316" spans="2:5" ht="13.5" customHeight="1">
      <c r="B32316" t="str">
        <f t="shared" si="504"/>
        <v>---0</v>
      </c>
      <c r="E32316">
        <v>0</v>
      </c>
    </row>
    <row r="32317" spans="2:5" ht="13.5" customHeight="1">
      <c r="B32317" t="str">
        <f t="shared" si="504"/>
        <v>---0</v>
      </c>
      <c r="E32317">
        <v>0</v>
      </c>
    </row>
    <row r="32318" spans="2:5" ht="13.5" customHeight="1">
      <c r="B32318" t="str">
        <f t="shared" si="504"/>
        <v>---0</v>
      </c>
      <c r="E32318">
        <v>0</v>
      </c>
    </row>
    <row r="32319" spans="2:5" ht="13.5" customHeight="1">
      <c r="B32319" t="str">
        <f t="shared" si="504"/>
        <v>---0</v>
      </c>
      <c r="E32319">
        <v>0</v>
      </c>
    </row>
    <row r="32320" spans="2:5" ht="13.5" customHeight="1">
      <c r="B32320" t="str">
        <f t="shared" si="504"/>
        <v>---0</v>
      </c>
      <c r="E32320">
        <v>0</v>
      </c>
    </row>
    <row r="32321" spans="2:5" ht="13.5" customHeight="1">
      <c r="B32321" t="str">
        <f t="shared" si="504"/>
        <v>---0</v>
      </c>
      <c r="E32321">
        <v>0</v>
      </c>
    </row>
    <row r="32322" spans="2:5" ht="13.5" customHeight="1">
      <c r="B32322" t="str">
        <f t="shared" si="504"/>
        <v>---0</v>
      </c>
      <c r="E32322">
        <v>0</v>
      </c>
    </row>
    <row r="32323" spans="2:5" ht="13.5" customHeight="1">
      <c r="B32323" t="str">
        <f t="shared" ref="B32323:B32386" si="505">A32323&amp;"---"&amp;E32323</f>
        <v>---0</v>
      </c>
      <c r="E32323">
        <v>0</v>
      </c>
    </row>
    <row r="32324" spans="2:5" ht="13.5" customHeight="1">
      <c r="B32324" t="str">
        <f t="shared" si="505"/>
        <v>---0</v>
      </c>
      <c r="E32324">
        <v>0</v>
      </c>
    </row>
    <row r="32325" spans="2:5" ht="13.5" customHeight="1">
      <c r="B32325" t="str">
        <f t="shared" si="505"/>
        <v>---0</v>
      </c>
      <c r="E32325">
        <v>0</v>
      </c>
    </row>
    <row r="32326" spans="2:5" ht="13.5" customHeight="1">
      <c r="B32326" t="str">
        <f t="shared" si="505"/>
        <v>---0</v>
      </c>
      <c r="E32326">
        <v>0</v>
      </c>
    </row>
    <row r="32327" spans="2:5" ht="13.5" customHeight="1">
      <c r="B32327" t="str">
        <f t="shared" si="505"/>
        <v>---0</v>
      </c>
      <c r="E32327">
        <v>0</v>
      </c>
    </row>
    <row r="32328" spans="2:5" ht="13.5" customHeight="1">
      <c r="B32328" t="str">
        <f t="shared" si="505"/>
        <v>---0</v>
      </c>
      <c r="E32328">
        <v>0</v>
      </c>
    </row>
    <row r="32329" spans="2:5" ht="13.5" customHeight="1">
      <c r="B32329" t="str">
        <f t="shared" si="505"/>
        <v>---0</v>
      </c>
      <c r="E32329">
        <v>0</v>
      </c>
    </row>
    <row r="32330" spans="2:5" ht="13.5" customHeight="1">
      <c r="B32330" t="str">
        <f t="shared" si="505"/>
        <v>---0</v>
      </c>
      <c r="E32330">
        <v>0</v>
      </c>
    </row>
    <row r="32331" spans="2:5" ht="13.5" customHeight="1">
      <c r="B32331" t="str">
        <f t="shared" si="505"/>
        <v>---0</v>
      </c>
      <c r="E32331">
        <v>0</v>
      </c>
    </row>
    <row r="32332" spans="2:5" ht="13.5" customHeight="1">
      <c r="B32332" t="str">
        <f t="shared" si="505"/>
        <v>---0</v>
      </c>
      <c r="E32332">
        <v>0</v>
      </c>
    </row>
    <row r="32333" spans="2:5" ht="13.5" customHeight="1">
      <c r="B32333" t="str">
        <f t="shared" si="505"/>
        <v>---0</v>
      </c>
      <c r="E32333">
        <v>0</v>
      </c>
    </row>
    <row r="32334" spans="2:5" ht="13.5" customHeight="1">
      <c r="B32334" t="str">
        <f t="shared" si="505"/>
        <v>---0</v>
      </c>
      <c r="E32334">
        <v>0</v>
      </c>
    </row>
    <row r="32335" spans="2:5" ht="13.5" customHeight="1">
      <c r="B32335" t="str">
        <f t="shared" si="505"/>
        <v>---0</v>
      </c>
      <c r="E32335">
        <v>0</v>
      </c>
    </row>
    <row r="32336" spans="2:5" ht="13.5" customHeight="1">
      <c r="B32336" t="str">
        <f t="shared" si="505"/>
        <v>---0</v>
      </c>
      <c r="E32336">
        <v>0</v>
      </c>
    </row>
    <row r="32337" spans="2:5" ht="13.5" customHeight="1">
      <c r="B32337" t="str">
        <f t="shared" si="505"/>
        <v>---0</v>
      </c>
      <c r="E32337">
        <v>0</v>
      </c>
    </row>
    <row r="32338" spans="2:5" ht="13.5" customHeight="1">
      <c r="B32338" t="str">
        <f t="shared" si="505"/>
        <v>---0</v>
      </c>
      <c r="E32338">
        <v>0</v>
      </c>
    </row>
    <row r="32339" spans="2:5" ht="13.5" customHeight="1">
      <c r="B32339" t="str">
        <f t="shared" si="505"/>
        <v>---0</v>
      </c>
      <c r="E32339">
        <v>0</v>
      </c>
    </row>
    <row r="32340" spans="2:5" ht="13.5" customHeight="1">
      <c r="B32340" t="str">
        <f t="shared" si="505"/>
        <v>---0</v>
      </c>
      <c r="E32340">
        <v>0</v>
      </c>
    </row>
    <row r="32341" spans="2:5" ht="13.5" customHeight="1">
      <c r="B32341" t="str">
        <f t="shared" si="505"/>
        <v>---0</v>
      </c>
      <c r="E32341">
        <v>0</v>
      </c>
    </row>
    <row r="32342" spans="2:5" ht="13.5" customHeight="1">
      <c r="B32342" t="str">
        <f t="shared" si="505"/>
        <v>---0</v>
      </c>
      <c r="E32342">
        <v>0</v>
      </c>
    </row>
    <row r="32343" spans="2:5" ht="13.5" customHeight="1">
      <c r="B32343" t="str">
        <f t="shared" si="505"/>
        <v>---0</v>
      </c>
      <c r="E32343">
        <v>0</v>
      </c>
    </row>
    <row r="32344" spans="2:5" ht="13.5" customHeight="1">
      <c r="B32344" t="str">
        <f t="shared" si="505"/>
        <v>---0</v>
      </c>
      <c r="E32344">
        <v>0</v>
      </c>
    </row>
    <row r="32345" spans="2:5" ht="13.5" customHeight="1">
      <c r="B32345" t="str">
        <f t="shared" si="505"/>
        <v>---0</v>
      </c>
      <c r="E32345">
        <v>0</v>
      </c>
    </row>
    <row r="32346" spans="2:5" ht="13.5" customHeight="1">
      <c r="B32346" t="str">
        <f t="shared" si="505"/>
        <v>---0</v>
      </c>
      <c r="E32346">
        <v>0</v>
      </c>
    </row>
    <row r="32347" spans="2:5" ht="13.5" customHeight="1">
      <c r="B32347" t="str">
        <f t="shared" si="505"/>
        <v>---0</v>
      </c>
      <c r="E32347">
        <v>0</v>
      </c>
    </row>
    <row r="32348" spans="2:5" ht="13.5" customHeight="1">
      <c r="B32348" t="str">
        <f t="shared" si="505"/>
        <v>---0</v>
      </c>
      <c r="E32348">
        <v>0</v>
      </c>
    </row>
    <row r="32349" spans="2:5" ht="13.5" customHeight="1">
      <c r="B32349" t="str">
        <f t="shared" si="505"/>
        <v>---0</v>
      </c>
      <c r="E32349">
        <v>0</v>
      </c>
    </row>
    <row r="32350" spans="2:5" ht="13.5" customHeight="1">
      <c r="B32350" t="str">
        <f t="shared" si="505"/>
        <v>---0</v>
      </c>
      <c r="E32350">
        <v>0</v>
      </c>
    </row>
    <row r="32351" spans="2:5" ht="13.5" customHeight="1">
      <c r="B32351" t="str">
        <f t="shared" si="505"/>
        <v>---0</v>
      </c>
      <c r="E32351">
        <v>0</v>
      </c>
    </row>
    <row r="32352" spans="2:5" ht="13.5" customHeight="1">
      <c r="B32352" t="str">
        <f t="shared" si="505"/>
        <v>---0</v>
      </c>
      <c r="E32352">
        <v>0</v>
      </c>
    </row>
    <row r="32353" spans="2:5" ht="13.5" customHeight="1">
      <c r="B32353" t="str">
        <f t="shared" si="505"/>
        <v>---0</v>
      </c>
      <c r="E32353">
        <v>0</v>
      </c>
    </row>
    <row r="32354" spans="2:5" ht="13.5" customHeight="1">
      <c r="B32354" t="str">
        <f t="shared" si="505"/>
        <v>---0</v>
      </c>
      <c r="E32354">
        <v>0</v>
      </c>
    </row>
    <row r="32355" spans="2:5" ht="13.5" customHeight="1">
      <c r="B32355" t="str">
        <f t="shared" si="505"/>
        <v>---0</v>
      </c>
      <c r="E32355">
        <v>0</v>
      </c>
    </row>
    <row r="32356" spans="2:5" ht="13.5" customHeight="1">
      <c r="B32356" t="str">
        <f t="shared" si="505"/>
        <v>---0</v>
      </c>
      <c r="E32356">
        <v>0</v>
      </c>
    </row>
    <row r="32357" spans="2:5" ht="13.5" customHeight="1">
      <c r="B32357" t="str">
        <f t="shared" si="505"/>
        <v>---0</v>
      </c>
      <c r="E32357">
        <v>0</v>
      </c>
    </row>
    <row r="32358" spans="2:5" ht="13.5" customHeight="1">
      <c r="B32358" t="str">
        <f t="shared" si="505"/>
        <v>---0</v>
      </c>
      <c r="E32358">
        <v>0</v>
      </c>
    </row>
    <row r="32359" spans="2:5" ht="13.5" customHeight="1">
      <c r="B32359" t="str">
        <f t="shared" si="505"/>
        <v>---0</v>
      </c>
      <c r="E32359">
        <v>0</v>
      </c>
    </row>
    <row r="32360" spans="2:5" ht="13.5" customHeight="1">
      <c r="B32360" t="str">
        <f t="shared" si="505"/>
        <v>---0</v>
      </c>
      <c r="E32360">
        <v>0</v>
      </c>
    </row>
    <row r="32361" spans="2:5" ht="13.5" customHeight="1">
      <c r="B32361" t="str">
        <f t="shared" si="505"/>
        <v>---0</v>
      </c>
      <c r="E32361">
        <v>0</v>
      </c>
    </row>
    <row r="32362" spans="2:5" ht="13.5" customHeight="1">
      <c r="B32362" t="str">
        <f t="shared" si="505"/>
        <v>---0</v>
      </c>
      <c r="E32362">
        <v>0</v>
      </c>
    </row>
    <row r="32363" spans="2:5" ht="13.5" customHeight="1">
      <c r="B32363" t="str">
        <f t="shared" si="505"/>
        <v>---0</v>
      </c>
      <c r="E32363">
        <v>0</v>
      </c>
    </row>
    <row r="32364" spans="2:5" ht="13.5" customHeight="1">
      <c r="B32364" t="str">
        <f t="shared" si="505"/>
        <v>---0</v>
      </c>
      <c r="E32364">
        <v>0</v>
      </c>
    </row>
    <row r="32365" spans="2:5" ht="13.5" customHeight="1">
      <c r="B32365" t="str">
        <f t="shared" si="505"/>
        <v>---0</v>
      </c>
      <c r="E32365">
        <v>0</v>
      </c>
    </row>
    <row r="32366" spans="2:5" ht="13.5" customHeight="1">
      <c r="B32366" t="str">
        <f t="shared" si="505"/>
        <v>---0</v>
      </c>
      <c r="E32366">
        <v>0</v>
      </c>
    </row>
    <row r="32367" spans="2:5" ht="13.5" customHeight="1">
      <c r="B32367" t="str">
        <f t="shared" si="505"/>
        <v>---0</v>
      </c>
      <c r="E32367">
        <v>0</v>
      </c>
    </row>
    <row r="32368" spans="2:5" ht="13.5" customHeight="1">
      <c r="B32368" t="str">
        <f t="shared" si="505"/>
        <v>---0</v>
      </c>
      <c r="E32368">
        <v>0</v>
      </c>
    </row>
    <row r="32369" spans="2:5" ht="13.5" customHeight="1">
      <c r="B32369" t="str">
        <f t="shared" si="505"/>
        <v>---0</v>
      </c>
      <c r="E32369">
        <v>0</v>
      </c>
    </row>
    <row r="32370" spans="2:5" ht="13.5" customHeight="1">
      <c r="B32370" t="str">
        <f t="shared" si="505"/>
        <v>---0</v>
      </c>
      <c r="E32370">
        <v>0</v>
      </c>
    </row>
    <row r="32371" spans="2:5" ht="13.5" customHeight="1">
      <c r="B32371" t="str">
        <f t="shared" si="505"/>
        <v>---0</v>
      </c>
      <c r="E32371">
        <v>0</v>
      </c>
    </row>
    <row r="32372" spans="2:5" ht="13.5" customHeight="1">
      <c r="B32372" t="str">
        <f t="shared" si="505"/>
        <v>---0</v>
      </c>
      <c r="E32372">
        <v>0</v>
      </c>
    </row>
    <row r="32373" spans="2:5" ht="13.5" customHeight="1">
      <c r="B32373" t="str">
        <f t="shared" si="505"/>
        <v>---0</v>
      </c>
      <c r="E32373">
        <v>0</v>
      </c>
    </row>
    <row r="32374" spans="2:5" ht="13.5" customHeight="1">
      <c r="B32374" t="str">
        <f t="shared" si="505"/>
        <v>---0</v>
      </c>
      <c r="E32374">
        <v>0</v>
      </c>
    </row>
    <row r="32375" spans="2:5" ht="13.5" customHeight="1">
      <c r="B32375" t="str">
        <f t="shared" si="505"/>
        <v>---0</v>
      </c>
      <c r="E32375">
        <v>0</v>
      </c>
    </row>
    <row r="32376" spans="2:5" ht="13.5" customHeight="1">
      <c r="B32376" t="str">
        <f t="shared" si="505"/>
        <v>---0</v>
      </c>
      <c r="E32376">
        <v>0</v>
      </c>
    </row>
    <row r="32377" spans="2:5" ht="13.5" customHeight="1">
      <c r="B32377" t="str">
        <f t="shared" si="505"/>
        <v>---0</v>
      </c>
      <c r="E32377">
        <v>0</v>
      </c>
    </row>
    <row r="32378" spans="2:5" ht="13.5" customHeight="1">
      <c r="B32378" t="str">
        <f t="shared" si="505"/>
        <v>---0</v>
      </c>
      <c r="E32378">
        <v>0</v>
      </c>
    </row>
    <row r="32379" spans="2:5" ht="13.5" customHeight="1">
      <c r="B32379" t="str">
        <f t="shared" si="505"/>
        <v>---0</v>
      </c>
      <c r="E32379">
        <v>0</v>
      </c>
    </row>
    <row r="32380" spans="2:5" ht="13.5" customHeight="1">
      <c r="B32380" t="str">
        <f t="shared" si="505"/>
        <v>---0</v>
      </c>
      <c r="E32380">
        <v>0</v>
      </c>
    </row>
    <row r="32381" spans="2:5" ht="13.5" customHeight="1">
      <c r="B32381" t="str">
        <f t="shared" si="505"/>
        <v>---0</v>
      </c>
      <c r="E32381">
        <v>0</v>
      </c>
    </row>
    <row r="32382" spans="2:5" ht="13.5" customHeight="1">
      <c r="B32382" t="str">
        <f t="shared" si="505"/>
        <v>---0</v>
      </c>
      <c r="E32382">
        <v>0</v>
      </c>
    </row>
    <row r="32383" spans="2:5" ht="13.5" customHeight="1">
      <c r="B32383" t="str">
        <f t="shared" si="505"/>
        <v>---0</v>
      </c>
      <c r="E32383">
        <v>0</v>
      </c>
    </row>
    <row r="32384" spans="2:5" ht="13.5" customHeight="1">
      <c r="B32384" t="str">
        <f t="shared" si="505"/>
        <v>---0</v>
      </c>
      <c r="E32384">
        <v>0</v>
      </c>
    </row>
    <row r="32385" spans="2:5" ht="13.5" customHeight="1">
      <c r="B32385" t="str">
        <f t="shared" si="505"/>
        <v>---0</v>
      </c>
      <c r="E32385">
        <v>0</v>
      </c>
    </row>
    <row r="32386" spans="2:5" ht="13.5" customHeight="1">
      <c r="B32386" t="str">
        <f t="shared" si="505"/>
        <v>---0</v>
      </c>
      <c r="E32386">
        <v>0</v>
      </c>
    </row>
    <row r="32387" spans="2:5" ht="13.5" customHeight="1">
      <c r="B32387" t="str">
        <f t="shared" ref="B32387:B32450" si="506">A32387&amp;"---"&amp;E32387</f>
        <v>---0</v>
      </c>
      <c r="E32387">
        <v>0</v>
      </c>
    </row>
    <row r="32388" spans="2:5" ht="13.5" customHeight="1">
      <c r="B32388" t="str">
        <f t="shared" si="506"/>
        <v>---0</v>
      </c>
      <c r="E32388">
        <v>0</v>
      </c>
    </row>
    <row r="32389" spans="2:5" ht="13.5" customHeight="1">
      <c r="B32389" t="str">
        <f t="shared" si="506"/>
        <v>---0</v>
      </c>
      <c r="E32389">
        <v>0</v>
      </c>
    </row>
    <row r="32390" spans="2:5" ht="13.5" customHeight="1">
      <c r="B32390" t="str">
        <f t="shared" si="506"/>
        <v>---0</v>
      </c>
      <c r="E32390">
        <v>0</v>
      </c>
    </row>
    <row r="32391" spans="2:5" ht="13.5" customHeight="1">
      <c r="B32391" t="str">
        <f t="shared" si="506"/>
        <v>---0</v>
      </c>
      <c r="E32391">
        <v>0</v>
      </c>
    </row>
    <row r="32392" spans="2:5" ht="13.5" customHeight="1">
      <c r="B32392" t="str">
        <f t="shared" si="506"/>
        <v>---0</v>
      </c>
      <c r="E32392">
        <v>0</v>
      </c>
    </row>
    <row r="32393" spans="2:5" ht="13.5" customHeight="1">
      <c r="B32393" t="str">
        <f t="shared" si="506"/>
        <v>---0</v>
      </c>
      <c r="E32393">
        <v>0</v>
      </c>
    </row>
    <row r="32394" spans="2:5" ht="13.5" customHeight="1">
      <c r="B32394" t="str">
        <f t="shared" si="506"/>
        <v>---0</v>
      </c>
      <c r="E32394">
        <v>0</v>
      </c>
    </row>
    <row r="32395" spans="2:5" ht="13.5" customHeight="1">
      <c r="B32395" t="str">
        <f t="shared" si="506"/>
        <v>---0</v>
      </c>
      <c r="E32395">
        <v>0</v>
      </c>
    </row>
    <row r="32396" spans="2:5" ht="13.5" customHeight="1">
      <c r="B32396" t="str">
        <f t="shared" si="506"/>
        <v>---0</v>
      </c>
      <c r="E32396">
        <v>0</v>
      </c>
    </row>
    <row r="32397" spans="2:5" ht="13.5" customHeight="1">
      <c r="B32397" t="str">
        <f t="shared" si="506"/>
        <v>---0</v>
      </c>
      <c r="E32397">
        <v>0</v>
      </c>
    </row>
    <row r="32398" spans="2:5" ht="13.5" customHeight="1">
      <c r="B32398" t="str">
        <f t="shared" si="506"/>
        <v>---0</v>
      </c>
      <c r="E32398">
        <v>0</v>
      </c>
    </row>
    <row r="32399" spans="2:5" ht="13.5" customHeight="1">
      <c r="B32399" t="str">
        <f t="shared" si="506"/>
        <v>---0</v>
      </c>
      <c r="E32399">
        <v>0</v>
      </c>
    </row>
    <row r="32400" spans="2:5" ht="13.5" customHeight="1">
      <c r="B32400" t="str">
        <f t="shared" si="506"/>
        <v>---0</v>
      </c>
      <c r="E32400">
        <v>0</v>
      </c>
    </row>
    <row r="32401" spans="2:5" ht="13.5" customHeight="1">
      <c r="B32401" t="str">
        <f t="shared" si="506"/>
        <v>---0</v>
      </c>
      <c r="E32401">
        <v>0</v>
      </c>
    </row>
    <row r="32402" spans="2:5" ht="13.5" customHeight="1">
      <c r="B32402" t="str">
        <f t="shared" si="506"/>
        <v>---0</v>
      </c>
      <c r="E32402">
        <v>0</v>
      </c>
    </row>
    <row r="32403" spans="2:5" ht="13.5" customHeight="1">
      <c r="B32403" t="str">
        <f t="shared" si="506"/>
        <v>---0</v>
      </c>
      <c r="E32403">
        <v>0</v>
      </c>
    </row>
    <row r="32404" spans="2:5" ht="13.5" customHeight="1">
      <c r="B32404" t="str">
        <f t="shared" si="506"/>
        <v>---0</v>
      </c>
      <c r="E32404">
        <v>0</v>
      </c>
    </row>
    <row r="32405" spans="2:5" ht="13.5" customHeight="1">
      <c r="B32405" t="str">
        <f t="shared" si="506"/>
        <v>---0</v>
      </c>
      <c r="E32405">
        <v>0</v>
      </c>
    </row>
    <row r="32406" spans="2:5" ht="13.5" customHeight="1">
      <c r="B32406" t="str">
        <f t="shared" si="506"/>
        <v>---0</v>
      </c>
      <c r="E32406">
        <v>0</v>
      </c>
    </row>
    <row r="32407" spans="2:5" ht="13.5" customHeight="1">
      <c r="B32407" t="str">
        <f t="shared" si="506"/>
        <v>---0</v>
      </c>
      <c r="E32407">
        <v>0</v>
      </c>
    </row>
    <row r="32408" spans="2:5" ht="13.5" customHeight="1">
      <c r="B32408" t="str">
        <f t="shared" si="506"/>
        <v>---0</v>
      </c>
      <c r="E32408">
        <v>0</v>
      </c>
    </row>
    <row r="32409" spans="2:5" ht="13.5" customHeight="1">
      <c r="B32409" t="str">
        <f t="shared" si="506"/>
        <v>---0</v>
      </c>
      <c r="E32409">
        <v>0</v>
      </c>
    </row>
    <row r="32410" spans="2:5" ht="13.5" customHeight="1">
      <c r="B32410" t="str">
        <f t="shared" si="506"/>
        <v>---0</v>
      </c>
      <c r="E32410">
        <v>0</v>
      </c>
    </row>
    <row r="32411" spans="2:5" ht="13.5" customHeight="1">
      <c r="B32411" t="str">
        <f t="shared" si="506"/>
        <v>---0</v>
      </c>
      <c r="E32411">
        <v>0</v>
      </c>
    </row>
    <row r="32412" spans="2:5" ht="13.5" customHeight="1">
      <c r="B32412" t="str">
        <f t="shared" si="506"/>
        <v>---0</v>
      </c>
      <c r="E32412">
        <v>0</v>
      </c>
    </row>
    <row r="32413" spans="2:5" ht="13.5" customHeight="1">
      <c r="B32413" t="str">
        <f t="shared" si="506"/>
        <v>---0</v>
      </c>
      <c r="E32413">
        <v>0</v>
      </c>
    </row>
    <row r="32414" spans="2:5" ht="13.5" customHeight="1">
      <c r="B32414" t="str">
        <f t="shared" si="506"/>
        <v>---0</v>
      </c>
      <c r="E32414">
        <v>0</v>
      </c>
    </row>
    <row r="32415" spans="2:5" ht="13.5" customHeight="1">
      <c r="B32415" t="str">
        <f t="shared" si="506"/>
        <v>---0</v>
      </c>
      <c r="E32415">
        <v>0</v>
      </c>
    </row>
    <row r="32416" spans="2:5" ht="13.5" customHeight="1">
      <c r="B32416" t="str">
        <f t="shared" si="506"/>
        <v>---0</v>
      </c>
      <c r="E32416">
        <v>0</v>
      </c>
    </row>
    <row r="32417" spans="2:5" ht="13.5" customHeight="1">
      <c r="B32417" t="str">
        <f t="shared" si="506"/>
        <v>---0</v>
      </c>
      <c r="E32417">
        <v>0</v>
      </c>
    </row>
    <row r="32418" spans="2:5" ht="13.5" customHeight="1">
      <c r="B32418" t="str">
        <f t="shared" si="506"/>
        <v>---0</v>
      </c>
      <c r="E32418">
        <v>0</v>
      </c>
    </row>
    <row r="32419" spans="2:5" ht="13.5" customHeight="1">
      <c r="B32419" t="str">
        <f t="shared" si="506"/>
        <v>---0</v>
      </c>
      <c r="E32419">
        <v>0</v>
      </c>
    </row>
    <row r="32420" spans="2:5" ht="13.5" customHeight="1">
      <c r="B32420" t="str">
        <f t="shared" si="506"/>
        <v>---0</v>
      </c>
      <c r="E32420">
        <v>0</v>
      </c>
    </row>
    <row r="32421" spans="2:5" ht="13.5" customHeight="1">
      <c r="B32421" t="str">
        <f t="shared" si="506"/>
        <v>---0</v>
      </c>
      <c r="E32421">
        <v>0</v>
      </c>
    </row>
    <row r="32422" spans="2:5" ht="13.5" customHeight="1">
      <c r="B32422" t="str">
        <f t="shared" si="506"/>
        <v>---0</v>
      </c>
      <c r="E32422">
        <v>0</v>
      </c>
    </row>
    <row r="32423" spans="2:5" ht="13.5" customHeight="1">
      <c r="B32423" t="str">
        <f t="shared" si="506"/>
        <v>---0</v>
      </c>
      <c r="E32423">
        <v>0</v>
      </c>
    </row>
    <row r="32424" spans="2:5" ht="13.5" customHeight="1">
      <c r="B32424" t="str">
        <f t="shared" si="506"/>
        <v>---0</v>
      </c>
      <c r="E32424">
        <v>0</v>
      </c>
    </row>
    <row r="32425" spans="2:5" ht="13.5" customHeight="1">
      <c r="B32425" t="str">
        <f t="shared" si="506"/>
        <v>---0</v>
      </c>
      <c r="E32425">
        <v>0</v>
      </c>
    </row>
    <row r="32426" spans="2:5" ht="13.5" customHeight="1">
      <c r="B32426" t="str">
        <f t="shared" si="506"/>
        <v>---0</v>
      </c>
      <c r="E32426">
        <v>0</v>
      </c>
    </row>
    <row r="32427" spans="2:5" ht="13.5" customHeight="1">
      <c r="B32427" t="str">
        <f t="shared" si="506"/>
        <v>---0</v>
      </c>
      <c r="E32427">
        <v>0</v>
      </c>
    </row>
    <row r="32428" spans="2:5" ht="13.5" customHeight="1">
      <c r="B32428" t="str">
        <f t="shared" si="506"/>
        <v>---0</v>
      </c>
      <c r="E32428">
        <v>0</v>
      </c>
    </row>
    <row r="32429" spans="2:5" ht="13.5" customHeight="1">
      <c r="B32429" t="str">
        <f t="shared" si="506"/>
        <v>---0</v>
      </c>
      <c r="E32429">
        <v>0</v>
      </c>
    </row>
    <row r="32430" spans="2:5" ht="13.5" customHeight="1">
      <c r="B32430" t="str">
        <f t="shared" si="506"/>
        <v>---0</v>
      </c>
      <c r="E32430">
        <v>0</v>
      </c>
    </row>
    <row r="32431" spans="2:5" ht="13.5" customHeight="1">
      <c r="B32431" t="str">
        <f t="shared" si="506"/>
        <v>---0</v>
      </c>
      <c r="E32431">
        <v>0</v>
      </c>
    </row>
    <row r="32432" spans="2:5" ht="13.5" customHeight="1">
      <c r="B32432" t="str">
        <f t="shared" si="506"/>
        <v>---0</v>
      </c>
      <c r="E32432">
        <v>0</v>
      </c>
    </row>
    <row r="32433" spans="2:5" ht="13.5" customHeight="1">
      <c r="B32433" t="str">
        <f t="shared" si="506"/>
        <v>---0</v>
      </c>
      <c r="E32433">
        <v>0</v>
      </c>
    </row>
    <row r="32434" spans="2:5" ht="13.5" customHeight="1">
      <c r="B32434" t="str">
        <f t="shared" si="506"/>
        <v>---0</v>
      </c>
      <c r="E32434">
        <v>0</v>
      </c>
    </row>
    <row r="32435" spans="2:5" ht="13.5" customHeight="1">
      <c r="B32435" t="str">
        <f t="shared" si="506"/>
        <v>---0</v>
      </c>
      <c r="E32435">
        <v>0</v>
      </c>
    </row>
    <row r="32436" spans="2:5" ht="13.5" customHeight="1">
      <c r="B32436" t="str">
        <f t="shared" si="506"/>
        <v>---0</v>
      </c>
      <c r="E32436">
        <v>0</v>
      </c>
    </row>
    <row r="32437" spans="2:5" ht="13.5" customHeight="1">
      <c r="B32437" t="str">
        <f t="shared" si="506"/>
        <v>---0</v>
      </c>
      <c r="E32437">
        <v>0</v>
      </c>
    </row>
    <row r="32438" spans="2:5" ht="13.5" customHeight="1">
      <c r="B32438" t="str">
        <f t="shared" si="506"/>
        <v>---0</v>
      </c>
      <c r="E32438">
        <v>0</v>
      </c>
    </row>
    <row r="32439" spans="2:5" ht="13.5" customHeight="1">
      <c r="B32439" t="str">
        <f t="shared" si="506"/>
        <v>---0</v>
      </c>
      <c r="E32439">
        <v>0</v>
      </c>
    </row>
    <row r="32440" spans="2:5" ht="13.5" customHeight="1">
      <c r="B32440" t="str">
        <f t="shared" si="506"/>
        <v>---0</v>
      </c>
      <c r="E32440">
        <v>0</v>
      </c>
    </row>
    <row r="32441" spans="2:5" ht="13.5" customHeight="1">
      <c r="B32441" t="str">
        <f t="shared" si="506"/>
        <v>---0</v>
      </c>
      <c r="E32441">
        <v>0</v>
      </c>
    </row>
    <row r="32442" spans="2:5" ht="13.5" customHeight="1">
      <c r="B32442" t="str">
        <f t="shared" si="506"/>
        <v>---0</v>
      </c>
      <c r="E32442">
        <v>0</v>
      </c>
    </row>
    <row r="32443" spans="2:5" ht="13.5" customHeight="1">
      <c r="B32443" t="str">
        <f t="shared" si="506"/>
        <v>---0</v>
      </c>
      <c r="E32443">
        <v>0</v>
      </c>
    </row>
    <row r="32444" spans="2:5" ht="13.5" customHeight="1">
      <c r="B32444" t="str">
        <f t="shared" si="506"/>
        <v>---0</v>
      </c>
      <c r="E32444">
        <v>0</v>
      </c>
    </row>
    <row r="32445" spans="2:5" ht="13.5" customHeight="1">
      <c r="B32445" t="str">
        <f t="shared" si="506"/>
        <v>---0</v>
      </c>
      <c r="E32445">
        <v>0</v>
      </c>
    </row>
    <row r="32446" spans="2:5" ht="13.5" customHeight="1">
      <c r="B32446" t="str">
        <f t="shared" si="506"/>
        <v>---0</v>
      </c>
      <c r="E32446">
        <v>0</v>
      </c>
    </row>
    <row r="32447" spans="2:5" ht="13.5" customHeight="1">
      <c r="B32447" t="str">
        <f t="shared" si="506"/>
        <v>---0</v>
      </c>
      <c r="E32447">
        <v>0</v>
      </c>
    </row>
    <row r="32448" spans="2:5" ht="13.5" customHeight="1">
      <c r="B32448" t="str">
        <f t="shared" si="506"/>
        <v>---0</v>
      </c>
      <c r="E32448">
        <v>0</v>
      </c>
    </row>
    <row r="32449" spans="2:5" ht="13.5" customHeight="1">
      <c r="B32449" t="str">
        <f t="shared" si="506"/>
        <v>---0</v>
      </c>
      <c r="E32449">
        <v>0</v>
      </c>
    </row>
    <row r="32450" spans="2:5" ht="13.5" customHeight="1">
      <c r="B32450" t="str">
        <f t="shared" si="506"/>
        <v>---0</v>
      </c>
      <c r="E32450">
        <v>0</v>
      </c>
    </row>
    <row r="32451" spans="2:5" ht="13.5" customHeight="1">
      <c r="B32451" t="str">
        <f t="shared" ref="B32451:B32514" si="507">A32451&amp;"---"&amp;E32451</f>
        <v>---0</v>
      </c>
      <c r="E32451">
        <v>0</v>
      </c>
    </row>
    <row r="32452" spans="2:5" ht="13.5" customHeight="1">
      <c r="B32452" t="str">
        <f t="shared" si="507"/>
        <v>---0</v>
      </c>
      <c r="E32452">
        <v>0</v>
      </c>
    </row>
    <row r="32453" spans="2:5" ht="13.5" customHeight="1">
      <c r="B32453" t="str">
        <f t="shared" si="507"/>
        <v>---0</v>
      </c>
      <c r="E32453">
        <v>0</v>
      </c>
    </row>
    <row r="32454" spans="2:5" ht="13.5" customHeight="1">
      <c r="B32454" t="str">
        <f t="shared" si="507"/>
        <v>---0</v>
      </c>
      <c r="E32454">
        <v>0</v>
      </c>
    </row>
    <row r="32455" spans="2:5" ht="13.5" customHeight="1">
      <c r="B32455" t="str">
        <f t="shared" si="507"/>
        <v>---0</v>
      </c>
      <c r="E32455">
        <v>0</v>
      </c>
    </row>
    <row r="32456" spans="2:5" ht="13.5" customHeight="1">
      <c r="B32456" t="str">
        <f t="shared" si="507"/>
        <v>---0</v>
      </c>
      <c r="E32456">
        <v>0</v>
      </c>
    </row>
    <row r="32457" spans="2:5" ht="13.5" customHeight="1">
      <c r="B32457" t="str">
        <f t="shared" si="507"/>
        <v>---0</v>
      </c>
      <c r="E32457">
        <v>0</v>
      </c>
    </row>
    <row r="32458" spans="2:5" ht="13.5" customHeight="1">
      <c r="B32458" t="str">
        <f t="shared" si="507"/>
        <v>---0</v>
      </c>
      <c r="E32458">
        <v>0</v>
      </c>
    </row>
    <row r="32459" spans="2:5" ht="13.5" customHeight="1">
      <c r="B32459" t="str">
        <f t="shared" si="507"/>
        <v>---0</v>
      </c>
      <c r="E32459">
        <v>0</v>
      </c>
    </row>
    <row r="32460" spans="2:5" ht="13.5" customHeight="1">
      <c r="B32460" t="str">
        <f t="shared" si="507"/>
        <v>---0</v>
      </c>
      <c r="E32460">
        <v>0</v>
      </c>
    </row>
    <row r="32461" spans="2:5" ht="13.5" customHeight="1">
      <c r="B32461" t="str">
        <f t="shared" si="507"/>
        <v>---0</v>
      </c>
      <c r="E32461">
        <v>0</v>
      </c>
    </row>
    <row r="32462" spans="2:5" ht="13.5" customHeight="1">
      <c r="B32462" t="str">
        <f t="shared" si="507"/>
        <v>---0</v>
      </c>
      <c r="E32462">
        <v>0</v>
      </c>
    </row>
    <row r="32463" spans="2:5" ht="13.5" customHeight="1">
      <c r="B32463" t="str">
        <f t="shared" si="507"/>
        <v>---0</v>
      </c>
      <c r="E32463">
        <v>0</v>
      </c>
    </row>
    <row r="32464" spans="2:5" ht="13.5" customHeight="1">
      <c r="B32464" t="str">
        <f t="shared" si="507"/>
        <v>---0</v>
      </c>
      <c r="E32464">
        <v>0</v>
      </c>
    </row>
    <row r="32465" spans="2:5" ht="13.5" customHeight="1">
      <c r="B32465" t="str">
        <f t="shared" si="507"/>
        <v>---0</v>
      </c>
      <c r="E32465">
        <v>0</v>
      </c>
    </row>
    <row r="32466" spans="2:5" ht="13.5" customHeight="1">
      <c r="B32466" t="str">
        <f t="shared" si="507"/>
        <v>---0</v>
      </c>
      <c r="E32466">
        <v>0</v>
      </c>
    </row>
    <row r="32467" spans="2:5" ht="13.5" customHeight="1">
      <c r="B32467" t="str">
        <f t="shared" si="507"/>
        <v>---0</v>
      </c>
      <c r="E32467">
        <v>0</v>
      </c>
    </row>
    <row r="32468" spans="2:5" ht="13.5" customHeight="1">
      <c r="B32468" t="str">
        <f t="shared" si="507"/>
        <v>---0</v>
      </c>
      <c r="E32468">
        <v>0</v>
      </c>
    </row>
    <row r="32469" spans="2:5" ht="13.5" customHeight="1">
      <c r="B32469" t="str">
        <f t="shared" si="507"/>
        <v>---0</v>
      </c>
      <c r="E32469">
        <v>0</v>
      </c>
    </row>
    <row r="32470" spans="2:5" ht="13.5" customHeight="1">
      <c r="B32470" t="str">
        <f t="shared" si="507"/>
        <v>---0</v>
      </c>
      <c r="E32470">
        <v>0</v>
      </c>
    </row>
    <row r="32471" spans="2:5" ht="13.5" customHeight="1">
      <c r="B32471" t="str">
        <f t="shared" si="507"/>
        <v>---0</v>
      </c>
      <c r="E32471">
        <v>0</v>
      </c>
    </row>
    <row r="32472" spans="2:5" ht="13.5" customHeight="1">
      <c r="B32472" t="str">
        <f t="shared" si="507"/>
        <v>---0</v>
      </c>
      <c r="E32472">
        <v>0</v>
      </c>
    </row>
    <row r="32473" spans="2:5" ht="13.5" customHeight="1">
      <c r="B32473" t="str">
        <f t="shared" si="507"/>
        <v>---0</v>
      </c>
      <c r="E32473">
        <v>0</v>
      </c>
    </row>
    <row r="32474" spans="2:5" ht="13.5" customHeight="1">
      <c r="B32474" t="str">
        <f t="shared" si="507"/>
        <v>---0</v>
      </c>
      <c r="E32474">
        <v>0</v>
      </c>
    </row>
    <row r="32475" spans="2:5" ht="13.5" customHeight="1">
      <c r="B32475" t="str">
        <f t="shared" si="507"/>
        <v>---0</v>
      </c>
      <c r="E32475">
        <v>0</v>
      </c>
    </row>
    <row r="32476" spans="2:5" ht="13.5" customHeight="1">
      <c r="B32476" t="str">
        <f t="shared" si="507"/>
        <v>---0</v>
      </c>
      <c r="E32476">
        <v>0</v>
      </c>
    </row>
    <row r="32477" spans="2:5" ht="13.5" customHeight="1">
      <c r="B32477" t="str">
        <f t="shared" si="507"/>
        <v>---0</v>
      </c>
      <c r="E32477">
        <v>0</v>
      </c>
    </row>
    <row r="32478" spans="2:5" ht="13.5" customHeight="1">
      <c r="B32478" t="str">
        <f t="shared" si="507"/>
        <v>---0</v>
      </c>
      <c r="E32478">
        <v>0</v>
      </c>
    </row>
    <row r="32479" spans="2:5" ht="13.5" customHeight="1">
      <c r="B32479" t="str">
        <f t="shared" si="507"/>
        <v>---0</v>
      </c>
      <c r="E32479">
        <v>0</v>
      </c>
    </row>
    <row r="32480" spans="2:5" ht="13.5" customHeight="1">
      <c r="B32480" t="str">
        <f t="shared" si="507"/>
        <v>---0</v>
      </c>
      <c r="E32480">
        <v>0</v>
      </c>
    </row>
    <row r="32481" spans="2:5" ht="13.5" customHeight="1">
      <c r="B32481" t="str">
        <f t="shared" si="507"/>
        <v>---0</v>
      </c>
      <c r="E32481">
        <v>0</v>
      </c>
    </row>
    <row r="32482" spans="2:5" ht="13.5" customHeight="1">
      <c r="B32482" t="str">
        <f t="shared" si="507"/>
        <v>---0</v>
      </c>
      <c r="E32482">
        <v>0</v>
      </c>
    </row>
    <row r="32483" spans="2:5" ht="13.5" customHeight="1">
      <c r="B32483" t="str">
        <f t="shared" si="507"/>
        <v>---0</v>
      </c>
      <c r="E32483">
        <v>0</v>
      </c>
    </row>
    <row r="32484" spans="2:5" ht="13.5" customHeight="1">
      <c r="B32484" t="str">
        <f t="shared" si="507"/>
        <v>---0</v>
      </c>
      <c r="E32484">
        <v>0</v>
      </c>
    </row>
    <row r="32485" spans="2:5" ht="13.5" customHeight="1">
      <c r="B32485" t="str">
        <f t="shared" si="507"/>
        <v>---0</v>
      </c>
      <c r="E32485">
        <v>0</v>
      </c>
    </row>
    <row r="32486" spans="2:5" ht="13.5" customHeight="1">
      <c r="B32486" t="str">
        <f t="shared" si="507"/>
        <v>---0</v>
      </c>
      <c r="E32486">
        <v>0</v>
      </c>
    </row>
    <row r="32487" spans="2:5" ht="13.5" customHeight="1">
      <c r="B32487" t="str">
        <f t="shared" si="507"/>
        <v>---0</v>
      </c>
      <c r="E32487">
        <v>0</v>
      </c>
    </row>
    <row r="32488" spans="2:5" ht="13.5" customHeight="1">
      <c r="B32488" t="str">
        <f t="shared" si="507"/>
        <v>---0</v>
      </c>
      <c r="E32488">
        <v>0</v>
      </c>
    </row>
    <row r="32489" spans="2:5" ht="13.5" customHeight="1">
      <c r="B32489" t="str">
        <f t="shared" si="507"/>
        <v>---0</v>
      </c>
      <c r="E32489">
        <v>0</v>
      </c>
    </row>
    <row r="32490" spans="2:5" ht="13.5" customHeight="1">
      <c r="B32490" t="str">
        <f t="shared" si="507"/>
        <v>---0</v>
      </c>
      <c r="E32490">
        <v>0</v>
      </c>
    </row>
    <row r="32491" spans="2:5" ht="13.5" customHeight="1">
      <c r="B32491" t="str">
        <f t="shared" si="507"/>
        <v>---0</v>
      </c>
      <c r="E32491">
        <v>0</v>
      </c>
    </row>
    <row r="32492" spans="2:5" ht="13.5" customHeight="1">
      <c r="B32492" t="str">
        <f t="shared" si="507"/>
        <v>---0</v>
      </c>
      <c r="E32492">
        <v>0</v>
      </c>
    </row>
    <row r="32493" spans="2:5" ht="13.5" customHeight="1">
      <c r="B32493" t="str">
        <f t="shared" si="507"/>
        <v>---0</v>
      </c>
      <c r="E32493">
        <v>0</v>
      </c>
    </row>
    <row r="32494" spans="2:5" ht="13.5" customHeight="1">
      <c r="B32494" t="str">
        <f t="shared" si="507"/>
        <v>---0</v>
      </c>
      <c r="E32494">
        <v>0</v>
      </c>
    </row>
    <row r="32495" spans="2:5" ht="13.5" customHeight="1">
      <c r="B32495" t="str">
        <f t="shared" si="507"/>
        <v>---0</v>
      </c>
      <c r="E32495">
        <v>0</v>
      </c>
    </row>
    <row r="32496" spans="2:5" ht="13.5" customHeight="1">
      <c r="B32496" t="str">
        <f t="shared" si="507"/>
        <v>---0</v>
      </c>
      <c r="E32496">
        <v>0</v>
      </c>
    </row>
    <row r="32497" spans="2:5" ht="13.5" customHeight="1">
      <c r="B32497" t="str">
        <f t="shared" si="507"/>
        <v>---0</v>
      </c>
      <c r="E32497">
        <v>0</v>
      </c>
    </row>
    <row r="32498" spans="2:5" ht="13.5" customHeight="1">
      <c r="B32498" t="str">
        <f t="shared" si="507"/>
        <v>---0</v>
      </c>
      <c r="E32498">
        <v>0</v>
      </c>
    </row>
    <row r="32499" spans="2:5" ht="13.5" customHeight="1">
      <c r="B32499" t="str">
        <f t="shared" si="507"/>
        <v>---0</v>
      </c>
      <c r="E32499">
        <v>0</v>
      </c>
    </row>
    <row r="32500" spans="2:5" ht="13.5" customHeight="1">
      <c r="B32500" t="str">
        <f t="shared" si="507"/>
        <v>---0</v>
      </c>
      <c r="E32500">
        <v>0</v>
      </c>
    </row>
    <row r="32501" spans="2:5" ht="13.5" customHeight="1">
      <c r="B32501" t="str">
        <f t="shared" si="507"/>
        <v>---0</v>
      </c>
      <c r="E32501">
        <v>0</v>
      </c>
    </row>
    <row r="32502" spans="2:5" ht="13.5" customHeight="1">
      <c r="B32502" t="str">
        <f t="shared" si="507"/>
        <v>---0</v>
      </c>
      <c r="E32502">
        <v>0</v>
      </c>
    </row>
    <row r="32503" spans="2:5" ht="13.5" customHeight="1">
      <c r="B32503" t="str">
        <f t="shared" si="507"/>
        <v>---0</v>
      </c>
      <c r="E32503">
        <v>0</v>
      </c>
    </row>
    <row r="32504" spans="2:5" ht="13.5" customHeight="1">
      <c r="B32504" t="str">
        <f t="shared" si="507"/>
        <v>---0</v>
      </c>
      <c r="E32504">
        <v>0</v>
      </c>
    </row>
    <row r="32505" spans="2:5" ht="13.5" customHeight="1">
      <c r="B32505" t="str">
        <f t="shared" si="507"/>
        <v>---0</v>
      </c>
      <c r="E32505">
        <v>0</v>
      </c>
    </row>
    <row r="32506" spans="2:5" ht="13.5" customHeight="1">
      <c r="B32506" t="str">
        <f t="shared" si="507"/>
        <v>---0</v>
      </c>
      <c r="E32506">
        <v>0</v>
      </c>
    </row>
    <row r="32507" spans="2:5" ht="13.5" customHeight="1">
      <c r="B32507" t="str">
        <f t="shared" si="507"/>
        <v>---0</v>
      </c>
      <c r="E32507">
        <v>0</v>
      </c>
    </row>
    <row r="32508" spans="2:5" ht="13.5" customHeight="1">
      <c r="B32508" t="str">
        <f t="shared" si="507"/>
        <v>---0</v>
      </c>
      <c r="E32508">
        <v>0</v>
      </c>
    </row>
    <row r="32509" spans="2:5" ht="13.5" customHeight="1">
      <c r="B32509" t="str">
        <f t="shared" si="507"/>
        <v>---0</v>
      </c>
      <c r="E32509">
        <v>0</v>
      </c>
    </row>
    <row r="32510" spans="2:5" ht="13.5" customHeight="1">
      <c r="B32510" t="str">
        <f t="shared" si="507"/>
        <v>---0</v>
      </c>
      <c r="E32510">
        <v>0</v>
      </c>
    </row>
    <row r="32511" spans="2:5" ht="13.5" customHeight="1">
      <c r="B32511" t="str">
        <f t="shared" si="507"/>
        <v>---0</v>
      </c>
      <c r="E32511">
        <v>0</v>
      </c>
    </row>
    <row r="32512" spans="2:5" ht="13.5" customHeight="1">
      <c r="B32512" t="str">
        <f t="shared" si="507"/>
        <v>---0</v>
      </c>
      <c r="E32512">
        <v>0</v>
      </c>
    </row>
    <row r="32513" spans="2:5" ht="13.5" customHeight="1">
      <c r="B32513" t="str">
        <f t="shared" si="507"/>
        <v>---0</v>
      </c>
      <c r="E32513">
        <v>0</v>
      </c>
    </row>
    <row r="32514" spans="2:5" ht="13.5" customHeight="1">
      <c r="B32514" t="str">
        <f t="shared" si="507"/>
        <v>---0</v>
      </c>
      <c r="E32514">
        <v>0</v>
      </c>
    </row>
    <row r="32515" spans="2:5" ht="13.5" customHeight="1">
      <c r="B32515" t="str">
        <f t="shared" ref="B32515:B32578" si="508">A32515&amp;"---"&amp;E32515</f>
        <v>---0</v>
      </c>
      <c r="E32515">
        <v>0</v>
      </c>
    </row>
    <row r="32516" spans="2:5" ht="13.5" customHeight="1">
      <c r="B32516" t="str">
        <f t="shared" si="508"/>
        <v>---0</v>
      </c>
      <c r="E32516">
        <v>0</v>
      </c>
    </row>
    <row r="32517" spans="2:5" ht="13.5" customHeight="1">
      <c r="B32517" t="str">
        <f t="shared" si="508"/>
        <v>---0</v>
      </c>
      <c r="E32517">
        <v>0</v>
      </c>
    </row>
    <row r="32518" spans="2:5" ht="13.5" customHeight="1">
      <c r="B32518" t="str">
        <f t="shared" si="508"/>
        <v>---0</v>
      </c>
      <c r="E32518">
        <v>0</v>
      </c>
    </row>
    <row r="32519" spans="2:5" ht="13.5" customHeight="1">
      <c r="B32519" t="str">
        <f t="shared" si="508"/>
        <v>---0</v>
      </c>
      <c r="E32519">
        <v>0</v>
      </c>
    </row>
    <row r="32520" spans="2:5" ht="13.5" customHeight="1">
      <c r="B32520" t="str">
        <f t="shared" si="508"/>
        <v>---0</v>
      </c>
      <c r="E32520">
        <v>0</v>
      </c>
    </row>
    <row r="32521" spans="2:5" ht="13.5" customHeight="1">
      <c r="B32521" t="str">
        <f t="shared" si="508"/>
        <v>---0</v>
      </c>
      <c r="E32521">
        <v>0</v>
      </c>
    </row>
    <row r="32522" spans="2:5" ht="13.5" customHeight="1">
      <c r="B32522" t="str">
        <f t="shared" si="508"/>
        <v>---0</v>
      </c>
      <c r="E32522">
        <v>0</v>
      </c>
    </row>
    <row r="32523" spans="2:5" ht="13.5" customHeight="1">
      <c r="B32523" t="str">
        <f t="shared" si="508"/>
        <v>---0</v>
      </c>
      <c r="E32523">
        <v>0</v>
      </c>
    </row>
    <row r="32524" spans="2:5" ht="13.5" customHeight="1">
      <c r="B32524" t="str">
        <f t="shared" si="508"/>
        <v>---0</v>
      </c>
      <c r="E32524">
        <v>0</v>
      </c>
    </row>
    <row r="32525" spans="2:5" ht="13.5" customHeight="1">
      <c r="B32525" t="str">
        <f t="shared" si="508"/>
        <v>---0</v>
      </c>
      <c r="E32525">
        <v>0</v>
      </c>
    </row>
    <row r="32526" spans="2:5" ht="13.5" customHeight="1">
      <c r="B32526" t="str">
        <f t="shared" si="508"/>
        <v>---0</v>
      </c>
      <c r="E32526">
        <v>0</v>
      </c>
    </row>
    <row r="32527" spans="2:5" ht="13.5" customHeight="1">
      <c r="B32527" t="str">
        <f t="shared" si="508"/>
        <v>---0</v>
      </c>
      <c r="E32527">
        <v>0</v>
      </c>
    </row>
    <row r="32528" spans="2:5" ht="13.5" customHeight="1">
      <c r="B32528" t="str">
        <f t="shared" si="508"/>
        <v>---0</v>
      </c>
      <c r="E32528">
        <v>0</v>
      </c>
    </row>
    <row r="32529" spans="2:5" ht="13.5" customHeight="1">
      <c r="B32529" t="str">
        <f t="shared" si="508"/>
        <v>---0</v>
      </c>
      <c r="E32529">
        <v>0</v>
      </c>
    </row>
    <row r="32530" spans="2:5" ht="13.5" customHeight="1">
      <c r="B32530" t="str">
        <f t="shared" si="508"/>
        <v>---0</v>
      </c>
      <c r="E32530">
        <v>0</v>
      </c>
    </row>
    <row r="32531" spans="2:5" ht="13.5" customHeight="1">
      <c r="B32531" t="str">
        <f t="shared" si="508"/>
        <v>---0</v>
      </c>
      <c r="E32531">
        <v>0</v>
      </c>
    </row>
    <row r="32532" spans="2:5" ht="13.5" customHeight="1">
      <c r="B32532" t="str">
        <f t="shared" si="508"/>
        <v>---0</v>
      </c>
      <c r="E32532">
        <v>0</v>
      </c>
    </row>
    <row r="32533" spans="2:5" ht="13.5" customHeight="1">
      <c r="B32533" t="str">
        <f t="shared" si="508"/>
        <v>---0</v>
      </c>
      <c r="E32533">
        <v>0</v>
      </c>
    </row>
    <row r="32534" spans="2:5" ht="13.5" customHeight="1">
      <c r="B32534" t="str">
        <f t="shared" si="508"/>
        <v>---0</v>
      </c>
      <c r="E32534">
        <v>0</v>
      </c>
    </row>
    <row r="32535" spans="2:5" ht="13.5" customHeight="1">
      <c r="B32535" t="str">
        <f t="shared" si="508"/>
        <v>---0</v>
      </c>
      <c r="E32535">
        <v>0</v>
      </c>
    </row>
    <row r="32536" spans="2:5" ht="13.5" customHeight="1">
      <c r="B32536" t="str">
        <f t="shared" si="508"/>
        <v>---0</v>
      </c>
      <c r="E32536">
        <v>0</v>
      </c>
    </row>
    <row r="32537" spans="2:5" ht="13.5" customHeight="1">
      <c r="B32537" t="str">
        <f t="shared" si="508"/>
        <v>---0</v>
      </c>
      <c r="E32537">
        <v>0</v>
      </c>
    </row>
    <row r="32538" spans="2:5" ht="13.5" customHeight="1">
      <c r="B32538" t="str">
        <f t="shared" si="508"/>
        <v>---0</v>
      </c>
      <c r="E32538">
        <v>0</v>
      </c>
    </row>
    <row r="32539" spans="2:5" ht="13.5" customHeight="1">
      <c r="B32539" t="str">
        <f t="shared" si="508"/>
        <v>---0</v>
      </c>
      <c r="E32539">
        <v>0</v>
      </c>
    </row>
    <row r="32540" spans="2:5" ht="13.5" customHeight="1">
      <c r="B32540" t="str">
        <f t="shared" si="508"/>
        <v>---0</v>
      </c>
      <c r="E32540">
        <v>0</v>
      </c>
    </row>
    <row r="32541" spans="2:5" ht="13.5" customHeight="1">
      <c r="B32541" t="str">
        <f t="shared" si="508"/>
        <v>---0</v>
      </c>
      <c r="E32541">
        <v>0</v>
      </c>
    </row>
    <row r="32542" spans="2:5" ht="13.5" customHeight="1">
      <c r="B32542" t="str">
        <f t="shared" si="508"/>
        <v>---0</v>
      </c>
      <c r="E32542">
        <v>0</v>
      </c>
    </row>
    <row r="32543" spans="2:5" ht="13.5" customHeight="1">
      <c r="B32543" t="str">
        <f t="shared" si="508"/>
        <v>---0</v>
      </c>
      <c r="E32543">
        <v>0</v>
      </c>
    </row>
    <row r="32544" spans="2:5" ht="13.5" customHeight="1">
      <c r="B32544" t="str">
        <f t="shared" si="508"/>
        <v>---0</v>
      </c>
      <c r="E32544">
        <v>0</v>
      </c>
    </row>
    <row r="32545" spans="2:5" ht="13.5" customHeight="1">
      <c r="B32545" t="str">
        <f t="shared" si="508"/>
        <v>---0</v>
      </c>
      <c r="E32545">
        <v>0</v>
      </c>
    </row>
    <row r="32546" spans="2:5" ht="13.5" customHeight="1">
      <c r="B32546" t="str">
        <f t="shared" si="508"/>
        <v>---0</v>
      </c>
      <c r="E32546">
        <v>0</v>
      </c>
    </row>
    <row r="32547" spans="2:5" ht="13.5" customHeight="1">
      <c r="B32547" t="str">
        <f t="shared" si="508"/>
        <v>---0</v>
      </c>
      <c r="E32547">
        <v>0</v>
      </c>
    </row>
    <row r="32548" spans="2:5" ht="13.5" customHeight="1">
      <c r="B32548" t="str">
        <f t="shared" si="508"/>
        <v>---0</v>
      </c>
      <c r="E32548">
        <v>0</v>
      </c>
    </row>
    <row r="32549" spans="2:5" ht="13.5" customHeight="1">
      <c r="B32549" t="str">
        <f t="shared" si="508"/>
        <v>---0</v>
      </c>
      <c r="E32549">
        <v>0</v>
      </c>
    </row>
    <row r="32550" spans="2:5" ht="13.5" customHeight="1">
      <c r="B32550" t="str">
        <f t="shared" si="508"/>
        <v>---0</v>
      </c>
      <c r="E32550">
        <v>0</v>
      </c>
    </row>
    <row r="32551" spans="2:5" ht="13.5" customHeight="1">
      <c r="B32551" t="str">
        <f t="shared" si="508"/>
        <v>---0</v>
      </c>
      <c r="E32551">
        <v>0</v>
      </c>
    </row>
    <row r="32552" spans="2:5" ht="13.5" customHeight="1">
      <c r="B32552" t="str">
        <f t="shared" si="508"/>
        <v>---0</v>
      </c>
      <c r="E32552">
        <v>0</v>
      </c>
    </row>
    <row r="32553" spans="2:5" ht="13.5" customHeight="1">
      <c r="B32553" t="str">
        <f t="shared" si="508"/>
        <v>---0</v>
      </c>
      <c r="E32553">
        <v>0</v>
      </c>
    </row>
    <row r="32554" spans="2:5" ht="13.5" customHeight="1">
      <c r="B32554" t="str">
        <f t="shared" si="508"/>
        <v>---0</v>
      </c>
      <c r="E32554">
        <v>0</v>
      </c>
    </row>
    <row r="32555" spans="2:5" ht="13.5" customHeight="1">
      <c r="B32555" t="str">
        <f t="shared" si="508"/>
        <v>---0</v>
      </c>
      <c r="E32555">
        <v>0</v>
      </c>
    </row>
    <row r="32556" spans="2:5" ht="13.5" customHeight="1">
      <c r="B32556" t="str">
        <f t="shared" si="508"/>
        <v>---0</v>
      </c>
      <c r="E32556">
        <v>0</v>
      </c>
    </row>
    <row r="32557" spans="2:5" ht="13.5" customHeight="1">
      <c r="B32557" t="str">
        <f t="shared" si="508"/>
        <v>---0</v>
      </c>
      <c r="E32557">
        <v>0</v>
      </c>
    </row>
    <row r="32558" spans="2:5" ht="13.5" customHeight="1">
      <c r="B32558" t="str">
        <f t="shared" si="508"/>
        <v>---0</v>
      </c>
      <c r="E32558">
        <v>0</v>
      </c>
    </row>
    <row r="32559" spans="2:5" ht="13.5" customHeight="1">
      <c r="B32559" t="str">
        <f t="shared" si="508"/>
        <v>---0</v>
      </c>
      <c r="E32559">
        <v>0</v>
      </c>
    </row>
    <row r="32560" spans="2:5" ht="13.5" customHeight="1">
      <c r="B32560" t="str">
        <f t="shared" si="508"/>
        <v>---0</v>
      </c>
      <c r="E32560">
        <v>0</v>
      </c>
    </row>
    <row r="32561" spans="2:5" ht="13.5" customHeight="1">
      <c r="B32561" t="str">
        <f t="shared" si="508"/>
        <v>---0</v>
      </c>
      <c r="E32561">
        <v>0</v>
      </c>
    </row>
    <row r="32562" spans="2:5" ht="13.5" customHeight="1">
      <c r="B32562" t="str">
        <f t="shared" si="508"/>
        <v>---0</v>
      </c>
      <c r="E32562">
        <v>0</v>
      </c>
    </row>
    <row r="32563" spans="2:5" ht="13.5" customHeight="1">
      <c r="B32563" t="str">
        <f t="shared" si="508"/>
        <v>---0</v>
      </c>
      <c r="E32563">
        <v>0</v>
      </c>
    </row>
    <row r="32564" spans="2:5" ht="13.5" customHeight="1">
      <c r="B32564" t="str">
        <f t="shared" si="508"/>
        <v>---0</v>
      </c>
      <c r="E32564">
        <v>0</v>
      </c>
    </row>
    <row r="32565" spans="2:5" ht="13.5" customHeight="1">
      <c r="B32565" t="str">
        <f t="shared" si="508"/>
        <v>---0</v>
      </c>
      <c r="E32565">
        <v>0</v>
      </c>
    </row>
    <row r="32566" spans="2:5" ht="13.5" customHeight="1">
      <c r="B32566" t="str">
        <f t="shared" si="508"/>
        <v>---0</v>
      </c>
      <c r="E32566">
        <v>0</v>
      </c>
    </row>
    <row r="32567" spans="2:5" ht="13.5" customHeight="1">
      <c r="B32567" t="str">
        <f t="shared" si="508"/>
        <v>---0</v>
      </c>
      <c r="E32567">
        <v>0</v>
      </c>
    </row>
    <row r="32568" spans="2:5" ht="13.5" customHeight="1">
      <c r="B32568" t="str">
        <f t="shared" si="508"/>
        <v>---0</v>
      </c>
      <c r="E32568">
        <v>0</v>
      </c>
    </row>
    <row r="32569" spans="2:5" ht="13.5" customHeight="1">
      <c r="B32569" t="str">
        <f t="shared" si="508"/>
        <v>---0</v>
      </c>
      <c r="E32569">
        <v>0</v>
      </c>
    </row>
    <row r="32570" spans="2:5" ht="13.5" customHeight="1">
      <c r="B32570" t="str">
        <f t="shared" si="508"/>
        <v>---0</v>
      </c>
      <c r="E32570">
        <v>0</v>
      </c>
    </row>
    <row r="32571" spans="2:5" ht="13.5" customHeight="1">
      <c r="B32571" t="str">
        <f t="shared" si="508"/>
        <v>---0</v>
      </c>
      <c r="E32571">
        <v>0</v>
      </c>
    </row>
    <row r="32572" spans="2:5" ht="13.5" customHeight="1">
      <c r="B32572" t="str">
        <f t="shared" si="508"/>
        <v>---0</v>
      </c>
      <c r="E32572">
        <v>0</v>
      </c>
    </row>
    <row r="32573" spans="2:5" ht="13.5" customHeight="1">
      <c r="B32573" t="str">
        <f t="shared" si="508"/>
        <v>---0</v>
      </c>
      <c r="E32573">
        <v>0</v>
      </c>
    </row>
    <row r="32574" spans="2:5" ht="13.5" customHeight="1">
      <c r="B32574" t="str">
        <f t="shared" si="508"/>
        <v>---0</v>
      </c>
      <c r="E32574">
        <v>0</v>
      </c>
    </row>
    <row r="32575" spans="2:5" ht="13.5" customHeight="1">
      <c r="B32575" t="str">
        <f t="shared" si="508"/>
        <v>---0</v>
      </c>
      <c r="E32575">
        <v>0</v>
      </c>
    </row>
    <row r="32576" spans="2:5" ht="13.5" customHeight="1">
      <c r="B32576" t="str">
        <f t="shared" si="508"/>
        <v>---0</v>
      </c>
      <c r="E32576">
        <v>0</v>
      </c>
    </row>
    <row r="32577" spans="2:5" ht="13.5" customHeight="1">
      <c r="B32577" t="str">
        <f t="shared" si="508"/>
        <v>---0</v>
      </c>
      <c r="E32577">
        <v>0</v>
      </c>
    </row>
    <row r="32578" spans="2:5" ht="13.5" customHeight="1">
      <c r="B32578" t="str">
        <f t="shared" si="508"/>
        <v>---0</v>
      </c>
      <c r="E32578">
        <v>0</v>
      </c>
    </row>
    <row r="32579" spans="2:5" ht="13.5" customHeight="1">
      <c r="B32579" t="str">
        <f t="shared" ref="B32579:B32642" si="509">A32579&amp;"---"&amp;E32579</f>
        <v>---0</v>
      </c>
      <c r="E32579">
        <v>0</v>
      </c>
    </row>
    <row r="32580" spans="2:5" ht="13.5" customHeight="1">
      <c r="B32580" t="str">
        <f t="shared" si="509"/>
        <v>---0</v>
      </c>
      <c r="E32580">
        <v>0</v>
      </c>
    </row>
    <row r="32581" spans="2:5" ht="13.5" customHeight="1">
      <c r="B32581" t="str">
        <f t="shared" si="509"/>
        <v>---0</v>
      </c>
      <c r="E32581">
        <v>0</v>
      </c>
    </row>
    <row r="32582" spans="2:5" ht="13.5" customHeight="1">
      <c r="B32582" t="str">
        <f t="shared" si="509"/>
        <v>---0</v>
      </c>
      <c r="E32582">
        <v>0</v>
      </c>
    </row>
    <row r="32583" spans="2:5" ht="13.5" customHeight="1">
      <c r="B32583" t="str">
        <f t="shared" si="509"/>
        <v>---0</v>
      </c>
      <c r="E32583">
        <v>0</v>
      </c>
    </row>
    <row r="32584" spans="2:5" ht="13.5" customHeight="1">
      <c r="B32584" t="str">
        <f t="shared" si="509"/>
        <v>---0</v>
      </c>
      <c r="E32584">
        <v>0</v>
      </c>
    </row>
    <row r="32585" spans="2:5" ht="13.5" customHeight="1">
      <c r="B32585" t="str">
        <f t="shared" si="509"/>
        <v>---0</v>
      </c>
      <c r="E32585">
        <v>0</v>
      </c>
    </row>
    <row r="32586" spans="2:5" ht="13.5" customHeight="1">
      <c r="B32586" t="str">
        <f t="shared" si="509"/>
        <v>---0</v>
      </c>
      <c r="E32586">
        <v>0</v>
      </c>
    </row>
    <row r="32587" spans="2:5" ht="13.5" customHeight="1">
      <c r="B32587" t="str">
        <f t="shared" si="509"/>
        <v>---0</v>
      </c>
      <c r="E32587">
        <v>0</v>
      </c>
    </row>
    <row r="32588" spans="2:5" ht="13.5" customHeight="1">
      <c r="B32588" t="str">
        <f t="shared" si="509"/>
        <v>---0</v>
      </c>
      <c r="E32588">
        <v>0</v>
      </c>
    </row>
    <row r="32589" spans="2:5" ht="13.5" customHeight="1">
      <c r="B32589" t="str">
        <f t="shared" si="509"/>
        <v>---0</v>
      </c>
      <c r="E32589">
        <v>0</v>
      </c>
    </row>
    <row r="32590" spans="2:5" ht="13.5" customHeight="1">
      <c r="B32590" t="str">
        <f t="shared" si="509"/>
        <v>---0</v>
      </c>
      <c r="E32590">
        <v>0</v>
      </c>
    </row>
    <row r="32591" spans="2:5" ht="13.5" customHeight="1">
      <c r="B32591" t="str">
        <f t="shared" si="509"/>
        <v>---0</v>
      </c>
      <c r="E32591">
        <v>0</v>
      </c>
    </row>
    <row r="32592" spans="2:5" ht="13.5" customHeight="1">
      <c r="B32592" t="str">
        <f t="shared" si="509"/>
        <v>---0</v>
      </c>
      <c r="E32592">
        <v>0</v>
      </c>
    </row>
    <row r="32593" spans="2:5" ht="13.5" customHeight="1">
      <c r="B32593" t="str">
        <f t="shared" si="509"/>
        <v>---0</v>
      </c>
      <c r="E32593">
        <v>0</v>
      </c>
    </row>
    <row r="32594" spans="2:5" ht="13.5" customHeight="1">
      <c r="B32594" t="str">
        <f t="shared" si="509"/>
        <v>---0</v>
      </c>
      <c r="E32594">
        <v>0</v>
      </c>
    </row>
    <row r="32595" spans="2:5" ht="13.5" customHeight="1">
      <c r="B32595" t="str">
        <f t="shared" si="509"/>
        <v>---0</v>
      </c>
      <c r="E32595">
        <v>0</v>
      </c>
    </row>
    <row r="32596" spans="2:5" ht="13.5" customHeight="1">
      <c r="B32596" t="str">
        <f t="shared" si="509"/>
        <v>---0</v>
      </c>
      <c r="E32596">
        <v>0</v>
      </c>
    </row>
    <row r="32597" spans="2:5" ht="13.5" customHeight="1">
      <c r="B32597" t="str">
        <f t="shared" si="509"/>
        <v>---0</v>
      </c>
      <c r="E32597">
        <v>0</v>
      </c>
    </row>
    <row r="32598" spans="2:5" ht="13.5" customHeight="1">
      <c r="B32598" t="str">
        <f t="shared" si="509"/>
        <v>---0</v>
      </c>
      <c r="E32598">
        <v>0</v>
      </c>
    </row>
    <row r="32599" spans="2:5" ht="13.5" customHeight="1">
      <c r="B32599" t="str">
        <f t="shared" si="509"/>
        <v>---0</v>
      </c>
      <c r="E32599">
        <v>0</v>
      </c>
    </row>
    <row r="32600" spans="2:5" ht="13.5" customHeight="1">
      <c r="B32600" t="str">
        <f t="shared" si="509"/>
        <v>---0</v>
      </c>
      <c r="E32600">
        <v>0</v>
      </c>
    </row>
    <row r="32601" spans="2:5" ht="13.5" customHeight="1">
      <c r="B32601" t="str">
        <f t="shared" si="509"/>
        <v>---0</v>
      </c>
      <c r="E32601">
        <v>0</v>
      </c>
    </row>
    <row r="32602" spans="2:5" ht="13.5" customHeight="1">
      <c r="B32602" t="str">
        <f t="shared" si="509"/>
        <v>---0</v>
      </c>
      <c r="E32602">
        <v>0</v>
      </c>
    </row>
    <row r="32603" spans="2:5" ht="13.5" customHeight="1">
      <c r="B32603" t="str">
        <f t="shared" si="509"/>
        <v>---0</v>
      </c>
      <c r="E32603">
        <v>0</v>
      </c>
    </row>
    <row r="32604" spans="2:5" ht="13.5" customHeight="1">
      <c r="B32604" t="str">
        <f t="shared" si="509"/>
        <v>---0</v>
      </c>
      <c r="E32604">
        <v>0</v>
      </c>
    </row>
    <row r="32605" spans="2:5" ht="13.5" customHeight="1">
      <c r="B32605" t="str">
        <f t="shared" si="509"/>
        <v>---0</v>
      </c>
      <c r="E32605">
        <v>0</v>
      </c>
    </row>
    <row r="32606" spans="2:5" ht="13.5" customHeight="1">
      <c r="B32606" t="str">
        <f t="shared" si="509"/>
        <v>---0</v>
      </c>
      <c r="E32606">
        <v>0</v>
      </c>
    </row>
    <row r="32607" spans="2:5" ht="13.5" customHeight="1">
      <c r="B32607" t="str">
        <f t="shared" si="509"/>
        <v>---0</v>
      </c>
      <c r="E32607">
        <v>0</v>
      </c>
    </row>
    <row r="32608" spans="2:5" ht="13.5" customHeight="1">
      <c r="B32608" t="str">
        <f t="shared" si="509"/>
        <v>---0</v>
      </c>
      <c r="E32608">
        <v>0</v>
      </c>
    </row>
    <row r="32609" spans="2:5" ht="13.5" customHeight="1">
      <c r="B32609" t="str">
        <f t="shared" si="509"/>
        <v>---0</v>
      </c>
      <c r="E32609">
        <v>0</v>
      </c>
    </row>
    <row r="32610" spans="2:5" ht="13.5" customHeight="1">
      <c r="B32610" t="str">
        <f t="shared" si="509"/>
        <v>---0</v>
      </c>
      <c r="E32610">
        <v>0</v>
      </c>
    </row>
    <row r="32611" spans="2:5" ht="13.5" customHeight="1">
      <c r="B32611" t="str">
        <f t="shared" si="509"/>
        <v>---0</v>
      </c>
      <c r="E32611">
        <v>0</v>
      </c>
    </row>
    <row r="32612" spans="2:5" ht="13.5" customHeight="1">
      <c r="B32612" t="str">
        <f t="shared" si="509"/>
        <v>---0</v>
      </c>
      <c r="E32612">
        <v>0</v>
      </c>
    </row>
    <row r="32613" spans="2:5" ht="13.5" customHeight="1">
      <c r="B32613" t="str">
        <f t="shared" si="509"/>
        <v>---0</v>
      </c>
      <c r="E32613">
        <v>0</v>
      </c>
    </row>
    <row r="32614" spans="2:5" ht="13.5" customHeight="1">
      <c r="B32614" t="str">
        <f t="shared" si="509"/>
        <v>---0</v>
      </c>
      <c r="E32614">
        <v>0</v>
      </c>
    </row>
    <row r="32615" spans="2:5" ht="13.5" customHeight="1">
      <c r="B32615" t="str">
        <f t="shared" si="509"/>
        <v>---0</v>
      </c>
      <c r="E32615">
        <v>0</v>
      </c>
    </row>
    <row r="32616" spans="2:5" ht="13.5" customHeight="1">
      <c r="B32616" t="str">
        <f t="shared" si="509"/>
        <v>---0</v>
      </c>
      <c r="E32616">
        <v>0</v>
      </c>
    </row>
    <row r="32617" spans="2:5" ht="13.5" customHeight="1">
      <c r="B32617" t="str">
        <f t="shared" si="509"/>
        <v>---0</v>
      </c>
      <c r="E32617">
        <v>0</v>
      </c>
    </row>
    <row r="32618" spans="2:5" ht="13.5" customHeight="1">
      <c r="B32618" t="str">
        <f t="shared" si="509"/>
        <v>---0</v>
      </c>
      <c r="E32618">
        <v>0</v>
      </c>
    </row>
    <row r="32619" spans="2:5" ht="13.5" customHeight="1">
      <c r="B32619" t="str">
        <f t="shared" si="509"/>
        <v>---0</v>
      </c>
      <c r="E32619">
        <v>0</v>
      </c>
    </row>
    <row r="32620" spans="2:5" ht="13.5" customHeight="1">
      <c r="B32620" t="str">
        <f t="shared" si="509"/>
        <v>---0</v>
      </c>
      <c r="E32620">
        <v>0</v>
      </c>
    </row>
    <row r="32621" spans="2:5" ht="13.5" customHeight="1">
      <c r="B32621" t="str">
        <f t="shared" si="509"/>
        <v>---0</v>
      </c>
      <c r="E32621">
        <v>0</v>
      </c>
    </row>
    <row r="32622" spans="2:5" ht="13.5" customHeight="1">
      <c r="B32622" t="str">
        <f t="shared" si="509"/>
        <v>---0</v>
      </c>
      <c r="E32622">
        <v>0</v>
      </c>
    </row>
    <row r="32623" spans="2:5" ht="13.5" customHeight="1">
      <c r="B32623" t="str">
        <f t="shared" si="509"/>
        <v>---0</v>
      </c>
      <c r="E32623">
        <v>0</v>
      </c>
    </row>
    <row r="32624" spans="2:5" ht="13.5" customHeight="1">
      <c r="B32624" t="str">
        <f t="shared" si="509"/>
        <v>---0</v>
      </c>
      <c r="E32624">
        <v>0</v>
      </c>
    </row>
    <row r="32625" spans="2:5" ht="13.5" customHeight="1">
      <c r="B32625" t="str">
        <f t="shared" si="509"/>
        <v>---0</v>
      </c>
      <c r="E32625">
        <v>0</v>
      </c>
    </row>
    <row r="32626" spans="2:5" ht="13.5" customHeight="1">
      <c r="B32626" t="str">
        <f t="shared" si="509"/>
        <v>---0</v>
      </c>
      <c r="E32626">
        <v>0</v>
      </c>
    </row>
    <row r="32627" spans="2:5" ht="13.5" customHeight="1">
      <c r="B32627" t="str">
        <f t="shared" si="509"/>
        <v>---0</v>
      </c>
      <c r="E32627">
        <v>0</v>
      </c>
    </row>
    <row r="32628" spans="2:5" ht="13.5" customHeight="1">
      <c r="B32628" t="str">
        <f t="shared" si="509"/>
        <v>---0</v>
      </c>
      <c r="E32628">
        <v>0</v>
      </c>
    </row>
    <row r="32629" spans="2:5" ht="13.5" customHeight="1">
      <c r="B32629" t="str">
        <f t="shared" si="509"/>
        <v>---0</v>
      </c>
      <c r="E32629">
        <v>0</v>
      </c>
    </row>
    <row r="32630" spans="2:5" ht="13.5" customHeight="1">
      <c r="B32630" t="str">
        <f t="shared" si="509"/>
        <v>---0</v>
      </c>
      <c r="E32630">
        <v>0</v>
      </c>
    </row>
    <row r="32631" spans="2:5" ht="13.5" customHeight="1">
      <c r="B32631" t="str">
        <f t="shared" si="509"/>
        <v>---0</v>
      </c>
      <c r="E32631">
        <v>0</v>
      </c>
    </row>
    <row r="32632" spans="2:5" ht="13.5" customHeight="1">
      <c r="B32632" t="str">
        <f t="shared" si="509"/>
        <v>---0</v>
      </c>
      <c r="E32632">
        <v>0</v>
      </c>
    </row>
    <row r="32633" spans="2:5" ht="13.5" customHeight="1">
      <c r="B32633" t="str">
        <f t="shared" si="509"/>
        <v>---0</v>
      </c>
      <c r="E32633">
        <v>0</v>
      </c>
    </row>
    <row r="32634" spans="2:5" ht="13.5" customHeight="1">
      <c r="B32634" t="str">
        <f t="shared" si="509"/>
        <v>---0</v>
      </c>
      <c r="E32634">
        <v>0</v>
      </c>
    </row>
    <row r="32635" spans="2:5" ht="13.5" customHeight="1">
      <c r="B32635" t="str">
        <f t="shared" si="509"/>
        <v>---0</v>
      </c>
      <c r="E32635">
        <v>0</v>
      </c>
    </row>
    <row r="32636" spans="2:5" ht="13.5" customHeight="1">
      <c r="B32636" t="str">
        <f t="shared" si="509"/>
        <v>---0</v>
      </c>
      <c r="E32636">
        <v>0</v>
      </c>
    </row>
    <row r="32637" spans="2:5" ht="13.5" customHeight="1">
      <c r="B32637" t="str">
        <f t="shared" si="509"/>
        <v>---0</v>
      </c>
      <c r="E32637">
        <v>0</v>
      </c>
    </row>
    <row r="32638" spans="2:5" ht="13.5" customHeight="1">
      <c r="B32638" t="str">
        <f t="shared" si="509"/>
        <v>---0</v>
      </c>
      <c r="E32638">
        <v>0</v>
      </c>
    </row>
    <row r="32639" spans="2:5" ht="13.5" customHeight="1">
      <c r="B32639" t="str">
        <f t="shared" si="509"/>
        <v>---0</v>
      </c>
      <c r="E32639">
        <v>0</v>
      </c>
    </row>
    <row r="32640" spans="2:5" ht="13.5" customHeight="1">
      <c r="B32640" t="str">
        <f t="shared" si="509"/>
        <v>---0</v>
      </c>
      <c r="E32640">
        <v>0</v>
      </c>
    </row>
    <row r="32641" spans="2:5" ht="13.5" customHeight="1">
      <c r="B32641" t="str">
        <f t="shared" si="509"/>
        <v>---0</v>
      </c>
      <c r="E32641">
        <v>0</v>
      </c>
    </row>
    <row r="32642" spans="2:5" ht="13.5" customHeight="1">
      <c r="B32642" t="str">
        <f t="shared" si="509"/>
        <v>---0</v>
      </c>
      <c r="E32642">
        <v>0</v>
      </c>
    </row>
    <row r="32643" spans="2:5" ht="13.5" customHeight="1">
      <c r="B32643" t="str">
        <f t="shared" ref="B32643:B32706" si="510">A32643&amp;"---"&amp;E32643</f>
        <v>---0</v>
      </c>
      <c r="E32643">
        <v>0</v>
      </c>
    </row>
    <row r="32644" spans="2:5" ht="13.5" customHeight="1">
      <c r="B32644" t="str">
        <f t="shared" si="510"/>
        <v>---0</v>
      </c>
      <c r="E32644">
        <v>0</v>
      </c>
    </row>
    <row r="32645" spans="2:5" ht="13.5" customHeight="1">
      <c r="B32645" t="str">
        <f t="shared" si="510"/>
        <v>---0</v>
      </c>
      <c r="E32645">
        <v>0</v>
      </c>
    </row>
    <row r="32646" spans="2:5" ht="13.5" customHeight="1">
      <c r="B32646" t="str">
        <f t="shared" si="510"/>
        <v>---0</v>
      </c>
      <c r="E32646">
        <v>0</v>
      </c>
    </row>
    <row r="32647" spans="2:5" ht="13.5" customHeight="1">
      <c r="B32647" t="str">
        <f t="shared" si="510"/>
        <v>---0</v>
      </c>
      <c r="E32647">
        <v>0</v>
      </c>
    </row>
    <row r="32648" spans="2:5" ht="13.5" customHeight="1">
      <c r="B32648" t="str">
        <f t="shared" si="510"/>
        <v>---0</v>
      </c>
      <c r="E32648">
        <v>0</v>
      </c>
    </row>
    <row r="32649" spans="2:5" ht="13.5" customHeight="1">
      <c r="B32649" t="str">
        <f t="shared" si="510"/>
        <v>---0</v>
      </c>
      <c r="E32649">
        <v>0</v>
      </c>
    </row>
    <row r="32650" spans="2:5" ht="13.5" customHeight="1">
      <c r="B32650" t="str">
        <f t="shared" si="510"/>
        <v>---0</v>
      </c>
      <c r="E32650">
        <v>0</v>
      </c>
    </row>
    <row r="32651" spans="2:5" ht="13.5" customHeight="1">
      <c r="B32651" t="str">
        <f t="shared" si="510"/>
        <v>---0</v>
      </c>
      <c r="E32651">
        <v>0</v>
      </c>
    </row>
    <row r="32652" spans="2:5" ht="13.5" customHeight="1">
      <c r="B32652" t="str">
        <f t="shared" si="510"/>
        <v>---0</v>
      </c>
      <c r="E32652">
        <v>0</v>
      </c>
    </row>
    <row r="32653" spans="2:5" ht="13.5" customHeight="1">
      <c r="B32653" t="str">
        <f t="shared" si="510"/>
        <v>---0</v>
      </c>
      <c r="E32653">
        <v>0</v>
      </c>
    </row>
    <row r="32654" spans="2:5" ht="13.5" customHeight="1">
      <c r="B32654" t="str">
        <f t="shared" si="510"/>
        <v>---0</v>
      </c>
      <c r="E32654">
        <v>0</v>
      </c>
    </row>
    <row r="32655" spans="2:5" ht="13.5" customHeight="1">
      <c r="B32655" t="str">
        <f t="shared" si="510"/>
        <v>---0</v>
      </c>
      <c r="E32655">
        <v>0</v>
      </c>
    </row>
    <row r="32656" spans="2:5" ht="13.5" customHeight="1">
      <c r="B32656" t="str">
        <f t="shared" si="510"/>
        <v>---0</v>
      </c>
      <c r="E32656">
        <v>0</v>
      </c>
    </row>
    <row r="32657" spans="2:5" ht="13.5" customHeight="1">
      <c r="B32657" t="str">
        <f t="shared" si="510"/>
        <v>---0</v>
      </c>
      <c r="E32657">
        <v>0</v>
      </c>
    </row>
    <row r="32658" spans="2:5" ht="13.5" customHeight="1">
      <c r="B32658" t="str">
        <f t="shared" si="510"/>
        <v>---0</v>
      </c>
      <c r="E32658">
        <v>0</v>
      </c>
    </row>
    <row r="32659" spans="2:5" ht="13.5" customHeight="1">
      <c r="B32659" t="str">
        <f t="shared" si="510"/>
        <v>---0</v>
      </c>
      <c r="E32659">
        <v>0</v>
      </c>
    </row>
    <row r="32660" spans="2:5" ht="13.5" customHeight="1">
      <c r="B32660" t="str">
        <f t="shared" si="510"/>
        <v>---0</v>
      </c>
      <c r="E32660">
        <v>0</v>
      </c>
    </row>
    <row r="32661" spans="2:5" ht="13.5" customHeight="1">
      <c r="B32661" t="str">
        <f t="shared" si="510"/>
        <v>---0</v>
      </c>
      <c r="E32661">
        <v>0</v>
      </c>
    </row>
    <row r="32662" spans="2:5" ht="13.5" customHeight="1">
      <c r="B32662" t="str">
        <f t="shared" si="510"/>
        <v>---0</v>
      </c>
      <c r="E32662">
        <v>0</v>
      </c>
    </row>
    <row r="32663" spans="2:5" ht="13.5" customHeight="1">
      <c r="B32663" t="str">
        <f t="shared" si="510"/>
        <v>---0</v>
      </c>
      <c r="E32663">
        <v>0</v>
      </c>
    </row>
    <row r="32664" spans="2:5" ht="13.5" customHeight="1">
      <c r="B32664" t="str">
        <f t="shared" si="510"/>
        <v>---0</v>
      </c>
      <c r="E32664">
        <v>0</v>
      </c>
    </row>
    <row r="32665" spans="2:5" ht="13.5" customHeight="1">
      <c r="B32665" t="str">
        <f t="shared" si="510"/>
        <v>---0</v>
      </c>
      <c r="E32665">
        <v>0</v>
      </c>
    </row>
    <row r="32666" spans="2:5" ht="13.5" customHeight="1">
      <c r="B32666" t="str">
        <f t="shared" si="510"/>
        <v>---0</v>
      </c>
      <c r="E32666">
        <v>0</v>
      </c>
    </row>
    <row r="32667" spans="2:5" ht="13.5" customHeight="1">
      <c r="B32667" t="str">
        <f t="shared" si="510"/>
        <v>---0</v>
      </c>
      <c r="E32667">
        <v>0</v>
      </c>
    </row>
    <row r="32668" spans="2:5" ht="13.5" customHeight="1">
      <c r="B32668" t="str">
        <f t="shared" si="510"/>
        <v>---0</v>
      </c>
      <c r="E32668">
        <v>0</v>
      </c>
    </row>
    <row r="32669" spans="2:5" ht="13.5" customHeight="1">
      <c r="B32669" t="str">
        <f t="shared" si="510"/>
        <v>---0</v>
      </c>
      <c r="E32669">
        <v>0</v>
      </c>
    </row>
    <row r="32670" spans="2:5" ht="13.5" customHeight="1">
      <c r="B32670" t="str">
        <f t="shared" si="510"/>
        <v>---0</v>
      </c>
      <c r="E32670">
        <v>0</v>
      </c>
    </row>
    <row r="32671" spans="2:5" ht="13.5" customHeight="1">
      <c r="B32671" t="str">
        <f t="shared" si="510"/>
        <v>---0</v>
      </c>
      <c r="E32671">
        <v>0</v>
      </c>
    </row>
    <row r="32672" spans="2:5" ht="13.5" customHeight="1">
      <c r="B32672" t="str">
        <f t="shared" si="510"/>
        <v>---0</v>
      </c>
      <c r="E32672">
        <v>0</v>
      </c>
    </row>
    <row r="32673" spans="2:5" ht="13.5" customHeight="1">
      <c r="B32673" t="str">
        <f t="shared" si="510"/>
        <v>---0</v>
      </c>
      <c r="E32673">
        <v>0</v>
      </c>
    </row>
    <row r="32674" spans="2:5" ht="13.5" customHeight="1">
      <c r="B32674" t="str">
        <f t="shared" si="510"/>
        <v>---0</v>
      </c>
      <c r="E32674">
        <v>0</v>
      </c>
    </row>
    <row r="32675" spans="2:5" ht="13.5" customHeight="1">
      <c r="B32675" t="str">
        <f t="shared" si="510"/>
        <v>---0</v>
      </c>
      <c r="E32675">
        <v>0</v>
      </c>
    </row>
    <row r="32676" spans="2:5" ht="13.5" customHeight="1">
      <c r="B32676" t="str">
        <f t="shared" si="510"/>
        <v>---0</v>
      </c>
      <c r="E32676">
        <v>0</v>
      </c>
    </row>
    <row r="32677" spans="2:5" ht="13.5" customHeight="1">
      <c r="B32677" t="str">
        <f t="shared" si="510"/>
        <v>---0</v>
      </c>
      <c r="E32677">
        <v>0</v>
      </c>
    </row>
    <row r="32678" spans="2:5" ht="13.5" customHeight="1">
      <c r="B32678" t="str">
        <f t="shared" si="510"/>
        <v>---0</v>
      </c>
      <c r="E32678">
        <v>0</v>
      </c>
    </row>
    <row r="32679" spans="2:5" ht="13.5" customHeight="1">
      <c r="B32679" t="str">
        <f t="shared" si="510"/>
        <v>---0</v>
      </c>
      <c r="E32679">
        <v>0</v>
      </c>
    </row>
    <row r="32680" spans="2:5" ht="13.5" customHeight="1">
      <c r="B32680" t="str">
        <f t="shared" si="510"/>
        <v>---0</v>
      </c>
      <c r="E32680">
        <v>0</v>
      </c>
    </row>
    <row r="32681" spans="2:5" ht="13.5" customHeight="1">
      <c r="B32681" t="str">
        <f t="shared" si="510"/>
        <v>---0</v>
      </c>
      <c r="E32681">
        <v>0</v>
      </c>
    </row>
    <row r="32682" spans="2:5" ht="13.5" customHeight="1">
      <c r="B32682" t="str">
        <f t="shared" si="510"/>
        <v>---0</v>
      </c>
      <c r="E32682">
        <v>0</v>
      </c>
    </row>
    <row r="32683" spans="2:5" ht="13.5" customHeight="1">
      <c r="B32683" t="str">
        <f t="shared" si="510"/>
        <v>---0</v>
      </c>
      <c r="E32683">
        <v>0</v>
      </c>
    </row>
    <row r="32684" spans="2:5" ht="13.5" customHeight="1">
      <c r="B32684" t="str">
        <f t="shared" si="510"/>
        <v>---0</v>
      </c>
      <c r="E32684">
        <v>0</v>
      </c>
    </row>
    <row r="32685" spans="2:5" ht="13.5" customHeight="1">
      <c r="B32685" t="str">
        <f t="shared" si="510"/>
        <v>---0</v>
      </c>
      <c r="E32685">
        <v>0</v>
      </c>
    </row>
    <row r="32686" spans="2:5" ht="13.5" customHeight="1">
      <c r="B32686" t="str">
        <f t="shared" si="510"/>
        <v>---0</v>
      </c>
      <c r="E32686">
        <v>0</v>
      </c>
    </row>
    <row r="32687" spans="2:5" ht="13.5" customHeight="1">
      <c r="B32687" t="str">
        <f t="shared" si="510"/>
        <v>---0</v>
      </c>
      <c r="E32687">
        <v>0</v>
      </c>
    </row>
    <row r="32688" spans="2:5" ht="13.5" customHeight="1">
      <c r="B32688" t="str">
        <f t="shared" si="510"/>
        <v>---0</v>
      </c>
      <c r="E32688">
        <v>0</v>
      </c>
    </row>
    <row r="32689" spans="2:5" ht="13.5" customHeight="1">
      <c r="B32689" t="str">
        <f t="shared" si="510"/>
        <v>---0</v>
      </c>
      <c r="E32689">
        <v>0</v>
      </c>
    </row>
    <row r="32690" spans="2:5" ht="13.5" customHeight="1">
      <c r="B32690" t="str">
        <f t="shared" si="510"/>
        <v>---0</v>
      </c>
      <c r="E32690">
        <v>0</v>
      </c>
    </row>
    <row r="32691" spans="2:5" ht="13.5" customHeight="1">
      <c r="B32691" t="str">
        <f t="shared" si="510"/>
        <v>---0</v>
      </c>
      <c r="E32691">
        <v>0</v>
      </c>
    </row>
    <row r="32692" spans="2:5" ht="13.5" customHeight="1">
      <c r="B32692" t="str">
        <f t="shared" si="510"/>
        <v>---0</v>
      </c>
      <c r="E32692">
        <v>0</v>
      </c>
    </row>
    <row r="32693" spans="2:5" ht="13.5" customHeight="1">
      <c r="B32693" t="str">
        <f t="shared" si="510"/>
        <v>---0</v>
      </c>
      <c r="E32693">
        <v>0</v>
      </c>
    </row>
    <row r="32694" spans="2:5" ht="13.5" customHeight="1">
      <c r="B32694" t="str">
        <f t="shared" si="510"/>
        <v>---0</v>
      </c>
      <c r="E32694">
        <v>0</v>
      </c>
    </row>
    <row r="32695" spans="2:5" ht="13.5" customHeight="1">
      <c r="B32695" t="str">
        <f t="shared" si="510"/>
        <v>---0</v>
      </c>
      <c r="E32695">
        <v>0</v>
      </c>
    </row>
    <row r="32696" spans="2:5" ht="13.5" customHeight="1">
      <c r="B32696" t="str">
        <f t="shared" si="510"/>
        <v>---0</v>
      </c>
      <c r="E32696">
        <v>0</v>
      </c>
    </row>
    <row r="32697" spans="2:5" ht="13.5" customHeight="1">
      <c r="B32697" t="str">
        <f t="shared" si="510"/>
        <v>---0</v>
      </c>
      <c r="E32697">
        <v>0</v>
      </c>
    </row>
    <row r="32698" spans="2:5" ht="13.5" customHeight="1">
      <c r="B32698" t="str">
        <f t="shared" si="510"/>
        <v>---0</v>
      </c>
      <c r="E32698">
        <v>0</v>
      </c>
    </row>
    <row r="32699" spans="2:5" ht="13.5" customHeight="1">
      <c r="B32699" t="str">
        <f t="shared" si="510"/>
        <v>---0</v>
      </c>
      <c r="E32699">
        <v>0</v>
      </c>
    </row>
    <row r="32700" spans="2:5" ht="13.5" customHeight="1">
      <c r="B32700" t="str">
        <f t="shared" si="510"/>
        <v>---0</v>
      </c>
      <c r="E32700">
        <v>0</v>
      </c>
    </row>
    <row r="32701" spans="2:5" ht="13.5" customHeight="1">
      <c r="B32701" t="str">
        <f t="shared" si="510"/>
        <v>---0</v>
      </c>
      <c r="E32701">
        <v>0</v>
      </c>
    </row>
    <row r="32702" spans="2:5" ht="13.5" customHeight="1">
      <c r="B32702" t="str">
        <f t="shared" si="510"/>
        <v>---0</v>
      </c>
      <c r="E32702">
        <v>0</v>
      </c>
    </row>
    <row r="32703" spans="2:5" ht="13.5" customHeight="1">
      <c r="B32703" t="str">
        <f t="shared" si="510"/>
        <v>---0</v>
      </c>
      <c r="E32703">
        <v>0</v>
      </c>
    </row>
    <row r="32704" spans="2:5" ht="13.5" customHeight="1">
      <c r="B32704" t="str">
        <f t="shared" si="510"/>
        <v>---0</v>
      </c>
      <c r="E32704">
        <v>0</v>
      </c>
    </row>
    <row r="32705" spans="2:5" ht="13.5" customHeight="1">
      <c r="B32705" t="str">
        <f t="shared" si="510"/>
        <v>---0</v>
      </c>
      <c r="E32705">
        <v>0</v>
      </c>
    </row>
    <row r="32706" spans="2:5" ht="13.5" customHeight="1">
      <c r="B32706" t="str">
        <f t="shared" si="510"/>
        <v>---0</v>
      </c>
      <c r="E32706">
        <v>0</v>
      </c>
    </row>
    <row r="32707" spans="2:5" ht="13.5" customHeight="1">
      <c r="B32707" t="str">
        <f t="shared" ref="B32707:B32770" si="511">A32707&amp;"---"&amp;E32707</f>
        <v>---0</v>
      </c>
      <c r="E32707">
        <v>0</v>
      </c>
    </row>
    <row r="32708" spans="2:5" ht="13.5" customHeight="1">
      <c r="B32708" t="str">
        <f t="shared" si="511"/>
        <v>---0</v>
      </c>
      <c r="E32708">
        <v>0</v>
      </c>
    </row>
    <row r="32709" spans="2:5" ht="13.5" customHeight="1">
      <c r="B32709" t="str">
        <f t="shared" si="511"/>
        <v>---0</v>
      </c>
      <c r="E32709">
        <v>0</v>
      </c>
    </row>
    <row r="32710" spans="2:5" ht="13.5" customHeight="1">
      <c r="B32710" t="str">
        <f t="shared" si="511"/>
        <v>---0</v>
      </c>
      <c r="E32710">
        <v>0</v>
      </c>
    </row>
    <row r="32711" spans="2:5" ht="13.5" customHeight="1">
      <c r="B32711" t="str">
        <f t="shared" si="511"/>
        <v>---0</v>
      </c>
      <c r="E32711">
        <v>0</v>
      </c>
    </row>
    <row r="32712" spans="2:5" ht="13.5" customHeight="1">
      <c r="B32712" t="str">
        <f t="shared" si="511"/>
        <v>---0</v>
      </c>
      <c r="E32712">
        <v>0</v>
      </c>
    </row>
    <row r="32713" spans="2:5" ht="13.5" customHeight="1">
      <c r="B32713" t="str">
        <f t="shared" si="511"/>
        <v>---0</v>
      </c>
      <c r="E32713">
        <v>0</v>
      </c>
    </row>
    <row r="32714" spans="2:5" ht="13.5" customHeight="1">
      <c r="B32714" t="str">
        <f t="shared" si="511"/>
        <v>---0</v>
      </c>
      <c r="E32714">
        <v>0</v>
      </c>
    </row>
    <row r="32715" spans="2:5" ht="13.5" customHeight="1">
      <c r="B32715" t="str">
        <f t="shared" si="511"/>
        <v>---0</v>
      </c>
      <c r="E32715">
        <v>0</v>
      </c>
    </row>
    <row r="32716" spans="2:5" ht="13.5" customHeight="1">
      <c r="B32716" t="str">
        <f t="shared" si="511"/>
        <v>---0</v>
      </c>
      <c r="E32716">
        <v>0</v>
      </c>
    </row>
    <row r="32717" spans="2:5" ht="13.5" customHeight="1">
      <c r="B32717" t="str">
        <f t="shared" si="511"/>
        <v>---0</v>
      </c>
      <c r="E32717">
        <v>0</v>
      </c>
    </row>
    <row r="32718" spans="2:5" ht="13.5" customHeight="1">
      <c r="B32718" t="str">
        <f t="shared" si="511"/>
        <v>---0</v>
      </c>
      <c r="E32718">
        <v>0</v>
      </c>
    </row>
    <row r="32719" spans="2:5" ht="13.5" customHeight="1">
      <c r="B32719" t="str">
        <f t="shared" si="511"/>
        <v>---0</v>
      </c>
      <c r="E32719">
        <v>0</v>
      </c>
    </row>
    <row r="32720" spans="2:5" ht="13.5" customHeight="1">
      <c r="B32720" t="str">
        <f t="shared" si="511"/>
        <v>---0</v>
      </c>
      <c r="E32720">
        <v>0</v>
      </c>
    </row>
    <row r="32721" spans="2:5" ht="13.5" customHeight="1">
      <c r="B32721" t="str">
        <f t="shared" si="511"/>
        <v>---0</v>
      </c>
      <c r="E32721">
        <v>0</v>
      </c>
    </row>
    <row r="32722" spans="2:5" ht="13.5" customHeight="1">
      <c r="B32722" t="str">
        <f t="shared" si="511"/>
        <v>---0</v>
      </c>
      <c r="E32722">
        <v>0</v>
      </c>
    </row>
    <row r="32723" spans="2:5" ht="13.5" customHeight="1">
      <c r="B32723" t="str">
        <f t="shared" si="511"/>
        <v>---0</v>
      </c>
      <c r="E32723">
        <v>0</v>
      </c>
    </row>
    <row r="32724" spans="2:5" ht="13.5" customHeight="1">
      <c r="B32724" t="str">
        <f t="shared" si="511"/>
        <v>---0</v>
      </c>
      <c r="E32724">
        <v>0</v>
      </c>
    </row>
    <row r="32725" spans="2:5" ht="13.5" customHeight="1">
      <c r="B32725" t="str">
        <f t="shared" si="511"/>
        <v>---0</v>
      </c>
      <c r="E32725">
        <v>0</v>
      </c>
    </row>
    <row r="32726" spans="2:5" ht="13.5" customHeight="1">
      <c r="B32726" t="str">
        <f t="shared" si="511"/>
        <v>---0</v>
      </c>
      <c r="E32726">
        <v>0</v>
      </c>
    </row>
    <row r="32727" spans="2:5" ht="13.5" customHeight="1">
      <c r="B32727" t="str">
        <f t="shared" si="511"/>
        <v>---0</v>
      </c>
      <c r="E32727">
        <v>0</v>
      </c>
    </row>
    <row r="32728" spans="2:5" ht="13.5" customHeight="1">
      <c r="B32728" t="str">
        <f t="shared" si="511"/>
        <v>---0</v>
      </c>
      <c r="E32728">
        <v>0</v>
      </c>
    </row>
    <row r="32729" spans="2:5" ht="13.5" customHeight="1">
      <c r="B32729" t="str">
        <f t="shared" si="511"/>
        <v>---0</v>
      </c>
      <c r="E32729">
        <v>0</v>
      </c>
    </row>
    <row r="32730" spans="2:5" ht="13.5" customHeight="1">
      <c r="B32730" t="str">
        <f t="shared" si="511"/>
        <v>---0</v>
      </c>
      <c r="E32730">
        <v>0</v>
      </c>
    </row>
    <row r="32731" spans="2:5" ht="13.5" customHeight="1">
      <c r="B32731" t="str">
        <f t="shared" si="511"/>
        <v>---0</v>
      </c>
      <c r="E32731">
        <v>0</v>
      </c>
    </row>
    <row r="32732" spans="2:5" ht="13.5" customHeight="1">
      <c r="B32732" t="str">
        <f t="shared" si="511"/>
        <v>---0</v>
      </c>
      <c r="E32732">
        <v>0</v>
      </c>
    </row>
    <row r="32733" spans="2:5" ht="13.5" customHeight="1">
      <c r="B32733" t="str">
        <f t="shared" si="511"/>
        <v>---0</v>
      </c>
      <c r="E32733">
        <v>0</v>
      </c>
    </row>
    <row r="32734" spans="2:5" ht="13.5" customHeight="1">
      <c r="B32734" t="str">
        <f t="shared" si="511"/>
        <v>---0</v>
      </c>
      <c r="E32734">
        <v>0</v>
      </c>
    </row>
    <row r="32735" spans="2:5" ht="13.5" customHeight="1">
      <c r="B32735" t="str">
        <f t="shared" si="511"/>
        <v>---0</v>
      </c>
      <c r="E32735">
        <v>0</v>
      </c>
    </row>
    <row r="32736" spans="2:5" ht="13.5" customHeight="1">
      <c r="B32736" t="str">
        <f t="shared" si="511"/>
        <v>---0</v>
      </c>
      <c r="E32736">
        <v>0</v>
      </c>
    </row>
    <row r="32737" spans="2:5" ht="13.5" customHeight="1">
      <c r="B32737" t="str">
        <f t="shared" si="511"/>
        <v>---0</v>
      </c>
      <c r="E32737">
        <v>0</v>
      </c>
    </row>
    <row r="32738" spans="2:5" ht="13.5" customHeight="1">
      <c r="B32738" t="str">
        <f t="shared" si="511"/>
        <v>---0</v>
      </c>
      <c r="E32738">
        <v>0</v>
      </c>
    </row>
    <row r="32739" spans="2:5" ht="13.5" customHeight="1">
      <c r="B32739" t="str">
        <f t="shared" si="511"/>
        <v>---0</v>
      </c>
      <c r="E32739">
        <v>0</v>
      </c>
    </row>
    <row r="32740" spans="2:5" ht="13.5" customHeight="1">
      <c r="B32740" t="str">
        <f t="shared" si="511"/>
        <v>---0</v>
      </c>
      <c r="E32740">
        <v>0</v>
      </c>
    </row>
    <row r="32741" spans="2:5" ht="13.5" customHeight="1">
      <c r="B32741" t="str">
        <f t="shared" si="511"/>
        <v>---0</v>
      </c>
      <c r="E32741">
        <v>0</v>
      </c>
    </row>
    <row r="32742" spans="2:5" ht="13.5" customHeight="1">
      <c r="B32742" t="str">
        <f t="shared" si="511"/>
        <v>---0</v>
      </c>
      <c r="E32742">
        <v>0</v>
      </c>
    </row>
    <row r="32743" spans="2:5" ht="13.5" customHeight="1">
      <c r="B32743" t="str">
        <f t="shared" si="511"/>
        <v>---0</v>
      </c>
      <c r="E32743">
        <v>0</v>
      </c>
    </row>
    <row r="32744" spans="2:5" ht="13.5" customHeight="1">
      <c r="B32744" t="str">
        <f t="shared" si="511"/>
        <v>---0</v>
      </c>
      <c r="E32744">
        <v>0</v>
      </c>
    </row>
    <row r="32745" spans="2:5" ht="13.5" customHeight="1">
      <c r="B32745" t="str">
        <f t="shared" si="511"/>
        <v>---0</v>
      </c>
      <c r="E32745">
        <v>0</v>
      </c>
    </row>
    <row r="32746" spans="2:5" ht="13.5" customHeight="1">
      <c r="B32746" t="str">
        <f t="shared" si="511"/>
        <v>---0</v>
      </c>
      <c r="E32746">
        <v>0</v>
      </c>
    </row>
    <row r="32747" spans="2:5" ht="13.5" customHeight="1">
      <c r="B32747" t="str">
        <f t="shared" si="511"/>
        <v>---0</v>
      </c>
      <c r="E32747">
        <v>0</v>
      </c>
    </row>
    <row r="32748" spans="2:5" ht="13.5" customHeight="1">
      <c r="B32748" t="str">
        <f t="shared" si="511"/>
        <v>---0</v>
      </c>
      <c r="E32748">
        <v>0</v>
      </c>
    </row>
    <row r="32749" spans="2:5" ht="13.5" customHeight="1">
      <c r="B32749" t="str">
        <f t="shared" si="511"/>
        <v>---0</v>
      </c>
      <c r="E32749">
        <v>0</v>
      </c>
    </row>
    <row r="32750" spans="2:5" ht="13.5" customHeight="1">
      <c r="B32750" t="str">
        <f t="shared" si="511"/>
        <v>---0</v>
      </c>
      <c r="E32750">
        <v>0</v>
      </c>
    </row>
    <row r="32751" spans="2:5" ht="13.5" customHeight="1">
      <c r="B32751" t="str">
        <f t="shared" si="511"/>
        <v>---0</v>
      </c>
      <c r="E32751">
        <v>0</v>
      </c>
    </row>
    <row r="32752" spans="2:5" ht="13.5" customHeight="1">
      <c r="B32752" t="str">
        <f t="shared" si="511"/>
        <v>---0</v>
      </c>
      <c r="E32752">
        <v>0</v>
      </c>
    </row>
    <row r="32753" spans="2:5" ht="13.5" customHeight="1">
      <c r="B32753" t="str">
        <f t="shared" si="511"/>
        <v>---0</v>
      </c>
      <c r="E32753">
        <v>0</v>
      </c>
    </row>
    <row r="32754" spans="2:5" ht="13.5" customHeight="1">
      <c r="B32754" t="str">
        <f t="shared" si="511"/>
        <v>---0</v>
      </c>
      <c r="E32754">
        <v>0</v>
      </c>
    </row>
    <row r="32755" spans="2:5" ht="13.5" customHeight="1">
      <c r="B32755" t="str">
        <f t="shared" si="511"/>
        <v>---0</v>
      </c>
      <c r="E32755">
        <v>0</v>
      </c>
    </row>
    <row r="32756" spans="2:5" ht="13.5" customHeight="1">
      <c r="B32756" t="str">
        <f t="shared" si="511"/>
        <v>---0</v>
      </c>
      <c r="E32756">
        <v>0</v>
      </c>
    </row>
    <row r="32757" spans="2:5" ht="13.5" customHeight="1">
      <c r="B32757" t="str">
        <f t="shared" si="511"/>
        <v>---0</v>
      </c>
      <c r="E32757">
        <v>0</v>
      </c>
    </row>
    <row r="32758" spans="2:5" ht="13.5" customHeight="1">
      <c r="B32758" t="str">
        <f t="shared" si="511"/>
        <v>---0</v>
      </c>
      <c r="E32758">
        <v>0</v>
      </c>
    </row>
    <row r="32759" spans="2:5" ht="13.5" customHeight="1">
      <c r="B32759" t="str">
        <f t="shared" si="511"/>
        <v>---0</v>
      </c>
      <c r="E32759">
        <v>0</v>
      </c>
    </row>
    <row r="32760" spans="2:5" ht="13.5" customHeight="1">
      <c r="B32760" t="str">
        <f t="shared" si="511"/>
        <v>---0</v>
      </c>
      <c r="E32760">
        <v>0</v>
      </c>
    </row>
    <row r="32761" spans="2:5" ht="13.5" customHeight="1">
      <c r="B32761" t="str">
        <f t="shared" si="511"/>
        <v>---0</v>
      </c>
      <c r="E32761">
        <v>0</v>
      </c>
    </row>
    <row r="32762" spans="2:5" ht="13.5" customHeight="1">
      <c r="B32762" t="str">
        <f t="shared" si="511"/>
        <v>---0</v>
      </c>
      <c r="E32762">
        <v>0</v>
      </c>
    </row>
    <row r="32763" spans="2:5" ht="13.5" customHeight="1">
      <c r="B32763" t="str">
        <f t="shared" si="511"/>
        <v>---0</v>
      </c>
      <c r="E32763">
        <v>0</v>
      </c>
    </row>
    <row r="32764" spans="2:5" ht="13.5" customHeight="1">
      <c r="B32764" t="str">
        <f t="shared" si="511"/>
        <v>---0</v>
      </c>
      <c r="E32764">
        <v>0</v>
      </c>
    </row>
    <row r="32765" spans="2:5" ht="13.5" customHeight="1">
      <c r="B32765" t="str">
        <f t="shared" si="511"/>
        <v>---0</v>
      </c>
      <c r="E32765">
        <v>0</v>
      </c>
    </row>
    <row r="32766" spans="2:5" ht="13.5" customHeight="1">
      <c r="B32766" t="str">
        <f t="shared" si="511"/>
        <v>---0</v>
      </c>
      <c r="E32766">
        <v>0</v>
      </c>
    </row>
    <row r="32767" spans="2:5" ht="13.5" customHeight="1">
      <c r="B32767" t="str">
        <f t="shared" si="511"/>
        <v>---0</v>
      </c>
      <c r="E32767">
        <v>0</v>
      </c>
    </row>
    <row r="32768" spans="2:5" ht="13.5" customHeight="1">
      <c r="B32768" t="str">
        <f t="shared" si="511"/>
        <v>---0</v>
      </c>
      <c r="E32768">
        <v>0</v>
      </c>
    </row>
    <row r="32769" spans="2:5" ht="13.5" customHeight="1">
      <c r="B32769" t="str">
        <f t="shared" si="511"/>
        <v>---0</v>
      </c>
      <c r="E32769">
        <v>0</v>
      </c>
    </row>
    <row r="32770" spans="2:5" ht="13.5" customHeight="1">
      <c r="B32770" t="str">
        <f t="shared" si="511"/>
        <v>---0</v>
      </c>
      <c r="E32770">
        <v>0</v>
      </c>
    </row>
    <row r="32771" spans="2:5" ht="13.5" customHeight="1">
      <c r="B32771" t="str">
        <f t="shared" ref="B32771:B32834" si="512">A32771&amp;"---"&amp;E32771</f>
        <v>---0</v>
      </c>
      <c r="E32771">
        <v>0</v>
      </c>
    </row>
    <row r="32772" spans="2:5" ht="13.5" customHeight="1">
      <c r="B32772" t="str">
        <f t="shared" si="512"/>
        <v>---0</v>
      </c>
      <c r="E32772">
        <v>0</v>
      </c>
    </row>
    <row r="32773" spans="2:5" ht="13.5" customHeight="1">
      <c r="B32773" t="str">
        <f t="shared" si="512"/>
        <v>---0</v>
      </c>
      <c r="E32773">
        <v>0</v>
      </c>
    </row>
    <row r="32774" spans="2:5" ht="13.5" customHeight="1">
      <c r="B32774" t="str">
        <f t="shared" si="512"/>
        <v>---0</v>
      </c>
      <c r="E32774">
        <v>0</v>
      </c>
    </row>
    <row r="32775" spans="2:5" ht="13.5" customHeight="1">
      <c r="B32775" t="str">
        <f t="shared" si="512"/>
        <v>---0</v>
      </c>
      <c r="E32775">
        <v>0</v>
      </c>
    </row>
    <row r="32776" spans="2:5" ht="13.5" customHeight="1">
      <c r="B32776" t="str">
        <f t="shared" si="512"/>
        <v>---0</v>
      </c>
      <c r="E32776">
        <v>0</v>
      </c>
    </row>
    <row r="32777" spans="2:5" ht="13.5" customHeight="1">
      <c r="B32777" t="str">
        <f t="shared" si="512"/>
        <v>---0</v>
      </c>
      <c r="E32777">
        <v>0</v>
      </c>
    </row>
    <row r="32778" spans="2:5" ht="13.5" customHeight="1">
      <c r="B32778" t="str">
        <f t="shared" si="512"/>
        <v>---0</v>
      </c>
      <c r="E32778">
        <v>0</v>
      </c>
    </row>
    <row r="32779" spans="2:5" ht="13.5" customHeight="1">
      <c r="B32779" t="str">
        <f t="shared" si="512"/>
        <v>---0</v>
      </c>
      <c r="E32779">
        <v>0</v>
      </c>
    </row>
    <row r="32780" spans="2:5" ht="13.5" customHeight="1">
      <c r="B32780" t="str">
        <f t="shared" si="512"/>
        <v>---0</v>
      </c>
      <c r="E32780">
        <v>0</v>
      </c>
    </row>
    <row r="32781" spans="2:5" ht="13.5" customHeight="1">
      <c r="B32781" t="str">
        <f t="shared" si="512"/>
        <v>---0</v>
      </c>
      <c r="E32781">
        <v>0</v>
      </c>
    </row>
    <row r="32782" spans="2:5" ht="13.5" customHeight="1">
      <c r="B32782" t="str">
        <f t="shared" si="512"/>
        <v>---0</v>
      </c>
      <c r="E32782">
        <v>0</v>
      </c>
    </row>
    <row r="32783" spans="2:5" ht="13.5" customHeight="1">
      <c r="B32783" t="str">
        <f t="shared" si="512"/>
        <v>---0</v>
      </c>
      <c r="E32783">
        <v>0</v>
      </c>
    </row>
    <row r="32784" spans="2:5" ht="13.5" customHeight="1">
      <c r="B32784" t="str">
        <f t="shared" si="512"/>
        <v>---0</v>
      </c>
      <c r="E32784">
        <v>0</v>
      </c>
    </row>
    <row r="32785" spans="2:5" ht="13.5" customHeight="1">
      <c r="B32785" t="str">
        <f t="shared" si="512"/>
        <v>---0</v>
      </c>
      <c r="E32785">
        <v>0</v>
      </c>
    </row>
    <row r="32786" spans="2:5" ht="13.5" customHeight="1">
      <c r="B32786" t="str">
        <f t="shared" si="512"/>
        <v>---0</v>
      </c>
      <c r="E32786">
        <v>0</v>
      </c>
    </row>
    <row r="32787" spans="2:5" ht="13.5" customHeight="1">
      <c r="B32787" t="str">
        <f t="shared" si="512"/>
        <v>---0</v>
      </c>
      <c r="E32787">
        <v>0</v>
      </c>
    </row>
    <row r="32788" spans="2:5" ht="13.5" customHeight="1">
      <c r="B32788" t="str">
        <f t="shared" si="512"/>
        <v>---0</v>
      </c>
      <c r="E32788">
        <v>0</v>
      </c>
    </row>
    <row r="32789" spans="2:5" ht="13.5" customHeight="1">
      <c r="B32789" t="str">
        <f t="shared" si="512"/>
        <v>---0</v>
      </c>
      <c r="E32789">
        <v>0</v>
      </c>
    </row>
    <row r="32790" spans="2:5" ht="13.5" customHeight="1">
      <c r="B32790" t="str">
        <f t="shared" si="512"/>
        <v>---0</v>
      </c>
      <c r="E32790">
        <v>0</v>
      </c>
    </row>
    <row r="32791" spans="2:5" ht="13.5" customHeight="1">
      <c r="B32791" t="str">
        <f t="shared" si="512"/>
        <v>---0</v>
      </c>
      <c r="E32791">
        <v>0</v>
      </c>
    </row>
    <row r="32792" spans="2:5" ht="13.5" customHeight="1">
      <c r="B32792" t="str">
        <f t="shared" si="512"/>
        <v>---0</v>
      </c>
      <c r="E32792">
        <v>0</v>
      </c>
    </row>
    <row r="32793" spans="2:5" ht="13.5" customHeight="1">
      <c r="B32793" t="str">
        <f t="shared" si="512"/>
        <v>---0</v>
      </c>
      <c r="E32793">
        <v>0</v>
      </c>
    </row>
    <row r="32794" spans="2:5" ht="13.5" customHeight="1">
      <c r="B32794" t="str">
        <f t="shared" si="512"/>
        <v>---0</v>
      </c>
      <c r="E32794">
        <v>0</v>
      </c>
    </row>
    <row r="32795" spans="2:5" ht="13.5" customHeight="1">
      <c r="B32795" t="str">
        <f t="shared" si="512"/>
        <v>---0</v>
      </c>
      <c r="E32795">
        <v>0</v>
      </c>
    </row>
    <row r="32796" spans="2:5" ht="13.5" customHeight="1">
      <c r="B32796" t="str">
        <f t="shared" si="512"/>
        <v>---0</v>
      </c>
      <c r="E32796">
        <v>0</v>
      </c>
    </row>
    <row r="32797" spans="2:5" ht="13.5" customHeight="1">
      <c r="B32797" t="str">
        <f t="shared" si="512"/>
        <v>---0</v>
      </c>
      <c r="E32797">
        <v>0</v>
      </c>
    </row>
    <row r="32798" spans="2:5" ht="13.5" customHeight="1">
      <c r="B32798" t="str">
        <f t="shared" si="512"/>
        <v>---0</v>
      </c>
      <c r="E32798">
        <v>0</v>
      </c>
    </row>
    <row r="32799" spans="2:5" ht="13.5" customHeight="1">
      <c r="B32799" t="str">
        <f t="shared" si="512"/>
        <v>---0</v>
      </c>
      <c r="E32799">
        <v>0</v>
      </c>
    </row>
    <row r="32800" spans="2:5" ht="13.5" customHeight="1">
      <c r="B32800" t="str">
        <f t="shared" si="512"/>
        <v>---0</v>
      </c>
      <c r="E32800">
        <v>0</v>
      </c>
    </row>
    <row r="32801" spans="2:5" ht="13.5" customHeight="1">
      <c r="B32801" t="str">
        <f t="shared" si="512"/>
        <v>---0</v>
      </c>
      <c r="E32801">
        <v>0</v>
      </c>
    </row>
    <row r="32802" spans="2:5" ht="13.5" customHeight="1">
      <c r="B32802" t="str">
        <f t="shared" si="512"/>
        <v>---0</v>
      </c>
      <c r="E32802">
        <v>0</v>
      </c>
    </row>
    <row r="32803" spans="2:5" ht="13.5" customHeight="1">
      <c r="B32803" t="str">
        <f t="shared" si="512"/>
        <v>---0</v>
      </c>
      <c r="E32803">
        <v>0</v>
      </c>
    </row>
    <row r="32804" spans="2:5" ht="13.5" customHeight="1">
      <c r="B32804" t="str">
        <f t="shared" si="512"/>
        <v>---0</v>
      </c>
      <c r="E32804">
        <v>0</v>
      </c>
    </row>
    <row r="32805" spans="2:5" ht="13.5" customHeight="1">
      <c r="B32805" t="str">
        <f t="shared" si="512"/>
        <v>---0</v>
      </c>
      <c r="E32805">
        <v>0</v>
      </c>
    </row>
    <row r="32806" spans="2:5" ht="13.5" customHeight="1">
      <c r="B32806" t="str">
        <f t="shared" si="512"/>
        <v>---0</v>
      </c>
      <c r="E32806">
        <v>0</v>
      </c>
    </row>
    <row r="32807" spans="2:5" ht="13.5" customHeight="1">
      <c r="B32807" t="str">
        <f t="shared" si="512"/>
        <v>---0</v>
      </c>
      <c r="E32807">
        <v>0</v>
      </c>
    </row>
    <row r="32808" spans="2:5" ht="13.5" customHeight="1">
      <c r="B32808" t="str">
        <f t="shared" si="512"/>
        <v>---0</v>
      </c>
      <c r="E32808">
        <v>0</v>
      </c>
    </row>
    <row r="32809" spans="2:5" ht="13.5" customHeight="1">
      <c r="B32809" t="str">
        <f t="shared" si="512"/>
        <v>---0</v>
      </c>
      <c r="E32809">
        <v>0</v>
      </c>
    </row>
    <row r="32810" spans="2:5" ht="13.5" customHeight="1">
      <c r="B32810" t="str">
        <f t="shared" si="512"/>
        <v>---0</v>
      </c>
      <c r="E32810">
        <v>0</v>
      </c>
    </row>
    <row r="32811" spans="2:5" ht="13.5" customHeight="1">
      <c r="B32811" t="str">
        <f t="shared" si="512"/>
        <v>---0</v>
      </c>
      <c r="E32811">
        <v>0</v>
      </c>
    </row>
    <row r="32812" spans="2:5" ht="13.5" customHeight="1">
      <c r="B32812" t="str">
        <f t="shared" si="512"/>
        <v>---0</v>
      </c>
      <c r="E32812">
        <v>0</v>
      </c>
    </row>
    <row r="32813" spans="2:5" ht="13.5" customHeight="1">
      <c r="B32813" t="str">
        <f t="shared" si="512"/>
        <v>---0</v>
      </c>
      <c r="E32813">
        <v>0</v>
      </c>
    </row>
    <row r="32814" spans="2:5" ht="13.5" customHeight="1">
      <c r="B32814" t="str">
        <f t="shared" si="512"/>
        <v>---0</v>
      </c>
      <c r="E32814">
        <v>0</v>
      </c>
    </row>
    <row r="32815" spans="2:5" ht="13.5" customHeight="1">
      <c r="B32815" t="str">
        <f t="shared" si="512"/>
        <v>---0</v>
      </c>
      <c r="E32815">
        <v>0</v>
      </c>
    </row>
    <row r="32816" spans="2:5" ht="13.5" customHeight="1">
      <c r="B32816" t="str">
        <f t="shared" si="512"/>
        <v>---0</v>
      </c>
      <c r="E32816">
        <v>0</v>
      </c>
    </row>
    <row r="32817" spans="2:5" ht="13.5" customHeight="1">
      <c r="B32817" t="str">
        <f t="shared" si="512"/>
        <v>---0</v>
      </c>
      <c r="E32817">
        <v>0</v>
      </c>
    </row>
    <row r="32818" spans="2:5" ht="13.5" customHeight="1">
      <c r="B32818" t="str">
        <f t="shared" si="512"/>
        <v>---0</v>
      </c>
      <c r="E32818">
        <v>0</v>
      </c>
    </row>
    <row r="32819" spans="2:5" ht="13.5" customHeight="1">
      <c r="B32819" t="str">
        <f t="shared" si="512"/>
        <v>---0</v>
      </c>
      <c r="E32819">
        <v>0</v>
      </c>
    </row>
    <row r="32820" spans="2:5" ht="13.5" customHeight="1">
      <c r="B32820" t="str">
        <f t="shared" si="512"/>
        <v>---0</v>
      </c>
      <c r="E32820">
        <v>0</v>
      </c>
    </row>
    <row r="32821" spans="2:5" ht="13.5" customHeight="1">
      <c r="B32821" t="str">
        <f t="shared" si="512"/>
        <v>---0</v>
      </c>
      <c r="E32821">
        <v>0</v>
      </c>
    </row>
    <row r="32822" spans="2:5" ht="13.5" customHeight="1">
      <c r="B32822" t="str">
        <f t="shared" si="512"/>
        <v>---0</v>
      </c>
      <c r="E32822">
        <v>0</v>
      </c>
    </row>
    <row r="32823" spans="2:5" ht="13.5" customHeight="1">
      <c r="B32823" t="str">
        <f t="shared" si="512"/>
        <v>---0</v>
      </c>
      <c r="E32823">
        <v>0</v>
      </c>
    </row>
    <row r="32824" spans="2:5" ht="13.5" customHeight="1">
      <c r="B32824" t="str">
        <f t="shared" si="512"/>
        <v>---0</v>
      </c>
      <c r="E32824">
        <v>0</v>
      </c>
    </row>
    <row r="32825" spans="2:5" ht="13.5" customHeight="1">
      <c r="B32825" t="str">
        <f t="shared" si="512"/>
        <v>---0</v>
      </c>
      <c r="E32825">
        <v>0</v>
      </c>
    </row>
    <row r="32826" spans="2:5" ht="13.5" customHeight="1">
      <c r="B32826" t="str">
        <f t="shared" si="512"/>
        <v>---0</v>
      </c>
      <c r="E32826">
        <v>0</v>
      </c>
    </row>
    <row r="32827" spans="2:5" ht="13.5" customHeight="1">
      <c r="B32827" t="str">
        <f t="shared" si="512"/>
        <v>---0</v>
      </c>
      <c r="E32827">
        <v>0</v>
      </c>
    </row>
    <row r="32828" spans="2:5" ht="13.5" customHeight="1">
      <c r="B32828" t="str">
        <f t="shared" si="512"/>
        <v>---0</v>
      </c>
      <c r="E32828">
        <v>0</v>
      </c>
    </row>
    <row r="32829" spans="2:5" ht="13.5" customHeight="1">
      <c r="B32829" t="str">
        <f t="shared" si="512"/>
        <v>---0</v>
      </c>
      <c r="E32829">
        <v>0</v>
      </c>
    </row>
    <row r="32830" spans="2:5" ht="13.5" customHeight="1">
      <c r="B32830" t="str">
        <f t="shared" si="512"/>
        <v>---0</v>
      </c>
      <c r="E32830">
        <v>0</v>
      </c>
    </row>
    <row r="32831" spans="2:5" ht="13.5" customHeight="1">
      <c r="B32831" t="str">
        <f t="shared" si="512"/>
        <v>---0</v>
      </c>
      <c r="E32831">
        <v>0</v>
      </c>
    </row>
    <row r="32832" spans="2:5" ht="13.5" customHeight="1">
      <c r="B32832" t="str">
        <f t="shared" si="512"/>
        <v>---0</v>
      </c>
      <c r="E32832">
        <v>0</v>
      </c>
    </row>
    <row r="32833" spans="2:5" ht="13.5" customHeight="1">
      <c r="B32833" t="str">
        <f t="shared" si="512"/>
        <v>---0</v>
      </c>
      <c r="E32833">
        <v>0</v>
      </c>
    </row>
    <row r="32834" spans="2:5" ht="13.5" customHeight="1">
      <c r="B32834" t="str">
        <f t="shared" si="512"/>
        <v>---0</v>
      </c>
      <c r="E32834">
        <v>0</v>
      </c>
    </row>
    <row r="32835" spans="2:5" ht="13.5" customHeight="1">
      <c r="B32835" t="str">
        <f t="shared" ref="B32835:B32898" si="513">A32835&amp;"---"&amp;E32835</f>
        <v>---0</v>
      </c>
      <c r="E32835">
        <v>0</v>
      </c>
    </row>
    <row r="32836" spans="2:5" ht="13.5" customHeight="1">
      <c r="B32836" t="str">
        <f t="shared" si="513"/>
        <v>---0</v>
      </c>
      <c r="E32836">
        <v>0</v>
      </c>
    </row>
    <row r="32837" spans="2:5" ht="13.5" customHeight="1">
      <c r="B32837" t="str">
        <f t="shared" si="513"/>
        <v>---0</v>
      </c>
      <c r="E32837">
        <v>0</v>
      </c>
    </row>
    <row r="32838" spans="2:5" ht="13.5" customHeight="1">
      <c r="B32838" t="str">
        <f t="shared" si="513"/>
        <v>---0</v>
      </c>
      <c r="E32838">
        <v>0</v>
      </c>
    </row>
    <row r="32839" spans="2:5" ht="13.5" customHeight="1">
      <c r="B32839" t="str">
        <f t="shared" si="513"/>
        <v>---0</v>
      </c>
      <c r="E32839">
        <v>0</v>
      </c>
    </row>
    <row r="32840" spans="2:5" ht="13.5" customHeight="1">
      <c r="B32840" t="str">
        <f t="shared" si="513"/>
        <v>---0</v>
      </c>
      <c r="E32840">
        <v>0</v>
      </c>
    </row>
    <row r="32841" spans="2:5" ht="13.5" customHeight="1">
      <c r="B32841" t="str">
        <f t="shared" si="513"/>
        <v>---0</v>
      </c>
      <c r="E32841">
        <v>0</v>
      </c>
    </row>
    <row r="32842" spans="2:5" ht="13.5" customHeight="1">
      <c r="B32842" t="str">
        <f t="shared" si="513"/>
        <v>---0</v>
      </c>
      <c r="E32842">
        <v>0</v>
      </c>
    </row>
    <row r="32843" spans="2:5" ht="13.5" customHeight="1">
      <c r="B32843" t="str">
        <f t="shared" si="513"/>
        <v>---0</v>
      </c>
      <c r="E32843">
        <v>0</v>
      </c>
    </row>
    <row r="32844" spans="2:5" ht="13.5" customHeight="1">
      <c r="B32844" t="str">
        <f t="shared" si="513"/>
        <v>---0</v>
      </c>
      <c r="E32844">
        <v>0</v>
      </c>
    </row>
    <row r="32845" spans="2:5" ht="13.5" customHeight="1">
      <c r="B32845" t="str">
        <f t="shared" si="513"/>
        <v>---0</v>
      </c>
      <c r="E32845">
        <v>0</v>
      </c>
    </row>
    <row r="32846" spans="2:5" ht="13.5" customHeight="1">
      <c r="B32846" t="str">
        <f t="shared" si="513"/>
        <v>---0</v>
      </c>
      <c r="E32846">
        <v>0</v>
      </c>
    </row>
    <row r="32847" spans="2:5" ht="13.5" customHeight="1">
      <c r="B32847" t="str">
        <f t="shared" si="513"/>
        <v>---0</v>
      </c>
      <c r="E32847">
        <v>0</v>
      </c>
    </row>
    <row r="32848" spans="2:5" ht="13.5" customHeight="1">
      <c r="B32848" t="str">
        <f t="shared" si="513"/>
        <v>---0</v>
      </c>
      <c r="E32848">
        <v>0</v>
      </c>
    </row>
    <row r="32849" spans="2:5" ht="13.5" customHeight="1">
      <c r="B32849" t="str">
        <f t="shared" si="513"/>
        <v>---0</v>
      </c>
      <c r="E32849">
        <v>0</v>
      </c>
    </row>
    <row r="32850" spans="2:5" ht="13.5" customHeight="1">
      <c r="B32850" t="str">
        <f t="shared" si="513"/>
        <v>---0</v>
      </c>
      <c r="E32850">
        <v>0</v>
      </c>
    </row>
    <row r="32851" spans="2:5" ht="13.5" customHeight="1">
      <c r="B32851" t="str">
        <f t="shared" si="513"/>
        <v>---0</v>
      </c>
      <c r="E32851">
        <v>0</v>
      </c>
    </row>
    <row r="32852" spans="2:5" ht="13.5" customHeight="1">
      <c r="B32852" t="str">
        <f t="shared" si="513"/>
        <v>---0</v>
      </c>
      <c r="E32852">
        <v>0</v>
      </c>
    </row>
    <row r="32853" spans="2:5" ht="13.5" customHeight="1">
      <c r="B32853" t="str">
        <f t="shared" si="513"/>
        <v>---0</v>
      </c>
      <c r="E32853">
        <v>0</v>
      </c>
    </row>
    <row r="32854" spans="2:5" ht="13.5" customHeight="1">
      <c r="B32854" t="str">
        <f t="shared" si="513"/>
        <v>---0</v>
      </c>
      <c r="E32854">
        <v>0</v>
      </c>
    </row>
    <row r="32855" spans="2:5" ht="13.5" customHeight="1">
      <c r="B32855" t="str">
        <f t="shared" si="513"/>
        <v>---0</v>
      </c>
      <c r="E32855">
        <v>0</v>
      </c>
    </row>
    <row r="32856" spans="2:5" ht="13.5" customHeight="1">
      <c r="B32856" t="str">
        <f t="shared" si="513"/>
        <v>---0</v>
      </c>
      <c r="E32856">
        <v>0</v>
      </c>
    </row>
    <row r="32857" spans="2:5" ht="13.5" customHeight="1">
      <c r="B32857" t="str">
        <f t="shared" si="513"/>
        <v>---0</v>
      </c>
      <c r="E32857">
        <v>0</v>
      </c>
    </row>
    <row r="32858" spans="2:5" ht="13.5" customHeight="1">
      <c r="B32858" t="str">
        <f t="shared" si="513"/>
        <v>---0</v>
      </c>
      <c r="E32858">
        <v>0</v>
      </c>
    </row>
    <row r="32859" spans="2:5" ht="13.5" customHeight="1">
      <c r="B32859" t="str">
        <f t="shared" si="513"/>
        <v>---0</v>
      </c>
      <c r="E32859">
        <v>0</v>
      </c>
    </row>
    <row r="32860" spans="2:5" ht="13.5" customHeight="1">
      <c r="B32860" t="str">
        <f t="shared" si="513"/>
        <v>---0</v>
      </c>
      <c r="E32860">
        <v>0</v>
      </c>
    </row>
    <row r="32861" spans="2:5" ht="13.5" customHeight="1">
      <c r="B32861" t="str">
        <f t="shared" si="513"/>
        <v>---0</v>
      </c>
      <c r="E32861">
        <v>0</v>
      </c>
    </row>
    <row r="32862" spans="2:5" ht="13.5" customHeight="1">
      <c r="B32862" t="str">
        <f t="shared" si="513"/>
        <v>---0</v>
      </c>
      <c r="E32862">
        <v>0</v>
      </c>
    </row>
    <row r="32863" spans="2:5" ht="13.5" customHeight="1">
      <c r="B32863" t="str">
        <f t="shared" si="513"/>
        <v>---0</v>
      </c>
      <c r="E32863">
        <v>0</v>
      </c>
    </row>
    <row r="32864" spans="2:5" ht="13.5" customHeight="1">
      <c r="B32864" t="str">
        <f t="shared" si="513"/>
        <v>---0</v>
      </c>
      <c r="E32864">
        <v>0</v>
      </c>
    </row>
    <row r="32865" spans="2:5" ht="13.5" customHeight="1">
      <c r="B32865" t="str">
        <f t="shared" si="513"/>
        <v>---0</v>
      </c>
      <c r="E32865">
        <v>0</v>
      </c>
    </row>
    <row r="32866" spans="2:5" ht="13.5" customHeight="1">
      <c r="B32866" t="str">
        <f t="shared" si="513"/>
        <v>---0</v>
      </c>
      <c r="E32866">
        <v>0</v>
      </c>
    </row>
    <row r="32867" spans="2:5" ht="13.5" customHeight="1">
      <c r="B32867" t="str">
        <f t="shared" si="513"/>
        <v>---0</v>
      </c>
      <c r="E32867">
        <v>0</v>
      </c>
    </row>
    <row r="32868" spans="2:5" ht="13.5" customHeight="1">
      <c r="B32868" t="str">
        <f t="shared" si="513"/>
        <v>---0</v>
      </c>
      <c r="E32868">
        <v>0</v>
      </c>
    </row>
    <row r="32869" spans="2:5" ht="13.5" customHeight="1">
      <c r="B32869" t="str">
        <f t="shared" si="513"/>
        <v>---0</v>
      </c>
      <c r="E32869">
        <v>0</v>
      </c>
    </row>
    <row r="32870" spans="2:5" ht="13.5" customHeight="1">
      <c r="B32870" t="str">
        <f t="shared" si="513"/>
        <v>---0</v>
      </c>
      <c r="E32870">
        <v>0</v>
      </c>
    </row>
    <row r="32871" spans="2:5" ht="13.5" customHeight="1">
      <c r="B32871" t="str">
        <f t="shared" si="513"/>
        <v>---0</v>
      </c>
      <c r="E32871">
        <v>0</v>
      </c>
    </row>
    <row r="32872" spans="2:5" ht="13.5" customHeight="1">
      <c r="B32872" t="str">
        <f t="shared" si="513"/>
        <v>---0</v>
      </c>
      <c r="E32872">
        <v>0</v>
      </c>
    </row>
    <row r="32873" spans="2:5" ht="13.5" customHeight="1">
      <c r="B32873" t="str">
        <f t="shared" si="513"/>
        <v>---0</v>
      </c>
      <c r="E32873">
        <v>0</v>
      </c>
    </row>
    <row r="32874" spans="2:5" ht="13.5" customHeight="1">
      <c r="B32874" t="str">
        <f t="shared" si="513"/>
        <v>---0</v>
      </c>
      <c r="E32874">
        <v>0</v>
      </c>
    </row>
    <row r="32875" spans="2:5" ht="13.5" customHeight="1">
      <c r="B32875" t="str">
        <f t="shared" si="513"/>
        <v>---0</v>
      </c>
      <c r="E32875">
        <v>0</v>
      </c>
    </row>
    <row r="32876" spans="2:5" ht="13.5" customHeight="1">
      <c r="B32876" t="str">
        <f t="shared" si="513"/>
        <v>---0</v>
      </c>
      <c r="E32876">
        <v>0</v>
      </c>
    </row>
    <row r="32877" spans="2:5" ht="13.5" customHeight="1">
      <c r="B32877" t="str">
        <f t="shared" si="513"/>
        <v>---0</v>
      </c>
      <c r="E32877">
        <v>0</v>
      </c>
    </row>
    <row r="32878" spans="2:5" ht="13.5" customHeight="1">
      <c r="B32878" t="str">
        <f t="shared" si="513"/>
        <v>---0</v>
      </c>
      <c r="E32878">
        <v>0</v>
      </c>
    </row>
    <row r="32879" spans="2:5" ht="13.5" customHeight="1">
      <c r="B32879" t="str">
        <f t="shared" si="513"/>
        <v>---0</v>
      </c>
      <c r="E32879">
        <v>0</v>
      </c>
    </row>
    <row r="32880" spans="2:5" ht="13.5" customHeight="1">
      <c r="B32880" t="str">
        <f t="shared" si="513"/>
        <v>---0</v>
      </c>
      <c r="E32880">
        <v>0</v>
      </c>
    </row>
    <row r="32881" spans="2:5" ht="13.5" customHeight="1">
      <c r="B32881" t="str">
        <f t="shared" si="513"/>
        <v>---0</v>
      </c>
      <c r="E32881">
        <v>0</v>
      </c>
    </row>
    <row r="32882" spans="2:5" ht="13.5" customHeight="1">
      <c r="B32882" t="str">
        <f t="shared" si="513"/>
        <v>---0</v>
      </c>
      <c r="E32882">
        <v>0</v>
      </c>
    </row>
    <row r="32883" spans="2:5" ht="13.5" customHeight="1">
      <c r="B32883" t="str">
        <f t="shared" si="513"/>
        <v>---0</v>
      </c>
      <c r="E32883">
        <v>0</v>
      </c>
    </row>
    <row r="32884" spans="2:5" ht="13.5" customHeight="1">
      <c r="B32884" t="str">
        <f t="shared" si="513"/>
        <v>---0</v>
      </c>
      <c r="E32884">
        <v>0</v>
      </c>
    </row>
    <row r="32885" spans="2:5" ht="13.5" customHeight="1">
      <c r="B32885" t="str">
        <f t="shared" si="513"/>
        <v>---0</v>
      </c>
      <c r="E32885">
        <v>0</v>
      </c>
    </row>
    <row r="32886" spans="2:5" ht="13.5" customHeight="1">
      <c r="B32886" t="str">
        <f t="shared" si="513"/>
        <v>---0</v>
      </c>
      <c r="E32886">
        <v>0</v>
      </c>
    </row>
    <row r="32887" spans="2:5" ht="13.5" customHeight="1">
      <c r="B32887" t="str">
        <f t="shared" si="513"/>
        <v>---0</v>
      </c>
      <c r="E32887">
        <v>0</v>
      </c>
    </row>
    <row r="32888" spans="2:5" ht="13.5" customHeight="1">
      <c r="B32888" t="str">
        <f t="shared" si="513"/>
        <v>---0</v>
      </c>
      <c r="E32888">
        <v>0</v>
      </c>
    </row>
    <row r="32889" spans="2:5" ht="13.5" customHeight="1">
      <c r="B32889" t="str">
        <f t="shared" si="513"/>
        <v>---0</v>
      </c>
      <c r="E32889">
        <v>0</v>
      </c>
    </row>
    <row r="32890" spans="2:5" ht="13.5" customHeight="1">
      <c r="B32890" t="str">
        <f t="shared" si="513"/>
        <v>---0</v>
      </c>
      <c r="E32890">
        <v>0</v>
      </c>
    </row>
    <row r="32891" spans="2:5" ht="13.5" customHeight="1">
      <c r="B32891" t="str">
        <f t="shared" si="513"/>
        <v>---0</v>
      </c>
      <c r="E32891">
        <v>0</v>
      </c>
    </row>
    <row r="32892" spans="2:5" ht="13.5" customHeight="1">
      <c r="B32892" t="str">
        <f t="shared" si="513"/>
        <v>---0</v>
      </c>
      <c r="E32892">
        <v>0</v>
      </c>
    </row>
    <row r="32893" spans="2:5" ht="13.5" customHeight="1">
      <c r="B32893" t="str">
        <f t="shared" si="513"/>
        <v>---0</v>
      </c>
      <c r="E32893">
        <v>0</v>
      </c>
    </row>
    <row r="32894" spans="2:5" ht="13.5" customHeight="1">
      <c r="B32894" t="str">
        <f t="shared" si="513"/>
        <v>---0</v>
      </c>
      <c r="E32894">
        <v>0</v>
      </c>
    </row>
    <row r="32895" spans="2:5" ht="13.5" customHeight="1">
      <c r="B32895" t="str">
        <f t="shared" si="513"/>
        <v>---0</v>
      </c>
      <c r="E32895">
        <v>0</v>
      </c>
    </row>
    <row r="32896" spans="2:5" ht="13.5" customHeight="1">
      <c r="B32896" t="str">
        <f t="shared" si="513"/>
        <v>---0</v>
      </c>
      <c r="E32896">
        <v>0</v>
      </c>
    </row>
    <row r="32897" spans="2:5" ht="13.5" customHeight="1">
      <c r="B32897" t="str">
        <f t="shared" si="513"/>
        <v>---0</v>
      </c>
      <c r="E32897">
        <v>0</v>
      </c>
    </row>
    <row r="32898" spans="2:5" ht="13.5" customHeight="1">
      <c r="B32898" t="str">
        <f t="shared" si="513"/>
        <v>---0</v>
      </c>
      <c r="E32898">
        <v>0</v>
      </c>
    </row>
    <row r="32899" spans="2:5" ht="13.5" customHeight="1">
      <c r="B32899" t="str">
        <f t="shared" ref="B32899:B32962" si="514">A32899&amp;"---"&amp;E32899</f>
        <v>---0</v>
      </c>
      <c r="E32899">
        <v>0</v>
      </c>
    </row>
    <row r="32900" spans="2:5" ht="13.5" customHeight="1">
      <c r="B32900" t="str">
        <f t="shared" si="514"/>
        <v>---0</v>
      </c>
      <c r="E32900">
        <v>0</v>
      </c>
    </row>
    <row r="32901" spans="2:5" ht="13.5" customHeight="1">
      <c r="B32901" t="str">
        <f t="shared" si="514"/>
        <v>---0</v>
      </c>
      <c r="E32901">
        <v>0</v>
      </c>
    </row>
    <row r="32902" spans="2:5" ht="13.5" customHeight="1">
      <c r="B32902" t="str">
        <f t="shared" si="514"/>
        <v>---0</v>
      </c>
      <c r="E32902">
        <v>0</v>
      </c>
    </row>
    <row r="32903" spans="2:5" ht="13.5" customHeight="1">
      <c r="B32903" t="str">
        <f t="shared" si="514"/>
        <v>---0</v>
      </c>
      <c r="E32903">
        <v>0</v>
      </c>
    </row>
    <row r="32904" spans="2:5" ht="13.5" customHeight="1">
      <c r="B32904" t="str">
        <f t="shared" si="514"/>
        <v>---0</v>
      </c>
      <c r="E32904">
        <v>0</v>
      </c>
    </row>
    <row r="32905" spans="2:5" ht="13.5" customHeight="1">
      <c r="B32905" t="str">
        <f t="shared" si="514"/>
        <v>---0</v>
      </c>
      <c r="E32905">
        <v>0</v>
      </c>
    </row>
    <row r="32906" spans="2:5" ht="13.5" customHeight="1">
      <c r="B32906" t="str">
        <f t="shared" si="514"/>
        <v>---0</v>
      </c>
      <c r="E32906">
        <v>0</v>
      </c>
    </row>
    <row r="32907" spans="2:5" ht="13.5" customHeight="1">
      <c r="B32907" t="str">
        <f t="shared" si="514"/>
        <v>---0</v>
      </c>
      <c r="E32907">
        <v>0</v>
      </c>
    </row>
    <row r="32908" spans="2:5" ht="13.5" customHeight="1">
      <c r="B32908" t="str">
        <f t="shared" si="514"/>
        <v>---0</v>
      </c>
      <c r="E32908">
        <v>0</v>
      </c>
    </row>
    <row r="32909" spans="2:5" ht="13.5" customHeight="1">
      <c r="B32909" t="str">
        <f t="shared" si="514"/>
        <v>---0</v>
      </c>
      <c r="E32909">
        <v>0</v>
      </c>
    </row>
    <row r="32910" spans="2:5" ht="13.5" customHeight="1">
      <c r="B32910" t="str">
        <f t="shared" si="514"/>
        <v>---0</v>
      </c>
      <c r="E32910">
        <v>0</v>
      </c>
    </row>
    <row r="32911" spans="2:5" ht="13.5" customHeight="1">
      <c r="B32911" t="str">
        <f t="shared" si="514"/>
        <v>---0</v>
      </c>
      <c r="E32911">
        <v>0</v>
      </c>
    </row>
    <row r="32912" spans="2:5" ht="13.5" customHeight="1">
      <c r="B32912" t="str">
        <f t="shared" si="514"/>
        <v>---0</v>
      </c>
      <c r="E32912">
        <v>0</v>
      </c>
    </row>
    <row r="32913" spans="2:5" ht="13.5" customHeight="1">
      <c r="B32913" t="str">
        <f t="shared" si="514"/>
        <v>---0</v>
      </c>
      <c r="E32913">
        <v>0</v>
      </c>
    </row>
    <row r="32914" spans="2:5" ht="13.5" customHeight="1">
      <c r="B32914" t="str">
        <f t="shared" si="514"/>
        <v>---0</v>
      </c>
      <c r="E32914">
        <v>0</v>
      </c>
    </row>
    <row r="32915" spans="2:5" ht="13.5" customHeight="1">
      <c r="B32915" t="str">
        <f t="shared" si="514"/>
        <v>---0</v>
      </c>
      <c r="E32915">
        <v>0</v>
      </c>
    </row>
    <row r="32916" spans="2:5" ht="13.5" customHeight="1">
      <c r="B32916" t="str">
        <f t="shared" si="514"/>
        <v>---0</v>
      </c>
      <c r="E32916">
        <v>0</v>
      </c>
    </row>
    <row r="32917" spans="2:5" ht="13.5" customHeight="1">
      <c r="B32917" t="str">
        <f t="shared" si="514"/>
        <v>---0</v>
      </c>
      <c r="E32917">
        <v>0</v>
      </c>
    </row>
    <row r="32918" spans="2:5" ht="13.5" customHeight="1">
      <c r="B32918" t="str">
        <f t="shared" si="514"/>
        <v>---0</v>
      </c>
      <c r="E32918">
        <v>0</v>
      </c>
    </row>
    <row r="32919" spans="2:5" ht="13.5" customHeight="1">
      <c r="B32919" t="str">
        <f t="shared" si="514"/>
        <v>---0</v>
      </c>
      <c r="E32919">
        <v>0</v>
      </c>
    </row>
    <row r="32920" spans="2:5" ht="13.5" customHeight="1">
      <c r="B32920" t="str">
        <f t="shared" si="514"/>
        <v>---0</v>
      </c>
      <c r="E32920">
        <v>0</v>
      </c>
    </row>
    <row r="32921" spans="2:5" ht="13.5" customHeight="1">
      <c r="B32921" t="str">
        <f t="shared" si="514"/>
        <v>---0</v>
      </c>
      <c r="E32921">
        <v>0</v>
      </c>
    </row>
    <row r="32922" spans="2:5" ht="13.5" customHeight="1">
      <c r="B32922" t="str">
        <f t="shared" si="514"/>
        <v>---0</v>
      </c>
      <c r="E32922">
        <v>0</v>
      </c>
    </row>
    <row r="32923" spans="2:5" ht="13.5" customHeight="1">
      <c r="B32923" t="str">
        <f t="shared" si="514"/>
        <v>---0</v>
      </c>
      <c r="E32923">
        <v>0</v>
      </c>
    </row>
    <row r="32924" spans="2:5" ht="13.5" customHeight="1">
      <c r="B32924" t="str">
        <f t="shared" si="514"/>
        <v>---0</v>
      </c>
      <c r="E32924">
        <v>0</v>
      </c>
    </row>
    <row r="32925" spans="2:5" ht="13.5" customHeight="1">
      <c r="B32925" t="str">
        <f t="shared" si="514"/>
        <v>---0</v>
      </c>
      <c r="E32925">
        <v>0</v>
      </c>
    </row>
    <row r="32926" spans="2:5" ht="13.5" customHeight="1">
      <c r="B32926" t="str">
        <f t="shared" si="514"/>
        <v>---0</v>
      </c>
      <c r="E32926">
        <v>0</v>
      </c>
    </row>
    <row r="32927" spans="2:5" ht="13.5" customHeight="1">
      <c r="B32927" t="str">
        <f t="shared" si="514"/>
        <v>---0</v>
      </c>
      <c r="E32927">
        <v>0</v>
      </c>
    </row>
    <row r="32928" spans="2:5" ht="13.5" customHeight="1">
      <c r="B32928" t="str">
        <f t="shared" si="514"/>
        <v>---0</v>
      </c>
      <c r="E32928">
        <v>0</v>
      </c>
    </row>
    <row r="32929" spans="2:5" ht="13.5" customHeight="1">
      <c r="B32929" t="str">
        <f t="shared" si="514"/>
        <v>---0</v>
      </c>
      <c r="E32929">
        <v>0</v>
      </c>
    </row>
    <row r="32930" spans="2:5" ht="13.5" customHeight="1">
      <c r="B32930" t="str">
        <f t="shared" si="514"/>
        <v>---0</v>
      </c>
      <c r="E32930">
        <v>0</v>
      </c>
    </row>
    <row r="32931" spans="2:5" ht="13.5" customHeight="1">
      <c r="B32931" t="str">
        <f t="shared" si="514"/>
        <v>---0</v>
      </c>
      <c r="E32931">
        <v>0</v>
      </c>
    </row>
    <row r="32932" spans="2:5" ht="13.5" customHeight="1">
      <c r="B32932" t="str">
        <f t="shared" si="514"/>
        <v>---0</v>
      </c>
      <c r="E32932">
        <v>0</v>
      </c>
    </row>
    <row r="32933" spans="2:5" ht="13.5" customHeight="1">
      <c r="B32933" t="str">
        <f t="shared" si="514"/>
        <v>---0</v>
      </c>
      <c r="E32933">
        <v>0</v>
      </c>
    </row>
    <row r="32934" spans="2:5" ht="13.5" customHeight="1">
      <c r="B32934" t="str">
        <f t="shared" si="514"/>
        <v>---0</v>
      </c>
      <c r="E32934">
        <v>0</v>
      </c>
    </row>
    <row r="32935" spans="2:5" ht="13.5" customHeight="1">
      <c r="B32935" t="str">
        <f t="shared" si="514"/>
        <v>---0</v>
      </c>
      <c r="E32935">
        <v>0</v>
      </c>
    </row>
    <row r="32936" spans="2:5" ht="13.5" customHeight="1">
      <c r="B32936" t="str">
        <f t="shared" si="514"/>
        <v>---0</v>
      </c>
      <c r="E32936">
        <v>0</v>
      </c>
    </row>
    <row r="32937" spans="2:5" ht="13.5" customHeight="1">
      <c r="B32937" t="str">
        <f t="shared" si="514"/>
        <v>---0</v>
      </c>
      <c r="E32937">
        <v>0</v>
      </c>
    </row>
    <row r="32938" spans="2:5" ht="13.5" customHeight="1">
      <c r="B32938" t="str">
        <f t="shared" si="514"/>
        <v>---0</v>
      </c>
      <c r="E32938">
        <v>0</v>
      </c>
    </row>
    <row r="32939" spans="2:5" ht="13.5" customHeight="1">
      <c r="B32939" t="str">
        <f t="shared" si="514"/>
        <v>---0</v>
      </c>
      <c r="E32939">
        <v>0</v>
      </c>
    </row>
    <row r="32940" spans="2:5" ht="13.5" customHeight="1">
      <c r="B32940" t="str">
        <f t="shared" si="514"/>
        <v>---0</v>
      </c>
      <c r="E32940">
        <v>0</v>
      </c>
    </row>
    <row r="32941" spans="2:5" ht="13.5" customHeight="1">
      <c r="B32941" t="str">
        <f t="shared" si="514"/>
        <v>---0</v>
      </c>
      <c r="E32941">
        <v>0</v>
      </c>
    </row>
    <row r="32942" spans="2:5" ht="13.5" customHeight="1">
      <c r="B32942" t="str">
        <f t="shared" si="514"/>
        <v>---0</v>
      </c>
      <c r="E32942">
        <v>0</v>
      </c>
    </row>
    <row r="32943" spans="2:5" ht="13.5" customHeight="1">
      <c r="B32943" t="str">
        <f t="shared" si="514"/>
        <v>---0</v>
      </c>
      <c r="E32943">
        <v>0</v>
      </c>
    </row>
    <row r="32944" spans="2:5" ht="13.5" customHeight="1">
      <c r="B32944" t="str">
        <f t="shared" si="514"/>
        <v>---0</v>
      </c>
      <c r="E32944">
        <v>0</v>
      </c>
    </row>
    <row r="32945" spans="2:5" ht="13.5" customHeight="1">
      <c r="B32945" t="str">
        <f t="shared" si="514"/>
        <v>---0</v>
      </c>
      <c r="E32945">
        <v>0</v>
      </c>
    </row>
    <row r="32946" spans="2:5" ht="13.5" customHeight="1">
      <c r="B32946" t="str">
        <f t="shared" si="514"/>
        <v>---0</v>
      </c>
      <c r="E32946">
        <v>0</v>
      </c>
    </row>
    <row r="32947" spans="2:5" ht="13.5" customHeight="1">
      <c r="B32947" t="str">
        <f t="shared" si="514"/>
        <v>---0</v>
      </c>
      <c r="E32947">
        <v>0</v>
      </c>
    </row>
    <row r="32948" spans="2:5" ht="13.5" customHeight="1">
      <c r="B32948" t="str">
        <f t="shared" si="514"/>
        <v>---0</v>
      </c>
      <c r="E32948">
        <v>0</v>
      </c>
    </row>
    <row r="32949" spans="2:5" ht="13.5" customHeight="1">
      <c r="B32949" t="str">
        <f t="shared" si="514"/>
        <v>---0</v>
      </c>
      <c r="E32949">
        <v>0</v>
      </c>
    </row>
    <row r="32950" spans="2:5" ht="13.5" customHeight="1">
      <c r="B32950" t="str">
        <f t="shared" si="514"/>
        <v>---0</v>
      </c>
      <c r="E32950">
        <v>0</v>
      </c>
    </row>
    <row r="32951" spans="2:5" ht="13.5" customHeight="1">
      <c r="B32951" t="str">
        <f t="shared" si="514"/>
        <v>---0</v>
      </c>
      <c r="E32951">
        <v>0</v>
      </c>
    </row>
    <row r="32952" spans="2:5" ht="13.5" customHeight="1">
      <c r="B32952" t="str">
        <f t="shared" si="514"/>
        <v>---0</v>
      </c>
      <c r="E32952">
        <v>0</v>
      </c>
    </row>
    <row r="32953" spans="2:5" ht="13.5" customHeight="1">
      <c r="B32953" t="str">
        <f t="shared" si="514"/>
        <v>---0</v>
      </c>
      <c r="E32953">
        <v>0</v>
      </c>
    </row>
    <row r="32954" spans="2:5" ht="13.5" customHeight="1">
      <c r="B32954" t="str">
        <f t="shared" si="514"/>
        <v>---0</v>
      </c>
      <c r="E32954">
        <v>0</v>
      </c>
    </row>
    <row r="32955" spans="2:5" ht="13.5" customHeight="1">
      <c r="B32955" t="str">
        <f t="shared" si="514"/>
        <v>---0</v>
      </c>
      <c r="E32955">
        <v>0</v>
      </c>
    </row>
    <row r="32956" spans="2:5" ht="13.5" customHeight="1">
      <c r="B32956" t="str">
        <f t="shared" si="514"/>
        <v>---0</v>
      </c>
      <c r="E32956">
        <v>0</v>
      </c>
    </row>
    <row r="32957" spans="2:5" ht="13.5" customHeight="1">
      <c r="B32957" t="str">
        <f t="shared" si="514"/>
        <v>---0</v>
      </c>
      <c r="E32957">
        <v>0</v>
      </c>
    </row>
    <row r="32958" spans="2:5" ht="13.5" customHeight="1">
      <c r="B32958" t="str">
        <f t="shared" si="514"/>
        <v>---0</v>
      </c>
      <c r="E32958">
        <v>0</v>
      </c>
    </row>
    <row r="32959" spans="2:5" ht="13.5" customHeight="1">
      <c r="B32959" t="str">
        <f t="shared" si="514"/>
        <v>---0</v>
      </c>
      <c r="E32959">
        <v>0</v>
      </c>
    </row>
    <row r="32960" spans="2:5" ht="13.5" customHeight="1">
      <c r="B32960" t="str">
        <f t="shared" si="514"/>
        <v>---0</v>
      </c>
      <c r="E32960">
        <v>0</v>
      </c>
    </row>
    <row r="32961" spans="2:5" ht="13.5" customHeight="1">
      <c r="B32961" t="str">
        <f t="shared" si="514"/>
        <v>---0</v>
      </c>
      <c r="E32961">
        <v>0</v>
      </c>
    </row>
    <row r="32962" spans="2:5" ht="13.5" customHeight="1">
      <c r="B32962" t="str">
        <f t="shared" si="514"/>
        <v>---0</v>
      </c>
      <c r="E32962">
        <v>0</v>
      </c>
    </row>
    <row r="32963" spans="2:5" ht="13.5" customHeight="1">
      <c r="B32963" t="str">
        <f t="shared" ref="B32963:B33026" si="515">A32963&amp;"---"&amp;E32963</f>
        <v>---0</v>
      </c>
      <c r="E32963">
        <v>0</v>
      </c>
    </row>
    <row r="32964" spans="2:5" ht="13.5" customHeight="1">
      <c r="B32964" t="str">
        <f t="shared" si="515"/>
        <v>---0</v>
      </c>
      <c r="E32964">
        <v>0</v>
      </c>
    </row>
    <row r="32965" spans="2:5" ht="13.5" customHeight="1">
      <c r="B32965" t="str">
        <f t="shared" si="515"/>
        <v>---0</v>
      </c>
      <c r="E32965">
        <v>0</v>
      </c>
    </row>
    <row r="32966" spans="2:5" ht="13.5" customHeight="1">
      <c r="B32966" t="str">
        <f t="shared" si="515"/>
        <v>---0</v>
      </c>
      <c r="E32966">
        <v>0</v>
      </c>
    </row>
    <row r="32967" spans="2:5" ht="13.5" customHeight="1">
      <c r="B32967" t="str">
        <f t="shared" si="515"/>
        <v>---0</v>
      </c>
      <c r="E32967">
        <v>0</v>
      </c>
    </row>
    <row r="32968" spans="2:5" ht="13.5" customHeight="1">
      <c r="B32968" t="str">
        <f t="shared" si="515"/>
        <v>---0</v>
      </c>
      <c r="E32968">
        <v>0</v>
      </c>
    </row>
    <row r="32969" spans="2:5" ht="13.5" customHeight="1">
      <c r="B32969" t="str">
        <f t="shared" si="515"/>
        <v>---0</v>
      </c>
      <c r="E32969">
        <v>0</v>
      </c>
    </row>
    <row r="32970" spans="2:5" ht="13.5" customHeight="1">
      <c r="B32970" t="str">
        <f t="shared" si="515"/>
        <v>---0</v>
      </c>
      <c r="E32970">
        <v>0</v>
      </c>
    </row>
    <row r="32971" spans="2:5" ht="13.5" customHeight="1">
      <c r="B32971" t="str">
        <f t="shared" si="515"/>
        <v>---0</v>
      </c>
      <c r="E32971">
        <v>0</v>
      </c>
    </row>
    <row r="32972" spans="2:5" ht="13.5" customHeight="1">
      <c r="B32972" t="str">
        <f t="shared" si="515"/>
        <v>---0</v>
      </c>
      <c r="E32972">
        <v>0</v>
      </c>
    </row>
    <row r="32973" spans="2:5" ht="13.5" customHeight="1">
      <c r="B32973" t="str">
        <f t="shared" si="515"/>
        <v>---0</v>
      </c>
      <c r="E32973">
        <v>0</v>
      </c>
    </row>
    <row r="32974" spans="2:5" ht="13.5" customHeight="1">
      <c r="B32974" t="str">
        <f t="shared" si="515"/>
        <v>---0</v>
      </c>
      <c r="E32974">
        <v>0</v>
      </c>
    </row>
    <row r="32975" spans="2:5" ht="13.5" customHeight="1">
      <c r="B32975" t="str">
        <f t="shared" si="515"/>
        <v>---0</v>
      </c>
      <c r="E32975">
        <v>0</v>
      </c>
    </row>
    <row r="32976" spans="2:5" ht="13.5" customHeight="1">
      <c r="B32976" t="str">
        <f t="shared" si="515"/>
        <v>---0</v>
      </c>
      <c r="E32976">
        <v>0</v>
      </c>
    </row>
    <row r="32977" spans="2:5" ht="13.5" customHeight="1">
      <c r="B32977" t="str">
        <f t="shared" si="515"/>
        <v>---0</v>
      </c>
      <c r="E32977">
        <v>0</v>
      </c>
    </row>
    <row r="32978" spans="2:5" ht="13.5" customHeight="1">
      <c r="B32978" t="str">
        <f t="shared" si="515"/>
        <v>---0</v>
      </c>
      <c r="E32978">
        <v>0</v>
      </c>
    </row>
    <row r="32979" spans="2:5" ht="13.5" customHeight="1">
      <c r="B32979" t="str">
        <f t="shared" si="515"/>
        <v>---0</v>
      </c>
      <c r="E32979">
        <v>0</v>
      </c>
    </row>
    <row r="32980" spans="2:5" ht="13.5" customHeight="1">
      <c r="B32980" t="str">
        <f t="shared" si="515"/>
        <v>---0</v>
      </c>
      <c r="E32980">
        <v>0</v>
      </c>
    </row>
    <row r="32981" spans="2:5" ht="13.5" customHeight="1">
      <c r="B32981" t="str">
        <f t="shared" si="515"/>
        <v>---0</v>
      </c>
      <c r="E32981">
        <v>0</v>
      </c>
    </row>
    <row r="32982" spans="2:5" ht="13.5" customHeight="1">
      <c r="B32982" t="str">
        <f t="shared" si="515"/>
        <v>---0</v>
      </c>
      <c r="E32982">
        <v>0</v>
      </c>
    </row>
    <row r="32983" spans="2:5" ht="13.5" customHeight="1">
      <c r="B32983" t="str">
        <f t="shared" si="515"/>
        <v>---0</v>
      </c>
      <c r="E32983">
        <v>0</v>
      </c>
    </row>
    <row r="32984" spans="2:5" ht="13.5" customHeight="1">
      <c r="B32984" t="str">
        <f t="shared" si="515"/>
        <v>---0</v>
      </c>
      <c r="E32984">
        <v>0</v>
      </c>
    </row>
    <row r="32985" spans="2:5" ht="13.5" customHeight="1">
      <c r="B32985" t="str">
        <f t="shared" si="515"/>
        <v>---0</v>
      </c>
      <c r="E32985">
        <v>0</v>
      </c>
    </row>
    <row r="32986" spans="2:5" ht="13.5" customHeight="1">
      <c r="B32986" t="str">
        <f t="shared" si="515"/>
        <v>---0</v>
      </c>
      <c r="E32986">
        <v>0</v>
      </c>
    </row>
    <row r="32987" spans="2:5" ht="13.5" customHeight="1">
      <c r="B32987" t="str">
        <f t="shared" si="515"/>
        <v>---0</v>
      </c>
      <c r="E32987">
        <v>0</v>
      </c>
    </row>
    <row r="32988" spans="2:5" ht="13.5" customHeight="1">
      <c r="B32988" t="str">
        <f t="shared" si="515"/>
        <v>---0</v>
      </c>
      <c r="E32988">
        <v>0</v>
      </c>
    </row>
    <row r="32989" spans="2:5" ht="13.5" customHeight="1">
      <c r="B32989" t="str">
        <f t="shared" si="515"/>
        <v>---0</v>
      </c>
      <c r="E32989">
        <v>0</v>
      </c>
    </row>
    <row r="32990" spans="2:5" ht="13.5" customHeight="1">
      <c r="B32990" t="str">
        <f t="shared" si="515"/>
        <v>---0</v>
      </c>
      <c r="E32990">
        <v>0</v>
      </c>
    </row>
    <row r="32991" spans="2:5" ht="13.5" customHeight="1">
      <c r="B32991" t="str">
        <f t="shared" si="515"/>
        <v>---0</v>
      </c>
      <c r="E32991">
        <v>0</v>
      </c>
    </row>
    <row r="32992" spans="2:5" ht="13.5" customHeight="1">
      <c r="B32992" t="str">
        <f t="shared" si="515"/>
        <v>---0</v>
      </c>
      <c r="E32992">
        <v>0</v>
      </c>
    </row>
    <row r="32993" spans="2:5" ht="13.5" customHeight="1">
      <c r="B32993" t="str">
        <f t="shared" si="515"/>
        <v>---0</v>
      </c>
      <c r="E32993">
        <v>0</v>
      </c>
    </row>
    <row r="32994" spans="2:5" ht="13.5" customHeight="1">
      <c r="B32994" t="str">
        <f t="shared" si="515"/>
        <v>---0</v>
      </c>
      <c r="E32994">
        <v>0</v>
      </c>
    </row>
    <row r="32995" spans="2:5" ht="13.5" customHeight="1">
      <c r="B32995" t="str">
        <f t="shared" si="515"/>
        <v>---0</v>
      </c>
      <c r="E32995">
        <v>0</v>
      </c>
    </row>
    <row r="32996" spans="2:5" ht="13.5" customHeight="1">
      <c r="B32996" t="str">
        <f t="shared" si="515"/>
        <v>---0</v>
      </c>
      <c r="E32996">
        <v>0</v>
      </c>
    </row>
    <row r="32997" spans="2:5" ht="13.5" customHeight="1">
      <c r="B32997" t="str">
        <f t="shared" si="515"/>
        <v>---0</v>
      </c>
      <c r="E32997">
        <v>0</v>
      </c>
    </row>
    <row r="32998" spans="2:5" ht="13.5" customHeight="1">
      <c r="B32998" t="str">
        <f t="shared" si="515"/>
        <v>---0</v>
      </c>
      <c r="E32998">
        <v>0</v>
      </c>
    </row>
    <row r="32999" spans="2:5" ht="13.5" customHeight="1">
      <c r="B32999" t="str">
        <f t="shared" si="515"/>
        <v>---0</v>
      </c>
      <c r="E32999">
        <v>0</v>
      </c>
    </row>
    <row r="33000" spans="2:5" ht="13.5" customHeight="1">
      <c r="B33000" t="str">
        <f t="shared" si="515"/>
        <v>---0</v>
      </c>
      <c r="E33000">
        <v>0</v>
      </c>
    </row>
    <row r="33001" spans="2:5" ht="13.5" customHeight="1">
      <c r="B33001" t="str">
        <f t="shared" si="515"/>
        <v>---0</v>
      </c>
      <c r="E33001">
        <v>0</v>
      </c>
    </row>
    <row r="33002" spans="2:5" ht="13.5" customHeight="1">
      <c r="B33002" t="str">
        <f t="shared" si="515"/>
        <v>---0</v>
      </c>
      <c r="E33002">
        <v>0</v>
      </c>
    </row>
    <row r="33003" spans="2:5" ht="13.5" customHeight="1">
      <c r="B33003" t="str">
        <f t="shared" si="515"/>
        <v>---0</v>
      </c>
      <c r="E33003">
        <v>0</v>
      </c>
    </row>
    <row r="33004" spans="2:5" ht="13.5" customHeight="1">
      <c r="B33004" t="str">
        <f t="shared" si="515"/>
        <v>---0</v>
      </c>
      <c r="E33004">
        <v>0</v>
      </c>
    </row>
    <row r="33005" spans="2:5" ht="13.5" customHeight="1">
      <c r="B33005" t="str">
        <f t="shared" si="515"/>
        <v>---0</v>
      </c>
      <c r="E33005">
        <v>0</v>
      </c>
    </row>
    <row r="33006" spans="2:5" ht="13.5" customHeight="1">
      <c r="B33006" t="str">
        <f t="shared" si="515"/>
        <v>---0</v>
      </c>
      <c r="E33006">
        <v>0</v>
      </c>
    </row>
    <row r="33007" spans="2:5" ht="13.5" customHeight="1">
      <c r="B33007" t="str">
        <f t="shared" si="515"/>
        <v>---0</v>
      </c>
      <c r="E33007">
        <v>0</v>
      </c>
    </row>
    <row r="33008" spans="2:5" ht="13.5" customHeight="1">
      <c r="B33008" t="str">
        <f t="shared" si="515"/>
        <v>---0</v>
      </c>
      <c r="E33008">
        <v>0</v>
      </c>
    </row>
    <row r="33009" spans="2:5" ht="13.5" customHeight="1">
      <c r="B33009" t="str">
        <f t="shared" si="515"/>
        <v>---0</v>
      </c>
      <c r="E33009">
        <v>0</v>
      </c>
    </row>
    <row r="33010" spans="2:5" ht="13.5" customHeight="1">
      <c r="B33010" t="str">
        <f t="shared" si="515"/>
        <v>---0</v>
      </c>
      <c r="E33010">
        <v>0</v>
      </c>
    </row>
    <row r="33011" spans="2:5" ht="13.5" customHeight="1">
      <c r="B33011" t="str">
        <f t="shared" si="515"/>
        <v>---0</v>
      </c>
      <c r="E33011">
        <v>0</v>
      </c>
    </row>
    <row r="33012" spans="2:5" ht="13.5" customHeight="1">
      <c r="B33012" t="str">
        <f t="shared" si="515"/>
        <v>---0</v>
      </c>
      <c r="E33012">
        <v>0</v>
      </c>
    </row>
    <row r="33013" spans="2:5" ht="13.5" customHeight="1">
      <c r="B33013" t="str">
        <f t="shared" si="515"/>
        <v>---0</v>
      </c>
      <c r="E33013">
        <v>0</v>
      </c>
    </row>
    <row r="33014" spans="2:5" ht="13.5" customHeight="1">
      <c r="B33014" t="str">
        <f t="shared" si="515"/>
        <v>---0</v>
      </c>
      <c r="E33014">
        <v>0</v>
      </c>
    </row>
    <row r="33015" spans="2:5" ht="13.5" customHeight="1">
      <c r="B33015" t="str">
        <f t="shared" si="515"/>
        <v>---0</v>
      </c>
      <c r="E33015">
        <v>0</v>
      </c>
    </row>
    <row r="33016" spans="2:5" ht="13.5" customHeight="1">
      <c r="B33016" t="str">
        <f t="shared" si="515"/>
        <v>---0</v>
      </c>
      <c r="E33016">
        <v>0</v>
      </c>
    </row>
    <row r="33017" spans="2:5" ht="13.5" customHeight="1">
      <c r="B33017" t="str">
        <f t="shared" si="515"/>
        <v>---0</v>
      </c>
      <c r="E33017">
        <v>0</v>
      </c>
    </row>
    <row r="33018" spans="2:5" ht="13.5" customHeight="1">
      <c r="B33018" t="str">
        <f t="shared" si="515"/>
        <v>---0</v>
      </c>
      <c r="E33018">
        <v>0</v>
      </c>
    </row>
    <row r="33019" spans="2:5" ht="13.5" customHeight="1">
      <c r="B33019" t="str">
        <f t="shared" si="515"/>
        <v>---0</v>
      </c>
      <c r="E33019">
        <v>0</v>
      </c>
    </row>
    <row r="33020" spans="2:5" ht="13.5" customHeight="1">
      <c r="B33020" t="str">
        <f t="shared" si="515"/>
        <v>---0</v>
      </c>
      <c r="E33020">
        <v>0</v>
      </c>
    </row>
    <row r="33021" spans="2:5" ht="13.5" customHeight="1">
      <c r="B33021" t="str">
        <f t="shared" si="515"/>
        <v>---0</v>
      </c>
      <c r="E33021">
        <v>0</v>
      </c>
    </row>
    <row r="33022" spans="2:5" ht="13.5" customHeight="1">
      <c r="B33022" t="str">
        <f t="shared" si="515"/>
        <v>---0</v>
      </c>
      <c r="E33022">
        <v>0</v>
      </c>
    </row>
    <row r="33023" spans="2:5" ht="13.5" customHeight="1">
      <c r="B33023" t="str">
        <f t="shared" si="515"/>
        <v>---0</v>
      </c>
      <c r="E33023">
        <v>0</v>
      </c>
    </row>
    <row r="33024" spans="2:5" ht="13.5" customHeight="1">
      <c r="B33024" t="str">
        <f t="shared" si="515"/>
        <v>---0</v>
      </c>
      <c r="E33024">
        <v>0</v>
      </c>
    </row>
    <row r="33025" spans="2:5" ht="13.5" customHeight="1">
      <c r="B33025" t="str">
        <f t="shared" si="515"/>
        <v>---0</v>
      </c>
      <c r="E33025">
        <v>0</v>
      </c>
    </row>
    <row r="33026" spans="2:5" ht="13.5" customHeight="1">
      <c r="B33026" t="str">
        <f t="shared" si="515"/>
        <v>---0</v>
      </c>
      <c r="E33026">
        <v>0</v>
      </c>
    </row>
    <row r="33027" spans="2:5" ht="13.5" customHeight="1">
      <c r="B33027" t="str">
        <f t="shared" ref="B33027:B33090" si="516">A33027&amp;"---"&amp;E33027</f>
        <v>---0</v>
      </c>
      <c r="E33027">
        <v>0</v>
      </c>
    </row>
    <row r="33028" spans="2:5" ht="13.5" customHeight="1">
      <c r="B33028" t="str">
        <f t="shared" si="516"/>
        <v>---0</v>
      </c>
      <c r="E33028">
        <v>0</v>
      </c>
    </row>
    <row r="33029" spans="2:5" ht="13.5" customHeight="1">
      <c r="B33029" t="str">
        <f t="shared" si="516"/>
        <v>---0</v>
      </c>
      <c r="E33029">
        <v>0</v>
      </c>
    </row>
    <row r="33030" spans="2:5" ht="13.5" customHeight="1">
      <c r="B33030" t="str">
        <f t="shared" si="516"/>
        <v>---0</v>
      </c>
      <c r="E33030">
        <v>0</v>
      </c>
    </row>
    <row r="33031" spans="2:5" ht="13.5" customHeight="1">
      <c r="B33031" t="str">
        <f t="shared" si="516"/>
        <v>---0</v>
      </c>
      <c r="E33031">
        <v>0</v>
      </c>
    </row>
    <row r="33032" spans="2:5" ht="13.5" customHeight="1">
      <c r="B33032" t="str">
        <f t="shared" si="516"/>
        <v>---0</v>
      </c>
      <c r="E33032">
        <v>0</v>
      </c>
    </row>
    <row r="33033" spans="2:5" ht="13.5" customHeight="1">
      <c r="B33033" t="str">
        <f t="shared" si="516"/>
        <v>---0</v>
      </c>
      <c r="E33033">
        <v>0</v>
      </c>
    </row>
    <row r="33034" spans="2:5" ht="13.5" customHeight="1">
      <c r="B33034" t="str">
        <f t="shared" si="516"/>
        <v>---0</v>
      </c>
      <c r="E33034">
        <v>0</v>
      </c>
    </row>
    <row r="33035" spans="2:5" ht="13.5" customHeight="1">
      <c r="B33035" t="str">
        <f t="shared" si="516"/>
        <v>---0</v>
      </c>
      <c r="E33035">
        <v>0</v>
      </c>
    </row>
    <row r="33036" spans="2:5" ht="13.5" customHeight="1">
      <c r="B33036" t="str">
        <f t="shared" si="516"/>
        <v>---0</v>
      </c>
      <c r="E33036">
        <v>0</v>
      </c>
    </row>
    <row r="33037" spans="2:5" ht="13.5" customHeight="1">
      <c r="B33037" t="str">
        <f t="shared" si="516"/>
        <v>---0</v>
      </c>
      <c r="E33037">
        <v>0</v>
      </c>
    </row>
    <row r="33038" spans="2:5" ht="13.5" customHeight="1">
      <c r="B33038" t="str">
        <f t="shared" si="516"/>
        <v>---0</v>
      </c>
      <c r="E33038">
        <v>0</v>
      </c>
    </row>
    <row r="33039" spans="2:5" ht="13.5" customHeight="1">
      <c r="B33039" t="str">
        <f t="shared" si="516"/>
        <v>---0</v>
      </c>
      <c r="E33039">
        <v>0</v>
      </c>
    </row>
    <row r="33040" spans="2:5" ht="13.5" customHeight="1">
      <c r="B33040" t="str">
        <f t="shared" si="516"/>
        <v>---0</v>
      </c>
      <c r="E33040">
        <v>0</v>
      </c>
    </row>
    <row r="33041" spans="2:5" ht="13.5" customHeight="1">
      <c r="B33041" t="str">
        <f t="shared" si="516"/>
        <v>---0</v>
      </c>
      <c r="E33041">
        <v>0</v>
      </c>
    </row>
    <row r="33042" spans="2:5" ht="13.5" customHeight="1">
      <c r="B33042" t="str">
        <f t="shared" si="516"/>
        <v>---0</v>
      </c>
      <c r="E33042">
        <v>0</v>
      </c>
    </row>
    <row r="33043" spans="2:5" ht="13.5" customHeight="1">
      <c r="B33043" t="str">
        <f t="shared" si="516"/>
        <v>---0</v>
      </c>
      <c r="E33043">
        <v>0</v>
      </c>
    </row>
    <row r="33044" spans="2:5" ht="13.5" customHeight="1">
      <c r="B33044" t="str">
        <f t="shared" si="516"/>
        <v>---0</v>
      </c>
      <c r="E33044">
        <v>0</v>
      </c>
    </row>
    <row r="33045" spans="2:5" ht="13.5" customHeight="1">
      <c r="B33045" t="str">
        <f t="shared" si="516"/>
        <v>---0</v>
      </c>
      <c r="E33045">
        <v>0</v>
      </c>
    </row>
    <row r="33046" spans="2:5" ht="13.5" customHeight="1">
      <c r="B33046" t="str">
        <f t="shared" si="516"/>
        <v>---0</v>
      </c>
      <c r="E33046">
        <v>0</v>
      </c>
    </row>
    <row r="33047" spans="2:5" ht="13.5" customHeight="1">
      <c r="B33047" t="str">
        <f t="shared" si="516"/>
        <v>---0</v>
      </c>
      <c r="E33047">
        <v>0</v>
      </c>
    </row>
    <row r="33048" spans="2:5" ht="13.5" customHeight="1">
      <c r="B33048" t="str">
        <f t="shared" si="516"/>
        <v>---0</v>
      </c>
      <c r="E33048">
        <v>0</v>
      </c>
    </row>
    <row r="33049" spans="2:5" ht="13.5" customHeight="1">
      <c r="B33049" t="str">
        <f t="shared" si="516"/>
        <v>---0</v>
      </c>
      <c r="E33049">
        <v>0</v>
      </c>
    </row>
    <row r="33050" spans="2:5" ht="13.5" customHeight="1">
      <c r="B33050" t="str">
        <f t="shared" si="516"/>
        <v>---0</v>
      </c>
      <c r="E33050">
        <v>0</v>
      </c>
    </row>
    <row r="33051" spans="2:5" ht="13.5" customHeight="1">
      <c r="B33051" t="str">
        <f t="shared" si="516"/>
        <v>---0</v>
      </c>
      <c r="E33051">
        <v>0</v>
      </c>
    </row>
    <row r="33052" spans="2:5" ht="13.5" customHeight="1">
      <c r="B33052" t="str">
        <f t="shared" si="516"/>
        <v>---0</v>
      </c>
      <c r="E33052">
        <v>0</v>
      </c>
    </row>
    <row r="33053" spans="2:5" ht="13.5" customHeight="1">
      <c r="B33053" t="str">
        <f t="shared" si="516"/>
        <v>---0</v>
      </c>
      <c r="E33053">
        <v>0</v>
      </c>
    </row>
    <row r="33054" spans="2:5" ht="13.5" customHeight="1">
      <c r="B33054" t="str">
        <f t="shared" si="516"/>
        <v>---0</v>
      </c>
      <c r="E33054">
        <v>0</v>
      </c>
    </row>
    <row r="33055" spans="2:5" ht="13.5" customHeight="1">
      <c r="B33055" t="str">
        <f t="shared" si="516"/>
        <v>---0</v>
      </c>
      <c r="E33055">
        <v>0</v>
      </c>
    </row>
    <row r="33056" spans="2:5" ht="13.5" customHeight="1">
      <c r="B33056" t="str">
        <f t="shared" si="516"/>
        <v>---0</v>
      </c>
      <c r="E33056">
        <v>0</v>
      </c>
    </row>
    <row r="33057" spans="2:5" ht="13.5" customHeight="1">
      <c r="B33057" t="str">
        <f t="shared" si="516"/>
        <v>---0</v>
      </c>
      <c r="E33057">
        <v>0</v>
      </c>
    </row>
    <row r="33058" spans="2:5" ht="13.5" customHeight="1">
      <c r="B33058" t="str">
        <f t="shared" si="516"/>
        <v>---0</v>
      </c>
      <c r="E33058">
        <v>0</v>
      </c>
    </row>
    <row r="33059" spans="2:5" ht="13.5" customHeight="1">
      <c r="B33059" t="str">
        <f t="shared" si="516"/>
        <v>---0</v>
      </c>
      <c r="E33059">
        <v>0</v>
      </c>
    </row>
    <row r="33060" spans="2:5" ht="13.5" customHeight="1">
      <c r="B33060" t="str">
        <f t="shared" si="516"/>
        <v>---0</v>
      </c>
      <c r="E33060">
        <v>0</v>
      </c>
    </row>
    <row r="33061" spans="2:5" ht="13.5" customHeight="1">
      <c r="B33061" t="str">
        <f t="shared" si="516"/>
        <v>---0</v>
      </c>
      <c r="E33061">
        <v>0</v>
      </c>
    </row>
    <row r="33062" spans="2:5" ht="13.5" customHeight="1">
      <c r="B33062" t="str">
        <f t="shared" si="516"/>
        <v>---0</v>
      </c>
      <c r="E33062">
        <v>0</v>
      </c>
    </row>
    <row r="33063" spans="2:5" ht="13.5" customHeight="1">
      <c r="B33063" t="str">
        <f t="shared" si="516"/>
        <v>---0</v>
      </c>
      <c r="E33063">
        <v>0</v>
      </c>
    </row>
    <row r="33064" spans="2:5" ht="13.5" customHeight="1">
      <c r="B33064" t="str">
        <f t="shared" si="516"/>
        <v>---0</v>
      </c>
      <c r="E33064">
        <v>0</v>
      </c>
    </row>
    <row r="33065" spans="2:5" ht="13.5" customHeight="1">
      <c r="B33065" t="str">
        <f t="shared" si="516"/>
        <v>---0</v>
      </c>
      <c r="E33065">
        <v>0</v>
      </c>
    </row>
    <row r="33066" spans="2:5" ht="13.5" customHeight="1">
      <c r="B33066" t="str">
        <f t="shared" si="516"/>
        <v>---0</v>
      </c>
      <c r="E33066">
        <v>0</v>
      </c>
    </row>
    <row r="33067" spans="2:5" ht="13.5" customHeight="1">
      <c r="B33067" t="str">
        <f t="shared" si="516"/>
        <v>---0</v>
      </c>
      <c r="E33067">
        <v>0</v>
      </c>
    </row>
    <row r="33068" spans="2:5" ht="13.5" customHeight="1">
      <c r="B33068" t="str">
        <f t="shared" si="516"/>
        <v>---0</v>
      </c>
      <c r="E33068">
        <v>0</v>
      </c>
    </row>
    <row r="33069" spans="2:5" ht="13.5" customHeight="1">
      <c r="B33069" t="str">
        <f t="shared" si="516"/>
        <v>---0</v>
      </c>
      <c r="E33069">
        <v>0</v>
      </c>
    </row>
    <row r="33070" spans="2:5" ht="13.5" customHeight="1">
      <c r="B33070" t="str">
        <f t="shared" si="516"/>
        <v>---0</v>
      </c>
      <c r="E33070">
        <v>0</v>
      </c>
    </row>
    <row r="33071" spans="2:5" ht="13.5" customHeight="1">
      <c r="B33071" t="str">
        <f t="shared" si="516"/>
        <v>---0</v>
      </c>
      <c r="E33071">
        <v>0</v>
      </c>
    </row>
    <row r="33072" spans="2:5" ht="13.5" customHeight="1">
      <c r="B33072" t="str">
        <f t="shared" si="516"/>
        <v>---0</v>
      </c>
      <c r="E33072">
        <v>0</v>
      </c>
    </row>
    <row r="33073" spans="2:5" ht="13.5" customHeight="1">
      <c r="B33073" t="str">
        <f t="shared" si="516"/>
        <v>---0</v>
      </c>
      <c r="E33073">
        <v>0</v>
      </c>
    </row>
    <row r="33074" spans="2:5" ht="13.5" customHeight="1">
      <c r="B33074" t="str">
        <f t="shared" si="516"/>
        <v>---0</v>
      </c>
      <c r="E33074">
        <v>0</v>
      </c>
    </row>
    <row r="33075" spans="2:5" ht="13.5" customHeight="1">
      <c r="B33075" t="str">
        <f t="shared" si="516"/>
        <v>---0</v>
      </c>
      <c r="E33075">
        <v>0</v>
      </c>
    </row>
    <row r="33076" spans="2:5" ht="13.5" customHeight="1">
      <c r="B33076" t="str">
        <f t="shared" si="516"/>
        <v>---0</v>
      </c>
      <c r="E33076">
        <v>0</v>
      </c>
    </row>
    <row r="33077" spans="2:5" ht="13.5" customHeight="1">
      <c r="B33077" t="str">
        <f t="shared" si="516"/>
        <v>---0</v>
      </c>
      <c r="E33077">
        <v>0</v>
      </c>
    </row>
    <row r="33078" spans="2:5" ht="13.5" customHeight="1">
      <c r="B33078" t="str">
        <f t="shared" si="516"/>
        <v>---0</v>
      </c>
      <c r="E33078">
        <v>0</v>
      </c>
    </row>
    <row r="33079" spans="2:5" ht="13.5" customHeight="1">
      <c r="B33079" t="str">
        <f t="shared" si="516"/>
        <v>---0</v>
      </c>
      <c r="E33079">
        <v>0</v>
      </c>
    </row>
    <row r="33080" spans="2:5" ht="13.5" customHeight="1">
      <c r="B33080" t="str">
        <f t="shared" si="516"/>
        <v>---0</v>
      </c>
      <c r="E33080">
        <v>0</v>
      </c>
    </row>
    <row r="33081" spans="2:5" ht="13.5" customHeight="1">
      <c r="B33081" t="str">
        <f t="shared" si="516"/>
        <v>---0</v>
      </c>
      <c r="E33081">
        <v>0</v>
      </c>
    </row>
    <row r="33082" spans="2:5" ht="13.5" customHeight="1">
      <c r="B33082" t="str">
        <f t="shared" si="516"/>
        <v>---0</v>
      </c>
      <c r="E33082">
        <v>0</v>
      </c>
    </row>
    <row r="33083" spans="2:5" ht="13.5" customHeight="1">
      <c r="B33083" t="str">
        <f t="shared" si="516"/>
        <v>---0</v>
      </c>
      <c r="E33083">
        <v>0</v>
      </c>
    </row>
    <row r="33084" spans="2:5" ht="13.5" customHeight="1">
      <c r="B33084" t="str">
        <f t="shared" si="516"/>
        <v>---0</v>
      </c>
      <c r="E33084">
        <v>0</v>
      </c>
    </row>
    <row r="33085" spans="2:5" ht="13.5" customHeight="1">
      <c r="B33085" t="str">
        <f t="shared" si="516"/>
        <v>---0</v>
      </c>
      <c r="E33085">
        <v>0</v>
      </c>
    </row>
    <row r="33086" spans="2:5" ht="13.5" customHeight="1">
      <c r="B33086" t="str">
        <f t="shared" si="516"/>
        <v>---0</v>
      </c>
      <c r="E33086">
        <v>0</v>
      </c>
    </row>
    <row r="33087" spans="2:5" ht="13.5" customHeight="1">
      <c r="B33087" t="str">
        <f t="shared" si="516"/>
        <v>---0</v>
      </c>
      <c r="E33087">
        <v>0</v>
      </c>
    </row>
    <row r="33088" spans="2:5" ht="13.5" customHeight="1">
      <c r="B33088" t="str">
        <f t="shared" si="516"/>
        <v>---0</v>
      </c>
      <c r="E33088">
        <v>0</v>
      </c>
    </row>
    <row r="33089" spans="2:5" ht="13.5" customHeight="1">
      <c r="B33089" t="str">
        <f t="shared" si="516"/>
        <v>---0</v>
      </c>
      <c r="E33089">
        <v>0</v>
      </c>
    </row>
    <row r="33090" spans="2:5" ht="13.5" customHeight="1">
      <c r="B33090" t="str">
        <f t="shared" si="516"/>
        <v>---0</v>
      </c>
      <c r="E33090">
        <v>0</v>
      </c>
    </row>
    <row r="33091" spans="2:5" ht="13.5" customHeight="1">
      <c r="B33091" t="str">
        <f t="shared" ref="B33091:B33154" si="517">A33091&amp;"---"&amp;E33091</f>
        <v>---0</v>
      </c>
      <c r="E33091">
        <v>0</v>
      </c>
    </row>
    <row r="33092" spans="2:5" ht="13.5" customHeight="1">
      <c r="B33092" t="str">
        <f t="shared" si="517"/>
        <v>---0</v>
      </c>
      <c r="E33092">
        <v>0</v>
      </c>
    </row>
    <row r="33093" spans="2:5" ht="13.5" customHeight="1">
      <c r="B33093" t="str">
        <f t="shared" si="517"/>
        <v>---0</v>
      </c>
      <c r="E33093">
        <v>0</v>
      </c>
    </row>
    <row r="33094" spans="2:5" ht="13.5" customHeight="1">
      <c r="B33094" t="str">
        <f t="shared" si="517"/>
        <v>---0</v>
      </c>
      <c r="E33094">
        <v>0</v>
      </c>
    </row>
    <row r="33095" spans="2:5" ht="13.5" customHeight="1">
      <c r="B33095" t="str">
        <f t="shared" si="517"/>
        <v>---0</v>
      </c>
      <c r="E33095">
        <v>0</v>
      </c>
    </row>
    <row r="33096" spans="2:5" ht="13.5" customHeight="1">
      <c r="B33096" t="str">
        <f t="shared" si="517"/>
        <v>---0</v>
      </c>
      <c r="E33096">
        <v>0</v>
      </c>
    </row>
    <row r="33097" spans="2:5" ht="13.5" customHeight="1">
      <c r="B33097" t="str">
        <f t="shared" si="517"/>
        <v>---0</v>
      </c>
      <c r="E33097">
        <v>0</v>
      </c>
    </row>
    <row r="33098" spans="2:5" ht="13.5" customHeight="1">
      <c r="B33098" t="str">
        <f t="shared" si="517"/>
        <v>---0</v>
      </c>
      <c r="E33098">
        <v>0</v>
      </c>
    </row>
    <row r="33099" spans="2:5" ht="13.5" customHeight="1">
      <c r="B33099" t="str">
        <f t="shared" si="517"/>
        <v>---0</v>
      </c>
      <c r="E33099">
        <v>0</v>
      </c>
    </row>
    <row r="33100" spans="2:5" ht="13.5" customHeight="1">
      <c r="B33100" t="str">
        <f t="shared" si="517"/>
        <v>---0</v>
      </c>
      <c r="E33100">
        <v>0</v>
      </c>
    </row>
    <row r="33101" spans="2:5" ht="13.5" customHeight="1">
      <c r="B33101" t="str">
        <f t="shared" si="517"/>
        <v>---0</v>
      </c>
      <c r="E33101">
        <v>0</v>
      </c>
    </row>
    <row r="33102" spans="2:5" ht="13.5" customHeight="1">
      <c r="B33102" t="str">
        <f t="shared" si="517"/>
        <v>---0</v>
      </c>
      <c r="E33102">
        <v>0</v>
      </c>
    </row>
    <row r="33103" spans="2:5" ht="13.5" customHeight="1">
      <c r="B33103" t="str">
        <f t="shared" si="517"/>
        <v>---0</v>
      </c>
      <c r="E33103">
        <v>0</v>
      </c>
    </row>
    <row r="33104" spans="2:5" ht="13.5" customHeight="1">
      <c r="B33104" t="str">
        <f t="shared" si="517"/>
        <v>---0</v>
      </c>
      <c r="E33104">
        <v>0</v>
      </c>
    </row>
    <row r="33105" spans="2:5" ht="13.5" customHeight="1">
      <c r="B33105" t="str">
        <f t="shared" si="517"/>
        <v>---0</v>
      </c>
      <c r="E33105">
        <v>0</v>
      </c>
    </row>
    <row r="33106" spans="2:5" ht="13.5" customHeight="1">
      <c r="B33106" t="str">
        <f t="shared" si="517"/>
        <v>---0</v>
      </c>
      <c r="E33106">
        <v>0</v>
      </c>
    </row>
    <row r="33107" spans="2:5" ht="13.5" customHeight="1">
      <c r="B33107" t="str">
        <f t="shared" si="517"/>
        <v>---0</v>
      </c>
      <c r="E33107">
        <v>0</v>
      </c>
    </row>
    <row r="33108" spans="2:5" ht="13.5" customHeight="1">
      <c r="B33108" t="str">
        <f t="shared" si="517"/>
        <v>---0</v>
      </c>
      <c r="E33108">
        <v>0</v>
      </c>
    </row>
    <row r="33109" spans="2:5" ht="13.5" customHeight="1">
      <c r="B33109" t="str">
        <f t="shared" si="517"/>
        <v>---0</v>
      </c>
      <c r="E33109">
        <v>0</v>
      </c>
    </row>
    <row r="33110" spans="2:5" ht="13.5" customHeight="1">
      <c r="B33110" t="str">
        <f t="shared" si="517"/>
        <v>---0</v>
      </c>
      <c r="E33110">
        <v>0</v>
      </c>
    </row>
    <row r="33111" spans="2:5" ht="13.5" customHeight="1">
      <c r="B33111" t="str">
        <f t="shared" si="517"/>
        <v>---0</v>
      </c>
      <c r="E33111">
        <v>0</v>
      </c>
    </row>
    <row r="33112" spans="2:5" ht="13.5" customHeight="1">
      <c r="B33112" t="str">
        <f t="shared" si="517"/>
        <v>---0</v>
      </c>
      <c r="E33112">
        <v>0</v>
      </c>
    </row>
    <row r="33113" spans="2:5" ht="13.5" customHeight="1">
      <c r="B33113" t="str">
        <f t="shared" si="517"/>
        <v>---0</v>
      </c>
      <c r="E33113">
        <v>0</v>
      </c>
    </row>
    <row r="33114" spans="2:5" ht="13.5" customHeight="1">
      <c r="B33114" t="str">
        <f t="shared" si="517"/>
        <v>---0</v>
      </c>
      <c r="E33114">
        <v>0</v>
      </c>
    </row>
    <row r="33115" spans="2:5" ht="13.5" customHeight="1">
      <c r="B33115" t="str">
        <f t="shared" si="517"/>
        <v>---0</v>
      </c>
      <c r="E33115">
        <v>0</v>
      </c>
    </row>
    <row r="33116" spans="2:5" ht="13.5" customHeight="1">
      <c r="B33116" t="str">
        <f t="shared" si="517"/>
        <v>---0</v>
      </c>
      <c r="E33116">
        <v>0</v>
      </c>
    </row>
    <row r="33117" spans="2:5" ht="13.5" customHeight="1">
      <c r="B33117" t="str">
        <f t="shared" si="517"/>
        <v>---0</v>
      </c>
      <c r="E33117">
        <v>0</v>
      </c>
    </row>
    <row r="33118" spans="2:5" ht="13.5" customHeight="1">
      <c r="B33118" t="str">
        <f t="shared" si="517"/>
        <v>---0</v>
      </c>
      <c r="E33118">
        <v>0</v>
      </c>
    </row>
    <row r="33119" spans="2:5" ht="13.5" customHeight="1">
      <c r="B33119" t="str">
        <f t="shared" si="517"/>
        <v>---0</v>
      </c>
      <c r="E33119">
        <v>0</v>
      </c>
    </row>
    <row r="33120" spans="2:5" ht="13.5" customHeight="1">
      <c r="B33120" t="str">
        <f t="shared" si="517"/>
        <v>---0</v>
      </c>
      <c r="E33120">
        <v>0</v>
      </c>
    </row>
    <row r="33121" spans="2:5" ht="13.5" customHeight="1">
      <c r="B33121" t="str">
        <f t="shared" si="517"/>
        <v>---0</v>
      </c>
      <c r="E33121">
        <v>0</v>
      </c>
    </row>
    <row r="33122" spans="2:5" ht="13.5" customHeight="1">
      <c r="B33122" t="str">
        <f t="shared" si="517"/>
        <v>---0</v>
      </c>
      <c r="E33122">
        <v>0</v>
      </c>
    </row>
    <row r="33123" spans="2:5" ht="13.5" customHeight="1">
      <c r="B33123" t="str">
        <f t="shared" si="517"/>
        <v>---0</v>
      </c>
      <c r="E33123">
        <v>0</v>
      </c>
    </row>
    <row r="33124" spans="2:5" ht="13.5" customHeight="1">
      <c r="B33124" t="str">
        <f t="shared" si="517"/>
        <v>---0</v>
      </c>
      <c r="E33124">
        <v>0</v>
      </c>
    </row>
    <row r="33125" spans="2:5" ht="13.5" customHeight="1">
      <c r="B33125" t="str">
        <f t="shared" si="517"/>
        <v>---0</v>
      </c>
      <c r="E33125">
        <v>0</v>
      </c>
    </row>
    <row r="33126" spans="2:5" ht="13.5" customHeight="1">
      <c r="B33126" t="str">
        <f t="shared" si="517"/>
        <v>---0</v>
      </c>
      <c r="E33126">
        <v>0</v>
      </c>
    </row>
    <row r="33127" spans="2:5" ht="13.5" customHeight="1">
      <c r="B33127" t="str">
        <f t="shared" si="517"/>
        <v>---0</v>
      </c>
      <c r="E33127">
        <v>0</v>
      </c>
    </row>
    <row r="33128" spans="2:5" ht="13.5" customHeight="1">
      <c r="B33128" t="str">
        <f t="shared" si="517"/>
        <v>---0</v>
      </c>
      <c r="E33128">
        <v>0</v>
      </c>
    </row>
    <row r="33129" spans="2:5" ht="13.5" customHeight="1">
      <c r="B33129" t="str">
        <f t="shared" si="517"/>
        <v>---0</v>
      </c>
      <c r="E33129">
        <v>0</v>
      </c>
    </row>
    <row r="33130" spans="2:5" ht="13.5" customHeight="1">
      <c r="B33130" t="str">
        <f t="shared" si="517"/>
        <v>---0</v>
      </c>
      <c r="E33130">
        <v>0</v>
      </c>
    </row>
    <row r="33131" spans="2:5" ht="13.5" customHeight="1">
      <c r="B33131" t="str">
        <f t="shared" si="517"/>
        <v>---0</v>
      </c>
      <c r="E33131">
        <v>0</v>
      </c>
    </row>
    <row r="33132" spans="2:5" ht="13.5" customHeight="1">
      <c r="B33132" t="str">
        <f t="shared" si="517"/>
        <v>---0</v>
      </c>
      <c r="E33132">
        <v>0</v>
      </c>
    </row>
    <row r="33133" spans="2:5" ht="13.5" customHeight="1">
      <c r="B33133" t="str">
        <f t="shared" si="517"/>
        <v>---0</v>
      </c>
      <c r="E33133">
        <v>0</v>
      </c>
    </row>
    <row r="33134" spans="2:5" ht="13.5" customHeight="1">
      <c r="B33134" t="str">
        <f t="shared" si="517"/>
        <v>---0</v>
      </c>
      <c r="E33134">
        <v>0</v>
      </c>
    </row>
    <row r="33135" spans="2:5" ht="13.5" customHeight="1">
      <c r="B33135" t="str">
        <f t="shared" si="517"/>
        <v>---0</v>
      </c>
      <c r="E33135">
        <v>0</v>
      </c>
    </row>
    <row r="33136" spans="2:5" ht="13.5" customHeight="1">
      <c r="B33136" t="str">
        <f t="shared" si="517"/>
        <v>---0</v>
      </c>
      <c r="E33136">
        <v>0</v>
      </c>
    </row>
    <row r="33137" spans="2:5" ht="13.5" customHeight="1">
      <c r="B33137" t="str">
        <f t="shared" si="517"/>
        <v>---0</v>
      </c>
      <c r="E33137">
        <v>0</v>
      </c>
    </row>
    <row r="33138" spans="2:5" ht="13.5" customHeight="1">
      <c r="B33138" t="str">
        <f t="shared" si="517"/>
        <v>---0</v>
      </c>
      <c r="E33138">
        <v>0</v>
      </c>
    </row>
    <row r="33139" spans="2:5" ht="13.5" customHeight="1">
      <c r="B33139" t="str">
        <f t="shared" si="517"/>
        <v>---0</v>
      </c>
      <c r="E33139">
        <v>0</v>
      </c>
    </row>
    <row r="33140" spans="2:5" ht="13.5" customHeight="1">
      <c r="B33140" t="str">
        <f t="shared" si="517"/>
        <v>---0</v>
      </c>
      <c r="E33140">
        <v>0</v>
      </c>
    </row>
    <row r="33141" spans="2:5" ht="13.5" customHeight="1">
      <c r="B33141" t="str">
        <f t="shared" si="517"/>
        <v>---0</v>
      </c>
      <c r="E33141">
        <v>0</v>
      </c>
    </row>
    <row r="33142" spans="2:5" ht="13.5" customHeight="1">
      <c r="B33142" t="str">
        <f t="shared" si="517"/>
        <v>---0</v>
      </c>
      <c r="E33142">
        <v>0</v>
      </c>
    </row>
    <row r="33143" spans="2:5" ht="13.5" customHeight="1">
      <c r="B33143" t="str">
        <f t="shared" si="517"/>
        <v>---0</v>
      </c>
      <c r="E33143">
        <v>0</v>
      </c>
    </row>
    <row r="33144" spans="2:5" ht="13.5" customHeight="1">
      <c r="B33144" t="str">
        <f t="shared" si="517"/>
        <v>---0</v>
      </c>
      <c r="E33144">
        <v>0</v>
      </c>
    </row>
    <row r="33145" spans="2:5" ht="13.5" customHeight="1">
      <c r="B33145" t="str">
        <f t="shared" si="517"/>
        <v>---0</v>
      </c>
      <c r="E33145">
        <v>0</v>
      </c>
    </row>
    <row r="33146" spans="2:5" ht="13.5" customHeight="1">
      <c r="B33146" t="str">
        <f t="shared" si="517"/>
        <v>---0</v>
      </c>
      <c r="E33146">
        <v>0</v>
      </c>
    </row>
    <row r="33147" spans="2:5" ht="13.5" customHeight="1">
      <c r="B33147" t="str">
        <f t="shared" si="517"/>
        <v>---0</v>
      </c>
      <c r="E33147">
        <v>0</v>
      </c>
    </row>
    <row r="33148" spans="2:5" ht="13.5" customHeight="1">
      <c r="B33148" t="str">
        <f t="shared" si="517"/>
        <v>---0</v>
      </c>
      <c r="E33148">
        <v>0</v>
      </c>
    </row>
    <row r="33149" spans="2:5" ht="13.5" customHeight="1">
      <c r="B33149" t="str">
        <f t="shared" si="517"/>
        <v>---0</v>
      </c>
      <c r="E33149">
        <v>0</v>
      </c>
    </row>
    <row r="33150" spans="2:5" ht="13.5" customHeight="1">
      <c r="B33150" t="str">
        <f t="shared" si="517"/>
        <v>---0</v>
      </c>
      <c r="E33150">
        <v>0</v>
      </c>
    </row>
    <row r="33151" spans="2:5" ht="13.5" customHeight="1">
      <c r="B33151" t="str">
        <f t="shared" si="517"/>
        <v>---0</v>
      </c>
      <c r="E33151">
        <v>0</v>
      </c>
    </row>
    <row r="33152" spans="2:5" ht="13.5" customHeight="1">
      <c r="B33152" t="str">
        <f t="shared" si="517"/>
        <v>---0</v>
      </c>
      <c r="E33152">
        <v>0</v>
      </c>
    </row>
    <row r="33153" spans="2:5" ht="13.5" customHeight="1">
      <c r="B33153" t="str">
        <f t="shared" si="517"/>
        <v>---0</v>
      </c>
      <c r="E33153">
        <v>0</v>
      </c>
    </row>
    <row r="33154" spans="2:5" ht="13.5" customHeight="1">
      <c r="B33154" t="str">
        <f t="shared" si="517"/>
        <v>---0</v>
      </c>
      <c r="E33154">
        <v>0</v>
      </c>
    </row>
    <row r="33155" spans="2:5" ht="13.5" customHeight="1">
      <c r="B33155" t="str">
        <f t="shared" ref="B33155:B33218" si="518">A33155&amp;"---"&amp;E33155</f>
        <v>---0</v>
      </c>
      <c r="E33155">
        <v>0</v>
      </c>
    </row>
    <row r="33156" spans="2:5" ht="13.5" customHeight="1">
      <c r="B33156" t="str">
        <f t="shared" si="518"/>
        <v>---0</v>
      </c>
      <c r="E33156">
        <v>0</v>
      </c>
    </row>
    <row r="33157" spans="2:5" ht="13.5" customHeight="1">
      <c r="B33157" t="str">
        <f t="shared" si="518"/>
        <v>---0</v>
      </c>
      <c r="E33157">
        <v>0</v>
      </c>
    </row>
    <row r="33158" spans="2:5" ht="13.5" customHeight="1">
      <c r="B33158" t="str">
        <f t="shared" si="518"/>
        <v>---0</v>
      </c>
      <c r="E33158">
        <v>0</v>
      </c>
    </row>
    <row r="33159" spans="2:5" ht="13.5" customHeight="1">
      <c r="B33159" t="str">
        <f t="shared" si="518"/>
        <v>---0</v>
      </c>
      <c r="E33159">
        <v>0</v>
      </c>
    </row>
    <row r="33160" spans="2:5" ht="13.5" customHeight="1">
      <c r="B33160" t="str">
        <f t="shared" si="518"/>
        <v>---0</v>
      </c>
      <c r="E33160">
        <v>0</v>
      </c>
    </row>
    <row r="33161" spans="2:5" ht="13.5" customHeight="1">
      <c r="B33161" t="str">
        <f t="shared" si="518"/>
        <v>---0</v>
      </c>
      <c r="E33161">
        <v>0</v>
      </c>
    </row>
    <row r="33162" spans="2:5" ht="13.5" customHeight="1">
      <c r="B33162" t="str">
        <f t="shared" si="518"/>
        <v>---0</v>
      </c>
      <c r="E33162">
        <v>0</v>
      </c>
    </row>
    <row r="33163" spans="2:5" ht="13.5" customHeight="1">
      <c r="B33163" t="str">
        <f t="shared" si="518"/>
        <v>---0</v>
      </c>
      <c r="E33163">
        <v>0</v>
      </c>
    </row>
    <row r="33164" spans="2:5" ht="13.5" customHeight="1">
      <c r="B33164" t="str">
        <f t="shared" si="518"/>
        <v>---0</v>
      </c>
      <c r="E33164">
        <v>0</v>
      </c>
    </row>
    <row r="33165" spans="2:5" ht="13.5" customHeight="1">
      <c r="B33165" t="str">
        <f t="shared" si="518"/>
        <v>---0</v>
      </c>
      <c r="E33165">
        <v>0</v>
      </c>
    </row>
    <row r="33166" spans="2:5" ht="13.5" customHeight="1">
      <c r="B33166" t="str">
        <f t="shared" si="518"/>
        <v>---0</v>
      </c>
      <c r="E33166">
        <v>0</v>
      </c>
    </row>
    <row r="33167" spans="2:5" ht="13.5" customHeight="1">
      <c r="B33167" t="str">
        <f t="shared" si="518"/>
        <v>---0</v>
      </c>
      <c r="E33167">
        <v>0</v>
      </c>
    </row>
    <row r="33168" spans="2:5" ht="13.5" customHeight="1">
      <c r="B33168" t="str">
        <f t="shared" si="518"/>
        <v>---0</v>
      </c>
      <c r="E33168">
        <v>0</v>
      </c>
    </row>
    <row r="33169" spans="2:5" ht="13.5" customHeight="1">
      <c r="B33169" t="str">
        <f t="shared" si="518"/>
        <v>---0</v>
      </c>
      <c r="E33169">
        <v>0</v>
      </c>
    </row>
    <row r="33170" spans="2:5" ht="13.5" customHeight="1">
      <c r="B33170" t="str">
        <f t="shared" si="518"/>
        <v>---0</v>
      </c>
      <c r="E33170">
        <v>0</v>
      </c>
    </row>
    <row r="33171" spans="2:5" ht="13.5" customHeight="1">
      <c r="B33171" t="str">
        <f t="shared" si="518"/>
        <v>---0</v>
      </c>
      <c r="E33171">
        <v>0</v>
      </c>
    </row>
    <row r="33172" spans="2:5" ht="13.5" customHeight="1">
      <c r="B33172" t="str">
        <f t="shared" si="518"/>
        <v>---0</v>
      </c>
      <c r="E33172">
        <v>0</v>
      </c>
    </row>
    <row r="33173" spans="2:5" ht="13.5" customHeight="1">
      <c r="B33173" t="str">
        <f t="shared" si="518"/>
        <v>---0</v>
      </c>
      <c r="E33173">
        <v>0</v>
      </c>
    </row>
    <row r="33174" spans="2:5" ht="13.5" customHeight="1">
      <c r="B33174" t="str">
        <f t="shared" si="518"/>
        <v>---0</v>
      </c>
      <c r="E33174">
        <v>0</v>
      </c>
    </row>
    <row r="33175" spans="2:5" ht="13.5" customHeight="1">
      <c r="B33175" t="str">
        <f t="shared" si="518"/>
        <v>---0</v>
      </c>
      <c r="E33175">
        <v>0</v>
      </c>
    </row>
    <row r="33176" spans="2:5" ht="13.5" customHeight="1">
      <c r="B33176" t="str">
        <f t="shared" si="518"/>
        <v>---0</v>
      </c>
      <c r="E33176">
        <v>0</v>
      </c>
    </row>
    <row r="33177" spans="2:5" ht="13.5" customHeight="1">
      <c r="B33177" t="str">
        <f t="shared" si="518"/>
        <v>---0</v>
      </c>
      <c r="E33177">
        <v>0</v>
      </c>
    </row>
    <row r="33178" spans="2:5" ht="13.5" customHeight="1">
      <c r="B33178" t="str">
        <f t="shared" si="518"/>
        <v>---0</v>
      </c>
      <c r="E33178">
        <v>0</v>
      </c>
    </row>
    <row r="33179" spans="2:5" ht="13.5" customHeight="1">
      <c r="B33179" t="str">
        <f t="shared" si="518"/>
        <v>---0</v>
      </c>
      <c r="E33179">
        <v>0</v>
      </c>
    </row>
    <row r="33180" spans="2:5" ht="13.5" customHeight="1">
      <c r="B33180" t="str">
        <f t="shared" si="518"/>
        <v>---0</v>
      </c>
      <c r="E33180">
        <v>0</v>
      </c>
    </row>
    <row r="33181" spans="2:5" ht="13.5" customHeight="1">
      <c r="B33181" t="str">
        <f t="shared" si="518"/>
        <v>---0</v>
      </c>
      <c r="E33181">
        <v>0</v>
      </c>
    </row>
    <row r="33182" spans="2:5" ht="13.5" customHeight="1">
      <c r="B33182" t="str">
        <f t="shared" si="518"/>
        <v>---0</v>
      </c>
      <c r="E33182">
        <v>0</v>
      </c>
    </row>
    <row r="33183" spans="2:5" ht="13.5" customHeight="1">
      <c r="B33183" t="str">
        <f t="shared" si="518"/>
        <v>---0</v>
      </c>
      <c r="E33183">
        <v>0</v>
      </c>
    </row>
    <row r="33184" spans="2:5" ht="13.5" customHeight="1">
      <c r="B33184" t="str">
        <f t="shared" si="518"/>
        <v>---0</v>
      </c>
      <c r="E33184">
        <v>0</v>
      </c>
    </row>
    <row r="33185" spans="2:5" ht="13.5" customHeight="1">
      <c r="B33185" t="str">
        <f t="shared" si="518"/>
        <v>---0</v>
      </c>
      <c r="E33185">
        <v>0</v>
      </c>
    </row>
    <row r="33186" spans="2:5" ht="13.5" customHeight="1">
      <c r="B33186" t="str">
        <f t="shared" si="518"/>
        <v>---0</v>
      </c>
      <c r="E33186">
        <v>0</v>
      </c>
    </row>
    <row r="33187" spans="2:5" ht="13.5" customHeight="1">
      <c r="B33187" t="str">
        <f t="shared" si="518"/>
        <v>---0</v>
      </c>
      <c r="E33187">
        <v>0</v>
      </c>
    </row>
    <row r="33188" spans="2:5" ht="13.5" customHeight="1">
      <c r="B33188" t="str">
        <f t="shared" si="518"/>
        <v>---0</v>
      </c>
      <c r="E33188">
        <v>0</v>
      </c>
    </row>
    <row r="33189" spans="2:5" ht="13.5" customHeight="1">
      <c r="B33189" t="str">
        <f t="shared" si="518"/>
        <v>---0</v>
      </c>
      <c r="E33189">
        <v>0</v>
      </c>
    </row>
    <row r="33190" spans="2:5" ht="13.5" customHeight="1">
      <c r="B33190" t="str">
        <f t="shared" si="518"/>
        <v>---0</v>
      </c>
      <c r="E33190">
        <v>0</v>
      </c>
    </row>
    <row r="33191" spans="2:5" ht="13.5" customHeight="1">
      <c r="B33191" t="str">
        <f t="shared" si="518"/>
        <v>---0</v>
      </c>
      <c r="E33191">
        <v>0</v>
      </c>
    </row>
    <row r="33192" spans="2:5" ht="13.5" customHeight="1">
      <c r="B33192" t="str">
        <f t="shared" si="518"/>
        <v>---0</v>
      </c>
      <c r="E33192">
        <v>0</v>
      </c>
    </row>
    <row r="33193" spans="2:5" ht="13.5" customHeight="1">
      <c r="B33193" t="str">
        <f t="shared" si="518"/>
        <v>---0</v>
      </c>
      <c r="E33193">
        <v>0</v>
      </c>
    </row>
    <row r="33194" spans="2:5" ht="13.5" customHeight="1">
      <c r="B33194" t="str">
        <f t="shared" si="518"/>
        <v>---0</v>
      </c>
      <c r="E33194">
        <v>0</v>
      </c>
    </row>
    <row r="33195" spans="2:5" ht="13.5" customHeight="1">
      <c r="B33195" t="str">
        <f t="shared" si="518"/>
        <v>---0</v>
      </c>
      <c r="E33195">
        <v>0</v>
      </c>
    </row>
    <row r="33196" spans="2:5" ht="13.5" customHeight="1">
      <c r="B33196" t="str">
        <f t="shared" si="518"/>
        <v>---0</v>
      </c>
      <c r="E33196">
        <v>0</v>
      </c>
    </row>
    <row r="33197" spans="2:5" ht="13.5" customHeight="1">
      <c r="B33197" t="str">
        <f t="shared" si="518"/>
        <v>---0</v>
      </c>
      <c r="E33197">
        <v>0</v>
      </c>
    </row>
    <row r="33198" spans="2:5" ht="13.5" customHeight="1">
      <c r="B33198" t="str">
        <f t="shared" si="518"/>
        <v>---0</v>
      </c>
      <c r="E33198">
        <v>0</v>
      </c>
    </row>
    <row r="33199" spans="2:5" ht="13.5" customHeight="1">
      <c r="B33199" t="str">
        <f t="shared" si="518"/>
        <v>---0</v>
      </c>
      <c r="E33199">
        <v>0</v>
      </c>
    </row>
    <row r="33200" spans="2:5" ht="13.5" customHeight="1">
      <c r="B33200" t="str">
        <f t="shared" si="518"/>
        <v>---0</v>
      </c>
      <c r="E33200">
        <v>0</v>
      </c>
    </row>
    <row r="33201" spans="2:5" ht="13.5" customHeight="1">
      <c r="B33201" t="str">
        <f t="shared" si="518"/>
        <v>---0</v>
      </c>
      <c r="E33201">
        <v>0</v>
      </c>
    </row>
    <row r="33202" spans="2:5" ht="13.5" customHeight="1">
      <c r="B33202" t="str">
        <f t="shared" si="518"/>
        <v>---0</v>
      </c>
      <c r="E33202">
        <v>0</v>
      </c>
    </row>
    <row r="33203" spans="2:5" ht="13.5" customHeight="1">
      <c r="B33203" t="str">
        <f t="shared" si="518"/>
        <v>---0</v>
      </c>
      <c r="E33203">
        <v>0</v>
      </c>
    </row>
    <row r="33204" spans="2:5" ht="13.5" customHeight="1">
      <c r="B33204" t="str">
        <f t="shared" si="518"/>
        <v>---0</v>
      </c>
      <c r="E33204">
        <v>0</v>
      </c>
    </row>
    <row r="33205" spans="2:5" ht="13.5" customHeight="1">
      <c r="B33205" t="str">
        <f t="shared" si="518"/>
        <v>---0</v>
      </c>
      <c r="E33205">
        <v>0</v>
      </c>
    </row>
    <row r="33206" spans="2:5" ht="13.5" customHeight="1">
      <c r="B33206" t="str">
        <f t="shared" si="518"/>
        <v>---0</v>
      </c>
      <c r="E33206">
        <v>0</v>
      </c>
    </row>
    <row r="33207" spans="2:5" ht="13.5" customHeight="1">
      <c r="B33207" t="str">
        <f t="shared" si="518"/>
        <v>---0</v>
      </c>
      <c r="E33207">
        <v>0</v>
      </c>
    </row>
    <row r="33208" spans="2:5" ht="13.5" customHeight="1">
      <c r="B33208" t="str">
        <f t="shared" si="518"/>
        <v>---0</v>
      </c>
      <c r="E33208">
        <v>0</v>
      </c>
    </row>
    <row r="33209" spans="2:5" ht="13.5" customHeight="1">
      <c r="B33209" t="str">
        <f t="shared" si="518"/>
        <v>---0</v>
      </c>
      <c r="E33209">
        <v>0</v>
      </c>
    </row>
    <row r="33210" spans="2:5" ht="13.5" customHeight="1">
      <c r="B33210" t="str">
        <f t="shared" si="518"/>
        <v>---0</v>
      </c>
      <c r="E33210">
        <v>0</v>
      </c>
    </row>
    <row r="33211" spans="2:5" ht="13.5" customHeight="1">
      <c r="B33211" t="str">
        <f t="shared" si="518"/>
        <v>---0</v>
      </c>
      <c r="E33211">
        <v>0</v>
      </c>
    </row>
    <row r="33212" spans="2:5" ht="13.5" customHeight="1">
      <c r="B33212" t="str">
        <f t="shared" si="518"/>
        <v>---0</v>
      </c>
      <c r="E33212">
        <v>0</v>
      </c>
    </row>
    <row r="33213" spans="2:5" ht="13.5" customHeight="1">
      <c r="B33213" t="str">
        <f t="shared" si="518"/>
        <v>---0</v>
      </c>
      <c r="E33213">
        <v>0</v>
      </c>
    </row>
    <row r="33214" spans="2:5" ht="13.5" customHeight="1">
      <c r="B33214" t="str">
        <f t="shared" si="518"/>
        <v>---0</v>
      </c>
      <c r="E33214">
        <v>0</v>
      </c>
    </row>
    <row r="33215" spans="2:5" ht="13.5" customHeight="1">
      <c r="B33215" t="str">
        <f t="shared" si="518"/>
        <v>---0</v>
      </c>
      <c r="E33215">
        <v>0</v>
      </c>
    </row>
    <row r="33216" spans="2:5" ht="13.5" customHeight="1">
      <c r="B33216" t="str">
        <f t="shared" si="518"/>
        <v>---0</v>
      </c>
      <c r="E33216">
        <v>0</v>
      </c>
    </row>
    <row r="33217" spans="2:5" ht="13.5" customHeight="1">
      <c r="B33217" t="str">
        <f t="shared" si="518"/>
        <v>---0</v>
      </c>
      <c r="E33217">
        <v>0</v>
      </c>
    </row>
    <row r="33218" spans="2:5" ht="13.5" customHeight="1">
      <c r="B33218" t="str">
        <f t="shared" si="518"/>
        <v>---0</v>
      </c>
      <c r="E33218">
        <v>0</v>
      </c>
    </row>
    <row r="33219" spans="2:5" ht="13.5" customHeight="1">
      <c r="B33219" t="str">
        <f t="shared" ref="B33219:B33282" si="519">A33219&amp;"---"&amp;E33219</f>
        <v>---0</v>
      </c>
      <c r="E33219">
        <v>0</v>
      </c>
    </row>
    <row r="33220" spans="2:5" ht="13.5" customHeight="1">
      <c r="B33220" t="str">
        <f t="shared" si="519"/>
        <v>---0</v>
      </c>
      <c r="E33220">
        <v>0</v>
      </c>
    </row>
    <row r="33221" spans="2:5" ht="13.5" customHeight="1">
      <c r="B33221" t="str">
        <f t="shared" si="519"/>
        <v>---0</v>
      </c>
      <c r="E33221">
        <v>0</v>
      </c>
    </row>
    <row r="33222" spans="2:5" ht="13.5" customHeight="1">
      <c r="B33222" t="str">
        <f t="shared" si="519"/>
        <v>---0</v>
      </c>
      <c r="E33222">
        <v>0</v>
      </c>
    </row>
    <row r="33223" spans="2:5" ht="13.5" customHeight="1">
      <c r="B33223" t="str">
        <f t="shared" si="519"/>
        <v>---0</v>
      </c>
      <c r="E33223">
        <v>0</v>
      </c>
    </row>
    <row r="33224" spans="2:5" ht="13.5" customHeight="1">
      <c r="B33224" t="str">
        <f t="shared" si="519"/>
        <v>---0</v>
      </c>
      <c r="E33224">
        <v>0</v>
      </c>
    </row>
    <row r="33225" spans="2:5" ht="13.5" customHeight="1">
      <c r="B33225" t="str">
        <f t="shared" si="519"/>
        <v>---0</v>
      </c>
      <c r="E33225">
        <v>0</v>
      </c>
    </row>
    <row r="33226" spans="2:5" ht="13.5" customHeight="1">
      <c r="B33226" t="str">
        <f t="shared" si="519"/>
        <v>---0</v>
      </c>
      <c r="E33226">
        <v>0</v>
      </c>
    </row>
    <row r="33227" spans="2:5" ht="13.5" customHeight="1">
      <c r="B33227" t="str">
        <f t="shared" si="519"/>
        <v>---0</v>
      </c>
      <c r="E33227">
        <v>0</v>
      </c>
    </row>
    <row r="33228" spans="2:5" ht="13.5" customHeight="1">
      <c r="B33228" t="str">
        <f t="shared" si="519"/>
        <v>---0</v>
      </c>
      <c r="E33228">
        <v>0</v>
      </c>
    </row>
    <row r="33229" spans="2:5" ht="13.5" customHeight="1">
      <c r="B33229" t="str">
        <f t="shared" si="519"/>
        <v>---0</v>
      </c>
      <c r="E33229">
        <v>0</v>
      </c>
    </row>
    <row r="33230" spans="2:5" ht="13.5" customHeight="1">
      <c r="B33230" t="str">
        <f t="shared" si="519"/>
        <v>---0</v>
      </c>
      <c r="E33230">
        <v>0</v>
      </c>
    </row>
    <row r="33231" spans="2:5" ht="13.5" customHeight="1">
      <c r="B33231" t="str">
        <f t="shared" si="519"/>
        <v>---0</v>
      </c>
      <c r="E33231">
        <v>0</v>
      </c>
    </row>
    <row r="33232" spans="2:5" ht="13.5" customHeight="1">
      <c r="B33232" t="str">
        <f t="shared" si="519"/>
        <v>---0</v>
      </c>
      <c r="E33232">
        <v>0</v>
      </c>
    </row>
    <row r="33233" spans="2:5" ht="13.5" customHeight="1">
      <c r="B33233" t="str">
        <f t="shared" si="519"/>
        <v>---0</v>
      </c>
      <c r="E33233">
        <v>0</v>
      </c>
    </row>
    <row r="33234" spans="2:5" ht="13.5" customHeight="1">
      <c r="B33234" t="str">
        <f t="shared" si="519"/>
        <v>---0</v>
      </c>
      <c r="E33234">
        <v>0</v>
      </c>
    </row>
    <row r="33235" spans="2:5" ht="13.5" customHeight="1">
      <c r="B33235" t="str">
        <f t="shared" si="519"/>
        <v>---0</v>
      </c>
      <c r="E33235">
        <v>0</v>
      </c>
    </row>
    <row r="33236" spans="2:5" ht="13.5" customHeight="1">
      <c r="B33236" t="str">
        <f t="shared" si="519"/>
        <v>---0</v>
      </c>
      <c r="E33236">
        <v>0</v>
      </c>
    </row>
    <row r="33237" spans="2:5" ht="13.5" customHeight="1">
      <c r="B33237" t="str">
        <f t="shared" si="519"/>
        <v>---0</v>
      </c>
      <c r="E33237">
        <v>0</v>
      </c>
    </row>
    <row r="33238" spans="2:5" ht="13.5" customHeight="1">
      <c r="B33238" t="str">
        <f t="shared" si="519"/>
        <v>---0</v>
      </c>
      <c r="E33238">
        <v>0</v>
      </c>
    </row>
    <row r="33239" spans="2:5" ht="13.5" customHeight="1">
      <c r="B33239" t="str">
        <f t="shared" si="519"/>
        <v>---0</v>
      </c>
      <c r="E33239">
        <v>0</v>
      </c>
    </row>
    <row r="33240" spans="2:5" ht="13.5" customHeight="1">
      <c r="B33240" t="str">
        <f t="shared" si="519"/>
        <v>---0</v>
      </c>
      <c r="E33240">
        <v>0</v>
      </c>
    </row>
    <row r="33241" spans="2:5" ht="13.5" customHeight="1">
      <c r="B33241" t="str">
        <f t="shared" si="519"/>
        <v>---0</v>
      </c>
      <c r="E33241">
        <v>0</v>
      </c>
    </row>
    <row r="33242" spans="2:5" ht="13.5" customHeight="1">
      <c r="B33242" t="str">
        <f t="shared" si="519"/>
        <v>---0</v>
      </c>
      <c r="E33242">
        <v>0</v>
      </c>
    </row>
    <row r="33243" spans="2:5" ht="13.5" customHeight="1">
      <c r="B33243" t="str">
        <f t="shared" si="519"/>
        <v>---0</v>
      </c>
      <c r="E33243">
        <v>0</v>
      </c>
    </row>
    <row r="33244" spans="2:5" ht="13.5" customHeight="1">
      <c r="B33244" t="str">
        <f t="shared" si="519"/>
        <v>---0</v>
      </c>
      <c r="E33244">
        <v>0</v>
      </c>
    </row>
    <row r="33245" spans="2:5" ht="13.5" customHeight="1">
      <c r="B33245" t="str">
        <f t="shared" si="519"/>
        <v>---0</v>
      </c>
      <c r="E33245">
        <v>0</v>
      </c>
    </row>
    <row r="33246" spans="2:5" ht="13.5" customHeight="1">
      <c r="B33246" t="str">
        <f t="shared" si="519"/>
        <v>---0</v>
      </c>
      <c r="E33246">
        <v>0</v>
      </c>
    </row>
    <row r="33247" spans="2:5" ht="13.5" customHeight="1">
      <c r="B33247" t="str">
        <f t="shared" si="519"/>
        <v>---0</v>
      </c>
      <c r="E33247">
        <v>0</v>
      </c>
    </row>
    <row r="33248" spans="2:5" ht="13.5" customHeight="1">
      <c r="B33248" t="str">
        <f t="shared" si="519"/>
        <v>---0</v>
      </c>
      <c r="E33248">
        <v>0</v>
      </c>
    </row>
    <row r="33249" spans="2:5" ht="13.5" customHeight="1">
      <c r="B33249" t="str">
        <f t="shared" si="519"/>
        <v>---0</v>
      </c>
      <c r="E33249">
        <v>0</v>
      </c>
    </row>
    <row r="33250" spans="2:5" ht="13.5" customHeight="1">
      <c r="B33250" t="str">
        <f t="shared" si="519"/>
        <v>---0</v>
      </c>
      <c r="E33250">
        <v>0</v>
      </c>
    </row>
    <row r="33251" spans="2:5" ht="13.5" customHeight="1">
      <c r="B33251" t="str">
        <f t="shared" si="519"/>
        <v>---0</v>
      </c>
      <c r="E33251">
        <v>0</v>
      </c>
    </row>
    <row r="33252" spans="2:5" ht="13.5" customHeight="1">
      <c r="B33252" t="str">
        <f t="shared" si="519"/>
        <v>---0</v>
      </c>
      <c r="E33252">
        <v>0</v>
      </c>
    </row>
    <row r="33253" spans="2:5" ht="13.5" customHeight="1">
      <c r="B33253" t="str">
        <f t="shared" si="519"/>
        <v>---0</v>
      </c>
      <c r="E33253">
        <v>0</v>
      </c>
    </row>
    <row r="33254" spans="2:5" ht="13.5" customHeight="1">
      <c r="B33254" t="str">
        <f t="shared" si="519"/>
        <v>---0</v>
      </c>
      <c r="E33254">
        <v>0</v>
      </c>
    </row>
    <row r="33255" spans="2:5" ht="13.5" customHeight="1">
      <c r="B33255" t="str">
        <f t="shared" si="519"/>
        <v>---0</v>
      </c>
      <c r="E33255">
        <v>0</v>
      </c>
    </row>
    <row r="33256" spans="2:5" ht="13.5" customHeight="1">
      <c r="B33256" t="str">
        <f t="shared" si="519"/>
        <v>---0</v>
      </c>
      <c r="E33256">
        <v>0</v>
      </c>
    </row>
    <row r="33257" spans="2:5" ht="13.5" customHeight="1">
      <c r="B33257" t="str">
        <f t="shared" si="519"/>
        <v>---0</v>
      </c>
      <c r="E33257">
        <v>0</v>
      </c>
    </row>
    <row r="33258" spans="2:5" ht="13.5" customHeight="1">
      <c r="B33258" t="str">
        <f t="shared" si="519"/>
        <v>---0</v>
      </c>
      <c r="E33258">
        <v>0</v>
      </c>
    </row>
    <row r="33259" spans="2:5" ht="13.5" customHeight="1">
      <c r="B33259" t="str">
        <f t="shared" si="519"/>
        <v>---0</v>
      </c>
      <c r="E33259">
        <v>0</v>
      </c>
    </row>
    <row r="33260" spans="2:5" ht="13.5" customHeight="1">
      <c r="B33260" t="str">
        <f t="shared" si="519"/>
        <v>---0</v>
      </c>
      <c r="E33260">
        <v>0</v>
      </c>
    </row>
    <row r="33261" spans="2:5" ht="13.5" customHeight="1">
      <c r="B33261" t="str">
        <f t="shared" si="519"/>
        <v>---0</v>
      </c>
      <c r="E33261">
        <v>0</v>
      </c>
    </row>
    <row r="33262" spans="2:5" ht="13.5" customHeight="1">
      <c r="B33262" t="str">
        <f t="shared" si="519"/>
        <v>---0</v>
      </c>
      <c r="E33262">
        <v>0</v>
      </c>
    </row>
    <row r="33263" spans="2:5" ht="13.5" customHeight="1">
      <c r="B33263" t="str">
        <f t="shared" si="519"/>
        <v>---0</v>
      </c>
      <c r="E33263">
        <v>0</v>
      </c>
    </row>
    <row r="33264" spans="2:5" ht="13.5" customHeight="1">
      <c r="B33264" t="str">
        <f t="shared" si="519"/>
        <v>---0</v>
      </c>
      <c r="E33264">
        <v>0</v>
      </c>
    </row>
    <row r="33265" spans="2:5" ht="13.5" customHeight="1">
      <c r="B33265" t="str">
        <f t="shared" si="519"/>
        <v>---0</v>
      </c>
      <c r="E33265">
        <v>0</v>
      </c>
    </row>
    <row r="33266" spans="2:5" ht="13.5" customHeight="1">
      <c r="B33266" t="str">
        <f t="shared" si="519"/>
        <v>---0</v>
      </c>
      <c r="E33266">
        <v>0</v>
      </c>
    </row>
    <row r="33267" spans="2:5" ht="13.5" customHeight="1">
      <c r="B33267" t="str">
        <f t="shared" si="519"/>
        <v>---0</v>
      </c>
      <c r="E33267">
        <v>0</v>
      </c>
    </row>
    <row r="33268" spans="2:5" ht="13.5" customHeight="1">
      <c r="B33268" t="str">
        <f t="shared" si="519"/>
        <v>---0</v>
      </c>
      <c r="E33268">
        <v>0</v>
      </c>
    </row>
    <row r="33269" spans="2:5" ht="13.5" customHeight="1">
      <c r="B33269" t="str">
        <f t="shared" si="519"/>
        <v>---0</v>
      </c>
      <c r="E33269">
        <v>0</v>
      </c>
    </row>
    <row r="33270" spans="2:5" ht="13.5" customHeight="1">
      <c r="B33270" t="str">
        <f t="shared" si="519"/>
        <v>---0</v>
      </c>
      <c r="E33270">
        <v>0</v>
      </c>
    </row>
    <row r="33271" spans="2:5" ht="13.5" customHeight="1">
      <c r="B33271" t="str">
        <f t="shared" si="519"/>
        <v>---0</v>
      </c>
      <c r="E33271">
        <v>0</v>
      </c>
    </row>
    <row r="33272" spans="2:5" ht="13.5" customHeight="1">
      <c r="B33272" t="str">
        <f t="shared" si="519"/>
        <v>---0</v>
      </c>
      <c r="E33272">
        <v>0</v>
      </c>
    </row>
    <row r="33273" spans="2:5" ht="13.5" customHeight="1">
      <c r="B33273" t="str">
        <f t="shared" si="519"/>
        <v>---0</v>
      </c>
      <c r="E33273">
        <v>0</v>
      </c>
    </row>
    <row r="33274" spans="2:5" ht="13.5" customHeight="1">
      <c r="B33274" t="str">
        <f t="shared" si="519"/>
        <v>---0</v>
      </c>
      <c r="E33274">
        <v>0</v>
      </c>
    </row>
    <row r="33275" spans="2:5" ht="13.5" customHeight="1">
      <c r="B33275" t="str">
        <f t="shared" si="519"/>
        <v>---0</v>
      </c>
      <c r="E33275">
        <v>0</v>
      </c>
    </row>
    <row r="33276" spans="2:5" ht="13.5" customHeight="1">
      <c r="B33276" t="str">
        <f t="shared" si="519"/>
        <v>---0</v>
      </c>
      <c r="E33276">
        <v>0</v>
      </c>
    </row>
    <row r="33277" spans="2:5" ht="13.5" customHeight="1">
      <c r="B33277" t="str">
        <f t="shared" si="519"/>
        <v>---0</v>
      </c>
      <c r="E33277">
        <v>0</v>
      </c>
    </row>
    <row r="33278" spans="2:5" ht="13.5" customHeight="1">
      <c r="B33278" t="str">
        <f t="shared" si="519"/>
        <v>---0</v>
      </c>
      <c r="E33278">
        <v>0</v>
      </c>
    </row>
    <row r="33279" spans="2:5" ht="13.5" customHeight="1">
      <c r="B33279" t="str">
        <f t="shared" si="519"/>
        <v>---0</v>
      </c>
      <c r="E33279">
        <v>0</v>
      </c>
    </row>
    <row r="33280" spans="2:5" ht="13.5" customHeight="1">
      <c r="B33280" t="str">
        <f t="shared" si="519"/>
        <v>---0</v>
      </c>
      <c r="E33280">
        <v>0</v>
      </c>
    </row>
    <row r="33281" spans="2:5" ht="13.5" customHeight="1">
      <c r="B33281" t="str">
        <f t="shared" si="519"/>
        <v>---0</v>
      </c>
      <c r="E33281">
        <v>0</v>
      </c>
    </row>
    <row r="33282" spans="2:5" ht="13.5" customHeight="1">
      <c r="B33282" t="str">
        <f t="shared" si="519"/>
        <v>---0</v>
      </c>
      <c r="E33282">
        <v>0</v>
      </c>
    </row>
    <row r="33283" spans="2:5" ht="13.5" customHeight="1">
      <c r="B33283" t="str">
        <f t="shared" ref="B33283:B33346" si="520">A33283&amp;"---"&amp;E33283</f>
        <v>---0</v>
      </c>
      <c r="E33283">
        <v>0</v>
      </c>
    </row>
    <row r="33284" spans="2:5" ht="13.5" customHeight="1">
      <c r="B33284" t="str">
        <f t="shared" si="520"/>
        <v>---0</v>
      </c>
      <c r="E33284">
        <v>0</v>
      </c>
    </row>
    <row r="33285" spans="2:5" ht="13.5" customHeight="1">
      <c r="B33285" t="str">
        <f t="shared" si="520"/>
        <v>---0</v>
      </c>
      <c r="E33285">
        <v>0</v>
      </c>
    </row>
    <row r="33286" spans="2:5" ht="13.5" customHeight="1">
      <c r="B33286" t="str">
        <f t="shared" si="520"/>
        <v>---0</v>
      </c>
      <c r="E33286">
        <v>0</v>
      </c>
    </row>
    <row r="33287" spans="2:5" ht="13.5" customHeight="1">
      <c r="B33287" t="str">
        <f t="shared" si="520"/>
        <v>---0</v>
      </c>
      <c r="E33287">
        <v>0</v>
      </c>
    </row>
    <row r="33288" spans="2:5" ht="13.5" customHeight="1">
      <c r="B33288" t="str">
        <f t="shared" si="520"/>
        <v>---0</v>
      </c>
      <c r="E33288">
        <v>0</v>
      </c>
    </row>
    <row r="33289" spans="2:5" ht="13.5" customHeight="1">
      <c r="B33289" t="str">
        <f t="shared" si="520"/>
        <v>---0</v>
      </c>
      <c r="E33289">
        <v>0</v>
      </c>
    </row>
    <row r="33290" spans="2:5" ht="13.5" customHeight="1">
      <c r="B33290" t="str">
        <f t="shared" si="520"/>
        <v>---0</v>
      </c>
      <c r="E33290">
        <v>0</v>
      </c>
    </row>
    <row r="33291" spans="2:5" ht="13.5" customHeight="1">
      <c r="B33291" t="str">
        <f t="shared" si="520"/>
        <v>---0</v>
      </c>
      <c r="E33291">
        <v>0</v>
      </c>
    </row>
    <row r="33292" spans="2:5" ht="13.5" customHeight="1">
      <c r="B33292" t="str">
        <f t="shared" si="520"/>
        <v>---0</v>
      </c>
      <c r="E33292">
        <v>0</v>
      </c>
    </row>
    <row r="33293" spans="2:5" ht="13.5" customHeight="1">
      <c r="B33293" t="str">
        <f t="shared" si="520"/>
        <v>---0</v>
      </c>
      <c r="E33293">
        <v>0</v>
      </c>
    </row>
    <row r="33294" spans="2:5" ht="13.5" customHeight="1">
      <c r="B33294" t="str">
        <f t="shared" si="520"/>
        <v>---0</v>
      </c>
      <c r="E33294">
        <v>0</v>
      </c>
    </row>
    <row r="33295" spans="2:5" ht="13.5" customHeight="1">
      <c r="B33295" t="str">
        <f t="shared" si="520"/>
        <v>---0</v>
      </c>
      <c r="E33295">
        <v>0</v>
      </c>
    </row>
    <row r="33296" spans="2:5" ht="13.5" customHeight="1">
      <c r="B33296" t="str">
        <f t="shared" si="520"/>
        <v>---0</v>
      </c>
      <c r="E33296">
        <v>0</v>
      </c>
    </row>
    <row r="33297" spans="2:5" ht="13.5" customHeight="1">
      <c r="B33297" t="str">
        <f t="shared" si="520"/>
        <v>---0</v>
      </c>
      <c r="E33297">
        <v>0</v>
      </c>
    </row>
    <row r="33298" spans="2:5" ht="13.5" customHeight="1">
      <c r="B33298" t="str">
        <f t="shared" si="520"/>
        <v>---0</v>
      </c>
      <c r="E33298">
        <v>0</v>
      </c>
    </row>
    <row r="33299" spans="2:5" ht="13.5" customHeight="1">
      <c r="B33299" t="str">
        <f t="shared" si="520"/>
        <v>---0</v>
      </c>
      <c r="E33299">
        <v>0</v>
      </c>
    </row>
    <row r="33300" spans="2:5" ht="13.5" customHeight="1">
      <c r="B33300" t="str">
        <f t="shared" si="520"/>
        <v>---0</v>
      </c>
      <c r="E33300">
        <v>0</v>
      </c>
    </row>
    <row r="33301" spans="2:5" ht="13.5" customHeight="1">
      <c r="B33301" t="str">
        <f t="shared" si="520"/>
        <v>---0</v>
      </c>
      <c r="E33301">
        <v>0</v>
      </c>
    </row>
    <row r="33302" spans="2:5" ht="13.5" customHeight="1">
      <c r="B33302" t="str">
        <f t="shared" si="520"/>
        <v>---0</v>
      </c>
      <c r="E33302">
        <v>0</v>
      </c>
    </row>
    <row r="33303" spans="2:5" ht="13.5" customHeight="1">
      <c r="B33303" t="str">
        <f t="shared" si="520"/>
        <v>---0</v>
      </c>
      <c r="E33303">
        <v>0</v>
      </c>
    </row>
    <row r="33304" spans="2:5" ht="13.5" customHeight="1">
      <c r="B33304" t="str">
        <f t="shared" si="520"/>
        <v>---0</v>
      </c>
      <c r="E33304">
        <v>0</v>
      </c>
    </row>
    <row r="33305" spans="2:5" ht="13.5" customHeight="1">
      <c r="B33305" t="str">
        <f t="shared" si="520"/>
        <v>---0</v>
      </c>
      <c r="E33305">
        <v>0</v>
      </c>
    </row>
    <row r="33306" spans="2:5" ht="13.5" customHeight="1">
      <c r="B33306" t="str">
        <f t="shared" si="520"/>
        <v>---0</v>
      </c>
      <c r="E33306">
        <v>0</v>
      </c>
    </row>
    <row r="33307" spans="2:5" ht="13.5" customHeight="1">
      <c r="B33307" t="str">
        <f t="shared" si="520"/>
        <v>---0</v>
      </c>
      <c r="E33307">
        <v>0</v>
      </c>
    </row>
    <row r="33308" spans="2:5" ht="13.5" customHeight="1">
      <c r="B33308" t="str">
        <f t="shared" si="520"/>
        <v>---0</v>
      </c>
      <c r="E33308">
        <v>0</v>
      </c>
    </row>
    <row r="33309" spans="2:5" ht="13.5" customHeight="1">
      <c r="B33309" t="str">
        <f t="shared" si="520"/>
        <v>---0</v>
      </c>
      <c r="E33309">
        <v>0</v>
      </c>
    </row>
    <row r="33310" spans="2:5" ht="13.5" customHeight="1">
      <c r="B33310" t="str">
        <f t="shared" si="520"/>
        <v>---0</v>
      </c>
      <c r="E33310">
        <v>0</v>
      </c>
    </row>
    <row r="33311" spans="2:5" ht="13.5" customHeight="1">
      <c r="B33311" t="str">
        <f t="shared" si="520"/>
        <v>---0</v>
      </c>
      <c r="E33311">
        <v>0</v>
      </c>
    </row>
    <row r="33312" spans="2:5" ht="13.5" customHeight="1">
      <c r="B33312" t="str">
        <f t="shared" si="520"/>
        <v>---0</v>
      </c>
      <c r="E33312">
        <v>0</v>
      </c>
    </row>
    <row r="33313" spans="2:5" ht="13.5" customHeight="1">
      <c r="B33313" t="str">
        <f t="shared" si="520"/>
        <v>---0</v>
      </c>
      <c r="E33313">
        <v>0</v>
      </c>
    </row>
    <row r="33314" spans="2:5" ht="13.5" customHeight="1">
      <c r="B33314" t="str">
        <f t="shared" si="520"/>
        <v>---0</v>
      </c>
      <c r="E33314">
        <v>0</v>
      </c>
    </row>
    <row r="33315" spans="2:5" ht="13.5" customHeight="1">
      <c r="B33315" t="str">
        <f t="shared" si="520"/>
        <v>---0</v>
      </c>
      <c r="E33315">
        <v>0</v>
      </c>
    </row>
    <row r="33316" spans="2:5" ht="13.5" customHeight="1">
      <c r="B33316" t="str">
        <f t="shared" si="520"/>
        <v>---0</v>
      </c>
      <c r="E33316">
        <v>0</v>
      </c>
    </row>
    <row r="33317" spans="2:5" ht="13.5" customHeight="1">
      <c r="B33317" t="str">
        <f t="shared" si="520"/>
        <v>---0</v>
      </c>
      <c r="E33317">
        <v>0</v>
      </c>
    </row>
    <row r="33318" spans="2:5" ht="13.5" customHeight="1">
      <c r="B33318" t="str">
        <f t="shared" si="520"/>
        <v>---0</v>
      </c>
      <c r="E33318">
        <v>0</v>
      </c>
    </row>
    <row r="33319" spans="2:5" ht="13.5" customHeight="1">
      <c r="B33319" t="str">
        <f t="shared" si="520"/>
        <v>---0</v>
      </c>
      <c r="E33319">
        <v>0</v>
      </c>
    </row>
    <row r="33320" spans="2:5" ht="13.5" customHeight="1">
      <c r="B33320" t="str">
        <f t="shared" si="520"/>
        <v>---0</v>
      </c>
      <c r="E33320">
        <v>0</v>
      </c>
    </row>
    <row r="33321" spans="2:5" ht="13.5" customHeight="1">
      <c r="B33321" t="str">
        <f t="shared" si="520"/>
        <v>---0</v>
      </c>
      <c r="E33321">
        <v>0</v>
      </c>
    </row>
    <row r="33322" spans="2:5" ht="13.5" customHeight="1">
      <c r="B33322" t="str">
        <f t="shared" si="520"/>
        <v>---0</v>
      </c>
      <c r="E33322">
        <v>0</v>
      </c>
    </row>
    <row r="33323" spans="2:5" ht="13.5" customHeight="1">
      <c r="B33323" t="str">
        <f t="shared" si="520"/>
        <v>---0</v>
      </c>
      <c r="E33323">
        <v>0</v>
      </c>
    </row>
    <row r="33324" spans="2:5" ht="13.5" customHeight="1">
      <c r="B33324" t="str">
        <f t="shared" si="520"/>
        <v>---0</v>
      </c>
      <c r="E33324">
        <v>0</v>
      </c>
    </row>
    <row r="33325" spans="2:5" ht="13.5" customHeight="1">
      <c r="B33325" t="str">
        <f t="shared" si="520"/>
        <v>---0</v>
      </c>
      <c r="E33325">
        <v>0</v>
      </c>
    </row>
    <row r="33326" spans="2:5" ht="13.5" customHeight="1">
      <c r="B33326" t="str">
        <f t="shared" si="520"/>
        <v>---0</v>
      </c>
      <c r="E33326">
        <v>0</v>
      </c>
    </row>
    <row r="33327" spans="2:5" ht="13.5" customHeight="1">
      <c r="B33327" t="str">
        <f t="shared" si="520"/>
        <v>---0</v>
      </c>
      <c r="E33327">
        <v>0</v>
      </c>
    </row>
    <row r="33328" spans="2:5" ht="13.5" customHeight="1">
      <c r="B33328" t="str">
        <f t="shared" si="520"/>
        <v>---0</v>
      </c>
      <c r="E33328">
        <v>0</v>
      </c>
    </row>
    <row r="33329" spans="2:5" ht="13.5" customHeight="1">
      <c r="B33329" t="str">
        <f t="shared" si="520"/>
        <v>---0</v>
      </c>
      <c r="E33329">
        <v>0</v>
      </c>
    </row>
    <row r="33330" spans="2:5" ht="13.5" customHeight="1">
      <c r="B33330" t="str">
        <f t="shared" si="520"/>
        <v>---0</v>
      </c>
      <c r="E33330">
        <v>0</v>
      </c>
    </row>
    <row r="33331" spans="2:5" ht="13.5" customHeight="1">
      <c r="B33331" t="str">
        <f t="shared" si="520"/>
        <v>---0</v>
      </c>
      <c r="E33331">
        <v>0</v>
      </c>
    </row>
    <row r="33332" spans="2:5" ht="13.5" customHeight="1">
      <c r="B33332" t="str">
        <f t="shared" si="520"/>
        <v>---0</v>
      </c>
      <c r="E33332">
        <v>0</v>
      </c>
    </row>
    <row r="33333" spans="2:5" ht="13.5" customHeight="1">
      <c r="B33333" t="str">
        <f t="shared" si="520"/>
        <v>---0</v>
      </c>
      <c r="E33333">
        <v>0</v>
      </c>
    </row>
    <row r="33334" spans="2:5" ht="13.5" customHeight="1">
      <c r="B33334" t="str">
        <f t="shared" si="520"/>
        <v>---0</v>
      </c>
      <c r="E33334">
        <v>0</v>
      </c>
    </row>
    <row r="33335" spans="2:5" ht="13.5" customHeight="1">
      <c r="B33335" t="str">
        <f t="shared" si="520"/>
        <v>---0</v>
      </c>
      <c r="E33335">
        <v>0</v>
      </c>
    </row>
    <row r="33336" spans="2:5" ht="13.5" customHeight="1">
      <c r="B33336" t="str">
        <f t="shared" si="520"/>
        <v>---0</v>
      </c>
      <c r="E33336">
        <v>0</v>
      </c>
    </row>
    <row r="33337" spans="2:5" ht="13.5" customHeight="1">
      <c r="B33337" t="str">
        <f t="shared" si="520"/>
        <v>---0</v>
      </c>
      <c r="E33337">
        <v>0</v>
      </c>
    </row>
    <row r="33338" spans="2:5" ht="13.5" customHeight="1">
      <c r="B33338" t="str">
        <f t="shared" si="520"/>
        <v>---0</v>
      </c>
      <c r="E33338">
        <v>0</v>
      </c>
    </row>
    <row r="33339" spans="2:5" ht="13.5" customHeight="1">
      <c r="B33339" t="str">
        <f t="shared" si="520"/>
        <v>---0</v>
      </c>
      <c r="E33339">
        <v>0</v>
      </c>
    </row>
    <row r="33340" spans="2:5" ht="13.5" customHeight="1">
      <c r="B33340" t="str">
        <f t="shared" si="520"/>
        <v>---0</v>
      </c>
      <c r="E33340">
        <v>0</v>
      </c>
    </row>
    <row r="33341" spans="2:5" ht="13.5" customHeight="1">
      <c r="B33341" t="str">
        <f t="shared" si="520"/>
        <v>---0</v>
      </c>
      <c r="E33341">
        <v>0</v>
      </c>
    </row>
    <row r="33342" spans="2:5" ht="13.5" customHeight="1">
      <c r="B33342" t="str">
        <f t="shared" si="520"/>
        <v>---0</v>
      </c>
      <c r="E33342">
        <v>0</v>
      </c>
    </row>
    <row r="33343" spans="2:5" ht="13.5" customHeight="1">
      <c r="B33343" t="str">
        <f t="shared" si="520"/>
        <v>---0</v>
      </c>
      <c r="E33343">
        <v>0</v>
      </c>
    </row>
    <row r="33344" spans="2:5" ht="13.5" customHeight="1">
      <c r="B33344" t="str">
        <f t="shared" si="520"/>
        <v>---0</v>
      </c>
      <c r="E33344">
        <v>0</v>
      </c>
    </row>
    <row r="33345" spans="2:5" ht="13.5" customHeight="1">
      <c r="B33345" t="str">
        <f t="shared" si="520"/>
        <v>---0</v>
      </c>
      <c r="E33345">
        <v>0</v>
      </c>
    </row>
    <row r="33346" spans="2:5" ht="13.5" customHeight="1">
      <c r="B33346" t="str">
        <f t="shared" si="520"/>
        <v>---0</v>
      </c>
      <c r="E33346">
        <v>0</v>
      </c>
    </row>
    <row r="33347" spans="2:5" ht="13.5" customHeight="1">
      <c r="B33347" t="str">
        <f t="shared" ref="B33347:B33410" si="521">A33347&amp;"---"&amp;E33347</f>
        <v>---0</v>
      </c>
      <c r="E33347">
        <v>0</v>
      </c>
    </row>
    <row r="33348" spans="2:5" ht="13.5" customHeight="1">
      <c r="B33348" t="str">
        <f t="shared" si="521"/>
        <v>---0</v>
      </c>
      <c r="E33348">
        <v>0</v>
      </c>
    </row>
    <row r="33349" spans="2:5" ht="13.5" customHeight="1">
      <c r="B33349" t="str">
        <f t="shared" si="521"/>
        <v>---0</v>
      </c>
      <c r="E33349">
        <v>0</v>
      </c>
    </row>
    <row r="33350" spans="2:5" ht="13.5" customHeight="1">
      <c r="B33350" t="str">
        <f t="shared" si="521"/>
        <v>---0</v>
      </c>
      <c r="E33350">
        <v>0</v>
      </c>
    </row>
    <row r="33351" spans="2:5" ht="13.5" customHeight="1">
      <c r="B33351" t="str">
        <f t="shared" si="521"/>
        <v>---0</v>
      </c>
      <c r="E33351">
        <v>0</v>
      </c>
    </row>
    <row r="33352" spans="2:5" ht="13.5" customHeight="1">
      <c r="B33352" t="str">
        <f t="shared" si="521"/>
        <v>---0</v>
      </c>
      <c r="E33352">
        <v>0</v>
      </c>
    </row>
    <row r="33353" spans="2:5" ht="13.5" customHeight="1">
      <c r="B33353" t="str">
        <f t="shared" si="521"/>
        <v>---0</v>
      </c>
      <c r="E33353">
        <v>0</v>
      </c>
    </row>
    <row r="33354" spans="2:5" ht="13.5" customHeight="1">
      <c r="B33354" t="str">
        <f t="shared" si="521"/>
        <v>---0</v>
      </c>
      <c r="E33354">
        <v>0</v>
      </c>
    </row>
    <row r="33355" spans="2:5" ht="13.5" customHeight="1">
      <c r="B33355" t="str">
        <f t="shared" si="521"/>
        <v>---0</v>
      </c>
      <c r="E33355">
        <v>0</v>
      </c>
    </row>
    <row r="33356" spans="2:5" ht="13.5" customHeight="1">
      <c r="B33356" t="str">
        <f t="shared" si="521"/>
        <v>---0</v>
      </c>
      <c r="E33356">
        <v>0</v>
      </c>
    </row>
    <row r="33357" spans="2:5" ht="13.5" customHeight="1">
      <c r="B33357" t="str">
        <f t="shared" si="521"/>
        <v>---0</v>
      </c>
      <c r="E33357">
        <v>0</v>
      </c>
    </row>
    <row r="33358" spans="2:5" ht="13.5" customHeight="1">
      <c r="B33358" t="str">
        <f t="shared" si="521"/>
        <v>---0</v>
      </c>
      <c r="E33358">
        <v>0</v>
      </c>
    </row>
    <row r="33359" spans="2:5" ht="13.5" customHeight="1">
      <c r="B33359" t="str">
        <f t="shared" si="521"/>
        <v>---0</v>
      </c>
      <c r="E33359">
        <v>0</v>
      </c>
    </row>
    <row r="33360" spans="2:5" ht="13.5" customHeight="1">
      <c r="B33360" t="str">
        <f t="shared" si="521"/>
        <v>---0</v>
      </c>
      <c r="E33360">
        <v>0</v>
      </c>
    </row>
    <row r="33361" spans="2:5" ht="13.5" customHeight="1">
      <c r="B33361" t="str">
        <f t="shared" si="521"/>
        <v>---0</v>
      </c>
      <c r="E33361">
        <v>0</v>
      </c>
    </row>
    <row r="33362" spans="2:5" ht="13.5" customHeight="1">
      <c r="B33362" t="str">
        <f t="shared" si="521"/>
        <v>---0</v>
      </c>
      <c r="E33362">
        <v>0</v>
      </c>
    </row>
    <row r="33363" spans="2:5" ht="13.5" customHeight="1">
      <c r="B33363" t="str">
        <f t="shared" si="521"/>
        <v>---0</v>
      </c>
      <c r="E33363">
        <v>0</v>
      </c>
    </row>
    <row r="33364" spans="2:5" ht="13.5" customHeight="1">
      <c r="B33364" t="str">
        <f t="shared" si="521"/>
        <v>---0</v>
      </c>
      <c r="E33364">
        <v>0</v>
      </c>
    </row>
    <row r="33365" spans="2:5" ht="13.5" customHeight="1">
      <c r="B33365" t="str">
        <f t="shared" si="521"/>
        <v>---0</v>
      </c>
      <c r="E33365">
        <v>0</v>
      </c>
    </row>
    <row r="33366" spans="2:5" ht="13.5" customHeight="1">
      <c r="B33366" t="str">
        <f t="shared" si="521"/>
        <v>---0</v>
      </c>
      <c r="E33366">
        <v>0</v>
      </c>
    </row>
    <row r="33367" spans="2:5" ht="13.5" customHeight="1">
      <c r="B33367" t="str">
        <f t="shared" si="521"/>
        <v>---0</v>
      </c>
      <c r="E33367">
        <v>0</v>
      </c>
    </row>
    <row r="33368" spans="2:5" ht="13.5" customHeight="1">
      <c r="B33368" t="str">
        <f t="shared" si="521"/>
        <v>---0</v>
      </c>
      <c r="E33368">
        <v>0</v>
      </c>
    </row>
    <row r="33369" spans="2:5" ht="13.5" customHeight="1">
      <c r="B33369" t="str">
        <f t="shared" si="521"/>
        <v>---0</v>
      </c>
      <c r="E33369">
        <v>0</v>
      </c>
    </row>
    <row r="33370" spans="2:5" ht="13.5" customHeight="1">
      <c r="B33370" t="str">
        <f t="shared" si="521"/>
        <v>---0</v>
      </c>
      <c r="E33370">
        <v>0</v>
      </c>
    </row>
    <row r="33371" spans="2:5" ht="13.5" customHeight="1">
      <c r="B33371" t="str">
        <f t="shared" si="521"/>
        <v>---0</v>
      </c>
      <c r="E33371">
        <v>0</v>
      </c>
    </row>
    <row r="33372" spans="2:5" ht="13.5" customHeight="1">
      <c r="B33372" t="str">
        <f t="shared" si="521"/>
        <v>---0</v>
      </c>
      <c r="E33372">
        <v>0</v>
      </c>
    </row>
    <row r="33373" spans="2:5" ht="13.5" customHeight="1">
      <c r="B33373" t="str">
        <f t="shared" si="521"/>
        <v>---0</v>
      </c>
      <c r="E33373">
        <v>0</v>
      </c>
    </row>
    <row r="33374" spans="2:5" ht="13.5" customHeight="1">
      <c r="B33374" t="str">
        <f t="shared" si="521"/>
        <v>---0</v>
      </c>
      <c r="E33374">
        <v>0</v>
      </c>
    </row>
    <row r="33375" spans="2:5" ht="13.5" customHeight="1">
      <c r="B33375" t="str">
        <f t="shared" si="521"/>
        <v>---0</v>
      </c>
      <c r="E33375">
        <v>0</v>
      </c>
    </row>
    <row r="33376" spans="2:5" ht="13.5" customHeight="1">
      <c r="B33376" t="str">
        <f t="shared" si="521"/>
        <v>---0</v>
      </c>
      <c r="E33376">
        <v>0</v>
      </c>
    </row>
    <row r="33377" spans="2:5" ht="13.5" customHeight="1">
      <c r="B33377" t="str">
        <f t="shared" si="521"/>
        <v>---0</v>
      </c>
      <c r="E33377">
        <v>0</v>
      </c>
    </row>
    <row r="33378" spans="2:5" ht="13.5" customHeight="1">
      <c r="B33378" t="str">
        <f t="shared" si="521"/>
        <v>---0</v>
      </c>
      <c r="E33378">
        <v>0</v>
      </c>
    </row>
    <row r="33379" spans="2:5" ht="13.5" customHeight="1">
      <c r="B33379" t="str">
        <f t="shared" si="521"/>
        <v>---0</v>
      </c>
      <c r="E33379">
        <v>0</v>
      </c>
    </row>
    <row r="33380" spans="2:5" ht="13.5" customHeight="1">
      <c r="B33380" t="str">
        <f t="shared" si="521"/>
        <v>---0</v>
      </c>
      <c r="E33380">
        <v>0</v>
      </c>
    </row>
    <row r="33381" spans="2:5" ht="13.5" customHeight="1">
      <c r="B33381" t="str">
        <f t="shared" si="521"/>
        <v>---0</v>
      </c>
      <c r="E33381">
        <v>0</v>
      </c>
    </row>
    <row r="33382" spans="2:5" ht="13.5" customHeight="1">
      <c r="B33382" t="str">
        <f t="shared" si="521"/>
        <v>---0</v>
      </c>
      <c r="E33382">
        <v>0</v>
      </c>
    </row>
    <row r="33383" spans="2:5" ht="13.5" customHeight="1">
      <c r="B33383" t="str">
        <f t="shared" si="521"/>
        <v>---0</v>
      </c>
      <c r="E33383">
        <v>0</v>
      </c>
    </row>
    <row r="33384" spans="2:5" ht="13.5" customHeight="1">
      <c r="B33384" t="str">
        <f t="shared" si="521"/>
        <v>---0</v>
      </c>
      <c r="E33384">
        <v>0</v>
      </c>
    </row>
    <row r="33385" spans="2:5" ht="13.5" customHeight="1">
      <c r="B33385" t="str">
        <f t="shared" si="521"/>
        <v>---0</v>
      </c>
      <c r="E33385">
        <v>0</v>
      </c>
    </row>
    <row r="33386" spans="2:5" ht="13.5" customHeight="1">
      <c r="B33386" t="str">
        <f t="shared" si="521"/>
        <v>---0</v>
      </c>
      <c r="E33386">
        <v>0</v>
      </c>
    </row>
    <row r="33387" spans="2:5" ht="13.5" customHeight="1">
      <c r="B33387" t="str">
        <f t="shared" si="521"/>
        <v>---0</v>
      </c>
      <c r="E33387">
        <v>0</v>
      </c>
    </row>
    <row r="33388" spans="2:5" ht="13.5" customHeight="1">
      <c r="B33388" t="str">
        <f t="shared" si="521"/>
        <v>---0</v>
      </c>
      <c r="E33388">
        <v>0</v>
      </c>
    </row>
    <row r="33389" spans="2:5" ht="13.5" customHeight="1">
      <c r="B33389" t="str">
        <f t="shared" si="521"/>
        <v>---0</v>
      </c>
      <c r="E33389">
        <v>0</v>
      </c>
    </row>
    <row r="33390" spans="2:5" ht="13.5" customHeight="1">
      <c r="B33390" t="str">
        <f t="shared" si="521"/>
        <v>---0</v>
      </c>
      <c r="E33390">
        <v>0</v>
      </c>
    </row>
    <row r="33391" spans="2:5" ht="13.5" customHeight="1">
      <c r="B33391" t="str">
        <f t="shared" si="521"/>
        <v>---0</v>
      </c>
      <c r="E33391">
        <v>0</v>
      </c>
    </row>
    <row r="33392" spans="2:5" ht="13.5" customHeight="1">
      <c r="B33392" t="str">
        <f t="shared" si="521"/>
        <v>---0</v>
      </c>
      <c r="E33392">
        <v>0</v>
      </c>
    </row>
    <row r="33393" spans="2:5" ht="13.5" customHeight="1">
      <c r="B33393" t="str">
        <f t="shared" si="521"/>
        <v>---0</v>
      </c>
      <c r="E33393">
        <v>0</v>
      </c>
    </row>
    <row r="33394" spans="2:5" ht="13.5" customHeight="1">
      <c r="B33394" t="str">
        <f t="shared" si="521"/>
        <v>---0</v>
      </c>
      <c r="E33394">
        <v>0</v>
      </c>
    </row>
    <row r="33395" spans="2:5" ht="13.5" customHeight="1">
      <c r="B33395" t="str">
        <f t="shared" si="521"/>
        <v>---0</v>
      </c>
      <c r="E33395">
        <v>0</v>
      </c>
    </row>
    <row r="33396" spans="2:5" ht="13.5" customHeight="1">
      <c r="B33396" t="str">
        <f t="shared" si="521"/>
        <v>---0</v>
      </c>
      <c r="E33396">
        <v>0</v>
      </c>
    </row>
    <row r="33397" spans="2:5" ht="13.5" customHeight="1">
      <c r="B33397" t="str">
        <f t="shared" si="521"/>
        <v>---0</v>
      </c>
      <c r="E33397">
        <v>0</v>
      </c>
    </row>
    <row r="33398" spans="2:5" ht="13.5" customHeight="1">
      <c r="B33398" t="str">
        <f t="shared" si="521"/>
        <v>---0</v>
      </c>
      <c r="E33398">
        <v>0</v>
      </c>
    </row>
    <row r="33399" spans="2:5" ht="13.5" customHeight="1">
      <c r="B33399" t="str">
        <f t="shared" si="521"/>
        <v>---0</v>
      </c>
      <c r="E33399">
        <v>0</v>
      </c>
    </row>
    <row r="33400" spans="2:5" ht="13.5" customHeight="1">
      <c r="B33400" t="str">
        <f t="shared" si="521"/>
        <v>---0</v>
      </c>
      <c r="E33400">
        <v>0</v>
      </c>
    </row>
    <row r="33401" spans="2:5" ht="13.5" customHeight="1">
      <c r="B33401" t="str">
        <f t="shared" si="521"/>
        <v>---0</v>
      </c>
      <c r="E33401">
        <v>0</v>
      </c>
    </row>
    <row r="33402" spans="2:5" ht="13.5" customHeight="1">
      <c r="B33402" t="str">
        <f t="shared" si="521"/>
        <v>---0</v>
      </c>
      <c r="E33402">
        <v>0</v>
      </c>
    </row>
    <row r="33403" spans="2:5" ht="13.5" customHeight="1">
      <c r="B33403" t="str">
        <f t="shared" si="521"/>
        <v>---0</v>
      </c>
      <c r="E33403">
        <v>0</v>
      </c>
    </row>
    <row r="33404" spans="2:5" ht="13.5" customHeight="1">
      <c r="B33404" t="str">
        <f t="shared" si="521"/>
        <v>---0</v>
      </c>
      <c r="E33404">
        <v>0</v>
      </c>
    </row>
    <row r="33405" spans="2:5" ht="13.5" customHeight="1">
      <c r="B33405" t="str">
        <f t="shared" si="521"/>
        <v>---0</v>
      </c>
      <c r="E33405">
        <v>0</v>
      </c>
    </row>
    <row r="33406" spans="2:5" ht="13.5" customHeight="1">
      <c r="B33406" t="str">
        <f t="shared" si="521"/>
        <v>---0</v>
      </c>
      <c r="E33406">
        <v>0</v>
      </c>
    </row>
    <row r="33407" spans="2:5" ht="13.5" customHeight="1">
      <c r="B33407" t="str">
        <f t="shared" si="521"/>
        <v>---0</v>
      </c>
      <c r="E33407">
        <v>0</v>
      </c>
    </row>
    <row r="33408" spans="2:5" ht="13.5" customHeight="1">
      <c r="B33408" t="str">
        <f t="shared" si="521"/>
        <v>---0</v>
      </c>
      <c r="E33408">
        <v>0</v>
      </c>
    </row>
    <row r="33409" spans="2:5" ht="13.5" customHeight="1">
      <c r="B33409" t="str">
        <f t="shared" si="521"/>
        <v>---0</v>
      </c>
      <c r="E33409">
        <v>0</v>
      </c>
    </row>
    <row r="33410" spans="2:5" ht="13.5" customHeight="1">
      <c r="B33410" t="str">
        <f t="shared" si="521"/>
        <v>---0</v>
      </c>
      <c r="E33410">
        <v>0</v>
      </c>
    </row>
    <row r="33411" spans="2:5" ht="13.5" customHeight="1">
      <c r="B33411" t="str">
        <f t="shared" ref="B33411:B33474" si="522">A33411&amp;"---"&amp;E33411</f>
        <v>---0</v>
      </c>
      <c r="E33411">
        <v>0</v>
      </c>
    </row>
    <row r="33412" spans="2:5" ht="13.5" customHeight="1">
      <c r="B33412" t="str">
        <f t="shared" si="522"/>
        <v>---0</v>
      </c>
      <c r="E33412">
        <v>0</v>
      </c>
    </row>
    <row r="33413" spans="2:5" ht="13.5" customHeight="1">
      <c r="B33413" t="str">
        <f t="shared" si="522"/>
        <v>---0</v>
      </c>
      <c r="E33413">
        <v>0</v>
      </c>
    </row>
    <row r="33414" spans="2:5" ht="13.5" customHeight="1">
      <c r="B33414" t="str">
        <f t="shared" si="522"/>
        <v>---0</v>
      </c>
      <c r="E33414">
        <v>0</v>
      </c>
    </row>
    <row r="33415" spans="2:5" ht="13.5" customHeight="1">
      <c r="B33415" t="str">
        <f t="shared" si="522"/>
        <v>---0</v>
      </c>
      <c r="E33415">
        <v>0</v>
      </c>
    </row>
    <row r="33416" spans="2:5" ht="13.5" customHeight="1">
      <c r="B33416" t="str">
        <f t="shared" si="522"/>
        <v>---0</v>
      </c>
      <c r="E33416">
        <v>0</v>
      </c>
    </row>
    <row r="33417" spans="2:5" ht="13.5" customHeight="1">
      <c r="B33417" t="str">
        <f t="shared" si="522"/>
        <v>---0</v>
      </c>
      <c r="E33417">
        <v>0</v>
      </c>
    </row>
    <row r="33418" spans="2:5" ht="13.5" customHeight="1">
      <c r="B33418" t="str">
        <f t="shared" si="522"/>
        <v>---0</v>
      </c>
      <c r="E33418">
        <v>0</v>
      </c>
    </row>
    <row r="33419" spans="2:5" ht="13.5" customHeight="1">
      <c r="B33419" t="str">
        <f t="shared" si="522"/>
        <v>---0</v>
      </c>
      <c r="E33419">
        <v>0</v>
      </c>
    </row>
    <row r="33420" spans="2:5" ht="13.5" customHeight="1">
      <c r="B33420" t="str">
        <f t="shared" si="522"/>
        <v>---0</v>
      </c>
      <c r="E33420">
        <v>0</v>
      </c>
    </row>
    <row r="33421" spans="2:5" ht="13.5" customHeight="1">
      <c r="B33421" t="str">
        <f t="shared" si="522"/>
        <v>---0</v>
      </c>
      <c r="E33421">
        <v>0</v>
      </c>
    </row>
    <row r="33422" spans="2:5" ht="13.5" customHeight="1">
      <c r="B33422" t="str">
        <f t="shared" si="522"/>
        <v>---0</v>
      </c>
      <c r="E33422">
        <v>0</v>
      </c>
    </row>
    <row r="33423" spans="2:5" ht="13.5" customHeight="1">
      <c r="B33423" t="str">
        <f t="shared" si="522"/>
        <v>---0</v>
      </c>
      <c r="E33423">
        <v>0</v>
      </c>
    </row>
    <row r="33424" spans="2:5" ht="13.5" customHeight="1">
      <c r="B33424" t="str">
        <f t="shared" si="522"/>
        <v>---0</v>
      </c>
      <c r="E33424">
        <v>0</v>
      </c>
    </row>
    <row r="33425" spans="2:5" ht="13.5" customHeight="1">
      <c r="B33425" t="str">
        <f t="shared" si="522"/>
        <v>---0</v>
      </c>
      <c r="E33425">
        <v>0</v>
      </c>
    </row>
    <row r="33426" spans="2:5" ht="13.5" customHeight="1">
      <c r="B33426" t="str">
        <f t="shared" si="522"/>
        <v>---0</v>
      </c>
      <c r="E33426">
        <v>0</v>
      </c>
    </row>
    <row r="33427" spans="2:5" ht="13.5" customHeight="1">
      <c r="B33427" t="str">
        <f t="shared" si="522"/>
        <v>---0</v>
      </c>
      <c r="E33427">
        <v>0</v>
      </c>
    </row>
    <row r="33428" spans="2:5" ht="13.5" customHeight="1">
      <c r="B33428" t="str">
        <f t="shared" si="522"/>
        <v>---0</v>
      </c>
      <c r="E33428">
        <v>0</v>
      </c>
    </row>
    <row r="33429" spans="2:5" ht="13.5" customHeight="1">
      <c r="B33429" t="str">
        <f t="shared" si="522"/>
        <v>---0</v>
      </c>
      <c r="E33429">
        <v>0</v>
      </c>
    </row>
    <row r="33430" spans="2:5" ht="13.5" customHeight="1">
      <c r="B33430" t="str">
        <f t="shared" si="522"/>
        <v>---0</v>
      </c>
      <c r="E33430">
        <v>0</v>
      </c>
    </row>
    <row r="33431" spans="2:5" ht="13.5" customHeight="1">
      <c r="B33431" t="str">
        <f t="shared" si="522"/>
        <v>---0</v>
      </c>
      <c r="E33431">
        <v>0</v>
      </c>
    </row>
    <row r="33432" spans="2:5" ht="13.5" customHeight="1">
      <c r="B33432" t="str">
        <f t="shared" si="522"/>
        <v>---0</v>
      </c>
      <c r="E33432">
        <v>0</v>
      </c>
    </row>
    <row r="33433" spans="2:5" ht="13.5" customHeight="1">
      <c r="B33433" t="str">
        <f t="shared" si="522"/>
        <v>---0</v>
      </c>
      <c r="E33433">
        <v>0</v>
      </c>
    </row>
    <row r="33434" spans="2:5" ht="13.5" customHeight="1">
      <c r="B33434" t="str">
        <f t="shared" si="522"/>
        <v>---0</v>
      </c>
      <c r="E33434">
        <v>0</v>
      </c>
    </row>
    <row r="33435" spans="2:5" ht="13.5" customHeight="1">
      <c r="B33435" t="str">
        <f t="shared" si="522"/>
        <v>---0</v>
      </c>
      <c r="E33435">
        <v>0</v>
      </c>
    </row>
    <row r="33436" spans="2:5" ht="13.5" customHeight="1">
      <c r="B33436" t="str">
        <f t="shared" si="522"/>
        <v>---0</v>
      </c>
      <c r="E33436">
        <v>0</v>
      </c>
    </row>
    <row r="33437" spans="2:5" ht="13.5" customHeight="1">
      <c r="B33437" t="str">
        <f t="shared" si="522"/>
        <v>---0</v>
      </c>
      <c r="E33437">
        <v>0</v>
      </c>
    </row>
    <row r="33438" spans="2:5" ht="13.5" customHeight="1">
      <c r="B33438" t="str">
        <f t="shared" si="522"/>
        <v>---0</v>
      </c>
      <c r="E33438">
        <v>0</v>
      </c>
    </row>
    <row r="33439" spans="2:5" ht="13.5" customHeight="1">
      <c r="B33439" t="str">
        <f t="shared" si="522"/>
        <v>---0</v>
      </c>
      <c r="E33439">
        <v>0</v>
      </c>
    </row>
    <row r="33440" spans="2:5" ht="13.5" customHeight="1">
      <c r="B33440" t="str">
        <f t="shared" si="522"/>
        <v>---0</v>
      </c>
      <c r="E33440">
        <v>0</v>
      </c>
    </row>
    <row r="33441" spans="2:5" ht="13.5" customHeight="1">
      <c r="B33441" t="str">
        <f t="shared" si="522"/>
        <v>---0</v>
      </c>
      <c r="E33441">
        <v>0</v>
      </c>
    </row>
    <row r="33442" spans="2:5" ht="13.5" customHeight="1">
      <c r="B33442" t="str">
        <f t="shared" si="522"/>
        <v>---0</v>
      </c>
      <c r="E33442">
        <v>0</v>
      </c>
    </row>
    <row r="33443" spans="2:5" ht="13.5" customHeight="1">
      <c r="B33443" t="str">
        <f t="shared" si="522"/>
        <v>---0</v>
      </c>
      <c r="E33443">
        <v>0</v>
      </c>
    </row>
    <row r="33444" spans="2:5" ht="13.5" customHeight="1">
      <c r="B33444" t="str">
        <f t="shared" si="522"/>
        <v>---0</v>
      </c>
      <c r="E33444">
        <v>0</v>
      </c>
    </row>
    <row r="33445" spans="2:5" ht="13.5" customHeight="1">
      <c r="B33445" t="str">
        <f t="shared" si="522"/>
        <v>---0</v>
      </c>
      <c r="E33445">
        <v>0</v>
      </c>
    </row>
    <row r="33446" spans="2:5" ht="13.5" customHeight="1">
      <c r="B33446" t="str">
        <f t="shared" si="522"/>
        <v>---0</v>
      </c>
      <c r="E33446">
        <v>0</v>
      </c>
    </row>
    <row r="33447" spans="2:5" ht="13.5" customHeight="1">
      <c r="B33447" t="str">
        <f t="shared" si="522"/>
        <v>---0</v>
      </c>
      <c r="E33447">
        <v>0</v>
      </c>
    </row>
    <row r="33448" spans="2:5" ht="13.5" customHeight="1">
      <c r="B33448" t="str">
        <f t="shared" si="522"/>
        <v>---0</v>
      </c>
      <c r="E33448">
        <v>0</v>
      </c>
    </row>
    <row r="33449" spans="2:5" ht="13.5" customHeight="1">
      <c r="B33449" t="str">
        <f t="shared" si="522"/>
        <v>---0</v>
      </c>
      <c r="E33449">
        <v>0</v>
      </c>
    </row>
    <row r="33450" spans="2:5" ht="13.5" customHeight="1">
      <c r="B33450" t="str">
        <f t="shared" si="522"/>
        <v>---0</v>
      </c>
      <c r="E33450">
        <v>0</v>
      </c>
    </row>
    <row r="33451" spans="2:5" ht="13.5" customHeight="1">
      <c r="B33451" t="str">
        <f t="shared" si="522"/>
        <v>---0</v>
      </c>
      <c r="E33451">
        <v>0</v>
      </c>
    </row>
    <row r="33452" spans="2:5" ht="13.5" customHeight="1">
      <c r="B33452" t="str">
        <f t="shared" si="522"/>
        <v>---0</v>
      </c>
      <c r="E33452">
        <v>0</v>
      </c>
    </row>
    <row r="33453" spans="2:5" ht="13.5" customHeight="1">
      <c r="B33453" t="str">
        <f t="shared" si="522"/>
        <v>---0</v>
      </c>
      <c r="E33453">
        <v>0</v>
      </c>
    </row>
    <row r="33454" spans="2:5" ht="13.5" customHeight="1">
      <c r="B33454" t="str">
        <f t="shared" si="522"/>
        <v>---0</v>
      </c>
      <c r="E33454">
        <v>0</v>
      </c>
    </row>
    <row r="33455" spans="2:5" ht="13.5" customHeight="1">
      <c r="B33455" t="str">
        <f t="shared" si="522"/>
        <v>---0</v>
      </c>
      <c r="E33455">
        <v>0</v>
      </c>
    </row>
    <row r="33456" spans="2:5" ht="13.5" customHeight="1">
      <c r="B33456" t="str">
        <f t="shared" si="522"/>
        <v>---0</v>
      </c>
      <c r="E33456">
        <v>0</v>
      </c>
    </row>
    <row r="33457" spans="2:5" ht="13.5" customHeight="1">
      <c r="B33457" t="str">
        <f t="shared" si="522"/>
        <v>---0</v>
      </c>
      <c r="E33457">
        <v>0</v>
      </c>
    </row>
    <row r="33458" spans="2:5" ht="13.5" customHeight="1">
      <c r="B33458" t="str">
        <f t="shared" si="522"/>
        <v>---0</v>
      </c>
      <c r="E33458">
        <v>0</v>
      </c>
    </row>
    <row r="33459" spans="2:5" ht="13.5" customHeight="1">
      <c r="B33459" t="str">
        <f t="shared" si="522"/>
        <v>---0</v>
      </c>
      <c r="E33459">
        <v>0</v>
      </c>
    </row>
    <row r="33460" spans="2:5" ht="13.5" customHeight="1">
      <c r="B33460" t="str">
        <f t="shared" si="522"/>
        <v>---0</v>
      </c>
      <c r="E33460">
        <v>0</v>
      </c>
    </row>
    <row r="33461" spans="2:5" ht="13.5" customHeight="1">
      <c r="B33461" t="str">
        <f t="shared" si="522"/>
        <v>---0</v>
      </c>
      <c r="E33461">
        <v>0</v>
      </c>
    </row>
    <row r="33462" spans="2:5" ht="13.5" customHeight="1">
      <c r="B33462" t="str">
        <f t="shared" si="522"/>
        <v>---0</v>
      </c>
      <c r="E33462">
        <v>0</v>
      </c>
    </row>
    <row r="33463" spans="2:5" ht="13.5" customHeight="1">
      <c r="B33463" t="str">
        <f t="shared" si="522"/>
        <v>---0</v>
      </c>
      <c r="E33463">
        <v>0</v>
      </c>
    </row>
    <row r="33464" spans="2:5" ht="13.5" customHeight="1">
      <c r="B33464" t="str">
        <f t="shared" si="522"/>
        <v>---0</v>
      </c>
      <c r="E33464">
        <v>0</v>
      </c>
    </row>
    <row r="33465" spans="2:5" ht="13.5" customHeight="1">
      <c r="B33465" t="str">
        <f t="shared" si="522"/>
        <v>---0</v>
      </c>
      <c r="E33465">
        <v>0</v>
      </c>
    </row>
    <row r="33466" spans="2:5" ht="13.5" customHeight="1">
      <c r="B33466" t="str">
        <f t="shared" si="522"/>
        <v>---0</v>
      </c>
      <c r="E33466">
        <v>0</v>
      </c>
    </row>
    <row r="33467" spans="2:5" ht="13.5" customHeight="1">
      <c r="B33467" t="str">
        <f t="shared" si="522"/>
        <v>---0</v>
      </c>
      <c r="E33467">
        <v>0</v>
      </c>
    </row>
    <row r="33468" spans="2:5" ht="13.5" customHeight="1">
      <c r="B33468" t="str">
        <f t="shared" si="522"/>
        <v>---0</v>
      </c>
      <c r="E33468">
        <v>0</v>
      </c>
    </row>
    <row r="33469" spans="2:5" ht="13.5" customHeight="1">
      <c r="B33469" t="str">
        <f t="shared" si="522"/>
        <v>---0</v>
      </c>
      <c r="E33469">
        <v>0</v>
      </c>
    </row>
    <row r="33470" spans="2:5" ht="13.5" customHeight="1">
      <c r="B33470" t="str">
        <f t="shared" si="522"/>
        <v>---0</v>
      </c>
      <c r="E33470">
        <v>0</v>
      </c>
    </row>
    <row r="33471" spans="2:5" ht="13.5" customHeight="1">
      <c r="B33471" t="str">
        <f t="shared" si="522"/>
        <v>---0</v>
      </c>
      <c r="E33471">
        <v>0</v>
      </c>
    </row>
    <row r="33472" spans="2:5" ht="13.5" customHeight="1">
      <c r="B33472" t="str">
        <f t="shared" si="522"/>
        <v>---0</v>
      </c>
      <c r="E33472">
        <v>0</v>
      </c>
    </row>
    <row r="33473" spans="2:5" ht="13.5" customHeight="1">
      <c r="B33473" t="str">
        <f t="shared" si="522"/>
        <v>---0</v>
      </c>
      <c r="E33473">
        <v>0</v>
      </c>
    </row>
    <row r="33474" spans="2:5" ht="13.5" customHeight="1">
      <c r="B33474" t="str">
        <f t="shared" si="522"/>
        <v>---0</v>
      </c>
      <c r="E33474">
        <v>0</v>
      </c>
    </row>
    <row r="33475" spans="2:5" ht="13.5" customHeight="1">
      <c r="B33475" t="str">
        <f t="shared" ref="B33475:B33538" si="523">A33475&amp;"---"&amp;E33475</f>
        <v>---0</v>
      </c>
      <c r="E33475">
        <v>0</v>
      </c>
    </row>
    <row r="33476" spans="2:5" ht="13.5" customHeight="1">
      <c r="B33476" t="str">
        <f t="shared" si="523"/>
        <v>---0</v>
      </c>
      <c r="E33476">
        <v>0</v>
      </c>
    </row>
    <row r="33477" spans="2:5" ht="13.5" customHeight="1">
      <c r="B33477" t="str">
        <f t="shared" si="523"/>
        <v>---0</v>
      </c>
      <c r="E33477">
        <v>0</v>
      </c>
    </row>
    <row r="33478" spans="2:5" ht="13.5" customHeight="1">
      <c r="B33478" t="str">
        <f t="shared" si="523"/>
        <v>---0</v>
      </c>
      <c r="E33478">
        <v>0</v>
      </c>
    </row>
    <row r="33479" spans="2:5" ht="13.5" customHeight="1">
      <c r="B33479" t="str">
        <f t="shared" si="523"/>
        <v>---0</v>
      </c>
      <c r="E33479">
        <v>0</v>
      </c>
    </row>
    <row r="33480" spans="2:5" ht="13.5" customHeight="1">
      <c r="B33480" t="str">
        <f t="shared" si="523"/>
        <v>---0</v>
      </c>
      <c r="E33480">
        <v>0</v>
      </c>
    </row>
    <row r="33481" spans="2:5" ht="13.5" customHeight="1">
      <c r="B33481" t="str">
        <f t="shared" si="523"/>
        <v>---0</v>
      </c>
      <c r="E33481">
        <v>0</v>
      </c>
    </row>
    <row r="33482" spans="2:5" ht="13.5" customHeight="1">
      <c r="B33482" t="str">
        <f t="shared" si="523"/>
        <v>---0</v>
      </c>
      <c r="E33482">
        <v>0</v>
      </c>
    </row>
    <row r="33483" spans="2:5" ht="13.5" customHeight="1">
      <c r="B33483" t="str">
        <f t="shared" si="523"/>
        <v>---0</v>
      </c>
      <c r="E33483">
        <v>0</v>
      </c>
    </row>
    <row r="33484" spans="2:5" ht="13.5" customHeight="1">
      <c r="B33484" t="str">
        <f t="shared" si="523"/>
        <v>---0</v>
      </c>
      <c r="E33484">
        <v>0</v>
      </c>
    </row>
    <row r="33485" spans="2:5" ht="13.5" customHeight="1">
      <c r="B33485" t="str">
        <f t="shared" si="523"/>
        <v>---0</v>
      </c>
      <c r="E33485">
        <v>0</v>
      </c>
    </row>
    <row r="33486" spans="2:5" ht="13.5" customHeight="1">
      <c r="B33486" t="str">
        <f t="shared" si="523"/>
        <v>---0</v>
      </c>
      <c r="E33486">
        <v>0</v>
      </c>
    </row>
    <row r="33487" spans="2:5" ht="13.5" customHeight="1">
      <c r="B33487" t="str">
        <f t="shared" si="523"/>
        <v>---0</v>
      </c>
      <c r="E33487">
        <v>0</v>
      </c>
    </row>
    <row r="33488" spans="2:5" ht="13.5" customHeight="1">
      <c r="B33488" t="str">
        <f t="shared" si="523"/>
        <v>---0</v>
      </c>
      <c r="E33488">
        <v>0</v>
      </c>
    </row>
    <row r="33489" spans="2:5" ht="13.5" customHeight="1">
      <c r="B33489" t="str">
        <f t="shared" si="523"/>
        <v>---0</v>
      </c>
      <c r="E33489">
        <v>0</v>
      </c>
    </row>
    <row r="33490" spans="2:5" ht="13.5" customHeight="1">
      <c r="B33490" t="str">
        <f t="shared" si="523"/>
        <v>---0</v>
      </c>
      <c r="E33490">
        <v>0</v>
      </c>
    </row>
    <row r="33491" spans="2:5" ht="13.5" customHeight="1">
      <c r="B33491" t="str">
        <f t="shared" si="523"/>
        <v>---0</v>
      </c>
      <c r="E33491">
        <v>0</v>
      </c>
    </row>
    <row r="33492" spans="2:5" ht="13.5" customHeight="1">
      <c r="B33492" t="str">
        <f t="shared" si="523"/>
        <v>---0</v>
      </c>
      <c r="E33492">
        <v>0</v>
      </c>
    </row>
    <row r="33493" spans="2:5" ht="13.5" customHeight="1">
      <c r="B33493" t="str">
        <f t="shared" si="523"/>
        <v>---0</v>
      </c>
      <c r="E33493">
        <v>0</v>
      </c>
    </row>
    <row r="33494" spans="2:5" ht="13.5" customHeight="1">
      <c r="B33494" t="str">
        <f t="shared" si="523"/>
        <v>---0</v>
      </c>
      <c r="E33494">
        <v>0</v>
      </c>
    </row>
    <row r="33495" spans="2:5" ht="13.5" customHeight="1">
      <c r="B33495" t="str">
        <f t="shared" si="523"/>
        <v>---0</v>
      </c>
      <c r="E33495">
        <v>0</v>
      </c>
    </row>
    <row r="33496" spans="2:5" ht="13.5" customHeight="1">
      <c r="B33496" t="str">
        <f t="shared" si="523"/>
        <v>---0</v>
      </c>
      <c r="E33496">
        <v>0</v>
      </c>
    </row>
    <row r="33497" spans="2:5" ht="13.5" customHeight="1">
      <c r="B33497" t="str">
        <f t="shared" si="523"/>
        <v>---0</v>
      </c>
      <c r="E33497">
        <v>0</v>
      </c>
    </row>
    <row r="33498" spans="2:5" ht="13.5" customHeight="1">
      <c r="B33498" t="str">
        <f t="shared" si="523"/>
        <v>---0</v>
      </c>
      <c r="E33498">
        <v>0</v>
      </c>
    </row>
    <row r="33499" spans="2:5" ht="13.5" customHeight="1">
      <c r="B33499" t="str">
        <f t="shared" si="523"/>
        <v>---0</v>
      </c>
      <c r="E33499">
        <v>0</v>
      </c>
    </row>
    <row r="33500" spans="2:5" ht="13.5" customHeight="1">
      <c r="B33500" t="str">
        <f t="shared" si="523"/>
        <v>---0</v>
      </c>
      <c r="E33500">
        <v>0</v>
      </c>
    </row>
    <row r="33501" spans="2:5" ht="13.5" customHeight="1">
      <c r="B33501" t="str">
        <f t="shared" si="523"/>
        <v>---0</v>
      </c>
      <c r="E33501">
        <v>0</v>
      </c>
    </row>
    <row r="33502" spans="2:5" ht="13.5" customHeight="1">
      <c r="B33502" t="str">
        <f t="shared" si="523"/>
        <v>---0</v>
      </c>
      <c r="E33502">
        <v>0</v>
      </c>
    </row>
    <row r="33503" spans="2:5" ht="13.5" customHeight="1">
      <c r="B33503" t="str">
        <f t="shared" si="523"/>
        <v>---0</v>
      </c>
      <c r="E33503">
        <v>0</v>
      </c>
    </row>
    <row r="33504" spans="2:5" ht="13.5" customHeight="1">
      <c r="B33504" t="str">
        <f t="shared" si="523"/>
        <v>---0</v>
      </c>
      <c r="E33504">
        <v>0</v>
      </c>
    </row>
    <row r="33505" spans="2:5" ht="13.5" customHeight="1">
      <c r="B33505" t="str">
        <f t="shared" si="523"/>
        <v>---0</v>
      </c>
      <c r="E33505">
        <v>0</v>
      </c>
    </row>
    <row r="33506" spans="2:5" ht="13.5" customHeight="1">
      <c r="B33506" t="str">
        <f t="shared" si="523"/>
        <v>---0</v>
      </c>
      <c r="E33506">
        <v>0</v>
      </c>
    </row>
    <row r="33507" spans="2:5" ht="13.5" customHeight="1">
      <c r="B33507" t="str">
        <f t="shared" si="523"/>
        <v>---0</v>
      </c>
      <c r="E33507">
        <v>0</v>
      </c>
    </row>
    <row r="33508" spans="2:5" ht="13.5" customHeight="1">
      <c r="B33508" t="str">
        <f t="shared" si="523"/>
        <v>---0</v>
      </c>
      <c r="E33508">
        <v>0</v>
      </c>
    </row>
    <row r="33509" spans="2:5" ht="13.5" customHeight="1">
      <c r="B33509" t="str">
        <f t="shared" si="523"/>
        <v>---0</v>
      </c>
      <c r="E33509">
        <v>0</v>
      </c>
    </row>
    <row r="33510" spans="2:5" ht="13.5" customHeight="1">
      <c r="B33510" t="str">
        <f t="shared" si="523"/>
        <v>---0</v>
      </c>
      <c r="E33510">
        <v>0</v>
      </c>
    </row>
    <row r="33511" spans="2:5" ht="13.5" customHeight="1">
      <c r="B33511" t="str">
        <f t="shared" si="523"/>
        <v>---0</v>
      </c>
      <c r="E33511">
        <v>0</v>
      </c>
    </row>
    <row r="33512" spans="2:5" ht="13.5" customHeight="1">
      <c r="B33512" t="str">
        <f t="shared" si="523"/>
        <v>---0</v>
      </c>
      <c r="E33512">
        <v>0</v>
      </c>
    </row>
    <row r="33513" spans="2:5" ht="13.5" customHeight="1">
      <c r="B33513" t="str">
        <f t="shared" si="523"/>
        <v>---0</v>
      </c>
      <c r="E33513">
        <v>0</v>
      </c>
    </row>
    <row r="33514" spans="2:5" ht="13.5" customHeight="1">
      <c r="B33514" t="str">
        <f t="shared" si="523"/>
        <v>---0</v>
      </c>
      <c r="E33514">
        <v>0</v>
      </c>
    </row>
    <row r="33515" spans="2:5" ht="13.5" customHeight="1">
      <c r="B33515" t="str">
        <f t="shared" si="523"/>
        <v>---0</v>
      </c>
      <c r="E33515">
        <v>0</v>
      </c>
    </row>
    <row r="33516" spans="2:5" ht="13.5" customHeight="1">
      <c r="B33516" t="str">
        <f t="shared" si="523"/>
        <v>---0</v>
      </c>
      <c r="E33516">
        <v>0</v>
      </c>
    </row>
    <row r="33517" spans="2:5" ht="13.5" customHeight="1">
      <c r="B33517" t="str">
        <f t="shared" si="523"/>
        <v>---0</v>
      </c>
      <c r="E33517">
        <v>0</v>
      </c>
    </row>
    <row r="33518" spans="2:5" ht="13.5" customHeight="1">
      <c r="B33518" t="str">
        <f t="shared" si="523"/>
        <v>---0</v>
      </c>
      <c r="E33518">
        <v>0</v>
      </c>
    </row>
    <row r="33519" spans="2:5" ht="13.5" customHeight="1">
      <c r="B33519" t="str">
        <f t="shared" si="523"/>
        <v>---0</v>
      </c>
      <c r="E33519">
        <v>0</v>
      </c>
    </row>
    <row r="33520" spans="2:5" ht="13.5" customHeight="1">
      <c r="B33520" t="str">
        <f t="shared" si="523"/>
        <v>---0</v>
      </c>
      <c r="E33520">
        <v>0</v>
      </c>
    </row>
    <row r="33521" spans="2:5" ht="13.5" customHeight="1">
      <c r="B33521" t="str">
        <f t="shared" si="523"/>
        <v>---0</v>
      </c>
      <c r="E33521">
        <v>0</v>
      </c>
    </row>
    <row r="33522" spans="2:5" ht="13.5" customHeight="1">
      <c r="B33522" t="str">
        <f t="shared" si="523"/>
        <v>---0</v>
      </c>
      <c r="E33522">
        <v>0</v>
      </c>
    </row>
    <row r="33523" spans="2:5" ht="13.5" customHeight="1">
      <c r="B33523" t="str">
        <f t="shared" si="523"/>
        <v>---0</v>
      </c>
      <c r="E33523">
        <v>0</v>
      </c>
    </row>
    <row r="33524" spans="2:5" ht="13.5" customHeight="1">
      <c r="B33524" t="str">
        <f t="shared" si="523"/>
        <v>---0</v>
      </c>
      <c r="E33524">
        <v>0</v>
      </c>
    </row>
    <row r="33525" spans="2:5" ht="13.5" customHeight="1">
      <c r="B33525" t="str">
        <f t="shared" si="523"/>
        <v>---0</v>
      </c>
      <c r="E33525">
        <v>0</v>
      </c>
    </row>
    <row r="33526" spans="2:5" ht="13.5" customHeight="1">
      <c r="B33526" t="str">
        <f t="shared" si="523"/>
        <v>---0</v>
      </c>
      <c r="E33526">
        <v>0</v>
      </c>
    </row>
    <row r="33527" spans="2:5" ht="13.5" customHeight="1">
      <c r="B33527" t="str">
        <f t="shared" si="523"/>
        <v>---0</v>
      </c>
      <c r="E33527">
        <v>0</v>
      </c>
    </row>
    <row r="33528" spans="2:5" ht="13.5" customHeight="1">
      <c r="B33528" t="str">
        <f t="shared" si="523"/>
        <v>---0</v>
      </c>
      <c r="E33528">
        <v>0</v>
      </c>
    </row>
    <row r="33529" spans="2:5" ht="13.5" customHeight="1">
      <c r="B33529" t="str">
        <f t="shared" si="523"/>
        <v>---0</v>
      </c>
      <c r="E33529">
        <v>0</v>
      </c>
    </row>
    <row r="33530" spans="2:5" ht="13.5" customHeight="1">
      <c r="B33530" t="str">
        <f t="shared" si="523"/>
        <v>---0</v>
      </c>
      <c r="E33530">
        <v>0</v>
      </c>
    </row>
    <row r="33531" spans="2:5" ht="13.5" customHeight="1">
      <c r="B33531" t="str">
        <f t="shared" si="523"/>
        <v>---0</v>
      </c>
      <c r="E33531">
        <v>0</v>
      </c>
    </row>
    <row r="33532" spans="2:5" ht="13.5" customHeight="1">
      <c r="B33532" t="str">
        <f t="shared" si="523"/>
        <v>---0</v>
      </c>
      <c r="E33532">
        <v>0</v>
      </c>
    </row>
    <row r="33533" spans="2:5" ht="13.5" customHeight="1">
      <c r="B33533" t="str">
        <f t="shared" si="523"/>
        <v>---0</v>
      </c>
      <c r="E33533">
        <v>0</v>
      </c>
    </row>
    <row r="33534" spans="2:5" ht="13.5" customHeight="1">
      <c r="B33534" t="str">
        <f t="shared" si="523"/>
        <v>---0</v>
      </c>
      <c r="E33534">
        <v>0</v>
      </c>
    </row>
    <row r="33535" spans="2:5" ht="13.5" customHeight="1">
      <c r="B33535" t="str">
        <f t="shared" si="523"/>
        <v>---0</v>
      </c>
      <c r="E33535">
        <v>0</v>
      </c>
    </row>
    <row r="33536" spans="2:5" ht="13.5" customHeight="1">
      <c r="B33536" t="str">
        <f t="shared" si="523"/>
        <v>---0</v>
      </c>
      <c r="E33536">
        <v>0</v>
      </c>
    </row>
    <row r="33537" spans="2:5" ht="13.5" customHeight="1">
      <c r="B33537" t="str">
        <f t="shared" si="523"/>
        <v>---0</v>
      </c>
      <c r="E33537">
        <v>0</v>
      </c>
    </row>
    <row r="33538" spans="2:5" ht="13.5" customHeight="1">
      <c r="B33538" t="str">
        <f t="shared" si="523"/>
        <v>---0</v>
      </c>
      <c r="E33538">
        <v>0</v>
      </c>
    </row>
    <row r="33539" spans="2:5" ht="13.5" customHeight="1">
      <c r="B33539" t="str">
        <f t="shared" ref="B33539:B33602" si="524">A33539&amp;"---"&amp;E33539</f>
        <v>---0</v>
      </c>
      <c r="E33539">
        <v>0</v>
      </c>
    </row>
    <row r="33540" spans="2:5" ht="13.5" customHeight="1">
      <c r="B33540" t="str">
        <f t="shared" si="524"/>
        <v>---0</v>
      </c>
      <c r="E33540">
        <v>0</v>
      </c>
    </row>
    <row r="33541" spans="2:5" ht="13.5" customHeight="1">
      <c r="B33541" t="str">
        <f t="shared" si="524"/>
        <v>---0</v>
      </c>
      <c r="E33541">
        <v>0</v>
      </c>
    </row>
    <row r="33542" spans="2:5" ht="13.5" customHeight="1">
      <c r="B33542" t="str">
        <f t="shared" si="524"/>
        <v>---0</v>
      </c>
      <c r="E33542">
        <v>0</v>
      </c>
    </row>
    <row r="33543" spans="2:5" ht="13.5" customHeight="1">
      <c r="B33543" t="str">
        <f t="shared" si="524"/>
        <v>---0</v>
      </c>
      <c r="E33543">
        <v>0</v>
      </c>
    </row>
    <row r="33544" spans="2:5" ht="13.5" customHeight="1">
      <c r="B33544" t="str">
        <f t="shared" si="524"/>
        <v>---0</v>
      </c>
      <c r="E33544">
        <v>0</v>
      </c>
    </row>
    <row r="33545" spans="2:5" ht="13.5" customHeight="1">
      <c r="B33545" t="str">
        <f t="shared" si="524"/>
        <v>---0</v>
      </c>
      <c r="E33545">
        <v>0</v>
      </c>
    </row>
    <row r="33546" spans="2:5" ht="13.5" customHeight="1">
      <c r="B33546" t="str">
        <f t="shared" si="524"/>
        <v>---0</v>
      </c>
      <c r="E33546">
        <v>0</v>
      </c>
    </row>
    <row r="33547" spans="2:5" ht="13.5" customHeight="1">
      <c r="B33547" t="str">
        <f t="shared" si="524"/>
        <v>---0</v>
      </c>
      <c r="E33547">
        <v>0</v>
      </c>
    </row>
    <row r="33548" spans="2:5" ht="13.5" customHeight="1">
      <c r="B33548" t="str">
        <f t="shared" si="524"/>
        <v>---0</v>
      </c>
      <c r="E33548">
        <v>0</v>
      </c>
    </row>
    <row r="33549" spans="2:5" ht="13.5" customHeight="1">
      <c r="B33549" t="str">
        <f t="shared" si="524"/>
        <v>---0</v>
      </c>
      <c r="E33549">
        <v>0</v>
      </c>
    </row>
    <row r="33550" spans="2:5" ht="13.5" customHeight="1">
      <c r="B33550" t="str">
        <f t="shared" si="524"/>
        <v>---0</v>
      </c>
      <c r="E33550">
        <v>0</v>
      </c>
    </row>
    <row r="33551" spans="2:5" ht="13.5" customHeight="1">
      <c r="B33551" t="str">
        <f t="shared" si="524"/>
        <v>---0</v>
      </c>
      <c r="E33551">
        <v>0</v>
      </c>
    </row>
    <row r="33552" spans="2:5" ht="13.5" customHeight="1">
      <c r="B33552" t="str">
        <f t="shared" si="524"/>
        <v>---0</v>
      </c>
      <c r="E33552">
        <v>0</v>
      </c>
    </row>
    <row r="33553" spans="2:5" ht="13.5" customHeight="1">
      <c r="B33553" t="str">
        <f t="shared" si="524"/>
        <v>---0</v>
      </c>
      <c r="E33553">
        <v>0</v>
      </c>
    </row>
    <row r="33554" spans="2:5" ht="13.5" customHeight="1">
      <c r="B33554" t="str">
        <f t="shared" si="524"/>
        <v>---0</v>
      </c>
      <c r="E33554">
        <v>0</v>
      </c>
    </row>
    <row r="33555" spans="2:5" ht="13.5" customHeight="1">
      <c r="B33555" t="str">
        <f t="shared" si="524"/>
        <v>---0</v>
      </c>
      <c r="E33555">
        <v>0</v>
      </c>
    </row>
    <row r="33556" spans="2:5" ht="13.5" customHeight="1">
      <c r="B33556" t="str">
        <f t="shared" si="524"/>
        <v>---0</v>
      </c>
      <c r="E33556">
        <v>0</v>
      </c>
    </row>
    <row r="33557" spans="2:5" ht="13.5" customHeight="1">
      <c r="B33557" t="str">
        <f t="shared" si="524"/>
        <v>---0</v>
      </c>
      <c r="E33557">
        <v>0</v>
      </c>
    </row>
    <row r="33558" spans="2:5" ht="13.5" customHeight="1">
      <c r="B33558" t="str">
        <f t="shared" si="524"/>
        <v>---0</v>
      </c>
      <c r="E33558">
        <v>0</v>
      </c>
    </row>
    <row r="33559" spans="2:5" ht="13.5" customHeight="1">
      <c r="B33559" t="str">
        <f t="shared" si="524"/>
        <v>---0</v>
      </c>
      <c r="E33559">
        <v>0</v>
      </c>
    </row>
    <row r="33560" spans="2:5" ht="13.5" customHeight="1">
      <c r="B33560" t="str">
        <f t="shared" si="524"/>
        <v>---0</v>
      </c>
      <c r="E33560">
        <v>0</v>
      </c>
    </row>
    <row r="33561" spans="2:5" ht="13.5" customHeight="1">
      <c r="B33561" t="str">
        <f t="shared" si="524"/>
        <v>---0</v>
      </c>
      <c r="E33561">
        <v>0</v>
      </c>
    </row>
    <row r="33562" spans="2:5" ht="13.5" customHeight="1">
      <c r="B33562" t="str">
        <f t="shared" si="524"/>
        <v>---0</v>
      </c>
      <c r="E33562">
        <v>0</v>
      </c>
    </row>
    <row r="33563" spans="2:5" ht="13.5" customHeight="1">
      <c r="B33563" t="str">
        <f t="shared" si="524"/>
        <v>---0</v>
      </c>
      <c r="E33563">
        <v>0</v>
      </c>
    </row>
    <row r="33564" spans="2:5" ht="13.5" customHeight="1">
      <c r="B33564" t="str">
        <f t="shared" si="524"/>
        <v>---0</v>
      </c>
      <c r="E33564">
        <v>0</v>
      </c>
    </row>
    <row r="33565" spans="2:5" ht="13.5" customHeight="1">
      <c r="B33565" t="str">
        <f t="shared" si="524"/>
        <v>---0</v>
      </c>
      <c r="E33565">
        <v>0</v>
      </c>
    </row>
    <row r="33566" spans="2:5" ht="13.5" customHeight="1">
      <c r="B33566" t="str">
        <f t="shared" si="524"/>
        <v>---0</v>
      </c>
      <c r="E33566">
        <v>0</v>
      </c>
    </row>
    <row r="33567" spans="2:5" ht="13.5" customHeight="1">
      <c r="B33567" t="str">
        <f t="shared" si="524"/>
        <v>---0</v>
      </c>
      <c r="E33567">
        <v>0</v>
      </c>
    </row>
    <row r="33568" spans="2:5" ht="13.5" customHeight="1">
      <c r="B33568" t="str">
        <f t="shared" si="524"/>
        <v>---0</v>
      </c>
      <c r="E33568">
        <v>0</v>
      </c>
    </row>
    <row r="33569" spans="2:5" ht="13.5" customHeight="1">
      <c r="B33569" t="str">
        <f t="shared" si="524"/>
        <v>---0</v>
      </c>
      <c r="E33569">
        <v>0</v>
      </c>
    </row>
    <row r="33570" spans="2:5" ht="13.5" customHeight="1">
      <c r="B33570" t="str">
        <f t="shared" si="524"/>
        <v>---0</v>
      </c>
      <c r="E33570">
        <v>0</v>
      </c>
    </row>
    <row r="33571" spans="2:5" ht="13.5" customHeight="1">
      <c r="B33571" t="str">
        <f t="shared" si="524"/>
        <v>---0</v>
      </c>
      <c r="E33571">
        <v>0</v>
      </c>
    </row>
    <row r="33572" spans="2:5" ht="13.5" customHeight="1">
      <c r="B33572" t="str">
        <f t="shared" si="524"/>
        <v>---0</v>
      </c>
      <c r="E33572">
        <v>0</v>
      </c>
    </row>
    <row r="33573" spans="2:5" ht="13.5" customHeight="1">
      <c r="B33573" t="str">
        <f t="shared" si="524"/>
        <v>---0</v>
      </c>
      <c r="E33573">
        <v>0</v>
      </c>
    </row>
    <row r="33574" spans="2:5" ht="13.5" customHeight="1">
      <c r="B33574" t="str">
        <f t="shared" si="524"/>
        <v>---0</v>
      </c>
      <c r="E33574">
        <v>0</v>
      </c>
    </row>
    <row r="33575" spans="2:5" ht="13.5" customHeight="1">
      <c r="B33575" t="str">
        <f t="shared" si="524"/>
        <v>---0</v>
      </c>
      <c r="E33575">
        <v>0</v>
      </c>
    </row>
    <row r="33576" spans="2:5" ht="13.5" customHeight="1">
      <c r="B33576" t="str">
        <f t="shared" si="524"/>
        <v>---0</v>
      </c>
      <c r="E33576">
        <v>0</v>
      </c>
    </row>
    <row r="33577" spans="2:5" ht="13.5" customHeight="1">
      <c r="B33577" t="str">
        <f t="shared" si="524"/>
        <v>---0</v>
      </c>
      <c r="E33577">
        <v>0</v>
      </c>
    </row>
    <row r="33578" spans="2:5" ht="13.5" customHeight="1">
      <c r="B33578" t="str">
        <f t="shared" si="524"/>
        <v>---0</v>
      </c>
      <c r="E33578">
        <v>0</v>
      </c>
    </row>
    <row r="33579" spans="2:5" ht="13.5" customHeight="1">
      <c r="B33579" t="str">
        <f t="shared" si="524"/>
        <v>---0</v>
      </c>
      <c r="E33579">
        <v>0</v>
      </c>
    </row>
    <row r="33580" spans="2:5" ht="13.5" customHeight="1">
      <c r="B33580" t="str">
        <f t="shared" si="524"/>
        <v>---0</v>
      </c>
      <c r="E33580">
        <v>0</v>
      </c>
    </row>
    <row r="33581" spans="2:5" ht="13.5" customHeight="1">
      <c r="B33581" t="str">
        <f t="shared" si="524"/>
        <v>---0</v>
      </c>
      <c r="E33581">
        <v>0</v>
      </c>
    </row>
    <row r="33582" spans="2:5" ht="13.5" customHeight="1">
      <c r="B33582" t="str">
        <f t="shared" si="524"/>
        <v>---0</v>
      </c>
      <c r="E33582">
        <v>0</v>
      </c>
    </row>
    <row r="33583" spans="2:5" ht="13.5" customHeight="1">
      <c r="B33583" t="str">
        <f t="shared" si="524"/>
        <v>---0</v>
      </c>
      <c r="E33583">
        <v>0</v>
      </c>
    </row>
    <row r="33584" spans="2:5" ht="13.5" customHeight="1">
      <c r="B33584" t="str">
        <f t="shared" si="524"/>
        <v>---0</v>
      </c>
      <c r="E33584">
        <v>0</v>
      </c>
    </row>
    <row r="33585" spans="2:5" ht="13.5" customHeight="1">
      <c r="B33585" t="str">
        <f t="shared" si="524"/>
        <v>---0</v>
      </c>
      <c r="E33585">
        <v>0</v>
      </c>
    </row>
    <row r="33586" spans="2:5" ht="13.5" customHeight="1">
      <c r="B33586" t="str">
        <f t="shared" si="524"/>
        <v>---0</v>
      </c>
      <c r="E33586">
        <v>0</v>
      </c>
    </row>
    <row r="33587" spans="2:5" ht="13.5" customHeight="1">
      <c r="B33587" t="str">
        <f t="shared" si="524"/>
        <v>---0</v>
      </c>
      <c r="E33587">
        <v>0</v>
      </c>
    </row>
    <row r="33588" spans="2:5" ht="13.5" customHeight="1">
      <c r="B33588" t="str">
        <f t="shared" si="524"/>
        <v>---0</v>
      </c>
      <c r="E33588">
        <v>0</v>
      </c>
    </row>
    <row r="33589" spans="2:5" ht="13.5" customHeight="1">
      <c r="B33589" t="str">
        <f t="shared" si="524"/>
        <v>---0</v>
      </c>
      <c r="E33589">
        <v>0</v>
      </c>
    </row>
    <row r="33590" spans="2:5" ht="13.5" customHeight="1">
      <c r="B33590" t="str">
        <f t="shared" si="524"/>
        <v>---0</v>
      </c>
      <c r="E33590">
        <v>0</v>
      </c>
    </row>
    <row r="33591" spans="2:5" ht="13.5" customHeight="1">
      <c r="B33591" t="str">
        <f t="shared" si="524"/>
        <v>---0</v>
      </c>
      <c r="E33591">
        <v>0</v>
      </c>
    </row>
    <row r="33592" spans="2:5" ht="13.5" customHeight="1">
      <c r="B33592" t="str">
        <f t="shared" si="524"/>
        <v>---0</v>
      </c>
      <c r="E33592">
        <v>0</v>
      </c>
    </row>
    <row r="33593" spans="2:5" ht="13.5" customHeight="1">
      <c r="B33593" t="str">
        <f t="shared" si="524"/>
        <v>---0</v>
      </c>
      <c r="E33593">
        <v>0</v>
      </c>
    </row>
    <row r="33594" spans="2:5" ht="13.5" customHeight="1">
      <c r="B33594" t="str">
        <f t="shared" si="524"/>
        <v>---0</v>
      </c>
      <c r="E33594">
        <v>0</v>
      </c>
    </row>
    <row r="33595" spans="2:5" ht="13.5" customHeight="1">
      <c r="B33595" t="str">
        <f t="shared" si="524"/>
        <v>---0</v>
      </c>
      <c r="E33595">
        <v>0</v>
      </c>
    </row>
    <row r="33596" spans="2:5" ht="13.5" customHeight="1">
      <c r="B33596" t="str">
        <f t="shared" si="524"/>
        <v>---0</v>
      </c>
      <c r="E33596">
        <v>0</v>
      </c>
    </row>
    <row r="33597" spans="2:5" ht="13.5" customHeight="1">
      <c r="B33597" t="str">
        <f t="shared" si="524"/>
        <v>---0</v>
      </c>
      <c r="E33597">
        <v>0</v>
      </c>
    </row>
    <row r="33598" spans="2:5" ht="13.5" customHeight="1">
      <c r="B33598" t="str">
        <f t="shared" si="524"/>
        <v>---0</v>
      </c>
      <c r="E33598">
        <v>0</v>
      </c>
    </row>
    <row r="33599" spans="2:5" ht="13.5" customHeight="1">
      <c r="B33599" t="str">
        <f t="shared" si="524"/>
        <v>---0</v>
      </c>
      <c r="E33599">
        <v>0</v>
      </c>
    </row>
    <row r="33600" spans="2:5" ht="13.5" customHeight="1">
      <c r="B33600" t="str">
        <f t="shared" si="524"/>
        <v>---0</v>
      </c>
      <c r="E33600">
        <v>0</v>
      </c>
    </row>
    <row r="33601" spans="2:5" ht="13.5" customHeight="1">
      <c r="B33601" t="str">
        <f t="shared" si="524"/>
        <v>---0</v>
      </c>
      <c r="E33601">
        <v>0</v>
      </c>
    </row>
    <row r="33602" spans="2:5" ht="13.5" customHeight="1">
      <c r="B33602" t="str">
        <f t="shared" si="524"/>
        <v>---0</v>
      </c>
      <c r="E33602">
        <v>0</v>
      </c>
    </row>
    <row r="33603" spans="2:5" ht="13.5" customHeight="1">
      <c r="B33603" t="str">
        <f t="shared" ref="B33603:B33666" si="525">A33603&amp;"---"&amp;E33603</f>
        <v>---0</v>
      </c>
      <c r="E33603">
        <v>0</v>
      </c>
    </row>
    <row r="33604" spans="2:5" ht="13.5" customHeight="1">
      <c r="B33604" t="str">
        <f t="shared" si="525"/>
        <v>---0</v>
      </c>
      <c r="E33604">
        <v>0</v>
      </c>
    </row>
    <row r="33605" spans="2:5" ht="13.5" customHeight="1">
      <c r="B33605" t="str">
        <f t="shared" si="525"/>
        <v>---0</v>
      </c>
      <c r="E33605">
        <v>0</v>
      </c>
    </row>
    <row r="33606" spans="2:5" ht="13.5" customHeight="1">
      <c r="B33606" t="str">
        <f t="shared" si="525"/>
        <v>---0</v>
      </c>
      <c r="E33606">
        <v>0</v>
      </c>
    </row>
    <row r="33607" spans="2:5" ht="13.5" customHeight="1">
      <c r="B33607" t="str">
        <f t="shared" si="525"/>
        <v>---0</v>
      </c>
      <c r="E33607">
        <v>0</v>
      </c>
    </row>
    <row r="33608" spans="2:5" ht="13.5" customHeight="1">
      <c r="B33608" t="str">
        <f t="shared" si="525"/>
        <v>---0</v>
      </c>
      <c r="E33608">
        <v>0</v>
      </c>
    </row>
    <row r="33609" spans="2:5" ht="13.5" customHeight="1">
      <c r="B33609" t="str">
        <f t="shared" si="525"/>
        <v>---0</v>
      </c>
      <c r="E33609">
        <v>0</v>
      </c>
    </row>
    <row r="33610" spans="2:5" ht="13.5" customHeight="1">
      <c r="B33610" t="str">
        <f t="shared" si="525"/>
        <v>---0</v>
      </c>
      <c r="E33610">
        <v>0</v>
      </c>
    </row>
    <row r="33611" spans="2:5" ht="13.5" customHeight="1">
      <c r="B33611" t="str">
        <f t="shared" si="525"/>
        <v>---0</v>
      </c>
      <c r="E33611">
        <v>0</v>
      </c>
    </row>
    <row r="33612" spans="2:5" ht="13.5" customHeight="1">
      <c r="B33612" t="str">
        <f t="shared" si="525"/>
        <v>---0</v>
      </c>
      <c r="E33612">
        <v>0</v>
      </c>
    </row>
    <row r="33613" spans="2:5" ht="13.5" customHeight="1">
      <c r="B33613" t="str">
        <f t="shared" si="525"/>
        <v>---0</v>
      </c>
      <c r="E33613">
        <v>0</v>
      </c>
    </row>
    <row r="33614" spans="2:5" ht="13.5" customHeight="1">
      <c r="B33614" t="str">
        <f t="shared" si="525"/>
        <v>---0</v>
      </c>
      <c r="E33614">
        <v>0</v>
      </c>
    </row>
    <row r="33615" spans="2:5" ht="13.5" customHeight="1">
      <c r="B33615" t="str">
        <f t="shared" si="525"/>
        <v>---0</v>
      </c>
      <c r="E33615">
        <v>0</v>
      </c>
    </row>
    <row r="33616" spans="2:5" ht="13.5" customHeight="1">
      <c r="B33616" t="str">
        <f t="shared" si="525"/>
        <v>---0</v>
      </c>
      <c r="E33616">
        <v>0</v>
      </c>
    </row>
    <row r="33617" spans="2:5" ht="13.5" customHeight="1">
      <c r="B33617" t="str">
        <f t="shared" si="525"/>
        <v>---0</v>
      </c>
      <c r="E33617">
        <v>0</v>
      </c>
    </row>
    <row r="33618" spans="2:5" ht="13.5" customHeight="1">
      <c r="B33618" t="str">
        <f t="shared" si="525"/>
        <v>---0</v>
      </c>
      <c r="E33618">
        <v>0</v>
      </c>
    </row>
    <row r="33619" spans="2:5" ht="13.5" customHeight="1">
      <c r="B33619" t="str">
        <f t="shared" si="525"/>
        <v>---0</v>
      </c>
      <c r="E33619">
        <v>0</v>
      </c>
    </row>
    <row r="33620" spans="2:5" ht="13.5" customHeight="1">
      <c r="B33620" t="str">
        <f t="shared" si="525"/>
        <v>---0</v>
      </c>
      <c r="E33620">
        <v>0</v>
      </c>
    </row>
    <row r="33621" spans="2:5" ht="13.5" customHeight="1">
      <c r="B33621" t="str">
        <f t="shared" si="525"/>
        <v>---0</v>
      </c>
      <c r="E33621">
        <v>0</v>
      </c>
    </row>
    <row r="33622" spans="2:5" ht="13.5" customHeight="1">
      <c r="B33622" t="str">
        <f t="shared" si="525"/>
        <v>---0</v>
      </c>
      <c r="E33622">
        <v>0</v>
      </c>
    </row>
    <row r="33623" spans="2:5" ht="13.5" customHeight="1">
      <c r="B33623" t="str">
        <f t="shared" si="525"/>
        <v>---0</v>
      </c>
      <c r="E33623">
        <v>0</v>
      </c>
    </row>
    <row r="33624" spans="2:5" ht="13.5" customHeight="1">
      <c r="B33624" t="str">
        <f t="shared" si="525"/>
        <v>---0</v>
      </c>
      <c r="E33624">
        <v>0</v>
      </c>
    </row>
    <row r="33625" spans="2:5" ht="13.5" customHeight="1">
      <c r="B33625" t="str">
        <f t="shared" si="525"/>
        <v>---0</v>
      </c>
      <c r="E33625">
        <v>0</v>
      </c>
    </row>
    <row r="33626" spans="2:5" ht="13.5" customHeight="1">
      <c r="B33626" t="str">
        <f t="shared" si="525"/>
        <v>---0</v>
      </c>
      <c r="E33626">
        <v>0</v>
      </c>
    </row>
    <row r="33627" spans="2:5" ht="13.5" customHeight="1">
      <c r="B33627" t="str">
        <f t="shared" si="525"/>
        <v>---0</v>
      </c>
      <c r="E33627">
        <v>0</v>
      </c>
    </row>
    <row r="33628" spans="2:5" ht="13.5" customHeight="1">
      <c r="B33628" t="str">
        <f t="shared" si="525"/>
        <v>---0</v>
      </c>
      <c r="E33628">
        <v>0</v>
      </c>
    </row>
    <row r="33629" spans="2:5" ht="13.5" customHeight="1">
      <c r="B33629" t="str">
        <f t="shared" si="525"/>
        <v>---0</v>
      </c>
      <c r="E33629">
        <v>0</v>
      </c>
    </row>
    <row r="33630" spans="2:5" ht="13.5" customHeight="1">
      <c r="B33630" t="str">
        <f t="shared" si="525"/>
        <v>---0</v>
      </c>
      <c r="E33630">
        <v>0</v>
      </c>
    </row>
    <row r="33631" spans="2:5" ht="13.5" customHeight="1">
      <c r="B33631" t="str">
        <f t="shared" si="525"/>
        <v>---0</v>
      </c>
      <c r="E33631">
        <v>0</v>
      </c>
    </row>
    <row r="33632" spans="2:5" ht="13.5" customHeight="1">
      <c r="B33632" t="str">
        <f t="shared" si="525"/>
        <v>---0</v>
      </c>
      <c r="E33632">
        <v>0</v>
      </c>
    </row>
    <row r="33633" spans="2:5" ht="13.5" customHeight="1">
      <c r="B33633" t="str">
        <f t="shared" si="525"/>
        <v>---0</v>
      </c>
      <c r="E33633">
        <v>0</v>
      </c>
    </row>
    <row r="33634" spans="2:5" ht="13.5" customHeight="1">
      <c r="B33634" t="str">
        <f t="shared" si="525"/>
        <v>---0</v>
      </c>
      <c r="E33634">
        <v>0</v>
      </c>
    </row>
    <row r="33635" spans="2:5" ht="13.5" customHeight="1">
      <c r="B33635" t="str">
        <f t="shared" si="525"/>
        <v>---0</v>
      </c>
      <c r="E33635">
        <v>0</v>
      </c>
    </row>
    <row r="33636" spans="2:5" ht="13.5" customHeight="1">
      <c r="B33636" t="str">
        <f t="shared" si="525"/>
        <v>---0</v>
      </c>
      <c r="E33636">
        <v>0</v>
      </c>
    </row>
    <row r="33637" spans="2:5" ht="13.5" customHeight="1">
      <c r="B33637" t="str">
        <f t="shared" si="525"/>
        <v>---0</v>
      </c>
      <c r="E33637">
        <v>0</v>
      </c>
    </row>
    <row r="33638" spans="2:5" ht="13.5" customHeight="1">
      <c r="B33638" t="str">
        <f t="shared" si="525"/>
        <v>---0</v>
      </c>
      <c r="E33638">
        <v>0</v>
      </c>
    </row>
    <row r="33639" spans="2:5" ht="13.5" customHeight="1">
      <c r="B33639" t="str">
        <f t="shared" si="525"/>
        <v>---0</v>
      </c>
      <c r="E33639">
        <v>0</v>
      </c>
    </row>
    <row r="33640" spans="2:5" ht="13.5" customHeight="1">
      <c r="B33640" t="str">
        <f t="shared" si="525"/>
        <v>---0</v>
      </c>
      <c r="E33640">
        <v>0</v>
      </c>
    </row>
    <row r="33641" spans="2:5" ht="13.5" customHeight="1">
      <c r="B33641" t="str">
        <f t="shared" si="525"/>
        <v>---0</v>
      </c>
      <c r="E33641">
        <v>0</v>
      </c>
    </row>
    <row r="33642" spans="2:5" ht="13.5" customHeight="1">
      <c r="B33642" t="str">
        <f t="shared" si="525"/>
        <v>---0</v>
      </c>
      <c r="E33642">
        <v>0</v>
      </c>
    </row>
    <row r="33643" spans="2:5" ht="13.5" customHeight="1">
      <c r="B33643" t="str">
        <f t="shared" si="525"/>
        <v>---0</v>
      </c>
      <c r="E33643">
        <v>0</v>
      </c>
    </row>
    <row r="33644" spans="2:5" ht="13.5" customHeight="1">
      <c r="B33644" t="str">
        <f t="shared" si="525"/>
        <v>---0</v>
      </c>
      <c r="E33644">
        <v>0</v>
      </c>
    </row>
    <row r="33645" spans="2:5" ht="13.5" customHeight="1">
      <c r="B33645" t="str">
        <f t="shared" si="525"/>
        <v>---0</v>
      </c>
      <c r="E33645">
        <v>0</v>
      </c>
    </row>
    <row r="33646" spans="2:5" ht="13.5" customHeight="1">
      <c r="B33646" t="str">
        <f t="shared" si="525"/>
        <v>---0</v>
      </c>
      <c r="E33646">
        <v>0</v>
      </c>
    </row>
    <row r="33647" spans="2:5" ht="13.5" customHeight="1">
      <c r="B33647" t="str">
        <f t="shared" si="525"/>
        <v>---0</v>
      </c>
      <c r="E33647">
        <v>0</v>
      </c>
    </row>
    <row r="33648" spans="2:5" ht="13.5" customHeight="1">
      <c r="B33648" t="str">
        <f t="shared" si="525"/>
        <v>---0</v>
      </c>
      <c r="E33648">
        <v>0</v>
      </c>
    </row>
    <row r="33649" spans="2:5" ht="13.5" customHeight="1">
      <c r="B33649" t="str">
        <f t="shared" si="525"/>
        <v>---0</v>
      </c>
      <c r="E33649">
        <v>0</v>
      </c>
    </row>
    <row r="33650" spans="2:5" ht="13.5" customHeight="1">
      <c r="B33650" t="str">
        <f t="shared" si="525"/>
        <v>---0</v>
      </c>
      <c r="E33650">
        <v>0</v>
      </c>
    </row>
    <row r="33651" spans="2:5" ht="13.5" customHeight="1">
      <c r="B33651" t="str">
        <f t="shared" si="525"/>
        <v>---0</v>
      </c>
      <c r="E33651">
        <v>0</v>
      </c>
    </row>
    <row r="33652" spans="2:5" ht="13.5" customHeight="1">
      <c r="B33652" t="str">
        <f t="shared" si="525"/>
        <v>---0</v>
      </c>
      <c r="E33652">
        <v>0</v>
      </c>
    </row>
    <row r="33653" spans="2:5" ht="13.5" customHeight="1">
      <c r="B33653" t="str">
        <f t="shared" si="525"/>
        <v>---0</v>
      </c>
      <c r="E33653">
        <v>0</v>
      </c>
    </row>
    <row r="33654" spans="2:5" ht="13.5" customHeight="1">
      <c r="B33654" t="str">
        <f t="shared" si="525"/>
        <v>---0</v>
      </c>
      <c r="E33654">
        <v>0</v>
      </c>
    </row>
    <row r="33655" spans="2:5" ht="13.5" customHeight="1">
      <c r="B33655" t="str">
        <f t="shared" si="525"/>
        <v>---0</v>
      </c>
      <c r="E33655">
        <v>0</v>
      </c>
    </row>
    <row r="33656" spans="2:5" ht="13.5" customHeight="1">
      <c r="B33656" t="str">
        <f t="shared" si="525"/>
        <v>---0</v>
      </c>
      <c r="E33656">
        <v>0</v>
      </c>
    </row>
    <row r="33657" spans="2:5" ht="13.5" customHeight="1">
      <c r="B33657" t="str">
        <f t="shared" si="525"/>
        <v>---0</v>
      </c>
      <c r="E33657">
        <v>0</v>
      </c>
    </row>
    <row r="33658" spans="2:5" ht="13.5" customHeight="1">
      <c r="B33658" t="str">
        <f t="shared" si="525"/>
        <v>---0</v>
      </c>
      <c r="E33658">
        <v>0</v>
      </c>
    </row>
    <row r="33659" spans="2:5" ht="13.5" customHeight="1">
      <c r="B33659" t="str">
        <f t="shared" si="525"/>
        <v>---0</v>
      </c>
      <c r="E33659">
        <v>0</v>
      </c>
    </row>
    <row r="33660" spans="2:5" ht="13.5" customHeight="1">
      <c r="B33660" t="str">
        <f t="shared" si="525"/>
        <v>---0</v>
      </c>
      <c r="E33660">
        <v>0</v>
      </c>
    </row>
    <row r="33661" spans="2:5" ht="13.5" customHeight="1">
      <c r="B33661" t="str">
        <f t="shared" si="525"/>
        <v>---0</v>
      </c>
      <c r="E33661">
        <v>0</v>
      </c>
    </row>
    <row r="33662" spans="2:5" ht="13.5" customHeight="1">
      <c r="B33662" t="str">
        <f t="shared" si="525"/>
        <v>---0</v>
      </c>
      <c r="E33662">
        <v>0</v>
      </c>
    </row>
    <row r="33663" spans="2:5" ht="13.5" customHeight="1">
      <c r="B33663" t="str">
        <f t="shared" si="525"/>
        <v>---0</v>
      </c>
      <c r="E33663">
        <v>0</v>
      </c>
    </row>
    <row r="33664" spans="2:5" ht="13.5" customHeight="1">
      <c r="B33664" t="str">
        <f t="shared" si="525"/>
        <v>---0</v>
      </c>
      <c r="E33664">
        <v>0</v>
      </c>
    </row>
    <row r="33665" spans="2:5" ht="13.5" customHeight="1">
      <c r="B33665" t="str">
        <f t="shared" si="525"/>
        <v>---0</v>
      </c>
      <c r="E33665">
        <v>0</v>
      </c>
    </row>
    <row r="33666" spans="2:5" ht="13.5" customHeight="1">
      <c r="B33666" t="str">
        <f t="shared" si="525"/>
        <v>---0</v>
      </c>
      <c r="E33666">
        <v>0</v>
      </c>
    </row>
    <row r="33667" spans="2:5" ht="13.5" customHeight="1">
      <c r="B33667" t="str">
        <f t="shared" ref="B33667:B33730" si="526">A33667&amp;"---"&amp;E33667</f>
        <v>---0</v>
      </c>
      <c r="E33667">
        <v>0</v>
      </c>
    </row>
    <row r="33668" spans="2:5" ht="13.5" customHeight="1">
      <c r="B33668" t="str">
        <f t="shared" si="526"/>
        <v>---0</v>
      </c>
      <c r="E33668">
        <v>0</v>
      </c>
    </row>
    <row r="33669" spans="2:5" ht="13.5" customHeight="1">
      <c r="B33669" t="str">
        <f t="shared" si="526"/>
        <v>---0</v>
      </c>
      <c r="E33669">
        <v>0</v>
      </c>
    </row>
    <row r="33670" spans="2:5" ht="13.5" customHeight="1">
      <c r="B33670" t="str">
        <f t="shared" si="526"/>
        <v>---0</v>
      </c>
      <c r="E33670">
        <v>0</v>
      </c>
    </row>
    <row r="33671" spans="2:5" ht="13.5" customHeight="1">
      <c r="B33671" t="str">
        <f t="shared" si="526"/>
        <v>---0</v>
      </c>
      <c r="E33671">
        <v>0</v>
      </c>
    </row>
    <row r="33672" spans="2:5" ht="13.5" customHeight="1">
      <c r="B33672" t="str">
        <f t="shared" si="526"/>
        <v>---0</v>
      </c>
      <c r="E33672">
        <v>0</v>
      </c>
    </row>
    <row r="33673" spans="2:5" ht="13.5" customHeight="1">
      <c r="B33673" t="str">
        <f t="shared" si="526"/>
        <v>---0</v>
      </c>
      <c r="E33673">
        <v>0</v>
      </c>
    </row>
    <row r="33674" spans="2:5" ht="13.5" customHeight="1">
      <c r="B33674" t="str">
        <f t="shared" si="526"/>
        <v>---0</v>
      </c>
      <c r="E33674">
        <v>0</v>
      </c>
    </row>
    <row r="33675" spans="2:5" ht="13.5" customHeight="1">
      <c r="B33675" t="str">
        <f t="shared" si="526"/>
        <v>---0</v>
      </c>
      <c r="E33675">
        <v>0</v>
      </c>
    </row>
    <row r="33676" spans="2:5" ht="13.5" customHeight="1">
      <c r="B33676" t="str">
        <f t="shared" si="526"/>
        <v>---0</v>
      </c>
      <c r="E33676">
        <v>0</v>
      </c>
    </row>
    <row r="33677" spans="2:5" ht="13.5" customHeight="1">
      <c r="B33677" t="str">
        <f t="shared" si="526"/>
        <v>---0</v>
      </c>
      <c r="E33677">
        <v>0</v>
      </c>
    </row>
    <row r="33678" spans="2:5" ht="13.5" customHeight="1">
      <c r="B33678" t="str">
        <f t="shared" si="526"/>
        <v>---0</v>
      </c>
      <c r="E33678">
        <v>0</v>
      </c>
    </row>
    <row r="33679" spans="2:5" ht="13.5" customHeight="1">
      <c r="B33679" t="str">
        <f t="shared" si="526"/>
        <v>---0</v>
      </c>
      <c r="E33679">
        <v>0</v>
      </c>
    </row>
    <row r="33680" spans="2:5" ht="13.5" customHeight="1">
      <c r="B33680" t="str">
        <f t="shared" si="526"/>
        <v>---0</v>
      </c>
      <c r="E33680">
        <v>0</v>
      </c>
    </row>
    <row r="33681" spans="2:5" ht="13.5" customHeight="1">
      <c r="B33681" t="str">
        <f t="shared" si="526"/>
        <v>---0</v>
      </c>
      <c r="E33681">
        <v>0</v>
      </c>
    </row>
    <row r="33682" spans="2:5" ht="13.5" customHeight="1">
      <c r="B33682" t="str">
        <f t="shared" si="526"/>
        <v>---0</v>
      </c>
      <c r="E33682">
        <v>0</v>
      </c>
    </row>
    <row r="33683" spans="2:5" ht="13.5" customHeight="1">
      <c r="B33683" t="str">
        <f t="shared" si="526"/>
        <v>---0</v>
      </c>
      <c r="E33683">
        <v>0</v>
      </c>
    </row>
    <row r="33684" spans="2:5" ht="13.5" customHeight="1">
      <c r="B33684" t="str">
        <f t="shared" si="526"/>
        <v>---0</v>
      </c>
      <c r="E33684">
        <v>0</v>
      </c>
    </row>
    <row r="33685" spans="2:5" ht="13.5" customHeight="1">
      <c r="B33685" t="str">
        <f t="shared" si="526"/>
        <v>---0</v>
      </c>
      <c r="E33685">
        <v>0</v>
      </c>
    </row>
    <row r="33686" spans="2:5" ht="13.5" customHeight="1">
      <c r="B33686" t="str">
        <f t="shared" si="526"/>
        <v>---0</v>
      </c>
      <c r="E33686">
        <v>0</v>
      </c>
    </row>
    <row r="33687" spans="2:5" ht="13.5" customHeight="1">
      <c r="B33687" t="str">
        <f t="shared" si="526"/>
        <v>---0</v>
      </c>
      <c r="E33687">
        <v>0</v>
      </c>
    </row>
    <row r="33688" spans="2:5" ht="13.5" customHeight="1">
      <c r="B33688" t="str">
        <f t="shared" si="526"/>
        <v>---0</v>
      </c>
      <c r="E33688">
        <v>0</v>
      </c>
    </row>
    <row r="33689" spans="2:5" ht="13.5" customHeight="1">
      <c r="B33689" t="str">
        <f t="shared" si="526"/>
        <v>---0</v>
      </c>
      <c r="E33689">
        <v>0</v>
      </c>
    </row>
    <row r="33690" spans="2:5" ht="13.5" customHeight="1">
      <c r="B33690" t="str">
        <f t="shared" si="526"/>
        <v>---0</v>
      </c>
      <c r="E33690">
        <v>0</v>
      </c>
    </row>
    <row r="33691" spans="2:5" ht="13.5" customHeight="1">
      <c r="B33691" t="str">
        <f t="shared" si="526"/>
        <v>---0</v>
      </c>
      <c r="E33691">
        <v>0</v>
      </c>
    </row>
    <row r="33692" spans="2:5" ht="13.5" customHeight="1">
      <c r="B33692" t="str">
        <f t="shared" si="526"/>
        <v>---0</v>
      </c>
      <c r="E33692">
        <v>0</v>
      </c>
    </row>
    <row r="33693" spans="2:5" ht="13.5" customHeight="1">
      <c r="B33693" t="str">
        <f t="shared" si="526"/>
        <v>---0</v>
      </c>
      <c r="E33693">
        <v>0</v>
      </c>
    </row>
    <row r="33694" spans="2:5" ht="13.5" customHeight="1">
      <c r="B33694" t="str">
        <f t="shared" si="526"/>
        <v>---0</v>
      </c>
      <c r="E33694">
        <v>0</v>
      </c>
    </row>
    <row r="33695" spans="2:5" ht="13.5" customHeight="1">
      <c r="B33695" t="str">
        <f t="shared" si="526"/>
        <v>---0</v>
      </c>
      <c r="E33695">
        <v>0</v>
      </c>
    </row>
    <row r="33696" spans="2:5" ht="13.5" customHeight="1">
      <c r="B33696" t="str">
        <f t="shared" si="526"/>
        <v>---0</v>
      </c>
      <c r="E33696">
        <v>0</v>
      </c>
    </row>
    <row r="33697" spans="2:5" ht="13.5" customHeight="1">
      <c r="B33697" t="str">
        <f t="shared" si="526"/>
        <v>---0</v>
      </c>
      <c r="E33697">
        <v>0</v>
      </c>
    </row>
    <row r="33698" spans="2:5" ht="13.5" customHeight="1">
      <c r="B33698" t="str">
        <f t="shared" si="526"/>
        <v>---0</v>
      </c>
      <c r="E33698">
        <v>0</v>
      </c>
    </row>
    <row r="33699" spans="2:5" ht="13.5" customHeight="1">
      <c r="B33699" t="str">
        <f t="shared" si="526"/>
        <v>---0</v>
      </c>
      <c r="E33699">
        <v>0</v>
      </c>
    </row>
    <row r="33700" spans="2:5" ht="13.5" customHeight="1">
      <c r="B33700" t="str">
        <f t="shared" si="526"/>
        <v>---0</v>
      </c>
      <c r="E33700">
        <v>0</v>
      </c>
    </row>
    <row r="33701" spans="2:5" ht="13.5" customHeight="1">
      <c r="B33701" t="str">
        <f t="shared" si="526"/>
        <v>---0</v>
      </c>
      <c r="E33701">
        <v>0</v>
      </c>
    </row>
    <row r="33702" spans="2:5" ht="13.5" customHeight="1">
      <c r="B33702" t="str">
        <f t="shared" si="526"/>
        <v>---0</v>
      </c>
      <c r="E33702">
        <v>0</v>
      </c>
    </row>
    <row r="33703" spans="2:5" ht="13.5" customHeight="1">
      <c r="B33703" t="str">
        <f t="shared" si="526"/>
        <v>---0</v>
      </c>
      <c r="E33703">
        <v>0</v>
      </c>
    </row>
    <row r="33704" spans="2:5" ht="13.5" customHeight="1">
      <c r="B33704" t="str">
        <f t="shared" si="526"/>
        <v>---0</v>
      </c>
      <c r="E33704">
        <v>0</v>
      </c>
    </row>
    <row r="33705" spans="2:5" ht="13.5" customHeight="1">
      <c r="B33705" t="str">
        <f t="shared" si="526"/>
        <v>---0</v>
      </c>
      <c r="E33705">
        <v>0</v>
      </c>
    </row>
    <row r="33706" spans="2:5" ht="13.5" customHeight="1">
      <c r="B33706" t="str">
        <f t="shared" si="526"/>
        <v>---0</v>
      </c>
      <c r="E33706">
        <v>0</v>
      </c>
    </row>
    <row r="33707" spans="2:5" ht="13.5" customHeight="1">
      <c r="B33707" t="str">
        <f t="shared" si="526"/>
        <v>---0</v>
      </c>
      <c r="E33707">
        <v>0</v>
      </c>
    </row>
    <row r="33708" spans="2:5" ht="13.5" customHeight="1">
      <c r="B33708" t="str">
        <f t="shared" si="526"/>
        <v>---0</v>
      </c>
      <c r="E33708">
        <v>0</v>
      </c>
    </row>
    <row r="33709" spans="2:5" ht="13.5" customHeight="1">
      <c r="B33709" t="str">
        <f t="shared" si="526"/>
        <v>---0</v>
      </c>
      <c r="E33709">
        <v>0</v>
      </c>
    </row>
    <row r="33710" spans="2:5" ht="13.5" customHeight="1">
      <c r="B33710" t="str">
        <f t="shared" si="526"/>
        <v>---0</v>
      </c>
      <c r="E33710">
        <v>0</v>
      </c>
    </row>
    <row r="33711" spans="2:5" ht="13.5" customHeight="1">
      <c r="B33711" t="str">
        <f t="shared" si="526"/>
        <v>---0</v>
      </c>
      <c r="E33711">
        <v>0</v>
      </c>
    </row>
    <row r="33712" spans="2:5" ht="13.5" customHeight="1">
      <c r="B33712" t="str">
        <f t="shared" si="526"/>
        <v>---0</v>
      </c>
      <c r="E33712">
        <v>0</v>
      </c>
    </row>
    <row r="33713" spans="2:5" ht="13.5" customHeight="1">
      <c r="B33713" t="str">
        <f t="shared" si="526"/>
        <v>---0</v>
      </c>
      <c r="E33713">
        <v>0</v>
      </c>
    </row>
    <row r="33714" spans="2:5" ht="13.5" customHeight="1">
      <c r="B33714" t="str">
        <f t="shared" si="526"/>
        <v>---0</v>
      </c>
      <c r="E33714">
        <v>0</v>
      </c>
    </row>
    <row r="33715" spans="2:5" ht="13.5" customHeight="1">
      <c r="B33715" t="str">
        <f t="shared" si="526"/>
        <v>---0</v>
      </c>
      <c r="E33715">
        <v>0</v>
      </c>
    </row>
    <row r="33716" spans="2:5" ht="13.5" customHeight="1">
      <c r="B33716" t="str">
        <f t="shared" si="526"/>
        <v>---0</v>
      </c>
      <c r="E33716">
        <v>0</v>
      </c>
    </row>
    <row r="33717" spans="2:5" ht="13.5" customHeight="1">
      <c r="B33717" t="str">
        <f t="shared" si="526"/>
        <v>---0</v>
      </c>
      <c r="E33717">
        <v>0</v>
      </c>
    </row>
    <row r="33718" spans="2:5" ht="13.5" customHeight="1">
      <c r="B33718" t="str">
        <f t="shared" si="526"/>
        <v>---0</v>
      </c>
      <c r="E33718">
        <v>0</v>
      </c>
    </row>
    <row r="33719" spans="2:5" ht="13.5" customHeight="1">
      <c r="B33719" t="str">
        <f t="shared" si="526"/>
        <v>---0</v>
      </c>
      <c r="E33719">
        <v>0</v>
      </c>
    </row>
    <row r="33720" spans="2:5" ht="13.5" customHeight="1">
      <c r="B33720" t="str">
        <f t="shared" si="526"/>
        <v>---0</v>
      </c>
      <c r="E33720">
        <v>0</v>
      </c>
    </row>
    <row r="33721" spans="2:5" ht="13.5" customHeight="1">
      <c r="B33721" t="str">
        <f t="shared" si="526"/>
        <v>---0</v>
      </c>
      <c r="E33721">
        <v>0</v>
      </c>
    </row>
    <row r="33722" spans="2:5" ht="13.5" customHeight="1">
      <c r="B33722" t="str">
        <f t="shared" si="526"/>
        <v>---0</v>
      </c>
      <c r="E33722">
        <v>0</v>
      </c>
    </row>
    <row r="33723" spans="2:5" ht="13.5" customHeight="1">
      <c r="B33723" t="str">
        <f t="shared" si="526"/>
        <v>---0</v>
      </c>
      <c r="E33723">
        <v>0</v>
      </c>
    </row>
    <row r="33724" spans="2:5" ht="13.5" customHeight="1">
      <c r="B33724" t="str">
        <f t="shared" si="526"/>
        <v>---0</v>
      </c>
      <c r="E33724">
        <v>0</v>
      </c>
    </row>
    <row r="33725" spans="2:5" ht="13.5" customHeight="1">
      <c r="B33725" t="str">
        <f t="shared" si="526"/>
        <v>---0</v>
      </c>
      <c r="E33725">
        <v>0</v>
      </c>
    </row>
    <row r="33726" spans="2:5" ht="13.5" customHeight="1">
      <c r="B33726" t="str">
        <f t="shared" si="526"/>
        <v>---0</v>
      </c>
      <c r="E33726">
        <v>0</v>
      </c>
    </row>
    <row r="33727" spans="2:5" ht="13.5" customHeight="1">
      <c r="B33727" t="str">
        <f t="shared" si="526"/>
        <v>---0</v>
      </c>
      <c r="E33727">
        <v>0</v>
      </c>
    </row>
    <row r="33728" spans="2:5" ht="13.5" customHeight="1">
      <c r="B33728" t="str">
        <f t="shared" si="526"/>
        <v>---0</v>
      </c>
      <c r="E33728">
        <v>0</v>
      </c>
    </row>
    <row r="33729" spans="2:5" ht="13.5" customHeight="1">
      <c r="B33729" t="str">
        <f t="shared" si="526"/>
        <v>---0</v>
      </c>
      <c r="E33729">
        <v>0</v>
      </c>
    </row>
    <row r="33730" spans="2:5" ht="13.5" customHeight="1">
      <c r="B33730" t="str">
        <f t="shared" si="526"/>
        <v>---0</v>
      </c>
      <c r="E33730">
        <v>0</v>
      </c>
    </row>
    <row r="33731" spans="2:5" ht="13.5" customHeight="1">
      <c r="B33731" t="str">
        <f t="shared" ref="B33731:B33794" si="527">A33731&amp;"---"&amp;E33731</f>
        <v>---0</v>
      </c>
      <c r="E33731">
        <v>0</v>
      </c>
    </row>
    <row r="33732" spans="2:5" ht="13.5" customHeight="1">
      <c r="B33732" t="str">
        <f t="shared" si="527"/>
        <v>---0</v>
      </c>
      <c r="E33732">
        <v>0</v>
      </c>
    </row>
    <row r="33733" spans="2:5" ht="13.5" customHeight="1">
      <c r="B33733" t="str">
        <f t="shared" si="527"/>
        <v>---0</v>
      </c>
      <c r="E33733">
        <v>0</v>
      </c>
    </row>
    <row r="33734" spans="2:5" ht="13.5" customHeight="1">
      <c r="B33734" t="str">
        <f t="shared" si="527"/>
        <v>---0</v>
      </c>
      <c r="E33734">
        <v>0</v>
      </c>
    </row>
    <row r="33735" spans="2:5" ht="13.5" customHeight="1">
      <c r="B33735" t="str">
        <f t="shared" si="527"/>
        <v>---0</v>
      </c>
      <c r="E33735">
        <v>0</v>
      </c>
    </row>
    <row r="33736" spans="2:5" ht="13.5" customHeight="1">
      <c r="B33736" t="str">
        <f t="shared" si="527"/>
        <v>---0</v>
      </c>
      <c r="E33736">
        <v>0</v>
      </c>
    </row>
    <row r="33737" spans="2:5" ht="13.5" customHeight="1">
      <c r="B33737" t="str">
        <f t="shared" si="527"/>
        <v>---0</v>
      </c>
      <c r="E33737">
        <v>0</v>
      </c>
    </row>
    <row r="33738" spans="2:5" ht="13.5" customHeight="1">
      <c r="B33738" t="str">
        <f t="shared" si="527"/>
        <v>---0</v>
      </c>
      <c r="E33738">
        <v>0</v>
      </c>
    </row>
    <row r="33739" spans="2:5" ht="13.5" customHeight="1">
      <c r="B33739" t="str">
        <f t="shared" si="527"/>
        <v>---0</v>
      </c>
      <c r="E33739">
        <v>0</v>
      </c>
    </row>
    <row r="33740" spans="2:5" ht="13.5" customHeight="1">
      <c r="B33740" t="str">
        <f t="shared" si="527"/>
        <v>---0</v>
      </c>
      <c r="E33740">
        <v>0</v>
      </c>
    </row>
    <row r="33741" spans="2:5" ht="13.5" customHeight="1">
      <c r="B33741" t="str">
        <f t="shared" si="527"/>
        <v>---0</v>
      </c>
      <c r="E33741">
        <v>0</v>
      </c>
    </row>
    <row r="33742" spans="2:5" ht="13.5" customHeight="1">
      <c r="B33742" t="str">
        <f t="shared" si="527"/>
        <v>---0</v>
      </c>
      <c r="E33742">
        <v>0</v>
      </c>
    </row>
    <row r="33743" spans="2:5" ht="13.5" customHeight="1">
      <c r="B33743" t="str">
        <f t="shared" si="527"/>
        <v>---0</v>
      </c>
      <c r="E33743">
        <v>0</v>
      </c>
    </row>
    <row r="33744" spans="2:5" ht="13.5" customHeight="1">
      <c r="B33744" t="str">
        <f t="shared" si="527"/>
        <v>---0</v>
      </c>
      <c r="E33744">
        <v>0</v>
      </c>
    </row>
    <row r="33745" spans="2:5" ht="13.5" customHeight="1">
      <c r="B33745" t="str">
        <f t="shared" si="527"/>
        <v>---0</v>
      </c>
      <c r="E33745">
        <v>0</v>
      </c>
    </row>
    <row r="33746" spans="2:5" ht="13.5" customHeight="1">
      <c r="B33746" t="str">
        <f t="shared" si="527"/>
        <v>---0</v>
      </c>
      <c r="E33746">
        <v>0</v>
      </c>
    </row>
    <row r="33747" spans="2:5" ht="13.5" customHeight="1">
      <c r="B33747" t="str">
        <f t="shared" si="527"/>
        <v>---0</v>
      </c>
      <c r="E33747">
        <v>0</v>
      </c>
    </row>
    <row r="33748" spans="2:5" ht="13.5" customHeight="1">
      <c r="B33748" t="str">
        <f t="shared" si="527"/>
        <v>---0</v>
      </c>
      <c r="E33748">
        <v>0</v>
      </c>
    </row>
    <row r="33749" spans="2:5" ht="13.5" customHeight="1">
      <c r="B33749" t="str">
        <f t="shared" si="527"/>
        <v>---0</v>
      </c>
      <c r="E33749">
        <v>0</v>
      </c>
    </row>
    <row r="33750" spans="2:5" ht="13.5" customHeight="1">
      <c r="B33750" t="str">
        <f t="shared" si="527"/>
        <v>---0</v>
      </c>
      <c r="E33750">
        <v>0</v>
      </c>
    </row>
    <row r="33751" spans="2:5" ht="13.5" customHeight="1">
      <c r="B33751" t="str">
        <f t="shared" si="527"/>
        <v>---0</v>
      </c>
      <c r="E33751">
        <v>0</v>
      </c>
    </row>
    <row r="33752" spans="2:5" ht="13.5" customHeight="1">
      <c r="B33752" t="str">
        <f t="shared" si="527"/>
        <v>---0</v>
      </c>
      <c r="E33752">
        <v>0</v>
      </c>
    </row>
    <row r="33753" spans="2:5" ht="13.5" customHeight="1">
      <c r="B33753" t="str">
        <f t="shared" si="527"/>
        <v>---0</v>
      </c>
      <c r="E33753">
        <v>0</v>
      </c>
    </row>
    <row r="33754" spans="2:5" ht="13.5" customHeight="1">
      <c r="B33754" t="str">
        <f t="shared" si="527"/>
        <v>---0</v>
      </c>
      <c r="E33754">
        <v>0</v>
      </c>
    </row>
    <row r="33755" spans="2:5" ht="13.5" customHeight="1">
      <c r="B33755" t="str">
        <f t="shared" si="527"/>
        <v>---0</v>
      </c>
      <c r="E33755">
        <v>0</v>
      </c>
    </row>
    <row r="33756" spans="2:5" ht="13.5" customHeight="1">
      <c r="B33756" t="str">
        <f t="shared" si="527"/>
        <v>---0</v>
      </c>
      <c r="E33756">
        <v>0</v>
      </c>
    </row>
    <row r="33757" spans="2:5" ht="13.5" customHeight="1">
      <c r="B33757" t="str">
        <f t="shared" si="527"/>
        <v>---0</v>
      </c>
      <c r="E33757">
        <v>0</v>
      </c>
    </row>
    <row r="33758" spans="2:5" ht="13.5" customHeight="1">
      <c r="B33758" t="str">
        <f t="shared" si="527"/>
        <v>---0</v>
      </c>
      <c r="E33758">
        <v>0</v>
      </c>
    </row>
    <row r="33759" spans="2:5" ht="13.5" customHeight="1">
      <c r="B33759" t="str">
        <f t="shared" si="527"/>
        <v>---0</v>
      </c>
      <c r="E33759">
        <v>0</v>
      </c>
    </row>
    <row r="33760" spans="2:5" ht="13.5" customHeight="1">
      <c r="B33760" t="str">
        <f t="shared" si="527"/>
        <v>---0</v>
      </c>
      <c r="E33760">
        <v>0</v>
      </c>
    </row>
    <row r="33761" spans="2:5" ht="13.5" customHeight="1">
      <c r="B33761" t="str">
        <f t="shared" si="527"/>
        <v>---0</v>
      </c>
      <c r="E33761">
        <v>0</v>
      </c>
    </row>
    <row r="33762" spans="2:5" ht="13.5" customHeight="1">
      <c r="B33762" t="str">
        <f t="shared" si="527"/>
        <v>---0</v>
      </c>
      <c r="E33762">
        <v>0</v>
      </c>
    </row>
    <row r="33763" spans="2:5" ht="13.5" customHeight="1">
      <c r="B33763" t="str">
        <f t="shared" si="527"/>
        <v>---0</v>
      </c>
      <c r="E33763">
        <v>0</v>
      </c>
    </row>
    <row r="33764" spans="2:5" ht="13.5" customHeight="1">
      <c r="B33764" t="str">
        <f t="shared" si="527"/>
        <v>---0</v>
      </c>
      <c r="E33764">
        <v>0</v>
      </c>
    </row>
    <row r="33765" spans="2:5" ht="13.5" customHeight="1">
      <c r="B33765" t="str">
        <f t="shared" si="527"/>
        <v>---0</v>
      </c>
      <c r="E33765">
        <v>0</v>
      </c>
    </row>
    <row r="33766" spans="2:5" ht="13.5" customHeight="1">
      <c r="B33766" t="str">
        <f t="shared" si="527"/>
        <v>---0</v>
      </c>
      <c r="E33766">
        <v>0</v>
      </c>
    </row>
    <row r="33767" spans="2:5" ht="13.5" customHeight="1">
      <c r="B33767" t="str">
        <f t="shared" si="527"/>
        <v>---0</v>
      </c>
      <c r="E33767">
        <v>0</v>
      </c>
    </row>
    <row r="33768" spans="2:5" ht="13.5" customHeight="1">
      <c r="B33768" t="str">
        <f t="shared" si="527"/>
        <v>---0</v>
      </c>
      <c r="E33768">
        <v>0</v>
      </c>
    </row>
    <row r="33769" spans="2:5" ht="13.5" customHeight="1">
      <c r="B33769" t="str">
        <f t="shared" si="527"/>
        <v>---0</v>
      </c>
      <c r="E33769">
        <v>0</v>
      </c>
    </row>
    <row r="33770" spans="2:5" ht="13.5" customHeight="1">
      <c r="B33770" t="str">
        <f t="shared" si="527"/>
        <v>---0</v>
      </c>
      <c r="E33770">
        <v>0</v>
      </c>
    </row>
    <row r="33771" spans="2:5" ht="13.5" customHeight="1">
      <c r="B33771" t="str">
        <f t="shared" si="527"/>
        <v>---0</v>
      </c>
      <c r="E33771">
        <v>0</v>
      </c>
    </row>
    <row r="33772" spans="2:5" ht="13.5" customHeight="1">
      <c r="B33772" t="str">
        <f t="shared" si="527"/>
        <v>---0</v>
      </c>
      <c r="E33772">
        <v>0</v>
      </c>
    </row>
    <row r="33773" spans="2:5" ht="13.5" customHeight="1">
      <c r="B33773" t="str">
        <f t="shared" si="527"/>
        <v>---0</v>
      </c>
      <c r="E33773">
        <v>0</v>
      </c>
    </row>
    <row r="33774" spans="2:5" ht="13.5" customHeight="1">
      <c r="B33774" t="str">
        <f t="shared" si="527"/>
        <v>---0</v>
      </c>
      <c r="E33774">
        <v>0</v>
      </c>
    </row>
    <row r="33775" spans="2:5" ht="13.5" customHeight="1">
      <c r="B33775" t="str">
        <f t="shared" si="527"/>
        <v>---0</v>
      </c>
      <c r="E33775">
        <v>0</v>
      </c>
    </row>
    <row r="33776" spans="2:5" ht="13.5" customHeight="1">
      <c r="B33776" t="str">
        <f t="shared" si="527"/>
        <v>---0</v>
      </c>
      <c r="E33776">
        <v>0</v>
      </c>
    </row>
    <row r="33777" spans="2:5" ht="13.5" customHeight="1">
      <c r="B33777" t="str">
        <f t="shared" si="527"/>
        <v>---0</v>
      </c>
      <c r="E33777">
        <v>0</v>
      </c>
    </row>
    <row r="33778" spans="2:5" ht="13.5" customHeight="1">
      <c r="B33778" t="str">
        <f t="shared" si="527"/>
        <v>---0</v>
      </c>
      <c r="E33778">
        <v>0</v>
      </c>
    </row>
    <row r="33779" spans="2:5" ht="13.5" customHeight="1">
      <c r="B33779" t="str">
        <f t="shared" si="527"/>
        <v>---0</v>
      </c>
      <c r="E33779">
        <v>0</v>
      </c>
    </row>
    <row r="33780" spans="2:5" ht="13.5" customHeight="1">
      <c r="B33780" t="str">
        <f t="shared" si="527"/>
        <v>---0</v>
      </c>
      <c r="E33780">
        <v>0</v>
      </c>
    </row>
    <row r="33781" spans="2:5" ht="13.5" customHeight="1">
      <c r="B33781" t="str">
        <f t="shared" si="527"/>
        <v>---0</v>
      </c>
      <c r="E33781">
        <v>0</v>
      </c>
    </row>
    <row r="33782" spans="2:5" ht="13.5" customHeight="1">
      <c r="B33782" t="str">
        <f t="shared" si="527"/>
        <v>---0</v>
      </c>
      <c r="E33782">
        <v>0</v>
      </c>
    </row>
    <row r="33783" spans="2:5" ht="13.5" customHeight="1">
      <c r="B33783" t="str">
        <f t="shared" si="527"/>
        <v>---0</v>
      </c>
      <c r="E33783">
        <v>0</v>
      </c>
    </row>
    <row r="33784" spans="2:5" ht="13.5" customHeight="1">
      <c r="B33784" t="str">
        <f t="shared" si="527"/>
        <v>---0</v>
      </c>
      <c r="E33784">
        <v>0</v>
      </c>
    </row>
    <row r="33785" spans="2:5" ht="13.5" customHeight="1">
      <c r="B33785" t="str">
        <f t="shared" si="527"/>
        <v>---0</v>
      </c>
      <c r="E33785">
        <v>0</v>
      </c>
    </row>
    <row r="33786" spans="2:5" ht="13.5" customHeight="1">
      <c r="B33786" t="str">
        <f t="shared" si="527"/>
        <v>---0</v>
      </c>
      <c r="E33786">
        <v>0</v>
      </c>
    </row>
    <row r="33787" spans="2:5" ht="13.5" customHeight="1">
      <c r="B33787" t="str">
        <f t="shared" si="527"/>
        <v>---0</v>
      </c>
      <c r="E33787">
        <v>0</v>
      </c>
    </row>
    <row r="33788" spans="2:5" ht="13.5" customHeight="1">
      <c r="B33788" t="str">
        <f t="shared" si="527"/>
        <v>---0</v>
      </c>
      <c r="E33788">
        <v>0</v>
      </c>
    </row>
    <row r="33789" spans="2:5" ht="13.5" customHeight="1">
      <c r="B33789" t="str">
        <f t="shared" si="527"/>
        <v>---0</v>
      </c>
      <c r="E33789">
        <v>0</v>
      </c>
    </row>
    <row r="33790" spans="2:5" ht="13.5" customHeight="1">
      <c r="B33790" t="str">
        <f t="shared" si="527"/>
        <v>---0</v>
      </c>
      <c r="E33790">
        <v>0</v>
      </c>
    </row>
    <row r="33791" spans="2:5" ht="13.5" customHeight="1">
      <c r="B33791" t="str">
        <f t="shared" si="527"/>
        <v>---0</v>
      </c>
      <c r="E33791">
        <v>0</v>
      </c>
    </row>
    <row r="33792" spans="2:5" ht="13.5" customHeight="1">
      <c r="B33792" t="str">
        <f t="shared" si="527"/>
        <v>---0</v>
      </c>
      <c r="E33792">
        <v>0</v>
      </c>
    </row>
    <row r="33793" spans="2:5" ht="13.5" customHeight="1">
      <c r="B33793" t="str">
        <f t="shared" si="527"/>
        <v>---0</v>
      </c>
      <c r="E33793">
        <v>0</v>
      </c>
    </row>
    <row r="33794" spans="2:5" ht="13.5" customHeight="1">
      <c r="B33794" t="str">
        <f t="shared" si="527"/>
        <v>---0</v>
      </c>
      <c r="E33794">
        <v>0</v>
      </c>
    </row>
    <row r="33795" spans="2:5" ht="13.5" customHeight="1">
      <c r="B33795" t="str">
        <f t="shared" ref="B33795:B33858" si="528">A33795&amp;"---"&amp;E33795</f>
        <v>---0</v>
      </c>
      <c r="E33795">
        <v>0</v>
      </c>
    </row>
    <row r="33796" spans="2:5" ht="13.5" customHeight="1">
      <c r="B33796" t="str">
        <f t="shared" si="528"/>
        <v>---0</v>
      </c>
      <c r="E33796">
        <v>0</v>
      </c>
    </row>
    <row r="33797" spans="2:5" ht="13.5" customHeight="1">
      <c r="B33797" t="str">
        <f t="shared" si="528"/>
        <v>---0</v>
      </c>
      <c r="E33797">
        <v>0</v>
      </c>
    </row>
    <row r="33798" spans="2:5" ht="13.5" customHeight="1">
      <c r="B33798" t="str">
        <f t="shared" si="528"/>
        <v>---0</v>
      </c>
      <c r="E33798">
        <v>0</v>
      </c>
    </row>
    <row r="33799" spans="2:5" ht="13.5" customHeight="1">
      <c r="B33799" t="str">
        <f t="shared" si="528"/>
        <v>---0</v>
      </c>
      <c r="E33799">
        <v>0</v>
      </c>
    </row>
    <row r="33800" spans="2:5" ht="13.5" customHeight="1">
      <c r="B33800" t="str">
        <f t="shared" si="528"/>
        <v>---0</v>
      </c>
      <c r="E33800">
        <v>0</v>
      </c>
    </row>
    <row r="33801" spans="2:5" ht="13.5" customHeight="1">
      <c r="B33801" t="str">
        <f t="shared" si="528"/>
        <v>---0</v>
      </c>
      <c r="E33801">
        <v>0</v>
      </c>
    </row>
    <row r="33802" spans="2:5" ht="13.5" customHeight="1">
      <c r="B33802" t="str">
        <f t="shared" si="528"/>
        <v>---0</v>
      </c>
      <c r="E33802">
        <v>0</v>
      </c>
    </row>
    <row r="33803" spans="2:5" ht="13.5" customHeight="1">
      <c r="B33803" t="str">
        <f t="shared" si="528"/>
        <v>---0</v>
      </c>
      <c r="E33803">
        <v>0</v>
      </c>
    </row>
    <row r="33804" spans="2:5" ht="13.5" customHeight="1">
      <c r="B33804" t="str">
        <f t="shared" si="528"/>
        <v>---0</v>
      </c>
      <c r="E33804">
        <v>0</v>
      </c>
    </row>
    <row r="33805" spans="2:5" ht="13.5" customHeight="1">
      <c r="B33805" t="str">
        <f t="shared" si="528"/>
        <v>---0</v>
      </c>
      <c r="E33805">
        <v>0</v>
      </c>
    </row>
    <row r="33806" spans="2:5" ht="13.5" customHeight="1">
      <c r="B33806" t="str">
        <f t="shared" si="528"/>
        <v>---0</v>
      </c>
      <c r="E33806">
        <v>0</v>
      </c>
    </row>
    <row r="33807" spans="2:5" ht="13.5" customHeight="1">
      <c r="B33807" t="str">
        <f t="shared" si="528"/>
        <v>---0</v>
      </c>
      <c r="E33807">
        <v>0</v>
      </c>
    </row>
    <row r="33808" spans="2:5" ht="13.5" customHeight="1">
      <c r="B33808" t="str">
        <f t="shared" si="528"/>
        <v>---0</v>
      </c>
      <c r="E33808">
        <v>0</v>
      </c>
    </row>
    <row r="33809" spans="2:5" ht="13.5" customHeight="1">
      <c r="B33809" t="str">
        <f t="shared" si="528"/>
        <v>---0</v>
      </c>
      <c r="E33809">
        <v>0</v>
      </c>
    </row>
    <row r="33810" spans="2:5" ht="13.5" customHeight="1">
      <c r="B33810" t="str">
        <f t="shared" si="528"/>
        <v>---0</v>
      </c>
      <c r="E33810">
        <v>0</v>
      </c>
    </row>
    <row r="33811" spans="2:5" ht="13.5" customHeight="1">
      <c r="B33811" t="str">
        <f t="shared" si="528"/>
        <v>---0</v>
      </c>
      <c r="E33811">
        <v>0</v>
      </c>
    </row>
    <row r="33812" spans="2:5" ht="13.5" customHeight="1">
      <c r="B33812" t="str">
        <f t="shared" si="528"/>
        <v>---0</v>
      </c>
      <c r="E33812">
        <v>0</v>
      </c>
    </row>
    <row r="33813" spans="2:5" ht="13.5" customHeight="1">
      <c r="B33813" t="str">
        <f t="shared" si="528"/>
        <v>---0</v>
      </c>
      <c r="E33813">
        <v>0</v>
      </c>
    </row>
    <row r="33814" spans="2:5" ht="13.5" customHeight="1">
      <c r="B33814" t="str">
        <f t="shared" si="528"/>
        <v>---0</v>
      </c>
      <c r="E33814">
        <v>0</v>
      </c>
    </row>
    <row r="33815" spans="2:5" ht="13.5" customHeight="1">
      <c r="B33815" t="str">
        <f t="shared" si="528"/>
        <v>---0</v>
      </c>
      <c r="E33815">
        <v>0</v>
      </c>
    </row>
    <row r="33816" spans="2:5" ht="13.5" customHeight="1">
      <c r="B33816" t="str">
        <f t="shared" si="528"/>
        <v>---0</v>
      </c>
      <c r="E33816">
        <v>0</v>
      </c>
    </row>
    <row r="33817" spans="2:5" ht="13.5" customHeight="1">
      <c r="B33817" t="str">
        <f t="shared" si="528"/>
        <v>---0</v>
      </c>
      <c r="E33817">
        <v>0</v>
      </c>
    </row>
    <row r="33818" spans="2:5" ht="13.5" customHeight="1">
      <c r="B33818" t="str">
        <f t="shared" si="528"/>
        <v>---0</v>
      </c>
      <c r="E33818">
        <v>0</v>
      </c>
    </row>
    <row r="33819" spans="2:5" ht="13.5" customHeight="1">
      <c r="B33819" t="str">
        <f t="shared" si="528"/>
        <v>---0</v>
      </c>
      <c r="E33819">
        <v>0</v>
      </c>
    </row>
    <row r="33820" spans="2:5" ht="13.5" customHeight="1">
      <c r="B33820" t="str">
        <f t="shared" si="528"/>
        <v>---0</v>
      </c>
      <c r="E33820">
        <v>0</v>
      </c>
    </row>
    <row r="33821" spans="2:5" ht="13.5" customHeight="1">
      <c r="B33821" t="str">
        <f t="shared" si="528"/>
        <v>---0</v>
      </c>
      <c r="E33821">
        <v>0</v>
      </c>
    </row>
    <row r="33822" spans="2:5" ht="13.5" customHeight="1">
      <c r="B33822" t="str">
        <f t="shared" si="528"/>
        <v>---0</v>
      </c>
      <c r="E33822">
        <v>0</v>
      </c>
    </row>
    <row r="33823" spans="2:5" ht="13.5" customHeight="1">
      <c r="B33823" t="str">
        <f t="shared" si="528"/>
        <v>---0</v>
      </c>
      <c r="E33823">
        <v>0</v>
      </c>
    </row>
    <row r="33824" spans="2:5" ht="13.5" customHeight="1">
      <c r="B33824" t="str">
        <f t="shared" si="528"/>
        <v>---0</v>
      </c>
      <c r="E33824">
        <v>0</v>
      </c>
    </row>
    <row r="33825" spans="2:5" ht="13.5" customHeight="1">
      <c r="B33825" t="str">
        <f t="shared" si="528"/>
        <v>---0</v>
      </c>
      <c r="E33825">
        <v>0</v>
      </c>
    </row>
    <row r="33826" spans="2:5" ht="13.5" customHeight="1">
      <c r="B33826" t="str">
        <f t="shared" si="528"/>
        <v>---0</v>
      </c>
      <c r="E33826">
        <v>0</v>
      </c>
    </row>
    <row r="33827" spans="2:5" ht="13.5" customHeight="1">
      <c r="B33827" t="str">
        <f t="shared" si="528"/>
        <v>---0</v>
      </c>
      <c r="E33827">
        <v>0</v>
      </c>
    </row>
    <row r="33828" spans="2:5" ht="13.5" customHeight="1">
      <c r="B33828" t="str">
        <f t="shared" si="528"/>
        <v>---0</v>
      </c>
      <c r="E33828">
        <v>0</v>
      </c>
    </row>
    <row r="33829" spans="2:5" ht="13.5" customHeight="1">
      <c r="B33829" t="str">
        <f t="shared" si="528"/>
        <v>---0</v>
      </c>
      <c r="E33829">
        <v>0</v>
      </c>
    </row>
    <row r="33830" spans="2:5" ht="13.5" customHeight="1">
      <c r="B33830" t="str">
        <f t="shared" si="528"/>
        <v>---0</v>
      </c>
      <c r="E33830">
        <v>0</v>
      </c>
    </row>
    <row r="33831" spans="2:5" ht="13.5" customHeight="1">
      <c r="B33831" t="str">
        <f t="shared" si="528"/>
        <v>---0</v>
      </c>
      <c r="E33831">
        <v>0</v>
      </c>
    </row>
    <row r="33832" spans="2:5" ht="13.5" customHeight="1">
      <c r="B33832" t="str">
        <f t="shared" si="528"/>
        <v>---0</v>
      </c>
      <c r="E33832">
        <v>0</v>
      </c>
    </row>
    <row r="33833" spans="2:5" ht="13.5" customHeight="1">
      <c r="B33833" t="str">
        <f t="shared" si="528"/>
        <v>---0</v>
      </c>
      <c r="E33833">
        <v>0</v>
      </c>
    </row>
    <row r="33834" spans="2:5" ht="13.5" customHeight="1">
      <c r="B33834" t="str">
        <f t="shared" si="528"/>
        <v>---0</v>
      </c>
      <c r="E33834">
        <v>0</v>
      </c>
    </row>
    <row r="33835" spans="2:5" ht="13.5" customHeight="1">
      <c r="B33835" t="str">
        <f t="shared" si="528"/>
        <v>---0</v>
      </c>
      <c r="E33835">
        <v>0</v>
      </c>
    </row>
    <row r="33836" spans="2:5" ht="13.5" customHeight="1">
      <c r="B33836" t="str">
        <f t="shared" si="528"/>
        <v>---0</v>
      </c>
      <c r="E33836">
        <v>0</v>
      </c>
    </row>
    <row r="33837" spans="2:5" ht="13.5" customHeight="1">
      <c r="B33837" t="str">
        <f t="shared" si="528"/>
        <v>---0</v>
      </c>
      <c r="E33837">
        <v>0</v>
      </c>
    </row>
    <row r="33838" spans="2:5" ht="13.5" customHeight="1">
      <c r="B33838" t="str">
        <f t="shared" si="528"/>
        <v>---0</v>
      </c>
      <c r="E33838">
        <v>0</v>
      </c>
    </row>
    <row r="33839" spans="2:5" ht="13.5" customHeight="1">
      <c r="B33839" t="str">
        <f t="shared" si="528"/>
        <v>---0</v>
      </c>
      <c r="E33839">
        <v>0</v>
      </c>
    </row>
    <row r="33840" spans="2:5" ht="13.5" customHeight="1">
      <c r="B33840" t="str">
        <f t="shared" si="528"/>
        <v>---0</v>
      </c>
      <c r="E33840">
        <v>0</v>
      </c>
    </row>
    <row r="33841" spans="2:5" ht="13.5" customHeight="1">
      <c r="B33841" t="str">
        <f t="shared" si="528"/>
        <v>---0</v>
      </c>
      <c r="E33841">
        <v>0</v>
      </c>
    </row>
    <row r="33842" spans="2:5" ht="13.5" customHeight="1">
      <c r="B33842" t="str">
        <f t="shared" si="528"/>
        <v>---0</v>
      </c>
      <c r="E33842">
        <v>0</v>
      </c>
    </row>
    <row r="33843" spans="2:5" ht="13.5" customHeight="1">
      <c r="B33843" t="str">
        <f t="shared" si="528"/>
        <v>---0</v>
      </c>
      <c r="E33843">
        <v>0</v>
      </c>
    </row>
    <row r="33844" spans="2:5" ht="13.5" customHeight="1">
      <c r="B33844" t="str">
        <f t="shared" si="528"/>
        <v>---0</v>
      </c>
      <c r="E33844">
        <v>0</v>
      </c>
    </row>
    <row r="33845" spans="2:5" ht="13.5" customHeight="1">
      <c r="B33845" t="str">
        <f t="shared" si="528"/>
        <v>---0</v>
      </c>
      <c r="E33845">
        <v>0</v>
      </c>
    </row>
    <row r="33846" spans="2:5" ht="13.5" customHeight="1">
      <c r="B33846" t="str">
        <f t="shared" si="528"/>
        <v>---0</v>
      </c>
      <c r="E33846">
        <v>0</v>
      </c>
    </row>
    <row r="33847" spans="2:5" ht="13.5" customHeight="1">
      <c r="B33847" t="str">
        <f t="shared" si="528"/>
        <v>---0</v>
      </c>
      <c r="E33847">
        <v>0</v>
      </c>
    </row>
    <row r="33848" spans="2:5" ht="13.5" customHeight="1">
      <c r="B33848" t="str">
        <f t="shared" si="528"/>
        <v>---0</v>
      </c>
      <c r="E33848">
        <v>0</v>
      </c>
    </row>
    <row r="33849" spans="2:5" ht="13.5" customHeight="1">
      <c r="B33849" t="str">
        <f t="shared" si="528"/>
        <v>---0</v>
      </c>
      <c r="E33849">
        <v>0</v>
      </c>
    </row>
    <row r="33850" spans="2:5" ht="13.5" customHeight="1">
      <c r="B33850" t="str">
        <f t="shared" si="528"/>
        <v>---0</v>
      </c>
      <c r="E33850">
        <v>0</v>
      </c>
    </row>
    <row r="33851" spans="2:5" ht="13.5" customHeight="1">
      <c r="B33851" t="str">
        <f t="shared" si="528"/>
        <v>---0</v>
      </c>
      <c r="E33851">
        <v>0</v>
      </c>
    </row>
    <row r="33852" spans="2:5" ht="13.5" customHeight="1">
      <c r="B33852" t="str">
        <f t="shared" si="528"/>
        <v>---0</v>
      </c>
      <c r="E33852">
        <v>0</v>
      </c>
    </row>
    <row r="33853" spans="2:5" ht="13.5" customHeight="1">
      <c r="B33853" t="str">
        <f t="shared" si="528"/>
        <v>---0</v>
      </c>
      <c r="E33853">
        <v>0</v>
      </c>
    </row>
    <row r="33854" spans="2:5" ht="13.5" customHeight="1">
      <c r="B33854" t="str">
        <f t="shared" si="528"/>
        <v>---0</v>
      </c>
      <c r="E33854">
        <v>0</v>
      </c>
    </row>
    <row r="33855" spans="2:5" ht="13.5" customHeight="1">
      <c r="B33855" t="str">
        <f t="shared" si="528"/>
        <v>---0</v>
      </c>
      <c r="E33855">
        <v>0</v>
      </c>
    </row>
    <row r="33856" spans="2:5" ht="13.5" customHeight="1">
      <c r="B33856" t="str">
        <f t="shared" si="528"/>
        <v>---0</v>
      </c>
      <c r="E33856">
        <v>0</v>
      </c>
    </row>
    <row r="33857" spans="2:5" ht="13.5" customHeight="1">
      <c r="B33857" t="str">
        <f t="shared" si="528"/>
        <v>---0</v>
      </c>
      <c r="E33857">
        <v>0</v>
      </c>
    </row>
    <row r="33858" spans="2:5" ht="13.5" customHeight="1">
      <c r="B33858" t="str">
        <f t="shared" si="528"/>
        <v>---0</v>
      </c>
      <c r="E33858">
        <v>0</v>
      </c>
    </row>
    <row r="33859" spans="2:5" ht="13.5" customHeight="1">
      <c r="B33859" t="str">
        <f t="shared" ref="B33859:B33922" si="529">A33859&amp;"---"&amp;E33859</f>
        <v>---0</v>
      </c>
      <c r="E33859">
        <v>0</v>
      </c>
    </row>
    <row r="33860" spans="2:5" ht="13.5" customHeight="1">
      <c r="B33860" t="str">
        <f t="shared" si="529"/>
        <v>---0</v>
      </c>
      <c r="E33860">
        <v>0</v>
      </c>
    </row>
    <row r="33861" spans="2:5" ht="13.5" customHeight="1">
      <c r="B33861" t="str">
        <f t="shared" si="529"/>
        <v>---0</v>
      </c>
      <c r="E33861">
        <v>0</v>
      </c>
    </row>
    <row r="33862" spans="2:5" ht="13.5" customHeight="1">
      <c r="B33862" t="str">
        <f t="shared" si="529"/>
        <v>---0</v>
      </c>
      <c r="E33862">
        <v>0</v>
      </c>
    </row>
    <row r="33863" spans="2:5" ht="13.5" customHeight="1">
      <c r="B33863" t="str">
        <f t="shared" si="529"/>
        <v>---0</v>
      </c>
      <c r="E33863">
        <v>0</v>
      </c>
    </row>
    <row r="33864" spans="2:5" ht="13.5" customHeight="1">
      <c r="B33864" t="str">
        <f t="shared" si="529"/>
        <v>---0</v>
      </c>
      <c r="E33864">
        <v>0</v>
      </c>
    </row>
    <row r="33865" spans="2:5" ht="13.5" customHeight="1">
      <c r="B33865" t="str">
        <f t="shared" si="529"/>
        <v>---0</v>
      </c>
      <c r="E33865">
        <v>0</v>
      </c>
    </row>
    <row r="33866" spans="2:5" ht="13.5" customHeight="1">
      <c r="B33866" t="str">
        <f t="shared" si="529"/>
        <v>---0</v>
      </c>
      <c r="E33866">
        <v>0</v>
      </c>
    </row>
    <row r="33867" spans="2:5" ht="13.5" customHeight="1">
      <c r="B33867" t="str">
        <f t="shared" si="529"/>
        <v>---0</v>
      </c>
      <c r="E33867">
        <v>0</v>
      </c>
    </row>
    <row r="33868" spans="2:5" ht="13.5" customHeight="1">
      <c r="B33868" t="str">
        <f t="shared" si="529"/>
        <v>---0</v>
      </c>
      <c r="E33868">
        <v>0</v>
      </c>
    </row>
    <row r="33869" spans="2:5" ht="13.5" customHeight="1">
      <c r="B33869" t="str">
        <f t="shared" si="529"/>
        <v>---0</v>
      </c>
      <c r="E33869">
        <v>0</v>
      </c>
    </row>
    <row r="33870" spans="2:5" ht="13.5" customHeight="1">
      <c r="B33870" t="str">
        <f t="shared" si="529"/>
        <v>---0</v>
      </c>
      <c r="E33870">
        <v>0</v>
      </c>
    </row>
    <row r="33871" spans="2:5" ht="13.5" customHeight="1">
      <c r="B33871" t="str">
        <f t="shared" si="529"/>
        <v>---0</v>
      </c>
      <c r="E33871">
        <v>0</v>
      </c>
    </row>
    <row r="33872" spans="2:5" ht="13.5" customHeight="1">
      <c r="B33872" t="str">
        <f t="shared" si="529"/>
        <v>---0</v>
      </c>
      <c r="E33872">
        <v>0</v>
      </c>
    </row>
    <row r="33873" spans="2:5" ht="13.5" customHeight="1">
      <c r="B33873" t="str">
        <f t="shared" si="529"/>
        <v>---0</v>
      </c>
      <c r="E33873">
        <v>0</v>
      </c>
    </row>
    <row r="33874" spans="2:5" ht="13.5" customHeight="1">
      <c r="B33874" t="str">
        <f t="shared" si="529"/>
        <v>---0</v>
      </c>
      <c r="E33874">
        <v>0</v>
      </c>
    </row>
    <row r="33875" spans="2:5" ht="13.5" customHeight="1">
      <c r="B33875" t="str">
        <f t="shared" si="529"/>
        <v>---0</v>
      </c>
      <c r="E33875">
        <v>0</v>
      </c>
    </row>
    <row r="33876" spans="2:5" ht="13.5" customHeight="1">
      <c r="B33876" t="str">
        <f t="shared" si="529"/>
        <v>---0</v>
      </c>
      <c r="E33876">
        <v>0</v>
      </c>
    </row>
    <row r="33877" spans="2:5" ht="13.5" customHeight="1">
      <c r="B33877" t="str">
        <f t="shared" si="529"/>
        <v>---0</v>
      </c>
      <c r="E33877">
        <v>0</v>
      </c>
    </row>
    <row r="33878" spans="2:5" ht="13.5" customHeight="1">
      <c r="B33878" t="str">
        <f t="shared" si="529"/>
        <v>---0</v>
      </c>
      <c r="E33878">
        <v>0</v>
      </c>
    </row>
    <row r="33879" spans="2:5" ht="13.5" customHeight="1">
      <c r="B33879" t="str">
        <f t="shared" si="529"/>
        <v>---0</v>
      </c>
      <c r="E33879">
        <v>0</v>
      </c>
    </row>
    <row r="33880" spans="2:5" ht="13.5" customHeight="1">
      <c r="B33880" t="str">
        <f t="shared" si="529"/>
        <v>---0</v>
      </c>
      <c r="E33880">
        <v>0</v>
      </c>
    </row>
    <row r="33881" spans="2:5" ht="13.5" customHeight="1">
      <c r="B33881" t="str">
        <f t="shared" si="529"/>
        <v>---0</v>
      </c>
      <c r="E33881">
        <v>0</v>
      </c>
    </row>
    <row r="33882" spans="2:5" ht="13.5" customHeight="1">
      <c r="B33882" t="str">
        <f t="shared" si="529"/>
        <v>---0</v>
      </c>
      <c r="E33882">
        <v>0</v>
      </c>
    </row>
    <row r="33883" spans="2:5" ht="13.5" customHeight="1">
      <c r="B33883" t="str">
        <f t="shared" si="529"/>
        <v>---0</v>
      </c>
      <c r="E33883">
        <v>0</v>
      </c>
    </row>
    <row r="33884" spans="2:5" ht="13.5" customHeight="1">
      <c r="B33884" t="str">
        <f t="shared" si="529"/>
        <v>---0</v>
      </c>
      <c r="E33884">
        <v>0</v>
      </c>
    </row>
    <row r="33885" spans="2:5" ht="13.5" customHeight="1">
      <c r="B33885" t="str">
        <f t="shared" si="529"/>
        <v>---0</v>
      </c>
      <c r="E33885">
        <v>0</v>
      </c>
    </row>
    <row r="33886" spans="2:5" ht="13.5" customHeight="1">
      <c r="B33886" t="str">
        <f t="shared" si="529"/>
        <v>---0</v>
      </c>
      <c r="E33886">
        <v>0</v>
      </c>
    </row>
    <row r="33887" spans="2:5" ht="13.5" customHeight="1">
      <c r="B33887" t="str">
        <f t="shared" si="529"/>
        <v>---0</v>
      </c>
      <c r="E33887">
        <v>0</v>
      </c>
    </row>
    <row r="33888" spans="2:5" ht="13.5" customHeight="1">
      <c r="B33888" t="str">
        <f t="shared" si="529"/>
        <v>---0</v>
      </c>
      <c r="E33888">
        <v>0</v>
      </c>
    </row>
    <row r="33889" spans="2:5" ht="13.5" customHeight="1">
      <c r="B33889" t="str">
        <f t="shared" si="529"/>
        <v>---0</v>
      </c>
      <c r="E33889">
        <v>0</v>
      </c>
    </row>
    <row r="33890" spans="2:5" ht="13.5" customHeight="1">
      <c r="B33890" t="str">
        <f t="shared" si="529"/>
        <v>---0</v>
      </c>
      <c r="E33890">
        <v>0</v>
      </c>
    </row>
    <row r="33891" spans="2:5" ht="13.5" customHeight="1">
      <c r="B33891" t="str">
        <f t="shared" si="529"/>
        <v>---0</v>
      </c>
      <c r="E33891">
        <v>0</v>
      </c>
    </row>
    <row r="33892" spans="2:5" ht="13.5" customHeight="1">
      <c r="B33892" t="str">
        <f t="shared" si="529"/>
        <v>---0</v>
      </c>
      <c r="E33892">
        <v>0</v>
      </c>
    </row>
    <row r="33893" spans="2:5" ht="13.5" customHeight="1">
      <c r="B33893" t="str">
        <f t="shared" si="529"/>
        <v>---0</v>
      </c>
      <c r="E33893">
        <v>0</v>
      </c>
    </row>
    <row r="33894" spans="2:5" ht="13.5" customHeight="1">
      <c r="B33894" t="str">
        <f t="shared" si="529"/>
        <v>---0</v>
      </c>
      <c r="E33894">
        <v>0</v>
      </c>
    </row>
    <row r="33895" spans="2:5" ht="13.5" customHeight="1">
      <c r="B33895" t="str">
        <f t="shared" si="529"/>
        <v>---0</v>
      </c>
      <c r="E33895">
        <v>0</v>
      </c>
    </row>
    <row r="33896" spans="2:5" ht="13.5" customHeight="1">
      <c r="B33896" t="str">
        <f t="shared" si="529"/>
        <v>---0</v>
      </c>
      <c r="E33896">
        <v>0</v>
      </c>
    </row>
    <row r="33897" spans="2:5" ht="13.5" customHeight="1">
      <c r="B33897" t="str">
        <f t="shared" si="529"/>
        <v>---0</v>
      </c>
      <c r="E33897">
        <v>0</v>
      </c>
    </row>
    <row r="33898" spans="2:5" ht="13.5" customHeight="1">
      <c r="B33898" t="str">
        <f t="shared" si="529"/>
        <v>---0</v>
      </c>
      <c r="E33898">
        <v>0</v>
      </c>
    </row>
    <row r="33899" spans="2:5" ht="13.5" customHeight="1">
      <c r="B33899" t="str">
        <f t="shared" si="529"/>
        <v>---0</v>
      </c>
      <c r="E33899">
        <v>0</v>
      </c>
    </row>
    <row r="33900" spans="2:5" ht="13.5" customHeight="1">
      <c r="B33900" t="str">
        <f t="shared" si="529"/>
        <v>---0</v>
      </c>
      <c r="E33900">
        <v>0</v>
      </c>
    </row>
    <row r="33901" spans="2:5" ht="13.5" customHeight="1">
      <c r="B33901" t="str">
        <f t="shared" si="529"/>
        <v>---0</v>
      </c>
      <c r="E33901">
        <v>0</v>
      </c>
    </row>
    <row r="33902" spans="2:5" ht="13.5" customHeight="1">
      <c r="B33902" t="str">
        <f t="shared" si="529"/>
        <v>---0</v>
      </c>
      <c r="E33902">
        <v>0</v>
      </c>
    </row>
    <row r="33903" spans="2:5" ht="13.5" customHeight="1">
      <c r="B33903" t="str">
        <f t="shared" si="529"/>
        <v>---0</v>
      </c>
      <c r="E33903">
        <v>0</v>
      </c>
    </row>
    <row r="33904" spans="2:5" ht="13.5" customHeight="1">
      <c r="B33904" t="str">
        <f t="shared" si="529"/>
        <v>---0</v>
      </c>
      <c r="E33904">
        <v>0</v>
      </c>
    </row>
    <row r="33905" spans="2:5" ht="13.5" customHeight="1">
      <c r="B33905" t="str">
        <f t="shared" si="529"/>
        <v>---0</v>
      </c>
      <c r="E33905">
        <v>0</v>
      </c>
    </row>
    <row r="33906" spans="2:5" ht="13.5" customHeight="1">
      <c r="B33906" t="str">
        <f t="shared" si="529"/>
        <v>---0</v>
      </c>
      <c r="E33906">
        <v>0</v>
      </c>
    </row>
    <row r="33907" spans="2:5" ht="13.5" customHeight="1">
      <c r="B33907" t="str">
        <f t="shared" si="529"/>
        <v>---0</v>
      </c>
      <c r="E33907">
        <v>0</v>
      </c>
    </row>
    <row r="33908" spans="2:5" ht="13.5" customHeight="1">
      <c r="B33908" t="str">
        <f t="shared" si="529"/>
        <v>---0</v>
      </c>
      <c r="E33908">
        <v>0</v>
      </c>
    </row>
    <row r="33909" spans="2:5" ht="13.5" customHeight="1">
      <c r="B33909" t="str">
        <f t="shared" si="529"/>
        <v>---0</v>
      </c>
      <c r="E33909">
        <v>0</v>
      </c>
    </row>
    <row r="33910" spans="2:5" ht="13.5" customHeight="1">
      <c r="B33910" t="str">
        <f t="shared" si="529"/>
        <v>---0</v>
      </c>
      <c r="E33910">
        <v>0</v>
      </c>
    </row>
    <row r="33911" spans="2:5" ht="13.5" customHeight="1">
      <c r="B33911" t="str">
        <f t="shared" si="529"/>
        <v>---0</v>
      </c>
      <c r="E33911">
        <v>0</v>
      </c>
    </row>
    <row r="33912" spans="2:5" ht="13.5" customHeight="1">
      <c r="B33912" t="str">
        <f t="shared" si="529"/>
        <v>---0</v>
      </c>
      <c r="E33912">
        <v>0</v>
      </c>
    </row>
    <row r="33913" spans="2:5" ht="13.5" customHeight="1">
      <c r="B33913" t="str">
        <f t="shared" si="529"/>
        <v>---0</v>
      </c>
      <c r="E33913">
        <v>0</v>
      </c>
    </row>
    <row r="33914" spans="2:5" ht="13.5" customHeight="1">
      <c r="B33914" t="str">
        <f t="shared" si="529"/>
        <v>---0</v>
      </c>
      <c r="E33914">
        <v>0</v>
      </c>
    </row>
    <row r="33915" spans="2:5" ht="13.5" customHeight="1">
      <c r="B33915" t="str">
        <f t="shared" si="529"/>
        <v>---0</v>
      </c>
      <c r="E33915">
        <v>0</v>
      </c>
    </row>
    <row r="33916" spans="2:5" ht="13.5" customHeight="1">
      <c r="B33916" t="str">
        <f t="shared" si="529"/>
        <v>---0</v>
      </c>
      <c r="E33916">
        <v>0</v>
      </c>
    </row>
    <row r="33917" spans="2:5" ht="13.5" customHeight="1">
      <c r="B33917" t="str">
        <f t="shared" si="529"/>
        <v>---0</v>
      </c>
      <c r="E33917">
        <v>0</v>
      </c>
    </row>
    <row r="33918" spans="2:5" ht="13.5" customHeight="1">
      <c r="B33918" t="str">
        <f t="shared" si="529"/>
        <v>---0</v>
      </c>
      <c r="E33918">
        <v>0</v>
      </c>
    </row>
    <row r="33919" spans="2:5" ht="13.5" customHeight="1">
      <c r="B33919" t="str">
        <f t="shared" si="529"/>
        <v>---0</v>
      </c>
      <c r="E33919">
        <v>0</v>
      </c>
    </row>
    <row r="33920" spans="2:5" ht="13.5" customHeight="1">
      <c r="B33920" t="str">
        <f t="shared" si="529"/>
        <v>---0</v>
      </c>
      <c r="E33920">
        <v>0</v>
      </c>
    </row>
    <row r="33921" spans="2:5" ht="13.5" customHeight="1">
      <c r="B33921" t="str">
        <f t="shared" si="529"/>
        <v>---0</v>
      </c>
      <c r="E33921">
        <v>0</v>
      </c>
    </row>
    <row r="33922" spans="2:5" ht="13.5" customHeight="1">
      <c r="B33922" t="str">
        <f t="shared" si="529"/>
        <v>---0</v>
      </c>
      <c r="E33922">
        <v>0</v>
      </c>
    </row>
    <row r="33923" spans="2:5" ht="13.5" customHeight="1">
      <c r="B33923" t="str">
        <f t="shared" ref="B33923:B33986" si="530">A33923&amp;"---"&amp;E33923</f>
        <v>---0</v>
      </c>
      <c r="E33923">
        <v>0</v>
      </c>
    </row>
    <row r="33924" spans="2:5" ht="13.5" customHeight="1">
      <c r="B33924" t="str">
        <f t="shared" si="530"/>
        <v>---0</v>
      </c>
      <c r="E33924">
        <v>0</v>
      </c>
    </row>
    <row r="33925" spans="2:5" ht="13.5" customHeight="1">
      <c r="B33925" t="str">
        <f t="shared" si="530"/>
        <v>---0</v>
      </c>
      <c r="E33925">
        <v>0</v>
      </c>
    </row>
    <row r="33926" spans="2:5" ht="13.5" customHeight="1">
      <c r="B33926" t="str">
        <f t="shared" si="530"/>
        <v>---0</v>
      </c>
      <c r="E33926">
        <v>0</v>
      </c>
    </row>
    <row r="33927" spans="2:5" ht="13.5" customHeight="1">
      <c r="B33927" t="str">
        <f t="shared" si="530"/>
        <v>---0</v>
      </c>
      <c r="E33927">
        <v>0</v>
      </c>
    </row>
    <row r="33928" spans="2:5" ht="13.5" customHeight="1">
      <c r="B33928" t="str">
        <f t="shared" si="530"/>
        <v>---0</v>
      </c>
      <c r="E33928">
        <v>0</v>
      </c>
    </row>
    <row r="33929" spans="2:5" ht="13.5" customHeight="1">
      <c r="B33929" t="str">
        <f t="shared" si="530"/>
        <v>---0</v>
      </c>
      <c r="E33929">
        <v>0</v>
      </c>
    </row>
    <row r="33930" spans="2:5" ht="13.5" customHeight="1">
      <c r="B33930" t="str">
        <f t="shared" si="530"/>
        <v>---0</v>
      </c>
      <c r="E33930">
        <v>0</v>
      </c>
    </row>
    <row r="33931" spans="2:5" ht="13.5" customHeight="1">
      <c r="B33931" t="str">
        <f t="shared" si="530"/>
        <v>---0</v>
      </c>
      <c r="E33931">
        <v>0</v>
      </c>
    </row>
    <row r="33932" spans="2:5" ht="13.5" customHeight="1">
      <c r="B33932" t="str">
        <f t="shared" si="530"/>
        <v>---0</v>
      </c>
      <c r="E33932">
        <v>0</v>
      </c>
    </row>
    <row r="33933" spans="2:5" ht="13.5" customHeight="1">
      <c r="B33933" t="str">
        <f t="shared" si="530"/>
        <v>---0</v>
      </c>
      <c r="E33933">
        <v>0</v>
      </c>
    </row>
    <row r="33934" spans="2:5" ht="13.5" customHeight="1">
      <c r="B33934" t="str">
        <f t="shared" si="530"/>
        <v>---0</v>
      </c>
      <c r="E33934">
        <v>0</v>
      </c>
    </row>
    <row r="33935" spans="2:5" ht="13.5" customHeight="1">
      <c r="B33935" t="str">
        <f t="shared" si="530"/>
        <v>---0</v>
      </c>
      <c r="E33935">
        <v>0</v>
      </c>
    </row>
    <row r="33936" spans="2:5" ht="13.5" customHeight="1">
      <c r="B33936" t="str">
        <f t="shared" si="530"/>
        <v>---0</v>
      </c>
      <c r="E33936">
        <v>0</v>
      </c>
    </row>
    <row r="33937" spans="2:5" ht="13.5" customHeight="1">
      <c r="B33937" t="str">
        <f t="shared" si="530"/>
        <v>---0</v>
      </c>
      <c r="E33937">
        <v>0</v>
      </c>
    </row>
    <row r="33938" spans="2:5" ht="13.5" customHeight="1">
      <c r="B33938" t="str">
        <f t="shared" si="530"/>
        <v>---0</v>
      </c>
      <c r="E33938">
        <v>0</v>
      </c>
    </row>
    <row r="33939" spans="2:5" ht="13.5" customHeight="1">
      <c r="B33939" t="str">
        <f t="shared" si="530"/>
        <v>---0</v>
      </c>
      <c r="E33939">
        <v>0</v>
      </c>
    </row>
    <row r="33940" spans="2:5" ht="13.5" customHeight="1">
      <c r="B33940" t="str">
        <f t="shared" si="530"/>
        <v>---0</v>
      </c>
      <c r="E33940">
        <v>0</v>
      </c>
    </row>
    <row r="33941" spans="2:5" ht="13.5" customHeight="1">
      <c r="B33941" t="str">
        <f t="shared" si="530"/>
        <v>---0</v>
      </c>
      <c r="E33941">
        <v>0</v>
      </c>
    </row>
    <row r="33942" spans="2:5" ht="13.5" customHeight="1">
      <c r="B33942" t="str">
        <f t="shared" si="530"/>
        <v>---0</v>
      </c>
      <c r="E33942">
        <v>0</v>
      </c>
    </row>
    <row r="33943" spans="2:5" ht="13.5" customHeight="1">
      <c r="B33943" t="str">
        <f t="shared" si="530"/>
        <v>---0</v>
      </c>
      <c r="E33943">
        <v>0</v>
      </c>
    </row>
    <row r="33944" spans="2:5" ht="13.5" customHeight="1">
      <c r="B33944" t="str">
        <f t="shared" si="530"/>
        <v>---0</v>
      </c>
      <c r="E33944">
        <v>0</v>
      </c>
    </row>
    <row r="33945" spans="2:5" ht="13.5" customHeight="1">
      <c r="B33945" t="str">
        <f t="shared" si="530"/>
        <v>---0</v>
      </c>
      <c r="E33945">
        <v>0</v>
      </c>
    </row>
    <row r="33946" spans="2:5" ht="13.5" customHeight="1">
      <c r="B33946" t="str">
        <f t="shared" si="530"/>
        <v>---0</v>
      </c>
      <c r="E33946">
        <v>0</v>
      </c>
    </row>
    <row r="33947" spans="2:5" ht="13.5" customHeight="1">
      <c r="B33947" t="str">
        <f t="shared" si="530"/>
        <v>---0</v>
      </c>
      <c r="E33947">
        <v>0</v>
      </c>
    </row>
    <row r="33948" spans="2:5" ht="13.5" customHeight="1">
      <c r="B33948" t="str">
        <f t="shared" si="530"/>
        <v>---0</v>
      </c>
      <c r="E33948">
        <v>0</v>
      </c>
    </row>
    <row r="33949" spans="2:5" ht="13.5" customHeight="1">
      <c r="B33949" t="str">
        <f t="shared" si="530"/>
        <v>---0</v>
      </c>
      <c r="E33949">
        <v>0</v>
      </c>
    </row>
    <row r="33950" spans="2:5" ht="13.5" customHeight="1">
      <c r="B33950" t="str">
        <f t="shared" si="530"/>
        <v>---0</v>
      </c>
      <c r="E33950">
        <v>0</v>
      </c>
    </row>
    <row r="33951" spans="2:5" ht="13.5" customHeight="1">
      <c r="B33951" t="str">
        <f t="shared" si="530"/>
        <v>---0</v>
      </c>
      <c r="E33951">
        <v>0</v>
      </c>
    </row>
    <row r="33952" spans="2:5" ht="13.5" customHeight="1">
      <c r="B33952" t="str">
        <f t="shared" si="530"/>
        <v>---0</v>
      </c>
      <c r="E33952">
        <v>0</v>
      </c>
    </row>
    <row r="33953" spans="2:5" ht="13.5" customHeight="1">
      <c r="B33953" t="str">
        <f t="shared" si="530"/>
        <v>---0</v>
      </c>
      <c r="E33953">
        <v>0</v>
      </c>
    </row>
    <row r="33954" spans="2:5" ht="13.5" customHeight="1">
      <c r="B33954" t="str">
        <f t="shared" si="530"/>
        <v>---0</v>
      </c>
      <c r="E33954">
        <v>0</v>
      </c>
    </row>
    <row r="33955" spans="2:5" ht="13.5" customHeight="1">
      <c r="B33955" t="str">
        <f t="shared" si="530"/>
        <v>---0</v>
      </c>
      <c r="E33955">
        <v>0</v>
      </c>
    </row>
    <row r="33956" spans="2:5" ht="13.5" customHeight="1">
      <c r="B33956" t="str">
        <f t="shared" si="530"/>
        <v>---0</v>
      </c>
      <c r="E33956">
        <v>0</v>
      </c>
    </row>
    <row r="33957" spans="2:5" ht="13.5" customHeight="1">
      <c r="B33957" t="str">
        <f t="shared" si="530"/>
        <v>---0</v>
      </c>
      <c r="E33957">
        <v>0</v>
      </c>
    </row>
    <row r="33958" spans="2:5" ht="13.5" customHeight="1">
      <c r="B33958" t="str">
        <f t="shared" si="530"/>
        <v>---0</v>
      </c>
      <c r="E33958">
        <v>0</v>
      </c>
    </row>
    <row r="33959" spans="2:5" ht="13.5" customHeight="1">
      <c r="B33959" t="str">
        <f t="shared" si="530"/>
        <v>---0</v>
      </c>
      <c r="E33959">
        <v>0</v>
      </c>
    </row>
    <row r="33960" spans="2:5" ht="13.5" customHeight="1">
      <c r="B33960" t="str">
        <f t="shared" si="530"/>
        <v>---0</v>
      </c>
      <c r="E33960">
        <v>0</v>
      </c>
    </row>
    <row r="33961" spans="2:5" ht="13.5" customHeight="1">
      <c r="B33961" t="str">
        <f t="shared" si="530"/>
        <v>---0</v>
      </c>
      <c r="E33961">
        <v>0</v>
      </c>
    </row>
    <row r="33962" spans="2:5" ht="13.5" customHeight="1">
      <c r="B33962" t="str">
        <f t="shared" si="530"/>
        <v>---0</v>
      </c>
      <c r="E33962">
        <v>0</v>
      </c>
    </row>
    <row r="33963" spans="2:5" ht="13.5" customHeight="1">
      <c r="B33963" t="str">
        <f t="shared" si="530"/>
        <v>---0</v>
      </c>
      <c r="E33963">
        <v>0</v>
      </c>
    </row>
    <row r="33964" spans="2:5" ht="13.5" customHeight="1">
      <c r="B33964" t="str">
        <f t="shared" si="530"/>
        <v>---0</v>
      </c>
      <c r="E33964">
        <v>0</v>
      </c>
    </row>
    <row r="33965" spans="2:5" ht="13.5" customHeight="1">
      <c r="B33965" t="str">
        <f t="shared" si="530"/>
        <v>---0</v>
      </c>
      <c r="E33965">
        <v>0</v>
      </c>
    </row>
    <row r="33966" spans="2:5" ht="13.5" customHeight="1">
      <c r="B33966" t="str">
        <f t="shared" si="530"/>
        <v>---0</v>
      </c>
      <c r="E33966">
        <v>0</v>
      </c>
    </row>
    <row r="33967" spans="2:5" ht="13.5" customHeight="1">
      <c r="B33967" t="str">
        <f t="shared" si="530"/>
        <v>---0</v>
      </c>
      <c r="E33967">
        <v>0</v>
      </c>
    </row>
    <row r="33968" spans="2:5" ht="13.5" customHeight="1">
      <c r="B33968" t="str">
        <f t="shared" si="530"/>
        <v>---0</v>
      </c>
      <c r="E33968">
        <v>0</v>
      </c>
    </row>
    <row r="33969" spans="2:5" ht="13.5" customHeight="1">
      <c r="B33969" t="str">
        <f t="shared" si="530"/>
        <v>---0</v>
      </c>
      <c r="E33969">
        <v>0</v>
      </c>
    </row>
    <row r="33970" spans="2:5" ht="13.5" customHeight="1">
      <c r="B33970" t="str">
        <f t="shared" si="530"/>
        <v>---0</v>
      </c>
      <c r="E33970">
        <v>0</v>
      </c>
    </row>
    <row r="33971" spans="2:5" ht="13.5" customHeight="1">
      <c r="B33971" t="str">
        <f t="shared" si="530"/>
        <v>---0</v>
      </c>
      <c r="E33971">
        <v>0</v>
      </c>
    </row>
    <row r="33972" spans="2:5" ht="13.5" customHeight="1">
      <c r="B33972" t="str">
        <f t="shared" si="530"/>
        <v>---0</v>
      </c>
      <c r="E33972">
        <v>0</v>
      </c>
    </row>
    <row r="33973" spans="2:5" ht="13.5" customHeight="1">
      <c r="B33973" t="str">
        <f t="shared" si="530"/>
        <v>---0</v>
      </c>
      <c r="E33973">
        <v>0</v>
      </c>
    </row>
    <row r="33974" spans="2:5" ht="13.5" customHeight="1">
      <c r="B33974" t="str">
        <f t="shared" si="530"/>
        <v>---0</v>
      </c>
      <c r="E33974">
        <v>0</v>
      </c>
    </row>
    <row r="33975" spans="2:5" ht="13.5" customHeight="1">
      <c r="B33975" t="str">
        <f t="shared" si="530"/>
        <v>---0</v>
      </c>
      <c r="E33975">
        <v>0</v>
      </c>
    </row>
    <row r="33976" spans="2:5" ht="13.5" customHeight="1">
      <c r="B33976" t="str">
        <f t="shared" si="530"/>
        <v>---0</v>
      </c>
      <c r="E33976">
        <v>0</v>
      </c>
    </row>
    <row r="33977" spans="2:5" ht="13.5" customHeight="1">
      <c r="B33977" t="str">
        <f t="shared" si="530"/>
        <v>---0</v>
      </c>
      <c r="E33977">
        <v>0</v>
      </c>
    </row>
    <row r="33978" spans="2:5" ht="13.5" customHeight="1">
      <c r="B33978" t="str">
        <f t="shared" si="530"/>
        <v>---0</v>
      </c>
      <c r="E33978">
        <v>0</v>
      </c>
    </row>
    <row r="33979" spans="2:5" ht="13.5" customHeight="1">
      <c r="B33979" t="str">
        <f t="shared" si="530"/>
        <v>---0</v>
      </c>
      <c r="E33979">
        <v>0</v>
      </c>
    </row>
    <row r="33980" spans="2:5" ht="13.5" customHeight="1">
      <c r="B33980" t="str">
        <f t="shared" si="530"/>
        <v>---0</v>
      </c>
      <c r="E33980">
        <v>0</v>
      </c>
    </row>
    <row r="33981" spans="2:5" ht="13.5" customHeight="1">
      <c r="B33981" t="str">
        <f t="shared" si="530"/>
        <v>---0</v>
      </c>
      <c r="E33981">
        <v>0</v>
      </c>
    </row>
    <row r="33982" spans="2:5" ht="13.5" customHeight="1">
      <c r="B33982" t="str">
        <f t="shared" si="530"/>
        <v>---0</v>
      </c>
      <c r="E33982">
        <v>0</v>
      </c>
    </row>
    <row r="33983" spans="2:5" ht="13.5" customHeight="1">
      <c r="B33983" t="str">
        <f t="shared" si="530"/>
        <v>---0</v>
      </c>
      <c r="E33983">
        <v>0</v>
      </c>
    </row>
    <row r="33984" spans="2:5" ht="13.5" customHeight="1">
      <c r="B33984" t="str">
        <f t="shared" si="530"/>
        <v>---0</v>
      </c>
      <c r="E33984">
        <v>0</v>
      </c>
    </row>
    <row r="33985" spans="2:5" ht="13.5" customHeight="1">
      <c r="B33985" t="str">
        <f t="shared" si="530"/>
        <v>---0</v>
      </c>
      <c r="E33985">
        <v>0</v>
      </c>
    </row>
    <row r="33986" spans="2:5" ht="13.5" customHeight="1">
      <c r="B33986" t="str">
        <f t="shared" si="530"/>
        <v>---0</v>
      </c>
      <c r="E33986">
        <v>0</v>
      </c>
    </row>
    <row r="33987" spans="2:5" ht="13.5" customHeight="1">
      <c r="B33987" t="str">
        <f t="shared" ref="B33987:B34050" si="531">A33987&amp;"---"&amp;E33987</f>
        <v>---0</v>
      </c>
      <c r="E33987">
        <v>0</v>
      </c>
    </row>
    <row r="33988" spans="2:5" ht="13.5" customHeight="1">
      <c r="B33988" t="str">
        <f t="shared" si="531"/>
        <v>---0</v>
      </c>
      <c r="E33988">
        <v>0</v>
      </c>
    </row>
    <row r="33989" spans="2:5" ht="13.5" customHeight="1">
      <c r="B33989" t="str">
        <f t="shared" si="531"/>
        <v>---0</v>
      </c>
      <c r="E33989">
        <v>0</v>
      </c>
    </row>
    <row r="33990" spans="2:5" ht="13.5" customHeight="1">
      <c r="B33990" t="str">
        <f t="shared" si="531"/>
        <v>---0</v>
      </c>
      <c r="E33990">
        <v>0</v>
      </c>
    </row>
    <row r="33991" spans="2:5" ht="13.5" customHeight="1">
      <c r="B33991" t="str">
        <f t="shared" si="531"/>
        <v>---0</v>
      </c>
      <c r="E33991">
        <v>0</v>
      </c>
    </row>
    <row r="33992" spans="2:5" ht="13.5" customHeight="1">
      <c r="B33992" t="str">
        <f t="shared" si="531"/>
        <v>---0</v>
      </c>
      <c r="E33992">
        <v>0</v>
      </c>
    </row>
    <row r="33993" spans="2:5" ht="13.5" customHeight="1">
      <c r="B33993" t="str">
        <f t="shared" si="531"/>
        <v>---0</v>
      </c>
      <c r="E33993">
        <v>0</v>
      </c>
    </row>
    <row r="33994" spans="2:5" ht="13.5" customHeight="1">
      <c r="B33994" t="str">
        <f t="shared" si="531"/>
        <v>---0</v>
      </c>
      <c r="E33994">
        <v>0</v>
      </c>
    </row>
    <row r="33995" spans="2:5" ht="13.5" customHeight="1">
      <c r="B33995" t="str">
        <f t="shared" si="531"/>
        <v>---0</v>
      </c>
      <c r="E33995">
        <v>0</v>
      </c>
    </row>
    <row r="33996" spans="2:5" ht="13.5" customHeight="1">
      <c r="B33996" t="str">
        <f t="shared" si="531"/>
        <v>---0</v>
      </c>
      <c r="E33996">
        <v>0</v>
      </c>
    </row>
    <row r="33997" spans="2:5" ht="13.5" customHeight="1">
      <c r="B33997" t="str">
        <f t="shared" si="531"/>
        <v>---0</v>
      </c>
      <c r="E33997">
        <v>0</v>
      </c>
    </row>
    <row r="33998" spans="2:5" ht="13.5" customHeight="1">
      <c r="B33998" t="str">
        <f t="shared" si="531"/>
        <v>---0</v>
      </c>
      <c r="E33998">
        <v>0</v>
      </c>
    </row>
    <row r="33999" spans="2:5" ht="13.5" customHeight="1">
      <c r="B33999" t="str">
        <f t="shared" si="531"/>
        <v>---0</v>
      </c>
      <c r="E33999">
        <v>0</v>
      </c>
    </row>
    <row r="34000" spans="2:5" ht="13.5" customHeight="1">
      <c r="B34000" t="str">
        <f t="shared" si="531"/>
        <v>---0</v>
      </c>
      <c r="E34000">
        <v>0</v>
      </c>
    </row>
    <row r="34001" spans="2:5" ht="13.5" customHeight="1">
      <c r="B34001" t="str">
        <f t="shared" si="531"/>
        <v>---0</v>
      </c>
      <c r="E34001">
        <v>0</v>
      </c>
    </row>
    <row r="34002" spans="2:5" ht="13.5" customHeight="1">
      <c r="B34002" t="str">
        <f t="shared" si="531"/>
        <v>---0</v>
      </c>
      <c r="E34002">
        <v>0</v>
      </c>
    </row>
    <row r="34003" spans="2:5" ht="13.5" customHeight="1">
      <c r="B34003" t="str">
        <f t="shared" si="531"/>
        <v>---0</v>
      </c>
      <c r="E34003">
        <v>0</v>
      </c>
    </row>
    <row r="34004" spans="2:5" ht="13.5" customHeight="1">
      <c r="B34004" t="str">
        <f t="shared" si="531"/>
        <v>---0</v>
      </c>
      <c r="E34004">
        <v>0</v>
      </c>
    </row>
    <row r="34005" spans="2:5" ht="13.5" customHeight="1">
      <c r="B34005" t="str">
        <f t="shared" si="531"/>
        <v>---0</v>
      </c>
      <c r="E34005">
        <v>0</v>
      </c>
    </row>
    <row r="34006" spans="2:5" ht="13.5" customHeight="1">
      <c r="B34006" t="str">
        <f t="shared" si="531"/>
        <v>---0</v>
      </c>
      <c r="E34006">
        <v>0</v>
      </c>
    </row>
    <row r="34007" spans="2:5" ht="13.5" customHeight="1">
      <c r="B34007" t="str">
        <f t="shared" si="531"/>
        <v>---0</v>
      </c>
      <c r="E34007">
        <v>0</v>
      </c>
    </row>
    <row r="34008" spans="2:5" ht="13.5" customHeight="1">
      <c r="B34008" t="str">
        <f t="shared" si="531"/>
        <v>---0</v>
      </c>
      <c r="E34008">
        <v>0</v>
      </c>
    </row>
    <row r="34009" spans="2:5" ht="13.5" customHeight="1">
      <c r="B34009" t="str">
        <f t="shared" si="531"/>
        <v>---0</v>
      </c>
      <c r="E34009">
        <v>0</v>
      </c>
    </row>
    <row r="34010" spans="2:5" ht="13.5" customHeight="1">
      <c r="B34010" t="str">
        <f t="shared" si="531"/>
        <v>---0</v>
      </c>
      <c r="E34010">
        <v>0</v>
      </c>
    </row>
    <row r="34011" spans="2:5" ht="13.5" customHeight="1">
      <c r="B34011" t="str">
        <f t="shared" si="531"/>
        <v>---0</v>
      </c>
      <c r="E34011">
        <v>0</v>
      </c>
    </row>
    <row r="34012" spans="2:5" ht="13.5" customHeight="1">
      <c r="B34012" t="str">
        <f t="shared" si="531"/>
        <v>---0</v>
      </c>
      <c r="E34012">
        <v>0</v>
      </c>
    </row>
    <row r="34013" spans="2:5" ht="13.5" customHeight="1">
      <c r="B34013" t="str">
        <f t="shared" si="531"/>
        <v>---0</v>
      </c>
      <c r="E34013">
        <v>0</v>
      </c>
    </row>
    <row r="34014" spans="2:5" ht="13.5" customHeight="1">
      <c r="B34014" t="str">
        <f t="shared" si="531"/>
        <v>---0</v>
      </c>
      <c r="E34014">
        <v>0</v>
      </c>
    </row>
    <row r="34015" spans="2:5" ht="13.5" customHeight="1">
      <c r="B34015" t="str">
        <f t="shared" si="531"/>
        <v>---0</v>
      </c>
      <c r="E34015">
        <v>0</v>
      </c>
    </row>
    <row r="34016" spans="2:5" ht="13.5" customHeight="1">
      <c r="B34016" t="str">
        <f t="shared" si="531"/>
        <v>---0</v>
      </c>
      <c r="E34016">
        <v>0</v>
      </c>
    </row>
    <row r="34017" spans="2:5" ht="13.5" customHeight="1">
      <c r="B34017" t="str">
        <f t="shared" si="531"/>
        <v>---0</v>
      </c>
      <c r="E34017">
        <v>0</v>
      </c>
    </row>
    <row r="34018" spans="2:5" ht="13.5" customHeight="1">
      <c r="B34018" t="str">
        <f t="shared" si="531"/>
        <v>---0</v>
      </c>
      <c r="E34018">
        <v>0</v>
      </c>
    </row>
    <row r="34019" spans="2:5" ht="13.5" customHeight="1">
      <c r="B34019" t="str">
        <f t="shared" si="531"/>
        <v>---0</v>
      </c>
      <c r="E34019">
        <v>0</v>
      </c>
    </row>
    <row r="34020" spans="2:5" ht="13.5" customHeight="1">
      <c r="B34020" t="str">
        <f t="shared" si="531"/>
        <v>---0</v>
      </c>
      <c r="E34020">
        <v>0</v>
      </c>
    </row>
    <row r="34021" spans="2:5" ht="13.5" customHeight="1">
      <c r="B34021" t="str">
        <f t="shared" si="531"/>
        <v>---0</v>
      </c>
      <c r="E34021">
        <v>0</v>
      </c>
    </row>
    <row r="34022" spans="2:5" ht="13.5" customHeight="1">
      <c r="B34022" t="str">
        <f t="shared" si="531"/>
        <v>---0</v>
      </c>
      <c r="E34022">
        <v>0</v>
      </c>
    </row>
    <row r="34023" spans="2:5" ht="13.5" customHeight="1">
      <c r="B34023" t="str">
        <f t="shared" si="531"/>
        <v>---0</v>
      </c>
      <c r="E34023">
        <v>0</v>
      </c>
    </row>
    <row r="34024" spans="2:5" ht="13.5" customHeight="1">
      <c r="B34024" t="str">
        <f t="shared" si="531"/>
        <v>---0</v>
      </c>
      <c r="E34024">
        <v>0</v>
      </c>
    </row>
    <row r="34025" spans="2:5" ht="13.5" customHeight="1">
      <c r="B34025" t="str">
        <f t="shared" si="531"/>
        <v>---0</v>
      </c>
      <c r="E34025">
        <v>0</v>
      </c>
    </row>
    <row r="34026" spans="2:5" ht="13.5" customHeight="1">
      <c r="B34026" t="str">
        <f t="shared" si="531"/>
        <v>---0</v>
      </c>
      <c r="E34026">
        <v>0</v>
      </c>
    </row>
    <row r="34027" spans="2:5" ht="13.5" customHeight="1">
      <c r="B34027" t="str">
        <f t="shared" si="531"/>
        <v>---0</v>
      </c>
      <c r="E34027">
        <v>0</v>
      </c>
    </row>
    <row r="34028" spans="2:5" ht="13.5" customHeight="1">
      <c r="B34028" t="str">
        <f t="shared" si="531"/>
        <v>---0</v>
      </c>
      <c r="E34028">
        <v>0</v>
      </c>
    </row>
    <row r="34029" spans="2:5" ht="13.5" customHeight="1">
      <c r="B34029" t="str">
        <f t="shared" si="531"/>
        <v>---0</v>
      </c>
      <c r="E34029">
        <v>0</v>
      </c>
    </row>
    <row r="34030" spans="2:5" ht="13.5" customHeight="1">
      <c r="B34030" t="str">
        <f t="shared" si="531"/>
        <v>---0</v>
      </c>
      <c r="E34030">
        <v>0</v>
      </c>
    </row>
    <row r="34031" spans="2:5" ht="13.5" customHeight="1">
      <c r="B34031" t="str">
        <f t="shared" si="531"/>
        <v>---0</v>
      </c>
      <c r="E34031">
        <v>0</v>
      </c>
    </row>
    <row r="34032" spans="2:5" ht="13.5" customHeight="1">
      <c r="B34032" t="str">
        <f t="shared" si="531"/>
        <v>---0</v>
      </c>
      <c r="E34032">
        <v>0</v>
      </c>
    </row>
    <row r="34033" spans="2:5" ht="13.5" customHeight="1">
      <c r="B34033" t="str">
        <f t="shared" si="531"/>
        <v>---0</v>
      </c>
      <c r="E34033">
        <v>0</v>
      </c>
    </row>
    <row r="34034" spans="2:5" ht="13.5" customHeight="1">
      <c r="B34034" t="str">
        <f t="shared" si="531"/>
        <v>---0</v>
      </c>
      <c r="E34034">
        <v>0</v>
      </c>
    </row>
    <row r="34035" spans="2:5" ht="13.5" customHeight="1">
      <c r="B34035" t="str">
        <f t="shared" si="531"/>
        <v>---0</v>
      </c>
      <c r="E34035">
        <v>0</v>
      </c>
    </row>
    <row r="34036" spans="2:5" ht="13.5" customHeight="1">
      <c r="B34036" t="str">
        <f t="shared" si="531"/>
        <v>---0</v>
      </c>
      <c r="E34036">
        <v>0</v>
      </c>
    </row>
    <row r="34037" spans="2:5" ht="13.5" customHeight="1">
      <c r="B34037" t="str">
        <f t="shared" si="531"/>
        <v>---0</v>
      </c>
      <c r="E34037">
        <v>0</v>
      </c>
    </row>
    <row r="34038" spans="2:5" ht="13.5" customHeight="1">
      <c r="B34038" t="str">
        <f t="shared" si="531"/>
        <v>---0</v>
      </c>
      <c r="E34038">
        <v>0</v>
      </c>
    </row>
    <row r="34039" spans="2:5" ht="13.5" customHeight="1">
      <c r="B34039" t="str">
        <f t="shared" si="531"/>
        <v>---0</v>
      </c>
      <c r="E34039">
        <v>0</v>
      </c>
    </row>
    <row r="34040" spans="2:5" ht="13.5" customHeight="1">
      <c r="B34040" t="str">
        <f t="shared" si="531"/>
        <v>---0</v>
      </c>
      <c r="E34040">
        <v>0</v>
      </c>
    </row>
    <row r="34041" spans="2:5" ht="13.5" customHeight="1">
      <c r="B34041" t="str">
        <f t="shared" si="531"/>
        <v>---0</v>
      </c>
      <c r="E34041">
        <v>0</v>
      </c>
    </row>
    <row r="34042" spans="2:5" ht="13.5" customHeight="1">
      <c r="B34042" t="str">
        <f t="shared" si="531"/>
        <v>---0</v>
      </c>
      <c r="E34042">
        <v>0</v>
      </c>
    </row>
    <row r="34043" spans="2:5" ht="13.5" customHeight="1">
      <c r="B34043" t="str">
        <f t="shared" si="531"/>
        <v>---0</v>
      </c>
      <c r="E34043">
        <v>0</v>
      </c>
    </row>
    <row r="34044" spans="2:5" ht="13.5" customHeight="1">
      <c r="B34044" t="str">
        <f t="shared" si="531"/>
        <v>---0</v>
      </c>
      <c r="E34044">
        <v>0</v>
      </c>
    </row>
    <row r="34045" spans="2:5" ht="13.5" customHeight="1">
      <c r="B34045" t="str">
        <f t="shared" si="531"/>
        <v>---0</v>
      </c>
      <c r="E34045">
        <v>0</v>
      </c>
    </row>
    <row r="34046" spans="2:5" ht="13.5" customHeight="1">
      <c r="B34046" t="str">
        <f t="shared" si="531"/>
        <v>---0</v>
      </c>
      <c r="E34046">
        <v>0</v>
      </c>
    </row>
    <row r="34047" spans="2:5" ht="13.5" customHeight="1">
      <c r="B34047" t="str">
        <f t="shared" si="531"/>
        <v>---0</v>
      </c>
      <c r="E34047">
        <v>0</v>
      </c>
    </row>
    <row r="34048" spans="2:5" ht="13.5" customHeight="1">
      <c r="B34048" t="str">
        <f t="shared" si="531"/>
        <v>---0</v>
      </c>
      <c r="E34048">
        <v>0</v>
      </c>
    </row>
    <row r="34049" spans="2:5" ht="13.5" customHeight="1">
      <c r="B34049" t="str">
        <f t="shared" si="531"/>
        <v>---0</v>
      </c>
      <c r="E34049">
        <v>0</v>
      </c>
    </row>
    <row r="34050" spans="2:5" ht="13.5" customHeight="1">
      <c r="B34050" t="str">
        <f t="shared" si="531"/>
        <v>---0</v>
      </c>
      <c r="E34050">
        <v>0</v>
      </c>
    </row>
    <row r="34051" spans="2:5" ht="13.5" customHeight="1">
      <c r="B34051" t="str">
        <f t="shared" ref="B34051:B34114" si="532">A34051&amp;"---"&amp;E34051</f>
        <v>---0</v>
      </c>
      <c r="E34051">
        <v>0</v>
      </c>
    </row>
    <row r="34052" spans="2:5" ht="13.5" customHeight="1">
      <c r="B34052" t="str">
        <f t="shared" si="532"/>
        <v>---0</v>
      </c>
      <c r="E34052">
        <v>0</v>
      </c>
    </row>
    <row r="34053" spans="2:5" ht="13.5" customHeight="1">
      <c r="B34053" t="str">
        <f t="shared" si="532"/>
        <v>---0</v>
      </c>
      <c r="E34053">
        <v>0</v>
      </c>
    </row>
    <row r="34054" spans="2:5" ht="13.5" customHeight="1">
      <c r="B34054" t="str">
        <f t="shared" si="532"/>
        <v>---0</v>
      </c>
      <c r="E34054">
        <v>0</v>
      </c>
    </row>
    <row r="34055" spans="2:5" ht="13.5" customHeight="1">
      <c r="B34055" t="str">
        <f t="shared" si="532"/>
        <v>---0</v>
      </c>
      <c r="E34055">
        <v>0</v>
      </c>
    </row>
    <row r="34056" spans="2:5" ht="13.5" customHeight="1">
      <c r="B34056" t="str">
        <f t="shared" si="532"/>
        <v>---0</v>
      </c>
      <c r="E34056">
        <v>0</v>
      </c>
    </row>
    <row r="34057" spans="2:5" ht="13.5" customHeight="1">
      <c r="B34057" t="str">
        <f t="shared" si="532"/>
        <v>---0</v>
      </c>
      <c r="E34057">
        <v>0</v>
      </c>
    </row>
    <row r="34058" spans="2:5" ht="13.5" customHeight="1">
      <c r="B34058" t="str">
        <f t="shared" si="532"/>
        <v>---0</v>
      </c>
      <c r="E34058">
        <v>0</v>
      </c>
    </row>
    <row r="34059" spans="2:5" ht="13.5" customHeight="1">
      <c r="B34059" t="str">
        <f t="shared" si="532"/>
        <v>---0</v>
      </c>
      <c r="E34059">
        <v>0</v>
      </c>
    </row>
    <row r="34060" spans="2:5" ht="13.5" customHeight="1">
      <c r="B34060" t="str">
        <f t="shared" si="532"/>
        <v>---0</v>
      </c>
      <c r="E34060">
        <v>0</v>
      </c>
    </row>
    <row r="34061" spans="2:5" ht="13.5" customHeight="1">
      <c r="B34061" t="str">
        <f t="shared" si="532"/>
        <v>---0</v>
      </c>
      <c r="E34061">
        <v>0</v>
      </c>
    </row>
    <row r="34062" spans="2:5" ht="13.5" customHeight="1">
      <c r="B34062" t="str">
        <f t="shared" si="532"/>
        <v>---0</v>
      </c>
      <c r="E34062">
        <v>0</v>
      </c>
    </row>
    <row r="34063" spans="2:5" ht="13.5" customHeight="1">
      <c r="B34063" t="str">
        <f t="shared" si="532"/>
        <v>---0</v>
      </c>
      <c r="E34063">
        <v>0</v>
      </c>
    </row>
    <row r="34064" spans="2:5" ht="13.5" customHeight="1">
      <c r="B34064" t="str">
        <f t="shared" si="532"/>
        <v>---0</v>
      </c>
      <c r="E34064">
        <v>0</v>
      </c>
    </row>
    <row r="34065" spans="2:5" ht="13.5" customHeight="1">
      <c r="B34065" t="str">
        <f t="shared" si="532"/>
        <v>---0</v>
      </c>
      <c r="E34065">
        <v>0</v>
      </c>
    </row>
    <row r="34066" spans="2:5" ht="13.5" customHeight="1">
      <c r="B34066" t="str">
        <f t="shared" si="532"/>
        <v>---0</v>
      </c>
      <c r="E34066">
        <v>0</v>
      </c>
    </row>
    <row r="34067" spans="2:5" ht="13.5" customHeight="1">
      <c r="B34067" t="str">
        <f t="shared" si="532"/>
        <v>---0</v>
      </c>
      <c r="E34067">
        <v>0</v>
      </c>
    </row>
    <row r="34068" spans="2:5" ht="13.5" customHeight="1">
      <c r="B34068" t="str">
        <f t="shared" si="532"/>
        <v>---0</v>
      </c>
      <c r="E34068">
        <v>0</v>
      </c>
    </row>
    <row r="34069" spans="2:5" ht="13.5" customHeight="1">
      <c r="B34069" t="str">
        <f t="shared" si="532"/>
        <v>---0</v>
      </c>
      <c r="E34069">
        <v>0</v>
      </c>
    </row>
    <row r="34070" spans="2:5" ht="13.5" customHeight="1">
      <c r="B34070" t="str">
        <f t="shared" si="532"/>
        <v>---0</v>
      </c>
      <c r="E34070">
        <v>0</v>
      </c>
    </row>
    <row r="34071" spans="2:5" ht="13.5" customHeight="1">
      <c r="B34071" t="str">
        <f t="shared" si="532"/>
        <v>---0</v>
      </c>
      <c r="E34071">
        <v>0</v>
      </c>
    </row>
    <row r="34072" spans="2:5" ht="13.5" customHeight="1">
      <c r="B34072" t="str">
        <f t="shared" si="532"/>
        <v>---0</v>
      </c>
      <c r="E34072">
        <v>0</v>
      </c>
    </row>
    <row r="34073" spans="2:5" ht="13.5" customHeight="1">
      <c r="B34073" t="str">
        <f t="shared" si="532"/>
        <v>---0</v>
      </c>
      <c r="E34073">
        <v>0</v>
      </c>
    </row>
    <row r="34074" spans="2:5" ht="13.5" customHeight="1">
      <c r="B34074" t="str">
        <f t="shared" si="532"/>
        <v>---0</v>
      </c>
      <c r="E34074">
        <v>0</v>
      </c>
    </row>
    <row r="34075" spans="2:5" ht="13.5" customHeight="1">
      <c r="B34075" t="str">
        <f t="shared" si="532"/>
        <v>---0</v>
      </c>
      <c r="E34075">
        <v>0</v>
      </c>
    </row>
    <row r="34076" spans="2:5" ht="13.5" customHeight="1">
      <c r="B34076" t="str">
        <f t="shared" si="532"/>
        <v>---0</v>
      </c>
      <c r="E34076">
        <v>0</v>
      </c>
    </row>
    <row r="34077" spans="2:5" ht="13.5" customHeight="1">
      <c r="B34077" t="str">
        <f t="shared" si="532"/>
        <v>---0</v>
      </c>
      <c r="E34077">
        <v>0</v>
      </c>
    </row>
    <row r="34078" spans="2:5" ht="13.5" customHeight="1">
      <c r="B34078" t="str">
        <f t="shared" si="532"/>
        <v>---0</v>
      </c>
      <c r="E34078">
        <v>0</v>
      </c>
    </row>
    <row r="34079" spans="2:5" ht="13.5" customHeight="1">
      <c r="B34079" t="str">
        <f t="shared" si="532"/>
        <v>---0</v>
      </c>
      <c r="E34079">
        <v>0</v>
      </c>
    </row>
    <row r="34080" spans="2:5" ht="13.5" customHeight="1">
      <c r="B34080" t="str">
        <f t="shared" si="532"/>
        <v>---0</v>
      </c>
      <c r="E34080">
        <v>0</v>
      </c>
    </row>
    <row r="34081" spans="2:5" ht="13.5" customHeight="1">
      <c r="B34081" t="str">
        <f t="shared" si="532"/>
        <v>---0</v>
      </c>
      <c r="E34081">
        <v>0</v>
      </c>
    </row>
    <row r="34082" spans="2:5" ht="13.5" customHeight="1">
      <c r="B34082" t="str">
        <f t="shared" si="532"/>
        <v>---0</v>
      </c>
      <c r="E34082">
        <v>0</v>
      </c>
    </row>
    <row r="34083" spans="2:5" ht="13.5" customHeight="1">
      <c r="B34083" t="str">
        <f t="shared" si="532"/>
        <v>---0</v>
      </c>
      <c r="E34083">
        <v>0</v>
      </c>
    </row>
    <row r="34084" spans="2:5" ht="13.5" customHeight="1">
      <c r="B34084" t="str">
        <f t="shared" si="532"/>
        <v>---0</v>
      </c>
      <c r="E34084">
        <v>0</v>
      </c>
    </row>
    <row r="34085" spans="2:5" ht="13.5" customHeight="1">
      <c r="B34085" t="str">
        <f t="shared" si="532"/>
        <v>---0</v>
      </c>
      <c r="E34085">
        <v>0</v>
      </c>
    </row>
    <row r="34086" spans="2:5" ht="13.5" customHeight="1">
      <c r="B34086" t="str">
        <f t="shared" si="532"/>
        <v>---0</v>
      </c>
      <c r="E34086">
        <v>0</v>
      </c>
    </row>
    <row r="34087" spans="2:5" ht="13.5" customHeight="1">
      <c r="B34087" t="str">
        <f t="shared" si="532"/>
        <v>---0</v>
      </c>
      <c r="E34087">
        <v>0</v>
      </c>
    </row>
    <row r="34088" spans="2:5" ht="13.5" customHeight="1">
      <c r="B34088" t="str">
        <f t="shared" si="532"/>
        <v>---0</v>
      </c>
      <c r="E34088">
        <v>0</v>
      </c>
    </row>
    <row r="34089" spans="2:5" ht="13.5" customHeight="1">
      <c r="B34089" t="str">
        <f t="shared" si="532"/>
        <v>---0</v>
      </c>
      <c r="E34089">
        <v>0</v>
      </c>
    </row>
    <row r="34090" spans="2:5" ht="13.5" customHeight="1">
      <c r="B34090" t="str">
        <f t="shared" si="532"/>
        <v>---0</v>
      </c>
      <c r="E34090">
        <v>0</v>
      </c>
    </row>
    <row r="34091" spans="2:5" ht="13.5" customHeight="1">
      <c r="B34091" t="str">
        <f t="shared" si="532"/>
        <v>---0</v>
      </c>
      <c r="E34091">
        <v>0</v>
      </c>
    </row>
    <row r="34092" spans="2:5" ht="13.5" customHeight="1">
      <c r="B34092" t="str">
        <f t="shared" si="532"/>
        <v>---0</v>
      </c>
      <c r="E34092">
        <v>0</v>
      </c>
    </row>
    <row r="34093" spans="2:5" ht="13.5" customHeight="1">
      <c r="B34093" t="str">
        <f t="shared" si="532"/>
        <v>---0</v>
      </c>
      <c r="E34093">
        <v>0</v>
      </c>
    </row>
    <row r="34094" spans="2:5" ht="13.5" customHeight="1">
      <c r="B34094" t="str">
        <f t="shared" si="532"/>
        <v>---0</v>
      </c>
      <c r="E34094">
        <v>0</v>
      </c>
    </row>
    <row r="34095" spans="2:5" ht="13.5" customHeight="1">
      <c r="B34095" t="str">
        <f t="shared" si="532"/>
        <v>---0</v>
      </c>
      <c r="E34095">
        <v>0</v>
      </c>
    </row>
    <row r="34096" spans="2:5" ht="13.5" customHeight="1">
      <c r="B34096" t="str">
        <f t="shared" si="532"/>
        <v>---0</v>
      </c>
      <c r="E34096">
        <v>0</v>
      </c>
    </row>
    <row r="34097" spans="2:5" ht="13.5" customHeight="1">
      <c r="B34097" t="str">
        <f t="shared" si="532"/>
        <v>---0</v>
      </c>
      <c r="E34097">
        <v>0</v>
      </c>
    </row>
    <row r="34098" spans="2:5" ht="13.5" customHeight="1">
      <c r="B34098" t="str">
        <f t="shared" si="532"/>
        <v>---0</v>
      </c>
      <c r="E34098">
        <v>0</v>
      </c>
    </row>
    <row r="34099" spans="2:5" ht="13.5" customHeight="1">
      <c r="B34099" t="str">
        <f t="shared" si="532"/>
        <v>---0</v>
      </c>
      <c r="E34099">
        <v>0</v>
      </c>
    </row>
    <row r="34100" spans="2:5" ht="13.5" customHeight="1">
      <c r="B34100" t="str">
        <f t="shared" si="532"/>
        <v>---0</v>
      </c>
      <c r="E34100">
        <v>0</v>
      </c>
    </row>
    <row r="34101" spans="2:5" ht="13.5" customHeight="1">
      <c r="B34101" t="str">
        <f t="shared" si="532"/>
        <v>---0</v>
      </c>
      <c r="E34101">
        <v>0</v>
      </c>
    </row>
    <row r="34102" spans="2:5" ht="13.5" customHeight="1">
      <c r="B34102" t="str">
        <f t="shared" si="532"/>
        <v>---0</v>
      </c>
      <c r="E34102">
        <v>0</v>
      </c>
    </row>
    <row r="34103" spans="2:5" ht="13.5" customHeight="1">
      <c r="B34103" t="str">
        <f t="shared" si="532"/>
        <v>---0</v>
      </c>
      <c r="E34103">
        <v>0</v>
      </c>
    </row>
    <row r="34104" spans="2:5" ht="13.5" customHeight="1">
      <c r="B34104" t="str">
        <f t="shared" si="532"/>
        <v>---0</v>
      </c>
      <c r="E34104">
        <v>0</v>
      </c>
    </row>
    <row r="34105" spans="2:5" ht="13.5" customHeight="1">
      <c r="B34105" t="str">
        <f t="shared" si="532"/>
        <v>---0</v>
      </c>
      <c r="E34105">
        <v>0</v>
      </c>
    </row>
    <row r="34106" spans="2:5" ht="13.5" customHeight="1">
      <c r="B34106" t="str">
        <f t="shared" si="532"/>
        <v>---0</v>
      </c>
      <c r="E34106">
        <v>0</v>
      </c>
    </row>
    <row r="34107" spans="2:5" ht="13.5" customHeight="1">
      <c r="B34107" t="str">
        <f t="shared" si="532"/>
        <v>---0</v>
      </c>
      <c r="E34107">
        <v>0</v>
      </c>
    </row>
    <row r="34108" spans="2:5" ht="13.5" customHeight="1">
      <c r="B34108" t="str">
        <f t="shared" si="532"/>
        <v>---0</v>
      </c>
      <c r="E34108">
        <v>0</v>
      </c>
    </row>
    <row r="34109" spans="2:5" ht="13.5" customHeight="1">
      <c r="B34109" t="str">
        <f t="shared" si="532"/>
        <v>---0</v>
      </c>
      <c r="E34109">
        <v>0</v>
      </c>
    </row>
    <row r="34110" spans="2:5" ht="13.5" customHeight="1">
      <c r="B34110" t="str">
        <f t="shared" si="532"/>
        <v>---0</v>
      </c>
      <c r="E34110">
        <v>0</v>
      </c>
    </row>
    <row r="34111" spans="2:5" ht="13.5" customHeight="1">
      <c r="B34111" t="str">
        <f t="shared" si="532"/>
        <v>---0</v>
      </c>
      <c r="E34111">
        <v>0</v>
      </c>
    </row>
    <row r="34112" spans="2:5" ht="13.5" customHeight="1">
      <c r="B34112" t="str">
        <f t="shared" si="532"/>
        <v>---0</v>
      </c>
      <c r="E34112">
        <v>0</v>
      </c>
    </row>
    <row r="34113" spans="2:5" ht="13.5" customHeight="1">
      <c r="B34113" t="str">
        <f t="shared" si="532"/>
        <v>---0</v>
      </c>
      <c r="E34113">
        <v>0</v>
      </c>
    </row>
    <row r="34114" spans="2:5" ht="13.5" customHeight="1">
      <c r="B34114" t="str">
        <f t="shared" si="532"/>
        <v>---0</v>
      </c>
      <c r="E34114">
        <v>0</v>
      </c>
    </row>
    <row r="34115" spans="2:5" ht="13.5" customHeight="1">
      <c r="B34115" t="str">
        <f t="shared" ref="B34115:B34178" si="533">A34115&amp;"---"&amp;E34115</f>
        <v>---0</v>
      </c>
      <c r="E34115">
        <v>0</v>
      </c>
    </row>
    <row r="34116" spans="2:5" ht="13.5" customHeight="1">
      <c r="B34116" t="str">
        <f t="shared" si="533"/>
        <v>---0</v>
      </c>
      <c r="E34116">
        <v>0</v>
      </c>
    </row>
    <row r="34117" spans="2:5" ht="13.5" customHeight="1">
      <c r="B34117" t="str">
        <f t="shared" si="533"/>
        <v>---0</v>
      </c>
      <c r="E34117">
        <v>0</v>
      </c>
    </row>
    <row r="34118" spans="2:5" ht="13.5" customHeight="1">
      <c r="B34118" t="str">
        <f t="shared" si="533"/>
        <v>---0</v>
      </c>
      <c r="E34118">
        <v>0</v>
      </c>
    </row>
    <row r="34119" spans="2:5" ht="13.5" customHeight="1">
      <c r="B34119" t="str">
        <f t="shared" si="533"/>
        <v>---0</v>
      </c>
      <c r="E34119">
        <v>0</v>
      </c>
    </row>
    <row r="34120" spans="2:5" ht="13.5" customHeight="1">
      <c r="B34120" t="str">
        <f t="shared" si="533"/>
        <v>---0</v>
      </c>
      <c r="E34120">
        <v>0</v>
      </c>
    </row>
    <row r="34121" spans="2:5" ht="13.5" customHeight="1">
      <c r="B34121" t="str">
        <f t="shared" si="533"/>
        <v>---0</v>
      </c>
      <c r="E34121">
        <v>0</v>
      </c>
    </row>
    <row r="34122" spans="2:5" ht="13.5" customHeight="1">
      <c r="B34122" t="str">
        <f t="shared" si="533"/>
        <v>---0</v>
      </c>
      <c r="E34122">
        <v>0</v>
      </c>
    </row>
    <row r="34123" spans="2:5" ht="13.5" customHeight="1">
      <c r="B34123" t="str">
        <f t="shared" si="533"/>
        <v>---0</v>
      </c>
      <c r="E34123">
        <v>0</v>
      </c>
    </row>
    <row r="34124" spans="2:5" ht="13.5" customHeight="1">
      <c r="B34124" t="str">
        <f t="shared" si="533"/>
        <v>---0</v>
      </c>
      <c r="E34124">
        <v>0</v>
      </c>
    </row>
    <row r="34125" spans="2:5" ht="13.5" customHeight="1">
      <c r="B34125" t="str">
        <f t="shared" si="533"/>
        <v>---0</v>
      </c>
      <c r="E34125">
        <v>0</v>
      </c>
    </row>
    <row r="34126" spans="2:5" ht="13.5" customHeight="1">
      <c r="B34126" t="str">
        <f t="shared" si="533"/>
        <v>---0</v>
      </c>
      <c r="E34126">
        <v>0</v>
      </c>
    </row>
    <row r="34127" spans="2:5" ht="13.5" customHeight="1">
      <c r="B34127" t="str">
        <f t="shared" si="533"/>
        <v>---0</v>
      </c>
      <c r="E34127">
        <v>0</v>
      </c>
    </row>
    <row r="34128" spans="2:5" ht="13.5" customHeight="1">
      <c r="B34128" t="str">
        <f t="shared" si="533"/>
        <v>---0</v>
      </c>
      <c r="E34128">
        <v>0</v>
      </c>
    </row>
    <row r="34129" spans="2:5" ht="13.5" customHeight="1">
      <c r="B34129" t="str">
        <f t="shared" si="533"/>
        <v>---0</v>
      </c>
      <c r="E34129">
        <v>0</v>
      </c>
    </row>
    <row r="34130" spans="2:5" ht="13.5" customHeight="1">
      <c r="B34130" t="str">
        <f t="shared" si="533"/>
        <v>---0</v>
      </c>
      <c r="E34130">
        <v>0</v>
      </c>
    </row>
    <row r="34131" spans="2:5" ht="13.5" customHeight="1">
      <c r="B34131" t="str">
        <f t="shared" si="533"/>
        <v>---0</v>
      </c>
      <c r="E34131">
        <v>0</v>
      </c>
    </row>
    <row r="34132" spans="2:5" ht="13.5" customHeight="1">
      <c r="B34132" t="str">
        <f t="shared" si="533"/>
        <v>---0</v>
      </c>
      <c r="E34132">
        <v>0</v>
      </c>
    </row>
    <row r="34133" spans="2:5" ht="13.5" customHeight="1">
      <c r="B34133" t="str">
        <f t="shared" si="533"/>
        <v>---0</v>
      </c>
      <c r="E34133">
        <v>0</v>
      </c>
    </row>
    <row r="34134" spans="2:5" ht="13.5" customHeight="1">
      <c r="B34134" t="str">
        <f t="shared" si="533"/>
        <v>---0</v>
      </c>
      <c r="E34134">
        <v>0</v>
      </c>
    </row>
    <row r="34135" spans="2:5" ht="13.5" customHeight="1">
      <c r="B34135" t="str">
        <f t="shared" si="533"/>
        <v>---0</v>
      </c>
      <c r="E34135">
        <v>0</v>
      </c>
    </row>
    <row r="34136" spans="2:5" ht="13.5" customHeight="1">
      <c r="B34136" t="str">
        <f t="shared" si="533"/>
        <v>---0</v>
      </c>
      <c r="E34136">
        <v>0</v>
      </c>
    </row>
    <row r="34137" spans="2:5" ht="13.5" customHeight="1">
      <c r="B34137" t="str">
        <f t="shared" si="533"/>
        <v>---0</v>
      </c>
      <c r="E34137">
        <v>0</v>
      </c>
    </row>
    <row r="34138" spans="2:5" ht="13.5" customHeight="1">
      <c r="B34138" t="str">
        <f t="shared" si="533"/>
        <v>---0</v>
      </c>
      <c r="E34138">
        <v>0</v>
      </c>
    </row>
    <row r="34139" spans="2:5" ht="13.5" customHeight="1">
      <c r="B34139" t="str">
        <f t="shared" si="533"/>
        <v>---0</v>
      </c>
      <c r="E34139">
        <v>0</v>
      </c>
    </row>
    <row r="34140" spans="2:5" ht="13.5" customHeight="1">
      <c r="B34140" t="str">
        <f t="shared" si="533"/>
        <v>---0</v>
      </c>
      <c r="E34140">
        <v>0</v>
      </c>
    </row>
    <row r="34141" spans="2:5" ht="13.5" customHeight="1">
      <c r="B34141" t="str">
        <f t="shared" si="533"/>
        <v>---0</v>
      </c>
      <c r="E34141">
        <v>0</v>
      </c>
    </row>
    <row r="34142" spans="2:5" ht="13.5" customHeight="1">
      <c r="B34142" t="str">
        <f t="shared" si="533"/>
        <v>---0</v>
      </c>
      <c r="E34142">
        <v>0</v>
      </c>
    </row>
    <row r="34143" spans="2:5" ht="13.5" customHeight="1">
      <c r="B34143" t="str">
        <f t="shared" si="533"/>
        <v>---0</v>
      </c>
      <c r="E34143">
        <v>0</v>
      </c>
    </row>
    <row r="34144" spans="2:5" ht="13.5" customHeight="1">
      <c r="B34144" t="str">
        <f t="shared" si="533"/>
        <v>---0</v>
      </c>
      <c r="E34144">
        <v>0</v>
      </c>
    </row>
    <row r="34145" spans="2:5" ht="13.5" customHeight="1">
      <c r="B34145" t="str">
        <f t="shared" si="533"/>
        <v>---0</v>
      </c>
      <c r="E34145">
        <v>0</v>
      </c>
    </row>
    <row r="34146" spans="2:5" ht="13.5" customHeight="1">
      <c r="B34146" t="str">
        <f t="shared" si="533"/>
        <v>---0</v>
      </c>
      <c r="E34146">
        <v>0</v>
      </c>
    </row>
    <row r="34147" spans="2:5" ht="13.5" customHeight="1">
      <c r="B34147" t="str">
        <f t="shared" si="533"/>
        <v>---0</v>
      </c>
      <c r="E34147">
        <v>0</v>
      </c>
    </row>
    <row r="34148" spans="2:5" ht="13.5" customHeight="1">
      <c r="B34148" t="str">
        <f t="shared" si="533"/>
        <v>---0</v>
      </c>
      <c r="E34148">
        <v>0</v>
      </c>
    </row>
    <row r="34149" spans="2:5" ht="13.5" customHeight="1">
      <c r="B34149" t="str">
        <f t="shared" si="533"/>
        <v>---0</v>
      </c>
      <c r="E34149">
        <v>0</v>
      </c>
    </row>
    <row r="34150" spans="2:5" ht="13.5" customHeight="1">
      <c r="B34150" t="str">
        <f t="shared" si="533"/>
        <v>---0</v>
      </c>
      <c r="E34150">
        <v>0</v>
      </c>
    </row>
    <row r="34151" spans="2:5" ht="13.5" customHeight="1">
      <c r="B34151" t="str">
        <f t="shared" si="533"/>
        <v>---0</v>
      </c>
      <c r="E34151">
        <v>0</v>
      </c>
    </row>
    <row r="34152" spans="2:5" ht="13.5" customHeight="1">
      <c r="B34152" t="str">
        <f t="shared" si="533"/>
        <v>---0</v>
      </c>
      <c r="E34152">
        <v>0</v>
      </c>
    </row>
    <row r="34153" spans="2:5" ht="13.5" customHeight="1">
      <c r="B34153" t="str">
        <f t="shared" si="533"/>
        <v>---0</v>
      </c>
      <c r="E34153">
        <v>0</v>
      </c>
    </row>
    <row r="34154" spans="2:5" ht="13.5" customHeight="1">
      <c r="B34154" t="str">
        <f t="shared" si="533"/>
        <v>---0</v>
      </c>
      <c r="E34154">
        <v>0</v>
      </c>
    </row>
    <row r="34155" spans="2:5" ht="13.5" customHeight="1">
      <c r="B34155" t="str">
        <f t="shared" si="533"/>
        <v>---0</v>
      </c>
      <c r="E34155">
        <v>0</v>
      </c>
    </row>
    <row r="34156" spans="2:5" ht="13.5" customHeight="1">
      <c r="B34156" t="str">
        <f t="shared" si="533"/>
        <v>---0</v>
      </c>
      <c r="E34156">
        <v>0</v>
      </c>
    </row>
    <row r="34157" spans="2:5" ht="13.5" customHeight="1">
      <c r="B34157" t="str">
        <f t="shared" si="533"/>
        <v>---0</v>
      </c>
      <c r="E34157">
        <v>0</v>
      </c>
    </row>
    <row r="34158" spans="2:5" ht="13.5" customHeight="1">
      <c r="B34158" t="str">
        <f t="shared" si="533"/>
        <v>---0</v>
      </c>
      <c r="E34158">
        <v>0</v>
      </c>
    </row>
    <row r="34159" spans="2:5" ht="13.5" customHeight="1">
      <c r="B34159" t="str">
        <f t="shared" si="533"/>
        <v>---0</v>
      </c>
      <c r="E34159">
        <v>0</v>
      </c>
    </row>
    <row r="34160" spans="2:5" ht="13.5" customHeight="1">
      <c r="B34160" t="str">
        <f t="shared" si="533"/>
        <v>---0</v>
      </c>
      <c r="E34160">
        <v>0</v>
      </c>
    </row>
    <row r="34161" spans="2:5" ht="13.5" customHeight="1">
      <c r="B34161" t="str">
        <f t="shared" si="533"/>
        <v>---0</v>
      </c>
      <c r="E34161">
        <v>0</v>
      </c>
    </row>
    <row r="34162" spans="2:5" ht="13.5" customHeight="1">
      <c r="B34162" t="str">
        <f t="shared" si="533"/>
        <v>---0</v>
      </c>
      <c r="E34162">
        <v>0</v>
      </c>
    </row>
    <row r="34163" spans="2:5" ht="13.5" customHeight="1">
      <c r="B34163" t="str">
        <f t="shared" si="533"/>
        <v>---0</v>
      </c>
      <c r="E34163">
        <v>0</v>
      </c>
    </row>
    <row r="34164" spans="2:5" ht="13.5" customHeight="1">
      <c r="B34164" t="str">
        <f t="shared" si="533"/>
        <v>---0</v>
      </c>
      <c r="E34164">
        <v>0</v>
      </c>
    </row>
    <row r="34165" spans="2:5" ht="13.5" customHeight="1">
      <c r="B34165" t="str">
        <f t="shared" si="533"/>
        <v>---0</v>
      </c>
      <c r="E34165">
        <v>0</v>
      </c>
    </row>
    <row r="34166" spans="2:5" ht="13.5" customHeight="1">
      <c r="B34166" t="str">
        <f t="shared" si="533"/>
        <v>---0</v>
      </c>
      <c r="E34166">
        <v>0</v>
      </c>
    </row>
    <row r="34167" spans="2:5" ht="13.5" customHeight="1">
      <c r="B34167" t="str">
        <f t="shared" si="533"/>
        <v>---0</v>
      </c>
      <c r="E34167">
        <v>0</v>
      </c>
    </row>
    <row r="34168" spans="2:5" ht="13.5" customHeight="1">
      <c r="B34168" t="str">
        <f t="shared" si="533"/>
        <v>---0</v>
      </c>
      <c r="E34168">
        <v>0</v>
      </c>
    </row>
    <row r="34169" spans="2:5" ht="13.5" customHeight="1">
      <c r="B34169" t="str">
        <f t="shared" si="533"/>
        <v>---0</v>
      </c>
      <c r="E34169">
        <v>0</v>
      </c>
    </row>
    <row r="34170" spans="2:5" ht="13.5" customHeight="1">
      <c r="B34170" t="str">
        <f t="shared" si="533"/>
        <v>---0</v>
      </c>
      <c r="E34170">
        <v>0</v>
      </c>
    </row>
    <row r="34171" spans="2:5" ht="13.5" customHeight="1">
      <c r="B34171" t="str">
        <f t="shared" si="533"/>
        <v>---0</v>
      </c>
      <c r="E34171">
        <v>0</v>
      </c>
    </row>
    <row r="34172" spans="2:5" ht="13.5" customHeight="1">
      <c r="B34172" t="str">
        <f t="shared" si="533"/>
        <v>---0</v>
      </c>
      <c r="E34172">
        <v>0</v>
      </c>
    </row>
    <row r="34173" spans="2:5" ht="13.5" customHeight="1">
      <c r="B34173" t="str">
        <f t="shared" si="533"/>
        <v>---0</v>
      </c>
      <c r="E34173">
        <v>0</v>
      </c>
    </row>
    <row r="34174" spans="2:5" ht="13.5" customHeight="1">
      <c r="B34174" t="str">
        <f t="shared" si="533"/>
        <v>---0</v>
      </c>
      <c r="E34174">
        <v>0</v>
      </c>
    </row>
    <row r="34175" spans="2:5" ht="13.5" customHeight="1">
      <c r="B34175" t="str">
        <f t="shared" si="533"/>
        <v>---0</v>
      </c>
      <c r="E34175">
        <v>0</v>
      </c>
    </row>
    <row r="34176" spans="2:5" ht="13.5" customHeight="1">
      <c r="B34176" t="str">
        <f t="shared" si="533"/>
        <v>---0</v>
      </c>
      <c r="E34176">
        <v>0</v>
      </c>
    </row>
    <row r="34177" spans="2:5" ht="13.5" customHeight="1">
      <c r="B34177" t="str">
        <f t="shared" si="533"/>
        <v>---0</v>
      </c>
      <c r="E34177">
        <v>0</v>
      </c>
    </row>
    <row r="34178" spans="2:5" ht="13.5" customHeight="1">
      <c r="B34178" t="str">
        <f t="shared" si="533"/>
        <v>---0</v>
      </c>
      <c r="E34178">
        <v>0</v>
      </c>
    </row>
    <row r="34179" spans="2:5" ht="13.5" customHeight="1">
      <c r="B34179" t="str">
        <f t="shared" ref="B34179:B34242" si="534">A34179&amp;"---"&amp;E34179</f>
        <v>---0</v>
      </c>
      <c r="E34179">
        <v>0</v>
      </c>
    </row>
    <row r="34180" spans="2:5" ht="13.5" customHeight="1">
      <c r="B34180" t="str">
        <f t="shared" si="534"/>
        <v>---0</v>
      </c>
      <c r="E34180">
        <v>0</v>
      </c>
    </row>
    <row r="34181" spans="2:5" ht="13.5" customHeight="1">
      <c r="B34181" t="str">
        <f t="shared" si="534"/>
        <v>---0</v>
      </c>
      <c r="E34181">
        <v>0</v>
      </c>
    </row>
    <row r="34182" spans="2:5" ht="13.5" customHeight="1">
      <c r="B34182" t="str">
        <f t="shared" si="534"/>
        <v>---0</v>
      </c>
      <c r="E34182">
        <v>0</v>
      </c>
    </row>
    <row r="34183" spans="2:5" ht="13.5" customHeight="1">
      <c r="B34183" t="str">
        <f t="shared" si="534"/>
        <v>---0</v>
      </c>
      <c r="E34183">
        <v>0</v>
      </c>
    </row>
    <row r="34184" spans="2:5" ht="13.5" customHeight="1">
      <c r="B34184" t="str">
        <f t="shared" si="534"/>
        <v>---0</v>
      </c>
      <c r="E34184">
        <v>0</v>
      </c>
    </row>
    <row r="34185" spans="2:5" ht="13.5" customHeight="1">
      <c r="B34185" t="str">
        <f t="shared" si="534"/>
        <v>---0</v>
      </c>
      <c r="E34185">
        <v>0</v>
      </c>
    </row>
    <row r="34186" spans="2:5" ht="13.5" customHeight="1">
      <c r="B34186" t="str">
        <f t="shared" si="534"/>
        <v>---0</v>
      </c>
      <c r="E34186">
        <v>0</v>
      </c>
    </row>
    <row r="34187" spans="2:5" ht="13.5" customHeight="1">
      <c r="B34187" t="str">
        <f t="shared" si="534"/>
        <v>---0</v>
      </c>
      <c r="E34187">
        <v>0</v>
      </c>
    </row>
    <row r="34188" spans="2:5" ht="13.5" customHeight="1">
      <c r="B34188" t="str">
        <f t="shared" si="534"/>
        <v>---0</v>
      </c>
      <c r="E34188">
        <v>0</v>
      </c>
    </row>
    <row r="34189" spans="2:5" ht="13.5" customHeight="1">
      <c r="B34189" t="str">
        <f t="shared" si="534"/>
        <v>---0</v>
      </c>
      <c r="E34189">
        <v>0</v>
      </c>
    </row>
    <row r="34190" spans="2:5" ht="13.5" customHeight="1">
      <c r="B34190" t="str">
        <f t="shared" si="534"/>
        <v>---0</v>
      </c>
      <c r="E34190">
        <v>0</v>
      </c>
    </row>
    <row r="34191" spans="2:5" ht="13.5" customHeight="1">
      <c r="B34191" t="str">
        <f t="shared" si="534"/>
        <v>---0</v>
      </c>
      <c r="E34191">
        <v>0</v>
      </c>
    </row>
    <row r="34192" spans="2:5" ht="13.5" customHeight="1">
      <c r="B34192" t="str">
        <f t="shared" si="534"/>
        <v>---0</v>
      </c>
      <c r="E34192">
        <v>0</v>
      </c>
    </row>
    <row r="34193" spans="2:5" ht="13.5" customHeight="1">
      <c r="B34193" t="str">
        <f t="shared" si="534"/>
        <v>---0</v>
      </c>
      <c r="E34193">
        <v>0</v>
      </c>
    </row>
    <row r="34194" spans="2:5" ht="13.5" customHeight="1">
      <c r="B34194" t="str">
        <f t="shared" si="534"/>
        <v>---0</v>
      </c>
      <c r="E34194">
        <v>0</v>
      </c>
    </row>
    <row r="34195" spans="2:5" ht="13.5" customHeight="1">
      <c r="B34195" t="str">
        <f t="shared" si="534"/>
        <v>---0</v>
      </c>
      <c r="E34195">
        <v>0</v>
      </c>
    </row>
    <row r="34196" spans="2:5" ht="13.5" customHeight="1">
      <c r="B34196" t="str">
        <f t="shared" si="534"/>
        <v>---0</v>
      </c>
      <c r="E34196">
        <v>0</v>
      </c>
    </row>
    <row r="34197" spans="2:5" ht="13.5" customHeight="1">
      <c r="B34197" t="str">
        <f t="shared" si="534"/>
        <v>---0</v>
      </c>
      <c r="E34197">
        <v>0</v>
      </c>
    </row>
    <row r="34198" spans="2:5" ht="13.5" customHeight="1">
      <c r="B34198" t="str">
        <f t="shared" si="534"/>
        <v>---0</v>
      </c>
      <c r="E34198">
        <v>0</v>
      </c>
    </row>
    <row r="34199" spans="2:5" ht="13.5" customHeight="1">
      <c r="B34199" t="str">
        <f t="shared" si="534"/>
        <v>---0</v>
      </c>
      <c r="E34199">
        <v>0</v>
      </c>
    </row>
    <row r="34200" spans="2:5" ht="13.5" customHeight="1">
      <c r="B34200" t="str">
        <f t="shared" si="534"/>
        <v>---0</v>
      </c>
      <c r="E34200">
        <v>0</v>
      </c>
    </row>
    <row r="34201" spans="2:5" ht="13.5" customHeight="1">
      <c r="B34201" t="str">
        <f t="shared" si="534"/>
        <v>---0</v>
      </c>
      <c r="E34201">
        <v>0</v>
      </c>
    </row>
    <row r="34202" spans="2:5" ht="13.5" customHeight="1">
      <c r="B34202" t="str">
        <f t="shared" si="534"/>
        <v>---0</v>
      </c>
      <c r="E34202">
        <v>0</v>
      </c>
    </row>
    <row r="34203" spans="2:5" ht="13.5" customHeight="1">
      <c r="B34203" t="str">
        <f t="shared" si="534"/>
        <v>---0</v>
      </c>
      <c r="E34203">
        <v>0</v>
      </c>
    </row>
    <row r="34204" spans="2:5" ht="13.5" customHeight="1">
      <c r="B34204" t="str">
        <f t="shared" si="534"/>
        <v>---0</v>
      </c>
      <c r="E34204">
        <v>0</v>
      </c>
    </row>
    <row r="34205" spans="2:5" ht="13.5" customHeight="1">
      <c r="B34205" t="str">
        <f t="shared" si="534"/>
        <v>---0</v>
      </c>
      <c r="E34205">
        <v>0</v>
      </c>
    </row>
    <row r="34206" spans="2:5" ht="13.5" customHeight="1">
      <c r="B34206" t="str">
        <f t="shared" si="534"/>
        <v>---0</v>
      </c>
      <c r="E34206">
        <v>0</v>
      </c>
    </row>
    <row r="34207" spans="2:5" ht="13.5" customHeight="1">
      <c r="B34207" t="str">
        <f t="shared" si="534"/>
        <v>---0</v>
      </c>
      <c r="E34207">
        <v>0</v>
      </c>
    </row>
    <row r="34208" spans="2:5" ht="13.5" customHeight="1">
      <c r="B34208" t="str">
        <f t="shared" si="534"/>
        <v>---0</v>
      </c>
      <c r="E34208">
        <v>0</v>
      </c>
    </row>
    <row r="34209" spans="2:5" ht="13.5" customHeight="1">
      <c r="B34209" t="str">
        <f t="shared" si="534"/>
        <v>---0</v>
      </c>
      <c r="E34209">
        <v>0</v>
      </c>
    </row>
    <row r="34210" spans="2:5" ht="13.5" customHeight="1">
      <c r="B34210" t="str">
        <f t="shared" si="534"/>
        <v>---0</v>
      </c>
      <c r="E34210">
        <v>0</v>
      </c>
    </row>
    <row r="34211" spans="2:5" ht="13.5" customHeight="1">
      <c r="B34211" t="str">
        <f t="shared" si="534"/>
        <v>---0</v>
      </c>
      <c r="E34211">
        <v>0</v>
      </c>
    </row>
    <row r="34212" spans="2:5" ht="13.5" customHeight="1">
      <c r="B34212" t="str">
        <f t="shared" si="534"/>
        <v>---0</v>
      </c>
      <c r="E34212">
        <v>0</v>
      </c>
    </row>
    <row r="34213" spans="2:5" ht="13.5" customHeight="1">
      <c r="B34213" t="str">
        <f t="shared" si="534"/>
        <v>---0</v>
      </c>
      <c r="E34213">
        <v>0</v>
      </c>
    </row>
    <row r="34214" spans="2:5" ht="13.5" customHeight="1">
      <c r="B34214" t="str">
        <f t="shared" si="534"/>
        <v>---0</v>
      </c>
      <c r="E34214">
        <v>0</v>
      </c>
    </row>
    <row r="34215" spans="2:5" ht="13.5" customHeight="1">
      <c r="B34215" t="str">
        <f t="shared" si="534"/>
        <v>---0</v>
      </c>
      <c r="E34215">
        <v>0</v>
      </c>
    </row>
    <row r="34216" spans="2:5" ht="13.5" customHeight="1">
      <c r="B34216" t="str">
        <f t="shared" si="534"/>
        <v>---0</v>
      </c>
      <c r="E34216">
        <v>0</v>
      </c>
    </row>
    <row r="34217" spans="2:5" ht="13.5" customHeight="1">
      <c r="B34217" t="str">
        <f t="shared" si="534"/>
        <v>---0</v>
      </c>
      <c r="E34217">
        <v>0</v>
      </c>
    </row>
    <row r="34218" spans="2:5" ht="13.5" customHeight="1">
      <c r="B34218" t="str">
        <f t="shared" si="534"/>
        <v>---0</v>
      </c>
      <c r="E34218">
        <v>0</v>
      </c>
    </row>
    <row r="34219" spans="2:5" ht="13.5" customHeight="1">
      <c r="B34219" t="str">
        <f t="shared" si="534"/>
        <v>---0</v>
      </c>
      <c r="E34219">
        <v>0</v>
      </c>
    </row>
    <row r="34220" spans="2:5" ht="13.5" customHeight="1">
      <c r="B34220" t="str">
        <f t="shared" si="534"/>
        <v>---0</v>
      </c>
      <c r="E34220">
        <v>0</v>
      </c>
    </row>
    <row r="34221" spans="2:5" ht="13.5" customHeight="1">
      <c r="B34221" t="str">
        <f t="shared" si="534"/>
        <v>---0</v>
      </c>
      <c r="E34221">
        <v>0</v>
      </c>
    </row>
    <row r="34222" spans="2:5" ht="13.5" customHeight="1">
      <c r="B34222" t="str">
        <f t="shared" si="534"/>
        <v>---0</v>
      </c>
      <c r="E34222">
        <v>0</v>
      </c>
    </row>
    <row r="34223" spans="2:5" ht="13.5" customHeight="1">
      <c r="B34223" t="str">
        <f t="shared" si="534"/>
        <v>---0</v>
      </c>
      <c r="E34223">
        <v>0</v>
      </c>
    </row>
    <row r="34224" spans="2:5" ht="13.5" customHeight="1">
      <c r="B34224" t="str">
        <f t="shared" si="534"/>
        <v>---0</v>
      </c>
      <c r="E34224">
        <v>0</v>
      </c>
    </row>
    <row r="34225" spans="2:5" ht="13.5" customHeight="1">
      <c r="B34225" t="str">
        <f t="shared" si="534"/>
        <v>---0</v>
      </c>
      <c r="E34225">
        <v>0</v>
      </c>
    </row>
    <row r="34226" spans="2:5" ht="13.5" customHeight="1">
      <c r="B34226" t="str">
        <f t="shared" si="534"/>
        <v>---0</v>
      </c>
      <c r="E34226">
        <v>0</v>
      </c>
    </row>
    <row r="34227" spans="2:5" ht="13.5" customHeight="1">
      <c r="B34227" t="str">
        <f t="shared" si="534"/>
        <v>---0</v>
      </c>
      <c r="E34227">
        <v>0</v>
      </c>
    </row>
    <row r="34228" spans="2:5" ht="13.5" customHeight="1">
      <c r="B34228" t="str">
        <f t="shared" si="534"/>
        <v>---0</v>
      </c>
      <c r="E34228">
        <v>0</v>
      </c>
    </row>
    <row r="34229" spans="2:5" ht="13.5" customHeight="1">
      <c r="B34229" t="str">
        <f t="shared" si="534"/>
        <v>---0</v>
      </c>
      <c r="E34229">
        <v>0</v>
      </c>
    </row>
    <row r="34230" spans="2:5" ht="13.5" customHeight="1">
      <c r="B34230" t="str">
        <f t="shared" si="534"/>
        <v>---0</v>
      </c>
      <c r="E34230">
        <v>0</v>
      </c>
    </row>
    <row r="34231" spans="2:5" ht="13.5" customHeight="1">
      <c r="B34231" t="str">
        <f t="shared" si="534"/>
        <v>---0</v>
      </c>
      <c r="E34231">
        <v>0</v>
      </c>
    </row>
    <row r="34232" spans="2:5" ht="13.5" customHeight="1">
      <c r="B34232" t="str">
        <f t="shared" si="534"/>
        <v>---0</v>
      </c>
      <c r="E34232">
        <v>0</v>
      </c>
    </row>
    <row r="34233" spans="2:5" ht="13.5" customHeight="1">
      <c r="B34233" t="str">
        <f t="shared" si="534"/>
        <v>---0</v>
      </c>
      <c r="E34233">
        <v>0</v>
      </c>
    </row>
    <row r="34234" spans="2:5" ht="13.5" customHeight="1">
      <c r="B34234" t="str">
        <f t="shared" si="534"/>
        <v>---0</v>
      </c>
      <c r="E34234">
        <v>0</v>
      </c>
    </row>
    <row r="34235" spans="2:5" ht="13.5" customHeight="1">
      <c r="B34235" t="str">
        <f t="shared" si="534"/>
        <v>---0</v>
      </c>
      <c r="E34235">
        <v>0</v>
      </c>
    </row>
    <row r="34236" spans="2:5" ht="13.5" customHeight="1">
      <c r="B34236" t="str">
        <f t="shared" si="534"/>
        <v>---0</v>
      </c>
      <c r="E34236">
        <v>0</v>
      </c>
    </row>
    <row r="34237" spans="2:5" ht="13.5" customHeight="1">
      <c r="B34237" t="str">
        <f t="shared" si="534"/>
        <v>---0</v>
      </c>
      <c r="E34237">
        <v>0</v>
      </c>
    </row>
    <row r="34238" spans="2:5" ht="13.5" customHeight="1">
      <c r="B34238" t="str">
        <f t="shared" si="534"/>
        <v>---0</v>
      </c>
      <c r="E34238">
        <v>0</v>
      </c>
    </row>
    <row r="34239" spans="2:5" ht="13.5" customHeight="1">
      <c r="B34239" t="str">
        <f t="shared" si="534"/>
        <v>---0</v>
      </c>
      <c r="E34239">
        <v>0</v>
      </c>
    </row>
    <row r="34240" spans="2:5" ht="13.5" customHeight="1">
      <c r="B34240" t="str">
        <f t="shared" si="534"/>
        <v>---0</v>
      </c>
      <c r="E34240">
        <v>0</v>
      </c>
    </row>
    <row r="34241" spans="2:5" ht="13.5" customHeight="1">
      <c r="B34241" t="str">
        <f t="shared" si="534"/>
        <v>---0</v>
      </c>
      <c r="E34241">
        <v>0</v>
      </c>
    </row>
    <row r="34242" spans="2:5" ht="13.5" customHeight="1">
      <c r="B34242" t="str">
        <f t="shared" si="534"/>
        <v>---0</v>
      </c>
      <c r="E34242">
        <v>0</v>
      </c>
    </row>
    <row r="34243" spans="2:5" ht="13.5" customHeight="1">
      <c r="B34243" t="str">
        <f t="shared" ref="B34243:B34306" si="535">A34243&amp;"---"&amp;E34243</f>
        <v>---0</v>
      </c>
      <c r="E34243">
        <v>0</v>
      </c>
    </row>
    <row r="34244" spans="2:5" ht="13.5" customHeight="1">
      <c r="B34244" t="str">
        <f t="shared" si="535"/>
        <v>---0</v>
      </c>
      <c r="E34244">
        <v>0</v>
      </c>
    </row>
    <row r="34245" spans="2:5" ht="13.5" customHeight="1">
      <c r="B34245" t="str">
        <f t="shared" si="535"/>
        <v>---0</v>
      </c>
      <c r="E34245">
        <v>0</v>
      </c>
    </row>
    <row r="34246" spans="2:5" ht="13.5" customHeight="1">
      <c r="B34246" t="str">
        <f t="shared" si="535"/>
        <v>---0</v>
      </c>
      <c r="E34246">
        <v>0</v>
      </c>
    </row>
    <row r="34247" spans="2:5" ht="13.5" customHeight="1">
      <c r="B34247" t="str">
        <f t="shared" si="535"/>
        <v>---0</v>
      </c>
      <c r="E34247">
        <v>0</v>
      </c>
    </row>
    <row r="34248" spans="2:5" ht="13.5" customHeight="1">
      <c r="B34248" t="str">
        <f t="shared" si="535"/>
        <v>---0</v>
      </c>
      <c r="E34248">
        <v>0</v>
      </c>
    </row>
    <row r="34249" spans="2:5" ht="13.5" customHeight="1">
      <c r="B34249" t="str">
        <f t="shared" si="535"/>
        <v>---0</v>
      </c>
      <c r="E34249">
        <v>0</v>
      </c>
    </row>
    <row r="34250" spans="2:5" ht="13.5" customHeight="1">
      <c r="B34250" t="str">
        <f t="shared" si="535"/>
        <v>---0</v>
      </c>
      <c r="E34250">
        <v>0</v>
      </c>
    </row>
    <row r="34251" spans="2:5" ht="13.5" customHeight="1">
      <c r="B34251" t="str">
        <f t="shared" si="535"/>
        <v>---0</v>
      </c>
      <c r="E34251">
        <v>0</v>
      </c>
    </row>
    <row r="34252" spans="2:5" ht="13.5" customHeight="1">
      <c r="B34252" t="str">
        <f t="shared" si="535"/>
        <v>---0</v>
      </c>
      <c r="E34252">
        <v>0</v>
      </c>
    </row>
    <row r="34253" spans="2:5" ht="13.5" customHeight="1">
      <c r="B34253" t="str">
        <f t="shared" si="535"/>
        <v>---0</v>
      </c>
      <c r="E34253">
        <v>0</v>
      </c>
    </row>
    <row r="34254" spans="2:5" ht="13.5" customHeight="1">
      <c r="B34254" t="str">
        <f t="shared" si="535"/>
        <v>---0</v>
      </c>
      <c r="E34254">
        <v>0</v>
      </c>
    </row>
    <row r="34255" spans="2:5" ht="13.5" customHeight="1">
      <c r="B34255" t="str">
        <f t="shared" si="535"/>
        <v>---0</v>
      </c>
      <c r="E34255">
        <v>0</v>
      </c>
    </row>
    <row r="34256" spans="2:5" ht="13.5" customHeight="1">
      <c r="B34256" t="str">
        <f t="shared" si="535"/>
        <v>---0</v>
      </c>
      <c r="E34256">
        <v>0</v>
      </c>
    </row>
    <row r="34257" spans="2:5" ht="13.5" customHeight="1">
      <c r="B34257" t="str">
        <f t="shared" si="535"/>
        <v>---0</v>
      </c>
      <c r="E34257">
        <v>0</v>
      </c>
    </row>
    <row r="34258" spans="2:5" ht="13.5" customHeight="1">
      <c r="B34258" t="str">
        <f t="shared" si="535"/>
        <v>---0</v>
      </c>
      <c r="E34258">
        <v>0</v>
      </c>
    </row>
    <row r="34259" spans="2:5" ht="13.5" customHeight="1">
      <c r="B34259" t="str">
        <f t="shared" si="535"/>
        <v>---0</v>
      </c>
      <c r="E34259">
        <v>0</v>
      </c>
    </row>
    <row r="34260" spans="2:5" ht="13.5" customHeight="1">
      <c r="B34260" t="str">
        <f t="shared" si="535"/>
        <v>---0</v>
      </c>
      <c r="E34260">
        <v>0</v>
      </c>
    </row>
    <row r="34261" spans="2:5" ht="13.5" customHeight="1">
      <c r="B34261" t="str">
        <f t="shared" si="535"/>
        <v>---0</v>
      </c>
      <c r="E34261">
        <v>0</v>
      </c>
    </row>
    <row r="34262" spans="2:5" ht="13.5" customHeight="1">
      <c r="B34262" t="str">
        <f t="shared" si="535"/>
        <v>---0</v>
      </c>
      <c r="E34262">
        <v>0</v>
      </c>
    </row>
    <row r="34263" spans="2:5" ht="13.5" customHeight="1">
      <c r="B34263" t="str">
        <f t="shared" si="535"/>
        <v>---0</v>
      </c>
      <c r="E34263">
        <v>0</v>
      </c>
    </row>
    <row r="34264" spans="2:5" ht="13.5" customHeight="1">
      <c r="B34264" t="str">
        <f t="shared" si="535"/>
        <v>---0</v>
      </c>
      <c r="E34264">
        <v>0</v>
      </c>
    </row>
    <row r="34265" spans="2:5" ht="13.5" customHeight="1">
      <c r="B34265" t="str">
        <f t="shared" si="535"/>
        <v>---0</v>
      </c>
      <c r="E34265">
        <v>0</v>
      </c>
    </row>
    <row r="34266" spans="2:5" ht="13.5" customHeight="1">
      <c r="B34266" t="str">
        <f t="shared" si="535"/>
        <v>---0</v>
      </c>
      <c r="E34266">
        <v>0</v>
      </c>
    </row>
    <row r="34267" spans="2:5" ht="13.5" customHeight="1">
      <c r="B34267" t="str">
        <f t="shared" si="535"/>
        <v>---0</v>
      </c>
      <c r="E34267">
        <v>0</v>
      </c>
    </row>
    <row r="34268" spans="2:5" ht="13.5" customHeight="1">
      <c r="B34268" t="str">
        <f t="shared" si="535"/>
        <v>---0</v>
      </c>
      <c r="E34268">
        <v>0</v>
      </c>
    </row>
    <row r="34269" spans="2:5" ht="13.5" customHeight="1">
      <c r="B34269" t="str">
        <f t="shared" si="535"/>
        <v>---0</v>
      </c>
      <c r="E34269">
        <v>0</v>
      </c>
    </row>
    <row r="34270" spans="2:5" ht="13.5" customHeight="1">
      <c r="B34270" t="str">
        <f t="shared" si="535"/>
        <v>---0</v>
      </c>
      <c r="E34270">
        <v>0</v>
      </c>
    </row>
    <row r="34271" spans="2:5" ht="13.5" customHeight="1">
      <c r="B34271" t="str">
        <f t="shared" si="535"/>
        <v>---0</v>
      </c>
      <c r="E34271">
        <v>0</v>
      </c>
    </row>
    <row r="34272" spans="2:5" ht="13.5" customHeight="1">
      <c r="B34272" t="str">
        <f t="shared" si="535"/>
        <v>---0</v>
      </c>
      <c r="E34272">
        <v>0</v>
      </c>
    </row>
    <row r="34273" spans="2:5" ht="13.5" customHeight="1">
      <c r="B34273" t="str">
        <f t="shared" si="535"/>
        <v>---0</v>
      </c>
      <c r="E34273">
        <v>0</v>
      </c>
    </row>
    <row r="34274" spans="2:5" ht="13.5" customHeight="1">
      <c r="B34274" t="str">
        <f t="shared" si="535"/>
        <v>---0</v>
      </c>
      <c r="E34274">
        <v>0</v>
      </c>
    </row>
    <row r="34275" spans="2:5" ht="13.5" customHeight="1">
      <c r="B34275" t="str">
        <f t="shared" si="535"/>
        <v>---0</v>
      </c>
      <c r="E34275">
        <v>0</v>
      </c>
    </row>
    <row r="34276" spans="2:5" ht="13.5" customHeight="1">
      <c r="B34276" t="str">
        <f t="shared" si="535"/>
        <v>---0</v>
      </c>
      <c r="E34276">
        <v>0</v>
      </c>
    </row>
    <row r="34277" spans="2:5" ht="13.5" customHeight="1">
      <c r="B34277" t="str">
        <f t="shared" si="535"/>
        <v>---0</v>
      </c>
      <c r="E34277">
        <v>0</v>
      </c>
    </row>
    <row r="34278" spans="2:5" ht="13.5" customHeight="1">
      <c r="B34278" t="str">
        <f t="shared" si="535"/>
        <v>---0</v>
      </c>
      <c r="E34278">
        <v>0</v>
      </c>
    </row>
    <row r="34279" spans="2:5" ht="13.5" customHeight="1">
      <c r="B34279" t="str">
        <f t="shared" si="535"/>
        <v>---0</v>
      </c>
      <c r="E34279">
        <v>0</v>
      </c>
    </row>
    <row r="34280" spans="2:5" ht="13.5" customHeight="1">
      <c r="B34280" t="str">
        <f t="shared" si="535"/>
        <v>---0</v>
      </c>
      <c r="E34280">
        <v>0</v>
      </c>
    </row>
    <row r="34281" spans="2:5" ht="13.5" customHeight="1">
      <c r="B34281" t="str">
        <f t="shared" si="535"/>
        <v>---0</v>
      </c>
      <c r="E34281">
        <v>0</v>
      </c>
    </row>
    <row r="34282" spans="2:5" ht="13.5" customHeight="1">
      <c r="B34282" t="str">
        <f t="shared" si="535"/>
        <v>---0</v>
      </c>
      <c r="E34282">
        <v>0</v>
      </c>
    </row>
    <row r="34283" spans="2:5" ht="13.5" customHeight="1">
      <c r="B34283" t="str">
        <f t="shared" si="535"/>
        <v>---0</v>
      </c>
      <c r="E34283">
        <v>0</v>
      </c>
    </row>
    <row r="34284" spans="2:5" ht="13.5" customHeight="1">
      <c r="B34284" t="str">
        <f t="shared" si="535"/>
        <v>---0</v>
      </c>
      <c r="E34284">
        <v>0</v>
      </c>
    </row>
    <row r="34285" spans="2:5" ht="13.5" customHeight="1">
      <c r="B34285" t="str">
        <f t="shared" si="535"/>
        <v>---0</v>
      </c>
      <c r="E34285">
        <v>0</v>
      </c>
    </row>
    <row r="34286" spans="2:5" ht="13.5" customHeight="1">
      <c r="B34286" t="str">
        <f t="shared" si="535"/>
        <v>---0</v>
      </c>
      <c r="E34286">
        <v>0</v>
      </c>
    </row>
    <row r="34287" spans="2:5" ht="13.5" customHeight="1">
      <c r="B34287" t="str">
        <f t="shared" si="535"/>
        <v>---0</v>
      </c>
      <c r="E34287">
        <v>0</v>
      </c>
    </row>
    <row r="34288" spans="2:5" ht="13.5" customHeight="1">
      <c r="B34288" t="str">
        <f t="shared" si="535"/>
        <v>---0</v>
      </c>
      <c r="E34288">
        <v>0</v>
      </c>
    </row>
    <row r="34289" spans="2:5" ht="13.5" customHeight="1">
      <c r="B34289" t="str">
        <f t="shared" si="535"/>
        <v>---0</v>
      </c>
      <c r="E34289">
        <v>0</v>
      </c>
    </row>
    <row r="34290" spans="2:5" ht="13.5" customHeight="1">
      <c r="B34290" t="str">
        <f t="shared" si="535"/>
        <v>---0</v>
      </c>
      <c r="E34290">
        <v>0</v>
      </c>
    </row>
    <row r="34291" spans="2:5" ht="13.5" customHeight="1">
      <c r="B34291" t="str">
        <f t="shared" si="535"/>
        <v>---0</v>
      </c>
      <c r="E34291">
        <v>0</v>
      </c>
    </row>
    <row r="34292" spans="2:5" ht="13.5" customHeight="1">
      <c r="B34292" t="str">
        <f t="shared" si="535"/>
        <v>---0</v>
      </c>
      <c r="E34292">
        <v>0</v>
      </c>
    </row>
    <row r="34293" spans="2:5" ht="13.5" customHeight="1">
      <c r="B34293" t="str">
        <f t="shared" si="535"/>
        <v>---0</v>
      </c>
      <c r="E34293">
        <v>0</v>
      </c>
    </row>
    <row r="34294" spans="2:5" ht="13.5" customHeight="1">
      <c r="B34294" t="str">
        <f t="shared" si="535"/>
        <v>---0</v>
      </c>
      <c r="E34294">
        <v>0</v>
      </c>
    </row>
    <row r="34295" spans="2:5" ht="13.5" customHeight="1">
      <c r="B34295" t="str">
        <f t="shared" si="535"/>
        <v>---0</v>
      </c>
      <c r="E34295">
        <v>0</v>
      </c>
    </row>
    <row r="34296" spans="2:5" ht="13.5" customHeight="1">
      <c r="B34296" t="str">
        <f t="shared" si="535"/>
        <v>---0</v>
      </c>
      <c r="E34296">
        <v>0</v>
      </c>
    </row>
    <row r="34297" spans="2:5" ht="13.5" customHeight="1">
      <c r="B34297" t="str">
        <f t="shared" si="535"/>
        <v>---0</v>
      </c>
      <c r="E34297">
        <v>0</v>
      </c>
    </row>
    <row r="34298" spans="2:5" ht="13.5" customHeight="1">
      <c r="B34298" t="str">
        <f t="shared" si="535"/>
        <v>---0</v>
      </c>
      <c r="E34298">
        <v>0</v>
      </c>
    </row>
    <row r="34299" spans="2:5" ht="13.5" customHeight="1">
      <c r="B34299" t="str">
        <f t="shared" si="535"/>
        <v>---0</v>
      </c>
      <c r="E34299">
        <v>0</v>
      </c>
    </row>
    <row r="34300" spans="2:5" ht="13.5" customHeight="1">
      <c r="B34300" t="str">
        <f t="shared" si="535"/>
        <v>---0</v>
      </c>
      <c r="E34300">
        <v>0</v>
      </c>
    </row>
    <row r="34301" spans="2:5" ht="13.5" customHeight="1">
      <c r="B34301" t="str">
        <f t="shared" si="535"/>
        <v>---0</v>
      </c>
      <c r="E34301">
        <v>0</v>
      </c>
    </row>
    <row r="34302" spans="2:5" ht="13.5" customHeight="1">
      <c r="B34302" t="str">
        <f t="shared" si="535"/>
        <v>---0</v>
      </c>
      <c r="E34302">
        <v>0</v>
      </c>
    </row>
    <row r="34303" spans="2:5" ht="13.5" customHeight="1">
      <c r="B34303" t="str">
        <f t="shared" si="535"/>
        <v>---0</v>
      </c>
      <c r="E34303">
        <v>0</v>
      </c>
    </row>
    <row r="34304" spans="2:5" ht="13.5" customHeight="1">
      <c r="B34304" t="str">
        <f t="shared" si="535"/>
        <v>---0</v>
      </c>
      <c r="E34304">
        <v>0</v>
      </c>
    </row>
    <row r="34305" spans="2:5" ht="13.5" customHeight="1">
      <c r="B34305" t="str">
        <f t="shared" si="535"/>
        <v>---0</v>
      </c>
      <c r="E34305">
        <v>0</v>
      </c>
    </row>
    <row r="34306" spans="2:5" ht="13.5" customHeight="1">
      <c r="B34306" t="str">
        <f t="shared" si="535"/>
        <v>---0</v>
      </c>
      <c r="E34306">
        <v>0</v>
      </c>
    </row>
    <row r="34307" spans="2:5" ht="13.5" customHeight="1">
      <c r="B34307" t="str">
        <f t="shared" ref="B34307:B34370" si="536">A34307&amp;"---"&amp;E34307</f>
        <v>---0</v>
      </c>
      <c r="E34307">
        <v>0</v>
      </c>
    </row>
    <row r="34308" spans="2:5" ht="13.5" customHeight="1">
      <c r="B34308" t="str">
        <f t="shared" si="536"/>
        <v>---0</v>
      </c>
      <c r="E34308">
        <v>0</v>
      </c>
    </row>
    <row r="34309" spans="2:5" ht="13.5" customHeight="1">
      <c r="B34309" t="str">
        <f t="shared" si="536"/>
        <v>---0</v>
      </c>
      <c r="E34309">
        <v>0</v>
      </c>
    </row>
    <row r="34310" spans="2:5" ht="13.5" customHeight="1">
      <c r="B34310" t="str">
        <f t="shared" si="536"/>
        <v>---0</v>
      </c>
      <c r="E34310">
        <v>0</v>
      </c>
    </row>
    <row r="34311" spans="2:5" ht="13.5" customHeight="1">
      <c r="B34311" t="str">
        <f t="shared" si="536"/>
        <v>---0</v>
      </c>
      <c r="E34311">
        <v>0</v>
      </c>
    </row>
    <row r="34312" spans="2:5" ht="13.5" customHeight="1">
      <c r="B34312" t="str">
        <f t="shared" si="536"/>
        <v>---0</v>
      </c>
      <c r="E34312">
        <v>0</v>
      </c>
    </row>
    <row r="34313" spans="2:5" ht="13.5" customHeight="1">
      <c r="B34313" t="str">
        <f t="shared" si="536"/>
        <v>---0</v>
      </c>
      <c r="E34313">
        <v>0</v>
      </c>
    </row>
    <row r="34314" spans="2:5" ht="13.5" customHeight="1">
      <c r="B34314" t="str">
        <f t="shared" si="536"/>
        <v>---0</v>
      </c>
      <c r="E34314">
        <v>0</v>
      </c>
    </row>
    <row r="34315" spans="2:5" ht="13.5" customHeight="1">
      <c r="B34315" t="str">
        <f t="shared" si="536"/>
        <v>---0</v>
      </c>
      <c r="E34315">
        <v>0</v>
      </c>
    </row>
    <row r="34316" spans="2:5" ht="13.5" customHeight="1">
      <c r="B34316" t="str">
        <f t="shared" si="536"/>
        <v>---0</v>
      </c>
      <c r="E34316">
        <v>0</v>
      </c>
    </row>
    <row r="34317" spans="2:5" ht="13.5" customHeight="1">
      <c r="B34317" t="str">
        <f t="shared" si="536"/>
        <v>---0</v>
      </c>
      <c r="E34317">
        <v>0</v>
      </c>
    </row>
    <row r="34318" spans="2:5" ht="13.5" customHeight="1">
      <c r="B34318" t="str">
        <f t="shared" si="536"/>
        <v>---0</v>
      </c>
      <c r="E34318">
        <v>0</v>
      </c>
    </row>
    <row r="34319" spans="2:5" ht="13.5" customHeight="1">
      <c r="B34319" t="str">
        <f t="shared" si="536"/>
        <v>---0</v>
      </c>
      <c r="E34319">
        <v>0</v>
      </c>
    </row>
    <row r="34320" spans="2:5" ht="13.5" customHeight="1">
      <c r="B34320" t="str">
        <f t="shared" si="536"/>
        <v>---0</v>
      </c>
      <c r="E34320">
        <v>0</v>
      </c>
    </row>
    <row r="34321" spans="2:5" ht="13.5" customHeight="1">
      <c r="B34321" t="str">
        <f t="shared" si="536"/>
        <v>---0</v>
      </c>
      <c r="E34321">
        <v>0</v>
      </c>
    </row>
    <row r="34322" spans="2:5" ht="13.5" customHeight="1">
      <c r="B34322" t="str">
        <f t="shared" si="536"/>
        <v>---0</v>
      </c>
      <c r="E34322">
        <v>0</v>
      </c>
    </row>
    <row r="34323" spans="2:5" ht="13.5" customHeight="1">
      <c r="B34323" t="str">
        <f t="shared" si="536"/>
        <v>---0</v>
      </c>
      <c r="E34323">
        <v>0</v>
      </c>
    </row>
    <row r="34324" spans="2:5" ht="13.5" customHeight="1">
      <c r="B34324" t="str">
        <f t="shared" si="536"/>
        <v>---0</v>
      </c>
      <c r="E34324">
        <v>0</v>
      </c>
    </row>
    <row r="34325" spans="2:5" ht="13.5" customHeight="1">
      <c r="B34325" t="str">
        <f t="shared" si="536"/>
        <v>---0</v>
      </c>
      <c r="E34325">
        <v>0</v>
      </c>
    </row>
    <row r="34326" spans="2:5" ht="13.5" customHeight="1">
      <c r="B34326" t="str">
        <f t="shared" si="536"/>
        <v>---0</v>
      </c>
      <c r="E34326">
        <v>0</v>
      </c>
    </row>
    <row r="34327" spans="2:5" ht="13.5" customHeight="1">
      <c r="B34327" t="str">
        <f t="shared" si="536"/>
        <v>---0</v>
      </c>
      <c r="E34327">
        <v>0</v>
      </c>
    </row>
    <row r="34328" spans="2:5" ht="13.5" customHeight="1">
      <c r="B34328" t="str">
        <f t="shared" si="536"/>
        <v>---0</v>
      </c>
      <c r="E34328">
        <v>0</v>
      </c>
    </row>
    <row r="34329" spans="2:5" ht="13.5" customHeight="1">
      <c r="B34329" t="str">
        <f t="shared" si="536"/>
        <v>---0</v>
      </c>
      <c r="E34329">
        <v>0</v>
      </c>
    </row>
    <row r="34330" spans="2:5" ht="13.5" customHeight="1">
      <c r="B34330" t="str">
        <f t="shared" si="536"/>
        <v>---0</v>
      </c>
      <c r="E34330">
        <v>0</v>
      </c>
    </row>
    <row r="34331" spans="2:5" ht="13.5" customHeight="1">
      <c r="B34331" t="str">
        <f t="shared" si="536"/>
        <v>---0</v>
      </c>
      <c r="E34331">
        <v>0</v>
      </c>
    </row>
    <row r="34332" spans="2:5" ht="13.5" customHeight="1">
      <c r="B34332" t="str">
        <f t="shared" si="536"/>
        <v>---0</v>
      </c>
      <c r="E34332">
        <v>0</v>
      </c>
    </row>
    <row r="34333" spans="2:5" ht="13.5" customHeight="1">
      <c r="B34333" t="str">
        <f t="shared" si="536"/>
        <v>---0</v>
      </c>
      <c r="E34333">
        <v>0</v>
      </c>
    </row>
    <row r="34334" spans="2:5" ht="13.5" customHeight="1">
      <c r="B34334" t="str">
        <f t="shared" si="536"/>
        <v>---0</v>
      </c>
      <c r="E34334">
        <v>0</v>
      </c>
    </row>
    <row r="34335" spans="2:5" ht="13.5" customHeight="1">
      <c r="B34335" t="str">
        <f t="shared" si="536"/>
        <v>---0</v>
      </c>
      <c r="E34335">
        <v>0</v>
      </c>
    </row>
    <row r="34336" spans="2:5" ht="13.5" customHeight="1">
      <c r="B34336" t="str">
        <f t="shared" si="536"/>
        <v>---0</v>
      </c>
      <c r="E34336">
        <v>0</v>
      </c>
    </row>
    <row r="34337" spans="2:5" ht="13.5" customHeight="1">
      <c r="B34337" t="str">
        <f t="shared" si="536"/>
        <v>---0</v>
      </c>
      <c r="E34337">
        <v>0</v>
      </c>
    </row>
    <row r="34338" spans="2:5" ht="13.5" customHeight="1">
      <c r="B34338" t="str">
        <f t="shared" si="536"/>
        <v>---0</v>
      </c>
      <c r="E34338">
        <v>0</v>
      </c>
    </row>
    <row r="34339" spans="2:5" ht="13.5" customHeight="1">
      <c r="B34339" t="str">
        <f t="shared" si="536"/>
        <v>---0</v>
      </c>
      <c r="E34339">
        <v>0</v>
      </c>
    </row>
    <row r="34340" spans="2:5" ht="13.5" customHeight="1">
      <c r="B34340" t="str">
        <f t="shared" si="536"/>
        <v>---0</v>
      </c>
      <c r="E34340">
        <v>0</v>
      </c>
    </row>
    <row r="34341" spans="2:5" ht="13.5" customHeight="1">
      <c r="B34341" t="str">
        <f t="shared" si="536"/>
        <v>---0</v>
      </c>
      <c r="E34341">
        <v>0</v>
      </c>
    </row>
    <row r="34342" spans="2:5" ht="13.5" customHeight="1">
      <c r="B34342" t="str">
        <f t="shared" si="536"/>
        <v>---0</v>
      </c>
      <c r="E34342">
        <v>0</v>
      </c>
    </row>
    <row r="34343" spans="2:5" ht="13.5" customHeight="1">
      <c r="B34343" t="str">
        <f t="shared" si="536"/>
        <v>---0</v>
      </c>
      <c r="E34343">
        <v>0</v>
      </c>
    </row>
    <row r="34344" spans="2:5" ht="13.5" customHeight="1">
      <c r="B34344" t="str">
        <f t="shared" si="536"/>
        <v>---0</v>
      </c>
      <c r="E34344">
        <v>0</v>
      </c>
    </row>
    <row r="34345" spans="2:5" ht="13.5" customHeight="1">
      <c r="B34345" t="str">
        <f t="shared" si="536"/>
        <v>---0</v>
      </c>
      <c r="E34345">
        <v>0</v>
      </c>
    </row>
    <row r="34346" spans="2:5" ht="13.5" customHeight="1">
      <c r="B34346" t="str">
        <f t="shared" si="536"/>
        <v>---0</v>
      </c>
      <c r="E34346">
        <v>0</v>
      </c>
    </row>
    <row r="34347" spans="2:5" ht="13.5" customHeight="1">
      <c r="B34347" t="str">
        <f t="shared" si="536"/>
        <v>---0</v>
      </c>
      <c r="E34347">
        <v>0</v>
      </c>
    </row>
    <row r="34348" spans="2:5" ht="13.5" customHeight="1">
      <c r="B34348" t="str">
        <f t="shared" si="536"/>
        <v>---0</v>
      </c>
      <c r="E34348">
        <v>0</v>
      </c>
    </row>
    <row r="34349" spans="2:5" ht="13.5" customHeight="1">
      <c r="B34349" t="str">
        <f t="shared" si="536"/>
        <v>---0</v>
      </c>
      <c r="E34349">
        <v>0</v>
      </c>
    </row>
    <row r="34350" spans="2:5" ht="13.5" customHeight="1">
      <c r="B34350" t="str">
        <f t="shared" si="536"/>
        <v>---0</v>
      </c>
      <c r="E34350">
        <v>0</v>
      </c>
    </row>
    <row r="34351" spans="2:5" ht="13.5" customHeight="1">
      <c r="B34351" t="str">
        <f t="shared" si="536"/>
        <v>---0</v>
      </c>
      <c r="E34351">
        <v>0</v>
      </c>
    </row>
    <row r="34352" spans="2:5" ht="13.5" customHeight="1">
      <c r="B34352" t="str">
        <f t="shared" si="536"/>
        <v>---0</v>
      </c>
      <c r="E34352">
        <v>0</v>
      </c>
    </row>
    <row r="34353" spans="2:5" ht="13.5" customHeight="1">
      <c r="B34353" t="str">
        <f t="shared" si="536"/>
        <v>---0</v>
      </c>
      <c r="E34353">
        <v>0</v>
      </c>
    </row>
    <row r="34354" spans="2:5" ht="13.5" customHeight="1">
      <c r="B34354" t="str">
        <f t="shared" si="536"/>
        <v>---0</v>
      </c>
      <c r="E34354">
        <v>0</v>
      </c>
    </row>
    <row r="34355" spans="2:5" ht="13.5" customHeight="1">
      <c r="B34355" t="str">
        <f t="shared" si="536"/>
        <v>---0</v>
      </c>
      <c r="E34355">
        <v>0</v>
      </c>
    </row>
    <row r="34356" spans="2:5" ht="13.5" customHeight="1">
      <c r="B34356" t="str">
        <f t="shared" si="536"/>
        <v>---0</v>
      </c>
      <c r="E34356">
        <v>0</v>
      </c>
    </row>
    <row r="34357" spans="2:5" ht="13.5" customHeight="1">
      <c r="B34357" t="str">
        <f t="shared" si="536"/>
        <v>---0</v>
      </c>
      <c r="E34357">
        <v>0</v>
      </c>
    </row>
    <row r="34358" spans="2:5" ht="13.5" customHeight="1">
      <c r="B34358" t="str">
        <f t="shared" si="536"/>
        <v>---0</v>
      </c>
      <c r="E34358">
        <v>0</v>
      </c>
    </row>
    <row r="34359" spans="2:5" ht="13.5" customHeight="1">
      <c r="B34359" t="str">
        <f t="shared" si="536"/>
        <v>---0</v>
      </c>
      <c r="E34359">
        <v>0</v>
      </c>
    </row>
    <row r="34360" spans="2:5" ht="13.5" customHeight="1">
      <c r="B34360" t="str">
        <f t="shared" si="536"/>
        <v>---0</v>
      </c>
      <c r="E34360">
        <v>0</v>
      </c>
    </row>
    <row r="34361" spans="2:5" ht="13.5" customHeight="1">
      <c r="B34361" t="str">
        <f t="shared" si="536"/>
        <v>---0</v>
      </c>
      <c r="E34361">
        <v>0</v>
      </c>
    </row>
    <row r="34362" spans="2:5" ht="13.5" customHeight="1">
      <c r="B34362" t="str">
        <f t="shared" si="536"/>
        <v>---0</v>
      </c>
      <c r="E34362">
        <v>0</v>
      </c>
    </row>
    <row r="34363" spans="2:5" ht="13.5" customHeight="1">
      <c r="B34363" t="str">
        <f t="shared" si="536"/>
        <v>---0</v>
      </c>
      <c r="E34363">
        <v>0</v>
      </c>
    </row>
    <row r="34364" spans="2:5" ht="13.5" customHeight="1">
      <c r="B34364" t="str">
        <f t="shared" si="536"/>
        <v>---0</v>
      </c>
      <c r="E34364">
        <v>0</v>
      </c>
    </row>
    <row r="34365" spans="2:5" ht="13.5" customHeight="1">
      <c r="B34365" t="str">
        <f t="shared" si="536"/>
        <v>---0</v>
      </c>
      <c r="E34365">
        <v>0</v>
      </c>
    </row>
    <row r="34366" spans="2:5" ht="13.5" customHeight="1">
      <c r="B34366" t="str">
        <f t="shared" si="536"/>
        <v>---0</v>
      </c>
      <c r="E34366">
        <v>0</v>
      </c>
    </row>
    <row r="34367" spans="2:5" ht="13.5" customHeight="1">
      <c r="B34367" t="str">
        <f t="shared" si="536"/>
        <v>---0</v>
      </c>
      <c r="E34367">
        <v>0</v>
      </c>
    </row>
    <row r="34368" spans="2:5" ht="13.5" customHeight="1">
      <c r="B34368" t="str">
        <f t="shared" si="536"/>
        <v>---0</v>
      </c>
      <c r="E34368">
        <v>0</v>
      </c>
    </row>
    <row r="34369" spans="2:5" ht="13.5" customHeight="1">
      <c r="B34369" t="str">
        <f t="shared" si="536"/>
        <v>---0</v>
      </c>
      <c r="E34369">
        <v>0</v>
      </c>
    </row>
    <row r="34370" spans="2:5" ht="13.5" customHeight="1">
      <c r="B34370" t="str">
        <f t="shared" si="536"/>
        <v>---0</v>
      </c>
      <c r="E34370">
        <v>0</v>
      </c>
    </row>
    <row r="34371" spans="2:5" ht="13.5" customHeight="1">
      <c r="B34371" t="str">
        <f t="shared" ref="B34371:B34434" si="537">A34371&amp;"---"&amp;E34371</f>
        <v>---0</v>
      </c>
      <c r="E34371">
        <v>0</v>
      </c>
    </row>
    <row r="34372" spans="2:5" ht="13.5" customHeight="1">
      <c r="B34372" t="str">
        <f t="shared" si="537"/>
        <v>---0</v>
      </c>
      <c r="E34372">
        <v>0</v>
      </c>
    </row>
    <row r="34373" spans="2:5" ht="13.5" customHeight="1">
      <c r="B34373" t="str">
        <f t="shared" si="537"/>
        <v>---0</v>
      </c>
      <c r="E34373">
        <v>0</v>
      </c>
    </row>
    <row r="34374" spans="2:5" ht="13.5" customHeight="1">
      <c r="B34374" t="str">
        <f t="shared" si="537"/>
        <v>---0</v>
      </c>
      <c r="E34374">
        <v>0</v>
      </c>
    </row>
    <row r="34375" spans="2:5" ht="13.5" customHeight="1">
      <c r="B34375" t="str">
        <f t="shared" si="537"/>
        <v>---0</v>
      </c>
      <c r="E34375">
        <v>0</v>
      </c>
    </row>
    <row r="34376" spans="2:5" ht="13.5" customHeight="1">
      <c r="B34376" t="str">
        <f t="shared" si="537"/>
        <v>---0</v>
      </c>
      <c r="E34376">
        <v>0</v>
      </c>
    </row>
    <row r="34377" spans="2:5" ht="13.5" customHeight="1">
      <c r="B34377" t="str">
        <f t="shared" si="537"/>
        <v>---0</v>
      </c>
      <c r="E34377">
        <v>0</v>
      </c>
    </row>
    <row r="34378" spans="2:5" ht="13.5" customHeight="1">
      <c r="B34378" t="str">
        <f t="shared" si="537"/>
        <v>---0</v>
      </c>
      <c r="E34378">
        <v>0</v>
      </c>
    </row>
    <row r="34379" spans="2:5" ht="13.5" customHeight="1">
      <c r="B34379" t="str">
        <f t="shared" si="537"/>
        <v>---0</v>
      </c>
      <c r="E34379">
        <v>0</v>
      </c>
    </row>
    <row r="34380" spans="2:5" ht="13.5" customHeight="1">
      <c r="B34380" t="str">
        <f t="shared" si="537"/>
        <v>---0</v>
      </c>
      <c r="E34380">
        <v>0</v>
      </c>
    </row>
    <row r="34381" spans="2:5" ht="13.5" customHeight="1">
      <c r="B34381" t="str">
        <f t="shared" si="537"/>
        <v>---0</v>
      </c>
      <c r="E34381">
        <v>0</v>
      </c>
    </row>
    <row r="34382" spans="2:5" ht="13.5" customHeight="1">
      <c r="B34382" t="str">
        <f t="shared" si="537"/>
        <v>---0</v>
      </c>
      <c r="E34382">
        <v>0</v>
      </c>
    </row>
    <row r="34383" spans="2:5" ht="13.5" customHeight="1">
      <c r="B34383" t="str">
        <f t="shared" si="537"/>
        <v>---0</v>
      </c>
      <c r="E34383">
        <v>0</v>
      </c>
    </row>
    <row r="34384" spans="2:5" ht="13.5" customHeight="1">
      <c r="B34384" t="str">
        <f t="shared" si="537"/>
        <v>---0</v>
      </c>
      <c r="E34384">
        <v>0</v>
      </c>
    </row>
    <row r="34385" spans="2:5" ht="13.5" customHeight="1">
      <c r="B34385" t="str">
        <f t="shared" si="537"/>
        <v>---0</v>
      </c>
      <c r="E34385">
        <v>0</v>
      </c>
    </row>
    <row r="34386" spans="2:5" ht="13.5" customHeight="1">
      <c r="B34386" t="str">
        <f t="shared" si="537"/>
        <v>---0</v>
      </c>
      <c r="E34386">
        <v>0</v>
      </c>
    </row>
    <row r="34387" spans="2:5" ht="13.5" customHeight="1">
      <c r="B34387" t="str">
        <f t="shared" si="537"/>
        <v>---0</v>
      </c>
      <c r="E34387">
        <v>0</v>
      </c>
    </row>
    <row r="34388" spans="2:5" ht="13.5" customHeight="1">
      <c r="B34388" t="str">
        <f t="shared" si="537"/>
        <v>---0</v>
      </c>
      <c r="E34388">
        <v>0</v>
      </c>
    </row>
    <row r="34389" spans="2:5" ht="13.5" customHeight="1">
      <c r="B34389" t="str">
        <f t="shared" si="537"/>
        <v>---0</v>
      </c>
      <c r="E34389">
        <v>0</v>
      </c>
    </row>
    <row r="34390" spans="2:5" ht="13.5" customHeight="1">
      <c r="B34390" t="str">
        <f t="shared" si="537"/>
        <v>---0</v>
      </c>
      <c r="E34390">
        <v>0</v>
      </c>
    </row>
    <row r="34391" spans="2:5" ht="13.5" customHeight="1">
      <c r="B34391" t="str">
        <f t="shared" si="537"/>
        <v>---0</v>
      </c>
      <c r="E34391">
        <v>0</v>
      </c>
    </row>
    <row r="34392" spans="2:5" ht="13.5" customHeight="1">
      <c r="B34392" t="str">
        <f t="shared" si="537"/>
        <v>---0</v>
      </c>
      <c r="E34392">
        <v>0</v>
      </c>
    </row>
    <row r="34393" spans="2:5" ht="13.5" customHeight="1">
      <c r="B34393" t="str">
        <f t="shared" si="537"/>
        <v>---0</v>
      </c>
      <c r="E34393">
        <v>0</v>
      </c>
    </row>
    <row r="34394" spans="2:5" ht="13.5" customHeight="1">
      <c r="B34394" t="str">
        <f t="shared" si="537"/>
        <v>---0</v>
      </c>
      <c r="E34394">
        <v>0</v>
      </c>
    </row>
    <row r="34395" spans="2:5" ht="13.5" customHeight="1">
      <c r="B34395" t="str">
        <f t="shared" si="537"/>
        <v>---0</v>
      </c>
      <c r="E34395">
        <v>0</v>
      </c>
    </row>
    <row r="34396" spans="2:5" ht="13.5" customHeight="1">
      <c r="B34396" t="str">
        <f t="shared" si="537"/>
        <v>---0</v>
      </c>
      <c r="E34396">
        <v>0</v>
      </c>
    </row>
    <row r="34397" spans="2:5" ht="13.5" customHeight="1">
      <c r="B34397" t="str">
        <f t="shared" si="537"/>
        <v>---0</v>
      </c>
      <c r="E34397">
        <v>0</v>
      </c>
    </row>
    <row r="34398" spans="2:5" ht="13.5" customHeight="1">
      <c r="B34398" t="str">
        <f t="shared" si="537"/>
        <v>---0</v>
      </c>
      <c r="E34398">
        <v>0</v>
      </c>
    </row>
    <row r="34399" spans="2:5" ht="13.5" customHeight="1">
      <c r="B34399" t="str">
        <f t="shared" si="537"/>
        <v>---0</v>
      </c>
      <c r="E34399">
        <v>0</v>
      </c>
    </row>
    <row r="34400" spans="2:5" ht="13.5" customHeight="1">
      <c r="B34400" t="str">
        <f t="shared" si="537"/>
        <v>---0</v>
      </c>
      <c r="E34400">
        <v>0</v>
      </c>
    </row>
    <row r="34401" spans="2:5" ht="13.5" customHeight="1">
      <c r="B34401" t="str">
        <f t="shared" si="537"/>
        <v>---0</v>
      </c>
      <c r="E34401">
        <v>0</v>
      </c>
    </row>
    <row r="34402" spans="2:5" ht="13.5" customHeight="1">
      <c r="B34402" t="str">
        <f t="shared" si="537"/>
        <v>---0</v>
      </c>
      <c r="E34402">
        <v>0</v>
      </c>
    </row>
    <row r="34403" spans="2:5" ht="13.5" customHeight="1">
      <c r="B34403" t="str">
        <f t="shared" si="537"/>
        <v>---0</v>
      </c>
      <c r="E34403">
        <v>0</v>
      </c>
    </row>
    <row r="34404" spans="2:5" ht="13.5" customHeight="1">
      <c r="B34404" t="str">
        <f t="shared" si="537"/>
        <v>---0</v>
      </c>
      <c r="E34404">
        <v>0</v>
      </c>
    </row>
    <row r="34405" spans="2:5" ht="13.5" customHeight="1">
      <c r="B34405" t="str">
        <f t="shared" si="537"/>
        <v>---0</v>
      </c>
      <c r="E34405">
        <v>0</v>
      </c>
    </row>
    <row r="34406" spans="2:5" ht="13.5" customHeight="1">
      <c r="B34406" t="str">
        <f t="shared" si="537"/>
        <v>---0</v>
      </c>
      <c r="E34406">
        <v>0</v>
      </c>
    </row>
    <row r="34407" spans="2:5" ht="13.5" customHeight="1">
      <c r="B34407" t="str">
        <f t="shared" si="537"/>
        <v>---0</v>
      </c>
      <c r="E34407">
        <v>0</v>
      </c>
    </row>
    <row r="34408" spans="2:5" ht="13.5" customHeight="1">
      <c r="B34408" t="str">
        <f t="shared" si="537"/>
        <v>---0</v>
      </c>
      <c r="E34408">
        <v>0</v>
      </c>
    </row>
    <row r="34409" spans="2:5" ht="13.5" customHeight="1">
      <c r="B34409" t="str">
        <f t="shared" si="537"/>
        <v>---0</v>
      </c>
      <c r="E34409">
        <v>0</v>
      </c>
    </row>
    <row r="34410" spans="2:5" ht="13.5" customHeight="1">
      <c r="B34410" t="str">
        <f t="shared" si="537"/>
        <v>---0</v>
      </c>
      <c r="E34410">
        <v>0</v>
      </c>
    </row>
    <row r="34411" spans="2:5" ht="13.5" customHeight="1">
      <c r="B34411" t="str">
        <f t="shared" si="537"/>
        <v>---0</v>
      </c>
      <c r="E34411">
        <v>0</v>
      </c>
    </row>
    <row r="34412" spans="2:5" ht="13.5" customHeight="1">
      <c r="B34412" t="str">
        <f t="shared" si="537"/>
        <v>---0</v>
      </c>
      <c r="E34412">
        <v>0</v>
      </c>
    </row>
    <row r="34413" spans="2:5" ht="13.5" customHeight="1">
      <c r="B34413" t="str">
        <f t="shared" si="537"/>
        <v>---0</v>
      </c>
      <c r="E34413">
        <v>0</v>
      </c>
    </row>
    <row r="34414" spans="2:5" ht="13.5" customHeight="1">
      <c r="B34414" t="str">
        <f t="shared" si="537"/>
        <v>---0</v>
      </c>
      <c r="E34414">
        <v>0</v>
      </c>
    </row>
    <row r="34415" spans="2:5" ht="13.5" customHeight="1">
      <c r="B34415" t="str">
        <f t="shared" si="537"/>
        <v>---0</v>
      </c>
      <c r="E34415">
        <v>0</v>
      </c>
    </row>
    <row r="34416" spans="2:5" ht="13.5" customHeight="1">
      <c r="B34416" t="str">
        <f t="shared" si="537"/>
        <v>---0</v>
      </c>
      <c r="E34416">
        <v>0</v>
      </c>
    </row>
    <row r="34417" spans="2:5" ht="13.5" customHeight="1">
      <c r="B34417" t="str">
        <f t="shared" si="537"/>
        <v>---0</v>
      </c>
      <c r="E34417">
        <v>0</v>
      </c>
    </row>
    <row r="34418" spans="2:5" ht="13.5" customHeight="1">
      <c r="B34418" t="str">
        <f t="shared" si="537"/>
        <v>---0</v>
      </c>
      <c r="E34418">
        <v>0</v>
      </c>
    </row>
    <row r="34419" spans="2:5" ht="13.5" customHeight="1">
      <c r="B34419" t="str">
        <f t="shared" si="537"/>
        <v>---0</v>
      </c>
      <c r="E34419">
        <v>0</v>
      </c>
    </row>
    <row r="34420" spans="2:5" ht="13.5" customHeight="1">
      <c r="B34420" t="str">
        <f t="shared" si="537"/>
        <v>---0</v>
      </c>
      <c r="E34420">
        <v>0</v>
      </c>
    </row>
    <row r="34421" spans="2:5" ht="13.5" customHeight="1">
      <c r="B34421" t="str">
        <f t="shared" si="537"/>
        <v>---0</v>
      </c>
      <c r="E34421">
        <v>0</v>
      </c>
    </row>
    <row r="34422" spans="2:5" ht="13.5" customHeight="1">
      <c r="B34422" t="str">
        <f t="shared" si="537"/>
        <v>---0</v>
      </c>
      <c r="E34422">
        <v>0</v>
      </c>
    </row>
    <row r="34423" spans="2:5" ht="13.5" customHeight="1">
      <c r="B34423" t="str">
        <f t="shared" si="537"/>
        <v>---0</v>
      </c>
      <c r="E34423">
        <v>0</v>
      </c>
    </row>
    <row r="34424" spans="2:5" ht="13.5" customHeight="1">
      <c r="B34424" t="str">
        <f t="shared" si="537"/>
        <v>---0</v>
      </c>
      <c r="E34424">
        <v>0</v>
      </c>
    </row>
    <row r="34425" spans="2:5" ht="13.5" customHeight="1">
      <c r="B34425" t="str">
        <f t="shared" si="537"/>
        <v>---0</v>
      </c>
      <c r="E34425">
        <v>0</v>
      </c>
    </row>
    <row r="34426" spans="2:5" ht="13.5" customHeight="1">
      <c r="B34426" t="str">
        <f t="shared" si="537"/>
        <v>---0</v>
      </c>
      <c r="E34426">
        <v>0</v>
      </c>
    </row>
    <row r="34427" spans="2:5" ht="13.5" customHeight="1">
      <c r="B34427" t="str">
        <f t="shared" si="537"/>
        <v>---0</v>
      </c>
      <c r="E34427">
        <v>0</v>
      </c>
    </row>
    <row r="34428" spans="2:5" ht="13.5" customHeight="1">
      <c r="B34428" t="str">
        <f t="shared" si="537"/>
        <v>---0</v>
      </c>
      <c r="E34428">
        <v>0</v>
      </c>
    </row>
    <row r="34429" spans="2:5" ht="13.5" customHeight="1">
      <c r="B34429" t="str">
        <f t="shared" si="537"/>
        <v>---0</v>
      </c>
      <c r="E34429">
        <v>0</v>
      </c>
    </row>
    <row r="34430" spans="2:5" ht="13.5" customHeight="1">
      <c r="B34430" t="str">
        <f t="shared" si="537"/>
        <v>---0</v>
      </c>
      <c r="E34430">
        <v>0</v>
      </c>
    </row>
    <row r="34431" spans="2:5" ht="13.5" customHeight="1">
      <c r="B34431" t="str">
        <f t="shared" si="537"/>
        <v>---0</v>
      </c>
      <c r="E34431">
        <v>0</v>
      </c>
    </row>
    <row r="34432" spans="2:5" ht="13.5" customHeight="1">
      <c r="B34432" t="str">
        <f t="shared" si="537"/>
        <v>---0</v>
      </c>
      <c r="E34432">
        <v>0</v>
      </c>
    </row>
    <row r="34433" spans="2:5" ht="13.5" customHeight="1">
      <c r="B34433" t="str">
        <f t="shared" si="537"/>
        <v>---0</v>
      </c>
      <c r="E34433">
        <v>0</v>
      </c>
    </row>
    <row r="34434" spans="2:5" ht="13.5" customHeight="1">
      <c r="B34434" t="str">
        <f t="shared" si="537"/>
        <v>---0</v>
      </c>
      <c r="E34434">
        <v>0</v>
      </c>
    </row>
    <row r="34435" spans="2:5" ht="13.5" customHeight="1">
      <c r="B34435" t="str">
        <f t="shared" ref="B34435:B34498" si="538">A34435&amp;"---"&amp;E34435</f>
        <v>---0</v>
      </c>
      <c r="E34435">
        <v>0</v>
      </c>
    </row>
    <row r="34436" spans="2:5" ht="13.5" customHeight="1">
      <c r="B34436" t="str">
        <f t="shared" si="538"/>
        <v>---0</v>
      </c>
      <c r="E34436">
        <v>0</v>
      </c>
    </row>
    <row r="34437" spans="2:5" ht="13.5" customHeight="1">
      <c r="B34437" t="str">
        <f t="shared" si="538"/>
        <v>---0</v>
      </c>
      <c r="E34437">
        <v>0</v>
      </c>
    </row>
    <row r="34438" spans="2:5" ht="13.5" customHeight="1">
      <c r="B34438" t="str">
        <f t="shared" si="538"/>
        <v>---0</v>
      </c>
      <c r="E34438">
        <v>0</v>
      </c>
    </row>
    <row r="34439" spans="2:5" ht="13.5" customHeight="1">
      <c r="B34439" t="str">
        <f t="shared" si="538"/>
        <v>---0</v>
      </c>
      <c r="E34439">
        <v>0</v>
      </c>
    </row>
    <row r="34440" spans="2:5" ht="13.5" customHeight="1">
      <c r="B34440" t="str">
        <f t="shared" si="538"/>
        <v>---0</v>
      </c>
      <c r="E34440">
        <v>0</v>
      </c>
    </row>
    <row r="34441" spans="2:5" ht="13.5" customHeight="1">
      <c r="B34441" t="str">
        <f t="shared" si="538"/>
        <v>---0</v>
      </c>
      <c r="E34441">
        <v>0</v>
      </c>
    </row>
    <row r="34442" spans="2:5" ht="13.5" customHeight="1">
      <c r="B34442" t="str">
        <f t="shared" si="538"/>
        <v>---0</v>
      </c>
      <c r="E34442">
        <v>0</v>
      </c>
    </row>
    <row r="34443" spans="2:5" ht="13.5" customHeight="1">
      <c r="B34443" t="str">
        <f t="shared" si="538"/>
        <v>---0</v>
      </c>
      <c r="E34443">
        <v>0</v>
      </c>
    </row>
    <row r="34444" spans="2:5" ht="13.5" customHeight="1">
      <c r="B34444" t="str">
        <f t="shared" si="538"/>
        <v>---0</v>
      </c>
      <c r="E34444">
        <v>0</v>
      </c>
    </row>
    <row r="34445" spans="2:5" ht="13.5" customHeight="1">
      <c r="B34445" t="str">
        <f t="shared" si="538"/>
        <v>---0</v>
      </c>
      <c r="E34445">
        <v>0</v>
      </c>
    </row>
    <row r="34446" spans="2:5" ht="13.5" customHeight="1">
      <c r="B34446" t="str">
        <f t="shared" si="538"/>
        <v>---0</v>
      </c>
      <c r="E34446">
        <v>0</v>
      </c>
    </row>
    <row r="34447" spans="2:5" ht="13.5" customHeight="1">
      <c r="B34447" t="str">
        <f t="shared" si="538"/>
        <v>---0</v>
      </c>
      <c r="E34447">
        <v>0</v>
      </c>
    </row>
    <row r="34448" spans="2:5" ht="13.5" customHeight="1">
      <c r="B34448" t="str">
        <f t="shared" si="538"/>
        <v>---0</v>
      </c>
      <c r="E34448">
        <v>0</v>
      </c>
    </row>
    <row r="34449" spans="2:5" ht="13.5" customHeight="1">
      <c r="B34449" t="str">
        <f t="shared" si="538"/>
        <v>---0</v>
      </c>
      <c r="E34449">
        <v>0</v>
      </c>
    </row>
    <row r="34450" spans="2:5" ht="13.5" customHeight="1">
      <c r="B34450" t="str">
        <f t="shared" si="538"/>
        <v>---0</v>
      </c>
      <c r="E34450">
        <v>0</v>
      </c>
    </row>
    <row r="34451" spans="2:5" ht="13.5" customHeight="1">
      <c r="B34451" t="str">
        <f t="shared" si="538"/>
        <v>---0</v>
      </c>
      <c r="E34451">
        <v>0</v>
      </c>
    </row>
    <row r="34452" spans="2:5" ht="13.5" customHeight="1">
      <c r="B34452" t="str">
        <f t="shared" si="538"/>
        <v>---0</v>
      </c>
      <c r="E34452">
        <v>0</v>
      </c>
    </row>
    <row r="34453" spans="2:5" ht="13.5" customHeight="1">
      <c r="B34453" t="str">
        <f t="shared" si="538"/>
        <v>---0</v>
      </c>
      <c r="E34453">
        <v>0</v>
      </c>
    </row>
    <row r="34454" spans="2:5" ht="13.5" customHeight="1">
      <c r="B34454" t="str">
        <f t="shared" si="538"/>
        <v>---0</v>
      </c>
      <c r="E34454">
        <v>0</v>
      </c>
    </row>
    <row r="34455" spans="2:5" ht="13.5" customHeight="1">
      <c r="B34455" t="str">
        <f t="shared" si="538"/>
        <v>---0</v>
      </c>
      <c r="E34455">
        <v>0</v>
      </c>
    </row>
    <row r="34456" spans="2:5" ht="13.5" customHeight="1">
      <c r="B34456" t="str">
        <f t="shared" si="538"/>
        <v>---0</v>
      </c>
      <c r="E34456">
        <v>0</v>
      </c>
    </row>
    <row r="34457" spans="2:5" ht="13.5" customHeight="1">
      <c r="B34457" t="str">
        <f t="shared" si="538"/>
        <v>---0</v>
      </c>
      <c r="E34457">
        <v>0</v>
      </c>
    </row>
    <row r="34458" spans="2:5" ht="13.5" customHeight="1">
      <c r="B34458" t="str">
        <f t="shared" si="538"/>
        <v>---0</v>
      </c>
      <c r="E34458">
        <v>0</v>
      </c>
    </row>
    <row r="34459" spans="2:5" ht="13.5" customHeight="1">
      <c r="B34459" t="str">
        <f t="shared" si="538"/>
        <v>---0</v>
      </c>
      <c r="E34459">
        <v>0</v>
      </c>
    </row>
    <row r="34460" spans="2:5" ht="13.5" customHeight="1">
      <c r="B34460" t="str">
        <f t="shared" si="538"/>
        <v>---0</v>
      </c>
      <c r="E34460">
        <v>0</v>
      </c>
    </row>
    <row r="34461" spans="2:5" ht="13.5" customHeight="1">
      <c r="B34461" t="str">
        <f t="shared" si="538"/>
        <v>---0</v>
      </c>
      <c r="E34461">
        <v>0</v>
      </c>
    </row>
    <row r="34462" spans="2:5" ht="13.5" customHeight="1">
      <c r="B34462" t="str">
        <f t="shared" si="538"/>
        <v>---0</v>
      </c>
      <c r="E34462">
        <v>0</v>
      </c>
    </row>
    <row r="34463" spans="2:5" ht="13.5" customHeight="1">
      <c r="B34463" t="str">
        <f t="shared" si="538"/>
        <v>---0</v>
      </c>
      <c r="E34463">
        <v>0</v>
      </c>
    </row>
    <row r="34464" spans="2:5" ht="13.5" customHeight="1">
      <c r="B34464" t="str">
        <f t="shared" si="538"/>
        <v>---0</v>
      </c>
      <c r="E34464">
        <v>0</v>
      </c>
    </row>
    <row r="34465" spans="2:5" ht="13.5" customHeight="1">
      <c r="B34465" t="str">
        <f t="shared" si="538"/>
        <v>---0</v>
      </c>
      <c r="E34465">
        <v>0</v>
      </c>
    </row>
    <row r="34466" spans="2:5" ht="13.5" customHeight="1">
      <c r="B34466" t="str">
        <f t="shared" si="538"/>
        <v>---0</v>
      </c>
      <c r="E34466">
        <v>0</v>
      </c>
    </row>
    <row r="34467" spans="2:5" ht="13.5" customHeight="1">
      <c r="B34467" t="str">
        <f t="shared" si="538"/>
        <v>---0</v>
      </c>
      <c r="E34467">
        <v>0</v>
      </c>
    </row>
    <row r="34468" spans="2:5" ht="13.5" customHeight="1">
      <c r="B34468" t="str">
        <f t="shared" si="538"/>
        <v>---0</v>
      </c>
      <c r="E34468">
        <v>0</v>
      </c>
    </row>
    <row r="34469" spans="2:5" ht="13.5" customHeight="1">
      <c r="B34469" t="str">
        <f t="shared" si="538"/>
        <v>---0</v>
      </c>
      <c r="E34469">
        <v>0</v>
      </c>
    </row>
    <row r="34470" spans="2:5" ht="13.5" customHeight="1">
      <c r="B34470" t="str">
        <f t="shared" si="538"/>
        <v>---0</v>
      </c>
      <c r="E34470">
        <v>0</v>
      </c>
    </row>
    <row r="34471" spans="2:5" ht="13.5" customHeight="1">
      <c r="B34471" t="str">
        <f t="shared" si="538"/>
        <v>---0</v>
      </c>
      <c r="E34471">
        <v>0</v>
      </c>
    </row>
    <row r="34472" spans="2:5" ht="13.5" customHeight="1">
      <c r="B34472" t="str">
        <f t="shared" si="538"/>
        <v>---0</v>
      </c>
      <c r="E34472">
        <v>0</v>
      </c>
    </row>
    <row r="34473" spans="2:5" ht="13.5" customHeight="1">
      <c r="B34473" t="str">
        <f t="shared" si="538"/>
        <v>---0</v>
      </c>
      <c r="E34473">
        <v>0</v>
      </c>
    </row>
    <row r="34474" spans="2:5" ht="13.5" customHeight="1">
      <c r="B34474" t="str">
        <f t="shared" si="538"/>
        <v>---0</v>
      </c>
      <c r="E34474">
        <v>0</v>
      </c>
    </row>
    <row r="34475" spans="2:5" ht="13.5" customHeight="1">
      <c r="B34475" t="str">
        <f t="shared" si="538"/>
        <v>---0</v>
      </c>
      <c r="E34475">
        <v>0</v>
      </c>
    </row>
    <row r="34476" spans="2:5" ht="13.5" customHeight="1">
      <c r="B34476" t="str">
        <f t="shared" si="538"/>
        <v>---0</v>
      </c>
      <c r="E34476">
        <v>0</v>
      </c>
    </row>
    <row r="34477" spans="2:5" ht="13.5" customHeight="1">
      <c r="B34477" t="str">
        <f t="shared" si="538"/>
        <v>---0</v>
      </c>
      <c r="E34477">
        <v>0</v>
      </c>
    </row>
    <row r="34478" spans="2:5" ht="13.5" customHeight="1">
      <c r="B34478" t="str">
        <f t="shared" si="538"/>
        <v>---0</v>
      </c>
      <c r="E34478">
        <v>0</v>
      </c>
    </row>
    <row r="34479" spans="2:5" ht="13.5" customHeight="1">
      <c r="B34479" t="str">
        <f t="shared" si="538"/>
        <v>---0</v>
      </c>
      <c r="E34479">
        <v>0</v>
      </c>
    </row>
    <row r="34480" spans="2:5" ht="13.5" customHeight="1">
      <c r="B34480" t="str">
        <f t="shared" si="538"/>
        <v>---0</v>
      </c>
      <c r="E34480">
        <v>0</v>
      </c>
    </row>
    <row r="34481" spans="2:5" ht="13.5" customHeight="1">
      <c r="B34481" t="str">
        <f t="shared" si="538"/>
        <v>---0</v>
      </c>
      <c r="E34481">
        <v>0</v>
      </c>
    </row>
    <row r="34482" spans="2:5" ht="13.5" customHeight="1">
      <c r="B34482" t="str">
        <f t="shared" si="538"/>
        <v>---0</v>
      </c>
      <c r="E34482">
        <v>0</v>
      </c>
    </row>
    <row r="34483" spans="2:5" ht="13.5" customHeight="1">
      <c r="B34483" t="str">
        <f t="shared" si="538"/>
        <v>---0</v>
      </c>
      <c r="E34483">
        <v>0</v>
      </c>
    </row>
    <row r="34484" spans="2:5" ht="13.5" customHeight="1">
      <c r="B34484" t="str">
        <f t="shared" si="538"/>
        <v>---0</v>
      </c>
      <c r="E34484">
        <v>0</v>
      </c>
    </row>
    <row r="34485" spans="2:5" ht="13.5" customHeight="1">
      <c r="B34485" t="str">
        <f t="shared" si="538"/>
        <v>---0</v>
      </c>
      <c r="E34485">
        <v>0</v>
      </c>
    </row>
    <row r="34486" spans="2:5" ht="13.5" customHeight="1">
      <c r="B34486" t="str">
        <f t="shared" si="538"/>
        <v>---0</v>
      </c>
      <c r="E34486">
        <v>0</v>
      </c>
    </row>
    <row r="34487" spans="2:5" ht="13.5" customHeight="1">
      <c r="B34487" t="str">
        <f t="shared" si="538"/>
        <v>---0</v>
      </c>
      <c r="E34487">
        <v>0</v>
      </c>
    </row>
    <row r="34488" spans="2:5" ht="13.5" customHeight="1">
      <c r="B34488" t="str">
        <f t="shared" si="538"/>
        <v>---0</v>
      </c>
      <c r="E34488">
        <v>0</v>
      </c>
    </row>
    <row r="34489" spans="2:5" ht="13.5" customHeight="1">
      <c r="B34489" t="str">
        <f t="shared" si="538"/>
        <v>---0</v>
      </c>
      <c r="E34489">
        <v>0</v>
      </c>
    </row>
    <row r="34490" spans="2:5" ht="13.5" customHeight="1">
      <c r="B34490" t="str">
        <f t="shared" si="538"/>
        <v>---0</v>
      </c>
      <c r="E34490">
        <v>0</v>
      </c>
    </row>
    <row r="34491" spans="2:5" ht="13.5" customHeight="1">
      <c r="B34491" t="str">
        <f t="shared" si="538"/>
        <v>---0</v>
      </c>
      <c r="E34491">
        <v>0</v>
      </c>
    </row>
    <row r="34492" spans="2:5" ht="13.5" customHeight="1">
      <c r="B34492" t="str">
        <f t="shared" si="538"/>
        <v>---0</v>
      </c>
      <c r="E34492">
        <v>0</v>
      </c>
    </row>
    <row r="34493" spans="2:5" ht="13.5" customHeight="1">
      <c r="B34493" t="str">
        <f t="shared" si="538"/>
        <v>---0</v>
      </c>
      <c r="E34493">
        <v>0</v>
      </c>
    </row>
    <row r="34494" spans="2:5" ht="13.5" customHeight="1">
      <c r="B34494" t="str">
        <f t="shared" si="538"/>
        <v>---0</v>
      </c>
      <c r="E34494">
        <v>0</v>
      </c>
    </row>
    <row r="34495" spans="2:5" ht="13.5" customHeight="1">
      <c r="B34495" t="str">
        <f t="shared" si="538"/>
        <v>---0</v>
      </c>
      <c r="E34495">
        <v>0</v>
      </c>
    </row>
    <row r="34496" spans="2:5" ht="13.5" customHeight="1">
      <c r="B34496" t="str">
        <f t="shared" si="538"/>
        <v>---0</v>
      </c>
      <c r="E34496">
        <v>0</v>
      </c>
    </row>
    <row r="34497" spans="2:5" ht="13.5" customHeight="1">
      <c r="B34497" t="str">
        <f t="shared" si="538"/>
        <v>---0</v>
      </c>
      <c r="E34497">
        <v>0</v>
      </c>
    </row>
    <row r="34498" spans="2:5" ht="13.5" customHeight="1">
      <c r="B34498" t="str">
        <f t="shared" si="538"/>
        <v>---0</v>
      </c>
      <c r="E34498">
        <v>0</v>
      </c>
    </row>
    <row r="34499" spans="2:5" ht="13.5" customHeight="1">
      <c r="B34499" t="str">
        <f t="shared" ref="B34499:B34562" si="539">A34499&amp;"---"&amp;E34499</f>
        <v>---0</v>
      </c>
      <c r="E34499">
        <v>0</v>
      </c>
    </row>
    <row r="34500" spans="2:5" ht="13.5" customHeight="1">
      <c r="B34500" t="str">
        <f t="shared" si="539"/>
        <v>---0</v>
      </c>
      <c r="E34500">
        <v>0</v>
      </c>
    </row>
    <row r="34501" spans="2:5" ht="13.5" customHeight="1">
      <c r="B34501" t="str">
        <f t="shared" si="539"/>
        <v>---0</v>
      </c>
      <c r="E34501">
        <v>0</v>
      </c>
    </row>
    <row r="34502" spans="2:5" ht="13.5" customHeight="1">
      <c r="B34502" t="str">
        <f t="shared" si="539"/>
        <v>---0</v>
      </c>
      <c r="E34502">
        <v>0</v>
      </c>
    </row>
    <row r="34503" spans="2:5" ht="13.5" customHeight="1">
      <c r="B34503" t="str">
        <f t="shared" si="539"/>
        <v>---0</v>
      </c>
      <c r="E34503">
        <v>0</v>
      </c>
    </row>
    <row r="34504" spans="2:5" ht="13.5" customHeight="1">
      <c r="B34504" t="str">
        <f t="shared" si="539"/>
        <v>---0</v>
      </c>
      <c r="E34504">
        <v>0</v>
      </c>
    </row>
    <row r="34505" spans="2:5" ht="13.5" customHeight="1">
      <c r="B34505" t="str">
        <f t="shared" si="539"/>
        <v>---0</v>
      </c>
      <c r="E34505">
        <v>0</v>
      </c>
    </row>
    <row r="34506" spans="2:5" ht="13.5" customHeight="1">
      <c r="B34506" t="str">
        <f t="shared" si="539"/>
        <v>---0</v>
      </c>
      <c r="E34506">
        <v>0</v>
      </c>
    </row>
    <row r="34507" spans="2:5" ht="13.5" customHeight="1">
      <c r="B34507" t="str">
        <f t="shared" si="539"/>
        <v>---0</v>
      </c>
      <c r="E34507">
        <v>0</v>
      </c>
    </row>
    <row r="34508" spans="2:5" ht="13.5" customHeight="1">
      <c r="B34508" t="str">
        <f t="shared" si="539"/>
        <v>---0</v>
      </c>
      <c r="E34508">
        <v>0</v>
      </c>
    </row>
    <row r="34509" spans="2:5" ht="13.5" customHeight="1">
      <c r="B34509" t="str">
        <f t="shared" si="539"/>
        <v>---0</v>
      </c>
      <c r="E34509">
        <v>0</v>
      </c>
    </row>
    <row r="34510" spans="2:5" ht="13.5" customHeight="1">
      <c r="B34510" t="str">
        <f t="shared" si="539"/>
        <v>---0</v>
      </c>
      <c r="E34510">
        <v>0</v>
      </c>
    </row>
    <row r="34511" spans="2:5" ht="13.5" customHeight="1">
      <c r="B34511" t="str">
        <f t="shared" si="539"/>
        <v>---0</v>
      </c>
      <c r="E34511">
        <v>0</v>
      </c>
    </row>
    <row r="34512" spans="2:5" ht="13.5" customHeight="1">
      <c r="B34512" t="str">
        <f t="shared" si="539"/>
        <v>---0</v>
      </c>
      <c r="E34512">
        <v>0</v>
      </c>
    </row>
    <row r="34513" spans="2:5" ht="13.5" customHeight="1">
      <c r="B34513" t="str">
        <f t="shared" si="539"/>
        <v>---0</v>
      </c>
      <c r="E34513">
        <v>0</v>
      </c>
    </row>
    <row r="34514" spans="2:5" ht="13.5" customHeight="1">
      <c r="B34514" t="str">
        <f t="shared" si="539"/>
        <v>---0</v>
      </c>
      <c r="E34514">
        <v>0</v>
      </c>
    </row>
    <row r="34515" spans="2:5" ht="13.5" customHeight="1">
      <c r="B34515" t="str">
        <f t="shared" si="539"/>
        <v>---0</v>
      </c>
      <c r="E34515">
        <v>0</v>
      </c>
    </row>
    <row r="34516" spans="2:5" ht="13.5" customHeight="1">
      <c r="B34516" t="str">
        <f t="shared" si="539"/>
        <v>---0</v>
      </c>
      <c r="E34516">
        <v>0</v>
      </c>
    </row>
    <row r="34517" spans="2:5" ht="13.5" customHeight="1">
      <c r="B34517" t="str">
        <f t="shared" si="539"/>
        <v>---0</v>
      </c>
      <c r="E34517">
        <v>0</v>
      </c>
    </row>
    <row r="34518" spans="2:5" ht="13.5" customHeight="1">
      <c r="B34518" t="str">
        <f t="shared" si="539"/>
        <v>---0</v>
      </c>
      <c r="E34518">
        <v>0</v>
      </c>
    </row>
    <row r="34519" spans="2:5" ht="13.5" customHeight="1">
      <c r="B34519" t="str">
        <f t="shared" si="539"/>
        <v>---0</v>
      </c>
      <c r="E34519">
        <v>0</v>
      </c>
    </row>
    <row r="34520" spans="2:5" ht="13.5" customHeight="1">
      <c r="B34520" t="str">
        <f t="shared" si="539"/>
        <v>---0</v>
      </c>
      <c r="E34520">
        <v>0</v>
      </c>
    </row>
    <row r="34521" spans="2:5" ht="13.5" customHeight="1">
      <c r="B34521" t="str">
        <f t="shared" si="539"/>
        <v>---0</v>
      </c>
      <c r="E34521">
        <v>0</v>
      </c>
    </row>
    <row r="34522" spans="2:5" ht="13.5" customHeight="1">
      <c r="B34522" t="str">
        <f t="shared" si="539"/>
        <v>---0</v>
      </c>
      <c r="E34522">
        <v>0</v>
      </c>
    </row>
    <row r="34523" spans="2:5" ht="13.5" customHeight="1">
      <c r="B34523" t="str">
        <f t="shared" si="539"/>
        <v>---0</v>
      </c>
      <c r="E34523">
        <v>0</v>
      </c>
    </row>
    <row r="34524" spans="2:5" ht="13.5" customHeight="1">
      <c r="B34524" t="str">
        <f t="shared" si="539"/>
        <v>---0</v>
      </c>
      <c r="E34524">
        <v>0</v>
      </c>
    </row>
    <row r="34525" spans="2:5" ht="13.5" customHeight="1">
      <c r="B34525" t="str">
        <f t="shared" si="539"/>
        <v>---0</v>
      </c>
      <c r="E34525">
        <v>0</v>
      </c>
    </row>
    <row r="34526" spans="2:5" ht="13.5" customHeight="1">
      <c r="B34526" t="str">
        <f t="shared" si="539"/>
        <v>---0</v>
      </c>
      <c r="E34526">
        <v>0</v>
      </c>
    </row>
    <row r="34527" spans="2:5" ht="13.5" customHeight="1">
      <c r="B34527" t="str">
        <f t="shared" si="539"/>
        <v>---0</v>
      </c>
      <c r="E34527">
        <v>0</v>
      </c>
    </row>
    <row r="34528" spans="2:5" ht="13.5" customHeight="1">
      <c r="B34528" t="str">
        <f t="shared" si="539"/>
        <v>---0</v>
      </c>
      <c r="E34528">
        <v>0</v>
      </c>
    </row>
    <row r="34529" spans="2:5" ht="13.5" customHeight="1">
      <c r="B34529" t="str">
        <f t="shared" si="539"/>
        <v>---0</v>
      </c>
      <c r="E34529">
        <v>0</v>
      </c>
    </row>
    <row r="34530" spans="2:5" ht="13.5" customHeight="1">
      <c r="B34530" t="str">
        <f t="shared" si="539"/>
        <v>---0</v>
      </c>
      <c r="E34530">
        <v>0</v>
      </c>
    </row>
    <row r="34531" spans="2:5" ht="13.5" customHeight="1">
      <c r="B34531" t="str">
        <f t="shared" si="539"/>
        <v>---0</v>
      </c>
      <c r="E34531">
        <v>0</v>
      </c>
    </row>
    <row r="34532" spans="2:5" ht="13.5" customHeight="1">
      <c r="B34532" t="str">
        <f t="shared" si="539"/>
        <v>---0</v>
      </c>
      <c r="E34532">
        <v>0</v>
      </c>
    </row>
    <row r="34533" spans="2:5" ht="13.5" customHeight="1">
      <c r="B34533" t="str">
        <f t="shared" si="539"/>
        <v>---0</v>
      </c>
      <c r="E34533">
        <v>0</v>
      </c>
    </row>
    <row r="34534" spans="2:5" ht="13.5" customHeight="1">
      <c r="B34534" t="str">
        <f t="shared" si="539"/>
        <v>---0</v>
      </c>
      <c r="E34534">
        <v>0</v>
      </c>
    </row>
    <row r="34535" spans="2:5" ht="13.5" customHeight="1">
      <c r="B34535" t="str">
        <f t="shared" si="539"/>
        <v>---0</v>
      </c>
      <c r="E34535">
        <v>0</v>
      </c>
    </row>
    <row r="34536" spans="2:5" ht="13.5" customHeight="1">
      <c r="B34536" t="str">
        <f t="shared" si="539"/>
        <v>---0</v>
      </c>
      <c r="E34536">
        <v>0</v>
      </c>
    </row>
    <row r="34537" spans="2:5" ht="13.5" customHeight="1">
      <c r="B34537" t="str">
        <f t="shared" si="539"/>
        <v>---0</v>
      </c>
      <c r="E34537">
        <v>0</v>
      </c>
    </row>
    <row r="34538" spans="2:5" ht="13.5" customHeight="1">
      <c r="B34538" t="str">
        <f t="shared" si="539"/>
        <v>---0</v>
      </c>
      <c r="E34538">
        <v>0</v>
      </c>
    </row>
    <row r="34539" spans="2:5" ht="13.5" customHeight="1">
      <c r="B34539" t="str">
        <f t="shared" si="539"/>
        <v>---0</v>
      </c>
      <c r="E34539">
        <v>0</v>
      </c>
    </row>
    <row r="34540" spans="2:5" ht="13.5" customHeight="1">
      <c r="B34540" t="str">
        <f t="shared" si="539"/>
        <v>---0</v>
      </c>
      <c r="E34540">
        <v>0</v>
      </c>
    </row>
    <row r="34541" spans="2:5" ht="13.5" customHeight="1">
      <c r="B34541" t="str">
        <f t="shared" si="539"/>
        <v>---0</v>
      </c>
      <c r="E34541">
        <v>0</v>
      </c>
    </row>
    <row r="34542" spans="2:5" ht="13.5" customHeight="1">
      <c r="B34542" t="str">
        <f t="shared" si="539"/>
        <v>---0</v>
      </c>
      <c r="E34542">
        <v>0</v>
      </c>
    </row>
    <row r="34543" spans="2:5" ht="13.5" customHeight="1">
      <c r="B34543" t="str">
        <f t="shared" si="539"/>
        <v>---0</v>
      </c>
      <c r="E34543">
        <v>0</v>
      </c>
    </row>
    <row r="34544" spans="2:5" ht="13.5" customHeight="1">
      <c r="B34544" t="str">
        <f t="shared" si="539"/>
        <v>---0</v>
      </c>
      <c r="E34544">
        <v>0</v>
      </c>
    </row>
    <row r="34545" spans="2:5" ht="13.5" customHeight="1">
      <c r="B34545" t="str">
        <f t="shared" si="539"/>
        <v>---0</v>
      </c>
      <c r="E34545">
        <v>0</v>
      </c>
    </row>
    <row r="34546" spans="2:5" ht="13.5" customHeight="1">
      <c r="B34546" t="str">
        <f t="shared" si="539"/>
        <v>---0</v>
      </c>
      <c r="E34546">
        <v>0</v>
      </c>
    </row>
    <row r="34547" spans="2:5" ht="13.5" customHeight="1">
      <c r="B34547" t="str">
        <f t="shared" si="539"/>
        <v>---0</v>
      </c>
      <c r="E34547">
        <v>0</v>
      </c>
    </row>
    <row r="34548" spans="2:5" ht="13.5" customHeight="1">
      <c r="B34548" t="str">
        <f t="shared" si="539"/>
        <v>---0</v>
      </c>
      <c r="E34548">
        <v>0</v>
      </c>
    </row>
    <row r="34549" spans="2:5" ht="13.5" customHeight="1">
      <c r="B34549" t="str">
        <f t="shared" si="539"/>
        <v>---0</v>
      </c>
      <c r="E34549">
        <v>0</v>
      </c>
    </row>
    <row r="34550" spans="2:5" ht="13.5" customHeight="1">
      <c r="B34550" t="str">
        <f t="shared" si="539"/>
        <v>---0</v>
      </c>
      <c r="E34550">
        <v>0</v>
      </c>
    </row>
    <row r="34551" spans="2:5" ht="13.5" customHeight="1">
      <c r="B34551" t="str">
        <f t="shared" si="539"/>
        <v>---0</v>
      </c>
      <c r="E34551">
        <v>0</v>
      </c>
    </row>
    <row r="34552" spans="2:5" ht="13.5" customHeight="1">
      <c r="B34552" t="str">
        <f t="shared" si="539"/>
        <v>---0</v>
      </c>
      <c r="E34552">
        <v>0</v>
      </c>
    </row>
    <row r="34553" spans="2:5" ht="13.5" customHeight="1">
      <c r="B34553" t="str">
        <f t="shared" si="539"/>
        <v>---0</v>
      </c>
      <c r="E34553">
        <v>0</v>
      </c>
    </row>
    <row r="34554" spans="2:5" ht="13.5" customHeight="1">
      <c r="B34554" t="str">
        <f t="shared" si="539"/>
        <v>---0</v>
      </c>
      <c r="E34554">
        <v>0</v>
      </c>
    </row>
    <row r="34555" spans="2:5" ht="13.5" customHeight="1">
      <c r="B34555" t="str">
        <f t="shared" si="539"/>
        <v>---0</v>
      </c>
      <c r="E34555">
        <v>0</v>
      </c>
    </row>
    <row r="34556" spans="2:5" ht="13.5" customHeight="1">
      <c r="B34556" t="str">
        <f t="shared" si="539"/>
        <v>---0</v>
      </c>
      <c r="E34556">
        <v>0</v>
      </c>
    </row>
    <row r="34557" spans="2:5" ht="13.5" customHeight="1">
      <c r="B34557" t="str">
        <f t="shared" si="539"/>
        <v>---0</v>
      </c>
      <c r="E34557">
        <v>0</v>
      </c>
    </row>
    <row r="34558" spans="2:5" ht="13.5" customHeight="1">
      <c r="B34558" t="str">
        <f t="shared" si="539"/>
        <v>---0</v>
      </c>
      <c r="E34558">
        <v>0</v>
      </c>
    </row>
    <row r="34559" spans="2:5" ht="13.5" customHeight="1">
      <c r="B34559" t="str">
        <f t="shared" si="539"/>
        <v>---0</v>
      </c>
      <c r="E34559">
        <v>0</v>
      </c>
    </row>
    <row r="34560" spans="2:5" ht="13.5" customHeight="1">
      <c r="B34560" t="str">
        <f t="shared" si="539"/>
        <v>---0</v>
      </c>
      <c r="E34560">
        <v>0</v>
      </c>
    </row>
    <row r="34561" spans="2:5" ht="13.5" customHeight="1">
      <c r="B34561" t="str">
        <f t="shared" si="539"/>
        <v>---0</v>
      </c>
      <c r="E34561">
        <v>0</v>
      </c>
    </row>
    <row r="34562" spans="2:5" ht="13.5" customHeight="1">
      <c r="B34562" t="str">
        <f t="shared" si="539"/>
        <v>---0</v>
      </c>
      <c r="E34562">
        <v>0</v>
      </c>
    </row>
    <row r="34563" spans="2:5" ht="13.5" customHeight="1">
      <c r="B34563" t="str">
        <f t="shared" ref="B34563:B34626" si="540">A34563&amp;"---"&amp;E34563</f>
        <v>---0</v>
      </c>
      <c r="E34563">
        <v>0</v>
      </c>
    </row>
    <row r="34564" spans="2:5" ht="13.5" customHeight="1">
      <c r="B34564" t="str">
        <f t="shared" si="540"/>
        <v>---0</v>
      </c>
      <c r="E34564">
        <v>0</v>
      </c>
    </row>
    <row r="34565" spans="2:5" ht="13.5" customHeight="1">
      <c r="B34565" t="str">
        <f t="shared" si="540"/>
        <v>---0</v>
      </c>
      <c r="E34565">
        <v>0</v>
      </c>
    </row>
    <row r="34566" spans="2:5" ht="13.5" customHeight="1">
      <c r="B34566" t="str">
        <f t="shared" si="540"/>
        <v>---0</v>
      </c>
      <c r="E34566">
        <v>0</v>
      </c>
    </row>
    <row r="34567" spans="2:5" ht="13.5" customHeight="1">
      <c r="B34567" t="str">
        <f t="shared" si="540"/>
        <v>---0</v>
      </c>
      <c r="E34567">
        <v>0</v>
      </c>
    </row>
    <row r="34568" spans="2:5" ht="13.5" customHeight="1">
      <c r="B34568" t="str">
        <f t="shared" si="540"/>
        <v>---0</v>
      </c>
      <c r="E34568">
        <v>0</v>
      </c>
    </row>
    <row r="34569" spans="2:5" ht="13.5" customHeight="1">
      <c r="B34569" t="str">
        <f t="shared" si="540"/>
        <v>---0</v>
      </c>
      <c r="E34569">
        <v>0</v>
      </c>
    </row>
    <row r="34570" spans="2:5" ht="13.5" customHeight="1">
      <c r="B34570" t="str">
        <f t="shared" si="540"/>
        <v>---0</v>
      </c>
      <c r="E34570">
        <v>0</v>
      </c>
    </row>
    <row r="34571" spans="2:5" ht="13.5" customHeight="1">
      <c r="B34571" t="str">
        <f t="shared" si="540"/>
        <v>---0</v>
      </c>
      <c r="E34571">
        <v>0</v>
      </c>
    </row>
    <row r="34572" spans="2:5" ht="13.5" customHeight="1">
      <c r="B34572" t="str">
        <f t="shared" si="540"/>
        <v>---0</v>
      </c>
      <c r="E34572">
        <v>0</v>
      </c>
    </row>
    <row r="34573" spans="2:5" ht="13.5" customHeight="1">
      <c r="B34573" t="str">
        <f t="shared" si="540"/>
        <v>---0</v>
      </c>
      <c r="E34573">
        <v>0</v>
      </c>
    </row>
    <row r="34574" spans="2:5" ht="13.5" customHeight="1">
      <c r="B34574" t="str">
        <f t="shared" si="540"/>
        <v>---0</v>
      </c>
      <c r="E34574">
        <v>0</v>
      </c>
    </row>
    <row r="34575" spans="2:5" ht="13.5" customHeight="1">
      <c r="B34575" t="str">
        <f t="shared" si="540"/>
        <v>---0</v>
      </c>
      <c r="E34575">
        <v>0</v>
      </c>
    </row>
    <row r="34576" spans="2:5" ht="13.5" customHeight="1">
      <c r="B34576" t="str">
        <f t="shared" si="540"/>
        <v>---0</v>
      </c>
      <c r="E34576">
        <v>0</v>
      </c>
    </row>
    <row r="34577" spans="2:5" ht="13.5" customHeight="1">
      <c r="B34577" t="str">
        <f t="shared" si="540"/>
        <v>---0</v>
      </c>
      <c r="E34577">
        <v>0</v>
      </c>
    </row>
    <row r="34578" spans="2:5" ht="13.5" customHeight="1">
      <c r="B34578" t="str">
        <f t="shared" si="540"/>
        <v>---0</v>
      </c>
      <c r="E34578">
        <v>0</v>
      </c>
    </row>
    <row r="34579" spans="2:5" ht="13.5" customHeight="1">
      <c r="B34579" t="str">
        <f t="shared" si="540"/>
        <v>---0</v>
      </c>
      <c r="E34579">
        <v>0</v>
      </c>
    </row>
    <row r="34580" spans="2:5" ht="13.5" customHeight="1">
      <c r="B34580" t="str">
        <f t="shared" si="540"/>
        <v>---0</v>
      </c>
      <c r="E34580">
        <v>0</v>
      </c>
    </row>
    <row r="34581" spans="2:5" ht="13.5" customHeight="1">
      <c r="B34581" t="str">
        <f t="shared" si="540"/>
        <v>---0</v>
      </c>
      <c r="E34581">
        <v>0</v>
      </c>
    </row>
    <row r="34582" spans="2:5" ht="13.5" customHeight="1">
      <c r="B34582" t="str">
        <f t="shared" si="540"/>
        <v>---0</v>
      </c>
      <c r="E34582">
        <v>0</v>
      </c>
    </row>
    <row r="34583" spans="2:5" ht="13.5" customHeight="1">
      <c r="B34583" t="str">
        <f t="shared" si="540"/>
        <v>---0</v>
      </c>
      <c r="E34583">
        <v>0</v>
      </c>
    </row>
    <row r="34584" spans="2:5" ht="13.5" customHeight="1">
      <c r="B34584" t="str">
        <f t="shared" si="540"/>
        <v>---0</v>
      </c>
      <c r="E34584">
        <v>0</v>
      </c>
    </row>
    <row r="34585" spans="2:5" ht="13.5" customHeight="1">
      <c r="B34585" t="str">
        <f t="shared" si="540"/>
        <v>---0</v>
      </c>
      <c r="E34585">
        <v>0</v>
      </c>
    </row>
    <row r="34586" spans="2:5" ht="13.5" customHeight="1">
      <c r="B34586" t="str">
        <f t="shared" si="540"/>
        <v>---0</v>
      </c>
      <c r="E34586">
        <v>0</v>
      </c>
    </row>
    <row r="34587" spans="2:5" ht="13.5" customHeight="1">
      <c r="B34587" t="str">
        <f t="shared" si="540"/>
        <v>---0</v>
      </c>
      <c r="E34587">
        <v>0</v>
      </c>
    </row>
    <row r="34588" spans="2:5" ht="13.5" customHeight="1">
      <c r="B34588" t="str">
        <f t="shared" si="540"/>
        <v>---0</v>
      </c>
      <c r="E34588">
        <v>0</v>
      </c>
    </row>
    <row r="34589" spans="2:5" ht="13.5" customHeight="1">
      <c r="B34589" t="str">
        <f t="shared" si="540"/>
        <v>---0</v>
      </c>
      <c r="E34589">
        <v>0</v>
      </c>
    </row>
    <row r="34590" spans="2:5" ht="13.5" customHeight="1">
      <c r="B34590" t="str">
        <f t="shared" si="540"/>
        <v>---0</v>
      </c>
      <c r="E34590">
        <v>0</v>
      </c>
    </row>
    <row r="34591" spans="2:5" ht="13.5" customHeight="1">
      <c r="B34591" t="str">
        <f t="shared" si="540"/>
        <v>---0</v>
      </c>
      <c r="E34591">
        <v>0</v>
      </c>
    </row>
    <row r="34592" spans="2:5" ht="13.5" customHeight="1">
      <c r="B34592" t="str">
        <f t="shared" si="540"/>
        <v>---0</v>
      </c>
      <c r="E34592">
        <v>0</v>
      </c>
    </row>
    <row r="34593" spans="2:5" ht="13.5" customHeight="1">
      <c r="B34593" t="str">
        <f t="shared" si="540"/>
        <v>---0</v>
      </c>
      <c r="E34593">
        <v>0</v>
      </c>
    </row>
    <row r="34594" spans="2:5" ht="13.5" customHeight="1">
      <c r="B34594" t="str">
        <f t="shared" si="540"/>
        <v>---0</v>
      </c>
      <c r="E34594">
        <v>0</v>
      </c>
    </row>
    <row r="34595" spans="2:5" ht="13.5" customHeight="1">
      <c r="B34595" t="str">
        <f t="shared" si="540"/>
        <v>---0</v>
      </c>
      <c r="E34595">
        <v>0</v>
      </c>
    </row>
    <row r="34596" spans="2:5" ht="13.5" customHeight="1">
      <c r="B34596" t="str">
        <f t="shared" si="540"/>
        <v>---0</v>
      </c>
      <c r="E34596">
        <v>0</v>
      </c>
    </row>
    <row r="34597" spans="2:5" ht="13.5" customHeight="1">
      <c r="B34597" t="str">
        <f t="shared" si="540"/>
        <v>---0</v>
      </c>
      <c r="E34597">
        <v>0</v>
      </c>
    </row>
    <row r="34598" spans="2:5" ht="13.5" customHeight="1">
      <c r="B34598" t="str">
        <f t="shared" si="540"/>
        <v>---0</v>
      </c>
      <c r="E34598">
        <v>0</v>
      </c>
    </row>
    <row r="34599" spans="2:5" ht="13.5" customHeight="1">
      <c r="B34599" t="str">
        <f t="shared" si="540"/>
        <v>---0</v>
      </c>
      <c r="E34599">
        <v>0</v>
      </c>
    </row>
    <row r="34600" spans="2:5" ht="13.5" customHeight="1">
      <c r="B34600" t="str">
        <f t="shared" si="540"/>
        <v>---0</v>
      </c>
      <c r="E34600">
        <v>0</v>
      </c>
    </row>
    <row r="34601" spans="2:5" ht="13.5" customHeight="1">
      <c r="B34601" t="str">
        <f t="shared" si="540"/>
        <v>---0</v>
      </c>
      <c r="E34601">
        <v>0</v>
      </c>
    </row>
    <row r="34602" spans="2:5" ht="13.5" customHeight="1">
      <c r="B34602" t="str">
        <f t="shared" si="540"/>
        <v>---0</v>
      </c>
      <c r="E34602">
        <v>0</v>
      </c>
    </row>
    <row r="34603" spans="2:5" ht="13.5" customHeight="1">
      <c r="B34603" t="str">
        <f t="shared" si="540"/>
        <v>---0</v>
      </c>
      <c r="E34603">
        <v>0</v>
      </c>
    </row>
    <row r="34604" spans="2:5" ht="13.5" customHeight="1">
      <c r="B34604" t="str">
        <f t="shared" si="540"/>
        <v>---0</v>
      </c>
      <c r="E34604">
        <v>0</v>
      </c>
    </row>
    <row r="34605" spans="2:5" ht="13.5" customHeight="1">
      <c r="B34605" t="str">
        <f t="shared" si="540"/>
        <v>---0</v>
      </c>
      <c r="E34605">
        <v>0</v>
      </c>
    </row>
    <row r="34606" spans="2:5" ht="13.5" customHeight="1">
      <c r="B34606" t="str">
        <f t="shared" si="540"/>
        <v>---0</v>
      </c>
      <c r="E34606">
        <v>0</v>
      </c>
    </row>
    <row r="34607" spans="2:5" ht="13.5" customHeight="1">
      <c r="B34607" t="str">
        <f t="shared" si="540"/>
        <v>---0</v>
      </c>
      <c r="E34607">
        <v>0</v>
      </c>
    </row>
    <row r="34608" spans="2:5" ht="13.5" customHeight="1">
      <c r="B34608" t="str">
        <f t="shared" si="540"/>
        <v>---0</v>
      </c>
      <c r="E34608">
        <v>0</v>
      </c>
    </row>
    <row r="34609" spans="2:5" ht="13.5" customHeight="1">
      <c r="B34609" t="str">
        <f t="shared" si="540"/>
        <v>---0</v>
      </c>
      <c r="E34609">
        <v>0</v>
      </c>
    </row>
    <row r="34610" spans="2:5" ht="13.5" customHeight="1">
      <c r="B34610" t="str">
        <f t="shared" si="540"/>
        <v>---0</v>
      </c>
      <c r="E34610">
        <v>0</v>
      </c>
    </row>
    <row r="34611" spans="2:5" ht="13.5" customHeight="1">
      <c r="B34611" t="str">
        <f t="shared" si="540"/>
        <v>---0</v>
      </c>
      <c r="E34611">
        <v>0</v>
      </c>
    </row>
    <row r="34612" spans="2:5" ht="13.5" customHeight="1">
      <c r="B34612" t="str">
        <f t="shared" si="540"/>
        <v>---0</v>
      </c>
      <c r="E34612">
        <v>0</v>
      </c>
    </row>
    <row r="34613" spans="2:5" ht="13.5" customHeight="1">
      <c r="B34613" t="str">
        <f t="shared" si="540"/>
        <v>---0</v>
      </c>
      <c r="E34613">
        <v>0</v>
      </c>
    </row>
    <row r="34614" spans="2:5" ht="13.5" customHeight="1">
      <c r="B34614" t="str">
        <f t="shared" si="540"/>
        <v>---0</v>
      </c>
      <c r="E34614">
        <v>0</v>
      </c>
    </row>
    <row r="34615" spans="2:5" ht="13.5" customHeight="1">
      <c r="B34615" t="str">
        <f t="shared" si="540"/>
        <v>---0</v>
      </c>
      <c r="E34615">
        <v>0</v>
      </c>
    </row>
    <row r="34616" spans="2:5" ht="13.5" customHeight="1">
      <c r="B34616" t="str">
        <f t="shared" si="540"/>
        <v>---0</v>
      </c>
      <c r="E34616">
        <v>0</v>
      </c>
    </row>
    <row r="34617" spans="2:5" ht="13.5" customHeight="1">
      <c r="B34617" t="str">
        <f t="shared" si="540"/>
        <v>---0</v>
      </c>
      <c r="E34617">
        <v>0</v>
      </c>
    </row>
    <row r="34618" spans="2:5" ht="13.5" customHeight="1">
      <c r="B34618" t="str">
        <f t="shared" si="540"/>
        <v>---0</v>
      </c>
      <c r="E34618">
        <v>0</v>
      </c>
    </row>
    <row r="34619" spans="2:5" ht="13.5" customHeight="1">
      <c r="B34619" t="str">
        <f t="shared" si="540"/>
        <v>---0</v>
      </c>
      <c r="E34619">
        <v>0</v>
      </c>
    </row>
    <row r="34620" spans="2:5" ht="13.5" customHeight="1">
      <c r="B34620" t="str">
        <f t="shared" si="540"/>
        <v>---0</v>
      </c>
      <c r="E34620">
        <v>0</v>
      </c>
    </row>
    <row r="34621" spans="2:5" ht="13.5" customHeight="1">
      <c r="B34621" t="str">
        <f t="shared" si="540"/>
        <v>---0</v>
      </c>
      <c r="E34621">
        <v>0</v>
      </c>
    </row>
    <row r="34622" spans="2:5" ht="13.5" customHeight="1">
      <c r="B34622" t="str">
        <f t="shared" si="540"/>
        <v>---0</v>
      </c>
      <c r="E34622">
        <v>0</v>
      </c>
    </row>
    <row r="34623" spans="2:5" ht="13.5" customHeight="1">
      <c r="B34623" t="str">
        <f t="shared" si="540"/>
        <v>---0</v>
      </c>
      <c r="E34623">
        <v>0</v>
      </c>
    </row>
    <row r="34624" spans="2:5" ht="13.5" customHeight="1">
      <c r="B34624" t="str">
        <f t="shared" si="540"/>
        <v>---0</v>
      </c>
      <c r="E34624">
        <v>0</v>
      </c>
    </row>
    <row r="34625" spans="2:5" ht="13.5" customHeight="1">
      <c r="B34625" t="str">
        <f t="shared" si="540"/>
        <v>---0</v>
      </c>
      <c r="E34625">
        <v>0</v>
      </c>
    </row>
    <row r="34626" spans="2:5" ht="13.5" customHeight="1">
      <c r="B34626" t="str">
        <f t="shared" si="540"/>
        <v>---0</v>
      </c>
      <c r="E34626">
        <v>0</v>
      </c>
    </row>
    <row r="34627" spans="2:5" ht="13.5" customHeight="1">
      <c r="B34627" t="str">
        <f t="shared" ref="B34627:B34690" si="541">A34627&amp;"---"&amp;E34627</f>
        <v>---0</v>
      </c>
      <c r="E34627">
        <v>0</v>
      </c>
    </row>
    <row r="34628" spans="2:5" ht="13.5" customHeight="1">
      <c r="B34628" t="str">
        <f t="shared" si="541"/>
        <v>---0</v>
      </c>
      <c r="E34628">
        <v>0</v>
      </c>
    </row>
    <row r="34629" spans="2:5" ht="13.5" customHeight="1">
      <c r="B34629" t="str">
        <f t="shared" si="541"/>
        <v>---0</v>
      </c>
      <c r="E34629">
        <v>0</v>
      </c>
    </row>
    <row r="34630" spans="2:5" ht="13.5" customHeight="1">
      <c r="B34630" t="str">
        <f t="shared" si="541"/>
        <v>---0</v>
      </c>
      <c r="E34630">
        <v>0</v>
      </c>
    </row>
    <row r="34631" spans="2:5" ht="13.5" customHeight="1">
      <c r="B34631" t="str">
        <f t="shared" si="541"/>
        <v>---0</v>
      </c>
      <c r="E34631">
        <v>0</v>
      </c>
    </row>
    <row r="34632" spans="2:5" ht="13.5" customHeight="1">
      <c r="B34632" t="str">
        <f t="shared" si="541"/>
        <v>---0</v>
      </c>
      <c r="E34632">
        <v>0</v>
      </c>
    </row>
    <row r="34633" spans="2:5" ht="13.5" customHeight="1">
      <c r="B34633" t="str">
        <f t="shared" si="541"/>
        <v>---0</v>
      </c>
      <c r="E34633">
        <v>0</v>
      </c>
    </row>
    <row r="34634" spans="2:5" ht="13.5" customHeight="1">
      <c r="B34634" t="str">
        <f t="shared" si="541"/>
        <v>---0</v>
      </c>
      <c r="E34634">
        <v>0</v>
      </c>
    </row>
    <row r="34635" spans="2:5" ht="13.5" customHeight="1">
      <c r="B34635" t="str">
        <f t="shared" si="541"/>
        <v>---0</v>
      </c>
      <c r="E34635">
        <v>0</v>
      </c>
    </row>
    <row r="34636" spans="2:5" ht="13.5" customHeight="1">
      <c r="B34636" t="str">
        <f t="shared" si="541"/>
        <v>---0</v>
      </c>
      <c r="E34636">
        <v>0</v>
      </c>
    </row>
    <row r="34637" spans="2:5" ht="13.5" customHeight="1">
      <c r="B34637" t="str">
        <f t="shared" si="541"/>
        <v>---0</v>
      </c>
      <c r="E34637">
        <v>0</v>
      </c>
    </row>
    <row r="34638" spans="2:5" ht="13.5" customHeight="1">
      <c r="B34638" t="str">
        <f t="shared" si="541"/>
        <v>---0</v>
      </c>
      <c r="E34638">
        <v>0</v>
      </c>
    </row>
    <row r="34639" spans="2:5" ht="13.5" customHeight="1">
      <c r="B34639" t="str">
        <f t="shared" si="541"/>
        <v>---0</v>
      </c>
      <c r="E34639">
        <v>0</v>
      </c>
    </row>
    <row r="34640" spans="2:5" ht="13.5" customHeight="1">
      <c r="B34640" t="str">
        <f t="shared" si="541"/>
        <v>---0</v>
      </c>
      <c r="E34640">
        <v>0</v>
      </c>
    </row>
    <row r="34641" spans="2:5" ht="13.5" customHeight="1">
      <c r="B34641" t="str">
        <f t="shared" si="541"/>
        <v>---0</v>
      </c>
      <c r="E34641">
        <v>0</v>
      </c>
    </row>
    <row r="34642" spans="2:5" ht="13.5" customHeight="1">
      <c r="B34642" t="str">
        <f t="shared" si="541"/>
        <v>---0</v>
      </c>
      <c r="E34642">
        <v>0</v>
      </c>
    </row>
    <row r="34643" spans="2:5" ht="13.5" customHeight="1">
      <c r="B34643" t="str">
        <f t="shared" si="541"/>
        <v>---0</v>
      </c>
      <c r="E34643">
        <v>0</v>
      </c>
    </row>
    <row r="34644" spans="2:5" ht="13.5" customHeight="1">
      <c r="B34644" t="str">
        <f t="shared" si="541"/>
        <v>---0</v>
      </c>
      <c r="E34644">
        <v>0</v>
      </c>
    </row>
    <row r="34645" spans="2:5" ht="13.5" customHeight="1">
      <c r="B34645" t="str">
        <f t="shared" si="541"/>
        <v>---0</v>
      </c>
      <c r="E34645">
        <v>0</v>
      </c>
    </row>
    <row r="34646" spans="2:5" ht="13.5" customHeight="1">
      <c r="B34646" t="str">
        <f t="shared" si="541"/>
        <v>---0</v>
      </c>
      <c r="E34646">
        <v>0</v>
      </c>
    </row>
    <row r="34647" spans="2:5" ht="13.5" customHeight="1">
      <c r="B34647" t="str">
        <f t="shared" si="541"/>
        <v>---0</v>
      </c>
      <c r="E34647">
        <v>0</v>
      </c>
    </row>
    <row r="34648" spans="2:5" ht="13.5" customHeight="1">
      <c r="B34648" t="str">
        <f t="shared" si="541"/>
        <v>---0</v>
      </c>
      <c r="E34648">
        <v>0</v>
      </c>
    </row>
    <row r="34649" spans="2:5" ht="13.5" customHeight="1">
      <c r="B34649" t="str">
        <f t="shared" si="541"/>
        <v>---0</v>
      </c>
      <c r="E34649">
        <v>0</v>
      </c>
    </row>
    <row r="34650" spans="2:5" ht="13.5" customHeight="1">
      <c r="B34650" t="str">
        <f t="shared" si="541"/>
        <v>---0</v>
      </c>
      <c r="E34650">
        <v>0</v>
      </c>
    </row>
    <row r="34651" spans="2:5" ht="13.5" customHeight="1">
      <c r="B34651" t="str">
        <f t="shared" si="541"/>
        <v>---0</v>
      </c>
      <c r="E34651">
        <v>0</v>
      </c>
    </row>
    <row r="34652" spans="2:5" ht="13.5" customHeight="1">
      <c r="B34652" t="str">
        <f t="shared" si="541"/>
        <v>---0</v>
      </c>
      <c r="E34652">
        <v>0</v>
      </c>
    </row>
    <row r="34653" spans="2:5" ht="13.5" customHeight="1">
      <c r="B34653" t="str">
        <f t="shared" si="541"/>
        <v>---0</v>
      </c>
      <c r="E34653">
        <v>0</v>
      </c>
    </row>
    <row r="34654" spans="2:5" ht="13.5" customHeight="1">
      <c r="B34654" t="str">
        <f t="shared" si="541"/>
        <v>---0</v>
      </c>
      <c r="E34654">
        <v>0</v>
      </c>
    </row>
    <row r="34655" spans="2:5" ht="13.5" customHeight="1">
      <c r="B34655" t="str">
        <f t="shared" si="541"/>
        <v>---0</v>
      </c>
      <c r="E34655">
        <v>0</v>
      </c>
    </row>
    <row r="34656" spans="2:5" ht="13.5" customHeight="1">
      <c r="B34656" t="str">
        <f t="shared" si="541"/>
        <v>---0</v>
      </c>
      <c r="E34656">
        <v>0</v>
      </c>
    </row>
    <row r="34657" spans="2:5" ht="13.5" customHeight="1">
      <c r="B34657" t="str">
        <f t="shared" si="541"/>
        <v>---0</v>
      </c>
      <c r="E34657">
        <v>0</v>
      </c>
    </row>
    <row r="34658" spans="2:5" ht="13.5" customHeight="1">
      <c r="B34658" t="str">
        <f t="shared" si="541"/>
        <v>---0</v>
      </c>
      <c r="E34658">
        <v>0</v>
      </c>
    </row>
    <row r="34659" spans="2:5" ht="13.5" customHeight="1">
      <c r="B34659" t="str">
        <f t="shared" si="541"/>
        <v>---0</v>
      </c>
      <c r="E34659">
        <v>0</v>
      </c>
    </row>
    <row r="34660" spans="2:5" ht="13.5" customHeight="1">
      <c r="B34660" t="str">
        <f t="shared" si="541"/>
        <v>---0</v>
      </c>
      <c r="E34660">
        <v>0</v>
      </c>
    </row>
    <row r="34661" spans="2:5" ht="13.5" customHeight="1">
      <c r="B34661" t="str">
        <f t="shared" si="541"/>
        <v>---0</v>
      </c>
      <c r="E34661">
        <v>0</v>
      </c>
    </row>
    <row r="34662" spans="2:5" ht="13.5" customHeight="1">
      <c r="B34662" t="str">
        <f t="shared" si="541"/>
        <v>---0</v>
      </c>
      <c r="E34662">
        <v>0</v>
      </c>
    </row>
    <row r="34663" spans="2:5" ht="13.5" customHeight="1">
      <c r="B34663" t="str">
        <f t="shared" si="541"/>
        <v>---0</v>
      </c>
      <c r="E34663">
        <v>0</v>
      </c>
    </row>
    <row r="34664" spans="2:5" ht="13.5" customHeight="1">
      <c r="B34664" t="str">
        <f t="shared" si="541"/>
        <v>---0</v>
      </c>
      <c r="E34664">
        <v>0</v>
      </c>
    </row>
    <row r="34665" spans="2:5" ht="13.5" customHeight="1">
      <c r="B34665" t="str">
        <f t="shared" si="541"/>
        <v>---0</v>
      </c>
      <c r="E34665">
        <v>0</v>
      </c>
    </row>
    <row r="34666" spans="2:5" ht="13.5" customHeight="1">
      <c r="B34666" t="str">
        <f t="shared" si="541"/>
        <v>---0</v>
      </c>
      <c r="E34666">
        <v>0</v>
      </c>
    </row>
    <row r="34667" spans="2:5" ht="13.5" customHeight="1">
      <c r="B34667" t="str">
        <f t="shared" si="541"/>
        <v>---0</v>
      </c>
      <c r="E34667">
        <v>0</v>
      </c>
    </row>
    <row r="34668" spans="2:5" ht="13.5" customHeight="1">
      <c r="B34668" t="str">
        <f t="shared" si="541"/>
        <v>---0</v>
      </c>
      <c r="E34668">
        <v>0</v>
      </c>
    </row>
    <row r="34669" spans="2:5" ht="13.5" customHeight="1">
      <c r="B34669" t="str">
        <f t="shared" si="541"/>
        <v>---0</v>
      </c>
      <c r="E34669">
        <v>0</v>
      </c>
    </row>
    <row r="34670" spans="2:5" ht="13.5" customHeight="1">
      <c r="B34670" t="str">
        <f t="shared" si="541"/>
        <v>---0</v>
      </c>
      <c r="E34670">
        <v>0</v>
      </c>
    </row>
    <row r="34671" spans="2:5" ht="13.5" customHeight="1">
      <c r="B34671" t="str">
        <f t="shared" si="541"/>
        <v>---0</v>
      </c>
      <c r="E34671">
        <v>0</v>
      </c>
    </row>
    <row r="34672" spans="2:5" ht="13.5" customHeight="1">
      <c r="B34672" t="str">
        <f t="shared" si="541"/>
        <v>---0</v>
      </c>
      <c r="E34672">
        <v>0</v>
      </c>
    </row>
    <row r="34673" spans="2:5" ht="13.5" customHeight="1">
      <c r="B34673" t="str">
        <f t="shared" si="541"/>
        <v>---0</v>
      </c>
      <c r="E34673">
        <v>0</v>
      </c>
    </row>
    <row r="34674" spans="2:5" ht="13.5" customHeight="1">
      <c r="B34674" t="str">
        <f t="shared" si="541"/>
        <v>---0</v>
      </c>
      <c r="E34674">
        <v>0</v>
      </c>
    </row>
    <row r="34675" spans="2:5" ht="13.5" customHeight="1">
      <c r="B34675" t="str">
        <f t="shared" si="541"/>
        <v>---0</v>
      </c>
      <c r="E34675">
        <v>0</v>
      </c>
    </row>
    <row r="34676" spans="2:5" ht="13.5" customHeight="1">
      <c r="B34676" t="str">
        <f t="shared" si="541"/>
        <v>---0</v>
      </c>
      <c r="E34676">
        <v>0</v>
      </c>
    </row>
    <row r="34677" spans="2:5" ht="13.5" customHeight="1">
      <c r="B34677" t="str">
        <f t="shared" si="541"/>
        <v>---0</v>
      </c>
      <c r="E34677">
        <v>0</v>
      </c>
    </row>
    <row r="34678" spans="2:5" ht="13.5" customHeight="1">
      <c r="B34678" t="str">
        <f t="shared" si="541"/>
        <v>---0</v>
      </c>
      <c r="E34678">
        <v>0</v>
      </c>
    </row>
    <row r="34679" spans="2:5" ht="13.5" customHeight="1">
      <c r="B34679" t="str">
        <f t="shared" si="541"/>
        <v>---0</v>
      </c>
      <c r="E34679">
        <v>0</v>
      </c>
    </row>
    <row r="34680" spans="2:5" ht="13.5" customHeight="1">
      <c r="B34680" t="str">
        <f t="shared" si="541"/>
        <v>---0</v>
      </c>
      <c r="E34680">
        <v>0</v>
      </c>
    </row>
    <row r="34681" spans="2:5" ht="13.5" customHeight="1">
      <c r="B34681" t="str">
        <f t="shared" si="541"/>
        <v>---0</v>
      </c>
      <c r="E34681">
        <v>0</v>
      </c>
    </row>
    <row r="34682" spans="2:5" ht="13.5" customHeight="1">
      <c r="B34682" t="str">
        <f t="shared" si="541"/>
        <v>---0</v>
      </c>
      <c r="E34682">
        <v>0</v>
      </c>
    </row>
    <row r="34683" spans="2:5" ht="13.5" customHeight="1">
      <c r="B34683" t="str">
        <f t="shared" si="541"/>
        <v>---0</v>
      </c>
      <c r="E34683">
        <v>0</v>
      </c>
    </row>
    <row r="34684" spans="2:5" ht="13.5" customHeight="1">
      <c r="B34684" t="str">
        <f t="shared" si="541"/>
        <v>---0</v>
      </c>
      <c r="E34684">
        <v>0</v>
      </c>
    </row>
    <row r="34685" spans="2:5" ht="13.5" customHeight="1">
      <c r="B34685" t="str">
        <f t="shared" si="541"/>
        <v>---0</v>
      </c>
      <c r="E34685">
        <v>0</v>
      </c>
    </row>
    <row r="34686" spans="2:5" ht="13.5" customHeight="1">
      <c r="B34686" t="str">
        <f t="shared" si="541"/>
        <v>---0</v>
      </c>
      <c r="E34686">
        <v>0</v>
      </c>
    </row>
    <row r="34687" spans="2:5" ht="13.5" customHeight="1">
      <c r="B34687" t="str">
        <f t="shared" si="541"/>
        <v>---0</v>
      </c>
      <c r="E34687">
        <v>0</v>
      </c>
    </row>
    <row r="34688" spans="2:5" ht="13.5" customHeight="1">
      <c r="B34688" t="str">
        <f t="shared" si="541"/>
        <v>---0</v>
      </c>
      <c r="E34688">
        <v>0</v>
      </c>
    </row>
    <row r="34689" spans="2:5" ht="13.5" customHeight="1">
      <c r="B34689" t="str">
        <f t="shared" si="541"/>
        <v>---0</v>
      </c>
      <c r="E34689">
        <v>0</v>
      </c>
    </row>
    <row r="34690" spans="2:5" ht="13.5" customHeight="1">
      <c r="B34690" t="str">
        <f t="shared" si="541"/>
        <v>---0</v>
      </c>
      <c r="E34690">
        <v>0</v>
      </c>
    </row>
    <row r="34691" spans="2:5" ht="13.5" customHeight="1">
      <c r="B34691" t="str">
        <f t="shared" ref="B34691:B34754" si="542">A34691&amp;"---"&amp;E34691</f>
        <v>---0</v>
      </c>
      <c r="E34691">
        <v>0</v>
      </c>
    </row>
    <row r="34692" spans="2:5" ht="13.5" customHeight="1">
      <c r="B34692" t="str">
        <f t="shared" si="542"/>
        <v>---0</v>
      </c>
      <c r="E34692">
        <v>0</v>
      </c>
    </row>
    <row r="34693" spans="2:5" ht="13.5" customHeight="1">
      <c r="B34693" t="str">
        <f t="shared" si="542"/>
        <v>---0</v>
      </c>
      <c r="E34693">
        <v>0</v>
      </c>
    </row>
    <row r="34694" spans="2:5" ht="13.5" customHeight="1">
      <c r="B34694" t="str">
        <f t="shared" si="542"/>
        <v>---0</v>
      </c>
      <c r="E34694">
        <v>0</v>
      </c>
    </row>
    <row r="34695" spans="2:5" ht="13.5" customHeight="1">
      <c r="B34695" t="str">
        <f t="shared" si="542"/>
        <v>---0</v>
      </c>
      <c r="E34695">
        <v>0</v>
      </c>
    </row>
    <row r="34696" spans="2:5" ht="13.5" customHeight="1">
      <c r="B34696" t="str">
        <f t="shared" si="542"/>
        <v>---0</v>
      </c>
      <c r="E34696">
        <v>0</v>
      </c>
    </row>
    <row r="34697" spans="2:5" ht="13.5" customHeight="1">
      <c r="B34697" t="str">
        <f t="shared" si="542"/>
        <v>---0</v>
      </c>
      <c r="E34697">
        <v>0</v>
      </c>
    </row>
    <row r="34698" spans="2:5" ht="13.5" customHeight="1">
      <c r="B34698" t="str">
        <f t="shared" si="542"/>
        <v>---0</v>
      </c>
      <c r="E34698">
        <v>0</v>
      </c>
    </row>
    <row r="34699" spans="2:5" ht="13.5" customHeight="1">
      <c r="B34699" t="str">
        <f t="shared" si="542"/>
        <v>---0</v>
      </c>
      <c r="E34699">
        <v>0</v>
      </c>
    </row>
    <row r="34700" spans="2:5" ht="13.5" customHeight="1">
      <c r="B34700" t="str">
        <f t="shared" si="542"/>
        <v>---0</v>
      </c>
      <c r="E34700">
        <v>0</v>
      </c>
    </row>
    <row r="34701" spans="2:5" ht="13.5" customHeight="1">
      <c r="B34701" t="str">
        <f t="shared" si="542"/>
        <v>---0</v>
      </c>
      <c r="E34701">
        <v>0</v>
      </c>
    </row>
    <row r="34702" spans="2:5" ht="13.5" customHeight="1">
      <c r="B34702" t="str">
        <f t="shared" si="542"/>
        <v>---0</v>
      </c>
      <c r="E34702">
        <v>0</v>
      </c>
    </row>
    <row r="34703" spans="2:5" ht="13.5" customHeight="1">
      <c r="B34703" t="str">
        <f t="shared" si="542"/>
        <v>---0</v>
      </c>
      <c r="E34703">
        <v>0</v>
      </c>
    </row>
    <row r="34704" spans="2:5" ht="13.5" customHeight="1">
      <c r="B34704" t="str">
        <f t="shared" si="542"/>
        <v>---0</v>
      </c>
      <c r="E34704">
        <v>0</v>
      </c>
    </row>
    <row r="34705" spans="2:5" ht="13.5" customHeight="1">
      <c r="B34705" t="str">
        <f t="shared" si="542"/>
        <v>---0</v>
      </c>
      <c r="E34705">
        <v>0</v>
      </c>
    </row>
    <row r="34706" spans="2:5" ht="13.5" customHeight="1">
      <c r="B34706" t="str">
        <f t="shared" si="542"/>
        <v>---0</v>
      </c>
      <c r="E34706">
        <v>0</v>
      </c>
    </row>
    <row r="34707" spans="2:5" ht="13.5" customHeight="1">
      <c r="B34707" t="str">
        <f t="shared" si="542"/>
        <v>---0</v>
      </c>
      <c r="E34707">
        <v>0</v>
      </c>
    </row>
    <row r="34708" spans="2:5" ht="13.5" customHeight="1">
      <c r="B34708" t="str">
        <f t="shared" si="542"/>
        <v>---0</v>
      </c>
      <c r="E34708">
        <v>0</v>
      </c>
    </row>
    <row r="34709" spans="2:5" ht="13.5" customHeight="1">
      <c r="B34709" t="str">
        <f t="shared" si="542"/>
        <v>---0</v>
      </c>
      <c r="E34709">
        <v>0</v>
      </c>
    </row>
    <row r="34710" spans="2:5" ht="13.5" customHeight="1">
      <c r="B34710" t="str">
        <f t="shared" si="542"/>
        <v>---0</v>
      </c>
      <c r="E34710">
        <v>0</v>
      </c>
    </row>
    <row r="34711" spans="2:5" ht="13.5" customHeight="1">
      <c r="B34711" t="str">
        <f t="shared" si="542"/>
        <v>---0</v>
      </c>
      <c r="E34711">
        <v>0</v>
      </c>
    </row>
    <row r="34712" spans="2:5" ht="13.5" customHeight="1">
      <c r="B34712" t="str">
        <f t="shared" si="542"/>
        <v>---0</v>
      </c>
      <c r="E34712">
        <v>0</v>
      </c>
    </row>
    <row r="34713" spans="2:5" ht="13.5" customHeight="1">
      <c r="B34713" t="str">
        <f t="shared" si="542"/>
        <v>---0</v>
      </c>
      <c r="E34713">
        <v>0</v>
      </c>
    </row>
    <row r="34714" spans="2:5" ht="13.5" customHeight="1">
      <c r="B34714" t="str">
        <f t="shared" si="542"/>
        <v>---0</v>
      </c>
      <c r="E34714">
        <v>0</v>
      </c>
    </row>
    <row r="34715" spans="2:5" ht="13.5" customHeight="1">
      <c r="B34715" t="str">
        <f t="shared" si="542"/>
        <v>---0</v>
      </c>
      <c r="E34715">
        <v>0</v>
      </c>
    </row>
    <row r="34716" spans="2:5" ht="13.5" customHeight="1">
      <c r="B34716" t="str">
        <f t="shared" si="542"/>
        <v>---0</v>
      </c>
      <c r="E34716">
        <v>0</v>
      </c>
    </row>
    <row r="34717" spans="2:5" ht="13.5" customHeight="1">
      <c r="B34717" t="str">
        <f t="shared" si="542"/>
        <v>---0</v>
      </c>
      <c r="E34717">
        <v>0</v>
      </c>
    </row>
    <row r="34718" spans="2:5" ht="13.5" customHeight="1">
      <c r="B34718" t="str">
        <f t="shared" si="542"/>
        <v>---0</v>
      </c>
      <c r="E34718">
        <v>0</v>
      </c>
    </row>
    <row r="34719" spans="2:5" ht="13.5" customHeight="1">
      <c r="B34719" t="str">
        <f t="shared" si="542"/>
        <v>---0</v>
      </c>
      <c r="E34719">
        <v>0</v>
      </c>
    </row>
    <row r="34720" spans="2:5" ht="13.5" customHeight="1">
      <c r="B34720" t="str">
        <f t="shared" si="542"/>
        <v>---0</v>
      </c>
      <c r="E34720">
        <v>0</v>
      </c>
    </row>
    <row r="34721" spans="2:5" ht="13.5" customHeight="1">
      <c r="B34721" t="str">
        <f t="shared" si="542"/>
        <v>---0</v>
      </c>
      <c r="E34721">
        <v>0</v>
      </c>
    </row>
    <row r="34722" spans="2:5" ht="13.5" customHeight="1">
      <c r="B34722" t="str">
        <f t="shared" si="542"/>
        <v>---0</v>
      </c>
      <c r="E34722">
        <v>0</v>
      </c>
    </row>
    <row r="34723" spans="2:5" ht="13.5" customHeight="1">
      <c r="B34723" t="str">
        <f t="shared" si="542"/>
        <v>---0</v>
      </c>
      <c r="E34723">
        <v>0</v>
      </c>
    </row>
    <row r="34724" spans="2:5" ht="13.5" customHeight="1">
      <c r="B34724" t="str">
        <f t="shared" si="542"/>
        <v>---0</v>
      </c>
      <c r="E34724">
        <v>0</v>
      </c>
    </row>
    <row r="34725" spans="2:5" ht="13.5" customHeight="1">
      <c r="B34725" t="str">
        <f t="shared" si="542"/>
        <v>---0</v>
      </c>
      <c r="E34725">
        <v>0</v>
      </c>
    </row>
    <row r="34726" spans="2:5" ht="13.5" customHeight="1">
      <c r="B34726" t="str">
        <f t="shared" si="542"/>
        <v>---0</v>
      </c>
      <c r="E34726">
        <v>0</v>
      </c>
    </row>
    <row r="34727" spans="2:5" ht="13.5" customHeight="1">
      <c r="B34727" t="str">
        <f t="shared" si="542"/>
        <v>---0</v>
      </c>
      <c r="E34727">
        <v>0</v>
      </c>
    </row>
    <row r="34728" spans="2:5" ht="13.5" customHeight="1">
      <c r="B34728" t="str">
        <f t="shared" si="542"/>
        <v>---0</v>
      </c>
      <c r="E34728">
        <v>0</v>
      </c>
    </row>
    <row r="34729" spans="2:5" ht="13.5" customHeight="1">
      <c r="B34729" t="str">
        <f t="shared" si="542"/>
        <v>---0</v>
      </c>
      <c r="E34729">
        <v>0</v>
      </c>
    </row>
    <row r="34730" spans="2:5" ht="13.5" customHeight="1">
      <c r="B34730" t="str">
        <f t="shared" si="542"/>
        <v>---0</v>
      </c>
      <c r="E34730">
        <v>0</v>
      </c>
    </row>
    <row r="34731" spans="2:5" ht="13.5" customHeight="1">
      <c r="B34731" t="str">
        <f t="shared" si="542"/>
        <v>---0</v>
      </c>
      <c r="E34731">
        <v>0</v>
      </c>
    </row>
    <row r="34732" spans="2:5" ht="13.5" customHeight="1">
      <c r="B34732" t="str">
        <f t="shared" si="542"/>
        <v>---0</v>
      </c>
      <c r="E34732">
        <v>0</v>
      </c>
    </row>
    <row r="34733" spans="2:5" ht="13.5" customHeight="1">
      <c r="B34733" t="str">
        <f t="shared" si="542"/>
        <v>---0</v>
      </c>
      <c r="E34733">
        <v>0</v>
      </c>
    </row>
    <row r="34734" spans="2:5" ht="13.5" customHeight="1">
      <c r="B34734" t="str">
        <f t="shared" si="542"/>
        <v>---0</v>
      </c>
      <c r="E34734">
        <v>0</v>
      </c>
    </row>
    <row r="34735" spans="2:5" ht="13.5" customHeight="1">
      <c r="B34735" t="str">
        <f t="shared" si="542"/>
        <v>---0</v>
      </c>
      <c r="E34735">
        <v>0</v>
      </c>
    </row>
    <row r="34736" spans="2:5" ht="13.5" customHeight="1">
      <c r="B34736" t="str">
        <f t="shared" si="542"/>
        <v>---0</v>
      </c>
      <c r="E34736">
        <v>0</v>
      </c>
    </row>
    <row r="34737" spans="2:5" ht="13.5" customHeight="1">
      <c r="B34737" t="str">
        <f t="shared" si="542"/>
        <v>---0</v>
      </c>
      <c r="E34737">
        <v>0</v>
      </c>
    </row>
    <row r="34738" spans="2:5" ht="13.5" customHeight="1">
      <c r="B34738" t="str">
        <f t="shared" si="542"/>
        <v>---0</v>
      </c>
      <c r="E34738">
        <v>0</v>
      </c>
    </row>
    <row r="34739" spans="2:5" ht="13.5" customHeight="1">
      <c r="B34739" t="str">
        <f t="shared" si="542"/>
        <v>---0</v>
      </c>
      <c r="E34739">
        <v>0</v>
      </c>
    </row>
    <row r="34740" spans="2:5" ht="13.5" customHeight="1">
      <c r="B34740" t="str">
        <f t="shared" si="542"/>
        <v>---0</v>
      </c>
      <c r="E34740">
        <v>0</v>
      </c>
    </row>
    <row r="34741" spans="2:5" ht="13.5" customHeight="1">
      <c r="B34741" t="str">
        <f t="shared" si="542"/>
        <v>---0</v>
      </c>
      <c r="E34741">
        <v>0</v>
      </c>
    </row>
    <row r="34742" spans="2:5" ht="13.5" customHeight="1">
      <c r="B34742" t="str">
        <f t="shared" si="542"/>
        <v>---0</v>
      </c>
      <c r="E34742">
        <v>0</v>
      </c>
    </row>
    <row r="34743" spans="2:5" ht="13.5" customHeight="1">
      <c r="B34743" t="str">
        <f t="shared" si="542"/>
        <v>---0</v>
      </c>
      <c r="E34743">
        <v>0</v>
      </c>
    </row>
    <row r="34744" spans="2:5" ht="13.5" customHeight="1">
      <c r="B34744" t="str">
        <f t="shared" si="542"/>
        <v>---0</v>
      </c>
      <c r="E34744">
        <v>0</v>
      </c>
    </row>
    <row r="34745" spans="2:5" ht="13.5" customHeight="1">
      <c r="B34745" t="str">
        <f t="shared" si="542"/>
        <v>---0</v>
      </c>
      <c r="E34745">
        <v>0</v>
      </c>
    </row>
    <row r="34746" spans="2:5" ht="13.5" customHeight="1">
      <c r="B34746" t="str">
        <f t="shared" si="542"/>
        <v>---0</v>
      </c>
      <c r="E34746">
        <v>0</v>
      </c>
    </row>
    <row r="34747" spans="2:5" ht="13.5" customHeight="1">
      <c r="B34747" t="str">
        <f t="shared" si="542"/>
        <v>---0</v>
      </c>
      <c r="E34747">
        <v>0</v>
      </c>
    </row>
    <row r="34748" spans="2:5" ht="13.5" customHeight="1">
      <c r="B34748" t="str">
        <f t="shared" si="542"/>
        <v>---0</v>
      </c>
      <c r="E34748">
        <v>0</v>
      </c>
    </row>
    <row r="34749" spans="2:5" ht="13.5" customHeight="1">
      <c r="B34749" t="str">
        <f t="shared" si="542"/>
        <v>---0</v>
      </c>
      <c r="E34749">
        <v>0</v>
      </c>
    </row>
    <row r="34750" spans="2:5" ht="13.5" customHeight="1">
      <c r="B34750" t="str">
        <f t="shared" si="542"/>
        <v>---0</v>
      </c>
      <c r="E34750">
        <v>0</v>
      </c>
    </row>
    <row r="34751" spans="2:5" ht="13.5" customHeight="1">
      <c r="B34751" t="str">
        <f t="shared" si="542"/>
        <v>---0</v>
      </c>
      <c r="E34751">
        <v>0</v>
      </c>
    </row>
    <row r="34752" spans="2:5" ht="13.5" customHeight="1">
      <c r="B34752" t="str">
        <f t="shared" si="542"/>
        <v>---0</v>
      </c>
      <c r="E34752">
        <v>0</v>
      </c>
    </row>
    <row r="34753" spans="2:5" ht="13.5" customHeight="1">
      <c r="B34753" t="str">
        <f t="shared" si="542"/>
        <v>---0</v>
      </c>
      <c r="E34753">
        <v>0</v>
      </c>
    </row>
    <row r="34754" spans="2:5" ht="13.5" customHeight="1">
      <c r="B34754" t="str">
        <f t="shared" si="542"/>
        <v>---0</v>
      </c>
      <c r="E34754">
        <v>0</v>
      </c>
    </row>
    <row r="34755" spans="2:5" ht="13.5" customHeight="1">
      <c r="B34755" t="str">
        <f t="shared" ref="B34755:B34818" si="543">A34755&amp;"---"&amp;E34755</f>
        <v>---0</v>
      </c>
      <c r="E34755">
        <v>0</v>
      </c>
    </row>
    <row r="34756" spans="2:5" ht="13.5" customHeight="1">
      <c r="B34756" t="str">
        <f t="shared" si="543"/>
        <v>---0</v>
      </c>
      <c r="E34756">
        <v>0</v>
      </c>
    </row>
    <row r="34757" spans="2:5" ht="13.5" customHeight="1">
      <c r="B34757" t="str">
        <f t="shared" si="543"/>
        <v>---0</v>
      </c>
      <c r="E34757">
        <v>0</v>
      </c>
    </row>
    <row r="34758" spans="2:5" ht="13.5" customHeight="1">
      <c r="B34758" t="str">
        <f t="shared" si="543"/>
        <v>---0</v>
      </c>
      <c r="E34758">
        <v>0</v>
      </c>
    </row>
    <row r="34759" spans="2:5" ht="13.5" customHeight="1">
      <c r="B34759" t="str">
        <f t="shared" si="543"/>
        <v>---0</v>
      </c>
      <c r="E34759">
        <v>0</v>
      </c>
    </row>
    <row r="34760" spans="2:5" ht="13.5" customHeight="1">
      <c r="B34760" t="str">
        <f t="shared" si="543"/>
        <v>---0</v>
      </c>
      <c r="E34760">
        <v>0</v>
      </c>
    </row>
    <row r="34761" spans="2:5" ht="13.5" customHeight="1">
      <c r="B34761" t="str">
        <f t="shared" si="543"/>
        <v>---0</v>
      </c>
      <c r="E34761">
        <v>0</v>
      </c>
    </row>
    <row r="34762" spans="2:5" ht="13.5" customHeight="1">
      <c r="B34762" t="str">
        <f t="shared" si="543"/>
        <v>---0</v>
      </c>
      <c r="E34762">
        <v>0</v>
      </c>
    </row>
    <row r="34763" spans="2:5" ht="13.5" customHeight="1">
      <c r="B34763" t="str">
        <f t="shared" si="543"/>
        <v>---0</v>
      </c>
      <c r="E34763">
        <v>0</v>
      </c>
    </row>
    <row r="34764" spans="2:5" ht="13.5" customHeight="1">
      <c r="B34764" t="str">
        <f t="shared" si="543"/>
        <v>---0</v>
      </c>
      <c r="E34764">
        <v>0</v>
      </c>
    </row>
    <row r="34765" spans="2:5" ht="13.5" customHeight="1">
      <c r="B34765" t="str">
        <f t="shared" si="543"/>
        <v>---0</v>
      </c>
      <c r="E34765">
        <v>0</v>
      </c>
    </row>
    <row r="34766" spans="2:5" ht="13.5" customHeight="1">
      <c r="B34766" t="str">
        <f t="shared" si="543"/>
        <v>---0</v>
      </c>
      <c r="E34766">
        <v>0</v>
      </c>
    </row>
    <row r="34767" spans="2:5" ht="13.5" customHeight="1">
      <c r="B34767" t="str">
        <f t="shared" si="543"/>
        <v>---0</v>
      </c>
      <c r="E34767">
        <v>0</v>
      </c>
    </row>
    <row r="34768" spans="2:5" ht="13.5" customHeight="1">
      <c r="B34768" t="str">
        <f t="shared" si="543"/>
        <v>---0</v>
      </c>
      <c r="E34768">
        <v>0</v>
      </c>
    </row>
    <row r="34769" spans="2:5" ht="13.5" customHeight="1">
      <c r="B34769" t="str">
        <f t="shared" si="543"/>
        <v>---0</v>
      </c>
      <c r="E34769">
        <v>0</v>
      </c>
    </row>
    <row r="34770" spans="2:5" ht="13.5" customHeight="1">
      <c r="B34770" t="str">
        <f t="shared" si="543"/>
        <v>---0</v>
      </c>
      <c r="E34770">
        <v>0</v>
      </c>
    </row>
    <row r="34771" spans="2:5" ht="13.5" customHeight="1">
      <c r="B34771" t="str">
        <f t="shared" si="543"/>
        <v>---0</v>
      </c>
      <c r="E34771">
        <v>0</v>
      </c>
    </row>
    <row r="34772" spans="2:5" ht="13.5" customHeight="1">
      <c r="B34772" t="str">
        <f t="shared" si="543"/>
        <v>---0</v>
      </c>
      <c r="E34772">
        <v>0</v>
      </c>
    </row>
    <row r="34773" spans="2:5" ht="13.5" customHeight="1">
      <c r="B34773" t="str">
        <f t="shared" si="543"/>
        <v>---0</v>
      </c>
      <c r="E34773">
        <v>0</v>
      </c>
    </row>
    <row r="34774" spans="2:5" ht="13.5" customHeight="1">
      <c r="B34774" t="str">
        <f t="shared" si="543"/>
        <v>---0</v>
      </c>
      <c r="E34774">
        <v>0</v>
      </c>
    </row>
    <row r="34775" spans="2:5" ht="13.5" customHeight="1">
      <c r="B34775" t="str">
        <f t="shared" si="543"/>
        <v>---0</v>
      </c>
      <c r="E34775">
        <v>0</v>
      </c>
    </row>
    <row r="34776" spans="2:5" ht="13.5" customHeight="1">
      <c r="B34776" t="str">
        <f t="shared" si="543"/>
        <v>---0</v>
      </c>
      <c r="E34776">
        <v>0</v>
      </c>
    </row>
    <row r="34777" spans="2:5" ht="13.5" customHeight="1">
      <c r="B34777" t="str">
        <f t="shared" si="543"/>
        <v>---0</v>
      </c>
      <c r="E34777">
        <v>0</v>
      </c>
    </row>
    <row r="34778" spans="2:5" ht="13.5" customHeight="1">
      <c r="B34778" t="str">
        <f t="shared" si="543"/>
        <v>---0</v>
      </c>
      <c r="E34778">
        <v>0</v>
      </c>
    </row>
    <row r="34779" spans="2:5" ht="13.5" customHeight="1">
      <c r="B34779" t="str">
        <f t="shared" si="543"/>
        <v>---0</v>
      </c>
      <c r="E34779">
        <v>0</v>
      </c>
    </row>
    <row r="34780" spans="2:5" ht="13.5" customHeight="1">
      <c r="B34780" t="str">
        <f t="shared" si="543"/>
        <v>---0</v>
      </c>
      <c r="E34780">
        <v>0</v>
      </c>
    </row>
    <row r="34781" spans="2:5" ht="13.5" customHeight="1">
      <c r="B34781" t="str">
        <f t="shared" si="543"/>
        <v>---0</v>
      </c>
      <c r="E34781">
        <v>0</v>
      </c>
    </row>
    <row r="34782" spans="2:5" ht="13.5" customHeight="1">
      <c r="B34782" t="str">
        <f t="shared" si="543"/>
        <v>---0</v>
      </c>
      <c r="E34782">
        <v>0</v>
      </c>
    </row>
    <row r="34783" spans="2:5" ht="13.5" customHeight="1">
      <c r="B34783" t="str">
        <f t="shared" si="543"/>
        <v>---0</v>
      </c>
      <c r="E34783">
        <v>0</v>
      </c>
    </row>
    <row r="34784" spans="2:5" ht="13.5" customHeight="1">
      <c r="B34784" t="str">
        <f t="shared" si="543"/>
        <v>---0</v>
      </c>
      <c r="E34784">
        <v>0</v>
      </c>
    </row>
    <row r="34785" spans="2:5" ht="13.5" customHeight="1">
      <c r="B34785" t="str">
        <f t="shared" si="543"/>
        <v>---0</v>
      </c>
      <c r="E34785">
        <v>0</v>
      </c>
    </row>
    <row r="34786" spans="2:5" ht="13.5" customHeight="1">
      <c r="B34786" t="str">
        <f t="shared" si="543"/>
        <v>---0</v>
      </c>
      <c r="E34786">
        <v>0</v>
      </c>
    </row>
    <row r="34787" spans="2:5" ht="13.5" customHeight="1">
      <c r="B34787" t="str">
        <f t="shared" si="543"/>
        <v>---0</v>
      </c>
      <c r="E34787">
        <v>0</v>
      </c>
    </row>
    <row r="34788" spans="2:5" ht="13.5" customHeight="1">
      <c r="B34788" t="str">
        <f t="shared" si="543"/>
        <v>---0</v>
      </c>
      <c r="E34788">
        <v>0</v>
      </c>
    </row>
    <row r="34789" spans="2:5" ht="13.5" customHeight="1">
      <c r="B34789" t="str">
        <f t="shared" si="543"/>
        <v>---0</v>
      </c>
      <c r="E34789">
        <v>0</v>
      </c>
    </row>
    <row r="34790" spans="2:5" ht="13.5" customHeight="1">
      <c r="B34790" t="str">
        <f t="shared" si="543"/>
        <v>---0</v>
      </c>
      <c r="E34790">
        <v>0</v>
      </c>
    </row>
    <row r="34791" spans="2:5" ht="13.5" customHeight="1">
      <c r="B34791" t="str">
        <f t="shared" si="543"/>
        <v>---0</v>
      </c>
      <c r="E34791">
        <v>0</v>
      </c>
    </row>
    <row r="34792" spans="2:5" ht="13.5" customHeight="1">
      <c r="B34792" t="str">
        <f t="shared" si="543"/>
        <v>---0</v>
      </c>
      <c r="E34792">
        <v>0</v>
      </c>
    </row>
    <row r="34793" spans="2:5" ht="13.5" customHeight="1">
      <c r="B34793" t="str">
        <f t="shared" si="543"/>
        <v>---0</v>
      </c>
      <c r="E34793">
        <v>0</v>
      </c>
    </row>
    <row r="34794" spans="2:5" ht="13.5" customHeight="1">
      <c r="B34794" t="str">
        <f t="shared" si="543"/>
        <v>---0</v>
      </c>
      <c r="E34794">
        <v>0</v>
      </c>
    </row>
    <row r="34795" spans="2:5" ht="13.5" customHeight="1">
      <c r="B34795" t="str">
        <f t="shared" si="543"/>
        <v>---0</v>
      </c>
      <c r="E34795">
        <v>0</v>
      </c>
    </row>
    <row r="34796" spans="2:5" ht="13.5" customHeight="1">
      <c r="B34796" t="str">
        <f t="shared" si="543"/>
        <v>---0</v>
      </c>
      <c r="E34796">
        <v>0</v>
      </c>
    </row>
    <row r="34797" spans="2:5" ht="13.5" customHeight="1">
      <c r="B34797" t="str">
        <f t="shared" si="543"/>
        <v>---0</v>
      </c>
      <c r="E34797">
        <v>0</v>
      </c>
    </row>
    <row r="34798" spans="2:5" ht="13.5" customHeight="1">
      <c r="B34798" t="str">
        <f t="shared" si="543"/>
        <v>---0</v>
      </c>
      <c r="E34798">
        <v>0</v>
      </c>
    </row>
    <row r="34799" spans="2:5" ht="13.5" customHeight="1">
      <c r="B34799" t="str">
        <f t="shared" si="543"/>
        <v>---0</v>
      </c>
      <c r="E34799">
        <v>0</v>
      </c>
    </row>
    <row r="34800" spans="2:5" ht="13.5" customHeight="1">
      <c r="B34800" t="str">
        <f t="shared" si="543"/>
        <v>---0</v>
      </c>
      <c r="E34800">
        <v>0</v>
      </c>
    </row>
    <row r="34801" spans="2:5" ht="13.5" customHeight="1">
      <c r="B34801" t="str">
        <f t="shared" si="543"/>
        <v>---0</v>
      </c>
      <c r="E34801">
        <v>0</v>
      </c>
    </row>
    <row r="34802" spans="2:5" ht="13.5" customHeight="1">
      <c r="B34802" t="str">
        <f t="shared" si="543"/>
        <v>---0</v>
      </c>
      <c r="E34802">
        <v>0</v>
      </c>
    </row>
    <row r="34803" spans="2:5" ht="13.5" customHeight="1">
      <c r="B34803" t="str">
        <f t="shared" si="543"/>
        <v>---0</v>
      </c>
      <c r="E34803">
        <v>0</v>
      </c>
    </row>
    <row r="34804" spans="2:5" ht="13.5" customHeight="1">
      <c r="B34804" t="str">
        <f t="shared" si="543"/>
        <v>---0</v>
      </c>
      <c r="E34804">
        <v>0</v>
      </c>
    </row>
    <row r="34805" spans="2:5" ht="13.5" customHeight="1">
      <c r="B34805" t="str">
        <f t="shared" si="543"/>
        <v>---0</v>
      </c>
      <c r="E34805">
        <v>0</v>
      </c>
    </row>
    <row r="34806" spans="2:5" ht="13.5" customHeight="1">
      <c r="B34806" t="str">
        <f t="shared" si="543"/>
        <v>---0</v>
      </c>
      <c r="E34806">
        <v>0</v>
      </c>
    </row>
    <row r="34807" spans="2:5" ht="13.5" customHeight="1">
      <c r="B34807" t="str">
        <f t="shared" si="543"/>
        <v>---0</v>
      </c>
      <c r="E34807">
        <v>0</v>
      </c>
    </row>
    <row r="34808" spans="2:5" ht="13.5" customHeight="1">
      <c r="B34808" t="str">
        <f t="shared" si="543"/>
        <v>---0</v>
      </c>
      <c r="E34808">
        <v>0</v>
      </c>
    </row>
    <row r="34809" spans="2:5" ht="13.5" customHeight="1">
      <c r="B34809" t="str">
        <f t="shared" si="543"/>
        <v>---0</v>
      </c>
      <c r="E34809">
        <v>0</v>
      </c>
    </row>
    <row r="34810" spans="2:5" ht="13.5" customHeight="1">
      <c r="B34810" t="str">
        <f t="shared" si="543"/>
        <v>---0</v>
      </c>
      <c r="E34810">
        <v>0</v>
      </c>
    </row>
    <row r="34811" spans="2:5" ht="13.5" customHeight="1">
      <c r="B34811" t="str">
        <f t="shared" si="543"/>
        <v>---0</v>
      </c>
      <c r="E34811">
        <v>0</v>
      </c>
    </row>
    <row r="34812" spans="2:5" ht="13.5" customHeight="1">
      <c r="B34812" t="str">
        <f t="shared" si="543"/>
        <v>---0</v>
      </c>
      <c r="E34812">
        <v>0</v>
      </c>
    </row>
    <row r="34813" spans="2:5" ht="13.5" customHeight="1">
      <c r="B34813" t="str">
        <f t="shared" si="543"/>
        <v>---0</v>
      </c>
      <c r="E34813">
        <v>0</v>
      </c>
    </row>
    <row r="34814" spans="2:5" ht="13.5" customHeight="1">
      <c r="B34814" t="str">
        <f t="shared" si="543"/>
        <v>---0</v>
      </c>
      <c r="E34814">
        <v>0</v>
      </c>
    </row>
    <row r="34815" spans="2:5" ht="13.5" customHeight="1">
      <c r="B34815" t="str">
        <f t="shared" si="543"/>
        <v>---0</v>
      </c>
      <c r="E34815">
        <v>0</v>
      </c>
    </row>
    <row r="34816" spans="2:5" ht="13.5" customHeight="1">
      <c r="B34816" t="str">
        <f t="shared" si="543"/>
        <v>---0</v>
      </c>
      <c r="E34816">
        <v>0</v>
      </c>
    </row>
    <row r="34817" spans="2:5" ht="13.5" customHeight="1">
      <c r="B34817" t="str">
        <f t="shared" si="543"/>
        <v>---0</v>
      </c>
      <c r="E34817">
        <v>0</v>
      </c>
    </row>
    <row r="34818" spans="2:5" ht="13.5" customHeight="1">
      <c r="B34818" t="str">
        <f t="shared" si="543"/>
        <v>---0</v>
      </c>
      <c r="E34818">
        <v>0</v>
      </c>
    </row>
    <row r="34819" spans="2:5" ht="13.5" customHeight="1">
      <c r="B34819" t="str">
        <f t="shared" ref="B34819:B34882" si="544">A34819&amp;"---"&amp;E34819</f>
        <v>---0</v>
      </c>
      <c r="E34819">
        <v>0</v>
      </c>
    </row>
    <row r="34820" spans="2:5" ht="13.5" customHeight="1">
      <c r="B34820" t="str">
        <f t="shared" si="544"/>
        <v>---0</v>
      </c>
      <c r="E34820">
        <v>0</v>
      </c>
    </row>
    <row r="34821" spans="2:5" ht="13.5" customHeight="1">
      <c r="B34821" t="str">
        <f t="shared" si="544"/>
        <v>---0</v>
      </c>
      <c r="E34821">
        <v>0</v>
      </c>
    </row>
    <row r="34822" spans="2:5" ht="13.5" customHeight="1">
      <c r="B34822" t="str">
        <f t="shared" si="544"/>
        <v>---0</v>
      </c>
      <c r="E34822">
        <v>0</v>
      </c>
    </row>
    <row r="34823" spans="2:5" ht="13.5" customHeight="1">
      <c r="B34823" t="str">
        <f t="shared" si="544"/>
        <v>---0</v>
      </c>
      <c r="E34823">
        <v>0</v>
      </c>
    </row>
    <row r="34824" spans="2:5" ht="13.5" customHeight="1">
      <c r="B34824" t="str">
        <f t="shared" si="544"/>
        <v>---0</v>
      </c>
      <c r="E34824">
        <v>0</v>
      </c>
    </row>
    <row r="34825" spans="2:5" ht="13.5" customHeight="1">
      <c r="B34825" t="str">
        <f t="shared" si="544"/>
        <v>---0</v>
      </c>
      <c r="E34825">
        <v>0</v>
      </c>
    </row>
    <row r="34826" spans="2:5" ht="13.5" customHeight="1">
      <c r="B34826" t="str">
        <f t="shared" si="544"/>
        <v>---0</v>
      </c>
      <c r="E34826">
        <v>0</v>
      </c>
    </row>
    <row r="34827" spans="2:5" ht="13.5" customHeight="1">
      <c r="B34827" t="str">
        <f t="shared" si="544"/>
        <v>---0</v>
      </c>
      <c r="E34827">
        <v>0</v>
      </c>
    </row>
    <row r="34828" spans="2:5" ht="13.5" customHeight="1">
      <c r="B34828" t="str">
        <f t="shared" si="544"/>
        <v>---0</v>
      </c>
      <c r="E34828">
        <v>0</v>
      </c>
    </row>
    <row r="34829" spans="2:5" ht="13.5" customHeight="1">
      <c r="B34829" t="str">
        <f t="shared" si="544"/>
        <v>---0</v>
      </c>
      <c r="E34829">
        <v>0</v>
      </c>
    </row>
    <row r="34830" spans="2:5" ht="13.5" customHeight="1">
      <c r="B34830" t="str">
        <f t="shared" si="544"/>
        <v>---0</v>
      </c>
      <c r="E34830">
        <v>0</v>
      </c>
    </row>
    <row r="34831" spans="2:5" ht="13.5" customHeight="1">
      <c r="B34831" t="str">
        <f t="shared" si="544"/>
        <v>---0</v>
      </c>
      <c r="E34831">
        <v>0</v>
      </c>
    </row>
    <row r="34832" spans="2:5" ht="13.5" customHeight="1">
      <c r="B34832" t="str">
        <f t="shared" si="544"/>
        <v>---0</v>
      </c>
      <c r="E34832">
        <v>0</v>
      </c>
    </row>
    <row r="34833" spans="2:5" ht="13.5" customHeight="1">
      <c r="B34833" t="str">
        <f t="shared" si="544"/>
        <v>---0</v>
      </c>
      <c r="E34833">
        <v>0</v>
      </c>
    </row>
    <row r="34834" spans="2:5" ht="13.5" customHeight="1">
      <c r="B34834" t="str">
        <f t="shared" si="544"/>
        <v>---0</v>
      </c>
      <c r="E34834">
        <v>0</v>
      </c>
    </row>
    <row r="34835" spans="2:5" ht="13.5" customHeight="1">
      <c r="B34835" t="str">
        <f t="shared" si="544"/>
        <v>---0</v>
      </c>
      <c r="E34835">
        <v>0</v>
      </c>
    </row>
    <row r="34836" spans="2:5" ht="13.5" customHeight="1">
      <c r="B34836" t="str">
        <f t="shared" si="544"/>
        <v>---0</v>
      </c>
      <c r="E34836">
        <v>0</v>
      </c>
    </row>
    <row r="34837" spans="2:5" ht="13.5" customHeight="1">
      <c r="B34837" t="str">
        <f t="shared" si="544"/>
        <v>---0</v>
      </c>
      <c r="E34837">
        <v>0</v>
      </c>
    </row>
    <row r="34838" spans="2:5" ht="13.5" customHeight="1">
      <c r="B34838" t="str">
        <f t="shared" si="544"/>
        <v>---0</v>
      </c>
      <c r="E34838">
        <v>0</v>
      </c>
    </row>
    <row r="34839" spans="2:5" ht="13.5" customHeight="1">
      <c r="B34839" t="str">
        <f t="shared" si="544"/>
        <v>---0</v>
      </c>
      <c r="E34839">
        <v>0</v>
      </c>
    </row>
    <row r="34840" spans="2:5" ht="13.5" customHeight="1">
      <c r="B34840" t="str">
        <f t="shared" si="544"/>
        <v>---0</v>
      </c>
      <c r="E34840">
        <v>0</v>
      </c>
    </row>
    <row r="34841" spans="2:5" ht="13.5" customHeight="1">
      <c r="B34841" t="str">
        <f t="shared" si="544"/>
        <v>---0</v>
      </c>
      <c r="E34841">
        <v>0</v>
      </c>
    </row>
    <row r="34842" spans="2:5" ht="13.5" customHeight="1">
      <c r="B34842" t="str">
        <f t="shared" si="544"/>
        <v>---0</v>
      </c>
      <c r="E34842">
        <v>0</v>
      </c>
    </row>
    <row r="34843" spans="2:5" ht="13.5" customHeight="1">
      <c r="B34843" t="str">
        <f t="shared" si="544"/>
        <v>---0</v>
      </c>
      <c r="E34843">
        <v>0</v>
      </c>
    </row>
    <row r="34844" spans="2:5" ht="13.5" customHeight="1">
      <c r="B34844" t="str">
        <f t="shared" si="544"/>
        <v>---0</v>
      </c>
      <c r="E34844">
        <v>0</v>
      </c>
    </row>
    <row r="34845" spans="2:5" ht="13.5" customHeight="1">
      <c r="B34845" t="str">
        <f t="shared" si="544"/>
        <v>---0</v>
      </c>
      <c r="E34845">
        <v>0</v>
      </c>
    </row>
    <row r="34846" spans="2:5" ht="13.5" customHeight="1">
      <c r="B34846" t="str">
        <f t="shared" si="544"/>
        <v>---0</v>
      </c>
      <c r="E34846">
        <v>0</v>
      </c>
    </row>
    <row r="34847" spans="2:5" ht="13.5" customHeight="1">
      <c r="B34847" t="str">
        <f t="shared" si="544"/>
        <v>---0</v>
      </c>
      <c r="E34847">
        <v>0</v>
      </c>
    </row>
    <row r="34848" spans="2:5" ht="13.5" customHeight="1">
      <c r="B34848" t="str">
        <f t="shared" si="544"/>
        <v>---0</v>
      </c>
      <c r="E34848">
        <v>0</v>
      </c>
    </row>
    <row r="34849" spans="2:5" ht="13.5" customHeight="1">
      <c r="B34849" t="str">
        <f t="shared" si="544"/>
        <v>---0</v>
      </c>
      <c r="E34849">
        <v>0</v>
      </c>
    </row>
    <row r="34850" spans="2:5" ht="13.5" customHeight="1">
      <c r="B34850" t="str">
        <f t="shared" si="544"/>
        <v>---0</v>
      </c>
      <c r="E34850">
        <v>0</v>
      </c>
    </row>
    <row r="34851" spans="2:5" ht="13.5" customHeight="1">
      <c r="B34851" t="str">
        <f t="shared" si="544"/>
        <v>---0</v>
      </c>
      <c r="E34851">
        <v>0</v>
      </c>
    </row>
    <row r="34852" spans="2:5" ht="13.5" customHeight="1">
      <c r="B34852" t="str">
        <f t="shared" si="544"/>
        <v>---0</v>
      </c>
      <c r="E34852">
        <v>0</v>
      </c>
    </row>
    <row r="34853" spans="2:5" ht="13.5" customHeight="1">
      <c r="B34853" t="str">
        <f t="shared" si="544"/>
        <v>---0</v>
      </c>
      <c r="E34853">
        <v>0</v>
      </c>
    </row>
    <row r="34854" spans="2:5" ht="13.5" customHeight="1">
      <c r="B34854" t="str">
        <f t="shared" si="544"/>
        <v>---0</v>
      </c>
      <c r="E34854">
        <v>0</v>
      </c>
    </row>
    <row r="34855" spans="2:5" ht="13.5" customHeight="1">
      <c r="B34855" t="str">
        <f t="shared" si="544"/>
        <v>---0</v>
      </c>
      <c r="E34855">
        <v>0</v>
      </c>
    </row>
    <row r="34856" spans="2:5" ht="13.5" customHeight="1">
      <c r="B34856" t="str">
        <f t="shared" si="544"/>
        <v>---0</v>
      </c>
      <c r="E34856">
        <v>0</v>
      </c>
    </row>
    <row r="34857" spans="2:5" ht="13.5" customHeight="1">
      <c r="B34857" t="str">
        <f t="shared" si="544"/>
        <v>---0</v>
      </c>
      <c r="E34857">
        <v>0</v>
      </c>
    </row>
    <row r="34858" spans="2:5" ht="13.5" customHeight="1">
      <c r="B34858" t="str">
        <f t="shared" si="544"/>
        <v>---0</v>
      </c>
      <c r="E34858">
        <v>0</v>
      </c>
    </row>
    <row r="34859" spans="2:5" ht="13.5" customHeight="1">
      <c r="B34859" t="str">
        <f t="shared" si="544"/>
        <v>---0</v>
      </c>
      <c r="E34859">
        <v>0</v>
      </c>
    </row>
    <row r="34860" spans="2:5" ht="13.5" customHeight="1">
      <c r="B34860" t="str">
        <f t="shared" si="544"/>
        <v>---0</v>
      </c>
      <c r="E34860">
        <v>0</v>
      </c>
    </row>
    <row r="34861" spans="2:5" ht="13.5" customHeight="1">
      <c r="B34861" t="str">
        <f t="shared" si="544"/>
        <v>---0</v>
      </c>
      <c r="E34861">
        <v>0</v>
      </c>
    </row>
    <row r="34862" spans="2:5" ht="13.5" customHeight="1">
      <c r="B34862" t="str">
        <f t="shared" si="544"/>
        <v>---0</v>
      </c>
      <c r="E34862">
        <v>0</v>
      </c>
    </row>
    <row r="34863" spans="2:5" ht="13.5" customHeight="1">
      <c r="B34863" t="str">
        <f t="shared" si="544"/>
        <v>---0</v>
      </c>
      <c r="E34863">
        <v>0</v>
      </c>
    </row>
    <row r="34864" spans="2:5" ht="13.5" customHeight="1">
      <c r="B34864" t="str">
        <f t="shared" si="544"/>
        <v>---0</v>
      </c>
      <c r="E34864">
        <v>0</v>
      </c>
    </row>
    <row r="34865" spans="2:5" ht="13.5" customHeight="1">
      <c r="B34865" t="str">
        <f t="shared" si="544"/>
        <v>---0</v>
      </c>
      <c r="E34865">
        <v>0</v>
      </c>
    </row>
    <row r="34866" spans="2:5" ht="13.5" customHeight="1">
      <c r="B34866" t="str">
        <f t="shared" si="544"/>
        <v>---0</v>
      </c>
      <c r="E34866">
        <v>0</v>
      </c>
    </row>
    <row r="34867" spans="2:5" ht="13.5" customHeight="1">
      <c r="B34867" t="str">
        <f t="shared" si="544"/>
        <v>---0</v>
      </c>
      <c r="E34867">
        <v>0</v>
      </c>
    </row>
    <row r="34868" spans="2:5" ht="13.5" customHeight="1">
      <c r="B34868" t="str">
        <f t="shared" si="544"/>
        <v>---0</v>
      </c>
      <c r="E34868">
        <v>0</v>
      </c>
    </row>
    <row r="34869" spans="2:5" ht="13.5" customHeight="1">
      <c r="B34869" t="str">
        <f t="shared" si="544"/>
        <v>---0</v>
      </c>
      <c r="E34869">
        <v>0</v>
      </c>
    </row>
    <row r="34870" spans="2:5" ht="13.5" customHeight="1">
      <c r="B34870" t="str">
        <f t="shared" si="544"/>
        <v>---0</v>
      </c>
      <c r="E34870">
        <v>0</v>
      </c>
    </row>
    <row r="34871" spans="2:5" ht="13.5" customHeight="1">
      <c r="B34871" t="str">
        <f t="shared" si="544"/>
        <v>---0</v>
      </c>
      <c r="E34871">
        <v>0</v>
      </c>
    </row>
    <row r="34872" spans="2:5" ht="13.5" customHeight="1">
      <c r="B34872" t="str">
        <f t="shared" si="544"/>
        <v>---0</v>
      </c>
      <c r="E34872">
        <v>0</v>
      </c>
    </row>
    <row r="34873" spans="2:5" ht="13.5" customHeight="1">
      <c r="B34873" t="str">
        <f t="shared" si="544"/>
        <v>---0</v>
      </c>
      <c r="E34873">
        <v>0</v>
      </c>
    </row>
    <row r="34874" spans="2:5" ht="13.5" customHeight="1">
      <c r="B34874" t="str">
        <f t="shared" si="544"/>
        <v>---0</v>
      </c>
      <c r="E34874">
        <v>0</v>
      </c>
    </row>
    <row r="34875" spans="2:5" ht="13.5" customHeight="1">
      <c r="B34875" t="str">
        <f t="shared" si="544"/>
        <v>---0</v>
      </c>
      <c r="E34875">
        <v>0</v>
      </c>
    </row>
    <row r="34876" spans="2:5" ht="13.5" customHeight="1">
      <c r="B34876" t="str">
        <f t="shared" si="544"/>
        <v>---0</v>
      </c>
      <c r="E34876">
        <v>0</v>
      </c>
    </row>
    <row r="34877" spans="2:5" ht="13.5" customHeight="1">
      <c r="B34877" t="str">
        <f t="shared" si="544"/>
        <v>---0</v>
      </c>
      <c r="E34877">
        <v>0</v>
      </c>
    </row>
    <row r="34878" spans="2:5" ht="13.5" customHeight="1">
      <c r="B34878" t="str">
        <f t="shared" si="544"/>
        <v>---0</v>
      </c>
      <c r="E34878">
        <v>0</v>
      </c>
    </row>
    <row r="34879" spans="2:5" ht="13.5" customHeight="1">
      <c r="B34879" t="str">
        <f t="shared" si="544"/>
        <v>---0</v>
      </c>
      <c r="E34879">
        <v>0</v>
      </c>
    </row>
    <row r="34880" spans="2:5" ht="13.5" customHeight="1">
      <c r="B34880" t="str">
        <f t="shared" si="544"/>
        <v>---0</v>
      </c>
      <c r="E34880">
        <v>0</v>
      </c>
    </row>
    <row r="34881" spans="2:5" ht="13.5" customHeight="1">
      <c r="B34881" t="str">
        <f t="shared" si="544"/>
        <v>---0</v>
      </c>
      <c r="E34881">
        <v>0</v>
      </c>
    </row>
    <row r="34882" spans="2:5" ht="13.5" customHeight="1">
      <c r="B34882" t="str">
        <f t="shared" si="544"/>
        <v>---0</v>
      </c>
      <c r="E34882">
        <v>0</v>
      </c>
    </row>
    <row r="34883" spans="2:5" ht="13.5" customHeight="1">
      <c r="B34883" t="str">
        <f t="shared" ref="B34883:B34946" si="545">A34883&amp;"---"&amp;E34883</f>
        <v>---0</v>
      </c>
      <c r="E34883">
        <v>0</v>
      </c>
    </row>
    <row r="34884" spans="2:5" ht="13.5" customHeight="1">
      <c r="B34884" t="str">
        <f t="shared" si="545"/>
        <v>---0</v>
      </c>
      <c r="E34884">
        <v>0</v>
      </c>
    </row>
    <row r="34885" spans="2:5" ht="13.5" customHeight="1">
      <c r="B34885" t="str">
        <f t="shared" si="545"/>
        <v>---0</v>
      </c>
      <c r="E34885">
        <v>0</v>
      </c>
    </row>
    <row r="34886" spans="2:5" ht="13.5" customHeight="1">
      <c r="B34886" t="str">
        <f t="shared" si="545"/>
        <v>---0</v>
      </c>
      <c r="E34886">
        <v>0</v>
      </c>
    </row>
    <row r="34887" spans="2:5" ht="13.5" customHeight="1">
      <c r="B34887" t="str">
        <f t="shared" si="545"/>
        <v>---0</v>
      </c>
      <c r="E34887">
        <v>0</v>
      </c>
    </row>
    <row r="34888" spans="2:5" ht="13.5" customHeight="1">
      <c r="B34888" t="str">
        <f t="shared" si="545"/>
        <v>---0</v>
      </c>
      <c r="E34888">
        <v>0</v>
      </c>
    </row>
    <row r="34889" spans="2:5" ht="13.5" customHeight="1">
      <c r="B34889" t="str">
        <f t="shared" si="545"/>
        <v>---0</v>
      </c>
      <c r="E34889">
        <v>0</v>
      </c>
    </row>
    <row r="34890" spans="2:5" ht="13.5" customHeight="1">
      <c r="B34890" t="str">
        <f t="shared" si="545"/>
        <v>---0</v>
      </c>
      <c r="E34890">
        <v>0</v>
      </c>
    </row>
    <row r="34891" spans="2:5" ht="13.5" customHeight="1">
      <c r="B34891" t="str">
        <f t="shared" si="545"/>
        <v>---0</v>
      </c>
      <c r="E34891">
        <v>0</v>
      </c>
    </row>
    <row r="34892" spans="2:5" ht="13.5" customHeight="1">
      <c r="B34892" t="str">
        <f t="shared" si="545"/>
        <v>---0</v>
      </c>
      <c r="E34892">
        <v>0</v>
      </c>
    </row>
    <row r="34893" spans="2:5" ht="13.5" customHeight="1">
      <c r="B34893" t="str">
        <f t="shared" si="545"/>
        <v>---0</v>
      </c>
      <c r="E34893">
        <v>0</v>
      </c>
    </row>
    <row r="34894" spans="2:5" ht="13.5" customHeight="1">
      <c r="B34894" t="str">
        <f t="shared" si="545"/>
        <v>---0</v>
      </c>
      <c r="E34894">
        <v>0</v>
      </c>
    </row>
    <row r="34895" spans="2:5" ht="13.5" customHeight="1">
      <c r="B34895" t="str">
        <f t="shared" si="545"/>
        <v>---0</v>
      </c>
      <c r="E34895">
        <v>0</v>
      </c>
    </row>
    <row r="34896" spans="2:5" ht="13.5" customHeight="1">
      <c r="B34896" t="str">
        <f t="shared" si="545"/>
        <v>---0</v>
      </c>
      <c r="E34896">
        <v>0</v>
      </c>
    </row>
    <row r="34897" spans="2:5" ht="13.5" customHeight="1">
      <c r="B34897" t="str">
        <f t="shared" si="545"/>
        <v>---0</v>
      </c>
      <c r="E34897">
        <v>0</v>
      </c>
    </row>
    <row r="34898" spans="2:5" ht="13.5" customHeight="1">
      <c r="B34898" t="str">
        <f t="shared" si="545"/>
        <v>---0</v>
      </c>
      <c r="E34898">
        <v>0</v>
      </c>
    </row>
    <row r="34899" spans="2:5" ht="13.5" customHeight="1">
      <c r="B34899" t="str">
        <f t="shared" si="545"/>
        <v>---0</v>
      </c>
      <c r="E34899">
        <v>0</v>
      </c>
    </row>
    <row r="34900" spans="2:5" ht="13.5" customHeight="1">
      <c r="B34900" t="str">
        <f t="shared" si="545"/>
        <v>---0</v>
      </c>
      <c r="E34900">
        <v>0</v>
      </c>
    </row>
    <row r="34901" spans="2:5" ht="13.5" customHeight="1">
      <c r="B34901" t="str">
        <f t="shared" si="545"/>
        <v>---0</v>
      </c>
      <c r="E34901">
        <v>0</v>
      </c>
    </row>
    <row r="34902" spans="2:5" ht="13.5" customHeight="1">
      <c r="B34902" t="str">
        <f t="shared" si="545"/>
        <v>---0</v>
      </c>
      <c r="E34902">
        <v>0</v>
      </c>
    </row>
    <row r="34903" spans="2:5" ht="13.5" customHeight="1">
      <c r="B34903" t="str">
        <f t="shared" si="545"/>
        <v>---0</v>
      </c>
      <c r="E34903">
        <v>0</v>
      </c>
    </row>
    <row r="34904" spans="2:5" ht="13.5" customHeight="1">
      <c r="B34904" t="str">
        <f t="shared" si="545"/>
        <v>---0</v>
      </c>
      <c r="E34904">
        <v>0</v>
      </c>
    </row>
    <row r="34905" spans="2:5" ht="13.5" customHeight="1">
      <c r="B34905" t="str">
        <f t="shared" si="545"/>
        <v>---0</v>
      </c>
      <c r="E34905">
        <v>0</v>
      </c>
    </row>
    <row r="34906" spans="2:5" ht="13.5" customHeight="1">
      <c r="B34906" t="str">
        <f t="shared" si="545"/>
        <v>---0</v>
      </c>
      <c r="E34906">
        <v>0</v>
      </c>
    </row>
    <row r="34907" spans="2:5" ht="13.5" customHeight="1">
      <c r="B34907" t="str">
        <f t="shared" si="545"/>
        <v>---0</v>
      </c>
      <c r="E34907">
        <v>0</v>
      </c>
    </row>
    <row r="34908" spans="2:5" ht="13.5" customHeight="1">
      <c r="B34908" t="str">
        <f t="shared" si="545"/>
        <v>---0</v>
      </c>
      <c r="E34908">
        <v>0</v>
      </c>
    </row>
    <row r="34909" spans="2:5" ht="13.5" customHeight="1">
      <c r="B34909" t="str">
        <f t="shared" si="545"/>
        <v>---0</v>
      </c>
      <c r="E34909">
        <v>0</v>
      </c>
    </row>
    <row r="34910" spans="2:5" ht="13.5" customHeight="1">
      <c r="B34910" t="str">
        <f t="shared" si="545"/>
        <v>---0</v>
      </c>
      <c r="E34910">
        <v>0</v>
      </c>
    </row>
    <row r="34911" spans="2:5" ht="13.5" customHeight="1">
      <c r="B34911" t="str">
        <f t="shared" si="545"/>
        <v>---0</v>
      </c>
      <c r="E34911">
        <v>0</v>
      </c>
    </row>
    <row r="34912" spans="2:5" ht="13.5" customHeight="1">
      <c r="B34912" t="str">
        <f t="shared" si="545"/>
        <v>---0</v>
      </c>
      <c r="E34912">
        <v>0</v>
      </c>
    </row>
    <row r="34913" spans="2:5" ht="13.5" customHeight="1">
      <c r="B34913" t="str">
        <f t="shared" si="545"/>
        <v>---0</v>
      </c>
      <c r="E34913">
        <v>0</v>
      </c>
    </row>
    <row r="34914" spans="2:5" ht="13.5" customHeight="1">
      <c r="B34914" t="str">
        <f t="shared" si="545"/>
        <v>---0</v>
      </c>
      <c r="E34914">
        <v>0</v>
      </c>
    </row>
    <row r="34915" spans="2:5" ht="13.5" customHeight="1">
      <c r="B34915" t="str">
        <f t="shared" si="545"/>
        <v>---0</v>
      </c>
      <c r="E34915">
        <v>0</v>
      </c>
    </row>
    <row r="34916" spans="2:5" ht="13.5" customHeight="1">
      <c r="B34916" t="str">
        <f t="shared" si="545"/>
        <v>---0</v>
      </c>
      <c r="E34916">
        <v>0</v>
      </c>
    </row>
    <row r="34917" spans="2:5" ht="13.5" customHeight="1">
      <c r="B34917" t="str">
        <f t="shared" si="545"/>
        <v>---0</v>
      </c>
      <c r="E34917">
        <v>0</v>
      </c>
    </row>
    <row r="34918" spans="2:5" ht="13.5" customHeight="1">
      <c r="B34918" t="str">
        <f t="shared" si="545"/>
        <v>---0</v>
      </c>
      <c r="E34918">
        <v>0</v>
      </c>
    </row>
    <row r="34919" spans="2:5" ht="13.5" customHeight="1">
      <c r="B34919" t="str">
        <f t="shared" si="545"/>
        <v>---0</v>
      </c>
      <c r="E34919">
        <v>0</v>
      </c>
    </row>
    <row r="34920" spans="2:5" ht="13.5" customHeight="1">
      <c r="B34920" t="str">
        <f t="shared" si="545"/>
        <v>---0</v>
      </c>
      <c r="E34920">
        <v>0</v>
      </c>
    </row>
    <row r="34921" spans="2:5" ht="13.5" customHeight="1">
      <c r="B34921" t="str">
        <f t="shared" si="545"/>
        <v>---0</v>
      </c>
      <c r="E34921">
        <v>0</v>
      </c>
    </row>
    <row r="34922" spans="2:5" ht="13.5" customHeight="1">
      <c r="B34922" t="str">
        <f t="shared" si="545"/>
        <v>---0</v>
      </c>
      <c r="E34922">
        <v>0</v>
      </c>
    </row>
    <row r="34923" spans="2:5" ht="13.5" customHeight="1">
      <c r="B34923" t="str">
        <f t="shared" si="545"/>
        <v>---0</v>
      </c>
      <c r="E34923">
        <v>0</v>
      </c>
    </row>
    <row r="34924" spans="2:5" ht="13.5" customHeight="1">
      <c r="B34924" t="str">
        <f t="shared" si="545"/>
        <v>---0</v>
      </c>
      <c r="E34924">
        <v>0</v>
      </c>
    </row>
    <row r="34925" spans="2:5" ht="13.5" customHeight="1">
      <c r="B34925" t="str">
        <f t="shared" si="545"/>
        <v>---0</v>
      </c>
      <c r="E34925">
        <v>0</v>
      </c>
    </row>
    <row r="34926" spans="2:5" ht="13.5" customHeight="1">
      <c r="B34926" t="str">
        <f t="shared" si="545"/>
        <v>---0</v>
      </c>
      <c r="E34926">
        <v>0</v>
      </c>
    </row>
    <row r="34927" spans="2:5" ht="13.5" customHeight="1">
      <c r="B34927" t="str">
        <f t="shared" si="545"/>
        <v>---0</v>
      </c>
      <c r="E34927">
        <v>0</v>
      </c>
    </row>
    <row r="34928" spans="2:5" ht="13.5" customHeight="1">
      <c r="B34928" t="str">
        <f t="shared" si="545"/>
        <v>---0</v>
      </c>
      <c r="E34928">
        <v>0</v>
      </c>
    </row>
    <row r="34929" spans="2:5" ht="13.5" customHeight="1">
      <c r="B34929" t="str">
        <f t="shared" si="545"/>
        <v>---0</v>
      </c>
      <c r="E34929">
        <v>0</v>
      </c>
    </row>
    <row r="34930" spans="2:5" ht="13.5" customHeight="1">
      <c r="B34930" t="str">
        <f t="shared" si="545"/>
        <v>---0</v>
      </c>
      <c r="E34930">
        <v>0</v>
      </c>
    </row>
    <row r="34931" spans="2:5" ht="13.5" customHeight="1">
      <c r="B34931" t="str">
        <f t="shared" si="545"/>
        <v>---0</v>
      </c>
      <c r="E34931">
        <v>0</v>
      </c>
    </row>
    <row r="34932" spans="2:5" ht="13.5" customHeight="1">
      <c r="B34932" t="str">
        <f t="shared" si="545"/>
        <v>---0</v>
      </c>
      <c r="E34932">
        <v>0</v>
      </c>
    </row>
    <row r="34933" spans="2:5" ht="13.5" customHeight="1">
      <c r="B34933" t="str">
        <f t="shared" si="545"/>
        <v>---0</v>
      </c>
      <c r="E34933">
        <v>0</v>
      </c>
    </row>
    <row r="34934" spans="2:5" ht="13.5" customHeight="1">
      <c r="B34934" t="str">
        <f t="shared" si="545"/>
        <v>---0</v>
      </c>
      <c r="E34934">
        <v>0</v>
      </c>
    </row>
    <row r="34935" spans="2:5" ht="13.5" customHeight="1">
      <c r="B34935" t="str">
        <f t="shared" si="545"/>
        <v>---0</v>
      </c>
      <c r="E34935">
        <v>0</v>
      </c>
    </row>
    <row r="34936" spans="2:5" ht="13.5" customHeight="1">
      <c r="B34936" t="str">
        <f t="shared" si="545"/>
        <v>---0</v>
      </c>
      <c r="E34936">
        <v>0</v>
      </c>
    </row>
    <row r="34937" spans="2:5" ht="13.5" customHeight="1">
      <c r="B34937" t="str">
        <f t="shared" si="545"/>
        <v>---0</v>
      </c>
      <c r="E34937">
        <v>0</v>
      </c>
    </row>
    <row r="34938" spans="2:5" ht="13.5" customHeight="1">
      <c r="B34938" t="str">
        <f t="shared" si="545"/>
        <v>---0</v>
      </c>
      <c r="E34938">
        <v>0</v>
      </c>
    </row>
    <row r="34939" spans="2:5" ht="13.5" customHeight="1">
      <c r="B34939" t="str">
        <f t="shared" si="545"/>
        <v>---0</v>
      </c>
      <c r="E34939">
        <v>0</v>
      </c>
    </row>
    <row r="34940" spans="2:5" ht="13.5" customHeight="1">
      <c r="B34940" t="str">
        <f t="shared" si="545"/>
        <v>---0</v>
      </c>
      <c r="E34940">
        <v>0</v>
      </c>
    </row>
    <row r="34941" spans="2:5" ht="13.5" customHeight="1">
      <c r="B34941" t="str">
        <f t="shared" si="545"/>
        <v>---0</v>
      </c>
      <c r="E34941">
        <v>0</v>
      </c>
    </row>
    <row r="34942" spans="2:5" ht="13.5" customHeight="1">
      <c r="B34942" t="str">
        <f t="shared" si="545"/>
        <v>---0</v>
      </c>
      <c r="E34942">
        <v>0</v>
      </c>
    </row>
    <row r="34943" spans="2:5" ht="13.5" customHeight="1">
      <c r="B34943" t="str">
        <f t="shared" si="545"/>
        <v>---0</v>
      </c>
      <c r="E34943">
        <v>0</v>
      </c>
    </row>
    <row r="34944" spans="2:5" ht="13.5" customHeight="1">
      <c r="B34944" t="str">
        <f t="shared" si="545"/>
        <v>---0</v>
      </c>
      <c r="E34944">
        <v>0</v>
      </c>
    </row>
    <row r="34945" spans="2:5" ht="13.5" customHeight="1">
      <c r="B34945" t="str">
        <f t="shared" si="545"/>
        <v>---0</v>
      </c>
      <c r="E34945">
        <v>0</v>
      </c>
    </row>
    <row r="34946" spans="2:5" ht="13.5" customHeight="1">
      <c r="B34946" t="str">
        <f t="shared" si="545"/>
        <v>---0</v>
      </c>
      <c r="E34946">
        <v>0</v>
      </c>
    </row>
    <row r="34947" spans="2:5" ht="13.5" customHeight="1">
      <c r="B34947" t="str">
        <f t="shared" ref="B34947:B35010" si="546">A34947&amp;"---"&amp;E34947</f>
        <v>---0</v>
      </c>
      <c r="E34947">
        <v>0</v>
      </c>
    </row>
    <row r="34948" spans="2:5" ht="13.5" customHeight="1">
      <c r="B34948" t="str">
        <f t="shared" si="546"/>
        <v>---0</v>
      </c>
      <c r="E34948">
        <v>0</v>
      </c>
    </row>
    <row r="34949" spans="2:5" ht="13.5" customHeight="1">
      <c r="B34949" t="str">
        <f t="shared" si="546"/>
        <v>---0</v>
      </c>
      <c r="E34949">
        <v>0</v>
      </c>
    </row>
    <row r="34950" spans="2:5" ht="13.5" customHeight="1">
      <c r="B34950" t="str">
        <f t="shared" si="546"/>
        <v>---0</v>
      </c>
      <c r="E34950">
        <v>0</v>
      </c>
    </row>
    <row r="34951" spans="2:5" ht="13.5" customHeight="1">
      <c r="B34951" t="str">
        <f t="shared" si="546"/>
        <v>---0</v>
      </c>
      <c r="E34951">
        <v>0</v>
      </c>
    </row>
    <row r="34952" spans="2:5" ht="13.5" customHeight="1">
      <c r="B34952" t="str">
        <f t="shared" si="546"/>
        <v>---0</v>
      </c>
      <c r="E34952">
        <v>0</v>
      </c>
    </row>
    <row r="34953" spans="2:5" ht="13.5" customHeight="1">
      <c r="B34953" t="str">
        <f t="shared" si="546"/>
        <v>---0</v>
      </c>
      <c r="E34953">
        <v>0</v>
      </c>
    </row>
    <row r="34954" spans="2:5" ht="13.5" customHeight="1">
      <c r="B34954" t="str">
        <f t="shared" si="546"/>
        <v>---0</v>
      </c>
      <c r="E34954">
        <v>0</v>
      </c>
    </row>
    <row r="34955" spans="2:5" ht="13.5" customHeight="1">
      <c r="B34955" t="str">
        <f t="shared" si="546"/>
        <v>---0</v>
      </c>
      <c r="E34955">
        <v>0</v>
      </c>
    </row>
    <row r="34956" spans="2:5" ht="13.5" customHeight="1">
      <c r="B34956" t="str">
        <f t="shared" si="546"/>
        <v>---0</v>
      </c>
      <c r="E34956">
        <v>0</v>
      </c>
    </row>
    <row r="34957" spans="2:5" ht="13.5" customHeight="1">
      <c r="B34957" t="str">
        <f t="shared" si="546"/>
        <v>---0</v>
      </c>
      <c r="E34957">
        <v>0</v>
      </c>
    </row>
    <row r="34958" spans="2:5" ht="13.5" customHeight="1">
      <c r="B34958" t="str">
        <f t="shared" si="546"/>
        <v>---0</v>
      </c>
      <c r="E34958">
        <v>0</v>
      </c>
    </row>
    <row r="34959" spans="2:5" ht="13.5" customHeight="1">
      <c r="B34959" t="str">
        <f t="shared" si="546"/>
        <v>---0</v>
      </c>
      <c r="E34959">
        <v>0</v>
      </c>
    </row>
    <row r="34960" spans="2:5" ht="13.5" customHeight="1">
      <c r="B34960" t="str">
        <f t="shared" si="546"/>
        <v>---0</v>
      </c>
      <c r="E34960">
        <v>0</v>
      </c>
    </row>
    <row r="34961" spans="2:5" ht="13.5" customHeight="1">
      <c r="B34961" t="str">
        <f t="shared" si="546"/>
        <v>---0</v>
      </c>
      <c r="E34961">
        <v>0</v>
      </c>
    </row>
    <row r="34962" spans="2:5" ht="13.5" customHeight="1">
      <c r="B34962" t="str">
        <f t="shared" si="546"/>
        <v>---0</v>
      </c>
      <c r="E34962">
        <v>0</v>
      </c>
    </row>
    <row r="34963" spans="2:5" ht="13.5" customHeight="1">
      <c r="B34963" t="str">
        <f t="shared" si="546"/>
        <v>---0</v>
      </c>
      <c r="E34963">
        <v>0</v>
      </c>
    </row>
    <row r="34964" spans="2:5" ht="13.5" customHeight="1">
      <c r="B34964" t="str">
        <f t="shared" si="546"/>
        <v>---0</v>
      </c>
      <c r="E34964">
        <v>0</v>
      </c>
    </row>
    <row r="34965" spans="2:5" ht="13.5" customHeight="1">
      <c r="B34965" t="str">
        <f t="shared" si="546"/>
        <v>---0</v>
      </c>
      <c r="E34965">
        <v>0</v>
      </c>
    </row>
    <row r="34966" spans="2:5" ht="13.5" customHeight="1">
      <c r="B34966" t="str">
        <f t="shared" si="546"/>
        <v>---0</v>
      </c>
      <c r="E34966">
        <v>0</v>
      </c>
    </row>
    <row r="34967" spans="2:5" ht="13.5" customHeight="1">
      <c r="B34967" t="str">
        <f t="shared" si="546"/>
        <v>---0</v>
      </c>
      <c r="E34967">
        <v>0</v>
      </c>
    </row>
    <row r="34968" spans="2:5" ht="13.5" customHeight="1">
      <c r="B34968" t="str">
        <f t="shared" si="546"/>
        <v>---0</v>
      </c>
      <c r="E34968">
        <v>0</v>
      </c>
    </row>
    <row r="34969" spans="2:5" ht="13.5" customHeight="1">
      <c r="B34969" t="str">
        <f t="shared" si="546"/>
        <v>---0</v>
      </c>
      <c r="E34969">
        <v>0</v>
      </c>
    </row>
    <row r="34970" spans="2:5" ht="13.5" customHeight="1">
      <c r="B34970" t="str">
        <f t="shared" si="546"/>
        <v>---0</v>
      </c>
      <c r="E34970">
        <v>0</v>
      </c>
    </row>
    <row r="34971" spans="2:5" ht="13.5" customHeight="1">
      <c r="B34971" t="str">
        <f t="shared" si="546"/>
        <v>---0</v>
      </c>
      <c r="E34971">
        <v>0</v>
      </c>
    </row>
    <row r="34972" spans="2:5" ht="13.5" customHeight="1">
      <c r="B34972" t="str">
        <f t="shared" si="546"/>
        <v>---0</v>
      </c>
      <c r="E34972">
        <v>0</v>
      </c>
    </row>
    <row r="34973" spans="2:5" ht="13.5" customHeight="1">
      <c r="B34973" t="str">
        <f t="shared" si="546"/>
        <v>---0</v>
      </c>
      <c r="E34973">
        <v>0</v>
      </c>
    </row>
    <row r="34974" spans="2:5" ht="13.5" customHeight="1">
      <c r="B34974" t="str">
        <f t="shared" si="546"/>
        <v>---0</v>
      </c>
      <c r="E34974">
        <v>0</v>
      </c>
    </row>
    <row r="34975" spans="2:5" ht="13.5" customHeight="1">
      <c r="B34975" t="str">
        <f t="shared" si="546"/>
        <v>---0</v>
      </c>
      <c r="E34975">
        <v>0</v>
      </c>
    </row>
    <row r="34976" spans="2:5" ht="13.5" customHeight="1">
      <c r="B34976" t="str">
        <f t="shared" si="546"/>
        <v>---0</v>
      </c>
      <c r="E34976">
        <v>0</v>
      </c>
    </row>
    <row r="34977" spans="2:5" ht="13.5" customHeight="1">
      <c r="B34977" t="str">
        <f t="shared" si="546"/>
        <v>---0</v>
      </c>
      <c r="E34977">
        <v>0</v>
      </c>
    </row>
    <row r="34978" spans="2:5" ht="13.5" customHeight="1">
      <c r="B34978" t="str">
        <f t="shared" si="546"/>
        <v>---0</v>
      </c>
      <c r="E34978">
        <v>0</v>
      </c>
    </row>
    <row r="34979" spans="2:5" ht="13.5" customHeight="1">
      <c r="B34979" t="str">
        <f t="shared" si="546"/>
        <v>---0</v>
      </c>
      <c r="E34979">
        <v>0</v>
      </c>
    </row>
    <row r="34980" spans="2:5" ht="13.5" customHeight="1">
      <c r="B34980" t="str">
        <f t="shared" si="546"/>
        <v>---0</v>
      </c>
      <c r="E34980">
        <v>0</v>
      </c>
    </row>
    <row r="34981" spans="2:5" ht="13.5" customHeight="1">
      <c r="B34981" t="str">
        <f t="shared" si="546"/>
        <v>---0</v>
      </c>
      <c r="E34981">
        <v>0</v>
      </c>
    </row>
    <row r="34982" spans="2:5" ht="13.5" customHeight="1">
      <c r="B34982" t="str">
        <f t="shared" si="546"/>
        <v>---0</v>
      </c>
      <c r="E34982">
        <v>0</v>
      </c>
    </row>
    <row r="34983" spans="2:5" ht="13.5" customHeight="1">
      <c r="B34983" t="str">
        <f t="shared" si="546"/>
        <v>---0</v>
      </c>
      <c r="E34983">
        <v>0</v>
      </c>
    </row>
    <row r="34984" spans="2:5" ht="13.5" customHeight="1">
      <c r="B34984" t="str">
        <f t="shared" si="546"/>
        <v>---0</v>
      </c>
      <c r="E34984">
        <v>0</v>
      </c>
    </row>
    <row r="34985" spans="2:5" ht="13.5" customHeight="1">
      <c r="B34985" t="str">
        <f t="shared" si="546"/>
        <v>---0</v>
      </c>
      <c r="E34985">
        <v>0</v>
      </c>
    </row>
    <row r="34986" spans="2:5" ht="13.5" customHeight="1">
      <c r="B34986" t="str">
        <f t="shared" si="546"/>
        <v>---0</v>
      </c>
      <c r="E34986">
        <v>0</v>
      </c>
    </row>
    <row r="34987" spans="2:5" ht="13.5" customHeight="1">
      <c r="B34987" t="str">
        <f t="shared" si="546"/>
        <v>---0</v>
      </c>
      <c r="E34987">
        <v>0</v>
      </c>
    </row>
    <row r="34988" spans="2:5" ht="13.5" customHeight="1">
      <c r="B34988" t="str">
        <f t="shared" si="546"/>
        <v>---0</v>
      </c>
      <c r="E34988">
        <v>0</v>
      </c>
    </row>
    <row r="34989" spans="2:5" ht="13.5" customHeight="1">
      <c r="B34989" t="str">
        <f t="shared" si="546"/>
        <v>---0</v>
      </c>
      <c r="E34989">
        <v>0</v>
      </c>
    </row>
    <row r="34990" spans="2:5" ht="13.5" customHeight="1">
      <c r="B34990" t="str">
        <f t="shared" si="546"/>
        <v>---0</v>
      </c>
      <c r="E34990">
        <v>0</v>
      </c>
    </row>
    <row r="34991" spans="2:5" ht="13.5" customHeight="1">
      <c r="B34991" t="str">
        <f t="shared" si="546"/>
        <v>---0</v>
      </c>
      <c r="E34991">
        <v>0</v>
      </c>
    </row>
    <row r="34992" spans="2:5" ht="13.5" customHeight="1">
      <c r="B34992" t="str">
        <f t="shared" si="546"/>
        <v>---0</v>
      </c>
      <c r="E34992">
        <v>0</v>
      </c>
    </row>
    <row r="34993" spans="2:5" ht="13.5" customHeight="1">
      <c r="B34993" t="str">
        <f t="shared" si="546"/>
        <v>---0</v>
      </c>
      <c r="E34993">
        <v>0</v>
      </c>
    </row>
    <row r="34994" spans="2:5" ht="13.5" customHeight="1">
      <c r="B34994" t="str">
        <f t="shared" si="546"/>
        <v>---0</v>
      </c>
      <c r="E34994">
        <v>0</v>
      </c>
    </row>
    <row r="34995" spans="2:5" ht="13.5" customHeight="1">
      <c r="B34995" t="str">
        <f t="shared" si="546"/>
        <v>---0</v>
      </c>
      <c r="E34995">
        <v>0</v>
      </c>
    </row>
    <row r="34996" spans="2:5" ht="13.5" customHeight="1">
      <c r="B34996" t="str">
        <f t="shared" si="546"/>
        <v>---0</v>
      </c>
      <c r="E34996">
        <v>0</v>
      </c>
    </row>
    <row r="34997" spans="2:5" ht="13.5" customHeight="1">
      <c r="B34997" t="str">
        <f t="shared" si="546"/>
        <v>---0</v>
      </c>
      <c r="E34997">
        <v>0</v>
      </c>
    </row>
    <row r="34998" spans="2:5" ht="13.5" customHeight="1">
      <c r="B34998" t="str">
        <f t="shared" si="546"/>
        <v>---0</v>
      </c>
      <c r="E34998">
        <v>0</v>
      </c>
    </row>
    <row r="34999" spans="2:5" ht="13.5" customHeight="1">
      <c r="B34999" t="str">
        <f t="shared" si="546"/>
        <v>---0</v>
      </c>
      <c r="E34999">
        <v>0</v>
      </c>
    </row>
    <row r="35000" spans="2:5" ht="13.5" customHeight="1">
      <c r="B35000" t="str">
        <f t="shared" si="546"/>
        <v>---0</v>
      </c>
      <c r="E35000">
        <v>0</v>
      </c>
    </row>
    <row r="35001" spans="2:5" ht="13.5" customHeight="1">
      <c r="B35001" t="str">
        <f t="shared" si="546"/>
        <v>---0</v>
      </c>
      <c r="E35001">
        <v>0</v>
      </c>
    </row>
    <row r="35002" spans="2:5" ht="13.5" customHeight="1">
      <c r="B35002" t="str">
        <f t="shared" si="546"/>
        <v>---0</v>
      </c>
      <c r="E35002">
        <v>0</v>
      </c>
    </row>
    <row r="35003" spans="2:5" ht="13.5" customHeight="1">
      <c r="B35003" t="str">
        <f t="shared" si="546"/>
        <v>---0</v>
      </c>
      <c r="E35003">
        <v>0</v>
      </c>
    </row>
    <row r="35004" spans="2:5" ht="13.5" customHeight="1">
      <c r="B35004" t="str">
        <f t="shared" si="546"/>
        <v>---0</v>
      </c>
      <c r="E35004">
        <v>0</v>
      </c>
    </row>
    <row r="35005" spans="2:5" ht="13.5" customHeight="1">
      <c r="B35005" t="str">
        <f t="shared" si="546"/>
        <v>---0</v>
      </c>
      <c r="E35005">
        <v>0</v>
      </c>
    </row>
    <row r="35006" spans="2:5" ht="13.5" customHeight="1">
      <c r="B35006" t="str">
        <f t="shared" si="546"/>
        <v>---0</v>
      </c>
      <c r="E35006">
        <v>0</v>
      </c>
    </row>
    <row r="35007" spans="2:5" ht="13.5" customHeight="1">
      <c r="B35007" t="str">
        <f t="shared" si="546"/>
        <v>---0</v>
      </c>
      <c r="E35007">
        <v>0</v>
      </c>
    </row>
    <row r="35008" spans="2:5" ht="13.5" customHeight="1">
      <c r="B35008" t="str">
        <f t="shared" si="546"/>
        <v>---0</v>
      </c>
      <c r="E35008">
        <v>0</v>
      </c>
    </row>
    <row r="35009" spans="2:5" ht="13.5" customHeight="1">
      <c r="B35009" t="str">
        <f t="shared" si="546"/>
        <v>---0</v>
      </c>
      <c r="E35009">
        <v>0</v>
      </c>
    </row>
    <row r="35010" spans="2:5" ht="13.5" customHeight="1">
      <c r="B35010" t="str">
        <f t="shared" si="546"/>
        <v>---0</v>
      </c>
      <c r="E35010">
        <v>0</v>
      </c>
    </row>
    <row r="35011" spans="2:5" ht="13.5" customHeight="1">
      <c r="B35011" t="str">
        <f t="shared" ref="B35011:B35074" si="547">A35011&amp;"---"&amp;E35011</f>
        <v>---0</v>
      </c>
      <c r="E35011">
        <v>0</v>
      </c>
    </row>
    <row r="35012" spans="2:5" ht="13.5" customHeight="1">
      <c r="B35012" t="str">
        <f t="shared" si="547"/>
        <v>---0</v>
      </c>
      <c r="E35012">
        <v>0</v>
      </c>
    </row>
    <row r="35013" spans="2:5" ht="13.5" customHeight="1">
      <c r="B35013" t="str">
        <f t="shared" si="547"/>
        <v>---0</v>
      </c>
      <c r="E35013">
        <v>0</v>
      </c>
    </row>
    <row r="35014" spans="2:5" ht="13.5" customHeight="1">
      <c r="B35014" t="str">
        <f t="shared" si="547"/>
        <v>---0</v>
      </c>
      <c r="E35014">
        <v>0</v>
      </c>
    </row>
    <row r="35015" spans="2:5" ht="13.5" customHeight="1">
      <c r="B35015" t="str">
        <f t="shared" si="547"/>
        <v>---0</v>
      </c>
      <c r="E35015">
        <v>0</v>
      </c>
    </row>
    <row r="35016" spans="2:5" ht="13.5" customHeight="1">
      <c r="B35016" t="str">
        <f t="shared" si="547"/>
        <v>---0</v>
      </c>
      <c r="E35016">
        <v>0</v>
      </c>
    </row>
    <row r="35017" spans="2:5" ht="13.5" customHeight="1">
      <c r="B35017" t="str">
        <f t="shared" si="547"/>
        <v>---0</v>
      </c>
      <c r="E35017">
        <v>0</v>
      </c>
    </row>
    <row r="35018" spans="2:5" ht="13.5" customHeight="1">
      <c r="B35018" t="str">
        <f t="shared" si="547"/>
        <v>---0</v>
      </c>
      <c r="E35018">
        <v>0</v>
      </c>
    </row>
    <row r="35019" spans="2:5" ht="13.5" customHeight="1">
      <c r="B35019" t="str">
        <f t="shared" si="547"/>
        <v>---0</v>
      </c>
      <c r="E35019">
        <v>0</v>
      </c>
    </row>
    <row r="35020" spans="2:5" ht="13.5" customHeight="1">
      <c r="B35020" t="str">
        <f t="shared" si="547"/>
        <v>---0</v>
      </c>
      <c r="E35020">
        <v>0</v>
      </c>
    </row>
    <row r="35021" spans="2:5" ht="13.5" customHeight="1">
      <c r="B35021" t="str">
        <f t="shared" si="547"/>
        <v>---0</v>
      </c>
      <c r="E35021">
        <v>0</v>
      </c>
    </row>
    <row r="35022" spans="2:5" ht="13.5" customHeight="1">
      <c r="B35022" t="str">
        <f t="shared" si="547"/>
        <v>---0</v>
      </c>
      <c r="E35022">
        <v>0</v>
      </c>
    </row>
    <row r="35023" spans="2:5" ht="13.5" customHeight="1">
      <c r="B35023" t="str">
        <f t="shared" si="547"/>
        <v>---0</v>
      </c>
      <c r="E35023">
        <v>0</v>
      </c>
    </row>
    <row r="35024" spans="2:5" ht="13.5" customHeight="1">
      <c r="B35024" t="str">
        <f t="shared" si="547"/>
        <v>---0</v>
      </c>
      <c r="E35024">
        <v>0</v>
      </c>
    </row>
    <row r="35025" spans="2:5" ht="13.5" customHeight="1">
      <c r="B35025" t="str">
        <f t="shared" si="547"/>
        <v>---0</v>
      </c>
      <c r="E35025">
        <v>0</v>
      </c>
    </row>
    <row r="35026" spans="2:5" ht="13.5" customHeight="1">
      <c r="B35026" t="str">
        <f t="shared" si="547"/>
        <v>---0</v>
      </c>
      <c r="E35026">
        <v>0</v>
      </c>
    </row>
    <row r="35027" spans="2:5" ht="13.5" customHeight="1">
      <c r="B35027" t="str">
        <f t="shared" si="547"/>
        <v>---0</v>
      </c>
      <c r="E35027">
        <v>0</v>
      </c>
    </row>
    <row r="35028" spans="2:5" ht="13.5" customHeight="1">
      <c r="B35028" t="str">
        <f t="shared" si="547"/>
        <v>---0</v>
      </c>
      <c r="E35028">
        <v>0</v>
      </c>
    </row>
    <row r="35029" spans="2:5" ht="13.5" customHeight="1">
      <c r="B35029" t="str">
        <f t="shared" si="547"/>
        <v>---0</v>
      </c>
      <c r="E35029">
        <v>0</v>
      </c>
    </row>
    <row r="35030" spans="2:5" ht="13.5" customHeight="1">
      <c r="B35030" t="str">
        <f t="shared" si="547"/>
        <v>---0</v>
      </c>
      <c r="E35030">
        <v>0</v>
      </c>
    </row>
    <row r="35031" spans="2:5" ht="13.5" customHeight="1">
      <c r="B35031" t="str">
        <f t="shared" si="547"/>
        <v>---0</v>
      </c>
      <c r="E35031">
        <v>0</v>
      </c>
    </row>
    <row r="35032" spans="2:5" ht="13.5" customHeight="1">
      <c r="B35032" t="str">
        <f t="shared" si="547"/>
        <v>---0</v>
      </c>
      <c r="E35032">
        <v>0</v>
      </c>
    </row>
    <row r="35033" spans="2:5" ht="13.5" customHeight="1">
      <c r="B35033" t="str">
        <f t="shared" si="547"/>
        <v>---0</v>
      </c>
      <c r="E35033">
        <v>0</v>
      </c>
    </row>
    <row r="35034" spans="2:5" ht="13.5" customHeight="1">
      <c r="B35034" t="str">
        <f t="shared" si="547"/>
        <v>---0</v>
      </c>
      <c r="E35034">
        <v>0</v>
      </c>
    </row>
    <row r="35035" spans="2:5" ht="13.5" customHeight="1">
      <c r="B35035" t="str">
        <f t="shared" si="547"/>
        <v>---0</v>
      </c>
      <c r="E35035">
        <v>0</v>
      </c>
    </row>
    <row r="35036" spans="2:5" ht="13.5" customHeight="1">
      <c r="B35036" t="str">
        <f t="shared" si="547"/>
        <v>---0</v>
      </c>
      <c r="E35036">
        <v>0</v>
      </c>
    </row>
    <row r="35037" spans="2:5" ht="13.5" customHeight="1">
      <c r="B35037" t="str">
        <f t="shared" si="547"/>
        <v>---0</v>
      </c>
      <c r="E35037">
        <v>0</v>
      </c>
    </row>
    <row r="35038" spans="2:5" ht="13.5" customHeight="1">
      <c r="B35038" t="str">
        <f t="shared" si="547"/>
        <v>---0</v>
      </c>
      <c r="E35038">
        <v>0</v>
      </c>
    </row>
    <row r="35039" spans="2:5" ht="13.5" customHeight="1">
      <c r="B35039" t="str">
        <f t="shared" si="547"/>
        <v>---0</v>
      </c>
      <c r="E35039">
        <v>0</v>
      </c>
    </row>
    <row r="35040" spans="2:5" ht="13.5" customHeight="1">
      <c r="B35040" t="str">
        <f t="shared" si="547"/>
        <v>---0</v>
      </c>
      <c r="E35040">
        <v>0</v>
      </c>
    </row>
    <row r="35041" spans="2:5" ht="13.5" customHeight="1">
      <c r="B35041" t="str">
        <f t="shared" si="547"/>
        <v>---0</v>
      </c>
      <c r="E35041">
        <v>0</v>
      </c>
    </row>
    <row r="35042" spans="2:5" ht="13.5" customHeight="1">
      <c r="B35042" t="str">
        <f t="shared" si="547"/>
        <v>---0</v>
      </c>
      <c r="E35042">
        <v>0</v>
      </c>
    </row>
    <row r="35043" spans="2:5" ht="13.5" customHeight="1">
      <c r="B35043" t="str">
        <f t="shared" si="547"/>
        <v>---0</v>
      </c>
      <c r="E35043">
        <v>0</v>
      </c>
    </row>
    <row r="35044" spans="2:5" ht="13.5" customHeight="1">
      <c r="B35044" t="str">
        <f t="shared" si="547"/>
        <v>---0</v>
      </c>
      <c r="E35044">
        <v>0</v>
      </c>
    </row>
    <row r="35045" spans="2:5" ht="13.5" customHeight="1">
      <c r="B35045" t="str">
        <f t="shared" si="547"/>
        <v>---0</v>
      </c>
      <c r="E35045">
        <v>0</v>
      </c>
    </row>
    <row r="35046" spans="2:5" ht="13.5" customHeight="1">
      <c r="B35046" t="str">
        <f t="shared" si="547"/>
        <v>---0</v>
      </c>
      <c r="E35046">
        <v>0</v>
      </c>
    </row>
    <row r="35047" spans="2:5" ht="13.5" customHeight="1">
      <c r="B35047" t="str">
        <f t="shared" si="547"/>
        <v>---0</v>
      </c>
      <c r="E35047">
        <v>0</v>
      </c>
    </row>
    <row r="35048" spans="2:5" ht="13.5" customHeight="1">
      <c r="B35048" t="str">
        <f t="shared" si="547"/>
        <v>---0</v>
      </c>
      <c r="E35048">
        <v>0</v>
      </c>
    </row>
    <row r="35049" spans="2:5" ht="13.5" customHeight="1">
      <c r="B35049" t="str">
        <f t="shared" si="547"/>
        <v>---0</v>
      </c>
      <c r="E35049">
        <v>0</v>
      </c>
    </row>
    <row r="35050" spans="2:5" ht="13.5" customHeight="1">
      <c r="B35050" t="str">
        <f t="shared" si="547"/>
        <v>---0</v>
      </c>
      <c r="E35050">
        <v>0</v>
      </c>
    </row>
    <row r="35051" spans="2:5" ht="13.5" customHeight="1">
      <c r="B35051" t="str">
        <f t="shared" si="547"/>
        <v>---0</v>
      </c>
      <c r="E35051">
        <v>0</v>
      </c>
    </row>
    <row r="35052" spans="2:5" ht="13.5" customHeight="1">
      <c r="B35052" t="str">
        <f t="shared" si="547"/>
        <v>---0</v>
      </c>
      <c r="E35052">
        <v>0</v>
      </c>
    </row>
    <row r="35053" spans="2:5" ht="13.5" customHeight="1">
      <c r="B35053" t="str">
        <f t="shared" si="547"/>
        <v>---0</v>
      </c>
      <c r="E35053">
        <v>0</v>
      </c>
    </row>
    <row r="35054" spans="2:5" ht="13.5" customHeight="1">
      <c r="B35054" t="str">
        <f t="shared" si="547"/>
        <v>---0</v>
      </c>
      <c r="E35054">
        <v>0</v>
      </c>
    </row>
    <row r="35055" spans="2:5" ht="13.5" customHeight="1">
      <c r="B35055" t="str">
        <f t="shared" si="547"/>
        <v>---0</v>
      </c>
      <c r="E35055">
        <v>0</v>
      </c>
    </row>
    <row r="35056" spans="2:5" ht="13.5" customHeight="1">
      <c r="B35056" t="str">
        <f t="shared" si="547"/>
        <v>---0</v>
      </c>
      <c r="E35056">
        <v>0</v>
      </c>
    </row>
    <row r="35057" spans="2:5" ht="13.5" customHeight="1">
      <c r="B35057" t="str">
        <f t="shared" si="547"/>
        <v>---0</v>
      </c>
      <c r="E35057">
        <v>0</v>
      </c>
    </row>
    <row r="35058" spans="2:5" ht="13.5" customHeight="1">
      <c r="B35058" t="str">
        <f t="shared" si="547"/>
        <v>---0</v>
      </c>
      <c r="E35058">
        <v>0</v>
      </c>
    </row>
    <row r="35059" spans="2:5" ht="13.5" customHeight="1">
      <c r="B35059" t="str">
        <f t="shared" si="547"/>
        <v>---0</v>
      </c>
      <c r="E35059">
        <v>0</v>
      </c>
    </row>
    <row r="35060" spans="2:5" ht="13.5" customHeight="1">
      <c r="B35060" t="str">
        <f t="shared" si="547"/>
        <v>---0</v>
      </c>
      <c r="E35060">
        <v>0</v>
      </c>
    </row>
    <row r="35061" spans="2:5" ht="13.5" customHeight="1">
      <c r="B35061" t="str">
        <f t="shared" si="547"/>
        <v>---0</v>
      </c>
      <c r="E35061">
        <v>0</v>
      </c>
    </row>
    <row r="35062" spans="2:5" ht="13.5" customHeight="1">
      <c r="B35062" t="str">
        <f t="shared" si="547"/>
        <v>---0</v>
      </c>
      <c r="E35062">
        <v>0</v>
      </c>
    </row>
    <row r="35063" spans="2:5" ht="13.5" customHeight="1">
      <c r="B35063" t="str">
        <f t="shared" si="547"/>
        <v>---0</v>
      </c>
      <c r="E35063">
        <v>0</v>
      </c>
    </row>
    <row r="35064" spans="2:5" ht="13.5" customHeight="1">
      <c r="B35064" t="str">
        <f t="shared" si="547"/>
        <v>---0</v>
      </c>
      <c r="E35064">
        <v>0</v>
      </c>
    </row>
    <row r="35065" spans="2:5" ht="13.5" customHeight="1">
      <c r="B35065" t="str">
        <f t="shared" si="547"/>
        <v>---0</v>
      </c>
      <c r="E35065">
        <v>0</v>
      </c>
    </row>
    <row r="35066" spans="2:5" ht="13.5" customHeight="1">
      <c r="B35066" t="str">
        <f t="shared" si="547"/>
        <v>---0</v>
      </c>
      <c r="E35066">
        <v>0</v>
      </c>
    </row>
    <row r="35067" spans="2:5" ht="13.5" customHeight="1">
      <c r="B35067" t="str">
        <f t="shared" si="547"/>
        <v>---0</v>
      </c>
      <c r="E35067">
        <v>0</v>
      </c>
    </row>
    <row r="35068" spans="2:5" ht="13.5" customHeight="1">
      <c r="B35068" t="str">
        <f t="shared" si="547"/>
        <v>---0</v>
      </c>
      <c r="E35068">
        <v>0</v>
      </c>
    </row>
    <row r="35069" spans="2:5" ht="13.5" customHeight="1">
      <c r="B35069" t="str">
        <f t="shared" si="547"/>
        <v>---0</v>
      </c>
      <c r="E35069">
        <v>0</v>
      </c>
    </row>
    <row r="35070" spans="2:5" ht="13.5" customHeight="1">
      <c r="B35070" t="str">
        <f t="shared" si="547"/>
        <v>---0</v>
      </c>
      <c r="E35070">
        <v>0</v>
      </c>
    </row>
    <row r="35071" spans="2:5" ht="13.5" customHeight="1">
      <c r="B35071" t="str">
        <f t="shared" si="547"/>
        <v>---0</v>
      </c>
      <c r="E35071">
        <v>0</v>
      </c>
    </row>
    <row r="35072" spans="2:5" ht="13.5" customHeight="1">
      <c r="B35072" t="str">
        <f t="shared" si="547"/>
        <v>---0</v>
      </c>
      <c r="E35072">
        <v>0</v>
      </c>
    </row>
    <row r="35073" spans="2:5" ht="13.5" customHeight="1">
      <c r="B35073" t="str">
        <f t="shared" si="547"/>
        <v>---0</v>
      </c>
      <c r="E35073">
        <v>0</v>
      </c>
    </row>
    <row r="35074" spans="2:5" ht="13.5" customHeight="1">
      <c r="B35074" t="str">
        <f t="shared" si="547"/>
        <v>---0</v>
      </c>
      <c r="E35074">
        <v>0</v>
      </c>
    </row>
    <row r="35075" spans="2:5" ht="13.5" customHeight="1">
      <c r="B35075" t="str">
        <f t="shared" ref="B35075:B35138" si="548">A35075&amp;"---"&amp;E35075</f>
        <v>---0</v>
      </c>
      <c r="E35075">
        <v>0</v>
      </c>
    </row>
    <row r="35076" spans="2:5" ht="13.5" customHeight="1">
      <c r="B35076" t="str">
        <f t="shared" si="548"/>
        <v>---0</v>
      </c>
      <c r="E35076">
        <v>0</v>
      </c>
    </row>
    <row r="35077" spans="2:5" ht="13.5" customHeight="1">
      <c r="B35077" t="str">
        <f t="shared" si="548"/>
        <v>---0</v>
      </c>
      <c r="E35077">
        <v>0</v>
      </c>
    </row>
    <row r="35078" spans="2:5" ht="13.5" customHeight="1">
      <c r="B35078" t="str">
        <f t="shared" si="548"/>
        <v>---0</v>
      </c>
      <c r="E35078">
        <v>0</v>
      </c>
    </row>
    <row r="35079" spans="2:5" ht="13.5" customHeight="1">
      <c r="B35079" t="str">
        <f t="shared" si="548"/>
        <v>---0</v>
      </c>
      <c r="E35079">
        <v>0</v>
      </c>
    </row>
    <row r="35080" spans="2:5" ht="13.5" customHeight="1">
      <c r="B35080" t="str">
        <f t="shared" si="548"/>
        <v>---0</v>
      </c>
      <c r="E35080">
        <v>0</v>
      </c>
    </row>
    <row r="35081" spans="2:5" ht="13.5" customHeight="1">
      <c r="B35081" t="str">
        <f t="shared" si="548"/>
        <v>---0</v>
      </c>
      <c r="E35081">
        <v>0</v>
      </c>
    </row>
    <row r="35082" spans="2:5" ht="13.5" customHeight="1">
      <c r="B35082" t="str">
        <f t="shared" si="548"/>
        <v>---0</v>
      </c>
      <c r="E35082">
        <v>0</v>
      </c>
    </row>
    <row r="35083" spans="2:5" ht="13.5" customHeight="1">
      <c r="B35083" t="str">
        <f t="shared" si="548"/>
        <v>---0</v>
      </c>
      <c r="E35083">
        <v>0</v>
      </c>
    </row>
    <row r="35084" spans="2:5" ht="13.5" customHeight="1">
      <c r="B35084" t="str">
        <f t="shared" si="548"/>
        <v>---0</v>
      </c>
      <c r="E35084">
        <v>0</v>
      </c>
    </row>
    <row r="35085" spans="2:5" ht="13.5" customHeight="1">
      <c r="B35085" t="str">
        <f t="shared" si="548"/>
        <v>---0</v>
      </c>
      <c r="E35085">
        <v>0</v>
      </c>
    </row>
    <row r="35086" spans="2:5" ht="13.5" customHeight="1">
      <c r="B35086" t="str">
        <f t="shared" si="548"/>
        <v>---0</v>
      </c>
      <c r="E35086">
        <v>0</v>
      </c>
    </row>
    <row r="35087" spans="2:5" ht="13.5" customHeight="1">
      <c r="B35087" t="str">
        <f t="shared" si="548"/>
        <v>---0</v>
      </c>
      <c r="E35087">
        <v>0</v>
      </c>
    </row>
    <row r="35088" spans="2:5" ht="13.5" customHeight="1">
      <c r="B35088" t="str">
        <f t="shared" si="548"/>
        <v>---0</v>
      </c>
      <c r="E35088">
        <v>0</v>
      </c>
    </row>
    <row r="35089" spans="2:5" ht="13.5" customHeight="1">
      <c r="B35089" t="str">
        <f t="shared" si="548"/>
        <v>---0</v>
      </c>
      <c r="E35089">
        <v>0</v>
      </c>
    </row>
    <row r="35090" spans="2:5" ht="13.5" customHeight="1">
      <c r="B35090" t="str">
        <f t="shared" si="548"/>
        <v>---0</v>
      </c>
      <c r="E35090">
        <v>0</v>
      </c>
    </row>
    <row r="35091" spans="2:5" ht="13.5" customHeight="1">
      <c r="B35091" t="str">
        <f t="shared" si="548"/>
        <v>---0</v>
      </c>
      <c r="E35091">
        <v>0</v>
      </c>
    </row>
    <row r="35092" spans="2:5" ht="13.5" customHeight="1">
      <c r="B35092" t="str">
        <f t="shared" si="548"/>
        <v>---0</v>
      </c>
      <c r="E35092">
        <v>0</v>
      </c>
    </row>
    <row r="35093" spans="2:5" ht="13.5" customHeight="1">
      <c r="B35093" t="str">
        <f t="shared" si="548"/>
        <v>---0</v>
      </c>
      <c r="E35093">
        <v>0</v>
      </c>
    </row>
    <row r="35094" spans="2:5" ht="13.5" customHeight="1">
      <c r="B35094" t="str">
        <f t="shared" si="548"/>
        <v>---0</v>
      </c>
      <c r="E35094">
        <v>0</v>
      </c>
    </row>
    <row r="35095" spans="2:5" ht="13.5" customHeight="1">
      <c r="B35095" t="str">
        <f t="shared" si="548"/>
        <v>---0</v>
      </c>
      <c r="E35095">
        <v>0</v>
      </c>
    </row>
    <row r="35096" spans="2:5" ht="13.5" customHeight="1">
      <c r="B35096" t="str">
        <f t="shared" si="548"/>
        <v>---0</v>
      </c>
      <c r="E35096">
        <v>0</v>
      </c>
    </row>
    <row r="35097" spans="2:5" ht="13.5" customHeight="1">
      <c r="B35097" t="str">
        <f t="shared" si="548"/>
        <v>---0</v>
      </c>
      <c r="E35097">
        <v>0</v>
      </c>
    </row>
    <row r="35098" spans="2:5" ht="13.5" customHeight="1">
      <c r="B35098" t="str">
        <f t="shared" si="548"/>
        <v>---0</v>
      </c>
      <c r="E35098">
        <v>0</v>
      </c>
    </row>
    <row r="35099" spans="2:5" ht="13.5" customHeight="1">
      <c r="B35099" t="str">
        <f t="shared" si="548"/>
        <v>---0</v>
      </c>
      <c r="E35099">
        <v>0</v>
      </c>
    </row>
    <row r="35100" spans="2:5" ht="13.5" customHeight="1">
      <c r="B35100" t="str">
        <f t="shared" si="548"/>
        <v>---0</v>
      </c>
      <c r="E35100">
        <v>0</v>
      </c>
    </row>
    <row r="35101" spans="2:5" ht="13.5" customHeight="1">
      <c r="B35101" t="str">
        <f t="shared" si="548"/>
        <v>---0</v>
      </c>
      <c r="E35101">
        <v>0</v>
      </c>
    </row>
    <row r="35102" spans="2:5" ht="13.5" customHeight="1">
      <c r="B35102" t="str">
        <f t="shared" si="548"/>
        <v>---0</v>
      </c>
      <c r="E35102">
        <v>0</v>
      </c>
    </row>
    <row r="35103" spans="2:5" ht="13.5" customHeight="1">
      <c r="B35103" t="str">
        <f t="shared" si="548"/>
        <v>---0</v>
      </c>
      <c r="E35103">
        <v>0</v>
      </c>
    </row>
    <row r="35104" spans="2:5" ht="13.5" customHeight="1">
      <c r="B35104" t="str">
        <f t="shared" si="548"/>
        <v>---0</v>
      </c>
      <c r="E35104">
        <v>0</v>
      </c>
    </row>
    <row r="35105" spans="2:5" ht="13.5" customHeight="1">
      <c r="B35105" t="str">
        <f t="shared" si="548"/>
        <v>---0</v>
      </c>
      <c r="E35105">
        <v>0</v>
      </c>
    </row>
    <row r="35106" spans="2:5" ht="13.5" customHeight="1">
      <c r="B35106" t="str">
        <f t="shared" si="548"/>
        <v>---0</v>
      </c>
      <c r="E35106">
        <v>0</v>
      </c>
    </row>
    <row r="35107" spans="2:5" ht="13.5" customHeight="1">
      <c r="B35107" t="str">
        <f t="shared" si="548"/>
        <v>---0</v>
      </c>
      <c r="E35107">
        <v>0</v>
      </c>
    </row>
    <row r="35108" spans="2:5" ht="13.5" customHeight="1">
      <c r="B35108" t="str">
        <f t="shared" si="548"/>
        <v>---0</v>
      </c>
      <c r="E35108">
        <v>0</v>
      </c>
    </row>
    <row r="35109" spans="2:5" ht="13.5" customHeight="1">
      <c r="B35109" t="str">
        <f t="shared" si="548"/>
        <v>---0</v>
      </c>
      <c r="E35109">
        <v>0</v>
      </c>
    </row>
    <row r="35110" spans="2:5" ht="13.5" customHeight="1">
      <c r="B35110" t="str">
        <f t="shared" si="548"/>
        <v>---0</v>
      </c>
      <c r="E35110">
        <v>0</v>
      </c>
    </row>
    <row r="35111" spans="2:5" ht="13.5" customHeight="1">
      <c r="B35111" t="str">
        <f t="shared" si="548"/>
        <v>---0</v>
      </c>
      <c r="E35111">
        <v>0</v>
      </c>
    </row>
    <row r="35112" spans="2:5" ht="13.5" customHeight="1">
      <c r="B35112" t="str">
        <f t="shared" si="548"/>
        <v>---0</v>
      </c>
      <c r="E35112">
        <v>0</v>
      </c>
    </row>
    <row r="35113" spans="2:5" ht="13.5" customHeight="1">
      <c r="B35113" t="str">
        <f t="shared" si="548"/>
        <v>---0</v>
      </c>
      <c r="E35113">
        <v>0</v>
      </c>
    </row>
    <row r="35114" spans="2:5" ht="13.5" customHeight="1">
      <c r="B35114" t="str">
        <f t="shared" si="548"/>
        <v>---0</v>
      </c>
      <c r="E35114">
        <v>0</v>
      </c>
    </row>
    <row r="35115" spans="2:5" ht="13.5" customHeight="1">
      <c r="B35115" t="str">
        <f t="shared" si="548"/>
        <v>---0</v>
      </c>
      <c r="E35115">
        <v>0</v>
      </c>
    </row>
    <row r="35116" spans="2:5" ht="13.5" customHeight="1">
      <c r="B35116" t="str">
        <f t="shared" si="548"/>
        <v>---0</v>
      </c>
      <c r="E35116">
        <v>0</v>
      </c>
    </row>
    <row r="35117" spans="2:5" ht="13.5" customHeight="1">
      <c r="B35117" t="str">
        <f t="shared" si="548"/>
        <v>---0</v>
      </c>
      <c r="E35117">
        <v>0</v>
      </c>
    </row>
    <row r="35118" spans="2:5" ht="13.5" customHeight="1">
      <c r="B35118" t="str">
        <f t="shared" si="548"/>
        <v>---0</v>
      </c>
      <c r="E35118">
        <v>0</v>
      </c>
    </row>
    <row r="35119" spans="2:5" ht="13.5" customHeight="1">
      <c r="B35119" t="str">
        <f t="shared" si="548"/>
        <v>---0</v>
      </c>
      <c r="E35119">
        <v>0</v>
      </c>
    </row>
    <row r="35120" spans="2:5" ht="13.5" customHeight="1">
      <c r="B35120" t="str">
        <f t="shared" si="548"/>
        <v>---0</v>
      </c>
      <c r="E35120">
        <v>0</v>
      </c>
    </row>
    <row r="35121" spans="2:5" ht="13.5" customHeight="1">
      <c r="B35121" t="str">
        <f t="shared" si="548"/>
        <v>---0</v>
      </c>
      <c r="E35121">
        <v>0</v>
      </c>
    </row>
    <row r="35122" spans="2:5" ht="13.5" customHeight="1">
      <c r="B35122" t="str">
        <f t="shared" si="548"/>
        <v>---0</v>
      </c>
      <c r="E35122">
        <v>0</v>
      </c>
    </row>
    <row r="35123" spans="2:5" ht="13.5" customHeight="1">
      <c r="B35123" t="str">
        <f t="shared" si="548"/>
        <v>---0</v>
      </c>
      <c r="E35123">
        <v>0</v>
      </c>
    </row>
    <row r="35124" spans="2:5" ht="13.5" customHeight="1">
      <c r="B35124" t="str">
        <f t="shared" si="548"/>
        <v>---0</v>
      </c>
      <c r="E35124">
        <v>0</v>
      </c>
    </row>
    <row r="35125" spans="2:5" ht="13.5" customHeight="1">
      <c r="B35125" t="str">
        <f t="shared" si="548"/>
        <v>---0</v>
      </c>
      <c r="E35125">
        <v>0</v>
      </c>
    </row>
    <row r="35126" spans="2:5" ht="13.5" customHeight="1">
      <c r="B35126" t="str">
        <f t="shared" si="548"/>
        <v>---0</v>
      </c>
      <c r="E35126">
        <v>0</v>
      </c>
    </row>
    <row r="35127" spans="2:5" ht="13.5" customHeight="1">
      <c r="B35127" t="str">
        <f t="shared" si="548"/>
        <v>---0</v>
      </c>
      <c r="E35127">
        <v>0</v>
      </c>
    </row>
    <row r="35128" spans="2:5" ht="13.5" customHeight="1">
      <c r="B35128" t="str">
        <f t="shared" si="548"/>
        <v>---0</v>
      </c>
      <c r="E35128">
        <v>0</v>
      </c>
    </row>
    <row r="35129" spans="2:5" ht="13.5" customHeight="1">
      <c r="B35129" t="str">
        <f t="shared" si="548"/>
        <v>---0</v>
      </c>
      <c r="E35129">
        <v>0</v>
      </c>
    </row>
    <row r="35130" spans="2:5" ht="13.5" customHeight="1">
      <c r="B35130" t="str">
        <f t="shared" si="548"/>
        <v>---0</v>
      </c>
      <c r="E35130">
        <v>0</v>
      </c>
    </row>
    <row r="35131" spans="2:5" ht="13.5" customHeight="1">
      <c r="B35131" t="str">
        <f t="shared" si="548"/>
        <v>---0</v>
      </c>
      <c r="E35131">
        <v>0</v>
      </c>
    </row>
    <row r="35132" spans="2:5" ht="13.5" customHeight="1">
      <c r="B35132" t="str">
        <f t="shared" si="548"/>
        <v>---0</v>
      </c>
      <c r="E35132">
        <v>0</v>
      </c>
    </row>
    <row r="35133" spans="2:5" ht="13.5" customHeight="1">
      <c r="B35133" t="str">
        <f t="shared" si="548"/>
        <v>---0</v>
      </c>
      <c r="E35133">
        <v>0</v>
      </c>
    </row>
    <row r="35134" spans="2:5" ht="13.5" customHeight="1">
      <c r="B35134" t="str">
        <f t="shared" si="548"/>
        <v>---0</v>
      </c>
      <c r="E35134">
        <v>0</v>
      </c>
    </row>
    <row r="35135" spans="2:5" ht="13.5" customHeight="1">
      <c r="B35135" t="str">
        <f t="shared" si="548"/>
        <v>---0</v>
      </c>
      <c r="E35135">
        <v>0</v>
      </c>
    </row>
    <row r="35136" spans="2:5" ht="13.5" customHeight="1">
      <c r="B35136" t="str">
        <f t="shared" si="548"/>
        <v>---0</v>
      </c>
      <c r="E35136">
        <v>0</v>
      </c>
    </row>
    <row r="35137" spans="2:5" ht="13.5" customHeight="1">
      <c r="B35137" t="str">
        <f t="shared" si="548"/>
        <v>---0</v>
      </c>
      <c r="E35137">
        <v>0</v>
      </c>
    </row>
    <row r="35138" spans="2:5" ht="13.5" customHeight="1">
      <c r="B35138" t="str">
        <f t="shared" si="548"/>
        <v>---0</v>
      </c>
      <c r="E35138">
        <v>0</v>
      </c>
    </row>
    <row r="35139" spans="2:5" ht="13.5" customHeight="1">
      <c r="B35139" t="str">
        <f t="shared" ref="B35139:B35202" si="549">A35139&amp;"---"&amp;E35139</f>
        <v>---0</v>
      </c>
      <c r="E35139">
        <v>0</v>
      </c>
    </row>
    <row r="35140" spans="2:5" ht="13.5" customHeight="1">
      <c r="B35140" t="str">
        <f t="shared" si="549"/>
        <v>---0</v>
      </c>
      <c r="E35140">
        <v>0</v>
      </c>
    </row>
    <row r="35141" spans="2:5" ht="13.5" customHeight="1">
      <c r="B35141" t="str">
        <f t="shared" si="549"/>
        <v>---0</v>
      </c>
      <c r="E35141">
        <v>0</v>
      </c>
    </row>
    <row r="35142" spans="2:5" ht="13.5" customHeight="1">
      <c r="B35142" t="str">
        <f t="shared" si="549"/>
        <v>---0</v>
      </c>
      <c r="E35142">
        <v>0</v>
      </c>
    </row>
    <row r="35143" spans="2:5" ht="13.5" customHeight="1">
      <c r="B35143" t="str">
        <f t="shared" si="549"/>
        <v>---0</v>
      </c>
      <c r="E35143">
        <v>0</v>
      </c>
    </row>
    <row r="35144" spans="2:5" ht="13.5" customHeight="1">
      <c r="B35144" t="str">
        <f t="shared" si="549"/>
        <v>---0</v>
      </c>
      <c r="E35144">
        <v>0</v>
      </c>
    </row>
    <row r="35145" spans="2:5" ht="13.5" customHeight="1">
      <c r="B35145" t="str">
        <f t="shared" si="549"/>
        <v>---0</v>
      </c>
      <c r="E35145">
        <v>0</v>
      </c>
    </row>
    <row r="35146" spans="2:5" ht="13.5" customHeight="1">
      <c r="B35146" t="str">
        <f t="shared" si="549"/>
        <v>---0</v>
      </c>
      <c r="E35146">
        <v>0</v>
      </c>
    </row>
    <row r="35147" spans="2:5" ht="13.5" customHeight="1">
      <c r="B35147" t="str">
        <f t="shared" si="549"/>
        <v>---0</v>
      </c>
      <c r="E35147">
        <v>0</v>
      </c>
    </row>
    <row r="35148" spans="2:5" ht="13.5" customHeight="1">
      <c r="B35148" t="str">
        <f t="shared" si="549"/>
        <v>---0</v>
      </c>
      <c r="E35148">
        <v>0</v>
      </c>
    </row>
    <row r="35149" spans="2:5" ht="13.5" customHeight="1">
      <c r="B35149" t="str">
        <f t="shared" si="549"/>
        <v>---0</v>
      </c>
      <c r="E35149">
        <v>0</v>
      </c>
    </row>
    <row r="35150" spans="2:5" ht="13.5" customHeight="1">
      <c r="B35150" t="str">
        <f t="shared" si="549"/>
        <v>---0</v>
      </c>
      <c r="E35150">
        <v>0</v>
      </c>
    </row>
    <row r="35151" spans="2:5" ht="13.5" customHeight="1">
      <c r="B35151" t="str">
        <f t="shared" si="549"/>
        <v>---0</v>
      </c>
      <c r="E35151">
        <v>0</v>
      </c>
    </row>
    <row r="35152" spans="2:5" ht="13.5" customHeight="1">
      <c r="B35152" t="str">
        <f t="shared" si="549"/>
        <v>---0</v>
      </c>
      <c r="E35152">
        <v>0</v>
      </c>
    </row>
    <row r="35153" spans="2:5" ht="13.5" customHeight="1">
      <c r="B35153" t="str">
        <f t="shared" si="549"/>
        <v>---0</v>
      </c>
      <c r="E35153">
        <v>0</v>
      </c>
    </row>
    <row r="35154" spans="2:5" ht="13.5" customHeight="1">
      <c r="B35154" t="str">
        <f t="shared" si="549"/>
        <v>---0</v>
      </c>
      <c r="E35154">
        <v>0</v>
      </c>
    </row>
    <row r="35155" spans="2:5" ht="13.5" customHeight="1">
      <c r="B35155" t="str">
        <f t="shared" si="549"/>
        <v>---0</v>
      </c>
      <c r="E35155">
        <v>0</v>
      </c>
    </row>
    <row r="35156" spans="2:5" ht="13.5" customHeight="1">
      <c r="B35156" t="str">
        <f t="shared" si="549"/>
        <v>---0</v>
      </c>
      <c r="E35156">
        <v>0</v>
      </c>
    </row>
    <row r="35157" spans="2:5" ht="13.5" customHeight="1">
      <c r="B35157" t="str">
        <f t="shared" si="549"/>
        <v>---0</v>
      </c>
      <c r="E35157">
        <v>0</v>
      </c>
    </row>
    <row r="35158" spans="2:5" ht="13.5" customHeight="1">
      <c r="B35158" t="str">
        <f t="shared" si="549"/>
        <v>---0</v>
      </c>
      <c r="E35158">
        <v>0</v>
      </c>
    </row>
    <row r="35159" spans="2:5" ht="13.5" customHeight="1">
      <c r="B35159" t="str">
        <f t="shared" si="549"/>
        <v>---0</v>
      </c>
      <c r="E35159">
        <v>0</v>
      </c>
    </row>
    <row r="35160" spans="2:5" ht="13.5" customHeight="1">
      <c r="B35160" t="str">
        <f t="shared" si="549"/>
        <v>---0</v>
      </c>
      <c r="E35160">
        <v>0</v>
      </c>
    </row>
    <row r="35161" spans="2:5" ht="13.5" customHeight="1">
      <c r="B35161" t="str">
        <f t="shared" si="549"/>
        <v>---0</v>
      </c>
      <c r="E35161">
        <v>0</v>
      </c>
    </row>
    <row r="35162" spans="2:5" ht="13.5" customHeight="1">
      <c r="B35162" t="str">
        <f t="shared" si="549"/>
        <v>---0</v>
      </c>
      <c r="E35162">
        <v>0</v>
      </c>
    </row>
    <row r="35163" spans="2:5" ht="13.5" customHeight="1">
      <c r="B35163" t="str">
        <f t="shared" si="549"/>
        <v>---0</v>
      </c>
      <c r="E35163">
        <v>0</v>
      </c>
    </row>
    <row r="35164" spans="2:5" ht="13.5" customHeight="1">
      <c r="B35164" t="str">
        <f t="shared" si="549"/>
        <v>---0</v>
      </c>
      <c r="E35164">
        <v>0</v>
      </c>
    </row>
    <row r="35165" spans="2:5" ht="13.5" customHeight="1">
      <c r="B35165" t="str">
        <f t="shared" si="549"/>
        <v>---0</v>
      </c>
      <c r="E35165">
        <v>0</v>
      </c>
    </row>
    <row r="35166" spans="2:5" ht="13.5" customHeight="1">
      <c r="B35166" t="str">
        <f t="shared" si="549"/>
        <v>---0</v>
      </c>
      <c r="E35166">
        <v>0</v>
      </c>
    </row>
    <row r="35167" spans="2:5" ht="13.5" customHeight="1">
      <c r="B35167" t="str">
        <f t="shared" si="549"/>
        <v>---0</v>
      </c>
      <c r="E35167">
        <v>0</v>
      </c>
    </row>
    <row r="35168" spans="2:5" ht="13.5" customHeight="1">
      <c r="B35168" t="str">
        <f t="shared" si="549"/>
        <v>---0</v>
      </c>
      <c r="E35168">
        <v>0</v>
      </c>
    </row>
    <row r="35169" spans="2:5" ht="13.5" customHeight="1">
      <c r="B35169" t="str">
        <f t="shared" si="549"/>
        <v>---0</v>
      </c>
      <c r="E35169">
        <v>0</v>
      </c>
    </row>
    <row r="35170" spans="2:5" ht="13.5" customHeight="1">
      <c r="B35170" t="str">
        <f t="shared" si="549"/>
        <v>---0</v>
      </c>
      <c r="E35170">
        <v>0</v>
      </c>
    </row>
    <row r="35171" spans="2:5" ht="13.5" customHeight="1">
      <c r="B35171" t="str">
        <f t="shared" si="549"/>
        <v>---0</v>
      </c>
      <c r="E35171">
        <v>0</v>
      </c>
    </row>
    <row r="35172" spans="2:5" ht="13.5" customHeight="1">
      <c r="B35172" t="str">
        <f t="shared" si="549"/>
        <v>---0</v>
      </c>
      <c r="E35172">
        <v>0</v>
      </c>
    </row>
    <row r="35173" spans="2:5" ht="13.5" customHeight="1">
      <c r="B35173" t="str">
        <f t="shared" si="549"/>
        <v>---0</v>
      </c>
      <c r="E35173">
        <v>0</v>
      </c>
    </row>
    <row r="35174" spans="2:5" ht="13.5" customHeight="1">
      <c r="B35174" t="str">
        <f t="shared" si="549"/>
        <v>---0</v>
      </c>
      <c r="E35174">
        <v>0</v>
      </c>
    </row>
    <row r="35175" spans="2:5" ht="13.5" customHeight="1">
      <c r="B35175" t="str">
        <f t="shared" si="549"/>
        <v>---0</v>
      </c>
      <c r="E35175">
        <v>0</v>
      </c>
    </row>
    <row r="35176" spans="2:5" ht="13.5" customHeight="1">
      <c r="B35176" t="str">
        <f t="shared" si="549"/>
        <v>---0</v>
      </c>
      <c r="E35176">
        <v>0</v>
      </c>
    </row>
    <row r="35177" spans="2:5" ht="13.5" customHeight="1">
      <c r="B35177" t="str">
        <f t="shared" si="549"/>
        <v>---0</v>
      </c>
      <c r="E35177">
        <v>0</v>
      </c>
    </row>
    <row r="35178" spans="2:5" ht="13.5" customHeight="1">
      <c r="B35178" t="str">
        <f t="shared" si="549"/>
        <v>---0</v>
      </c>
      <c r="E35178">
        <v>0</v>
      </c>
    </row>
    <row r="35179" spans="2:5" ht="13.5" customHeight="1">
      <c r="B35179" t="str">
        <f t="shared" si="549"/>
        <v>---0</v>
      </c>
      <c r="E35179">
        <v>0</v>
      </c>
    </row>
    <row r="35180" spans="2:5" ht="13.5" customHeight="1">
      <c r="B35180" t="str">
        <f t="shared" si="549"/>
        <v>---0</v>
      </c>
      <c r="E35180">
        <v>0</v>
      </c>
    </row>
    <row r="35181" spans="2:5" ht="13.5" customHeight="1">
      <c r="B35181" t="str">
        <f t="shared" si="549"/>
        <v>---0</v>
      </c>
      <c r="E35181">
        <v>0</v>
      </c>
    </row>
    <row r="35182" spans="2:5" ht="13.5" customHeight="1">
      <c r="B35182" t="str">
        <f t="shared" si="549"/>
        <v>---0</v>
      </c>
      <c r="E35182">
        <v>0</v>
      </c>
    </row>
    <row r="35183" spans="2:5" ht="13.5" customHeight="1">
      <c r="B35183" t="str">
        <f t="shared" si="549"/>
        <v>---0</v>
      </c>
      <c r="E35183">
        <v>0</v>
      </c>
    </row>
    <row r="35184" spans="2:5" ht="13.5" customHeight="1">
      <c r="B35184" t="str">
        <f t="shared" si="549"/>
        <v>---0</v>
      </c>
      <c r="E35184">
        <v>0</v>
      </c>
    </row>
    <row r="35185" spans="2:5" ht="13.5" customHeight="1">
      <c r="B35185" t="str">
        <f t="shared" si="549"/>
        <v>---0</v>
      </c>
      <c r="E35185">
        <v>0</v>
      </c>
    </row>
    <row r="35186" spans="2:5" ht="13.5" customHeight="1">
      <c r="B35186" t="str">
        <f t="shared" si="549"/>
        <v>---0</v>
      </c>
      <c r="E35186">
        <v>0</v>
      </c>
    </row>
    <row r="35187" spans="2:5" ht="13.5" customHeight="1">
      <c r="B35187" t="str">
        <f t="shared" si="549"/>
        <v>---0</v>
      </c>
      <c r="E35187">
        <v>0</v>
      </c>
    </row>
    <row r="35188" spans="2:5" ht="13.5" customHeight="1">
      <c r="B35188" t="str">
        <f t="shared" si="549"/>
        <v>---0</v>
      </c>
      <c r="E35188">
        <v>0</v>
      </c>
    </row>
    <row r="35189" spans="2:5" ht="13.5" customHeight="1">
      <c r="B35189" t="str">
        <f t="shared" si="549"/>
        <v>---0</v>
      </c>
      <c r="E35189">
        <v>0</v>
      </c>
    </row>
    <row r="35190" spans="2:5" ht="13.5" customHeight="1">
      <c r="B35190" t="str">
        <f t="shared" si="549"/>
        <v>---0</v>
      </c>
      <c r="E35190">
        <v>0</v>
      </c>
    </row>
    <row r="35191" spans="2:5" ht="13.5" customHeight="1">
      <c r="B35191" t="str">
        <f t="shared" si="549"/>
        <v>---0</v>
      </c>
      <c r="E35191">
        <v>0</v>
      </c>
    </row>
    <row r="35192" spans="2:5" ht="13.5" customHeight="1">
      <c r="B35192" t="str">
        <f t="shared" si="549"/>
        <v>---0</v>
      </c>
      <c r="E35192">
        <v>0</v>
      </c>
    </row>
    <row r="35193" spans="2:5" ht="13.5" customHeight="1">
      <c r="B35193" t="str">
        <f t="shared" si="549"/>
        <v>---0</v>
      </c>
      <c r="E35193">
        <v>0</v>
      </c>
    </row>
    <row r="35194" spans="2:5" ht="13.5" customHeight="1">
      <c r="B35194" t="str">
        <f t="shared" si="549"/>
        <v>---0</v>
      </c>
      <c r="E35194">
        <v>0</v>
      </c>
    </row>
    <row r="35195" spans="2:5" ht="13.5" customHeight="1">
      <c r="B35195" t="str">
        <f t="shared" si="549"/>
        <v>---0</v>
      </c>
      <c r="E35195">
        <v>0</v>
      </c>
    </row>
    <row r="35196" spans="2:5" ht="13.5" customHeight="1">
      <c r="B35196" t="str">
        <f t="shared" si="549"/>
        <v>---0</v>
      </c>
      <c r="E35196">
        <v>0</v>
      </c>
    </row>
    <row r="35197" spans="2:5" ht="13.5" customHeight="1">
      <c r="B35197" t="str">
        <f t="shared" si="549"/>
        <v>---0</v>
      </c>
      <c r="E35197">
        <v>0</v>
      </c>
    </row>
    <row r="35198" spans="2:5" ht="13.5" customHeight="1">
      <c r="B35198" t="str">
        <f t="shared" si="549"/>
        <v>---0</v>
      </c>
      <c r="E35198">
        <v>0</v>
      </c>
    </row>
    <row r="35199" spans="2:5" ht="13.5" customHeight="1">
      <c r="B35199" t="str">
        <f t="shared" si="549"/>
        <v>---0</v>
      </c>
      <c r="E35199">
        <v>0</v>
      </c>
    </row>
    <row r="35200" spans="2:5" ht="13.5" customHeight="1">
      <c r="B35200" t="str">
        <f t="shared" si="549"/>
        <v>---0</v>
      </c>
      <c r="E35200">
        <v>0</v>
      </c>
    </row>
    <row r="35201" spans="2:5" ht="13.5" customHeight="1">
      <c r="B35201" t="str">
        <f t="shared" si="549"/>
        <v>---0</v>
      </c>
      <c r="E35201">
        <v>0</v>
      </c>
    </row>
    <row r="35202" spans="2:5" ht="13.5" customHeight="1">
      <c r="B35202" t="str">
        <f t="shared" si="549"/>
        <v>---0</v>
      </c>
      <c r="E35202">
        <v>0</v>
      </c>
    </row>
    <row r="35203" spans="2:5" ht="13.5" customHeight="1">
      <c r="B35203" t="str">
        <f t="shared" ref="B35203:B35266" si="550">A35203&amp;"---"&amp;E35203</f>
        <v>---0</v>
      </c>
      <c r="E35203">
        <v>0</v>
      </c>
    </row>
    <row r="35204" spans="2:5" ht="13.5" customHeight="1">
      <c r="B35204" t="str">
        <f t="shared" si="550"/>
        <v>---0</v>
      </c>
      <c r="E35204">
        <v>0</v>
      </c>
    </row>
    <row r="35205" spans="2:5" ht="13.5" customHeight="1">
      <c r="B35205" t="str">
        <f t="shared" si="550"/>
        <v>---0</v>
      </c>
      <c r="E35205">
        <v>0</v>
      </c>
    </row>
    <row r="35206" spans="2:5" ht="13.5" customHeight="1">
      <c r="B35206" t="str">
        <f t="shared" si="550"/>
        <v>---0</v>
      </c>
      <c r="E35206">
        <v>0</v>
      </c>
    </row>
    <row r="35207" spans="2:5" ht="13.5" customHeight="1">
      <c r="B35207" t="str">
        <f t="shared" si="550"/>
        <v>---0</v>
      </c>
      <c r="E35207">
        <v>0</v>
      </c>
    </row>
    <row r="35208" spans="2:5" ht="13.5" customHeight="1">
      <c r="B35208" t="str">
        <f t="shared" si="550"/>
        <v>---0</v>
      </c>
      <c r="E35208">
        <v>0</v>
      </c>
    </row>
    <row r="35209" spans="2:5" ht="13.5" customHeight="1">
      <c r="B35209" t="str">
        <f t="shared" si="550"/>
        <v>---0</v>
      </c>
      <c r="E35209">
        <v>0</v>
      </c>
    </row>
    <row r="35210" spans="2:5" ht="13.5" customHeight="1">
      <c r="B35210" t="str">
        <f t="shared" si="550"/>
        <v>---0</v>
      </c>
      <c r="E35210">
        <v>0</v>
      </c>
    </row>
    <row r="35211" spans="2:5" ht="13.5" customHeight="1">
      <c r="B35211" t="str">
        <f t="shared" si="550"/>
        <v>---0</v>
      </c>
      <c r="E35211">
        <v>0</v>
      </c>
    </row>
    <row r="35212" spans="2:5" ht="13.5" customHeight="1">
      <c r="B35212" t="str">
        <f t="shared" si="550"/>
        <v>---0</v>
      </c>
      <c r="E35212">
        <v>0</v>
      </c>
    </row>
    <row r="35213" spans="2:5" ht="13.5" customHeight="1">
      <c r="B35213" t="str">
        <f t="shared" si="550"/>
        <v>---0</v>
      </c>
      <c r="E35213">
        <v>0</v>
      </c>
    </row>
    <row r="35214" spans="2:5" ht="13.5" customHeight="1">
      <c r="B35214" t="str">
        <f t="shared" si="550"/>
        <v>---0</v>
      </c>
      <c r="E35214">
        <v>0</v>
      </c>
    </row>
    <row r="35215" spans="2:5" ht="13.5" customHeight="1">
      <c r="B35215" t="str">
        <f t="shared" si="550"/>
        <v>---0</v>
      </c>
      <c r="E35215">
        <v>0</v>
      </c>
    </row>
    <row r="35216" spans="2:5" ht="13.5" customHeight="1">
      <c r="B35216" t="str">
        <f t="shared" si="550"/>
        <v>---0</v>
      </c>
      <c r="E35216">
        <v>0</v>
      </c>
    </row>
    <row r="35217" spans="2:5" ht="13.5" customHeight="1">
      <c r="B35217" t="str">
        <f t="shared" si="550"/>
        <v>---0</v>
      </c>
      <c r="E35217">
        <v>0</v>
      </c>
    </row>
    <row r="35218" spans="2:5" ht="13.5" customHeight="1">
      <c r="B35218" t="str">
        <f t="shared" si="550"/>
        <v>---0</v>
      </c>
      <c r="E35218">
        <v>0</v>
      </c>
    </row>
    <row r="35219" spans="2:5" ht="13.5" customHeight="1">
      <c r="B35219" t="str">
        <f t="shared" si="550"/>
        <v>---0</v>
      </c>
      <c r="E35219">
        <v>0</v>
      </c>
    </row>
    <row r="35220" spans="2:5" ht="13.5" customHeight="1">
      <c r="B35220" t="str">
        <f t="shared" si="550"/>
        <v>---0</v>
      </c>
      <c r="E35220">
        <v>0</v>
      </c>
    </row>
    <row r="35221" spans="2:5" ht="13.5" customHeight="1">
      <c r="B35221" t="str">
        <f t="shared" si="550"/>
        <v>---0</v>
      </c>
      <c r="E35221">
        <v>0</v>
      </c>
    </row>
    <row r="35222" spans="2:5" ht="13.5" customHeight="1">
      <c r="B35222" t="str">
        <f t="shared" si="550"/>
        <v>---0</v>
      </c>
      <c r="E35222">
        <v>0</v>
      </c>
    </row>
    <row r="35223" spans="2:5" ht="13.5" customHeight="1">
      <c r="B35223" t="str">
        <f t="shared" si="550"/>
        <v>---0</v>
      </c>
      <c r="E35223">
        <v>0</v>
      </c>
    </row>
    <row r="35224" spans="2:5" ht="13.5" customHeight="1">
      <c r="B35224" t="str">
        <f t="shared" si="550"/>
        <v>---0</v>
      </c>
      <c r="E35224">
        <v>0</v>
      </c>
    </row>
    <row r="35225" spans="2:5" ht="13.5" customHeight="1">
      <c r="B35225" t="str">
        <f t="shared" si="550"/>
        <v>---0</v>
      </c>
      <c r="E35225">
        <v>0</v>
      </c>
    </row>
    <row r="35226" spans="2:5" ht="13.5" customHeight="1">
      <c r="B35226" t="str">
        <f t="shared" si="550"/>
        <v>---0</v>
      </c>
      <c r="E35226">
        <v>0</v>
      </c>
    </row>
    <row r="35227" spans="2:5" ht="13.5" customHeight="1">
      <c r="B35227" t="str">
        <f t="shared" si="550"/>
        <v>---0</v>
      </c>
      <c r="E35227">
        <v>0</v>
      </c>
    </row>
    <row r="35228" spans="2:5" ht="13.5" customHeight="1">
      <c r="B35228" t="str">
        <f t="shared" si="550"/>
        <v>---0</v>
      </c>
      <c r="E35228">
        <v>0</v>
      </c>
    </row>
    <row r="35229" spans="2:5" ht="13.5" customHeight="1">
      <c r="B35229" t="str">
        <f t="shared" si="550"/>
        <v>---0</v>
      </c>
      <c r="E35229">
        <v>0</v>
      </c>
    </row>
    <row r="35230" spans="2:5" ht="13.5" customHeight="1">
      <c r="B35230" t="str">
        <f t="shared" si="550"/>
        <v>---0</v>
      </c>
      <c r="E35230">
        <v>0</v>
      </c>
    </row>
    <row r="35231" spans="2:5" ht="13.5" customHeight="1">
      <c r="B35231" t="str">
        <f t="shared" si="550"/>
        <v>---0</v>
      </c>
      <c r="E35231">
        <v>0</v>
      </c>
    </row>
    <row r="35232" spans="2:5" ht="13.5" customHeight="1">
      <c r="B35232" t="str">
        <f t="shared" si="550"/>
        <v>---0</v>
      </c>
      <c r="E35232">
        <v>0</v>
      </c>
    </row>
    <row r="35233" spans="2:5" ht="13.5" customHeight="1">
      <c r="B35233" t="str">
        <f t="shared" si="550"/>
        <v>---0</v>
      </c>
      <c r="E35233">
        <v>0</v>
      </c>
    </row>
    <row r="35234" spans="2:5" ht="13.5" customHeight="1">
      <c r="B35234" t="str">
        <f t="shared" si="550"/>
        <v>---0</v>
      </c>
      <c r="E35234">
        <v>0</v>
      </c>
    </row>
    <row r="35235" spans="2:5" ht="13.5" customHeight="1">
      <c r="B35235" t="str">
        <f t="shared" si="550"/>
        <v>---0</v>
      </c>
      <c r="E35235">
        <v>0</v>
      </c>
    </row>
    <row r="35236" spans="2:5" ht="13.5" customHeight="1">
      <c r="B35236" t="str">
        <f t="shared" si="550"/>
        <v>---0</v>
      </c>
      <c r="E35236">
        <v>0</v>
      </c>
    </row>
    <row r="35237" spans="2:5" ht="13.5" customHeight="1">
      <c r="B35237" t="str">
        <f t="shared" si="550"/>
        <v>---0</v>
      </c>
      <c r="E35237">
        <v>0</v>
      </c>
    </row>
    <row r="35238" spans="2:5" ht="13.5" customHeight="1">
      <c r="B35238" t="str">
        <f t="shared" si="550"/>
        <v>---0</v>
      </c>
      <c r="E35238">
        <v>0</v>
      </c>
    </row>
    <row r="35239" spans="2:5" ht="13.5" customHeight="1">
      <c r="B35239" t="str">
        <f t="shared" si="550"/>
        <v>---0</v>
      </c>
      <c r="E35239">
        <v>0</v>
      </c>
    </row>
    <row r="35240" spans="2:5" ht="13.5" customHeight="1">
      <c r="B35240" t="str">
        <f t="shared" si="550"/>
        <v>---0</v>
      </c>
      <c r="E35240">
        <v>0</v>
      </c>
    </row>
    <row r="35241" spans="2:5" ht="13.5" customHeight="1">
      <c r="B35241" t="str">
        <f t="shared" si="550"/>
        <v>---0</v>
      </c>
      <c r="E35241">
        <v>0</v>
      </c>
    </row>
    <row r="35242" spans="2:5" ht="13.5" customHeight="1">
      <c r="B35242" t="str">
        <f t="shared" si="550"/>
        <v>---0</v>
      </c>
      <c r="E35242">
        <v>0</v>
      </c>
    </row>
    <row r="35243" spans="2:5" ht="13.5" customHeight="1">
      <c r="B35243" t="str">
        <f t="shared" si="550"/>
        <v>---0</v>
      </c>
      <c r="E35243">
        <v>0</v>
      </c>
    </row>
    <row r="35244" spans="2:5" ht="13.5" customHeight="1">
      <c r="B35244" t="str">
        <f t="shared" si="550"/>
        <v>---0</v>
      </c>
      <c r="E35244">
        <v>0</v>
      </c>
    </row>
    <row r="35245" spans="2:5" ht="13.5" customHeight="1">
      <c r="B35245" t="str">
        <f t="shared" si="550"/>
        <v>---0</v>
      </c>
      <c r="E35245">
        <v>0</v>
      </c>
    </row>
    <row r="35246" spans="2:5" ht="13.5" customHeight="1">
      <c r="B35246" t="str">
        <f t="shared" si="550"/>
        <v>---0</v>
      </c>
      <c r="E35246">
        <v>0</v>
      </c>
    </row>
    <row r="35247" spans="2:5" ht="13.5" customHeight="1">
      <c r="B35247" t="str">
        <f t="shared" si="550"/>
        <v>---0</v>
      </c>
      <c r="E35247">
        <v>0</v>
      </c>
    </row>
    <row r="35248" spans="2:5" ht="13.5" customHeight="1">
      <c r="B35248" t="str">
        <f t="shared" si="550"/>
        <v>---0</v>
      </c>
      <c r="E35248">
        <v>0</v>
      </c>
    </row>
    <row r="35249" spans="2:5" ht="13.5" customHeight="1">
      <c r="B35249" t="str">
        <f t="shared" si="550"/>
        <v>---0</v>
      </c>
      <c r="E35249">
        <v>0</v>
      </c>
    </row>
    <row r="35250" spans="2:5" ht="13.5" customHeight="1">
      <c r="B35250" t="str">
        <f t="shared" si="550"/>
        <v>---0</v>
      </c>
      <c r="E35250">
        <v>0</v>
      </c>
    </row>
    <row r="35251" spans="2:5" ht="13.5" customHeight="1">
      <c r="B35251" t="str">
        <f t="shared" si="550"/>
        <v>---0</v>
      </c>
      <c r="E35251">
        <v>0</v>
      </c>
    </row>
    <row r="35252" spans="2:5" ht="13.5" customHeight="1">
      <c r="B35252" t="str">
        <f t="shared" si="550"/>
        <v>---0</v>
      </c>
      <c r="E35252">
        <v>0</v>
      </c>
    </row>
    <row r="35253" spans="2:5" ht="13.5" customHeight="1">
      <c r="B35253" t="str">
        <f t="shared" si="550"/>
        <v>---0</v>
      </c>
      <c r="E35253">
        <v>0</v>
      </c>
    </row>
    <row r="35254" spans="2:5" ht="13.5" customHeight="1">
      <c r="B35254" t="str">
        <f t="shared" si="550"/>
        <v>---0</v>
      </c>
      <c r="E35254">
        <v>0</v>
      </c>
    </row>
    <row r="35255" spans="2:5" ht="13.5" customHeight="1">
      <c r="B35255" t="str">
        <f t="shared" si="550"/>
        <v>---0</v>
      </c>
      <c r="E35255">
        <v>0</v>
      </c>
    </row>
    <row r="35256" spans="2:5" ht="13.5" customHeight="1">
      <c r="B35256" t="str">
        <f t="shared" si="550"/>
        <v>---0</v>
      </c>
      <c r="E35256">
        <v>0</v>
      </c>
    </row>
    <row r="35257" spans="2:5" ht="13.5" customHeight="1">
      <c r="B35257" t="str">
        <f t="shared" si="550"/>
        <v>---0</v>
      </c>
      <c r="E35257">
        <v>0</v>
      </c>
    </row>
    <row r="35258" spans="2:5" ht="13.5" customHeight="1">
      <c r="B35258" t="str">
        <f t="shared" si="550"/>
        <v>---0</v>
      </c>
      <c r="E35258">
        <v>0</v>
      </c>
    </row>
    <row r="35259" spans="2:5" ht="13.5" customHeight="1">
      <c r="B35259" t="str">
        <f t="shared" si="550"/>
        <v>---0</v>
      </c>
      <c r="E35259">
        <v>0</v>
      </c>
    </row>
    <row r="35260" spans="2:5" ht="13.5" customHeight="1">
      <c r="B35260" t="str">
        <f t="shared" si="550"/>
        <v>---0</v>
      </c>
      <c r="E35260">
        <v>0</v>
      </c>
    </row>
    <row r="35261" spans="2:5" ht="13.5" customHeight="1">
      <c r="B35261" t="str">
        <f t="shared" si="550"/>
        <v>---0</v>
      </c>
      <c r="E35261">
        <v>0</v>
      </c>
    </row>
    <row r="35262" spans="2:5" ht="13.5" customHeight="1">
      <c r="B35262" t="str">
        <f t="shared" si="550"/>
        <v>---0</v>
      </c>
      <c r="E35262">
        <v>0</v>
      </c>
    </row>
    <row r="35263" spans="2:5" ht="13.5" customHeight="1">
      <c r="B35263" t="str">
        <f t="shared" si="550"/>
        <v>---0</v>
      </c>
      <c r="E35263">
        <v>0</v>
      </c>
    </row>
    <row r="35264" spans="2:5" ht="13.5" customHeight="1">
      <c r="B35264" t="str">
        <f t="shared" si="550"/>
        <v>---0</v>
      </c>
      <c r="E35264">
        <v>0</v>
      </c>
    </row>
    <row r="35265" spans="2:5" ht="13.5" customHeight="1">
      <c r="B35265" t="str">
        <f t="shared" si="550"/>
        <v>---0</v>
      </c>
      <c r="E35265">
        <v>0</v>
      </c>
    </row>
    <row r="35266" spans="2:5" ht="13.5" customHeight="1">
      <c r="B35266" t="str">
        <f t="shared" si="550"/>
        <v>---0</v>
      </c>
      <c r="E35266">
        <v>0</v>
      </c>
    </row>
    <row r="35267" spans="2:5" ht="13.5" customHeight="1">
      <c r="B35267" t="str">
        <f t="shared" ref="B35267:B35330" si="551">A35267&amp;"---"&amp;E35267</f>
        <v>---0</v>
      </c>
      <c r="E35267">
        <v>0</v>
      </c>
    </row>
    <row r="35268" spans="2:5" ht="13.5" customHeight="1">
      <c r="B35268" t="str">
        <f t="shared" si="551"/>
        <v>---0</v>
      </c>
      <c r="E35268">
        <v>0</v>
      </c>
    </row>
    <row r="35269" spans="2:5" ht="13.5" customHeight="1">
      <c r="B35269" t="str">
        <f t="shared" si="551"/>
        <v>---0</v>
      </c>
      <c r="E35269">
        <v>0</v>
      </c>
    </row>
    <row r="35270" spans="2:5" ht="13.5" customHeight="1">
      <c r="B35270" t="str">
        <f t="shared" si="551"/>
        <v>---0</v>
      </c>
      <c r="E35270">
        <v>0</v>
      </c>
    </row>
    <row r="35271" spans="2:5" ht="13.5" customHeight="1">
      <c r="B35271" t="str">
        <f t="shared" si="551"/>
        <v>---0</v>
      </c>
      <c r="E35271">
        <v>0</v>
      </c>
    </row>
    <row r="35272" spans="2:5" ht="13.5" customHeight="1">
      <c r="B35272" t="str">
        <f t="shared" si="551"/>
        <v>---0</v>
      </c>
      <c r="E35272">
        <v>0</v>
      </c>
    </row>
    <row r="35273" spans="2:5" ht="13.5" customHeight="1">
      <c r="B35273" t="str">
        <f t="shared" si="551"/>
        <v>---0</v>
      </c>
      <c r="E35273">
        <v>0</v>
      </c>
    </row>
    <row r="35274" spans="2:5" ht="13.5" customHeight="1">
      <c r="B35274" t="str">
        <f t="shared" si="551"/>
        <v>---0</v>
      </c>
      <c r="E35274">
        <v>0</v>
      </c>
    </row>
    <row r="35275" spans="2:5" ht="13.5" customHeight="1">
      <c r="B35275" t="str">
        <f t="shared" si="551"/>
        <v>---0</v>
      </c>
      <c r="E35275">
        <v>0</v>
      </c>
    </row>
    <row r="35276" spans="2:5" ht="13.5" customHeight="1">
      <c r="B35276" t="str">
        <f t="shared" si="551"/>
        <v>---0</v>
      </c>
      <c r="E35276">
        <v>0</v>
      </c>
    </row>
    <row r="35277" spans="2:5" ht="13.5" customHeight="1">
      <c r="B35277" t="str">
        <f t="shared" si="551"/>
        <v>---0</v>
      </c>
      <c r="E35277">
        <v>0</v>
      </c>
    </row>
    <row r="35278" spans="2:5" ht="13.5" customHeight="1">
      <c r="B35278" t="str">
        <f t="shared" si="551"/>
        <v>---0</v>
      </c>
      <c r="E35278">
        <v>0</v>
      </c>
    </row>
    <row r="35279" spans="2:5" ht="13.5" customHeight="1">
      <c r="B35279" t="str">
        <f t="shared" si="551"/>
        <v>---0</v>
      </c>
      <c r="E35279">
        <v>0</v>
      </c>
    </row>
    <row r="35280" spans="2:5" ht="13.5" customHeight="1">
      <c r="B35280" t="str">
        <f t="shared" si="551"/>
        <v>---0</v>
      </c>
      <c r="E35280">
        <v>0</v>
      </c>
    </row>
    <row r="35281" spans="2:5" ht="13.5" customHeight="1">
      <c r="B35281" t="str">
        <f t="shared" si="551"/>
        <v>---0</v>
      </c>
      <c r="E35281">
        <v>0</v>
      </c>
    </row>
    <row r="35282" spans="2:5" ht="13.5" customHeight="1">
      <c r="B35282" t="str">
        <f t="shared" si="551"/>
        <v>---0</v>
      </c>
      <c r="E35282">
        <v>0</v>
      </c>
    </row>
    <row r="35283" spans="2:5" ht="13.5" customHeight="1">
      <c r="B35283" t="str">
        <f t="shared" si="551"/>
        <v>---0</v>
      </c>
      <c r="E35283">
        <v>0</v>
      </c>
    </row>
    <row r="35284" spans="2:5" ht="13.5" customHeight="1">
      <c r="B35284" t="str">
        <f t="shared" si="551"/>
        <v>---0</v>
      </c>
      <c r="E35284">
        <v>0</v>
      </c>
    </row>
    <row r="35285" spans="2:5" ht="13.5" customHeight="1">
      <c r="B35285" t="str">
        <f t="shared" si="551"/>
        <v>---0</v>
      </c>
      <c r="E35285">
        <v>0</v>
      </c>
    </row>
    <row r="35286" spans="2:5" ht="13.5" customHeight="1">
      <c r="B35286" t="str">
        <f t="shared" si="551"/>
        <v>---0</v>
      </c>
      <c r="E35286">
        <v>0</v>
      </c>
    </row>
    <row r="35287" spans="2:5" ht="13.5" customHeight="1">
      <c r="B35287" t="str">
        <f t="shared" si="551"/>
        <v>---0</v>
      </c>
      <c r="E35287">
        <v>0</v>
      </c>
    </row>
    <row r="35288" spans="2:5" ht="13.5" customHeight="1">
      <c r="B35288" t="str">
        <f t="shared" si="551"/>
        <v>---0</v>
      </c>
      <c r="E35288">
        <v>0</v>
      </c>
    </row>
    <row r="35289" spans="2:5" ht="13.5" customHeight="1">
      <c r="B35289" t="str">
        <f t="shared" si="551"/>
        <v>---0</v>
      </c>
      <c r="E35289">
        <v>0</v>
      </c>
    </row>
    <row r="35290" spans="2:5" ht="13.5" customHeight="1">
      <c r="B35290" t="str">
        <f t="shared" si="551"/>
        <v>---0</v>
      </c>
      <c r="E35290">
        <v>0</v>
      </c>
    </row>
    <row r="35291" spans="2:5" ht="13.5" customHeight="1">
      <c r="B35291" t="str">
        <f t="shared" si="551"/>
        <v>---0</v>
      </c>
      <c r="E35291">
        <v>0</v>
      </c>
    </row>
    <row r="35292" spans="2:5" ht="13.5" customHeight="1">
      <c r="B35292" t="str">
        <f t="shared" si="551"/>
        <v>---0</v>
      </c>
      <c r="E35292">
        <v>0</v>
      </c>
    </row>
    <row r="35293" spans="2:5" ht="13.5" customHeight="1">
      <c r="B35293" t="str">
        <f t="shared" si="551"/>
        <v>---0</v>
      </c>
      <c r="E35293">
        <v>0</v>
      </c>
    </row>
    <row r="35294" spans="2:5" ht="13.5" customHeight="1">
      <c r="B35294" t="str">
        <f t="shared" si="551"/>
        <v>---0</v>
      </c>
      <c r="E35294">
        <v>0</v>
      </c>
    </row>
    <row r="35295" spans="2:5" ht="13.5" customHeight="1">
      <c r="B35295" t="str">
        <f t="shared" si="551"/>
        <v>---0</v>
      </c>
      <c r="E35295">
        <v>0</v>
      </c>
    </row>
    <row r="35296" spans="2:5" ht="13.5" customHeight="1">
      <c r="B35296" t="str">
        <f t="shared" si="551"/>
        <v>---0</v>
      </c>
      <c r="E35296">
        <v>0</v>
      </c>
    </row>
    <row r="35297" spans="2:5" ht="13.5" customHeight="1">
      <c r="B35297" t="str">
        <f t="shared" si="551"/>
        <v>---0</v>
      </c>
      <c r="E35297">
        <v>0</v>
      </c>
    </row>
    <row r="35298" spans="2:5" ht="13.5" customHeight="1">
      <c r="B35298" t="str">
        <f t="shared" si="551"/>
        <v>---0</v>
      </c>
      <c r="E35298">
        <v>0</v>
      </c>
    </row>
    <row r="35299" spans="2:5" ht="13.5" customHeight="1">
      <c r="B35299" t="str">
        <f t="shared" si="551"/>
        <v>---0</v>
      </c>
      <c r="E35299">
        <v>0</v>
      </c>
    </row>
    <row r="35300" spans="2:5" ht="13.5" customHeight="1">
      <c r="B35300" t="str">
        <f t="shared" si="551"/>
        <v>---0</v>
      </c>
      <c r="E35300">
        <v>0</v>
      </c>
    </row>
    <row r="35301" spans="2:5" ht="13.5" customHeight="1">
      <c r="B35301" t="str">
        <f t="shared" si="551"/>
        <v>---0</v>
      </c>
      <c r="E35301">
        <v>0</v>
      </c>
    </row>
    <row r="35302" spans="2:5" ht="13.5" customHeight="1">
      <c r="B35302" t="str">
        <f t="shared" si="551"/>
        <v>---0</v>
      </c>
      <c r="E35302">
        <v>0</v>
      </c>
    </row>
    <row r="35303" spans="2:5" ht="13.5" customHeight="1">
      <c r="B35303" t="str">
        <f t="shared" si="551"/>
        <v>---0</v>
      </c>
      <c r="E35303">
        <v>0</v>
      </c>
    </row>
    <row r="35304" spans="2:5" ht="13.5" customHeight="1">
      <c r="B35304" t="str">
        <f t="shared" si="551"/>
        <v>---0</v>
      </c>
      <c r="E35304">
        <v>0</v>
      </c>
    </row>
    <row r="35305" spans="2:5" ht="13.5" customHeight="1">
      <c r="B35305" t="str">
        <f t="shared" si="551"/>
        <v>---0</v>
      </c>
      <c r="E35305">
        <v>0</v>
      </c>
    </row>
    <row r="35306" spans="2:5" ht="13.5" customHeight="1">
      <c r="B35306" t="str">
        <f t="shared" si="551"/>
        <v>---0</v>
      </c>
      <c r="E35306">
        <v>0</v>
      </c>
    </row>
    <row r="35307" spans="2:5" ht="13.5" customHeight="1">
      <c r="B35307" t="str">
        <f t="shared" si="551"/>
        <v>---0</v>
      </c>
      <c r="E35307">
        <v>0</v>
      </c>
    </row>
    <row r="35308" spans="2:5" ht="13.5" customHeight="1">
      <c r="B35308" t="str">
        <f t="shared" si="551"/>
        <v>---0</v>
      </c>
      <c r="E35308">
        <v>0</v>
      </c>
    </row>
    <row r="35309" spans="2:5" ht="13.5" customHeight="1">
      <c r="B35309" t="str">
        <f t="shared" si="551"/>
        <v>---0</v>
      </c>
      <c r="E35309">
        <v>0</v>
      </c>
    </row>
    <row r="35310" spans="2:5" ht="13.5" customHeight="1">
      <c r="B35310" t="str">
        <f t="shared" si="551"/>
        <v>---0</v>
      </c>
      <c r="E35310">
        <v>0</v>
      </c>
    </row>
    <row r="35311" spans="2:5" ht="13.5" customHeight="1">
      <c r="B35311" t="str">
        <f t="shared" si="551"/>
        <v>---0</v>
      </c>
      <c r="E35311">
        <v>0</v>
      </c>
    </row>
    <row r="35312" spans="2:5" ht="13.5" customHeight="1">
      <c r="B35312" t="str">
        <f t="shared" si="551"/>
        <v>---0</v>
      </c>
      <c r="E35312">
        <v>0</v>
      </c>
    </row>
    <row r="35313" spans="2:5" ht="13.5" customHeight="1">
      <c r="B35313" t="str">
        <f t="shared" si="551"/>
        <v>---0</v>
      </c>
      <c r="E35313">
        <v>0</v>
      </c>
    </row>
    <row r="35314" spans="2:5" ht="13.5" customHeight="1">
      <c r="B35314" t="str">
        <f t="shared" si="551"/>
        <v>---0</v>
      </c>
      <c r="E35314">
        <v>0</v>
      </c>
    </row>
    <row r="35315" spans="2:5" ht="13.5" customHeight="1">
      <c r="B35315" t="str">
        <f t="shared" si="551"/>
        <v>---0</v>
      </c>
      <c r="E35315">
        <v>0</v>
      </c>
    </row>
    <row r="35316" spans="2:5" ht="13.5" customHeight="1">
      <c r="B35316" t="str">
        <f t="shared" si="551"/>
        <v>---0</v>
      </c>
      <c r="E35316">
        <v>0</v>
      </c>
    </row>
    <row r="35317" spans="2:5" ht="13.5" customHeight="1">
      <c r="B35317" t="str">
        <f t="shared" si="551"/>
        <v>---0</v>
      </c>
      <c r="E35317">
        <v>0</v>
      </c>
    </row>
    <row r="35318" spans="2:5" ht="13.5" customHeight="1">
      <c r="B35318" t="str">
        <f t="shared" si="551"/>
        <v>---0</v>
      </c>
      <c r="E35318">
        <v>0</v>
      </c>
    </row>
    <row r="35319" spans="2:5" ht="13.5" customHeight="1">
      <c r="B35319" t="str">
        <f t="shared" si="551"/>
        <v>---0</v>
      </c>
      <c r="E35319">
        <v>0</v>
      </c>
    </row>
    <row r="35320" spans="2:5" ht="13.5" customHeight="1">
      <c r="B35320" t="str">
        <f t="shared" si="551"/>
        <v>---0</v>
      </c>
      <c r="E35320">
        <v>0</v>
      </c>
    </row>
    <row r="35321" spans="2:5" ht="13.5" customHeight="1">
      <c r="B35321" t="str">
        <f t="shared" si="551"/>
        <v>---0</v>
      </c>
      <c r="E35321">
        <v>0</v>
      </c>
    </row>
    <row r="35322" spans="2:5" ht="13.5" customHeight="1">
      <c r="B35322" t="str">
        <f t="shared" si="551"/>
        <v>---0</v>
      </c>
      <c r="E35322">
        <v>0</v>
      </c>
    </row>
    <row r="35323" spans="2:5" ht="13.5" customHeight="1">
      <c r="B35323" t="str">
        <f t="shared" si="551"/>
        <v>---0</v>
      </c>
      <c r="E35323">
        <v>0</v>
      </c>
    </row>
    <row r="35324" spans="2:5" ht="13.5" customHeight="1">
      <c r="B35324" t="str">
        <f t="shared" si="551"/>
        <v>---0</v>
      </c>
      <c r="E35324">
        <v>0</v>
      </c>
    </row>
    <row r="35325" spans="2:5" ht="13.5" customHeight="1">
      <c r="B35325" t="str">
        <f t="shared" si="551"/>
        <v>---0</v>
      </c>
      <c r="E35325">
        <v>0</v>
      </c>
    </row>
    <row r="35326" spans="2:5" ht="13.5" customHeight="1">
      <c r="B35326" t="str">
        <f t="shared" si="551"/>
        <v>---0</v>
      </c>
      <c r="E35326">
        <v>0</v>
      </c>
    </row>
    <row r="35327" spans="2:5" ht="13.5" customHeight="1">
      <c r="B35327" t="str">
        <f t="shared" si="551"/>
        <v>---0</v>
      </c>
      <c r="E35327">
        <v>0</v>
      </c>
    </row>
    <row r="35328" spans="2:5" ht="13.5" customHeight="1">
      <c r="B35328" t="str">
        <f t="shared" si="551"/>
        <v>---0</v>
      </c>
      <c r="E35328">
        <v>0</v>
      </c>
    </row>
    <row r="35329" spans="2:5" ht="13.5" customHeight="1">
      <c r="B35329" t="str">
        <f t="shared" si="551"/>
        <v>---0</v>
      </c>
      <c r="E35329">
        <v>0</v>
      </c>
    </row>
    <row r="35330" spans="2:5" ht="13.5" customHeight="1">
      <c r="B35330" t="str">
        <f t="shared" si="551"/>
        <v>---0</v>
      </c>
      <c r="E35330">
        <v>0</v>
      </c>
    </row>
    <row r="35331" spans="2:5" ht="13.5" customHeight="1">
      <c r="B35331" t="str">
        <f t="shared" ref="B35331:B35394" si="552">A35331&amp;"---"&amp;E35331</f>
        <v>---0</v>
      </c>
      <c r="E35331">
        <v>0</v>
      </c>
    </row>
    <row r="35332" spans="2:5" ht="13.5" customHeight="1">
      <c r="B35332" t="str">
        <f t="shared" si="552"/>
        <v>---0</v>
      </c>
      <c r="E35332">
        <v>0</v>
      </c>
    </row>
    <row r="35333" spans="2:5" ht="13.5" customHeight="1">
      <c r="B35333" t="str">
        <f t="shared" si="552"/>
        <v>---0</v>
      </c>
      <c r="E35333">
        <v>0</v>
      </c>
    </row>
    <row r="35334" spans="2:5" ht="13.5" customHeight="1">
      <c r="B35334" t="str">
        <f t="shared" si="552"/>
        <v>---0</v>
      </c>
      <c r="E35334">
        <v>0</v>
      </c>
    </row>
    <row r="35335" spans="2:5" ht="13.5" customHeight="1">
      <c r="B35335" t="str">
        <f t="shared" si="552"/>
        <v>---0</v>
      </c>
      <c r="E35335">
        <v>0</v>
      </c>
    </row>
    <row r="35336" spans="2:5" ht="13.5" customHeight="1">
      <c r="B35336" t="str">
        <f t="shared" si="552"/>
        <v>---0</v>
      </c>
      <c r="E35336">
        <v>0</v>
      </c>
    </row>
    <row r="35337" spans="2:5" ht="13.5" customHeight="1">
      <c r="B35337" t="str">
        <f t="shared" si="552"/>
        <v>---0</v>
      </c>
      <c r="E35337">
        <v>0</v>
      </c>
    </row>
    <row r="35338" spans="2:5" ht="13.5" customHeight="1">
      <c r="B35338" t="str">
        <f t="shared" si="552"/>
        <v>---0</v>
      </c>
      <c r="E35338">
        <v>0</v>
      </c>
    </row>
    <row r="35339" spans="2:5" ht="13.5" customHeight="1">
      <c r="B35339" t="str">
        <f t="shared" si="552"/>
        <v>---0</v>
      </c>
      <c r="E35339">
        <v>0</v>
      </c>
    </row>
    <row r="35340" spans="2:5" ht="13.5" customHeight="1">
      <c r="B35340" t="str">
        <f t="shared" si="552"/>
        <v>---0</v>
      </c>
      <c r="E35340">
        <v>0</v>
      </c>
    </row>
    <row r="35341" spans="2:5" ht="13.5" customHeight="1">
      <c r="B35341" t="str">
        <f t="shared" si="552"/>
        <v>---0</v>
      </c>
      <c r="E35341">
        <v>0</v>
      </c>
    </row>
    <row r="35342" spans="2:5" ht="13.5" customHeight="1">
      <c r="B35342" t="str">
        <f t="shared" si="552"/>
        <v>---0</v>
      </c>
      <c r="E35342">
        <v>0</v>
      </c>
    </row>
    <row r="35343" spans="2:5" ht="13.5" customHeight="1">
      <c r="B35343" t="str">
        <f t="shared" si="552"/>
        <v>---0</v>
      </c>
      <c r="E35343">
        <v>0</v>
      </c>
    </row>
    <row r="35344" spans="2:5" ht="13.5" customHeight="1">
      <c r="B35344" t="str">
        <f t="shared" si="552"/>
        <v>---0</v>
      </c>
      <c r="E35344">
        <v>0</v>
      </c>
    </row>
    <row r="35345" spans="2:5" ht="13.5" customHeight="1">
      <c r="B35345" t="str">
        <f t="shared" si="552"/>
        <v>---0</v>
      </c>
      <c r="E35345">
        <v>0</v>
      </c>
    </row>
    <row r="35346" spans="2:5" ht="13.5" customHeight="1">
      <c r="B35346" t="str">
        <f t="shared" si="552"/>
        <v>---0</v>
      </c>
      <c r="E35346">
        <v>0</v>
      </c>
    </row>
    <row r="35347" spans="2:5" ht="13.5" customHeight="1">
      <c r="B35347" t="str">
        <f t="shared" si="552"/>
        <v>---0</v>
      </c>
      <c r="E35347">
        <v>0</v>
      </c>
    </row>
    <row r="35348" spans="2:5" ht="13.5" customHeight="1">
      <c r="B35348" t="str">
        <f t="shared" si="552"/>
        <v>---0</v>
      </c>
      <c r="E35348">
        <v>0</v>
      </c>
    </row>
    <row r="35349" spans="2:5" ht="13.5" customHeight="1">
      <c r="B35349" t="str">
        <f t="shared" si="552"/>
        <v>---0</v>
      </c>
      <c r="E35349">
        <v>0</v>
      </c>
    </row>
    <row r="35350" spans="2:5" ht="13.5" customHeight="1">
      <c r="B35350" t="str">
        <f t="shared" si="552"/>
        <v>---0</v>
      </c>
      <c r="E35350">
        <v>0</v>
      </c>
    </row>
    <row r="35351" spans="2:5" ht="13.5" customHeight="1">
      <c r="B35351" t="str">
        <f t="shared" si="552"/>
        <v>---0</v>
      </c>
      <c r="E35351">
        <v>0</v>
      </c>
    </row>
    <row r="35352" spans="2:5" ht="13.5" customHeight="1">
      <c r="B35352" t="str">
        <f t="shared" si="552"/>
        <v>---0</v>
      </c>
      <c r="E35352">
        <v>0</v>
      </c>
    </row>
    <row r="35353" spans="2:5" ht="13.5" customHeight="1">
      <c r="B35353" t="str">
        <f t="shared" si="552"/>
        <v>---0</v>
      </c>
      <c r="E35353">
        <v>0</v>
      </c>
    </row>
    <row r="35354" spans="2:5" ht="13.5" customHeight="1">
      <c r="B35354" t="str">
        <f t="shared" si="552"/>
        <v>---0</v>
      </c>
      <c r="E35354">
        <v>0</v>
      </c>
    </row>
    <row r="35355" spans="2:5" ht="13.5" customHeight="1">
      <c r="B35355" t="str">
        <f t="shared" si="552"/>
        <v>---0</v>
      </c>
      <c r="E35355">
        <v>0</v>
      </c>
    </row>
    <row r="35356" spans="2:5" ht="13.5" customHeight="1">
      <c r="B35356" t="str">
        <f t="shared" si="552"/>
        <v>---0</v>
      </c>
      <c r="E35356">
        <v>0</v>
      </c>
    </row>
    <row r="35357" spans="2:5" ht="13.5" customHeight="1">
      <c r="B35357" t="str">
        <f t="shared" si="552"/>
        <v>---0</v>
      </c>
      <c r="E35357">
        <v>0</v>
      </c>
    </row>
    <row r="35358" spans="2:5" ht="13.5" customHeight="1">
      <c r="B35358" t="str">
        <f t="shared" si="552"/>
        <v>---0</v>
      </c>
      <c r="E35358">
        <v>0</v>
      </c>
    </row>
    <row r="35359" spans="2:5" ht="13.5" customHeight="1">
      <c r="B35359" t="str">
        <f t="shared" si="552"/>
        <v>---0</v>
      </c>
      <c r="E35359">
        <v>0</v>
      </c>
    </row>
    <row r="35360" spans="2:5" ht="13.5" customHeight="1">
      <c r="B35360" t="str">
        <f t="shared" si="552"/>
        <v>---0</v>
      </c>
      <c r="E35360">
        <v>0</v>
      </c>
    </row>
    <row r="35361" spans="2:5" ht="13.5" customHeight="1">
      <c r="B35361" t="str">
        <f t="shared" si="552"/>
        <v>---0</v>
      </c>
      <c r="E35361">
        <v>0</v>
      </c>
    </row>
    <row r="35362" spans="2:5" ht="13.5" customHeight="1">
      <c r="B35362" t="str">
        <f t="shared" si="552"/>
        <v>---0</v>
      </c>
      <c r="E35362">
        <v>0</v>
      </c>
    </row>
    <row r="35363" spans="2:5" ht="13.5" customHeight="1">
      <c r="B35363" t="str">
        <f t="shared" si="552"/>
        <v>---0</v>
      </c>
      <c r="E35363">
        <v>0</v>
      </c>
    </row>
    <row r="35364" spans="2:5" ht="13.5" customHeight="1">
      <c r="B35364" t="str">
        <f t="shared" si="552"/>
        <v>---0</v>
      </c>
      <c r="E35364">
        <v>0</v>
      </c>
    </row>
    <row r="35365" spans="2:5" ht="13.5" customHeight="1">
      <c r="B35365" t="str">
        <f t="shared" si="552"/>
        <v>---0</v>
      </c>
      <c r="E35365">
        <v>0</v>
      </c>
    </row>
    <row r="35366" spans="2:5" ht="13.5" customHeight="1">
      <c r="B35366" t="str">
        <f t="shared" si="552"/>
        <v>---0</v>
      </c>
      <c r="E35366">
        <v>0</v>
      </c>
    </row>
    <row r="35367" spans="2:5" ht="13.5" customHeight="1">
      <c r="B35367" t="str">
        <f t="shared" si="552"/>
        <v>---0</v>
      </c>
      <c r="E35367">
        <v>0</v>
      </c>
    </row>
    <row r="35368" spans="2:5" ht="13.5" customHeight="1">
      <c r="B35368" t="str">
        <f t="shared" si="552"/>
        <v>---0</v>
      </c>
      <c r="E35368">
        <v>0</v>
      </c>
    </row>
    <row r="35369" spans="2:5" ht="13.5" customHeight="1">
      <c r="B35369" t="str">
        <f t="shared" si="552"/>
        <v>---0</v>
      </c>
      <c r="E35369">
        <v>0</v>
      </c>
    </row>
    <row r="35370" spans="2:5" ht="13.5" customHeight="1">
      <c r="B35370" t="str">
        <f t="shared" si="552"/>
        <v>---0</v>
      </c>
      <c r="E35370">
        <v>0</v>
      </c>
    </row>
    <row r="35371" spans="2:5" ht="13.5" customHeight="1">
      <c r="B35371" t="str">
        <f t="shared" si="552"/>
        <v>---0</v>
      </c>
      <c r="E35371">
        <v>0</v>
      </c>
    </row>
    <row r="35372" spans="2:5" ht="13.5" customHeight="1">
      <c r="B35372" t="str">
        <f t="shared" si="552"/>
        <v>---0</v>
      </c>
      <c r="E35372">
        <v>0</v>
      </c>
    </row>
    <row r="35373" spans="2:5" ht="13.5" customHeight="1">
      <c r="B35373" t="str">
        <f t="shared" si="552"/>
        <v>---0</v>
      </c>
      <c r="E35373">
        <v>0</v>
      </c>
    </row>
    <row r="35374" spans="2:5" ht="13.5" customHeight="1">
      <c r="B35374" t="str">
        <f t="shared" si="552"/>
        <v>---0</v>
      </c>
      <c r="E35374">
        <v>0</v>
      </c>
    </row>
    <row r="35375" spans="2:5" ht="13.5" customHeight="1">
      <c r="B35375" t="str">
        <f t="shared" si="552"/>
        <v>---0</v>
      </c>
      <c r="E35375">
        <v>0</v>
      </c>
    </row>
    <row r="35376" spans="2:5" ht="13.5" customHeight="1">
      <c r="B35376" t="str">
        <f t="shared" si="552"/>
        <v>---0</v>
      </c>
      <c r="E35376">
        <v>0</v>
      </c>
    </row>
    <row r="35377" spans="2:5" ht="13.5" customHeight="1">
      <c r="B35377" t="str">
        <f t="shared" si="552"/>
        <v>---0</v>
      </c>
      <c r="E35377">
        <v>0</v>
      </c>
    </row>
    <row r="35378" spans="2:5" ht="13.5" customHeight="1">
      <c r="B35378" t="str">
        <f t="shared" si="552"/>
        <v>---0</v>
      </c>
      <c r="E35378">
        <v>0</v>
      </c>
    </row>
    <row r="35379" spans="2:5" ht="13.5" customHeight="1">
      <c r="B35379" t="str">
        <f t="shared" si="552"/>
        <v>---0</v>
      </c>
      <c r="E35379">
        <v>0</v>
      </c>
    </row>
    <row r="35380" spans="2:5" ht="13.5" customHeight="1">
      <c r="B35380" t="str">
        <f t="shared" si="552"/>
        <v>---0</v>
      </c>
      <c r="E35380">
        <v>0</v>
      </c>
    </row>
    <row r="35381" spans="2:5" ht="13.5" customHeight="1">
      <c r="B35381" t="str">
        <f t="shared" si="552"/>
        <v>---0</v>
      </c>
      <c r="E35381">
        <v>0</v>
      </c>
    </row>
    <row r="35382" spans="2:5" ht="13.5" customHeight="1">
      <c r="B35382" t="str">
        <f t="shared" si="552"/>
        <v>---0</v>
      </c>
      <c r="E35382">
        <v>0</v>
      </c>
    </row>
    <row r="35383" spans="2:5" ht="13.5" customHeight="1">
      <c r="B35383" t="str">
        <f t="shared" si="552"/>
        <v>---0</v>
      </c>
      <c r="E35383">
        <v>0</v>
      </c>
    </row>
    <row r="35384" spans="2:5" ht="13.5" customHeight="1">
      <c r="B35384" t="str">
        <f t="shared" si="552"/>
        <v>---0</v>
      </c>
      <c r="E35384">
        <v>0</v>
      </c>
    </row>
    <row r="35385" spans="2:5" ht="13.5" customHeight="1">
      <c r="B35385" t="str">
        <f t="shared" si="552"/>
        <v>---0</v>
      </c>
      <c r="E35385">
        <v>0</v>
      </c>
    </row>
    <row r="35386" spans="2:5" ht="13.5" customHeight="1">
      <c r="B35386" t="str">
        <f t="shared" si="552"/>
        <v>---0</v>
      </c>
      <c r="E35386">
        <v>0</v>
      </c>
    </row>
    <row r="35387" spans="2:5" ht="13.5" customHeight="1">
      <c r="B35387" t="str">
        <f t="shared" si="552"/>
        <v>---0</v>
      </c>
      <c r="E35387">
        <v>0</v>
      </c>
    </row>
    <row r="35388" spans="2:5" ht="13.5" customHeight="1">
      <c r="B35388" t="str">
        <f t="shared" si="552"/>
        <v>---0</v>
      </c>
      <c r="E35388">
        <v>0</v>
      </c>
    </row>
    <row r="35389" spans="2:5" ht="13.5" customHeight="1">
      <c r="B35389" t="str">
        <f t="shared" si="552"/>
        <v>---0</v>
      </c>
      <c r="E35389">
        <v>0</v>
      </c>
    </row>
    <row r="35390" spans="2:5" ht="13.5" customHeight="1">
      <c r="B35390" t="str">
        <f t="shared" si="552"/>
        <v>---0</v>
      </c>
      <c r="E35390">
        <v>0</v>
      </c>
    </row>
    <row r="35391" spans="2:5" ht="13.5" customHeight="1">
      <c r="B35391" t="str">
        <f t="shared" si="552"/>
        <v>---0</v>
      </c>
      <c r="E35391">
        <v>0</v>
      </c>
    </row>
    <row r="35392" spans="2:5" ht="13.5" customHeight="1">
      <c r="B35392" t="str">
        <f t="shared" si="552"/>
        <v>---0</v>
      </c>
      <c r="E35392">
        <v>0</v>
      </c>
    </row>
    <row r="35393" spans="2:5" ht="13.5" customHeight="1">
      <c r="B35393" t="str">
        <f t="shared" si="552"/>
        <v>---0</v>
      </c>
      <c r="E35393">
        <v>0</v>
      </c>
    </row>
    <row r="35394" spans="2:5" ht="13.5" customHeight="1">
      <c r="B35394" t="str">
        <f t="shared" si="552"/>
        <v>---0</v>
      </c>
      <c r="E35394">
        <v>0</v>
      </c>
    </row>
    <row r="35395" spans="2:5" ht="13.5" customHeight="1">
      <c r="B35395" t="str">
        <f t="shared" ref="B35395:B35458" si="553">A35395&amp;"---"&amp;E35395</f>
        <v>---0</v>
      </c>
      <c r="E35395">
        <v>0</v>
      </c>
    </row>
    <row r="35396" spans="2:5" ht="13.5" customHeight="1">
      <c r="B35396" t="str">
        <f t="shared" si="553"/>
        <v>---0</v>
      </c>
      <c r="E35396">
        <v>0</v>
      </c>
    </row>
    <row r="35397" spans="2:5" ht="13.5" customHeight="1">
      <c r="B35397" t="str">
        <f t="shared" si="553"/>
        <v>---0</v>
      </c>
      <c r="E35397">
        <v>0</v>
      </c>
    </row>
    <row r="35398" spans="2:5" ht="13.5" customHeight="1">
      <c r="B35398" t="str">
        <f t="shared" si="553"/>
        <v>---0</v>
      </c>
      <c r="E35398">
        <v>0</v>
      </c>
    </row>
    <row r="35399" spans="2:5" ht="13.5" customHeight="1">
      <c r="B35399" t="str">
        <f t="shared" si="553"/>
        <v>---0</v>
      </c>
      <c r="E35399">
        <v>0</v>
      </c>
    </row>
    <row r="35400" spans="2:5" ht="13.5" customHeight="1">
      <c r="B35400" t="str">
        <f t="shared" si="553"/>
        <v>---0</v>
      </c>
      <c r="E35400">
        <v>0</v>
      </c>
    </row>
    <row r="35401" spans="2:5" ht="13.5" customHeight="1">
      <c r="B35401" t="str">
        <f t="shared" si="553"/>
        <v>---0</v>
      </c>
      <c r="E35401">
        <v>0</v>
      </c>
    </row>
    <row r="35402" spans="2:5" ht="13.5" customHeight="1">
      <c r="B35402" t="str">
        <f t="shared" si="553"/>
        <v>---0</v>
      </c>
      <c r="E35402">
        <v>0</v>
      </c>
    </row>
    <row r="35403" spans="2:5" ht="13.5" customHeight="1">
      <c r="B35403" t="str">
        <f t="shared" si="553"/>
        <v>---0</v>
      </c>
      <c r="E35403">
        <v>0</v>
      </c>
    </row>
    <row r="35404" spans="2:5" ht="13.5" customHeight="1">
      <c r="B35404" t="str">
        <f t="shared" si="553"/>
        <v>---0</v>
      </c>
      <c r="E35404">
        <v>0</v>
      </c>
    </row>
    <row r="35405" spans="2:5" ht="13.5" customHeight="1">
      <c r="B35405" t="str">
        <f t="shared" si="553"/>
        <v>---0</v>
      </c>
      <c r="E35405">
        <v>0</v>
      </c>
    </row>
    <row r="35406" spans="2:5" ht="13.5" customHeight="1">
      <c r="B35406" t="str">
        <f t="shared" si="553"/>
        <v>---0</v>
      </c>
      <c r="E35406">
        <v>0</v>
      </c>
    </row>
    <row r="35407" spans="2:5" ht="13.5" customHeight="1">
      <c r="B35407" t="str">
        <f t="shared" si="553"/>
        <v>---0</v>
      </c>
      <c r="E35407">
        <v>0</v>
      </c>
    </row>
    <row r="35408" spans="2:5" ht="13.5" customHeight="1">
      <c r="B35408" t="str">
        <f t="shared" si="553"/>
        <v>---0</v>
      </c>
      <c r="E35408">
        <v>0</v>
      </c>
    </row>
    <row r="35409" spans="2:5" ht="13.5" customHeight="1">
      <c r="B35409" t="str">
        <f t="shared" si="553"/>
        <v>---0</v>
      </c>
      <c r="E35409">
        <v>0</v>
      </c>
    </row>
    <row r="35410" spans="2:5" ht="13.5" customHeight="1">
      <c r="B35410" t="str">
        <f t="shared" si="553"/>
        <v>---0</v>
      </c>
      <c r="E35410">
        <v>0</v>
      </c>
    </row>
    <row r="35411" spans="2:5" ht="13.5" customHeight="1">
      <c r="B35411" t="str">
        <f t="shared" si="553"/>
        <v>---0</v>
      </c>
      <c r="E35411">
        <v>0</v>
      </c>
    </row>
    <row r="35412" spans="2:5" ht="13.5" customHeight="1">
      <c r="B35412" t="str">
        <f t="shared" si="553"/>
        <v>---0</v>
      </c>
      <c r="E35412">
        <v>0</v>
      </c>
    </row>
    <row r="35413" spans="2:5" ht="13.5" customHeight="1">
      <c r="B35413" t="str">
        <f t="shared" si="553"/>
        <v>---0</v>
      </c>
      <c r="E35413">
        <v>0</v>
      </c>
    </row>
    <row r="35414" spans="2:5" ht="13.5" customHeight="1">
      <c r="B35414" t="str">
        <f t="shared" si="553"/>
        <v>---0</v>
      </c>
      <c r="E35414">
        <v>0</v>
      </c>
    </row>
    <row r="35415" spans="2:5" ht="13.5" customHeight="1">
      <c r="B35415" t="str">
        <f t="shared" si="553"/>
        <v>---0</v>
      </c>
      <c r="E35415">
        <v>0</v>
      </c>
    </row>
    <row r="35416" spans="2:5" ht="13.5" customHeight="1">
      <c r="B35416" t="str">
        <f t="shared" si="553"/>
        <v>---0</v>
      </c>
      <c r="E35416">
        <v>0</v>
      </c>
    </row>
    <row r="35417" spans="2:5" ht="13.5" customHeight="1">
      <c r="B35417" t="str">
        <f t="shared" si="553"/>
        <v>---0</v>
      </c>
      <c r="E35417">
        <v>0</v>
      </c>
    </row>
    <row r="35418" spans="2:5" ht="13.5" customHeight="1">
      <c r="B35418" t="str">
        <f t="shared" si="553"/>
        <v>---0</v>
      </c>
      <c r="E35418">
        <v>0</v>
      </c>
    </row>
    <row r="35419" spans="2:5" ht="13.5" customHeight="1">
      <c r="B35419" t="str">
        <f t="shared" si="553"/>
        <v>---0</v>
      </c>
      <c r="E35419">
        <v>0</v>
      </c>
    </row>
    <row r="35420" spans="2:5" ht="13.5" customHeight="1">
      <c r="B35420" t="str">
        <f t="shared" si="553"/>
        <v>---0</v>
      </c>
      <c r="E35420">
        <v>0</v>
      </c>
    </row>
    <row r="35421" spans="2:5" ht="13.5" customHeight="1">
      <c r="B35421" t="str">
        <f t="shared" si="553"/>
        <v>---0</v>
      </c>
      <c r="E35421">
        <v>0</v>
      </c>
    </row>
    <row r="35422" spans="2:5" ht="13.5" customHeight="1">
      <c r="B35422" t="str">
        <f t="shared" si="553"/>
        <v>---0</v>
      </c>
      <c r="E35422">
        <v>0</v>
      </c>
    </row>
    <row r="35423" spans="2:5" ht="13.5" customHeight="1">
      <c r="B35423" t="str">
        <f t="shared" si="553"/>
        <v>---0</v>
      </c>
      <c r="E35423">
        <v>0</v>
      </c>
    </row>
    <row r="35424" spans="2:5" ht="13.5" customHeight="1">
      <c r="B35424" t="str">
        <f t="shared" si="553"/>
        <v>---0</v>
      </c>
      <c r="E35424">
        <v>0</v>
      </c>
    </row>
    <row r="35425" spans="2:5" ht="13.5" customHeight="1">
      <c r="B35425" t="str">
        <f t="shared" si="553"/>
        <v>---0</v>
      </c>
      <c r="E35425">
        <v>0</v>
      </c>
    </row>
    <row r="35426" spans="2:5" ht="13.5" customHeight="1">
      <c r="B35426" t="str">
        <f t="shared" si="553"/>
        <v>---0</v>
      </c>
      <c r="E35426">
        <v>0</v>
      </c>
    </row>
    <row r="35427" spans="2:5" ht="13.5" customHeight="1">
      <c r="B35427" t="str">
        <f t="shared" si="553"/>
        <v>---0</v>
      </c>
      <c r="E35427">
        <v>0</v>
      </c>
    </row>
    <row r="35428" spans="2:5" ht="13.5" customHeight="1">
      <c r="B35428" t="str">
        <f t="shared" si="553"/>
        <v>---0</v>
      </c>
      <c r="E35428">
        <v>0</v>
      </c>
    </row>
    <row r="35429" spans="2:5" ht="13.5" customHeight="1">
      <c r="B35429" t="str">
        <f t="shared" si="553"/>
        <v>---0</v>
      </c>
      <c r="E35429">
        <v>0</v>
      </c>
    </row>
    <row r="35430" spans="2:5" ht="13.5" customHeight="1">
      <c r="B35430" t="str">
        <f t="shared" si="553"/>
        <v>---0</v>
      </c>
      <c r="E35430">
        <v>0</v>
      </c>
    </row>
    <row r="35431" spans="2:5" ht="13.5" customHeight="1">
      <c r="B35431" t="str">
        <f t="shared" si="553"/>
        <v>---0</v>
      </c>
      <c r="E35431">
        <v>0</v>
      </c>
    </row>
    <row r="35432" spans="2:5" ht="13.5" customHeight="1">
      <c r="B35432" t="str">
        <f t="shared" si="553"/>
        <v>---0</v>
      </c>
      <c r="E35432">
        <v>0</v>
      </c>
    </row>
    <row r="35433" spans="2:5" ht="13.5" customHeight="1">
      <c r="B35433" t="str">
        <f t="shared" si="553"/>
        <v>---0</v>
      </c>
      <c r="E35433">
        <v>0</v>
      </c>
    </row>
    <row r="35434" spans="2:5" ht="13.5" customHeight="1">
      <c r="B35434" t="str">
        <f t="shared" si="553"/>
        <v>---0</v>
      </c>
      <c r="E35434">
        <v>0</v>
      </c>
    </row>
    <row r="35435" spans="2:5" ht="13.5" customHeight="1">
      <c r="B35435" t="str">
        <f t="shared" si="553"/>
        <v>---0</v>
      </c>
      <c r="E35435">
        <v>0</v>
      </c>
    </row>
    <row r="35436" spans="2:5" ht="13.5" customHeight="1">
      <c r="B35436" t="str">
        <f t="shared" si="553"/>
        <v>---0</v>
      </c>
      <c r="E35436">
        <v>0</v>
      </c>
    </row>
    <row r="35437" spans="2:5" ht="13.5" customHeight="1">
      <c r="B35437" t="str">
        <f t="shared" si="553"/>
        <v>---0</v>
      </c>
      <c r="E35437">
        <v>0</v>
      </c>
    </row>
    <row r="35438" spans="2:5" ht="13.5" customHeight="1">
      <c r="B35438" t="str">
        <f t="shared" si="553"/>
        <v>---0</v>
      </c>
      <c r="E35438">
        <v>0</v>
      </c>
    </row>
    <row r="35439" spans="2:5" ht="13.5" customHeight="1">
      <c r="B35439" t="str">
        <f t="shared" si="553"/>
        <v>---0</v>
      </c>
      <c r="E35439">
        <v>0</v>
      </c>
    </row>
    <row r="35440" spans="2:5" ht="13.5" customHeight="1">
      <c r="B35440" t="str">
        <f t="shared" si="553"/>
        <v>---0</v>
      </c>
      <c r="E35440">
        <v>0</v>
      </c>
    </row>
    <row r="35441" spans="2:5" ht="13.5" customHeight="1">
      <c r="B35441" t="str">
        <f t="shared" si="553"/>
        <v>---0</v>
      </c>
      <c r="E35441">
        <v>0</v>
      </c>
    </row>
    <row r="35442" spans="2:5" ht="13.5" customHeight="1">
      <c r="B35442" t="str">
        <f t="shared" si="553"/>
        <v>---0</v>
      </c>
      <c r="E35442">
        <v>0</v>
      </c>
    </row>
    <row r="35443" spans="2:5" ht="13.5" customHeight="1">
      <c r="B35443" t="str">
        <f t="shared" si="553"/>
        <v>---0</v>
      </c>
      <c r="E35443">
        <v>0</v>
      </c>
    </row>
    <row r="35444" spans="2:5" ht="13.5" customHeight="1">
      <c r="B35444" t="str">
        <f t="shared" si="553"/>
        <v>---0</v>
      </c>
      <c r="E35444">
        <v>0</v>
      </c>
    </row>
    <row r="35445" spans="2:5" ht="13.5" customHeight="1">
      <c r="B35445" t="str">
        <f t="shared" si="553"/>
        <v>---0</v>
      </c>
      <c r="E35445">
        <v>0</v>
      </c>
    </row>
    <row r="35446" spans="2:5" ht="13.5" customHeight="1">
      <c r="B35446" t="str">
        <f t="shared" si="553"/>
        <v>---0</v>
      </c>
      <c r="E35446">
        <v>0</v>
      </c>
    </row>
    <row r="35447" spans="2:5" ht="13.5" customHeight="1">
      <c r="B35447" t="str">
        <f t="shared" si="553"/>
        <v>---0</v>
      </c>
      <c r="E35447">
        <v>0</v>
      </c>
    </row>
    <row r="35448" spans="2:5" ht="13.5" customHeight="1">
      <c r="B35448" t="str">
        <f t="shared" si="553"/>
        <v>---0</v>
      </c>
      <c r="E35448">
        <v>0</v>
      </c>
    </row>
    <row r="35449" spans="2:5" ht="13.5" customHeight="1">
      <c r="B35449" t="str">
        <f t="shared" si="553"/>
        <v>---0</v>
      </c>
      <c r="E35449">
        <v>0</v>
      </c>
    </row>
    <row r="35450" spans="2:5" ht="13.5" customHeight="1">
      <c r="B35450" t="str">
        <f t="shared" si="553"/>
        <v>---0</v>
      </c>
      <c r="E35450">
        <v>0</v>
      </c>
    </row>
    <row r="35451" spans="2:5" ht="13.5" customHeight="1">
      <c r="B35451" t="str">
        <f t="shared" si="553"/>
        <v>---0</v>
      </c>
      <c r="E35451">
        <v>0</v>
      </c>
    </row>
    <row r="35452" spans="2:5" ht="13.5" customHeight="1">
      <c r="B35452" t="str">
        <f t="shared" si="553"/>
        <v>---0</v>
      </c>
      <c r="E35452">
        <v>0</v>
      </c>
    </row>
    <row r="35453" spans="2:5" ht="13.5" customHeight="1">
      <c r="B35453" t="str">
        <f t="shared" si="553"/>
        <v>---0</v>
      </c>
      <c r="E35453">
        <v>0</v>
      </c>
    </row>
    <row r="35454" spans="2:5" ht="13.5" customHeight="1">
      <c r="B35454" t="str">
        <f t="shared" si="553"/>
        <v>---0</v>
      </c>
      <c r="E35454">
        <v>0</v>
      </c>
    </row>
    <row r="35455" spans="2:5" ht="13.5" customHeight="1">
      <c r="B35455" t="str">
        <f t="shared" si="553"/>
        <v>---0</v>
      </c>
      <c r="E35455">
        <v>0</v>
      </c>
    </row>
    <row r="35456" spans="2:5" ht="13.5" customHeight="1">
      <c r="B35456" t="str">
        <f t="shared" si="553"/>
        <v>---0</v>
      </c>
      <c r="E35456">
        <v>0</v>
      </c>
    </row>
    <row r="35457" spans="2:5" ht="13.5" customHeight="1">
      <c r="B35457" t="str">
        <f t="shared" si="553"/>
        <v>---0</v>
      </c>
      <c r="E35457">
        <v>0</v>
      </c>
    </row>
    <row r="35458" spans="2:5" ht="13.5" customHeight="1">
      <c r="B35458" t="str">
        <f t="shared" si="553"/>
        <v>---0</v>
      </c>
      <c r="E35458">
        <v>0</v>
      </c>
    </row>
    <row r="35459" spans="2:5" ht="13.5" customHeight="1">
      <c r="B35459" t="str">
        <f t="shared" ref="B35459:B35522" si="554">A35459&amp;"---"&amp;E35459</f>
        <v>---0</v>
      </c>
      <c r="E35459">
        <v>0</v>
      </c>
    </row>
    <row r="35460" spans="2:5" ht="13.5" customHeight="1">
      <c r="B35460" t="str">
        <f t="shared" si="554"/>
        <v>---0</v>
      </c>
      <c r="E35460">
        <v>0</v>
      </c>
    </row>
    <row r="35461" spans="2:5" ht="13.5" customHeight="1">
      <c r="B35461" t="str">
        <f t="shared" si="554"/>
        <v>---0</v>
      </c>
      <c r="E35461">
        <v>0</v>
      </c>
    </row>
    <row r="35462" spans="2:5" ht="13.5" customHeight="1">
      <c r="B35462" t="str">
        <f t="shared" si="554"/>
        <v>---0</v>
      </c>
      <c r="E35462">
        <v>0</v>
      </c>
    </row>
    <row r="35463" spans="2:5" ht="13.5" customHeight="1">
      <c r="B35463" t="str">
        <f t="shared" si="554"/>
        <v>---0</v>
      </c>
      <c r="E35463">
        <v>0</v>
      </c>
    </row>
    <row r="35464" spans="2:5" ht="13.5" customHeight="1">
      <c r="B35464" t="str">
        <f t="shared" si="554"/>
        <v>---0</v>
      </c>
      <c r="E35464">
        <v>0</v>
      </c>
    </row>
    <row r="35465" spans="2:5" ht="13.5" customHeight="1">
      <c r="B35465" t="str">
        <f t="shared" si="554"/>
        <v>---0</v>
      </c>
      <c r="E35465">
        <v>0</v>
      </c>
    </row>
    <row r="35466" spans="2:5" ht="13.5" customHeight="1">
      <c r="B35466" t="str">
        <f t="shared" si="554"/>
        <v>---0</v>
      </c>
      <c r="E35466">
        <v>0</v>
      </c>
    </row>
    <row r="35467" spans="2:5" ht="13.5" customHeight="1">
      <c r="B35467" t="str">
        <f t="shared" si="554"/>
        <v>---0</v>
      </c>
      <c r="E35467">
        <v>0</v>
      </c>
    </row>
    <row r="35468" spans="2:5" ht="13.5" customHeight="1">
      <c r="B35468" t="str">
        <f t="shared" si="554"/>
        <v>---0</v>
      </c>
      <c r="E35468">
        <v>0</v>
      </c>
    </row>
    <row r="35469" spans="2:5" ht="13.5" customHeight="1">
      <c r="B35469" t="str">
        <f t="shared" si="554"/>
        <v>---0</v>
      </c>
      <c r="E35469">
        <v>0</v>
      </c>
    </row>
    <row r="35470" spans="2:5" ht="13.5" customHeight="1">
      <c r="B35470" t="str">
        <f t="shared" si="554"/>
        <v>---0</v>
      </c>
      <c r="E35470">
        <v>0</v>
      </c>
    </row>
    <row r="35471" spans="2:5" ht="13.5" customHeight="1">
      <c r="B35471" t="str">
        <f t="shared" si="554"/>
        <v>---0</v>
      </c>
      <c r="E35471">
        <v>0</v>
      </c>
    </row>
    <row r="35472" spans="2:5" ht="13.5" customHeight="1">
      <c r="B35472" t="str">
        <f t="shared" si="554"/>
        <v>---0</v>
      </c>
      <c r="E35472">
        <v>0</v>
      </c>
    </row>
    <row r="35473" spans="2:5" ht="13.5" customHeight="1">
      <c r="B35473" t="str">
        <f t="shared" si="554"/>
        <v>---0</v>
      </c>
      <c r="E35473">
        <v>0</v>
      </c>
    </row>
    <row r="35474" spans="2:5" ht="13.5" customHeight="1">
      <c r="B35474" t="str">
        <f t="shared" si="554"/>
        <v>---0</v>
      </c>
      <c r="E35474">
        <v>0</v>
      </c>
    </row>
    <row r="35475" spans="2:5" ht="13.5" customHeight="1">
      <c r="B35475" t="str">
        <f t="shared" si="554"/>
        <v>---0</v>
      </c>
      <c r="E35475">
        <v>0</v>
      </c>
    </row>
    <row r="35476" spans="2:5" ht="13.5" customHeight="1">
      <c r="B35476" t="str">
        <f t="shared" si="554"/>
        <v>---0</v>
      </c>
      <c r="E35476">
        <v>0</v>
      </c>
    </row>
    <row r="35477" spans="2:5" ht="13.5" customHeight="1">
      <c r="B35477" t="str">
        <f t="shared" si="554"/>
        <v>---0</v>
      </c>
      <c r="E35477">
        <v>0</v>
      </c>
    </row>
    <row r="35478" spans="2:5" ht="13.5" customHeight="1">
      <c r="B35478" t="str">
        <f t="shared" si="554"/>
        <v>---0</v>
      </c>
      <c r="E35478">
        <v>0</v>
      </c>
    </row>
    <row r="35479" spans="2:5" ht="13.5" customHeight="1">
      <c r="B35479" t="str">
        <f t="shared" si="554"/>
        <v>---0</v>
      </c>
      <c r="E35479">
        <v>0</v>
      </c>
    </row>
    <row r="35480" spans="2:5" ht="13.5" customHeight="1">
      <c r="B35480" t="str">
        <f t="shared" si="554"/>
        <v>---0</v>
      </c>
      <c r="E35480">
        <v>0</v>
      </c>
    </row>
    <row r="35481" spans="2:5" ht="13.5" customHeight="1">
      <c r="B35481" t="str">
        <f t="shared" si="554"/>
        <v>---0</v>
      </c>
      <c r="E35481">
        <v>0</v>
      </c>
    </row>
    <row r="35482" spans="2:5" ht="13.5" customHeight="1">
      <c r="B35482" t="str">
        <f t="shared" si="554"/>
        <v>---0</v>
      </c>
      <c r="E35482">
        <v>0</v>
      </c>
    </row>
    <row r="35483" spans="2:5" ht="13.5" customHeight="1">
      <c r="B35483" t="str">
        <f t="shared" si="554"/>
        <v>---0</v>
      </c>
      <c r="E35483">
        <v>0</v>
      </c>
    </row>
    <row r="35484" spans="2:5" ht="13.5" customHeight="1">
      <c r="B35484" t="str">
        <f t="shared" si="554"/>
        <v>---0</v>
      </c>
      <c r="E35484">
        <v>0</v>
      </c>
    </row>
    <row r="35485" spans="2:5" ht="13.5" customHeight="1">
      <c r="B35485" t="str">
        <f t="shared" si="554"/>
        <v>---0</v>
      </c>
      <c r="E35485">
        <v>0</v>
      </c>
    </row>
    <row r="35486" spans="2:5" ht="13.5" customHeight="1">
      <c r="B35486" t="str">
        <f t="shared" si="554"/>
        <v>---0</v>
      </c>
      <c r="E35486">
        <v>0</v>
      </c>
    </row>
    <row r="35487" spans="2:5" ht="13.5" customHeight="1">
      <c r="B35487" t="str">
        <f t="shared" si="554"/>
        <v>---0</v>
      </c>
      <c r="E35487">
        <v>0</v>
      </c>
    </row>
    <row r="35488" spans="2:5" ht="13.5" customHeight="1">
      <c r="B35488" t="str">
        <f t="shared" si="554"/>
        <v>---0</v>
      </c>
      <c r="E35488">
        <v>0</v>
      </c>
    </row>
    <row r="35489" spans="2:5" ht="13.5" customHeight="1">
      <c r="B35489" t="str">
        <f t="shared" si="554"/>
        <v>---0</v>
      </c>
      <c r="E35489">
        <v>0</v>
      </c>
    </row>
    <row r="35490" spans="2:5" ht="13.5" customHeight="1">
      <c r="B35490" t="str">
        <f t="shared" si="554"/>
        <v>---0</v>
      </c>
      <c r="E35490">
        <v>0</v>
      </c>
    </row>
    <row r="35491" spans="2:5" ht="13.5" customHeight="1">
      <c r="B35491" t="str">
        <f t="shared" si="554"/>
        <v>---0</v>
      </c>
      <c r="E35491">
        <v>0</v>
      </c>
    </row>
    <row r="35492" spans="2:5" ht="13.5" customHeight="1">
      <c r="B35492" t="str">
        <f t="shared" si="554"/>
        <v>---0</v>
      </c>
      <c r="E35492">
        <v>0</v>
      </c>
    </row>
    <row r="35493" spans="2:5" ht="13.5" customHeight="1">
      <c r="B35493" t="str">
        <f t="shared" si="554"/>
        <v>---0</v>
      </c>
      <c r="E35493">
        <v>0</v>
      </c>
    </row>
    <row r="35494" spans="2:5" ht="13.5" customHeight="1">
      <c r="B35494" t="str">
        <f t="shared" si="554"/>
        <v>---0</v>
      </c>
      <c r="E35494">
        <v>0</v>
      </c>
    </row>
    <row r="35495" spans="2:5" ht="13.5" customHeight="1">
      <c r="B35495" t="str">
        <f t="shared" si="554"/>
        <v>---0</v>
      </c>
      <c r="E35495">
        <v>0</v>
      </c>
    </row>
    <row r="35496" spans="2:5" ht="13.5" customHeight="1">
      <c r="B35496" t="str">
        <f t="shared" si="554"/>
        <v>---0</v>
      </c>
      <c r="E35496">
        <v>0</v>
      </c>
    </row>
    <row r="35497" spans="2:5" ht="13.5" customHeight="1">
      <c r="B35497" t="str">
        <f t="shared" si="554"/>
        <v>---0</v>
      </c>
      <c r="E35497">
        <v>0</v>
      </c>
    </row>
    <row r="35498" spans="2:5" ht="13.5" customHeight="1">
      <c r="B35498" t="str">
        <f t="shared" si="554"/>
        <v>---0</v>
      </c>
      <c r="E35498">
        <v>0</v>
      </c>
    </row>
    <row r="35499" spans="2:5" ht="13.5" customHeight="1">
      <c r="B35499" t="str">
        <f t="shared" si="554"/>
        <v>---0</v>
      </c>
      <c r="E35499">
        <v>0</v>
      </c>
    </row>
    <row r="35500" spans="2:5" ht="13.5" customHeight="1">
      <c r="B35500" t="str">
        <f t="shared" si="554"/>
        <v>---0</v>
      </c>
      <c r="E35500">
        <v>0</v>
      </c>
    </row>
    <row r="35501" spans="2:5" ht="13.5" customHeight="1">
      <c r="B35501" t="str">
        <f t="shared" si="554"/>
        <v>---0</v>
      </c>
      <c r="E35501">
        <v>0</v>
      </c>
    </row>
    <row r="35502" spans="2:5" ht="13.5" customHeight="1">
      <c r="B35502" t="str">
        <f t="shared" si="554"/>
        <v>---0</v>
      </c>
      <c r="E35502">
        <v>0</v>
      </c>
    </row>
    <row r="35503" spans="2:5" ht="13.5" customHeight="1">
      <c r="B35503" t="str">
        <f t="shared" si="554"/>
        <v>---0</v>
      </c>
      <c r="E35503">
        <v>0</v>
      </c>
    </row>
    <row r="35504" spans="2:5" ht="13.5" customHeight="1">
      <c r="B35504" t="str">
        <f t="shared" si="554"/>
        <v>---0</v>
      </c>
      <c r="E35504">
        <v>0</v>
      </c>
    </row>
    <row r="35505" spans="2:5" ht="13.5" customHeight="1">
      <c r="B35505" t="str">
        <f t="shared" si="554"/>
        <v>---0</v>
      </c>
      <c r="E35505">
        <v>0</v>
      </c>
    </row>
    <row r="35506" spans="2:5" ht="13.5" customHeight="1">
      <c r="B35506" t="str">
        <f t="shared" si="554"/>
        <v>---0</v>
      </c>
      <c r="E35506">
        <v>0</v>
      </c>
    </row>
    <row r="35507" spans="2:5" ht="13.5" customHeight="1">
      <c r="B35507" t="str">
        <f t="shared" si="554"/>
        <v>---0</v>
      </c>
      <c r="E35507">
        <v>0</v>
      </c>
    </row>
    <row r="35508" spans="2:5" ht="13.5" customHeight="1">
      <c r="B35508" t="str">
        <f t="shared" si="554"/>
        <v>---0</v>
      </c>
      <c r="E35508">
        <v>0</v>
      </c>
    </row>
    <row r="35509" spans="2:5" ht="13.5" customHeight="1">
      <c r="B35509" t="str">
        <f t="shared" si="554"/>
        <v>---0</v>
      </c>
      <c r="E35509">
        <v>0</v>
      </c>
    </row>
    <row r="35510" spans="2:5" ht="13.5" customHeight="1">
      <c r="B35510" t="str">
        <f t="shared" si="554"/>
        <v>---0</v>
      </c>
      <c r="E35510">
        <v>0</v>
      </c>
    </row>
    <row r="35511" spans="2:5" ht="13.5" customHeight="1">
      <c r="B35511" t="str">
        <f t="shared" si="554"/>
        <v>---0</v>
      </c>
      <c r="E35511">
        <v>0</v>
      </c>
    </row>
    <row r="35512" spans="2:5" ht="13.5" customHeight="1">
      <c r="B35512" t="str">
        <f t="shared" si="554"/>
        <v>---0</v>
      </c>
      <c r="E35512">
        <v>0</v>
      </c>
    </row>
    <row r="35513" spans="2:5" ht="13.5" customHeight="1">
      <c r="B35513" t="str">
        <f t="shared" si="554"/>
        <v>---0</v>
      </c>
      <c r="E35513">
        <v>0</v>
      </c>
    </row>
    <row r="35514" spans="2:5" ht="13.5" customHeight="1">
      <c r="B35514" t="str">
        <f t="shared" si="554"/>
        <v>---0</v>
      </c>
      <c r="E35514">
        <v>0</v>
      </c>
    </row>
    <row r="35515" spans="2:5" ht="13.5" customHeight="1">
      <c r="B35515" t="str">
        <f t="shared" si="554"/>
        <v>---0</v>
      </c>
      <c r="E35515">
        <v>0</v>
      </c>
    </row>
    <row r="35516" spans="2:5" ht="13.5" customHeight="1">
      <c r="B35516" t="str">
        <f t="shared" si="554"/>
        <v>---0</v>
      </c>
      <c r="E35516">
        <v>0</v>
      </c>
    </row>
    <row r="35517" spans="2:5" ht="13.5" customHeight="1">
      <c r="B35517" t="str">
        <f t="shared" si="554"/>
        <v>---0</v>
      </c>
      <c r="E35517">
        <v>0</v>
      </c>
    </row>
    <row r="35518" spans="2:5" ht="13.5" customHeight="1">
      <c r="B35518" t="str">
        <f t="shared" si="554"/>
        <v>---0</v>
      </c>
      <c r="E35518">
        <v>0</v>
      </c>
    </row>
    <row r="35519" spans="2:5" ht="13.5" customHeight="1">
      <c r="B35519" t="str">
        <f t="shared" si="554"/>
        <v>---0</v>
      </c>
      <c r="E35519">
        <v>0</v>
      </c>
    </row>
    <row r="35520" spans="2:5" ht="13.5" customHeight="1">
      <c r="B35520" t="str">
        <f t="shared" si="554"/>
        <v>---0</v>
      </c>
      <c r="E35520">
        <v>0</v>
      </c>
    </row>
    <row r="35521" spans="2:5" ht="13.5" customHeight="1">
      <c r="B35521" t="str">
        <f t="shared" si="554"/>
        <v>---0</v>
      </c>
      <c r="E35521">
        <v>0</v>
      </c>
    </row>
    <row r="35522" spans="2:5" ht="13.5" customHeight="1">
      <c r="B35522" t="str">
        <f t="shared" si="554"/>
        <v>---0</v>
      </c>
      <c r="E35522">
        <v>0</v>
      </c>
    </row>
    <row r="35523" spans="2:5" ht="13.5" customHeight="1">
      <c r="B35523" t="str">
        <f t="shared" ref="B35523:B35586" si="555">A35523&amp;"---"&amp;E35523</f>
        <v>---0</v>
      </c>
      <c r="E35523">
        <v>0</v>
      </c>
    </row>
    <row r="35524" spans="2:5" ht="13.5" customHeight="1">
      <c r="B35524" t="str">
        <f t="shared" si="555"/>
        <v>---0</v>
      </c>
      <c r="E35524">
        <v>0</v>
      </c>
    </row>
    <row r="35525" spans="2:5" ht="13.5" customHeight="1">
      <c r="B35525" t="str">
        <f t="shared" si="555"/>
        <v>---0</v>
      </c>
      <c r="E35525">
        <v>0</v>
      </c>
    </row>
    <row r="35526" spans="2:5" ht="13.5" customHeight="1">
      <c r="B35526" t="str">
        <f t="shared" si="555"/>
        <v>---0</v>
      </c>
      <c r="E35526">
        <v>0</v>
      </c>
    </row>
    <row r="35527" spans="2:5" ht="13.5" customHeight="1">
      <c r="B35527" t="str">
        <f t="shared" si="555"/>
        <v>---0</v>
      </c>
      <c r="E35527">
        <v>0</v>
      </c>
    </row>
    <row r="35528" spans="2:5" ht="13.5" customHeight="1">
      <c r="B35528" t="str">
        <f t="shared" si="555"/>
        <v>---0</v>
      </c>
      <c r="E35528">
        <v>0</v>
      </c>
    </row>
    <row r="35529" spans="2:5" ht="13.5" customHeight="1">
      <c r="B35529" t="str">
        <f t="shared" si="555"/>
        <v>---0</v>
      </c>
      <c r="E35529">
        <v>0</v>
      </c>
    </row>
    <row r="35530" spans="2:5" ht="13.5" customHeight="1">
      <c r="B35530" t="str">
        <f t="shared" si="555"/>
        <v>---0</v>
      </c>
      <c r="E35530">
        <v>0</v>
      </c>
    </row>
    <row r="35531" spans="2:5" ht="13.5" customHeight="1">
      <c r="B35531" t="str">
        <f t="shared" si="555"/>
        <v>---0</v>
      </c>
      <c r="E35531">
        <v>0</v>
      </c>
    </row>
    <row r="35532" spans="2:5" ht="13.5" customHeight="1">
      <c r="B35532" t="str">
        <f t="shared" si="555"/>
        <v>---0</v>
      </c>
      <c r="E35532">
        <v>0</v>
      </c>
    </row>
    <row r="35533" spans="2:5" ht="13.5" customHeight="1">
      <c r="B35533" t="str">
        <f t="shared" si="555"/>
        <v>---0</v>
      </c>
      <c r="E35533">
        <v>0</v>
      </c>
    </row>
    <row r="35534" spans="2:5" ht="13.5" customHeight="1">
      <c r="B35534" t="str">
        <f t="shared" si="555"/>
        <v>---0</v>
      </c>
      <c r="E35534">
        <v>0</v>
      </c>
    </row>
    <row r="35535" spans="2:5" ht="13.5" customHeight="1">
      <c r="B35535" t="str">
        <f t="shared" si="555"/>
        <v>---0</v>
      </c>
      <c r="E35535">
        <v>0</v>
      </c>
    </row>
    <row r="35536" spans="2:5" ht="13.5" customHeight="1">
      <c r="B35536" t="str">
        <f t="shared" si="555"/>
        <v>---0</v>
      </c>
      <c r="E35536">
        <v>0</v>
      </c>
    </row>
    <row r="35537" spans="2:5" ht="13.5" customHeight="1">
      <c r="B35537" t="str">
        <f t="shared" si="555"/>
        <v>---0</v>
      </c>
      <c r="E35537">
        <v>0</v>
      </c>
    </row>
    <row r="35538" spans="2:5" ht="13.5" customHeight="1">
      <c r="B35538" t="str">
        <f t="shared" si="555"/>
        <v>---0</v>
      </c>
      <c r="E35538">
        <v>0</v>
      </c>
    </row>
    <row r="35539" spans="2:5" ht="13.5" customHeight="1">
      <c r="B35539" t="str">
        <f t="shared" si="555"/>
        <v>---0</v>
      </c>
      <c r="E35539">
        <v>0</v>
      </c>
    </row>
    <row r="35540" spans="2:5" ht="13.5" customHeight="1">
      <c r="B35540" t="str">
        <f t="shared" si="555"/>
        <v>---0</v>
      </c>
      <c r="E35540">
        <v>0</v>
      </c>
    </row>
    <row r="35541" spans="2:5" ht="13.5" customHeight="1">
      <c r="B35541" t="str">
        <f t="shared" si="555"/>
        <v>---0</v>
      </c>
      <c r="E35541">
        <v>0</v>
      </c>
    </row>
    <row r="35542" spans="2:5" ht="13.5" customHeight="1">
      <c r="B35542" t="str">
        <f t="shared" si="555"/>
        <v>---0</v>
      </c>
      <c r="E35542">
        <v>0</v>
      </c>
    </row>
    <row r="35543" spans="2:5" ht="13.5" customHeight="1">
      <c r="B35543" t="str">
        <f t="shared" si="555"/>
        <v>---0</v>
      </c>
      <c r="E35543">
        <v>0</v>
      </c>
    </row>
    <row r="35544" spans="2:5" ht="13.5" customHeight="1">
      <c r="B35544" t="str">
        <f t="shared" si="555"/>
        <v>---0</v>
      </c>
      <c r="E35544">
        <v>0</v>
      </c>
    </row>
    <row r="35545" spans="2:5" ht="13.5" customHeight="1">
      <c r="B35545" t="str">
        <f t="shared" si="555"/>
        <v>---0</v>
      </c>
      <c r="E35545">
        <v>0</v>
      </c>
    </row>
    <row r="35546" spans="2:5" ht="13.5" customHeight="1">
      <c r="B35546" t="str">
        <f t="shared" si="555"/>
        <v>---0</v>
      </c>
      <c r="E35546">
        <v>0</v>
      </c>
    </row>
    <row r="35547" spans="2:5" ht="13.5" customHeight="1">
      <c r="B35547" t="str">
        <f t="shared" si="555"/>
        <v>---0</v>
      </c>
      <c r="E35547">
        <v>0</v>
      </c>
    </row>
    <row r="35548" spans="2:5" ht="13.5" customHeight="1">
      <c r="B35548" t="str">
        <f t="shared" si="555"/>
        <v>---0</v>
      </c>
      <c r="E35548">
        <v>0</v>
      </c>
    </row>
    <row r="35549" spans="2:5" ht="13.5" customHeight="1">
      <c r="B35549" t="str">
        <f t="shared" si="555"/>
        <v>---0</v>
      </c>
      <c r="E35549">
        <v>0</v>
      </c>
    </row>
    <row r="35550" spans="2:5" ht="13.5" customHeight="1">
      <c r="B35550" t="str">
        <f t="shared" si="555"/>
        <v>---0</v>
      </c>
      <c r="E35550">
        <v>0</v>
      </c>
    </row>
    <row r="35551" spans="2:5" ht="13.5" customHeight="1">
      <c r="B35551" t="str">
        <f t="shared" si="555"/>
        <v>---0</v>
      </c>
      <c r="E35551">
        <v>0</v>
      </c>
    </row>
    <row r="35552" spans="2:5" ht="13.5" customHeight="1">
      <c r="B35552" t="str">
        <f t="shared" si="555"/>
        <v>---0</v>
      </c>
      <c r="E35552">
        <v>0</v>
      </c>
    </row>
    <row r="35553" spans="2:5" ht="13.5" customHeight="1">
      <c r="B35553" t="str">
        <f t="shared" si="555"/>
        <v>---0</v>
      </c>
      <c r="E35553">
        <v>0</v>
      </c>
    </row>
    <row r="35554" spans="2:5" ht="13.5" customHeight="1">
      <c r="B35554" t="str">
        <f t="shared" si="555"/>
        <v>---0</v>
      </c>
      <c r="E35554">
        <v>0</v>
      </c>
    </row>
    <row r="35555" spans="2:5" ht="13.5" customHeight="1">
      <c r="B35555" t="str">
        <f t="shared" si="555"/>
        <v>---0</v>
      </c>
      <c r="E35555">
        <v>0</v>
      </c>
    </row>
    <row r="35556" spans="2:5" ht="13.5" customHeight="1">
      <c r="B35556" t="str">
        <f t="shared" si="555"/>
        <v>---0</v>
      </c>
      <c r="E35556">
        <v>0</v>
      </c>
    </row>
    <row r="35557" spans="2:5" ht="13.5" customHeight="1">
      <c r="B35557" t="str">
        <f t="shared" si="555"/>
        <v>---0</v>
      </c>
      <c r="E35557">
        <v>0</v>
      </c>
    </row>
    <row r="35558" spans="2:5" ht="13.5" customHeight="1">
      <c r="B35558" t="str">
        <f t="shared" si="555"/>
        <v>---0</v>
      </c>
      <c r="E35558">
        <v>0</v>
      </c>
    </row>
    <row r="35559" spans="2:5" ht="13.5" customHeight="1">
      <c r="B35559" t="str">
        <f t="shared" si="555"/>
        <v>---0</v>
      </c>
      <c r="E35559">
        <v>0</v>
      </c>
    </row>
    <row r="35560" spans="2:5" ht="13.5" customHeight="1">
      <c r="B35560" t="str">
        <f t="shared" si="555"/>
        <v>---0</v>
      </c>
      <c r="E35560">
        <v>0</v>
      </c>
    </row>
    <row r="35561" spans="2:5" ht="13.5" customHeight="1">
      <c r="B35561" t="str">
        <f t="shared" si="555"/>
        <v>---0</v>
      </c>
      <c r="E35561">
        <v>0</v>
      </c>
    </row>
    <row r="35562" spans="2:5" ht="13.5" customHeight="1">
      <c r="B35562" t="str">
        <f t="shared" si="555"/>
        <v>---0</v>
      </c>
      <c r="E35562">
        <v>0</v>
      </c>
    </row>
    <row r="35563" spans="2:5" ht="13.5" customHeight="1">
      <c r="B35563" t="str">
        <f t="shared" si="555"/>
        <v>---0</v>
      </c>
      <c r="E35563">
        <v>0</v>
      </c>
    </row>
    <row r="35564" spans="2:5" ht="13.5" customHeight="1">
      <c r="B35564" t="str">
        <f t="shared" si="555"/>
        <v>---0</v>
      </c>
      <c r="E35564">
        <v>0</v>
      </c>
    </row>
    <row r="35565" spans="2:5" ht="13.5" customHeight="1">
      <c r="B35565" t="str">
        <f t="shared" si="555"/>
        <v>---0</v>
      </c>
      <c r="E35565">
        <v>0</v>
      </c>
    </row>
    <row r="35566" spans="2:5" ht="13.5" customHeight="1">
      <c r="B35566" t="str">
        <f t="shared" si="555"/>
        <v>---0</v>
      </c>
      <c r="E35566">
        <v>0</v>
      </c>
    </row>
    <row r="35567" spans="2:5" ht="13.5" customHeight="1">
      <c r="B35567" t="str">
        <f t="shared" si="555"/>
        <v>---0</v>
      </c>
      <c r="E35567">
        <v>0</v>
      </c>
    </row>
    <row r="35568" spans="2:5" ht="13.5" customHeight="1">
      <c r="B35568" t="str">
        <f t="shared" si="555"/>
        <v>---0</v>
      </c>
      <c r="E35568">
        <v>0</v>
      </c>
    </row>
    <row r="35569" spans="2:5" ht="13.5" customHeight="1">
      <c r="B35569" t="str">
        <f t="shared" si="555"/>
        <v>---0</v>
      </c>
      <c r="E35569">
        <v>0</v>
      </c>
    </row>
    <row r="35570" spans="2:5" ht="13.5" customHeight="1">
      <c r="B35570" t="str">
        <f t="shared" si="555"/>
        <v>---0</v>
      </c>
      <c r="E35570">
        <v>0</v>
      </c>
    </row>
    <row r="35571" spans="2:5" ht="13.5" customHeight="1">
      <c r="B35571" t="str">
        <f t="shared" si="555"/>
        <v>---0</v>
      </c>
      <c r="E35571">
        <v>0</v>
      </c>
    </row>
    <row r="35572" spans="2:5" ht="13.5" customHeight="1">
      <c r="B35572" t="str">
        <f t="shared" si="555"/>
        <v>---0</v>
      </c>
      <c r="E35572">
        <v>0</v>
      </c>
    </row>
    <row r="35573" spans="2:5" ht="13.5" customHeight="1">
      <c r="B35573" t="str">
        <f t="shared" si="555"/>
        <v>---0</v>
      </c>
      <c r="E35573">
        <v>0</v>
      </c>
    </row>
    <row r="35574" spans="2:5" ht="13.5" customHeight="1">
      <c r="B35574" t="str">
        <f t="shared" si="555"/>
        <v>---0</v>
      </c>
      <c r="E35574">
        <v>0</v>
      </c>
    </row>
    <row r="35575" spans="2:5" ht="13.5" customHeight="1">
      <c r="B35575" t="str">
        <f t="shared" si="555"/>
        <v>---0</v>
      </c>
      <c r="E35575">
        <v>0</v>
      </c>
    </row>
    <row r="35576" spans="2:5" ht="13.5" customHeight="1">
      <c r="B35576" t="str">
        <f t="shared" si="555"/>
        <v>---0</v>
      </c>
      <c r="E35576">
        <v>0</v>
      </c>
    </row>
    <row r="35577" spans="2:5" ht="13.5" customHeight="1">
      <c r="B35577" t="str">
        <f t="shared" si="555"/>
        <v>---0</v>
      </c>
      <c r="E35577">
        <v>0</v>
      </c>
    </row>
    <row r="35578" spans="2:5" ht="13.5" customHeight="1">
      <c r="B35578" t="str">
        <f t="shared" si="555"/>
        <v>---0</v>
      </c>
      <c r="E35578">
        <v>0</v>
      </c>
    </row>
    <row r="35579" spans="2:5" ht="13.5" customHeight="1">
      <c r="B35579" t="str">
        <f t="shared" si="555"/>
        <v>---0</v>
      </c>
      <c r="E35579">
        <v>0</v>
      </c>
    </row>
    <row r="35580" spans="2:5" ht="13.5" customHeight="1">
      <c r="B35580" t="str">
        <f t="shared" si="555"/>
        <v>---0</v>
      </c>
      <c r="E35580">
        <v>0</v>
      </c>
    </row>
    <row r="35581" spans="2:5" ht="13.5" customHeight="1">
      <c r="B35581" t="str">
        <f t="shared" si="555"/>
        <v>---0</v>
      </c>
      <c r="E35581">
        <v>0</v>
      </c>
    </row>
    <row r="35582" spans="2:5" ht="13.5" customHeight="1">
      <c r="B35582" t="str">
        <f t="shared" si="555"/>
        <v>---0</v>
      </c>
      <c r="E35582">
        <v>0</v>
      </c>
    </row>
    <row r="35583" spans="2:5" ht="13.5" customHeight="1">
      <c r="B35583" t="str">
        <f t="shared" si="555"/>
        <v>---0</v>
      </c>
      <c r="E35583">
        <v>0</v>
      </c>
    </row>
    <row r="35584" spans="2:5" ht="13.5" customHeight="1">
      <c r="B35584" t="str">
        <f t="shared" si="555"/>
        <v>---0</v>
      </c>
      <c r="E35584">
        <v>0</v>
      </c>
    </row>
    <row r="35585" spans="2:5" ht="13.5" customHeight="1">
      <c r="B35585" t="str">
        <f t="shared" si="555"/>
        <v>---0</v>
      </c>
      <c r="E35585">
        <v>0</v>
      </c>
    </row>
    <row r="35586" spans="2:5" ht="13.5" customHeight="1">
      <c r="B35586" t="str">
        <f t="shared" si="555"/>
        <v>---0</v>
      </c>
      <c r="E35586">
        <v>0</v>
      </c>
    </row>
    <row r="35587" spans="2:5" ht="13.5" customHeight="1">
      <c r="B35587" t="str">
        <f t="shared" ref="B35587:B35650" si="556">A35587&amp;"---"&amp;E35587</f>
        <v>---0</v>
      </c>
      <c r="E35587">
        <v>0</v>
      </c>
    </row>
    <row r="35588" spans="2:5" ht="13.5" customHeight="1">
      <c r="B35588" t="str">
        <f t="shared" si="556"/>
        <v>---0</v>
      </c>
      <c r="E35588">
        <v>0</v>
      </c>
    </row>
    <row r="35589" spans="2:5" ht="13.5" customHeight="1">
      <c r="B35589" t="str">
        <f t="shared" si="556"/>
        <v>---0</v>
      </c>
      <c r="E35589">
        <v>0</v>
      </c>
    </row>
    <row r="35590" spans="2:5" ht="13.5" customHeight="1">
      <c r="B35590" t="str">
        <f t="shared" si="556"/>
        <v>---0</v>
      </c>
      <c r="E35590">
        <v>0</v>
      </c>
    </row>
    <row r="35591" spans="2:5" ht="13.5" customHeight="1">
      <c r="B35591" t="str">
        <f t="shared" si="556"/>
        <v>---0</v>
      </c>
      <c r="E35591">
        <v>0</v>
      </c>
    </row>
    <row r="35592" spans="2:5" ht="13.5" customHeight="1">
      <c r="B35592" t="str">
        <f t="shared" si="556"/>
        <v>---0</v>
      </c>
      <c r="E35592">
        <v>0</v>
      </c>
    </row>
    <row r="35593" spans="2:5" ht="13.5" customHeight="1">
      <c r="B35593" t="str">
        <f t="shared" si="556"/>
        <v>---0</v>
      </c>
      <c r="E35593">
        <v>0</v>
      </c>
    </row>
    <row r="35594" spans="2:5" ht="13.5" customHeight="1">
      <c r="B35594" t="str">
        <f t="shared" si="556"/>
        <v>---0</v>
      </c>
      <c r="E35594">
        <v>0</v>
      </c>
    </row>
    <row r="35595" spans="2:5" ht="13.5" customHeight="1">
      <c r="B35595" t="str">
        <f t="shared" si="556"/>
        <v>---0</v>
      </c>
      <c r="E35595">
        <v>0</v>
      </c>
    </row>
    <row r="35596" spans="2:5" ht="13.5" customHeight="1">
      <c r="B35596" t="str">
        <f t="shared" si="556"/>
        <v>---0</v>
      </c>
      <c r="E35596">
        <v>0</v>
      </c>
    </row>
    <row r="35597" spans="2:5" ht="13.5" customHeight="1">
      <c r="B35597" t="str">
        <f t="shared" si="556"/>
        <v>---0</v>
      </c>
      <c r="E35597">
        <v>0</v>
      </c>
    </row>
    <row r="35598" spans="2:5" ht="13.5" customHeight="1">
      <c r="B35598" t="str">
        <f t="shared" si="556"/>
        <v>---0</v>
      </c>
      <c r="E35598">
        <v>0</v>
      </c>
    </row>
    <row r="35599" spans="2:5" ht="13.5" customHeight="1">
      <c r="B35599" t="str">
        <f t="shared" si="556"/>
        <v>---0</v>
      </c>
      <c r="E35599">
        <v>0</v>
      </c>
    </row>
    <row r="35600" spans="2:5" ht="13.5" customHeight="1">
      <c r="B35600" t="str">
        <f t="shared" si="556"/>
        <v>---0</v>
      </c>
      <c r="E35600">
        <v>0</v>
      </c>
    </row>
    <row r="35601" spans="2:5" ht="13.5" customHeight="1">
      <c r="B35601" t="str">
        <f t="shared" si="556"/>
        <v>---0</v>
      </c>
      <c r="E35601">
        <v>0</v>
      </c>
    </row>
    <row r="35602" spans="2:5" ht="13.5" customHeight="1">
      <c r="B35602" t="str">
        <f t="shared" si="556"/>
        <v>---0</v>
      </c>
      <c r="E35602">
        <v>0</v>
      </c>
    </row>
    <row r="35603" spans="2:5" ht="13.5" customHeight="1">
      <c r="B35603" t="str">
        <f t="shared" si="556"/>
        <v>---0</v>
      </c>
      <c r="E35603">
        <v>0</v>
      </c>
    </row>
    <row r="35604" spans="2:5" ht="13.5" customHeight="1">
      <c r="B35604" t="str">
        <f t="shared" si="556"/>
        <v>---0</v>
      </c>
      <c r="E35604">
        <v>0</v>
      </c>
    </row>
    <row r="35605" spans="2:5" ht="13.5" customHeight="1">
      <c r="B35605" t="str">
        <f t="shared" si="556"/>
        <v>---0</v>
      </c>
      <c r="E35605">
        <v>0</v>
      </c>
    </row>
    <row r="35606" spans="2:5" ht="13.5" customHeight="1">
      <c r="B35606" t="str">
        <f t="shared" si="556"/>
        <v>---0</v>
      </c>
      <c r="E35606">
        <v>0</v>
      </c>
    </row>
    <row r="35607" spans="2:5" ht="13.5" customHeight="1">
      <c r="B35607" t="str">
        <f t="shared" si="556"/>
        <v>---0</v>
      </c>
      <c r="E35607">
        <v>0</v>
      </c>
    </row>
    <row r="35608" spans="2:5" ht="13.5" customHeight="1">
      <c r="B35608" t="str">
        <f t="shared" si="556"/>
        <v>---0</v>
      </c>
      <c r="E35608">
        <v>0</v>
      </c>
    </row>
    <row r="35609" spans="2:5" ht="13.5" customHeight="1">
      <c r="B35609" t="str">
        <f t="shared" si="556"/>
        <v>---0</v>
      </c>
      <c r="E35609">
        <v>0</v>
      </c>
    </row>
    <row r="35610" spans="2:5" ht="13.5" customHeight="1">
      <c r="B35610" t="str">
        <f t="shared" si="556"/>
        <v>---0</v>
      </c>
      <c r="E35610">
        <v>0</v>
      </c>
    </row>
    <row r="35611" spans="2:5" ht="13.5" customHeight="1">
      <c r="B35611" t="str">
        <f t="shared" si="556"/>
        <v>---0</v>
      </c>
      <c r="E35611">
        <v>0</v>
      </c>
    </row>
    <row r="35612" spans="2:5" ht="13.5" customHeight="1">
      <c r="B35612" t="str">
        <f t="shared" si="556"/>
        <v>---0</v>
      </c>
      <c r="E35612">
        <v>0</v>
      </c>
    </row>
    <row r="35613" spans="2:5" ht="13.5" customHeight="1">
      <c r="B35613" t="str">
        <f t="shared" si="556"/>
        <v>---0</v>
      </c>
      <c r="E35613">
        <v>0</v>
      </c>
    </row>
    <row r="35614" spans="2:5" ht="13.5" customHeight="1">
      <c r="B35614" t="str">
        <f t="shared" si="556"/>
        <v>---0</v>
      </c>
      <c r="E35614">
        <v>0</v>
      </c>
    </row>
    <row r="35615" spans="2:5" ht="13.5" customHeight="1">
      <c r="B35615" t="str">
        <f t="shared" si="556"/>
        <v>---0</v>
      </c>
      <c r="E35615">
        <v>0</v>
      </c>
    </row>
    <row r="35616" spans="2:5" ht="13.5" customHeight="1">
      <c r="B35616" t="str">
        <f t="shared" si="556"/>
        <v>---0</v>
      </c>
      <c r="E35616">
        <v>0</v>
      </c>
    </row>
    <row r="35617" spans="2:5" ht="13.5" customHeight="1">
      <c r="B35617" t="str">
        <f t="shared" si="556"/>
        <v>---0</v>
      </c>
      <c r="E35617">
        <v>0</v>
      </c>
    </row>
    <row r="35618" spans="2:5" ht="13.5" customHeight="1">
      <c r="B35618" t="str">
        <f t="shared" si="556"/>
        <v>---0</v>
      </c>
      <c r="E35618">
        <v>0</v>
      </c>
    </row>
    <row r="35619" spans="2:5" ht="13.5" customHeight="1">
      <c r="B35619" t="str">
        <f t="shared" si="556"/>
        <v>---0</v>
      </c>
      <c r="E35619">
        <v>0</v>
      </c>
    </row>
    <row r="35620" spans="2:5" ht="13.5" customHeight="1">
      <c r="B35620" t="str">
        <f t="shared" si="556"/>
        <v>---0</v>
      </c>
      <c r="E35620">
        <v>0</v>
      </c>
    </row>
    <row r="35621" spans="2:5" ht="13.5" customHeight="1">
      <c r="B35621" t="str">
        <f t="shared" si="556"/>
        <v>---0</v>
      </c>
      <c r="E35621">
        <v>0</v>
      </c>
    </row>
    <row r="35622" spans="2:5" ht="13.5" customHeight="1">
      <c r="B35622" t="str">
        <f t="shared" si="556"/>
        <v>---0</v>
      </c>
      <c r="E35622">
        <v>0</v>
      </c>
    </row>
    <row r="35623" spans="2:5" ht="13.5" customHeight="1">
      <c r="B35623" t="str">
        <f t="shared" si="556"/>
        <v>---0</v>
      </c>
      <c r="E35623">
        <v>0</v>
      </c>
    </row>
    <row r="35624" spans="2:5" ht="13.5" customHeight="1">
      <c r="B35624" t="str">
        <f t="shared" si="556"/>
        <v>---0</v>
      </c>
      <c r="E35624">
        <v>0</v>
      </c>
    </row>
    <row r="35625" spans="2:5" ht="13.5" customHeight="1">
      <c r="B35625" t="str">
        <f t="shared" si="556"/>
        <v>---0</v>
      </c>
      <c r="E35625">
        <v>0</v>
      </c>
    </row>
    <row r="35626" spans="2:5" ht="13.5" customHeight="1">
      <c r="B35626" t="str">
        <f t="shared" si="556"/>
        <v>---0</v>
      </c>
      <c r="E35626">
        <v>0</v>
      </c>
    </row>
    <row r="35627" spans="2:5" ht="13.5" customHeight="1">
      <c r="B35627" t="str">
        <f t="shared" si="556"/>
        <v>---0</v>
      </c>
      <c r="E35627">
        <v>0</v>
      </c>
    </row>
    <row r="35628" spans="2:5" ht="13.5" customHeight="1">
      <c r="B35628" t="str">
        <f t="shared" si="556"/>
        <v>---0</v>
      </c>
      <c r="E35628">
        <v>0</v>
      </c>
    </row>
    <row r="35629" spans="2:5" ht="13.5" customHeight="1">
      <c r="B35629" t="str">
        <f t="shared" si="556"/>
        <v>---0</v>
      </c>
      <c r="E35629">
        <v>0</v>
      </c>
    </row>
    <row r="35630" spans="2:5" ht="13.5" customHeight="1">
      <c r="B35630" t="str">
        <f t="shared" si="556"/>
        <v>---0</v>
      </c>
      <c r="E35630">
        <v>0</v>
      </c>
    </row>
    <row r="35631" spans="2:5" ht="13.5" customHeight="1">
      <c r="B35631" t="str">
        <f t="shared" si="556"/>
        <v>---0</v>
      </c>
      <c r="E35631">
        <v>0</v>
      </c>
    </row>
    <row r="35632" spans="2:5" ht="13.5" customHeight="1">
      <c r="B35632" t="str">
        <f t="shared" si="556"/>
        <v>---0</v>
      </c>
      <c r="E35632">
        <v>0</v>
      </c>
    </row>
    <row r="35633" spans="2:5" ht="13.5" customHeight="1">
      <c r="B35633" t="str">
        <f t="shared" si="556"/>
        <v>---0</v>
      </c>
      <c r="E35633">
        <v>0</v>
      </c>
    </row>
    <row r="35634" spans="2:5" ht="13.5" customHeight="1">
      <c r="B35634" t="str">
        <f t="shared" si="556"/>
        <v>---0</v>
      </c>
      <c r="E35634">
        <v>0</v>
      </c>
    </row>
    <row r="35635" spans="2:5" ht="13.5" customHeight="1">
      <c r="B35635" t="str">
        <f t="shared" si="556"/>
        <v>---0</v>
      </c>
      <c r="E35635">
        <v>0</v>
      </c>
    </row>
    <row r="35636" spans="2:5" ht="13.5" customHeight="1">
      <c r="B35636" t="str">
        <f t="shared" si="556"/>
        <v>---0</v>
      </c>
      <c r="E35636">
        <v>0</v>
      </c>
    </row>
    <row r="35637" spans="2:5" ht="13.5" customHeight="1">
      <c r="B35637" t="str">
        <f t="shared" si="556"/>
        <v>---0</v>
      </c>
      <c r="E35637">
        <v>0</v>
      </c>
    </row>
    <row r="35638" spans="2:5" ht="13.5" customHeight="1">
      <c r="B35638" t="str">
        <f t="shared" si="556"/>
        <v>---0</v>
      </c>
      <c r="E35638">
        <v>0</v>
      </c>
    </row>
    <row r="35639" spans="2:5" ht="13.5" customHeight="1">
      <c r="B35639" t="str">
        <f t="shared" si="556"/>
        <v>---0</v>
      </c>
      <c r="E35639">
        <v>0</v>
      </c>
    </row>
    <row r="35640" spans="2:5" ht="13.5" customHeight="1">
      <c r="B35640" t="str">
        <f t="shared" si="556"/>
        <v>---0</v>
      </c>
      <c r="E35640">
        <v>0</v>
      </c>
    </row>
    <row r="35641" spans="2:5" ht="13.5" customHeight="1">
      <c r="B35641" t="str">
        <f t="shared" si="556"/>
        <v>---0</v>
      </c>
      <c r="E35641">
        <v>0</v>
      </c>
    </row>
    <row r="35642" spans="2:5" ht="13.5" customHeight="1">
      <c r="B35642" t="str">
        <f t="shared" si="556"/>
        <v>---0</v>
      </c>
      <c r="E35642">
        <v>0</v>
      </c>
    </row>
    <row r="35643" spans="2:5" ht="13.5" customHeight="1">
      <c r="B35643" t="str">
        <f t="shared" si="556"/>
        <v>---0</v>
      </c>
      <c r="E35643">
        <v>0</v>
      </c>
    </row>
    <row r="35644" spans="2:5" ht="13.5" customHeight="1">
      <c r="B35644" t="str">
        <f t="shared" si="556"/>
        <v>---0</v>
      </c>
      <c r="E35644">
        <v>0</v>
      </c>
    </row>
    <row r="35645" spans="2:5" ht="13.5" customHeight="1">
      <c r="B35645" t="str">
        <f t="shared" si="556"/>
        <v>---0</v>
      </c>
      <c r="E35645">
        <v>0</v>
      </c>
    </row>
    <row r="35646" spans="2:5" ht="13.5" customHeight="1">
      <c r="B35646" t="str">
        <f t="shared" si="556"/>
        <v>---0</v>
      </c>
      <c r="E35646">
        <v>0</v>
      </c>
    </row>
    <row r="35647" spans="2:5" ht="13.5" customHeight="1">
      <c r="B35647" t="str">
        <f t="shared" si="556"/>
        <v>---0</v>
      </c>
      <c r="E35647">
        <v>0</v>
      </c>
    </row>
    <row r="35648" spans="2:5" ht="13.5" customHeight="1">
      <c r="B35648" t="str">
        <f t="shared" si="556"/>
        <v>---0</v>
      </c>
      <c r="E35648">
        <v>0</v>
      </c>
    </row>
    <row r="35649" spans="2:5" ht="13.5" customHeight="1">
      <c r="B35649" t="str">
        <f t="shared" si="556"/>
        <v>---0</v>
      </c>
      <c r="E35649">
        <v>0</v>
      </c>
    </row>
    <row r="35650" spans="2:5" ht="13.5" customHeight="1">
      <c r="B35650" t="str">
        <f t="shared" si="556"/>
        <v>---0</v>
      </c>
      <c r="E35650">
        <v>0</v>
      </c>
    </row>
    <row r="35651" spans="2:5" ht="13.5" customHeight="1">
      <c r="B35651" t="str">
        <f t="shared" ref="B35651:B35714" si="557">A35651&amp;"---"&amp;E35651</f>
        <v>---0</v>
      </c>
      <c r="E35651">
        <v>0</v>
      </c>
    </row>
    <row r="35652" spans="2:5" ht="13.5" customHeight="1">
      <c r="B35652" t="str">
        <f t="shared" si="557"/>
        <v>---0</v>
      </c>
      <c r="E35652">
        <v>0</v>
      </c>
    </row>
    <row r="35653" spans="2:5" ht="13.5" customHeight="1">
      <c r="B35653" t="str">
        <f t="shared" si="557"/>
        <v>---0</v>
      </c>
      <c r="E35653">
        <v>0</v>
      </c>
    </row>
    <row r="35654" spans="2:5" ht="13.5" customHeight="1">
      <c r="B35654" t="str">
        <f t="shared" si="557"/>
        <v>---0</v>
      </c>
      <c r="E35654">
        <v>0</v>
      </c>
    </row>
    <row r="35655" spans="2:5" ht="13.5" customHeight="1">
      <c r="B35655" t="str">
        <f t="shared" si="557"/>
        <v>---0</v>
      </c>
      <c r="E35655">
        <v>0</v>
      </c>
    </row>
    <row r="35656" spans="2:5" ht="13.5" customHeight="1">
      <c r="B35656" t="str">
        <f t="shared" si="557"/>
        <v>---0</v>
      </c>
      <c r="E35656">
        <v>0</v>
      </c>
    </row>
    <row r="35657" spans="2:5" ht="13.5" customHeight="1">
      <c r="B35657" t="str">
        <f t="shared" si="557"/>
        <v>---0</v>
      </c>
      <c r="E35657">
        <v>0</v>
      </c>
    </row>
    <row r="35658" spans="2:5" ht="13.5" customHeight="1">
      <c r="B35658" t="str">
        <f t="shared" si="557"/>
        <v>---0</v>
      </c>
      <c r="E35658">
        <v>0</v>
      </c>
    </row>
    <row r="35659" spans="2:5" ht="13.5" customHeight="1">
      <c r="B35659" t="str">
        <f t="shared" si="557"/>
        <v>---0</v>
      </c>
      <c r="E35659">
        <v>0</v>
      </c>
    </row>
    <row r="35660" spans="2:5" ht="13.5" customHeight="1">
      <c r="B35660" t="str">
        <f t="shared" si="557"/>
        <v>---0</v>
      </c>
      <c r="E35660">
        <v>0</v>
      </c>
    </row>
    <row r="35661" spans="2:5" ht="13.5" customHeight="1">
      <c r="B35661" t="str">
        <f t="shared" si="557"/>
        <v>---0</v>
      </c>
      <c r="E35661">
        <v>0</v>
      </c>
    </row>
    <row r="35662" spans="2:5" ht="13.5" customHeight="1">
      <c r="B35662" t="str">
        <f t="shared" si="557"/>
        <v>---0</v>
      </c>
      <c r="E35662">
        <v>0</v>
      </c>
    </row>
    <row r="35663" spans="2:5" ht="13.5" customHeight="1">
      <c r="B35663" t="str">
        <f t="shared" si="557"/>
        <v>---0</v>
      </c>
      <c r="E35663">
        <v>0</v>
      </c>
    </row>
    <row r="35664" spans="2:5" ht="13.5" customHeight="1">
      <c r="B35664" t="str">
        <f t="shared" si="557"/>
        <v>---0</v>
      </c>
      <c r="E35664">
        <v>0</v>
      </c>
    </row>
    <row r="35665" spans="2:5" ht="13.5" customHeight="1">
      <c r="B35665" t="str">
        <f t="shared" si="557"/>
        <v>---0</v>
      </c>
      <c r="E35665">
        <v>0</v>
      </c>
    </row>
    <row r="35666" spans="2:5" ht="13.5" customHeight="1">
      <c r="B35666" t="str">
        <f t="shared" si="557"/>
        <v>---0</v>
      </c>
      <c r="E35666">
        <v>0</v>
      </c>
    </row>
    <row r="35667" spans="2:5" ht="13.5" customHeight="1">
      <c r="B35667" t="str">
        <f t="shared" si="557"/>
        <v>---0</v>
      </c>
      <c r="E35667">
        <v>0</v>
      </c>
    </row>
    <row r="35668" spans="2:5" ht="13.5" customHeight="1">
      <c r="B35668" t="str">
        <f t="shared" si="557"/>
        <v>---0</v>
      </c>
      <c r="E35668">
        <v>0</v>
      </c>
    </row>
    <row r="35669" spans="2:5" ht="13.5" customHeight="1">
      <c r="B35669" t="str">
        <f t="shared" si="557"/>
        <v>---0</v>
      </c>
      <c r="E35669">
        <v>0</v>
      </c>
    </row>
    <row r="35670" spans="2:5" ht="13.5" customHeight="1">
      <c r="B35670" t="str">
        <f t="shared" si="557"/>
        <v>---0</v>
      </c>
      <c r="E35670">
        <v>0</v>
      </c>
    </row>
    <row r="35671" spans="2:5" ht="13.5" customHeight="1">
      <c r="B35671" t="str">
        <f t="shared" si="557"/>
        <v>---0</v>
      </c>
      <c r="E35671">
        <v>0</v>
      </c>
    </row>
    <row r="35672" spans="2:5" ht="13.5" customHeight="1">
      <c r="B35672" t="str">
        <f t="shared" si="557"/>
        <v>---0</v>
      </c>
      <c r="E35672">
        <v>0</v>
      </c>
    </row>
    <row r="35673" spans="2:5" ht="13.5" customHeight="1">
      <c r="B35673" t="str">
        <f t="shared" si="557"/>
        <v>---0</v>
      </c>
      <c r="E35673">
        <v>0</v>
      </c>
    </row>
    <row r="35674" spans="2:5" ht="13.5" customHeight="1">
      <c r="B35674" t="str">
        <f t="shared" si="557"/>
        <v>---0</v>
      </c>
      <c r="E35674">
        <v>0</v>
      </c>
    </row>
    <row r="35675" spans="2:5" ht="13.5" customHeight="1">
      <c r="B35675" t="str">
        <f t="shared" si="557"/>
        <v>---0</v>
      </c>
      <c r="E35675">
        <v>0</v>
      </c>
    </row>
    <row r="35676" spans="2:5" ht="13.5" customHeight="1">
      <c r="B35676" t="str">
        <f t="shared" si="557"/>
        <v>---0</v>
      </c>
      <c r="E35676">
        <v>0</v>
      </c>
    </row>
    <row r="35677" spans="2:5" ht="13.5" customHeight="1">
      <c r="B35677" t="str">
        <f t="shared" si="557"/>
        <v>---0</v>
      </c>
      <c r="E35677">
        <v>0</v>
      </c>
    </row>
    <row r="35678" spans="2:5" ht="13.5" customHeight="1">
      <c r="B35678" t="str">
        <f t="shared" si="557"/>
        <v>---0</v>
      </c>
      <c r="E35678">
        <v>0</v>
      </c>
    </row>
    <row r="35679" spans="2:5" ht="13.5" customHeight="1">
      <c r="B35679" t="str">
        <f t="shared" si="557"/>
        <v>---0</v>
      </c>
      <c r="E35679">
        <v>0</v>
      </c>
    </row>
    <row r="35680" spans="2:5" ht="13.5" customHeight="1">
      <c r="B35680" t="str">
        <f t="shared" si="557"/>
        <v>---0</v>
      </c>
      <c r="E35680">
        <v>0</v>
      </c>
    </row>
    <row r="35681" spans="2:5" ht="13.5" customHeight="1">
      <c r="B35681" t="str">
        <f t="shared" si="557"/>
        <v>---0</v>
      </c>
      <c r="E35681">
        <v>0</v>
      </c>
    </row>
    <row r="35682" spans="2:5" ht="13.5" customHeight="1">
      <c r="B35682" t="str">
        <f t="shared" si="557"/>
        <v>---0</v>
      </c>
      <c r="E35682">
        <v>0</v>
      </c>
    </row>
    <row r="35683" spans="2:5" ht="13.5" customHeight="1">
      <c r="B35683" t="str">
        <f t="shared" si="557"/>
        <v>---0</v>
      </c>
      <c r="E35683">
        <v>0</v>
      </c>
    </row>
    <row r="35684" spans="2:5" ht="13.5" customHeight="1">
      <c r="B35684" t="str">
        <f t="shared" si="557"/>
        <v>---0</v>
      </c>
      <c r="E35684">
        <v>0</v>
      </c>
    </row>
    <row r="35685" spans="2:5" ht="13.5" customHeight="1">
      <c r="B35685" t="str">
        <f t="shared" si="557"/>
        <v>---0</v>
      </c>
      <c r="E35685">
        <v>0</v>
      </c>
    </row>
    <row r="35686" spans="2:5" ht="13.5" customHeight="1">
      <c r="B35686" t="str">
        <f t="shared" si="557"/>
        <v>---0</v>
      </c>
      <c r="E35686">
        <v>0</v>
      </c>
    </row>
    <row r="35687" spans="2:5" ht="13.5" customHeight="1">
      <c r="B35687" t="str">
        <f t="shared" si="557"/>
        <v>---0</v>
      </c>
      <c r="E35687">
        <v>0</v>
      </c>
    </row>
    <row r="35688" spans="2:5" ht="13.5" customHeight="1">
      <c r="B35688" t="str">
        <f t="shared" si="557"/>
        <v>---0</v>
      </c>
      <c r="E35688">
        <v>0</v>
      </c>
    </row>
    <row r="35689" spans="2:5" ht="13.5" customHeight="1">
      <c r="B35689" t="str">
        <f t="shared" si="557"/>
        <v>---0</v>
      </c>
      <c r="E35689">
        <v>0</v>
      </c>
    </row>
    <row r="35690" spans="2:5" ht="13.5" customHeight="1">
      <c r="B35690" t="str">
        <f t="shared" si="557"/>
        <v>---0</v>
      </c>
      <c r="E35690">
        <v>0</v>
      </c>
    </row>
    <row r="35691" spans="2:5" ht="13.5" customHeight="1">
      <c r="B35691" t="str">
        <f t="shared" si="557"/>
        <v>---0</v>
      </c>
      <c r="E35691">
        <v>0</v>
      </c>
    </row>
    <row r="35692" spans="2:5" ht="13.5" customHeight="1">
      <c r="B35692" t="str">
        <f t="shared" si="557"/>
        <v>---0</v>
      </c>
      <c r="E35692">
        <v>0</v>
      </c>
    </row>
    <row r="35693" spans="2:5" ht="13.5" customHeight="1">
      <c r="B35693" t="str">
        <f t="shared" si="557"/>
        <v>---0</v>
      </c>
      <c r="E35693">
        <v>0</v>
      </c>
    </row>
    <row r="35694" spans="2:5" ht="13.5" customHeight="1">
      <c r="B35694" t="str">
        <f t="shared" si="557"/>
        <v>---0</v>
      </c>
      <c r="E35694">
        <v>0</v>
      </c>
    </row>
    <row r="35695" spans="2:5" ht="13.5" customHeight="1">
      <c r="B35695" t="str">
        <f t="shared" si="557"/>
        <v>---0</v>
      </c>
      <c r="E35695">
        <v>0</v>
      </c>
    </row>
    <row r="35696" spans="2:5" ht="13.5" customHeight="1">
      <c r="B35696" t="str">
        <f t="shared" si="557"/>
        <v>---0</v>
      </c>
      <c r="E35696">
        <v>0</v>
      </c>
    </row>
    <row r="35697" spans="2:5" ht="13.5" customHeight="1">
      <c r="B35697" t="str">
        <f t="shared" si="557"/>
        <v>---0</v>
      </c>
      <c r="E35697">
        <v>0</v>
      </c>
    </row>
    <row r="35698" spans="2:5" ht="13.5" customHeight="1">
      <c r="B35698" t="str">
        <f t="shared" si="557"/>
        <v>---0</v>
      </c>
      <c r="E35698">
        <v>0</v>
      </c>
    </row>
    <row r="35699" spans="2:5" ht="13.5" customHeight="1">
      <c r="B35699" t="str">
        <f t="shared" si="557"/>
        <v>---0</v>
      </c>
      <c r="E35699">
        <v>0</v>
      </c>
    </row>
    <row r="35700" spans="2:5" ht="13.5" customHeight="1">
      <c r="B35700" t="str">
        <f t="shared" si="557"/>
        <v>---0</v>
      </c>
      <c r="E35700">
        <v>0</v>
      </c>
    </row>
    <row r="35701" spans="2:5" ht="13.5" customHeight="1">
      <c r="B35701" t="str">
        <f t="shared" si="557"/>
        <v>---0</v>
      </c>
      <c r="E35701">
        <v>0</v>
      </c>
    </row>
    <row r="35702" spans="2:5" ht="13.5" customHeight="1">
      <c r="B35702" t="str">
        <f t="shared" si="557"/>
        <v>---0</v>
      </c>
      <c r="E35702">
        <v>0</v>
      </c>
    </row>
    <row r="35703" spans="2:5" ht="13.5" customHeight="1">
      <c r="B35703" t="str">
        <f t="shared" si="557"/>
        <v>---0</v>
      </c>
      <c r="E35703">
        <v>0</v>
      </c>
    </row>
    <row r="35704" spans="2:5" ht="13.5" customHeight="1">
      <c r="B35704" t="str">
        <f t="shared" si="557"/>
        <v>---0</v>
      </c>
      <c r="E35704">
        <v>0</v>
      </c>
    </row>
    <row r="35705" spans="2:5" ht="13.5" customHeight="1">
      <c r="B35705" t="str">
        <f t="shared" si="557"/>
        <v>---0</v>
      </c>
      <c r="E35705">
        <v>0</v>
      </c>
    </row>
    <row r="35706" spans="2:5" ht="13.5" customHeight="1">
      <c r="B35706" t="str">
        <f t="shared" si="557"/>
        <v>---0</v>
      </c>
      <c r="E35706">
        <v>0</v>
      </c>
    </row>
    <row r="35707" spans="2:5" ht="13.5" customHeight="1">
      <c r="B35707" t="str">
        <f t="shared" si="557"/>
        <v>---0</v>
      </c>
      <c r="E35707">
        <v>0</v>
      </c>
    </row>
    <row r="35708" spans="2:5" ht="13.5" customHeight="1">
      <c r="B35708" t="str">
        <f t="shared" si="557"/>
        <v>---0</v>
      </c>
      <c r="E35708">
        <v>0</v>
      </c>
    </row>
    <row r="35709" spans="2:5" ht="13.5" customHeight="1">
      <c r="B35709" t="str">
        <f t="shared" si="557"/>
        <v>---0</v>
      </c>
      <c r="E35709">
        <v>0</v>
      </c>
    </row>
    <row r="35710" spans="2:5" ht="13.5" customHeight="1">
      <c r="B35710" t="str">
        <f t="shared" si="557"/>
        <v>---0</v>
      </c>
      <c r="E35710">
        <v>0</v>
      </c>
    </row>
    <row r="35711" spans="2:5" ht="13.5" customHeight="1">
      <c r="B35711" t="str">
        <f t="shared" si="557"/>
        <v>---0</v>
      </c>
      <c r="E35711">
        <v>0</v>
      </c>
    </row>
    <row r="35712" spans="2:5" ht="13.5" customHeight="1">
      <c r="B35712" t="str">
        <f t="shared" si="557"/>
        <v>---0</v>
      </c>
      <c r="E35712">
        <v>0</v>
      </c>
    </row>
    <row r="35713" spans="2:5" ht="13.5" customHeight="1">
      <c r="B35713" t="str">
        <f t="shared" si="557"/>
        <v>---0</v>
      </c>
      <c r="E35713">
        <v>0</v>
      </c>
    </row>
    <row r="35714" spans="2:5" ht="13.5" customHeight="1">
      <c r="B35714" t="str">
        <f t="shared" si="557"/>
        <v>---0</v>
      </c>
      <c r="E35714">
        <v>0</v>
      </c>
    </row>
    <row r="35715" spans="2:5" ht="13.5" customHeight="1">
      <c r="B35715" t="str">
        <f t="shared" ref="B35715:B35778" si="558">A35715&amp;"---"&amp;E35715</f>
        <v>---0</v>
      </c>
      <c r="E35715">
        <v>0</v>
      </c>
    </row>
    <row r="35716" spans="2:5" ht="13.5" customHeight="1">
      <c r="B35716" t="str">
        <f t="shared" si="558"/>
        <v>---0</v>
      </c>
      <c r="E35716">
        <v>0</v>
      </c>
    </row>
    <row r="35717" spans="2:5" ht="13.5" customHeight="1">
      <c r="B35717" t="str">
        <f t="shared" si="558"/>
        <v>---0</v>
      </c>
      <c r="E35717">
        <v>0</v>
      </c>
    </row>
    <row r="35718" spans="2:5" ht="13.5" customHeight="1">
      <c r="B35718" t="str">
        <f t="shared" si="558"/>
        <v>---0</v>
      </c>
      <c r="E35718">
        <v>0</v>
      </c>
    </row>
    <row r="35719" spans="2:5" ht="13.5" customHeight="1">
      <c r="B35719" t="str">
        <f t="shared" si="558"/>
        <v>---0</v>
      </c>
      <c r="E35719">
        <v>0</v>
      </c>
    </row>
    <row r="35720" spans="2:5" ht="13.5" customHeight="1">
      <c r="B35720" t="str">
        <f t="shared" si="558"/>
        <v>---0</v>
      </c>
      <c r="E35720">
        <v>0</v>
      </c>
    </row>
    <row r="35721" spans="2:5" ht="13.5" customHeight="1">
      <c r="B35721" t="str">
        <f t="shared" si="558"/>
        <v>---0</v>
      </c>
      <c r="E35721">
        <v>0</v>
      </c>
    </row>
    <row r="35722" spans="2:5" ht="13.5" customHeight="1">
      <c r="B35722" t="str">
        <f t="shared" si="558"/>
        <v>---0</v>
      </c>
      <c r="E35722">
        <v>0</v>
      </c>
    </row>
    <row r="35723" spans="2:5" ht="13.5" customHeight="1">
      <c r="B35723" t="str">
        <f t="shared" si="558"/>
        <v>---0</v>
      </c>
      <c r="E35723">
        <v>0</v>
      </c>
    </row>
    <row r="35724" spans="2:5" ht="13.5" customHeight="1">
      <c r="B35724" t="str">
        <f t="shared" si="558"/>
        <v>---0</v>
      </c>
      <c r="E35724">
        <v>0</v>
      </c>
    </row>
    <row r="35725" spans="2:5" ht="13.5" customHeight="1">
      <c r="B35725" t="str">
        <f t="shared" si="558"/>
        <v>---0</v>
      </c>
      <c r="E35725">
        <v>0</v>
      </c>
    </row>
    <row r="35726" spans="2:5" ht="13.5" customHeight="1">
      <c r="B35726" t="str">
        <f t="shared" si="558"/>
        <v>---0</v>
      </c>
      <c r="E35726">
        <v>0</v>
      </c>
    </row>
    <row r="35727" spans="2:5" ht="13.5" customHeight="1">
      <c r="B35727" t="str">
        <f t="shared" si="558"/>
        <v>---0</v>
      </c>
      <c r="E35727">
        <v>0</v>
      </c>
    </row>
    <row r="35728" spans="2:5" ht="13.5" customHeight="1">
      <c r="B35728" t="str">
        <f t="shared" si="558"/>
        <v>---0</v>
      </c>
      <c r="E35728">
        <v>0</v>
      </c>
    </row>
    <row r="35729" spans="2:5" ht="13.5" customHeight="1">
      <c r="B35729" t="str">
        <f t="shared" si="558"/>
        <v>---0</v>
      </c>
      <c r="E35729">
        <v>0</v>
      </c>
    </row>
    <row r="35730" spans="2:5" ht="13.5" customHeight="1">
      <c r="B35730" t="str">
        <f t="shared" si="558"/>
        <v>---0</v>
      </c>
      <c r="E35730">
        <v>0</v>
      </c>
    </row>
    <row r="35731" spans="2:5" ht="13.5" customHeight="1">
      <c r="B35731" t="str">
        <f t="shared" si="558"/>
        <v>---0</v>
      </c>
      <c r="E35731">
        <v>0</v>
      </c>
    </row>
    <row r="35732" spans="2:5" ht="13.5" customHeight="1">
      <c r="B35732" t="str">
        <f t="shared" si="558"/>
        <v>---0</v>
      </c>
      <c r="E35732">
        <v>0</v>
      </c>
    </row>
    <row r="35733" spans="2:5" ht="13.5" customHeight="1">
      <c r="B35733" t="str">
        <f t="shared" si="558"/>
        <v>---0</v>
      </c>
      <c r="E35733">
        <v>0</v>
      </c>
    </row>
    <row r="35734" spans="2:5" ht="13.5" customHeight="1">
      <c r="B35734" t="str">
        <f t="shared" si="558"/>
        <v>---0</v>
      </c>
      <c r="E35734">
        <v>0</v>
      </c>
    </row>
    <row r="35735" spans="2:5" ht="13.5" customHeight="1">
      <c r="B35735" t="str">
        <f t="shared" si="558"/>
        <v>---0</v>
      </c>
      <c r="E35735">
        <v>0</v>
      </c>
    </row>
    <row r="35736" spans="2:5" ht="13.5" customHeight="1">
      <c r="B35736" t="str">
        <f t="shared" si="558"/>
        <v>---0</v>
      </c>
      <c r="E35736">
        <v>0</v>
      </c>
    </row>
    <row r="35737" spans="2:5" ht="13.5" customHeight="1">
      <c r="B35737" t="str">
        <f t="shared" si="558"/>
        <v>---0</v>
      </c>
      <c r="E35737">
        <v>0</v>
      </c>
    </row>
    <row r="35738" spans="2:5" ht="13.5" customHeight="1">
      <c r="B35738" t="str">
        <f t="shared" si="558"/>
        <v>---0</v>
      </c>
      <c r="E35738">
        <v>0</v>
      </c>
    </row>
    <row r="35739" spans="2:5" ht="13.5" customHeight="1">
      <c r="B35739" t="str">
        <f t="shared" si="558"/>
        <v>---0</v>
      </c>
      <c r="E35739">
        <v>0</v>
      </c>
    </row>
    <row r="35740" spans="2:5" ht="13.5" customHeight="1">
      <c r="B35740" t="str">
        <f t="shared" si="558"/>
        <v>---0</v>
      </c>
      <c r="E35740">
        <v>0</v>
      </c>
    </row>
    <row r="35741" spans="2:5" ht="13.5" customHeight="1">
      <c r="B35741" t="str">
        <f t="shared" si="558"/>
        <v>---0</v>
      </c>
      <c r="E35741">
        <v>0</v>
      </c>
    </row>
    <row r="35742" spans="2:5" ht="13.5" customHeight="1">
      <c r="B35742" t="str">
        <f t="shared" si="558"/>
        <v>---0</v>
      </c>
      <c r="E35742">
        <v>0</v>
      </c>
    </row>
    <row r="35743" spans="2:5" ht="13.5" customHeight="1">
      <c r="B35743" t="str">
        <f t="shared" si="558"/>
        <v>---0</v>
      </c>
      <c r="E35743">
        <v>0</v>
      </c>
    </row>
    <row r="35744" spans="2:5" ht="13.5" customHeight="1">
      <c r="B35744" t="str">
        <f t="shared" si="558"/>
        <v>---0</v>
      </c>
      <c r="E35744">
        <v>0</v>
      </c>
    </row>
    <row r="35745" spans="2:5" ht="13.5" customHeight="1">
      <c r="B35745" t="str">
        <f t="shared" si="558"/>
        <v>---0</v>
      </c>
      <c r="E35745">
        <v>0</v>
      </c>
    </row>
    <row r="35746" spans="2:5" ht="13.5" customHeight="1">
      <c r="B35746" t="str">
        <f t="shared" si="558"/>
        <v>---0</v>
      </c>
      <c r="E35746">
        <v>0</v>
      </c>
    </row>
    <row r="35747" spans="2:5" ht="13.5" customHeight="1">
      <c r="B35747" t="str">
        <f t="shared" si="558"/>
        <v>---0</v>
      </c>
      <c r="E35747">
        <v>0</v>
      </c>
    </row>
    <row r="35748" spans="2:5" ht="13.5" customHeight="1">
      <c r="B35748" t="str">
        <f t="shared" si="558"/>
        <v>---0</v>
      </c>
      <c r="E35748">
        <v>0</v>
      </c>
    </row>
    <row r="35749" spans="2:5" ht="13.5" customHeight="1">
      <c r="B35749" t="str">
        <f t="shared" si="558"/>
        <v>---0</v>
      </c>
      <c r="E35749">
        <v>0</v>
      </c>
    </row>
    <row r="35750" spans="2:5" ht="13.5" customHeight="1">
      <c r="B35750" t="str">
        <f t="shared" si="558"/>
        <v>---0</v>
      </c>
      <c r="E35750">
        <v>0</v>
      </c>
    </row>
    <row r="35751" spans="2:5" ht="13.5" customHeight="1">
      <c r="B35751" t="str">
        <f t="shared" si="558"/>
        <v>---0</v>
      </c>
      <c r="E35751">
        <v>0</v>
      </c>
    </row>
    <row r="35752" spans="2:5" ht="13.5" customHeight="1">
      <c r="B35752" t="str">
        <f t="shared" si="558"/>
        <v>---0</v>
      </c>
      <c r="E35752">
        <v>0</v>
      </c>
    </row>
    <row r="35753" spans="2:5" ht="13.5" customHeight="1">
      <c r="B35753" t="str">
        <f t="shared" si="558"/>
        <v>---0</v>
      </c>
      <c r="E35753">
        <v>0</v>
      </c>
    </row>
    <row r="35754" spans="2:5" ht="13.5" customHeight="1">
      <c r="B35754" t="str">
        <f t="shared" si="558"/>
        <v>---0</v>
      </c>
      <c r="E35754">
        <v>0</v>
      </c>
    </row>
    <row r="35755" spans="2:5" ht="13.5" customHeight="1">
      <c r="B35755" t="str">
        <f t="shared" si="558"/>
        <v>---0</v>
      </c>
      <c r="E35755">
        <v>0</v>
      </c>
    </row>
    <row r="35756" spans="2:5" ht="13.5" customHeight="1">
      <c r="B35756" t="str">
        <f t="shared" si="558"/>
        <v>---0</v>
      </c>
      <c r="E35756">
        <v>0</v>
      </c>
    </row>
    <row r="35757" spans="2:5" ht="13.5" customHeight="1">
      <c r="B35757" t="str">
        <f t="shared" si="558"/>
        <v>---0</v>
      </c>
      <c r="E35757">
        <v>0</v>
      </c>
    </row>
    <row r="35758" spans="2:5" ht="13.5" customHeight="1">
      <c r="B35758" t="str">
        <f t="shared" si="558"/>
        <v>---0</v>
      </c>
      <c r="E35758">
        <v>0</v>
      </c>
    </row>
    <row r="35759" spans="2:5" ht="13.5" customHeight="1">
      <c r="B35759" t="str">
        <f t="shared" si="558"/>
        <v>---0</v>
      </c>
      <c r="E35759">
        <v>0</v>
      </c>
    </row>
    <row r="35760" spans="2:5" ht="13.5" customHeight="1">
      <c r="B35760" t="str">
        <f t="shared" si="558"/>
        <v>---0</v>
      </c>
      <c r="E35760">
        <v>0</v>
      </c>
    </row>
    <row r="35761" spans="2:5" ht="13.5" customHeight="1">
      <c r="B35761" t="str">
        <f t="shared" si="558"/>
        <v>---0</v>
      </c>
      <c r="E35761">
        <v>0</v>
      </c>
    </row>
    <row r="35762" spans="2:5" ht="13.5" customHeight="1">
      <c r="B35762" t="str">
        <f t="shared" si="558"/>
        <v>---0</v>
      </c>
      <c r="E35762">
        <v>0</v>
      </c>
    </row>
    <row r="35763" spans="2:5" ht="13.5" customHeight="1">
      <c r="B35763" t="str">
        <f t="shared" si="558"/>
        <v>---0</v>
      </c>
      <c r="E35763">
        <v>0</v>
      </c>
    </row>
    <row r="35764" spans="2:5" ht="13.5" customHeight="1">
      <c r="B35764" t="str">
        <f t="shared" si="558"/>
        <v>---0</v>
      </c>
      <c r="E35764">
        <v>0</v>
      </c>
    </row>
    <row r="35765" spans="2:5" ht="13.5" customHeight="1">
      <c r="B35765" t="str">
        <f t="shared" si="558"/>
        <v>---0</v>
      </c>
      <c r="E35765">
        <v>0</v>
      </c>
    </row>
    <row r="35766" spans="2:5" ht="13.5" customHeight="1">
      <c r="B35766" t="str">
        <f t="shared" si="558"/>
        <v>---0</v>
      </c>
      <c r="E35766">
        <v>0</v>
      </c>
    </row>
    <row r="35767" spans="2:5" ht="13.5" customHeight="1">
      <c r="B35767" t="str">
        <f t="shared" si="558"/>
        <v>---0</v>
      </c>
      <c r="E35767">
        <v>0</v>
      </c>
    </row>
    <row r="35768" spans="2:5" ht="13.5" customHeight="1">
      <c r="B35768" t="str">
        <f t="shared" si="558"/>
        <v>---0</v>
      </c>
      <c r="E35768">
        <v>0</v>
      </c>
    </row>
    <row r="35769" spans="2:5" ht="13.5" customHeight="1">
      <c r="B35769" t="str">
        <f t="shared" si="558"/>
        <v>---0</v>
      </c>
      <c r="E35769">
        <v>0</v>
      </c>
    </row>
    <row r="35770" spans="2:5" ht="13.5" customHeight="1">
      <c r="B35770" t="str">
        <f t="shared" si="558"/>
        <v>---0</v>
      </c>
      <c r="E35770">
        <v>0</v>
      </c>
    </row>
    <row r="35771" spans="2:5" ht="13.5" customHeight="1">
      <c r="B35771" t="str">
        <f t="shared" si="558"/>
        <v>---0</v>
      </c>
      <c r="E35771">
        <v>0</v>
      </c>
    </row>
    <row r="35772" spans="2:5" ht="13.5" customHeight="1">
      <c r="B35772" t="str">
        <f t="shared" si="558"/>
        <v>---0</v>
      </c>
      <c r="E35772">
        <v>0</v>
      </c>
    </row>
    <row r="35773" spans="2:5" ht="13.5" customHeight="1">
      <c r="B35773" t="str">
        <f t="shared" si="558"/>
        <v>---0</v>
      </c>
      <c r="E35773">
        <v>0</v>
      </c>
    </row>
    <row r="35774" spans="2:5" ht="13.5" customHeight="1">
      <c r="B35774" t="str">
        <f t="shared" si="558"/>
        <v>---0</v>
      </c>
      <c r="E35774">
        <v>0</v>
      </c>
    </row>
    <row r="35775" spans="2:5" ht="13.5" customHeight="1">
      <c r="B35775" t="str">
        <f t="shared" si="558"/>
        <v>---0</v>
      </c>
      <c r="E35775">
        <v>0</v>
      </c>
    </row>
    <row r="35776" spans="2:5" ht="13.5" customHeight="1">
      <c r="B35776" t="str">
        <f t="shared" si="558"/>
        <v>---0</v>
      </c>
      <c r="E35776">
        <v>0</v>
      </c>
    </row>
    <row r="35777" spans="2:5" ht="13.5" customHeight="1">
      <c r="B35777" t="str">
        <f t="shared" si="558"/>
        <v>---0</v>
      </c>
      <c r="E35777">
        <v>0</v>
      </c>
    </row>
    <row r="35778" spans="2:5" ht="13.5" customHeight="1">
      <c r="B35778" t="str">
        <f t="shared" si="558"/>
        <v>---0</v>
      </c>
      <c r="E35778">
        <v>0</v>
      </c>
    </row>
    <row r="35779" spans="2:5" ht="13.5" customHeight="1">
      <c r="B35779" t="str">
        <f t="shared" ref="B35779:B35842" si="559">A35779&amp;"---"&amp;E35779</f>
        <v>---0</v>
      </c>
      <c r="E35779">
        <v>0</v>
      </c>
    </row>
    <row r="35780" spans="2:5" ht="13.5" customHeight="1">
      <c r="B35780" t="str">
        <f t="shared" si="559"/>
        <v>---0</v>
      </c>
      <c r="E35780">
        <v>0</v>
      </c>
    </row>
    <row r="35781" spans="2:5" ht="13.5" customHeight="1">
      <c r="B35781" t="str">
        <f t="shared" si="559"/>
        <v>---0</v>
      </c>
      <c r="E35781">
        <v>0</v>
      </c>
    </row>
    <row r="35782" spans="2:5" ht="13.5" customHeight="1">
      <c r="B35782" t="str">
        <f t="shared" si="559"/>
        <v>---0</v>
      </c>
      <c r="E35782">
        <v>0</v>
      </c>
    </row>
    <row r="35783" spans="2:5" ht="13.5" customHeight="1">
      <c r="B35783" t="str">
        <f t="shared" si="559"/>
        <v>---0</v>
      </c>
      <c r="E35783">
        <v>0</v>
      </c>
    </row>
    <row r="35784" spans="2:5" ht="13.5" customHeight="1">
      <c r="B35784" t="str">
        <f t="shared" si="559"/>
        <v>---0</v>
      </c>
      <c r="E35784">
        <v>0</v>
      </c>
    </row>
    <row r="35785" spans="2:5" ht="13.5" customHeight="1">
      <c r="B35785" t="str">
        <f t="shared" si="559"/>
        <v>---0</v>
      </c>
      <c r="E35785">
        <v>0</v>
      </c>
    </row>
    <row r="35786" spans="2:5" ht="13.5" customHeight="1">
      <c r="B35786" t="str">
        <f t="shared" si="559"/>
        <v>---0</v>
      </c>
      <c r="E35786">
        <v>0</v>
      </c>
    </row>
    <row r="35787" spans="2:5" ht="13.5" customHeight="1">
      <c r="B35787" t="str">
        <f t="shared" si="559"/>
        <v>---0</v>
      </c>
      <c r="E35787">
        <v>0</v>
      </c>
    </row>
    <row r="35788" spans="2:5" ht="13.5" customHeight="1">
      <c r="B35788" t="str">
        <f t="shared" si="559"/>
        <v>---0</v>
      </c>
      <c r="E35788">
        <v>0</v>
      </c>
    </row>
    <row r="35789" spans="2:5" ht="13.5" customHeight="1">
      <c r="B35789" t="str">
        <f t="shared" si="559"/>
        <v>---0</v>
      </c>
      <c r="E35789">
        <v>0</v>
      </c>
    </row>
    <row r="35790" spans="2:5" ht="13.5" customHeight="1">
      <c r="B35790" t="str">
        <f t="shared" si="559"/>
        <v>---0</v>
      </c>
      <c r="E35790">
        <v>0</v>
      </c>
    </row>
    <row r="35791" spans="2:5" ht="13.5" customHeight="1">
      <c r="B35791" t="str">
        <f t="shared" si="559"/>
        <v>---0</v>
      </c>
      <c r="E35791">
        <v>0</v>
      </c>
    </row>
    <row r="35792" spans="2:5" ht="13.5" customHeight="1">
      <c r="B35792" t="str">
        <f t="shared" si="559"/>
        <v>---0</v>
      </c>
      <c r="E35792">
        <v>0</v>
      </c>
    </row>
    <row r="35793" spans="2:5" ht="13.5" customHeight="1">
      <c r="B35793" t="str">
        <f t="shared" si="559"/>
        <v>---0</v>
      </c>
      <c r="E35793">
        <v>0</v>
      </c>
    </row>
    <row r="35794" spans="2:5" ht="13.5" customHeight="1">
      <c r="B35794" t="str">
        <f t="shared" si="559"/>
        <v>---0</v>
      </c>
      <c r="E35794">
        <v>0</v>
      </c>
    </row>
    <row r="35795" spans="2:5" ht="13.5" customHeight="1">
      <c r="B35795" t="str">
        <f t="shared" si="559"/>
        <v>---0</v>
      </c>
      <c r="E35795">
        <v>0</v>
      </c>
    </row>
    <row r="35796" spans="2:5" ht="13.5" customHeight="1">
      <c r="B35796" t="str">
        <f t="shared" si="559"/>
        <v>---0</v>
      </c>
      <c r="E35796">
        <v>0</v>
      </c>
    </row>
    <row r="35797" spans="2:5" ht="13.5" customHeight="1">
      <c r="B35797" t="str">
        <f t="shared" si="559"/>
        <v>---0</v>
      </c>
      <c r="E35797">
        <v>0</v>
      </c>
    </row>
    <row r="35798" spans="2:5" ht="13.5" customHeight="1">
      <c r="B35798" t="str">
        <f t="shared" si="559"/>
        <v>---0</v>
      </c>
      <c r="E35798">
        <v>0</v>
      </c>
    </row>
    <row r="35799" spans="2:5" ht="13.5" customHeight="1">
      <c r="B35799" t="str">
        <f t="shared" si="559"/>
        <v>---0</v>
      </c>
      <c r="E35799">
        <v>0</v>
      </c>
    </row>
    <row r="35800" spans="2:5" ht="13.5" customHeight="1">
      <c r="B35800" t="str">
        <f t="shared" si="559"/>
        <v>---0</v>
      </c>
      <c r="E35800">
        <v>0</v>
      </c>
    </row>
    <row r="35801" spans="2:5" ht="13.5" customHeight="1">
      <c r="B35801" t="str">
        <f t="shared" si="559"/>
        <v>---0</v>
      </c>
      <c r="E35801">
        <v>0</v>
      </c>
    </row>
    <row r="35802" spans="2:5" ht="13.5" customHeight="1">
      <c r="B35802" t="str">
        <f t="shared" si="559"/>
        <v>---0</v>
      </c>
      <c r="E35802">
        <v>0</v>
      </c>
    </row>
    <row r="35803" spans="2:5" ht="13.5" customHeight="1">
      <c r="B35803" t="str">
        <f t="shared" si="559"/>
        <v>---0</v>
      </c>
      <c r="E35803">
        <v>0</v>
      </c>
    </row>
    <row r="35804" spans="2:5" ht="13.5" customHeight="1">
      <c r="B35804" t="str">
        <f t="shared" si="559"/>
        <v>---0</v>
      </c>
      <c r="E35804">
        <v>0</v>
      </c>
    </row>
    <row r="35805" spans="2:5" ht="13.5" customHeight="1">
      <c r="B35805" t="str">
        <f t="shared" si="559"/>
        <v>---0</v>
      </c>
      <c r="E35805">
        <v>0</v>
      </c>
    </row>
    <row r="35806" spans="2:5" ht="13.5" customHeight="1">
      <c r="B35806" t="str">
        <f t="shared" si="559"/>
        <v>---0</v>
      </c>
      <c r="E35806">
        <v>0</v>
      </c>
    </row>
    <row r="35807" spans="2:5" ht="13.5" customHeight="1">
      <c r="B35807" t="str">
        <f t="shared" si="559"/>
        <v>---0</v>
      </c>
      <c r="E35807">
        <v>0</v>
      </c>
    </row>
    <row r="35808" spans="2:5" ht="13.5" customHeight="1">
      <c r="B35808" t="str">
        <f t="shared" si="559"/>
        <v>---0</v>
      </c>
      <c r="E35808">
        <v>0</v>
      </c>
    </row>
    <row r="35809" spans="2:5" ht="13.5" customHeight="1">
      <c r="B35809" t="str">
        <f t="shared" si="559"/>
        <v>---0</v>
      </c>
      <c r="E35809">
        <v>0</v>
      </c>
    </row>
    <row r="35810" spans="2:5" ht="13.5" customHeight="1">
      <c r="B35810" t="str">
        <f t="shared" si="559"/>
        <v>---0</v>
      </c>
      <c r="E35810">
        <v>0</v>
      </c>
    </row>
    <row r="35811" spans="2:5" ht="13.5" customHeight="1">
      <c r="B35811" t="str">
        <f t="shared" si="559"/>
        <v>---0</v>
      </c>
      <c r="E35811">
        <v>0</v>
      </c>
    </row>
    <row r="35812" spans="2:5" ht="13.5" customHeight="1">
      <c r="B35812" t="str">
        <f t="shared" si="559"/>
        <v>---0</v>
      </c>
      <c r="E35812">
        <v>0</v>
      </c>
    </row>
    <row r="35813" spans="2:5" ht="13.5" customHeight="1">
      <c r="B35813" t="str">
        <f t="shared" si="559"/>
        <v>---0</v>
      </c>
      <c r="E35813">
        <v>0</v>
      </c>
    </row>
    <row r="35814" spans="2:5" ht="13.5" customHeight="1">
      <c r="B35814" t="str">
        <f t="shared" si="559"/>
        <v>---0</v>
      </c>
      <c r="E35814">
        <v>0</v>
      </c>
    </row>
    <row r="35815" spans="2:5" ht="13.5" customHeight="1">
      <c r="B35815" t="str">
        <f t="shared" si="559"/>
        <v>---0</v>
      </c>
      <c r="E35815">
        <v>0</v>
      </c>
    </row>
    <row r="35816" spans="2:5" ht="13.5" customHeight="1">
      <c r="B35816" t="str">
        <f t="shared" si="559"/>
        <v>---0</v>
      </c>
      <c r="E35816">
        <v>0</v>
      </c>
    </row>
    <row r="35817" spans="2:5" ht="13.5" customHeight="1">
      <c r="B35817" t="str">
        <f t="shared" si="559"/>
        <v>---0</v>
      </c>
      <c r="E35817">
        <v>0</v>
      </c>
    </row>
    <row r="35818" spans="2:5" ht="13.5" customHeight="1">
      <c r="B35818" t="str">
        <f t="shared" si="559"/>
        <v>---0</v>
      </c>
      <c r="E35818">
        <v>0</v>
      </c>
    </row>
    <row r="35819" spans="2:5" ht="13.5" customHeight="1">
      <c r="B35819" t="str">
        <f t="shared" si="559"/>
        <v>---0</v>
      </c>
      <c r="E35819">
        <v>0</v>
      </c>
    </row>
    <row r="35820" spans="2:5" ht="13.5" customHeight="1">
      <c r="B35820" t="str">
        <f t="shared" si="559"/>
        <v>---0</v>
      </c>
      <c r="E35820">
        <v>0</v>
      </c>
    </row>
    <row r="35821" spans="2:5" ht="13.5" customHeight="1">
      <c r="B35821" t="str">
        <f t="shared" si="559"/>
        <v>---0</v>
      </c>
      <c r="E35821">
        <v>0</v>
      </c>
    </row>
    <row r="35822" spans="2:5" ht="13.5" customHeight="1">
      <c r="B35822" t="str">
        <f t="shared" si="559"/>
        <v>---0</v>
      </c>
      <c r="E35822">
        <v>0</v>
      </c>
    </row>
    <row r="35823" spans="2:5" ht="13.5" customHeight="1">
      <c r="B35823" t="str">
        <f t="shared" si="559"/>
        <v>---0</v>
      </c>
      <c r="E35823">
        <v>0</v>
      </c>
    </row>
    <row r="35824" spans="2:5" ht="13.5" customHeight="1">
      <c r="B35824" t="str">
        <f t="shared" si="559"/>
        <v>---0</v>
      </c>
      <c r="E35824">
        <v>0</v>
      </c>
    </row>
    <row r="35825" spans="2:5" ht="13.5" customHeight="1">
      <c r="B35825" t="str">
        <f t="shared" si="559"/>
        <v>---0</v>
      </c>
      <c r="E35825">
        <v>0</v>
      </c>
    </row>
    <row r="35826" spans="2:5" ht="13.5" customHeight="1">
      <c r="B35826" t="str">
        <f t="shared" si="559"/>
        <v>---0</v>
      </c>
      <c r="E35826">
        <v>0</v>
      </c>
    </row>
    <row r="35827" spans="2:5" ht="13.5" customHeight="1">
      <c r="B35827" t="str">
        <f t="shared" si="559"/>
        <v>---0</v>
      </c>
      <c r="E35827">
        <v>0</v>
      </c>
    </row>
    <row r="35828" spans="2:5" ht="13.5" customHeight="1">
      <c r="B35828" t="str">
        <f t="shared" si="559"/>
        <v>---0</v>
      </c>
      <c r="E35828">
        <v>0</v>
      </c>
    </row>
    <row r="35829" spans="2:5" ht="13.5" customHeight="1">
      <c r="B35829" t="str">
        <f t="shared" si="559"/>
        <v>---0</v>
      </c>
      <c r="E35829">
        <v>0</v>
      </c>
    </row>
    <row r="35830" spans="2:5" ht="13.5" customHeight="1">
      <c r="B35830" t="str">
        <f t="shared" si="559"/>
        <v>---0</v>
      </c>
      <c r="E35830">
        <v>0</v>
      </c>
    </row>
    <row r="35831" spans="2:5" ht="13.5" customHeight="1">
      <c r="B35831" t="str">
        <f t="shared" si="559"/>
        <v>---0</v>
      </c>
      <c r="E35831">
        <v>0</v>
      </c>
    </row>
    <row r="35832" spans="2:5" ht="13.5" customHeight="1">
      <c r="B35832" t="str">
        <f t="shared" si="559"/>
        <v>---0</v>
      </c>
      <c r="E35832">
        <v>0</v>
      </c>
    </row>
    <row r="35833" spans="2:5" ht="13.5" customHeight="1">
      <c r="B35833" t="str">
        <f t="shared" si="559"/>
        <v>---0</v>
      </c>
      <c r="E35833">
        <v>0</v>
      </c>
    </row>
    <row r="35834" spans="2:5" ht="13.5" customHeight="1">
      <c r="B35834" t="str">
        <f t="shared" si="559"/>
        <v>---0</v>
      </c>
      <c r="E35834">
        <v>0</v>
      </c>
    </row>
    <row r="35835" spans="2:5" ht="13.5" customHeight="1">
      <c r="B35835" t="str">
        <f t="shared" si="559"/>
        <v>---0</v>
      </c>
      <c r="E35835">
        <v>0</v>
      </c>
    </row>
    <row r="35836" spans="2:5" ht="13.5" customHeight="1">
      <c r="B35836" t="str">
        <f t="shared" si="559"/>
        <v>---0</v>
      </c>
      <c r="E35836">
        <v>0</v>
      </c>
    </row>
    <row r="35837" spans="2:5" ht="13.5" customHeight="1">
      <c r="B35837" t="str">
        <f t="shared" si="559"/>
        <v>---0</v>
      </c>
      <c r="E35837">
        <v>0</v>
      </c>
    </row>
    <row r="35838" spans="2:5" ht="13.5" customHeight="1">
      <c r="B35838" t="str">
        <f t="shared" si="559"/>
        <v>---0</v>
      </c>
      <c r="E35838">
        <v>0</v>
      </c>
    </row>
    <row r="35839" spans="2:5" ht="13.5" customHeight="1">
      <c r="B35839" t="str">
        <f t="shared" si="559"/>
        <v>---0</v>
      </c>
      <c r="E35839">
        <v>0</v>
      </c>
    </row>
    <row r="35840" spans="2:5" ht="13.5" customHeight="1">
      <c r="B35840" t="str">
        <f t="shared" si="559"/>
        <v>---0</v>
      </c>
      <c r="E35840">
        <v>0</v>
      </c>
    </row>
    <row r="35841" spans="2:5" ht="13.5" customHeight="1">
      <c r="B35841" t="str">
        <f t="shared" si="559"/>
        <v>---0</v>
      </c>
      <c r="E35841">
        <v>0</v>
      </c>
    </row>
    <row r="35842" spans="2:5" ht="13.5" customHeight="1">
      <c r="B35842" t="str">
        <f t="shared" si="559"/>
        <v>---0</v>
      </c>
      <c r="E35842">
        <v>0</v>
      </c>
    </row>
    <row r="35843" spans="2:5" ht="13.5" customHeight="1">
      <c r="B35843" t="str">
        <f t="shared" ref="B35843:B35906" si="560">A35843&amp;"---"&amp;E35843</f>
        <v>---0</v>
      </c>
      <c r="E35843">
        <v>0</v>
      </c>
    </row>
    <row r="35844" spans="2:5" ht="13.5" customHeight="1">
      <c r="B35844" t="str">
        <f t="shared" si="560"/>
        <v>---0</v>
      </c>
      <c r="E35844">
        <v>0</v>
      </c>
    </row>
    <row r="35845" spans="2:5" ht="13.5" customHeight="1">
      <c r="B35845" t="str">
        <f t="shared" si="560"/>
        <v>---0</v>
      </c>
      <c r="E35845">
        <v>0</v>
      </c>
    </row>
    <row r="35846" spans="2:5" ht="13.5" customHeight="1">
      <c r="B35846" t="str">
        <f t="shared" si="560"/>
        <v>---0</v>
      </c>
      <c r="E35846">
        <v>0</v>
      </c>
    </row>
    <row r="35847" spans="2:5" ht="13.5" customHeight="1">
      <c r="B35847" t="str">
        <f t="shared" si="560"/>
        <v>---0</v>
      </c>
      <c r="E35847">
        <v>0</v>
      </c>
    </row>
    <row r="35848" spans="2:5" ht="13.5" customHeight="1">
      <c r="B35848" t="str">
        <f t="shared" si="560"/>
        <v>---0</v>
      </c>
      <c r="E35848">
        <v>0</v>
      </c>
    </row>
    <row r="35849" spans="2:5" ht="13.5" customHeight="1">
      <c r="B35849" t="str">
        <f t="shared" si="560"/>
        <v>---0</v>
      </c>
      <c r="E35849">
        <v>0</v>
      </c>
    </row>
    <row r="35850" spans="2:5" ht="13.5" customHeight="1">
      <c r="B35850" t="str">
        <f t="shared" si="560"/>
        <v>---0</v>
      </c>
      <c r="E35850">
        <v>0</v>
      </c>
    </row>
    <row r="35851" spans="2:5" ht="13.5" customHeight="1">
      <c r="B35851" t="str">
        <f t="shared" si="560"/>
        <v>---0</v>
      </c>
      <c r="E35851">
        <v>0</v>
      </c>
    </row>
    <row r="35852" spans="2:5" ht="13.5" customHeight="1">
      <c r="B35852" t="str">
        <f t="shared" si="560"/>
        <v>---0</v>
      </c>
      <c r="E35852">
        <v>0</v>
      </c>
    </row>
    <row r="35853" spans="2:5" ht="13.5" customHeight="1">
      <c r="B35853" t="str">
        <f t="shared" si="560"/>
        <v>---0</v>
      </c>
      <c r="E35853">
        <v>0</v>
      </c>
    </row>
    <row r="35854" spans="2:5" ht="13.5" customHeight="1">
      <c r="B35854" t="str">
        <f t="shared" si="560"/>
        <v>---0</v>
      </c>
      <c r="E35854">
        <v>0</v>
      </c>
    </row>
    <row r="35855" spans="2:5" ht="13.5" customHeight="1">
      <c r="B35855" t="str">
        <f t="shared" si="560"/>
        <v>---0</v>
      </c>
      <c r="E35855">
        <v>0</v>
      </c>
    </row>
    <row r="35856" spans="2:5" ht="13.5" customHeight="1">
      <c r="B35856" t="str">
        <f t="shared" si="560"/>
        <v>---0</v>
      </c>
      <c r="E35856">
        <v>0</v>
      </c>
    </row>
    <row r="35857" spans="2:5" ht="13.5" customHeight="1">
      <c r="B35857" t="str">
        <f t="shared" si="560"/>
        <v>---0</v>
      </c>
      <c r="E35857">
        <v>0</v>
      </c>
    </row>
    <row r="35858" spans="2:5" ht="13.5" customHeight="1">
      <c r="B35858" t="str">
        <f t="shared" si="560"/>
        <v>---0</v>
      </c>
      <c r="E35858">
        <v>0</v>
      </c>
    </row>
    <row r="35859" spans="2:5" ht="13.5" customHeight="1">
      <c r="B35859" t="str">
        <f t="shared" si="560"/>
        <v>---0</v>
      </c>
      <c r="E35859">
        <v>0</v>
      </c>
    </row>
    <row r="35860" spans="2:5" ht="13.5" customHeight="1">
      <c r="B35860" t="str">
        <f t="shared" si="560"/>
        <v>---0</v>
      </c>
      <c r="E35860">
        <v>0</v>
      </c>
    </row>
    <row r="35861" spans="2:5" ht="13.5" customHeight="1">
      <c r="B35861" t="str">
        <f t="shared" si="560"/>
        <v>---0</v>
      </c>
      <c r="E35861">
        <v>0</v>
      </c>
    </row>
    <row r="35862" spans="2:5" ht="13.5" customHeight="1">
      <c r="B35862" t="str">
        <f t="shared" si="560"/>
        <v>---0</v>
      </c>
      <c r="E35862">
        <v>0</v>
      </c>
    </row>
    <row r="35863" spans="2:5" ht="13.5" customHeight="1">
      <c r="B35863" t="str">
        <f t="shared" si="560"/>
        <v>---0</v>
      </c>
      <c r="E35863">
        <v>0</v>
      </c>
    </row>
    <row r="35864" spans="2:5" ht="13.5" customHeight="1">
      <c r="B35864" t="str">
        <f t="shared" si="560"/>
        <v>---0</v>
      </c>
      <c r="E35864">
        <v>0</v>
      </c>
    </row>
    <row r="35865" spans="2:5" ht="13.5" customHeight="1">
      <c r="B35865" t="str">
        <f t="shared" si="560"/>
        <v>---0</v>
      </c>
      <c r="E35865">
        <v>0</v>
      </c>
    </row>
    <row r="35866" spans="2:5" ht="13.5" customHeight="1">
      <c r="B35866" t="str">
        <f t="shared" si="560"/>
        <v>---0</v>
      </c>
      <c r="E35866">
        <v>0</v>
      </c>
    </row>
    <row r="35867" spans="2:5" ht="13.5" customHeight="1">
      <c r="B35867" t="str">
        <f t="shared" si="560"/>
        <v>---0</v>
      </c>
      <c r="E35867">
        <v>0</v>
      </c>
    </row>
    <row r="35868" spans="2:5" ht="13.5" customHeight="1">
      <c r="B35868" t="str">
        <f t="shared" si="560"/>
        <v>---0</v>
      </c>
      <c r="E35868">
        <v>0</v>
      </c>
    </row>
    <row r="35869" spans="2:5" ht="13.5" customHeight="1">
      <c r="B35869" t="str">
        <f t="shared" si="560"/>
        <v>---0</v>
      </c>
      <c r="E35869">
        <v>0</v>
      </c>
    </row>
    <row r="35870" spans="2:5" ht="13.5" customHeight="1">
      <c r="B35870" t="str">
        <f t="shared" si="560"/>
        <v>---0</v>
      </c>
      <c r="E35870">
        <v>0</v>
      </c>
    </row>
    <row r="35871" spans="2:5" ht="13.5" customHeight="1">
      <c r="B35871" t="str">
        <f t="shared" si="560"/>
        <v>---0</v>
      </c>
      <c r="E35871">
        <v>0</v>
      </c>
    </row>
    <row r="35872" spans="2:5" ht="13.5" customHeight="1">
      <c r="B35872" t="str">
        <f t="shared" si="560"/>
        <v>---0</v>
      </c>
      <c r="E35872">
        <v>0</v>
      </c>
    </row>
    <row r="35873" spans="2:5" ht="13.5" customHeight="1">
      <c r="B35873" t="str">
        <f t="shared" si="560"/>
        <v>---0</v>
      </c>
      <c r="E35873">
        <v>0</v>
      </c>
    </row>
    <row r="35874" spans="2:5" ht="13.5" customHeight="1">
      <c r="B35874" t="str">
        <f t="shared" si="560"/>
        <v>---0</v>
      </c>
      <c r="E35874">
        <v>0</v>
      </c>
    </row>
    <row r="35875" spans="2:5" ht="13.5" customHeight="1">
      <c r="B35875" t="str">
        <f t="shared" si="560"/>
        <v>---0</v>
      </c>
      <c r="E35875">
        <v>0</v>
      </c>
    </row>
    <row r="35876" spans="2:5" ht="13.5" customHeight="1">
      <c r="B35876" t="str">
        <f t="shared" si="560"/>
        <v>---0</v>
      </c>
      <c r="E35876">
        <v>0</v>
      </c>
    </row>
    <row r="35877" spans="2:5" ht="13.5" customHeight="1">
      <c r="B35877" t="str">
        <f t="shared" si="560"/>
        <v>---0</v>
      </c>
      <c r="E35877">
        <v>0</v>
      </c>
    </row>
    <row r="35878" spans="2:5" ht="13.5" customHeight="1">
      <c r="B35878" t="str">
        <f t="shared" si="560"/>
        <v>---0</v>
      </c>
      <c r="E35878">
        <v>0</v>
      </c>
    </row>
    <row r="35879" spans="2:5" ht="13.5" customHeight="1">
      <c r="B35879" t="str">
        <f t="shared" si="560"/>
        <v>---0</v>
      </c>
      <c r="E35879">
        <v>0</v>
      </c>
    </row>
    <row r="35880" spans="2:5" ht="13.5" customHeight="1">
      <c r="B35880" t="str">
        <f t="shared" si="560"/>
        <v>---0</v>
      </c>
      <c r="E35880">
        <v>0</v>
      </c>
    </row>
    <row r="35881" spans="2:5" ht="13.5" customHeight="1">
      <c r="B35881" t="str">
        <f t="shared" si="560"/>
        <v>---0</v>
      </c>
      <c r="E35881">
        <v>0</v>
      </c>
    </row>
    <row r="35882" spans="2:5" ht="13.5" customHeight="1">
      <c r="B35882" t="str">
        <f t="shared" si="560"/>
        <v>---0</v>
      </c>
      <c r="E35882">
        <v>0</v>
      </c>
    </row>
    <row r="35883" spans="2:5" ht="13.5" customHeight="1">
      <c r="B35883" t="str">
        <f t="shared" si="560"/>
        <v>---0</v>
      </c>
      <c r="E35883">
        <v>0</v>
      </c>
    </row>
    <row r="35884" spans="2:5" ht="13.5" customHeight="1">
      <c r="B35884" t="str">
        <f t="shared" si="560"/>
        <v>---0</v>
      </c>
      <c r="E35884">
        <v>0</v>
      </c>
    </row>
    <row r="35885" spans="2:5" ht="13.5" customHeight="1">
      <c r="B35885" t="str">
        <f t="shared" si="560"/>
        <v>---0</v>
      </c>
      <c r="E35885">
        <v>0</v>
      </c>
    </row>
    <row r="35886" spans="2:5" ht="13.5" customHeight="1">
      <c r="B35886" t="str">
        <f t="shared" si="560"/>
        <v>---0</v>
      </c>
      <c r="E35886">
        <v>0</v>
      </c>
    </row>
    <row r="35887" spans="2:5" ht="13.5" customHeight="1">
      <c r="B35887" t="str">
        <f t="shared" si="560"/>
        <v>---0</v>
      </c>
      <c r="E35887">
        <v>0</v>
      </c>
    </row>
    <row r="35888" spans="2:5" ht="13.5" customHeight="1">
      <c r="B35888" t="str">
        <f t="shared" si="560"/>
        <v>---0</v>
      </c>
      <c r="E35888">
        <v>0</v>
      </c>
    </row>
    <row r="35889" spans="2:5" ht="13.5" customHeight="1">
      <c r="B35889" t="str">
        <f t="shared" si="560"/>
        <v>---0</v>
      </c>
      <c r="E35889">
        <v>0</v>
      </c>
    </row>
    <row r="35890" spans="2:5" ht="13.5" customHeight="1">
      <c r="B35890" t="str">
        <f t="shared" si="560"/>
        <v>---0</v>
      </c>
      <c r="E35890">
        <v>0</v>
      </c>
    </row>
    <row r="35891" spans="2:5" ht="13.5" customHeight="1">
      <c r="B35891" t="str">
        <f t="shared" si="560"/>
        <v>---0</v>
      </c>
      <c r="E35891">
        <v>0</v>
      </c>
    </row>
    <row r="35892" spans="2:5" ht="13.5" customHeight="1">
      <c r="B35892" t="str">
        <f t="shared" si="560"/>
        <v>---0</v>
      </c>
      <c r="E35892">
        <v>0</v>
      </c>
    </row>
    <row r="35893" spans="2:5" ht="13.5" customHeight="1">
      <c r="B35893" t="str">
        <f t="shared" si="560"/>
        <v>---0</v>
      </c>
      <c r="E35893">
        <v>0</v>
      </c>
    </row>
    <row r="35894" spans="2:5" ht="13.5" customHeight="1">
      <c r="B35894" t="str">
        <f t="shared" si="560"/>
        <v>---0</v>
      </c>
      <c r="E35894">
        <v>0</v>
      </c>
    </row>
    <row r="35895" spans="2:5" ht="13.5" customHeight="1">
      <c r="B35895" t="str">
        <f t="shared" si="560"/>
        <v>---0</v>
      </c>
      <c r="E35895">
        <v>0</v>
      </c>
    </row>
    <row r="35896" spans="2:5" ht="13.5" customHeight="1">
      <c r="B35896" t="str">
        <f t="shared" si="560"/>
        <v>---0</v>
      </c>
      <c r="E35896">
        <v>0</v>
      </c>
    </row>
    <row r="35897" spans="2:5" ht="13.5" customHeight="1">
      <c r="B35897" t="str">
        <f t="shared" si="560"/>
        <v>---0</v>
      </c>
      <c r="E35897">
        <v>0</v>
      </c>
    </row>
    <row r="35898" spans="2:5" ht="13.5" customHeight="1">
      <c r="B35898" t="str">
        <f t="shared" si="560"/>
        <v>---0</v>
      </c>
      <c r="E35898">
        <v>0</v>
      </c>
    </row>
    <row r="35899" spans="2:5" ht="13.5" customHeight="1">
      <c r="B35899" t="str">
        <f t="shared" si="560"/>
        <v>---0</v>
      </c>
      <c r="E35899">
        <v>0</v>
      </c>
    </row>
    <row r="35900" spans="2:5" ht="13.5" customHeight="1">
      <c r="B35900" t="str">
        <f t="shared" si="560"/>
        <v>---0</v>
      </c>
      <c r="E35900">
        <v>0</v>
      </c>
    </row>
    <row r="35901" spans="2:5" ht="13.5" customHeight="1">
      <c r="B35901" t="str">
        <f t="shared" si="560"/>
        <v>---0</v>
      </c>
      <c r="E35901">
        <v>0</v>
      </c>
    </row>
    <row r="35902" spans="2:5" ht="13.5" customHeight="1">
      <c r="B35902" t="str">
        <f t="shared" si="560"/>
        <v>---0</v>
      </c>
      <c r="E35902">
        <v>0</v>
      </c>
    </row>
    <row r="35903" spans="2:5" ht="13.5" customHeight="1">
      <c r="B35903" t="str">
        <f t="shared" si="560"/>
        <v>---0</v>
      </c>
      <c r="E35903">
        <v>0</v>
      </c>
    </row>
    <row r="35904" spans="2:5" ht="13.5" customHeight="1">
      <c r="B35904" t="str">
        <f t="shared" si="560"/>
        <v>---0</v>
      </c>
      <c r="E35904">
        <v>0</v>
      </c>
    </row>
    <row r="35905" spans="2:5" ht="13.5" customHeight="1">
      <c r="B35905" t="str">
        <f t="shared" si="560"/>
        <v>---0</v>
      </c>
      <c r="E35905">
        <v>0</v>
      </c>
    </row>
    <row r="35906" spans="2:5" ht="13.5" customHeight="1">
      <c r="B35906" t="str">
        <f t="shared" si="560"/>
        <v>---0</v>
      </c>
      <c r="E35906">
        <v>0</v>
      </c>
    </row>
    <row r="35907" spans="2:5" ht="13.5" customHeight="1">
      <c r="B35907" t="str">
        <f t="shared" ref="B35907:B35970" si="561">A35907&amp;"---"&amp;E35907</f>
        <v>---0</v>
      </c>
      <c r="E35907">
        <v>0</v>
      </c>
    </row>
    <row r="35908" spans="2:5" ht="13.5" customHeight="1">
      <c r="B35908" t="str">
        <f t="shared" si="561"/>
        <v>---0</v>
      </c>
      <c r="E35908">
        <v>0</v>
      </c>
    </row>
    <row r="35909" spans="2:5" ht="13.5" customHeight="1">
      <c r="B35909" t="str">
        <f t="shared" si="561"/>
        <v>---0</v>
      </c>
      <c r="E35909">
        <v>0</v>
      </c>
    </row>
    <row r="35910" spans="2:5" ht="13.5" customHeight="1">
      <c r="B35910" t="str">
        <f t="shared" si="561"/>
        <v>---0</v>
      </c>
      <c r="E35910">
        <v>0</v>
      </c>
    </row>
    <row r="35911" spans="2:5" ht="13.5" customHeight="1">
      <c r="B35911" t="str">
        <f t="shared" si="561"/>
        <v>---0</v>
      </c>
      <c r="E35911">
        <v>0</v>
      </c>
    </row>
    <row r="35912" spans="2:5" ht="13.5" customHeight="1">
      <c r="B35912" t="str">
        <f t="shared" si="561"/>
        <v>---0</v>
      </c>
      <c r="E35912">
        <v>0</v>
      </c>
    </row>
    <row r="35913" spans="2:5" ht="13.5" customHeight="1">
      <c r="B35913" t="str">
        <f t="shared" si="561"/>
        <v>---0</v>
      </c>
      <c r="E35913">
        <v>0</v>
      </c>
    </row>
    <row r="35914" spans="2:5" ht="13.5" customHeight="1">
      <c r="B35914" t="str">
        <f t="shared" si="561"/>
        <v>---0</v>
      </c>
      <c r="E35914">
        <v>0</v>
      </c>
    </row>
    <row r="35915" spans="2:5" ht="13.5" customHeight="1">
      <c r="B35915" t="str">
        <f t="shared" si="561"/>
        <v>---0</v>
      </c>
      <c r="E35915">
        <v>0</v>
      </c>
    </row>
    <row r="35916" spans="2:5" ht="13.5" customHeight="1">
      <c r="B35916" t="str">
        <f t="shared" si="561"/>
        <v>---0</v>
      </c>
      <c r="E35916">
        <v>0</v>
      </c>
    </row>
    <row r="35917" spans="2:5" ht="13.5" customHeight="1">
      <c r="B35917" t="str">
        <f t="shared" si="561"/>
        <v>---0</v>
      </c>
      <c r="E35917">
        <v>0</v>
      </c>
    </row>
    <row r="35918" spans="2:5" ht="13.5" customHeight="1">
      <c r="B35918" t="str">
        <f t="shared" si="561"/>
        <v>---0</v>
      </c>
      <c r="E35918">
        <v>0</v>
      </c>
    </row>
    <row r="35919" spans="2:5" ht="13.5" customHeight="1">
      <c r="B35919" t="str">
        <f t="shared" si="561"/>
        <v>---0</v>
      </c>
      <c r="E35919">
        <v>0</v>
      </c>
    </row>
    <row r="35920" spans="2:5" ht="13.5" customHeight="1">
      <c r="B35920" t="str">
        <f t="shared" si="561"/>
        <v>---0</v>
      </c>
      <c r="E35920">
        <v>0</v>
      </c>
    </row>
    <row r="35921" spans="2:5" ht="13.5" customHeight="1">
      <c r="B35921" t="str">
        <f t="shared" si="561"/>
        <v>---0</v>
      </c>
      <c r="E35921">
        <v>0</v>
      </c>
    </row>
    <row r="35922" spans="2:5" ht="13.5" customHeight="1">
      <c r="B35922" t="str">
        <f t="shared" si="561"/>
        <v>---0</v>
      </c>
      <c r="E35922">
        <v>0</v>
      </c>
    </row>
    <row r="35923" spans="2:5" ht="13.5" customHeight="1">
      <c r="B35923" t="str">
        <f t="shared" si="561"/>
        <v>---0</v>
      </c>
      <c r="E35923">
        <v>0</v>
      </c>
    </row>
    <row r="35924" spans="2:5" ht="13.5" customHeight="1">
      <c r="B35924" t="str">
        <f t="shared" si="561"/>
        <v>---0</v>
      </c>
      <c r="E35924">
        <v>0</v>
      </c>
    </row>
    <row r="35925" spans="2:5" ht="13.5" customHeight="1">
      <c r="B35925" t="str">
        <f t="shared" si="561"/>
        <v>---0</v>
      </c>
      <c r="E35925">
        <v>0</v>
      </c>
    </row>
    <row r="35926" spans="2:5" ht="13.5" customHeight="1">
      <c r="B35926" t="str">
        <f t="shared" si="561"/>
        <v>---0</v>
      </c>
      <c r="E35926">
        <v>0</v>
      </c>
    </row>
    <row r="35927" spans="2:5" ht="13.5" customHeight="1">
      <c r="B35927" t="str">
        <f t="shared" si="561"/>
        <v>---0</v>
      </c>
      <c r="E35927">
        <v>0</v>
      </c>
    </row>
    <row r="35928" spans="2:5" ht="13.5" customHeight="1">
      <c r="B35928" t="str">
        <f t="shared" si="561"/>
        <v>---0</v>
      </c>
      <c r="E35928">
        <v>0</v>
      </c>
    </row>
    <row r="35929" spans="2:5" ht="13.5" customHeight="1">
      <c r="B35929" t="str">
        <f t="shared" si="561"/>
        <v>---0</v>
      </c>
      <c r="E35929">
        <v>0</v>
      </c>
    </row>
    <row r="35930" spans="2:5" ht="13.5" customHeight="1">
      <c r="B35930" t="str">
        <f t="shared" si="561"/>
        <v>---0</v>
      </c>
      <c r="E35930">
        <v>0</v>
      </c>
    </row>
    <row r="35931" spans="2:5" ht="13.5" customHeight="1">
      <c r="B35931" t="str">
        <f t="shared" si="561"/>
        <v>---0</v>
      </c>
      <c r="E35931">
        <v>0</v>
      </c>
    </row>
    <row r="35932" spans="2:5" ht="13.5" customHeight="1">
      <c r="B35932" t="str">
        <f t="shared" si="561"/>
        <v>---0</v>
      </c>
      <c r="E35932">
        <v>0</v>
      </c>
    </row>
    <row r="35933" spans="2:5" ht="13.5" customHeight="1">
      <c r="B35933" t="str">
        <f t="shared" si="561"/>
        <v>---0</v>
      </c>
      <c r="E35933">
        <v>0</v>
      </c>
    </row>
    <row r="35934" spans="2:5" ht="13.5" customHeight="1">
      <c r="B35934" t="str">
        <f t="shared" si="561"/>
        <v>---0</v>
      </c>
      <c r="E35934">
        <v>0</v>
      </c>
    </row>
    <row r="35935" spans="2:5" ht="13.5" customHeight="1">
      <c r="B35935" t="str">
        <f t="shared" si="561"/>
        <v>---0</v>
      </c>
      <c r="E35935">
        <v>0</v>
      </c>
    </row>
    <row r="35936" spans="2:5" ht="13.5" customHeight="1">
      <c r="B35936" t="str">
        <f t="shared" si="561"/>
        <v>---0</v>
      </c>
      <c r="E35936">
        <v>0</v>
      </c>
    </row>
    <row r="35937" spans="2:5" ht="13.5" customHeight="1">
      <c r="B35937" t="str">
        <f t="shared" si="561"/>
        <v>---0</v>
      </c>
      <c r="E35937">
        <v>0</v>
      </c>
    </row>
    <row r="35938" spans="2:5" ht="13.5" customHeight="1">
      <c r="B35938" t="str">
        <f t="shared" si="561"/>
        <v>---0</v>
      </c>
      <c r="E35938">
        <v>0</v>
      </c>
    </row>
    <row r="35939" spans="2:5" ht="13.5" customHeight="1">
      <c r="B35939" t="str">
        <f t="shared" si="561"/>
        <v>---0</v>
      </c>
      <c r="E35939">
        <v>0</v>
      </c>
    </row>
    <row r="35940" spans="2:5" ht="13.5" customHeight="1">
      <c r="B35940" t="str">
        <f t="shared" si="561"/>
        <v>---0</v>
      </c>
      <c r="E35940">
        <v>0</v>
      </c>
    </row>
    <row r="35941" spans="2:5" ht="13.5" customHeight="1">
      <c r="B35941" t="str">
        <f t="shared" si="561"/>
        <v>---0</v>
      </c>
      <c r="E35941">
        <v>0</v>
      </c>
    </row>
    <row r="35942" spans="2:5" ht="13.5" customHeight="1">
      <c r="B35942" t="str">
        <f t="shared" si="561"/>
        <v>---0</v>
      </c>
      <c r="E35942">
        <v>0</v>
      </c>
    </row>
    <row r="35943" spans="2:5" ht="13.5" customHeight="1">
      <c r="B35943" t="str">
        <f t="shared" si="561"/>
        <v>---0</v>
      </c>
      <c r="E35943">
        <v>0</v>
      </c>
    </row>
    <row r="35944" spans="2:5" ht="13.5" customHeight="1">
      <c r="B35944" t="str">
        <f t="shared" si="561"/>
        <v>---0</v>
      </c>
      <c r="E35944">
        <v>0</v>
      </c>
    </row>
    <row r="35945" spans="2:5" ht="13.5" customHeight="1">
      <c r="B35945" t="str">
        <f t="shared" si="561"/>
        <v>---0</v>
      </c>
      <c r="E35945">
        <v>0</v>
      </c>
    </row>
    <row r="35946" spans="2:5" ht="13.5" customHeight="1">
      <c r="B35946" t="str">
        <f t="shared" si="561"/>
        <v>---0</v>
      </c>
      <c r="E35946">
        <v>0</v>
      </c>
    </row>
    <row r="35947" spans="2:5" ht="13.5" customHeight="1">
      <c r="B35947" t="str">
        <f t="shared" si="561"/>
        <v>---0</v>
      </c>
      <c r="E35947">
        <v>0</v>
      </c>
    </row>
    <row r="35948" spans="2:5" ht="13.5" customHeight="1">
      <c r="B35948" t="str">
        <f t="shared" si="561"/>
        <v>---0</v>
      </c>
      <c r="E35948">
        <v>0</v>
      </c>
    </row>
    <row r="35949" spans="2:5" ht="13.5" customHeight="1">
      <c r="B35949" t="str">
        <f t="shared" si="561"/>
        <v>---0</v>
      </c>
      <c r="E35949">
        <v>0</v>
      </c>
    </row>
    <row r="35950" spans="2:5" ht="13.5" customHeight="1">
      <c r="B35950" t="str">
        <f t="shared" si="561"/>
        <v>---0</v>
      </c>
      <c r="E35950">
        <v>0</v>
      </c>
    </row>
    <row r="35951" spans="2:5" ht="13.5" customHeight="1">
      <c r="B35951" t="str">
        <f t="shared" si="561"/>
        <v>---0</v>
      </c>
      <c r="E35951">
        <v>0</v>
      </c>
    </row>
    <row r="35952" spans="2:5" ht="13.5" customHeight="1">
      <c r="B35952" t="str">
        <f t="shared" si="561"/>
        <v>---0</v>
      </c>
      <c r="E35952">
        <v>0</v>
      </c>
    </row>
    <row r="35953" spans="2:5" ht="13.5" customHeight="1">
      <c r="B35953" t="str">
        <f t="shared" si="561"/>
        <v>---0</v>
      </c>
      <c r="E35953">
        <v>0</v>
      </c>
    </row>
    <row r="35954" spans="2:5" ht="13.5" customHeight="1">
      <c r="B35954" t="str">
        <f t="shared" si="561"/>
        <v>---0</v>
      </c>
      <c r="E35954">
        <v>0</v>
      </c>
    </row>
    <row r="35955" spans="2:5" ht="13.5" customHeight="1">
      <c r="B35955" t="str">
        <f t="shared" si="561"/>
        <v>---0</v>
      </c>
      <c r="E35955">
        <v>0</v>
      </c>
    </row>
    <row r="35956" spans="2:5" ht="13.5" customHeight="1">
      <c r="B35956" t="str">
        <f t="shared" si="561"/>
        <v>---0</v>
      </c>
      <c r="E35956">
        <v>0</v>
      </c>
    </row>
    <row r="35957" spans="2:5" ht="13.5" customHeight="1">
      <c r="B35957" t="str">
        <f t="shared" si="561"/>
        <v>---0</v>
      </c>
      <c r="E35957">
        <v>0</v>
      </c>
    </row>
    <row r="35958" spans="2:5" ht="13.5" customHeight="1">
      <c r="B35958" t="str">
        <f t="shared" si="561"/>
        <v>---0</v>
      </c>
      <c r="E35958">
        <v>0</v>
      </c>
    </row>
    <row r="35959" spans="2:5" ht="13.5" customHeight="1">
      <c r="B35959" t="str">
        <f t="shared" si="561"/>
        <v>---0</v>
      </c>
      <c r="E35959">
        <v>0</v>
      </c>
    </row>
    <row r="35960" spans="2:5" ht="13.5" customHeight="1">
      <c r="B35960" t="str">
        <f t="shared" si="561"/>
        <v>---0</v>
      </c>
      <c r="E35960">
        <v>0</v>
      </c>
    </row>
    <row r="35961" spans="2:5" ht="13.5" customHeight="1">
      <c r="B35961" t="str">
        <f t="shared" si="561"/>
        <v>---0</v>
      </c>
      <c r="E35961">
        <v>0</v>
      </c>
    </row>
    <row r="35962" spans="2:5" ht="13.5" customHeight="1">
      <c r="B35962" t="str">
        <f t="shared" si="561"/>
        <v>---0</v>
      </c>
      <c r="E35962">
        <v>0</v>
      </c>
    </row>
    <row r="35963" spans="2:5" ht="13.5" customHeight="1">
      <c r="B35963" t="str">
        <f t="shared" si="561"/>
        <v>---0</v>
      </c>
      <c r="E35963">
        <v>0</v>
      </c>
    </row>
    <row r="35964" spans="2:5" ht="13.5" customHeight="1">
      <c r="B35964" t="str">
        <f t="shared" si="561"/>
        <v>---0</v>
      </c>
      <c r="E35964">
        <v>0</v>
      </c>
    </row>
    <row r="35965" spans="2:5" ht="13.5" customHeight="1">
      <c r="B35965" t="str">
        <f t="shared" si="561"/>
        <v>---0</v>
      </c>
      <c r="E35965">
        <v>0</v>
      </c>
    </row>
    <row r="35966" spans="2:5" ht="13.5" customHeight="1">
      <c r="B35966" t="str">
        <f t="shared" si="561"/>
        <v>---0</v>
      </c>
      <c r="E35966">
        <v>0</v>
      </c>
    </row>
    <row r="35967" spans="2:5" ht="13.5" customHeight="1">
      <c r="B35967" t="str">
        <f t="shared" si="561"/>
        <v>---0</v>
      </c>
      <c r="E35967">
        <v>0</v>
      </c>
    </row>
    <row r="35968" spans="2:5" ht="13.5" customHeight="1">
      <c r="B35968" t="str">
        <f t="shared" si="561"/>
        <v>---0</v>
      </c>
      <c r="E35968">
        <v>0</v>
      </c>
    </row>
    <row r="35969" spans="2:5" ht="13.5" customHeight="1">
      <c r="B35969" t="str">
        <f t="shared" si="561"/>
        <v>---0</v>
      </c>
      <c r="E35969">
        <v>0</v>
      </c>
    </row>
    <row r="35970" spans="2:5" ht="13.5" customHeight="1">
      <c r="B35970" t="str">
        <f t="shared" si="561"/>
        <v>---0</v>
      </c>
      <c r="E35970">
        <v>0</v>
      </c>
    </row>
    <row r="35971" spans="2:5" ht="13.5" customHeight="1">
      <c r="B35971" t="str">
        <f t="shared" ref="B35971:B36034" si="562">A35971&amp;"---"&amp;E35971</f>
        <v>---0</v>
      </c>
      <c r="E35971">
        <v>0</v>
      </c>
    </row>
    <row r="35972" spans="2:5" ht="13.5" customHeight="1">
      <c r="B35972" t="str">
        <f t="shared" si="562"/>
        <v>---0</v>
      </c>
      <c r="E35972">
        <v>0</v>
      </c>
    </row>
    <row r="35973" spans="2:5" ht="13.5" customHeight="1">
      <c r="B35973" t="str">
        <f t="shared" si="562"/>
        <v>---0</v>
      </c>
      <c r="E35973">
        <v>0</v>
      </c>
    </row>
    <row r="35974" spans="2:5" ht="13.5" customHeight="1">
      <c r="B35974" t="str">
        <f t="shared" si="562"/>
        <v>---0</v>
      </c>
      <c r="E35974">
        <v>0</v>
      </c>
    </row>
    <row r="35975" spans="2:5" ht="13.5" customHeight="1">
      <c r="B35975" t="str">
        <f t="shared" si="562"/>
        <v>---0</v>
      </c>
      <c r="E35975">
        <v>0</v>
      </c>
    </row>
    <row r="35976" spans="2:5" ht="13.5" customHeight="1">
      <c r="B35976" t="str">
        <f t="shared" si="562"/>
        <v>---0</v>
      </c>
      <c r="E35976">
        <v>0</v>
      </c>
    </row>
    <row r="35977" spans="2:5" ht="13.5" customHeight="1">
      <c r="B35977" t="str">
        <f t="shared" si="562"/>
        <v>---0</v>
      </c>
      <c r="E35977">
        <v>0</v>
      </c>
    </row>
    <row r="35978" spans="2:5" ht="13.5" customHeight="1">
      <c r="B35978" t="str">
        <f t="shared" si="562"/>
        <v>---0</v>
      </c>
      <c r="E35978">
        <v>0</v>
      </c>
    </row>
    <row r="35979" spans="2:5" ht="13.5" customHeight="1">
      <c r="B35979" t="str">
        <f t="shared" si="562"/>
        <v>---0</v>
      </c>
      <c r="E35979">
        <v>0</v>
      </c>
    </row>
    <row r="35980" spans="2:5" ht="13.5" customHeight="1">
      <c r="B35980" t="str">
        <f t="shared" si="562"/>
        <v>---0</v>
      </c>
      <c r="E35980">
        <v>0</v>
      </c>
    </row>
    <row r="35981" spans="2:5" ht="13.5" customHeight="1">
      <c r="B35981" t="str">
        <f t="shared" si="562"/>
        <v>---0</v>
      </c>
      <c r="E35981">
        <v>0</v>
      </c>
    </row>
    <row r="35982" spans="2:5" ht="13.5" customHeight="1">
      <c r="B35982" t="str">
        <f t="shared" si="562"/>
        <v>---0</v>
      </c>
      <c r="E35982">
        <v>0</v>
      </c>
    </row>
    <row r="35983" spans="2:5" ht="13.5" customHeight="1">
      <c r="B35983" t="str">
        <f t="shared" si="562"/>
        <v>---0</v>
      </c>
      <c r="E35983">
        <v>0</v>
      </c>
    </row>
    <row r="35984" spans="2:5" ht="13.5" customHeight="1">
      <c r="B35984" t="str">
        <f t="shared" si="562"/>
        <v>---0</v>
      </c>
      <c r="E35984">
        <v>0</v>
      </c>
    </row>
    <row r="35985" spans="2:5" ht="13.5" customHeight="1">
      <c r="B35985" t="str">
        <f t="shared" si="562"/>
        <v>---0</v>
      </c>
      <c r="E35985">
        <v>0</v>
      </c>
    </row>
    <row r="35986" spans="2:5" ht="13.5" customHeight="1">
      <c r="B35986" t="str">
        <f t="shared" si="562"/>
        <v>---0</v>
      </c>
      <c r="E35986">
        <v>0</v>
      </c>
    </row>
    <row r="35987" spans="2:5" ht="13.5" customHeight="1">
      <c r="B35987" t="str">
        <f t="shared" si="562"/>
        <v>---0</v>
      </c>
      <c r="E35987">
        <v>0</v>
      </c>
    </row>
    <row r="35988" spans="2:5" ht="13.5" customHeight="1">
      <c r="B35988" t="str">
        <f t="shared" si="562"/>
        <v>---0</v>
      </c>
      <c r="E35988">
        <v>0</v>
      </c>
    </row>
    <row r="35989" spans="2:5" ht="13.5" customHeight="1">
      <c r="B35989" t="str">
        <f t="shared" si="562"/>
        <v>---0</v>
      </c>
      <c r="E35989">
        <v>0</v>
      </c>
    </row>
    <row r="35990" spans="2:5" ht="13.5" customHeight="1">
      <c r="B35990" t="str">
        <f t="shared" si="562"/>
        <v>---0</v>
      </c>
      <c r="E35990">
        <v>0</v>
      </c>
    </row>
    <row r="35991" spans="2:5" ht="13.5" customHeight="1">
      <c r="B35991" t="str">
        <f t="shared" si="562"/>
        <v>---0</v>
      </c>
      <c r="E35991">
        <v>0</v>
      </c>
    </row>
    <row r="35992" spans="2:5" ht="13.5" customHeight="1">
      <c r="B35992" t="str">
        <f t="shared" si="562"/>
        <v>---0</v>
      </c>
      <c r="E35992">
        <v>0</v>
      </c>
    </row>
    <row r="35993" spans="2:5" ht="13.5" customHeight="1">
      <c r="B35993" t="str">
        <f t="shared" si="562"/>
        <v>---0</v>
      </c>
      <c r="E35993">
        <v>0</v>
      </c>
    </row>
    <row r="35994" spans="2:5" ht="13.5" customHeight="1">
      <c r="B35994" t="str">
        <f t="shared" si="562"/>
        <v>---0</v>
      </c>
      <c r="E35994">
        <v>0</v>
      </c>
    </row>
    <row r="35995" spans="2:5" ht="13.5" customHeight="1">
      <c r="B35995" t="str">
        <f t="shared" si="562"/>
        <v>---0</v>
      </c>
      <c r="E35995">
        <v>0</v>
      </c>
    </row>
    <row r="35996" spans="2:5" ht="13.5" customHeight="1">
      <c r="B35996" t="str">
        <f t="shared" si="562"/>
        <v>---0</v>
      </c>
      <c r="E35996">
        <v>0</v>
      </c>
    </row>
    <row r="35997" spans="2:5" ht="13.5" customHeight="1">
      <c r="B35997" t="str">
        <f t="shared" si="562"/>
        <v>---0</v>
      </c>
      <c r="E35997">
        <v>0</v>
      </c>
    </row>
    <row r="35998" spans="2:5" ht="13.5" customHeight="1">
      <c r="B35998" t="str">
        <f t="shared" si="562"/>
        <v>---0</v>
      </c>
      <c r="E35998">
        <v>0</v>
      </c>
    </row>
    <row r="35999" spans="2:5" ht="13.5" customHeight="1">
      <c r="B35999" t="str">
        <f t="shared" si="562"/>
        <v>---0</v>
      </c>
      <c r="E35999">
        <v>0</v>
      </c>
    </row>
    <row r="36000" spans="2:5" ht="13.5" customHeight="1">
      <c r="B36000" t="str">
        <f t="shared" si="562"/>
        <v>---0</v>
      </c>
      <c r="E36000">
        <v>0</v>
      </c>
    </row>
    <row r="36001" spans="2:5" ht="13.5" customHeight="1">
      <c r="B36001" t="str">
        <f t="shared" si="562"/>
        <v>---0</v>
      </c>
      <c r="E36001">
        <v>0</v>
      </c>
    </row>
    <row r="36002" spans="2:5" ht="13.5" customHeight="1">
      <c r="B36002" t="str">
        <f t="shared" si="562"/>
        <v>---0</v>
      </c>
      <c r="E36002">
        <v>0</v>
      </c>
    </row>
    <row r="36003" spans="2:5" ht="13.5" customHeight="1">
      <c r="B36003" t="str">
        <f t="shared" si="562"/>
        <v>---0</v>
      </c>
      <c r="E36003">
        <v>0</v>
      </c>
    </row>
    <row r="36004" spans="2:5" ht="13.5" customHeight="1">
      <c r="B36004" t="str">
        <f t="shared" si="562"/>
        <v>---0</v>
      </c>
      <c r="E36004">
        <v>0</v>
      </c>
    </row>
    <row r="36005" spans="2:5" ht="13.5" customHeight="1">
      <c r="B36005" t="str">
        <f t="shared" si="562"/>
        <v>---0</v>
      </c>
      <c r="E36005">
        <v>0</v>
      </c>
    </row>
    <row r="36006" spans="2:5" ht="13.5" customHeight="1">
      <c r="B36006" t="str">
        <f t="shared" si="562"/>
        <v>---0</v>
      </c>
      <c r="E36006">
        <v>0</v>
      </c>
    </row>
    <row r="36007" spans="2:5" ht="13.5" customHeight="1">
      <c r="B36007" t="str">
        <f t="shared" si="562"/>
        <v>---0</v>
      </c>
      <c r="E36007">
        <v>0</v>
      </c>
    </row>
    <row r="36008" spans="2:5" ht="13.5" customHeight="1">
      <c r="B36008" t="str">
        <f t="shared" si="562"/>
        <v>---0</v>
      </c>
      <c r="E36008">
        <v>0</v>
      </c>
    </row>
    <row r="36009" spans="2:5" ht="13.5" customHeight="1">
      <c r="B36009" t="str">
        <f t="shared" si="562"/>
        <v>---0</v>
      </c>
      <c r="E36009">
        <v>0</v>
      </c>
    </row>
    <row r="36010" spans="2:5" ht="13.5" customHeight="1">
      <c r="B36010" t="str">
        <f t="shared" si="562"/>
        <v>---0</v>
      </c>
      <c r="E36010">
        <v>0</v>
      </c>
    </row>
    <row r="36011" spans="2:5" ht="13.5" customHeight="1">
      <c r="B36011" t="str">
        <f t="shared" si="562"/>
        <v>---0</v>
      </c>
      <c r="E36011">
        <v>0</v>
      </c>
    </row>
    <row r="36012" spans="2:5" ht="13.5" customHeight="1">
      <c r="B36012" t="str">
        <f t="shared" si="562"/>
        <v>---0</v>
      </c>
      <c r="E36012">
        <v>0</v>
      </c>
    </row>
    <row r="36013" spans="2:5" ht="13.5" customHeight="1">
      <c r="B36013" t="str">
        <f t="shared" si="562"/>
        <v>---0</v>
      </c>
      <c r="E36013">
        <v>0</v>
      </c>
    </row>
    <row r="36014" spans="2:5" ht="13.5" customHeight="1">
      <c r="B36014" t="str">
        <f t="shared" si="562"/>
        <v>---0</v>
      </c>
      <c r="E36014">
        <v>0</v>
      </c>
    </row>
    <row r="36015" spans="2:5" ht="13.5" customHeight="1">
      <c r="B36015" t="str">
        <f t="shared" si="562"/>
        <v>---0</v>
      </c>
      <c r="E36015">
        <v>0</v>
      </c>
    </row>
    <row r="36016" spans="2:5" ht="13.5" customHeight="1">
      <c r="B36016" t="str">
        <f t="shared" si="562"/>
        <v>---0</v>
      </c>
      <c r="E36016">
        <v>0</v>
      </c>
    </row>
    <row r="36017" spans="2:5" ht="13.5" customHeight="1">
      <c r="B36017" t="str">
        <f t="shared" si="562"/>
        <v>---0</v>
      </c>
      <c r="E36017">
        <v>0</v>
      </c>
    </row>
    <row r="36018" spans="2:5" ht="13.5" customHeight="1">
      <c r="B36018" t="str">
        <f t="shared" si="562"/>
        <v>---0</v>
      </c>
      <c r="E36018">
        <v>0</v>
      </c>
    </row>
    <row r="36019" spans="2:5" ht="13.5" customHeight="1">
      <c r="B36019" t="str">
        <f t="shared" si="562"/>
        <v>---0</v>
      </c>
      <c r="E36019">
        <v>0</v>
      </c>
    </row>
    <row r="36020" spans="2:5" ht="13.5" customHeight="1">
      <c r="B36020" t="str">
        <f t="shared" si="562"/>
        <v>---0</v>
      </c>
      <c r="E36020">
        <v>0</v>
      </c>
    </row>
    <row r="36021" spans="2:5" ht="13.5" customHeight="1">
      <c r="B36021" t="str">
        <f t="shared" si="562"/>
        <v>---0</v>
      </c>
      <c r="E36021">
        <v>0</v>
      </c>
    </row>
    <row r="36022" spans="2:5" ht="13.5" customHeight="1">
      <c r="B36022" t="str">
        <f t="shared" si="562"/>
        <v>---0</v>
      </c>
      <c r="E36022">
        <v>0</v>
      </c>
    </row>
    <row r="36023" spans="2:5" ht="13.5" customHeight="1">
      <c r="B36023" t="str">
        <f t="shared" si="562"/>
        <v>---0</v>
      </c>
      <c r="E36023">
        <v>0</v>
      </c>
    </row>
    <row r="36024" spans="2:5" ht="13.5" customHeight="1">
      <c r="B36024" t="str">
        <f t="shared" si="562"/>
        <v>---0</v>
      </c>
      <c r="E36024">
        <v>0</v>
      </c>
    </row>
    <row r="36025" spans="2:5" ht="13.5" customHeight="1">
      <c r="B36025" t="str">
        <f t="shared" si="562"/>
        <v>---0</v>
      </c>
      <c r="E36025">
        <v>0</v>
      </c>
    </row>
    <row r="36026" spans="2:5" ht="13.5" customHeight="1">
      <c r="B36026" t="str">
        <f t="shared" si="562"/>
        <v>---0</v>
      </c>
      <c r="E36026">
        <v>0</v>
      </c>
    </row>
    <row r="36027" spans="2:5" ht="13.5" customHeight="1">
      <c r="B36027" t="str">
        <f t="shared" si="562"/>
        <v>---0</v>
      </c>
      <c r="E36027">
        <v>0</v>
      </c>
    </row>
    <row r="36028" spans="2:5" ht="13.5" customHeight="1">
      <c r="B36028" t="str">
        <f t="shared" si="562"/>
        <v>---0</v>
      </c>
      <c r="E36028">
        <v>0</v>
      </c>
    </row>
    <row r="36029" spans="2:5" ht="13.5" customHeight="1">
      <c r="B36029" t="str">
        <f t="shared" si="562"/>
        <v>---0</v>
      </c>
      <c r="E36029">
        <v>0</v>
      </c>
    </row>
    <row r="36030" spans="2:5" ht="13.5" customHeight="1">
      <c r="B36030" t="str">
        <f t="shared" si="562"/>
        <v>---0</v>
      </c>
      <c r="E36030">
        <v>0</v>
      </c>
    </row>
    <row r="36031" spans="2:5" ht="13.5" customHeight="1">
      <c r="B36031" t="str">
        <f t="shared" si="562"/>
        <v>---0</v>
      </c>
      <c r="E36031">
        <v>0</v>
      </c>
    </row>
    <row r="36032" spans="2:5" ht="13.5" customHeight="1">
      <c r="B36032" t="str">
        <f t="shared" si="562"/>
        <v>---0</v>
      </c>
      <c r="E36032">
        <v>0</v>
      </c>
    </row>
    <row r="36033" spans="2:5" ht="13.5" customHeight="1">
      <c r="B36033" t="str">
        <f t="shared" si="562"/>
        <v>---0</v>
      </c>
      <c r="E36033">
        <v>0</v>
      </c>
    </row>
    <row r="36034" spans="2:5" ht="13.5" customHeight="1">
      <c r="B36034" t="str">
        <f t="shared" si="562"/>
        <v>---0</v>
      </c>
      <c r="E36034">
        <v>0</v>
      </c>
    </row>
    <row r="36035" spans="2:5" ht="13.5" customHeight="1">
      <c r="B36035" t="str">
        <f t="shared" ref="B36035:B36098" si="563">A36035&amp;"---"&amp;E36035</f>
        <v>---0</v>
      </c>
      <c r="E36035">
        <v>0</v>
      </c>
    </row>
    <row r="36036" spans="2:5" ht="13.5" customHeight="1">
      <c r="B36036" t="str">
        <f t="shared" si="563"/>
        <v>---0</v>
      </c>
      <c r="E36036">
        <v>0</v>
      </c>
    </row>
    <row r="36037" spans="2:5" ht="13.5" customHeight="1">
      <c r="B36037" t="str">
        <f t="shared" si="563"/>
        <v>---0</v>
      </c>
      <c r="E36037">
        <v>0</v>
      </c>
    </row>
    <row r="36038" spans="2:5" ht="13.5" customHeight="1">
      <c r="B36038" t="str">
        <f t="shared" si="563"/>
        <v>---0</v>
      </c>
      <c r="E36038">
        <v>0</v>
      </c>
    </row>
    <row r="36039" spans="2:5" ht="13.5" customHeight="1">
      <c r="B36039" t="str">
        <f t="shared" si="563"/>
        <v>---0</v>
      </c>
      <c r="E36039">
        <v>0</v>
      </c>
    </row>
    <row r="36040" spans="2:5" ht="13.5" customHeight="1">
      <c r="B36040" t="str">
        <f t="shared" si="563"/>
        <v>---0</v>
      </c>
      <c r="E36040">
        <v>0</v>
      </c>
    </row>
    <row r="36041" spans="2:5" ht="13.5" customHeight="1">
      <c r="B36041" t="str">
        <f t="shared" si="563"/>
        <v>---0</v>
      </c>
      <c r="E36041">
        <v>0</v>
      </c>
    </row>
    <row r="36042" spans="2:5" ht="13.5" customHeight="1">
      <c r="B36042" t="str">
        <f t="shared" si="563"/>
        <v>---0</v>
      </c>
      <c r="E36042">
        <v>0</v>
      </c>
    </row>
    <row r="36043" spans="2:5" ht="13.5" customHeight="1">
      <c r="B36043" t="str">
        <f t="shared" si="563"/>
        <v>---0</v>
      </c>
      <c r="E36043">
        <v>0</v>
      </c>
    </row>
    <row r="36044" spans="2:5" ht="13.5" customHeight="1">
      <c r="B36044" t="str">
        <f t="shared" si="563"/>
        <v>---0</v>
      </c>
      <c r="E36044">
        <v>0</v>
      </c>
    </row>
    <row r="36045" spans="2:5" ht="13.5" customHeight="1">
      <c r="B36045" t="str">
        <f t="shared" si="563"/>
        <v>---0</v>
      </c>
      <c r="E36045">
        <v>0</v>
      </c>
    </row>
    <row r="36046" spans="2:5" ht="13.5" customHeight="1">
      <c r="B36046" t="str">
        <f t="shared" si="563"/>
        <v>---0</v>
      </c>
      <c r="E36046">
        <v>0</v>
      </c>
    </row>
    <row r="36047" spans="2:5" ht="13.5" customHeight="1">
      <c r="B36047" t="str">
        <f t="shared" si="563"/>
        <v>---0</v>
      </c>
      <c r="E36047">
        <v>0</v>
      </c>
    </row>
    <row r="36048" spans="2:5" ht="13.5" customHeight="1">
      <c r="B36048" t="str">
        <f t="shared" si="563"/>
        <v>---0</v>
      </c>
      <c r="E36048">
        <v>0</v>
      </c>
    </row>
    <row r="36049" spans="2:5" ht="13.5" customHeight="1">
      <c r="B36049" t="str">
        <f t="shared" si="563"/>
        <v>---0</v>
      </c>
      <c r="E36049">
        <v>0</v>
      </c>
    </row>
    <row r="36050" spans="2:5" ht="13.5" customHeight="1">
      <c r="B36050" t="str">
        <f t="shared" si="563"/>
        <v>---0</v>
      </c>
      <c r="E36050">
        <v>0</v>
      </c>
    </row>
    <row r="36051" spans="2:5" ht="13.5" customHeight="1">
      <c r="B36051" t="str">
        <f t="shared" si="563"/>
        <v>---0</v>
      </c>
      <c r="E36051">
        <v>0</v>
      </c>
    </row>
    <row r="36052" spans="2:5" ht="13.5" customHeight="1">
      <c r="B36052" t="str">
        <f t="shared" si="563"/>
        <v>---0</v>
      </c>
      <c r="E36052">
        <v>0</v>
      </c>
    </row>
    <row r="36053" spans="2:5" ht="13.5" customHeight="1">
      <c r="B36053" t="str">
        <f t="shared" si="563"/>
        <v>---0</v>
      </c>
      <c r="E36053">
        <v>0</v>
      </c>
    </row>
    <row r="36054" spans="2:5" ht="13.5" customHeight="1">
      <c r="B36054" t="str">
        <f t="shared" si="563"/>
        <v>---0</v>
      </c>
      <c r="E36054">
        <v>0</v>
      </c>
    </row>
    <row r="36055" spans="2:5" ht="13.5" customHeight="1">
      <c r="B36055" t="str">
        <f t="shared" si="563"/>
        <v>---0</v>
      </c>
      <c r="E36055">
        <v>0</v>
      </c>
    </row>
    <row r="36056" spans="2:5" ht="13.5" customHeight="1">
      <c r="B36056" t="str">
        <f t="shared" si="563"/>
        <v>---0</v>
      </c>
      <c r="E36056">
        <v>0</v>
      </c>
    </row>
    <row r="36057" spans="2:5" ht="13.5" customHeight="1">
      <c r="B36057" t="str">
        <f t="shared" si="563"/>
        <v>---0</v>
      </c>
      <c r="E36057">
        <v>0</v>
      </c>
    </row>
    <row r="36058" spans="2:5" ht="13.5" customHeight="1">
      <c r="B36058" t="str">
        <f t="shared" si="563"/>
        <v>---0</v>
      </c>
      <c r="E36058">
        <v>0</v>
      </c>
    </row>
    <row r="36059" spans="2:5" ht="13.5" customHeight="1">
      <c r="B36059" t="str">
        <f t="shared" si="563"/>
        <v>---0</v>
      </c>
      <c r="E36059">
        <v>0</v>
      </c>
    </row>
    <row r="36060" spans="2:5" ht="13.5" customHeight="1">
      <c r="B36060" t="str">
        <f t="shared" si="563"/>
        <v>---0</v>
      </c>
      <c r="E36060">
        <v>0</v>
      </c>
    </row>
    <row r="36061" spans="2:5" ht="13.5" customHeight="1">
      <c r="B36061" t="str">
        <f t="shared" si="563"/>
        <v>---0</v>
      </c>
      <c r="E36061">
        <v>0</v>
      </c>
    </row>
    <row r="36062" spans="2:5" ht="13.5" customHeight="1">
      <c r="B36062" t="str">
        <f t="shared" si="563"/>
        <v>---0</v>
      </c>
      <c r="E36062">
        <v>0</v>
      </c>
    </row>
    <row r="36063" spans="2:5" ht="13.5" customHeight="1">
      <c r="B36063" t="str">
        <f t="shared" si="563"/>
        <v>---0</v>
      </c>
      <c r="E36063">
        <v>0</v>
      </c>
    </row>
    <row r="36064" spans="2:5" ht="13.5" customHeight="1">
      <c r="B36064" t="str">
        <f t="shared" si="563"/>
        <v>---0</v>
      </c>
      <c r="E36064">
        <v>0</v>
      </c>
    </row>
    <row r="36065" spans="2:5" ht="13.5" customHeight="1">
      <c r="B36065" t="str">
        <f t="shared" si="563"/>
        <v>---0</v>
      </c>
      <c r="E36065">
        <v>0</v>
      </c>
    </row>
    <row r="36066" spans="2:5" ht="13.5" customHeight="1">
      <c r="B36066" t="str">
        <f t="shared" si="563"/>
        <v>---0</v>
      </c>
      <c r="E36066">
        <v>0</v>
      </c>
    </row>
    <row r="36067" spans="2:5" ht="13.5" customHeight="1">
      <c r="B36067" t="str">
        <f t="shared" si="563"/>
        <v>---0</v>
      </c>
      <c r="E36067">
        <v>0</v>
      </c>
    </row>
    <row r="36068" spans="2:5" ht="13.5" customHeight="1">
      <c r="B36068" t="str">
        <f t="shared" si="563"/>
        <v>---0</v>
      </c>
      <c r="E36068">
        <v>0</v>
      </c>
    </row>
    <row r="36069" spans="2:5" ht="13.5" customHeight="1">
      <c r="B36069" t="str">
        <f t="shared" si="563"/>
        <v>---0</v>
      </c>
      <c r="E36069">
        <v>0</v>
      </c>
    </row>
    <row r="36070" spans="2:5" ht="13.5" customHeight="1">
      <c r="B36070" t="str">
        <f t="shared" si="563"/>
        <v>---0</v>
      </c>
      <c r="E36070">
        <v>0</v>
      </c>
    </row>
    <row r="36071" spans="2:5" ht="13.5" customHeight="1">
      <c r="B36071" t="str">
        <f t="shared" si="563"/>
        <v>---0</v>
      </c>
      <c r="E36071">
        <v>0</v>
      </c>
    </row>
    <row r="36072" spans="2:5" ht="13.5" customHeight="1">
      <c r="B36072" t="str">
        <f t="shared" si="563"/>
        <v>---0</v>
      </c>
      <c r="E36072">
        <v>0</v>
      </c>
    </row>
    <row r="36073" spans="2:5" ht="13.5" customHeight="1">
      <c r="B36073" t="str">
        <f t="shared" si="563"/>
        <v>---0</v>
      </c>
      <c r="E36073">
        <v>0</v>
      </c>
    </row>
    <row r="36074" spans="2:5" ht="13.5" customHeight="1">
      <c r="B36074" t="str">
        <f t="shared" si="563"/>
        <v>---0</v>
      </c>
      <c r="E36074">
        <v>0</v>
      </c>
    </row>
    <row r="36075" spans="2:5" ht="13.5" customHeight="1">
      <c r="B36075" t="str">
        <f t="shared" si="563"/>
        <v>---0</v>
      </c>
      <c r="E36075">
        <v>0</v>
      </c>
    </row>
    <row r="36076" spans="2:5" ht="13.5" customHeight="1">
      <c r="B36076" t="str">
        <f t="shared" si="563"/>
        <v>---0</v>
      </c>
      <c r="E36076">
        <v>0</v>
      </c>
    </row>
    <row r="36077" spans="2:5" ht="13.5" customHeight="1">
      <c r="B36077" t="str">
        <f t="shared" si="563"/>
        <v>---0</v>
      </c>
      <c r="E36077">
        <v>0</v>
      </c>
    </row>
    <row r="36078" spans="2:5" ht="13.5" customHeight="1">
      <c r="B36078" t="str">
        <f t="shared" si="563"/>
        <v>---0</v>
      </c>
      <c r="E36078">
        <v>0</v>
      </c>
    </row>
    <row r="36079" spans="2:5" ht="13.5" customHeight="1">
      <c r="B36079" t="str">
        <f t="shared" si="563"/>
        <v>---0</v>
      </c>
      <c r="E36079">
        <v>0</v>
      </c>
    </row>
    <row r="36080" spans="2:5" ht="13.5" customHeight="1">
      <c r="B36080" t="str">
        <f t="shared" si="563"/>
        <v>---0</v>
      </c>
      <c r="E36080">
        <v>0</v>
      </c>
    </row>
    <row r="36081" spans="2:5" ht="13.5" customHeight="1">
      <c r="B36081" t="str">
        <f t="shared" si="563"/>
        <v>---0</v>
      </c>
      <c r="E36081">
        <v>0</v>
      </c>
    </row>
    <row r="36082" spans="2:5" ht="13.5" customHeight="1">
      <c r="B36082" t="str">
        <f t="shared" si="563"/>
        <v>---0</v>
      </c>
      <c r="E36082">
        <v>0</v>
      </c>
    </row>
    <row r="36083" spans="2:5" ht="13.5" customHeight="1">
      <c r="B36083" t="str">
        <f t="shared" si="563"/>
        <v>---0</v>
      </c>
      <c r="E36083">
        <v>0</v>
      </c>
    </row>
    <row r="36084" spans="2:5" ht="13.5" customHeight="1">
      <c r="B36084" t="str">
        <f t="shared" si="563"/>
        <v>---0</v>
      </c>
      <c r="E36084">
        <v>0</v>
      </c>
    </row>
    <row r="36085" spans="2:5" ht="13.5" customHeight="1">
      <c r="B36085" t="str">
        <f t="shared" si="563"/>
        <v>---0</v>
      </c>
      <c r="E36085">
        <v>0</v>
      </c>
    </row>
    <row r="36086" spans="2:5" ht="13.5" customHeight="1">
      <c r="B36086" t="str">
        <f t="shared" si="563"/>
        <v>---0</v>
      </c>
      <c r="E36086">
        <v>0</v>
      </c>
    </row>
    <row r="36087" spans="2:5" ht="13.5" customHeight="1">
      <c r="B36087" t="str">
        <f t="shared" si="563"/>
        <v>---0</v>
      </c>
      <c r="E36087">
        <v>0</v>
      </c>
    </row>
    <row r="36088" spans="2:5" ht="13.5" customHeight="1">
      <c r="B36088" t="str">
        <f t="shared" si="563"/>
        <v>---0</v>
      </c>
      <c r="E36088">
        <v>0</v>
      </c>
    </row>
    <row r="36089" spans="2:5" ht="13.5" customHeight="1">
      <c r="B36089" t="str">
        <f t="shared" si="563"/>
        <v>---0</v>
      </c>
      <c r="E36089">
        <v>0</v>
      </c>
    </row>
    <row r="36090" spans="2:5" ht="13.5" customHeight="1">
      <c r="B36090" t="str">
        <f t="shared" si="563"/>
        <v>---0</v>
      </c>
      <c r="E36090">
        <v>0</v>
      </c>
    </row>
    <row r="36091" spans="2:5" ht="13.5" customHeight="1">
      <c r="B36091" t="str">
        <f t="shared" si="563"/>
        <v>---0</v>
      </c>
      <c r="E36091">
        <v>0</v>
      </c>
    </row>
    <row r="36092" spans="2:5" ht="13.5" customHeight="1">
      <c r="B36092" t="str">
        <f t="shared" si="563"/>
        <v>---0</v>
      </c>
      <c r="E36092">
        <v>0</v>
      </c>
    </row>
    <row r="36093" spans="2:5" ht="13.5" customHeight="1">
      <c r="B36093" t="str">
        <f t="shared" si="563"/>
        <v>---0</v>
      </c>
      <c r="E36093">
        <v>0</v>
      </c>
    </row>
    <row r="36094" spans="2:5" ht="13.5" customHeight="1">
      <c r="B36094" t="str">
        <f t="shared" si="563"/>
        <v>---0</v>
      </c>
      <c r="E36094">
        <v>0</v>
      </c>
    </row>
    <row r="36095" spans="2:5" ht="13.5" customHeight="1">
      <c r="B36095" t="str">
        <f t="shared" si="563"/>
        <v>---0</v>
      </c>
      <c r="E36095">
        <v>0</v>
      </c>
    </row>
    <row r="36096" spans="2:5" ht="13.5" customHeight="1">
      <c r="B36096" t="str">
        <f t="shared" si="563"/>
        <v>---0</v>
      </c>
      <c r="E36096">
        <v>0</v>
      </c>
    </row>
    <row r="36097" spans="2:5" ht="13.5" customHeight="1">
      <c r="B36097" t="str">
        <f t="shared" si="563"/>
        <v>---0</v>
      </c>
      <c r="E36097">
        <v>0</v>
      </c>
    </row>
    <row r="36098" spans="2:5" ht="13.5" customHeight="1">
      <c r="B36098" t="str">
        <f t="shared" si="563"/>
        <v>---0</v>
      </c>
      <c r="E36098">
        <v>0</v>
      </c>
    </row>
    <row r="36099" spans="2:5" ht="13.5" customHeight="1">
      <c r="B36099" t="str">
        <f t="shared" ref="B36099:B36162" si="564">A36099&amp;"---"&amp;E36099</f>
        <v>---0</v>
      </c>
      <c r="E36099">
        <v>0</v>
      </c>
    </row>
    <row r="36100" spans="2:5" ht="13.5" customHeight="1">
      <c r="B36100" t="str">
        <f t="shared" si="564"/>
        <v>---0</v>
      </c>
      <c r="E36100">
        <v>0</v>
      </c>
    </row>
    <row r="36101" spans="2:5" ht="13.5" customHeight="1">
      <c r="B36101" t="str">
        <f t="shared" si="564"/>
        <v>---0</v>
      </c>
      <c r="E36101">
        <v>0</v>
      </c>
    </row>
    <row r="36102" spans="2:5" ht="13.5" customHeight="1">
      <c r="B36102" t="str">
        <f t="shared" si="564"/>
        <v>---0</v>
      </c>
      <c r="E36102">
        <v>0</v>
      </c>
    </row>
    <row r="36103" spans="2:5" ht="13.5" customHeight="1">
      <c r="B36103" t="str">
        <f t="shared" si="564"/>
        <v>---0</v>
      </c>
      <c r="E36103">
        <v>0</v>
      </c>
    </row>
    <row r="36104" spans="2:5" ht="13.5" customHeight="1">
      <c r="B36104" t="str">
        <f t="shared" si="564"/>
        <v>---0</v>
      </c>
      <c r="E36104">
        <v>0</v>
      </c>
    </row>
    <row r="36105" spans="2:5" ht="13.5" customHeight="1">
      <c r="B36105" t="str">
        <f t="shared" si="564"/>
        <v>---0</v>
      </c>
      <c r="E36105">
        <v>0</v>
      </c>
    </row>
    <row r="36106" spans="2:5" ht="13.5" customHeight="1">
      <c r="B36106" t="str">
        <f t="shared" si="564"/>
        <v>---0</v>
      </c>
      <c r="E36106">
        <v>0</v>
      </c>
    </row>
    <row r="36107" spans="2:5" ht="13.5" customHeight="1">
      <c r="B36107" t="str">
        <f t="shared" si="564"/>
        <v>---0</v>
      </c>
      <c r="E36107">
        <v>0</v>
      </c>
    </row>
    <row r="36108" spans="2:5" ht="13.5" customHeight="1">
      <c r="B36108" t="str">
        <f t="shared" si="564"/>
        <v>---0</v>
      </c>
      <c r="E36108">
        <v>0</v>
      </c>
    </row>
    <row r="36109" spans="2:5" ht="13.5" customHeight="1">
      <c r="B36109" t="str">
        <f t="shared" si="564"/>
        <v>---0</v>
      </c>
      <c r="E36109">
        <v>0</v>
      </c>
    </row>
    <row r="36110" spans="2:5" ht="13.5" customHeight="1">
      <c r="B36110" t="str">
        <f t="shared" si="564"/>
        <v>---0</v>
      </c>
      <c r="E36110">
        <v>0</v>
      </c>
    </row>
    <row r="36111" spans="2:5" ht="13.5" customHeight="1">
      <c r="B36111" t="str">
        <f t="shared" si="564"/>
        <v>---0</v>
      </c>
      <c r="E36111">
        <v>0</v>
      </c>
    </row>
    <row r="36112" spans="2:5" ht="13.5" customHeight="1">
      <c r="B36112" t="str">
        <f t="shared" si="564"/>
        <v>---0</v>
      </c>
      <c r="E36112">
        <v>0</v>
      </c>
    </row>
    <row r="36113" spans="2:5" ht="13.5" customHeight="1">
      <c r="B36113" t="str">
        <f t="shared" si="564"/>
        <v>---0</v>
      </c>
      <c r="E36113">
        <v>0</v>
      </c>
    </row>
    <row r="36114" spans="2:5" ht="13.5" customHeight="1">
      <c r="B36114" t="str">
        <f t="shared" si="564"/>
        <v>---0</v>
      </c>
      <c r="E36114">
        <v>0</v>
      </c>
    </row>
    <row r="36115" spans="2:5" ht="13.5" customHeight="1">
      <c r="B36115" t="str">
        <f t="shared" si="564"/>
        <v>---0</v>
      </c>
      <c r="E36115">
        <v>0</v>
      </c>
    </row>
    <row r="36116" spans="2:5" ht="13.5" customHeight="1">
      <c r="B36116" t="str">
        <f t="shared" si="564"/>
        <v>---0</v>
      </c>
      <c r="E36116">
        <v>0</v>
      </c>
    </row>
    <row r="36117" spans="2:5" ht="13.5" customHeight="1">
      <c r="B36117" t="str">
        <f t="shared" si="564"/>
        <v>---0</v>
      </c>
      <c r="E36117">
        <v>0</v>
      </c>
    </row>
    <row r="36118" spans="2:5" ht="13.5" customHeight="1">
      <c r="B36118" t="str">
        <f t="shared" si="564"/>
        <v>---0</v>
      </c>
      <c r="E36118">
        <v>0</v>
      </c>
    </row>
    <row r="36119" spans="2:5" ht="13.5" customHeight="1">
      <c r="B36119" t="str">
        <f t="shared" si="564"/>
        <v>---0</v>
      </c>
      <c r="E36119">
        <v>0</v>
      </c>
    </row>
    <row r="36120" spans="2:5" ht="13.5" customHeight="1">
      <c r="B36120" t="str">
        <f t="shared" si="564"/>
        <v>---0</v>
      </c>
      <c r="E36120">
        <v>0</v>
      </c>
    </row>
    <row r="36121" spans="2:5" ht="13.5" customHeight="1">
      <c r="B36121" t="str">
        <f t="shared" si="564"/>
        <v>---0</v>
      </c>
      <c r="E36121">
        <v>0</v>
      </c>
    </row>
    <row r="36122" spans="2:5" ht="13.5" customHeight="1">
      <c r="B36122" t="str">
        <f t="shared" si="564"/>
        <v>---0</v>
      </c>
      <c r="E36122">
        <v>0</v>
      </c>
    </row>
    <row r="36123" spans="2:5" ht="13.5" customHeight="1">
      <c r="B36123" t="str">
        <f t="shared" si="564"/>
        <v>---0</v>
      </c>
      <c r="E36123">
        <v>0</v>
      </c>
    </row>
    <row r="36124" spans="2:5" ht="13.5" customHeight="1">
      <c r="B36124" t="str">
        <f t="shared" si="564"/>
        <v>---0</v>
      </c>
      <c r="E36124">
        <v>0</v>
      </c>
    </row>
    <row r="36125" spans="2:5" ht="13.5" customHeight="1">
      <c r="B36125" t="str">
        <f t="shared" si="564"/>
        <v>---0</v>
      </c>
      <c r="E36125">
        <v>0</v>
      </c>
    </row>
    <row r="36126" spans="2:5" ht="13.5" customHeight="1">
      <c r="B36126" t="str">
        <f t="shared" si="564"/>
        <v>---0</v>
      </c>
      <c r="E36126">
        <v>0</v>
      </c>
    </row>
    <row r="36127" spans="2:5" ht="13.5" customHeight="1">
      <c r="B36127" t="str">
        <f t="shared" si="564"/>
        <v>---0</v>
      </c>
      <c r="E36127">
        <v>0</v>
      </c>
    </row>
    <row r="36128" spans="2:5" ht="13.5" customHeight="1">
      <c r="B36128" t="str">
        <f t="shared" si="564"/>
        <v>---0</v>
      </c>
      <c r="E36128">
        <v>0</v>
      </c>
    </row>
    <row r="36129" spans="2:5" ht="13.5" customHeight="1">
      <c r="B36129" t="str">
        <f t="shared" si="564"/>
        <v>---0</v>
      </c>
      <c r="E36129">
        <v>0</v>
      </c>
    </row>
    <row r="36130" spans="2:5" ht="13.5" customHeight="1">
      <c r="B36130" t="str">
        <f t="shared" si="564"/>
        <v>---0</v>
      </c>
      <c r="E36130">
        <v>0</v>
      </c>
    </row>
    <row r="36131" spans="2:5" ht="13.5" customHeight="1">
      <c r="B36131" t="str">
        <f t="shared" si="564"/>
        <v>---0</v>
      </c>
      <c r="E36131">
        <v>0</v>
      </c>
    </row>
    <row r="36132" spans="2:5" ht="13.5" customHeight="1">
      <c r="B36132" t="str">
        <f t="shared" si="564"/>
        <v>---0</v>
      </c>
      <c r="E36132">
        <v>0</v>
      </c>
    </row>
    <row r="36133" spans="2:5" ht="13.5" customHeight="1">
      <c r="B36133" t="str">
        <f t="shared" si="564"/>
        <v>---0</v>
      </c>
      <c r="E36133">
        <v>0</v>
      </c>
    </row>
    <row r="36134" spans="2:5" ht="13.5" customHeight="1">
      <c r="B36134" t="str">
        <f t="shared" si="564"/>
        <v>---0</v>
      </c>
      <c r="E36134">
        <v>0</v>
      </c>
    </row>
    <row r="36135" spans="2:5" ht="13.5" customHeight="1">
      <c r="B36135" t="str">
        <f t="shared" si="564"/>
        <v>---0</v>
      </c>
      <c r="E36135">
        <v>0</v>
      </c>
    </row>
    <row r="36136" spans="2:5" ht="13.5" customHeight="1">
      <c r="B36136" t="str">
        <f t="shared" si="564"/>
        <v>---0</v>
      </c>
      <c r="E36136">
        <v>0</v>
      </c>
    </row>
    <row r="36137" spans="2:5" ht="13.5" customHeight="1">
      <c r="B36137" t="str">
        <f t="shared" si="564"/>
        <v>---0</v>
      </c>
      <c r="E36137">
        <v>0</v>
      </c>
    </row>
    <row r="36138" spans="2:5" ht="13.5" customHeight="1">
      <c r="B36138" t="str">
        <f t="shared" si="564"/>
        <v>---0</v>
      </c>
      <c r="E36138">
        <v>0</v>
      </c>
    </row>
    <row r="36139" spans="2:5" ht="13.5" customHeight="1">
      <c r="B36139" t="str">
        <f t="shared" si="564"/>
        <v>---0</v>
      </c>
      <c r="E36139">
        <v>0</v>
      </c>
    </row>
    <row r="36140" spans="2:5" ht="13.5" customHeight="1">
      <c r="B36140" t="str">
        <f t="shared" si="564"/>
        <v>---0</v>
      </c>
      <c r="E36140">
        <v>0</v>
      </c>
    </row>
    <row r="36141" spans="2:5" ht="13.5" customHeight="1">
      <c r="B36141" t="str">
        <f t="shared" si="564"/>
        <v>---0</v>
      </c>
      <c r="E36141">
        <v>0</v>
      </c>
    </row>
    <row r="36142" spans="2:5" ht="13.5" customHeight="1">
      <c r="B36142" t="str">
        <f t="shared" si="564"/>
        <v>---0</v>
      </c>
      <c r="E36142">
        <v>0</v>
      </c>
    </row>
    <row r="36143" spans="2:5" ht="13.5" customHeight="1">
      <c r="B36143" t="str">
        <f t="shared" si="564"/>
        <v>---0</v>
      </c>
      <c r="E36143">
        <v>0</v>
      </c>
    </row>
    <row r="36144" spans="2:5" ht="13.5" customHeight="1">
      <c r="B36144" t="str">
        <f t="shared" si="564"/>
        <v>---0</v>
      </c>
      <c r="E36144">
        <v>0</v>
      </c>
    </row>
    <row r="36145" spans="2:5" ht="13.5" customHeight="1">
      <c r="B36145" t="str">
        <f t="shared" si="564"/>
        <v>---0</v>
      </c>
      <c r="E36145">
        <v>0</v>
      </c>
    </row>
    <row r="36146" spans="2:5" ht="13.5" customHeight="1">
      <c r="B36146" t="str">
        <f t="shared" si="564"/>
        <v>---0</v>
      </c>
      <c r="E36146">
        <v>0</v>
      </c>
    </row>
    <row r="36147" spans="2:5" ht="13.5" customHeight="1">
      <c r="B36147" t="str">
        <f t="shared" si="564"/>
        <v>---0</v>
      </c>
      <c r="E36147">
        <v>0</v>
      </c>
    </row>
    <row r="36148" spans="2:5" ht="13.5" customHeight="1">
      <c r="B36148" t="str">
        <f t="shared" si="564"/>
        <v>---0</v>
      </c>
      <c r="E36148">
        <v>0</v>
      </c>
    </row>
    <row r="36149" spans="2:5" ht="13.5" customHeight="1">
      <c r="B36149" t="str">
        <f t="shared" si="564"/>
        <v>---0</v>
      </c>
      <c r="E36149">
        <v>0</v>
      </c>
    </row>
    <row r="36150" spans="2:5" ht="13.5" customHeight="1">
      <c r="B36150" t="str">
        <f t="shared" si="564"/>
        <v>---0</v>
      </c>
      <c r="E36150">
        <v>0</v>
      </c>
    </row>
    <row r="36151" spans="2:5" ht="13.5" customHeight="1">
      <c r="B36151" t="str">
        <f t="shared" si="564"/>
        <v>---0</v>
      </c>
      <c r="E36151">
        <v>0</v>
      </c>
    </row>
    <row r="36152" spans="2:5" ht="13.5" customHeight="1">
      <c r="B36152" t="str">
        <f t="shared" si="564"/>
        <v>---0</v>
      </c>
      <c r="E36152">
        <v>0</v>
      </c>
    </row>
    <row r="36153" spans="2:5" ht="13.5" customHeight="1">
      <c r="B36153" t="str">
        <f t="shared" si="564"/>
        <v>---0</v>
      </c>
      <c r="E36153">
        <v>0</v>
      </c>
    </row>
    <row r="36154" spans="2:5" ht="13.5" customHeight="1">
      <c r="B36154" t="str">
        <f t="shared" si="564"/>
        <v>---0</v>
      </c>
      <c r="E36154">
        <v>0</v>
      </c>
    </row>
    <row r="36155" spans="2:5" ht="13.5" customHeight="1">
      <c r="B36155" t="str">
        <f t="shared" si="564"/>
        <v>---0</v>
      </c>
      <c r="E36155">
        <v>0</v>
      </c>
    </row>
    <row r="36156" spans="2:5" ht="13.5" customHeight="1">
      <c r="B36156" t="str">
        <f t="shared" si="564"/>
        <v>---0</v>
      </c>
      <c r="E36156">
        <v>0</v>
      </c>
    </row>
    <row r="36157" spans="2:5" ht="13.5" customHeight="1">
      <c r="B36157" t="str">
        <f t="shared" si="564"/>
        <v>---0</v>
      </c>
      <c r="E36157">
        <v>0</v>
      </c>
    </row>
    <row r="36158" spans="2:5" ht="13.5" customHeight="1">
      <c r="B36158" t="str">
        <f t="shared" si="564"/>
        <v>---0</v>
      </c>
      <c r="E36158">
        <v>0</v>
      </c>
    </row>
    <row r="36159" spans="2:5" ht="13.5" customHeight="1">
      <c r="B36159" t="str">
        <f t="shared" si="564"/>
        <v>---0</v>
      </c>
      <c r="E36159">
        <v>0</v>
      </c>
    </row>
    <row r="36160" spans="2:5" ht="13.5" customHeight="1">
      <c r="B36160" t="str">
        <f t="shared" si="564"/>
        <v>---0</v>
      </c>
      <c r="E36160">
        <v>0</v>
      </c>
    </row>
    <row r="36161" spans="2:5" ht="13.5" customHeight="1">
      <c r="B36161" t="str">
        <f t="shared" si="564"/>
        <v>---0</v>
      </c>
      <c r="E36161">
        <v>0</v>
      </c>
    </row>
    <row r="36162" spans="2:5" ht="13.5" customHeight="1">
      <c r="B36162" t="str">
        <f t="shared" si="564"/>
        <v>---0</v>
      </c>
      <c r="E36162">
        <v>0</v>
      </c>
    </row>
    <row r="36163" spans="2:5" ht="13.5" customHeight="1">
      <c r="B36163" t="str">
        <f t="shared" ref="B36163:B36226" si="565">A36163&amp;"---"&amp;E36163</f>
        <v>---0</v>
      </c>
      <c r="E36163">
        <v>0</v>
      </c>
    </row>
    <row r="36164" spans="2:5" ht="13.5" customHeight="1">
      <c r="B36164" t="str">
        <f t="shared" si="565"/>
        <v>---0</v>
      </c>
      <c r="E36164">
        <v>0</v>
      </c>
    </row>
    <row r="36165" spans="2:5" ht="13.5" customHeight="1">
      <c r="B36165" t="str">
        <f t="shared" si="565"/>
        <v>---0</v>
      </c>
      <c r="E36165">
        <v>0</v>
      </c>
    </row>
    <row r="36166" spans="2:5" ht="13.5" customHeight="1">
      <c r="B36166" t="str">
        <f t="shared" si="565"/>
        <v>---0</v>
      </c>
      <c r="E36166">
        <v>0</v>
      </c>
    </row>
    <row r="36167" spans="2:5" ht="13.5" customHeight="1">
      <c r="B36167" t="str">
        <f t="shared" si="565"/>
        <v>---0</v>
      </c>
      <c r="E36167">
        <v>0</v>
      </c>
    </row>
    <row r="36168" spans="2:5" ht="13.5" customHeight="1">
      <c r="B36168" t="str">
        <f t="shared" si="565"/>
        <v>---0</v>
      </c>
      <c r="E36168">
        <v>0</v>
      </c>
    </row>
    <row r="36169" spans="2:5" ht="13.5" customHeight="1">
      <c r="B36169" t="str">
        <f t="shared" si="565"/>
        <v>---0</v>
      </c>
      <c r="E36169">
        <v>0</v>
      </c>
    </row>
    <row r="36170" spans="2:5" ht="13.5" customHeight="1">
      <c r="B36170" t="str">
        <f t="shared" si="565"/>
        <v>---0</v>
      </c>
      <c r="E36170">
        <v>0</v>
      </c>
    </row>
    <row r="36171" spans="2:5" ht="13.5" customHeight="1">
      <c r="B36171" t="str">
        <f t="shared" si="565"/>
        <v>---0</v>
      </c>
      <c r="E36171">
        <v>0</v>
      </c>
    </row>
    <row r="36172" spans="2:5" ht="13.5" customHeight="1">
      <c r="B36172" t="str">
        <f t="shared" si="565"/>
        <v>---0</v>
      </c>
      <c r="E36172">
        <v>0</v>
      </c>
    </row>
    <row r="36173" spans="2:5" ht="13.5" customHeight="1">
      <c r="B36173" t="str">
        <f t="shared" si="565"/>
        <v>---0</v>
      </c>
      <c r="E36173">
        <v>0</v>
      </c>
    </row>
    <row r="36174" spans="2:5" ht="13.5" customHeight="1">
      <c r="B36174" t="str">
        <f t="shared" si="565"/>
        <v>---0</v>
      </c>
      <c r="E36174">
        <v>0</v>
      </c>
    </row>
    <row r="36175" spans="2:5" ht="13.5" customHeight="1">
      <c r="B36175" t="str">
        <f t="shared" si="565"/>
        <v>---0</v>
      </c>
      <c r="E36175">
        <v>0</v>
      </c>
    </row>
    <row r="36176" spans="2:5" ht="13.5" customHeight="1">
      <c r="B36176" t="str">
        <f t="shared" si="565"/>
        <v>---0</v>
      </c>
      <c r="E36176">
        <v>0</v>
      </c>
    </row>
    <row r="36177" spans="2:5" ht="13.5" customHeight="1">
      <c r="B36177" t="str">
        <f t="shared" si="565"/>
        <v>---0</v>
      </c>
      <c r="E36177">
        <v>0</v>
      </c>
    </row>
    <row r="36178" spans="2:5" ht="13.5" customHeight="1">
      <c r="B36178" t="str">
        <f t="shared" si="565"/>
        <v>---0</v>
      </c>
      <c r="E36178">
        <v>0</v>
      </c>
    </row>
    <row r="36179" spans="2:5" ht="13.5" customHeight="1">
      <c r="B36179" t="str">
        <f t="shared" si="565"/>
        <v>---0</v>
      </c>
      <c r="E36179">
        <v>0</v>
      </c>
    </row>
    <row r="36180" spans="2:5" ht="13.5" customHeight="1">
      <c r="B36180" t="str">
        <f t="shared" si="565"/>
        <v>---0</v>
      </c>
      <c r="E36180">
        <v>0</v>
      </c>
    </row>
    <row r="36181" spans="2:5" ht="13.5" customHeight="1">
      <c r="B36181" t="str">
        <f t="shared" si="565"/>
        <v>---0</v>
      </c>
      <c r="E36181">
        <v>0</v>
      </c>
    </row>
    <row r="36182" spans="2:5" ht="13.5" customHeight="1">
      <c r="B36182" t="str">
        <f t="shared" si="565"/>
        <v>---0</v>
      </c>
      <c r="E36182">
        <v>0</v>
      </c>
    </row>
    <row r="36183" spans="2:5" ht="13.5" customHeight="1">
      <c r="B36183" t="str">
        <f t="shared" si="565"/>
        <v>---0</v>
      </c>
      <c r="E36183">
        <v>0</v>
      </c>
    </row>
    <row r="36184" spans="2:5" ht="13.5" customHeight="1">
      <c r="B36184" t="str">
        <f t="shared" si="565"/>
        <v>---0</v>
      </c>
      <c r="E36184">
        <v>0</v>
      </c>
    </row>
    <row r="36185" spans="2:5" ht="13.5" customHeight="1">
      <c r="B36185" t="str">
        <f t="shared" si="565"/>
        <v>---0</v>
      </c>
      <c r="E36185">
        <v>0</v>
      </c>
    </row>
    <row r="36186" spans="2:5" ht="13.5" customHeight="1">
      <c r="B36186" t="str">
        <f t="shared" si="565"/>
        <v>---0</v>
      </c>
      <c r="E36186">
        <v>0</v>
      </c>
    </row>
    <row r="36187" spans="2:5" ht="13.5" customHeight="1">
      <c r="B36187" t="str">
        <f t="shared" si="565"/>
        <v>---0</v>
      </c>
      <c r="E36187">
        <v>0</v>
      </c>
    </row>
    <row r="36188" spans="2:5" ht="13.5" customHeight="1">
      <c r="B36188" t="str">
        <f t="shared" si="565"/>
        <v>---0</v>
      </c>
      <c r="E36188">
        <v>0</v>
      </c>
    </row>
    <row r="36189" spans="2:5" ht="13.5" customHeight="1">
      <c r="B36189" t="str">
        <f t="shared" si="565"/>
        <v>---0</v>
      </c>
      <c r="E36189">
        <v>0</v>
      </c>
    </row>
    <row r="36190" spans="2:5" ht="13.5" customHeight="1">
      <c r="B36190" t="str">
        <f t="shared" si="565"/>
        <v>---0</v>
      </c>
      <c r="E36190">
        <v>0</v>
      </c>
    </row>
    <row r="36191" spans="2:5" ht="13.5" customHeight="1">
      <c r="B36191" t="str">
        <f t="shared" si="565"/>
        <v>---0</v>
      </c>
      <c r="E36191">
        <v>0</v>
      </c>
    </row>
    <row r="36192" spans="2:5" ht="13.5" customHeight="1">
      <c r="B36192" t="str">
        <f t="shared" si="565"/>
        <v>---0</v>
      </c>
      <c r="E36192">
        <v>0</v>
      </c>
    </row>
    <row r="36193" spans="2:5" ht="13.5" customHeight="1">
      <c r="B36193" t="str">
        <f t="shared" si="565"/>
        <v>---0</v>
      </c>
      <c r="E36193">
        <v>0</v>
      </c>
    </row>
    <row r="36194" spans="2:5" ht="13.5" customHeight="1">
      <c r="B36194" t="str">
        <f t="shared" si="565"/>
        <v>---0</v>
      </c>
      <c r="E36194">
        <v>0</v>
      </c>
    </row>
    <row r="36195" spans="2:5" ht="13.5" customHeight="1">
      <c r="B36195" t="str">
        <f t="shared" si="565"/>
        <v>---0</v>
      </c>
      <c r="E36195">
        <v>0</v>
      </c>
    </row>
    <row r="36196" spans="2:5" ht="13.5" customHeight="1">
      <c r="B36196" t="str">
        <f t="shared" si="565"/>
        <v>---0</v>
      </c>
      <c r="E36196">
        <v>0</v>
      </c>
    </row>
    <row r="36197" spans="2:5" ht="13.5" customHeight="1">
      <c r="B36197" t="str">
        <f t="shared" si="565"/>
        <v>---0</v>
      </c>
      <c r="E36197">
        <v>0</v>
      </c>
    </row>
    <row r="36198" spans="2:5" ht="13.5" customHeight="1">
      <c r="B36198" t="str">
        <f t="shared" si="565"/>
        <v>---0</v>
      </c>
      <c r="E36198">
        <v>0</v>
      </c>
    </row>
    <row r="36199" spans="2:5" ht="13.5" customHeight="1">
      <c r="B36199" t="str">
        <f t="shared" si="565"/>
        <v>---0</v>
      </c>
      <c r="E36199">
        <v>0</v>
      </c>
    </row>
    <row r="36200" spans="2:5" ht="13.5" customHeight="1">
      <c r="B36200" t="str">
        <f t="shared" si="565"/>
        <v>---0</v>
      </c>
      <c r="E36200">
        <v>0</v>
      </c>
    </row>
    <row r="36201" spans="2:5" ht="13.5" customHeight="1">
      <c r="B36201" t="str">
        <f t="shared" si="565"/>
        <v>---0</v>
      </c>
      <c r="E36201">
        <v>0</v>
      </c>
    </row>
    <row r="36202" spans="2:5" ht="13.5" customHeight="1">
      <c r="B36202" t="str">
        <f t="shared" si="565"/>
        <v>---0</v>
      </c>
      <c r="E36202">
        <v>0</v>
      </c>
    </row>
    <row r="36203" spans="2:5" ht="13.5" customHeight="1">
      <c r="B36203" t="str">
        <f t="shared" si="565"/>
        <v>---0</v>
      </c>
      <c r="E36203">
        <v>0</v>
      </c>
    </row>
    <row r="36204" spans="2:5" ht="13.5" customHeight="1">
      <c r="B36204" t="str">
        <f t="shared" si="565"/>
        <v>---0</v>
      </c>
      <c r="E36204">
        <v>0</v>
      </c>
    </row>
    <row r="36205" spans="2:5" ht="13.5" customHeight="1">
      <c r="B36205" t="str">
        <f t="shared" si="565"/>
        <v>---0</v>
      </c>
      <c r="E36205">
        <v>0</v>
      </c>
    </row>
    <row r="36206" spans="2:5" ht="13.5" customHeight="1">
      <c r="B36206" t="str">
        <f t="shared" si="565"/>
        <v>---0</v>
      </c>
      <c r="E36206">
        <v>0</v>
      </c>
    </row>
    <row r="36207" spans="2:5" ht="13.5" customHeight="1">
      <c r="B36207" t="str">
        <f t="shared" si="565"/>
        <v>---0</v>
      </c>
      <c r="E36207">
        <v>0</v>
      </c>
    </row>
    <row r="36208" spans="2:5" ht="13.5" customHeight="1">
      <c r="B36208" t="str">
        <f t="shared" si="565"/>
        <v>---0</v>
      </c>
      <c r="E36208">
        <v>0</v>
      </c>
    </row>
    <row r="36209" spans="2:5" ht="13.5" customHeight="1">
      <c r="B36209" t="str">
        <f t="shared" si="565"/>
        <v>---0</v>
      </c>
      <c r="E36209">
        <v>0</v>
      </c>
    </row>
    <row r="36210" spans="2:5" ht="13.5" customHeight="1">
      <c r="B36210" t="str">
        <f t="shared" si="565"/>
        <v>---0</v>
      </c>
      <c r="E36210">
        <v>0</v>
      </c>
    </row>
    <row r="36211" spans="2:5" ht="13.5" customHeight="1">
      <c r="B36211" t="str">
        <f t="shared" si="565"/>
        <v>---0</v>
      </c>
      <c r="E36211">
        <v>0</v>
      </c>
    </row>
    <row r="36212" spans="2:5" ht="13.5" customHeight="1">
      <c r="B36212" t="str">
        <f t="shared" si="565"/>
        <v>---0</v>
      </c>
      <c r="E36212">
        <v>0</v>
      </c>
    </row>
    <row r="36213" spans="2:5" ht="13.5" customHeight="1">
      <c r="B36213" t="str">
        <f t="shared" si="565"/>
        <v>---0</v>
      </c>
      <c r="E36213">
        <v>0</v>
      </c>
    </row>
    <row r="36214" spans="2:5" ht="13.5" customHeight="1">
      <c r="B36214" t="str">
        <f t="shared" si="565"/>
        <v>---0</v>
      </c>
      <c r="E36214">
        <v>0</v>
      </c>
    </row>
    <row r="36215" spans="2:5" ht="13.5" customHeight="1">
      <c r="B36215" t="str">
        <f t="shared" si="565"/>
        <v>---0</v>
      </c>
      <c r="E36215">
        <v>0</v>
      </c>
    </row>
    <row r="36216" spans="2:5" ht="13.5" customHeight="1">
      <c r="B36216" t="str">
        <f t="shared" si="565"/>
        <v>---0</v>
      </c>
      <c r="E36216">
        <v>0</v>
      </c>
    </row>
    <row r="36217" spans="2:5" ht="13.5" customHeight="1">
      <c r="B36217" t="str">
        <f t="shared" si="565"/>
        <v>---0</v>
      </c>
      <c r="E36217">
        <v>0</v>
      </c>
    </row>
    <row r="36218" spans="2:5" ht="13.5" customHeight="1">
      <c r="B36218" t="str">
        <f t="shared" si="565"/>
        <v>---0</v>
      </c>
      <c r="E36218">
        <v>0</v>
      </c>
    </row>
    <row r="36219" spans="2:5" ht="13.5" customHeight="1">
      <c r="B36219" t="str">
        <f t="shared" si="565"/>
        <v>---0</v>
      </c>
      <c r="E36219">
        <v>0</v>
      </c>
    </row>
    <row r="36220" spans="2:5" ht="13.5" customHeight="1">
      <c r="B36220" t="str">
        <f t="shared" si="565"/>
        <v>---0</v>
      </c>
      <c r="E36220">
        <v>0</v>
      </c>
    </row>
    <row r="36221" spans="2:5" ht="13.5" customHeight="1">
      <c r="B36221" t="str">
        <f t="shared" si="565"/>
        <v>---0</v>
      </c>
      <c r="E36221">
        <v>0</v>
      </c>
    </row>
    <row r="36222" spans="2:5" ht="13.5" customHeight="1">
      <c r="B36222" t="str">
        <f t="shared" si="565"/>
        <v>---0</v>
      </c>
      <c r="E36222">
        <v>0</v>
      </c>
    </row>
    <row r="36223" spans="2:5" ht="13.5" customHeight="1">
      <c r="B36223" t="str">
        <f t="shared" si="565"/>
        <v>---0</v>
      </c>
      <c r="E36223">
        <v>0</v>
      </c>
    </row>
    <row r="36224" spans="2:5" ht="13.5" customHeight="1">
      <c r="B36224" t="str">
        <f t="shared" si="565"/>
        <v>---0</v>
      </c>
      <c r="E36224">
        <v>0</v>
      </c>
    </row>
    <row r="36225" spans="2:5" ht="13.5" customHeight="1">
      <c r="B36225" t="str">
        <f t="shared" si="565"/>
        <v>---0</v>
      </c>
      <c r="E36225">
        <v>0</v>
      </c>
    </row>
    <row r="36226" spans="2:5" ht="13.5" customHeight="1">
      <c r="B36226" t="str">
        <f t="shared" si="565"/>
        <v>---0</v>
      </c>
      <c r="E36226">
        <v>0</v>
      </c>
    </row>
    <row r="36227" spans="2:5" ht="13.5" customHeight="1">
      <c r="B36227" t="str">
        <f t="shared" ref="B36227:B36290" si="566">A36227&amp;"---"&amp;E36227</f>
        <v>---0</v>
      </c>
      <c r="E36227">
        <v>0</v>
      </c>
    </row>
    <row r="36228" spans="2:5" ht="13.5" customHeight="1">
      <c r="B36228" t="str">
        <f t="shared" si="566"/>
        <v>---0</v>
      </c>
      <c r="E36228">
        <v>0</v>
      </c>
    </row>
    <row r="36229" spans="2:5" ht="13.5" customHeight="1">
      <c r="B36229" t="str">
        <f t="shared" si="566"/>
        <v>---0</v>
      </c>
      <c r="E36229">
        <v>0</v>
      </c>
    </row>
    <row r="36230" spans="2:5" ht="13.5" customHeight="1">
      <c r="B36230" t="str">
        <f t="shared" si="566"/>
        <v>---0</v>
      </c>
      <c r="E36230">
        <v>0</v>
      </c>
    </row>
    <row r="36231" spans="2:5" ht="13.5" customHeight="1">
      <c r="B36231" t="str">
        <f t="shared" si="566"/>
        <v>---0</v>
      </c>
      <c r="E36231">
        <v>0</v>
      </c>
    </row>
    <row r="36232" spans="2:5" ht="13.5" customHeight="1">
      <c r="B36232" t="str">
        <f t="shared" si="566"/>
        <v>---0</v>
      </c>
      <c r="E36232">
        <v>0</v>
      </c>
    </row>
    <row r="36233" spans="2:5" ht="13.5" customHeight="1">
      <c r="B36233" t="str">
        <f t="shared" si="566"/>
        <v>---0</v>
      </c>
      <c r="E36233">
        <v>0</v>
      </c>
    </row>
    <row r="36234" spans="2:5" ht="13.5" customHeight="1">
      <c r="B36234" t="str">
        <f t="shared" si="566"/>
        <v>---0</v>
      </c>
      <c r="E36234">
        <v>0</v>
      </c>
    </row>
    <row r="36235" spans="2:5" ht="13.5" customHeight="1">
      <c r="B36235" t="str">
        <f t="shared" si="566"/>
        <v>---0</v>
      </c>
      <c r="E36235">
        <v>0</v>
      </c>
    </row>
    <row r="36236" spans="2:5" ht="13.5" customHeight="1">
      <c r="B36236" t="str">
        <f t="shared" si="566"/>
        <v>---0</v>
      </c>
      <c r="E36236">
        <v>0</v>
      </c>
    </row>
    <row r="36237" spans="2:5" ht="13.5" customHeight="1">
      <c r="B36237" t="str">
        <f t="shared" si="566"/>
        <v>---0</v>
      </c>
      <c r="E36237">
        <v>0</v>
      </c>
    </row>
    <row r="36238" spans="2:5" ht="13.5" customHeight="1">
      <c r="B36238" t="str">
        <f t="shared" si="566"/>
        <v>---0</v>
      </c>
      <c r="E36238">
        <v>0</v>
      </c>
    </row>
    <row r="36239" spans="2:5" ht="13.5" customHeight="1">
      <c r="B36239" t="str">
        <f t="shared" si="566"/>
        <v>---0</v>
      </c>
      <c r="E36239">
        <v>0</v>
      </c>
    </row>
    <row r="36240" spans="2:5" ht="13.5" customHeight="1">
      <c r="B36240" t="str">
        <f t="shared" si="566"/>
        <v>---0</v>
      </c>
      <c r="E36240">
        <v>0</v>
      </c>
    </row>
    <row r="36241" spans="2:5" ht="13.5" customHeight="1">
      <c r="B36241" t="str">
        <f t="shared" si="566"/>
        <v>---0</v>
      </c>
      <c r="E36241">
        <v>0</v>
      </c>
    </row>
    <row r="36242" spans="2:5" ht="13.5" customHeight="1">
      <c r="B36242" t="str">
        <f t="shared" si="566"/>
        <v>---0</v>
      </c>
      <c r="E36242">
        <v>0</v>
      </c>
    </row>
    <row r="36243" spans="2:5" ht="13.5" customHeight="1">
      <c r="B36243" t="str">
        <f t="shared" si="566"/>
        <v>---0</v>
      </c>
      <c r="E36243">
        <v>0</v>
      </c>
    </row>
    <row r="36244" spans="2:5" ht="13.5" customHeight="1">
      <c r="B36244" t="str">
        <f t="shared" si="566"/>
        <v>---0</v>
      </c>
      <c r="E36244">
        <v>0</v>
      </c>
    </row>
    <row r="36245" spans="2:5" ht="13.5" customHeight="1">
      <c r="B36245" t="str">
        <f t="shared" si="566"/>
        <v>---0</v>
      </c>
      <c r="E36245">
        <v>0</v>
      </c>
    </row>
    <row r="36246" spans="2:5" ht="13.5" customHeight="1">
      <c r="B36246" t="str">
        <f t="shared" si="566"/>
        <v>---0</v>
      </c>
      <c r="E36246">
        <v>0</v>
      </c>
    </row>
    <row r="36247" spans="2:5" ht="13.5" customHeight="1">
      <c r="B36247" t="str">
        <f t="shared" si="566"/>
        <v>---0</v>
      </c>
      <c r="E36247">
        <v>0</v>
      </c>
    </row>
    <row r="36248" spans="2:5" ht="13.5" customHeight="1">
      <c r="B36248" t="str">
        <f t="shared" si="566"/>
        <v>---0</v>
      </c>
      <c r="E36248">
        <v>0</v>
      </c>
    </row>
    <row r="36249" spans="2:5" ht="13.5" customHeight="1">
      <c r="B36249" t="str">
        <f t="shared" si="566"/>
        <v>---0</v>
      </c>
      <c r="E36249">
        <v>0</v>
      </c>
    </row>
    <row r="36250" spans="2:5" ht="13.5" customHeight="1">
      <c r="B36250" t="str">
        <f t="shared" si="566"/>
        <v>---0</v>
      </c>
      <c r="E36250">
        <v>0</v>
      </c>
    </row>
    <row r="36251" spans="2:5" ht="13.5" customHeight="1">
      <c r="B36251" t="str">
        <f t="shared" si="566"/>
        <v>---0</v>
      </c>
      <c r="E36251">
        <v>0</v>
      </c>
    </row>
    <row r="36252" spans="2:5" ht="13.5" customHeight="1">
      <c r="B36252" t="str">
        <f t="shared" si="566"/>
        <v>---0</v>
      </c>
      <c r="E36252">
        <v>0</v>
      </c>
    </row>
    <row r="36253" spans="2:5" ht="13.5" customHeight="1">
      <c r="B36253" t="str">
        <f t="shared" si="566"/>
        <v>---0</v>
      </c>
      <c r="E36253">
        <v>0</v>
      </c>
    </row>
    <row r="36254" spans="2:5" ht="13.5" customHeight="1">
      <c r="B36254" t="str">
        <f t="shared" si="566"/>
        <v>---0</v>
      </c>
      <c r="E36254">
        <v>0</v>
      </c>
    </row>
    <row r="36255" spans="2:5" ht="13.5" customHeight="1">
      <c r="B36255" t="str">
        <f t="shared" si="566"/>
        <v>---0</v>
      </c>
      <c r="E36255">
        <v>0</v>
      </c>
    </row>
    <row r="36256" spans="2:5" ht="13.5" customHeight="1">
      <c r="B36256" t="str">
        <f t="shared" si="566"/>
        <v>---0</v>
      </c>
      <c r="E36256">
        <v>0</v>
      </c>
    </row>
    <row r="36257" spans="2:5" ht="13.5" customHeight="1">
      <c r="B36257" t="str">
        <f t="shared" si="566"/>
        <v>---0</v>
      </c>
      <c r="E36257">
        <v>0</v>
      </c>
    </row>
    <row r="36258" spans="2:5" ht="13.5" customHeight="1">
      <c r="B36258" t="str">
        <f t="shared" si="566"/>
        <v>---0</v>
      </c>
      <c r="E36258">
        <v>0</v>
      </c>
    </row>
    <row r="36259" spans="2:5" ht="13.5" customHeight="1">
      <c r="B36259" t="str">
        <f t="shared" si="566"/>
        <v>---0</v>
      </c>
      <c r="E36259">
        <v>0</v>
      </c>
    </row>
    <row r="36260" spans="2:5" ht="13.5" customHeight="1">
      <c r="B36260" t="str">
        <f t="shared" si="566"/>
        <v>---0</v>
      </c>
      <c r="E36260">
        <v>0</v>
      </c>
    </row>
    <row r="36261" spans="2:5" ht="13.5" customHeight="1">
      <c r="B36261" t="str">
        <f t="shared" si="566"/>
        <v>---0</v>
      </c>
      <c r="E36261">
        <v>0</v>
      </c>
    </row>
    <row r="36262" spans="2:5" ht="13.5" customHeight="1">
      <c r="B36262" t="str">
        <f t="shared" si="566"/>
        <v>---0</v>
      </c>
      <c r="E36262">
        <v>0</v>
      </c>
    </row>
    <row r="36263" spans="2:5" ht="13.5" customHeight="1">
      <c r="B36263" t="str">
        <f t="shared" si="566"/>
        <v>---0</v>
      </c>
      <c r="E36263">
        <v>0</v>
      </c>
    </row>
    <row r="36264" spans="2:5" ht="13.5" customHeight="1">
      <c r="B36264" t="str">
        <f t="shared" si="566"/>
        <v>---0</v>
      </c>
      <c r="E36264">
        <v>0</v>
      </c>
    </row>
    <row r="36265" spans="2:5" ht="13.5" customHeight="1">
      <c r="B36265" t="str">
        <f t="shared" si="566"/>
        <v>---0</v>
      </c>
      <c r="E36265">
        <v>0</v>
      </c>
    </row>
    <row r="36266" spans="2:5" ht="13.5" customHeight="1">
      <c r="B36266" t="str">
        <f t="shared" si="566"/>
        <v>---0</v>
      </c>
      <c r="E36266">
        <v>0</v>
      </c>
    </row>
    <row r="36267" spans="2:5" ht="13.5" customHeight="1">
      <c r="B36267" t="str">
        <f t="shared" si="566"/>
        <v>---0</v>
      </c>
      <c r="E36267">
        <v>0</v>
      </c>
    </row>
    <row r="36268" spans="2:5" ht="13.5" customHeight="1">
      <c r="B36268" t="str">
        <f t="shared" si="566"/>
        <v>---0</v>
      </c>
      <c r="E36268">
        <v>0</v>
      </c>
    </row>
    <row r="36269" spans="2:5" ht="13.5" customHeight="1">
      <c r="B36269" t="str">
        <f t="shared" si="566"/>
        <v>---0</v>
      </c>
      <c r="E36269">
        <v>0</v>
      </c>
    </row>
    <row r="36270" spans="2:5" ht="13.5" customHeight="1">
      <c r="B36270" t="str">
        <f t="shared" si="566"/>
        <v>---0</v>
      </c>
      <c r="E36270">
        <v>0</v>
      </c>
    </row>
    <row r="36271" spans="2:5" ht="13.5" customHeight="1">
      <c r="B36271" t="str">
        <f t="shared" si="566"/>
        <v>---0</v>
      </c>
      <c r="E36271">
        <v>0</v>
      </c>
    </row>
    <row r="36272" spans="2:5" ht="13.5" customHeight="1">
      <c r="B36272" t="str">
        <f t="shared" si="566"/>
        <v>---0</v>
      </c>
      <c r="E36272">
        <v>0</v>
      </c>
    </row>
    <row r="36273" spans="2:5" ht="13.5" customHeight="1">
      <c r="B36273" t="str">
        <f t="shared" si="566"/>
        <v>---0</v>
      </c>
      <c r="E36273">
        <v>0</v>
      </c>
    </row>
    <row r="36274" spans="2:5" ht="13.5" customHeight="1">
      <c r="B36274" t="str">
        <f t="shared" si="566"/>
        <v>---0</v>
      </c>
      <c r="E36274">
        <v>0</v>
      </c>
    </row>
    <row r="36275" spans="2:5" ht="13.5" customHeight="1">
      <c r="B36275" t="str">
        <f t="shared" si="566"/>
        <v>---0</v>
      </c>
      <c r="E36275">
        <v>0</v>
      </c>
    </row>
    <row r="36276" spans="2:5" ht="13.5" customHeight="1">
      <c r="B36276" t="str">
        <f t="shared" si="566"/>
        <v>---0</v>
      </c>
      <c r="E36276">
        <v>0</v>
      </c>
    </row>
    <row r="36277" spans="2:5" ht="13.5" customHeight="1">
      <c r="B36277" t="str">
        <f t="shared" si="566"/>
        <v>---0</v>
      </c>
      <c r="E36277">
        <v>0</v>
      </c>
    </row>
    <row r="36278" spans="2:5" ht="13.5" customHeight="1">
      <c r="B36278" t="str">
        <f t="shared" si="566"/>
        <v>---0</v>
      </c>
      <c r="E36278">
        <v>0</v>
      </c>
    </row>
    <row r="36279" spans="2:5" ht="13.5" customHeight="1">
      <c r="B36279" t="str">
        <f t="shared" si="566"/>
        <v>---0</v>
      </c>
      <c r="E36279">
        <v>0</v>
      </c>
    </row>
    <row r="36280" spans="2:5" ht="13.5" customHeight="1">
      <c r="B36280" t="str">
        <f t="shared" si="566"/>
        <v>---0</v>
      </c>
      <c r="E36280">
        <v>0</v>
      </c>
    </row>
    <row r="36281" spans="2:5" ht="13.5" customHeight="1">
      <c r="B36281" t="str">
        <f t="shared" si="566"/>
        <v>---0</v>
      </c>
      <c r="E36281">
        <v>0</v>
      </c>
    </row>
    <row r="36282" spans="2:5" ht="13.5" customHeight="1">
      <c r="B36282" t="str">
        <f t="shared" si="566"/>
        <v>---0</v>
      </c>
      <c r="E36282">
        <v>0</v>
      </c>
    </row>
    <row r="36283" spans="2:5" ht="13.5" customHeight="1">
      <c r="B36283" t="str">
        <f t="shared" si="566"/>
        <v>---0</v>
      </c>
      <c r="E36283">
        <v>0</v>
      </c>
    </row>
    <row r="36284" spans="2:5" ht="13.5" customHeight="1">
      <c r="B36284" t="str">
        <f t="shared" si="566"/>
        <v>---0</v>
      </c>
      <c r="E36284">
        <v>0</v>
      </c>
    </row>
    <row r="36285" spans="2:5" ht="13.5" customHeight="1">
      <c r="B36285" t="str">
        <f t="shared" si="566"/>
        <v>---0</v>
      </c>
      <c r="E36285">
        <v>0</v>
      </c>
    </row>
    <row r="36286" spans="2:5" ht="13.5" customHeight="1">
      <c r="B36286" t="str">
        <f t="shared" si="566"/>
        <v>---0</v>
      </c>
      <c r="E36286">
        <v>0</v>
      </c>
    </row>
    <row r="36287" spans="2:5" ht="13.5" customHeight="1">
      <c r="B36287" t="str">
        <f t="shared" si="566"/>
        <v>---0</v>
      </c>
      <c r="E36287">
        <v>0</v>
      </c>
    </row>
    <row r="36288" spans="2:5" ht="13.5" customHeight="1">
      <c r="B36288" t="str">
        <f t="shared" si="566"/>
        <v>---0</v>
      </c>
      <c r="E36288">
        <v>0</v>
      </c>
    </row>
    <row r="36289" spans="2:5" ht="13.5" customHeight="1">
      <c r="B36289" t="str">
        <f t="shared" si="566"/>
        <v>---0</v>
      </c>
      <c r="E36289">
        <v>0</v>
      </c>
    </row>
    <row r="36290" spans="2:5" ht="13.5" customHeight="1">
      <c r="B36290" t="str">
        <f t="shared" si="566"/>
        <v>---0</v>
      </c>
      <c r="E36290">
        <v>0</v>
      </c>
    </row>
    <row r="36291" spans="2:5" ht="13.5" customHeight="1">
      <c r="B36291" t="str">
        <f t="shared" ref="B36291:B36354" si="567">A36291&amp;"---"&amp;E36291</f>
        <v>---0</v>
      </c>
      <c r="E36291">
        <v>0</v>
      </c>
    </row>
    <row r="36292" spans="2:5" ht="13.5" customHeight="1">
      <c r="B36292" t="str">
        <f t="shared" si="567"/>
        <v>---0</v>
      </c>
      <c r="E36292">
        <v>0</v>
      </c>
    </row>
    <row r="36293" spans="2:5" ht="13.5" customHeight="1">
      <c r="B36293" t="str">
        <f t="shared" si="567"/>
        <v>---0</v>
      </c>
      <c r="E36293">
        <v>0</v>
      </c>
    </row>
    <row r="36294" spans="2:5" ht="13.5" customHeight="1">
      <c r="B36294" t="str">
        <f t="shared" si="567"/>
        <v>---0</v>
      </c>
      <c r="E36294">
        <v>0</v>
      </c>
    </row>
    <row r="36295" spans="2:5" ht="13.5" customHeight="1">
      <c r="B36295" t="str">
        <f t="shared" si="567"/>
        <v>---0</v>
      </c>
      <c r="E36295">
        <v>0</v>
      </c>
    </row>
    <row r="36296" spans="2:5" ht="13.5" customHeight="1">
      <c r="B36296" t="str">
        <f t="shared" si="567"/>
        <v>---0</v>
      </c>
      <c r="E36296">
        <v>0</v>
      </c>
    </row>
    <row r="36297" spans="2:5" ht="13.5" customHeight="1">
      <c r="B36297" t="str">
        <f t="shared" si="567"/>
        <v>---0</v>
      </c>
      <c r="E36297">
        <v>0</v>
      </c>
    </row>
    <row r="36298" spans="2:5" ht="13.5" customHeight="1">
      <c r="B36298" t="str">
        <f t="shared" si="567"/>
        <v>---0</v>
      </c>
      <c r="E36298">
        <v>0</v>
      </c>
    </row>
    <row r="36299" spans="2:5" ht="13.5" customHeight="1">
      <c r="B36299" t="str">
        <f t="shared" si="567"/>
        <v>---0</v>
      </c>
      <c r="E36299">
        <v>0</v>
      </c>
    </row>
    <row r="36300" spans="2:5" ht="13.5" customHeight="1">
      <c r="B36300" t="str">
        <f t="shared" si="567"/>
        <v>---0</v>
      </c>
      <c r="E36300">
        <v>0</v>
      </c>
    </row>
    <row r="36301" spans="2:5" ht="13.5" customHeight="1">
      <c r="B36301" t="str">
        <f t="shared" si="567"/>
        <v>---0</v>
      </c>
      <c r="E36301">
        <v>0</v>
      </c>
    </row>
    <row r="36302" spans="2:5" ht="13.5" customHeight="1">
      <c r="B36302" t="str">
        <f t="shared" si="567"/>
        <v>---0</v>
      </c>
      <c r="E36302">
        <v>0</v>
      </c>
    </row>
    <row r="36303" spans="2:5" ht="13.5" customHeight="1">
      <c r="B36303" t="str">
        <f t="shared" si="567"/>
        <v>---0</v>
      </c>
      <c r="E36303">
        <v>0</v>
      </c>
    </row>
    <row r="36304" spans="2:5" ht="13.5" customHeight="1">
      <c r="B36304" t="str">
        <f t="shared" si="567"/>
        <v>---0</v>
      </c>
      <c r="E36304">
        <v>0</v>
      </c>
    </row>
    <row r="36305" spans="2:5" ht="13.5" customHeight="1">
      <c r="B36305" t="str">
        <f t="shared" si="567"/>
        <v>---0</v>
      </c>
      <c r="E36305">
        <v>0</v>
      </c>
    </row>
    <row r="36306" spans="2:5" ht="13.5" customHeight="1">
      <c r="B36306" t="str">
        <f t="shared" si="567"/>
        <v>---0</v>
      </c>
      <c r="E36306">
        <v>0</v>
      </c>
    </row>
    <row r="36307" spans="2:5" ht="13.5" customHeight="1">
      <c r="B36307" t="str">
        <f t="shared" si="567"/>
        <v>---0</v>
      </c>
      <c r="E36307">
        <v>0</v>
      </c>
    </row>
    <row r="36308" spans="2:5" ht="13.5" customHeight="1">
      <c r="B36308" t="str">
        <f t="shared" si="567"/>
        <v>---0</v>
      </c>
      <c r="E36308">
        <v>0</v>
      </c>
    </row>
    <row r="36309" spans="2:5" ht="13.5" customHeight="1">
      <c r="B36309" t="str">
        <f t="shared" si="567"/>
        <v>---0</v>
      </c>
      <c r="E36309">
        <v>0</v>
      </c>
    </row>
    <row r="36310" spans="2:5" ht="13.5" customHeight="1">
      <c r="B36310" t="str">
        <f t="shared" si="567"/>
        <v>---0</v>
      </c>
      <c r="E36310">
        <v>0</v>
      </c>
    </row>
    <row r="36311" spans="2:5" ht="13.5" customHeight="1">
      <c r="B36311" t="str">
        <f t="shared" si="567"/>
        <v>---0</v>
      </c>
      <c r="E36311">
        <v>0</v>
      </c>
    </row>
    <row r="36312" spans="2:5" ht="13.5" customHeight="1">
      <c r="B36312" t="str">
        <f t="shared" si="567"/>
        <v>---0</v>
      </c>
      <c r="E36312">
        <v>0</v>
      </c>
    </row>
    <row r="36313" spans="2:5" ht="13.5" customHeight="1">
      <c r="B36313" t="str">
        <f t="shared" si="567"/>
        <v>---0</v>
      </c>
      <c r="E36313">
        <v>0</v>
      </c>
    </row>
    <row r="36314" spans="2:5" ht="13.5" customHeight="1">
      <c r="B36314" t="str">
        <f t="shared" si="567"/>
        <v>---0</v>
      </c>
      <c r="E36314">
        <v>0</v>
      </c>
    </row>
    <row r="36315" spans="2:5" ht="13.5" customHeight="1">
      <c r="B36315" t="str">
        <f t="shared" si="567"/>
        <v>---0</v>
      </c>
      <c r="E36315">
        <v>0</v>
      </c>
    </row>
    <row r="36316" spans="2:5" ht="13.5" customHeight="1">
      <c r="B36316" t="str">
        <f t="shared" si="567"/>
        <v>---0</v>
      </c>
      <c r="E36316">
        <v>0</v>
      </c>
    </row>
    <row r="36317" spans="2:5" ht="13.5" customHeight="1">
      <c r="B36317" t="str">
        <f t="shared" si="567"/>
        <v>---0</v>
      </c>
      <c r="E36317">
        <v>0</v>
      </c>
    </row>
    <row r="36318" spans="2:5" ht="13.5" customHeight="1">
      <c r="B36318" t="str">
        <f t="shared" si="567"/>
        <v>---0</v>
      </c>
      <c r="E36318">
        <v>0</v>
      </c>
    </row>
    <row r="36319" spans="2:5" ht="13.5" customHeight="1">
      <c r="B36319" t="str">
        <f t="shared" si="567"/>
        <v>---0</v>
      </c>
      <c r="E36319">
        <v>0</v>
      </c>
    </row>
    <row r="36320" spans="2:5" ht="13.5" customHeight="1">
      <c r="B36320" t="str">
        <f t="shared" si="567"/>
        <v>---0</v>
      </c>
      <c r="E36320">
        <v>0</v>
      </c>
    </row>
    <row r="36321" spans="2:5" ht="13.5" customHeight="1">
      <c r="B36321" t="str">
        <f t="shared" si="567"/>
        <v>---0</v>
      </c>
      <c r="E36321">
        <v>0</v>
      </c>
    </row>
    <row r="36322" spans="2:5" ht="13.5" customHeight="1">
      <c r="B36322" t="str">
        <f t="shared" si="567"/>
        <v>---0</v>
      </c>
      <c r="E36322">
        <v>0</v>
      </c>
    </row>
    <row r="36323" spans="2:5" ht="13.5" customHeight="1">
      <c r="B36323" t="str">
        <f t="shared" si="567"/>
        <v>---0</v>
      </c>
      <c r="E36323">
        <v>0</v>
      </c>
    </row>
    <row r="36324" spans="2:5" ht="13.5" customHeight="1">
      <c r="B36324" t="str">
        <f t="shared" si="567"/>
        <v>---0</v>
      </c>
      <c r="E36324">
        <v>0</v>
      </c>
    </row>
    <row r="36325" spans="2:5" ht="13.5" customHeight="1">
      <c r="B36325" t="str">
        <f t="shared" si="567"/>
        <v>---0</v>
      </c>
      <c r="E36325">
        <v>0</v>
      </c>
    </row>
    <row r="36326" spans="2:5" ht="13.5" customHeight="1">
      <c r="B36326" t="str">
        <f t="shared" si="567"/>
        <v>---0</v>
      </c>
      <c r="E36326">
        <v>0</v>
      </c>
    </row>
    <row r="36327" spans="2:5" ht="13.5" customHeight="1">
      <c r="B36327" t="str">
        <f t="shared" si="567"/>
        <v>---0</v>
      </c>
      <c r="E36327">
        <v>0</v>
      </c>
    </row>
    <row r="36328" spans="2:5" ht="13.5" customHeight="1">
      <c r="B36328" t="str">
        <f t="shared" si="567"/>
        <v>---0</v>
      </c>
      <c r="E36328">
        <v>0</v>
      </c>
    </row>
    <row r="36329" spans="2:5" ht="13.5" customHeight="1">
      <c r="B36329" t="str">
        <f t="shared" si="567"/>
        <v>---0</v>
      </c>
      <c r="E36329">
        <v>0</v>
      </c>
    </row>
    <row r="36330" spans="2:5" ht="13.5" customHeight="1">
      <c r="B36330" t="str">
        <f t="shared" si="567"/>
        <v>---0</v>
      </c>
      <c r="E36330">
        <v>0</v>
      </c>
    </row>
    <row r="36331" spans="2:5" ht="13.5" customHeight="1">
      <c r="B36331" t="str">
        <f t="shared" si="567"/>
        <v>---0</v>
      </c>
      <c r="E36331">
        <v>0</v>
      </c>
    </row>
    <row r="36332" spans="2:5" ht="13.5" customHeight="1">
      <c r="B36332" t="str">
        <f t="shared" si="567"/>
        <v>---0</v>
      </c>
      <c r="E36332">
        <v>0</v>
      </c>
    </row>
    <row r="36333" spans="2:5" ht="13.5" customHeight="1">
      <c r="B36333" t="str">
        <f t="shared" si="567"/>
        <v>---0</v>
      </c>
      <c r="E36333">
        <v>0</v>
      </c>
    </row>
    <row r="36334" spans="2:5" ht="13.5" customHeight="1">
      <c r="B36334" t="str">
        <f t="shared" si="567"/>
        <v>---0</v>
      </c>
      <c r="E36334">
        <v>0</v>
      </c>
    </row>
    <row r="36335" spans="2:5" ht="13.5" customHeight="1">
      <c r="B36335" t="str">
        <f t="shared" si="567"/>
        <v>---0</v>
      </c>
      <c r="E36335">
        <v>0</v>
      </c>
    </row>
    <row r="36336" spans="2:5" ht="13.5" customHeight="1">
      <c r="B36336" t="str">
        <f t="shared" si="567"/>
        <v>---0</v>
      </c>
      <c r="E36336">
        <v>0</v>
      </c>
    </row>
    <row r="36337" spans="2:5" ht="13.5" customHeight="1">
      <c r="B36337" t="str">
        <f t="shared" si="567"/>
        <v>---0</v>
      </c>
      <c r="E36337">
        <v>0</v>
      </c>
    </row>
    <row r="36338" spans="2:5" ht="13.5" customHeight="1">
      <c r="B36338" t="str">
        <f t="shared" si="567"/>
        <v>---0</v>
      </c>
      <c r="E36338">
        <v>0</v>
      </c>
    </row>
    <row r="36339" spans="2:5" ht="13.5" customHeight="1">
      <c r="B36339" t="str">
        <f t="shared" si="567"/>
        <v>---0</v>
      </c>
      <c r="E36339">
        <v>0</v>
      </c>
    </row>
    <row r="36340" spans="2:5" ht="13.5" customHeight="1">
      <c r="B36340" t="str">
        <f t="shared" si="567"/>
        <v>---0</v>
      </c>
      <c r="E36340">
        <v>0</v>
      </c>
    </row>
    <row r="36341" spans="2:5" ht="13.5" customHeight="1">
      <c r="B36341" t="str">
        <f t="shared" si="567"/>
        <v>---0</v>
      </c>
      <c r="E36341">
        <v>0</v>
      </c>
    </row>
    <row r="36342" spans="2:5" ht="13.5" customHeight="1">
      <c r="B36342" t="str">
        <f t="shared" si="567"/>
        <v>---0</v>
      </c>
      <c r="E36342">
        <v>0</v>
      </c>
    </row>
    <row r="36343" spans="2:5" ht="13.5" customHeight="1">
      <c r="B36343" t="str">
        <f t="shared" si="567"/>
        <v>---0</v>
      </c>
      <c r="E36343">
        <v>0</v>
      </c>
    </row>
    <row r="36344" spans="2:5" ht="13.5" customHeight="1">
      <c r="B36344" t="str">
        <f t="shared" si="567"/>
        <v>---0</v>
      </c>
      <c r="E36344">
        <v>0</v>
      </c>
    </row>
    <row r="36345" spans="2:5" ht="13.5" customHeight="1">
      <c r="B36345" t="str">
        <f t="shared" si="567"/>
        <v>---0</v>
      </c>
      <c r="E36345">
        <v>0</v>
      </c>
    </row>
    <row r="36346" spans="2:5" ht="13.5" customHeight="1">
      <c r="B36346" t="str">
        <f t="shared" si="567"/>
        <v>---0</v>
      </c>
      <c r="E36346">
        <v>0</v>
      </c>
    </row>
    <row r="36347" spans="2:5" ht="13.5" customHeight="1">
      <c r="B36347" t="str">
        <f t="shared" si="567"/>
        <v>---0</v>
      </c>
      <c r="E36347">
        <v>0</v>
      </c>
    </row>
    <row r="36348" spans="2:5" ht="13.5" customHeight="1">
      <c r="B36348" t="str">
        <f t="shared" si="567"/>
        <v>---0</v>
      </c>
      <c r="E36348">
        <v>0</v>
      </c>
    </row>
    <row r="36349" spans="2:5" ht="13.5" customHeight="1">
      <c r="B36349" t="str">
        <f t="shared" si="567"/>
        <v>---0</v>
      </c>
      <c r="E36349">
        <v>0</v>
      </c>
    </row>
    <row r="36350" spans="2:5" ht="13.5" customHeight="1">
      <c r="B36350" t="str">
        <f t="shared" si="567"/>
        <v>---0</v>
      </c>
      <c r="E36350">
        <v>0</v>
      </c>
    </row>
    <row r="36351" spans="2:5" ht="13.5" customHeight="1">
      <c r="B36351" t="str">
        <f t="shared" si="567"/>
        <v>---0</v>
      </c>
      <c r="E36351">
        <v>0</v>
      </c>
    </row>
    <row r="36352" spans="2:5" ht="13.5" customHeight="1">
      <c r="B36352" t="str">
        <f t="shared" si="567"/>
        <v>---0</v>
      </c>
      <c r="E36352">
        <v>0</v>
      </c>
    </row>
    <row r="36353" spans="2:5" ht="13.5" customHeight="1">
      <c r="B36353" t="str">
        <f t="shared" si="567"/>
        <v>---0</v>
      </c>
      <c r="E36353">
        <v>0</v>
      </c>
    </row>
    <row r="36354" spans="2:5" ht="13.5" customHeight="1">
      <c r="B36354" t="str">
        <f t="shared" si="567"/>
        <v>---0</v>
      </c>
      <c r="E36354">
        <v>0</v>
      </c>
    </row>
    <row r="36355" spans="2:5" ht="13.5" customHeight="1">
      <c r="B36355" t="str">
        <f t="shared" ref="B36355:B36418" si="568">A36355&amp;"---"&amp;E36355</f>
        <v>---0</v>
      </c>
      <c r="E36355">
        <v>0</v>
      </c>
    </row>
    <row r="36356" spans="2:5" ht="13.5" customHeight="1">
      <c r="B36356" t="str">
        <f t="shared" si="568"/>
        <v>---0</v>
      </c>
      <c r="E36356">
        <v>0</v>
      </c>
    </row>
    <row r="36357" spans="2:5" ht="13.5" customHeight="1">
      <c r="B36357" t="str">
        <f t="shared" si="568"/>
        <v>---0</v>
      </c>
      <c r="E36357">
        <v>0</v>
      </c>
    </row>
    <row r="36358" spans="2:5" ht="13.5" customHeight="1">
      <c r="B36358" t="str">
        <f t="shared" si="568"/>
        <v>---0</v>
      </c>
      <c r="E36358">
        <v>0</v>
      </c>
    </row>
    <row r="36359" spans="2:5" ht="13.5" customHeight="1">
      <c r="B36359" t="str">
        <f t="shared" si="568"/>
        <v>---0</v>
      </c>
      <c r="E36359">
        <v>0</v>
      </c>
    </row>
    <row r="36360" spans="2:5" ht="13.5" customHeight="1">
      <c r="B36360" t="str">
        <f t="shared" si="568"/>
        <v>---0</v>
      </c>
      <c r="E36360">
        <v>0</v>
      </c>
    </row>
    <row r="36361" spans="2:5" ht="13.5" customHeight="1">
      <c r="B36361" t="str">
        <f t="shared" si="568"/>
        <v>---0</v>
      </c>
      <c r="E36361">
        <v>0</v>
      </c>
    </row>
    <row r="36362" spans="2:5" ht="13.5" customHeight="1">
      <c r="B36362" t="str">
        <f t="shared" si="568"/>
        <v>---0</v>
      </c>
      <c r="E36362">
        <v>0</v>
      </c>
    </row>
    <row r="36363" spans="2:5" ht="13.5" customHeight="1">
      <c r="B36363" t="str">
        <f t="shared" si="568"/>
        <v>---0</v>
      </c>
      <c r="E36363">
        <v>0</v>
      </c>
    </row>
    <row r="36364" spans="2:5" ht="13.5" customHeight="1">
      <c r="B36364" t="str">
        <f t="shared" si="568"/>
        <v>---0</v>
      </c>
      <c r="E36364">
        <v>0</v>
      </c>
    </row>
    <row r="36365" spans="2:5" ht="13.5" customHeight="1">
      <c r="B36365" t="str">
        <f t="shared" si="568"/>
        <v>---0</v>
      </c>
      <c r="E36365">
        <v>0</v>
      </c>
    </row>
    <row r="36366" spans="2:5" ht="13.5" customHeight="1">
      <c r="B36366" t="str">
        <f t="shared" si="568"/>
        <v>---0</v>
      </c>
      <c r="E36366">
        <v>0</v>
      </c>
    </row>
    <row r="36367" spans="2:5" ht="13.5" customHeight="1">
      <c r="B36367" t="str">
        <f t="shared" si="568"/>
        <v>---0</v>
      </c>
      <c r="E36367">
        <v>0</v>
      </c>
    </row>
    <row r="36368" spans="2:5" ht="13.5" customHeight="1">
      <c r="B36368" t="str">
        <f t="shared" si="568"/>
        <v>---0</v>
      </c>
      <c r="E36368">
        <v>0</v>
      </c>
    </row>
    <row r="36369" spans="2:5" ht="13.5" customHeight="1">
      <c r="B36369" t="str">
        <f t="shared" si="568"/>
        <v>---0</v>
      </c>
      <c r="E36369">
        <v>0</v>
      </c>
    </row>
    <row r="36370" spans="2:5" ht="13.5" customHeight="1">
      <c r="B36370" t="str">
        <f t="shared" si="568"/>
        <v>---0</v>
      </c>
      <c r="E36370">
        <v>0</v>
      </c>
    </row>
    <row r="36371" spans="2:5" ht="13.5" customHeight="1">
      <c r="B36371" t="str">
        <f t="shared" si="568"/>
        <v>---0</v>
      </c>
      <c r="E36371">
        <v>0</v>
      </c>
    </row>
    <row r="36372" spans="2:5" ht="13.5" customHeight="1">
      <c r="B36372" t="str">
        <f t="shared" si="568"/>
        <v>---0</v>
      </c>
      <c r="E36372">
        <v>0</v>
      </c>
    </row>
    <row r="36373" spans="2:5" ht="13.5" customHeight="1">
      <c r="B36373" t="str">
        <f t="shared" si="568"/>
        <v>---0</v>
      </c>
      <c r="E36373">
        <v>0</v>
      </c>
    </row>
    <row r="36374" spans="2:5" ht="13.5" customHeight="1">
      <c r="B36374" t="str">
        <f t="shared" si="568"/>
        <v>---0</v>
      </c>
      <c r="E36374">
        <v>0</v>
      </c>
    </row>
    <row r="36375" spans="2:5" ht="13.5" customHeight="1">
      <c r="B36375" t="str">
        <f t="shared" si="568"/>
        <v>---0</v>
      </c>
      <c r="E36375">
        <v>0</v>
      </c>
    </row>
    <row r="36376" spans="2:5" ht="13.5" customHeight="1">
      <c r="B36376" t="str">
        <f t="shared" si="568"/>
        <v>---0</v>
      </c>
      <c r="E36376">
        <v>0</v>
      </c>
    </row>
    <row r="36377" spans="2:5" ht="13.5" customHeight="1">
      <c r="B36377" t="str">
        <f t="shared" si="568"/>
        <v>---0</v>
      </c>
      <c r="E36377">
        <v>0</v>
      </c>
    </row>
    <row r="36378" spans="2:5" ht="13.5" customHeight="1">
      <c r="B36378" t="str">
        <f t="shared" si="568"/>
        <v>---0</v>
      </c>
      <c r="E36378">
        <v>0</v>
      </c>
    </row>
    <row r="36379" spans="2:5" ht="13.5" customHeight="1">
      <c r="B36379" t="str">
        <f t="shared" si="568"/>
        <v>---0</v>
      </c>
      <c r="E36379">
        <v>0</v>
      </c>
    </row>
    <row r="36380" spans="2:5" ht="13.5" customHeight="1">
      <c r="B36380" t="str">
        <f t="shared" si="568"/>
        <v>---0</v>
      </c>
      <c r="E36380">
        <v>0</v>
      </c>
    </row>
    <row r="36381" spans="2:5" ht="13.5" customHeight="1">
      <c r="B36381" t="str">
        <f t="shared" si="568"/>
        <v>---0</v>
      </c>
      <c r="E36381">
        <v>0</v>
      </c>
    </row>
    <row r="36382" spans="2:5" ht="13.5" customHeight="1">
      <c r="B36382" t="str">
        <f t="shared" si="568"/>
        <v>---0</v>
      </c>
      <c r="E36382">
        <v>0</v>
      </c>
    </row>
    <row r="36383" spans="2:5" ht="13.5" customHeight="1">
      <c r="B36383" t="str">
        <f t="shared" si="568"/>
        <v>---0</v>
      </c>
      <c r="E36383">
        <v>0</v>
      </c>
    </row>
    <row r="36384" spans="2:5" ht="13.5" customHeight="1">
      <c r="B36384" t="str">
        <f t="shared" si="568"/>
        <v>---0</v>
      </c>
      <c r="E36384">
        <v>0</v>
      </c>
    </row>
    <row r="36385" spans="2:5" ht="13.5" customHeight="1">
      <c r="B36385" t="str">
        <f t="shared" si="568"/>
        <v>---0</v>
      </c>
      <c r="E36385">
        <v>0</v>
      </c>
    </row>
    <row r="36386" spans="2:5" ht="13.5" customHeight="1">
      <c r="B36386" t="str">
        <f t="shared" si="568"/>
        <v>---0</v>
      </c>
      <c r="E36386">
        <v>0</v>
      </c>
    </row>
    <row r="36387" spans="2:5" ht="13.5" customHeight="1">
      <c r="B36387" t="str">
        <f t="shared" si="568"/>
        <v>---0</v>
      </c>
      <c r="E36387">
        <v>0</v>
      </c>
    </row>
    <row r="36388" spans="2:5" ht="13.5" customHeight="1">
      <c r="B36388" t="str">
        <f t="shared" si="568"/>
        <v>---0</v>
      </c>
      <c r="E36388">
        <v>0</v>
      </c>
    </row>
    <row r="36389" spans="2:5" ht="13.5" customHeight="1">
      <c r="B36389" t="str">
        <f t="shared" si="568"/>
        <v>---0</v>
      </c>
      <c r="E36389">
        <v>0</v>
      </c>
    </row>
    <row r="36390" spans="2:5" ht="13.5" customHeight="1">
      <c r="B36390" t="str">
        <f t="shared" si="568"/>
        <v>---0</v>
      </c>
      <c r="E36390">
        <v>0</v>
      </c>
    </row>
    <row r="36391" spans="2:5" ht="13.5" customHeight="1">
      <c r="B36391" t="str">
        <f t="shared" si="568"/>
        <v>---0</v>
      </c>
      <c r="E36391">
        <v>0</v>
      </c>
    </row>
    <row r="36392" spans="2:5" ht="13.5" customHeight="1">
      <c r="B36392" t="str">
        <f t="shared" si="568"/>
        <v>---0</v>
      </c>
      <c r="E36392">
        <v>0</v>
      </c>
    </row>
    <row r="36393" spans="2:5" ht="13.5" customHeight="1">
      <c r="B36393" t="str">
        <f t="shared" si="568"/>
        <v>---0</v>
      </c>
      <c r="E36393">
        <v>0</v>
      </c>
    </row>
    <row r="36394" spans="2:5" ht="13.5" customHeight="1">
      <c r="B36394" t="str">
        <f t="shared" si="568"/>
        <v>---0</v>
      </c>
      <c r="E36394">
        <v>0</v>
      </c>
    </row>
    <row r="36395" spans="2:5" ht="13.5" customHeight="1">
      <c r="B36395" t="str">
        <f t="shared" si="568"/>
        <v>---0</v>
      </c>
      <c r="E36395">
        <v>0</v>
      </c>
    </row>
    <row r="36396" spans="2:5" ht="13.5" customHeight="1">
      <c r="B36396" t="str">
        <f t="shared" si="568"/>
        <v>---0</v>
      </c>
      <c r="E36396">
        <v>0</v>
      </c>
    </row>
    <row r="36397" spans="2:5" ht="13.5" customHeight="1">
      <c r="B36397" t="str">
        <f t="shared" si="568"/>
        <v>---0</v>
      </c>
      <c r="E36397">
        <v>0</v>
      </c>
    </row>
    <row r="36398" spans="2:5" ht="13.5" customHeight="1">
      <c r="B36398" t="str">
        <f t="shared" si="568"/>
        <v>---0</v>
      </c>
      <c r="E36398">
        <v>0</v>
      </c>
    </row>
    <row r="36399" spans="2:5" ht="13.5" customHeight="1">
      <c r="B36399" t="str">
        <f t="shared" si="568"/>
        <v>---0</v>
      </c>
      <c r="E36399">
        <v>0</v>
      </c>
    </row>
    <row r="36400" spans="2:5" ht="13.5" customHeight="1">
      <c r="B36400" t="str">
        <f t="shared" si="568"/>
        <v>---0</v>
      </c>
      <c r="E36400">
        <v>0</v>
      </c>
    </row>
    <row r="36401" spans="2:5" ht="13.5" customHeight="1">
      <c r="B36401" t="str">
        <f t="shared" si="568"/>
        <v>---0</v>
      </c>
      <c r="E36401">
        <v>0</v>
      </c>
    </row>
    <row r="36402" spans="2:5" ht="13.5" customHeight="1">
      <c r="B36402" t="str">
        <f t="shared" si="568"/>
        <v>---0</v>
      </c>
      <c r="E36402">
        <v>0</v>
      </c>
    </row>
    <row r="36403" spans="2:5" ht="13.5" customHeight="1">
      <c r="B36403" t="str">
        <f t="shared" si="568"/>
        <v>---0</v>
      </c>
      <c r="E36403">
        <v>0</v>
      </c>
    </row>
    <row r="36404" spans="2:5" ht="13.5" customHeight="1">
      <c r="B36404" t="str">
        <f t="shared" si="568"/>
        <v>---0</v>
      </c>
      <c r="E36404">
        <v>0</v>
      </c>
    </row>
    <row r="36405" spans="2:5" ht="13.5" customHeight="1">
      <c r="B36405" t="str">
        <f t="shared" si="568"/>
        <v>---0</v>
      </c>
      <c r="E36405">
        <v>0</v>
      </c>
    </row>
    <row r="36406" spans="2:5" ht="13.5" customHeight="1">
      <c r="B36406" t="str">
        <f t="shared" si="568"/>
        <v>---0</v>
      </c>
      <c r="E36406">
        <v>0</v>
      </c>
    </row>
    <row r="36407" spans="2:5" ht="13.5" customHeight="1">
      <c r="B36407" t="str">
        <f t="shared" si="568"/>
        <v>---0</v>
      </c>
      <c r="E36407">
        <v>0</v>
      </c>
    </row>
    <row r="36408" spans="2:5" ht="13.5" customHeight="1">
      <c r="B36408" t="str">
        <f t="shared" si="568"/>
        <v>---0</v>
      </c>
      <c r="E36408">
        <v>0</v>
      </c>
    </row>
    <row r="36409" spans="2:5" ht="13.5" customHeight="1">
      <c r="B36409" t="str">
        <f t="shared" si="568"/>
        <v>---0</v>
      </c>
      <c r="E36409">
        <v>0</v>
      </c>
    </row>
    <row r="36410" spans="2:5" ht="13.5" customHeight="1">
      <c r="B36410" t="str">
        <f t="shared" si="568"/>
        <v>---0</v>
      </c>
      <c r="E36410">
        <v>0</v>
      </c>
    </row>
    <row r="36411" spans="2:5" ht="13.5" customHeight="1">
      <c r="B36411" t="str">
        <f t="shared" si="568"/>
        <v>---0</v>
      </c>
      <c r="E36411">
        <v>0</v>
      </c>
    </row>
    <row r="36412" spans="2:5" ht="13.5" customHeight="1">
      <c r="B36412" t="str">
        <f t="shared" si="568"/>
        <v>---0</v>
      </c>
      <c r="E36412">
        <v>0</v>
      </c>
    </row>
    <row r="36413" spans="2:5" ht="13.5" customHeight="1">
      <c r="B36413" t="str">
        <f t="shared" si="568"/>
        <v>---0</v>
      </c>
      <c r="E36413">
        <v>0</v>
      </c>
    </row>
    <row r="36414" spans="2:5" ht="13.5" customHeight="1">
      <c r="B36414" t="str">
        <f t="shared" si="568"/>
        <v>---0</v>
      </c>
      <c r="E36414">
        <v>0</v>
      </c>
    </row>
    <row r="36415" spans="2:5" ht="13.5" customHeight="1">
      <c r="B36415" t="str">
        <f t="shared" si="568"/>
        <v>---0</v>
      </c>
      <c r="E36415">
        <v>0</v>
      </c>
    </row>
    <row r="36416" spans="2:5" ht="13.5" customHeight="1">
      <c r="B36416" t="str">
        <f t="shared" si="568"/>
        <v>---0</v>
      </c>
      <c r="E36416">
        <v>0</v>
      </c>
    </row>
    <row r="36417" spans="2:5" ht="13.5" customHeight="1">
      <c r="B36417" t="str">
        <f t="shared" si="568"/>
        <v>---0</v>
      </c>
      <c r="E36417">
        <v>0</v>
      </c>
    </row>
    <row r="36418" spans="2:5" ht="13.5" customHeight="1">
      <c r="B36418" t="str">
        <f t="shared" si="568"/>
        <v>---0</v>
      </c>
      <c r="E36418">
        <v>0</v>
      </c>
    </row>
    <row r="36419" spans="2:5" ht="13.5" customHeight="1">
      <c r="B36419" t="str">
        <f t="shared" ref="B36419:B36482" si="569">A36419&amp;"---"&amp;E36419</f>
        <v>---0</v>
      </c>
      <c r="E36419">
        <v>0</v>
      </c>
    </row>
    <row r="36420" spans="2:5" ht="13.5" customHeight="1">
      <c r="B36420" t="str">
        <f t="shared" si="569"/>
        <v>---0</v>
      </c>
      <c r="E36420">
        <v>0</v>
      </c>
    </row>
    <row r="36421" spans="2:5" ht="13.5" customHeight="1">
      <c r="B36421" t="str">
        <f t="shared" si="569"/>
        <v>---0</v>
      </c>
      <c r="E36421">
        <v>0</v>
      </c>
    </row>
    <row r="36422" spans="2:5" ht="13.5" customHeight="1">
      <c r="B36422" t="str">
        <f t="shared" si="569"/>
        <v>---0</v>
      </c>
      <c r="E36422">
        <v>0</v>
      </c>
    </row>
    <row r="36423" spans="2:5" ht="13.5" customHeight="1">
      <c r="B36423" t="str">
        <f t="shared" si="569"/>
        <v>---0</v>
      </c>
      <c r="E36423">
        <v>0</v>
      </c>
    </row>
    <row r="36424" spans="2:5" ht="13.5" customHeight="1">
      <c r="B36424" t="str">
        <f t="shared" si="569"/>
        <v>---0</v>
      </c>
      <c r="E36424">
        <v>0</v>
      </c>
    </row>
    <row r="36425" spans="2:5" ht="13.5" customHeight="1">
      <c r="B36425" t="str">
        <f t="shared" si="569"/>
        <v>---0</v>
      </c>
      <c r="E36425">
        <v>0</v>
      </c>
    </row>
    <row r="36426" spans="2:5" ht="13.5" customHeight="1">
      <c r="B36426" t="str">
        <f t="shared" si="569"/>
        <v>---0</v>
      </c>
      <c r="E36426">
        <v>0</v>
      </c>
    </row>
    <row r="36427" spans="2:5" ht="13.5" customHeight="1">
      <c r="B36427" t="str">
        <f t="shared" si="569"/>
        <v>---0</v>
      </c>
      <c r="E36427">
        <v>0</v>
      </c>
    </row>
    <row r="36428" spans="2:5" ht="13.5" customHeight="1">
      <c r="B36428" t="str">
        <f t="shared" si="569"/>
        <v>---0</v>
      </c>
      <c r="E36428">
        <v>0</v>
      </c>
    </row>
    <row r="36429" spans="2:5" ht="13.5" customHeight="1">
      <c r="B36429" t="str">
        <f t="shared" si="569"/>
        <v>---0</v>
      </c>
      <c r="E36429">
        <v>0</v>
      </c>
    </row>
    <row r="36430" spans="2:5" ht="13.5" customHeight="1">
      <c r="B36430" t="str">
        <f t="shared" si="569"/>
        <v>---0</v>
      </c>
      <c r="E36430">
        <v>0</v>
      </c>
    </row>
    <row r="36431" spans="2:5" ht="13.5" customHeight="1">
      <c r="B36431" t="str">
        <f t="shared" si="569"/>
        <v>---0</v>
      </c>
      <c r="E36431">
        <v>0</v>
      </c>
    </row>
    <row r="36432" spans="2:5" ht="13.5" customHeight="1">
      <c r="B36432" t="str">
        <f t="shared" si="569"/>
        <v>---0</v>
      </c>
      <c r="E36432">
        <v>0</v>
      </c>
    </row>
    <row r="36433" spans="2:5" ht="13.5" customHeight="1">
      <c r="B36433" t="str">
        <f t="shared" si="569"/>
        <v>---0</v>
      </c>
      <c r="E36433">
        <v>0</v>
      </c>
    </row>
    <row r="36434" spans="2:5" ht="13.5" customHeight="1">
      <c r="B36434" t="str">
        <f t="shared" si="569"/>
        <v>---0</v>
      </c>
      <c r="E36434">
        <v>0</v>
      </c>
    </row>
    <row r="36435" spans="2:5" ht="13.5" customHeight="1">
      <c r="B36435" t="str">
        <f t="shared" si="569"/>
        <v>---0</v>
      </c>
      <c r="E36435">
        <v>0</v>
      </c>
    </row>
    <row r="36436" spans="2:5" ht="13.5" customHeight="1">
      <c r="B36436" t="str">
        <f t="shared" si="569"/>
        <v>---0</v>
      </c>
      <c r="E36436">
        <v>0</v>
      </c>
    </row>
    <row r="36437" spans="2:5" ht="13.5" customHeight="1">
      <c r="B36437" t="str">
        <f t="shared" si="569"/>
        <v>---0</v>
      </c>
      <c r="E36437">
        <v>0</v>
      </c>
    </row>
    <row r="36438" spans="2:5" ht="13.5" customHeight="1">
      <c r="B36438" t="str">
        <f t="shared" si="569"/>
        <v>---0</v>
      </c>
      <c r="E36438">
        <v>0</v>
      </c>
    </row>
    <row r="36439" spans="2:5" ht="13.5" customHeight="1">
      <c r="B36439" t="str">
        <f t="shared" si="569"/>
        <v>---0</v>
      </c>
      <c r="E36439">
        <v>0</v>
      </c>
    </row>
    <row r="36440" spans="2:5" ht="13.5" customHeight="1">
      <c r="B36440" t="str">
        <f t="shared" si="569"/>
        <v>---0</v>
      </c>
      <c r="E36440">
        <v>0</v>
      </c>
    </row>
    <row r="36441" spans="2:5" ht="13.5" customHeight="1">
      <c r="B36441" t="str">
        <f t="shared" si="569"/>
        <v>---0</v>
      </c>
      <c r="E36441">
        <v>0</v>
      </c>
    </row>
    <row r="36442" spans="2:5" ht="13.5" customHeight="1">
      <c r="B36442" t="str">
        <f t="shared" si="569"/>
        <v>---0</v>
      </c>
      <c r="E36442">
        <v>0</v>
      </c>
    </row>
    <row r="36443" spans="2:5" ht="13.5" customHeight="1">
      <c r="B36443" t="str">
        <f t="shared" si="569"/>
        <v>---0</v>
      </c>
      <c r="E36443">
        <v>0</v>
      </c>
    </row>
    <row r="36444" spans="2:5" ht="13.5" customHeight="1">
      <c r="B36444" t="str">
        <f t="shared" si="569"/>
        <v>---0</v>
      </c>
      <c r="E36444">
        <v>0</v>
      </c>
    </row>
    <row r="36445" spans="2:5" ht="13.5" customHeight="1">
      <c r="B36445" t="str">
        <f t="shared" si="569"/>
        <v>---0</v>
      </c>
      <c r="E36445">
        <v>0</v>
      </c>
    </row>
    <row r="36446" spans="2:5" ht="13.5" customHeight="1">
      <c r="B36446" t="str">
        <f t="shared" si="569"/>
        <v>---0</v>
      </c>
      <c r="E36446">
        <v>0</v>
      </c>
    </row>
    <row r="36447" spans="2:5" ht="13.5" customHeight="1">
      <c r="B36447" t="str">
        <f t="shared" si="569"/>
        <v>---0</v>
      </c>
      <c r="E36447">
        <v>0</v>
      </c>
    </row>
    <row r="36448" spans="2:5" ht="13.5" customHeight="1">
      <c r="B36448" t="str">
        <f t="shared" si="569"/>
        <v>---0</v>
      </c>
      <c r="E36448">
        <v>0</v>
      </c>
    </row>
    <row r="36449" spans="2:5" ht="13.5" customHeight="1">
      <c r="B36449" t="str">
        <f t="shared" si="569"/>
        <v>---0</v>
      </c>
      <c r="E36449">
        <v>0</v>
      </c>
    </row>
    <row r="36450" spans="2:5" ht="13.5" customHeight="1">
      <c r="B36450" t="str">
        <f t="shared" si="569"/>
        <v>---0</v>
      </c>
      <c r="E36450">
        <v>0</v>
      </c>
    </row>
    <row r="36451" spans="2:5" ht="13.5" customHeight="1">
      <c r="B36451" t="str">
        <f t="shared" si="569"/>
        <v>---0</v>
      </c>
      <c r="E36451">
        <v>0</v>
      </c>
    </row>
    <row r="36452" spans="2:5" ht="13.5" customHeight="1">
      <c r="B36452" t="str">
        <f t="shared" si="569"/>
        <v>---0</v>
      </c>
      <c r="E36452">
        <v>0</v>
      </c>
    </row>
    <row r="36453" spans="2:5" ht="13.5" customHeight="1">
      <c r="B36453" t="str">
        <f t="shared" si="569"/>
        <v>---0</v>
      </c>
      <c r="E36453">
        <v>0</v>
      </c>
    </row>
    <row r="36454" spans="2:5" ht="13.5" customHeight="1">
      <c r="B36454" t="str">
        <f t="shared" si="569"/>
        <v>---0</v>
      </c>
      <c r="E36454">
        <v>0</v>
      </c>
    </row>
    <row r="36455" spans="2:5" ht="13.5" customHeight="1">
      <c r="B36455" t="str">
        <f t="shared" si="569"/>
        <v>---0</v>
      </c>
      <c r="E36455">
        <v>0</v>
      </c>
    </row>
    <row r="36456" spans="2:5" ht="13.5" customHeight="1">
      <c r="B36456" t="str">
        <f t="shared" si="569"/>
        <v>---0</v>
      </c>
      <c r="E36456">
        <v>0</v>
      </c>
    </row>
    <row r="36457" spans="2:5" ht="13.5" customHeight="1">
      <c r="B36457" t="str">
        <f t="shared" si="569"/>
        <v>---0</v>
      </c>
      <c r="E36457">
        <v>0</v>
      </c>
    </row>
    <row r="36458" spans="2:5" ht="13.5" customHeight="1">
      <c r="B36458" t="str">
        <f t="shared" si="569"/>
        <v>---0</v>
      </c>
      <c r="E36458">
        <v>0</v>
      </c>
    </row>
    <row r="36459" spans="2:5" ht="13.5" customHeight="1">
      <c r="B36459" t="str">
        <f t="shared" si="569"/>
        <v>---0</v>
      </c>
      <c r="E36459">
        <v>0</v>
      </c>
    </row>
    <row r="36460" spans="2:5" ht="13.5" customHeight="1">
      <c r="B36460" t="str">
        <f t="shared" si="569"/>
        <v>---0</v>
      </c>
      <c r="E36460">
        <v>0</v>
      </c>
    </row>
    <row r="36461" spans="2:5" ht="13.5" customHeight="1">
      <c r="B36461" t="str">
        <f t="shared" si="569"/>
        <v>---0</v>
      </c>
      <c r="E36461">
        <v>0</v>
      </c>
    </row>
    <row r="36462" spans="2:5" ht="13.5" customHeight="1">
      <c r="B36462" t="str">
        <f t="shared" si="569"/>
        <v>---0</v>
      </c>
      <c r="E36462">
        <v>0</v>
      </c>
    </row>
    <row r="36463" spans="2:5" ht="13.5" customHeight="1">
      <c r="B36463" t="str">
        <f t="shared" si="569"/>
        <v>---0</v>
      </c>
      <c r="E36463">
        <v>0</v>
      </c>
    </row>
    <row r="36464" spans="2:5" ht="13.5" customHeight="1">
      <c r="B36464" t="str">
        <f t="shared" si="569"/>
        <v>---0</v>
      </c>
      <c r="E36464">
        <v>0</v>
      </c>
    </row>
    <row r="36465" spans="2:5" ht="13.5" customHeight="1">
      <c r="B36465" t="str">
        <f t="shared" si="569"/>
        <v>---0</v>
      </c>
      <c r="E36465">
        <v>0</v>
      </c>
    </row>
    <row r="36466" spans="2:5" ht="13.5" customHeight="1">
      <c r="B36466" t="str">
        <f t="shared" si="569"/>
        <v>---0</v>
      </c>
      <c r="E36466">
        <v>0</v>
      </c>
    </row>
    <row r="36467" spans="2:5" ht="13.5" customHeight="1">
      <c r="B36467" t="str">
        <f t="shared" si="569"/>
        <v>---0</v>
      </c>
      <c r="E36467">
        <v>0</v>
      </c>
    </row>
    <row r="36468" spans="2:5" ht="13.5" customHeight="1">
      <c r="B36468" t="str">
        <f t="shared" si="569"/>
        <v>---0</v>
      </c>
      <c r="E36468">
        <v>0</v>
      </c>
    </row>
    <row r="36469" spans="2:5" ht="13.5" customHeight="1">
      <c r="B36469" t="str">
        <f t="shared" si="569"/>
        <v>---0</v>
      </c>
      <c r="E36469">
        <v>0</v>
      </c>
    </row>
    <row r="36470" spans="2:5" ht="13.5" customHeight="1">
      <c r="B36470" t="str">
        <f t="shared" si="569"/>
        <v>---0</v>
      </c>
      <c r="E36470">
        <v>0</v>
      </c>
    </row>
    <row r="36471" spans="2:5" ht="13.5" customHeight="1">
      <c r="B36471" t="str">
        <f t="shared" si="569"/>
        <v>---0</v>
      </c>
      <c r="E36471">
        <v>0</v>
      </c>
    </row>
    <row r="36472" spans="2:5" ht="13.5" customHeight="1">
      <c r="B36472" t="str">
        <f t="shared" si="569"/>
        <v>---0</v>
      </c>
      <c r="E36472">
        <v>0</v>
      </c>
    </row>
    <row r="36473" spans="2:5" ht="13.5" customHeight="1">
      <c r="B36473" t="str">
        <f t="shared" si="569"/>
        <v>---0</v>
      </c>
      <c r="E36473">
        <v>0</v>
      </c>
    </row>
    <row r="36474" spans="2:5" ht="13.5" customHeight="1">
      <c r="B36474" t="str">
        <f t="shared" si="569"/>
        <v>---0</v>
      </c>
      <c r="E36474">
        <v>0</v>
      </c>
    </row>
    <row r="36475" spans="2:5" ht="13.5" customHeight="1">
      <c r="B36475" t="str">
        <f t="shared" si="569"/>
        <v>---0</v>
      </c>
      <c r="E36475">
        <v>0</v>
      </c>
    </row>
    <row r="36476" spans="2:5" ht="13.5" customHeight="1">
      <c r="B36476" t="str">
        <f t="shared" si="569"/>
        <v>---0</v>
      </c>
      <c r="E36476">
        <v>0</v>
      </c>
    </row>
    <row r="36477" spans="2:5" ht="13.5" customHeight="1">
      <c r="B36477" t="str">
        <f t="shared" si="569"/>
        <v>---0</v>
      </c>
      <c r="E36477">
        <v>0</v>
      </c>
    </row>
    <row r="36478" spans="2:5" ht="13.5" customHeight="1">
      <c r="B36478" t="str">
        <f t="shared" si="569"/>
        <v>---0</v>
      </c>
      <c r="E36478">
        <v>0</v>
      </c>
    </row>
    <row r="36479" spans="2:5" ht="13.5" customHeight="1">
      <c r="B36479" t="str">
        <f t="shared" si="569"/>
        <v>---0</v>
      </c>
      <c r="E36479">
        <v>0</v>
      </c>
    </row>
    <row r="36480" spans="2:5" ht="13.5" customHeight="1">
      <c r="B36480" t="str">
        <f t="shared" si="569"/>
        <v>---0</v>
      </c>
      <c r="E36480">
        <v>0</v>
      </c>
    </row>
    <row r="36481" spans="2:5" ht="13.5" customHeight="1">
      <c r="B36481" t="str">
        <f t="shared" si="569"/>
        <v>---0</v>
      </c>
      <c r="E36481">
        <v>0</v>
      </c>
    </row>
    <row r="36482" spans="2:5" ht="13.5" customHeight="1">
      <c r="B36482" t="str">
        <f t="shared" si="569"/>
        <v>---0</v>
      </c>
      <c r="E36482">
        <v>0</v>
      </c>
    </row>
    <row r="36483" spans="2:5" ht="13.5" customHeight="1">
      <c r="B36483" t="str">
        <f t="shared" ref="B36483:B36546" si="570">A36483&amp;"---"&amp;E36483</f>
        <v>---0</v>
      </c>
      <c r="E36483">
        <v>0</v>
      </c>
    </row>
    <row r="36484" spans="2:5" ht="13.5" customHeight="1">
      <c r="B36484" t="str">
        <f t="shared" si="570"/>
        <v>---0</v>
      </c>
      <c r="E36484">
        <v>0</v>
      </c>
    </row>
    <row r="36485" spans="2:5" ht="13.5" customHeight="1">
      <c r="B36485" t="str">
        <f t="shared" si="570"/>
        <v>---0</v>
      </c>
      <c r="E36485">
        <v>0</v>
      </c>
    </row>
    <row r="36486" spans="2:5" ht="13.5" customHeight="1">
      <c r="B36486" t="str">
        <f t="shared" si="570"/>
        <v>---0</v>
      </c>
      <c r="E36486">
        <v>0</v>
      </c>
    </row>
    <row r="36487" spans="2:5" ht="13.5" customHeight="1">
      <c r="B36487" t="str">
        <f t="shared" si="570"/>
        <v>---0</v>
      </c>
      <c r="E36487">
        <v>0</v>
      </c>
    </row>
    <row r="36488" spans="2:5" ht="13.5" customHeight="1">
      <c r="B36488" t="str">
        <f t="shared" si="570"/>
        <v>---0</v>
      </c>
      <c r="E36488">
        <v>0</v>
      </c>
    </row>
    <row r="36489" spans="2:5" ht="13.5" customHeight="1">
      <c r="B36489" t="str">
        <f t="shared" si="570"/>
        <v>---0</v>
      </c>
      <c r="E36489">
        <v>0</v>
      </c>
    </row>
    <row r="36490" spans="2:5" ht="13.5" customHeight="1">
      <c r="B36490" t="str">
        <f t="shared" si="570"/>
        <v>---0</v>
      </c>
      <c r="E36490">
        <v>0</v>
      </c>
    </row>
    <row r="36491" spans="2:5" ht="13.5" customHeight="1">
      <c r="B36491" t="str">
        <f t="shared" si="570"/>
        <v>---0</v>
      </c>
      <c r="E36491">
        <v>0</v>
      </c>
    </row>
    <row r="36492" spans="2:5" ht="13.5" customHeight="1">
      <c r="B36492" t="str">
        <f t="shared" si="570"/>
        <v>---0</v>
      </c>
      <c r="E36492">
        <v>0</v>
      </c>
    </row>
    <row r="36493" spans="2:5" ht="13.5" customHeight="1">
      <c r="B36493" t="str">
        <f t="shared" si="570"/>
        <v>---0</v>
      </c>
      <c r="E36493">
        <v>0</v>
      </c>
    </row>
    <row r="36494" spans="2:5" ht="13.5" customHeight="1">
      <c r="B36494" t="str">
        <f t="shared" si="570"/>
        <v>---0</v>
      </c>
      <c r="E36494">
        <v>0</v>
      </c>
    </row>
    <row r="36495" spans="2:5" ht="13.5" customHeight="1">
      <c r="B36495" t="str">
        <f t="shared" si="570"/>
        <v>---0</v>
      </c>
      <c r="E36495">
        <v>0</v>
      </c>
    </row>
    <row r="36496" spans="2:5" ht="13.5" customHeight="1">
      <c r="B36496" t="str">
        <f t="shared" si="570"/>
        <v>---0</v>
      </c>
      <c r="E36496">
        <v>0</v>
      </c>
    </row>
    <row r="36497" spans="2:5" ht="13.5" customHeight="1">
      <c r="B36497" t="str">
        <f t="shared" si="570"/>
        <v>---0</v>
      </c>
      <c r="E36497">
        <v>0</v>
      </c>
    </row>
    <row r="36498" spans="2:5" ht="13.5" customHeight="1">
      <c r="B36498" t="str">
        <f t="shared" si="570"/>
        <v>---0</v>
      </c>
      <c r="E36498">
        <v>0</v>
      </c>
    </row>
    <row r="36499" spans="2:5" ht="13.5" customHeight="1">
      <c r="B36499" t="str">
        <f t="shared" si="570"/>
        <v>---0</v>
      </c>
      <c r="E36499">
        <v>0</v>
      </c>
    </row>
    <row r="36500" spans="2:5" ht="13.5" customHeight="1">
      <c r="B36500" t="str">
        <f t="shared" si="570"/>
        <v>---0</v>
      </c>
      <c r="E36500">
        <v>0</v>
      </c>
    </row>
    <row r="36501" spans="2:5" ht="13.5" customHeight="1">
      <c r="B36501" t="str">
        <f t="shared" si="570"/>
        <v>---0</v>
      </c>
      <c r="E36501">
        <v>0</v>
      </c>
    </row>
    <row r="36502" spans="2:5" ht="13.5" customHeight="1">
      <c r="B36502" t="str">
        <f t="shared" si="570"/>
        <v>---0</v>
      </c>
      <c r="E36502">
        <v>0</v>
      </c>
    </row>
    <row r="36503" spans="2:5" ht="13.5" customHeight="1">
      <c r="B36503" t="str">
        <f t="shared" si="570"/>
        <v>---0</v>
      </c>
      <c r="E36503">
        <v>0</v>
      </c>
    </row>
    <row r="36504" spans="2:5" ht="13.5" customHeight="1">
      <c r="B36504" t="str">
        <f t="shared" si="570"/>
        <v>---0</v>
      </c>
      <c r="E36504">
        <v>0</v>
      </c>
    </row>
    <row r="36505" spans="2:5" ht="13.5" customHeight="1">
      <c r="B36505" t="str">
        <f t="shared" si="570"/>
        <v>---0</v>
      </c>
      <c r="E36505">
        <v>0</v>
      </c>
    </row>
    <row r="36506" spans="2:5" ht="13.5" customHeight="1">
      <c r="B36506" t="str">
        <f t="shared" si="570"/>
        <v>---0</v>
      </c>
      <c r="E36506">
        <v>0</v>
      </c>
    </row>
    <row r="36507" spans="2:5" ht="13.5" customHeight="1">
      <c r="B36507" t="str">
        <f t="shared" si="570"/>
        <v>---0</v>
      </c>
      <c r="E36507">
        <v>0</v>
      </c>
    </row>
    <row r="36508" spans="2:5" ht="13.5" customHeight="1">
      <c r="B36508" t="str">
        <f t="shared" si="570"/>
        <v>---0</v>
      </c>
      <c r="E36508">
        <v>0</v>
      </c>
    </row>
    <row r="36509" spans="2:5" ht="13.5" customHeight="1">
      <c r="B36509" t="str">
        <f t="shared" si="570"/>
        <v>---0</v>
      </c>
      <c r="E36509">
        <v>0</v>
      </c>
    </row>
    <row r="36510" spans="2:5" ht="13.5" customHeight="1">
      <c r="B36510" t="str">
        <f t="shared" si="570"/>
        <v>---0</v>
      </c>
      <c r="E36510">
        <v>0</v>
      </c>
    </row>
    <row r="36511" spans="2:5" ht="13.5" customHeight="1">
      <c r="B36511" t="str">
        <f t="shared" si="570"/>
        <v>---0</v>
      </c>
      <c r="E36511">
        <v>0</v>
      </c>
    </row>
    <row r="36512" spans="2:5" ht="13.5" customHeight="1">
      <c r="B36512" t="str">
        <f t="shared" si="570"/>
        <v>---0</v>
      </c>
      <c r="E36512">
        <v>0</v>
      </c>
    </row>
    <row r="36513" spans="2:5" ht="13.5" customHeight="1">
      <c r="B36513" t="str">
        <f t="shared" si="570"/>
        <v>---0</v>
      </c>
      <c r="E36513">
        <v>0</v>
      </c>
    </row>
    <row r="36514" spans="2:5" ht="13.5" customHeight="1">
      <c r="B36514" t="str">
        <f t="shared" si="570"/>
        <v>---0</v>
      </c>
      <c r="E36514">
        <v>0</v>
      </c>
    </row>
    <row r="36515" spans="2:5" ht="13.5" customHeight="1">
      <c r="B36515" t="str">
        <f t="shared" si="570"/>
        <v>---0</v>
      </c>
      <c r="E36515">
        <v>0</v>
      </c>
    </row>
    <row r="36516" spans="2:5" ht="13.5" customHeight="1">
      <c r="B36516" t="str">
        <f t="shared" si="570"/>
        <v>---0</v>
      </c>
      <c r="E36516">
        <v>0</v>
      </c>
    </row>
    <row r="36517" spans="2:5" ht="13.5" customHeight="1">
      <c r="B36517" t="str">
        <f t="shared" si="570"/>
        <v>---0</v>
      </c>
      <c r="E36517">
        <v>0</v>
      </c>
    </row>
    <row r="36518" spans="2:5" ht="13.5" customHeight="1">
      <c r="B36518" t="str">
        <f t="shared" si="570"/>
        <v>---0</v>
      </c>
      <c r="E36518">
        <v>0</v>
      </c>
    </row>
    <row r="36519" spans="2:5" ht="13.5" customHeight="1">
      <c r="B36519" t="str">
        <f t="shared" si="570"/>
        <v>---0</v>
      </c>
      <c r="E36519">
        <v>0</v>
      </c>
    </row>
    <row r="36520" spans="2:5" ht="13.5" customHeight="1">
      <c r="B36520" t="str">
        <f t="shared" si="570"/>
        <v>---0</v>
      </c>
      <c r="E36520">
        <v>0</v>
      </c>
    </row>
    <row r="36521" spans="2:5" ht="13.5" customHeight="1">
      <c r="B36521" t="str">
        <f t="shared" si="570"/>
        <v>---0</v>
      </c>
      <c r="E36521">
        <v>0</v>
      </c>
    </row>
    <row r="36522" spans="2:5" ht="13.5" customHeight="1">
      <c r="B36522" t="str">
        <f t="shared" si="570"/>
        <v>---0</v>
      </c>
      <c r="E36522">
        <v>0</v>
      </c>
    </row>
    <row r="36523" spans="2:5" ht="13.5" customHeight="1">
      <c r="B36523" t="str">
        <f t="shared" si="570"/>
        <v>---0</v>
      </c>
      <c r="E36523">
        <v>0</v>
      </c>
    </row>
    <row r="36524" spans="2:5" ht="13.5" customHeight="1">
      <c r="B36524" t="str">
        <f t="shared" si="570"/>
        <v>---0</v>
      </c>
      <c r="E36524">
        <v>0</v>
      </c>
    </row>
    <row r="36525" spans="2:5" ht="13.5" customHeight="1">
      <c r="B36525" t="str">
        <f t="shared" si="570"/>
        <v>---0</v>
      </c>
      <c r="E36525">
        <v>0</v>
      </c>
    </row>
    <row r="36526" spans="2:5" ht="13.5" customHeight="1">
      <c r="B36526" t="str">
        <f t="shared" si="570"/>
        <v>---0</v>
      </c>
      <c r="E36526">
        <v>0</v>
      </c>
    </row>
    <row r="36527" spans="2:5" ht="13.5" customHeight="1">
      <c r="B36527" t="str">
        <f t="shared" si="570"/>
        <v>---0</v>
      </c>
      <c r="E36527">
        <v>0</v>
      </c>
    </row>
    <row r="36528" spans="2:5" ht="13.5" customHeight="1">
      <c r="B36528" t="str">
        <f t="shared" si="570"/>
        <v>---0</v>
      </c>
      <c r="E36528">
        <v>0</v>
      </c>
    </row>
    <row r="36529" spans="2:5" ht="13.5" customHeight="1">
      <c r="B36529" t="str">
        <f t="shared" si="570"/>
        <v>---0</v>
      </c>
      <c r="E36529">
        <v>0</v>
      </c>
    </row>
    <row r="36530" spans="2:5" ht="13.5" customHeight="1">
      <c r="B36530" t="str">
        <f t="shared" si="570"/>
        <v>---0</v>
      </c>
      <c r="E36530">
        <v>0</v>
      </c>
    </row>
    <row r="36531" spans="2:5" ht="13.5" customHeight="1">
      <c r="B36531" t="str">
        <f t="shared" si="570"/>
        <v>---0</v>
      </c>
      <c r="E36531">
        <v>0</v>
      </c>
    </row>
    <row r="36532" spans="2:5" ht="13.5" customHeight="1">
      <c r="B36532" t="str">
        <f t="shared" si="570"/>
        <v>---0</v>
      </c>
      <c r="E36532">
        <v>0</v>
      </c>
    </row>
    <row r="36533" spans="2:5" ht="13.5" customHeight="1">
      <c r="B36533" t="str">
        <f t="shared" si="570"/>
        <v>---0</v>
      </c>
      <c r="E36533">
        <v>0</v>
      </c>
    </row>
    <row r="36534" spans="2:5" ht="13.5" customHeight="1">
      <c r="B36534" t="str">
        <f t="shared" si="570"/>
        <v>---0</v>
      </c>
      <c r="E36534">
        <v>0</v>
      </c>
    </row>
    <row r="36535" spans="2:5" ht="13.5" customHeight="1">
      <c r="B36535" t="str">
        <f t="shared" si="570"/>
        <v>---0</v>
      </c>
      <c r="E36535">
        <v>0</v>
      </c>
    </row>
    <row r="36536" spans="2:5" ht="13.5" customHeight="1">
      <c r="B36536" t="str">
        <f t="shared" si="570"/>
        <v>---0</v>
      </c>
      <c r="E36536">
        <v>0</v>
      </c>
    </row>
    <row r="36537" spans="2:5" ht="13.5" customHeight="1">
      <c r="B36537" t="str">
        <f t="shared" si="570"/>
        <v>---0</v>
      </c>
      <c r="E36537">
        <v>0</v>
      </c>
    </row>
    <row r="36538" spans="2:5" ht="13.5" customHeight="1">
      <c r="B36538" t="str">
        <f t="shared" si="570"/>
        <v>---0</v>
      </c>
      <c r="E36538">
        <v>0</v>
      </c>
    </row>
    <row r="36539" spans="2:5" ht="13.5" customHeight="1">
      <c r="B36539" t="str">
        <f t="shared" si="570"/>
        <v>---0</v>
      </c>
      <c r="E36539">
        <v>0</v>
      </c>
    </row>
    <row r="36540" spans="2:5" ht="13.5" customHeight="1">
      <c r="B36540" t="str">
        <f t="shared" si="570"/>
        <v>---0</v>
      </c>
      <c r="E36540">
        <v>0</v>
      </c>
    </row>
    <row r="36541" spans="2:5" ht="13.5" customHeight="1">
      <c r="B36541" t="str">
        <f t="shared" si="570"/>
        <v>---0</v>
      </c>
      <c r="E36541">
        <v>0</v>
      </c>
    </row>
    <row r="36542" spans="2:5" ht="13.5" customHeight="1">
      <c r="B36542" t="str">
        <f t="shared" si="570"/>
        <v>---0</v>
      </c>
      <c r="E36542">
        <v>0</v>
      </c>
    </row>
    <row r="36543" spans="2:5" ht="13.5" customHeight="1">
      <c r="B36543" t="str">
        <f t="shared" si="570"/>
        <v>---0</v>
      </c>
      <c r="E36543">
        <v>0</v>
      </c>
    </row>
    <row r="36544" spans="2:5" ht="13.5" customHeight="1">
      <c r="B36544" t="str">
        <f t="shared" si="570"/>
        <v>---0</v>
      </c>
      <c r="E36544">
        <v>0</v>
      </c>
    </row>
    <row r="36545" spans="2:5" ht="13.5" customHeight="1">
      <c r="B36545" t="str">
        <f t="shared" si="570"/>
        <v>---0</v>
      </c>
      <c r="E36545">
        <v>0</v>
      </c>
    </row>
    <row r="36546" spans="2:5" ht="13.5" customHeight="1">
      <c r="B36546" t="str">
        <f t="shared" si="570"/>
        <v>---0</v>
      </c>
      <c r="E36546">
        <v>0</v>
      </c>
    </row>
    <row r="36547" spans="2:5" ht="13.5" customHeight="1">
      <c r="B36547" t="str">
        <f t="shared" ref="B36547:B36610" si="571">A36547&amp;"---"&amp;E36547</f>
        <v>---0</v>
      </c>
      <c r="E36547">
        <v>0</v>
      </c>
    </row>
    <row r="36548" spans="2:5" ht="13.5" customHeight="1">
      <c r="B36548" t="str">
        <f t="shared" si="571"/>
        <v>---0</v>
      </c>
      <c r="E36548">
        <v>0</v>
      </c>
    </row>
    <row r="36549" spans="2:5" ht="13.5" customHeight="1">
      <c r="B36549" t="str">
        <f t="shared" si="571"/>
        <v>---0</v>
      </c>
      <c r="E36549">
        <v>0</v>
      </c>
    </row>
    <row r="36550" spans="2:5" ht="13.5" customHeight="1">
      <c r="B36550" t="str">
        <f t="shared" si="571"/>
        <v>---0</v>
      </c>
      <c r="E36550">
        <v>0</v>
      </c>
    </row>
    <row r="36551" spans="2:5" ht="13.5" customHeight="1">
      <c r="B36551" t="str">
        <f t="shared" si="571"/>
        <v>---0</v>
      </c>
      <c r="E36551">
        <v>0</v>
      </c>
    </row>
    <row r="36552" spans="2:5" ht="13.5" customHeight="1">
      <c r="B36552" t="str">
        <f t="shared" si="571"/>
        <v>---0</v>
      </c>
      <c r="E36552">
        <v>0</v>
      </c>
    </row>
    <row r="36553" spans="2:5" ht="13.5" customHeight="1">
      <c r="B36553" t="str">
        <f t="shared" si="571"/>
        <v>---0</v>
      </c>
      <c r="E36553">
        <v>0</v>
      </c>
    </row>
    <row r="36554" spans="2:5" ht="13.5" customHeight="1">
      <c r="B36554" t="str">
        <f t="shared" si="571"/>
        <v>---0</v>
      </c>
      <c r="E36554">
        <v>0</v>
      </c>
    </row>
    <row r="36555" spans="2:5" ht="13.5" customHeight="1">
      <c r="B36555" t="str">
        <f t="shared" si="571"/>
        <v>---0</v>
      </c>
      <c r="E36555">
        <v>0</v>
      </c>
    </row>
    <row r="36556" spans="2:5" ht="13.5" customHeight="1">
      <c r="B36556" t="str">
        <f t="shared" si="571"/>
        <v>---0</v>
      </c>
      <c r="E36556">
        <v>0</v>
      </c>
    </row>
    <row r="36557" spans="2:5" ht="13.5" customHeight="1">
      <c r="B36557" t="str">
        <f t="shared" si="571"/>
        <v>---0</v>
      </c>
      <c r="E36557">
        <v>0</v>
      </c>
    </row>
    <row r="36558" spans="2:5" ht="13.5" customHeight="1">
      <c r="B36558" t="str">
        <f t="shared" si="571"/>
        <v>---0</v>
      </c>
      <c r="E36558">
        <v>0</v>
      </c>
    </row>
    <row r="36559" spans="2:5" ht="13.5" customHeight="1">
      <c r="B36559" t="str">
        <f t="shared" si="571"/>
        <v>---0</v>
      </c>
      <c r="E36559">
        <v>0</v>
      </c>
    </row>
    <row r="36560" spans="2:5" ht="13.5" customHeight="1">
      <c r="B36560" t="str">
        <f t="shared" si="571"/>
        <v>---0</v>
      </c>
      <c r="E36560">
        <v>0</v>
      </c>
    </row>
    <row r="36561" spans="2:5" ht="13.5" customHeight="1">
      <c r="B36561" t="str">
        <f t="shared" si="571"/>
        <v>---0</v>
      </c>
      <c r="E36561">
        <v>0</v>
      </c>
    </row>
    <row r="36562" spans="2:5" ht="13.5" customHeight="1">
      <c r="B36562" t="str">
        <f t="shared" si="571"/>
        <v>---0</v>
      </c>
      <c r="E36562">
        <v>0</v>
      </c>
    </row>
    <row r="36563" spans="2:5" ht="13.5" customHeight="1">
      <c r="B36563" t="str">
        <f t="shared" si="571"/>
        <v>---0</v>
      </c>
      <c r="E36563">
        <v>0</v>
      </c>
    </row>
    <row r="36564" spans="2:5" ht="13.5" customHeight="1">
      <c r="B36564" t="str">
        <f t="shared" si="571"/>
        <v>---0</v>
      </c>
      <c r="E36564">
        <v>0</v>
      </c>
    </row>
    <row r="36565" spans="2:5" ht="13.5" customHeight="1">
      <c r="B36565" t="str">
        <f t="shared" si="571"/>
        <v>---0</v>
      </c>
      <c r="E36565">
        <v>0</v>
      </c>
    </row>
    <row r="36566" spans="2:5" ht="13.5" customHeight="1">
      <c r="B36566" t="str">
        <f t="shared" si="571"/>
        <v>---0</v>
      </c>
      <c r="E36566">
        <v>0</v>
      </c>
    </row>
    <row r="36567" spans="2:5" ht="13.5" customHeight="1">
      <c r="B36567" t="str">
        <f t="shared" si="571"/>
        <v>---0</v>
      </c>
      <c r="E36567">
        <v>0</v>
      </c>
    </row>
    <row r="36568" spans="2:5" ht="13.5" customHeight="1">
      <c r="B36568" t="str">
        <f t="shared" si="571"/>
        <v>---0</v>
      </c>
      <c r="E36568">
        <v>0</v>
      </c>
    </row>
    <row r="36569" spans="2:5" ht="13.5" customHeight="1">
      <c r="B36569" t="str">
        <f t="shared" si="571"/>
        <v>---0</v>
      </c>
      <c r="E36569">
        <v>0</v>
      </c>
    </row>
    <row r="36570" spans="2:5" ht="13.5" customHeight="1">
      <c r="B36570" t="str">
        <f t="shared" si="571"/>
        <v>---0</v>
      </c>
      <c r="E36570">
        <v>0</v>
      </c>
    </row>
    <row r="36571" spans="2:5" ht="13.5" customHeight="1">
      <c r="B36571" t="str">
        <f t="shared" si="571"/>
        <v>---0</v>
      </c>
      <c r="E36571">
        <v>0</v>
      </c>
    </row>
    <row r="36572" spans="2:5" ht="13.5" customHeight="1">
      <c r="B36572" t="str">
        <f t="shared" si="571"/>
        <v>---0</v>
      </c>
      <c r="E36572">
        <v>0</v>
      </c>
    </row>
    <row r="36573" spans="2:5" ht="13.5" customHeight="1">
      <c r="B36573" t="str">
        <f t="shared" si="571"/>
        <v>---0</v>
      </c>
      <c r="E36573">
        <v>0</v>
      </c>
    </row>
    <row r="36574" spans="2:5" ht="13.5" customHeight="1">
      <c r="B36574" t="str">
        <f t="shared" si="571"/>
        <v>---0</v>
      </c>
      <c r="E36574">
        <v>0</v>
      </c>
    </row>
    <row r="36575" spans="2:5" ht="13.5" customHeight="1">
      <c r="B36575" t="str">
        <f t="shared" si="571"/>
        <v>---0</v>
      </c>
      <c r="E36575">
        <v>0</v>
      </c>
    </row>
    <row r="36576" spans="2:5" ht="13.5" customHeight="1">
      <c r="B36576" t="str">
        <f t="shared" si="571"/>
        <v>---0</v>
      </c>
      <c r="E36576">
        <v>0</v>
      </c>
    </row>
    <row r="36577" spans="2:5" ht="13.5" customHeight="1">
      <c r="B36577" t="str">
        <f t="shared" si="571"/>
        <v>---0</v>
      </c>
      <c r="E36577">
        <v>0</v>
      </c>
    </row>
    <row r="36578" spans="2:5" ht="13.5" customHeight="1">
      <c r="B36578" t="str">
        <f t="shared" si="571"/>
        <v>---0</v>
      </c>
      <c r="E36578">
        <v>0</v>
      </c>
    </row>
    <row r="36579" spans="2:5" ht="13.5" customHeight="1">
      <c r="B36579" t="str">
        <f t="shared" si="571"/>
        <v>---0</v>
      </c>
      <c r="E36579">
        <v>0</v>
      </c>
    </row>
    <row r="36580" spans="2:5" ht="13.5" customHeight="1">
      <c r="B36580" t="str">
        <f t="shared" si="571"/>
        <v>---0</v>
      </c>
      <c r="E36580">
        <v>0</v>
      </c>
    </row>
    <row r="36581" spans="2:5" ht="13.5" customHeight="1">
      <c r="B36581" t="str">
        <f t="shared" si="571"/>
        <v>---0</v>
      </c>
      <c r="E36581">
        <v>0</v>
      </c>
    </row>
    <row r="36582" spans="2:5" ht="13.5" customHeight="1">
      <c r="B36582" t="str">
        <f t="shared" si="571"/>
        <v>---0</v>
      </c>
      <c r="E36582">
        <v>0</v>
      </c>
    </row>
    <row r="36583" spans="2:5" ht="13.5" customHeight="1">
      <c r="B36583" t="str">
        <f t="shared" si="571"/>
        <v>---0</v>
      </c>
      <c r="E36583">
        <v>0</v>
      </c>
    </row>
    <row r="36584" spans="2:5" ht="13.5" customHeight="1">
      <c r="B36584" t="str">
        <f t="shared" si="571"/>
        <v>---0</v>
      </c>
      <c r="E36584">
        <v>0</v>
      </c>
    </row>
    <row r="36585" spans="2:5" ht="13.5" customHeight="1">
      <c r="B36585" t="str">
        <f t="shared" si="571"/>
        <v>---0</v>
      </c>
      <c r="E36585">
        <v>0</v>
      </c>
    </row>
    <row r="36586" spans="2:5" ht="13.5" customHeight="1">
      <c r="B36586" t="str">
        <f t="shared" si="571"/>
        <v>---0</v>
      </c>
      <c r="E36586">
        <v>0</v>
      </c>
    </row>
    <row r="36587" spans="2:5" ht="13.5" customHeight="1">
      <c r="B36587" t="str">
        <f t="shared" si="571"/>
        <v>---0</v>
      </c>
      <c r="E36587">
        <v>0</v>
      </c>
    </row>
    <row r="36588" spans="2:5" ht="13.5" customHeight="1">
      <c r="B36588" t="str">
        <f t="shared" si="571"/>
        <v>---0</v>
      </c>
      <c r="E36588">
        <v>0</v>
      </c>
    </row>
    <row r="36589" spans="2:5" ht="13.5" customHeight="1">
      <c r="B36589" t="str">
        <f t="shared" si="571"/>
        <v>---0</v>
      </c>
      <c r="E36589">
        <v>0</v>
      </c>
    </row>
    <row r="36590" spans="2:5" ht="13.5" customHeight="1">
      <c r="B36590" t="str">
        <f t="shared" si="571"/>
        <v>---0</v>
      </c>
      <c r="E36590">
        <v>0</v>
      </c>
    </row>
    <row r="36591" spans="2:5" ht="13.5" customHeight="1">
      <c r="B36591" t="str">
        <f t="shared" si="571"/>
        <v>---0</v>
      </c>
      <c r="E36591">
        <v>0</v>
      </c>
    </row>
    <row r="36592" spans="2:5" ht="13.5" customHeight="1">
      <c r="B36592" t="str">
        <f t="shared" si="571"/>
        <v>---0</v>
      </c>
      <c r="E36592">
        <v>0</v>
      </c>
    </row>
    <row r="36593" spans="2:5" ht="13.5" customHeight="1">
      <c r="B36593" t="str">
        <f t="shared" si="571"/>
        <v>---0</v>
      </c>
      <c r="E36593">
        <v>0</v>
      </c>
    </row>
    <row r="36594" spans="2:5" ht="13.5" customHeight="1">
      <c r="B36594" t="str">
        <f t="shared" si="571"/>
        <v>---0</v>
      </c>
      <c r="E36594">
        <v>0</v>
      </c>
    </row>
    <row r="36595" spans="2:5" ht="13.5" customHeight="1">
      <c r="B36595" t="str">
        <f t="shared" si="571"/>
        <v>---0</v>
      </c>
      <c r="E36595">
        <v>0</v>
      </c>
    </row>
    <row r="36596" spans="2:5" ht="13.5" customHeight="1">
      <c r="B36596" t="str">
        <f t="shared" si="571"/>
        <v>---0</v>
      </c>
      <c r="E36596">
        <v>0</v>
      </c>
    </row>
    <row r="36597" spans="2:5" ht="13.5" customHeight="1">
      <c r="B36597" t="str">
        <f t="shared" si="571"/>
        <v>---0</v>
      </c>
      <c r="E36597">
        <v>0</v>
      </c>
    </row>
    <row r="36598" spans="2:5" ht="13.5" customHeight="1">
      <c r="B36598" t="str">
        <f t="shared" si="571"/>
        <v>---0</v>
      </c>
      <c r="E36598">
        <v>0</v>
      </c>
    </row>
    <row r="36599" spans="2:5" ht="13.5" customHeight="1">
      <c r="B36599" t="str">
        <f t="shared" si="571"/>
        <v>---0</v>
      </c>
      <c r="E36599">
        <v>0</v>
      </c>
    </row>
    <row r="36600" spans="2:5" ht="13.5" customHeight="1">
      <c r="B36600" t="str">
        <f t="shared" si="571"/>
        <v>---0</v>
      </c>
      <c r="E36600">
        <v>0</v>
      </c>
    </row>
    <row r="36601" spans="2:5" ht="13.5" customHeight="1">
      <c r="B36601" t="str">
        <f t="shared" si="571"/>
        <v>---0</v>
      </c>
      <c r="E36601">
        <v>0</v>
      </c>
    </row>
    <row r="36602" spans="2:5" ht="13.5" customHeight="1">
      <c r="B36602" t="str">
        <f t="shared" si="571"/>
        <v>---0</v>
      </c>
      <c r="E36602">
        <v>0</v>
      </c>
    </row>
    <row r="36603" spans="2:5" ht="13.5" customHeight="1">
      <c r="B36603" t="str">
        <f t="shared" si="571"/>
        <v>---0</v>
      </c>
      <c r="E36603">
        <v>0</v>
      </c>
    </row>
    <row r="36604" spans="2:5" ht="13.5" customHeight="1">
      <c r="B36604" t="str">
        <f t="shared" si="571"/>
        <v>---0</v>
      </c>
      <c r="E36604">
        <v>0</v>
      </c>
    </row>
    <row r="36605" spans="2:5" ht="13.5" customHeight="1">
      <c r="B36605" t="str">
        <f t="shared" si="571"/>
        <v>---0</v>
      </c>
      <c r="E36605">
        <v>0</v>
      </c>
    </row>
    <row r="36606" spans="2:5" ht="13.5" customHeight="1">
      <c r="B36606" t="str">
        <f t="shared" si="571"/>
        <v>---0</v>
      </c>
      <c r="E36606">
        <v>0</v>
      </c>
    </row>
    <row r="36607" spans="2:5" ht="13.5" customHeight="1">
      <c r="B36607" t="str">
        <f t="shared" si="571"/>
        <v>---0</v>
      </c>
      <c r="E36607">
        <v>0</v>
      </c>
    </row>
    <row r="36608" spans="2:5" ht="13.5" customHeight="1">
      <c r="B36608" t="str">
        <f t="shared" si="571"/>
        <v>---0</v>
      </c>
      <c r="E36608">
        <v>0</v>
      </c>
    </row>
    <row r="36609" spans="2:5" ht="13.5" customHeight="1">
      <c r="B36609" t="str">
        <f t="shared" si="571"/>
        <v>---0</v>
      </c>
      <c r="E36609">
        <v>0</v>
      </c>
    </row>
    <row r="36610" spans="2:5" ht="13.5" customHeight="1">
      <c r="B36610" t="str">
        <f t="shared" si="571"/>
        <v>---0</v>
      </c>
      <c r="E36610">
        <v>0</v>
      </c>
    </row>
    <row r="36611" spans="2:5" ht="13.5" customHeight="1">
      <c r="B36611" t="str">
        <f t="shared" ref="B36611:B36674" si="572">A36611&amp;"---"&amp;E36611</f>
        <v>---0</v>
      </c>
      <c r="E36611">
        <v>0</v>
      </c>
    </row>
    <row r="36612" spans="2:5" ht="13.5" customHeight="1">
      <c r="B36612" t="str">
        <f t="shared" si="572"/>
        <v>---0</v>
      </c>
      <c r="E36612">
        <v>0</v>
      </c>
    </row>
    <row r="36613" spans="2:5" ht="13.5" customHeight="1">
      <c r="B36613" t="str">
        <f t="shared" si="572"/>
        <v>---0</v>
      </c>
      <c r="E36613">
        <v>0</v>
      </c>
    </row>
    <row r="36614" spans="2:5" ht="13.5" customHeight="1">
      <c r="B36614" t="str">
        <f t="shared" si="572"/>
        <v>---0</v>
      </c>
      <c r="E36614">
        <v>0</v>
      </c>
    </row>
    <row r="36615" spans="2:5" ht="13.5" customHeight="1">
      <c r="B36615" t="str">
        <f t="shared" si="572"/>
        <v>---0</v>
      </c>
      <c r="E36615">
        <v>0</v>
      </c>
    </row>
    <row r="36616" spans="2:5" ht="13.5" customHeight="1">
      <c r="B36616" t="str">
        <f t="shared" si="572"/>
        <v>---0</v>
      </c>
      <c r="E36616">
        <v>0</v>
      </c>
    </row>
    <row r="36617" spans="2:5" ht="13.5" customHeight="1">
      <c r="B36617" t="str">
        <f t="shared" si="572"/>
        <v>---0</v>
      </c>
      <c r="E36617">
        <v>0</v>
      </c>
    </row>
    <row r="36618" spans="2:5" ht="13.5" customHeight="1">
      <c r="B36618" t="str">
        <f t="shared" si="572"/>
        <v>---0</v>
      </c>
      <c r="E36618">
        <v>0</v>
      </c>
    </row>
    <row r="36619" spans="2:5" ht="13.5" customHeight="1">
      <c r="B36619" t="str">
        <f t="shared" si="572"/>
        <v>---0</v>
      </c>
      <c r="E36619">
        <v>0</v>
      </c>
    </row>
    <row r="36620" spans="2:5" ht="13.5" customHeight="1">
      <c r="B36620" t="str">
        <f t="shared" si="572"/>
        <v>---0</v>
      </c>
      <c r="E36620">
        <v>0</v>
      </c>
    </row>
    <row r="36621" spans="2:5" ht="13.5" customHeight="1">
      <c r="B36621" t="str">
        <f t="shared" si="572"/>
        <v>---0</v>
      </c>
      <c r="E36621">
        <v>0</v>
      </c>
    </row>
    <row r="36622" spans="2:5" ht="13.5" customHeight="1">
      <c r="B36622" t="str">
        <f t="shared" si="572"/>
        <v>---0</v>
      </c>
      <c r="E36622">
        <v>0</v>
      </c>
    </row>
    <row r="36623" spans="2:5" ht="13.5" customHeight="1">
      <c r="B36623" t="str">
        <f t="shared" si="572"/>
        <v>---0</v>
      </c>
      <c r="E36623">
        <v>0</v>
      </c>
    </row>
    <row r="36624" spans="2:5" ht="13.5" customHeight="1">
      <c r="B36624" t="str">
        <f t="shared" si="572"/>
        <v>---0</v>
      </c>
      <c r="E36624">
        <v>0</v>
      </c>
    </row>
    <row r="36625" spans="2:5" ht="13.5" customHeight="1">
      <c r="B36625" t="str">
        <f t="shared" si="572"/>
        <v>---0</v>
      </c>
      <c r="E36625">
        <v>0</v>
      </c>
    </row>
    <row r="36626" spans="2:5" ht="13.5" customHeight="1">
      <c r="B36626" t="str">
        <f t="shared" si="572"/>
        <v>---0</v>
      </c>
      <c r="E36626">
        <v>0</v>
      </c>
    </row>
    <row r="36627" spans="2:5" ht="13.5" customHeight="1">
      <c r="B36627" t="str">
        <f t="shared" si="572"/>
        <v>---0</v>
      </c>
      <c r="E36627">
        <v>0</v>
      </c>
    </row>
    <row r="36628" spans="2:5" ht="13.5" customHeight="1">
      <c r="B36628" t="str">
        <f t="shared" si="572"/>
        <v>---0</v>
      </c>
      <c r="E36628">
        <v>0</v>
      </c>
    </row>
    <row r="36629" spans="2:5" ht="13.5" customHeight="1">
      <c r="B36629" t="str">
        <f t="shared" si="572"/>
        <v>---0</v>
      </c>
      <c r="E36629">
        <v>0</v>
      </c>
    </row>
    <row r="36630" spans="2:5" ht="13.5" customHeight="1">
      <c r="B36630" t="str">
        <f t="shared" si="572"/>
        <v>---0</v>
      </c>
      <c r="E36630">
        <v>0</v>
      </c>
    </row>
    <row r="36631" spans="2:5" ht="13.5" customHeight="1">
      <c r="B36631" t="str">
        <f t="shared" si="572"/>
        <v>---0</v>
      </c>
      <c r="E36631">
        <v>0</v>
      </c>
    </row>
    <row r="36632" spans="2:5" ht="13.5" customHeight="1">
      <c r="B36632" t="str">
        <f t="shared" si="572"/>
        <v>---0</v>
      </c>
      <c r="E36632">
        <v>0</v>
      </c>
    </row>
    <row r="36633" spans="2:5" ht="13.5" customHeight="1">
      <c r="B36633" t="str">
        <f t="shared" si="572"/>
        <v>---0</v>
      </c>
      <c r="E36633">
        <v>0</v>
      </c>
    </row>
    <row r="36634" spans="2:5" ht="13.5" customHeight="1">
      <c r="B36634" t="str">
        <f t="shared" si="572"/>
        <v>---0</v>
      </c>
      <c r="E36634">
        <v>0</v>
      </c>
    </row>
    <row r="36635" spans="2:5" ht="13.5" customHeight="1">
      <c r="B36635" t="str">
        <f t="shared" si="572"/>
        <v>---0</v>
      </c>
      <c r="E36635">
        <v>0</v>
      </c>
    </row>
    <row r="36636" spans="2:5" ht="13.5" customHeight="1">
      <c r="B36636" t="str">
        <f t="shared" si="572"/>
        <v>---0</v>
      </c>
      <c r="E36636">
        <v>0</v>
      </c>
    </row>
    <row r="36637" spans="2:5" ht="13.5" customHeight="1">
      <c r="B36637" t="str">
        <f t="shared" si="572"/>
        <v>---0</v>
      </c>
      <c r="E36637">
        <v>0</v>
      </c>
    </row>
    <row r="36638" spans="2:5" ht="13.5" customHeight="1">
      <c r="B36638" t="str">
        <f t="shared" si="572"/>
        <v>---0</v>
      </c>
      <c r="E36638">
        <v>0</v>
      </c>
    </row>
    <row r="36639" spans="2:5" ht="13.5" customHeight="1">
      <c r="B36639" t="str">
        <f t="shared" si="572"/>
        <v>---0</v>
      </c>
      <c r="E36639">
        <v>0</v>
      </c>
    </row>
    <row r="36640" spans="2:5" ht="13.5" customHeight="1">
      <c r="B36640" t="str">
        <f t="shared" si="572"/>
        <v>---0</v>
      </c>
      <c r="E36640">
        <v>0</v>
      </c>
    </row>
    <row r="36641" spans="2:5" ht="13.5" customHeight="1">
      <c r="B36641" t="str">
        <f t="shared" si="572"/>
        <v>---0</v>
      </c>
      <c r="E36641">
        <v>0</v>
      </c>
    </row>
    <row r="36642" spans="2:5" ht="13.5" customHeight="1">
      <c r="B36642" t="str">
        <f t="shared" si="572"/>
        <v>---0</v>
      </c>
      <c r="E36642">
        <v>0</v>
      </c>
    </row>
    <row r="36643" spans="2:5" ht="13.5" customHeight="1">
      <c r="B36643" t="str">
        <f t="shared" si="572"/>
        <v>---0</v>
      </c>
      <c r="E36643">
        <v>0</v>
      </c>
    </row>
    <row r="36644" spans="2:5" ht="13.5" customHeight="1">
      <c r="B36644" t="str">
        <f t="shared" si="572"/>
        <v>---0</v>
      </c>
      <c r="E36644">
        <v>0</v>
      </c>
    </row>
    <row r="36645" spans="2:5" ht="13.5" customHeight="1">
      <c r="B36645" t="str">
        <f t="shared" si="572"/>
        <v>---0</v>
      </c>
      <c r="E36645">
        <v>0</v>
      </c>
    </row>
    <row r="36646" spans="2:5" ht="13.5" customHeight="1">
      <c r="B36646" t="str">
        <f t="shared" si="572"/>
        <v>---0</v>
      </c>
      <c r="E36646">
        <v>0</v>
      </c>
    </row>
    <row r="36647" spans="2:5" ht="13.5" customHeight="1">
      <c r="B36647" t="str">
        <f t="shared" si="572"/>
        <v>---0</v>
      </c>
      <c r="E36647">
        <v>0</v>
      </c>
    </row>
    <row r="36648" spans="2:5" ht="13.5" customHeight="1">
      <c r="B36648" t="str">
        <f t="shared" si="572"/>
        <v>---0</v>
      </c>
      <c r="E36648">
        <v>0</v>
      </c>
    </row>
    <row r="36649" spans="2:5" ht="13.5" customHeight="1">
      <c r="B36649" t="str">
        <f t="shared" si="572"/>
        <v>---0</v>
      </c>
      <c r="E36649">
        <v>0</v>
      </c>
    </row>
    <row r="36650" spans="2:5" ht="13.5" customHeight="1">
      <c r="B36650" t="str">
        <f t="shared" si="572"/>
        <v>---0</v>
      </c>
      <c r="E36650">
        <v>0</v>
      </c>
    </row>
    <row r="36651" spans="2:5" ht="13.5" customHeight="1">
      <c r="B36651" t="str">
        <f t="shared" si="572"/>
        <v>---0</v>
      </c>
      <c r="E36651">
        <v>0</v>
      </c>
    </row>
    <row r="36652" spans="2:5" ht="13.5" customHeight="1">
      <c r="B36652" t="str">
        <f t="shared" si="572"/>
        <v>---0</v>
      </c>
      <c r="E36652">
        <v>0</v>
      </c>
    </row>
    <row r="36653" spans="2:5" ht="13.5" customHeight="1">
      <c r="B36653" t="str">
        <f t="shared" si="572"/>
        <v>---0</v>
      </c>
      <c r="E36653">
        <v>0</v>
      </c>
    </row>
    <row r="36654" spans="2:5" ht="13.5" customHeight="1">
      <c r="B36654" t="str">
        <f t="shared" si="572"/>
        <v>---0</v>
      </c>
      <c r="E36654">
        <v>0</v>
      </c>
    </row>
    <row r="36655" spans="2:5" ht="13.5" customHeight="1">
      <c r="B36655" t="str">
        <f t="shared" si="572"/>
        <v>---0</v>
      </c>
      <c r="E36655">
        <v>0</v>
      </c>
    </row>
    <row r="36656" spans="2:5" ht="13.5" customHeight="1">
      <c r="B36656" t="str">
        <f t="shared" si="572"/>
        <v>---0</v>
      </c>
      <c r="E36656">
        <v>0</v>
      </c>
    </row>
    <row r="36657" spans="2:5" ht="13.5" customHeight="1">
      <c r="B36657" t="str">
        <f t="shared" si="572"/>
        <v>---0</v>
      </c>
      <c r="E36657">
        <v>0</v>
      </c>
    </row>
    <row r="36658" spans="2:5" ht="13.5" customHeight="1">
      <c r="B36658" t="str">
        <f t="shared" si="572"/>
        <v>---0</v>
      </c>
      <c r="E36658">
        <v>0</v>
      </c>
    </row>
    <row r="36659" spans="2:5" ht="13.5" customHeight="1">
      <c r="B36659" t="str">
        <f t="shared" si="572"/>
        <v>---0</v>
      </c>
      <c r="E36659">
        <v>0</v>
      </c>
    </row>
    <row r="36660" spans="2:5" ht="13.5" customHeight="1">
      <c r="B36660" t="str">
        <f t="shared" si="572"/>
        <v>---0</v>
      </c>
      <c r="E36660">
        <v>0</v>
      </c>
    </row>
    <row r="36661" spans="2:5" ht="13.5" customHeight="1">
      <c r="B36661" t="str">
        <f t="shared" si="572"/>
        <v>---0</v>
      </c>
      <c r="E36661">
        <v>0</v>
      </c>
    </row>
    <row r="36662" spans="2:5" ht="13.5" customHeight="1">
      <c r="B36662" t="str">
        <f t="shared" si="572"/>
        <v>---0</v>
      </c>
      <c r="E36662">
        <v>0</v>
      </c>
    </row>
    <row r="36663" spans="2:5" ht="13.5" customHeight="1">
      <c r="B36663" t="str">
        <f t="shared" si="572"/>
        <v>---0</v>
      </c>
      <c r="E36663">
        <v>0</v>
      </c>
    </row>
    <row r="36664" spans="2:5" ht="13.5" customHeight="1">
      <c r="B36664" t="str">
        <f t="shared" si="572"/>
        <v>---0</v>
      </c>
      <c r="E36664">
        <v>0</v>
      </c>
    </row>
    <row r="36665" spans="2:5" ht="13.5" customHeight="1">
      <c r="B36665" t="str">
        <f t="shared" si="572"/>
        <v>---0</v>
      </c>
      <c r="E36665">
        <v>0</v>
      </c>
    </row>
    <row r="36666" spans="2:5" ht="13.5" customHeight="1">
      <c r="B36666" t="str">
        <f t="shared" si="572"/>
        <v>---0</v>
      </c>
      <c r="E36666">
        <v>0</v>
      </c>
    </row>
    <row r="36667" spans="2:5" ht="13.5" customHeight="1">
      <c r="B36667" t="str">
        <f t="shared" si="572"/>
        <v>---0</v>
      </c>
      <c r="E36667">
        <v>0</v>
      </c>
    </row>
    <row r="36668" spans="2:5" ht="13.5" customHeight="1">
      <c r="B36668" t="str">
        <f t="shared" si="572"/>
        <v>---0</v>
      </c>
      <c r="E36668">
        <v>0</v>
      </c>
    </row>
    <row r="36669" spans="2:5" ht="13.5" customHeight="1">
      <c r="B36669" t="str">
        <f t="shared" si="572"/>
        <v>---0</v>
      </c>
      <c r="E36669">
        <v>0</v>
      </c>
    </row>
    <row r="36670" spans="2:5" ht="13.5" customHeight="1">
      <c r="B36670" t="str">
        <f t="shared" si="572"/>
        <v>---0</v>
      </c>
      <c r="E36670">
        <v>0</v>
      </c>
    </row>
    <row r="36671" spans="2:5" ht="13.5" customHeight="1">
      <c r="B36671" t="str">
        <f t="shared" si="572"/>
        <v>---0</v>
      </c>
      <c r="E36671">
        <v>0</v>
      </c>
    </row>
    <row r="36672" spans="2:5" ht="13.5" customHeight="1">
      <c r="B36672" t="str">
        <f t="shared" si="572"/>
        <v>---0</v>
      </c>
      <c r="E36672">
        <v>0</v>
      </c>
    </row>
    <row r="36673" spans="2:5" ht="13.5" customHeight="1">
      <c r="B36673" t="str">
        <f t="shared" si="572"/>
        <v>---0</v>
      </c>
      <c r="E36673">
        <v>0</v>
      </c>
    </row>
    <row r="36674" spans="2:5" ht="13.5" customHeight="1">
      <c r="B36674" t="str">
        <f t="shared" si="572"/>
        <v>---0</v>
      </c>
      <c r="E36674">
        <v>0</v>
      </c>
    </row>
    <row r="36675" spans="2:5" ht="13.5" customHeight="1">
      <c r="B36675" t="str">
        <f t="shared" ref="B36675:B36738" si="573">A36675&amp;"---"&amp;E36675</f>
        <v>---0</v>
      </c>
      <c r="E36675">
        <v>0</v>
      </c>
    </row>
    <row r="36676" spans="2:5" ht="13.5" customHeight="1">
      <c r="B36676" t="str">
        <f t="shared" si="573"/>
        <v>---0</v>
      </c>
      <c r="E36676">
        <v>0</v>
      </c>
    </row>
    <row r="36677" spans="2:5" ht="13.5" customHeight="1">
      <c r="B36677" t="str">
        <f t="shared" si="573"/>
        <v>---0</v>
      </c>
      <c r="E36677">
        <v>0</v>
      </c>
    </row>
    <row r="36678" spans="2:5" ht="13.5" customHeight="1">
      <c r="B36678" t="str">
        <f t="shared" si="573"/>
        <v>---0</v>
      </c>
      <c r="E36678">
        <v>0</v>
      </c>
    </row>
    <row r="36679" spans="2:5" ht="13.5" customHeight="1">
      <c r="B36679" t="str">
        <f t="shared" si="573"/>
        <v>---0</v>
      </c>
      <c r="E36679">
        <v>0</v>
      </c>
    </row>
    <row r="36680" spans="2:5" ht="13.5" customHeight="1">
      <c r="B36680" t="str">
        <f t="shared" si="573"/>
        <v>---0</v>
      </c>
      <c r="E36680">
        <v>0</v>
      </c>
    </row>
    <row r="36681" spans="2:5" ht="13.5" customHeight="1">
      <c r="B36681" t="str">
        <f t="shared" si="573"/>
        <v>---0</v>
      </c>
      <c r="E36681">
        <v>0</v>
      </c>
    </row>
    <row r="36682" spans="2:5" ht="13.5" customHeight="1">
      <c r="B36682" t="str">
        <f t="shared" si="573"/>
        <v>---0</v>
      </c>
      <c r="E36682">
        <v>0</v>
      </c>
    </row>
    <row r="36683" spans="2:5" ht="13.5" customHeight="1">
      <c r="B36683" t="str">
        <f t="shared" si="573"/>
        <v>---0</v>
      </c>
      <c r="E36683">
        <v>0</v>
      </c>
    </row>
    <row r="36684" spans="2:5" ht="13.5" customHeight="1">
      <c r="B36684" t="str">
        <f t="shared" si="573"/>
        <v>---0</v>
      </c>
      <c r="E36684">
        <v>0</v>
      </c>
    </row>
    <row r="36685" spans="2:5" ht="13.5" customHeight="1">
      <c r="B36685" t="str">
        <f t="shared" si="573"/>
        <v>---0</v>
      </c>
      <c r="E36685">
        <v>0</v>
      </c>
    </row>
    <row r="36686" spans="2:5" ht="13.5" customHeight="1">
      <c r="B36686" t="str">
        <f t="shared" si="573"/>
        <v>---0</v>
      </c>
      <c r="E36686">
        <v>0</v>
      </c>
    </row>
    <row r="36687" spans="2:5" ht="13.5" customHeight="1">
      <c r="B36687" t="str">
        <f t="shared" si="573"/>
        <v>---0</v>
      </c>
      <c r="E36687">
        <v>0</v>
      </c>
    </row>
    <row r="36688" spans="2:5" ht="13.5" customHeight="1">
      <c r="B36688" t="str">
        <f t="shared" si="573"/>
        <v>---0</v>
      </c>
      <c r="E36688">
        <v>0</v>
      </c>
    </row>
    <row r="36689" spans="2:5" ht="13.5" customHeight="1">
      <c r="B36689" t="str">
        <f t="shared" si="573"/>
        <v>---0</v>
      </c>
      <c r="E36689">
        <v>0</v>
      </c>
    </row>
    <row r="36690" spans="2:5" ht="13.5" customHeight="1">
      <c r="B36690" t="str">
        <f t="shared" si="573"/>
        <v>---0</v>
      </c>
      <c r="E36690">
        <v>0</v>
      </c>
    </row>
    <row r="36691" spans="2:5" ht="13.5" customHeight="1">
      <c r="B36691" t="str">
        <f t="shared" si="573"/>
        <v>---0</v>
      </c>
      <c r="E36691">
        <v>0</v>
      </c>
    </row>
    <row r="36692" spans="2:5" ht="13.5" customHeight="1">
      <c r="B36692" t="str">
        <f t="shared" si="573"/>
        <v>---0</v>
      </c>
      <c r="E36692">
        <v>0</v>
      </c>
    </row>
    <row r="36693" spans="2:5" ht="13.5" customHeight="1">
      <c r="B36693" t="str">
        <f t="shared" si="573"/>
        <v>---0</v>
      </c>
      <c r="E36693">
        <v>0</v>
      </c>
    </row>
    <row r="36694" spans="2:5" ht="13.5" customHeight="1">
      <c r="B36694" t="str">
        <f t="shared" si="573"/>
        <v>---0</v>
      </c>
      <c r="E36694">
        <v>0</v>
      </c>
    </row>
    <row r="36695" spans="2:5" ht="13.5" customHeight="1">
      <c r="B36695" t="str">
        <f t="shared" si="573"/>
        <v>---0</v>
      </c>
      <c r="E36695">
        <v>0</v>
      </c>
    </row>
    <row r="36696" spans="2:5" ht="13.5" customHeight="1">
      <c r="B36696" t="str">
        <f t="shared" si="573"/>
        <v>---0</v>
      </c>
      <c r="E36696">
        <v>0</v>
      </c>
    </row>
    <row r="36697" spans="2:5" ht="13.5" customHeight="1">
      <c r="B36697" t="str">
        <f t="shared" si="573"/>
        <v>---0</v>
      </c>
      <c r="E36697">
        <v>0</v>
      </c>
    </row>
    <row r="36698" spans="2:5" ht="13.5" customHeight="1">
      <c r="B36698" t="str">
        <f t="shared" si="573"/>
        <v>---0</v>
      </c>
      <c r="E36698">
        <v>0</v>
      </c>
    </row>
    <row r="36699" spans="2:5" ht="13.5" customHeight="1">
      <c r="B36699" t="str">
        <f t="shared" si="573"/>
        <v>---0</v>
      </c>
      <c r="E36699">
        <v>0</v>
      </c>
    </row>
    <row r="36700" spans="2:5" ht="13.5" customHeight="1">
      <c r="B36700" t="str">
        <f t="shared" si="573"/>
        <v>---0</v>
      </c>
      <c r="E36700">
        <v>0</v>
      </c>
    </row>
    <row r="36701" spans="2:5" ht="13.5" customHeight="1">
      <c r="B36701" t="str">
        <f t="shared" si="573"/>
        <v>---0</v>
      </c>
      <c r="E36701">
        <v>0</v>
      </c>
    </row>
    <row r="36702" spans="2:5" ht="13.5" customHeight="1">
      <c r="B36702" t="str">
        <f t="shared" si="573"/>
        <v>---0</v>
      </c>
      <c r="E36702">
        <v>0</v>
      </c>
    </row>
    <row r="36703" spans="2:5" ht="13.5" customHeight="1">
      <c r="B36703" t="str">
        <f t="shared" si="573"/>
        <v>---0</v>
      </c>
      <c r="E36703">
        <v>0</v>
      </c>
    </row>
    <row r="36704" spans="2:5" ht="13.5" customHeight="1">
      <c r="B36704" t="str">
        <f t="shared" si="573"/>
        <v>---0</v>
      </c>
      <c r="E36704">
        <v>0</v>
      </c>
    </row>
    <row r="36705" spans="2:5" ht="13.5" customHeight="1">
      <c r="B36705" t="str">
        <f t="shared" si="573"/>
        <v>---0</v>
      </c>
      <c r="E36705">
        <v>0</v>
      </c>
    </row>
    <row r="36706" spans="2:5" ht="13.5" customHeight="1">
      <c r="B36706" t="str">
        <f t="shared" si="573"/>
        <v>---0</v>
      </c>
      <c r="E36706">
        <v>0</v>
      </c>
    </row>
    <row r="36707" spans="2:5" ht="13.5" customHeight="1">
      <c r="B36707" t="str">
        <f t="shared" si="573"/>
        <v>---0</v>
      </c>
      <c r="E36707">
        <v>0</v>
      </c>
    </row>
    <row r="36708" spans="2:5" ht="13.5" customHeight="1">
      <c r="B36708" t="str">
        <f t="shared" si="573"/>
        <v>---0</v>
      </c>
      <c r="E36708">
        <v>0</v>
      </c>
    </row>
    <row r="36709" spans="2:5" ht="13.5" customHeight="1">
      <c r="B36709" t="str">
        <f t="shared" si="573"/>
        <v>---0</v>
      </c>
      <c r="E36709">
        <v>0</v>
      </c>
    </row>
    <row r="36710" spans="2:5" ht="13.5" customHeight="1">
      <c r="B36710" t="str">
        <f t="shared" si="573"/>
        <v>---0</v>
      </c>
      <c r="E36710">
        <v>0</v>
      </c>
    </row>
    <row r="36711" spans="2:5" ht="13.5" customHeight="1">
      <c r="B36711" t="str">
        <f t="shared" si="573"/>
        <v>---0</v>
      </c>
      <c r="E36711">
        <v>0</v>
      </c>
    </row>
    <row r="36712" spans="2:5" ht="13.5" customHeight="1">
      <c r="B36712" t="str">
        <f t="shared" si="573"/>
        <v>---0</v>
      </c>
      <c r="E36712">
        <v>0</v>
      </c>
    </row>
    <row r="36713" spans="2:5" ht="13.5" customHeight="1">
      <c r="B36713" t="str">
        <f t="shared" si="573"/>
        <v>---0</v>
      </c>
      <c r="E36713">
        <v>0</v>
      </c>
    </row>
    <row r="36714" spans="2:5" ht="13.5" customHeight="1">
      <c r="B36714" t="str">
        <f t="shared" si="573"/>
        <v>---0</v>
      </c>
      <c r="E36714">
        <v>0</v>
      </c>
    </row>
    <row r="36715" spans="2:5" ht="13.5" customHeight="1">
      <c r="B36715" t="str">
        <f t="shared" si="573"/>
        <v>---0</v>
      </c>
      <c r="E36715">
        <v>0</v>
      </c>
    </row>
    <row r="36716" spans="2:5" ht="13.5" customHeight="1">
      <c r="B36716" t="str">
        <f t="shared" si="573"/>
        <v>---0</v>
      </c>
      <c r="E36716">
        <v>0</v>
      </c>
    </row>
    <row r="36717" spans="2:5" ht="13.5" customHeight="1">
      <c r="B36717" t="str">
        <f t="shared" si="573"/>
        <v>---0</v>
      </c>
      <c r="E36717">
        <v>0</v>
      </c>
    </row>
    <row r="36718" spans="2:5" ht="13.5" customHeight="1">
      <c r="B36718" t="str">
        <f t="shared" si="573"/>
        <v>---0</v>
      </c>
      <c r="E36718">
        <v>0</v>
      </c>
    </row>
    <row r="36719" spans="2:5" ht="13.5" customHeight="1">
      <c r="B36719" t="str">
        <f t="shared" si="573"/>
        <v>---0</v>
      </c>
      <c r="E36719">
        <v>0</v>
      </c>
    </row>
    <row r="36720" spans="2:5" ht="13.5" customHeight="1">
      <c r="B36720" t="str">
        <f t="shared" si="573"/>
        <v>---0</v>
      </c>
      <c r="E36720">
        <v>0</v>
      </c>
    </row>
    <row r="36721" spans="2:5" ht="13.5" customHeight="1">
      <c r="B36721" t="str">
        <f t="shared" si="573"/>
        <v>---0</v>
      </c>
      <c r="E36721">
        <v>0</v>
      </c>
    </row>
    <row r="36722" spans="2:5" ht="13.5" customHeight="1">
      <c r="B36722" t="str">
        <f t="shared" si="573"/>
        <v>---0</v>
      </c>
      <c r="E36722">
        <v>0</v>
      </c>
    </row>
    <row r="36723" spans="2:5" ht="13.5" customHeight="1">
      <c r="B36723" t="str">
        <f t="shared" si="573"/>
        <v>---0</v>
      </c>
      <c r="E36723">
        <v>0</v>
      </c>
    </row>
    <row r="36724" spans="2:5" ht="13.5" customHeight="1">
      <c r="B36724" t="str">
        <f t="shared" si="573"/>
        <v>---0</v>
      </c>
      <c r="E36724">
        <v>0</v>
      </c>
    </row>
    <row r="36725" spans="2:5" ht="13.5" customHeight="1">
      <c r="B36725" t="str">
        <f t="shared" si="573"/>
        <v>---0</v>
      </c>
      <c r="E36725">
        <v>0</v>
      </c>
    </row>
    <row r="36726" spans="2:5" ht="13.5" customHeight="1">
      <c r="B36726" t="str">
        <f t="shared" si="573"/>
        <v>---0</v>
      </c>
      <c r="E36726">
        <v>0</v>
      </c>
    </row>
    <row r="36727" spans="2:5" ht="13.5" customHeight="1">
      <c r="B36727" t="str">
        <f t="shared" si="573"/>
        <v>---0</v>
      </c>
      <c r="E36727">
        <v>0</v>
      </c>
    </row>
    <row r="36728" spans="2:5" ht="13.5" customHeight="1">
      <c r="B36728" t="str">
        <f t="shared" si="573"/>
        <v>---0</v>
      </c>
      <c r="E36728">
        <v>0</v>
      </c>
    </row>
    <row r="36729" spans="2:5" ht="13.5" customHeight="1">
      <c r="B36729" t="str">
        <f t="shared" si="573"/>
        <v>---0</v>
      </c>
      <c r="E36729">
        <v>0</v>
      </c>
    </row>
    <row r="36730" spans="2:5" ht="13.5" customHeight="1">
      <c r="B36730" t="str">
        <f t="shared" si="573"/>
        <v>---0</v>
      </c>
      <c r="E36730">
        <v>0</v>
      </c>
    </row>
    <row r="36731" spans="2:5" ht="13.5" customHeight="1">
      <c r="B36731" t="str">
        <f t="shared" si="573"/>
        <v>---0</v>
      </c>
      <c r="E36731">
        <v>0</v>
      </c>
    </row>
    <row r="36732" spans="2:5" ht="13.5" customHeight="1">
      <c r="B36732" t="str">
        <f t="shared" si="573"/>
        <v>---0</v>
      </c>
      <c r="E36732">
        <v>0</v>
      </c>
    </row>
    <row r="36733" spans="2:5" ht="13.5" customHeight="1">
      <c r="B36733" t="str">
        <f t="shared" si="573"/>
        <v>---0</v>
      </c>
      <c r="E36733">
        <v>0</v>
      </c>
    </row>
    <row r="36734" spans="2:5" ht="13.5" customHeight="1">
      <c r="B36734" t="str">
        <f t="shared" si="573"/>
        <v>---0</v>
      </c>
      <c r="E36734">
        <v>0</v>
      </c>
    </row>
    <row r="36735" spans="2:5" ht="13.5" customHeight="1">
      <c r="B36735" t="str">
        <f t="shared" si="573"/>
        <v>---0</v>
      </c>
      <c r="E36735">
        <v>0</v>
      </c>
    </row>
    <row r="36736" spans="2:5" ht="13.5" customHeight="1">
      <c r="B36736" t="str">
        <f t="shared" si="573"/>
        <v>---0</v>
      </c>
      <c r="E36736">
        <v>0</v>
      </c>
    </row>
    <row r="36737" spans="2:5" ht="13.5" customHeight="1">
      <c r="B36737" t="str">
        <f t="shared" si="573"/>
        <v>---0</v>
      </c>
      <c r="E36737">
        <v>0</v>
      </c>
    </row>
    <row r="36738" spans="2:5" ht="13.5" customHeight="1">
      <c r="B36738" t="str">
        <f t="shared" si="573"/>
        <v>---0</v>
      </c>
      <c r="E36738">
        <v>0</v>
      </c>
    </row>
    <row r="36739" spans="2:5" ht="13.5" customHeight="1">
      <c r="B36739" t="str">
        <f t="shared" ref="B36739:B36802" si="574">A36739&amp;"---"&amp;E36739</f>
        <v>---0</v>
      </c>
      <c r="E36739">
        <v>0</v>
      </c>
    </row>
    <row r="36740" spans="2:5" ht="13.5" customHeight="1">
      <c r="B36740" t="str">
        <f t="shared" si="574"/>
        <v>---0</v>
      </c>
      <c r="E36740">
        <v>0</v>
      </c>
    </row>
    <row r="36741" spans="2:5" ht="13.5" customHeight="1">
      <c r="B36741" t="str">
        <f t="shared" si="574"/>
        <v>---0</v>
      </c>
      <c r="E36741">
        <v>0</v>
      </c>
    </row>
    <row r="36742" spans="2:5" ht="13.5" customHeight="1">
      <c r="B36742" t="str">
        <f t="shared" si="574"/>
        <v>---0</v>
      </c>
      <c r="E36742">
        <v>0</v>
      </c>
    </row>
    <row r="36743" spans="2:5" ht="13.5" customHeight="1">
      <c r="B36743" t="str">
        <f t="shared" si="574"/>
        <v>---0</v>
      </c>
      <c r="E36743">
        <v>0</v>
      </c>
    </row>
    <row r="36744" spans="2:5" ht="13.5" customHeight="1">
      <c r="B36744" t="str">
        <f t="shared" si="574"/>
        <v>---0</v>
      </c>
      <c r="E36744">
        <v>0</v>
      </c>
    </row>
    <row r="36745" spans="2:5" ht="13.5" customHeight="1">
      <c r="B36745" t="str">
        <f t="shared" si="574"/>
        <v>---0</v>
      </c>
      <c r="E36745">
        <v>0</v>
      </c>
    </row>
    <row r="36746" spans="2:5" ht="13.5" customHeight="1">
      <c r="B36746" t="str">
        <f t="shared" si="574"/>
        <v>---0</v>
      </c>
      <c r="E36746">
        <v>0</v>
      </c>
    </row>
    <row r="36747" spans="2:5" ht="13.5" customHeight="1">
      <c r="B36747" t="str">
        <f t="shared" si="574"/>
        <v>---0</v>
      </c>
      <c r="E36747">
        <v>0</v>
      </c>
    </row>
    <row r="36748" spans="2:5" ht="13.5" customHeight="1">
      <c r="B36748" t="str">
        <f t="shared" si="574"/>
        <v>---0</v>
      </c>
      <c r="E36748">
        <v>0</v>
      </c>
    </row>
    <row r="36749" spans="2:5" ht="13.5" customHeight="1">
      <c r="B36749" t="str">
        <f t="shared" si="574"/>
        <v>---0</v>
      </c>
      <c r="E36749">
        <v>0</v>
      </c>
    </row>
    <row r="36750" spans="2:5" ht="13.5" customHeight="1">
      <c r="B36750" t="str">
        <f t="shared" si="574"/>
        <v>---0</v>
      </c>
      <c r="E36750">
        <v>0</v>
      </c>
    </row>
    <row r="36751" spans="2:5" ht="13.5" customHeight="1">
      <c r="B36751" t="str">
        <f t="shared" si="574"/>
        <v>---0</v>
      </c>
      <c r="E36751">
        <v>0</v>
      </c>
    </row>
    <row r="36752" spans="2:5" ht="13.5" customHeight="1">
      <c r="B36752" t="str">
        <f t="shared" si="574"/>
        <v>---0</v>
      </c>
      <c r="E36752">
        <v>0</v>
      </c>
    </row>
    <row r="36753" spans="2:5" ht="13.5" customHeight="1">
      <c r="B36753" t="str">
        <f t="shared" si="574"/>
        <v>---0</v>
      </c>
      <c r="E36753">
        <v>0</v>
      </c>
    </row>
    <row r="36754" spans="2:5" ht="13.5" customHeight="1">
      <c r="B36754" t="str">
        <f t="shared" si="574"/>
        <v>---0</v>
      </c>
      <c r="E36754">
        <v>0</v>
      </c>
    </row>
    <row r="36755" spans="2:5" ht="13.5" customHeight="1">
      <c r="B36755" t="str">
        <f t="shared" si="574"/>
        <v>---0</v>
      </c>
      <c r="E36755">
        <v>0</v>
      </c>
    </row>
    <row r="36756" spans="2:5" ht="13.5" customHeight="1">
      <c r="B36756" t="str">
        <f t="shared" si="574"/>
        <v>---0</v>
      </c>
      <c r="E36756">
        <v>0</v>
      </c>
    </row>
    <row r="36757" spans="2:5" ht="13.5" customHeight="1">
      <c r="B36757" t="str">
        <f t="shared" si="574"/>
        <v>---0</v>
      </c>
      <c r="E36757">
        <v>0</v>
      </c>
    </row>
    <row r="36758" spans="2:5" ht="13.5" customHeight="1">
      <c r="B36758" t="str">
        <f t="shared" si="574"/>
        <v>---0</v>
      </c>
      <c r="E36758">
        <v>0</v>
      </c>
    </row>
    <row r="36759" spans="2:5" ht="13.5" customHeight="1">
      <c r="B36759" t="str">
        <f t="shared" si="574"/>
        <v>---0</v>
      </c>
      <c r="E36759">
        <v>0</v>
      </c>
    </row>
    <row r="36760" spans="2:5" ht="13.5" customHeight="1">
      <c r="B36760" t="str">
        <f t="shared" si="574"/>
        <v>---0</v>
      </c>
      <c r="E36760">
        <v>0</v>
      </c>
    </row>
    <row r="36761" spans="2:5" ht="13.5" customHeight="1">
      <c r="B36761" t="str">
        <f t="shared" si="574"/>
        <v>---0</v>
      </c>
      <c r="E36761">
        <v>0</v>
      </c>
    </row>
    <row r="36762" spans="2:5" ht="13.5" customHeight="1">
      <c r="B36762" t="str">
        <f t="shared" si="574"/>
        <v>---0</v>
      </c>
      <c r="E36762">
        <v>0</v>
      </c>
    </row>
    <row r="36763" spans="2:5" ht="13.5" customHeight="1">
      <c r="B36763" t="str">
        <f t="shared" si="574"/>
        <v>---0</v>
      </c>
      <c r="E36763">
        <v>0</v>
      </c>
    </row>
    <row r="36764" spans="2:5" ht="13.5" customHeight="1">
      <c r="B36764" t="str">
        <f t="shared" si="574"/>
        <v>---0</v>
      </c>
      <c r="E36764">
        <v>0</v>
      </c>
    </row>
    <row r="36765" spans="2:5" ht="13.5" customHeight="1">
      <c r="B36765" t="str">
        <f t="shared" si="574"/>
        <v>---0</v>
      </c>
      <c r="E36765">
        <v>0</v>
      </c>
    </row>
    <row r="36766" spans="2:5" ht="13.5" customHeight="1">
      <c r="B36766" t="str">
        <f t="shared" si="574"/>
        <v>---0</v>
      </c>
      <c r="E36766">
        <v>0</v>
      </c>
    </row>
    <row r="36767" spans="2:5" ht="13.5" customHeight="1">
      <c r="B36767" t="str">
        <f t="shared" si="574"/>
        <v>---0</v>
      </c>
      <c r="E36767">
        <v>0</v>
      </c>
    </row>
    <row r="36768" spans="2:5" ht="13.5" customHeight="1">
      <c r="B36768" t="str">
        <f t="shared" si="574"/>
        <v>---0</v>
      </c>
      <c r="E36768">
        <v>0</v>
      </c>
    </row>
    <row r="36769" spans="2:5" ht="13.5" customHeight="1">
      <c r="B36769" t="str">
        <f t="shared" si="574"/>
        <v>---0</v>
      </c>
      <c r="E36769">
        <v>0</v>
      </c>
    </row>
    <row r="36770" spans="2:5" ht="13.5" customHeight="1">
      <c r="B36770" t="str">
        <f t="shared" si="574"/>
        <v>---0</v>
      </c>
      <c r="E36770">
        <v>0</v>
      </c>
    </row>
    <row r="36771" spans="2:5" ht="13.5" customHeight="1">
      <c r="B36771" t="str">
        <f t="shared" si="574"/>
        <v>---0</v>
      </c>
      <c r="E36771">
        <v>0</v>
      </c>
    </row>
    <row r="36772" spans="2:5" ht="13.5" customHeight="1">
      <c r="B36772" t="str">
        <f t="shared" si="574"/>
        <v>---0</v>
      </c>
      <c r="E36772">
        <v>0</v>
      </c>
    </row>
    <row r="36773" spans="2:5" ht="13.5" customHeight="1">
      <c r="B36773" t="str">
        <f t="shared" si="574"/>
        <v>---0</v>
      </c>
      <c r="E36773">
        <v>0</v>
      </c>
    </row>
    <row r="36774" spans="2:5" ht="13.5" customHeight="1">
      <c r="B36774" t="str">
        <f t="shared" si="574"/>
        <v>---0</v>
      </c>
      <c r="E36774">
        <v>0</v>
      </c>
    </row>
    <row r="36775" spans="2:5" ht="13.5" customHeight="1">
      <c r="B36775" t="str">
        <f t="shared" si="574"/>
        <v>---0</v>
      </c>
      <c r="E36775">
        <v>0</v>
      </c>
    </row>
    <row r="36776" spans="2:5" ht="13.5" customHeight="1">
      <c r="B36776" t="str">
        <f t="shared" si="574"/>
        <v>---0</v>
      </c>
      <c r="E36776">
        <v>0</v>
      </c>
    </row>
    <row r="36777" spans="2:5" ht="13.5" customHeight="1">
      <c r="B36777" t="str">
        <f t="shared" si="574"/>
        <v>---0</v>
      </c>
      <c r="E36777">
        <v>0</v>
      </c>
    </row>
    <row r="36778" spans="2:5" ht="13.5" customHeight="1">
      <c r="B36778" t="str">
        <f t="shared" si="574"/>
        <v>---0</v>
      </c>
      <c r="E36778">
        <v>0</v>
      </c>
    </row>
    <row r="36779" spans="2:5" ht="13.5" customHeight="1">
      <c r="B36779" t="str">
        <f t="shared" si="574"/>
        <v>---0</v>
      </c>
      <c r="E36779">
        <v>0</v>
      </c>
    </row>
    <row r="36780" spans="2:5" ht="13.5" customHeight="1">
      <c r="B36780" t="str">
        <f t="shared" si="574"/>
        <v>---0</v>
      </c>
      <c r="E36780">
        <v>0</v>
      </c>
    </row>
    <row r="36781" spans="2:5" ht="13.5" customHeight="1">
      <c r="B36781" t="str">
        <f t="shared" si="574"/>
        <v>---0</v>
      </c>
      <c r="E36781">
        <v>0</v>
      </c>
    </row>
    <row r="36782" spans="2:5" ht="13.5" customHeight="1">
      <c r="B36782" t="str">
        <f t="shared" si="574"/>
        <v>---0</v>
      </c>
      <c r="E36782">
        <v>0</v>
      </c>
    </row>
    <row r="36783" spans="2:5" ht="13.5" customHeight="1">
      <c r="B36783" t="str">
        <f t="shared" si="574"/>
        <v>---0</v>
      </c>
      <c r="E36783">
        <v>0</v>
      </c>
    </row>
    <row r="36784" spans="2:5" ht="13.5" customHeight="1">
      <c r="B36784" t="str">
        <f t="shared" si="574"/>
        <v>---0</v>
      </c>
      <c r="E36784">
        <v>0</v>
      </c>
    </row>
    <row r="36785" spans="2:5" ht="13.5" customHeight="1">
      <c r="B36785" t="str">
        <f t="shared" si="574"/>
        <v>---0</v>
      </c>
      <c r="E36785">
        <v>0</v>
      </c>
    </row>
    <row r="36786" spans="2:5" ht="13.5" customHeight="1">
      <c r="B36786" t="str">
        <f t="shared" si="574"/>
        <v>---0</v>
      </c>
      <c r="E36786">
        <v>0</v>
      </c>
    </row>
    <row r="36787" spans="2:5" ht="13.5" customHeight="1">
      <c r="B36787" t="str">
        <f t="shared" si="574"/>
        <v>---0</v>
      </c>
      <c r="E36787">
        <v>0</v>
      </c>
    </row>
    <row r="36788" spans="2:5" ht="13.5" customHeight="1">
      <c r="B36788" t="str">
        <f t="shared" si="574"/>
        <v>---0</v>
      </c>
      <c r="E36788">
        <v>0</v>
      </c>
    </row>
    <row r="36789" spans="2:5" ht="13.5" customHeight="1">
      <c r="B36789" t="str">
        <f t="shared" si="574"/>
        <v>---0</v>
      </c>
      <c r="E36789">
        <v>0</v>
      </c>
    </row>
    <row r="36790" spans="2:5" ht="13.5" customHeight="1">
      <c r="B36790" t="str">
        <f t="shared" si="574"/>
        <v>---0</v>
      </c>
      <c r="E36790">
        <v>0</v>
      </c>
    </row>
    <row r="36791" spans="2:5" ht="13.5" customHeight="1">
      <c r="B36791" t="str">
        <f t="shared" si="574"/>
        <v>---0</v>
      </c>
      <c r="E36791">
        <v>0</v>
      </c>
    </row>
    <row r="36792" spans="2:5" ht="13.5" customHeight="1">
      <c r="B36792" t="str">
        <f t="shared" si="574"/>
        <v>---0</v>
      </c>
      <c r="E36792">
        <v>0</v>
      </c>
    </row>
    <row r="36793" spans="2:5" ht="13.5" customHeight="1">
      <c r="B36793" t="str">
        <f t="shared" si="574"/>
        <v>---0</v>
      </c>
      <c r="E36793">
        <v>0</v>
      </c>
    </row>
    <row r="36794" spans="2:5" ht="13.5" customHeight="1">
      <c r="B36794" t="str">
        <f t="shared" si="574"/>
        <v>---0</v>
      </c>
      <c r="E36794">
        <v>0</v>
      </c>
    </row>
    <row r="36795" spans="2:5" ht="13.5" customHeight="1">
      <c r="B36795" t="str">
        <f t="shared" si="574"/>
        <v>---0</v>
      </c>
      <c r="E36795">
        <v>0</v>
      </c>
    </row>
    <row r="36796" spans="2:5" ht="13.5" customHeight="1">
      <c r="B36796" t="str">
        <f t="shared" si="574"/>
        <v>---0</v>
      </c>
      <c r="E36796">
        <v>0</v>
      </c>
    </row>
    <row r="36797" spans="2:5" ht="13.5" customHeight="1">
      <c r="B36797" t="str">
        <f t="shared" si="574"/>
        <v>---0</v>
      </c>
      <c r="E36797">
        <v>0</v>
      </c>
    </row>
    <row r="36798" spans="2:5" ht="13.5" customHeight="1">
      <c r="B36798" t="str">
        <f t="shared" si="574"/>
        <v>---0</v>
      </c>
      <c r="E36798">
        <v>0</v>
      </c>
    </row>
    <row r="36799" spans="2:5" ht="13.5" customHeight="1">
      <c r="B36799" t="str">
        <f t="shared" si="574"/>
        <v>---0</v>
      </c>
      <c r="E36799">
        <v>0</v>
      </c>
    </row>
    <row r="36800" spans="2:5" ht="13.5" customHeight="1">
      <c r="B36800" t="str">
        <f t="shared" si="574"/>
        <v>---0</v>
      </c>
      <c r="E36800">
        <v>0</v>
      </c>
    </row>
    <row r="36801" spans="2:5" ht="13.5" customHeight="1">
      <c r="B36801" t="str">
        <f t="shared" si="574"/>
        <v>---0</v>
      </c>
      <c r="E36801">
        <v>0</v>
      </c>
    </row>
    <row r="36802" spans="2:5" ht="13.5" customHeight="1">
      <c r="B36802" t="str">
        <f t="shared" si="574"/>
        <v>---0</v>
      </c>
      <c r="E36802">
        <v>0</v>
      </c>
    </row>
    <row r="36803" spans="2:5" ht="13.5" customHeight="1">
      <c r="B36803" t="str">
        <f t="shared" ref="B36803:B36866" si="575">A36803&amp;"---"&amp;E36803</f>
        <v>---0</v>
      </c>
      <c r="E36803">
        <v>0</v>
      </c>
    </row>
    <row r="36804" spans="2:5" ht="13.5" customHeight="1">
      <c r="B36804" t="str">
        <f t="shared" si="575"/>
        <v>---0</v>
      </c>
      <c r="E36804">
        <v>0</v>
      </c>
    </row>
    <row r="36805" spans="2:5" ht="13.5" customHeight="1">
      <c r="B36805" t="str">
        <f t="shared" si="575"/>
        <v>---0</v>
      </c>
      <c r="E36805">
        <v>0</v>
      </c>
    </row>
    <row r="36806" spans="2:5" ht="13.5" customHeight="1">
      <c r="B36806" t="str">
        <f t="shared" si="575"/>
        <v>---0</v>
      </c>
      <c r="E36806">
        <v>0</v>
      </c>
    </row>
    <row r="36807" spans="2:5" ht="13.5" customHeight="1">
      <c r="B36807" t="str">
        <f t="shared" si="575"/>
        <v>---0</v>
      </c>
      <c r="E36807">
        <v>0</v>
      </c>
    </row>
    <row r="36808" spans="2:5" ht="13.5" customHeight="1">
      <c r="B36808" t="str">
        <f t="shared" si="575"/>
        <v>---0</v>
      </c>
      <c r="E36808">
        <v>0</v>
      </c>
    </row>
    <row r="36809" spans="2:5" ht="13.5" customHeight="1">
      <c r="B36809" t="str">
        <f t="shared" si="575"/>
        <v>---0</v>
      </c>
      <c r="E36809">
        <v>0</v>
      </c>
    </row>
    <row r="36810" spans="2:5" ht="13.5" customHeight="1">
      <c r="B36810" t="str">
        <f t="shared" si="575"/>
        <v>---0</v>
      </c>
      <c r="E36810">
        <v>0</v>
      </c>
    </row>
    <row r="36811" spans="2:5" ht="13.5" customHeight="1">
      <c r="B36811" t="str">
        <f t="shared" si="575"/>
        <v>---0</v>
      </c>
      <c r="E36811">
        <v>0</v>
      </c>
    </row>
    <row r="36812" spans="2:5" ht="13.5" customHeight="1">
      <c r="B36812" t="str">
        <f t="shared" si="575"/>
        <v>---0</v>
      </c>
      <c r="E36812">
        <v>0</v>
      </c>
    </row>
    <row r="36813" spans="2:5" ht="13.5" customHeight="1">
      <c r="B36813" t="str">
        <f t="shared" si="575"/>
        <v>---0</v>
      </c>
      <c r="E36813">
        <v>0</v>
      </c>
    </row>
    <row r="36814" spans="2:5" ht="13.5" customHeight="1">
      <c r="B36814" t="str">
        <f t="shared" si="575"/>
        <v>---0</v>
      </c>
      <c r="E36814">
        <v>0</v>
      </c>
    </row>
    <row r="36815" spans="2:5" ht="13.5" customHeight="1">
      <c r="B36815" t="str">
        <f t="shared" si="575"/>
        <v>---0</v>
      </c>
      <c r="E36815">
        <v>0</v>
      </c>
    </row>
    <row r="36816" spans="2:5" ht="13.5" customHeight="1">
      <c r="B36816" t="str">
        <f t="shared" si="575"/>
        <v>---0</v>
      </c>
      <c r="E36816">
        <v>0</v>
      </c>
    </row>
    <row r="36817" spans="2:5" ht="13.5" customHeight="1">
      <c r="B36817" t="str">
        <f t="shared" si="575"/>
        <v>---0</v>
      </c>
      <c r="E36817">
        <v>0</v>
      </c>
    </row>
    <row r="36818" spans="2:5" ht="13.5" customHeight="1">
      <c r="B36818" t="str">
        <f t="shared" si="575"/>
        <v>---0</v>
      </c>
      <c r="E36818">
        <v>0</v>
      </c>
    </row>
    <row r="36819" spans="2:5" ht="13.5" customHeight="1">
      <c r="B36819" t="str">
        <f t="shared" si="575"/>
        <v>---0</v>
      </c>
      <c r="E36819">
        <v>0</v>
      </c>
    </row>
    <row r="36820" spans="2:5" ht="13.5" customHeight="1">
      <c r="B36820" t="str">
        <f t="shared" si="575"/>
        <v>---0</v>
      </c>
      <c r="E36820">
        <v>0</v>
      </c>
    </row>
    <row r="36821" spans="2:5" ht="13.5" customHeight="1">
      <c r="B36821" t="str">
        <f t="shared" si="575"/>
        <v>---0</v>
      </c>
      <c r="E36821">
        <v>0</v>
      </c>
    </row>
    <row r="36822" spans="2:5" ht="13.5" customHeight="1">
      <c r="B36822" t="str">
        <f t="shared" si="575"/>
        <v>---0</v>
      </c>
      <c r="E36822">
        <v>0</v>
      </c>
    </row>
    <row r="36823" spans="2:5" ht="13.5" customHeight="1">
      <c r="B36823" t="str">
        <f t="shared" si="575"/>
        <v>---0</v>
      </c>
      <c r="E36823">
        <v>0</v>
      </c>
    </row>
    <row r="36824" spans="2:5" ht="13.5" customHeight="1">
      <c r="B36824" t="str">
        <f t="shared" si="575"/>
        <v>---0</v>
      </c>
      <c r="E36824">
        <v>0</v>
      </c>
    </row>
    <row r="36825" spans="2:5" ht="13.5" customHeight="1">
      <c r="B36825" t="str">
        <f t="shared" si="575"/>
        <v>---0</v>
      </c>
      <c r="E36825">
        <v>0</v>
      </c>
    </row>
    <row r="36826" spans="2:5" ht="13.5" customHeight="1">
      <c r="B36826" t="str">
        <f t="shared" si="575"/>
        <v>---0</v>
      </c>
      <c r="E36826">
        <v>0</v>
      </c>
    </row>
    <row r="36827" spans="2:5" ht="13.5" customHeight="1">
      <c r="B36827" t="str">
        <f t="shared" si="575"/>
        <v>---0</v>
      </c>
      <c r="E36827">
        <v>0</v>
      </c>
    </row>
    <row r="36828" spans="2:5" ht="13.5" customHeight="1">
      <c r="B36828" t="str">
        <f t="shared" si="575"/>
        <v>---0</v>
      </c>
      <c r="E36828">
        <v>0</v>
      </c>
    </row>
    <row r="36829" spans="2:5" ht="13.5" customHeight="1">
      <c r="B36829" t="str">
        <f t="shared" si="575"/>
        <v>---0</v>
      </c>
      <c r="E36829">
        <v>0</v>
      </c>
    </row>
    <row r="36830" spans="2:5" ht="13.5" customHeight="1">
      <c r="B36830" t="str">
        <f t="shared" si="575"/>
        <v>---0</v>
      </c>
      <c r="E36830">
        <v>0</v>
      </c>
    </row>
    <row r="36831" spans="2:5" ht="13.5" customHeight="1">
      <c r="B36831" t="str">
        <f t="shared" si="575"/>
        <v>---0</v>
      </c>
      <c r="E36831">
        <v>0</v>
      </c>
    </row>
    <row r="36832" spans="2:5" ht="13.5" customHeight="1">
      <c r="B36832" t="str">
        <f t="shared" si="575"/>
        <v>---0</v>
      </c>
      <c r="E36832">
        <v>0</v>
      </c>
    </row>
    <row r="36833" spans="2:5" ht="13.5" customHeight="1">
      <c r="B36833" t="str">
        <f t="shared" si="575"/>
        <v>---0</v>
      </c>
      <c r="E36833">
        <v>0</v>
      </c>
    </row>
    <row r="36834" spans="2:5" ht="13.5" customHeight="1">
      <c r="B36834" t="str">
        <f t="shared" si="575"/>
        <v>---0</v>
      </c>
      <c r="E36834">
        <v>0</v>
      </c>
    </row>
    <row r="36835" spans="2:5" ht="13.5" customHeight="1">
      <c r="B36835" t="str">
        <f t="shared" si="575"/>
        <v>---0</v>
      </c>
      <c r="E36835">
        <v>0</v>
      </c>
    </row>
    <row r="36836" spans="2:5" ht="13.5" customHeight="1">
      <c r="B36836" t="str">
        <f t="shared" si="575"/>
        <v>---0</v>
      </c>
      <c r="E36836">
        <v>0</v>
      </c>
    </row>
    <row r="36837" spans="2:5" ht="13.5" customHeight="1">
      <c r="B36837" t="str">
        <f t="shared" si="575"/>
        <v>---0</v>
      </c>
      <c r="E36837">
        <v>0</v>
      </c>
    </row>
    <row r="36838" spans="2:5" ht="13.5" customHeight="1">
      <c r="B36838" t="str">
        <f t="shared" si="575"/>
        <v>---0</v>
      </c>
      <c r="E36838">
        <v>0</v>
      </c>
    </row>
    <row r="36839" spans="2:5" ht="13.5" customHeight="1">
      <c r="B36839" t="str">
        <f t="shared" si="575"/>
        <v>---0</v>
      </c>
      <c r="E36839">
        <v>0</v>
      </c>
    </row>
    <row r="36840" spans="2:5" ht="13.5" customHeight="1">
      <c r="B36840" t="str">
        <f t="shared" si="575"/>
        <v>---0</v>
      </c>
      <c r="E36840">
        <v>0</v>
      </c>
    </row>
    <row r="36841" spans="2:5" ht="13.5" customHeight="1">
      <c r="B36841" t="str">
        <f t="shared" si="575"/>
        <v>---0</v>
      </c>
      <c r="E36841">
        <v>0</v>
      </c>
    </row>
    <row r="36842" spans="2:5" ht="13.5" customHeight="1">
      <c r="B36842" t="str">
        <f t="shared" si="575"/>
        <v>---0</v>
      </c>
      <c r="E36842">
        <v>0</v>
      </c>
    </row>
    <row r="36843" spans="2:5" ht="13.5" customHeight="1">
      <c r="B36843" t="str">
        <f t="shared" si="575"/>
        <v>---0</v>
      </c>
      <c r="E36843">
        <v>0</v>
      </c>
    </row>
    <row r="36844" spans="2:5" ht="13.5" customHeight="1">
      <c r="B36844" t="str">
        <f t="shared" si="575"/>
        <v>---0</v>
      </c>
      <c r="E36844">
        <v>0</v>
      </c>
    </row>
    <row r="36845" spans="2:5" ht="13.5" customHeight="1">
      <c r="B36845" t="str">
        <f t="shared" si="575"/>
        <v>---0</v>
      </c>
      <c r="E36845">
        <v>0</v>
      </c>
    </row>
    <row r="36846" spans="2:5" ht="13.5" customHeight="1">
      <c r="B36846" t="str">
        <f t="shared" si="575"/>
        <v>---0</v>
      </c>
      <c r="E36846">
        <v>0</v>
      </c>
    </row>
    <row r="36847" spans="2:5" ht="13.5" customHeight="1">
      <c r="B36847" t="str">
        <f t="shared" si="575"/>
        <v>---0</v>
      </c>
      <c r="E36847">
        <v>0</v>
      </c>
    </row>
    <row r="36848" spans="2:5" ht="13.5" customHeight="1">
      <c r="B36848" t="str">
        <f t="shared" si="575"/>
        <v>---0</v>
      </c>
      <c r="E36848">
        <v>0</v>
      </c>
    </row>
    <row r="36849" spans="2:5" ht="13.5" customHeight="1">
      <c r="B36849" t="str">
        <f t="shared" si="575"/>
        <v>---0</v>
      </c>
      <c r="E36849">
        <v>0</v>
      </c>
    </row>
    <row r="36850" spans="2:5" ht="13.5" customHeight="1">
      <c r="B36850" t="str">
        <f t="shared" si="575"/>
        <v>---0</v>
      </c>
      <c r="E36850">
        <v>0</v>
      </c>
    </row>
    <row r="36851" spans="2:5" ht="13.5" customHeight="1">
      <c r="B36851" t="str">
        <f t="shared" si="575"/>
        <v>---0</v>
      </c>
      <c r="E36851">
        <v>0</v>
      </c>
    </row>
    <row r="36852" spans="2:5" ht="13.5" customHeight="1">
      <c r="B36852" t="str">
        <f t="shared" si="575"/>
        <v>---0</v>
      </c>
      <c r="E36852">
        <v>0</v>
      </c>
    </row>
    <row r="36853" spans="2:5" ht="13.5" customHeight="1">
      <c r="B36853" t="str">
        <f t="shared" si="575"/>
        <v>---0</v>
      </c>
      <c r="E36853">
        <v>0</v>
      </c>
    </row>
    <row r="36854" spans="2:5" ht="13.5" customHeight="1">
      <c r="B36854" t="str">
        <f t="shared" si="575"/>
        <v>---0</v>
      </c>
      <c r="E36854">
        <v>0</v>
      </c>
    </row>
    <row r="36855" spans="2:5" ht="13.5" customHeight="1">
      <c r="B36855" t="str">
        <f t="shared" si="575"/>
        <v>---0</v>
      </c>
      <c r="E36855">
        <v>0</v>
      </c>
    </row>
    <row r="36856" spans="2:5" ht="13.5" customHeight="1">
      <c r="B36856" t="str">
        <f t="shared" si="575"/>
        <v>---0</v>
      </c>
      <c r="E36856">
        <v>0</v>
      </c>
    </row>
    <row r="36857" spans="2:5" ht="13.5" customHeight="1">
      <c r="B36857" t="str">
        <f t="shared" si="575"/>
        <v>---0</v>
      </c>
      <c r="E36857">
        <v>0</v>
      </c>
    </row>
    <row r="36858" spans="2:5" ht="13.5" customHeight="1">
      <c r="B36858" t="str">
        <f t="shared" si="575"/>
        <v>---0</v>
      </c>
      <c r="E36858">
        <v>0</v>
      </c>
    </row>
    <row r="36859" spans="2:5" ht="13.5" customHeight="1">
      <c r="B36859" t="str">
        <f t="shared" si="575"/>
        <v>---0</v>
      </c>
      <c r="E36859">
        <v>0</v>
      </c>
    </row>
    <row r="36860" spans="2:5" ht="13.5" customHeight="1">
      <c r="B36860" t="str">
        <f t="shared" si="575"/>
        <v>---0</v>
      </c>
      <c r="E36860">
        <v>0</v>
      </c>
    </row>
    <row r="36861" spans="2:5" ht="13.5" customHeight="1">
      <c r="B36861" t="str">
        <f t="shared" si="575"/>
        <v>---0</v>
      </c>
      <c r="E36861">
        <v>0</v>
      </c>
    </row>
    <row r="36862" spans="2:5" ht="13.5" customHeight="1">
      <c r="B36862" t="str">
        <f t="shared" si="575"/>
        <v>---0</v>
      </c>
      <c r="E36862">
        <v>0</v>
      </c>
    </row>
    <row r="36863" spans="2:5" ht="13.5" customHeight="1">
      <c r="B36863" t="str">
        <f t="shared" si="575"/>
        <v>---0</v>
      </c>
      <c r="E36863">
        <v>0</v>
      </c>
    </row>
    <row r="36864" spans="2:5" ht="13.5" customHeight="1">
      <c r="B36864" t="str">
        <f t="shared" si="575"/>
        <v>---0</v>
      </c>
      <c r="E36864">
        <v>0</v>
      </c>
    </row>
    <row r="36865" spans="2:5" ht="13.5" customHeight="1">
      <c r="B36865" t="str">
        <f t="shared" si="575"/>
        <v>---0</v>
      </c>
      <c r="E36865">
        <v>0</v>
      </c>
    </row>
    <row r="36866" spans="2:5" ht="13.5" customHeight="1">
      <c r="B36866" t="str">
        <f t="shared" si="575"/>
        <v>---0</v>
      </c>
      <c r="E36866">
        <v>0</v>
      </c>
    </row>
    <row r="36867" spans="2:5" ht="13.5" customHeight="1">
      <c r="B36867" t="str">
        <f t="shared" ref="B36867:B36930" si="576">A36867&amp;"---"&amp;E36867</f>
        <v>---0</v>
      </c>
      <c r="E36867">
        <v>0</v>
      </c>
    </row>
    <row r="36868" spans="2:5" ht="13.5" customHeight="1">
      <c r="B36868" t="str">
        <f t="shared" si="576"/>
        <v>---0</v>
      </c>
      <c r="E36868">
        <v>0</v>
      </c>
    </row>
    <row r="36869" spans="2:5" ht="13.5" customHeight="1">
      <c r="B36869" t="str">
        <f t="shared" si="576"/>
        <v>---0</v>
      </c>
      <c r="E36869">
        <v>0</v>
      </c>
    </row>
    <row r="36870" spans="2:5" ht="13.5" customHeight="1">
      <c r="B36870" t="str">
        <f t="shared" si="576"/>
        <v>---0</v>
      </c>
      <c r="E36870">
        <v>0</v>
      </c>
    </row>
    <row r="36871" spans="2:5" ht="13.5" customHeight="1">
      <c r="B36871" t="str">
        <f t="shared" si="576"/>
        <v>---0</v>
      </c>
      <c r="E36871">
        <v>0</v>
      </c>
    </row>
    <row r="36872" spans="2:5" ht="13.5" customHeight="1">
      <c r="B36872" t="str">
        <f t="shared" si="576"/>
        <v>---0</v>
      </c>
      <c r="E36872">
        <v>0</v>
      </c>
    </row>
    <row r="36873" spans="2:5" ht="13.5" customHeight="1">
      <c r="B36873" t="str">
        <f t="shared" si="576"/>
        <v>---0</v>
      </c>
      <c r="E36873">
        <v>0</v>
      </c>
    </row>
    <row r="36874" spans="2:5" ht="13.5" customHeight="1">
      <c r="B36874" t="str">
        <f t="shared" si="576"/>
        <v>---0</v>
      </c>
      <c r="E36874">
        <v>0</v>
      </c>
    </row>
    <row r="36875" spans="2:5" ht="13.5" customHeight="1">
      <c r="B36875" t="str">
        <f t="shared" si="576"/>
        <v>---0</v>
      </c>
      <c r="E36875">
        <v>0</v>
      </c>
    </row>
    <row r="36876" spans="2:5" ht="13.5" customHeight="1">
      <c r="B36876" t="str">
        <f t="shared" si="576"/>
        <v>---0</v>
      </c>
      <c r="E36876">
        <v>0</v>
      </c>
    </row>
    <row r="36877" spans="2:5" ht="13.5" customHeight="1">
      <c r="B36877" t="str">
        <f t="shared" si="576"/>
        <v>---0</v>
      </c>
      <c r="E36877">
        <v>0</v>
      </c>
    </row>
    <row r="36878" spans="2:5" ht="13.5" customHeight="1">
      <c r="B36878" t="str">
        <f t="shared" si="576"/>
        <v>---0</v>
      </c>
      <c r="E36878">
        <v>0</v>
      </c>
    </row>
    <row r="36879" spans="2:5" ht="13.5" customHeight="1">
      <c r="B36879" t="str">
        <f t="shared" si="576"/>
        <v>---0</v>
      </c>
      <c r="E36879">
        <v>0</v>
      </c>
    </row>
    <row r="36880" spans="2:5" ht="13.5" customHeight="1">
      <c r="B36880" t="str">
        <f t="shared" si="576"/>
        <v>---0</v>
      </c>
      <c r="E36880">
        <v>0</v>
      </c>
    </row>
    <row r="36881" spans="2:5" ht="13.5" customHeight="1">
      <c r="B36881" t="str">
        <f t="shared" si="576"/>
        <v>---0</v>
      </c>
      <c r="E36881">
        <v>0</v>
      </c>
    </row>
    <row r="36882" spans="2:5" ht="13.5" customHeight="1">
      <c r="B36882" t="str">
        <f t="shared" si="576"/>
        <v>---0</v>
      </c>
      <c r="E36882">
        <v>0</v>
      </c>
    </row>
    <row r="36883" spans="2:5" ht="13.5" customHeight="1">
      <c r="B36883" t="str">
        <f t="shared" si="576"/>
        <v>---0</v>
      </c>
      <c r="E36883">
        <v>0</v>
      </c>
    </row>
    <row r="36884" spans="2:5" ht="13.5" customHeight="1">
      <c r="B36884" t="str">
        <f t="shared" si="576"/>
        <v>---0</v>
      </c>
      <c r="E36884">
        <v>0</v>
      </c>
    </row>
    <row r="36885" spans="2:5" ht="13.5" customHeight="1">
      <c r="B36885" t="str">
        <f t="shared" si="576"/>
        <v>---0</v>
      </c>
      <c r="E36885">
        <v>0</v>
      </c>
    </row>
    <row r="36886" spans="2:5" ht="13.5" customHeight="1">
      <c r="B36886" t="str">
        <f t="shared" si="576"/>
        <v>---0</v>
      </c>
      <c r="E36886">
        <v>0</v>
      </c>
    </row>
    <row r="36887" spans="2:5" ht="13.5" customHeight="1">
      <c r="B36887" t="str">
        <f t="shared" si="576"/>
        <v>---0</v>
      </c>
      <c r="E36887">
        <v>0</v>
      </c>
    </row>
    <row r="36888" spans="2:5" ht="13.5" customHeight="1">
      <c r="B36888" t="str">
        <f t="shared" si="576"/>
        <v>---0</v>
      </c>
      <c r="E36888">
        <v>0</v>
      </c>
    </row>
    <row r="36889" spans="2:5" ht="13.5" customHeight="1">
      <c r="B36889" t="str">
        <f t="shared" si="576"/>
        <v>---0</v>
      </c>
      <c r="E36889">
        <v>0</v>
      </c>
    </row>
    <row r="36890" spans="2:5" ht="13.5" customHeight="1">
      <c r="B36890" t="str">
        <f t="shared" si="576"/>
        <v>---0</v>
      </c>
      <c r="E36890">
        <v>0</v>
      </c>
    </row>
    <row r="36891" spans="2:5" ht="13.5" customHeight="1">
      <c r="B36891" t="str">
        <f t="shared" si="576"/>
        <v>---0</v>
      </c>
      <c r="E36891">
        <v>0</v>
      </c>
    </row>
    <row r="36892" spans="2:5" ht="13.5" customHeight="1">
      <c r="B36892" t="str">
        <f t="shared" si="576"/>
        <v>---0</v>
      </c>
      <c r="E36892">
        <v>0</v>
      </c>
    </row>
    <row r="36893" spans="2:5" ht="13.5" customHeight="1">
      <c r="B36893" t="str">
        <f t="shared" si="576"/>
        <v>---0</v>
      </c>
      <c r="E36893">
        <v>0</v>
      </c>
    </row>
    <row r="36894" spans="2:5" ht="13.5" customHeight="1">
      <c r="B36894" t="str">
        <f t="shared" si="576"/>
        <v>---0</v>
      </c>
      <c r="E36894">
        <v>0</v>
      </c>
    </row>
    <row r="36895" spans="2:5" ht="13.5" customHeight="1">
      <c r="B36895" t="str">
        <f t="shared" si="576"/>
        <v>---0</v>
      </c>
      <c r="E36895">
        <v>0</v>
      </c>
    </row>
    <row r="36896" spans="2:5" ht="13.5" customHeight="1">
      <c r="B36896" t="str">
        <f t="shared" si="576"/>
        <v>---0</v>
      </c>
      <c r="E36896">
        <v>0</v>
      </c>
    </row>
    <row r="36897" spans="2:5" ht="13.5" customHeight="1">
      <c r="B36897" t="str">
        <f t="shared" si="576"/>
        <v>---0</v>
      </c>
      <c r="E36897">
        <v>0</v>
      </c>
    </row>
    <row r="36898" spans="2:5" ht="13.5" customHeight="1">
      <c r="B36898" t="str">
        <f t="shared" si="576"/>
        <v>---0</v>
      </c>
      <c r="E36898">
        <v>0</v>
      </c>
    </row>
    <row r="36899" spans="2:5" ht="13.5" customHeight="1">
      <c r="B36899" t="str">
        <f t="shared" si="576"/>
        <v>---0</v>
      </c>
      <c r="E36899">
        <v>0</v>
      </c>
    </row>
    <row r="36900" spans="2:5" ht="13.5" customHeight="1">
      <c r="B36900" t="str">
        <f t="shared" si="576"/>
        <v>---0</v>
      </c>
      <c r="E36900">
        <v>0</v>
      </c>
    </row>
    <row r="36901" spans="2:5" ht="13.5" customHeight="1">
      <c r="B36901" t="str">
        <f t="shared" si="576"/>
        <v>---0</v>
      </c>
      <c r="E36901">
        <v>0</v>
      </c>
    </row>
    <row r="36902" spans="2:5" ht="13.5" customHeight="1">
      <c r="B36902" t="str">
        <f t="shared" si="576"/>
        <v>---0</v>
      </c>
      <c r="E36902">
        <v>0</v>
      </c>
    </row>
    <row r="36903" spans="2:5" ht="13.5" customHeight="1">
      <c r="B36903" t="str">
        <f t="shared" si="576"/>
        <v>---0</v>
      </c>
      <c r="E36903">
        <v>0</v>
      </c>
    </row>
    <row r="36904" spans="2:5" ht="13.5" customHeight="1">
      <c r="B36904" t="str">
        <f t="shared" si="576"/>
        <v>---0</v>
      </c>
      <c r="E36904">
        <v>0</v>
      </c>
    </row>
    <row r="36905" spans="2:5" ht="13.5" customHeight="1">
      <c r="B36905" t="str">
        <f t="shared" si="576"/>
        <v>---0</v>
      </c>
      <c r="E36905">
        <v>0</v>
      </c>
    </row>
    <row r="36906" spans="2:5" ht="13.5" customHeight="1">
      <c r="B36906" t="str">
        <f t="shared" si="576"/>
        <v>---0</v>
      </c>
      <c r="E36906">
        <v>0</v>
      </c>
    </row>
    <row r="36907" spans="2:5" ht="13.5" customHeight="1">
      <c r="B36907" t="str">
        <f t="shared" si="576"/>
        <v>---0</v>
      </c>
      <c r="E36907">
        <v>0</v>
      </c>
    </row>
    <row r="36908" spans="2:5" ht="13.5" customHeight="1">
      <c r="B36908" t="str">
        <f t="shared" si="576"/>
        <v>---0</v>
      </c>
      <c r="E36908">
        <v>0</v>
      </c>
    </row>
    <row r="36909" spans="2:5" ht="13.5" customHeight="1">
      <c r="B36909" t="str">
        <f t="shared" si="576"/>
        <v>---0</v>
      </c>
      <c r="E36909">
        <v>0</v>
      </c>
    </row>
    <row r="36910" spans="2:5" ht="13.5" customHeight="1">
      <c r="B36910" t="str">
        <f t="shared" si="576"/>
        <v>---0</v>
      </c>
      <c r="E36910">
        <v>0</v>
      </c>
    </row>
    <row r="36911" spans="2:5" ht="13.5" customHeight="1">
      <c r="B36911" t="str">
        <f t="shared" si="576"/>
        <v>---0</v>
      </c>
      <c r="E36911">
        <v>0</v>
      </c>
    </row>
    <row r="36912" spans="2:5" ht="13.5" customHeight="1">
      <c r="B36912" t="str">
        <f t="shared" si="576"/>
        <v>---0</v>
      </c>
      <c r="E36912">
        <v>0</v>
      </c>
    </row>
    <row r="36913" spans="2:5" ht="13.5" customHeight="1">
      <c r="B36913" t="str">
        <f t="shared" si="576"/>
        <v>---0</v>
      </c>
      <c r="E36913">
        <v>0</v>
      </c>
    </row>
    <row r="36914" spans="2:5" ht="13.5" customHeight="1">
      <c r="B36914" t="str">
        <f t="shared" si="576"/>
        <v>---0</v>
      </c>
      <c r="E36914">
        <v>0</v>
      </c>
    </row>
    <row r="36915" spans="2:5" ht="13.5" customHeight="1">
      <c r="B36915" t="str">
        <f t="shared" si="576"/>
        <v>---0</v>
      </c>
      <c r="E36915">
        <v>0</v>
      </c>
    </row>
    <row r="36916" spans="2:5" ht="13.5" customHeight="1">
      <c r="B36916" t="str">
        <f t="shared" si="576"/>
        <v>---0</v>
      </c>
      <c r="E36916">
        <v>0</v>
      </c>
    </row>
    <row r="36917" spans="2:5" ht="13.5" customHeight="1">
      <c r="B36917" t="str">
        <f t="shared" si="576"/>
        <v>---0</v>
      </c>
      <c r="E36917">
        <v>0</v>
      </c>
    </row>
    <row r="36918" spans="2:5" ht="13.5" customHeight="1">
      <c r="B36918" t="str">
        <f t="shared" si="576"/>
        <v>---0</v>
      </c>
      <c r="E36918">
        <v>0</v>
      </c>
    </row>
    <row r="36919" spans="2:5" ht="13.5" customHeight="1">
      <c r="B36919" t="str">
        <f t="shared" si="576"/>
        <v>---0</v>
      </c>
      <c r="E36919">
        <v>0</v>
      </c>
    </row>
    <row r="36920" spans="2:5" ht="13.5" customHeight="1">
      <c r="B36920" t="str">
        <f t="shared" si="576"/>
        <v>---0</v>
      </c>
      <c r="E36920">
        <v>0</v>
      </c>
    </row>
    <row r="36921" spans="2:5" ht="13.5" customHeight="1">
      <c r="B36921" t="str">
        <f t="shared" si="576"/>
        <v>---0</v>
      </c>
      <c r="E36921">
        <v>0</v>
      </c>
    </row>
    <row r="36922" spans="2:5" ht="13.5" customHeight="1">
      <c r="B36922" t="str">
        <f t="shared" si="576"/>
        <v>---0</v>
      </c>
      <c r="E36922">
        <v>0</v>
      </c>
    </row>
    <row r="36923" spans="2:5" ht="13.5" customHeight="1">
      <c r="B36923" t="str">
        <f t="shared" si="576"/>
        <v>---0</v>
      </c>
      <c r="E36923">
        <v>0</v>
      </c>
    </row>
    <row r="36924" spans="2:5" ht="13.5" customHeight="1">
      <c r="B36924" t="str">
        <f t="shared" si="576"/>
        <v>---0</v>
      </c>
      <c r="E36924">
        <v>0</v>
      </c>
    </row>
    <row r="36925" spans="2:5" ht="13.5" customHeight="1">
      <c r="B36925" t="str">
        <f t="shared" si="576"/>
        <v>---0</v>
      </c>
      <c r="E36925">
        <v>0</v>
      </c>
    </row>
    <row r="36926" spans="2:5" ht="13.5" customHeight="1">
      <c r="B36926" t="str">
        <f t="shared" si="576"/>
        <v>---0</v>
      </c>
      <c r="E36926">
        <v>0</v>
      </c>
    </row>
    <row r="36927" spans="2:5" ht="13.5" customHeight="1">
      <c r="B36927" t="str">
        <f t="shared" si="576"/>
        <v>---0</v>
      </c>
      <c r="E36927">
        <v>0</v>
      </c>
    </row>
    <row r="36928" spans="2:5" ht="13.5" customHeight="1">
      <c r="B36928" t="str">
        <f t="shared" si="576"/>
        <v>---0</v>
      </c>
      <c r="E36928">
        <v>0</v>
      </c>
    </row>
    <row r="36929" spans="2:5" ht="13.5" customHeight="1">
      <c r="B36929" t="str">
        <f t="shared" si="576"/>
        <v>---0</v>
      </c>
      <c r="E36929">
        <v>0</v>
      </c>
    </row>
    <row r="36930" spans="2:5" ht="13.5" customHeight="1">
      <c r="B36930" t="str">
        <f t="shared" si="576"/>
        <v>---0</v>
      </c>
      <c r="E36930">
        <v>0</v>
      </c>
    </row>
    <row r="36931" spans="2:5" ht="13.5" customHeight="1">
      <c r="B36931" t="str">
        <f t="shared" ref="B36931:B36994" si="577">A36931&amp;"---"&amp;E36931</f>
        <v>---0</v>
      </c>
      <c r="E36931">
        <v>0</v>
      </c>
    </row>
    <row r="36932" spans="2:5" ht="13.5" customHeight="1">
      <c r="B36932" t="str">
        <f t="shared" si="577"/>
        <v>---0</v>
      </c>
      <c r="E36932">
        <v>0</v>
      </c>
    </row>
    <row r="36933" spans="2:5" ht="13.5" customHeight="1">
      <c r="B36933" t="str">
        <f t="shared" si="577"/>
        <v>---0</v>
      </c>
      <c r="E36933">
        <v>0</v>
      </c>
    </row>
    <row r="36934" spans="2:5" ht="13.5" customHeight="1">
      <c r="B36934" t="str">
        <f t="shared" si="577"/>
        <v>---0</v>
      </c>
      <c r="E36934">
        <v>0</v>
      </c>
    </row>
    <row r="36935" spans="2:5" ht="13.5" customHeight="1">
      <c r="B36935" t="str">
        <f t="shared" si="577"/>
        <v>---0</v>
      </c>
      <c r="E36935">
        <v>0</v>
      </c>
    </row>
    <row r="36936" spans="2:5" ht="13.5" customHeight="1">
      <c r="B36936" t="str">
        <f t="shared" si="577"/>
        <v>---0</v>
      </c>
      <c r="E36936">
        <v>0</v>
      </c>
    </row>
    <row r="36937" spans="2:5" ht="13.5" customHeight="1">
      <c r="B36937" t="str">
        <f t="shared" si="577"/>
        <v>---0</v>
      </c>
      <c r="E36937">
        <v>0</v>
      </c>
    </row>
    <row r="36938" spans="2:5" ht="13.5" customHeight="1">
      <c r="B36938" t="str">
        <f t="shared" si="577"/>
        <v>---0</v>
      </c>
      <c r="E36938">
        <v>0</v>
      </c>
    </row>
    <row r="36939" spans="2:5" ht="13.5" customHeight="1">
      <c r="B36939" t="str">
        <f t="shared" si="577"/>
        <v>---0</v>
      </c>
      <c r="E36939">
        <v>0</v>
      </c>
    </row>
    <row r="36940" spans="2:5" ht="13.5" customHeight="1">
      <c r="B36940" t="str">
        <f t="shared" si="577"/>
        <v>---0</v>
      </c>
      <c r="E36940">
        <v>0</v>
      </c>
    </row>
    <row r="36941" spans="2:5" ht="13.5" customHeight="1">
      <c r="B36941" t="str">
        <f t="shared" si="577"/>
        <v>---0</v>
      </c>
      <c r="E36941">
        <v>0</v>
      </c>
    </row>
    <row r="36942" spans="2:5" ht="13.5" customHeight="1">
      <c r="B36942" t="str">
        <f t="shared" si="577"/>
        <v>---0</v>
      </c>
      <c r="E36942">
        <v>0</v>
      </c>
    </row>
    <row r="36943" spans="2:5" ht="13.5" customHeight="1">
      <c r="B36943" t="str">
        <f t="shared" si="577"/>
        <v>---0</v>
      </c>
      <c r="E36943">
        <v>0</v>
      </c>
    </row>
    <row r="36944" spans="2:5" ht="13.5" customHeight="1">
      <c r="B36944" t="str">
        <f t="shared" si="577"/>
        <v>---0</v>
      </c>
      <c r="E36944">
        <v>0</v>
      </c>
    </row>
    <row r="36945" spans="2:5" ht="13.5" customHeight="1">
      <c r="B36945" t="str">
        <f t="shared" si="577"/>
        <v>---0</v>
      </c>
      <c r="E36945">
        <v>0</v>
      </c>
    </row>
    <row r="36946" spans="2:5" ht="13.5" customHeight="1">
      <c r="B36946" t="str">
        <f t="shared" si="577"/>
        <v>---0</v>
      </c>
      <c r="E36946">
        <v>0</v>
      </c>
    </row>
    <row r="36947" spans="2:5" ht="13.5" customHeight="1">
      <c r="B36947" t="str">
        <f t="shared" si="577"/>
        <v>---0</v>
      </c>
      <c r="E36947">
        <v>0</v>
      </c>
    </row>
    <row r="36948" spans="2:5" ht="13.5" customHeight="1">
      <c r="B36948" t="str">
        <f t="shared" si="577"/>
        <v>---0</v>
      </c>
      <c r="E36948">
        <v>0</v>
      </c>
    </row>
    <row r="36949" spans="2:5" ht="13.5" customHeight="1">
      <c r="B36949" t="str">
        <f t="shared" si="577"/>
        <v>---0</v>
      </c>
      <c r="E36949">
        <v>0</v>
      </c>
    </row>
    <row r="36950" spans="2:5" ht="13.5" customHeight="1">
      <c r="B36950" t="str">
        <f t="shared" si="577"/>
        <v>---0</v>
      </c>
      <c r="E36950">
        <v>0</v>
      </c>
    </row>
    <row r="36951" spans="2:5" ht="13.5" customHeight="1">
      <c r="B36951" t="str">
        <f t="shared" si="577"/>
        <v>---0</v>
      </c>
      <c r="E36951">
        <v>0</v>
      </c>
    </row>
    <row r="36952" spans="2:5" ht="13.5" customHeight="1">
      <c r="B36952" t="str">
        <f t="shared" si="577"/>
        <v>---0</v>
      </c>
      <c r="E36952">
        <v>0</v>
      </c>
    </row>
    <row r="36953" spans="2:5" ht="13.5" customHeight="1">
      <c r="B36953" t="str">
        <f t="shared" si="577"/>
        <v>---0</v>
      </c>
      <c r="E36953">
        <v>0</v>
      </c>
    </row>
    <row r="36954" spans="2:5" ht="13.5" customHeight="1">
      <c r="B36954" t="str">
        <f t="shared" si="577"/>
        <v>---0</v>
      </c>
      <c r="E36954">
        <v>0</v>
      </c>
    </row>
    <row r="36955" spans="2:5" ht="13.5" customHeight="1">
      <c r="B36955" t="str">
        <f t="shared" si="577"/>
        <v>---0</v>
      </c>
      <c r="E36955">
        <v>0</v>
      </c>
    </row>
    <row r="36956" spans="2:5" ht="13.5" customHeight="1">
      <c r="B36956" t="str">
        <f t="shared" si="577"/>
        <v>---0</v>
      </c>
      <c r="E36956">
        <v>0</v>
      </c>
    </row>
    <row r="36957" spans="2:5" ht="13.5" customHeight="1">
      <c r="B36957" t="str">
        <f t="shared" si="577"/>
        <v>---0</v>
      </c>
      <c r="E36957">
        <v>0</v>
      </c>
    </row>
    <row r="36958" spans="2:5" ht="13.5" customHeight="1">
      <c r="B36958" t="str">
        <f t="shared" si="577"/>
        <v>---0</v>
      </c>
      <c r="E36958">
        <v>0</v>
      </c>
    </row>
    <row r="36959" spans="2:5" ht="13.5" customHeight="1">
      <c r="B36959" t="str">
        <f t="shared" si="577"/>
        <v>---0</v>
      </c>
      <c r="E36959">
        <v>0</v>
      </c>
    </row>
    <row r="36960" spans="2:5" ht="13.5" customHeight="1">
      <c r="B36960" t="str">
        <f t="shared" si="577"/>
        <v>---0</v>
      </c>
      <c r="E36960">
        <v>0</v>
      </c>
    </row>
    <row r="36961" spans="2:5" ht="13.5" customHeight="1">
      <c r="B36961" t="str">
        <f t="shared" si="577"/>
        <v>---0</v>
      </c>
      <c r="E36961">
        <v>0</v>
      </c>
    </row>
    <row r="36962" spans="2:5" ht="13.5" customHeight="1">
      <c r="B36962" t="str">
        <f t="shared" si="577"/>
        <v>---0</v>
      </c>
      <c r="E36962">
        <v>0</v>
      </c>
    </row>
    <row r="36963" spans="2:5" ht="13.5" customHeight="1">
      <c r="B36963" t="str">
        <f t="shared" si="577"/>
        <v>---0</v>
      </c>
      <c r="E36963">
        <v>0</v>
      </c>
    </row>
    <row r="36964" spans="2:5" ht="13.5" customHeight="1">
      <c r="B36964" t="str">
        <f t="shared" si="577"/>
        <v>---0</v>
      </c>
      <c r="E36964">
        <v>0</v>
      </c>
    </row>
    <row r="36965" spans="2:5" ht="13.5" customHeight="1">
      <c r="B36965" t="str">
        <f t="shared" si="577"/>
        <v>---0</v>
      </c>
      <c r="E36965">
        <v>0</v>
      </c>
    </row>
    <row r="36966" spans="2:5" ht="13.5" customHeight="1">
      <c r="B36966" t="str">
        <f t="shared" si="577"/>
        <v>---0</v>
      </c>
      <c r="E36966">
        <v>0</v>
      </c>
    </row>
    <row r="36967" spans="2:5" ht="13.5" customHeight="1">
      <c r="B36967" t="str">
        <f t="shared" si="577"/>
        <v>---0</v>
      </c>
      <c r="E36967">
        <v>0</v>
      </c>
    </row>
    <row r="36968" spans="2:5" ht="13.5" customHeight="1">
      <c r="B36968" t="str">
        <f t="shared" si="577"/>
        <v>---0</v>
      </c>
      <c r="E36968">
        <v>0</v>
      </c>
    </row>
    <row r="36969" spans="2:5" ht="13.5" customHeight="1">
      <c r="B36969" t="str">
        <f t="shared" si="577"/>
        <v>---0</v>
      </c>
      <c r="E36969">
        <v>0</v>
      </c>
    </row>
    <row r="36970" spans="2:5" ht="13.5" customHeight="1">
      <c r="B36970" t="str">
        <f t="shared" si="577"/>
        <v>---0</v>
      </c>
      <c r="E36970">
        <v>0</v>
      </c>
    </row>
    <row r="36971" spans="2:5" ht="13.5" customHeight="1">
      <c r="B36971" t="str">
        <f t="shared" si="577"/>
        <v>---0</v>
      </c>
      <c r="E36971">
        <v>0</v>
      </c>
    </row>
    <row r="36972" spans="2:5" ht="13.5" customHeight="1">
      <c r="B36972" t="str">
        <f t="shared" si="577"/>
        <v>---0</v>
      </c>
      <c r="E36972">
        <v>0</v>
      </c>
    </row>
    <row r="36973" spans="2:5" ht="13.5" customHeight="1">
      <c r="B36973" t="str">
        <f t="shared" si="577"/>
        <v>---0</v>
      </c>
      <c r="E36973">
        <v>0</v>
      </c>
    </row>
    <row r="36974" spans="2:5" ht="13.5" customHeight="1">
      <c r="B36974" t="str">
        <f t="shared" si="577"/>
        <v>---0</v>
      </c>
      <c r="E36974">
        <v>0</v>
      </c>
    </row>
    <row r="36975" spans="2:5" ht="13.5" customHeight="1">
      <c r="B36975" t="str">
        <f t="shared" si="577"/>
        <v>---0</v>
      </c>
      <c r="E36975">
        <v>0</v>
      </c>
    </row>
    <row r="36976" spans="2:5" ht="13.5" customHeight="1">
      <c r="B36976" t="str">
        <f t="shared" si="577"/>
        <v>---0</v>
      </c>
      <c r="E36976">
        <v>0</v>
      </c>
    </row>
    <row r="36977" spans="2:5" ht="13.5" customHeight="1">
      <c r="B36977" t="str">
        <f t="shared" si="577"/>
        <v>---0</v>
      </c>
      <c r="E36977">
        <v>0</v>
      </c>
    </row>
    <row r="36978" spans="2:5" ht="13.5" customHeight="1">
      <c r="B36978" t="str">
        <f t="shared" si="577"/>
        <v>---0</v>
      </c>
      <c r="E36978">
        <v>0</v>
      </c>
    </row>
    <row r="36979" spans="2:5" ht="13.5" customHeight="1">
      <c r="B36979" t="str">
        <f t="shared" si="577"/>
        <v>---0</v>
      </c>
      <c r="E36979">
        <v>0</v>
      </c>
    </row>
    <row r="36980" spans="2:5" ht="13.5" customHeight="1">
      <c r="B36980" t="str">
        <f t="shared" si="577"/>
        <v>---0</v>
      </c>
      <c r="E36980">
        <v>0</v>
      </c>
    </row>
    <row r="36981" spans="2:5" ht="13.5" customHeight="1">
      <c r="B36981" t="str">
        <f t="shared" si="577"/>
        <v>---0</v>
      </c>
      <c r="E36981">
        <v>0</v>
      </c>
    </row>
    <row r="36982" spans="2:5" ht="13.5" customHeight="1">
      <c r="B36982" t="str">
        <f t="shared" si="577"/>
        <v>---0</v>
      </c>
      <c r="E36982">
        <v>0</v>
      </c>
    </row>
    <row r="36983" spans="2:5" ht="13.5" customHeight="1">
      <c r="B36983" t="str">
        <f t="shared" si="577"/>
        <v>---0</v>
      </c>
      <c r="E36983">
        <v>0</v>
      </c>
    </row>
    <row r="36984" spans="2:5" ht="13.5" customHeight="1">
      <c r="B36984" t="str">
        <f t="shared" si="577"/>
        <v>---0</v>
      </c>
      <c r="E36984">
        <v>0</v>
      </c>
    </row>
    <row r="36985" spans="2:5" ht="13.5" customHeight="1">
      <c r="B36985" t="str">
        <f t="shared" si="577"/>
        <v>---0</v>
      </c>
      <c r="E36985">
        <v>0</v>
      </c>
    </row>
    <row r="36986" spans="2:5" ht="13.5" customHeight="1">
      <c r="B36986" t="str">
        <f t="shared" si="577"/>
        <v>---0</v>
      </c>
      <c r="E36986">
        <v>0</v>
      </c>
    </row>
    <row r="36987" spans="2:5" ht="13.5" customHeight="1">
      <c r="B36987" t="str">
        <f t="shared" si="577"/>
        <v>---0</v>
      </c>
      <c r="E36987">
        <v>0</v>
      </c>
    </row>
    <row r="36988" spans="2:5" ht="13.5" customHeight="1">
      <c r="B36988" t="str">
        <f t="shared" si="577"/>
        <v>---0</v>
      </c>
      <c r="E36988">
        <v>0</v>
      </c>
    </row>
    <row r="36989" spans="2:5" ht="13.5" customHeight="1">
      <c r="B36989" t="str">
        <f t="shared" si="577"/>
        <v>---0</v>
      </c>
      <c r="E36989">
        <v>0</v>
      </c>
    </row>
    <row r="36990" spans="2:5" ht="13.5" customHeight="1">
      <c r="B36990" t="str">
        <f t="shared" si="577"/>
        <v>---0</v>
      </c>
      <c r="E36990">
        <v>0</v>
      </c>
    </row>
    <row r="36991" spans="2:5" ht="13.5" customHeight="1">
      <c r="B36991" t="str">
        <f t="shared" si="577"/>
        <v>---0</v>
      </c>
      <c r="E36991">
        <v>0</v>
      </c>
    </row>
    <row r="36992" spans="2:5" ht="13.5" customHeight="1">
      <c r="B36992" t="str">
        <f t="shared" si="577"/>
        <v>---0</v>
      </c>
      <c r="E36992">
        <v>0</v>
      </c>
    </row>
    <row r="36993" spans="2:5" ht="13.5" customHeight="1">
      <c r="B36993" t="str">
        <f t="shared" si="577"/>
        <v>---0</v>
      </c>
      <c r="E36993">
        <v>0</v>
      </c>
    </row>
    <row r="36994" spans="2:5" ht="13.5" customHeight="1">
      <c r="B36994" t="str">
        <f t="shared" si="577"/>
        <v>---0</v>
      </c>
      <c r="E36994">
        <v>0</v>
      </c>
    </row>
    <row r="36995" spans="2:5" ht="13.5" customHeight="1">
      <c r="B36995" t="str">
        <f t="shared" ref="B36995:B37058" si="578">A36995&amp;"---"&amp;E36995</f>
        <v>---0</v>
      </c>
      <c r="E36995">
        <v>0</v>
      </c>
    </row>
    <row r="36996" spans="2:5" ht="13.5" customHeight="1">
      <c r="B36996" t="str">
        <f t="shared" si="578"/>
        <v>---0</v>
      </c>
      <c r="E36996">
        <v>0</v>
      </c>
    </row>
    <row r="36997" spans="2:5" ht="13.5" customHeight="1">
      <c r="B36997" t="str">
        <f t="shared" si="578"/>
        <v>---0</v>
      </c>
      <c r="E36997">
        <v>0</v>
      </c>
    </row>
    <row r="36998" spans="2:5" ht="13.5" customHeight="1">
      <c r="B36998" t="str">
        <f t="shared" si="578"/>
        <v>---0</v>
      </c>
      <c r="E36998">
        <v>0</v>
      </c>
    </row>
    <row r="36999" spans="2:5" ht="13.5" customHeight="1">
      <c r="B36999" t="str">
        <f t="shared" si="578"/>
        <v>---0</v>
      </c>
      <c r="E36999">
        <v>0</v>
      </c>
    </row>
    <row r="37000" spans="2:5" ht="13.5" customHeight="1">
      <c r="B37000" t="str">
        <f t="shared" si="578"/>
        <v>---0</v>
      </c>
      <c r="E37000">
        <v>0</v>
      </c>
    </row>
    <row r="37001" spans="2:5" ht="13.5" customHeight="1">
      <c r="B37001" t="str">
        <f t="shared" si="578"/>
        <v>---0</v>
      </c>
      <c r="E37001">
        <v>0</v>
      </c>
    </row>
    <row r="37002" spans="2:5" ht="13.5" customHeight="1">
      <c r="B37002" t="str">
        <f t="shared" si="578"/>
        <v>---0</v>
      </c>
      <c r="E37002">
        <v>0</v>
      </c>
    </row>
    <row r="37003" spans="2:5" ht="13.5" customHeight="1">
      <c r="B37003" t="str">
        <f t="shared" si="578"/>
        <v>---0</v>
      </c>
      <c r="E37003">
        <v>0</v>
      </c>
    </row>
    <row r="37004" spans="2:5" ht="13.5" customHeight="1">
      <c r="B37004" t="str">
        <f t="shared" si="578"/>
        <v>---0</v>
      </c>
      <c r="E37004">
        <v>0</v>
      </c>
    </row>
    <row r="37005" spans="2:5" ht="13.5" customHeight="1">
      <c r="B37005" t="str">
        <f t="shared" si="578"/>
        <v>---0</v>
      </c>
      <c r="E37005">
        <v>0</v>
      </c>
    </row>
    <row r="37006" spans="2:5" ht="13.5" customHeight="1">
      <c r="B37006" t="str">
        <f t="shared" si="578"/>
        <v>---0</v>
      </c>
      <c r="E37006">
        <v>0</v>
      </c>
    </row>
    <row r="37007" spans="2:5" ht="13.5" customHeight="1">
      <c r="B37007" t="str">
        <f t="shared" si="578"/>
        <v>---0</v>
      </c>
      <c r="E37007">
        <v>0</v>
      </c>
    </row>
    <row r="37008" spans="2:5" ht="13.5" customHeight="1">
      <c r="B37008" t="str">
        <f t="shared" si="578"/>
        <v>---0</v>
      </c>
      <c r="E37008">
        <v>0</v>
      </c>
    </row>
    <row r="37009" spans="2:5" ht="13.5" customHeight="1">
      <c r="B37009" t="str">
        <f t="shared" si="578"/>
        <v>---0</v>
      </c>
      <c r="E37009">
        <v>0</v>
      </c>
    </row>
    <row r="37010" spans="2:5" ht="13.5" customHeight="1">
      <c r="B37010" t="str">
        <f t="shared" si="578"/>
        <v>---0</v>
      </c>
      <c r="E37010">
        <v>0</v>
      </c>
    </row>
    <row r="37011" spans="2:5" ht="13.5" customHeight="1">
      <c r="B37011" t="str">
        <f t="shared" si="578"/>
        <v>---0</v>
      </c>
      <c r="E37011">
        <v>0</v>
      </c>
    </row>
    <row r="37012" spans="2:5" ht="13.5" customHeight="1">
      <c r="B37012" t="str">
        <f t="shared" si="578"/>
        <v>---0</v>
      </c>
      <c r="E37012">
        <v>0</v>
      </c>
    </row>
    <row r="37013" spans="2:5" ht="13.5" customHeight="1">
      <c r="B37013" t="str">
        <f t="shared" si="578"/>
        <v>---0</v>
      </c>
      <c r="E37013">
        <v>0</v>
      </c>
    </row>
    <row r="37014" spans="2:5" ht="13.5" customHeight="1">
      <c r="B37014" t="str">
        <f t="shared" si="578"/>
        <v>---0</v>
      </c>
      <c r="E37014">
        <v>0</v>
      </c>
    </row>
    <row r="37015" spans="2:5" ht="13.5" customHeight="1">
      <c r="B37015" t="str">
        <f t="shared" si="578"/>
        <v>---0</v>
      </c>
      <c r="E37015">
        <v>0</v>
      </c>
    </row>
    <row r="37016" spans="2:5" ht="13.5" customHeight="1">
      <c r="B37016" t="str">
        <f t="shared" si="578"/>
        <v>---0</v>
      </c>
      <c r="E37016">
        <v>0</v>
      </c>
    </row>
    <row r="37017" spans="2:5" ht="13.5" customHeight="1">
      <c r="B37017" t="str">
        <f t="shared" si="578"/>
        <v>---0</v>
      </c>
      <c r="E37017">
        <v>0</v>
      </c>
    </row>
    <row r="37018" spans="2:5" ht="13.5" customHeight="1">
      <c r="B37018" t="str">
        <f t="shared" si="578"/>
        <v>---0</v>
      </c>
      <c r="E37018">
        <v>0</v>
      </c>
    </row>
    <row r="37019" spans="2:5" ht="13.5" customHeight="1">
      <c r="B37019" t="str">
        <f t="shared" si="578"/>
        <v>---0</v>
      </c>
      <c r="E37019">
        <v>0</v>
      </c>
    </row>
    <row r="37020" spans="2:5" ht="13.5" customHeight="1">
      <c r="B37020" t="str">
        <f t="shared" si="578"/>
        <v>---0</v>
      </c>
      <c r="E37020">
        <v>0</v>
      </c>
    </row>
    <row r="37021" spans="2:5" ht="13.5" customHeight="1">
      <c r="B37021" t="str">
        <f t="shared" si="578"/>
        <v>---0</v>
      </c>
      <c r="E37021">
        <v>0</v>
      </c>
    </row>
    <row r="37022" spans="2:5" ht="13.5" customHeight="1">
      <c r="B37022" t="str">
        <f t="shared" si="578"/>
        <v>---0</v>
      </c>
      <c r="E37022">
        <v>0</v>
      </c>
    </row>
    <row r="37023" spans="2:5" ht="13.5" customHeight="1">
      <c r="B37023" t="str">
        <f t="shared" si="578"/>
        <v>---0</v>
      </c>
      <c r="E37023">
        <v>0</v>
      </c>
    </row>
    <row r="37024" spans="2:5" ht="13.5" customHeight="1">
      <c r="B37024" t="str">
        <f t="shared" si="578"/>
        <v>---0</v>
      </c>
      <c r="E37024">
        <v>0</v>
      </c>
    </row>
    <row r="37025" spans="2:5" ht="13.5" customHeight="1">
      <c r="B37025" t="str">
        <f t="shared" si="578"/>
        <v>---0</v>
      </c>
      <c r="E37025">
        <v>0</v>
      </c>
    </row>
    <row r="37026" spans="2:5" ht="13.5" customHeight="1">
      <c r="B37026" t="str">
        <f t="shared" si="578"/>
        <v>---0</v>
      </c>
      <c r="E37026">
        <v>0</v>
      </c>
    </row>
    <row r="37027" spans="2:5" ht="13.5" customHeight="1">
      <c r="B37027" t="str">
        <f t="shared" si="578"/>
        <v>---0</v>
      </c>
      <c r="E37027">
        <v>0</v>
      </c>
    </row>
    <row r="37028" spans="2:5" ht="13.5" customHeight="1">
      <c r="B37028" t="str">
        <f t="shared" si="578"/>
        <v>---0</v>
      </c>
      <c r="E37028">
        <v>0</v>
      </c>
    </row>
    <row r="37029" spans="2:5" ht="13.5" customHeight="1">
      <c r="B37029" t="str">
        <f t="shared" si="578"/>
        <v>---0</v>
      </c>
      <c r="E37029">
        <v>0</v>
      </c>
    </row>
    <row r="37030" spans="2:5" ht="13.5" customHeight="1">
      <c r="B37030" t="str">
        <f t="shared" si="578"/>
        <v>---0</v>
      </c>
      <c r="E37030">
        <v>0</v>
      </c>
    </row>
    <row r="37031" spans="2:5" ht="13.5" customHeight="1">
      <c r="B37031" t="str">
        <f t="shared" si="578"/>
        <v>---0</v>
      </c>
      <c r="E37031">
        <v>0</v>
      </c>
    </row>
    <row r="37032" spans="2:5" ht="13.5" customHeight="1">
      <c r="B37032" t="str">
        <f t="shared" si="578"/>
        <v>---0</v>
      </c>
      <c r="E37032">
        <v>0</v>
      </c>
    </row>
    <row r="37033" spans="2:5" ht="13.5" customHeight="1">
      <c r="B37033" t="str">
        <f t="shared" si="578"/>
        <v>---0</v>
      </c>
      <c r="E37033">
        <v>0</v>
      </c>
    </row>
    <row r="37034" spans="2:5" ht="13.5" customHeight="1">
      <c r="B37034" t="str">
        <f t="shared" si="578"/>
        <v>---0</v>
      </c>
      <c r="E37034">
        <v>0</v>
      </c>
    </row>
    <row r="37035" spans="2:5" ht="13.5" customHeight="1">
      <c r="B37035" t="str">
        <f t="shared" si="578"/>
        <v>---0</v>
      </c>
      <c r="E37035">
        <v>0</v>
      </c>
    </row>
    <row r="37036" spans="2:5" ht="13.5" customHeight="1">
      <c r="B37036" t="str">
        <f t="shared" si="578"/>
        <v>---0</v>
      </c>
      <c r="E37036">
        <v>0</v>
      </c>
    </row>
    <row r="37037" spans="2:5" ht="13.5" customHeight="1">
      <c r="B37037" t="str">
        <f t="shared" si="578"/>
        <v>---0</v>
      </c>
      <c r="E37037">
        <v>0</v>
      </c>
    </row>
    <row r="37038" spans="2:5" ht="13.5" customHeight="1">
      <c r="B37038" t="str">
        <f t="shared" si="578"/>
        <v>---0</v>
      </c>
      <c r="E37038">
        <v>0</v>
      </c>
    </row>
    <row r="37039" spans="2:5" ht="13.5" customHeight="1">
      <c r="B37039" t="str">
        <f t="shared" si="578"/>
        <v>---0</v>
      </c>
      <c r="E37039">
        <v>0</v>
      </c>
    </row>
    <row r="37040" spans="2:5" ht="13.5" customHeight="1">
      <c r="B37040" t="str">
        <f t="shared" si="578"/>
        <v>---0</v>
      </c>
      <c r="E37040">
        <v>0</v>
      </c>
    </row>
    <row r="37041" spans="2:5" ht="13.5" customHeight="1">
      <c r="B37041" t="str">
        <f t="shared" si="578"/>
        <v>---0</v>
      </c>
      <c r="E37041">
        <v>0</v>
      </c>
    </row>
    <row r="37042" spans="2:5" ht="13.5" customHeight="1">
      <c r="B37042" t="str">
        <f t="shared" si="578"/>
        <v>---0</v>
      </c>
      <c r="E37042">
        <v>0</v>
      </c>
    </row>
    <row r="37043" spans="2:5" ht="13.5" customHeight="1">
      <c r="B37043" t="str">
        <f t="shared" si="578"/>
        <v>---0</v>
      </c>
      <c r="E37043">
        <v>0</v>
      </c>
    </row>
    <row r="37044" spans="2:5" ht="13.5" customHeight="1">
      <c r="B37044" t="str">
        <f t="shared" si="578"/>
        <v>---0</v>
      </c>
      <c r="E37044">
        <v>0</v>
      </c>
    </row>
    <row r="37045" spans="2:5" ht="13.5" customHeight="1">
      <c r="B37045" t="str">
        <f t="shared" si="578"/>
        <v>---0</v>
      </c>
      <c r="E37045">
        <v>0</v>
      </c>
    </row>
    <row r="37046" spans="2:5" ht="13.5" customHeight="1">
      <c r="B37046" t="str">
        <f t="shared" si="578"/>
        <v>---0</v>
      </c>
      <c r="E37046">
        <v>0</v>
      </c>
    </row>
    <row r="37047" spans="2:5" ht="13.5" customHeight="1">
      <c r="B37047" t="str">
        <f t="shared" si="578"/>
        <v>---0</v>
      </c>
      <c r="E37047">
        <v>0</v>
      </c>
    </row>
    <row r="37048" spans="2:5" ht="13.5" customHeight="1">
      <c r="B37048" t="str">
        <f t="shared" si="578"/>
        <v>---0</v>
      </c>
      <c r="E37048">
        <v>0</v>
      </c>
    </row>
    <row r="37049" spans="2:5" ht="13.5" customHeight="1">
      <c r="B37049" t="str">
        <f t="shared" si="578"/>
        <v>---0</v>
      </c>
      <c r="E37049">
        <v>0</v>
      </c>
    </row>
    <row r="37050" spans="2:5" ht="13.5" customHeight="1">
      <c r="B37050" t="str">
        <f t="shared" si="578"/>
        <v>---0</v>
      </c>
      <c r="E37050">
        <v>0</v>
      </c>
    </row>
    <row r="37051" spans="2:5" ht="13.5" customHeight="1">
      <c r="B37051" t="str">
        <f t="shared" si="578"/>
        <v>---0</v>
      </c>
      <c r="E37051">
        <v>0</v>
      </c>
    </row>
    <row r="37052" spans="2:5" ht="13.5" customHeight="1">
      <c r="B37052" t="str">
        <f t="shared" si="578"/>
        <v>---0</v>
      </c>
      <c r="E37052">
        <v>0</v>
      </c>
    </row>
    <row r="37053" spans="2:5" ht="13.5" customHeight="1">
      <c r="B37053" t="str">
        <f t="shared" si="578"/>
        <v>---0</v>
      </c>
      <c r="E37053">
        <v>0</v>
      </c>
    </row>
    <row r="37054" spans="2:5" ht="13.5" customHeight="1">
      <c r="B37054" t="str">
        <f t="shared" si="578"/>
        <v>---0</v>
      </c>
      <c r="E37054">
        <v>0</v>
      </c>
    </row>
    <row r="37055" spans="2:5" ht="13.5" customHeight="1">
      <c r="B37055" t="str">
        <f t="shared" si="578"/>
        <v>---0</v>
      </c>
      <c r="E37055">
        <v>0</v>
      </c>
    </row>
    <row r="37056" spans="2:5" ht="13.5" customHeight="1">
      <c r="B37056" t="str">
        <f t="shared" si="578"/>
        <v>---0</v>
      </c>
      <c r="E37056">
        <v>0</v>
      </c>
    </row>
    <row r="37057" spans="2:5" ht="13.5" customHeight="1">
      <c r="B37057" t="str">
        <f t="shared" si="578"/>
        <v>---0</v>
      </c>
      <c r="E37057">
        <v>0</v>
      </c>
    </row>
    <row r="37058" spans="2:5" ht="13.5" customHeight="1">
      <c r="B37058" t="str">
        <f t="shared" si="578"/>
        <v>---0</v>
      </c>
      <c r="E37058">
        <v>0</v>
      </c>
    </row>
    <row r="37059" spans="2:5" ht="13.5" customHeight="1">
      <c r="B37059" t="str">
        <f t="shared" ref="B37059:B37122" si="579">A37059&amp;"---"&amp;E37059</f>
        <v>---0</v>
      </c>
      <c r="E37059">
        <v>0</v>
      </c>
    </row>
    <row r="37060" spans="2:5" ht="13.5" customHeight="1">
      <c r="B37060" t="str">
        <f t="shared" si="579"/>
        <v>---0</v>
      </c>
      <c r="E37060">
        <v>0</v>
      </c>
    </row>
    <row r="37061" spans="2:5" ht="13.5" customHeight="1">
      <c r="B37061" t="str">
        <f t="shared" si="579"/>
        <v>---0</v>
      </c>
      <c r="E37061">
        <v>0</v>
      </c>
    </row>
    <row r="37062" spans="2:5" ht="13.5" customHeight="1">
      <c r="B37062" t="str">
        <f t="shared" si="579"/>
        <v>---0</v>
      </c>
      <c r="E37062">
        <v>0</v>
      </c>
    </row>
    <row r="37063" spans="2:5" ht="13.5" customHeight="1">
      <c r="B37063" t="str">
        <f t="shared" si="579"/>
        <v>---0</v>
      </c>
      <c r="E37063">
        <v>0</v>
      </c>
    </row>
    <row r="37064" spans="2:5" ht="13.5" customHeight="1">
      <c r="B37064" t="str">
        <f t="shared" si="579"/>
        <v>---0</v>
      </c>
      <c r="E37064">
        <v>0</v>
      </c>
    </row>
    <row r="37065" spans="2:5" ht="13.5" customHeight="1">
      <c r="B37065" t="str">
        <f t="shared" si="579"/>
        <v>---0</v>
      </c>
      <c r="E37065">
        <v>0</v>
      </c>
    </row>
    <row r="37066" spans="2:5" ht="13.5" customHeight="1">
      <c r="B37066" t="str">
        <f t="shared" si="579"/>
        <v>---0</v>
      </c>
      <c r="E37066">
        <v>0</v>
      </c>
    </row>
    <row r="37067" spans="2:5" ht="13.5" customHeight="1">
      <c r="B37067" t="str">
        <f t="shared" si="579"/>
        <v>---0</v>
      </c>
      <c r="E37067">
        <v>0</v>
      </c>
    </row>
    <row r="37068" spans="2:5" ht="13.5" customHeight="1">
      <c r="B37068" t="str">
        <f t="shared" si="579"/>
        <v>---0</v>
      </c>
      <c r="E37068">
        <v>0</v>
      </c>
    </row>
    <row r="37069" spans="2:5" ht="13.5" customHeight="1">
      <c r="B37069" t="str">
        <f t="shared" si="579"/>
        <v>---0</v>
      </c>
      <c r="E37069">
        <v>0</v>
      </c>
    </row>
    <row r="37070" spans="2:5" ht="13.5" customHeight="1">
      <c r="B37070" t="str">
        <f t="shared" si="579"/>
        <v>---0</v>
      </c>
      <c r="E37070">
        <v>0</v>
      </c>
    </row>
    <row r="37071" spans="2:5" ht="13.5" customHeight="1">
      <c r="B37071" t="str">
        <f t="shared" si="579"/>
        <v>---0</v>
      </c>
      <c r="E37071">
        <v>0</v>
      </c>
    </row>
    <row r="37072" spans="2:5" ht="13.5" customHeight="1">
      <c r="B37072" t="str">
        <f t="shared" si="579"/>
        <v>---0</v>
      </c>
      <c r="E37072">
        <v>0</v>
      </c>
    </row>
    <row r="37073" spans="2:5" ht="13.5" customHeight="1">
      <c r="B37073" t="str">
        <f t="shared" si="579"/>
        <v>---0</v>
      </c>
      <c r="E37073">
        <v>0</v>
      </c>
    </row>
    <row r="37074" spans="2:5" ht="13.5" customHeight="1">
      <c r="B37074" t="str">
        <f t="shared" si="579"/>
        <v>---0</v>
      </c>
      <c r="E37074">
        <v>0</v>
      </c>
    </row>
    <row r="37075" spans="2:5" ht="13.5" customHeight="1">
      <c r="B37075" t="str">
        <f t="shared" si="579"/>
        <v>---0</v>
      </c>
      <c r="E37075">
        <v>0</v>
      </c>
    </row>
    <row r="37076" spans="2:5" ht="13.5" customHeight="1">
      <c r="B37076" t="str">
        <f t="shared" si="579"/>
        <v>---0</v>
      </c>
      <c r="E37076">
        <v>0</v>
      </c>
    </row>
    <row r="37077" spans="2:5" ht="13.5" customHeight="1">
      <c r="B37077" t="str">
        <f t="shared" si="579"/>
        <v>---0</v>
      </c>
      <c r="E37077">
        <v>0</v>
      </c>
    </row>
    <row r="37078" spans="2:5" ht="13.5" customHeight="1">
      <c r="B37078" t="str">
        <f t="shared" si="579"/>
        <v>---0</v>
      </c>
      <c r="E37078">
        <v>0</v>
      </c>
    </row>
    <row r="37079" spans="2:5" ht="13.5" customHeight="1">
      <c r="B37079" t="str">
        <f t="shared" si="579"/>
        <v>---0</v>
      </c>
      <c r="E37079">
        <v>0</v>
      </c>
    </row>
    <row r="37080" spans="2:5" ht="13.5" customHeight="1">
      <c r="B37080" t="str">
        <f t="shared" si="579"/>
        <v>---0</v>
      </c>
      <c r="E37080">
        <v>0</v>
      </c>
    </row>
    <row r="37081" spans="2:5" ht="13.5" customHeight="1">
      <c r="B37081" t="str">
        <f t="shared" si="579"/>
        <v>---0</v>
      </c>
      <c r="E37081">
        <v>0</v>
      </c>
    </row>
    <row r="37082" spans="2:5" ht="13.5" customHeight="1">
      <c r="B37082" t="str">
        <f t="shared" si="579"/>
        <v>---0</v>
      </c>
      <c r="E37082">
        <v>0</v>
      </c>
    </row>
    <row r="37083" spans="2:5" ht="13.5" customHeight="1">
      <c r="B37083" t="str">
        <f t="shared" si="579"/>
        <v>---0</v>
      </c>
      <c r="E37083">
        <v>0</v>
      </c>
    </row>
    <row r="37084" spans="2:5" ht="13.5" customHeight="1">
      <c r="B37084" t="str">
        <f t="shared" si="579"/>
        <v>---0</v>
      </c>
      <c r="E37084">
        <v>0</v>
      </c>
    </row>
    <row r="37085" spans="2:5" ht="13.5" customHeight="1">
      <c r="B37085" t="str">
        <f t="shared" si="579"/>
        <v>---0</v>
      </c>
      <c r="E37085">
        <v>0</v>
      </c>
    </row>
    <row r="37086" spans="2:5" ht="13.5" customHeight="1">
      <c r="B37086" t="str">
        <f t="shared" si="579"/>
        <v>---0</v>
      </c>
      <c r="E37086">
        <v>0</v>
      </c>
    </row>
    <row r="37087" spans="2:5" ht="13.5" customHeight="1">
      <c r="B37087" t="str">
        <f t="shared" si="579"/>
        <v>---0</v>
      </c>
      <c r="E37087">
        <v>0</v>
      </c>
    </row>
    <row r="37088" spans="2:5" ht="13.5" customHeight="1">
      <c r="B37088" t="str">
        <f t="shared" si="579"/>
        <v>---0</v>
      </c>
      <c r="E37088">
        <v>0</v>
      </c>
    </row>
    <row r="37089" spans="2:5" ht="13.5" customHeight="1">
      <c r="B37089" t="str">
        <f t="shared" si="579"/>
        <v>---0</v>
      </c>
      <c r="E37089">
        <v>0</v>
      </c>
    </row>
    <row r="37090" spans="2:5" ht="13.5" customHeight="1">
      <c r="B37090" t="str">
        <f t="shared" si="579"/>
        <v>---0</v>
      </c>
      <c r="E37090">
        <v>0</v>
      </c>
    </row>
    <row r="37091" spans="2:5" ht="13.5" customHeight="1">
      <c r="B37091" t="str">
        <f t="shared" si="579"/>
        <v>---0</v>
      </c>
      <c r="E37091">
        <v>0</v>
      </c>
    </row>
    <row r="37092" spans="2:5" ht="13.5" customHeight="1">
      <c r="B37092" t="str">
        <f t="shared" si="579"/>
        <v>---0</v>
      </c>
      <c r="E37092">
        <v>0</v>
      </c>
    </row>
    <row r="37093" spans="2:5" ht="13.5" customHeight="1">
      <c r="B37093" t="str">
        <f t="shared" si="579"/>
        <v>---0</v>
      </c>
      <c r="E37093">
        <v>0</v>
      </c>
    </row>
    <row r="37094" spans="2:5" ht="13.5" customHeight="1">
      <c r="B37094" t="str">
        <f t="shared" si="579"/>
        <v>---0</v>
      </c>
      <c r="E37094">
        <v>0</v>
      </c>
    </row>
    <row r="37095" spans="2:5" ht="13.5" customHeight="1">
      <c r="B37095" t="str">
        <f t="shared" si="579"/>
        <v>---0</v>
      </c>
      <c r="E37095">
        <v>0</v>
      </c>
    </row>
    <row r="37096" spans="2:5" ht="13.5" customHeight="1">
      <c r="B37096" t="str">
        <f t="shared" si="579"/>
        <v>---0</v>
      </c>
      <c r="E37096">
        <v>0</v>
      </c>
    </row>
    <row r="37097" spans="2:5" ht="13.5" customHeight="1">
      <c r="B37097" t="str">
        <f t="shared" si="579"/>
        <v>---0</v>
      </c>
      <c r="E37097">
        <v>0</v>
      </c>
    </row>
    <row r="37098" spans="2:5" ht="13.5" customHeight="1">
      <c r="B37098" t="str">
        <f t="shared" si="579"/>
        <v>---0</v>
      </c>
      <c r="E37098">
        <v>0</v>
      </c>
    </row>
    <row r="37099" spans="2:5" ht="13.5" customHeight="1">
      <c r="B37099" t="str">
        <f t="shared" si="579"/>
        <v>---0</v>
      </c>
      <c r="E37099">
        <v>0</v>
      </c>
    </row>
    <row r="37100" spans="2:5" ht="13.5" customHeight="1">
      <c r="B37100" t="str">
        <f t="shared" si="579"/>
        <v>---0</v>
      </c>
      <c r="E37100">
        <v>0</v>
      </c>
    </row>
    <row r="37101" spans="2:5" ht="13.5" customHeight="1">
      <c r="B37101" t="str">
        <f t="shared" si="579"/>
        <v>---0</v>
      </c>
      <c r="E37101">
        <v>0</v>
      </c>
    </row>
    <row r="37102" spans="2:5" ht="13.5" customHeight="1">
      <c r="B37102" t="str">
        <f t="shared" si="579"/>
        <v>---0</v>
      </c>
      <c r="E37102">
        <v>0</v>
      </c>
    </row>
    <row r="37103" spans="2:5" ht="13.5" customHeight="1">
      <c r="B37103" t="str">
        <f t="shared" si="579"/>
        <v>---0</v>
      </c>
      <c r="E37103">
        <v>0</v>
      </c>
    </row>
    <row r="37104" spans="2:5" ht="13.5" customHeight="1">
      <c r="B37104" t="str">
        <f t="shared" si="579"/>
        <v>---0</v>
      </c>
      <c r="E37104">
        <v>0</v>
      </c>
    </row>
    <row r="37105" spans="2:5" ht="13.5" customHeight="1">
      <c r="B37105" t="str">
        <f t="shared" si="579"/>
        <v>---0</v>
      </c>
      <c r="E37105">
        <v>0</v>
      </c>
    </row>
    <row r="37106" spans="2:5" ht="13.5" customHeight="1">
      <c r="B37106" t="str">
        <f t="shared" si="579"/>
        <v>---0</v>
      </c>
      <c r="E37106">
        <v>0</v>
      </c>
    </row>
    <row r="37107" spans="2:5" ht="13.5" customHeight="1">
      <c r="B37107" t="str">
        <f t="shared" si="579"/>
        <v>---0</v>
      </c>
      <c r="E37107">
        <v>0</v>
      </c>
    </row>
    <row r="37108" spans="2:5" ht="13.5" customHeight="1">
      <c r="B37108" t="str">
        <f t="shared" si="579"/>
        <v>---0</v>
      </c>
      <c r="E37108">
        <v>0</v>
      </c>
    </row>
    <row r="37109" spans="2:5" ht="13.5" customHeight="1">
      <c r="B37109" t="str">
        <f t="shared" si="579"/>
        <v>---0</v>
      </c>
      <c r="E37109">
        <v>0</v>
      </c>
    </row>
    <row r="37110" spans="2:5" ht="13.5" customHeight="1">
      <c r="B37110" t="str">
        <f t="shared" si="579"/>
        <v>---0</v>
      </c>
      <c r="E37110">
        <v>0</v>
      </c>
    </row>
    <row r="37111" spans="2:5" ht="13.5" customHeight="1">
      <c r="B37111" t="str">
        <f t="shared" si="579"/>
        <v>---0</v>
      </c>
      <c r="E37111">
        <v>0</v>
      </c>
    </row>
    <row r="37112" spans="2:5" ht="13.5" customHeight="1">
      <c r="B37112" t="str">
        <f t="shared" si="579"/>
        <v>---0</v>
      </c>
      <c r="E37112">
        <v>0</v>
      </c>
    </row>
    <row r="37113" spans="2:5" ht="13.5" customHeight="1">
      <c r="B37113" t="str">
        <f t="shared" si="579"/>
        <v>---0</v>
      </c>
      <c r="E37113">
        <v>0</v>
      </c>
    </row>
    <row r="37114" spans="2:5" ht="13.5" customHeight="1">
      <c r="B37114" t="str">
        <f t="shared" si="579"/>
        <v>---0</v>
      </c>
      <c r="E37114">
        <v>0</v>
      </c>
    </row>
    <row r="37115" spans="2:5" ht="13.5" customHeight="1">
      <c r="B37115" t="str">
        <f t="shared" si="579"/>
        <v>---0</v>
      </c>
      <c r="E37115">
        <v>0</v>
      </c>
    </row>
    <row r="37116" spans="2:5" ht="13.5" customHeight="1">
      <c r="B37116" t="str">
        <f t="shared" si="579"/>
        <v>---0</v>
      </c>
      <c r="E37116">
        <v>0</v>
      </c>
    </row>
    <row r="37117" spans="2:5" ht="13.5" customHeight="1">
      <c r="B37117" t="str">
        <f t="shared" si="579"/>
        <v>---0</v>
      </c>
      <c r="E37117">
        <v>0</v>
      </c>
    </row>
    <row r="37118" spans="2:5" ht="13.5" customHeight="1">
      <c r="B37118" t="str">
        <f t="shared" si="579"/>
        <v>---0</v>
      </c>
      <c r="E37118">
        <v>0</v>
      </c>
    </row>
    <row r="37119" spans="2:5" ht="13.5" customHeight="1">
      <c r="B37119" t="str">
        <f t="shared" si="579"/>
        <v>---0</v>
      </c>
      <c r="E37119">
        <v>0</v>
      </c>
    </row>
    <row r="37120" spans="2:5" ht="13.5" customHeight="1">
      <c r="B37120" t="str">
        <f t="shared" si="579"/>
        <v>---0</v>
      </c>
      <c r="E37120">
        <v>0</v>
      </c>
    </row>
    <row r="37121" spans="2:5" ht="13.5" customHeight="1">
      <c r="B37121" t="str">
        <f t="shared" si="579"/>
        <v>---0</v>
      </c>
      <c r="E37121">
        <v>0</v>
      </c>
    </row>
    <row r="37122" spans="2:5" ht="13.5" customHeight="1">
      <c r="B37122" t="str">
        <f t="shared" si="579"/>
        <v>---0</v>
      </c>
      <c r="E37122">
        <v>0</v>
      </c>
    </row>
    <row r="37123" spans="2:5" ht="13.5" customHeight="1">
      <c r="B37123" t="str">
        <f t="shared" ref="B37123:B37186" si="580">A37123&amp;"---"&amp;E37123</f>
        <v>---0</v>
      </c>
      <c r="E37123">
        <v>0</v>
      </c>
    </row>
    <row r="37124" spans="2:5" ht="13.5" customHeight="1">
      <c r="B37124" t="str">
        <f t="shared" si="580"/>
        <v>---0</v>
      </c>
      <c r="E37124">
        <v>0</v>
      </c>
    </row>
    <row r="37125" spans="2:5" ht="13.5" customHeight="1">
      <c r="B37125" t="str">
        <f t="shared" si="580"/>
        <v>---0</v>
      </c>
      <c r="E37125">
        <v>0</v>
      </c>
    </row>
    <row r="37126" spans="2:5" ht="13.5" customHeight="1">
      <c r="B37126" t="str">
        <f t="shared" si="580"/>
        <v>---0</v>
      </c>
      <c r="E37126">
        <v>0</v>
      </c>
    </row>
    <row r="37127" spans="2:5" ht="13.5" customHeight="1">
      <c r="B37127" t="str">
        <f t="shared" si="580"/>
        <v>---0</v>
      </c>
      <c r="E37127">
        <v>0</v>
      </c>
    </row>
    <row r="37128" spans="2:5" ht="13.5" customHeight="1">
      <c r="B37128" t="str">
        <f t="shared" si="580"/>
        <v>---0</v>
      </c>
      <c r="E37128">
        <v>0</v>
      </c>
    </row>
    <row r="37129" spans="2:5" ht="13.5" customHeight="1">
      <c r="B37129" t="str">
        <f t="shared" si="580"/>
        <v>---0</v>
      </c>
      <c r="E37129">
        <v>0</v>
      </c>
    </row>
    <row r="37130" spans="2:5" ht="13.5" customHeight="1">
      <c r="B37130" t="str">
        <f t="shared" si="580"/>
        <v>---0</v>
      </c>
      <c r="E37130">
        <v>0</v>
      </c>
    </row>
    <row r="37131" spans="2:5" ht="13.5" customHeight="1">
      <c r="B37131" t="str">
        <f t="shared" si="580"/>
        <v>---0</v>
      </c>
      <c r="E37131">
        <v>0</v>
      </c>
    </row>
    <row r="37132" spans="2:5" ht="13.5" customHeight="1">
      <c r="B37132" t="str">
        <f t="shared" si="580"/>
        <v>---0</v>
      </c>
      <c r="E37132">
        <v>0</v>
      </c>
    </row>
    <row r="37133" spans="2:5" ht="13.5" customHeight="1">
      <c r="B37133" t="str">
        <f t="shared" si="580"/>
        <v>---0</v>
      </c>
      <c r="E37133">
        <v>0</v>
      </c>
    </row>
    <row r="37134" spans="2:5" ht="13.5" customHeight="1">
      <c r="B37134" t="str">
        <f t="shared" si="580"/>
        <v>---0</v>
      </c>
      <c r="E37134">
        <v>0</v>
      </c>
    </row>
    <row r="37135" spans="2:5" ht="13.5" customHeight="1">
      <c r="B37135" t="str">
        <f t="shared" si="580"/>
        <v>---0</v>
      </c>
      <c r="E37135">
        <v>0</v>
      </c>
    </row>
    <row r="37136" spans="2:5" ht="13.5" customHeight="1">
      <c r="B37136" t="str">
        <f t="shared" si="580"/>
        <v>---0</v>
      </c>
      <c r="E37136">
        <v>0</v>
      </c>
    </row>
    <row r="37137" spans="2:5" ht="13.5" customHeight="1">
      <c r="B37137" t="str">
        <f t="shared" si="580"/>
        <v>---0</v>
      </c>
      <c r="E37137">
        <v>0</v>
      </c>
    </row>
    <row r="37138" spans="2:5" ht="13.5" customHeight="1">
      <c r="B37138" t="str">
        <f t="shared" si="580"/>
        <v>---0</v>
      </c>
      <c r="E37138">
        <v>0</v>
      </c>
    </row>
    <row r="37139" spans="2:5" ht="13.5" customHeight="1">
      <c r="B37139" t="str">
        <f t="shared" si="580"/>
        <v>---0</v>
      </c>
      <c r="E37139">
        <v>0</v>
      </c>
    </row>
    <row r="37140" spans="2:5" ht="13.5" customHeight="1">
      <c r="B37140" t="str">
        <f t="shared" si="580"/>
        <v>---0</v>
      </c>
      <c r="E37140">
        <v>0</v>
      </c>
    </row>
    <row r="37141" spans="2:5" ht="13.5" customHeight="1">
      <c r="B37141" t="str">
        <f t="shared" si="580"/>
        <v>---0</v>
      </c>
      <c r="E37141">
        <v>0</v>
      </c>
    </row>
    <row r="37142" spans="2:5" ht="13.5" customHeight="1">
      <c r="B37142" t="str">
        <f t="shared" si="580"/>
        <v>---0</v>
      </c>
      <c r="E37142">
        <v>0</v>
      </c>
    </row>
    <row r="37143" spans="2:5" ht="13.5" customHeight="1">
      <c r="B37143" t="str">
        <f t="shared" si="580"/>
        <v>---0</v>
      </c>
      <c r="E37143">
        <v>0</v>
      </c>
    </row>
    <row r="37144" spans="2:5" ht="13.5" customHeight="1">
      <c r="B37144" t="str">
        <f t="shared" si="580"/>
        <v>---0</v>
      </c>
      <c r="E37144">
        <v>0</v>
      </c>
    </row>
    <row r="37145" spans="2:5" ht="13.5" customHeight="1">
      <c r="B37145" t="str">
        <f t="shared" si="580"/>
        <v>---0</v>
      </c>
      <c r="E37145">
        <v>0</v>
      </c>
    </row>
    <row r="37146" spans="2:5" ht="13.5" customHeight="1">
      <c r="B37146" t="str">
        <f t="shared" si="580"/>
        <v>---0</v>
      </c>
      <c r="E37146">
        <v>0</v>
      </c>
    </row>
    <row r="37147" spans="2:5" ht="13.5" customHeight="1">
      <c r="B37147" t="str">
        <f t="shared" si="580"/>
        <v>---0</v>
      </c>
      <c r="E37147">
        <v>0</v>
      </c>
    </row>
    <row r="37148" spans="2:5" ht="13.5" customHeight="1">
      <c r="B37148" t="str">
        <f t="shared" si="580"/>
        <v>---0</v>
      </c>
      <c r="E37148">
        <v>0</v>
      </c>
    </row>
    <row r="37149" spans="2:5" ht="13.5" customHeight="1">
      <c r="B37149" t="str">
        <f t="shared" si="580"/>
        <v>---0</v>
      </c>
      <c r="E37149">
        <v>0</v>
      </c>
    </row>
    <row r="37150" spans="2:5" ht="13.5" customHeight="1">
      <c r="B37150" t="str">
        <f t="shared" si="580"/>
        <v>---0</v>
      </c>
      <c r="E37150">
        <v>0</v>
      </c>
    </row>
    <row r="37151" spans="2:5" ht="13.5" customHeight="1">
      <c r="B37151" t="str">
        <f t="shared" si="580"/>
        <v>---0</v>
      </c>
      <c r="E37151">
        <v>0</v>
      </c>
    </row>
    <row r="37152" spans="2:5" ht="13.5" customHeight="1">
      <c r="B37152" t="str">
        <f t="shared" si="580"/>
        <v>---0</v>
      </c>
      <c r="E37152">
        <v>0</v>
      </c>
    </row>
    <row r="37153" spans="2:5" ht="13.5" customHeight="1">
      <c r="B37153" t="str">
        <f t="shared" si="580"/>
        <v>---0</v>
      </c>
      <c r="E37153">
        <v>0</v>
      </c>
    </row>
    <row r="37154" spans="2:5" ht="13.5" customHeight="1">
      <c r="B37154" t="str">
        <f t="shared" si="580"/>
        <v>---0</v>
      </c>
      <c r="E37154">
        <v>0</v>
      </c>
    </row>
    <row r="37155" spans="2:5" ht="13.5" customHeight="1">
      <c r="B37155" t="str">
        <f t="shared" si="580"/>
        <v>---0</v>
      </c>
      <c r="E37155">
        <v>0</v>
      </c>
    </row>
    <row r="37156" spans="2:5" ht="13.5" customHeight="1">
      <c r="B37156" t="str">
        <f t="shared" si="580"/>
        <v>---0</v>
      </c>
      <c r="E37156">
        <v>0</v>
      </c>
    </row>
    <row r="37157" spans="2:5" ht="13.5" customHeight="1">
      <c r="B37157" t="str">
        <f t="shared" si="580"/>
        <v>---0</v>
      </c>
      <c r="E37157">
        <v>0</v>
      </c>
    </row>
    <row r="37158" spans="2:5" ht="13.5" customHeight="1">
      <c r="B37158" t="str">
        <f t="shared" si="580"/>
        <v>---0</v>
      </c>
      <c r="E37158">
        <v>0</v>
      </c>
    </row>
    <row r="37159" spans="2:5" ht="13.5" customHeight="1">
      <c r="B37159" t="str">
        <f t="shared" si="580"/>
        <v>---0</v>
      </c>
      <c r="E37159">
        <v>0</v>
      </c>
    </row>
    <row r="37160" spans="2:5" ht="13.5" customHeight="1">
      <c r="B37160" t="str">
        <f t="shared" si="580"/>
        <v>---0</v>
      </c>
      <c r="E37160">
        <v>0</v>
      </c>
    </row>
    <row r="37161" spans="2:5" ht="13.5" customHeight="1">
      <c r="B37161" t="str">
        <f t="shared" si="580"/>
        <v>---0</v>
      </c>
      <c r="E37161">
        <v>0</v>
      </c>
    </row>
    <row r="37162" spans="2:5" ht="13.5" customHeight="1">
      <c r="B37162" t="str">
        <f t="shared" si="580"/>
        <v>---0</v>
      </c>
      <c r="E37162">
        <v>0</v>
      </c>
    </row>
    <row r="37163" spans="2:5" ht="13.5" customHeight="1">
      <c r="B37163" t="str">
        <f t="shared" si="580"/>
        <v>---0</v>
      </c>
      <c r="E37163">
        <v>0</v>
      </c>
    </row>
    <row r="37164" spans="2:5" ht="13.5" customHeight="1">
      <c r="B37164" t="str">
        <f t="shared" si="580"/>
        <v>---0</v>
      </c>
      <c r="E37164">
        <v>0</v>
      </c>
    </row>
    <row r="37165" spans="2:5" ht="13.5" customHeight="1">
      <c r="B37165" t="str">
        <f t="shared" si="580"/>
        <v>---0</v>
      </c>
      <c r="E37165">
        <v>0</v>
      </c>
    </row>
    <row r="37166" spans="2:5" ht="13.5" customHeight="1">
      <c r="B37166" t="str">
        <f t="shared" si="580"/>
        <v>---0</v>
      </c>
      <c r="E37166">
        <v>0</v>
      </c>
    </row>
    <row r="37167" spans="2:5" ht="13.5" customHeight="1">
      <c r="B37167" t="str">
        <f t="shared" si="580"/>
        <v>---0</v>
      </c>
      <c r="E37167">
        <v>0</v>
      </c>
    </row>
    <row r="37168" spans="2:5" ht="13.5" customHeight="1">
      <c r="B37168" t="str">
        <f t="shared" si="580"/>
        <v>---0</v>
      </c>
      <c r="E37168">
        <v>0</v>
      </c>
    </row>
    <row r="37169" spans="2:5" ht="13.5" customHeight="1">
      <c r="B37169" t="str">
        <f t="shared" si="580"/>
        <v>---0</v>
      </c>
      <c r="E37169">
        <v>0</v>
      </c>
    </row>
    <row r="37170" spans="2:5" ht="13.5" customHeight="1">
      <c r="B37170" t="str">
        <f t="shared" si="580"/>
        <v>---0</v>
      </c>
      <c r="E37170">
        <v>0</v>
      </c>
    </row>
    <row r="37171" spans="2:5" ht="13.5" customHeight="1">
      <c r="B37171" t="str">
        <f t="shared" si="580"/>
        <v>---0</v>
      </c>
      <c r="E37171">
        <v>0</v>
      </c>
    </row>
    <row r="37172" spans="2:5" ht="13.5" customHeight="1">
      <c r="B37172" t="str">
        <f t="shared" si="580"/>
        <v>---0</v>
      </c>
      <c r="E37172">
        <v>0</v>
      </c>
    </row>
    <row r="37173" spans="2:5" ht="13.5" customHeight="1">
      <c r="B37173" t="str">
        <f t="shared" si="580"/>
        <v>---0</v>
      </c>
      <c r="E37173">
        <v>0</v>
      </c>
    </row>
    <row r="37174" spans="2:5" ht="13.5" customHeight="1">
      <c r="B37174" t="str">
        <f t="shared" si="580"/>
        <v>---0</v>
      </c>
      <c r="E37174">
        <v>0</v>
      </c>
    </row>
    <row r="37175" spans="2:5" ht="13.5" customHeight="1">
      <c r="B37175" t="str">
        <f t="shared" si="580"/>
        <v>---0</v>
      </c>
      <c r="E37175">
        <v>0</v>
      </c>
    </row>
    <row r="37176" spans="2:5" ht="13.5" customHeight="1">
      <c r="B37176" t="str">
        <f t="shared" si="580"/>
        <v>---0</v>
      </c>
      <c r="E37176">
        <v>0</v>
      </c>
    </row>
    <row r="37177" spans="2:5" ht="13.5" customHeight="1">
      <c r="B37177" t="str">
        <f t="shared" si="580"/>
        <v>---0</v>
      </c>
      <c r="E37177">
        <v>0</v>
      </c>
    </row>
    <row r="37178" spans="2:5" ht="13.5" customHeight="1">
      <c r="B37178" t="str">
        <f t="shared" si="580"/>
        <v>---0</v>
      </c>
      <c r="E37178">
        <v>0</v>
      </c>
    </row>
    <row r="37179" spans="2:5" ht="13.5" customHeight="1">
      <c r="B37179" t="str">
        <f t="shared" si="580"/>
        <v>---0</v>
      </c>
      <c r="E37179">
        <v>0</v>
      </c>
    </row>
    <row r="37180" spans="2:5" ht="13.5" customHeight="1">
      <c r="B37180" t="str">
        <f t="shared" si="580"/>
        <v>---0</v>
      </c>
      <c r="E37180">
        <v>0</v>
      </c>
    </row>
    <row r="37181" spans="2:5" ht="13.5" customHeight="1">
      <c r="B37181" t="str">
        <f t="shared" si="580"/>
        <v>---0</v>
      </c>
      <c r="E37181">
        <v>0</v>
      </c>
    </row>
    <row r="37182" spans="2:5" ht="13.5" customHeight="1">
      <c r="B37182" t="str">
        <f t="shared" si="580"/>
        <v>---0</v>
      </c>
      <c r="E37182">
        <v>0</v>
      </c>
    </row>
    <row r="37183" spans="2:5" ht="13.5" customHeight="1">
      <c r="B37183" t="str">
        <f t="shared" si="580"/>
        <v>---0</v>
      </c>
      <c r="E37183">
        <v>0</v>
      </c>
    </row>
    <row r="37184" spans="2:5" ht="13.5" customHeight="1">
      <c r="B37184" t="str">
        <f t="shared" si="580"/>
        <v>---0</v>
      </c>
      <c r="E37184">
        <v>0</v>
      </c>
    </row>
    <row r="37185" spans="2:5" ht="13.5" customHeight="1">
      <c r="B37185" t="str">
        <f t="shared" si="580"/>
        <v>---0</v>
      </c>
      <c r="E37185">
        <v>0</v>
      </c>
    </row>
    <row r="37186" spans="2:5" ht="13.5" customHeight="1">
      <c r="B37186" t="str">
        <f t="shared" si="580"/>
        <v>---0</v>
      </c>
      <c r="E37186">
        <v>0</v>
      </c>
    </row>
    <row r="37187" spans="2:5" ht="13.5" customHeight="1">
      <c r="B37187" t="str">
        <f t="shared" ref="B37187:B37250" si="581">A37187&amp;"---"&amp;E37187</f>
        <v>---0</v>
      </c>
      <c r="E37187">
        <v>0</v>
      </c>
    </row>
    <row r="37188" spans="2:5" ht="13.5" customHeight="1">
      <c r="B37188" t="str">
        <f t="shared" si="581"/>
        <v>---0</v>
      </c>
      <c r="E37188">
        <v>0</v>
      </c>
    </row>
    <row r="37189" spans="2:5" ht="13.5" customHeight="1">
      <c r="B37189" t="str">
        <f t="shared" si="581"/>
        <v>---0</v>
      </c>
      <c r="E37189">
        <v>0</v>
      </c>
    </row>
    <row r="37190" spans="2:5" ht="13.5" customHeight="1">
      <c r="B37190" t="str">
        <f t="shared" si="581"/>
        <v>---0</v>
      </c>
      <c r="E37190">
        <v>0</v>
      </c>
    </row>
    <row r="37191" spans="2:5" ht="13.5" customHeight="1">
      <c r="B37191" t="str">
        <f t="shared" si="581"/>
        <v>---0</v>
      </c>
      <c r="E37191">
        <v>0</v>
      </c>
    </row>
    <row r="37192" spans="2:5" ht="13.5" customHeight="1">
      <c r="B37192" t="str">
        <f t="shared" si="581"/>
        <v>---0</v>
      </c>
      <c r="E37192">
        <v>0</v>
      </c>
    </row>
    <row r="37193" spans="2:5" ht="13.5" customHeight="1">
      <c r="B37193" t="str">
        <f t="shared" si="581"/>
        <v>---0</v>
      </c>
      <c r="E37193">
        <v>0</v>
      </c>
    </row>
    <row r="37194" spans="2:5" ht="13.5" customHeight="1">
      <c r="B37194" t="str">
        <f t="shared" si="581"/>
        <v>---0</v>
      </c>
      <c r="E37194">
        <v>0</v>
      </c>
    </row>
    <row r="37195" spans="2:5" ht="13.5" customHeight="1">
      <c r="B37195" t="str">
        <f t="shared" si="581"/>
        <v>---0</v>
      </c>
      <c r="E37195">
        <v>0</v>
      </c>
    </row>
    <row r="37196" spans="2:5" ht="13.5" customHeight="1">
      <c r="B37196" t="str">
        <f t="shared" si="581"/>
        <v>---0</v>
      </c>
      <c r="E37196">
        <v>0</v>
      </c>
    </row>
    <row r="37197" spans="2:5" ht="13.5" customHeight="1">
      <c r="B37197" t="str">
        <f t="shared" si="581"/>
        <v>---0</v>
      </c>
      <c r="E37197">
        <v>0</v>
      </c>
    </row>
    <row r="37198" spans="2:5" ht="13.5" customHeight="1">
      <c r="B37198" t="str">
        <f t="shared" si="581"/>
        <v>---0</v>
      </c>
      <c r="E37198">
        <v>0</v>
      </c>
    </row>
    <row r="37199" spans="2:5" ht="13.5" customHeight="1">
      <c r="B37199" t="str">
        <f t="shared" si="581"/>
        <v>---0</v>
      </c>
      <c r="E37199">
        <v>0</v>
      </c>
    </row>
    <row r="37200" spans="2:5" ht="13.5" customHeight="1">
      <c r="B37200" t="str">
        <f t="shared" si="581"/>
        <v>---0</v>
      </c>
      <c r="E37200">
        <v>0</v>
      </c>
    </row>
    <row r="37201" spans="2:5" ht="13.5" customHeight="1">
      <c r="B37201" t="str">
        <f t="shared" si="581"/>
        <v>---0</v>
      </c>
      <c r="E37201">
        <v>0</v>
      </c>
    </row>
    <row r="37202" spans="2:5" ht="13.5" customHeight="1">
      <c r="B37202" t="str">
        <f t="shared" si="581"/>
        <v>---0</v>
      </c>
      <c r="E37202">
        <v>0</v>
      </c>
    </row>
    <row r="37203" spans="2:5" ht="13.5" customHeight="1">
      <c r="B37203" t="str">
        <f t="shared" si="581"/>
        <v>---0</v>
      </c>
      <c r="E37203">
        <v>0</v>
      </c>
    </row>
    <row r="37204" spans="2:5" ht="13.5" customHeight="1">
      <c r="B37204" t="str">
        <f t="shared" si="581"/>
        <v>---0</v>
      </c>
      <c r="E37204">
        <v>0</v>
      </c>
    </row>
    <row r="37205" spans="2:5" ht="13.5" customHeight="1">
      <c r="B37205" t="str">
        <f t="shared" si="581"/>
        <v>---0</v>
      </c>
      <c r="E37205">
        <v>0</v>
      </c>
    </row>
    <row r="37206" spans="2:5" ht="13.5" customHeight="1">
      <c r="B37206" t="str">
        <f t="shared" si="581"/>
        <v>---0</v>
      </c>
      <c r="E37206">
        <v>0</v>
      </c>
    </row>
    <row r="37207" spans="2:5" ht="13.5" customHeight="1">
      <c r="B37207" t="str">
        <f t="shared" si="581"/>
        <v>---0</v>
      </c>
      <c r="E37207">
        <v>0</v>
      </c>
    </row>
    <row r="37208" spans="2:5" ht="13.5" customHeight="1">
      <c r="B37208" t="str">
        <f t="shared" si="581"/>
        <v>---0</v>
      </c>
      <c r="E37208">
        <v>0</v>
      </c>
    </row>
    <row r="37209" spans="2:5" ht="13.5" customHeight="1">
      <c r="B37209" t="str">
        <f t="shared" si="581"/>
        <v>---0</v>
      </c>
      <c r="E37209">
        <v>0</v>
      </c>
    </row>
    <row r="37210" spans="2:5" ht="13.5" customHeight="1">
      <c r="B37210" t="str">
        <f t="shared" si="581"/>
        <v>---0</v>
      </c>
      <c r="E37210">
        <v>0</v>
      </c>
    </row>
    <row r="37211" spans="2:5" ht="13.5" customHeight="1">
      <c r="B37211" t="str">
        <f t="shared" si="581"/>
        <v>---0</v>
      </c>
      <c r="E37211">
        <v>0</v>
      </c>
    </row>
    <row r="37212" spans="2:5" ht="13.5" customHeight="1">
      <c r="B37212" t="str">
        <f t="shared" si="581"/>
        <v>---0</v>
      </c>
      <c r="E37212">
        <v>0</v>
      </c>
    </row>
    <row r="37213" spans="2:5" ht="13.5" customHeight="1">
      <c r="B37213" t="str">
        <f t="shared" si="581"/>
        <v>---0</v>
      </c>
      <c r="E37213">
        <v>0</v>
      </c>
    </row>
    <row r="37214" spans="2:5" ht="13.5" customHeight="1">
      <c r="B37214" t="str">
        <f t="shared" si="581"/>
        <v>---0</v>
      </c>
      <c r="E37214">
        <v>0</v>
      </c>
    </row>
    <row r="37215" spans="2:5" ht="13.5" customHeight="1">
      <c r="B37215" t="str">
        <f t="shared" si="581"/>
        <v>---0</v>
      </c>
      <c r="E37215">
        <v>0</v>
      </c>
    </row>
    <row r="37216" spans="2:5" ht="13.5" customHeight="1">
      <c r="B37216" t="str">
        <f t="shared" si="581"/>
        <v>---0</v>
      </c>
      <c r="E37216">
        <v>0</v>
      </c>
    </row>
    <row r="37217" spans="2:5" ht="13.5" customHeight="1">
      <c r="B37217" t="str">
        <f t="shared" si="581"/>
        <v>---0</v>
      </c>
      <c r="E37217">
        <v>0</v>
      </c>
    </row>
    <row r="37218" spans="2:5" ht="13.5" customHeight="1">
      <c r="B37218" t="str">
        <f t="shared" si="581"/>
        <v>---0</v>
      </c>
      <c r="E37218">
        <v>0</v>
      </c>
    </row>
    <row r="37219" spans="2:5" ht="13.5" customHeight="1">
      <c r="B37219" t="str">
        <f t="shared" si="581"/>
        <v>---0</v>
      </c>
      <c r="E37219">
        <v>0</v>
      </c>
    </row>
    <row r="37220" spans="2:5" ht="13.5" customHeight="1">
      <c r="B37220" t="str">
        <f t="shared" si="581"/>
        <v>---0</v>
      </c>
      <c r="E37220">
        <v>0</v>
      </c>
    </row>
    <row r="37221" spans="2:5" ht="13.5" customHeight="1">
      <c r="B37221" t="str">
        <f t="shared" si="581"/>
        <v>---0</v>
      </c>
      <c r="E37221">
        <v>0</v>
      </c>
    </row>
    <row r="37222" spans="2:5" ht="13.5" customHeight="1">
      <c r="B37222" t="str">
        <f t="shared" si="581"/>
        <v>---0</v>
      </c>
      <c r="E37222">
        <v>0</v>
      </c>
    </row>
    <row r="37223" spans="2:5" ht="13.5" customHeight="1">
      <c r="B37223" t="str">
        <f t="shared" si="581"/>
        <v>---0</v>
      </c>
      <c r="E37223">
        <v>0</v>
      </c>
    </row>
    <row r="37224" spans="2:5" ht="13.5" customHeight="1">
      <c r="B37224" t="str">
        <f t="shared" si="581"/>
        <v>---0</v>
      </c>
      <c r="E37224">
        <v>0</v>
      </c>
    </row>
    <row r="37225" spans="2:5" ht="13.5" customHeight="1">
      <c r="B37225" t="str">
        <f t="shared" si="581"/>
        <v>---0</v>
      </c>
      <c r="E37225">
        <v>0</v>
      </c>
    </row>
    <row r="37226" spans="2:5" ht="13.5" customHeight="1">
      <c r="B37226" t="str">
        <f t="shared" si="581"/>
        <v>---0</v>
      </c>
      <c r="E37226">
        <v>0</v>
      </c>
    </row>
    <row r="37227" spans="2:5" ht="13.5" customHeight="1">
      <c r="B37227" t="str">
        <f t="shared" si="581"/>
        <v>---0</v>
      </c>
      <c r="E37227">
        <v>0</v>
      </c>
    </row>
    <row r="37228" spans="2:5" ht="13.5" customHeight="1">
      <c r="B37228" t="str">
        <f t="shared" si="581"/>
        <v>---0</v>
      </c>
      <c r="E37228">
        <v>0</v>
      </c>
    </row>
    <row r="37229" spans="2:5" ht="13.5" customHeight="1">
      <c r="B37229" t="str">
        <f t="shared" si="581"/>
        <v>---0</v>
      </c>
      <c r="E37229">
        <v>0</v>
      </c>
    </row>
    <row r="37230" spans="2:5" ht="13.5" customHeight="1">
      <c r="B37230" t="str">
        <f t="shared" si="581"/>
        <v>---0</v>
      </c>
      <c r="E37230">
        <v>0</v>
      </c>
    </row>
    <row r="37231" spans="2:5" ht="13.5" customHeight="1">
      <c r="B37231" t="str">
        <f t="shared" si="581"/>
        <v>---0</v>
      </c>
      <c r="E37231">
        <v>0</v>
      </c>
    </row>
    <row r="37232" spans="2:5" ht="13.5" customHeight="1">
      <c r="B37232" t="str">
        <f t="shared" si="581"/>
        <v>---0</v>
      </c>
      <c r="E37232">
        <v>0</v>
      </c>
    </row>
    <row r="37233" spans="2:5" ht="13.5" customHeight="1">
      <c r="B37233" t="str">
        <f t="shared" si="581"/>
        <v>---0</v>
      </c>
      <c r="E37233">
        <v>0</v>
      </c>
    </row>
    <row r="37234" spans="2:5" ht="13.5" customHeight="1">
      <c r="B37234" t="str">
        <f t="shared" si="581"/>
        <v>---0</v>
      </c>
      <c r="E37234">
        <v>0</v>
      </c>
    </row>
    <row r="37235" spans="2:5" ht="13.5" customHeight="1">
      <c r="B37235" t="str">
        <f t="shared" si="581"/>
        <v>---0</v>
      </c>
      <c r="E37235">
        <v>0</v>
      </c>
    </row>
    <row r="37236" spans="2:5" ht="13.5" customHeight="1">
      <c r="B37236" t="str">
        <f t="shared" si="581"/>
        <v>---0</v>
      </c>
      <c r="E37236">
        <v>0</v>
      </c>
    </row>
    <row r="37237" spans="2:5" ht="13.5" customHeight="1">
      <c r="B37237" t="str">
        <f t="shared" si="581"/>
        <v>---0</v>
      </c>
      <c r="E37237">
        <v>0</v>
      </c>
    </row>
    <row r="37238" spans="2:5" ht="13.5" customHeight="1">
      <c r="B37238" t="str">
        <f t="shared" si="581"/>
        <v>---0</v>
      </c>
      <c r="E37238">
        <v>0</v>
      </c>
    </row>
    <row r="37239" spans="2:5" ht="13.5" customHeight="1">
      <c r="B37239" t="str">
        <f t="shared" si="581"/>
        <v>---0</v>
      </c>
      <c r="E37239">
        <v>0</v>
      </c>
    </row>
    <row r="37240" spans="2:5" ht="13.5" customHeight="1">
      <c r="B37240" t="str">
        <f t="shared" si="581"/>
        <v>---0</v>
      </c>
      <c r="E37240">
        <v>0</v>
      </c>
    </row>
    <row r="37241" spans="2:5" ht="13.5" customHeight="1">
      <c r="B37241" t="str">
        <f t="shared" si="581"/>
        <v>---0</v>
      </c>
      <c r="E37241">
        <v>0</v>
      </c>
    </row>
    <row r="37242" spans="2:5" ht="13.5" customHeight="1">
      <c r="B37242" t="str">
        <f t="shared" si="581"/>
        <v>---0</v>
      </c>
      <c r="E37242">
        <v>0</v>
      </c>
    </row>
    <row r="37243" spans="2:5" ht="13.5" customHeight="1">
      <c r="B37243" t="str">
        <f t="shared" si="581"/>
        <v>---0</v>
      </c>
      <c r="E37243">
        <v>0</v>
      </c>
    </row>
    <row r="37244" spans="2:5" ht="13.5" customHeight="1">
      <c r="B37244" t="str">
        <f t="shared" si="581"/>
        <v>---0</v>
      </c>
      <c r="E37244">
        <v>0</v>
      </c>
    </row>
    <row r="37245" spans="2:5" ht="13.5" customHeight="1">
      <c r="B37245" t="str">
        <f t="shared" si="581"/>
        <v>---0</v>
      </c>
      <c r="E37245">
        <v>0</v>
      </c>
    </row>
    <row r="37246" spans="2:5" ht="13.5" customHeight="1">
      <c r="B37246" t="str">
        <f t="shared" si="581"/>
        <v>---0</v>
      </c>
      <c r="E37246">
        <v>0</v>
      </c>
    </row>
    <row r="37247" spans="2:5" ht="13.5" customHeight="1">
      <c r="B37247" t="str">
        <f t="shared" si="581"/>
        <v>---0</v>
      </c>
      <c r="E37247">
        <v>0</v>
      </c>
    </row>
    <row r="37248" spans="2:5" ht="13.5" customHeight="1">
      <c r="B37248" t="str">
        <f t="shared" si="581"/>
        <v>---0</v>
      </c>
      <c r="E37248">
        <v>0</v>
      </c>
    </row>
    <row r="37249" spans="2:5" ht="13.5" customHeight="1">
      <c r="B37249" t="str">
        <f t="shared" si="581"/>
        <v>---0</v>
      </c>
      <c r="E37249">
        <v>0</v>
      </c>
    </row>
    <row r="37250" spans="2:5" ht="13.5" customHeight="1">
      <c r="B37250" t="str">
        <f t="shared" si="581"/>
        <v>---0</v>
      </c>
      <c r="E37250">
        <v>0</v>
      </c>
    </row>
    <row r="37251" spans="2:5" ht="13.5" customHeight="1">
      <c r="B37251" t="str">
        <f t="shared" ref="B37251:B37314" si="582">A37251&amp;"---"&amp;E37251</f>
        <v>---0</v>
      </c>
      <c r="E37251">
        <v>0</v>
      </c>
    </row>
    <row r="37252" spans="2:5" ht="13.5" customHeight="1">
      <c r="B37252" t="str">
        <f t="shared" si="582"/>
        <v>---0</v>
      </c>
      <c r="E37252">
        <v>0</v>
      </c>
    </row>
    <row r="37253" spans="2:5" ht="13.5" customHeight="1">
      <c r="B37253" t="str">
        <f t="shared" si="582"/>
        <v>---0</v>
      </c>
      <c r="E37253">
        <v>0</v>
      </c>
    </row>
    <row r="37254" spans="2:5" ht="13.5" customHeight="1">
      <c r="B37254" t="str">
        <f t="shared" si="582"/>
        <v>---0</v>
      </c>
      <c r="E37254">
        <v>0</v>
      </c>
    </row>
    <row r="37255" spans="2:5" ht="13.5" customHeight="1">
      <c r="B37255" t="str">
        <f t="shared" si="582"/>
        <v>---0</v>
      </c>
      <c r="E37255">
        <v>0</v>
      </c>
    </row>
    <row r="37256" spans="2:5" ht="13.5" customHeight="1">
      <c r="B37256" t="str">
        <f t="shared" si="582"/>
        <v>---0</v>
      </c>
      <c r="E37256">
        <v>0</v>
      </c>
    </row>
    <row r="37257" spans="2:5" ht="13.5" customHeight="1">
      <c r="B37257" t="str">
        <f t="shared" si="582"/>
        <v>---0</v>
      </c>
      <c r="E37257">
        <v>0</v>
      </c>
    </row>
    <row r="37258" spans="2:5" ht="13.5" customHeight="1">
      <c r="B37258" t="str">
        <f t="shared" si="582"/>
        <v>---0</v>
      </c>
      <c r="E37258">
        <v>0</v>
      </c>
    </row>
    <row r="37259" spans="2:5" ht="13.5" customHeight="1">
      <c r="B37259" t="str">
        <f t="shared" si="582"/>
        <v>---0</v>
      </c>
      <c r="E37259">
        <v>0</v>
      </c>
    </row>
    <row r="37260" spans="2:5" ht="13.5" customHeight="1">
      <c r="B37260" t="str">
        <f t="shared" si="582"/>
        <v>---0</v>
      </c>
      <c r="E37260">
        <v>0</v>
      </c>
    </row>
    <row r="37261" spans="2:5" ht="13.5" customHeight="1">
      <c r="B37261" t="str">
        <f t="shared" si="582"/>
        <v>---0</v>
      </c>
      <c r="E37261">
        <v>0</v>
      </c>
    </row>
    <row r="37262" spans="2:5" ht="13.5" customHeight="1">
      <c r="B37262" t="str">
        <f t="shared" si="582"/>
        <v>---0</v>
      </c>
      <c r="E37262">
        <v>0</v>
      </c>
    </row>
    <row r="37263" spans="2:5" ht="13.5" customHeight="1">
      <c r="B37263" t="str">
        <f t="shared" si="582"/>
        <v>---0</v>
      </c>
      <c r="E37263">
        <v>0</v>
      </c>
    </row>
    <row r="37264" spans="2:5" ht="13.5" customHeight="1">
      <c r="B37264" t="str">
        <f t="shared" si="582"/>
        <v>---0</v>
      </c>
      <c r="E37264">
        <v>0</v>
      </c>
    </row>
    <row r="37265" spans="2:5" ht="13.5" customHeight="1">
      <c r="B37265" t="str">
        <f t="shared" si="582"/>
        <v>---0</v>
      </c>
      <c r="E37265">
        <v>0</v>
      </c>
    </row>
    <row r="37266" spans="2:5" ht="13.5" customHeight="1">
      <c r="B37266" t="str">
        <f t="shared" si="582"/>
        <v>---0</v>
      </c>
      <c r="E37266">
        <v>0</v>
      </c>
    </row>
    <row r="37267" spans="2:5" ht="13.5" customHeight="1">
      <c r="B37267" t="str">
        <f t="shared" si="582"/>
        <v>---0</v>
      </c>
      <c r="E37267">
        <v>0</v>
      </c>
    </row>
    <row r="37268" spans="2:5" ht="13.5" customHeight="1">
      <c r="B37268" t="str">
        <f t="shared" si="582"/>
        <v>---0</v>
      </c>
      <c r="E37268">
        <v>0</v>
      </c>
    </row>
    <row r="37269" spans="2:5" ht="13.5" customHeight="1">
      <c r="B37269" t="str">
        <f t="shared" si="582"/>
        <v>---0</v>
      </c>
      <c r="E37269">
        <v>0</v>
      </c>
    </row>
    <row r="37270" spans="2:5" ht="13.5" customHeight="1">
      <c r="B37270" t="str">
        <f t="shared" si="582"/>
        <v>---0</v>
      </c>
      <c r="E37270">
        <v>0</v>
      </c>
    </row>
    <row r="37271" spans="2:5" ht="13.5" customHeight="1">
      <c r="B37271" t="str">
        <f t="shared" si="582"/>
        <v>---0</v>
      </c>
      <c r="E37271">
        <v>0</v>
      </c>
    </row>
    <row r="37272" spans="2:5" ht="13.5" customHeight="1">
      <c r="B37272" t="str">
        <f t="shared" si="582"/>
        <v>---0</v>
      </c>
      <c r="E37272">
        <v>0</v>
      </c>
    </row>
    <row r="37273" spans="2:5" ht="13.5" customHeight="1">
      <c r="B37273" t="str">
        <f t="shared" si="582"/>
        <v>---0</v>
      </c>
      <c r="E37273">
        <v>0</v>
      </c>
    </row>
    <row r="37274" spans="2:5" ht="13.5" customHeight="1">
      <c r="B37274" t="str">
        <f t="shared" si="582"/>
        <v>---0</v>
      </c>
      <c r="E37274">
        <v>0</v>
      </c>
    </row>
    <row r="37275" spans="2:5" ht="13.5" customHeight="1">
      <c r="B37275" t="str">
        <f t="shared" si="582"/>
        <v>---0</v>
      </c>
      <c r="E37275">
        <v>0</v>
      </c>
    </row>
    <row r="37276" spans="2:5" ht="13.5" customHeight="1">
      <c r="B37276" t="str">
        <f t="shared" si="582"/>
        <v>---0</v>
      </c>
      <c r="E37276">
        <v>0</v>
      </c>
    </row>
    <row r="37277" spans="2:5" ht="13.5" customHeight="1">
      <c r="B37277" t="str">
        <f t="shared" si="582"/>
        <v>---0</v>
      </c>
      <c r="E37277">
        <v>0</v>
      </c>
    </row>
    <row r="37278" spans="2:5" ht="13.5" customHeight="1">
      <c r="B37278" t="str">
        <f t="shared" si="582"/>
        <v>---0</v>
      </c>
      <c r="E37278">
        <v>0</v>
      </c>
    </row>
    <row r="37279" spans="2:5" ht="13.5" customHeight="1">
      <c r="B37279" t="str">
        <f t="shared" si="582"/>
        <v>---0</v>
      </c>
      <c r="E37279">
        <v>0</v>
      </c>
    </row>
    <row r="37280" spans="2:5" ht="13.5" customHeight="1">
      <c r="B37280" t="str">
        <f t="shared" si="582"/>
        <v>---0</v>
      </c>
      <c r="E37280">
        <v>0</v>
      </c>
    </row>
    <row r="37281" spans="2:5" ht="13.5" customHeight="1">
      <c r="B37281" t="str">
        <f t="shared" si="582"/>
        <v>---0</v>
      </c>
      <c r="E37281">
        <v>0</v>
      </c>
    </row>
    <row r="37282" spans="2:5" ht="13.5" customHeight="1">
      <c r="B37282" t="str">
        <f t="shared" si="582"/>
        <v>---0</v>
      </c>
      <c r="E37282">
        <v>0</v>
      </c>
    </row>
    <row r="37283" spans="2:5" ht="13.5" customHeight="1">
      <c r="B37283" t="str">
        <f t="shared" si="582"/>
        <v>---0</v>
      </c>
      <c r="E37283">
        <v>0</v>
      </c>
    </row>
    <row r="37284" spans="2:5" ht="13.5" customHeight="1">
      <c r="B37284" t="str">
        <f t="shared" si="582"/>
        <v>---0</v>
      </c>
      <c r="E37284">
        <v>0</v>
      </c>
    </row>
    <row r="37285" spans="2:5" ht="13.5" customHeight="1">
      <c r="B37285" t="str">
        <f t="shared" si="582"/>
        <v>---0</v>
      </c>
      <c r="E37285">
        <v>0</v>
      </c>
    </row>
    <row r="37286" spans="2:5" ht="13.5" customHeight="1">
      <c r="B37286" t="str">
        <f t="shared" si="582"/>
        <v>---0</v>
      </c>
      <c r="E37286">
        <v>0</v>
      </c>
    </row>
    <row r="37287" spans="2:5" ht="13.5" customHeight="1">
      <c r="B37287" t="str">
        <f t="shared" si="582"/>
        <v>---0</v>
      </c>
      <c r="E37287">
        <v>0</v>
      </c>
    </row>
    <row r="37288" spans="2:5" ht="13.5" customHeight="1">
      <c r="B37288" t="str">
        <f t="shared" si="582"/>
        <v>---0</v>
      </c>
      <c r="E37288">
        <v>0</v>
      </c>
    </row>
    <row r="37289" spans="2:5" ht="13.5" customHeight="1">
      <c r="B37289" t="str">
        <f t="shared" si="582"/>
        <v>---0</v>
      </c>
      <c r="E37289">
        <v>0</v>
      </c>
    </row>
    <row r="37290" spans="2:5" ht="13.5" customHeight="1">
      <c r="B37290" t="str">
        <f t="shared" si="582"/>
        <v>---0</v>
      </c>
      <c r="E37290">
        <v>0</v>
      </c>
    </row>
    <row r="37291" spans="2:5" ht="13.5" customHeight="1">
      <c r="B37291" t="str">
        <f t="shared" si="582"/>
        <v>---0</v>
      </c>
      <c r="E37291">
        <v>0</v>
      </c>
    </row>
    <row r="37292" spans="2:5" ht="13.5" customHeight="1">
      <c r="B37292" t="str">
        <f t="shared" si="582"/>
        <v>---0</v>
      </c>
      <c r="E37292">
        <v>0</v>
      </c>
    </row>
    <row r="37293" spans="2:5" ht="13.5" customHeight="1">
      <c r="B37293" t="str">
        <f t="shared" si="582"/>
        <v>---0</v>
      </c>
      <c r="E37293">
        <v>0</v>
      </c>
    </row>
    <row r="37294" spans="2:5" ht="13.5" customHeight="1">
      <c r="B37294" t="str">
        <f t="shared" si="582"/>
        <v>---0</v>
      </c>
      <c r="E37294">
        <v>0</v>
      </c>
    </row>
    <row r="37295" spans="2:5" ht="13.5" customHeight="1">
      <c r="B37295" t="str">
        <f t="shared" si="582"/>
        <v>---0</v>
      </c>
      <c r="E37295">
        <v>0</v>
      </c>
    </row>
    <row r="37296" spans="2:5" ht="13.5" customHeight="1">
      <c r="B37296" t="str">
        <f t="shared" si="582"/>
        <v>---0</v>
      </c>
      <c r="E37296">
        <v>0</v>
      </c>
    </row>
    <row r="37297" spans="2:5" ht="13.5" customHeight="1">
      <c r="B37297" t="str">
        <f t="shared" si="582"/>
        <v>---0</v>
      </c>
      <c r="E37297">
        <v>0</v>
      </c>
    </row>
    <row r="37298" spans="2:5" ht="13.5" customHeight="1">
      <c r="B37298" t="str">
        <f t="shared" si="582"/>
        <v>---0</v>
      </c>
      <c r="E37298">
        <v>0</v>
      </c>
    </row>
    <row r="37299" spans="2:5" ht="13.5" customHeight="1">
      <c r="B37299" t="str">
        <f t="shared" si="582"/>
        <v>---0</v>
      </c>
      <c r="E37299">
        <v>0</v>
      </c>
    </row>
    <row r="37300" spans="2:5" ht="13.5" customHeight="1">
      <c r="B37300" t="str">
        <f t="shared" si="582"/>
        <v>---0</v>
      </c>
      <c r="E37300">
        <v>0</v>
      </c>
    </row>
    <row r="37301" spans="2:5" ht="13.5" customHeight="1">
      <c r="B37301" t="str">
        <f t="shared" si="582"/>
        <v>---0</v>
      </c>
      <c r="E37301">
        <v>0</v>
      </c>
    </row>
    <row r="37302" spans="2:5" ht="13.5" customHeight="1">
      <c r="B37302" t="str">
        <f t="shared" si="582"/>
        <v>---0</v>
      </c>
      <c r="E37302">
        <v>0</v>
      </c>
    </row>
    <row r="37303" spans="2:5" ht="13.5" customHeight="1">
      <c r="B37303" t="str">
        <f t="shared" si="582"/>
        <v>---0</v>
      </c>
      <c r="E37303">
        <v>0</v>
      </c>
    </row>
    <row r="37304" spans="2:5" ht="13.5" customHeight="1">
      <c r="B37304" t="str">
        <f t="shared" si="582"/>
        <v>---0</v>
      </c>
      <c r="E37304">
        <v>0</v>
      </c>
    </row>
    <row r="37305" spans="2:5" ht="13.5" customHeight="1">
      <c r="B37305" t="str">
        <f t="shared" si="582"/>
        <v>---0</v>
      </c>
      <c r="E37305">
        <v>0</v>
      </c>
    </row>
    <row r="37306" spans="2:5" ht="13.5" customHeight="1">
      <c r="B37306" t="str">
        <f t="shared" si="582"/>
        <v>---0</v>
      </c>
      <c r="E37306">
        <v>0</v>
      </c>
    </row>
    <row r="37307" spans="2:5" ht="13.5" customHeight="1">
      <c r="B37307" t="str">
        <f t="shared" si="582"/>
        <v>---0</v>
      </c>
      <c r="E37307">
        <v>0</v>
      </c>
    </row>
    <row r="37308" spans="2:5" ht="13.5" customHeight="1">
      <c r="B37308" t="str">
        <f t="shared" si="582"/>
        <v>---0</v>
      </c>
      <c r="E37308">
        <v>0</v>
      </c>
    </row>
    <row r="37309" spans="2:5" ht="13.5" customHeight="1">
      <c r="B37309" t="str">
        <f t="shared" si="582"/>
        <v>---0</v>
      </c>
      <c r="E37309">
        <v>0</v>
      </c>
    </row>
    <row r="37310" spans="2:5" ht="13.5" customHeight="1">
      <c r="B37310" t="str">
        <f t="shared" si="582"/>
        <v>---0</v>
      </c>
      <c r="E37310">
        <v>0</v>
      </c>
    </row>
    <row r="37311" spans="2:5" ht="13.5" customHeight="1">
      <c r="B37311" t="str">
        <f t="shared" si="582"/>
        <v>---0</v>
      </c>
      <c r="E37311">
        <v>0</v>
      </c>
    </row>
    <row r="37312" spans="2:5" ht="13.5" customHeight="1">
      <c r="B37312" t="str">
        <f t="shared" si="582"/>
        <v>---0</v>
      </c>
      <c r="E37312">
        <v>0</v>
      </c>
    </row>
    <row r="37313" spans="2:5" ht="13.5" customHeight="1">
      <c r="B37313" t="str">
        <f t="shared" si="582"/>
        <v>---0</v>
      </c>
      <c r="E37313">
        <v>0</v>
      </c>
    </row>
    <row r="37314" spans="2:5" ht="13.5" customHeight="1">
      <c r="B37314" t="str">
        <f t="shared" si="582"/>
        <v>---0</v>
      </c>
      <c r="E37314">
        <v>0</v>
      </c>
    </row>
    <row r="37315" spans="2:5" ht="13.5" customHeight="1">
      <c r="B37315" t="str">
        <f t="shared" ref="B37315:B37378" si="583">A37315&amp;"---"&amp;E37315</f>
        <v>---0</v>
      </c>
      <c r="E37315">
        <v>0</v>
      </c>
    </row>
    <row r="37316" spans="2:5" ht="13.5" customHeight="1">
      <c r="B37316" t="str">
        <f t="shared" si="583"/>
        <v>---0</v>
      </c>
      <c r="E37316">
        <v>0</v>
      </c>
    </row>
    <row r="37317" spans="2:5" ht="13.5" customHeight="1">
      <c r="B37317" t="str">
        <f t="shared" si="583"/>
        <v>---0</v>
      </c>
      <c r="E37317">
        <v>0</v>
      </c>
    </row>
    <row r="37318" spans="2:5" ht="13.5" customHeight="1">
      <c r="B37318" t="str">
        <f t="shared" si="583"/>
        <v>---0</v>
      </c>
      <c r="E37318">
        <v>0</v>
      </c>
    </row>
    <row r="37319" spans="2:5" ht="13.5" customHeight="1">
      <c r="B37319" t="str">
        <f t="shared" si="583"/>
        <v>---0</v>
      </c>
      <c r="E37319">
        <v>0</v>
      </c>
    </row>
    <row r="37320" spans="2:5" ht="13.5" customHeight="1">
      <c r="B37320" t="str">
        <f t="shared" si="583"/>
        <v>---0</v>
      </c>
      <c r="E37320">
        <v>0</v>
      </c>
    </row>
    <row r="37321" spans="2:5" ht="13.5" customHeight="1">
      <c r="B37321" t="str">
        <f t="shared" si="583"/>
        <v>---0</v>
      </c>
      <c r="E37321">
        <v>0</v>
      </c>
    </row>
    <row r="37322" spans="2:5" ht="13.5" customHeight="1">
      <c r="B37322" t="str">
        <f t="shared" si="583"/>
        <v>---0</v>
      </c>
      <c r="E37322">
        <v>0</v>
      </c>
    </row>
    <row r="37323" spans="2:5" ht="13.5" customHeight="1">
      <c r="B37323" t="str">
        <f t="shared" si="583"/>
        <v>---0</v>
      </c>
      <c r="E37323">
        <v>0</v>
      </c>
    </row>
    <row r="37324" spans="2:5" ht="13.5" customHeight="1">
      <c r="B37324" t="str">
        <f t="shared" si="583"/>
        <v>---0</v>
      </c>
      <c r="E37324">
        <v>0</v>
      </c>
    </row>
    <row r="37325" spans="2:5" ht="13.5" customHeight="1">
      <c r="B37325" t="str">
        <f t="shared" si="583"/>
        <v>---0</v>
      </c>
      <c r="E37325">
        <v>0</v>
      </c>
    </row>
    <row r="37326" spans="2:5" ht="13.5" customHeight="1">
      <c r="B37326" t="str">
        <f t="shared" si="583"/>
        <v>---0</v>
      </c>
      <c r="E37326">
        <v>0</v>
      </c>
    </row>
    <row r="37327" spans="2:5" ht="13.5" customHeight="1">
      <c r="B37327" t="str">
        <f t="shared" si="583"/>
        <v>---0</v>
      </c>
      <c r="E37327">
        <v>0</v>
      </c>
    </row>
    <row r="37328" spans="2:5" ht="13.5" customHeight="1">
      <c r="B37328" t="str">
        <f t="shared" si="583"/>
        <v>---0</v>
      </c>
      <c r="E37328">
        <v>0</v>
      </c>
    </row>
    <row r="37329" spans="2:5" ht="13.5" customHeight="1">
      <c r="B37329" t="str">
        <f t="shared" si="583"/>
        <v>---0</v>
      </c>
      <c r="E37329">
        <v>0</v>
      </c>
    </row>
    <row r="37330" spans="2:5" ht="13.5" customHeight="1">
      <c r="B37330" t="str">
        <f t="shared" si="583"/>
        <v>---0</v>
      </c>
      <c r="E37330">
        <v>0</v>
      </c>
    </row>
    <row r="37331" spans="2:5" ht="13.5" customHeight="1">
      <c r="B37331" t="str">
        <f t="shared" si="583"/>
        <v>---0</v>
      </c>
      <c r="E37331">
        <v>0</v>
      </c>
    </row>
    <row r="37332" spans="2:5" ht="13.5" customHeight="1">
      <c r="B37332" t="str">
        <f t="shared" si="583"/>
        <v>---0</v>
      </c>
      <c r="E37332">
        <v>0</v>
      </c>
    </row>
    <row r="37333" spans="2:5" ht="13.5" customHeight="1">
      <c r="B37333" t="str">
        <f t="shared" si="583"/>
        <v>---0</v>
      </c>
      <c r="E37333">
        <v>0</v>
      </c>
    </row>
    <row r="37334" spans="2:5" ht="13.5" customHeight="1">
      <c r="B37334" t="str">
        <f t="shared" si="583"/>
        <v>---0</v>
      </c>
      <c r="E37334">
        <v>0</v>
      </c>
    </row>
    <row r="37335" spans="2:5" ht="13.5" customHeight="1">
      <c r="B37335" t="str">
        <f t="shared" si="583"/>
        <v>---0</v>
      </c>
      <c r="E37335">
        <v>0</v>
      </c>
    </row>
    <row r="37336" spans="2:5" ht="13.5" customHeight="1">
      <c r="B37336" t="str">
        <f t="shared" si="583"/>
        <v>---0</v>
      </c>
      <c r="E37336">
        <v>0</v>
      </c>
    </row>
    <row r="37337" spans="2:5" ht="13.5" customHeight="1">
      <c r="B37337" t="str">
        <f t="shared" si="583"/>
        <v>---0</v>
      </c>
      <c r="E37337">
        <v>0</v>
      </c>
    </row>
    <row r="37338" spans="2:5" ht="13.5" customHeight="1">
      <c r="B37338" t="str">
        <f t="shared" si="583"/>
        <v>---0</v>
      </c>
      <c r="E37338">
        <v>0</v>
      </c>
    </row>
    <row r="37339" spans="2:5" ht="13.5" customHeight="1">
      <c r="B37339" t="str">
        <f t="shared" si="583"/>
        <v>---0</v>
      </c>
      <c r="E37339">
        <v>0</v>
      </c>
    </row>
    <row r="37340" spans="2:5" ht="13.5" customHeight="1">
      <c r="B37340" t="str">
        <f t="shared" si="583"/>
        <v>---0</v>
      </c>
      <c r="E37340">
        <v>0</v>
      </c>
    </row>
    <row r="37341" spans="2:5" ht="13.5" customHeight="1">
      <c r="B37341" t="str">
        <f t="shared" si="583"/>
        <v>---0</v>
      </c>
      <c r="E37341">
        <v>0</v>
      </c>
    </row>
    <row r="37342" spans="2:5" ht="13.5" customHeight="1">
      <c r="B37342" t="str">
        <f t="shared" si="583"/>
        <v>---0</v>
      </c>
      <c r="E37342">
        <v>0</v>
      </c>
    </row>
    <row r="37343" spans="2:5" ht="13.5" customHeight="1">
      <c r="B37343" t="str">
        <f t="shared" si="583"/>
        <v>---0</v>
      </c>
      <c r="E37343">
        <v>0</v>
      </c>
    </row>
    <row r="37344" spans="2:5" ht="13.5" customHeight="1">
      <c r="B37344" t="str">
        <f t="shared" si="583"/>
        <v>---0</v>
      </c>
      <c r="E37344">
        <v>0</v>
      </c>
    </row>
    <row r="37345" spans="2:5" ht="13.5" customHeight="1">
      <c r="B37345" t="str">
        <f t="shared" si="583"/>
        <v>---0</v>
      </c>
      <c r="E37345">
        <v>0</v>
      </c>
    </row>
    <row r="37346" spans="2:5" ht="13.5" customHeight="1">
      <c r="B37346" t="str">
        <f t="shared" si="583"/>
        <v>---0</v>
      </c>
      <c r="E37346">
        <v>0</v>
      </c>
    </row>
    <row r="37347" spans="2:5" ht="13.5" customHeight="1">
      <c r="B37347" t="str">
        <f t="shared" si="583"/>
        <v>---0</v>
      </c>
      <c r="E37347">
        <v>0</v>
      </c>
    </row>
    <row r="37348" spans="2:5" ht="13.5" customHeight="1">
      <c r="B37348" t="str">
        <f t="shared" si="583"/>
        <v>---0</v>
      </c>
      <c r="E37348">
        <v>0</v>
      </c>
    </row>
    <row r="37349" spans="2:5" ht="13.5" customHeight="1">
      <c r="B37349" t="str">
        <f t="shared" si="583"/>
        <v>---0</v>
      </c>
      <c r="E37349">
        <v>0</v>
      </c>
    </row>
    <row r="37350" spans="2:5" ht="13.5" customHeight="1">
      <c r="B37350" t="str">
        <f t="shared" si="583"/>
        <v>---0</v>
      </c>
      <c r="E37350">
        <v>0</v>
      </c>
    </row>
    <row r="37351" spans="2:5" ht="13.5" customHeight="1">
      <c r="B37351" t="str">
        <f t="shared" si="583"/>
        <v>---0</v>
      </c>
      <c r="E37351">
        <v>0</v>
      </c>
    </row>
    <row r="37352" spans="2:5" ht="13.5" customHeight="1">
      <c r="B37352" t="str">
        <f t="shared" si="583"/>
        <v>---0</v>
      </c>
      <c r="E37352">
        <v>0</v>
      </c>
    </row>
    <row r="37353" spans="2:5" ht="13.5" customHeight="1">
      <c r="B37353" t="str">
        <f t="shared" si="583"/>
        <v>---0</v>
      </c>
      <c r="E37353">
        <v>0</v>
      </c>
    </row>
    <row r="37354" spans="2:5" ht="13.5" customHeight="1">
      <c r="B37354" t="str">
        <f t="shared" si="583"/>
        <v>---0</v>
      </c>
      <c r="E37354">
        <v>0</v>
      </c>
    </row>
    <row r="37355" spans="2:5" ht="13.5" customHeight="1">
      <c r="B37355" t="str">
        <f t="shared" si="583"/>
        <v>---0</v>
      </c>
      <c r="E37355">
        <v>0</v>
      </c>
    </row>
    <row r="37356" spans="2:5" ht="13.5" customHeight="1">
      <c r="B37356" t="str">
        <f t="shared" si="583"/>
        <v>---0</v>
      </c>
      <c r="E37356">
        <v>0</v>
      </c>
    </row>
    <row r="37357" spans="2:5" ht="13.5" customHeight="1">
      <c r="B37357" t="str">
        <f t="shared" si="583"/>
        <v>---0</v>
      </c>
      <c r="E37357">
        <v>0</v>
      </c>
    </row>
    <row r="37358" spans="2:5" ht="13.5" customHeight="1">
      <c r="B37358" t="str">
        <f t="shared" si="583"/>
        <v>---0</v>
      </c>
      <c r="E37358">
        <v>0</v>
      </c>
    </row>
    <row r="37359" spans="2:5" ht="13.5" customHeight="1">
      <c r="B37359" t="str">
        <f t="shared" si="583"/>
        <v>---0</v>
      </c>
      <c r="E37359">
        <v>0</v>
      </c>
    </row>
    <row r="37360" spans="2:5" ht="13.5" customHeight="1">
      <c r="B37360" t="str">
        <f t="shared" si="583"/>
        <v>---0</v>
      </c>
      <c r="E37360">
        <v>0</v>
      </c>
    </row>
    <row r="37361" spans="2:5" ht="13.5" customHeight="1">
      <c r="B37361" t="str">
        <f t="shared" si="583"/>
        <v>---0</v>
      </c>
      <c r="E37361">
        <v>0</v>
      </c>
    </row>
    <row r="37362" spans="2:5" ht="13.5" customHeight="1">
      <c r="B37362" t="str">
        <f t="shared" si="583"/>
        <v>---0</v>
      </c>
      <c r="E37362">
        <v>0</v>
      </c>
    </row>
    <row r="37363" spans="2:5" ht="13.5" customHeight="1">
      <c r="B37363" t="str">
        <f t="shared" si="583"/>
        <v>---0</v>
      </c>
      <c r="E37363">
        <v>0</v>
      </c>
    </row>
    <row r="37364" spans="2:5" ht="13.5" customHeight="1">
      <c r="B37364" t="str">
        <f t="shared" si="583"/>
        <v>---0</v>
      </c>
      <c r="E37364">
        <v>0</v>
      </c>
    </row>
    <row r="37365" spans="2:5" ht="13.5" customHeight="1">
      <c r="B37365" t="str">
        <f t="shared" si="583"/>
        <v>---0</v>
      </c>
      <c r="E37365">
        <v>0</v>
      </c>
    </row>
    <row r="37366" spans="2:5" ht="13.5" customHeight="1">
      <c r="B37366" t="str">
        <f t="shared" si="583"/>
        <v>---0</v>
      </c>
      <c r="E37366">
        <v>0</v>
      </c>
    </row>
    <row r="37367" spans="2:5" ht="13.5" customHeight="1">
      <c r="B37367" t="str">
        <f t="shared" si="583"/>
        <v>---0</v>
      </c>
      <c r="E37367">
        <v>0</v>
      </c>
    </row>
    <row r="37368" spans="2:5" ht="13.5" customHeight="1">
      <c r="B37368" t="str">
        <f t="shared" si="583"/>
        <v>---0</v>
      </c>
      <c r="E37368">
        <v>0</v>
      </c>
    </row>
    <row r="37369" spans="2:5" ht="13.5" customHeight="1">
      <c r="B37369" t="str">
        <f t="shared" si="583"/>
        <v>---0</v>
      </c>
      <c r="E37369">
        <v>0</v>
      </c>
    </row>
    <row r="37370" spans="2:5" ht="13.5" customHeight="1">
      <c r="B37370" t="str">
        <f t="shared" si="583"/>
        <v>---0</v>
      </c>
      <c r="E37370">
        <v>0</v>
      </c>
    </row>
    <row r="37371" spans="2:5" ht="13.5" customHeight="1">
      <c r="B37371" t="str">
        <f t="shared" si="583"/>
        <v>---0</v>
      </c>
      <c r="E37371">
        <v>0</v>
      </c>
    </row>
    <row r="37372" spans="2:5" ht="13.5" customHeight="1">
      <c r="B37372" t="str">
        <f t="shared" si="583"/>
        <v>---0</v>
      </c>
      <c r="E37372">
        <v>0</v>
      </c>
    </row>
    <row r="37373" spans="2:5" ht="13.5" customHeight="1">
      <c r="B37373" t="str">
        <f t="shared" si="583"/>
        <v>---0</v>
      </c>
      <c r="E37373">
        <v>0</v>
      </c>
    </row>
    <row r="37374" spans="2:5" ht="13.5" customHeight="1">
      <c r="B37374" t="str">
        <f t="shared" si="583"/>
        <v>---0</v>
      </c>
      <c r="E37374">
        <v>0</v>
      </c>
    </row>
    <row r="37375" spans="2:5" ht="13.5" customHeight="1">
      <c r="B37375" t="str">
        <f t="shared" si="583"/>
        <v>---0</v>
      </c>
      <c r="E37375">
        <v>0</v>
      </c>
    </row>
    <row r="37376" spans="2:5" ht="13.5" customHeight="1">
      <c r="B37376" t="str">
        <f t="shared" si="583"/>
        <v>---0</v>
      </c>
      <c r="E37376">
        <v>0</v>
      </c>
    </row>
    <row r="37377" spans="2:5" ht="13.5" customHeight="1">
      <c r="B37377" t="str">
        <f t="shared" si="583"/>
        <v>---0</v>
      </c>
      <c r="E37377">
        <v>0</v>
      </c>
    </row>
    <row r="37378" spans="2:5" ht="13.5" customHeight="1">
      <c r="B37378" t="str">
        <f t="shared" si="583"/>
        <v>---0</v>
      </c>
      <c r="E37378">
        <v>0</v>
      </c>
    </row>
    <row r="37379" spans="2:5" ht="13.5" customHeight="1">
      <c r="B37379" t="str">
        <f t="shared" ref="B37379:B37442" si="584">A37379&amp;"---"&amp;E37379</f>
        <v>---0</v>
      </c>
      <c r="E37379">
        <v>0</v>
      </c>
    </row>
    <row r="37380" spans="2:5" ht="13.5" customHeight="1">
      <c r="B37380" t="str">
        <f t="shared" si="584"/>
        <v>---0</v>
      </c>
      <c r="E37380">
        <v>0</v>
      </c>
    </row>
    <row r="37381" spans="2:5" ht="13.5" customHeight="1">
      <c r="B37381" t="str">
        <f t="shared" si="584"/>
        <v>---0</v>
      </c>
      <c r="E37381">
        <v>0</v>
      </c>
    </row>
    <row r="37382" spans="2:5" ht="13.5" customHeight="1">
      <c r="B37382" t="str">
        <f t="shared" si="584"/>
        <v>---0</v>
      </c>
      <c r="E37382">
        <v>0</v>
      </c>
    </row>
    <row r="37383" spans="2:5" ht="13.5" customHeight="1">
      <c r="B37383" t="str">
        <f t="shared" si="584"/>
        <v>---0</v>
      </c>
      <c r="E37383">
        <v>0</v>
      </c>
    </row>
    <row r="37384" spans="2:5" ht="13.5" customHeight="1">
      <c r="B37384" t="str">
        <f t="shared" si="584"/>
        <v>---0</v>
      </c>
      <c r="E37384">
        <v>0</v>
      </c>
    </row>
    <row r="37385" spans="2:5" ht="13.5" customHeight="1">
      <c r="B37385" t="str">
        <f t="shared" si="584"/>
        <v>---0</v>
      </c>
      <c r="E37385">
        <v>0</v>
      </c>
    </row>
    <row r="37386" spans="2:5" ht="13.5" customHeight="1">
      <c r="B37386" t="str">
        <f t="shared" si="584"/>
        <v>---0</v>
      </c>
      <c r="E37386">
        <v>0</v>
      </c>
    </row>
    <row r="37387" spans="2:5" ht="13.5" customHeight="1">
      <c r="B37387" t="str">
        <f t="shared" si="584"/>
        <v>---0</v>
      </c>
      <c r="E37387">
        <v>0</v>
      </c>
    </row>
    <row r="37388" spans="2:5" ht="13.5" customHeight="1">
      <c r="B37388" t="str">
        <f t="shared" si="584"/>
        <v>---0</v>
      </c>
      <c r="E37388">
        <v>0</v>
      </c>
    </row>
    <row r="37389" spans="2:5" ht="13.5" customHeight="1">
      <c r="B37389" t="str">
        <f t="shared" si="584"/>
        <v>---0</v>
      </c>
      <c r="E37389">
        <v>0</v>
      </c>
    </row>
    <row r="37390" spans="2:5" ht="13.5" customHeight="1">
      <c r="B37390" t="str">
        <f t="shared" si="584"/>
        <v>---0</v>
      </c>
      <c r="E37390">
        <v>0</v>
      </c>
    </row>
    <row r="37391" spans="2:5" ht="13.5" customHeight="1">
      <c r="B37391" t="str">
        <f t="shared" si="584"/>
        <v>---0</v>
      </c>
      <c r="E37391">
        <v>0</v>
      </c>
    </row>
    <row r="37392" spans="2:5" ht="13.5" customHeight="1">
      <c r="B37392" t="str">
        <f t="shared" si="584"/>
        <v>---0</v>
      </c>
      <c r="E37392">
        <v>0</v>
      </c>
    </row>
    <row r="37393" spans="2:5" ht="13.5" customHeight="1">
      <c r="B37393" t="str">
        <f t="shared" si="584"/>
        <v>---0</v>
      </c>
      <c r="E37393">
        <v>0</v>
      </c>
    </row>
    <row r="37394" spans="2:5" ht="13.5" customHeight="1">
      <c r="B37394" t="str">
        <f t="shared" si="584"/>
        <v>---0</v>
      </c>
      <c r="E37394">
        <v>0</v>
      </c>
    </row>
    <row r="37395" spans="2:5" ht="13.5" customHeight="1">
      <c r="B37395" t="str">
        <f t="shared" si="584"/>
        <v>---0</v>
      </c>
      <c r="E37395">
        <v>0</v>
      </c>
    </row>
    <row r="37396" spans="2:5" ht="13.5" customHeight="1">
      <c r="B37396" t="str">
        <f t="shared" si="584"/>
        <v>---0</v>
      </c>
      <c r="E37396">
        <v>0</v>
      </c>
    </row>
    <row r="37397" spans="2:5" ht="13.5" customHeight="1">
      <c r="B37397" t="str">
        <f t="shared" si="584"/>
        <v>---0</v>
      </c>
      <c r="E37397">
        <v>0</v>
      </c>
    </row>
    <row r="37398" spans="2:5" ht="13.5" customHeight="1">
      <c r="B37398" t="str">
        <f t="shared" si="584"/>
        <v>---0</v>
      </c>
      <c r="E37398">
        <v>0</v>
      </c>
    </row>
    <row r="37399" spans="2:5" ht="13.5" customHeight="1">
      <c r="B37399" t="str">
        <f t="shared" si="584"/>
        <v>---0</v>
      </c>
      <c r="E37399">
        <v>0</v>
      </c>
    </row>
    <row r="37400" spans="2:5" ht="13.5" customHeight="1">
      <c r="B37400" t="str">
        <f t="shared" si="584"/>
        <v>---0</v>
      </c>
      <c r="E37400">
        <v>0</v>
      </c>
    </row>
    <row r="37401" spans="2:5" ht="13.5" customHeight="1">
      <c r="B37401" t="str">
        <f t="shared" si="584"/>
        <v>---0</v>
      </c>
      <c r="E37401">
        <v>0</v>
      </c>
    </row>
    <row r="37402" spans="2:5" ht="13.5" customHeight="1">
      <c r="B37402" t="str">
        <f t="shared" si="584"/>
        <v>---0</v>
      </c>
      <c r="E37402">
        <v>0</v>
      </c>
    </row>
    <row r="37403" spans="2:5" ht="13.5" customHeight="1">
      <c r="B37403" t="str">
        <f t="shared" si="584"/>
        <v>---0</v>
      </c>
      <c r="E37403">
        <v>0</v>
      </c>
    </row>
    <row r="37404" spans="2:5" ht="13.5" customHeight="1">
      <c r="B37404" t="str">
        <f t="shared" si="584"/>
        <v>---0</v>
      </c>
      <c r="E37404">
        <v>0</v>
      </c>
    </row>
    <row r="37405" spans="2:5" ht="13.5" customHeight="1">
      <c r="B37405" t="str">
        <f t="shared" si="584"/>
        <v>---0</v>
      </c>
      <c r="E37405">
        <v>0</v>
      </c>
    </row>
    <row r="37406" spans="2:5" ht="13.5" customHeight="1">
      <c r="B37406" t="str">
        <f t="shared" si="584"/>
        <v>---0</v>
      </c>
      <c r="E37406">
        <v>0</v>
      </c>
    </row>
    <row r="37407" spans="2:5" ht="13.5" customHeight="1">
      <c r="B37407" t="str">
        <f t="shared" si="584"/>
        <v>---0</v>
      </c>
      <c r="E37407">
        <v>0</v>
      </c>
    </row>
    <row r="37408" spans="2:5" ht="13.5" customHeight="1">
      <c r="B37408" t="str">
        <f t="shared" si="584"/>
        <v>---0</v>
      </c>
      <c r="E37408">
        <v>0</v>
      </c>
    </row>
    <row r="37409" spans="2:5" ht="13.5" customHeight="1">
      <c r="B37409" t="str">
        <f t="shared" si="584"/>
        <v>---0</v>
      </c>
      <c r="E37409">
        <v>0</v>
      </c>
    </row>
    <row r="37410" spans="2:5" ht="13.5" customHeight="1">
      <c r="B37410" t="str">
        <f t="shared" si="584"/>
        <v>---0</v>
      </c>
      <c r="E37410">
        <v>0</v>
      </c>
    </row>
    <row r="37411" spans="2:5" ht="13.5" customHeight="1">
      <c r="B37411" t="str">
        <f t="shared" si="584"/>
        <v>---0</v>
      </c>
      <c r="E37411">
        <v>0</v>
      </c>
    </row>
    <row r="37412" spans="2:5" ht="13.5" customHeight="1">
      <c r="B37412" t="str">
        <f t="shared" si="584"/>
        <v>---0</v>
      </c>
      <c r="E37412">
        <v>0</v>
      </c>
    </row>
    <row r="37413" spans="2:5" ht="13.5" customHeight="1">
      <c r="B37413" t="str">
        <f t="shared" si="584"/>
        <v>---0</v>
      </c>
      <c r="E37413">
        <v>0</v>
      </c>
    </row>
    <row r="37414" spans="2:5" ht="13.5" customHeight="1">
      <c r="B37414" t="str">
        <f t="shared" si="584"/>
        <v>---0</v>
      </c>
      <c r="E37414">
        <v>0</v>
      </c>
    </row>
    <row r="37415" spans="2:5" ht="13.5" customHeight="1">
      <c r="B37415" t="str">
        <f t="shared" si="584"/>
        <v>---0</v>
      </c>
      <c r="E37415">
        <v>0</v>
      </c>
    </row>
    <row r="37416" spans="2:5" ht="13.5" customHeight="1">
      <c r="B37416" t="str">
        <f t="shared" si="584"/>
        <v>---0</v>
      </c>
      <c r="E37416">
        <v>0</v>
      </c>
    </row>
    <row r="37417" spans="2:5" ht="13.5" customHeight="1">
      <c r="B37417" t="str">
        <f t="shared" si="584"/>
        <v>---0</v>
      </c>
      <c r="E37417">
        <v>0</v>
      </c>
    </row>
    <row r="37418" spans="2:5" ht="13.5" customHeight="1">
      <c r="B37418" t="str">
        <f t="shared" si="584"/>
        <v>---0</v>
      </c>
      <c r="E37418">
        <v>0</v>
      </c>
    </row>
    <row r="37419" spans="2:5" ht="13.5" customHeight="1">
      <c r="B37419" t="str">
        <f t="shared" si="584"/>
        <v>---0</v>
      </c>
      <c r="E37419">
        <v>0</v>
      </c>
    </row>
    <row r="37420" spans="2:5" ht="13.5" customHeight="1">
      <c r="B37420" t="str">
        <f t="shared" si="584"/>
        <v>---0</v>
      </c>
      <c r="E37420">
        <v>0</v>
      </c>
    </row>
    <row r="37421" spans="2:5" ht="13.5" customHeight="1">
      <c r="B37421" t="str">
        <f t="shared" si="584"/>
        <v>---0</v>
      </c>
      <c r="E37421">
        <v>0</v>
      </c>
    </row>
    <row r="37422" spans="2:5" ht="13.5" customHeight="1">
      <c r="B37422" t="str">
        <f t="shared" si="584"/>
        <v>---0</v>
      </c>
      <c r="E37422">
        <v>0</v>
      </c>
    </row>
    <row r="37423" spans="2:5" ht="13.5" customHeight="1">
      <c r="B37423" t="str">
        <f t="shared" si="584"/>
        <v>---0</v>
      </c>
      <c r="E37423">
        <v>0</v>
      </c>
    </row>
    <row r="37424" spans="2:5" ht="13.5" customHeight="1">
      <c r="B37424" t="str">
        <f t="shared" si="584"/>
        <v>---0</v>
      </c>
      <c r="E37424">
        <v>0</v>
      </c>
    </row>
    <row r="37425" spans="2:5" ht="13.5" customHeight="1">
      <c r="B37425" t="str">
        <f t="shared" si="584"/>
        <v>---0</v>
      </c>
      <c r="E37425">
        <v>0</v>
      </c>
    </row>
    <row r="37426" spans="2:5" ht="13.5" customHeight="1">
      <c r="B37426" t="str">
        <f t="shared" si="584"/>
        <v>---0</v>
      </c>
      <c r="E37426">
        <v>0</v>
      </c>
    </row>
    <row r="37427" spans="2:5" ht="13.5" customHeight="1">
      <c r="B37427" t="str">
        <f t="shared" si="584"/>
        <v>---0</v>
      </c>
      <c r="E37427">
        <v>0</v>
      </c>
    </row>
    <row r="37428" spans="2:5" ht="13.5" customHeight="1">
      <c r="B37428" t="str">
        <f t="shared" si="584"/>
        <v>---0</v>
      </c>
      <c r="E37428">
        <v>0</v>
      </c>
    </row>
    <row r="37429" spans="2:5" ht="13.5" customHeight="1">
      <c r="B37429" t="str">
        <f t="shared" si="584"/>
        <v>---0</v>
      </c>
      <c r="E37429">
        <v>0</v>
      </c>
    </row>
    <row r="37430" spans="2:5" ht="13.5" customHeight="1">
      <c r="B37430" t="str">
        <f t="shared" si="584"/>
        <v>---0</v>
      </c>
      <c r="E37430">
        <v>0</v>
      </c>
    </row>
    <row r="37431" spans="2:5" ht="13.5" customHeight="1">
      <c r="B37431" t="str">
        <f t="shared" si="584"/>
        <v>---0</v>
      </c>
      <c r="E37431">
        <v>0</v>
      </c>
    </row>
    <row r="37432" spans="2:5" ht="13.5" customHeight="1">
      <c r="B37432" t="str">
        <f t="shared" si="584"/>
        <v>---0</v>
      </c>
      <c r="E37432">
        <v>0</v>
      </c>
    </row>
    <row r="37433" spans="2:5" ht="13.5" customHeight="1">
      <c r="B37433" t="str">
        <f t="shared" si="584"/>
        <v>---0</v>
      </c>
      <c r="E37433">
        <v>0</v>
      </c>
    </row>
    <row r="37434" spans="2:5" ht="13.5" customHeight="1">
      <c r="B37434" t="str">
        <f t="shared" si="584"/>
        <v>---0</v>
      </c>
      <c r="E37434">
        <v>0</v>
      </c>
    </row>
    <row r="37435" spans="2:5" ht="13.5" customHeight="1">
      <c r="B37435" t="str">
        <f t="shared" si="584"/>
        <v>---0</v>
      </c>
      <c r="E37435">
        <v>0</v>
      </c>
    </row>
    <row r="37436" spans="2:5" ht="13.5" customHeight="1">
      <c r="B37436" t="str">
        <f t="shared" si="584"/>
        <v>---0</v>
      </c>
      <c r="E37436">
        <v>0</v>
      </c>
    </row>
    <row r="37437" spans="2:5" ht="13.5" customHeight="1">
      <c r="B37437" t="str">
        <f t="shared" si="584"/>
        <v>---0</v>
      </c>
      <c r="E37437">
        <v>0</v>
      </c>
    </row>
    <row r="37438" spans="2:5" ht="13.5" customHeight="1">
      <c r="B37438" t="str">
        <f t="shared" si="584"/>
        <v>---0</v>
      </c>
      <c r="E37438">
        <v>0</v>
      </c>
    </row>
    <row r="37439" spans="2:5" ht="13.5" customHeight="1">
      <c r="B37439" t="str">
        <f t="shared" si="584"/>
        <v>---0</v>
      </c>
      <c r="E37439">
        <v>0</v>
      </c>
    </row>
    <row r="37440" spans="2:5" ht="13.5" customHeight="1">
      <c r="B37440" t="str">
        <f t="shared" si="584"/>
        <v>---0</v>
      </c>
      <c r="E37440">
        <v>0</v>
      </c>
    </row>
    <row r="37441" spans="2:5" ht="13.5" customHeight="1">
      <c r="B37441" t="str">
        <f t="shared" si="584"/>
        <v>---0</v>
      </c>
      <c r="E37441">
        <v>0</v>
      </c>
    </row>
    <row r="37442" spans="2:5" ht="13.5" customHeight="1">
      <c r="B37442" t="str">
        <f t="shared" si="584"/>
        <v>---0</v>
      </c>
      <c r="E37442">
        <v>0</v>
      </c>
    </row>
    <row r="37443" spans="2:5" ht="13.5" customHeight="1">
      <c r="B37443" t="str">
        <f t="shared" ref="B37443:B37506" si="585">A37443&amp;"---"&amp;E37443</f>
        <v>---0</v>
      </c>
      <c r="E37443">
        <v>0</v>
      </c>
    </row>
    <row r="37444" spans="2:5" ht="13.5" customHeight="1">
      <c r="B37444" t="str">
        <f t="shared" si="585"/>
        <v>---0</v>
      </c>
      <c r="E37444">
        <v>0</v>
      </c>
    </row>
    <row r="37445" spans="2:5" ht="13.5" customHeight="1">
      <c r="B37445" t="str">
        <f t="shared" si="585"/>
        <v>---0</v>
      </c>
      <c r="E37445">
        <v>0</v>
      </c>
    </row>
    <row r="37446" spans="2:5" ht="13.5" customHeight="1">
      <c r="B37446" t="str">
        <f t="shared" si="585"/>
        <v>---0</v>
      </c>
      <c r="E37446">
        <v>0</v>
      </c>
    </row>
    <row r="37447" spans="2:5" ht="13.5" customHeight="1">
      <c r="B37447" t="str">
        <f t="shared" si="585"/>
        <v>---0</v>
      </c>
      <c r="E37447">
        <v>0</v>
      </c>
    </row>
    <row r="37448" spans="2:5" ht="13.5" customHeight="1">
      <c r="B37448" t="str">
        <f t="shared" si="585"/>
        <v>---0</v>
      </c>
      <c r="E37448">
        <v>0</v>
      </c>
    </row>
    <row r="37449" spans="2:5" ht="13.5" customHeight="1">
      <c r="B37449" t="str">
        <f t="shared" si="585"/>
        <v>---0</v>
      </c>
      <c r="E37449">
        <v>0</v>
      </c>
    </row>
    <row r="37450" spans="2:5" ht="13.5" customHeight="1">
      <c r="B37450" t="str">
        <f t="shared" si="585"/>
        <v>---0</v>
      </c>
      <c r="E37450">
        <v>0</v>
      </c>
    </row>
    <row r="37451" spans="2:5" ht="13.5" customHeight="1">
      <c r="B37451" t="str">
        <f t="shared" si="585"/>
        <v>---0</v>
      </c>
      <c r="E37451">
        <v>0</v>
      </c>
    </row>
    <row r="37452" spans="2:5" ht="13.5" customHeight="1">
      <c r="B37452" t="str">
        <f t="shared" si="585"/>
        <v>---0</v>
      </c>
      <c r="E37452">
        <v>0</v>
      </c>
    </row>
    <row r="37453" spans="2:5" ht="13.5" customHeight="1">
      <c r="B37453" t="str">
        <f t="shared" si="585"/>
        <v>---0</v>
      </c>
      <c r="E37453">
        <v>0</v>
      </c>
    </row>
    <row r="37454" spans="2:5" ht="13.5" customHeight="1">
      <c r="B37454" t="str">
        <f t="shared" si="585"/>
        <v>---0</v>
      </c>
      <c r="E37454">
        <v>0</v>
      </c>
    </row>
    <row r="37455" spans="2:5" ht="13.5" customHeight="1">
      <c r="B37455" t="str">
        <f t="shared" si="585"/>
        <v>---0</v>
      </c>
      <c r="E37455">
        <v>0</v>
      </c>
    </row>
    <row r="37456" spans="2:5" ht="13.5" customHeight="1">
      <c r="B37456" t="str">
        <f t="shared" si="585"/>
        <v>---0</v>
      </c>
      <c r="E37456">
        <v>0</v>
      </c>
    </row>
    <row r="37457" spans="2:5" ht="13.5" customHeight="1">
      <c r="B37457" t="str">
        <f t="shared" si="585"/>
        <v>---0</v>
      </c>
      <c r="E37457">
        <v>0</v>
      </c>
    </row>
    <row r="37458" spans="2:5" ht="13.5" customHeight="1">
      <c r="B37458" t="str">
        <f t="shared" si="585"/>
        <v>---0</v>
      </c>
      <c r="E37458">
        <v>0</v>
      </c>
    </row>
    <row r="37459" spans="2:5" ht="13.5" customHeight="1">
      <c r="B37459" t="str">
        <f t="shared" si="585"/>
        <v>---0</v>
      </c>
      <c r="E37459">
        <v>0</v>
      </c>
    </row>
    <row r="37460" spans="2:5" ht="13.5" customHeight="1">
      <c r="B37460" t="str">
        <f t="shared" si="585"/>
        <v>---0</v>
      </c>
      <c r="E37460">
        <v>0</v>
      </c>
    </row>
    <row r="37461" spans="2:5">
      <c r="B37461" t="str">
        <f t="shared" si="585"/>
        <v>---0</v>
      </c>
      <c r="E37461">
        <v>0</v>
      </c>
    </row>
    <row r="37462" spans="2:5" ht="13.5" customHeight="1">
      <c r="B37462" t="str">
        <f t="shared" si="585"/>
        <v>---0</v>
      </c>
      <c r="E37462">
        <v>0</v>
      </c>
    </row>
    <row r="37463" spans="2:5" ht="13.5" customHeight="1">
      <c r="B37463" t="str">
        <f t="shared" si="585"/>
        <v>---0</v>
      </c>
      <c r="E37463">
        <v>0</v>
      </c>
    </row>
    <row r="37464" spans="2:5" ht="13.5" customHeight="1">
      <c r="B37464" t="str">
        <f t="shared" si="585"/>
        <v>---0</v>
      </c>
      <c r="E37464">
        <v>0</v>
      </c>
    </row>
    <row r="37465" spans="2:5" ht="13.5" customHeight="1">
      <c r="B37465" t="str">
        <f t="shared" si="585"/>
        <v>---0</v>
      </c>
      <c r="E37465">
        <v>0</v>
      </c>
    </row>
    <row r="37466" spans="2:5" ht="13.5" customHeight="1">
      <c r="B37466" t="str">
        <f t="shared" si="585"/>
        <v>---0</v>
      </c>
      <c r="E37466">
        <v>0</v>
      </c>
    </row>
    <row r="37467" spans="2:5" ht="13.5" customHeight="1">
      <c r="B37467" t="str">
        <f t="shared" si="585"/>
        <v>---0</v>
      </c>
      <c r="E37467">
        <v>0</v>
      </c>
    </row>
    <row r="37468" spans="2:5" ht="13.5" customHeight="1">
      <c r="B37468" t="str">
        <f t="shared" si="585"/>
        <v>---0</v>
      </c>
      <c r="E37468">
        <v>0</v>
      </c>
    </row>
    <row r="37469" spans="2:5" ht="13.5" customHeight="1">
      <c r="B37469" t="str">
        <f t="shared" si="585"/>
        <v>---0</v>
      </c>
      <c r="E37469">
        <v>0</v>
      </c>
    </row>
    <row r="37470" spans="2:5" ht="13.5" customHeight="1">
      <c r="B37470" t="str">
        <f t="shared" si="585"/>
        <v>---0</v>
      </c>
      <c r="E37470">
        <v>0</v>
      </c>
    </row>
    <row r="37471" spans="2:5" ht="13.5" customHeight="1">
      <c r="B37471" t="str">
        <f t="shared" si="585"/>
        <v>---0</v>
      </c>
      <c r="E37471">
        <v>0</v>
      </c>
    </row>
    <row r="37472" spans="2:5" ht="13.5" customHeight="1">
      <c r="B37472" t="str">
        <f t="shared" si="585"/>
        <v>---0</v>
      </c>
      <c r="E37472">
        <v>0</v>
      </c>
    </row>
    <row r="37473" spans="2:5" ht="13.5" customHeight="1">
      <c r="B37473" t="str">
        <f t="shared" si="585"/>
        <v>---0</v>
      </c>
      <c r="E37473">
        <v>0</v>
      </c>
    </row>
    <row r="37474" spans="2:5" ht="13.5" customHeight="1">
      <c r="B37474" t="str">
        <f t="shared" si="585"/>
        <v>---0</v>
      </c>
      <c r="E37474">
        <v>0</v>
      </c>
    </row>
    <row r="37475" spans="2:5" ht="13.5" customHeight="1">
      <c r="B37475" t="str">
        <f t="shared" si="585"/>
        <v>---0</v>
      </c>
      <c r="E37475">
        <v>0</v>
      </c>
    </row>
    <row r="37476" spans="2:5" ht="13.5" customHeight="1">
      <c r="B37476" t="str">
        <f t="shared" si="585"/>
        <v>---0</v>
      </c>
      <c r="E37476">
        <v>0</v>
      </c>
    </row>
    <row r="37477" spans="2:5" ht="13.5" customHeight="1">
      <c r="B37477" t="str">
        <f t="shared" si="585"/>
        <v>---0</v>
      </c>
      <c r="E37477">
        <v>0</v>
      </c>
    </row>
    <row r="37478" spans="2:5" ht="13.5" customHeight="1">
      <c r="B37478" t="str">
        <f t="shared" si="585"/>
        <v>---0</v>
      </c>
      <c r="E37478">
        <v>0</v>
      </c>
    </row>
    <row r="37479" spans="2:5" ht="13.5" customHeight="1">
      <c r="B37479" t="str">
        <f t="shared" si="585"/>
        <v>---0</v>
      </c>
      <c r="E37479">
        <v>0</v>
      </c>
    </row>
    <row r="37480" spans="2:5" ht="13.5" customHeight="1">
      <c r="B37480" t="str">
        <f t="shared" si="585"/>
        <v>---0</v>
      </c>
      <c r="E37480">
        <v>0</v>
      </c>
    </row>
    <row r="37481" spans="2:5" ht="13.5" customHeight="1">
      <c r="B37481" t="str">
        <f t="shared" si="585"/>
        <v>---0</v>
      </c>
      <c r="E37481">
        <v>0</v>
      </c>
    </row>
    <row r="37482" spans="2:5" ht="13.5" customHeight="1">
      <c r="B37482" t="str">
        <f t="shared" si="585"/>
        <v>---0</v>
      </c>
      <c r="E37482">
        <v>0</v>
      </c>
    </row>
    <row r="37483" spans="2:5" ht="13.5" customHeight="1">
      <c r="B37483" t="str">
        <f t="shared" si="585"/>
        <v>---0</v>
      </c>
      <c r="E37483">
        <v>0</v>
      </c>
    </row>
    <row r="37484" spans="2:5" ht="13.5" customHeight="1">
      <c r="B37484" t="str">
        <f t="shared" si="585"/>
        <v>---0</v>
      </c>
      <c r="E37484">
        <v>0</v>
      </c>
    </row>
    <row r="37485" spans="2:5" ht="13.5" customHeight="1">
      <c r="B37485" t="str">
        <f t="shared" si="585"/>
        <v>---0</v>
      </c>
      <c r="E37485">
        <v>0</v>
      </c>
    </row>
    <row r="37486" spans="2:5" ht="13.5" customHeight="1">
      <c r="B37486" t="str">
        <f t="shared" si="585"/>
        <v>---0</v>
      </c>
      <c r="E37486">
        <v>0</v>
      </c>
    </row>
    <row r="37487" spans="2:5" ht="13.5" customHeight="1">
      <c r="B37487" t="str">
        <f t="shared" si="585"/>
        <v>---0</v>
      </c>
      <c r="E37487">
        <v>0</v>
      </c>
    </row>
    <row r="37488" spans="2:5" ht="13.5" customHeight="1">
      <c r="B37488" t="str">
        <f t="shared" si="585"/>
        <v>---0</v>
      </c>
      <c r="E37488">
        <v>0</v>
      </c>
    </row>
    <row r="37489" spans="2:5" ht="13.5" customHeight="1">
      <c r="B37489" t="str">
        <f t="shared" si="585"/>
        <v>---0</v>
      </c>
      <c r="E37489">
        <v>0</v>
      </c>
    </row>
    <row r="37490" spans="2:5" ht="13.5" customHeight="1">
      <c r="B37490" t="str">
        <f t="shared" si="585"/>
        <v>---0</v>
      </c>
      <c r="E37490">
        <v>0</v>
      </c>
    </row>
    <row r="37491" spans="2:5" ht="13.5" customHeight="1">
      <c r="B37491" t="str">
        <f t="shared" si="585"/>
        <v>---0</v>
      </c>
      <c r="E37491">
        <v>0</v>
      </c>
    </row>
    <row r="37492" spans="2:5" ht="13.5" customHeight="1">
      <c r="B37492" t="str">
        <f t="shared" si="585"/>
        <v>---0</v>
      </c>
      <c r="E37492">
        <v>0</v>
      </c>
    </row>
    <row r="37493" spans="2:5" ht="13.5" customHeight="1">
      <c r="B37493" t="str">
        <f t="shared" si="585"/>
        <v>---0</v>
      </c>
      <c r="E37493">
        <v>0</v>
      </c>
    </row>
    <row r="37494" spans="2:5" ht="13.5" customHeight="1">
      <c r="B37494" t="str">
        <f t="shared" si="585"/>
        <v>---0</v>
      </c>
      <c r="E37494">
        <v>0</v>
      </c>
    </row>
    <row r="37495" spans="2:5" ht="13.5" customHeight="1">
      <c r="B37495" t="str">
        <f t="shared" si="585"/>
        <v>---0</v>
      </c>
      <c r="E37495">
        <v>0</v>
      </c>
    </row>
    <row r="37496" spans="2:5" ht="13.5" customHeight="1">
      <c r="B37496" t="str">
        <f t="shared" si="585"/>
        <v>---0</v>
      </c>
      <c r="E37496">
        <v>0</v>
      </c>
    </row>
    <row r="37497" spans="2:5" ht="13.5" customHeight="1">
      <c r="B37497" t="str">
        <f t="shared" si="585"/>
        <v>---0</v>
      </c>
      <c r="E37497">
        <v>0</v>
      </c>
    </row>
    <row r="37498" spans="2:5" ht="13.5" customHeight="1">
      <c r="B37498" t="str">
        <f t="shared" si="585"/>
        <v>---0</v>
      </c>
      <c r="E37498">
        <v>0</v>
      </c>
    </row>
    <row r="37499" spans="2:5" ht="13.5" customHeight="1">
      <c r="B37499" t="str">
        <f t="shared" si="585"/>
        <v>---0</v>
      </c>
      <c r="E37499">
        <v>0</v>
      </c>
    </row>
    <row r="37500" spans="2:5" ht="13.5" customHeight="1">
      <c r="B37500" t="str">
        <f t="shared" si="585"/>
        <v>---0</v>
      </c>
      <c r="E37500">
        <v>0</v>
      </c>
    </row>
    <row r="37501" spans="2:5" ht="13.5" customHeight="1">
      <c r="B37501" t="str">
        <f t="shared" si="585"/>
        <v>---0</v>
      </c>
      <c r="E37501">
        <v>0</v>
      </c>
    </row>
    <row r="37502" spans="2:5" ht="13.5" customHeight="1">
      <c r="B37502" t="str">
        <f t="shared" si="585"/>
        <v>---0</v>
      </c>
      <c r="E37502">
        <v>0</v>
      </c>
    </row>
    <row r="37503" spans="2:5" ht="13.5" customHeight="1">
      <c r="B37503" t="str">
        <f t="shared" si="585"/>
        <v>---0</v>
      </c>
      <c r="E37503">
        <v>0</v>
      </c>
    </row>
    <row r="37504" spans="2:5" ht="13.5" customHeight="1">
      <c r="B37504" t="str">
        <f t="shared" si="585"/>
        <v>---0</v>
      </c>
      <c r="E37504">
        <v>0</v>
      </c>
    </row>
    <row r="37505" spans="2:5" ht="13.5" customHeight="1">
      <c r="B37505" t="str">
        <f t="shared" si="585"/>
        <v>---0</v>
      </c>
      <c r="E37505">
        <v>0</v>
      </c>
    </row>
    <row r="37506" spans="2:5" ht="13.5" customHeight="1">
      <c r="B37506" t="str">
        <f t="shared" si="585"/>
        <v>---0</v>
      </c>
      <c r="E37506">
        <v>0</v>
      </c>
    </row>
    <row r="37507" spans="2:5" ht="13.5" customHeight="1">
      <c r="B37507" t="str">
        <f t="shared" ref="B37507:B37570" si="586">A37507&amp;"---"&amp;E37507</f>
        <v>---0</v>
      </c>
      <c r="E37507">
        <v>0</v>
      </c>
    </row>
    <row r="37508" spans="2:5" ht="13.5" customHeight="1">
      <c r="B37508" t="str">
        <f t="shared" si="586"/>
        <v>---0</v>
      </c>
      <c r="E37508">
        <v>0</v>
      </c>
    </row>
    <row r="37509" spans="2:5" ht="13.5" customHeight="1">
      <c r="B37509" t="str">
        <f t="shared" si="586"/>
        <v>---0</v>
      </c>
      <c r="E37509">
        <v>0</v>
      </c>
    </row>
    <row r="37510" spans="2:5" ht="13.5" customHeight="1">
      <c r="B37510" t="str">
        <f t="shared" si="586"/>
        <v>---0</v>
      </c>
      <c r="E37510">
        <v>0</v>
      </c>
    </row>
    <row r="37511" spans="2:5" ht="13.5" customHeight="1">
      <c r="B37511" t="str">
        <f t="shared" si="586"/>
        <v>---0</v>
      </c>
      <c r="E37511">
        <v>0</v>
      </c>
    </row>
    <row r="37512" spans="2:5" ht="13.5" customHeight="1">
      <c r="B37512" t="str">
        <f t="shared" si="586"/>
        <v>---0</v>
      </c>
      <c r="E37512">
        <v>0</v>
      </c>
    </row>
    <row r="37513" spans="2:5" ht="13.5" customHeight="1">
      <c r="B37513" t="str">
        <f t="shared" si="586"/>
        <v>---0</v>
      </c>
      <c r="E37513">
        <v>0</v>
      </c>
    </row>
    <row r="37514" spans="2:5" ht="13.5" customHeight="1">
      <c r="B37514" t="str">
        <f t="shared" si="586"/>
        <v>---0</v>
      </c>
      <c r="E37514">
        <v>0</v>
      </c>
    </row>
    <row r="37515" spans="2:5" ht="13.5" customHeight="1">
      <c r="B37515" t="str">
        <f t="shared" si="586"/>
        <v>---0</v>
      </c>
      <c r="E37515">
        <v>0</v>
      </c>
    </row>
    <row r="37516" spans="2:5" ht="13.5" customHeight="1">
      <c r="B37516" t="str">
        <f t="shared" si="586"/>
        <v>---0</v>
      </c>
      <c r="E37516">
        <v>0</v>
      </c>
    </row>
    <row r="37517" spans="2:5" ht="13.5" customHeight="1">
      <c r="B37517" t="str">
        <f t="shared" si="586"/>
        <v>---0</v>
      </c>
      <c r="E37517">
        <v>0</v>
      </c>
    </row>
    <row r="37518" spans="2:5" ht="13.5" customHeight="1">
      <c r="B37518" t="str">
        <f t="shared" si="586"/>
        <v>---0</v>
      </c>
      <c r="E37518">
        <v>0</v>
      </c>
    </row>
    <row r="37519" spans="2:5" ht="13.5" customHeight="1">
      <c r="B37519" t="str">
        <f t="shared" si="586"/>
        <v>---0</v>
      </c>
      <c r="E37519">
        <v>0</v>
      </c>
    </row>
    <row r="37520" spans="2:5" ht="13.5" customHeight="1">
      <c r="B37520" t="str">
        <f t="shared" si="586"/>
        <v>---0</v>
      </c>
      <c r="E37520">
        <v>0</v>
      </c>
    </row>
    <row r="37521" spans="2:5" ht="13.5" customHeight="1">
      <c r="B37521" t="str">
        <f t="shared" si="586"/>
        <v>---0</v>
      </c>
      <c r="E37521">
        <v>0</v>
      </c>
    </row>
    <row r="37522" spans="2:5">
      <c r="B37522" t="str">
        <f t="shared" si="586"/>
        <v>---0</v>
      </c>
      <c r="E37522">
        <v>0</v>
      </c>
    </row>
    <row r="37523" spans="2:5" ht="13.5" customHeight="1">
      <c r="B37523" t="str">
        <f t="shared" si="586"/>
        <v>---0</v>
      </c>
      <c r="E37523">
        <v>0</v>
      </c>
    </row>
    <row r="37524" spans="2:5" ht="13.5" customHeight="1">
      <c r="B37524" t="str">
        <f t="shared" si="586"/>
        <v>---0</v>
      </c>
      <c r="E37524">
        <v>0</v>
      </c>
    </row>
    <row r="37525" spans="2:5" ht="13.5" customHeight="1">
      <c r="B37525" t="str">
        <f t="shared" si="586"/>
        <v>---0</v>
      </c>
      <c r="E37525">
        <v>0</v>
      </c>
    </row>
    <row r="37526" spans="2:5" ht="13.5" customHeight="1">
      <c r="B37526" t="str">
        <f t="shared" si="586"/>
        <v>---0</v>
      </c>
      <c r="E37526">
        <v>0</v>
      </c>
    </row>
    <row r="37527" spans="2:5" ht="13.5" customHeight="1">
      <c r="B37527" t="str">
        <f t="shared" si="586"/>
        <v>---0</v>
      </c>
      <c r="E37527">
        <v>0</v>
      </c>
    </row>
    <row r="37528" spans="2:5" ht="13.5" customHeight="1">
      <c r="B37528" t="str">
        <f t="shared" si="586"/>
        <v>---0</v>
      </c>
      <c r="E37528">
        <v>0</v>
      </c>
    </row>
    <row r="37529" spans="2:5" ht="13.5" customHeight="1">
      <c r="B37529" t="str">
        <f t="shared" si="586"/>
        <v>---0</v>
      </c>
      <c r="E37529">
        <v>0</v>
      </c>
    </row>
    <row r="37530" spans="2:5" ht="13.5" customHeight="1">
      <c r="B37530" t="str">
        <f t="shared" si="586"/>
        <v>---0</v>
      </c>
      <c r="E37530">
        <v>0</v>
      </c>
    </row>
    <row r="37531" spans="2:5" ht="13.5" customHeight="1">
      <c r="B37531" t="str">
        <f t="shared" si="586"/>
        <v>---0</v>
      </c>
      <c r="E37531">
        <v>0</v>
      </c>
    </row>
    <row r="37532" spans="2:5" ht="13.5" customHeight="1">
      <c r="B37532" t="str">
        <f t="shared" si="586"/>
        <v>---0</v>
      </c>
      <c r="E37532">
        <v>0</v>
      </c>
    </row>
    <row r="37533" spans="2:5" ht="13.5" customHeight="1">
      <c r="B37533" t="str">
        <f t="shared" si="586"/>
        <v>---0</v>
      </c>
      <c r="E37533">
        <v>0</v>
      </c>
    </row>
    <row r="37534" spans="2:5" ht="13.5" customHeight="1">
      <c r="B37534" t="str">
        <f t="shared" si="586"/>
        <v>---0</v>
      </c>
      <c r="E37534">
        <v>0</v>
      </c>
    </row>
    <row r="37535" spans="2:5" ht="13.5" customHeight="1">
      <c r="B37535" t="str">
        <f t="shared" si="586"/>
        <v>---0</v>
      </c>
      <c r="E37535">
        <v>0</v>
      </c>
    </row>
    <row r="37536" spans="2:5" ht="13.5" customHeight="1">
      <c r="B37536" t="str">
        <f t="shared" si="586"/>
        <v>---0</v>
      </c>
      <c r="E37536">
        <v>0</v>
      </c>
    </row>
    <row r="37537" spans="2:5" ht="13.5" customHeight="1">
      <c r="B37537" t="str">
        <f t="shared" si="586"/>
        <v>---0</v>
      </c>
      <c r="E37537">
        <v>0</v>
      </c>
    </row>
    <row r="37538" spans="2:5" ht="13.5" customHeight="1">
      <c r="B37538" t="str">
        <f t="shared" si="586"/>
        <v>---0</v>
      </c>
      <c r="E37538">
        <v>0</v>
      </c>
    </row>
    <row r="37539" spans="2:5" ht="13.5" customHeight="1">
      <c r="B37539" t="str">
        <f t="shared" si="586"/>
        <v>---0</v>
      </c>
      <c r="E37539">
        <v>0</v>
      </c>
    </row>
    <row r="37540" spans="2:5" ht="13.5" customHeight="1">
      <c r="B37540" t="str">
        <f t="shared" si="586"/>
        <v>---0</v>
      </c>
      <c r="E37540">
        <v>0</v>
      </c>
    </row>
    <row r="37541" spans="2:5" ht="13.5" customHeight="1">
      <c r="B37541" t="str">
        <f t="shared" si="586"/>
        <v>---0</v>
      </c>
      <c r="E37541">
        <v>0</v>
      </c>
    </row>
    <row r="37542" spans="2:5" ht="13.5" customHeight="1">
      <c r="B37542" t="str">
        <f t="shared" si="586"/>
        <v>---0</v>
      </c>
      <c r="E37542">
        <v>0</v>
      </c>
    </row>
    <row r="37543" spans="2:5" ht="13.5" customHeight="1">
      <c r="B37543" t="str">
        <f t="shared" si="586"/>
        <v>---0</v>
      </c>
      <c r="E37543">
        <v>0</v>
      </c>
    </row>
    <row r="37544" spans="2:5" ht="13.5" customHeight="1">
      <c r="B37544" t="str">
        <f t="shared" si="586"/>
        <v>---0</v>
      </c>
      <c r="E37544">
        <v>0</v>
      </c>
    </row>
    <row r="37545" spans="2:5" ht="13.5" customHeight="1">
      <c r="B37545" t="str">
        <f t="shared" si="586"/>
        <v>---0</v>
      </c>
      <c r="E37545">
        <v>0</v>
      </c>
    </row>
    <row r="37546" spans="2:5" ht="13.5" customHeight="1">
      <c r="B37546" t="str">
        <f t="shared" si="586"/>
        <v>---0</v>
      </c>
      <c r="E37546">
        <v>0</v>
      </c>
    </row>
    <row r="37547" spans="2:5" ht="13.5" customHeight="1">
      <c r="B37547" t="str">
        <f t="shared" si="586"/>
        <v>---0</v>
      </c>
      <c r="E37547">
        <v>0</v>
      </c>
    </row>
    <row r="37548" spans="2:5" ht="13.5" customHeight="1">
      <c r="B37548" t="str">
        <f t="shared" si="586"/>
        <v>---0</v>
      </c>
      <c r="E37548">
        <v>0</v>
      </c>
    </row>
    <row r="37549" spans="2:5" ht="13.5" customHeight="1">
      <c r="B37549" t="str">
        <f t="shared" si="586"/>
        <v>---0</v>
      </c>
      <c r="E37549">
        <v>0</v>
      </c>
    </row>
    <row r="37550" spans="2:5" ht="13.5" customHeight="1">
      <c r="B37550" t="str">
        <f t="shared" si="586"/>
        <v>---0</v>
      </c>
      <c r="E37550">
        <v>0</v>
      </c>
    </row>
    <row r="37551" spans="2:5" ht="13.5" customHeight="1">
      <c r="B37551" t="str">
        <f t="shared" si="586"/>
        <v>---0</v>
      </c>
      <c r="E37551">
        <v>0</v>
      </c>
    </row>
    <row r="37552" spans="2:5" ht="13.5" customHeight="1">
      <c r="B37552" t="str">
        <f t="shared" si="586"/>
        <v>---0</v>
      </c>
      <c r="E37552">
        <v>0</v>
      </c>
    </row>
    <row r="37553" spans="2:5" ht="13.5" customHeight="1">
      <c r="B37553" t="str">
        <f t="shared" si="586"/>
        <v>---0</v>
      </c>
      <c r="E37553">
        <v>0</v>
      </c>
    </row>
    <row r="37554" spans="2:5" ht="13.5" customHeight="1">
      <c r="B37554" t="str">
        <f t="shared" si="586"/>
        <v>---0</v>
      </c>
      <c r="E37554">
        <v>0</v>
      </c>
    </row>
    <row r="37555" spans="2:5" ht="13.5" customHeight="1">
      <c r="B37555" t="str">
        <f t="shared" si="586"/>
        <v>---0</v>
      </c>
      <c r="E37555">
        <v>0</v>
      </c>
    </row>
    <row r="37556" spans="2:5" ht="13.5" customHeight="1">
      <c r="B37556" t="str">
        <f t="shared" si="586"/>
        <v>---0</v>
      </c>
      <c r="E37556">
        <v>0</v>
      </c>
    </row>
    <row r="37557" spans="2:5" ht="13.5" customHeight="1">
      <c r="B37557" t="str">
        <f t="shared" si="586"/>
        <v>---0</v>
      </c>
      <c r="E37557">
        <v>0</v>
      </c>
    </row>
    <row r="37558" spans="2:5" ht="13.5" customHeight="1">
      <c r="B37558" t="str">
        <f t="shared" si="586"/>
        <v>---0</v>
      </c>
      <c r="E37558">
        <v>0</v>
      </c>
    </row>
    <row r="37559" spans="2:5" ht="13.5" customHeight="1">
      <c r="B37559" t="str">
        <f t="shared" si="586"/>
        <v>---0</v>
      </c>
      <c r="E37559">
        <v>0</v>
      </c>
    </row>
    <row r="37560" spans="2:5" ht="13.5" customHeight="1">
      <c r="B37560" t="str">
        <f t="shared" si="586"/>
        <v>---0</v>
      </c>
      <c r="E37560">
        <v>0</v>
      </c>
    </row>
    <row r="37561" spans="2:5" ht="13.5" customHeight="1">
      <c r="B37561" t="str">
        <f t="shared" si="586"/>
        <v>---0</v>
      </c>
      <c r="E37561">
        <v>0</v>
      </c>
    </row>
    <row r="37562" spans="2:5" ht="13.5" customHeight="1">
      <c r="B37562" t="str">
        <f t="shared" si="586"/>
        <v>---0</v>
      </c>
      <c r="E37562">
        <v>0</v>
      </c>
    </row>
    <row r="37563" spans="2:5" ht="13.5" customHeight="1">
      <c r="B37563" t="str">
        <f t="shared" si="586"/>
        <v>---0</v>
      </c>
      <c r="E37563">
        <v>0</v>
      </c>
    </row>
    <row r="37564" spans="2:5" ht="13.5" customHeight="1">
      <c r="B37564" t="str">
        <f t="shared" si="586"/>
        <v>---0</v>
      </c>
      <c r="E37564">
        <v>0</v>
      </c>
    </row>
    <row r="37565" spans="2:5" ht="13.5" customHeight="1">
      <c r="B37565" t="str">
        <f t="shared" si="586"/>
        <v>---0</v>
      </c>
      <c r="E37565">
        <v>0</v>
      </c>
    </row>
    <row r="37566" spans="2:5" ht="13.5" customHeight="1">
      <c r="B37566" t="str">
        <f t="shared" si="586"/>
        <v>---0</v>
      </c>
      <c r="E37566">
        <v>0</v>
      </c>
    </row>
    <row r="37567" spans="2:5" ht="13.5" customHeight="1">
      <c r="B37567" t="str">
        <f t="shared" si="586"/>
        <v>---0</v>
      </c>
      <c r="E37567">
        <v>0</v>
      </c>
    </row>
    <row r="37568" spans="2:5" ht="13.5" customHeight="1">
      <c r="B37568" t="str">
        <f t="shared" si="586"/>
        <v>---0</v>
      </c>
      <c r="E37568">
        <v>0</v>
      </c>
    </row>
    <row r="37569" spans="2:5" ht="13.5" customHeight="1">
      <c r="B37569" t="str">
        <f t="shared" si="586"/>
        <v>---0</v>
      </c>
      <c r="E37569">
        <v>0</v>
      </c>
    </row>
    <row r="37570" spans="2:5" ht="13.5" customHeight="1">
      <c r="B37570" t="str">
        <f t="shared" si="586"/>
        <v>---0</v>
      </c>
      <c r="E37570">
        <v>0</v>
      </c>
    </row>
    <row r="37571" spans="2:5" ht="13.5" customHeight="1">
      <c r="B37571" t="str">
        <f t="shared" ref="B37571:B37634" si="587">A37571&amp;"---"&amp;E37571</f>
        <v>---0</v>
      </c>
      <c r="E37571">
        <v>0</v>
      </c>
    </row>
    <row r="37572" spans="2:5" ht="13.5" customHeight="1">
      <c r="B37572" t="str">
        <f t="shared" si="587"/>
        <v>---0</v>
      </c>
      <c r="E37572">
        <v>0</v>
      </c>
    </row>
    <row r="37573" spans="2:5" ht="13.5" customHeight="1">
      <c r="B37573" t="str">
        <f t="shared" si="587"/>
        <v>---0</v>
      </c>
      <c r="E37573">
        <v>0</v>
      </c>
    </row>
    <row r="37574" spans="2:5" ht="13.5" customHeight="1">
      <c r="B37574" t="str">
        <f t="shared" si="587"/>
        <v>---0</v>
      </c>
      <c r="E37574">
        <v>0</v>
      </c>
    </row>
    <row r="37575" spans="2:5" ht="13.5" customHeight="1">
      <c r="B37575" t="str">
        <f t="shared" si="587"/>
        <v>---0</v>
      </c>
      <c r="E37575">
        <v>0</v>
      </c>
    </row>
    <row r="37576" spans="2:5" ht="13.5" customHeight="1">
      <c r="B37576" t="str">
        <f t="shared" si="587"/>
        <v>---0</v>
      </c>
      <c r="E37576">
        <v>0</v>
      </c>
    </row>
    <row r="37577" spans="2:5" ht="13.5" customHeight="1">
      <c r="B37577" t="str">
        <f t="shared" si="587"/>
        <v>---0</v>
      </c>
      <c r="E37577">
        <v>0</v>
      </c>
    </row>
    <row r="37578" spans="2:5" ht="13.5" customHeight="1">
      <c r="B37578" t="str">
        <f t="shared" si="587"/>
        <v>---0</v>
      </c>
      <c r="E37578">
        <v>0</v>
      </c>
    </row>
    <row r="37579" spans="2:5" ht="13.5" customHeight="1">
      <c r="B37579" t="str">
        <f t="shared" si="587"/>
        <v>---0</v>
      </c>
      <c r="E37579">
        <v>0</v>
      </c>
    </row>
    <row r="37580" spans="2:5" ht="13.5" customHeight="1">
      <c r="B37580" t="str">
        <f t="shared" si="587"/>
        <v>---0</v>
      </c>
      <c r="E37580">
        <v>0</v>
      </c>
    </row>
    <row r="37581" spans="2:5" ht="13.5" customHeight="1">
      <c r="B37581" t="str">
        <f t="shared" si="587"/>
        <v>---0</v>
      </c>
      <c r="E37581">
        <v>0</v>
      </c>
    </row>
    <row r="37582" spans="2:5" ht="13.5" customHeight="1">
      <c r="B37582" t="str">
        <f t="shared" si="587"/>
        <v>---0</v>
      </c>
      <c r="E37582">
        <v>0</v>
      </c>
    </row>
    <row r="37583" spans="2:5" ht="13.5" customHeight="1">
      <c r="B37583" t="str">
        <f t="shared" si="587"/>
        <v>---0</v>
      </c>
      <c r="E37583">
        <v>0</v>
      </c>
    </row>
    <row r="37584" spans="2:5" ht="13.5" customHeight="1">
      <c r="B37584" t="str">
        <f t="shared" si="587"/>
        <v>---0</v>
      </c>
      <c r="E37584">
        <v>0</v>
      </c>
    </row>
    <row r="37585" spans="2:5" ht="13.5" customHeight="1">
      <c r="B37585" t="str">
        <f t="shared" si="587"/>
        <v>---0</v>
      </c>
      <c r="E37585">
        <v>0</v>
      </c>
    </row>
    <row r="37586" spans="2:5" ht="13.5" customHeight="1">
      <c r="B37586" t="str">
        <f t="shared" si="587"/>
        <v>---0</v>
      </c>
      <c r="E37586">
        <v>0</v>
      </c>
    </row>
    <row r="37587" spans="2:5" ht="13.5" customHeight="1">
      <c r="B37587" t="str">
        <f t="shared" si="587"/>
        <v>---0</v>
      </c>
      <c r="E37587">
        <v>0</v>
      </c>
    </row>
    <row r="37588" spans="2:5" ht="13.5" customHeight="1">
      <c r="B37588" t="str">
        <f t="shared" si="587"/>
        <v>---0</v>
      </c>
      <c r="E37588">
        <v>0</v>
      </c>
    </row>
    <row r="37589" spans="2:5" ht="13.5" customHeight="1">
      <c r="B37589" t="str">
        <f t="shared" si="587"/>
        <v>---0</v>
      </c>
      <c r="E37589">
        <v>0</v>
      </c>
    </row>
    <row r="37590" spans="2:5" ht="13.5" customHeight="1">
      <c r="B37590" t="str">
        <f t="shared" si="587"/>
        <v>---0</v>
      </c>
      <c r="E37590">
        <v>0</v>
      </c>
    </row>
    <row r="37591" spans="2:5" ht="13.5" customHeight="1">
      <c r="B37591" t="str">
        <f t="shared" si="587"/>
        <v>---0</v>
      </c>
      <c r="E37591">
        <v>0</v>
      </c>
    </row>
    <row r="37592" spans="2:5" ht="13.5" customHeight="1">
      <c r="B37592" t="str">
        <f t="shared" si="587"/>
        <v>---0</v>
      </c>
      <c r="E37592">
        <v>0</v>
      </c>
    </row>
    <row r="37593" spans="2:5">
      <c r="B37593" t="str">
        <f t="shared" si="587"/>
        <v>---0</v>
      </c>
      <c r="E37593">
        <v>0</v>
      </c>
    </row>
    <row r="37594" spans="2:5" ht="13.5" customHeight="1">
      <c r="B37594" t="str">
        <f t="shared" si="587"/>
        <v>---0</v>
      </c>
      <c r="E37594">
        <v>0</v>
      </c>
    </row>
    <row r="37595" spans="2:5" ht="13.5" customHeight="1">
      <c r="B37595" t="str">
        <f t="shared" si="587"/>
        <v>---0</v>
      </c>
      <c r="E37595">
        <v>0</v>
      </c>
    </row>
    <row r="37596" spans="2:5" ht="13.5" customHeight="1">
      <c r="B37596" t="str">
        <f t="shared" si="587"/>
        <v>---0</v>
      </c>
      <c r="E37596">
        <v>0</v>
      </c>
    </row>
    <row r="37597" spans="2:5" ht="13.5" customHeight="1">
      <c r="B37597" t="str">
        <f t="shared" si="587"/>
        <v>---0</v>
      </c>
      <c r="E37597">
        <v>0</v>
      </c>
    </row>
    <row r="37598" spans="2:5" ht="13.5" customHeight="1">
      <c r="B37598" t="str">
        <f t="shared" si="587"/>
        <v>---0</v>
      </c>
      <c r="E37598">
        <v>0</v>
      </c>
    </row>
    <row r="37599" spans="2:5" ht="13.5" customHeight="1">
      <c r="B37599" t="str">
        <f t="shared" si="587"/>
        <v>---0</v>
      </c>
      <c r="E37599">
        <v>0</v>
      </c>
    </row>
    <row r="37600" spans="2:5" ht="13.5" customHeight="1">
      <c r="B37600" t="str">
        <f t="shared" si="587"/>
        <v>---0</v>
      </c>
      <c r="E37600">
        <v>0</v>
      </c>
    </row>
    <row r="37601" spans="2:5" ht="13.5" customHeight="1">
      <c r="B37601" t="str">
        <f t="shared" si="587"/>
        <v>---0</v>
      </c>
      <c r="E37601">
        <v>0</v>
      </c>
    </row>
    <row r="37602" spans="2:5" ht="13.5" customHeight="1">
      <c r="B37602" t="str">
        <f t="shared" si="587"/>
        <v>---0</v>
      </c>
      <c r="E37602">
        <v>0</v>
      </c>
    </row>
    <row r="37603" spans="2:5" ht="13.5" customHeight="1">
      <c r="B37603" t="str">
        <f t="shared" si="587"/>
        <v>---0</v>
      </c>
      <c r="E37603">
        <v>0</v>
      </c>
    </row>
    <row r="37604" spans="2:5" ht="13.5" customHeight="1">
      <c r="B37604" t="str">
        <f t="shared" si="587"/>
        <v>---0</v>
      </c>
      <c r="E37604">
        <v>0</v>
      </c>
    </row>
    <row r="37605" spans="2:5" ht="13.5" customHeight="1">
      <c r="B37605" t="str">
        <f t="shared" si="587"/>
        <v>---0</v>
      </c>
      <c r="E37605">
        <v>0</v>
      </c>
    </row>
    <row r="37606" spans="2:5" ht="13.5" customHeight="1">
      <c r="B37606" t="str">
        <f t="shared" si="587"/>
        <v>---0</v>
      </c>
      <c r="E37606">
        <v>0</v>
      </c>
    </row>
    <row r="37607" spans="2:5" ht="13.5" customHeight="1">
      <c r="B37607" t="str">
        <f t="shared" si="587"/>
        <v>---0</v>
      </c>
      <c r="E37607">
        <v>0</v>
      </c>
    </row>
    <row r="37608" spans="2:5" ht="13.5" customHeight="1">
      <c r="B37608" t="str">
        <f t="shared" si="587"/>
        <v>---0</v>
      </c>
      <c r="E37608">
        <v>0</v>
      </c>
    </row>
    <row r="37609" spans="2:5" ht="13.5" customHeight="1">
      <c r="B37609" t="str">
        <f t="shared" si="587"/>
        <v>---0</v>
      </c>
      <c r="E37609">
        <v>0</v>
      </c>
    </row>
    <row r="37610" spans="2:5" ht="13.5" customHeight="1">
      <c r="B37610" t="str">
        <f t="shared" si="587"/>
        <v>---0</v>
      </c>
      <c r="E37610">
        <v>0</v>
      </c>
    </row>
    <row r="37611" spans="2:5" ht="13.5" customHeight="1">
      <c r="B37611" t="str">
        <f t="shared" si="587"/>
        <v>---0</v>
      </c>
      <c r="E37611">
        <v>0</v>
      </c>
    </row>
    <row r="37612" spans="2:5" ht="13.5" customHeight="1">
      <c r="B37612" t="str">
        <f t="shared" si="587"/>
        <v>---0</v>
      </c>
      <c r="E37612">
        <v>0</v>
      </c>
    </row>
    <row r="37613" spans="2:5" ht="13.5" customHeight="1">
      <c r="B37613" t="str">
        <f t="shared" si="587"/>
        <v>---0</v>
      </c>
      <c r="E37613">
        <v>0</v>
      </c>
    </row>
    <row r="37614" spans="2:5" ht="13.5" customHeight="1">
      <c r="B37614" t="str">
        <f t="shared" si="587"/>
        <v>---0</v>
      </c>
      <c r="E37614">
        <v>0</v>
      </c>
    </row>
    <row r="37615" spans="2:5" ht="13.5" customHeight="1">
      <c r="B37615" t="str">
        <f t="shared" si="587"/>
        <v>---0</v>
      </c>
      <c r="E37615">
        <v>0</v>
      </c>
    </row>
    <row r="37616" spans="2:5" ht="13.5" customHeight="1">
      <c r="B37616" t="str">
        <f t="shared" si="587"/>
        <v>---0</v>
      </c>
      <c r="E37616">
        <v>0</v>
      </c>
    </row>
    <row r="37617" spans="2:5" ht="13.5" customHeight="1">
      <c r="B37617" t="str">
        <f t="shared" si="587"/>
        <v>---0</v>
      </c>
      <c r="E37617">
        <v>0</v>
      </c>
    </row>
    <row r="37618" spans="2:5" ht="13.5" customHeight="1">
      <c r="B37618" t="str">
        <f t="shared" si="587"/>
        <v>---0</v>
      </c>
      <c r="E37618">
        <v>0</v>
      </c>
    </row>
    <row r="37619" spans="2:5" ht="13.5" customHeight="1">
      <c r="B37619" t="str">
        <f t="shared" si="587"/>
        <v>---0</v>
      </c>
      <c r="E37619">
        <v>0</v>
      </c>
    </row>
    <row r="37620" spans="2:5" ht="13.5" customHeight="1">
      <c r="B37620" t="str">
        <f t="shared" si="587"/>
        <v>---0</v>
      </c>
      <c r="E37620">
        <v>0</v>
      </c>
    </row>
    <row r="37621" spans="2:5" ht="13.5" customHeight="1">
      <c r="B37621" t="str">
        <f t="shared" si="587"/>
        <v>---0</v>
      </c>
      <c r="E37621">
        <v>0</v>
      </c>
    </row>
    <row r="37622" spans="2:5" ht="13.5" customHeight="1">
      <c r="B37622" t="str">
        <f t="shared" si="587"/>
        <v>---0</v>
      </c>
      <c r="E37622">
        <v>0</v>
      </c>
    </row>
    <row r="37623" spans="2:5" ht="13.5" customHeight="1">
      <c r="B37623" t="str">
        <f t="shared" si="587"/>
        <v>---0</v>
      </c>
      <c r="E37623">
        <v>0</v>
      </c>
    </row>
    <row r="37624" spans="2:5" ht="13.5" customHeight="1">
      <c r="B37624" t="str">
        <f t="shared" si="587"/>
        <v>---0</v>
      </c>
      <c r="E37624">
        <v>0</v>
      </c>
    </row>
    <row r="37625" spans="2:5" ht="13.5" customHeight="1">
      <c r="B37625" t="str">
        <f t="shared" si="587"/>
        <v>---0</v>
      </c>
      <c r="E37625">
        <v>0</v>
      </c>
    </row>
    <row r="37626" spans="2:5" ht="13.5" customHeight="1">
      <c r="B37626" t="str">
        <f t="shared" si="587"/>
        <v>---0</v>
      </c>
      <c r="E37626">
        <v>0</v>
      </c>
    </row>
    <row r="37627" spans="2:5" ht="13.5" customHeight="1">
      <c r="B37627" t="str">
        <f t="shared" si="587"/>
        <v>---0</v>
      </c>
      <c r="E37627">
        <v>0</v>
      </c>
    </row>
    <row r="37628" spans="2:5" ht="13.5" customHeight="1">
      <c r="B37628" t="str">
        <f t="shared" si="587"/>
        <v>---0</v>
      </c>
      <c r="E37628">
        <v>0</v>
      </c>
    </row>
    <row r="37629" spans="2:5" ht="13.5" customHeight="1">
      <c r="B37629" t="str">
        <f t="shared" si="587"/>
        <v>---0</v>
      </c>
      <c r="E37629">
        <v>0</v>
      </c>
    </row>
    <row r="37630" spans="2:5" ht="13.5" customHeight="1">
      <c r="B37630" t="str">
        <f t="shared" si="587"/>
        <v>---0</v>
      </c>
      <c r="E37630">
        <v>0</v>
      </c>
    </row>
    <row r="37631" spans="2:5" ht="13.5" customHeight="1">
      <c r="B37631" t="str">
        <f t="shared" si="587"/>
        <v>---0</v>
      </c>
      <c r="E37631">
        <v>0</v>
      </c>
    </row>
    <row r="37632" spans="2:5" ht="13.5" customHeight="1">
      <c r="B37632" t="str">
        <f t="shared" si="587"/>
        <v>---0</v>
      </c>
      <c r="E37632">
        <v>0</v>
      </c>
    </row>
    <row r="37633" spans="2:5" ht="13.5" customHeight="1">
      <c r="B37633" t="str">
        <f t="shared" si="587"/>
        <v>---0</v>
      </c>
      <c r="E37633">
        <v>0</v>
      </c>
    </row>
    <row r="37634" spans="2:5" ht="13.5" customHeight="1">
      <c r="B37634" t="str">
        <f t="shared" si="587"/>
        <v>---0</v>
      </c>
      <c r="E37634">
        <v>0</v>
      </c>
    </row>
    <row r="37635" spans="2:5" ht="13.5" customHeight="1">
      <c r="B37635" t="str">
        <f t="shared" ref="B37635:B37698" si="588">A37635&amp;"---"&amp;E37635</f>
        <v>---0</v>
      </c>
      <c r="E37635">
        <v>0</v>
      </c>
    </row>
    <row r="37636" spans="2:5" ht="13.5" customHeight="1">
      <c r="B37636" t="str">
        <f t="shared" si="588"/>
        <v>---0</v>
      </c>
      <c r="E37636">
        <v>0</v>
      </c>
    </row>
    <row r="37637" spans="2:5" ht="13.5" customHeight="1">
      <c r="B37637" t="str">
        <f t="shared" si="588"/>
        <v>---0</v>
      </c>
      <c r="E37637">
        <v>0</v>
      </c>
    </row>
    <row r="37638" spans="2:5" ht="13.5" customHeight="1">
      <c r="B37638" t="str">
        <f t="shared" si="588"/>
        <v>---0</v>
      </c>
      <c r="E37638">
        <v>0</v>
      </c>
    </row>
    <row r="37639" spans="2:5" ht="13.5" customHeight="1">
      <c r="B37639" t="str">
        <f t="shared" si="588"/>
        <v>---0</v>
      </c>
      <c r="E37639">
        <v>0</v>
      </c>
    </row>
    <row r="37640" spans="2:5" ht="13.5" customHeight="1">
      <c r="B37640" t="str">
        <f t="shared" si="588"/>
        <v>---0</v>
      </c>
      <c r="E37640">
        <v>0</v>
      </c>
    </row>
    <row r="37641" spans="2:5" ht="13.5" customHeight="1">
      <c r="B37641" t="str">
        <f t="shared" si="588"/>
        <v>---0</v>
      </c>
      <c r="E37641">
        <v>0</v>
      </c>
    </row>
    <row r="37642" spans="2:5" ht="13.5" customHeight="1">
      <c r="B37642" t="str">
        <f t="shared" si="588"/>
        <v>---0</v>
      </c>
      <c r="E37642">
        <v>0</v>
      </c>
    </row>
    <row r="37643" spans="2:5" ht="13.5" customHeight="1">
      <c r="B37643" t="str">
        <f t="shared" si="588"/>
        <v>---0</v>
      </c>
      <c r="E37643">
        <v>0</v>
      </c>
    </row>
    <row r="37644" spans="2:5" ht="13.5" customHeight="1">
      <c r="B37644" t="str">
        <f t="shared" si="588"/>
        <v>---0</v>
      </c>
      <c r="E37644">
        <v>0</v>
      </c>
    </row>
    <row r="37645" spans="2:5" ht="13.5" customHeight="1">
      <c r="B37645" t="str">
        <f t="shared" si="588"/>
        <v>---0</v>
      </c>
      <c r="E37645">
        <v>0</v>
      </c>
    </row>
    <row r="37646" spans="2:5" ht="13.5" customHeight="1">
      <c r="B37646" t="str">
        <f t="shared" si="588"/>
        <v>---0</v>
      </c>
      <c r="E37646">
        <v>0</v>
      </c>
    </row>
    <row r="37647" spans="2:5" ht="13.5" customHeight="1">
      <c r="B37647" t="str">
        <f t="shared" si="588"/>
        <v>---0</v>
      </c>
      <c r="E37647">
        <v>0</v>
      </c>
    </row>
    <row r="37648" spans="2:5" ht="13.5" customHeight="1">
      <c r="B37648" t="str">
        <f t="shared" si="588"/>
        <v>---0</v>
      </c>
      <c r="E37648">
        <v>0</v>
      </c>
    </row>
    <row r="37649" spans="2:5" ht="13.5" customHeight="1">
      <c r="B37649" t="str">
        <f t="shared" si="588"/>
        <v>---0</v>
      </c>
      <c r="E37649">
        <v>0</v>
      </c>
    </row>
    <row r="37650" spans="2:5" ht="13.5" customHeight="1">
      <c r="B37650" t="str">
        <f t="shared" si="588"/>
        <v>---0</v>
      </c>
      <c r="E37650">
        <v>0</v>
      </c>
    </row>
    <row r="37651" spans="2:5" ht="13.5" customHeight="1">
      <c r="B37651" t="str">
        <f t="shared" si="588"/>
        <v>---0</v>
      </c>
      <c r="E37651">
        <v>0</v>
      </c>
    </row>
    <row r="37652" spans="2:5" ht="13.5" customHeight="1">
      <c r="B37652" t="str">
        <f t="shared" si="588"/>
        <v>---0</v>
      </c>
      <c r="E37652">
        <v>0</v>
      </c>
    </row>
    <row r="37653" spans="2:5" ht="13.5" customHeight="1">
      <c r="B37653" t="str">
        <f t="shared" si="588"/>
        <v>---0</v>
      </c>
      <c r="E37653">
        <v>0</v>
      </c>
    </row>
    <row r="37654" spans="2:5" ht="13.5" customHeight="1">
      <c r="B37654" t="str">
        <f t="shared" si="588"/>
        <v>---0</v>
      </c>
      <c r="E37654">
        <v>0</v>
      </c>
    </row>
    <row r="37655" spans="2:5" ht="13.5" customHeight="1">
      <c r="B37655" t="str">
        <f t="shared" si="588"/>
        <v>---0</v>
      </c>
      <c r="E37655">
        <v>0</v>
      </c>
    </row>
    <row r="37656" spans="2:5" ht="13.5" customHeight="1">
      <c r="B37656" t="str">
        <f t="shared" si="588"/>
        <v>---0</v>
      </c>
      <c r="E37656">
        <v>0</v>
      </c>
    </row>
    <row r="37657" spans="2:5" ht="13.5" customHeight="1">
      <c r="B37657" t="str">
        <f t="shared" si="588"/>
        <v>---0</v>
      </c>
      <c r="E37657">
        <v>0</v>
      </c>
    </row>
    <row r="37658" spans="2:5" ht="13.5" customHeight="1">
      <c r="B37658" t="str">
        <f t="shared" si="588"/>
        <v>---0</v>
      </c>
      <c r="E37658">
        <v>0</v>
      </c>
    </row>
    <row r="37659" spans="2:5" ht="13.5" customHeight="1">
      <c r="B37659" t="str">
        <f t="shared" si="588"/>
        <v>---0</v>
      </c>
      <c r="E37659">
        <v>0</v>
      </c>
    </row>
    <row r="37660" spans="2:5" ht="13.5" customHeight="1">
      <c r="B37660" t="str">
        <f t="shared" si="588"/>
        <v>---0</v>
      </c>
      <c r="E37660">
        <v>0</v>
      </c>
    </row>
    <row r="37661" spans="2:5" ht="13.5" customHeight="1">
      <c r="B37661" t="str">
        <f t="shared" si="588"/>
        <v>---0</v>
      </c>
      <c r="E37661">
        <v>0</v>
      </c>
    </row>
    <row r="37662" spans="2:5" ht="13.5" customHeight="1">
      <c r="B37662" t="str">
        <f t="shared" si="588"/>
        <v>---0</v>
      </c>
      <c r="E37662">
        <v>0</v>
      </c>
    </row>
    <row r="37663" spans="2:5" ht="13.5" customHeight="1">
      <c r="B37663" t="str">
        <f t="shared" si="588"/>
        <v>---0</v>
      </c>
      <c r="E37663">
        <v>0</v>
      </c>
    </row>
    <row r="37664" spans="2:5" ht="13.5" customHeight="1">
      <c r="B37664" t="str">
        <f t="shared" si="588"/>
        <v>---0</v>
      </c>
      <c r="E37664">
        <v>0</v>
      </c>
    </row>
    <row r="37665" spans="2:5" ht="13.5" customHeight="1">
      <c r="B37665" t="str">
        <f t="shared" si="588"/>
        <v>---0</v>
      </c>
      <c r="E37665">
        <v>0</v>
      </c>
    </row>
    <row r="37666" spans="2:5" ht="13.5" customHeight="1">
      <c r="B37666" t="str">
        <f t="shared" si="588"/>
        <v>---0</v>
      </c>
      <c r="E37666">
        <v>0</v>
      </c>
    </row>
    <row r="37667" spans="2:5" ht="13.5" customHeight="1">
      <c r="B37667" t="str">
        <f t="shared" si="588"/>
        <v>---0</v>
      </c>
      <c r="E37667">
        <v>0</v>
      </c>
    </row>
    <row r="37668" spans="2:5" ht="13.5" customHeight="1">
      <c r="B37668" t="str">
        <f t="shared" si="588"/>
        <v>---0</v>
      </c>
      <c r="E37668">
        <v>0</v>
      </c>
    </row>
    <row r="37669" spans="2:5" ht="13.5" customHeight="1">
      <c r="B37669" t="str">
        <f t="shared" si="588"/>
        <v>---0</v>
      </c>
      <c r="E37669">
        <v>0</v>
      </c>
    </row>
    <row r="37670" spans="2:5" ht="13.5" customHeight="1">
      <c r="B37670" t="str">
        <f t="shared" si="588"/>
        <v>---0</v>
      </c>
      <c r="E37670">
        <v>0</v>
      </c>
    </row>
    <row r="37671" spans="2:5" ht="13.5" customHeight="1">
      <c r="B37671" t="str">
        <f t="shared" si="588"/>
        <v>---0</v>
      </c>
      <c r="E37671">
        <v>0</v>
      </c>
    </row>
    <row r="37672" spans="2:5" ht="13.5" customHeight="1">
      <c r="B37672" t="str">
        <f t="shared" si="588"/>
        <v>---0</v>
      </c>
      <c r="E37672">
        <v>0</v>
      </c>
    </row>
    <row r="37673" spans="2:5" ht="13.5" customHeight="1">
      <c r="B37673" t="str">
        <f t="shared" si="588"/>
        <v>---0</v>
      </c>
      <c r="E37673">
        <v>0</v>
      </c>
    </row>
    <row r="37674" spans="2:5" ht="13.5" customHeight="1">
      <c r="B37674" t="str">
        <f t="shared" si="588"/>
        <v>---0</v>
      </c>
      <c r="E37674">
        <v>0</v>
      </c>
    </row>
    <row r="37675" spans="2:5" ht="13.5" customHeight="1">
      <c r="B37675" t="str">
        <f t="shared" si="588"/>
        <v>---0</v>
      </c>
      <c r="E37675">
        <v>0</v>
      </c>
    </row>
    <row r="37676" spans="2:5" ht="13.5" customHeight="1">
      <c r="B37676" t="str">
        <f t="shared" si="588"/>
        <v>---0</v>
      </c>
      <c r="E37676">
        <v>0</v>
      </c>
    </row>
    <row r="37677" spans="2:5" ht="13.5" customHeight="1">
      <c r="B37677" t="str">
        <f t="shared" si="588"/>
        <v>---0</v>
      </c>
      <c r="E37677">
        <v>0</v>
      </c>
    </row>
    <row r="37678" spans="2:5" ht="13.5" customHeight="1">
      <c r="B37678" t="str">
        <f t="shared" si="588"/>
        <v>---0</v>
      </c>
      <c r="E37678">
        <v>0</v>
      </c>
    </row>
    <row r="37679" spans="2:5" ht="13.5" customHeight="1">
      <c r="B37679" t="str">
        <f t="shared" si="588"/>
        <v>---0</v>
      </c>
      <c r="E37679">
        <v>0</v>
      </c>
    </row>
    <row r="37680" spans="2:5" ht="13.5" customHeight="1">
      <c r="B37680" t="str">
        <f t="shared" si="588"/>
        <v>---0</v>
      </c>
      <c r="E37680">
        <v>0</v>
      </c>
    </row>
    <row r="37681" spans="2:5" ht="13.5" customHeight="1">
      <c r="B37681" t="str">
        <f t="shared" si="588"/>
        <v>---0</v>
      </c>
      <c r="E37681">
        <v>0</v>
      </c>
    </row>
    <row r="37682" spans="2:5" ht="13.5" customHeight="1">
      <c r="B37682" t="str">
        <f t="shared" si="588"/>
        <v>---0</v>
      </c>
      <c r="E37682">
        <v>0</v>
      </c>
    </row>
    <row r="37683" spans="2:5" ht="13.5" customHeight="1">
      <c r="B37683" t="str">
        <f t="shared" si="588"/>
        <v>---0</v>
      </c>
      <c r="E37683">
        <v>0</v>
      </c>
    </row>
    <row r="37684" spans="2:5" ht="13.5" customHeight="1">
      <c r="B37684" t="str">
        <f t="shared" si="588"/>
        <v>---0</v>
      </c>
      <c r="E37684">
        <v>0</v>
      </c>
    </row>
    <row r="37685" spans="2:5" ht="13.5" customHeight="1">
      <c r="B37685" t="str">
        <f t="shared" si="588"/>
        <v>---0</v>
      </c>
      <c r="E37685">
        <v>0</v>
      </c>
    </row>
    <row r="37686" spans="2:5" ht="13.5" customHeight="1">
      <c r="B37686" t="str">
        <f t="shared" si="588"/>
        <v>---0</v>
      </c>
      <c r="E37686">
        <v>0</v>
      </c>
    </row>
    <row r="37687" spans="2:5" ht="13.5" customHeight="1">
      <c r="B37687" t="str">
        <f t="shared" si="588"/>
        <v>---0</v>
      </c>
      <c r="E37687">
        <v>0</v>
      </c>
    </row>
    <row r="37688" spans="2:5" ht="13.5" customHeight="1">
      <c r="B37688" t="str">
        <f t="shared" si="588"/>
        <v>---0</v>
      </c>
      <c r="E37688">
        <v>0</v>
      </c>
    </row>
    <row r="37689" spans="2:5" ht="13.5" customHeight="1">
      <c r="B37689" t="str">
        <f t="shared" si="588"/>
        <v>---0</v>
      </c>
      <c r="E37689">
        <v>0</v>
      </c>
    </row>
    <row r="37690" spans="2:5" ht="13.5" customHeight="1">
      <c r="B37690" t="str">
        <f t="shared" si="588"/>
        <v>---0</v>
      </c>
      <c r="E37690">
        <v>0</v>
      </c>
    </row>
    <row r="37691" spans="2:5" ht="13.5" customHeight="1">
      <c r="B37691" t="str">
        <f t="shared" si="588"/>
        <v>---0</v>
      </c>
      <c r="E37691">
        <v>0</v>
      </c>
    </row>
    <row r="37692" spans="2:5" ht="13.5" customHeight="1">
      <c r="B37692" t="str">
        <f t="shared" si="588"/>
        <v>---0</v>
      </c>
      <c r="E37692">
        <v>0</v>
      </c>
    </row>
    <row r="37693" spans="2:5" ht="13.5" customHeight="1">
      <c r="B37693" t="str">
        <f t="shared" si="588"/>
        <v>---0</v>
      </c>
      <c r="E37693">
        <v>0</v>
      </c>
    </row>
    <row r="37694" spans="2:5" ht="13.5" customHeight="1">
      <c r="B37694" t="str">
        <f t="shared" si="588"/>
        <v>---0</v>
      </c>
      <c r="E37694">
        <v>0</v>
      </c>
    </row>
    <row r="37695" spans="2:5" ht="13.5" customHeight="1">
      <c r="B37695" t="str">
        <f t="shared" si="588"/>
        <v>---0</v>
      </c>
      <c r="E37695">
        <v>0</v>
      </c>
    </row>
    <row r="37696" spans="2:5" ht="13.5" customHeight="1">
      <c r="B37696" t="str">
        <f t="shared" si="588"/>
        <v>---0</v>
      </c>
      <c r="E37696">
        <v>0</v>
      </c>
    </row>
    <row r="37697" spans="2:5" ht="13.5" customHeight="1">
      <c r="B37697" t="str">
        <f t="shared" si="588"/>
        <v>---0</v>
      </c>
      <c r="E37697">
        <v>0</v>
      </c>
    </row>
    <row r="37698" spans="2:5" ht="13.5" customHeight="1">
      <c r="B37698" t="str">
        <f t="shared" si="588"/>
        <v>---0</v>
      </c>
      <c r="E37698">
        <v>0</v>
      </c>
    </row>
    <row r="37699" spans="2:5" ht="13.5" customHeight="1">
      <c r="B37699" t="str">
        <f t="shared" ref="B37699:B37762" si="589">A37699&amp;"---"&amp;E37699</f>
        <v>---0</v>
      </c>
      <c r="E37699">
        <v>0</v>
      </c>
    </row>
    <row r="37700" spans="2:5" ht="13.5" customHeight="1">
      <c r="B37700" t="str">
        <f t="shared" si="589"/>
        <v>---0</v>
      </c>
      <c r="E37700">
        <v>0</v>
      </c>
    </row>
    <row r="37701" spans="2:5" ht="13.5" customHeight="1">
      <c r="B37701" t="str">
        <f t="shared" si="589"/>
        <v>---0</v>
      </c>
      <c r="E37701">
        <v>0</v>
      </c>
    </row>
    <row r="37702" spans="2:5" ht="13.5" customHeight="1">
      <c r="B37702" t="str">
        <f t="shared" si="589"/>
        <v>---0</v>
      </c>
      <c r="E37702">
        <v>0</v>
      </c>
    </row>
    <row r="37703" spans="2:5" ht="13.5" customHeight="1">
      <c r="B37703" t="str">
        <f t="shared" si="589"/>
        <v>---0</v>
      </c>
      <c r="E37703">
        <v>0</v>
      </c>
    </row>
    <row r="37704" spans="2:5" ht="13.5" customHeight="1">
      <c r="B37704" t="str">
        <f t="shared" si="589"/>
        <v>---0</v>
      </c>
      <c r="E37704">
        <v>0</v>
      </c>
    </row>
    <row r="37705" spans="2:5" ht="13.5" customHeight="1">
      <c r="B37705" t="str">
        <f t="shared" si="589"/>
        <v>---0</v>
      </c>
      <c r="E37705">
        <v>0</v>
      </c>
    </row>
    <row r="37706" spans="2:5" ht="13.5" customHeight="1">
      <c r="B37706" t="str">
        <f t="shared" si="589"/>
        <v>---0</v>
      </c>
      <c r="E37706">
        <v>0</v>
      </c>
    </row>
    <row r="37707" spans="2:5" ht="13.5" customHeight="1">
      <c r="B37707" t="str">
        <f t="shared" si="589"/>
        <v>---0</v>
      </c>
      <c r="E37707">
        <v>0</v>
      </c>
    </row>
    <row r="37708" spans="2:5" ht="13.5" customHeight="1">
      <c r="B37708" t="str">
        <f t="shared" si="589"/>
        <v>---0</v>
      </c>
      <c r="E37708">
        <v>0</v>
      </c>
    </row>
    <row r="37709" spans="2:5" ht="13.5" customHeight="1">
      <c r="B37709" t="str">
        <f t="shared" si="589"/>
        <v>---0</v>
      </c>
      <c r="E37709">
        <v>0</v>
      </c>
    </row>
    <row r="37710" spans="2:5" ht="13.5" customHeight="1">
      <c r="B37710" t="str">
        <f t="shared" si="589"/>
        <v>---0</v>
      </c>
      <c r="E37710">
        <v>0</v>
      </c>
    </row>
    <row r="37711" spans="2:5" ht="13.5" customHeight="1">
      <c r="B37711" t="str">
        <f t="shared" si="589"/>
        <v>---0</v>
      </c>
      <c r="E37711">
        <v>0</v>
      </c>
    </row>
    <row r="37712" spans="2:5" ht="13.5" customHeight="1">
      <c r="B37712" t="str">
        <f t="shared" si="589"/>
        <v>---0</v>
      </c>
      <c r="E37712">
        <v>0</v>
      </c>
    </row>
    <row r="37713" spans="2:5" ht="13.5" customHeight="1">
      <c r="B37713" t="str">
        <f t="shared" si="589"/>
        <v>---0</v>
      </c>
      <c r="E37713">
        <v>0</v>
      </c>
    </row>
    <row r="37714" spans="2:5" ht="13.5" customHeight="1">
      <c r="B37714" t="str">
        <f t="shared" si="589"/>
        <v>---0</v>
      </c>
      <c r="E37714">
        <v>0</v>
      </c>
    </row>
    <row r="37715" spans="2:5" ht="13.5" customHeight="1">
      <c r="B37715" t="str">
        <f t="shared" si="589"/>
        <v>---0</v>
      </c>
      <c r="E37715">
        <v>0</v>
      </c>
    </row>
    <row r="37716" spans="2:5" ht="13.5" customHeight="1">
      <c r="B37716" t="str">
        <f t="shared" si="589"/>
        <v>---0</v>
      </c>
      <c r="E37716">
        <v>0</v>
      </c>
    </row>
    <row r="37717" spans="2:5" ht="13.5" customHeight="1">
      <c r="B37717" t="str">
        <f t="shared" si="589"/>
        <v>---0</v>
      </c>
      <c r="E37717">
        <v>0</v>
      </c>
    </row>
    <row r="37718" spans="2:5" ht="13.5" customHeight="1">
      <c r="B37718" t="str">
        <f t="shared" si="589"/>
        <v>---0</v>
      </c>
      <c r="E37718">
        <v>0</v>
      </c>
    </row>
    <row r="37719" spans="2:5" ht="13.5" customHeight="1">
      <c r="B37719" t="str">
        <f t="shared" si="589"/>
        <v>---0</v>
      </c>
      <c r="E37719">
        <v>0</v>
      </c>
    </row>
    <row r="37720" spans="2:5" ht="13.5" customHeight="1">
      <c r="B37720" t="str">
        <f t="shared" si="589"/>
        <v>---0</v>
      </c>
      <c r="E37720">
        <v>0</v>
      </c>
    </row>
    <row r="37721" spans="2:5" ht="13.5" customHeight="1">
      <c r="B37721" t="str">
        <f t="shared" si="589"/>
        <v>---0</v>
      </c>
      <c r="E37721">
        <v>0</v>
      </c>
    </row>
    <row r="37722" spans="2:5" ht="13.5" customHeight="1">
      <c r="B37722" t="str">
        <f t="shared" si="589"/>
        <v>---0</v>
      </c>
      <c r="E37722">
        <v>0</v>
      </c>
    </row>
    <row r="37723" spans="2:5" ht="13.5" customHeight="1">
      <c r="B37723" t="str">
        <f t="shared" si="589"/>
        <v>---0</v>
      </c>
      <c r="E37723">
        <v>0</v>
      </c>
    </row>
    <row r="37724" spans="2:5" ht="13.5" customHeight="1">
      <c r="B37724" t="str">
        <f t="shared" si="589"/>
        <v>---0</v>
      </c>
      <c r="E37724">
        <v>0</v>
      </c>
    </row>
    <row r="37725" spans="2:5" ht="13.5" customHeight="1">
      <c r="B37725" t="str">
        <f t="shared" si="589"/>
        <v>---0</v>
      </c>
      <c r="E37725">
        <v>0</v>
      </c>
    </row>
    <row r="37726" spans="2:5" ht="13.5" customHeight="1">
      <c r="B37726" t="str">
        <f t="shared" si="589"/>
        <v>---0</v>
      </c>
      <c r="E37726">
        <v>0</v>
      </c>
    </row>
    <row r="37727" spans="2:5" ht="13.5" customHeight="1">
      <c r="B37727" t="str">
        <f t="shared" si="589"/>
        <v>---0</v>
      </c>
      <c r="E37727">
        <v>0</v>
      </c>
    </row>
    <row r="37728" spans="2:5" ht="13.5" customHeight="1">
      <c r="B37728" t="str">
        <f t="shared" si="589"/>
        <v>---0</v>
      </c>
      <c r="E37728">
        <v>0</v>
      </c>
    </row>
    <row r="37729" spans="2:5" ht="13.5" customHeight="1">
      <c r="B37729" t="str">
        <f t="shared" si="589"/>
        <v>---0</v>
      </c>
      <c r="E37729">
        <v>0</v>
      </c>
    </row>
    <row r="37730" spans="2:5" ht="13.5" customHeight="1">
      <c r="B37730" t="str">
        <f t="shared" si="589"/>
        <v>---0</v>
      </c>
      <c r="E37730">
        <v>0</v>
      </c>
    </row>
    <row r="37731" spans="2:5" ht="13.5" customHeight="1">
      <c r="B37731" t="str">
        <f t="shared" si="589"/>
        <v>---0</v>
      </c>
      <c r="E37731">
        <v>0</v>
      </c>
    </row>
    <row r="37732" spans="2:5" ht="13.5" customHeight="1">
      <c r="B37732" t="str">
        <f t="shared" si="589"/>
        <v>---0</v>
      </c>
      <c r="E37732">
        <v>0</v>
      </c>
    </row>
    <row r="37733" spans="2:5" ht="13.5" customHeight="1">
      <c r="B37733" t="str">
        <f t="shared" si="589"/>
        <v>---0</v>
      </c>
      <c r="E37733">
        <v>0</v>
      </c>
    </row>
    <row r="37734" spans="2:5" ht="13.5" customHeight="1">
      <c r="B37734" t="str">
        <f t="shared" si="589"/>
        <v>---0</v>
      </c>
      <c r="E37734">
        <v>0</v>
      </c>
    </row>
    <row r="37735" spans="2:5" ht="13.5" customHeight="1">
      <c r="B37735" t="str">
        <f t="shared" si="589"/>
        <v>---0</v>
      </c>
      <c r="E37735">
        <v>0</v>
      </c>
    </row>
    <row r="37736" spans="2:5" ht="13.5" customHeight="1">
      <c r="B37736" t="str">
        <f t="shared" si="589"/>
        <v>---0</v>
      </c>
      <c r="E37736">
        <v>0</v>
      </c>
    </row>
    <row r="37737" spans="2:5" ht="13.5" customHeight="1">
      <c r="B37737" t="str">
        <f t="shared" si="589"/>
        <v>---0</v>
      </c>
      <c r="E37737">
        <v>0</v>
      </c>
    </row>
    <row r="37738" spans="2:5" ht="13.5" customHeight="1">
      <c r="B37738" t="str">
        <f t="shared" si="589"/>
        <v>---0</v>
      </c>
      <c r="E37738">
        <v>0</v>
      </c>
    </row>
    <row r="37739" spans="2:5" ht="13.5" customHeight="1">
      <c r="B37739" t="str">
        <f t="shared" si="589"/>
        <v>---0</v>
      </c>
      <c r="E37739">
        <v>0</v>
      </c>
    </row>
    <row r="37740" spans="2:5" ht="13.5" customHeight="1">
      <c r="B37740" t="str">
        <f t="shared" si="589"/>
        <v>---0</v>
      </c>
      <c r="E37740">
        <v>0</v>
      </c>
    </row>
    <row r="37741" spans="2:5" ht="13.5" customHeight="1">
      <c r="B37741" t="str">
        <f t="shared" si="589"/>
        <v>---0</v>
      </c>
      <c r="E37741">
        <v>0</v>
      </c>
    </row>
    <row r="37742" spans="2:5" ht="13.5" customHeight="1">
      <c r="B37742" t="str">
        <f t="shared" si="589"/>
        <v>---0</v>
      </c>
      <c r="E37742">
        <v>0</v>
      </c>
    </row>
    <row r="37743" spans="2:5" ht="13.5" customHeight="1">
      <c r="B37743" t="str">
        <f t="shared" si="589"/>
        <v>---0</v>
      </c>
      <c r="E37743">
        <v>0</v>
      </c>
    </row>
    <row r="37744" spans="2:5" ht="13.5" customHeight="1">
      <c r="B37744" t="str">
        <f t="shared" si="589"/>
        <v>---0</v>
      </c>
      <c r="E37744">
        <v>0</v>
      </c>
    </row>
    <row r="37745" spans="2:5" ht="13.5" customHeight="1">
      <c r="B37745" t="str">
        <f t="shared" si="589"/>
        <v>---0</v>
      </c>
      <c r="E37745">
        <v>0</v>
      </c>
    </row>
    <row r="37746" spans="2:5" ht="13.5" customHeight="1">
      <c r="B37746" t="str">
        <f t="shared" si="589"/>
        <v>---0</v>
      </c>
      <c r="E37746">
        <v>0</v>
      </c>
    </row>
    <row r="37747" spans="2:5" ht="13.5" customHeight="1">
      <c r="B37747" t="str">
        <f t="shared" si="589"/>
        <v>---0</v>
      </c>
      <c r="E37747">
        <v>0</v>
      </c>
    </row>
    <row r="37748" spans="2:5" ht="13.5" customHeight="1">
      <c r="B37748" t="str">
        <f t="shared" si="589"/>
        <v>---0</v>
      </c>
      <c r="E37748">
        <v>0</v>
      </c>
    </row>
    <row r="37749" spans="2:5" ht="13.5" customHeight="1">
      <c r="B37749" t="str">
        <f t="shared" si="589"/>
        <v>---0</v>
      </c>
      <c r="E37749">
        <v>0</v>
      </c>
    </row>
    <row r="37750" spans="2:5" ht="13.5" customHeight="1">
      <c r="B37750" t="str">
        <f t="shared" si="589"/>
        <v>---0</v>
      </c>
      <c r="E37750">
        <v>0</v>
      </c>
    </row>
    <row r="37751" spans="2:5" ht="13.5" customHeight="1">
      <c r="B37751" t="str">
        <f t="shared" si="589"/>
        <v>---0</v>
      </c>
      <c r="E37751">
        <v>0</v>
      </c>
    </row>
    <row r="37752" spans="2:5" ht="13.5" customHeight="1">
      <c r="B37752" t="str">
        <f t="shared" si="589"/>
        <v>---0</v>
      </c>
      <c r="E37752">
        <v>0</v>
      </c>
    </row>
    <row r="37753" spans="2:5" ht="13.5" customHeight="1">
      <c r="B37753" t="str">
        <f t="shared" si="589"/>
        <v>---0</v>
      </c>
      <c r="E37753">
        <v>0</v>
      </c>
    </row>
    <row r="37754" spans="2:5" ht="13.5" customHeight="1">
      <c r="B37754" t="str">
        <f t="shared" si="589"/>
        <v>---0</v>
      </c>
      <c r="E37754">
        <v>0</v>
      </c>
    </row>
    <row r="37755" spans="2:5" ht="13.5" customHeight="1">
      <c r="B37755" t="str">
        <f t="shared" si="589"/>
        <v>---0</v>
      </c>
      <c r="E37755">
        <v>0</v>
      </c>
    </row>
    <row r="37756" spans="2:5" ht="13.5" customHeight="1">
      <c r="B37756" t="str">
        <f t="shared" si="589"/>
        <v>---0</v>
      </c>
      <c r="E37756">
        <v>0</v>
      </c>
    </row>
    <row r="37757" spans="2:5" ht="13.5" customHeight="1">
      <c r="B37757" t="str">
        <f t="shared" si="589"/>
        <v>---0</v>
      </c>
      <c r="E37757">
        <v>0</v>
      </c>
    </row>
    <row r="37758" spans="2:5" ht="13.5" customHeight="1">
      <c r="B37758" t="str">
        <f t="shared" si="589"/>
        <v>---0</v>
      </c>
      <c r="E37758">
        <v>0</v>
      </c>
    </row>
    <row r="37759" spans="2:5" ht="13.5" customHeight="1">
      <c r="B37759" t="str">
        <f t="shared" si="589"/>
        <v>---0</v>
      </c>
      <c r="E37759">
        <v>0</v>
      </c>
    </row>
    <row r="37760" spans="2:5" ht="13.5" customHeight="1">
      <c r="B37760" t="str">
        <f t="shared" si="589"/>
        <v>---0</v>
      </c>
      <c r="E37760">
        <v>0</v>
      </c>
    </row>
    <row r="37761" spans="2:5" ht="13.5" customHeight="1">
      <c r="B37761" t="str">
        <f t="shared" si="589"/>
        <v>---0</v>
      </c>
      <c r="E37761">
        <v>0</v>
      </c>
    </row>
    <row r="37762" spans="2:5" ht="13.5" customHeight="1">
      <c r="B37762" t="str">
        <f t="shared" si="589"/>
        <v>---0</v>
      </c>
      <c r="E37762">
        <v>0</v>
      </c>
    </row>
    <row r="37763" spans="2:5" ht="13.5" customHeight="1">
      <c r="B37763" t="str">
        <f t="shared" ref="B37763:B37826" si="590">A37763&amp;"---"&amp;E37763</f>
        <v>---0</v>
      </c>
      <c r="E37763">
        <v>0</v>
      </c>
    </row>
    <row r="37764" spans="2:5" ht="13.5" customHeight="1">
      <c r="B37764" t="str">
        <f t="shared" si="590"/>
        <v>---0</v>
      </c>
      <c r="E37764">
        <v>0</v>
      </c>
    </row>
    <row r="37765" spans="2:5" ht="13.5" customHeight="1">
      <c r="B37765" t="str">
        <f t="shared" si="590"/>
        <v>---0</v>
      </c>
      <c r="E37765">
        <v>0</v>
      </c>
    </row>
    <row r="37766" spans="2:5" ht="13.5" customHeight="1">
      <c r="B37766" t="str">
        <f t="shared" si="590"/>
        <v>---0</v>
      </c>
      <c r="E37766">
        <v>0</v>
      </c>
    </row>
    <row r="37767" spans="2:5" ht="13.5" customHeight="1">
      <c r="B37767" t="str">
        <f t="shared" si="590"/>
        <v>---0</v>
      </c>
      <c r="E37767">
        <v>0</v>
      </c>
    </row>
    <row r="37768" spans="2:5" ht="13.5" customHeight="1">
      <c r="B37768" t="str">
        <f t="shared" si="590"/>
        <v>---0</v>
      </c>
      <c r="E37768">
        <v>0</v>
      </c>
    </row>
    <row r="37769" spans="2:5" ht="13.5" customHeight="1">
      <c r="B37769" t="str">
        <f t="shared" si="590"/>
        <v>---0</v>
      </c>
      <c r="E37769">
        <v>0</v>
      </c>
    </row>
    <row r="37770" spans="2:5" ht="13.5" customHeight="1">
      <c r="B37770" t="str">
        <f t="shared" si="590"/>
        <v>---0</v>
      </c>
      <c r="E37770">
        <v>0</v>
      </c>
    </row>
    <row r="37771" spans="2:5" ht="13.5" customHeight="1">
      <c r="B37771" t="str">
        <f t="shared" si="590"/>
        <v>---0</v>
      </c>
      <c r="E37771">
        <v>0</v>
      </c>
    </row>
    <row r="37772" spans="2:5" ht="13.5" customHeight="1">
      <c r="B37772" t="str">
        <f t="shared" si="590"/>
        <v>---0</v>
      </c>
      <c r="E37772">
        <v>0</v>
      </c>
    </row>
    <row r="37773" spans="2:5" ht="13.5" customHeight="1">
      <c r="B37773" t="str">
        <f t="shared" si="590"/>
        <v>---0</v>
      </c>
      <c r="E37773">
        <v>0</v>
      </c>
    </row>
    <row r="37774" spans="2:5" ht="13.5" customHeight="1">
      <c r="B37774" t="str">
        <f t="shared" si="590"/>
        <v>---0</v>
      </c>
      <c r="E37774">
        <v>0</v>
      </c>
    </row>
    <row r="37775" spans="2:5" ht="13.5" customHeight="1">
      <c r="B37775" t="str">
        <f t="shared" si="590"/>
        <v>---0</v>
      </c>
      <c r="E37775">
        <v>0</v>
      </c>
    </row>
    <row r="37776" spans="2:5" ht="13.5" customHeight="1">
      <c r="B37776" t="str">
        <f t="shared" si="590"/>
        <v>---0</v>
      </c>
      <c r="E37776">
        <v>0</v>
      </c>
    </row>
    <row r="37777" spans="2:5" ht="13.5" customHeight="1">
      <c r="B37777" t="str">
        <f t="shared" si="590"/>
        <v>---0</v>
      </c>
      <c r="E37777">
        <v>0</v>
      </c>
    </row>
    <row r="37778" spans="2:5" ht="13.5" customHeight="1">
      <c r="B37778" t="str">
        <f t="shared" si="590"/>
        <v>---0</v>
      </c>
      <c r="E37778">
        <v>0</v>
      </c>
    </row>
    <row r="37779" spans="2:5" ht="13.5" customHeight="1">
      <c r="B37779" t="str">
        <f t="shared" si="590"/>
        <v>---0</v>
      </c>
      <c r="E37779">
        <v>0</v>
      </c>
    </row>
    <row r="37780" spans="2:5" ht="13.5" customHeight="1">
      <c r="B37780" t="str">
        <f t="shared" si="590"/>
        <v>---0</v>
      </c>
      <c r="E37780">
        <v>0</v>
      </c>
    </row>
    <row r="37781" spans="2:5" ht="13.5" customHeight="1">
      <c r="B37781" t="str">
        <f t="shared" si="590"/>
        <v>---0</v>
      </c>
      <c r="E37781">
        <v>0</v>
      </c>
    </row>
    <row r="37782" spans="2:5" ht="13.5" customHeight="1">
      <c r="B37782" t="str">
        <f t="shared" si="590"/>
        <v>---0</v>
      </c>
      <c r="E37782">
        <v>0</v>
      </c>
    </row>
    <row r="37783" spans="2:5" ht="13.5" customHeight="1">
      <c r="B37783" t="str">
        <f t="shared" si="590"/>
        <v>---0</v>
      </c>
      <c r="E37783">
        <v>0</v>
      </c>
    </row>
    <row r="37784" spans="2:5" ht="13.5" customHeight="1">
      <c r="B37784" t="str">
        <f t="shared" si="590"/>
        <v>---0</v>
      </c>
      <c r="E37784">
        <v>0</v>
      </c>
    </row>
    <row r="37785" spans="2:5" ht="13.5" customHeight="1">
      <c r="B37785" t="str">
        <f t="shared" si="590"/>
        <v>---0</v>
      </c>
      <c r="E37785">
        <v>0</v>
      </c>
    </row>
    <row r="37786" spans="2:5" ht="13.5" customHeight="1">
      <c r="B37786" t="str">
        <f t="shared" si="590"/>
        <v>---0</v>
      </c>
      <c r="E37786">
        <v>0</v>
      </c>
    </row>
    <row r="37787" spans="2:5" ht="13.5" customHeight="1">
      <c r="B37787" t="str">
        <f t="shared" si="590"/>
        <v>---0</v>
      </c>
      <c r="E37787">
        <v>0</v>
      </c>
    </row>
    <row r="37788" spans="2:5" ht="13.5" customHeight="1">
      <c r="B37788" t="str">
        <f t="shared" si="590"/>
        <v>---0</v>
      </c>
      <c r="E37788">
        <v>0</v>
      </c>
    </row>
    <row r="37789" spans="2:5" ht="13.5" customHeight="1">
      <c r="B37789" t="str">
        <f t="shared" si="590"/>
        <v>---0</v>
      </c>
      <c r="E37789">
        <v>0</v>
      </c>
    </row>
    <row r="37790" spans="2:5" ht="13.5" customHeight="1">
      <c r="B37790" t="str">
        <f t="shared" si="590"/>
        <v>---0</v>
      </c>
      <c r="E37790">
        <v>0</v>
      </c>
    </row>
    <row r="37791" spans="2:5" ht="13.5" customHeight="1">
      <c r="B37791" t="str">
        <f t="shared" si="590"/>
        <v>---0</v>
      </c>
      <c r="E37791">
        <v>0</v>
      </c>
    </row>
    <row r="37792" spans="2:5" ht="13.5" customHeight="1">
      <c r="B37792" t="str">
        <f t="shared" si="590"/>
        <v>---0</v>
      </c>
      <c r="E37792">
        <v>0</v>
      </c>
    </row>
    <row r="37793" spans="2:5" ht="13.5" customHeight="1">
      <c r="B37793" t="str">
        <f t="shared" si="590"/>
        <v>---0</v>
      </c>
      <c r="E37793">
        <v>0</v>
      </c>
    </row>
    <row r="37794" spans="2:5" ht="13.5" customHeight="1">
      <c r="B37794" t="str">
        <f t="shared" si="590"/>
        <v>---0</v>
      </c>
      <c r="E37794">
        <v>0</v>
      </c>
    </row>
    <row r="37795" spans="2:5" ht="13.5" customHeight="1">
      <c r="B37795" t="str">
        <f t="shared" si="590"/>
        <v>---0</v>
      </c>
      <c r="E37795">
        <v>0</v>
      </c>
    </row>
    <row r="37796" spans="2:5" ht="13.5" customHeight="1">
      <c r="B37796" t="str">
        <f t="shared" si="590"/>
        <v>---0</v>
      </c>
      <c r="E37796">
        <v>0</v>
      </c>
    </row>
    <row r="37797" spans="2:5" ht="13.5" customHeight="1">
      <c r="B37797" t="str">
        <f t="shared" si="590"/>
        <v>---0</v>
      </c>
      <c r="E37797">
        <v>0</v>
      </c>
    </row>
    <row r="37798" spans="2:5" ht="13.5" customHeight="1">
      <c r="B37798" t="str">
        <f t="shared" si="590"/>
        <v>---0</v>
      </c>
      <c r="E37798">
        <v>0</v>
      </c>
    </row>
    <row r="37799" spans="2:5" ht="13.5" customHeight="1">
      <c r="B37799" t="str">
        <f t="shared" si="590"/>
        <v>---0</v>
      </c>
      <c r="E37799">
        <v>0</v>
      </c>
    </row>
    <row r="37800" spans="2:5" ht="13.5" customHeight="1">
      <c r="B37800" t="str">
        <f t="shared" si="590"/>
        <v>---0</v>
      </c>
      <c r="E37800">
        <v>0</v>
      </c>
    </row>
    <row r="37801" spans="2:5" ht="13.5" customHeight="1">
      <c r="B37801" t="str">
        <f t="shared" si="590"/>
        <v>---0</v>
      </c>
      <c r="E37801">
        <v>0</v>
      </c>
    </row>
    <row r="37802" spans="2:5" ht="13.5" customHeight="1">
      <c r="B37802" t="str">
        <f t="shared" si="590"/>
        <v>---0</v>
      </c>
      <c r="E37802">
        <v>0</v>
      </c>
    </row>
    <row r="37803" spans="2:5" ht="13.5" customHeight="1">
      <c r="B37803" t="str">
        <f t="shared" si="590"/>
        <v>---0</v>
      </c>
      <c r="E37803">
        <v>0</v>
      </c>
    </row>
    <row r="37804" spans="2:5" ht="13.5" customHeight="1">
      <c r="B37804" t="str">
        <f t="shared" si="590"/>
        <v>---0</v>
      </c>
      <c r="E37804">
        <v>0</v>
      </c>
    </row>
    <row r="37805" spans="2:5" ht="13.5" customHeight="1">
      <c r="B37805" t="str">
        <f t="shared" si="590"/>
        <v>---0</v>
      </c>
      <c r="E37805">
        <v>0</v>
      </c>
    </row>
    <row r="37806" spans="2:5" ht="13.5" customHeight="1">
      <c r="B37806" t="str">
        <f t="shared" si="590"/>
        <v>---0</v>
      </c>
      <c r="E37806">
        <v>0</v>
      </c>
    </row>
    <row r="37807" spans="2:5" ht="13.5" customHeight="1">
      <c r="B37807" t="str">
        <f t="shared" si="590"/>
        <v>---0</v>
      </c>
      <c r="E37807">
        <v>0</v>
      </c>
    </row>
    <row r="37808" spans="2:5" ht="13.5" customHeight="1">
      <c r="B37808" t="str">
        <f t="shared" si="590"/>
        <v>---0</v>
      </c>
      <c r="E37808">
        <v>0</v>
      </c>
    </row>
    <row r="37809" spans="2:5" ht="13.5" customHeight="1">
      <c r="B37809" t="str">
        <f t="shared" si="590"/>
        <v>---0</v>
      </c>
      <c r="E37809">
        <v>0</v>
      </c>
    </row>
    <row r="37810" spans="2:5" ht="13.5" customHeight="1">
      <c r="B37810" t="str">
        <f t="shared" si="590"/>
        <v>---0</v>
      </c>
      <c r="E37810">
        <v>0</v>
      </c>
    </row>
    <row r="37811" spans="2:5" ht="13.5" customHeight="1">
      <c r="B37811" t="str">
        <f t="shared" si="590"/>
        <v>---0</v>
      </c>
      <c r="E37811">
        <v>0</v>
      </c>
    </row>
    <row r="37812" spans="2:5" ht="13.5" customHeight="1">
      <c r="B37812" t="str">
        <f t="shared" si="590"/>
        <v>---0</v>
      </c>
      <c r="E37812">
        <v>0</v>
      </c>
    </row>
    <row r="37813" spans="2:5" ht="13.5" customHeight="1">
      <c r="B37813" t="str">
        <f t="shared" si="590"/>
        <v>---0</v>
      </c>
      <c r="E37813">
        <v>0</v>
      </c>
    </row>
    <row r="37814" spans="2:5" ht="13.5" customHeight="1">
      <c r="B37814" t="str">
        <f t="shared" si="590"/>
        <v>---0</v>
      </c>
      <c r="E37814">
        <v>0</v>
      </c>
    </row>
    <row r="37815" spans="2:5" ht="13.5" customHeight="1">
      <c r="B37815" t="str">
        <f t="shared" si="590"/>
        <v>---0</v>
      </c>
      <c r="E37815">
        <v>0</v>
      </c>
    </row>
    <row r="37816" spans="2:5" ht="13.5" customHeight="1">
      <c r="B37816" t="str">
        <f t="shared" si="590"/>
        <v>---0</v>
      </c>
      <c r="E37816">
        <v>0</v>
      </c>
    </row>
    <row r="37817" spans="2:5" ht="13.5" customHeight="1">
      <c r="B37817" t="str">
        <f t="shared" si="590"/>
        <v>---0</v>
      </c>
      <c r="E37817">
        <v>0</v>
      </c>
    </row>
    <row r="37818" spans="2:5" ht="13.5" customHeight="1">
      <c r="B37818" t="str">
        <f t="shared" si="590"/>
        <v>---0</v>
      </c>
      <c r="E37818">
        <v>0</v>
      </c>
    </row>
    <row r="37819" spans="2:5" ht="13.5" customHeight="1">
      <c r="B37819" t="str">
        <f t="shared" si="590"/>
        <v>---0</v>
      </c>
      <c r="E37819">
        <v>0</v>
      </c>
    </row>
    <row r="37820" spans="2:5" ht="13.5" customHeight="1">
      <c r="B37820" t="str">
        <f t="shared" si="590"/>
        <v>---0</v>
      </c>
      <c r="E37820">
        <v>0</v>
      </c>
    </row>
    <row r="37821" spans="2:5" ht="13.5" customHeight="1">
      <c r="B37821" t="str">
        <f t="shared" si="590"/>
        <v>---0</v>
      </c>
      <c r="E37821">
        <v>0</v>
      </c>
    </row>
    <row r="37822" spans="2:5" ht="13.5" customHeight="1">
      <c r="B37822" t="str">
        <f t="shared" si="590"/>
        <v>---0</v>
      </c>
      <c r="E37822">
        <v>0</v>
      </c>
    </row>
    <row r="37823" spans="2:5" ht="13.5" customHeight="1">
      <c r="B37823" t="str">
        <f t="shared" si="590"/>
        <v>---0</v>
      </c>
      <c r="E37823">
        <v>0</v>
      </c>
    </row>
    <row r="37824" spans="2:5" ht="13.5" customHeight="1">
      <c r="B37824" t="str">
        <f t="shared" si="590"/>
        <v>---0</v>
      </c>
      <c r="E37824">
        <v>0</v>
      </c>
    </row>
    <row r="37825" spans="2:5" ht="13.5" customHeight="1">
      <c r="B37825" t="str">
        <f t="shared" si="590"/>
        <v>---0</v>
      </c>
      <c r="E37825">
        <v>0</v>
      </c>
    </row>
    <row r="37826" spans="2:5" ht="13.5" customHeight="1">
      <c r="B37826" t="str">
        <f t="shared" si="590"/>
        <v>---0</v>
      </c>
      <c r="E37826">
        <v>0</v>
      </c>
    </row>
    <row r="37827" spans="2:5" ht="13.5" customHeight="1">
      <c r="B37827" t="str">
        <f t="shared" ref="B37827:B37890" si="591">A37827&amp;"---"&amp;E37827</f>
        <v>---0</v>
      </c>
      <c r="E37827">
        <v>0</v>
      </c>
    </row>
    <row r="37828" spans="2:5" ht="13.5" customHeight="1">
      <c r="B37828" t="str">
        <f t="shared" si="591"/>
        <v>---0</v>
      </c>
      <c r="E37828">
        <v>0</v>
      </c>
    </row>
    <row r="37829" spans="2:5" ht="13.5" customHeight="1">
      <c r="B37829" t="str">
        <f t="shared" si="591"/>
        <v>---0</v>
      </c>
      <c r="E37829">
        <v>0</v>
      </c>
    </row>
    <row r="37830" spans="2:5" ht="13.5" customHeight="1">
      <c r="B37830" t="str">
        <f t="shared" si="591"/>
        <v>---0</v>
      </c>
      <c r="E37830">
        <v>0</v>
      </c>
    </row>
    <row r="37831" spans="2:5" ht="13.5" customHeight="1">
      <c r="B37831" t="str">
        <f t="shared" si="591"/>
        <v>---0</v>
      </c>
      <c r="E37831">
        <v>0</v>
      </c>
    </row>
    <row r="37832" spans="2:5" ht="13.5" customHeight="1">
      <c r="B37832" t="str">
        <f t="shared" si="591"/>
        <v>---0</v>
      </c>
      <c r="E37832">
        <v>0</v>
      </c>
    </row>
    <row r="37833" spans="2:5" ht="13.5" customHeight="1">
      <c r="B37833" t="str">
        <f t="shared" si="591"/>
        <v>---0</v>
      </c>
      <c r="E37833">
        <v>0</v>
      </c>
    </row>
    <row r="37834" spans="2:5" ht="13.5" customHeight="1">
      <c r="B37834" t="str">
        <f t="shared" si="591"/>
        <v>---0</v>
      </c>
      <c r="E37834">
        <v>0</v>
      </c>
    </row>
    <row r="37835" spans="2:5" ht="13.5" customHeight="1">
      <c r="B37835" t="str">
        <f t="shared" si="591"/>
        <v>---0</v>
      </c>
      <c r="E37835">
        <v>0</v>
      </c>
    </row>
    <row r="37836" spans="2:5" ht="13.5" customHeight="1">
      <c r="B37836" t="str">
        <f t="shared" si="591"/>
        <v>---0</v>
      </c>
      <c r="E37836">
        <v>0</v>
      </c>
    </row>
    <row r="37837" spans="2:5" ht="13.5" customHeight="1">
      <c r="B37837" t="str">
        <f t="shared" si="591"/>
        <v>---0</v>
      </c>
      <c r="E37837">
        <v>0</v>
      </c>
    </row>
    <row r="37838" spans="2:5" ht="13.5" customHeight="1">
      <c r="B37838" t="str">
        <f t="shared" si="591"/>
        <v>---0</v>
      </c>
      <c r="E37838">
        <v>0</v>
      </c>
    </row>
    <row r="37839" spans="2:5" ht="13.5" customHeight="1">
      <c r="B37839" t="str">
        <f t="shared" si="591"/>
        <v>---0</v>
      </c>
      <c r="E37839">
        <v>0</v>
      </c>
    </row>
    <row r="37840" spans="2:5" ht="13.5" customHeight="1">
      <c r="B37840" t="str">
        <f t="shared" si="591"/>
        <v>---0</v>
      </c>
      <c r="E37840">
        <v>0</v>
      </c>
    </row>
    <row r="37841" spans="2:5" ht="13.5" customHeight="1">
      <c r="B37841" t="str">
        <f t="shared" si="591"/>
        <v>---0</v>
      </c>
      <c r="E37841">
        <v>0</v>
      </c>
    </row>
    <row r="37842" spans="2:5" ht="13.5" customHeight="1">
      <c r="B37842" t="str">
        <f t="shared" si="591"/>
        <v>---0</v>
      </c>
      <c r="E37842">
        <v>0</v>
      </c>
    </row>
    <row r="37843" spans="2:5" ht="13.5" customHeight="1">
      <c r="B37843" t="str">
        <f t="shared" si="591"/>
        <v>---0</v>
      </c>
      <c r="E37843">
        <v>0</v>
      </c>
    </row>
    <row r="37844" spans="2:5" ht="13.5" customHeight="1">
      <c r="B37844" t="str">
        <f t="shared" si="591"/>
        <v>---0</v>
      </c>
      <c r="E37844">
        <v>0</v>
      </c>
    </row>
    <row r="37845" spans="2:5" ht="13.5" customHeight="1">
      <c r="B37845" t="str">
        <f t="shared" si="591"/>
        <v>---0</v>
      </c>
      <c r="E37845">
        <v>0</v>
      </c>
    </row>
    <row r="37846" spans="2:5" ht="13.5" customHeight="1">
      <c r="B37846" t="str">
        <f t="shared" si="591"/>
        <v>---0</v>
      </c>
      <c r="E37846">
        <v>0</v>
      </c>
    </row>
    <row r="37847" spans="2:5" ht="13.5" customHeight="1">
      <c r="B37847" t="str">
        <f t="shared" si="591"/>
        <v>---0</v>
      </c>
      <c r="E37847">
        <v>0</v>
      </c>
    </row>
    <row r="37848" spans="2:5" ht="13.5" customHeight="1">
      <c r="B37848" t="str">
        <f t="shared" si="591"/>
        <v>---0</v>
      </c>
      <c r="E37848">
        <v>0</v>
      </c>
    </row>
    <row r="37849" spans="2:5" ht="13.5" customHeight="1">
      <c r="B37849" t="str">
        <f t="shared" si="591"/>
        <v>---0</v>
      </c>
      <c r="E37849">
        <v>0</v>
      </c>
    </row>
    <row r="37850" spans="2:5" ht="13.5" customHeight="1">
      <c r="B37850" t="str">
        <f t="shared" si="591"/>
        <v>---0</v>
      </c>
      <c r="E37850">
        <v>0</v>
      </c>
    </row>
    <row r="37851" spans="2:5" ht="13.5" customHeight="1">
      <c r="B37851" t="str">
        <f t="shared" si="591"/>
        <v>---0</v>
      </c>
      <c r="E37851">
        <v>0</v>
      </c>
    </row>
    <row r="37852" spans="2:5" ht="13.5" customHeight="1">
      <c r="B37852" t="str">
        <f t="shared" si="591"/>
        <v>---0</v>
      </c>
      <c r="E37852">
        <v>0</v>
      </c>
    </row>
    <row r="37853" spans="2:5" ht="13.5" customHeight="1">
      <c r="B37853" t="str">
        <f t="shared" si="591"/>
        <v>---0</v>
      </c>
      <c r="E37853">
        <v>0</v>
      </c>
    </row>
    <row r="37854" spans="2:5" ht="13.5" customHeight="1">
      <c r="B37854" t="str">
        <f t="shared" si="591"/>
        <v>---0</v>
      </c>
      <c r="E37854">
        <v>0</v>
      </c>
    </row>
    <row r="37855" spans="2:5" ht="13.5" customHeight="1">
      <c r="B37855" t="str">
        <f t="shared" si="591"/>
        <v>---0</v>
      </c>
      <c r="E37855">
        <v>0</v>
      </c>
    </row>
    <row r="37856" spans="2:5" ht="13.5" customHeight="1">
      <c r="B37856" t="str">
        <f t="shared" si="591"/>
        <v>---0</v>
      </c>
      <c r="E37856">
        <v>0</v>
      </c>
    </row>
    <row r="37857" spans="2:5" ht="13.5" customHeight="1">
      <c r="B37857" t="str">
        <f t="shared" si="591"/>
        <v>---0</v>
      </c>
      <c r="E37857">
        <v>0</v>
      </c>
    </row>
    <row r="37858" spans="2:5" ht="13.5" customHeight="1">
      <c r="B37858" t="str">
        <f t="shared" si="591"/>
        <v>---0</v>
      </c>
      <c r="E37858">
        <v>0</v>
      </c>
    </row>
    <row r="37859" spans="2:5" ht="13.5" customHeight="1">
      <c r="B37859" t="str">
        <f t="shared" si="591"/>
        <v>---0</v>
      </c>
      <c r="E37859">
        <v>0</v>
      </c>
    </row>
    <row r="37860" spans="2:5" ht="13.5" customHeight="1">
      <c r="B37860" t="str">
        <f t="shared" si="591"/>
        <v>---0</v>
      </c>
      <c r="E37860">
        <v>0</v>
      </c>
    </row>
    <row r="37861" spans="2:5" ht="13.5" customHeight="1">
      <c r="B37861" t="str">
        <f t="shared" si="591"/>
        <v>---0</v>
      </c>
      <c r="E37861">
        <v>0</v>
      </c>
    </row>
    <row r="37862" spans="2:5" ht="13.5" customHeight="1">
      <c r="B37862" t="str">
        <f t="shared" si="591"/>
        <v>---0</v>
      </c>
      <c r="E37862">
        <v>0</v>
      </c>
    </row>
    <row r="37863" spans="2:5" ht="13.5" customHeight="1">
      <c r="B37863" t="str">
        <f t="shared" si="591"/>
        <v>---0</v>
      </c>
      <c r="E37863">
        <v>0</v>
      </c>
    </row>
    <row r="37864" spans="2:5" ht="13.5" customHeight="1">
      <c r="B37864" t="str">
        <f t="shared" si="591"/>
        <v>---0</v>
      </c>
      <c r="E37864">
        <v>0</v>
      </c>
    </row>
    <row r="37865" spans="2:5" ht="13.5" customHeight="1">
      <c r="B37865" t="str">
        <f t="shared" si="591"/>
        <v>---0</v>
      </c>
      <c r="E37865">
        <v>0</v>
      </c>
    </row>
    <row r="37866" spans="2:5" ht="13.5" customHeight="1">
      <c r="B37866" t="str">
        <f t="shared" si="591"/>
        <v>---0</v>
      </c>
      <c r="E37866">
        <v>0</v>
      </c>
    </row>
    <row r="37867" spans="2:5" ht="13.5" customHeight="1">
      <c r="B37867" t="str">
        <f t="shared" si="591"/>
        <v>---0</v>
      </c>
      <c r="E37867">
        <v>0</v>
      </c>
    </row>
    <row r="37868" spans="2:5" ht="13.5" customHeight="1">
      <c r="B37868" t="str">
        <f t="shared" si="591"/>
        <v>---0</v>
      </c>
      <c r="E37868">
        <v>0</v>
      </c>
    </row>
    <row r="37869" spans="2:5" ht="13.5" customHeight="1">
      <c r="B37869" t="str">
        <f t="shared" si="591"/>
        <v>---0</v>
      </c>
      <c r="E37869">
        <v>0</v>
      </c>
    </row>
    <row r="37870" spans="2:5" ht="13.5" customHeight="1">
      <c r="B37870" t="str">
        <f t="shared" si="591"/>
        <v>---0</v>
      </c>
      <c r="E37870">
        <v>0</v>
      </c>
    </row>
    <row r="37871" spans="2:5" ht="13.5" customHeight="1">
      <c r="B37871" t="str">
        <f t="shared" si="591"/>
        <v>---0</v>
      </c>
      <c r="E37871">
        <v>0</v>
      </c>
    </row>
    <row r="37872" spans="2:5" ht="13.5" customHeight="1">
      <c r="B37872" t="str">
        <f t="shared" si="591"/>
        <v>---0</v>
      </c>
      <c r="E37872">
        <v>0</v>
      </c>
    </row>
    <row r="37873" spans="2:5" ht="13.5" customHeight="1">
      <c r="B37873" t="str">
        <f t="shared" si="591"/>
        <v>---0</v>
      </c>
      <c r="E37873">
        <v>0</v>
      </c>
    </row>
    <row r="37874" spans="2:5" ht="13.5" customHeight="1">
      <c r="B37874" t="str">
        <f t="shared" si="591"/>
        <v>---0</v>
      </c>
      <c r="E37874">
        <v>0</v>
      </c>
    </row>
    <row r="37875" spans="2:5" ht="13.5" customHeight="1">
      <c r="B37875" t="str">
        <f t="shared" si="591"/>
        <v>---0</v>
      </c>
      <c r="E37875">
        <v>0</v>
      </c>
    </row>
    <row r="37876" spans="2:5" ht="13.5" customHeight="1">
      <c r="B37876" t="str">
        <f t="shared" si="591"/>
        <v>---0</v>
      </c>
      <c r="E37876">
        <v>0</v>
      </c>
    </row>
    <row r="37877" spans="2:5" ht="13.5" customHeight="1">
      <c r="B37877" t="str">
        <f t="shared" si="591"/>
        <v>---0</v>
      </c>
      <c r="E37877">
        <v>0</v>
      </c>
    </row>
    <row r="37878" spans="2:5" ht="13.5" customHeight="1">
      <c r="B37878" t="str">
        <f t="shared" si="591"/>
        <v>---0</v>
      </c>
      <c r="E37878">
        <v>0</v>
      </c>
    </row>
    <row r="37879" spans="2:5" ht="13.5" customHeight="1">
      <c r="B37879" t="str">
        <f t="shared" si="591"/>
        <v>---0</v>
      </c>
      <c r="E37879">
        <v>0</v>
      </c>
    </row>
    <row r="37880" spans="2:5" ht="13.5" customHeight="1">
      <c r="B37880" t="str">
        <f t="shared" si="591"/>
        <v>---0</v>
      </c>
      <c r="E37880">
        <v>0</v>
      </c>
    </row>
    <row r="37881" spans="2:5" ht="13.5" customHeight="1">
      <c r="B37881" t="str">
        <f t="shared" si="591"/>
        <v>---0</v>
      </c>
      <c r="E37881">
        <v>0</v>
      </c>
    </row>
    <row r="37882" spans="2:5" ht="13.5" customHeight="1">
      <c r="B37882" t="str">
        <f t="shared" si="591"/>
        <v>---0</v>
      </c>
      <c r="E37882">
        <v>0</v>
      </c>
    </row>
    <row r="37883" spans="2:5" ht="13.5" customHeight="1">
      <c r="B37883" t="str">
        <f t="shared" si="591"/>
        <v>---0</v>
      </c>
      <c r="E37883">
        <v>0</v>
      </c>
    </row>
    <row r="37884" spans="2:5" ht="13.5" customHeight="1">
      <c r="B37884" t="str">
        <f t="shared" si="591"/>
        <v>---0</v>
      </c>
      <c r="E37884">
        <v>0</v>
      </c>
    </row>
    <row r="37885" spans="2:5" ht="13.5" customHeight="1">
      <c r="B37885" t="str">
        <f t="shared" si="591"/>
        <v>---0</v>
      </c>
      <c r="E37885">
        <v>0</v>
      </c>
    </row>
    <row r="37886" spans="2:5" ht="13.5" customHeight="1">
      <c r="B37886" t="str">
        <f t="shared" si="591"/>
        <v>---0</v>
      </c>
      <c r="E37886">
        <v>0</v>
      </c>
    </row>
    <row r="37887" spans="2:5" ht="13.5" customHeight="1">
      <c r="B37887" t="str">
        <f t="shared" si="591"/>
        <v>---0</v>
      </c>
      <c r="E37887">
        <v>0</v>
      </c>
    </row>
    <row r="37888" spans="2:5" ht="13.5" customHeight="1">
      <c r="B37888" t="str">
        <f t="shared" si="591"/>
        <v>---0</v>
      </c>
      <c r="E37888">
        <v>0</v>
      </c>
    </row>
    <row r="37889" spans="2:5" ht="13.5" customHeight="1">
      <c r="B37889" t="str">
        <f t="shared" si="591"/>
        <v>---0</v>
      </c>
      <c r="E37889">
        <v>0</v>
      </c>
    </row>
    <row r="37890" spans="2:5" ht="13.5" customHeight="1">
      <c r="B37890" t="str">
        <f t="shared" si="591"/>
        <v>---0</v>
      </c>
      <c r="E37890">
        <v>0</v>
      </c>
    </row>
    <row r="37891" spans="2:5" ht="13.5" customHeight="1">
      <c r="B37891" t="str">
        <f t="shared" ref="B37891:B37954" si="592">A37891&amp;"---"&amp;E37891</f>
        <v>---0</v>
      </c>
      <c r="E37891">
        <v>0</v>
      </c>
    </row>
    <row r="37892" spans="2:5" ht="13.5" customHeight="1">
      <c r="B37892" t="str">
        <f t="shared" si="592"/>
        <v>---0</v>
      </c>
      <c r="E37892">
        <v>0</v>
      </c>
    </row>
    <row r="37893" spans="2:5" ht="13.5" customHeight="1">
      <c r="B37893" t="str">
        <f t="shared" si="592"/>
        <v>---0</v>
      </c>
      <c r="E37893">
        <v>0</v>
      </c>
    </row>
    <row r="37894" spans="2:5" ht="13.5" customHeight="1">
      <c r="B37894" t="str">
        <f t="shared" si="592"/>
        <v>---0</v>
      </c>
      <c r="E37894">
        <v>0</v>
      </c>
    </row>
    <row r="37895" spans="2:5" ht="13.5" customHeight="1">
      <c r="B37895" t="str">
        <f t="shared" si="592"/>
        <v>---0</v>
      </c>
      <c r="E37895">
        <v>0</v>
      </c>
    </row>
    <row r="37896" spans="2:5" ht="13.5" customHeight="1">
      <c r="B37896" t="str">
        <f t="shared" si="592"/>
        <v>---0</v>
      </c>
      <c r="E37896">
        <v>0</v>
      </c>
    </row>
    <row r="37897" spans="2:5" ht="13.5" customHeight="1">
      <c r="B37897" t="str">
        <f t="shared" si="592"/>
        <v>---0</v>
      </c>
      <c r="E37897">
        <v>0</v>
      </c>
    </row>
    <row r="37898" spans="2:5" ht="13.5" customHeight="1">
      <c r="B37898" t="str">
        <f t="shared" si="592"/>
        <v>---0</v>
      </c>
      <c r="E37898">
        <v>0</v>
      </c>
    </row>
    <row r="37899" spans="2:5" ht="13.5" customHeight="1">
      <c r="B37899" t="str">
        <f t="shared" si="592"/>
        <v>---0</v>
      </c>
      <c r="E37899">
        <v>0</v>
      </c>
    </row>
    <row r="37900" spans="2:5" ht="13.5" customHeight="1">
      <c r="B37900" t="str">
        <f t="shared" si="592"/>
        <v>---0</v>
      </c>
      <c r="E37900">
        <v>0</v>
      </c>
    </row>
    <row r="37901" spans="2:5" ht="13.5" customHeight="1">
      <c r="B37901" t="str">
        <f t="shared" si="592"/>
        <v>---0</v>
      </c>
      <c r="E37901">
        <v>0</v>
      </c>
    </row>
    <row r="37902" spans="2:5" ht="13.5" customHeight="1">
      <c r="B37902" t="str">
        <f t="shared" si="592"/>
        <v>---0</v>
      </c>
      <c r="E37902">
        <v>0</v>
      </c>
    </row>
    <row r="37903" spans="2:5" ht="13.5" customHeight="1">
      <c r="B37903" t="str">
        <f t="shared" si="592"/>
        <v>---0</v>
      </c>
      <c r="E37903">
        <v>0</v>
      </c>
    </row>
    <row r="37904" spans="2:5" ht="13.5" customHeight="1">
      <c r="B37904" t="str">
        <f t="shared" si="592"/>
        <v>---0</v>
      </c>
      <c r="E37904">
        <v>0</v>
      </c>
    </row>
    <row r="37905" spans="2:5" ht="13.5" customHeight="1">
      <c r="B37905" t="str">
        <f t="shared" si="592"/>
        <v>---0</v>
      </c>
      <c r="E37905">
        <v>0</v>
      </c>
    </row>
    <row r="37906" spans="2:5" ht="13.5" customHeight="1">
      <c r="B37906" t="str">
        <f t="shared" si="592"/>
        <v>---0</v>
      </c>
      <c r="E37906">
        <v>0</v>
      </c>
    </row>
    <row r="37907" spans="2:5" ht="13.5" customHeight="1">
      <c r="B37907" t="str">
        <f t="shared" si="592"/>
        <v>---0</v>
      </c>
      <c r="E37907">
        <v>0</v>
      </c>
    </row>
    <row r="37908" spans="2:5" ht="13.5" customHeight="1">
      <c r="B37908" t="str">
        <f t="shared" si="592"/>
        <v>---0</v>
      </c>
      <c r="E37908">
        <v>0</v>
      </c>
    </row>
    <row r="37909" spans="2:5" ht="13.5" customHeight="1">
      <c r="B37909" t="str">
        <f t="shared" si="592"/>
        <v>---0</v>
      </c>
      <c r="E37909">
        <v>0</v>
      </c>
    </row>
    <row r="37910" spans="2:5" ht="13.5" customHeight="1">
      <c r="B37910" t="str">
        <f t="shared" si="592"/>
        <v>---0</v>
      </c>
      <c r="E37910">
        <v>0</v>
      </c>
    </row>
    <row r="37911" spans="2:5" ht="13.5" customHeight="1">
      <c r="B37911" t="str">
        <f t="shared" si="592"/>
        <v>---0</v>
      </c>
      <c r="E37911">
        <v>0</v>
      </c>
    </row>
    <row r="37912" spans="2:5" ht="13.5" customHeight="1">
      <c r="B37912" t="str">
        <f t="shared" si="592"/>
        <v>---0</v>
      </c>
      <c r="E37912">
        <v>0</v>
      </c>
    </row>
    <row r="37913" spans="2:5" ht="13.5" customHeight="1">
      <c r="B37913" t="str">
        <f t="shared" si="592"/>
        <v>---0</v>
      </c>
      <c r="E37913">
        <v>0</v>
      </c>
    </row>
    <row r="37914" spans="2:5" ht="13.5" customHeight="1">
      <c r="B37914" t="str">
        <f t="shared" si="592"/>
        <v>---0</v>
      </c>
      <c r="E37914">
        <v>0</v>
      </c>
    </row>
    <row r="37915" spans="2:5" ht="13.5" customHeight="1">
      <c r="B37915" t="str">
        <f t="shared" si="592"/>
        <v>---0</v>
      </c>
      <c r="E37915">
        <v>0</v>
      </c>
    </row>
    <row r="37916" spans="2:5" ht="13.5" customHeight="1">
      <c r="B37916" t="str">
        <f t="shared" si="592"/>
        <v>---0</v>
      </c>
      <c r="E37916">
        <v>0</v>
      </c>
    </row>
    <row r="37917" spans="2:5" ht="13.5" customHeight="1">
      <c r="B37917" t="str">
        <f t="shared" si="592"/>
        <v>---0</v>
      </c>
      <c r="E37917">
        <v>0</v>
      </c>
    </row>
    <row r="37918" spans="2:5" ht="13.5" customHeight="1">
      <c r="B37918" t="str">
        <f t="shared" si="592"/>
        <v>---0</v>
      </c>
      <c r="E37918">
        <v>0</v>
      </c>
    </row>
    <row r="37919" spans="2:5" ht="13.5" customHeight="1">
      <c r="B37919" t="str">
        <f t="shared" si="592"/>
        <v>---0</v>
      </c>
      <c r="E37919">
        <v>0</v>
      </c>
    </row>
    <row r="37920" spans="2:5" ht="13.5" customHeight="1">
      <c r="B37920" t="str">
        <f t="shared" si="592"/>
        <v>---0</v>
      </c>
      <c r="E37920">
        <v>0</v>
      </c>
    </row>
    <row r="37921" spans="2:5" ht="13.5" customHeight="1">
      <c r="B37921" t="str">
        <f t="shared" si="592"/>
        <v>---0</v>
      </c>
      <c r="E37921">
        <v>0</v>
      </c>
    </row>
    <row r="37922" spans="2:5" ht="13.5" customHeight="1">
      <c r="B37922" t="str">
        <f t="shared" si="592"/>
        <v>---0</v>
      </c>
      <c r="E37922">
        <v>0</v>
      </c>
    </row>
    <row r="37923" spans="2:5" ht="13.5" customHeight="1">
      <c r="B37923" t="str">
        <f t="shared" si="592"/>
        <v>---0</v>
      </c>
      <c r="E37923">
        <v>0</v>
      </c>
    </row>
    <row r="37924" spans="2:5" ht="13.5" customHeight="1">
      <c r="B37924" t="str">
        <f t="shared" si="592"/>
        <v>---0</v>
      </c>
      <c r="E37924">
        <v>0</v>
      </c>
    </row>
    <row r="37925" spans="2:5" ht="13.5" customHeight="1">
      <c r="B37925" t="str">
        <f t="shared" si="592"/>
        <v>---0</v>
      </c>
      <c r="E37925">
        <v>0</v>
      </c>
    </row>
    <row r="37926" spans="2:5" ht="13.5" customHeight="1">
      <c r="B37926" t="str">
        <f t="shared" si="592"/>
        <v>---0</v>
      </c>
      <c r="E37926">
        <v>0</v>
      </c>
    </row>
    <row r="37927" spans="2:5" ht="13.5" customHeight="1">
      <c r="B37927" t="str">
        <f t="shared" si="592"/>
        <v>---0</v>
      </c>
      <c r="E37927">
        <v>0</v>
      </c>
    </row>
    <row r="37928" spans="2:5" ht="13.5" customHeight="1">
      <c r="B37928" t="str">
        <f t="shared" si="592"/>
        <v>---0</v>
      </c>
      <c r="E37928">
        <v>0</v>
      </c>
    </row>
    <row r="37929" spans="2:5" ht="13.5" customHeight="1">
      <c r="B37929" t="str">
        <f t="shared" si="592"/>
        <v>---0</v>
      </c>
      <c r="E37929">
        <v>0</v>
      </c>
    </row>
    <row r="37930" spans="2:5" ht="13.5" customHeight="1">
      <c r="B37930" t="str">
        <f t="shared" si="592"/>
        <v>---0</v>
      </c>
      <c r="E37930">
        <v>0</v>
      </c>
    </row>
    <row r="37931" spans="2:5" ht="13.5" customHeight="1">
      <c r="B37931" t="str">
        <f t="shared" si="592"/>
        <v>---0</v>
      </c>
      <c r="E37931">
        <v>0</v>
      </c>
    </row>
    <row r="37932" spans="2:5" ht="13.5" customHeight="1">
      <c r="B37932" t="str">
        <f t="shared" si="592"/>
        <v>---0</v>
      </c>
      <c r="E37932">
        <v>0</v>
      </c>
    </row>
    <row r="37933" spans="2:5" ht="13.5" customHeight="1">
      <c r="B37933" t="str">
        <f t="shared" si="592"/>
        <v>---0</v>
      </c>
      <c r="E37933">
        <v>0</v>
      </c>
    </row>
    <row r="37934" spans="2:5" ht="13.5" customHeight="1">
      <c r="B37934" t="str">
        <f t="shared" si="592"/>
        <v>---0</v>
      </c>
      <c r="E37934">
        <v>0</v>
      </c>
    </row>
    <row r="37935" spans="2:5" ht="13.5" customHeight="1">
      <c r="B37935" t="str">
        <f t="shared" si="592"/>
        <v>---0</v>
      </c>
      <c r="E37935">
        <v>0</v>
      </c>
    </row>
    <row r="37936" spans="2:5" ht="13.5" customHeight="1">
      <c r="B37936" t="str">
        <f t="shared" si="592"/>
        <v>---0</v>
      </c>
      <c r="E37936">
        <v>0</v>
      </c>
    </row>
    <row r="37937" spans="2:5" ht="13.5" customHeight="1">
      <c r="B37937" t="str">
        <f t="shared" si="592"/>
        <v>---0</v>
      </c>
      <c r="E37937">
        <v>0</v>
      </c>
    </row>
    <row r="37938" spans="2:5" ht="13.5" customHeight="1">
      <c r="B37938" t="str">
        <f t="shared" si="592"/>
        <v>---0</v>
      </c>
      <c r="E37938">
        <v>0</v>
      </c>
    </row>
    <row r="37939" spans="2:5" ht="13.5" customHeight="1">
      <c r="B37939" t="str">
        <f t="shared" si="592"/>
        <v>---0</v>
      </c>
      <c r="E37939">
        <v>0</v>
      </c>
    </row>
    <row r="37940" spans="2:5" ht="13.5" customHeight="1">
      <c r="B37940" t="str">
        <f t="shared" si="592"/>
        <v>---0</v>
      </c>
      <c r="E37940">
        <v>0</v>
      </c>
    </row>
    <row r="37941" spans="2:5" ht="13.5" customHeight="1">
      <c r="B37941" t="str">
        <f t="shared" si="592"/>
        <v>---0</v>
      </c>
      <c r="E37941">
        <v>0</v>
      </c>
    </row>
    <row r="37942" spans="2:5" ht="13.5" customHeight="1">
      <c r="B37942" t="str">
        <f t="shared" si="592"/>
        <v>---0</v>
      </c>
      <c r="E37942">
        <v>0</v>
      </c>
    </row>
    <row r="37943" spans="2:5" ht="13.5" customHeight="1">
      <c r="B37943" t="str">
        <f t="shared" si="592"/>
        <v>---0</v>
      </c>
      <c r="E37943">
        <v>0</v>
      </c>
    </row>
    <row r="37944" spans="2:5" ht="13.5" customHeight="1">
      <c r="B37944" t="str">
        <f t="shared" si="592"/>
        <v>---0</v>
      </c>
      <c r="E37944">
        <v>0</v>
      </c>
    </row>
    <row r="37945" spans="2:5" ht="13.5" customHeight="1">
      <c r="B37945" t="str">
        <f t="shared" si="592"/>
        <v>---0</v>
      </c>
      <c r="E37945">
        <v>0</v>
      </c>
    </row>
    <row r="37946" spans="2:5" ht="13.5" customHeight="1">
      <c r="B37946" t="str">
        <f t="shared" si="592"/>
        <v>---0</v>
      </c>
      <c r="E37946">
        <v>0</v>
      </c>
    </row>
    <row r="37947" spans="2:5" ht="13.5" customHeight="1">
      <c r="B37947" t="str">
        <f t="shared" si="592"/>
        <v>---0</v>
      </c>
      <c r="E37947">
        <v>0</v>
      </c>
    </row>
    <row r="37948" spans="2:5" ht="13.5" customHeight="1">
      <c r="B37948" t="str">
        <f t="shared" si="592"/>
        <v>---0</v>
      </c>
      <c r="E37948">
        <v>0</v>
      </c>
    </row>
    <row r="37949" spans="2:5" ht="13.5" customHeight="1">
      <c r="B37949" t="str">
        <f t="shared" si="592"/>
        <v>---0</v>
      </c>
      <c r="E37949">
        <v>0</v>
      </c>
    </row>
    <row r="37950" spans="2:5" ht="13.5" customHeight="1">
      <c r="B37950" t="str">
        <f t="shared" si="592"/>
        <v>---0</v>
      </c>
      <c r="E37950">
        <v>0</v>
      </c>
    </row>
    <row r="37951" spans="2:5" ht="13.5" customHeight="1">
      <c r="B37951" t="str">
        <f t="shared" si="592"/>
        <v>---0</v>
      </c>
      <c r="E37951">
        <v>0</v>
      </c>
    </row>
    <row r="37952" spans="2:5" ht="13.5" customHeight="1">
      <c r="B37952" t="str">
        <f t="shared" si="592"/>
        <v>---0</v>
      </c>
      <c r="E37952">
        <v>0</v>
      </c>
    </row>
    <row r="37953" spans="2:5" ht="13.5" customHeight="1">
      <c r="B37953" t="str">
        <f t="shared" si="592"/>
        <v>---0</v>
      </c>
      <c r="E37953">
        <v>0</v>
      </c>
    </row>
    <row r="37954" spans="2:5" ht="13.5" customHeight="1">
      <c r="B37954" t="str">
        <f t="shared" si="592"/>
        <v>---0</v>
      </c>
      <c r="E37954">
        <v>0</v>
      </c>
    </row>
    <row r="37955" spans="2:5" ht="13.5" customHeight="1">
      <c r="B37955" t="str">
        <f t="shared" ref="B37955:B38018" si="593">A37955&amp;"---"&amp;E37955</f>
        <v>---0</v>
      </c>
      <c r="E37955">
        <v>0</v>
      </c>
    </row>
    <row r="37956" spans="2:5" ht="13.5" customHeight="1">
      <c r="B37956" t="str">
        <f t="shared" si="593"/>
        <v>---0</v>
      </c>
      <c r="E37956">
        <v>0</v>
      </c>
    </row>
    <row r="37957" spans="2:5" ht="13.5" customHeight="1">
      <c r="B37957" t="str">
        <f t="shared" si="593"/>
        <v>---0</v>
      </c>
      <c r="E37957">
        <v>0</v>
      </c>
    </row>
    <row r="37958" spans="2:5" ht="13.5" customHeight="1">
      <c r="B37958" t="str">
        <f t="shared" si="593"/>
        <v>---0</v>
      </c>
      <c r="E37958">
        <v>0</v>
      </c>
    </row>
    <row r="37959" spans="2:5" ht="13.5" customHeight="1">
      <c r="B37959" t="str">
        <f t="shared" si="593"/>
        <v>---0</v>
      </c>
      <c r="E37959">
        <v>0</v>
      </c>
    </row>
    <row r="37960" spans="2:5" ht="13.5" customHeight="1">
      <c r="B37960" t="str">
        <f t="shared" si="593"/>
        <v>---0</v>
      </c>
      <c r="E37960">
        <v>0</v>
      </c>
    </row>
    <row r="37961" spans="2:5" ht="13.5" customHeight="1">
      <c r="B37961" t="str">
        <f t="shared" si="593"/>
        <v>---0</v>
      </c>
      <c r="E37961">
        <v>0</v>
      </c>
    </row>
    <row r="37962" spans="2:5" ht="13.5" customHeight="1">
      <c r="B37962" t="str">
        <f t="shared" si="593"/>
        <v>---0</v>
      </c>
      <c r="E37962">
        <v>0</v>
      </c>
    </row>
    <row r="37963" spans="2:5" ht="13.5" customHeight="1">
      <c r="B37963" t="str">
        <f t="shared" si="593"/>
        <v>---0</v>
      </c>
      <c r="E37963">
        <v>0</v>
      </c>
    </row>
    <row r="37964" spans="2:5" ht="13.5" customHeight="1">
      <c r="B37964" t="str">
        <f t="shared" si="593"/>
        <v>---0</v>
      </c>
      <c r="E37964">
        <v>0</v>
      </c>
    </row>
    <row r="37965" spans="2:5" ht="13.5" customHeight="1">
      <c r="B37965" t="str">
        <f t="shared" si="593"/>
        <v>---0</v>
      </c>
      <c r="E37965">
        <v>0</v>
      </c>
    </row>
    <row r="37966" spans="2:5" ht="13.5" customHeight="1">
      <c r="B37966" t="str">
        <f t="shared" si="593"/>
        <v>---0</v>
      </c>
      <c r="E37966">
        <v>0</v>
      </c>
    </row>
    <row r="37967" spans="2:5" ht="13.5" customHeight="1">
      <c r="B37967" t="str">
        <f t="shared" si="593"/>
        <v>---0</v>
      </c>
      <c r="E37967">
        <v>0</v>
      </c>
    </row>
    <row r="37968" spans="2:5" ht="13.5" customHeight="1">
      <c r="B37968" t="str">
        <f t="shared" si="593"/>
        <v>---0</v>
      </c>
      <c r="E37968">
        <v>0</v>
      </c>
    </row>
    <row r="37969" spans="2:5" ht="13.5" customHeight="1">
      <c r="B37969" t="str">
        <f t="shared" si="593"/>
        <v>---0</v>
      </c>
      <c r="E37969">
        <v>0</v>
      </c>
    </row>
    <row r="37970" spans="2:5" ht="13.5" customHeight="1">
      <c r="B37970" t="str">
        <f t="shared" si="593"/>
        <v>---0</v>
      </c>
      <c r="E37970">
        <v>0</v>
      </c>
    </row>
    <row r="37971" spans="2:5" ht="13.5" customHeight="1">
      <c r="B37971" t="str">
        <f t="shared" si="593"/>
        <v>---0</v>
      </c>
      <c r="E37971">
        <v>0</v>
      </c>
    </row>
    <row r="37972" spans="2:5" ht="13.5" customHeight="1">
      <c r="B37972" t="str">
        <f t="shared" si="593"/>
        <v>---0</v>
      </c>
      <c r="E37972">
        <v>0</v>
      </c>
    </row>
    <row r="37973" spans="2:5" ht="13.5" customHeight="1">
      <c r="B37973" t="str">
        <f t="shared" si="593"/>
        <v>---0</v>
      </c>
      <c r="E37973">
        <v>0</v>
      </c>
    </row>
    <row r="37974" spans="2:5" ht="13.5" customHeight="1">
      <c r="B37974" t="str">
        <f t="shared" si="593"/>
        <v>---0</v>
      </c>
      <c r="E37974">
        <v>0</v>
      </c>
    </row>
    <row r="37975" spans="2:5" ht="13.5" customHeight="1">
      <c r="B37975" t="str">
        <f t="shared" si="593"/>
        <v>---0</v>
      </c>
      <c r="E37975">
        <v>0</v>
      </c>
    </row>
    <row r="37976" spans="2:5" ht="13.5" customHeight="1">
      <c r="B37976" t="str">
        <f t="shared" si="593"/>
        <v>---0</v>
      </c>
      <c r="E37976">
        <v>0</v>
      </c>
    </row>
    <row r="37977" spans="2:5" ht="13.5" customHeight="1">
      <c r="B37977" t="str">
        <f t="shared" si="593"/>
        <v>---0</v>
      </c>
      <c r="E37977">
        <v>0</v>
      </c>
    </row>
    <row r="37978" spans="2:5" ht="13.5" customHeight="1">
      <c r="B37978" t="str">
        <f t="shared" si="593"/>
        <v>---0</v>
      </c>
      <c r="E37978">
        <v>0</v>
      </c>
    </row>
    <row r="37979" spans="2:5" ht="13.5" customHeight="1">
      <c r="B37979" t="str">
        <f t="shared" si="593"/>
        <v>---0</v>
      </c>
      <c r="E37979">
        <v>0</v>
      </c>
    </row>
    <row r="37980" spans="2:5" ht="13.5" customHeight="1">
      <c r="B37980" t="str">
        <f t="shared" si="593"/>
        <v>---0</v>
      </c>
      <c r="E37980">
        <v>0</v>
      </c>
    </row>
    <row r="37981" spans="2:5" ht="13.5" customHeight="1">
      <c r="B37981" t="str">
        <f t="shared" si="593"/>
        <v>---0</v>
      </c>
      <c r="E37981">
        <v>0</v>
      </c>
    </row>
    <row r="37982" spans="2:5" ht="13.5" customHeight="1">
      <c r="B37982" t="str">
        <f t="shared" si="593"/>
        <v>---0</v>
      </c>
      <c r="E37982">
        <v>0</v>
      </c>
    </row>
    <row r="37983" spans="2:5" ht="13.5" customHeight="1">
      <c r="B37983" t="str">
        <f t="shared" si="593"/>
        <v>---0</v>
      </c>
      <c r="E37983">
        <v>0</v>
      </c>
    </row>
    <row r="37984" spans="2:5" ht="13.5" customHeight="1">
      <c r="B37984" t="str">
        <f t="shared" si="593"/>
        <v>---0</v>
      </c>
      <c r="E37984">
        <v>0</v>
      </c>
    </row>
    <row r="37985" spans="2:5" ht="13.5" customHeight="1">
      <c r="B37985" t="str">
        <f t="shared" si="593"/>
        <v>---0</v>
      </c>
      <c r="E37985">
        <v>0</v>
      </c>
    </row>
    <row r="37986" spans="2:5" ht="13.5" customHeight="1">
      <c r="B37986" t="str">
        <f t="shared" si="593"/>
        <v>---0</v>
      </c>
      <c r="E37986">
        <v>0</v>
      </c>
    </row>
    <row r="37987" spans="2:5" ht="13.5" customHeight="1">
      <c r="B37987" t="str">
        <f t="shared" si="593"/>
        <v>---0</v>
      </c>
      <c r="E37987">
        <v>0</v>
      </c>
    </row>
    <row r="37988" spans="2:5" ht="13.5" customHeight="1">
      <c r="B37988" t="str">
        <f t="shared" si="593"/>
        <v>---0</v>
      </c>
      <c r="E37988">
        <v>0</v>
      </c>
    </row>
    <row r="37989" spans="2:5" ht="13.5" customHeight="1">
      <c r="B37989" t="str">
        <f t="shared" si="593"/>
        <v>---0</v>
      </c>
      <c r="E37989">
        <v>0</v>
      </c>
    </row>
    <row r="37990" spans="2:5" ht="13.5" customHeight="1">
      <c r="B37990" t="str">
        <f t="shared" si="593"/>
        <v>---0</v>
      </c>
      <c r="E37990">
        <v>0</v>
      </c>
    </row>
    <row r="37991" spans="2:5" ht="13.5" customHeight="1">
      <c r="B37991" t="str">
        <f t="shared" si="593"/>
        <v>---0</v>
      </c>
      <c r="E37991">
        <v>0</v>
      </c>
    </row>
    <row r="37992" spans="2:5" ht="13.5" customHeight="1">
      <c r="B37992" t="str">
        <f t="shared" si="593"/>
        <v>---0</v>
      </c>
      <c r="E37992">
        <v>0</v>
      </c>
    </row>
    <row r="37993" spans="2:5" ht="13.5" customHeight="1">
      <c r="B37993" t="str">
        <f t="shared" si="593"/>
        <v>---0</v>
      </c>
      <c r="E37993">
        <v>0</v>
      </c>
    </row>
    <row r="37994" spans="2:5" ht="13.5" customHeight="1">
      <c r="B37994" t="str">
        <f t="shared" si="593"/>
        <v>---0</v>
      </c>
      <c r="E37994">
        <v>0</v>
      </c>
    </row>
    <row r="37995" spans="2:5" ht="13.5" customHeight="1">
      <c r="B37995" t="str">
        <f t="shared" si="593"/>
        <v>---0</v>
      </c>
      <c r="E37995">
        <v>0</v>
      </c>
    </row>
    <row r="37996" spans="2:5" ht="13.5" customHeight="1">
      <c r="B37996" t="str">
        <f t="shared" si="593"/>
        <v>---0</v>
      </c>
      <c r="E37996">
        <v>0</v>
      </c>
    </row>
    <row r="37997" spans="2:5" ht="13.5" customHeight="1">
      <c r="B37997" t="str">
        <f t="shared" si="593"/>
        <v>---0</v>
      </c>
      <c r="E37997">
        <v>0</v>
      </c>
    </row>
    <row r="37998" spans="2:5" ht="13.5" customHeight="1">
      <c r="B37998" t="str">
        <f t="shared" si="593"/>
        <v>---0</v>
      </c>
      <c r="E37998">
        <v>0</v>
      </c>
    </row>
    <row r="37999" spans="2:5" ht="13.5" customHeight="1">
      <c r="B37999" t="str">
        <f t="shared" si="593"/>
        <v>---0</v>
      </c>
      <c r="E37999">
        <v>0</v>
      </c>
    </row>
    <row r="38000" spans="2:5" ht="13.5" customHeight="1">
      <c r="B38000" t="str">
        <f t="shared" si="593"/>
        <v>---0</v>
      </c>
      <c r="E38000">
        <v>0</v>
      </c>
    </row>
    <row r="38001" spans="2:5" ht="13.5" customHeight="1">
      <c r="B38001" t="str">
        <f t="shared" si="593"/>
        <v>---0</v>
      </c>
      <c r="E38001">
        <v>0</v>
      </c>
    </row>
    <row r="38002" spans="2:5" ht="13.5" customHeight="1">
      <c r="B38002" t="str">
        <f t="shared" si="593"/>
        <v>---0</v>
      </c>
      <c r="E38002">
        <v>0</v>
      </c>
    </row>
    <row r="38003" spans="2:5" ht="13.5" customHeight="1">
      <c r="B38003" t="str">
        <f t="shared" si="593"/>
        <v>---0</v>
      </c>
      <c r="E38003">
        <v>0</v>
      </c>
    </row>
    <row r="38004" spans="2:5" ht="13.5" customHeight="1">
      <c r="B38004" t="str">
        <f t="shared" si="593"/>
        <v>---0</v>
      </c>
      <c r="E38004">
        <v>0</v>
      </c>
    </row>
    <row r="38005" spans="2:5" ht="13.5" customHeight="1">
      <c r="B38005" t="str">
        <f t="shared" si="593"/>
        <v>---0</v>
      </c>
      <c r="E38005">
        <v>0</v>
      </c>
    </row>
    <row r="38006" spans="2:5" ht="13.5" customHeight="1">
      <c r="B38006" t="str">
        <f t="shared" si="593"/>
        <v>---0</v>
      </c>
      <c r="E38006">
        <v>0</v>
      </c>
    </row>
    <row r="38007" spans="2:5" ht="13.5" customHeight="1">
      <c r="B38007" t="str">
        <f t="shared" si="593"/>
        <v>---0</v>
      </c>
      <c r="E38007">
        <v>0</v>
      </c>
    </row>
    <row r="38008" spans="2:5" ht="13.5" customHeight="1">
      <c r="B38008" t="str">
        <f t="shared" si="593"/>
        <v>---0</v>
      </c>
      <c r="E38008">
        <v>0</v>
      </c>
    </row>
    <row r="38009" spans="2:5" ht="13.5" customHeight="1">
      <c r="B38009" t="str">
        <f t="shared" si="593"/>
        <v>---0</v>
      </c>
      <c r="E38009">
        <v>0</v>
      </c>
    </row>
    <row r="38010" spans="2:5" ht="13.5" customHeight="1">
      <c r="B38010" t="str">
        <f t="shared" si="593"/>
        <v>---0</v>
      </c>
      <c r="E38010">
        <v>0</v>
      </c>
    </row>
    <row r="38011" spans="2:5" ht="13.5" customHeight="1">
      <c r="B38011" t="str">
        <f t="shared" si="593"/>
        <v>---0</v>
      </c>
      <c r="E38011">
        <v>0</v>
      </c>
    </row>
    <row r="38012" spans="2:5" ht="13.5" customHeight="1">
      <c r="B38012" t="str">
        <f t="shared" si="593"/>
        <v>---0</v>
      </c>
      <c r="E38012">
        <v>0</v>
      </c>
    </row>
    <row r="38013" spans="2:5" ht="13.5" customHeight="1">
      <c r="B38013" t="str">
        <f t="shared" si="593"/>
        <v>---0</v>
      </c>
      <c r="E38013">
        <v>0</v>
      </c>
    </row>
    <row r="38014" spans="2:5" ht="13.5" customHeight="1">
      <c r="B38014" t="str">
        <f t="shared" si="593"/>
        <v>---0</v>
      </c>
      <c r="E38014">
        <v>0</v>
      </c>
    </row>
    <row r="38015" spans="2:5" ht="13.5" customHeight="1">
      <c r="B38015" t="str">
        <f t="shared" si="593"/>
        <v>---0</v>
      </c>
      <c r="E38015">
        <v>0</v>
      </c>
    </row>
    <row r="38016" spans="2:5" ht="13.5" customHeight="1">
      <c r="B38016" t="str">
        <f t="shared" si="593"/>
        <v>---0</v>
      </c>
      <c r="E38016">
        <v>0</v>
      </c>
    </row>
    <row r="38017" spans="2:5" ht="13.5" customHeight="1">
      <c r="B38017" t="str">
        <f t="shared" si="593"/>
        <v>---0</v>
      </c>
      <c r="E38017">
        <v>0</v>
      </c>
    </row>
    <row r="38018" spans="2:5" ht="13.5" customHeight="1">
      <c r="B38018" t="str">
        <f t="shared" si="593"/>
        <v>---0</v>
      </c>
      <c r="E38018">
        <v>0</v>
      </c>
    </row>
    <row r="38019" spans="2:5" ht="13.5" customHeight="1">
      <c r="B38019" t="str">
        <f t="shared" ref="B38019:B38082" si="594">A38019&amp;"---"&amp;E38019</f>
        <v>---0</v>
      </c>
      <c r="E38019">
        <v>0</v>
      </c>
    </row>
    <row r="38020" spans="2:5" ht="13.5" customHeight="1">
      <c r="B38020" t="str">
        <f t="shared" si="594"/>
        <v>---0</v>
      </c>
      <c r="E38020">
        <v>0</v>
      </c>
    </row>
    <row r="38021" spans="2:5" ht="13.5" customHeight="1">
      <c r="B38021" t="str">
        <f t="shared" si="594"/>
        <v>---0</v>
      </c>
      <c r="E38021">
        <v>0</v>
      </c>
    </row>
    <row r="38022" spans="2:5" ht="13.5" customHeight="1">
      <c r="B38022" t="str">
        <f t="shared" si="594"/>
        <v>---0</v>
      </c>
      <c r="E38022">
        <v>0</v>
      </c>
    </row>
    <row r="38023" spans="2:5" ht="13.5" customHeight="1">
      <c r="B38023" t="str">
        <f t="shared" si="594"/>
        <v>---0</v>
      </c>
      <c r="E38023">
        <v>0</v>
      </c>
    </row>
    <row r="38024" spans="2:5" ht="13.5" customHeight="1">
      <c r="B38024" t="str">
        <f t="shared" si="594"/>
        <v>---0</v>
      </c>
      <c r="E38024">
        <v>0</v>
      </c>
    </row>
    <row r="38025" spans="2:5" ht="13.5" customHeight="1">
      <c r="B38025" t="str">
        <f t="shared" si="594"/>
        <v>---0</v>
      </c>
      <c r="E38025">
        <v>0</v>
      </c>
    </row>
    <row r="38026" spans="2:5" ht="13.5" customHeight="1">
      <c r="B38026" t="str">
        <f t="shared" si="594"/>
        <v>---0</v>
      </c>
      <c r="E38026">
        <v>0</v>
      </c>
    </row>
    <row r="38027" spans="2:5" ht="13.5" customHeight="1">
      <c r="B38027" t="str">
        <f t="shared" si="594"/>
        <v>---0</v>
      </c>
      <c r="E38027">
        <v>0</v>
      </c>
    </row>
    <row r="38028" spans="2:5" ht="13.5" customHeight="1">
      <c r="B38028" t="str">
        <f t="shared" si="594"/>
        <v>---0</v>
      </c>
      <c r="E38028">
        <v>0</v>
      </c>
    </row>
    <row r="38029" spans="2:5" ht="13.5" customHeight="1">
      <c r="B38029" t="str">
        <f t="shared" si="594"/>
        <v>---0</v>
      </c>
      <c r="E38029">
        <v>0</v>
      </c>
    </row>
    <row r="38030" spans="2:5" ht="13.5" customHeight="1">
      <c r="B38030" t="str">
        <f t="shared" si="594"/>
        <v>---0</v>
      </c>
      <c r="E38030">
        <v>0</v>
      </c>
    </row>
    <row r="38031" spans="2:5" ht="13.5" customHeight="1">
      <c r="B38031" t="str">
        <f t="shared" si="594"/>
        <v>---0</v>
      </c>
      <c r="E38031">
        <v>0</v>
      </c>
    </row>
    <row r="38032" spans="2:5" ht="13.5" customHeight="1">
      <c r="B38032" t="str">
        <f t="shared" si="594"/>
        <v>---0</v>
      </c>
      <c r="E38032">
        <v>0</v>
      </c>
    </row>
    <row r="38033" spans="2:5" ht="13.5" customHeight="1">
      <c r="B38033" t="str">
        <f t="shared" si="594"/>
        <v>---0</v>
      </c>
      <c r="E38033">
        <v>0</v>
      </c>
    </row>
    <row r="38034" spans="2:5" ht="13.5" customHeight="1">
      <c r="B38034" t="str">
        <f t="shared" si="594"/>
        <v>---0</v>
      </c>
      <c r="E38034">
        <v>0</v>
      </c>
    </row>
    <row r="38035" spans="2:5" ht="13.5" customHeight="1">
      <c r="B38035" t="str">
        <f t="shared" si="594"/>
        <v>---0</v>
      </c>
      <c r="E38035">
        <v>0</v>
      </c>
    </row>
    <row r="38036" spans="2:5" ht="13.5" customHeight="1">
      <c r="B38036" t="str">
        <f t="shared" si="594"/>
        <v>---0</v>
      </c>
      <c r="E38036">
        <v>0</v>
      </c>
    </row>
    <row r="38037" spans="2:5" ht="13.5" customHeight="1">
      <c r="B38037" t="str">
        <f t="shared" si="594"/>
        <v>---0</v>
      </c>
      <c r="E38037">
        <v>0</v>
      </c>
    </row>
    <row r="38038" spans="2:5" ht="13.5" customHeight="1">
      <c r="B38038" t="str">
        <f t="shared" si="594"/>
        <v>---0</v>
      </c>
      <c r="E38038">
        <v>0</v>
      </c>
    </row>
    <row r="38039" spans="2:5" ht="13.5" customHeight="1">
      <c r="B38039" t="str">
        <f t="shared" si="594"/>
        <v>---0</v>
      </c>
      <c r="E38039">
        <v>0</v>
      </c>
    </row>
    <row r="38040" spans="2:5" ht="13.5" customHeight="1">
      <c r="B38040" t="str">
        <f t="shared" si="594"/>
        <v>---0</v>
      </c>
      <c r="E38040">
        <v>0</v>
      </c>
    </row>
    <row r="38041" spans="2:5" ht="13.5" customHeight="1">
      <c r="B38041" t="str">
        <f t="shared" si="594"/>
        <v>---0</v>
      </c>
      <c r="E38041">
        <v>0</v>
      </c>
    </row>
    <row r="38042" spans="2:5" ht="13.5" customHeight="1">
      <c r="B38042" t="str">
        <f t="shared" si="594"/>
        <v>---0</v>
      </c>
      <c r="E38042">
        <v>0</v>
      </c>
    </row>
    <row r="38043" spans="2:5" ht="13.5" customHeight="1">
      <c r="B38043" t="str">
        <f t="shared" si="594"/>
        <v>---0</v>
      </c>
      <c r="E38043">
        <v>0</v>
      </c>
    </row>
    <row r="38044" spans="2:5" ht="13.5" customHeight="1">
      <c r="B38044" t="str">
        <f t="shared" si="594"/>
        <v>---0</v>
      </c>
      <c r="E38044">
        <v>0</v>
      </c>
    </row>
    <row r="38045" spans="2:5" ht="13.5" customHeight="1">
      <c r="B38045" t="str">
        <f t="shared" si="594"/>
        <v>---0</v>
      </c>
      <c r="E38045">
        <v>0</v>
      </c>
    </row>
    <row r="38046" spans="2:5" ht="13.5" customHeight="1">
      <c r="B38046" t="str">
        <f t="shared" si="594"/>
        <v>---0</v>
      </c>
      <c r="E38046">
        <v>0</v>
      </c>
    </row>
    <row r="38047" spans="2:5" ht="13.5" customHeight="1">
      <c r="B38047" t="str">
        <f t="shared" si="594"/>
        <v>---0</v>
      </c>
      <c r="E38047">
        <v>0</v>
      </c>
    </row>
    <row r="38048" spans="2:5" ht="13.5" customHeight="1">
      <c r="B38048" t="str">
        <f t="shared" si="594"/>
        <v>---0</v>
      </c>
      <c r="E38048">
        <v>0</v>
      </c>
    </row>
    <row r="38049" spans="2:5" ht="13.5" customHeight="1">
      <c r="B38049" t="str">
        <f t="shared" si="594"/>
        <v>---0</v>
      </c>
      <c r="E38049">
        <v>0</v>
      </c>
    </row>
    <row r="38050" spans="2:5" ht="13.5" customHeight="1">
      <c r="B38050" t="str">
        <f t="shared" si="594"/>
        <v>---0</v>
      </c>
      <c r="E38050">
        <v>0</v>
      </c>
    </row>
    <row r="38051" spans="2:5" ht="13.5" customHeight="1">
      <c r="B38051" t="str">
        <f t="shared" si="594"/>
        <v>---0</v>
      </c>
      <c r="E38051">
        <v>0</v>
      </c>
    </row>
    <row r="38052" spans="2:5" ht="13.5" customHeight="1">
      <c r="B38052" t="str">
        <f t="shared" si="594"/>
        <v>---0</v>
      </c>
      <c r="E38052">
        <v>0</v>
      </c>
    </row>
    <row r="38053" spans="2:5" ht="13.5" customHeight="1">
      <c r="B38053" t="str">
        <f t="shared" si="594"/>
        <v>---0</v>
      </c>
      <c r="E38053">
        <v>0</v>
      </c>
    </row>
    <row r="38054" spans="2:5" ht="13.5" customHeight="1">
      <c r="B38054" t="str">
        <f t="shared" si="594"/>
        <v>---0</v>
      </c>
      <c r="E38054">
        <v>0</v>
      </c>
    </row>
    <row r="38055" spans="2:5" ht="13.5" customHeight="1">
      <c r="B38055" t="str">
        <f t="shared" si="594"/>
        <v>---0</v>
      </c>
      <c r="E38055">
        <v>0</v>
      </c>
    </row>
    <row r="38056" spans="2:5" ht="13.5" customHeight="1">
      <c r="B38056" t="str">
        <f t="shared" si="594"/>
        <v>---0</v>
      </c>
      <c r="E38056">
        <v>0</v>
      </c>
    </row>
    <row r="38057" spans="2:5" ht="13.5" customHeight="1">
      <c r="B38057" t="str">
        <f t="shared" si="594"/>
        <v>---0</v>
      </c>
      <c r="E38057">
        <v>0</v>
      </c>
    </row>
    <row r="38058" spans="2:5" ht="13.5" customHeight="1">
      <c r="B38058" t="str">
        <f t="shared" si="594"/>
        <v>---0</v>
      </c>
      <c r="E38058">
        <v>0</v>
      </c>
    </row>
    <row r="38059" spans="2:5" ht="13.5" customHeight="1">
      <c r="B38059" t="str">
        <f t="shared" si="594"/>
        <v>---0</v>
      </c>
      <c r="E38059">
        <v>0</v>
      </c>
    </row>
    <row r="38060" spans="2:5" ht="13.5" customHeight="1">
      <c r="B38060" t="str">
        <f t="shared" si="594"/>
        <v>---0</v>
      </c>
      <c r="E38060">
        <v>0</v>
      </c>
    </row>
    <row r="38061" spans="2:5" ht="13.5" customHeight="1">
      <c r="B38061" t="str">
        <f t="shared" si="594"/>
        <v>---0</v>
      </c>
      <c r="E38061">
        <v>0</v>
      </c>
    </row>
    <row r="38062" spans="2:5" ht="13.5" customHeight="1">
      <c r="B38062" t="str">
        <f t="shared" si="594"/>
        <v>---0</v>
      </c>
      <c r="E38062">
        <v>0</v>
      </c>
    </row>
    <row r="38063" spans="2:5" ht="13.5" customHeight="1">
      <c r="B38063" t="str">
        <f t="shared" si="594"/>
        <v>---0</v>
      </c>
      <c r="E38063">
        <v>0</v>
      </c>
    </row>
    <row r="38064" spans="2:5" ht="13.5" customHeight="1">
      <c r="B38064" t="str">
        <f t="shared" si="594"/>
        <v>---0</v>
      </c>
      <c r="E38064">
        <v>0</v>
      </c>
    </row>
    <row r="38065" spans="2:5" ht="13.5" customHeight="1">
      <c r="B38065" t="str">
        <f t="shared" si="594"/>
        <v>---0</v>
      </c>
      <c r="E38065">
        <v>0</v>
      </c>
    </row>
    <row r="38066" spans="2:5" ht="13.5" customHeight="1">
      <c r="B38066" t="str">
        <f t="shared" si="594"/>
        <v>---0</v>
      </c>
      <c r="E38066">
        <v>0</v>
      </c>
    </row>
    <row r="38067" spans="2:5" ht="13.5" customHeight="1">
      <c r="B38067" t="str">
        <f t="shared" si="594"/>
        <v>---0</v>
      </c>
      <c r="E38067">
        <v>0</v>
      </c>
    </row>
    <row r="38068" spans="2:5" ht="13.5" customHeight="1">
      <c r="B38068" t="str">
        <f t="shared" si="594"/>
        <v>---0</v>
      </c>
      <c r="E38068">
        <v>0</v>
      </c>
    </row>
    <row r="38069" spans="2:5" ht="13.5" customHeight="1">
      <c r="B38069" t="str">
        <f t="shared" si="594"/>
        <v>---0</v>
      </c>
      <c r="E38069">
        <v>0</v>
      </c>
    </row>
    <row r="38070" spans="2:5" ht="13.5" customHeight="1">
      <c r="B38070" t="str">
        <f t="shared" si="594"/>
        <v>---0</v>
      </c>
      <c r="E38070">
        <v>0</v>
      </c>
    </row>
    <row r="38071" spans="2:5" ht="13.5" customHeight="1">
      <c r="B38071" t="str">
        <f t="shared" si="594"/>
        <v>---0</v>
      </c>
      <c r="E38071">
        <v>0</v>
      </c>
    </row>
    <row r="38072" spans="2:5" ht="13.5" customHeight="1">
      <c r="B38072" t="str">
        <f t="shared" si="594"/>
        <v>---0</v>
      </c>
      <c r="E38072">
        <v>0</v>
      </c>
    </row>
    <row r="38073" spans="2:5" ht="13.5" customHeight="1">
      <c r="B38073" t="str">
        <f t="shared" si="594"/>
        <v>---0</v>
      </c>
      <c r="E38073">
        <v>0</v>
      </c>
    </row>
    <row r="38074" spans="2:5" ht="13.5" customHeight="1">
      <c r="B38074" t="str">
        <f t="shared" si="594"/>
        <v>---0</v>
      </c>
      <c r="E38074">
        <v>0</v>
      </c>
    </row>
    <row r="38075" spans="2:5" ht="13.5" customHeight="1">
      <c r="B38075" t="str">
        <f t="shared" si="594"/>
        <v>---0</v>
      </c>
      <c r="E38075">
        <v>0</v>
      </c>
    </row>
    <row r="38076" spans="2:5" ht="13.5" customHeight="1">
      <c r="B38076" t="str">
        <f t="shared" si="594"/>
        <v>---0</v>
      </c>
      <c r="E38076">
        <v>0</v>
      </c>
    </row>
    <row r="38077" spans="2:5" ht="13.5" customHeight="1">
      <c r="B38077" t="str">
        <f t="shared" si="594"/>
        <v>---0</v>
      </c>
      <c r="E38077">
        <v>0</v>
      </c>
    </row>
    <row r="38078" spans="2:5" ht="13.5" customHeight="1">
      <c r="B38078" t="str">
        <f t="shared" si="594"/>
        <v>---0</v>
      </c>
      <c r="E38078">
        <v>0</v>
      </c>
    </row>
    <row r="38079" spans="2:5" ht="13.5" customHeight="1">
      <c r="B38079" t="str">
        <f t="shared" si="594"/>
        <v>---0</v>
      </c>
      <c r="E38079">
        <v>0</v>
      </c>
    </row>
    <row r="38080" spans="2:5" ht="13.5" customHeight="1">
      <c r="B38080" t="str">
        <f t="shared" si="594"/>
        <v>---0</v>
      </c>
      <c r="E38080">
        <v>0</v>
      </c>
    </row>
    <row r="38081" spans="2:5" ht="13.5" customHeight="1">
      <c r="B38081" t="str">
        <f t="shared" si="594"/>
        <v>---0</v>
      </c>
      <c r="E38081">
        <v>0</v>
      </c>
    </row>
    <row r="38082" spans="2:5" ht="13.5" customHeight="1">
      <c r="B38082" t="str">
        <f t="shared" si="594"/>
        <v>---0</v>
      </c>
      <c r="E38082">
        <v>0</v>
      </c>
    </row>
    <row r="38083" spans="2:5" ht="13.5" customHeight="1">
      <c r="B38083" t="str">
        <f t="shared" ref="B38083:B38146" si="595">A38083&amp;"---"&amp;E38083</f>
        <v>---0</v>
      </c>
      <c r="E38083">
        <v>0</v>
      </c>
    </row>
    <row r="38084" spans="2:5" ht="13.5" customHeight="1">
      <c r="B38084" t="str">
        <f t="shared" si="595"/>
        <v>---0</v>
      </c>
      <c r="E38084">
        <v>0</v>
      </c>
    </row>
    <row r="38085" spans="2:5" ht="13.5" customHeight="1">
      <c r="B38085" t="str">
        <f t="shared" si="595"/>
        <v>---0</v>
      </c>
      <c r="E38085">
        <v>0</v>
      </c>
    </row>
    <row r="38086" spans="2:5" ht="13.5" customHeight="1">
      <c r="B38086" t="str">
        <f t="shared" si="595"/>
        <v>---0</v>
      </c>
      <c r="E38086">
        <v>0</v>
      </c>
    </row>
    <row r="38087" spans="2:5" ht="13.5" customHeight="1">
      <c r="B38087" t="str">
        <f t="shared" si="595"/>
        <v>---0</v>
      </c>
      <c r="E38087">
        <v>0</v>
      </c>
    </row>
    <row r="38088" spans="2:5" ht="13.5" customHeight="1">
      <c r="B38088" t="str">
        <f t="shared" si="595"/>
        <v>---0</v>
      </c>
      <c r="E38088">
        <v>0</v>
      </c>
    </row>
    <row r="38089" spans="2:5" ht="13.5" customHeight="1">
      <c r="B38089" t="str">
        <f t="shared" si="595"/>
        <v>---0</v>
      </c>
      <c r="E38089">
        <v>0</v>
      </c>
    </row>
    <row r="38090" spans="2:5" ht="13.5" customHeight="1">
      <c r="B38090" t="str">
        <f t="shared" si="595"/>
        <v>---0</v>
      </c>
      <c r="E38090">
        <v>0</v>
      </c>
    </row>
    <row r="38091" spans="2:5" ht="13.5" customHeight="1">
      <c r="B38091" t="str">
        <f t="shared" si="595"/>
        <v>---0</v>
      </c>
      <c r="E38091">
        <v>0</v>
      </c>
    </row>
    <row r="38092" spans="2:5" ht="13.5" customHeight="1">
      <c r="B38092" t="str">
        <f t="shared" si="595"/>
        <v>---0</v>
      </c>
      <c r="E38092">
        <v>0</v>
      </c>
    </row>
    <row r="38093" spans="2:5" ht="13.5" customHeight="1">
      <c r="B38093" t="str">
        <f t="shared" si="595"/>
        <v>---0</v>
      </c>
      <c r="E38093">
        <v>0</v>
      </c>
    </row>
    <row r="38094" spans="2:5" ht="13.5" customHeight="1">
      <c r="B38094" t="str">
        <f t="shared" si="595"/>
        <v>---0</v>
      </c>
      <c r="E38094">
        <v>0</v>
      </c>
    </row>
    <row r="38095" spans="2:5" ht="13.5" customHeight="1">
      <c r="B38095" t="str">
        <f t="shared" si="595"/>
        <v>---0</v>
      </c>
      <c r="E38095">
        <v>0</v>
      </c>
    </row>
    <row r="38096" spans="2:5" ht="13.5" customHeight="1">
      <c r="B38096" t="str">
        <f t="shared" si="595"/>
        <v>---0</v>
      </c>
      <c r="E38096">
        <v>0</v>
      </c>
    </row>
    <row r="38097" spans="2:5" ht="13.5" customHeight="1">
      <c r="B38097" t="str">
        <f t="shared" si="595"/>
        <v>---0</v>
      </c>
      <c r="E38097">
        <v>0</v>
      </c>
    </row>
    <row r="38098" spans="2:5" ht="13.5" customHeight="1">
      <c r="B38098" t="str">
        <f t="shared" si="595"/>
        <v>---0</v>
      </c>
      <c r="E38098">
        <v>0</v>
      </c>
    </row>
    <row r="38099" spans="2:5" ht="13.5" customHeight="1">
      <c r="B38099" t="str">
        <f t="shared" si="595"/>
        <v>---0</v>
      </c>
      <c r="E38099">
        <v>0</v>
      </c>
    </row>
    <row r="38100" spans="2:5" ht="13.5" customHeight="1">
      <c r="B38100" t="str">
        <f t="shared" si="595"/>
        <v>---0</v>
      </c>
      <c r="E38100">
        <v>0</v>
      </c>
    </row>
    <row r="38101" spans="2:5" ht="13.5" customHeight="1">
      <c r="B38101" t="str">
        <f t="shared" si="595"/>
        <v>---0</v>
      </c>
      <c r="E38101">
        <v>0</v>
      </c>
    </row>
    <row r="38102" spans="2:5" ht="13.5" customHeight="1">
      <c r="B38102" t="str">
        <f t="shared" si="595"/>
        <v>---0</v>
      </c>
      <c r="E38102">
        <v>0</v>
      </c>
    </row>
    <row r="38103" spans="2:5" ht="13.5" customHeight="1">
      <c r="B38103" t="str">
        <f t="shared" si="595"/>
        <v>---0</v>
      </c>
      <c r="E38103">
        <v>0</v>
      </c>
    </row>
    <row r="38104" spans="2:5" ht="13.5" customHeight="1">
      <c r="B38104" t="str">
        <f t="shared" si="595"/>
        <v>---0</v>
      </c>
      <c r="E38104">
        <v>0</v>
      </c>
    </row>
    <row r="38105" spans="2:5" ht="13.5" customHeight="1">
      <c r="B38105" t="str">
        <f t="shared" si="595"/>
        <v>---0</v>
      </c>
      <c r="E38105">
        <v>0</v>
      </c>
    </row>
    <row r="38106" spans="2:5" ht="13.5" customHeight="1">
      <c r="B38106" t="str">
        <f t="shared" si="595"/>
        <v>---0</v>
      </c>
      <c r="E38106">
        <v>0</v>
      </c>
    </row>
    <row r="38107" spans="2:5" ht="13.5" customHeight="1">
      <c r="B38107" t="str">
        <f t="shared" si="595"/>
        <v>---0</v>
      </c>
      <c r="E38107">
        <v>0</v>
      </c>
    </row>
    <row r="38108" spans="2:5" ht="13.5" customHeight="1">
      <c r="B38108" t="str">
        <f t="shared" si="595"/>
        <v>---0</v>
      </c>
      <c r="E38108">
        <v>0</v>
      </c>
    </row>
    <row r="38109" spans="2:5" ht="13.5" customHeight="1">
      <c r="B38109" t="str">
        <f t="shared" si="595"/>
        <v>---0</v>
      </c>
      <c r="E38109">
        <v>0</v>
      </c>
    </row>
    <row r="38110" spans="2:5" ht="13.5" customHeight="1">
      <c r="B38110" t="str">
        <f t="shared" si="595"/>
        <v>---0</v>
      </c>
      <c r="E38110">
        <v>0</v>
      </c>
    </row>
    <row r="38111" spans="2:5" ht="13.5" customHeight="1">
      <c r="B38111" t="str">
        <f t="shared" si="595"/>
        <v>---0</v>
      </c>
      <c r="E38111">
        <v>0</v>
      </c>
    </row>
    <row r="38112" spans="2:5" ht="13.5" customHeight="1">
      <c r="B38112" t="str">
        <f t="shared" si="595"/>
        <v>---0</v>
      </c>
      <c r="E38112">
        <v>0</v>
      </c>
    </row>
    <row r="38113" spans="2:5" ht="13.5" customHeight="1">
      <c r="B38113" t="str">
        <f t="shared" si="595"/>
        <v>---0</v>
      </c>
      <c r="E38113">
        <v>0</v>
      </c>
    </row>
    <row r="38114" spans="2:5" ht="13.5" customHeight="1">
      <c r="B38114" t="str">
        <f t="shared" si="595"/>
        <v>---0</v>
      </c>
      <c r="E38114">
        <v>0</v>
      </c>
    </row>
    <row r="38115" spans="2:5" ht="13.5" customHeight="1">
      <c r="B38115" t="str">
        <f t="shared" si="595"/>
        <v>---0</v>
      </c>
      <c r="E38115">
        <v>0</v>
      </c>
    </row>
    <row r="38116" spans="2:5" ht="13.5" customHeight="1">
      <c r="B38116" t="str">
        <f t="shared" si="595"/>
        <v>---0</v>
      </c>
      <c r="E38116">
        <v>0</v>
      </c>
    </row>
    <row r="38117" spans="2:5" ht="13.5" customHeight="1">
      <c r="B38117" t="str">
        <f t="shared" si="595"/>
        <v>---0</v>
      </c>
      <c r="E38117">
        <v>0</v>
      </c>
    </row>
    <row r="38118" spans="2:5" ht="13.5" customHeight="1">
      <c r="B38118" t="str">
        <f t="shared" si="595"/>
        <v>---0</v>
      </c>
      <c r="E38118">
        <v>0</v>
      </c>
    </row>
    <row r="38119" spans="2:5" ht="13.5" customHeight="1">
      <c r="B38119" t="str">
        <f t="shared" si="595"/>
        <v>---0</v>
      </c>
      <c r="E38119">
        <v>0</v>
      </c>
    </row>
    <row r="38120" spans="2:5" ht="13.5" customHeight="1">
      <c r="B38120" t="str">
        <f t="shared" si="595"/>
        <v>---0</v>
      </c>
      <c r="E38120">
        <v>0</v>
      </c>
    </row>
    <row r="38121" spans="2:5" ht="13.5" customHeight="1">
      <c r="B38121" t="str">
        <f t="shared" si="595"/>
        <v>---0</v>
      </c>
      <c r="E38121">
        <v>0</v>
      </c>
    </row>
    <row r="38122" spans="2:5" ht="13.5" customHeight="1">
      <c r="B38122" t="str">
        <f t="shared" si="595"/>
        <v>---0</v>
      </c>
      <c r="E38122">
        <v>0</v>
      </c>
    </row>
    <row r="38123" spans="2:5" ht="13.5" customHeight="1">
      <c r="B38123" t="str">
        <f t="shared" si="595"/>
        <v>---0</v>
      </c>
      <c r="E38123">
        <v>0</v>
      </c>
    </row>
    <row r="38124" spans="2:5" ht="13.5" customHeight="1">
      <c r="B38124" t="str">
        <f t="shared" si="595"/>
        <v>---0</v>
      </c>
      <c r="E38124">
        <v>0</v>
      </c>
    </row>
    <row r="38125" spans="2:5" ht="13.5" customHeight="1">
      <c r="B38125" t="str">
        <f t="shared" si="595"/>
        <v>---0</v>
      </c>
      <c r="E38125">
        <v>0</v>
      </c>
    </row>
    <row r="38126" spans="2:5" ht="13.5" customHeight="1">
      <c r="B38126" t="str">
        <f t="shared" si="595"/>
        <v>---0</v>
      </c>
      <c r="E38126">
        <v>0</v>
      </c>
    </row>
    <row r="38127" spans="2:5" ht="13.5" customHeight="1">
      <c r="B38127" t="str">
        <f t="shared" si="595"/>
        <v>---0</v>
      </c>
      <c r="E38127">
        <v>0</v>
      </c>
    </row>
    <row r="38128" spans="2:5" ht="13.5" customHeight="1">
      <c r="B38128" t="str">
        <f t="shared" si="595"/>
        <v>---0</v>
      </c>
      <c r="E38128">
        <v>0</v>
      </c>
    </row>
    <row r="38129" spans="2:5" ht="13.5" customHeight="1">
      <c r="B38129" t="str">
        <f t="shared" si="595"/>
        <v>---0</v>
      </c>
      <c r="E38129">
        <v>0</v>
      </c>
    </row>
    <row r="38130" spans="2:5" ht="13.5" customHeight="1">
      <c r="B38130" t="str">
        <f t="shared" si="595"/>
        <v>---0</v>
      </c>
      <c r="E38130">
        <v>0</v>
      </c>
    </row>
    <row r="38131" spans="2:5" ht="13.5" customHeight="1">
      <c r="B38131" t="str">
        <f t="shared" si="595"/>
        <v>---0</v>
      </c>
      <c r="E38131">
        <v>0</v>
      </c>
    </row>
    <row r="38132" spans="2:5">
      <c r="B38132" t="str">
        <f t="shared" si="595"/>
        <v>---0</v>
      </c>
      <c r="E38132">
        <v>0</v>
      </c>
    </row>
    <row r="38133" spans="2:5" ht="13.5" customHeight="1">
      <c r="B38133" t="str">
        <f t="shared" si="595"/>
        <v>---0</v>
      </c>
      <c r="E38133">
        <v>0</v>
      </c>
    </row>
    <row r="38134" spans="2:5" ht="13.5" customHeight="1">
      <c r="B38134" t="str">
        <f t="shared" si="595"/>
        <v>---0</v>
      </c>
      <c r="E38134">
        <v>0</v>
      </c>
    </row>
    <row r="38135" spans="2:5" ht="13.5" customHeight="1">
      <c r="B38135" t="str">
        <f t="shared" si="595"/>
        <v>---0</v>
      </c>
      <c r="E38135">
        <v>0</v>
      </c>
    </row>
    <row r="38136" spans="2:5" ht="13.5" customHeight="1">
      <c r="B38136" t="str">
        <f t="shared" si="595"/>
        <v>---0</v>
      </c>
      <c r="E38136">
        <v>0</v>
      </c>
    </row>
    <row r="38137" spans="2:5" ht="13.5" customHeight="1">
      <c r="B38137" t="str">
        <f t="shared" si="595"/>
        <v>---0</v>
      </c>
      <c r="E38137">
        <v>0</v>
      </c>
    </row>
    <row r="38138" spans="2:5" ht="13.5" customHeight="1">
      <c r="B38138" t="str">
        <f t="shared" si="595"/>
        <v>---0</v>
      </c>
      <c r="E38138">
        <v>0</v>
      </c>
    </row>
    <row r="38139" spans="2:5" ht="13.5" customHeight="1">
      <c r="B38139" t="str">
        <f t="shared" si="595"/>
        <v>---0</v>
      </c>
      <c r="E38139">
        <v>0</v>
      </c>
    </row>
    <row r="38140" spans="2:5" ht="13.5" customHeight="1">
      <c r="B38140" t="str">
        <f t="shared" si="595"/>
        <v>---0</v>
      </c>
      <c r="E38140">
        <v>0</v>
      </c>
    </row>
    <row r="38141" spans="2:5" ht="13.5" customHeight="1">
      <c r="B38141" t="str">
        <f t="shared" si="595"/>
        <v>---0</v>
      </c>
      <c r="E38141">
        <v>0</v>
      </c>
    </row>
    <row r="38142" spans="2:5" ht="13.5" customHeight="1">
      <c r="B38142" t="str">
        <f t="shared" si="595"/>
        <v>---0</v>
      </c>
      <c r="E38142">
        <v>0</v>
      </c>
    </row>
    <row r="38143" spans="2:5" ht="13.5" customHeight="1">
      <c r="B38143" t="str">
        <f t="shared" si="595"/>
        <v>---0</v>
      </c>
      <c r="E38143">
        <v>0</v>
      </c>
    </row>
    <row r="38144" spans="2:5" ht="13.5" customHeight="1">
      <c r="B38144" t="str">
        <f t="shared" si="595"/>
        <v>---0</v>
      </c>
      <c r="E38144">
        <v>0</v>
      </c>
    </row>
    <row r="38145" spans="2:5" ht="13.5" customHeight="1">
      <c r="B38145" t="str">
        <f t="shared" si="595"/>
        <v>---0</v>
      </c>
      <c r="E38145">
        <v>0</v>
      </c>
    </row>
    <row r="38146" spans="2:5" ht="13.5" customHeight="1">
      <c r="B38146" t="str">
        <f t="shared" si="595"/>
        <v>---0</v>
      </c>
      <c r="E38146">
        <v>0</v>
      </c>
    </row>
    <row r="38147" spans="2:5" ht="13.5" customHeight="1">
      <c r="B38147" t="str">
        <f t="shared" ref="B38147:B38210" si="596">A38147&amp;"---"&amp;E38147</f>
        <v>---0</v>
      </c>
      <c r="E38147">
        <v>0</v>
      </c>
    </row>
    <row r="38148" spans="2:5" ht="13.5" customHeight="1">
      <c r="B38148" t="str">
        <f t="shared" si="596"/>
        <v>---0</v>
      </c>
      <c r="E38148">
        <v>0</v>
      </c>
    </row>
    <row r="38149" spans="2:5" ht="13.5" customHeight="1">
      <c r="B38149" t="str">
        <f t="shared" si="596"/>
        <v>---0</v>
      </c>
      <c r="E38149">
        <v>0</v>
      </c>
    </row>
    <row r="38150" spans="2:5" ht="13.5" customHeight="1">
      <c r="B38150" t="str">
        <f t="shared" si="596"/>
        <v>---0</v>
      </c>
      <c r="E38150">
        <v>0</v>
      </c>
    </row>
    <row r="38151" spans="2:5" ht="13.5" customHeight="1">
      <c r="B38151" t="str">
        <f t="shared" si="596"/>
        <v>---0</v>
      </c>
      <c r="E38151">
        <v>0</v>
      </c>
    </row>
    <row r="38152" spans="2:5" ht="13.5" customHeight="1">
      <c r="B38152" t="str">
        <f t="shared" si="596"/>
        <v>---0</v>
      </c>
      <c r="E38152">
        <v>0</v>
      </c>
    </row>
    <row r="38153" spans="2:5" ht="13.5" customHeight="1">
      <c r="B38153" t="str">
        <f t="shared" si="596"/>
        <v>---0</v>
      </c>
      <c r="E38153">
        <v>0</v>
      </c>
    </row>
    <row r="38154" spans="2:5" ht="13.5" customHeight="1">
      <c r="B38154" t="str">
        <f t="shared" si="596"/>
        <v>---0</v>
      </c>
      <c r="E38154">
        <v>0</v>
      </c>
    </row>
    <row r="38155" spans="2:5" ht="13.5" customHeight="1">
      <c r="B38155" t="str">
        <f t="shared" si="596"/>
        <v>---0</v>
      </c>
      <c r="E38155">
        <v>0</v>
      </c>
    </row>
    <row r="38156" spans="2:5" ht="13.5" customHeight="1">
      <c r="B38156" t="str">
        <f t="shared" si="596"/>
        <v>---0</v>
      </c>
      <c r="E38156">
        <v>0</v>
      </c>
    </row>
    <row r="38157" spans="2:5" ht="13.5" customHeight="1">
      <c r="B38157" t="str">
        <f t="shared" si="596"/>
        <v>---0</v>
      </c>
      <c r="E38157">
        <v>0</v>
      </c>
    </row>
    <row r="38158" spans="2:5" ht="13.5" customHeight="1">
      <c r="B38158" t="str">
        <f t="shared" si="596"/>
        <v>---0</v>
      </c>
      <c r="E38158">
        <v>0</v>
      </c>
    </row>
    <row r="38159" spans="2:5" ht="13.5" customHeight="1">
      <c r="B38159" t="str">
        <f t="shared" si="596"/>
        <v>---0</v>
      </c>
      <c r="E38159">
        <v>0</v>
      </c>
    </row>
    <row r="38160" spans="2:5" ht="13.5" customHeight="1">
      <c r="B38160" t="str">
        <f t="shared" si="596"/>
        <v>---0</v>
      </c>
      <c r="E38160">
        <v>0</v>
      </c>
    </row>
    <row r="38161" spans="2:5" ht="13.5" customHeight="1">
      <c r="B38161" t="str">
        <f t="shared" si="596"/>
        <v>---0</v>
      </c>
      <c r="E38161">
        <v>0</v>
      </c>
    </row>
    <row r="38162" spans="2:5" ht="13.5" customHeight="1">
      <c r="B38162" t="str">
        <f t="shared" si="596"/>
        <v>---0</v>
      </c>
      <c r="E38162">
        <v>0</v>
      </c>
    </row>
    <row r="38163" spans="2:5" ht="13.5" customHeight="1">
      <c r="B38163" t="str">
        <f t="shared" si="596"/>
        <v>---0</v>
      </c>
      <c r="E38163">
        <v>0</v>
      </c>
    </row>
    <row r="38164" spans="2:5" ht="13.5" customHeight="1">
      <c r="B38164" t="str">
        <f t="shared" si="596"/>
        <v>---0</v>
      </c>
      <c r="E38164">
        <v>0</v>
      </c>
    </row>
    <row r="38165" spans="2:5" ht="13.5" customHeight="1">
      <c r="B38165" t="str">
        <f t="shared" si="596"/>
        <v>---0</v>
      </c>
      <c r="E38165">
        <v>0</v>
      </c>
    </row>
    <row r="38166" spans="2:5" ht="13.5" customHeight="1">
      <c r="B38166" t="str">
        <f t="shared" si="596"/>
        <v>---0</v>
      </c>
      <c r="E38166">
        <v>0</v>
      </c>
    </row>
    <row r="38167" spans="2:5" ht="13.5" customHeight="1">
      <c r="B38167" t="str">
        <f t="shared" si="596"/>
        <v>---0</v>
      </c>
      <c r="E38167">
        <v>0</v>
      </c>
    </row>
    <row r="38168" spans="2:5" ht="13.5" customHeight="1">
      <c r="B38168" t="str">
        <f t="shared" si="596"/>
        <v>---0</v>
      </c>
      <c r="E38168">
        <v>0</v>
      </c>
    </row>
    <row r="38169" spans="2:5" ht="13.5" customHeight="1">
      <c r="B38169" t="str">
        <f t="shared" si="596"/>
        <v>---0</v>
      </c>
      <c r="E38169">
        <v>0</v>
      </c>
    </row>
    <row r="38170" spans="2:5" ht="13.5" customHeight="1">
      <c r="B38170" t="str">
        <f t="shared" si="596"/>
        <v>---0</v>
      </c>
      <c r="E38170">
        <v>0</v>
      </c>
    </row>
    <row r="38171" spans="2:5" ht="13.5" customHeight="1">
      <c r="B38171" t="str">
        <f t="shared" si="596"/>
        <v>---0</v>
      </c>
      <c r="E38171">
        <v>0</v>
      </c>
    </row>
    <row r="38172" spans="2:5" ht="13.5" customHeight="1">
      <c r="B38172" t="str">
        <f t="shared" si="596"/>
        <v>---0</v>
      </c>
      <c r="E38172">
        <v>0</v>
      </c>
    </row>
    <row r="38173" spans="2:5" ht="13.5" customHeight="1">
      <c r="B38173" t="str">
        <f t="shared" si="596"/>
        <v>---0</v>
      </c>
      <c r="E38173">
        <v>0</v>
      </c>
    </row>
    <row r="38174" spans="2:5" ht="13.5" customHeight="1">
      <c r="B38174" t="str">
        <f t="shared" si="596"/>
        <v>---0</v>
      </c>
      <c r="E38174">
        <v>0</v>
      </c>
    </row>
    <row r="38175" spans="2:5" ht="13.5" customHeight="1">
      <c r="B38175" t="str">
        <f t="shared" si="596"/>
        <v>---0</v>
      </c>
      <c r="E38175">
        <v>0</v>
      </c>
    </row>
    <row r="38176" spans="2:5" ht="13.5" customHeight="1">
      <c r="B38176" t="str">
        <f t="shared" si="596"/>
        <v>---0</v>
      </c>
      <c r="E38176">
        <v>0</v>
      </c>
    </row>
    <row r="38177" spans="2:5" ht="13.5" customHeight="1">
      <c r="B38177" t="str">
        <f t="shared" si="596"/>
        <v>---0</v>
      </c>
      <c r="E38177">
        <v>0</v>
      </c>
    </row>
    <row r="38178" spans="2:5" ht="13.5" customHeight="1">
      <c r="B38178" t="str">
        <f t="shared" si="596"/>
        <v>---0</v>
      </c>
      <c r="E38178">
        <v>0</v>
      </c>
    </row>
    <row r="38179" spans="2:5" ht="13.5" customHeight="1">
      <c r="B38179" t="str">
        <f t="shared" si="596"/>
        <v>---0</v>
      </c>
      <c r="E38179">
        <v>0</v>
      </c>
    </row>
    <row r="38180" spans="2:5" ht="13.5" customHeight="1">
      <c r="B38180" t="str">
        <f t="shared" si="596"/>
        <v>---0</v>
      </c>
      <c r="E38180">
        <v>0</v>
      </c>
    </row>
    <row r="38181" spans="2:5" ht="13.5" customHeight="1">
      <c r="B38181" t="str">
        <f t="shared" si="596"/>
        <v>---0</v>
      </c>
      <c r="E38181">
        <v>0</v>
      </c>
    </row>
    <row r="38182" spans="2:5" ht="13.5" customHeight="1">
      <c r="B38182" t="str">
        <f t="shared" si="596"/>
        <v>---0</v>
      </c>
      <c r="E38182">
        <v>0</v>
      </c>
    </row>
    <row r="38183" spans="2:5" ht="13.5" customHeight="1">
      <c r="B38183" t="str">
        <f t="shared" si="596"/>
        <v>---0</v>
      </c>
      <c r="E38183">
        <v>0</v>
      </c>
    </row>
    <row r="38184" spans="2:5" ht="13.5" customHeight="1">
      <c r="B38184" t="str">
        <f t="shared" si="596"/>
        <v>---0</v>
      </c>
      <c r="E38184">
        <v>0</v>
      </c>
    </row>
    <row r="38185" spans="2:5" ht="13.5" customHeight="1">
      <c r="B38185" t="str">
        <f t="shared" si="596"/>
        <v>---0</v>
      </c>
      <c r="E38185">
        <v>0</v>
      </c>
    </row>
    <row r="38186" spans="2:5" ht="13.5" customHeight="1">
      <c r="B38186" t="str">
        <f t="shared" si="596"/>
        <v>---0</v>
      </c>
      <c r="E38186">
        <v>0</v>
      </c>
    </row>
    <row r="38187" spans="2:5" ht="13.5" customHeight="1">
      <c r="B38187" t="str">
        <f t="shared" si="596"/>
        <v>---0</v>
      </c>
      <c r="E38187">
        <v>0</v>
      </c>
    </row>
    <row r="38188" spans="2:5" ht="13.5" customHeight="1">
      <c r="B38188" t="str">
        <f t="shared" si="596"/>
        <v>---0</v>
      </c>
      <c r="E38188">
        <v>0</v>
      </c>
    </row>
    <row r="38189" spans="2:5" ht="13.5" customHeight="1">
      <c r="B38189" t="str">
        <f t="shared" si="596"/>
        <v>---0</v>
      </c>
      <c r="E38189">
        <v>0</v>
      </c>
    </row>
    <row r="38190" spans="2:5" ht="13.5" customHeight="1">
      <c r="B38190" t="str">
        <f t="shared" si="596"/>
        <v>---0</v>
      </c>
      <c r="E38190">
        <v>0</v>
      </c>
    </row>
    <row r="38191" spans="2:5" ht="13.5" customHeight="1">
      <c r="B38191" t="str">
        <f t="shared" si="596"/>
        <v>---0</v>
      </c>
      <c r="E38191">
        <v>0</v>
      </c>
    </row>
    <row r="38192" spans="2:5" ht="13.5" customHeight="1">
      <c r="B38192" t="str">
        <f t="shared" si="596"/>
        <v>---0</v>
      </c>
      <c r="E38192">
        <v>0</v>
      </c>
    </row>
    <row r="38193" spans="2:5" ht="13.5" customHeight="1">
      <c r="B38193" t="str">
        <f t="shared" si="596"/>
        <v>---0</v>
      </c>
      <c r="E38193">
        <v>0</v>
      </c>
    </row>
    <row r="38194" spans="2:5" ht="13.5" customHeight="1">
      <c r="B38194" t="str">
        <f t="shared" si="596"/>
        <v>---0</v>
      </c>
      <c r="E38194">
        <v>0</v>
      </c>
    </row>
    <row r="38195" spans="2:5" ht="13.5" customHeight="1">
      <c r="B38195" t="str">
        <f t="shared" si="596"/>
        <v>---0</v>
      </c>
      <c r="E38195">
        <v>0</v>
      </c>
    </row>
    <row r="38196" spans="2:5" ht="13.5" customHeight="1">
      <c r="B38196" t="str">
        <f t="shared" si="596"/>
        <v>---0</v>
      </c>
      <c r="E38196">
        <v>0</v>
      </c>
    </row>
    <row r="38197" spans="2:5" ht="13.5" customHeight="1">
      <c r="B38197" t="str">
        <f t="shared" si="596"/>
        <v>---0</v>
      </c>
      <c r="E38197">
        <v>0</v>
      </c>
    </row>
    <row r="38198" spans="2:5" ht="13.5" customHeight="1">
      <c r="B38198" t="str">
        <f t="shared" si="596"/>
        <v>---0</v>
      </c>
      <c r="E38198">
        <v>0</v>
      </c>
    </row>
    <row r="38199" spans="2:5" ht="13.5" customHeight="1">
      <c r="B38199" t="str">
        <f t="shared" si="596"/>
        <v>---0</v>
      </c>
      <c r="E38199">
        <v>0</v>
      </c>
    </row>
    <row r="38200" spans="2:5" ht="13.5" customHeight="1">
      <c r="B38200" t="str">
        <f t="shared" si="596"/>
        <v>---0</v>
      </c>
      <c r="E38200">
        <v>0</v>
      </c>
    </row>
    <row r="38201" spans="2:5" ht="13.5" customHeight="1">
      <c r="B38201" t="str">
        <f t="shared" si="596"/>
        <v>---0</v>
      </c>
      <c r="E38201">
        <v>0</v>
      </c>
    </row>
    <row r="38202" spans="2:5" ht="13.5" customHeight="1">
      <c r="B38202" t="str">
        <f t="shared" si="596"/>
        <v>---0</v>
      </c>
      <c r="E38202">
        <v>0</v>
      </c>
    </row>
    <row r="38203" spans="2:5" ht="13.5" customHeight="1">
      <c r="B38203" t="str">
        <f t="shared" si="596"/>
        <v>---0</v>
      </c>
      <c r="E38203">
        <v>0</v>
      </c>
    </row>
    <row r="38204" spans="2:5" ht="13.5" customHeight="1">
      <c r="B38204" t="str">
        <f t="shared" si="596"/>
        <v>---0</v>
      </c>
      <c r="E38204">
        <v>0</v>
      </c>
    </row>
    <row r="38205" spans="2:5" ht="13.5" customHeight="1">
      <c r="B38205" t="str">
        <f t="shared" si="596"/>
        <v>---0</v>
      </c>
      <c r="E38205">
        <v>0</v>
      </c>
    </row>
    <row r="38206" spans="2:5" ht="13.5" customHeight="1">
      <c r="B38206" t="str">
        <f t="shared" si="596"/>
        <v>---0</v>
      </c>
      <c r="E38206">
        <v>0</v>
      </c>
    </row>
    <row r="38207" spans="2:5" ht="13.5" customHeight="1">
      <c r="B38207" t="str">
        <f t="shared" si="596"/>
        <v>---0</v>
      </c>
      <c r="E38207">
        <v>0</v>
      </c>
    </row>
    <row r="38208" spans="2:5" ht="13.5" customHeight="1">
      <c r="B38208" t="str">
        <f t="shared" si="596"/>
        <v>---0</v>
      </c>
      <c r="E38208">
        <v>0</v>
      </c>
    </row>
    <row r="38209" spans="2:5" ht="13.5" customHeight="1">
      <c r="B38209" t="str">
        <f t="shared" si="596"/>
        <v>---0</v>
      </c>
      <c r="E38209">
        <v>0</v>
      </c>
    </row>
    <row r="38210" spans="2:5" ht="13.5" customHeight="1">
      <c r="B38210" t="str">
        <f t="shared" si="596"/>
        <v>---0</v>
      </c>
      <c r="E38210">
        <v>0</v>
      </c>
    </row>
    <row r="38211" spans="2:5" ht="13.5" customHeight="1">
      <c r="B38211" t="str">
        <f t="shared" ref="B38211:B38274" si="597">A38211&amp;"---"&amp;E38211</f>
        <v>---0</v>
      </c>
      <c r="E38211">
        <v>0</v>
      </c>
    </row>
    <row r="38212" spans="2:5" ht="13.5" customHeight="1">
      <c r="B38212" t="str">
        <f t="shared" si="597"/>
        <v>---0</v>
      </c>
      <c r="E38212">
        <v>0</v>
      </c>
    </row>
    <row r="38213" spans="2:5" ht="13.5" customHeight="1">
      <c r="B38213" t="str">
        <f t="shared" si="597"/>
        <v>---0</v>
      </c>
      <c r="E38213">
        <v>0</v>
      </c>
    </row>
    <row r="38214" spans="2:5" ht="13.5" customHeight="1">
      <c r="B38214" t="str">
        <f t="shared" si="597"/>
        <v>---0</v>
      </c>
      <c r="E38214">
        <v>0</v>
      </c>
    </row>
    <row r="38215" spans="2:5" ht="13.5" customHeight="1">
      <c r="B38215" t="str">
        <f t="shared" si="597"/>
        <v>---0</v>
      </c>
      <c r="E38215">
        <v>0</v>
      </c>
    </row>
    <row r="38216" spans="2:5" ht="13.5" customHeight="1">
      <c r="B38216" t="str">
        <f t="shared" si="597"/>
        <v>---0</v>
      </c>
      <c r="E38216">
        <v>0</v>
      </c>
    </row>
    <row r="38217" spans="2:5" ht="13.5" customHeight="1">
      <c r="B38217" t="str">
        <f t="shared" si="597"/>
        <v>---0</v>
      </c>
      <c r="E38217">
        <v>0</v>
      </c>
    </row>
    <row r="38218" spans="2:5" ht="13.5" customHeight="1">
      <c r="B38218" t="str">
        <f t="shared" si="597"/>
        <v>---0</v>
      </c>
      <c r="E38218">
        <v>0</v>
      </c>
    </row>
    <row r="38219" spans="2:5" ht="13.5" customHeight="1">
      <c r="B38219" t="str">
        <f t="shared" si="597"/>
        <v>---0</v>
      </c>
      <c r="E38219">
        <v>0</v>
      </c>
    </row>
    <row r="38220" spans="2:5" ht="13.5" customHeight="1">
      <c r="B38220" t="str">
        <f t="shared" si="597"/>
        <v>---0</v>
      </c>
      <c r="E38220">
        <v>0</v>
      </c>
    </row>
    <row r="38221" spans="2:5" ht="13.5" customHeight="1">
      <c r="B38221" t="str">
        <f t="shared" si="597"/>
        <v>---0</v>
      </c>
      <c r="E38221">
        <v>0</v>
      </c>
    </row>
    <row r="38222" spans="2:5" ht="13.5" customHeight="1">
      <c r="B38222" t="str">
        <f t="shared" si="597"/>
        <v>---0</v>
      </c>
      <c r="E38222">
        <v>0</v>
      </c>
    </row>
    <row r="38223" spans="2:5" ht="13.5" customHeight="1">
      <c r="B38223" t="str">
        <f t="shared" si="597"/>
        <v>---0</v>
      </c>
      <c r="E38223">
        <v>0</v>
      </c>
    </row>
    <row r="38224" spans="2:5" ht="13.5" customHeight="1">
      <c r="B38224" t="str">
        <f t="shared" si="597"/>
        <v>---0</v>
      </c>
      <c r="E38224">
        <v>0</v>
      </c>
    </row>
    <row r="38225" spans="2:5" ht="13.5" customHeight="1">
      <c r="B38225" t="str">
        <f t="shared" si="597"/>
        <v>---0</v>
      </c>
      <c r="E38225">
        <v>0</v>
      </c>
    </row>
    <row r="38226" spans="2:5" ht="13.5" customHeight="1">
      <c r="B38226" t="str">
        <f t="shared" si="597"/>
        <v>---0</v>
      </c>
      <c r="E38226">
        <v>0</v>
      </c>
    </row>
    <row r="38227" spans="2:5" ht="13.5" customHeight="1">
      <c r="B38227" t="str">
        <f t="shared" si="597"/>
        <v>---0</v>
      </c>
      <c r="E38227">
        <v>0</v>
      </c>
    </row>
    <row r="38228" spans="2:5" ht="13.5" customHeight="1">
      <c r="B38228" t="str">
        <f t="shared" si="597"/>
        <v>---0</v>
      </c>
      <c r="E38228">
        <v>0</v>
      </c>
    </row>
    <row r="38229" spans="2:5" ht="13.5" customHeight="1">
      <c r="B38229" t="str">
        <f t="shared" si="597"/>
        <v>---0</v>
      </c>
      <c r="E38229">
        <v>0</v>
      </c>
    </row>
    <row r="38230" spans="2:5" ht="13.5" customHeight="1">
      <c r="B38230" t="str">
        <f t="shared" si="597"/>
        <v>---0</v>
      </c>
      <c r="E38230">
        <v>0</v>
      </c>
    </row>
    <row r="38231" spans="2:5" ht="13.5" customHeight="1">
      <c r="B38231" t="str">
        <f t="shared" si="597"/>
        <v>---0</v>
      </c>
      <c r="E38231">
        <v>0</v>
      </c>
    </row>
    <row r="38232" spans="2:5" ht="13.5" customHeight="1">
      <c r="B38232" t="str">
        <f t="shared" si="597"/>
        <v>---0</v>
      </c>
      <c r="E38232">
        <v>0</v>
      </c>
    </row>
    <row r="38233" spans="2:5" ht="13.5" customHeight="1">
      <c r="B38233" t="str">
        <f t="shared" si="597"/>
        <v>---0</v>
      </c>
      <c r="E38233">
        <v>0</v>
      </c>
    </row>
    <row r="38234" spans="2:5" ht="13.5" customHeight="1">
      <c r="B38234" t="str">
        <f t="shared" si="597"/>
        <v>---0</v>
      </c>
      <c r="E38234">
        <v>0</v>
      </c>
    </row>
    <row r="38235" spans="2:5" ht="13.5" customHeight="1">
      <c r="B38235" t="str">
        <f t="shared" si="597"/>
        <v>---0</v>
      </c>
      <c r="E38235">
        <v>0</v>
      </c>
    </row>
    <row r="38236" spans="2:5" ht="13.5" customHeight="1">
      <c r="B38236" t="str">
        <f t="shared" si="597"/>
        <v>---0</v>
      </c>
      <c r="E38236">
        <v>0</v>
      </c>
    </row>
    <row r="38237" spans="2:5" ht="13.5" customHeight="1">
      <c r="B38237" t="str">
        <f t="shared" si="597"/>
        <v>---0</v>
      </c>
      <c r="E38237">
        <v>0</v>
      </c>
    </row>
    <row r="38238" spans="2:5" ht="13.5" customHeight="1">
      <c r="B38238" t="str">
        <f t="shared" si="597"/>
        <v>---0</v>
      </c>
      <c r="E38238">
        <v>0</v>
      </c>
    </row>
    <row r="38239" spans="2:5" ht="13.5" customHeight="1">
      <c r="B38239" t="str">
        <f t="shared" si="597"/>
        <v>---0</v>
      </c>
      <c r="E38239">
        <v>0</v>
      </c>
    </row>
    <row r="38240" spans="2:5" ht="13.5" customHeight="1">
      <c r="B38240" t="str">
        <f t="shared" si="597"/>
        <v>---0</v>
      </c>
      <c r="E38240">
        <v>0</v>
      </c>
    </row>
    <row r="38241" spans="2:5" ht="13.5" customHeight="1">
      <c r="B38241" t="str">
        <f t="shared" si="597"/>
        <v>---0</v>
      </c>
      <c r="E38241">
        <v>0</v>
      </c>
    </row>
    <row r="38242" spans="2:5" ht="13.5" customHeight="1">
      <c r="B38242" t="str">
        <f t="shared" si="597"/>
        <v>---0</v>
      </c>
      <c r="E38242">
        <v>0</v>
      </c>
    </row>
    <row r="38243" spans="2:5" ht="13.5" customHeight="1">
      <c r="B38243" t="str">
        <f t="shared" si="597"/>
        <v>---0</v>
      </c>
      <c r="E38243">
        <v>0</v>
      </c>
    </row>
    <row r="38244" spans="2:5" ht="13.5" customHeight="1">
      <c r="B38244" t="str">
        <f t="shared" si="597"/>
        <v>---0</v>
      </c>
      <c r="E38244">
        <v>0</v>
      </c>
    </row>
    <row r="38245" spans="2:5" ht="13.5" customHeight="1">
      <c r="B38245" t="str">
        <f t="shared" si="597"/>
        <v>---0</v>
      </c>
      <c r="E38245">
        <v>0</v>
      </c>
    </row>
    <row r="38246" spans="2:5" ht="13.5" customHeight="1">
      <c r="B38246" t="str">
        <f t="shared" si="597"/>
        <v>---0</v>
      </c>
      <c r="E38246">
        <v>0</v>
      </c>
    </row>
    <row r="38247" spans="2:5" ht="13.5" customHeight="1">
      <c r="B38247" t="str">
        <f t="shared" si="597"/>
        <v>---0</v>
      </c>
      <c r="E38247">
        <v>0</v>
      </c>
    </row>
    <row r="38248" spans="2:5" ht="13.5" customHeight="1">
      <c r="B38248" t="str">
        <f t="shared" si="597"/>
        <v>---0</v>
      </c>
      <c r="E38248">
        <v>0</v>
      </c>
    </row>
    <row r="38249" spans="2:5" ht="13.5" customHeight="1">
      <c r="B38249" t="str">
        <f t="shared" si="597"/>
        <v>---0</v>
      </c>
      <c r="E38249">
        <v>0</v>
      </c>
    </row>
    <row r="38250" spans="2:5" ht="13.5" customHeight="1">
      <c r="B38250" t="str">
        <f t="shared" si="597"/>
        <v>---0</v>
      </c>
      <c r="E38250">
        <v>0</v>
      </c>
    </row>
    <row r="38251" spans="2:5" ht="13.5" customHeight="1">
      <c r="B38251" t="str">
        <f t="shared" si="597"/>
        <v>---0</v>
      </c>
      <c r="E38251">
        <v>0</v>
      </c>
    </row>
    <row r="38252" spans="2:5" ht="13.5" customHeight="1">
      <c r="B38252" t="str">
        <f t="shared" si="597"/>
        <v>---0</v>
      </c>
      <c r="E38252">
        <v>0</v>
      </c>
    </row>
    <row r="38253" spans="2:5" ht="13.5" customHeight="1">
      <c r="B38253" t="str">
        <f t="shared" si="597"/>
        <v>---0</v>
      </c>
      <c r="E38253">
        <v>0</v>
      </c>
    </row>
    <row r="38254" spans="2:5" ht="13.5" customHeight="1">
      <c r="B38254" t="str">
        <f t="shared" si="597"/>
        <v>---0</v>
      </c>
      <c r="E38254">
        <v>0</v>
      </c>
    </row>
    <row r="38255" spans="2:5" ht="13.5" customHeight="1">
      <c r="B38255" t="str">
        <f t="shared" si="597"/>
        <v>---0</v>
      </c>
      <c r="E38255">
        <v>0</v>
      </c>
    </row>
    <row r="38256" spans="2:5" ht="13.5" customHeight="1">
      <c r="B38256" t="str">
        <f t="shared" si="597"/>
        <v>---0</v>
      </c>
      <c r="E38256">
        <v>0</v>
      </c>
    </row>
    <row r="38257" spans="2:5" ht="13.5" customHeight="1">
      <c r="B38257" t="str">
        <f t="shared" si="597"/>
        <v>---0</v>
      </c>
      <c r="E38257">
        <v>0</v>
      </c>
    </row>
    <row r="38258" spans="2:5" ht="13.5" customHeight="1">
      <c r="B38258" t="str">
        <f t="shared" si="597"/>
        <v>---0</v>
      </c>
      <c r="E38258">
        <v>0</v>
      </c>
    </row>
    <row r="38259" spans="2:5" ht="13.5" customHeight="1">
      <c r="B38259" t="str">
        <f t="shared" si="597"/>
        <v>---0</v>
      </c>
      <c r="E38259">
        <v>0</v>
      </c>
    </row>
    <row r="38260" spans="2:5" ht="13.5" customHeight="1">
      <c r="B38260" t="str">
        <f t="shared" si="597"/>
        <v>---0</v>
      </c>
      <c r="E38260">
        <v>0</v>
      </c>
    </row>
    <row r="38261" spans="2:5" ht="13.5" customHeight="1">
      <c r="B38261" t="str">
        <f t="shared" si="597"/>
        <v>---0</v>
      </c>
      <c r="E38261">
        <v>0</v>
      </c>
    </row>
    <row r="38262" spans="2:5" ht="13.5" customHeight="1">
      <c r="B38262" t="str">
        <f t="shared" si="597"/>
        <v>---0</v>
      </c>
      <c r="E38262">
        <v>0</v>
      </c>
    </row>
    <row r="38263" spans="2:5" ht="13.5" customHeight="1">
      <c r="B38263" t="str">
        <f t="shared" si="597"/>
        <v>---0</v>
      </c>
      <c r="E38263">
        <v>0</v>
      </c>
    </row>
    <row r="38264" spans="2:5" ht="13.5" customHeight="1">
      <c r="B38264" t="str">
        <f t="shared" si="597"/>
        <v>---0</v>
      </c>
      <c r="E38264">
        <v>0</v>
      </c>
    </row>
    <row r="38265" spans="2:5" ht="13.5" customHeight="1">
      <c r="B38265" t="str">
        <f t="shared" si="597"/>
        <v>---0</v>
      </c>
      <c r="E38265">
        <v>0</v>
      </c>
    </row>
    <row r="38266" spans="2:5" ht="13.5" customHeight="1">
      <c r="B38266" t="str">
        <f t="shared" si="597"/>
        <v>---0</v>
      </c>
      <c r="E38266">
        <v>0</v>
      </c>
    </row>
    <row r="38267" spans="2:5" ht="13.5" customHeight="1">
      <c r="B38267" t="str">
        <f t="shared" si="597"/>
        <v>---0</v>
      </c>
      <c r="E38267">
        <v>0</v>
      </c>
    </row>
    <row r="38268" spans="2:5" ht="13.5" customHeight="1">
      <c r="B38268" t="str">
        <f t="shared" si="597"/>
        <v>---0</v>
      </c>
      <c r="E38268">
        <v>0</v>
      </c>
    </row>
    <row r="38269" spans="2:5" ht="13.5" customHeight="1">
      <c r="B38269" t="str">
        <f t="shared" si="597"/>
        <v>---0</v>
      </c>
      <c r="E38269">
        <v>0</v>
      </c>
    </row>
    <row r="38270" spans="2:5" ht="13.5" customHeight="1">
      <c r="B38270" t="str">
        <f t="shared" si="597"/>
        <v>---0</v>
      </c>
      <c r="E38270">
        <v>0</v>
      </c>
    </row>
    <row r="38271" spans="2:5" ht="13.5" customHeight="1">
      <c r="B38271" t="str">
        <f t="shared" si="597"/>
        <v>---0</v>
      </c>
      <c r="E38271">
        <v>0</v>
      </c>
    </row>
    <row r="38272" spans="2:5" ht="13.5" customHeight="1">
      <c r="B38272" t="str">
        <f t="shared" si="597"/>
        <v>---0</v>
      </c>
      <c r="E38272">
        <v>0</v>
      </c>
    </row>
    <row r="38273" spans="2:5" ht="13.5" customHeight="1">
      <c r="B38273" t="str">
        <f t="shared" si="597"/>
        <v>---0</v>
      </c>
      <c r="E38273">
        <v>0</v>
      </c>
    </row>
    <row r="38274" spans="2:5" ht="13.5" customHeight="1">
      <c r="B38274" t="str">
        <f t="shared" si="597"/>
        <v>---0</v>
      </c>
      <c r="E38274">
        <v>0</v>
      </c>
    </row>
    <row r="38275" spans="2:5" ht="13.5" customHeight="1">
      <c r="B38275" t="str">
        <f t="shared" ref="B38275:B38338" si="598">A38275&amp;"---"&amp;E38275</f>
        <v>---0</v>
      </c>
      <c r="E38275">
        <v>0</v>
      </c>
    </row>
    <row r="38276" spans="2:5" ht="13.5" customHeight="1">
      <c r="B38276" t="str">
        <f t="shared" si="598"/>
        <v>---0</v>
      </c>
      <c r="E38276">
        <v>0</v>
      </c>
    </row>
    <row r="38277" spans="2:5" ht="13.5" customHeight="1">
      <c r="B38277" t="str">
        <f t="shared" si="598"/>
        <v>---0</v>
      </c>
      <c r="E38277">
        <v>0</v>
      </c>
    </row>
    <row r="38278" spans="2:5" ht="13.5" customHeight="1">
      <c r="B38278" t="str">
        <f t="shared" si="598"/>
        <v>---0</v>
      </c>
      <c r="E38278">
        <v>0</v>
      </c>
    </row>
    <row r="38279" spans="2:5" ht="13.5" customHeight="1">
      <c r="B38279" t="str">
        <f t="shared" si="598"/>
        <v>---0</v>
      </c>
      <c r="E38279">
        <v>0</v>
      </c>
    </row>
    <row r="38280" spans="2:5" ht="13.5" customHeight="1">
      <c r="B38280" t="str">
        <f t="shared" si="598"/>
        <v>---0</v>
      </c>
      <c r="E38280">
        <v>0</v>
      </c>
    </row>
    <row r="38281" spans="2:5" ht="13.5" customHeight="1">
      <c r="B38281" t="str">
        <f t="shared" si="598"/>
        <v>---0</v>
      </c>
      <c r="E38281">
        <v>0</v>
      </c>
    </row>
    <row r="38282" spans="2:5" ht="13.5" customHeight="1">
      <c r="B38282" t="str">
        <f t="shared" si="598"/>
        <v>---0</v>
      </c>
      <c r="E38282">
        <v>0</v>
      </c>
    </row>
    <row r="38283" spans="2:5" ht="13.5" customHeight="1">
      <c r="B38283" t="str">
        <f t="shared" si="598"/>
        <v>---0</v>
      </c>
      <c r="E38283">
        <v>0</v>
      </c>
    </row>
    <row r="38284" spans="2:5" ht="13.5" customHeight="1">
      <c r="B38284" t="str">
        <f t="shared" si="598"/>
        <v>---0</v>
      </c>
      <c r="E38284">
        <v>0</v>
      </c>
    </row>
    <row r="38285" spans="2:5" ht="13.5" customHeight="1">
      <c r="B38285" t="str">
        <f t="shared" si="598"/>
        <v>---0</v>
      </c>
      <c r="E38285">
        <v>0</v>
      </c>
    </row>
    <row r="38286" spans="2:5" ht="13.5" customHeight="1">
      <c r="B38286" t="str">
        <f t="shared" si="598"/>
        <v>---0</v>
      </c>
      <c r="E38286">
        <v>0</v>
      </c>
    </row>
    <row r="38287" spans="2:5" ht="13.5" customHeight="1">
      <c r="B38287" t="str">
        <f t="shared" si="598"/>
        <v>---0</v>
      </c>
      <c r="E38287">
        <v>0</v>
      </c>
    </row>
    <row r="38288" spans="2:5" ht="13.5" customHeight="1">
      <c r="B38288" t="str">
        <f t="shared" si="598"/>
        <v>---0</v>
      </c>
      <c r="E38288">
        <v>0</v>
      </c>
    </row>
    <row r="38289" spans="2:5" ht="13.5" customHeight="1">
      <c r="B38289" t="str">
        <f t="shared" si="598"/>
        <v>---0</v>
      </c>
      <c r="E38289">
        <v>0</v>
      </c>
    </row>
    <row r="38290" spans="2:5" ht="13.5" customHeight="1">
      <c r="B38290" t="str">
        <f t="shared" si="598"/>
        <v>---0</v>
      </c>
      <c r="E38290">
        <v>0</v>
      </c>
    </row>
    <row r="38291" spans="2:5" ht="13.5" customHeight="1">
      <c r="B38291" t="str">
        <f t="shared" si="598"/>
        <v>---0</v>
      </c>
      <c r="E38291">
        <v>0</v>
      </c>
    </row>
    <row r="38292" spans="2:5" ht="13.5" customHeight="1">
      <c r="B38292" t="str">
        <f t="shared" si="598"/>
        <v>---0</v>
      </c>
      <c r="E38292">
        <v>0</v>
      </c>
    </row>
    <row r="38293" spans="2:5" ht="13.5" customHeight="1">
      <c r="B38293" t="str">
        <f t="shared" si="598"/>
        <v>---0</v>
      </c>
      <c r="E38293">
        <v>0</v>
      </c>
    </row>
    <row r="38294" spans="2:5" ht="13.5" customHeight="1">
      <c r="B38294" t="str">
        <f t="shared" si="598"/>
        <v>---0</v>
      </c>
      <c r="E38294">
        <v>0</v>
      </c>
    </row>
    <row r="38295" spans="2:5" ht="13.5" customHeight="1">
      <c r="B38295" t="str">
        <f t="shared" si="598"/>
        <v>---0</v>
      </c>
      <c r="E38295">
        <v>0</v>
      </c>
    </row>
    <row r="38296" spans="2:5" ht="13.5" customHeight="1">
      <c r="B38296" t="str">
        <f t="shared" si="598"/>
        <v>---0</v>
      </c>
      <c r="E38296">
        <v>0</v>
      </c>
    </row>
    <row r="38297" spans="2:5" ht="13.5" customHeight="1">
      <c r="B38297" t="str">
        <f t="shared" si="598"/>
        <v>---0</v>
      </c>
      <c r="E38297">
        <v>0</v>
      </c>
    </row>
    <row r="38298" spans="2:5" ht="13.5" customHeight="1">
      <c r="B38298" t="str">
        <f t="shared" si="598"/>
        <v>---0</v>
      </c>
      <c r="E38298">
        <v>0</v>
      </c>
    </row>
    <row r="38299" spans="2:5" ht="13.5" customHeight="1">
      <c r="B38299" t="str">
        <f t="shared" si="598"/>
        <v>---0</v>
      </c>
      <c r="E38299">
        <v>0</v>
      </c>
    </row>
    <row r="38300" spans="2:5" ht="13.5" customHeight="1">
      <c r="B38300" t="str">
        <f t="shared" si="598"/>
        <v>---0</v>
      </c>
      <c r="E38300">
        <v>0</v>
      </c>
    </row>
    <row r="38301" spans="2:5" ht="13.5" customHeight="1">
      <c r="B38301" t="str">
        <f t="shared" si="598"/>
        <v>---0</v>
      </c>
      <c r="E38301">
        <v>0</v>
      </c>
    </row>
    <row r="38302" spans="2:5" ht="13.5" customHeight="1">
      <c r="B38302" t="str">
        <f t="shared" si="598"/>
        <v>---0</v>
      </c>
      <c r="E38302">
        <v>0</v>
      </c>
    </row>
    <row r="38303" spans="2:5" ht="13.5" customHeight="1">
      <c r="B38303" t="str">
        <f t="shared" si="598"/>
        <v>---0</v>
      </c>
      <c r="E38303">
        <v>0</v>
      </c>
    </row>
    <row r="38304" spans="2:5" ht="13.5" customHeight="1">
      <c r="B38304" t="str">
        <f t="shared" si="598"/>
        <v>---0</v>
      </c>
      <c r="E38304">
        <v>0</v>
      </c>
    </row>
    <row r="38305" spans="2:5" ht="13.5" customHeight="1">
      <c r="B38305" t="str">
        <f t="shared" si="598"/>
        <v>---0</v>
      </c>
      <c r="E38305">
        <v>0</v>
      </c>
    </row>
    <row r="38306" spans="2:5" ht="13.5" customHeight="1">
      <c r="B38306" t="str">
        <f t="shared" si="598"/>
        <v>---0</v>
      </c>
      <c r="E38306">
        <v>0</v>
      </c>
    </row>
    <row r="38307" spans="2:5" ht="13.5" customHeight="1">
      <c r="B38307" t="str">
        <f t="shared" si="598"/>
        <v>---0</v>
      </c>
      <c r="E38307">
        <v>0</v>
      </c>
    </row>
    <row r="38308" spans="2:5" ht="13.5" customHeight="1">
      <c r="B38308" t="str">
        <f t="shared" si="598"/>
        <v>---0</v>
      </c>
      <c r="E38308">
        <v>0</v>
      </c>
    </row>
    <row r="38309" spans="2:5" ht="13.5" customHeight="1">
      <c r="B38309" t="str">
        <f t="shared" si="598"/>
        <v>---0</v>
      </c>
      <c r="E38309">
        <v>0</v>
      </c>
    </row>
    <row r="38310" spans="2:5" ht="13.5" customHeight="1">
      <c r="B38310" t="str">
        <f t="shared" si="598"/>
        <v>---0</v>
      </c>
      <c r="E38310">
        <v>0</v>
      </c>
    </row>
    <row r="38311" spans="2:5" ht="13.5" customHeight="1">
      <c r="B38311" t="str">
        <f t="shared" si="598"/>
        <v>---0</v>
      </c>
      <c r="E38311">
        <v>0</v>
      </c>
    </row>
    <row r="38312" spans="2:5" ht="13.5" customHeight="1">
      <c r="B38312" t="str">
        <f t="shared" si="598"/>
        <v>---0</v>
      </c>
      <c r="E38312">
        <v>0</v>
      </c>
    </row>
    <row r="38313" spans="2:5" ht="13.5" customHeight="1">
      <c r="B38313" t="str">
        <f t="shared" si="598"/>
        <v>---0</v>
      </c>
      <c r="E38313">
        <v>0</v>
      </c>
    </row>
    <row r="38314" spans="2:5" ht="13.5" customHeight="1">
      <c r="B38314" t="str">
        <f t="shared" si="598"/>
        <v>---0</v>
      </c>
      <c r="E38314">
        <v>0</v>
      </c>
    </row>
    <row r="38315" spans="2:5" ht="13.5" customHeight="1">
      <c r="B38315" t="str">
        <f t="shared" si="598"/>
        <v>---0</v>
      </c>
      <c r="E38315">
        <v>0</v>
      </c>
    </row>
    <row r="38316" spans="2:5" ht="13.5" customHeight="1">
      <c r="B38316" t="str">
        <f t="shared" si="598"/>
        <v>---0</v>
      </c>
      <c r="E38316">
        <v>0</v>
      </c>
    </row>
    <row r="38317" spans="2:5" ht="13.5" customHeight="1">
      <c r="B38317" t="str">
        <f t="shared" si="598"/>
        <v>---0</v>
      </c>
      <c r="E38317">
        <v>0</v>
      </c>
    </row>
    <row r="38318" spans="2:5" ht="13.5" customHeight="1">
      <c r="B38318" t="str">
        <f t="shared" si="598"/>
        <v>---0</v>
      </c>
      <c r="E38318">
        <v>0</v>
      </c>
    </row>
    <row r="38319" spans="2:5" ht="13.5" customHeight="1">
      <c r="B38319" t="str">
        <f t="shared" si="598"/>
        <v>---0</v>
      </c>
      <c r="E38319">
        <v>0</v>
      </c>
    </row>
    <row r="38320" spans="2:5" ht="13.5" customHeight="1">
      <c r="B38320" t="str">
        <f t="shared" si="598"/>
        <v>---0</v>
      </c>
      <c r="E38320">
        <v>0</v>
      </c>
    </row>
    <row r="38321" spans="2:5" ht="13.5" customHeight="1">
      <c r="B38321" t="str">
        <f t="shared" si="598"/>
        <v>---0</v>
      </c>
      <c r="E38321">
        <v>0</v>
      </c>
    </row>
    <row r="38322" spans="2:5" ht="13.5" customHeight="1">
      <c r="B38322" t="str">
        <f t="shared" si="598"/>
        <v>---0</v>
      </c>
      <c r="E38322">
        <v>0</v>
      </c>
    </row>
    <row r="38323" spans="2:5" ht="13.5" customHeight="1">
      <c r="B38323" t="str">
        <f t="shared" si="598"/>
        <v>---0</v>
      </c>
      <c r="E38323">
        <v>0</v>
      </c>
    </row>
    <row r="38324" spans="2:5" ht="13.5" customHeight="1">
      <c r="B38324" t="str">
        <f t="shared" si="598"/>
        <v>---0</v>
      </c>
      <c r="E38324">
        <v>0</v>
      </c>
    </row>
    <row r="38325" spans="2:5" ht="13.5" customHeight="1">
      <c r="B38325" t="str">
        <f t="shared" si="598"/>
        <v>---0</v>
      </c>
      <c r="E38325">
        <v>0</v>
      </c>
    </row>
    <row r="38326" spans="2:5" ht="13.5" customHeight="1">
      <c r="B38326" t="str">
        <f t="shared" si="598"/>
        <v>---0</v>
      </c>
      <c r="E38326">
        <v>0</v>
      </c>
    </row>
    <row r="38327" spans="2:5" ht="13.5" customHeight="1">
      <c r="B38327" t="str">
        <f t="shared" si="598"/>
        <v>---0</v>
      </c>
      <c r="E38327">
        <v>0</v>
      </c>
    </row>
    <row r="38328" spans="2:5" ht="13.5" customHeight="1">
      <c r="B38328" t="str">
        <f t="shared" si="598"/>
        <v>---0</v>
      </c>
      <c r="E38328">
        <v>0</v>
      </c>
    </row>
    <row r="38329" spans="2:5" ht="13.5" customHeight="1">
      <c r="B38329" t="str">
        <f t="shared" si="598"/>
        <v>---0</v>
      </c>
      <c r="E38329">
        <v>0</v>
      </c>
    </row>
    <row r="38330" spans="2:5" ht="13.5" customHeight="1">
      <c r="B38330" t="str">
        <f t="shared" si="598"/>
        <v>---0</v>
      </c>
      <c r="E38330">
        <v>0</v>
      </c>
    </row>
    <row r="38331" spans="2:5" ht="13.5" customHeight="1">
      <c r="B38331" t="str">
        <f t="shared" si="598"/>
        <v>---0</v>
      </c>
      <c r="E38331">
        <v>0</v>
      </c>
    </row>
    <row r="38332" spans="2:5" ht="13.5" customHeight="1">
      <c r="B38332" t="str">
        <f t="shared" si="598"/>
        <v>---0</v>
      </c>
      <c r="E38332">
        <v>0</v>
      </c>
    </row>
    <row r="38333" spans="2:5" ht="13.5" customHeight="1">
      <c r="B38333" t="str">
        <f t="shared" si="598"/>
        <v>---0</v>
      </c>
      <c r="E38333">
        <v>0</v>
      </c>
    </row>
    <row r="38334" spans="2:5" ht="13.5" customHeight="1">
      <c r="B38334" t="str">
        <f t="shared" si="598"/>
        <v>---0</v>
      </c>
      <c r="E38334">
        <v>0</v>
      </c>
    </row>
    <row r="38335" spans="2:5" ht="13.5" customHeight="1">
      <c r="B38335" t="str">
        <f t="shared" si="598"/>
        <v>---0</v>
      </c>
      <c r="E38335">
        <v>0</v>
      </c>
    </row>
    <row r="38336" spans="2:5" ht="13.5" customHeight="1">
      <c r="B38336" t="str">
        <f t="shared" si="598"/>
        <v>---0</v>
      </c>
      <c r="E38336">
        <v>0</v>
      </c>
    </row>
    <row r="38337" spans="2:5" ht="13.5" customHeight="1">
      <c r="B38337" t="str">
        <f t="shared" si="598"/>
        <v>---0</v>
      </c>
      <c r="E38337">
        <v>0</v>
      </c>
    </row>
    <row r="38338" spans="2:5" ht="13.5" customHeight="1">
      <c r="B38338" t="str">
        <f t="shared" si="598"/>
        <v>---0</v>
      </c>
      <c r="E38338">
        <v>0</v>
      </c>
    </row>
    <row r="38339" spans="2:5" ht="13.5" customHeight="1">
      <c r="B38339" t="str">
        <f t="shared" ref="B38339:B38402" si="599">A38339&amp;"---"&amp;E38339</f>
        <v>---0</v>
      </c>
      <c r="E38339">
        <v>0</v>
      </c>
    </row>
    <row r="38340" spans="2:5" ht="13.5" customHeight="1">
      <c r="B38340" t="str">
        <f t="shared" si="599"/>
        <v>---0</v>
      </c>
      <c r="E38340">
        <v>0</v>
      </c>
    </row>
    <row r="38341" spans="2:5" ht="13.5" customHeight="1">
      <c r="B38341" t="str">
        <f t="shared" si="599"/>
        <v>---0</v>
      </c>
      <c r="E38341">
        <v>0</v>
      </c>
    </row>
    <row r="38342" spans="2:5" ht="13.5" customHeight="1">
      <c r="B38342" t="str">
        <f t="shared" si="599"/>
        <v>---0</v>
      </c>
      <c r="E38342">
        <v>0</v>
      </c>
    </row>
    <row r="38343" spans="2:5" ht="13.5" customHeight="1">
      <c r="B38343" t="str">
        <f t="shared" si="599"/>
        <v>---0</v>
      </c>
      <c r="E38343">
        <v>0</v>
      </c>
    </row>
    <row r="38344" spans="2:5" ht="13.5" customHeight="1">
      <c r="B38344" t="str">
        <f t="shared" si="599"/>
        <v>---0</v>
      </c>
      <c r="E38344">
        <v>0</v>
      </c>
    </row>
    <row r="38345" spans="2:5" ht="13.5" customHeight="1">
      <c r="B38345" t="str">
        <f t="shared" si="599"/>
        <v>---0</v>
      </c>
      <c r="E38345">
        <v>0</v>
      </c>
    </row>
    <row r="38346" spans="2:5" ht="13.5" customHeight="1">
      <c r="B38346" t="str">
        <f t="shared" si="599"/>
        <v>---0</v>
      </c>
      <c r="E38346">
        <v>0</v>
      </c>
    </row>
    <row r="38347" spans="2:5" ht="13.5" customHeight="1">
      <c r="B38347" t="str">
        <f t="shared" si="599"/>
        <v>---0</v>
      </c>
      <c r="E38347">
        <v>0</v>
      </c>
    </row>
    <row r="38348" spans="2:5" ht="13.5" customHeight="1">
      <c r="B38348" t="str">
        <f t="shared" si="599"/>
        <v>---0</v>
      </c>
      <c r="E38348">
        <v>0</v>
      </c>
    </row>
    <row r="38349" spans="2:5" ht="13.5" customHeight="1">
      <c r="B38349" t="str">
        <f t="shared" si="599"/>
        <v>---0</v>
      </c>
      <c r="E38349">
        <v>0</v>
      </c>
    </row>
    <row r="38350" spans="2:5" ht="13.5" customHeight="1">
      <c r="B38350" t="str">
        <f t="shared" si="599"/>
        <v>---0</v>
      </c>
      <c r="E38350">
        <v>0</v>
      </c>
    </row>
    <row r="38351" spans="2:5" ht="13.5" customHeight="1">
      <c r="B38351" t="str">
        <f t="shared" si="599"/>
        <v>---0</v>
      </c>
      <c r="E38351">
        <v>0</v>
      </c>
    </row>
    <row r="38352" spans="2:5" ht="13.5" customHeight="1">
      <c r="B38352" t="str">
        <f t="shared" si="599"/>
        <v>---0</v>
      </c>
      <c r="E38352">
        <v>0</v>
      </c>
    </row>
    <row r="38353" spans="2:5" ht="13.5" customHeight="1">
      <c r="B38353" t="str">
        <f t="shared" si="599"/>
        <v>---0</v>
      </c>
      <c r="E38353">
        <v>0</v>
      </c>
    </row>
    <row r="38354" spans="2:5" ht="13.5" customHeight="1">
      <c r="B38354" t="str">
        <f t="shared" si="599"/>
        <v>---0</v>
      </c>
      <c r="E38354">
        <v>0</v>
      </c>
    </row>
    <row r="38355" spans="2:5" ht="13.5" customHeight="1">
      <c r="B38355" t="str">
        <f t="shared" si="599"/>
        <v>---0</v>
      </c>
      <c r="E38355">
        <v>0</v>
      </c>
    </row>
    <row r="38356" spans="2:5" ht="13.5" customHeight="1">
      <c r="B38356" t="str">
        <f t="shared" si="599"/>
        <v>---0</v>
      </c>
      <c r="E38356">
        <v>0</v>
      </c>
    </row>
    <row r="38357" spans="2:5" ht="13.5" customHeight="1">
      <c r="B38357" t="str">
        <f t="shared" si="599"/>
        <v>---0</v>
      </c>
      <c r="E38357">
        <v>0</v>
      </c>
    </row>
    <row r="38358" spans="2:5" ht="13.5" customHeight="1">
      <c r="B38358" t="str">
        <f t="shared" si="599"/>
        <v>---0</v>
      </c>
      <c r="E38358">
        <v>0</v>
      </c>
    </row>
    <row r="38359" spans="2:5" ht="13.5" customHeight="1">
      <c r="B38359" t="str">
        <f t="shared" si="599"/>
        <v>---0</v>
      </c>
      <c r="E38359">
        <v>0</v>
      </c>
    </row>
    <row r="38360" spans="2:5" ht="13.5" customHeight="1">
      <c r="B38360" t="str">
        <f t="shared" si="599"/>
        <v>---0</v>
      </c>
      <c r="E38360">
        <v>0</v>
      </c>
    </row>
    <row r="38361" spans="2:5" ht="13.5" customHeight="1">
      <c r="B38361" t="str">
        <f t="shared" si="599"/>
        <v>---0</v>
      </c>
      <c r="E38361">
        <v>0</v>
      </c>
    </row>
    <row r="38362" spans="2:5" ht="13.5" customHeight="1">
      <c r="B38362" t="str">
        <f t="shared" si="599"/>
        <v>---0</v>
      </c>
      <c r="E38362">
        <v>0</v>
      </c>
    </row>
    <row r="38363" spans="2:5" ht="13.5" customHeight="1">
      <c r="B38363" t="str">
        <f t="shared" si="599"/>
        <v>---0</v>
      </c>
      <c r="E38363">
        <v>0</v>
      </c>
    </row>
    <row r="38364" spans="2:5" ht="13.5" customHeight="1">
      <c r="B38364" t="str">
        <f t="shared" si="599"/>
        <v>---0</v>
      </c>
      <c r="E38364">
        <v>0</v>
      </c>
    </row>
    <row r="38365" spans="2:5" ht="13.5" customHeight="1">
      <c r="B38365" t="str">
        <f t="shared" si="599"/>
        <v>---0</v>
      </c>
      <c r="E38365">
        <v>0</v>
      </c>
    </row>
    <row r="38366" spans="2:5" ht="13.5" customHeight="1">
      <c r="B38366" t="str">
        <f t="shared" si="599"/>
        <v>---0</v>
      </c>
      <c r="E38366">
        <v>0</v>
      </c>
    </row>
    <row r="38367" spans="2:5" ht="13.5" customHeight="1">
      <c r="B38367" t="str">
        <f t="shared" si="599"/>
        <v>---0</v>
      </c>
      <c r="E38367">
        <v>0</v>
      </c>
    </row>
    <row r="38368" spans="2:5" ht="13.5" customHeight="1">
      <c r="B38368" t="str">
        <f t="shared" si="599"/>
        <v>---0</v>
      </c>
      <c r="E38368">
        <v>0</v>
      </c>
    </row>
    <row r="38369" spans="2:5" ht="13.5" customHeight="1">
      <c r="B38369" t="str">
        <f t="shared" si="599"/>
        <v>---0</v>
      </c>
      <c r="E38369">
        <v>0</v>
      </c>
    </row>
    <row r="38370" spans="2:5" ht="13.5" customHeight="1">
      <c r="B38370" t="str">
        <f t="shared" si="599"/>
        <v>---0</v>
      </c>
      <c r="E38370">
        <v>0</v>
      </c>
    </row>
    <row r="38371" spans="2:5" ht="13.5" customHeight="1">
      <c r="B38371" t="str">
        <f t="shared" si="599"/>
        <v>---0</v>
      </c>
      <c r="E38371">
        <v>0</v>
      </c>
    </row>
    <row r="38372" spans="2:5" ht="13.5" customHeight="1">
      <c r="B38372" t="str">
        <f t="shared" si="599"/>
        <v>---0</v>
      </c>
      <c r="E38372">
        <v>0</v>
      </c>
    </row>
    <row r="38373" spans="2:5" ht="13.5" customHeight="1">
      <c r="B38373" t="str">
        <f t="shared" si="599"/>
        <v>---0</v>
      </c>
      <c r="E38373">
        <v>0</v>
      </c>
    </row>
    <row r="38374" spans="2:5" ht="13.5" customHeight="1">
      <c r="B38374" t="str">
        <f t="shared" si="599"/>
        <v>---0</v>
      </c>
      <c r="E38374">
        <v>0</v>
      </c>
    </row>
    <row r="38375" spans="2:5" ht="13.5" customHeight="1">
      <c r="B38375" t="str">
        <f t="shared" si="599"/>
        <v>---0</v>
      </c>
      <c r="E38375">
        <v>0</v>
      </c>
    </row>
    <row r="38376" spans="2:5" ht="13.5" customHeight="1">
      <c r="B38376" t="str">
        <f t="shared" si="599"/>
        <v>---0</v>
      </c>
      <c r="E38376">
        <v>0</v>
      </c>
    </row>
    <row r="38377" spans="2:5" ht="13.5" customHeight="1">
      <c r="B38377" t="str">
        <f t="shared" si="599"/>
        <v>---0</v>
      </c>
      <c r="E38377">
        <v>0</v>
      </c>
    </row>
    <row r="38378" spans="2:5" ht="13.5" customHeight="1">
      <c r="B38378" t="str">
        <f t="shared" si="599"/>
        <v>---0</v>
      </c>
      <c r="E38378">
        <v>0</v>
      </c>
    </row>
    <row r="38379" spans="2:5" ht="13.5" customHeight="1">
      <c r="B38379" t="str">
        <f t="shared" si="599"/>
        <v>---0</v>
      </c>
      <c r="E38379">
        <v>0</v>
      </c>
    </row>
    <row r="38380" spans="2:5" ht="13.5" customHeight="1">
      <c r="B38380" t="str">
        <f t="shared" si="599"/>
        <v>---0</v>
      </c>
      <c r="E38380">
        <v>0</v>
      </c>
    </row>
    <row r="38381" spans="2:5" ht="13.5" customHeight="1">
      <c r="B38381" t="str">
        <f t="shared" si="599"/>
        <v>---0</v>
      </c>
      <c r="E38381">
        <v>0</v>
      </c>
    </row>
    <row r="38382" spans="2:5" ht="13.5" customHeight="1">
      <c r="B38382" t="str">
        <f t="shared" si="599"/>
        <v>---0</v>
      </c>
      <c r="E38382">
        <v>0</v>
      </c>
    </row>
    <row r="38383" spans="2:5" ht="13.5" customHeight="1">
      <c r="B38383" t="str">
        <f t="shared" si="599"/>
        <v>---0</v>
      </c>
      <c r="E38383">
        <v>0</v>
      </c>
    </row>
    <row r="38384" spans="2:5" ht="13.5" customHeight="1">
      <c r="B38384" t="str">
        <f t="shared" si="599"/>
        <v>---0</v>
      </c>
      <c r="E38384">
        <v>0</v>
      </c>
    </row>
    <row r="38385" spans="2:5" ht="13.5" customHeight="1">
      <c r="B38385" t="str">
        <f t="shared" si="599"/>
        <v>---0</v>
      </c>
      <c r="E38385">
        <v>0</v>
      </c>
    </row>
    <row r="38386" spans="2:5" ht="13.5" customHeight="1">
      <c r="B38386" t="str">
        <f t="shared" si="599"/>
        <v>---0</v>
      </c>
      <c r="E38386">
        <v>0</v>
      </c>
    </row>
    <row r="38387" spans="2:5" ht="13.5" customHeight="1">
      <c r="B38387" t="str">
        <f t="shared" si="599"/>
        <v>---0</v>
      </c>
      <c r="E38387">
        <v>0</v>
      </c>
    </row>
    <row r="38388" spans="2:5" ht="13.5" customHeight="1">
      <c r="B38388" t="str">
        <f t="shared" si="599"/>
        <v>---0</v>
      </c>
      <c r="E38388">
        <v>0</v>
      </c>
    </row>
    <row r="38389" spans="2:5" ht="13.5" customHeight="1">
      <c r="B38389" t="str">
        <f t="shared" si="599"/>
        <v>---0</v>
      </c>
      <c r="E38389">
        <v>0</v>
      </c>
    </row>
    <row r="38390" spans="2:5" ht="13.5" customHeight="1">
      <c r="B38390" t="str">
        <f t="shared" si="599"/>
        <v>---0</v>
      </c>
      <c r="E38390">
        <v>0</v>
      </c>
    </row>
    <row r="38391" spans="2:5" ht="13.5" customHeight="1">
      <c r="B38391" t="str">
        <f t="shared" si="599"/>
        <v>---0</v>
      </c>
      <c r="E38391">
        <v>0</v>
      </c>
    </row>
    <row r="38392" spans="2:5" ht="13.5" customHeight="1">
      <c r="B38392" t="str">
        <f t="shared" si="599"/>
        <v>---0</v>
      </c>
      <c r="E38392">
        <v>0</v>
      </c>
    </row>
    <row r="38393" spans="2:5" ht="13.5" customHeight="1">
      <c r="B38393" t="str">
        <f t="shared" si="599"/>
        <v>---0</v>
      </c>
      <c r="E38393">
        <v>0</v>
      </c>
    </row>
    <row r="38394" spans="2:5" ht="13.5" customHeight="1">
      <c r="B38394" t="str">
        <f t="shared" si="599"/>
        <v>---0</v>
      </c>
      <c r="E38394">
        <v>0</v>
      </c>
    </row>
    <row r="38395" spans="2:5" ht="13.5" customHeight="1">
      <c r="B38395" t="str">
        <f t="shared" si="599"/>
        <v>---0</v>
      </c>
      <c r="E38395">
        <v>0</v>
      </c>
    </row>
    <row r="38396" spans="2:5" ht="13.5" customHeight="1">
      <c r="B38396" t="str">
        <f t="shared" si="599"/>
        <v>---0</v>
      </c>
      <c r="E38396">
        <v>0</v>
      </c>
    </row>
    <row r="38397" spans="2:5" ht="13.5" customHeight="1">
      <c r="B38397" t="str">
        <f t="shared" si="599"/>
        <v>---0</v>
      </c>
      <c r="E38397">
        <v>0</v>
      </c>
    </row>
    <row r="38398" spans="2:5" ht="13.5" customHeight="1">
      <c r="B38398" t="str">
        <f t="shared" si="599"/>
        <v>---0</v>
      </c>
      <c r="E38398">
        <v>0</v>
      </c>
    </row>
    <row r="38399" spans="2:5" ht="13.5" customHeight="1">
      <c r="B38399" t="str">
        <f t="shared" si="599"/>
        <v>---0</v>
      </c>
      <c r="E38399">
        <v>0</v>
      </c>
    </row>
    <row r="38400" spans="2:5" ht="13.5" customHeight="1">
      <c r="B38400" t="str">
        <f t="shared" si="599"/>
        <v>---0</v>
      </c>
      <c r="E38400">
        <v>0</v>
      </c>
    </row>
    <row r="38401" spans="2:5" ht="13.5" customHeight="1">
      <c r="B38401" t="str">
        <f t="shared" si="599"/>
        <v>---0</v>
      </c>
      <c r="E38401">
        <v>0</v>
      </c>
    </row>
    <row r="38402" spans="2:5" ht="13.5" customHeight="1">
      <c r="B38402" t="str">
        <f t="shared" si="599"/>
        <v>---0</v>
      </c>
      <c r="E38402">
        <v>0</v>
      </c>
    </row>
    <row r="38403" spans="2:5" ht="13.5" customHeight="1">
      <c r="B38403" t="str">
        <f t="shared" ref="B38403:B38466" si="600">A38403&amp;"---"&amp;E38403</f>
        <v>---0</v>
      </c>
      <c r="E38403">
        <v>0</v>
      </c>
    </row>
    <row r="38404" spans="2:5" ht="13.5" customHeight="1">
      <c r="B38404" t="str">
        <f t="shared" si="600"/>
        <v>---0</v>
      </c>
      <c r="E38404">
        <v>0</v>
      </c>
    </row>
    <row r="38405" spans="2:5" ht="13.5" customHeight="1">
      <c r="B38405" t="str">
        <f t="shared" si="600"/>
        <v>---0</v>
      </c>
      <c r="E38405">
        <v>0</v>
      </c>
    </row>
    <row r="38406" spans="2:5" ht="13.5" customHeight="1">
      <c r="B38406" t="str">
        <f t="shared" si="600"/>
        <v>---0</v>
      </c>
      <c r="E38406">
        <v>0</v>
      </c>
    </row>
    <row r="38407" spans="2:5" ht="13.5" customHeight="1">
      <c r="B38407" t="str">
        <f t="shared" si="600"/>
        <v>---0</v>
      </c>
      <c r="E38407">
        <v>0</v>
      </c>
    </row>
    <row r="38408" spans="2:5" ht="13.5" customHeight="1">
      <c r="B38408" t="str">
        <f t="shared" si="600"/>
        <v>---0</v>
      </c>
      <c r="E38408">
        <v>0</v>
      </c>
    </row>
    <row r="38409" spans="2:5" ht="13.5" customHeight="1">
      <c r="B38409" t="str">
        <f t="shared" si="600"/>
        <v>---0</v>
      </c>
      <c r="E38409">
        <v>0</v>
      </c>
    </row>
    <row r="38410" spans="2:5" ht="13.5" customHeight="1">
      <c r="B38410" t="str">
        <f t="shared" si="600"/>
        <v>---0</v>
      </c>
      <c r="E38410">
        <v>0</v>
      </c>
    </row>
    <row r="38411" spans="2:5" ht="13.5" customHeight="1">
      <c r="B38411" t="str">
        <f t="shared" si="600"/>
        <v>---0</v>
      </c>
      <c r="E38411">
        <v>0</v>
      </c>
    </row>
    <row r="38412" spans="2:5" ht="13.5" customHeight="1">
      <c r="B38412" t="str">
        <f t="shared" si="600"/>
        <v>---0</v>
      </c>
      <c r="E38412">
        <v>0</v>
      </c>
    </row>
    <row r="38413" spans="2:5" ht="13.5" customHeight="1">
      <c r="B38413" t="str">
        <f t="shared" si="600"/>
        <v>---0</v>
      </c>
      <c r="E38413">
        <v>0</v>
      </c>
    </row>
    <row r="38414" spans="2:5" ht="13.5" customHeight="1">
      <c r="B38414" t="str">
        <f t="shared" si="600"/>
        <v>---0</v>
      </c>
      <c r="E38414">
        <v>0</v>
      </c>
    </row>
    <row r="38415" spans="2:5" ht="13.5" customHeight="1">
      <c r="B38415" t="str">
        <f t="shared" si="600"/>
        <v>---0</v>
      </c>
      <c r="E38415">
        <v>0</v>
      </c>
    </row>
    <row r="38416" spans="2:5" ht="13.5" customHeight="1">
      <c r="B38416" t="str">
        <f t="shared" si="600"/>
        <v>---0</v>
      </c>
      <c r="E38416">
        <v>0</v>
      </c>
    </row>
    <row r="38417" spans="2:5" ht="13.5" customHeight="1">
      <c r="B38417" t="str">
        <f t="shared" si="600"/>
        <v>---0</v>
      </c>
      <c r="E38417">
        <v>0</v>
      </c>
    </row>
    <row r="38418" spans="2:5" ht="13.5" customHeight="1">
      <c r="B38418" t="str">
        <f t="shared" si="600"/>
        <v>---0</v>
      </c>
      <c r="E38418">
        <v>0</v>
      </c>
    </row>
    <row r="38419" spans="2:5" ht="13.5" customHeight="1">
      <c r="B38419" t="str">
        <f t="shared" si="600"/>
        <v>---0</v>
      </c>
      <c r="E38419">
        <v>0</v>
      </c>
    </row>
    <row r="38420" spans="2:5" ht="13.5" customHeight="1">
      <c r="B38420" t="str">
        <f t="shared" si="600"/>
        <v>---0</v>
      </c>
      <c r="E38420">
        <v>0</v>
      </c>
    </row>
    <row r="38421" spans="2:5" ht="13.5" customHeight="1">
      <c r="B38421" t="str">
        <f t="shared" si="600"/>
        <v>---0</v>
      </c>
      <c r="E38421">
        <v>0</v>
      </c>
    </row>
    <row r="38422" spans="2:5" ht="13.5" customHeight="1">
      <c r="B38422" t="str">
        <f t="shared" si="600"/>
        <v>---0</v>
      </c>
      <c r="E38422">
        <v>0</v>
      </c>
    </row>
    <row r="38423" spans="2:5" ht="13.5" customHeight="1">
      <c r="B38423" t="str">
        <f t="shared" si="600"/>
        <v>---0</v>
      </c>
      <c r="E38423">
        <v>0</v>
      </c>
    </row>
    <row r="38424" spans="2:5" ht="13.5" customHeight="1">
      <c r="B38424" t="str">
        <f t="shared" si="600"/>
        <v>---0</v>
      </c>
      <c r="E38424">
        <v>0</v>
      </c>
    </row>
    <row r="38425" spans="2:5" ht="13.5" customHeight="1">
      <c r="B38425" t="str">
        <f t="shared" si="600"/>
        <v>---0</v>
      </c>
      <c r="E38425">
        <v>0</v>
      </c>
    </row>
    <row r="38426" spans="2:5" ht="13.5" customHeight="1">
      <c r="B38426" t="str">
        <f t="shared" si="600"/>
        <v>---0</v>
      </c>
      <c r="E38426">
        <v>0</v>
      </c>
    </row>
    <row r="38427" spans="2:5" ht="13.5" customHeight="1">
      <c r="B38427" t="str">
        <f t="shared" si="600"/>
        <v>---0</v>
      </c>
      <c r="E38427">
        <v>0</v>
      </c>
    </row>
    <row r="38428" spans="2:5" ht="13.5" customHeight="1">
      <c r="B38428" t="str">
        <f t="shared" si="600"/>
        <v>---0</v>
      </c>
      <c r="E38428">
        <v>0</v>
      </c>
    </row>
    <row r="38429" spans="2:5" ht="13.5" customHeight="1">
      <c r="B38429" t="str">
        <f t="shared" si="600"/>
        <v>---0</v>
      </c>
      <c r="E38429">
        <v>0</v>
      </c>
    </row>
    <row r="38430" spans="2:5" ht="13.5" customHeight="1">
      <c r="B38430" t="str">
        <f t="shared" si="600"/>
        <v>---0</v>
      </c>
      <c r="E38430">
        <v>0</v>
      </c>
    </row>
    <row r="38431" spans="2:5" ht="13.5" customHeight="1">
      <c r="B38431" t="str">
        <f t="shared" si="600"/>
        <v>---0</v>
      </c>
      <c r="E38431">
        <v>0</v>
      </c>
    </row>
    <row r="38432" spans="2:5" ht="13.5" customHeight="1">
      <c r="B38432" t="str">
        <f t="shared" si="600"/>
        <v>---0</v>
      </c>
      <c r="E38432">
        <v>0</v>
      </c>
    </row>
    <row r="38433" spans="2:5" ht="13.5" customHeight="1">
      <c r="B38433" t="str">
        <f t="shared" si="600"/>
        <v>---0</v>
      </c>
      <c r="E38433">
        <v>0</v>
      </c>
    </row>
    <row r="38434" spans="2:5" ht="13.5" customHeight="1">
      <c r="B38434" t="str">
        <f t="shared" si="600"/>
        <v>---0</v>
      </c>
      <c r="E38434">
        <v>0</v>
      </c>
    </row>
    <row r="38435" spans="2:5" ht="13.5" customHeight="1">
      <c r="B38435" t="str">
        <f t="shared" si="600"/>
        <v>---0</v>
      </c>
      <c r="E38435">
        <v>0</v>
      </c>
    </row>
    <row r="38436" spans="2:5" ht="13.5" customHeight="1">
      <c r="B38436" t="str">
        <f t="shared" si="600"/>
        <v>---0</v>
      </c>
      <c r="E38436">
        <v>0</v>
      </c>
    </row>
    <row r="38437" spans="2:5" ht="13.5" customHeight="1">
      <c r="B38437" t="str">
        <f t="shared" si="600"/>
        <v>---0</v>
      </c>
      <c r="E38437">
        <v>0</v>
      </c>
    </row>
    <row r="38438" spans="2:5" ht="13.5" customHeight="1">
      <c r="B38438" t="str">
        <f t="shared" si="600"/>
        <v>---0</v>
      </c>
      <c r="E38438">
        <v>0</v>
      </c>
    </row>
    <row r="38439" spans="2:5" ht="13.5" customHeight="1">
      <c r="B38439" t="str">
        <f t="shared" si="600"/>
        <v>---0</v>
      </c>
      <c r="E38439">
        <v>0</v>
      </c>
    </row>
    <row r="38440" spans="2:5" ht="13.5" customHeight="1">
      <c r="B38440" t="str">
        <f t="shared" si="600"/>
        <v>---0</v>
      </c>
      <c r="E38440">
        <v>0</v>
      </c>
    </row>
    <row r="38441" spans="2:5" ht="13.5" customHeight="1">
      <c r="B38441" t="str">
        <f t="shared" si="600"/>
        <v>---0</v>
      </c>
      <c r="E38441">
        <v>0</v>
      </c>
    </row>
    <row r="38442" spans="2:5" ht="13.5" customHeight="1">
      <c r="B38442" t="str">
        <f t="shared" si="600"/>
        <v>---0</v>
      </c>
      <c r="E38442">
        <v>0</v>
      </c>
    </row>
    <row r="38443" spans="2:5" ht="13.5" customHeight="1">
      <c r="B38443" t="str">
        <f t="shared" si="600"/>
        <v>---0</v>
      </c>
      <c r="E38443">
        <v>0</v>
      </c>
    </row>
    <row r="38444" spans="2:5" ht="13.5" customHeight="1">
      <c r="B38444" t="str">
        <f t="shared" si="600"/>
        <v>---0</v>
      </c>
      <c r="E38444">
        <v>0</v>
      </c>
    </row>
    <row r="38445" spans="2:5" ht="13.5" customHeight="1">
      <c r="B38445" t="str">
        <f t="shared" si="600"/>
        <v>---0</v>
      </c>
      <c r="E38445">
        <v>0</v>
      </c>
    </row>
    <row r="38446" spans="2:5" ht="13.5" customHeight="1">
      <c r="B38446" t="str">
        <f t="shared" si="600"/>
        <v>---0</v>
      </c>
      <c r="E38446">
        <v>0</v>
      </c>
    </row>
    <row r="38447" spans="2:5" ht="13.5" customHeight="1">
      <c r="B38447" t="str">
        <f t="shared" si="600"/>
        <v>---0</v>
      </c>
      <c r="E38447">
        <v>0</v>
      </c>
    </row>
    <row r="38448" spans="2:5" ht="13.5" customHeight="1">
      <c r="B38448" t="str">
        <f t="shared" si="600"/>
        <v>---0</v>
      </c>
      <c r="E38448">
        <v>0</v>
      </c>
    </row>
    <row r="38449" spans="2:5" ht="13.5" customHeight="1">
      <c r="B38449" t="str">
        <f t="shared" si="600"/>
        <v>---0</v>
      </c>
      <c r="E38449">
        <v>0</v>
      </c>
    </row>
    <row r="38450" spans="2:5" ht="13.5" customHeight="1">
      <c r="B38450" t="str">
        <f t="shared" si="600"/>
        <v>---0</v>
      </c>
      <c r="E38450">
        <v>0</v>
      </c>
    </row>
    <row r="38451" spans="2:5" ht="13.5" customHeight="1">
      <c r="B38451" t="str">
        <f t="shared" si="600"/>
        <v>---0</v>
      </c>
      <c r="E38451">
        <v>0</v>
      </c>
    </row>
    <row r="38452" spans="2:5" ht="13.5" customHeight="1">
      <c r="B38452" t="str">
        <f t="shared" si="600"/>
        <v>---0</v>
      </c>
      <c r="E38452">
        <v>0</v>
      </c>
    </row>
    <row r="38453" spans="2:5" ht="13.5" customHeight="1">
      <c r="B38453" t="str">
        <f t="shared" si="600"/>
        <v>---0</v>
      </c>
      <c r="E38453">
        <v>0</v>
      </c>
    </row>
    <row r="38454" spans="2:5" ht="13.5" customHeight="1">
      <c r="B38454" t="str">
        <f t="shared" si="600"/>
        <v>---0</v>
      </c>
      <c r="E38454">
        <v>0</v>
      </c>
    </row>
    <row r="38455" spans="2:5" ht="13.5" customHeight="1">
      <c r="B38455" t="str">
        <f t="shared" si="600"/>
        <v>---0</v>
      </c>
      <c r="E38455">
        <v>0</v>
      </c>
    </row>
    <row r="38456" spans="2:5" ht="13.5" customHeight="1">
      <c r="B38456" t="str">
        <f t="shared" si="600"/>
        <v>---0</v>
      </c>
      <c r="E38456">
        <v>0</v>
      </c>
    </row>
    <row r="38457" spans="2:5" ht="13.5" customHeight="1">
      <c r="B38457" t="str">
        <f t="shared" si="600"/>
        <v>---0</v>
      </c>
      <c r="E38457">
        <v>0</v>
      </c>
    </row>
    <row r="38458" spans="2:5" ht="13.5" customHeight="1">
      <c r="B38458" t="str">
        <f t="shared" si="600"/>
        <v>---0</v>
      </c>
      <c r="E38458">
        <v>0</v>
      </c>
    </row>
    <row r="38459" spans="2:5" ht="13.5" customHeight="1">
      <c r="B38459" t="str">
        <f t="shared" si="600"/>
        <v>---0</v>
      </c>
      <c r="E38459">
        <v>0</v>
      </c>
    </row>
    <row r="38460" spans="2:5" ht="13.5" customHeight="1">
      <c r="B38460" t="str">
        <f t="shared" si="600"/>
        <v>---0</v>
      </c>
      <c r="E38460">
        <v>0</v>
      </c>
    </row>
    <row r="38461" spans="2:5" ht="13.5" customHeight="1">
      <c r="B38461" t="str">
        <f t="shared" si="600"/>
        <v>---0</v>
      </c>
      <c r="E38461">
        <v>0</v>
      </c>
    </row>
    <row r="38462" spans="2:5" ht="13.5" customHeight="1">
      <c r="B38462" t="str">
        <f t="shared" si="600"/>
        <v>---0</v>
      </c>
      <c r="E38462">
        <v>0</v>
      </c>
    </row>
    <row r="38463" spans="2:5" ht="13.5" customHeight="1">
      <c r="B38463" t="str">
        <f t="shared" si="600"/>
        <v>---0</v>
      </c>
      <c r="E38463">
        <v>0</v>
      </c>
    </row>
    <row r="38464" spans="2:5" ht="13.5" customHeight="1">
      <c r="B38464" t="str">
        <f t="shared" si="600"/>
        <v>---0</v>
      </c>
      <c r="E38464">
        <v>0</v>
      </c>
    </row>
    <row r="38465" spans="2:5" ht="13.5" customHeight="1">
      <c r="B38465" t="str">
        <f t="shared" si="600"/>
        <v>---0</v>
      </c>
      <c r="E38465">
        <v>0</v>
      </c>
    </row>
    <row r="38466" spans="2:5" ht="13.5" customHeight="1">
      <c r="B38466" t="str">
        <f t="shared" si="600"/>
        <v>---0</v>
      </c>
      <c r="E38466">
        <v>0</v>
      </c>
    </row>
    <row r="38467" spans="2:5" ht="13.5" customHeight="1">
      <c r="B38467" t="str">
        <f t="shared" ref="B38467:B38530" si="601">A38467&amp;"---"&amp;E38467</f>
        <v>---0</v>
      </c>
      <c r="E38467">
        <v>0</v>
      </c>
    </row>
    <row r="38468" spans="2:5" ht="13.5" customHeight="1">
      <c r="B38468" t="str">
        <f t="shared" si="601"/>
        <v>---0</v>
      </c>
      <c r="E38468">
        <v>0</v>
      </c>
    </row>
    <row r="38469" spans="2:5" ht="13.5" customHeight="1">
      <c r="B38469" t="str">
        <f t="shared" si="601"/>
        <v>---0</v>
      </c>
      <c r="E38469">
        <v>0</v>
      </c>
    </row>
    <row r="38470" spans="2:5" ht="13.5" customHeight="1">
      <c r="B38470" t="str">
        <f t="shared" si="601"/>
        <v>---0</v>
      </c>
      <c r="E38470">
        <v>0</v>
      </c>
    </row>
    <row r="38471" spans="2:5" ht="13.5" customHeight="1">
      <c r="B38471" t="str">
        <f t="shared" si="601"/>
        <v>---0</v>
      </c>
      <c r="E38471">
        <v>0</v>
      </c>
    </row>
    <row r="38472" spans="2:5" ht="13.5" customHeight="1">
      <c r="B38472" t="str">
        <f t="shared" si="601"/>
        <v>---0</v>
      </c>
      <c r="E38472">
        <v>0</v>
      </c>
    </row>
    <row r="38473" spans="2:5" ht="13.5" customHeight="1">
      <c r="B38473" t="str">
        <f t="shared" si="601"/>
        <v>---0</v>
      </c>
      <c r="E38473">
        <v>0</v>
      </c>
    </row>
    <row r="38474" spans="2:5" ht="13.5" customHeight="1">
      <c r="B38474" t="str">
        <f t="shared" si="601"/>
        <v>---0</v>
      </c>
      <c r="E38474">
        <v>0</v>
      </c>
    </row>
    <row r="38475" spans="2:5" ht="13.5" customHeight="1">
      <c r="B38475" t="str">
        <f t="shared" si="601"/>
        <v>---0</v>
      </c>
      <c r="E38475">
        <v>0</v>
      </c>
    </row>
    <row r="38476" spans="2:5" ht="13.5" customHeight="1">
      <c r="B38476" t="str">
        <f t="shared" si="601"/>
        <v>---0</v>
      </c>
      <c r="E38476">
        <v>0</v>
      </c>
    </row>
    <row r="38477" spans="2:5" ht="13.5" customHeight="1">
      <c r="B38477" t="str">
        <f t="shared" si="601"/>
        <v>---0</v>
      </c>
      <c r="E38477">
        <v>0</v>
      </c>
    </row>
    <row r="38478" spans="2:5" ht="13.5" customHeight="1">
      <c r="B38478" t="str">
        <f t="shared" si="601"/>
        <v>---0</v>
      </c>
      <c r="E38478">
        <v>0</v>
      </c>
    </row>
    <row r="38479" spans="2:5" ht="13.5" customHeight="1">
      <c r="B38479" t="str">
        <f t="shared" si="601"/>
        <v>---0</v>
      </c>
      <c r="E38479">
        <v>0</v>
      </c>
    </row>
    <row r="38480" spans="2:5" ht="13.5" customHeight="1">
      <c r="B38480" t="str">
        <f t="shared" si="601"/>
        <v>---0</v>
      </c>
      <c r="E38480">
        <v>0</v>
      </c>
    </row>
    <row r="38481" spans="2:5" ht="13.5" customHeight="1">
      <c r="B38481" t="str">
        <f t="shared" si="601"/>
        <v>---0</v>
      </c>
      <c r="E38481">
        <v>0</v>
      </c>
    </row>
    <row r="38482" spans="2:5" ht="13.5" customHeight="1">
      <c r="B38482" t="str">
        <f t="shared" si="601"/>
        <v>---0</v>
      </c>
      <c r="E38482">
        <v>0</v>
      </c>
    </row>
    <row r="38483" spans="2:5" ht="13.5" customHeight="1">
      <c r="B38483" t="str">
        <f t="shared" si="601"/>
        <v>---0</v>
      </c>
      <c r="E38483">
        <v>0</v>
      </c>
    </row>
    <row r="38484" spans="2:5" ht="13.5" customHeight="1">
      <c r="B38484" t="str">
        <f t="shared" si="601"/>
        <v>---0</v>
      </c>
      <c r="E38484">
        <v>0</v>
      </c>
    </row>
    <row r="38485" spans="2:5" ht="13.5" customHeight="1">
      <c r="B38485" t="str">
        <f t="shared" si="601"/>
        <v>---0</v>
      </c>
      <c r="E38485">
        <v>0</v>
      </c>
    </row>
    <row r="38486" spans="2:5" ht="13.5" customHeight="1">
      <c r="B38486" t="str">
        <f t="shared" si="601"/>
        <v>---0</v>
      </c>
      <c r="E38486">
        <v>0</v>
      </c>
    </row>
    <row r="38487" spans="2:5" ht="13.5" customHeight="1">
      <c r="B38487" t="str">
        <f t="shared" si="601"/>
        <v>---0</v>
      </c>
      <c r="E38487">
        <v>0</v>
      </c>
    </row>
    <row r="38488" spans="2:5" ht="13.5" customHeight="1">
      <c r="B38488" t="str">
        <f t="shared" si="601"/>
        <v>---0</v>
      </c>
      <c r="E38488">
        <v>0</v>
      </c>
    </row>
    <row r="38489" spans="2:5" ht="13.5" customHeight="1">
      <c r="B38489" t="str">
        <f t="shared" si="601"/>
        <v>---0</v>
      </c>
      <c r="E38489">
        <v>0</v>
      </c>
    </row>
    <row r="38490" spans="2:5" ht="13.5" customHeight="1">
      <c r="B38490" t="str">
        <f t="shared" si="601"/>
        <v>---0</v>
      </c>
      <c r="E38490">
        <v>0</v>
      </c>
    </row>
    <row r="38491" spans="2:5" ht="13.5" customHeight="1">
      <c r="B38491" t="str">
        <f t="shared" si="601"/>
        <v>---0</v>
      </c>
      <c r="E38491">
        <v>0</v>
      </c>
    </row>
    <row r="38492" spans="2:5" ht="13.5" customHeight="1">
      <c r="B38492" t="str">
        <f t="shared" si="601"/>
        <v>---0</v>
      </c>
      <c r="E38492">
        <v>0</v>
      </c>
    </row>
    <row r="38493" spans="2:5" ht="13.5" customHeight="1">
      <c r="B38493" t="str">
        <f t="shared" si="601"/>
        <v>---0</v>
      </c>
      <c r="E38493">
        <v>0</v>
      </c>
    </row>
    <row r="38494" spans="2:5" ht="13.5" customHeight="1">
      <c r="B38494" t="str">
        <f t="shared" si="601"/>
        <v>---0</v>
      </c>
      <c r="E38494">
        <v>0</v>
      </c>
    </row>
    <row r="38495" spans="2:5" ht="13.5" customHeight="1">
      <c r="B38495" t="str">
        <f t="shared" si="601"/>
        <v>---0</v>
      </c>
      <c r="E38495">
        <v>0</v>
      </c>
    </row>
    <row r="38496" spans="2:5" ht="13.5" customHeight="1">
      <c r="B38496" t="str">
        <f t="shared" si="601"/>
        <v>---0</v>
      </c>
      <c r="E38496">
        <v>0</v>
      </c>
    </row>
    <row r="38497" spans="2:5" ht="13.5" customHeight="1">
      <c r="B38497" t="str">
        <f t="shared" si="601"/>
        <v>---0</v>
      </c>
      <c r="E38497">
        <v>0</v>
      </c>
    </row>
    <row r="38498" spans="2:5" ht="13.5" customHeight="1">
      <c r="B38498" t="str">
        <f t="shared" si="601"/>
        <v>---0</v>
      </c>
      <c r="E38498">
        <v>0</v>
      </c>
    </row>
    <row r="38499" spans="2:5" ht="13.5" customHeight="1">
      <c r="B38499" t="str">
        <f t="shared" si="601"/>
        <v>---0</v>
      </c>
      <c r="E38499">
        <v>0</v>
      </c>
    </row>
    <row r="38500" spans="2:5" ht="13.5" customHeight="1">
      <c r="B38500" t="str">
        <f t="shared" si="601"/>
        <v>---0</v>
      </c>
      <c r="E38500">
        <v>0</v>
      </c>
    </row>
    <row r="38501" spans="2:5" ht="13.5" customHeight="1">
      <c r="B38501" t="str">
        <f t="shared" si="601"/>
        <v>---0</v>
      </c>
      <c r="E38501">
        <v>0</v>
      </c>
    </row>
    <row r="38502" spans="2:5" ht="13.5" customHeight="1">
      <c r="B38502" t="str">
        <f t="shared" si="601"/>
        <v>---0</v>
      </c>
      <c r="E38502">
        <v>0</v>
      </c>
    </row>
    <row r="38503" spans="2:5" ht="13.5" customHeight="1">
      <c r="B38503" t="str">
        <f t="shared" si="601"/>
        <v>---0</v>
      </c>
      <c r="E38503">
        <v>0</v>
      </c>
    </row>
    <row r="38504" spans="2:5" ht="13.5" customHeight="1">
      <c r="B38504" t="str">
        <f t="shared" si="601"/>
        <v>---0</v>
      </c>
      <c r="E38504">
        <v>0</v>
      </c>
    </row>
    <row r="38505" spans="2:5" ht="13.5" customHeight="1">
      <c r="B38505" t="str">
        <f t="shared" si="601"/>
        <v>---0</v>
      </c>
      <c r="E38505">
        <v>0</v>
      </c>
    </row>
    <row r="38506" spans="2:5" ht="13.5" customHeight="1">
      <c r="B38506" t="str">
        <f t="shared" si="601"/>
        <v>---0</v>
      </c>
      <c r="E38506">
        <v>0</v>
      </c>
    </row>
    <row r="38507" spans="2:5" ht="13.5" customHeight="1">
      <c r="B38507" t="str">
        <f t="shared" si="601"/>
        <v>---0</v>
      </c>
      <c r="E38507">
        <v>0</v>
      </c>
    </row>
    <row r="38508" spans="2:5" ht="13.5" customHeight="1">
      <c r="B38508" t="str">
        <f t="shared" si="601"/>
        <v>---0</v>
      </c>
      <c r="E38508">
        <v>0</v>
      </c>
    </row>
    <row r="38509" spans="2:5" ht="13.5" customHeight="1">
      <c r="B38509" t="str">
        <f t="shared" si="601"/>
        <v>---0</v>
      </c>
      <c r="E38509">
        <v>0</v>
      </c>
    </row>
    <row r="38510" spans="2:5" ht="13.5" customHeight="1">
      <c r="B38510" t="str">
        <f t="shared" si="601"/>
        <v>---0</v>
      </c>
      <c r="E38510">
        <v>0</v>
      </c>
    </row>
    <row r="38511" spans="2:5" ht="13.5" customHeight="1">
      <c r="B38511" t="str">
        <f t="shared" si="601"/>
        <v>---0</v>
      </c>
      <c r="E38511">
        <v>0</v>
      </c>
    </row>
    <row r="38512" spans="2:5" ht="13.5" customHeight="1">
      <c r="B38512" t="str">
        <f t="shared" si="601"/>
        <v>---0</v>
      </c>
      <c r="E38512">
        <v>0</v>
      </c>
    </row>
    <row r="38513" spans="2:5" ht="13.5" customHeight="1">
      <c r="B38513" t="str">
        <f t="shared" si="601"/>
        <v>---0</v>
      </c>
      <c r="E38513">
        <v>0</v>
      </c>
    </row>
    <row r="38514" spans="2:5" ht="13.5" customHeight="1">
      <c r="B38514" t="str">
        <f t="shared" si="601"/>
        <v>---0</v>
      </c>
      <c r="E38514">
        <v>0</v>
      </c>
    </row>
    <row r="38515" spans="2:5" ht="13.5" customHeight="1">
      <c r="B38515" t="str">
        <f t="shared" si="601"/>
        <v>---0</v>
      </c>
      <c r="E38515">
        <v>0</v>
      </c>
    </row>
    <row r="38516" spans="2:5" ht="13.5" customHeight="1">
      <c r="B38516" t="str">
        <f t="shared" si="601"/>
        <v>---0</v>
      </c>
      <c r="E38516">
        <v>0</v>
      </c>
    </row>
    <row r="38517" spans="2:5" ht="13.5" customHeight="1">
      <c r="B38517" t="str">
        <f t="shared" si="601"/>
        <v>---0</v>
      </c>
      <c r="E38517">
        <v>0</v>
      </c>
    </row>
    <row r="38518" spans="2:5" ht="13.5" customHeight="1">
      <c r="B38518" t="str">
        <f t="shared" si="601"/>
        <v>---0</v>
      </c>
      <c r="E38518">
        <v>0</v>
      </c>
    </row>
    <row r="38519" spans="2:5" ht="13.5" customHeight="1">
      <c r="B38519" t="str">
        <f t="shared" si="601"/>
        <v>---0</v>
      </c>
      <c r="E38519">
        <v>0</v>
      </c>
    </row>
    <row r="38520" spans="2:5" ht="13.5" customHeight="1">
      <c r="B38520" t="str">
        <f t="shared" si="601"/>
        <v>---0</v>
      </c>
      <c r="E38520">
        <v>0</v>
      </c>
    </row>
    <row r="38521" spans="2:5" ht="13.5" customHeight="1">
      <c r="B38521" t="str">
        <f t="shared" si="601"/>
        <v>---0</v>
      </c>
      <c r="E38521">
        <v>0</v>
      </c>
    </row>
    <row r="38522" spans="2:5" ht="13.5" customHeight="1">
      <c r="B38522" t="str">
        <f t="shared" si="601"/>
        <v>---0</v>
      </c>
      <c r="E38522">
        <v>0</v>
      </c>
    </row>
    <row r="38523" spans="2:5" ht="13.5" customHeight="1">
      <c r="B38523" t="str">
        <f t="shared" si="601"/>
        <v>---0</v>
      </c>
      <c r="E38523">
        <v>0</v>
      </c>
    </row>
    <row r="38524" spans="2:5" ht="13.5" customHeight="1">
      <c r="B38524" t="str">
        <f t="shared" si="601"/>
        <v>---0</v>
      </c>
      <c r="E38524">
        <v>0</v>
      </c>
    </row>
    <row r="38525" spans="2:5" ht="13.5" customHeight="1">
      <c r="B38525" t="str">
        <f t="shared" si="601"/>
        <v>---0</v>
      </c>
      <c r="E38525">
        <v>0</v>
      </c>
    </row>
    <row r="38526" spans="2:5" ht="13.5" customHeight="1">
      <c r="B38526" t="str">
        <f t="shared" si="601"/>
        <v>---0</v>
      </c>
      <c r="E38526">
        <v>0</v>
      </c>
    </row>
    <row r="38527" spans="2:5" ht="13.5" customHeight="1">
      <c r="B38527" t="str">
        <f t="shared" si="601"/>
        <v>---0</v>
      </c>
      <c r="E38527">
        <v>0</v>
      </c>
    </row>
    <row r="38528" spans="2:5" ht="13.5" customHeight="1">
      <c r="B38528" t="str">
        <f t="shared" si="601"/>
        <v>---0</v>
      </c>
      <c r="E38528">
        <v>0</v>
      </c>
    </row>
    <row r="38529" spans="2:5" ht="13.5" customHeight="1">
      <c r="B38529" t="str">
        <f t="shared" si="601"/>
        <v>---0</v>
      </c>
      <c r="E38529">
        <v>0</v>
      </c>
    </row>
    <row r="38530" spans="2:5" ht="13.5" customHeight="1">
      <c r="B38530" t="str">
        <f t="shared" si="601"/>
        <v>---0</v>
      </c>
      <c r="E38530">
        <v>0</v>
      </c>
    </row>
    <row r="38531" spans="2:5" ht="13.5" customHeight="1">
      <c r="B38531" t="str">
        <f t="shared" ref="B38531:B38594" si="602">A38531&amp;"---"&amp;E38531</f>
        <v>---0</v>
      </c>
      <c r="E38531">
        <v>0</v>
      </c>
    </row>
    <row r="38532" spans="2:5" ht="13.5" customHeight="1">
      <c r="B38532" t="str">
        <f t="shared" si="602"/>
        <v>---0</v>
      </c>
      <c r="E38532">
        <v>0</v>
      </c>
    </row>
    <row r="38533" spans="2:5" ht="13.5" customHeight="1">
      <c r="B38533" t="str">
        <f t="shared" si="602"/>
        <v>---0</v>
      </c>
      <c r="E38533">
        <v>0</v>
      </c>
    </row>
    <row r="38534" spans="2:5" ht="13.5" customHeight="1">
      <c r="B38534" t="str">
        <f t="shared" si="602"/>
        <v>---0</v>
      </c>
      <c r="E38534">
        <v>0</v>
      </c>
    </row>
    <row r="38535" spans="2:5" ht="13.5" customHeight="1">
      <c r="B38535" t="str">
        <f t="shared" si="602"/>
        <v>---0</v>
      </c>
      <c r="E38535">
        <v>0</v>
      </c>
    </row>
    <row r="38536" spans="2:5" ht="13.5" customHeight="1">
      <c r="B38536" t="str">
        <f t="shared" si="602"/>
        <v>---0</v>
      </c>
      <c r="E38536">
        <v>0</v>
      </c>
    </row>
    <row r="38537" spans="2:5" ht="13.5" customHeight="1">
      <c r="B38537" t="str">
        <f t="shared" si="602"/>
        <v>---0</v>
      </c>
      <c r="E38537">
        <v>0</v>
      </c>
    </row>
    <row r="38538" spans="2:5" ht="13.5" customHeight="1">
      <c r="B38538" t="str">
        <f t="shared" si="602"/>
        <v>---0</v>
      </c>
      <c r="E38538">
        <v>0</v>
      </c>
    </row>
    <row r="38539" spans="2:5" ht="13.5" customHeight="1">
      <c r="B38539" t="str">
        <f t="shared" si="602"/>
        <v>---0</v>
      </c>
      <c r="E38539">
        <v>0</v>
      </c>
    </row>
    <row r="38540" spans="2:5" ht="13.5" customHeight="1">
      <c r="B38540" t="str">
        <f t="shared" si="602"/>
        <v>---0</v>
      </c>
      <c r="E38540">
        <v>0</v>
      </c>
    </row>
    <row r="38541" spans="2:5" ht="13.5" customHeight="1">
      <c r="B38541" t="str">
        <f t="shared" si="602"/>
        <v>---0</v>
      </c>
      <c r="E38541">
        <v>0</v>
      </c>
    </row>
    <row r="38542" spans="2:5" ht="13.5" customHeight="1">
      <c r="B38542" t="str">
        <f t="shared" si="602"/>
        <v>---0</v>
      </c>
      <c r="E38542">
        <v>0</v>
      </c>
    </row>
    <row r="38543" spans="2:5" ht="13.5" customHeight="1">
      <c r="B38543" t="str">
        <f t="shared" si="602"/>
        <v>---0</v>
      </c>
      <c r="E38543">
        <v>0</v>
      </c>
    </row>
    <row r="38544" spans="2:5" ht="13.5" customHeight="1">
      <c r="B38544" t="str">
        <f t="shared" si="602"/>
        <v>---0</v>
      </c>
      <c r="E38544">
        <v>0</v>
      </c>
    </row>
    <row r="38545" spans="2:5" ht="13.5" customHeight="1">
      <c r="B38545" t="str">
        <f t="shared" si="602"/>
        <v>---0</v>
      </c>
      <c r="E38545">
        <v>0</v>
      </c>
    </row>
    <row r="38546" spans="2:5" ht="13.5" customHeight="1">
      <c r="B38546" t="str">
        <f t="shared" si="602"/>
        <v>---0</v>
      </c>
      <c r="E38546">
        <v>0</v>
      </c>
    </row>
    <row r="38547" spans="2:5" ht="13.5" customHeight="1">
      <c r="B38547" t="str">
        <f t="shared" si="602"/>
        <v>---0</v>
      </c>
      <c r="E38547">
        <v>0</v>
      </c>
    </row>
    <row r="38548" spans="2:5" ht="13.5" customHeight="1">
      <c r="B38548" t="str">
        <f t="shared" si="602"/>
        <v>---0</v>
      </c>
      <c r="E38548">
        <v>0</v>
      </c>
    </row>
    <row r="38549" spans="2:5" ht="13.5" customHeight="1">
      <c r="B38549" t="str">
        <f t="shared" si="602"/>
        <v>---0</v>
      </c>
      <c r="E38549">
        <v>0</v>
      </c>
    </row>
    <row r="38550" spans="2:5" ht="13.5" customHeight="1">
      <c r="B38550" t="str">
        <f t="shared" si="602"/>
        <v>---0</v>
      </c>
      <c r="E38550">
        <v>0</v>
      </c>
    </row>
    <row r="38551" spans="2:5" ht="13.5" customHeight="1">
      <c r="B38551" t="str">
        <f t="shared" si="602"/>
        <v>---0</v>
      </c>
      <c r="E38551">
        <v>0</v>
      </c>
    </row>
    <row r="38552" spans="2:5" ht="13.5" customHeight="1">
      <c r="B38552" t="str">
        <f t="shared" si="602"/>
        <v>---0</v>
      </c>
      <c r="E38552">
        <v>0</v>
      </c>
    </row>
    <row r="38553" spans="2:5" ht="13.5" customHeight="1">
      <c r="B38553" t="str">
        <f t="shared" si="602"/>
        <v>---0</v>
      </c>
      <c r="E38553">
        <v>0</v>
      </c>
    </row>
    <row r="38554" spans="2:5" ht="13.5" customHeight="1">
      <c r="B38554" t="str">
        <f t="shared" si="602"/>
        <v>---0</v>
      </c>
      <c r="E38554">
        <v>0</v>
      </c>
    </row>
    <row r="38555" spans="2:5" ht="13.5" customHeight="1">
      <c r="B38555" t="str">
        <f t="shared" si="602"/>
        <v>---0</v>
      </c>
      <c r="E38555">
        <v>0</v>
      </c>
    </row>
    <row r="38556" spans="2:5" ht="13.5" customHeight="1">
      <c r="B38556" t="str">
        <f t="shared" si="602"/>
        <v>---0</v>
      </c>
      <c r="E38556">
        <v>0</v>
      </c>
    </row>
    <row r="38557" spans="2:5" ht="13.5" customHeight="1">
      <c r="B38557" t="str">
        <f t="shared" si="602"/>
        <v>---0</v>
      </c>
      <c r="E38557">
        <v>0</v>
      </c>
    </row>
    <row r="38558" spans="2:5" ht="13.5" customHeight="1">
      <c r="B38558" t="str">
        <f t="shared" si="602"/>
        <v>---0</v>
      </c>
      <c r="E38558">
        <v>0</v>
      </c>
    </row>
    <row r="38559" spans="2:5" ht="13.5" customHeight="1">
      <c r="B38559" t="str">
        <f t="shared" si="602"/>
        <v>---0</v>
      </c>
      <c r="E38559">
        <v>0</v>
      </c>
    </row>
    <row r="38560" spans="2:5" ht="13.5" customHeight="1">
      <c r="B38560" t="str">
        <f t="shared" si="602"/>
        <v>---0</v>
      </c>
      <c r="E38560">
        <v>0</v>
      </c>
    </row>
    <row r="38561" spans="2:5" ht="13.5" customHeight="1">
      <c r="B38561" t="str">
        <f t="shared" si="602"/>
        <v>---0</v>
      </c>
      <c r="E38561">
        <v>0</v>
      </c>
    </row>
    <row r="38562" spans="2:5" ht="13.5" customHeight="1">
      <c r="B38562" t="str">
        <f t="shared" si="602"/>
        <v>---0</v>
      </c>
      <c r="E38562">
        <v>0</v>
      </c>
    </row>
    <row r="38563" spans="2:5" ht="13.5" customHeight="1">
      <c r="B38563" t="str">
        <f t="shared" si="602"/>
        <v>---0</v>
      </c>
      <c r="E38563">
        <v>0</v>
      </c>
    </row>
    <row r="38564" spans="2:5" ht="13.5" customHeight="1">
      <c r="B38564" t="str">
        <f t="shared" si="602"/>
        <v>---0</v>
      </c>
      <c r="E38564">
        <v>0</v>
      </c>
    </row>
    <row r="38565" spans="2:5" ht="13.5" customHeight="1">
      <c r="B38565" t="str">
        <f t="shared" si="602"/>
        <v>---0</v>
      </c>
      <c r="E38565">
        <v>0</v>
      </c>
    </row>
    <row r="38566" spans="2:5" ht="13.5" customHeight="1">
      <c r="B38566" t="str">
        <f t="shared" si="602"/>
        <v>---0</v>
      </c>
      <c r="E38566">
        <v>0</v>
      </c>
    </row>
    <row r="38567" spans="2:5" ht="13.5" customHeight="1">
      <c r="B38567" t="str">
        <f t="shared" si="602"/>
        <v>---0</v>
      </c>
      <c r="E38567">
        <v>0</v>
      </c>
    </row>
    <row r="38568" spans="2:5" ht="13.5" customHeight="1">
      <c r="B38568" t="str">
        <f t="shared" si="602"/>
        <v>---0</v>
      </c>
      <c r="E38568">
        <v>0</v>
      </c>
    </row>
    <row r="38569" spans="2:5" ht="13.5" customHeight="1">
      <c r="B38569" t="str">
        <f t="shared" si="602"/>
        <v>---0</v>
      </c>
      <c r="E38569">
        <v>0</v>
      </c>
    </row>
    <row r="38570" spans="2:5" ht="13.5" customHeight="1">
      <c r="B38570" t="str">
        <f t="shared" si="602"/>
        <v>---0</v>
      </c>
      <c r="E38570">
        <v>0</v>
      </c>
    </row>
    <row r="38571" spans="2:5" ht="13.5" customHeight="1">
      <c r="B38571" t="str">
        <f t="shared" si="602"/>
        <v>---0</v>
      </c>
      <c r="E38571">
        <v>0</v>
      </c>
    </row>
    <row r="38572" spans="2:5" ht="13.5" customHeight="1">
      <c r="B38572" t="str">
        <f t="shared" si="602"/>
        <v>---0</v>
      </c>
      <c r="E38572">
        <v>0</v>
      </c>
    </row>
    <row r="38573" spans="2:5" ht="13.5" customHeight="1">
      <c r="B38573" t="str">
        <f t="shared" si="602"/>
        <v>---0</v>
      </c>
      <c r="E38573">
        <v>0</v>
      </c>
    </row>
    <row r="38574" spans="2:5" ht="13.5" customHeight="1">
      <c r="B38574" t="str">
        <f t="shared" si="602"/>
        <v>---0</v>
      </c>
      <c r="E38574">
        <v>0</v>
      </c>
    </row>
    <row r="38575" spans="2:5" ht="13.5" customHeight="1">
      <c r="B38575" t="str">
        <f t="shared" si="602"/>
        <v>---0</v>
      </c>
      <c r="E38575">
        <v>0</v>
      </c>
    </row>
    <row r="38576" spans="2:5" ht="13.5" customHeight="1">
      <c r="B38576" t="str">
        <f t="shared" si="602"/>
        <v>---0</v>
      </c>
      <c r="E38576">
        <v>0</v>
      </c>
    </row>
    <row r="38577" spans="2:5" ht="13.5" customHeight="1">
      <c r="B38577" t="str">
        <f t="shared" si="602"/>
        <v>---0</v>
      </c>
      <c r="E38577">
        <v>0</v>
      </c>
    </row>
    <row r="38578" spans="2:5" ht="13.5" customHeight="1">
      <c r="B38578" t="str">
        <f t="shared" si="602"/>
        <v>---0</v>
      </c>
      <c r="E38578">
        <v>0</v>
      </c>
    </row>
    <row r="38579" spans="2:5" ht="13.5" customHeight="1">
      <c r="B38579" t="str">
        <f t="shared" si="602"/>
        <v>---0</v>
      </c>
      <c r="E38579">
        <v>0</v>
      </c>
    </row>
    <row r="38580" spans="2:5" ht="13.5" customHeight="1">
      <c r="B38580" t="str">
        <f t="shared" si="602"/>
        <v>---0</v>
      </c>
      <c r="E38580">
        <v>0</v>
      </c>
    </row>
    <row r="38581" spans="2:5" ht="13.5" customHeight="1">
      <c r="B38581" t="str">
        <f t="shared" si="602"/>
        <v>---0</v>
      </c>
      <c r="E38581">
        <v>0</v>
      </c>
    </row>
    <row r="38582" spans="2:5" ht="13.5" customHeight="1">
      <c r="B38582" t="str">
        <f t="shared" si="602"/>
        <v>---0</v>
      </c>
      <c r="E38582">
        <v>0</v>
      </c>
    </row>
    <row r="38583" spans="2:5" ht="13.5" customHeight="1">
      <c r="B38583" t="str">
        <f t="shared" si="602"/>
        <v>---0</v>
      </c>
      <c r="E38583">
        <v>0</v>
      </c>
    </row>
    <row r="38584" spans="2:5" ht="13.5" customHeight="1">
      <c r="B38584" t="str">
        <f t="shared" si="602"/>
        <v>---0</v>
      </c>
      <c r="E38584">
        <v>0</v>
      </c>
    </row>
    <row r="38585" spans="2:5" ht="13.5" customHeight="1">
      <c r="B38585" t="str">
        <f t="shared" si="602"/>
        <v>---0</v>
      </c>
      <c r="E38585">
        <v>0</v>
      </c>
    </row>
    <row r="38586" spans="2:5" ht="13.5" customHeight="1">
      <c r="B38586" t="str">
        <f t="shared" si="602"/>
        <v>---0</v>
      </c>
      <c r="E38586">
        <v>0</v>
      </c>
    </row>
    <row r="38587" spans="2:5" ht="13.5" customHeight="1">
      <c r="B38587" t="str">
        <f t="shared" si="602"/>
        <v>---0</v>
      </c>
      <c r="E38587">
        <v>0</v>
      </c>
    </row>
    <row r="38588" spans="2:5" ht="13.5" customHeight="1">
      <c r="B38588" t="str">
        <f t="shared" si="602"/>
        <v>---0</v>
      </c>
      <c r="E38588">
        <v>0</v>
      </c>
    </row>
    <row r="38589" spans="2:5" ht="13.5" customHeight="1">
      <c r="B38589" t="str">
        <f t="shared" si="602"/>
        <v>---0</v>
      </c>
      <c r="E38589">
        <v>0</v>
      </c>
    </row>
    <row r="38590" spans="2:5" ht="13.5" customHeight="1">
      <c r="B38590" t="str">
        <f t="shared" si="602"/>
        <v>---0</v>
      </c>
      <c r="E38590">
        <v>0</v>
      </c>
    </row>
    <row r="38591" spans="2:5" ht="13.5" customHeight="1">
      <c r="B38591" t="str">
        <f t="shared" si="602"/>
        <v>---0</v>
      </c>
      <c r="E38591">
        <v>0</v>
      </c>
    </row>
    <row r="38592" spans="2:5" ht="13.5" customHeight="1">
      <c r="B38592" t="str">
        <f t="shared" si="602"/>
        <v>---0</v>
      </c>
      <c r="E38592">
        <v>0</v>
      </c>
    </row>
    <row r="38593" spans="2:5" ht="13.5" customHeight="1">
      <c r="B38593" t="str">
        <f t="shared" si="602"/>
        <v>---0</v>
      </c>
      <c r="E38593">
        <v>0</v>
      </c>
    </row>
    <row r="38594" spans="2:5" ht="13.5" customHeight="1">
      <c r="B38594" t="str">
        <f t="shared" si="602"/>
        <v>---0</v>
      </c>
      <c r="E38594">
        <v>0</v>
      </c>
    </row>
    <row r="38595" spans="2:5" ht="13.5" customHeight="1">
      <c r="B38595" t="str">
        <f t="shared" ref="B38595:B38658" si="603">A38595&amp;"---"&amp;E38595</f>
        <v>---0</v>
      </c>
      <c r="E38595">
        <v>0</v>
      </c>
    </row>
    <row r="38596" spans="2:5" ht="13.5" customHeight="1">
      <c r="B38596" t="str">
        <f t="shared" si="603"/>
        <v>---0</v>
      </c>
      <c r="E38596">
        <v>0</v>
      </c>
    </row>
    <row r="38597" spans="2:5" ht="13.5" customHeight="1">
      <c r="B38597" t="str">
        <f t="shared" si="603"/>
        <v>---0</v>
      </c>
      <c r="E38597">
        <v>0</v>
      </c>
    </row>
    <row r="38598" spans="2:5" ht="13.5" customHeight="1">
      <c r="B38598" t="str">
        <f t="shared" si="603"/>
        <v>---0</v>
      </c>
      <c r="E38598">
        <v>0</v>
      </c>
    </row>
    <row r="38599" spans="2:5" ht="13.5" customHeight="1">
      <c r="B38599" t="str">
        <f t="shared" si="603"/>
        <v>---0</v>
      </c>
      <c r="E38599">
        <v>0</v>
      </c>
    </row>
    <row r="38600" spans="2:5" ht="13.5" customHeight="1">
      <c r="B38600" t="str">
        <f t="shared" si="603"/>
        <v>---0</v>
      </c>
      <c r="E38600">
        <v>0</v>
      </c>
    </row>
    <row r="38601" spans="2:5" ht="13.5" customHeight="1">
      <c r="B38601" t="str">
        <f t="shared" si="603"/>
        <v>---0</v>
      </c>
      <c r="E38601">
        <v>0</v>
      </c>
    </row>
    <row r="38602" spans="2:5" ht="13.5" customHeight="1">
      <c r="B38602" t="str">
        <f t="shared" si="603"/>
        <v>---0</v>
      </c>
      <c r="E38602">
        <v>0</v>
      </c>
    </row>
    <row r="38603" spans="2:5" ht="13.5" customHeight="1">
      <c r="B38603" t="str">
        <f t="shared" si="603"/>
        <v>---0</v>
      </c>
      <c r="E38603">
        <v>0</v>
      </c>
    </row>
    <row r="38604" spans="2:5" ht="13.5" customHeight="1">
      <c r="B38604" t="str">
        <f t="shared" si="603"/>
        <v>---0</v>
      </c>
      <c r="E38604">
        <v>0</v>
      </c>
    </row>
    <row r="38605" spans="2:5" ht="13.5" customHeight="1">
      <c r="B38605" t="str">
        <f t="shared" si="603"/>
        <v>---0</v>
      </c>
      <c r="E38605">
        <v>0</v>
      </c>
    </row>
    <row r="38606" spans="2:5" ht="13.5" customHeight="1">
      <c r="B38606" t="str">
        <f t="shared" si="603"/>
        <v>---0</v>
      </c>
      <c r="E38606">
        <v>0</v>
      </c>
    </row>
    <row r="38607" spans="2:5" ht="13.5" customHeight="1">
      <c r="B38607" t="str">
        <f t="shared" si="603"/>
        <v>---0</v>
      </c>
      <c r="E38607">
        <v>0</v>
      </c>
    </row>
    <row r="38608" spans="2:5" ht="13.5" customHeight="1">
      <c r="B38608" t="str">
        <f t="shared" si="603"/>
        <v>---0</v>
      </c>
      <c r="E38608">
        <v>0</v>
      </c>
    </row>
    <row r="38609" spans="2:5" ht="13.5" customHeight="1">
      <c r="B38609" t="str">
        <f t="shared" si="603"/>
        <v>---0</v>
      </c>
      <c r="E38609">
        <v>0</v>
      </c>
    </row>
    <row r="38610" spans="2:5" ht="13.5" customHeight="1">
      <c r="B38610" t="str">
        <f t="shared" si="603"/>
        <v>---0</v>
      </c>
      <c r="E38610">
        <v>0</v>
      </c>
    </row>
    <row r="38611" spans="2:5" ht="13.5" customHeight="1">
      <c r="B38611" t="str">
        <f t="shared" si="603"/>
        <v>---0</v>
      </c>
      <c r="E38611">
        <v>0</v>
      </c>
    </row>
    <row r="38612" spans="2:5" ht="13.5" customHeight="1">
      <c r="B38612" t="str">
        <f t="shared" si="603"/>
        <v>---0</v>
      </c>
      <c r="E38612">
        <v>0</v>
      </c>
    </row>
    <row r="38613" spans="2:5" ht="13.5" customHeight="1">
      <c r="B38613" t="str">
        <f t="shared" si="603"/>
        <v>---0</v>
      </c>
      <c r="E38613">
        <v>0</v>
      </c>
    </row>
    <row r="38614" spans="2:5" ht="13.5" customHeight="1">
      <c r="B38614" t="str">
        <f t="shared" si="603"/>
        <v>---0</v>
      </c>
      <c r="E38614">
        <v>0</v>
      </c>
    </row>
    <row r="38615" spans="2:5" ht="13.5" customHeight="1">
      <c r="B38615" t="str">
        <f t="shared" si="603"/>
        <v>---0</v>
      </c>
      <c r="E38615">
        <v>0</v>
      </c>
    </row>
    <row r="38616" spans="2:5" ht="13.5" customHeight="1">
      <c r="B38616" t="str">
        <f t="shared" si="603"/>
        <v>---0</v>
      </c>
      <c r="E38616">
        <v>0</v>
      </c>
    </row>
    <row r="38617" spans="2:5" ht="13.5" customHeight="1">
      <c r="B38617" t="str">
        <f t="shared" si="603"/>
        <v>---0</v>
      </c>
      <c r="E38617">
        <v>0</v>
      </c>
    </row>
    <row r="38618" spans="2:5" ht="13.5" customHeight="1">
      <c r="B38618" t="str">
        <f t="shared" si="603"/>
        <v>---0</v>
      </c>
      <c r="E38618">
        <v>0</v>
      </c>
    </row>
    <row r="38619" spans="2:5" ht="13.5" customHeight="1">
      <c r="B38619" t="str">
        <f t="shared" si="603"/>
        <v>---0</v>
      </c>
      <c r="E38619">
        <v>0</v>
      </c>
    </row>
    <row r="38620" spans="2:5" ht="13.5" customHeight="1">
      <c r="B38620" t="str">
        <f t="shared" si="603"/>
        <v>---0</v>
      </c>
      <c r="E38620">
        <v>0</v>
      </c>
    </row>
    <row r="38621" spans="2:5" ht="13.5" customHeight="1">
      <c r="B38621" t="str">
        <f t="shared" si="603"/>
        <v>---0</v>
      </c>
      <c r="E38621">
        <v>0</v>
      </c>
    </row>
    <row r="38622" spans="2:5" ht="13.5" customHeight="1">
      <c r="B38622" t="str">
        <f t="shared" si="603"/>
        <v>---0</v>
      </c>
      <c r="E38622">
        <v>0</v>
      </c>
    </row>
    <row r="38623" spans="2:5" ht="13.5" customHeight="1">
      <c r="B38623" t="str">
        <f t="shared" si="603"/>
        <v>---0</v>
      </c>
      <c r="E38623">
        <v>0</v>
      </c>
    </row>
    <row r="38624" spans="2:5" ht="13.5" customHeight="1">
      <c r="B38624" t="str">
        <f t="shared" si="603"/>
        <v>---0</v>
      </c>
      <c r="E38624">
        <v>0</v>
      </c>
    </row>
    <row r="38625" spans="2:5" ht="13.5" customHeight="1">
      <c r="B38625" t="str">
        <f t="shared" si="603"/>
        <v>---0</v>
      </c>
      <c r="E38625">
        <v>0</v>
      </c>
    </row>
    <row r="38626" spans="2:5" ht="13.5" customHeight="1">
      <c r="B38626" t="str">
        <f t="shared" si="603"/>
        <v>---0</v>
      </c>
      <c r="E38626">
        <v>0</v>
      </c>
    </row>
    <row r="38627" spans="2:5" ht="13.5" customHeight="1">
      <c r="B38627" t="str">
        <f t="shared" si="603"/>
        <v>---0</v>
      </c>
      <c r="E38627">
        <v>0</v>
      </c>
    </row>
    <row r="38628" spans="2:5" ht="13.5" customHeight="1">
      <c r="B38628" t="str">
        <f t="shared" si="603"/>
        <v>---0</v>
      </c>
      <c r="E38628">
        <v>0</v>
      </c>
    </row>
    <row r="38629" spans="2:5" ht="13.5" customHeight="1">
      <c r="B38629" t="str">
        <f t="shared" si="603"/>
        <v>---0</v>
      </c>
      <c r="E38629">
        <v>0</v>
      </c>
    </row>
    <row r="38630" spans="2:5" ht="13.5" customHeight="1">
      <c r="B38630" t="str">
        <f t="shared" si="603"/>
        <v>---0</v>
      </c>
      <c r="E38630">
        <v>0</v>
      </c>
    </row>
    <row r="38631" spans="2:5" ht="13.5" customHeight="1">
      <c r="B38631" t="str">
        <f t="shared" si="603"/>
        <v>---0</v>
      </c>
      <c r="E38631">
        <v>0</v>
      </c>
    </row>
    <row r="38632" spans="2:5" ht="13.5" customHeight="1">
      <c r="B38632" t="str">
        <f t="shared" si="603"/>
        <v>---0</v>
      </c>
      <c r="E38632">
        <v>0</v>
      </c>
    </row>
    <row r="38633" spans="2:5" ht="13.5" customHeight="1">
      <c r="B38633" t="str">
        <f t="shared" si="603"/>
        <v>---0</v>
      </c>
      <c r="E38633">
        <v>0</v>
      </c>
    </row>
    <row r="38634" spans="2:5" ht="13.5" customHeight="1">
      <c r="B38634" t="str">
        <f t="shared" si="603"/>
        <v>---0</v>
      </c>
      <c r="E38634">
        <v>0</v>
      </c>
    </row>
    <row r="38635" spans="2:5" ht="13.5" customHeight="1">
      <c r="B38635" t="str">
        <f t="shared" si="603"/>
        <v>---0</v>
      </c>
      <c r="E38635">
        <v>0</v>
      </c>
    </row>
    <row r="38636" spans="2:5" ht="13.5" customHeight="1">
      <c r="B38636" t="str">
        <f t="shared" si="603"/>
        <v>---0</v>
      </c>
      <c r="E38636">
        <v>0</v>
      </c>
    </row>
    <row r="38637" spans="2:5" ht="13.5" customHeight="1">
      <c r="B38637" t="str">
        <f t="shared" si="603"/>
        <v>---0</v>
      </c>
      <c r="E38637">
        <v>0</v>
      </c>
    </row>
    <row r="38638" spans="2:5" ht="13.5" customHeight="1">
      <c r="B38638" t="str">
        <f t="shared" si="603"/>
        <v>---0</v>
      </c>
      <c r="E38638">
        <v>0</v>
      </c>
    </row>
    <row r="38639" spans="2:5" ht="13.5" customHeight="1">
      <c r="B38639" t="str">
        <f t="shared" si="603"/>
        <v>---0</v>
      </c>
      <c r="E38639">
        <v>0</v>
      </c>
    </row>
    <row r="38640" spans="2:5" ht="13.5" customHeight="1">
      <c r="B38640" t="str">
        <f t="shared" si="603"/>
        <v>---0</v>
      </c>
      <c r="E38640">
        <v>0</v>
      </c>
    </row>
    <row r="38641" spans="2:5" ht="13.5" customHeight="1">
      <c r="B38641" t="str">
        <f t="shared" si="603"/>
        <v>---0</v>
      </c>
      <c r="E38641">
        <v>0</v>
      </c>
    </row>
    <row r="38642" spans="2:5" ht="13.5" customHeight="1">
      <c r="B38642" t="str">
        <f t="shared" si="603"/>
        <v>---0</v>
      </c>
      <c r="E38642">
        <v>0</v>
      </c>
    </row>
    <row r="38643" spans="2:5" ht="13.5" customHeight="1">
      <c r="B38643" t="str">
        <f t="shared" si="603"/>
        <v>---0</v>
      </c>
      <c r="E38643">
        <v>0</v>
      </c>
    </row>
    <row r="38644" spans="2:5" ht="13.5" customHeight="1">
      <c r="B38644" t="str">
        <f t="shared" si="603"/>
        <v>---0</v>
      </c>
      <c r="E38644">
        <v>0</v>
      </c>
    </row>
    <row r="38645" spans="2:5" ht="13.5" customHeight="1">
      <c r="B38645" t="str">
        <f t="shared" si="603"/>
        <v>---0</v>
      </c>
      <c r="E38645">
        <v>0</v>
      </c>
    </row>
    <row r="38646" spans="2:5" ht="13.5" customHeight="1">
      <c r="B38646" t="str">
        <f t="shared" si="603"/>
        <v>---0</v>
      </c>
      <c r="E38646">
        <v>0</v>
      </c>
    </row>
    <row r="38647" spans="2:5" ht="13.5" customHeight="1">
      <c r="B38647" t="str">
        <f t="shared" si="603"/>
        <v>---0</v>
      </c>
      <c r="E38647">
        <v>0</v>
      </c>
    </row>
    <row r="38648" spans="2:5" ht="13.5" customHeight="1">
      <c r="B38648" t="str">
        <f t="shared" si="603"/>
        <v>---0</v>
      </c>
      <c r="E38648">
        <v>0</v>
      </c>
    </row>
    <row r="38649" spans="2:5" ht="13.5" customHeight="1">
      <c r="B38649" t="str">
        <f t="shared" si="603"/>
        <v>---0</v>
      </c>
      <c r="E38649">
        <v>0</v>
      </c>
    </row>
    <row r="38650" spans="2:5" ht="13.5" customHeight="1">
      <c r="B38650" t="str">
        <f t="shared" si="603"/>
        <v>---0</v>
      </c>
      <c r="E38650">
        <v>0</v>
      </c>
    </row>
    <row r="38651" spans="2:5" ht="13.5" customHeight="1">
      <c r="B38651" t="str">
        <f t="shared" si="603"/>
        <v>---0</v>
      </c>
      <c r="E38651">
        <v>0</v>
      </c>
    </row>
    <row r="38652" spans="2:5" ht="13.5" customHeight="1">
      <c r="B38652" t="str">
        <f t="shared" si="603"/>
        <v>---0</v>
      </c>
      <c r="E38652">
        <v>0</v>
      </c>
    </row>
    <row r="38653" spans="2:5" ht="13.5" customHeight="1">
      <c r="B38653" t="str">
        <f t="shared" si="603"/>
        <v>---0</v>
      </c>
      <c r="E38653">
        <v>0</v>
      </c>
    </row>
    <row r="38654" spans="2:5" ht="13.5" customHeight="1">
      <c r="B38654" t="str">
        <f t="shared" si="603"/>
        <v>---0</v>
      </c>
      <c r="E38654">
        <v>0</v>
      </c>
    </row>
    <row r="38655" spans="2:5" ht="13.5" customHeight="1">
      <c r="B38655" t="str">
        <f t="shared" si="603"/>
        <v>---0</v>
      </c>
      <c r="E38655">
        <v>0</v>
      </c>
    </row>
    <row r="38656" spans="2:5" ht="13.5" customHeight="1">
      <c r="B38656" t="str">
        <f t="shared" si="603"/>
        <v>---0</v>
      </c>
      <c r="E38656">
        <v>0</v>
      </c>
    </row>
    <row r="38657" spans="2:5" ht="13.5" customHeight="1">
      <c r="B38657" t="str">
        <f t="shared" si="603"/>
        <v>---0</v>
      </c>
      <c r="E38657">
        <v>0</v>
      </c>
    </row>
    <row r="38658" spans="2:5" ht="13.5" customHeight="1">
      <c r="B38658" t="str">
        <f t="shared" si="603"/>
        <v>---0</v>
      </c>
      <c r="E38658">
        <v>0</v>
      </c>
    </row>
    <row r="38659" spans="2:5" ht="13.5" customHeight="1">
      <c r="B38659" t="str">
        <f t="shared" ref="B38659:B38722" si="604">A38659&amp;"---"&amp;E38659</f>
        <v>---0</v>
      </c>
      <c r="E38659">
        <v>0</v>
      </c>
    </row>
    <row r="38660" spans="2:5" ht="13.5" customHeight="1">
      <c r="B38660" t="str">
        <f t="shared" si="604"/>
        <v>---0</v>
      </c>
      <c r="E38660">
        <v>0</v>
      </c>
    </row>
    <row r="38661" spans="2:5" ht="13.5" customHeight="1">
      <c r="B38661" t="str">
        <f t="shared" si="604"/>
        <v>---0</v>
      </c>
      <c r="E38661">
        <v>0</v>
      </c>
    </row>
    <row r="38662" spans="2:5" ht="13.5" customHeight="1">
      <c r="B38662" t="str">
        <f t="shared" si="604"/>
        <v>---0</v>
      </c>
      <c r="E38662">
        <v>0</v>
      </c>
    </row>
    <row r="38663" spans="2:5" ht="13.5" customHeight="1">
      <c r="B38663" t="str">
        <f t="shared" si="604"/>
        <v>---0</v>
      </c>
      <c r="E38663">
        <v>0</v>
      </c>
    </row>
    <row r="38664" spans="2:5" ht="13.5" customHeight="1">
      <c r="B38664" t="str">
        <f t="shared" si="604"/>
        <v>---0</v>
      </c>
      <c r="E38664">
        <v>0</v>
      </c>
    </row>
    <row r="38665" spans="2:5" ht="13.5" customHeight="1">
      <c r="B38665" t="str">
        <f t="shared" si="604"/>
        <v>---0</v>
      </c>
      <c r="E38665">
        <v>0</v>
      </c>
    </row>
    <row r="38666" spans="2:5" ht="13.5" customHeight="1">
      <c r="B38666" t="str">
        <f t="shared" si="604"/>
        <v>---0</v>
      </c>
      <c r="E38666">
        <v>0</v>
      </c>
    </row>
    <row r="38667" spans="2:5" ht="13.5" customHeight="1">
      <c r="B38667" t="str">
        <f t="shared" si="604"/>
        <v>---0</v>
      </c>
      <c r="E38667">
        <v>0</v>
      </c>
    </row>
    <row r="38668" spans="2:5" ht="13.5" customHeight="1">
      <c r="B38668" t="str">
        <f t="shared" si="604"/>
        <v>---0</v>
      </c>
      <c r="E38668">
        <v>0</v>
      </c>
    </row>
    <row r="38669" spans="2:5" ht="13.5" customHeight="1">
      <c r="B38669" t="str">
        <f t="shared" si="604"/>
        <v>---0</v>
      </c>
      <c r="E38669">
        <v>0</v>
      </c>
    </row>
    <row r="38670" spans="2:5" ht="13.5" customHeight="1">
      <c r="B38670" t="str">
        <f t="shared" si="604"/>
        <v>---0</v>
      </c>
      <c r="E38670">
        <v>0</v>
      </c>
    </row>
    <row r="38671" spans="2:5" ht="13.5" customHeight="1">
      <c r="B38671" t="str">
        <f t="shared" si="604"/>
        <v>---0</v>
      </c>
      <c r="E38671">
        <v>0</v>
      </c>
    </row>
    <row r="38672" spans="2:5" ht="13.5" customHeight="1">
      <c r="B38672" t="str">
        <f t="shared" si="604"/>
        <v>---0</v>
      </c>
      <c r="E38672">
        <v>0</v>
      </c>
    </row>
    <row r="38673" spans="2:5" ht="13.5" customHeight="1">
      <c r="B38673" t="str">
        <f t="shared" si="604"/>
        <v>---0</v>
      </c>
      <c r="E38673">
        <v>0</v>
      </c>
    </row>
    <row r="38674" spans="2:5" ht="13.5" customHeight="1">
      <c r="B38674" t="str">
        <f t="shared" si="604"/>
        <v>---0</v>
      </c>
      <c r="E38674">
        <v>0</v>
      </c>
    </row>
    <row r="38675" spans="2:5" ht="13.5" customHeight="1">
      <c r="B38675" t="str">
        <f t="shared" si="604"/>
        <v>---0</v>
      </c>
      <c r="E38675">
        <v>0</v>
      </c>
    </row>
    <row r="38676" spans="2:5" ht="13.5" customHeight="1">
      <c r="B38676" t="str">
        <f t="shared" si="604"/>
        <v>---0</v>
      </c>
      <c r="E38676">
        <v>0</v>
      </c>
    </row>
    <row r="38677" spans="2:5" ht="13.5" customHeight="1">
      <c r="B38677" t="str">
        <f t="shared" si="604"/>
        <v>---0</v>
      </c>
      <c r="E38677">
        <v>0</v>
      </c>
    </row>
    <row r="38678" spans="2:5" ht="13.5" customHeight="1">
      <c r="B38678" t="str">
        <f t="shared" si="604"/>
        <v>---0</v>
      </c>
      <c r="E38678">
        <v>0</v>
      </c>
    </row>
    <row r="38679" spans="2:5" ht="13.5" customHeight="1">
      <c r="B38679" t="str">
        <f t="shared" si="604"/>
        <v>---0</v>
      </c>
      <c r="E38679">
        <v>0</v>
      </c>
    </row>
    <row r="38680" spans="2:5" ht="13.5" customHeight="1">
      <c r="B38680" t="str">
        <f t="shared" si="604"/>
        <v>---0</v>
      </c>
      <c r="E38680">
        <v>0</v>
      </c>
    </row>
    <row r="38681" spans="2:5" ht="13.5" customHeight="1">
      <c r="B38681" t="str">
        <f t="shared" si="604"/>
        <v>---0</v>
      </c>
      <c r="E38681">
        <v>0</v>
      </c>
    </row>
    <row r="38682" spans="2:5" ht="13.5" customHeight="1">
      <c r="B38682" t="str">
        <f t="shared" si="604"/>
        <v>---0</v>
      </c>
      <c r="E38682">
        <v>0</v>
      </c>
    </row>
    <row r="38683" spans="2:5" ht="13.5" customHeight="1">
      <c r="B38683" t="str">
        <f t="shared" si="604"/>
        <v>---0</v>
      </c>
      <c r="E38683">
        <v>0</v>
      </c>
    </row>
    <row r="38684" spans="2:5" ht="13.5" customHeight="1">
      <c r="B38684" t="str">
        <f t="shared" si="604"/>
        <v>---0</v>
      </c>
      <c r="E38684">
        <v>0</v>
      </c>
    </row>
    <row r="38685" spans="2:5" ht="13.5" customHeight="1">
      <c r="B38685" t="str">
        <f t="shared" si="604"/>
        <v>---0</v>
      </c>
      <c r="E38685">
        <v>0</v>
      </c>
    </row>
    <row r="38686" spans="2:5" ht="13.5" customHeight="1">
      <c r="B38686" t="str">
        <f t="shared" si="604"/>
        <v>---0</v>
      </c>
      <c r="E38686">
        <v>0</v>
      </c>
    </row>
    <row r="38687" spans="2:5" ht="13.5" customHeight="1">
      <c r="B38687" t="str">
        <f t="shared" si="604"/>
        <v>---0</v>
      </c>
      <c r="E38687">
        <v>0</v>
      </c>
    </row>
    <row r="38688" spans="2:5" ht="13.5" customHeight="1">
      <c r="B38688" t="str">
        <f t="shared" si="604"/>
        <v>---0</v>
      </c>
      <c r="E38688">
        <v>0</v>
      </c>
    </row>
    <row r="38689" spans="2:5" ht="13.5" customHeight="1">
      <c r="B38689" t="str">
        <f t="shared" si="604"/>
        <v>---0</v>
      </c>
      <c r="E38689">
        <v>0</v>
      </c>
    </row>
    <row r="38690" spans="2:5" ht="13.5" customHeight="1">
      <c r="B38690" t="str">
        <f t="shared" si="604"/>
        <v>---0</v>
      </c>
      <c r="E38690">
        <v>0</v>
      </c>
    </row>
    <row r="38691" spans="2:5" ht="13.5" customHeight="1">
      <c r="B38691" t="str">
        <f t="shared" si="604"/>
        <v>---0</v>
      </c>
      <c r="E38691">
        <v>0</v>
      </c>
    </row>
    <row r="38692" spans="2:5" ht="13.5" customHeight="1">
      <c r="B38692" t="str">
        <f t="shared" si="604"/>
        <v>---0</v>
      </c>
      <c r="E38692">
        <v>0</v>
      </c>
    </row>
    <row r="38693" spans="2:5" ht="13.5" customHeight="1">
      <c r="B38693" t="str">
        <f t="shared" si="604"/>
        <v>---0</v>
      </c>
      <c r="E38693">
        <v>0</v>
      </c>
    </row>
    <row r="38694" spans="2:5" ht="13.5" customHeight="1">
      <c r="B38694" t="str">
        <f t="shared" si="604"/>
        <v>---0</v>
      </c>
      <c r="E38694">
        <v>0</v>
      </c>
    </row>
    <row r="38695" spans="2:5" ht="13.5" customHeight="1">
      <c r="B38695" t="str">
        <f t="shared" si="604"/>
        <v>---0</v>
      </c>
      <c r="E38695">
        <v>0</v>
      </c>
    </row>
    <row r="38696" spans="2:5" ht="13.5" customHeight="1">
      <c r="B38696" t="str">
        <f t="shared" si="604"/>
        <v>---0</v>
      </c>
      <c r="E38696">
        <v>0</v>
      </c>
    </row>
    <row r="38697" spans="2:5" ht="13.5" customHeight="1">
      <c r="B38697" t="str">
        <f t="shared" si="604"/>
        <v>---0</v>
      </c>
      <c r="E38697">
        <v>0</v>
      </c>
    </row>
    <row r="38698" spans="2:5" ht="13.5" customHeight="1">
      <c r="B38698" t="str">
        <f t="shared" si="604"/>
        <v>---0</v>
      </c>
      <c r="E38698">
        <v>0</v>
      </c>
    </row>
    <row r="38699" spans="2:5" ht="13.5" customHeight="1">
      <c r="B38699" t="str">
        <f t="shared" si="604"/>
        <v>---0</v>
      </c>
      <c r="E38699">
        <v>0</v>
      </c>
    </row>
    <row r="38700" spans="2:5" ht="13.5" customHeight="1">
      <c r="B38700" t="str">
        <f t="shared" si="604"/>
        <v>---0</v>
      </c>
      <c r="E38700">
        <v>0</v>
      </c>
    </row>
    <row r="38701" spans="2:5" ht="13.5" customHeight="1">
      <c r="B38701" t="str">
        <f t="shared" si="604"/>
        <v>---0</v>
      </c>
      <c r="E38701">
        <v>0</v>
      </c>
    </row>
    <row r="38702" spans="2:5" ht="13.5" customHeight="1">
      <c r="B38702" t="str">
        <f t="shared" si="604"/>
        <v>---0</v>
      </c>
      <c r="E38702">
        <v>0</v>
      </c>
    </row>
    <row r="38703" spans="2:5" ht="13.5" customHeight="1">
      <c r="B38703" t="str">
        <f t="shared" si="604"/>
        <v>---0</v>
      </c>
      <c r="E38703">
        <v>0</v>
      </c>
    </row>
    <row r="38704" spans="2:5" ht="13.5" customHeight="1">
      <c r="B38704" t="str">
        <f t="shared" si="604"/>
        <v>---0</v>
      </c>
      <c r="E38704">
        <v>0</v>
      </c>
    </row>
    <row r="38705" spans="2:5" ht="13.5" customHeight="1">
      <c r="B38705" t="str">
        <f t="shared" si="604"/>
        <v>---0</v>
      </c>
      <c r="E38705">
        <v>0</v>
      </c>
    </row>
    <row r="38706" spans="2:5" ht="13.5" customHeight="1">
      <c r="B38706" t="str">
        <f t="shared" si="604"/>
        <v>---0</v>
      </c>
      <c r="E38706">
        <v>0</v>
      </c>
    </row>
    <row r="38707" spans="2:5" ht="13.5" customHeight="1">
      <c r="B38707" t="str">
        <f t="shared" si="604"/>
        <v>---0</v>
      </c>
      <c r="E38707">
        <v>0</v>
      </c>
    </row>
    <row r="38708" spans="2:5" ht="13.5" customHeight="1">
      <c r="B38708" t="str">
        <f t="shared" si="604"/>
        <v>---0</v>
      </c>
      <c r="E38708">
        <v>0</v>
      </c>
    </row>
    <row r="38709" spans="2:5" ht="13.5" customHeight="1">
      <c r="B38709" t="str">
        <f t="shared" si="604"/>
        <v>---0</v>
      </c>
      <c r="E38709">
        <v>0</v>
      </c>
    </row>
    <row r="38710" spans="2:5" ht="13.5" customHeight="1">
      <c r="B38710" t="str">
        <f t="shared" si="604"/>
        <v>---0</v>
      </c>
      <c r="E38710">
        <v>0</v>
      </c>
    </row>
    <row r="38711" spans="2:5" ht="13.5" customHeight="1">
      <c r="B38711" t="str">
        <f t="shared" si="604"/>
        <v>---0</v>
      </c>
      <c r="E38711">
        <v>0</v>
      </c>
    </row>
    <row r="38712" spans="2:5" ht="13.5" customHeight="1">
      <c r="B38712" t="str">
        <f t="shared" si="604"/>
        <v>---0</v>
      </c>
      <c r="E38712">
        <v>0</v>
      </c>
    </row>
    <row r="38713" spans="2:5" ht="13.5" customHeight="1">
      <c r="B38713" t="str">
        <f t="shared" si="604"/>
        <v>---0</v>
      </c>
      <c r="E38713">
        <v>0</v>
      </c>
    </row>
    <row r="38714" spans="2:5" ht="13.5" customHeight="1">
      <c r="B38714" t="str">
        <f t="shared" si="604"/>
        <v>---0</v>
      </c>
      <c r="E38714">
        <v>0</v>
      </c>
    </row>
    <row r="38715" spans="2:5" ht="13.5" customHeight="1">
      <c r="B38715" t="str">
        <f t="shared" si="604"/>
        <v>---0</v>
      </c>
      <c r="E38715">
        <v>0</v>
      </c>
    </row>
    <row r="38716" spans="2:5" ht="13.5" customHeight="1">
      <c r="B38716" t="str">
        <f t="shared" si="604"/>
        <v>---0</v>
      </c>
      <c r="E38716">
        <v>0</v>
      </c>
    </row>
    <row r="38717" spans="2:5" ht="13.5" customHeight="1">
      <c r="B38717" t="str">
        <f t="shared" si="604"/>
        <v>---0</v>
      </c>
      <c r="E38717">
        <v>0</v>
      </c>
    </row>
    <row r="38718" spans="2:5" ht="13.5" customHeight="1">
      <c r="B38718" t="str">
        <f t="shared" si="604"/>
        <v>---0</v>
      </c>
      <c r="E38718">
        <v>0</v>
      </c>
    </row>
    <row r="38719" spans="2:5" ht="13.5" customHeight="1">
      <c r="B38719" t="str">
        <f t="shared" si="604"/>
        <v>---0</v>
      </c>
      <c r="E38719">
        <v>0</v>
      </c>
    </row>
    <row r="38720" spans="2:5" ht="13.5" customHeight="1">
      <c r="B38720" t="str">
        <f t="shared" si="604"/>
        <v>---0</v>
      </c>
      <c r="E38720">
        <v>0</v>
      </c>
    </row>
    <row r="38721" spans="2:5" ht="13.5" customHeight="1">
      <c r="B38721" t="str">
        <f t="shared" si="604"/>
        <v>---0</v>
      </c>
      <c r="E38721">
        <v>0</v>
      </c>
    </row>
    <row r="38722" spans="2:5" ht="13.5" customHeight="1">
      <c r="B38722" t="str">
        <f t="shared" si="604"/>
        <v>---0</v>
      </c>
      <c r="E38722">
        <v>0</v>
      </c>
    </row>
    <row r="38723" spans="2:5" ht="13.5" customHeight="1">
      <c r="B38723" t="str">
        <f t="shared" ref="B38723:B38786" si="605">A38723&amp;"---"&amp;E38723</f>
        <v>---0</v>
      </c>
      <c r="E38723">
        <v>0</v>
      </c>
    </row>
    <row r="38724" spans="2:5" ht="13.5" customHeight="1">
      <c r="B38724" t="str">
        <f t="shared" si="605"/>
        <v>---0</v>
      </c>
      <c r="E38724">
        <v>0</v>
      </c>
    </row>
    <row r="38725" spans="2:5" ht="13.5" customHeight="1">
      <c r="B38725" t="str">
        <f t="shared" si="605"/>
        <v>---0</v>
      </c>
      <c r="E38725">
        <v>0</v>
      </c>
    </row>
    <row r="38726" spans="2:5" ht="13.5" customHeight="1">
      <c r="B38726" t="str">
        <f t="shared" si="605"/>
        <v>---0</v>
      </c>
      <c r="E38726">
        <v>0</v>
      </c>
    </row>
    <row r="38727" spans="2:5" ht="13.5" customHeight="1">
      <c r="B38727" t="str">
        <f t="shared" si="605"/>
        <v>---0</v>
      </c>
      <c r="E38727">
        <v>0</v>
      </c>
    </row>
    <row r="38728" spans="2:5" ht="13.5" customHeight="1">
      <c r="B38728" t="str">
        <f t="shared" si="605"/>
        <v>---0</v>
      </c>
      <c r="E38728">
        <v>0</v>
      </c>
    </row>
    <row r="38729" spans="2:5" ht="13.5" customHeight="1">
      <c r="B38729" t="str">
        <f t="shared" si="605"/>
        <v>---0</v>
      </c>
      <c r="E38729">
        <v>0</v>
      </c>
    </row>
    <row r="38730" spans="2:5" ht="13.5" customHeight="1">
      <c r="B38730" t="str">
        <f t="shared" si="605"/>
        <v>---0</v>
      </c>
      <c r="E38730">
        <v>0</v>
      </c>
    </row>
    <row r="38731" spans="2:5" ht="13.5" customHeight="1">
      <c r="B38731" t="str">
        <f t="shared" si="605"/>
        <v>---0</v>
      </c>
      <c r="E38731">
        <v>0</v>
      </c>
    </row>
    <row r="38732" spans="2:5" ht="13.5" customHeight="1">
      <c r="B38732" t="str">
        <f t="shared" si="605"/>
        <v>---0</v>
      </c>
      <c r="E38732">
        <v>0</v>
      </c>
    </row>
    <row r="38733" spans="2:5" ht="13.5" customHeight="1">
      <c r="B38733" t="str">
        <f t="shared" si="605"/>
        <v>---0</v>
      </c>
      <c r="E38733">
        <v>0</v>
      </c>
    </row>
    <row r="38734" spans="2:5" ht="13.5" customHeight="1">
      <c r="B38734" t="str">
        <f t="shared" si="605"/>
        <v>---0</v>
      </c>
      <c r="E38734">
        <v>0</v>
      </c>
    </row>
    <row r="38735" spans="2:5" ht="13.5" customHeight="1">
      <c r="B38735" t="str">
        <f t="shared" si="605"/>
        <v>---0</v>
      </c>
      <c r="E38735">
        <v>0</v>
      </c>
    </row>
    <row r="38736" spans="2:5" ht="13.5" customHeight="1">
      <c r="B38736" t="str">
        <f t="shared" si="605"/>
        <v>---0</v>
      </c>
      <c r="E38736">
        <v>0</v>
      </c>
    </row>
    <row r="38737" spans="2:5" ht="13.5" customHeight="1">
      <c r="B38737" t="str">
        <f t="shared" si="605"/>
        <v>---0</v>
      </c>
      <c r="E38737">
        <v>0</v>
      </c>
    </row>
    <row r="38738" spans="2:5" ht="13.5" customHeight="1">
      <c r="B38738" t="str">
        <f t="shared" si="605"/>
        <v>---0</v>
      </c>
      <c r="E38738">
        <v>0</v>
      </c>
    </row>
    <row r="38739" spans="2:5" ht="13.5" customHeight="1">
      <c r="B38739" t="str">
        <f t="shared" si="605"/>
        <v>---0</v>
      </c>
      <c r="E38739">
        <v>0</v>
      </c>
    </row>
    <row r="38740" spans="2:5" ht="13.5" customHeight="1">
      <c r="B38740" t="str">
        <f t="shared" si="605"/>
        <v>---0</v>
      </c>
      <c r="E38740">
        <v>0</v>
      </c>
    </row>
    <row r="38741" spans="2:5" ht="13.5" customHeight="1">
      <c r="B38741" t="str">
        <f t="shared" si="605"/>
        <v>---0</v>
      </c>
      <c r="E38741">
        <v>0</v>
      </c>
    </row>
    <row r="38742" spans="2:5" ht="13.5" customHeight="1">
      <c r="B38742" t="str">
        <f t="shared" si="605"/>
        <v>---0</v>
      </c>
      <c r="E38742">
        <v>0</v>
      </c>
    </row>
    <row r="38743" spans="2:5" ht="13.5" customHeight="1">
      <c r="B38743" t="str">
        <f t="shared" si="605"/>
        <v>---0</v>
      </c>
      <c r="E38743">
        <v>0</v>
      </c>
    </row>
    <row r="38744" spans="2:5" ht="13.5" customHeight="1">
      <c r="B38744" t="str">
        <f t="shared" si="605"/>
        <v>---0</v>
      </c>
      <c r="E38744">
        <v>0</v>
      </c>
    </row>
    <row r="38745" spans="2:5" ht="13.5" customHeight="1">
      <c r="B38745" t="str">
        <f t="shared" si="605"/>
        <v>---0</v>
      </c>
      <c r="E38745">
        <v>0</v>
      </c>
    </row>
    <row r="38746" spans="2:5" ht="13.5" customHeight="1">
      <c r="B38746" t="str">
        <f t="shared" si="605"/>
        <v>---0</v>
      </c>
      <c r="E38746">
        <v>0</v>
      </c>
    </row>
    <row r="38747" spans="2:5" ht="13.5" customHeight="1">
      <c r="B38747" t="str">
        <f t="shared" si="605"/>
        <v>---0</v>
      </c>
      <c r="E38747">
        <v>0</v>
      </c>
    </row>
    <row r="38748" spans="2:5" ht="13.5" customHeight="1">
      <c r="B38748" t="str">
        <f t="shared" si="605"/>
        <v>---0</v>
      </c>
      <c r="E38748">
        <v>0</v>
      </c>
    </row>
    <row r="38749" spans="2:5" ht="13.5" customHeight="1">
      <c r="B38749" t="str">
        <f t="shared" si="605"/>
        <v>---0</v>
      </c>
      <c r="E38749">
        <v>0</v>
      </c>
    </row>
    <row r="38750" spans="2:5" ht="13.5" customHeight="1">
      <c r="B38750" t="str">
        <f t="shared" si="605"/>
        <v>---0</v>
      </c>
      <c r="E38750">
        <v>0</v>
      </c>
    </row>
    <row r="38751" spans="2:5" ht="13.5" customHeight="1">
      <c r="B38751" t="str">
        <f t="shared" si="605"/>
        <v>---0</v>
      </c>
      <c r="E38751">
        <v>0</v>
      </c>
    </row>
    <row r="38752" spans="2:5" ht="13.5" customHeight="1">
      <c r="B38752" t="str">
        <f t="shared" si="605"/>
        <v>---0</v>
      </c>
      <c r="E38752">
        <v>0</v>
      </c>
    </row>
    <row r="38753" spans="2:5" ht="13.5" customHeight="1">
      <c r="B38753" t="str">
        <f t="shared" si="605"/>
        <v>---0</v>
      </c>
      <c r="E38753">
        <v>0</v>
      </c>
    </row>
    <row r="38754" spans="2:5" ht="13.5" customHeight="1">
      <c r="B38754" t="str">
        <f t="shared" si="605"/>
        <v>---0</v>
      </c>
      <c r="E38754">
        <v>0</v>
      </c>
    </row>
    <row r="38755" spans="2:5" ht="13.5" customHeight="1">
      <c r="B38755" t="str">
        <f t="shared" si="605"/>
        <v>---0</v>
      </c>
      <c r="E38755">
        <v>0</v>
      </c>
    </row>
    <row r="38756" spans="2:5" ht="13.5" customHeight="1">
      <c r="B38756" t="str">
        <f t="shared" si="605"/>
        <v>---0</v>
      </c>
      <c r="E38756">
        <v>0</v>
      </c>
    </row>
    <row r="38757" spans="2:5" ht="13.5" customHeight="1">
      <c r="B38757" t="str">
        <f t="shared" si="605"/>
        <v>---0</v>
      </c>
      <c r="E38757">
        <v>0</v>
      </c>
    </row>
    <row r="38758" spans="2:5" ht="13.5" customHeight="1">
      <c r="B38758" t="str">
        <f t="shared" si="605"/>
        <v>---0</v>
      </c>
      <c r="E38758">
        <v>0</v>
      </c>
    </row>
    <row r="38759" spans="2:5" ht="13.5" customHeight="1">
      <c r="B38759" t="str">
        <f t="shared" si="605"/>
        <v>---0</v>
      </c>
      <c r="E38759">
        <v>0</v>
      </c>
    </row>
    <row r="38760" spans="2:5" ht="13.5" customHeight="1">
      <c r="B38760" t="str">
        <f t="shared" si="605"/>
        <v>---0</v>
      </c>
      <c r="E38760">
        <v>0</v>
      </c>
    </row>
    <row r="38761" spans="2:5" ht="13.5" customHeight="1">
      <c r="B38761" t="str">
        <f t="shared" si="605"/>
        <v>---0</v>
      </c>
      <c r="E38761">
        <v>0</v>
      </c>
    </row>
    <row r="38762" spans="2:5" ht="13.5" customHeight="1">
      <c r="B38762" t="str">
        <f t="shared" si="605"/>
        <v>---0</v>
      </c>
      <c r="E38762">
        <v>0</v>
      </c>
    </row>
    <row r="38763" spans="2:5" ht="13.5" customHeight="1">
      <c r="B38763" t="str">
        <f t="shared" si="605"/>
        <v>---0</v>
      </c>
      <c r="E38763">
        <v>0</v>
      </c>
    </row>
    <row r="38764" spans="2:5" ht="13.5" customHeight="1">
      <c r="B38764" t="str">
        <f t="shared" si="605"/>
        <v>---0</v>
      </c>
      <c r="E38764">
        <v>0</v>
      </c>
    </row>
    <row r="38765" spans="2:5" ht="13.5" customHeight="1">
      <c r="B38765" t="str">
        <f t="shared" si="605"/>
        <v>---0</v>
      </c>
      <c r="E38765">
        <v>0</v>
      </c>
    </row>
    <row r="38766" spans="2:5" ht="13.5" customHeight="1">
      <c r="B38766" t="str">
        <f t="shared" si="605"/>
        <v>---0</v>
      </c>
      <c r="E38766">
        <v>0</v>
      </c>
    </row>
    <row r="38767" spans="2:5" ht="13.5" customHeight="1">
      <c r="B38767" t="str">
        <f t="shared" si="605"/>
        <v>---0</v>
      </c>
      <c r="E38767">
        <v>0</v>
      </c>
    </row>
    <row r="38768" spans="2:5" ht="13.5" customHeight="1">
      <c r="B38768" t="str">
        <f t="shared" si="605"/>
        <v>---0</v>
      </c>
      <c r="E38768">
        <v>0</v>
      </c>
    </row>
    <row r="38769" spans="2:5" ht="13.5" customHeight="1">
      <c r="B38769" t="str">
        <f t="shared" si="605"/>
        <v>---0</v>
      </c>
      <c r="E38769">
        <v>0</v>
      </c>
    </row>
    <row r="38770" spans="2:5" ht="13.5" customHeight="1">
      <c r="B38770" t="str">
        <f t="shared" si="605"/>
        <v>---0</v>
      </c>
      <c r="E38770">
        <v>0</v>
      </c>
    </row>
    <row r="38771" spans="2:5" ht="13.5" customHeight="1">
      <c r="B38771" t="str">
        <f t="shared" si="605"/>
        <v>---0</v>
      </c>
      <c r="E38771">
        <v>0</v>
      </c>
    </row>
    <row r="38772" spans="2:5" ht="13.5" customHeight="1">
      <c r="B38772" t="str">
        <f t="shared" si="605"/>
        <v>---0</v>
      </c>
      <c r="E38772">
        <v>0</v>
      </c>
    </row>
    <row r="38773" spans="2:5" ht="13.5" customHeight="1">
      <c r="B38773" t="str">
        <f t="shared" si="605"/>
        <v>---0</v>
      </c>
      <c r="E38773">
        <v>0</v>
      </c>
    </row>
    <row r="38774" spans="2:5" ht="13.5" customHeight="1">
      <c r="B38774" t="str">
        <f t="shared" si="605"/>
        <v>---0</v>
      </c>
      <c r="E38774">
        <v>0</v>
      </c>
    </row>
    <row r="38775" spans="2:5" ht="13.5" customHeight="1">
      <c r="B38775" t="str">
        <f t="shared" si="605"/>
        <v>---0</v>
      </c>
      <c r="E38775">
        <v>0</v>
      </c>
    </row>
    <row r="38776" spans="2:5" ht="13.5" customHeight="1">
      <c r="B38776" t="str">
        <f t="shared" si="605"/>
        <v>---0</v>
      </c>
      <c r="E38776">
        <v>0</v>
      </c>
    </row>
    <row r="38777" spans="2:5" ht="13.5" customHeight="1">
      <c r="B38777" t="str">
        <f t="shared" si="605"/>
        <v>---0</v>
      </c>
      <c r="E38777">
        <v>0</v>
      </c>
    </row>
    <row r="38778" spans="2:5" ht="13.5" customHeight="1">
      <c r="B38778" t="str">
        <f t="shared" si="605"/>
        <v>---0</v>
      </c>
      <c r="E38778">
        <v>0</v>
      </c>
    </row>
    <row r="38779" spans="2:5" ht="13.5" customHeight="1">
      <c r="B38779" t="str">
        <f t="shared" si="605"/>
        <v>---0</v>
      </c>
      <c r="E38779">
        <v>0</v>
      </c>
    </row>
    <row r="38780" spans="2:5" ht="13.5" customHeight="1">
      <c r="B38780" t="str">
        <f t="shared" si="605"/>
        <v>---0</v>
      </c>
      <c r="E38780">
        <v>0</v>
      </c>
    </row>
    <row r="38781" spans="2:5" ht="13.5" customHeight="1">
      <c r="B38781" t="str">
        <f t="shared" si="605"/>
        <v>---0</v>
      </c>
      <c r="E38781">
        <v>0</v>
      </c>
    </row>
    <row r="38782" spans="2:5" ht="13.5" customHeight="1">
      <c r="B38782" t="str">
        <f t="shared" si="605"/>
        <v>---0</v>
      </c>
      <c r="E38782">
        <v>0</v>
      </c>
    </row>
    <row r="38783" spans="2:5" ht="13.5" customHeight="1">
      <c r="B38783" t="str">
        <f t="shared" si="605"/>
        <v>---0</v>
      </c>
      <c r="E38783">
        <v>0</v>
      </c>
    </row>
    <row r="38784" spans="2:5" ht="13.5" customHeight="1">
      <c r="B38784" t="str">
        <f t="shared" si="605"/>
        <v>---0</v>
      </c>
      <c r="E38784">
        <v>0</v>
      </c>
    </row>
    <row r="38785" spans="2:5" ht="13.5" customHeight="1">
      <c r="B38785" t="str">
        <f t="shared" si="605"/>
        <v>---0</v>
      </c>
      <c r="E38785">
        <v>0</v>
      </c>
    </row>
    <row r="38786" spans="2:5" ht="13.5" customHeight="1">
      <c r="B38786" t="str">
        <f t="shared" si="605"/>
        <v>---0</v>
      </c>
      <c r="E38786">
        <v>0</v>
      </c>
    </row>
    <row r="38787" spans="2:5" ht="13.5" customHeight="1">
      <c r="B38787" t="str">
        <f t="shared" ref="B38787:B38850" si="606">A38787&amp;"---"&amp;E38787</f>
        <v>---0</v>
      </c>
      <c r="E38787">
        <v>0</v>
      </c>
    </row>
    <row r="38788" spans="2:5" ht="13.5" customHeight="1">
      <c r="B38788" t="str">
        <f t="shared" si="606"/>
        <v>---0</v>
      </c>
      <c r="E38788">
        <v>0</v>
      </c>
    </row>
    <row r="38789" spans="2:5" ht="13.5" customHeight="1">
      <c r="B38789" t="str">
        <f t="shared" si="606"/>
        <v>---0</v>
      </c>
      <c r="E38789">
        <v>0</v>
      </c>
    </row>
    <row r="38790" spans="2:5" ht="13.5" customHeight="1">
      <c r="B38790" t="str">
        <f t="shared" si="606"/>
        <v>---0</v>
      </c>
      <c r="E38790">
        <v>0</v>
      </c>
    </row>
    <row r="38791" spans="2:5" ht="13.5" customHeight="1">
      <c r="B38791" t="str">
        <f t="shared" si="606"/>
        <v>---0</v>
      </c>
      <c r="E38791">
        <v>0</v>
      </c>
    </row>
    <row r="38792" spans="2:5" ht="13.5" customHeight="1">
      <c r="B38792" t="str">
        <f t="shared" si="606"/>
        <v>---0</v>
      </c>
      <c r="E38792">
        <v>0</v>
      </c>
    </row>
    <row r="38793" spans="2:5" ht="13.5" customHeight="1">
      <c r="B38793" t="str">
        <f t="shared" si="606"/>
        <v>---0</v>
      </c>
      <c r="E38793">
        <v>0</v>
      </c>
    </row>
    <row r="38794" spans="2:5" ht="13.5" customHeight="1">
      <c r="B38794" t="str">
        <f t="shared" si="606"/>
        <v>---0</v>
      </c>
      <c r="E38794">
        <v>0</v>
      </c>
    </row>
    <row r="38795" spans="2:5" ht="13.5" customHeight="1">
      <c r="B38795" t="str">
        <f t="shared" si="606"/>
        <v>---0</v>
      </c>
      <c r="E38795">
        <v>0</v>
      </c>
    </row>
    <row r="38796" spans="2:5" ht="13.5" customHeight="1">
      <c r="B38796" t="str">
        <f t="shared" si="606"/>
        <v>---0</v>
      </c>
      <c r="E38796">
        <v>0</v>
      </c>
    </row>
    <row r="38797" spans="2:5" ht="13.5" customHeight="1">
      <c r="B38797" t="str">
        <f t="shared" si="606"/>
        <v>---0</v>
      </c>
      <c r="E38797">
        <v>0</v>
      </c>
    </row>
    <row r="38798" spans="2:5" ht="13.5" customHeight="1">
      <c r="B38798" t="str">
        <f t="shared" si="606"/>
        <v>---0</v>
      </c>
      <c r="E38798">
        <v>0</v>
      </c>
    </row>
    <row r="38799" spans="2:5" ht="13.5" customHeight="1">
      <c r="B38799" t="str">
        <f t="shared" si="606"/>
        <v>---0</v>
      </c>
      <c r="E38799">
        <v>0</v>
      </c>
    </row>
    <row r="38800" spans="2:5" ht="13.5" customHeight="1">
      <c r="B38800" t="str">
        <f t="shared" si="606"/>
        <v>---0</v>
      </c>
      <c r="E38800">
        <v>0</v>
      </c>
    </row>
    <row r="38801" spans="2:5" ht="13.5" customHeight="1">
      <c r="B38801" t="str">
        <f t="shared" si="606"/>
        <v>---0</v>
      </c>
      <c r="E38801">
        <v>0</v>
      </c>
    </row>
    <row r="38802" spans="2:5" ht="13.5" customHeight="1">
      <c r="B38802" t="str">
        <f t="shared" si="606"/>
        <v>---0</v>
      </c>
      <c r="E38802">
        <v>0</v>
      </c>
    </row>
    <row r="38803" spans="2:5" ht="13.5" customHeight="1">
      <c r="B38803" t="str">
        <f t="shared" si="606"/>
        <v>---0</v>
      </c>
      <c r="E38803">
        <v>0</v>
      </c>
    </row>
    <row r="38804" spans="2:5" ht="13.5" customHeight="1">
      <c r="B38804" t="str">
        <f t="shared" si="606"/>
        <v>---0</v>
      </c>
      <c r="E38804">
        <v>0</v>
      </c>
    </row>
    <row r="38805" spans="2:5" ht="13.5" customHeight="1">
      <c r="B38805" t="str">
        <f t="shared" si="606"/>
        <v>---0</v>
      </c>
      <c r="E38805">
        <v>0</v>
      </c>
    </row>
    <row r="38806" spans="2:5" ht="13.5" customHeight="1">
      <c r="B38806" t="str">
        <f t="shared" si="606"/>
        <v>---0</v>
      </c>
      <c r="E38806">
        <v>0</v>
      </c>
    </row>
    <row r="38807" spans="2:5" ht="13.5" customHeight="1">
      <c r="B38807" t="str">
        <f t="shared" si="606"/>
        <v>---0</v>
      </c>
      <c r="E38807">
        <v>0</v>
      </c>
    </row>
    <row r="38808" spans="2:5" ht="13.5" customHeight="1">
      <c r="B38808" t="str">
        <f t="shared" si="606"/>
        <v>---0</v>
      </c>
      <c r="E38808">
        <v>0</v>
      </c>
    </row>
    <row r="38809" spans="2:5">
      <c r="B38809" t="str">
        <f t="shared" si="606"/>
        <v>---0</v>
      </c>
      <c r="E38809">
        <v>0</v>
      </c>
    </row>
    <row r="38810" spans="2:5" ht="13.5" customHeight="1">
      <c r="B38810" t="str">
        <f t="shared" si="606"/>
        <v>---0</v>
      </c>
      <c r="E38810">
        <v>0</v>
      </c>
    </row>
    <row r="38811" spans="2:5" ht="13.5" customHeight="1">
      <c r="B38811" t="str">
        <f t="shared" si="606"/>
        <v>---0</v>
      </c>
      <c r="E38811">
        <v>0</v>
      </c>
    </row>
    <row r="38812" spans="2:5" ht="13.5" customHeight="1">
      <c r="B38812" t="str">
        <f t="shared" si="606"/>
        <v>---0</v>
      </c>
      <c r="E38812">
        <v>0</v>
      </c>
    </row>
    <row r="38813" spans="2:5" ht="13.5" customHeight="1">
      <c r="B38813" t="str">
        <f t="shared" si="606"/>
        <v>---0</v>
      </c>
      <c r="E38813">
        <v>0</v>
      </c>
    </row>
    <row r="38814" spans="2:5" ht="13.5" customHeight="1">
      <c r="B38814" t="str">
        <f t="shared" si="606"/>
        <v>---0</v>
      </c>
      <c r="E38814">
        <v>0</v>
      </c>
    </row>
    <row r="38815" spans="2:5" ht="13.5" customHeight="1">
      <c r="B38815" t="str">
        <f t="shared" si="606"/>
        <v>---0</v>
      </c>
      <c r="E38815">
        <v>0</v>
      </c>
    </row>
    <row r="38816" spans="2:5" ht="13.5" customHeight="1">
      <c r="B38816" t="str">
        <f t="shared" si="606"/>
        <v>---0</v>
      </c>
      <c r="E38816">
        <v>0</v>
      </c>
    </row>
    <row r="38817" spans="2:5" ht="13.5" customHeight="1">
      <c r="B38817" t="str">
        <f t="shared" si="606"/>
        <v>---0</v>
      </c>
      <c r="E38817">
        <v>0</v>
      </c>
    </row>
    <row r="38818" spans="2:5" ht="13.5" customHeight="1">
      <c r="B38818" t="str">
        <f t="shared" si="606"/>
        <v>---0</v>
      </c>
      <c r="E38818">
        <v>0</v>
      </c>
    </row>
    <row r="38819" spans="2:5" ht="13.5" customHeight="1">
      <c r="B38819" t="str">
        <f t="shared" si="606"/>
        <v>---0</v>
      </c>
      <c r="E38819">
        <v>0</v>
      </c>
    </row>
    <row r="38820" spans="2:5" ht="13.5" customHeight="1">
      <c r="B38820" t="str">
        <f t="shared" si="606"/>
        <v>---0</v>
      </c>
      <c r="E38820">
        <v>0</v>
      </c>
    </row>
    <row r="38821" spans="2:5" ht="13.5" customHeight="1">
      <c r="B38821" t="str">
        <f t="shared" si="606"/>
        <v>---0</v>
      </c>
      <c r="E38821">
        <v>0</v>
      </c>
    </row>
    <row r="38822" spans="2:5" ht="13.5" customHeight="1">
      <c r="B38822" t="str">
        <f t="shared" si="606"/>
        <v>---0</v>
      </c>
      <c r="E38822">
        <v>0</v>
      </c>
    </row>
    <row r="38823" spans="2:5" ht="13.5" customHeight="1">
      <c r="B38823" t="str">
        <f t="shared" si="606"/>
        <v>---0</v>
      </c>
      <c r="E38823">
        <v>0</v>
      </c>
    </row>
    <row r="38824" spans="2:5" ht="13.5" customHeight="1">
      <c r="B38824" t="str">
        <f t="shared" si="606"/>
        <v>---0</v>
      </c>
      <c r="E38824">
        <v>0</v>
      </c>
    </row>
    <row r="38825" spans="2:5" ht="13.5" customHeight="1">
      <c r="B38825" t="str">
        <f t="shared" si="606"/>
        <v>---0</v>
      </c>
      <c r="E38825">
        <v>0</v>
      </c>
    </row>
    <row r="38826" spans="2:5" ht="13.5" customHeight="1">
      <c r="B38826" t="str">
        <f t="shared" si="606"/>
        <v>---0</v>
      </c>
      <c r="E38826">
        <v>0</v>
      </c>
    </row>
    <row r="38827" spans="2:5" ht="13.5" customHeight="1">
      <c r="B38827" t="str">
        <f t="shared" si="606"/>
        <v>---0</v>
      </c>
      <c r="E38827">
        <v>0</v>
      </c>
    </row>
    <row r="38828" spans="2:5" ht="13.5" customHeight="1">
      <c r="B38828" t="str">
        <f t="shared" si="606"/>
        <v>---0</v>
      </c>
      <c r="E38828">
        <v>0</v>
      </c>
    </row>
    <row r="38829" spans="2:5" ht="13.5" customHeight="1">
      <c r="B38829" t="str">
        <f t="shared" si="606"/>
        <v>---0</v>
      </c>
      <c r="E38829">
        <v>0</v>
      </c>
    </row>
    <row r="38830" spans="2:5" ht="13.5" customHeight="1">
      <c r="B38830" t="str">
        <f t="shared" si="606"/>
        <v>---0</v>
      </c>
      <c r="E38830">
        <v>0</v>
      </c>
    </row>
    <row r="38831" spans="2:5" ht="13.5" customHeight="1">
      <c r="B38831" t="str">
        <f t="shared" si="606"/>
        <v>---0</v>
      </c>
      <c r="E38831">
        <v>0</v>
      </c>
    </row>
    <row r="38832" spans="2:5" ht="13.5" customHeight="1">
      <c r="B38832" t="str">
        <f t="shared" si="606"/>
        <v>---0</v>
      </c>
      <c r="E38832">
        <v>0</v>
      </c>
    </row>
    <row r="38833" spans="2:5" ht="13.5" customHeight="1">
      <c r="B38833" t="str">
        <f t="shared" si="606"/>
        <v>---0</v>
      </c>
      <c r="E38833">
        <v>0</v>
      </c>
    </row>
    <row r="38834" spans="2:5" ht="13.5" customHeight="1">
      <c r="B38834" t="str">
        <f t="shared" si="606"/>
        <v>---0</v>
      </c>
      <c r="E38834">
        <v>0</v>
      </c>
    </row>
    <row r="38835" spans="2:5" ht="13.5" customHeight="1">
      <c r="B38835" t="str">
        <f t="shared" si="606"/>
        <v>---0</v>
      </c>
      <c r="E38835">
        <v>0</v>
      </c>
    </row>
    <row r="38836" spans="2:5" ht="13.5" customHeight="1">
      <c r="B38836" t="str">
        <f t="shared" si="606"/>
        <v>---0</v>
      </c>
      <c r="E38836">
        <v>0</v>
      </c>
    </row>
    <row r="38837" spans="2:5" ht="13.5" customHeight="1">
      <c r="B38837" t="str">
        <f t="shared" si="606"/>
        <v>---0</v>
      </c>
      <c r="E38837">
        <v>0</v>
      </c>
    </row>
    <row r="38838" spans="2:5" ht="13.5" customHeight="1">
      <c r="B38838" t="str">
        <f t="shared" si="606"/>
        <v>---0</v>
      </c>
      <c r="E38838">
        <v>0</v>
      </c>
    </row>
    <row r="38839" spans="2:5" ht="13.5" customHeight="1">
      <c r="B38839" t="str">
        <f t="shared" si="606"/>
        <v>---0</v>
      </c>
      <c r="E38839">
        <v>0</v>
      </c>
    </row>
    <row r="38840" spans="2:5" ht="13.5" customHeight="1">
      <c r="B38840" t="str">
        <f t="shared" si="606"/>
        <v>---0</v>
      </c>
      <c r="E38840">
        <v>0</v>
      </c>
    </row>
    <row r="38841" spans="2:5" ht="13.5" customHeight="1">
      <c r="B38841" t="str">
        <f t="shared" si="606"/>
        <v>---0</v>
      </c>
      <c r="E38841">
        <v>0</v>
      </c>
    </row>
    <row r="38842" spans="2:5" ht="13.5" customHeight="1">
      <c r="B38842" t="str">
        <f t="shared" si="606"/>
        <v>---0</v>
      </c>
      <c r="E38842">
        <v>0</v>
      </c>
    </row>
    <row r="38843" spans="2:5" ht="13.5" customHeight="1">
      <c r="B38843" t="str">
        <f t="shared" si="606"/>
        <v>---0</v>
      </c>
      <c r="E38843">
        <v>0</v>
      </c>
    </row>
    <row r="38844" spans="2:5" ht="13.5" customHeight="1">
      <c r="B38844" t="str">
        <f t="shared" si="606"/>
        <v>---0</v>
      </c>
      <c r="E38844">
        <v>0</v>
      </c>
    </row>
    <row r="38845" spans="2:5" ht="13.5" customHeight="1">
      <c r="B38845" t="str">
        <f t="shared" si="606"/>
        <v>---0</v>
      </c>
      <c r="E38845">
        <v>0</v>
      </c>
    </row>
    <row r="38846" spans="2:5" ht="13.5" customHeight="1">
      <c r="B38846" t="str">
        <f t="shared" si="606"/>
        <v>---0</v>
      </c>
      <c r="E38846">
        <v>0</v>
      </c>
    </row>
    <row r="38847" spans="2:5" ht="13.5" customHeight="1">
      <c r="B38847" t="str">
        <f t="shared" si="606"/>
        <v>---0</v>
      </c>
      <c r="E38847">
        <v>0</v>
      </c>
    </row>
    <row r="38848" spans="2:5" ht="13.5" customHeight="1">
      <c r="B38848" t="str">
        <f t="shared" si="606"/>
        <v>---0</v>
      </c>
      <c r="E38848">
        <v>0</v>
      </c>
    </row>
    <row r="38849" spans="2:5" ht="13.5" customHeight="1">
      <c r="B38849" t="str">
        <f t="shared" si="606"/>
        <v>---0</v>
      </c>
      <c r="E38849">
        <v>0</v>
      </c>
    </row>
    <row r="38850" spans="2:5" ht="13.5" customHeight="1">
      <c r="B38850" t="str">
        <f t="shared" si="606"/>
        <v>---0</v>
      </c>
      <c r="E38850">
        <v>0</v>
      </c>
    </row>
    <row r="38851" spans="2:5" ht="13.5" customHeight="1">
      <c r="B38851" t="str">
        <f t="shared" ref="B38851:B38914" si="607">A38851&amp;"---"&amp;E38851</f>
        <v>---0</v>
      </c>
      <c r="E38851">
        <v>0</v>
      </c>
    </row>
    <row r="38852" spans="2:5" ht="13.5" customHeight="1">
      <c r="B38852" t="str">
        <f t="shared" si="607"/>
        <v>---0</v>
      </c>
      <c r="E38852">
        <v>0</v>
      </c>
    </row>
    <row r="38853" spans="2:5" ht="13.5" customHeight="1">
      <c r="B38853" t="str">
        <f t="shared" si="607"/>
        <v>---0</v>
      </c>
      <c r="E38853">
        <v>0</v>
      </c>
    </row>
    <row r="38854" spans="2:5" ht="13.5" customHeight="1">
      <c r="B38854" t="str">
        <f t="shared" si="607"/>
        <v>---0</v>
      </c>
      <c r="E38854">
        <v>0</v>
      </c>
    </row>
    <row r="38855" spans="2:5" ht="13.5" customHeight="1">
      <c r="B38855" t="str">
        <f t="shared" si="607"/>
        <v>---0</v>
      </c>
      <c r="E38855">
        <v>0</v>
      </c>
    </row>
    <row r="38856" spans="2:5" ht="13.5" customHeight="1">
      <c r="B38856" t="str">
        <f t="shared" si="607"/>
        <v>---0</v>
      </c>
      <c r="E38856">
        <v>0</v>
      </c>
    </row>
    <row r="38857" spans="2:5" ht="13.5" customHeight="1">
      <c r="B38857" t="str">
        <f t="shared" si="607"/>
        <v>---0</v>
      </c>
      <c r="E38857">
        <v>0</v>
      </c>
    </row>
    <row r="38858" spans="2:5" ht="13.5" customHeight="1">
      <c r="B38858" t="str">
        <f t="shared" si="607"/>
        <v>---0</v>
      </c>
      <c r="E38858">
        <v>0</v>
      </c>
    </row>
    <row r="38859" spans="2:5" ht="13.5" customHeight="1">
      <c r="B38859" t="str">
        <f t="shared" si="607"/>
        <v>---0</v>
      </c>
      <c r="E38859">
        <v>0</v>
      </c>
    </row>
    <row r="38860" spans="2:5" ht="13.5" customHeight="1">
      <c r="B38860" t="str">
        <f t="shared" si="607"/>
        <v>---0</v>
      </c>
      <c r="E38860">
        <v>0</v>
      </c>
    </row>
    <row r="38861" spans="2:5" ht="13.5" customHeight="1">
      <c r="B38861" t="str">
        <f t="shared" si="607"/>
        <v>---0</v>
      </c>
      <c r="E38861">
        <v>0</v>
      </c>
    </row>
    <row r="38862" spans="2:5" ht="13.5" customHeight="1">
      <c r="B38862" t="str">
        <f t="shared" si="607"/>
        <v>---0</v>
      </c>
      <c r="E38862">
        <v>0</v>
      </c>
    </row>
    <row r="38863" spans="2:5" ht="13.5" customHeight="1">
      <c r="B38863" t="str">
        <f t="shared" si="607"/>
        <v>---0</v>
      </c>
      <c r="E38863">
        <v>0</v>
      </c>
    </row>
    <row r="38864" spans="2:5">
      <c r="B38864" t="str">
        <f t="shared" si="607"/>
        <v>---0</v>
      </c>
      <c r="E38864">
        <v>0</v>
      </c>
    </row>
    <row r="38865" spans="2:5" ht="13.5" customHeight="1">
      <c r="B38865" t="str">
        <f t="shared" si="607"/>
        <v>---0</v>
      </c>
      <c r="E38865">
        <v>0</v>
      </c>
    </row>
    <row r="38866" spans="2:5" ht="13.5" customHeight="1">
      <c r="B38866" t="str">
        <f t="shared" si="607"/>
        <v>---0</v>
      </c>
      <c r="E38866">
        <v>0</v>
      </c>
    </row>
    <row r="38867" spans="2:5" ht="13.5" customHeight="1">
      <c r="B38867" t="str">
        <f t="shared" si="607"/>
        <v>---0</v>
      </c>
      <c r="E38867">
        <v>0</v>
      </c>
    </row>
    <row r="38868" spans="2:5" ht="13.5" customHeight="1">
      <c r="B38868" t="str">
        <f t="shared" si="607"/>
        <v>---0</v>
      </c>
      <c r="E38868">
        <v>0</v>
      </c>
    </row>
    <row r="38869" spans="2:5" ht="13.5" customHeight="1">
      <c r="B38869" t="str">
        <f t="shared" si="607"/>
        <v>---0</v>
      </c>
      <c r="E38869">
        <v>0</v>
      </c>
    </row>
    <row r="38870" spans="2:5" ht="13.5" customHeight="1">
      <c r="B38870" t="str">
        <f t="shared" si="607"/>
        <v>---0</v>
      </c>
      <c r="E38870">
        <v>0</v>
      </c>
    </row>
    <row r="38871" spans="2:5" ht="13.5" customHeight="1">
      <c r="B38871" t="str">
        <f t="shared" si="607"/>
        <v>---0</v>
      </c>
      <c r="E38871">
        <v>0</v>
      </c>
    </row>
    <row r="38872" spans="2:5" ht="13.5" customHeight="1">
      <c r="B38872" t="str">
        <f t="shared" si="607"/>
        <v>---0</v>
      </c>
      <c r="E38872">
        <v>0</v>
      </c>
    </row>
    <row r="38873" spans="2:5" ht="13.5" customHeight="1">
      <c r="B38873" t="str">
        <f t="shared" si="607"/>
        <v>---0</v>
      </c>
      <c r="E38873">
        <v>0</v>
      </c>
    </row>
    <row r="38874" spans="2:5" ht="13.5" customHeight="1">
      <c r="B38874" t="str">
        <f t="shared" si="607"/>
        <v>---0</v>
      </c>
      <c r="E38874">
        <v>0</v>
      </c>
    </row>
    <row r="38875" spans="2:5" ht="13.5" customHeight="1">
      <c r="B38875" t="str">
        <f t="shared" si="607"/>
        <v>---0</v>
      </c>
      <c r="E38875">
        <v>0</v>
      </c>
    </row>
    <row r="38876" spans="2:5" ht="13.5" customHeight="1">
      <c r="B38876" t="str">
        <f t="shared" si="607"/>
        <v>---0</v>
      </c>
      <c r="E38876">
        <v>0</v>
      </c>
    </row>
    <row r="38877" spans="2:5" ht="13.5" customHeight="1">
      <c r="B38877" t="str">
        <f t="shared" si="607"/>
        <v>---0</v>
      </c>
      <c r="E38877">
        <v>0</v>
      </c>
    </row>
    <row r="38878" spans="2:5" ht="13.5" customHeight="1">
      <c r="B38878" t="str">
        <f t="shared" si="607"/>
        <v>---0</v>
      </c>
      <c r="E38878">
        <v>0</v>
      </c>
    </row>
    <row r="38879" spans="2:5" ht="13.5" customHeight="1">
      <c r="B38879" t="str">
        <f t="shared" si="607"/>
        <v>---0</v>
      </c>
      <c r="E38879">
        <v>0</v>
      </c>
    </row>
    <row r="38880" spans="2:5" ht="13.5" customHeight="1">
      <c r="B38880" t="str">
        <f t="shared" si="607"/>
        <v>---0</v>
      </c>
      <c r="E38880">
        <v>0</v>
      </c>
    </row>
    <row r="38881" spans="2:5" ht="13.5" customHeight="1">
      <c r="B38881" t="str">
        <f t="shared" si="607"/>
        <v>---0</v>
      </c>
      <c r="E38881">
        <v>0</v>
      </c>
    </row>
    <row r="38882" spans="2:5" ht="13.5" customHeight="1">
      <c r="B38882" t="str">
        <f t="shared" si="607"/>
        <v>---0</v>
      </c>
      <c r="E38882">
        <v>0</v>
      </c>
    </row>
    <row r="38883" spans="2:5" ht="13.5" customHeight="1">
      <c r="B38883" t="str">
        <f t="shared" si="607"/>
        <v>---0</v>
      </c>
      <c r="E38883">
        <v>0</v>
      </c>
    </row>
    <row r="38884" spans="2:5" ht="13.5" customHeight="1">
      <c r="B38884" t="str">
        <f t="shared" si="607"/>
        <v>---0</v>
      </c>
      <c r="E38884">
        <v>0</v>
      </c>
    </row>
    <row r="38885" spans="2:5" ht="13.5" customHeight="1">
      <c r="B38885" t="str">
        <f t="shared" si="607"/>
        <v>---0</v>
      </c>
      <c r="E38885">
        <v>0</v>
      </c>
    </row>
    <row r="38886" spans="2:5" ht="13.5" customHeight="1">
      <c r="B38886" t="str">
        <f t="shared" si="607"/>
        <v>---0</v>
      </c>
      <c r="E38886">
        <v>0</v>
      </c>
    </row>
    <row r="38887" spans="2:5" ht="13.5" customHeight="1">
      <c r="B38887" t="str">
        <f t="shared" si="607"/>
        <v>---0</v>
      </c>
      <c r="E38887">
        <v>0</v>
      </c>
    </row>
    <row r="38888" spans="2:5" ht="13.5" customHeight="1">
      <c r="B38888" t="str">
        <f t="shared" si="607"/>
        <v>---0</v>
      </c>
      <c r="E38888">
        <v>0</v>
      </c>
    </row>
    <row r="38889" spans="2:5" ht="13.5" customHeight="1">
      <c r="B38889" t="str">
        <f t="shared" si="607"/>
        <v>---0</v>
      </c>
      <c r="E38889">
        <v>0</v>
      </c>
    </row>
    <row r="38890" spans="2:5" ht="13.5" customHeight="1">
      <c r="B38890" t="str">
        <f t="shared" si="607"/>
        <v>---0</v>
      </c>
      <c r="E38890">
        <v>0</v>
      </c>
    </row>
    <row r="38891" spans="2:5" ht="13.5" customHeight="1">
      <c r="B38891" t="str">
        <f t="shared" si="607"/>
        <v>---0</v>
      </c>
      <c r="E38891">
        <v>0</v>
      </c>
    </row>
    <row r="38892" spans="2:5" ht="13.5" customHeight="1">
      <c r="B38892" t="str">
        <f t="shared" si="607"/>
        <v>---0</v>
      </c>
      <c r="E38892">
        <v>0</v>
      </c>
    </row>
    <row r="38893" spans="2:5" ht="13.5" customHeight="1">
      <c r="B38893" t="str">
        <f t="shared" si="607"/>
        <v>---0</v>
      </c>
      <c r="E38893">
        <v>0</v>
      </c>
    </row>
    <row r="38894" spans="2:5" ht="13.5" customHeight="1">
      <c r="B38894" t="str">
        <f t="shared" si="607"/>
        <v>---0</v>
      </c>
      <c r="E38894">
        <v>0</v>
      </c>
    </row>
    <row r="38895" spans="2:5" ht="13.5" customHeight="1">
      <c r="B38895" t="str">
        <f t="shared" si="607"/>
        <v>---0</v>
      </c>
      <c r="E38895">
        <v>0</v>
      </c>
    </row>
    <row r="38896" spans="2:5" ht="13.5" customHeight="1">
      <c r="B38896" t="str">
        <f t="shared" si="607"/>
        <v>---0</v>
      </c>
      <c r="E38896">
        <v>0</v>
      </c>
    </row>
    <row r="38897" spans="2:5" ht="13.5" customHeight="1">
      <c r="B38897" t="str">
        <f t="shared" si="607"/>
        <v>---0</v>
      </c>
      <c r="E38897">
        <v>0</v>
      </c>
    </row>
    <row r="38898" spans="2:5" ht="13.5" customHeight="1">
      <c r="B38898" t="str">
        <f t="shared" si="607"/>
        <v>---0</v>
      </c>
      <c r="E38898">
        <v>0</v>
      </c>
    </row>
    <row r="38899" spans="2:5" ht="13.5" customHeight="1">
      <c r="B38899" t="str">
        <f t="shared" si="607"/>
        <v>---0</v>
      </c>
      <c r="E38899">
        <v>0</v>
      </c>
    </row>
    <row r="38900" spans="2:5" ht="13.5" customHeight="1">
      <c r="B38900" t="str">
        <f t="shared" si="607"/>
        <v>---0</v>
      </c>
      <c r="E38900">
        <v>0</v>
      </c>
    </row>
    <row r="38901" spans="2:5" ht="13.5" customHeight="1">
      <c r="B38901" t="str">
        <f t="shared" si="607"/>
        <v>---0</v>
      </c>
      <c r="E38901">
        <v>0</v>
      </c>
    </row>
    <row r="38902" spans="2:5" ht="13.5" customHeight="1">
      <c r="B38902" t="str">
        <f t="shared" si="607"/>
        <v>---0</v>
      </c>
      <c r="E38902">
        <v>0</v>
      </c>
    </row>
    <row r="38903" spans="2:5" ht="13.5" customHeight="1">
      <c r="B38903" t="str">
        <f t="shared" si="607"/>
        <v>---0</v>
      </c>
      <c r="E38903">
        <v>0</v>
      </c>
    </row>
    <row r="38904" spans="2:5" ht="13.5" customHeight="1">
      <c r="B38904" t="str">
        <f t="shared" si="607"/>
        <v>---0</v>
      </c>
      <c r="E38904">
        <v>0</v>
      </c>
    </row>
    <row r="38905" spans="2:5" ht="13.5" customHeight="1">
      <c r="B38905" t="str">
        <f t="shared" si="607"/>
        <v>---0</v>
      </c>
      <c r="E38905">
        <v>0</v>
      </c>
    </row>
    <row r="38906" spans="2:5" ht="13.5" customHeight="1">
      <c r="B38906" t="str">
        <f t="shared" si="607"/>
        <v>---0</v>
      </c>
      <c r="E38906">
        <v>0</v>
      </c>
    </row>
    <row r="38907" spans="2:5" ht="13.5" customHeight="1">
      <c r="B38907" t="str">
        <f t="shared" si="607"/>
        <v>---0</v>
      </c>
      <c r="E38907">
        <v>0</v>
      </c>
    </row>
    <row r="38908" spans="2:5" ht="13.5" customHeight="1">
      <c r="B38908" t="str">
        <f t="shared" si="607"/>
        <v>---0</v>
      </c>
      <c r="E38908">
        <v>0</v>
      </c>
    </row>
    <row r="38909" spans="2:5" ht="13.5" customHeight="1">
      <c r="B38909" t="str">
        <f t="shared" si="607"/>
        <v>---0</v>
      </c>
      <c r="E38909">
        <v>0</v>
      </c>
    </row>
    <row r="38910" spans="2:5" ht="13.5" customHeight="1">
      <c r="B38910" t="str">
        <f t="shared" si="607"/>
        <v>---0</v>
      </c>
      <c r="E38910">
        <v>0</v>
      </c>
    </row>
    <row r="38911" spans="2:5" ht="13.5" customHeight="1">
      <c r="B38911" t="str">
        <f t="shared" si="607"/>
        <v>---0</v>
      </c>
      <c r="E38911">
        <v>0</v>
      </c>
    </row>
    <row r="38912" spans="2:5" ht="13.5" customHeight="1">
      <c r="B38912" t="str">
        <f t="shared" si="607"/>
        <v>---0</v>
      </c>
      <c r="E38912">
        <v>0</v>
      </c>
    </row>
    <row r="38913" spans="2:5" ht="13.5" customHeight="1">
      <c r="B38913" t="str">
        <f t="shared" si="607"/>
        <v>---0</v>
      </c>
      <c r="E38913">
        <v>0</v>
      </c>
    </row>
    <row r="38914" spans="2:5" ht="13.5" customHeight="1">
      <c r="B38914" t="str">
        <f t="shared" si="607"/>
        <v>---0</v>
      </c>
      <c r="E38914">
        <v>0</v>
      </c>
    </row>
    <row r="38915" spans="2:5" ht="13.5" customHeight="1">
      <c r="B38915" t="str">
        <f t="shared" ref="B38915:B38978" si="608">A38915&amp;"---"&amp;E38915</f>
        <v>---0</v>
      </c>
      <c r="E38915">
        <v>0</v>
      </c>
    </row>
    <row r="38916" spans="2:5" ht="13.5" customHeight="1">
      <c r="B38916" t="str">
        <f t="shared" si="608"/>
        <v>---0</v>
      </c>
      <c r="E38916">
        <v>0</v>
      </c>
    </row>
    <row r="38917" spans="2:5" ht="13.5" customHeight="1">
      <c r="B38917" t="str">
        <f t="shared" si="608"/>
        <v>---0</v>
      </c>
      <c r="E38917">
        <v>0</v>
      </c>
    </row>
    <row r="38918" spans="2:5" ht="13.5" customHeight="1">
      <c r="B38918" t="str">
        <f t="shared" si="608"/>
        <v>---0</v>
      </c>
      <c r="E38918">
        <v>0</v>
      </c>
    </row>
    <row r="38919" spans="2:5" ht="13.5" customHeight="1">
      <c r="B38919" t="str">
        <f t="shared" si="608"/>
        <v>---0</v>
      </c>
      <c r="E38919">
        <v>0</v>
      </c>
    </row>
    <row r="38920" spans="2:5" ht="13.5" customHeight="1">
      <c r="B38920" t="str">
        <f t="shared" si="608"/>
        <v>---0</v>
      </c>
      <c r="E38920">
        <v>0</v>
      </c>
    </row>
    <row r="38921" spans="2:5" ht="13.5" customHeight="1">
      <c r="B38921" t="str">
        <f t="shared" si="608"/>
        <v>---0</v>
      </c>
      <c r="E38921">
        <v>0</v>
      </c>
    </row>
    <row r="38922" spans="2:5" ht="13.5" customHeight="1">
      <c r="B38922" t="str">
        <f t="shared" si="608"/>
        <v>---0</v>
      </c>
      <c r="E38922">
        <v>0</v>
      </c>
    </row>
    <row r="38923" spans="2:5" ht="13.5" customHeight="1">
      <c r="B38923" t="str">
        <f t="shared" si="608"/>
        <v>---0</v>
      </c>
      <c r="E38923">
        <v>0</v>
      </c>
    </row>
    <row r="38924" spans="2:5" ht="13.5" customHeight="1">
      <c r="B38924" t="str">
        <f t="shared" si="608"/>
        <v>---0</v>
      </c>
      <c r="E38924">
        <v>0</v>
      </c>
    </row>
    <row r="38925" spans="2:5" ht="13.5" customHeight="1">
      <c r="B38925" t="str">
        <f t="shared" si="608"/>
        <v>---0</v>
      </c>
      <c r="E38925">
        <v>0</v>
      </c>
    </row>
    <row r="38926" spans="2:5" ht="13.5" customHeight="1">
      <c r="B38926" t="str">
        <f t="shared" si="608"/>
        <v>---0</v>
      </c>
      <c r="E38926">
        <v>0</v>
      </c>
    </row>
    <row r="38927" spans="2:5" ht="13.5" customHeight="1">
      <c r="B38927" t="str">
        <f t="shared" si="608"/>
        <v>---0</v>
      </c>
      <c r="E38927">
        <v>0</v>
      </c>
    </row>
    <row r="38928" spans="2:5" ht="13.5" customHeight="1">
      <c r="B38928" t="str">
        <f t="shared" si="608"/>
        <v>---0</v>
      </c>
      <c r="E38928">
        <v>0</v>
      </c>
    </row>
    <row r="38929" spans="2:5" ht="13.5" customHeight="1">
      <c r="B38929" t="str">
        <f t="shared" si="608"/>
        <v>---0</v>
      </c>
      <c r="E38929">
        <v>0</v>
      </c>
    </row>
    <row r="38930" spans="2:5" ht="13.5" customHeight="1">
      <c r="B38930" t="str">
        <f t="shared" si="608"/>
        <v>---0</v>
      </c>
      <c r="E38930">
        <v>0</v>
      </c>
    </row>
    <row r="38931" spans="2:5" ht="13.5" customHeight="1">
      <c r="B38931" t="str">
        <f t="shared" si="608"/>
        <v>---0</v>
      </c>
      <c r="E38931">
        <v>0</v>
      </c>
    </row>
    <row r="38932" spans="2:5" ht="13.5" customHeight="1">
      <c r="B38932" t="str">
        <f t="shared" si="608"/>
        <v>---0</v>
      </c>
      <c r="E38932">
        <v>0</v>
      </c>
    </row>
    <row r="38933" spans="2:5" ht="13.5" customHeight="1">
      <c r="B38933" t="str">
        <f t="shared" si="608"/>
        <v>---0</v>
      </c>
      <c r="E38933">
        <v>0</v>
      </c>
    </row>
    <row r="38934" spans="2:5" ht="13.5" customHeight="1">
      <c r="B38934" t="str">
        <f t="shared" si="608"/>
        <v>---0</v>
      </c>
      <c r="E38934">
        <v>0</v>
      </c>
    </row>
    <row r="38935" spans="2:5" ht="13.5" customHeight="1">
      <c r="B38935" t="str">
        <f t="shared" si="608"/>
        <v>---0</v>
      </c>
      <c r="E38935">
        <v>0</v>
      </c>
    </row>
    <row r="38936" spans="2:5" ht="13.5" customHeight="1">
      <c r="B38936" t="str">
        <f t="shared" si="608"/>
        <v>---0</v>
      </c>
      <c r="E38936">
        <v>0</v>
      </c>
    </row>
    <row r="38937" spans="2:5" ht="13.5" customHeight="1">
      <c r="B38937" t="str">
        <f t="shared" si="608"/>
        <v>---0</v>
      </c>
      <c r="E38937">
        <v>0</v>
      </c>
    </row>
    <row r="38938" spans="2:5" ht="13.5" customHeight="1">
      <c r="B38938" t="str">
        <f t="shared" si="608"/>
        <v>---0</v>
      </c>
      <c r="E38938">
        <v>0</v>
      </c>
    </row>
    <row r="38939" spans="2:5" ht="13.5" customHeight="1">
      <c r="B38939" t="str">
        <f t="shared" si="608"/>
        <v>---0</v>
      </c>
      <c r="E38939">
        <v>0</v>
      </c>
    </row>
    <row r="38940" spans="2:5" ht="13.5" customHeight="1">
      <c r="B38940" t="str">
        <f t="shared" si="608"/>
        <v>---0</v>
      </c>
      <c r="E38940">
        <v>0</v>
      </c>
    </row>
    <row r="38941" spans="2:5" ht="13.5" customHeight="1">
      <c r="B38941" t="str">
        <f t="shared" si="608"/>
        <v>---0</v>
      </c>
      <c r="E38941">
        <v>0</v>
      </c>
    </row>
    <row r="38942" spans="2:5" ht="13.5" customHeight="1">
      <c r="B38942" t="str">
        <f t="shared" si="608"/>
        <v>---0</v>
      </c>
      <c r="E38942">
        <v>0</v>
      </c>
    </row>
    <row r="38943" spans="2:5">
      <c r="B38943" t="str">
        <f t="shared" si="608"/>
        <v>---0</v>
      </c>
      <c r="E38943">
        <v>0</v>
      </c>
    </row>
    <row r="38944" spans="2:5" ht="13.5" customHeight="1">
      <c r="B38944" t="str">
        <f t="shared" si="608"/>
        <v>---0</v>
      </c>
      <c r="E38944">
        <v>0</v>
      </c>
    </row>
    <row r="38945" spans="2:5" ht="13.5" customHeight="1">
      <c r="B38945" t="str">
        <f t="shared" si="608"/>
        <v>---0</v>
      </c>
      <c r="E38945">
        <v>0</v>
      </c>
    </row>
    <row r="38946" spans="2:5" ht="13.5" customHeight="1">
      <c r="B38946" t="str">
        <f t="shared" si="608"/>
        <v>---0</v>
      </c>
      <c r="E38946">
        <v>0</v>
      </c>
    </row>
    <row r="38947" spans="2:5" ht="13.5" customHeight="1">
      <c r="B38947" t="str">
        <f t="shared" si="608"/>
        <v>---0</v>
      </c>
      <c r="E38947">
        <v>0</v>
      </c>
    </row>
    <row r="38948" spans="2:5" ht="13.5" customHeight="1">
      <c r="B38948" t="str">
        <f t="shared" si="608"/>
        <v>---0</v>
      </c>
      <c r="E38948">
        <v>0</v>
      </c>
    </row>
    <row r="38949" spans="2:5" ht="13.5" customHeight="1">
      <c r="B38949" t="str">
        <f t="shared" si="608"/>
        <v>---0</v>
      </c>
      <c r="E38949">
        <v>0</v>
      </c>
    </row>
    <row r="38950" spans="2:5" ht="13.5" customHeight="1">
      <c r="B38950" t="str">
        <f t="shared" si="608"/>
        <v>---0</v>
      </c>
      <c r="E38950">
        <v>0</v>
      </c>
    </row>
    <row r="38951" spans="2:5" ht="13.5" customHeight="1">
      <c r="B38951" t="str">
        <f t="shared" si="608"/>
        <v>---0</v>
      </c>
      <c r="E38951">
        <v>0</v>
      </c>
    </row>
    <row r="38952" spans="2:5" ht="13.5" customHeight="1">
      <c r="B38952" t="str">
        <f t="shared" si="608"/>
        <v>---0</v>
      </c>
      <c r="E38952">
        <v>0</v>
      </c>
    </row>
    <row r="38953" spans="2:5" ht="13.5" customHeight="1">
      <c r="B38953" t="str">
        <f t="shared" si="608"/>
        <v>---0</v>
      </c>
      <c r="E38953">
        <v>0</v>
      </c>
    </row>
    <row r="38954" spans="2:5" ht="13.5" customHeight="1">
      <c r="B38954" t="str">
        <f t="shared" si="608"/>
        <v>---0</v>
      </c>
      <c r="E38954">
        <v>0</v>
      </c>
    </row>
    <row r="38955" spans="2:5" ht="13.5" customHeight="1">
      <c r="B38955" t="str">
        <f t="shared" si="608"/>
        <v>---0</v>
      </c>
      <c r="E38955">
        <v>0</v>
      </c>
    </row>
    <row r="38956" spans="2:5" ht="13.5" customHeight="1">
      <c r="B38956" t="str">
        <f t="shared" si="608"/>
        <v>---0</v>
      </c>
      <c r="E38956">
        <v>0</v>
      </c>
    </row>
    <row r="38957" spans="2:5" ht="13.5" customHeight="1">
      <c r="B38957" t="str">
        <f t="shared" si="608"/>
        <v>---0</v>
      </c>
      <c r="E38957">
        <v>0</v>
      </c>
    </row>
    <row r="38958" spans="2:5" ht="13.5" customHeight="1">
      <c r="B38958" t="str">
        <f t="shared" si="608"/>
        <v>---0</v>
      </c>
      <c r="E38958">
        <v>0</v>
      </c>
    </row>
    <row r="38959" spans="2:5" ht="13.5" customHeight="1">
      <c r="B38959" t="str">
        <f t="shared" si="608"/>
        <v>---0</v>
      </c>
      <c r="E38959">
        <v>0</v>
      </c>
    </row>
    <row r="38960" spans="2:5" ht="13.5" customHeight="1">
      <c r="B38960" t="str">
        <f t="shared" si="608"/>
        <v>---0</v>
      </c>
      <c r="E38960">
        <v>0</v>
      </c>
    </row>
    <row r="38961" spans="2:5" ht="13.5" customHeight="1">
      <c r="B38961" t="str">
        <f t="shared" si="608"/>
        <v>---0</v>
      </c>
      <c r="E38961">
        <v>0</v>
      </c>
    </row>
    <row r="38962" spans="2:5" ht="13.5" customHeight="1">
      <c r="B38962" t="str">
        <f t="shared" si="608"/>
        <v>---0</v>
      </c>
      <c r="E38962">
        <v>0</v>
      </c>
    </row>
    <row r="38963" spans="2:5" ht="13.5" customHeight="1">
      <c r="B38963" t="str">
        <f t="shared" si="608"/>
        <v>---0</v>
      </c>
      <c r="E38963">
        <v>0</v>
      </c>
    </row>
    <row r="38964" spans="2:5" ht="13.5" customHeight="1">
      <c r="B38964" t="str">
        <f t="shared" si="608"/>
        <v>---0</v>
      </c>
      <c r="E38964">
        <v>0</v>
      </c>
    </row>
    <row r="38965" spans="2:5" ht="13.5" customHeight="1">
      <c r="B38965" t="str">
        <f t="shared" si="608"/>
        <v>---0</v>
      </c>
      <c r="E38965">
        <v>0</v>
      </c>
    </row>
    <row r="38966" spans="2:5" ht="13.5" customHeight="1">
      <c r="B38966" t="str">
        <f t="shared" si="608"/>
        <v>---0</v>
      </c>
      <c r="E38966">
        <v>0</v>
      </c>
    </row>
    <row r="38967" spans="2:5" ht="13.5" customHeight="1">
      <c r="B38967" t="str">
        <f t="shared" si="608"/>
        <v>---0</v>
      </c>
      <c r="E38967">
        <v>0</v>
      </c>
    </row>
    <row r="38968" spans="2:5" ht="13.5" customHeight="1">
      <c r="B38968" t="str">
        <f t="shared" si="608"/>
        <v>---0</v>
      </c>
      <c r="E38968">
        <v>0</v>
      </c>
    </row>
    <row r="38969" spans="2:5" ht="13.5" customHeight="1">
      <c r="B38969" t="str">
        <f t="shared" si="608"/>
        <v>---0</v>
      </c>
      <c r="E38969">
        <v>0</v>
      </c>
    </row>
    <row r="38970" spans="2:5" ht="13.5" customHeight="1">
      <c r="B38970" t="str">
        <f t="shared" si="608"/>
        <v>---0</v>
      </c>
      <c r="E38970">
        <v>0</v>
      </c>
    </row>
    <row r="38971" spans="2:5" ht="13.5" customHeight="1">
      <c r="B38971" t="str">
        <f t="shared" si="608"/>
        <v>---0</v>
      </c>
      <c r="E38971">
        <v>0</v>
      </c>
    </row>
    <row r="38972" spans="2:5" ht="13.5" customHeight="1">
      <c r="B38972" t="str">
        <f t="shared" si="608"/>
        <v>---0</v>
      </c>
      <c r="E38972">
        <v>0</v>
      </c>
    </row>
    <row r="38973" spans="2:5" ht="13.5" customHeight="1">
      <c r="B38973" t="str">
        <f t="shared" si="608"/>
        <v>---0</v>
      </c>
      <c r="E38973">
        <v>0</v>
      </c>
    </row>
    <row r="38974" spans="2:5" ht="13.5" customHeight="1">
      <c r="B38974" t="str">
        <f t="shared" si="608"/>
        <v>---0</v>
      </c>
      <c r="E38974">
        <v>0</v>
      </c>
    </row>
    <row r="38975" spans="2:5" ht="13.5" customHeight="1">
      <c r="B38975" t="str">
        <f t="shared" si="608"/>
        <v>---0</v>
      </c>
      <c r="E38975">
        <v>0</v>
      </c>
    </row>
    <row r="38976" spans="2:5" ht="13.5" customHeight="1">
      <c r="B38976" t="str">
        <f t="shared" si="608"/>
        <v>---0</v>
      </c>
      <c r="E38976">
        <v>0</v>
      </c>
    </row>
    <row r="38977" spans="2:5" ht="13.5" customHeight="1">
      <c r="B38977" t="str">
        <f t="shared" si="608"/>
        <v>---0</v>
      </c>
      <c r="E38977">
        <v>0</v>
      </c>
    </row>
    <row r="38978" spans="2:5" ht="13.5" customHeight="1">
      <c r="B38978" t="str">
        <f t="shared" si="608"/>
        <v>---0</v>
      </c>
      <c r="E38978">
        <v>0</v>
      </c>
    </row>
    <row r="38979" spans="2:5" ht="13.5" customHeight="1">
      <c r="B38979" t="str">
        <f t="shared" ref="B38979:B39042" si="609">A38979&amp;"---"&amp;E38979</f>
        <v>---0</v>
      </c>
      <c r="E38979">
        <v>0</v>
      </c>
    </row>
    <row r="38980" spans="2:5" ht="13.5" customHeight="1">
      <c r="B38980" t="str">
        <f t="shared" si="609"/>
        <v>---0</v>
      </c>
      <c r="E38980">
        <v>0</v>
      </c>
    </row>
    <row r="38981" spans="2:5" ht="13.5" customHeight="1">
      <c r="B38981" t="str">
        <f t="shared" si="609"/>
        <v>---0</v>
      </c>
      <c r="E38981">
        <v>0</v>
      </c>
    </row>
    <row r="38982" spans="2:5" ht="13.5" customHeight="1">
      <c r="B38982" t="str">
        <f t="shared" si="609"/>
        <v>---0</v>
      </c>
      <c r="E38982">
        <v>0</v>
      </c>
    </row>
    <row r="38983" spans="2:5" ht="13.5" customHeight="1">
      <c r="B38983" t="str">
        <f t="shared" si="609"/>
        <v>---0</v>
      </c>
      <c r="E38983">
        <v>0</v>
      </c>
    </row>
    <row r="38984" spans="2:5" ht="13.5" customHeight="1">
      <c r="B38984" t="str">
        <f t="shared" si="609"/>
        <v>---0</v>
      </c>
      <c r="E38984">
        <v>0</v>
      </c>
    </row>
    <row r="38985" spans="2:5" ht="13.5" customHeight="1">
      <c r="B38985" t="str">
        <f t="shared" si="609"/>
        <v>---0</v>
      </c>
      <c r="E38985">
        <v>0</v>
      </c>
    </row>
    <row r="38986" spans="2:5" ht="13.5" customHeight="1">
      <c r="B38986" t="str">
        <f t="shared" si="609"/>
        <v>---0</v>
      </c>
      <c r="E38986">
        <v>0</v>
      </c>
    </row>
    <row r="38987" spans="2:5" ht="13.5" customHeight="1">
      <c r="B38987" t="str">
        <f t="shared" si="609"/>
        <v>---0</v>
      </c>
      <c r="E38987">
        <v>0</v>
      </c>
    </row>
    <row r="38988" spans="2:5" ht="13.5" customHeight="1">
      <c r="B38988" t="str">
        <f t="shared" si="609"/>
        <v>---0</v>
      </c>
      <c r="E38988">
        <v>0</v>
      </c>
    </row>
    <row r="38989" spans="2:5" ht="13.5" customHeight="1">
      <c r="B38989" t="str">
        <f t="shared" si="609"/>
        <v>---0</v>
      </c>
      <c r="E38989">
        <v>0</v>
      </c>
    </row>
    <row r="38990" spans="2:5" ht="13.5" customHeight="1">
      <c r="B38990" t="str">
        <f t="shared" si="609"/>
        <v>---0</v>
      </c>
      <c r="E38990">
        <v>0</v>
      </c>
    </row>
    <row r="38991" spans="2:5" ht="13.5" customHeight="1">
      <c r="B38991" t="str">
        <f t="shared" si="609"/>
        <v>---0</v>
      </c>
      <c r="E38991">
        <v>0</v>
      </c>
    </row>
    <row r="38992" spans="2:5" ht="13.5" customHeight="1">
      <c r="B38992" t="str">
        <f t="shared" si="609"/>
        <v>---0</v>
      </c>
      <c r="E38992">
        <v>0</v>
      </c>
    </row>
    <row r="38993" spans="2:5" ht="13.5" customHeight="1">
      <c r="B38993" t="str">
        <f t="shared" si="609"/>
        <v>---0</v>
      </c>
      <c r="E38993">
        <v>0</v>
      </c>
    </row>
    <row r="38994" spans="2:5" ht="13.5" customHeight="1">
      <c r="B38994" t="str">
        <f t="shared" si="609"/>
        <v>---0</v>
      </c>
      <c r="E38994">
        <v>0</v>
      </c>
    </row>
    <row r="38995" spans="2:5" ht="13.5" customHeight="1">
      <c r="B38995" t="str">
        <f t="shared" si="609"/>
        <v>---0</v>
      </c>
      <c r="E38995">
        <v>0</v>
      </c>
    </row>
    <row r="38996" spans="2:5" ht="13.5" customHeight="1">
      <c r="B38996" t="str">
        <f t="shared" si="609"/>
        <v>---0</v>
      </c>
      <c r="E38996">
        <v>0</v>
      </c>
    </row>
    <row r="38997" spans="2:5" ht="13.5" customHeight="1">
      <c r="B38997" t="str">
        <f t="shared" si="609"/>
        <v>---0</v>
      </c>
      <c r="E38997">
        <v>0</v>
      </c>
    </row>
    <row r="38998" spans="2:5" ht="13.5" customHeight="1">
      <c r="B38998" t="str">
        <f t="shared" si="609"/>
        <v>---0</v>
      </c>
      <c r="E38998">
        <v>0</v>
      </c>
    </row>
    <row r="38999" spans="2:5" ht="13.5" customHeight="1">
      <c r="B38999" t="str">
        <f t="shared" si="609"/>
        <v>---0</v>
      </c>
      <c r="E38999">
        <v>0</v>
      </c>
    </row>
    <row r="39000" spans="2:5" ht="13.5" customHeight="1">
      <c r="B39000" t="str">
        <f t="shared" si="609"/>
        <v>---0</v>
      </c>
      <c r="E39000">
        <v>0</v>
      </c>
    </row>
    <row r="39001" spans="2:5" ht="13.5" customHeight="1">
      <c r="B39001" t="str">
        <f t="shared" si="609"/>
        <v>---0</v>
      </c>
      <c r="E39001">
        <v>0</v>
      </c>
    </row>
    <row r="39002" spans="2:5" ht="13.5" customHeight="1">
      <c r="B39002" t="str">
        <f t="shared" si="609"/>
        <v>---0</v>
      </c>
      <c r="E39002">
        <v>0</v>
      </c>
    </row>
    <row r="39003" spans="2:5" ht="13.5" customHeight="1">
      <c r="B39003" t="str">
        <f t="shared" si="609"/>
        <v>---0</v>
      </c>
      <c r="E39003">
        <v>0</v>
      </c>
    </row>
    <row r="39004" spans="2:5" ht="13.5" customHeight="1">
      <c r="B39004" t="str">
        <f t="shared" si="609"/>
        <v>---0</v>
      </c>
      <c r="E39004">
        <v>0</v>
      </c>
    </row>
    <row r="39005" spans="2:5" ht="13.5" customHeight="1">
      <c r="B39005" t="str">
        <f t="shared" si="609"/>
        <v>---0</v>
      </c>
      <c r="E39005">
        <v>0</v>
      </c>
    </row>
    <row r="39006" spans="2:5" ht="13.5" customHeight="1">
      <c r="B39006" t="str">
        <f t="shared" si="609"/>
        <v>---0</v>
      </c>
      <c r="E39006">
        <v>0</v>
      </c>
    </row>
    <row r="39007" spans="2:5" ht="13.5" customHeight="1">
      <c r="B39007" t="str">
        <f t="shared" si="609"/>
        <v>---0</v>
      </c>
      <c r="E39007">
        <v>0</v>
      </c>
    </row>
    <row r="39008" spans="2:5" ht="13.5" customHeight="1">
      <c r="B39008" t="str">
        <f t="shared" si="609"/>
        <v>---0</v>
      </c>
      <c r="E39008">
        <v>0</v>
      </c>
    </row>
    <row r="39009" spans="2:5" ht="13.5" customHeight="1">
      <c r="B39009" t="str">
        <f t="shared" si="609"/>
        <v>---0</v>
      </c>
      <c r="E39009">
        <v>0</v>
      </c>
    </row>
    <row r="39010" spans="2:5" ht="13.5" customHeight="1">
      <c r="B39010" t="str">
        <f t="shared" si="609"/>
        <v>---0</v>
      </c>
      <c r="E39010">
        <v>0</v>
      </c>
    </row>
    <row r="39011" spans="2:5" ht="13.5" customHeight="1">
      <c r="B39011" t="str">
        <f t="shared" si="609"/>
        <v>---0</v>
      </c>
      <c r="E39011">
        <v>0</v>
      </c>
    </row>
    <row r="39012" spans="2:5" ht="13.5" customHeight="1">
      <c r="B39012" t="str">
        <f t="shared" si="609"/>
        <v>---0</v>
      </c>
      <c r="E39012">
        <v>0</v>
      </c>
    </row>
    <row r="39013" spans="2:5" ht="13.5" customHeight="1">
      <c r="B39013" t="str">
        <f t="shared" si="609"/>
        <v>---0</v>
      </c>
      <c r="E39013">
        <v>0</v>
      </c>
    </row>
    <row r="39014" spans="2:5" ht="13.5" customHeight="1">
      <c r="B39014" t="str">
        <f t="shared" si="609"/>
        <v>---0</v>
      </c>
      <c r="E39014">
        <v>0</v>
      </c>
    </row>
    <row r="39015" spans="2:5" ht="13.5" customHeight="1">
      <c r="B39015" t="str">
        <f t="shared" si="609"/>
        <v>---0</v>
      </c>
      <c r="E39015">
        <v>0</v>
      </c>
    </row>
    <row r="39016" spans="2:5" ht="13.5" customHeight="1">
      <c r="B39016" t="str">
        <f t="shared" si="609"/>
        <v>---0</v>
      </c>
      <c r="E39016">
        <v>0</v>
      </c>
    </row>
    <row r="39017" spans="2:5" ht="13.5" customHeight="1">
      <c r="B39017" t="str">
        <f t="shared" si="609"/>
        <v>---0</v>
      </c>
      <c r="E39017">
        <v>0</v>
      </c>
    </row>
    <row r="39018" spans="2:5" ht="13.5" customHeight="1">
      <c r="B39018" t="str">
        <f t="shared" si="609"/>
        <v>---0</v>
      </c>
      <c r="E39018">
        <v>0</v>
      </c>
    </row>
    <row r="39019" spans="2:5" ht="13.5" customHeight="1">
      <c r="B39019" t="str">
        <f t="shared" si="609"/>
        <v>---0</v>
      </c>
      <c r="E39019">
        <v>0</v>
      </c>
    </row>
    <row r="39020" spans="2:5" ht="13.5" customHeight="1">
      <c r="B39020" t="str">
        <f t="shared" si="609"/>
        <v>---0</v>
      </c>
      <c r="E39020">
        <v>0</v>
      </c>
    </row>
    <row r="39021" spans="2:5" ht="13.5" customHeight="1">
      <c r="B39021" t="str">
        <f t="shared" si="609"/>
        <v>---0</v>
      </c>
      <c r="E39021">
        <v>0</v>
      </c>
    </row>
    <row r="39022" spans="2:5" ht="13.5" customHeight="1">
      <c r="B39022" t="str">
        <f t="shared" si="609"/>
        <v>---0</v>
      </c>
      <c r="E39022">
        <v>0</v>
      </c>
    </row>
    <row r="39023" spans="2:5" ht="13.5" customHeight="1">
      <c r="B39023" t="str">
        <f t="shared" si="609"/>
        <v>---0</v>
      </c>
      <c r="E39023">
        <v>0</v>
      </c>
    </row>
    <row r="39024" spans="2:5" ht="13.5" customHeight="1">
      <c r="B39024" t="str">
        <f t="shared" si="609"/>
        <v>---0</v>
      </c>
      <c r="E39024">
        <v>0</v>
      </c>
    </row>
    <row r="39025" spans="2:5" ht="13.5" customHeight="1">
      <c r="B39025" t="str">
        <f t="shared" si="609"/>
        <v>---0</v>
      </c>
      <c r="E39025">
        <v>0</v>
      </c>
    </row>
    <row r="39026" spans="2:5" ht="13.5" customHeight="1">
      <c r="B39026" t="str">
        <f t="shared" si="609"/>
        <v>---0</v>
      </c>
      <c r="E39026">
        <v>0</v>
      </c>
    </row>
    <row r="39027" spans="2:5" ht="13.5" customHeight="1">
      <c r="B39027" t="str">
        <f t="shared" si="609"/>
        <v>---0</v>
      </c>
      <c r="E39027">
        <v>0</v>
      </c>
    </row>
    <row r="39028" spans="2:5" ht="13.5" customHeight="1">
      <c r="B39028" t="str">
        <f t="shared" si="609"/>
        <v>---0</v>
      </c>
      <c r="E39028">
        <v>0</v>
      </c>
    </row>
    <row r="39029" spans="2:5" ht="13.5" customHeight="1">
      <c r="B39029" t="str">
        <f t="shared" si="609"/>
        <v>---0</v>
      </c>
      <c r="E39029">
        <v>0</v>
      </c>
    </row>
    <row r="39030" spans="2:5" ht="13.5" customHeight="1">
      <c r="B39030" t="str">
        <f t="shared" si="609"/>
        <v>---0</v>
      </c>
      <c r="E39030">
        <v>0</v>
      </c>
    </row>
    <row r="39031" spans="2:5" ht="13.5" customHeight="1">
      <c r="B39031" t="str">
        <f t="shared" si="609"/>
        <v>---0</v>
      </c>
      <c r="E39031">
        <v>0</v>
      </c>
    </row>
    <row r="39032" spans="2:5" ht="13.5" customHeight="1">
      <c r="B39032" t="str">
        <f t="shared" si="609"/>
        <v>---0</v>
      </c>
      <c r="E39032">
        <v>0</v>
      </c>
    </row>
    <row r="39033" spans="2:5" ht="13.5" customHeight="1">
      <c r="B39033" t="str">
        <f t="shared" si="609"/>
        <v>---0</v>
      </c>
      <c r="E39033">
        <v>0</v>
      </c>
    </row>
    <row r="39034" spans="2:5" ht="13.5" customHeight="1">
      <c r="B39034" t="str">
        <f t="shared" si="609"/>
        <v>---0</v>
      </c>
      <c r="E39034">
        <v>0</v>
      </c>
    </row>
    <row r="39035" spans="2:5" ht="13.5" customHeight="1">
      <c r="B39035" t="str">
        <f t="shared" si="609"/>
        <v>---0</v>
      </c>
      <c r="E39035">
        <v>0</v>
      </c>
    </row>
    <row r="39036" spans="2:5" ht="13.5" customHeight="1">
      <c r="B39036" t="str">
        <f t="shared" si="609"/>
        <v>---0</v>
      </c>
      <c r="E39036">
        <v>0</v>
      </c>
    </row>
    <row r="39037" spans="2:5" ht="13.5" customHeight="1">
      <c r="B39037" t="str">
        <f t="shared" si="609"/>
        <v>---0</v>
      </c>
      <c r="E39037">
        <v>0</v>
      </c>
    </row>
    <row r="39038" spans="2:5" ht="13.5" customHeight="1">
      <c r="B39038" t="str">
        <f t="shared" si="609"/>
        <v>---0</v>
      </c>
      <c r="E39038">
        <v>0</v>
      </c>
    </row>
    <row r="39039" spans="2:5" ht="13.5" customHeight="1">
      <c r="B39039" t="str">
        <f t="shared" si="609"/>
        <v>---0</v>
      </c>
      <c r="E39039">
        <v>0</v>
      </c>
    </row>
    <row r="39040" spans="2:5" ht="13.5" customHeight="1">
      <c r="B39040" t="str">
        <f t="shared" si="609"/>
        <v>---0</v>
      </c>
      <c r="E39040">
        <v>0</v>
      </c>
    </row>
    <row r="39041" spans="2:5" ht="13.5" customHeight="1">
      <c r="B39041" t="str">
        <f t="shared" si="609"/>
        <v>---0</v>
      </c>
      <c r="E39041">
        <v>0</v>
      </c>
    </row>
    <row r="39042" spans="2:5" ht="13.5" customHeight="1">
      <c r="B39042" t="str">
        <f t="shared" si="609"/>
        <v>---0</v>
      </c>
      <c r="E39042">
        <v>0</v>
      </c>
    </row>
    <row r="39043" spans="2:5" ht="13.5" customHeight="1">
      <c r="B39043" t="str">
        <f t="shared" ref="B39043:B39106" si="610">A39043&amp;"---"&amp;E39043</f>
        <v>---0</v>
      </c>
      <c r="E39043">
        <v>0</v>
      </c>
    </row>
    <row r="39044" spans="2:5" ht="13.5" customHeight="1">
      <c r="B39044" t="str">
        <f t="shared" si="610"/>
        <v>---0</v>
      </c>
      <c r="E39044">
        <v>0</v>
      </c>
    </row>
    <row r="39045" spans="2:5" ht="13.5" customHeight="1">
      <c r="B39045" t="str">
        <f t="shared" si="610"/>
        <v>---0</v>
      </c>
      <c r="E39045">
        <v>0</v>
      </c>
    </row>
    <row r="39046" spans="2:5" ht="13.5" customHeight="1">
      <c r="B39046" t="str">
        <f t="shared" si="610"/>
        <v>---0</v>
      </c>
      <c r="E39046">
        <v>0</v>
      </c>
    </row>
    <row r="39047" spans="2:5" ht="13.5" customHeight="1">
      <c r="B39047" t="str">
        <f t="shared" si="610"/>
        <v>---0</v>
      </c>
      <c r="E39047">
        <v>0</v>
      </c>
    </row>
    <row r="39048" spans="2:5" ht="13.5" customHeight="1">
      <c r="B39048" t="str">
        <f t="shared" si="610"/>
        <v>---0</v>
      </c>
      <c r="E39048">
        <v>0</v>
      </c>
    </row>
    <row r="39049" spans="2:5" ht="13.5" customHeight="1">
      <c r="B39049" t="str">
        <f t="shared" si="610"/>
        <v>---0</v>
      </c>
      <c r="E39049">
        <v>0</v>
      </c>
    </row>
    <row r="39050" spans="2:5" ht="13.5" customHeight="1">
      <c r="B39050" t="str">
        <f t="shared" si="610"/>
        <v>---0</v>
      </c>
      <c r="E39050">
        <v>0</v>
      </c>
    </row>
    <row r="39051" spans="2:5" ht="13.5" customHeight="1">
      <c r="B39051" t="str">
        <f t="shared" si="610"/>
        <v>---0</v>
      </c>
      <c r="E39051">
        <v>0</v>
      </c>
    </row>
    <row r="39052" spans="2:5" ht="13.5" customHeight="1">
      <c r="B39052" t="str">
        <f t="shared" si="610"/>
        <v>---0</v>
      </c>
      <c r="E39052">
        <v>0</v>
      </c>
    </row>
    <row r="39053" spans="2:5" ht="13.5" customHeight="1">
      <c r="B39053" t="str">
        <f t="shared" si="610"/>
        <v>---0</v>
      </c>
      <c r="E39053">
        <v>0</v>
      </c>
    </row>
    <row r="39054" spans="2:5" ht="13.5" customHeight="1">
      <c r="B39054" t="str">
        <f t="shared" si="610"/>
        <v>---0</v>
      </c>
      <c r="E39054">
        <v>0</v>
      </c>
    </row>
    <row r="39055" spans="2:5" ht="13.5" customHeight="1">
      <c r="B39055" t="str">
        <f t="shared" si="610"/>
        <v>---0</v>
      </c>
      <c r="E39055">
        <v>0</v>
      </c>
    </row>
    <row r="39056" spans="2:5" ht="13.5" customHeight="1">
      <c r="B39056" t="str">
        <f t="shared" si="610"/>
        <v>---0</v>
      </c>
      <c r="E39056">
        <v>0</v>
      </c>
    </row>
    <row r="39057" spans="2:5" ht="13.5" customHeight="1">
      <c r="B39057" t="str">
        <f t="shared" si="610"/>
        <v>---0</v>
      </c>
      <c r="E39057">
        <v>0</v>
      </c>
    </row>
    <row r="39058" spans="2:5" ht="13.5" customHeight="1">
      <c r="B39058" t="str">
        <f t="shared" si="610"/>
        <v>---0</v>
      </c>
      <c r="E39058">
        <v>0</v>
      </c>
    </row>
    <row r="39059" spans="2:5" ht="13.5" customHeight="1">
      <c r="B39059" t="str">
        <f t="shared" si="610"/>
        <v>---0</v>
      </c>
      <c r="E39059">
        <v>0</v>
      </c>
    </row>
    <row r="39060" spans="2:5" ht="13.5" customHeight="1">
      <c r="B39060" t="str">
        <f t="shared" si="610"/>
        <v>---0</v>
      </c>
      <c r="E39060">
        <v>0</v>
      </c>
    </row>
    <row r="39061" spans="2:5" ht="13.5" customHeight="1">
      <c r="B39061" t="str">
        <f t="shared" si="610"/>
        <v>---0</v>
      </c>
      <c r="E39061">
        <v>0</v>
      </c>
    </row>
    <row r="39062" spans="2:5" ht="13.5" customHeight="1">
      <c r="B39062" t="str">
        <f t="shared" si="610"/>
        <v>---0</v>
      </c>
      <c r="E39062">
        <v>0</v>
      </c>
    </row>
    <row r="39063" spans="2:5" ht="13.5" customHeight="1">
      <c r="B39063" t="str">
        <f t="shared" si="610"/>
        <v>---0</v>
      </c>
      <c r="E39063">
        <v>0</v>
      </c>
    </row>
    <row r="39064" spans="2:5" ht="13.5" customHeight="1">
      <c r="B39064" t="str">
        <f t="shared" si="610"/>
        <v>---0</v>
      </c>
      <c r="E39064">
        <v>0</v>
      </c>
    </row>
    <row r="39065" spans="2:5" ht="13.5" customHeight="1">
      <c r="B39065" t="str">
        <f t="shared" si="610"/>
        <v>---0</v>
      </c>
      <c r="E39065">
        <v>0</v>
      </c>
    </row>
    <row r="39066" spans="2:5" ht="13.5" customHeight="1">
      <c r="B39066" t="str">
        <f t="shared" si="610"/>
        <v>---0</v>
      </c>
      <c r="E39066">
        <v>0</v>
      </c>
    </row>
    <row r="39067" spans="2:5" ht="13.5" customHeight="1">
      <c r="B39067" t="str">
        <f t="shared" si="610"/>
        <v>---0</v>
      </c>
      <c r="E39067">
        <v>0</v>
      </c>
    </row>
    <row r="39068" spans="2:5" ht="13.5" customHeight="1">
      <c r="B39068" t="str">
        <f t="shared" si="610"/>
        <v>---0</v>
      </c>
      <c r="E39068">
        <v>0</v>
      </c>
    </row>
    <row r="39069" spans="2:5" ht="13.5" customHeight="1">
      <c r="B39069" t="str">
        <f t="shared" si="610"/>
        <v>---0</v>
      </c>
      <c r="E39069">
        <v>0</v>
      </c>
    </row>
    <row r="39070" spans="2:5" ht="13.5" customHeight="1">
      <c r="B39070" t="str">
        <f t="shared" si="610"/>
        <v>---0</v>
      </c>
      <c r="E39070">
        <v>0</v>
      </c>
    </row>
    <row r="39071" spans="2:5" ht="13.5" customHeight="1">
      <c r="B39071" t="str">
        <f t="shared" si="610"/>
        <v>---0</v>
      </c>
      <c r="E39071">
        <v>0</v>
      </c>
    </row>
    <row r="39072" spans="2:5" ht="13.5" customHeight="1">
      <c r="B39072" t="str">
        <f t="shared" si="610"/>
        <v>---0</v>
      </c>
      <c r="E39072">
        <v>0</v>
      </c>
    </row>
    <row r="39073" spans="2:5" ht="13.5" customHeight="1">
      <c r="B39073" t="str">
        <f t="shared" si="610"/>
        <v>---0</v>
      </c>
      <c r="E39073">
        <v>0</v>
      </c>
    </row>
    <row r="39074" spans="2:5" ht="13.5" customHeight="1">
      <c r="B39074" t="str">
        <f t="shared" si="610"/>
        <v>---0</v>
      </c>
      <c r="E39074">
        <v>0</v>
      </c>
    </row>
    <row r="39075" spans="2:5" ht="13.5" customHeight="1">
      <c r="B39075" t="str">
        <f t="shared" si="610"/>
        <v>---0</v>
      </c>
      <c r="E39075">
        <v>0</v>
      </c>
    </row>
    <row r="39076" spans="2:5" ht="13.5" customHeight="1">
      <c r="B39076" t="str">
        <f t="shared" si="610"/>
        <v>---0</v>
      </c>
      <c r="E39076">
        <v>0</v>
      </c>
    </row>
    <row r="39077" spans="2:5" ht="13.5" customHeight="1">
      <c r="B39077" t="str">
        <f t="shared" si="610"/>
        <v>---0</v>
      </c>
      <c r="E39077">
        <v>0</v>
      </c>
    </row>
    <row r="39078" spans="2:5" ht="13.5" customHeight="1">
      <c r="B39078" t="str">
        <f t="shared" si="610"/>
        <v>---0</v>
      </c>
      <c r="E39078">
        <v>0</v>
      </c>
    </row>
    <row r="39079" spans="2:5" ht="13.5" customHeight="1">
      <c r="B39079" t="str">
        <f t="shared" si="610"/>
        <v>---0</v>
      </c>
      <c r="E39079">
        <v>0</v>
      </c>
    </row>
    <row r="39080" spans="2:5" ht="13.5" customHeight="1">
      <c r="B39080" t="str">
        <f t="shared" si="610"/>
        <v>---0</v>
      </c>
      <c r="E39080">
        <v>0</v>
      </c>
    </row>
    <row r="39081" spans="2:5" ht="13.5" customHeight="1">
      <c r="B39081" t="str">
        <f t="shared" si="610"/>
        <v>---0</v>
      </c>
      <c r="E39081">
        <v>0</v>
      </c>
    </row>
    <row r="39082" spans="2:5" ht="13.5" customHeight="1">
      <c r="B39082" t="str">
        <f t="shared" si="610"/>
        <v>---0</v>
      </c>
      <c r="E39082">
        <v>0</v>
      </c>
    </row>
    <row r="39083" spans="2:5" ht="13.5" customHeight="1">
      <c r="B39083" t="str">
        <f t="shared" si="610"/>
        <v>---0</v>
      </c>
      <c r="E39083">
        <v>0</v>
      </c>
    </row>
    <row r="39084" spans="2:5" ht="13.5" customHeight="1">
      <c r="B39084" t="str">
        <f t="shared" si="610"/>
        <v>---0</v>
      </c>
      <c r="E39084">
        <v>0</v>
      </c>
    </row>
    <row r="39085" spans="2:5" ht="13.5" customHeight="1">
      <c r="B39085" t="str">
        <f t="shared" si="610"/>
        <v>---0</v>
      </c>
      <c r="E39085">
        <v>0</v>
      </c>
    </row>
    <row r="39086" spans="2:5" ht="13.5" customHeight="1">
      <c r="B39086" t="str">
        <f t="shared" si="610"/>
        <v>---0</v>
      </c>
      <c r="E39086">
        <v>0</v>
      </c>
    </row>
    <row r="39087" spans="2:5" ht="13.5" customHeight="1">
      <c r="B39087" t="str">
        <f t="shared" si="610"/>
        <v>---0</v>
      </c>
      <c r="E39087">
        <v>0</v>
      </c>
    </row>
    <row r="39088" spans="2:5" ht="13.5" customHeight="1">
      <c r="B39088" t="str">
        <f t="shared" si="610"/>
        <v>---0</v>
      </c>
      <c r="E39088">
        <v>0</v>
      </c>
    </row>
    <row r="39089" spans="2:5" ht="13.5" customHeight="1">
      <c r="B39089" t="str">
        <f t="shared" si="610"/>
        <v>---0</v>
      </c>
      <c r="E39089">
        <v>0</v>
      </c>
    </row>
    <row r="39090" spans="2:5" ht="13.5" customHeight="1">
      <c r="B39090" t="str">
        <f t="shared" si="610"/>
        <v>---0</v>
      </c>
      <c r="E39090">
        <v>0</v>
      </c>
    </row>
    <row r="39091" spans="2:5" ht="13.5" customHeight="1">
      <c r="B39091" t="str">
        <f t="shared" si="610"/>
        <v>---0</v>
      </c>
      <c r="E39091">
        <v>0</v>
      </c>
    </row>
    <row r="39092" spans="2:5" ht="13.5" customHeight="1">
      <c r="B39092" t="str">
        <f t="shared" si="610"/>
        <v>---0</v>
      </c>
      <c r="E39092">
        <v>0</v>
      </c>
    </row>
    <row r="39093" spans="2:5" ht="13.5" customHeight="1">
      <c r="B39093" t="str">
        <f t="shared" si="610"/>
        <v>---0</v>
      </c>
      <c r="E39093">
        <v>0</v>
      </c>
    </row>
    <row r="39094" spans="2:5" ht="13.5" customHeight="1">
      <c r="B39094" t="str">
        <f t="shared" si="610"/>
        <v>---0</v>
      </c>
      <c r="E39094">
        <v>0</v>
      </c>
    </row>
    <row r="39095" spans="2:5" ht="13.5" customHeight="1">
      <c r="B39095" t="str">
        <f t="shared" si="610"/>
        <v>---0</v>
      </c>
      <c r="E39095">
        <v>0</v>
      </c>
    </row>
    <row r="39096" spans="2:5" ht="13.5" customHeight="1">
      <c r="B39096" t="str">
        <f t="shared" si="610"/>
        <v>---0</v>
      </c>
      <c r="E39096">
        <v>0</v>
      </c>
    </row>
    <row r="39097" spans="2:5" ht="13.5" customHeight="1">
      <c r="B39097" t="str">
        <f t="shared" si="610"/>
        <v>---0</v>
      </c>
      <c r="E39097">
        <v>0</v>
      </c>
    </row>
    <row r="39098" spans="2:5" ht="13.5" customHeight="1">
      <c r="B39098" t="str">
        <f t="shared" si="610"/>
        <v>---0</v>
      </c>
      <c r="E39098">
        <v>0</v>
      </c>
    </row>
    <row r="39099" spans="2:5" ht="13.5" customHeight="1">
      <c r="B39099" t="str">
        <f t="shared" si="610"/>
        <v>---0</v>
      </c>
      <c r="E39099">
        <v>0</v>
      </c>
    </row>
    <row r="39100" spans="2:5" ht="13.5" customHeight="1">
      <c r="B39100" t="str">
        <f t="shared" si="610"/>
        <v>---0</v>
      </c>
      <c r="E39100">
        <v>0</v>
      </c>
    </row>
    <row r="39101" spans="2:5" ht="13.5" customHeight="1">
      <c r="B39101" t="str">
        <f t="shared" si="610"/>
        <v>---0</v>
      </c>
      <c r="E39101">
        <v>0</v>
      </c>
    </row>
    <row r="39102" spans="2:5" ht="13.5" customHeight="1">
      <c r="B39102" t="str">
        <f t="shared" si="610"/>
        <v>---0</v>
      </c>
      <c r="E39102">
        <v>0</v>
      </c>
    </row>
    <row r="39103" spans="2:5" ht="13.5" customHeight="1">
      <c r="B39103" t="str">
        <f t="shared" si="610"/>
        <v>---0</v>
      </c>
      <c r="E39103">
        <v>0</v>
      </c>
    </row>
    <row r="39104" spans="2:5" ht="13.5" customHeight="1">
      <c r="B39104" t="str">
        <f t="shared" si="610"/>
        <v>---0</v>
      </c>
      <c r="E39104">
        <v>0</v>
      </c>
    </row>
    <row r="39105" spans="2:5" ht="13.5" customHeight="1">
      <c r="B39105" t="str">
        <f t="shared" si="610"/>
        <v>---0</v>
      </c>
      <c r="E39105">
        <v>0</v>
      </c>
    </row>
    <row r="39106" spans="2:5" ht="13.5" customHeight="1">
      <c r="B39106" t="str">
        <f t="shared" si="610"/>
        <v>---0</v>
      </c>
      <c r="E39106">
        <v>0</v>
      </c>
    </row>
    <row r="39107" spans="2:5" ht="13.5" customHeight="1">
      <c r="B39107" t="str">
        <f t="shared" ref="B39107:B39170" si="611">A39107&amp;"---"&amp;E39107</f>
        <v>---0</v>
      </c>
      <c r="E39107">
        <v>0</v>
      </c>
    </row>
    <row r="39108" spans="2:5" ht="13.5" customHeight="1">
      <c r="B39108" t="str">
        <f t="shared" si="611"/>
        <v>---0</v>
      </c>
      <c r="E39108">
        <v>0</v>
      </c>
    </row>
    <row r="39109" spans="2:5" ht="13.5" customHeight="1">
      <c r="B39109" t="str">
        <f t="shared" si="611"/>
        <v>---0</v>
      </c>
      <c r="E39109">
        <v>0</v>
      </c>
    </row>
    <row r="39110" spans="2:5" ht="13.5" customHeight="1">
      <c r="B39110" t="str">
        <f t="shared" si="611"/>
        <v>---0</v>
      </c>
      <c r="E39110">
        <v>0</v>
      </c>
    </row>
    <row r="39111" spans="2:5" ht="13.5" customHeight="1">
      <c r="B39111" t="str">
        <f t="shared" si="611"/>
        <v>---0</v>
      </c>
      <c r="E39111">
        <v>0</v>
      </c>
    </row>
    <row r="39112" spans="2:5" ht="13.5" customHeight="1">
      <c r="B39112" t="str">
        <f t="shared" si="611"/>
        <v>---0</v>
      </c>
      <c r="E39112">
        <v>0</v>
      </c>
    </row>
    <row r="39113" spans="2:5" ht="13.5" customHeight="1">
      <c r="B39113" t="str">
        <f t="shared" si="611"/>
        <v>---0</v>
      </c>
      <c r="E39113">
        <v>0</v>
      </c>
    </row>
    <row r="39114" spans="2:5" ht="13.5" customHeight="1">
      <c r="B39114" t="str">
        <f t="shared" si="611"/>
        <v>---0</v>
      </c>
      <c r="E39114">
        <v>0</v>
      </c>
    </row>
    <row r="39115" spans="2:5" ht="13.5" customHeight="1">
      <c r="B39115" t="str">
        <f t="shared" si="611"/>
        <v>---0</v>
      </c>
      <c r="E39115">
        <v>0</v>
      </c>
    </row>
    <row r="39116" spans="2:5" ht="13.5" customHeight="1">
      <c r="B39116" t="str">
        <f t="shared" si="611"/>
        <v>---0</v>
      </c>
      <c r="E39116">
        <v>0</v>
      </c>
    </row>
    <row r="39117" spans="2:5" ht="13.5" customHeight="1">
      <c r="B39117" t="str">
        <f t="shared" si="611"/>
        <v>---0</v>
      </c>
      <c r="E39117">
        <v>0</v>
      </c>
    </row>
    <row r="39118" spans="2:5" ht="13.5" customHeight="1">
      <c r="B39118" t="str">
        <f t="shared" si="611"/>
        <v>---0</v>
      </c>
      <c r="E39118">
        <v>0</v>
      </c>
    </row>
    <row r="39119" spans="2:5" ht="13.5" customHeight="1">
      <c r="B39119" t="str">
        <f t="shared" si="611"/>
        <v>---0</v>
      </c>
      <c r="E39119">
        <v>0</v>
      </c>
    </row>
    <row r="39120" spans="2:5" ht="13.5" customHeight="1">
      <c r="B39120" t="str">
        <f t="shared" si="611"/>
        <v>---0</v>
      </c>
      <c r="E39120">
        <v>0</v>
      </c>
    </row>
    <row r="39121" spans="2:5" ht="13.5" customHeight="1">
      <c r="B39121" t="str">
        <f t="shared" si="611"/>
        <v>---0</v>
      </c>
      <c r="E39121">
        <v>0</v>
      </c>
    </row>
    <row r="39122" spans="2:5" ht="13.5" customHeight="1">
      <c r="B39122" t="str">
        <f t="shared" si="611"/>
        <v>---0</v>
      </c>
      <c r="E39122">
        <v>0</v>
      </c>
    </row>
    <row r="39123" spans="2:5" ht="13.5" customHeight="1">
      <c r="B39123" t="str">
        <f t="shared" si="611"/>
        <v>---0</v>
      </c>
      <c r="E39123">
        <v>0</v>
      </c>
    </row>
    <row r="39124" spans="2:5" ht="13.5" customHeight="1">
      <c r="B39124" t="str">
        <f t="shared" si="611"/>
        <v>---0</v>
      </c>
      <c r="E39124">
        <v>0</v>
      </c>
    </row>
    <row r="39125" spans="2:5" ht="13.5" customHeight="1">
      <c r="B39125" t="str">
        <f t="shared" si="611"/>
        <v>---0</v>
      </c>
      <c r="E39125">
        <v>0</v>
      </c>
    </row>
    <row r="39126" spans="2:5" ht="13.5" customHeight="1">
      <c r="B39126" t="str">
        <f t="shared" si="611"/>
        <v>---0</v>
      </c>
      <c r="E39126">
        <v>0</v>
      </c>
    </row>
    <row r="39127" spans="2:5" ht="13.5" customHeight="1">
      <c r="B39127" t="str">
        <f t="shared" si="611"/>
        <v>---0</v>
      </c>
      <c r="E39127">
        <v>0</v>
      </c>
    </row>
    <row r="39128" spans="2:5" ht="13.5" customHeight="1">
      <c r="B39128" t="str">
        <f t="shared" si="611"/>
        <v>---0</v>
      </c>
      <c r="E39128">
        <v>0</v>
      </c>
    </row>
    <row r="39129" spans="2:5" ht="13.5" customHeight="1">
      <c r="B39129" t="str">
        <f t="shared" si="611"/>
        <v>---0</v>
      </c>
      <c r="E39129">
        <v>0</v>
      </c>
    </row>
    <row r="39130" spans="2:5" ht="13.5" customHeight="1">
      <c r="B39130" t="str">
        <f t="shared" si="611"/>
        <v>---0</v>
      </c>
      <c r="E39130">
        <v>0</v>
      </c>
    </row>
    <row r="39131" spans="2:5" ht="13.5" customHeight="1">
      <c r="B39131" t="str">
        <f t="shared" si="611"/>
        <v>---0</v>
      </c>
      <c r="E39131">
        <v>0</v>
      </c>
    </row>
    <row r="39132" spans="2:5" ht="13.5" customHeight="1">
      <c r="B39132" t="str">
        <f t="shared" si="611"/>
        <v>---0</v>
      </c>
      <c r="E39132">
        <v>0</v>
      </c>
    </row>
    <row r="39133" spans="2:5" ht="13.5" customHeight="1">
      <c r="B39133" t="str">
        <f t="shared" si="611"/>
        <v>---0</v>
      </c>
      <c r="E39133">
        <v>0</v>
      </c>
    </row>
    <row r="39134" spans="2:5" ht="13.5" customHeight="1">
      <c r="B39134" t="str">
        <f t="shared" si="611"/>
        <v>---0</v>
      </c>
      <c r="E39134">
        <v>0</v>
      </c>
    </row>
    <row r="39135" spans="2:5" ht="13.5" customHeight="1">
      <c r="B39135" t="str">
        <f t="shared" si="611"/>
        <v>---0</v>
      </c>
      <c r="E39135">
        <v>0</v>
      </c>
    </row>
    <row r="39136" spans="2:5" ht="13.5" customHeight="1">
      <c r="B39136" t="str">
        <f t="shared" si="611"/>
        <v>---0</v>
      </c>
      <c r="E39136">
        <v>0</v>
      </c>
    </row>
    <row r="39137" spans="2:5" ht="13.5" customHeight="1">
      <c r="B39137" t="str">
        <f t="shared" si="611"/>
        <v>---0</v>
      </c>
      <c r="E39137">
        <v>0</v>
      </c>
    </row>
    <row r="39138" spans="2:5" ht="13.5" customHeight="1">
      <c r="B39138" t="str">
        <f t="shared" si="611"/>
        <v>---0</v>
      </c>
      <c r="E39138">
        <v>0</v>
      </c>
    </row>
    <row r="39139" spans="2:5" ht="13.5" customHeight="1">
      <c r="B39139" t="str">
        <f t="shared" si="611"/>
        <v>---0</v>
      </c>
      <c r="E39139">
        <v>0</v>
      </c>
    </row>
    <row r="39140" spans="2:5" ht="13.5" customHeight="1">
      <c r="B39140" t="str">
        <f t="shared" si="611"/>
        <v>---0</v>
      </c>
      <c r="E39140">
        <v>0</v>
      </c>
    </row>
    <row r="39141" spans="2:5" ht="13.5" customHeight="1">
      <c r="B39141" t="str">
        <f t="shared" si="611"/>
        <v>---0</v>
      </c>
      <c r="E39141">
        <v>0</v>
      </c>
    </row>
    <row r="39142" spans="2:5" ht="13.5" customHeight="1">
      <c r="B39142" t="str">
        <f t="shared" si="611"/>
        <v>---0</v>
      </c>
      <c r="E39142">
        <v>0</v>
      </c>
    </row>
    <row r="39143" spans="2:5" ht="13.5" customHeight="1">
      <c r="B39143" t="str">
        <f t="shared" si="611"/>
        <v>---0</v>
      </c>
      <c r="E39143">
        <v>0</v>
      </c>
    </row>
    <row r="39144" spans="2:5" ht="13.5" customHeight="1">
      <c r="B39144" t="str">
        <f t="shared" si="611"/>
        <v>---0</v>
      </c>
      <c r="E39144">
        <v>0</v>
      </c>
    </row>
    <row r="39145" spans="2:5" ht="13.5" customHeight="1">
      <c r="B39145" t="str">
        <f t="shared" si="611"/>
        <v>---0</v>
      </c>
      <c r="E39145">
        <v>0</v>
      </c>
    </row>
    <row r="39146" spans="2:5" ht="13.5" customHeight="1">
      <c r="B39146" t="str">
        <f t="shared" si="611"/>
        <v>---0</v>
      </c>
      <c r="E39146">
        <v>0</v>
      </c>
    </row>
    <row r="39147" spans="2:5" ht="13.5" customHeight="1">
      <c r="B39147" t="str">
        <f t="shared" si="611"/>
        <v>---0</v>
      </c>
      <c r="E39147">
        <v>0</v>
      </c>
    </row>
    <row r="39148" spans="2:5" ht="13.5" customHeight="1">
      <c r="B39148" t="str">
        <f t="shared" si="611"/>
        <v>---0</v>
      </c>
      <c r="E39148">
        <v>0</v>
      </c>
    </row>
    <row r="39149" spans="2:5" ht="13.5" customHeight="1">
      <c r="B39149" t="str">
        <f t="shared" si="611"/>
        <v>---0</v>
      </c>
      <c r="E39149">
        <v>0</v>
      </c>
    </row>
    <row r="39150" spans="2:5" ht="13.5" customHeight="1">
      <c r="B39150" t="str">
        <f t="shared" si="611"/>
        <v>---0</v>
      </c>
      <c r="E39150">
        <v>0</v>
      </c>
    </row>
    <row r="39151" spans="2:5" ht="13.5" customHeight="1">
      <c r="B39151" t="str">
        <f t="shared" si="611"/>
        <v>---0</v>
      </c>
      <c r="E39151">
        <v>0</v>
      </c>
    </row>
    <row r="39152" spans="2:5" ht="13.5" customHeight="1">
      <c r="B39152" t="str">
        <f t="shared" si="611"/>
        <v>---0</v>
      </c>
      <c r="E39152">
        <v>0</v>
      </c>
    </row>
    <row r="39153" spans="2:5" ht="13.5" customHeight="1">
      <c r="B39153" t="str">
        <f t="shared" si="611"/>
        <v>---0</v>
      </c>
      <c r="E39153">
        <v>0</v>
      </c>
    </row>
    <row r="39154" spans="2:5" ht="13.5" customHeight="1">
      <c r="B39154" t="str">
        <f t="shared" si="611"/>
        <v>---0</v>
      </c>
      <c r="E39154">
        <v>0</v>
      </c>
    </row>
    <row r="39155" spans="2:5" ht="13.5" customHeight="1">
      <c r="B39155" t="str">
        <f t="shared" si="611"/>
        <v>---0</v>
      </c>
      <c r="E39155">
        <v>0</v>
      </c>
    </row>
    <row r="39156" spans="2:5" ht="13.5" customHeight="1">
      <c r="B39156" t="str">
        <f t="shared" si="611"/>
        <v>---0</v>
      </c>
      <c r="E39156">
        <v>0</v>
      </c>
    </row>
    <row r="39157" spans="2:5" ht="13.5" customHeight="1">
      <c r="B39157" t="str">
        <f t="shared" si="611"/>
        <v>---0</v>
      </c>
      <c r="E39157">
        <v>0</v>
      </c>
    </row>
    <row r="39158" spans="2:5" ht="13.5" customHeight="1">
      <c r="B39158" t="str">
        <f t="shared" si="611"/>
        <v>---0</v>
      </c>
      <c r="E39158">
        <v>0</v>
      </c>
    </row>
    <row r="39159" spans="2:5" ht="13.5" customHeight="1">
      <c r="B39159" t="str">
        <f t="shared" si="611"/>
        <v>---0</v>
      </c>
      <c r="E39159">
        <v>0</v>
      </c>
    </row>
    <row r="39160" spans="2:5" ht="13.5" customHeight="1">
      <c r="B39160" t="str">
        <f t="shared" si="611"/>
        <v>---0</v>
      </c>
      <c r="E39160">
        <v>0</v>
      </c>
    </row>
    <row r="39161" spans="2:5" ht="13.5" customHeight="1">
      <c r="B39161" t="str">
        <f t="shared" si="611"/>
        <v>---0</v>
      </c>
      <c r="E39161">
        <v>0</v>
      </c>
    </row>
    <row r="39162" spans="2:5" ht="13.5" customHeight="1">
      <c r="B39162" t="str">
        <f t="shared" si="611"/>
        <v>---0</v>
      </c>
      <c r="E39162">
        <v>0</v>
      </c>
    </row>
    <row r="39163" spans="2:5" ht="13.5" customHeight="1">
      <c r="B39163" t="str">
        <f t="shared" si="611"/>
        <v>---0</v>
      </c>
      <c r="E39163">
        <v>0</v>
      </c>
    </row>
    <row r="39164" spans="2:5" ht="13.5" customHeight="1">
      <c r="B39164" t="str">
        <f t="shared" si="611"/>
        <v>---0</v>
      </c>
      <c r="E39164">
        <v>0</v>
      </c>
    </row>
    <row r="39165" spans="2:5" ht="13.5" customHeight="1">
      <c r="B39165" t="str">
        <f t="shared" si="611"/>
        <v>---0</v>
      </c>
      <c r="E39165">
        <v>0</v>
      </c>
    </row>
    <row r="39166" spans="2:5" ht="13.5" customHeight="1">
      <c r="B39166" t="str">
        <f t="shared" si="611"/>
        <v>---0</v>
      </c>
      <c r="E39166">
        <v>0</v>
      </c>
    </row>
    <row r="39167" spans="2:5" ht="13.5" customHeight="1">
      <c r="B39167" t="str">
        <f t="shared" si="611"/>
        <v>---0</v>
      </c>
      <c r="E39167">
        <v>0</v>
      </c>
    </row>
    <row r="39168" spans="2:5" ht="13.5" customHeight="1">
      <c r="B39168" t="str">
        <f t="shared" si="611"/>
        <v>---0</v>
      </c>
      <c r="E39168">
        <v>0</v>
      </c>
    </row>
    <row r="39169" spans="2:5" ht="13.5" customHeight="1">
      <c r="B39169" t="str">
        <f t="shared" si="611"/>
        <v>---0</v>
      </c>
      <c r="E39169">
        <v>0</v>
      </c>
    </row>
    <row r="39170" spans="2:5" ht="13.5" customHeight="1">
      <c r="B39170" t="str">
        <f t="shared" si="611"/>
        <v>---0</v>
      </c>
      <c r="E39170">
        <v>0</v>
      </c>
    </row>
    <row r="39171" spans="2:5" ht="13.5" customHeight="1">
      <c r="B39171" t="str">
        <f t="shared" ref="B39171:B39234" si="612">A39171&amp;"---"&amp;E39171</f>
        <v>---0</v>
      </c>
      <c r="E39171">
        <v>0</v>
      </c>
    </row>
    <row r="39172" spans="2:5" ht="13.5" customHeight="1">
      <c r="B39172" t="str">
        <f t="shared" si="612"/>
        <v>---0</v>
      </c>
      <c r="E39172">
        <v>0</v>
      </c>
    </row>
    <row r="39173" spans="2:5" ht="13.5" customHeight="1">
      <c r="B39173" t="str">
        <f t="shared" si="612"/>
        <v>---0</v>
      </c>
      <c r="E39173">
        <v>0</v>
      </c>
    </row>
    <row r="39174" spans="2:5" ht="13.5" customHeight="1">
      <c r="B39174" t="str">
        <f t="shared" si="612"/>
        <v>---0</v>
      </c>
      <c r="E39174">
        <v>0</v>
      </c>
    </row>
    <row r="39175" spans="2:5" ht="13.5" customHeight="1">
      <c r="B39175" t="str">
        <f t="shared" si="612"/>
        <v>---0</v>
      </c>
      <c r="E39175">
        <v>0</v>
      </c>
    </row>
    <row r="39176" spans="2:5" ht="13.5" customHeight="1">
      <c r="B39176" t="str">
        <f t="shared" si="612"/>
        <v>---0</v>
      </c>
      <c r="E39176">
        <v>0</v>
      </c>
    </row>
    <row r="39177" spans="2:5" ht="13.5" customHeight="1">
      <c r="B39177" t="str">
        <f t="shared" si="612"/>
        <v>---0</v>
      </c>
      <c r="E39177">
        <v>0</v>
      </c>
    </row>
    <row r="39178" spans="2:5" ht="13.5" customHeight="1">
      <c r="B39178" t="str">
        <f t="shared" si="612"/>
        <v>---0</v>
      </c>
      <c r="E39178">
        <v>0</v>
      </c>
    </row>
    <row r="39179" spans="2:5" ht="13.5" customHeight="1">
      <c r="B39179" t="str">
        <f t="shared" si="612"/>
        <v>---0</v>
      </c>
      <c r="E39179">
        <v>0</v>
      </c>
    </row>
    <row r="39180" spans="2:5" ht="13.5" customHeight="1">
      <c r="B39180" t="str">
        <f t="shared" si="612"/>
        <v>---0</v>
      </c>
      <c r="E39180">
        <v>0</v>
      </c>
    </row>
    <row r="39181" spans="2:5" ht="13.5" customHeight="1">
      <c r="B39181" t="str">
        <f t="shared" si="612"/>
        <v>---0</v>
      </c>
      <c r="E39181">
        <v>0</v>
      </c>
    </row>
    <row r="39182" spans="2:5" ht="13.5" customHeight="1">
      <c r="B39182" t="str">
        <f t="shared" si="612"/>
        <v>---0</v>
      </c>
      <c r="E39182">
        <v>0</v>
      </c>
    </row>
    <row r="39183" spans="2:5" ht="13.5" customHeight="1">
      <c r="B39183" t="str">
        <f t="shared" si="612"/>
        <v>---0</v>
      </c>
      <c r="E39183">
        <v>0</v>
      </c>
    </row>
    <row r="39184" spans="2:5" ht="13.5" customHeight="1">
      <c r="B39184" t="str">
        <f t="shared" si="612"/>
        <v>---0</v>
      </c>
      <c r="E39184">
        <v>0</v>
      </c>
    </row>
    <row r="39185" spans="2:5" ht="13.5" customHeight="1">
      <c r="B39185" t="str">
        <f t="shared" si="612"/>
        <v>---0</v>
      </c>
      <c r="E39185">
        <v>0</v>
      </c>
    </row>
    <row r="39186" spans="2:5" ht="13.5" customHeight="1">
      <c r="B39186" t="str">
        <f t="shared" si="612"/>
        <v>---0</v>
      </c>
      <c r="E39186">
        <v>0</v>
      </c>
    </row>
    <row r="39187" spans="2:5" ht="13.5" customHeight="1">
      <c r="B39187" t="str">
        <f t="shared" si="612"/>
        <v>---0</v>
      </c>
      <c r="E39187">
        <v>0</v>
      </c>
    </row>
    <row r="39188" spans="2:5" ht="13.5" customHeight="1">
      <c r="B39188" t="str">
        <f t="shared" si="612"/>
        <v>---0</v>
      </c>
      <c r="E39188">
        <v>0</v>
      </c>
    </row>
    <row r="39189" spans="2:5" ht="13.5" customHeight="1">
      <c r="B39189" t="str">
        <f t="shared" si="612"/>
        <v>---0</v>
      </c>
      <c r="E39189">
        <v>0</v>
      </c>
    </row>
    <row r="39190" spans="2:5" ht="13.5" customHeight="1">
      <c r="B39190" t="str">
        <f t="shared" si="612"/>
        <v>---0</v>
      </c>
      <c r="E39190">
        <v>0</v>
      </c>
    </row>
    <row r="39191" spans="2:5" ht="13.5" customHeight="1">
      <c r="B39191" t="str">
        <f t="shared" si="612"/>
        <v>---0</v>
      </c>
      <c r="E39191">
        <v>0</v>
      </c>
    </row>
    <row r="39192" spans="2:5" ht="13.5" customHeight="1">
      <c r="B39192" t="str">
        <f t="shared" si="612"/>
        <v>---0</v>
      </c>
      <c r="E39192">
        <v>0</v>
      </c>
    </row>
    <row r="39193" spans="2:5" ht="13.5" customHeight="1">
      <c r="B39193" t="str">
        <f t="shared" si="612"/>
        <v>---0</v>
      </c>
      <c r="E39193">
        <v>0</v>
      </c>
    </row>
    <row r="39194" spans="2:5" ht="13.5" customHeight="1">
      <c r="B39194" t="str">
        <f t="shared" si="612"/>
        <v>---0</v>
      </c>
      <c r="E39194">
        <v>0</v>
      </c>
    </row>
    <row r="39195" spans="2:5" ht="13.5" customHeight="1">
      <c r="B39195" t="str">
        <f t="shared" si="612"/>
        <v>---0</v>
      </c>
      <c r="E39195">
        <v>0</v>
      </c>
    </row>
    <row r="39196" spans="2:5" ht="13.5" customHeight="1">
      <c r="B39196" t="str">
        <f t="shared" si="612"/>
        <v>---0</v>
      </c>
      <c r="E39196">
        <v>0</v>
      </c>
    </row>
    <row r="39197" spans="2:5" ht="13.5" customHeight="1">
      <c r="B39197" t="str">
        <f t="shared" si="612"/>
        <v>---0</v>
      </c>
      <c r="E39197">
        <v>0</v>
      </c>
    </row>
    <row r="39198" spans="2:5" ht="13.5" customHeight="1">
      <c r="B39198" t="str">
        <f t="shared" si="612"/>
        <v>---0</v>
      </c>
      <c r="E39198">
        <v>0</v>
      </c>
    </row>
    <row r="39199" spans="2:5" ht="13.5" customHeight="1">
      <c r="B39199" t="str">
        <f t="shared" si="612"/>
        <v>---0</v>
      </c>
      <c r="E39199">
        <v>0</v>
      </c>
    </row>
    <row r="39200" spans="2:5" ht="13.5" customHeight="1">
      <c r="B39200" t="str">
        <f t="shared" si="612"/>
        <v>---0</v>
      </c>
      <c r="E39200">
        <v>0</v>
      </c>
    </row>
    <row r="39201" spans="2:5" ht="13.5" customHeight="1">
      <c r="B39201" t="str">
        <f t="shared" si="612"/>
        <v>---0</v>
      </c>
      <c r="E39201">
        <v>0</v>
      </c>
    </row>
    <row r="39202" spans="2:5" ht="13.5" customHeight="1">
      <c r="B39202" t="str">
        <f t="shared" si="612"/>
        <v>---0</v>
      </c>
      <c r="E39202">
        <v>0</v>
      </c>
    </row>
    <row r="39203" spans="2:5" ht="13.5" customHeight="1">
      <c r="B39203" t="str">
        <f t="shared" si="612"/>
        <v>---0</v>
      </c>
      <c r="E39203">
        <v>0</v>
      </c>
    </row>
    <row r="39204" spans="2:5" ht="13.5" customHeight="1">
      <c r="B39204" t="str">
        <f t="shared" si="612"/>
        <v>---0</v>
      </c>
      <c r="E39204">
        <v>0</v>
      </c>
    </row>
    <row r="39205" spans="2:5" ht="13.5" customHeight="1">
      <c r="B39205" t="str">
        <f t="shared" si="612"/>
        <v>---0</v>
      </c>
      <c r="E39205">
        <v>0</v>
      </c>
    </row>
    <row r="39206" spans="2:5" ht="13.5" customHeight="1">
      <c r="B39206" t="str">
        <f t="shared" si="612"/>
        <v>---0</v>
      </c>
      <c r="E39206">
        <v>0</v>
      </c>
    </row>
    <row r="39207" spans="2:5" ht="13.5" customHeight="1">
      <c r="B39207" t="str">
        <f t="shared" si="612"/>
        <v>---0</v>
      </c>
      <c r="E39207">
        <v>0</v>
      </c>
    </row>
    <row r="39208" spans="2:5" ht="13.5" customHeight="1">
      <c r="B39208" t="str">
        <f t="shared" si="612"/>
        <v>---0</v>
      </c>
      <c r="E39208">
        <v>0</v>
      </c>
    </row>
    <row r="39209" spans="2:5" ht="13.5" customHeight="1">
      <c r="B39209" t="str">
        <f t="shared" si="612"/>
        <v>---0</v>
      </c>
      <c r="E39209">
        <v>0</v>
      </c>
    </row>
    <row r="39210" spans="2:5" ht="13.5" customHeight="1">
      <c r="B39210" t="str">
        <f t="shared" si="612"/>
        <v>---0</v>
      </c>
      <c r="E39210">
        <v>0</v>
      </c>
    </row>
    <row r="39211" spans="2:5" ht="13.5" customHeight="1">
      <c r="B39211" t="str">
        <f t="shared" si="612"/>
        <v>---0</v>
      </c>
      <c r="E39211">
        <v>0</v>
      </c>
    </row>
    <row r="39212" spans="2:5" ht="13.5" customHeight="1">
      <c r="B39212" t="str">
        <f t="shared" si="612"/>
        <v>---0</v>
      </c>
      <c r="E39212">
        <v>0</v>
      </c>
    </row>
    <row r="39213" spans="2:5" ht="13.5" customHeight="1">
      <c r="B39213" t="str">
        <f t="shared" si="612"/>
        <v>---0</v>
      </c>
      <c r="E39213">
        <v>0</v>
      </c>
    </row>
    <row r="39214" spans="2:5" ht="13.5" customHeight="1">
      <c r="B39214" t="str">
        <f t="shared" si="612"/>
        <v>---0</v>
      </c>
      <c r="E39214">
        <v>0</v>
      </c>
    </row>
    <row r="39215" spans="2:5" ht="13.5" customHeight="1">
      <c r="B39215" t="str">
        <f t="shared" si="612"/>
        <v>---0</v>
      </c>
      <c r="E39215">
        <v>0</v>
      </c>
    </row>
    <row r="39216" spans="2:5" ht="13.5" customHeight="1">
      <c r="B39216" t="str">
        <f t="shared" si="612"/>
        <v>---0</v>
      </c>
      <c r="E39216">
        <v>0</v>
      </c>
    </row>
    <row r="39217" spans="2:5" ht="13.5" customHeight="1">
      <c r="B39217" t="str">
        <f t="shared" si="612"/>
        <v>---0</v>
      </c>
      <c r="E39217">
        <v>0</v>
      </c>
    </row>
    <row r="39218" spans="2:5" ht="13.5" customHeight="1">
      <c r="B39218" t="str">
        <f t="shared" si="612"/>
        <v>---0</v>
      </c>
      <c r="E39218">
        <v>0</v>
      </c>
    </row>
    <row r="39219" spans="2:5" ht="13.5" customHeight="1">
      <c r="B39219" t="str">
        <f t="shared" si="612"/>
        <v>---0</v>
      </c>
      <c r="E39219">
        <v>0</v>
      </c>
    </row>
    <row r="39220" spans="2:5" ht="13.5" customHeight="1">
      <c r="B39220" t="str">
        <f t="shared" si="612"/>
        <v>---0</v>
      </c>
      <c r="E39220">
        <v>0</v>
      </c>
    </row>
    <row r="39221" spans="2:5" ht="13.5" customHeight="1">
      <c r="B39221" t="str">
        <f t="shared" si="612"/>
        <v>---0</v>
      </c>
      <c r="E39221">
        <v>0</v>
      </c>
    </row>
    <row r="39222" spans="2:5" ht="13.5" customHeight="1">
      <c r="B39222" t="str">
        <f t="shared" si="612"/>
        <v>---0</v>
      </c>
      <c r="E39222">
        <v>0</v>
      </c>
    </row>
    <row r="39223" spans="2:5" ht="13.5" customHeight="1">
      <c r="B39223" t="str">
        <f t="shared" si="612"/>
        <v>---0</v>
      </c>
      <c r="E39223">
        <v>0</v>
      </c>
    </row>
    <row r="39224" spans="2:5" ht="13.5" customHeight="1">
      <c r="B39224" t="str">
        <f t="shared" si="612"/>
        <v>---0</v>
      </c>
      <c r="E39224">
        <v>0</v>
      </c>
    </row>
    <row r="39225" spans="2:5" ht="13.5" customHeight="1">
      <c r="B39225" t="str">
        <f t="shared" si="612"/>
        <v>---0</v>
      </c>
      <c r="E39225">
        <v>0</v>
      </c>
    </row>
    <row r="39226" spans="2:5" ht="13.5" customHeight="1">
      <c r="B39226" t="str">
        <f t="shared" si="612"/>
        <v>---0</v>
      </c>
      <c r="E39226">
        <v>0</v>
      </c>
    </row>
    <row r="39227" spans="2:5" ht="13.5" customHeight="1">
      <c r="B39227" t="str">
        <f t="shared" si="612"/>
        <v>---0</v>
      </c>
      <c r="E39227">
        <v>0</v>
      </c>
    </row>
    <row r="39228" spans="2:5" ht="13.5" customHeight="1">
      <c r="B39228" t="str">
        <f t="shared" si="612"/>
        <v>---0</v>
      </c>
      <c r="E39228">
        <v>0</v>
      </c>
    </row>
    <row r="39229" spans="2:5" ht="13.5" customHeight="1">
      <c r="B39229" t="str">
        <f t="shared" si="612"/>
        <v>---0</v>
      </c>
      <c r="E39229">
        <v>0</v>
      </c>
    </row>
    <row r="39230" spans="2:5" ht="13.5" customHeight="1">
      <c r="B39230" t="str">
        <f t="shared" si="612"/>
        <v>---0</v>
      </c>
      <c r="E39230">
        <v>0</v>
      </c>
    </row>
    <row r="39231" spans="2:5" ht="13.5" customHeight="1">
      <c r="B39231" t="str">
        <f t="shared" si="612"/>
        <v>---0</v>
      </c>
      <c r="E39231">
        <v>0</v>
      </c>
    </row>
    <row r="39232" spans="2:5" ht="13.5" customHeight="1">
      <c r="B39232" t="str">
        <f t="shared" si="612"/>
        <v>---0</v>
      </c>
      <c r="E39232">
        <v>0</v>
      </c>
    </row>
    <row r="39233" spans="2:5" ht="13.5" customHeight="1">
      <c r="B39233" t="str">
        <f t="shared" si="612"/>
        <v>---0</v>
      </c>
      <c r="E39233">
        <v>0</v>
      </c>
    </row>
    <row r="39234" spans="2:5" ht="13.5" customHeight="1">
      <c r="B39234" t="str">
        <f t="shared" si="612"/>
        <v>---0</v>
      </c>
      <c r="E39234">
        <v>0</v>
      </c>
    </row>
    <row r="39235" spans="2:5" ht="13.5" customHeight="1">
      <c r="B39235" t="str">
        <f t="shared" ref="B39235:B39298" si="613">A39235&amp;"---"&amp;E39235</f>
        <v>---0</v>
      </c>
      <c r="E39235">
        <v>0</v>
      </c>
    </row>
    <row r="39236" spans="2:5" ht="13.5" customHeight="1">
      <c r="B39236" t="str">
        <f t="shared" si="613"/>
        <v>---0</v>
      </c>
      <c r="E39236">
        <v>0</v>
      </c>
    </row>
    <row r="39237" spans="2:5" ht="13.5" customHeight="1">
      <c r="B39237" t="str">
        <f t="shared" si="613"/>
        <v>---0</v>
      </c>
      <c r="E39237">
        <v>0</v>
      </c>
    </row>
    <row r="39238" spans="2:5" ht="13.5" customHeight="1">
      <c r="B39238" t="str">
        <f t="shared" si="613"/>
        <v>---0</v>
      </c>
      <c r="E39238">
        <v>0</v>
      </c>
    </row>
    <row r="39239" spans="2:5" ht="13.5" customHeight="1">
      <c r="B39239" t="str">
        <f t="shared" si="613"/>
        <v>---0</v>
      </c>
      <c r="E39239">
        <v>0</v>
      </c>
    </row>
    <row r="39240" spans="2:5" ht="13.5" customHeight="1">
      <c r="B39240" t="str">
        <f t="shared" si="613"/>
        <v>---0</v>
      </c>
      <c r="E39240">
        <v>0</v>
      </c>
    </row>
    <row r="39241" spans="2:5" ht="13.5" customHeight="1">
      <c r="B39241" t="str">
        <f t="shared" si="613"/>
        <v>---0</v>
      </c>
      <c r="E39241">
        <v>0</v>
      </c>
    </row>
    <row r="39242" spans="2:5" ht="13.5" customHeight="1">
      <c r="B39242" t="str">
        <f t="shared" si="613"/>
        <v>---0</v>
      </c>
      <c r="E39242">
        <v>0</v>
      </c>
    </row>
    <row r="39243" spans="2:5" ht="13.5" customHeight="1">
      <c r="B39243" t="str">
        <f t="shared" si="613"/>
        <v>---0</v>
      </c>
      <c r="E39243">
        <v>0</v>
      </c>
    </row>
    <row r="39244" spans="2:5" ht="13.5" customHeight="1">
      <c r="B39244" t="str">
        <f t="shared" si="613"/>
        <v>---0</v>
      </c>
      <c r="E39244">
        <v>0</v>
      </c>
    </row>
    <row r="39245" spans="2:5" ht="13.5" customHeight="1">
      <c r="B39245" t="str">
        <f t="shared" si="613"/>
        <v>---0</v>
      </c>
      <c r="E39245">
        <v>0</v>
      </c>
    </row>
    <row r="39246" spans="2:5" ht="13.5" customHeight="1">
      <c r="B39246" t="str">
        <f t="shared" si="613"/>
        <v>---0</v>
      </c>
      <c r="E39246">
        <v>0</v>
      </c>
    </row>
    <row r="39247" spans="2:5" ht="13.5" customHeight="1">
      <c r="B39247" t="str">
        <f t="shared" si="613"/>
        <v>---0</v>
      </c>
      <c r="E39247">
        <v>0</v>
      </c>
    </row>
    <row r="39248" spans="2:5" ht="13.5" customHeight="1">
      <c r="B39248" t="str">
        <f t="shared" si="613"/>
        <v>---0</v>
      </c>
      <c r="E39248">
        <v>0</v>
      </c>
    </row>
    <row r="39249" spans="2:5" ht="13.5" customHeight="1">
      <c r="B39249" t="str">
        <f t="shared" si="613"/>
        <v>---0</v>
      </c>
      <c r="E39249">
        <v>0</v>
      </c>
    </row>
    <row r="39250" spans="2:5" ht="13.5" customHeight="1">
      <c r="B39250" t="str">
        <f t="shared" si="613"/>
        <v>---0</v>
      </c>
      <c r="E39250">
        <v>0</v>
      </c>
    </row>
    <row r="39251" spans="2:5" ht="13.5" customHeight="1">
      <c r="B39251" t="str">
        <f t="shared" si="613"/>
        <v>---0</v>
      </c>
      <c r="E39251">
        <v>0</v>
      </c>
    </row>
    <row r="39252" spans="2:5" ht="13.5" customHeight="1">
      <c r="B39252" t="str">
        <f t="shared" si="613"/>
        <v>---0</v>
      </c>
      <c r="E39252">
        <v>0</v>
      </c>
    </row>
    <row r="39253" spans="2:5" ht="13.5" customHeight="1">
      <c r="B39253" t="str">
        <f t="shared" si="613"/>
        <v>---0</v>
      </c>
      <c r="E39253">
        <v>0</v>
      </c>
    </row>
    <row r="39254" spans="2:5" ht="13.5" customHeight="1">
      <c r="B39254" t="str">
        <f t="shared" si="613"/>
        <v>---0</v>
      </c>
      <c r="E39254">
        <v>0</v>
      </c>
    </row>
    <row r="39255" spans="2:5" ht="13.5" customHeight="1">
      <c r="B39255" t="str">
        <f t="shared" si="613"/>
        <v>---0</v>
      </c>
      <c r="E39255">
        <v>0</v>
      </c>
    </row>
    <row r="39256" spans="2:5" ht="13.5" customHeight="1">
      <c r="B39256" t="str">
        <f t="shared" si="613"/>
        <v>---0</v>
      </c>
      <c r="E39256">
        <v>0</v>
      </c>
    </row>
    <row r="39257" spans="2:5" ht="13.5" customHeight="1">
      <c r="B39257" t="str">
        <f t="shared" si="613"/>
        <v>---0</v>
      </c>
      <c r="E39257">
        <v>0</v>
      </c>
    </row>
    <row r="39258" spans="2:5" ht="13.5" customHeight="1">
      <c r="B39258" t="str">
        <f t="shared" si="613"/>
        <v>---0</v>
      </c>
      <c r="E39258">
        <v>0</v>
      </c>
    </row>
    <row r="39259" spans="2:5" ht="13.5" customHeight="1">
      <c r="B39259" t="str">
        <f t="shared" si="613"/>
        <v>---0</v>
      </c>
      <c r="E39259">
        <v>0</v>
      </c>
    </row>
    <row r="39260" spans="2:5" ht="13.5" customHeight="1">
      <c r="B39260" t="str">
        <f t="shared" si="613"/>
        <v>---0</v>
      </c>
      <c r="E39260">
        <v>0</v>
      </c>
    </row>
    <row r="39261" spans="2:5" ht="13.5" customHeight="1">
      <c r="B39261" t="str">
        <f t="shared" si="613"/>
        <v>---0</v>
      </c>
      <c r="E39261">
        <v>0</v>
      </c>
    </row>
    <row r="39262" spans="2:5" ht="13.5" customHeight="1">
      <c r="B39262" t="str">
        <f t="shared" si="613"/>
        <v>---0</v>
      </c>
      <c r="E39262">
        <v>0</v>
      </c>
    </row>
    <row r="39263" spans="2:5" ht="13.5" customHeight="1">
      <c r="B39263" t="str">
        <f t="shared" si="613"/>
        <v>---0</v>
      </c>
      <c r="E39263">
        <v>0</v>
      </c>
    </row>
    <row r="39264" spans="2:5" ht="13.5" customHeight="1">
      <c r="B39264" t="str">
        <f t="shared" si="613"/>
        <v>---0</v>
      </c>
      <c r="E39264">
        <v>0</v>
      </c>
    </row>
    <row r="39265" spans="2:5" ht="13.5" customHeight="1">
      <c r="B39265" t="str">
        <f t="shared" si="613"/>
        <v>---0</v>
      </c>
      <c r="E39265">
        <v>0</v>
      </c>
    </row>
    <row r="39266" spans="2:5" ht="13.5" customHeight="1">
      <c r="B39266" t="str">
        <f t="shared" si="613"/>
        <v>---0</v>
      </c>
      <c r="E39266">
        <v>0</v>
      </c>
    </row>
    <row r="39267" spans="2:5" ht="13.5" customHeight="1">
      <c r="B39267" t="str">
        <f t="shared" si="613"/>
        <v>---0</v>
      </c>
      <c r="E39267">
        <v>0</v>
      </c>
    </row>
    <row r="39268" spans="2:5" ht="13.5" customHeight="1">
      <c r="B39268" t="str">
        <f t="shared" si="613"/>
        <v>---0</v>
      </c>
      <c r="E39268">
        <v>0</v>
      </c>
    </row>
    <row r="39269" spans="2:5" ht="13.5" customHeight="1">
      <c r="B39269" t="str">
        <f t="shared" si="613"/>
        <v>---0</v>
      </c>
      <c r="E39269">
        <v>0</v>
      </c>
    </row>
    <row r="39270" spans="2:5" ht="13.5" customHeight="1">
      <c r="B39270" t="str">
        <f t="shared" si="613"/>
        <v>---0</v>
      </c>
      <c r="E39270">
        <v>0</v>
      </c>
    </row>
    <row r="39271" spans="2:5" ht="13.5" customHeight="1">
      <c r="B39271" t="str">
        <f t="shared" si="613"/>
        <v>---0</v>
      </c>
      <c r="E39271">
        <v>0</v>
      </c>
    </row>
    <row r="39272" spans="2:5" ht="13.5" customHeight="1">
      <c r="B39272" t="str">
        <f t="shared" si="613"/>
        <v>---0</v>
      </c>
      <c r="E39272">
        <v>0</v>
      </c>
    </row>
    <row r="39273" spans="2:5" ht="13.5" customHeight="1">
      <c r="B39273" t="str">
        <f t="shared" si="613"/>
        <v>---0</v>
      </c>
      <c r="E39273">
        <v>0</v>
      </c>
    </row>
    <row r="39274" spans="2:5" ht="13.5" customHeight="1">
      <c r="B39274" t="str">
        <f t="shared" si="613"/>
        <v>---0</v>
      </c>
      <c r="E39274">
        <v>0</v>
      </c>
    </row>
    <row r="39275" spans="2:5" ht="13.5" customHeight="1">
      <c r="B39275" t="str">
        <f t="shared" si="613"/>
        <v>---0</v>
      </c>
      <c r="E39275">
        <v>0</v>
      </c>
    </row>
    <row r="39276" spans="2:5" ht="13.5" customHeight="1">
      <c r="B39276" t="str">
        <f t="shared" si="613"/>
        <v>---0</v>
      </c>
      <c r="E39276">
        <v>0</v>
      </c>
    </row>
    <row r="39277" spans="2:5" ht="13.5" customHeight="1">
      <c r="B39277" t="str">
        <f t="shared" si="613"/>
        <v>---0</v>
      </c>
      <c r="E39277">
        <v>0</v>
      </c>
    </row>
    <row r="39278" spans="2:5" ht="13.5" customHeight="1">
      <c r="B39278" t="str">
        <f t="shared" si="613"/>
        <v>---0</v>
      </c>
      <c r="E39278">
        <v>0</v>
      </c>
    </row>
    <row r="39279" spans="2:5" ht="13.5" customHeight="1">
      <c r="B39279" t="str">
        <f t="shared" si="613"/>
        <v>---0</v>
      </c>
      <c r="E39279">
        <v>0</v>
      </c>
    </row>
    <row r="39280" spans="2:5" ht="13.5" customHeight="1">
      <c r="B39280" t="str">
        <f t="shared" si="613"/>
        <v>---0</v>
      </c>
      <c r="E39280">
        <v>0</v>
      </c>
    </row>
    <row r="39281" spans="2:5" ht="13.5" customHeight="1">
      <c r="B39281" t="str">
        <f t="shared" si="613"/>
        <v>---0</v>
      </c>
      <c r="E39281">
        <v>0</v>
      </c>
    </row>
    <row r="39282" spans="2:5" ht="13.5" customHeight="1">
      <c r="B39282" t="str">
        <f t="shared" si="613"/>
        <v>---0</v>
      </c>
      <c r="E39282">
        <v>0</v>
      </c>
    </row>
    <row r="39283" spans="2:5" ht="13.5" customHeight="1">
      <c r="B39283" t="str">
        <f t="shared" si="613"/>
        <v>---0</v>
      </c>
      <c r="E39283">
        <v>0</v>
      </c>
    </row>
    <row r="39284" spans="2:5" ht="13.5" customHeight="1">
      <c r="B39284" t="str">
        <f t="shared" si="613"/>
        <v>---0</v>
      </c>
      <c r="E39284">
        <v>0</v>
      </c>
    </row>
    <row r="39285" spans="2:5" ht="13.5" customHeight="1">
      <c r="B39285" t="str">
        <f t="shared" si="613"/>
        <v>---0</v>
      </c>
      <c r="E39285">
        <v>0</v>
      </c>
    </row>
    <row r="39286" spans="2:5" ht="13.5" customHeight="1">
      <c r="B39286" t="str">
        <f t="shared" si="613"/>
        <v>---0</v>
      </c>
      <c r="E39286">
        <v>0</v>
      </c>
    </row>
    <row r="39287" spans="2:5" ht="13.5" customHeight="1">
      <c r="B39287" t="str">
        <f t="shared" si="613"/>
        <v>---0</v>
      </c>
      <c r="E39287">
        <v>0</v>
      </c>
    </row>
    <row r="39288" spans="2:5" ht="13.5" customHeight="1">
      <c r="B39288" t="str">
        <f t="shared" si="613"/>
        <v>---0</v>
      </c>
      <c r="E39288">
        <v>0</v>
      </c>
    </row>
    <row r="39289" spans="2:5" ht="13.5" customHeight="1">
      <c r="B39289" t="str">
        <f t="shared" si="613"/>
        <v>---0</v>
      </c>
      <c r="E39289">
        <v>0</v>
      </c>
    </row>
    <row r="39290" spans="2:5" ht="13.5" customHeight="1">
      <c r="B39290" t="str">
        <f t="shared" si="613"/>
        <v>---0</v>
      </c>
      <c r="E39290">
        <v>0</v>
      </c>
    </row>
    <row r="39291" spans="2:5" ht="13.5" customHeight="1">
      <c r="B39291" t="str">
        <f t="shared" si="613"/>
        <v>---0</v>
      </c>
      <c r="E39291">
        <v>0</v>
      </c>
    </row>
    <row r="39292" spans="2:5" ht="13.5" customHeight="1">
      <c r="B39292" t="str">
        <f t="shared" si="613"/>
        <v>---0</v>
      </c>
      <c r="E39292">
        <v>0</v>
      </c>
    </row>
    <row r="39293" spans="2:5" ht="13.5" customHeight="1">
      <c r="B39293" t="str">
        <f t="shared" si="613"/>
        <v>---0</v>
      </c>
      <c r="E39293">
        <v>0</v>
      </c>
    </row>
    <row r="39294" spans="2:5" ht="13.5" customHeight="1">
      <c r="B39294" t="str">
        <f t="shared" si="613"/>
        <v>---0</v>
      </c>
      <c r="E39294">
        <v>0</v>
      </c>
    </row>
    <row r="39295" spans="2:5" ht="13.5" customHeight="1">
      <c r="B39295" t="str">
        <f t="shared" si="613"/>
        <v>---0</v>
      </c>
      <c r="E39295">
        <v>0</v>
      </c>
    </row>
    <row r="39296" spans="2:5" ht="13.5" customHeight="1">
      <c r="B39296" t="str">
        <f t="shared" si="613"/>
        <v>---0</v>
      </c>
      <c r="E39296">
        <v>0</v>
      </c>
    </row>
    <row r="39297" spans="2:5" ht="13.5" customHeight="1">
      <c r="B39297" t="str">
        <f t="shared" si="613"/>
        <v>---0</v>
      </c>
      <c r="E39297">
        <v>0</v>
      </c>
    </row>
    <row r="39298" spans="2:5" ht="13.5" customHeight="1">
      <c r="B39298" t="str">
        <f t="shared" si="613"/>
        <v>---0</v>
      </c>
      <c r="E39298">
        <v>0</v>
      </c>
    </row>
    <row r="39299" spans="2:5" ht="13.5" customHeight="1">
      <c r="B39299" t="str">
        <f t="shared" ref="B39299:B39362" si="614">A39299&amp;"---"&amp;E39299</f>
        <v>---0</v>
      </c>
      <c r="E39299">
        <v>0</v>
      </c>
    </row>
    <row r="39300" spans="2:5" ht="13.5" customHeight="1">
      <c r="B39300" t="str">
        <f t="shared" si="614"/>
        <v>---0</v>
      </c>
      <c r="E39300">
        <v>0</v>
      </c>
    </row>
    <row r="39301" spans="2:5" ht="13.5" customHeight="1">
      <c r="B39301" t="str">
        <f t="shared" si="614"/>
        <v>---0</v>
      </c>
      <c r="E39301">
        <v>0</v>
      </c>
    </row>
    <row r="39302" spans="2:5" ht="13.5" customHeight="1">
      <c r="B39302" t="str">
        <f t="shared" si="614"/>
        <v>---0</v>
      </c>
      <c r="E39302">
        <v>0</v>
      </c>
    </row>
    <row r="39303" spans="2:5" ht="13.5" customHeight="1">
      <c r="B39303" t="str">
        <f t="shared" si="614"/>
        <v>---0</v>
      </c>
      <c r="E39303">
        <v>0</v>
      </c>
    </row>
    <row r="39304" spans="2:5" ht="13.5" customHeight="1">
      <c r="B39304" t="str">
        <f t="shared" si="614"/>
        <v>---0</v>
      </c>
      <c r="E39304">
        <v>0</v>
      </c>
    </row>
    <row r="39305" spans="2:5" ht="13.5" customHeight="1">
      <c r="B39305" t="str">
        <f t="shared" si="614"/>
        <v>---0</v>
      </c>
      <c r="E39305">
        <v>0</v>
      </c>
    </row>
    <row r="39306" spans="2:5" ht="13.5" customHeight="1">
      <c r="B39306" t="str">
        <f t="shared" si="614"/>
        <v>---0</v>
      </c>
      <c r="E39306">
        <v>0</v>
      </c>
    </row>
    <row r="39307" spans="2:5" ht="13.5" customHeight="1">
      <c r="B39307" t="str">
        <f t="shared" si="614"/>
        <v>---0</v>
      </c>
      <c r="E39307">
        <v>0</v>
      </c>
    </row>
    <row r="39308" spans="2:5" ht="13.5" customHeight="1">
      <c r="B39308" t="str">
        <f t="shared" si="614"/>
        <v>---0</v>
      </c>
      <c r="E39308">
        <v>0</v>
      </c>
    </row>
    <row r="39309" spans="2:5" ht="13.5" customHeight="1">
      <c r="B39309" t="str">
        <f t="shared" si="614"/>
        <v>---0</v>
      </c>
      <c r="E39309">
        <v>0</v>
      </c>
    </row>
    <row r="39310" spans="2:5" ht="13.5" customHeight="1">
      <c r="B39310" t="str">
        <f t="shared" si="614"/>
        <v>---0</v>
      </c>
      <c r="E39310">
        <v>0</v>
      </c>
    </row>
    <row r="39311" spans="2:5" ht="13.5" customHeight="1">
      <c r="B39311" t="str">
        <f t="shared" si="614"/>
        <v>---0</v>
      </c>
      <c r="E39311">
        <v>0</v>
      </c>
    </row>
    <row r="39312" spans="2:5" ht="13.5" customHeight="1">
      <c r="B39312" t="str">
        <f t="shared" si="614"/>
        <v>---0</v>
      </c>
      <c r="E39312">
        <v>0</v>
      </c>
    </row>
    <row r="39313" spans="2:5" ht="13.5" customHeight="1">
      <c r="B39313" t="str">
        <f t="shared" si="614"/>
        <v>---0</v>
      </c>
      <c r="E39313">
        <v>0</v>
      </c>
    </row>
    <row r="39314" spans="2:5" ht="13.5" customHeight="1">
      <c r="B39314" t="str">
        <f t="shared" si="614"/>
        <v>---0</v>
      </c>
      <c r="E39314">
        <v>0</v>
      </c>
    </row>
    <row r="39315" spans="2:5" ht="13.5" customHeight="1">
      <c r="B39315" t="str">
        <f t="shared" si="614"/>
        <v>---0</v>
      </c>
      <c r="E39315">
        <v>0</v>
      </c>
    </row>
    <row r="39316" spans="2:5" ht="13.5" customHeight="1">
      <c r="B39316" t="str">
        <f t="shared" si="614"/>
        <v>---0</v>
      </c>
      <c r="E39316">
        <v>0</v>
      </c>
    </row>
    <row r="39317" spans="2:5" ht="13.5" customHeight="1">
      <c r="B39317" t="str">
        <f t="shared" si="614"/>
        <v>---0</v>
      </c>
      <c r="E39317">
        <v>0</v>
      </c>
    </row>
    <row r="39318" spans="2:5" ht="13.5" customHeight="1">
      <c r="B39318" t="str">
        <f t="shared" si="614"/>
        <v>---0</v>
      </c>
      <c r="E39318">
        <v>0</v>
      </c>
    </row>
    <row r="39319" spans="2:5" ht="13.5" customHeight="1">
      <c r="B39319" t="str">
        <f t="shared" si="614"/>
        <v>---0</v>
      </c>
      <c r="E39319">
        <v>0</v>
      </c>
    </row>
    <row r="39320" spans="2:5" ht="13.5" customHeight="1">
      <c r="B39320" t="str">
        <f t="shared" si="614"/>
        <v>---0</v>
      </c>
      <c r="E39320">
        <v>0</v>
      </c>
    </row>
    <row r="39321" spans="2:5" ht="13.5" customHeight="1">
      <c r="B39321" t="str">
        <f t="shared" si="614"/>
        <v>---0</v>
      </c>
      <c r="E39321">
        <v>0</v>
      </c>
    </row>
    <row r="39322" spans="2:5" ht="13.5" customHeight="1">
      <c r="B39322" t="str">
        <f t="shared" si="614"/>
        <v>---0</v>
      </c>
      <c r="E39322">
        <v>0</v>
      </c>
    </row>
    <row r="39323" spans="2:5" ht="13.5" customHeight="1">
      <c r="B39323" t="str">
        <f t="shared" si="614"/>
        <v>---0</v>
      </c>
      <c r="E39323">
        <v>0</v>
      </c>
    </row>
    <row r="39324" spans="2:5" ht="13.5" customHeight="1">
      <c r="B39324" t="str">
        <f t="shared" si="614"/>
        <v>---0</v>
      </c>
      <c r="E39324">
        <v>0</v>
      </c>
    </row>
    <row r="39325" spans="2:5" ht="13.5" customHeight="1">
      <c r="B39325" t="str">
        <f t="shared" si="614"/>
        <v>---0</v>
      </c>
      <c r="E39325">
        <v>0</v>
      </c>
    </row>
    <row r="39326" spans="2:5" ht="13.5" customHeight="1">
      <c r="B39326" t="str">
        <f t="shared" si="614"/>
        <v>---0</v>
      </c>
      <c r="E39326">
        <v>0</v>
      </c>
    </row>
    <row r="39327" spans="2:5" ht="13.5" customHeight="1">
      <c r="B39327" t="str">
        <f t="shared" si="614"/>
        <v>---0</v>
      </c>
      <c r="E39327">
        <v>0</v>
      </c>
    </row>
    <row r="39328" spans="2:5" ht="13.5" customHeight="1">
      <c r="B39328" t="str">
        <f t="shared" si="614"/>
        <v>---0</v>
      </c>
      <c r="E39328">
        <v>0</v>
      </c>
    </row>
    <row r="39329" spans="2:5" ht="13.5" customHeight="1">
      <c r="B39329" t="str">
        <f t="shared" si="614"/>
        <v>---0</v>
      </c>
      <c r="E39329">
        <v>0</v>
      </c>
    </row>
    <row r="39330" spans="2:5" ht="13.5" customHeight="1">
      <c r="B39330" t="str">
        <f t="shared" si="614"/>
        <v>---0</v>
      </c>
      <c r="E39330">
        <v>0</v>
      </c>
    </row>
    <row r="39331" spans="2:5" ht="13.5" customHeight="1">
      <c r="B39331" t="str">
        <f t="shared" si="614"/>
        <v>---0</v>
      </c>
      <c r="E39331">
        <v>0</v>
      </c>
    </row>
    <row r="39332" spans="2:5" ht="13.5" customHeight="1">
      <c r="B39332" t="str">
        <f t="shared" si="614"/>
        <v>---0</v>
      </c>
      <c r="E39332">
        <v>0</v>
      </c>
    </row>
    <row r="39333" spans="2:5" ht="13.5" customHeight="1">
      <c r="B39333" t="str">
        <f t="shared" si="614"/>
        <v>---0</v>
      </c>
      <c r="E39333">
        <v>0</v>
      </c>
    </row>
    <row r="39334" spans="2:5" ht="13.5" customHeight="1">
      <c r="B39334" t="str">
        <f t="shared" si="614"/>
        <v>---0</v>
      </c>
      <c r="E39334">
        <v>0</v>
      </c>
    </row>
    <row r="39335" spans="2:5" ht="13.5" customHeight="1">
      <c r="B39335" t="str">
        <f t="shared" si="614"/>
        <v>---0</v>
      </c>
      <c r="E39335">
        <v>0</v>
      </c>
    </row>
    <row r="39336" spans="2:5" ht="13.5" customHeight="1">
      <c r="B39336" t="str">
        <f t="shared" si="614"/>
        <v>---0</v>
      </c>
      <c r="E39336">
        <v>0</v>
      </c>
    </row>
    <row r="39337" spans="2:5" ht="13.5" customHeight="1">
      <c r="B39337" t="str">
        <f t="shared" si="614"/>
        <v>---0</v>
      </c>
      <c r="E39337">
        <v>0</v>
      </c>
    </row>
    <row r="39338" spans="2:5" ht="13.5" customHeight="1">
      <c r="B39338" t="str">
        <f t="shared" si="614"/>
        <v>---0</v>
      </c>
      <c r="E39338">
        <v>0</v>
      </c>
    </row>
    <row r="39339" spans="2:5" ht="13.5" customHeight="1">
      <c r="B39339" t="str">
        <f t="shared" si="614"/>
        <v>---0</v>
      </c>
      <c r="E39339">
        <v>0</v>
      </c>
    </row>
    <row r="39340" spans="2:5" ht="13.5" customHeight="1">
      <c r="B39340" t="str">
        <f t="shared" si="614"/>
        <v>---0</v>
      </c>
      <c r="E39340">
        <v>0</v>
      </c>
    </row>
    <row r="39341" spans="2:5" ht="13.5" customHeight="1">
      <c r="B39341" t="str">
        <f t="shared" si="614"/>
        <v>---0</v>
      </c>
      <c r="E39341">
        <v>0</v>
      </c>
    </row>
    <row r="39342" spans="2:5" ht="13.5" customHeight="1">
      <c r="B39342" t="str">
        <f t="shared" si="614"/>
        <v>---0</v>
      </c>
      <c r="E39342">
        <v>0</v>
      </c>
    </row>
    <row r="39343" spans="2:5" ht="13.5" customHeight="1">
      <c r="B39343" t="str">
        <f t="shared" si="614"/>
        <v>---0</v>
      </c>
      <c r="E39343">
        <v>0</v>
      </c>
    </row>
    <row r="39344" spans="2:5" ht="13.5" customHeight="1">
      <c r="B39344" t="str">
        <f t="shared" si="614"/>
        <v>---0</v>
      </c>
      <c r="E39344">
        <v>0</v>
      </c>
    </row>
    <row r="39345" spans="2:5" ht="13.5" customHeight="1">
      <c r="B39345" t="str">
        <f t="shared" si="614"/>
        <v>---0</v>
      </c>
      <c r="E39345">
        <v>0</v>
      </c>
    </row>
    <row r="39346" spans="2:5" ht="13.5" customHeight="1">
      <c r="B39346" t="str">
        <f t="shared" si="614"/>
        <v>---0</v>
      </c>
      <c r="E39346">
        <v>0</v>
      </c>
    </row>
    <row r="39347" spans="2:5" ht="13.5" customHeight="1">
      <c r="B39347" t="str">
        <f t="shared" si="614"/>
        <v>---0</v>
      </c>
      <c r="E39347">
        <v>0</v>
      </c>
    </row>
    <row r="39348" spans="2:5" ht="13.5" customHeight="1">
      <c r="B39348" t="str">
        <f t="shared" si="614"/>
        <v>---0</v>
      </c>
      <c r="E39348">
        <v>0</v>
      </c>
    </row>
    <row r="39349" spans="2:5" ht="13.5" customHeight="1">
      <c r="B39349" t="str">
        <f t="shared" si="614"/>
        <v>---0</v>
      </c>
      <c r="E39349">
        <v>0</v>
      </c>
    </row>
    <row r="39350" spans="2:5" ht="13.5" customHeight="1">
      <c r="B39350" t="str">
        <f t="shared" si="614"/>
        <v>---0</v>
      </c>
      <c r="E39350">
        <v>0</v>
      </c>
    </row>
    <row r="39351" spans="2:5" ht="13.5" customHeight="1">
      <c r="B39351" t="str">
        <f t="shared" si="614"/>
        <v>---0</v>
      </c>
      <c r="E39351">
        <v>0</v>
      </c>
    </row>
    <row r="39352" spans="2:5" ht="13.5" customHeight="1">
      <c r="B39352" t="str">
        <f t="shared" si="614"/>
        <v>---0</v>
      </c>
      <c r="E39352">
        <v>0</v>
      </c>
    </row>
    <row r="39353" spans="2:5" ht="13.5" customHeight="1">
      <c r="B39353" t="str">
        <f t="shared" si="614"/>
        <v>---0</v>
      </c>
      <c r="E39353">
        <v>0</v>
      </c>
    </row>
    <row r="39354" spans="2:5" ht="13.5" customHeight="1">
      <c r="B39354" t="str">
        <f t="shared" si="614"/>
        <v>---0</v>
      </c>
      <c r="E39354">
        <v>0</v>
      </c>
    </row>
    <row r="39355" spans="2:5" ht="13.5" customHeight="1">
      <c r="B39355" t="str">
        <f t="shared" si="614"/>
        <v>---0</v>
      </c>
      <c r="E39355">
        <v>0</v>
      </c>
    </row>
    <row r="39356" spans="2:5" ht="13.5" customHeight="1">
      <c r="B39356" t="str">
        <f t="shared" si="614"/>
        <v>---0</v>
      </c>
      <c r="E39356">
        <v>0</v>
      </c>
    </row>
    <row r="39357" spans="2:5" ht="13.5" customHeight="1">
      <c r="B39357" t="str">
        <f t="shared" si="614"/>
        <v>---0</v>
      </c>
      <c r="E39357">
        <v>0</v>
      </c>
    </row>
    <row r="39358" spans="2:5" ht="13.5" customHeight="1">
      <c r="B39358" t="str">
        <f t="shared" si="614"/>
        <v>---0</v>
      </c>
      <c r="E39358">
        <v>0</v>
      </c>
    </row>
    <row r="39359" spans="2:5" ht="13.5" customHeight="1">
      <c r="B39359" t="str">
        <f t="shared" si="614"/>
        <v>---0</v>
      </c>
      <c r="E39359">
        <v>0</v>
      </c>
    </row>
    <row r="39360" spans="2:5" ht="13.5" customHeight="1">
      <c r="B39360" t="str">
        <f t="shared" si="614"/>
        <v>---0</v>
      </c>
      <c r="E39360">
        <v>0</v>
      </c>
    </row>
    <row r="39361" spans="2:5" ht="13.5" customHeight="1">
      <c r="B39361" t="str">
        <f t="shared" si="614"/>
        <v>---0</v>
      </c>
      <c r="E39361">
        <v>0</v>
      </c>
    </row>
    <row r="39362" spans="2:5" ht="13.5" customHeight="1">
      <c r="B39362" t="str">
        <f t="shared" si="614"/>
        <v>---0</v>
      </c>
      <c r="E39362">
        <v>0</v>
      </c>
    </row>
    <row r="39363" spans="2:5" ht="13.5" customHeight="1">
      <c r="B39363" t="str">
        <f t="shared" ref="B39363:B39426" si="615">A39363&amp;"---"&amp;E39363</f>
        <v>---0</v>
      </c>
      <c r="E39363">
        <v>0</v>
      </c>
    </row>
    <row r="39364" spans="2:5" ht="13.5" customHeight="1">
      <c r="B39364" t="str">
        <f t="shared" si="615"/>
        <v>---0</v>
      </c>
      <c r="E39364">
        <v>0</v>
      </c>
    </row>
    <row r="39365" spans="2:5" ht="13.5" customHeight="1">
      <c r="B39365" t="str">
        <f t="shared" si="615"/>
        <v>---0</v>
      </c>
      <c r="E39365">
        <v>0</v>
      </c>
    </row>
    <row r="39366" spans="2:5" ht="13.5" customHeight="1">
      <c r="B39366" t="str">
        <f t="shared" si="615"/>
        <v>---0</v>
      </c>
      <c r="E39366">
        <v>0</v>
      </c>
    </row>
    <row r="39367" spans="2:5" ht="13.5" customHeight="1">
      <c r="B39367" t="str">
        <f t="shared" si="615"/>
        <v>---0</v>
      </c>
      <c r="E39367">
        <v>0</v>
      </c>
    </row>
    <row r="39368" spans="2:5" ht="13.5" customHeight="1">
      <c r="B39368" t="str">
        <f t="shared" si="615"/>
        <v>---0</v>
      </c>
      <c r="E39368">
        <v>0</v>
      </c>
    </row>
    <row r="39369" spans="2:5" ht="13.5" customHeight="1">
      <c r="B39369" t="str">
        <f t="shared" si="615"/>
        <v>---0</v>
      </c>
      <c r="E39369">
        <v>0</v>
      </c>
    </row>
    <row r="39370" spans="2:5" ht="13.5" customHeight="1">
      <c r="B39370" t="str">
        <f t="shared" si="615"/>
        <v>---0</v>
      </c>
      <c r="E39370">
        <v>0</v>
      </c>
    </row>
    <row r="39371" spans="2:5" ht="13.5" customHeight="1">
      <c r="B39371" t="str">
        <f t="shared" si="615"/>
        <v>---0</v>
      </c>
      <c r="E39371">
        <v>0</v>
      </c>
    </row>
    <row r="39372" spans="2:5" ht="13.5" customHeight="1">
      <c r="B39372" t="str">
        <f t="shared" si="615"/>
        <v>---0</v>
      </c>
      <c r="E39372">
        <v>0</v>
      </c>
    </row>
    <row r="39373" spans="2:5" ht="13.5" customHeight="1">
      <c r="B39373" t="str">
        <f t="shared" si="615"/>
        <v>---0</v>
      </c>
      <c r="E39373">
        <v>0</v>
      </c>
    </row>
    <row r="39374" spans="2:5" ht="13.5" customHeight="1">
      <c r="B39374" t="str">
        <f t="shared" si="615"/>
        <v>---0</v>
      </c>
      <c r="E39374">
        <v>0</v>
      </c>
    </row>
    <row r="39375" spans="2:5" ht="13.5" customHeight="1">
      <c r="B39375" t="str">
        <f t="shared" si="615"/>
        <v>---0</v>
      </c>
      <c r="E39375">
        <v>0</v>
      </c>
    </row>
    <row r="39376" spans="2:5" ht="13.5" customHeight="1">
      <c r="B39376" t="str">
        <f t="shared" si="615"/>
        <v>---0</v>
      </c>
      <c r="E39376">
        <v>0</v>
      </c>
    </row>
    <row r="39377" spans="2:5" ht="13.5" customHeight="1">
      <c r="B39377" t="str">
        <f t="shared" si="615"/>
        <v>---0</v>
      </c>
      <c r="E39377">
        <v>0</v>
      </c>
    </row>
    <row r="39378" spans="2:5" ht="13.5" customHeight="1">
      <c r="B39378" t="str">
        <f t="shared" si="615"/>
        <v>---0</v>
      </c>
      <c r="E39378">
        <v>0</v>
      </c>
    </row>
    <row r="39379" spans="2:5" ht="13.5" customHeight="1">
      <c r="B39379" t="str">
        <f t="shared" si="615"/>
        <v>---0</v>
      </c>
      <c r="E39379">
        <v>0</v>
      </c>
    </row>
    <row r="39380" spans="2:5" ht="13.5" customHeight="1">
      <c r="B39380" t="str">
        <f t="shared" si="615"/>
        <v>---0</v>
      </c>
      <c r="E39380">
        <v>0</v>
      </c>
    </row>
    <row r="39381" spans="2:5" ht="13.5" customHeight="1">
      <c r="B39381" t="str">
        <f t="shared" si="615"/>
        <v>---0</v>
      </c>
      <c r="E39381">
        <v>0</v>
      </c>
    </row>
    <row r="39382" spans="2:5" ht="13.5" customHeight="1">
      <c r="B39382" t="str">
        <f t="shared" si="615"/>
        <v>---0</v>
      </c>
      <c r="E39382">
        <v>0</v>
      </c>
    </row>
    <row r="39383" spans="2:5" ht="13.5" customHeight="1">
      <c r="B39383" t="str">
        <f t="shared" si="615"/>
        <v>---0</v>
      </c>
      <c r="E39383">
        <v>0</v>
      </c>
    </row>
    <row r="39384" spans="2:5" ht="13.5" customHeight="1">
      <c r="B39384" t="str">
        <f t="shared" si="615"/>
        <v>---0</v>
      </c>
      <c r="E39384">
        <v>0</v>
      </c>
    </row>
    <row r="39385" spans="2:5" ht="13.5" customHeight="1">
      <c r="B39385" t="str">
        <f t="shared" si="615"/>
        <v>---0</v>
      </c>
      <c r="E39385">
        <v>0</v>
      </c>
    </row>
    <row r="39386" spans="2:5" ht="13.5" customHeight="1">
      <c r="B39386" t="str">
        <f t="shared" si="615"/>
        <v>---0</v>
      </c>
      <c r="E39386">
        <v>0</v>
      </c>
    </row>
    <row r="39387" spans="2:5" ht="13.5" customHeight="1">
      <c r="B39387" t="str">
        <f t="shared" si="615"/>
        <v>---0</v>
      </c>
      <c r="E39387">
        <v>0</v>
      </c>
    </row>
    <row r="39388" spans="2:5" ht="13.5" customHeight="1">
      <c r="B39388" t="str">
        <f t="shared" si="615"/>
        <v>---0</v>
      </c>
      <c r="E39388">
        <v>0</v>
      </c>
    </row>
    <row r="39389" spans="2:5" ht="13.5" customHeight="1">
      <c r="B39389" t="str">
        <f t="shared" si="615"/>
        <v>---0</v>
      </c>
      <c r="E39389">
        <v>0</v>
      </c>
    </row>
    <row r="39390" spans="2:5" ht="13.5" customHeight="1">
      <c r="B39390" t="str">
        <f t="shared" si="615"/>
        <v>---0</v>
      </c>
      <c r="E39390">
        <v>0</v>
      </c>
    </row>
    <row r="39391" spans="2:5" ht="13.5" customHeight="1">
      <c r="B39391" t="str">
        <f t="shared" si="615"/>
        <v>---0</v>
      </c>
      <c r="E39391">
        <v>0</v>
      </c>
    </row>
    <row r="39392" spans="2:5" ht="13.5" customHeight="1">
      <c r="B39392" t="str">
        <f t="shared" si="615"/>
        <v>---0</v>
      </c>
      <c r="E39392">
        <v>0</v>
      </c>
    </row>
    <row r="39393" spans="2:5" ht="13.5" customHeight="1">
      <c r="B39393" t="str">
        <f t="shared" si="615"/>
        <v>---0</v>
      </c>
      <c r="E39393">
        <v>0</v>
      </c>
    </row>
    <row r="39394" spans="2:5" ht="13.5" customHeight="1">
      <c r="B39394" t="str">
        <f t="shared" si="615"/>
        <v>---0</v>
      </c>
      <c r="E39394">
        <v>0</v>
      </c>
    </row>
    <row r="39395" spans="2:5" ht="13.5" customHeight="1">
      <c r="B39395" t="str">
        <f t="shared" si="615"/>
        <v>---0</v>
      </c>
      <c r="E39395">
        <v>0</v>
      </c>
    </row>
    <row r="39396" spans="2:5" ht="13.5" customHeight="1">
      <c r="B39396" t="str">
        <f t="shared" si="615"/>
        <v>---0</v>
      </c>
      <c r="E39396">
        <v>0</v>
      </c>
    </row>
    <row r="39397" spans="2:5" ht="13.5" customHeight="1">
      <c r="B39397" t="str">
        <f t="shared" si="615"/>
        <v>---0</v>
      </c>
      <c r="E39397">
        <v>0</v>
      </c>
    </row>
    <row r="39398" spans="2:5" ht="13.5" customHeight="1">
      <c r="B39398" t="str">
        <f t="shared" si="615"/>
        <v>---0</v>
      </c>
      <c r="E39398">
        <v>0</v>
      </c>
    </row>
    <row r="39399" spans="2:5" ht="13.5" customHeight="1">
      <c r="B39399" t="str">
        <f t="shared" si="615"/>
        <v>---0</v>
      </c>
      <c r="E39399">
        <v>0</v>
      </c>
    </row>
    <row r="39400" spans="2:5" ht="13.5" customHeight="1">
      <c r="B39400" t="str">
        <f t="shared" si="615"/>
        <v>---0</v>
      </c>
      <c r="E39400">
        <v>0</v>
      </c>
    </row>
    <row r="39401" spans="2:5" ht="13.5" customHeight="1">
      <c r="B39401" t="str">
        <f t="shared" si="615"/>
        <v>---0</v>
      </c>
      <c r="E39401">
        <v>0</v>
      </c>
    </row>
    <row r="39402" spans="2:5" ht="13.5" customHeight="1">
      <c r="B39402" t="str">
        <f t="shared" si="615"/>
        <v>---0</v>
      </c>
      <c r="E39402">
        <v>0</v>
      </c>
    </row>
    <row r="39403" spans="2:5" ht="13.5" customHeight="1">
      <c r="B39403" t="str">
        <f t="shared" si="615"/>
        <v>---0</v>
      </c>
      <c r="E39403">
        <v>0</v>
      </c>
    </row>
    <row r="39404" spans="2:5" ht="13.5" customHeight="1">
      <c r="B39404" t="str">
        <f t="shared" si="615"/>
        <v>---0</v>
      </c>
      <c r="E39404">
        <v>0</v>
      </c>
    </row>
    <row r="39405" spans="2:5" ht="13.5" customHeight="1">
      <c r="B39405" t="str">
        <f t="shared" si="615"/>
        <v>---0</v>
      </c>
      <c r="E39405">
        <v>0</v>
      </c>
    </row>
    <row r="39406" spans="2:5" ht="13.5" customHeight="1">
      <c r="B39406" t="str">
        <f t="shared" si="615"/>
        <v>---0</v>
      </c>
      <c r="E39406">
        <v>0</v>
      </c>
    </row>
    <row r="39407" spans="2:5" ht="13.5" customHeight="1">
      <c r="B39407" t="str">
        <f t="shared" si="615"/>
        <v>---0</v>
      </c>
      <c r="E39407">
        <v>0</v>
      </c>
    </row>
    <row r="39408" spans="2:5" ht="13.5" customHeight="1">
      <c r="B39408" t="str">
        <f t="shared" si="615"/>
        <v>---0</v>
      </c>
      <c r="E39408">
        <v>0</v>
      </c>
    </row>
    <row r="39409" spans="2:5" ht="13.5" customHeight="1">
      <c r="B39409" t="str">
        <f t="shared" si="615"/>
        <v>---0</v>
      </c>
      <c r="E39409">
        <v>0</v>
      </c>
    </row>
    <row r="39410" spans="2:5" ht="13.5" customHeight="1">
      <c r="B39410" t="str">
        <f t="shared" si="615"/>
        <v>---0</v>
      </c>
      <c r="E39410">
        <v>0</v>
      </c>
    </row>
    <row r="39411" spans="2:5" ht="13.5" customHeight="1">
      <c r="B39411" t="str">
        <f t="shared" si="615"/>
        <v>---0</v>
      </c>
      <c r="E39411">
        <v>0</v>
      </c>
    </row>
    <row r="39412" spans="2:5" ht="13.5" customHeight="1">
      <c r="B39412" t="str">
        <f t="shared" si="615"/>
        <v>---0</v>
      </c>
      <c r="E39412">
        <v>0</v>
      </c>
    </row>
    <row r="39413" spans="2:5" ht="13.5" customHeight="1">
      <c r="B39413" t="str">
        <f t="shared" si="615"/>
        <v>---0</v>
      </c>
      <c r="E39413">
        <v>0</v>
      </c>
    </row>
    <row r="39414" spans="2:5" ht="13.5" customHeight="1">
      <c r="B39414" t="str">
        <f t="shared" si="615"/>
        <v>---0</v>
      </c>
      <c r="E39414">
        <v>0</v>
      </c>
    </row>
    <row r="39415" spans="2:5" ht="13.5" customHeight="1">
      <c r="B39415" t="str">
        <f t="shared" si="615"/>
        <v>---0</v>
      </c>
      <c r="E39415">
        <v>0</v>
      </c>
    </row>
    <row r="39416" spans="2:5" ht="13.5" customHeight="1">
      <c r="B39416" t="str">
        <f t="shared" si="615"/>
        <v>---0</v>
      </c>
      <c r="E39416">
        <v>0</v>
      </c>
    </row>
    <row r="39417" spans="2:5" ht="13.5" customHeight="1">
      <c r="B39417" t="str">
        <f t="shared" si="615"/>
        <v>---0</v>
      </c>
      <c r="E39417">
        <v>0</v>
      </c>
    </row>
    <row r="39418" spans="2:5" ht="13.5" customHeight="1">
      <c r="B39418" t="str">
        <f t="shared" si="615"/>
        <v>---0</v>
      </c>
      <c r="E39418">
        <v>0</v>
      </c>
    </row>
    <row r="39419" spans="2:5" ht="13.5" customHeight="1">
      <c r="B39419" t="str">
        <f t="shared" si="615"/>
        <v>---0</v>
      </c>
      <c r="E39419">
        <v>0</v>
      </c>
    </row>
    <row r="39420" spans="2:5" ht="13.5" customHeight="1">
      <c r="B39420" t="str">
        <f t="shared" si="615"/>
        <v>---0</v>
      </c>
      <c r="E39420">
        <v>0</v>
      </c>
    </row>
    <row r="39421" spans="2:5" ht="13.5" customHeight="1">
      <c r="B39421" t="str">
        <f t="shared" si="615"/>
        <v>---0</v>
      </c>
      <c r="E39421">
        <v>0</v>
      </c>
    </row>
    <row r="39422" spans="2:5" ht="13.5" customHeight="1">
      <c r="B39422" t="str">
        <f t="shared" si="615"/>
        <v>---0</v>
      </c>
      <c r="E39422">
        <v>0</v>
      </c>
    </row>
    <row r="39423" spans="2:5" ht="13.5" customHeight="1">
      <c r="B39423" t="str">
        <f t="shared" si="615"/>
        <v>---0</v>
      </c>
      <c r="E39423">
        <v>0</v>
      </c>
    </row>
    <row r="39424" spans="2:5" ht="13.5" customHeight="1">
      <c r="B39424" t="str">
        <f t="shared" si="615"/>
        <v>---0</v>
      </c>
      <c r="E39424">
        <v>0</v>
      </c>
    </row>
    <row r="39425" spans="2:5" ht="13.5" customHeight="1">
      <c r="B39425" t="str">
        <f t="shared" si="615"/>
        <v>---0</v>
      </c>
      <c r="E39425">
        <v>0</v>
      </c>
    </row>
    <row r="39426" spans="2:5" ht="13.5" customHeight="1">
      <c r="B39426" t="str">
        <f t="shared" si="615"/>
        <v>---0</v>
      </c>
      <c r="E39426">
        <v>0</v>
      </c>
    </row>
    <row r="39427" spans="2:5" ht="13.5" customHeight="1">
      <c r="B39427" t="str">
        <f t="shared" ref="B39427:B39490" si="616">A39427&amp;"---"&amp;E39427</f>
        <v>---0</v>
      </c>
      <c r="E39427">
        <v>0</v>
      </c>
    </row>
    <row r="39428" spans="2:5" ht="13.5" customHeight="1">
      <c r="B39428" t="str">
        <f t="shared" si="616"/>
        <v>---0</v>
      </c>
      <c r="E39428">
        <v>0</v>
      </c>
    </row>
    <row r="39429" spans="2:5" ht="13.5" customHeight="1">
      <c r="B39429" t="str">
        <f t="shared" si="616"/>
        <v>---0</v>
      </c>
      <c r="E39429">
        <v>0</v>
      </c>
    </row>
    <row r="39430" spans="2:5" ht="13.5" customHeight="1">
      <c r="B39430" t="str">
        <f t="shared" si="616"/>
        <v>---0</v>
      </c>
      <c r="E39430">
        <v>0</v>
      </c>
    </row>
    <row r="39431" spans="2:5" ht="13.5" customHeight="1">
      <c r="B39431" t="str">
        <f t="shared" si="616"/>
        <v>---0</v>
      </c>
      <c r="E39431">
        <v>0</v>
      </c>
    </row>
    <row r="39432" spans="2:5" ht="13.5" customHeight="1">
      <c r="B39432" t="str">
        <f t="shared" si="616"/>
        <v>---0</v>
      </c>
      <c r="E39432">
        <v>0</v>
      </c>
    </row>
    <row r="39433" spans="2:5" ht="13.5" customHeight="1">
      <c r="B39433" t="str">
        <f t="shared" si="616"/>
        <v>---0</v>
      </c>
      <c r="E39433">
        <v>0</v>
      </c>
    </row>
    <row r="39434" spans="2:5" ht="13.5" customHeight="1">
      <c r="B39434" t="str">
        <f t="shared" si="616"/>
        <v>---0</v>
      </c>
      <c r="E39434">
        <v>0</v>
      </c>
    </row>
    <row r="39435" spans="2:5" ht="13.5" customHeight="1">
      <c r="B39435" t="str">
        <f t="shared" si="616"/>
        <v>---0</v>
      </c>
      <c r="E39435">
        <v>0</v>
      </c>
    </row>
    <row r="39436" spans="2:5" ht="13.5" customHeight="1">
      <c r="B39436" t="str">
        <f t="shared" si="616"/>
        <v>---0</v>
      </c>
      <c r="E39436">
        <v>0</v>
      </c>
    </row>
    <row r="39437" spans="2:5" ht="13.5" customHeight="1">
      <c r="B39437" t="str">
        <f t="shared" si="616"/>
        <v>---0</v>
      </c>
      <c r="E39437">
        <v>0</v>
      </c>
    </row>
    <row r="39438" spans="2:5" ht="13.5" customHeight="1">
      <c r="B39438" t="str">
        <f t="shared" si="616"/>
        <v>---0</v>
      </c>
      <c r="E39438">
        <v>0</v>
      </c>
    </row>
    <row r="39439" spans="2:5" ht="13.5" customHeight="1">
      <c r="B39439" t="str">
        <f t="shared" si="616"/>
        <v>---0</v>
      </c>
      <c r="E39439">
        <v>0</v>
      </c>
    </row>
    <row r="39440" spans="2:5" ht="13.5" customHeight="1">
      <c r="B39440" t="str">
        <f t="shared" si="616"/>
        <v>---0</v>
      </c>
      <c r="E39440">
        <v>0</v>
      </c>
    </row>
    <row r="39441" spans="2:5" ht="13.5" customHeight="1">
      <c r="B39441" t="str">
        <f t="shared" si="616"/>
        <v>---0</v>
      </c>
      <c r="E39441">
        <v>0</v>
      </c>
    </row>
    <row r="39442" spans="2:5" ht="13.5" customHeight="1">
      <c r="B39442" t="str">
        <f t="shared" si="616"/>
        <v>---0</v>
      </c>
      <c r="E39442">
        <v>0</v>
      </c>
    </row>
    <row r="39443" spans="2:5" ht="13.5" customHeight="1">
      <c r="B39443" t="str">
        <f t="shared" si="616"/>
        <v>---0</v>
      </c>
      <c r="E39443">
        <v>0</v>
      </c>
    </row>
    <row r="39444" spans="2:5" ht="13.5" customHeight="1">
      <c r="B39444" t="str">
        <f t="shared" si="616"/>
        <v>---0</v>
      </c>
      <c r="E39444">
        <v>0</v>
      </c>
    </row>
    <row r="39445" spans="2:5" ht="13.5" customHeight="1">
      <c r="B39445" t="str">
        <f t="shared" si="616"/>
        <v>---0</v>
      </c>
      <c r="E39445">
        <v>0</v>
      </c>
    </row>
    <row r="39446" spans="2:5" ht="13.5" customHeight="1">
      <c r="B39446" t="str">
        <f t="shared" si="616"/>
        <v>---0</v>
      </c>
      <c r="E39446">
        <v>0</v>
      </c>
    </row>
    <row r="39447" spans="2:5" ht="13.5" customHeight="1">
      <c r="B39447" t="str">
        <f t="shared" si="616"/>
        <v>---0</v>
      </c>
      <c r="E39447">
        <v>0</v>
      </c>
    </row>
    <row r="39448" spans="2:5" ht="13.5" customHeight="1">
      <c r="B39448" t="str">
        <f t="shared" si="616"/>
        <v>---0</v>
      </c>
      <c r="E39448">
        <v>0</v>
      </c>
    </row>
    <row r="39449" spans="2:5" ht="13.5" customHeight="1">
      <c r="B39449" t="str">
        <f t="shared" si="616"/>
        <v>---0</v>
      </c>
      <c r="E39449">
        <v>0</v>
      </c>
    </row>
    <row r="39450" spans="2:5" ht="13.5" customHeight="1">
      <c r="B39450" t="str">
        <f t="shared" si="616"/>
        <v>---0</v>
      </c>
      <c r="E39450">
        <v>0</v>
      </c>
    </row>
    <row r="39451" spans="2:5" ht="13.5" customHeight="1">
      <c r="B39451" t="str">
        <f t="shared" si="616"/>
        <v>---0</v>
      </c>
      <c r="E39451">
        <v>0</v>
      </c>
    </row>
    <row r="39452" spans="2:5" ht="13.5" customHeight="1">
      <c r="B39452" t="str">
        <f t="shared" si="616"/>
        <v>---0</v>
      </c>
      <c r="E39452">
        <v>0</v>
      </c>
    </row>
    <row r="39453" spans="2:5" ht="13.5" customHeight="1">
      <c r="B39453" t="str">
        <f t="shared" si="616"/>
        <v>---0</v>
      </c>
      <c r="E39453">
        <v>0</v>
      </c>
    </row>
    <row r="39454" spans="2:5" ht="13.5" customHeight="1">
      <c r="B39454" t="str">
        <f t="shared" si="616"/>
        <v>---0</v>
      </c>
      <c r="E39454">
        <v>0</v>
      </c>
    </row>
    <row r="39455" spans="2:5" ht="13.5" customHeight="1">
      <c r="B39455" t="str">
        <f t="shared" si="616"/>
        <v>---0</v>
      </c>
      <c r="E39455">
        <v>0</v>
      </c>
    </row>
    <row r="39456" spans="2:5" ht="13.5" customHeight="1">
      <c r="B39456" t="str">
        <f t="shared" si="616"/>
        <v>---0</v>
      </c>
      <c r="E39456">
        <v>0</v>
      </c>
    </row>
    <row r="39457" spans="2:5" ht="13.5" customHeight="1">
      <c r="B39457" t="str">
        <f t="shared" si="616"/>
        <v>---0</v>
      </c>
      <c r="E39457">
        <v>0</v>
      </c>
    </row>
    <row r="39458" spans="2:5" ht="13.5" customHeight="1">
      <c r="B39458" t="str">
        <f t="shared" si="616"/>
        <v>---0</v>
      </c>
      <c r="E39458">
        <v>0</v>
      </c>
    </row>
    <row r="39459" spans="2:5" ht="13.5" customHeight="1">
      <c r="B39459" t="str">
        <f t="shared" si="616"/>
        <v>---0</v>
      </c>
      <c r="E39459">
        <v>0</v>
      </c>
    </row>
    <row r="39460" spans="2:5" ht="13.5" customHeight="1">
      <c r="B39460" t="str">
        <f t="shared" si="616"/>
        <v>---0</v>
      </c>
      <c r="E39460">
        <v>0</v>
      </c>
    </row>
    <row r="39461" spans="2:5" ht="13.5" customHeight="1">
      <c r="B39461" t="str">
        <f t="shared" si="616"/>
        <v>---0</v>
      </c>
      <c r="E39461">
        <v>0</v>
      </c>
    </row>
    <row r="39462" spans="2:5" ht="13.5" customHeight="1">
      <c r="B39462" t="str">
        <f t="shared" si="616"/>
        <v>---0</v>
      </c>
      <c r="E39462">
        <v>0</v>
      </c>
    </row>
    <row r="39463" spans="2:5" ht="13.5" customHeight="1">
      <c r="B39463" t="str">
        <f t="shared" si="616"/>
        <v>---0</v>
      </c>
      <c r="E39463">
        <v>0</v>
      </c>
    </row>
    <row r="39464" spans="2:5" ht="13.5" customHeight="1">
      <c r="B39464" t="str">
        <f t="shared" si="616"/>
        <v>---0</v>
      </c>
      <c r="E39464">
        <v>0</v>
      </c>
    </row>
    <row r="39465" spans="2:5" ht="13.5" customHeight="1">
      <c r="B39465" t="str">
        <f t="shared" si="616"/>
        <v>---0</v>
      </c>
      <c r="E39465">
        <v>0</v>
      </c>
    </row>
    <row r="39466" spans="2:5" ht="13.5" customHeight="1">
      <c r="B39466" t="str">
        <f t="shared" si="616"/>
        <v>---0</v>
      </c>
      <c r="E39466">
        <v>0</v>
      </c>
    </row>
    <row r="39467" spans="2:5" ht="13.5" customHeight="1">
      <c r="B39467" t="str">
        <f t="shared" si="616"/>
        <v>---0</v>
      </c>
      <c r="E39467">
        <v>0</v>
      </c>
    </row>
    <row r="39468" spans="2:5" ht="13.5" customHeight="1">
      <c r="B39468" t="str">
        <f t="shared" si="616"/>
        <v>---0</v>
      </c>
      <c r="E39468">
        <v>0</v>
      </c>
    </row>
    <row r="39469" spans="2:5" ht="13.5" customHeight="1">
      <c r="B39469" t="str">
        <f t="shared" si="616"/>
        <v>---0</v>
      </c>
      <c r="E39469">
        <v>0</v>
      </c>
    </row>
    <row r="39470" spans="2:5" ht="13.5" customHeight="1">
      <c r="B39470" t="str">
        <f t="shared" si="616"/>
        <v>---0</v>
      </c>
      <c r="E39470">
        <v>0</v>
      </c>
    </row>
    <row r="39471" spans="2:5" ht="13.5" customHeight="1">
      <c r="B39471" t="str">
        <f t="shared" si="616"/>
        <v>---0</v>
      </c>
      <c r="E39471">
        <v>0</v>
      </c>
    </row>
    <row r="39472" spans="2:5" ht="13.5" customHeight="1">
      <c r="B39472" t="str">
        <f t="shared" si="616"/>
        <v>---0</v>
      </c>
      <c r="E39472">
        <v>0</v>
      </c>
    </row>
    <row r="39473" spans="2:5" ht="13.5" customHeight="1">
      <c r="B39473" t="str">
        <f t="shared" si="616"/>
        <v>---0</v>
      </c>
      <c r="E39473">
        <v>0</v>
      </c>
    </row>
    <row r="39474" spans="2:5" ht="13.5" customHeight="1">
      <c r="B39474" t="str">
        <f t="shared" si="616"/>
        <v>---0</v>
      </c>
      <c r="E39474">
        <v>0</v>
      </c>
    </row>
    <row r="39475" spans="2:5" ht="13.5" customHeight="1">
      <c r="B39475" t="str">
        <f t="shared" si="616"/>
        <v>---0</v>
      </c>
      <c r="E39475">
        <v>0</v>
      </c>
    </row>
    <row r="39476" spans="2:5" ht="13.5" customHeight="1">
      <c r="B39476" t="str">
        <f t="shared" si="616"/>
        <v>---0</v>
      </c>
      <c r="E39476">
        <v>0</v>
      </c>
    </row>
    <row r="39477" spans="2:5" ht="13.5" customHeight="1">
      <c r="B39477" t="str">
        <f t="shared" si="616"/>
        <v>---0</v>
      </c>
      <c r="E39477">
        <v>0</v>
      </c>
    </row>
    <row r="39478" spans="2:5" ht="13.5" customHeight="1">
      <c r="B39478" t="str">
        <f t="shared" si="616"/>
        <v>---0</v>
      </c>
      <c r="E39478">
        <v>0</v>
      </c>
    </row>
    <row r="39479" spans="2:5" ht="13.5" customHeight="1">
      <c r="B39479" t="str">
        <f t="shared" si="616"/>
        <v>---0</v>
      </c>
      <c r="E39479">
        <v>0</v>
      </c>
    </row>
    <row r="39480" spans="2:5" ht="13.5" customHeight="1">
      <c r="B39480" t="str">
        <f t="shared" si="616"/>
        <v>---0</v>
      </c>
      <c r="E39480">
        <v>0</v>
      </c>
    </row>
    <row r="39481" spans="2:5" ht="13.5" customHeight="1">
      <c r="B39481" t="str">
        <f t="shared" si="616"/>
        <v>---0</v>
      </c>
      <c r="E39481">
        <v>0</v>
      </c>
    </row>
    <row r="39482" spans="2:5" ht="13.5" customHeight="1">
      <c r="B39482" t="str">
        <f t="shared" si="616"/>
        <v>---0</v>
      </c>
      <c r="E39482">
        <v>0</v>
      </c>
    </row>
    <row r="39483" spans="2:5" ht="13.5" customHeight="1">
      <c r="B39483" t="str">
        <f t="shared" si="616"/>
        <v>---0</v>
      </c>
      <c r="E39483">
        <v>0</v>
      </c>
    </row>
    <row r="39484" spans="2:5" ht="13.5" customHeight="1">
      <c r="B39484" t="str">
        <f t="shared" si="616"/>
        <v>---0</v>
      </c>
      <c r="E39484">
        <v>0</v>
      </c>
    </row>
    <row r="39485" spans="2:5" ht="13.5" customHeight="1">
      <c r="B39485" t="str">
        <f t="shared" si="616"/>
        <v>---0</v>
      </c>
      <c r="E39485">
        <v>0</v>
      </c>
    </row>
    <row r="39486" spans="2:5" ht="13.5" customHeight="1">
      <c r="B39486" t="str">
        <f t="shared" si="616"/>
        <v>---0</v>
      </c>
      <c r="E39486">
        <v>0</v>
      </c>
    </row>
    <row r="39487" spans="2:5" ht="13.5" customHeight="1">
      <c r="B39487" t="str">
        <f t="shared" si="616"/>
        <v>---0</v>
      </c>
      <c r="E39487">
        <v>0</v>
      </c>
    </row>
    <row r="39488" spans="2:5" ht="13.5" customHeight="1">
      <c r="B39488" t="str">
        <f t="shared" si="616"/>
        <v>---0</v>
      </c>
      <c r="E39488">
        <v>0</v>
      </c>
    </row>
    <row r="39489" spans="2:5" ht="13.5" customHeight="1">
      <c r="B39489" t="str">
        <f t="shared" si="616"/>
        <v>---0</v>
      </c>
      <c r="E39489">
        <v>0</v>
      </c>
    </row>
    <row r="39490" spans="2:5" ht="13.5" customHeight="1">
      <c r="B39490" t="str">
        <f t="shared" si="616"/>
        <v>---0</v>
      </c>
      <c r="E39490">
        <v>0</v>
      </c>
    </row>
    <row r="39491" spans="2:5" ht="13.5" customHeight="1">
      <c r="B39491" t="str">
        <f t="shared" ref="B39491:B39554" si="617">A39491&amp;"---"&amp;E39491</f>
        <v>---0</v>
      </c>
      <c r="E39491">
        <v>0</v>
      </c>
    </row>
    <row r="39492" spans="2:5" ht="13.5" customHeight="1">
      <c r="B39492" t="str">
        <f t="shared" si="617"/>
        <v>---0</v>
      </c>
      <c r="E39492">
        <v>0</v>
      </c>
    </row>
    <row r="39493" spans="2:5" ht="13.5" customHeight="1">
      <c r="B39493" t="str">
        <f t="shared" si="617"/>
        <v>---0</v>
      </c>
      <c r="E39493">
        <v>0</v>
      </c>
    </row>
    <row r="39494" spans="2:5" ht="13.5" customHeight="1">
      <c r="B39494" t="str">
        <f t="shared" si="617"/>
        <v>---0</v>
      </c>
      <c r="E39494">
        <v>0</v>
      </c>
    </row>
    <row r="39495" spans="2:5" ht="13.5" customHeight="1">
      <c r="B39495" t="str">
        <f t="shared" si="617"/>
        <v>---0</v>
      </c>
      <c r="E39495">
        <v>0</v>
      </c>
    </row>
    <row r="39496" spans="2:5" ht="13.5" customHeight="1">
      <c r="B39496" t="str">
        <f t="shared" si="617"/>
        <v>---0</v>
      </c>
      <c r="E39496">
        <v>0</v>
      </c>
    </row>
    <row r="39497" spans="2:5" ht="13.5" customHeight="1">
      <c r="B39497" t="str">
        <f t="shared" si="617"/>
        <v>---0</v>
      </c>
      <c r="E39497">
        <v>0</v>
      </c>
    </row>
    <row r="39498" spans="2:5" ht="13.5" customHeight="1">
      <c r="B39498" t="str">
        <f t="shared" si="617"/>
        <v>---0</v>
      </c>
      <c r="E39498">
        <v>0</v>
      </c>
    </row>
    <row r="39499" spans="2:5" ht="13.5" customHeight="1">
      <c r="B39499" t="str">
        <f t="shared" si="617"/>
        <v>---0</v>
      </c>
      <c r="E39499">
        <v>0</v>
      </c>
    </row>
    <row r="39500" spans="2:5" ht="13.5" customHeight="1">
      <c r="B39500" t="str">
        <f t="shared" si="617"/>
        <v>---0</v>
      </c>
      <c r="E39500">
        <v>0</v>
      </c>
    </row>
    <row r="39501" spans="2:5" ht="13.5" customHeight="1">
      <c r="B39501" t="str">
        <f t="shared" si="617"/>
        <v>---0</v>
      </c>
      <c r="E39501">
        <v>0</v>
      </c>
    </row>
    <row r="39502" spans="2:5" ht="13.5" customHeight="1">
      <c r="B39502" t="str">
        <f t="shared" si="617"/>
        <v>---0</v>
      </c>
      <c r="E39502">
        <v>0</v>
      </c>
    </row>
    <row r="39503" spans="2:5" ht="13.5" customHeight="1">
      <c r="B39503" t="str">
        <f t="shared" si="617"/>
        <v>---0</v>
      </c>
      <c r="E39503">
        <v>0</v>
      </c>
    </row>
    <row r="39504" spans="2:5" ht="13.5" customHeight="1">
      <c r="B39504" t="str">
        <f t="shared" si="617"/>
        <v>---0</v>
      </c>
      <c r="E39504">
        <v>0</v>
      </c>
    </row>
    <row r="39505" spans="2:5" ht="13.5" customHeight="1">
      <c r="B39505" t="str">
        <f t="shared" si="617"/>
        <v>---0</v>
      </c>
      <c r="E39505">
        <v>0</v>
      </c>
    </row>
    <row r="39506" spans="2:5" ht="13.5" customHeight="1">
      <c r="B39506" t="str">
        <f t="shared" si="617"/>
        <v>---0</v>
      </c>
      <c r="E39506">
        <v>0</v>
      </c>
    </row>
    <row r="39507" spans="2:5" ht="13.5" customHeight="1">
      <c r="B39507" t="str">
        <f t="shared" si="617"/>
        <v>---0</v>
      </c>
      <c r="E39507">
        <v>0</v>
      </c>
    </row>
    <row r="39508" spans="2:5" ht="13.5" customHeight="1">
      <c r="B39508" t="str">
        <f t="shared" si="617"/>
        <v>---0</v>
      </c>
      <c r="E39508">
        <v>0</v>
      </c>
    </row>
    <row r="39509" spans="2:5" ht="13.5" customHeight="1">
      <c r="B39509" t="str">
        <f t="shared" si="617"/>
        <v>---0</v>
      </c>
      <c r="E39509">
        <v>0</v>
      </c>
    </row>
    <row r="39510" spans="2:5" ht="13.5" customHeight="1">
      <c r="B39510" t="str">
        <f t="shared" si="617"/>
        <v>---0</v>
      </c>
      <c r="E39510">
        <v>0</v>
      </c>
    </row>
    <row r="39511" spans="2:5" ht="13.5" customHeight="1">
      <c r="B39511" t="str">
        <f t="shared" si="617"/>
        <v>---0</v>
      </c>
      <c r="E39511">
        <v>0</v>
      </c>
    </row>
    <row r="39512" spans="2:5" ht="13.5" customHeight="1">
      <c r="B39512" t="str">
        <f t="shared" si="617"/>
        <v>---0</v>
      </c>
      <c r="E39512">
        <v>0</v>
      </c>
    </row>
    <row r="39513" spans="2:5" ht="13.5" customHeight="1">
      <c r="B39513" t="str">
        <f t="shared" si="617"/>
        <v>---0</v>
      </c>
      <c r="E39513">
        <v>0</v>
      </c>
    </row>
    <row r="39514" spans="2:5" ht="13.5" customHeight="1">
      <c r="B39514" t="str">
        <f t="shared" si="617"/>
        <v>---0</v>
      </c>
      <c r="E39514">
        <v>0</v>
      </c>
    </row>
    <row r="39515" spans="2:5" ht="13.5" customHeight="1">
      <c r="B39515" t="str">
        <f t="shared" si="617"/>
        <v>---0</v>
      </c>
      <c r="E39515">
        <v>0</v>
      </c>
    </row>
    <row r="39516" spans="2:5" ht="13.5" customHeight="1">
      <c r="B39516" t="str">
        <f t="shared" si="617"/>
        <v>---0</v>
      </c>
      <c r="E39516">
        <v>0</v>
      </c>
    </row>
    <row r="39517" spans="2:5" ht="13.5" customHeight="1">
      <c r="B39517" t="str">
        <f t="shared" si="617"/>
        <v>---0</v>
      </c>
      <c r="E39517">
        <v>0</v>
      </c>
    </row>
    <row r="39518" spans="2:5" ht="13.5" customHeight="1">
      <c r="B39518" t="str">
        <f t="shared" si="617"/>
        <v>---0</v>
      </c>
      <c r="E39518">
        <v>0</v>
      </c>
    </row>
    <row r="39519" spans="2:5" ht="13.5" customHeight="1">
      <c r="B39519" t="str">
        <f t="shared" si="617"/>
        <v>---0</v>
      </c>
      <c r="E39519">
        <v>0</v>
      </c>
    </row>
    <row r="39520" spans="2:5" ht="13.5" customHeight="1">
      <c r="B39520" t="str">
        <f t="shared" si="617"/>
        <v>---0</v>
      </c>
      <c r="E39520">
        <v>0</v>
      </c>
    </row>
    <row r="39521" spans="2:5" ht="13.5" customHeight="1">
      <c r="B39521" t="str">
        <f t="shared" si="617"/>
        <v>---0</v>
      </c>
      <c r="E39521">
        <v>0</v>
      </c>
    </row>
    <row r="39522" spans="2:5" ht="13.5" customHeight="1">
      <c r="B39522" t="str">
        <f t="shared" si="617"/>
        <v>---0</v>
      </c>
      <c r="E39522">
        <v>0</v>
      </c>
    </row>
    <row r="39523" spans="2:5" ht="13.5" customHeight="1">
      <c r="B39523" t="str">
        <f t="shared" si="617"/>
        <v>---0</v>
      </c>
      <c r="E39523">
        <v>0</v>
      </c>
    </row>
    <row r="39524" spans="2:5" ht="13.5" customHeight="1">
      <c r="B39524" t="str">
        <f t="shared" si="617"/>
        <v>---0</v>
      </c>
      <c r="E39524">
        <v>0</v>
      </c>
    </row>
    <row r="39525" spans="2:5" ht="13.5" customHeight="1">
      <c r="B39525" t="str">
        <f t="shared" si="617"/>
        <v>---0</v>
      </c>
      <c r="E39525">
        <v>0</v>
      </c>
    </row>
    <row r="39526" spans="2:5" ht="13.5" customHeight="1">
      <c r="B39526" t="str">
        <f t="shared" si="617"/>
        <v>---0</v>
      </c>
      <c r="E39526">
        <v>0</v>
      </c>
    </row>
    <row r="39527" spans="2:5" ht="13.5" customHeight="1">
      <c r="B39527" t="str">
        <f t="shared" si="617"/>
        <v>---0</v>
      </c>
      <c r="E39527">
        <v>0</v>
      </c>
    </row>
    <row r="39528" spans="2:5" ht="13.5" customHeight="1">
      <c r="B39528" t="str">
        <f t="shared" si="617"/>
        <v>---0</v>
      </c>
      <c r="E39528">
        <v>0</v>
      </c>
    </row>
    <row r="39529" spans="2:5">
      <c r="B39529" t="str">
        <f t="shared" si="617"/>
        <v>---0</v>
      </c>
      <c r="E39529">
        <v>0</v>
      </c>
    </row>
    <row r="39530" spans="2:5" ht="13.5" customHeight="1">
      <c r="B39530" t="str">
        <f t="shared" si="617"/>
        <v>---0</v>
      </c>
      <c r="E39530">
        <v>0</v>
      </c>
    </row>
    <row r="39531" spans="2:5" ht="13.5" customHeight="1">
      <c r="B39531" t="str">
        <f t="shared" si="617"/>
        <v>---0</v>
      </c>
      <c r="E39531">
        <v>0</v>
      </c>
    </row>
    <row r="39532" spans="2:5" ht="13.5" customHeight="1">
      <c r="B39532" t="str">
        <f t="shared" si="617"/>
        <v>---0</v>
      </c>
      <c r="E39532">
        <v>0</v>
      </c>
    </row>
    <row r="39533" spans="2:5" ht="13.5" customHeight="1">
      <c r="B39533" t="str">
        <f t="shared" si="617"/>
        <v>---0</v>
      </c>
      <c r="E39533">
        <v>0</v>
      </c>
    </row>
    <row r="39534" spans="2:5" ht="13.5" customHeight="1">
      <c r="B39534" t="str">
        <f t="shared" si="617"/>
        <v>---0</v>
      </c>
      <c r="E39534">
        <v>0</v>
      </c>
    </row>
    <row r="39535" spans="2:5" ht="13.5" customHeight="1">
      <c r="B39535" t="str">
        <f t="shared" si="617"/>
        <v>---0</v>
      </c>
      <c r="E39535">
        <v>0</v>
      </c>
    </row>
    <row r="39536" spans="2:5" ht="13.5" customHeight="1">
      <c r="B39536" t="str">
        <f t="shared" si="617"/>
        <v>---0</v>
      </c>
      <c r="E39536">
        <v>0</v>
      </c>
    </row>
    <row r="39537" spans="2:5" ht="13.5" customHeight="1">
      <c r="B39537" t="str">
        <f t="shared" si="617"/>
        <v>---0</v>
      </c>
      <c r="E39537">
        <v>0</v>
      </c>
    </row>
    <row r="39538" spans="2:5" ht="13.5" customHeight="1">
      <c r="B39538" t="str">
        <f t="shared" si="617"/>
        <v>---0</v>
      </c>
      <c r="E39538">
        <v>0</v>
      </c>
    </row>
    <row r="39539" spans="2:5" ht="13.5" customHeight="1">
      <c r="B39539" t="str">
        <f t="shared" si="617"/>
        <v>---0</v>
      </c>
      <c r="E39539">
        <v>0</v>
      </c>
    </row>
    <row r="39540" spans="2:5" ht="13.5" customHeight="1">
      <c r="B39540" t="str">
        <f t="shared" si="617"/>
        <v>---0</v>
      </c>
      <c r="E39540">
        <v>0</v>
      </c>
    </row>
    <row r="39541" spans="2:5" ht="13.5" customHeight="1">
      <c r="B39541" t="str">
        <f t="shared" si="617"/>
        <v>---0</v>
      </c>
      <c r="E39541">
        <v>0</v>
      </c>
    </row>
    <row r="39542" spans="2:5" ht="13.5" customHeight="1">
      <c r="B39542" t="str">
        <f t="shared" si="617"/>
        <v>---0</v>
      </c>
      <c r="E39542">
        <v>0</v>
      </c>
    </row>
    <row r="39543" spans="2:5" ht="13.5" customHeight="1">
      <c r="B39543" t="str">
        <f t="shared" si="617"/>
        <v>---0</v>
      </c>
      <c r="E39543">
        <v>0</v>
      </c>
    </row>
    <row r="39544" spans="2:5" ht="13.5" customHeight="1">
      <c r="B39544" t="str">
        <f t="shared" si="617"/>
        <v>---0</v>
      </c>
      <c r="E39544">
        <v>0</v>
      </c>
    </row>
    <row r="39545" spans="2:5" ht="13.5" customHeight="1">
      <c r="B39545" t="str">
        <f t="shared" si="617"/>
        <v>---0</v>
      </c>
      <c r="E39545">
        <v>0</v>
      </c>
    </row>
    <row r="39546" spans="2:5" ht="13.5" customHeight="1">
      <c r="B39546" t="str">
        <f t="shared" si="617"/>
        <v>---0</v>
      </c>
      <c r="E39546">
        <v>0</v>
      </c>
    </row>
    <row r="39547" spans="2:5" ht="13.5" customHeight="1">
      <c r="B39547" t="str">
        <f t="shared" si="617"/>
        <v>---0</v>
      </c>
      <c r="E39547">
        <v>0</v>
      </c>
    </row>
    <row r="39548" spans="2:5" ht="13.5" customHeight="1">
      <c r="B39548" t="str">
        <f t="shared" si="617"/>
        <v>---0</v>
      </c>
      <c r="E39548">
        <v>0</v>
      </c>
    </row>
    <row r="39549" spans="2:5" ht="13.5" customHeight="1">
      <c r="B39549" t="str">
        <f t="shared" si="617"/>
        <v>---0</v>
      </c>
      <c r="E39549">
        <v>0</v>
      </c>
    </row>
    <row r="39550" spans="2:5" ht="13.5" customHeight="1">
      <c r="B39550" t="str">
        <f t="shared" si="617"/>
        <v>---0</v>
      </c>
      <c r="E39550">
        <v>0</v>
      </c>
    </row>
    <row r="39551" spans="2:5" ht="13.5" customHeight="1">
      <c r="B39551" t="str">
        <f t="shared" si="617"/>
        <v>---0</v>
      </c>
      <c r="E39551">
        <v>0</v>
      </c>
    </row>
    <row r="39552" spans="2:5" ht="13.5" customHeight="1">
      <c r="B39552" t="str">
        <f t="shared" si="617"/>
        <v>---0</v>
      </c>
      <c r="E39552">
        <v>0</v>
      </c>
    </row>
    <row r="39553" spans="2:5" ht="13.5" customHeight="1">
      <c r="B39553" t="str">
        <f t="shared" si="617"/>
        <v>---0</v>
      </c>
      <c r="E39553">
        <v>0</v>
      </c>
    </row>
    <row r="39554" spans="2:5" ht="13.5" customHeight="1">
      <c r="B39554" t="str">
        <f t="shared" si="617"/>
        <v>---0</v>
      </c>
      <c r="E39554">
        <v>0</v>
      </c>
    </row>
    <row r="39555" spans="2:5" ht="13.5" customHeight="1">
      <c r="B39555" t="str">
        <f t="shared" ref="B39555:B39618" si="618">A39555&amp;"---"&amp;E39555</f>
        <v>---0</v>
      </c>
      <c r="E39555">
        <v>0</v>
      </c>
    </row>
    <row r="39556" spans="2:5" ht="13.5" customHeight="1">
      <c r="B39556" t="str">
        <f t="shared" si="618"/>
        <v>---0</v>
      </c>
      <c r="E39556">
        <v>0</v>
      </c>
    </row>
    <row r="39557" spans="2:5" ht="13.5" customHeight="1">
      <c r="B39557" t="str">
        <f t="shared" si="618"/>
        <v>---0</v>
      </c>
      <c r="E39557">
        <v>0</v>
      </c>
    </row>
    <row r="39558" spans="2:5" ht="13.5" customHeight="1">
      <c r="B39558" t="str">
        <f t="shared" si="618"/>
        <v>---0</v>
      </c>
      <c r="E39558">
        <v>0</v>
      </c>
    </row>
    <row r="39559" spans="2:5" ht="13.5" customHeight="1">
      <c r="B39559" t="str">
        <f t="shared" si="618"/>
        <v>---0</v>
      </c>
      <c r="E39559">
        <v>0</v>
      </c>
    </row>
    <row r="39560" spans="2:5" ht="13.5" customHeight="1">
      <c r="B39560" t="str">
        <f t="shared" si="618"/>
        <v>---0</v>
      </c>
      <c r="E39560">
        <v>0</v>
      </c>
    </row>
    <row r="39561" spans="2:5" ht="13.5" customHeight="1">
      <c r="B39561" t="str">
        <f t="shared" si="618"/>
        <v>---0</v>
      </c>
      <c r="E39561">
        <v>0</v>
      </c>
    </row>
    <row r="39562" spans="2:5" ht="13.5" customHeight="1">
      <c r="B39562" t="str">
        <f t="shared" si="618"/>
        <v>---0</v>
      </c>
      <c r="E39562">
        <v>0</v>
      </c>
    </row>
    <row r="39563" spans="2:5" ht="13.5" customHeight="1">
      <c r="B39563" t="str">
        <f t="shared" si="618"/>
        <v>---0</v>
      </c>
      <c r="E39563">
        <v>0</v>
      </c>
    </row>
    <row r="39564" spans="2:5" ht="13.5" customHeight="1">
      <c r="B39564" t="str">
        <f t="shared" si="618"/>
        <v>---0</v>
      </c>
      <c r="E39564">
        <v>0</v>
      </c>
    </row>
    <row r="39565" spans="2:5" ht="13.5" customHeight="1">
      <c r="B39565" t="str">
        <f t="shared" si="618"/>
        <v>---0</v>
      </c>
      <c r="E39565">
        <v>0</v>
      </c>
    </row>
    <row r="39566" spans="2:5" ht="13.5" customHeight="1">
      <c r="B39566" t="str">
        <f t="shared" si="618"/>
        <v>---0</v>
      </c>
      <c r="E39566">
        <v>0</v>
      </c>
    </row>
    <row r="39567" spans="2:5" ht="13.5" customHeight="1">
      <c r="B39567" t="str">
        <f t="shared" si="618"/>
        <v>---0</v>
      </c>
      <c r="E39567">
        <v>0</v>
      </c>
    </row>
    <row r="39568" spans="2:5" ht="13.5" customHeight="1">
      <c r="B39568" t="str">
        <f t="shared" si="618"/>
        <v>---0</v>
      </c>
      <c r="E39568">
        <v>0</v>
      </c>
    </row>
    <row r="39569" spans="2:5" ht="13.5" customHeight="1">
      <c r="B39569" t="str">
        <f t="shared" si="618"/>
        <v>---0</v>
      </c>
      <c r="E39569">
        <v>0</v>
      </c>
    </row>
    <row r="39570" spans="2:5" ht="13.5" customHeight="1">
      <c r="B39570" t="str">
        <f t="shared" si="618"/>
        <v>---0</v>
      </c>
      <c r="E39570">
        <v>0</v>
      </c>
    </row>
    <row r="39571" spans="2:5" ht="13.5" customHeight="1">
      <c r="B39571" t="str">
        <f t="shared" si="618"/>
        <v>---0</v>
      </c>
      <c r="E39571">
        <v>0</v>
      </c>
    </row>
    <row r="39572" spans="2:5" ht="13.5" customHeight="1">
      <c r="B39572" t="str">
        <f t="shared" si="618"/>
        <v>---0</v>
      </c>
      <c r="E39572">
        <v>0</v>
      </c>
    </row>
    <row r="39573" spans="2:5" ht="13.5" customHeight="1">
      <c r="B39573" t="str">
        <f t="shared" si="618"/>
        <v>---0</v>
      </c>
      <c r="E39573">
        <v>0</v>
      </c>
    </row>
    <row r="39574" spans="2:5" ht="13.5" customHeight="1">
      <c r="B39574" t="str">
        <f t="shared" si="618"/>
        <v>---0</v>
      </c>
      <c r="E39574">
        <v>0</v>
      </c>
    </row>
    <row r="39575" spans="2:5" ht="13.5" customHeight="1">
      <c r="B39575" t="str">
        <f t="shared" si="618"/>
        <v>---0</v>
      </c>
      <c r="E39575">
        <v>0</v>
      </c>
    </row>
    <row r="39576" spans="2:5" ht="13.5" customHeight="1">
      <c r="B39576" t="str">
        <f t="shared" si="618"/>
        <v>---0</v>
      </c>
      <c r="E39576">
        <v>0</v>
      </c>
    </row>
    <row r="39577" spans="2:5" ht="13.5" customHeight="1">
      <c r="B39577" t="str">
        <f t="shared" si="618"/>
        <v>---0</v>
      </c>
      <c r="E39577">
        <v>0</v>
      </c>
    </row>
    <row r="39578" spans="2:5" ht="13.5" customHeight="1">
      <c r="B39578" t="str">
        <f t="shared" si="618"/>
        <v>---0</v>
      </c>
      <c r="E39578">
        <v>0</v>
      </c>
    </row>
    <row r="39579" spans="2:5" ht="13.5" customHeight="1">
      <c r="B39579" t="str">
        <f t="shared" si="618"/>
        <v>---0</v>
      </c>
      <c r="E39579">
        <v>0</v>
      </c>
    </row>
    <row r="39580" spans="2:5" ht="13.5" customHeight="1">
      <c r="B39580" t="str">
        <f t="shared" si="618"/>
        <v>---0</v>
      </c>
      <c r="E39580">
        <v>0</v>
      </c>
    </row>
    <row r="39581" spans="2:5" ht="13.5" customHeight="1">
      <c r="B39581" t="str">
        <f t="shared" si="618"/>
        <v>---0</v>
      </c>
      <c r="E39581">
        <v>0</v>
      </c>
    </row>
    <row r="39582" spans="2:5" ht="13.5" customHeight="1">
      <c r="B39582" t="str">
        <f t="shared" si="618"/>
        <v>---0</v>
      </c>
      <c r="E39582">
        <v>0</v>
      </c>
    </row>
    <row r="39583" spans="2:5" ht="13.5" customHeight="1">
      <c r="B39583" t="str">
        <f t="shared" si="618"/>
        <v>---0</v>
      </c>
      <c r="E39583">
        <v>0</v>
      </c>
    </row>
    <row r="39584" spans="2:5" ht="13.5" customHeight="1">
      <c r="B39584" t="str">
        <f t="shared" si="618"/>
        <v>---0</v>
      </c>
      <c r="E39584">
        <v>0</v>
      </c>
    </row>
    <row r="39585" spans="2:5" ht="13.5" customHeight="1">
      <c r="B39585" t="str">
        <f t="shared" si="618"/>
        <v>---0</v>
      </c>
      <c r="E39585">
        <v>0</v>
      </c>
    </row>
    <row r="39586" spans="2:5" ht="13.5" customHeight="1">
      <c r="B39586" t="str">
        <f t="shared" si="618"/>
        <v>---0</v>
      </c>
      <c r="E39586">
        <v>0</v>
      </c>
    </row>
    <row r="39587" spans="2:5" ht="13.5" customHeight="1">
      <c r="B39587" t="str">
        <f t="shared" si="618"/>
        <v>---0</v>
      </c>
      <c r="E39587">
        <v>0</v>
      </c>
    </row>
    <row r="39588" spans="2:5" ht="13.5" customHeight="1">
      <c r="B39588" t="str">
        <f t="shared" si="618"/>
        <v>---0</v>
      </c>
      <c r="E39588">
        <v>0</v>
      </c>
    </row>
    <row r="39589" spans="2:5">
      <c r="B39589" t="str">
        <f t="shared" si="618"/>
        <v>---0</v>
      </c>
      <c r="E39589">
        <v>0</v>
      </c>
    </row>
    <row r="39590" spans="2:5" ht="13.5" customHeight="1">
      <c r="B39590" t="str">
        <f t="shared" si="618"/>
        <v>---0</v>
      </c>
      <c r="E39590">
        <v>0</v>
      </c>
    </row>
    <row r="39591" spans="2:5" ht="13.5" customHeight="1">
      <c r="B39591" t="str">
        <f t="shared" si="618"/>
        <v>---0</v>
      </c>
      <c r="E39591">
        <v>0</v>
      </c>
    </row>
    <row r="39592" spans="2:5" ht="13.5" customHeight="1">
      <c r="B39592" t="str">
        <f t="shared" si="618"/>
        <v>---0</v>
      </c>
      <c r="E39592">
        <v>0</v>
      </c>
    </row>
    <row r="39593" spans="2:5" ht="13.5" customHeight="1">
      <c r="B39593" t="str">
        <f t="shared" si="618"/>
        <v>---0</v>
      </c>
      <c r="E39593">
        <v>0</v>
      </c>
    </row>
    <row r="39594" spans="2:5" ht="13.5" customHeight="1">
      <c r="B39594" t="str">
        <f t="shared" si="618"/>
        <v>---0</v>
      </c>
      <c r="E39594">
        <v>0</v>
      </c>
    </row>
    <row r="39595" spans="2:5" ht="13.5" customHeight="1">
      <c r="B39595" t="str">
        <f t="shared" si="618"/>
        <v>---0</v>
      </c>
      <c r="E39595">
        <v>0</v>
      </c>
    </row>
    <row r="39596" spans="2:5" ht="13.5" customHeight="1">
      <c r="B39596" t="str">
        <f t="shared" si="618"/>
        <v>---0</v>
      </c>
      <c r="E39596">
        <v>0</v>
      </c>
    </row>
    <row r="39597" spans="2:5" ht="13.5" customHeight="1">
      <c r="B39597" t="str">
        <f t="shared" si="618"/>
        <v>---0</v>
      </c>
      <c r="E39597">
        <v>0</v>
      </c>
    </row>
    <row r="39598" spans="2:5" ht="13.5" customHeight="1">
      <c r="B39598" t="str">
        <f t="shared" si="618"/>
        <v>---0</v>
      </c>
      <c r="E39598">
        <v>0</v>
      </c>
    </row>
    <row r="39599" spans="2:5" ht="13.5" customHeight="1">
      <c r="B39599" t="str">
        <f t="shared" si="618"/>
        <v>---0</v>
      </c>
      <c r="E39599">
        <v>0</v>
      </c>
    </row>
    <row r="39600" spans="2:5" ht="13.5" customHeight="1">
      <c r="B39600" t="str">
        <f t="shared" si="618"/>
        <v>---0</v>
      </c>
      <c r="E39600">
        <v>0</v>
      </c>
    </row>
    <row r="39601" spans="2:5" ht="13.5" customHeight="1">
      <c r="B39601" t="str">
        <f t="shared" si="618"/>
        <v>---0</v>
      </c>
      <c r="E39601">
        <v>0</v>
      </c>
    </row>
    <row r="39602" spans="2:5" ht="13.5" customHeight="1">
      <c r="B39602" t="str">
        <f t="shared" si="618"/>
        <v>---0</v>
      </c>
      <c r="E39602">
        <v>0</v>
      </c>
    </row>
    <row r="39603" spans="2:5" ht="13.5" customHeight="1">
      <c r="B39603" t="str">
        <f t="shared" si="618"/>
        <v>---0</v>
      </c>
      <c r="E39603">
        <v>0</v>
      </c>
    </row>
    <row r="39604" spans="2:5" ht="13.5" customHeight="1">
      <c r="B39604" t="str">
        <f t="shared" si="618"/>
        <v>---0</v>
      </c>
      <c r="E39604">
        <v>0</v>
      </c>
    </row>
    <row r="39605" spans="2:5" ht="13.5" customHeight="1">
      <c r="B39605" t="str">
        <f t="shared" si="618"/>
        <v>---0</v>
      </c>
      <c r="E39605">
        <v>0</v>
      </c>
    </row>
    <row r="39606" spans="2:5" ht="13.5" customHeight="1">
      <c r="B39606" t="str">
        <f t="shared" si="618"/>
        <v>---0</v>
      </c>
      <c r="E39606">
        <v>0</v>
      </c>
    </row>
    <row r="39607" spans="2:5" ht="13.5" customHeight="1">
      <c r="B39607" t="str">
        <f t="shared" si="618"/>
        <v>---0</v>
      </c>
      <c r="E39607">
        <v>0</v>
      </c>
    </row>
    <row r="39608" spans="2:5" ht="13.5" customHeight="1">
      <c r="B39608" t="str">
        <f t="shared" si="618"/>
        <v>---0</v>
      </c>
      <c r="E39608">
        <v>0</v>
      </c>
    </row>
    <row r="39609" spans="2:5" ht="13.5" customHeight="1">
      <c r="B39609" t="str">
        <f t="shared" si="618"/>
        <v>---0</v>
      </c>
      <c r="E39609">
        <v>0</v>
      </c>
    </row>
    <row r="39610" spans="2:5" ht="13.5" customHeight="1">
      <c r="B39610" t="str">
        <f t="shared" si="618"/>
        <v>---0</v>
      </c>
      <c r="E39610">
        <v>0</v>
      </c>
    </row>
    <row r="39611" spans="2:5" ht="13.5" customHeight="1">
      <c r="B39611" t="str">
        <f t="shared" si="618"/>
        <v>---0</v>
      </c>
      <c r="E39611">
        <v>0</v>
      </c>
    </row>
    <row r="39612" spans="2:5" ht="13.5" customHeight="1">
      <c r="B39612" t="str">
        <f t="shared" si="618"/>
        <v>---0</v>
      </c>
      <c r="E39612">
        <v>0</v>
      </c>
    </row>
    <row r="39613" spans="2:5" ht="13.5" customHeight="1">
      <c r="B39613" t="str">
        <f t="shared" si="618"/>
        <v>---0</v>
      </c>
      <c r="E39613">
        <v>0</v>
      </c>
    </row>
    <row r="39614" spans="2:5" ht="13.5" customHeight="1">
      <c r="B39614" t="str">
        <f t="shared" si="618"/>
        <v>---0</v>
      </c>
      <c r="E39614">
        <v>0</v>
      </c>
    </row>
    <row r="39615" spans="2:5" ht="13.5" customHeight="1">
      <c r="B39615" t="str">
        <f t="shared" si="618"/>
        <v>---0</v>
      </c>
      <c r="E39615">
        <v>0</v>
      </c>
    </row>
    <row r="39616" spans="2:5" ht="13.5" customHeight="1">
      <c r="B39616" t="str">
        <f t="shared" si="618"/>
        <v>---0</v>
      </c>
      <c r="E39616">
        <v>0</v>
      </c>
    </row>
    <row r="39617" spans="2:5" ht="13.5" customHeight="1">
      <c r="B39617" t="str">
        <f t="shared" si="618"/>
        <v>---0</v>
      </c>
      <c r="E39617">
        <v>0</v>
      </c>
    </row>
    <row r="39618" spans="2:5" ht="13.5" customHeight="1">
      <c r="B39618" t="str">
        <f t="shared" si="618"/>
        <v>---0</v>
      </c>
      <c r="E39618">
        <v>0</v>
      </c>
    </row>
    <row r="39619" spans="2:5" ht="13.5" customHeight="1">
      <c r="B39619" t="str">
        <f t="shared" ref="B39619:B39682" si="619">A39619&amp;"---"&amp;E39619</f>
        <v>---0</v>
      </c>
      <c r="E39619">
        <v>0</v>
      </c>
    </row>
    <row r="39620" spans="2:5" ht="13.5" customHeight="1">
      <c r="B39620" t="str">
        <f t="shared" si="619"/>
        <v>---0</v>
      </c>
      <c r="E39620">
        <v>0</v>
      </c>
    </row>
    <row r="39621" spans="2:5" ht="13.5" customHeight="1">
      <c r="B39621" t="str">
        <f t="shared" si="619"/>
        <v>---0</v>
      </c>
      <c r="E39621">
        <v>0</v>
      </c>
    </row>
    <row r="39622" spans="2:5" ht="13.5" customHeight="1">
      <c r="B39622" t="str">
        <f t="shared" si="619"/>
        <v>---0</v>
      </c>
      <c r="E39622">
        <v>0</v>
      </c>
    </row>
    <row r="39623" spans="2:5" ht="13.5" customHeight="1">
      <c r="B39623" t="str">
        <f t="shared" si="619"/>
        <v>---0</v>
      </c>
      <c r="E39623">
        <v>0</v>
      </c>
    </row>
    <row r="39624" spans="2:5" ht="13.5" customHeight="1">
      <c r="B39624" t="str">
        <f t="shared" si="619"/>
        <v>---0</v>
      </c>
      <c r="E39624">
        <v>0</v>
      </c>
    </row>
    <row r="39625" spans="2:5" ht="13.5" customHeight="1">
      <c r="B39625" t="str">
        <f t="shared" si="619"/>
        <v>---0</v>
      </c>
      <c r="E39625">
        <v>0</v>
      </c>
    </row>
    <row r="39626" spans="2:5" ht="13.5" customHeight="1">
      <c r="B39626" t="str">
        <f t="shared" si="619"/>
        <v>---0</v>
      </c>
      <c r="E39626">
        <v>0</v>
      </c>
    </row>
    <row r="39627" spans="2:5" ht="13.5" customHeight="1">
      <c r="B39627" t="str">
        <f t="shared" si="619"/>
        <v>---0</v>
      </c>
      <c r="E39627">
        <v>0</v>
      </c>
    </row>
    <row r="39628" spans="2:5" ht="13.5" customHeight="1">
      <c r="B39628" t="str">
        <f t="shared" si="619"/>
        <v>---0</v>
      </c>
      <c r="E39628">
        <v>0</v>
      </c>
    </row>
    <row r="39629" spans="2:5" ht="13.5" customHeight="1">
      <c r="B39629" t="str">
        <f t="shared" si="619"/>
        <v>---0</v>
      </c>
      <c r="E39629">
        <v>0</v>
      </c>
    </row>
    <row r="39630" spans="2:5" ht="13.5" customHeight="1">
      <c r="B39630" t="str">
        <f t="shared" si="619"/>
        <v>---0</v>
      </c>
      <c r="E39630">
        <v>0</v>
      </c>
    </row>
    <row r="39631" spans="2:5" ht="13.5" customHeight="1">
      <c r="B39631" t="str">
        <f t="shared" si="619"/>
        <v>---0</v>
      </c>
      <c r="E39631">
        <v>0</v>
      </c>
    </row>
    <row r="39632" spans="2:5" ht="13.5" customHeight="1">
      <c r="B39632" t="str">
        <f t="shared" si="619"/>
        <v>---0</v>
      </c>
      <c r="E39632">
        <v>0</v>
      </c>
    </row>
    <row r="39633" spans="2:5" ht="13.5" customHeight="1">
      <c r="B39633" t="str">
        <f t="shared" si="619"/>
        <v>---0</v>
      </c>
      <c r="E39633">
        <v>0</v>
      </c>
    </row>
    <row r="39634" spans="2:5" ht="13.5" customHeight="1">
      <c r="B39634" t="str">
        <f t="shared" si="619"/>
        <v>---0</v>
      </c>
      <c r="E39634">
        <v>0</v>
      </c>
    </row>
    <row r="39635" spans="2:5" ht="13.5" customHeight="1">
      <c r="B39635" t="str">
        <f t="shared" si="619"/>
        <v>---0</v>
      </c>
      <c r="E39635">
        <v>0</v>
      </c>
    </row>
    <row r="39636" spans="2:5" ht="13.5" customHeight="1">
      <c r="B39636" t="str">
        <f t="shared" si="619"/>
        <v>---0</v>
      </c>
      <c r="E39636">
        <v>0</v>
      </c>
    </row>
    <row r="39637" spans="2:5" ht="13.5" customHeight="1">
      <c r="B39637" t="str">
        <f t="shared" si="619"/>
        <v>---0</v>
      </c>
      <c r="E39637">
        <v>0</v>
      </c>
    </row>
    <row r="39638" spans="2:5" ht="13.5" customHeight="1">
      <c r="B39638" t="str">
        <f t="shared" si="619"/>
        <v>---0</v>
      </c>
      <c r="E39638">
        <v>0</v>
      </c>
    </row>
    <row r="39639" spans="2:5" ht="13.5" customHeight="1">
      <c r="B39639" t="str">
        <f t="shared" si="619"/>
        <v>---0</v>
      </c>
      <c r="E39639">
        <v>0</v>
      </c>
    </row>
    <row r="39640" spans="2:5" ht="13.5" customHeight="1">
      <c r="B39640" t="str">
        <f t="shared" si="619"/>
        <v>---0</v>
      </c>
      <c r="E39640">
        <v>0</v>
      </c>
    </row>
    <row r="39641" spans="2:5" ht="13.5" customHeight="1">
      <c r="B39641" t="str">
        <f t="shared" si="619"/>
        <v>---0</v>
      </c>
      <c r="E39641">
        <v>0</v>
      </c>
    </row>
    <row r="39642" spans="2:5" ht="13.5" customHeight="1">
      <c r="B39642" t="str">
        <f t="shared" si="619"/>
        <v>---0</v>
      </c>
      <c r="E39642">
        <v>0</v>
      </c>
    </row>
    <row r="39643" spans="2:5" ht="13.5" customHeight="1">
      <c r="B39643" t="str">
        <f t="shared" si="619"/>
        <v>---0</v>
      </c>
      <c r="E39643">
        <v>0</v>
      </c>
    </row>
    <row r="39644" spans="2:5" ht="13.5" customHeight="1">
      <c r="B39644" t="str">
        <f t="shared" si="619"/>
        <v>---0</v>
      </c>
      <c r="E39644">
        <v>0</v>
      </c>
    </row>
    <row r="39645" spans="2:5" ht="13.5" customHeight="1">
      <c r="B39645" t="str">
        <f t="shared" si="619"/>
        <v>---0</v>
      </c>
      <c r="E39645">
        <v>0</v>
      </c>
    </row>
    <row r="39646" spans="2:5" ht="13.5" customHeight="1">
      <c r="B39646" t="str">
        <f t="shared" si="619"/>
        <v>---0</v>
      </c>
      <c r="E39646">
        <v>0</v>
      </c>
    </row>
    <row r="39647" spans="2:5" ht="13.5" customHeight="1">
      <c r="B39647" t="str">
        <f t="shared" si="619"/>
        <v>---0</v>
      </c>
      <c r="E39647">
        <v>0</v>
      </c>
    </row>
    <row r="39648" spans="2:5" ht="13.5" customHeight="1">
      <c r="B39648" t="str">
        <f t="shared" si="619"/>
        <v>---0</v>
      </c>
      <c r="E39648">
        <v>0</v>
      </c>
    </row>
    <row r="39649" spans="2:5" ht="13.5" customHeight="1">
      <c r="B39649" t="str">
        <f t="shared" si="619"/>
        <v>---0</v>
      </c>
      <c r="E39649">
        <v>0</v>
      </c>
    </row>
    <row r="39650" spans="2:5" ht="13.5" customHeight="1">
      <c r="B39650" t="str">
        <f t="shared" si="619"/>
        <v>---0</v>
      </c>
      <c r="E39650">
        <v>0</v>
      </c>
    </row>
    <row r="39651" spans="2:5" ht="13.5" customHeight="1">
      <c r="B39651" t="str">
        <f t="shared" si="619"/>
        <v>---0</v>
      </c>
      <c r="E39651">
        <v>0</v>
      </c>
    </row>
    <row r="39652" spans="2:5" ht="13.5" customHeight="1">
      <c r="B39652" t="str">
        <f t="shared" si="619"/>
        <v>---0</v>
      </c>
      <c r="E39652">
        <v>0</v>
      </c>
    </row>
    <row r="39653" spans="2:5" ht="13.5" customHeight="1">
      <c r="B39653" t="str">
        <f t="shared" si="619"/>
        <v>---0</v>
      </c>
      <c r="E39653">
        <v>0</v>
      </c>
    </row>
    <row r="39654" spans="2:5" ht="13.5" customHeight="1">
      <c r="B39654" t="str">
        <f t="shared" si="619"/>
        <v>---0</v>
      </c>
      <c r="E39654">
        <v>0</v>
      </c>
    </row>
    <row r="39655" spans="2:5" ht="13.5" customHeight="1">
      <c r="B39655" t="str">
        <f t="shared" si="619"/>
        <v>---0</v>
      </c>
      <c r="E39655">
        <v>0</v>
      </c>
    </row>
    <row r="39656" spans="2:5" ht="13.5" customHeight="1">
      <c r="B39656" t="str">
        <f t="shared" si="619"/>
        <v>---0</v>
      </c>
      <c r="E39656">
        <v>0</v>
      </c>
    </row>
    <row r="39657" spans="2:5" ht="13.5" customHeight="1">
      <c r="B39657" t="str">
        <f t="shared" si="619"/>
        <v>---0</v>
      </c>
      <c r="E39657">
        <v>0</v>
      </c>
    </row>
    <row r="39658" spans="2:5" ht="13.5" customHeight="1">
      <c r="B39658" t="str">
        <f t="shared" si="619"/>
        <v>---0</v>
      </c>
      <c r="E39658">
        <v>0</v>
      </c>
    </row>
    <row r="39659" spans="2:5" ht="13.5" customHeight="1">
      <c r="B39659" t="str">
        <f t="shared" si="619"/>
        <v>---0</v>
      </c>
      <c r="E39659">
        <v>0</v>
      </c>
    </row>
    <row r="39660" spans="2:5" ht="13.5" customHeight="1">
      <c r="B39660" t="str">
        <f t="shared" si="619"/>
        <v>---0</v>
      </c>
      <c r="E39660">
        <v>0</v>
      </c>
    </row>
    <row r="39661" spans="2:5" ht="13.5" customHeight="1">
      <c r="B39661" t="str">
        <f t="shared" si="619"/>
        <v>---0</v>
      </c>
      <c r="E39661">
        <v>0</v>
      </c>
    </row>
    <row r="39662" spans="2:5" ht="13.5" customHeight="1">
      <c r="B39662" t="str">
        <f t="shared" si="619"/>
        <v>---0</v>
      </c>
      <c r="E39662">
        <v>0</v>
      </c>
    </row>
    <row r="39663" spans="2:5" ht="13.5" customHeight="1">
      <c r="B39663" t="str">
        <f t="shared" si="619"/>
        <v>---0</v>
      </c>
      <c r="E39663">
        <v>0</v>
      </c>
    </row>
    <row r="39664" spans="2:5" ht="13.5" customHeight="1">
      <c r="B39664" t="str">
        <f t="shared" si="619"/>
        <v>---0</v>
      </c>
      <c r="E39664">
        <v>0</v>
      </c>
    </row>
    <row r="39665" spans="2:5" ht="13.5" customHeight="1">
      <c r="B39665" t="str">
        <f t="shared" si="619"/>
        <v>---0</v>
      </c>
      <c r="E39665">
        <v>0</v>
      </c>
    </row>
    <row r="39666" spans="2:5" ht="13.5" customHeight="1">
      <c r="B39666" t="str">
        <f t="shared" si="619"/>
        <v>---0</v>
      </c>
      <c r="E39666">
        <v>0</v>
      </c>
    </row>
    <row r="39667" spans="2:5" ht="13.5" customHeight="1">
      <c r="B39667" t="str">
        <f t="shared" si="619"/>
        <v>---0</v>
      </c>
      <c r="E39667">
        <v>0</v>
      </c>
    </row>
    <row r="39668" spans="2:5" ht="13.5" customHeight="1">
      <c r="B39668" t="str">
        <f t="shared" si="619"/>
        <v>---0</v>
      </c>
      <c r="E39668">
        <v>0</v>
      </c>
    </row>
    <row r="39669" spans="2:5" ht="13.5" customHeight="1">
      <c r="B39669" t="str">
        <f t="shared" si="619"/>
        <v>---0</v>
      </c>
      <c r="E39669">
        <v>0</v>
      </c>
    </row>
    <row r="39670" spans="2:5" ht="13.5" customHeight="1">
      <c r="B39670" t="str">
        <f t="shared" si="619"/>
        <v>---0</v>
      </c>
      <c r="E39670">
        <v>0</v>
      </c>
    </row>
    <row r="39671" spans="2:5" ht="13.5" customHeight="1">
      <c r="B39671" t="str">
        <f t="shared" si="619"/>
        <v>---0</v>
      </c>
      <c r="E39671">
        <v>0</v>
      </c>
    </row>
    <row r="39672" spans="2:5" ht="13.5" customHeight="1">
      <c r="B39672" t="str">
        <f t="shared" si="619"/>
        <v>---0</v>
      </c>
      <c r="E39672">
        <v>0</v>
      </c>
    </row>
    <row r="39673" spans="2:5" ht="13.5" customHeight="1">
      <c r="B39673" t="str">
        <f t="shared" si="619"/>
        <v>---0</v>
      </c>
      <c r="E39673">
        <v>0</v>
      </c>
    </row>
    <row r="39674" spans="2:5" ht="13.5" customHeight="1">
      <c r="B39674" t="str">
        <f t="shared" si="619"/>
        <v>---0</v>
      </c>
      <c r="E39674">
        <v>0</v>
      </c>
    </row>
    <row r="39675" spans="2:5" ht="13.5" customHeight="1">
      <c r="B39675" t="str">
        <f t="shared" si="619"/>
        <v>---0</v>
      </c>
      <c r="E39675">
        <v>0</v>
      </c>
    </row>
    <row r="39676" spans="2:5" ht="13.5" customHeight="1">
      <c r="B39676" t="str">
        <f t="shared" si="619"/>
        <v>---0</v>
      </c>
      <c r="E39676">
        <v>0</v>
      </c>
    </row>
    <row r="39677" spans="2:5" ht="13.5" customHeight="1">
      <c r="B39677" t="str">
        <f t="shared" si="619"/>
        <v>---0</v>
      </c>
      <c r="E39677">
        <v>0</v>
      </c>
    </row>
    <row r="39678" spans="2:5" ht="13.5" customHeight="1">
      <c r="B39678" t="str">
        <f t="shared" si="619"/>
        <v>---0</v>
      </c>
      <c r="E39678">
        <v>0</v>
      </c>
    </row>
    <row r="39679" spans="2:5" ht="13.5" customHeight="1">
      <c r="B39679" t="str">
        <f t="shared" si="619"/>
        <v>---0</v>
      </c>
      <c r="E39679">
        <v>0</v>
      </c>
    </row>
    <row r="39680" spans="2:5" ht="13.5" customHeight="1">
      <c r="B39680" t="str">
        <f t="shared" si="619"/>
        <v>---0</v>
      </c>
      <c r="E39680">
        <v>0</v>
      </c>
    </row>
    <row r="39681" spans="2:5" ht="13.5" customHeight="1">
      <c r="B39681" t="str">
        <f t="shared" si="619"/>
        <v>---0</v>
      </c>
      <c r="E39681">
        <v>0</v>
      </c>
    </row>
    <row r="39682" spans="2:5" ht="13.5" customHeight="1">
      <c r="B39682" t="str">
        <f t="shared" si="619"/>
        <v>---0</v>
      </c>
      <c r="E39682">
        <v>0</v>
      </c>
    </row>
    <row r="39683" spans="2:5" ht="13.5" customHeight="1">
      <c r="B39683" t="str">
        <f t="shared" ref="B39683:B39746" si="620">A39683&amp;"---"&amp;E39683</f>
        <v>---0</v>
      </c>
      <c r="E39683">
        <v>0</v>
      </c>
    </row>
    <row r="39684" spans="2:5" ht="13.5" customHeight="1">
      <c r="B39684" t="str">
        <f t="shared" si="620"/>
        <v>---0</v>
      </c>
      <c r="E39684">
        <v>0</v>
      </c>
    </row>
    <row r="39685" spans="2:5" ht="13.5" customHeight="1">
      <c r="B39685" t="str">
        <f t="shared" si="620"/>
        <v>---0</v>
      </c>
      <c r="E39685">
        <v>0</v>
      </c>
    </row>
    <row r="39686" spans="2:5" ht="13.5" customHeight="1">
      <c r="B39686" t="str">
        <f t="shared" si="620"/>
        <v>---0</v>
      </c>
      <c r="E39686">
        <v>0</v>
      </c>
    </row>
    <row r="39687" spans="2:5" ht="13.5" customHeight="1">
      <c r="B39687" t="str">
        <f t="shared" si="620"/>
        <v>---0</v>
      </c>
      <c r="E39687">
        <v>0</v>
      </c>
    </row>
    <row r="39688" spans="2:5" ht="13.5" customHeight="1">
      <c r="B39688" t="str">
        <f t="shared" si="620"/>
        <v>---0</v>
      </c>
      <c r="E39688">
        <v>0</v>
      </c>
    </row>
    <row r="39689" spans="2:5" ht="13.5" customHeight="1">
      <c r="B39689" t="str">
        <f t="shared" si="620"/>
        <v>---0</v>
      </c>
      <c r="E39689">
        <v>0</v>
      </c>
    </row>
    <row r="39690" spans="2:5" ht="13.5" customHeight="1">
      <c r="B39690" t="str">
        <f t="shared" si="620"/>
        <v>---0</v>
      </c>
      <c r="E39690">
        <v>0</v>
      </c>
    </row>
    <row r="39691" spans="2:5" ht="13.5" customHeight="1">
      <c r="B39691" t="str">
        <f t="shared" si="620"/>
        <v>---0</v>
      </c>
      <c r="E39691">
        <v>0</v>
      </c>
    </row>
    <row r="39692" spans="2:5" ht="13.5" customHeight="1">
      <c r="B39692" t="str">
        <f t="shared" si="620"/>
        <v>---0</v>
      </c>
      <c r="E39692">
        <v>0</v>
      </c>
    </row>
    <row r="39693" spans="2:5" ht="13.5" customHeight="1">
      <c r="B39693" t="str">
        <f t="shared" si="620"/>
        <v>---0</v>
      </c>
      <c r="E39693">
        <v>0</v>
      </c>
    </row>
    <row r="39694" spans="2:5" ht="13.5" customHeight="1">
      <c r="B39694" t="str">
        <f t="shared" si="620"/>
        <v>---0</v>
      </c>
      <c r="E39694">
        <v>0</v>
      </c>
    </row>
    <row r="39695" spans="2:5" ht="13.5" customHeight="1">
      <c r="B39695" t="str">
        <f t="shared" si="620"/>
        <v>---0</v>
      </c>
      <c r="E39695">
        <v>0</v>
      </c>
    </row>
    <row r="39696" spans="2:5" ht="13.5" customHeight="1">
      <c r="B39696" t="str">
        <f t="shared" si="620"/>
        <v>---0</v>
      </c>
      <c r="E39696">
        <v>0</v>
      </c>
    </row>
    <row r="39697" spans="2:5" ht="13.5" customHeight="1">
      <c r="B39697" t="str">
        <f t="shared" si="620"/>
        <v>---0</v>
      </c>
      <c r="E39697">
        <v>0</v>
      </c>
    </row>
    <row r="39698" spans="2:5" ht="13.5" customHeight="1">
      <c r="B39698" t="str">
        <f t="shared" si="620"/>
        <v>---0</v>
      </c>
      <c r="E39698">
        <v>0</v>
      </c>
    </row>
    <row r="39699" spans="2:5" ht="13.5" customHeight="1">
      <c r="B39699" t="str">
        <f t="shared" si="620"/>
        <v>---0</v>
      </c>
      <c r="E39699">
        <v>0</v>
      </c>
    </row>
    <row r="39700" spans="2:5" ht="13.5" customHeight="1">
      <c r="B39700" t="str">
        <f t="shared" si="620"/>
        <v>---0</v>
      </c>
      <c r="E39700">
        <v>0</v>
      </c>
    </row>
    <row r="39701" spans="2:5" ht="13.5" customHeight="1">
      <c r="B39701" t="str">
        <f t="shared" si="620"/>
        <v>---0</v>
      </c>
      <c r="E39701">
        <v>0</v>
      </c>
    </row>
    <row r="39702" spans="2:5" ht="13.5" customHeight="1">
      <c r="B39702" t="str">
        <f t="shared" si="620"/>
        <v>---0</v>
      </c>
      <c r="E39702">
        <v>0</v>
      </c>
    </row>
    <row r="39703" spans="2:5" ht="13.5" customHeight="1">
      <c r="B39703" t="str">
        <f t="shared" si="620"/>
        <v>---0</v>
      </c>
      <c r="E39703">
        <v>0</v>
      </c>
    </row>
    <row r="39704" spans="2:5" ht="13.5" customHeight="1">
      <c r="B39704" t="str">
        <f t="shared" si="620"/>
        <v>---0</v>
      </c>
      <c r="E39704">
        <v>0</v>
      </c>
    </row>
    <row r="39705" spans="2:5" ht="13.5" customHeight="1">
      <c r="B39705" t="str">
        <f t="shared" si="620"/>
        <v>---0</v>
      </c>
      <c r="E39705">
        <v>0</v>
      </c>
    </row>
    <row r="39706" spans="2:5" ht="13.5" customHeight="1">
      <c r="B39706" t="str">
        <f t="shared" si="620"/>
        <v>---0</v>
      </c>
      <c r="E39706">
        <v>0</v>
      </c>
    </row>
    <row r="39707" spans="2:5" ht="13.5" customHeight="1">
      <c r="B39707" t="str">
        <f t="shared" si="620"/>
        <v>---0</v>
      </c>
      <c r="E39707">
        <v>0</v>
      </c>
    </row>
    <row r="39708" spans="2:5" ht="13.5" customHeight="1">
      <c r="B39708" t="str">
        <f t="shared" si="620"/>
        <v>---0</v>
      </c>
      <c r="E39708">
        <v>0</v>
      </c>
    </row>
    <row r="39709" spans="2:5" ht="13.5" customHeight="1">
      <c r="B39709" t="str">
        <f t="shared" si="620"/>
        <v>---0</v>
      </c>
      <c r="E39709">
        <v>0</v>
      </c>
    </row>
    <row r="39710" spans="2:5" ht="13.5" customHeight="1">
      <c r="B39710" t="str">
        <f t="shared" si="620"/>
        <v>---0</v>
      </c>
      <c r="E39710">
        <v>0</v>
      </c>
    </row>
    <row r="39711" spans="2:5" ht="13.5" customHeight="1">
      <c r="B39711" t="str">
        <f t="shared" si="620"/>
        <v>---0</v>
      </c>
      <c r="E39711">
        <v>0</v>
      </c>
    </row>
    <row r="39712" spans="2:5" ht="13.5" customHeight="1">
      <c r="B39712" t="str">
        <f t="shared" si="620"/>
        <v>---0</v>
      </c>
      <c r="E39712">
        <v>0</v>
      </c>
    </row>
    <row r="39713" spans="2:5" ht="13.5" customHeight="1">
      <c r="B39713" t="str">
        <f t="shared" si="620"/>
        <v>---0</v>
      </c>
      <c r="E39713">
        <v>0</v>
      </c>
    </row>
    <row r="39714" spans="2:5" ht="13.5" customHeight="1">
      <c r="B39714" t="str">
        <f t="shared" si="620"/>
        <v>---0</v>
      </c>
      <c r="E39714">
        <v>0</v>
      </c>
    </row>
    <row r="39715" spans="2:5" ht="13.5" customHeight="1">
      <c r="B39715" t="str">
        <f t="shared" si="620"/>
        <v>---0</v>
      </c>
      <c r="E39715">
        <v>0</v>
      </c>
    </row>
    <row r="39716" spans="2:5" ht="13.5" customHeight="1">
      <c r="B39716" t="str">
        <f t="shared" si="620"/>
        <v>---0</v>
      </c>
      <c r="E39716">
        <v>0</v>
      </c>
    </row>
    <row r="39717" spans="2:5" ht="13.5" customHeight="1">
      <c r="B39717" t="str">
        <f t="shared" si="620"/>
        <v>---0</v>
      </c>
      <c r="E39717">
        <v>0</v>
      </c>
    </row>
    <row r="39718" spans="2:5" ht="13.5" customHeight="1">
      <c r="B39718" t="str">
        <f t="shared" si="620"/>
        <v>---0</v>
      </c>
      <c r="E39718">
        <v>0</v>
      </c>
    </row>
    <row r="39719" spans="2:5" ht="13.5" customHeight="1">
      <c r="B39719" t="str">
        <f t="shared" si="620"/>
        <v>---0</v>
      </c>
      <c r="E39719">
        <v>0</v>
      </c>
    </row>
    <row r="39720" spans="2:5" ht="13.5" customHeight="1">
      <c r="B39720" t="str">
        <f t="shared" si="620"/>
        <v>---0</v>
      </c>
      <c r="E39720">
        <v>0</v>
      </c>
    </row>
    <row r="39721" spans="2:5" ht="13.5" customHeight="1">
      <c r="B39721" t="str">
        <f t="shared" si="620"/>
        <v>---0</v>
      </c>
      <c r="E39721">
        <v>0</v>
      </c>
    </row>
    <row r="39722" spans="2:5" ht="13.5" customHeight="1">
      <c r="B39722" t="str">
        <f t="shared" si="620"/>
        <v>---0</v>
      </c>
      <c r="E39722">
        <v>0</v>
      </c>
    </row>
    <row r="39723" spans="2:5" ht="13.5" customHeight="1">
      <c r="B39723" t="str">
        <f t="shared" si="620"/>
        <v>---0</v>
      </c>
      <c r="E39723">
        <v>0</v>
      </c>
    </row>
    <row r="39724" spans="2:5" ht="13.5" customHeight="1">
      <c r="B39724" t="str">
        <f t="shared" si="620"/>
        <v>---0</v>
      </c>
      <c r="E39724">
        <v>0</v>
      </c>
    </row>
    <row r="39725" spans="2:5" ht="13.5" customHeight="1">
      <c r="B39725" t="str">
        <f t="shared" si="620"/>
        <v>---0</v>
      </c>
      <c r="E39725">
        <v>0</v>
      </c>
    </row>
    <row r="39726" spans="2:5" ht="13.5" customHeight="1">
      <c r="B39726" t="str">
        <f t="shared" si="620"/>
        <v>---0</v>
      </c>
      <c r="E39726">
        <v>0</v>
      </c>
    </row>
    <row r="39727" spans="2:5" ht="13.5" customHeight="1">
      <c r="B39727" t="str">
        <f t="shared" si="620"/>
        <v>---0</v>
      </c>
      <c r="E39727">
        <v>0</v>
      </c>
    </row>
    <row r="39728" spans="2:5" ht="13.5" customHeight="1">
      <c r="B39728" t="str">
        <f t="shared" si="620"/>
        <v>---0</v>
      </c>
      <c r="E39728">
        <v>0</v>
      </c>
    </row>
    <row r="39729" spans="2:5" ht="13.5" customHeight="1">
      <c r="B39729" t="str">
        <f t="shared" si="620"/>
        <v>---0</v>
      </c>
      <c r="E39729">
        <v>0</v>
      </c>
    </row>
    <row r="39730" spans="2:5" ht="13.5" customHeight="1">
      <c r="B39730" t="str">
        <f t="shared" si="620"/>
        <v>---0</v>
      </c>
      <c r="E39730">
        <v>0</v>
      </c>
    </row>
    <row r="39731" spans="2:5" ht="13.5" customHeight="1">
      <c r="B39731" t="str">
        <f t="shared" si="620"/>
        <v>---0</v>
      </c>
      <c r="E39731">
        <v>0</v>
      </c>
    </row>
    <row r="39732" spans="2:5" ht="13.5" customHeight="1">
      <c r="B39732" t="str">
        <f t="shared" si="620"/>
        <v>---0</v>
      </c>
      <c r="E39732">
        <v>0</v>
      </c>
    </row>
    <row r="39733" spans="2:5" ht="13.5" customHeight="1">
      <c r="B39733" t="str">
        <f t="shared" si="620"/>
        <v>---0</v>
      </c>
      <c r="E39733">
        <v>0</v>
      </c>
    </row>
    <row r="39734" spans="2:5" ht="13.5" customHeight="1">
      <c r="B39734" t="str">
        <f t="shared" si="620"/>
        <v>---0</v>
      </c>
      <c r="E39734">
        <v>0</v>
      </c>
    </row>
    <row r="39735" spans="2:5" ht="13.5" customHeight="1">
      <c r="B39735" t="str">
        <f t="shared" si="620"/>
        <v>---0</v>
      </c>
      <c r="E39735">
        <v>0</v>
      </c>
    </row>
    <row r="39736" spans="2:5" ht="13.5" customHeight="1">
      <c r="B39736" t="str">
        <f t="shared" si="620"/>
        <v>---0</v>
      </c>
      <c r="E39736">
        <v>0</v>
      </c>
    </row>
    <row r="39737" spans="2:5" ht="13.5" customHeight="1">
      <c r="B39737" t="str">
        <f t="shared" si="620"/>
        <v>---0</v>
      </c>
      <c r="E39737">
        <v>0</v>
      </c>
    </row>
    <row r="39738" spans="2:5" ht="13.5" customHeight="1">
      <c r="B39738" t="str">
        <f t="shared" si="620"/>
        <v>---0</v>
      </c>
      <c r="E39738">
        <v>0</v>
      </c>
    </row>
    <row r="39739" spans="2:5" ht="13.5" customHeight="1">
      <c r="B39739" t="str">
        <f t="shared" si="620"/>
        <v>---0</v>
      </c>
      <c r="E39739">
        <v>0</v>
      </c>
    </row>
    <row r="39740" spans="2:5" ht="13.5" customHeight="1">
      <c r="B39740" t="str">
        <f t="shared" si="620"/>
        <v>---0</v>
      </c>
      <c r="E39740">
        <v>0</v>
      </c>
    </row>
    <row r="39741" spans="2:5" ht="13.5" customHeight="1">
      <c r="B39741" t="str">
        <f t="shared" si="620"/>
        <v>---0</v>
      </c>
      <c r="E39741">
        <v>0</v>
      </c>
    </row>
    <row r="39742" spans="2:5" ht="13.5" customHeight="1">
      <c r="B39742" t="str">
        <f t="shared" si="620"/>
        <v>---0</v>
      </c>
      <c r="E39742">
        <v>0</v>
      </c>
    </row>
    <row r="39743" spans="2:5" ht="13.5" customHeight="1">
      <c r="B39743" t="str">
        <f t="shared" si="620"/>
        <v>---0</v>
      </c>
      <c r="E39743">
        <v>0</v>
      </c>
    </row>
    <row r="39744" spans="2:5" ht="13.5" customHeight="1">
      <c r="B39744" t="str">
        <f t="shared" si="620"/>
        <v>---0</v>
      </c>
      <c r="E39744">
        <v>0</v>
      </c>
    </row>
    <row r="39745" spans="2:5" ht="13.5" customHeight="1">
      <c r="B39745" t="str">
        <f t="shared" si="620"/>
        <v>---0</v>
      </c>
      <c r="E39745">
        <v>0</v>
      </c>
    </row>
    <row r="39746" spans="2:5" ht="13.5" customHeight="1">
      <c r="B39746" t="str">
        <f t="shared" si="620"/>
        <v>---0</v>
      </c>
      <c r="E39746">
        <v>0</v>
      </c>
    </row>
    <row r="39747" spans="2:5" ht="13.5" customHeight="1">
      <c r="B39747" t="str">
        <f t="shared" ref="B39747:B39810" si="621">A39747&amp;"---"&amp;E39747</f>
        <v>---0</v>
      </c>
      <c r="E39747">
        <v>0</v>
      </c>
    </row>
    <row r="39748" spans="2:5" ht="13.5" customHeight="1">
      <c r="B39748" t="str">
        <f t="shared" si="621"/>
        <v>---0</v>
      </c>
      <c r="E39748">
        <v>0</v>
      </c>
    </row>
    <row r="39749" spans="2:5" ht="13.5" customHeight="1">
      <c r="B39749" t="str">
        <f t="shared" si="621"/>
        <v>---0</v>
      </c>
      <c r="E39749">
        <v>0</v>
      </c>
    </row>
    <row r="39750" spans="2:5" ht="13.5" customHeight="1">
      <c r="B39750" t="str">
        <f t="shared" si="621"/>
        <v>---0</v>
      </c>
      <c r="E39750">
        <v>0</v>
      </c>
    </row>
    <row r="39751" spans="2:5" ht="13.5" customHeight="1">
      <c r="B39751" t="str">
        <f t="shared" si="621"/>
        <v>---0</v>
      </c>
      <c r="E39751">
        <v>0</v>
      </c>
    </row>
    <row r="39752" spans="2:5" ht="13.5" customHeight="1">
      <c r="B39752" t="str">
        <f t="shared" si="621"/>
        <v>---0</v>
      </c>
      <c r="E39752">
        <v>0</v>
      </c>
    </row>
    <row r="39753" spans="2:5" ht="13.5" customHeight="1">
      <c r="B39753" t="str">
        <f t="shared" si="621"/>
        <v>---0</v>
      </c>
      <c r="E39753">
        <v>0</v>
      </c>
    </row>
    <row r="39754" spans="2:5" ht="13.5" customHeight="1">
      <c r="B39754" t="str">
        <f t="shared" si="621"/>
        <v>---0</v>
      </c>
      <c r="E39754">
        <v>0</v>
      </c>
    </row>
    <row r="39755" spans="2:5" ht="13.5" customHeight="1">
      <c r="B39755" t="str">
        <f t="shared" si="621"/>
        <v>---0</v>
      </c>
      <c r="E39755">
        <v>0</v>
      </c>
    </row>
    <row r="39756" spans="2:5" ht="13.5" customHeight="1">
      <c r="B39756" t="str">
        <f t="shared" si="621"/>
        <v>---0</v>
      </c>
      <c r="E39756">
        <v>0</v>
      </c>
    </row>
    <row r="39757" spans="2:5" ht="13.5" customHeight="1">
      <c r="B39757" t="str">
        <f t="shared" si="621"/>
        <v>---0</v>
      </c>
      <c r="E39757">
        <v>0</v>
      </c>
    </row>
    <row r="39758" spans="2:5" ht="13.5" customHeight="1">
      <c r="B39758" t="str">
        <f t="shared" si="621"/>
        <v>---0</v>
      </c>
      <c r="E39758">
        <v>0</v>
      </c>
    </row>
    <row r="39759" spans="2:5" ht="13.5" customHeight="1">
      <c r="B39759" t="str">
        <f t="shared" si="621"/>
        <v>---0</v>
      </c>
      <c r="E39759">
        <v>0</v>
      </c>
    </row>
    <row r="39760" spans="2:5" ht="13.5" customHeight="1">
      <c r="B39760" t="str">
        <f t="shared" si="621"/>
        <v>---0</v>
      </c>
      <c r="E39760">
        <v>0</v>
      </c>
    </row>
    <row r="39761" spans="2:5" ht="13.5" customHeight="1">
      <c r="B39761" t="str">
        <f t="shared" si="621"/>
        <v>---0</v>
      </c>
      <c r="E39761">
        <v>0</v>
      </c>
    </row>
    <row r="39762" spans="2:5" ht="13.5" customHeight="1">
      <c r="B39762" t="str">
        <f t="shared" si="621"/>
        <v>---0</v>
      </c>
      <c r="E39762">
        <v>0</v>
      </c>
    </row>
    <row r="39763" spans="2:5" ht="13.5" customHeight="1">
      <c r="B39763" t="str">
        <f t="shared" si="621"/>
        <v>---0</v>
      </c>
      <c r="E39763">
        <v>0</v>
      </c>
    </row>
    <row r="39764" spans="2:5" ht="13.5" customHeight="1">
      <c r="B39764" t="str">
        <f t="shared" si="621"/>
        <v>---0</v>
      </c>
      <c r="E39764">
        <v>0</v>
      </c>
    </row>
    <row r="39765" spans="2:5" ht="13.5" customHeight="1">
      <c r="B39765" t="str">
        <f t="shared" si="621"/>
        <v>---0</v>
      </c>
      <c r="E39765">
        <v>0</v>
      </c>
    </row>
    <row r="39766" spans="2:5">
      <c r="B39766" t="str">
        <f t="shared" si="621"/>
        <v>---0</v>
      </c>
      <c r="E39766">
        <v>0</v>
      </c>
    </row>
    <row r="39767" spans="2:5" ht="13.5" customHeight="1">
      <c r="B39767" t="str">
        <f t="shared" si="621"/>
        <v>---0</v>
      </c>
      <c r="E39767">
        <v>0</v>
      </c>
    </row>
    <row r="39768" spans="2:5" ht="13.5" customHeight="1">
      <c r="B39768" t="str">
        <f t="shared" si="621"/>
        <v>---0</v>
      </c>
      <c r="E39768">
        <v>0</v>
      </c>
    </row>
    <row r="39769" spans="2:5" ht="13.5" customHeight="1">
      <c r="B39769" t="str">
        <f t="shared" si="621"/>
        <v>---0</v>
      </c>
      <c r="E39769">
        <v>0</v>
      </c>
    </row>
    <row r="39770" spans="2:5" ht="13.5" customHeight="1">
      <c r="B39770" t="str">
        <f t="shared" si="621"/>
        <v>---0</v>
      </c>
      <c r="E39770">
        <v>0</v>
      </c>
    </row>
    <row r="39771" spans="2:5" ht="13.5" customHeight="1">
      <c r="B39771" t="str">
        <f t="shared" si="621"/>
        <v>---0</v>
      </c>
      <c r="E39771">
        <v>0</v>
      </c>
    </row>
    <row r="39772" spans="2:5" ht="13.5" customHeight="1">
      <c r="B39772" t="str">
        <f t="shared" si="621"/>
        <v>---0</v>
      </c>
      <c r="E39772">
        <v>0</v>
      </c>
    </row>
    <row r="39773" spans="2:5" ht="13.5" customHeight="1">
      <c r="B39773" t="str">
        <f t="shared" si="621"/>
        <v>---0</v>
      </c>
      <c r="E39773">
        <v>0</v>
      </c>
    </row>
    <row r="39774" spans="2:5" ht="13.5" customHeight="1">
      <c r="B39774" t="str">
        <f t="shared" si="621"/>
        <v>---0</v>
      </c>
      <c r="E39774">
        <v>0</v>
      </c>
    </row>
    <row r="39775" spans="2:5" ht="13.5" customHeight="1">
      <c r="B39775" t="str">
        <f t="shared" si="621"/>
        <v>---0</v>
      </c>
      <c r="E39775">
        <v>0</v>
      </c>
    </row>
    <row r="39776" spans="2:5" ht="13.5" customHeight="1">
      <c r="B39776" t="str">
        <f t="shared" si="621"/>
        <v>---0</v>
      </c>
      <c r="E39776">
        <v>0</v>
      </c>
    </row>
    <row r="39777" spans="2:5" ht="13.5" customHeight="1">
      <c r="B39777" t="str">
        <f t="shared" si="621"/>
        <v>---0</v>
      </c>
      <c r="E39777">
        <v>0</v>
      </c>
    </row>
    <row r="39778" spans="2:5" ht="13.5" customHeight="1">
      <c r="B39778" t="str">
        <f t="shared" si="621"/>
        <v>---0</v>
      </c>
      <c r="E39778">
        <v>0</v>
      </c>
    </row>
    <row r="39779" spans="2:5" ht="13.5" customHeight="1">
      <c r="B39779" t="str">
        <f t="shared" si="621"/>
        <v>---0</v>
      </c>
      <c r="E39779">
        <v>0</v>
      </c>
    </row>
    <row r="39780" spans="2:5" ht="13.5" customHeight="1">
      <c r="B39780" t="str">
        <f t="shared" si="621"/>
        <v>---0</v>
      </c>
      <c r="E39780">
        <v>0</v>
      </c>
    </row>
    <row r="39781" spans="2:5" ht="13.5" customHeight="1">
      <c r="B39781" t="str">
        <f t="shared" si="621"/>
        <v>---0</v>
      </c>
      <c r="E39781">
        <v>0</v>
      </c>
    </row>
    <row r="39782" spans="2:5" ht="13.5" customHeight="1">
      <c r="B39782" t="str">
        <f t="shared" si="621"/>
        <v>---0</v>
      </c>
      <c r="E39782">
        <v>0</v>
      </c>
    </row>
    <row r="39783" spans="2:5" ht="13.5" customHeight="1">
      <c r="B39783" t="str">
        <f t="shared" si="621"/>
        <v>---0</v>
      </c>
      <c r="E39783">
        <v>0</v>
      </c>
    </row>
    <row r="39784" spans="2:5" ht="13.5" customHeight="1">
      <c r="B39784" t="str">
        <f t="shared" si="621"/>
        <v>---0</v>
      </c>
      <c r="E39784">
        <v>0</v>
      </c>
    </row>
    <row r="39785" spans="2:5" ht="13.5" customHeight="1">
      <c r="B39785" t="str">
        <f t="shared" si="621"/>
        <v>---0</v>
      </c>
      <c r="E39785">
        <v>0</v>
      </c>
    </row>
    <row r="39786" spans="2:5" ht="13.5" customHeight="1">
      <c r="B39786" t="str">
        <f t="shared" si="621"/>
        <v>---0</v>
      </c>
      <c r="E39786">
        <v>0</v>
      </c>
    </row>
    <row r="39787" spans="2:5" ht="13.5" customHeight="1">
      <c r="B39787" t="str">
        <f t="shared" si="621"/>
        <v>---0</v>
      </c>
      <c r="E39787">
        <v>0</v>
      </c>
    </row>
    <row r="39788" spans="2:5" ht="13.5" customHeight="1">
      <c r="B39788" t="str">
        <f t="shared" si="621"/>
        <v>---0</v>
      </c>
      <c r="E39788">
        <v>0</v>
      </c>
    </row>
    <row r="39789" spans="2:5" ht="13.5" customHeight="1">
      <c r="B39789" t="str">
        <f t="shared" si="621"/>
        <v>---0</v>
      </c>
      <c r="E39789">
        <v>0</v>
      </c>
    </row>
    <row r="39790" spans="2:5" ht="13.5" customHeight="1">
      <c r="B39790" t="str">
        <f t="shared" si="621"/>
        <v>---0</v>
      </c>
      <c r="E39790">
        <v>0</v>
      </c>
    </row>
    <row r="39791" spans="2:5" ht="13.5" customHeight="1">
      <c r="B39791" t="str">
        <f t="shared" si="621"/>
        <v>---0</v>
      </c>
      <c r="E39791">
        <v>0</v>
      </c>
    </row>
    <row r="39792" spans="2:5" ht="13.5" customHeight="1">
      <c r="B39792" t="str">
        <f t="shared" si="621"/>
        <v>---0</v>
      </c>
      <c r="E39792">
        <v>0</v>
      </c>
    </row>
    <row r="39793" spans="2:5" ht="13.5" customHeight="1">
      <c r="B39793" t="str">
        <f t="shared" si="621"/>
        <v>---0</v>
      </c>
      <c r="E39793">
        <v>0</v>
      </c>
    </row>
    <row r="39794" spans="2:5" ht="13.5" customHeight="1">
      <c r="B39794" t="str">
        <f t="shared" si="621"/>
        <v>---0</v>
      </c>
      <c r="E39794">
        <v>0</v>
      </c>
    </row>
    <row r="39795" spans="2:5" ht="13.5" customHeight="1">
      <c r="B39795" t="str">
        <f t="shared" si="621"/>
        <v>---0</v>
      </c>
      <c r="E39795">
        <v>0</v>
      </c>
    </row>
    <row r="39796" spans="2:5" ht="13.5" customHeight="1">
      <c r="B39796" t="str">
        <f t="shared" si="621"/>
        <v>---0</v>
      </c>
      <c r="E39796">
        <v>0</v>
      </c>
    </row>
    <row r="39797" spans="2:5" ht="13.5" customHeight="1">
      <c r="B39797" t="str">
        <f t="shared" si="621"/>
        <v>---0</v>
      </c>
      <c r="E39797">
        <v>0</v>
      </c>
    </row>
    <row r="39798" spans="2:5" ht="13.5" customHeight="1">
      <c r="B39798" t="str">
        <f t="shared" si="621"/>
        <v>---0</v>
      </c>
      <c r="E39798">
        <v>0</v>
      </c>
    </row>
    <row r="39799" spans="2:5" ht="13.5" customHeight="1">
      <c r="B39799" t="str">
        <f t="shared" si="621"/>
        <v>---0</v>
      </c>
      <c r="E39799">
        <v>0</v>
      </c>
    </row>
    <row r="39800" spans="2:5" ht="13.5" customHeight="1">
      <c r="B39800" t="str">
        <f t="shared" si="621"/>
        <v>---0</v>
      </c>
      <c r="E39800">
        <v>0</v>
      </c>
    </row>
    <row r="39801" spans="2:5" ht="13.5" customHeight="1">
      <c r="B39801" t="str">
        <f t="shared" si="621"/>
        <v>---0</v>
      </c>
      <c r="E39801">
        <v>0</v>
      </c>
    </row>
    <row r="39802" spans="2:5" ht="13.5" customHeight="1">
      <c r="B39802" t="str">
        <f t="shared" si="621"/>
        <v>---0</v>
      </c>
      <c r="E39802">
        <v>0</v>
      </c>
    </row>
    <row r="39803" spans="2:5" ht="13.5" customHeight="1">
      <c r="B39803" t="str">
        <f t="shared" si="621"/>
        <v>---0</v>
      </c>
      <c r="E39803">
        <v>0</v>
      </c>
    </row>
    <row r="39804" spans="2:5" ht="13.5" customHeight="1">
      <c r="B39804" t="str">
        <f t="shared" si="621"/>
        <v>---0</v>
      </c>
      <c r="E39804">
        <v>0</v>
      </c>
    </row>
    <row r="39805" spans="2:5" ht="13.5" customHeight="1">
      <c r="B39805" t="str">
        <f t="shared" si="621"/>
        <v>---0</v>
      </c>
      <c r="E39805">
        <v>0</v>
      </c>
    </row>
    <row r="39806" spans="2:5" ht="13.5" customHeight="1">
      <c r="B39806" t="str">
        <f t="shared" si="621"/>
        <v>---0</v>
      </c>
      <c r="E39806">
        <v>0</v>
      </c>
    </row>
    <row r="39807" spans="2:5" ht="13.5" customHeight="1">
      <c r="B39807" t="str">
        <f t="shared" si="621"/>
        <v>---0</v>
      </c>
      <c r="E39807">
        <v>0</v>
      </c>
    </row>
    <row r="39808" spans="2:5" ht="13.5" customHeight="1">
      <c r="B39808" t="str">
        <f t="shared" si="621"/>
        <v>---0</v>
      </c>
      <c r="E39808">
        <v>0</v>
      </c>
    </row>
    <row r="39809" spans="2:5" ht="13.5" customHeight="1">
      <c r="B39809" t="str">
        <f t="shared" si="621"/>
        <v>---0</v>
      </c>
      <c r="E39809">
        <v>0</v>
      </c>
    </row>
    <row r="39810" spans="2:5" ht="13.5" customHeight="1">
      <c r="B39810" t="str">
        <f t="shared" si="621"/>
        <v>---0</v>
      </c>
      <c r="E39810">
        <v>0</v>
      </c>
    </row>
    <row r="39811" spans="2:5" ht="13.5" customHeight="1">
      <c r="B39811" t="str">
        <f t="shared" ref="B39811:B39874" si="622">A39811&amp;"---"&amp;E39811</f>
        <v>---0</v>
      </c>
      <c r="E39811">
        <v>0</v>
      </c>
    </row>
    <row r="39812" spans="2:5" ht="13.5" customHeight="1">
      <c r="B39812" t="str">
        <f t="shared" si="622"/>
        <v>---0</v>
      </c>
      <c r="E39812">
        <v>0</v>
      </c>
    </row>
    <row r="39813" spans="2:5" ht="13.5" customHeight="1">
      <c r="B39813" t="str">
        <f t="shared" si="622"/>
        <v>---0</v>
      </c>
      <c r="E39813">
        <v>0</v>
      </c>
    </row>
    <row r="39814" spans="2:5" ht="13.5" customHeight="1">
      <c r="B39814" t="str">
        <f t="shared" si="622"/>
        <v>---0</v>
      </c>
      <c r="E39814">
        <v>0</v>
      </c>
    </row>
    <row r="39815" spans="2:5" ht="13.5" customHeight="1">
      <c r="B39815" t="str">
        <f t="shared" si="622"/>
        <v>---0</v>
      </c>
      <c r="E39815">
        <v>0</v>
      </c>
    </row>
    <row r="39816" spans="2:5" ht="13.5" customHeight="1">
      <c r="B39816" t="str">
        <f t="shared" si="622"/>
        <v>---0</v>
      </c>
      <c r="E39816">
        <v>0</v>
      </c>
    </row>
    <row r="39817" spans="2:5" ht="13.5" customHeight="1">
      <c r="B39817" t="str">
        <f t="shared" si="622"/>
        <v>---0</v>
      </c>
      <c r="E39817">
        <v>0</v>
      </c>
    </row>
    <row r="39818" spans="2:5" ht="13.5" customHeight="1">
      <c r="B39818" t="str">
        <f t="shared" si="622"/>
        <v>---0</v>
      </c>
      <c r="E39818">
        <v>0</v>
      </c>
    </row>
    <row r="39819" spans="2:5" ht="13.5" customHeight="1">
      <c r="B39819" t="str">
        <f t="shared" si="622"/>
        <v>---0</v>
      </c>
      <c r="E39819">
        <v>0</v>
      </c>
    </row>
    <row r="39820" spans="2:5" ht="13.5" customHeight="1">
      <c r="B39820" t="str">
        <f t="shared" si="622"/>
        <v>---0</v>
      </c>
      <c r="E39820">
        <v>0</v>
      </c>
    </row>
    <row r="39821" spans="2:5" ht="13.5" customHeight="1">
      <c r="B39821" t="str">
        <f t="shared" si="622"/>
        <v>---0</v>
      </c>
      <c r="E39821">
        <v>0</v>
      </c>
    </row>
    <row r="39822" spans="2:5" ht="13.5" customHeight="1">
      <c r="B39822" t="str">
        <f t="shared" si="622"/>
        <v>---0</v>
      </c>
      <c r="E39822">
        <v>0</v>
      </c>
    </row>
    <row r="39823" spans="2:5">
      <c r="B39823" t="str">
        <f t="shared" si="622"/>
        <v>---0</v>
      </c>
      <c r="E39823">
        <v>0</v>
      </c>
    </row>
    <row r="39824" spans="2:5" ht="13.5" customHeight="1">
      <c r="B39824" t="str">
        <f t="shared" si="622"/>
        <v>---0</v>
      </c>
      <c r="E39824">
        <v>0</v>
      </c>
    </row>
    <row r="39825" spans="2:5" ht="13.5" customHeight="1">
      <c r="B39825" t="str">
        <f t="shared" si="622"/>
        <v>---0</v>
      </c>
      <c r="E39825">
        <v>0</v>
      </c>
    </row>
    <row r="39826" spans="2:5" ht="13.5" customHeight="1">
      <c r="B39826" t="str">
        <f t="shared" si="622"/>
        <v>---0</v>
      </c>
      <c r="E39826">
        <v>0</v>
      </c>
    </row>
    <row r="39827" spans="2:5" ht="13.5" customHeight="1">
      <c r="B39827" t="str">
        <f t="shared" si="622"/>
        <v>---0</v>
      </c>
      <c r="E39827">
        <v>0</v>
      </c>
    </row>
    <row r="39828" spans="2:5" ht="13.5" customHeight="1">
      <c r="B39828" t="str">
        <f t="shared" si="622"/>
        <v>---0</v>
      </c>
      <c r="E39828">
        <v>0</v>
      </c>
    </row>
    <row r="39829" spans="2:5" ht="13.5" customHeight="1">
      <c r="B39829" t="str">
        <f t="shared" si="622"/>
        <v>---0</v>
      </c>
      <c r="E39829">
        <v>0</v>
      </c>
    </row>
    <row r="39830" spans="2:5" ht="13.5" customHeight="1">
      <c r="B39830" t="str">
        <f t="shared" si="622"/>
        <v>---0</v>
      </c>
      <c r="E39830">
        <v>0</v>
      </c>
    </row>
    <row r="39831" spans="2:5" ht="13.5" customHeight="1">
      <c r="B39831" t="str">
        <f t="shared" si="622"/>
        <v>---0</v>
      </c>
      <c r="E39831">
        <v>0</v>
      </c>
    </row>
    <row r="39832" spans="2:5" ht="13.5" customHeight="1">
      <c r="B39832" t="str">
        <f t="shared" si="622"/>
        <v>---0</v>
      </c>
      <c r="E39832">
        <v>0</v>
      </c>
    </row>
    <row r="39833" spans="2:5" ht="13.5" customHeight="1">
      <c r="B39833" t="str">
        <f t="shared" si="622"/>
        <v>---0</v>
      </c>
      <c r="E39833">
        <v>0</v>
      </c>
    </row>
    <row r="39834" spans="2:5" ht="13.5" customHeight="1">
      <c r="B39834" t="str">
        <f t="shared" si="622"/>
        <v>---0</v>
      </c>
      <c r="E39834">
        <v>0</v>
      </c>
    </row>
    <row r="39835" spans="2:5" ht="13.5" customHeight="1">
      <c r="B39835" t="str">
        <f t="shared" si="622"/>
        <v>---0</v>
      </c>
      <c r="E39835">
        <v>0</v>
      </c>
    </row>
    <row r="39836" spans="2:5" ht="13.5" customHeight="1">
      <c r="B39836" t="str">
        <f t="shared" si="622"/>
        <v>---0</v>
      </c>
      <c r="E39836">
        <v>0</v>
      </c>
    </row>
    <row r="39837" spans="2:5" ht="13.5" customHeight="1">
      <c r="B39837" t="str">
        <f t="shared" si="622"/>
        <v>---0</v>
      </c>
      <c r="E39837">
        <v>0</v>
      </c>
    </row>
    <row r="39838" spans="2:5" ht="13.5" customHeight="1">
      <c r="B39838" t="str">
        <f t="shared" si="622"/>
        <v>---0</v>
      </c>
      <c r="E39838">
        <v>0</v>
      </c>
    </row>
    <row r="39839" spans="2:5" ht="13.5" customHeight="1">
      <c r="B39839" t="str">
        <f t="shared" si="622"/>
        <v>---0</v>
      </c>
      <c r="E39839">
        <v>0</v>
      </c>
    </row>
    <row r="39840" spans="2:5" ht="13.5" customHeight="1">
      <c r="B39840" t="str">
        <f t="shared" si="622"/>
        <v>---0</v>
      </c>
      <c r="E39840">
        <v>0</v>
      </c>
    </row>
    <row r="39841" spans="2:5" ht="13.5" customHeight="1">
      <c r="B39841" t="str">
        <f t="shared" si="622"/>
        <v>---0</v>
      </c>
      <c r="E39841">
        <v>0</v>
      </c>
    </row>
    <row r="39842" spans="2:5" ht="13.5" customHeight="1">
      <c r="B39842" t="str">
        <f t="shared" si="622"/>
        <v>---0</v>
      </c>
      <c r="E39842">
        <v>0</v>
      </c>
    </row>
    <row r="39843" spans="2:5" ht="13.5" customHeight="1">
      <c r="B39843" t="str">
        <f t="shared" si="622"/>
        <v>---0</v>
      </c>
      <c r="E39843">
        <v>0</v>
      </c>
    </row>
    <row r="39844" spans="2:5" ht="13.5" customHeight="1">
      <c r="B39844" t="str">
        <f t="shared" si="622"/>
        <v>---0</v>
      </c>
      <c r="E39844">
        <v>0</v>
      </c>
    </row>
    <row r="39845" spans="2:5" ht="13.5" customHeight="1">
      <c r="B39845" t="str">
        <f t="shared" si="622"/>
        <v>---0</v>
      </c>
      <c r="E39845">
        <v>0</v>
      </c>
    </row>
    <row r="39846" spans="2:5" ht="13.5" customHeight="1">
      <c r="B39846" t="str">
        <f t="shared" si="622"/>
        <v>---0</v>
      </c>
      <c r="E39846">
        <v>0</v>
      </c>
    </row>
    <row r="39847" spans="2:5" ht="13.5" customHeight="1">
      <c r="B39847" t="str">
        <f t="shared" si="622"/>
        <v>---0</v>
      </c>
      <c r="E39847">
        <v>0</v>
      </c>
    </row>
    <row r="39848" spans="2:5" ht="13.5" customHeight="1">
      <c r="B39848" t="str">
        <f t="shared" si="622"/>
        <v>---0</v>
      </c>
      <c r="E39848">
        <v>0</v>
      </c>
    </row>
    <row r="39849" spans="2:5" ht="13.5" customHeight="1">
      <c r="B39849" t="str">
        <f t="shared" si="622"/>
        <v>---0</v>
      </c>
      <c r="E39849">
        <v>0</v>
      </c>
    </row>
    <row r="39850" spans="2:5" ht="13.5" customHeight="1">
      <c r="B39850" t="str">
        <f t="shared" si="622"/>
        <v>---0</v>
      </c>
      <c r="E39850">
        <v>0</v>
      </c>
    </row>
    <row r="39851" spans="2:5" ht="13.5" customHeight="1">
      <c r="B39851" t="str">
        <f t="shared" si="622"/>
        <v>---0</v>
      </c>
      <c r="E39851">
        <v>0</v>
      </c>
    </row>
    <row r="39852" spans="2:5" ht="13.5" customHeight="1">
      <c r="B39852" t="str">
        <f t="shared" si="622"/>
        <v>---0</v>
      </c>
      <c r="E39852">
        <v>0</v>
      </c>
    </row>
    <row r="39853" spans="2:5" ht="13.5" customHeight="1">
      <c r="B39853" t="str">
        <f t="shared" si="622"/>
        <v>---0</v>
      </c>
      <c r="E39853">
        <v>0</v>
      </c>
    </row>
    <row r="39854" spans="2:5" ht="13.5" customHeight="1">
      <c r="B39854" t="str">
        <f t="shared" si="622"/>
        <v>---0</v>
      </c>
      <c r="E39854">
        <v>0</v>
      </c>
    </row>
    <row r="39855" spans="2:5" ht="13.5" customHeight="1">
      <c r="B39855" t="str">
        <f t="shared" si="622"/>
        <v>---0</v>
      </c>
      <c r="E39855">
        <v>0</v>
      </c>
    </row>
    <row r="39856" spans="2:5" ht="13.5" customHeight="1">
      <c r="B39856" t="str">
        <f t="shared" si="622"/>
        <v>---0</v>
      </c>
      <c r="E39856">
        <v>0</v>
      </c>
    </row>
    <row r="39857" spans="2:5" ht="13.5" customHeight="1">
      <c r="B39857" t="str">
        <f t="shared" si="622"/>
        <v>---0</v>
      </c>
      <c r="E39857">
        <v>0</v>
      </c>
    </row>
    <row r="39858" spans="2:5" ht="13.5" customHeight="1">
      <c r="B39858" t="str">
        <f t="shared" si="622"/>
        <v>---0</v>
      </c>
      <c r="E39858">
        <v>0</v>
      </c>
    </row>
    <row r="39859" spans="2:5" ht="13.5" customHeight="1">
      <c r="B39859" t="str">
        <f t="shared" si="622"/>
        <v>---0</v>
      </c>
      <c r="E39859">
        <v>0</v>
      </c>
    </row>
    <row r="39860" spans="2:5" ht="13.5" customHeight="1">
      <c r="B39860" t="str">
        <f t="shared" si="622"/>
        <v>---0</v>
      </c>
      <c r="E39860">
        <v>0</v>
      </c>
    </row>
    <row r="39861" spans="2:5" ht="13.5" customHeight="1">
      <c r="B39861" t="str">
        <f t="shared" si="622"/>
        <v>---0</v>
      </c>
      <c r="E39861">
        <v>0</v>
      </c>
    </row>
    <row r="39862" spans="2:5" ht="13.5" customHeight="1">
      <c r="B39862" t="str">
        <f t="shared" si="622"/>
        <v>---0</v>
      </c>
      <c r="E39862">
        <v>0</v>
      </c>
    </row>
    <row r="39863" spans="2:5" ht="13.5" customHeight="1">
      <c r="B39863" t="str">
        <f t="shared" si="622"/>
        <v>---0</v>
      </c>
      <c r="E39863">
        <v>0</v>
      </c>
    </row>
    <row r="39864" spans="2:5" ht="13.5" customHeight="1">
      <c r="B39864" t="str">
        <f t="shared" si="622"/>
        <v>---0</v>
      </c>
      <c r="E39864">
        <v>0</v>
      </c>
    </row>
    <row r="39865" spans="2:5" ht="13.5" customHeight="1">
      <c r="B39865" t="str">
        <f t="shared" si="622"/>
        <v>---0</v>
      </c>
      <c r="E39865">
        <v>0</v>
      </c>
    </row>
    <row r="39866" spans="2:5" ht="13.5" customHeight="1">
      <c r="B39866" t="str">
        <f t="shared" si="622"/>
        <v>---0</v>
      </c>
      <c r="E39866">
        <v>0</v>
      </c>
    </row>
    <row r="39867" spans="2:5" ht="13.5" customHeight="1">
      <c r="B39867" t="str">
        <f t="shared" si="622"/>
        <v>---0</v>
      </c>
      <c r="E39867">
        <v>0</v>
      </c>
    </row>
    <row r="39868" spans="2:5" ht="13.5" customHeight="1">
      <c r="B39868" t="str">
        <f t="shared" si="622"/>
        <v>---0</v>
      </c>
      <c r="E39868">
        <v>0</v>
      </c>
    </row>
    <row r="39869" spans="2:5" ht="13.5" customHeight="1">
      <c r="B39869" t="str">
        <f t="shared" si="622"/>
        <v>---0</v>
      </c>
      <c r="E39869">
        <v>0</v>
      </c>
    </row>
    <row r="39870" spans="2:5" ht="13.5" customHeight="1">
      <c r="B39870" t="str">
        <f t="shared" si="622"/>
        <v>---0</v>
      </c>
      <c r="E39870">
        <v>0</v>
      </c>
    </row>
    <row r="39871" spans="2:5" ht="13.5" customHeight="1">
      <c r="B39871" t="str">
        <f t="shared" si="622"/>
        <v>---0</v>
      </c>
      <c r="E39871">
        <v>0</v>
      </c>
    </row>
    <row r="39872" spans="2:5" ht="13.5" customHeight="1">
      <c r="B39872" t="str">
        <f t="shared" si="622"/>
        <v>---0</v>
      </c>
      <c r="E39872">
        <v>0</v>
      </c>
    </row>
    <row r="39873" spans="2:5" ht="13.5" customHeight="1">
      <c r="B39873" t="str">
        <f t="shared" si="622"/>
        <v>---0</v>
      </c>
      <c r="E39873">
        <v>0</v>
      </c>
    </row>
    <row r="39874" spans="2:5" ht="13.5" customHeight="1">
      <c r="B39874" t="str">
        <f t="shared" si="622"/>
        <v>---0</v>
      </c>
      <c r="E39874">
        <v>0</v>
      </c>
    </row>
    <row r="39875" spans="2:5" ht="13.5" customHeight="1">
      <c r="B39875" t="str">
        <f t="shared" ref="B39875:B39938" si="623">A39875&amp;"---"&amp;E39875</f>
        <v>---0</v>
      </c>
      <c r="E39875">
        <v>0</v>
      </c>
    </row>
    <row r="39876" spans="2:5" ht="13.5" customHeight="1">
      <c r="B39876" t="str">
        <f t="shared" si="623"/>
        <v>---0</v>
      </c>
      <c r="E39876">
        <v>0</v>
      </c>
    </row>
    <row r="39877" spans="2:5" ht="13.5" customHeight="1">
      <c r="B39877" t="str">
        <f t="shared" si="623"/>
        <v>---0</v>
      </c>
      <c r="E39877">
        <v>0</v>
      </c>
    </row>
    <row r="39878" spans="2:5" ht="13.5" customHeight="1">
      <c r="B39878" t="str">
        <f t="shared" si="623"/>
        <v>---0</v>
      </c>
      <c r="E39878">
        <v>0</v>
      </c>
    </row>
    <row r="39879" spans="2:5" ht="13.5" customHeight="1">
      <c r="B39879" t="str">
        <f t="shared" si="623"/>
        <v>---0</v>
      </c>
      <c r="E39879">
        <v>0</v>
      </c>
    </row>
    <row r="39880" spans="2:5">
      <c r="B39880" t="str">
        <f t="shared" si="623"/>
        <v>---0</v>
      </c>
      <c r="E39880">
        <v>0</v>
      </c>
    </row>
    <row r="39881" spans="2:5" ht="13.5" customHeight="1">
      <c r="B39881" t="str">
        <f t="shared" si="623"/>
        <v>---0</v>
      </c>
      <c r="E39881">
        <v>0</v>
      </c>
    </row>
    <row r="39882" spans="2:5" ht="13.5" customHeight="1">
      <c r="B39882" t="str">
        <f t="shared" si="623"/>
        <v>---0</v>
      </c>
      <c r="E39882">
        <v>0</v>
      </c>
    </row>
    <row r="39883" spans="2:5" ht="13.5" customHeight="1">
      <c r="B39883" t="str">
        <f t="shared" si="623"/>
        <v>---0</v>
      </c>
      <c r="E39883">
        <v>0</v>
      </c>
    </row>
    <row r="39884" spans="2:5" ht="13.5" customHeight="1">
      <c r="B39884" t="str">
        <f t="shared" si="623"/>
        <v>---0</v>
      </c>
      <c r="E39884">
        <v>0</v>
      </c>
    </row>
    <row r="39885" spans="2:5" ht="13.5" customHeight="1">
      <c r="B39885" t="str">
        <f t="shared" si="623"/>
        <v>---0</v>
      </c>
      <c r="E39885">
        <v>0</v>
      </c>
    </row>
    <row r="39886" spans="2:5" ht="13.5" customHeight="1">
      <c r="B39886" t="str">
        <f t="shared" si="623"/>
        <v>---0</v>
      </c>
      <c r="E39886">
        <v>0</v>
      </c>
    </row>
    <row r="39887" spans="2:5" ht="13.5" customHeight="1">
      <c r="B39887" t="str">
        <f t="shared" si="623"/>
        <v>---0</v>
      </c>
      <c r="E39887">
        <v>0</v>
      </c>
    </row>
    <row r="39888" spans="2:5" ht="13.5" customHeight="1">
      <c r="B39888" t="str">
        <f t="shared" si="623"/>
        <v>---0</v>
      </c>
      <c r="E39888">
        <v>0</v>
      </c>
    </row>
    <row r="39889" spans="2:5" ht="13.5" customHeight="1">
      <c r="B39889" t="str">
        <f t="shared" si="623"/>
        <v>---0</v>
      </c>
      <c r="E39889">
        <v>0</v>
      </c>
    </row>
    <row r="39890" spans="2:5" ht="13.5" customHeight="1">
      <c r="B39890" t="str">
        <f t="shared" si="623"/>
        <v>---0</v>
      </c>
      <c r="E39890">
        <v>0</v>
      </c>
    </row>
    <row r="39891" spans="2:5" ht="13.5" customHeight="1">
      <c r="B39891" t="str">
        <f t="shared" si="623"/>
        <v>---0</v>
      </c>
      <c r="E39891">
        <v>0</v>
      </c>
    </row>
    <row r="39892" spans="2:5" ht="13.5" customHeight="1">
      <c r="B39892" t="str">
        <f t="shared" si="623"/>
        <v>---0</v>
      </c>
      <c r="E39892">
        <v>0</v>
      </c>
    </row>
    <row r="39893" spans="2:5" ht="13.5" customHeight="1">
      <c r="B39893" t="str">
        <f t="shared" si="623"/>
        <v>---0</v>
      </c>
      <c r="E39893">
        <v>0</v>
      </c>
    </row>
    <row r="39894" spans="2:5" ht="13.5" customHeight="1">
      <c r="B39894" t="str">
        <f t="shared" si="623"/>
        <v>---0</v>
      </c>
      <c r="E39894">
        <v>0</v>
      </c>
    </row>
    <row r="39895" spans="2:5" ht="13.5" customHeight="1">
      <c r="B39895" t="str">
        <f t="shared" si="623"/>
        <v>---0</v>
      </c>
      <c r="E39895">
        <v>0</v>
      </c>
    </row>
    <row r="39896" spans="2:5" ht="13.5" customHeight="1">
      <c r="B39896" t="str">
        <f t="shared" si="623"/>
        <v>---0</v>
      </c>
      <c r="E39896">
        <v>0</v>
      </c>
    </row>
    <row r="39897" spans="2:5" ht="13.5" customHeight="1">
      <c r="B39897" t="str">
        <f t="shared" si="623"/>
        <v>---0</v>
      </c>
      <c r="E39897">
        <v>0</v>
      </c>
    </row>
    <row r="39898" spans="2:5" ht="13.5" customHeight="1">
      <c r="B39898" t="str">
        <f t="shared" si="623"/>
        <v>---0</v>
      </c>
      <c r="E39898">
        <v>0</v>
      </c>
    </row>
    <row r="39899" spans="2:5" ht="13.5" customHeight="1">
      <c r="B39899" t="str">
        <f t="shared" si="623"/>
        <v>---0</v>
      </c>
      <c r="E39899">
        <v>0</v>
      </c>
    </row>
    <row r="39900" spans="2:5" ht="13.5" customHeight="1">
      <c r="B39900" t="str">
        <f t="shared" si="623"/>
        <v>---0</v>
      </c>
      <c r="E39900">
        <v>0</v>
      </c>
    </row>
    <row r="39901" spans="2:5" ht="13.5" customHeight="1">
      <c r="B39901" t="str">
        <f t="shared" si="623"/>
        <v>---0</v>
      </c>
      <c r="E39901">
        <v>0</v>
      </c>
    </row>
    <row r="39902" spans="2:5" ht="13.5" customHeight="1">
      <c r="B39902" t="str">
        <f t="shared" si="623"/>
        <v>---0</v>
      </c>
      <c r="E39902">
        <v>0</v>
      </c>
    </row>
    <row r="39903" spans="2:5" ht="13.5" customHeight="1">
      <c r="B39903" t="str">
        <f t="shared" si="623"/>
        <v>---0</v>
      </c>
      <c r="E39903">
        <v>0</v>
      </c>
    </row>
    <row r="39904" spans="2:5" ht="13.5" customHeight="1">
      <c r="B39904" t="str">
        <f t="shared" si="623"/>
        <v>---0</v>
      </c>
      <c r="E39904">
        <v>0</v>
      </c>
    </row>
    <row r="39905" spans="2:5" ht="13.5" customHeight="1">
      <c r="B39905" t="str">
        <f t="shared" si="623"/>
        <v>---0</v>
      </c>
      <c r="E39905">
        <v>0</v>
      </c>
    </row>
    <row r="39906" spans="2:5" ht="13.5" customHeight="1">
      <c r="B39906" t="str">
        <f t="shared" si="623"/>
        <v>---0</v>
      </c>
      <c r="E39906">
        <v>0</v>
      </c>
    </row>
    <row r="39907" spans="2:5" ht="13.5" customHeight="1">
      <c r="B39907" t="str">
        <f t="shared" si="623"/>
        <v>---0</v>
      </c>
      <c r="E39907">
        <v>0</v>
      </c>
    </row>
    <row r="39908" spans="2:5" ht="13.5" customHeight="1">
      <c r="B39908" t="str">
        <f t="shared" si="623"/>
        <v>---0</v>
      </c>
      <c r="E39908">
        <v>0</v>
      </c>
    </row>
    <row r="39909" spans="2:5" ht="13.5" customHeight="1">
      <c r="B39909" t="str">
        <f t="shared" si="623"/>
        <v>---0</v>
      </c>
      <c r="E39909">
        <v>0</v>
      </c>
    </row>
    <row r="39910" spans="2:5" ht="13.5" customHeight="1">
      <c r="B39910" t="str">
        <f t="shared" si="623"/>
        <v>---0</v>
      </c>
      <c r="E39910">
        <v>0</v>
      </c>
    </row>
    <row r="39911" spans="2:5" ht="13.5" customHeight="1">
      <c r="B39911" t="str">
        <f t="shared" si="623"/>
        <v>---0</v>
      </c>
      <c r="E39911">
        <v>0</v>
      </c>
    </row>
    <row r="39912" spans="2:5" ht="13.5" customHeight="1">
      <c r="B39912" t="str">
        <f t="shared" si="623"/>
        <v>---0</v>
      </c>
      <c r="E39912">
        <v>0</v>
      </c>
    </row>
    <row r="39913" spans="2:5" ht="13.5" customHeight="1">
      <c r="B39913" t="str">
        <f t="shared" si="623"/>
        <v>---0</v>
      </c>
      <c r="E39913">
        <v>0</v>
      </c>
    </row>
    <row r="39914" spans="2:5" ht="13.5" customHeight="1">
      <c r="B39914" t="str">
        <f t="shared" si="623"/>
        <v>---0</v>
      </c>
      <c r="E39914">
        <v>0</v>
      </c>
    </row>
    <row r="39915" spans="2:5" ht="13.5" customHeight="1">
      <c r="B39915" t="str">
        <f t="shared" si="623"/>
        <v>---0</v>
      </c>
      <c r="E39915">
        <v>0</v>
      </c>
    </row>
    <row r="39916" spans="2:5" ht="13.5" customHeight="1">
      <c r="B39916" t="str">
        <f t="shared" si="623"/>
        <v>---0</v>
      </c>
      <c r="E39916">
        <v>0</v>
      </c>
    </row>
    <row r="39917" spans="2:5" ht="13.5" customHeight="1">
      <c r="B39917" t="str">
        <f t="shared" si="623"/>
        <v>---0</v>
      </c>
      <c r="E39917">
        <v>0</v>
      </c>
    </row>
    <row r="39918" spans="2:5" ht="13.5" customHeight="1">
      <c r="B39918" t="str">
        <f t="shared" si="623"/>
        <v>---0</v>
      </c>
      <c r="E39918">
        <v>0</v>
      </c>
    </row>
    <row r="39919" spans="2:5" ht="13.5" customHeight="1">
      <c r="B39919" t="str">
        <f t="shared" si="623"/>
        <v>---0</v>
      </c>
      <c r="E39919">
        <v>0</v>
      </c>
    </row>
    <row r="39920" spans="2:5" ht="13.5" customHeight="1">
      <c r="B39920" t="str">
        <f t="shared" si="623"/>
        <v>---0</v>
      </c>
      <c r="E39920">
        <v>0</v>
      </c>
    </row>
    <row r="39921" spans="2:5" ht="13.5" customHeight="1">
      <c r="B39921" t="str">
        <f t="shared" si="623"/>
        <v>---0</v>
      </c>
      <c r="E39921">
        <v>0</v>
      </c>
    </row>
    <row r="39922" spans="2:5" ht="13.5" customHeight="1">
      <c r="B39922" t="str">
        <f t="shared" si="623"/>
        <v>---0</v>
      </c>
      <c r="E39922">
        <v>0</v>
      </c>
    </row>
    <row r="39923" spans="2:5" ht="13.5" customHeight="1">
      <c r="B39923" t="str">
        <f t="shared" si="623"/>
        <v>---0</v>
      </c>
      <c r="E39923">
        <v>0</v>
      </c>
    </row>
    <row r="39924" spans="2:5" ht="13.5" customHeight="1">
      <c r="B39924" t="str">
        <f t="shared" si="623"/>
        <v>---0</v>
      </c>
      <c r="E39924">
        <v>0</v>
      </c>
    </row>
    <row r="39925" spans="2:5" ht="13.5" customHeight="1">
      <c r="B39925" t="str">
        <f t="shared" si="623"/>
        <v>---0</v>
      </c>
      <c r="E39925">
        <v>0</v>
      </c>
    </row>
    <row r="39926" spans="2:5" ht="13.5" customHeight="1">
      <c r="B39926" t="str">
        <f t="shared" si="623"/>
        <v>---0</v>
      </c>
      <c r="E39926">
        <v>0</v>
      </c>
    </row>
    <row r="39927" spans="2:5" ht="13.5" customHeight="1">
      <c r="B39927" t="str">
        <f t="shared" si="623"/>
        <v>---0</v>
      </c>
      <c r="E39927">
        <v>0</v>
      </c>
    </row>
    <row r="39928" spans="2:5" ht="13.5" customHeight="1">
      <c r="B39928" t="str">
        <f t="shared" si="623"/>
        <v>---0</v>
      </c>
      <c r="E39928">
        <v>0</v>
      </c>
    </row>
    <row r="39929" spans="2:5" ht="13.5" customHeight="1">
      <c r="B39929" t="str">
        <f t="shared" si="623"/>
        <v>---0</v>
      </c>
      <c r="E39929">
        <v>0</v>
      </c>
    </row>
    <row r="39930" spans="2:5" ht="13.5" customHeight="1">
      <c r="B39930" t="str">
        <f t="shared" si="623"/>
        <v>---0</v>
      </c>
      <c r="E39930">
        <v>0</v>
      </c>
    </row>
    <row r="39931" spans="2:5" ht="13.5" customHeight="1">
      <c r="B39931" t="str">
        <f t="shared" si="623"/>
        <v>---0</v>
      </c>
      <c r="E39931">
        <v>0</v>
      </c>
    </row>
    <row r="39932" spans="2:5" ht="13.5" customHeight="1">
      <c r="B39932" t="str">
        <f t="shared" si="623"/>
        <v>---0</v>
      </c>
      <c r="E39932">
        <v>0</v>
      </c>
    </row>
    <row r="39933" spans="2:5" ht="13.5" customHeight="1">
      <c r="B39933" t="str">
        <f t="shared" si="623"/>
        <v>---0</v>
      </c>
      <c r="E39933">
        <v>0</v>
      </c>
    </row>
    <row r="39934" spans="2:5" ht="13.5" customHeight="1">
      <c r="B39934" t="str">
        <f t="shared" si="623"/>
        <v>---0</v>
      </c>
      <c r="E39934">
        <v>0</v>
      </c>
    </row>
    <row r="39935" spans="2:5" ht="13.5" customHeight="1">
      <c r="B39935" t="str">
        <f t="shared" si="623"/>
        <v>---0</v>
      </c>
      <c r="E39935">
        <v>0</v>
      </c>
    </row>
    <row r="39936" spans="2:5" ht="13.5" customHeight="1">
      <c r="B39936" t="str">
        <f t="shared" si="623"/>
        <v>---0</v>
      </c>
      <c r="E39936">
        <v>0</v>
      </c>
    </row>
    <row r="39937" spans="2:5" ht="13.5" customHeight="1">
      <c r="B39937" t="str">
        <f t="shared" si="623"/>
        <v>---0</v>
      </c>
      <c r="E39937">
        <v>0</v>
      </c>
    </row>
    <row r="39938" spans="2:5" ht="13.5" customHeight="1">
      <c r="B39938" t="str">
        <f t="shared" si="623"/>
        <v>---0</v>
      </c>
      <c r="E39938">
        <v>0</v>
      </c>
    </row>
    <row r="39939" spans="2:5" ht="13.5" customHeight="1">
      <c r="B39939" t="str">
        <f t="shared" ref="B39939:B40002" si="624">A39939&amp;"---"&amp;E39939</f>
        <v>---0</v>
      </c>
      <c r="E39939">
        <v>0</v>
      </c>
    </row>
    <row r="39940" spans="2:5" ht="13.5" customHeight="1">
      <c r="B39940" t="str">
        <f t="shared" si="624"/>
        <v>---0</v>
      </c>
      <c r="E39940">
        <v>0</v>
      </c>
    </row>
    <row r="39941" spans="2:5" ht="13.5" customHeight="1">
      <c r="B39941" t="str">
        <f t="shared" si="624"/>
        <v>---0</v>
      </c>
      <c r="E39941">
        <v>0</v>
      </c>
    </row>
    <row r="39942" spans="2:5" ht="13.5" customHeight="1">
      <c r="B39942" t="str">
        <f t="shared" si="624"/>
        <v>---0</v>
      </c>
      <c r="E39942">
        <v>0</v>
      </c>
    </row>
    <row r="39943" spans="2:5" ht="13.5" customHeight="1">
      <c r="B39943" t="str">
        <f t="shared" si="624"/>
        <v>---0</v>
      </c>
      <c r="E39943">
        <v>0</v>
      </c>
    </row>
    <row r="39944" spans="2:5" ht="13.5" customHeight="1">
      <c r="B39944" t="str">
        <f t="shared" si="624"/>
        <v>---0</v>
      </c>
      <c r="E39944">
        <v>0</v>
      </c>
    </row>
    <row r="39945" spans="2:5" ht="13.5" customHeight="1">
      <c r="B39945" t="str">
        <f t="shared" si="624"/>
        <v>---0</v>
      </c>
      <c r="E39945">
        <v>0</v>
      </c>
    </row>
    <row r="39946" spans="2:5" ht="13.5" customHeight="1">
      <c r="B39946" t="str">
        <f t="shared" si="624"/>
        <v>---0</v>
      </c>
      <c r="E39946">
        <v>0</v>
      </c>
    </row>
    <row r="39947" spans="2:5" ht="13.5" customHeight="1">
      <c r="B39947" t="str">
        <f t="shared" si="624"/>
        <v>---0</v>
      </c>
      <c r="E39947">
        <v>0</v>
      </c>
    </row>
    <row r="39948" spans="2:5" ht="13.5" customHeight="1">
      <c r="B39948" t="str">
        <f t="shared" si="624"/>
        <v>---0</v>
      </c>
      <c r="E39948">
        <v>0</v>
      </c>
    </row>
    <row r="39949" spans="2:5" ht="13.5" customHeight="1">
      <c r="B39949" t="str">
        <f t="shared" si="624"/>
        <v>---0</v>
      </c>
      <c r="E39949">
        <v>0</v>
      </c>
    </row>
    <row r="39950" spans="2:5" ht="13.5" customHeight="1">
      <c r="B39950" t="str">
        <f t="shared" si="624"/>
        <v>---0</v>
      </c>
      <c r="E39950">
        <v>0</v>
      </c>
    </row>
    <row r="39951" spans="2:5" ht="13.5" customHeight="1">
      <c r="B39951" t="str">
        <f t="shared" si="624"/>
        <v>---0</v>
      </c>
      <c r="E39951">
        <v>0</v>
      </c>
    </row>
    <row r="39952" spans="2:5" ht="13.5" customHeight="1">
      <c r="B39952" t="str">
        <f t="shared" si="624"/>
        <v>---0</v>
      </c>
      <c r="E39952">
        <v>0</v>
      </c>
    </row>
    <row r="39953" spans="2:5" ht="13.5" customHeight="1">
      <c r="B39953" t="str">
        <f t="shared" si="624"/>
        <v>---0</v>
      </c>
      <c r="E39953">
        <v>0</v>
      </c>
    </row>
    <row r="39954" spans="2:5" ht="13.5" customHeight="1">
      <c r="B39954" t="str">
        <f t="shared" si="624"/>
        <v>---0</v>
      </c>
      <c r="E39954">
        <v>0</v>
      </c>
    </row>
    <row r="39955" spans="2:5" ht="13.5" customHeight="1">
      <c r="B39955" t="str">
        <f t="shared" si="624"/>
        <v>---0</v>
      </c>
      <c r="E39955">
        <v>0</v>
      </c>
    </row>
    <row r="39956" spans="2:5" ht="13.5" customHeight="1">
      <c r="B39956" t="str">
        <f t="shared" si="624"/>
        <v>---0</v>
      </c>
      <c r="E39956">
        <v>0</v>
      </c>
    </row>
    <row r="39957" spans="2:5" ht="13.5" customHeight="1">
      <c r="B39957" t="str">
        <f t="shared" si="624"/>
        <v>---0</v>
      </c>
      <c r="E39957">
        <v>0</v>
      </c>
    </row>
    <row r="39958" spans="2:5" ht="13.5" customHeight="1">
      <c r="B39958" t="str">
        <f t="shared" si="624"/>
        <v>---0</v>
      </c>
      <c r="E39958">
        <v>0</v>
      </c>
    </row>
    <row r="39959" spans="2:5" ht="13.5" customHeight="1">
      <c r="B39959" t="str">
        <f t="shared" si="624"/>
        <v>---0</v>
      </c>
      <c r="E39959">
        <v>0</v>
      </c>
    </row>
    <row r="39960" spans="2:5" ht="13.5" customHeight="1">
      <c r="B39960" t="str">
        <f t="shared" si="624"/>
        <v>---0</v>
      </c>
      <c r="E39960">
        <v>0</v>
      </c>
    </row>
    <row r="39961" spans="2:5" ht="13.5" customHeight="1">
      <c r="B39961" t="str">
        <f t="shared" si="624"/>
        <v>---0</v>
      </c>
      <c r="E39961">
        <v>0</v>
      </c>
    </row>
    <row r="39962" spans="2:5" ht="13.5" customHeight="1">
      <c r="B39962" t="str">
        <f t="shared" si="624"/>
        <v>---0</v>
      </c>
      <c r="E39962">
        <v>0</v>
      </c>
    </row>
    <row r="39963" spans="2:5" ht="13.5" customHeight="1">
      <c r="B39963" t="str">
        <f t="shared" si="624"/>
        <v>---0</v>
      </c>
      <c r="E39963">
        <v>0</v>
      </c>
    </row>
    <row r="39964" spans="2:5" ht="13.5" customHeight="1">
      <c r="B39964" t="str">
        <f t="shared" si="624"/>
        <v>---0</v>
      </c>
      <c r="E39964">
        <v>0</v>
      </c>
    </row>
    <row r="39965" spans="2:5" ht="13.5" customHeight="1">
      <c r="B39965" t="str">
        <f t="shared" si="624"/>
        <v>---0</v>
      </c>
      <c r="E39965">
        <v>0</v>
      </c>
    </row>
    <row r="39966" spans="2:5" ht="13.5" customHeight="1">
      <c r="B39966" t="str">
        <f t="shared" si="624"/>
        <v>---0</v>
      </c>
      <c r="E39966">
        <v>0</v>
      </c>
    </row>
    <row r="39967" spans="2:5" ht="13.5" customHeight="1">
      <c r="B39967" t="str">
        <f t="shared" si="624"/>
        <v>---0</v>
      </c>
      <c r="E39967">
        <v>0</v>
      </c>
    </row>
    <row r="39968" spans="2:5" ht="13.5" customHeight="1">
      <c r="B39968" t="str">
        <f t="shared" si="624"/>
        <v>---0</v>
      </c>
      <c r="E39968">
        <v>0</v>
      </c>
    </row>
    <row r="39969" spans="2:5" ht="13.5" customHeight="1">
      <c r="B39969" t="str">
        <f t="shared" si="624"/>
        <v>---0</v>
      </c>
      <c r="E39969">
        <v>0</v>
      </c>
    </row>
    <row r="39970" spans="2:5" ht="13.5" customHeight="1">
      <c r="B39970" t="str">
        <f t="shared" si="624"/>
        <v>---0</v>
      </c>
      <c r="E39970">
        <v>0</v>
      </c>
    </row>
    <row r="39971" spans="2:5" ht="13.5" customHeight="1">
      <c r="B39971" t="str">
        <f t="shared" si="624"/>
        <v>---0</v>
      </c>
      <c r="E39971">
        <v>0</v>
      </c>
    </row>
    <row r="39972" spans="2:5" ht="13.5" customHeight="1">
      <c r="B39972" t="str">
        <f t="shared" si="624"/>
        <v>---0</v>
      </c>
      <c r="E39972">
        <v>0</v>
      </c>
    </row>
    <row r="39973" spans="2:5" ht="13.5" customHeight="1">
      <c r="B39973" t="str">
        <f t="shared" si="624"/>
        <v>---0</v>
      </c>
      <c r="E39973">
        <v>0</v>
      </c>
    </row>
    <row r="39974" spans="2:5" ht="13.5" customHeight="1">
      <c r="B39974" t="str">
        <f t="shared" si="624"/>
        <v>---0</v>
      </c>
      <c r="E39974">
        <v>0</v>
      </c>
    </row>
    <row r="39975" spans="2:5" ht="13.5" customHeight="1">
      <c r="B39975" t="str">
        <f t="shared" si="624"/>
        <v>---0</v>
      </c>
      <c r="E39975">
        <v>0</v>
      </c>
    </row>
    <row r="39976" spans="2:5" ht="13.5" customHeight="1">
      <c r="B39976" t="str">
        <f t="shared" si="624"/>
        <v>---0</v>
      </c>
      <c r="E39976">
        <v>0</v>
      </c>
    </row>
    <row r="39977" spans="2:5" ht="13.5" customHeight="1">
      <c r="B39977" t="str">
        <f t="shared" si="624"/>
        <v>---0</v>
      </c>
      <c r="E39977">
        <v>0</v>
      </c>
    </row>
    <row r="39978" spans="2:5" ht="13.5" customHeight="1">
      <c r="B39978" t="str">
        <f t="shared" si="624"/>
        <v>---0</v>
      </c>
      <c r="E39978">
        <v>0</v>
      </c>
    </row>
    <row r="39979" spans="2:5" ht="13.5" customHeight="1">
      <c r="B39979" t="str">
        <f t="shared" si="624"/>
        <v>---0</v>
      </c>
      <c r="E39979">
        <v>0</v>
      </c>
    </row>
    <row r="39980" spans="2:5" ht="13.5" customHeight="1">
      <c r="B39980" t="str">
        <f t="shared" si="624"/>
        <v>---0</v>
      </c>
      <c r="E39980">
        <v>0</v>
      </c>
    </row>
    <row r="39981" spans="2:5" ht="13.5" customHeight="1">
      <c r="B39981" t="str">
        <f t="shared" si="624"/>
        <v>---0</v>
      </c>
      <c r="E39981">
        <v>0</v>
      </c>
    </row>
    <row r="39982" spans="2:5" ht="13.5" customHeight="1">
      <c r="B39982" t="str">
        <f t="shared" si="624"/>
        <v>---0</v>
      </c>
      <c r="E39982">
        <v>0</v>
      </c>
    </row>
    <row r="39983" spans="2:5" ht="13.5" customHeight="1">
      <c r="B39983" t="str">
        <f t="shared" si="624"/>
        <v>---0</v>
      </c>
      <c r="E39983">
        <v>0</v>
      </c>
    </row>
    <row r="39984" spans="2:5" ht="13.5" customHeight="1">
      <c r="B39984" t="str">
        <f t="shared" si="624"/>
        <v>---0</v>
      </c>
      <c r="E39984">
        <v>0</v>
      </c>
    </row>
    <row r="39985" spans="2:5" ht="13.5" customHeight="1">
      <c r="B39985" t="str">
        <f t="shared" si="624"/>
        <v>---0</v>
      </c>
      <c r="E39985">
        <v>0</v>
      </c>
    </row>
    <row r="39986" spans="2:5" ht="13.5" customHeight="1">
      <c r="B39986" t="str">
        <f t="shared" si="624"/>
        <v>---0</v>
      </c>
      <c r="E39986">
        <v>0</v>
      </c>
    </row>
    <row r="39987" spans="2:5" ht="13.5" customHeight="1">
      <c r="B39987" t="str">
        <f t="shared" si="624"/>
        <v>---0</v>
      </c>
      <c r="E39987">
        <v>0</v>
      </c>
    </row>
    <row r="39988" spans="2:5" ht="13.5" customHeight="1">
      <c r="B39988" t="str">
        <f t="shared" si="624"/>
        <v>---0</v>
      </c>
      <c r="E39988">
        <v>0</v>
      </c>
    </row>
    <row r="39989" spans="2:5" ht="13.5" customHeight="1">
      <c r="B39989" t="str">
        <f t="shared" si="624"/>
        <v>---0</v>
      </c>
      <c r="E39989">
        <v>0</v>
      </c>
    </row>
    <row r="39990" spans="2:5" ht="13.5" customHeight="1">
      <c r="B39990" t="str">
        <f t="shared" si="624"/>
        <v>---0</v>
      </c>
      <c r="E39990">
        <v>0</v>
      </c>
    </row>
    <row r="39991" spans="2:5" ht="13.5" customHeight="1">
      <c r="B39991" t="str">
        <f t="shared" si="624"/>
        <v>---0</v>
      </c>
      <c r="E39991">
        <v>0</v>
      </c>
    </row>
    <row r="39992" spans="2:5" ht="13.5" customHeight="1">
      <c r="B39992" t="str">
        <f t="shared" si="624"/>
        <v>---0</v>
      </c>
      <c r="E39992">
        <v>0</v>
      </c>
    </row>
    <row r="39993" spans="2:5" ht="13.5" customHeight="1">
      <c r="B39993" t="str">
        <f t="shared" si="624"/>
        <v>---0</v>
      </c>
      <c r="E39993">
        <v>0</v>
      </c>
    </row>
    <row r="39994" spans="2:5" ht="13.5" customHeight="1">
      <c r="B39994" t="str">
        <f t="shared" si="624"/>
        <v>---0</v>
      </c>
      <c r="E39994">
        <v>0</v>
      </c>
    </row>
    <row r="39995" spans="2:5" ht="13.5" customHeight="1">
      <c r="B39995" t="str">
        <f t="shared" si="624"/>
        <v>---0</v>
      </c>
      <c r="E39995">
        <v>0</v>
      </c>
    </row>
    <row r="39996" spans="2:5" ht="13.5" customHeight="1">
      <c r="B39996" t="str">
        <f t="shared" si="624"/>
        <v>---0</v>
      </c>
      <c r="E39996">
        <v>0</v>
      </c>
    </row>
    <row r="39997" spans="2:5" ht="13.5" customHeight="1">
      <c r="B39997" t="str">
        <f t="shared" si="624"/>
        <v>---0</v>
      </c>
      <c r="E39997">
        <v>0</v>
      </c>
    </row>
    <row r="39998" spans="2:5" ht="13.5" customHeight="1">
      <c r="B39998" t="str">
        <f t="shared" si="624"/>
        <v>---0</v>
      </c>
      <c r="E39998">
        <v>0</v>
      </c>
    </row>
    <row r="39999" spans="2:5" ht="13.5" customHeight="1">
      <c r="B39999" t="str">
        <f t="shared" si="624"/>
        <v>---0</v>
      </c>
      <c r="E39999">
        <v>0</v>
      </c>
    </row>
    <row r="40000" spans="2:5" ht="13.5" customHeight="1">
      <c r="B40000" t="str">
        <f t="shared" si="624"/>
        <v>---0</v>
      </c>
      <c r="E40000">
        <v>0</v>
      </c>
    </row>
    <row r="40001" spans="2:5" ht="13.5" customHeight="1">
      <c r="B40001" t="str">
        <f t="shared" si="624"/>
        <v>---0</v>
      </c>
      <c r="E40001">
        <v>0</v>
      </c>
    </row>
    <row r="40002" spans="2:5" ht="13.5" customHeight="1">
      <c r="B40002" t="str">
        <f t="shared" si="624"/>
        <v>---0</v>
      </c>
      <c r="E40002">
        <v>0</v>
      </c>
    </row>
    <row r="40003" spans="2:5" ht="13.5" customHeight="1">
      <c r="B40003" t="str">
        <f t="shared" ref="B40003:B40066" si="625">A40003&amp;"---"&amp;E40003</f>
        <v>---0</v>
      </c>
      <c r="E40003">
        <v>0</v>
      </c>
    </row>
    <row r="40004" spans="2:5" ht="13.5" customHeight="1">
      <c r="B40004" t="str">
        <f t="shared" si="625"/>
        <v>---0</v>
      </c>
      <c r="E40004">
        <v>0</v>
      </c>
    </row>
    <row r="40005" spans="2:5" ht="13.5" customHeight="1">
      <c r="B40005" t="str">
        <f t="shared" si="625"/>
        <v>---0</v>
      </c>
      <c r="E40005">
        <v>0</v>
      </c>
    </row>
    <row r="40006" spans="2:5" ht="13.5" customHeight="1">
      <c r="B40006" t="str">
        <f t="shared" si="625"/>
        <v>---0</v>
      </c>
      <c r="E40006">
        <v>0</v>
      </c>
    </row>
    <row r="40007" spans="2:5" ht="13.5" customHeight="1">
      <c r="B40007" t="str">
        <f t="shared" si="625"/>
        <v>---0</v>
      </c>
      <c r="E40007">
        <v>0</v>
      </c>
    </row>
    <row r="40008" spans="2:5" ht="13.5" customHeight="1">
      <c r="B40008" t="str">
        <f t="shared" si="625"/>
        <v>---0</v>
      </c>
      <c r="E40008">
        <v>0</v>
      </c>
    </row>
    <row r="40009" spans="2:5" ht="13.5" customHeight="1">
      <c r="B40009" t="str">
        <f t="shared" si="625"/>
        <v>---0</v>
      </c>
      <c r="E40009">
        <v>0</v>
      </c>
    </row>
    <row r="40010" spans="2:5" ht="13.5" customHeight="1">
      <c r="B40010" t="str">
        <f t="shared" si="625"/>
        <v>---0</v>
      </c>
      <c r="E40010">
        <v>0</v>
      </c>
    </row>
    <row r="40011" spans="2:5" ht="13.5" customHeight="1">
      <c r="B40011" t="str">
        <f t="shared" si="625"/>
        <v>---0</v>
      </c>
      <c r="E40011">
        <v>0</v>
      </c>
    </row>
    <row r="40012" spans="2:5" ht="13.5" customHeight="1">
      <c r="B40012" t="str">
        <f t="shared" si="625"/>
        <v>---0</v>
      </c>
      <c r="E40012">
        <v>0</v>
      </c>
    </row>
    <row r="40013" spans="2:5" ht="13.5" customHeight="1">
      <c r="B40013" t="str">
        <f t="shared" si="625"/>
        <v>---0</v>
      </c>
      <c r="E40013">
        <v>0</v>
      </c>
    </row>
    <row r="40014" spans="2:5" ht="13.5" customHeight="1">
      <c r="B40014" t="str">
        <f t="shared" si="625"/>
        <v>---0</v>
      </c>
      <c r="E40014">
        <v>0</v>
      </c>
    </row>
    <row r="40015" spans="2:5" ht="13.5" customHeight="1">
      <c r="B40015" t="str">
        <f t="shared" si="625"/>
        <v>---0</v>
      </c>
      <c r="E40015">
        <v>0</v>
      </c>
    </row>
    <row r="40016" spans="2:5" ht="13.5" customHeight="1">
      <c r="B40016" t="str">
        <f t="shared" si="625"/>
        <v>---0</v>
      </c>
      <c r="E40016">
        <v>0</v>
      </c>
    </row>
    <row r="40017" spans="2:5" ht="13.5" customHeight="1">
      <c r="B40017" t="str">
        <f t="shared" si="625"/>
        <v>---0</v>
      </c>
      <c r="E40017">
        <v>0</v>
      </c>
    </row>
    <row r="40018" spans="2:5" ht="13.5" customHeight="1">
      <c r="B40018" t="str">
        <f t="shared" si="625"/>
        <v>---0</v>
      </c>
      <c r="E40018">
        <v>0</v>
      </c>
    </row>
    <row r="40019" spans="2:5" ht="13.5" customHeight="1">
      <c r="B40019" t="str">
        <f t="shared" si="625"/>
        <v>---0</v>
      </c>
      <c r="E40019">
        <v>0</v>
      </c>
    </row>
    <row r="40020" spans="2:5" ht="13.5" customHeight="1">
      <c r="B40020" t="str">
        <f t="shared" si="625"/>
        <v>---0</v>
      </c>
      <c r="E40020">
        <v>0</v>
      </c>
    </row>
    <row r="40021" spans="2:5" ht="13.5" customHeight="1">
      <c r="B40021" t="str">
        <f t="shared" si="625"/>
        <v>---0</v>
      </c>
      <c r="E40021">
        <v>0</v>
      </c>
    </row>
    <row r="40022" spans="2:5" ht="13.5" customHeight="1">
      <c r="B40022" t="str">
        <f t="shared" si="625"/>
        <v>---0</v>
      </c>
      <c r="E40022">
        <v>0</v>
      </c>
    </row>
    <row r="40023" spans="2:5" ht="13.5" customHeight="1">
      <c r="B40023" t="str">
        <f t="shared" si="625"/>
        <v>---0</v>
      </c>
      <c r="E40023">
        <v>0</v>
      </c>
    </row>
    <row r="40024" spans="2:5" ht="13.5" customHeight="1">
      <c r="B40024" t="str">
        <f t="shared" si="625"/>
        <v>---0</v>
      </c>
      <c r="E40024">
        <v>0</v>
      </c>
    </row>
    <row r="40025" spans="2:5" ht="13.5" customHeight="1">
      <c r="B40025" t="str">
        <f t="shared" si="625"/>
        <v>---0</v>
      </c>
      <c r="E40025">
        <v>0</v>
      </c>
    </row>
    <row r="40026" spans="2:5" ht="13.5" customHeight="1">
      <c r="B40026" t="str">
        <f t="shared" si="625"/>
        <v>---0</v>
      </c>
      <c r="E40026">
        <v>0</v>
      </c>
    </row>
    <row r="40027" spans="2:5" ht="13.5" customHeight="1">
      <c r="B40027" t="str">
        <f t="shared" si="625"/>
        <v>---0</v>
      </c>
      <c r="E40027">
        <v>0</v>
      </c>
    </row>
    <row r="40028" spans="2:5" ht="13.5" customHeight="1">
      <c r="B40028" t="str">
        <f t="shared" si="625"/>
        <v>---0</v>
      </c>
      <c r="E40028">
        <v>0</v>
      </c>
    </row>
    <row r="40029" spans="2:5" ht="13.5" customHeight="1">
      <c r="B40029" t="str">
        <f t="shared" si="625"/>
        <v>---0</v>
      </c>
      <c r="E40029">
        <v>0</v>
      </c>
    </row>
    <row r="40030" spans="2:5" ht="13.5" customHeight="1">
      <c r="B40030" t="str">
        <f t="shared" si="625"/>
        <v>---0</v>
      </c>
      <c r="E40030">
        <v>0</v>
      </c>
    </row>
    <row r="40031" spans="2:5" ht="13.5" customHeight="1">
      <c r="B40031" t="str">
        <f t="shared" si="625"/>
        <v>---0</v>
      </c>
      <c r="E40031">
        <v>0</v>
      </c>
    </row>
    <row r="40032" spans="2:5" ht="13.5" customHeight="1">
      <c r="B40032" t="str">
        <f t="shared" si="625"/>
        <v>---0</v>
      </c>
      <c r="E40032">
        <v>0</v>
      </c>
    </row>
    <row r="40033" spans="2:5" ht="13.5" customHeight="1">
      <c r="B40033" t="str">
        <f t="shared" si="625"/>
        <v>---0</v>
      </c>
      <c r="E40033">
        <v>0</v>
      </c>
    </row>
    <row r="40034" spans="2:5" ht="13.5" customHeight="1">
      <c r="B40034" t="str">
        <f t="shared" si="625"/>
        <v>---0</v>
      </c>
      <c r="E40034">
        <v>0</v>
      </c>
    </row>
    <row r="40035" spans="2:5" ht="13.5" customHeight="1">
      <c r="B40035" t="str">
        <f t="shared" si="625"/>
        <v>---0</v>
      </c>
      <c r="E40035">
        <v>0</v>
      </c>
    </row>
    <row r="40036" spans="2:5" ht="13.5" customHeight="1">
      <c r="B40036" t="str">
        <f t="shared" si="625"/>
        <v>---0</v>
      </c>
      <c r="E40036">
        <v>0</v>
      </c>
    </row>
    <row r="40037" spans="2:5" ht="13.5" customHeight="1">
      <c r="B40037" t="str">
        <f t="shared" si="625"/>
        <v>---0</v>
      </c>
      <c r="E40037">
        <v>0</v>
      </c>
    </row>
    <row r="40038" spans="2:5" ht="13.5" customHeight="1">
      <c r="B40038" t="str">
        <f t="shared" si="625"/>
        <v>---0</v>
      </c>
      <c r="E40038">
        <v>0</v>
      </c>
    </row>
    <row r="40039" spans="2:5" ht="13.5" customHeight="1">
      <c r="B40039" t="str">
        <f t="shared" si="625"/>
        <v>---0</v>
      </c>
      <c r="E40039">
        <v>0</v>
      </c>
    </row>
    <row r="40040" spans="2:5" ht="13.5" customHeight="1">
      <c r="B40040" t="str">
        <f t="shared" si="625"/>
        <v>---0</v>
      </c>
      <c r="E40040">
        <v>0</v>
      </c>
    </row>
    <row r="40041" spans="2:5" ht="13.5" customHeight="1">
      <c r="B40041" t="str">
        <f t="shared" si="625"/>
        <v>---0</v>
      </c>
      <c r="E40041">
        <v>0</v>
      </c>
    </row>
    <row r="40042" spans="2:5" ht="13.5" customHeight="1">
      <c r="B40042" t="str">
        <f t="shared" si="625"/>
        <v>---0</v>
      </c>
      <c r="E40042">
        <v>0</v>
      </c>
    </row>
    <row r="40043" spans="2:5" ht="13.5" customHeight="1">
      <c r="B40043" t="str">
        <f t="shared" si="625"/>
        <v>---0</v>
      </c>
      <c r="E40043">
        <v>0</v>
      </c>
    </row>
    <row r="40044" spans="2:5" ht="13.5" customHeight="1">
      <c r="B40044" t="str">
        <f t="shared" si="625"/>
        <v>---0</v>
      </c>
      <c r="E40044">
        <v>0</v>
      </c>
    </row>
    <row r="40045" spans="2:5" ht="13.5" customHeight="1">
      <c r="B40045" t="str">
        <f t="shared" si="625"/>
        <v>---0</v>
      </c>
      <c r="E40045">
        <v>0</v>
      </c>
    </row>
    <row r="40046" spans="2:5" ht="13.5" customHeight="1">
      <c r="B40046" t="str">
        <f t="shared" si="625"/>
        <v>---0</v>
      </c>
      <c r="E40046">
        <v>0</v>
      </c>
    </row>
    <row r="40047" spans="2:5" ht="13.5" customHeight="1">
      <c r="B40047" t="str">
        <f t="shared" si="625"/>
        <v>---0</v>
      </c>
      <c r="E40047">
        <v>0</v>
      </c>
    </row>
    <row r="40048" spans="2:5" ht="13.5" customHeight="1">
      <c r="B40048" t="str">
        <f t="shared" si="625"/>
        <v>---0</v>
      </c>
      <c r="E40048">
        <v>0</v>
      </c>
    </row>
    <row r="40049" spans="2:5" ht="13.5" customHeight="1">
      <c r="B40049" t="str">
        <f t="shared" si="625"/>
        <v>---0</v>
      </c>
      <c r="E40049">
        <v>0</v>
      </c>
    </row>
    <row r="40050" spans="2:5" ht="13.5" customHeight="1">
      <c r="B40050" t="str">
        <f t="shared" si="625"/>
        <v>---0</v>
      </c>
      <c r="E40050">
        <v>0</v>
      </c>
    </row>
    <row r="40051" spans="2:5" ht="13.5" customHeight="1">
      <c r="B40051" t="str">
        <f t="shared" si="625"/>
        <v>---0</v>
      </c>
      <c r="E40051">
        <v>0</v>
      </c>
    </row>
    <row r="40052" spans="2:5" ht="13.5" customHeight="1">
      <c r="B40052" t="str">
        <f t="shared" si="625"/>
        <v>---0</v>
      </c>
      <c r="E40052">
        <v>0</v>
      </c>
    </row>
    <row r="40053" spans="2:5" ht="13.5" customHeight="1">
      <c r="B40053" t="str">
        <f t="shared" si="625"/>
        <v>---0</v>
      </c>
      <c r="E40053">
        <v>0</v>
      </c>
    </row>
    <row r="40054" spans="2:5" ht="13.5" customHeight="1">
      <c r="B40054" t="str">
        <f t="shared" si="625"/>
        <v>---0</v>
      </c>
      <c r="E40054">
        <v>0</v>
      </c>
    </row>
    <row r="40055" spans="2:5" ht="13.5" customHeight="1">
      <c r="B40055" t="str">
        <f t="shared" si="625"/>
        <v>---0</v>
      </c>
      <c r="E40055">
        <v>0</v>
      </c>
    </row>
    <row r="40056" spans="2:5" ht="13.5" customHeight="1">
      <c r="B40056" t="str">
        <f t="shared" si="625"/>
        <v>---0</v>
      </c>
      <c r="E40056">
        <v>0</v>
      </c>
    </row>
    <row r="40057" spans="2:5" ht="13.5" customHeight="1">
      <c r="B40057" t="str">
        <f t="shared" si="625"/>
        <v>---0</v>
      </c>
      <c r="E40057">
        <v>0</v>
      </c>
    </row>
    <row r="40058" spans="2:5" ht="13.5" customHeight="1">
      <c r="B40058" t="str">
        <f t="shared" si="625"/>
        <v>---0</v>
      </c>
      <c r="E40058">
        <v>0</v>
      </c>
    </row>
    <row r="40059" spans="2:5" ht="13.5" customHeight="1">
      <c r="B40059" t="str">
        <f t="shared" si="625"/>
        <v>---0</v>
      </c>
      <c r="E40059">
        <v>0</v>
      </c>
    </row>
    <row r="40060" spans="2:5" ht="13.5" customHeight="1">
      <c r="B40060" t="str">
        <f t="shared" si="625"/>
        <v>---0</v>
      </c>
      <c r="E40060">
        <v>0</v>
      </c>
    </row>
    <row r="40061" spans="2:5" ht="13.5" customHeight="1">
      <c r="B40061" t="str">
        <f t="shared" si="625"/>
        <v>---0</v>
      </c>
      <c r="E40061">
        <v>0</v>
      </c>
    </row>
    <row r="40062" spans="2:5" ht="13.5" customHeight="1">
      <c r="B40062" t="str">
        <f t="shared" si="625"/>
        <v>---0</v>
      </c>
      <c r="E40062">
        <v>0</v>
      </c>
    </row>
    <row r="40063" spans="2:5" ht="13.5" customHeight="1">
      <c r="B40063" t="str">
        <f t="shared" si="625"/>
        <v>---0</v>
      </c>
      <c r="E40063">
        <v>0</v>
      </c>
    </row>
    <row r="40064" spans="2:5" ht="13.5" customHeight="1">
      <c r="B40064" t="str">
        <f t="shared" si="625"/>
        <v>---0</v>
      </c>
      <c r="E40064">
        <v>0</v>
      </c>
    </row>
    <row r="40065" spans="2:5" ht="13.5" customHeight="1">
      <c r="B40065" t="str">
        <f t="shared" si="625"/>
        <v>---0</v>
      </c>
      <c r="E40065">
        <v>0</v>
      </c>
    </row>
    <row r="40066" spans="2:5" ht="13.5" customHeight="1">
      <c r="B40066" t="str">
        <f t="shared" si="625"/>
        <v>---0</v>
      </c>
      <c r="E40066">
        <v>0</v>
      </c>
    </row>
    <row r="40067" spans="2:5" ht="13.5" customHeight="1">
      <c r="B40067" t="str">
        <f t="shared" ref="B40067:B40130" si="626">A40067&amp;"---"&amp;E40067</f>
        <v>---0</v>
      </c>
      <c r="E40067">
        <v>0</v>
      </c>
    </row>
    <row r="40068" spans="2:5" ht="13.5" customHeight="1">
      <c r="B40068" t="str">
        <f t="shared" si="626"/>
        <v>---0</v>
      </c>
      <c r="E40068">
        <v>0</v>
      </c>
    </row>
    <row r="40069" spans="2:5" ht="13.5" customHeight="1">
      <c r="B40069" t="str">
        <f t="shared" si="626"/>
        <v>---0</v>
      </c>
      <c r="E40069">
        <v>0</v>
      </c>
    </row>
    <row r="40070" spans="2:5" ht="13.5" customHeight="1">
      <c r="B40070" t="str">
        <f t="shared" si="626"/>
        <v>---0</v>
      </c>
      <c r="E40070">
        <v>0</v>
      </c>
    </row>
    <row r="40071" spans="2:5" ht="13.5" customHeight="1">
      <c r="B40071" t="str">
        <f t="shared" si="626"/>
        <v>---0</v>
      </c>
      <c r="E40071">
        <v>0</v>
      </c>
    </row>
    <row r="40072" spans="2:5" ht="13.5" customHeight="1">
      <c r="B40072" t="str">
        <f t="shared" si="626"/>
        <v>---0</v>
      </c>
      <c r="E40072">
        <v>0</v>
      </c>
    </row>
    <row r="40073" spans="2:5" ht="13.5" customHeight="1">
      <c r="B40073" t="str">
        <f t="shared" si="626"/>
        <v>---0</v>
      </c>
      <c r="E40073">
        <v>0</v>
      </c>
    </row>
    <row r="40074" spans="2:5" ht="13.5" customHeight="1">
      <c r="B40074" t="str">
        <f t="shared" si="626"/>
        <v>---0</v>
      </c>
      <c r="E40074">
        <v>0</v>
      </c>
    </row>
    <row r="40075" spans="2:5" ht="13.5" customHeight="1">
      <c r="B40075" t="str">
        <f t="shared" si="626"/>
        <v>---0</v>
      </c>
      <c r="E40075">
        <v>0</v>
      </c>
    </row>
    <row r="40076" spans="2:5" ht="13.5" customHeight="1">
      <c r="B40076" t="str">
        <f t="shared" si="626"/>
        <v>---0</v>
      </c>
      <c r="E40076">
        <v>0</v>
      </c>
    </row>
    <row r="40077" spans="2:5" ht="13.5" customHeight="1">
      <c r="B40077" t="str">
        <f t="shared" si="626"/>
        <v>---0</v>
      </c>
      <c r="E40077">
        <v>0</v>
      </c>
    </row>
    <row r="40078" spans="2:5" ht="13.5" customHeight="1">
      <c r="B40078" t="str">
        <f t="shared" si="626"/>
        <v>---0</v>
      </c>
      <c r="E40078">
        <v>0</v>
      </c>
    </row>
    <row r="40079" spans="2:5" ht="13.5" customHeight="1">
      <c r="B40079" t="str">
        <f t="shared" si="626"/>
        <v>---0</v>
      </c>
      <c r="E40079">
        <v>0</v>
      </c>
    </row>
    <row r="40080" spans="2:5" ht="13.5" customHeight="1">
      <c r="B40080" t="str">
        <f t="shared" si="626"/>
        <v>---0</v>
      </c>
      <c r="E40080">
        <v>0</v>
      </c>
    </row>
    <row r="40081" spans="2:5" ht="13.5" customHeight="1">
      <c r="B40081" t="str">
        <f t="shared" si="626"/>
        <v>---0</v>
      </c>
      <c r="E40081">
        <v>0</v>
      </c>
    </row>
    <row r="40082" spans="2:5" ht="13.5" customHeight="1">
      <c r="B40082" t="str">
        <f t="shared" si="626"/>
        <v>---0</v>
      </c>
      <c r="E40082">
        <v>0</v>
      </c>
    </row>
    <row r="40083" spans="2:5" ht="13.5" customHeight="1">
      <c r="B40083" t="str">
        <f t="shared" si="626"/>
        <v>---0</v>
      </c>
      <c r="E40083">
        <v>0</v>
      </c>
    </row>
    <row r="40084" spans="2:5" ht="13.5" customHeight="1">
      <c r="B40084" t="str">
        <f t="shared" si="626"/>
        <v>---0</v>
      </c>
      <c r="E40084">
        <v>0</v>
      </c>
    </row>
    <row r="40085" spans="2:5" ht="13.5" customHeight="1">
      <c r="B40085" t="str">
        <f t="shared" si="626"/>
        <v>---0</v>
      </c>
      <c r="E40085">
        <v>0</v>
      </c>
    </row>
    <row r="40086" spans="2:5" ht="13.5" customHeight="1">
      <c r="B40086" t="str">
        <f t="shared" si="626"/>
        <v>---0</v>
      </c>
      <c r="E40086">
        <v>0</v>
      </c>
    </row>
    <row r="40087" spans="2:5" ht="13.5" customHeight="1">
      <c r="B40087" t="str">
        <f t="shared" si="626"/>
        <v>---0</v>
      </c>
      <c r="E40087">
        <v>0</v>
      </c>
    </row>
    <row r="40088" spans="2:5" ht="13.5" customHeight="1">
      <c r="B40088" t="str">
        <f t="shared" si="626"/>
        <v>---0</v>
      </c>
      <c r="E40088">
        <v>0</v>
      </c>
    </row>
    <row r="40089" spans="2:5" ht="13.5" customHeight="1">
      <c r="B40089" t="str">
        <f t="shared" si="626"/>
        <v>---0</v>
      </c>
      <c r="E40089">
        <v>0</v>
      </c>
    </row>
    <row r="40090" spans="2:5" ht="13.5" customHeight="1">
      <c r="B40090" t="str">
        <f t="shared" si="626"/>
        <v>---0</v>
      </c>
      <c r="E40090">
        <v>0</v>
      </c>
    </row>
    <row r="40091" spans="2:5" ht="13.5" customHeight="1">
      <c r="B40091" t="str">
        <f t="shared" si="626"/>
        <v>---0</v>
      </c>
      <c r="E40091">
        <v>0</v>
      </c>
    </row>
    <row r="40092" spans="2:5" ht="13.5" customHeight="1">
      <c r="B40092" t="str">
        <f t="shared" si="626"/>
        <v>---0</v>
      </c>
      <c r="E40092">
        <v>0</v>
      </c>
    </row>
    <row r="40093" spans="2:5" ht="13.5" customHeight="1">
      <c r="B40093" t="str">
        <f t="shared" si="626"/>
        <v>---0</v>
      </c>
      <c r="E40093">
        <v>0</v>
      </c>
    </row>
    <row r="40094" spans="2:5" ht="13.5" customHeight="1">
      <c r="B40094" t="str">
        <f t="shared" si="626"/>
        <v>---0</v>
      </c>
      <c r="E40094">
        <v>0</v>
      </c>
    </row>
    <row r="40095" spans="2:5" ht="13.5" customHeight="1">
      <c r="B40095" t="str">
        <f t="shared" si="626"/>
        <v>---0</v>
      </c>
      <c r="E40095">
        <v>0</v>
      </c>
    </row>
    <row r="40096" spans="2:5" ht="13.5" customHeight="1">
      <c r="B40096" t="str">
        <f t="shared" si="626"/>
        <v>---0</v>
      </c>
      <c r="E40096">
        <v>0</v>
      </c>
    </row>
    <row r="40097" spans="2:5" ht="13.5" customHeight="1">
      <c r="B40097" t="str">
        <f t="shared" si="626"/>
        <v>---0</v>
      </c>
      <c r="E40097">
        <v>0</v>
      </c>
    </row>
    <row r="40098" spans="2:5" ht="13.5" customHeight="1">
      <c r="B40098" t="str">
        <f t="shared" si="626"/>
        <v>---0</v>
      </c>
      <c r="E40098">
        <v>0</v>
      </c>
    </row>
    <row r="40099" spans="2:5" ht="13.5" customHeight="1">
      <c r="B40099" t="str">
        <f t="shared" si="626"/>
        <v>---0</v>
      </c>
      <c r="E40099">
        <v>0</v>
      </c>
    </row>
    <row r="40100" spans="2:5" ht="13.5" customHeight="1">
      <c r="B40100" t="str">
        <f t="shared" si="626"/>
        <v>---0</v>
      </c>
      <c r="E40100">
        <v>0</v>
      </c>
    </row>
    <row r="40101" spans="2:5" ht="13.5" customHeight="1">
      <c r="B40101" t="str">
        <f t="shared" si="626"/>
        <v>---0</v>
      </c>
      <c r="E40101">
        <v>0</v>
      </c>
    </row>
    <row r="40102" spans="2:5" ht="13.5" customHeight="1">
      <c r="B40102" t="str">
        <f t="shared" si="626"/>
        <v>---0</v>
      </c>
      <c r="E40102">
        <v>0</v>
      </c>
    </row>
    <row r="40103" spans="2:5" ht="13.5" customHeight="1">
      <c r="B40103" t="str">
        <f t="shared" si="626"/>
        <v>---0</v>
      </c>
      <c r="E40103">
        <v>0</v>
      </c>
    </row>
    <row r="40104" spans="2:5" ht="13.5" customHeight="1">
      <c r="B40104" t="str">
        <f t="shared" si="626"/>
        <v>---0</v>
      </c>
      <c r="E40104">
        <v>0</v>
      </c>
    </row>
    <row r="40105" spans="2:5" ht="13.5" customHeight="1">
      <c r="B40105" t="str">
        <f t="shared" si="626"/>
        <v>---0</v>
      </c>
      <c r="E40105">
        <v>0</v>
      </c>
    </row>
    <row r="40106" spans="2:5" ht="13.5" customHeight="1">
      <c r="B40106" t="str">
        <f t="shared" si="626"/>
        <v>---0</v>
      </c>
      <c r="E40106">
        <v>0</v>
      </c>
    </row>
    <row r="40107" spans="2:5" ht="13.5" customHeight="1">
      <c r="B40107" t="str">
        <f t="shared" si="626"/>
        <v>---0</v>
      </c>
      <c r="E40107">
        <v>0</v>
      </c>
    </row>
    <row r="40108" spans="2:5" ht="13.5" customHeight="1">
      <c r="B40108" t="str">
        <f t="shared" si="626"/>
        <v>---0</v>
      </c>
      <c r="E40108">
        <v>0</v>
      </c>
    </row>
    <row r="40109" spans="2:5" ht="13.5" customHeight="1">
      <c r="B40109" t="str">
        <f t="shared" si="626"/>
        <v>---0</v>
      </c>
      <c r="E40109">
        <v>0</v>
      </c>
    </row>
    <row r="40110" spans="2:5" ht="13.5" customHeight="1">
      <c r="B40110" t="str">
        <f t="shared" si="626"/>
        <v>---0</v>
      </c>
      <c r="E40110">
        <v>0</v>
      </c>
    </row>
    <row r="40111" spans="2:5" ht="13.5" customHeight="1">
      <c r="B40111" t="str">
        <f t="shared" si="626"/>
        <v>---0</v>
      </c>
      <c r="E40111">
        <v>0</v>
      </c>
    </row>
    <row r="40112" spans="2:5" ht="13.5" customHeight="1">
      <c r="B40112" t="str">
        <f t="shared" si="626"/>
        <v>---0</v>
      </c>
      <c r="E40112">
        <v>0</v>
      </c>
    </row>
    <row r="40113" spans="2:5" ht="13.5" customHeight="1">
      <c r="B40113" t="str">
        <f t="shared" si="626"/>
        <v>---0</v>
      </c>
      <c r="E40113">
        <v>0</v>
      </c>
    </row>
    <row r="40114" spans="2:5" ht="13.5" customHeight="1">
      <c r="B40114" t="str">
        <f t="shared" si="626"/>
        <v>---0</v>
      </c>
      <c r="E40114">
        <v>0</v>
      </c>
    </row>
    <row r="40115" spans="2:5" ht="13.5" customHeight="1">
      <c r="B40115" t="str">
        <f t="shared" si="626"/>
        <v>---0</v>
      </c>
      <c r="E40115">
        <v>0</v>
      </c>
    </row>
    <row r="40116" spans="2:5" ht="13.5" customHeight="1">
      <c r="B40116" t="str">
        <f t="shared" si="626"/>
        <v>---0</v>
      </c>
      <c r="E40116">
        <v>0</v>
      </c>
    </row>
    <row r="40117" spans="2:5" ht="13.5" customHeight="1">
      <c r="B40117" t="str">
        <f t="shared" si="626"/>
        <v>---0</v>
      </c>
      <c r="E40117">
        <v>0</v>
      </c>
    </row>
    <row r="40118" spans="2:5" ht="13.5" customHeight="1">
      <c r="B40118" t="str">
        <f t="shared" si="626"/>
        <v>---0</v>
      </c>
      <c r="E40118">
        <v>0</v>
      </c>
    </row>
    <row r="40119" spans="2:5" ht="13.5" customHeight="1">
      <c r="B40119" t="str">
        <f t="shared" si="626"/>
        <v>---0</v>
      </c>
      <c r="E40119">
        <v>0</v>
      </c>
    </row>
    <row r="40120" spans="2:5" ht="13.5" customHeight="1">
      <c r="B40120" t="str">
        <f t="shared" si="626"/>
        <v>---0</v>
      </c>
      <c r="E40120">
        <v>0</v>
      </c>
    </row>
    <row r="40121" spans="2:5" ht="13.5" customHeight="1">
      <c r="B40121" t="str">
        <f t="shared" si="626"/>
        <v>---0</v>
      </c>
      <c r="E40121">
        <v>0</v>
      </c>
    </row>
    <row r="40122" spans="2:5" ht="13.5" customHeight="1">
      <c r="B40122" t="str">
        <f t="shared" si="626"/>
        <v>---0</v>
      </c>
      <c r="E40122">
        <v>0</v>
      </c>
    </row>
    <row r="40123" spans="2:5" ht="13.5" customHeight="1">
      <c r="B40123" t="str">
        <f t="shared" si="626"/>
        <v>---0</v>
      </c>
      <c r="E40123">
        <v>0</v>
      </c>
    </row>
    <row r="40124" spans="2:5" ht="13.5" customHeight="1">
      <c r="B40124" t="str">
        <f t="shared" si="626"/>
        <v>---0</v>
      </c>
      <c r="E40124">
        <v>0</v>
      </c>
    </row>
    <row r="40125" spans="2:5" ht="13.5" customHeight="1">
      <c r="B40125" t="str">
        <f t="shared" si="626"/>
        <v>---0</v>
      </c>
      <c r="E40125">
        <v>0</v>
      </c>
    </row>
    <row r="40126" spans="2:5" ht="13.5" customHeight="1">
      <c r="B40126" t="str">
        <f t="shared" si="626"/>
        <v>---0</v>
      </c>
      <c r="E40126">
        <v>0</v>
      </c>
    </row>
    <row r="40127" spans="2:5" ht="13.5" customHeight="1">
      <c r="B40127" t="str">
        <f t="shared" si="626"/>
        <v>---0</v>
      </c>
      <c r="E40127">
        <v>0</v>
      </c>
    </row>
    <row r="40128" spans="2:5" ht="13.5" customHeight="1">
      <c r="B40128" t="str">
        <f t="shared" si="626"/>
        <v>---0</v>
      </c>
      <c r="E40128">
        <v>0</v>
      </c>
    </row>
    <row r="40129" spans="2:5" ht="13.5" customHeight="1">
      <c r="B40129" t="str">
        <f t="shared" si="626"/>
        <v>---0</v>
      </c>
      <c r="E40129">
        <v>0</v>
      </c>
    </row>
    <row r="40130" spans="2:5" ht="13.5" customHeight="1">
      <c r="B40130" t="str">
        <f t="shared" si="626"/>
        <v>---0</v>
      </c>
      <c r="E40130">
        <v>0</v>
      </c>
    </row>
    <row r="40131" spans="2:5" ht="13.5" customHeight="1">
      <c r="B40131" t="str">
        <f t="shared" ref="B40131:B40194" si="627">A40131&amp;"---"&amp;E40131</f>
        <v>---0</v>
      </c>
      <c r="E40131">
        <v>0</v>
      </c>
    </row>
    <row r="40132" spans="2:5" ht="13.5" customHeight="1">
      <c r="B40132" t="str">
        <f t="shared" si="627"/>
        <v>---0</v>
      </c>
      <c r="E40132">
        <v>0</v>
      </c>
    </row>
    <row r="40133" spans="2:5" ht="13.5" customHeight="1">
      <c r="B40133" t="str">
        <f t="shared" si="627"/>
        <v>---0</v>
      </c>
      <c r="E40133">
        <v>0</v>
      </c>
    </row>
    <row r="40134" spans="2:5" ht="13.5" customHeight="1">
      <c r="B40134" t="str">
        <f t="shared" si="627"/>
        <v>---0</v>
      </c>
      <c r="E40134">
        <v>0</v>
      </c>
    </row>
    <row r="40135" spans="2:5" ht="13.5" customHeight="1">
      <c r="B40135" t="str">
        <f t="shared" si="627"/>
        <v>---0</v>
      </c>
      <c r="E40135">
        <v>0</v>
      </c>
    </row>
    <row r="40136" spans="2:5" ht="13.5" customHeight="1">
      <c r="B40136" t="str">
        <f t="shared" si="627"/>
        <v>---0</v>
      </c>
      <c r="E40136">
        <v>0</v>
      </c>
    </row>
    <row r="40137" spans="2:5" ht="13.5" customHeight="1">
      <c r="B40137" t="str">
        <f t="shared" si="627"/>
        <v>---0</v>
      </c>
      <c r="E40137">
        <v>0</v>
      </c>
    </row>
    <row r="40138" spans="2:5" ht="13.5" customHeight="1">
      <c r="B40138" t="str">
        <f t="shared" si="627"/>
        <v>---0</v>
      </c>
      <c r="E40138">
        <v>0</v>
      </c>
    </row>
    <row r="40139" spans="2:5" ht="13.5" customHeight="1">
      <c r="B40139" t="str">
        <f t="shared" si="627"/>
        <v>---0</v>
      </c>
      <c r="E40139">
        <v>0</v>
      </c>
    </row>
    <row r="40140" spans="2:5" ht="13.5" customHeight="1">
      <c r="B40140" t="str">
        <f t="shared" si="627"/>
        <v>---0</v>
      </c>
      <c r="E40140">
        <v>0</v>
      </c>
    </row>
    <row r="40141" spans="2:5" ht="13.5" customHeight="1">
      <c r="B40141" t="str">
        <f t="shared" si="627"/>
        <v>---0</v>
      </c>
      <c r="E40141">
        <v>0</v>
      </c>
    </row>
    <row r="40142" spans="2:5" ht="13.5" customHeight="1">
      <c r="B40142" t="str">
        <f t="shared" si="627"/>
        <v>---0</v>
      </c>
      <c r="E40142">
        <v>0</v>
      </c>
    </row>
    <row r="40143" spans="2:5" ht="13.5" customHeight="1">
      <c r="B40143" t="str">
        <f t="shared" si="627"/>
        <v>---0</v>
      </c>
      <c r="E40143">
        <v>0</v>
      </c>
    </row>
    <row r="40144" spans="2:5" ht="13.5" customHeight="1">
      <c r="B40144" t="str">
        <f t="shared" si="627"/>
        <v>---0</v>
      </c>
      <c r="E40144">
        <v>0</v>
      </c>
    </row>
    <row r="40145" spans="2:5" ht="13.5" customHeight="1">
      <c r="B40145" t="str">
        <f t="shared" si="627"/>
        <v>---0</v>
      </c>
      <c r="E40145">
        <v>0</v>
      </c>
    </row>
    <row r="40146" spans="2:5" ht="13.5" customHeight="1">
      <c r="B40146" t="str">
        <f t="shared" si="627"/>
        <v>---0</v>
      </c>
      <c r="E40146">
        <v>0</v>
      </c>
    </row>
    <row r="40147" spans="2:5" ht="13.5" customHeight="1">
      <c r="B40147" t="str">
        <f t="shared" si="627"/>
        <v>---0</v>
      </c>
      <c r="E40147">
        <v>0</v>
      </c>
    </row>
    <row r="40148" spans="2:5" ht="13.5" customHeight="1">
      <c r="B40148" t="str">
        <f t="shared" si="627"/>
        <v>---0</v>
      </c>
      <c r="E40148">
        <v>0</v>
      </c>
    </row>
    <row r="40149" spans="2:5" ht="13.5" customHeight="1">
      <c r="B40149" t="str">
        <f t="shared" si="627"/>
        <v>---0</v>
      </c>
      <c r="E40149">
        <v>0</v>
      </c>
    </row>
    <row r="40150" spans="2:5" ht="13.5" customHeight="1">
      <c r="B40150" t="str">
        <f t="shared" si="627"/>
        <v>---0</v>
      </c>
      <c r="E40150">
        <v>0</v>
      </c>
    </row>
    <row r="40151" spans="2:5" ht="13.5" customHeight="1">
      <c r="B40151" t="str">
        <f t="shared" si="627"/>
        <v>---0</v>
      </c>
      <c r="E40151">
        <v>0</v>
      </c>
    </row>
    <row r="40152" spans="2:5" ht="13.5" customHeight="1">
      <c r="B40152" t="str">
        <f t="shared" si="627"/>
        <v>---0</v>
      </c>
      <c r="E40152">
        <v>0</v>
      </c>
    </row>
    <row r="40153" spans="2:5" ht="13.5" customHeight="1">
      <c r="B40153" t="str">
        <f t="shared" si="627"/>
        <v>---0</v>
      </c>
      <c r="E40153">
        <v>0</v>
      </c>
    </row>
    <row r="40154" spans="2:5" ht="13.5" customHeight="1">
      <c r="B40154" t="str">
        <f t="shared" si="627"/>
        <v>---0</v>
      </c>
      <c r="E40154">
        <v>0</v>
      </c>
    </row>
    <row r="40155" spans="2:5" ht="13.5" customHeight="1">
      <c r="B40155" t="str">
        <f t="shared" si="627"/>
        <v>---0</v>
      </c>
      <c r="E40155">
        <v>0</v>
      </c>
    </row>
    <row r="40156" spans="2:5" ht="13.5" customHeight="1">
      <c r="B40156" t="str">
        <f t="shared" si="627"/>
        <v>---0</v>
      </c>
      <c r="E40156">
        <v>0</v>
      </c>
    </row>
    <row r="40157" spans="2:5" ht="13.5" customHeight="1">
      <c r="B40157" t="str">
        <f t="shared" si="627"/>
        <v>---0</v>
      </c>
      <c r="E40157">
        <v>0</v>
      </c>
    </row>
    <row r="40158" spans="2:5" ht="13.5" customHeight="1">
      <c r="B40158" t="str">
        <f t="shared" si="627"/>
        <v>---0</v>
      </c>
      <c r="E40158">
        <v>0</v>
      </c>
    </row>
    <row r="40159" spans="2:5" ht="13.5" customHeight="1">
      <c r="B40159" t="str">
        <f t="shared" si="627"/>
        <v>---0</v>
      </c>
      <c r="E40159">
        <v>0</v>
      </c>
    </row>
    <row r="40160" spans="2:5" ht="13.5" customHeight="1">
      <c r="B40160" t="str">
        <f t="shared" si="627"/>
        <v>---0</v>
      </c>
      <c r="E40160">
        <v>0</v>
      </c>
    </row>
    <row r="40161" spans="2:5" ht="13.5" customHeight="1">
      <c r="B40161" t="str">
        <f t="shared" si="627"/>
        <v>---0</v>
      </c>
      <c r="E40161">
        <v>0</v>
      </c>
    </row>
    <row r="40162" spans="2:5" ht="13.5" customHeight="1">
      <c r="B40162" t="str">
        <f t="shared" si="627"/>
        <v>---0</v>
      </c>
      <c r="E40162">
        <v>0</v>
      </c>
    </row>
    <row r="40163" spans="2:5" ht="13.5" customHeight="1">
      <c r="B40163" t="str">
        <f t="shared" si="627"/>
        <v>---0</v>
      </c>
      <c r="E40163">
        <v>0</v>
      </c>
    </row>
    <row r="40164" spans="2:5" ht="13.5" customHeight="1">
      <c r="B40164" t="str">
        <f t="shared" si="627"/>
        <v>---0</v>
      </c>
      <c r="E40164">
        <v>0</v>
      </c>
    </row>
    <row r="40165" spans="2:5" ht="13.5" customHeight="1">
      <c r="B40165" t="str">
        <f t="shared" si="627"/>
        <v>---0</v>
      </c>
      <c r="E40165">
        <v>0</v>
      </c>
    </row>
    <row r="40166" spans="2:5" ht="13.5" customHeight="1">
      <c r="B40166" t="str">
        <f t="shared" si="627"/>
        <v>---0</v>
      </c>
      <c r="E40166">
        <v>0</v>
      </c>
    </row>
    <row r="40167" spans="2:5" ht="13.5" customHeight="1">
      <c r="B40167" t="str">
        <f t="shared" si="627"/>
        <v>---0</v>
      </c>
      <c r="E40167">
        <v>0</v>
      </c>
    </row>
    <row r="40168" spans="2:5" ht="13.5" customHeight="1">
      <c r="B40168" t="str">
        <f t="shared" si="627"/>
        <v>---0</v>
      </c>
      <c r="E40168">
        <v>0</v>
      </c>
    </row>
    <row r="40169" spans="2:5" ht="13.5" customHeight="1">
      <c r="B40169" t="str">
        <f t="shared" si="627"/>
        <v>---0</v>
      </c>
      <c r="E40169">
        <v>0</v>
      </c>
    </row>
    <row r="40170" spans="2:5" ht="13.5" customHeight="1">
      <c r="B40170" t="str">
        <f t="shared" si="627"/>
        <v>---0</v>
      </c>
      <c r="E40170">
        <v>0</v>
      </c>
    </row>
    <row r="40171" spans="2:5" ht="13.5" customHeight="1">
      <c r="B40171" t="str">
        <f t="shared" si="627"/>
        <v>---0</v>
      </c>
      <c r="E40171">
        <v>0</v>
      </c>
    </row>
    <row r="40172" spans="2:5" ht="13.5" customHeight="1">
      <c r="B40172" t="str">
        <f t="shared" si="627"/>
        <v>---0</v>
      </c>
      <c r="E40172">
        <v>0</v>
      </c>
    </row>
    <row r="40173" spans="2:5" ht="13.5" customHeight="1">
      <c r="B40173" t="str">
        <f t="shared" si="627"/>
        <v>---0</v>
      </c>
      <c r="E40173">
        <v>0</v>
      </c>
    </row>
    <row r="40174" spans="2:5" ht="13.5" customHeight="1">
      <c r="B40174" t="str">
        <f t="shared" si="627"/>
        <v>---0</v>
      </c>
      <c r="E40174">
        <v>0</v>
      </c>
    </row>
    <row r="40175" spans="2:5" ht="13.5" customHeight="1">
      <c r="B40175" t="str">
        <f t="shared" si="627"/>
        <v>---0</v>
      </c>
      <c r="E40175">
        <v>0</v>
      </c>
    </row>
    <row r="40176" spans="2:5" ht="13.5" customHeight="1">
      <c r="B40176" t="str">
        <f t="shared" si="627"/>
        <v>---0</v>
      </c>
      <c r="E40176">
        <v>0</v>
      </c>
    </row>
    <row r="40177" spans="2:5" ht="13.5" customHeight="1">
      <c r="B40177" t="str">
        <f t="shared" si="627"/>
        <v>---0</v>
      </c>
      <c r="E40177">
        <v>0</v>
      </c>
    </row>
    <row r="40178" spans="2:5" ht="13.5" customHeight="1">
      <c r="B40178" t="str">
        <f t="shared" si="627"/>
        <v>---0</v>
      </c>
      <c r="E40178">
        <v>0</v>
      </c>
    </row>
    <row r="40179" spans="2:5" ht="13.5" customHeight="1">
      <c r="B40179" t="str">
        <f t="shared" si="627"/>
        <v>---0</v>
      </c>
      <c r="E40179">
        <v>0</v>
      </c>
    </row>
    <row r="40180" spans="2:5" ht="13.5" customHeight="1">
      <c r="B40180" t="str">
        <f t="shared" si="627"/>
        <v>---0</v>
      </c>
      <c r="E40180">
        <v>0</v>
      </c>
    </row>
    <row r="40181" spans="2:5" ht="13.5" customHeight="1">
      <c r="B40181" t="str">
        <f t="shared" si="627"/>
        <v>---0</v>
      </c>
      <c r="E40181">
        <v>0</v>
      </c>
    </row>
    <row r="40182" spans="2:5" ht="13.5" customHeight="1">
      <c r="B40182" t="str">
        <f t="shared" si="627"/>
        <v>---0</v>
      </c>
      <c r="E40182">
        <v>0</v>
      </c>
    </row>
    <row r="40183" spans="2:5" ht="13.5" customHeight="1">
      <c r="B40183" t="str">
        <f t="shared" si="627"/>
        <v>---0</v>
      </c>
      <c r="E40183">
        <v>0</v>
      </c>
    </row>
    <row r="40184" spans="2:5" ht="13.5" customHeight="1">
      <c r="B40184" t="str">
        <f t="shared" si="627"/>
        <v>---0</v>
      </c>
      <c r="E40184">
        <v>0</v>
      </c>
    </row>
    <row r="40185" spans="2:5" ht="13.5" customHeight="1">
      <c r="B40185" t="str">
        <f t="shared" si="627"/>
        <v>---0</v>
      </c>
      <c r="E40185">
        <v>0</v>
      </c>
    </row>
    <row r="40186" spans="2:5" ht="13.5" customHeight="1">
      <c r="B40186" t="str">
        <f t="shared" si="627"/>
        <v>---0</v>
      </c>
      <c r="E40186">
        <v>0</v>
      </c>
    </row>
    <row r="40187" spans="2:5" ht="13.5" customHeight="1">
      <c r="B40187" t="str">
        <f t="shared" si="627"/>
        <v>---0</v>
      </c>
      <c r="E40187">
        <v>0</v>
      </c>
    </row>
    <row r="40188" spans="2:5" ht="13.5" customHeight="1">
      <c r="B40188" t="str">
        <f t="shared" si="627"/>
        <v>---0</v>
      </c>
      <c r="E40188">
        <v>0</v>
      </c>
    </row>
    <row r="40189" spans="2:5" ht="13.5" customHeight="1">
      <c r="B40189" t="str">
        <f t="shared" si="627"/>
        <v>---0</v>
      </c>
      <c r="E40189">
        <v>0</v>
      </c>
    </row>
    <row r="40190" spans="2:5" ht="13.5" customHeight="1">
      <c r="B40190" t="str">
        <f t="shared" si="627"/>
        <v>---0</v>
      </c>
      <c r="E40190">
        <v>0</v>
      </c>
    </row>
    <row r="40191" spans="2:5" ht="13.5" customHeight="1">
      <c r="B40191" t="str">
        <f t="shared" si="627"/>
        <v>---0</v>
      </c>
      <c r="E40191">
        <v>0</v>
      </c>
    </row>
    <row r="40192" spans="2:5" ht="13.5" customHeight="1">
      <c r="B40192" t="str">
        <f t="shared" si="627"/>
        <v>---0</v>
      </c>
      <c r="E40192">
        <v>0</v>
      </c>
    </row>
    <row r="40193" spans="2:5" ht="13.5" customHeight="1">
      <c r="B40193" t="str">
        <f t="shared" si="627"/>
        <v>---0</v>
      </c>
      <c r="E40193">
        <v>0</v>
      </c>
    </row>
    <row r="40194" spans="2:5" ht="13.5" customHeight="1">
      <c r="B40194" t="str">
        <f t="shared" si="627"/>
        <v>---0</v>
      </c>
      <c r="E40194">
        <v>0</v>
      </c>
    </row>
    <row r="40195" spans="2:5" ht="13.5" customHeight="1">
      <c r="B40195" t="str">
        <f t="shared" ref="B40195:B40258" si="628">A40195&amp;"---"&amp;E40195</f>
        <v>---0</v>
      </c>
      <c r="E40195">
        <v>0</v>
      </c>
    </row>
    <row r="40196" spans="2:5" ht="13.5" customHeight="1">
      <c r="B40196" t="str">
        <f t="shared" si="628"/>
        <v>---0</v>
      </c>
      <c r="E40196">
        <v>0</v>
      </c>
    </row>
    <row r="40197" spans="2:5" ht="13.5" customHeight="1">
      <c r="B40197" t="str">
        <f t="shared" si="628"/>
        <v>---0</v>
      </c>
      <c r="E40197">
        <v>0</v>
      </c>
    </row>
    <row r="40198" spans="2:5" ht="13.5" customHeight="1">
      <c r="B40198" t="str">
        <f t="shared" si="628"/>
        <v>---0</v>
      </c>
      <c r="E40198">
        <v>0</v>
      </c>
    </row>
    <row r="40199" spans="2:5" ht="13.5" customHeight="1">
      <c r="B40199" t="str">
        <f t="shared" si="628"/>
        <v>---0</v>
      </c>
      <c r="E40199">
        <v>0</v>
      </c>
    </row>
    <row r="40200" spans="2:5" ht="13.5" customHeight="1">
      <c r="B40200" t="str">
        <f t="shared" si="628"/>
        <v>---0</v>
      </c>
      <c r="E40200">
        <v>0</v>
      </c>
    </row>
    <row r="40201" spans="2:5" ht="13.5" customHeight="1">
      <c r="B40201" t="str">
        <f t="shared" si="628"/>
        <v>---0</v>
      </c>
      <c r="E40201">
        <v>0</v>
      </c>
    </row>
    <row r="40202" spans="2:5" ht="13.5" customHeight="1">
      <c r="B40202" t="str">
        <f t="shared" si="628"/>
        <v>---0</v>
      </c>
      <c r="E40202">
        <v>0</v>
      </c>
    </row>
    <row r="40203" spans="2:5" ht="13.5" customHeight="1">
      <c r="B40203" t="str">
        <f t="shared" si="628"/>
        <v>---0</v>
      </c>
      <c r="E40203">
        <v>0</v>
      </c>
    </row>
    <row r="40204" spans="2:5" ht="13.5" customHeight="1">
      <c r="B40204" t="str">
        <f t="shared" si="628"/>
        <v>---0</v>
      </c>
      <c r="E40204">
        <v>0</v>
      </c>
    </row>
    <row r="40205" spans="2:5" ht="13.5" customHeight="1">
      <c r="B40205" t="str">
        <f t="shared" si="628"/>
        <v>---0</v>
      </c>
      <c r="E40205">
        <v>0</v>
      </c>
    </row>
    <row r="40206" spans="2:5" ht="13.5" customHeight="1">
      <c r="B40206" t="str">
        <f t="shared" si="628"/>
        <v>---0</v>
      </c>
      <c r="E40206">
        <v>0</v>
      </c>
    </row>
    <row r="40207" spans="2:5" ht="13.5" customHeight="1">
      <c r="B40207" t="str">
        <f t="shared" si="628"/>
        <v>---0</v>
      </c>
      <c r="E40207">
        <v>0</v>
      </c>
    </row>
    <row r="40208" spans="2:5" ht="13.5" customHeight="1">
      <c r="B40208" t="str">
        <f t="shared" si="628"/>
        <v>---0</v>
      </c>
      <c r="E40208">
        <v>0</v>
      </c>
    </row>
    <row r="40209" spans="2:5" ht="13.5" customHeight="1">
      <c r="B40209" t="str">
        <f t="shared" si="628"/>
        <v>---0</v>
      </c>
      <c r="E40209">
        <v>0</v>
      </c>
    </row>
    <row r="40210" spans="2:5" ht="13.5" customHeight="1">
      <c r="B40210" t="str">
        <f t="shared" si="628"/>
        <v>---0</v>
      </c>
      <c r="E40210">
        <v>0</v>
      </c>
    </row>
    <row r="40211" spans="2:5" ht="13.5" customHeight="1">
      <c r="B40211" t="str">
        <f t="shared" si="628"/>
        <v>---0</v>
      </c>
      <c r="E40211">
        <v>0</v>
      </c>
    </row>
    <row r="40212" spans="2:5" ht="13.5" customHeight="1">
      <c r="B40212" t="str">
        <f t="shared" si="628"/>
        <v>---0</v>
      </c>
      <c r="E40212">
        <v>0</v>
      </c>
    </row>
    <row r="40213" spans="2:5" ht="13.5" customHeight="1">
      <c r="B40213" t="str">
        <f t="shared" si="628"/>
        <v>---0</v>
      </c>
      <c r="E40213">
        <v>0</v>
      </c>
    </row>
    <row r="40214" spans="2:5" ht="13.5" customHeight="1">
      <c r="B40214" t="str">
        <f t="shared" si="628"/>
        <v>---0</v>
      </c>
      <c r="E40214">
        <v>0</v>
      </c>
    </row>
    <row r="40215" spans="2:5" ht="13.5" customHeight="1">
      <c r="B40215" t="str">
        <f t="shared" si="628"/>
        <v>---0</v>
      </c>
      <c r="E40215">
        <v>0</v>
      </c>
    </row>
    <row r="40216" spans="2:5" ht="13.5" customHeight="1">
      <c r="B40216" t="str">
        <f t="shared" si="628"/>
        <v>---0</v>
      </c>
      <c r="E40216">
        <v>0</v>
      </c>
    </row>
    <row r="40217" spans="2:5" ht="13.5" customHeight="1">
      <c r="B40217" t="str">
        <f t="shared" si="628"/>
        <v>---0</v>
      </c>
      <c r="E40217">
        <v>0</v>
      </c>
    </row>
    <row r="40218" spans="2:5" ht="13.5" customHeight="1">
      <c r="B40218" t="str">
        <f t="shared" si="628"/>
        <v>---0</v>
      </c>
      <c r="E40218">
        <v>0</v>
      </c>
    </row>
    <row r="40219" spans="2:5" ht="13.5" customHeight="1">
      <c r="B40219" t="str">
        <f t="shared" si="628"/>
        <v>---0</v>
      </c>
      <c r="E40219">
        <v>0</v>
      </c>
    </row>
    <row r="40220" spans="2:5" ht="13.5" customHeight="1">
      <c r="B40220" t="str">
        <f t="shared" si="628"/>
        <v>---0</v>
      </c>
      <c r="E40220">
        <v>0</v>
      </c>
    </row>
    <row r="40221" spans="2:5" ht="13.5" customHeight="1">
      <c r="B40221" t="str">
        <f t="shared" si="628"/>
        <v>---0</v>
      </c>
      <c r="E40221">
        <v>0</v>
      </c>
    </row>
    <row r="40222" spans="2:5">
      <c r="B40222" t="str">
        <f t="shared" si="628"/>
        <v>---0</v>
      </c>
      <c r="E40222">
        <v>0</v>
      </c>
    </row>
    <row r="40223" spans="2:5" ht="13.5" customHeight="1">
      <c r="B40223" t="str">
        <f t="shared" si="628"/>
        <v>---0</v>
      </c>
      <c r="E40223">
        <v>0</v>
      </c>
    </row>
    <row r="40224" spans="2:5" ht="13.5" customHeight="1">
      <c r="B40224" t="str">
        <f t="shared" si="628"/>
        <v>---0</v>
      </c>
      <c r="E40224">
        <v>0</v>
      </c>
    </row>
    <row r="40225" spans="2:5" ht="13.5" customHeight="1">
      <c r="B40225" t="str">
        <f t="shared" si="628"/>
        <v>---0</v>
      </c>
      <c r="E40225">
        <v>0</v>
      </c>
    </row>
    <row r="40226" spans="2:5" ht="13.5" customHeight="1">
      <c r="B40226" t="str">
        <f t="shared" si="628"/>
        <v>---0</v>
      </c>
      <c r="E40226">
        <v>0</v>
      </c>
    </row>
    <row r="40227" spans="2:5" ht="13.5" customHeight="1">
      <c r="B40227" t="str">
        <f t="shared" si="628"/>
        <v>---0</v>
      </c>
      <c r="E40227">
        <v>0</v>
      </c>
    </row>
    <row r="40228" spans="2:5" ht="13.5" customHeight="1">
      <c r="B40228" t="str">
        <f t="shared" si="628"/>
        <v>---0</v>
      </c>
      <c r="E40228">
        <v>0</v>
      </c>
    </row>
    <row r="40229" spans="2:5" ht="13.5" customHeight="1">
      <c r="B40229" t="str">
        <f t="shared" si="628"/>
        <v>---0</v>
      </c>
      <c r="E40229">
        <v>0</v>
      </c>
    </row>
    <row r="40230" spans="2:5" ht="13.5" customHeight="1">
      <c r="B40230" t="str">
        <f t="shared" si="628"/>
        <v>---0</v>
      </c>
      <c r="E40230">
        <v>0</v>
      </c>
    </row>
    <row r="40231" spans="2:5" ht="13.5" customHeight="1">
      <c r="B40231" t="str">
        <f t="shared" si="628"/>
        <v>---0</v>
      </c>
      <c r="E40231">
        <v>0</v>
      </c>
    </row>
    <row r="40232" spans="2:5" ht="13.5" customHeight="1">
      <c r="B40232" t="str">
        <f t="shared" si="628"/>
        <v>---0</v>
      </c>
      <c r="E40232">
        <v>0</v>
      </c>
    </row>
    <row r="40233" spans="2:5" ht="13.5" customHeight="1">
      <c r="B40233" t="str">
        <f t="shared" si="628"/>
        <v>---0</v>
      </c>
      <c r="E40233">
        <v>0</v>
      </c>
    </row>
    <row r="40234" spans="2:5" ht="13.5" customHeight="1">
      <c r="B40234" t="str">
        <f t="shared" si="628"/>
        <v>---0</v>
      </c>
      <c r="E40234">
        <v>0</v>
      </c>
    </row>
    <row r="40235" spans="2:5" ht="13.5" customHeight="1">
      <c r="B40235" t="str">
        <f t="shared" si="628"/>
        <v>---0</v>
      </c>
      <c r="E40235">
        <v>0</v>
      </c>
    </row>
    <row r="40236" spans="2:5" ht="13.5" customHeight="1">
      <c r="B40236" t="str">
        <f t="shared" si="628"/>
        <v>---0</v>
      </c>
      <c r="E40236">
        <v>0</v>
      </c>
    </row>
    <row r="40237" spans="2:5" ht="13.5" customHeight="1">
      <c r="B40237" t="str">
        <f t="shared" si="628"/>
        <v>---0</v>
      </c>
      <c r="E40237">
        <v>0</v>
      </c>
    </row>
    <row r="40238" spans="2:5" ht="13.5" customHeight="1">
      <c r="B40238" t="str">
        <f t="shared" si="628"/>
        <v>---0</v>
      </c>
      <c r="E40238">
        <v>0</v>
      </c>
    </row>
    <row r="40239" spans="2:5" ht="13.5" customHeight="1">
      <c r="B40239" t="str">
        <f t="shared" si="628"/>
        <v>---0</v>
      </c>
      <c r="E40239">
        <v>0</v>
      </c>
    </row>
    <row r="40240" spans="2:5" ht="13.5" customHeight="1">
      <c r="B40240" t="str">
        <f t="shared" si="628"/>
        <v>---0</v>
      </c>
      <c r="E40240">
        <v>0</v>
      </c>
    </row>
    <row r="40241" spans="2:5" ht="13.5" customHeight="1">
      <c r="B40241" t="str">
        <f t="shared" si="628"/>
        <v>---0</v>
      </c>
      <c r="E40241">
        <v>0</v>
      </c>
    </row>
    <row r="40242" spans="2:5" ht="13.5" customHeight="1">
      <c r="B40242" t="str">
        <f t="shared" si="628"/>
        <v>---0</v>
      </c>
      <c r="E40242">
        <v>0</v>
      </c>
    </row>
    <row r="40243" spans="2:5" ht="13.5" customHeight="1">
      <c r="B40243" t="str">
        <f t="shared" si="628"/>
        <v>---0</v>
      </c>
      <c r="E40243">
        <v>0</v>
      </c>
    </row>
    <row r="40244" spans="2:5" ht="13.5" customHeight="1">
      <c r="B40244" t="str">
        <f t="shared" si="628"/>
        <v>---0</v>
      </c>
      <c r="E40244">
        <v>0</v>
      </c>
    </row>
    <row r="40245" spans="2:5" ht="13.5" customHeight="1">
      <c r="B40245" t="str">
        <f t="shared" si="628"/>
        <v>---0</v>
      </c>
      <c r="E40245">
        <v>0</v>
      </c>
    </row>
    <row r="40246" spans="2:5" ht="13.5" customHeight="1">
      <c r="B40246" t="str">
        <f t="shared" si="628"/>
        <v>---0</v>
      </c>
      <c r="E40246">
        <v>0</v>
      </c>
    </row>
    <row r="40247" spans="2:5" ht="13.5" customHeight="1">
      <c r="B40247" t="str">
        <f t="shared" si="628"/>
        <v>---0</v>
      </c>
      <c r="E40247">
        <v>0</v>
      </c>
    </row>
    <row r="40248" spans="2:5" ht="13.5" customHeight="1">
      <c r="B40248" t="str">
        <f t="shared" si="628"/>
        <v>---0</v>
      </c>
      <c r="E40248">
        <v>0</v>
      </c>
    </row>
    <row r="40249" spans="2:5" ht="13.5" customHeight="1">
      <c r="B40249" t="str">
        <f t="shared" si="628"/>
        <v>---0</v>
      </c>
      <c r="E40249">
        <v>0</v>
      </c>
    </row>
    <row r="40250" spans="2:5" ht="13.5" customHeight="1">
      <c r="B40250" t="str">
        <f t="shared" si="628"/>
        <v>---0</v>
      </c>
      <c r="E40250">
        <v>0</v>
      </c>
    </row>
    <row r="40251" spans="2:5" ht="13.5" customHeight="1">
      <c r="B40251" t="str">
        <f t="shared" si="628"/>
        <v>---0</v>
      </c>
      <c r="E40251">
        <v>0</v>
      </c>
    </row>
    <row r="40252" spans="2:5" ht="13.5" customHeight="1">
      <c r="B40252" t="str">
        <f t="shared" si="628"/>
        <v>---0</v>
      </c>
      <c r="E40252">
        <v>0</v>
      </c>
    </row>
    <row r="40253" spans="2:5" ht="13.5" customHeight="1">
      <c r="B40253" t="str">
        <f t="shared" si="628"/>
        <v>---0</v>
      </c>
      <c r="E40253">
        <v>0</v>
      </c>
    </row>
    <row r="40254" spans="2:5" ht="13.5" customHeight="1">
      <c r="B40254" t="str">
        <f t="shared" si="628"/>
        <v>---0</v>
      </c>
      <c r="E40254">
        <v>0</v>
      </c>
    </row>
    <row r="40255" spans="2:5" ht="13.5" customHeight="1">
      <c r="B40255" t="str">
        <f t="shared" si="628"/>
        <v>---0</v>
      </c>
      <c r="E40255">
        <v>0</v>
      </c>
    </row>
    <row r="40256" spans="2:5" ht="13.5" customHeight="1">
      <c r="B40256" t="str">
        <f t="shared" si="628"/>
        <v>---0</v>
      </c>
      <c r="E40256">
        <v>0</v>
      </c>
    </row>
    <row r="40257" spans="2:5" ht="13.5" customHeight="1">
      <c r="B40257" t="str">
        <f t="shared" si="628"/>
        <v>---0</v>
      </c>
      <c r="E40257">
        <v>0</v>
      </c>
    </row>
    <row r="40258" spans="2:5" ht="13.5" customHeight="1">
      <c r="B40258" t="str">
        <f t="shared" si="628"/>
        <v>---0</v>
      </c>
      <c r="E40258">
        <v>0</v>
      </c>
    </row>
    <row r="40259" spans="2:5" ht="13.5" customHeight="1">
      <c r="B40259" t="str">
        <f t="shared" ref="B40259:B40322" si="629">A40259&amp;"---"&amp;E40259</f>
        <v>---0</v>
      </c>
      <c r="E40259">
        <v>0</v>
      </c>
    </row>
    <row r="40260" spans="2:5" ht="13.5" customHeight="1">
      <c r="B40260" t="str">
        <f t="shared" si="629"/>
        <v>---0</v>
      </c>
      <c r="E40260">
        <v>0</v>
      </c>
    </row>
    <row r="40261" spans="2:5" ht="13.5" customHeight="1">
      <c r="B40261" t="str">
        <f t="shared" si="629"/>
        <v>---0</v>
      </c>
      <c r="E40261">
        <v>0</v>
      </c>
    </row>
    <row r="40262" spans="2:5" ht="13.5" customHeight="1">
      <c r="B40262" t="str">
        <f t="shared" si="629"/>
        <v>---0</v>
      </c>
      <c r="E40262">
        <v>0</v>
      </c>
    </row>
    <row r="40263" spans="2:5" ht="13.5" customHeight="1">
      <c r="B40263" t="str">
        <f t="shared" si="629"/>
        <v>---0</v>
      </c>
      <c r="E40263">
        <v>0</v>
      </c>
    </row>
    <row r="40264" spans="2:5" ht="13.5" customHeight="1">
      <c r="B40264" t="str">
        <f t="shared" si="629"/>
        <v>---0</v>
      </c>
      <c r="E40264">
        <v>0</v>
      </c>
    </row>
    <row r="40265" spans="2:5" ht="13.5" customHeight="1">
      <c r="B40265" t="str">
        <f t="shared" si="629"/>
        <v>---0</v>
      </c>
      <c r="E40265">
        <v>0</v>
      </c>
    </row>
    <row r="40266" spans="2:5" ht="13.5" customHeight="1">
      <c r="B40266" t="str">
        <f t="shared" si="629"/>
        <v>---0</v>
      </c>
      <c r="E40266">
        <v>0</v>
      </c>
    </row>
    <row r="40267" spans="2:5" ht="13.5" customHeight="1">
      <c r="B40267" t="str">
        <f t="shared" si="629"/>
        <v>---0</v>
      </c>
      <c r="E40267">
        <v>0</v>
      </c>
    </row>
    <row r="40268" spans="2:5" ht="13.5" customHeight="1">
      <c r="B40268" t="str">
        <f t="shared" si="629"/>
        <v>---0</v>
      </c>
      <c r="E40268">
        <v>0</v>
      </c>
    </row>
    <row r="40269" spans="2:5" ht="13.5" customHeight="1">
      <c r="B40269" t="str">
        <f t="shared" si="629"/>
        <v>---0</v>
      </c>
      <c r="E40269">
        <v>0</v>
      </c>
    </row>
    <row r="40270" spans="2:5" ht="13.5" customHeight="1">
      <c r="B40270" t="str">
        <f t="shared" si="629"/>
        <v>---0</v>
      </c>
      <c r="E40270">
        <v>0</v>
      </c>
    </row>
    <row r="40271" spans="2:5" ht="13.5" customHeight="1">
      <c r="B40271" t="str">
        <f t="shared" si="629"/>
        <v>---0</v>
      </c>
      <c r="E40271">
        <v>0</v>
      </c>
    </row>
    <row r="40272" spans="2:5" ht="13.5" customHeight="1">
      <c r="B40272" t="str">
        <f t="shared" si="629"/>
        <v>---0</v>
      </c>
      <c r="E40272">
        <v>0</v>
      </c>
    </row>
    <row r="40273" spans="2:5" ht="13.5" customHeight="1">
      <c r="B40273" t="str">
        <f t="shared" si="629"/>
        <v>---0</v>
      </c>
      <c r="E40273">
        <v>0</v>
      </c>
    </row>
    <row r="40274" spans="2:5" ht="13.5" customHeight="1">
      <c r="B40274" t="str">
        <f t="shared" si="629"/>
        <v>---0</v>
      </c>
      <c r="E40274">
        <v>0</v>
      </c>
    </row>
    <row r="40275" spans="2:5" ht="13.5" customHeight="1">
      <c r="B40275" t="str">
        <f t="shared" si="629"/>
        <v>---0</v>
      </c>
      <c r="E40275">
        <v>0</v>
      </c>
    </row>
    <row r="40276" spans="2:5" ht="13.5" customHeight="1">
      <c r="B40276" t="str">
        <f t="shared" si="629"/>
        <v>---0</v>
      </c>
      <c r="E40276">
        <v>0</v>
      </c>
    </row>
    <row r="40277" spans="2:5" ht="13.5" customHeight="1">
      <c r="B40277" t="str">
        <f t="shared" si="629"/>
        <v>---0</v>
      </c>
      <c r="E40277">
        <v>0</v>
      </c>
    </row>
    <row r="40278" spans="2:5" ht="13.5" customHeight="1">
      <c r="B40278" t="str">
        <f t="shared" si="629"/>
        <v>---0</v>
      </c>
      <c r="E40278">
        <v>0</v>
      </c>
    </row>
    <row r="40279" spans="2:5" ht="13.5" customHeight="1">
      <c r="B40279" t="str">
        <f t="shared" si="629"/>
        <v>---0</v>
      </c>
      <c r="E40279">
        <v>0</v>
      </c>
    </row>
    <row r="40280" spans="2:5" ht="13.5" customHeight="1">
      <c r="B40280" t="str">
        <f t="shared" si="629"/>
        <v>---0</v>
      </c>
      <c r="E40280">
        <v>0</v>
      </c>
    </row>
    <row r="40281" spans="2:5" ht="13.5" customHeight="1">
      <c r="B40281" t="str">
        <f t="shared" si="629"/>
        <v>---0</v>
      </c>
      <c r="E40281">
        <v>0</v>
      </c>
    </row>
    <row r="40282" spans="2:5" ht="13.5" customHeight="1">
      <c r="B40282" t="str">
        <f t="shared" si="629"/>
        <v>---0</v>
      </c>
      <c r="E40282">
        <v>0</v>
      </c>
    </row>
    <row r="40283" spans="2:5" ht="13.5" customHeight="1">
      <c r="B40283" t="str">
        <f t="shared" si="629"/>
        <v>---0</v>
      </c>
      <c r="E40283">
        <v>0</v>
      </c>
    </row>
    <row r="40284" spans="2:5" ht="13.5" customHeight="1">
      <c r="B40284" t="str">
        <f t="shared" si="629"/>
        <v>---0</v>
      </c>
      <c r="E40284">
        <v>0</v>
      </c>
    </row>
    <row r="40285" spans="2:5" ht="13.5" customHeight="1">
      <c r="B40285" t="str">
        <f t="shared" si="629"/>
        <v>---0</v>
      </c>
      <c r="E40285">
        <v>0</v>
      </c>
    </row>
    <row r="40286" spans="2:5" ht="13.5" customHeight="1">
      <c r="B40286" t="str">
        <f t="shared" si="629"/>
        <v>---0</v>
      </c>
      <c r="E40286">
        <v>0</v>
      </c>
    </row>
    <row r="40287" spans="2:5">
      <c r="B40287" t="str">
        <f t="shared" si="629"/>
        <v>---0</v>
      </c>
      <c r="E40287">
        <v>0</v>
      </c>
    </row>
    <row r="40288" spans="2:5" ht="13.5" customHeight="1">
      <c r="B40288" t="str">
        <f t="shared" si="629"/>
        <v>---0</v>
      </c>
      <c r="E40288">
        <v>0</v>
      </c>
    </row>
    <row r="40289" spans="2:5" ht="13.5" customHeight="1">
      <c r="B40289" t="str">
        <f t="shared" si="629"/>
        <v>---0</v>
      </c>
      <c r="E40289">
        <v>0</v>
      </c>
    </row>
    <row r="40290" spans="2:5" ht="13.5" customHeight="1">
      <c r="B40290" t="str">
        <f t="shared" si="629"/>
        <v>---0</v>
      </c>
      <c r="E40290">
        <v>0</v>
      </c>
    </row>
    <row r="40291" spans="2:5" ht="13.5" customHeight="1">
      <c r="B40291" t="str">
        <f t="shared" si="629"/>
        <v>---0</v>
      </c>
      <c r="E40291">
        <v>0</v>
      </c>
    </row>
    <row r="40292" spans="2:5" ht="13.5" customHeight="1">
      <c r="B40292" t="str">
        <f t="shared" si="629"/>
        <v>---0</v>
      </c>
      <c r="E40292">
        <v>0</v>
      </c>
    </row>
    <row r="40293" spans="2:5" ht="13.5" customHeight="1">
      <c r="B40293" t="str">
        <f t="shared" si="629"/>
        <v>---0</v>
      </c>
      <c r="E40293">
        <v>0</v>
      </c>
    </row>
    <row r="40294" spans="2:5" ht="13.5" customHeight="1">
      <c r="B40294" t="str">
        <f t="shared" si="629"/>
        <v>---0</v>
      </c>
      <c r="E40294">
        <v>0</v>
      </c>
    </row>
    <row r="40295" spans="2:5" ht="13.5" customHeight="1">
      <c r="B40295" t="str">
        <f t="shared" si="629"/>
        <v>---0</v>
      </c>
      <c r="E40295">
        <v>0</v>
      </c>
    </row>
    <row r="40296" spans="2:5" ht="13.5" customHeight="1">
      <c r="B40296" t="str">
        <f t="shared" si="629"/>
        <v>---0</v>
      </c>
      <c r="E40296">
        <v>0</v>
      </c>
    </row>
    <row r="40297" spans="2:5" ht="13.5" customHeight="1">
      <c r="B40297" t="str">
        <f t="shared" si="629"/>
        <v>---0</v>
      </c>
      <c r="E40297">
        <v>0</v>
      </c>
    </row>
    <row r="40298" spans="2:5" ht="13.5" customHeight="1">
      <c r="B40298" t="str">
        <f t="shared" si="629"/>
        <v>---0</v>
      </c>
      <c r="E40298">
        <v>0</v>
      </c>
    </row>
    <row r="40299" spans="2:5" ht="13.5" customHeight="1">
      <c r="B40299" t="str">
        <f t="shared" si="629"/>
        <v>---0</v>
      </c>
      <c r="E40299">
        <v>0</v>
      </c>
    </row>
    <row r="40300" spans="2:5" ht="13.5" customHeight="1">
      <c r="B40300" t="str">
        <f t="shared" si="629"/>
        <v>---0</v>
      </c>
      <c r="E40300">
        <v>0</v>
      </c>
    </row>
    <row r="40301" spans="2:5" ht="13.5" customHeight="1">
      <c r="B40301" t="str">
        <f t="shared" si="629"/>
        <v>---0</v>
      </c>
      <c r="E40301">
        <v>0</v>
      </c>
    </row>
    <row r="40302" spans="2:5" ht="13.5" customHeight="1">
      <c r="B40302" t="str">
        <f t="shared" si="629"/>
        <v>---0</v>
      </c>
      <c r="E40302">
        <v>0</v>
      </c>
    </row>
    <row r="40303" spans="2:5" ht="13.5" customHeight="1">
      <c r="B40303" t="str">
        <f t="shared" si="629"/>
        <v>---0</v>
      </c>
      <c r="E40303">
        <v>0</v>
      </c>
    </row>
    <row r="40304" spans="2:5" ht="13.5" customHeight="1">
      <c r="B40304" t="str">
        <f t="shared" si="629"/>
        <v>---0</v>
      </c>
      <c r="E40304">
        <v>0</v>
      </c>
    </row>
    <row r="40305" spans="2:5" ht="13.5" customHeight="1">
      <c r="B40305" t="str">
        <f t="shared" si="629"/>
        <v>---0</v>
      </c>
      <c r="E40305">
        <v>0</v>
      </c>
    </row>
    <row r="40306" spans="2:5" ht="13.5" customHeight="1">
      <c r="B40306" t="str">
        <f t="shared" si="629"/>
        <v>---0</v>
      </c>
      <c r="E40306">
        <v>0</v>
      </c>
    </row>
    <row r="40307" spans="2:5" ht="13.5" customHeight="1">
      <c r="B40307" t="str">
        <f t="shared" si="629"/>
        <v>---0</v>
      </c>
      <c r="E40307">
        <v>0</v>
      </c>
    </row>
    <row r="40308" spans="2:5" ht="13.5" customHeight="1">
      <c r="B40308" t="str">
        <f t="shared" si="629"/>
        <v>---0</v>
      </c>
      <c r="E40308">
        <v>0</v>
      </c>
    </row>
    <row r="40309" spans="2:5" ht="13.5" customHeight="1">
      <c r="B40309" t="str">
        <f t="shared" si="629"/>
        <v>---0</v>
      </c>
      <c r="E40309">
        <v>0</v>
      </c>
    </row>
    <row r="40310" spans="2:5" ht="13.5" customHeight="1">
      <c r="B40310" t="str">
        <f t="shared" si="629"/>
        <v>---0</v>
      </c>
      <c r="E40310">
        <v>0</v>
      </c>
    </row>
    <row r="40311" spans="2:5" ht="13.5" customHeight="1">
      <c r="B40311" t="str">
        <f t="shared" si="629"/>
        <v>---0</v>
      </c>
      <c r="E40311">
        <v>0</v>
      </c>
    </row>
    <row r="40312" spans="2:5" ht="13.5" customHeight="1">
      <c r="B40312" t="str">
        <f t="shared" si="629"/>
        <v>---0</v>
      </c>
      <c r="E40312">
        <v>0</v>
      </c>
    </row>
    <row r="40313" spans="2:5" ht="13.5" customHeight="1">
      <c r="B40313" t="str">
        <f t="shared" si="629"/>
        <v>---0</v>
      </c>
      <c r="E40313">
        <v>0</v>
      </c>
    </row>
    <row r="40314" spans="2:5" ht="13.5" customHeight="1">
      <c r="B40314" t="str">
        <f t="shared" si="629"/>
        <v>---0</v>
      </c>
      <c r="E40314">
        <v>0</v>
      </c>
    </row>
    <row r="40315" spans="2:5" ht="13.5" customHeight="1">
      <c r="B40315" t="str">
        <f t="shared" si="629"/>
        <v>---0</v>
      </c>
      <c r="E40315">
        <v>0</v>
      </c>
    </row>
    <row r="40316" spans="2:5" ht="13.5" customHeight="1">
      <c r="B40316" t="str">
        <f t="shared" si="629"/>
        <v>---0</v>
      </c>
      <c r="E40316">
        <v>0</v>
      </c>
    </row>
    <row r="40317" spans="2:5" ht="13.5" customHeight="1">
      <c r="B40317" t="str">
        <f t="shared" si="629"/>
        <v>---0</v>
      </c>
      <c r="E40317">
        <v>0</v>
      </c>
    </row>
    <row r="40318" spans="2:5" ht="13.5" customHeight="1">
      <c r="B40318" t="str">
        <f t="shared" si="629"/>
        <v>---0</v>
      </c>
      <c r="E40318">
        <v>0</v>
      </c>
    </row>
    <row r="40319" spans="2:5" ht="13.5" customHeight="1">
      <c r="B40319" t="str">
        <f t="shared" si="629"/>
        <v>---0</v>
      </c>
      <c r="E40319">
        <v>0</v>
      </c>
    </row>
    <row r="40320" spans="2:5" ht="13.5" customHeight="1">
      <c r="B40320" t="str">
        <f t="shared" si="629"/>
        <v>---0</v>
      </c>
      <c r="E40320">
        <v>0</v>
      </c>
    </row>
    <row r="40321" spans="2:5" ht="13.5" customHeight="1">
      <c r="B40321" t="str">
        <f t="shared" si="629"/>
        <v>---0</v>
      </c>
      <c r="E40321">
        <v>0</v>
      </c>
    </row>
    <row r="40322" spans="2:5" ht="13.5" customHeight="1">
      <c r="B40322" t="str">
        <f t="shared" si="629"/>
        <v>---0</v>
      </c>
      <c r="E40322">
        <v>0</v>
      </c>
    </row>
    <row r="40323" spans="2:5" ht="13.5" customHeight="1">
      <c r="B40323" t="str">
        <f t="shared" ref="B40323:B40386" si="630">A40323&amp;"---"&amp;E40323</f>
        <v>---0</v>
      </c>
      <c r="E40323">
        <v>0</v>
      </c>
    </row>
    <row r="40324" spans="2:5" ht="13.5" customHeight="1">
      <c r="B40324" t="str">
        <f t="shared" si="630"/>
        <v>---0</v>
      </c>
      <c r="E40324">
        <v>0</v>
      </c>
    </row>
    <row r="40325" spans="2:5" ht="13.5" customHeight="1">
      <c r="B40325" t="str">
        <f t="shared" si="630"/>
        <v>---0</v>
      </c>
      <c r="E40325">
        <v>0</v>
      </c>
    </row>
    <row r="40326" spans="2:5" ht="13.5" customHeight="1">
      <c r="B40326" t="str">
        <f t="shared" si="630"/>
        <v>---0</v>
      </c>
      <c r="E40326">
        <v>0</v>
      </c>
    </row>
    <row r="40327" spans="2:5" ht="13.5" customHeight="1">
      <c r="B40327" t="str">
        <f t="shared" si="630"/>
        <v>---0</v>
      </c>
      <c r="E40327">
        <v>0</v>
      </c>
    </row>
    <row r="40328" spans="2:5" ht="13.5" customHeight="1">
      <c r="B40328" t="str">
        <f t="shared" si="630"/>
        <v>---0</v>
      </c>
      <c r="E40328">
        <v>0</v>
      </c>
    </row>
    <row r="40329" spans="2:5" ht="13.5" customHeight="1">
      <c r="B40329" t="str">
        <f t="shared" si="630"/>
        <v>---0</v>
      </c>
      <c r="E40329">
        <v>0</v>
      </c>
    </row>
    <row r="40330" spans="2:5" ht="13.5" customHeight="1">
      <c r="B40330" t="str">
        <f t="shared" si="630"/>
        <v>---0</v>
      </c>
      <c r="E40330">
        <v>0</v>
      </c>
    </row>
    <row r="40331" spans="2:5" ht="13.5" customHeight="1">
      <c r="B40331" t="str">
        <f t="shared" si="630"/>
        <v>---0</v>
      </c>
      <c r="E40331">
        <v>0</v>
      </c>
    </row>
    <row r="40332" spans="2:5" ht="13.5" customHeight="1">
      <c r="B40332" t="str">
        <f t="shared" si="630"/>
        <v>---0</v>
      </c>
      <c r="E40332">
        <v>0</v>
      </c>
    </row>
    <row r="40333" spans="2:5" ht="13.5" customHeight="1">
      <c r="B40333" t="str">
        <f t="shared" si="630"/>
        <v>---0</v>
      </c>
      <c r="E40333">
        <v>0</v>
      </c>
    </row>
    <row r="40334" spans="2:5" ht="13.5" customHeight="1">
      <c r="B40334" t="str">
        <f t="shared" si="630"/>
        <v>---0</v>
      </c>
      <c r="E40334">
        <v>0</v>
      </c>
    </row>
    <row r="40335" spans="2:5" ht="13.5" customHeight="1">
      <c r="B40335" t="str">
        <f t="shared" si="630"/>
        <v>---0</v>
      </c>
      <c r="E40335">
        <v>0</v>
      </c>
    </row>
    <row r="40336" spans="2:5" ht="13.5" customHeight="1">
      <c r="B40336" t="str">
        <f t="shared" si="630"/>
        <v>---0</v>
      </c>
      <c r="E40336">
        <v>0</v>
      </c>
    </row>
    <row r="40337" spans="2:5" ht="13.5" customHeight="1">
      <c r="B40337" t="str">
        <f t="shared" si="630"/>
        <v>---0</v>
      </c>
      <c r="E40337">
        <v>0</v>
      </c>
    </row>
    <row r="40338" spans="2:5" ht="13.5" customHeight="1">
      <c r="B40338" t="str">
        <f t="shared" si="630"/>
        <v>---0</v>
      </c>
      <c r="E40338">
        <v>0</v>
      </c>
    </row>
    <row r="40339" spans="2:5" ht="13.5" customHeight="1">
      <c r="B40339" t="str">
        <f t="shared" si="630"/>
        <v>---0</v>
      </c>
      <c r="E40339">
        <v>0</v>
      </c>
    </row>
    <row r="40340" spans="2:5" ht="13.5" customHeight="1">
      <c r="B40340" t="str">
        <f t="shared" si="630"/>
        <v>---0</v>
      </c>
      <c r="E40340">
        <v>0</v>
      </c>
    </row>
    <row r="40341" spans="2:5" ht="13.5" customHeight="1">
      <c r="B40341" t="str">
        <f t="shared" si="630"/>
        <v>---0</v>
      </c>
      <c r="E40341">
        <v>0</v>
      </c>
    </row>
    <row r="40342" spans="2:5" ht="13.5" customHeight="1">
      <c r="B40342" t="str">
        <f t="shared" si="630"/>
        <v>---0</v>
      </c>
      <c r="E40342">
        <v>0</v>
      </c>
    </row>
    <row r="40343" spans="2:5" ht="13.5" customHeight="1">
      <c r="B40343" t="str">
        <f t="shared" si="630"/>
        <v>---0</v>
      </c>
      <c r="E40343">
        <v>0</v>
      </c>
    </row>
    <row r="40344" spans="2:5" ht="13.5" customHeight="1">
      <c r="B40344" t="str">
        <f t="shared" si="630"/>
        <v>---0</v>
      </c>
      <c r="E40344">
        <v>0</v>
      </c>
    </row>
    <row r="40345" spans="2:5" ht="13.5" customHeight="1">
      <c r="B40345" t="str">
        <f t="shared" si="630"/>
        <v>---0</v>
      </c>
      <c r="E40345">
        <v>0</v>
      </c>
    </row>
    <row r="40346" spans="2:5" ht="13.5" customHeight="1">
      <c r="B40346" t="str">
        <f t="shared" si="630"/>
        <v>---0</v>
      </c>
      <c r="E40346">
        <v>0</v>
      </c>
    </row>
    <row r="40347" spans="2:5" ht="13.5" customHeight="1">
      <c r="B40347" t="str">
        <f t="shared" si="630"/>
        <v>---0</v>
      </c>
      <c r="E40347">
        <v>0</v>
      </c>
    </row>
    <row r="40348" spans="2:5" ht="13.5" customHeight="1">
      <c r="B40348" t="str">
        <f t="shared" si="630"/>
        <v>---0</v>
      </c>
      <c r="E40348">
        <v>0</v>
      </c>
    </row>
    <row r="40349" spans="2:5" ht="13.5" customHeight="1">
      <c r="B40349" t="str">
        <f t="shared" si="630"/>
        <v>---0</v>
      </c>
      <c r="E40349">
        <v>0</v>
      </c>
    </row>
    <row r="40350" spans="2:5" ht="13.5" customHeight="1">
      <c r="B40350" t="str">
        <f t="shared" si="630"/>
        <v>---0</v>
      </c>
      <c r="E40350">
        <v>0</v>
      </c>
    </row>
    <row r="40351" spans="2:5" ht="13.5" customHeight="1">
      <c r="B40351" t="str">
        <f t="shared" si="630"/>
        <v>---0</v>
      </c>
      <c r="E40351">
        <v>0</v>
      </c>
    </row>
    <row r="40352" spans="2:5" ht="13.5" customHeight="1">
      <c r="B40352" t="str">
        <f t="shared" si="630"/>
        <v>---0</v>
      </c>
      <c r="E40352">
        <v>0</v>
      </c>
    </row>
    <row r="40353" spans="2:5" ht="13.5" customHeight="1">
      <c r="B40353" t="str">
        <f t="shared" si="630"/>
        <v>---0</v>
      </c>
      <c r="E40353">
        <v>0</v>
      </c>
    </row>
    <row r="40354" spans="2:5" ht="13.5" customHeight="1">
      <c r="B40354" t="str">
        <f t="shared" si="630"/>
        <v>---0</v>
      </c>
      <c r="E40354">
        <v>0</v>
      </c>
    </row>
    <row r="40355" spans="2:5" ht="13.5" customHeight="1">
      <c r="B40355" t="str">
        <f t="shared" si="630"/>
        <v>---0</v>
      </c>
      <c r="E40355">
        <v>0</v>
      </c>
    </row>
    <row r="40356" spans="2:5" ht="13.5" customHeight="1">
      <c r="B40356" t="str">
        <f t="shared" si="630"/>
        <v>---0</v>
      </c>
      <c r="E40356">
        <v>0</v>
      </c>
    </row>
    <row r="40357" spans="2:5" ht="13.5" customHeight="1">
      <c r="B40357" t="str">
        <f t="shared" si="630"/>
        <v>---0</v>
      </c>
      <c r="E40357">
        <v>0</v>
      </c>
    </row>
    <row r="40358" spans="2:5" ht="13.5" customHeight="1">
      <c r="B40358" t="str">
        <f t="shared" si="630"/>
        <v>---0</v>
      </c>
      <c r="E40358">
        <v>0</v>
      </c>
    </row>
    <row r="40359" spans="2:5" ht="13.5" customHeight="1">
      <c r="B40359" t="str">
        <f t="shared" si="630"/>
        <v>---0</v>
      </c>
      <c r="E40359">
        <v>0</v>
      </c>
    </row>
    <row r="40360" spans="2:5" ht="13.5" customHeight="1">
      <c r="B40360" t="str">
        <f t="shared" si="630"/>
        <v>---0</v>
      </c>
      <c r="E40360">
        <v>0</v>
      </c>
    </row>
    <row r="40361" spans="2:5" ht="13.5" customHeight="1">
      <c r="B40361" t="str">
        <f t="shared" si="630"/>
        <v>---0</v>
      </c>
      <c r="E40361">
        <v>0</v>
      </c>
    </row>
    <row r="40362" spans="2:5" ht="13.5" customHeight="1">
      <c r="B40362" t="str">
        <f t="shared" si="630"/>
        <v>---0</v>
      </c>
      <c r="E40362">
        <v>0</v>
      </c>
    </row>
    <row r="40363" spans="2:5" ht="13.5" customHeight="1">
      <c r="B40363" t="str">
        <f t="shared" si="630"/>
        <v>---0</v>
      </c>
      <c r="E40363">
        <v>0</v>
      </c>
    </row>
    <row r="40364" spans="2:5">
      <c r="B40364" t="str">
        <f t="shared" si="630"/>
        <v>---0</v>
      </c>
      <c r="E40364">
        <v>0</v>
      </c>
    </row>
    <row r="40365" spans="2:5">
      <c r="B40365" t="str">
        <f t="shared" si="630"/>
        <v>---0</v>
      </c>
      <c r="E40365">
        <v>0</v>
      </c>
    </row>
    <row r="40366" spans="2:5" ht="13.5" customHeight="1">
      <c r="B40366" t="str">
        <f t="shared" si="630"/>
        <v>---0</v>
      </c>
      <c r="E40366">
        <v>0</v>
      </c>
    </row>
    <row r="40367" spans="2:5" ht="13.5" customHeight="1">
      <c r="B40367" t="str">
        <f t="shared" si="630"/>
        <v>---0</v>
      </c>
      <c r="E40367">
        <v>0</v>
      </c>
    </row>
    <row r="40368" spans="2:5" ht="13.5" customHeight="1">
      <c r="B40368" t="str">
        <f t="shared" si="630"/>
        <v>---0</v>
      </c>
      <c r="E40368">
        <v>0</v>
      </c>
    </row>
    <row r="40369" spans="2:5" ht="13.5" customHeight="1">
      <c r="B40369" t="str">
        <f t="shared" si="630"/>
        <v>---0</v>
      </c>
      <c r="E40369">
        <v>0</v>
      </c>
    </row>
    <row r="40370" spans="2:5" ht="13.5" customHeight="1">
      <c r="B40370" t="str">
        <f t="shared" si="630"/>
        <v>---0</v>
      </c>
      <c r="E40370">
        <v>0</v>
      </c>
    </row>
    <row r="40371" spans="2:5" ht="13.5" customHeight="1">
      <c r="B40371" t="str">
        <f t="shared" si="630"/>
        <v>---0</v>
      </c>
      <c r="E40371">
        <v>0</v>
      </c>
    </row>
    <row r="40372" spans="2:5" ht="13.5" customHeight="1">
      <c r="B40372" t="str">
        <f t="shared" si="630"/>
        <v>---0</v>
      </c>
      <c r="E40372">
        <v>0</v>
      </c>
    </row>
    <row r="40373" spans="2:5" ht="13.5" customHeight="1">
      <c r="B40373" t="str">
        <f t="shared" si="630"/>
        <v>---0</v>
      </c>
      <c r="E40373">
        <v>0</v>
      </c>
    </row>
    <row r="40374" spans="2:5" ht="13.5" customHeight="1">
      <c r="B40374" t="str">
        <f t="shared" si="630"/>
        <v>---0</v>
      </c>
      <c r="E40374">
        <v>0</v>
      </c>
    </row>
    <row r="40375" spans="2:5" ht="13.5" customHeight="1">
      <c r="B40375" t="str">
        <f t="shared" si="630"/>
        <v>---0</v>
      </c>
      <c r="E40375">
        <v>0</v>
      </c>
    </row>
    <row r="40376" spans="2:5" ht="13.5" customHeight="1">
      <c r="B40376" t="str">
        <f t="shared" si="630"/>
        <v>---0</v>
      </c>
      <c r="E40376">
        <v>0</v>
      </c>
    </row>
    <row r="40377" spans="2:5" ht="13.5" customHeight="1">
      <c r="B40377" t="str">
        <f t="shared" si="630"/>
        <v>---0</v>
      </c>
      <c r="E40377">
        <v>0</v>
      </c>
    </row>
    <row r="40378" spans="2:5" ht="13.5" customHeight="1">
      <c r="B40378" t="str">
        <f t="shared" si="630"/>
        <v>---0</v>
      </c>
      <c r="E40378">
        <v>0</v>
      </c>
    </row>
    <row r="40379" spans="2:5" ht="13.5" customHeight="1">
      <c r="B40379" t="str">
        <f t="shared" si="630"/>
        <v>---0</v>
      </c>
      <c r="E40379">
        <v>0</v>
      </c>
    </row>
    <row r="40380" spans="2:5" ht="13.5" customHeight="1">
      <c r="B40380" t="str">
        <f t="shared" si="630"/>
        <v>---0</v>
      </c>
      <c r="E40380">
        <v>0</v>
      </c>
    </row>
    <row r="40381" spans="2:5" ht="13.5" customHeight="1">
      <c r="B40381" t="str">
        <f t="shared" si="630"/>
        <v>---0</v>
      </c>
      <c r="E40381">
        <v>0</v>
      </c>
    </row>
    <row r="40382" spans="2:5" ht="13.5" customHeight="1">
      <c r="B40382" t="str">
        <f t="shared" si="630"/>
        <v>---0</v>
      </c>
      <c r="E40382">
        <v>0</v>
      </c>
    </row>
    <row r="40383" spans="2:5" ht="13.5" customHeight="1">
      <c r="B40383" t="str">
        <f t="shared" si="630"/>
        <v>---0</v>
      </c>
      <c r="E40383">
        <v>0</v>
      </c>
    </row>
    <row r="40384" spans="2:5" ht="13.5" customHeight="1">
      <c r="B40384" t="str">
        <f t="shared" si="630"/>
        <v>---0</v>
      </c>
      <c r="E40384">
        <v>0</v>
      </c>
    </row>
    <row r="40385" spans="2:5" ht="13.5" customHeight="1">
      <c r="B40385" t="str">
        <f t="shared" si="630"/>
        <v>---0</v>
      </c>
      <c r="E40385">
        <v>0</v>
      </c>
    </row>
    <row r="40386" spans="2:5" ht="13.5" customHeight="1">
      <c r="B40386" t="str">
        <f t="shared" si="630"/>
        <v>---0</v>
      </c>
      <c r="E40386">
        <v>0</v>
      </c>
    </row>
    <row r="40387" spans="2:5" ht="13.5" customHeight="1">
      <c r="B40387" t="str">
        <f t="shared" ref="B40387:B40450" si="631">A40387&amp;"---"&amp;E40387</f>
        <v>---0</v>
      </c>
      <c r="E40387">
        <v>0</v>
      </c>
    </row>
    <row r="40388" spans="2:5" ht="13.5" customHeight="1">
      <c r="B40388" t="str">
        <f t="shared" si="631"/>
        <v>---0</v>
      </c>
      <c r="E40388">
        <v>0</v>
      </c>
    </row>
    <row r="40389" spans="2:5" ht="13.5" customHeight="1">
      <c r="B40389" t="str">
        <f t="shared" si="631"/>
        <v>---0</v>
      </c>
      <c r="E40389">
        <v>0</v>
      </c>
    </row>
    <row r="40390" spans="2:5" ht="13.5" customHeight="1">
      <c r="B40390" t="str">
        <f t="shared" si="631"/>
        <v>---0</v>
      </c>
      <c r="E40390">
        <v>0</v>
      </c>
    </row>
    <row r="40391" spans="2:5" ht="13.5" customHeight="1">
      <c r="B40391" t="str">
        <f t="shared" si="631"/>
        <v>---0</v>
      </c>
      <c r="E40391">
        <v>0</v>
      </c>
    </row>
    <row r="40392" spans="2:5" ht="13.5" customHeight="1">
      <c r="B40392" t="str">
        <f t="shared" si="631"/>
        <v>---0</v>
      </c>
      <c r="E40392">
        <v>0</v>
      </c>
    </row>
    <row r="40393" spans="2:5" ht="13.5" customHeight="1">
      <c r="B40393" t="str">
        <f t="shared" si="631"/>
        <v>---0</v>
      </c>
      <c r="E40393">
        <v>0</v>
      </c>
    </row>
    <row r="40394" spans="2:5" ht="13.5" customHeight="1">
      <c r="B40394" t="str">
        <f t="shared" si="631"/>
        <v>---0</v>
      </c>
      <c r="E40394">
        <v>0</v>
      </c>
    </row>
    <row r="40395" spans="2:5" ht="13.5" customHeight="1">
      <c r="B40395" t="str">
        <f t="shared" si="631"/>
        <v>---0</v>
      </c>
      <c r="E40395">
        <v>0</v>
      </c>
    </row>
    <row r="40396" spans="2:5" ht="13.5" customHeight="1">
      <c r="B40396" t="str">
        <f t="shared" si="631"/>
        <v>---0</v>
      </c>
      <c r="E40396">
        <v>0</v>
      </c>
    </row>
    <row r="40397" spans="2:5" ht="13.5" customHeight="1">
      <c r="B40397" t="str">
        <f t="shared" si="631"/>
        <v>---0</v>
      </c>
      <c r="E40397">
        <v>0</v>
      </c>
    </row>
    <row r="40398" spans="2:5" ht="13.5" customHeight="1">
      <c r="B40398" t="str">
        <f t="shared" si="631"/>
        <v>---0</v>
      </c>
      <c r="E40398">
        <v>0</v>
      </c>
    </row>
    <row r="40399" spans="2:5" ht="13.5" customHeight="1">
      <c r="B40399" t="str">
        <f t="shared" si="631"/>
        <v>---0</v>
      </c>
      <c r="E40399">
        <v>0</v>
      </c>
    </row>
    <row r="40400" spans="2:5" ht="13.5" customHeight="1">
      <c r="B40400" t="str">
        <f t="shared" si="631"/>
        <v>---0</v>
      </c>
      <c r="E40400">
        <v>0</v>
      </c>
    </row>
    <row r="40401" spans="2:5" ht="13.5" customHeight="1">
      <c r="B40401" t="str">
        <f t="shared" si="631"/>
        <v>---0</v>
      </c>
      <c r="E40401">
        <v>0</v>
      </c>
    </row>
    <row r="40402" spans="2:5" ht="13.5" customHeight="1">
      <c r="B40402" t="str">
        <f t="shared" si="631"/>
        <v>---0</v>
      </c>
      <c r="E40402">
        <v>0</v>
      </c>
    </row>
    <row r="40403" spans="2:5" ht="13.5" customHeight="1">
      <c r="B40403" t="str">
        <f t="shared" si="631"/>
        <v>---0</v>
      </c>
      <c r="E40403">
        <v>0</v>
      </c>
    </row>
    <row r="40404" spans="2:5" ht="13.5" customHeight="1">
      <c r="B40404" t="str">
        <f t="shared" si="631"/>
        <v>---0</v>
      </c>
      <c r="E40404">
        <v>0</v>
      </c>
    </row>
    <row r="40405" spans="2:5" ht="13.5" customHeight="1">
      <c r="B40405" t="str">
        <f t="shared" si="631"/>
        <v>---0</v>
      </c>
      <c r="E40405">
        <v>0</v>
      </c>
    </row>
    <row r="40406" spans="2:5" ht="13.5" customHeight="1">
      <c r="B40406" t="str">
        <f t="shared" si="631"/>
        <v>---0</v>
      </c>
      <c r="E40406">
        <v>0</v>
      </c>
    </row>
    <row r="40407" spans="2:5" ht="13.5" customHeight="1">
      <c r="B40407" t="str">
        <f t="shared" si="631"/>
        <v>---0</v>
      </c>
      <c r="E40407">
        <v>0</v>
      </c>
    </row>
    <row r="40408" spans="2:5" ht="13.5" customHeight="1">
      <c r="B40408" t="str">
        <f t="shared" si="631"/>
        <v>---0</v>
      </c>
      <c r="E40408">
        <v>0</v>
      </c>
    </row>
    <row r="40409" spans="2:5" ht="13.5" customHeight="1">
      <c r="B40409" t="str">
        <f t="shared" si="631"/>
        <v>---0</v>
      </c>
      <c r="E40409">
        <v>0</v>
      </c>
    </row>
    <row r="40410" spans="2:5" ht="13.5" customHeight="1">
      <c r="B40410" t="str">
        <f t="shared" si="631"/>
        <v>---0</v>
      </c>
      <c r="E40410">
        <v>0</v>
      </c>
    </row>
    <row r="40411" spans="2:5" ht="13.5" customHeight="1">
      <c r="B40411" t="str">
        <f t="shared" si="631"/>
        <v>---0</v>
      </c>
      <c r="E40411">
        <v>0</v>
      </c>
    </row>
    <row r="40412" spans="2:5" ht="13.5" customHeight="1">
      <c r="B40412" t="str">
        <f t="shared" si="631"/>
        <v>---0</v>
      </c>
      <c r="E40412">
        <v>0</v>
      </c>
    </row>
    <row r="40413" spans="2:5" ht="13.5" customHeight="1">
      <c r="B40413" t="str">
        <f t="shared" si="631"/>
        <v>---0</v>
      </c>
      <c r="E40413">
        <v>0</v>
      </c>
    </row>
    <row r="40414" spans="2:5" ht="13.5" customHeight="1">
      <c r="B40414" t="str">
        <f t="shared" si="631"/>
        <v>---0</v>
      </c>
      <c r="E40414">
        <v>0</v>
      </c>
    </row>
    <row r="40415" spans="2:5" ht="13.5" customHeight="1">
      <c r="B40415" t="str">
        <f t="shared" si="631"/>
        <v>---0</v>
      </c>
      <c r="E40415">
        <v>0</v>
      </c>
    </row>
    <row r="40416" spans="2:5" ht="13.5" customHeight="1">
      <c r="B40416" t="str">
        <f t="shared" si="631"/>
        <v>---0</v>
      </c>
      <c r="E40416">
        <v>0</v>
      </c>
    </row>
    <row r="40417" spans="2:5" ht="13.5" customHeight="1">
      <c r="B40417" t="str">
        <f t="shared" si="631"/>
        <v>---0</v>
      </c>
      <c r="E40417">
        <v>0</v>
      </c>
    </row>
    <row r="40418" spans="2:5" ht="13.5" customHeight="1">
      <c r="B40418" t="str">
        <f t="shared" si="631"/>
        <v>---0</v>
      </c>
      <c r="E40418">
        <v>0</v>
      </c>
    </row>
    <row r="40419" spans="2:5" ht="13.5" customHeight="1">
      <c r="B40419" t="str">
        <f t="shared" si="631"/>
        <v>---0</v>
      </c>
      <c r="E40419">
        <v>0</v>
      </c>
    </row>
    <row r="40420" spans="2:5" ht="13.5" customHeight="1">
      <c r="B40420" t="str">
        <f t="shared" si="631"/>
        <v>---0</v>
      </c>
      <c r="E40420">
        <v>0</v>
      </c>
    </row>
    <row r="40421" spans="2:5" ht="13.5" customHeight="1">
      <c r="B40421" t="str">
        <f t="shared" si="631"/>
        <v>---0</v>
      </c>
      <c r="E40421">
        <v>0</v>
      </c>
    </row>
    <row r="40422" spans="2:5" ht="13.5" customHeight="1">
      <c r="B40422" t="str">
        <f t="shared" si="631"/>
        <v>---0</v>
      </c>
      <c r="E40422">
        <v>0</v>
      </c>
    </row>
    <row r="40423" spans="2:5">
      <c r="B40423" t="str">
        <f t="shared" si="631"/>
        <v>---0</v>
      </c>
      <c r="E40423">
        <v>0</v>
      </c>
    </row>
    <row r="40424" spans="2:5" ht="13.5" customHeight="1">
      <c r="B40424" t="str">
        <f t="shared" si="631"/>
        <v>---0</v>
      </c>
      <c r="E40424">
        <v>0</v>
      </c>
    </row>
    <row r="40425" spans="2:5" ht="13.5" customHeight="1">
      <c r="B40425" t="str">
        <f t="shared" si="631"/>
        <v>---0</v>
      </c>
      <c r="E40425">
        <v>0</v>
      </c>
    </row>
    <row r="40426" spans="2:5" ht="13.5" customHeight="1">
      <c r="B40426" t="str">
        <f t="shared" si="631"/>
        <v>---0</v>
      </c>
      <c r="E40426">
        <v>0</v>
      </c>
    </row>
    <row r="40427" spans="2:5" ht="13.5" customHeight="1">
      <c r="B40427" t="str">
        <f t="shared" si="631"/>
        <v>---0</v>
      </c>
      <c r="E40427">
        <v>0</v>
      </c>
    </row>
    <row r="40428" spans="2:5" ht="13.5" customHeight="1">
      <c r="B40428" t="str">
        <f t="shared" si="631"/>
        <v>---0</v>
      </c>
      <c r="E40428">
        <v>0</v>
      </c>
    </row>
    <row r="40429" spans="2:5" ht="13.5" customHeight="1">
      <c r="B40429" t="str">
        <f t="shared" si="631"/>
        <v>---0</v>
      </c>
      <c r="E40429">
        <v>0</v>
      </c>
    </row>
    <row r="40430" spans="2:5" ht="13.5" customHeight="1">
      <c r="B40430" t="str">
        <f t="shared" si="631"/>
        <v>---0</v>
      </c>
      <c r="E40430">
        <v>0</v>
      </c>
    </row>
    <row r="40431" spans="2:5" ht="13.5" customHeight="1">
      <c r="B40431" t="str">
        <f t="shared" si="631"/>
        <v>---0</v>
      </c>
      <c r="E40431">
        <v>0</v>
      </c>
    </row>
    <row r="40432" spans="2:5" ht="13.5" customHeight="1">
      <c r="B40432" t="str">
        <f t="shared" si="631"/>
        <v>---0</v>
      </c>
      <c r="E40432">
        <v>0</v>
      </c>
    </row>
    <row r="40433" spans="2:5" ht="13.5" customHeight="1">
      <c r="B40433" t="str">
        <f t="shared" si="631"/>
        <v>---0</v>
      </c>
      <c r="E40433">
        <v>0</v>
      </c>
    </row>
    <row r="40434" spans="2:5" ht="13.5" customHeight="1">
      <c r="B40434" t="str">
        <f t="shared" si="631"/>
        <v>---0</v>
      </c>
      <c r="E40434">
        <v>0</v>
      </c>
    </row>
    <row r="40435" spans="2:5" ht="13.5" customHeight="1">
      <c r="B40435" t="str">
        <f t="shared" si="631"/>
        <v>---0</v>
      </c>
      <c r="E40435">
        <v>0</v>
      </c>
    </row>
    <row r="40436" spans="2:5" ht="13.5" customHeight="1">
      <c r="B40436" t="str">
        <f t="shared" si="631"/>
        <v>---0</v>
      </c>
      <c r="E40436">
        <v>0</v>
      </c>
    </row>
    <row r="40437" spans="2:5" ht="13.5" customHeight="1">
      <c r="B40437" t="str">
        <f t="shared" si="631"/>
        <v>---0</v>
      </c>
      <c r="E40437">
        <v>0</v>
      </c>
    </row>
    <row r="40438" spans="2:5" ht="13.5" customHeight="1">
      <c r="B40438" t="str">
        <f t="shared" si="631"/>
        <v>---0</v>
      </c>
      <c r="E40438">
        <v>0</v>
      </c>
    </row>
    <row r="40439" spans="2:5" ht="13.5" customHeight="1">
      <c r="B40439" t="str">
        <f t="shared" si="631"/>
        <v>---0</v>
      </c>
      <c r="E40439">
        <v>0</v>
      </c>
    </row>
    <row r="40440" spans="2:5" ht="13.5" customHeight="1">
      <c r="B40440" t="str">
        <f t="shared" si="631"/>
        <v>---0</v>
      </c>
      <c r="E40440">
        <v>0</v>
      </c>
    </row>
    <row r="40441" spans="2:5" ht="13.5" customHeight="1">
      <c r="B40441" t="str">
        <f t="shared" si="631"/>
        <v>---0</v>
      </c>
      <c r="E40441">
        <v>0</v>
      </c>
    </row>
    <row r="40442" spans="2:5" ht="13.5" customHeight="1">
      <c r="B40442" t="str">
        <f t="shared" si="631"/>
        <v>---0</v>
      </c>
      <c r="E40442">
        <v>0</v>
      </c>
    </row>
    <row r="40443" spans="2:5" ht="13.5" customHeight="1">
      <c r="B40443" t="str">
        <f t="shared" si="631"/>
        <v>---0</v>
      </c>
      <c r="E40443">
        <v>0</v>
      </c>
    </row>
    <row r="40444" spans="2:5" ht="13.5" customHeight="1">
      <c r="B40444" t="str">
        <f t="shared" si="631"/>
        <v>---0</v>
      </c>
      <c r="E40444">
        <v>0</v>
      </c>
    </row>
    <row r="40445" spans="2:5" ht="13.5" customHeight="1">
      <c r="B40445" t="str">
        <f t="shared" si="631"/>
        <v>---0</v>
      </c>
      <c r="E40445">
        <v>0</v>
      </c>
    </row>
    <row r="40446" spans="2:5" ht="13.5" customHeight="1">
      <c r="B40446" t="str">
        <f t="shared" si="631"/>
        <v>---0</v>
      </c>
      <c r="E40446">
        <v>0</v>
      </c>
    </row>
    <row r="40447" spans="2:5" ht="13.5" customHeight="1">
      <c r="B40447" t="str">
        <f t="shared" si="631"/>
        <v>---0</v>
      </c>
      <c r="E40447">
        <v>0</v>
      </c>
    </row>
    <row r="40448" spans="2:5" ht="13.5" customHeight="1">
      <c r="B40448" t="str">
        <f t="shared" si="631"/>
        <v>---0</v>
      </c>
      <c r="E40448">
        <v>0</v>
      </c>
    </row>
    <row r="40449" spans="2:5" ht="13.5" customHeight="1">
      <c r="B40449" t="str">
        <f t="shared" si="631"/>
        <v>---0</v>
      </c>
      <c r="E40449">
        <v>0</v>
      </c>
    </row>
    <row r="40450" spans="2:5" ht="13.5" customHeight="1">
      <c r="B40450" t="str">
        <f t="shared" si="631"/>
        <v>---0</v>
      </c>
      <c r="E40450">
        <v>0</v>
      </c>
    </row>
    <row r="40451" spans="2:5" ht="13.5" customHeight="1">
      <c r="B40451" t="str">
        <f t="shared" ref="B40451:B40514" si="632">A40451&amp;"---"&amp;E40451</f>
        <v>---0</v>
      </c>
      <c r="E40451">
        <v>0</v>
      </c>
    </row>
    <row r="40452" spans="2:5" ht="13.5" customHeight="1">
      <c r="B40452" t="str">
        <f t="shared" si="632"/>
        <v>---0</v>
      </c>
      <c r="E40452">
        <v>0</v>
      </c>
    </row>
    <row r="40453" spans="2:5" ht="13.5" customHeight="1">
      <c r="B40453" t="str">
        <f t="shared" si="632"/>
        <v>---0</v>
      </c>
      <c r="E40453">
        <v>0</v>
      </c>
    </row>
    <row r="40454" spans="2:5" ht="13.5" customHeight="1">
      <c r="B40454" t="str">
        <f t="shared" si="632"/>
        <v>---0</v>
      </c>
      <c r="E40454">
        <v>0</v>
      </c>
    </row>
    <row r="40455" spans="2:5" ht="13.5" customHeight="1">
      <c r="B40455" t="str">
        <f t="shared" si="632"/>
        <v>---0</v>
      </c>
      <c r="E40455">
        <v>0</v>
      </c>
    </row>
    <row r="40456" spans="2:5" ht="13.5" customHeight="1">
      <c r="B40456" t="str">
        <f t="shared" si="632"/>
        <v>---0</v>
      </c>
      <c r="E40456">
        <v>0</v>
      </c>
    </row>
    <row r="40457" spans="2:5" ht="13.5" customHeight="1">
      <c r="B40457" t="str">
        <f t="shared" si="632"/>
        <v>---0</v>
      </c>
      <c r="E40457">
        <v>0</v>
      </c>
    </row>
    <row r="40458" spans="2:5" ht="13.5" customHeight="1">
      <c r="B40458" t="str">
        <f t="shared" si="632"/>
        <v>---0</v>
      </c>
      <c r="E40458">
        <v>0</v>
      </c>
    </row>
    <row r="40459" spans="2:5" ht="13.5" customHeight="1">
      <c r="B40459" t="str">
        <f t="shared" si="632"/>
        <v>---0</v>
      </c>
      <c r="E40459">
        <v>0</v>
      </c>
    </row>
    <row r="40460" spans="2:5" ht="13.5" customHeight="1">
      <c r="B40460" t="str">
        <f t="shared" si="632"/>
        <v>---0</v>
      </c>
      <c r="E40460">
        <v>0</v>
      </c>
    </row>
    <row r="40461" spans="2:5" ht="13.5" customHeight="1">
      <c r="B40461" t="str">
        <f t="shared" si="632"/>
        <v>---0</v>
      </c>
      <c r="E40461">
        <v>0</v>
      </c>
    </row>
    <row r="40462" spans="2:5" ht="13.5" customHeight="1">
      <c r="B40462" t="str">
        <f t="shared" si="632"/>
        <v>---0</v>
      </c>
      <c r="E40462">
        <v>0</v>
      </c>
    </row>
    <row r="40463" spans="2:5" ht="13.5" customHeight="1">
      <c r="B40463" t="str">
        <f t="shared" si="632"/>
        <v>---0</v>
      </c>
      <c r="E40463">
        <v>0</v>
      </c>
    </row>
    <row r="40464" spans="2:5" ht="13.5" customHeight="1">
      <c r="B40464" t="str">
        <f t="shared" si="632"/>
        <v>---0</v>
      </c>
      <c r="E40464">
        <v>0</v>
      </c>
    </row>
    <row r="40465" spans="2:5" ht="13.5" customHeight="1">
      <c r="B40465" t="str">
        <f t="shared" si="632"/>
        <v>---0</v>
      </c>
      <c r="E40465">
        <v>0</v>
      </c>
    </row>
    <row r="40466" spans="2:5" ht="13.5" customHeight="1">
      <c r="B40466" t="str">
        <f t="shared" si="632"/>
        <v>---0</v>
      </c>
      <c r="E40466">
        <v>0</v>
      </c>
    </row>
    <row r="40467" spans="2:5" ht="13.5" customHeight="1">
      <c r="B40467" t="str">
        <f t="shared" si="632"/>
        <v>---0</v>
      </c>
      <c r="E40467">
        <v>0</v>
      </c>
    </row>
    <row r="40468" spans="2:5" ht="13.5" customHeight="1">
      <c r="B40468" t="str">
        <f t="shared" si="632"/>
        <v>---0</v>
      </c>
      <c r="E40468">
        <v>0</v>
      </c>
    </row>
    <row r="40469" spans="2:5" ht="13.5" customHeight="1">
      <c r="B40469" t="str">
        <f t="shared" si="632"/>
        <v>---0</v>
      </c>
      <c r="E40469">
        <v>0</v>
      </c>
    </row>
    <row r="40470" spans="2:5" ht="13.5" customHeight="1">
      <c r="B40470" t="str">
        <f t="shared" si="632"/>
        <v>---0</v>
      </c>
      <c r="E40470">
        <v>0</v>
      </c>
    </row>
    <row r="40471" spans="2:5" ht="13.5" customHeight="1">
      <c r="B40471" t="str">
        <f t="shared" si="632"/>
        <v>---0</v>
      </c>
      <c r="E40471">
        <v>0</v>
      </c>
    </row>
    <row r="40472" spans="2:5" ht="13.5" customHeight="1">
      <c r="B40472" t="str">
        <f t="shared" si="632"/>
        <v>---0</v>
      </c>
      <c r="E40472">
        <v>0</v>
      </c>
    </row>
    <row r="40473" spans="2:5" ht="13.5" customHeight="1">
      <c r="B40473" t="str">
        <f t="shared" si="632"/>
        <v>---0</v>
      </c>
      <c r="E40473">
        <v>0</v>
      </c>
    </row>
    <row r="40474" spans="2:5" ht="13.5" customHeight="1">
      <c r="B40474" t="str">
        <f t="shared" si="632"/>
        <v>---0</v>
      </c>
      <c r="E40474">
        <v>0</v>
      </c>
    </row>
    <row r="40475" spans="2:5" ht="13.5" customHeight="1">
      <c r="B40475" t="str">
        <f t="shared" si="632"/>
        <v>---0</v>
      </c>
      <c r="E40475">
        <v>0</v>
      </c>
    </row>
    <row r="40476" spans="2:5" ht="13.5" customHeight="1">
      <c r="B40476" t="str">
        <f t="shared" si="632"/>
        <v>---0</v>
      </c>
      <c r="E40476">
        <v>0</v>
      </c>
    </row>
    <row r="40477" spans="2:5" ht="13.5" customHeight="1">
      <c r="B40477" t="str">
        <f t="shared" si="632"/>
        <v>---0</v>
      </c>
      <c r="E40477">
        <v>0</v>
      </c>
    </row>
    <row r="40478" spans="2:5" ht="13.5" customHeight="1">
      <c r="B40478" t="str">
        <f t="shared" si="632"/>
        <v>---0</v>
      </c>
      <c r="E40478">
        <v>0</v>
      </c>
    </row>
    <row r="40479" spans="2:5">
      <c r="B40479" t="str">
        <f t="shared" si="632"/>
        <v>---0</v>
      </c>
      <c r="E40479">
        <v>0</v>
      </c>
    </row>
    <row r="40480" spans="2:5" ht="13.5" customHeight="1">
      <c r="B40480" t="str">
        <f t="shared" si="632"/>
        <v>---0</v>
      </c>
      <c r="E40480">
        <v>0</v>
      </c>
    </row>
    <row r="40481" spans="2:5" ht="13.5" customHeight="1">
      <c r="B40481" t="str">
        <f t="shared" si="632"/>
        <v>---0</v>
      </c>
      <c r="E40481">
        <v>0</v>
      </c>
    </row>
    <row r="40482" spans="2:5" ht="13.5" customHeight="1">
      <c r="B40482" t="str">
        <f t="shared" si="632"/>
        <v>---0</v>
      </c>
      <c r="E40482">
        <v>0</v>
      </c>
    </row>
    <row r="40483" spans="2:5" ht="13.5" customHeight="1">
      <c r="B40483" t="str">
        <f t="shared" si="632"/>
        <v>---0</v>
      </c>
      <c r="E40483">
        <v>0</v>
      </c>
    </row>
    <row r="40484" spans="2:5" ht="13.5" customHeight="1">
      <c r="B40484" t="str">
        <f t="shared" si="632"/>
        <v>---0</v>
      </c>
      <c r="E40484">
        <v>0</v>
      </c>
    </row>
    <row r="40485" spans="2:5" ht="13.5" customHeight="1">
      <c r="B40485" t="str">
        <f t="shared" si="632"/>
        <v>---0</v>
      </c>
      <c r="E40485">
        <v>0</v>
      </c>
    </row>
    <row r="40486" spans="2:5" ht="13.5" customHeight="1">
      <c r="B40486" t="str">
        <f t="shared" si="632"/>
        <v>---0</v>
      </c>
      <c r="E40486">
        <v>0</v>
      </c>
    </row>
    <row r="40487" spans="2:5" ht="13.5" customHeight="1">
      <c r="B40487" t="str">
        <f t="shared" si="632"/>
        <v>---0</v>
      </c>
      <c r="E40487">
        <v>0</v>
      </c>
    </row>
    <row r="40488" spans="2:5" ht="13.5" customHeight="1">
      <c r="B40488" t="str">
        <f t="shared" si="632"/>
        <v>---0</v>
      </c>
      <c r="E40488">
        <v>0</v>
      </c>
    </row>
    <row r="40489" spans="2:5" ht="13.5" customHeight="1">
      <c r="B40489" t="str">
        <f t="shared" si="632"/>
        <v>---0</v>
      </c>
      <c r="E40489">
        <v>0</v>
      </c>
    </row>
    <row r="40490" spans="2:5" ht="13.5" customHeight="1">
      <c r="B40490" t="str">
        <f t="shared" si="632"/>
        <v>---0</v>
      </c>
      <c r="E40490">
        <v>0</v>
      </c>
    </row>
    <row r="40491" spans="2:5" ht="13.5" customHeight="1">
      <c r="B40491" t="str">
        <f t="shared" si="632"/>
        <v>---0</v>
      </c>
      <c r="E40491">
        <v>0</v>
      </c>
    </row>
    <row r="40492" spans="2:5" ht="13.5" customHeight="1">
      <c r="B40492" t="str">
        <f t="shared" si="632"/>
        <v>---0</v>
      </c>
      <c r="E40492">
        <v>0</v>
      </c>
    </row>
    <row r="40493" spans="2:5" ht="13.5" customHeight="1">
      <c r="B40493" t="str">
        <f t="shared" si="632"/>
        <v>---0</v>
      </c>
      <c r="E40493">
        <v>0</v>
      </c>
    </row>
    <row r="40494" spans="2:5" ht="13.5" customHeight="1">
      <c r="B40494" t="str">
        <f t="shared" si="632"/>
        <v>---0</v>
      </c>
      <c r="E40494">
        <v>0</v>
      </c>
    </row>
    <row r="40495" spans="2:5" ht="13.5" customHeight="1">
      <c r="B40495" t="str">
        <f t="shared" si="632"/>
        <v>---0</v>
      </c>
      <c r="E40495">
        <v>0</v>
      </c>
    </row>
    <row r="40496" spans="2:5" ht="13.5" customHeight="1">
      <c r="B40496" t="str">
        <f t="shared" si="632"/>
        <v>---0</v>
      </c>
      <c r="E40496">
        <v>0</v>
      </c>
    </row>
    <row r="40497" spans="2:5" ht="13.5" customHeight="1">
      <c r="B40497" t="str">
        <f t="shared" si="632"/>
        <v>---0</v>
      </c>
      <c r="E40497">
        <v>0</v>
      </c>
    </row>
    <row r="40498" spans="2:5" ht="13.5" customHeight="1">
      <c r="B40498" t="str">
        <f t="shared" si="632"/>
        <v>---0</v>
      </c>
      <c r="E40498">
        <v>0</v>
      </c>
    </row>
    <row r="40499" spans="2:5" ht="13.5" customHeight="1">
      <c r="B40499" t="str">
        <f t="shared" si="632"/>
        <v>---0</v>
      </c>
      <c r="E40499">
        <v>0</v>
      </c>
    </row>
    <row r="40500" spans="2:5" ht="13.5" customHeight="1">
      <c r="B40500" t="str">
        <f t="shared" si="632"/>
        <v>---0</v>
      </c>
      <c r="E40500">
        <v>0</v>
      </c>
    </row>
    <row r="40501" spans="2:5" ht="13.5" customHeight="1">
      <c r="B40501" t="str">
        <f t="shared" si="632"/>
        <v>---0</v>
      </c>
      <c r="E40501">
        <v>0</v>
      </c>
    </row>
    <row r="40502" spans="2:5" ht="13.5" customHeight="1">
      <c r="B40502" t="str">
        <f t="shared" si="632"/>
        <v>---0</v>
      </c>
      <c r="E40502">
        <v>0</v>
      </c>
    </row>
    <row r="40503" spans="2:5" ht="13.5" customHeight="1">
      <c r="B40503" t="str">
        <f t="shared" si="632"/>
        <v>---0</v>
      </c>
      <c r="E40503">
        <v>0</v>
      </c>
    </row>
    <row r="40504" spans="2:5" ht="13.5" customHeight="1">
      <c r="B40504" t="str">
        <f t="shared" si="632"/>
        <v>---0</v>
      </c>
      <c r="E40504">
        <v>0</v>
      </c>
    </row>
    <row r="40505" spans="2:5" ht="13.5" customHeight="1">
      <c r="B40505" t="str">
        <f t="shared" si="632"/>
        <v>---0</v>
      </c>
      <c r="E40505">
        <v>0</v>
      </c>
    </row>
    <row r="40506" spans="2:5" ht="13.5" customHeight="1">
      <c r="B40506" t="str">
        <f t="shared" si="632"/>
        <v>---0</v>
      </c>
      <c r="E40506">
        <v>0</v>
      </c>
    </row>
    <row r="40507" spans="2:5" ht="13.5" customHeight="1">
      <c r="B40507" t="str">
        <f t="shared" si="632"/>
        <v>---0</v>
      </c>
      <c r="E40507">
        <v>0</v>
      </c>
    </row>
    <row r="40508" spans="2:5" ht="13.5" customHeight="1">
      <c r="B40508" t="str">
        <f t="shared" si="632"/>
        <v>---0</v>
      </c>
      <c r="E40508">
        <v>0</v>
      </c>
    </row>
    <row r="40509" spans="2:5" ht="13.5" customHeight="1">
      <c r="B40509" t="str">
        <f t="shared" si="632"/>
        <v>---0</v>
      </c>
      <c r="E40509">
        <v>0</v>
      </c>
    </row>
    <row r="40510" spans="2:5" ht="13.5" customHeight="1">
      <c r="B40510" t="str">
        <f t="shared" si="632"/>
        <v>---0</v>
      </c>
      <c r="E40510">
        <v>0</v>
      </c>
    </row>
    <row r="40511" spans="2:5" ht="13.5" customHeight="1">
      <c r="B40511" t="str">
        <f t="shared" si="632"/>
        <v>---0</v>
      </c>
      <c r="E40511">
        <v>0</v>
      </c>
    </row>
    <row r="40512" spans="2:5" ht="13.5" customHeight="1">
      <c r="B40512" t="str">
        <f t="shared" si="632"/>
        <v>---0</v>
      </c>
      <c r="E40512">
        <v>0</v>
      </c>
    </row>
    <row r="40513" spans="2:5" ht="13.5" customHeight="1">
      <c r="B40513" t="str">
        <f t="shared" si="632"/>
        <v>---0</v>
      </c>
      <c r="E40513">
        <v>0</v>
      </c>
    </row>
    <row r="40514" spans="2:5" ht="13.5" customHeight="1">
      <c r="B40514" t="str">
        <f t="shared" si="632"/>
        <v>---0</v>
      </c>
      <c r="E40514">
        <v>0</v>
      </c>
    </row>
    <row r="40515" spans="2:5" ht="13.5" customHeight="1">
      <c r="B40515" t="str">
        <f t="shared" ref="B40515:B40578" si="633">A40515&amp;"---"&amp;E40515</f>
        <v>---0</v>
      </c>
      <c r="E40515">
        <v>0</v>
      </c>
    </row>
    <row r="40516" spans="2:5" ht="13.5" customHeight="1">
      <c r="B40516" t="str">
        <f t="shared" si="633"/>
        <v>---0</v>
      </c>
      <c r="E40516">
        <v>0</v>
      </c>
    </row>
    <row r="40517" spans="2:5" ht="13.5" customHeight="1">
      <c r="B40517" t="str">
        <f t="shared" si="633"/>
        <v>---0</v>
      </c>
      <c r="E40517">
        <v>0</v>
      </c>
    </row>
    <row r="40518" spans="2:5" ht="13.5" customHeight="1">
      <c r="B40518" t="str">
        <f t="shared" si="633"/>
        <v>---0</v>
      </c>
      <c r="E40518">
        <v>0</v>
      </c>
    </row>
    <row r="40519" spans="2:5" ht="13.5" customHeight="1">
      <c r="B40519" t="str">
        <f t="shared" si="633"/>
        <v>---0</v>
      </c>
      <c r="E40519">
        <v>0</v>
      </c>
    </row>
    <row r="40520" spans="2:5" ht="13.5" customHeight="1">
      <c r="B40520" t="str">
        <f t="shared" si="633"/>
        <v>---0</v>
      </c>
      <c r="E40520">
        <v>0</v>
      </c>
    </row>
    <row r="40521" spans="2:5" ht="13.5" customHeight="1">
      <c r="B40521" t="str">
        <f t="shared" si="633"/>
        <v>---0</v>
      </c>
      <c r="E40521">
        <v>0</v>
      </c>
    </row>
    <row r="40522" spans="2:5" ht="13.5" customHeight="1">
      <c r="B40522" t="str">
        <f t="shared" si="633"/>
        <v>---0</v>
      </c>
      <c r="E40522">
        <v>0</v>
      </c>
    </row>
    <row r="40523" spans="2:5" ht="13.5" customHeight="1">
      <c r="B40523" t="str">
        <f t="shared" si="633"/>
        <v>---0</v>
      </c>
      <c r="E40523">
        <v>0</v>
      </c>
    </row>
    <row r="40524" spans="2:5" ht="13.5" customHeight="1">
      <c r="B40524" t="str">
        <f t="shared" si="633"/>
        <v>---0</v>
      </c>
      <c r="E40524">
        <v>0</v>
      </c>
    </row>
    <row r="40525" spans="2:5" ht="13.5" customHeight="1">
      <c r="B40525" t="str">
        <f t="shared" si="633"/>
        <v>---0</v>
      </c>
      <c r="E40525">
        <v>0</v>
      </c>
    </row>
    <row r="40526" spans="2:5" ht="13.5" customHeight="1">
      <c r="B40526" t="str">
        <f t="shared" si="633"/>
        <v>---0</v>
      </c>
      <c r="E40526">
        <v>0</v>
      </c>
    </row>
    <row r="40527" spans="2:5" ht="13.5" customHeight="1">
      <c r="B40527" t="str">
        <f t="shared" si="633"/>
        <v>---0</v>
      </c>
      <c r="E40527">
        <v>0</v>
      </c>
    </row>
    <row r="40528" spans="2:5" ht="13.5" customHeight="1">
      <c r="B40528" t="str">
        <f t="shared" si="633"/>
        <v>---0</v>
      </c>
      <c r="E40528">
        <v>0</v>
      </c>
    </row>
    <row r="40529" spans="2:5" ht="13.5" customHeight="1">
      <c r="B40529" t="str">
        <f t="shared" si="633"/>
        <v>---0</v>
      </c>
      <c r="E40529">
        <v>0</v>
      </c>
    </row>
    <row r="40530" spans="2:5" ht="13.5" customHeight="1">
      <c r="B40530" t="str">
        <f t="shared" si="633"/>
        <v>---0</v>
      </c>
      <c r="E40530">
        <v>0</v>
      </c>
    </row>
    <row r="40531" spans="2:5" ht="13.5" customHeight="1">
      <c r="B40531" t="str">
        <f t="shared" si="633"/>
        <v>---0</v>
      </c>
      <c r="E40531">
        <v>0</v>
      </c>
    </row>
    <row r="40532" spans="2:5" ht="13.5" customHeight="1">
      <c r="B40532" t="str">
        <f t="shared" si="633"/>
        <v>---0</v>
      </c>
      <c r="E40532">
        <v>0</v>
      </c>
    </row>
    <row r="40533" spans="2:5" ht="13.5" customHeight="1">
      <c r="B40533" t="str">
        <f t="shared" si="633"/>
        <v>---0</v>
      </c>
      <c r="E40533">
        <v>0</v>
      </c>
    </row>
    <row r="40534" spans="2:5" ht="13.5" customHeight="1">
      <c r="B40534" t="str">
        <f t="shared" si="633"/>
        <v>---0</v>
      </c>
      <c r="E40534">
        <v>0</v>
      </c>
    </row>
    <row r="40535" spans="2:5" ht="13.5" customHeight="1">
      <c r="B40535" t="str">
        <f t="shared" si="633"/>
        <v>---0</v>
      </c>
      <c r="E40535">
        <v>0</v>
      </c>
    </row>
    <row r="40536" spans="2:5" ht="13.5" customHeight="1">
      <c r="B40536" t="str">
        <f t="shared" si="633"/>
        <v>---0</v>
      </c>
      <c r="E40536">
        <v>0</v>
      </c>
    </row>
    <row r="40537" spans="2:5" ht="13.5" customHeight="1">
      <c r="B40537" t="str">
        <f t="shared" si="633"/>
        <v>---0</v>
      </c>
      <c r="E40537">
        <v>0</v>
      </c>
    </row>
    <row r="40538" spans="2:5" ht="13.5" customHeight="1">
      <c r="B40538" t="str">
        <f t="shared" si="633"/>
        <v>---0</v>
      </c>
      <c r="E40538">
        <v>0</v>
      </c>
    </row>
    <row r="40539" spans="2:5" ht="13.5" customHeight="1">
      <c r="B40539" t="str">
        <f t="shared" si="633"/>
        <v>---0</v>
      </c>
      <c r="E40539">
        <v>0</v>
      </c>
    </row>
    <row r="40540" spans="2:5" ht="13.5" customHeight="1">
      <c r="B40540" t="str">
        <f t="shared" si="633"/>
        <v>---0</v>
      </c>
      <c r="E40540">
        <v>0</v>
      </c>
    </row>
    <row r="40541" spans="2:5" ht="13.5" customHeight="1">
      <c r="B40541" t="str">
        <f t="shared" si="633"/>
        <v>---0</v>
      </c>
      <c r="E40541">
        <v>0</v>
      </c>
    </row>
    <row r="40542" spans="2:5" ht="13.5" customHeight="1">
      <c r="B40542" t="str">
        <f t="shared" si="633"/>
        <v>---0</v>
      </c>
      <c r="E40542">
        <v>0</v>
      </c>
    </row>
    <row r="40543" spans="2:5" ht="13.5" customHeight="1">
      <c r="B40543" t="str">
        <f t="shared" si="633"/>
        <v>---0</v>
      </c>
      <c r="E40543">
        <v>0</v>
      </c>
    </row>
    <row r="40544" spans="2:5" ht="13.5" customHeight="1">
      <c r="B40544" t="str">
        <f t="shared" si="633"/>
        <v>---0</v>
      </c>
      <c r="E40544">
        <v>0</v>
      </c>
    </row>
    <row r="40545" spans="2:5" ht="13.5" customHeight="1">
      <c r="B40545" t="str">
        <f t="shared" si="633"/>
        <v>---0</v>
      </c>
      <c r="E40545">
        <v>0</v>
      </c>
    </row>
    <row r="40546" spans="2:5" ht="13.5" customHeight="1">
      <c r="B40546" t="str">
        <f t="shared" si="633"/>
        <v>---0</v>
      </c>
      <c r="E40546">
        <v>0</v>
      </c>
    </row>
    <row r="40547" spans="2:5" ht="13.5" customHeight="1">
      <c r="B40547" t="str">
        <f t="shared" si="633"/>
        <v>---0</v>
      </c>
      <c r="E40547">
        <v>0</v>
      </c>
    </row>
    <row r="40548" spans="2:5" ht="13.5" customHeight="1">
      <c r="B40548" t="str">
        <f t="shared" si="633"/>
        <v>---0</v>
      </c>
      <c r="E40548">
        <v>0</v>
      </c>
    </row>
    <row r="40549" spans="2:5">
      <c r="B40549" t="str">
        <f t="shared" si="633"/>
        <v>---0</v>
      </c>
      <c r="E40549">
        <v>0</v>
      </c>
    </row>
    <row r="40550" spans="2:5">
      <c r="B40550" t="str">
        <f t="shared" si="633"/>
        <v>---0</v>
      </c>
      <c r="E40550">
        <v>0</v>
      </c>
    </row>
    <row r="40551" spans="2:5" ht="13.5" customHeight="1">
      <c r="B40551" t="str">
        <f t="shared" si="633"/>
        <v>---0</v>
      </c>
      <c r="E40551">
        <v>0</v>
      </c>
    </row>
    <row r="40552" spans="2:5" ht="13.5" customHeight="1">
      <c r="B40552" t="str">
        <f t="shared" si="633"/>
        <v>---0</v>
      </c>
      <c r="E40552">
        <v>0</v>
      </c>
    </row>
    <row r="40553" spans="2:5" ht="13.5" customHeight="1">
      <c r="B40553" t="str">
        <f t="shared" si="633"/>
        <v>---0</v>
      </c>
      <c r="E40553">
        <v>0</v>
      </c>
    </row>
    <row r="40554" spans="2:5" ht="13.5" customHeight="1">
      <c r="B40554" t="str">
        <f t="shared" si="633"/>
        <v>---0</v>
      </c>
      <c r="E40554">
        <v>0</v>
      </c>
    </row>
    <row r="40555" spans="2:5" ht="13.5" customHeight="1">
      <c r="B40555" t="str">
        <f t="shared" si="633"/>
        <v>---0</v>
      </c>
      <c r="E40555">
        <v>0</v>
      </c>
    </row>
    <row r="40556" spans="2:5" ht="13.5" customHeight="1">
      <c r="B40556" t="str">
        <f t="shared" si="633"/>
        <v>---0</v>
      </c>
      <c r="E40556">
        <v>0</v>
      </c>
    </row>
    <row r="40557" spans="2:5" ht="13.5" customHeight="1">
      <c r="B40557" t="str">
        <f t="shared" si="633"/>
        <v>---0</v>
      </c>
      <c r="E40557">
        <v>0</v>
      </c>
    </row>
    <row r="40558" spans="2:5" ht="13.5" customHeight="1">
      <c r="B40558" t="str">
        <f t="shared" si="633"/>
        <v>---0</v>
      </c>
      <c r="E40558">
        <v>0</v>
      </c>
    </row>
    <row r="40559" spans="2:5" ht="13.5" customHeight="1">
      <c r="B40559" t="str">
        <f t="shared" si="633"/>
        <v>---0</v>
      </c>
      <c r="E40559">
        <v>0</v>
      </c>
    </row>
    <row r="40560" spans="2:5" ht="13.5" customHeight="1">
      <c r="B40560" t="str">
        <f t="shared" si="633"/>
        <v>---0</v>
      </c>
      <c r="E40560">
        <v>0</v>
      </c>
    </row>
    <row r="40561" spans="2:5" ht="13.5" customHeight="1">
      <c r="B40561" t="str">
        <f t="shared" si="633"/>
        <v>---0</v>
      </c>
      <c r="E40561">
        <v>0</v>
      </c>
    </row>
    <row r="40562" spans="2:5" ht="13.5" customHeight="1">
      <c r="B40562" t="str">
        <f t="shared" si="633"/>
        <v>---0</v>
      </c>
      <c r="E40562">
        <v>0</v>
      </c>
    </row>
    <row r="40563" spans="2:5" ht="13.5" customHeight="1">
      <c r="B40563" t="str">
        <f t="shared" si="633"/>
        <v>---0</v>
      </c>
      <c r="E40563">
        <v>0</v>
      </c>
    </row>
    <row r="40564" spans="2:5" ht="13.5" customHeight="1">
      <c r="B40564" t="str">
        <f t="shared" si="633"/>
        <v>---0</v>
      </c>
      <c r="E40564">
        <v>0</v>
      </c>
    </row>
    <row r="40565" spans="2:5" ht="13.5" customHeight="1">
      <c r="B40565" t="str">
        <f t="shared" si="633"/>
        <v>---0</v>
      </c>
      <c r="E40565">
        <v>0</v>
      </c>
    </row>
    <row r="40566" spans="2:5" ht="13.5" customHeight="1">
      <c r="B40566" t="str">
        <f t="shared" si="633"/>
        <v>---0</v>
      </c>
      <c r="E40566">
        <v>0</v>
      </c>
    </row>
    <row r="40567" spans="2:5" ht="13.5" customHeight="1">
      <c r="B40567" t="str">
        <f t="shared" si="633"/>
        <v>---0</v>
      </c>
      <c r="E40567">
        <v>0</v>
      </c>
    </row>
    <row r="40568" spans="2:5" ht="13.5" customHeight="1">
      <c r="B40568" t="str">
        <f t="shared" si="633"/>
        <v>---0</v>
      </c>
      <c r="E40568">
        <v>0</v>
      </c>
    </row>
    <row r="40569" spans="2:5" ht="13.5" customHeight="1">
      <c r="B40569" t="str">
        <f t="shared" si="633"/>
        <v>---0</v>
      </c>
      <c r="E40569">
        <v>0</v>
      </c>
    </row>
    <row r="40570" spans="2:5" ht="13.5" customHeight="1">
      <c r="B40570" t="str">
        <f t="shared" si="633"/>
        <v>---0</v>
      </c>
      <c r="E40570">
        <v>0</v>
      </c>
    </row>
    <row r="40571" spans="2:5" ht="13.5" customHeight="1">
      <c r="B40571" t="str">
        <f t="shared" si="633"/>
        <v>---0</v>
      </c>
      <c r="E40571">
        <v>0</v>
      </c>
    </row>
    <row r="40572" spans="2:5" ht="13.5" customHeight="1">
      <c r="B40572" t="str">
        <f t="shared" si="633"/>
        <v>---0</v>
      </c>
      <c r="E40572">
        <v>0</v>
      </c>
    </row>
    <row r="40573" spans="2:5" ht="13.5" customHeight="1">
      <c r="B40573" t="str">
        <f t="shared" si="633"/>
        <v>---0</v>
      </c>
      <c r="E40573">
        <v>0</v>
      </c>
    </row>
    <row r="40574" spans="2:5" ht="13.5" customHeight="1">
      <c r="B40574" t="str">
        <f t="shared" si="633"/>
        <v>---0</v>
      </c>
      <c r="E40574">
        <v>0</v>
      </c>
    </row>
    <row r="40575" spans="2:5" ht="13.5" customHeight="1">
      <c r="B40575" t="str">
        <f t="shared" si="633"/>
        <v>---0</v>
      </c>
      <c r="E40575">
        <v>0</v>
      </c>
    </row>
    <row r="40576" spans="2:5" ht="13.5" customHeight="1">
      <c r="B40576" t="str">
        <f t="shared" si="633"/>
        <v>---0</v>
      </c>
      <c r="E40576">
        <v>0</v>
      </c>
    </row>
    <row r="40577" spans="2:5" ht="13.5" customHeight="1">
      <c r="B40577" t="str">
        <f t="shared" si="633"/>
        <v>---0</v>
      </c>
      <c r="E40577">
        <v>0</v>
      </c>
    </row>
    <row r="40578" spans="2:5" ht="13.5" customHeight="1">
      <c r="B40578" t="str">
        <f t="shared" si="633"/>
        <v>---0</v>
      </c>
      <c r="E40578">
        <v>0</v>
      </c>
    </row>
    <row r="40579" spans="2:5" ht="13.5" customHeight="1">
      <c r="B40579" t="str">
        <f t="shared" ref="B40579:B40642" si="634">A40579&amp;"---"&amp;E40579</f>
        <v>---0</v>
      </c>
      <c r="E40579">
        <v>0</v>
      </c>
    </row>
    <row r="40580" spans="2:5" ht="13.5" customHeight="1">
      <c r="B40580" t="str">
        <f t="shared" si="634"/>
        <v>---0</v>
      </c>
      <c r="E40580">
        <v>0</v>
      </c>
    </row>
    <row r="40581" spans="2:5" ht="13.5" customHeight="1">
      <c r="B40581" t="str">
        <f t="shared" si="634"/>
        <v>---0</v>
      </c>
      <c r="E40581">
        <v>0</v>
      </c>
    </row>
    <row r="40582" spans="2:5" ht="13.5" customHeight="1">
      <c r="B40582" t="str">
        <f t="shared" si="634"/>
        <v>---0</v>
      </c>
      <c r="E40582">
        <v>0</v>
      </c>
    </row>
    <row r="40583" spans="2:5" ht="13.5" customHeight="1">
      <c r="B40583" t="str">
        <f t="shared" si="634"/>
        <v>---0</v>
      </c>
      <c r="E40583">
        <v>0</v>
      </c>
    </row>
    <row r="40584" spans="2:5" ht="13.5" customHeight="1">
      <c r="B40584" t="str">
        <f t="shared" si="634"/>
        <v>---0</v>
      </c>
      <c r="E40584">
        <v>0</v>
      </c>
    </row>
    <row r="40585" spans="2:5" ht="13.5" customHeight="1">
      <c r="B40585" t="str">
        <f t="shared" si="634"/>
        <v>---0</v>
      </c>
      <c r="E40585">
        <v>0</v>
      </c>
    </row>
    <row r="40586" spans="2:5" ht="13.5" customHeight="1">
      <c r="B40586" t="str">
        <f t="shared" si="634"/>
        <v>---0</v>
      </c>
      <c r="E40586">
        <v>0</v>
      </c>
    </row>
    <row r="40587" spans="2:5" ht="13.5" customHeight="1">
      <c r="B40587" t="str">
        <f t="shared" si="634"/>
        <v>---0</v>
      </c>
      <c r="E40587">
        <v>0</v>
      </c>
    </row>
    <row r="40588" spans="2:5" ht="13.5" customHeight="1">
      <c r="B40588" t="str">
        <f t="shared" si="634"/>
        <v>---0</v>
      </c>
      <c r="E40588">
        <v>0</v>
      </c>
    </row>
    <row r="40589" spans="2:5" ht="13.5" customHeight="1">
      <c r="B40589" t="str">
        <f t="shared" si="634"/>
        <v>---0</v>
      </c>
      <c r="E40589">
        <v>0</v>
      </c>
    </row>
    <row r="40590" spans="2:5" ht="13.5" customHeight="1">
      <c r="B40590" t="str">
        <f t="shared" si="634"/>
        <v>---0</v>
      </c>
      <c r="E40590">
        <v>0</v>
      </c>
    </row>
    <row r="40591" spans="2:5" ht="13.5" customHeight="1">
      <c r="B40591" t="str">
        <f t="shared" si="634"/>
        <v>---0</v>
      </c>
      <c r="E40591">
        <v>0</v>
      </c>
    </row>
    <row r="40592" spans="2:5" ht="13.5" customHeight="1">
      <c r="B40592" t="str">
        <f t="shared" si="634"/>
        <v>---0</v>
      </c>
      <c r="E40592">
        <v>0</v>
      </c>
    </row>
    <row r="40593" spans="2:5" ht="13.5" customHeight="1">
      <c r="B40593" t="str">
        <f t="shared" si="634"/>
        <v>---0</v>
      </c>
      <c r="E40593">
        <v>0</v>
      </c>
    </row>
    <row r="40594" spans="2:5" ht="13.5" customHeight="1">
      <c r="B40594" t="str">
        <f t="shared" si="634"/>
        <v>---0</v>
      </c>
      <c r="E40594">
        <v>0</v>
      </c>
    </row>
    <row r="40595" spans="2:5" ht="13.5" customHeight="1">
      <c r="B40595" t="str">
        <f t="shared" si="634"/>
        <v>---0</v>
      </c>
      <c r="E40595">
        <v>0</v>
      </c>
    </row>
    <row r="40596" spans="2:5" ht="13.5" customHeight="1">
      <c r="B40596" t="str">
        <f t="shared" si="634"/>
        <v>---0</v>
      </c>
      <c r="E40596">
        <v>0</v>
      </c>
    </row>
    <row r="40597" spans="2:5" ht="13.5" customHeight="1">
      <c r="B40597" t="str">
        <f t="shared" si="634"/>
        <v>---0</v>
      </c>
      <c r="E40597">
        <v>0</v>
      </c>
    </row>
    <row r="40598" spans="2:5" ht="13.5" customHeight="1">
      <c r="B40598" t="str">
        <f t="shared" si="634"/>
        <v>---0</v>
      </c>
      <c r="E40598">
        <v>0</v>
      </c>
    </row>
    <row r="40599" spans="2:5" ht="13.5" customHeight="1">
      <c r="B40599" t="str">
        <f t="shared" si="634"/>
        <v>---0</v>
      </c>
      <c r="E40599">
        <v>0</v>
      </c>
    </row>
    <row r="40600" spans="2:5" ht="13.5" customHeight="1">
      <c r="B40600" t="str">
        <f t="shared" si="634"/>
        <v>---0</v>
      </c>
      <c r="E40600">
        <v>0</v>
      </c>
    </row>
    <row r="40601" spans="2:5" ht="13.5" customHeight="1">
      <c r="B40601" t="str">
        <f t="shared" si="634"/>
        <v>---0</v>
      </c>
      <c r="E40601">
        <v>0</v>
      </c>
    </row>
    <row r="40602" spans="2:5">
      <c r="B40602" t="str">
        <f t="shared" si="634"/>
        <v>---0</v>
      </c>
      <c r="E40602">
        <v>0</v>
      </c>
    </row>
    <row r="40603" spans="2:5" ht="13.5" customHeight="1">
      <c r="B40603" t="str">
        <f t="shared" si="634"/>
        <v>---0</v>
      </c>
      <c r="E40603">
        <v>0</v>
      </c>
    </row>
    <row r="40604" spans="2:5" ht="13.5" customHeight="1">
      <c r="B40604" t="str">
        <f t="shared" si="634"/>
        <v>---0</v>
      </c>
      <c r="E40604">
        <v>0</v>
      </c>
    </row>
    <row r="40605" spans="2:5" ht="13.5" customHeight="1">
      <c r="B40605" t="str">
        <f t="shared" si="634"/>
        <v>---0</v>
      </c>
      <c r="E40605">
        <v>0</v>
      </c>
    </row>
    <row r="40606" spans="2:5" ht="13.5" customHeight="1">
      <c r="B40606" t="str">
        <f t="shared" si="634"/>
        <v>---0</v>
      </c>
      <c r="E40606">
        <v>0</v>
      </c>
    </row>
    <row r="40607" spans="2:5" ht="13.5" customHeight="1">
      <c r="B40607" t="str">
        <f t="shared" si="634"/>
        <v>---0</v>
      </c>
      <c r="E40607">
        <v>0</v>
      </c>
    </row>
    <row r="40608" spans="2:5" ht="13.5" customHeight="1">
      <c r="B40608" t="str">
        <f t="shared" si="634"/>
        <v>---0</v>
      </c>
      <c r="E40608">
        <v>0</v>
      </c>
    </row>
    <row r="40609" spans="2:5" ht="13.5" customHeight="1">
      <c r="B40609" t="str">
        <f t="shared" si="634"/>
        <v>---0</v>
      </c>
      <c r="E40609">
        <v>0</v>
      </c>
    </row>
    <row r="40610" spans="2:5" ht="13.5" customHeight="1">
      <c r="B40610" t="str">
        <f t="shared" si="634"/>
        <v>---0</v>
      </c>
      <c r="E40610">
        <v>0</v>
      </c>
    </row>
    <row r="40611" spans="2:5" ht="13.5" customHeight="1">
      <c r="B40611" t="str">
        <f t="shared" si="634"/>
        <v>---0</v>
      </c>
      <c r="E40611">
        <v>0</v>
      </c>
    </row>
    <row r="40612" spans="2:5" ht="13.5" customHeight="1">
      <c r="B40612" t="str">
        <f t="shared" si="634"/>
        <v>---0</v>
      </c>
      <c r="E40612">
        <v>0</v>
      </c>
    </row>
    <row r="40613" spans="2:5" ht="13.5" customHeight="1">
      <c r="B40613" t="str">
        <f t="shared" si="634"/>
        <v>---0</v>
      </c>
      <c r="E40613">
        <v>0</v>
      </c>
    </row>
    <row r="40614" spans="2:5" ht="13.5" customHeight="1">
      <c r="B40614" t="str">
        <f t="shared" si="634"/>
        <v>---0</v>
      </c>
      <c r="E40614">
        <v>0</v>
      </c>
    </row>
    <row r="40615" spans="2:5" ht="13.5" customHeight="1">
      <c r="B40615" t="str">
        <f t="shared" si="634"/>
        <v>---0</v>
      </c>
      <c r="E40615">
        <v>0</v>
      </c>
    </row>
    <row r="40616" spans="2:5" ht="13.5" customHeight="1">
      <c r="B40616" t="str">
        <f t="shared" si="634"/>
        <v>---0</v>
      </c>
      <c r="E40616">
        <v>0</v>
      </c>
    </row>
    <row r="40617" spans="2:5" ht="13.5" customHeight="1">
      <c r="B40617" t="str">
        <f t="shared" si="634"/>
        <v>---0</v>
      </c>
      <c r="E40617">
        <v>0</v>
      </c>
    </row>
    <row r="40618" spans="2:5" ht="13.5" customHeight="1">
      <c r="B40618" t="str">
        <f t="shared" si="634"/>
        <v>---0</v>
      </c>
      <c r="E40618">
        <v>0</v>
      </c>
    </row>
    <row r="40619" spans="2:5" ht="13.5" customHeight="1">
      <c r="B40619" t="str">
        <f t="shared" si="634"/>
        <v>---0</v>
      </c>
      <c r="E40619">
        <v>0</v>
      </c>
    </row>
    <row r="40620" spans="2:5" ht="13.5" customHeight="1">
      <c r="B40620" t="str">
        <f t="shared" si="634"/>
        <v>---0</v>
      </c>
      <c r="E40620">
        <v>0</v>
      </c>
    </row>
    <row r="40621" spans="2:5" ht="13.5" customHeight="1">
      <c r="B40621" t="str">
        <f t="shared" si="634"/>
        <v>---0</v>
      </c>
      <c r="E40621">
        <v>0</v>
      </c>
    </row>
    <row r="40622" spans="2:5" ht="13.5" customHeight="1">
      <c r="B40622" t="str">
        <f t="shared" si="634"/>
        <v>---0</v>
      </c>
      <c r="E40622">
        <v>0</v>
      </c>
    </row>
    <row r="40623" spans="2:5" ht="13.5" customHeight="1">
      <c r="B40623" t="str">
        <f t="shared" si="634"/>
        <v>---0</v>
      </c>
      <c r="E40623">
        <v>0</v>
      </c>
    </row>
    <row r="40624" spans="2:5" ht="13.5" customHeight="1">
      <c r="B40624" t="str">
        <f t="shared" si="634"/>
        <v>---0</v>
      </c>
      <c r="E40624">
        <v>0</v>
      </c>
    </row>
    <row r="40625" spans="2:5" ht="13.5" customHeight="1">
      <c r="B40625" t="str">
        <f t="shared" si="634"/>
        <v>---0</v>
      </c>
      <c r="E40625">
        <v>0</v>
      </c>
    </row>
    <row r="40626" spans="2:5" ht="13.5" customHeight="1">
      <c r="B40626" t="str">
        <f t="shared" si="634"/>
        <v>---0</v>
      </c>
      <c r="E40626">
        <v>0</v>
      </c>
    </row>
    <row r="40627" spans="2:5" ht="13.5" customHeight="1">
      <c r="B40627" t="str">
        <f t="shared" si="634"/>
        <v>---0</v>
      </c>
      <c r="E40627">
        <v>0</v>
      </c>
    </row>
    <row r="40628" spans="2:5" ht="13.5" customHeight="1">
      <c r="B40628" t="str">
        <f t="shared" si="634"/>
        <v>---0</v>
      </c>
      <c r="E40628">
        <v>0</v>
      </c>
    </row>
    <row r="40629" spans="2:5" ht="13.5" customHeight="1">
      <c r="B40629" t="str">
        <f t="shared" si="634"/>
        <v>---0</v>
      </c>
      <c r="E40629">
        <v>0</v>
      </c>
    </row>
    <row r="40630" spans="2:5" ht="13.5" customHeight="1">
      <c r="B40630" t="str">
        <f t="shared" si="634"/>
        <v>---0</v>
      </c>
      <c r="E40630">
        <v>0</v>
      </c>
    </row>
    <row r="40631" spans="2:5" ht="13.5" customHeight="1">
      <c r="B40631" t="str">
        <f t="shared" si="634"/>
        <v>---0</v>
      </c>
      <c r="E40631">
        <v>0</v>
      </c>
    </row>
    <row r="40632" spans="2:5" ht="13.5" customHeight="1">
      <c r="B40632" t="str">
        <f t="shared" si="634"/>
        <v>---0</v>
      </c>
      <c r="E40632">
        <v>0</v>
      </c>
    </row>
    <row r="40633" spans="2:5" ht="13.5" customHeight="1">
      <c r="B40633" t="str">
        <f t="shared" si="634"/>
        <v>---0</v>
      </c>
      <c r="E40633">
        <v>0</v>
      </c>
    </row>
    <row r="40634" spans="2:5" ht="13.5" customHeight="1">
      <c r="B40634" t="str">
        <f t="shared" si="634"/>
        <v>---0</v>
      </c>
      <c r="E40634">
        <v>0</v>
      </c>
    </row>
    <row r="40635" spans="2:5" ht="13.5" customHeight="1">
      <c r="B40635" t="str">
        <f t="shared" si="634"/>
        <v>---0</v>
      </c>
      <c r="E40635">
        <v>0</v>
      </c>
    </row>
    <row r="40636" spans="2:5" ht="13.5" customHeight="1">
      <c r="B40636" t="str">
        <f t="shared" si="634"/>
        <v>---0</v>
      </c>
      <c r="E40636">
        <v>0</v>
      </c>
    </row>
    <row r="40637" spans="2:5" ht="13.5" customHeight="1">
      <c r="B40637" t="str">
        <f t="shared" si="634"/>
        <v>---0</v>
      </c>
      <c r="E40637">
        <v>0</v>
      </c>
    </row>
    <row r="40638" spans="2:5" ht="13.5" customHeight="1">
      <c r="B40638" t="str">
        <f t="shared" si="634"/>
        <v>---0</v>
      </c>
      <c r="E40638">
        <v>0</v>
      </c>
    </row>
    <row r="40639" spans="2:5" ht="13.5" customHeight="1">
      <c r="B40639" t="str">
        <f t="shared" si="634"/>
        <v>---0</v>
      </c>
      <c r="E40639">
        <v>0</v>
      </c>
    </row>
    <row r="40640" spans="2:5" ht="13.5" customHeight="1">
      <c r="B40640" t="str">
        <f t="shared" si="634"/>
        <v>---0</v>
      </c>
      <c r="E40640">
        <v>0</v>
      </c>
    </row>
    <row r="40641" spans="2:5" ht="13.5" customHeight="1">
      <c r="B40641" t="str">
        <f t="shared" si="634"/>
        <v>---0</v>
      </c>
      <c r="E40641">
        <v>0</v>
      </c>
    </row>
    <row r="40642" spans="2:5" ht="13.5" customHeight="1">
      <c r="B40642" t="str">
        <f t="shared" si="634"/>
        <v>---0</v>
      </c>
      <c r="E40642">
        <v>0</v>
      </c>
    </row>
    <row r="40643" spans="2:5" ht="13.5" customHeight="1">
      <c r="B40643" t="str">
        <f t="shared" ref="B40643:B40706" si="635">A40643&amp;"---"&amp;E40643</f>
        <v>---0</v>
      </c>
      <c r="E40643">
        <v>0</v>
      </c>
    </row>
    <row r="40644" spans="2:5" ht="13.5" customHeight="1">
      <c r="B40644" t="str">
        <f t="shared" si="635"/>
        <v>---0</v>
      </c>
      <c r="E40644">
        <v>0</v>
      </c>
    </row>
    <row r="40645" spans="2:5" ht="13.5" customHeight="1">
      <c r="B40645" t="str">
        <f t="shared" si="635"/>
        <v>---0</v>
      </c>
      <c r="E40645">
        <v>0</v>
      </c>
    </row>
    <row r="40646" spans="2:5" ht="13.5" customHeight="1">
      <c r="B40646" t="str">
        <f t="shared" si="635"/>
        <v>---0</v>
      </c>
      <c r="E40646">
        <v>0</v>
      </c>
    </row>
    <row r="40647" spans="2:5" ht="13.5" customHeight="1">
      <c r="B40647" t="str">
        <f t="shared" si="635"/>
        <v>---0</v>
      </c>
      <c r="E40647">
        <v>0</v>
      </c>
    </row>
    <row r="40648" spans="2:5" ht="13.5" customHeight="1">
      <c r="B40648" t="str">
        <f t="shared" si="635"/>
        <v>---0</v>
      </c>
      <c r="E40648">
        <v>0</v>
      </c>
    </row>
    <row r="40649" spans="2:5" ht="13.5" customHeight="1">
      <c r="B40649" t="str">
        <f t="shared" si="635"/>
        <v>---0</v>
      </c>
      <c r="E40649">
        <v>0</v>
      </c>
    </row>
    <row r="40650" spans="2:5" ht="13.5" customHeight="1">
      <c r="B40650" t="str">
        <f t="shared" si="635"/>
        <v>---0</v>
      </c>
      <c r="E40650">
        <v>0</v>
      </c>
    </row>
    <row r="40651" spans="2:5" ht="13.5" customHeight="1">
      <c r="B40651" t="str">
        <f t="shared" si="635"/>
        <v>---0</v>
      </c>
      <c r="E40651">
        <v>0</v>
      </c>
    </row>
    <row r="40652" spans="2:5" ht="13.5" customHeight="1">
      <c r="B40652" t="str">
        <f t="shared" si="635"/>
        <v>---0</v>
      </c>
      <c r="E40652">
        <v>0</v>
      </c>
    </row>
    <row r="40653" spans="2:5" ht="13.5" customHeight="1">
      <c r="B40653" t="str">
        <f t="shared" si="635"/>
        <v>---0</v>
      </c>
      <c r="E40653">
        <v>0</v>
      </c>
    </row>
    <row r="40654" spans="2:5" ht="13.5" customHeight="1">
      <c r="B40654" t="str">
        <f t="shared" si="635"/>
        <v>---0</v>
      </c>
      <c r="E40654">
        <v>0</v>
      </c>
    </row>
    <row r="40655" spans="2:5" ht="13.5" customHeight="1">
      <c r="B40655" t="str">
        <f t="shared" si="635"/>
        <v>---0</v>
      </c>
      <c r="E40655">
        <v>0</v>
      </c>
    </row>
    <row r="40656" spans="2:5" ht="13.5" customHeight="1">
      <c r="B40656" t="str">
        <f t="shared" si="635"/>
        <v>---0</v>
      </c>
      <c r="E40656">
        <v>0</v>
      </c>
    </row>
    <row r="40657" spans="2:5" ht="13.5" customHeight="1">
      <c r="B40657" t="str">
        <f t="shared" si="635"/>
        <v>---0</v>
      </c>
      <c r="E40657">
        <v>0</v>
      </c>
    </row>
    <row r="40658" spans="2:5">
      <c r="B40658" t="str">
        <f t="shared" si="635"/>
        <v>---0</v>
      </c>
      <c r="E40658">
        <v>0</v>
      </c>
    </row>
    <row r="40659" spans="2:5" ht="13.5" customHeight="1">
      <c r="B40659" t="str">
        <f t="shared" si="635"/>
        <v>---0</v>
      </c>
      <c r="E40659">
        <v>0</v>
      </c>
    </row>
    <row r="40660" spans="2:5" ht="13.5" customHeight="1">
      <c r="B40660" t="str">
        <f t="shared" si="635"/>
        <v>---0</v>
      </c>
      <c r="E40660">
        <v>0</v>
      </c>
    </row>
    <row r="40661" spans="2:5" ht="13.5" customHeight="1">
      <c r="B40661" t="str">
        <f t="shared" si="635"/>
        <v>---0</v>
      </c>
      <c r="E40661">
        <v>0</v>
      </c>
    </row>
    <row r="40662" spans="2:5" ht="13.5" customHeight="1">
      <c r="B40662" t="str">
        <f t="shared" si="635"/>
        <v>---0</v>
      </c>
      <c r="E40662">
        <v>0</v>
      </c>
    </row>
    <row r="40663" spans="2:5" ht="13.5" customHeight="1">
      <c r="B40663" t="str">
        <f t="shared" si="635"/>
        <v>---0</v>
      </c>
      <c r="E40663">
        <v>0</v>
      </c>
    </row>
    <row r="40664" spans="2:5" ht="13.5" customHeight="1">
      <c r="B40664" t="str">
        <f t="shared" si="635"/>
        <v>---0</v>
      </c>
      <c r="E40664">
        <v>0</v>
      </c>
    </row>
    <row r="40665" spans="2:5" ht="13.5" customHeight="1">
      <c r="B40665" t="str">
        <f t="shared" si="635"/>
        <v>---0</v>
      </c>
      <c r="E40665">
        <v>0</v>
      </c>
    </row>
    <row r="40666" spans="2:5" ht="13.5" customHeight="1">
      <c r="B40666" t="str">
        <f t="shared" si="635"/>
        <v>---0</v>
      </c>
      <c r="E40666">
        <v>0</v>
      </c>
    </row>
    <row r="40667" spans="2:5" ht="13.5" customHeight="1">
      <c r="B40667" t="str">
        <f t="shared" si="635"/>
        <v>---0</v>
      </c>
      <c r="E40667">
        <v>0</v>
      </c>
    </row>
    <row r="40668" spans="2:5" ht="13.5" customHeight="1">
      <c r="B40668" t="str">
        <f t="shared" si="635"/>
        <v>---0</v>
      </c>
      <c r="E40668">
        <v>0</v>
      </c>
    </row>
    <row r="40669" spans="2:5" ht="13.5" customHeight="1">
      <c r="B40669" t="str">
        <f t="shared" si="635"/>
        <v>---0</v>
      </c>
      <c r="E40669">
        <v>0</v>
      </c>
    </row>
    <row r="40670" spans="2:5" ht="13.5" customHeight="1">
      <c r="B40670" t="str">
        <f t="shared" si="635"/>
        <v>---0</v>
      </c>
      <c r="E40670">
        <v>0</v>
      </c>
    </row>
    <row r="40671" spans="2:5" ht="13.5" customHeight="1">
      <c r="B40671" t="str">
        <f t="shared" si="635"/>
        <v>---0</v>
      </c>
      <c r="E40671">
        <v>0</v>
      </c>
    </row>
    <row r="40672" spans="2:5" ht="13.5" customHeight="1">
      <c r="B40672" t="str">
        <f t="shared" si="635"/>
        <v>---0</v>
      </c>
      <c r="E40672">
        <v>0</v>
      </c>
    </row>
    <row r="40673" spans="2:5" ht="13.5" customHeight="1">
      <c r="B40673" t="str">
        <f t="shared" si="635"/>
        <v>---0</v>
      </c>
      <c r="E40673">
        <v>0</v>
      </c>
    </row>
    <row r="40674" spans="2:5" ht="13.5" customHeight="1">
      <c r="B40674" t="str">
        <f t="shared" si="635"/>
        <v>---0</v>
      </c>
      <c r="E40674">
        <v>0</v>
      </c>
    </row>
    <row r="40675" spans="2:5" ht="13.5" customHeight="1">
      <c r="B40675" t="str">
        <f t="shared" si="635"/>
        <v>---0</v>
      </c>
      <c r="E40675">
        <v>0</v>
      </c>
    </row>
    <row r="40676" spans="2:5" ht="13.5" customHeight="1">
      <c r="B40676" t="str">
        <f t="shared" si="635"/>
        <v>---0</v>
      </c>
      <c r="E40676">
        <v>0</v>
      </c>
    </row>
    <row r="40677" spans="2:5" ht="13.5" customHeight="1">
      <c r="B40677" t="str">
        <f t="shared" si="635"/>
        <v>---0</v>
      </c>
      <c r="E40677">
        <v>0</v>
      </c>
    </row>
    <row r="40678" spans="2:5" ht="13.5" customHeight="1">
      <c r="B40678" t="str">
        <f t="shared" si="635"/>
        <v>---0</v>
      </c>
      <c r="E40678">
        <v>0</v>
      </c>
    </row>
    <row r="40679" spans="2:5" ht="13.5" customHeight="1">
      <c r="B40679" t="str">
        <f t="shared" si="635"/>
        <v>---0</v>
      </c>
      <c r="E40679">
        <v>0</v>
      </c>
    </row>
    <row r="40680" spans="2:5" ht="13.5" customHeight="1">
      <c r="B40680" t="str">
        <f t="shared" si="635"/>
        <v>---0</v>
      </c>
      <c r="E40680">
        <v>0</v>
      </c>
    </row>
    <row r="40681" spans="2:5" ht="13.5" customHeight="1">
      <c r="B40681" t="str">
        <f t="shared" si="635"/>
        <v>---0</v>
      </c>
      <c r="E40681">
        <v>0</v>
      </c>
    </row>
    <row r="40682" spans="2:5" ht="13.5" customHeight="1">
      <c r="B40682" t="str">
        <f t="shared" si="635"/>
        <v>---0</v>
      </c>
      <c r="E40682">
        <v>0</v>
      </c>
    </row>
    <row r="40683" spans="2:5" ht="13.5" customHeight="1">
      <c r="B40683" t="str">
        <f t="shared" si="635"/>
        <v>---0</v>
      </c>
      <c r="E40683">
        <v>0</v>
      </c>
    </row>
    <row r="40684" spans="2:5" ht="13.5" customHeight="1">
      <c r="B40684" t="str">
        <f t="shared" si="635"/>
        <v>---0</v>
      </c>
      <c r="E40684">
        <v>0</v>
      </c>
    </row>
    <row r="40685" spans="2:5" ht="13.5" customHeight="1">
      <c r="B40685" t="str">
        <f t="shared" si="635"/>
        <v>---0</v>
      </c>
      <c r="E40685">
        <v>0</v>
      </c>
    </row>
    <row r="40686" spans="2:5" ht="13.5" customHeight="1">
      <c r="B40686" t="str">
        <f t="shared" si="635"/>
        <v>---0</v>
      </c>
      <c r="E40686">
        <v>0</v>
      </c>
    </row>
    <row r="40687" spans="2:5" ht="13.5" customHeight="1">
      <c r="B40687" t="str">
        <f t="shared" si="635"/>
        <v>---0</v>
      </c>
      <c r="E40687">
        <v>0</v>
      </c>
    </row>
    <row r="40688" spans="2:5" ht="13.5" customHeight="1">
      <c r="B40688" t="str">
        <f t="shared" si="635"/>
        <v>---0</v>
      </c>
      <c r="E40688">
        <v>0</v>
      </c>
    </row>
    <row r="40689" spans="2:5" ht="13.5" customHeight="1">
      <c r="B40689" t="str">
        <f t="shared" si="635"/>
        <v>---0</v>
      </c>
      <c r="E40689">
        <v>0</v>
      </c>
    </row>
    <row r="40690" spans="2:5" ht="13.5" customHeight="1">
      <c r="B40690" t="str">
        <f t="shared" si="635"/>
        <v>---0</v>
      </c>
      <c r="E40690">
        <v>0</v>
      </c>
    </row>
    <row r="40691" spans="2:5" ht="13.5" customHeight="1">
      <c r="B40691" t="str">
        <f t="shared" si="635"/>
        <v>---0</v>
      </c>
      <c r="E40691">
        <v>0</v>
      </c>
    </row>
    <row r="40692" spans="2:5" ht="13.5" customHeight="1">
      <c r="B40692" t="str">
        <f t="shared" si="635"/>
        <v>---0</v>
      </c>
      <c r="E40692">
        <v>0</v>
      </c>
    </row>
    <row r="40693" spans="2:5" ht="13.5" customHeight="1">
      <c r="B40693" t="str">
        <f t="shared" si="635"/>
        <v>---0</v>
      </c>
      <c r="E40693">
        <v>0</v>
      </c>
    </row>
    <row r="40694" spans="2:5" ht="13.5" customHeight="1">
      <c r="B40694" t="str">
        <f t="shared" si="635"/>
        <v>---0</v>
      </c>
      <c r="E40694">
        <v>0</v>
      </c>
    </row>
    <row r="40695" spans="2:5" ht="13.5" customHeight="1">
      <c r="B40695" t="str">
        <f t="shared" si="635"/>
        <v>---0</v>
      </c>
      <c r="E40695">
        <v>0</v>
      </c>
    </row>
    <row r="40696" spans="2:5" ht="13.5" customHeight="1">
      <c r="B40696" t="str">
        <f t="shared" si="635"/>
        <v>---0</v>
      </c>
      <c r="E40696">
        <v>0</v>
      </c>
    </row>
    <row r="40697" spans="2:5" ht="13.5" customHeight="1">
      <c r="B40697" t="str">
        <f t="shared" si="635"/>
        <v>---0</v>
      </c>
      <c r="E40697">
        <v>0</v>
      </c>
    </row>
    <row r="40698" spans="2:5" ht="13.5" customHeight="1">
      <c r="B40698" t="str">
        <f t="shared" si="635"/>
        <v>---0</v>
      </c>
      <c r="E40698">
        <v>0</v>
      </c>
    </row>
    <row r="40699" spans="2:5" ht="13.5" customHeight="1">
      <c r="B40699" t="str">
        <f t="shared" si="635"/>
        <v>---0</v>
      </c>
      <c r="E40699">
        <v>0</v>
      </c>
    </row>
    <row r="40700" spans="2:5" ht="13.5" customHeight="1">
      <c r="B40700" t="str">
        <f t="shared" si="635"/>
        <v>---0</v>
      </c>
      <c r="E40700">
        <v>0</v>
      </c>
    </row>
    <row r="40701" spans="2:5" ht="13.5" customHeight="1">
      <c r="B40701" t="str">
        <f t="shared" si="635"/>
        <v>---0</v>
      </c>
      <c r="E40701">
        <v>0</v>
      </c>
    </row>
    <row r="40702" spans="2:5" ht="13.5" customHeight="1">
      <c r="B40702" t="str">
        <f t="shared" si="635"/>
        <v>---0</v>
      </c>
      <c r="E40702">
        <v>0</v>
      </c>
    </row>
    <row r="40703" spans="2:5" ht="13.5" customHeight="1">
      <c r="B40703" t="str">
        <f t="shared" si="635"/>
        <v>---0</v>
      </c>
      <c r="E40703">
        <v>0</v>
      </c>
    </row>
    <row r="40704" spans="2:5" ht="13.5" customHeight="1">
      <c r="B40704" t="str">
        <f t="shared" si="635"/>
        <v>---0</v>
      </c>
      <c r="E40704">
        <v>0</v>
      </c>
    </row>
    <row r="40705" spans="2:5" ht="13.5" customHeight="1">
      <c r="B40705" t="str">
        <f t="shared" si="635"/>
        <v>---0</v>
      </c>
      <c r="E40705">
        <v>0</v>
      </c>
    </row>
    <row r="40706" spans="2:5" ht="13.5" customHeight="1">
      <c r="B40706" t="str">
        <f t="shared" si="635"/>
        <v>---0</v>
      </c>
      <c r="E40706">
        <v>0</v>
      </c>
    </row>
    <row r="40707" spans="2:5" ht="13.5" customHeight="1">
      <c r="B40707" t="str">
        <f t="shared" ref="B40707:B40770" si="636">A40707&amp;"---"&amp;E40707</f>
        <v>---0</v>
      </c>
      <c r="E40707">
        <v>0</v>
      </c>
    </row>
    <row r="40708" spans="2:5" ht="13.5" customHeight="1">
      <c r="B40708" t="str">
        <f t="shared" si="636"/>
        <v>---0</v>
      </c>
      <c r="E40708">
        <v>0</v>
      </c>
    </row>
    <row r="40709" spans="2:5" ht="13.5" customHeight="1">
      <c r="B40709" t="str">
        <f t="shared" si="636"/>
        <v>---0</v>
      </c>
      <c r="E40709">
        <v>0</v>
      </c>
    </row>
    <row r="40710" spans="2:5" ht="13.5" customHeight="1">
      <c r="B40710" t="str">
        <f t="shared" si="636"/>
        <v>---0</v>
      </c>
      <c r="E40710">
        <v>0</v>
      </c>
    </row>
    <row r="40711" spans="2:5" ht="13.5" customHeight="1">
      <c r="B40711" t="str">
        <f t="shared" si="636"/>
        <v>---0</v>
      </c>
      <c r="E40711">
        <v>0</v>
      </c>
    </row>
    <row r="40712" spans="2:5" ht="13.5" customHeight="1">
      <c r="B40712" t="str">
        <f t="shared" si="636"/>
        <v>---0</v>
      </c>
      <c r="E40712">
        <v>0</v>
      </c>
    </row>
    <row r="40713" spans="2:5" ht="13.5" customHeight="1">
      <c r="B40713" t="str">
        <f t="shared" si="636"/>
        <v>---0</v>
      </c>
      <c r="E40713">
        <v>0</v>
      </c>
    </row>
    <row r="40714" spans="2:5" ht="13.5" customHeight="1">
      <c r="B40714" t="str">
        <f t="shared" si="636"/>
        <v>---0</v>
      </c>
      <c r="E40714">
        <v>0</v>
      </c>
    </row>
    <row r="40715" spans="2:5" ht="13.5" customHeight="1">
      <c r="B40715" t="str">
        <f t="shared" si="636"/>
        <v>---0</v>
      </c>
      <c r="E40715">
        <v>0</v>
      </c>
    </row>
    <row r="40716" spans="2:5" ht="13.5" customHeight="1">
      <c r="B40716" t="str">
        <f t="shared" si="636"/>
        <v>---0</v>
      </c>
      <c r="E40716">
        <v>0</v>
      </c>
    </row>
    <row r="40717" spans="2:5" ht="13.5" customHeight="1">
      <c r="B40717" t="str">
        <f t="shared" si="636"/>
        <v>---0</v>
      </c>
      <c r="E40717">
        <v>0</v>
      </c>
    </row>
    <row r="40718" spans="2:5" ht="13.5" customHeight="1">
      <c r="B40718" t="str">
        <f t="shared" si="636"/>
        <v>---0</v>
      </c>
      <c r="E40718">
        <v>0</v>
      </c>
    </row>
    <row r="40719" spans="2:5" ht="13.5" customHeight="1">
      <c r="B40719" t="str">
        <f t="shared" si="636"/>
        <v>---0</v>
      </c>
      <c r="E40719">
        <v>0</v>
      </c>
    </row>
    <row r="40720" spans="2:5" ht="13.5" customHeight="1">
      <c r="B40720" t="str">
        <f t="shared" si="636"/>
        <v>---0</v>
      </c>
      <c r="E40720">
        <v>0</v>
      </c>
    </row>
    <row r="40721" spans="2:5" ht="13.5" customHeight="1">
      <c r="B40721" t="str">
        <f t="shared" si="636"/>
        <v>---0</v>
      </c>
      <c r="E40721">
        <v>0</v>
      </c>
    </row>
    <row r="40722" spans="2:5" ht="13.5" customHeight="1">
      <c r="B40722" t="str">
        <f t="shared" si="636"/>
        <v>---0</v>
      </c>
      <c r="E40722">
        <v>0</v>
      </c>
    </row>
    <row r="40723" spans="2:5" ht="13.5" customHeight="1">
      <c r="B40723" t="str">
        <f t="shared" si="636"/>
        <v>---0</v>
      </c>
      <c r="E40723">
        <v>0</v>
      </c>
    </row>
    <row r="40724" spans="2:5" ht="13.5" customHeight="1">
      <c r="B40724" t="str">
        <f t="shared" si="636"/>
        <v>---0</v>
      </c>
      <c r="E40724">
        <v>0</v>
      </c>
    </row>
    <row r="40725" spans="2:5" ht="13.5" customHeight="1">
      <c r="B40725" t="str">
        <f t="shared" si="636"/>
        <v>---0</v>
      </c>
      <c r="E40725">
        <v>0</v>
      </c>
    </row>
    <row r="40726" spans="2:5">
      <c r="B40726" t="str">
        <f t="shared" si="636"/>
        <v>---0</v>
      </c>
      <c r="E40726">
        <v>0</v>
      </c>
    </row>
    <row r="40727" spans="2:5">
      <c r="B40727" t="str">
        <f t="shared" si="636"/>
        <v>---0</v>
      </c>
      <c r="E40727">
        <v>0</v>
      </c>
    </row>
    <row r="40728" spans="2:5" ht="13.5" customHeight="1">
      <c r="B40728" t="str">
        <f t="shared" si="636"/>
        <v>---0</v>
      </c>
      <c r="E40728">
        <v>0</v>
      </c>
    </row>
    <row r="40729" spans="2:5" ht="13.5" customHeight="1">
      <c r="B40729" t="str">
        <f t="shared" si="636"/>
        <v>---0</v>
      </c>
      <c r="E40729">
        <v>0</v>
      </c>
    </row>
    <row r="40730" spans="2:5" ht="13.5" customHeight="1">
      <c r="B40730" t="str">
        <f t="shared" si="636"/>
        <v>---0</v>
      </c>
      <c r="E40730">
        <v>0</v>
      </c>
    </row>
    <row r="40731" spans="2:5" ht="13.5" customHeight="1">
      <c r="B40731" t="str">
        <f t="shared" si="636"/>
        <v>---0</v>
      </c>
      <c r="E40731">
        <v>0</v>
      </c>
    </row>
    <row r="40732" spans="2:5" ht="13.5" customHeight="1">
      <c r="B40732" t="str">
        <f t="shared" si="636"/>
        <v>---0</v>
      </c>
      <c r="E40732">
        <v>0</v>
      </c>
    </row>
    <row r="40733" spans="2:5" ht="13.5" customHeight="1">
      <c r="B40733" t="str">
        <f t="shared" si="636"/>
        <v>---0</v>
      </c>
      <c r="E40733">
        <v>0</v>
      </c>
    </row>
    <row r="40734" spans="2:5" ht="13.5" customHeight="1">
      <c r="B40734" t="str">
        <f t="shared" si="636"/>
        <v>---0</v>
      </c>
      <c r="E40734">
        <v>0</v>
      </c>
    </row>
    <row r="40735" spans="2:5" ht="13.5" customHeight="1">
      <c r="B40735" t="str">
        <f t="shared" si="636"/>
        <v>---0</v>
      </c>
      <c r="E40735">
        <v>0</v>
      </c>
    </row>
    <row r="40736" spans="2:5" ht="13.5" customHeight="1">
      <c r="B40736" t="str">
        <f t="shared" si="636"/>
        <v>---0</v>
      </c>
      <c r="E40736">
        <v>0</v>
      </c>
    </row>
    <row r="40737" spans="2:5" ht="13.5" customHeight="1">
      <c r="B40737" t="str">
        <f t="shared" si="636"/>
        <v>---0</v>
      </c>
      <c r="E40737">
        <v>0</v>
      </c>
    </row>
    <row r="40738" spans="2:5" ht="13.5" customHeight="1">
      <c r="B40738" t="str">
        <f t="shared" si="636"/>
        <v>---0</v>
      </c>
      <c r="E40738">
        <v>0</v>
      </c>
    </row>
    <row r="40739" spans="2:5" ht="13.5" customHeight="1">
      <c r="B40739" t="str">
        <f t="shared" si="636"/>
        <v>---0</v>
      </c>
      <c r="E40739">
        <v>0</v>
      </c>
    </row>
    <row r="40740" spans="2:5" ht="13.5" customHeight="1">
      <c r="B40740" t="str">
        <f t="shared" si="636"/>
        <v>---0</v>
      </c>
      <c r="E40740">
        <v>0</v>
      </c>
    </row>
    <row r="40741" spans="2:5" ht="13.5" customHeight="1">
      <c r="B40741" t="str">
        <f t="shared" si="636"/>
        <v>---0</v>
      </c>
      <c r="E40741">
        <v>0</v>
      </c>
    </row>
    <row r="40742" spans="2:5" ht="13.5" customHeight="1">
      <c r="B40742" t="str">
        <f t="shared" si="636"/>
        <v>---0</v>
      </c>
      <c r="E40742">
        <v>0</v>
      </c>
    </row>
    <row r="40743" spans="2:5" ht="13.5" customHeight="1">
      <c r="B40743" t="str">
        <f t="shared" si="636"/>
        <v>---0</v>
      </c>
      <c r="E40743">
        <v>0</v>
      </c>
    </row>
    <row r="40744" spans="2:5" ht="13.5" customHeight="1">
      <c r="B40744" t="str">
        <f t="shared" si="636"/>
        <v>---0</v>
      </c>
      <c r="E40744">
        <v>0</v>
      </c>
    </row>
    <row r="40745" spans="2:5" ht="13.5" customHeight="1">
      <c r="B40745" t="str">
        <f t="shared" si="636"/>
        <v>---0</v>
      </c>
      <c r="E40745">
        <v>0</v>
      </c>
    </row>
    <row r="40746" spans="2:5" ht="13.5" customHeight="1">
      <c r="B40746" t="str">
        <f t="shared" si="636"/>
        <v>---0</v>
      </c>
      <c r="E40746">
        <v>0</v>
      </c>
    </row>
    <row r="40747" spans="2:5" ht="13.5" customHeight="1">
      <c r="B40747" t="str">
        <f t="shared" si="636"/>
        <v>---0</v>
      </c>
      <c r="E40747">
        <v>0</v>
      </c>
    </row>
    <row r="40748" spans="2:5" ht="13.5" customHeight="1">
      <c r="B40748" t="str">
        <f t="shared" si="636"/>
        <v>---0</v>
      </c>
      <c r="E40748">
        <v>0</v>
      </c>
    </row>
    <row r="40749" spans="2:5" ht="13.5" customHeight="1">
      <c r="B40749" t="str">
        <f t="shared" si="636"/>
        <v>---0</v>
      </c>
      <c r="E40749">
        <v>0</v>
      </c>
    </row>
    <row r="40750" spans="2:5" ht="13.5" customHeight="1">
      <c r="B40750" t="str">
        <f t="shared" si="636"/>
        <v>---0</v>
      </c>
      <c r="E40750">
        <v>0</v>
      </c>
    </row>
    <row r="40751" spans="2:5" ht="13.5" customHeight="1">
      <c r="B40751" t="str">
        <f t="shared" si="636"/>
        <v>---0</v>
      </c>
      <c r="E40751">
        <v>0</v>
      </c>
    </row>
    <row r="40752" spans="2:5" ht="13.5" customHeight="1">
      <c r="B40752" t="str">
        <f t="shared" si="636"/>
        <v>---0</v>
      </c>
      <c r="E40752">
        <v>0</v>
      </c>
    </row>
    <row r="40753" spans="2:5" ht="13.5" customHeight="1">
      <c r="B40753" t="str">
        <f t="shared" si="636"/>
        <v>---0</v>
      </c>
      <c r="E40753">
        <v>0</v>
      </c>
    </row>
    <row r="40754" spans="2:5" ht="13.5" customHeight="1">
      <c r="B40754" t="str">
        <f t="shared" si="636"/>
        <v>---0</v>
      </c>
      <c r="E40754">
        <v>0</v>
      </c>
    </row>
    <row r="40755" spans="2:5" ht="13.5" customHeight="1">
      <c r="B40755" t="str">
        <f t="shared" si="636"/>
        <v>---0</v>
      </c>
      <c r="E40755">
        <v>0</v>
      </c>
    </row>
    <row r="40756" spans="2:5" ht="13.5" customHeight="1">
      <c r="B40756" t="str">
        <f t="shared" si="636"/>
        <v>---0</v>
      </c>
      <c r="E40756">
        <v>0</v>
      </c>
    </row>
    <row r="40757" spans="2:5" ht="13.5" customHeight="1">
      <c r="B40757" t="str">
        <f t="shared" si="636"/>
        <v>---0</v>
      </c>
      <c r="E40757">
        <v>0</v>
      </c>
    </row>
    <row r="40758" spans="2:5" ht="13.5" customHeight="1">
      <c r="B40758" t="str">
        <f t="shared" si="636"/>
        <v>---0</v>
      </c>
      <c r="E40758">
        <v>0</v>
      </c>
    </row>
    <row r="40759" spans="2:5" ht="13.5" customHeight="1">
      <c r="B40759" t="str">
        <f t="shared" si="636"/>
        <v>---0</v>
      </c>
      <c r="E40759">
        <v>0</v>
      </c>
    </row>
    <row r="40760" spans="2:5" ht="13.5" customHeight="1">
      <c r="B40760" t="str">
        <f t="shared" si="636"/>
        <v>---0</v>
      </c>
      <c r="E40760">
        <v>0</v>
      </c>
    </row>
    <row r="40761" spans="2:5" ht="13.5" customHeight="1">
      <c r="B40761" t="str">
        <f t="shared" si="636"/>
        <v>---0</v>
      </c>
      <c r="E40761">
        <v>0</v>
      </c>
    </row>
    <row r="40762" spans="2:5" ht="13.5" customHeight="1">
      <c r="B40762" t="str">
        <f t="shared" si="636"/>
        <v>---0</v>
      </c>
      <c r="E40762">
        <v>0</v>
      </c>
    </row>
    <row r="40763" spans="2:5" ht="13.5" customHeight="1">
      <c r="B40763" t="str">
        <f t="shared" si="636"/>
        <v>---0</v>
      </c>
      <c r="E40763">
        <v>0</v>
      </c>
    </row>
    <row r="40764" spans="2:5" ht="13.5" customHeight="1">
      <c r="B40764" t="str">
        <f t="shared" si="636"/>
        <v>---0</v>
      </c>
      <c r="E40764">
        <v>0</v>
      </c>
    </row>
    <row r="40765" spans="2:5" ht="13.5" customHeight="1">
      <c r="B40765" t="str">
        <f t="shared" si="636"/>
        <v>---0</v>
      </c>
      <c r="E40765">
        <v>0</v>
      </c>
    </row>
    <row r="40766" spans="2:5" ht="13.5" customHeight="1">
      <c r="B40766" t="str">
        <f t="shared" si="636"/>
        <v>---0</v>
      </c>
      <c r="E40766">
        <v>0</v>
      </c>
    </row>
    <row r="40767" spans="2:5" ht="13.5" customHeight="1">
      <c r="B40767" t="str">
        <f t="shared" si="636"/>
        <v>---0</v>
      </c>
      <c r="E40767">
        <v>0</v>
      </c>
    </row>
    <row r="40768" spans="2:5" ht="13.5" customHeight="1">
      <c r="B40768" t="str">
        <f t="shared" si="636"/>
        <v>---0</v>
      </c>
      <c r="E40768">
        <v>0</v>
      </c>
    </row>
    <row r="40769" spans="2:5" ht="13.5" customHeight="1">
      <c r="B40769" t="str">
        <f t="shared" si="636"/>
        <v>---0</v>
      </c>
      <c r="E40769">
        <v>0</v>
      </c>
    </row>
    <row r="40770" spans="2:5" ht="13.5" customHeight="1">
      <c r="B40770" t="str">
        <f t="shared" si="636"/>
        <v>---0</v>
      </c>
      <c r="E40770">
        <v>0</v>
      </c>
    </row>
    <row r="40771" spans="2:5" ht="13.5" customHeight="1">
      <c r="B40771" t="str">
        <f t="shared" ref="B40771:B40834" si="637">A40771&amp;"---"&amp;E40771</f>
        <v>---0</v>
      </c>
      <c r="E40771">
        <v>0</v>
      </c>
    </row>
    <row r="40772" spans="2:5" ht="13.5" customHeight="1">
      <c r="B40772" t="str">
        <f t="shared" si="637"/>
        <v>---0</v>
      </c>
      <c r="E40772">
        <v>0</v>
      </c>
    </row>
    <row r="40773" spans="2:5" ht="13.5" customHeight="1">
      <c r="B40773" t="str">
        <f t="shared" si="637"/>
        <v>---0</v>
      </c>
      <c r="E40773">
        <v>0</v>
      </c>
    </row>
    <row r="40774" spans="2:5" ht="13.5" customHeight="1">
      <c r="B40774" t="str">
        <f t="shared" si="637"/>
        <v>---0</v>
      </c>
      <c r="E40774">
        <v>0</v>
      </c>
    </row>
    <row r="40775" spans="2:5" ht="13.5" customHeight="1">
      <c r="B40775" t="str">
        <f t="shared" si="637"/>
        <v>---0</v>
      </c>
      <c r="E40775">
        <v>0</v>
      </c>
    </row>
    <row r="40776" spans="2:5" ht="13.5" customHeight="1">
      <c r="B40776" t="str">
        <f t="shared" si="637"/>
        <v>---0</v>
      </c>
      <c r="E40776">
        <v>0</v>
      </c>
    </row>
    <row r="40777" spans="2:5" ht="13.5" customHeight="1">
      <c r="B40777" t="str">
        <f t="shared" si="637"/>
        <v>---0</v>
      </c>
      <c r="E40777">
        <v>0</v>
      </c>
    </row>
    <row r="40778" spans="2:5" ht="13.5" customHeight="1">
      <c r="B40778" t="str">
        <f t="shared" si="637"/>
        <v>---0</v>
      </c>
      <c r="E40778">
        <v>0</v>
      </c>
    </row>
    <row r="40779" spans="2:5" ht="13.5" customHeight="1">
      <c r="B40779" t="str">
        <f t="shared" si="637"/>
        <v>---0</v>
      </c>
      <c r="E40779">
        <v>0</v>
      </c>
    </row>
    <row r="40780" spans="2:5" ht="13.5" customHeight="1">
      <c r="B40780" t="str">
        <f t="shared" si="637"/>
        <v>---0</v>
      </c>
      <c r="E40780">
        <v>0</v>
      </c>
    </row>
    <row r="40781" spans="2:5" ht="13.5" customHeight="1">
      <c r="B40781" t="str">
        <f t="shared" si="637"/>
        <v>---0</v>
      </c>
      <c r="E40781">
        <v>0</v>
      </c>
    </row>
    <row r="40782" spans="2:5" ht="13.5" customHeight="1">
      <c r="B40782" t="str">
        <f t="shared" si="637"/>
        <v>---0</v>
      </c>
      <c r="E40782">
        <v>0</v>
      </c>
    </row>
    <row r="40783" spans="2:5" ht="13.5" customHeight="1">
      <c r="B40783" t="str">
        <f t="shared" si="637"/>
        <v>---0</v>
      </c>
      <c r="E40783">
        <v>0</v>
      </c>
    </row>
    <row r="40784" spans="2:5" ht="13.5" customHeight="1">
      <c r="B40784" t="str">
        <f t="shared" si="637"/>
        <v>---0</v>
      </c>
      <c r="E40784">
        <v>0</v>
      </c>
    </row>
    <row r="40785" spans="2:5" ht="13.5" customHeight="1">
      <c r="B40785" t="str">
        <f t="shared" si="637"/>
        <v>---0</v>
      </c>
      <c r="E40785">
        <v>0</v>
      </c>
    </row>
    <row r="40786" spans="2:5" ht="13.5" customHeight="1">
      <c r="B40786" t="str">
        <f t="shared" si="637"/>
        <v>---0</v>
      </c>
      <c r="E40786">
        <v>0</v>
      </c>
    </row>
    <row r="40787" spans="2:5" ht="13.5" customHeight="1">
      <c r="B40787" t="str">
        <f t="shared" si="637"/>
        <v>---0</v>
      </c>
      <c r="E40787">
        <v>0</v>
      </c>
    </row>
    <row r="40788" spans="2:5" ht="13.5" customHeight="1">
      <c r="B40788" t="str">
        <f t="shared" si="637"/>
        <v>---0</v>
      </c>
      <c r="E40788">
        <v>0</v>
      </c>
    </row>
    <row r="40789" spans="2:5" ht="13.5" customHeight="1">
      <c r="B40789" t="str">
        <f t="shared" si="637"/>
        <v>---0</v>
      </c>
      <c r="E40789">
        <v>0</v>
      </c>
    </row>
    <row r="40790" spans="2:5" ht="13.5" customHeight="1">
      <c r="B40790" t="str">
        <f t="shared" si="637"/>
        <v>---0</v>
      </c>
      <c r="E40790">
        <v>0</v>
      </c>
    </row>
    <row r="40791" spans="2:5" ht="13.5" customHeight="1">
      <c r="B40791" t="str">
        <f t="shared" si="637"/>
        <v>---0</v>
      </c>
      <c r="E40791">
        <v>0</v>
      </c>
    </row>
    <row r="40792" spans="2:5" ht="13.5" customHeight="1">
      <c r="B40792" t="str">
        <f t="shared" si="637"/>
        <v>---0</v>
      </c>
      <c r="E40792">
        <v>0</v>
      </c>
    </row>
    <row r="40793" spans="2:5" ht="13.5" customHeight="1">
      <c r="B40793" t="str">
        <f t="shared" si="637"/>
        <v>---0</v>
      </c>
      <c r="E40793">
        <v>0</v>
      </c>
    </row>
    <row r="40794" spans="2:5" ht="13.5" customHeight="1">
      <c r="B40794" t="str">
        <f t="shared" si="637"/>
        <v>---0</v>
      </c>
      <c r="E40794">
        <v>0</v>
      </c>
    </row>
    <row r="40795" spans="2:5" ht="13.5" customHeight="1">
      <c r="B40795" t="str">
        <f t="shared" si="637"/>
        <v>---0</v>
      </c>
      <c r="E40795">
        <v>0</v>
      </c>
    </row>
    <row r="40796" spans="2:5" ht="13.5" customHeight="1">
      <c r="B40796" t="str">
        <f t="shared" si="637"/>
        <v>---0</v>
      </c>
      <c r="E40796">
        <v>0</v>
      </c>
    </row>
    <row r="40797" spans="2:5" ht="13.5" customHeight="1">
      <c r="B40797" t="str">
        <f t="shared" si="637"/>
        <v>---0</v>
      </c>
      <c r="E40797">
        <v>0</v>
      </c>
    </row>
    <row r="40798" spans="2:5" ht="13.5" customHeight="1">
      <c r="B40798" t="str">
        <f t="shared" si="637"/>
        <v>---0</v>
      </c>
      <c r="E40798">
        <v>0</v>
      </c>
    </row>
    <row r="40799" spans="2:5" ht="13.5" customHeight="1">
      <c r="B40799" t="str">
        <f t="shared" si="637"/>
        <v>---0</v>
      </c>
      <c r="E40799">
        <v>0</v>
      </c>
    </row>
    <row r="40800" spans="2:5" ht="13.5" customHeight="1">
      <c r="B40800" t="str">
        <f t="shared" si="637"/>
        <v>---0</v>
      </c>
      <c r="E40800">
        <v>0</v>
      </c>
    </row>
    <row r="40801" spans="2:5" ht="13.5" customHeight="1">
      <c r="B40801" t="str">
        <f t="shared" si="637"/>
        <v>---0</v>
      </c>
      <c r="E40801">
        <v>0</v>
      </c>
    </row>
    <row r="40802" spans="2:5" ht="13.5" customHeight="1">
      <c r="B40802" t="str">
        <f t="shared" si="637"/>
        <v>---0</v>
      </c>
      <c r="E40802">
        <v>0</v>
      </c>
    </row>
    <row r="40803" spans="2:5" ht="13.5" customHeight="1">
      <c r="B40803" t="str">
        <f t="shared" si="637"/>
        <v>---0</v>
      </c>
      <c r="E40803">
        <v>0</v>
      </c>
    </row>
    <row r="40804" spans="2:5" ht="13.5" customHeight="1">
      <c r="B40804" t="str">
        <f t="shared" si="637"/>
        <v>---0</v>
      </c>
      <c r="E40804">
        <v>0</v>
      </c>
    </row>
    <row r="40805" spans="2:5" ht="13.5" customHeight="1">
      <c r="B40805" t="str">
        <f t="shared" si="637"/>
        <v>---0</v>
      </c>
      <c r="E40805">
        <v>0</v>
      </c>
    </row>
    <row r="40806" spans="2:5" ht="13.5" customHeight="1">
      <c r="B40806" t="str">
        <f t="shared" si="637"/>
        <v>---0</v>
      </c>
      <c r="E40806">
        <v>0</v>
      </c>
    </row>
    <row r="40807" spans="2:5" ht="13.5" customHeight="1">
      <c r="B40807" t="str">
        <f t="shared" si="637"/>
        <v>---0</v>
      </c>
      <c r="E40807">
        <v>0</v>
      </c>
    </row>
    <row r="40808" spans="2:5" ht="13.5" customHeight="1">
      <c r="B40808" t="str">
        <f t="shared" si="637"/>
        <v>---0</v>
      </c>
      <c r="E40808">
        <v>0</v>
      </c>
    </row>
    <row r="40809" spans="2:5" ht="13.5" customHeight="1">
      <c r="B40809" t="str">
        <f t="shared" si="637"/>
        <v>---0</v>
      </c>
      <c r="E40809">
        <v>0</v>
      </c>
    </row>
    <row r="40810" spans="2:5" ht="13.5" customHeight="1">
      <c r="B40810" t="str">
        <f t="shared" si="637"/>
        <v>---0</v>
      </c>
      <c r="E40810">
        <v>0</v>
      </c>
    </row>
    <row r="40811" spans="2:5" ht="13.5" customHeight="1">
      <c r="B40811" t="str">
        <f t="shared" si="637"/>
        <v>---0</v>
      </c>
      <c r="E40811">
        <v>0</v>
      </c>
    </row>
    <row r="40812" spans="2:5" ht="13.5" customHeight="1">
      <c r="B40812" t="str">
        <f t="shared" si="637"/>
        <v>---0</v>
      </c>
      <c r="E40812">
        <v>0</v>
      </c>
    </row>
    <row r="40813" spans="2:5" ht="13.5" customHeight="1">
      <c r="B40813" t="str">
        <f t="shared" si="637"/>
        <v>---0</v>
      </c>
      <c r="E40813">
        <v>0</v>
      </c>
    </row>
    <row r="40814" spans="2:5" ht="13.5" customHeight="1">
      <c r="B40814" t="str">
        <f t="shared" si="637"/>
        <v>---0</v>
      </c>
      <c r="E40814">
        <v>0</v>
      </c>
    </row>
    <row r="40815" spans="2:5" ht="13.5" customHeight="1">
      <c r="B40815" t="str">
        <f t="shared" si="637"/>
        <v>---0</v>
      </c>
      <c r="E40815">
        <v>0</v>
      </c>
    </row>
    <row r="40816" spans="2:5" ht="13.5" customHeight="1">
      <c r="B40816" t="str">
        <f t="shared" si="637"/>
        <v>---0</v>
      </c>
      <c r="E40816">
        <v>0</v>
      </c>
    </row>
    <row r="40817" spans="2:5" ht="13.5" customHeight="1">
      <c r="B40817" t="str">
        <f t="shared" si="637"/>
        <v>---0</v>
      </c>
      <c r="E40817">
        <v>0</v>
      </c>
    </row>
    <row r="40818" spans="2:5" ht="13.5" customHeight="1">
      <c r="B40818" t="str">
        <f t="shared" si="637"/>
        <v>---0</v>
      </c>
      <c r="E40818">
        <v>0</v>
      </c>
    </row>
    <row r="40819" spans="2:5" ht="13.5" customHeight="1">
      <c r="B40819" t="str">
        <f t="shared" si="637"/>
        <v>---0</v>
      </c>
      <c r="E40819">
        <v>0</v>
      </c>
    </row>
    <row r="40820" spans="2:5" ht="13.5" customHeight="1">
      <c r="B40820" t="str">
        <f t="shared" si="637"/>
        <v>---0</v>
      </c>
      <c r="E40820">
        <v>0</v>
      </c>
    </row>
    <row r="40821" spans="2:5" ht="13.5" customHeight="1">
      <c r="B40821" t="str">
        <f t="shared" si="637"/>
        <v>---0</v>
      </c>
      <c r="E40821">
        <v>0</v>
      </c>
    </row>
    <row r="40822" spans="2:5" ht="13.5" customHeight="1">
      <c r="B40822" t="str">
        <f t="shared" si="637"/>
        <v>---0</v>
      </c>
      <c r="E40822">
        <v>0</v>
      </c>
    </row>
    <row r="40823" spans="2:5" ht="13.5" customHeight="1">
      <c r="B40823" t="str">
        <f t="shared" si="637"/>
        <v>---0</v>
      </c>
      <c r="E40823">
        <v>0</v>
      </c>
    </row>
    <row r="40824" spans="2:5" ht="13.5" customHeight="1">
      <c r="B40824" t="str">
        <f t="shared" si="637"/>
        <v>---0</v>
      </c>
      <c r="E40824">
        <v>0</v>
      </c>
    </row>
    <row r="40825" spans="2:5" ht="13.5" customHeight="1">
      <c r="B40825" t="str">
        <f t="shared" si="637"/>
        <v>---0</v>
      </c>
      <c r="E40825">
        <v>0</v>
      </c>
    </row>
    <row r="40826" spans="2:5" ht="13.5" customHeight="1">
      <c r="B40826" t="str">
        <f t="shared" si="637"/>
        <v>---0</v>
      </c>
      <c r="E40826">
        <v>0</v>
      </c>
    </row>
    <row r="40827" spans="2:5" ht="13.5" customHeight="1">
      <c r="B40827" t="str">
        <f t="shared" si="637"/>
        <v>---0</v>
      </c>
      <c r="E40827">
        <v>0</v>
      </c>
    </row>
    <row r="40828" spans="2:5" ht="13.5" customHeight="1">
      <c r="B40828" t="str">
        <f t="shared" si="637"/>
        <v>---0</v>
      </c>
      <c r="E40828">
        <v>0</v>
      </c>
    </row>
    <row r="40829" spans="2:5" ht="13.5" customHeight="1">
      <c r="B40829" t="str">
        <f t="shared" si="637"/>
        <v>---0</v>
      </c>
      <c r="E40829">
        <v>0</v>
      </c>
    </row>
    <row r="40830" spans="2:5" ht="13.5" customHeight="1">
      <c r="B40830" t="str">
        <f t="shared" si="637"/>
        <v>---0</v>
      </c>
      <c r="E40830">
        <v>0</v>
      </c>
    </row>
    <row r="40831" spans="2:5" ht="13.5" customHeight="1">
      <c r="B40831" t="str">
        <f t="shared" si="637"/>
        <v>---0</v>
      </c>
      <c r="E40831">
        <v>0</v>
      </c>
    </row>
    <row r="40832" spans="2:5" ht="13.5" customHeight="1">
      <c r="B40832" t="str">
        <f t="shared" si="637"/>
        <v>---0</v>
      </c>
      <c r="E40832">
        <v>0</v>
      </c>
    </row>
    <row r="40833" spans="2:5" ht="13.5" customHeight="1">
      <c r="B40833" t="str">
        <f t="shared" si="637"/>
        <v>---0</v>
      </c>
      <c r="E40833">
        <v>0</v>
      </c>
    </row>
    <row r="40834" spans="2:5" ht="13.5" customHeight="1">
      <c r="B40834" t="str">
        <f t="shared" si="637"/>
        <v>---0</v>
      </c>
      <c r="E40834">
        <v>0</v>
      </c>
    </row>
    <row r="40835" spans="2:5" ht="13.5" customHeight="1">
      <c r="B40835" t="str">
        <f t="shared" ref="B40835:B40898" si="638">A40835&amp;"---"&amp;E40835</f>
        <v>---0</v>
      </c>
      <c r="E40835">
        <v>0</v>
      </c>
    </row>
    <row r="40836" spans="2:5" ht="13.5" customHeight="1">
      <c r="B40836" t="str">
        <f t="shared" si="638"/>
        <v>---0</v>
      </c>
      <c r="E40836">
        <v>0</v>
      </c>
    </row>
    <row r="40837" spans="2:5" ht="13.5" customHeight="1">
      <c r="B40837" t="str">
        <f t="shared" si="638"/>
        <v>---0</v>
      </c>
      <c r="E40837">
        <v>0</v>
      </c>
    </row>
    <row r="40838" spans="2:5" ht="13.5" customHeight="1">
      <c r="B40838" t="str">
        <f t="shared" si="638"/>
        <v>---0</v>
      </c>
      <c r="E40838">
        <v>0</v>
      </c>
    </row>
    <row r="40839" spans="2:5" ht="13.5" customHeight="1">
      <c r="B40839" t="str">
        <f t="shared" si="638"/>
        <v>---0</v>
      </c>
      <c r="E40839">
        <v>0</v>
      </c>
    </row>
    <row r="40840" spans="2:5" ht="13.5" customHeight="1">
      <c r="B40840" t="str">
        <f t="shared" si="638"/>
        <v>---0</v>
      </c>
      <c r="E40840">
        <v>0</v>
      </c>
    </row>
    <row r="40841" spans="2:5" ht="13.5" customHeight="1">
      <c r="B40841" t="str">
        <f t="shared" si="638"/>
        <v>---0</v>
      </c>
      <c r="E40841">
        <v>0</v>
      </c>
    </row>
    <row r="40842" spans="2:5" ht="13.5" customHeight="1">
      <c r="B40842" t="str">
        <f t="shared" si="638"/>
        <v>---0</v>
      </c>
      <c r="E40842">
        <v>0</v>
      </c>
    </row>
    <row r="40843" spans="2:5" ht="13.5" customHeight="1">
      <c r="B40843" t="str">
        <f t="shared" si="638"/>
        <v>---0</v>
      </c>
      <c r="E40843">
        <v>0</v>
      </c>
    </row>
    <row r="40844" spans="2:5" ht="13.5" customHeight="1">
      <c r="B40844" t="str">
        <f t="shared" si="638"/>
        <v>---0</v>
      </c>
      <c r="E40844">
        <v>0</v>
      </c>
    </row>
    <row r="40845" spans="2:5" ht="13.5" customHeight="1">
      <c r="B40845" t="str">
        <f t="shared" si="638"/>
        <v>---0</v>
      </c>
      <c r="E40845">
        <v>0</v>
      </c>
    </row>
    <row r="40846" spans="2:5" ht="13.5" customHeight="1">
      <c r="B40846" t="str">
        <f t="shared" si="638"/>
        <v>---0</v>
      </c>
      <c r="E40846">
        <v>0</v>
      </c>
    </row>
    <row r="40847" spans="2:5" ht="13.5" customHeight="1">
      <c r="B40847" t="str">
        <f t="shared" si="638"/>
        <v>---0</v>
      </c>
      <c r="E40847">
        <v>0</v>
      </c>
    </row>
    <row r="40848" spans="2:5" ht="13.5" customHeight="1">
      <c r="B40848" t="str">
        <f t="shared" si="638"/>
        <v>---0</v>
      </c>
      <c r="E40848">
        <v>0</v>
      </c>
    </row>
    <row r="40849" spans="2:5" ht="13.5" customHeight="1">
      <c r="B40849" t="str">
        <f t="shared" si="638"/>
        <v>---0</v>
      </c>
      <c r="E40849">
        <v>0</v>
      </c>
    </row>
    <row r="40850" spans="2:5" ht="13.5" customHeight="1">
      <c r="B40850" t="str">
        <f t="shared" si="638"/>
        <v>---0</v>
      </c>
      <c r="E40850">
        <v>0</v>
      </c>
    </row>
    <row r="40851" spans="2:5" ht="13.5" customHeight="1">
      <c r="B40851" t="str">
        <f t="shared" si="638"/>
        <v>---0</v>
      </c>
      <c r="E40851">
        <v>0</v>
      </c>
    </row>
    <row r="40852" spans="2:5" ht="13.5" customHeight="1">
      <c r="B40852" t="str">
        <f t="shared" si="638"/>
        <v>---0</v>
      </c>
      <c r="E40852">
        <v>0</v>
      </c>
    </row>
    <row r="40853" spans="2:5" ht="13.5" customHeight="1">
      <c r="B40853" t="str">
        <f t="shared" si="638"/>
        <v>---0</v>
      </c>
      <c r="E40853">
        <v>0</v>
      </c>
    </row>
    <row r="40854" spans="2:5" ht="13.5" customHeight="1">
      <c r="B40854" t="str">
        <f t="shared" si="638"/>
        <v>---0</v>
      </c>
      <c r="E40854">
        <v>0</v>
      </c>
    </row>
    <row r="40855" spans="2:5" ht="13.5" customHeight="1">
      <c r="B40855" t="str">
        <f t="shared" si="638"/>
        <v>---0</v>
      </c>
      <c r="E40855">
        <v>0</v>
      </c>
    </row>
    <row r="40856" spans="2:5" ht="13.5" customHeight="1">
      <c r="B40856" t="str">
        <f t="shared" si="638"/>
        <v>---0</v>
      </c>
      <c r="E40856">
        <v>0</v>
      </c>
    </row>
    <row r="40857" spans="2:5" ht="13.5" customHeight="1">
      <c r="B40857" t="str">
        <f t="shared" si="638"/>
        <v>---0</v>
      </c>
      <c r="E40857">
        <v>0</v>
      </c>
    </row>
    <row r="40858" spans="2:5" ht="13.5" customHeight="1">
      <c r="B40858" t="str">
        <f t="shared" si="638"/>
        <v>---0</v>
      </c>
      <c r="E40858">
        <v>0</v>
      </c>
    </row>
    <row r="40859" spans="2:5" ht="13.5" customHeight="1">
      <c r="B40859" t="str">
        <f t="shared" si="638"/>
        <v>---0</v>
      </c>
      <c r="E40859">
        <v>0</v>
      </c>
    </row>
    <row r="40860" spans="2:5" ht="13.5" customHeight="1">
      <c r="B40860" t="str">
        <f t="shared" si="638"/>
        <v>---0</v>
      </c>
      <c r="E40860">
        <v>0</v>
      </c>
    </row>
    <row r="40861" spans="2:5" ht="13.5" customHeight="1">
      <c r="B40861" t="str">
        <f t="shared" si="638"/>
        <v>---0</v>
      </c>
      <c r="E40861">
        <v>0</v>
      </c>
    </row>
    <row r="40862" spans="2:5" ht="13.5" customHeight="1">
      <c r="B40862" t="str">
        <f t="shared" si="638"/>
        <v>---0</v>
      </c>
      <c r="E40862">
        <v>0</v>
      </c>
    </row>
    <row r="40863" spans="2:5" ht="13.5" customHeight="1">
      <c r="B40863" t="str">
        <f t="shared" si="638"/>
        <v>---0</v>
      </c>
      <c r="E40863">
        <v>0</v>
      </c>
    </row>
    <row r="40864" spans="2:5" ht="13.5" customHeight="1">
      <c r="B40864" t="str">
        <f t="shared" si="638"/>
        <v>---0</v>
      </c>
      <c r="E40864">
        <v>0</v>
      </c>
    </row>
    <row r="40865" spans="2:5" ht="13.5" customHeight="1">
      <c r="B40865" t="str">
        <f t="shared" si="638"/>
        <v>---0</v>
      </c>
      <c r="E40865">
        <v>0</v>
      </c>
    </row>
    <row r="40866" spans="2:5" ht="13.5" customHeight="1">
      <c r="B40866" t="str">
        <f t="shared" si="638"/>
        <v>---0</v>
      </c>
      <c r="E40866">
        <v>0</v>
      </c>
    </row>
    <row r="40867" spans="2:5" ht="13.5" customHeight="1">
      <c r="B40867" t="str">
        <f t="shared" si="638"/>
        <v>---0</v>
      </c>
      <c r="E40867">
        <v>0</v>
      </c>
    </row>
    <row r="40868" spans="2:5" ht="13.5" customHeight="1">
      <c r="B40868" t="str">
        <f t="shared" si="638"/>
        <v>---0</v>
      </c>
      <c r="E40868">
        <v>0</v>
      </c>
    </row>
    <row r="40869" spans="2:5" ht="13.5" customHeight="1">
      <c r="B40869" t="str">
        <f t="shared" si="638"/>
        <v>---0</v>
      </c>
      <c r="E40869">
        <v>0</v>
      </c>
    </row>
    <row r="40870" spans="2:5" ht="13.5" customHeight="1">
      <c r="B40870" t="str">
        <f t="shared" si="638"/>
        <v>---0</v>
      </c>
      <c r="E40870">
        <v>0</v>
      </c>
    </row>
    <row r="40871" spans="2:5" ht="13.5" customHeight="1">
      <c r="B40871" t="str">
        <f t="shared" si="638"/>
        <v>---0</v>
      </c>
      <c r="E40871">
        <v>0</v>
      </c>
    </row>
    <row r="40872" spans="2:5" ht="13.5" customHeight="1">
      <c r="B40872" t="str">
        <f t="shared" si="638"/>
        <v>---0</v>
      </c>
      <c r="E40872">
        <v>0</v>
      </c>
    </row>
    <row r="40873" spans="2:5" ht="13.5" customHeight="1">
      <c r="B40873" t="str">
        <f t="shared" si="638"/>
        <v>---0</v>
      </c>
      <c r="E40873">
        <v>0</v>
      </c>
    </row>
    <row r="40874" spans="2:5" ht="13.5" customHeight="1">
      <c r="B40874" t="str">
        <f t="shared" si="638"/>
        <v>---0</v>
      </c>
      <c r="E40874">
        <v>0</v>
      </c>
    </row>
    <row r="40875" spans="2:5" ht="13.5" customHeight="1">
      <c r="B40875" t="str">
        <f t="shared" si="638"/>
        <v>---0</v>
      </c>
      <c r="E40875">
        <v>0</v>
      </c>
    </row>
    <row r="40876" spans="2:5" ht="13.5" customHeight="1">
      <c r="B40876" t="str">
        <f t="shared" si="638"/>
        <v>---0</v>
      </c>
      <c r="E40876">
        <v>0</v>
      </c>
    </row>
    <row r="40877" spans="2:5" ht="13.5" customHeight="1">
      <c r="B40877" t="str">
        <f t="shared" si="638"/>
        <v>---0</v>
      </c>
      <c r="E40877">
        <v>0</v>
      </c>
    </row>
    <row r="40878" spans="2:5" ht="13.5" customHeight="1">
      <c r="B40878" t="str">
        <f t="shared" si="638"/>
        <v>---0</v>
      </c>
      <c r="E40878">
        <v>0</v>
      </c>
    </row>
    <row r="40879" spans="2:5" ht="13.5" customHeight="1">
      <c r="B40879" t="str">
        <f t="shared" si="638"/>
        <v>---0</v>
      </c>
      <c r="E40879">
        <v>0</v>
      </c>
    </row>
    <row r="40880" spans="2:5" ht="13.5" customHeight="1">
      <c r="B40880" t="str">
        <f t="shared" si="638"/>
        <v>---0</v>
      </c>
      <c r="E40880">
        <v>0</v>
      </c>
    </row>
    <row r="40881" spans="2:5" ht="13.5" customHeight="1">
      <c r="B40881" t="str">
        <f t="shared" si="638"/>
        <v>---0</v>
      </c>
      <c r="E40881">
        <v>0</v>
      </c>
    </row>
    <row r="40882" spans="2:5" ht="13.5" customHeight="1">
      <c r="B40882" t="str">
        <f t="shared" si="638"/>
        <v>---0</v>
      </c>
      <c r="E40882">
        <v>0</v>
      </c>
    </row>
    <row r="40883" spans="2:5" ht="13.5" customHeight="1">
      <c r="B40883" t="str">
        <f t="shared" si="638"/>
        <v>---0</v>
      </c>
      <c r="E40883">
        <v>0</v>
      </c>
    </row>
    <row r="40884" spans="2:5" ht="13.5" customHeight="1">
      <c r="B40884" t="str">
        <f t="shared" si="638"/>
        <v>---0</v>
      </c>
      <c r="E40884">
        <v>0</v>
      </c>
    </row>
    <row r="40885" spans="2:5" ht="13.5" customHeight="1">
      <c r="B40885" t="str">
        <f t="shared" si="638"/>
        <v>---0</v>
      </c>
      <c r="E40885">
        <v>0</v>
      </c>
    </row>
    <row r="40886" spans="2:5" ht="13.5" customHeight="1">
      <c r="B40886" t="str">
        <f t="shared" si="638"/>
        <v>---0</v>
      </c>
      <c r="E40886">
        <v>0</v>
      </c>
    </row>
    <row r="40887" spans="2:5" ht="13.5" customHeight="1">
      <c r="B40887" t="str">
        <f t="shared" si="638"/>
        <v>---0</v>
      </c>
      <c r="E40887">
        <v>0</v>
      </c>
    </row>
    <row r="40888" spans="2:5" ht="13.5" customHeight="1">
      <c r="B40888" t="str">
        <f t="shared" si="638"/>
        <v>---0</v>
      </c>
      <c r="E40888">
        <v>0</v>
      </c>
    </row>
    <row r="40889" spans="2:5" ht="13.5" customHeight="1">
      <c r="B40889" t="str">
        <f t="shared" si="638"/>
        <v>---0</v>
      </c>
      <c r="E40889">
        <v>0</v>
      </c>
    </row>
    <row r="40890" spans="2:5" ht="13.5" customHeight="1">
      <c r="B40890" t="str">
        <f t="shared" si="638"/>
        <v>---0</v>
      </c>
      <c r="E40890">
        <v>0</v>
      </c>
    </row>
    <row r="40891" spans="2:5" ht="13.5" customHeight="1">
      <c r="B40891" t="str">
        <f t="shared" si="638"/>
        <v>---0</v>
      </c>
      <c r="E40891">
        <v>0</v>
      </c>
    </row>
    <row r="40892" spans="2:5" ht="13.5" customHeight="1">
      <c r="B40892" t="str">
        <f t="shared" si="638"/>
        <v>---0</v>
      </c>
      <c r="E40892">
        <v>0</v>
      </c>
    </row>
    <row r="40893" spans="2:5" ht="13.5" customHeight="1">
      <c r="B40893" t="str">
        <f t="shared" si="638"/>
        <v>---0</v>
      </c>
      <c r="E40893">
        <v>0</v>
      </c>
    </row>
    <row r="40894" spans="2:5" ht="13.5" customHeight="1">
      <c r="B40894" t="str">
        <f t="shared" si="638"/>
        <v>---0</v>
      </c>
      <c r="E40894">
        <v>0</v>
      </c>
    </row>
    <row r="40895" spans="2:5" ht="13.5" customHeight="1">
      <c r="B40895" t="str">
        <f t="shared" si="638"/>
        <v>---0</v>
      </c>
      <c r="E40895">
        <v>0</v>
      </c>
    </row>
    <row r="40896" spans="2:5" ht="13.5" customHeight="1">
      <c r="B40896" t="str">
        <f t="shared" si="638"/>
        <v>---0</v>
      </c>
      <c r="E40896">
        <v>0</v>
      </c>
    </row>
    <row r="40897" spans="2:5" ht="13.5" customHeight="1">
      <c r="B40897" t="str">
        <f t="shared" si="638"/>
        <v>---0</v>
      </c>
      <c r="E40897">
        <v>0</v>
      </c>
    </row>
    <row r="40898" spans="2:5" ht="13.5" customHeight="1">
      <c r="B40898" t="str">
        <f t="shared" si="638"/>
        <v>---0</v>
      </c>
      <c r="E40898">
        <v>0</v>
      </c>
    </row>
    <row r="40899" spans="2:5" ht="13.5" customHeight="1">
      <c r="B40899" t="str">
        <f t="shared" ref="B40899:B40962" si="639">A40899&amp;"---"&amp;E40899</f>
        <v>---0</v>
      </c>
      <c r="E40899">
        <v>0</v>
      </c>
    </row>
    <row r="40900" spans="2:5" ht="13.5" customHeight="1">
      <c r="B40900" t="str">
        <f t="shared" si="639"/>
        <v>---0</v>
      </c>
      <c r="E40900">
        <v>0</v>
      </c>
    </row>
    <row r="40901" spans="2:5" ht="13.5" customHeight="1">
      <c r="B40901" t="str">
        <f t="shared" si="639"/>
        <v>---0</v>
      </c>
      <c r="E40901">
        <v>0</v>
      </c>
    </row>
    <row r="40902" spans="2:5" ht="13.5" customHeight="1">
      <c r="B40902" t="str">
        <f t="shared" si="639"/>
        <v>---0</v>
      </c>
      <c r="E40902">
        <v>0</v>
      </c>
    </row>
    <row r="40903" spans="2:5" ht="13.5" customHeight="1">
      <c r="B40903" t="str">
        <f t="shared" si="639"/>
        <v>---0</v>
      </c>
      <c r="E40903">
        <v>0</v>
      </c>
    </row>
    <row r="40904" spans="2:5" ht="13.5" customHeight="1">
      <c r="B40904" t="str">
        <f t="shared" si="639"/>
        <v>---0</v>
      </c>
      <c r="E40904">
        <v>0</v>
      </c>
    </row>
    <row r="40905" spans="2:5" ht="13.5" customHeight="1">
      <c r="B40905" t="str">
        <f t="shared" si="639"/>
        <v>---0</v>
      </c>
      <c r="E40905">
        <v>0</v>
      </c>
    </row>
    <row r="40906" spans="2:5" ht="13.5" customHeight="1">
      <c r="B40906" t="str">
        <f t="shared" si="639"/>
        <v>---0</v>
      </c>
      <c r="E40906">
        <v>0</v>
      </c>
    </row>
    <row r="40907" spans="2:5" ht="13.5" customHeight="1">
      <c r="B40907" t="str">
        <f t="shared" si="639"/>
        <v>---0</v>
      </c>
      <c r="E40907">
        <v>0</v>
      </c>
    </row>
    <row r="40908" spans="2:5" ht="13.5" customHeight="1">
      <c r="B40908" t="str">
        <f t="shared" si="639"/>
        <v>---0</v>
      </c>
      <c r="E40908">
        <v>0</v>
      </c>
    </row>
    <row r="40909" spans="2:5" ht="13.5" customHeight="1">
      <c r="B40909" t="str">
        <f t="shared" si="639"/>
        <v>---0</v>
      </c>
      <c r="E40909">
        <v>0</v>
      </c>
    </row>
    <row r="40910" spans="2:5" ht="13.5" customHeight="1">
      <c r="B40910" t="str">
        <f t="shared" si="639"/>
        <v>---0</v>
      </c>
      <c r="E40910">
        <v>0</v>
      </c>
    </row>
    <row r="40911" spans="2:5" ht="13.5" customHeight="1">
      <c r="B40911" t="str">
        <f t="shared" si="639"/>
        <v>---0</v>
      </c>
      <c r="E40911">
        <v>0</v>
      </c>
    </row>
    <row r="40912" spans="2:5" ht="13.5" customHeight="1">
      <c r="B40912" t="str">
        <f t="shared" si="639"/>
        <v>---0</v>
      </c>
      <c r="E40912">
        <v>0</v>
      </c>
    </row>
    <row r="40913" spans="2:5" ht="13.5" customHeight="1">
      <c r="B40913" t="str">
        <f t="shared" si="639"/>
        <v>---0</v>
      </c>
      <c r="E40913">
        <v>0</v>
      </c>
    </row>
    <row r="40914" spans="2:5" ht="13.5" customHeight="1">
      <c r="B40914" t="str">
        <f t="shared" si="639"/>
        <v>---0</v>
      </c>
      <c r="E40914">
        <v>0</v>
      </c>
    </row>
    <row r="40915" spans="2:5" ht="13.5" customHeight="1">
      <c r="B40915" t="str">
        <f t="shared" si="639"/>
        <v>---0</v>
      </c>
      <c r="E40915">
        <v>0</v>
      </c>
    </row>
    <row r="40916" spans="2:5" ht="13.5" customHeight="1">
      <c r="B40916" t="str">
        <f t="shared" si="639"/>
        <v>---0</v>
      </c>
      <c r="E40916">
        <v>0</v>
      </c>
    </row>
    <row r="40917" spans="2:5" ht="13.5" customHeight="1">
      <c r="B40917" t="str">
        <f t="shared" si="639"/>
        <v>---0</v>
      </c>
      <c r="E40917">
        <v>0</v>
      </c>
    </row>
    <row r="40918" spans="2:5" ht="13.5" customHeight="1">
      <c r="B40918" t="str">
        <f t="shared" si="639"/>
        <v>---0</v>
      </c>
      <c r="E40918">
        <v>0</v>
      </c>
    </row>
    <row r="40919" spans="2:5" ht="13.5" customHeight="1">
      <c r="B40919" t="str">
        <f t="shared" si="639"/>
        <v>---0</v>
      </c>
      <c r="E40919">
        <v>0</v>
      </c>
    </row>
    <row r="40920" spans="2:5" ht="13.5" customHeight="1">
      <c r="B40920" t="str">
        <f t="shared" si="639"/>
        <v>---0</v>
      </c>
      <c r="E40920">
        <v>0</v>
      </c>
    </row>
    <row r="40921" spans="2:5" ht="13.5" customHeight="1">
      <c r="B40921" t="str">
        <f t="shared" si="639"/>
        <v>---0</v>
      </c>
      <c r="E40921">
        <v>0</v>
      </c>
    </row>
    <row r="40922" spans="2:5" ht="13.5" customHeight="1">
      <c r="B40922" t="str">
        <f t="shared" si="639"/>
        <v>---0</v>
      </c>
      <c r="E40922">
        <v>0</v>
      </c>
    </row>
    <row r="40923" spans="2:5" ht="13.5" customHeight="1">
      <c r="B40923" t="str">
        <f t="shared" si="639"/>
        <v>---0</v>
      </c>
      <c r="E40923">
        <v>0</v>
      </c>
    </row>
    <row r="40924" spans="2:5" ht="13.5" customHeight="1">
      <c r="B40924" t="str">
        <f t="shared" si="639"/>
        <v>---0</v>
      </c>
      <c r="E40924">
        <v>0</v>
      </c>
    </row>
    <row r="40925" spans="2:5" ht="13.5" customHeight="1">
      <c r="B40925" t="str">
        <f t="shared" si="639"/>
        <v>---0</v>
      </c>
      <c r="E40925">
        <v>0</v>
      </c>
    </row>
    <row r="40926" spans="2:5" ht="13.5" customHeight="1">
      <c r="B40926" t="str">
        <f t="shared" si="639"/>
        <v>---0</v>
      </c>
      <c r="E40926">
        <v>0</v>
      </c>
    </row>
    <row r="40927" spans="2:5" ht="13.5" customHeight="1">
      <c r="B40927" t="str">
        <f t="shared" si="639"/>
        <v>---0</v>
      </c>
      <c r="E40927">
        <v>0</v>
      </c>
    </row>
    <row r="40928" spans="2:5" ht="13.5" customHeight="1">
      <c r="B40928" t="str">
        <f t="shared" si="639"/>
        <v>---0</v>
      </c>
      <c r="E40928">
        <v>0</v>
      </c>
    </row>
    <row r="40929" spans="2:5" ht="13.5" customHeight="1">
      <c r="B40929" t="str">
        <f t="shared" si="639"/>
        <v>---0</v>
      </c>
      <c r="E40929">
        <v>0</v>
      </c>
    </row>
    <row r="40930" spans="2:5" ht="13.5" customHeight="1">
      <c r="B40930" t="str">
        <f t="shared" si="639"/>
        <v>---0</v>
      </c>
      <c r="E40930">
        <v>0</v>
      </c>
    </row>
    <row r="40931" spans="2:5" ht="13.5" customHeight="1">
      <c r="B40931" t="str">
        <f t="shared" si="639"/>
        <v>---0</v>
      </c>
      <c r="E40931">
        <v>0</v>
      </c>
    </row>
    <row r="40932" spans="2:5" ht="13.5" customHeight="1">
      <c r="B40932" t="str">
        <f t="shared" si="639"/>
        <v>---0</v>
      </c>
      <c r="E40932">
        <v>0</v>
      </c>
    </row>
    <row r="40933" spans="2:5" ht="13.5" customHeight="1">
      <c r="B40933" t="str">
        <f t="shared" si="639"/>
        <v>---0</v>
      </c>
      <c r="E40933">
        <v>0</v>
      </c>
    </row>
    <row r="40934" spans="2:5" ht="13.5" customHeight="1">
      <c r="B40934" t="str">
        <f t="shared" si="639"/>
        <v>---0</v>
      </c>
      <c r="E40934">
        <v>0</v>
      </c>
    </row>
    <row r="40935" spans="2:5" ht="13.5" customHeight="1">
      <c r="B40935" t="str">
        <f t="shared" si="639"/>
        <v>---0</v>
      </c>
      <c r="E40935">
        <v>0</v>
      </c>
    </row>
    <row r="40936" spans="2:5" ht="13.5" customHeight="1">
      <c r="B40936" t="str">
        <f t="shared" si="639"/>
        <v>---0</v>
      </c>
      <c r="E40936">
        <v>0</v>
      </c>
    </row>
    <row r="40937" spans="2:5" ht="13.5" customHeight="1">
      <c r="B40937" t="str">
        <f t="shared" si="639"/>
        <v>---0</v>
      </c>
      <c r="E40937">
        <v>0</v>
      </c>
    </row>
    <row r="40938" spans="2:5" ht="13.5" customHeight="1">
      <c r="B40938" t="str">
        <f t="shared" si="639"/>
        <v>---0</v>
      </c>
      <c r="E40938">
        <v>0</v>
      </c>
    </row>
    <row r="40939" spans="2:5" ht="13.5" customHeight="1">
      <c r="B40939" t="str">
        <f t="shared" si="639"/>
        <v>---0</v>
      </c>
      <c r="E40939">
        <v>0</v>
      </c>
    </row>
    <row r="40940" spans="2:5" ht="13.5" customHeight="1">
      <c r="B40940" t="str">
        <f t="shared" si="639"/>
        <v>---0</v>
      </c>
      <c r="E40940">
        <v>0</v>
      </c>
    </row>
    <row r="40941" spans="2:5" ht="13.5" customHeight="1">
      <c r="B40941" t="str">
        <f t="shared" si="639"/>
        <v>---0</v>
      </c>
      <c r="E40941">
        <v>0</v>
      </c>
    </row>
    <row r="40942" spans="2:5" ht="13.5" customHeight="1">
      <c r="B40942" t="str">
        <f t="shared" si="639"/>
        <v>---0</v>
      </c>
      <c r="E40942">
        <v>0</v>
      </c>
    </row>
    <row r="40943" spans="2:5" ht="13.5" customHeight="1">
      <c r="B40943" t="str">
        <f t="shared" si="639"/>
        <v>---0</v>
      </c>
      <c r="E40943">
        <v>0</v>
      </c>
    </row>
    <row r="40944" spans="2:5" ht="13.5" customHeight="1">
      <c r="B40944" t="str">
        <f t="shared" si="639"/>
        <v>---0</v>
      </c>
      <c r="E40944">
        <v>0</v>
      </c>
    </row>
    <row r="40945" spans="2:5" ht="13.5" customHeight="1">
      <c r="B40945" t="str">
        <f t="shared" si="639"/>
        <v>---0</v>
      </c>
      <c r="E40945">
        <v>0</v>
      </c>
    </row>
    <row r="40946" spans="2:5" ht="13.5" customHeight="1">
      <c r="B40946" t="str">
        <f t="shared" si="639"/>
        <v>---0</v>
      </c>
      <c r="E40946">
        <v>0</v>
      </c>
    </row>
    <row r="40947" spans="2:5" ht="13.5" customHeight="1">
      <c r="B40947" t="str">
        <f t="shared" si="639"/>
        <v>---0</v>
      </c>
      <c r="E40947">
        <v>0</v>
      </c>
    </row>
    <row r="40948" spans="2:5" ht="13.5" customHeight="1">
      <c r="B40948" t="str">
        <f t="shared" si="639"/>
        <v>---0</v>
      </c>
      <c r="E40948">
        <v>0</v>
      </c>
    </row>
    <row r="40949" spans="2:5" ht="13.5" customHeight="1">
      <c r="B40949" t="str">
        <f t="shared" si="639"/>
        <v>---0</v>
      </c>
      <c r="E40949">
        <v>0</v>
      </c>
    </row>
    <row r="40950" spans="2:5" ht="13.5" customHeight="1">
      <c r="B40950" t="str">
        <f t="shared" si="639"/>
        <v>---0</v>
      </c>
      <c r="E40950">
        <v>0</v>
      </c>
    </row>
    <row r="40951" spans="2:5" ht="13.5" customHeight="1">
      <c r="B40951" t="str">
        <f t="shared" si="639"/>
        <v>---0</v>
      </c>
      <c r="E40951">
        <v>0</v>
      </c>
    </row>
    <row r="40952" spans="2:5" ht="13.5" customHeight="1">
      <c r="B40952" t="str">
        <f t="shared" si="639"/>
        <v>---0</v>
      </c>
      <c r="E40952">
        <v>0</v>
      </c>
    </row>
    <row r="40953" spans="2:5" ht="13.5" customHeight="1">
      <c r="B40953" t="str">
        <f t="shared" si="639"/>
        <v>---0</v>
      </c>
      <c r="E40953">
        <v>0</v>
      </c>
    </row>
    <row r="40954" spans="2:5" ht="13.5" customHeight="1">
      <c r="B40954" t="str">
        <f t="shared" si="639"/>
        <v>---0</v>
      </c>
      <c r="E40954">
        <v>0</v>
      </c>
    </row>
    <row r="40955" spans="2:5" ht="13.5" customHeight="1">
      <c r="B40955" t="str">
        <f t="shared" si="639"/>
        <v>---0</v>
      </c>
      <c r="E40955">
        <v>0</v>
      </c>
    </row>
    <row r="40956" spans="2:5" ht="13.5" customHeight="1">
      <c r="B40956" t="str">
        <f t="shared" si="639"/>
        <v>---0</v>
      </c>
      <c r="E40956">
        <v>0</v>
      </c>
    </row>
    <row r="40957" spans="2:5" ht="13.5" customHeight="1">
      <c r="B40957" t="str">
        <f t="shared" si="639"/>
        <v>---0</v>
      </c>
      <c r="E40957">
        <v>0</v>
      </c>
    </row>
    <row r="40958" spans="2:5" ht="13.5" customHeight="1">
      <c r="B40958" t="str">
        <f t="shared" si="639"/>
        <v>---0</v>
      </c>
      <c r="E40958">
        <v>0</v>
      </c>
    </row>
    <row r="40959" spans="2:5" ht="13.5" customHeight="1">
      <c r="B40959" t="str">
        <f t="shared" si="639"/>
        <v>---0</v>
      </c>
      <c r="E40959">
        <v>0</v>
      </c>
    </row>
    <row r="40960" spans="2:5" ht="13.5" customHeight="1">
      <c r="B40960" t="str">
        <f t="shared" si="639"/>
        <v>---0</v>
      </c>
      <c r="E40960">
        <v>0</v>
      </c>
    </row>
    <row r="40961" spans="2:5" ht="13.5" customHeight="1">
      <c r="B40961" t="str">
        <f t="shared" si="639"/>
        <v>---0</v>
      </c>
      <c r="E40961">
        <v>0</v>
      </c>
    </row>
    <row r="40962" spans="2:5" ht="13.5" customHeight="1">
      <c r="B40962" t="str">
        <f t="shared" si="639"/>
        <v>---0</v>
      </c>
      <c r="E40962">
        <v>0</v>
      </c>
    </row>
    <row r="40963" spans="2:5" ht="13.5" customHeight="1">
      <c r="B40963" t="str">
        <f t="shared" ref="B40963:B41026" si="640">A40963&amp;"---"&amp;E40963</f>
        <v>---0</v>
      </c>
      <c r="E40963">
        <v>0</v>
      </c>
    </row>
    <row r="40964" spans="2:5" ht="13.5" customHeight="1">
      <c r="B40964" t="str">
        <f t="shared" si="640"/>
        <v>---0</v>
      </c>
      <c r="E40964">
        <v>0</v>
      </c>
    </row>
    <row r="40965" spans="2:5" ht="13.5" customHeight="1">
      <c r="B40965" t="str">
        <f t="shared" si="640"/>
        <v>---0</v>
      </c>
      <c r="E40965">
        <v>0</v>
      </c>
    </row>
    <row r="40966" spans="2:5" ht="13.5" customHeight="1">
      <c r="B40966" t="str">
        <f t="shared" si="640"/>
        <v>---0</v>
      </c>
      <c r="E40966">
        <v>0</v>
      </c>
    </row>
    <row r="40967" spans="2:5" ht="13.5" customHeight="1">
      <c r="B40967" t="str">
        <f t="shared" si="640"/>
        <v>---0</v>
      </c>
      <c r="E40967">
        <v>0</v>
      </c>
    </row>
    <row r="40968" spans="2:5" ht="13.5" customHeight="1">
      <c r="B40968" t="str">
        <f t="shared" si="640"/>
        <v>---0</v>
      </c>
      <c r="E40968">
        <v>0</v>
      </c>
    </row>
    <row r="40969" spans="2:5" ht="13.5" customHeight="1">
      <c r="B40969" t="str">
        <f t="shared" si="640"/>
        <v>---0</v>
      </c>
      <c r="E40969">
        <v>0</v>
      </c>
    </row>
    <row r="40970" spans="2:5" ht="13.5" customHeight="1">
      <c r="B40970" t="str">
        <f t="shared" si="640"/>
        <v>---0</v>
      </c>
      <c r="E40970">
        <v>0</v>
      </c>
    </row>
    <row r="40971" spans="2:5" ht="13.5" customHeight="1">
      <c r="B40971" t="str">
        <f t="shared" si="640"/>
        <v>---0</v>
      </c>
      <c r="E40971">
        <v>0</v>
      </c>
    </row>
    <row r="40972" spans="2:5" ht="13.5" customHeight="1">
      <c r="B40972" t="str">
        <f t="shared" si="640"/>
        <v>---0</v>
      </c>
      <c r="E40972">
        <v>0</v>
      </c>
    </row>
    <row r="40973" spans="2:5" ht="13.5" customHeight="1">
      <c r="B40973" t="str">
        <f t="shared" si="640"/>
        <v>---0</v>
      </c>
      <c r="E40973">
        <v>0</v>
      </c>
    </row>
    <row r="40974" spans="2:5" ht="13.5" customHeight="1">
      <c r="B40974" t="str">
        <f t="shared" si="640"/>
        <v>---0</v>
      </c>
      <c r="E40974">
        <v>0</v>
      </c>
    </row>
    <row r="40975" spans="2:5" ht="13.5" customHeight="1">
      <c r="B40975" t="str">
        <f t="shared" si="640"/>
        <v>---0</v>
      </c>
      <c r="E40975">
        <v>0</v>
      </c>
    </row>
    <row r="40976" spans="2:5" ht="13.5" customHeight="1">
      <c r="B40976" t="str">
        <f t="shared" si="640"/>
        <v>---0</v>
      </c>
      <c r="E40976">
        <v>0</v>
      </c>
    </row>
    <row r="40977" spans="2:5" ht="13.5" customHeight="1">
      <c r="B40977" t="str">
        <f t="shared" si="640"/>
        <v>---0</v>
      </c>
      <c r="E40977">
        <v>0</v>
      </c>
    </row>
    <row r="40978" spans="2:5" ht="13.5" customHeight="1">
      <c r="B40978" t="str">
        <f t="shared" si="640"/>
        <v>---0</v>
      </c>
      <c r="E40978">
        <v>0</v>
      </c>
    </row>
    <row r="40979" spans="2:5" ht="13.5" customHeight="1">
      <c r="B40979" t="str">
        <f t="shared" si="640"/>
        <v>---0</v>
      </c>
      <c r="E40979">
        <v>0</v>
      </c>
    </row>
    <row r="40980" spans="2:5" ht="13.5" customHeight="1">
      <c r="B40980" t="str">
        <f t="shared" si="640"/>
        <v>---0</v>
      </c>
      <c r="E40980">
        <v>0</v>
      </c>
    </row>
    <row r="40981" spans="2:5" ht="13.5" customHeight="1">
      <c r="B40981" t="str">
        <f t="shared" si="640"/>
        <v>---0</v>
      </c>
      <c r="E40981">
        <v>0</v>
      </c>
    </row>
    <row r="40982" spans="2:5" ht="13.5" customHeight="1">
      <c r="B40982" t="str">
        <f t="shared" si="640"/>
        <v>---0</v>
      </c>
      <c r="E40982">
        <v>0</v>
      </c>
    </row>
    <row r="40983" spans="2:5" ht="13.5" customHeight="1">
      <c r="B40983" t="str">
        <f t="shared" si="640"/>
        <v>---0</v>
      </c>
      <c r="E40983">
        <v>0</v>
      </c>
    </row>
    <row r="40984" spans="2:5" ht="13.5" customHeight="1">
      <c r="B40984" t="str">
        <f t="shared" si="640"/>
        <v>---0</v>
      </c>
      <c r="E40984">
        <v>0</v>
      </c>
    </row>
    <row r="40985" spans="2:5" ht="13.5" customHeight="1">
      <c r="B40985" t="str">
        <f t="shared" si="640"/>
        <v>---0</v>
      </c>
      <c r="E40985">
        <v>0</v>
      </c>
    </row>
    <row r="40986" spans="2:5" ht="13.5" customHeight="1">
      <c r="B40986" t="str">
        <f t="shared" si="640"/>
        <v>---0</v>
      </c>
      <c r="E40986">
        <v>0</v>
      </c>
    </row>
    <row r="40987" spans="2:5" ht="13.5" customHeight="1">
      <c r="B40987" t="str">
        <f t="shared" si="640"/>
        <v>---0</v>
      </c>
      <c r="E40987">
        <v>0</v>
      </c>
    </row>
    <row r="40988" spans="2:5" ht="13.5" customHeight="1">
      <c r="B40988" t="str">
        <f t="shared" si="640"/>
        <v>---0</v>
      </c>
      <c r="E40988">
        <v>0</v>
      </c>
    </row>
    <row r="40989" spans="2:5" ht="13.5" customHeight="1">
      <c r="B40989" t="str">
        <f t="shared" si="640"/>
        <v>---0</v>
      </c>
      <c r="E40989">
        <v>0</v>
      </c>
    </row>
    <row r="40990" spans="2:5" ht="13.5" customHeight="1">
      <c r="B40990" t="str">
        <f t="shared" si="640"/>
        <v>---0</v>
      </c>
      <c r="E40990">
        <v>0</v>
      </c>
    </row>
    <row r="40991" spans="2:5" ht="13.5" customHeight="1">
      <c r="B40991" t="str">
        <f t="shared" si="640"/>
        <v>---0</v>
      </c>
      <c r="E40991">
        <v>0</v>
      </c>
    </row>
    <row r="40992" spans="2:5" ht="13.5" customHeight="1">
      <c r="B40992" t="str">
        <f t="shared" si="640"/>
        <v>---0</v>
      </c>
      <c r="E40992">
        <v>0</v>
      </c>
    </row>
    <row r="40993" spans="2:5" ht="13.5" customHeight="1">
      <c r="B40993" t="str">
        <f t="shared" si="640"/>
        <v>---0</v>
      </c>
      <c r="E40993">
        <v>0</v>
      </c>
    </row>
    <row r="40994" spans="2:5" ht="13.5" customHeight="1">
      <c r="B40994" t="str">
        <f t="shared" si="640"/>
        <v>---0</v>
      </c>
      <c r="E40994">
        <v>0</v>
      </c>
    </row>
    <row r="40995" spans="2:5" ht="13.5" customHeight="1">
      <c r="B40995" t="str">
        <f t="shared" si="640"/>
        <v>---0</v>
      </c>
      <c r="E40995">
        <v>0</v>
      </c>
    </row>
    <row r="40996" spans="2:5" ht="13.5" customHeight="1">
      <c r="B40996" t="str">
        <f t="shared" si="640"/>
        <v>---0</v>
      </c>
      <c r="E40996">
        <v>0</v>
      </c>
    </row>
    <row r="40997" spans="2:5" ht="13.5" customHeight="1">
      <c r="B40997" t="str">
        <f t="shared" si="640"/>
        <v>---0</v>
      </c>
      <c r="E40997">
        <v>0</v>
      </c>
    </row>
    <row r="40998" spans="2:5" ht="13.5" customHeight="1">
      <c r="B40998" t="str">
        <f t="shared" si="640"/>
        <v>---0</v>
      </c>
      <c r="E40998">
        <v>0</v>
      </c>
    </row>
    <row r="40999" spans="2:5" ht="13.5" customHeight="1">
      <c r="B40999" t="str">
        <f t="shared" si="640"/>
        <v>---0</v>
      </c>
      <c r="E40999">
        <v>0</v>
      </c>
    </row>
    <row r="41000" spans="2:5" ht="13.5" customHeight="1">
      <c r="B41000" t="str">
        <f t="shared" si="640"/>
        <v>---0</v>
      </c>
      <c r="E41000">
        <v>0</v>
      </c>
    </row>
    <row r="41001" spans="2:5" ht="13.5" customHeight="1">
      <c r="B41001" t="str">
        <f t="shared" si="640"/>
        <v>---0</v>
      </c>
      <c r="E41001">
        <v>0</v>
      </c>
    </row>
    <row r="41002" spans="2:5" ht="13.5" customHeight="1">
      <c r="B41002" t="str">
        <f t="shared" si="640"/>
        <v>---0</v>
      </c>
      <c r="E41002">
        <v>0</v>
      </c>
    </row>
    <row r="41003" spans="2:5" ht="13.5" customHeight="1">
      <c r="B41003" t="str">
        <f t="shared" si="640"/>
        <v>---0</v>
      </c>
      <c r="E41003">
        <v>0</v>
      </c>
    </row>
    <row r="41004" spans="2:5" ht="13.5" customHeight="1">
      <c r="B41004" t="str">
        <f t="shared" si="640"/>
        <v>---0</v>
      </c>
      <c r="E41004">
        <v>0</v>
      </c>
    </row>
    <row r="41005" spans="2:5" ht="13.5" customHeight="1">
      <c r="B41005" t="str">
        <f t="shared" si="640"/>
        <v>---0</v>
      </c>
      <c r="E41005">
        <v>0</v>
      </c>
    </row>
    <row r="41006" spans="2:5" ht="13.5" customHeight="1">
      <c r="B41006" t="str">
        <f t="shared" si="640"/>
        <v>---0</v>
      </c>
      <c r="E41006">
        <v>0</v>
      </c>
    </row>
    <row r="41007" spans="2:5" ht="13.5" customHeight="1">
      <c r="B41007" t="str">
        <f t="shared" si="640"/>
        <v>---0</v>
      </c>
      <c r="E41007">
        <v>0</v>
      </c>
    </row>
    <row r="41008" spans="2:5" ht="13.5" customHeight="1">
      <c r="B41008" t="str">
        <f t="shared" si="640"/>
        <v>---0</v>
      </c>
      <c r="E41008">
        <v>0</v>
      </c>
    </row>
    <row r="41009" spans="2:5" ht="13.5" customHeight="1">
      <c r="B41009" t="str">
        <f t="shared" si="640"/>
        <v>---0</v>
      </c>
      <c r="E41009">
        <v>0</v>
      </c>
    </row>
    <row r="41010" spans="2:5" ht="13.5" customHeight="1">
      <c r="B41010" t="str">
        <f t="shared" si="640"/>
        <v>---0</v>
      </c>
      <c r="E41010">
        <v>0</v>
      </c>
    </row>
    <row r="41011" spans="2:5" ht="13.5" customHeight="1">
      <c r="B41011" t="str">
        <f t="shared" si="640"/>
        <v>---0</v>
      </c>
      <c r="E41011">
        <v>0</v>
      </c>
    </row>
    <row r="41012" spans="2:5" ht="13.5" customHeight="1">
      <c r="B41012" t="str">
        <f t="shared" si="640"/>
        <v>---0</v>
      </c>
      <c r="E41012">
        <v>0</v>
      </c>
    </row>
    <row r="41013" spans="2:5" ht="13.5" customHeight="1">
      <c r="B41013" t="str">
        <f t="shared" si="640"/>
        <v>---0</v>
      </c>
      <c r="E41013">
        <v>0</v>
      </c>
    </row>
    <row r="41014" spans="2:5" ht="13.5" customHeight="1">
      <c r="B41014" t="str">
        <f t="shared" si="640"/>
        <v>---0</v>
      </c>
      <c r="E41014">
        <v>0</v>
      </c>
    </row>
    <row r="41015" spans="2:5" ht="13.5" customHeight="1">
      <c r="B41015" t="str">
        <f t="shared" si="640"/>
        <v>---0</v>
      </c>
      <c r="E41015">
        <v>0</v>
      </c>
    </row>
    <row r="41016" spans="2:5" ht="13.5" customHeight="1">
      <c r="B41016" t="str">
        <f t="shared" si="640"/>
        <v>---0</v>
      </c>
      <c r="E41016">
        <v>0</v>
      </c>
    </row>
    <row r="41017" spans="2:5" ht="13.5" customHeight="1">
      <c r="B41017" t="str">
        <f t="shared" si="640"/>
        <v>---0</v>
      </c>
      <c r="E41017">
        <v>0</v>
      </c>
    </row>
    <row r="41018" spans="2:5" ht="13.5" customHeight="1">
      <c r="B41018" t="str">
        <f t="shared" si="640"/>
        <v>---0</v>
      </c>
      <c r="E41018">
        <v>0</v>
      </c>
    </row>
    <row r="41019" spans="2:5" ht="13.5" customHeight="1">
      <c r="B41019" t="str">
        <f t="shared" si="640"/>
        <v>---0</v>
      </c>
      <c r="E41019">
        <v>0</v>
      </c>
    </row>
    <row r="41020" spans="2:5" ht="13.5" customHeight="1">
      <c r="B41020" t="str">
        <f t="shared" si="640"/>
        <v>---0</v>
      </c>
      <c r="E41020">
        <v>0</v>
      </c>
    </row>
    <row r="41021" spans="2:5" ht="13.5" customHeight="1">
      <c r="B41021" t="str">
        <f t="shared" si="640"/>
        <v>---0</v>
      </c>
      <c r="E41021">
        <v>0</v>
      </c>
    </row>
    <row r="41022" spans="2:5" ht="13.5" customHeight="1">
      <c r="B41022" t="str">
        <f t="shared" si="640"/>
        <v>---0</v>
      </c>
      <c r="E41022">
        <v>0</v>
      </c>
    </row>
    <row r="41023" spans="2:5" ht="13.5" customHeight="1">
      <c r="B41023" t="str">
        <f t="shared" si="640"/>
        <v>---0</v>
      </c>
      <c r="E41023">
        <v>0</v>
      </c>
    </row>
    <row r="41024" spans="2:5" ht="13.5" customHeight="1">
      <c r="B41024" t="str">
        <f t="shared" si="640"/>
        <v>---0</v>
      </c>
      <c r="E41024">
        <v>0</v>
      </c>
    </row>
    <row r="41025" spans="2:5" ht="13.5" customHeight="1">
      <c r="B41025" t="str">
        <f t="shared" si="640"/>
        <v>---0</v>
      </c>
      <c r="E41025">
        <v>0</v>
      </c>
    </row>
    <row r="41026" spans="2:5" ht="13.5" customHeight="1">
      <c r="B41026" t="str">
        <f t="shared" si="640"/>
        <v>---0</v>
      </c>
      <c r="E41026">
        <v>0</v>
      </c>
    </row>
    <row r="41027" spans="2:5" ht="13.5" customHeight="1">
      <c r="B41027" t="str">
        <f t="shared" ref="B41027:B41090" si="641">A41027&amp;"---"&amp;E41027</f>
        <v>---0</v>
      </c>
      <c r="E41027">
        <v>0</v>
      </c>
    </row>
    <row r="41028" spans="2:5" ht="13.5" customHeight="1">
      <c r="B41028" t="str">
        <f t="shared" si="641"/>
        <v>---0</v>
      </c>
      <c r="E41028">
        <v>0</v>
      </c>
    </row>
    <row r="41029" spans="2:5" ht="13.5" customHeight="1">
      <c r="B41029" t="str">
        <f t="shared" si="641"/>
        <v>---0</v>
      </c>
      <c r="E41029">
        <v>0</v>
      </c>
    </row>
    <row r="41030" spans="2:5" ht="13.5" customHeight="1">
      <c r="B41030" t="str">
        <f t="shared" si="641"/>
        <v>---0</v>
      </c>
      <c r="E41030">
        <v>0</v>
      </c>
    </row>
    <row r="41031" spans="2:5" ht="13.5" customHeight="1">
      <c r="B41031" t="str">
        <f t="shared" si="641"/>
        <v>---0</v>
      </c>
      <c r="E41031">
        <v>0</v>
      </c>
    </row>
    <row r="41032" spans="2:5" ht="13.5" customHeight="1">
      <c r="B41032" t="str">
        <f t="shared" si="641"/>
        <v>---0</v>
      </c>
      <c r="E41032">
        <v>0</v>
      </c>
    </row>
    <row r="41033" spans="2:5" ht="13.5" customHeight="1">
      <c r="B41033" t="str">
        <f t="shared" si="641"/>
        <v>---0</v>
      </c>
      <c r="E41033">
        <v>0</v>
      </c>
    </row>
    <row r="41034" spans="2:5" ht="13.5" customHeight="1">
      <c r="B41034" t="str">
        <f t="shared" si="641"/>
        <v>---0</v>
      </c>
      <c r="E41034">
        <v>0</v>
      </c>
    </row>
    <row r="41035" spans="2:5" ht="13.5" customHeight="1">
      <c r="B41035" t="str">
        <f t="shared" si="641"/>
        <v>---0</v>
      </c>
      <c r="E41035">
        <v>0</v>
      </c>
    </row>
    <row r="41036" spans="2:5" ht="13.5" customHeight="1">
      <c r="B41036" t="str">
        <f t="shared" si="641"/>
        <v>---0</v>
      </c>
      <c r="E41036">
        <v>0</v>
      </c>
    </row>
    <row r="41037" spans="2:5" ht="13.5" customHeight="1">
      <c r="B41037" t="str">
        <f t="shared" si="641"/>
        <v>---0</v>
      </c>
      <c r="E41037">
        <v>0</v>
      </c>
    </row>
    <row r="41038" spans="2:5" ht="13.5" customHeight="1">
      <c r="B41038" t="str">
        <f t="shared" si="641"/>
        <v>---0</v>
      </c>
      <c r="E41038">
        <v>0</v>
      </c>
    </row>
    <row r="41039" spans="2:5" ht="13.5" customHeight="1">
      <c r="B41039" t="str">
        <f t="shared" si="641"/>
        <v>---0</v>
      </c>
      <c r="E41039">
        <v>0</v>
      </c>
    </row>
    <row r="41040" spans="2:5" ht="13.5" customHeight="1">
      <c r="B41040" t="str">
        <f t="shared" si="641"/>
        <v>---0</v>
      </c>
      <c r="E41040">
        <v>0</v>
      </c>
    </row>
    <row r="41041" spans="2:5" ht="13.5" customHeight="1">
      <c r="B41041" t="str">
        <f t="shared" si="641"/>
        <v>---0</v>
      </c>
      <c r="E41041">
        <v>0</v>
      </c>
    </row>
    <row r="41042" spans="2:5" ht="13.5" customHeight="1">
      <c r="B41042" t="str">
        <f t="shared" si="641"/>
        <v>---0</v>
      </c>
      <c r="E41042">
        <v>0</v>
      </c>
    </row>
    <row r="41043" spans="2:5" ht="13.5" customHeight="1">
      <c r="B41043" t="str">
        <f t="shared" si="641"/>
        <v>---0</v>
      </c>
      <c r="E41043">
        <v>0</v>
      </c>
    </row>
    <row r="41044" spans="2:5" ht="13.5" customHeight="1">
      <c r="B41044" t="str">
        <f t="shared" si="641"/>
        <v>---0</v>
      </c>
      <c r="E41044">
        <v>0</v>
      </c>
    </row>
    <row r="41045" spans="2:5" ht="13.5" customHeight="1">
      <c r="B41045" t="str">
        <f t="shared" si="641"/>
        <v>---0</v>
      </c>
      <c r="E41045">
        <v>0</v>
      </c>
    </row>
    <row r="41046" spans="2:5" ht="13.5" customHeight="1">
      <c r="B41046" t="str">
        <f t="shared" si="641"/>
        <v>---0</v>
      </c>
      <c r="E41046">
        <v>0</v>
      </c>
    </row>
    <row r="41047" spans="2:5" ht="13.5" customHeight="1">
      <c r="B41047" t="str">
        <f t="shared" si="641"/>
        <v>---0</v>
      </c>
      <c r="E41047">
        <v>0</v>
      </c>
    </row>
    <row r="41048" spans="2:5" ht="13.5" customHeight="1">
      <c r="B41048" t="str">
        <f t="shared" si="641"/>
        <v>---0</v>
      </c>
      <c r="E41048">
        <v>0</v>
      </c>
    </row>
    <row r="41049" spans="2:5" ht="13.5" customHeight="1">
      <c r="B41049" t="str">
        <f t="shared" si="641"/>
        <v>---0</v>
      </c>
      <c r="E41049">
        <v>0</v>
      </c>
    </row>
    <row r="41050" spans="2:5" ht="13.5" customHeight="1">
      <c r="B41050" t="str">
        <f t="shared" si="641"/>
        <v>---0</v>
      </c>
      <c r="E41050">
        <v>0</v>
      </c>
    </row>
    <row r="41051" spans="2:5" ht="13.5" customHeight="1">
      <c r="B41051" t="str">
        <f t="shared" si="641"/>
        <v>---0</v>
      </c>
      <c r="E41051">
        <v>0</v>
      </c>
    </row>
    <row r="41052" spans="2:5" ht="13.5" customHeight="1">
      <c r="B41052" t="str">
        <f t="shared" si="641"/>
        <v>---0</v>
      </c>
      <c r="E41052">
        <v>0</v>
      </c>
    </row>
    <row r="41053" spans="2:5" ht="13.5" customHeight="1">
      <c r="B41053" t="str">
        <f t="shared" si="641"/>
        <v>---0</v>
      </c>
      <c r="E41053">
        <v>0</v>
      </c>
    </row>
    <row r="41054" spans="2:5" ht="13.5" customHeight="1">
      <c r="B41054" t="str">
        <f t="shared" si="641"/>
        <v>---0</v>
      </c>
      <c r="E41054">
        <v>0</v>
      </c>
    </row>
    <row r="41055" spans="2:5" ht="13.5" customHeight="1">
      <c r="B41055" t="str">
        <f t="shared" si="641"/>
        <v>---0</v>
      </c>
      <c r="E41055">
        <v>0</v>
      </c>
    </row>
    <row r="41056" spans="2:5" ht="13.5" customHeight="1">
      <c r="B41056" t="str">
        <f t="shared" si="641"/>
        <v>---0</v>
      </c>
      <c r="E41056">
        <v>0</v>
      </c>
    </row>
    <row r="41057" spans="2:5" ht="13.5" customHeight="1">
      <c r="B41057" t="str">
        <f t="shared" si="641"/>
        <v>---0</v>
      </c>
      <c r="E41057">
        <v>0</v>
      </c>
    </row>
    <row r="41058" spans="2:5" ht="13.5" customHeight="1">
      <c r="B41058" t="str">
        <f t="shared" si="641"/>
        <v>---0</v>
      </c>
      <c r="E41058">
        <v>0</v>
      </c>
    </row>
    <row r="41059" spans="2:5" ht="13.5" customHeight="1">
      <c r="B41059" t="str">
        <f t="shared" si="641"/>
        <v>---0</v>
      </c>
      <c r="E41059">
        <v>0</v>
      </c>
    </row>
    <row r="41060" spans="2:5" ht="13.5" customHeight="1">
      <c r="B41060" t="str">
        <f t="shared" si="641"/>
        <v>---0</v>
      </c>
      <c r="E41060">
        <v>0</v>
      </c>
    </row>
    <row r="41061" spans="2:5" ht="13.5" customHeight="1">
      <c r="B41061" t="str">
        <f t="shared" si="641"/>
        <v>---0</v>
      </c>
      <c r="E41061">
        <v>0</v>
      </c>
    </row>
    <row r="41062" spans="2:5" ht="13.5" customHeight="1">
      <c r="B41062" t="str">
        <f t="shared" si="641"/>
        <v>---0</v>
      </c>
      <c r="E41062">
        <v>0</v>
      </c>
    </row>
    <row r="41063" spans="2:5" ht="13.5" customHeight="1">
      <c r="B41063" t="str">
        <f t="shared" si="641"/>
        <v>---0</v>
      </c>
      <c r="E41063">
        <v>0</v>
      </c>
    </row>
    <row r="41064" spans="2:5" ht="13.5" customHeight="1">
      <c r="B41064" t="str">
        <f t="shared" si="641"/>
        <v>---0</v>
      </c>
      <c r="E41064">
        <v>0</v>
      </c>
    </row>
    <row r="41065" spans="2:5" ht="13.5" customHeight="1">
      <c r="B41065" t="str">
        <f t="shared" si="641"/>
        <v>---0</v>
      </c>
      <c r="E41065">
        <v>0</v>
      </c>
    </row>
    <row r="41066" spans="2:5" ht="13.5" customHeight="1">
      <c r="B41066" t="str">
        <f t="shared" si="641"/>
        <v>---0</v>
      </c>
      <c r="E41066">
        <v>0</v>
      </c>
    </row>
    <row r="41067" spans="2:5" ht="13.5" customHeight="1">
      <c r="B41067" t="str">
        <f t="shared" si="641"/>
        <v>---0</v>
      </c>
      <c r="E41067">
        <v>0</v>
      </c>
    </row>
    <row r="41068" spans="2:5" ht="13.5" customHeight="1">
      <c r="B41068" t="str">
        <f t="shared" si="641"/>
        <v>---0</v>
      </c>
      <c r="E41068">
        <v>0</v>
      </c>
    </row>
    <row r="41069" spans="2:5" ht="13.5" customHeight="1">
      <c r="B41069" t="str">
        <f t="shared" si="641"/>
        <v>---0</v>
      </c>
      <c r="E41069">
        <v>0</v>
      </c>
    </row>
    <row r="41070" spans="2:5" ht="13.5" customHeight="1">
      <c r="B41070" t="str">
        <f t="shared" si="641"/>
        <v>---0</v>
      </c>
      <c r="E41070">
        <v>0</v>
      </c>
    </row>
    <row r="41071" spans="2:5" ht="13.5" customHeight="1">
      <c r="B41071" t="str">
        <f t="shared" si="641"/>
        <v>---0</v>
      </c>
      <c r="E41071">
        <v>0</v>
      </c>
    </row>
    <row r="41072" spans="2:5" ht="13.5" customHeight="1">
      <c r="B41072" t="str">
        <f t="shared" si="641"/>
        <v>---0</v>
      </c>
      <c r="E41072">
        <v>0</v>
      </c>
    </row>
    <row r="41073" spans="2:5" ht="13.5" customHeight="1">
      <c r="B41073" t="str">
        <f t="shared" si="641"/>
        <v>---0</v>
      </c>
      <c r="E41073">
        <v>0</v>
      </c>
    </row>
    <row r="41074" spans="2:5" ht="13.5" customHeight="1">
      <c r="B41074" t="str">
        <f t="shared" si="641"/>
        <v>---0</v>
      </c>
      <c r="E41074">
        <v>0</v>
      </c>
    </row>
    <row r="41075" spans="2:5" ht="13.5" customHeight="1">
      <c r="B41075" t="str">
        <f t="shared" si="641"/>
        <v>---0</v>
      </c>
      <c r="E41075">
        <v>0</v>
      </c>
    </row>
    <row r="41076" spans="2:5" ht="13.5" customHeight="1">
      <c r="B41076" t="str">
        <f t="shared" si="641"/>
        <v>---0</v>
      </c>
      <c r="E41076">
        <v>0</v>
      </c>
    </row>
    <row r="41077" spans="2:5" ht="13.5" customHeight="1">
      <c r="B41077" t="str">
        <f t="shared" si="641"/>
        <v>---0</v>
      </c>
      <c r="E41077">
        <v>0</v>
      </c>
    </row>
    <row r="41078" spans="2:5" ht="13.5" customHeight="1">
      <c r="B41078" t="str">
        <f t="shared" si="641"/>
        <v>---0</v>
      </c>
      <c r="E41078">
        <v>0</v>
      </c>
    </row>
    <row r="41079" spans="2:5" ht="13.5" customHeight="1">
      <c r="B41079" t="str">
        <f t="shared" si="641"/>
        <v>---0</v>
      </c>
      <c r="E41079">
        <v>0</v>
      </c>
    </row>
    <row r="41080" spans="2:5" ht="13.5" customHeight="1">
      <c r="B41080" t="str">
        <f t="shared" si="641"/>
        <v>---0</v>
      </c>
      <c r="E41080">
        <v>0</v>
      </c>
    </row>
    <row r="41081" spans="2:5" ht="13.5" customHeight="1">
      <c r="B41081" t="str">
        <f t="shared" si="641"/>
        <v>---0</v>
      </c>
      <c r="E41081">
        <v>0</v>
      </c>
    </row>
    <row r="41082" spans="2:5" ht="13.5" customHeight="1">
      <c r="B41082" t="str">
        <f t="shared" si="641"/>
        <v>---0</v>
      </c>
      <c r="E41082">
        <v>0</v>
      </c>
    </row>
    <row r="41083" spans="2:5" ht="13.5" customHeight="1">
      <c r="B41083" t="str">
        <f t="shared" si="641"/>
        <v>---0</v>
      </c>
      <c r="E41083">
        <v>0</v>
      </c>
    </row>
    <row r="41084" spans="2:5" ht="13.5" customHeight="1">
      <c r="B41084" t="str">
        <f t="shared" si="641"/>
        <v>---0</v>
      </c>
      <c r="E41084">
        <v>0</v>
      </c>
    </row>
    <row r="41085" spans="2:5" ht="13.5" customHeight="1">
      <c r="B41085" t="str">
        <f t="shared" si="641"/>
        <v>---0</v>
      </c>
      <c r="E41085">
        <v>0</v>
      </c>
    </row>
    <row r="41086" spans="2:5" ht="13.5" customHeight="1">
      <c r="B41086" t="str">
        <f t="shared" si="641"/>
        <v>---0</v>
      </c>
      <c r="E41086">
        <v>0</v>
      </c>
    </row>
    <row r="41087" spans="2:5" ht="13.5" customHeight="1">
      <c r="B41087" t="str">
        <f t="shared" si="641"/>
        <v>---0</v>
      </c>
      <c r="E41087">
        <v>0</v>
      </c>
    </row>
    <row r="41088" spans="2:5" ht="13.5" customHeight="1">
      <c r="B41088" t="str">
        <f t="shared" si="641"/>
        <v>---0</v>
      </c>
      <c r="E41088">
        <v>0</v>
      </c>
    </row>
    <row r="41089" spans="2:5" ht="13.5" customHeight="1">
      <c r="B41089" t="str">
        <f t="shared" si="641"/>
        <v>---0</v>
      </c>
      <c r="E41089">
        <v>0</v>
      </c>
    </row>
    <row r="41090" spans="2:5" ht="13.5" customHeight="1">
      <c r="B41090" t="str">
        <f t="shared" si="641"/>
        <v>---0</v>
      </c>
      <c r="E41090">
        <v>0</v>
      </c>
    </row>
    <row r="41091" spans="2:5" ht="13.5" customHeight="1">
      <c r="B41091" t="str">
        <f t="shared" ref="B41091:B41154" si="642">A41091&amp;"---"&amp;E41091</f>
        <v>---0</v>
      </c>
      <c r="E41091">
        <v>0</v>
      </c>
    </row>
    <row r="41092" spans="2:5" ht="13.5" customHeight="1">
      <c r="B41092" t="str">
        <f t="shared" si="642"/>
        <v>---0</v>
      </c>
      <c r="E41092">
        <v>0</v>
      </c>
    </row>
    <row r="41093" spans="2:5" ht="13.5" customHeight="1">
      <c r="B41093" t="str">
        <f t="shared" si="642"/>
        <v>---0</v>
      </c>
      <c r="E41093">
        <v>0</v>
      </c>
    </row>
    <row r="41094" spans="2:5" ht="13.5" customHeight="1">
      <c r="B41094" t="str">
        <f t="shared" si="642"/>
        <v>---0</v>
      </c>
      <c r="E41094">
        <v>0</v>
      </c>
    </row>
    <row r="41095" spans="2:5" ht="13.5" customHeight="1">
      <c r="B41095" t="str">
        <f t="shared" si="642"/>
        <v>---0</v>
      </c>
      <c r="E41095">
        <v>0</v>
      </c>
    </row>
    <row r="41096" spans="2:5" ht="13.5" customHeight="1">
      <c r="B41096" t="str">
        <f t="shared" si="642"/>
        <v>---0</v>
      </c>
      <c r="E41096">
        <v>0</v>
      </c>
    </row>
    <row r="41097" spans="2:5" ht="13.5" customHeight="1">
      <c r="B41097" t="str">
        <f t="shared" si="642"/>
        <v>---0</v>
      </c>
      <c r="E41097">
        <v>0</v>
      </c>
    </row>
    <row r="41098" spans="2:5" ht="13.5" customHeight="1">
      <c r="B41098" t="str">
        <f t="shared" si="642"/>
        <v>---0</v>
      </c>
      <c r="E41098">
        <v>0</v>
      </c>
    </row>
    <row r="41099" spans="2:5" ht="13.5" customHeight="1">
      <c r="B41099" t="str">
        <f t="shared" si="642"/>
        <v>---0</v>
      </c>
      <c r="E41099">
        <v>0</v>
      </c>
    </row>
    <row r="41100" spans="2:5" ht="13.5" customHeight="1">
      <c r="B41100" t="str">
        <f t="shared" si="642"/>
        <v>---0</v>
      </c>
      <c r="E41100">
        <v>0</v>
      </c>
    </row>
    <row r="41101" spans="2:5" ht="13.5" customHeight="1">
      <c r="B41101" t="str">
        <f t="shared" si="642"/>
        <v>---0</v>
      </c>
      <c r="E41101">
        <v>0</v>
      </c>
    </row>
    <row r="41102" spans="2:5" ht="13.5" customHeight="1">
      <c r="B41102" t="str">
        <f t="shared" si="642"/>
        <v>---0</v>
      </c>
      <c r="E41102">
        <v>0</v>
      </c>
    </row>
    <row r="41103" spans="2:5" ht="13.5" customHeight="1">
      <c r="B41103" t="str">
        <f t="shared" si="642"/>
        <v>---0</v>
      </c>
      <c r="E41103">
        <v>0</v>
      </c>
    </row>
    <row r="41104" spans="2:5" ht="13.5" customHeight="1">
      <c r="B41104" t="str">
        <f t="shared" si="642"/>
        <v>---0</v>
      </c>
      <c r="E41104">
        <v>0</v>
      </c>
    </row>
    <row r="41105" spans="2:5" ht="13.5" customHeight="1">
      <c r="B41105" t="str">
        <f t="shared" si="642"/>
        <v>---0</v>
      </c>
      <c r="E41105">
        <v>0</v>
      </c>
    </row>
    <row r="41106" spans="2:5" ht="13.5" customHeight="1">
      <c r="B41106" t="str">
        <f t="shared" si="642"/>
        <v>---0</v>
      </c>
      <c r="E41106">
        <v>0</v>
      </c>
    </row>
    <row r="41107" spans="2:5" ht="13.5" customHeight="1">
      <c r="B41107" t="str">
        <f t="shared" si="642"/>
        <v>---0</v>
      </c>
      <c r="E41107">
        <v>0</v>
      </c>
    </row>
    <row r="41108" spans="2:5" ht="13.5" customHeight="1">
      <c r="B41108" t="str">
        <f t="shared" si="642"/>
        <v>---0</v>
      </c>
      <c r="E41108">
        <v>0</v>
      </c>
    </row>
    <row r="41109" spans="2:5" ht="13.5" customHeight="1">
      <c r="B41109" t="str">
        <f t="shared" si="642"/>
        <v>---0</v>
      </c>
      <c r="E41109">
        <v>0</v>
      </c>
    </row>
    <row r="41110" spans="2:5" ht="13.5" customHeight="1">
      <c r="B41110" t="str">
        <f t="shared" si="642"/>
        <v>---0</v>
      </c>
      <c r="E41110">
        <v>0</v>
      </c>
    </row>
    <row r="41111" spans="2:5" ht="13.5" customHeight="1">
      <c r="B41111" t="str">
        <f t="shared" si="642"/>
        <v>---0</v>
      </c>
      <c r="E41111">
        <v>0</v>
      </c>
    </row>
    <row r="41112" spans="2:5" ht="13.5" customHeight="1">
      <c r="B41112" t="str">
        <f t="shared" si="642"/>
        <v>---0</v>
      </c>
      <c r="E41112">
        <v>0</v>
      </c>
    </row>
    <row r="41113" spans="2:5" ht="13.5" customHeight="1">
      <c r="B41113" t="str">
        <f t="shared" si="642"/>
        <v>---0</v>
      </c>
      <c r="E41113">
        <v>0</v>
      </c>
    </row>
    <row r="41114" spans="2:5" ht="13.5" customHeight="1">
      <c r="B41114" t="str">
        <f t="shared" si="642"/>
        <v>---0</v>
      </c>
      <c r="E41114">
        <v>0</v>
      </c>
    </row>
    <row r="41115" spans="2:5" ht="13.5" customHeight="1">
      <c r="B41115" t="str">
        <f t="shared" si="642"/>
        <v>---0</v>
      </c>
      <c r="E41115">
        <v>0</v>
      </c>
    </row>
    <row r="41116" spans="2:5" ht="13.5" customHeight="1">
      <c r="B41116" t="str">
        <f t="shared" si="642"/>
        <v>---0</v>
      </c>
      <c r="E41116">
        <v>0</v>
      </c>
    </row>
    <row r="41117" spans="2:5" ht="13.5" customHeight="1">
      <c r="B41117" t="str">
        <f t="shared" si="642"/>
        <v>---0</v>
      </c>
      <c r="E41117">
        <v>0</v>
      </c>
    </row>
    <row r="41118" spans="2:5" ht="13.5" customHeight="1">
      <c r="B41118" t="str">
        <f t="shared" si="642"/>
        <v>---0</v>
      </c>
      <c r="E41118">
        <v>0</v>
      </c>
    </row>
    <row r="41119" spans="2:5" ht="13.5" customHeight="1">
      <c r="B41119" t="str">
        <f t="shared" si="642"/>
        <v>---0</v>
      </c>
      <c r="E41119">
        <v>0</v>
      </c>
    </row>
    <row r="41120" spans="2:5" ht="13.5" customHeight="1">
      <c r="B41120" t="str">
        <f t="shared" si="642"/>
        <v>---0</v>
      </c>
      <c r="E41120">
        <v>0</v>
      </c>
    </row>
    <row r="41121" spans="2:5" ht="13.5" customHeight="1">
      <c r="B41121" t="str">
        <f t="shared" si="642"/>
        <v>---0</v>
      </c>
      <c r="E41121">
        <v>0</v>
      </c>
    </row>
    <row r="41122" spans="2:5" ht="13.5" customHeight="1">
      <c r="B41122" t="str">
        <f t="shared" si="642"/>
        <v>---0</v>
      </c>
      <c r="E41122">
        <v>0</v>
      </c>
    </row>
    <row r="41123" spans="2:5" ht="13.5" customHeight="1">
      <c r="B41123" t="str">
        <f t="shared" si="642"/>
        <v>---0</v>
      </c>
      <c r="E41123">
        <v>0</v>
      </c>
    </row>
    <row r="41124" spans="2:5" ht="13.5" customHeight="1">
      <c r="B41124" t="str">
        <f t="shared" si="642"/>
        <v>---0</v>
      </c>
      <c r="E41124">
        <v>0</v>
      </c>
    </row>
    <row r="41125" spans="2:5" ht="13.5" customHeight="1">
      <c r="B41125" t="str">
        <f t="shared" si="642"/>
        <v>---0</v>
      </c>
      <c r="E41125">
        <v>0</v>
      </c>
    </row>
    <row r="41126" spans="2:5" ht="13.5" customHeight="1">
      <c r="B41126" t="str">
        <f t="shared" si="642"/>
        <v>---0</v>
      </c>
      <c r="E41126">
        <v>0</v>
      </c>
    </row>
    <row r="41127" spans="2:5" ht="13.5" customHeight="1">
      <c r="B41127" t="str">
        <f t="shared" si="642"/>
        <v>---0</v>
      </c>
      <c r="E41127">
        <v>0</v>
      </c>
    </row>
    <row r="41128" spans="2:5" ht="13.5" customHeight="1">
      <c r="B41128" t="str">
        <f t="shared" si="642"/>
        <v>---0</v>
      </c>
      <c r="E41128">
        <v>0</v>
      </c>
    </row>
    <row r="41129" spans="2:5" ht="13.5" customHeight="1">
      <c r="B41129" t="str">
        <f t="shared" si="642"/>
        <v>---0</v>
      </c>
      <c r="E41129">
        <v>0</v>
      </c>
    </row>
    <row r="41130" spans="2:5" ht="13.5" customHeight="1">
      <c r="B41130" t="str">
        <f t="shared" si="642"/>
        <v>---0</v>
      </c>
      <c r="E41130">
        <v>0</v>
      </c>
    </row>
    <row r="41131" spans="2:5" ht="13.5" customHeight="1">
      <c r="B41131" t="str">
        <f t="shared" si="642"/>
        <v>---0</v>
      </c>
      <c r="E41131">
        <v>0</v>
      </c>
    </row>
    <row r="41132" spans="2:5" ht="13.5" customHeight="1">
      <c r="B41132" t="str">
        <f t="shared" si="642"/>
        <v>---0</v>
      </c>
      <c r="E41132">
        <v>0</v>
      </c>
    </row>
    <row r="41133" spans="2:5" ht="13.5" customHeight="1">
      <c r="B41133" t="str">
        <f t="shared" si="642"/>
        <v>---0</v>
      </c>
      <c r="E41133">
        <v>0</v>
      </c>
    </row>
    <row r="41134" spans="2:5" ht="13.5" customHeight="1">
      <c r="B41134" t="str">
        <f t="shared" si="642"/>
        <v>---0</v>
      </c>
      <c r="E41134">
        <v>0</v>
      </c>
    </row>
    <row r="41135" spans="2:5" ht="13.5" customHeight="1">
      <c r="B41135" t="str">
        <f t="shared" si="642"/>
        <v>---0</v>
      </c>
      <c r="E41135">
        <v>0</v>
      </c>
    </row>
    <row r="41136" spans="2:5" ht="13.5" customHeight="1">
      <c r="B41136" t="str">
        <f t="shared" si="642"/>
        <v>---0</v>
      </c>
      <c r="E41136">
        <v>0</v>
      </c>
    </row>
    <row r="41137" spans="2:5" ht="13.5" customHeight="1">
      <c r="B41137" t="str">
        <f t="shared" si="642"/>
        <v>---0</v>
      </c>
      <c r="E41137">
        <v>0</v>
      </c>
    </row>
    <row r="41138" spans="2:5" ht="13.5" customHeight="1">
      <c r="B41138" t="str">
        <f t="shared" si="642"/>
        <v>---0</v>
      </c>
      <c r="E41138">
        <v>0</v>
      </c>
    </row>
    <row r="41139" spans="2:5" ht="13.5" customHeight="1">
      <c r="B41139" t="str">
        <f t="shared" si="642"/>
        <v>---0</v>
      </c>
      <c r="E41139">
        <v>0</v>
      </c>
    </row>
    <row r="41140" spans="2:5" ht="13.5" customHeight="1">
      <c r="B41140" t="str">
        <f t="shared" si="642"/>
        <v>---0</v>
      </c>
      <c r="E41140">
        <v>0</v>
      </c>
    </row>
    <row r="41141" spans="2:5" ht="13.5" customHeight="1">
      <c r="B41141" t="str">
        <f t="shared" si="642"/>
        <v>---0</v>
      </c>
      <c r="E41141">
        <v>0</v>
      </c>
    </row>
    <row r="41142" spans="2:5" ht="13.5" customHeight="1">
      <c r="B41142" t="str">
        <f t="shared" si="642"/>
        <v>---0</v>
      </c>
      <c r="E41142">
        <v>0</v>
      </c>
    </row>
    <row r="41143" spans="2:5" ht="13.5" customHeight="1">
      <c r="B41143" t="str">
        <f t="shared" si="642"/>
        <v>---0</v>
      </c>
      <c r="E41143">
        <v>0</v>
      </c>
    </row>
    <row r="41144" spans="2:5" ht="13.5" customHeight="1">
      <c r="B41144" t="str">
        <f t="shared" si="642"/>
        <v>---0</v>
      </c>
      <c r="E41144">
        <v>0</v>
      </c>
    </row>
    <row r="41145" spans="2:5" ht="13.5" customHeight="1">
      <c r="B41145" t="str">
        <f t="shared" si="642"/>
        <v>---0</v>
      </c>
      <c r="E41145">
        <v>0</v>
      </c>
    </row>
    <row r="41146" spans="2:5" ht="13.5" customHeight="1">
      <c r="B41146" t="str">
        <f t="shared" si="642"/>
        <v>---0</v>
      </c>
      <c r="E41146">
        <v>0</v>
      </c>
    </row>
    <row r="41147" spans="2:5" ht="13.5" customHeight="1">
      <c r="B41147" t="str">
        <f t="shared" si="642"/>
        <v>---0</v>
      </c>
      <c r="E41147">
        <v>0</v>
      </c>
    </row>
    <row r="41148" spans="2:5" ht="13.5" customHeight="1">
      <c r="B41148" t="str">
        <f t="shared" si="642"/>
        <v>---0</v>
      </c>
      <c r="E41148">
        <v>0</v>
      </c>
    </row>
    <row r="41149" spans="2:5" ht="13.5" customHeight="1">
      <c r="B41149" t="str">
        <f t="shared" si="642"/>
        <v>---0</v>
      </c>
      <c r="E41149">
        <v>0</v>
      </c>
    </row>
    <row r="41150" spans="2:5" ht="13.5" customHeight="1">
      <c r="B41150" t="str">
        <f t="shared" si="642"/>
        <v>---0</v>
      </c>
      <c r="E41150">
        <v>0</v>
      </c>
    </row>
    <row r="41151" spans="2:5" ht="13.5" customHeight="1">
      <c r="B41151" t="str">
        <f t="shared" si="642"/>
        <v>---0</v>
      </c>
      <c r="E41151">
        <v>0</v>
      </c>
    </row>
    <row r="41152" spans="2:5" ht="13.5" customHeight="1">
      <c r="B41152" t="str">
        <f t="shared" si="642"/>
        <v>---0</v>
      </c>
      <c r="E41152">
        <v>0</v>
      </c>
    </row>
    <row r="41153" spans="2:5" ht="13.5" customHeight="1">
      <c r="B41153" t="str">
        <f t="shared" si="642"/>
        <v>---0</v>
      </c>
      <c r="E41153">
        <v>0</v>
      </c>
    </row>
    <row r="41154" spans="2:5" ht="13.5" customHeight="1">
      <c r="B41154" t="str">
        <f t="shared" si="642"/>
        <v>---0</v>
      </c>
      <c r="E41154">
        <v>0</v>
      </c>
    </row>
    <row r="41155" spans="2:5" ht="13.5" customHeight="1">
      <c r="B41155" t="str">
        <f t="shared" ref="B41155:B41218" si="643">A41155&amp;"---"&amp;E41155</f>
        <v>---0</v>
      </c>
      <c r="E41155">
        <v>0</v>
      </c>
    </row>
    <row r="41156" spans="2:5" ht="13.5" customHeight="1">
      <c r="B41156" t="str">
        <f t="shared" si="643"/>
        <v>---0</v>
      </c>
      <c r="E41156">
        <v>0</v>
      </c>
    </row>
    <row r="41157" spans="2:5" ht="13.5" customHeight="1">
      <c r="B41157" t="str">
        <f t="shared" si="643"/>
        <v>---0</v>
      </c>
      <c r="E41157">
        <v>0</v>
      </c>
    </row>
    <row r="41158" spans="2:5" ht="13.5" customHeight="1">
      <c r="B41158" t="str">
        <f t="shared" si="643"/>
        <v>---0</v>
      </c>
      <c r="E41158">
        <v>0</v>
      </c>
    </row>
    <row r="41159" spans="2:5" ht="13.5" customHeight="1">
      <c r="B41159" t="str">
        <f t="shared" si="643"/>
        <v>---0</v>
      </c>
      <c r="E41159">
        <v>0</v>
      </c>
    </row>
    <row r="41160" spans="2:5" ht="13.5" customHeight="1">
      <c r="B41160" t="str">
        <f t="shared" si="643"/>
        <v>---0</v>
      </c>
      <c r="E41160">
        <v>0</v>
      </c>
    </row>
    <row r="41161" spans="2:5" ht="13.5" customHeight="1">
      <c r="B41161" t="str">
        <f t="shared" si="643"/>
        <v>---0</v>
      </c>
      <c r="E41161">
        <v>0</v>
      </c>
    </row>
    <row r="41162" spans="2:5" ht="13.5" customHeight="1">
      <c r="B41162" t="str">
        <f t="shared" si="643"/>
        <v>---0</v>
      </c>
      <c r="E41162">
        <v>0</v>
      </c>
    </row>
    <row r="41163" spans="2:5" ht="13.5" customHeight="1">
      <c r="B41163" t="str">
        <f t="shared" si="643"/>
        <v>---0</v>
      </c>
      <c r="E41163">
        <v>0</v>
      </c>
    </row>
    <row r="41164" spans="2:5" ht="13.5" customHeight="1">
      <c r="B41164" t="str">
        <f t="shared" si="643"/>
        <v>---0</v>
      </c>
      <c r="E41164">
        <v>0</v>
      </c>
    </row>
    <row r="41165" spans="2:5" ht="13.5" customHeight="1">
      <c r="B41165" t="str">
        <f t="shared" si="643"/>
        <v>---0</v>
      </c>
      <c r="E41165">
        <v>0</v>
      </c>
    </row>
    <row r="41166" spans="2:5" ht="13.5" customHeight="1">
      <c r="B41166" t="str">
        <f t="shared" si="643"/>
        <v>---0</v>
      </c>
      <c r="E41166">
        <v>0</v>
      </c>
    </row>
    <row r="41167" spans="2:5" ht="13.5" customHeight="1">
      <c r="B41167" t="str">
        <f t="shared" si="643"/>
        <v>---0</v>
      </c>
      <c r="E41167">
        <v>0</v>
      </c>
    </row>
    <row r="41168" spans="2:5" ht="13.5" customHeight="1">
      <c r="B41168" t="str">
        <f t="shared" si="643"/>
        <v>---0</v>
      </c>
      <c r="E41168">
        <v>0</v>
      </c>
    </row>
    <row r="41169" spans="2:5" ht="13.5" customHeight="1">
      <c r="B41169" t="str">
        <f t="shared" si="643"/>
        <v>---0</v>
      </c>
      <c r="E41169">
        <v>0</v>
      </c>
    </row>
    <row r="41170" spans="2:5" ht="13.5" customHeight="1">
      <c r="B41170" t="str">
        <f t="shared" si="643"/>
        <v>---0</v>
      </c>
      <c r="E41170">
        <v>0</v>
      </c>
    </row>
    <row r="41171" spans="2:5" ht="13.5" customHeight="1">
      <c r="B41171" t="str">
        <f t="shared" si="643"/>
        <v>---0</v>
      </c>
      <c r="E41171">
        <v>0</v>
      </c>
    </row>
    <row r="41172" spans="2:5" ht="13.5" customHeight="1">
      <c r="B41172" t="str">
        <f t="shared" si="643"/>
        <v>---0</v>
      </c>
      <c r="E41172">
        <v>0</v>
      </c>
    </row>
    <row r="41173" spans="2:5" ht="13.5" customHeight="1">
      <c r="B41173" t="str">
        <f t="shared" si="643"/>
        <v>---0</v>
      </c>
      <c r="E41173">
        <v>0</v>
      </c>
    </row>
    <row r="41174" spans="2:5" ht="13.5" customHeight="1">
      <c r="B41174" t="str">
        <f t="shared" si="643"/>
        <v>---0</v>
      </c>
      <c r="E41174">
        <v>0</v>
      </c>
    </row>
    <row r="41175" spans="2:5" ht="13.5" customHeight="1">
      <c r="B41175" t="str">
        <f t="shared" si="643"/>
        <v>---0</v>
      </c>
      <c r="E41175">
        <v>0</v>
      </c>
    </row>
    <row r="41176" spans="2:5" ht="13.5" customHeight="1">
      <c r="B41176" t="str">
        <f t="shared" si="643"/>
        <v>---0</v>
      </c>
      <c r="E41176">
        <v>0</v>
      </c>
    </row>
    <row r="41177" spans="2:5" ht="13.5" customHeight="1">
      <c r="B41177" t="str">
        <f t="shared" si="643"/>
        <v>---0</v>
      </c>
      <c r="E41177">
        <v>0</v>
      </c>
    </row>
    <row r="41178" spans="2:5" ht="13.5" customHeight="1">
      <c r="B41178" t="str">
        <f t="shared" si="643"/>
        <v>---0</v>
      </c>
      <c r="E41178">
        <v>0</v>
      </c>
    </row>
    <row r="41179" spans="2:5" ht="13.5" customHeight="1">
      <c r="B41179" t="str">
        <f t="shared" si="643"/>
        <v>---0</v>
      </c>
      <c r="E41179">
        <v>0</v>
      </c>
    </row>
    <row r="41180" spans="2:5" ht="13.5" customHeight="1">
      <c r="B41180" t="str">
        <f t="shared" si="643"/>
        <v>---0</v>
      </c>
      <c r="E41180">
        <v>0</v>
      </c>
    </row>
    <row r="41181" spans="2:5" ht="13.5" customHeight="1">
      <c r="B41181" t="str">
        <f t="shared" si="643"/>
        <v>---0</v>
      </c>
      <c r="E41181">
        <v>0</v>
      </c>
    </row>
    <row r="41182" spans="2:5" ht="13.5" customHeight="1">
      <c r="B41182" t="str">
        <f t="shared" si="643"/>
        <v>---0</v>
      </c>
      <c r="E41182">
        <v>0</v>
      </c>
    </row>
    <row r="41183" spans="2:5" ht="13.5" customHeight="1">
      <c r="B41183" t="str">
        <f t="shared" si="643"/>
        <v>---0</v>
      </c>
      <c r="E41183">
        <v>0</v>
      </c>
    </row>
    <row r="41184" spans="2:5" ht="13.5" customHeight="1">
      <c r="B41184" t="str">
        <f t="shared" si="643"/>
        <v>---0</v>
      </c>
      <c r="E41184">
        <v>0</v>
      </c>
    </row>
    <row r="41185" spans="2:5" ht="13.5" customHeight="1">
      <c r="B41185" t="str">
        <f t="shared" si="643"/>
        <v>---0</v>
      </c>
      <c r="E41185">
        <v>0</v>
      </c>
    </row>
    <row r="41186" spans="2:5" ht="13.5" customHeight="1">
      <c r="B41186" t="str">
        <f t="shared" si="643"/>
        <v>---0</v>
      </c>
      <c r="E41186">
        <v>0</v>
      </c>
    </row>
    <row r="41187" spans="2:5" ht="13.5" customHeight="1">
      <c r="B41187" t="str">
        <f t="shared" si="643"/>
        <v>---0</v>
      </c>
      <c r="E41187">
        <v>0</v>
      </c>
    </row>
    <row r="41188" spans="2:5" ht="13.5" customHeight="1">
      <c r="B41188" t="str">
        <f t="shared" si="643"/>
        <v>---0</v>
      </c>
      <c r="E41188">
        <v>0</v>
      </c>
    </row>
    <row r="41189" spans="2:5" ht="13.5" customHeight="1">
      <c r="B41189" t="str">
        <f t="shared" si="643"/>
        <v>---0</v>
      </c>
      <c r="E41189">
        <v>0</v>
      </c>
    </row>
    <row r="41190" spans="2:5" ht="13.5" customHeight="1">
      <c r="B41190" t="str">
        <f t="shared" si="643"/>
        <v>---0</v>
      </c>
      <c r="E41190">
        <v>0</v>
      </c>
    </row>
    <row r="41191" spans="2:5" ht="13.5" customHeight="1">
      <c r="B41191" t="str">
        <f t="shared" si="643"/>
        <v>---0</v>
      </c>
      <c r="E41191">
        <v>0</v>
      </c>
    </row>
    <row r="41192" spans="2:5" ht="13.5" customHeight="1">
      <c r="B41192" t="str">
        <f t="shared" si="643"/>
        <v>---0</v>
      </c>
      <c r="E41192">
        <v>0</v>
      </c>
    </row>
    <row r="41193" spans="2:5" ht="13.5" customHeight="1">
      <c r="B41193" t="str">
        <f t="shared" si="643"/>
        <v>---0</v>
      </c>
      <c r="E41193">
        <v>0</v>
      </c>
    </row>
    <row r="41194" spans="2:5" ht="13.5" customHeight="1">
      <c r="B41194" t="str">
        <f t="shared" si="643"/>
        <v>---0</v>
      </c>
      <c r="E41194">
        <v>0</v>
      </c>
    </row>
    <row r="41195" spans="2:5" ht="13.5" customHeight="1">
      <c r="B41195" t="str">
        <f t="shared" si="643"/>
        <v>---0</v>
      </c>
      <c r="E41195">
        <v>0</v>
      </c>
    </row>
    <row r="41196" spans="2:5" ht="13.5" customHeight="1">
      <c r="B41196" t="str">
        <f t="shared" si="643"/>
        <v>---0</v>
      </c>
      <c r="E41196">
        <v>0</v>
      </c>
    </row>
    <row r="41197" spans="2:5" ht="13.5" customHeight="1">
      <c r="B41197" t="str">
        <f t="shared" si="643"/>
        <v>---0</v>
      </c>
      <c r="E41197">
        <v>0</v>
      </c>
    </row>
    <row r="41198" spans="2:5" ht="13.5" customHeight="1">
      <c r="B41198" t="str">
        <f t="shared" si="643"/>
        <v>---0</v>
      </c>
      <c r="E41198">
        <v>0</v>
      </c>
    </row>
    <row r="41199" spans="2:5" ht="13.5" customHeight="1">
      <c r="B41199" t="str">
        <f t="shared" si="643"/>
        <v>---0</v>
      </c>
      <c r="E41199">
        <v>0</v>
      </c>
    </row>
    <row r="41200" spans="2:5" ht="13.5" customHeight="1">
      <c r="B41200" t="str">
        <f t="shared" si="643"/>
        <v>---0</v>
      </c>
      <c r="E41200">
        <v>0</v>
      </c>
    </row>
    <row r="41201" spans="2:5" ht="13.5" customHeight="1">
      <c r="B41201" t="str">
        <f t="shared" si="643"/>
        <v>---0</v>
      </c>
      <c r="E41201">
        <v>0</v>
      </c>
    </row>
    <row r="41202" spans="2:5" ht="13.5" customHeight="1">
      <c r="B41202" t="str">
        <f t="shared" si="643"/>
        <v>---0</v>
      </c>
      <c r="E41202">
        <v>0</v>
      </c>
    </row>
    <row r="41203" spans="2:5" ht="13.5" customHeight="1">
      <c r="B41203" t="str">
        <f t="shared" si="643"/>
        <v>---0</v>
      </c>
      <c r="E41203">
        <v>0</v>
      </c>
    </row>
    <row r="41204" spans="2:5" ht="13.5" customHeight="1">
      <c r="B41204" t="str">
        <f t="shared" si="643"/>
        <v>---0</v>
      </c>
      <c r="E41204">
        <v>0</v>
      </c>
    </row>
    <row r="41205" spans="2:5" ht="13.5" customHeight="1">
      <c r="B41205" t="str">
        <f t="shared" si="643"/>
        <v>---0</v>
      </c>
      <c r="E41205">
        <v>0</v>
      </c>
    </row>
    <row r="41206" spans="2:5" ht="13.5" customHeight="1">
      <c r="B41206" t="str">
        <f t="shared" si="643"/>
        <v>---0</v>
      </c>
      <c r="E41206">
        <v>0</v>
      </c>
    </row>
    <row r="41207" spans="2:5" ht="13.5" customHeight="1">
      <c r="B41207" t="str">
        <f t="shared" si="643"/>
        <v>---0</v>
      </c>
      <c r="E41207">
        <v>0</v>
      </c>
    </row>
    <row r="41208" spans="2:5" ht="13.5" customHeight="1">
      <c r="B41208" t="str">
        <f t="shared" si="643"/>
        <v>---0</v>
      </c>
      <c r="E41208">
        <v>0</v>
      </c>
    </row>
    <row r="41209" spans="2:5" ht="13.5" customHeight="1">
      <c r="B41209" t="str">
        <f t="shared" si="643"/>
        <v>---0</v>
      </c>
      <c r="E41209">
        <v>0</v>
      </c>
    </row>
    <row r="41210" spans="2:5" ht="13.5" customHeight="1">
      <c r="B41210" t="str">
        <f t="shared" si="643"/>
        <v>---0</v>
      </c>
      <c r="E41210">
        <v>0</v>
      </c>
    </row>
    <row r="41211" spans="2:5" ht="13.5" customHeight="1">
      <c r="B41211" t="str">
        <f t="shared" si="643"/>
        <v>---0</v>
      </c>
      <c r="E41211">
        <v>0</v>
      </c>
    </row>
    <row r="41212" spans="2:5" ht="13.5" customHeight="1">
      <c r="B41212" t="str">
        <f t="shared" si="643"/>
        <v>---0</v>
      </c>
      <c r="E41212">
        <v>0</v>
      </c>
    </row>
    <row r="41213" spans="2:5" ht="13.5" customHeight="1">
      <c r="B41213" t="str">
        <f t="shared" si="643"/>
        <v>---0</v>
      </c>
      <c r="E41213">
        <v>0</v>
      </c>
    </row>
    <row r="41214" spans="2:5" ht="13.5" customHeight="1">
      <c r="B41214" t="str">
        <f t="shared" si="643"/>
        <v>---0</v>
      </c>
      <c r="E41214">
        <v>0</v>
      </c>
    </row>
    <row r="41215" spans="2:5" ht="13.5" customHeight="1">
      <c r="B41215" t="str">
        <f t="shared" si="643"/>
        <v>---0</v>
      </c>
      <c r="E41215">
        <v>0</v>
      </c>
    </row>
    <row r="41216" spans="2:5" ht="13.5" customHeight="1">
      <c r="B41216" t="str">
        <f t="shared" si="643"/>
        <v>---0</v>
      </c>
      <c r="E41216">
        <v>0</v>
      </c>
    </row>
    <row r="41217" spans="2:5" ht="13.5" customHeight="1">
      <c r="B41217" t="str">
        <f t="shared" si="643"/>
        <v>---0</v>
      </c>
      <c r="E41217">
        <v>0</v>
      </c>
    </row>
    <row r="41218" spans="2:5" ht="13.5" customHeight="1">
      <c r="B41218" t="str">
        <f t="shared" si="643"/>
        <v>---0</v>
      </c>
      <c r="E41218">
        <v>0</v>
      </c>
    </row>
    <row r="41219" spans="2:5" ht="13.5" customHeight="1">
      <c r="B41219" t="str">
        <f t="shared" ref="B41219:B41282" si="644">A41219&amp;"---"&amp;E41219</f>
        <v>---0</v>
      </c>
      <c r="E41219">
        <v>0</v>
      </c>
    </row>
    <row r="41220" spans="2:5" ht="13.5" customHeight="1">
      <c r="B41220" t="str">
        <f t="shared" si="644"/>
        <v>---0</v>
      </c>
      <c r="E41220">
        <v>0</v>
      </c>
    </row>
    <row r="41221" spans="2:5" ht="13.5" customHeight="1">
      <c r="B41221" t="str">
        <f t="shared" si="644"/>
        <v>---0</v>
      </c>
      <c r="E41221">
        <v>0</v>
      </c>
    </row>
    <row r="41222" spans="2:5" ht="13.5" customHeight="1">
      <c r="B41222" t="str">
        <f t="shared" si="644"/>
        <v>---0</v>
      </c>
      <c r="E41222">
        <v>0</v>
      </c>
    </row>
    <row r="41223" spans="2:5" ht="13.5" customHeight="1">
      <c r="B41223" t="str">
        <f t="shared" si="644"/>
        <v>---0</v>
      </c>
      <c r="E41223">
        <v>0</v>
      </c>
    </row>
    <row r="41224" spans="2:5" ht="13.5" customHeight="1">
      <c r="B41224" t="str">
        <f t="shared" si="644"/>
        <v>---0</v>
      </c>
      <c r="E41224">
        <v>0</v>
      </c>
    </row>
    <row r="41225" spans="2:5" ht="13.5" customHeight="1">
      <c r="B41225" t="str">
        <f t="shared" si="644"/>
        <v>---0</v>
      </c>
      <c r="E41225">
        <v>0</v>
      </c>
    </row>
    <row r="41226" spans="2:5" ht="13.5" customHeight="1">
      <c r="B41226" t="str">
        <f t="shared" si="644"/>
        <v>---0</v>
      </c>
      <c r="E41226">
        <v>0</v>
      </c>
    </row>
    <row r="41227" spans="2:5" ht="13.5" customHeight="1">
      <c r="B41227" t="str">
        <f t="shared" si="644"/>
        <v>---0</v>
      </c>
      <c r="E41227">
        <v>0</v>
      </c>
    </row>
    <row r="41228" spans="2:5" ht="13.5" customHeight="1">
      <c r="B41228" t="str">
        <f t="shared" si="644"/>
        <v>---0</v>
      </c>
      <c r="E41228">
        <v>0</v>
      </c>
    </row>
    <row r="41229" spans="2:5" ht="13.5" customHeight="1">
      <c r="B41229" t="str">
        <f t="shared" si="644"/>
        <v>---0</v>
      </c>
      <c r="E41229">
        <v>0</v>
      </c>
    </row>
    <row r="41230" spans="2:5" ht="13.5" customHeight="1">
      <c r="B41230" t="str">
        <f t="shared" si="644"/>
        <v>---0</v>
      </c>
      <c r="E41230">
        <v>0</v>
      </c>
    </row>
    <row r="41231" spans="2:5" ht="13.5" customHeight="1">
      <c r="B41231" t="str">
        <f t="shared" si="644"/>
        <v>---0</v>
      </c>
      <c r="E41231">
        <v>0</v>
      </c>
    </row>
    <row r="41232" spans="2:5" ht="13.5" customHeight="1">
      <c r="B41232" t="str">
        <f t="shared" si="644"/>
        <v>---0</v>
      </c>
      <c r="E41232">
        <v>0</v>
      </c>
    </row>
    <row r="41233" spans="2:5" ht="13.5" customHeight="1">
      <c r="B41233" t="str">
        <f t="shared" si="644"/>
        <v>---0</v>
      </c>
      <c r="E41233">
        <v>0</v>
      </c>
    </row>
    <row r="41234" spans="2:5" ht="13.5" customHeight="1">
      <c r="B41234" t="str">
        <f t="shared" si="644"/>
        <v>---0</v>
      </c>
      <c r="E41234">
        <v>0</v>
      </c>
    </row>
    <row r="41235" spans="2:5" ht="13.5" customHeight="1">
      <c r="B41235" t="str">
        <f t="shared" si="644"/>
        <v>---0</v>
      </c>
      <c r="E41235">
        <v>0</v>
      </c>
    </row>
    <row r="41236" spans="2:5" ht="13.5" customHeight="1">
      <c r="B41236" t="str">
        <f t="shared" si="644"/>
        <v>---0</v>
      </c>
      <c r="E41236">
        <v>0</v>
      </c>
    </row>
    <row r="41237" spans="2:5" ht="13.5" customHeight="1">
      <c r="B41237" t="str">
        <f t="shared" si="644"/>
        <v>---0</v>
      </c>
      <c r="E41237">
        <v>0</v>
      </c>
    </row>
    <row r="41238" spans="2:5" ht="13.5" customHeight="1">
      <c r="B41238" t="str">
        <f t="shared" si="644"/>
        <v>---0</v>
      </c>
      <c r="E41238">
        <v>0</v>
      </c>
    </row>
    <row r="41239" spans="2:5" ht="13.5" customHeight="1">
      <c r="B41239" t="str">
        <f t="shared" si="644"/>
        <v>---0</v>
      </c>
      <c r="E41239">
        <v>0</v>
      </c>
    </row>
    <row r="41240" spans="2:5" ht="13.5" customHeight="1">
      <c r="B41240" t="str">
        <f t="shared" si="644"/>
        <v>---0</v>
      </c>
      <c r="E41240">
        <v>0</v>
      </c>
    </row>
    <row r="41241" spans="2:5" ht="13.5" customHeight="1">
      <c r="B41241" t="str">
        <f t="shared" si="644"/>
        <v>---0</v>
      </c>
      <c r="E41241">
        <v>0</v>
      </c>
    </row>
    <row r="41242" spans="2:5" ht="13.5" customHeight="1">
      <c r="B41242" t="str">
        <f t="shared" si="644"/>
        <v>---0</v>
      </c>
      <c r="E41242">
        <v>0</v>
      </c>
    </row>
    <row r="41243" spans="2:5" ht="13.5" customHeight="1">
      <c r="B41243" t="str">
        <f t="shared" si="644"/>
        <v>---0</v>
      </c>
      <c r="E41243">
        <v>0</v>
      </c>
    </row>
    <row r="41244" spans="2:5" ht="13.5" customHeight="1">
      <c r="B41244" t="str">
        <f t="shared" si="644"/>
        <v>---0</v>
      </c>
      <c r="E41244">
        <v>0</v>
      </c>
    </row>
    <row r="41245" spans="2:5" ht="13.5" customHeight="1">
      <c r="B41245" t="str">
        <f t="shared" si="644"/>
        <v>---0</v>
      </c>
      <c r="E41245">
        <v>0</v>
      </c>
    </row>
    <row r="41246" spans="2:5" ht="13.5" customHeight="1">
      <c r="B41246" t="str">
        <f t="shared" si="644"/>
        <v>---0</v>
      </c>
      <c r="E41246">
        <v>0</v>
      </c>
    </row>
    <row r="41247" spans="2:5" ht="13.5" customHeight="1">
      <c r="B41247" t="str">
        <f t="shared" si="644"/>
        <v>---0</v>
      </c>
      <c r="E41247">
        <v>0</v>
      </c>
    </row>
    <row r="41248" spans="2:5" ht="13.5" customHeight="1">
      <c r="B41248" t="str">
        <f t="shared" si="644"/>
        <v>---0</v>
      </c>
      <c r="E41248">
        <v>0</v>
      </c>
    </row>
    <row r="41249" spans="2:5" ht="13.5" customHeight="1">
      <c r="B41249" t="str">
        <f t="shared" si="644"/>
        <v>---0</v>
      </c>
      <c r="E41249">
        <v>0</v>
      </c>
    </row>
    <row r="41250" spans="2:5" ht="13.5" customHeight="1">
      <c r="B41250" t="str">
        <f t="shared" si="644"/>
        <v>---0</v>
      </c>
      <c r="E41250">
        <v>0</v>
      </c>
    </row>
    <row r="41251" spans="2:5" ht="13.5" customHeight="1">
      <c r="B41251" t="str">
        <f t="shared" si="644"/>
        <v>---0</v>
      </c>
      <c r="E41251">
        <v>0</v>
      </c>
    </row>
    <row r="41252" spans="2:5" ht="13.5" customHeight="1">
      <c r="B41252" t="str">
        <f t="shared" si="644"/>
        <v>---0</v>
      </c>
      <c r="E41252">
        <v>0</v>
      </c>
    </row>
    <row r="41253" spans="2:5" ht="13.5" customHeight="1">
      <c r="B41253" t="str">
        <f t="shared" si="644"/>
        <v>---0</v>
      </c>
      <c r="E41253">
        <v>0</v>
      </c>
    </row>
    <row r="41254" spans="2:5" ht="13.5" customHeight="1">
      <c r="B41254" t="str">
        <f t="shared" si="644"/>
        <v>---0</v>
      </c>
      <c r="E41254">
        <v>0</v>
      </c>
    </row>
    <row r="41255" spans="2:5" ht="13.5" customHeight="1">
      <c r="B41255" t="str">
        <f t="shared" si="644"/>
        <v>---0</v>
      </c>
      <c r="E41255">
        <v>0</v>
      </c>
    </row>
    <row r="41256" spans="2:5" ht="13.5" customHeight="1">
      <c r="B41256" t="str">
        <f t="shared" si="644"/>
        <v>---0</v>
      </c>
      <c r="E41256">
        <v>0</v>
      </c>
    </row>
    <row r="41257" spans="2:5" ht="13.5" customHeight="1">
      <c r="B41257" t="str">
        <f t="shared" si="644"/>
        <v>---0</v>
      </c>
      <c r="E41257">
        <v>0</v>
      </c>
    </row>
    <row r="41258" spans="2:5" ht="13.5" customHeight="1">
      <c r="B41258" t="str">
        <f t="shared" si="644"/>
        <v>---0</v>
      </c>
      <c r="E41258">
        <v>0</v>
      </c>
    </row>
    <row r="41259" spans="2:5" ht="13.5" customHeight="1">
      <c r="B41259" t="str">
        <f t="shared" si="644"/>
        <v>---0</v>
      </c>
      <c r="E41259">
        <v>0</v>
      </c>
    </row>
    <row r="41260" spans="2:5" ht="13.5" customHeight="1">
      <c r="B41260" t="str">
        <f t="shared" si="644"/>
        <v>---0</v>
      </c>
      <c r="E41260">
        <v>0</v>
      </c>
    </row>
    <row r="41261" spans="2:5" ht="13.5" customHeight="1">
      <c r="B41261" t="str">
        <f t="shared" si="644"/>
        <v>---0</v>
      </c>
      <c r="E41261">
        <v>0</v>
      </c>
    </row>
    <row r="41262" spans="2:5" ht="13.5" customHeight="1">
      <c r="B41262" t="str">
        <f t="shared" si="644"/>
        <v>---0</v>
      </c>
      <c r="E41262">
        <v>0</v>
      </c>
    </row>
    <row r="41263" spans="2:5" ht="13.5" customHeight="1">
      <c r="B41263" t="str">
        <f t="shared" si="644"/>
        <v>---0</v>
      </c>
      <c r="E41263">
        <v>0</v>
      </c>
    </row>
    <row r="41264" spans="2:5" ht="13.5" customHeight="1">
      <c r="B41264" t="str">
        <f t="shared" si="644"/>
        <v>---0</v>
      </c>
      <c r="E41264">
        <v>0</v>
      </c>
    </row>
    <row r="41265" spans="2:5" ht="13.5" customHeight="1">
      <c r="B41265" t="str">
        <f t="shared" si="644"/>
        <v>---0</v>
      </c>
      <c r="E41265">
        <v>0</v>
      </c>
    </row>
    <row r="41266" spans="2:5" ht="13.5" customHeight="1">
      <c r="B41266" t="str">
        <f t="shared" si="644"/>
        <v>---0</v>
      </c>
      <c r="E41266">
        <v>0</v>
      </c>
    </row>
    <row r="41267" spans="2:5" ht="13.5" customHeight="1">
      <c r="B41267" t="str">
        <f t="shared" si="644"/>
        <v>---0</v>
      </c>
      <c r="E41267">
        <v>0</v>
      </c>
    </row>
    <row r="41268" spans="2:5" ht="13.5" customHeight="1">
      <c r="B41268" t="str">
        <f t="shared" si="644"/>
        <v>---0</v>
      </c>
      <c r="E41268">
        <v>0</v>
      </c>
    </row>
    <row r="41269" spans="2:5" ht="13.5" customHeight="1">
      <c r="B41269" t="str">
        <f t="shared" si="644"/>
        <v>---0</v>
      </c>
      <c r="E41269">
        <v>0</v>
      </c>
    </row>
    <row r="41270" spans="2:5" ht="13.5" customHeight="1">
      <c r="B41270" t="str">
        <f t="shared" si="644"/>
        <v>---0</v>
      </c>
      <c r="E41270">
        <v>0</v>
      </c>
    </row>
    <row r="41271" spans="2:5" ht="13.5" customHeight="1">
      <c r="B41271" t="str">
        <f t="shared" si="644"/>
        <v>---0</v>
      </c>
      <c r="E41271">
        <v>0</v>
      </c>
    </row>
    <row r="41272" spans="2:5" ht="13.5" customHeight="1">
      <c r="B41272" t="str">
        <f t="shared" si="644"/>
        <v>---0</v>
      </c>
      <c r="E41272">
        <v>0</v>
      </c>
    </row>
    <row r="41273" spans="2:5" ht="13.5" customHeight="1">
      <c r="B41273" t="str">
        <f t="shared" si="644"/>
        <v>---0</v>
      </c>
      <c r="E41273">
        <v>0</v>
      </c>
    </row>
    <row r="41274" spans="2:5" ht="13.5" customHeight="1">
      <c r="B41274" t="str">
        <f t="shared" si="644"/>
        <v>---0</v>
      </c>
      <c r="E41274">
        <v>0</v>
      </c>
    </row>
    <row r="41275" spans="2:5" ht="13.5" customHeight="1">
      <c r="B41275" t="str">
        <f t="shared" si="644"/>
        <v>---0</v>
      </c>
      <c r="E41275">
        <v>0</v>
      </c>
    </row>
    <row r="41276" spans="2:5" ht="13.5" customHeight="1">
      <c r="B41276" t="str">
        <f t="shared" si="644"/>
        <v>---0</v>
      </c>
      <c r="E41276">
        <v>0</v>
      </c>
    </row>
    <row r="41277" spans="2:5" ht="13.5" customHeight="1">
      <c r="B41277" t="str">
        <f t="shared" si="644"/>
        <v>---0</v>
      </c>
      <c r="E41277">
        <v>0</v>
      </c>
    </row>
    <row r="41278" spans="2:5" ht="13.5" customHeight="1">
      <c r="B41278" t="str">
        <f t="shared" si="644"/>
        <v>---0</v>
      </c>
      <c r="E41278">
        <v>0</v>
      </c>
    </row>
    <row r="41279" spans="2:5" ht="13.5" customHeight="1">
      <c r="B41279" t="str">
        <f t="shared" si="644"/>
        <v>---0</v>
      </c>
      <c r="E41279">
        <v>0</v>
      </c>
    </row>
    <row r="41280" spans="2:5" ht="13.5" customHeight="1">
      <c r="B41280" t="str">
        <f t="shared" si="644"/>
        <v>---0</v>
      </c>
      <c r="E41280">
        <v>0</v>
      </c>
    </row>
    <row r="41281" spans="2:5" ht="13.5" customHeight="1">
      <c r="B41281" t="str">
        <f t="shared" si="644"/>
        <v>---0</v>
      </c>
      <c r="E41281">
        <v>0</v>
      </c>
    </row>
    <row r="41282" spans="2:5" ht="13.5" customHeight="1">
      <c r="B41282" t="str">
        <f t="shared" si="644"/>
        <v>---0</v>
      </c>
      <c r="E41282">
        <v>0</v>
      </c>
    </row>
    <row r="41283" spans="2:5" ht="13.5" customHeight="1">
      <c r="B41283" t="str">
        <f t="shared" ref="B41283:B41346" si="645">A41283&amp;"---"&amp;E41283</f>
        <v>---0</v>
      </c>
      <c r="E41283">
        <v>0</v>
      </c>
    </row>
    <row r="41284" spans="2:5" ht="13.5" customHeight="1">
      <c r="B41284" t="str">
        <f t="shared" si="645"/>
        <v>---0</v>
      </c>
      <c r="E41284">
        <v>0</v>
      </c>
    </row>
    <row r="41285" spans="2:5" ht="13.5" customHeight="1">
      <c r="B41285" t="str">
        <f t="shared" si="645"/>
        <v>---0</v>
      </c>
      <c r="E41285">
        <v>0</v>
      </c>
    </row>
    <row r="41286" spans="2:5" ht="13.5" customHeight="1">
      <c r="B41286" t="str">
        <f t="shared" si="645"/>
        <v>---0</v>
      </c>
      <c r="E41286">
        <v>0</v>
      </c>
    </row>
    <row r="41287" spans="2:5" ht="13.5" customHeight="1">
      <c r="B41287" t="str">
        <f t="shared" si="645"/>
        <v>---0</v>
      </c>
      <c r="E41287">
        <v>0</v>
      </c>
    </row>
    <row r="41288" spans="2:5" ht="13.5" customHeight="1">
      <c r="B41288" t="str">
        <f t="shared" si="645"/>
        <v>---0</v>
      </c>
      <c r="E41288">
        <v>0</v>
      </c>
    </row>
    <row r="41289" spans="2:5" ht="13.5" customHeight="1">
      <c r="B41289" t="str">
        <f t="shared" si="645"/>
        <v>---0</v>
      </c>
      <c r="E41289">
        <v>0</v>
      </c>
    </row>
    <row r="41290" spans="2:5" ht="13.5" customHeight="1">
      <c r="B41290" t="str">
        <f t="shared" si="645"/>
        <v>---0</v>
      </c>
      <c r="E41290">
        <v>0</v>
      </c>
    </row>
    <row r="41291" spans="2:5" ht="13.5" customHeight="1">
      <c r="B41291" t="str">
        <f t="shared" si="645"/>
        <v>---0</v>
      </c>
      <c r="E41291">
        <v>0</v>
      </c>
    </row>
    <row r="41292" spans="2:5" ht="13.5" customHeight="1">
      <c r="B41292" t="str">
        <f t="shared" si="645"/>
        <v>---0</v>
      </c>
      <c r="E41292">
        <v>0</v>
      </c>
    </row>
    <row r="41293" spans="2:5" ht="13.5" customHeight="1">
      <c r="B41293" t="str">
        <f t="shared" si="645"/>
        <v>---0</v>
      </c>
      <c r="E41293">
        <v>0</v>
      </c>
    </row>
    <row r="41294" spans="2:5" ht="13.5" customHeight="1">
      <c r="B41294" t="str">
        <f t="shared" si="645"/>
        <v>---0</v>
      </c>
      <c r="E41294">
        <v>0</v>
      </c>
    </row>
    <row r="41295" spans="2:5" ht="13.5" customHeight="1">
      <c r="B41295" t="str">
        <f t="shared" si="645"/>
        <v>---0</v>
      </c>
      <c r="E41295">
        <v>0</v>
      </c>
    </row>
    <row r="41296" spans="2:5" ht="13.5" customHeight="1">
      <c r="B41296" t="str">
        <f t="shared" si="645"/>
        <v>---0</v>
      </c>
      <c r="E41296">
        <v>0</v>
      </c>
    </row>
    <row r="41297" spans="2:5" ht="13.5" customHeight="1">
      <c r="B41297" t="str">
        <f t="shared" si="645"/>
        <v>---0</v>
      </c>
      <c r="E41297">
        <v>0</v>
      </c>
    </row>
    <row r="41298" spans="2:5" ht="13.5" customHeight="1">
      <c r="B41298" t="str">
        <f t="shared" si="645"/>
        <v>---0</v>
      </c>
      <c r="E41298">
        <v>0</v>
      </c>
    </row>
    <row r="41299" spans="2:5" ht="13.5" customHeight="1">
      <c r="B41299" t="str">
        <f t="shared" si="645"/>
        <v>---0</v>
      </c>
      <c r="E41299">
        <v>0</v>
      </c>
    </row>
    <row r="41300" spans="2:5" ht="13.5" customHeight="1">
      <c r="B41300" t="str">
        <f t="shared" si="645"/>
        <v>---0</v>
      </c>
      <c r="E41300">
        <v>0</v>
      </c>
    </row>
    <row r="41301" spans="2:5" ht="13.5" customHeight="1">
      <c r="B41301" t="str">
        <f t="shared" si="645"/>
        <v>---0</v>
      </c>
      <c r="E41301">
        <v>0</v>
      </c>
    </row>
    <row r="41302" spans="2:5" ht="13.5" customHeight="1">
      <c r="B41302" t="str">
        <f t="shared" si="645"/>
        <v>---0</v>
      </c>
      <c r="E41302">
        <v>0</v>
      </c>
    </row>
    <row r="41303" spans="2:5" ht="13.5" customHeight="1">
      <c r="B41303" t="str">
        <f t="shared" si="645"/>
        <v>---0</v>
      </c>
      <c r="E41303">
        <v>0</v>
      </c>
    </row>
    <row r="41304" spans="2:5" ht="13.5" customHeight="1">
      <c r="B41304" t="str">
        <f t="shared" si="645"/>
        <v>---0</v>
      </c>
      <c r="E41304">
        <v>0</v>
      </c>
    </row>
    <row r="41305" spans="2:5" ht="13.5" customHeight="1">
      <c r="B41305" t="str">
        <f t="shared" si="645"/>
        <v>---0</v>
      </c>
      <c r="E41305">
        <v>0</v>
      </c>
    </row>
    <row r="41306" spans="2:5" ht="13.5" customHeight="1">
      <c r="B41306" t="str">
        <f t="shared" si="645"/>
        <v>---0</v>
      </c>
      <c r="E41306">
        <v>0</v>
      </c>
    </row>
    <row r="41307" spans="2:5" ht="13.5" customHeight="1">
      <c r="B41307" t="str">
        <f t="shared" si="645"/>
        <v>---0</v>
      </c>
      <c r="E41307">
        <v>0</v>
      </c>
    </row>
    <row r="41308" spans="2:5" ht="13.5" customHeight="1">
      <c r="B41308" t="str">
        <f t="shared" si="645"/>
        <v>---0</v>
      </c>
      <c r="E41308">
        <v>0</v>
      </c>
    </row>
    <row r="41309" spans="2:5" ht="13.5" customHeight="1">
      <c r="B41309" t="str">
        <f t="shared" si="645"/>
        <v>---0</v>
      </c>
      <c r="E41309">
        <v>0</v>
      </c>
    </row>
    <row r="41310" spans="2:5" ht="13.5" customHeight="1">
      <c r="B41310" t="str">
        <f t="shared" si="645"/>
        <v>---0</v>
      </c>
      <c r="E41310">
        <v>0</v>
      </c>
    </row>
    <row r="41311" spans="2:5" ht="13.5" customHeight="1">
      <c r="B41311" t="str">
        <f t="shared" si="645"/>
        <v>---0</v>
      </c>
      <c r="E41311">
        <v>0</v>
      </c>
    </row>
    <row r="41312" spans="2:5" ht="13.5" customHeight="1">
      <c r="B41312" t="str">
        <f t="shared" si="645"/>
        <v>---0</v>
      </c>
      <c r="E41312">
        <v>0</v>
      </c>
    </row>
    <row r="41313" spans="2:5" ht="13.5" customHeight="1">
      <c r="B41313" t="str">
        <f t="shared" si="645"/>
        <v>---0</v>
      </c>
      <c r="E41313">
        <v>0</v>
      </c>
    </row>
    <row r="41314" spans="2:5" ht="13.5" customHeight="1">
      <c r="B41314" t="str">
        <f t="shared" si="645"/>
        <v>---0</v>
      </c>
      <c r="E41314">
        <v>0</v>
      </c>
    </row>
    <row r="41315" spans="2:5" ht="13.5" customHeight="1">
      <c r="B41315" t="str">
        <f t="shared" si="645"/>
        <v>---0</v>
      </c>
      <c r="E41315">
        <v>0</v>
      </c>
    </row>
    <row r="41316" spans="2:5" ht="13.5" customHeight="1">
      <c r="B41316" t="str">
        <f t="shared" si="645"/>
        <v>---0</v>
      </c>
      <c r="E41316">
        <v>0</v>
      </c>
    </row>
    <row r="41317" spans="2:5" ht="13.5" customHeight="1">
      <c r="B41317" t="str">
        <f t="shared" si="645"/>
        <v>---0</v>
      </c>
      <c r="E41317">
        <v>0</v>
      </c>
    </row>
    <row r="41318" spans="2:5" ht="13.5" customHeight="1">
      <c r="B41318" t="str">
        <f t="shared" si="645"/>
        <v>---0</v>
      </c>
      <c r="E41318">
        <v>0</v>
      </c>
    </row>
    <row r="41319" spans="2:5" ht="13.5" customHeight="1">
      <c r="B41319" t="str">
        <f t="shared" si="645"/>
        <v>---0</v>
      </c>
      <c r="E41319">
        <v>0</v>
      </c>
    </row>
    <row r="41320" spans="2:5" ht="13.5" customHeight="1">
      <c r="B41320" t="str">
        <f t="shared" si="645"/>
        <v>---0</v>
      </c>
      <c r="E41320">
        <v>0</v>
      </c>
    </row>
    <row r="41321" spans="2:5" ht="13.5" customHeight="1">
      <c r="B41321" t="str">
        <f t="shared" si="645"/>
        <v>---0</v>
      </c>
      <c r="E41321">
        <v>0</v>
      </c>
    </row>
    <row r="41322" spans="2:5" ht="13.5" customHeight="1">
      <c r="B41322" t="str">
        <f t="shared" si="645"/>
        <v>---0</v>
      </c>
      <c r="E41322">
        <v>0</v>
      </c>
    </row>
    <row r="41323" spans="2:5" ht="13.5" customHeight="1">
      <c r="B41323" t="str">
        <f t="shared" si="645"/>
        <v>---0</v>
      </c>
      <c r="E41323">
        <v>0</v>
      </c>
    </row>
    <row r="41324" spans="2:5" ht="13.5" customHeight="1">
      <c r="B41324" t="str">
        <f t="shared" si="645"/>
        <v>---0</v>
      </c>
      <c r="E41324">
        <v>0</v>
      </c>
    </row>
    <row r="41325" spans="2:5" ht="13.5" customHeight="1">
      <c r="B41325" t="str">
        <f t="shared" si="645"/>
        <v>---0</v>
      </c>
      <c r="E41325">
        <v>0</v>
      </c>
    </row>
    <row r="41326" spans="2:5" ht="13.5" customHeight="1">
      <c r="B41326" t="str">
        <f t="shared" si="645"/>
        <v>---0</v>
      </c>
      <c r="E41326">
        <v>0</v>
      </c>
    </row>
    <row r="41327" spans="2:5" ht="13.5" customHeight="1">
      <c r="B41327" t="str">
        <f t="shared" si="645"/>
        <v>---0</v>
      </c>
      <c r="E41327">
        <v>0</v>
      </c>
    </row>
    <row r="41328" spans="2:5" ht="13.5" customHeight="1">
      <c r="B41328" t="str">
        <f t="shared" si="645"/>
        <v>---0</v>
      </c>
      <c r="E41328">
        <v>0</v>
      </c>
    </row>
    <row r="41329" spans="2:5" ht="13.5" customHeight="1">
      <c r="B41329" t="str">
        <f t="shared" si="645"/>
        <v>---0</v>
      </c>
      <c r="E41329">
        <v>0</v>
      </c>
    </row>
    <row r="41330" spans="2:5" ht="13.5" customHeight="1">
      <c r="B41330" t="str">
        <f t="shared" si="645"/>
        <v>---0</v>
      </c>
      <c r="E41330">
        <v>0</v>
      </c>
    </row>
    <row r="41331" spans="2:5" ht="13.5" customHeight="1">
      <c r="B41331" t="str">
        <f t="shared" si="645"/>
        <v>---0</v>
      </c>
      <c r="E41331">
        <v>0</v>
      </c>
    </row>
    <row r="41332" spans="2:5" ht="13.5" customHeight="1">
      <c r="B41332" t="str">
        <f t="shared" si="645"/>
        <v>---0</v>
      </c>
      <c r="E41332">
        <v>0</v>
      </c>
    </row>
    <row r="41333" spans="2:5" ht="13.5" customHeight="1">
      <c r="B41333" t="str">
        <f t="shared" si="645"/>
        <v>---0</v>
      </c>
      <c r="E41333">
        <v>0</v>
      </c>
    </row>
    <row r="41334" spans="2:5" ht="13.5" customHeight="1">
      <c r="B41334" t="str">
        <f t="shared" si="645"/>
        <v>---0</v>
      </c>
      <c r="E41334">
        <v>0</v>
      </c>
    </row>
    <row r="41335" spans="2:5" ht="13.5" customHeight="1">
      <c r="B41335" t="str">
        <f t="shared" si="645"/>
        <v>---0</v>
      </c>
      <c r="E41335">
        <v>0</v>
      </c>
    </row>
    <row r="41336" spans="2:5" ht="13.5" customHeight="1">
      <c r="B41336" t="str">
        <f t="shared" si="645"/>
        <v>---0</v>
      </c>
      <c r="E41336">
        <v>0</v>
      </c>
    </row>
    <row r="41337" spans="2:5" ht="13.5" customHeight="1">
      <c r="B41337" t="str">
        <f t="shared" si="645"/>
        <v>---0</v>
      </c>
      <c r="E41337">
        <v>0</v>
      </c>
    </row>
    <row r="41338" spans="2:5" ht="13.5" customHeight="1">
      <c r="B41338" t="str">
        <f t="shared" si="645"/>
        <v>---0</v>
      </c>
      <c r="E41338">
        <v>0</v>
      </c>
    </row>
    <row r="41339" spans="2:5" ht="13.5" customHeight="1">
      <c r="B41339" t="str">
        <f t="shared" si="645"/>
        <v>---0</v>
      </c>
      <c r="E41339">
        <v>0</v>
      </c>
    </row>
    <row r="41340" spans="2:5" ht="13.5" customHeight="1">
      <c r="B41340" t="str">
        <f t="shared" si="645"/>
        <v>---0</v>
      </c>
      <c r="E41340">
        <v>0</v>
      </c>
    </row>
    <row r="41341" spans="2:5" ht="13.5" customHeight="1">
      <c r="B41341" t="str">
        <f t="shared" si="645"/>
        <v>---0</v>
      </c>
      <c r="E41341">
        <v>0</v>
      </c>
    </row>
    <row r="41342" spans="2:5" ht="13.5" customHeight="1">
      <c r="B41342" t="str">
        <f t="shared" si="645"/>
        <v>---0</v>
      </c>
      <c r="E41342">
        <v>0</v>
      </c>
    </row>
    <row r="41343" spans="2:5" ht="13.5" customHeight="1">
      <c r="B41343" t="str">
        <f t="shared" si="645"/>
        <v>---0</v>
      </c>
      <c r="E41343">
        <v>0</v>
      </c>
    </row>
    <row r="41344" spans="2:5" ht="13.5" customHeight="1">
      <c r="B41344" t="str">
        <f t="shared" si="645"/>
        <v>---0</v>
      </c>
      <c r="E41344">
        <v>0</v>
      </c>
    </row>
    <row r="41345" spans="2:5" ht="13.5" customHeight="1">
      <c r="B41345" t="str">
        <f t="shared" si="645"/>
        <v>---0</v>
      </c>
      <c r="E41345">
        <v>0</v>
      </c>
    </row>
    <row r="41346" spans="2:5" ht="13.5" customHeight="1">
      <c r="B41346" t="str">
        <f t="shared" si="645"/>
        <v>---0</v>
      </c>
      <c r="E41346">
        <v>0</v>
      </c>
    </row>
    <row r="41347" spans="2:5" ht="13.5" customHeight="1">
      <c r="B41347" t="str">
        <f t="shared" ref="B41347:B41410" si="646">A41347&amp;"---"&amp;E41347</f>
        <v>---0</v>
      </c>
      <c r="E41347">
        <v>0</v>
      </c>
    </row>
    <row r="41348" spans="2:5" ht="13.5" customHeight="1">
      <c r="B41348" t="str">
        <f t="shared" si="646"/>
        <v>---0</v>
      </c>
      <c r="E41348">
        <v>0</v>
      </c>
    </row>
    <row r="41349" spans="2:5" ht="13.5" customHeight="1">
      <c r="B41349" t="str">
        <f t="shared" si="646"/>
        <v>---0</v>
      </c>
      <c r="E41349">
        <v>0</v>
      </c>
    </row>
    <row r="41350" spans="2:5" ht="13.5" customHeight="1">
      <c r="B41350" t="str">
        <f t="shared" si="646"/>
        <v>---0</v>
      </c>
      <c r="E41350">
        <v>0</v>
      </c>
    </row>
    <row r="41351" spans="2:5" ht="13.5" customHeight="1">
      <c r="B41351" t="str">
        <f t="shared" si="646"/>
        <v>---0</v>
      </c>
      <c r="E41351">
        <v>0</v>
      </c>
    </row>
    <row r="41352" spans="2:5" ht="13.5" customHeight="1">
      <c r="B41352" t="str">
        <f t="shared" si="646"/>
        <v>---0</v>
      </c>
      <c r="E41352">
        <v>0</v>
      </c>
    </row>
    <row r="41353" spans="2:5" ht="13.5" customHeight="1">
      <c r="B41353" t="str">
        <f t="shared" si="646"/>
        <v>---0</v>
      </c>
      <c r="E41353">
        <v>0</v>
      </c>
    </row>
    <row r="41354" spans="2:5" ht="13.5" customHeight="1">
      <c r="B41354" t="str">
        <f t="shared" si="646"/>
        <v>---0</v>
      </c>
      <c r="E41354">
        <v>0</v>
      </c>
    </row>
    <row r="41355" spans="2:5" ht="13.5" customHeight="1">
      <c r="B41355" t="str">
        <f t="shared" si="646"/>
        <v>---0</v>
      </c>
      <c r="E41355">
        <v>0</v>
      </c>
    </row>
    <row r="41356" spans="2:5" ht="13.5" customHeight="1">
      <c r="B41356" t="str">
        <f t="shared" si="646"/>
        <v>---0</v>
      </c>
      <c r="E41356">
        <v>0</v>
      </c>
    </row>
    <row r="41357" spans="2:5" ht="13.5" customHeight="1">
      <c r="B41357" t="str">
        <f t="shared" si="646"/>
        <v>---0</v>
      </c>
      <c r="E41357">
        <v>0</v>
      </c>
    </row>
    <row r="41358" spans="2:5" ht="13.5" customHeight="1">
      <c r="B41358" t="str">
        <f t="shared" si="646"/>
        <v>---0</v>
      </c>
      <c r="E41358">
        <v>0</v>
      </c>
    </row>
    <row r="41359" spans="2:5" ht="13.5" customHeight="1">
      <c r="B41359" t="str">
        <f t="shared" si="646"/>
        <v>---0</v>
      </c>
      <c r="E41359">
        <v>0</v>
      </c>
    </row>
    <row r="41360" spans="2:5" ht="13.5" customHeight="1">
      <c r="B41360" t="str">
        <f t="shared" si="646"/>
        <v>---0</v>
      </c>
      <c r="E41360">
        <v>0</v>
      </c>
    </row>
    <row r="41361" spans="2:5" ht="13.5" customHeight="1">
      <c r="B41361" t="str">
        <f t="shared" si="646"/>
        <v>---0</v>
      </c>
      <c r="E41361">
        <v>0</v>
      </c>
    </row>
    <row r="41362" spans="2:5" ht="13.5" customHeight="1">
      <c r="B41362" t="str">
        <f t="shared" si="646"/>
        <v>---0</v>
      </c>
      <c r="E41362">
        <v>0</v>
      </c>
    </row>
    <row r="41363" spans="2:5" ht="13.5" customHeight="1">
      <c r="B41363" t="str">
        <f t="shared" si="646"/>
        <v>---0</v>
      </c>
      <c r="E41363">
        <v>0</v>
      </c>
    </row>
    <row r="41364" spans="2:5" ht="13.5" customHeight="1">
      <c r="B41364" t="str">
        <f t="shared" si="646"/>
        <v>---0</v>
      </c>
      <c r="E41364">
        <v>0</v>
      </c>
    </row>
    <row r="41365" spans="2:5" ht="13.5" customHeight="1">
      <c r="B41365" t="str">
        <f t="shared" si="646"/>
        <v>---0</v>
      </c>
      <c r="E41365">
        <v>0</v>
      </c>
    </row>
    <row r="41366" spans="2:5" ht="13.5" customHeight="1">
      <c r="B41366" t="str">
        <f t="shared" si="646"/>
        <v>---0</v>
      </c>
      <c r="E41366">
        <v>0</v>
      </c>
    </row>
    <row r="41367" spans="2:5" ht="13.5" customHeight="1">
      <c r="B41367" t="str">
        <f t="shared" si="646"/>
        <v>---0</v>
      </c>
      <c r="E41367">
        <v>0</v>
      </c>
    </row>
    <row r="41368" spans="2:5" ht="13.5" customHeight="1">
      <c r="B41368" t="str">
        <f t="shared" si="646"/>
        <v>---0</v>
      </c>
      <c r="E41368">
        <v>0</v>
      </c>
    </row>
    <row r="41369" spans="2:5" ht="13.5" customHeight="1">
      <c r="B41369" t="str">
        <f t="shared" si="646"/>
        <v>---0</v>
      </c>
      <c r="E41369">
        <v>0</v>
      </c>
    </row>
    <row r="41370" spans="2:5" ht="13.5" customHeight="1">
      <c r="B41370" t="str">
        <f t="shared" si="646"/>
        <v>---0</v>
      </c>
      <c r="E41370">
        <v>0</v>
      </c>
    </row>
    <row r="41371" spans="2:5" ht="13.5" customHeight="1">
      <c r="B41371" t="str">
        <f t="shared" si="646"/>
        <v>---0</v>
      </c>
      <c r="E41371">
        <v>0</v>
      </c>
    </row>
    <row r="41372" spans="2:5" ht="13.5" customHeight="1">
      <c r="B41372" t="str">
        <f t="shared" si="646"/>
        <v>---0</v>
      </c>
      <c r="E41372">
        <v>0</v>
      </c>
    </row>
    <row r="41373" spans="2:5" ht="13.5" customHeight="1">
      <c r="B41373" t="str">
        <f t="shared" si="646"/>
        <v>---0</v>
      </c>
      <c r="E41373">
        <v>0</v>
      </c>
    </row>
    <row r="41374" spans="2:5" ht="13.5" customHeight="1">
      <c r="B41374" t="str">
        <f t="shared" si="646"/>
        <v>---0</v>
      </c>
      <c r="E41374">
        <v>0</v>
      </c>
    </row>
    <row r="41375" spans="2:5" ht="13.5" customHeight="1">
      <c r="B41375" t="str">
        <f t="shared" si="646"/>
        <v>---0</v>
      </c>
      <c r="E41375">
        <v>0</v>
      </c>
    </row>
    <row r="41376" spans="2:5" ht="13.5" customHeight="1">
      <c r="B41376" t="str">
        <f t="shared" si="646"/>
        <v>---0</v>
      </c>
      <c r="E41376">
        <v>0</v>
      </c>
    </row>
    <row r="41377" spans="2:5" ht="13.5" customHeight="1">
      <c r="B41377" t="str">
        <f t="shared" si="646"/>
        <v>---0</v>
      </c>
      <c r="E41377">
        <v>0</v>
      </c>
    </row>
    <row r="41378" spans="2:5" ht="13.5" customHeight="1">
      <c r="B41378" t="str">
        <f t="shared" si="646"/>
        <v>---0</v>
      </c>
      <c r="E41378">
        <v>0</v>
      </c>
    </row>
    <row r="41379" spans="2:5" ht="13.5" customHeight="1">
      <c r="B41379" t="str">
        <f t="shared" si="646"/>
        <v>---0</v>
      </c>
      <c r="E41379">
        <v>0</v>
      </c>
    </row>
    <row r="41380" spans="2:5" ht="13.5" customHeight="1">
      <c r="B41380" t="str">
        <f t="shared" si="646"/>
        <v>---0</v>
      </c>
      <c r="E41380">
        <v>0</v>
      </c>
    </row>
    <row r="41381" spans="2:5" ht="13.5" customHeight="1">
      <c r="B41381" t="str">
        <f t="shared" si="646"/>
        <v>---0</v>
      </c>
      <c r="E41381">
        <v>0</v>
      </c>
    </row>
    <row r="41382" spans="2:5" ht="13.5" customHeight="1">
      <c r="B41382" t="str">
        <f t="shared" si="646"/>
        <v>---0</v>
      </c>
      <c r="E41382">
        <v>0</v>
      </c>
    </row>
    <row r="41383" spans="2:5" ht="13.5" customHeight="1">
      <c r="B41383" t="str">
        <f t="shared" si="646"/>
        <v>---0</v>
      </c>
      <c r="E41383">
        <v>0</v>
      </c>
    </row>
    <row r="41384" spans="2:5" ht="13.5" customHeight="1">
      <c r="B41384" t="str">
        <f t="shared" si="646"/>
        <v>---0</v>
      </c>
      <c r="E41384">
        <v>0</v>
      </c>
    </row>
    <row r="41385" spans="2:5" ht="13.5" customHeight="1">
      <c r="B41385" t="str">
        <f t="shared" si="646"/>
        <v>---0</v>
      </c>
      <c r="E41385">
        <v>0</v>
      </c>
    </row>
    <row r="41386" spans="2:5" ht="13.5" customHeight="1">
      <c r="B41386" t="str">
        <f t="shared" si="646"/>
        <v>---0</v>
      </c>
      <c r="E41386">
        <v>0</v>
      </c>
    </row>
    <row r="41387" spans="2:5" ht="13.5" customHeight="1">
      <c r="B41387" t="str">
        <f t="shared" si="646"/>
        <v>---0</v>
      </c>
      <c r="E41387">
        <v>0</v>
      </c>
    </row>
    <row r="41388" spans="2:5" ht="13.5" customHeight="1">
      <c r="B41388" t="str">
        <f t="shared" si="646"/>
        <v>---0</v>
      </c>
      <c r="E41388">
        <v>0</v>
      </c>
    </row>
    <row r="41389" spans="2:5" ht="13.5" customHeight="1">
      <c r="B41389" t="str">
        <f t="shared" si="646"/>
        <v>---0</v>
      </c>
      <c r="E41389">
        <v>0</v>
      </c>
    </row>
    <row r="41390" spans="2:5" ht="13.5" customHeight="1">
      <c r="B41390" t="str">
        <f t="shared" si="646"/>
        <v>---0</v>
      </c>
      <c r="E41390">
        <v>0</v>
      </c>
    </row>
    <row r="41391" spans="2:5" ht="13.5" customHeight="1">
      <c r="B41391" t="str">
        <f t="shared" si="646"/>
        <v>---0</v>
      </c>
      <c r="E41391">
        <v>0</v>
      </c>
    </row>
    <row r="41392" spans="2:5" ht="13.5" customHeight="1">
      <c r="B41392" t="str">
        <f t="shared" si="646"/>
        <v>---0</v>
      </c>
      <c r="E41392">
        <v>0</v>
      </c>
    </row>
    <row r="41393" spans="2:5" ht="13.5" customHeight="1">
      <c r="B41393" t="str">
        <f t="shared" si="646"/>
        <v>---0</v>
      </c>
      <c r="E41393">
        <v>0</v>
      </c>
    </row>
    <row r="41394" spans="2:5" ht="13.5" customHeight="1">
      <c r="B41394" t="str">
        <f t="shared" si="646"/>
        <v>---0</v>
      </c>
      <c r="E41394">
        <v>0</v>
      </c>
    </row>
    <row r="41395" spans="2:5" ht="13.5" customHeight="1">
      <c r="B41395" t="str">
        <f t="shared" si="646"/>
        <v>---0</v>
      </c>
      <c r="E41395">
        <v>0</v>
      </c>
    </row>
    <row r="41396" spans="2:5" ht="13.5" customHeight="1">
      <c r="B41396" t="str">
        <f t="shared" si="646"/>
        <v>---0</v>
      </c>
      <c r="E41396">
        <v>0</v>
      </c>
    </row>
    <row r="41397" spans="2:5" ht="13.5" customHeight="1">
      <c r="B41397" t="str">
        <f t="shared" si="646"/>
        <v>---0</v>
      </c>
      <c r="E41397">
        <v>0</v>
      </c>
    </row>
    <row r="41398" spans="2:5" ht="13.5" customHeight="1">
      <c r="B41398" t="str">
        <f t="shared" si="646"/>
        <v>---0</v>
      </c>
      <c r="E41398">
        <v>0</v>
      </c>
    </row>
    <row r="41399" spans="2:5" ht="13.5" customHeight="1">
      <c r="B41399" t="str">
        <f t="shared" si="646"/>
        <v>---0</v>
      </c>
      <c r="E41399">
        <v>0</v>
      </c>
    </row>
    <row r="41400" spans="2:5" ht="13.5" customHeight="1">
      <c r="B41400" t="str">
        <f t="shared" si="646"/>
        <v>---0</v>
      </c>
      <c r="E41400">
        <v>0</v>
      </c>
    </row>
    <row r="41401" spans="2:5" ht="13.5" customHeight="1">
      <c r="B41401" t="str">
        <f t="shared" si="646"/>
        <v>---0</v>
      </c>
      <c r="E41401">
        <v>0</v>
      </c>
    </row>
    <row r="41402" spans="2:5" ht="13.5" customHeight="1">
      <c r="B41402" t="str">
        <f t="shared" si="646"/>
        <v>---0</v>
      </c>
      <c r="E41402">
        <v>0</v>
      </c>
    </row>
    <row r="41403" spans="2:5" ht="13.5" customHeight="1">
      <c r="B41403" t="str">
        <f t="shared" si="646"/>
        <v>---0</v>
      </c>
      <c r="E41403">
        <v>0</v>
      </c>
    </row>
    <row r="41404" spans="2:5" ht="13.5" customHeight="1">
      <c r="B41404" t="str">
        <f t="shared" si="646"/>
        <v>---0</v>
      </c>
      <c r="E41404">
        <v>0</v>
      </c>
    </row>
    <row r="41405" spans="2:5" ht="13.5" customHeight="1">
      <c r="B41405" t="str">
        <f t="shared" si="646"/>
        <v>---0</v>
      </c>
      <c r="E41405">
        <v>0</v>
      </c>
    </row>
    <row r="41406" spans="2:5" ht="13.5" customHeight="1">
      <c r="B41406" t="str">
        <f t="shared" si="646"/>
        <v>---0</v>
      </c>
      <c r="E41406">
        <v>0</v>
      </c>
    </row>
    <row r="41407" spans="2:5" ht="13.5" customHeight="1">
      <c r="B41407" t="str">
        <f t="shared" si="646"/>
        <v>---0</v>
      </c>
      <c r="E41407">
        <v>0</v>
      </c>
    </row>
    <row r="41408" spans="2:5" ht="13.5" customHeight="1">
      <c r="B41408" t="str">
        <f t="shared" si="646"/>
        <v>---0</v>
      </c>
      <c r="E41408">
        <v>0</v>
      </c>
    </row>
    <row r="41409" spans="2:5" ht="13.5" customHeight="1">
      <c r="B41409" t="str">
        <f t="shared" si="646"/>
        <v>---0</v>
      </c>
      <c r="E41409">
        <v>0</v>
      </c>
    </row>
    <row r="41410" spans="2:5" ht="13.5" customHeight="1">
      <c r="B41410" t="str">
        <f t="shared" si="646"/>
        <v>---0</v>
      </c>
      <c r="E41410">
        <v>0</v>
      </c>
    </row>
    <row r="41411" spans="2:5" ht="13.5" customHeight="1">
      <c r="B41411" t="str">
        <f t="shared" ref="B41411:B41474" si="647">A41411&amp;"---"&amp;E41411</f>
        <v>---0</v>
      </c>
      <c r="E41411">
        <v>0</v>
      </c>
    </row>
    <row r="41412" spans="2:5" ht="13.5" customHeight="1">
      <c r="B41412" t="str">
        <f t="shared" si="647"/>
        <v>---0</v>
      </c>
      <c r="E41412">
        <v>0</v>
      </c>
    </row>
    <row r="41413" spans="2:5" ht="13.5" customHeight="1">
      <c r="B41413" t="str">
        <f t="shared" si="647"/>
        <v>---0</v>
      </c>
      <c r="E41413">
        <v>0</v>
      </c>
    </row>
    <row r="41414" spans="2:5" ht="13.5" customHeight="1">
      <c r="B41414" t="str">
        <f t="shared" si="647"/>
        <v>---0</v>
      </c>
      <c r="E41414">
        <v>0</v>
      </c>
    </row>
    <row r="41415" spans="2:5" ht="13.5" customHeight="1">
      <c r="B41415" t="str">
        <f t="shared" si="647"/>
        <v>---0</v>
      </c>
      <c r="E41415">
        <v>0</v>
      </c>
    </row>
    <row r="41416" spans="2:5" ht="13.5" customHeight="1">
      <c r="B41416" t="str">
        <f t="shared" si="647"/>
        <v>---0</v>
      </c>
      <c r="E41416">
        <v>0</v>
      </c>
    </row>
    <row r="41417" spans="2:5" ht="13.5" customHeight="1">
      <c r="B41417" t="str">
        <f t="shared" si="647"/>
        <v>---0</v>
      </c>
      <c r="E41417">
        <v>0</v>
      </c>
    </row>
    <row r="41418" spans="2:5" ht="13.5" customHeight="1">
      <c r="B41418" t="str">
        <f t="shared" si="647"/>
        <v>---0</v>
      </c>
      <c r="E41418">
        <v>0</v>
      </c>
    </row>
    <row r="41419" spans="2:5" ht="13.5" customHeight="1">
      <c r="B41419" t="str">
        <f t="shared" si="647"/>
        <v>---0</v>
      </c>
      <c r="E41419">
        <v>0</v>
      </c>
    </row>
    <row r="41420" spans="2:5" ht="13.5" customHeight="1">
      <c r="B41420" t="str">
        <f t="shared" si="647"/>
        <v>---0</v>
      </c>
      <c r="E41420">
        <v>0</v>
      </c>
    </row>
    <row r="41421" spans="2:5" ht="13.5" customHeight="1">
      <c r="B41421" t="str">
        <f t="shared" si="647"/>
        <v>---0</v>
      </c>
      <c r="E41421">
        <v>0</v>
      </c>
    </row>
    <row r="41422" spans="2:5" ht="13.5" customHeight="1">
      <c r="B41422" t="str">
        <f t="shared" si="647"/>
        <v>---0</v>
      </c>
      <c r="E41422">
        <v>0</v>
      </c>
    </row>
    <row r="41423" spans="2:5" ht="13.5" customHeight="1">
      <c r="B41423" t="str">
        <f t="shared" si="647"/>
        <v>---0</v>
      </c>
      <c r="E41423">
        <v>0</v>
      </c>
    </row>
    <row r="41424" spans="2:5" ht="13.5" customHeight="1">
      <c r="B41424" t="str">
        <f t="shared" si="647"/>
        <v>---0</v>
      </c>
      <c r="E41424">
        <v>0</v>
      </c>
    </row>
    <row r="41425" spans="2:5" ht="13.5" customHeight="1">
      <c r="B41425" t="str">
        <f t="shared" si="647"/>
        <v>---0</v>
      </c>
      <c r="E41425">
        <v>0</v>
      </c>
    </row>
    <row r="41426" spans="2:5" ht="13.5" customHeight="1">
      <c r="B41426" t="str">
        <f t="shared" si="647"/>
        <v>---0</v>
      </c>
      <c r="E41426">
        <v>0</v>
      </c>
    </row>
    <row r="41427" spans="2:5" ht="13.5" customHeight="1">
      <c r="B41427" t="str">
        <f t="shared" si="647"/>
        <v>---0</v>
      </c>
      <c r="E41427">
        <v>0</v>
      </c>
    </row>
    <row r="41428" spans="2:5" ht="13.5" customHeight="1">
      <c r="B41428" t="str">
        <f t="shared" si="647"/>
        <v>---0</v>
      </c>
      <c r="E41428">
        <v>0</v>
      </c>
    </row>
    <row r="41429" spans="2:5" ht="13.5" customHeight="1">
      <c r="B41429" t="str">
        <f t="shared" si="647"/>
        <v>---0</v>
      </c>
      <c r="E41429">
        <v>0</v>
      </c>
    </row>
    <row r="41430" spans="2:5" ht="13.5" customHeight="1">
      <c r="B41430" t="str">
        <f t="shared" si="647"/>
        <v>---0</v>
      </c>
      <c r="E41430">
        <v>0</v>
      </c>
    </row>
    <row r="41431" spans="2:5" ht="13.5" customHeight="1">
      <c r="B41431" t="str">
        <f t="shared" si="647"/>
        <v>---0</v>
      </c>
      <c r="E41431">
        <v>0</v>
      </c>
    </row>
    <row r="41432" spans="2:5" ht="13.5" customHeight="1">
      <c r="B41432" t="str">
        <f t="shared" si="647"/>
        <v>---0</v>
      </c>
      <c r="E41432">
        <v>0</v>
      </c>
    </row>
    <row r="41433" spans="2:5" ht="13.5" customHeight="1">
      <c r="B41433" t="str">
        <f t="shared" si="647"/>
        <v>---0</v>
      </c>
      <c r="E41433">
        <v>0</v>
      </c>
    </row>
    <row r="41434" spans="2:5" ht="13.5" customHeight="1">
      <c r="B41434" t="str">
        <f t="shared" si="647"/>
        <v>---0</v>
      </c>
      <c r="E41434">
        <v>0</v>
      </c>
    </row>
    <row r="41435" spans="2:5" ht="13.5" customHeight="1">
      <c r="B41435" t="str">
        <f t="shared" si="647"/>
        <v>---0</v>
      </c>
      <c r="E41435">
        <v>0</v>
      </c>
    </row>
    <row r="41436" spans="2:5" ht="13.5" customHeight="1">
      <c r="B41436" t="str">
        <f t="shared" si="647"/>
        <v>---0</v>
      </c>
      <c r="E41436">
        <v>0</v>
      </c>
    </row>
    <row r="41437" spans="2:5" ht="13.5" customHeight="1">
      <c r="B41437" t="str">
        <f t="shared" si="647"/>
        <v>---0</v>
      </c>
      <c r="E41437">
        <v>0</v>
      </c>
    </row>
    <row r="41438" spans="2:5" ht="13.5" customHeight="1">
      <c r="B41438" t="str">
        <f t="shared" si="647"/>
        <v>---0</v>
      </c>
      <c r="E41438">
        <v>0</v>
      </c>
    </row>
    <row r="41439" spans="2:5" ht="13.5" customHeight="1">
      <c r="B41439" t="str">
        <f t="shared" si="647"/>
        <v>---0</v>
      </c>
      <c r="E41439">
        <v>0</v>
      </c>
    </row>
    <row r="41440" spans="2:5" ht="13.5" customHeight="1">
      <c r="B41440" t="str">
        <f t="shared" si="647"/>
        <v>---0</v>
      </c>
      <c r="E41440">
        <v>0</v>
      </c>
    </row>
    <row r="41441" spans="2:5" ht="13.5" customHeight="1">
      <c r="B41441" t="str">
        <f t="shared" si="647"/>
        <v>---0</v>
      </c>
      <c r="E41441">
        <v>0</v>
      </c>
    </row>
    <row r="41442" spans="2:5" ht="13.5" customHeight="1">
      <c r="B41442" t="str">
        <f t="shared" si="647"/>
        <v>---0</v>
      </c>
      <c r="E41442">
        <v>0</v>
      </c>
    </row>
    <row r="41443" spans="2:5" ht="13.5" customHeight="1">
      <c r="B41443" t="str">
        <f t="shared" si="647"/>
        <v>---0</v>
      </c>
      <c r="E41443">
        <v>0</v>
      </c>
    </row>
    <row r="41444" spans="2:5" ht="13.5" customHeight="1">
      <c r="B41444" t="str">
        <f t="shared" si="647"/>
        <v>---0</v>
      </c>
      <c r="E41444">
        <v>0</v>
      </c>
    </row>
    <row r="41445" spans="2:5" ht="13.5" customHeight="1">
      <c r="B41445" t="str">
        <f t="shared" si="647"/>
        <v>---0</v>
      </c>
      <c r="E41445">
        <v>0</v>
      </c>
    </row>
    <row r="41446" spans="2:5" ht="13.5" customHeight="1">
      <c r="B41446" t="str">
        <f t="shared" si="647"/>
        <v>---0</v>
      </c>
      <c r="E41446">
        <v>0</v>
      </c>
    </row>
    <row r="41447" spans="2:5" ht="13.5" customHeight="1">
      <c r="B41447" t="str">
        <f t="shared" si="647"/>
        <v>---0</v>
      </c>
      <c r="E41447">
        <v>0</v>
      </c>
    </row>
    <row r="41448" spans="2:5" ht="13.5" customHeight="1">
      <c r="B41448" t="str">
        <f t="shared" si="647"/>
        <v>---0</v>
      </c>
      <c r="E41448">
        <v>0</v>
      </c>
    </row>
    <row r="41449" spans="2:5" ht="13.5" customHeight="1">
      <c r="B41449" t="str">
        <f t="shared" si="647"/>
        <v>---0</v>
      </c>
      <c r="E41449">
        <v>0</v>
      </c>
    </row>
    <row r="41450" spans="2:5" ht="13.5" customHeight="1">
      <c r="B41450" t="str">
        <f t="shared" si="647"/>
        <v>---0</v>
      </c>
      <c r="E41450">
        <v>0</v>
      </c>
    </row>
    <row r="41451" spans="2:5" ht="13.5" customHeight="1">
      <c r="B41451" t="str">
        <f t="shared" si="647"/>
        <v>---0</v>
      </c>
      <c r="E41451">
        <v>0</v>
      </c>
    </row>
    <row r="41452" spans="2:5" ht="13.5" customHeight="1">
      <c r="B41452" t="str">
        <f t="shared" si="647"/>
        <v>---0</v>
      </c>
      <c r="E41452">
        <v>0</v>
      </c>
    </row>
    <row r="41453" spans="2:5" ht="13.5" customHeight="1">
      <c r="B41453" t="str">
        <f t="shared" si="647"/>
        <v>---0</v>
      </c>
      <c r="E41453">
        <v>0</v>
      </c>
    </row>
    <row r="41454" spans="2:5" ht="13.5" customHeight="1">
      <c r="B41454" t="str">
        <f t="shared" si="647"/>
        <v>---0</v>
      </c>
      <c r="E41454">
        <v>0</v>
      </c>
    </row>
    <row r="41455" spans="2:5" ht="13.5" customHeight="1">
      <c r="B41455" t="str">
        <f t="shared" si="647"/>
        <v>---0</v>
      </c>
      <c r="E41455">
        <v>0</v>
      </c>
    </row>
    <row r="41456" spans="2:5" ht="13.5" customHeight="1">
      <c r="B41456" t="str">
        <f t="shared" si="647"/>
        <v>---0</v>
      </c>
      <c r="E41456">
        <v>0</v>
      </c>
    </row>
    <row r="41457" spans="2:5" ht="13.5" customHeight="1">
      <c r="B41457" t="str">
        <f t="shared" si="647"/>
        <v>---0</v>
      </c>
      <c r="E41457">
        <v>0</v>
      </c>
    </row>
    <row r="41458" spans="2:5" ht="13.5" customHeight="1">
      <c r="B41458" t="str">
        <f t="shared" si="647"/>
        <v>---0</v>
      </c>
      <c r="E41458">
        <v>0</v>
      </c>
    </row>
    <row r="41459" spans="2:5" ht="13.5" customHeight="1">
      <c r="B41459" t="str">
        <f t="shared" si="647"/>
        <v>---0</v>
      </c>
      <c r="E41459">
        <v>0</v>
      </c>
    </row>
    <row r="41460" spans="2:5" ht="13.5" customHeight="1">
      <c r="B41460" t="str">
        <f t="shared" si="647"/>
        <v>---0</v>
      </c>
      <c r="E41460">
        <v>0</v>
      </c>
    </row>
    <row r="41461" spans="2:5" ht="13.5" customHeight="1">
      <c r="B41461" t="str">
        <f t="shared" si="647"/>
        <v>---0</v>
      </c>
      <c r="E41461">
        <v>0</v>
      </c>
    </row>
    <row r="41462" spans="2:5" ht="13.5" customHeight="1">
      <c r="B41462" t="str">
        <f t="shared" si="647"/>
        <v>---0</v>
      </c>
      <c r="E41462">
        <v>0</v>
      </c>
    </row>
    <row r="41463" spans="2:5" ht="13.5" customHeight="1">
      <c r="B41463" t="str">
        <f t="shared" si="647"/>
        <v>---0</v>
      </c>
      <c r="E41463">
        <v>0</v>
      </c>
    </row>
    <row r="41464" spans="2:5" ht="13.5" customHeight="1">
      <c r="B41464" t="str">
        <f t="shared" si="647"/>
        <v>---0</v>
      </c>
      <c r="E41464">
        <v>0</v>
      </c>
    </row>
    <row r="41465" spans="2:5" ht="13.5" customHeight="1">
      <c r="B41465" t="str">
        <f t="shared" si="647"/>
        <v>---0</v>
      </c>
      <c r="E41465">
        <v>0</v>
      </c>
    </row>
    <row r="41466" spans="2:5" ht="13.5" customHeight="1">
      <c r="B41466" t="str">
        <f t="shared" si="647"/>
        <v>---0</v>
      </c>
      <c r="E41466">
        <v>0</v>
      </c>
    </row>
    <row r="41467" spans="2:5" ht="13.5" customHeight="1">
      <c r="B41467" t="str">
        <f t="shared" si="647"/>
        <v>---0</v>
      </c>
      <c r="E41467">
        <v>0</v>
      </c>
    </row>
    <row r="41468" spans="2:5" ht="13.5" customHeight="1">
      <c r="B41468" t="str">
        <f t="shared" si="647"/>
        <v>---0</v>
      </c>
      <c r="E41468">
        <v>0</v>
      </c>
    </row>
    <row r="41469" spans="2:5" ht="13.5" customHeight="1">
      <c r="B41469" t="str">
        <f t="shared" si="647"/>
        <v>---0</v>
      </c>
      <c r="E41469">
        <v>0</v>
      </c>
    </row>
    <row r="41470" spans="2:5" ht="13.5" customHeight="1">
      <c r="B41470" t="str">
        <f t="shared" si="647"/>
        <v>---0</v>
      </c>
      <c r="E41470">
        <v>0</v>
      </c>
    </row>
    <row r="41471" spans="2:5" ht="13.5" customHeight="1">
      <c r="B41471" t="str">
        <f t="shared" si="647"/>
        <v>---0</v>
      </c>
      <c r="E41471">
        <v>0</v>
      </c>
    </row>
    <row r="41472" spans="2:5" ht="13.5" customHeight="1">
      <c r="B41472" t="str">
        <f t="shared" si="647"/>
        <v>---0</v>
      </c>
      <c r="E41472">
        <v>0</v>
      </c>
    </row>
    <row r="41473" spans="2:5" ht="13.5" customHeight="1">
      <c r="B41473" t="str">
        <f t="shared" si="647"/>
        <v>---0</v>
      </c>
      <c r="E41473">
        <v>0</v>
      </c>
    </row>
    <row r="41474" spans="2:5" ht="13.5" customHeight="1">
      <c r="B41474" t="str">
        <f t="shared" si="647"/>
        <v>---0</v>
      </c>
      <c r="E41474">
        <v>0</v>
      </c>
    </row>
    <row r="41475" spans="2:5" ht="13.5" customHeight="1">
      <c r="B41475" t="str">
        <f t="shared" ref="B41475:B41538" si="648">A41475&amp;"---"&amp;E41475</f>
        <v>---0</v>
      </c>
      <c r="E41475">
        <v>0</v>
      </c>
    </row>
    <row r="41476" spans="2:5" ht="13.5" customHeight="1">
      <c r="B41476" t="str">
        <f t="shared" si="648"/>
        <v>---0</v>
      </c>
      <c r="E41476">
        <v>0</v>
      </c>
    </row>
    <row r="41477" spans="2:5" ht="13.5" customHeight="1">
      <c r="B41477" t="str">
        <f t="shared" si="648"/>
        <v>---0</v>
      </c>
      <c r="E41477">
        <v>0</v>
      </c>
    </row>
    <row r="41478" spans="2:5" ht="13.5" customHeight="1">
      <c r="B41478" t="str">
        <f t="shared" si="648"/>
        <v>---0</v>
      </c>
      <c r="E41478">
        <v>0</v>
      </c>
    </row>
    <row r="41479" spans="2:5" ht="13.5" customHeight="1">
      <c r="B41479" t="str">
        <f t="shared" si="648"/>
        <v>---0</v>
      </c>
      <c r="E41479">
        <v>0</v>
      </c>
    </row>
    <row r="41480" spans="2:5" ht="13.5" customHeight="1">
      <c r="B41480" t="str">
        <f t="shared" si="648"/>
        <v>---0</v>
      </c>
      <c r="E41480">
        <v>0</v>
      </c>
    </row>
    <row r="41481" spans="2:5" ht="13.5" customHeight="1">
      <c r="B41481" t="str">
        <f t="shared" si="648"/>
        <v>---0</v>
      </c>
      <c r="E41481">
        <v>0</v>
      </c>
    </row>
    <row r="41482" spans="2:5" ht="13.5" customHeight="1">
      <c r="B41482" t="str">
        <f t="shared" si="648"/>
        <v>---0</v>
      </c>
      <c r="E41482">
        <v>0</v>
      </c>
    </row>
    <row r="41483" spans="2:5" ht="13.5" customHeight="1">
      <c r="B41483" t="str">
        <f t="shared" si="648"/>
        <v>---0</v>
      </c>
      <c r="E41483">
        <v>0</v>
      </c>
    </row>
    <row r="41484" spans="2:5" ht="13.5" customHeight="1">
      <c r="B41484" t="str">
        <f t="shared" si="648"/>
        <v>---0</v>
      </c>
      <c r="E41484">
        <v>0</v>
      </c>
    </row>
    <row r="41485" spans="2:5" ht="13.5" customHeight="1">
      <c r="B41485" t="str">
        <f t="shared" si="648"/>
        <v>---0</v>
      </c>
      <c r="E41485">
        <v>0</v>
      </c>
    </row>
    <row r="41486" spans="2:5" ht="13.5" customHeight="1">
      <c r="B41486" t="str">
        <f t="shared" si="648"/>
        <v>---0</v>
      </c>
      <c r="E41486">
        <v>0</v>
      </c>
    </row>
    <row r="41487" spans="2:5" ht="13.5" customHeight="1">
      <c r="B41487" t="str">
        <f t="shared" si="648"/>
        <v>---0</v>
      </c>
      <c r="E41487">
        <v>0</v>
      </c>
    </row>
    <row r="41488" spans="2:5" ht="13.5" customHeight="1">
      <c r="B41488" t="str">
        <f t="shared" si="648"/>
        <v>---0</v>
      </c>
      <c r="E41488">
        <v>0</v>
      </c>
    </row>
    <row r="41489" spans="2:5" ht="13.5" customHeight="1">
      <c r="B41489" t="str">
        <f t="shared" si="648"/>
        <v>---0</v>
      </c>
      <c r="E41489">
        <v>0</v>
      </c>
    </row>
    <row r="41490" spans="2:5" ht="13.5" customHeight="1">
      <c r="B41490" t="str">
        <f t="shared" si="648"/>
        <v>---0</v>
      </c>
      <c r="E41490">
        <v>0</v>
      </c>
    </row>
    <row r="41491" spans="2:5" ht="13.5" customHeight="1">
      <c r="B41491" t="str">
        <f t="shared" si="648"/>
        <v>---0</v>
      </c>
      <c r="E41491">
        <v>0</v>
      </c>
    </row>
    <row r="41492" spans="2:5" ht="13.5" customHeight="1">
      <c r="B41492" t="str">
        <f t="shared" si="648"/>
        <v>---0</v>
      </c>
      <c r="E41492">
        <v>0</v>
      </c>
    </row>
    <row r="41493" spans="2:5" ht="13.5" customHeight="1">
      <c r="B41493" t="str">
        <f t="shared" si="648"/>
        <v>---0</v>
      </c>
      <c r="E41493">
        <v>0</v>
      </c>
    </row>
    <row r="41494" spans="2:5" ht="13.5" customHeight="1">
      <c r="B41494" t="str">
        <f t="shared" si="648"/>
        <v>---0</v>
      </c>
      <c r="E41494">
        <v>0</v>
      </c>
    </row>
    <row r="41495" spans="2:5" ht="13.5" customHeight="1">
      <c r="B41495" t="str">
        <f t="shared" si="648"/>
        <v>---0</v>
      </c>
      <c r="E41495">
        <v>0</v>
      </c>
    </row>
    <row r="41496" spans="2:5" ht="13.5" customHeight="1">
      <c r="B41496" t="str">
        <f t="shared" si="648"/>
        <v>---0</v>
      </c>
      <c r="E41496">
        <v>0</v>
      </c>
    </row>
    <row r="41497" spans="2:5" ht="13.5" customHeight="1">
      <c r="B41497" t="str">
        <f t="shared" si="648"/>
        <v>---0</v>
      </c>
      <c r="E41497">
        <v>0</v>
      </c>
    </row>
    <row r="41498" spans="2:5" ht="13.5" customHeight="1">
      <c r="B41498" t="str">
        <f t="shared" si="648"/>
        <v>---0</v>
      </c>
      <c r="E41498">
        <v>0</v>
      </c>
    </row>
    <row r="41499" spans="2:5" ht="13.5" customHeight="1">
      <c r="B41499" t="str">
        <f t="shared" si="648"/>
        <v>---0</v>
      </c>
      <c r="E41499">
        <v>0</v>
      </c>
    </row>
    <row r="41500" spans="2:5" ht="13.5" customHeight="1">
      <c r="B41500" t="str">
        <f t="shared" si="648"/>
        <v>---0</v>
      </c>
      <c r="E41500">
        <v>0</v>
      </c>
    </row>
    <row r="41501" spans="2:5" ht="13.5" customHeight="1">
      <c r="B41501" t="str">
        <f t="shared" si="648"/>
        <v>---0</v>
      </c>
      <c r="E41501">
        <v>0</v>
      </c>
    </row>
    <row r="41502" spans="2:5" ht="13.5" customHeight="1">
      <c r="B41502" t="str">
        <f t="shared" si="648"/>
        <v>---0</v>
      </c>
      <c r="E41502">
        <v>0</v>
      </c>
    </row>
    <row r="41503" spans="2:5" ht="13.5" customHeight="1">
      <c r="B41503" t="str">
        <f t="shared" si="648"/>
        <v>---0</v>
      </c>
      <c r="E41503">
        <v>0</v>
      </c>
    </row>
    <row r="41504" spans="2:5" ht="13.5" customHeight="1">
      <c r="B41504" t="str">
        <f t="shared" si="648"/>
        <v>---0</v>
      </c>
      <c r="E41504">
        <v>0</v>
      </c>
    </row>
    <row r="41505" spans="2:5" ht="13.5" customHeight="1">
      <c r="B41505" t="str">
        <f t="shared" si="648"/>
        <v>---0</v>
      </c>
      <c r="E41505">
        <v>0</v>
      </c>
    </row>
    <row r="41506" spans="2:5" ht="13.5" customHeight="1">
      <c r="B41506" t="str">
        <f t="shared" si="648"/>
        <v>---0</v>
      </c>
      <c r="E41506">
        <v>0</v>
      </c>
    </row>
    <row r="41507" spans="2:5" ht="13.5" customHeight="1">
      <c r="B41507" t="str">
        <f t="shared" si="648"/>
        <v>---0</v>
      </c>
      <c r="E41507">
        <v>0</v>
      </c>
    </row>
    <row r="41508" spans="2:5" ht="13.5" customHeight="1">
      <c r="B41508" t="str">
        <f t="shared" si="648"/>
        <v>---0</v>
      </c>
      <c r="E41508">
        <v>0</v>
      </c>
    </row>
    <row r="41509" spans="2:5" ht="13.5" customHeight="1">
      <c r="B41509" t="str">
        <f t="shared" si="648"/>
        <v>---0</v>
      </c>
      <c r="E41509">
        <v>0</v>
      </c>
    </row>
    <row r="41510" spans="2:5" ht="13.5" customHeight="1">
      <c r="B41510" t="str">
        <f t="shared" si="648"/>
        <v>---0</v>
      </c>
      <c r="E41510">
        <v>0</v>
      </c>
    </row>
    <row r="41511" spans="2:5" ht="13.5" customHeight="1">
      <c r="B41511" t="str">
        <f t="shared" si="648"/>
        <v>---0</v>
      </c>
      <c r="E41511">
        <v>0</v>
      </c>
    </row>
    <row r="41512" spans="2:5" ht="13.5" customHeight="1">
      <c r="B41512" t="str">
        <f t="shared" si="648"/>
        <v>---0</v>
      </c>
      <c r="E41512">
        <v>0</v>
      </c>
    </row>
    <row r="41513" spans="2:5" ht="13.5" customHeight="1">
      <c r="B41513" t="str">
        <f t="shared" si="648"/>
        <v>---0</v>
      </c>
      <c r="E41513">
        <v>0</v>
      </c>
    </row>
    <row r="41514" spans="2:5" ht="13.5" customHeight="1">
      <c r="B41514" t="str">
        <f t="shared" si="648"/>
        <v>---0</v>
      </c>
      <c r="E41514">
        <v>0</v>
      </c>
    </row>
    <row r="41515" spans="2:5" ht="13.5" customHeight="1">
      <c r="B41515" t="str">
        <f t="shared" si="648"/>
        <v>---0</v>
      </c>
      <c r="E41515">
        <v>0</v>
      </c>
    </row>
    <row r="41516" spans="2:5" ht="13.5" customHeight="1">
      <c r="B41516" t="str">
        <f t="shared" si="648"/>
        <v>---0</v>
      </c>
      <c r="E41516">
        <v>0</v>
      </c>
    </row>
    <row r="41517" spans="2:5" ht="13.5" customHeight="1">
      <c r="B41517" t="str">
        <f t="shared" si="648"/>
        <v>---0</v>
      </c>
      <c r="E41517">
        <v>0</v>
      </c>
    </row>
    <row r="41518" spans="2:5" ht="13.5" customHeight="1">
      <c r="B41518" t="str">
        <f t="shared" si="648"/>
        <v>---0</v>
      </c>
      <c r="E41518">
        <v>0</v>
      </c>
    </row>
    <row r="41519" spans="2:5" ht="13.5" customHeight="1">
      <c r="B41519" t="str">
        <f t="shared" si="648"/>
        <v>---0</v>
      </c>
      <c r="E41519">
        <v>0</v>
      </c>
    </row>
    <row r="41520" spans="2:5" ht="13.5" customHeight="1">
      <c r="B41520" t="str">
        <f t="shared" si="648"/>
        <v>---0</v>
      </c>
      <c r="E41520">
        <v>0</v>
      </c>
    </row>
    <row r="41521" spans="2:5" ht="13.5" customHeight="1">
      <c r="B41521" t="str">
        <f t="shared" si="648"/>
        <v>---0</v>
      </c>
      <c r="E41521">
        <v>0</v>
      </c>
    </row>
    <row r="41522" spans="2:5" ht="13.5" customHeight="1">
      <c r="B41522" t="str">
        <f t="shared" si="648"/>
        <v>---0</v>
      </c>
      <c r="E41522">
        <v>0</v>
      </c>
    </row>
    <row r="41523" spans="2:5" ht="13.5" customHeight="1">
      <c r="B41523" t="str">
        <f t="shared" si="648"/>
        <v>---0</v>
      </c>
      <c r="E41523">
        <v>0</v>
      </c>
    </row>
    <row r="41524" spans="2:5" ht="13.5" customHeight="1">
      <c r="B41524" t="str">
        <f t="shared" si="648"/>
        <v>---0</v>
      </c>
      <c r="E41524">
        <v>0</v>
      </c>
    </row>
    <row r="41525" spans="2:5" ht="13.5" customHeight="1">
      <c r="B41525" t="str">
        <f t="shared" si="648"/>
        <v>---0</v>
      </c>
      <c r="E41525">
        <v>0</v>
      </c>
    </row>
    <row r="41526" spans="2:5" ht="13.5" customHeight="1">
      <c r="B41526" t="str">
        <f t="shared" si="648"/>
        <v>---0</v>
      </c>
      <c r="E41526">
        <v>0</v>
      </c>
    </row>
    <row r="41527" spans="2:5" ht="13.5" customHeight="1">
      <c r="B41527" t="str">
        <f t="shared" si="648"/>
        <v>---0</v>
      </c>
      <c r="E41527">
        <v>0</v>
      </c>
    </row>
    <row r="41528" spans="2:5" ht="13.5" customHeight="1">
      <c r="B41528" t="str">
        <f t="shared" si="648"/>
        <v>---0</v>
      </c>
      <c r="E41528">
        <v>0</v>
      </c>
    </row>
    <row r="41529" spans="2:5" ht="13.5" customHeight="1">
      <c r="B41529" t="str">
        <f t="shared" si="648"/>
        <v>---0</v>
      </c>
      <c r="E41529">
        <v>0</v>
      </c>
    </row>
    <row r="41530" spans="2:5" ht="13.5" customHeight="1">
      <c r="B41530" t="str">
        <f t="shared" si="648"/>
        <v>---0</v>
      </c>
      <c r="E41530">
        <v>0</v>
      </c>
    </row>
    <row r="41531" spans="2:5" ht="13.5" customHeight="1">
      <c r="B41531" t="str">
        <f t="shared" si="648"/>
        <v>---0</v>
      </c>
      <c r="E41531">
        <v>0</v>
      </c>
    </row>
    <row r="41532" spans="2:5" ht="13.5" customHeight="1">
      <c r="B41532" t="str">
        <f t="shared" si="648"/>
        <v>---0</v>
      </c>
      <c r="E41532">
        <v>0</v>
      </c>
    </row>
    <row r="41533" spans="2:5" ht="13.5" customHeight="1">
      <c r="B41533" t="str">
        <f t="shared" si="648"/>
        <v>---0</v>
      </c>
      <c r="E41533">
        <v>0</v>
      </c>
    </row>
    <row r="41534" spans="2:5" ht="13.5" customHeight="1">
      <c r="B41534" t="str">
        <f t="shared" si="648"/>
        <v>---0</v>
      </c>
      <c r="E41534">
        <v>0</v>
      </c>
    </row>
    <row r="41535" spans="2:5" ht="13.5" customHeight="1">
      <c r="B41535" t="str">
        <f t="shared" si="648"/>
        <v>---0</v>
      </c>
      <c r="E41535">
        <v>0</v>
      </c>
    </row>
    <row r="41536" spans="2:5" ht="13.5" customHeight="1">
      <c r="B41536" t="str">
        <f t="shared" si="648"/>
        <v>---0</v>
      </c>
      <c r="E41536">
        <v>0</v>
      </c>
    </row>
    <row r="41537" spans="2:5" ht="13.5" customHeight="1">
      <c r="B41537" t="str">
        <f t="shared" si="648"/>
        <v>---0</v>
      </c>
      <c r="E41537">
        <v>0</v>
      </c>
    </row>
    <row r="41538" spans="2:5" ht="13.5" customHeight="1">
      <c r="B41538" t="str">
        <f t="shared" si="648"/>
        <v>---0</v>
      </c>
      <c r="E41538">
        <v>0</v>
      </c>
    </row>
    <row r="41539" spans="2:5" ht="13.5" customHeight="1">
      <c r="B41539" t="str">
        <f t="shared" ref="B41539:B41602" si="649">A41539&amp;"---"&amp;E41539</f>
        <v>---0</v>
      </c>
      <c r="E41539">
        <v>0</v>
      </c>
    </row>
    <row r="41540" spans="2:5" ht="13.5" customHeight="1">
      <c r="B41540" t="str">
        <f t="shared" si="649"/>
        <v>---0</v>
      </c>
      <c r="E41540">
        <v>0</v>
      </c>
    </row>
    <row r="41541" spans="2:5" ht="13.5" customHeight="1">
      <c r="B41541" t="str">
        <f t="shared" si="649"/>
        <v>---0</v>
      </c>
      <c r="E41541">
        <v>0</v>
      </c>
    </row>
    <row r="41542" spans="2:5" ht="13.5" customHeight="1">
      <c r="B41542" t="str">
        <f t="shared" si="649"/>
        <v>---0</v>
      </c>
      <c r="E41542">
        <v>0</v>
      </c>
    </row>
    <row r="41543" spans="2:5" ht="13.5" customHeight="1">
      <c r="B41543" t="str">
        <f t="shared" si="649"/>
        <v>---0</v>
      </c>
      <c r="E41543">
        <v>0</v>
      </c>
    </row>
    <row r="41544" spans="2:5" ht="13.5" customHeight="1">
      <c r="B41544" t="str">
        <f t="shared" si="649"/>
        <v>---0</v>
      </c>
      <c r="E41544">
        <v>0</v>
      </c>
    </row>
    <row r="41545" spans="2:5" ht="13.5" customHeight="1">
      <c r="B41545" t="str">
        <f t="shared" si="649"/>
        <v>---0</v>
      </c>
      <c r="E41545">
        <v>0</v>
      </c>
    </row>
    <row r="41546" spans="2:5" ht="13.5" customHeight="1">
      <c r="B41546" t="str">
        <f t="shared" si="649"/>
        <v>---0</v>
      </c>
      <c r="E41546">
        <v>0</v>
      </c>
    </row>
    <row r="41547" spans="2:5" ht="13.5" customHeight="1">
      <c r="B41547" t="str">
        <f t="shared" si="649"/>
        <v>---0</v>
      </c>
      <c r="E41547">
        <v>0</v>
      </c>
    </row>
    <row r="41548" spans="2:5" ht="13.5" customHeight="1">
      <c r="B41548" t="str">
        <f t="shared" si="649"/>
        <v>---0</v>
      </c>
      <c r="E41548">
        <v>0</v>
      </c>
    </row>
    <row r="41549" spans="2:5" ht="13.5" customHeight="1">
      <c r="B41549" t="str">
        <f t="shared" si="649"/>
        <v>---0</v>
      </c>
      <c r="E41549">
        <v>0</v>
      </c>
    </row>
    <row r="41550" spans="2:5" ht="13.5" customHeight="1">
      <c r="B41550" t="str">
        <f t="shared" si="649"/>
        <v>---0</v>
      </c>
      <c r="E41550">
        <v>0</v>
      </c>
    </row>
    <row r="41551" spans="2:5" ht="13.5" customHeight="1">
      <c r="B41551" t="str">
        <f t="shared" si="649"/>
        <v>---0</v>
      </c>
      <c r="E41551">
        <v>0</v>
      </c>
    </row>
    <row r="41552" spans="2:5" ht="13.5" customHeight="1">
      <c r="B41552" t="str">
        <f t="shared" si="649"/>
        <v>---0</v>
      </c>
      <c r="E41552">
        <v>0</v>
      </c>
    </row>
    <row r="41553" spans="2:5" ht="13.5" customHeight="1">
      <c r="B41553" t="str">
        <f t="shared" si="649"/>
        <v>---0</v>
      </c>
      <c r="E41553">
        <v>0</v>
      </c>
    </row>
    <row r="41554" spans="2:5" ht="13.5" customHeight="1">
      <c r="B41554" t="str">
        <f t="shared" si="649"/>
        <v>---0</v>
      </c>
      <c r="E41554">
        <v>0</v>
      </c>
    </row>
    <row r="41555" spans="2:5" ht="13.5" customHeight="1">
      <c r="B41555" t="str">
        <f t="shared" si="649"/>
        <v>---0</v>
      </c>
      <c r="E41555">
        <v>0</v>
      </c>
    </row>
    <row r="41556" spans="2:5" ht="13.5" customHeight="1">
      <c r="B41556" t="str">
        <f t="shared" si="649"/>
        <v>---0</v>
      </c>
      <c r="E41556">
        <v>0</v>
      </c>
    </row>
    <row r="41557" spans="2:5" ht="13.5" customHeight="1">
      <c r="B41557" t="str">
        <f t="shared" si="649"/>
        <v>---0</v>
      </c>
      <c r="E41557">
        <v>0</v>
      </c>
    </row>
    <row r="41558" spans="2:5" ht="13.5" customHeight="1">
      <c r="B41558" t="str">
        <f t="shared" si="649"/>
        <v>---0</v>
      </c>
      <c r="E41558">
        <v>0</v>
      </c>
    </row>
    <row r="41559" spans="2:5" ht="13.5" customHeight="1">
      <c r="B41559" t="str">
        <f t="shared" si="649"/>
        <v>---0</v>
      </c>
      <c r="E41559">
        <v>0</v>
      </c>
    </row>
    <row r="41560" spans="2:5" ht="13.5" customHeight="1">
      <c r="B41560" t="str">
        <f t="shared" si="649"/>
        <v>---0</v>
      </c>
      <c r="E41560">
        <v>0</v>
      </c>
    </row>
    <row r="41561" spans="2:5" ht="13.5" customHeight="1">
      <c r="B41561" t="str">
        <f t="shared" si="649"/>
        <v>---0</v>
      </c>
      <c r="E41561">
        <v>0</v>
      </c>
    </row>
    <row r="41562" spans="2:5" ht="13.5" customHeight="1">
      <c r="B41562" t="str">
        <f t="shared" si="649"/>
        <v>---0</v>
      </c>
      <c r="E41562">
        <v>0</v>
      </c>
    </row>
    <row r="41563" spans="2:5" ht="13.5" customHeight="1">
      <c r="B41563" t="str">
        <f t="shared" si="649"/>
        <v>---0</v>
      </c>
      <c r="E41563">
        <v>0</v>
      </c>
    </row>
    <row r="41564" spans="2:5" ht="13.5" customHeight="1">
      <c r="B41564" t="str">
        <f t="shared" si="649"/>
        <v>---0</v>
      </c>
      <c r="E41564">
        <v>0</v>
      </c>
    </row>
    <row r="41565" spans="2:5" ht="13.5" customHeight="1">
      <c r="B41565" t="str">
        <f t="shared" si="649"/>
        <v>---0</v>
      </c>
      <c r="E41565">
        <v>0</v>
      </c>
    </row>
    <row r="41566" spans="2:5" ht="13.5" customHeight="1">
      <c r="B41566" t="str">
        <f t="shared" si="649"/>
        <v>---0</v>
      </c>
      <c r="E41566">
        <v>0</v>
      </c>
    </row>
    <row r="41567" spans="2:5" ht="13.5" customHeight="1">
      <c r="B41567" t="str">
        <f t="shared" si="649"/>
        <v>---0</v>
      </c>
      <c r="E41567">
        <v>0</v>
      </c>
    </row>
    <row r="41568" spans="2:5" ht="13.5" customHeight="1">
      <c r="B41568" t="str">
        <f t="shared" si="649"/>
        <v>---0</v>
      </c>
      <c r="E41568">
        <v>0</v>
      </c>
    </row>
    <row r="41569" spans="2:5" ht="13.5" customHeight="1">
      <c r="B41569" t="str">
        <f t="shared" si="649"/>
        <v>---0</v>
      </c>
      <c r="E41569">
        <v>0</v>
      </c>
    </row>
    <row r="41570" spans="2:5" ht="13.5" customHeight="1">
      <c r="B41570" t="str">
        <f t="shared" si="649"/>
        <v>---0</v>
      </c>
      <c r="E41570">
        <v>0</v>
      </c>
    </row>
    <row r="41571" spans="2:5" ht="13.5" customHeight="1">
      <c r="B41571" t="str">
        <f t="shared" si="649"/>
        <v>---0</v>
      </c>
      <c r="E41571">
        <v>0</v>
      </c>
    </row>
    <row r="41572" spans="2:5" ht="13.5" customHeight="1">
      <c r="B41572" t="str">
        <f t="shared" si="649"/>
        <v>---0</v>
      </c>
      <c r="E41572">
        <v>0</v>
      </c>
    </row>
    <row r="41573" spans="2:5" ht="13.5" customHeight="1">
      <c r="B41573" t="str">
        <f t="shared" si="649"/>
        <v>---0</v>
      </c>
      <c r="E41573">
        <v>0</v>
      </c>
    </row>
    <row r="41574" spans="2:5" ht="13.5" customHeight="1">
      <c r="B41574" t="str">
        <f t="shared" si="649"/>
        <v>---0</v>
      </c>
      <c r="E41574">
        <v>0</v>
      </c>
    </row>
    <row r="41575" spans="2:5" ht="13.5" customHeight="1">
      <c r="B41575" t="str">
        <f t="shared" si="649"/>
        <v>---0</v>
      </c>
      <c r="E41575">
        <v>0</v>
      </c>
    </row>
    <row r="41576" spans="2:5" ht="13.5" customHeight="1">
      <c r="B41576" t="str">
        <f t="shared" si="649"/>
        <v>---0</v>
      </c>
      <c r="E41576">
        <v>0</v>
      </c>
    </row>
    <row r="41577" spans="2:5" ht="13.5" customHeight="1">
      <c r="B41577" t="str">
        <f t="shared" si="649"/>
        <v>---0</v>
      </c>
      <c r="E41577">
        <v>0</v>
      </c>
    </row>
    <row r="41578" spans="2:5" ht="13.5" customHeight="1">
      <c r="B41578" t="str">
        <f t="shared" si="649"/>
        <v>---0</v>
      </c>
      <c r="E41578">
        <v>0</v>
      </c>
    </row>
    <row r="41579" spans="2:5" ht="13.5" customHeight="1">
      <c r="B41579" t="str">
        <f t="shared" si="649"/>
        <v>---0</v>
      </c>
      <c r="E41579">
        <v>0</v>
      </c>
    </row>
    <row r="41580" spans="2:5" ht="13.5" customHeight="1">
      <c r="B41580" t="str">
        <f t="shared" si="649"/>
        <v>---0</v>
      </c>
      <c r="E41580">
        <v>0</v>
      </c>
    </row>
    <row r="41581" spans="2:5" ht="13.5" customHeight="1">
      <c r="B41581" t="str">
        <f t="shared" si="649"/>
        <v>---0</v>
      </c>
      <c r="E41581">
        <v>0</v>
      </c>
    </row>
    <row r="41582" spans="2:5" ht="13.5" customHeight="1">
      <c r="B41582" t="str">
        <f t="shared" si="649"/>
        <v>---0</v>
      </c>
      <c r="E41582">
        <v>0</v>
      </c>
    </row>
    <row r="41583" spans="2:5" ht="13.5" customHeight="1">
      <c r="B41583" t="str">
        <f t="shared" si="649"/>
        <v>---0</v>
      </c>
      <c r="E41583">
        <v>0</v>
      </c>
    </row>
    <row r="41584" spans="2:5" ht="13.5" customHeight="1">
      <c r="B41584" t="str">
        <f t="shared" si="649"/>
        <v>---0</v>
      </c>
      <c r="E41584">
        <v>0</v>
      </c>
    </row>
    <row r="41585" spans="2:5" ht="13.5" customHeight="1">
      <c r="B41585" t="str">
        <f t="shared" si="649"/>
        <v>---0</v>
      </c>
      <c r="E41585">
        <v>0</v>
      </c>
    </row>
    <row r="41586" spans="2:5" ht="13.5" customHeight="1">
      <c r="B41586" t="str">
        <f t="shared" si="649"/>
        <v>---0</v>
      </c>
      <c r="E41586">
        <v>0</v>
      </c>
    </row>
    <row r="41587" spans="2:5" ht="13.5" customHeight="1">
      <c r="B41587" t="str">
        <f t="shared" si="649"/>
        <v>---0</v>
      </c>
      <c r="E41587">
        <v>0</v>
      </c>
    </row>
    <row r="41588" spans="2:5" ht="13.5" customHeight="1">
      <c r="B41588" t="str">
        <f t="shared" si="649"/>
        <v>---0</v>
      </c>
      <c r="E41588">
        <v>0</v>
      </c>
    </row>
    <row r="41589" spans="2:5" ht="13.5" customHeight="1">
      <c r="B41589" t="str">
        <f t="shared" si="649"/>
        <v>---0</v>
      </c>
      <c r="E41589">
        <v>0</v>
      </c>
    </row>
    <row r="41590" spans="2:5" ht="13.5" customHeight="1">
      <c r="B41590" t="str">
        <f t="shared" si="649"/>
        <v>---0</v>
      </c>
      <c r="E41590">
        <v>0</v>
      </c>
    </row>
    <row r="41591" spans="2:5" ht="13.5" customHeight="1">
      <c r="B41591" t="str">
        <f t="shared" si="649"/>
        <v>---0</v>
      </c>
      <c r="E41591">
        <v>0</v>
      </c>
    </row>
    <row r="41592" spans="2:5" ht="13.5" customHeight="1">
      <c r="B41592" t="str">
        <f t="shared" si="649"/>
        <v>---0</v>
      </c>
      <c r="E41592">
        <v>0</v>
      </c>
    </row>
    <row r="41593" spans="2:5" ht="13.5" customHeight="1">
      <c r="B41593" t="str">
        <f t="shared" si="649"/>
        <v>---0</v>
      </c>
      <c r="E41593">
        <v>0</v>
      </c>
    </row>
    <row r="41594" spans="2:5" ht="13.5" customHeight="1">
      <c r="B41594" t="str">
        <f t="shared" si="649"/>
        <v>---0</v>
      </c>
      <c r="E41594">
        <v>0</v>
      </c>
    </row>
    <row r="41595" spans="2:5" ht="13.5" customHeight="1">
      <c r="B41595" t="str">
        <f t="shared" si="649"/>
        <v>---0</v>
      </c>
      <c r="E41595">
        <v>0</v>
      </c>
    </row>
    <row r="41596" spans="2:5" ht="13.5" customHeight="1">
      <c r="B41596" t="str">
        <f t="shared" si="649"/>
        <v>---0</v>
      </c>
      <c r="E41596">
        <v>0</v>
      </c>
    </row>
    <row r="41597" spans="2:5" ht="13.5" customHeight="1">
      <c r="B41597" t="str">
        <f t="shared" si="649"/>
        <v>---0</v>
      </c>
      <c r="E41597">
        <v>0</v>
      </c>
    </row>
    <row r="41598" spans="2:5" ht="13.5" customHeight="1">
      <c r="B41598" t="str">
        <f t="shared" si="649"/>
        <v>---0</v>
      </c>
      <c r="E41598">
        <v>0</v>
      </c>
    </row>
    <row r="41599" spans="2:5" ht="13.5" customHeight="1">
      <c r="B41599" t="str">
        <f t="shared" si="649"/>
        <v>---0</v>
      </c>
      <c r="E41599">
        <v>0</v>
      </c>
    </row>
    <row r="41600" spans="2:5" ht="13.5" customHeight="1">
      <c r="B41600" t="str">
        <f t="shared" si="649"/>
        <v>---0</v>
      </c>
      <c r="E41600">
        <v>0</v>
      </c>
    </row>
    <row r="41601" spans="2:5" ht="13.5" customHeight="1">
      <c r="B41601" t="str">
        <f t="shared" si="649"/>
        <v>---0</v>
      </c>
      <c r="E41601">
        <v>0</v>
      </c>
    </row>
    <row r="41602" spans="2:5" ht="13.5" customHeight="1">
      <c r="B41602" t="str">
        <f t="shared" si="649"/>
        <v>---0</v>
      </c>
      <c r="E41602">
        <v>0</v>
      </c>
    </row>
    <row r="41603" spans="2:5" ht="13.5" customHeight="1">
      <c r="B41603" t="str">
        <f t="shared" ref="B41603:B41666" si="650">A41603&amp;"---"&amp;E41603</f>
        <v>---0</v>
      </c>
      <c r="E41603">
        <v>0</v>
      </c>
    </row>
    <row r="41604" spans="2:5" ht="13.5" customHeight="1">
      <c r="B41604" t="str">
        <f t="shared" si="650"/>
        <v>---0</v>
      </c>
      <c r="E41604">
        <v>0</v>
      </c>
    </row>
    <row r="41605" spans="2:5" ht="13.5" customHeight="1">
      <c r="B41605" t="str">
        <f t="shared" si="650"/>
        <v>---0</v>
      </c>
      <c r="E41605">
        <v>0</v>
      </c>
    </row>
    <row r="41606" spans="2:5" ht="13.5" customHeight="1">
      <c r="B41606" t="str">
        <f t="shared" si="650"/>
        <v>---0</v>
      </c>
      <c r="E41606">
        <v>0</v>
      </c>
    </row>
    <row r="41607" spans="2:5" ht="13.5" customHeight="1">
      <c r="B41607" t="str">
        <f t="shared" si="650"/>
        <v>---0</v>
      </c>
      <c r="E41607">
        <v>0</v>
      </c>
    </row>
    <row r="41608" spans="2:5" ht="13.5" customHeight="1">
      <c r="B41608" t="str">
        <f t="shared" si="650"/>
        <v>---0</v>
      </c>
      <c r="E41608">
        <v>0</v>
      </c>
    </row>
    <row r="41609" spans="2:5" ht="13.5" customHeight="1">
      <c r="B41609" t="str">
        <f t="shared" si="650"/>
        <v>---0</v>
      </c>
      <c r="E41609">
        <v>0</v>
      </c>
    </row>
    <row r="41610" spans="2:5" ht="13.5" customHeight="1">
      <c r="B41610" t="str">
        <f t="shared" si="650"/>
        <v>---0</v>
      </c>
      <c r="E41610">
        <v>0</v>
      </c>
    </row>
    <row r="41611" spans="2:5" ht="13.5" customHeight="1">
      <c r="B41611" t="str">
        <f t="shared" si="650"/>
        <v>---0</v>
      </c>
      <c r="E41611">
        <v>0</v>
      </c>
    </row>
    <row r="41612" spans="2:5" ht="13.5" customHeight="1">
      <c r="B41612" t="str">
        <f t="shared" si="650"/>
        <v>---0</v>
      </c>
      <c r="E41612">
        <v>0</v>
      </c>
    </row>
    <row r="41613" spans="2:5" ht="13.5" customHeight="1">
      <c r="B41613" t="str">
        <f t="shared" si="650"/>
        <v>---0</v>
      </c>
      <c r="E41613">
        <v>0</v>
      </c>
    </row>
    <row r="41614" spans="2:5" ht="13.5" customHeight="1">
      <c r="B41614" t="str">
        <f t="shared" si="650"/>
        <v>---0</v>
      </c>
      <c r="E41614">
        <v>0</v>
      </c>
    </row>
    <row r="41615" spans="2:5" ht="13.5" customHeight="1">
      <c r="B41615" t="str">
        <f t="shared" si="650"/>
        <v>---0</v>
      </c>
      <c r="E41615">
        <v>0</v>
      </c>
    </row>
    <row r="41616" spans="2:5" ht="13.5" customHeight="1">
      <c r="B41616" t="str">
        <f t="shared" si="650"/>
        <v>---0</v>
      </c>
      <c r="E41616">
        <v>0</v>
      </c>
    </row>
    <row r="41617" spans="2:5" ht="13.5" customHeight="1">
      <c r="B41617" t="str">
        <f t="shared" si="650"/>
        <v>---0</v>
      </c>
      <c r="E41617">
        <v>0</v>
      </c>
    </row>
    <row r="41618" spans="2:5" ht="13.5" customHeight="1">
      <c r="B41618" t="str">
        <f t="shared" si="650"/>
        <v>---0</v>
      </c>
      <c r="E41618">
        <v>0</v>
      </c>
    </row>
    <row r="41619" spans="2:5" ht="13.5" customHeight="1">
      <c r="B41619" t="str">
        <f t="shared" si="650"/>
        <v>---0</v>
      </c>
      <c r="E41619">
        <v>0</v>
      </c>
    </row>
    <row r="41620" spans="2:5" ht="13.5" customHeight="1">
      <c r="B41620" t="str">
        <f t="shared" si="650"/>
        <v>---0</v>
      </c>
      <c r="E41620">
        <v>0</v>
      </c>
    </row>
    <row r="41621" spans="2:5" ht="13.5" customHeight="1">
      <c r="B41621" t="str">
        <f t="shared" si="650"/>
        <v>---0</v>
      </c>
      <c r="E41621">
        <v>0</v>
      </c>
    </row>
    <row r="41622" spans="2:5" ht="13.5" customHeight="1">
      <c r="B41622" t="str">
        <f t="shared" si="650"/>
        <v>---0</v>
      </c>
      <c r="E41622">
        <v>0</v>
      </c>
    </row>
    <row r="41623" spans="2:5" ht="13.5" customHeight="1">
      <c r="B41623" t="str">
        <f t="shared" si="650"/>
        <v>---0</v>
      </c>
      <c r="E41623">
        <v>0</v>
      </c>
    </row>
    <row r="41624" spans="2:5" ht="13.5" customHeight="1">
      <c r="B41624" t="str">
        <f t="shared" si="650"/>
        <v>---0</v>
      </c>
      <c r="E41624">
        <v>0</v>
      </c>
    </row>
    <row r="41625" spans="2:5" ht="13.5" customHeight="1">
      <c r="B41625" t="str">
        <f t="shared" si="650"/>
        <v>---0</v>
      </c>
      <c r="E41625">
        <v>0</v>
      </c>
    </row>
    <row r="41626" spans="2:5" ht="13.5" customHeight="1">
      <c r="B41626" t="str">
        <f t="shared" si="650"/>
        <v>---0</v>
      </c>
      <c r="E41626">
        <v>0</v>
      </c>
    </row>
    <row r="41627" spans="2:5" ht="13.5" customHeight="1">
      <c r="B41627" t="str">
        <f t="shared" si="650"/>
        <v>---0</v>
      </c>
      <c r="E41627">
        <v>0</v>
      </c>
    </row>
    <row r="41628" spans="2:5" ht="13.5" customHeight="1">
      <c r="B41628" t="str">
        <f t="shared" si="650"/>
        <v>---0</v>
      </c>
      <c r="E41628">
        <v>0</v>
      </c>
    </row>
    <row r="41629" spans="2:5" ht="13.5" customHeight="1">
      <c r="B41629" t="str">
        <f t="shared" si="650"/>
        <v>---0</v>
      </c>
      <c r="E41629">
        <v>0</v>
      </c>
    </row>
    <row r="41630" spans="2:5" ht="13.5" customHeight="1">
      <c r="B41630" t="str">
        <f t="shared" si="650"/>
        <v>---0</v>
      </c>
      <c r="E41630">
        <v>0</v>
      </c>
    </row>
    <row r="41631" spans="2:5" ht="13.5" customHeight="1">
      <c r="B41631" t="str">
        <f t="shared" si="650"/>
        <v>---0</v>
      </c>
      <c r="E41631">
        <v>0</v>
      </c>
    </row>
    <row r="41632" spans="2:5" ht="13.5" customHeight="1">
      <c r="B41632" t="str">
        <f t="shared" si="650"/>
        <v>---0</v>
      </c>
      <c r="E41632">
        <v>0</v>
      </c>
    </row>
    <row r="41633" spans="2:5" ht="13.5" customHeight="1">
      <c r="B41633" t="str">
        <f t="shared" si="650"/>
        <v>---0</v>
      </c>
      <c r="E41633">
        <v>0</v>
      </c>
    </row>
    <row r="41634" spans="2:5" ht="13.5" customHeight="1">
      <c r="B41634" t="str">
        <f t="shared" si="650"/>
        <v>---0</v>
      </c>
      <c r="E41634">
        <v>0</v>
      </c>
    </row>
    <row r="41635" spans="2:5" ht="13.5" customHeight="1">
      <c r="B41635" t="str">
        <f t="shared" si="650"/>
        <v>---0</v>
      </c>
      <c r="E41635">
        <v>0</v>
      </c>
    </row>
    <row r="41636" spans="2:5" ht="13.5" customHeight="1">
      <c r="B41636" t="str">
        <f t="shared" si="650"/>
        <v>---0</v>
      </c>
      <c r="E41636">
        <v>0</v>
      </c>
    </row>
    <row r="41637" spans="2:5" ht="13.5" customHeight="1">
      <c r="B41637" t="str">
        <f t="shared" si="650"/>
        <v>---0</v>
      </c>
      <c r="E41637">
        <v>0</v>
      </c>
    </row>
    <row r="41638" spans="2:5" ht="13.5" customHeight="1">
      <c r="B41638" t="str">
        <f t="shared" si="650"/>
        <v>---0</v>
      </c>
      <c r="E41638">
        <v>0</v>
      </c>
    </row>
    <row r="41639" spans="2:5" ht="13.5" customHeight="1">
      <c r="B41639" t="str">
        <f t="shared" si="650"/>
        <v>---0</v>
      </c>
      <c r="E41639">
        <v>0</v>
      </c>
    </row>
    <row r="41640" spans="2:5" ht="13.5" customHeight="1">
      <c r="B41640" t="str">
        <f t="shared" si="650"/>
        <v>---0</v>
      </c>
      <c r="E41640">
        <v>0</v>
      </c>
    </row>
    <row r="41641" spans="2:5" ht="13.5" customHeight="1">
      <c r="B41641" t="str">
        <f t="shared" si="650"/>
        <v>---0</v>
      </c>
      <c r="E41641">
        <v>0</v>
      </c>
    </row>
    <row r="41642" spans="2:5" ht="13.5" customHeight="1">
      <c r="B41642" t="str">
        <f t="shared" si="650"/>
        <v>---0</v>
      </c>
      <c r="E41642">
        <v>0</v>
      </c>
    </row>
    <row r="41643" spans="2:5" ht="13.5" customHeight="1">
      <c r="B41643" t="str">
        <f t="shared" si="650"/>
        <v>---0</v>
      </c>
      <c r="E41643">
        <v>0</v>
      </c>
    </row>
    <row r="41644" spans="2:5" ht="13.5" customHeight="1">
      <c r="B41644" t="str">
        <f t="shared" si="650"/>
        <v>---0</v>
      </c>
      <c r="E41644">
        <v>0</v>
      </c>
    </row>
    <row r="41645" spans="2:5" ht="13.5" customHeight="1">
      <c r="B41645" t="str">
        <f t="shared" si="650"/>
        <v>---0</v>
      </c>
      <c r="E41645">
        <v>0</v>
      </c>
    </row>
    <row r="41646" spans="2:5" ht="13.5" customHeight="1">
      <c r="B41646" t="str">
        <f t="shared" si="650"/>
        <v>---0</v>
      </c>
      <c r="E41646">
        <v>0</v>
      </c>
    </row>
    <row r="41647" spans="2:5" ht="13.5" customHeight="1">
      <c r="B41647" t="str">
        <f t="shared" si="650"/>
        <v>---0</v>
      </c>
      <c r="E41647">
        <v>0</v>
      </c>
    </row>
    <row r="41648" spans="2:5" ht="13.5" customHeight="1">
      <c r="B41648" t="str">
        <f t="shared" si="650"/>
        <v>---0</v>
      </c>
      <c r="E41648">
        <v>0</v>
      </c>
    </row>
    <row r="41649" spans="2:5" ht="13.5" customHeight="1">
      <c r="B41649" t="str">
        <f t="shared" si="650"/>
        <v>---0</v>
      </c>
      <c r="E41649">
        <v>0</v>
      </c>
    </row>
    <row r="41650" spans="2:5" ht="13.5" customHeight="1">
      <c r="B41650" t="str">
        <f t="shared" si="650"/>
        <v>---0</v>
      </c>
      <c r="E41650">
        <v>0</v>
      </c>
    </row>
    <row r="41651" spans="2:5" ht="13.5" customHeight="1">
      <c r="B41651" t="str">
        <f t="shared" si="650"/>
        <v>---0</v>
      </c>
      <c r="E41651">
        <v>0</v>
      </c>
    </row>
    <row r="41652" spans="2:5" ht="13.5" customHeight="1">
      <c r="B41652" t="str">
        <f t="shared" si="650"/>
        <v>---0</v>
      </c>
      <c r="E41652">
        <v>0</v>
      </c>
    </row>
    <row r="41653" spans="2:5" ht="13.5" customHeight="1">
      <c r="B41653" t="str">
        <f t="shared" si="650"/>
        <v>---0</v>
      </c>
      <c r="E41653">
        <v>0</v>
      </c>
    </row>
    <row r="41654" spans="2:5" ht="13.5" customHeight="1">
      <c r="B41654" t="str">
        <f t="shared" si="650"/>
        <v>---0</v>
      </c>
      <c r="E41654">
        <v>0</v>
      </c>
    </row>
    <row r="41655" spans="2:5" ht="13.5" customHeight="1">
      <c r="B41655" t="str">
        <f t="shared" si="650"/>
        <v>---0</v>
      </c>
      <c r="E41655">
        <v>0</v>
      </c>
    </row>
    <row r="41656" spans="2:5" ht="13.5" customHeight="1">
      <c r="B41656" t="str">
        <f t="shared" si="650"/>
        <v>---0</v>
      </c>
      <c r="E41656">
        <v>0</v>
      </c>
    </row>
    <row r="41657" spans="2:5" ht="13.5" customHeight="1">
      <c r="B41657" t="str">
        <f t="shared" si="650"/>
        <v>---0</v>
      </c>
      <c r="E41657">
        <v>0</v>
      </c>
    </row>
    <row r="41658" spans="2:5" ht="13.5" customHeight="1">
      <c r="B41658" t="str">
        <f t="shared" si="650"/>
        <v>---0</v>
      </c>
      <c r="E41658">
        <v>0</v>
      </c>
    </row>
    <row r="41659" spans="2:5" ht="13.5" customHeight="1">
      <c r="B41659" t="str">
        <f t="shared" si="650"/>
        <v>---0</v>
      </c>
      <c r="E41659">
        <v>0</v>
      </c>
    </row>
    <row r="41660" spans="2:5" ht="13.5" customHeight="1">
      <c r="B41660" t="str">
        <f t="shared" si="650"/>
        <v>---0</v>
      </c>
      <c r="E41660">
        <v>0</v>
      </c>
    </row>
    <row r="41661" spans="2:5" ht="13.5" customHeight="1">
      <c r="B41661" t="str">
        <f t="shared" si="650"/>
        <v>---0</v>
      </c>
      <c r="E41661">
        <v>0</v>
      </c>
    </row>
    <row r="41662" spans="2:5" ht="13.5" customHeight="1">
      <c r="B41662" t="str">
        <f t="shared" si="650"/>
        <v>---0</v>
      </c>
      <c r="E41662">
        <v>0</v>
      </c>
    </row>
    <row r="41663" spans="2:5" ht="13.5" customHeight="1">
      <c r="B41663" t="str">
        <f t="shared" si="650"/>
        <v>---0</v>
      </c>
      <c r="E41663">
        <v>0</v>
      </c>
    </row>
    <row r="41664" spans="2:5" ht="13.5" customHeight="1">
      <c r="B41664" t="str">
        <f t="shared" si="650"/>
        <v>---0</v>
      </c>
      <c r="E41664">
        <v>0</v>
      </c>
    </row>
    <row r="41665" spans="2:5" ht="13.5" customHeight="1">
      <c r="B41665" t="str">
        <f t="shared" si="650"/>
        <v>---0</v>
      </c>
      <c r="E41665">
        <v>0</v>
      </c>
    </row>
    <row r="41666" spans="2:5" ht="13.5" customHeight="1">
      <c r="B41666" t="str">
        <f t="shared" si="650"/>
        <v>---0</v>
      </c>
      <c r="E41666">
        <v>0</v>
      </c>
    </row>
    <row r="41667" spans="2:5" ht="13.5" customHeight="1">
      <c r="B41667" t="str">
        <f t="shared" ref="B41667:B41730" si="651">A41667&amp;"---"&amp;E41667</f>
        <v>---0</v>
      </c>
      <c r="E41667">
        <v>0</v>
      </c>
    </row>
    <row r="41668" spans="2:5" ht="13.5" customHeight="1">
      <c r="B41668" t="str">
        <f t="shared" si="651"/>
        <v>---0</v>
      </c>
      <c r="E41668">
        <v>0</v>
      </c>
    </row>
    <row r="41669" spans="2:5" ht="13.5" customHeight="1">
      <c r="B41669" t="str">
        <f t="shared" si="651"/>
        <v>---0</v>
      </c>
      <c r="E41669">
        <v>0</v>
      </c>
    </row>
    <row r="41670" spans="2:5" ht="13.5" customHeight="1">
      <c r="B41670" t="str">
        <f t="shared" si="651"/>
        <v>---0</v>
      </c>
      <c r="E41670">
        <v>0</v>
      </c>
    </row>
    <row r="41671" spans="2:5" ht="13.5" customHeight="1">
      <c r="B41671" t="str">
        <f t="shared" si="651"/>
        <v>---0</v>
      </c>
      <c r="E41671">
        <v>0</v>
      </c>
    </row>
    <row r="41672" spans="2:5" ht="13.5" customHeight="1">
      <c r="B41672" t="str">
        <f t="shared" si="651"/>
        <v>---0</v>
      </c>
      <c r="E41672">
        <v>0</v>
      </c>
    </row>
    <row r="41673" spans="2:5" ht="13.5" customHeight="1">
      <c r="B41673" t="str">
        <f t="shared" si="651"/>
        <v>---0</v>
      </c>
      <c r="E41673">
        <v>0</v>
      </c>
    </row>
    <row r="41674" spans="2:5" ht="13.5" customHeight="1">
      <c r="B41674" t="str">
        <f t="shared" si="651"/>
        <v>---0</v>
      </c>
      <c r="E41674">
        <v>0</v>
      </c>
    </row>
    <row r="41675" spans="2:5" ht="13.5" customHeight="1">
      <c r="B41675" t="str">
        <f t="shared" si="651"/>
        <v>---0</v>
      </c>
      <c r="E41675">
        <v>0</v>
      </c>
    </row>
    <row r="41676" spans="2:5" ht="13.5" customHeight="1">
      <c r="B41676" t="str">
        <f t="shared" si="651"/>
        <v>---0</v>
      </c>
      <c r="E41676">
        <v>0</v>
      </c>
    </row>
    <row r="41677" spans="2:5" ht="13.5" customHeight="1">
      <c r="B41677" t="str">
        <f t="shared" si="651"/>
        <v>---0</v>
      </c>
      <c r="E41677">
        <v>0</v>
      </c>
    </row>
    <row r="41678" spans="2:5" ht="13.5" customHeight="1">
      <c r="B41678" t="str">
        <f t="shared" si="651"/>
        <v>---0</v>
      </c>
      <c r="E41678">
        <v>0</v>
      </c>
    </row>
    <row r="41679" spans="2:5" ht="13.5" customHeight="1">
      <c r="B41679" t="str">
        <f t="shared" si="651"/>
        <v>---0</v>
      </c>
      <c r="E41679">
        <v>0</v>
      </c>
    </row>
    <row r="41680" spans="2:5" ht="13.5" customHeight="1">
      <c r="B41680" t="str">
        <f t="shared" si="651"/>
        <v>---0</v>
      </c>
      <c r="E41680">
        <v>0</v>
      </c>
    </row>
    <row r="41681" spans="2:5" ht="13.5" customHeight="1">
      <c r="B41681" t="str">
        <f t="shared" si="651"/>
        <v>---0</v>
      </c>
      <c r="E41681">
        <v>0</v>
      </c>
    </row>
    <row r="41682" spans="2:5" ht="13.5" customHeight="1">
      <c r="B41682" t="str">
        <f t="shared" si="651"/>
        <v>---0</v>
      </c>
      <c r="E41682">
        <v>0</v>
      </c>
    </row>
    <row r="41683" spans="2:5" ht="13.5" customHeight="1">
      <c r="B41683" t="str">
        <f t="shared" si="651"/>
        <v>---0</v>
      </c>
      <c r="E41683">
        <v>0</v>
      </c>
    </row>
    <row r="41684" spans="2:5" ht="13.5" customHeight="1">
      <c r="B41684" t="str">
        <f t="shared" si="651"/>
        <v>---0</v>
      </c>
      <c r="E41684">
        <v>0</v>
      </c>
    </row>
    <row r="41685" spans="2:5" ht="13.5" customHeight="1">
      <c r="B41685" t="str">
        <f t="shared" si="651"/>
        <v>---0</v>
      </c>
      <c r="E41685">
        <v>0</v>
      </c>
    </row>
    <row r="41686" spans="2:5" ht="13.5" customHeight="1">
      <c r="B41686" t="str">
        <f t="shared" si="651"/>
        <v>---0</v>
      </c>
      <c r="E41686">
        <v>0</v>
      </c>
    </row>
    <row r="41687" spans="2:5" ht="13.5" customHeight="1">
      <c r="B41687" t="str">
        <f t="shared" si="651"/>
        <v>---0</v>
      </c>
      <c r="E41687">
        <v>0</v>
      </c>
    </row>
    <row r="41688" spans="2:5" ht="13.5" customHeight="1">
      <c r="B41688" t="str">
        <f t="shared" si="651"/>
        <v>---0</v>
      </c>
      <c r="E41688">
        <v>0</v>
      </c>
    </row>
    <row r="41689" spans="2:5" ht="13.5" customHeight="1">
      <c r="B41689" t="str">
        <f t="shared" si="651"/>
        <v>---0</v>
      </c>
      <c r="E41689">
        <v>0</v>
      </c>
    </row>
    <row r="41690" spans="2:5" ht="13.5" customHeight="1">
      <c r="B41690" t="str">
        <f t="shared" si="651"/>
        <v>---0</v>
      </c>
      <c r="E41690">
        <v>0</v>
      </c>
    </row>
    <row r="41691" spans="2:5" ht="13.5" customHeight="1">
      <c r="B41691" t="str">
        <f t="shared" si="651"/>
        <v>---0</v>
      </c>
      <c r="E41691">
        <v>0</v>
      </c>
    </row>
    <row r="41692" spans="2:5" ht="13.5" customHeight="1">
      <c r="B41692" t="str">
        <f t="shared" si="651"/>
        <v>---0</v>
      </c>
      <c r="E41692">
        <v>0</v>
      </c>
    </row>
    <row r="41693" spans="2:5" ht="13.5" customHeight="1">
      <c r="B41693" t="str">
        <f t="shared" si="651"/>
        <v>---0</v>
      </c>
      <c r="E41693">
        <v>0</v>
      </c>
    </row>
    <row r="41694" spans="2:5" ht="13.5" customHeight="1">
      <c r="B41694" t="str">
        <f t="shared" si="651"/>
        <v>---0</v>
      </c>
      <c r="E41694">
        <v>0</v>
      </c>
    </row>
    <row r="41695" spans="2:5" ht="13.5" customHeight="1">
      <c r="B41695" t="str">
        <f t="shared" si="651"/>
        <v>---0</v>
      </c>
      <c r="E41695">
        <v>0</v>
      </c>
    </row>
    <row r="41696" spans="2:5" ht="13.5" customHeight="1">
      <c r="B41696" t="str">
        <f t="shared" si="651"/>
        <v>---0</v>
      </c>
      <c r="E41696">
        <v>0</v>
      </c>
    </row>
    <row r="41697" spans="2:5" ht="13.5" customHeight="1">
      <c r="B41697" t="str">
        <f t="shared" si="651"/>
        <v>---0</v>
      </c>
      <c r="E41697">
        <v>0</v>
      </c>
    </row>
    <row r="41698" spans="2:5" ht="13.5" customHeight="1">
      <c r="B41698" t="str">
        <f t="shared" si="651"/>
        <v>---0</v>
      </c>
      <c r="E41698">
        <v>0</v>
      </c>
    </row>
    <row r="41699" spans="2:5" ht="13.5" customHeight="1">
      <c r="B41699" t="str">
        <f t="shared" si="651"/>
        <v>---0</v>
      </c>
      <c r="E41699">
        <v>0</v>
      </c>
    </row>
    <row r="41700" spans="2:5" ht="13.5" customHeight="1">
      <c r="B41700" t="str">
        <f t="shared" si="651"/>
        <v>---0</v>
      </c>
      <c r="E41700">
        <v>0</v>
      </c>
    </row>
    <row r="41701" spans="2:5" ht="13.5" customHeight="1">
      <c r="B41701" t="str">
        <f t="shared" si="651"/>
        <v>---0</v>
      </c>
      <c r="E41701">
        <v>0</v>
      </c>
    </row>
    <row r="41702" spans="2:5" ht="13.5" customHeight="1">
      <c r="B41702" t="str">
        <f t="shared" si="651"/>
        <v>---0</v>
      </c>
      <c r="E41702">
        <v>0</v>
      </c>
    </row>
    <row r="41703" spans="2:5" ht="13.5" customHeight="1">
      <c r="B41703" t="str">
        <f t="shared" si="651"/>
        <v>---0</v>
      </c>
      <c r="E41703">
        <v>0</v>
      </c>
    </row>
    <row r="41704" spans="2:5" ht="13.5" customHeight="1">
      <c r="B41704" t="str">
        <f t="shared" si="651"/>
        <v>---0</v>
      </c>
      <c r="E41704">
        <v>0</v>
      </c>
    </row>
    <row r="41705" spans="2:5" ht="13.5" customHeight="1">
      <c r="B41705" t="str">
        <f t="shared" si="651"/>
        <v>---0</v>
      </c>
      <c r="E41705">
        <v>0</v>
      </c>
    </row>
    <row r="41706" spans="2:5" ht="13.5" customHeight="1">
      <c r="B41706" t="str">
        <f t="shared" si="651"/>
        <v>---0</v>
      </c>
      <c r="E41706">
        <v>0</v>
      </c>
    </row>
    <row r="41707" spans="2:5" ht="13.5" customHeight="1">
      <c r="B41707" t="str">
        <f t="shared" si="651"/>
        <v>---0</v>
      </c>
      <c r="E41707">
        <v>0</v>
      </c>
    </row>
    <row r="41708" spans="2:5" ht="13.5" customHeight="1">
      <c r="B41708" t="str">
        <f t="shared" si="651"/>
        <v>---0</v>
      </c>
      <c r="E41708">
        <v>0</v>
      </c>
    </row>
    <row r="41709" spans="2:5" ht="13.5" customHeight="1">
      <c r="B41709" t="str">
        <f t="shared" si="651"/>
        <v>---0</v>
      </c>
      <c r="E41709">
        <v>0</v>
      </c>
    </row>
    <row r="41710" spans="2:5" ht="13.5" customHeight="1">
      <c r="B41710" t="str">
        <f t="shared" si="651"/>
        <v>---0</v>
      </c>
      <c r="E41710">
        <v>0</v>
      </c>
    </row>
    <row r="41711" spans="2:5" ht="13.5" customHeight="1">
      <c r="B41711" t="str">
        <f t="shared" si="651"/>
        <v>---0</v>
      </c>
      <c r="E41711">
        <v>0</v>
      </c>
    </row>
    <row r="41712" spans="2:5" ht="13.5" customHeight="1">
      <c r="B41712" t="str">
        <f t="shared" si="651"/>
        <v>---0</v>
      </c>
      <c r="E41712">
        <v>0</v>
      </c>
    </row>
    <row r="41713" spans="2:5" ht="13.5" customHeight="1">
      <c r="B41713" t="str">
        <f t="shared" si="651"/>
        <v>---0</v>
      </c>
      <c r="E41713">
        <v>0</v>
      </c>
    </row>
    <row r="41714" spans="2:5" ht="13.5" customHeight="1">
      <c r="B41714" t="str">
        <f t="shared" si="651"/>
        <v>---0</v>
      </c>
      <c r="E41714">
        <v>0</v>
      </c>
    </row>
    <row r="41715" spans="2:5" ht="13.5" customHeight="1">
      <c r="B41715" t="str">
        <f t="shared" si="651"/>
        <v>---0</v>
      </c>
      <c r="E41715">
        <v>0</v>
      </c>
    </row>
    <row r="41716" spans="2:5" ht="13.5" customHeight="1">
      <c r="B41716" t="str">
        <f t="shared" si="651"/>
        <v>---0</v>
      </c>
      <c r="E41716">
        <v>0</v>
      </c>
    </row>
    <row r="41717" spans="2:5" ht="13.5" customHeight="1">
      <c r="B41717" t="str">
        <f t="shared" si="651"/>
        <v>---0</v>
      </c>
      <c r="E41717">
        <v>0</v>
      </c>
    </row>
    <row r="41718" spans="2:5" ht="13.5" customHeight="1">
      <c r="B41718" t="str">
        <f t="shared" si="651"/>
        <v>---0</v>
      </c>
      <c r="E41718">
        <v>0</v>
      </c>
    </row>
    <row r="41719" spans="2:5" ht="13.5" customHeight="1">
      <c r="B41719" t="str">
        <f t="shared" si="651"/>
        <v>---0</v>
      </c>
      <c r="E41719">
        <v>0</v>
      </c>
    </row>
    <row r="41720" spans="2:5" ht="13.5" customHeight="1">
      <c r="B41720" t="str">
        <f t="shared" si="651"/>
        <v>---0</v>
      </c>
      <c r="E41720">
        <v>0</v>
      </c>
    </row>
    <row r="41721" spans="2:5" ht="13.5" customHeight="1">
      <c r="B41721" t="str">
        <f t="shared" si="651"/>
        <v>---0</v>
      </c>
      <c r="E41721">
        <v>0</v>
      </c>
    </row>
    <row r="41722" spans="2:5" ht="13.5" customHeight="1">
      <c r="B41722" t="str">
        <f t="shared" si="651"/>
        <v>---0</v>
      </c>
      <c r="E41722">
        <v>0</v>
      </c>
    </row>
    <row r="41723" spans="2:5" ht="13.5" customHeight="1">
      <c r="B41723" t="str">
        <f t="shared" si="651"/>
        <v>---0</v>
      </c>
      <c r="E41723">
        <v>0</v>
      </c>
    </row>
    <row r="41724" spans="2:5" ht="13.5" customHeight="1">
      <c r="B41724" t="str">
        <f t="shared" si="651"/>
        <v>---0</v>
      </c>
      <c r="E41724">
        <v>0</v>
      </c>
    </row>
    <row r="41725" spans="2:5" ht="13.5" customHeight="1">
      <c r="B41725" t="str">
        <f t="shared" si="651"/>
        <v>---0</v>
      </c>
      <c r="E41725">
        <v>0</v>
      </c>
    </row>
    <row r="41726" spans="2:5" ht="13.5" customHeight="1">
      <c r="B41726" t="str">
        <f t="shared" si="651"/>
        <v>---0</v>
      </c>
      <c r="E41726">
        <v>0</v>
      </c>
    </row>
    <row r="41727" spans="2:5" ht="13.5" customHeight="1">
      <c r="B41727" t="str">
        <f t="shared" si="651"/>
        <v>---0</v>
      </c>
      <c r="E41727">
        <v>0</v>
      </c>
    </row>
    <row r="41728" spans="2:5" ht="13.5" customHeight="1">
      <c r="B41728" t="str">
        <f t="shared" si="651"/>
        <v>---0</v>
      </c>
      <c r="E41728">
        <v>0</v>
      </c>
    </row>
    <row r="41729" spans="2:5" ht="13.5" customHeight="1">
      <c r="B41729" t="str">
        <f t="shared" si="651"/>
        <v>---0</v>
      </c>
      <c r="E41729">
        <v>0</v>
      </c>
    </row>
    <row r="41730" spans="2:5" ht="13.5" customHeight="1">
      <c r="B41730" t="str">
        <f t="shared" si="651"/>
        <v>---0</v>
      </c>
      <c r="E41730">
        <v>0</v>
      </c>
    </row>
    <row r="41731" spans="2:5" ht="13.5" customHeight="1">
      <c r="B41731" t="str">
        <f t="shared" ref="B41731:B41794" si="652">A41731&amp;"---"&amp;E41731</f>
        <v>---0</v>
      </c>
      <c r="E41731">
        <v>0</v>
      </c>
    </row>
    <row r="41732" spans="2:5" ht="13.5" customHeight="1">
      <c r="B41732" t="str">
        <f t="shared" si="652"/>
        <v>---0</v>
      </c>
      <c r="E41732">
        <v>0</v>
      </c>
    </row>
    <row r="41733" spans="2:5" ht="13.5" customHeight="1">
      <c r="B41733" t="str">
        <f t="shared" si="652"/>
        <v>---0</v>
      </c>
      <c r="E41733">
        <v>0</v>
      </c>
    </row>
    <row r="41734" spans="2:5" ht="13.5" customHeight="1">
      <c r="B41734" t="str">
        <f t="shared" si="652"/>
        <v>---0</v>
      </c>
      <c r="E41734">
        <v>0</v>
      </c>
    </row>
    <row r="41735" spans="2:5" ht="13.5" customHeight="1">
      <c r="B41735" t="str">
        <f t="shared" si="652"/>
        <v>---0</v>
      </c>
      <c r="E41735">
        <v>0</v>
      </c>
    </row>
    <row r="41736" spans="2:5" ht="13.5" customHeight="1">
      <c r="B41736" t="str">
        <f t="shared" si="652"/>
        <v>---0</v>
      </c>
      <c r="E41736">
        <v>0</v>
      </c>
    </row>
    <row r="41737" spans="2:5" ht="13.5" customHeight="1">
      <c r="B41737" t="str">
        <f t="shared" si="652"/>
        <v>---0</v>
      </c>
      <c r="E41737">
        <v>0</v>
      </c>
    </row>
    <row r="41738" spans="2:5" ht="13.5" customHeight="1">
      <c r="B41738" t="str">
        <f t="shared" si="652"/>
        <v>---0</v>
      </c>
      <c r="E41738">
        <v>0</v>
      </c>
    </row>
    <row r="41739" spans="2:5" ht="13.5" customHeight="1">
      <c r="B41739" t="str">
        <f t="shared" si="652"/>
        <v>---0</v>
      </c>
      <c r="E41739">
        <v>0</v>
      </c>
    </row>
    <row r="41740" spans="2:5" ht="13.5" customHeight="1">
      <c r="B41740" t="str">
        <f t="shared" si="652"/>
        <v>---0</v>
      </c>
      <c r="E41740">
        <v>0</v>
      </c>
    </row>
    <row r="41741" spans="2:5" ht="13.5" customHeight="1">
      <c r="B41741" t="str">
        <f t="shared" si="652"/>
        <v>---0</v>
      </c>
      <c r="E41741">
        <v>0</v>
      </c>
    </row>
    <row r="41742" spans="2:5" ht="13.5" customHeight="1">
      <c r="B41742" t="str">
        <f t="shared" si="652"/>
        <v>---0</v>
      </c>
      <c r="E41742">
        <v>0</v>
      </c>
    </row>
    <row r="41743" spans="2:5" ht="13.5" customHeight="1">
      <c r="B41743" t="str">
        <f t="shared" si="652"/>
        <v>---0</v>
      </c>
      <c r="E41743">
        <v>0</v>
      </c>
    </row>
    <row r="41744" spans="2:5" ht="13.5" customHeight="1">
      <c r="B41744" t="str">
        <f t="shared" si="652"/>
        <v>---0</v>
      </c>
      <c r="E41744">
        <v>0</v>
      </c>
    </row>
    <row r="41745" spans="2:5" ht="13.5" customHeight="1">
      <c r="B41745" t="str">
        <f t="shared" si="652"/>
        <v>---0</v>
      </c>
      <c r="E41745">
        <v>0</v>
      </c>
    </row>
    <row r="41746" spans="2:5" ht="13.5" customHeight="1">
      <c r="B41746" t="str">
        <f t="shared" si="652"/>
        <v>---0</v>
      </c>
      <c r="E41746">
        <v>0</v>
      </c>
    </row>
    <row r="41747" spans="2:5" ht="13.5" customHeight="1">
      <c r="B41747" t="str">
        <f t="shared" si="652"/>
        <v>---0</v>
      </c>
      <c r="E41747">
        <v>0</v>
      </c>
    </row>
    <row r="41748" spans="2:5" ht="13.5" customHeight="1">
      <c r="B41748" t="str">
        <f t="shared" si="652"/>
        <v>---0</v>
      </c>
      <c r="E41748">
        <v>0</v>
      </c>
    </row>
    <row r="41749" spans="2:5" ht="13.5" customHeight="1">
      <c r="B41749" t="str">
        <f t="shared" si="652"/>
        <v>---0</v>
      </c>
      <c r="E41749">
        <v>0</v>
      </c>
    </row>
    <row r="41750" spans="2:5" ht="13.5" customHeight="1">
      <c r="B41750" t="str">
        <f t="shared" si="652"/>
        <v>---0</v>
      </c>
      <c r="E41750">
        <v>0</v>
      </c>
    </row>
    <row r="41751" spans="2:5" ht="13.5" customHeight="1">
      <c r="B41751" t="str">
        <f t="shared" si="652"/>
        <v>---0</v>
      </c>
      <c r="E41751">
        <v>0</v>
      </c>
    </row>
    <row r="41752" spans="2:5" ht="13.5" customHeight="1">
      <c r="B41752" t="str">
        <f t="shared" si="652"/>
        <v>---0</v>
      </c>
      <c r="E41752">
        <v>0</v>
      </c>
    </row>
    <row r="41753" spans="2:5" ht="13.5" customHeight="1">
      <c r="B41753" t="str">
        <f t="shared" si="652"/>
        <v>---0</v>
      </c>
      <c r="E41753">
        <v>0</v>
      </c>
    </row>
    <row r="41754" spans="2:5" ht="13.5" customHeight="1">
      <c r="B41754" t="str">
        <f t="shared" si="652"/>
        <v>---0</v>
      </c>
      <c r="E41754">
        <v>0</v>
      </c>
    </row>
    <row r="41755" spans="2:5" ht="13.5" customHeight="1">
      <c r="B41755" t="str">
        <f t="shared" si="652"/>
        <v>---0</v>
      </c>
      <c r="E41755">
        <v>0</v>
      </c>
    </row>
    <row r="41756" spans="2:5" ht="13.5" customHeight="1">
      <c r="B41756" t="str">
        <f t="shared" si="652"/>
        <v>---0</v>
      </c>
      <c r="E41756">
        <v>0</v>
      </c>
    </row>
    <row r="41757" spans="2:5" ht="13.5" customHeight="1">
      <c r="B41757" t="str">
        <f t="shared" si="652"/>
        <v>---0</v>
      </c>
      <c r="E41757">
        <v>0</v>
      </c>
    </row>
    <row r="41758" spans="2:5" ht="13.5" customHeight="1">
      <c r="B41758" t="str">
        <f t="shared" si="652"/>
        <v>---0</v>
      </c>
      <c r="E41758">
        <v>0</v>
      </c>
    </row>
    <row r="41759" spans="2:5" ht="13.5" customHeight="1">
      <c r="B41759" t="str">
        <f t="shared" si="652"/>
        <v>---0</v>
      </c>
      <c r="E41759">
        <v>0</v>
      </c>
    </row>
    <row r="41760" spans="2:5" ht="13.5" customHeight="1">
      <c r="B41760" t="str">
        <f t="shared" si="652"/>
        <v>---0</v>
      </c>
      <c r="E41760">
        <v>0</v>
      </c>
    </row>
    <row r="41761" spans="2:5" ht="13.5" customHeight="1">
      <c r="B41761" t="str">
        <f t="shared" si="652"/>
        <v>---0</v>
      </c>
      <c r="E41761">
        <v>0</v>
      </c>
    </row>
    <row r="41762" spans="2:5" ht="13.5" customHeight="1">
      <c r="B41762" t="str">
        <f t="shared" si="652"/>
        <v>---0</v>
      </c>
      <c r="E41762">
        <v>0</v>
      </c>
    </row>
    <row r="41763" spans="2:5" ht="13.5" customHeight="1">
      <c r="B41763" t="str">
        <f t="shared" si="652"/>
        <v>---0</v>
      </c>
      <c r="E41763">
        <v>0</v>
      </c>
    </row>
    <row r="41764" spans="2:5" ht="13.5" customHeight="1">
      <c r="B41764" t="str">
        <f t="shared" si="652"/>
        <v>---0</v>
      </c>
      <c r="E41764">
        <v>0</v>
      </c>
    </row>
    <row r="41765" spans="2:5" ht="13.5" customHeight="1">
      <c r="B41765" t="str">
        <f t="shared" si="652"/>
        <v>---0</v>
      </c>
      <c r="E41765">
        <v>0</v>
      </c>
    </row>
    <row r="41766" spans="2:5" ht="13.5" customHeight="1">
      <c r="B41766" t="str">
        <f t="shared" si="652"/>
        <v>---0</v>
      </c>
      <c r="E41766">
        <v>0</v>
      </c>
    </row>
    <row r="41767" spans="2:5" ht="13.5" customHeight="1">
      <c r="B41767" t="str">
        <f t="shared" si="652"/>
        <v>---0</v>
      </c>
      <c r="E41767">
        <v>0</v>
      </c>
    </row>
    <row r="41768" spans="2:5" ht="13.5" customHeight="1">
      <c r="B41768" t="str">
        <f t="shared" si="652"/>
        <v>---0</v>
      </c>
      <c r="E41768">
        <v>0</v>
      </c>
    </row>
    <row r="41769" spans="2:5" ht="13.5" customHeight="1">
      <c r="B41769" t="str">
        <f t="shared" si="652"/>
        <v>---0</v>
      </c>
      <c r="E41769">
        <v>0</v>
      </c>
    </row>
    <row r="41770" spans="2:5" ht="13.5" customHeight="1">
      <c r="B41770" t="str">
        <f t="shared" si="652"/>
        <v>---0</v>
      </c>
      <c r="E41770">
        <v>0</v>
      </c>
    </row>
    <row r="41771" spans="2:5" ht="13.5" customHeight="1">
      <c r="B41771" t="str">
        <f t="shared" si="652"/>
        <v>---0</v>
      </c>
      <c r="E41771">
        <v>0</v>
      </c>
    </row>
    <row r="41772" spans="2:5" ht="13.5" customHeight="1">
      <c r="B41772" t="str">
        <f t="shared" si="652"/>
        <v>---0</v>
      </c>
      <c r="E41772">
        <v>0</v>
      </c>
    </row>
    <row r="41773" spans="2:5" ht="13.5" customHeight="1">
      <c r="B41773" t="str">
        <f t="shared" si="652"/>
        <v>---0</v>
      </c>
      <c r="E41773">
        <v>0</v>
      </c>
    </row>
    <row r="41774" spans="2:5" ht="13.5" customHeight="1">
      <c r="B41774" t="str">
        <f t="shared" si="652"/>
        <v>---0</v>
      </c>
      <c r="E41774">
        <v>0</v>
      </c>
    </row>
    <row r="41775" spans="2:5" ht="13.5" customHeight="1">
      <c r="B41775" t="str">
        <f t="shared" si="652"/>
        <v>---0</v>
      </c>
      <c r="E41775">
        <v>0</v>
      </c>
    </row>
    <row r="41776" spans="2:5" ht="13.5" customHeight="1">
      <c r="B41776" t="str">
        <f t="shared" si="652"/>
        <v>---0</v>
      </c>
      <c r="E41776">
        <v>0</v>
      </c>
    </row>
    <row r="41777" spans="2:5" ht="13.5" customHeight="1">
      <c r="B41777" t="str">
        <f t="shared" si="652"/>
        <v>---0</v>
      </c>
      <c r="E41777">
        <v>0</v>
      </c>
    </row>
    <row r="41778" spans="2:5" ht="13.5" customHeight="1">
      <c r="B41778" t="str">
        <f t="shared" si="652"/>
        <v>---0</v>
      </c>
      <c r="E41778">
        <v>0</v>
      </c>
    </row>
    <row r="41779" spans="2:5" ht="13.5" customHeight="1">
      <c r="B41779" t="str">
        <f t="shared" si="652"/>
        <v>---0</v>
      </c>
      <c r="E41779">
        <v>0</v>
      </c>
    </row>
    <row r="41780" spans="2:5" ht="13.5" customHeight="1">
      <c r="B41780" t="str">
        <f t="shared" si="652"/>
        <v>---0</v>
      </c>
      <c r="E41780">
        <v>0</v>
      </c>
    </row>
    <row r="41781" spans="2:5" ht="13.5" customHeight="1">
      <c r="B41781" t="str">
        <f t="shared" si="652"/>
        <v>---0</v>
      </c>
      <c r="E41781">
        <v>0</v>
      </c>
    </row>
    <row r="41782" spans="2:5" ht="13.5" customHeight="1">
      <c r="B41782" t="str">
        <f t="shared" si="652"/>
        <v>---0</v>
      </c>
      <c r="E41782">
        <v>0</v>
      </c>
    </row>
    <row r="41783" spans="2:5" ht="13.5" customHeight="1">
      <c r="B41783" t="str">
        <f t="shared" si="652"/>
        <v>---0</v>
      </c>
      <c r="E41783">
        <v>0</v>
      </c>
    </row>
    <row r="41784" spans="2:5" ht="13.5" customHeight="1">
      <c r="B41784" t="str">
        <f t="shared" si="652"/>
        <v>---0</v>
      </c>
      <c r="E41784">
        <v>0</v>
      </c>
    </row>
    <row r="41785" spans="2:5" ht="13.5" customHeight="1">
      <c r="B41785" t="str">
        <f t="shared" si="652"/>
        <v>---0</v>
      </c>
      <c r="E41785">
        <v>0</v>
      </c>
    </row>
    <row r="41786" spans="2:5" ht="13.5" customHeight="1">
      <c r="B41786" t="str">
        <f t="shared" si="652"/>
        <v>---0</v>
      </c>
      <c r="E41786">
        <v>0</v>
      </c>
    </row>
    <row r="41787" spans="2:5" ht="13.5" customHeight="1">
      <c r="B41787" t="str">
        <f t="shared" si="652"/>
        <v>---0</v>
      </c>
      <c r="E41787">
        <v>0</v>
      </c>
    </row>
    <row r="41788" spans="2:5" ht="13.5" customHeight="1">
      <c r="B41788" t="str">
        <f t="shared" si="652"/>
        <v>---0</v>
      </c>
      <c r="E41788">
        <v>0</v>
      </c>
    </row>
    <row r="41789" spans="2:5" ht="13.5" customHeight="1">
      <c r="B41789" t="str">
        <f t="shared" si="652"/>
        <v>---0</v>
      </c>
      <c r="E41789">
        <v>0</v>
      </c>
    </row>
    <row r="41790" spans="2:5" ht="13.5" customHeight="1">
      <c r="B41790" t="str">
        <f t="shared" si="652"/>
        <v>---0</v>
      </c>
      <c r="E41790">
        <v>0</v>
      </c>
    </row>
    <row r="41791" spans="2:5" ht="13.5" customHeight="1">
      <c r="B41791" t="str">
        <f t="shared" si="652"/>
        <v>---0</v>
      </c>
      <c r="E41791">
        <v>0</v>
      </c>
    </row>
    <row r="41792" spans="2:5" ht="13.5" customHeight="1">
      <c r="B41792" t="str">
        <f t="shared" si="652"/>
        <v>---0</v>
      </c>
      <c r="E41792">
        <v>0</v>
      </c>
    </row>
    <row r="41793" spans="2:5" ht="13.5" customHeight="1">
      <c r="B41793" t="str">
        <f t="shared" si="652"/>
        <v>---0</v>
      </c>
      <c r="E41793">
        <v>0</v>
      </c>
    </row>
    <row r="41794" spans="2:5" ht="13.5" customHeight="1">
      <c r="B41794" t="str">
        <f t="shared" si="652"/>
        <v>---0</v>
      </c>
      <c r="E41794">
        <v>0</v>
      </c>
    </row>
    <row r="41795" spans="2:5" ht="13.5" customHeight="1">
      <c r="B41795" t="str">
        <f t="shared" ref="B41795:B41858" si="653">A41795&amp;"---"&amp;E41795</f>
        <v>---0</v>
      </c>
      <c r="E41795">
        <v>0</v>
      </c>
    </row>
    <row r="41796" spans="2:5" ht="13.5" customHeight="1">
      <c r="B41796" t="str">
        <f t="shared" si="653"/>
        <v>---0</v>
      </c>
      <c r="E41796">
        <v>0</v>
      </c>
    </row>
    <row r="41797" spans="2:5" ht="13.5" customHeight="1">
      <c r="B41797" t="str">
        <f t="shared" si="653"/>
        <v>---0</v>
      </c>
      <c r="E41797">
        <v>0</v>
      </c>
    </row>
    <row r="41798" spans="2:5" ht="13.5" customHeight="1">
      <c r="B41798" t="str">
        <f t="shared" si="653"/>
        <v>---0</v>
      </c>
      <c r="E41798">
        <v>0</v>
      </c>
    </row>
    <row r="41799" spans="2:5" ht="13.5" customHeight="1">
      <c r="B41799" t="str">
        <f t="shared" si="653"/>
        <v>---0</v>
      </c>
      <c r="E41799">
        <v>0</v>
      </c>
    </row>
    <row r="41800" spans="2:5" ht="13.5" customHeight="1">
      <c r="B41800" t="str">
        <f t="shared" si="653"/>
        <v>---0</v>
      </c>
      <c r="E41800">
        <v>0</v>
      </c>
    </row>
    <row r="41801" spans="2:5" ht="13.5" customHeight="1">
      <c r="B41801" t="str">
        <f t="shared" si="653"/>
        <v>---0</v>
      </c>
      <c r="E41801">
        <v>0</v>
      </c>
    </row>
    <row r="41802" spans="2:5" ht="13.5" customHeight="1">
      <c r="B41802" t="str">
        <f t="shared" si="653"/>
        <v>---0</v>
      </c>
      <c r="E41802">
        <v>0</v>
      </c>
    </row>
    <row r="41803" spans="2:5" ht="13.5" customHeight="1">
      <c r="B41803" t="str">
        <f t="shared" si="653"/>
        <v>---0</v>
      </c>
      <c r="E41803">
        <v>0</v>
      </c>
    </row>
    <row r="41804" spans="2:5" ht="13.5" customHeight="1">
      <c r="B41804" t="str">
        <f t="shared" si="653"/>
        <v>---0</v>
      </c>
      <c r="E41804">
        <v>0</v>
      </c>
    </row>
    <row r="41805" spans="2:5" ht="13.5" customHeight="1">
      <c r="B41805" t="str">
        <f t="shared" si="653"/>
        <v>---0</v>
      </c>
      <c r="E41805">
        <v>0</v>
      </c>
    </row>
    <row r="41806" spans="2:5" ht="13.5" customHeight="1">
      <c r="B41806" t="str">
        <f t="shared" si="653"/>
        <v>---0</v>
      </c>
      <c r="E41806">
        <v>0</v>
      </c>
    </row>
    <row r="41807" spans="2:5" ht="13.5" customHeight="1">
      <c r="B41807" t="str">
        <f t="shared" si="653"/>
        <v>---0</v>
      </c>
      <c r="E41807">
        <v>0</v>
      </c>
    </row>
    <row r="41808" spans="2:5" ht="13.5" customHeight="1">
      <c r="B41808" t="str">
        <f t="shared" si="653"/>
        <v>---0</v>
      </c>
      <c r="E41808">
        <v>0</v>
      </c>
    </row>
    <row r="41809" spans="2:5" ht="13.5" customHeight="1">
      <c r="B41809" t="str">
        <f t="shared" si="653"/>
        <v>---0</v>
      </c>
      <c r="E41809">
        <v>0</v>
      </c>
    </row>
    <row r="41810" spans="2:5" ht="13.5" customHeight="1">
      <c r="B41810" t="str">
        <f t="shared" si="653"/>
        <v>---0</v>
      </c>
      <c r="E41810">
        <v>0</v>
      </c>
    </row>
    <row r="41811" spans="2:5" ht="13.5" customHeight="1">
      <c r="B41811" t="str">
        <f t="shared" si="653"/>
        <v>---0</v>
      </c>
      <c r="E41811">
        <v>0</v>
      </c>
    </row>
    <row r="41812" spans="2:5" ht="13.5" customHeight="1">
      <c r="B41812" t="str">
        <f t="shared" si="653"/>
        <v>---0</v>
      </c>
      <c r="E41812">
        <v>0</v>
      </c>
    </row>
    <row r="41813" spans="2:5" ht="13.5" customHeight="1">
      <c r="B41813" t="str">
        <f t="shared" si="653"/>
        <v>---0</v>
      </c>
      <c r="E41813">
        <v>0</v>
      </c>
    </row>
    <row r="41814" spans="2:5" ht="13.5" customHeight="1">
      <c r="B41814" t="str">
        <f t="shared" si="653"/>
        <v>---0</v>
      </c>
      <c r="E41814">
        <v>0</v>
      </c>
    </row>
    <row r="41815" spans="2:5" ht="13.5" customHeight="1">
      <c r="B41815" t="str">
        <f t="shared" si="653"/>
        <v>---0</v>
      </c>
      <c r="E41815">
        <v>0</v>
      </c>
    </row>
    <row r="41816" spans="2:5" ht="13.5" customHeight="1">
      <c r="B41816" t="str">
        <f t="shared" si="653"/>
        <v>---0</v>
      </c>
      <c r="E41816">
        <v>0</v>
      </c>
    </row>
    <row r="41817" spans="2:5" ht="13.5" customHeight="1">
      <c r="B41817" t="str">
        <f t="shared" si="653"/>
        <v>---0</v>
      </c>
      <c r="E41817">
        <v>0</v>
      </c>
    </row>
    <row r="41818" spans="2:5" ht="13.5" customHeight="1">
      <c r="B41818" t="str">
        <f t="shared" si="653"/>
        <v>---0</v>
      </c>
      <c r="E41818">
        <v>0</v>
      </c>
    </row>
    <row r="41819" spans="2:5" ht="13.5" customHeight="1">
      <c r="B41819" t="str">
        <f t="shared" si="653"/>
        <v>---0</v>
      </c>
      <c r="E41819">
        <v>0</v>
      </c>
    </row>
    <row r="41820" spans="2:5" ht="13.5" customHeight="1">
      <c r="B41820" t="str">
        <f t="shared" si="653"/>
        <v>---0</v>
      </c>
      <c r="E41820">
        <v>0</v>
      </c>
    </row>
    <row r="41821" spans="2:5" ht="13.5" customHeight="1">
      <c r="B41821" t="str">
        <f t="shared" si="653"/>
        <v>---0</v>
      </c>
      <c r="E41821">
        <v>0</v>
      </c>
    </row>
    <row r="41822" spans="2:5" ht="13.5" customHeight="1">
      <c r="B41822" t="str">
        <f t="shared" si="653"/>
        <v>---0</v>
      </c>
      <c r="E41822">
        <v>0</v>
      </c>
    </row>
    <row r="41823" spans="2:5" ht="13.5" customHeight="1">
      <c r="B41823" t="str">
        <f t="shared" si="653"/>
        <v>---0</v>
      </c>
      <c r="E41823">
        <v>0</v>
      </c>
    </row>
    <row r="41824" spans="2:5" ht="13.5" customHeight="1">
      <c r="B41824" t="str">
        <f t="shared" si="653"/>
        <v>---0</v>
      </c>
      <c r="E41824">
        <v>0</v>
      </c>
    </row>
    <row r="41825" spans="2:5" ht="13.5" customHeight="1">
      <c r="B41825" t="str">
        <f t="shared" si="653"/>
        <v>---0</v>
      </c>
      <c r="E41825">
        <v>0</v>
      </c>
    </row>
    <row r="41826" spans="2:5" ht="13.5" customHeight="1">
      <c r="B41826" t="str">
        <f t="shared" si="653"/>
        <v>---0</v>
      </c>
      <c r="E41826">
        <v>0</v>
      </c>
    </row>
    <row r="41827" spans="2:5" ht="13.5" customHeight="1">
      <c r="B41827" t="str">
        <f t="shared" si="653"/>
        <v>---0</v>
      </c>
      <c r="E41827">
        <v>0</v>
      </c>
    </row>
    <row r="41828" spans="2:5" ht="13.5" customHeight="1">
      <c r="B41828" t="str">
        <f t="shared" si="653"/>
        <v>---0</v>
      </c>
      <c r="E41828">
        <v>0</v>
      </c>
    </row>
    <row r="41829" spans="2:5" ht="13.5" customHeight="1">
      <c r="B41829" t="str">
        <f t="shared" si="653"/>
        <v>---0</v>
      </c>
      <c r="E41829">
        <v>0</v>
      </c>
    </row>
    <row r="41830" spans="2:5" ht="13.5" customHeight="1">
      <c r="B41830" t="str">
        <f t="shared" si="653"/>
        <v>---0</v>
      </c>
      <c r="E41830">
        <v>0</v>
      </c>
    </row>
    <row r="41831" spans="2:5" ht="13.5" customHeight="1">
      <c r="B41831" t="str">
        <f t="shared" si="653"/>
        <v>---0</v>
      </c>
      <c r="E41831">
        <v>0</v>
      </c>
    </row>
    <row r="41832" spans="2:5" ht="13.5" customHeight="1">
      <c r="B41832" t="str">
        <f t="shared" si="653"/>
        <v>---0</v>
      </c>
      <c r="E41832">
        <v>0</v>
      </c>
    </row>
    <row r="41833" spans="2:5" ht="13.5" customHeight="1">
      <c r="B41833" t="str">
        <f t="shared" si="653"/>
        <v>---0</v>
      </c>
      <c r="E41833">
        <v>0</v>
      </c>
    </row>
    <row r="41834" spans="2:5" ht="13.5" customHeight="1">
      <c r="B41834" t="str">
        <f t="shared" si="653"/>
        <v>---0</v>
      </c>
      <c r="E41834">
        <v>0</v>
      </c>
    </row>
    <row r="41835" spans="2:5" ht="13.5" customHeight="1">
      <c r="B41835" t="str">
        <f t="shared" si="653"/>
        <v>---0</v>
      </c>
      <c r="E41835">
        <v>0</v>
      </c>
    </row>
    <row r="41836" spans="2:5" ht="13.5" customHeight="1">
      <c r="B41836" t="str">
        <f t="shared" si="653"/>
        <v>---0</v>
      </c>
      <c r="E41836">
        <v>0</v>
      </c>
    </row>
    <row r="41837" spans="2:5" ht="13.5" customHeight="1">
      <c r="B41837" t="str">
        <f t="shared" si="653"/>
        <v>---0</v>
      </c>
      <c r="E41837">
        <v>0</v>
      </c>
    </row>
    <row r="41838" spans="2:5" ht="13.5" customHeight="1">
      <c r="B41838" t="str">
        <f t="shared" si="653"/>
        <v>---0</v>
      </c>
      <c r="E41838">
        <v>0</v>
      </c>
    </row>
    <row r="41839" spans="2:5" ht="13.5" customHeight="1">
      <c r="B41839" t="str">
        <f t="shared" si="653"/>
        <v>---0</v>
      </c>
      <c r="E41839">
        <v>0</v>
      </c>
    </row>
    <row r="41840" spans="2:5" ht="13.5" customHeight="1">
      <c r="B41840" t="str">
        <f t="shared" si="653"/>
        <v>---0</v>
      </c>
      <c r="E41840">
        <v>0</v>
      </c>
    </row>
    <row r="41841" spans="2:5" ht="13.5" customHeight="1">
      <c r="B41841" t="str">
        <f t="shared" si="653"/>
        <v>---0</v>
      </c>
      <c r="E41841">
        <v>0</v>
      </c>
    </row>
    <row r="41842" spans="2:5" ht="13.5" customHeight="1">
      <c r="B41842" t="str">
        <f t="shared" si="653"/>
        <v>---0</v>
      </c>
      <c r="E41842">
        <v>0</v>
      </c>
    </row>
    <row r="41843" spans="2:5" ht="13.5" customHeight="1">
      <c r="B41843" t="str">
        <f t="shared" si="653"/>
        <v>---0</v>
      </c>
      <c r="E41843">
        <v>0</v>
      </c>
    </row>
    <row r="41844" spans="2:5" ht="13.5" customHeight="1">
      <c r="B41844" t="str">
        <f t="shared" si="653"/>
        <v>---0</v>
      </c>
      <c r="E41844">
        <v>0</v>
      </c>
    </row>
    <row r="41845" spans="2:5" ht="13.5" customHeight="1">
      <c r="B41845" t="str">
        <f t="shared" si="653"/>
        <v>---0</v>
      </c>
      <c r="E41845">
        <v>0</v>
      </c>
    </row>
    <row r="41846" spans="2:5" ht="13.5" customHeight="1">
      <c r="B41846" t="str">
        <f t="shared" si="653"/>
        <v>---0</v>
      </c>
      <c r="E41846">
        <v>0</v>
      </c>
    </row>
    <row r="41847" spans="2:5" ht="13.5" customHeight="1">
      <c r="B41847" t="str">
        <f t="shared" si="653"/>
        <v>---0</v>
      </c>
      <c r="E41847">
        <v>0</v>
      </c>
    </row>
    <row r="41848" spans="2:5" ht="13.5" customHeight="1">
      <c r="B41848" t="str">
        <f t="shared" si="653"/>
        <v>---0</v>
      </c>
      <c r="E41848">
        <v>0</v>
      </c>
    </row>
    <row r="41849" spans="2:5" ht="13.5" customHeight="1">
      <c r="B41849" t="str">
        <f t="shared" si="653"/>
        <v>---0</v>
      </c>
      <c r="E41849">
        <v>0</v>
      </c>
    </row>
    <row r="41850" spans="2:5" ht="13.5" customHeight="1">
      <c r="B41850" t="str">
        <f t="shared" si="653"/>
        <v>---0</v>
      </c>
      <c r="E41850">
        <v>0</v>
      </c>
    </row>
    <row r="41851" spans="2:5" ht="13.5" customHeight="1">
      <c r="B41851" t="str">
        <f t="shared" si="653"/>
        <v>---0</v>
      </c>
      <c r="E41851">
        <v>0</v>
      </c>
    </row>
    <row r="41852" spans="2:5" ht="13.5" customHeight="1">
      <c r="B41852" t="str">
        <f t="shared" si="653"/>
        <v>---0</v>
      </c>
      <c r="E41852">
        <v>0</v>
      </c>
    </row>
    <row r="41853" spans="2:5" ht="13.5" customHeight="1">
      <c r="B41853" t="str">
        <f t="shared" si="653"/>
        <v>---0</v>
      </c>
      <c r="E41853">
        <v>0</v>
      </c>
    </row>
    <row r="41854" spans="2:5" ht="13.5" customHeight="1">
      <c r="B41854" t="str">
        <f t="shared" si="653"/>
        <v>---0</v>
      </c>
      <c r="E41854">
        <v>0</v>
      </c>
    </row>
    <row r="41855" spans="2:5" ht="13.5" customHeight="1">
      <c r="B41855" t="str">
        <f t="shared" si="653"/>
        <v>---0</v>
      </c>
      <c r="E41855">
        <v>0</v>
      </c>
    </row>
    <row r="41856" spans="2:5" ht="13.5" customHeight="1">
      <c r="B41856" t="str">
        <f t="shared" si="653"/>
        <v>---0</v>
      </c>
      <c r="E41856">
        <v>0</v>
      </c>
    </row>
    <row r="41857" spans="2:5" ht="13.5" customHeight="1">
      <c r="B41857" t="str">
        <f t="shared" si="653"/>
        <v>---0</v>
      </c>
      <c r="E41857">
        <v>0</v>
      </c>
    </row>
    <row r="41858" spans="2:5" ht="13.5" customHeight="1">
      <c r="B41858" t="str">
        <f t="shared" si="653"/>
        <v>---0</v>
      </c>
      <c r="E41858">
        <v>0</v>
      </c>
    </row>
    <row r="41859" spans="2:5" ht="13.5" customHeight="1">
      <c r="B41859" t="str">
        <f t="shared" ref="B41859:B41922" si="654">A41859&amp;"---"&amp;E41859</f>
        <v>---0</v>
      </c>
      <c r="E41859">
        <v>0</v>
      </c>
    </row>
    <row r="41860" spans="2:5" ht="13.5" customHeight="1">
      <c r="B41860" t="str">
        <f t="shared" si="654"/>
        <v>---0</v>
      </c>
      <c r="E41860">
        <v>0</v>
      </c>
    </row>
    <row r="41861" spans="2:5" ht="13.5" customHeight="1">
      <c r="B41861" t="str">
        <f t="shared" si="654"/>
        <v>---0</v>
      </c>
      <c r="E41861">
        <v>0</v>
      </c>
    </row>
    <row r="41862" spans="2:5" ht="13.5" customHeight="1">
      <c r="B41862" t="str">
        <f t="shared" si="654"/>
        <v>---0</v>
      </c>
      <c r="E41862">
        <v>0</v>
      </c>
    </row>
    <row r="41863" spans="2:5" ht="13.5" customHeight="1">
      <c r="B41863" t="str">
        <f t="shared" si="654"/>
        <v>---0</v>
      </c>
      <c r="E41863">
        <v>0</v>
      </c>
    </row>
    <row r="41864" spans="2:5" ht="13.5" customHeight="1">
      <c r="B41864" t="str">
        <f t="shared" si="654"/>
        <v>---0</v>
      </c>
      <c r="E41864">
        <v>0</v>
      </c>
    </row>
    <row r="41865" spans="2:5" ht="13.5" customHeight="1">
      <c r="B41865" t="str">
        <f t="shared" si="654"/>
        <v>---0</v>
      </c>
      <c r="E41865">
        <v>0</v>
      </c>
    </row>
    <row r="41866" spans="2:5" ht="13.5" customHeight="1">
      <c r="B41866" t="str">
        <f t="shared" si="654"/>
        <v>---0</v>
      </c>
      <c r="E41866">
        <v>0</v>
      </c>
    </row>
    <row r="41867" spans="2:5" ht="13.5" customHeight="1">
      <c r="B41867" t="str">
        <f t="shared" si="654"/>
        <v>---0</v>
      </c>
      <c r="E41867">
        <v>0</v>
      </c>
    </row>
    <row r="41868" spans="2:5" ht="13.5" customHeight="1">
      <c r="B41868" t="str">
        <f t="shared" si="654"/>
        <v>---0</v>
      </c>
      <c r="E41868">
        <v>0</v>
      </c>
    </row>
    <row r="41869" spans="2:5" ht="13.5" customHeight="1">
      <c r="B41869" t="str">
        <f t="shared" si="654"/>
        <v>---0</v>
      </c>
      <c r="E41869">
        <v>0</v>
      </c>
    </row>
    <row r="41870" spans="2:5" ht="13.5" customHeight="1">
      <c r="B41870" t="str">
        <f t="shared" si="654"/>
        <v>---0</v>
      </c>
      <c r="E41870">
        <v>0</v>
      </c>
    </row>
    <row r="41871" spans="2:5" ht="13.5" customHeight="1">
      <c r="B41871" t="str">
        <f t="shared" si="654"/>
        <v>---0</v>
      </c>
      <c r="E41871">
        <v>0</v>
      </c>
    </row>
    <row r="41872" spans="2:5" ht="13.5" customHeight="1">
      <c r="B41872" t="str">
        <f t="shared" si="654"/>
        <v>---0</v>
      </c>
      <c r="E41872">
        <v>0</v>
      </c>
    </row>
    <row r="41873" spans="2:5" ht="13.5" customHeight="1">
      <c r="B41873" t="str">
        <f t="shared" si="654"/>
        <v>---0</v>
      </c>
      <c r="E41873">
        <v>0</v>
      </c>
    </row>
    <row r="41874" spans="2:5" ht="13.5" customHeight="1">
      <c r="B41874" t="str">
        <f t="shared" si="654"/>
        <v>---0</v>
      </c>
      <c r="E41874">
        <v>0</v>
      </c>
    </row>
    <row r="41875" spans="2:5" ht="13.5" customHeight="1">
      <c r="B41875" t="str">
        <f t="shared" si="654"/>
        <v>---0</v>
      </c>
      <c r="E41875">
        <v>0</v>
      </c>
    </row>
    <row r="41876" spans="2:5" ht="13.5" customHeight="1">
      <c r="B41876" t="str">
        <f t="shared" si="654"/>
        <v>---0</v>
      </c>
      <c r="E41876">
        <v>0</v>
      </c>
    </row>
    <row r="41877" spans="2:5" ht="13.5" customHeight="1">
      <c r="B41877" t="str">
        <f t="shared" si="654"/>
        <v>---0</v>
      </c>
      <c r="E41877">
        <v>0</v>
      </c>
    </row>
    <row r="41878" spans="2:5" ht="13.5" customHeight="1">
      <c r="B41878" t="str">
        <f t="shared" si="654"/>
        <v>---0</v>
      </c>
      <c r="E41878">
        <v>0</v>
      </c>
    </row>
    <row r="41879" spans="2:5" ht="13.5" customHeight="1">
      <c r="B41879" t="str">
        <f t="shared" si="654"/>
        <v>---0</v>
      </c>
      <c r="E41879">
        <v>0</v>
      </c>
    </row>
    <row r="41880" spans="2:5" ht="13.5" customHeight="1">
      <c r="B41880" t="str">
        <f t="shared" si="654"/>
        <v>---0</v>
      </c>
      <c r="E41880">
        <v>0</v>
      </c>
    </row>
    <row r="41881" spans="2:5" ht="13.5" customHeight="1">
      <c r="B41881" t="str">
        <f t="shared" si="654"/>
        <v>---0</v>
      </c>
      <c r="E41881">
        <v>0</v>
      </c>
    </row>
    <row r="41882" spans="2:5" ht="13.5" customHeight="1">
      <c r="B41882" t="str">
        <f t="shared" si="654"/>
        <v>---0</v>
      </c>
      <c r="E41882">
        <v>0</v>
      </c>
    </row>
    <row r="41883" spans="2:5" ht="13.5" customHeight="1">
      <c r="B41883" t="str">
        <f t="shared" si="654"/>
        <v>---0</v>
      </c>
      <c r="E41883">
        <v>0</v>
      </c>
    </row>
    <row r="41884" spans="2:5" ht="13.5" customHeight="1">
      <c r="B41884" t="str">
        <f t="shared" si="654"/>
        <v>---0</v>
      </c>
      <c r="E41884">
        <v>0</v>
      </c>
    </row>
    <row r="41885" spans="2:5" ht="13.5" customHeight="1">
      <c r="B41885" t="str">
        <f t="shared" si="654"/>
        <v>---0</v>
      </c>
      <c r="E41885">
        <v>0</v>
      </c>
    </row>
    <row r="41886" spans="2:5" ht="13.5" customHeight="1">
      <c r="B41886" t="str">
        <f t="shared" si="654"/>
        <v>---0</v>
      </c>
      <c r="E41886">
        <v>0</v>
      </c>
    </row>
    <row r="41887" spans="2:5" ht="13.5" customHeight="1">
      <c r="B41887" t="str">
        <f t="shared" si="654"/>
        <v>---0</v>
      </c>
      <c r="E41887">
        <v>0</v>
      </c>
    </row>
    <row r="41888" spans="2:5" ht="13.5" customHeight="1">
      <c r="B41888" t="str">
        <f t="shared" si="654"/>
        <v>---0</v>
      </c>
      <c r="E41888">
        <v>0</v>
      </c>
    </row>
    <row r="41889" spans="2:5" ht="13.5" customHeight="1">
      <c r="B41889" t="str">
        <f t="shared" si="654"/>
        <v>---0</v>
      </c>
      <c r="E41889">
        <v>0</v>
      </c>
    </row>
    <row r="41890" spans="2:5" ht="13.5" customHeight="1">
      <c r="B41890" t="str">
        <f t="shared" si="654"/>
        <v>---0</v>
      </c>
      <c r="E41890">
        <v>0</v>
      </c>
    </row>
    <row r="41891" spans="2:5" ht="13.5" customHeight="1">
      <c r="B41891" t="str">
        <f t="shared" si="654"/>
        <v>---0</v>
      </c>
      <c r="E41891">
        <v>0</v>
      </c>
    </row>
    <row r="41892" spans="2:5" ht="13.5" customHeight="1">
      <c r="B41892" t="str">
        <f t="shared" si="654"/>
        <v>---0</v>
      </c>
      <c r="E41892">
        <v>0</v>
      </c>
    </row>
    <row r="41893" spans="2:5" ht="13.5" customHeight="1">
      <c r="B41893" t="str">
        <f t="shared" si="654"/>
        <v>---0</v>
      </c>
      <c r="E41893">
        <v>0</v>
      </c>
    </row>
    <row r="41894" spans="2:5" ht="13.5" customHeight="1">
      <c r="B41894" t="str">
        <f t="shared" si="654"/>
        <v>---0</v>
      </c>
      <c r="E41894">
        <v>0</v>
      </c>
    </row>
    <row r="41895" spans="2:5" ht="13.5" customHeight="1">
      <c r="B41895" t="str">
        <f t="shared" si="654"/>
        <v>---0</v>
      </c>
      <c r="E41895">
        <v>0</v>
      </c>
    </row>
    <row r="41896" spans="2:5" ht="13.5" customHeight="1">
      <c r="B41896" t="str">
        <f t="shared" si="654"/>
        <v>---0</v>
      </c>
      <c r="E41896">
        <v>0</v>
      </c>
    </row>
    <row r="41897" spans="2:5" ht="13.5" customHeight="1">
      <c r="B41897" t="str">
        <f t="shared" si="654"/>
        <v>---0</v>
      </c>
      <c r="E41897">
        <v>0</v>
      </c>
    </row>
    <row r="41898" spans="2:5" ht="13.5" customHeight="1">
      <c r="B41898" t="str">
        <f t="shared" si="654"/>
        <v>---0</v>
      </c>
      <c r="E41898">
        <v>0</v>
      </c>
    </row>
    <row r="41899" spans="2:5" ht="13.5" customHeight="1">
      <c r="B41899" t="str">
        <f t="shared" si="654"/>
        <v>---0</v>
      </c>
      <c r="E41899">
        <v>0</v>
      </c>
    </row>
    <row r="41900" spans="2:5" ht="13.5" customHeight="1">
      <c r="B41900" t="str">
        <f t="shared" si="654"/>
        <v>---0</v>
      </c>
      <c r="E41900">
        <v>0</v>
      </c>
    </row>
    <row r="41901" spans="2:5" ht="13.5" customHeight="1">
      <c r="B41901" t="str">
        <f t="shared" si="654"/>
        <v>---0</v>
      </c>
      <c r="E41901">
        <v>0</v>
      </c>
    </row>
    <row r="41902" spans="2:5" ht="13.5" customHeight="1">
      <c r="B41902" t="str">
        <f t="shared" si="654"/>
        <v>---0</v>
      </c>
      <c r="E41902">
        <v>0</v>
      </c>
    </row>
    <row r="41903" spans="2:5" ht="13.5" customHeight="1">
      <c r="B41903" t="str">
        <f t="shared" si="654"/>
        <v>---0</v>
      </c>
      <c r="E41903">
        <v>0</v>
      </c>
    </row>
    <row r="41904" spans="2:5" ht="13.5" customHeight="1">
      <c r="B41904" t="str">
        <f t="shared" si="654"/>
        <v>---0</v>
      </c>
      <c r="E41904">
        <v>0</v>
      </c>
    </row>
    <row r="41905" spans="2:5" ht="13.5" customHeight="1">
      <c r="B41905" t="str">
        <f t="shared" si="654"/>
        <v>---0</v>
      </c>
      <c r="E41905">
        <v>0</v>
      </c>
    </row>
    <row r="41906" spans="2:5" ht="13.5" customHeight="1">
      <c r="B41906" t="str">
        <f t="shared" si="654"/>
        <v>---0</v>
      </c>
      <c r="E41906">
        <v>0</v>
      </c>
    </row>
    <row r="41907" spans="2:5" ht="13.5" customHeight="1">
      <c r="B41907" t="str">
        <f t="shared" si="654"/>
        <v>---0</v>
      </c>
      <c r="E41907">
        <v>0</v>
      </c>
    </row>
    <row r="41908" spans="2:5" ht="13.5" customHeight="1">
      <c r="B41908" t="str">
        <f t="shared" si="654"/>
        <v>---0</v>
      </c>
      <c r="E41908">
        <v>0</v>
      </c>
    </row>
    <row r="41909" spans="2:5" ht="13.5" customHeight="1">
      <c r="B41909" t="str">
        <f t="shared" si="654"/>
        <v>---0</v>
      </c>
      <c r="E41909">
        <v>0</v>
      </c>
    </row>
    <row r="41910" spans="2:5" ht="13.5" customHeight="1">
      <c r="B41910" t="str">
        <f t="shared" si="654"/>
        <v>---0</v>
      </c>
      <c r="E41910">
        <v>0</v>
      </c>
    </row>
    <row r="41911" spans="2:5" ht="13.5" customHeight="1">
      <c r="B41911" t="str">
        <f t="shared" si="654"/>
        <v>---0</v>
      </c>
      <c r="E41911">
        <v>0</v>
      </c>
    </row>
    <row r="41912" spans="2:5" ht="13.5" customHeight="1">
      <c r="B41912" t="str">
        <f t="shared" si="654"/>
        <v>---0</v>
      </c>
      <c r="E41912">
        <v>0</v>
      </c>
    </row>
    <row r="41913" spans="2:5" ht="13.5" customHeight="1">
      <c r="B41913" t="str">
        <f t="shared" si="654"/>
        <v>---0</v>
      </c>
      <c r="E41913">
        <v>0</v>
      </c>
    </row>
    <row r="41914" spans="2:5" ht="13.5" customHeight="1">
      <c r="B41914" t="str">
        <f t="shared" si="654"/>
        <v>---0</v>
      </c>
      <c r="E41914">
        <v>0</v>
      </c>
    </row>
    <row r="41915" spans="2:5" ht="13.5" customHeight="1">
      <c r="B41915" t="str">
        <f t="shared" si="654"/>
        <v>---0</v>
      </c>
      <c r="E41915">
        <v>0</v>
      </c>
    </row>
    <row r="41916" spans="2:5" ht="13.5" customHeight="1">
      <c r="B41916" t="str">
        <f t="shared" si="654"/>
        <v>---0</v>
      </c>
      <c r="E41916">
        <v>0</v>
      </c>
    </row>
    <row r="41917" spans="2:5" ht="13.5" customHeight="1">
      <c r="B41917" t="str">
        <f t="shared" si="654"/>
        <v>---0</v>
      </c>
      <c r="E41917">
        <v>0</v>
      </c>
    </row>
    <row r="41918" spans="2:5" ht="13.5" customHeight="1">
      <c r="B41918" t="str">
        <f t="shared" si="654"/>
        <v>---0</v>
      </c>
      <c r="E41918">
        <v>0</v>
      </c>
    </row>
    <row r="41919" spans="2:5" ht="13.5" customHeight="1">
      <c r="B41919" t="str">
        <f t="shared" si="654"/>
        <v>---0</v>
      </c>
      <c r="E41919">
        <v>0</v>
      </c>
    </row>
    <row r="41920" spans="2:5" ht="13.5" customHeight="1">
      <c r="B41920" t="str">
        <f t="shared" si="654"/>
        <v>---0</v>
      </c>
      <c r="E41920">
        <v>0</v>
      </c>
    </row>
    <row r="41921" spans="2:5" ht="13.5" customHeight="1">
      <c r="B41921" t="str">
        <f t="shared" si="654"/>
        <v>---0</v>
      </c>
      <c r="E41921">
        <v>0</v>
      </c>
    </row>
    <row r="41922" spans="2:5" ht="13.5" customHeight="1">
      <c r="B41922" t="str">
        <f t="shared" si="654"/>
        <v>---0</v>
      </c>
      <c r="E41922">
        <v>0</v>
      </c>
    </row>
    <row r="41923" spans="2:5" ht="13.5" customHeight="1">
      <c r="B41923" t="str">
        <f t="shared" ref="B41923:B41986" si="655">A41923&amp;"---"&amp;E41923</f>
        <v>---0</v>
      </c>
      <c r="E41923">
        <v>0</v>
      </c>
    </row>
    <row r="41924" spans="2:5" ht="13.5" customHeight="1">
      <c r="B41924" t="str">
        <f t="shared" si="655"/>
        <v>---0</v>
      </c>
      <c r="E41924">
        <v>0</v>
      </c>
    </row>
    <row r="41925" spans="2:5" ht="13.5" customHeight="1">
      <c r="B41925" t="str">
        <f t="shared" si="655"/>
        <v>---0</v>
      </c>
      <c r="E41925">
        <v>0</v>
      </c>
    </row>
    <row r="41926" spans="2:5" ht="13.5" customHeight="1">
      <c r="B41926" t="str">
        <f t="shared" si="655"/>
        <v>---0</v>
      </c>
      <c r="E41926">
        <v>0</v>
      </c>
    </row>
    <row r="41927" spans="2:5" ht="13.5" customHeight="1">
      <c r="B41927" t="str">
        <f t="shared" si="655"/>
        <v>---0</v>
      </c>
      <c r="E41927">
        <v>0</v>
      </c>
    </row>
    <row r="41928" spans="2:5" ht="13.5" customHeight="1">
      <c r="B41928" t="str">
        <f t="shared" si="655"/>
        <v>---0</v>
      </c>
      <c r="E41928">
        <v>0</v>
      </c>
    </row>
    <row r="41929" spans="2:5" ht="13.5" customHeight="1">
      <c r="B41929" t="str">
        <f t="shared" si="655"/>
        <v>---0</v>
      </c>
      <c r="E41929">
        <v>0</v>
      </c>
    </row>
    <row r="41930" spans="2:5" ht="13.5" customHeight="1">
      <c r="B41930" t="str">
        <f t="shared" si="655"/>
        <v>---0</v>
      </c>
      <c r="E41930">
        <v>0</v>
      </c>
    </row>
    <row r="41931" spans="2:5" ht="13.5" customHeight="1">
      <c r="B41931" t="str">
        <f t="shared" si="655"/>
        <v>---0</v>
      </c>
      <c r="E41931">
        <v>0</v>
      </c>
    </row>
    <row r="41932" spans="2:5" ht="13.5" customHeight="1">
      <c r="B41932" t="str">
        <f t="shared" si="655"/>
        <v>---0</v>
      </c>
      <c r="E41932">
        <v>0</v>
      </c>
    </row>
    <row r="41933" spans="2:5" ht="13.5" customHeight="1">
      <c r="B41933" t="str">
        <f t="shared" si="655"/>
        <v>---0</v>
      </c>
      <c r="E41933">
        <v>0</v>
      </c>
    </row>
    <row r="41934" spans="2:5" ht="13.5" customHeight="1">
      <c r="B41934" t="str">
        <f t="shared" si="655"/>
        <v>---0</v>
      </c>
      <c r="E41934">
        <v>0</v>
      </c>
    </row>
    <row r="41935" spans="2:5" ht="13.5" customHeight="1">
      <c r="B41935" t="str">
        <f t="shared" si="655"/>
        <v>---0</v>
      </c>
      <c r="E41935">
        <v>0</v>
      </c>
    </row>
    <row r="41936" spans="2:5" ht="13.5" customHeight="1">
      <c r="B41936" t="str">
        <f t="shared" si="655"/>
        <v>---0</v>
      </c>
      <c r="E41936">
        <v>0</v>
      </c>
    </row>
    <row r="41937" spans="2:5" ht="13.5" customHeight="1">
      <c r="B41937" t="str">
        <f t="shared" si="655"/>
        <v>---0</v>
      </c>
      <c r="E41937">
        <v>0</v>
      </c>
    </row>
    <row r="41938" spans="2:5" ht="13.5" customHeight="1">
      <c r="B41938" t="str">
        <f t="shared" si="655"/>
        <v>---0</v>
      </c>
      <c r="E41938">
        <v>0</v>
      </c>
    </row>
    <row r="41939" spans="2:5" ht="13.5" customHeight="1">
      <c r="B41939" t="str">
        <f t="shared" si="655"/>
        <v>---0</v>
      </c>
      <c r="E41939">
        <v>0</v>
      </c>
    </row>
    <row r="41940" spans="2:5" ht="13.5" customHeight="1">
      <c r="B41940" t="str">
        <f t="shared" si="655"/>
        <v>---0</v>
      </c>
      <c r="E41940">
        <v>0</v>
      </c>
    </row>
    <row r="41941" spans="2:5" ht="13.5" customHeight="1">
      <c r="B41941" t="str">
        <f t="shared" si="655"/>
        <v>---0</v>
      </c>
      <c r="E41941">
        <v>0</v>
      </c>
    </row>
    <row r="41942" spans="2:5" ht="13.5" customHeight="1">
      <c r="B41942" t="str">
        <f t="shared" si="655"/>
        <v>---0</v>
      </c>
      <c r="E41942">
        <v>0</v>
      </c>
    </row>
    <row r="41943" spans="2:5" ht="13.5" customHeight="1">
      <c r="B41943" t="str">
        <f t="shared" si="655"/>
        <v>---0</v>
      </c>
      <c r="E41943">
        <v>0</v>
      </c>
    </row>
    <row r="41944" spans="2:5" ht="13.5" customHeight="1">
      <c r="B41944" t="str">
        <f t="shared" si="655"/>
        <v>---0</v>
      </c>
      <c r="E41944">
        <v>0</v>
      </c>
    </row>
    <row r="41945" spans="2:5" ht="13.5" customHeight="1">
      <c r="B41945" t="str">
        <f t="shared" si="655"/>
        <v>---0</v>
      </c>
      <c r="E41945">
        <v>0</v>
      </c>
    </row>
    <row r="41946" spans="2:5" ht="13.5" customHeight="1">
      <c r="B41946" t="str">
        <f t="shared" si="655"/>
        <v>---0</v>
      </c>
      <c r="E41946">
        <v>0</v>
      </c>
    </row>
    <row r="41947" spans="2:5" ht="13.5" customHeight="1">
      <c r="B41947" t="str">
        <f t="shared" si="655"/>
        <v>---0</v>
      </c>
      <c r="E41947">
        <v>0</v>
      </c>
    </row>
    <row r="41948" spans="2:5" ht="13.5" customHeight="1">
      <c r="B41948" t="str">
        <f t="shared" si="655"/>
        <v>---0</v>
      </c>
      <c r="E41948">
        <v>0</v>
      </c>
    </row>
    <row r="41949" spans="2:5" ht="13.5" customHeight="1">
      <c r="B41949" t="str">
        <f t="shared" si="655"/>
        <v>---0</v>
      </c>
      <c r="E41949">
        <v>0</v>
      </c>
    </row>
    <row r="41950" spans="2:5" ht="13.5" customHeight="1">
      <c r="B41950" t="str">
        <f t="shared" si="655"/>
        <v>---0</v>
      </c>
      <c r="E41950">
        <v>0</v>
      </c>
    </row>
    <row r="41951" spans="2:5" ht="13.5" customHeight="1">
      <c r="B41951" t="str">
        <f t="shared" si="655"/>
        <v>---0</v>
      </c>
      <c r="E41951">
        <v>0</v>
      </c>
    </row>
    <row r="41952" spans="2:5" ht="13.5" customHeight="1">
      <c r="B41952" t="str">
        <f t="shared" si="655"/>
        <v>---0</v>
      </c>
      <c r="E41952">
        <v>0</v>
      </c>
    </row>
    <row r="41953" spans="2:5" ht="13.5" customHeight="1">
      <c r="B41953" t="str">
        <f t="shared" si="655"/>
        <v>---0</v>
      </c>
      <c r="E41953">
        <v>0</v>
      </c>
    </row>
    <row r="41954" spans="2:5" ht="13.5" customHeight="1">
      <c r="B41954" t="str">
        <f t="shared" si="655"/>
        <v>---0</v>
      </c>
      <c r="E41954">
        <v>0</v>
      </c>
    </row>
    <row r="41955" spans="2:5" ht="13.5" customHeight="1">
      <c r="B41955" t="str">
        <f t="shared" si="655"/>
        <v>---0</v>
      </c>
      <c r="E41955">
        <v>0</v>
      </c>
    </row>
    <row r="41956" spans="2:5" ht="13.5" customHeight="1">
      <c r="B41956" t="str">
        <f t="shared" si="655"/>
        <v>---0</v>
      </c>
      <c r="E41956">
        <v>0</v>
      </c>
    </row>
    <row r="41957" spans="2:5" ht="13.5" customHeight="1">
      <c r="B41957" t="str">
        <f t="shared" si="655"/>
        <v>---0</v>
      </c>
      <c r="E41957">
        <v>0</v>
      </c>
    </row>
    <row r="41958" spans="2:5" ht="13.5" customHeight="1">
      <c r="B41958" t="str">
        <f t="shared" si="655"/>
        <v>---0</v>
      </c>
      <c r="E41958">
        <v>0</v>
      </c>
    </row>
    <row r="41959" spans="2:5" ht="13.5" customHeight="1">
      <c r="B41959" t="str">
        <f t="shared" si="655"/>
        <v>---0</v>
      </c>
      <c r="E41959">
        <v>0</v>
      </c>
    </row>
    <row r="41960" spans="2:5" ht="13.5" customHeight="1">
      <c r="B41960" t="str">
        <f t="shared" si="655"/>
        <v>---0</v>
      </c>
      <c r="E41960">
        <v>0</v>
      </c>
    </row>
    <row r="41961" spans="2:5" ht="13.5" customHeight="1">
      <c r="B41961" t="str">
        <f t="shared" si="655"/>
        <v>---0</v>
      </c>
      <c r="E41961">
        <v>0</v>
      </c>
    </row>
    <row r="41962" spans="2:5" ht="13.5" customHeight="1">
      <c r="B41962" t="str">
        <f t="shared" si="655"/>
        <v>---0</v>
      </c>
      <c r="E41962">
        <v>0</v>
      </c>
    </row>
    <row r="41963" spans="2:5" ht="13.5" customHeight="1">
      <c r="B41963" t="str">
        <f t="shared" si="655"/>
        <v>---0</v>
      </c>
      <c r="E41963">
        <v>0</v>
      </c>
    </row>
    <row r="41964" spans="2:5" ht="13.5" customHeight="1">
      <c r="B41964" t="str">
        <f t="shared" si="655"/>
        <v>---0</v>
      </c>
      <c r="E41964">
        <v>0</v>
      </c>
    </row>
    <row r="41965" spans="2:5" ht="13.5" customHeight="1">
      <c r="B41965" t="str">
        <f t="shared" si="655"/>
        <v>---0</v>
      </c>
      <c r="E41965">
        <v>0</v>
      </c>
    </row>
    <row r="41966" spans="2:5" ht="13.5" customHeight="1">
      <c r="B41966" t="str">
        <f t="shared" si="655"/>
        <v>---0</v>
      </c>
      <c r="E41966">
        <v>0</v>
      </c>
    </row>
    <row r="41967" spans="2:5" ht="13.5" customHeight="1">
      <c r="B41967" t="str">
        <f t="shared" si="655"/>
        <v>---0</v>
      </c>
      <c r="E41967">
        <v>0</v>
      </c>
    </row>
    <row r="41968" spans="2:5" ht="13.5" customHeight="1">
      <c r="B41968" t="str">
        <f t="shared" si="655"/>
        <v>---0</v>
      </c>
      <c r="E41968">
        <v>0</v>
      </c>
    </row>
    <row r="41969" spans="2:5" ht="13.5" customHeight="1">
      <c r="B41969" t="str">
        <f t="shared" si="655"/>
        <v>---0</v>
      </c>
      <c r="E41969">
        <v>0</v>
      </c>
    </row>
    <row r="41970" spans="2:5" ht="13.5" customHeight="1">
      <c r="B41970" t="str">
        <f t="shared" si="655"/>
        <v>---0</v>
      </c>
      <c r="E41970">
        <v>0</v>
      </c>
    </row>
    <row r="41971" spans="2:5" ht="13.5" customHeight="1">
      <c r="B41971" t="str">
        <f t="shared" si="655"/>
        <v>---0</v>
      </c>
      <c r="E41971">
        <v>0</v>
      </c>
    </row>
    <row r="41972" spans="2:5" ht="13.5" customHeight="1">
      <c r="B41972" t="str">
        <f t="shared" si="655"/>
        <v>---0</v>
      </c>
      <c r="E41972">
        <v>0</v>
      </c>
    </row>
    <row r="41973" spans="2:5" ht="13.5" customHeight="1">
      <c r="B41973" t="str">
        <f t="shared" si="655"/>
        <v>---0</v>
      </c>
      <c r="E41973">
        <v>0</v>
      </c>
    </row>
    <row r="41974" spans="2:5" ht="13.5" customHeight="1">
      <c r="B41974" t="str">
        <f t="shared" si="655"/>
        <v>---0</v>
      </c>
      <c r="E41974">
        <v>0</v>
      </c>
    </row>
    <row r="41975" spans="2:5" ht="13.5" customHeight="1">
      <c r="B41975" t="str">
        <f t="shared" si="655"/>
        <v>---0</v>
      </c>
      <c r="E41975">
        <v>0</v>
      </c>
    </row>
    <row r="41976" spans="2:5" ht="13.5" customHeight="1">
      <c r="B41976" t="str">
        <f t="shared" si="655"/>
        <v>---0</v>
      </c>
      <c r="E41976">
        <v>0</v>
      </c>
    </row>
    <row r="41977" spans="2:5" ht="13.5" customHeight="1">
      <c r="B41977" t="str">
        <f t="shared" si="655"/>
        <v>---0</v>
      </c>
      <c r="E41977">
        <v>0</v>
      </c>
    </row>
    <row r="41978" spans="2:5" ht="13.5" customHeight="1">
      <c r="B41978" t="str">
        <f t="shared" si="655"/>
        <v>---0</v>
      </c>
      <c r="E41978">
        <v>0</v>
      </c>
    </row>
    <row r="41979" spans="2:5" ht="13.5" customHeight="1">
      <c r="B41979" t="str">
        <f t="shared" si="655"/>
        <v>---0</v>
      </c>
      <c r="E41979">
        <v>0</v>
      </c>
    </row>
    <row r="41980" spans="2:5" ht="13.5" customHeight="1">
      <c r="B41980" t="str">
        <f t="shared" si="655"/>
        <v>---0</v>
      </c>
      <c r="E41980">
        <v>0</v>
      </c>
    </row>
    <row r="41981" spans="2:5" ht="13.5" customHeight="1">
      <c r="B41981" t="str">
        <f t="shared" si="655"/>
        <v>---0</v>
      </c>
      <c r="E41981">
        <v>0</v>
      </c>
    </row>
    <row r="41982" spans="2:5" ht="13.5" customHeight="1">
      <c r="B41982" t="str">
        <f t="shared" si="655"/>
        <v>---0</v>
      </c>
      <c r="E41982">
        <v>0</v>
      </c>
    </row>
    <row r="41983" spans="2:5" ht="13.5" customHeight="1">
      <c r="B41983" t="str">
        <f t="shared" si="655"/>
        <v>---0</v>
      </c>
      <c r="E41983">
        <v>0</v>
      </c>
    </row>
    <row r="41984" spans="2:5" ht="13.5" customHeight="1">
      <c r="B41984" t="str">
        <f t="shared" si="655"/>
        <v>---0</v>
      </c>
      <c r="E41984">
        <v>0</v>
      </c>
    </row>
    <row r="41985" spans="2:5" ht="13.5" customHeight="1">
      <c r="B41985" t="str">
        <f t="shared" si="655"/>
        <v>---0</v>
      </c>
      <c r="E41985">
        <v>0</v>
      </c>
    </row>
    <row r="41986" spans="2:5" ht="13.5" customHeight="1">
      <c r="B41986" t="str">
        <f t="shared" si="655"/>
        <v>---0</v>
      </c>
      <c r="E41986">
        <v>0</v>
      </c>
    </row>
    <row r="41987" spans="2:5" ht="13.5" customHeight="1">
      <c r="B41987" t="str">
        <f t="shared" ref="B41987:B42050" si="656">A41987&amp;"---"&amp;E41987</f>
        <v>---0</v>
      </c>
      <c r="E41987">
        <v>0</v>
      </c>
    </row>
    <row r="41988" spans="2:5" ht="13.5" customHeight="1">
      <c r="B41988" t="str">
        <f t="shared" si="656"/>
        <v>---0</v>
      </c>
      <c r="E41988">
        <v>0</v>
      </c>
    </row>
    <row r="41989" spans="2:5" ht="13.5" customHeight="1">
      <c r="B41989" t="str">
        <f t="shared" si="656"/>
        <v>---0</v>
      </c>
      <c r="E41989">
        <v>0</v>
      </c>
    </row>
    <row r="41990" spans="2:5" ht="13.5" customHeight="1">
      <c r="B41990" t="str">
        <f t="shared" si="656"/>
        <v>---0</v>
      </c>
      <c r="E41990">
        <v>0</v>
      </c>
    </row>
    <row r="41991" spans="2:5" ht="13.5" customHeight="1">
      <c r="B41991" t="str">
        <f t="shared" si="656"/>
        <v>---0</v>
      </c>
      <c r="E41991">
        <v>0</v>
      </c>
    </row>
    <row r="41992" spans="2:5" ht="13.5" customHeight="1">
      <c r="B41992" t="str">
        <f t="shared" si="656"/>
        <v>---0</v>
      </c>
      <c r="E41992">
        <v>0</v>
      </c>
    </row>
    <row r="41993" spans="2:5" ht="13.5" customHeight="1">
      <c r="B41993" t="str">
        <f t="shared" si="656"/>
        <v>---0</v>
      </c>
      <c r="E41993">
        <v>0</v>
      </c>
    </row>
    <row r="41994" spans="2:5" ht="13.5" customHeight="1">
      <c r="B41994" t="str">
        <f t="shared" si="656"/>
        <v>---0</v>
      </c>
      <c r="E41994">
        <v>0</v>
      </c>
    </row>
    <row r="41995" spans="2:5" ht="13.5" customHeight="1">
      <c r="B41995" t="str">
        <f t="shared" si="656"/>
        <v>---0</v>
      </c>
      <c r="E41995">
        <v>0</v>
      </c>
    </row>
    <row r="41996" spans="2:5" ht="13.5" customHeight="1">
      <c r="B41996" t="str">
        <f t="shared" si="656"/>
        <v>---0</v>
      </c>
      <c r="E41996">
        <v>0</v>
      </c>
    </row>
    <row r="41997" spans="2:5" ht="13.5" customHeight="1">
      <c r="B41997" t="str">
        <f t="shared" si="656"/>
        <v>---0</v>
      </c>
      <c r="E41997">
        <v>0</v>
      </c>
    </row>
    <row r="41998" spans="2:5" ht="13.5" customHeight="1">
      <c r="B41998" t="str">
        <f t="shared" si="656"/>
        <v>---0</v>
      </c>
      <c r="E41998">
        <v>0</v>
      </c>
    </row>
    <row r="41999" spans="2:5" ht="13.5" customHeight="1">
      <c r="B41999" t="str">
        <f t="shared" si="656"/>
        <v>---0</v>
      </c>
      <c r="E41999">
        <v>0</v>
      </c>
    </row>
    <row r="42000" spans="2:5" ht="13.5" customHeight="1">
      <c r="B42000" t="str">
        <f t="shared" si="656"/>
        <v>---0</v>
      </c>
      <c r="E42000">
        <v>0</v>
      </c>
    </row>
    <row r="42001" spans="2:5" ht="13.5" customHeight="1">
      <c r="B42001" t="str">
        <f t="shared" si="656"/>
        <v>---0</v>
      </c>
      <c r="E42001">
        <v>0</v>
      </c>
    </row>
    <row r="42002" spans="2:5" ht="13.5" customHeight="1">
      <c r="B42002" t="str">
        <f t="shared" si="656"/>
        <v>---0</v>
      </c>
      <c r="E42002">
        <v>0</v>
      </c>
    </row>
    <row r="42003" spans="2:5" ht="13.5" customHeight="1">
      <c r="B42003" t="str">
        <f t="shared" si="656"/>
        <v>---0</v>
      </c>
      <c r="E42003">
        <v>0</v>
      </c>
    </row>
    <row r="42004" spans="2:5" ht="13.5" customHeight="1">
      <c r="B42004" t="str">
        <f t="shared" si="656"/>
        <v>---0</v>
      </c>
      <c r="E42004">
        <v>0</v>
      </c>
    </row>
    <row r="42005" spans="2:5" ht="13.5" customHeight="1">
      <c r="B42005" t="str">
        <f t="shared" si="656"/>
        <v>---0</v>
      </c>
      <c r="E42005">
        <v>0</v>
      </c>
    </row>
    <row r="42006" spans="2:5" ht="13.5" customHeight="1">
      <c r="B42006" t="str">
        <f t="shared" si="656"/>
        <v>---0</v>
      </c>
      <c r="E42006">
        <v>0</v>
      </c>
    </row>
    <row r="42007" spans="2:5" ht="13.5" customHeight="1">
      <c r="B42007" t="str">
        <f t="shared" si="656"/>
        <v>---0</v>
      </c>
      <c r="E42007">
        <v>0</v>
      </c>
    </row>
    <row r="42008" spans="2:5" ht="13.5" customHeight="1">
      <c r="B42008" t="str">
        <f t="shared" si="656"/>
        <v>---0</v>
      </c>
      <c r="E42008">
        <v>0</v>
      </c>
    </row>
    <row r="42009" spans="2:5" ht="13.5" customHeight="1">
      <c r="B42009" t="str">
        <f t="shared" si="656"/>
        <v>---0</v>
      </c>
      <c r="E42009">
        <v>0</v>
      </c>
    </row>
    <row r="42010" spans="2:5" ht="13.5" customHeight="1">
      <c r="B42010" t="str">
        <f t="shared" si="656"/>
        <v>---0</v>
      </c>
      <c r="E42010">
        <v>0</v>
      </c>
    </row>
    <row r="42011" spans="2:5" ht="13.5" customHeight="1">
      <c r="B42011" t="str">
        <f t="shared" si="656"/>
        <v>---0</v>
      </c>
      <c r="E42011">
        <v>0</v>
      </c>
    </row>
    <row r="42012" spans="2:5" ht="13.5" customHeight="1">
      <c r="B42012" t="str">
        <f t="shared" si="656"/>
        <v>---0</v>
      </c>
      <c r="E42012">
        <v>0</v>
      </c>
    </row>
    <row r="42013" spans="2:5" ht="13.5" customHeight="1">
      <c r="B42013" t="str">
        <f t="shared" si="656"/>
        <v>---0</v>
      </c>
      <c r="E42013">
        <v>0</v>
      </c>
    </row>
    <row r="42014" spans="2:5" ht="13.5" customHeight="1">
      <c r="B42014" t="str">
        <f t="shared" si="656"/>
        <v>---0</v>
      </c>
      <c r="E42014">
        <v>0</v>
      </c>
    </row>
    <row r="42015" spans="2:5" ht="13.5" customHeight="1">
      <c r="B42015" t="str">
        <f t="shared" si="656"/>
        <v>---0</v>
      </c>
      <c r="E42015">
        <v>0</v>
      </c>
    </row>
    <row r="42016" spans="2:5" ht="13.5" customHeight="1">
      <c r="B42016" t="str">
        <f t="shared" si="656"/>
        <v>---0</v>
      </c>
      <c r="E42016">
        <v>0</v>
      </c>
    </row>
    <row r="42017" spans="2:5" ht="13.5" customHeight="1">
      <c r="B42017" t="str">
        <f t="shared" si="656"/>
        <v>---0</v>
      </c>
      <c r="E42017">
        <v>0</v>
      </c>
    </row>
    <row r="42018" spans="2:5" ht="13.5" customHeight="1">
      <c r="B42018" t="str">
        <f t="shared" si="656"/>
        <v>---0</v>
      </c>
      <c r="E42018">
        <v>0</v>
      </c>
    </row>
    <row r="42019" spans="2:5" ht="13.5" customHeight="1">
      <c r="B42019" t="str">
        <f t="shared" si="656"/>
        <v>---0</v>
      </c>
      <c r="E42019">
        <v>0</v>
      </c>
    </row>
    <row r="42020" spans="2:5" ht="13.5" customHeight="1">
      <c r="B42020" t="str">
        <f t="shared" si="656"/>
        <v>---0</v>
      </c>
      <c r="E42020">
        <v>0</v>
      </c>
    </row>
    <row r="42021" spans="2:5" ht="13.5" customHeight="1">
      <c r="B42021" t="str">
        <f t="shared" si="656"/>
        <v>---0</v>
      </c>
      <c r="E42021">
        <v>0</v>
      </c>
    </row>
    <row r="42022" spans="2:5" ht="13.5" customHeight="1">
      <c r="B42022" t="str">
        <f t="shared" si="656"/>
        <v>---0</v>
      </c>
      <c r="E42022">
        <v>0</v>
      </c>
    </row>
    <row r="42023" spans="2:5" ht="13.5" customHeight="1">
      <c r="B42023" t="str">
        <f t="shared" si="656"/>
        <v>---0</v>
      </c>
      <c r="E42023">
        <v>0</v>
      </c>
    </row>
    <row r="42024" spans="2:5" ht="13.5" customHeight="1">
      <c r="B42024" t="str">
        <f t="shared" si="656"/>
        <v>---0</v>
      </c>
      <c r="E42024">
        <v>0</v>
      </c>
    </row>
    <row r="42025" spans="2:5" ht="13.5" customHeight="1">
      <c r="B42025" t="str">
        <f t="shared" si="656"/>
        <v>---0</v>
      </c>
      <c r="E42025">
        <v>0</v>
      </c>
    </row>
    <row r="42026" spans="2:5" ht="13.5" customHeight="1">
      <c r="B42026" t="str">
        <f t="shared" si="656"/>
        <v>---0</v>
      </c>
      <c r="E42026">
        <v>0</v>
      </c>
    </row>
    <row r="42027" spans="2:5" ht="13.5" customHeight="1">
      <c r="B42027" t="str">
        <f t="shared" si="656"/>
        <v>---0</v>
      </c>
      <c r="E42027">
        <v>0</v>
      </c>
    </row>
    <row r="42028" spans="2:5" ht="13.5" customHeight="1">
      <c r="B42028" t="str">
        <f t="shared" si="656"/>
        <v>---0</v>
      </c>
      <c r="E42028">
        <v>0</v>
      </c>
    </row>
    <row r="42029" spans="2:5" ht="13.5" customHeight="1">
      <c r="B42029" t="str">
        <f t="shared" si="656"/>
        <v>---0</v>
      </c>
      <c r="E42029">
        <v>0</v>
      </c>
    </row>
    <row r="42030" spans="2:5" ht="13.5" customHeight="1">
      <c r="B42030" t="str">
        <f t="shared" si="656"/>
        <v>---0</v>
      </c>
      <c r="E42030">
        <v>0</v>
      </c>
    </row>
    <row r="42031" spans="2:5" ht="13.5" customHeight="1">
      <c r="B42031" t="str">
        <f t="shared" si="656"/>
        <v>---0</v>
      </c>
      <c r="E42031">
        <v>0</v>
      </c>
    </row>
    <row r="42032" spans="2:5" ht="13.5" customHeight="1">
      <c r="B42032" t="str">
        <f t="shared" si="656"/>
        <v>---0</v>
      </c>
      <c r="E42032">
        <v>0</v>
      </c>
    </row>
    <row r="42033" spans="2:5" ht="13.5" customHeight="1">
      <c r="B42033" t="str">
        <f t="shared" si="656"/>
        <v>---0</v>
      </c>
      <c r="E42033">
        <v>0</v>
      </c>
    </row>
    <row r="42034" spans="2:5" ht="13.5" customHeight="1">
      <c r="B42034" t="str">
        <f t="shared" si="656"/>
        <v>---0</v>
      </c>
      <c r="E42034">
        <v>0</v>
      </c>
    </row>
    <row r="42035" spans="2:5" ht="13.5" customHeight="1">
      <c r="B42035" t="str">
        <f t="shared" si="656"/>
        <v>---0</v>
      </c>
      <c r="E42035">
        <v>0</v>
      </c>
    </row>
    <row r="42036" spans="2:5" ht="13.5" customHeight="1">
      <c r="B42036" t="str">
        <f t="shared" si="656"/>
        <v>---0</v>
      </c>
      <c r="E42036">
        <v>0</v>
      </c>
    </row>
    <row r="42037" spans="2:5" ht="13.5" customHeight="1">
      <c r="B42037" t="str">
        <f t="shared" si="656"/>
        <v>---0</v>
      </c>
      <c r="E42037">
        <v>0</v>
      </c>
    </row>
    <row r="42038" spans="2:5" ht="13.5" customHeight="1">
      <c r="B42038" t="str">
        <f t="shared" si="656"/>
        <v>---0</v>
      </c>
      <c r="E42038">
        <v>0</v>
      </c>
    </row>
    <row r="42039" spans="2:5" ht="13.5" customHeight="1">
      <c r="B42039" t="str">
        <f t="shared" si="656"/>
        <v>---0</v>
      </c>
      <c r="E42039">
        <v>0</v>
      </c>
    </row>
    <row r="42040" spans="2:5" ht="13.5" customHeight="1">
      <c r="B42040" t="str">
        <f t="shared" si="656"/>
        <v>---0</v>
      </c>
      <c r="E42040">
        <v>0</v>
      </c>
    </row>
    <row r="42041" spans="2:5" ht="13.5" customHeight="1">
      <c r="B42041" t="str">
        <f t="shared" si="656"/>
        <v>---0</v>
      </c>
      <c r="E42041">
        <v>0</v>
      </c>
    </row>
    <row r="42042" spans="2:5" ht="13.5" customHeight="1">
      <c r="B42042" t="str">
        <f t="shared" si="656"/>
        <v>---0</v>
      </c>
      <c r="E42042">
        <v>0</v>
      </c>
    </row>
    <row r="42043" spans="2:5" ht="13.5" customHeight="1">
      <c r="B42043" t="str">
        <f t="shared" si="656"/>
        <v>---0</v>
      </c>
      <c r="E42043">
        <v>0</v>
      </c>
    </row>
    <row r="42044" spans="2:5" ht="13.5" customHeight="1">
      <c r="B42044" t="str">
        <f t="shared" si="656"/>
        <v>---0</v>
      </c>
      <c r="E42044">
        <v>0</v>
      </c>
    </row>
    <row r="42045" spans="2:5" ht="13.5" customHeight="1">
      <c r="B42045" t="str">
        <f t="shared" si="656"/>
        <v>---0</v>
      </c>
      <c r="E42045">
        <v>0</v>
      </c>
    </row>
    <row r="42046" spans="2:5" ht="13.5" customHeight="1">
      <c r="B42046" t="str">
        <f t="shared" si="656"/>
        <v>---0</v>
      </c>
      <c r="E42046">
        <v>0</v>
      </c>
    </row>
    <row r="42047" spans="2:5" ht="13.5" customHeight="1">
      <c r="B42047" t="str">
        <f t="shared" si="656"/>
        <v>---0</v>
      </c>
      <c r="E42047">
        <v>0</v>
      </c>
    </row>
    <row r="42048" spans="2:5" ht="13.5" customHeight="1">
      <c r="B42048" t="str">
        <f t="shared" si="656"/>
        <v>---0</v>
      </c>
      <c r="E42048">
        <v>0</v>
      </c>
    </row>
    <row r="42049" spans="2:5" ht="13.5" customHeight="1">
      <c r="B42049" t="str">
        <f t="shared" si="656"/>
        <v>---0</v>
      </c>
      <c r="E42049">
        <v>0</v>
      </c>
    </row>
    <row r="42050" spans="2:5" ht="13.5" customHeight="1">
      <c r="B42050" t="str">
        <f t="shared" si="656"/>
        <v>---0</v>
      </c>
      <c r="E42050">
        <v>0</v>
      </c>
    </row>
    <row r="42051" spans="2:5" ht="13.5" customHeight="1">
      <c r="B42051" t="str">
        <f t="shared" ref="B42051:B42114" si="657">A42051&amp;"---"&amp;E42051</f>
        <v>---0</v>
      </c>
      <c r="E42051">
        <v>0</v>
      </c>
    </row>
    <row r="42052" spans="2:5" ht="13.5" customHeight="1">
      <c r="B42052" t="str">
        <f t="shared" si="657"/>
        <v>---0</v>
      </c>
      <c r="E42052">
        <v>0</v>
      </c>
    </row>
    <row r="42053" spans="2:5" ht="13.5" customHeight="1">
      <c r="B42053" t="str">
        <f t="shared" si="657"/>
        <v>---0</v>
      </c>
      <c r="E42053">
        <v>0</v>
      </c>
    </row>
    <row r="42054" spans="2:5" ht="13.5" customHeight="1">
      <c r="B42054" t="str">
        <f t="shared" si="657"/>
        <v>---0</v>
      </c>
      <c r="E42054">
        <v>0</v>
      </c>
    </row>
    <row r="42055" spans="2:5" ht="13.5" customHeight="1">
      <c r="B42055" t="str">
        <f t="shared" si="657"/>
        <v>---0</v>
      </c>
      <c r="E42055">
        <v>0</v>
      </c>
    </row>
    <row r="42056" spans="2:5" ht="13.5" customHeight="1">
      <c r="B42056" t="str">
        <f t="shared" si="657"/>
        <v>---0</v>
      </c>
      <c r="E42056">
        <v>0</v>
      </c>
    </row>
    <row r="42057" spans="2:5" ht="13.5" customHeight="1">
      <c r="B42057" t="str">
        <f t="shared" si="657"/>
        <v>---0</v>
      </c>
      <c r="E42057">
        <v>0</v>
      </c>
    </row>
    <row r="42058" spans="2:5" ht="13.5" customHeight="1">
      <c r="B42058" t="str">
        <f t="shared" si="657"/>
        <v>---0</v>
      </c>
      <c r="E42058">
        <v>0</v>
      </c>
    </row>
    <row r="42059" spans="2:5" ht="13.5" customHeight="1">
      <c r="B42059" t="str">
        <f t="shared" si="657"/>
        <v>---0</v>
      </c>
      <c r="E42059">
        <v>0</v>
      </c>
    </row>
    <row r="42060" spans="2:5" ht="13.5" customHeight="1">
      <c r="B42060" t="str">
        <f t="shared" si="657"/>
        <v>---0</v>
      </c>
      <c r="E42060">
        <v>0</v>
      </c>
    </row>
    <row r="42061" spans="2:5" ht="13.5" customHeight="1">
      <c r="B42061" t="str">
        <f t="shared" si="657"/>
        <v>---0</v>
      </c>
      <c r="E42061">
        <v>0</v>
      </c>
    </row>
    <row r="42062" spans="2:5" ht="13.5" customHeight="1">
      <c r="B42062" t="str">
        <f t="shared" si="657"/>
        <v>---0</v>
      </c>
      <c r="E42062">
        <v>0</v>
      </c>
    </row>
    <row r="42063" spans="2:5" ht="13.5" customHeight="1">
      <c r="B42063" t="str">
        <f t="shared" si="657"/>
        <v>---0</v>
      </c>
      <c r="E42063">
        <v>0</v>
      </c>
    </row>
    <row r="42064" spans="2:5" ht="13.5" customHeight="1">
      <c r="B42064" t="str">
        <f t="shared" si="657"/>
        <v>---0</v>
      </c>
      <c r="E42064">
        <v>0</v>
      </c>
    </row>
    <row r="42065" spans="2:5" ht="13.5" customHeight="1">
      <c r="B42065" t="str">
        <f t="shared" si="657"/>
        <v>---0</v>
      </c>
      <c r="E42065">
        <v>0</v>
      </c>
    </row>
    <row r="42066" spans="2:5" ht="13.5" customHeight="1">
      <c r="B42066" t="str">
        <f t="shared" si="657"/>
        <v>---0</v>
      </c>
      <c r="E42066">
        <v>0</v>
      </c>
    </row>
    <row r="42067" spans="2:5" ht="13.5" customHeight="1">
      <c r="B42067" t="str">
        <f t="shared" si="657"/>
        <v>---0</v>
      </c>
      <c r="E42067">
        <v>0</v>
      </c>
    </row>
    <row r="42068" spans="2:5" ht="13.5" customHeight="1">
      <c r="B42068" t="str">
        <f t="shared" si="657"/>
        <v>---0</v>
      </c>
      <c r="E42068">
        <v>0</v>
      </c>
    </row>
    <row r="42069" spans="2:5" ht="13.5" customHeight="1">
      <c r="B42069" t="str">
        <f t="shared" si="657"/>
        <v>---0</v>
      </c>
      <c r="E42069">
        <v>0</v>
      </c>
    </row>
    <row r="42070" spans="2:5" ht="13.5" customHeight="1">
      <c r="B42070" t="str">
        <f t="shared" si="657"/>
        <v>---0</v>
      </c>
      <c r="E42070">
        <v>0</v>
      </c>
    </row>
    <row r="42071" spans="2:5" ht="13.5" customHeight="1">
      <c r="B42071" t="str">
        <f t="shared" si="657"/>
        <v>---0</v>
      </c>
      <c r="E42071">
        <v>0</v>
      </c>
    </row>
    <row r="42072" spans="2:5" ht="13.5" customHeight="1">
      <c r="B42072" t="str">
        <f t="shared" si="657"/>
        <v>---0</v>
      </c>
      <c r="E42072">
        <v>0</v>
      </c>
    </row>
    <row r="42073" spans="2:5" ht="13.5" customHeight="1">
      <c r="B42073" t="str">
        <f t="shared" si="657"/>
        <v>---0</v>
      </c>
      <c r="E42073">
        <v>0</v>
      </c>
    </row>
    <row r="42074" spans="2:5" ht="13.5" customHeight="1">
      <c r="B42074" t="str">
        <f t="shared" si="657"/>
        <v>---0</v>
      </c>
      <c r="E42074">
        <v>0</v>
      </c>
    </row>
    <row r="42075" spans="2:5" ht="13.5" customHeight="1">
      <c r="B42075" t="str">
        <f t="shared" si="657"/>
        <v>---0</v>
      </c>
      <c r="E42075">
        <v>0</v>
      </c>
    </row>
    <row r="42076" spans="2:5" ht="13.5" customHeight="1">
      <c r="B42076" t="str">
        <f t="shared" si="657"/>
        <v>---0</v>
      </c>
      <c r="E42076">
        <v>0</v>
      </c>
    </row>
    <row r="42077" spans="2:5" ht="13.5" customHeight="1">
      <c r="B42077" t="str">
        <f t="shared" si="657"/>
        <v>---0</v>
      </c>
      <c r="E42077">
        <v>0</v>
      </c>
    </row>
    <row r="42078" spans="2:5" ht="13.5" customHeight="1">
      <c r="B42078" t="str">
        <f t="shared" si="657"/>
        <v>---0</v>
      </c>
      <c r="E42078">
        <v>0</v>
      </c>
    </row>
    <row r="42079" spans="2:5" ht="13.5" customHeight="1">
      <c r="B42079" t="str">
        <f t="shared" si="657"/>
        <v>---0</v>
      </c>
      <c r="E42079">
        <v>0</v>
      </c>
    </row>
    <row r="42080" spans="2:5" ht="13.5" customHeight="1">
      <c r="B42080" t="str">
        <f t="shared" si="657"/>
        <v>---0</v>
      </c>
      <c r="E42080">
        <v>0</v>
      </c>
    </row>
    <row r="42081" spans="2:5" ht="13.5" customHeight="1">
      <c r="B42081" t="str">
        <f t="shared" si="657"/>
        <v>---0</v>
      </c>
      <c r="E42081">
        <v>0</v>
      </c>
    </row>
    <row r="42082" spans="2:5" ht="13.5" customHeight="1">
      <c r="B42082" t="str">
        <f t="shared" si="657"/>
        <v>---0</v>
      </c>
      <c r="E42082">
        <v>0</v>
      </c>
    </row>
    <row r="42083" spans="2:5" ht="13.5" customHeight="1">
      <c r="B42083" t="str">
        <f t="shared" si="657"/>
        <v>---0</v>
      </c>
      <c r="E42083">
        <v>0</v>
      </c>
    </row>
    <row r="42084" spans="2:5" ht="13.5" customHeight="1">
      <c r="B42084" t="str">
        <f t="shared" si="657"/>
        <v>---0</v>
      </c>
      <c r="E42084">
        <v>0</v>
      </c>
    </row>
    <row r="42085" spans="2:5" ht="13.5" customHeight="1">
      <c r="B42085" t="str">
        <f t="shared" si="657"/>
        <v>---0</v>
      </c>
      <c r="E42085">
        <v>0</v>
      </c>
    </row>
    <row r="42086" spans="2:5" ht="13.5" customHeight="1">
      <c r="B42086" t="str">
        <f t="shared" si="657"/>
        <v>---0</v>
      </c>
      <c r="E42086">
        <v>0</v>
      </c>
    </row>
    <row r="42087" spans="2:5" ht="13.5" customHeight="1">
      <c r="B42087" t="str">
        <f t="shared" si="657"/>
        <v>---0</v>
      </c>
      <c r="E42087">
        <v>0</v>
      </c>
    </row>
    <row r="42088" spans="2:5" ht="13.5" customHeight="1">
      <c r="B42088" t="str">
        <f t="shared" si="657"/>
        <v>---0</v>
      </c>
      <c r="E42088">
        <v>0</v>
      </c>
    </row>
    <row r="42089" spans="2:5" ht="13.5" customHeight="1">
      <c r="B42089" t="str">
        <f t="shared" si="657"/>
        <v>---0</v>
      </c>
      <c r="E42089">
        <v>0</v>
      </c>
    </row>
    <row r="42090" spans="2:5" ht="13.5" customHeight="1">
      <c r="B42090" t="str">
        <f t="shared" si="657"/>
        <v>---0</v>
      </c>
      <c r="E42090">
        <v>0</v>
      </c>
    </row>
    <row r="42091" spans="2:5" ht="13.5" customHeight="1">
      <c r="B42091" t="str">
        <f t="shared" si="657"/>
        <v>---0</v>
      </c>
      <c r="E42091">
        <v>0</v>
      </c>
    </row>
    <row r="42092" spans="2:5" ht="13.5" customHeight="1">
      <c r="B42092" t="str">
        <f t="shared" si="657"/>
        <v>---0</v>
      </c>
      <c r="E42092">
        <v>0</v>
      </c>
    </row>
    <row r="42093" spans="2:5" ht="13.5" customHeight="1">
      <c r="B42093" t="str">
        <f t="shared" si="657"/>
        <v>---0</v>
      </c>
      <c r="E42093">
        <v>0</v>
      </c>
    </row>
    <row r="42094" spans="2:5" ht="13.5" customHeight="1">
      <c r="B42094" t="str">
        <f t="shared" si="657"/>
        <v>---0</v>
      </c>
      <c r="E42094">
        <v>0</v>
      </c>
    </row>
    <row r="42095" spans="2:5" ht="13.5" customHeight="1">
      <c r="B42095" t="str">
        <f t="shared" si="657"/>
        <v>---0</v>
      </c>
      <c r="E42095">
        <v>0</v>
      </c>
    </row>
    <row r="42096" spans="2:5" ht="13.5" customHeight="1">
      <c r="B42096" t="str">
        <f t="shared" si="657"/>
        <v>---0</v>
      </c>
      <c r="E42096">
        <v>0</v>
      </c>
    </row>
    <row r="42097" spans="2:5" ht="13.5" customHeight="1">
      <c r="B42097" t="str">
        <f t="shared" si="657"/>
        <v>---0</v>
      </c>
      <c r="E42097">
        <v>0</v>
      </c>
    </row>
    <row r="42098" spans="2:5" ht="13.5" customHeight="1">
      <c r="B42098" t="str">
        <f t="shared" si="657"/>
        <v>---0</v>
      </c>
      <c r="E42098">
        <v>0</v>
      </c>
    </row>
    <row r="42099" spans="2:5" ht="13.5" customHeight="1">
      <c r="B42099" t="str">
        <f t="shared" si="657"/>
        <v>---0</v>
      </c>
      <c r="E42099">
        <v>0</v>
      </c>
    </row>
    <row r="42100" spans="2:5" ht="13.5" customHeight="1">
      <c r="B42100" t="str">
        <f t="shared" si="657"/>
        <v>---0</v>
      </c>
      <c r="E42100">
        <v>0</v>
      </c>
    </row>
    <row r="42101" spans="2:5" ht="13.5" customHeight="1">
      <c r="B42101" t="str">
        <f t="shared" si="657"/>
        <v>---0</v>
      </c>
      <c r="E42101">
        <v>0</v>
      </c>
    </row>
    <row r="42102" spans="2:5" ht="13.5" customHeight="1">
      <c r="B42102" t="str">
        <f t="shared" si="657"/>
        <v>---0</v>
      </c>
      <c r="E42102">
        <v>0</v>
      </c>
    </row>
    <row r="42103" spans="2:5" ht="13.5" customHeight="1">
      <c r="B42103" t="str">
        <f t="shared" si="657"/>
        <v>---0</v>
      </c>
      <c r="E42103">
        <v>0</v>
      </c>
    </row>
    <row r="42104" spans="2:5" ht="13.5" customHeight="1">
      <c r="B42104" t="str">
        <f t="shared" si="657"/>
        <v>---0</v>
      </c>
      <c r="E42104">
        <v>0</v>
      </c>
    </row>
    <row r="42105" spans="2:5" ht="13.5" customHeight="1">
      <c r="B42105" t="str">
        <f t="shared" si="657"/>
        <v>---0</v>
      </c>
      <c r="E42105">
        <v>0</v>
      </c>
    </row>
    <row r="42106" spans="2:5" ht="13.5" customHeight="1">
      <c r="B42106" t="str">
        <f t="shared" si="657"/>
        <v>---0</v>
      </c>
      <c r="E42106">
        <v>0</v>
      </c>
    </row>
    <row r="42107" spans="2:5" ht="13.5" customHeight="1">
      <c r="B42107" t="str">
        <f t="shared" si="657"/>
        <v>---0</v>
      </c>
      <c r="E42107">
        <v>0</v>
      </c>
    </row>
    <row r="42108" spans="2:5" ht="13.5" customHeight="1">
      <c r="B42108" t="str">
        <f t="shared" si="657"/>
        <v>---0</v>
      </c>
      <c r="E42108">
        <v>0</v>
      </c>
    </row>
    <row r="42109" spans="2:5" ht="13.5" customHeight="1">
      <c r="B42109" t="str">
        <f t="shared" si="657"/>
        <v>---0</v>
      </c>
      <c r="E42109">
        <v>0</v>
      </c>
    </row>
    <row r="42110" spans="2:5" ht="13.5" customHeight="1">
      <c r="B42110" t="str">
        <f t="shared" si="657"/>
        <v>---0</v>
      </c>
      <c r="E42110">
        <v>0</v>
      </c>
    </row>
    <row r="42111" spans="2:5" ht="13.5" customHeight="1">
      <c r="B42111" t="str">
        <f t="shared" si="657"/>
        <v>---0</v>
      </c>
      <c r="E42111">
        <v>0</v>
      </c>
    </row>
    <row r="42112" spans="2:5" ht="13.5" customHeight="1">
      <c r="B42112" t="str">
        <f t="shared" si="657"/>
        <v>---0</v>
      </c>
      <c r="E42112">
        <v>0</v>
      </c>
    </row>
    <row r="42113" spans="2:5" ht="13.5" customHeight="1">
      <c r="B42113" t="str">
        <f t="shared" si="657"/>
        <v>---0</v>
      </c>
      <c r="E42113">
        <v>0</v>
      </c>
    </row>
    <row r="42114" spans="2:5" ht="13.5" customHeight="1">
      <c r="B42114" t="str">
        <f t="shared" si="657"/>
        <v>---0</v>
      </c>
      <c r="E42114">
        <v>0</v>
      </c>
    </row>
    <row r="42115" spans="2:5" ht="13.5" customHeight="1">
      <c r="B42115" t="str">
        <f t="shared" ref="B42115:B42178" si="658">A42115&amp;"---"&amp;E42115</f>
        <v>---0</v>
      </c>
      <c r="E42115">
        <v>0</v>
      </c>
    </row>
    <row r="42116" spans="2:5" ht="13.5" customHeight="1">
      <c r="B42116" t="str">
        <f t="shared" si="658"/>
        <v>---0</v>
      </c>
      <c r="E42116">
        <v>0</v>
      </c>
    </row>
    <row r="42117" spans="2:5" ht="13.5" customHeight="1">
      <c r="B42117" t="str">
        <f t="shared" si="658"/>
        <v>---0</v>
      </c>
      <c r="E42117">
        <v>0</v>
      </c>
    </row>
    <row r="42118" spans="2:5" ht="13.5" customHeight="1">
      <c r="B42118" t="str">
        <f t="shared" si="658"/>
        <v>---0</v>
      </c>
      <c r="E42118">
        <v>0</v>
      </c>
    </row>
    <row r="42119" spans="2:5" ht="13.5" customHeight="1">
      <c r="B42119" t="str">
        <f t="shared" si="658"/>
        <v>---0</v>
      </c>
      <c r="E42119">
        <v>0</v>
      </c>
    </row>
    <row r="42120" spans="2:5" ht="13.5" customHeight="1">
      <c r="B42120" t="str">
        <f t="shared" si="658"/>
        <v>---0</v>
      </c>
      <c r="E42120">
        <v>0</v>
      </c>
    </row>
    <row r="42121" spans="2:5" ht="13.5" customHeight="1">
      <c r="B42121" t="str">
        <f t="shared" si="658"/>
        <v>---0</v>
      </c>
      <c r="E42121">
        <v>0</v>
      </c>
    </row>
    <row r="42122" spans="2:5" ht="13.5" customHeight="1">
      <c r="B42122" t="str">
        <f t="shared" si="658"/>
        <v>---0</v>
      </c>
      <c r="E42122">
        <v>0</v>
      </c>
    </row>
    <row r="42123" spans="2:5" ht="13.5" customHeight="1">
      <c r="B42123" t="str">
        <f t="shared" si="658"/>
        <v>---0</v>
      </c>
      <c r="E42123">
        <v>0</v>
      </c>
    </row>
    <row r="42124" spans="2:5" ht="13.5" customHeight="1">
      <c r="B42124" t="str">
        <f t="shared" si="658"/>
        <v>---0</v>
      </c>
      <c r="E42124">
        <v>0</v>
      </c>
    </row>
    <row r="42125" spans="2:5" ht="13.5" customHeight="1">
      <c r="B42125" t="str">
        <f t="shared" si="658"/>
        <v>---0</v>
      </c>
      <c r="E42125">
        <v>0</v>
      </c>
    </row>
    <row r="42126" spans="2:5" ht="13.5" customHeight="1">
      <c r="B42126" t="str">
        <f t="shared" si="658"/>
        <v>---0</v>
      </c>
      <c r="E42126">
        <v>0</v>
      </c>
    </row>
    <row r="42127" spans="2:5" ht="13.5" customHeight="1">
      <c r="B42127" t="str">
        <f t="shared" si="658"/>
        <v>---0</v>
      </c>
      <c r="E42127">
        <v>0</v>
      </c>
    </row>
    <row r="42128" spans="2:5" ht="13.5" customHeight="1">
      <c r="B42128" t="str">
        <f t="shared" si="658"/>
        <v>---0</v>
      </c>
      <c r="E42128">
        <v>0</v>
      </c>
    </row>
    <row r="42129" spans="2:5" ht="13.5" customHeight="1">
      <c r="B42129" t="str">
        <f t="shared" si="658"/>
        <v>---0</v>
      </c>
      <c r="E42129">
        <v>0</v>
      </c>
    </row>
    <row r="42130" spans="2:5" ht="13.5" customHeight="1">
      <c r="B42130" t="str">
        <f t="shared" si="658"/>
        <v>---0</v>
      </c>
      <c r="E42130">
        <v>0</v>
      </c>
    </row>
    <row r="42131" spans="2:5" ht="13.5" customHeight="1">
      <c r="B42131" t="str">
        <f t="shared" si="658"/>
        <v>---0</v>
      </c>
      <c r="E42131">
        <v>0</v>
      </c>
    </row>
    <row r="42132" spans="2:5" ht="13.5" customHeight="1">
      <c r="B42132" t="str">
        <f t="shared" si="658"/>
        <v>---0</v>
      </c>
      <c r="E42132">
        <v>0</v>
      </c>
    </row>
    <row r="42133" spans="2:5" ht="13.5" customHeight="1">
      <c r="B42133" t="str">
        <f t="shared" si="658"/>
        <v>---0</v>
      </c>
      <c r="E42133">
        <v>0</v>
      </c>
    </row>
    <row r="42134" spans="2:5" ht="13.5" customHeight="1">
      <c r="B42134" t="str">
        <f t="shared" si="658"/>
        <v>---0</v>
      </c>
      <c r="E42134">
        <v>0</v>
      </c>
    </row>
    <row r="42135" spans="2:5" ht="13.5" customHeight="1">
      <c r="B42135" t="str">
        <f t="shared" si="658"/>
        <v>---0</v>
      </c>
      <c r="E42135">
        <v>0</v>
      </c>
    </row>
    <row r="42136" spans="2:5" ht="13.5" customHeight="1">
      <c r="B42136" t="str">
        <f t="shared" si="658"/>
        <v>---0</v>
      </c>
      <c r="E42136">
        <v>0</v>
      </c>
    </row>
    <row r="42137" spans="2:5" ht="13.5" customHeight="1">
      <c r="B42137" t="str">
        <f t="shared" si="658"/>
        <v>---0</v>
      </c>
      <c r="E42137">
        <v>0</v>
      </c>
    </row>
    <row r="42138" spans="2:5" ht="13.5" customHeight="1">
      <c r="B42138" t="str">
        <f t="shared" si="658"/>
        <v>---0</v>
      </c>
      <c r="E42138">
        <v>0</v>
      </c>
    </row>
    <row r="42139" spans="2:5" ht="13.5" customHeight="1">
      <c r="B42139" t="str">
        <f t="shared" si="658"/>
        <v>---0</v>
      </c>
      <c r="E42139">
        <v>0</v>
      </c>
    </row>
    <row r="42140" spans="2:5" ht="13.5" customHeight="1">
      <c r="B42140" t="str">
        <f t="shared" si="658"/>
        <v>---0</v>
      </c>
      <c r="E42140">
        <v>0</v>
      </c>
    </row>
    <row r="42141" spans="2:5" ht="13.5" customHeight="1">
      <c r="B42141" t="str">
        <f t="shared" si="658"/>
        <v>---0</v>
      </c>
      <c r="E42141">
        <v>0</v>
      </c>
    </row>
    <row r="42142" spans="2:5" ht="13.5" customHeight="1">
      <c r="B42142" t="str">
        <f t="shared" si="658"/>
        <v>---0</v>
      </c>
      <c r="E42142">
        <v>0</v>
      </c>
    </row>
    <row r="42143" spans="2:5" ht="13.5" customHeight="1">
      <c r="B42143" t="str">
        <f t="shared" si="658"/>
        <v>---0</v>
      </c>
      <c r="E42143">
        <v>0</v>
      </c>
    </row>
    <row r="42144" spans="2:5" ht="13.5" customHeight="1">
      <c r="B42144" t="str">
        <f t="shared" si="658"/>
        <v>---0</v>
      </c>
      <c r="E42144">
        <v>0</v>
      </c>
    </row>
    <row r="42145" spans="2:5" ht="13.5" customHeight="1">
      <c r="B42145" t="str">
        <f t="shared" si="658"/>
        <v>---0</v>
      </c>
      <c r="E42145">
        <v>0</v>
      </c>
    </row>
    <row r="42146" spans="2:5" ht="13.5" customHeight="1">
      <c r="B42146" t="str">
        <f t="shared" si="658"/>
        <v>---0</v>
      </c>
      <c r="E42146">
        <v>0</v>
      </c>
    </row>
    <row r="42147" spans="2:5" ht="13.5" customHeight="1">
      <c r="B42147" t="str">
        <f t="shared" si="658"/>
        <v>---0</v>
      </c>
      <c r="E42147">
        <v>0</v>
      </c>
    </row>
    <row r="42148" spans="2:5" ht="13.5" customHeight="1">
      <c r="B42148" t="str">
        <f t="shared" si="658"/>
        <v>---0</v>
      </c>
      <c r="E42148">
        <v>0</v>
      </c>
    </row>
    <row r="42149" spans="2:5" ht="13.5" customHeight="1">
      <c r="B42149" t="str">
        <f t="shared" si="658"/>
        <v>---0</v>
      </c>
      <c r="E42149">
        <v>0</v>
      </c>
    </row>
    <row r="42150" spans="2:5" ht="13.5" customHeight="1">
      <c r="B42150" t="str">
        <f t="shared" si="658"/>
        <v>---0</v>
      </c>
      <c r="E42150">
        <v>0</v>
      </c>
    </row>
    <row r="42151" spans="2:5" ht="13.5" customHeight="1">
      <c r="B42151" t="str">
        <f t="shared" si="658"/>
        <v>---0</v>
      </c>
      <c r="E42151">
        <v>0</v>
      </c>
    </row>
    <row r="42152" spans="2:5" ht="13.5" customHeight="1">
      <c r="B42152" t="str">
        <f t="shared" si="658"/>
        <v>---0</v>
      </c>
      <c r="E42152">
        <v>0</v>
      </c>
    </row>
    <row r="42153" spans="2:5" ht="13.5" customHeight="1">
      <c r="B42153" t="str">
        <f t="shared" si="658"/>
        <v>---0</v>
      </c>
      <c r="E42153">
        <v>0</v>
      </c>
    </row>
    <row r="42154" spans="2:5" ht="13.5" customHeight="1">
      <c r="B42154" t="str">
        <f t="shared" si="658"/>
        <v>---0</v>
      </c>
      <c r="E42154">
        <v>0</v>
      </c>
    </row>
    <row r="42155" spans="2:5" ht="13.5" customHeight="1">
      <c r="B42155" t="str">
        <f t="shared" si="658"/>
        <v>---0</v>
      </c>
      <c r="E42155">
        <v>0</v>
      </c>
    </row>
    <row r="42156" spans="2:5" ht="13.5" customHeight="1">
      <c r="B42156" t="str">
        <f t="shared" si="658"/>
        <v>---0</v>
      </c>
      <c r="E42156">
        <v>0</v>
      </c>
    </row>
    <row r="42157" spans="2:5" ht="13.5" customHeight="1">
      <c r="B42157" t="str">
        <f t="shared" si="658"/>
        <v>---0</v>
      </c>
      <c r="E42157">
        <v>0</v>
      </c>
    </row>
    <row r="42158" spans="2:5" ht="13.5" customHeight="1">
      <c r="B42158" t="str">
        <f t="shared" si="658"/>
        <v>---0</v>
      </c>
      <c r="E42158">
        <v>0</v>
      </c>
    </row>
    <row r="42159" spans="2:5" ht="13.5" customHeight="1">
      <c r="B42159" t="str">
        <f t="shared" si="658"/>
        <v>---0</v>
      </c>
      <c r="E42159">
        <v>0</v>
      </c>
    </row>
    <row r="42160" spans="2:5" ht="13.5" customHeight="1">
      <c r="B42160" t="str">
        <f t="shared" si="658"/>
        <v>---0</v>
      </c>
      <c r="E42160">
        <v>0</v>
      </c>
    </row>
    <row r="42161" spans="2:5" ht="13.5" customHeight="1">
      <c r="B42161" t="str">
        <f t="shared" si="658"/>
        <v>---0</v>
      </c>
      <c r="E42161">
        <v>0</v>
      </c>
    </row>
    <row r="42162" spans="2:5" ht="13.5" customHeight="1">
      <c r="B42162" t="str">
        <f t="shared" si="658"/>
        <v>---0</v>
      </c>
      <c r="E42162">
        <v>0</v>
      </c>
    </row>
    <row r="42163" spans="2:5" ht="13.5" customHeight="1">
      <c r="B42163" t="str">
        <f t="shared" si="658"/>
        <v>---0</v>
      </c>
      <c r="E42163">
        <v>0</v>
      </c>
    </row>
    <row r="42164" spans="2:5" ht="13.5" customHeight="1">
      <c r="B42164" t="str">
        <f t="shared" si="658"/>
        <v>---0</v>
      </c>
      <c r="E42164">
        <v>0</v>
      </c>
    </row>
    <row r="42165" spans="2:5" ht="13.5" customHeight="1">
      <c r="B42165" t="str">
        <f t="shared" si="658"/>
        <v>---0</v>
      </c>
      <c r="E42165">
        <v>0</v>
      </c>
    </row>
    <row r="42166" spans="2:5" ht="13.5" customHeight="1">
      <c r="B42166" t="str">
        <f t="shared" si="658"/>
        <v>---0</v>
      </c>
      <c r="E42166">
        <v>0</v>
      </c>
    </row>
    <row r="42167" spans="2:5" ht="13.5" customHeight="1">
      <c r="B42167" t="str">
        <f t="shared" si="658"/>
        <v>---0</v>
      </c>
      <c r="E42167">
        <v>0</v>
      </c>
    </row>
    <row r="42168" spans="2:5" ht="13.5" customHeight="1">
      <c r="B42168" t="str">
        <f t="shared" si="658"/>
        <v>---0</v>
      </c>
      <c r="E42168">
        <v>0</v>
      </c>
    </row>
    <row r="42169" spans="2:5" ht="13.5" customHeight="1">
      <c r="B42169" t="str">
        <f t="shared" si="658"/>
        <v>---0</v>
      </c>
      <c r="E42169">
        <v>0</v>
      </c>
    </row>
    <row r="42170" spans="2:5" ht="13.5" customHeight="1">
      <c r="B42170" t="str">
        <f t="shared" si="658"/>
        <v>---0</v>
      </c>
      <c r="E42170">
        <v>0</v>
      </c>
    </row>
    <row r="42171" spans="2:5" ht="13.5" customHeight="1">
      <c r="B42171" t="str">
        <f t="shared" si="658"/>
        <v>---0</v>
      </c>
      <c r="E42171">
        <v>0</v>
      </c>
    </row>
    <row r="42172" spans="2:5" ht="13.5" customHeight="1">
      <c r="B42172" t="str">
        <f t="shared" si="658"/>
        <v>---0</v>
      </c>
      <c r="E42172">
        <v>0</v>
      </c>
    </row>
    <row r="42173" spans="2:5" ht="13.5" customHeight="1">
      <c r="B42173" t="str">
        <f t="shared" si="658"/>
        <v>---0</v>
      </c>
      <c r="E42173">
        <v>0</v>
      </c>
    </row>
    <row r="42174" spans="2:5" ht="13.5" customHeight="1">
      <c r="B42174" t="str">
        <f t="shared" si="658"/>
        <v>---0</v>
      </c>
      <c r="E42174">
        <v>0</v>
      </c>
    </row>
    <row r="42175" spans="2:5" ht="13.5" customHeight="1">
      <c r="B42175" t="str">
        <f t="shared" si="658"/>
        <v>---0</v>
      </c>
      <c r="E42175">
        <v>0</v>
      </c>
    </row>
    <row r="42176" spans="2:5" ht="13.5" customHeight="1">
      <c r="B42176" t="str">
        <f t="shared" si="658"/>
        <v>---0</v>
      </c>
      <c r="E42176">
        <v>0</v>
      </c>
    </row>
    <row r="42177" spans="2:5" ht="13.5" customHeight="1">
      <c r="B42177" t="str">
        <f t="shared" si="658"/>
        <v>---0</v>
      </c>
      <c r="E42177">
        <v>0</v>
      </c>
    </row>
    <row r="42178" spans="2:5" ht="13.5" customHeight="1">
      <c r="B42178" t="str">
        <f t="shared" si="658"/>
        <v>---0</v>
      </c>
      <c r="E42178">
        <v>0</v>
      </c>
    </row>
    <row r="42179" spans="2:5" ht="13.5" customHeight="1">
      <c r="B42179" t="str">
        <f t="shared" ref="B42179:B42242" si="659">A42179&amp;"---"&amp;E42179</f>
        <v>---0</v>
      </c>
      <c r="E42179">
        <v>0</v>
      </c>
    </row>
    <row r="42180" spans="2:5" ht="13.5" customHeight="1">
      <c r="B42180" t="str">
        <f t="shared" si="659"/>
        <v>---0</v>
      </c>
      <c r="E42180">
        <v>0</v>
      </c>
    </row>
    <row r="42181" spans="2:5" ht="13.5" customHeight="1">
      <c r="B42181" t="str">
        <f t="shared" si="659"/>
        <v>---0</v>
      </c>
      <c r="E42181">
        <v>0</v>
      </c>
    </row>
    <row r="42182" spans="2:5" ht="13.5" customHeight="1">
      <c r="B42182" t="str">
        <f t="shared" si="659"/>
        <v>---0</v>
      </c>
      <c r="E42182">
        <v>0</v>
      </c>
    </row>
    <row r="42183" spans="2:5" ht="13.5" customHeight="1">
      <c r="B42183" t="str">
        <f t="shared" si="659"/>
        <v>---0</v>
      </c>
      <c r="E42183">
        <v>0</v>
      </c>
    </row>
    <row r="42184" spans="2:5" ht="13.5" customHeight="1">
      <c r="B42184" t="str">
        <f t="shared" si="659"/>
        <v>---0</v>
      </c>
      <c r="E42184">
        <v>0</v>
      </c>
    </row>
    <row r="42185" spans="2:5" ht="13.5" customHeight="1">
      <c r="B42185" t="str">
        <f t="shared" si="659"/>
        <v>---0</v>
      </c>
      <c r="E42185">
        <v>0</v>
      </c>
    </row>
    <row r="42186" spans="2:5" ht="13.5" customHeight="1">
      <c r="B42186" t="str">
        <f t="shared" si="659"/>
        <v>---0</v>
      </c>
      <c r="E42186">
        <v>0</v>
      </c>
    </row>
    <row r="42187" spans="2:5" ht="13.5" customHeight="1">
      <c r="B42187" t="str">
        <f t="shared" si="659"/>
        <v>---0</v>
      </c>
      <c r="E42187">
        <v>0</v>
      </c>
    </row>
    <row r="42188" spans="2:5" ht="13.5" customHeight="1">
      <c r="B42188" t="str">
        <f t="shared" si="659"/>
        <v>---0</v>
      </c>
      <c r="E42188">
        <v>0</v>
      </c>
    </row>
    <row r="42189" spans="2:5" ht="13.5" customHeight="1">
      <c r="B42189" t="str">
        <f t="shared" si="659"/>
        <v>---0</v>
      </c>
      <c r="E42189">
        <v>0</v>
      </c>
    </row>
    <row r="42190" spans="2:5" ht="13.5" customHeight="1">
      <c r="B42190" t="str">
        <f t="shared" si="659"/>
        <v>---0</v>
      </c>
      <c r="E42190">
        <v>0</v>
      </c>
    </row>
    <row r="42191" spans="2:5" ht="13.5" customHeight="1">
      <c r="B42191" t="str">
        <f t="shared" si="659"/>
        <v>---0</v>
      </c>
      <c r="E42191">
        <v>0</v>
      </c>
    </row>
    <row r="42192" spans="2:5" ht="13.5" customHeight="1">
      <c r="B42192" t="str">
        <f t="shared" si="659"/>
        <v>---0</v>
      </c>
      <c r="E42192">
        <v>0</v>
      </c>
    </row>
    <row r="42193" spans="2:5" ht="13.5" customHeight="1">
      <c r="B42193" t="str">
        <f t="shared" si="659"/>
        <v>---0</v>
      </c>
      <c r="E42193">
        <v>0</v>
      </c>
    </row>
    <row r="42194" spans="2:5" ht="13.5" customHeight="1">
      <c r="B42194" t="str">
        <f t="shared" si="659"/>
        <v>---0</v>
      </c>
      <c r="E42194">
        <v>0</v>
      </c>
    </row>
    <row r="42195" spans="2:5" ht="13.5" customHeight="1">
      <c r="B42195" t="str">
        <f t="shared" si="659"/>
        <v>---0</v>
      </c>
      <c r="E42195">
        <v>0</v>
      </c>
    </row>
    <row r="42196" spans="2:5" ht="13.5" customHeight="1">
      <c r="B42196" t="str">
        <f t="shared" si="659"/>
        <v>---0</v>
      </c>
      <c r="E42196">
        <v>0</v>
      </c>
    </row>
    <row r="42197" spans="2:5" ht="13.5" customHeight="1">
      <c r="B42197" t="str">
        <f t="shared" si="659"/>
        <v>---0</v>
      </c>
      <c r="E42197">
        <v>0</v>
      </c>
    </row>
    <row r="42198" spans="2:5" ht="13.5" customHeight="1">
      <c r="B42198" t="str">
        <f t="shared" si="659"/>
        <v>---0</v>
      </c>
      <c r="E42198">
        <v>0</v>
      </c>
    </row>
    <row r="42199" spans="2:5" ht="13.5" customHeight="1">
      <c r="B42199" t="str">
        <f t="shared" si="659"/>
        <v>---0</v>
      </c>
      <c r="E42199">
        <v>0</v>
      </c>
    </row>
    <row r="42200" spans="2:5" ht="13.5" customHeight="1">
      <c r="B42200" t="str">
        <f t="shared" si="659"/>
        <v>---0</v>
      </c>
      <c r="E42200">
        <v>0</v>
      </c>
    </row>
    <row r="42201" spans="2:5" ht="13.5" customHeight="1">
      <c r="B42201" t="str">
        <f t="shared" si="659"/>
        <v>---0</v>
      </c>
      <c r="E42201">
        <v>0</v>
      </c>
    </row>
    <row r="42202" spans="2:5" ht="13.5" customHeight="1">
      <c r="B42202" t="str">
        <f t="shared" si="659"/>
        <v>---0</v>
      </c>
      <c r="E42202">
        <v>0</v>
      </c>
    </row>
    <row r="42203" spans="2:5" ht="13.5" customHeight="1">
      <c r="B42203" t="str">
        <f t="shared" si="659"/>
        <v>---0</v>
      </c>
      <c r="E42203">
        <v>0</v>
      </c>
    </row>
    <row r="42204" spans="2:5" ht="13.5" customHeight="1">
      <c r="B42204" t="str">
        <f t="shared" si="659"/>
        <v>---0</v>
      </c>
      <c r="E42204">
        <v>0</v>
      </c>
    </row>
    <row r="42205" spans="2:5" ht="13.5" customHeight="1">
      <c r="B42205" t="str">
        <f t="shared" si="659"/>
        <v>---0</v>
      </c>
      <c r="E42205">
        <v>0</v>
      </c>
    </row>
    <row r="42206" spans="2:5" ht="13.5" customHeight="1">
      <c r="B42206" t="str">
        <f t="shared" si="659"/>
        <v>---0</v>
      </c>
      <c r="E42206">
        <v>0</v>
      </c>
    </row>
    <row r="42207" spans="2:5" ht="13.5" customHeight="1">
      <c r="B42207" t="str">
        <f t="shared" si="659"/>
        <v>---0</v>
      </c>
      <c r="E42207">
        <v>0</v>
      </c>
    </row>
    <row r="42208" spans="2:5" ht="13.5" customHeight="1">
      <c r="B42208" t="str">
        <f t="shared" si="659"/>
        <v>---0</v>
      </c>
      <c r="E42208">
        <v>0</v>
      </c>
    </row>
    <row r="42209" spans="2:5" ht="13.5" customHeight="1">
      <c r="B42209" t="str">
        <f t="shared" si="659"/>
        <v>---0</v>
      </c>
      <c r="E42209">
        <v>0</v>
      </c>
    </row>
    <row r="42210" spans="2:5" ht="13.5" customHeight="1">
      <c r="B42210" t="str">
        <f t="shared" si="659"/>
        <v>---0</v>
      </c>
      <c r="E42210">
        <v>0</v>
      </c>
    </row>
    <row r="42211" spans="2:5" ht="13.5" customHeight="1">
      <c r="B42211" t="str">
        <f t="shared" si="659"/>
        <v>---0</v>
      </c>
      <c r="E42211">
        <v>0</v>
      </c>
    </row>
    <row r="42212" spans="2:5" ht="13.5" customHeight="1">
      <c r="B42212" t="str">
        <f t="shared" si="659"/>
        <v>---0</v>
      </c>
      <c r="E42212">
        <v>0</v>
      </c>
    </row>
    <row r="42213" spans="2:5" ht="13.5" customHeight="1">
      <c r="B42213" t="str">
        <f t="shared" si="659"/>
        <v>---0</v>
      </c>
      <c r="E42213">
        <v>0</v>
      </c>
    </row>
    <row r="42214" spans="2:5" ht="13.5" customHeight="1">
      <c r="B42214" t="str">
        <f t="shared" si="659"/>
        <v>---0</v>
      </c>
      <c r="E42214">
        <v>0</v>
      </c>
    </row>
    <row r="42215" spans="2:5" ht="13.5" customHeight="1">
      <c r="B42215" t="str">
        <f t="shared" si="659"/>
        <v>---0</v>
      </c>
      <c r="E42215">
        <v>0</v>
      </c>
    </row>
    <row r="42216" spans="2:5" ht="13.5" customHeight="1">
      <c r="B42216" t="str">
        <f t="shared" si="659"/>
        <v>---0</v>
      </c>
      <c r="E42216">
        <v>0</v>
      </c>
    </row>
    <row r="42217" spans="2:5" ht="13.5" customHeight="1">
      <c r="B42217" t="str">
        <f t="shared" si="659"/>
        <v>---0</v>
      </c>
      <c r="E42217">
        <v>0</v>
      </c>
    </row>
    <row r="42218" spans="2:5" ht="13.5" customHeight="1">
      <c r="B42218" t="str">
        <f t="shared" si="659"/>
        <v>---0</v>
      </c>
      <c r="E42218">
        <v>0</v>
      </c>
    </row>
    <row r="42219" spans="2:5" ht="13.5" customHeight="1">
      <c r="B42219" t="str">
        <f t="shared" si="659"/>
        <v>---0</v>
      </c>
      <c r="E42219">
        <v>0</v>
      </c>
    </row>
    <row r="42220" spans="2:5" ht="13.5" customHeight="1">
      <c r="B42220" t="str">
        <f t="shared" si="659"/>
        <v>---0</v>
      </c>
      <c r="E42220">
        <v>0</v>
      </c>
    </row>
    <row r="42221" spans="2:5" ht="13.5" customHeight="1">
      <c r="B42221" t="str">
        <f t="shared" si="659"/>
        <v>---0</v>
      </c>
      <c r="E42221">
        <v>0</v>
      </c>
    </row>
    <row r="42222" spans="2:5" ht="13.5" customHeight="1">
      <c r="B42222" t="str">
        <f t="shared" si="659"/>
        <v>---0</v>
      </c>
      <c r="E42222">
        <v>0</v>
      </c>
    </row>
    <row r="42223" spans="2:5" ht="13.5" customHeight="1">
      <c r="B42223" t="str">
        <f t="shared" si="659"/>
        <v>---0</v>
      </c>
      <c r="E42223">
        <v>0</v>
      </c>
    </row>
    <row r="42224" spans="2:5" ht="13.5" customHeight="1">
      <c r="B42224" t="str">
        <f t="shared" si="659"/>
        <v>---0</v>
      </c>
      <c r="E42224">
        <v>0</v>
      </c>
    </row>
    <row r="42225" spans="2:5" ht="13.5" customHeight="1">
      <c r="B42225" t="str">
        <f t="shared" si="659"/>
        <v>---0</v>
      </c>
      <c r="E42225">
        <v>0</v>
      </c>
    </row>
    <row r="42226" spans="2:5" ht="13.5" customHeight="1">
      <c r="B42226" t="str">
        <f t="shared" si="659"/>
        <v>---0</v>
      </c>
      <c r="E42226">
        <v>0</v>
      </c>
    </row>
    <row r="42227" spans="2:5" ht="13.5" customHeight="1">
      <c r="B42227" t="str">
        <f t="shared" si="659"/>
        <v>---0</v>
      </c>
      <c r="E42227">
        <v>0</v>
      </c>
    </row>
    <row r="42228" spans="2:5" ht="13.5" customHeight="1">
      <c r="B42228" t="str">
        <f t="shared" si="659"/>
        <v>---0</v>
      </c>
      <c r="E42228">
        <v>0</v>
      </c>
    </row>
    <row r="42229" spans="2:5" ht="13.5" customHeight="1">
      <c r="B42229" t="str">
        <f t="shared" si="659"/>
        <v>---0</v>
      </c>
      <c r="E42229">
        <v>0</v>
      </c>
    </row>
    <row r="42230" spans="2:5" ht="13.5" customHeight="1">
      <c r="B42230" t="str">
        <f t="shared" si="659"/>
        <v>---0</v>
      </c>
      <c r="E42230">
        <v>0</v>
      </c>
    </row>
    <row r="42231" spans="2:5" ht="13.5" customHeight="1">
      <c r="B42231" t="str">
        <f t="shared" si="659"/>
        <v>---0</v>
      </c>
      <c r="E42231">
        <v>0</v>
      </c>
    </row>
    <row r="42232" spans="2:5" ht="13.5" customHeight="1">
      <c r="B42232" t="str">
        <f t="shared" si="659"/>
        <v>---0</v>
      </c>
      <c r="E42232">
        <v>0</v>
      </c>
    </row>
    <row r="42233" spans="2:5" ht="13.5" customHeight="1">
      <c r="B42233" t="str">
        <f t="shared" si="659"/>
        <v>---0</v>
      </c>
      <c r="E42233">
        <v>0</v>
      </c>
    </row>
    <row r="42234" spans="2:5" ht="13.5" customHeight="1">
      <c r="B42234" t="str">
        <f t="shared" si="659"/>
        <v>---0</v>
      </c>
      <c r="E42234">
        <v>0</v>
      </c>
    </row>
    <row r="42235" spans="2:5" ht="13.5" customHeight="1">
      <c r="B42235" t="str">
        <f t="shared" si="659"/>
        <v>---0</v>
      </c>
      <c r="E42235">
        <v>0</v>
      </c>
    </row>
    <row r="42236" spans="2:5" ht="13.5" customHeight="1">
      <c r="B42236" t="str">
        <f t="shared" si="659"/>
        <v>---0</v>
      </c>
      <c r="E42236">
        <v>0</v>
      </c>
    </row>
    <row r="42237" spans="2:5" ht="13.5" customHeight="1">
      <c r="B42237" t="str">
        <f t="shared" si="659"/>
        <v>---0</v>
      </c>
      <c r="E42237">
        <v>0</v>
      </c>
    </row>
    <row r="42238" spans="2:5" ht="13.5" customHeight="1">
      <c r="B42238" t="str">
        <f t="shared" si="659"/>
        <v>---0</v>
      </c>
      <c r="E42238">
        <v>0</v>
      </c>
    </row>
    <row r="42239" spans="2:5" ht="13.5" customHeight="1">
      <c r="B42239" t="str">
        <f t="shared" si="659"/>
        <v>---0</v>
      </c>
      <c r="E42239">
        <v>0</v>
      </c>
    </row>
    <row r="42240" spans="2:5" ht="13.5" customHeight="1">
      <c r="B42240" t="str">
        <f t="shared" si="659"/>
        <v>---0</v>
      </c>
      <c r="E42240">
        <v>0</v>
      </c>
    </row>
    <row r="42241" spans="2:5" ht="13.5" customHeight="1">
      <c r="B42241" t="str">
        <f t="shared" si="659"/>
        <v>---0</v>
      </c>
      <c r="E42241">
        <v>0</v>
      </c>
    </row>
    <row r="42242" spans="2:5" ht="13.5" customHeight="1">
      <c r="B42242" t="str">
        <f t="shared" si="659"/>
        <v>---0</v>
      </c>
      <c r="E42242">
        <v>0</v>
      </c>
    </row>
    <row r="42243" spans="2:5" ht="13.5" customHeight="1">
      <c r="B42243" t="str">
        <f t="shared" ref="B42243:B42306" si="660">A42243&amp;"---"&amp;E42243</f>
        <v>---0</v>
      </c>
      <c r="E42243">
        <v>0</v>
      </c>
    </row>
    <row r="42244" spans="2:5" ht="13.5" customHeight="1">
      <c r="B42244" t="str">
        <f t="shared" si="660"/>
        <v>---0</v>
      </c>
      <c r="E42244">
        <v>0</v>
      </c>
    </row>
    <row r="42245" spans="2:5" ht="13.5" customHeight="1">
      <c r="B42245" t="str">
        <f t="shared" si="660"/>
        <v>---0</v>
      </c>
      <c r="E42245">
        <v>0</v>
      </c>
    </row>
    <row r="42246" spans="2:5" ht="13.5" customHeight="1">
      <c r="B42246" t="str">
        <f t="shared" si="660"/>
        <v>---0</v>
      </c>
      <c r="E42246">
        <v>0</v>
      </c>
    </row>
    <row r="42247" spans="2:5" ht="13.5" customHeight="1">
      <c r="B42247" t="str">
        <f t="shared" si="660"/>
        <v>---0</v>
      </c>
      <c r="E42247">
        <v>0</v>
      </c>
    </row>
    <row r="42248" spans="2:5" ht="13.5" customHeight="1">
      <c r="B42248" t="str">
        <f t="shared" si="660"/>
        <v>---0</v>
      </c>
      <c r="E42248">
        <v>0</v>
      </c>
    </row>
    <row r="42249" spans="2:5" ht="13.5" customHeight="1">
      <c r="B42249" t="str">
        <f t="shared" si="660"/>
        <v>---0</v>
      </c>
      <c r="E42249">
        <v>0</v>
      </c>
    </row>
    <row r="42250" spans="2:5" ht="13.5" customHeight="1">
      <c r="B42250" t="str">
        <f t="shared" si="660"/>
        <v>---0</v>
      </c>
      <c r="E42250">
        <v>0</v>
      </c>
    </row>
    <row r="42251" spans="2:5" ht="13.5" customHeight="1">
      <c r="B42251" t="str">
        <f t="shared" si="660"/>
        <v>---0</v>
      </c>
      <c r="E42251">
        <v>0</v>
      </c>
    </row>
    <row r="42252" spans="2:5" ht="13.5" customHeight="1">
      <c r="B42252" t="str">
        <f t="shared" si="660"/>
        <v>---0</v>
      </c>
      <c r="E42252">
        <v>0</v>
      </c>
    </row>
    <row r="42253" spans="2:5" ht="13.5" customHeight="1">
      <c r="B42253" t="str">
        <f t="shared" si="660"/>
        <v>---0</v>
      </c>
      <c r="E42253">
        <v>0</v>
      </c>
    </row>
    <row r="42254" spans="2:5" ht="13.5" customHeight="1">
      <c r="B42254" t="str">
        <f t="shared" si="660"/>
        <v>---0</v>
      </c>
      <c r="E42254">
        <v>0</v>
      </c>
    </row>
    <row r="42255" spans="2:5" ht="13.5" customHeight="1">
      <c r="B42255" t="str">
        <f t="shared" si="660"/>
        <v>---0</v>
      </c>
      <c r="E42255">
        <v>0</v>
      </c>
    </row>
    <row r="42256" spans="2:5" ht="13.5" customHeight="1">
      <c r="B42256" t="str">
        <f t="shared" si="660"/>
        <v>---0</v>
      </c>
      <c r="E42256">
        <v>0</v>
      </c>
    </row>
    <row r="42257" spans="2:5" ht="13.5" customHeight="1">
      <c r="B42257" t="str">
        <f t="shared" si="660"/>
        <v>---0</v>
      </c>
      <c r="E42257">
        <v>0</v>
      </c>
    </row>
    <row r="42258" spans="2:5" ht="13.5" customHeight="1">
      <c r="B42258" t="str">
        <f t="shared" si="660"/>
        <v>---0</v>
      </c>
      <c r="E42258">
        <v>0</v>
      </c>
    </row>
    <row r="42259" spans="2:5" ht="13.5" customHeight="1">
      <c r="B42259" t="str">
        <f t="shared" si="660"/>
        <v>---0</v>
      </c>
      <c r="E42259">
        <v>0</v>
      </c>
    </row>
    <row r="42260" spans="2:5" ht="13.5" customHeight="1">
      <c r="B42260" t="str">
        <f t="shared" si="660"/>
        <v>---0</v>
      </c>
      <c r="E42260">
        <v>0</v>
      </c>
    </row>
    <row r="42261" spans="2:5" ht="13.5" customHeight="1">
      <c r="B42261" t="str">
        <f t="shared" si="660"/>
        <v>---0</v>
      </c>
      <c r="E42261">
        <v>0</v>
      </c>
    </row>
    <row r="42262" spans="2:5" ht="13.5" customHeight="1">
      <c r="B42262" t="str">
        <f t="shared" si="660"/>
        <v>---0</v>
      </c>
      <c r="E42262">
        <v>0</v>
      </c>
    </row>
    <row r="42263" spans="2:5" ht="13.5" customHeight="1">
      <c r="B42263" t="str">
        <f t="shared" si="660"/>
        <v>---0</v>
      </c>
      <c r="E42263">
        <v>0</v>
      </c>
    </row>
    <row r="42264" spans="2:5" ht="13.5" customHeight="1">
      <c r="B42264" t="str">
        <f t="shared" si="660"/>
        <v>---0</v>
      </c>
      <c r="E42264">
        <v>0</v>
      </c>
    </row>
    <row r="42265" spans="2:5" ht="13.5" customHeight="1">
      <c r="B42265" t="str">
        <f t="shared" si="660"/>
        <v>---0</v>
      </c>
      <c r="E42265">
        <v>0</v>
      </c>
    </row>
    <row r="42266" spans="2:5" ht="13.5" customHeight="1">
      <c r="B42266" t="str">
        <f t="shared" si="660"/>
        <v>---0</v>
      </c>
      <c r="E42266">
        <v>0</v>
      </c>
    </row>
    <row r="42267" spans="2:5" ht="13.5" customHeight="1">
      <c r="B42267" t="str">
        <f t="shared" si="660"/>
        <v>---0</v>
      </c>
      <c r="E42267">
        <v>0</v>
      </c>
    </row>
    <row r="42268" spans="2:5" ht="13.5" customHeight="1">
      <c r="B42268" t="str">
        <f t="shared" si="660"/>
        <v>---0</v>
      </c>
      <c r="E42268">
        <v>0</v>
      </c>
    </row>
    <row r="42269" spans="2:5" ht="13.5" customHeight="1">
      <c r="B42269" t="str">
        <f t="shared" si="660"/>
        <v>---0</v>
      </c>
      <c r="E42269">
        <v>0</v>
      </c>
    </row>
    <row r="42270" spans="2:5" ht="13.5" customHeight="1">
      <c r="B42270" t="str">
        <f t="shared" si="660"/>
        <v>---0</v>
      </c>
      <c r="E42270">
        <v>0</v>
      </c>
    </row>
    <row r="42271" spans="2:5" ht="13.5" customHeight="1">
      <c r="B42271" t="str">
        <f t="shared" si="660"/>
        <v>---0</v>
      </c>
      <c r="E42271">
        <v>0</v>
      </c>
    </row>
    <row r="42272" spans="2:5" ht="13.5" customHeight="1">
      <c r="B42272" t="str">
        <f t="shared" si="660"/>
        <v>---0</v>
      </c>
      <c r="E42272">
        <v>0</v>
      </c>
    </row>
    <row r="42273" spans="2:5" ht="13.5" customHeight="1">
      <c r="B42273" t="str">
        <f t="shared" si="660"/>
        <v>---0</v>
      </c>
      <c r="E42273">
        <v>0</v>
      </c>
    </row>
    <row r="42274" spans="2:5" ht="13.5" customHeight="1">
      <c r="B42274" t="str">
        <f t="shared" si="660"/>
        <v>---0</v>
      </c>
      <c r="E42274">
        <v>0</v>
      </c>
    </row>
    <row r="42275" spans="2:5" ht="13.5" customHeight="1">
      <c r="B42275" t="str">
        <f t="shared" si="660"/>
        <v>---0</v>
      </c>
      <c r="E42275">
        <v>0</v>
      </c>
    </row>
    <row r="42276" spans="2:5" ht="13.5" customHeight="1">
      <c r="B42276" t="str">
        <f t="shared" si="660"/>
        <v>---0</v>
      </c>
      <c r="E42276">
        <v>0</v>
      </c>
    </row>
    <row r="42277" spans="2:5" ht="13.5" customHeight="1">
      <c r="B42277" t="str">
        <f t="shared" si="660"/>
        <v>---0</v>
      </c>
      <c r="E42277">
        <v>0</v>
      </c>
    </row>
    <row r="42278" spans="2:5" ht="13.5" customHeight="1">
      <c r="B42278" t="str">
        <f t="shared" si="660"/>
        <v>---0</v>
      </c>
      <c r="E42278">
        <v>0</v>
      </c>
    </row>
    <row r="42279" spans="2:5" ht="13.5" customHeight="1">
      <c r="B42279" t="str">
        <f t="shared" si="660"/>
        <v>---0</v>
      </c>
      <c r="E42279">
        <v>0</v>
      </c>
    </row>
    <row r="42280" spans="2:5" ht="13.5" customHeight="1">
      <c r="B42280" t="str">
        <f t="shared" si="660"/>
        <v>---0</v>
      </c>
      <c r="E42280">
        <v>0</v>
      </c>
    </row>
    <row r="42281" spans="2:5" ht="13.5" customHeight="1">
      <c r="B42281" t="str">
        <f t="shared" si="660"/>
        <v>---0</v>
      </c>
      <c r="E42281">
        <v>0</v>
      </c>
    </row>
    <row r="42282" spans="2:5" ht="13.5" customHeight="1">
      <c r="B42282" t="str">
        <f t="shared" si="660"/>
        <v>---0</v>
      </c>
      <c r="E42282">
        <v>0</v>
      </c>
    </row>
    <row r="42283" spans="2:5" ht="13.5" customHeight="1">
      <c r="B42283" t="str">
        <f t="shared" si="660"/>
        <v>---0</v>
      </c>
      <c r="E42283">
        <v>0</v>
      </c>
    </row>
    <row r="42284" spans="2:5" ht="13.5" customHeight="1">
      <c r="B42284" t="str">
        <f t="shared" si="660"/>
        <v>---0</v>
      </c>
      <c r="E42284">
        <v>0</v>
      </c>
    </row>
    <row r="42285" spans="2:5" ht="13.5" customHeight="1">
      <c r="B42285" t="str">
        <f t="shared" si="660"/>
        <v>---0</v>
      </c>
      <c r="E42285">
        <v>0</v>
      </c>
    </row>
    <row r="42286" spans="2:5" ht="13.5" customHeight="1">
      <c r="B42286" t="str">
        <f t="shared" si="660"/>
        <v>---0</v>
      </c>
      <c r="E42286">
        <v>0</v>
      </c>
    </row>
    <row r="42287" spans="2:5" ht="13.5" customHeight="1">
      <c r="B42287" t="str">
        <f t="shared" si="660"/>
        <v>---0</v>
      </c>
      <c r="E42287">
        <v>0</v>
      </c>
    </row>
    <row r="42288" spans="2:5" ht="13.5" customHeight="1">
      <c r="B42288" t="str">
        <f t="shared" si="660"/>
        <v>---0</v>
      </c>
      <c r="E42288">
        <v>0</v>
      </c>
    </row>
    <row r="42289" spans="2:5" ht="13.5" customHeight="1">
      <c r="B42289" t="str">
        <f t="shared" si="660"/>
        <v>---0</v>
      </c>
      <c r="E42289">
        <v>0</v>
      </c>
    </row>
    <row r="42290" spans="2:5" ht="13.5" customHeight="1">
      <c r="B42290" t="str">
        <f t="shared" si="660"/>
        <v>---0</v>
      </c>
      <c r="E42290">
        <v>0</v>
      </c>
    </row>
    <row r="42291" spans="2:5" ht="13.5" customHeight="1">
      <c r="B42291" t="str">
        <f t="shared" si="660"/>
        <v>---0</v>
      </c>
      <c r="E42291">
        <v>0</v>
      </c>
    </row>
    <row r="42292" spans="2:5" ht="13.5" customHeight="1">
      <c r="B42292" t="str">
        <f t="shared" si="660"/>
        <v>---0</v>
      </c>
      <c r="E42292">
        <v>0</v>
      </c>
    </row>
    <row r="42293" spans="2:5" ht="13.5" customHeight="1">
      <c r="B42293" t="str">
        <f t="shared" si="660"/>
        <v>---0</v>
      </c>
      <c r="E42293">
        <v>0</v>
      </c>
    </row>
    <row r="42294" spans="2:5" ht="13.5" customHeight="1">
      <c r="B42294" t="str">
        <f t="shared" si="660"/>
        <v>---0</v>
      </c>
      <c r="E42294">
        <v>0</v>
      </c>
    </row>
    <row r="42295" spans="2:5" ht="13.5" customHeight="1">
      <c r="B42295" t="str">
        <f t="shared" si="660"/>
        <v>---0</v>
      </c>
      <c r="E42295">
        <v>0</v>
      </c>
    </row>
    <row r="42296" spans="2:5" ht="13.5" customHeight="1">
      <c r="B42296" t="str">
        <f t="shared" si="660"/>
        <v>---0</v>
      </c>
      <c r="E42296">
        <v>0</v>
      </c>
    </row>
    <row r="42297" spans="2:5" ht="13.5" customHeight="1">
      <c r="B42297" t="str">
        <f t="shared" si="660"/>
        <v>---0</v>
      </c>
      <c r="E42297">
        <v>0</v>
      </c>
    </row>
    <row r="42298" spans="2:5" ht="13.5" customHeight="1">
      <c r="B42298" t="str">
        <f t="shared" si="660"/>
        <v>---0</v>
      </c>
      <c r="E42298">
        <v>0</v>
      </c>
    </row>
    <row r="42299" spans="2:5" ht="13.5" customHeight="1">
      <c r="B42299" t="str">
        <f t="shared" si="660"/>
        <v>---0</v>
      </c>
      <c r="E42299">
        <v>0</v>
      </c>
    </row>
    <row r="42300" spans="2:5" ht="13.5" customHeight="1">
      <c r="B42300" t="str">
        <f t="shared" si="660"/>
        <v>---0</v>
      </c>
      <c r="E42300">
        <v>0</v>
      </c>
    </row>
    <row r="42301" spans="2:5" ht="13.5" customHeight="1">
      <c r="B42301" t="str">
        <f t="shared" si="660"/>
        <v>---0</v>
      </c>
      <c r="E42301">
        <v>0</v>
      </c>
    </row>
    <row r="42302" spans="2:5" ht="13.5" customHeight="1">
      <c r="B42302" t="str">
        <f t="shared" si="660"/>
        <v>---0</v>
      </c>
      <c r="E42302">
        <v>0</v>
      </c>
    </row>
    <row r="42303" spans="2:5" ht="13.5" customHeight="1">
      <c r="B42303" t="str">
        <f t="shared" si="660"/>
        <v>---0</v>
      </c>
      <c r="E42303">
        <v>0</v>
      </c>
    </row>
    <row r="42304" spans="2:5" ht="13.5" customHeight="1">
      <c r="B42304" t="str">
        <f t="shared" si="660"/>
        <v>---0</v>
      </c>
      <c r="E42304">
        <v>0</v>
      </c>
    </row>
    <row r="42305" spans="2:5" ht="13.5" customHeight="1">
      <c r="B42305" t="str">
        <f t="shared" si="660"/>
        <v>---0</v>
      </c>
      <c r="E42305">
        <v>0</v>
      </c>
    </row>
    <row r="42306" spans="2:5" ht="13.5" customHeight="1">
      <c r="B42306" t="str">
        <f t="shared" si="660"/>
        <v>---0</v>
      </c>
      <c r="E42306">
        <v>0</v>
      </c>
    </row>
    <row r="42307" spans="2:5" ht="13.5" customHeight="1">
      <c r="B42307" t="str">
        <f t="shared" ref="B42307:B42370" si="661">A42307&amp;"---"&amp;E42307</f>
        <v>---0</v>
      </c>
      <c r="E42307">
        <v>0</v>
      </c>
    </row>
    <row r="42308" spans="2:5" ht="13.5" customHeight="1">
      <c r="B42308" t="str">
        <f t="shared" si="661"/>
        <v>---0</v>
      </c>
      <c r="E42308">
        <v>0</v>
      </c>
    </row>
    <row r="42309" spans="2:5" ht="13.5" customHeight="1">
      <c r="B42309" t="str">
        <f t="shared" si="661"/>
        <v>---0</v>
      </c>
      <c r="E42309">
        <v>0</v>
      </c>
    </row>
    <row r="42310" spans="2:5" ht="13.5" customHeight="1">
      <c r="B42310" t="str">
        <f t="shared" si="661"/>
        <v>---0</v>
      </c>
      <c r="E42310">
        <v>0</v>
      </c>
    </row>
    <row r="42311" spans="2:5" ht="13.5" customHeight="1">
      <c r="B42311" t="str">
        <f t="shared" si="661"/>
        <v>---0</v>
      </c>
      <c r="E42311">
        <v>0</v>
      </c>
    </row>
    <row r="42312" spans="2:5" ht="13.5" customHeight="1">
      <c r="B42312" t="str">
        <f t="shared" si="661"/>
        <v>---0</v>
      </c>
      <c r="E42312">
        <v>0</v>
      </c>
    </row>
    <row r="42313" spans="2:5" ht="13.5" customHeight="1">
      <c r="B42313" t="str">
        <f t="shared" si="661"/>
        <v>---0</v>
      </c>
      <c r="E42313">
        <v>0</v>
      </c>
    </row>
    <row r="42314" spans="2:5" ht="13.5" customHeight="1">
      <c r="B42314" t="str">
        <f t="shared" si="661"/>
        <v>---0</v>
      </c>
      <c r="E42314">
        <v>0</v>
      </c>
    </row>
    <row r="42315" spans="2:5" ht="13.5" customHeight="1">
      <c r="B42315" t="str">
        <f t="shared" si="661"/>
        <v>---0</v>
      </c>
      <c r="E42315">
        <v>0</v>
      </c>
    </row>
    <row r="42316" spans="2:5" ht="13.5" customHeight="1">
      <c r="B42316" t="str">
        <f t="shared" si="661"/>
        <v>---0</v>
      </c>
      <c r="E42316">
        <v>0</v>
      </c>
    </row>
    <row r="42317" spans="2:5" ht="13.5" customHeight="1">
      <c r="B42317" t="str">
        <f t="shared" si="661"/>
        <v>---0</v>
      </c>
      <c r="E42317">
        <v>0</v>
      </c>
    </row>
    <row r="42318" spans="2:5" ht="13.5" customHeight="1">
      <c r="B42318" t="str">
        <f t="shared" si="661"/>
        <v>---0</v>
      </c>
      <c r="E42318">
        <v>0</v>
      </c>
    </row>
    <row r="42319" spans="2:5" ht="13.5" customHeight="1">
      <c r="B42319" t="str">
        <f t="shared" si="661"/>
        <v>---0</v>
      </c>
      <c r="E42319">
        <v>0</v>
      </c>
    </row>
    <row r="42320" spans="2:5" ht="13.5" customHeight="1">
      <c r="B42320" t="str">
        <f t="shared" si="661"/>
        <v>---0</v>
      </c>
      <c r="E42320">
        <v>0</v>
      </c>
    </row>
    <row r="42321" spans="2:5" ht="13.5" customHeight="1">
      <c r="B42321" t="str">
        <f t="shared" si="661"/>
        <v>---0</v>
      </c>
      <c r="E42321">
        <v>0</v>
      </c>
    </row>
    <row r="42322" spans="2:5" ht="13.5" customHeight="1">
      <c r="B42322" t="str">
        <f t="shared" si="661"/>
        <v>---0</v>
      </c>
      <c r="E42322">
        <v>0</v>
      </c>
    </row>
    <row r="42323" spans="2:5" ht="13.5" customHeight="1">
      <c r="B42323" t="str">
        <f t="shared" si="661"/>
        <v>---0</v>
      </c>
      <c r="E42323">
        <v>0</v>
      </c>
    </row>
    <row r="42324" spans="2:5" ht="13.5" customHeight="1">
      <c r="B42324" t="str">
        <f t="shared" si="661"/>
        <v>---0</v>
      </c>
      <c r="E42324">
        <v>0</v>
      </c>
    </row>
    <row r="42325" spans="2:5" ht="13.5" customHeight="1">
      <c r="B42325" t="str">
        <f t="shared" si="661"/>
        <v>---0</v>
      </c>
      <c r="E42325">
        <v>0</v>
      </c>
    </row>
    <row r="42326" spans="2:5" ht="13.5" customHeight="1">
      <c r="B42326" t="str">
        <f t="shared" si="661"/>
        <v>---0</v>
      </c>
      <c r="E42326">
        <v>0</v>
      </c>
    </row>
    <row r="42327" spans="2:5" ht="13.5" customHeight="1">
      <c r="B42327" t="str">
        <f t="shared" si="661"/>
        <v>---0</v>
      </c>
      <c r="E42327">
        <v>0</v>
      </c>
    </row>
    <row r="42328" spans="2:5" ht="13.5" customHeight="1">
      <c r="B42328" t="str">
        <f t="shared" si="661"/>
        <v>---0</v>
      </c>
      <c r="E42328">
        <v>0</v>
      </c>
    </row>
    <row r="42329" spans="2:5" ht="13.5" customHeight="1">
      <c r="B42329" t="str">
        <f t="shared" si="661"/>
        <v>---0</v>
      </c>
      <c r="E42329">
        <v>0</v>
      </c>
    </row>
    <row r="42330" spans="2:5" ht="13.5" customHeight="1">
      <c r="B42330" t="str">
        <f t="shared" si="661"/>
        <v>---0</v>
      </c>
      <c r="E42330">
        <v>0</v>
      </c>
    </row>
    <row r="42331" spans="2:5" ht="13.5" customHeight="1">
      <c r="B42331" t="str">
        <f t="shared" si="661"/>
        <v>---0</v>
      </c>
      <c r="E42331">
        <v>0</v>
      </c>
    </row>
    <row r="42332" spans="2:5" ht="13.5" customHeight="1">
      <c r="B42332" t="str">
        <f t="shared" si="661"/>
        <v>---0</v>
      </c>
      <c r="E42332">
        <v>0</v>
      </c>
    </row>
    <row r="42333" spans="2:5" ht="13.5" customHeight="1">
      <c r="B42333" t="str">
        <f t="shared" si="661"/>
        <v>---0</v>
      </c>
      <c r="E42333">
        <v>0</v>
      </c>
    </row>
    <row r="42334" spans="2:5" ht="13.5" customHeight="1">
      <c r="B42334" t="str">
        <f t="shared" si="661"/>
        <v>---0</v>
      </c>
      <c r="E42334">
        <v>0</v>
      </c>
    </row>
    <row r="42335" spans="2:5" ht="13.5" customHeight="1">
      <c r="B42335" t="str">
        <f t="shared" si="661"/>
        <v>---0</v>
      </c>
      <c r="E42335">
        <v>0</v>
      </c>
    </row>
    <row r="42336" spans="2:5" ht="13.5" customHeight="1">
      <c r="B42336" t="str">
        <f t="shared" si="661"/>
        <v>---0</v>
      </c>
      <c r="E42336">
        <v>0</v>
      </c>
    </row>
    <row r="42337" spans="2:5" ht="13.5" customHeight="1">
      <c r="B42337" t="str">
        <f t="shared" si="661"/>
        <v>---0</v>
      </c>
      <c r="E42337">
        <v>0</v>
      </c>
    </row>
    <row r="42338" spans="2:5" ht="13.5" customHeight="1">
      <c r="B42338" t="str">
        <f t="shared" si="661"/>
        <v>---0</v>
      </c>
      <c r="E42338">
        <v>0</v>
      </c>
    </row>
    <row r="42339" spans="2:5" ht="13.5" customHeight="1">
      <c r="B42339" t="str">
        <f t="shared" si="661"/>
        <v>---0</v>
      </c>
      <c r="E42339">
        <v>0</v>
      </c>
    </row>
    <row r="42340" spans="2:5" ht="13.5" customHeight="1">
      <c r="B42340" t="str">
        <f t="shared" si="661"/>
        <v>---0</v>
      </c>
      <c r="E42340">
        <v>0</v>
      </c>
    </row>
    <row r="42341" spans="2:5" ht="13.5" customHeight="1">
      <c r="B42341" t="str">
        <f t="shared" si="661"/>
        <v>---0</v>
      </c>
      <c r="E42341">
        <v>0</v>
      </c>
    </row>
    <row r="42342" spans="2:5" ht="13.5" customHeight="1">
      <c r="B42342" t="str">
        <f t="shared" si="661"/>
        <v>---0</v>
      </c>
      <c r="E42342">
        <v>0</v>
      </c>
    </row>
    <row r="42343" spans="2:5" ht="13.5" customHeight="1">
      <c r="B42343" t="str">
        <f t="shared" si="661"/>
        <v>---0</v>
      </c>
      <c r="E42343">
        <v>0</v>
      </c>
    </row>
    <row r="42344" spans="2:5" ht="13.5" customHeight="1">
      <c r="B42344" t="str">
        <f t="shared" si="661"/>
        <v>---0</v>
      </c>
      <c r="E42344">
        <v>0</v>
      </c>
    </row>
    <row r="42345" spans="2:5" ht="13.5" customHeight="1">
      <c r="B42345" t="str">
        <f t="shared" si="661"/>
        <v>---0</v>
      </c>
      <c r="E42345">
        <v>0</v>
      </c>
    </row>
    <row r="42346" spans="2:5" ht="13.5" customHeight="1">
      <c r="B42346" t="str">
        <f t="shared" si="661"/>
        <v>---0</v>
      </c>
      <c r="E42346">
        <v>0</v>
      </c>
    </row>
    <row r="42347" spans="2:5" ht="13.5" customHeight="1">
      <c r="B42347" t="str">
        <f t="shared" si="661"/>
        <v>---0</v>
      </c>
      <c r="E42347">
        <v>0</v>
      </c>
    </row>
    <row r="42348" spans="2:5" ht="13.5" customHeight="1">
      <c r="B42348" t="str">
        <f t="shared" si="661"/>
        <v>---0</v>
      </c>
      <c r="E42348">
        <v>0</v>
      </c>
    </row>
    <row r="42349" spans="2:5" ht="13.5" customHeight="1">
      <c r="B42349" t="str">
        <f t="shared" si="661"/>
        <v>---0</v>
      </c>
      <c r="E42349">
        <v>0</v>
      </c>
    </row>
    <row r="42350" spans="2:5" ht="13.5" customHeight="1">
      <c r="B42350" t="str">
        <f t="shared" si="661"/>
        <v>---0</v>
      </c>
      <c r="E42350">
        <v>0</v>
      </c>
    </row>
    <row r="42351" spans="2:5" ht="13.5" customHeight="1">
      <c r="B42351" t="str">
        <f t="shared" si="661"/>
        <v>---0</v>
      </c>
      <c r="E42351">
        <v>0</v>
      </c>
    </row>
    <row r="42352" spans="2:5" ht="13.5" customHeight="1">
      <c r="B42352" t="str">
        <f t="shared" si="661"/>
        <v>---0</v>
      </c>
      <c r="E42352">
        <v>0</v>
      </c>
    </row>
    <row r="42353" spans="2:5" ht="13.5" customHeight="1">
      <c r="B42353" t="str">
        <f t="shared" si="661"/>
        <v>---0</v>
      </c>
      <c r="E42353">
        <v>0</v>
      </c>
    </row>
    <row r="42354" spans="2:5" ht="13.5" customHeight="1">
      <c r="B42354" t="str">
        <f t="shared" si="661"/>
        <v>---0</v>
      </c>
      <c r="E42354">
        <v>0</v>
      </c>
    </row>
    <row r="42355" spans="2:5" ht="13.5" customHeight="1">
      <c r="B42355" t="str">
        <f t="shared" si="661"/>
        <v>---0</v>
      </c>
      <c r="E42355">
        <v>0</v>
      </c>
    </row>
    <row r="42356" spans="2:5" ht="13.5" customHeight="1">
      <c r="B42356" t="str">
        <f t="shared" si="661"/>
        <v>---0</v>
      </c>
      <c r="E42356">
        <v>0</v>
      </c>
    </row>
    <row r="42357" spans="2:5" ht="13.5" customHeight="1">
      <c r="B42357" t="str">
        <f t="shared" si="661"/>
        <v>---0</v>
      </c>
      <c r="E42357">
        <v>0</v>
      </c>
    </row>
    <row r="42358" spans="2:5" ht="13.5" customHeight="1">
      <c r="B42358" t="str">
        <f t="shared" si="661"/>
        <v>---0</v>
      </c>
      <c r="E42358">
        <v>0</v>
      </c>
    </row>
    <row r="42359" spans="2:5" ht="13.5" customHeight="1">
      <c r="B42359" t="str">
        <f t="shared" si="661"/>
        <v>---0</v>
      </c>
      <c r="E42359">
        <v>0</v>
      </c>
    </row>
    <row r="42360" spans="2:5" ht="13.5" customHeight="1">
      <c r="B42360" t="str">
        <f t="shared" si="661"/>
        <v>---0</v>
      </c>
      <c r="E42360">
        <v>0</v>
      </c>
    </row>
    <row r="42361" spans="2:5" ht="13.5" customHeight="1">
      <c r="B42361" t="str">
        <f t="shared" si="661"/>
        <v>---0</v>
      </c>
      <c r="E42361">
        <v>0</v>
      </c>
    </row>
    <row r="42362" spans="2:5" ht="13.5" customHeight="1">
      <c r="B42362" t="str">
        <f t="shared" si="661"/>
        <v>---0</v>
      </c>
      <c r="E42362">
        <v>0</v>
      </c>
    </row>
    <row r="42363" spans="2:5" ht="13.5" customHeight="1">
      <c r="B42363" t="str">
        <f t="shared" si="661"/>
        <v>---0</v>
      </c>
      <c r="E42363">
        <v>0</v>
      </c>
    </row>
    <row r="42364" spans="2:5" ht="13.5" customHeight="1">
      <c r="B42364" t="str">
        <f t="shared" si="661"/>
        <v>---0</v>
      </c>
      <c r="E42364">
        <v>0</v>
      </c>
    </row>
    <row r="42365" spans="2:5" ht="13.5" customHeight="1">
      <c r="B42365" t="str">
        <f t="shared" si="661"/>
        <v>---0</v>
      </c>
      <c r="E42365">
        <v>0</v>
      </c>
    </row>
    <row r="42366" spans="2:5" ht="13.5" customHeight="1">
      <c r="B42366" t="str">
        <f t="shared" si="661"/>
        <v>---0</v>
      </c>
      <c r="E42366">
        <v>0</v>
      </c>
    </row>
    <row r="42367" spans="2:5" ht="13.5" customHeight="1">
      <c r="B42367" t="str">
        <f t="shared" si="661"/>
        <v>---0</v>
      </c>
      <c r="E42367">
        <v>0</v>
      </c>
    </row>
    <row r="42368" spans="2:5" ht="13.5" customHeight="1">
      <c r="B42368" t="str">
        <f t="shared" si="661"/>
        <v>---0</v>
      </c>
      <c r="E42368">
        <v>0</v>
      </c>
    </row>
    <row r="42369" spans="2:5" ht="13.5" customHeight="1">
      <c r="B42369" t="str">
        <f t="shared" si="661"/>
        <v>---0</v>
      </c>
      <c r="E42369">
        <v>0</v>
      </c>
    </row>
    <row r="42370" spans="2:5" ht="13.5" customHeight="1">
      <c r="B42370" t="str">
        <f t="shared" si="661"/>
        <v>---0</v>
      </c>
      <c r="E42370">
        <v>0</v>
      </c>
    </row>
    <row r="42371" spans="2:5" ht="13.5" customHeight="1">
      <c r="B42371" t="str">
        <f t="shared" ref="B42371:B42434" si="662">A42371&amp;"---"&amp;E42371</f>
        <v>---0</v>
      </c>
      <c r="E42371">
        <v>0</v>
      </c>
    </row>
    <row r="42372" spans="2:5" ht="13.5" customHeight="1">
      <c r="B42372" t="str">
        <f t="shared" si="662"/>
        <v>---0</v>
      </c>
      <c r="E42372">
        <v>0</v>
      </c>
    </row>
    <row r="42373" spans="2:5" ht="13.5" customHeight="1">
      <c r="B42373" t="str">
        <f t="shared" si="662"/>
        <v>---0</v>
      </c>
      <c r="E42373">
        <v>0</v>
      </c>
    </row>
    <row r="42374" spans="2:5" ht="13.5" customHeight="1">
      <c r="B42374" t="str">
        <f t="shared" si="662"/>
        <v>---0</v>
      </c>
      <c r="E42374">
        <v>0</v>
      </c>
    </row>
    <row r="42375" spans="2:5" ht="13.5" customHeight="1">
      <c r="B42375" t="str">
        <f t="shared" si="662"/>
        <v>---0</v>
      </c>
      <c r="E42375">
        <v>0</v>
      </c>
    </row>
    <row r="42376" spans="2:5" ht="13.5" customHeight="1">
      <c r="B42376" t="str">
        <f t="shared" si="662"/>
        <v>---0</v>
      </c>
      <c r="E42376">
        <v>0</v>
      </c>
    </row>
    <row r="42377" spans="2:5" ht="13.5" customHeight="1">
      <c r="B42377" t="str">
        <f t="shared" si="662"/>
        <v>---0</v>
      </c>
      <c r="E42377">
        <v>0</v>
      </c>
    </row>
    <row r="42378" spans="2:5" ht="13.5" customHeight="1">
      <c r="B42378" t="str">
        <f t="shared" si="662"/>
        <v>---0</v>
      </c>
      <c r="E42378">
        <v>0</v>
      </c>
    </row>
    <row r="42379" spans="2:5" ht="13.5" customHeight="1">
      <c r="B42379" t="str">
        <f t="shared" si="662"/>
        <v>---0</v>
      </c>
      <c r="E42379">
        <v>0</v>
      </c>
    </row>
    <row r="42380" spans="2:5" ht="13.5" customHeight="1">
      <c r="B42380" t="str">
        <f t="shared" si="662"/>
        <v>---0</v>
      </c>
      <c r="E42380">
        <v>0</v>
      </c>
    </row>
    <row r="42381" spans="2:5" ht="13.5" customHeight="1">
      <c r="B42381" t="str">
        <f t="shared" si="662"/>
        <v>---0</v>
      </c>
      <c r="E42381">
        <v>0</v>
      </c>
    </row>
    <row r="42382" spans="2:5" ht="13.5" customHeight="1">
      <c r="B42382" t="str">
        <f t="shared" si="662"/>
        <v>---0</v>
      </c>
      <c r="E42382">
        <v>0</v>
      </c>
    </row>
    <row r="42383" spans="2:5" ht="13.5" customHeight="1">
      <c r="B42383" t="str">
        <f t="shared" si="662"/>
        <v>---0</v>
      </c>
      <c r="E42383">
        <v>0</v>
      </c>
    </row>
    <row r="42384" spans="2:5" ht="13.5" customHeight="1">
      <c r="B42384" t="str">
        <f t="shared" si="662"/>
        <v>---0</v>
      </c>
      <c r="E42384">
        <v>0</v>
      </c>
    </row>
    <row r="42385" spans="2:5" ht="13.5" customHeight="1">
      <c r="B42385" t="str">
        <f t="shared" si="662"/>
        <v>---0</v>
      </c>
      <c r="E42385">
        <v>0</v>
      </c>
    </row>
    <row r="42386" spans="2:5" ht="13.5" customHeight="1">
      <c r="B42386" t="str">
        <f t="shared" si="662"/>
        <v>---0</v>
      </c>
      <c r="E42386">
        <v>0</v>
      </c>
    </row>
    <row r="42387" spans="2:5" ht="13.5" customHeight="1">
      <c r="B42387" t="str">
        <f t="shared" si="662"/>
        <v>---0</v>
      </c>
      <c r="E42387">
        <v>0</v>
      </c>
    </row>
    <row r="42388" spans="2:5" ht="13.5" customHeight="1">
      <c r="B42388" t="str">
        <f t="shared" si="662"/>
        <v>---0</v>
      </c>
      <c r="E42388">
        <v>0</v>
      </c>
    </row>
    <row r="42389" spans="2:5" ht="13.5" customHeight="1">
      <c r="B42389" t="str">
        <f t="shared" si="662"/>
        <v>---0</v>
      </c>
      <c r="E42389">
        <v>0</v>
      </c>
    </row>
    <row r="42390" spans="2:5" ht="13.5" customHeight="1">
      <c r="B42390" t="str">
        <f t="shared" si="662"/>
        <v>---0</v>
      </c>
      <c r="E42390">
        <v>0</v>
      </c>
    </row>
    <row r="42391" spans="2:5" ht="13.5" customHeight="1">
      <c r="B42391" t="str">
        <f t="shared" si="662"/>
        <v>---0</v>
      </c>
      <c r="E42391">
        <v>0</v>
      </c>
    </row>
    <row r="42392" spans="2:5" ht="13.5" customHeight="1">
      <c r="B42392" t="str">
        <f t="shared" si="662"/>
        <v>---0</v>
      </c>
      <c r="E42392">
        <v>0</v>
      </c>
    </row>
    <row r="42393" spans="2:5" ht="13.5" customHeight="1">
      <c r="B42393" t="str">
        <f t="shared" si="662"/>
        <v>---0</v>
      </c>
      <c r="E42393">
        <v>0</v>
      </c>
    </row>
    <row r="42394" spans="2:5" ht="13.5" customHeight="1">
      <c r="B42394" t="str">
        <f t="shared" si="662"/>
        <v>---0</v>
      </c>
      <c r="E42394">
        <v>0</v>
      </c>
    </row>
    <row r="42395" spans="2:5" ht="13.5" customHeight="1">
      <c r="B42395" t="str">
        <f t="shared" si="662"/>
        <v>---0</v>
      </c>
      <c r="E42395">
        <v>0</v>
      </c>
    </row>
    <row r="42396" spans="2:5" ht="13.5" customHeight="1">
      <c r="B42396" t="str">
        <f t="shared" si="662"/>
        <v>---0</v>
      </c>
      <c r="E42396">
        <v>0</v>
      </c>
    </row>
    <row r="42397" spans="2:5" ht="13.5" customHeight="1">
      <c r="B42397" t="str">
        <f t="shared" si="662"/>
        <v>---0</v>
      </c>
      <c r="E42397">
        <v>0</v>
      </c>
    </row>
    <row r="42398" spans="2:5" ht="13.5" customHeight="1">
      <c r="B42398" t="str">
        <f t="shared" si="662"/>
        <v>---0</v>
      </c>
      <c r="E42398">
        <v>0</v>
      </c>
    </row>
    <row r="42399" spans="2:5" ht="13.5" customHeight="1">
      <c r="B42399" t="str">
        <f t="shared" si="662"/>
        <v>---0</v>
      </c>
      <c r="E42399">
        <v>0</v>
      </c>
    </row>
    <row r="42400" spans="2:5" ht="13.5" customHeight="1">
      <c r="B42400" t="str">
        <f t="shared" si="662"/>
        <v>---0</v>
      </c>
      <c r="E42400">
        <v>0</v>
      </c>
    </row>
    <row r="42401" spans="2:5" ht="13.5" customHeight="1">
      <c r="B42401" t="str">
        <f t="shared" si="662"/>
        <v>---0</v>
      </c>
      <c r="E42401">
        <v>0</v>
      </c>
    </row>
    <row r="42402" spans="2:5" ht="13.5" customHeight="1">
      <c r="B42402" t="str">
        <f t="shared" si="662"/>
        <v>---0</v>
      </c>
      <c r="E42402">
        <v>0</v>
      </c>
    </row>
    <row r="42403" spans="2:5" ht="13.5" customHeight="1">
      <c r="B42403" t="str">
        <f t="shared" si="662"/>
        <v>---0</v>
      </c>
      <c r="E42403">
        <v>0</v>
      </c>
    </row>
    <row r="42404" spans="2:5" ht="13.5" customHeight="1">
      <c r="B42404" t="str">
        <f t="shared" si="662"/>
        <v>---0</v>
      </c>
      <c r="E42404">
        <v>0</v>
      </c>
    </row>
    <row r="42405" spans="2:5" ht="13.5" customHeight="1">
      <c r="B42405" t="str">
        <f t="shared" si="662"/>
        <v>---0</v>
      </c>
      <c r="E42405">
        <v>0</v>
      </c>
    </row>
    <row r="42406" spans="2:5" ht="13.5" customHeight="1">
      <c r="B42406" t="str">
        <f t="shared" si="662"/>
        <v>---0</v>
      </c>
      <c r="E42406">
        <v>0</v>
      </c>
    </row>
    <row r="42407" spans="2:5" ht="13.5" customHeight="1">
      <c r="B42407" t="str">
        <f t="shared" si="662"/>
        <v>---0</v>
      </c>
      <c r="E42407">
        <v>0</v>
      </c>
    </row>
    <row r="42408" spans="2:5" ht="13.5" customHeight="1">
      <c r="B42408" t="str">
        <f t="shared" si="662"/>
        <v>---0</v>
      </c>
      <c r="E42408">
        <v>0</v>
      </c>
    </row>
    <row r="42409" spans="2:5" ht="13.5" customHeight="1">
      <c r="B42409" t="str">
        <f t="shared" si="662"/>
        <v>---0</v>
      </c>
      <c r="E42409">
        <v>0</v>
      </c>
    </row>
    <row r="42410" spans="2:5" ht="13.5" customHeight="1">
      <c r="B42410" t="str">
        <f t="shared" si="662"/>
        <v>---0</v>
      </c>
      <c r="E42410">
        <v>0</v>
      </c>
    </row>
    <row r="42411" spans="2:5" ht="13.5" customHeight="1">
      <c r="B42411" t="str">
        <f t="shared" si="662"/>
        <v>---0</v>
      </c>
      <c r="E42411">
        <v>0</v>
      </c>
    </row>
    <row r="42412" spans="2:5" ht="13.5" customHeight="1">
      <c r="B42412" t="str">
        <f t="shared" si="662"/>
        <v>---0</v>
      </c>
      <c r="E42412">
        <v>0</v>
      </c>
    </row>
    <row r="42413" spans="2:5" ht="13.5" customHeight="1">
      <c r="B42413" t="str">
        <f t="shared" si="662"/>
        <v>---0</v>
      </c>
      <c r="E42413">
        <v>0</v>
      </c>
    </row>
    <row r="42414" spans="2:5" ht="13.5" customHeight="1">
      <c r="B42414" t="str">
        <f t="shared" si="662"/>
        <v>---0</v>
      </c>
      <c r="E42414">
        <v>0</v>
      </c>
    </row>
    <row r="42415" spans="2:5" ht="13.5" customHeight="1">
      <c r="B42415" t="str">
        <f t="shared" si="662"/>
        <v>---0</v>
      </c>
      <c r="E42415">
        <v>0</v>
      </c>
    </row>
    <row r="42416" spans="2:5" ht="13.5" customHeight="1">
      <c r="B42416" t="str">
        <f t="shared" si="662"/>
        <v>---0</v>
      </c>
      <c r="E42416">
        <v>0</v>
      </c>
    </row>
    <row r="42417" spans="2:5" ht="13.5" customHeight="1">
      <c r="B42417" t="str">
        <f t="shared" si="662"/>
        <v>---0</v>
      </c>
      <c r="E42417">
        <v>0</v>
      </c>
    </row>
    <row r="42418" spans="2:5" ht="13.5" customHeight="1">
      <c r="B42418" t="str">
        <f t="shared" si="662"/>
        <v>---0</v>
      </c>
      <c r="E42418">
        <v>0</v>
      </c>
    </row>
    <row r="42419" spans="2:5" ht="13.5" customHeight="1">
      <c r="B42419" t="str">
        <f t="shared" si="662"/>
        <v>---0</v>
      </c>
      <c r="E42419">
        <v>0</v>
      </c>
    </row>
    <row r="42420" spans="2:5" ht="13.5" customHeight="1">
      <c r="B42420" t="str">
        <f t="shared" si="662"/>
        <v>---0</v>
      </c>
      <c r="E42420">
        <v>0</v>
      </c>
    </row>
    <row r="42421" spans="2:5" ht="13.5" customHeight="1">
      <c r="B42421" t="str">
        <f t="shared" si="662"/>
        <v>---0</v>
      </c>
      <c r="E42421">
        <v>0</v>
      </c>
    </row>
    <row r="42422" spans="2:5" ht="13.5" customHeight="1">
      <c r="B42422" t="str">
        <f t="shared" si="662"/>
        <v>---0</v>
      </c>
      <c r="E42422">
        <v>0</v>
      </c>
    </row>
    <row r="42423" spans="2:5" ht="13.5" customHeight="1">
      <c r="B42423" t="str">
        <f t="shared" si="662"/>
        <v>---0</v>
      </c>
      <c r="E42423">
        <v>0</v>
      </c>
    </row>
    <row r="42424" spans="2:5" ht="13.5" customHeight="1">
      <c r="B42424" t="str">
        <f t="shared" si="662"/>
        <v>---0</v>
      </c>
      <c r="E42424">
        <v>0</v>
      </c>
    </row>
    <row r="42425" spans="2:5" ht="13.5" customHeight="1">
      <c r="B42425" t="str">
        <f t="shared" si="662"/>
        <v>---0</v>
      </c>
      <c r="E42425">
        <v>0</v>
      </c>
    </row>
    <row r="42426" spans="2:5" ht="13.5" customHeight="1">
      <c r="B42426" t="str">
        <f t="shared" si="662"/>
        <v>---0</v>
      </c>
      <c r="E42426">
        <v>0</v>
      </c>
    </row>
    <row r="42427" spans="2:5" ht="13.5" customHeight="1">
      <c r="B42427" t="str">
        <f t="shared" si="662"/>
        <v>---0</v>
      </c>
      <c r="E42427">
        <v>0</v>
      </c>
    </row>
    <row r="42428" spans="2:5" ht="13.5" customHeight="1">
      <c r="B42428" t="str">
        <f t="shared" si="662"/>
        <v>---0</v>
      </c>
      <c r="E42428">
        <v>0</v>
      </c>
    </row>
    <row r="42429" spans="2:5" ht="13.5" customHeight="1">
      <c r="B42429" t="str">
        <f t="shared" si="662"/>
        <v>---0</v>
      </c>
      <c r="E42429">
        <v>0</v>
      </c>
    </row>
    <row r="42430" spans="2:5" ht="13.5" customHeight="1">
      <c r="B42430" t="str">
        <f t="shared" si="662"/>
        <v>---0</v>
      </c>
      <c r="E42430">
        <v>0</v>
      </c>
    </row>
    <row r="42431" spans="2:5" ht="13.5" customHeight="1">
      <c r="B42431" t="str">
        <f t="shared" si="662"/>
        <v>---0</v>
      </c>
      <c r="E42431">
        <v>0</v>
      </c>
    </row>
    <row r="42432" spans="2:5" ht="13.5" customHeight="1">
      <c r="B42432" t="str">
        <f t="shared" si="662"/>
        <v>---0</v>
      </c>
      <c r="E42432">
        <v>0</v>
      </c>
    </row>
    <row r="42433" spans="2:5" ht="13.5" customHeight="1">
      <c r="B42433" t="str">
        <f t="shared" si="662"/>
        <v>---0</v>
      </c>
      <c r="E42433">
        <v>0</v>
      </c>
    </row>
    <row r="42434" spans="2:5" ht="13.5" customHeight="1">
      <c r="B42434" t="str">
        <f t="shared" si="662"/>
        <v>---0</v>
      </c>
      <c r="E42434">
        <v>0</v>
      </c>
    </row>
    <row r="42435" spans="2:5" ht="13.5" customHeight="1">
      <c r="B42435" t="str">
        <f t="shared" ref="B42435:B42498" si="663">A42435&amp;"---"&amp;E42435</f>
        <v>---0</v>
      </c>
      <c r="E42435">
        <v>0</v>
      </c>
    </row>
    <row r="42436" spans="2:5" ht="13.5" customHeight="1">
      <c r="B42436" t="str">
        <f t="shared" si="663"/>
        <v>---0</v>
      </c>
      <c r="E42436">
        <v>0</v>
      </c>
    </row>
    <row r="42437" spans="2:5" ht="13.5" customHeight="1">
      <c r="B42437" t="str">
        <f t="shared" si="663"/>
        <v>---0</v>
      </c>
      <c r="E42437">
        <v>0</v>
      </c>
    </row>
    <row r="42438" spans="2:5" ht="13.5" customHeight="1">
      <c r="B42438" t="str">
        <f t="shared" si="663"/>
        <v>---0</v>
      </c>
      <c r="E42438">
        <v>0</v>
      </c>
    </row>
    <row r="42439" spans="2:5" ht="13.5" customHeight="1">
      <c r="B42439" t="str">
        <f t="shared" si="663"/>
        <v>---0</v>
      </c>
      <c r="E42439">
        <v>0</v>
      </c>
    </row>
    <row r="42440" spans="2:5" ht="13.5" customHeight="1">
      <c r="B42440" t="str">
        <f t="shared" si="663"/>
        <v>---0</v>
      </c>
      <c r="E42440">
        <v>0</v>
      </c>
    </row>
    <row r="42441" spans="2:5" ht="13.5" customHeight="1">
      <c r="B42441" t="str">
        <f t="shared" si="663"/>
        <v>---0</v>
      </c>
      <c r="E42441">
        <v>0</v>
      </c>
    </row>
    <row r="42442" spans="2:5" ht="13.5" customHeight="1">
      <c r="B42442" t="str">
        <f t="shared" si="663"/>
        <v>---0</v>
      </c>
      <c r="E42442">
        <v>0</v>
      </c>
    </row>
    <row r="42443" spans="2:5" ht="13.5" customHeight="1">
      <c r="B42443" t="str">
        <f t="shared" si="663"/>
        <v>---0</v>
      </c>
      <c r="E42443">
        <v>0</v>
      </c>
    </row>
    <row r="42444" spans="2:5" ht="13.5" customHeight="1">
      <c r="B42444" t="str">
        <f t="shared" si="663"/>
        <v>---0</v>
      </c>
      <c r="E42444">
        <v>0</v>
      </c>
    </row>
    <row r="42445" spans="2:5" ht="13.5" customHeight="1">
      <c r="B42445" t="str">
        <f t="shared" si="663"/>
        <v>---0</v>
      </c>
      <c r="E42445">
        <v>0</v>
      </c>
    </row>
    <row r="42446" spans="2:5" ht="13.5" customHeight="1">
      <c r="B42446" t="str">
        <f t="shared" si="663"/>
        <v>---0</v>
      </c>
      <c r="E42446">
        <v>0</v>
      </c>
    </row>
    <row r="42447" spans="2:5" ht="13.5" customHeight="1">
      <c r="B42447" t="str">
        <f t="shared" si="663"/>
        <v>---0</v>
      </c>
      <c r="E42447">
        <v>0</v>
      </c>
    </row>
    <row r="42448" spans="2:5" ht="13.5" customHeight="1">
      <c r="B42448" t="str">
        <f t="shared" si="663"/>
        <v>---0</v>
      </c>
      <c r="E42448">
        <v>0</v>
      </c>
    </row>
    <row r="42449" spans="2:5" ht="13.5" customHeight="1">
      <c r="B42449" t="str">
        <f t="shared" si="663"/>
        <v>---0</v>
      </c>
      <c r="E42449">
        <v>0</v>
      </c>
    </row>
    <row r="42450" spans="2:5" ht="13.5" customHeight="1">
      <c r="B42450" t="str">
        <f t="shared" si="663"/>
        <v>---0</v>
      </c>
      <c r="E42450">
        <v>0</v>
      </c>
    </row>
    <row r="42451" spans="2:5" ht="13.5" customHeight="1">
      <c r="B42451" t="str">
        <f t="shared" si="663"/>
        <v>---0</v>
      </c>
      <c r="E42451">
        <v>0</v>
      </c>
    </row>
    <row r="42452" spans="2:5" ht="13.5" customHeight="1">
      <c r="B42452" t="str">
        <f t="shared" si="663"/>
        <v>---0</v>
      </c>
      <c r="E42452">
        <v>0</v>
      </c>
    </row>
    <row r="42453" spans="2:5" ht="13.5" customHeight="1">
      <c r="B42453" t="str">
        <f t="shared" si="663"/>
        <v>---0</v>
      </c>
      <c r="E42453">
        <v>0</v>
      </c>
    </row>
    <row r="42454" spans="2:5" ht="13.5" customHeight="1">
      <c r="B42454" t="str">
        <f t="shared" si="663"/>
        <v>---0</v>
      </c>
      <c r="E42454">
        <v>0</v>
      </c>
    </row>
    <row r="42455" spans="2:5" ht="13.5" customHeight="1">
      <c r="B42455" t="str">
        <f t="shared" si="663"/>
        <v>---0</v>
      </c>
      <c r="E42455">
        <v>0</v>
      </c>
    </row>
    <row r="42456" spans="2:5" ht="13.5" customHeight="1">
      <c r="B42456" t="str">
        <f t="shared" si="663"/>
        <v>---0</v>
      </c>
      <c r="E42456">
        <v>0</v>
      </c>
    </row>
    <row r="42457" spans="2:5" ht="13.5" customHeight="1">
      <c r="B42457" t="str">
        <f t="shared" si="663"/>
        <v>---0</v>
      </c>
      <c r="E42457">
        <v>0</v>
      </c>
    </row>
    <row r="42458" spans="2:5" ht="13.5" customHeight="1">
      <c r="B42458" t="str">
        <f t="shared" si="663"/>
        <v>---0</v>
      </c>
      <c r="E42458">
        <v>0</v>
      </c>
    </row>
    <row r="42459" spans="2:5" ht="13.5" customHeight="1">
      <c r="B42459" t="str">
        <f t="shared" si="663"/>
        <v>---0</v>
      </c>
      <c r="E42459">
        <v>0</v>
      </c>
    </row>
    <row r="42460" spans="2:5" ht="13.5" customHeight="1">
      <c r="B42460" t="str">
        <f t="shared" si="663"/>
        <v>---0</v>
      </c>
      <c r="E42460">
        <v>0</v>
      </c>
    </row>
    <row r="42461" spans="2:5" ht="13.5" customHeight="1">
      <c r="B42461" t="str">
        <f t="shared" si="663"/>
        <v>---0</v>
      </c>
      <c r="E42461">
        <v>0</v>
      </c>
    </row>
    <row r="42462" spans="2:5" ht="13.5" customHeight="1">
      <c r="B42462" t="str">
        <f t="shared" si="663"/>
        <v>---0</v>
      </c>
      <c r="E42462">
        <v>0</v>
      </c>
    </row>
    <row r="42463" spans="2:5" ht="13.5" customHeight="1">
      <c r="B42463" t="str">
        <f t="shared" si="663"/>
        <v>---0</v>
      </c>
      <c r="E42463">
        <v>0</v>
      </c>
    </row>
    <row r="42464" spans="2:5" ht="13.5" customHeight="1">
      <c r="B42464" t="str">
        <f t="shared" si="663"/>
        <v>---0</v>
      </c>
      <c r="E42464">
        <v>0</v>
      </c>
    </row>
    <row r="42465" spans="2:5" ht="13.5" customHeight="1">
      <c r="B42465" t="str">
        <f t="shared" si="663"/>
        <v>---0</v>
      </c>
      <c r="E42465">
        <v>0</v>
      </c>
    </row>
    <row r="42466" spans="2:5" ht="13.5" customHeight="1">
      <c r="B42466" t="str">
        <f t="shared" si="663"/>
        <v>---0</v>
      </c>
      <c r="E42466">
        <v>0</v>
      </c>
    </row>
    <row r="42467" spans="2:5" ht="13.5" customHeight="1">
      <c r="B42467" t="str">
        <f t="shared" si="663"/>
        <v>---0</v>
      </c>
      <c r="E42467">
        <v>0</v>
      </c>
    </row>
    <row r="42468" spans="2:5" ht="13.5" customHeight="1">
      <c r="B42468" t="str">
        <f t="shared" si="663"/>
        <v>---0</v>
      </c>
      <c r="E42468">
        <v>0</v>
      </c>
    </row>
    <row r="42469" spans="2:5" ht="13.5" customHeight="1">
      <c r="B42469" t="str">
        <f t="shared" si="663"/>
        <v>---0</v>
      </c>
      <c r="E42469">
        <v>0</v>
      </c>
    </row>
    <row r="42470" spans="2:5" ht="13.5" customHeight="1">
      <c r="B42470" t="str">
        <f t="shared" si="663"/>
        <v>---0</v>
      </c>
      <c r="E42470">
        <v>0</v>
      </c>
    </row>
    <row r="42471" spans="2:5" ht="13.5" customHeight="1">
      <c r="B42471" t="str">
        <f t="shared" si="663"/>
        <v>---0</v>
      </c>
      <c r="E42471">
        <v>0</v>
      </c>
    </row>
    <row r="42472" spans="2:5" ht="13.5" customHeight="1">
      <c r="B42472" t="str">
        <f t="shared" si="663"/>
        <v>---0</v>
      </c>
      <c r="E42472">
        <v>0</v>
      </c>
    </row>
    <row r="42473" spans="2:5" ht="13.5" customHeight="1">
      <c r="B42473" t="str">
        <f t="shared" si="663"/>
        <v>---0</v>
      </c>
      <c r="E42473">
        <v>0</v>
      </c>
    </row>
    <row r="42474" spans="2:5" ht="13.5" customHeight="1">
      <c r="B42474" t="str">
        <f t="shared" si="663"/>
        <v>---0</v>
      </c>
      <c r="E42474">
        <v>0</v>
      </c>
    </row>
    <row r="42475" spans="2:5" ht="13.5" customHeight="1">
      <c r="B42475" t="str">
        <f t="shared" si="663"/>
        <v>---0</v>
      </c>
      <c r="E42475">
        <v>0</v>
      </c>
    </row>
    <row r="42476" spans="2:5" ht="13.5" customHeight="1">
      <c r="B42476" t="str">
        <f t="shared" si="663"/>
        <v>---0</v>
      </c>
      <c r="E42476">
        <v>0</v>
      </c>
    </row>
    <row r="42477" spans="2:5" ht="13.5" customHeight="1">
      <c r="B42477" t="str">
        <f t="shared" si="663"/>
        <v>---0</v>
      </c>
      <c r="E42477">
        <v>0</v>
      </c>
    </row>
    <row r="42478" spans="2:5" ht="13.5" customHeight="1">
      <c r="B42478" t="str">
        <f t="shared" si="663"/>
        <v>---0</v>
      </c>
      <c r="E42478">
        <v>0</v>
      </c>
    </row>
    <row r="42479" spans="2:5" ht="13.5" customHeight="1">
      <c r="B42479" t="str">
        <f t="shared" si="663"/>
        <v>---0</v>
      </c>
      <c r="E42479">
        <v>0</v>
      </c>
    </row>
    <row r="42480" spans="2:5" ht="13.5" customHeight="1">
      <c r="B42480" t="str">
        <f t="shared" si="663"/>
        <v>---0</v>
      </c>
      <c r="E42480">
        <v>0</v>
      </c>
    </row>
    <row r="42481" spans="2:5" ht="13.5" customHeight="1">
      <c r="B42481" t="str">
        <f t="shared" si="663"/>
        <v>---0</v>
      </c>
      <c r="E42481">
        <v>0</v>
      </c>
    </row>
    <row r="42482" spans="2:5" ht="13.5" customHeight="1">
      <c r="B42482" t="str">
        <f t="shared" si="663"/>
        <v>---0</v>
      </c>
      <c r="E42482">
        <v>0</v>
      </c>
    </row>
    <row r="42483" spans="2:5" ht="13.5" customHeight="1">
      <c r="B42483" t="str">
        <f t="shared" si="663"/>
        <v>---0</v>
      </c>
      <c r="E42483">
        <v>0</v>
      </c>
    </row>
    <row r="42484" spans="2:5" ht="13.5" customHeight="1">
      <c r="B42484" t="str">
        <f t="shared" si="663"/>
        <v>---0</v>
      </c>
      <c r="E42484">
        <v>0</v>
      </c>
    </row>
    <row r="42485" spans="2:5" ht="13.5" customHeight="1">
      <c r="B42485" t="str">
        <f t="shared" si="663"/>
        <v>---0</v>
      </c>
      <c r="E42485">
        <v>0</v>
      </c>
    </row>
    <row r="42486" spans="2:5" ht="13.5" customHeight="1">
      <c r="B42486" t="str">
        <f t="shared" si="663"/>
        <v>---0</v>
      </c>
      <c r="E42486">
        <v>0</v>
      </c>
    </row>
    <row r="42487" spans="2:5" ht="13.5" customHeight="1">
      <c r="B42487" t="str">
        <f t="shared" si="663"/>
        <v>---0</v>
      </c>
      <c r="E42487">
        <v>0</v>
      </c>
    </row>
    <row r="42488" spans="2:5" ht="13.5" customHeight="1">
      <c r="B42488" t="str">
        <f t="shared" si="663"/>
        <v>---0</v>
      </c>
      <c r="E42488">
        <v>0</v>
      </c>
    </row>
    <row r="42489" spans="2:5" ht="13.5" customHeight="1">
      <c r="B42489" t="str">
        <f t="shared" si="663"/>
        <v>---0</v>
      </c>
      <c r="E42489">
        <v>0</v>
      </c>
    </row>
    <row r="42490" spans="2:5" ht="13.5" customHeight="1">
      <c r="B42490" t="str">
        <f t="shared" si="663"/>
        <v>---0</v>
      </c>
      <c r="E42490">
        <v>0</v>
      </c>
    </row>
    <row r="42491" spans="2:5" ht="13.5" customHeight="1">
      <c r="B42491" t="str">
        <f t="shared" si="663"/>
        <v>---0</v>
      </c>
      <c r="E42491">
        <v>0</v>
      </c>
    </row>
    <row r="42492" spans="2:5" ht="13.5" customHeight="1">
      <c r="B42492" t="str">
        <f t="shared" si="663"/>
        <v>---0</v>
      </c>
      <c r="E42492">
        <v>0</v>
      </c>
    </row>
    <row r="42493" spans="2:5" ht="13.5" customHeight="1">
      <c r="B42493" t="str">
        <f t="shared" si="663"/>
        <v>---0</v>
      </c>
      <c r="E42493">
        <v>0</v>
      </c>
    </row>
    <row r="42494" spans="2:5" ht="13.5" customHeight="1">
      <c r="B42494" t="str">
        <f t="shared" si="663"/>
        <v>---0</v>
      </c>
      <c r="E42494">
        <v>0</v>
      </c>
    </row>
    <row r="42495" spans="2:5" ht="13.5" customHeight="1">
      <c r="B42495" t="str">
        <f t="shared" si="663"/>
        <v>---0</v>
      </c>
      <c r="E42495">
        <v>0</v>
      </c>
    </row>
    <row r="42496" spans="2:5" ht="13.5" customHeight="1">
      <c r="B42496" t="str">
        <f t="shared" si="663"/>
        <v>---0</v>
      </c>
      <c r="E42496">
        <v>0</v>
      </c>
    </row>
    <row r="42497" spans="2:5" ht="13.5" customHeight="1">
      <c r="B42497" t="str">
        <f t="shared" si="663"/>
        <v>---0</v>
      </c>
      <c r="E42497">
        <v>0</v>
      </c>
    </row>
    <row r="42498" spans="2:5" ht="13.5" customHeight="1">
      <c r="B42498" t="str">
        <f t="shared" si="663"/>
        <v>---0</v>
      </c>
      <c r="E42498">
        <v>0</v>
      </c>
    </row>
    <row r="42499" spans="2:5" ht="13.5" customHeight="1">
      <c r="B42499" t="str">
        <f t="shared" ref="B42499:B42562" si="664">A42499&amp;"---"&amp;E42499</f>
        <v>---0</v>
      </c>
      <c r="E42499">
        <v>0</v>
      </c>
    </row>
    <row r="42500" spans="2:5" ht="13.5" customHeight="1">
      <c r="B42500" t="str">
        <f t="shared" si="664"/>
        <v>---0</v>
      </c>
      <c r="E42500">
        <v>0</v>
      </c>
    </row>
    <row r="42501" spans="2:5" ht="13.5" customHeight="1">
      <c r="B42501" t="str">
        <f t="shared" si="664"/>
        <v>---0</v>
      </c>
      <c r="E42501">
        <v>0</v>
      </c>
    </row>
    <row r="42502" spans="2:5">
      <c r="B42502" t="str">
        <f t="shared" si="664"/>
        <v>---0</v>
      </c>
      <c r="E42502">
        <v>0</v>
      </c>
    </row>
    <row r="42503" spans="2:5" ht="13.5" customHeight="1">
      <c r="B42503" t="str">
        <f t="shared" si="664"/>
        <v>---0</v>
      </c>
      <c r="E42503">
        <v>0</v>
      </c>
    </row>
    <row r="42504" spans="2:5" ht="13.5" customHeight="1">
      <c r="B42504" t="str">
        <f t="shared" si="664"/>
        <v>---0</v>
      </c>
      <c r="E42504">
        <v>0</v>
      </c>
    </row>
    <row r="42505" spans="2:5" ht="13.5" customHeight="1">
      <c r="B42505" t="str">
        <f t="shared" si="664"/>
        <v>---0</v>
      </c>
      <c r="E42505">
        <v>0</v>
      </c>
    </row>
    <row r="42506" spans="2:5" ht="13.5" customHeight="1">
      <c r="B42506" t="str">
        <f t="shared" si="664"/>
        <v>---0</v>
      </c>
      <c r="E42506">
        <v>0</v>
      </c>
    </row>
    <row r="42507" spans="2:5" ht="13.5" customHeight="1">
      <c r="B42507" t="str">
        <f t="shared" si="664"/>
        <v>---0</v>
      </c>
      <c r="E42507">
        <v>0</v>
      </c>
    </row>
    <row r="42508" spans="2:5" ht="13.5" customHeight="1">
      <c r="B42508" t="str">
        <f t="shared" si="664"/>
        <v>---0</v>
      </c>
      <c r="E42508">
        <v>0</v>
      </c>
    </row>
    <row r="42509" spans="2:5" ht="13.5" customHeight="1">
      <c r="B42509" t="str">
        <f t="shared" si="664"/>
        <v>---0</v>
      </c>
      <c r="E42509">
        <v>0</v>
      </c>
    </row>
    <row r="42510" spans="2:5" ht="13.5" customHeight="1">
      <c r="B42510" t="str">
        <f t="shared" si="664"/>
        <v>---0</v>
      </c>
      <c r="E42510">
        <v>0</v>
      </c>
    </row>
    <row r="42511" spans="2:5" ht="13.5" customHeight="1">
      <c r="B42511" t="str">
        <f t="shared" si="664"/>
        <v>---0</v>
      </c>
      <c r="E42511">
        <v>0</v>
      </c>
    </row>
    <row r="42512" spans="2:5" ht="13.5" customHeight="1">
      <c r="B42512" t="str">
        <f t="shared" si="664"/>
        <v>---0</v>
      </c>
      <c r="E42512">
        <v>0</v>
      </c>
    </row>
    <row r="42513" spans="2:5" ht="13.5" customHeight="1">
      <c r="B42513" t="str">
        <f t="shared" si="664"/>
        <v>---0</v>
      </c>
      <c r="E42513">
        <v>0</v>
      </c>
    </row>
    <row r="42514" spans="2:5" ht="13.5" customHeight="1">
      <c r="B42514" t="str">
        <f t="shared" si="664"/>
        <v>---0</v>
      </c>
      <c r="E42514">
        <v>0</v>
      </c>
    </row>
    <row r="42515" spans="2:5" ht="13.5" customHeight="1">
      <c r="B42515" t="str">
        <f t="shared" si="664"/>
        <v>---0</v>
      </c>
      <c r="E42515">
        <v>0</v>
      </c>
    </row>
    <row r="42516" spans="2:5" ht="13.5" customHeight="1">
      <c r="B42516" t="str">
        <f t="shared" si="664"/>
        <v>---0</v>
      </c>
      <c r="E42516">
        <v>0</v>
      </c>
    </row>
    <row r="42517" spans="2:5" ht="13.5" customHeight="1">
      <c r="B42517" t="str">
        <f t="shared" si="664"/>
        <v>---0</v>
      </c>
      <c r="E42517">
        <v>0</v>
      </c>
    </row>
    <row r="42518" spans="2:5" ht="13.5" customHeight="1">
      <c r="B42518" t="str">
        <f t="shared" si="664"/>
        <v>---0</v>
      </c>
      <c r="E42518">
        <v>0</v>
      </c>
    </row>
    <row r="42519" spans="2:5" ht="13.5" customHeight="1">
      <c r="B42519" t="str">
        <f t="shared" si="664"/>
        <v>---0</v>
      </c>
      <c r="E42519">
        <v>0</v>
      </c>
    </row>
    <row r="42520" spans="2:5" ht="13.5" customHeight="1">
      <c r="B42520" t="str">
        <f t="shared" si="664"/>
        <v>---0</v>
      </c>
      <c r="E42520">
        <v>0</v>
      </c>
    </row>
    <row r="42521" spans="2:5" ht="13.5" customHeight="1">
      <c r="B42521" t="str">
        <f t="shared" si="664"/>
        <v>---0</v>
      </c>
      <c r="E42521">
        <v>0</v>
      </c>
    </row>
    <row r="42522" spans="2:5" ht="13.5" customHeight="1">
      <c r="B42522" t="str">
        <f t="shared" si="664"/>
        <v>---0</v>
      </c>
      <c r="E42522">
        <v>0</v>
      </c>
    </row>
    <row r="42523" spans="2:5" ht="13.5" customHeight="1">
      <c r="B42523" t="str">
        <f t="shared" si="664"/>
        <v>---0</v>
      </c>
      <c r="E42523">
        <v>0</v>
      </c>
    </row>
    <row r="42524" spans="2:5" ht="13.5" customHeight="1">
      <c r="B42524" t="str">
        <f t="shared" si="664"/>
        <v>---0</v>
      </c>
      <c r="E42524">
        <v>0</v>
      </c>
    </row>
    <row r="42525" spans="2:5" ht="13.5" customHeight="1">
      <c r="B42525" t="str">
        <f t="shared" si="664"/>
        <v>---0</v>
      </c>
      <c r="E42525">
        <v>0</v>
      </c>
    </row>
    <row r="42526" spans="2:5" ht="13.5" customHeight="1">
      <c r="B42526" t="str">
        <f t="shared" si="664"/>
        <v>---0</v>
      </c>
      <c r="E42526">
        <v>0</v>
      </c>
    </row>
    <row r="42527" spans="2:5" ht="13.5" customHeight="1">
      <c r="B42527" t="str">
        <f t="shared" si="664"/>
        <v>---0</v>
      </c>
      <c r="E42527">
        <v>0</v>
      </c>
    </row>
    <row r="42528" spans="2:5" ht="13.5" customHeight="1">
      <c r="B42528" t="str">
        <f t="shared" si="664"/>
        <v>---0</v>
      </c>
      <c r="E42528">
        <v>0</v>
      </c>
    </row>
    <row r="42529" spans="2:5" ht="13.5" customHeight="1">
      <c r="B42529" t="str">
        <f t="shared" si="664"/>
        <v>---0</v>
      </c>
      <c r="E42529">
        <v>0</v>
      </c>
    </row>
    <row r="42530" spans="2:5" ht="13.5" customHeight="1">
      <c r="B42530" t="str">
        <f t="shared" si="664"/>
        <v>---0</v>
      </c>
      <c r="E42530">
        <v>0</v>
      </c>
    </row>
    <row r="42531" spans="2:5" ht="13.5" customHeight="1">
      <c r="B42531" t="str">
        <f t="shared" si="664"/>
        <v>---0</v>
      </c>
      <c r="E42531">
        <v>0</v>
      </c>
    </row>
    <row r="42532" spans="2:5" ht="13.5" customHeight="1">
      <c r="B42532" t="str">
        <f t="shared" si="664"/>
        <v>---0</v>
      </c>
      <c r="E42532">
        <v>0</v>
      </c>
    </row>
    <row r="42533" spans="2:5" ht="13.5" customHeight="1">
      <c r="B42533" t="str">
        <f t="shared" si="664"/>
        <v>---0</v>
      </c>
      <c r="E42533">
        <v>0</v>
      </c>
    </row>
    <row r="42534" spans="2:5" ht="13.5" customHeight="1">
      <c r="B42534" t="str">
        <f t="shared" si="664"/>
        <v>---0</v>
      </c>
      <c r="E42534">
        <v>0</v>
      </c>
    </row>
    <row r="42535" spans="2:5" ht="13.5" customHeight="1">
      <c r="B42535" t="str">
        <f t="shared" si="664"/>
        <v>---0</v>
      </c>
      <c r="E42535">
        <v>0</v>
      </c>
    </row>
    <row r="42536" spans="2:5" ht="13.5" customHeight="1">
      <c r="B42536" t="str">
        <f t="shared" si="664"/>
        <v>---0</v>
      </c>
      <c r="E42536">
        <v>0</v>
      </c>
    </row>
    <row r="42537" spans="2:5" ht="13.5" customHeight="1">
      <c r="B42537" t="str">
        <f t="shared" si="664"/>
        <v>---0</v>
      </c>
      <c r="E42537">
        <v>0</v>
      </c>
    </row>
    <row r="42538" spans="2:5" ht="13.5" customHeight="1">
      <c r="B42538" t="str">
        <f t="shared" si="664"/>
        <v>---0</v>
      </c>
      <c r="E42538">
        <v>0</v>
      </c>
    </row>
    <row r="42539" spans="2:5" ht="13.5" customHeight="1">
      <c r="B42539" t="str">
        <f t="shared" si="664"/>
        <v>---0</v>
      </c>
      <c r="E42539">
        <v>0</v>
      </c>
    </row>
    <row r="42540" spans="2:5" ht="13.5" customHeight="1">
      <c r="B42540" t="str">
        <f t="shared" si="664"/>
        <v>---0</v>
      </c>
      <c r="E42540">
        <v>0</v>
      </c>
    </row>
    <row r="42541" spans="2:5" ht="13.5" customHeight="1">
      <c r="B42541" t="str">
        <f t="shared" si="664"/>
        <v>---0</v>
      </c>
      <c r="E42541">
        <v>0</v>
      </c>
    </row>
    <row r="42542" spans="2:5" ht="13.5" customHeight="1">
      <c r="B42542" t="str">
        <f t="shared" si="664"/>
        <v>---0</v>
      </c>
      <c r="E42542">
        <v>0</v>
      </c>
    </row>
    <row r="42543" spans="2:5" ht="13.5" customHeight="1">
      <c r="B42543" t="str">
        <f t="shared" si="664"/>
        <v>---0</v>
      </c>
      <c r="E42543">
        <v>0</v>
      </c>
    </row>
    <row r="42544" spans="2:5" ht="13.5" customHeight="1">
      <c r="B42544" t="str">
        <f t="shared" si="664"/>
        <v>---0</v>
      </c>
      <c r="E42544">
        <v>0</v>
      </c>
    </row>
    <row r="42545" spans="2:5" ht="13.5" customHeight="1">
      <c r="B42545" t="str">
        <f t="shared" si="664"/>
        <v>---0</v>
      </c>
      <c r="E42545">
        <v>0</v>
      </c>
    </row>
    <row r="42546" spans="2:5" ht="13.5" customHeight="1">
      <c r="B42546" t="str">
        <f t="shared" si="664"/>
        <v>---0</v>
      </c>
      <c r="E42546">
        <v>0</v>
      </c>
    </row>
    <row r="42547" spans="2:5" ht="13.5" customHeight="1">
      <c r="B42547" t="str">
        <f t="shared" si="664"/>
        <v>---0</v>
      </c>
      <c r="E42547">
        <v>0</v>
      </c>
    </row>
    <row r="42548" spans="2:5" ht="13.5" customHeight="1">
      <c r="B42548" t="str">
        <f t="shared" si="664"/>
        <v>---0</v>
      </c>
      <c r="E42548">
        <v>0</v>
      </c>
    </row>
    <row r="42549" spans="2:5" ht="13.5" customHeight="1">
      <c r="B42549" t="str">
        <f t="shared" si="664"/>
        <v>---0</v>
      </c>
      <c r="E42549">
        <v>0</v>
      </c>
    </row>
    <row r="42550" spans="2:5" ht="13.5" customHeight="1">
      <c r="B42550" t="str">
        <f t="shared" si="664"/>
        <v>---0</v>
      </c>
      <c r="E42550">
        <v>0</v>
      </c>
    </row>
    <row r="42551" spans="2:5" ht="13.5" customHeight="1">
      <c r="B42551" t="str">
        <f t="shared" si="664"/>
        <v>---0</v>
      </c>
      <c r="E42551">
        <v>0</v>
      </c>
    </row>
    <row r="42552" spans="2:5" ht="13.5" customHeight="1">
      <c r="B42552" t="str">
        <f t="shared" si="664"/>
        <v>---0</v>
      </c>
      <c r="E42552">
        <v>0</v>
      </c>
    </row>
    <row r="42553" spans="2:5" ht="13.5" customHeight="1">
      <c r="B42553" t="str">
        <f t="shared" si="664"/>
        <v>---0</v>
      </c>
      <c r="E42553">
        <v>0</v>
      </c>
    </row>
    <row r="42554" spans="2:5" ht="13.5" customHeight="1">
      <c r="B42554" t="str">
        <f t="shared" si="664"/>
        <v>---0</v>
      </c>
      <c r="E42554">
        <v>0</v>
      </c>
    </row>
    <row r="42555" spans="2:5" ht="13.5" customHeight="1">
      <c r="B42555" t="str">
        <f t="shared" si="664"/>
        <v>---0</v>
      </c>
      <c r="E42555">
        <v>0</v>
      </c>
    </row>
    <row r="42556" spans="2:5" ht="13.5" customHeight="1">
      <c r="B42556" t="str">
        <f t="shared" si="664"/>
        <v>---0</v>
      </c>
      <c r="E42556">
        <v>0</v>
      </c>
    </row>
    <row r="42557" spans="2:5" ht="13.5" customHeight="1">
      <c r="B42557" t="str">
        <f t="shared" si="664"/>
        <v>---0</v>
      </c>
      <c r="E42557">
        <v>0</v>
      </c>
    </row>
    <row r="42558" spans="2:5" ht="13.5" customHeight="1">
      <c r="B42558" t="str">
        <f t="shared" si="664"/>
        <v>---0</v>
      </c>
      <c r="E42558">
        <v>0</v>
      </c>
    </row>
    <row r="42559" spans="2:5" ht="13.5" customHeight="1">
      <c r="B42559" t="str">
        <f t="shared" si="664"/>
        <v>---0</v>
      </c>
      <c r="E42559">
        <v>0</v>
      </c>
    </row>
    <row r="42560" spans="2:5" ht="13.5" customHeight="1">
      <c r="B42560" t="str">
        <f t="shared" si="664"/>
        <v>---0</v>
      </c>
      <c r="E42560">
        <v>0</v>
      </c>
    </row>
    <row r="42561" spans="2:5" ht="13.5" customHeight="1">
      <c r="B42561" t="str">
        <f t="shared" si="664"/>
        <v>---0</v>
      </c>
      <c r="E42561">
        <v>0</v>
      </c>
    </row>
    <row r="42562" spans="2:5" ht="13.5" customHeight="1">
      <c r="B42562" t="str">
        <f t="shared" si="664"/>
        <v>---0</v>
      </c>
      <c r="E42562">
        <v>0</v>
      </c>
    </row>
    <row r="42563" spans="2:5" ht="13.5" customHeight="1">
      <c r="B42563" t="str">
        <f t="shared" ref="B42563:B42626" si="665">A42563&amp;"---"&amp;E42563</f>
        <v>---0</v>
      </c>
      <c r="E42563">
        <v>0</v>
      </c>
    </row>
    <row r="42564" spans="2:5" ht="13.5" customHeight="1">
      <c r="B42564" t="str">
        <f t="shared" si="665"/>
        <v>---0</v>
      </c>
      <c r="E42564">
        <v>0</v>
      </c>
    </row>
    <row r="42565" spans="2:5" ht="13.5" customHeight="1">
      <c r="B42565" t="str">
        <f t="shared" si="665"/>
        <v>---0</v>
      </c>
      <c r="E42565">
        <v>0</v>
      </c>
    </row>
    <row r="42566" spans="2:5" ht="13.5" customHeight="1">
      <c r="B42566" t="str">
        <f t="shared" si="665"/>
        <v>---0</v>
      </c>
      <c r="E42566">
        <v>0</v>
      </c>
    </row>
    <row r="42567" spans="2:5" ht="13.5" customHeight="1">
      <c r="B42567" t="str">
        <f t="shared" si="665"/>
        <v>---0</v>
      </c>
      <c r="E42567">
        <v>0</v>
      </c>
    </row>
    <row r="42568" spans="2:5" ht="13.5" customHeight="1">
      <c r="B42568" t="str">
        <f t="shared" si="665"/>
        <v>---0</v>
      </c>
      <c r="E42568">
        <v>0</v>
      </c>
    </row>
    <row r="42569" spans="2:5" ht="13.5" customHeight="1">
      <c r="B42569" t="str">
        <f t="shared" si="665"/>
        <v>---0</v>
      </c>
      <c r="E42569">
        <v>0</v>
      </c>
    </row>
    <row r="42570" spans="2:5" ht="13.5" customHeight="1">
      <c r="B42570" t="str">
        <f t="shared" si="665"/>
        <v>---0</v>
      </c>
      <c r="E42570">
        <v>0</v>
      </c>
    </row>
    <row r="42571" spans="2:5" ht="13.5" customHeight="1">
      <c r="B42571" t="str">
        <f t="shared" si="665"/>
        <v>---0</v>
      </c>
      <c r="E42571">
        <v>0</v>
      </c>
    </row>
    <row r="42572" spans="2:5" ht="13.5" customHeight="1">
      <c r="B42572" t="str">
        <f t="shared" si="665"/>
        <v>---0</v>
      </c>
      <c r="E42572">
        <v>0</v>
      </c>
    </row>
    <row r="42573" spans="2:5" ht="13.5" customHeight="1">
      <c r="B42573" t="str">
        <f t="shared" si="665"/>
        <v>---0</v>
      </c>
      <c r="E42573">
        <v>0</v>
      </c>
    </row>
    <row r="42574" spans="2:5" ht="13.5" customHeight="1">
      <c r="B42574" t="str">
        <f t="shared" si="665"/>
        <v>---0</v>
      </c>
      <c r="E42574">
        <v>0</v>
      </c>
    </row>
    <row r="42575" spans="2:5" ht="13.5" customHeight="1">
      <c r="B42575" t="str">
        <f t="shared" si="665"/>
        <v>---0</v>
      </c>
      <c r="E42575">
        <v>0</v>
      </c>
    </row>
    <row r="42576" spans="2:5" ht="13.5" customHeight="1">
      <c r="B42576" t="str">
        <f t="shared" si="665"/>
        <v>---0</v>
      </c>
      <c r="E42576">
        <v>0</v>
      </c>
    </row>
    <row r="42577" spans="2:5" ht="13.5" customHeight="1">
      <c r="B42577" t="str">
        <f t="shared" si="665"/>
        <v>---0</v>
      </c>
      <c r="E42577">
        <v>0</v>
      </c>
    </row>
    <row r="42578" spans="2:5" ht="13.5" customHeight="1">
      <c r="B42578" t="str">
        <f t="shared" si="665"/>
        <v>---0</v>
      </c>
      <c r="E42578">
        <v>0</v>
      </c>
    </row>
    <row r="42579" spans="2:5" ht="13.5" customHeight="1">
      <c r="B42579" t="str">
        <f t="shared" si="665"/>
        <v>---0</v>
      </c>
      <c r="E42579">
        <v>0</v>
      </c>
    </row>
    <row r="42580" spans="2:5" ht="13.5" customHeight="1">
      <c r="B42580" t="str">
        <f t="shared" si="665"/>
        <v>---0</v>
      </c>
      <c r="E42580">
        <v>0</v>
      </c>
    </row>
    <row r="42581" spans="2:5" ht="13.5" customHeight="1">
      <c r="B42581" t="str">
        <f t="shared" si="665"/>
        <v>---0</v>
      </c>
      <c r="E42581">
        <v>0</v>
      </c>
    </row>
    <row r="42582" spans="2:5" ht="13.5" customHeight="1">
      <c r="B42582" t="str">
        <f t="shared" si="665"/>
        <v>---0</v>
      </c>
      <c r="E42582">
        <v>0</v>
      </c>
    </row>
    <row r="42583" spans="2:5" ht="13.5" customHeight="1">
      <c r="B42583" t="str">
        <f t="shared" si="665"/>
        <v>---0</v>
      </c>
      <c r="E42583">
        <v>0</v>
      </c>
    </row>
    <row r="42584" spans="2:5" ht="13.5" customHeight="1">
      <c r="B42584" t="str">
        <f t="shared" si="665"/>
        <v>---0</v>
      </c>
      <c r="E42584">
        <v>0</v>
      </c>
    </row>
    <row r="42585" spans="2:5" ht="13.5" customHeight="1">
      <c r="B42585" t="str">
        <f t="shared" si="665"/>
        <v>---0</v>
      </c>
      <c r="E42585">
        <v>0</v>
      </c>
    </row>
    <row r="42586" spans="2:5" ht="13.5" customHeight="1">
      <c r="B42586" t="str">
        <f t="shared" si="665"/>
        <v>---0</v>
      </c>
      <c r="E42586">
        <v>0</v>
      </c>
    </row>
    <row r="42587" spans="2:5" ht="13.5" customHeight="1">
      <c r="B42587" t="str">
        <f t="shared" si="665"/>
        <v>---0</v>
      </c>
      <c r="E42587">
        <v>0</v>
      </c>
    </row>
    <row r="42588" spans="2:5" ht="13.5" customHeight="1">
      <c r="B42588" t="str">
        <f t="shared" si="665"/>
        <v>---0</v>
      </c>
      <c r="E42588">
        <v>0</v>
      </c>
    </row>
    <row r="42589" spans="2:5" ht="13.5" customHeight="1">
      <c r="B42589" t="str">
        <f t="shared" si="665"/>
        <v>---0</v>
      </c>
      <c r="E42589">
        <v>0</v>
      </c>
    </row>
    <row r="42590" spans="2:5" ht="13.5" customHeight="1">
      <c r="B42590" t="str">
        <f t="shared" si="665"/>
        <v>---0</v>
      </c>
      <c r="E42590">
        <v>0</v>
      </c>
    </row>
    <row r="42591" spans="2:5" ht="13.5" customHeight="1">
      <c r="B42591" t="str">
        <f t="shared" si="665"/>
        <v>---0</v>
      </c>
      <c r="E42591">
        <v>0</v>
      </c>
    </row>
    <row r="42592" spans="2:5" ht="13.5" customHeight="1">
      <c r="B42592" t="str">
        <f t="shared" si="665"/>
        <v>---0</v>
      </c>
      <c r="E42592">
        <v>0</v>
      </c>
    </row>
    <row r="42593" spans="2:5" ht="13.5" customHeight="1">
      <c r="B42593" t="str">
        <f t="shared" si="665"/>
        <v>---0</v>
      </c>
      <c r="E42593">
        <v>0</v>
      </c>
    </row>
    <row r="42594" spans="2:5" ht="13.5" customHeight="1">
      <c r="B42594" t="str">
        <f t="shared" si="665"/>
        <v>---0</v>
      </c>
      <c r="E42594">
        <v>0</v>
      </c>
    </row>
    <row r="42595" spans="2:5" ht="13.5" customHeight="1">
      <c r="B42595" t="str">
        <f t="shared" si="665"/>
        <v>---0</v>
      </c>
      <c r="E42595">
        <v>0</v>
      </c>
    </row>
    <row r="42596" spans="2:5" ht="13.5" customHeight="1">
      <c r="B42596" t="str">
        <f t="shared" si="665"/>
        <v>---0</v>
      </c>
      <c r="E42596">
        <v>0</v>
      </c>
    </row>
    <row r="42597" spans="2:5" ht="13.5" customHeight="1">
      <c r="B42597" t="str">
        <f t="shared" si="665"/>
        <v>---0</v>
      </c>
      <c r="E42597">
        <v>0</v>
      </c>
    </row>
    <row r="42598" spans="2:5" ht="13.5" customHeight="1">
      <c r="B42598" t="str">
        <f t="shared" si="665"/>
        <v>---0</v>
      </c>
      <c r="E42598">
        <v>0</v>
      </c>
    </row>
    <row r="42599" spans="2:5" ht="13.5" customHeight="1">
      <c r="B42599" t="str">
        <f t="shared" si="665"/>
        <v>---0</v>
      </c>
      <c r="E42599">
        <v>0</v>
      </c>
    </row>
    <row r="42600" spans="2:5" ht="13.5" customHeight="1">
      <c r="B42600" t="str">
        <f t="shared" si="665"/>
        <v>---0</v>
      </c>
      <c r="E42600">
        <v>0</v>
      </c>
    </row>
    <row r="42601" spans="2:5" ht="13.5" customHeight="1">
      <c r="B42601" t="str">
        <f t="shared" si="665"/>
        <v>---0</v>
      </c>
      <c r="E42601">
        <v>0</v>
      </c>
    </row>
    <row r="42602" spans="2:5" ht="13.5" customHeight="1">
      <c r="B42602" t="str">
        <f t="shared" si="665"/>
        <v>---0</v>
      </c>
      <c r="E42602">
        <v>0</v>
      </c>
    </row>
    <row r="42603" spans="2:5" ht="13.5" customHeight="1">
      <c r="B42603" t="str">
        <f t="shared" si="665"/>
        <v>---0</v>
      </c>
      <c r="E42603">
        <v>0</v>
      </c>
    </row>
    <row r="42604" spans="2:5" ht="13.5" customHeight="1">
      <c r="B42604" t="str">
        <f t="shared" si="665"/>
        <v>---0</v>
      </c>
      <c r="E42604">
        <v>0</v>
      </c>
    </row>
    <row r="42605" spans="2:5" ht="13.5" customHeight="1">
      <c r="B42605" t="str">
        <f t="shared" si="665"/>
        <v>---0</v>
      </c>
      <c r="E42605">
        <v>0</v>
      </c>
    </row>
    <row r="42606" spans="2:5" ht="13.5" customHeight="1">
      <c r="B42606" t="str">
        <f t="shared" si="665"/>
        <v>---0</v>
      </c>
      <c r="E42606">
        <v>0</v>
      </c>
    </row>
    <row r="42607" spans="2:5" ht="13.5" customHeight="1">
      <c r="B42607" t="str">
        <f t="shared" si="665"/>
        <v>---0</v>
      </c>
      <c r="E42607">
        <v>0</v>
      </c>
    </row>
    <row r="42608" spans="2:5" ht="13.5" customHeight="1">
      <c r="B42608" t="str">
        <f t="shared" si="665"/>
        <v>---0</v>
      </c>
      <c r="E42608">
        <v>0</v>
      </c>
    </row>
    <row r="42609" spans="2:5" ht="13.5" customHeight="1">
      <c r="B42609" t="str">
        <f t="shared" si="665"/>
        <v>---0</v>
      </c>
      <c r="E42609">
        <v>0</v>
      </c>
    </row>
    <row r="42610" spans="2:5" ht="13.5" customHeight="1">
      <c r="B42610" t="str">
        <f t="shared" si="665"/>
        <v>---0</v>
      </c>
      <c r="E42610">
        <v>0</v>
      </c>
    </row>
    <row r="42611" spans="2:5" ht="13.5" customHeight="1">
      <c r="B42611" t="str">
        <f t="shared" si="665"/>
        <v>---0</v>
      </c>
      <c r="E42611">
        <v>0</v>
      </c>
    </row>
    <row r="42612" spans="2:5" ht="13.5" customHeight="1">
      <c r="B42612" t="str">
        <f t="shared" si="665"/>
        <v>---0</v>
      </c>
      <c r="E42612">
        <v>0</v>
      </c>
    </row>
    <row r="42613" spans="2:5" ht="13.5" customHeight="1">
      <c r="B42613" t="str">
        <f t="shared" si="665"/>
        <v>---0</v>
      </c>
      <c r="E42613">
        <v>0</v>
      </c>
    </row>
    <row r="42614" spans="2:5" ht="13.5" customHeight="1">
      <c r="B42614" t="str">
        <f t="shared" si="665"/>
        <v>---0</v>
      </c>
      <c r="E42614">
        <v>0</v>
      </c>
    </row>
    <row r="42615" spans="2:5" ht="13.5" customHeight="1">
      <c r="B42615" t="str">
        <f t="shared" si="665"/>
        <v>---0</v>
      </c>
      <c r="E42615">
        <v>0</v>
      </c>
    </row>
    <row r="42616" spans="2:5" ht="13.5" customHeight="1">
      <c r="B42616" t="str">
        <f t="shared" si="665"/>
        <v>---0</v>
      </c>
      <c r="E42616">
        <v>0</v>
      </c>
    </row>
    <row r="42617" spans="2:5" ht="13.5" customHeight="1">
      <c r="B42617" t="str">
        <f t="shared" si="665"/>
        <v>---0</v>
      </c>
      <c r="E42617">
        <v>0</v>
      </c>
    </row>
    <row r="42618" spans="2:5" ht="13.5" customHeight="1">
      <c r="B42618" t="str">
        <f t="shared" si="665"/>
        <v>---0</v>
      </c>
      <c r="E42618">
        <v>0</v>
      </c>
    </row>
    <row r="42619" spans="2:5" ht="13.5" customHeight="1">
      <c r="B42619" t="str">
        <f t="shared" si="665"/>
        <v>---0</v>
      </c>
      <c r="E42619">
        <v>0</v>
      </c>
    </row>
    <row r="42620" spans="2:5" ht="13.5" customHeight="1">
      <c r="B42620" t="str">
        <f t="shared" si="665"/>
        <v>---0</v>
      </c>
      <c r="E42620">
        <v>0</v>
      </c>
    </row>
    <row r="42621" spans="2:5" ht="13.5" customHeight="1">
      <c r="B42621" t="str">
        <f t="shared" si="665"/>
        <v>---0</v>
      </c>
      <c r="E42621">
        <v>0</v>
      </c>
    </row>
    <row r="42622" spans="2:5" ht="13.5" customHeight="1">
      <c r="B42622" t="str">
        <f t="shared" si="665"/>
        <v>---0</v>
      </c>
      <c r="E42622">
        <v>0</v>
      </c>
    </row>
    <row r="42623" spans="2:5" ht="13.5" customHeight="1">
      <c r="B42623" t="str">
        <f t="shared" si="665"/>
        <v>---0</v>
      </c>
      <c r="E42623">
        <v>0</v>
      </c>
    </row>
    <row r="42624" spans="2:5" ht="13.5" customHeight="1">
      <c r="B42624" t="str">
        <f t="shared" si="665"/>
        <v>---0</v>
      </c>
      <c r="E42624">
        <v>0</v>
      </c>
    </row>
    <row r="42625" spans="2:5" ht="13.5" customHeight="1">
      <c r="B42625" t="str">
        <f t="shared" si="665"/>
        <v>---0</v>
      </c>
      <c r="E42625">
        <v>0</v>
      </c>
    </row>
    <row r="42626" spans="2:5" ht="13.5" customHeight="1">
      <c r="B42626" t="str">
        <f t="shared" si="665"/>
        <v>---0</v>
      </c>
      <c r="E42626">
        <v>0</v>
      </c>
    </row>
    <row r="42627" spans="2:5" ht="13.5" customHeight="1">
      <c r="B42627" t="str">
        <f t="shared" ref="B42627:B42690" si="666">A42627&amp;"---"&amp;E42627</f>
        <v>---0</v>
      </c>
      <c r="E42627">
        <v>0</v>
      </c>
    </row>
    <row r="42628" spans="2:5" ht="13.5" customHeight="1">
      <c r="B42628" t="str">
        <f t="shared" si="666"/>
        <v>---0</v>
      </c>
      <c r="E42628">
        <v>0</v>
      </c>
    </row>
    <row r="42629" spans="2:5" ht="13.5" customHeight="1">
      <c r="B42629" t="str">
        <f t="shared" si="666"/>
        <v>---0</v>
      </c>
      <c r="E42629">
        <v>0</v>
      </c>
    </row>
    <row r="42630" spans="2:5" ht="13.5" customHeight="1">
      <c r="B42630" t="str">
        <f t="shared" si="666"/>
        <v>---0</v>
      </c>
      <c r="E42630">
        <v>0</v>
      </c>
    </row>
    <row r="42631" spans="2:5" ht="13.5" customHeight="1">
      <c r="B42631" t="str">
        <f t="shared" si="666"/>
        <v>---0</v>
      </c>
      <c r="E42631">
        <v>0</v>
      </c>
    </row>
    <row r="42632" spans="2:5" ht="13.5" customHeight="1">
      <c r="B42632" t="str">
        <f t="shared" si="666"/>
        <v>---0</v>
      </c>
      <c r="E42632">
        <v>0</v>
      </c>
    </row>
    <row r="42633" spans="2:5" ht="13.5" customHeight="1">
      <c r="B42633" t="str">
        <f t="shared" si="666"/>
        <v>---0</v>
      </c>
      <c r="E42633">
        <v>0</v>
      </c>
    </row>
    <row r="42634" spans="2:5" ht="13.5" customHeight="1">
      <c r="B42634" t="str">
        <f t="shared" si="666"/>
        <v>---0</v>
      </c>
      <c r="E42634">
        <v>0</v>
      </c>
    </row>
    <row r="42635" spans="2:5" ht="13.5" customHeight="1">
      <c r="B42635" t="str">
        <f t="shared" si="666"/>
        <v>---0</v>
      </c>
      <c r="E42635">
        <v>0</v>
      </c>
    </row>
    <row r="42636" spans="2:5" ht="13.5" customHeight="1">
      <c r="B42636" t="str">
        <f t="shared" si="666"/>
        <v>---0</v>
      </c>
      <c r="E42636">
        <v>0</v>
      </c>
    </row>
    <row r="42637" spans="2:5" ht="13.5" customHeight="1">
      <c r="B42637" t="str">
        <f t="shared" si="666"/>
        <v>---0</v>
      </c>
      <c r="E42637">
        <v>0</v>
      </c>
    </row>
    <row r="42638" spans="2:5" ht="13.5" customHeight="1">
      <c r="B42638" t="str">
        <f t="shared" si="666"/>
        <v>---0</v>
      </c>
      <c r="E42638">
        <v>0</v>
      </c>
    </row>
    <row r="42639" spans="2:5" ht="13.5" customHeight="1">
      <c r="B42639" t="str">
        <f t="shared" si="666"/>
        <v>---0</v>
      </c>
      <c r="E42639">
        <v>0</v>
      </c>
    </row>
    <row r="42640" spans="2:5" ht="13.5" customHeight="1">
      <c r="B42640" t="str">
        <f t="shared" si="666"/>
        <v>---0</v>
      </c>
      <c r="E42640">
        <v>0</v>
      </c>
    </row>
    <row r="42641" spans="2:5" ht="13.5" customHeight="1">
      <c r="B42641" t="str">
        <f t="shared" si="666"/>
        <v>---0</v>
      </c>
      <c r="E42641">
        <v>0</v>
      </c>
    </row>
    <row r="42642" spans="2:5" ht="13.5" customHeight="1">
      <c r="B42642" t="str">
        <f t="shared" si="666"/>
        <v>---0</v>
      </c>
      <c r="E42642">
        <v>0</v>
      </c>
    </row>
    <row r="42643" spans="2:5" ht="13.5" customHeight="1">
      <c r="B42643" t="str">
        <f t="shared" si="666"/>
        <v>---0</v>
      </c>
      <c r="E42643">
        <v>0</v>
      </c>
    </row>
    <row r="42644" spans="2:5" ht="13.5" customHeight="1">
      <c r="B42644" t="str">
        <f t="shared" si="666"/>
        <v>---0</v>
      </c>
      <c r="E42644">
        <v>0</v>
      </c>
    </row>
    <row r="42645" spans="2:5" ht="13.5" customHeight="1">
      <c r="B42645" t="str">
        <f t="shared" si="666"/>
        <v>---0</v>
      </c>
      <c r="E42645">
        <v>0</v>
      </c>
    </row>
    <row r="42646" spans="2:5" ht="13.5" customHeight="1">
      <c r="B42646" t="str">
        <f t="shared" si="666"/>
        <v>---0</v>
      </c>
      <c r="E42646">
        <v>0</v>
      </c>
    </row>
    <row r="42647" spans="2:5" ht="13.5" customHeight="1">
      <c r="B42647" t="str">
        <f t="shared" si="666"/>
        <v>---0</v>
      </c>
      <c r="E42647">
        <v>0</v>
      </c>
    </row>
    <row r="42648" spans="2:5" ht="13.5" customHeight="1">
      <c r="B42648" t="str">
        <f t="shared" si="666"/>
        <v>---0</v>
      </c>
      <c r="E42648">
        <v>0</v>
      </c>
    </row>
    <row r="42649" spans="2:5" ht="13.5" customHeight="1">
      <c r="B42649" t="str">
        <f t="shared" si="666"/>
        <v>---0</v>
      </c>
      <c r="E42649">
        <v>0</v>
      </c>
    </row>
    <row r="42650" spans="2:5" ht="13.5" customHeight="1">
      <c r="B42650" t="str">
        <f t="shared" si="666"/>
        <v>---0</v>
      </c>
      <c r="E42650">
        <v>0</v>
      </c>
    </row>
    <row r="42651" spans="2:5" ht="13.5" customHeight="1">
      <c r="B42651" t="str">
        <f t="shared" si="666"/>
        <v>---0</v>
      </c>
      <c r="E42651">
        <v>0</v>
      </c>
    </row>
    <row r="42652" spans="2:5" ht="13.5" customHeight="1">
      <c r="B42652" t="str">
        <f t="shared" si="666"/>
        <v>---0</v>
      </c>
      <c r="E42652">
        <v>0</v>
      </c>
    </row>
    <row r="42653" spans="2:5" ht="13.5" customHeight="1">
      <c r="B42653" t="str">
        <f t="shared" si="666"/>
        <v>---0</v>
      </c>
      <c r="E42653">
        <v>0</v>
      </c>
    </row>
    <row r="42654" spans="2:5" ht="13.5" customHeight="1">
      <c r="B42654" t="str">
        <f t="shared" si="666"/>
        <v>---0</v>
      </c>
      <c r="E42654">
        <v>0</v>
      </c>
    </row>
    <row r="42655" spans="2:5" ht="13.5" customHeight="1">
      <c r="B42655" t="str">
        <f t="shared" si="666"/>
        <v>---0</v>
      </c>
      <c r="E42655">
        <v>0</v>
      </c>
    </row>
    <row r="42656" spans="2:5" ht="13.5" customHeight="1">
      <c r="B42656" t="str">
        <f t="shared" si="666"/>
        <v>---0</v>
      </c>
      <c r="E42656">
        <v>0</v>
      </c>
    </row>
    <row r="42657" spans="2:5" ht="13.5" customHeight="1">
      <c r="B42657" t="str">
        <f t="shared" si="666"/>
        <v>---0</v>
      </c>
      <c r="E42657">
        <v>0</v>
      </c>
    </row>
    <row r="42658" spans="2:5" ht="13.5" customHeight="1">
      <c r="B42658" t="str">
        <f t="shared" si="666"/>
        <v>---0</v>
      </c>
      <c r="E42658">
        <v>0</v>
      </c>
    </row>
    <row r="42659" spans="2:5" ht="13.5" customHeight="1">
      <c r="B42659" t="str">
        <f t="shared" si="666"/>
        <v>---0</v>
      </c>
      <c r="E42659">
        <v>0</v>
      </c>
    </row>
    <row r="42660" spans="2:5" ht="13.5" customHeight="1">
      <c r="B42660" t="str">
        <f t="shared" si="666"/>
        <v>---0</v>
      </c>
      <c r="E42660">
        <v>0</v>
      </c>
    </row>
    <row r="42661" spans="2:5" ht="13.5" customHeight="1">
      <c r="B42661" t="str">
        <f t="shared" si="666"/>
        <v>---0</v>
      </c>
      <c r="E42661">
        <v>0</v>
      </c>
    </row>
    <row r="42662" spans="2:5" ht="13.5" customHeight="1">
      <c r="B42662" t="str">
        <f t="shared" si="666"/>
        <v>---0</v>
      </c>
      <c r="E42662">
        <v>0</v>
      </c>
    </row>
    <row r="42663" spans="2:5" ht="13.5" customHeight="1">
      <c r="B42663" t="str">
        <f t="shared" si="666"/>
        <v>---0</v>
      </c>
      <c r="E42663">
        <v>0</v>
      </c>
    </row>
    <row r="42664" spans="2:5" ht="13.5" customHeight="1">
      <c r="B42664" t="str">
        <f t="shared" si="666"/>
        <v>---0</v>
      </c>
      <c r="E42664">
        <v>0</v>
      </c>
    </row>
    <row r="42665" spans="2:5" ht="13.5" customHeight="1">
      <c r="B42665" t="str">
        <f t="shared" si="666"/>
        <v>---0</v>
      </c>
      <c r="E42665">
        <v>0</v>
      </c>
    </row>
    <row r="42666" spans="2:5" ht="13.5" customHeight="1">
      <c r="B42666" t="str">
        <f t="shared" si="666"/>
        <v>---0</v>
      </c>
      <c r="E42666">
        <v>0</v>
      </c>
    </row>
    <row r="42667" spans="2:5" ht="13.5" customHeight="1">
      <c r="B42667" t="str">
        <f t="shared" si="666"/>
        <v>---0</v>
      </c>
      <c r="E42667">
        <v>0</v>
      </c>
    </row>
    <row r="42668" spans="2:5" ht="13.5" customHeight="1">
      <c r="B42668" t="str">
        <f t="shared" si="666"/>
        <v>---0</v>
      </c>
      <c r="E42668">
        <v>0</v>
      </c>
    </row>
    <row r="42669" spans="2:5" ht="13.5" customHeight="1">
      <c r="B42669" t="str">
        <f t="shared" si="666"/>
        <v>---0</v>
      </c>
      <c r="E42669">
        <v>0</v>
      </c>
    </row>
    <row r="42670" spans="2:5" ht="13.5" customHeight="1">
      <c r="B42670" t="str">
        <f t="shared" si="666"/>
        <v>---0</v>
      </c>
      <c r="E42670">
        <v>0</v>
      </c>
    </row>
    <row r="42671" spans="2:5" ht="13.5" customHeight="1">
      <c r="B42671" t="str">
        <f t="shared" si="666"/>
        <v>---0</v>
      </c>
      <c r="E42671">
        <v>0</v>
      </c>
    </row>
    <row r="42672" spans="2:5" ht="13.5" customHeight="1">
      <c r="B42672" t="str">
        <f t="shared" si="666"/>
        <v>---0</v>
      </c>
      <c r="E42672">
        <v>0</v>
      </c>
    </row>
    <row r="42673" spans="2:5" ht="13.5" customHeight="1">
      <c r="B42673" t="str">
        <f t="shared" si="666"/>
        <v>---0</v>
      </c>
      <c r="E42673">
        <v>0</v>
      </c>
    </row>
    <row r="42674" spans="2:5" ht="13.5" customHeight="1">
      <c r="B42674" t="str">
        <f t="shared" si="666"/>
        <v>---0</v>
      </c>
      <c r="E42674">
        <v>0</v>
      </c>
    </row>
    <row r="42675" spans="2:5" ht="13.5" customHeight="1">
      <c r="B42675" t="str">
        <f t="shared" si="666"/>
        <v>---0</v>
      </c>
      <c r="E42675">
        <v>0</v>
      </c>
    </row>
    <row r="42676" spans="2:5" ht="13.5" customHeight="1">
      <c r="B42676" t="str">
        <f t="shared" si="666"/>
        <v>---0</v>
      </c>
      <c r="E42676">
        <v>0</v>
      </c>
    </row>
    <row r="42677" spans="2:5" ht="13.5" customHeight="1">
      <c r="B42677" t="str">
        <f t="shared" si="666"/>
        <v>---0</v>
      </c>
      <c r="E42677">
        <v>0</v>
      </c>
    </row>
    <row r="42678" spans="2:5" ht="13.5" customHeight="1">
      <c r="B42678" t="str">
        <f t="shared" si="666"/>
        <v>---0</v>
      </c>
      <c r="E42678">
        <v>0</v>
      </c>
    </row>
    <row r="42679" spans="2:5" ht="13.5" customHeight="1">
      <c r="B42679" t="str">
        <f t="shared" si="666"/>
        <v>---0</v>
      </c>
      <c r="E42679">
        <v>0</v>
      </c>
    </row>
    <row r="42680" spans="2:5" ht="13.5" customHeight="1">
      <c r="B42680" t="str">
        <f t="shared" si="666"/>
        <v>---0</v>
      </c>
      <c r="E42680">
        <v>0</v>
      </c>
    </row>
    <row r="42681" spans="2:5" ht="13.5" customHeight="1">
      <c r="B42681" t="str">
        <f t="shared" si="666"/>
        <v>---0</v>
      </c>
      <c r="E42681">
        <v>0</v>
      </c>
    </row>
    <row r="42682" spans="2:5" ht="13.5" customHeight="1">
      <c r="B42682" t="str">
        <f t="shared" si="666"/>
        <v>---0</v>
      </c>
      <c r="E42682">
        <v>0</v>
      </c>
    </row>
    <row r="42683" spans="2:5" ht="13.5" customHeight="1">
      <c r="B42683" t="str">
        <f t="shared" si="666"/>
        <v>---0</v>
      </c>
      <c r="E42683">
        <v>0</v>
      </c>
    </row>
    <row r="42684" spans="2:5" ht="13.5" customHeight="1">
      <c r="B42684" t="str">
        <f t="shared" si="666"/>
        <v>---0</v>
      </c>
      <c r="E42684">
        <v>0</v>
      </c>
    </row>
    <row r="42685" spans="2:5" ht="13.5" customHeight="1">
      <c r="B42685" t="str">
        <f t="shared" si="666"/>
        <v>---0</v>
      </c>
      <c r="E42685">
        <v>0</v>
      </c>
    </row>
    <row r="42686" spans="2:5" ht="13.5" customHeight="1">
      <c r="B42686" t="str">
        <f t="shared" si="666"/>
        <v>---0</v>
      </c>
      <c r="E42686">
        <v>0</v>
      </c>
    </row>
    <row r="42687" spans="2:5" ht="13.5" customHeight="1">
      <c r="B42687" t="str">
        <f t="shared" si="666"/>
        <v>---0</v>
      </c>
      <c r="E42687">
        <v>0</v>
      </c>
    </row>
    <row r="42688" spans="2:5" ht="13.5" customHeight="1">
      <c r="B42688" t="str">
        <f t="shared" si="666"/>
        <v>---0</v>
      </c>
      <c r="E42688">
        <v>0</v>
      </c>
    </row>
    <row r="42689" spans="2:5" ht="13.5" customHeight="1">
      <c r="B42689" t="str">
        <f t="shared" si="666"/>
        <v>---0</v>
      </c>
      <c r="E42689">
        <v>0</v>
      </c>
    </row>
    <row r="42690" spans="2:5" ht="13.5" customHeight="1">
      <c r="B42690" t="str">
        <f t="shared" si="666"/>
        <v>---0</v>
      </c>
      <c r="E42690">
        <v>0</v>
      </c>
    </row>
    <row r="42691" spans="2:5" ht="13.5" customHeight="1">
      <c r="B42691" t="str">
        <f t="shared" ref="B42691:B42754" si="667">A42691&amp;"---"&amp;E42691</f>
        <v>---0</v>
      </c>
      <c r="E42691">
        <v>0</v>
      </c>
    </row>
    <row r="42692" spans="2:5" ht="13.5" customHeight="1">
      <c r="B42692" t="str">
        <f t="shared" si="667"/>
        <v>---0</v>
      </c>
      <c r="E42692">
        <v>0</v>
      </c>
    </row>
    <row r="42693" spans="2:5" ht="13.5" customHeight="1">
      <c r="B42693" t="str">
        <f t="shared" si="667"/>
        <v>---0</v>
      </c>
      <c r="E42693">
        <v>0</v>
      </c>
    </row>
    <row r="42694" spans="2:5" ht="13.5" customHeight="1">
      <c r="B42694" t="str">
        <f t="shared" si="667"/>
        <v>---0</v>
      </c>
      <c r="E42694">
        <v>0</v>
      </c>
    </row>
    <row r="42695" spans="2:5" ht="13.5" customHeight="1">
      <c r="B42695" t="str">
        <f t="shared" si="667"/>
        <v>---0</v>
      </c>
      <c r="E42695">
        <v>0</v>
      </c>
    </row>
    <row r="42696" spans="2:5" ht="13.5" customHeight="1">
      <c r="B42696" t="str">
        <f t="shared" si="667"/>
        <v>---0</v>
      </c>
      <c r="E42696">
        <v>0</v>
      </c>
    </row>
    <row r="42697" spans="2:5" ht="13.5" customHeight="1">
      <c r="B42697" t="str">
        <f t="shared" si="667"/>
        <v>---0</v>
      </c>
      <c r="E42697">
        <v>0</v>
      </c>
    </row>
    <row r="42698" spans="2:5" ht="13.5" customHeight="1">
      <c r="B42698" t="str">
        <f t="shared" si="667"/>
        <v>---0</v>
      </c>
      <c r="E42698">
        <v>0</v>
      </c>
    </row>
    <row r="42699" spans="2:5" ht="13.5" customHeight="1">
      <c r="B42699" t="str">
        <f t="shared" si="667"/>
        <v>---0</v>
      </c>
      <c r="E42699">
        <v>0</v>
      </c>
    </row>
    <row r="42700" spans="2:5" ht="13.5" customHeight="1">
      <c r="B42700" t="str">
        <f t="shared" si="667"/>
        <v>---0</v>
      </c>
      <c r="E42700">
        <v>0</v>
      </c>
    </row>
    <row r="42701" spans="2:5" ht="13.5" customHeight="1">
      <c r="B42701" t="str">
        <f t="shared" si="667"/>
        <v>---0</v>
      </c>
      <c r="E42701">
        <v>0</v>
      </c>
    </row>
    <row r="42702" spans="2:5" ht="13.5" customHeight="1">
      <c r="B42702" t="str">
        <f t="shared" si="667"/>
        <v>---0</v>
      </c>
      <c r="E42702">
        <v>0</v>
      </c>
    </row>
    <row r="42703" spans="2:5" ht="13.5" customHeight="1">
      <c r="B42703" t="str">
        <f t="shared" si="667"/>
        <v>---0</v>
      </c>
      <c r="E42703">
        <v>0</v>
      </c>
    </row>
    <row r="42704" spans="2:5" ht="13.5" customHeight="1">
      <c r="B42704" t="str">
        <f t="shared" si="667"/>
        <v>---0</v>
      </c>
      <c r="E42704">
        <v>0</v>
      </c>
    </row>
    <row r="42705" spans="2:5" ht="13.5" customHeight="1">
      <c r="B42705" t="str">
        <f t="shared" si="667"/>
        <v>---0</v>
      </c>
      <c r="E42705">
        <v>0</v>
      </c>
    </row>
    <row r="42706" spans="2:5" ht="13.5" customHeight="1">
      <c r="B42706" t="str">
        <f t="shared" si="667"/>
        <v>---0</v>
      </c>
      <c r="E42706">
        <v>0</v>
      </c>
    </row>
    <row r="42707" spans="2:5" ht="13.5" customHeight="1">
      <c r="B42707" t="str">
        <f t="shared" si="667"/>
        <v>---0</v>
      </c>
      <c r="E42707">
        <v>0</v>
      </c>
    </row>
    <row r="42708" spans="2:5" ht="13.5" customHeight="1">
      <c r="B42708" t="str">
        <f t="shared" si="667"/>
        <v>---0</v>
      </c>
      <c r="E42708">
        <v>0</v>
      </c>
    </row>
    <row r="42709" spans="2:5" ht="13.5" customHeight="1">
      <c r="B42709" t="str">
        <f t="shared" si="667"/>
        <v>---0</v>
      </c>
      <c r="E42709">
        <v>0</v>
      </c>
    </row>
    <row r="42710" spans="2:5" ht="13.5" customHeight="1">
      <c r="B42710" t="str">
        <f t="shared" si="667"/>
        <v>---0</v>
      </c>
      <c r="E42710">
        <v>0</v>
      </c>
    </row>
    <row r="42711" spans="2:5" ht="13.5" customHeight="1">
      <c r="B42711" t="str">
        <f t="shared" si="667"/>
        <v>---0</v>
      </c>
      <c r="E42711">
        <v>0</v>
      </c>
    </row>
    <row r="42712" spans="2:5" ht="13.5" customHeight="1">
      <c r="B42712" t="str">
        <f t="shared" si="667"/>
        <v>---0</v>
      </c>
      <c r="E42712">
        <v>0</v>
      </c>
    </row>
    <row r="42713" spans="2:5" ht="13.5" customHeight="1">
      <c r="B42713" t="str">
        <f t="shared" si="667"/>
        <v>---0</v>
      </c>
      <c r="E42713">
        <v>0</v>
      </c>
    </row>
    <row r="42714" spans="2:5" ht="13.5" customHeight="1">
      <c r="B42714" t="str">
        <f t="shared" si="667"/>
        <v>---0</v>
      </c>
      <c r="E42714">
        <v>0</v>
      </c>
    </row>
    <row r="42715" spans="2:5" ht="13.5" customHeight="1">
      <c r="B42715" t="str">
        <f t="shared" si="667"/>
        <v>---0</v>
      </c>
      <c r="E42715">
        <v>0</v>
      </c>
    </row>
    <row r="42716" spans="2:5" ht="13.5" customHeight="1">
      <c r="B42716" t="str">
        <f t="shared" si="667"/>
        <v>---0</v>
      </c>
      <c r="E42716">
        <v>0</v>
      </c>
    </row>
    <row r="42717" spans="2:5" ht="13.5" customHeight="1">
      <c r="B42717" t="str">
        <f t="shared" si="667"/>
        <v>---0</v>
      </c>
      <c r="E42717">
        <v>0</v>
      </c>
    </row>
    <row r="42718" spans="2:5" ht="13.5" customHeight="1">
      <c r="B42718" t="str">
        <f t="shared" si="667"/>
        <v>---0</v>
      </c>
      <c r="E42718">
        <v>0</v>
      </c>
    </row>
    <row r="42719" spans="2:5" ht="13.5" customHeight="1">
      <c r="B42719" t="str">
        <f t="shared" si="667"/>
        <v>---0</v>
      </c>
      <c r="E42719">
        <v>0</v>
      </c>
    </row>
    <row r="42720" spans="2:5" ht="13.5" customHeight="1">
      <c r="B42720" t="str">
        <f t="shared" si="667"/>
        <v>---0</v>
      </c>
      <c r="E42720">
        <v>0</v>
      </c>
    </row>
    <row r="42721" spans="2:5" ht="13.5" customHeight="1">
      <c r="B42721" t="str">
        <f t="shared" si="667"/>
        <v>---0</v>
      </c>
      <c r="E42721">
        <v>0</v>
      </c>
    </row>
    <row r="42722" spans="2:5" ht="13.5" customHeight="1">
      <c r="B42722" t="str">
        <f t="shared" si="667"/>
        <v>---0</v>
      </c>
      <c r="E42722">
        <v>0</v>
      </c>
    </row>
    <row r="42723" spans="2:5" ht="13.5" customHeight="1">
      <c r="B42723" t="str">
        <f t="shared" si="667"/>
        <v>---0</v>
      </c>
      <c r="E42723">
        <v>0</v>
      </c>
    </row>
    <row r="42724" spans="2:5" ht="13.5" customHeight="1">
      <c r="B42724" t="str">
        <f t="shared" si="667"/>
        <v>---0</v>
      </c>
      <c r="E42724">
        <v>0</v>
      </c>
    </row>
    <row r="42725" spans="2:5" ht="13.5" customHeight="1">
      <c r="B42725" t="str">
        <f t="shared" si="667"/>
        <v>---0</v>
      </c>
      <c r="E42725">
        <v>0</v>
      </c>
    </row>
    <row r="42726" spans="2:5" ht="13.5" customHeight="1">
      <c r="B42726" t="str">
        <f t="shared" si="667"/>
        <v>---0</v>
      </c>
      <c r="E42726">
        <v>0</v>
      </c>
    </row>
    <row r="42727" spans="2:5" ht="13.5" customHeight="1">
      <c r="B42727" t="str">
        <f t="shared" si="667"/>
        <v>---0</v>
      </c>
      <c r="E42727">
        <v>0</v>
      </c>
    </row>
    <row r="42728" spans="2:5" ht="13.5" customHeight="1">
      <c r="B42728" t="str">
        <f t="shared" si="667"/>
        <v>---0</v>
      </c>
      <c r="E42728">
        <v>0</v>
      </c>
    </row>
    <row r="42729" spans="2:5" ht="13.5" customHeight="1">
      <c r="B42729" t="str">
        <f t="shared" si="667"/>
        <v>---0</v>
      </c>
      <c r="E42729">
        <v>0</v>
      </c>
    </row>
    <row r="42730" spans="2:5" ht="13.5" customHeight="1">
      <c r="B42730" t="str">
        <f t="shared" si="667"/>
        <v>---0</v>
      </c>
      <c r="E42730">
        <v>0</v>
      </c>
    </row>
    <row r="42731" spans="2:5" ht="13.5" customHeight="1">
      <c r="B42731" t="str">
        <f t="shared" si="667"/>
        <v>---0</v>
      </c>
      <c r="E42731">
        <v>0</v>
      </c>
    </row>
    <row r="42732" spans="2:5" ht="13.5" customHeight="1">
      <c r="B42732" t="str">
        <f t="shared" si="667"/>
        <v>---0</v>
      </c>
      <c r="E42732">
        <v>0</v>
      </c>
    </row>
    <row r="42733" spans="2:5" ht="13.5" customHeight="1">
      <c r="B42733" t="str">
        <f t="shared" si="667"/>
        <v>---0</v>
      </c>
      <c r="E42733">
        <v>0</v>
      </c>
    </row>
    <row r="42734" spans="2:5" ht="13.5" customHeight="1">
      <c r="B42734" t="str">
        <f t="shared" si="667"/>
        <v>---0</v>
      </c>
      <c r="E42734">
        <v>0</v>
      </c>
    </row>
    <row r="42735" spans="2:5" ht="13.5" customHeight="1">
      <c r="B42735" t="str">
        <f t="shared" si="667"/>
        <v>---0</v>
      </c>
      <c r="E42735">
        <v>0</v>
      </c>
    </row>
    <row r="42736" spans="2:5" ht="13.5" customHeight="1">
      <c r="B42736" t="str">
        <f t="shared" si="667"/>
        <v>---0</v>
      </c>
      <c r="E42736">
        <v>0</v>
      </c>
    </row>
    <row r="42737" spans="2:5" ht="13.5" customHeight="1">
      <c r="B42737" t="str">
        <f t="shared" si="667"/>
        <v>---0</v>
      </c>
      <c r="E42737">
        <v>0</v>
      </c>
    </row>
    <row r="42738" spans="2:5" ht="13.5" customHeight="1">
      <c r="B42738" t="str">
        <f t="shared" si="667"/>
        <v>---0</v>
      </c>
      <c r="E42738">
        <v>0</v>
      </c>
    </row>
    <row r="42739" spans="2:5" ht="13.5" customHeight="1">
      <c r="B42739" t="str">
        <f t="shared" si="667"/>
        <v>---0</v>
      </c>
      <c r="E42739">
        <v>0</v>
      </c>
    </row>
    <row r="42740" spans="2:5" ht="13.5" customHeight="1">
      <c r="B42740" t="str">
        <f t="shared" si="667"/>
        <v>---0</v>
      </c>
      <c r="E42740">
        <v>0</v>
      </c>
    </row>
    <row r="42741" spans="2:5" ht="13.5" customHeight="1">
      <c r="B42741" t="str">
        <f t="shared" si="667"/>
        <v>---0</v>
      </c>
      <c r="E42741">
        <v>0</v>
      </c>
    </row>
    <row r="42742" spans="2:5" ht="13.5" customHeight="1">
      <c r="B42742" t="str">
        <f t="shared" si="667"/>
        <v>---0</v>
      </c>
      <c r="E42742">
        <v>0</v>
      </c>
    </row>
    <row r="42743" spans="2:5" ht="13.5" customHeight="1">
      <c r="B42743" t="str">
        <f t="shared" si="667"/>
        <v>---0</v>
      </c>
      <c r="E42743">
        <v>0</v>
      </c>
    </row>
    <row r="42744" spans="2:5" ht="13.5" customHeight="1">
      <c r="B42744" t="str">
        <f t="shared" si="667"/>
        <v>---0</v>
      </c>
      <c r="E42744">
        <v>0</v>
      </c>
    </row>
    <row r="42745" spans="2:5" ht="13.5" customHeight="1">
      <c r="B42745" t="str">
        <f t="shared" si="667"/>
        <v>---0</v>
      </c>
      <c r="E42745">
        <v>0</v>
      </c>
    </row>
    <row r="42746" spans="2:5" ht="13.5" customHeight="1">
      <c r="B42746" t="str">
        <f t="shared" si="667"/>
        <v>---0</v>
      </c>
      <c r="E42746">
        <v>0</v>
      </c>
    </row>
    <row r="42747" spans="2:5" ht="13.5" customHeight="1">
      <c r="B42747" t="str">
        <f t="shared" si="667"/>
        <v>---0</v>
      </c>
      <c r="E42747">
        <v>0</v>
      </c>
    </row>
    <row r="42748" spans="2:5" ht="13.5" customHeight="1">
      <c r="B42748" t="str">
        <f t="shared" si="667"/>
        <v>---0</v>
      </c>
      <c r="E42748">
        <v>0</v>
      </c>
    </row>
    <row r="42749" spans="2:5" ht="13.5" customHeight="1">
      <c r="B42749" t="str">
        <f t="shared" si="667"/>
        <v>---0</v>
      </c>
      <c r="E42749">
        <v>0</v>
      </c>
    </row>
    <row r="42750" spans="2:5" ht="13.5" customHeight="1">
      <c r="B42750" t="str">
        <f t="shared" si="667"/>
        <v>---0</v>
      </c>
      <c r="E42750">
        <v>0</v>
      </c>
    </row>
    <row r="42751" spans="2:5" ht="13.5" customHeight="1">
      <c r="B42751" t="str">
        <f t="shared" si="667"/>
        <v>---0</v>
      </c>
      <c r="E42751">
        <v>0</v>
      </c>
    </row>
    <row r="42752" spans="2:5" ht="13.5" customHeight="1">
      <c r="B42752" t="str">
        <f t="shared" si="667"/>
        <v>---0</v>
      </c>
      <c r="E42752">
        <v>0</v>
      </c>
    </row>
    <row r="42753" spans="2:5" ht="13.5" customHeight="1">
      <c r="B42753" t="str">
        <f t="shared" si="667"/>
        <v>---0</v>
      </c>
      <c r="E42753">
        <v>0</v>
      </c>
    </row>
    <row r="42754" spans="2:5" ht="13.5" customHeight="1">
      <c r="B42754" t="str">
        <f t="shared" si="667"/>
        <v>---0</v>
      </c>
      <c r="E42754">
        <v>0</v>
      </c>
    </row>
    <row r="42755" spans="2:5" ht="13.5" customHeight="1">
      <c r="B42755" t="str">
        <f t="shared" ref="B42755:B42818" si="668">A42755&amp;"---"&amp;E42755</f>
        <v>---0</v>
      </c>
      <c r="E42755">
        <v>0</v>
      </c>
    </row>
    <row r="42756" spans="2:5">
      <c r="B42756" t="str">
        <f t="shared" si="668"/>
        <v>---0</v>
      </c>
      <c r="E42756">
        <v>0</v>
      </c>
    </row>
    <row r="42757" spans="2:5" ht="13.5" customHeight="1">
      <c r="B42757" t="str">
        <f t="shared" si="668"/>
        <v>---0</v>
      </c>
      <c r="E42757">
        <v>0</v>
      </c>
    </row>
    <row r="42758" spans="2:5" ht="13.5" customHeight="1">
      <c r="B42758" t="str">
        <f t="shared" si="668"/>
        <v>---0</v>
      </c>
      <c r="E42758">
        <v>0</v>
      </c>
    </row>
    <row r="42759" spans="2:5" ht="13.5" customHeight="1">
      <c r="B42759" t="str">
        <f t="shared" si="668"/>
        <v>---0</v>
      </c>
      <c r="E42759">
        <v>0</v>
      </c>
    </row>
    <row r="42760" spans="2:5" ht="13.5" customHeight="1">
      <c r="B42760" t="str">
        <f t="shared" si="668"/>
        <v>---0</v>
      </c>
      <c r="E42760">
        <v>0</v>
      </c>
    </row>
    <row r="42761" spans="2:5" ht="13.5" customHeight="1">
      <c r="B42761" t="str">
        <f t="shared" si="668"/>
        <v>---0</v>
      </c>
      <c r="E42761">
        <v>0</v>
      </c>
    </row>
    <row r="42762" spans="2:5" ht="13.5" customHeight="1">
      <c r="B42762" t="str">
        <f t="shared" si="668"/>
        <v>---0</v>
      </c>
      <c r="E42762">
        <v>0</v>
      </c>
    </row>
    <row r="42763" spans="2:5" ht="13.5" customHeight="1">
      <c r="B42763" t="str">
        <f t="shared" si="668"/>
        <v>---0</v>
      </c>
      <c r="E42763">
        <v>0</v>
      </c>
    </row>
    <row r="42764" spans="2:5" ht="13.5" customHeight="1">
      <c r="B42764" t="str">
        <f t="shared" si="668"/>
        <v>---0</v>
      </c>
      <c r="E42764">
        <v>0</v>
      </c>
    </row>
    <row r="42765" spans="2:5" ht="13.5" customHeight="1">
      <c r="B42765" t="str">
        <f t="shared" si="668"/>
        <v>---0</v>
      </c>
      <c r="E42765">
        <v>0</v>
      </c>
    </row>
    <row r="42766" spans="2:5" ht="13.5" customHeight="1">
      <c r="B42766" t="str">
        <f t="shared" si="668"/>
        <v>---0</v>
      </c>
      <c r="E42766">
        <v>0</v>
      </c>
    </row>
    <row r="42767" spans="2:5" ht="13.5" customHeight="1">
      <c r="B42767" t="str">
        <f t="shared" si="668"/>
        <v>---0</v>
      </c>
      <c r="E42767">
        <v>0</v>
      </c>
    </row>
    <row r="42768" spans="2:5" ht="13.5" customHeight="1">
      <c r="B42768" t="str">
        <f t="shared" si="668"/>
        <v>---0</v>
      </c>
      <c r="E42768">
        <v>0</v>
      </c>
    </row>
    <row r="42769" spans="2:5" ht="13.5" customHeight="1">
      <c r="B42769" t="str">
        <f t="shared" si="668"/>
        <v>---0</v>
      </c>
      <c r="E42769">
        <v>0</v>
      </c>
    </row>
    <row r="42770" spans="2:5" ht="13.5" customHeight="1">
      <c r="B42770" t="str">
        <f t="shared" si="668"/>
        <v>---0</v>
      </c>
      <c r="E42770">
        <v>0</v>
      </c>
    </row>
    <row r="42771" spans="2:5" ht="13.5" customHeight="1">
      <c r="B42771" t="str">
        <f t="shared" si="668"/>
        <v>---0</v>
      </c>
      <c r="E42771">
        <v>0</v>
      </c>
    </row>
    <row r="42772" spans="2:5" ht="13.5" customHeight="1">
      <c r="B42772" t="str">
        <f t="shared" si="668"/>
        <v>---0</v>
      </c>
      <c r="E42772">
        <v>0</v>
      </c>
    </row>
    <row r="42773" spans="2:5" ht="13.5" customHeight="1">
      <c r="B42773" t="str">
        <f t="shared" si="668"/>
        <v>---0</v>
      </c>
      <c r="E42773">
        <v>0</v>
      </c>
    </row>
    <row r="42774" spans="2:5" ht="13.5" customHeight="1">
      <c r="B42774" t="str">
        <f t="shared" si="668"/>
        <v>---0</v>
      </c>
      <c r="E42774">
        <v>0</v>
      </c>
    </row>
    <row r="42775" spans="2:5" ht="13.5" customHeight="1">
      <c r="B42775" t="str">
        <f t="shared" si="668"/>
        <v>---0</v>
      </c>
      <c r="E42775">
        <v>0</v>
      </c>
    </row>
    <row r="42776" spans="2:5" ht="13.5" customHeight="1">
      <c r="B42776" t="str">
        <f t="shared" si="668"/>
        <v>---0</v>
      </c>
      <c r="E42776">
        <v>0</v>
      </c>
    </row>
    <row r="42777" spans="2:5" ht="13.5" customHeight="1">
      <c r="B42777" t="str">
        <f t="shared" si="668"/>
        <v>---0</v>
      </c>
      <c r="E42777">
        <v>0</v>
      </c>
    </row>
    <row r="42778" spans="2:5" ht="13.5" customHeight="1">
      <c r="B42778" t="str">
        <f t="shared" si="668"/>
        <v>---0</v>
      </c>
      <c r="E42778">
        <v>0</v>
      </c>
    </row>
    <row r="42779" spans="2:5" ht="13.5" customHeight="1">
      <c r="B42779" t="str">
        <f t="shared" si="668"/>
        <v>---0</v>
      </c>
      <c r="E42779">
        <v>0</v>
      </c>
    </row>
    <row r="42780" spans="2:5" ht="13.5" customHeight="1">
      <c r="B42780" t="str">
        <f t="shared" si="668"/>
        <v>---0</v>
      </c>
      <c r="E42780">
        <v>0</v>
      </c>
    </row>
    <row r="42781" spans="2:5" ht="13.5" customHeight="1">
      <c r="B42781" t="str">
        <f t="shared" si="668"/>
        <v>---0</v>
      </c>
      <c r="E42781">
        <v>0</v>
      </c>
    </row>
    <row r="42782" spans="2:5" ht="13.5" customHeight="1">
      <c r="B42782" t="str">
        <f t="shared" si="668"/>
        <v>---0</v>
      </c>
      <c r="E42782">
        <v>0</v>
      </c>
    </row>
    <row r="42783" spans="2:5" ht="13.5" customHeight="1">
      <c r="B42783" t="str">
        <f t="shared" si="668"/>
        <v>---0</v>
      </c>
      <c r="E42783">
        <v>0</v>
      </c>
    </row>
    <row r="42784" spans="2:5" ht="13.5" customHeight="1">
      <c r="B42784" t="str">
        <f t="shared" si="668"/>
        <v>---0</v>
      </c>
      <c r="E42784">
        <v>0</v>
      </c>
    </row>
    <row r="42785" spans="2:5" ht="13.5" customHeight="1">
      <c r="B42785" t="str">
        <f t="shared" si="668"/>
        <v>---0</v>
      </c>
      <c r="E42785">
        <v>0</v>
      </c>
    </row>
    <row r="42786" spans="2:5" ht="13.5" customHeight="1">
      <c r="B42786" t="str">
        <f t="shared" si="668"/>
        <v>---0</v>
      </c>
      <c r="E42786">
        <v>0</v>
      </c>
    </row>
    <row r="42787" spans="2:5" ht="13.5" customHeight="1">
      <c r="B42787" t="str">
        <f t="shared" si="668"/>
        <v>---0</v>
      </c>
      <c r="E42787">
        <v>0</v>
      </c>
    </row>
    <row r="42788" spans="2:5" ht="13.5" customHeight="1">
      <c r="B42788" t="str">
        <f t="shared" si="668"/>
        <v>---0</v>
      </c>
      <c r="E42788">
        <v>0</v>
      </c>
    </row>
    <row r="42789" spans="2:5" ht="13.5" customHeight="1">
      <c r="B42789" t="str">
        <f t="shared" si="668"/>
        <v>---0</v>
      </c>
      <c r="E42789">
        <v>0</v>
      </c>
    </row>
    <row r="42790" spans="2:5" ht="13.5" customHeight="1">
      <c r="B42790" t="str">
        <f t="shared" si="668"/>
        <v>---0</v>
      </c>
      <c r="E42790">
        <v>0</v>
      </c>
    </row>
    <row r="42791" spans="2:5" ht="13.5" customHeight="1">
      <c r="B42791" t="str">
        <f t="shared" si="668"/>
        <v>---0</v>
      </c>
      <c r="E42791">
        <v>0</v>
      </c>
    </row>
    <row r="42792" spans="2:5" ht="13.5" customHeight="1">
      <c r="B42792" t="str">
        <f t="shared" si="668"/>
        <v>---0</v>
      </c>
      <c r="E42792">
        <v>0</v>
      </c>
    </row>
    <row r="42793" spans="2:5" ht="13.5" customHeight="1">
      <c r="B42793" t="str">
        <f t="shared" si="668"/>
        <v>---0</v>
      </c>
      <c r="E42793">
        <v>0</v>
      </c>
    </row>
    <row r="42794" spans="2:5" ht="13.5" customHeight="1">
      <c r="B42794" t="str">
        <f t="shared" si="668"/>
        <v>---0</v>
      </c>
      <c r="E42794">
        <v>0</v>
      </c>
    </row>
    <row r="42795" spans="2:5" ht="13.5" customHeight="1">
      <c r="B42795" t="str">
        <f t="shared" si="668"/>
        <v>---0</v>
      </c>
      <c r="E42795">
        <v>0</v>
      </c>
    </row>
    <row r="42796" spans="2:5" ht="13.5" customHeight="1">
      <c r="B42796" t="str">
        <f t="shared" si="668"/>
        <v>---0</v>
      </c>
      <c r="E42796">
        <v>0</v>
      </c>
    </row>
    <row r="42797" spans="2:5" ht="13.5" customHeight="1">
      <c r="B42797" t="str">
        <f t="shared" si="668"/>
        <v>---0</v>
      </c>
      <c r="E42797">
        <v>0</v>
      </c>
    </row>
    <row r="42798" spans="2:5" ht="13.5" customHeight="1">
      <c r="B42798" t="str">
        <f t="shared" si="668"/>
        <v>---0</v>
      </c>
      <c r="E42798">
        <v>0</v>
      </c>
    </row>
    <row r="42799" spans="2:5" ht="13.5" customHeight="1">
      <c r="B42799" t="str">
        <f t="shared" si="668"/>
        <v>---0</v>
      </c>
      <c r="E42799">
        <v>0</v>
      </c>
    </row>
    <row r="42800" spans="2:5" ht="13.5" customHeight="1">
      <c r="B42800" t="str">
        <f t="shared" si="668"/>
        <v>---0</v>
      </c>
      <c r="E42800">
        <v>0</v>
      </c>
    </row>
    <row r="42801" spans="2:5" ht="13.5" customHeight="1">
      <c r="B42801" t="str">
        <f t="shared" si="668"/>
        <v>---0</v>
      </c>
      <c r="E42801">
        <v>0</v>
      </c>
    </row>
    <row r="42802" spans="2:5" ht="13.5" customHeight="1">
      <c r="B42802" t="str">
        <f t="shared" si="668"/>
        <v>---0</v>
      </c>
      <c r="E42802">
        <v>0</v>
      </c>
    </row>
    <row r="42803" spans="2:5" ht="13.5" customHeight="1">
      <c r="B42803" t="str">
        <f t="shared" si="668"/>
        <v>---0</v>
      </c>
      <c r="E42803">
        <v>0</v>
      </c>
    </row>
    <row r="42804" spans="2:5" ht="13.5" customHeight="1">
      <c r="B42804" t="str">
        <f t="shared" si="668"/>
        <v>---0</v>
      </c>
      <c r="E42804">
        <v>0</v>
      </c>
    </row>
    <row r="42805" spans="2:5" ht="13.5" customHeight="1">
      <c r="B42805" t="str">
        <f t="shared" si="668"/>
        <v>---0</v>
      </c>
      <c r="E42805">
        <v>0</v>
      </c>
    </row>
    <row r="42806" spans="2:5" ht="13.5" customHeight="1">
      <c r="B42806" t="str">
        <f t="shared" si="668"/>
        <v>---0</v>
      </c>
      <c r="E42806">
        <v>0</v>
      </c>
    </row>
    <row r="42807" spans="2:5" ht="13.5" customHeight="1">
      <c r="B42807" t="str">
        <f t="shared" si="668"/>
        <v>---0</v>
      </c>
      <c r="E42807">
        <v>0</v>
      </c>
    </row>
    <row r="42808" spans="2:5" ht="13.5" customHeight="1">
      <c r="B42808" t="str">
        <f t="shared" si="668"/>
        <v>---0</v>
      </c>
      <c r="E42808">
        <v>0</v>
      </c>
    </row>
    <row r="42809" spans="2:5" ht="13.5" customHeight="1">
      <c r="B42809" t="str">
        <f t="shared" si="668"/>
        <v>---0</v>
      </c>
      <c r="E42809">
        <v>0</v>
      </c>
    </row>
    <row r="42810" spans="2:5" ht="13.5" customHeight="1">
      <c r="B42810" t="str">
        <f t="shared" si="668"/>
        <v>---0</v>
      </c>
      <c r="E42810">
        <v>0</v>
      </c>
    </row>
    <row r="42811" spans="2:5" ht="13.5" customHeight="1">
      <c r="B42811" t="str">
        <f t="shared" si="668"/>
        <v>---0</v>
      </c>
      <c r="E42811">
        <v>0</v>
      </c>
    </row>
    <row r="42812" spans="2:5" ht="13.5" customHeight="1">
      <c r="B42812" t="str">
        <f t="shared" si="668"/>
        <v>---0</v>
      </c>
      <c r="E42812">
        <v>0</v>
      </c>
    </row>
    <row r="42813" spans="2:5" ht="13.5" customHeight="1">
      <c r="B42813" t="str">
        <f t="shared" si="668"/>
        <v>---0</v>
      </c>
      <c r="E42813">
        <v>0</v>
      </c>
    </row>
    <row r="42814" spans="2:5" ht="13.5" customHeight="1">
      <c r="B42814" t="str">
        <f t="shared" si="668"/>
        <v>---0</v>
      </c>
      <c r="E42814">
        <v>0</v>
      </c>
    </row>
    <row r="42815" spans="2:5" ht="13.5" customHeight="1">
      <c r="B42815" t="str">
        <f t="shared" si="668"/>
        <v>---0</v>
      </c>
      <c r="E42815">
        <v>0</v>
      </c>
    </row>
    <row r="42816" spans="2:5" ht="13.5" customHeight="1">
      <c r="B42816" t="str">
        <f t="shared" si="668"/>
        <v>---0</v>
      </c>
      <c r="E42816">
        <v>0</v>
      </c>
    </row>
    <row r="42817" spans="2:5" ht="13.5" customHeight="1">
      <c r="B42817" t="str">
        <f t="shared" si="668"/>
        <v>---0</v>
      </c>
      <c r="E42817">
        <v>0</v>
      </c>
    </row>
    <row r="42818" spans="2:5">
      <c r="B42818" t="str">
        <f t="shared" si="668"/>
        <v>---0</v>
      </c>
      <c r="E42818">
        <v>0</v>
      </c>
    </row>
    <row r="42819" spans="2:5" ht="13.5" customHeight="1">
      <c r="B42819" t="str">
        <f t="shared" ref="B42819:B42882" si="669">A42819&amp;"---"&amp;E42819</f>
        <v>---0</v>
      </c>
      <c r="E42819">
        <v>0</v>
      </c>
    </row>
    <row r="42820" spans="2:5" ht="13.5" customHeight="1">
      <c r="B42820" t="str">
        <f t="shared" si="669"/>
        <v>---0</v>
      </c>
      <c r="E42820">
        <v>0</v>
      </c>
    </row>
    <row r="42821" spans="2:5" ht="13.5" customHeight="1">
      <c r="B42821" t="str">
        <f t="shared" si="669"/>
        <v>---0</v>
      </c>
      <c r="E42821">
        <v>0</v>
      </c>
    </row>
    <row r="42822" spans="2:5" ht="13.5" customHeight="1">
      <c r="B42822" t="str">
        <f t="shared" si="669"/>
        <v>---0</v>
      </c>
      <c r="E42822">
        <v>0</v>
      </c>
    </row>
    <row r="42823" spans="2:5" ht="13.5" customHeight="1">
      <c r="B42823" t="str">
        <f t="shared" si="669"/>
        <v>---0</v>
      </c>
      <c r="E42823">
        <v>0</v>
      </c>
    </row>
    <row r="42824" spans="2:5" ht="13.5" customHeight="1">
      <c r="B42824" t="str">
        <f t="shared" si="669"/>
        <v>---0</v>
      </c>
      <c r="E42824">
        <v>0</v>
      </c>
    </row>
    <row r="42825" spans="2:5" ht="13.5" customHeight="1">
      <c r="B42825" t="str">
        <f t="shared" si="669"/>
        <v>---0</v>
      </c>
      <c r="E42825">
        <v>0</v>
      </c>
    </row>
    <row r="42826" spans="2:5" ht="13.5" customHeight="1">
      <c r="B42826" t="str">
        <f t="shared" si="669"/>
        <v>---0</v>
      </c>
      <c r="E42826">
        <v>0</v>
      </c>
    </row>
    <row r="42827" spans="2:5" ht="13.5" customHeight="1">
      <c r="B42827" t="str">
        <f t="shared" si="669"/>
        <v>---0</v>
      </c>
      <c r="E42827">
        <v>0</v>
      </c>
    </row>
    <row r="42828" spans="2:5" ht="13.5" customHeight="1">
      <c r="B42828" t="str">
        <f t="shared" si="669"/>
        <v>---0</v>
      </c>
      <c r="E42828">
        <v>0</v>
      </c>
    </row>
    <row r="42829" spans="2:5" ht="13.5" customHeight="1">
      <c r="B42829" t="str">
        <f t="shared" si="669"/>
        <v>---0</v>
      </c>
      <c r="E42829">
        <v>0</v>
      </c>
    </row>
    <row r="42830" spans="2:5" ht="13.5" customHeight="1">
      <c r="B42830" t="str">
        <f t="shared" si="669"/>
        <v>---0</v>
      </c>
      <c r="E42830">
        <v>0</v>
      </c>
    </row>
    <row r="42831" spans="2:5" ht="13.5" customHeight="1">
      <c r="B42831" t="str">
        <f t="shared" si="669"/>
        <v>---0</v>
      </c>
      <c r="E42831">
        <v>0</v>
      </c>
    </row>
    <row r="42832" spans="2:5" ht="13.5" customHeight="1">
      <c r="B42832" t="str">
        <f t="shared" si="669"/>
        <v>---0</v>
      </c>
      <c r="E42832">
        <v>0</v>
      </c>
    </row>
    <row r="42833" spans="2:5" ht="13.5" customHeight="1">
      <c r="B42833" t="str">
        <f t="shared" si="669"/>
        <v>---0</v>
      </c>
      <c r="E42833">
        <v>0</v>
      </c>
    </row>
    <row r="42834" spans="2:5" ht="13.5" customHeight="1">
      <c r="B42834" t="str">
        <f t="shared" si="669"/>
        <v>---0</v>
      </c>
      <c r="E42834">
        <v>0</v>
      </c>
    </row>
    <row r="42835" spans="2:5" ht="13.5" customHeight="1">
      <c r="B42835" t="str">
        <f t="shared" si="669"/>
        <v>---0</v>
      </c>
      <c r="E42835">
        <v>0</v>
      </c>
    </row>
    <row r="42836" spans="2:5" ht="13.5" customHeight="1">
      <c r="B42836" t="str">
        <f t="shared" si="669"/>
        <v>---0</v>
      </c>
      <c r="E42836">
        <v>0</v>
      </c>
    </row>
    <row r="42837" spans="2:5" ht="13.5" customHeight="1">
      <c r="B42837" t="str">
        <f t="shared" si="669"/>
        <v>---0</v>
      </c>
      <c r="E42837">
        <v>0</v>
      </c>
    </row>
    <row r="42838" spans="2:5" ht="13.5" customHeight="1">
      <c r="B42838" t="str">
        <f t="shared" si="669"/>
        <v>---0</v>
      </c>
      <c r="E42838">
        <v>0</v>
      </c>
    </row>
    <row r="42839" spans="2:5" ht="13.5" customHeight="1">
      <c r="B42839" t="str">
        <f t="shared" si="669"/>
        <v>---0</v>
      </c>
      <c r="E42839">
        <v>0</v>
      </c>
    </row>
    <row r="42840" spans="2:5" ht="13.5" customHeight="1">
      <c r="B42840" t="str">
        <f t="shared" si="669"/>
        <v>---0</v>
      </c>
      <c r="E42840">
        <v>0</v>
      </c>
    </row>
    <row r="42841" spans="2:5" ht="13.5" customHeight="1">
      <c r="B42841" t="str">
        <f t="shared" si="669"/>
        <v>---0</v>
      </c>
      <c r="E42841">
        <v>0</v>
      </c>
    </row>
    <row r="42842" spans="2:5" ht="13.5" customHeight="1">
      <c r="B42842" t="str">
        <f t="shared" si="669"/>
        <v>---0</v>
      </c>
      <c r="E42842">
        <v>0</v>
      </c>
    </row>
    <row r="42843" spans="2:5" ht="13.5" customHeight="1">
      <c r="B42843" t="str">
        <f t="shared" si="669"/>
        <v>---0</v>
      </c>
      <c r="E42843">
        <v>0</v>
      </c>
    </row>
    <row r="42844" spans="2:5" ht="13.5" customHeight="1">
      <c r="B42844" t="str">
        <f t="shared" si="669"/>
        <v>---0</v>
      </c>
      <c r="E42844">
        <v>0</v>
      </c>
    </row>
    <row r="42845" spans="2:5" ht="13.5" customHeight="1">
      <c r="B42845" t="str">
        <f t="shared" si="669"/>
        <v>---0</v>
      </c>
      <c r="E42845">
        <v>0</v>
      </c>
    </row>
    <row r="42846" spans="2:5" ht="13.5" customHeight="1">
      <c r="B42846" t="str">
        <f t="shared" si="669"/>
        <v>---0</v>
      </c>
      <c r="E42846">
        <v>0</v>
      </c>
    </row>
    <row r="42847" spans="2:5" ht="13.5" customHeight="1">
      <c r="B42847" t="str">
        <f t="shared" si="669"/>
        <v>---0</v>
      </c>
      <c r="E42847">
        <v>0</v>
      </c>
    </row>
    <row r="42848" spans="2:5" ht="13.5" customHeight="1">
      <c r="B42848" t="str">
        <f t="shared" si="669"/>
        <v>---0</v>
      </c>
      <c r="E42848">
        <v>0</v>
      </c>
    </row>
    <row r="42849" spans="2:5" ht="13.5" customHeight="1">
      <c r="B42849" t="str">
        <f t="shared" si="669"/>
        <v>---0</v>
      </c>
      <c r="E42849">
        <v>0</v>
      </c>
    </row>
    <row r="42850" spans="2:5" ht="13.5" customHeight="1">
      <c r="B42850" t="str">
        <f t="shared" si="669"/>
        <v>---0</v>
      </c>
      <c r="E42850">
        <v>0</v>
      </c>
    </row>
    <row r="42851" spans="2:5" ht="13.5" customHeight="1">
      <c r="B42851" t="str">
        <f t="shared" si="669"/>
        <v>---0</v>
      </c>
      <c r="E42851">
        <v>0</v>
      </c>
    </row>
    <row r="42852" spans="2:5" ht="13.5" customHeight="1">
      <c r="B42852" t="str">
        <f t="shared" si="669"/>
        <v>---0</v>
      </c>
      <c r="E42852">
        <v>0</v>
      </c>
    </row>
    <row r="42853" spans="2:5" ht="13.5" customHeight="1">
      <c r="B42853" t="str">
        <f t="shared" si="669"/>
        <v>---0</v>
      </c>
      <c r="E42853">
        <v>0</v>
      </c>
    </row>
    <row r="42854" spans="2:5" ht="13.5" customHeight="1">
      <c r="B42854" t="str">
        <f t="shared" si="669"/>
        <v>---0</v>
      </c>
      <c r="E42854">
        <v>0</v>
      </c>
    </row>
    <row r="42855" spans="2:5" ht="13.5" customHeight="1">
      <c r="B42855" t="str">
        <f t="shared" si="669"/>
        <v>---0</v>
      </c>
      <c r="E42855">
        <v>0</v>
      </c>
    </row>
    <row r="42856" spans="2:5" ht="13.5" customHeight="1">
      <c r="B42856" t="str">
        <f t="shared" si="669"/>
        <v>---0</v>
      </c>
      <c r="E42856">
        <v>0</v>
      </c>
    </row>
    <row r="42857" spans="2:5" ht="13.5" customHeight="1">
      <c r="B42857" t="str">
        <f t="shared" si="669"/>
        <v>---0</v>
      </c>
      <c r="E42857">
        <v>0</v>
      </c>
    </row>
    <row r="42858" spans="2:5" ht="13.5" customHeight="1">
      <c r="B42858" t="str">
        <f t="shared" si="669"/>
        <v>---0</v>
      </c>
      <c r="E42858">
        <v>0</v>
      </c>
    </row>
    <row r="42859" spans="2:5" ht="13.5" customHeight="1">
      <c r="B42859" t="str">
        <f t="shared" si="669"/>
        <v>---0</v>
      </c>
      <c r="E42859">
        <v>0</v>
      </c>
    </row>
    <row r="42860" spans="2:5" ht="13.5" customHeight="1">
      <c r="B42860" t="str">
        <f t="shared" si="669"/>
        <v>---0</v>
      </c>
      <c r="E42860">
        <v>0</v>
      </c>
    </row>
    <row r="42861" spans="2:5" ht="13.5" customHeight="1">
      <c r="B42861" t="str">
        <f t="shared" si="669"/>
        <v>---0</v>
      </c>
      <c r="E42861">
        <v>0</v>
      </c>
    </row>
    <row r="42862" spans="2:5" ht="13.5" customHeight="1">
      <c r="B42862" t="str">
        <f t="shared" si="669"/>
        <v>---0</v>
      </c>
      <c r="E42862">
        <v>0</v>
      </c>
    </row>
    <row r="42863" spans="2:5" ht="13.5" customHeight="1">
      <c r="B42863" t="str">
        <f t="shared" si="669"/>
        <v>---0</v>
      </c>
      <c r="E42863">
        <v>0</v>
      </c>
    </row>
    <row r="42864" spans="2:5" ht="13.5" customHeight="1">
      <c r="B42864" t="str">
        <f t="shared" si="669"/>
        <v>---0</v>
      </c>
      <c r="E42864">
        <v>0</v>
      </c>
    </row>
    <row r="42865" spans="2:5" ht="13.5" customHeight="1">
      <c r="B42865" t="str">
        <f t="shared" si="669"/>
        <v>---0</v>
      </c>
      <c r="E42865">
        <v>0</v>
      </c>
    </row>
    <row r="42866" spans="2:5" ht="13.5" customHeight="1">
      <c r="B42866" t="str">
        <f t="shared" si="669"/>
        <v>---0</v>
      </c>
      <c r="E42866">
        <v>0</v>
      </c>
    </row>
    <row r="42867" spans="2:5" ht="13.5" customHeight="1">
      <c r="B42867" t="str">
        <f t="shared" si="669"/>
        <v>---0</v>
      </c>
      <c r="E42867">
        <v>0</v>
      </c>
    </row>
    <row r="42868" spans="2:5" ht="13.5" customHeight="1">
      <c r="B42868" t="str">
        <f t="shared" si="669"/>
        <v>---0</v>
      </c>
      <c r="E42868">
        <v>0</v>
      </c>
    </row>
    <row r="42869" spans="2:5" ht="13.5" customHeight="1">
      <c r="B42869" t="str">
        <f t="shared" si="669"/>
        <v>---0</v>
      </c>
      <c r="E42869">
        <v>0</v>
      </c>
    </row>
    <row r="42870" spans="2:5" ht="13.5" customHeight="1">
      <c r="B42870" t="str">
        <f t="shared" si="669"/>
        <v>---0</v>
      </c>
      <c r="E42870">
        <v>0</v>
      </c>
    </row>
    <row r="42871" spans="2:5" ht="13.5" customHeight="1">
      <c r="B42871" t="str">
        <f t="shared" si="669"/>
        <v>---0</v>
      </c>
      <c r="E42871">
        <v>0</v>
      </c>
    </row>
    <row r="42872" spans="2:5" ht="13.5" customHeight="1">
      <c r="B42872" t="str">
        <f t="shared" si="669"/>
        <v>---0</v>
      </c>
      <c r="E42872">
        <v>0</v>
      </c>
    </row>
    <row r="42873" spans="2:5" ht="13.5" customHeight="1">
      <c r="B42873" t="str">
        <f t="shared" si="669"/>
        <v>---0</v>
      </c>
      <c r="E42873">
        <v>0</v>
      </c>
    </row>
    <row r="42874" spans="2:5" ht="13.5" customHeight="1">
      <c r="B42874" t="str">
        <f t="shared" si="669"/>
        <v>---0</v>
      </c>
      <c r="E42874">
        <v>0</v>
      </c>
    </row>
    <row r="42875" spans="2:5" ht="13.5" customHeight="1">
      <c r="B42875" t="str">
        <f t="shared" si="669"/>
        <v>---0</v>
      </c>
      <c r="E42875">
        <v>0</v>
      </c>
    </row>
    <row r="42876" spans="2:5" ht="13.5" customHeight="1">
      <c r="B42876" t="str">
        <f t="shared" si="669"/>
        <v>---0</v>
      </c>
      <c r="E42876">
        <v>0</v>
      </c>
    </row>
    <row r="42877" spans="2:5" ht="13.5" customHeight="1">
      <c r="B42877" t="str">
        <f t="shared" si="669"/>
        <v>---0</v>
      </c>
      <c r="E42877">
        <v>0</v>
      </c>
    </row>
    <row r="42878" spans="2:5" ht="13.5" customHeight="1">
      <c r="B42878" t="str">
        <f t="shared" si="669"/>
        <v>---0</v>
      </c>
      <c r="E42878">
        <v>0</v>
      </c>
    </row>
    <row r="42879" spans="2:5" ht="13.5" customHeight="1">
      <c r="B42879" t="str">
        <f t="shared" si="669"/>
        <v>---0</v>
      </c>
      <c r="E42879">
        <v>0</v>
      </c>
    </row>
    <row r="42880" spans="2:5" ht="13.5" customHeight="1">
      <c r="B42880" t="str">
        <f t="shared" si="669"/>
        <v>---0</v>
      </c>
      <c r="E42880">
        <v>0</v>
      </c>
    </row>
    <row r="42881" spans="2:5" ht="13.5" customHeight="1">
      <c r="B42881" t="str">
        <f t="shared" si="669"/>
        <v>---0</v>
      </c>
      <c r="E42881">
        <v>0</v>
      </c>
    </row>
    <row r="42882" spans="2:5" ht="13.5" customHeight="1">
      <c r="B42882" t="str">
        <f t="shared" si="669"/>
        <v>---0</v>
      </c>
      <c r="E42882">
        <v>0</v>
      </c>
    </row>
    <row r="42883" spans="2:5" ht="13.5" customHeight="1">
      <c r="B42883" t="str">
        <f t="shared" ref="B42883:B42946" si="670">A42883&amp;"---"&amp;E42883</f>
        <v>---0</v>
      </c>
      <c r="E42883">
        <v>0</v>
      </c>
    </row>
    <row r="42884" spans="2:5" ht="13.5" customHeight="1">
      <c r="B42884" t="str">
        <f t="shared" si="670"/>
        <v>---0</v>
      </c>
      <c r="E42884">
        <v>0</v>
      </c>
    </row>
    <row r="42885" spans="2:5" ht="13.5" customHeight="1">
      <c r="B42885" t="str">
        <f t="shared" si="670"/>
        <v>---0</v>
      </c>
      <c r="E42885">
        <v>0</v>
      </c>
    </row>
    <row r="42886" spans="2:5" ht="13.5" customHeight="1">
      <c r="B42886" t="str">
        <f t="shared" si="670"/>
        <v>---0</v>
      </c>
      <c r="E42886">
        <v>0</v>
      </c>
    </row>
    <row r="42887" spans="2:5" ht="13.5" customHeight="1">
      <c r="B42887" t="str">
        <f t="shared" si="670"/>
        <v>---0</v>
      </c>
      <c r="E42887">
        <v>0</v>
      </c>
    </row>
    <row r="42888" spans="2:5" ht="13.5" customHeight="1">
      <c r="B42888" t="str">
        <f t="shared" si="670"/>
        <v>---0</v>
      </c>
      <c r="E42888">
        <v>0</v>
      </c>
    </row>
    <row r="42889" spans="2:5" ht="13.5" customHeight="1">
      <c r="B42889" t="str">
        <f t="shared" si="670"/>
        <v>---0</v>
      </c>
      <c r="E42889">
        <v>0</v>
      </c>
    </row>
    <row r="42890" spans="2:5" ht="13.5" customHeight="1">
      <c r="B42890" t="str">
        <f t="shared" si="670"/>
        <v>---0</v>
      </c>
      <c r="E42890">
        <v>0</v>
      </c>
    </row>
    <row r="42891" spans="2:5" ht="13.5" customHeight="1">
      <c r="B42891" t="str">
        <f t="shared" si="670"/>
        <v>---0</v>
      </c>
      <c r="E42891">
        <v>0</v>
      </c>
    </row>
    <row r="42892" spans="2:5" ht="13.5" customHeight="1">
      <c r="B42892" t="str">
        <f t="shared" si="670"/>
        <v>---0</v>
      </c>
      <c r="E42892">
        <v>0</v>
      </c>
    </row>
    <row r="42893" spans="2:5" ht="13.5" customHeight="1">
      <c r="B42893" t="str">
        <f t="shared" si="670"/>
        <v>---0</v>
      </c>
      <c r="E42893">
        <v>0</v>
      </c>
    </row>
    <row r="42894" spans="2:5" ht="13.5" customHeight="1">
      <c r="B42894" t="str">
        <f t="shared" si="670"/>
        <v>---0</v>
      </c>
      <c r="E42894">
        <v>0</v>
      </c>
    </row>
    <row r="42895" spans="2:5" ht="13.5" customHeight="1">
      <c r="B42895" t="str">
        <f t="shared" si="670"/>
        <v>---0</v>
      </c>
      <c r="E42895">
        <v>0</v>
      </c>
    </row>
    <row r="42896" spans="2:5" ht="13.5" customHeight="1">
      <c r="B42896" t="str">
        <f t="shared" si="670"/>
        <v>---0</v>
      </c>
      <c r="E42896">
        <v>0</v>
      </c>
    </row>
    <row r="42897" spans="2:5" ht="13.5" customHeight="1">
      <c r="B42897" t="str">
        <f t="shared" si="670"/>
        <v>---0</v>
      </c>
      <c r="E42897">
        <v>0</v>
      </c>
    </row>
    <row r="42898" spans="2:5" ht="13.5" customHeight="1">
      <c r="B42898" t="str">
        <f t="shared" si="670"/>
        <v>---0</v>
      </c>
      <c r="E42898">
        <v>0</v>
      </c>
    </row>
    <row r="42899" spans="2:5" ht="13.5" customHeight="1">
      <c r="B42899" t="str">
        <f t="shared" si="670"/>
        <v>---0</v>
      </c>
      <c r="E42899">
        <v>0</v>
      </c>
    </row>
    <row r="42900" spans="2:5" ht="13.5" customHeight="1">
      <c r="B42900" t="str">
        <f t="shared" si="670"/>
        <v>---0</v>
      </c>
      <c r="E42900">
        <v>0</v>
      </c>
    </row>
    <row r="42901" spans="2:5" ht="13.5" customHeight="1">
      <c r="B42901" t="str">
        <f t="shared" si="670"/>
        <v>---0</v>
      </c>
      <c r="E42901">
        <v>0</v>
      </c>
    </row>
    <row r="42902" spans="2:5" ht="13.5" customHeight="1">
      <c r="B42902" t="str">
        <f t="shared" si="670"/>
        <v>---0</v>
      </c>
      <c r="E42902">
        <v>0</v>
      </c>
    </row>
    <row r="42903" spans="2:5" ht="13.5" customHeight="1">
      <c r="B42903" t="str">
        <f t="shared" si="670"/>
        <v>---0</v>
      </c>
      <c r="E42903">
        <v>0</v>
      </c>
    </row>
    <row r="42904" spans="2:5" ht="13.5" customHeight="1">
      <c r="B42904" t="str">
        <f t="shared" si="670"/>
        <v>---0</v>
      </c>
      <c r="E42904">
        <v>0</v>
      </c>
    </row>
    <row r="42905" spans="2:5" ht="13.5" customHeight="1">
      <c r="B42905" t="str">
        <f t="shared" si="670"/>
        <v>---0</v>
      </c>
      <c r="E42905">
        <v>0</v>
      </c>
    </row>
    <row r="42906" spans="2:5" ht="13.5" customHeight="1">
      <c r="B42906" t="str">
        <f t="shared" si="670"/>
        <v>---0</v>
      </c>
      <c r="E42906">
        <v>0</v>
      </c>
    </row>
    <row r="42907" spans="2:5" ht="13.5" customHeight="1">
      <c r="B42907" t="str">
        <f t="shared" si="670"/>
        <v>---0</v>
      </c>
      <c r="E42907">
        <v>0</v>
      </c>
    </row>
    <row r="42908" spans="2:5" ht="13.5" customHeight="1">
      <c r="B42908" t="str">
        <f t="shared" si="670"/>
        <v>---0</v>
      </c>
      <c r="E42908">
        <v>0</v>
      </c>
    </row>
    <row r="42909" spans="2:5" ht="13.5" customHeight="1">
      <c r="B42909" t="str">
        <f t="shared" si="670"/>
        <v>---0</v>
      </c>
      <c r="E42909">
        <v>0</v>
      </c>
    </row>
    <row r="42910" spans="2:5" ht="13.5" customHeight="1">
      <c r="B42910" t="str">
        <f t="shared" si="670"/>
        <v>---0</v>
      </c>
      <c r="E42910">
        <v>0</v>
      </c>
    </row>
    <row r="42911" spans="2:5" ht="13.5" customHeight="1">
      <c r="B42911" t="str">
        <f t="shared" si="670"/>
        <v>---0</v>
      </c>
      <c r="E42911">
        <v>0</v>
      </c>
    </row>
    <row r="42912" spans="2:5" ht="13.5" customHeight="1">
      <c r="B42912" t="str">
        <f t="shared" si="670"/>
        <v>---0</v>
      </c>
      <c r="E42912">
        <v>0</v>
      </c>
    </row>
    <row r="42913" spans="2:5" ht="13.5" customHeight="1">
      <c r="B42913" t="str">
        <f t="shared" si="670"/>
        <v>---0</v>
      </c>
      <c r="E42913">
        <v>0</v>
      </c>
    </row>
    <row r="42914" spans="2:5" ht="13.5" customHeight="1">
      <c r="B42914" t="str">
        <f t="shared" si="670"/>
        <v>---0</v>
      </c>
      <c r="E42914">
        <v>0</v>
      </c>
    </row>
    <row r="42915" spans="2:5" ht="13.5" customHeight="1">
      <c r="B42915" t="str">
        <f t="shared" si="670"/>
        <v>---0</v>
      </c>
      <c r="E42915">
        <v>0</v>
      </c>
    </row>
    <row r="42916" spans="2:5" ht="13.5" customHeight="1">
      <c r="B42916" t="str">
        <f t="shared" si="670"/>
        <v>---0</v>
      </c>
      <c r="E42916">
        <v>0</v>
      </c>
    </row>
    <row r="42917" spans="2:5" ht="13.5" customHeight="1">
      <c r="B42917" t="str">
        <f t="shared" si="670"/>
        <v>---0</v>
      </c>
      <c r="E42917">
        <v>0</v>
      </c>
    </row>
    <row r="42918" spans="2:5" ht="13.5" customHeight="1">
      <c r="B42918" t="str">
        <f t="shared" si="670"/>
        <v>---0</v>
      </c>
      <c r="E42918">
        <v>0</v>
      </c>
    </row>
    <row r="42919" spans="2:5" ht="13.5" customHeight="1">
      <c r="B42919" t="str">
        <f t="shared" si="670"/>
        <v>---0</v>
      </c>
      <c r="E42919">
        <v>0</v>
      </c>
    </row>
    <row r="42920" spans="2:5" ht="13.5" customHeight="1">
      <c r="B42920" t="str">
        <f t="shared" si="670"/>
        <v>---0</v>
      </c>
      <c r="E42920">
        <v>0</v>
      </c>
    </row>
    <row r="42921" spans="2:5" ht="13.5" customHeight="1">
      <c r="B42921" t="str">
        <f t="shared" si="670"/>
        <v>---0</v>
      </c>
      <c r="E42921">
        <v>0</v>
      </c>
    </row>
    <row r="42922" spans="2:5" ht="13.5" customHeight="1">
      <c r="B42922" t="str">
        <f t="shared" si="670"/>
        <v>---0</v>
      </c>
      <c r="E42922">
        <v>0</v>
      </c>
    </row>
    <row r="42923" spans="2:5" ht="13.5" customHeight="1">
      <c r="B42923" t="str">
        <f t="shared" si="670"/>
        <v>---0</v>
      </c>
      <c r="E42923">
        <v>0</v>
      </c>
    </row>
    <row r="42924" spans="2:5" ht="13.5" customHeight="1">
      <c r="B42924" t="str">
        <f t="shared" si="670"/>
        <v>---0</v>
      </c>
      <c r="E42924">
        <v>0</v>
      </c>
    </row>
    <row r="42925" spans="2:5" ht="13.5" customHeight="1">
      <c r="B42925" t="str">
        <f t="shared" si="670"/>
        <v>---0</v>
      </c>
      <c r="E42925">
        <v>0</v>
      </c>
    </row>
    <row r="42926" spans="2:5" ht="13.5" customHeight="1">
      <c r="B42926" t="str">
        <f t="shared" si="670"/>
        <v>---0</v>
      </c>
      <c r="E42926">
        <v>0</v>
      </c>
    </row>
    <row r="42927" spans="2:5" ht="13.5" customHeight="1">
      <c r="B42927" t="str">
        <f t="shared" si="670"/>
        <v>---0</v>
      </c>
      <c r="E42927">
        <v>0</v>
      </c>
    </row>
    <row r="42928" spans="2:5" ht="13.5" customHeight="1">
      <c r="B42928" t="str">
        <f t="shared" si="670"/>
        <v>---0</v>
      </c>
      <c r="E42928">
        <v>0</v>
      </c>
    </row>
    <row r="42929" spans="2:5" ht="13.5" customHeight="1">
      <c r="B42929" t="str">
        <f t="shared" si="670"/>
        <v>---0</v>
      </c>
      <c r="E42929">
        <v>0</v>
      </c>
    </row>
    <row r="42930" spans="2:5" ht="13.5" customHeight="1">
      <c r="B42930" t="str">
        <f t="shared" si="670"/>
        <v>---0</v>
      </c>
      <c r="E42930">
        <v>0</v>
      </c>
    </row>
    <row r="42931" spans="2:5" ht="13.5" customHeight="1">
      <c r="B42931" t="str">
        <f t="shared" si="670"/>
        <v>---0</v>
      </c>
      <c r="E42931">
        <v>0</v>
      </c>
    </row>
    <row r="42932" spans="2:5" ht="13.5" customHeight="1">
      <c r="B42932" t="str">
        <f t="shared" si="670"/>
        <v>---0</v>
      </c>
      <c r="E42932">
        <v>0</v>
      </c>
    </row>
    <row r="42933" spans="2:5" ht="13.5" customHeight="1">
      <c r="B42933" t="str">
        <f t="shared" si="670"/>
        <v>---0</v>
      </c>
      <c r="E42933">
        <v>0</v>
      </c>
    </row>
    <row r="42934" spans="2:5" ht="13.5" customHeight="1">
      <c r="B42934" t="str">
        <f t="shared" si="670"/>
        <v>---0</v>
      </c>
      <c r="E42934">
        <v>0</v>
      </c>
    </row>
    <row r="42935" spans="2:5" ht="13.5" customHeight="1">
      <c r="B42935" t="str">
        <f t="shared" si="670"/>
        <v>---0</v>
      </c>
      <c r="E42935">
        <v>0</v>
      </c>
    </row>
    <row r="42936" spans="2:5" ht="13.5" customHeight="1">
      <c r="B42936" t="str">
        <f t="shared" si="670"/>
        <v>---0</v>
      </c>
      <c r="E42936">
        <v>0</v>
      </c>
    </row>
    <row r="42937" spans="2:5" ht="13.5" customHeight="1">
      <c r="B42937" t="str">
        <f t="shared" si="670"/>
        <v>---0</v>
      </c>
      <c r="E42937">
        <v>0</v>
      </c>
    </row>
    <row r="42938" spans="2:5" ht="13.5" customHeight="1">
      <c r="B42938" t="str">
        <f t="shared" si="670"/>
        <v>---0</v>
      </c>
      <c r="E42938">
        <v>0</v>
      </c>
    </row>
    <row r="42939" spans="2:5" ht="13.5" customHeight="1">
      <c r="B42939" t="str">
        <f t="shared" si="670"/>
        <v>---0</v>
      </c>
      <c r="E42939">
        <v>0</v>
      </c>
    </row>
    <row r="42940" spans="2:5" ht="13.5" customHeight="1">
      <c r="B42940" t="str">
        <f t="shared" si="670"/>
        <v>---0</v>
      </c>
      <c r="E42940">
        <v>0</v>
      </c>
    </row>
    <row r="42941" spans="2:5" ht="13.5" customHeight="1">
      <c r="B42941" t="str">
        <f t="shared" si="670"/>
        <v>---0</v>
      </c>
      <c r="E42941">
        <v>0</v>
      </c>
    </row>
    <row r="42942" spans="2:5" ht="13.5" customHeight="1">
      <c r="B42942" t="str">
        <f t="shared" si="670"/>
        <v>---0</v>
      </c>
      <c r="E42942">
        <v>0</v>
      </c>
    </row>
    <row r="42943" spans="2:5" ht="13.5" customHeight="1">
      <c r="B42943" t="str">
        <f t="shared" si="670"/>
        <v>---0</v>
      </c>
      <c r="E42943">
        <v>0</v>
      </c>
    </row>
    <row r="42944" spans="2:5" ht="13.5" customHeight="1">
      <c r="B42944" t="str">
        <f t="shared" si="670"/>
        <v>---0</v>
      </c>
      <c r="E42944">
        <v>0</v>
      </c>
    </row>
    <row r="42945" spans="2:5" ht="13.5" customHeight="1">
      <c r="B42945" t="str">
        <f t="shared" si="670"/>
        <v>---0</v>
      </c>
      <c r="E42945">
        <v>0</v>
      </c>
    </row>
    <row r="42946" spans="2:5" ht="13.5" customHeight="1">
      <c r="B42946" t="str">
        <f t="shared" si="670"/>
        <v>---0</v>
      </c>
      <c r="E42946">
        <v>0</v>
      </c>
    </row>
    <row r="42947" spans="2:5" ht="13.5" customHeight="1">
      <c r="B42947" t="str">
        <f t="shared" ref="B42947:B43010" si="671">A42947&amp;"---"&amp;E42947</f>
        <v>---0</v>
      </c>
      <c r="E42947">
        <v>0</v>
      </c>
    </row>
    <row r="42948" spans="2:5" ht="13.5" customHeight="1">
      <c r="B42948" t="str">
        <f t="shared" si="671"/>
        <v>---0</v>
      </c>
      <c r="E42948">
        <v>0</v>
      </c>
    </row>
    <row r="42949" spans="2:5" ht="13.5" customHeight="1">
      <c r="B42949" t="str">
        <f t="shared" si="671"/>
        <v>---0</v>
      </c>
      <c r="E42949">
        <v>0</v>
      </c>
    </row>
    <row r="42950" spans="2:5" ht="13.5" customHeight="1">
      <c r="B42950" t="str">
        <f t="shared" si="671"/>
        <v>---0</v>
      </c>
      <c r="E42950">
        <v>0</v>
      </c>
    </row>
    <row r="42951" spans="2:5" ht="13.5" customHeight="1">
      <c r="B42951" t="str">
        <f t="shared" si="671"/>
        <v>---0</v>
      </c>
      <c r="E42951">
        <v>0</v>
      </c>
    </row>
    <row r="42952" spans="2:5" ht="13.5" customHeight="1">
      <c r="B42952" t="str">
        <f t="shared" si="671"/>
        <v>---0</v>
      </c>
      <c r="E42952">
        <v>0</v>
      </c>
    </row>
    <row r="42953" spans="2:5" ht="13.5" customHeight="1">
      <c r="B42953" t="str">
        <f t="shared" si="671"/>
        <v>---0</v>
      </c>
      <c r="E42953">
        <v>0</v>
      </c>
    </row>
    <row r="42954" spans="2:5" ht="13.5" customHeight="1">
      <c r="B42954" t="str">
        <f t="shared" si="671"/>
        <v>---0</v>
      </c>
      <c r="E42954">
        <v>0</v>
      </c>
    </row>
    <row r="42955" spans="2:5" ht="13.5" customHeight="1">
      <c r="B42955" t="str">
        <f t="shared" si="671"/>
        <v>---0</v>
      </c>
      <c r="E42955">
        <v>0</v>
      </c>
    </row>
    <row r="42956" spans="2:5" ht="13.5" customHeight="1">
      <c r="B42956" t="str">
        <f t="shared" si="671"/>
        <v>---0</v>
      </c>
      <c r="E42956">
        <v>0</v>
      </c>
    </row>
    <row r="42957" spans="2:5" ht="13.5" customHeight="1">
      <c r="B42957" t="str">
        <f t="shared" si="671"/>
        <v>---0</v>
      </c>
      <c r="E42957">
        <v>0</v>
      </c>
    </row>
    <row r="42958" spans="2:5" ht="13.5" customHeight="1">
      <c r="B42958" t="str">
        <f t="shared" si="671"/>
        <v>---0</v>
      </c>
      <c r="E42958">
        <v>0</v>
      </c>
    </row>
    <row r="42959" spans="2:5" ht="13.5" customHeight="1">
      <c r="B42959" t="str">
        <f t="shared" si="671"/>
        <v>---0</v>
      </c>
      <c r="E42959">
        <v>0</v>
      </c>
    </row>
    <row r="42960" spans="2:5" ht="13.5" customHeight="1">
      <c r="B42960" t="str">
        <f t="shared" si="671"/>
        <v>---0</v>
      </c>
      <c r="E42960">
        <v>0</v>
      </c>
    </row>
    <row r="42961" spans="2:5" ht="13.5" customHeight="1">
      <c r="B42961" t="str">
        <f t="shared" si="671"/>
        <v>---0</v>
      </c>
      <c r="E42961">
        <v>0</v>
      </c>
    </row>
    <row r="42962" spans="2:5" ht="13.5" customHeight="1">
      <c r="B42962" t="str">
        <f t="shared" si="671"/>
        <v>---0</v>
      </c>
      <c r="E42962">
        <v>0</v>
      </c>
    </row>
    <row r="42963" spans="2:5" ht="13.5" customHeight="1">
      <c r="B42963" t="str">
        <f t="shared" si="671"/>
        <v>---0</v>
      </c>
      <c r="E42963">
        <v>0</v>
      </c>
    </row>
    <row r="42964" spans="2:5" ht="13.5" customHeight="1">
      <c r="B42964" t="str">
        <f t="shared" si="671"/>
        <v>---0</v>
      </c>
      <c r="E42964">
        <v>0</v>
      </c>
    </row>
    <row r="42965" spans="2:5" ht="13.5" customHeight="1">
      <c r="B42965" t="str">
        <f t="shared" si="671"/>
        <v>---0</v>
      </c>
      <c r="E42965">
        <v>0</v>
      </c>
    </row>
    <row r="42966" spans="2:5" ht="13.5" customHeight="1">
      <c r="B42966" t="str">
        <f t="shared" si="671"/>
        <v>---0</v>
      </c>
      <c r="E42966">
        <v>0</v>
      </c>
    </row>
    <row r="42967" spans="2:5" ht="13.5" customHeight="1">
      <c r="B42967" t="str">
        <f t="shared" si="671"/>
        <v>---0</v>
      </c>
      <c r="E42967">
        <v>0</v>
      </c>
    </row>
    <row r="42968" spans="2:5" ht="13.5" customHeight="1">
      <c r="B42968" t="str">
        <f t="shared" si="671"/>
        <v>---0</v>
      </c>
      <c r="E42968">
        <v>0</v>
      </c>
    </row>
    <row r="42969" spans="2:5" ht="13.5" customHeight="1">
      <c r="B42969" t="str">
        <f t="shared" si="671"/>
        <v>---0</v>
      </c>
      <c r="E42969">
        <v>0</v>
      </c>
    </row>
    <row r="42970" spans="2:5" ht="13.5" customHeight="1">
      <c r="B42970" t="str">
        <f t="shared" si="671"/>
        <v>---0</v>
      </c>
      <c r="E42970">
        <v>0</v>
      </c>
    </row>
    <row r="42971" spans="2:5" ht="13.5" customHeight="1">
      <c r="B42971" t="str">
        <f t="shared" si="671"/>
        <v>---0</v>
      </c>
      <c r="E42971">
        <v>0</v>
      </c>
    </row>
    <row r="42972" spans="2:5" ht="13.5" customHeight="1">
      <c r="B42972" t="str">
        <f t="shared" si="671"/>
        <v>---0</v>
      </c>
      <c r="E42972">
        <v>0</v>
      </c>
    </row>
    <row r="42973" spans="2:5" ht="13.5" customHeight="1">
      <c r="B42973" t="str">
        <f t="shared" si="671"/>
        <v>---0</v>
      </c>
      <c r="E42973">
        <v>0</v>
      </c>
    </row>
    <row r="42974" spans="2:5" ht="13.5" customHeight="1">
      <c r="B42974" t="str">
        <f t="shared" si="671"/>
        <v>---0</v>
      </c>
      <c r="E42974">
        <v>0</v>
      </c>
    </row>
    <row r="42975" spans="2:5" ht="13.5" customHeight="1">
      <c r="B42975" t="str">
        <f t="shared" si="671"/>
        <v>---0</v>
      </c>
      <c r="E42975">
        <v>0</v>
      </c>
    </row>
    <row r="42976" spans="2:5" ht="13.5" customHeight="1">
      <c r="B42976" t="str">
        <f t="shared" si="671"/>
        <v>---0</v>
      </c>
      <c r="E42976">
        <v>0</v>
      </c>
    </row>
    <row r="42977" spans="2:5" ht="13.5" customHeight="1">
      <c r="B42977" t="str">
        <f t="shared" si="671"/>
        <v>---0</v>
      </c>
      <c r="E42977">
        <v>0</v>
      </c>
    </row>
    <row r="42978" spans="2:5" ht="13.5" customHeight="1">
      <c r="B42978" t="str">
        <f t="shared" si="671"/>
        <v>---0</v>
      </c>
      <c r="E42978">
        <v>0</v>
      </c>
    </row>
    <row r="42979" spans="2:5" ht="13.5" customHeight="1">
      <c r="B42979" t="str">
        <f t="shared" si="671"/>
        <v>---0</v>
      </c>
      <c r="E42979">
        <v>0</v>
      </c>
    </row>
    <row r="42980" spans="2:5" ht="13.5" customHeight="1">
      <c r="B42980" t="str">
        <f t="shared" si="671"/>
        <v>---0</v>
      </c>
      <c r="E42980">
        <v>0</v>
      </c>
    </row>
    <row r="42981" spans="2:5" ht="13.5" customHeight="1">
      <c r="B42981" t="str">
        <f t="shared" si="671"/>
        <v>---0</v>
      </c>
      <c r="E42981">
        <v>0</v>
      </c>
    </row>
    <row r="42982" spans="2:5" ht="13.5" customHeight="1">
      <c r="B42982" t="str">
        <f t="shared" si="671"/>
        <v>---0</v>
      </c>
      <c r="E42982">
        <v>0</v>
      </c>
    </row>
    <row r="42983" spans="2:5" ht="13.5" customHeight="1">
      <c r="B42983" t="str">
        <f t="shared" si="671"/>
        <v>---0</v>
      </c>
      <c r="E42983">
        <v>0</v>
      </c>
    </row>
    <row r="42984" spans="2:5" ht="13.5" customHeight="1">
      <c r="B42984" t="str">
        <f t="shared" si="671"/>
        <v>---0</v>
      </c>
      <c r="E42984">
        <v>0</v>
      </c>
    </row>
    <row r="42985" spans="2:5" ht="13.5" customHeight="1">
      <c r="B42985" t="str">
        <f t="shared" si="671"/>
        <v>---0</v>
      </c>
      <c r="E42985">
        <v>0</v>
      </c>
    </row>
    <row r="42986" spans="2:5" ht="13.5" customHeight="1">
      <c r="B42986" t="str">
        <f t="shared" si="671"/>
        <v>---0</v>
      </c>
      <c r="E42986">
        <v>0</v>
      </c>
    </row>
    <row r="42987" spans="2:5" ht="13.5" customHeight="1">
      <c r="B42987" t="str">
        <f t="shared" si="671"/>
        <v>---0</v>
      </c>
      <c r="E42987">
        <v>0</v>
      </c>
    </row>
    <row r="42988" spans="2:5" ht="13.5" customHeight="1">
      <c r="B42988" t="str">
        <f t="shared" si="671"/>
        <v>---0</v>
      </c>
      <c r="E42988">
        <v>0</v>
      </c>
    </row>
    <row r="42989" spans="2:5" ht="13.5" customHeight="1">
      <c r="B42989" t="str">
        <f t="shared" si="671"/>
        <v>---0</v>
      </c>
      <c r="E42989">
        <v>0</v>
      </c>
    </row>
    <row r="42990" spans="2:5" ht="13.5" customHeight="1">
      <c r="B42990" t="str">
        <f t="shared" si="671"/>
        <v>---0</v>
      </c>
      <c r="E42990">
        <v>0</v>
      </c>
    </row>
    <row r="42991" spans="2:5" ht="13.5" customHeight="1">
      <c r="B42991" t="str">
        <f t="shared" si="671"/>
        <v>---0</v>
      </c>
      <c r="E42991">
        <v>0</v>
      </c>
    </row>
    <row r="42992" spans="2:5" ht="13.5" customHeight="1">
      <c r="B42992" t="str">
        <f t="shared" si="671"/>
        <v>---0</v>
      </c>
      <c r="E42992">
        <v>0</v>
      </c>
    </row>
    <row r="42993" spans="2:5" ht="13.5" customHeight="1">
      <c r="B42993" t="str">
        <f t="shared" si="671"/>
        <v>---0</v>
      </c>
      <c r="E42993">
        <v>0</v>
      </c>
    </row>
    <row r="42994" spans="2:5" ht="13.5" customHeight="1">
      <c r="B42994" t="str">
        <f t="shared" si="671"/>
        <v>---0</v>
      </c>
      <c r="E42994">
        <v>0</v>
      </c>
    </row>
    <row r="42995" spans="2:5" ht="13.5" customHeight="1">
      <c r="B42995" t="str">
        <f t="shared" si="671"/>
        <v>---0</v>
      </c>
      <c r="E42995">
        <v>0</v>
      </c>
    </row>
    <row r="42996" spans="2:5" ht="13.5" customHeight="1">
      <c r="B42996" t="str">
        <f t="shared" si="671"/>
        <v>---0</v>
      </c>
      <c r="E42996">
        <v>0</v>
      </c>
    </row>
    <row r="42997" spans="2:5" ht="13.5" customHeight="1">
      <c r="B42997" t="str">
        <f t="shared" si="671"/>
        <v>---0</v>
      </c>
      <c r="E42997">
        <v>0</v>
      </c>
    </row>
    <row r="42998" spans="2:5" ht="13.5" customHeight="1">
      <c r="B42998" t="str">
        <f t="shared" si="671"/>
        <v>---0</v>
      </c>
      <c r="E42998">
        <v>0</v>
      </c>
    </row>
    <row r="42999" spans="2:5" ht="13.5" customHeight="1">
      <c r="B42999" t="str">
        <f t="shared" si="671"/>
        <v>---0</v>
      </c>
      <c r="E42999">
        <v>0</v>
      </c>
    </row>
    <row r="43000" spans="2:5" ht="13.5" customHeight="1">
      <c r="B43000" t="str">
        <f t="shared" si="671"/>
        <v>---0</v>
      </c>
      <c r="E43000">
        <v>0</v>
      </c>
    </row>
    <row r="43001" spans="2:5" ht="13.5" customHeight="1">
      <c r="B43001" t="str">
        <f t="shared" si="671"/>
        <v>---0</v>
      </c>
      <c r="E43001">
        <v>0</v>
      </c>
    </row>
    <row r="43002" spans="2:5" ht="13.5" customHeight="1">
      <c r="B43002" t="str">
        <f t="shared" si="671"/>
        <v>---0</v>
      </c>
      <c r="E43002">
        <v>0</v>
      </c>
    </row>
    <row r="43003" spans="2:5" ht="13.5" customHeight="1">
      <c r="B43003" t="str">
        <f t="shared" si="671"/>
        <v>---0</v>
      </c>
      <c r="E43003">
        <v>0</v>
      </c>
    </row>
    <row r="43004" spans="2:5" ht="13.5" customHeight="1">
      <c r="B43004" t="str">
        <f t="shared" si="671"/>
        <v>---0</v>
      </c>
      <c r="E43004">
        <v>0</v>
      </c>
    </row>
    <row r="43005" spans="2:5" ht="13.5" customHeight="1">
      <c r="B43005" t="str">
        <f t="shared" si="671"/>
        <v>---0</v>
      </c>
      <c r="E43005">
        <v>0</v>
      </c>
    </row>
    <row r="43006" spans="2:5" ht="13.5" customHeight="1">
      <c r="B43006" t="str">
        <f t="shared" si="671"/>
        <v>---0</v>
      </c>
      <c r="E43006">
        <v>0</v>
      </c>
    </row>
    <row r="43007" spans="2:5" ht="13.5" customHeight="1">
      <c r="B43007" t="str">
        <f t="shared" si="671"/>
        <v>---0</v>
      </c>
      <c r="E43007">
        <v>0</v>
      </c>
    </row>
    <row r="43008" spans="2:5" ht="13.5" customHeight="1">
      <c r="B43008" t="str">
        <f t="shared" si="671"/>
        <v>---0</v>
      </c>
      <c r="E43008">
        <v>0</v>
      </c>
    </row>
    <row r="43009" spans="2:5" ht="13.5" customHeight="1">
      <c r="B43009" t="str">
        <f t="shared" si="671"/>
        <v>---0</v>
      </c>
      <c r="E43009">
        <v>0</v>
      </c>
    </row>
    <row r="43010" spans="2:5" ht="13.5" customHeight="1">
      <c r="B43010" t="str">
        <f t="shared" si="671"/>
        <v>---0</v>
      </c>
      <c r="E43010">
        <v>0</v>
      </c>
    </row>
    <row r="43011" spans="2:5" ht="13.5" customHeight="1">
      <c r="B43011" t="str">
        <f t="shared" ref="B43011:B43074" si="672">A43011&amp;"---"&amp;E43011</f>
        <v>---0</v>
      </c>
      <c r="E43011">
        <v>0</v>
      </c>
    </row>
    <row r="43012" spans="2:5" ht="13.5" customHeight="1">
      <c r="B43012" t="str">
        <f t="shared" si="672"/>
        <v>---0</v>
      </c>
      <c r="E43012">
        <v>0</v>
      </c>
    </row>
    <row r="43013" spans="2:5" ht="13.5" customHeight="1">
      <c r="B43013" t="str">
        <f t="shared" si="672"/>
        <v>---0</v>
      </c>
      <c r="E43013">
        <v>0</v>
      </c>
    </row>
    <row r="43014" spans="2:5" ht="13.5" customHeight="1">
      <c r="B43014" t="str">
        <f t="shared" si="672"/>
        <v>---0</v>
      </c>
      <c r="E43014">
        <v>0</v>
      </c>
    </row>
    <row r="43015" spans="2:5" ht="13.5" customHeight="1">
      <c r="B43015" t="str">
        <f t="shared" si="672"/>
        <v>---0</v>
      </c>
      <c r="E43015">
        <v>0</v>
      </c>
    </row>
    <row r="43016" spans="2:5" ht="13.5" customHeight="1">
      <c r="B43016" t="str">
        <f t="shared" si="672"/>
        <v>---0</v>
      </c>
      <c r="E43016">
        <v>0</v>
      </c>
    </row>
    <row r="43017" spans="2:5" ht="13.5" customHeight="1">
      <c r="B43017" t="str">
        <f t="shared" si="672"/>
        <v>---0</v>
      </c>
      <c r="E43017">
        <v>0</v>
      </c>
    </row>
    <row r="43018" spans="2:5" ht="13.5" customHeight="1">
      <c r="B43018" t="str">
        <f t="shared" si="672"/>
        <v>---0</v>
      </c>
      <c r="E43018">
        <v>0</v>
      </c>
    </row>
    <row r="43019" spans="2:5" ht="13.5" customHeight="1">
      <c r="B43019" t="str">
        <f t="shared" si="672"/>
        <v>---0</v>
      </c>
      <c r="E43019">
        <v>0</v>
      </c>
    </row>
    <row r="43020" spans="2:5" ht="13.5" customHeight="1">
      <c r="B43020" t="str">
        <f t="shared" si="672"/>
        <v>---0</v>
      </c>
      <c r="E43020">
        <v>0</v>
      </c>
    </row>
    <row r="43021" spans="2:5" ht="13.5" customHeight="1">
      <c r="B43021" t="str">
        <f t="shared" si="672"/>
        <v>---0</v>
      </c>
      <c r="E43021">
        <v>0</v>
      </c>
    </row>
    <row r="43022" spans="2:5" ht="13.5" customHeight="1">
      <c r="B43022" t="str">
        <f t="shared" si="672"/>
        <v>---0</v>
      </c>
      <c r="E43022">
        <v>0</v>
      </c>
    </row>
    <row r="43023" spans="2:5" ht="13.5" customHeight="1">
      <c r="B43023" t="str">
        <f t="shared" si="672"/>
        <v>---0</v>
      </c>
      <c r="E43023">
        <v>0</v>
      </c>
    </row>
    <row r="43024" spans="2:5" ht="13.5" customHeight="1">
      <c r="B43024" t="str">
        <f t="shared" si="672"/>
        <v>---0</v>
      </c>
      <c r="E43024">
        <v>0</v>
      </c>
    </row>
    <row r="43025" spans="2:5" ht="13.5" customHeight="1">
      <c r="B43025" t="str">
        <f t="shared" si="672"/>
        <v>---0</v>
      </c>
      <c r="E43025">
        <v>0</v>
      </c>
    </row>
    <row r="43026" spans="2:5" ht="13.5" customHeight="1">
      <c r="B43026" t="str">
        <f t="shared" si="672"/>
        <v>---0</v>
      </c>
      <c r="E43026">
        <v>0</v>
      </c>
    </row>
    <row r="43027" spans="2:5" ht="13.5" customHeight="1">
      <c r="B43027" t="str">
        <f t="shared" si="672"/>
        <v>---0</v>
      </c>
      <c r="E43027">
        <v>0</v>
      </c>
    </row>
    <row r="43028" spans="2:5" ht="13.5" customHeight="1">
      <c r="B43028" t="str">
        <f t="shared" si="672"/>
        <v>---0</v>
      </c>
      <c r="E43028">
        <v>0</v>
      </c>
    </row>
    <row r="43029" spans="2:5" ht="13.5" customHeight="1">
      <c r="B43029" t="str">
        <f t="shared" si="672"/>
        <v>---0</v>
      </c>
      <c r="E43029">
        <v>0</v>
      </c>
    </row>
    <row r="43030" spans="2:5" ht="13.5" customHeight="1">
      <c r="B43030" t="str">
        <f t="shared" si="672"/>
        <v>---0</v>
      </c>
      <c r="E43030">
        <v>0</v>
      </c>
    </row>
    <row r="43031" spans="2:5" ht="13.5" customHeight="1">
      <c r="B43031" t="str">
        <f t="shared" si="672"/>
        <v>---0</v>
      </c>
      <c r="E43031">
        <v>0</v>
      </c>
    </row>
    <row r="43032" spans="2:5" ht="13.5" customHeight="1">
      <c r="B43032" t="str">
        <f t="shared" si="672"/>
        <v>---0</v>
      </c>
      <c r="E43032">
        <v>0</v>
      </c>
    </row>
    <row r="43033" spans="2:5" ht="13.5" customHeight="1">
      <c r="B43033" t="str">
        <f t="shared" si="672"/>
        <v>---0</v>
      </c>
      <c r="E43033">
        <v>0</v>
      </c>
    </row>
    <row r="43034" spans="2:5" ht="13.5" customHeight="1">
      <c r="B43034" t="str">
        <f t="shared" si="672"/>
        <v>---0</v>
      </c>
      <c r="E43034">
        <v>0</v>
      </c>
    </row>
    <row r="43035" spans="2:5" ht="13.5" customHeight="1">
      <c r="B43035" t="str">
        <f t="shared" si="672"/>
        <v>---0</v>
      </c>
      <c r="E43035">
        <v>0</v>
      </c>
    </row>
    <row r="43036" spans="2:5" ht="13.5" customHeight="1">
      <c r="B43036" t="str">
        <f t="shared" si="672"/>
        <v>---0</v>
      </c>
      <c r="E43036">
        <v>0</v>
      </c>
    </row>
    <row r="43037" spans="2:5" ht="13.5" customHeight="1">
      <c r="B43037" t="str">
        <f t="shared" si="672"/>
        <v>---0</v>
      </c>
      <c r="E43037">
        <v>0</v>
      </c>
    </row>
    <row r="43038" spans="2:5" ht="13.5" customHeight="1">
      <c r="B43038" t="str">
        <f t="shared" si="672"/>
        <v>---0</v>
      </c>
      <c r="E43038">
        <v>0</v>
      </c>
    </row>
    <row r="43039" spans="2:5" ht="13.5" customHeight="1">
      <c r="B43039" t="str">
        <f t="shared" si="672"/>
        <v>---0</v>
      </c>
      <c r="E43039">
        <v>0</v>
      </c>
    </row>
    <row r="43040" spans="2:5" ht="13.5" customHeight="1">
      <c r="B43040" t="str">
        <f t="shared" si="672"/>
        <v>---0</v>
      </c>
      <c r="E43040">
        <v>0</v>
      </c>
    </row>
    <row r="43041" spans="2:5" ht="13.5" customHeight="1">
      <c r="B43041" t="str">
        <f t="shared" si="672"/>
        <v>---0</v>
      </c>
      <c r="E43041">
        <v>0</v>
      </c>
    </row>
    <row r="43042" spans="2:5" ht="13.5" customHeight="1">
      <c r="B43042" t="str">
        <f t="shared" si="672"/>
        <v>---0</v>
      </c>
      <c r="E43042">
        <v>0</v>
      </c>
    </row>
    <row r="43043" spans="2:5" ht="13.5" customHeight="1">
      <c r="B43043" t="str">
        <f t="shared" si="672"/>
        <v>---0</v>
      </c>
      <c r="E43043">
        <v>0</v>
      </c>
    </row>
    <row r="43044" spans="2:5" ht="13.5" customHeight="1">
      <c r="B43044" t="str">
        <f t="shared" si="672"/>
        <v>---0</v>
      </c>
      <c r="E43044">
        <v>0</v>
      </c>
    </row>
    <row r="43045" spans="2:5" ht="13.5" customHeight="1">
      <c r="B43045" t="str">
        <f t="shared" si="672"/>
        <v>---0</v>
      </c>
      <c r="E43045">
        <v>0</v>
      </c>
    </row>
    <row r="43046" spans="2:5" ht="13.5" customHeight="1">
      <c r="B43046" t="str">
        <f t="shared" si="672"/>
        <v>---0</v>
      </c>
      <c r="E43046">
        <v>0</v>
      </c>
    </row>
    <row r="43047" spans="2:5" ht="13.5" customHeight="1">
      <c r="B43047" t="str">
        <f t="shared" si="672"/>
        <v>---0</v>
      </c>
      <c r="E43047">
        <v>0</v>
      </c>
    </row>
    <row r="43048" spans="2:5" ht="13.5" customHeight="1">
      <c r="B43048" t="str">
        <f t="shared" si="672"/>
        <v>---0</v>
      </c>
      <c r="E43048">
        <v>0</v>
      </c>
    </row>
    <row r="43049" spans="2:5" ht="13.5" customHeight="1">
      <c r="B43049" t="str">
        <f t="shared" si="672"/>
        <v>---0</v>
      </c>
      <c r="E43049">
        <v>0</v>
      </c>
    </row>
    <row r="43050" spans="2:5" ht="13.5" customHeight="1">
      <c r="B43050" t="str">
        <f t="shared" si="672"/>
        <v>---0</v>
      </c>
      <c r="E43050">
        <v>0</v>
      </c>
    </row>
    <row r="43051" spans="2:5" ht="13.5" customHeight="1">
      <c r="B43051" t="str">
        <f t="shared" si="672"/>
        <v>---0</v>
      </c>
      <c r="E43051">
        <v>0</v>
      </c>
    </row>
    <row r="43052" spans="2:5" ht="13.5" customHeight="1">
      <c r="B43052" t="str">
        <f t="shared" si="672"/>
        <v>---0</v>
      </c>
      <c r="E43052">
        <v>0</v>
      </c>
    </row>
    <row r="43053" spans="2:5" ht="13.5" customHeight="1">
      <c r="B43053" t="str">
        <f t="shared" si="672"/>
        <v>---0</v>
      </c>
      <c r="E43053">
        <v>0</v>
      </c>
    </row>
    <row r="43054" spans="2:5" ht="13.5" customHeight="1">
      <c r="B43054" t="str">
        <f t="shared" si="672"/>
        <v>---0</v>
      </c>
      <c r="E43054">
        <v>0</v>
      </c>
    </row>
    <row r="43055" spans="2:5" ht="13.5" customHeight="1">
      <c r="B43055" t="str">
        <f t="shared" si="672"/>
        <v>---0</v>
      </c>
      <c r="E43055">
        <v>0</v>
      </c>
    </row>
    <row r="43056" spans="2:5" ht="13.5" customHeight="1">
      <c r="B43056" t="str">
        <f t="shared" si="672"/>
        <v>---0</v>
      </c>
      <c r="E43056">
        <v>0</v>
      </c>
    </row>
    <row r="43057" spans="2:5" ht="13.5" customHeight="1">
      <c r="B43057" t="str">
        <f t="shared" si="672"/>
        <v>---0</v>
      </c>
      <c r="E43057">
        <v>0</v>
      </c>
    </row>
    <row r="43058" spans="2:5" ht="13.5" customHeight="1">
      <c r="B43058" t="str">
        <f t="shared" si="672"/>
        <v>---0</v>
      </c>
      <c r="E43058">
        <v>0</v>
      </c>
    </row>
    <row r="43059" spans="2:5" ht="13.5" customHeight="1">
      <c r="B43059" t="str">
        <f t="shared" si="672"/>
        <v>---0</v>
      </c>
      <c r="E43059">
        <v>0</v>
      </c>
    </row>
    <row r="43060" spans="2:5" ht="13.5" customHeight="1">
      <c r="B43060" t="str">
        <f t="shared" si="672"/>
        <v>---0</v>
      </c>
      <c r="E43060">
        <v>0</v>
      </c>
    </row>
    <row r="43061" spans="2:5" ht="13.5" customHeight="1">
      <c r="B43061" t="str">
        <f t="shared" si="672"/>
        <v>---0</v>
      </c>
      <c r="E43061">
        <v>0</v>
      </c>
    </row>
    <row r="43062" spans="2:5" ht="13.5" customHeight="1">
      <c r="B43062" t="str">
        <f t="shared" si="672"/>
        <v>---0</v>
      </c>
      <c r="E43062">
        <v>0</v>
      </c>
    </row>
    <row r="43063" spans="2:5" ht="13.5" customHeight="1">
      <c r="B43063" t="str">
        <f t="shared" si="672"/>
        <v>---0</v>
      </c>
      <c r="E43063">
        <v>0</v>
      </c>
    </row>
    <row r="43064" spans="2:5" ht="13.5" customHeight="1">
      <c r="B43064" t="str">
        <f t="shared" si="672"/>
        <v>---0</v>
      </c>
      <c r="E43064">
        <v>0</v>
      </c>
    </row>
    <row r="43065" spans="2:5" ht="13.5" customHeight="1">
      <c r="B43065" t="str">
        <f t="shared" si="672"/>
        <v>---0</v>
      </c>
      <c r="E43065">
        <v>0</v>
      </c>
    </row>
    <row r="43066" spans="2:5" ht="13.5" customHeight="1">
      <c r="B43066" t="str">
        <f t="shared" si="672"/>
        <v>---0</v>
      </c>
      <c r="E43066">
        <v>0</v>
      </c>
    </row>
    <row r="43067" spans="2:5" ht="13.5" customHeight="1">
      <c r="B43067" t="str">
        <f t="shared" si="672"/>
        <v>---0</v>
      </c>
      <c r="E43067">
        <v>0</v>
      </c>
    </row>
    <row r="43068" spans="2:5" ht="13.5" customHeight="1">
      <c r="B43068" t="str">
        <f t="shared" si="672"/>
        <v>---0</v>
      </c>
      <c r="E43068">
        <v>0</v>
      </c>
    </row>
    <row r="43069" spans="2:5" ht="13.5" customHeight="1">
      <c r="B43069" t="str">
        <f t="shared" si="672"/>
        <v>---0</v>
      </c>
      <c r="E43069">
        <v>0</v>
      </c>
    </row>
    <row r="43070" spans="2:5" ht="13.5" customHeight="1">
      <c r="B43070" t="str">
        <f t="shared" si="672"/>
        <v>---0</v>
      </c>
      <c r="E43070">
        <v>0</v>
      </c>
    </row>
    <row r="43071" spans="2:5" ht="13.5" customHeight="1">
      <c r="B43071" t="str">
        <f t="shared" si="672"/>
        <v>---0</v>
      </c>
      <c r="E43071">
        <v>0</v>
      </c>
    </row>
    <row r="43072" spans="2:5" ht="13.5" customHeight="1">
      <c r="B43072" t="str">
        <f t="shared" si="672"/>
        <v>---0</v>
      </c>
      <c r="E43072">
        <v>0</v>
      </c>
    </row>
    <row r="43073" spans="2:5" ht="13.5" customHeight="1">
      <c r="B43073" t="str">
        <f t="shared" si="672"/>
        <v>---0</v>
      </c>
      <c r="E43073">
        <v>0</v>
      </c>
    </row>
    <row r="43074" spans="2:5" ht="13.5" customHeight="1">
      <c r="B43074" t="str">
        <f t="shared" si="672"/>
        <v>---0</v>
      </c>
      <c r="E43074">
        <v>0</v>
      </c>
    </row>
    <row r="43075" spans="2:5" ht="13.5" customHeight="1">
      <c r="B43075" t="str">
        <f t="shared" ref="B43075:B43138" si="673">A43075&amp;"---"&amp;E43075</f>
        <v>---0</v>
      </c>
      <c r="E43075">
        <v>0</v>
      </c>
    </row>
    <row r="43076" spans="2:5" ht="13.5" customHeight="1">
      <c r="B43076" t="str">
        <f t="shared" si="673"/>
        <v>---0</v>
      </c>
      <c r="E43076">
        <v>0</v>
      </c>
    </row>
    <row r="43077" spans="2:5" ht="13.5" customHeight="1">
      <c r="B43077" t="str">
        <f t="shared" si="673"/>
        <v>---0</v>
      </c>
      <c r="E43077">
        <v>0</v>
      </c>
    </row>
    <row r="43078" spans="2:5" ht="13.5" customHeight="1">
      <c r="B43078" t="str">
        <f t="shared" si="673"/>
        <v>---0</v>
      </c>
      <c r="E43078">
        <v>0</v>
      </c>
    </row>
    <row r="43079" spans="2:5" ht="13.5" customHeight="1">
      <c r="B43079" t="str">
        <f t="shared" si="673"/>
        <v>---0</v>
      </c>
      <c r="E43079">
        <v>0</v>
      </c>
    </row>
    <row r="43080" spans="2:5" ht="13.5" customHeight="1">
      <c r="B43080" t="str">
        <f t="shared" si="673"/>
        <v>---0</v>
      </c>
      <c r="E43080">
        <v>0</v>
      </c>
    </row>
    <row r="43081" spans="2:5" ht="13.5" customHeight="1">
      <c r="B43081" t="str">
        <f t="shared" si="673"/>
        <v>---0</v>
      </c>
      <c r="E43081">
        <v>0</v>
      </c>
    </row>
    <row r="43082" spans="2:5" ht="13.5" customHeight="1">
      <c r="B43082" t="str">
        <f t="shared" si="673"/>
        <v>---0</v>
      </c>
      <c r="E43082">
        <v>0</v>
      </c>
    </row>
    <row r="43083" spans="2:5" ht="13.5" customHeight="1">
      <c r="B43083" t="str">
        <f t="shared" si="673"/>
        <v>---0</v>
      </c>
      <c r="E43083">
        <v>0</v>
      </c>
    </row>
    <row r="43084" spans="2:5" ht="13.5" customHeight="1">
      <c r="B43084" t="str">
        <f t="shared" si="673"/>
        <v>---0</v>
      </c>
      <c r="E43084">
        <v>0</v>
      </c>
    </row>
    <row r="43085" spans="2:5" ht="13.5" customHeight="1">
      <c r="B43085" t="str">
        <f t="shared" si="673"/>
        <v>---0</v>
      </c>
      <c r="E43085">
        <v>0</v>
      </c>
    </row>
    <row r="43086" spans="2:5" ht="13.5" customHeight="1">
      <c r="B43086" t="str">
        <f t="shared" si="673"/>
        <v>---0</v>
      </c>
      <c r="E43086">
        <v>0</v>
      </c>
    </row>
    <row r="43087" spans="2:5" ht="13.5" customHeight="1">
      <c r="B43087" t="str">
        <f t="shared" si="673"/>
        <v>---0</v>
      </c>
      <c r="E43087">
        <v>0</v>
      </c>
    </row>
    <row r="43088" spans="2:5" ht="13.5" customHeight="1">
      <c r="B43088" t="str">
        <f t="shared" si="673"/>
        <v>---0</v>
      </c>
      <c r="E43088">
        <v>0</v>
      </c>
    </row>
    <row r="43089" spans="2:5" ht="13.5" customHeight="1">
      <c r="B43089" t="str">
        <f t="shared" si="673"/>
        <v>---0</v>
      </c>
      <c r="E43089">
        <v>0</v>
      </c>
    </row>
    <row r="43090" spans="2:5" ht="13.5" customHeight="1">
      <c r="B43090" t="str">
        <f t="shared" si="673"/>
        <v>---0</v>
      </c>
      <c r="E43090">
        <v>0</v>
      </c>
    </row>
    <row r="43091" spans="2:5" ht="13.5" customHeight="1">
      <c r="B43091" t="str">
        <f t="shared" si="673"/>
        <v>---0</v>
      </c>
      <c r="E43091">
        <v>0</v>
      </c>
    </row>
    <row r="43092" spans="2:5" ht="13.5" customHeight="1">
      <c r="B43092" t="str">
        <f t="shared" si="673"/>
        <v>---0</v>
      </c>
      <c r="E43092">
        <v>0</v>
      </c>
    </row>
    <row r="43093" spans="2:5" ht="13.5" customHeight="1">
      <c r="B43093" t="str">
        <f t="shared" si="673"/>
        <v>---0</v>
      </c>
      <c r="E43093">
        <v>0</v>
      </c>
    </row>
    <row r="43094" spans="2:5" ht="13.5" customHeight="1">
      <c r="B43094" t="str">
        <f t="shared" si="673"/>
        <v>---0</v>
      </c>
      <c r="E43094">
        <v>0</v>
      </c>
    </row>
    <row r="43095" spans="2:5" ht="13.5" customHeight="1">
      <c r="B43095" t="str">
        <f t="shared" si="673"/>
        <v>---0</v>
      </c>
      <c r="E43095">
        <v>0</v>
      </c>
    </row>
    <row r="43096" spans="2:5" ht="13.5" customHeight="1">
      <c r="B43096" t="str">
        <f t="shared" si="673"/>
        <v>---0</v>
      </c>
      <c r="E43096">
        <v>0</v>
      </c>
    </row>
    <row r="43097" spans="2:5" ht="13.5" customHeight="1">
      <c r="B43097" t="str">
        <f t="shared" si="673"/>
        <v>---0</v>
      </c>
      <c r="E43097">
        <v>0</v>
      </c>
    </row>
    <row r="43098" spans="2:5" ht="13.5" customHeight="1">
      <c r="B43098" t="str">
        <f t="shared" si="673"/>
        <v>---0</v>
      </c>
      <c r="E43098">
        <v>0</v>
      </c>
    </row>
    <row r="43099" spans="2:5" ht="13.5" customHeight="1">
      <c r="B43099" t="str">
        <f t="shared" si="673"/>
        <v>---0</v>
      </c>
      <c r="E43099">
        <v>0</v>
      </c>
    </row>
    <row r="43100" spans="2:5" ht="13.5" customHeight="1">
      <c r="B43100" t="str">
        <f t="shared" si="673"/>
        <v>---0</v>
      </c>
      <c r="E43100">
        <v>0</v>
      </c>
    </row>
    <row r="43101" spans="2:5" ht="13.5" customHeight="1">
      <c r="B43101" t="str">
        <f t="shared" si="673"/>
        <v>---0</v>
      </c>
      <c r="E43101">
        <v>0</v>
      </c>
    </row>
    <row r="43102" spans="2:5" ht="13.5" customHeight="1">
      <c r="B43102" t="str">
        <f t="shared" si="673"/>
        <v>---0</v>
      </c>
      <c r="E43102">
        <v>0</v>
      </c>
    </row>
    <row r="43103" spans="2:5" ht="13.5" customHeight="1">
      <c r="B43103" t="str">
        <f t="shared" si="673"/>
        <v>---0</v>
      </c>
      <c r="E43103">
        <v>0</v>
      </c>
    </row>
    <row r="43104" spans="2:5" ht="13.5" customHeight="1">
      <c r="B43104" t="str">
        <f t="shared" si="673"/>
        <v>---0</v>
      </c>
      <c r="E43104">
        <v>0</v>
      </c>
    </row>
    <row r="43105" spans="2:5" ht="13.5" customHeight="1">
      <c r="B43105" t="str">
        <f t="shared" si="673"/>
        <v>---0</v>
      </c>
      <c r="E43105">
        <v>0</v>
      </c>
    </row>
    <row r="43106" spans="2:5" ht="13.5" customHeight="1">
      <c r="B43106" t="str">
        <f t="shared" si="673"/>
        <v>---0</v>
      </c>
      <c r="E43106">
        <v>0</v>
      </c>
    </row>
    <row r="43107" spans="2:5" ht="13.5" customHeight="1">
      <c r="B43107" t="str">
        <f t="shared" si="673"/>
        <v>---0</v>
      </c>
      <c r="E43107">
        <v>0</v>
      </c>
    </row>
    <row r="43108" spans="2:5" ht="13.5" customHeight="1">
      <c r="B43108" t="str">
        <f t="shared" si="673"/>
        <v>---0</v>
      </c>
      <c r="E43108">
        <v>0</v>
      </c>
    </row>
    <row r="43109" spans="2:5" ht="13.5" customHeight="1">
      <c r="B43109" t="str">
        <f t="shared" si="673"/>
        <v>---0</v>
      </c>
      <c r="E43109">
        <v>0</v>
      </c>
    </row>
    <row r="43110" spans="2:5" ht="13.5" customHeight="1">
      <c r="B43110" t="str">
        <f t="shared" si="673"/>
        <v>---0</v>
      </c>
      <c r="E43110">
        <v>0</v>
      </c>
    </row>
    <row r="43111" spans="2:5" ht="13.5" customHeight="1">
      <c r="B43111" t="str">
        <f t="shared" si="673"/>
        <v>---0</v>
      </c>
      <c r="E43111">
        <v>0</v>
      </c>
    </row>
    <row r="43112" spans="2:5" ht="13.5" customHeight="1">
      <c r="B43112" t="str">
        <f t="shared" si="673"/>
        <v>---0</v>
      </c>
      <c r="E43112">
        <v>0</v>
      </c>
    </row>
    <row r="43113" spans="2:5" ht="13.5" customHeight="1">
      <c r="B43113" t="str">
        <f t="shared" si="673"/>
        <v>---0</v>
      </c>
      <c r="E43113">
        <v>0</v>
      </c>
    </row>
    <row r="43114" spans="2:5" ht="13.5" customHeight="1">
      <c r="B43114" t="str">
        <f t="shared" si="673"/>
        <v>---0</v>
      </c>
      <c r="E43114">
        <v>0</v>
      </c>
    </row>
    <row r="43115" spans="2:5" ht="13.5" customHeight="1">
      <c r="B43115" t="str">
        <f t="shared" si="673"/>
        <v>---0</v>
      </c>
      <c r="E43115">
        <v>0</v>
      </c>
    </row>
    <row r="43116" spans="2:5" ht="13.5" customHeight="1">
      <c r="B43116" t="str">
        <f t="shared" si="673"/>
        <v>---0</v>
      </c>
      <c r="E43116">
        <v>0</v>
      </c>
    </row>
    <row r="43117" spans="2:5" ht="13.5" customHeight="1">
      <c r="B43117" t="str">
        <f t="shared" si="673"/>
        <v>---0</v>
      </c>
      <c r="E43117">
        <v>0</v>
      </c>
    </row>
    <row r="43118" spans="2:5" ht="13.5" customHeight="1">
      <c r="B43118" t="str">
        <f t="shared" si="673"/>
        <v>---0</v>
      </c>
      <c r="E43118">
        <v>0</v>
      </c>
    </row>
    <row r="43119" spans="2:5" ht="13.5" customHeight="1">
      <c r="B43119" t="str">
        <f t="shared" si="673"/>
        <v>---0</v>
      </c>
      <c r="E43119">
        <v>0</v>
      </c>
    </row>
    <row r="43120" spans="2:5" ht="13.5" customHeight="1">
      <c r="B43120" t="str">
        <f t="shared" si="673"/>
        <v>---0</v>
      </c>
      <c r="E43120">
        <v>0</v>
      </c>
    </row>
    <row r="43121" spans="2:5" ht="13.5" customHeight="1">
      <c r="B43121" t="str">
        <f t="shared" si="673"/>
        <v>---0</v>
      </c>
      <c r="E43121">
        <v>0</v>
      </c>
    </row>
    <row r="43122" spans="2:5" ht="13.5" customHeight="1">
      <c r="B43122" t="str">
        <f t="shared" si="673"/>
        <v>---0</v>
      </c>
      <c r="E43122">
        <v>0</v>
      </c>
    </row>
    <row r="43123" spans="2:5" ht="13.5" customHeight="1">
      <c r="B43123" t="str">
        <f t="shared" si="673"/>
        <v>---0</v>
      </c>
      <c r="E43123">
        <v>0</v>
      </c>
    </row>
    <row r="43124" spans="2:5" ht="13.5" customHeight="1">
      <c r="B43124" t="str">
        <f t="shared" si="673"/>
        <v>---0</v>
      </c>
      <c r="E43124">
        <v>0</v>
      </c>
    </row>
    <row r="43125" spans="2:5" ht="13.5" customHeight="1">
      <c r="B43125" t="str">
        <f t="shared" si="673"/>
        <v>---0</v>
      </c>
      <c r="E43125">
        <v>0</v>
      </c>
    </row>
    <row r="43126" spans="2:5" ht="13.5" customHeight="1">
      <c r="B43126" t="str">
        <f t="shared" si="673"/>
        <v>---0</v>
      </c>
      <c r="E43126">
        <v>0</v>
      </c>
    </row>
    <row r="43127" spans="2:5" ht="13.5" customHeight="1">
      <c r="B43127" t="str">
        <f t="shared" si="673"/>
        <v>---0</v>
      </c>
      <c r="E43127">
        <v>0</v>
      </c>
    </row>
    <row r="43128" spans="2:5" ht="13.5" customHeight="1">
      <c r="B43128" t="str">
        <f t="shared" si="673"/>
        <v>---0</v>
      </c>
      <c r="E43128">
        <v>0</v>
      </c>
    </row>
    <row r="43129" spans="2:5" ht="13.5" customHeight="1">
      <c r="B43129" t="str">
        <f t="shared" si="673"/>
        <v>---0</v>
      </c>
      <c r="E43129">
        <v>0</v>
      </c>
    </row>
    <row r="43130" spans="2:5" ht="13.5" customHeight="1">
      <c r="B43130" t="str">
        <f t="shared" si="673"/>
        <v>---0</v>
      </c>
      <c r="E43130">
        <v>0</v>
      </c>
    </row>
    <row r="43131" spans="2:5" ht="13.5" customHeight="1">
      <c r="B43131" t="str">
        <f t="shared" si="673"/>
        <v>---0</v>
      </c>
      <c r="E43131">
        <v>0</v>
      </c>
    </row>
    <row r="43132" spans="2:5" ht="13.5" customHeight="1">
      <c r="B43132" t="str">
        <f t="shared" si="673"/>
        <v>---0</v>
      </c>
      <c r="E43132">
        <v>0</v>
      </c>
    </row>
    <row r="43133" spans="2:5" ht="13.5" customHeight="1">
      <c r="B43133" t="str">
        <f t="shared" si="673"/>
        <v>---0</v>
      </c>
      <c r="E43133">
        <v>0</v>
      </c>
    </row>
    <row r="43134" spans="2:5" ht="13.5" customHeight="1">
      <c r="B43134" t="str">
        <f t="shared" si="673"/>
        <v>---0</v>
      </c>
      <c r="E43134">
        <v>0</v>
      </c>
    </row>
    <row r="43135" spans="2:5" ht="13.5" customHeight="1">
      <c r="B43135" t="str">
        <f t="shared" si="673"/>
        <v>---0</v>
      </c>
      <c r="E43135">
        <v>0</v>
      </c>
    </row>
    <row r="43136" spans="2:5" ht="13.5" customHeight="1">
      <c r="B43136" t="str">
        <f t="shared" si="673"/>
        <v>---0</v>
      </c>
      <c r="E43136">
        <v>0</v>
      </c>
    </row>
    <row r="43137" spans="2:5" ht="13.5" customHeight="1">
      <c r="B43137" t="str">
        <f t="shared" si="673"/>
        <v>---0</v>
      </c>
      <c r="E43137">
        <v>0</v>
      </c>
    </row>
    <row r="43138" spans="2:5" ht="13.5" customHeight="1">
      <c r="B43138" t="str">
        <f t="shared" si="673"/>
        <v>---0</v>
      </c>
      <c r="E43138">
        <v>0</v>
      </c>
    </row>
    <row r="43139" spans="2:5" ht="13.5" customHeight="1">
      <c r="B43139" t="str">
        <f t="shared" ref="B43139:B43202" si="674">A43139&amp;"---"&amp;E43139</f>
        <v>---0</v>
      </c>
      <c r="E43139">
        <v>0</v>
      </c>
    </row>
    <row r="43140" spans="2:5" ht="13.5" customHeight="1">
      <c r="B43140" t="str">
        <f t="shared" si="674"/>
        <v>---0</v>
      </c>
      <c r="E43140">
        <v>0</v>
      </c>
    </row>
    <row r="43141" spans="2:5" ht="13.5" customHeight="1">
      <c r="B43141" t="str">
        <f t="shared" si="674"/>
        <v>---0</v>
      </c>
      <c r="E43141">
        <v>0</v>
      </c>
    </row>
    <row r="43142" spans="2:5" ht="13.5" customHeight="1">
      <c r="B43142" t="str">
        <f t="shared" si="674"/>
        <v>---0</v>
      </c>
      <c r="E43142">
        <v>0</v>
      </c>
    </row>
    <row r="43143" spans="2:5" ht="13.5" customHeight="1">
      <c r="B43143" t="str">
        <f t="shared" si="674"/>
        <v>---0</v>
      </c>
      <c r="E43143">
        <v>0</v>
      </c>
    </row>
    <row r="43144" spans="2:5" ht="13.5" customHeight="1">
      <c r="B43144" t="str">
        <f t="shared" si="674"/>
        <v>---0</v>
      </c>
      <c r="E43144">
        <v>0</v>
      </c>
    </row>
    <row r="43145" spans="2:5" ht="13.5" customHeight="1">
      <c r="B43145" t="str">
        <f t="shared" si="674"/>
        <v>---0</v>
      </c>
      <c r="E43145">
        <v>0</v>
      </c>
    </row>
    <row r="43146" spans="2:5" ht="13.5" customHeight="1">
      <c r="B43146" t="str">
        <f t="shared" si="674"/>
        <v>---0</v>
      </c>
      <c r="E43146">
        <v>0</v>
      </c>
    </row>
    <row r="43147" spans="2:5" ht="13.5" customHeight="1">
      <c r="B43147" t="str">
        <f t="shared" si="674"/>
        <v>---0</v>
      </c>
      <c r="E43147">
        <v>0</v>
      </c>
    </row>
    <row r="43148" spans="2:5" ht="13.5" customHeight="1">
      <c r="B43148" t="str">
        <f t="shared" si="674"/>
        <v>---0</v>
      </c>
      <c r="E43148">
        <v>0</v>
      </c>
    </row>
    <row r="43149" spans="2:5" ht="13.5" customHeight="1">
      <c r="B43149" t="str">
        <f t="shared" si="674"/>
        <v>---0</v>
      </c>
      <c r="E43149">
        <v>0</v>
      </c>
    </row>
    <row r="43150" spans="2:5" ht="13.5" customHeight="1">
      <c r="B43150" t="str">
        <f t="shared" si="674"/>
        <v>---0</v>
      </c>
      <c r="E43150">
        <v>0</v>
      </c>
    </row>
    <row r="43151" spans="2:5" ht="13.5" customHeight="1">
      <c r="B43151" t="str">
        <f t="shared" si="674"/>
        <v>---0</v>
      </c>
      <c r="E43151">
        <v>0</v>
      </c>
    </row>
    <row r="43152" spans="2:5" ht="13.5" customHeight="1">
      <c r="B43152" t="str">
        <f t="shared" si="674"/>
        <v>---0</v>
      </c>
      <c r="E43152">
        <v>0</v>
      </c>
    </row>
    <row r="43153" spans="2:5" ht="13.5" customHeight="1">
      <c r="B43153" t="str">
        <f t="shared" si="674"/>
        <v>---0</v>
      </c>
      <c r="E43153">
        <v>0</v>
      </c>
    </row>
    <row r="43154" spans="2:5" ht="13.5" customHeight="1">
      <c r="B43154" t="str">
        <f t="shared" si="674"/>
        <v>---0</v>
      </c>
      <c r="E43154">
        <v>0</v>
      </c>
    </row>
    <row r="43155" spans="2:5" ht="13.5" customHeight="1">
      <c r="B43155" t="str">
        <f t="shared" si="674"/>
        <v>---0</v>
      </c>
      <c r="E43155">
        <v>0</v>
      </c>
    </row>
    <row r="43156" spans="2:5" ht="13.5" customHeight="1">
      <c r="B43156" t="str">
        <f t="shared" si="674"/>
        <v>---0</v>
      </c>
      <c r="E43156">
        <v>0</v>
      </c>
    </row>
    <row r="43157" spans="2:5" ht="13.5" customHeight="1">
      <c r="B43157" t="str">
        <f t="shared" si="674"/>
        <v>---0</v>
      </c>
      <c r="E43157">
        <v>0</v>
      </c>
    </row>
    <row r="43158" spans="2:5" ht="13.5" customHeight="1">
      <c r="B43158" t="str">
        <f t="shared" si="674"/>
        <v>---0</v>
      </c>
      <c r="E43158">
        <v>0</v>
      </c>
    </row>
    <row r="43159" spans="2:5" ht="13.5" customHeight="1">
      <c r="B43159" t="str">
        <f t="shared" si="674"/>
        <v>---0</v>
      </c>
      <c r="E43159">
        <v>0</v>
      </c>
    </row>
    <row r="43160" spans="2:5" ht="13.5" customHeight="1">
      <c r="B43160" t="str">
        <f t="shared" si="674"/>
        <v>---0</v>
      </c>
      <c r="E43160">
        <v>0</v>
      </c>
    </row>
    <row r="43161" spans="2:5" ht="13.5" customHeight="1">
      <c r="B43161" t="str">
        <f t="shared" si="674"/>
        <v>---0</v>
      </c>
      <c r="E43161">
        <v>0</v>
      </c>
    </row>
    <row r="43162" spans="2:5" ht="13.5" customHeight="1">
      <c r="B43162" t="str">
        <f t="shared" si="674"/>
        <v>---0</v>
      </c>
      <c r="E43162">
        <v>0</v>
      </c>
    </row>
    <row r="43163" spans="2:5" ht="13.5" customHeight="1">
      <c r="B43163" t="str">
        <f t="shared" si="674"/>
        <v>---0</v>
      </c>
      <c r="E43163">
        <v>0</v>
      </c>
    </row>
    <row r="43164" spans="2:5" ht="13.5" customHeight="1">
      <c r="B43164" t="str">
        <f t="shared" si="674"/>
        <v>---0</v>
      </c>
      <c r="E43164">
        <v>0</v>
      </c>
    </row>
    <row r="43165" spans="2:5" ht="13.5" customHeight="1">
      <c r="B43165" t="str">
        <f t="shared" si="674"/>
        <v>---0</v>
      </c>
      <c r="E43165">
        <v>0</v>
      </c>
    </row>
    <row r="43166" spans="2:5" ht="13.5" customHeight="1">
      <c r="B43166" t="str">
        <f t="shared" si="674"/>
        <v>---0</v>
      </c>
      <c r="E43166">
        <v>0</v>
      </c>
    </row>
    <row r="43167" spans="2:5" ht="13.5" customHeight="1">
      <c r="B43167" t="str">
        <f t="shared" si="674"/>
        <v>---0</v>
      </c>
      <c r="E43167">
        <v>0</v>
      </c>
    </row>
    <row r="43168" spans="2:5" ht="13.5" customHeight="1">
      <c r="B43168" t="str">
        <f t="shared" si="674"/>
        <v>---0</v>
      </c>
      <c r="E43168">
        <v>0</v>
      </c>
    </row>
    <row r="43169" spans="2:5" ht="13.5" customHeight="1">
      <c r="B43169" t="str">
        <f t="shared" si="674"/>
        <v>---0</v>
      </c>
      <c r="E43169">
        <v>0</v>
      </c>
    </row>
    <row r="43170" spans="2:5" ht="13.5" customHeight="1">
      <c r="B43170" t="str">
        <f t="shared" si="674"/>
        <v>---0</v>
      </c>
      <c r="E43170">
        <v>0</v>
      </c>
    </row>
    <row r="43171" spans="2:5" ht="13.5" customHeight="1">
      <c r="B43171" t="str">
        <f t="shared" si="674"/>
        <v>---0</v>
      </c>
      <c r="E43171">
        <v>0</v>
      </c>
    </row>
    <row r="43172" spans="2:5" ht="13.5" customHeight="1">
      <c r="B43172" t="str">
        <f t="shared" si="674"/>
        <v>---0</v>
      </c>
      <c r="E43172">
        <v>0</v>
      </c>
    </row>
    <row r="43173" spans="2:5" ht="13.5" customHeight="1">
      <c r="B43173" t="str">
        <f t="shared" si="674"/>
        <v>---0</v>
      </c>
      <c r="E43173">
        <v>0</v>
      </c>
    </row>
    <row r="43174" spans="2:5" ht="13.5" customHeight="1">
      <c r="B43174" t="str">
        <f t="shared" si="674"/>
        <v>---0</v>
      </c>
      <c r="E43174">
        <v>0</v>
      </c>
    </row>
    <row r="43175" spans="2:5" ht="13.5" customHeight="1">
      <c r="B43175" t="str">
        <f t="shared" si="674"/>
        <v>---0</v>
      </c>
      <c r="E43175">
        <v>0</v>
      </c>
    </row>
    <row r="43176" spans="2:5" ht="13.5" customHeight="1">
      <c r="B43176" t="str">
        <f t="shared" si="674"/>
        <v>---0</v>
      </c>
      <c r="E43176">
        <v>0</v>
      </c>
    </row>
    <row r="43177" spans="2:5" ht="13.5" customHeight="1">
      <c r="B43177" t="str">
        <f t="shared" si="674"/>
        <v>---0</v>
      </c>
      <c r="E43177">
        <v>0</v>
      </c>
    </row>
    <row r="43178" spans="2:5" ht="13.5" customHeight="1">
      <c r="B43178" t="str">
        <f t="shared" si="674"/>
        <v>---0</v>
      </c>
      <c r="E43178">
        <v>0</v>
      </c>
    </row>
    <row r="43179" spans="2:5" ht="13.5" customHeight="1">
      <c r="B43179" t="str">
        <f t="shared" si="674"/>
        <v>---0</v>
      </c>
      <c r="E43179">
        <v>0</v>
      </c>
    </row>
    <row r="43180" spans="2:5" ht="13.5" customHeight="1">
      <c r="B43180" t="str">
        <f t="shared" si="674"/>
        <v>---0</v>
      </c>
      <c r="E43180">
        <v>0</v>
      </c>
    </row>
    <row r="43181" spans="2:5" ht="13.5" customHeight="1">
      <c r="B43181" t="str">
        <f t="shared" si="674"/>
        <v>---0</v>
      </c>
      <c r="E43181">
        <v>0</v>
      </c>
    </row>
    <row r="43182" spans="2:5" ht="13.5" customHeight="1">
      <c r="B43182" t="str">
        <f t="shared" si="674"/>
        <v>---0</v>
      </c>
      <c r="E43182">
        <v>0</v>
      </c>
    </row>
    <row r="43183" spans="2:5" ht="13.5" customHeight="1">
      <c r="B43183" t="str">
        <f t="shared" si="674"/>
        <v>---0</v>
      </c>
      <c r="E43183">
        <v>0</v>
      </c>
    </row>
    <row r="43184" spans="2:5" ht="13.5" customHeight="1">
      <c r="B43184" t="str">
        <f t="shared" si="674"/>
        <v>---0</v>
      </c>
      <c r="E43184">
        <v>0</v>
      </c>
    </row>
    <row r="43185" spans="2:5" ht="13.5" customHeight="1">
      <c r="B43185" t="str">
        <f t="shared" si="674"/>
        <v>---0</v>
      </c>
      <c r="E43185">
        <v>0</v>
      </c>
    </row>
    <row r="43186" spans="2:5" ht="13.5" customHeight="1">
      <c r="B43186" t="str">
        <f t="shared" si="674"/>
        <v>---0</v>
      </c>
      <c r="E43186">
        <v>0</v>
      </c>
    </row>
    <row r="43187" spans="2:5" ht="13.5" customHeight="1">
      <c r="B43187" t="str">
        <f t="shared" si="674"/>
        <v>---0</v>
      </c>
      <c r="E43187">
        <v>0</v>
      </c>
    </row>
    <row r="43188" spans="2:5" ht="13.5" customHeight="1">
      <c r="B43188" t="str">
        <f t="shared" si="674"/>
        <v>---0</v>
      </c>
      <c r="E43188">
        <v>0</v>
      </c>
    </row>
    <row r="43189" spans="2:5" ht="13.5" customHeight="1">
      <c r="B43189" t="str">
        <f t="shared" si="674"/>
        <v>---0</v>
      </c>
      <c r="E43189">
        <v>0</v>
      </c>
    </row>
    <row r="43190" spans="2:5" ht="13.5" customHeight="1">
      <c r="B43190" t="str">
        <f t="shared" si="674"/>
        <v>---0</v>
      </c>
      <c r="E43190">
        <v>0</v>
      </c>
    </row>
    <row r="43191" spans="2:5" ht="13.5" customHeight="1">
      <c r="B43191" t="str">
        <f t="shared" si="674"/>
        <v>---0</v>
      </c>
      <c r="E43191">
        <v>0</v>
      </c>
    </row>
    <row r="43192" spans="2:5" ht="13.5" customHeight="1">
      <c r="B43192" t="str">
        <f t="shared" si="674"/>
        <v>---0</v>
      </c>
      <c r="E43192">
        <v>0</v>
      </c>
    </row>
    <row r="43193" spans="2:5" ht="13.5" customHeight="1">
      <c r="B43193" t="str">
        <f t="shared" si="674"/>
        <v>---0</v>
      </c>
      <c r="E43193">
        <v>0</v>
      </c>
    </row>
    <row r="43194" spans="2:5" ht="13.5" customHeight="1">
      <c r="B43194" t="str">
        <f t="shared" si="674"/>
        <v>---0</v>
      </c>
      <c r="E43194">
        <v>0</v>
      </c>
    </row>
    <row r="43195" spans="2:5" ht="13.5" customHeight="1">
      <c r="B43195" t="str">
        <f t="shared" si="674"/>
        <v>---0</v>
      </c>
      <c r="E43195">
        <v>0</v>
      </c>
    </row>
    <row r="43196" spans="2:5" ht="13.5" customHeight="1">
      <c r="B43196" t="str">
        <f t="shared" si="674"/>
        <v>---0</v>
      </c>
      <c r="E43196">
        <v>0</v>
      </c>
    </row>
    <row r="43197" spans="2:5" ht="13.5" customHeight="1">
      <c r="B43197" t="str">
        <f t="shared" si="674"/>
        <v>---0</v>
      </c>
      <c r="E43197">
        <v>0</v>
      </c>
    </row>
    <row r="43198" spans="2:5" ht="13.5" customHeight="1">
      <c r="B43198" t="str">
        <f t="shared" si="674"/>
        <v>---0</v>
      </c>
      <c r="E43198">
        <v>0</v>
      </c>
    </row>
    <row r="43199" spans="2:5" ht="13.5" customHeight="1">
      <c r="B43199" t="str">
        <f t="shared" si="674"/>
        <v>---0</v>
      </c>
      <c r="E43199">
        <v>0</v>
      </c>
    </row>
    <row r="43200" spans="2:5" ht="13.5" customHeight="1">
      <c r="B43200" t="str">
        <f t="shared" si="674"/>
        <v>---0</v>
      </c>
      <c r="E43200">
        <v>0</v>
      </c>
    </row>
    <row r="43201" spans="2:5" ht="13.5" customHeight="1">
      <c r="B43201" t="str">
        <f t="shared" si="674"/>
        <v>---0</v>
      </c>
      <c r="E43201">
        <v>0</v>
      </c>
    </row>
    <row r="43202" spans="2:5" ht="13.5" customHeight="1">
      <c r="B43202" t="str">
        <f t="shared" si="674"/>
        <v>---0</v>
      </c>
      <c r="E43202">
        <v>0</v>
      </c>
    </row>
    <row r="43203" spans="2:5" ht="13.5" customHeight="1">
      <c r="B43203" t="str">
        <f t="shared" ref="B43203:B43266" si="675">A43203&amp;"---"&amp;E43203</f>
        <v>---0</v>
      </c>
      <c r="E43203">
        <v>0</v>
      </c>
    </row>
    <row r="43204" spans="2:5" ht="13.5" customHeight="1">
      <c r="B43204" t="str">
        <f t="shared" si="675"/>
        <v>---0</v>
      </c>
      <c r="E43204">
        <v>0</v>
      </c>
    </row>
    <row r="43205" spans="2:5" ht="13.5" customHeight="1">
      <c r="B43205" t="str">
        <f t="shared" si="675"/>
        <v>---0</v>
      </c>
      <c r="E43205">
        <v>0</v>
      </c>
    </row>
    <row r="43206" spans="2:5" ht="13.5" customHeight="1">
      <c r="B43206" t="str">
        <f t="shared" si="675"/>
        <v>---0</v>
      </c>
      <c r="E43206">
        <v>0</v>
      </c>
    </row>
    <row r="43207" spans="2:5" ht="13.5" customHeight="1">
      <c r="B43207" t="str">
        <f t="shared" si="675"/>
        <v>---0</v>
      </c>
      <c r="E43207">
        <v>0</v>
      </c>
    </row>
    <row r="43208" spans="2:5" ht="13.5" customHeight="1">
      <c r="B43208" t="str">
        <f t="shared" si="675"/>
        <v>---0</v>
      </c>
      <c r="E43208">
        <v>0</v>
      </c>
    </row>
    <row r="43209" spans="2:5" ht="13.5" customHeight="1">
      <c r="B43209" t="str">
        <f t="shared" si="675"/>
        <v>---0</v>
      </c>
      <c r="E43209">
        <v>0</v>
      </c>
    </row>
    <row r="43210" spans="2:5" ht="13.5" customHeight="1">
      <c r="B43210" t="str">
        <f t="shared" si="675"/>
        <v>---0</v>
      </c>
      <c r="E43210">
        <v>0</v>
      </c>
    </row>
    <row r="43211" spans="2:5" ht="13.5" customHeight="1">
      <c r="B43211" t="str">
        <f t="shared" si="675"/>
        <v>---0</v>
      </c>
      <c r="E43211">
        <v>0</v>
      </c>
    </row>
    <row r="43212" spans="2:5" ht="13.5" customHeight="1">
      <c r="B43212" t="str">
        <f t="shared" si="675"/>
        <v>---0</v>
      </c>
      <c r="E43212">
        <v>0</v>
      </c>
    </row>
    <row r="43213" spans="2:5" ht="13.5" customHeight="1">
      <c r="B43213" t="str">
        <f t="shared" si="675"/>
        <v>---0</v>
      </c>
      <c r="E43213">
        <v>0</v>
      </c>
    </row>
    <row r="43214" spans="2:5" ht="13.5" customHeight="1">
      <c r="B43214" t="str">
        <f t="shared" si="675"/>
        <v>---0</v>
      </c>
      <c r="E43214">
        <v>0</v>
      </c>
    </row>
    <row r="43215" spans="2:5" ht="13.5" customHeight="1">
      <c r="B43215" t="str">
        <f t="shared" si="675"/>
        <v>---0</v>
      </c>
      <c r="E43215">
        <v>0</v>
      </c>
    </row>
    <row r="43216" spans="2:5" ht="13.5" customHeight="1">
      <c r="B43216" t="str">
        <f t="shared" si="675"/>
        <v>---0</v>
      </c>
      <c r="E43216">
        <v>0</v>
      </c>
    </row>
    <row r="43217" spans="2:5" ht="13.5" customHeight="1">
      <c r="B43217" t="str">
        <f t="shared" si="675"/>
        <v>---0</v>
      </c>
      <c r="E43217">
        <v>0</v>
      </c>
    </row>
    <row r="43218" spans="2:5" ht="13.5" customHeight="1">
      <c r="B43218" t="str">
        <f t="shared" si="675"/>
        <v>---0</v>
      </c>
      <c r="E43218">
        <v>0</v>
      </c>
    </row>
    <row r="43219" spans="2:5" ht="13.5" customHeight="1">
      <c r="B43219" t="str">
        <f t="shared" si="675"/>
        <v>---0</v>
      </c>
      <c r="E43219">
        <v>0</v>
      </c>
    </row>
    <row r="43220" spans="2:5" ht="13.5" customHeight="1">
      <c r="B43220" t="str">
        <f t="shared" si="675"/>
        <v>---0</v>
      </c>
      <c r="E43220">
        <v>0</v>
      </c>
    </row>
    <row r="43221" spans="2:5">
      <c r="B43221" t="str">
        <f t="shared" si="675"/>
        <v>---0</v>
      </c>
      <c r="E43221">
        <v>0</v>
      </c>
    </row>
    <row r="43222" spans="2:5" ht="13.5" customHeight="1">
      <c r="B43222" t="str">
        <f t="shared" si="675"/>
        <v>---0</v>
      </c>
      <c r="E43222">
        <v>0</v>
      </c>
    </row>
    <row r="43223" spans="2:5" ht="13.5" customHeight="1">
      <c r="B43223" t="str">
        <f t="shared" si="675"/>
        <v>---0</v>
      </c>
      <c r="E43223">
        <v>0</v>
      </c>
    </row>
    <row r="43224" spans="2:5" ht="13.5" customHeight="1">
      <c r="B43224" t="str">
        <f t="shared" si="675"/>
        <v>---0</v>
      </c>
      <c r="E43224">
        <v>0</v>
      </c>
    </row>
    <row r="43225" spans="2:5" ht="13.5" customHeight="1">
      <c r="B43225" t="str">
        <f t="shared" si="675"/>
        <v>---0</v>
      </c>
      <c r="E43225">
        <v>0</v>
      </c>
    </row>
    <row r="43226" spans="2:5" ht="13.5" customHeight="1">
      <c r="B43226" t="str">
        <f t="shared" si="675"/>
        <v>---0</v>
      </c>
      <c r="E43226">
        <v>0</v>
      </c>
    </row>
    <row r="43227" spans="2:5" ht="13.5" customHeight="1">
      <c r="B43227" t="str">
        <f t="shared" si="675"/>
        <v>---0</v>
      </c>
      <c r="E43227">
        <v>0</v>
      </c>
    </row>
    <row r="43228" spans="2:5" ht="13.5" customHeight="1">
      <c r="B43228" t="str">
        <f t="shared" si="675"/>
        <v>---0</v>
      </c>
      <c r="E43228">
        <v>0</v>
      </c>
    </row>
    <row r="43229" spans="2:5" ht="13.5" customHeight="1">
      <c r="B43229" t="str">
        <f t="shared" si="675"/>
        <v>---0</v>
      </c>
      <c r="E43229">
        <v>0</v>
      </c>
    </row>
    <row r="43230" spans="2:5" ht="13.5" customHeight="1">
      <c r="B43230" t="str">
        <f t="shared" si="675"/>
        <v>---0</v>
      </c>
      <c r="E43230">
        <v>0</v>
      </c>
    </row>
    <row r="43231" spans="2:5" ht="13.5" customHeight="1">
      <c r="B43231" t="str">
        <f t="shared" si="675"/>
        <v>---0</v>
      </c>
      <c r="E43231">
        <v>0</v>
      </c>
    </row>
    <row r="43232" spans="2:5" ht="13.5" customHeight="1">
      <c r="B43232" t="str">
        <f t="shared" si="675"/>
        <v>---0</v>
      </c>
      <c r="E43232">
        <v>0</v>
      </c>
    </row>
    <row r="43233" spans="2:5" ht="13.5" customHeight="1">
      <c r="B43233" t="str">
        <f t="shared" si="675"/>
        <v>---0</v>
      </c>
      <c r="E43233">
        <v>0</v>
      </c>
    </row>
    <row r="43234" spans="2:5" ht="13.5" customHeight="1">
      <c r="B43234" t="str">
        <f t="shared" si="675"/>
        <v>---0</v>
      </c>
      <c r="E43234">
        <v>0</v>
      </c>
    </row>
    <row r="43235" spans="2:5" ht="13.5" customHeight="1">
      <c r="B43235" t="str">
        <f t="shared" si="675"/>
        <v>---0</v>
      </c>
      <c r="E43235">
        <v>0</v>
      </c>
    </row>
    <row r="43236" spans="2:5" ht="13.5" customHeight="1">
      <c r="B43236" t="str">
        <f t="shared" si="675"/>
        <v>---0</v>
      </c>
      <c r="E43236">
        <v>0</v>
      </c>
    </row>
    <row r="43237" spans="2:5" ht="13.5" customHeight="1">
      <c r="B43237" t="str">
        <f t="shared" si="675"/>
        <v>---0</v>
      </c>
      <c r="E43237">
        <v>0</v>
      </c>
    </row>
    <row r="43238" spans="2:5" ht="13.5" customHeight="1">
      <c r="B43238" t="str">
        <f t="shared" si="675"/>
        <v>---0</v>
      </c>
      <c r="E43238">
        <v>0</v>
      </c>
    </row>
    <row r="43239" spans="2:5" ht="13.5" customHeight="1">
      <c r="B43239" t="str">
        <f t="shared" si="675"/>
        <v>---0</v>
      </c>
      <c r="E43239">
        <v>0</v>
      </c>
    </row>
    <row r="43240" spans="2:5" ht="13.5" customHeight="1">
      <c r="B43240" t="str">
        <f t="shared" si="675"/>
        <v>---0</v>
      </c>
      <c r="E43240">
        <v>0</v>
      </c>
    </row>
    <row r="43241" spans="2:5" ht="13.5" customHeight="1">
      <c r="B43241" t="str">
        <f t="shared" si="675"/>
        <v>---0</v>
      </c>
      <c r="E43241">
        <v>0</v>
      </c>
    </row>
    <row r="43242" spans="2:5" ht="13.5" customHeight="1">
      <c r="B43242" t="str">
        <f t="shared" si="675"/>
        <v>---0</v>
      </c>
      <c r="E43242">
        <v>0</v>
      </c>
    </row>
    <row r="43243" spans="2:5" ht="13.5" customHeight="1">
      <c r="B43243" t="str">
        <f t="shared" si="675"/>
        <v>---0</v>
      </c>
      <c r="E43243">
        <v>0</v>
      </c>
    </row>
    <row r="43244" spans="2:5" ht="13.5" customHeight="1">
      <c r="B43244" t="str">
        <f t="shared" si="675"/>
        <v>---0</v>
      </c>
      <c r="E43244">
        <v>0</v>
      </c>
    </row>
    <row r="43245" spans="2:5" ht="13.5" customHeight="1">
      <c r="B43245" t="str">
        <f t="shared" si="675"/>
        <v>---0</v>
      </c>
      <c r="E43245">
        <v>0</v>
      </c>
    </row>
    <row r="43246" spans="2:5" ht="13.5" customHeight="1">
      <c r="B43246" t="str">
        <f t="shared" si="675"/>
        <v>---0</v>
      </c>
      <c r="E43246">
        <v>0</v>
      </c>
    </row>
    <row r="43247" spans="2:5" ht="13.5" customHeight="1">
      <c r="B43247" t="str">
        <f t="shared" si="675"/>
        <v>---0</v>
      </c>
      <c r="E43247">
        <v>0</v>
      </c>
    </row>
    <row r="43248" spans="2:5" ht="13.5" customHeight="1">
      <c r="B43248" t="str">
        <f t="shared" si="675"/>
        <v>---0</v>
      </c>
      <c r="E43248">
        <v>0</v>
      </c>
    </row>
    <row r="43249" spans="2:5" ht="13.5" customHeight="1">
      <c r="B43249" t="str">
        <f t="shared" si="675"/>
        <v>---0</v>
      </c>
      <c r="E43249">
        <v>0</v>
      </c>
    </row>
    <row r="43250" spans="2:5" ht="13.5" customHeight="1">
      <c r="B43250" t="str">
        <f t="shared" si="675"/>
        <v>---0</v>
      </c>
      <c r="E43250">
        <v>0</v>
      </c>
    </row>
    <row r="43251" spans="2:5" ht="13.5" customHeight="1">
      <c r="B43251" t="str">
        <f t="shared" si="675"/>
        <v>---0</v>
      </c>
      <c r="E43251">
        <v>0</v>
      </c>
    </row>
    <row r="43252" spans="2:5" ht="13.5" customHeight="1">
      <c r="B43252" t="str">
        <f t="shared" si="675"/>
        <v>---0</v>
      </c>
      <c r="E43252">
        <v>0</v>
      </c>
    </row>
    <row r="43253" spans="2:5" ht="13.5" customHeight="1">
      <c r="B43253" t="str">
        <f t="shared" si="675"/>
        <v>---0</v>
      </c>
      <c r="E43253">
        <v>0</v>
      </c>
    </row>
    <row r="43254" spans="2:5" ht="13.5" customHeight="1">
      <c r="B43254" t="str">
        <f t="shared" si="675"/>
        <v>---0</v>
      </c>
      <c r="E43254">
        <v>0</v>
      </c>
    </row>
    <row r="43255" spans="2:5" ht="13.5" customHeight="1">
      <c r="B43255" t="str">
        <f t="shared" si="675"/>
        <v>---0</v>
      </c>
      <c r="E43255">
        <v>0</v>
      </c>
    </row>
    <row r="43256" spans="2:5" ht="13.5" customHeight="1">
      <c r="B43256" t="str">
        <f t="shared" si="675"/>
        <v>---0</v>
      </c>
      <c r="E43256">
        <v>0</v>
      </c>
    </row>
    <row r="43257" spans="2:5" ht="13.5" customHeight="1">
      <c r="B43257" t="str">
        <f t="shared" si="675"/>
        <v>---0</v>
      </c>
      <c r="E43257">
        <v>0</v>
      </c>
    </row>
    <row r="43258" spans="2:5" ht="13.5" customHeight="1">
      <c r="B43258" t="str">
        <f t="shared" si="675"/>
        <v>---0</v>
      </c>
      <c r="E43258">
        <v>0</v>
      </c>
    </row>
    <row r="43259" spans="2:5" ht="13.5" customHeight="1">
      <c r="B43259" t="str">
        <f t="shared" si="675"/>
        <v>---0</v>
      </c>
      <c r="E43259">
        <v>0</v>
      </c>
    </row>
    <row r="43260" spans="2:5" ht="13.5" customHeight="1">
      <c r="B43260" t="str">
        <f t="shared" si="675"/>
        <v>---0</v>
      </c>
      <c r="E43260">
        <v>0</v>
      </c>
    </row>
    <row r="43261" spans="2:5" ht="13.5" customHeight="1">
      <c r="B43261" t="str">
        <f t="shared" si="675"/>
        <v>---0</v>
      </c>
      <c r="E43261">
        <v>0</v>
      </c>
    </row>
    <row r="43262" spans="2:5" ht="13.5" customHeight="1">
      <c r="B43262" t="str">
        <f t="shared" si="675"/>
        <v>---0</v>
      </c>
      <c r="E43262">
        <v>0</v>
      </c>
    </row>
    <row r="43263" spans="2:5" ht="13.5" customHeight="1">
      <c r="B43263" t="str">
        <f t="shared" si="675"/>
        <v>---0</v>
      </c>
      <c r="E43263">
        <v>0</v>
      </c>
    </row>
    <row r="43264" spans="2:5">
      <c r="B43264" t="str">
        <f t="shared" si="675"/>
        <v>---0</v>
      </c>
      <c r="E43264">
        <v>0</v>
      </c>
    </row>
    <row r="43265" spans="2:5" ht="13.5" customHeight="1">
      <c r="B43265" t="str">
        <f t="shared" si="675"/>
        <v>---0</v>
      </c>
      <c r="E43265">
        <v>0</v>
      </c>
    </row>
    <row r="43266" spans="2:5" ht="13.5" customHeight="1">
      <c r="B43266" t="str">
        <f t="shared" si="675"/>
        <v>---0</v>
      </c>
      <c r="E43266">
        <v>0</v>
      </c>
    </row>
    <row r="43267" spans="2:5" ht="13.5" customHeight="1">
      <c r="B43267" t="str">
        <f t="shared" ref="B43267:B43330" si="676">A43267&amp;"---"&amp;E43267</f>
        <v>---0</v>
      </c>
      <c r="E43267">
        <v>0</v>
      </c>
    </row>
    <row r="43268" spans="2:5" ht="13.5" customHeight="1">
      <c r="B43268" t="str">
        <f t="shared" si="676"/>
        <v>---0</v>
      </c>
      <c r="E43268">
        <v>0</v>
      </c>
    </row>
    <row r="43269" spans="2:5" ht="13.5" customHeight="1">
      <c r="B43269" t="str">
        <f t="shared" si="676"/>
        <v>---0</v>
      </c>
      <c r="E43269">
        <v>0</v>
      </c>
    </row>
    <row r="43270" spans="2:5" ht="13.5" customHeight="1">
      <c r="B43270" t="str">
        <f t="shared" si="676"/>
        <v>---0</v>
      </c>
      <c r="E43270">
        <v>0</v>
      </c>
    </row>
    <row r="43271" spans="2:5" ht="13.5" customHeight="1">
      <c r="B43271" t="str">
        <f t="shared" si="676"/>
        <v>---0</v>
      </c>
      <c r="E43271">
        <v>0</v>
      </c>
    </row>
    <row r="43272" spans="2:5" ht="13.5" customHeight="1">
      <c r="B43272" t="str">
        <f t="shared" si="676"/>
        <v>---0</v>
      </c>
      <c r="E43272">
        <v>0</v>
      </c>
    </row>
    <row r="43273" spans="2:5" ht="13.5" customHeight="1">
      <c r="B43273" t="str">
        <f t="shared" si="676"/>
        <v>---0</v>
      </c>
      <c r="E43273">
        <v>0</v>
      </c>
    </row>
    <row r="43274" spans="2:5" ht="13.5" customHeight="1">
      <c r="B43274" t="str">
        <f t="shared" si="676"/>
        <v>---0</v>
      </c>
      <c r="E43274">
        <v>0</v>
      </c>
    </row>
    <row r="43275" spans="2:5" ht="13.5" customHeight="1">
      <c r="B43275" t="str">
        <f t="shared" si="676"/>
        <v>---0</v>
      </c>
      <c r="E43275">
        <v>0</v>
      </c>
    </row>
    <row r="43276" spans="2:5" ht="13.5" customHeight="1">
      <c r="B43276" t="str">
        <f t="shared" si="676"/>
        <v>---0</v>
      </c>
      <c r="E43276">
        <v>0</v>
      </c>
    </row>
    <row r="43277" spans="2:5" ht="13.5" customHeight="1">
      <c r="B43277" t="str">
        <f t="shared" si="676"/>
        <v>---0</v>
      </c>
      <c r="E43277">
        <v>0</v>
      </c>
    </row>
    <row r="43278" spans="2:5" ht="13.5" customHeight="1">
      <c r="B43278" t="str">
        <f t="shared" si="676"/>
        <v>---0</v>
      </c>
      <c r="E43278">
        <v>0</v>
      </c>
    </row>
    <row r="43279" spans="2:5" ht="13.5" customHeight="1">
      <c r="B43279" t="str">
        <f t="shared" si="676"/>
        <v>---0</v>
      </c>
      <c r="E43279">
        <v>0</v>
      </c>
    </row>
    <row r="43280" spans="2:5" ht="13.5" customHeight="1">
      <c r="B43280" t="str">
        <f t="shared" si="676"/>
        <v>---0</v>
      </c>
      <c r="E43280">
        <v>0</v>
      </c>
    </row>
    <row r="43281" spans="2:5" ht="13.5" customHeight="1">
      <c r="B43281" t="str">
        <f t="shared" si="676"/>
        <v>---0</v>
      </c>
      <c r="E43281">
        <v>0</v>
      </c>
    </row>
    <row r="43282" spans="2:5" ht="13.5" customHeight="1">
      <c r="B43282" t="str">
        <f t="shared" si="676"/>
        <v>---0</v>
      </c>
      <c r="E43282">
        <v>0</v>
      </c>
    </row>
    <row r="43283" spans="2:5" ht="13.5" customHeight="1">
      <c r="B43283" t="str">
        <f t="shared" si="676"/>
        <v>---0</v>
      </c>
      <c r="E43283">
        <v>0</v>
      </c>
    </row>
    <row r="43284" spans="2:5" ht="13.5" customHeight="1">
      <c r="B43284" t="str">
        <f t="shared" si="676"/>
        <v>---0</v>
      </c>
      <c r="E43284">
        <v>0</v>
      </c>
    </row>
    <row r="43285" spans="2:5" ht="13.5" customHeight="1">
      <c r="B43285" t="str">
        <f t="shared" si="676"/>
        <v>---0</v>
      </c>
      <c r="E43285">
        <v>0</v>
      </c>
    </row>
    <row r="43286" spans="2:5" ht="13.5" customHeight="1">
      <c r="B43286" t="str">
        <f t="shared" si="676"/>
        <v>---0</v>
      </c>
      <c r="E43286">
        <v>0</v>
      </c>
    </row>
    <row r="43287" spans="2:5" ht="13.5" customHeight="1">
      <c r="B43287" t="str">
        <f t="shared" si="676"/>
        <v>---0</v>
      </c>
      <c r="E43287">
        <v>0</v>
      </c>
    </row>
    <row r="43288" spans="2:5" ht="13.5" customHeight="1">
      <c r="B43288" t="str">
        <f t="shared" si="676"/>
        <v>---0</v>
      </c>
      <c r="E43288">
        <v>0</v>
      </c>
    </row>
    <row r="43289" spans="2:5" ht="13.5" customHeight="1">
      <c r="B43289" t="str">
        <f t="shared" si="676"/>
        <v>---0</v>
      </c>
      <c r="E43289">
        <v>0</v>
      </c>
    </row>
    <row r="43290" spans="2:5" ht="13.5" customHeight="1">
      <c r="B43290" t="str">
        <f t="shared" si="676"/>
        <v>---0</v>
      </c>
      <c r="E43290">
        <v>0</v>
      </c>
    </row>
    <row r="43291" spans="2:5" ht="13.5" customHeight="1">
      <c r="B43291" t="str">
        <f t="shared" si="676"/>
        <v>---0</v>
      </c>
      <c r="E43291">
        <v>0</v>
      </c>
    </row>
    <row r="43292" spans="2:5" ht="13.5" customHeight="1">
      <c r="B43292" t="str">
        <f t="shared" si="676"/>
        <v>---0</v>
      </c>
      <c r="E43292">
        <v>0</v>
      </c>
    </row>
    <row r="43293" spans="2:5" ht="13.5" customHeight="1">
      <c r="B43293" t="str">
        <f t="shared" si="676"/>
        <v>---0</v>
      </c>
      <c r="E43293">
        <v>0</v>
      </c>
    </row>
    <row r="43294" spans="2:5" ht="13.5" customHeight="1">
      <c r="B43294" t="str">
        <f t="shared" si="676"/>
        <v>---0</v>
      </c>
      <c r="E43294">
        <v>0</v>
      </c>
    </row>
    <row r="43295" spans="2:5" ht="13.5" customHeight="1">
      <c r="B43295" t="str">
        <f t="shared" si="676"/>
        <v>---0</v>
      </c>
      <c r="E43295">
        <v>0</v>
      </c>
    </row>
    <row r="43296" spans="2:5" ht="13.5" customHeight="1">
      <c r="B43296" t="str">
        <f t="shared" si="676"/>
        <v>---0</v>
      </c>
      <c r="E43296">
        <v>0</v>
      </c>
    </row>
    <row r="43297" spans="2:5" ht="13.5" customHeight="1">
      <c r="B43297" t="str">
        <f t="shared" si="676"/>
        <v>---0</v>
      </c>
      <c r="E43297">
        <v>0</v>
      </c>
    </row>
    <row r="43298" spans="2:5" ht="13.5" customHeight="1">
      <c r="B43298" t="str">
        <f t="shared" si="676"/>
        <v>---0</v>
      </c>
      <c r="E43298">
        <v>0</v>
      </c>
    </row>
    <row r="43299" spans="2:5" ht="13.5" customHeight="1">
      <c r="B43299" t="str">
        <f t="shared" si="676"/>
        <v>---0</v>
      </c>
      <c r="E43299">
        <v>0</v>
      </c>
    </row>
    <row r="43300" spans="2:5" ht="13.5" customHeight="1">
      <c r="B43300" t="str">
        <f t="shared" si="676"/>
        <v>---0</v>
      </c>
      <c r="E43300">
        <v>0</v>
      </c>
    </row>
    <row r="43301" spans="2:5" ht="13.5" customHeight="1">
      <c r="B43301" t="str">
        <f t="shared" si="676"/>
        <v>---0</v>
      </c>
      <c r="E43301">
        <v>0</v>
      </c>
    </row>
    <row r="43302" spans="2:5" ht="13.5" customHeight="1">
      <c r="B43302" t="str">
        <f t="shared" si="676"/>
        <v>---0</v>
      </c>
      <c r="E43302">
        <v>0</v>
      </c>
    </row>
    <row r="43303" spans="2:5" ht="13.5" customHeight="1">
      <c r="B43303" t="str">
        <f t="shared" si="676"/>
        <v>---0</v>
      </c>
      <c r="E43303">
        <v>0</v>
      </c>
    </row>
    <row r="43304" spans="2:5" ht="13.5" customHeight="1">
      <c r="B43304" t="str">
        <f t="shared" si="676"/>
        <v>---0</v>
      </c>
      <c r="E43304">
        <v>0</v>
      </c>
    </row>
    <row r="43305" spans="2:5" ht="13.5" customHeight="1">
      <c r="B43305" t="str">
        <f t="shared" si="676"/>
        <v>---0</v>
      </c>
      <c r="E43305">
        <v>0</v>
      </c>
    </row>
    <row r="43306" spans="2:5" ht="13.5" customHeight="1">
      <c r="B43306" t="str">
        <f t="shared" si="676"/>
        <v>---0</v>
      </c>
      <c r="E43306">
        <v>0</v>
      </c>
    </row>
    <row r="43307" spans="2:5" ht="13.5" customHeight="1">
      <c r="B43307" t="str">
        <f t="shared" si="676"/>
        <v>---0</v>
      </c>
      <c r="E43307">
        <v>0</v>
      </c>
    </row>
    <row r="43308" spans="2:5" ht="13.5" customHeight="1">
      <c r="B43308" t="str">
        <f t="shared" si="676"/>
        <v>---0</v>
      </c>
      <c r="E43308">
        <v>0</v>
      </c>
    </row>
    <row r="43309" spans="2:5" ht="13.5" customHeight="1">
      <c r="B43309" t="str">
        <f t="shared" si="676"/>
        <v>---0</v>
      </c>
      <c r="E43309">
        <v>0</v>
      </c>
    </row>
    <row r="43310" spans="2:5" ht="13.5" customHeight="1">
      <c r="B43310" t="str">
        <f t="shared" si="676"/>
        <v>---0</v>
      </c>
      <c r="E43310">
        <v>0</v>
      </c>
    </row>
    <row r="43311" spans="2:5" ht="13.5" customHeight="1">
      <c r="B43311" t="str">
        <f t="shared" si="676"/>
        <v>---0</v>
      </c>
      <c r="E43311">
        <v>0</v>
      </c>
    </row>
    <row r="43312" spans="2:5" ht="13.5" customHeight="1">
      <c r="B43312" t="str">
        <f t="shared" si="676"/>
        <v>---0</v>
      </c>
      <c r="E43312">
        <v>0</v>
      </c>
    </row>
    <row r="43313" spans="2:5" ht="13.5" customHeight="1">
      <c r="B43313" t="str">
        <f t="shared" si="676"/>
        <v>---0</v>
      </c>
      <c r="E43313">
        <v>0</v>
      </c>
    </row>
    <row r="43314" spans="2:5" ht="13.5" customHeight="1">
      <c r="B43314" t="str">
        <f t="shared" si="676"/>
        <v>---0</v>
      </c>
      <c r="E43314">
        <v>0</v>
      </c>
    </row>
    <row r="43315" spans="2:5" ht="13.5" customHeight="1">
      <c r="B43315" t="str">
        <f t="shared" si="676"/>
        <v>---0</v>
      </c>
      <c r="E43315">
        <v>0</v>
      </c>
    </row>
    <row r="43316" spans="2:5" ht="13.5" customHeight="1">
      <c r="B43316" t="str">
        <f t="shared" si="676"/>
        <v>---0</v>
      </c>
      <c r="E43316">
        <v>0</v>
      </c>
    </row>
    <row r="43317" spans="2:5" ht="13.5" customHeight="1">
      <c r="B43317" t="str">
        <f t="shared" si="676"/>
        <v>---0</v>
      </c>
      <c r="E43317">
        <v>0</v>
      </c>
    </row>
    <row r="43318" spans="2:5" ht="13.5" customHeight="1">
      <c r="B43318" t="str">
        <f t="shared" si="676"/>
        <v>---0</v>
      </c>
      <c r="E43318">
        <v>0</v>
      </c>
    </row>
    <row r="43319" spans="2:5" ht="13.5" customHeight="1">
      <c r="B43319" t="str">
        <f t="shared" si="676"/>
        <v>---0</v>
      </c>
      <c r="E43319">
        <v>0</v>
      </c>
    </row>
    <row r="43320" spans="2:5" ht="13.5" customHeight="1">
      <c r="B43320" t="str">
        <f t="shared" si="676"/>
        <v>---0</v>
      </c>
      <c r="E43320">
        <v>0</v>
      </c>
    </row>
    <row r="43321" spans="2:5" ht="13.5" customHeight="1">
      <c r="B43321" t="str">
        <f t="shared" si="676"/>
        <v>---0</v>
      </c>
      <c r="E43321">
        <v>0</v>
      </c>
    </row>
    <row r="43322" spans="2:5" ht="13.5" customHeight="1">
      <c r="B43322" t="str">
        <f t="shared" si="676"/>
        <v>---0</v>
      </c>
      <c r="E43322">
        <v>0</v>
      </c>
    </row>
    <row r="43323" spans="2:5" ht="13.5" customHeight="1">
      <c r="B43323" t="str">
        <f t="shared" si="676"/>
        <v>---0</v>
      </c>
      <c r="E43323">
        <v>0</v>
      </c>
    </row>
    <row r="43324" spans="2:5" ht="13.5" customHeight="1">
      <c r="B43324" t="str">
        <f t="shared" si="676"/>
        <v>---0</v>
      </c>
      <c r="E43324">
        <v>0</v>
      </c>
    </row>
    <row r="43325" spans="2:5">
      <c r="B43325" t="str">
        <f t="shared" si="676"/>
        <v>---0</v>
      </c>
      <c r="E43325">
        <v>0</v>
      </c>
    </row>
    <row r="43326" spans="2:5" ht="13.5" customHeight="1">
      <c r="B43326" t="str">
        <f t="shared" si="676"/>
        <v>---0</v>
      </c>
      <c r="E43326">
        <v>0</v>
      </c>
    </row>
    <row r="43327" spans="2:5" ht="13.5" customHeight="1">
      <c r="B43327" t="str">
        <f t="shared" si="676"/>
        <v>---0</v>
      </c>
      <c r="E43327">
        <v>0</v>
      </c>
    </row>
    <row r="43328" spans="2:5" ht="13.5" customHeight="1">
      <c r="B43328" t="str">
        <f t="shared" si="676"/>
        <v>---0</v>
      </c>
      <c r="E43328">
        <v>0</v>
      </c>
    </row>
    <row r="43329" spans="2:5" ht="13.5" customHeight="1">
      <c r="B43329" t="str">
        <f t="shared" si="676"/>
        <v>---0</v>
      </c>
      <c r="E43329">
        <v>0</v>
      </c>
    </row>
    <row r="43330" spans="2:5" ht="13.5" customHeight="1">
      <c r="B43330" t="str">
        <f t="shared" si="676"/>
        <v>---0</v>
      </c>
      <c r="E43330">
        <v>0</v>
      </c>
    </row>
    <row r="43331" spans="2:5" ht="13.5" customHeight="1">
      <c r="B43331" t="str">
        <f t="shared" ref="B43331:B43394" si="677">A43331&amp;"---"&amp;E43331</f>
        <v>---0</v>
      </c>
      <c r="E43331">
        <v>0</v>
      </c>
    </row>
    <row r="43332" spans="2:5" ht="13.5" customHeight="1">
      <c r="B43332" t="str">
        <f t="shared" si="677"/>
        <v>---0</v>
      </c>
      <c r="E43332">
        <v>0</v>
      </c>
    </row>
    <row r="43333" spans="2:5" ht="13.5" customHeight="1">
      <c r="B43333" t="str">
        <f t="shared" si="677"/>
        <v>---0</v>
      </c>
      <c r="E43333">
        <v>0</v>
      </c>
    </row>
    <row r="43334" spans="2:5" ht="13.5" customHeight="1">
      <c r="B43334" t="str">
        <f t="shared" si="677"/>
        <v>---0</v>
      </c>
      <c r="E43334">
        <v>0</v>
      </c>
    </row>
    <row r="43335" spans="2:5" ht="13.5" customHeight="1">
      <c r="B43335" t="str">
        <f t="shared" si="677"/>
        <v>---0</v>
      </c>
      <c r="E43335">
        <v>0</v>
      </c>
    </row>
    <row r="43336" spans="2:5" ht="13.5" customHeight="1">
      <c r="B43336" t="str">
        <f t="shared" si="677"/>
        <v>---0</v>
      </c>
      <c r="E43336">
        <v>0</v>
      </c>
    </row>
    <row r="43337" spans="2:5" ht="13.5" customHeight="1">
      <c r="B43337" t="str">
        <f t="shared" si="677"/>
        <v>---0</v>
      </c>
      <c r="E43337">
        <v>0</v>
      </c>
    </row>
    <row r="43338" spans="2:5" ht="13.5" customHeight="1">
      <c r="B43338" t="str">
        <f t="shared" si="677"/>
        <v>---0</v>
      </c>
      <c r="E43338">
        <v>0</v>
      </c>
    </row>
    <row r="43339" spans="2:5" ht="13.5" customHeight="1">
      <c r="B43339" t="str">
        <f t="shared" si="677"/>
        <v>---0</v>
      </c>
      <c r="E43339">
        <v>0</v>
      </c>
    </row>
    <row r="43340" spans="2:5" ht="13.5" customHeight="1">
      <c r="B43340" t="str">
        <f t="shared" si="677"/>
        <v>---0</v>
      </c>
      <c r="E43340">
        <v>0</v>
      </c>
    </row>
    <row r="43341" spans="2:5" ht="13.5" customHeight="1">
      <c r="B43341" t="str">
        <f t="shared" si="677"/>
        <v>---0</v>
      </c>
      <c r="E43341">
        <v>0</v>
      </c>
    </row>
    <row r="43342" spans="2:5" ht="13.5" customHeight="1">
      <c r="B43342" t="str">
        <f t="shared" si="677"/>
        <v>---0</v>
      </c>
      <c r="E43342">
        <v>0</v>
      </c>
    </row>
    <row r="43343" spans="2:5" ht="13.5" customHeight="1">
      <c r="B43343" t="str">
        <f t="shared" si="677"/>
        <v>---0</v>
      </c>
      <c r="E43343">
        <v>0</v>
      </c>
    </row>
    <row r="43344" spans="2:5" ht="13.5" customHeight="1">
      <c r="B43344" t="str">
        <f t="shared" si="677"/>
        <v>---0</v>
      </c>
      <c r="E43344">
        <v>0</v>
      </c>
    </row>
    <row r="43345" spans="2:5" ht="13.5" customHeight="1">
      <c r="B43345" t="str">
        <f t="shared" si="677"/>
        <v>---0</v>
      </c>
      <c r="E43345">
        <v>0</v>
      </c>
    </row>
    <row r="43346" spans="2:5" ht="13.5" customHeight="1">
      <c r="B43346" t="str">
        <f t="shared" si="677"/>
        <v>---0</v>
      </c>
      <c r="E43346">
        <v>0</v>
      </c>
    </row>
    <row r="43347" spans="2:5" ht="13.5" customHeight="1">
      <c r="B43347" t="str">
        <f t="shared" si="677"/>
        <v>---0</v>
      </c>
      <c r="E43347">
        <v>0</v>
      </c>
    </row>
    <row r="43348" spans="2:5" ht="13.5" customHeight="1">
      <c r="B43348" t="str">
        <f t="shared" si="677"/>
        <v>---0</v>
      </c>
      <c r="E43348">
        <v>0</v>
      </c>
    </row>
    <row r="43349" spans="2:5" ht="13.5" customHeight="1">
      <c r="B43349" t="str">
        <f t="shared" si="677"/>
        <v>---0</v>
      </c>
      <c r="E43349">
        <v>0</v>
      </c>
    </row>
    <row r="43350" spans="2:5" ht="13.5" customHeight="1">
      <c r="B43350" t="str">
        <f t="shared" si="677"/>
        <v>---0</v>
      </c>
      <c r="E43350">
        <v>0</v>
      </c>
    </row>
    <row r="43351" spans="2:5" ht="13.5" customHeight="1">
      <c r="B43351" t="str">
        <f t="shared" si="677"/>
        <v>---0</v>
      </c>
      <c r="E43351">
        <v>0</v>
      </c>
    </row>
    <row r="43352" spans="2:5" ht="13.5" customHeight="1">
      <c r="B43352" t="str">
        <f t="shared" si="677"/>
        <v>---0</v>
      </c>
      <c r="E43352">
        <v>0</v>
      </c>
    </row>
    <row r="43353" spans="2:5" ht="13.5" customHeight="1">
      <c r="B43353" t="str">
        <f t="shared" si="677"/>
        <v>---0</v>
      </c>
      <c r="E43353">
        <v>0</v>
      </c>
    </row>
    <row r="43354" spans="2:5" ht="13.5" customHeight="1">
      <c r="B43354" t="str">
        <f t="shared" si="677"/>
        <v>---0</v>
      </c>
      <c r="E43354">
        <v>0</v>
      </c>
    </row>
    <row r="43355" spans="2:5" ht="13.5" customHeight="1">
      <c r="B43355" t="str">
        <f t="shared" si="677"/>
        <v>---0</v>
      </c>
      <c r="E43355">
        <v>0</v>
      </c>
    </row>
    <row r="43356" spans="2:5" ht="13.5" customHeight="1">
      <c r="B43356" t="str">
        <f t="shared" si="677"/>
        <v>---0</v>
      </c>
      <c r="E43356">
        <v>0</v>
      </c>
    </row>
    <row r="43357" spans="2:5" ht="13.5" customHeight="1">
      <c r="B43357" t="str">
        <f t="shared" si="677"/>
        <v>---0</v>
      </c>
      <c r="E43357">
        <v>0</v>
      </c>
    </row>
    <row r="43358" spans="2:5" ht="13.5" customHeight="1">
      <c r="B43358" t="str">
        <f t="shared" si="677"/>
        <v>---0</v>
      </c>
      <c r="E43358">
        <v>0</v>
      </c>
    </row>
    <row r="43359" spans="2:5" ht="13.5" customHeight="1">
      <c r="B43359" t="str">
        <f t="shared" si="677"/>
        <v>---0</v>
      </c>
      <c r="E43359">
        <v>0</v>
      </c>
    </row>
    <row r="43360" spans="2:5" ht="13.5" customHeight="1">
      <c r="B43360" t="str">
        <f t="shared" si="677"/>
        <v>---0</v>
      </c>
      <c r="E43360">
        <v>0</v>
      </c>
    </row>
    <row r="43361" spans="2:5" ht="13.5" customHeight="1">
      <c r="B43361" t="str">
        <f t="shared" si="677"/>
        <v>---0</v>
      </c>
      <c r="E43361">
        <v>0</v>
      </c>
    </row>
    <row r="43362" spans="2:5" ht="13.5" customHeight="1">
      <c r="B43362" t="str">
        <f t="shared" si="677"/>
        <v>---0</v>
      </c>
      <c r="E43362">
        <v>0</v>
      </c>
    </row>
    <row r="43363" spans="2:5" ht="13.5" customHeight="1">
      <c r="B43363" t="str">
        <f t="shared" si="677"/>
        <v>---0</v>
      </c>
      <c r="E43363">
        <v>0</v>
      </c>
    </row>
    <row r="43364" spans="2:5" ht="13.5" customHeight="1">
      <c r="B43364" t="str">
        <f t="shared" si="677"/>
        <v>---0</v>
      </c>
      <c r="E43364">
        <v>0</v>
      </c>
    </row>
    <row r="43365" spans="2:5" ht="13.5" customHeight="1">
      <c r="B43365" t="str">
        <f t="shared" si="677"/>
        <v>---0</v>
      </c>
      <c r="E43365">
        <v>0</v>
      </c>
    </row>
    <row r="43366" spans="2:5" ht="13.5" customHeight="1">
      <c r="B43366" t="str">
        <f t="shared" si="677"/>
        <v>---0</v>
      </c>
      <c r="E43366">
        <v>0</v>
      </c>
    </row>
    <row r="43367" spans="2:5" ht="13.5" customHeight="1">
      <c r="B43367" t="str">
        <f t="shared" si="677"/>
        <v>---0</v>
      </c>
      <c r="E43367">
        <v>0</v>
      </c>
    </row>
    <row r="43368" spans="2:5" ht="13.5" customHeight="1">
      <c r="B43368" t="str">
        <f t="shared" si="677"/>
        <v>---0</v>
      </c>
      <c r="E43368">
        <v>0</v>
      </c>
    </row>
    <row r="43369" spans="2:5" ht="13.5" customHeight="1">
      <c r="B43369" t="str">
        <f t="shared" si="677"/>
        <v>---0</v>
      </c>
      <c r="E43369">
        <v>0</v>
      </c>
    </row>
    <row r="43370" spans="2:5" ht="13.5" customHeight="1">
      <c r="B43370" t="str">
        <f t="shared" si="677"/>
        <v>---0</v>
      </c>
      <c r="E43370">
        <v>0</v>
      </c>
    </row>
    <row r="43371" spans="2:5" ht="13.5" customHeight="1">
      <c r="B43371" t="str">
        <f t="shared" si="677"/>
        <v>---0</v>
      </c>
      <c r="E43371">
        <v>0</v>
      </c>
    </row>
    <row r="43372" spans="2:5" ht="13.5" customHeight="1">
      <c r="B43372" t="str">
        <f t="shared" si="677"/>
        <v>---0</v>
      </c>
      <c r="E43372">
        <v>0</v>
      </c>
    </row>
    <row r="43373" spans="2:5" ht="13.5" customHeight="1">
      <c r="B43373" t="str">
        <f t="shared" si="677"/>
        <v>---0</v>
      </c>
      <c r="E43373">
        <v>0</v>
      </c>
    </row>
    <row r="43374" spans="2:5" ht="13.5" customHeight="1">
      <c r="B43374" t="str">
        <f t="shared" si="677"/>
        <v>---0</v>
      </c>
      <c r="E43374">
        <v>0</v>
      </c>
    </row>
    <row r="43375" spans="2:5" ht="13.5" customHeight="1">
      <c r="B43375" t="str">
        <f t="shared" si="677"/>
        <v>---0</v>
      </c>
      <c r="E43375">
        <v>0</v>
      </c>
    </row>
    <row r="43376" spans="2:5" ht="13.5" customHeight="1">
      <c r="B43376" t="str">
        <f t="shared" si="677"/>
        <v>---0</v>
      </c>
      <c r="E43376">
        <v>0</v>
      </c>
    </row>
    <row r="43377" spans="2:5" ht="13.5" customHeight="1">
      <c r="B43377" t="str">
        <f t="shared" si="677"/>
        <v>---0</v>
      </c>
      <c r="E43377">
        <v>0</v>
      </c>
    </row>
    <row r="43378" spans="2:5" ht="13.5" customHeight="1">
      <c r="B43378" t="str">
        <f t="shared" si="677"/>
        <v>---0</v>
      </c>
      <c r="E43378">
        <v>0</v>
      </c>
    </row>
    <row r="43379" spans="2:5" ht="13.5" customHeight="1">
      <c r="B43379" t="str">
        <f t="shared" si="677"/>
        <v>---0</v>
      </c>
      <c r="E43379">
        <v>0</v>
      </c>
    </row>
    <row r="43380" spans="2:5" ht="13.5" customHeight="1">
      <c r="B43380" t="str">
        <f t="shared" si="677"/>
        <v>---0</v>
      </c>
      <c r="E43380">
        <v>0</v>
      </c>
    </row>
    <row r="43381" spans="2:5" ht="13.5" customHeight="1">
      <c r="B43381" t="str">
        <f t="shared" si="677"/>
        <v>---0</v>
      </c>
      <c r="E43381">
        <v>0</v>
      </c>
    </row>
    <row r="43382" spans="2:5" ht="13.5" customHeight="1">
      <c r="B43382" t="str">
        <f t="shared" si="677"/>
        <v>---0</v>
      </c>
      <c r="E43382">
        <v>0</v>
      </c>
    </row>
    <row r="43383" spans="2:5" ht="13.5" customHeight="1">
      <c r="B43383" t="str">
        <f t="shared" si="677"/>
        <v>---0</v>
      </c>
      <c r="E43383">
        <v>0</v>
      </c>
    </row>
    <row r="43384" spans="2:5" ht="13.5" customHeight="1">
      <c r="B43384" t="str">
        <f t="shared" si="677"/>
        <v>---0</v>
      </c>
      <c r="E43384">
        <v>0</v>
      </c>
    </row>
    <row r="43385" spans="2:5" ht="13.5" customHeight="1">
      <c r="B43385" t="str">
        <f t="shared" si="677"/>
        <v>---0</v>
      </c>
      <c r="E43385">
        <v>0</v>
      </c>
    </row>
    <row r="43386" spans="2:5" ht="13.5" customHeight="1">
      <c r="B43386" t="str">
        <f t="shared" si="677"/>
        <v>---0</v>
      </c>
      <c r="E43386">
        <v>0</v>
      </c>
    </row>
    <row r="43387" spans="2:5" ht="13.5" customHeight="1">
      <c r="B43387" t="str">
        <f t="shared" si="677"/>
        <v>---0</v>
      </c>
      <c r="E43387">
        <v>0</v>
      </c>
    </row>
    <row r="43388" spans="2:5" ht="13.5" customHeight="1">
      <c r="B43388" t="str">
        <f t="shared" si="677"/>
        <v>---0</v>
      </c>
      <c r="E43388">
        <v>0</v>
      </c>
    </row>
    <row r="43389" spans="2:5" ht="13.5" customHeight="1">
      <c r="B43389" t="str">
        <f t="shared" si="677"/>
        <v>---0</v>
      </c>
      <c r="E43389">
        <v>0</v>
      </c>
    </row>
    <row r="43390" spans="2:5" ht="13.5" customHeight="1">
      <c r="B43390" t="str">
        <f t="shared" si="677"/>
        <v>---0</v>
      </c>
      <c r="E43390">
        <v>0</v>
      </c>
    </row>
    <row r="43391" spans="2:5" ht="13.5" customHeight="1">
      <c r="B43391" t="str">
        <f t="shared" si="677"/>
        <v>---0</v>
      </c>
      <c r="E43391">
        <v>0</v>
      </c>
    </row>
    <row r="43392" spans="2:5" ht="13.5" customHeight="1">
      <c r="B43392" t="str">
        <f t="shared" si="677"/>
        <v>---0</v>
      </c>
      <c r="E43392">
        <v>0</v>
      </c>
    </row>
    <row r="43393" spans="2:5" ht="13.5" customHeight="1">
      <c r="B43393" t="str">
        <f t="shared" si="677"/>
        <v>---0</v>
      </c>
      <c r="E43393">
        <v>0</v>
      </c>
    </row>
    <row r="43394" spans="2:5" ht="13.5" customHeight="1">
      <c r="B43394" t="str">
        <f t="shared" si="677"/>
        <v>---0</v>
      </c>
      <c r="E43394">
        <v>0</v>
      </c>
    </row>
    <row r="43395" spans="2:5" ht="13.5" customHeight="1">
      <c r="B43395" t="str">
        <f t="shared" ref="B43395:B43458" si="678">A43395&amp;"---"&amp;E43395</f>
        <v>---0</v>
      </c>
      <c r="E43395">
        <v>0</v>
      </c>
    </row>
    <row r="43396" spans="2:5" ht="13.5" customHeight="1">
      <c r="B43396" t="str">
        <f t="shared" si="678"/>
        <v>---0</v>
      </c>
      <c r="E43396">
        <v>0</v>
      </c>
    </row>
    <row r="43397" spans="2:5" ht="13.5" customHeight="1">
      <c r="B43397" t="str">
        <f t="shared" si="678"/>
        <v>---0</v>
      </c>
      <c r="E43397">
        <v>0</v>
      </c>
    </row>
    <row r="43398" spans="2:5" ht="13.5" customHeight="1">
      <c r="B43398" t="str">
        <f t="shared" si="678"/>
        <v>---0</v>
      </c>
      <c r="E43398">
        <v>0</v>
      </c>
    </row>
    <row r="43399" spans="2:5" ht="13.5" customHeight="1">
      <c r="B43399" t="str">
        <f t="shared" si="678"/>
        <v>---0</v>
      </c>
      <c r="E43399">
        <v>0</v>
      </c>
    </row>
    <row r="43400" spans="2:5" ht="13.5" customHeight="1">
      <c r="B43400" t="str">
        <f t="shared" si="678"/>
        <v>---0</v>
      </c>
      <c r="E43400">
        <v>0</v>
      </c>
    </row>
    <row r="43401" spans="2:5" ht="13.5" customHeight="1">
      <c r="B43401" t="str">
        <f t="shared" si="678"/>
        <v>---0</v>
      </c>
      <c r="E43401">
        <v>0</v>
      </c>
    </row>
    <row r="43402" spans="2:5" ht="13.5" customHeight="1">
      <c r="B43402" t="str">
        <f t="shared" si="678"/>
        <v>---0</v>
      </c>
      <c r="E43402">
        <v>0</v>
      </c>
    </row>
    <row r="43403" spans="2:5" ht="13.5" customHeight="1">
      <c r="B43403" t="str">
        <f t="shared" si="678"/>
        <v>---0</v>
      </c>
      <c r="E43403">
        <v>0</v>
      </c>
    </row>
    <row r="43404" spans="2:5" ht="13.5" customHeight="1">
      <c r="B43404" t="str">
        <f t="shared" si="678"/>
        <v>---0</v>
      </c>
      <c r="E43404">
        <v>0</v>
      </c>
    </row>
    <row r="43405" spans="2:5" ht="13.5" customHeight="1">
      <c r="B43405" t="str">
        <f t="shared" si="678"/>
        <v>---0</v>
      </c>
      <c r="E43405">
        <v>0</v>
      </c>
    </row>
    <row r="43406" spans="2:5" ht="13.5" customHeight="1">
      <c r="B43406" t="str">
        <f t="shared" si="678"/>
        <v>---0</v>
      </c>
      <c r="E43406">
        <v>0</v>
      </c>
    </row>
    <row r="43407" spans="2:5" ht="13.5" customHeight="1">
      <c r="B43407" t="str">
        <f t="shared" si="678"/>
        <v>---0</v>
      </c>
      <c r="E43407">
        <v>0</v>
      </c>
    </row>
    <row r="43408" spans="2:5" ht="13.5" customHeight="1">
      <c r="B43408" t="str">
        <f t="shared" si="678"/>
        <v>---0</v>
      </c>
      <c r="E43408">
        <v>0</v>
      </c>
    </row>
    <row r="43409" spans="2:5" ht="13.5" customHeight="1">
      <c r="B43409" t="str">
        <f t="shared" si="678"/>
        <v>---0</v>
      </c>
      <c r="E43409">
        <v>0</v>
      </c>
    </row>
    <row r="43410" spans="2:5" ht="13.5" customHeight="1">
      <c r="B43410" t="str">
        <f t="shared" si="678"/>
        <v>---0</v>
      </c>
      <c r="E43410">
        <v>0</v>
      </c>
    </row>
    <row r="43411" spans="2:5" ht="13.5" customHeight="1">
      <c r="B43411" t="str">
        <f t="shared" si="678"/>
        <v>---0</v>
      </c>
      <c r="E43411">
        <v>0</v>
      </c>
    </row>
    <row r="43412" spans="2:5" ht="13.5" customHeight="1">
      <c r="B43412" t="str">
        <f t="shared" si="678"/>
        <v>---0</v>
      </c>
      <c r="E43412">
        <v>0</v>
      </c>
    </row>
    <row r="43413" spans="2:5" ht="13.5" customHeight="1">
      <c r="B43413" t="str">
        <f t="shared" si="678"/>
        <v>---0</v>
      </c>
      <c r="E43413">
        <v>0</v>
      </c>
    </row>
    <row r="43414" spans="2:5" ht="13.5" customHeight="1">
      <c r="B43414" t="str">
        <f t="shared" si="678"/>
        <v>---0</v>
      </c>
      <c r="E43414">
        <v>0</v>
      </c>
    </row>
    <row r="43415" spans="2:5" ht="13.5" customHeight="1">
      <c r="B43415" t="str">
        <f t="shared" si="678"/>
        <v>---0</v>
      </c>
      <c r="E43415">
        <v>0</v>
      </c>
    </row>
    <row r="43416" spans="2:5" ht="13.5" customHeight="1">
      <c r="B43416" t="str">
        <f t="shared" si="678"/>
        <v>---0</v>
      </c>
      <c r="E43416">
        <v>0</v>
      </c>
    </row>
    <row r="43417" spans="2:5" ht="13.5" customHeight="1">
      <c r="B43417" t="str">
        <f t="shared" si="678"/>
        <v>---0</v>
      </c>
      <c r="E43417">
        <v>0</v>
      </c>
    </row>
    <row r="43418" spans="2:5" ht="13.5" customHeight="1">
      <c r="B43418" t="str">
        <f t="shared" si="678"/>
        <v>---0</v>
      </c>
      <c r="E43418">
        <v>0</v>
      </c>
    </row>
    <row r="43419" spans="2:5" ht="13.5" customHeight="1">
      <c r="B43419" t="str">
        <f t="shared" si="678"/>
        <v>---0</v>
      </c>
      <c r="E43419">
        <v>0</v>
      </c>
    </row>
    <row r="43420" spans="2:5" ht="13.5" customHeight="1">
      <c r="B43420" t="str">
        <f t="shared" si="678"/>
        <v>---0</v>
      </c>
      <c r="E43420">
        <v>0</v>
      </c>
    </row>
    <row r="43421" spans="2:5" ht="13.5" customHeight="1">
      <c r="B43421" t="str">
        <f t="shared" si="678"/>
        <v>---0</v>
      </c>
      <c r="E43421">
        <v>0</v>
      </c>
    </row>
    <row r="43422" spans="2:5" ht="13.5" customHeight="1">
      <c r="B43422" t="str">
        <f t="shared" si="678"/>
        <v>---0</v>
      </c>
      <c r="E43422">
        <v>0</v>
      </c>
    </row>
    <row r="43423" spans="2:5" ht="13.5" customHeight="1">
      <c r="B43423" t="str">
        <f t="shared" si="678"/>
        <v>---0</v>
      </c>
      <c r="E43423">
        <v>0</v>
      </c>
    </row>
    <row r="43424" spans="2:5" ht="13.5" customHeight="1">
      <c r="B43424" t="str">
        <f t="shared" si="678"/>
        <v>---0</v>
      </c>
      <c r="E43424">
        <v>0</v>
      </c>
    </row>
    <row r="43425" spans="2:5" ht="13.5" customHeight="1">
      <c r="B43425" t="str">
        <f t="shared" si="678"/>
        <v>---0</v>
      </c>
      <c r="E43425">
        <v>0</v>
      </c>
    </row>
    <row r="43426" spans="2:5" ht="13.5" customHeight="1">
      <c r="B43426" t="str">
        <f t="shared" si="678"/>
        <v>---0</v>
      </c>
      <c r="E43426">
        <v>0</v>
      </c>
    </row>
    <row r="43427" spans="2:5" ht="13.5" customHeight="1">
      <c r="B43427" t="str">
        <f t="shared" si="678"/>
        <v>---0</v>
      </c>
      <c r="E43427">
        <v>0</v>
      </c>
    </row>
    <row r="43428" spans="2:5" ht="13.5" customHeight="1">
      <c r="B43428" t="str">
        <f t="shared" si="678"/>
        <v>---0</v>
      </c>
      <c r="E43428">
        <v>0</v>
      </c>
    </row>
    <row r="43429" spans="2:5" ht="13.5" customHeight="1">
      <c r="B43429" t="str">
        <f t="shared" si="678"/>
        <v>---0</v>
      </c>
      <c r="E43429">
        <v>0</v>
      </c>
    </row>
    <row r="43430" spans="2:5" ht="13.5" customHeight="1">
      <c r="B43430" t="str">
        <f t="shared" si="678"/>
        <v>---0</v>
      </c>
      <c r="E43430">
        <v>0</v>
      </c>
    </row>
    <row r="43431" spans="2:5" ht="13.5" customHeight="1">
      <c r="B43431" t="str">
        <f t="shared" si="678"/>
        <v>---0</v>
      </c>
      <c r="E43431">
        <v>0</v>
      </c>
    </row>
    <row r="43432" spans="2:5" ht="13.5" customHeight="1">
      <c r="B43432" t="str">
        <f t="shared" si="678"/>
        <v>---0</v>
      </c>
      <c r="E43432">
        <v>0</v>
      </c>
    </row>
    <row r="43433" spans="2:5" ht="13.5" customHeight="1">
      <c r="B43433" t="str">
        <f t="shared" si="678"/>
        <v>---0</v>
      </c>
      <c r="E43433">
        <v>0</v>
      </c>
    </row>
    <row r="43434" spans="2:5" ht="13.5" customHeight="1">
      <c r="B43434" t="str">
        <f t="shared" si="678"/>
        <v>---0</v>
      </c>
      <c r="E43434">
        <v>0</v>
      </c>
    </row>
    <row r="43435" spans="2:5" ht="13.5" customHeight="1">
      <c r="B43435" t="str">
        <f t="shared" si="678"/>
        <v>---0</v>
      </c>
      <c r="E43435">
        <v>0</v>
      </c>
    </row>
    <row r="43436" spans="2:5" ht="13.5" customHeight="1">
      <c r="B43436" t="str">
        <f t="shared" si="678"/>
        <v>---0</v>
      </c>
      <c r="E43436">
        <v>0</v>
      </c>
    </row>
    <row r="43437" spans="2:5" ht="13.5" customHeight="1">
      <c r="B43437" t="str">
        <f t="shared" si="678"/>
        <v>---0</v>
      </c>
      <c r="E43437">
        <v>0</v>
      </c>
    </row>
    <row r="43438" spans="2:5" ht="13.5" customHeight="1">
      <c r="B43438" t="str">
        <f t="shared" si="678"/>
        <v>---0</v>
      </c>
      <c r="E43438">
        <v>0</v>
      </c>
    </row>
    <row r="43439" spans="2:5" ht="13.5" customHeight="1">
      <c r="B43439" t="str">
        <f t="shared" si="678"/>
        <v>---0</v>
      </c>
      <c r="E43439">
        <v>0</v>
      </c>
    </row>
    <row r="43440" spans="2:5" ht="13.5" customHeight="1">
      <c r="B43440" t="str">
        <f t="shared" si="678"/>
        <v>---0</v>
      </c>
      <c r="E43440">
        <v>0</v>
      </c>
    </row>
    <row r="43441" spans="2:5" ht="13.5" customHeight="1">
      <c r="B43441" t="str">
        <f t="shared" si="678"/>
        <v>---0</v>
      </c>
      <c r="E43441">
        <v>0</v>
      </c>
    </row>
    <row r="43442" spans="2:5" ht="13.5" customHeight="1">
      <c r="B43442" t="str">
        <f t="shared" si="678"/>
        <v>---0</v>
      </c>
      <c r="E43442">
        <v>0</v>
      </c>
    </row>
    <row r="43443" spans="2:5" ht="13.5" customHeight="1">
      <c r="B43443" t="str">
        <f t="shared" si="678"/>
        <v>---0</v>
      </c>
      <c r="E43443">
        <v>0</v>
      </c>
    </row>
    <row r="43444" spans="2:5" ht="13.5" customHeight="1">
      <c r="B43444" t="str">
        <f t="shared" si="678"/>
        <v>---0</v>
      </c>
      <c r="E43444">
        <v>0</v>
      </c>
    </row>
    <row r="43445" spans="2:5" ht="13.5" customHeight="1">
      <c r="B43445" t="str">
        <f t="shared" si="678"/>
        <v>---0</v>
      </c>
      <c r="E43445">
        <v>0</v>
      </c>
    </row>
    <row r="43446" spans="2:5" ht="13.5" customHeight="1">
      <c r="B43446" t="str">
        <f t="shared" si="678"/>
        <v>---0</v>
      </c>
      <c r="E43446">
        <v>0</v>
      </c>
    </row>
    <row r="43447" spans="2:5" ht="13.5" customHeight="1">
      <c r="B43447" t="str">
        <f t="shared" si="678"/>
        <v>---0</v>
      </c>
      <c r="E43447">
        <v>0</v>
      </c>
    </row>
    <row r="43448" spans="2:5" ht="13.5" customHeight="1">
      <c r="B43448" t="str">
        <f t="shared" si="678"/>
        <v>---0</v>
      </c>
      <c r="E43448">
        <v>0</v>
      </c>
    </row>
    <row r="43449" spans="2:5" ht="13.5" customHeight="1">
      <c r="B43449" t="str">
        <f t="shared" si="678"/>
        <v>---0</v>
      </c>
      <c r="E43449">
        <v>0</v>
      </c>
    </row>
    <row r="43450" spans="2:5" ht="13.5" customHeight="1">
      <c r="B43450" t="str">
        <f t="shared" si="678"/>
        <v>---0</v>
      </c>
      <c r="E43450">
        <v>0</v>
      </c>
    </row>
    <row r="43451" spans="2:5" ht="13.5" customHeight="1">
      <c r="B43451" t="str">
        <f t="shared" si="678"/>
        <v>---0</v>
      </c>
      <c r="E43451">
        <v>0</v>
      </c>
    </row>
    <row r="43452" spans="2:5" ht="13.5" customHeight="1">
      <c r="B43452" t="str">
        <f t="shared" si="678"/>
        <v>---0</v>
      </c>
      <c r="E43452">
        <v>0</v>
      </c>
    </row>
    <row r="43453" spans="2:5" ht="13.5" customHeight="1">
      <c r="B43453" t="str">
        <f t="shared" si="678"/>
        <v>---0</v>
      </c>
      <c r="E43453">
        <v>0</v>
      </c>
    </row>
    <row r="43454" spans="2:5" ht="13.5" customHeight="1">
      <c r="B43454" t="str">
        <f t="shared" si="678"/>
        <v>---0</v>
      </c>
      <c r="E43454">
        <v>0</v>
      </c>
    </row>
    <row r="43455" spans="2:5" ht="13.5" customHeight="1">
      <c r="B43455" t="str">
        <f t="shared" si="678"/>
        <v>---0</v>
      </c>
      <c r="E43455">
        <v>0</v>
      </c>
    </row>
    <row r="43456" spans="2:5" ht="13.5" customHeight="1">
      <c r="B43456" t="str">
        <f t="shared" si="678"/>
        <v>---0</v>
      </c>
      <c r="E43456">
        <v>0</v>
      </c>
    </row>
    <row r="43457" spans="2:5" ht="13.5" customHeight="1">
      <c r="B43457" t="str">
        <f t="shared" si="678"/>
        <v>---0</v>
      </c>
      <c r="E43457">
        <v>0</v>
      </c>
    </row>
    <row r="43458" spans="2:5" ht="13.5" customHeight="1">
      <c r="B43458" t="str">
        <f t="shared" si="678"/>
        <v>---0</v>
      </c>
      <c r="E43458">
        <v>0</v>
      </c>
    </row>
    <row r="43459" spans="2:5" ht="13.5" customHeight="1">
      <c r="B43459" t="str">
        <f t="shared" ref="B43459:B43522" si="679">A43459&amp;"---"&amp;E43459</f>
        <v>---0</v>
      </c>
      <c r="E43459">
        <v>0</v>
      </c>
    </row>
    <row r="43460" spans="2:5" ht="13.5" customHeight="1">
      <c r="B43460" t="str">
        <f t="shared" si="679"/>
        <v>---0</v>
      </c>
      <c r="E43460">
        <v>0</v>
      </c>
    </row>
    <row r="43461" spans="2:5" ht="13.5" customHeight="1">
      <c r="B43461" t="str">
        <f t="shared" si="679"/>
        <v>---0</v>
      </c>
      <c r="E43461">
        <v>0</v>
      </c>
    </row>
    <row r="43462" spans="2:5" ht="13.5" customHeight="1">
      <c r="B43462" t="str">
        <f t="shared" si="679"/>
        <v>---0</v>
      </c>
      <c r="E43462">
        <v>0</v>
      </c>
    </row>
    <row r="43463" spans="2:5" ht="13.5" customHeight="1">
      <c r="B43463" t="str">
        <f t="shared" si="679"/>
        <v>---0</v>
      </c>
      <c r="E43463">
        <v>0</v>
      </c>
    </row>
    <row r="43464" spans="2:5" ht="13.5" customHeight="1">
      <c r="B43464" t="str">
        <f t="shared" si="679"/>
        <v>---0</v>
      </c>
      <c r="E43464">
        <v>0</v>
      </c>
    </row>
    <row r="43465" spans="2:5" ht="13.5" customHeight="1">
      <c r="B43465" t="str">
        <f t="shared" si="679"/>
        <v>---0</v>
      </c>
      <c r="E43465">
        <v>0</v>
      </c>
    </row>
    <row r="43466" spans="2:5" ht="13.5" customHeight="1">
      <c r="B43466" t="str">
        <f t="shared" si="679"/>
        <v>---0</v>
      </c>
      <c r="E43466">
        <v>0</v>
      </c>
    </row>
    <row r="43467" spans="2:5" ht="13.5" customHeight="1">
      <c r="B43467" t="str">
        <f t="shared" si="679"/>
        <v>---0</v>
      </c>
      <c r="E43467">
        <v>0</v>
      </c>
    </row>
    <row r="43468" spans="2:5" ht="13.5" customHeight="1">
      <c r="B43468" t="str">
        <f t="shared" si="679"/>
        <v>---0</v>
      </c>
      <c r="E43468">
        <v>0</v>
      </c>
    </row>
    <row r="43469" spans="2:5" ht="13.5" customHeight="1">
      <c r="B43469" t="str">
        <f t="shared" si="679"/>
        <v>---0</v>
      </c>
      <c r="E43469">
        <v>0</v>
      </c>
    </row>
    <row r="43470" spans="2:5" ht="13.5" customHeight="1">
      <c r="B43470" t="str">
        <f t="shared" si="679"/>
        <v>---0</v>
      </c>
      <c r="E43470">
        <v>0</v>
      </c>
    </row>
    <row r="43471" spans="2:5" ht="13.5" customHeight="1">
      <c r="B43471" t="str">
        <f t="shared" si="679"/>
        <v>---0</v>
      </c>
      <c r="E43471">
        <v>0</v>
      </c>
    </row>
    <row r="43472" spans="2:5" ht="13.5" customHeight="1">
      <c r="B43472" t="str">
        <f t="shared" si="679"/>
        <v>---0</v>
      </c>
      <c r="E43472">
        <v>0</v>
      </c>
    </row>
    <row r="43473" spans="2:5" ht="13.5" customHeight="1">
      <c r="B43473" t="str">
        <f t="shared" si="679"/>
        <v>---0</v>
      </c>
      <c r="E43473">
        <v>0</v>
      </c>
    </row>
    <row r="43474" spans="2:5" ht="13.5" customHeight="1">
      <c r="B43474" t="str">
        <f t="shared" si="679"/>
        <v>---0</v>
      </c>
      <c r="E43474">
        <v>0</v>
      </c>
    </row>
    <row r="43475" spans="2:5" ht="13.5" customHeight="1">
      <c r="B43475" t="str">
        <f t="shared" si="679"/>
        <v>---0</v>
      </c>
      <c r="E43475">
        <v>0</v>
      </c>
    </row>
    <row r="43476" spans="2:5" ht="13.5" customHeight="1">
      <c r="B43476" t="str">
        <f t="shared" si="679"/>
        <v>---0</v>
      </c>
      <c r="E43476">
        <v>0</v>
      </c>
    </row>
    <row r="43477" spans="2:5" ht="13.5" customHeight="1">
      <c r="B43477" t="str">
        <f t="shared" si="679"/>
        <v>---0</v>
      </c>
      <c r="E43477">
        <v>0</v>
      </c>
    </row>
    <row r="43478" spans="2:5" ht="13.5" customHeight="1">
      <c r="B43478" t="str">
        <f t="shared" si="679"/>
        <v>---0</v>
      </c>
      <c r="E43478">
        <v>0</v>
      </c>
    </row>
    <row r="43479" spans="2:5" ht="13.5" customHeight="1">
      <c r="B43479" t="str">
        <f t="shared" si="679"/>
        <v>---0</v>
      </c>
      <c r="E43479">
        <v>0</v>
      </c>
    </row>
    <row r="43480" spans="2:5" ht="13.5" customHeight="1">
      <c r="B43480" t="str">
        <f t="shared" si="679"/>
        <v>---0</v>
      </c>
      <c r="E43480">
        <v>0</v>
      </c>
    </row>
    <row r="43481" spans="2:5" ht="13.5" customHeight="1">
      <c r="B43481" t="str">
        <f t="shared" si="679"/>
        <v>---0</v>
      </c>
      <c r="E43481">
        <v>0</v>
      </c>
    </row>
    <row r="43482" spans="2:5" ht="13.5" customHeight="1">
      <c r="B43482" t="str">
        <f t="shared" si="679"/>
        <v>---0</v>
      </c>
      <c r="E43482">
        <v>0</v>
      </c>
    </row>
    <row r="43483" spans="2:5" ht="13.5" customHeight="1">
      <c r="B43483" t="str">
        <f t="shared" si="679"/>
        <v>---0</v>
      </c>
      <c r="E43483">
        <v>0</v>
      </c>
    </row>
    <row r="43484" spans="2:5" ht="13.5" customHeight="1">
      <c r="B43484" t="str">
        <f t="shared" si="679"/>
        <v>---0</v>
      </c>
      <c r="E43484">
        <v>0</v>
      </c>
    </row>
    <row r="43485" spans="2:5" ht="13.5" customHeight="1">
      <c r="B43485" t="str">
        <f t="shared" si="679"/>
        <v>---0</v>
      </c>
      <c r="E43485">
        <v>0</v>
      </c>
    </row>
    <row r="43486" spans="2:5" ht="13.5" customHeight="1">
      <c r="B43486" t="str">
        <f t="shared" si="679"/>
        <v>---0</v>
      </c>
      <c r="E43486">
        <v>0</v>
      </c>
    </row>
    <row r="43487" spans="2:5" ht="13.5" customHeight="1">
      <c r="B43487" t="str">
        <f t="shared" si="679"/>
        <v>---0</v>
      </c>
      <c r="E43487">
        <v>0</v>
      </c>
    </row>
    <row r="43488" spans="2:5" ht="13.5" customHeight="1">
      <c r="B43488" t="str">
        <f t="shared" si="679"/>
        <v>---0</v>
      </c>
      <c r="E43488">
        <v>0</v>
      </c>
    </row>
    <row r="43489" spans="2:5" ht="13.5" customHeight="1">
      <c r="B43489" t="str">
        <f t="shared" si="679"/>
        <v>---0</v>
      </c>
      <c r="E43489">
        <v>0</v>
      </c>
    </row>
    <row r="43490" spans="2:5" ht="13.5" customHeight="1">
      <c r="B43490" t="str">
        <f t="shared" si="679"/>
        <v>---0</v>
      </c>
      <c r="E43490">
        <v>0</v>
      </c>
    </row>
    <row r="43491" spans="2:5" ht="13.5" customHeight="1">
      <c r="B43491" t="str">
        <f t="shared" si="679"/>
        <v>---0</v>
      </c>
      <c r="E43491">
        <v>0</v>
      </c>
    </row>
    <row r="43492" spans="2:5" ht="13.5" customHeight="1">
      <c r="B43492" t="str">
        <f t="shared" si="679"/>
        <v>---0</v>
      </c>
      <c r="E43492">
        <v>0</v>
      </c>
    </row>
    <row r="43493" spans="2:5" ht="13.5" customHeight="1">
      <c r="B43493" t="str">
        <f t="shared" si="679"/>
        <v>---0</v>
      </c>
      <c r="E43493">
        <v>0</v>
      </c>
    </row>
    <row r="43494" spans="2:5" ht="13.5" customHeight="1">
      <c r="B43494" t="str">
        <f t="shared" si="679"/>
        <v>---0</v>
      </c>
      <c r="E43494">
        <v>0</v>
      </c>
    </row>
    <row r="43495" spans="2:5" ht="13.5" customHeight="1">
      <c r="B43495" t="str">
        <f t="shared" si="679"/>
        <v>---0</v>
      </c>
      <c r="E43495">
        <v>0</v>
      </c>
    </row>
    <row r="43496" spans="2:5" ht="13.5" customHeight="1">
      <c r="B43496" t="str">
        <f t="shared" si="679"/>
        <v>---0</v>
      </c>
      <c r="E43496">
        <v>0</v>
      </c>
    </row>
    <row r="43497" spans="2:5" ht="13.5" customHeight="1">
      <c r="B43497" t="str">
        <f t="shared" si="679"/>
        <v>---0</v>
      </c>
      <c r="E43497">
        <v>0</v>
      </c>
    </row>
    <row r="43498" spans="2:5" ht="13.5" customHeight="1">
      <c r="B43498" t="str">
        <f t="shared" si="679"/>
        <v>---0</v>
      </c>
      <c r="E43498">
        <v>0</v>
      </c>
    </row>
    <row r="43499" spans="2:5" ht="13.5" customHeight="1">
      <c r="B43499" t="str">
        <f t="shared" si="679"/>
        <v>---0</v>
      </c>
      <c r="E43499">
        <v>0</v>
      </c>
    </row>
    <row r="43500" spans="2:5" ht="13.5" customHeight="1">
      <c r="B43500" t="str">
        <f t="shared" si="679"/>
        <v>---0</v>
      </c>
      <c r="E43500">
        <v>0</v>
      </c>
    </row>
    <row r="43501" spans="2:5" ht="13.5" customHeight="1">
      <c r="B43501" t="str">
        <f t="shared" si="679"/>
        <v>---0</v>
      </c>
      <c r="E43501">
        <v>0</v>
      </c>
    </row>
    <row r="43502" spans="2:5" ht="13.5" customHeight="1">
      <c r="B43502" t="str">
        <f t="shared" si="679"/>
        <v>---0</v>
      </c>
      <c r="E43502">
        <v>0</v>
      </c>
    </row>
    <row r="43503" spans="2:5" ht="13.5" customHeight="1">
      <c r="B43503" t="str">
        <f t="shared" si="679"/>
        <v>---0</v>
      </c>
      <c r="E43503">
        <v>0</v>
      </c>
    </row>
    <row r="43504" spans="2:5" ht="13.5" customHeight="1">
      <c r="B43504" t="str">
        <f t="shared" si="679"/>
        <v>---0</v>
      </c>
      <c r="E43504">
        <v>0</v>
      </c>
    </row>
    <row r="43505" spans="2:5" ht="13.5" customHeight="1">
      <c r="B43505" t="str">
        <f t="shared" si="679"/>
        <v>---0</v>
      </c>
      <c r="E43505">
        <v>0</v>
      </c>
    </row>
    <row r="43506" spans="2:5" ht="13.5" customHeight="1">
      <c r="B43506" t="str">
        <f t="shared" si="679"/>
        <v>---0</v>
      </c>
      <c r="E43506">
        <v>0</v>
      </c>
    </row>
    <row r="43507" spans="2:5" ht="13.5" customHeight="1">
      <c r="B43507" t="str">
        <f t="shared" si="679"/>
        <v>---0</v>
      </c>
      <c r="E43507">
        <v>0</v>
      </c>
    </row>
    <row r="43508" spans="2:5" ht="13.5" customHeight="1">
      <c r="B43508" t="str">
        <f t="shared" si="679"/>
        <v>---0</v>
      </c>
      <c r="E43508">
        <v>0</v>
      </c>
    </row>
    <row r="43509" spans="2:5" ht="13.5" customHeight="1">
      <c r="B43509" t="str">
        <f t="shared" si="679"/>
        <v>---0</v>
      </c>
      <c r="E43509">
        <v>0</v>
      </c>
    </row>
    <row r="43510" spans="2:5" ht="13.5" customHeight="1">
      <c r="B43510" t="str">
        <f t="shared" si="679"/>
        <v>---0</v>
      </c>
      <c r="E43510">
        <v>0</v>
      </c>
    </row>
    <row r="43511" spans="2:5" ht="13.5" customHeight="1">
      <c r="B43511" t="str">
        <f t="shared" si="679"/>
        <v>---0</v>
      </c>
      <c r="E43511">
        <v>0</v>
      </c>
    </row>
    <row r="43512" spans="2:5" ht="13.5" customHeight="1">
      <c r="B43512" t="str">
        <f t="shared" si="679"/>
        <v>---0</v>
      </c>
      <c r="E43512">
        <v>0</v>
      </c>
    </row>
    <row r="43513" spans="2:5" ht="13.5" customHeight="1">
      <c r="B43513" t="str">
        <f t="shared" si="679"/>
        <v>---0</v>
      </c>
      <c r="E43513">
        <v>0</v>
      </c>
    </row>
    <row r="43514" spans="2:5" ht="13.5" customHeight="1">
      <c r="B43514" t="str">
        <f t="shared" si="679"/>
        <v>---0</v>
      </c>
      <c r="E43514">
        <v>0</v>
      </c>
    </row>
    <row r="43515" spans="2:5" ht="13.5" customHeight="1">
      <c r="B43515" t="str">
        <f t="shared" si="679"/>
        <v>---0</v>
      </c>
      <c r="E43515">
        <v>0</v>
      </c>
    </row>
    <row r="43516" spans="2:5" ht="13.5" customHeight="1">
      <c r="B43516" t="str">
        <f t="shared" si="679"/>
        <v>---0</v>
      </c>
      <c r="E43516">
        <v>0</v>
      </c>
    </row>
    <row r="43517" spans="2:5" ht="13.5" customHeight="1">
      <c r="B43517" t="str">
        <f t="shared" si="679"/>
        <v>---0</v>
      </c>
      <c r="E43517">
        <v>0</v>
      </c>
    </row>
    <row r="43518" spans="2:5" ht="13.5" customHeight="1">
      <c r="B43518" t="str">
        <f t="shared" si="679"/>
        <v>---0</v>
      </c>
      <c r="E43518">
        <v>0</v>
      </c>
    </row>
    <row r="43519" spans="2:5" ht="13.5" customHeight="1">
      <c r="B43519" t="str">
        <f t="shared" si="679"/>
        <v>---0</v>
      </c>
      <c r="E43519">
        <v>0</v>
      </c>
    </row>
    <row r="43520" spans="2:5" ht="13.5" customHeight="1">
      <c r="B43520" t="str">
        <f t="shared" si="679"/>
        <v>---0</v>
      </c>
      <c r="E43520">
        <v>0</v>
      </c>
    </row>
    <row r="43521" spans="2:5" ht="13.5" customHeight="1">
      <c r="B43521" t="str">
        <f t="shared" si="679"/>
        <v>---0</v>
      </c>
      <c r="E43521">
        <v>0</v>
      </c>
    </row>
    <row r="43522" spans="2:5" ht="13.5" customHeight="1">
      <c r="B43522" t="str">
        <f t="shared" si="679"/>
        <v>---0</v>
      </c>
      <c r="E43522">
        <v>0</v>
      </c>
    </row>
    <row r="43523" spans="2:5" ht="13.5" customHeight="1">
      <c r="B43523" t="str">
        <f t="shared" ref="B43523:B43586" si="680">A43523&amp;"---"&amp;E43523</f>
        <v>---0</v>
      </c>
      <c r="E43523">
        <v>0</v>
      </c>
    </row>
    <row r="43524" spans="2:5" ht="13.5" customHeight="1">
      <c r="B43524" t="str">
        <f t="shared" si="680"/>
        <v>---0</v>
      </c>
      <c r="E43524">
        <v>0</v>
      </c>
    </row>
    <row r="43525" spans="2:5" ht="13.5" customHeight="1">
      <c r="B43525" t="str">
        <f t="shared" si="680"/>
        <v>---0</v>
      </c>
      <c r="E43525">
        <v>0</v>
      </c>
    </row>
    <row r="43526" spans="2:5" ht="13.5" customHeight="1">
      <c r="B43526" t="str">
        <f t="shared" si="680"/>
        <v>---0</v>
      </c>
      <c r="E43526">
        <v>0</v>
      </c>
    </row>
    <row r="43527" spans="2:5" ht="13.5" customHeight="1">
      <c r="B43527" t="str">
        <f t="shared" si="680"/>
        <v>---0</v>
      </c>
      <c r="E43527">
        <v>0</v>
      </c>
    </row>
    <row r="43528" spans="2:5" ht="13.5" customHeight="1">
      <c r="B43528" t="str">
        <f t="shared" si="680"/>
        <v>---0</v>
      </c>
      <c r="E43528">
        <v>0</v>
      </c>
    </row>
    <row r="43529" spans="2:5" ht="13.5" customHeight="1">
      <c r="B43529" t="str">
        <f t="shared" si="680"/>
        <v>---0</v>
      </c>
      <c r="E43529">
        <v>0</v>
      </c>
    </row>
    <row r="43530" spans="2:5" ht="13.5" customHeight="1">
      <c r="B43530" t="str">
        <f t="shared" si="680"/>
        <v>---0</v>
      </c>
      <c r="E43530">
        <v>0</v>
      </c>
    </row>
    <row r="43531" spans="2:5" ht="13.5" customHeight="1">
      <c r="B43531" t="str">
        <f t="shared" si="680"/>
        <v>---0</v>
      </c>
      <c r="E43531">
        <v>0</v>
      </c>
    </row>
    <row r="43532" spans="2:5" ht="13.5" customHeight="1">
      <c r="B43532" t="str">
        <f t="shared" si="680"/>
        <v>---0</v>
      </c>
      <c r="E43532">
        <v>0</v>
      </c>
    </row>
    <row r="43533" spans="2:5" ht="13.5" customHeight="1">
      <c r="B43533" t="str">
        <f t="shared" si="680"/>
        <v>---0</v>
      </c>
      <c r="E43533">
        <v>0</v>
      </c>
    </row>
    <row r="43534" spans="2:5" ht="13.5" customHeight="1">
      <c r="B43534" t="str">
        <f t="shared" si="680"/>
        <v>---0</v>
      </c>
      <c r="E43534">
        <v>0</v>
      </c>
    </row>
    <row r="43535" spans="2:5" ht="13.5" customHeight="1">
      <c r="B43535" t="str">
        <f t="shared" si="680"/>
        <v>---0</v>
      </c>
      <c r="E43535">
        <v>0</v>
      </c>
    </row>
    <row r="43536" spans="2:5" ht="13.5" customHeight="1">
      <c r="B43536" t="str">
        <f t="shared" si="680"/>
        <v>---0</v>
      </c>
      <c r="E43536">
        <v>0</v>
      </c>
    </row>
    <row r="43537" spans="2:5" ht="13.5" customHeight="1">
      <c r="B43537" t="str">
        <f t="shared" si="680"/>
        <v>---0</v>
      </c>
      <c r="E43537">
        <v>0</v>
      </c>
    </row>
    <row r="43538" spans="2:5" ht="13.5" customHeight="1">
      <c r="B43538" t="str">
        <f t="shared" si="680"/>
        <v>---0</v>
      </c>
      <c r="E43538">
        <v>0</v>
      </c>
    </row>
    <row r="43539" spans="2:5" ht="13.5" customHeight="1">
      <c r="B43539" t="str">
        <f t="shared" si="680"/>
        <v>---0</v>
      </c>
      <c r="E43539">
        <v>0</v>
      </c>
    </row>
    <row r="43540" spans="2:5" ht="13.5" customHeight="1">
      <c r="B43540" t="str">
        <f t="shared" si="680"/>
        <v>---0</v>
      </c>
      <c r="E43540">
        <v>0</v>
      </c>
    </row>
    <row r="43541" spans="2:5" ht="13.5" customHeight="1">
      <c r="B43541" t="str">
        <f t="shared" si="680"/>
        <v>---0</v>
      </c>
      <c r="E43541">
        <v>0</v>
      </c>
    </row>
    <row r="43542" spans="2:5" ht="13.5" customHeight="1">
      <c r="B43542" t="str">
        <f t="shared" si="680"/>
        <v>---0</v>
      </c>
      <c r="E43542">
        <v>0</v>
      </c>
    </row>
    <row r="43543" spans="2:5" ht="13.5" customHeight="1">
      <c r="B43543" t="str">
        <f t="shared" si="680"/>
        <v>---0</v>
      </c>
      <c r="E43543">
        <v>0</v>
      </c>
    </row>
    <row r="43544" spans="2:5" ht="13.5" customHeight="1">
      <c r="B43544" t="str">
        <f t="shared" si="680"/>
        <v>---0</v>
      </c>
      <c r="E43544">
        <v>0</v>
      </c>
    </row>
    <row r="43545" spans="2:5" ht="13.5" customHeight="1">
      <c r="B43545" t="str">
        <f t="shared" si="680"/>
        <v>---0</v>
      </c>
      <c r="E43545">
        <v>0</v>
      </c>
    </row>
    <row r="43546" spans="2:5" ht="13.5" customHeight="1">
      <c r="B43546" t="str">
        <f t="shared" si="680"/>
        <v>---0</v>
      </c>
      <c r="E43546">
        <v>0</v>
      </c>
    </row>
    <row r="43547" spans="2:5" ht="13.5" customHeight="1">
      <c r="B43547" t="str">
        <f t="shared" si="680"/>
        <v>---0</v>
      </c>
      <c r="E43547">
        <v>0</v>
      </c>
    </row>
    <row r="43548" spans="2:5" ht="13.5" customHeight="1">
      <c r="B43548" t="str">
        <f t="shared" si="680"/>
        <v>---0</v>
      </c>
      <c r="E43548">
        <v>0</v>
      </c>
    </row>
    <row r="43549" spans="2:5" ht="13.5" customHeight="1">
      <c r="B43549" t="str">
        <f t="shared" si="680"/>
        <v>---0</v>
      </c>
      <c r="E43549">
        <v>0</v>
      </c>
    </row>
    <row r="43550" spans="2:5" ht="13.5" customHeight="1">
      <c r="B43550" t="str">
        <f t="shared" si="680"/>
        <v>---0</v>
      </c>
      <c r="E43550">
        <v>0</v>
      </c>
    </row>
    <row r="43551" spans="2:5" ht="13.5" customHeight="1">
      <c r="B43551" t="str">
        <f t="shared" si="680"/>
        <v>---0</v>
      </c>
      <c r="E43551">
        <v>0</v>
      </c>
    </row>
    <row r="43552" spans="2:5" ht="13.5" customHeight="1">
      <c r="B43552" t="str">
        <f t="shared" si="680"/>
        <v>---0</v>
      </c>
      <c r="E43552">
        <v>0</v>
      </c>
    </row>
    <row r="43553" spans="2:5" ht="13.5" customHeight="1">
      <c r="B43553" t="str">
        <f t="shared" si="680"/>
        <v>---0</v>
      </c>
      <c r="E43553">
        <v>0</v>
      </c>
    </row>
    <row r="43554" spans="2:5" ht="13.5" customHeight="1">
      <c r="B43554" t="str">
        <f t="shared" si="680"/>
        <v>---0</v>
      </c>
      <c r="E43554">
        <v>0</v>
      </c>
    </row>
    <row r="43555" spans="2:5" ht="13.5" customHeight="1">
      <c r="B43555" t="str">
        <f t="shared" si="680"/>
        <v>---0</v>
      </c>
      <c r="E43555">
        <v>0</v>
      </c>
    </row>
    <row r="43556" spans="2:5" ht="13.5" customHeight="1">
      <c r="B43556" t="str">
        <f t="shared" si="680"/>
        <v>---0</v>
      </c>
      <c r="E43556">
        <v>0</v>
      </c>
    </row>
    <row r="43557" spans="2:5" ht="13.5" customHeight="1">
      <c r="B43557" t="str">
        <f t="shared" si="680"/>
        <v>---0</v>
      </c>
      <c r="E43557">
        <v>0</v>
      </c>
    </row>
    <row r="43558" spans="2:5" ht="13.5" customHeight="1">
      <c r="B43558" t="str">
        <f t="shared" si="680"/>
        <v>---0</v>
      </c>
      <c r="E43558">
        <v>0</v>
      </c>
    </row>
    <row r="43559" spans="2:5" ht="13.5" customHeight="1">
      <c r="B43559" t="str">
        <f t="shared" si="680"/>
        <v>---0</v>
      </c>
      <c r="E43559">
        <v>0</v>
      </c>
    </row>
    <row r="43560" spans="2:5" ht="13.5" customHeight="1">
      <c r="B43560" t="str">
        <f t="shared" si="680"/>
        <v>---0</v>
      </c>
      <c r="E43560">
        <v>0</v>
      </c>
    </row>
    <row r="43561" spans="2:5" ht="13.5" customHeight="1">
      <c r="B43561" t="str">
        <f t="shared" si="680"/>
        <v>---0</v>
      </c>
      <c r="E43561">
        <v>0</v>
      </c>
    </row>
    <row r="43562" spans="2:5" ht="13.5" customHeight="1">
      <c r="B43562" t="str">
        <f t="shared" si="680"/>
        <v>---0</v>
      </c>
      <c r="E43562">
        <v>0</v>
      </c>
    </row>
    <row r="43563" spans="2:5" ht="13.5" customHeight="1">
      <c r="B43563" t="str">
        <f t="shared" si="680"/>
        <v>---0</v>
      </c>
      <c r="E43563">
        <v>0</v>
      </c>
    </row>
    <row r="43564" spans="2:5" ht="13.5" customHeight="1">
      <c r="B43564" t="str">
        <f t="shared" si="680"/>
        <v>---0</v>
      </c>
      <c r="E43564">
        <v>0</v>
      </c>
    </row>
    <row r="43565" spans="2:5" ht="13.5" customHeight="1">
      <c r="B43565" t="str">
        <f t="shared" si="680"/>
        <v>---0</v>
      </c>
      <c r="E43565">
        <v>0</v>
      </c>
    </row>
    <row r="43566" spans="2:5" ht="13.5" customHeight="1">
      <c r="B43566" t="str">
        <f t="shared" si="680"/>
        <v>---0</v>
      </c>
      <c r="E43566">
        <v>0</v>
      </c>
    </row>
    <row r="43567" spans="2:5" ht="13.5" customHeight="1">
      <c r="B43567" t="str">
        <f t="shared" si="680"/>
        <v>---0</v>
      </c>
      <c r="E43567">
        <v>0</v>
      </c>
    </row>
    <row r="43568" spans="2:5" ht="13.5" customHeight="1">
      <c r="B43568" t="str">
        <f t="shared" si="680"/>
        <v>---0</v>
      </c>
      <c r="E43568">
        <v>0</v>
      </c>
    </row>
    <row r="43569" spans="2:5" ht="13.5" customHeight="1">
      <c r="B43569" t="str">
        <f t="shared" si="680"/>
        <v>---0</v>
      </c>
      <c r="E43569">
        <v>0</v>
      </c>
    </row>
    <row r="43570" spans="2:5" ht="13.5" customHeight="1">
      <c r="B43570" t="str">
        <f t="shared" si="680"/>
        <v>---0</v>
      </c>
      <c r="E43570">
        <v>0</v>
      </c>
    </row>
    <row r="43571" spans="2:5" ht="13.5" customHeight="1">
      <c r="B43571" t="str">
        <f t="shared" si="680"/>
        <v>---0</v>
      </c>
      <c r="E43571">
        <v>0</v>
      </c>
    </row>
    <row r="43572" spans="2:5" ht="13.5" customHeight="1">
      <c r="B43572" t="str">
        <f t="shared" si="680"/>
        <v>---0</v>
      </c>
      <c r="E43572">
        <v>0</v>
      </c>
    </row>
    <row r="43573" spans="2:5" ht="13.5" customHeight="1">
      <c r="B43573" t="str">
        <f t="shared" si="680"/>
        <v>---0</v>
      </c>
      <c r="E43573">
        <v>0</v>
      </c>
    </row>
    <row r="43574" spans="2:5" ht="13.5" customHeight="1">
      <c r="B43574" t="str">
        <f t="shared" si="680"/>
        <v>---0</v>
      </c>
      <c r="E43574">
        <v>0</v>
      </c>
    </row>
    <row r="43575" spans="2:5" ht="13.5" customHeight="1">
      <c r="B43575" t="str">
        <f t="shared" si="680"/>
        <v>---0</v>
      </c>
      <c r="E43575">
        <v>0</v>
      </c>
    </row>
    <row r="43576" spans="2:5" ht="13.5" customHeight="1">
      <c r="B43576" t="str">
        <f t="shared" si="680"/>
        <v>---0</v>
      </c>
      <c r="E43576">
        <v>0</v>
      </c>
    </row>
    <row r="43577" spans="2:5" ht="13.5" customHeight="1">
      <c r="B43577" t="str">
        <f t="shared" si="680"/>
        <v>---0</v>
      </c>
      <c r="E43577">
        <v>0</v>
      </c>
    </row>
    <row r="43578" spans="2:5" ht="13.5" customHeight="1">
      <c r="B43578" t="str">
        <f t="shared" si="680"/>
        <v>---0</v>
      </c>
      <c r="E43578">
        <v>0</v>
      </c>
    </row>
    <row r="43579" spans="2:5" ht="13.5" customHeight="1">
      <c r="B43579" t="str">
        <f t="shared" si="680"/>
        <v>---0</v>
      </c>
      <c r="E43579">
        <v>0</v>
      </c>
    </row>
    <row r="43580" spans="2:5" ht="13.5" customHeight="1">
      <c r="B43580" t="str">
        <f t="shared" si="680"/>
        <v>---0</v>
      </c>
      <c r="E43580">
        <v>0</v>
      </c>
    </row>
    <row r="43581" spans="2:5" ht="13.5" customHeight="1">
      <c r="B43581" t="str">
        <f t="shared" si="680"/>
        <v>---0</v>
      </c>
      <c r="E43581">
        <v>0</v>
      </c>
    </row>
    <row r="43582" spans="2:5" ht="13.5" customHeight="1">
      <c r="B43582" t="str">
        <f t="shared" si="680"/>
        <v>---0</v>
      </c>
      <c r="E43582">
        <v>0</v>
      </c>
    </row>
    <row r="43583" spans="2:5" ht="13.5" customHeight="1">
      <c r="B43583" t="str">
        <f t="shared" si="680"/>
        <v>---0</v>
      </c>
      <c r="E43583">
        <v>0</v>
      </c>
    </row>
    <row r="43584" spans="2:5" ht="13.5" customHeight="1">
      <c r="B43584" t="str">
        <f t="shared" si="680"/>
        <v>---0</v>
      </c>
      <c r="E43584">
        <v>0</v>
      </c>
    </row>
    <row r="43585" spans="2:5" ht="13.5" customHeight="1">
      <c r="B43585" t="str">
        <f t="shared" si="680"/>
        <v>---0</v>
      </c>
      <c r="E43585">
        <v>0</v>
      </c>
    </row>
    <row r="43586" spans="2:5" ht="13.5" customHeight="1">
      <c r="B43586" t="str">
        <f t="shared" si="680"/>
        <v>---0</v>
      </c>
      <c r="E43586">
        <v>0</v>
      </c>
    </row>
    <row r="43587" spans="2:5" ht="13.5" customHeight="1">
      <c r="B43587" t="str">
        <f t="shared" ref="B43587:B43650" si="681">A43587&amp;"---"&amp;E43587</f>
        <v>---0</v>
      </c>
      <c r="E43587">
        <v>0</v>
      </c>
    </row>
    <row r="43588" spans="2:5" ht="13.5" customHeight="1">
      <c r="B43588" t="str">
        <f t="shared" si="681"/>
        <v>---0</v>
      </c>
      <c r="E43588">
        <v>0</v>
      </c>
    </row>
    <row r="43589" spans="2:5" ht="13.5" customHeight="1">
      <c r="B43589" t="str">
        <f t="shared" si="681"/>
        <v>---0</v>
      </c>
      <c r="E43589">
        <v>0</v>
      </c>
    </row>
    <row r="43590" spans="2:5" ht="13.5" customHeight="1">
      <c r="B43590" t="str">
        <f t="shared" si="681"/>
        <v>---0</v>
      </c>
      <c r="E43590">
        <v>0</v>
      </c>
    </row>
    <row r="43591" spans="2:5" ht="13.5" customHeight="1">
      <c r="B43591" t="str">
        <f t="shared" si="681"/>
        <v>---0</v>
      </c>
      <c r="E43591">
        <v>0</v>
      </c>
    </row>
    <row r="43592" spans="2:5" ht="13.5" customHeight="1">
      <c r="B43592" t="str">
        <f t="shared" si="681"/>
        <v>---0</v>
      </c>
      <c r="E43592">
        <v>0</v>
      </c>
    </row>
    <row r="43593" spans="2:5" ht="13.5" customHeight="1">
      <c r="B43593" t="str">
        <f t="shared" si="681"/>
        <v>---0</v>
      </c>
      <c r="E43593">
        <v>0</v>
      </c>
    </row>
    <row r="43594" spans="2:5" ht="13.5" customHeight="1">
      <c r="B43594" t="str">
        <f t="shared" si="681"/>
        <v>---0</v>
      </c>
      <c r="E43594">
        <v>0</v>
      </c>
    </row>
    <row r="43595" spans="2:5" ht="13.5" customHeight="1">
      <c r="B43595" t="str">
        <f t="shared" si="681"/>
        <v>---0</v>
      </c>
      <c r="E43595">
        <v>0</v>
      </c>
    </row>
    <row r="43596" spans="2:5" ht="13.5" customHeight="1">
      <c r="B43596" t="str">
        <f t="shared" si="681"/>
        <v>---0</v>
      </c>
      <c r="E43596">
        <v>0</v>
      </c>
    </row>
    <row r="43597" spans="2:5" ht="13.5" customHeight="1">
      <c r="B43597" t="str">
        <f t="shared" si="681"/>
        <v>---0</v>
      </c>
      <c r="E43597">
        <v>0</v>
      </c>
    </row>
    <row r="43598" spans="2:5" ht="13.5" customHeight="1">
      <c r="B43598" t="str">
        <f t="shared" si="681"/>
        <v>---0</v>
      </c>
      <c r="E43598">
        <v>0</v>
      </c>
    </row>
    <row r="43599" spans="2:5" ht="13.5" customHeight="1">
      <c r="B43599" t="str">
        <f t="shared" si="681"/>
        <v>---0</v>
      </c>
      <c r="E43599">
        <v>0</v>
      </c>
    </row>
    <row r="43600" spans="2:5" ht="13.5" customHeight="1">
      <c r="B43600" t="str">
        <f t="shared" si="681"/>
        <v>---0</v>
      </c>
      <c r="E43600">
        <v>0</v>
      </c>
    </row>
    <row r="43601" spans="2:5" ht="13.5" customHeight="1">
      <c r="B43601" t="str">
        <f t="shared" si="681"/>
        <v>---0</v>
      </c>
      <c r="E43601">
        <v>0</v>
      </c>
    </row>
    <row r="43602" spans="2:5" ht="13.5" customHeight="1">
      <c r="B43602" t="str">
        <f t="shared" si="681"/>
        <v>---0</v>
      </c>
      <c r="E43602">
        <v>0</v>
      </c>
    </row>
    <row r="43603" spans="2:5" ht="13.5" customHeight="1">
      <c r="B43603" t="str">
        <f t="shared" si="681"/>
        <v>---0</v>
      </c>
      <c r="E43603">
        <v>0</v>
      </c>
    </row>
    <row r="43604" spans="2:5" ht="13.5" customHeight="1">
      <c r="B43604" t="str">
        <f t="shared" si="681"/>
        <v>---0</v>
      </c>
      <c r="E43604">
        <v>0</v>
      </c>
    </row>
    <row r="43605" spans="2:5" ht="13.5" customHeight="1">
      <c r="B43605" t="str">
        <f t="shared" si="681"/>
        <v>---0</v>
      </c>
      <c r="E43605">
        <v>0</v>
      </c>
    </row>
    <row r="43606" spans="2:5" ht="13.5" customHeight="1">
      <c r="B43606" t="str">
        <f t="shared" si="681"/>
        <v>---0</v>
      </c>
      <c r="E43606">
        <v>0</v>
      </c>
    </row>
    <row r="43607" spans="2:5" ht="13.5" customHeight="1">
      <c r="B43607" t="str">
        <f t="shared" si="681"/>
        <v>---0</v>
      </c>
      <c r="E43607">
        <v>0</v>
      </c>
    </row>
    <row r="43608" spans="2:5" ht="13.5" customHeight="1">
      <c r="B43608" t="str">
        <f t="shared" si="681"/>
        <v>---0</v>
      </c>
      <c r="E43608">
        <v>0</v>
      </c>
    </row>
    <row r="43609" spans="2:5" ht="13.5" customHeight="1">
      <c r="B43609" t="str">
        <f t="shared" si="681"/>
        <v>---0</v>
      </c>
      <c r="E43609">
        <v>0</v>
      </c>
    </row>
    <row r="43610" spans="2:5" ht="13.5" customHeight="1">
      <c r="B43610" t="str">
        <f t="shared" si="681"/>
        <v>---0</v>
      </c>
      <c r="E43610">
        <v>0</v>
      </c>
    </row>
    <row r="43611" spans="2:5" ht="13.5" customHeight="1">
      <c r="B43611" t="str">
        <f t="shared" si="681"/>
        <v>---0</v>
      </c>
      <c r="E43611">
        <v>0</v>
      </c>
    </row>
    <row r="43612" spans="2:5" ht="13.5" customHeight="1">
      <c r="B43612" t="str">
        <f t="shared" si="681"/>
        <v>---0</v>
      </c>
      <c r="E43612">
        <v>0</v>
      </c>
    </row>
    <row r="43613" spans="2:5" ht="13.5" customHeight="1">
      <c r="B43613" t="str">
        <f t="shared" si="681"/>
        <v>---0</v>
      </c>
      <c r="E43613">
        <v>0</v>
      </c>
    </row>
    <row r="43614" spans="2:5" ht="13.5" customHeight="1">
      <c r="B43614" t="str">
        <f t="shared" si="681"/>
        <v>---0</v>
      </c>
      <c r="E43614">
        <v>0</v>
      </c>
    </row>
    <row r="43615" spans="2:5" ht="13.5" customHeight="1">
      <c r="B43615" t="str">
        <f t="shared" si="681"/>
        <v>---0</v>
      </c>
      <c r="E43615">
        <v>0</v>
      </c>
    </row>
    <row r="43616" spans="2:5" ht="13.5" customHeight="1">
      <c r="B43616" t="str">
        <f t="shared" si="681"/>
        <v>---0</v>
      </c>
      <c r="E43616">
        <v>0</v>
      </c>
    </row>
    <row r="43617" spans="2:5" ht="13.5" customHeight="1">
      <c r="B43617" t="str">
        <f t="shared" si="681"/>
        <v>---0</v>
      </c>
      <c r="E43617">
        <v>0</v>
      </c>
    </row>
    <row r="43618" spans="2:5" ht="13.5" customHeight="1">
      <c r="B43618" t="str">
        <f t="shared" si="681"/>
        <v>---0</v>
      </c>
      <c r="E43618">
        <v>0</v>
      </c>
    </row>
    <row r="43619" spans="2:5" ht="13.5" customHeight="1">
      <c r="B43619" t="str">
        <f t="shared" si="681"/>
        <v>---0</v>
      </c>
      <c r="E43619">
        <v>0</v>
      </c>
    </row>
    <row r="43620" spans="2:5" ht="13.5" customHeight="1">
      <c r="B43620" t="str">
        <f t="shared" si="681"/>
        <v>---0</v>
      </c>
      <c r="E43620">
        <v>0</v>
      </c>
    </row>
    <row r="43621" spans="2:5" ht="13.5" customHeight="1">
      <c r="B43621" t="str">
        <f t="shared" si="681"/>
        <v>---0</v>
      </c>
      <c r="E43621">
        <v>0</v>
      </c>
    </row>
    <row r="43622" spans="2:5" ht="13.5" customHeight="1">
      <c r="B43622" t="str">
        <f t="shared" si="681"/>
        <v>---0</v>
      </c>
      <c r="E43622">
        <v>0</v>
      </c>
    </row>
    <row r="43623" spans="2:5" ht="13.5" customHeight="1">
      <c r="B43623" t="str">
        <f t="shared" si="681"/>
        <v>---0</v>
      </c>
      <c r="E43623">
        <v>0</v>
      </c>
    </row>
    <row r="43624" spans="2:5" ht="13.5" customHeight="1">
      <c r="B43624" t="str">
        <f t="shared" si="681"/>
        <v>---0</v>
      </c>
      <c r="E43624">
        <v>0</v>
      </c>
    </row>
    <row r="43625" spans="2:5" ht="13.5" customHeight="1">
      <c r="B43625" t="str">
        <f t="shared" si="681"/>
        <v>---0</v>
      </c>
      <c r="E43625">
        <v>0</v>
      </c>
    </row>
    <row r="43626" spans="2:5" ht="13.5" customHeight="1">
      <c r="B43626" t="str">
        <f t="shared" si="681"/>
        <v>---0</v>
      </c>
      <c r="E43626">
        <v>0</v>
      </c>
    </row>
    <row r="43627" spans="2:5" ht="13.5" customHeight="1">
      <c r="B43627" t="str">
        <f t="shared" si="681"/>
        <v>---0</v>
      </c>
      <c r="E43627">
        <v>0</v>
      </c>
    </row>
    <row r="43628" spans="2:5" ht="13.5" customHeight="1">
      <c r="B43628" t="str">
        <f t="shared" si="681"/>
        <v>---0</v>
      </c>
      <c r="E43628">
        <v>0</v>
      </c>
    </row>
    <row r="43629" spans="2:5" ht="13.5" customHeight="1">
      <c r="B43629" t="str">
        <f t="shared" si="681"/>
        <v>---0</v>
      </c>
      <c r="E43629">
        <v>0</v>
      </c>
    </row>
    <row r="43630" spans="2:5" ht="13.5" customHeight="1">
      <c r="B43630" t="str">
        <f t="shared" si="681"/>
        <v>---0</v>
      </c>
      <c r="E43630">
        <v>0</v>
      </c>
    </row>
    <row r="43631" spans="2:5" ht="13.5" customHeight="1">
      <c r="B43631" t="str">
        <f t="shared" si="681"/>
        <v>---0</v>
      </c>
      <c r="E43631">
        <v>0</v>
      </c>
    </row>
    <row r="43632" spans="2:5" ht="13.5" customHeight="1">
      <c r="B43632" t="str">
        <f t="shared" si="681"/>
        <v>---0</v>
      </c>
      <c r="E43632">
        <v>0</v>
      </c>
    </row>
    <row r="43633" spans="2:5" ht="13.5" customHeight="1">
      <c r="B43633" t="str">
        <f t="shared" si="681"/>
        <v>---0</v>
      </c>
      <c r="E43633">
        <v>0</v>
      </c>
    </row>
    <row r="43634" spans="2:5" ht="13.5" customHeight="1">
      <c r="B43634" t="str">
        <f t="shared" si="681"/>
        <v>---0</v>
      </c>
      <c r="E43634">
        <v>0</v>
      </c>
    </row>
    <row r="43635" spans="2:5" ht="13.5" customHeight="1">
      <c r="B43635" t="str">
        <f t="shared" si="681"/>
        <v>---0</v>
      </c>
      <c r="E43635">
        <v>0</v>
      </c>
    </row>
    <row r="43636" spans="2:5" ht="13.5" customHeight="1">
      <c r="B43636" t="str">
        <f t="shared" si="681"/>
        <v>---0</v>
      </c>
      <c r="E43636">
        <v>0</v>
      </c>
    </row>
    <row r="43637" spans="2:5" ht="13.5" customHeight="1">
      <c r="B43637" t="str">
        <f t="shared" si="681"/>
        <v>---0</v>
      </c>
      <c r="E43637">
        <v>0</v>
      </c>
    </row>
    <row r="43638" spans="2:5" ht="13.5" customHeight="1">
      <c r="B43638" t="str">
        <f t="shared" si="681"/>
        <v>---0</v>
      </c>
      <c r="E43638">
        <v>0</v>
      </c>
    </row>
    <row r="43639" spans="2:5" ht="13.5" customHeight="1">
      <c r="B43639" t="str">
        <f t="shared" si="681"/>
        <v>---0</v>
      </c>
      <c r="E43639">
        <v>0</v>
      </c>
    </row>
    <row r="43640" spans="2:5" ht="13.5" customHeight="1">
      <c r="B43640" t="str">
        <f t="shared" si="681"/>
        <v>---0</v>
      </c>
      <c r="E43640">
        <v>0</v>
      </c>
    </row>
    <row r="43641" spans="2:5" ht="13.5" customHeight="1">
      <c r="B43641" t="str">
        <f t="shared" si="681"/>
        <v>---0</v>
      </c>
      <c r="E43641">
        <v>0</v>
      </c>
    </row>
    <row r="43642" spans="2:5" ht="13.5" customHeight="1">
      <c r="B43642" t="str">
        <f t="shared" si="681"/>
        <v>---0</v>
      </c>
      <c r="E43642">
        <v>0</v>
      </c>
    </row>
    <row r="43643" spans="2:5" ht="13.5" customHeight="1">
      <c r="B43643" t="str">
        <f t="shared" si="681"/>
        <v>---0</v>
      </c>
      <c r="E43643">
        <v>0</v>
      </c>
    </row>
    <row r="43644" spans="2:5" ht="13.5" customHeight="1">
      <c r="B43644" t="str">
        <f t="shared" si="681"/>
        <v>---0</v>
      </c>
      <c r="E43644">
        <v>0</v>
      </c>
    </row>
    <row r="43645" spans="2:5" ht="13.5" customHeight="1">
      <c r="B43645" t="str">
        <f t="shared" si="681"/>
        <v>---0</v>
      </c>
      <c r="E43645">
        <v>0</v>
      </c>
    </row>
    <row r="43646" spans="2:5" ht="13.5" customHeight="1">
      <c r="B43646" t="str">
        <f t="shared" si="681"/>
        <v>---0</v>
      </c>
      <c r="E43646">
        <v>0</v>
      </c>
    </row>
    <row r="43647" spans="2:5" ht="13.5" customHeight="1">
      <c r="B43647" t="str">
        <f t="shared" si="681"/>
        <v>---0</v>
      </c>
      <c r="E43647">
        <v>0</v>
      </c>
    </row>
    <row r="43648" spans="2:5" ht="13.5" customHeight="1">
      <c r="B43648" t="str">
        <f t="shared" si="681"/>
        <v>---0</v>
      </c>
      <c r="E43648">
        <v>0</v>
      </c>
    </row>
    <row r="43649" spans="2:5" ht="13.5" customHeight="1">
      <c r="B43649" t="str">
        <f t="shared" si="681"/>
        <v>---0</v>
      </c>
      <c r="E43649">
        <v>0</v>
      </c>
    </row>
    <row r="43650" spans="2:5" ht="13.5" customHeight="1">
      <c r="B43650" t="str">
        <f t="shared" si="681"/>
        <v>---0</v>
      </c>
      <c r="E43650">
        <v>0</v>
      </c>
    </row>
    <row r="43651" spans="2:5" ht="13.5" customHeight="1">
      <c r="B43651" t="str">
        <f t="shared" ref="B43651:B43714" si="682">A43651&amp;"---"&amp;E43651</f>
        <v>---0</v>
      </c>
      <c r="E43651">
        <v>0</v>
      </c>
    </row>
    <row r="43652" spans="2:5" ht="13.5" customHeight="1">
      <c r="B43652" t="str">
        <f t="shared" si="682"/>
        <v>---0</v>
      </c>
      <c r="E43652">
        <v>0</v>
      </c>
    </row>
    <row r="43653" spans="2:5" ht="13.5" customHeight="1">
      <c r="B43653" t="str">
        <f t="shared" si="682"/>
        <v>---0</v>
      </c>
      <c r="E43653">
        <v>0</v>
      </c>
    </row>
    <row r="43654" spans="2:5" ht="13.5" customHeight="1">
      <c r="B43654" t="str">
        <f t="shared" si="682"/>
        <v>---0</v>
      </c>
      <c r="E43654">
        <v>0</v>
      </c>
    </row>
    <row r="43655" spans="2:5" ht="13.5" customHeight="1">
      <c r="B43655" t="str">
        <f t="shared" si="682"/>
        <v>---0</v>
      </c>
      <c r="E43655">
        <v>0</v>
      </c>
    </row>
    <row r="43656" spans="2:5" ht="13.5" customHeight="1">
      <c r="B43656" t="str">
        <f t="shared" si="682"/>
        <v>---0</v>
      </c>
      <c r="E43656">
        <v>0</v>
      </c>
    </row>
    <row r="43657" spans="2:5" ht="13.5" customHeight="1">
      <c r="B43657" t="str">
        <f t="shared" si="682"/>
        <v>---0</v>
      </c>
      <c r="E43657">
        <v>0</v>
      </c>
    </row>
    <row r="43658" spans="2:5" ht="13.5" customHeight="1">
      <c r="B43658" t="str">
        <f t="shared" si="682"/>
        <v>---0</v>
      </c>
      <c r="E43658">
        <v>0</v>
      </c>
    </row>
    <row r="43659" spans="2:5" ht="13.5" customHeight="1">
      <c r="B43659" t="str">
        <f t="shared" si="682"/>
        <v>---0</v>
      </c>
      <c r="E43659">
        <v>0</v>
      </c>
    </row>
    <row r="43660" spans="2:5" ht="13.5" customHeight="1">
      <c r="B43660" t="str">
        <f t="shared" si="682"/>
        <v>---0</v>
      </c>
      <c r="E43660">
        <v>0</v>
      </c>
    </row>
    <row r="43661" spans="2:5" ht="13.5" customHeight="1">
      <c r="B43661" t="str">
        <f t="shared" si="682"/>
        <v>---0</v>
      </c>
      <c r="E43661">
        <v>0</v>
      </c>
    </row>
    <row r="43662" spans="2:5" ht="13.5" customHeight="1">
      <c r="B43662" t="str">
        <f t="shared" si="682"/>
        <v>---0</v>
      </c>
      <c r="E43662">
        <v>0</v>
      </c>
    </row>
    <row r="43663" spans="2:5" ht="13.5" customHeight="1">
      <c r="B43663" t="str">
        <f t="shared" si="682"/>
        <v>---0</v>
      </c>
      <c r="E43663">
        <v>0</v>
      </c>
    </row>
    <row r="43664" spans="2:5" ht="13.5" customHeight="1">
      <c r="B43664" t="str">
        <f t="shared" si="682"/>
        <v>---0</v>
      </c>
      <c r="E43664">
        <v>0</v>
      </c>
    </row>
    <row r="43665" spans="2:5" ht="13.5" customHeight="1">
      <c r="B43665" t="str">
        <f t="shared" si="682"/>
        <v>---0</v>
      </c>
      <c r="E43665">
        <v>0</v>
      </c>
    </row>
    <row r="43666" spans="2:5" ht="13.5" customHeight="1">
      <c r="B43666" t="str">
        <f t="shared" si="682"/>
        <v>---0</v>
      </c>
      <c r="E43666">
        <v>0</v>
      </c>
    </row>
    <row r="43667" spans="2:5" ht="13.5" customHeight="1">
      <c r="B43667" t="str">
        <f t="shared" si="682"/>
        <v>---0</v>
      </c>
      <c r="E43667">
        <v>0</v>
      </c>
    </row>
    <row r="43668" spans="2:5" ht="13.5" customHeight="1">
      <c r="B43668" t="str">
        <f t="shared" si="682"/>
        <v>---0</v>
      </c>
      <c r="E43668">
        <v>0</v>
      </c>
    </row>
    <row r="43669" spans="2:5" ht="13.5" customHeight="1">
      <c r="B43669" t="str">
        <f t="shared" si="682"/>
        <v>---0</v>
      </c>
      <c r="E43669">
        <v>0</v>
      </c>
    </row>
    <row r="43670" spans="2:5" ht="13.5" customHeight="1">
      <c r="B43670" t="str">
        <f t="shared" si="682"/>
        <v>---0</v>
      </c>
      <c r="E43670">
        <v>0</v>
      </c>
    </row>
    <row r="43671" spans="2:5" ht="13.5" customHeight="1">
      <c r="B43671" t="str">
        <f t="shared" si="682"/>
        <v>---0</v>
      </c>
      <c r="E43671">
        <v>0</v>
      </c>
    </row>
    <row r="43672" spans="2:5" ht="13.5" customHeight="1">
      <c r="B43672" t="str">
        <f t="shared" si="682"/>
        <v>---0</v>
      </c>
      <c r="E43672">
        <v>0</v>
      </c>
    </row>
    <row r="43673" spans="2:5" ht="13.5" customHeight="1">
      <c r="B43673" t="str">
        <f t="shared" si="682"/>
        <v>---0</v>
      </c>
      <c r="E43673">
        <v>0</v>
      </c>
    </row>
    <row r="43674" spans="2:5" ht="13.5" customHeight="1">
      <c r="B43674" t="str">
        <f t="shared" si="682"/>
        <v>---0</v>
      </c>
      <c r="E43674">
        <v>0</v>
      </c>
    </row>
    <row r="43675" spans="2:5" ht="13.5" customHeight="1">
      <c r="B43675" t="str">
        <f t="shared" si="682"/>
        <v>---0</v>
      </c>
      <c r="E43675">
        <v>0</v>
      </c>
    </row>
    <row r="43676" spans="2:5" ht="13.5" customHeight="1">
      <c r="B43676" t="str">
        <f t="shared" si="682"/>
        <v>---0</v>
      </c>
      <c r="E43676">
        <v>0</v>
      </c>
    </row>
    <row r="43677" spans="2:5" ht="13.5" customHeight="1">
      <c r="B43677" t="str">
        <f t="shared" si="682"/>
        <v>---0</v>
      </c>
      <c r="E43677">
        <v>0</v>
      </c>
    </row>
    <row r="43678" spans="2:5" ht="13.5" customHeight="1">
      <c r="B43678" t="str">
        <f t="shared" si="682"/>
        <v>---0</v>
      </c>
      <c r="E43678">
        <v>0</v>
      </c>
    </row>
    <row r="43679" spans="2:5" ht="13.5" customHeight="1">
      <c r="B43679" t="str">
        <f t="shared" si="682"/>
        <v>---0</v>
      </c>
      <c r="E43679">
        <v>0</v>
      </c>
    </row>
    <row r="43680" spans="2:5" ht="13.5" customHeight="1">
      <c r="B43680" t="str">
        <f t="shared" si="682"/>
        <v>---0</v>
      </c>
      <c r="E43680">
        <v>0</v>
      </c>
    </row>
    <row r="43681" spans="2:5" ht="13.5" customHeight="1">
      <c r="B43681" t="str">
        <f t="shared" si="682"/>
        <v>---0</v>
      </c>
      <c r="E43681">
        <v>0</v>
      </c>
    </row>
    <row r="43682" spans="2:5" ht="13.5" customHeight="1">
      <c r="B43682" t="str">
        <f t="shared" si="682"/>
        <v>---0</v>
      </c>
      <c r="E43682">
        <v>0</v>
      </c>
    </row>
    <row r="43683" spans="2:5" ht="13.5" customHeight="1">
      <c r="B43683" t="str">
        <f t="shared" si="682"/>
        <v>---0</v>
      </c>
      <c r="E43683">
        <v>0</v>
      </c>
    </row>
    <row r="43684" spans="2:5" ht="13.5" customHeight="1">
      <c r="B43684" t="str">
        <f t="shared" si="682"/>
        <v>---0</v>
      </c>
      <c r="E43684">
        <v>0</v>
      </c>
    </row>
    <row r="43685" spans="2:5" ht="13.5" customHeight="1">
      <c r="B43685" t="str">
        <f t="shared" si="682"/>
        <v>---0</v>
      </c>
      <c r="E43685">
        <v>0</v>
      </c>
    </row>
    <row r="43686" spans="2:5" ht="13.5" customHeight="1">
      <c r="B43686" t="str">
        <f t="shared" si="682"/>
        <v>---0</v>
      </c>
      <c r="E43686">
        <v>0</v>
      </c>
    </row>
    <row r="43687" spans="2:5" ht="13.5" customHeight="1">
      <c r="B43687" t="str">
        <f t="shared" si="682"/>
        <v>---0</v>
      </c>
      <c r="E43687">
        <v>0</v>
      </c>
    </row>
    <row r="43688" spans="2:5" ht="13.5" customHeight="1">
      <c r="B43688" t="str">
        <f t="shared" si="682"/>
        <v>---0</v>
      </c>
      <c r="E43688">
        <v>0</v>
      </c>
    </row>
    <row r="43689" spans="2:5" ht="13.5" customHeight="1">
      <c r="B43689" t="str">
        <f t="shared" si="682"/>
        <v>---0</v>
      </c>
      <c r="E43689">
        <v>0</v>
      </c>
    </row>
    <row r="43690" spans="2:5" ht="13.5" customHeight="1">
      <c r="B43690" t="str">
        <f t="shared" si="682"/>
        <v>---0</v>
      </c>
      <c r="E43690">
        <v>0</v>
      </c>
    </row>
    <row r="43691" spans="2:5" ht="13.5" customHeight="1">
      <c r="B43691" t="str">
        <f t="shared" si="682"/>
        <v>---0</v>
      </c>
      <c r="E43691">
        <v>0</v>
      </c>
    </row>
    <row r="43692" spans="2:5" ht="13.5" customHeight="1">
      <c r="B43692" t="str">
        <f t="shared" si="682"/>
        <v>---0</v>
      </c>
      <c r="E43692">
        <v>0</v>
      </c>
    </row>
    <row r="43693" spans="2:5" ht="13.5" customHeight="1">
      <c r="B43693" t="str">
        <f t="shared" si="682"/>
        <v>---0</v>
      </c>
      <c r="E43693">
        <v>0</v>
      </c>
    </row>
    <row r="43694" spans="2:5" ht="13.5" customHeight="1">
      <c r="B43694" t="str">
        <f t="shared" si="682"/>
        <v>---0</v>
      </c>
      <c r="E43694">
        <v>0</v>
      </c>
    </row>
    <row r="43695" spans="2:5" ht="13.5" customHeight="1">
      <c r="B43695" t="str">
        <f t="shared" si="682"/>
        <v>---0</v>
      </c>
      <c r="E43695">
        <v>0</v>
      </c>
    </row>
    <row r="43696" spans="2:5" ht="13.5" customHeight="1">
      <c r="B43696" t="str">
        <f t="shared" si="682"/>
        <v>---0</v>
      </c>
      <c r="E43696">
        <v>0</v>
      </c>
    </row>
    <row r="43697" spans="2:5" ht="13.5" customHeight="1">
      <c r="B43697" t="str">
        <f t="shared" si="682"/>
        <v>---0</v>
      </c>
      <c r="E43697">
        <v>0</v>
      </c>
    </row>
    <row r="43698" spans="2:5" ht="13.5" customHeight="1">
      <c r="B43698" t="str">
        <f t="shared" si="682"/>
        <v>---0</v>
      </c>
      <c r="E43698">
        <v>0</v>
      </c>
    </row>
    <row r="43699" spans="2:5" ht="13.5" customHeight="1">
      <c r="B43699" t="str">
        <f t="shared" si="682"/>
        <v>---0</v>
      </c>
      <c r="E43699">
        <v>0</v>
      </c>
    </row>
    <row r="43700" spans="2:5" ht="13.5" customHeight="1">
      <c r="B43700" t="str">
        <f t="shared" si="682"/>
        <v>---0</v>
      </c>
      <c r="E43700">
        <v>0</v>
      </c>
    </row>
    <row r="43701" spans="2:5" ht="13.5" customHeight="1">
      <c r="B43701" t="str">
        <f t="shared" si="682"/>
        <v>---0</v>
      </c>
      <c r="E43701">
        <v>0</v>
      </c>
    </row>
    <row r="43702" spans="2:5" ht="13.5" customHeight="1">
      <c r="B43702" t="str">
        <f t="shared" si="682"/>
        <v>---0</v>
      </c>
      <c r="E43702">
        <v>0</v>
      </c>
    </row>
    <row r="43703" spans="2:5" ht="13.5" customHeight="1">
      <c r="B43703" t="str">
        <f t="shared" si="682"/>
        <v>---0</v>
      </c>
      <c r="E43703">
        <v>0</v>
      </c>
    </row>
    <row r="43704" spans="2:5" ht="13.5" customHeight="1">
      <c r="B43704" t="str">
        <f t="shared" si="682"/>
        <v>---0</v>
      </c>
      <c r="E43704">
        <v>0</v>
      </c>
    </row>
    <row r="43705" spans="2:5" ht="13.5" customHeight="1">
      <c r="B43705" t="str">
        <f t="shared" si="682"/>
        <v>---0</v>
      </c>
      <c r="E43705">
        <v>0</v>
      </c>
    </row>
    <row r="43706" spans="2:5" ht="13.5" customHeight="1">
      <c r="B43706" t="str">
        <f t="shared" si="682"/>
        <v>---0</v>
      </c>
      <c r="E43706">
        <v>0</v>
      </c>
    </row>
    <row r="43707" spans="2:5" ht="13.5" customHeight="1">
      <c r="B43707" t="str">
        <f t="shared" si="682"/>
        <v>---0</v>
      </c>
      <c r="E43707">
        <v>0</v>
      </c>
    </row>
    <row r="43708" spans="2:5" ht="13.5" customHeight="1">
      <c r="B43708" t="str">
        <f t="shared" si="682"/>
        <v>---0</v>
      </c>
      <c r="E43708">
        <v>0</v>
      </c>
    </row>
    <row r="43709" spans="2:5" ht="13.5" customHeight="1">
      <c r="B43709" t="str">
        <f t="shared" si="682"/>
        <v>---0</v>
      </c>
      <c r="E43709">
        <v>0</v>
      </c>
    </row>
    <row r="43710" spans="2:5" ht="13.5" customHeight="1">
      <c r="B43710" t="str">
        <f t="shared" si="682"/>
        <v>---0</v>
      </c>
      <c r="E43710">
        <v>0</v>
      </c>
    </row>
    <row r="43711" spans="2:5" ht="13.5" customHeight="1">
      <c r="B43711" t="str">
        <f t="shared" si="682"/>
        <v>---0</v>
      </c>
      <c r="E43711">
        <v>0</v>
      </c>
    </row>
    <row r="43712" spans="2:5" ht="13.5" customHeight="1">
      <c r="B43712" t="str">
        <f t="shared" si="682"/>
        <v>---0</v>
      </c>
      <c r="E43712">
        <v>0</v>
      </c>
    </row>
    <row r="43713" spans="2:5" ht="13.5" customHeight="1">
      <c r="B43713" t="str">
        <f t="shared" si="682"/>
        <v>---0</v>
      </c>
      <c r="E43713">
        <v>0</v>
      </c>
    </row>
    <row r="43714" spans="2:5" ht="13.5" customHeight="1">
      <c r="B43714" t="str">
        <f t="shared" si="682"/>
        <v>---0</v>
      </c>
      <c r="E43714">
        <v>0</v>
      </c>
    </row>
    <row r="43715" spans="2:5" ht="13.5" customHeight="1">
      <c r="B43715" t="str">
        <f t="shared" ref="B43715:B43778" si="683">A43715&amp;"---"&amp;E43715</f>
        <v>---0</v>
      </c>
      <c r="E43715">
        <v>0</v>
      </c>
    </row>
    <row r="43716" spans="2:5" ht="13.5" customHeight="1">
      <c r="B43716" t="str">
        <f t="shared" si="683"/>
        <v>---0</v>
      </c>
      <c r="E43716">
        <v>0</v>
      </c>
    </row>
    <row r="43717" spans="2:5" ht="13.5" customHeight="1">
      <c r="B43717" t="str">
        <f t="shared" si="683"/>
        <v>---0</v>
      </c>
      <c r="E43717">
        <v>0</v>
      </c>
    </row>
    <row r="43718" spans="2:5" ht="13.5" customHeight="1">
      <c r="B43718" t="str">
        <f t="shared" si="683"/>
        <v>---0</v>
      </c>
      <c r="E43718">
        <v>0</v>
      </c>
    </row>
    <row r="43719" spans="2:5" ht="13.5" customHeight="1">
      <c r="B43719" t="str">
        <f t="shared" si="683"/>
        <v>---0</v>
      </c>
      <c r="E43719">
        <v>0</v>
      </c>
    </row>
    <row r="43720" spans="2:5" ht="13.5" customHeight="1">
      <c r="B43720" t="str">
        <f t="shared" si="683"/>
        <v>---0</v>
      </c>
      <c r="E43720">
        <v>0</v>
      </c>
    </row>
    <row r="43721" spans="2:5" ht="13.5" customHeight="1">
      <c r="B43721" t="str">
        <f t="shared" si="683"/>
        <v>---0</v>
      </c>
      <c r="E43721">
        <v>0</v>
      </c>
    </row>
    <row r="43722" spans="2:5" ht="13.5" customHeight="1">
      <c r="B43722" t="str">
        <f t="shared" si="683"/>
        <v>---0</v>
      </c>
      <c r="E43722">
        <v>0</v>
      </c>
    </row>
    <row r="43723" spans="2:5" ht="13.5" customHeight="1">
      <c r="B43723" t="str">
        <f t="shared" si="683"/>
        <v>---0</v>
      </c>
      <c r="E43723">
        <v>0</v>
      </c>
    </row>
    <row r="43724" spans="2:5" ht="13.5" customHeight="1">
      <c r="B43724" t="str">
        <f t="shared" si="683"/>
        <v>---0</v>
      </c>
      <c r="E43724">
        <v>0</v>
      </c>
    </row>
    <row r="43725" spans="2:5" ht="13.5" customHeight="1">
      <c r="B43725" t="str">
        <f t="shared" si="683"/>
        <v>---0</v>
      </c>
      <c r="E43725">
        <v>0</v>
      </c>
    </row>
    <row r="43726" spans="2:5" ht="13.5" customHeight="1">
      <c r="B43726" t="str">
        <f t="shared" si="683"/>
        <v>---0</v>
      </c>
      <c r="E43726">
        <v>0</v>
      </c>
    </row>
    <row r="43727" spans="2:5" ht="13.5" customHeight="1">
      <c r="B43727" t="str">
        <f t="shared" si="683"/>
        <v>---0</v>
      </c>
      <c r="E43727">
        <v>0</v>
      </c>
    </row>
    <row r="43728" spans="2:5" ht="13.5" customHeight="1">
      <c r="B43728" t="str">
        <f t="shared" si="683"/>
        <v>---0</v>
      </c>
      <c r="E43728">
        <v>0</v>
      </c>
    </row>
    <row r="43729" spans="2:5" ht="13.5" customHeight="1">
      <c r="B43729" t="str">
        <f t="shared" si="683"/>
        <v>---0</v>
      </c>
      <c r="E43729">
        <v>0</v>
      </c>
    </row>
    <row r="43730" spans="2:5" ht="13.5" customHeight="1">
      <c r="B43730" t="str">
        <f t="shared" si="683"/>
        <v>---0</v>
      </c>
      <c r="E43730">
        <v>0</v>
      </c>
    </row>
    <row r="43731" spans="2:5" ht="13.5" customHeight="1">
      <c r="B43731" t="str">
        <f t="shared" si="683"/>
        <v>---0</v>
      </c>
      <c r="E43731">
        <v>0</v>
      </c>
    </row>
    <row r="43732" spans="2:5" ht="13.5" customHeight="1">
      <c r="B43732" t="str">
        <f t="shared" si="683"/>
        <v>---0</v>
      </c>
      <c r="E43732">
        <v>0</v>
      </c>
    </row>
    <row r="43733" spans="2:5" ht="13.5" customHeight="1">
      <c r="B43733" t="str">
        <f t="shared" si="683"/>
        <v>---0</v>
      </c>
      <c r="E43733">
        <v>0</v>
      </c>
    </row>
    <row r="43734" spans="2:5" ht="13.5" customHeight="1">
      <c r="B43734" t="str">
        <f t="shared" si="683"/>
        <v>---0</v>
      </c>
      <c r="E43734">
        <v>0</v>
      </c>
    </row>
    <row r="43735" spans="2:5" ht="13.5" customHeight="1">
      <c r="B43735" t="str">
        <f t="shared" si="683"/>
        <v>---0</v>
      </c>
      <c r="E43735">
        <v>0</v>
      </c>
    </row>
    <row r="43736" spans="2:5" ht="13.5" customHeight="1">
      <c r="B43736" t="str">
        <f t="shared" si="683"/>
        <v>---0</v>
      </c>
      <c r="E43736">
        <v>0</v>
      </c>
    </row>
    <row r="43737" spans="2:5" ht="13.5" customHeight="1">
      <c r="B43737" t="str">
        <f t="shared" si="683"/>
        <v>---0</v>
      </c>
      <c r="E43737">
        <v>0</v>
      </c>
    </row>
    <row r="43738" spans="2:5" ht="13.5" customHeight="1">
      <c r="B43738" t="str">
        <f t="shared" si="683"/>
        <v>---0</v>
      </c>
      <c r="E43738">
        <v>0</v>
      </c>
    </row>
    <row r="43739" spans="2:5" ht="13.5" customHeight="1">
      <c r="B43739" t="str">
        <f t="shared" si="683"/>
        <v>---0</v>
      </c>
      <c r="E43739">
        <v>0</v>
      </c>
    </row>
    <row r="43740" spans="2:5" ht="13.5" customHeight="1">
      <c r="B43740" t="str">
        <f t="shared" si="683"/>
        <v>---0</v>
      </c>
      <c r="E43740">
        <v>0</v>
      </c>
    </row>
    <row r="43741" spans="2:5" ht="13.5" customHeight="1">
      <c r="B43741" t="str">
        <f t="shared" si="683"/>
        <v>---0</v>
      </c>
      <c r="E43741">
        <v>0</v>
      </c>
    </row>
    <row r="43742" spans="2:5" ht="13.5" customHeight="1">
      <c r="B43742" t="str">
        <f t="shared" si="683"/>
        <v>---0</v>
      </c>
      <c r="E43742">
        <v>0</v>
      </c>
    </row>
    <row r="43743" spans="2:5" ht="13.5" customHeight="1">
      <c r="B43743" t="str">
        <f t="shared" si="683"/>
        <v>---0</v>
      </c>
      <c r="E43743">
        <v>0</v>
      </c>
    </row>
    <row r="43744" spans="2:5" ht="13.5" customHeight="1">
      <c r="B43744" t="str">
        <f t="shared" si="683"/>
        <v>---0</v>
      </c>
      <c r="E43744">
        <v>0</v>
      </c>
    </row>
    <row r="43745" spans="2:5" ht="13.5" customHeight="1">
      <c r="B43745" t="str">
        <f t="shared" si="683"/>
        <v>---0</v>
      </c>
      <c r="E43745">
        <v>0</v>
      </c>
    </row>
    <row r="43746" spans="2:5" ht="13.5" customHeight="1">
      <c r="B43746" t="str">
        <f t="shared" si="683"/>
        <v>---0</v>
      </c>
      <c r="E43746">
        <v>0</v>
      </c>
    </row>
    <row r="43747" spans="2:5" ht="13.5" customHeight="1">
      <c r="B43747" t="str">
        <f t="shared" si="683"/>
        <v>---0</v>
      </c>
      <c r="E43747">
        <v>0</v>
      </c>
    </row>
    <row r="43748" spans="2:5" ht="13.5" customHeight="1">
      <c r="B43748" t="str">
        <f t="shared" si="683"/>
        <v>---0</v>
      </c>
      <c r="E43748">
        <v>0</v>
      </c>
    </row>
    <row r="43749" spans="2:5" ht="13.5" customHeight="1">
      <c r="B43749" t="str">
        <f t="shared" si="683"/>
        <v>---0</v>
      </c>
      <c r="E43749">
        <v>0</v>
      </c>
    </row>
    <row r="43750" spans="2:5" ht="13.5" customHeight="1">
      <c r="B43750" t="str">
        <f t="shared" si="683"/>
        <v>---0</v>
      </c>
      <c r="E43750">
        <v>0</v>
      </c>
    </row>
    <row r="43751" spans="2:5" ht="13.5" customHeight="1">
      <c r="B43751" t="str">
        <f t="shared" si="683"/>
        <v>---0</v>
      </c>
      <c r="E43751">
        <v>0</v>
      </c>
    </row>
    <row r="43752" spans="2:5" ht="13.5" customHeight="1">
      <c r="B43752" t="str">
        <f t="shared" si="683"/>
        <v>---0</v>
      </c>
      <c r="E43752">
        <v>0</v>
      </c>
    </row>
    <row r="43753" spans="2:5" ht="13.5" customHeight="1">
      <c r="B43753" t="str">
        <f t="shared" si="683"/>
        <v>---0</v>
      </c>
      <c r="E43753">
        <v>0</v>
      </c>
    </row>
    <row r="43754" spans="2:5" ht="13.5" customHeight="1">
      <c r="B43754" t="str">
        <f t="shared" si="683"/>
        <v>---0</v>
      </c>
      <c r="E43754">
        <v>0</v>
      </c>
    </row>
    <row r="43755" spans="2:5" ht="13.5" customHeight="1">
      <c r="B43755" t="str">
        <f t="shared" si="683"/>
        <v>---0</v>
      </c>
      <c r="E43755">
        <v>0</v>
      </c>
    </row>
    <row r="43756" spans="2:5" ht="13.5" customHeight="1">
      <c r="B43756" t="str">
        <f t="shared" si="683"/>
        <v>---0</v>
      </c>
      <c r="E43756">
        <v>0</v>
      </c>
    </row>
    <row r="43757" spans="2:5" ht="13.5" customHeight="1">
      <c r="B43757" t="str">
        <f t="shared" si="683"/>
        <v>---0</v>
      </c>
      <c r="E43757">
        <v>0</v>
      </c>
    </row>
    <row r="43758" spans="2:5" ht="13.5" customHeight="1">
      <c r="B43758" t="str">
        <f t="shared" si="683"/>
        <v>---0</v>
      </c>
      <c r="E43758">
        <v>0</v>
      </c>
    </row>
    <row r="43759" spans="2:5" ht="13.5" customHeight="1">
      <c r="B43759" t="str">
        <f t="shared" si="683"/>
        <v>---0</v>
      </c>
      <c r="E43759">
        <v>0</v>
      </c>
    </row>
    <row r="43760" spans="2:5" ht="13.5" customHeight="1">
      <c r="B43760" t="str">
        <f t="shared" si="683"/>
        <v>---0</v>
      </c>
      <c r="E43760">
        <v>0</v>
      </c>
    </row>
    <row r="43761" spans="2:5" ht="13.5" customHeight="1">
      <c r="B43761" t="str">
        <f t="shared" si="683"/>
        <v>---0</v>
      </c>
      <c r="E43761">
        <v>0</v>
      </c>
    </row>
    <row r="43762" spans="2:5" ht="13.5" customHeight="1">
      <c r="B43762" t="str">
        <f t="shared" si="683"/>
        <v>---0</v>
      </c>
      <c r="E43762">
        <v>0</v>
      </c>
    </row>
    <row r="43763" spans="2:5" ht="13.5" customHeight="1">
      <c r="B43763" t="str">
        <f t="shared" si="683"/>
        <v>---0</v>
      </c>
      <c r="E43763">
        <v>0</v>
      </c>
    </row>
    <row r="43764" spans="2:5" ht="13.5" customHeight="1">
      <c r="B43764" t="str">
        <f t="shared" si="683"/>
        <v>---0</v>
      </c>
      <c r="E43764">
        <v>0</v>
      </c>
    </row>
    <row r="43765" spans="2:5" ht="13.5" customHeight="1">
      <c r="B43765" t="str">
        <f t="shared" si="683"/>
        <v>---0</v>
      </c>
      <c r="E43765">
        <v>0</v>
      </c>
    </row>
    <row r="43766" spans="2:5" ht="13.5" customHeight="1">
      <c r="B43766" t="str">
        <f t="shared" si="683"/>
        <v>---0</v>
      </c>
      <c r="E43766">
        <v>0</v>
      </c>
    </row>
    <row r="43767" spans="2:5" ht="13.5" customHeight="1">
      <c r="B43767" t="str">
        <f t="shared" si="683"/>
        <v>---0</v>
      </c>
      <c r="E43767">
        <v>0</v>
      </c>
    </row>
    <row r="43768" spans="2:5" ht="13.5" customHeight="1">
      <c r="B43768" t="str">
        <f t="shared" si="683"/>
        <v>---0</v>
      </c>
      <c r="E43768">
        <v>0</v>
      </c>
    </row>
    <row r="43769" spans="2:5" ht="13.5" customHeight="1">
      <c r="B43769" t="str">
        <f t="shared" si="683"/>
        <v>---0</v>
      </c>
      <c r="E43769">
        <v>0</v>
      </c>
    </row>
    <row r="43770" spans="2:5" ht="13.5" customHeight="1">
      <c r="B43770" t="str">
        <f t="shared" si="683"/>
        <v>---0</v>
      </c>
      <c r="E43770">
        <v>0</v>
      </c>
    </row>
    <row r="43771" spans="2:5" ht="13.5" customHeight="1">
      <c r="B43771" t="str">
        <f t="shared" si="683"/>
        <v>---0</v>
      </c>
      <c r="E43771">
        <v>0</v>
      </c>
    </row>
    <row r="43772" spans="2:5" ht="13.5" customHeight="1">
      <c r="B43772" t="str">
        <f t="shared" si="683"/>
        <v>---0</v>
      </c>
      <c r="E43772">
        <v>0</v>
      </c>
    </row>
    <row r="43773" spans="2:5" ht="13.5" customHeight="1">
      <c r="B43773" t="str">
        <f t="shared" si="683"/>
        <v>---0</v>
      </c>
      <c r="E43773">
        <v>0</v>
      </c>
    </row>
    <row r="43774" spans="2:5" ht="13.5" customHeight="1">
      <c r="B43774" t="str">
        <f t="shared" si="683"/>
        <v>---0</v>
      </c>
      <c r="E43774">
        <v>0</v>
      </c>
    </row>
    <row r="43775" spans="2:5">
      <c r="B43775" t="str">
        <f t="shared" si="683"/>
        <v>---0</v>
      </c>
      <c r="E43775">
        <v>0</v>
      </c>
    </row>
    <row r="43776" spans="2:5" ht="13.5" customHeight="1">
      <c r="B43776" t="str">
        <f t="shared" si="683"/>
        <v>---0</v>
      </c>
      <c r="E43776">
        <v>0</v>
      </c>
    </row>
    <row r="43777" spans="2:5" ht="13.5" customHeight="1">
      <c r="B43777" t="str">
        <f t="shared" si="683"/>
        <v>---0</v>
      </c>
      <c r="E43777">
        <v>0</v>
      </c>
    </row>
    <row r="43778" spans="2:5" ht="13.5" customHeight="1">
      <c r="B43778" t="str">
        <f t="shared" si="683"/>
        <v>---0</v>
      </c>
      <c r="E43778">
        <v>0</v>
      </c>
    </row>
    <row r="43779" spans="2:5" ht="13.5" customHeight="1">
      <c r="B43779" t="str">
        <f t="shared" ref="B43779:B43842" si="684">A43779&amp;"---"&amp;E43779</f>
        <v>---0</v>
      </c>
      <c r="E43779">
        <v>0</v>
      </c>
    </row>
    <row r="43780" spans="2:5" ht="13.5" customHeight="1">
      <c r="B43780" t="str">
        <f t="shared" si="684"/>
        <v>---0</v>
      </c>
      <c r="E43780">
        <v>0</v>
      </c>
    </row>
    <row r="43781" spans="2:5" ht="13.5" customHeight="1">
      <c r="B43781" t="str">
        <f t="shared" si="684"/>
        <v>---0</v>
      </c>
      <c r="E43781">
        <v>0</v>
      </c>
    </row>
    <row r="43782" spans="2:5" ht="13.5" customHeight="1">
      <c r="B43782" t="str">
        <f t="shared" si="684"/>
        <v>---0</v>
      </c>
      <c r="E43782">
        <v>0</v>
      </c>
    </row>
    <row r="43783" spans="2:5" ht="13.5" customHeight="1">
      <c r="B43783" t="str">
        <f t="shared" si="684"/>
        <v>---0</v>
      </c>
      <c r="E43783">
        <v>0</v>
      </c>
    </row>
    <row r="43784" spans="2:5" ht="13.5" customHeight="1">
      <c r="B43784" t="str">
        <f t="shared" si="684"/>
        <v>---0</v>
      </c>
      <c r="E43784">
        <v>0</v>
      </c>
    </row>
    <row r="43785" spans="2:5" ht="13.5" customHeight="1">
      <c r="B43785" t="str">
        <f t="shared" si="684"/>
        <v>---0</v>
      </c>
      <c r="E43785">
        <v>0</v>
      </c>
    </row>
    <row r="43786" spans="2:5" ht="13.5" customHeight="1">
      <c r="B43786" t="str">
        <f t="shared" si="684"/>
        <v>---0</v>
      </c>
      <c r="E43786">
        <v>0</v>
      </c>
    </row>
    <row r="43787" spans="2:5" ht="13.5" customHeight="1">
      <c r="B43787" t="str">
        <f t="shared" si="684"/>
        <v>---0</v>
      </c>
      <c r="E43787">
        <v>0</v>
      </c>
    </row>
    <row r="43788" spans="2:5" ht="13.5" customHeight="1">
      <c r="B43788" t="str">
        <f t="shared" si="684"/>
        <v>---0</v>
      </c>
      <c r="E43788">
        <v>0</v>
      </c>
    </row>
    <row r="43789" spans="2:5" ht="13.5" customHeight="1">
      <c r="B43789" t="str">
        <f t="shared" si="684"/>
        <v>---0</v>
      </c>
      <c r="E43789">
        <v>0</v>
      </c>
    </row>
    <row r="43790" spans="2:5" ht="13.5" customHeight="1">
      <c r="B43790" t="str">
        <f t="shared" si="684"/>
        <v>---0</v>
      </c>
      <c r="E43790">
        <v>0</v>
      </c>
    </row>
    <row r="43791" spans="2:5" ht="13.5" customHeight="1">
      <c r="B43791" t="str">
        <f t="shared" si="684"/>
        <v>---0</v>
      </c>
      <c r="E43791">
        <v>0</v>
      </c>
    </row>
    <row r="43792" spans="2:5" ht="13.5" customHeight="1">
      <c r="B43792" t="str">
        <f t="shared" si="684"/>
        <v>---0</v>
      </c>
      <c r="E43792">
        <v>0</v>
      </c>
    </row>
    <row r="43793" spans="2:5" ht="13.5" customHeight="1">
      <c r="B43793" t="str">
        <f t="shared" si="684"/>
        <v>---0</v>
      </c>
      <c r="E43793">
        <v>0</v>
      </c>
    </row>
    <row r="43794" spans="2:5" ht="13.5" customHeight="1">
      <c r="B43794" t="str">
        <f t="shared" si="684"/>
        <v>---0</v>
      </c>
      <c r="E43794">
        <v>0</v>
      </c>
    </row>
    <row r="43795" spans="2:5" ht="13.5" customHeight="1">
      <c r="B43795" t="str">
        <f t="shared" si="684"/>
        <v>---0</v>
      </c>
      <c r="E43795">
        <v>0</v>
      </c>
    </row>
    <row r="43796" spans="2:5" ht="13.5" customHeight="1">
      <c r="B43796" t="str">
        <f t="shared" si="684"/>
        <v>---0</v>
      </c>
      <c r="E43796">
        <v>0</v>
      </c>
    </row>
    <row r="43797" spans="2:5" ht="13.5" customHeight="1">
      <c r="B43797" t="str">
        <f t="shared" si="684"/>
        <v>---0</v>
      </c>
      <c r="E43797">
        <v>0</v>
      </c>
    </row>
    <row r="43798" spans="2:5" ht="13.5" customHeight="1">
      <c r="B43798" t="str">
        <f t="shared" si="684"/>
        <v>---0</v>
      </c>
      <c r="E43798">
        <v>0</v>
      </c>
    </row>
    <row r="43799" spans="2:5" ht="13.5" customHeight="1">
      <c r="B43799" t="str">
        <f t="shared" si="684"/>
        <v>---0</v>
      </c>
      <c r="E43799">
        <v>0</v>
      </c>
    </row>
    <row r="43800" spans="2:5" ht="13.5" customHeight="1">
      <c r="B43800" t="str">
        <f t="shared" si="684"/>
        <v>---0</v>
      </c>
      <c r="E43800">
        <v>0</v>
      </c>
    </row>
    <row r="43801" spans="2:5" ht="13.5" customHeight="1">
      <c r="B43801" t="str">
        <f t="shared" si="684"/>
        <v>---0</v>
      </c>
      <c r="E43801">
        <v>0</v>
      </c>
    </row>
    <row r="43802" spans="2:5" ht="13.5" customHeight="1">
      <c r="B43802" t="str">
        <f t="shared" si="684"/>
        <v>---0</v>
      </c>
      <c r="E43802">
        <v>0</v>
      </c>
    </row>
    <row r="43803" spans="2:5" ht="13.5" customHeight="1">
      <c r="B43803" t="str">
        <f t="shared" si="684"/>
        <v>---0</v>
      </c>
      <c r="E43803">
        <v>0</v>
      </c>
    </row>
    <row r="43804" spans="2:5" ht="13.5" customHeight="1">
      <c r="B43804" t="str">
        <f t="shared" si="684"/>
        <v>---0</v>
      </c>
      <c r="E43804">
        <v>0</v>
      </c>
    </row>
    <row r="43805" spans="2:5" ht="13.5" customHeight="1">
      <c r="B43805" t="str">
        <f t="shared" si="684"/>
        <v>---0</v>
      </c>
      <c r="E43805">
        <v>0</v>
      </c>
    </row>
    <row r="43806" spans="2:5" ht="13.5" customHeight="1">
      <c r="B43806" t="str">
        <f t="shared" si="684"/>
        <v>---0</v>
      </c>
      <c r="E43806">
        <v>0</v>
      </c>
    </row>
    <row r="43807" spans="2:5" ht="13.5" customHeight="1">
      <c r="B43807" t="str">
        <f t="shared" si="684"/>
        <v>---0</v>
      </c>
      <c r="E43807">
        <v>0</v>
      </c>
    </row>
    <row r="43808" spans="2:5" ht="13.5" customHeight="1">
      <c r="B43808" t="str">
        <f t="shared" si="684"/>
        <v>---0</v>
      </c>
      <c r="E43808">
        <v>0</v>
      </c>
    </row>
    <row r="43809" spans="2:5" ht="13.5" customHeight="1">
      <c r="B43809" t="str">
        <f t="shared" si="684"/>
        <v>---0</v>
      </c>
      <c r="E43809">
        <v>0</v>
      </c>
    </row>
    <row r="43810" spans="2:5" ht="13.5" customHeight="1">
      <c r="B43810" t="str">
        <f t="shared" si="684"/>
        <v>---0</v>
      </c>
      <c r="E43810">
        <v>0</v>
      </c>
    </row>
    <row r="43811" spans="2:5" ht="13.5" customHeight="1">
      <c r="B43811" t="str">
        <f t="shared" si="684"/>
        <v>---0</v>
      </c>
      <c r="E43811">
        <v>0</v>
      </c>
    </row>
    <row r="43812" spans="2:5" ht="13.5" customHeight="1">
      <c r="B43812" t="str">
        <f t="shared" si="684"/>
        <v>---0</v>
      </c>
      <c r="E43812">
        <v>0</v>
      </c>
    </row>
    <row r="43813" spans="2:5" ht="13.5" customHeight="1">
      <c r="B43813" t="str">
        <f t="shared" si="684"/>
        <v>---0</v>
      </c>
      <c r="E43813">
        <v>0</v>
      </c>
    </row>
    <row r="43814" spans="2:5" ht="13.5" customHeight="1">
      <c r="B43814" t="str">
        <f t="shared" si="684"/>
        <v>---0</v>
      </c>
      <c r="E43814">
        <v>0</v>
      </c>
    </row>
    <row r="43815" spans="2:5" ht="13.5" customHeight="1">
      <c r="B43815" t="str">
        <f t="shared" si="684"/>
        <v>---0</v>
      </c>
      <c r="E43815">
        <v>0</v>
      </c>
    </row>
    <row r="43816" spans="2:5" ht="13.5" customHeight="1">
      <c r="B43816" t="str">
        <f t="shared" si="684"/>
        <v>---0</v>
      </c>
      <c r="E43816">
        <v>0</v>
      </c>
    </row>
    <row r="43817" spans="2:5" ht="13.5" customHeight="1">
      <c r="B43817" t="str">
        <f t="shared" si="684"/>
        <v>---0</v>
      </c>
      <c r="E43817">
        <v>0</v>
      </c>
    </row>
    <row r="43818" spans="2:5" ht="13.5" customHeight="1">
      <c r="B43818" t="str">
        <f t="shared" si="684"/>
        <v>---0</v>
      </c>
      <c r="E43818">
        <v>0</v>
      </c>
    </row>
    <row r="43819" spans="2:5" ht="13.5" customHeight="1">
      <c r="B43819" t="str">
        <f t="shared" si="684"/>
        <v>---0</v>
      </c>
      <c r="E43819">
        <v>0</v>
      </c>
    </row>
    <row r="43820" spans="2:5" ht="13.5" customHeight="1">
      <c r="B43820" t="str">
        <f t="shared" si="684"/>
        <v>---0</v>
      </c>
      <c r="E43820">
        <v>0</v>
      </c>
    </row>
    <row r="43821" spans="2:5" ht="13.5" customHeight="1">
      <c r="B43821" t="str">
        <f t="shared" si="684"/>
        <v>---0</v>
      </c>
      <c r="E43821">
        <v>0</v>
      </c>
    </row>
    <row r="43822" spans="2:5" ht="13.5" customHeight="1">
      <c r="B43822" t="str">
        <f t="shared" si="684"/>
        <v>---0</v>
      </c>
      <c r="E43822">
        <v>0</v>
      </c>
    </row>
    <row r="43823" spans="2:5" ht="13.5" customHeight="1">
      <c r="B43823" t="str">
        <f t="shared" si="684"/>
        <v>---0</v>
      </c>
      <c r="E43823">
        <v>0</v>
      </c>
    </row>
    <row r="43824" spans="2:5" ht="13.5" customHeight="1">
      <c r="B43824" t="str">
        <f t="shared" si="684"/>
        <v>---0</v>
      </c>
      <c r="E43824">
        <v>0</v>
      </c>
    </row>
    <row r="43825" spans="2:5" ht="13.5" customHeight="1">
      <c r="B43825" t="str">
        <f t="shared" si="684"/>
        <v>---0</v>
      </c>
      <c r="E43825">
        <v>0</v>
      </c>
    </row>
    <row r="43826" spans="2:5" ht="13.5" customHeight="1">
      <c r="B43826" t="str">
        <f t="shared" si="684"/>
        <v>---0</v>
      </c>
      <c r="E43826">
        <v>0</v>
      </c>
    </row>
    <row r="43827" spans="2:5" ht="13.5" customHeight="1">
      <c r="B43827" t="str">
        <f t="shared" si="684"/>
        <v>---0</v>
      </c>
      <c r="E43827">
        <v>0</v>
      </c>
    </row>
    <row r="43828" spans="2:5" ht="13.5" customHeight="1">
      <c r="B43828" t="str">
        <f t="shared" si="684"/>
        <v>---0</v>
      </c>
      <c r="E43828">
        <v>0</v>
      </c>
    </row>
    <row r="43829" spans="2:5" ht="13.5" customHeight="1">
      <c r="B43829" t="str">
        <f t="shared" si="684"/>
        <v>---0</v>
      </c>
      <c r="E43829">
        <v>0</v>
      </c>
    </row>
    <row r="43830" spans="2:5" ht="13.5" customHeight="1">
      <c r="B43830" t="str">
        <f t="shared" si="684"/>
        <v>---0</v>
      </c>
      <c r="E43830">
        <v>0</v>
      </c>
    </row>
    <row r="43831" spans="2:5" ht="13.5" customHeight="1">
      <c r="B43831" t="str">
        <f t="shared" si="684"/>
        <v>---0</v>
      </c>
      <c r="E43831">
        <v>0</v>
      </c>
    </row>
    <row r="43832" spans="2:5" ht="13.5" customHeight="1">
      <c r="B43832" t="str">
        <f t="shared" si="684"/>
        <v>---0</v>
      </c>
      <c r="E43832">
        <v>0</v>
      </c>
    </row>
    <row r="43833" spans="2:5" ht="13.5" customHeight="1">
      <c r="B43833" t="str">
        <f t="shared" si="684"/>
        <v>---0</v>
      </c>
      <c r="E43833">
        <v>0</v>
      </c>
    </row>
    <row r="43834" spans="2:5" ht="13.5" customHeight="1">
      <c r="B43834" t="str">
        <f t="shared" si="684"/>
        <v>---0</v>
      </c>
      <c r="E43834">
        <v>0</v>
      </c>
    </row>
    <row r="43835" spans="2:5" ht="13.5" customHeight="1">
      <c r="B43835" t="str">
        <f t="shared" si="684"/>
        <v>---0</v>
      </c>
      <c r="E43835">
        <v>0</v>
      </c>
    </row>
    <row r="43836" spans="2:5" ht="13.5" customHeight="1">
      <c r="B43836" t="str">
        <f t="shared" si="684"/>
        <v>---0</v>
      </c>
      <c r="E43836">
        <v>0</v>
      </c>
    </row>
    <row r="43837" spans="2:5" ht="13.5" customHeight="1">
      <c r="B43837" t="str">
        <f t="shared" si="684"/>
        <v>---0</v>
      </c>
      <c r="E43837">
        <v>0</v>
      </c>
    </row>
    <row r="43838" spans="2:5" ht="13.5" customHeight="1">
      <c r="B43838" t="str">
        <f t="shared" si="684"/>
        <v>---0</v>
      </c>
      <c r="E43838">
        <v>0</v>
      </c>
    </row>
    <row r="43839" spans="2:5" ht="13.5" customHeight="1">
      <c r="B43839" t="str">
        <f t="shared" si="684"/>
        <v>---0</v>
      </c>
      <c r="E43839">
        <v>0</v>
      </c>
    </row>
    <row r="43840" spans="2:5" ht="13.5" customHeight="1">
      <c r="B43840" t="str">
        <f t="shared" si="684"/>
        <v>---0</v>
      </c>
      <c r="E43840">
        <v>0</v>
      </c>
    </row>
    <row r="43841" spans="2:5" ht="13.5" customHeight="1">
      <c r="B43841" t="str">
        <f t="shared" si="684"/>
        <v>---0</v>
      </c>
      <c r="E43841">
        <v>0</v>
      </c>
    </row>
    <row r="43842" spans="2:5" ht="13.5" customHeight="1">
      <c r="B43842" t="str">
        <f t="shared" si="684"/>
        <v>---0</v>
      </c>
      <c r="E43842">
        <v>0</v>
      </c>
    </row>
    <row r="43843" spans="2:5" ht="13.5" customHeight="1">
      <c r="B43843" t="str">
        <f t="shared" ref="B43843:B43906" si="685">A43843&amp;"---"&amp;E43843</f>
        <v>---0</v>
      </c>
      <c r="E43843">
        <v>0</v>
      </c>
    </row>
    <row r="43844" spans="2:5">
      <c r="B43844" t="str">
        <f t="shared" si="685"/>
        <v>---0</v>
      </c>
      <c r="E43844">
        <v>0</v>
      </c>
    </row>
    <row r="43845" spans="2:5" ht="13.5" customHeight="1">
      <c r="B43845" t="str">
        <f t="shared" si="685"/>
        <v>---0</v>
      </c>
      <c r="E43845">
        <v>0</v>
      </c>
    </row>
    <row r="43846" spans="2:5" ht="13.5" customHeight="1">
      <c r="B43846" t="str">
        <f t="shared" si="685"/>
        <v>---0</v>
      </c>
      <c r="E43846">
        <v>0</v>
      </c>
    </row>
    <row r="43847" spans="2:5" ht="13.5" customHeight="1">
      <c r="B43847" t="str">
        <f t="shared" si="685"/>
        <v>---0</v>
      </c>
      <c r="E43847">
        <v>0</v>
      </c>
    </row>
    <row r="43848" spans="2:5" ht="13.5" customHeight="1">
      <c r="B43848" t="str">
        <f t="shared" si="685"/>
        <v>---0</v>
      </c>
      <c r="E43848">
        <v>0</v>
      </c>
    </row>
    <row r="43849" spans="2:5" ht="13.5" customHeight="1">
      <c r="B43849" t="str">
        <f t="shared" si="685"/>
        <v>---0</v>
      </c>
      <c r="E43849">
        <v>0</v>
      </c>
    </row>
    <row r="43850" spans="2:5" ht="13.5" customHeight="1">
      <c r="B43850" t="str">
        <f t="shared" si="685"/>
        <v>---0</v>
      </c>
      <c r="E43850">
        <v>0</v>
      </c>
    </row>
    <row r="43851" spans="2:5" ht="13.5" customHeight="1">
      <c r="B43851" t="str">
        <f t="shared" si="685"/>
        <v>---0</v>
      </c>
      <c r="E43851">
        <v>0</v>
      </c>
    </row>
    <row r="43852" spans="2:5" ht="13.5" customHeight="1">
      <c r="B43852" t="str">
        <f t="shared" si="685"/>
        <v>---0</v>
      </c>
      <c r="E43852">
        <v>0</v>
      </c>
    </row>
    <row r="43853" spans="2:5" ht="13.5" customHeight="1">
      <c r="B43853" t="str">
        <f t="shared" si="685"/>
        <v>---0</v>
      </c>
      <c r="E43853">
        <v>0</v>
      </c>
    </row>
    <row r="43854" spans="2:5" ht="13.5" customHeight="1">
      <c r="B43854" t="str">
        <f t="shared" si="685"/>
        <v>---0</v>
      </c>
      <c r="E43854">
        <v>0</v>
      </c>
    </row>
    <row r="43855" spans="2:5" ht="13.5" customHeight="1">
      <c r="B43855" t="str">
        <f t="shared" si="685"/>
        <v>---0</v>
      </c>
      <c r="E43855">
        <v>0</v>
      </c>
    </row>
    <row r="43856" spans="2:5" ht="13.5" customHeight="1">
      <c r="B43856" t="str">
        <f t="shared" si="685"/>
        <v>---0</v>
      </c>
      <c r="E43856">
        <v>0</v>
      </c>
    </row>
    <row r="43857" spans="2:5" ht="13.5" customHeight="1">
      <c r="B43857" t="str">
        <f t="shared" si="685"/>
        <v>---0</v>
      </c>
      <c r="E43857">
        <v>0</v>
      </c>
    </row>
    <row r="43858" spans="2:5" ht="13.5" customHeight="1">
      <c r="B43858" t="str">
        <f t="shared" si="685"/>
        <v>---0</v>
      </c>
      <c r="E43858">
        <v>0</v>
      </c>
    </row>
    <row r="43859" spans="2:5" ht="13.5" customHeight="1">
      <c r="B43859" t="str">
        <f t="shared" si="685"/>
        <v>---0</v>
      </c>
      <c r="E43859">
        <v>0</v>
      </c>
    </row>
    <row r="43860" spans="2:5" ht="13.5" customHeight="1">
      <c r="B43860" t="str">
        <f t="shared" si="685"/>
        <v>---0</v>
      </c>
      <c r="E43860">
        <v>0</v>
      </c>
    </row>
    <row r="43861" spans="2:5" ht="13.5" customHeight="1">
      <c r="B43861" t="str">
        <f t="shared" si="685"/>
        <v>---0</v>
      </c>
      <c r="E43861">
        <v>0</v>
      </c>
    </row>
    <row r="43862" spans="2:5" ht="13.5" customHeight="1">
      <c r="B43862" t="str">
        <f t="shared" si="685"/>
        <v>---0</v>
      </c>
      <c r="E43862">
        <v>0</v>
      </c>
    </row>
    <row r="43863" spans="2:5" ht="13.5" customHeight="1">
      <c r="B43863" t="str">
        <f t="shared" si="685"/>
        <v>---0</v>
      </c>
      <c r="E43863">
        <v>0</v>
      </c>
    </row>
    <row r="43864" spans="2:5" ht="13.5" customHeight="1">
      <c r="B43864" t="str">
        <f t="shared" si="685"/>
        <v>---0</v>
      </c>
      <c r="E43864">
        <v>0</v>
      </c>
    </row>
    <row r="43865" spans="2:5" ht="13.5" customHeight="1">
      <c r="B43865" t="str">
        <f t="shared" si="685"/>
        <v>---0</v>
      </c>
      <c r="E43865">
        <v>0</v>
      </c>
    </row>
    <row r="43866" spans="2:5" ht="13.5" customHeight="1">
      <c r="B43866" t="str">
        <f t="shared" si="685"/>
        <v>---0</v>
      </c>
      <c r="E43866">
        <v>0</v>
      </c>
    </row>
    <row r="43867" spans="2:5" ht="13.5" customHeight="1">
      <c r="B43867" t="str">
        <f t="shared" si="685"/>
        <v>---0</v>
      </c>
      <c r="E43867">
        <v>0</v>
      </c>
    </row>
    <row r="43868" spans="2:5" ht="13.5" customHeight="1">
      <c r="B43868" t="str">
        <f t="shared" si="685"/>
        <v>---0</v>
      </c>
      <c r="E43868">
        <v>0</v>
      </c>
    </row>
    <row r="43869" spans="2:5" ht="13.5" customHeight="1">
      <c r="B43869" t="str">
        <f t="shared" si="685"/>
        <v>---0</v>
      </c>
      <c r="E43869">
        <v>0</v>
      </c>
    </row>
    <row r="43870" spans="2:5" ht="13.5" customHeight="1">
      <c r="B43870" t="str">
        <f t="shared" si="685"/>
        <v>---0</v>
      </c>
      <c r="E43870">
        <v>0</v>
      </c>
    </row>
    <row r="43871" spans="2:5" ht="13.5" customHeight="1">
      <c r="B43871" t="str">
        <f t="shared" si="685"/>
        <v>---0</v>
      </c>
      <c r="E43871">
        <v>0</v>
      </c>
    </row>
    <row r="43872" spans="2:5" ht="13.5" customHeight="1">
      <c r="B43872" t="str">
        <f t="shared" si="685"/>
        <v>---0</v>
      </c>
      <c r="E43872">
        <v>0</v>
      </c>
    </row>
    <row r="43873" spans="2:5" ht="13.5" customHeight="1">
      <c r="B43873" t="str">
        <f t="shared" si="685"/>
        <v>---0</v>
      </c>
      <c r="E43873">
        <v>0</v>
      </c>
    </row>
    <row r="43874" spans="2:5" ht="13.5" customHeight="1">
      <c r="B43874" t="str">
        <f t="shared" si="685"/>
        <v>---0</v>
      </c>
      <c r="E43874">
        <v>0</v>
      </c>
    </row>
    <row r="43875" spans="2:5" ht="13.5" customHeight="1">
      <c r="B43875" t="str">
        <f t="shared" si="685"/>
        <v>---0</v>
      </c>
      <c r="E43875">
        <v>0</v>
      </c>
    </row>
    <row r="43876" spans="2:5" ht="13.5" customHeight="1">
      <c r="B43876" t="str">
        <f t="shared" si="685"/>
        <v>---0</v>
      </c>
      <c r="E43876">
        <v>0</v>
      </c>
    </row>
    <row r="43877" spans="2:5" ht="13.5" customHeight="1">
      <c r="B43877" t="str">
        <f t="shared" si="685"/>
        <v>---0</v>
      </c>
      <c r="E43877">
        <v>0</v>
      </c>
    </row>
    <row r="43878" spans="2:5" ht="13.5" customHeight="1">
      <c r="B43878" t="str">
        <f t="shared" si="685"/>
        <v>---0</v>
      </c>
      <c r="E43878">
        <v>0</v>
      </c>
    </row>
    <row r="43879" spans="2:5" ht="13.5" customHeight="1">
      <c r="B43879" t="str">
        <f t="shared" si="685"/>
        <v>---0</v>
      </c>
      <c r="E43879">
        <v>0</v>
      </c>
    </row>
    <row r="43880" spans="2:5" ht="13.5" customHeight="1">
      <c r="B43880" t="str">
        <f t="shared" si="685"/>
        <v>---0</v>
      </c>
      <c r="E43880">
        <v>0</v>
      </c>
    </row>
    <row r="43881" spans="2:5" ht="13.5" customHeight="1">
      <c r="B43881" t="str">
        <f t="shared" si="685"/>
        <v>---0</v>
      </c>
      <c r="E43881">
        <v>0</v>
      </c>
    </row>
    <row r="43882" spans="2:5" ht="13.5" customHeight="1">
      <c r="B43882" t="str">
        <f t="shared" si="685"/>
        <v>---0</v>
      </c>
      <c r="E43882">
        <v>0</v>
      </c>
    </row>
    <row r="43883" spans="2:5" ht="13.5" customHeight="1">
      <c r="B43883" t="str">
        <f t="shared" si="685"/>
        <v>---0</v>
      </c>
      <c r="E43883">
        <v>0</v>
      </c>
    </row>
    <row r="43884" spans="2:5" ht="13.5" customHeight="1">
      <c r="B43884" t="str">
        <f t="shared" si="685"/>
        <v>---0</v>
      </c>
      <c r="E43884">
        <v>0</v>
      </c>
    </row>
    <row r="43885" spans="2:5" ht="13.5" customHeight="1">
      <c r="B43885" t="str">
        <f t="shared" si="685"/>
        <v>---0</v>
      </c>
      <c r="E43885">
        <v>0</v>
      </c>
    </row>
    <row r="43886" spans="2:5" ht="13.5" customHeight="1">
      <c r="B43886" t="str">
        <f t="shared" si="685"/>
        <v>---0</v>
      </c>
      <c r="E43886">
        <v>0</v>
      </c>
    </row>
    <row r="43887" spans="2:5" ht="13.5" customHeight="1">
      <c r="B43887" t="str">
        <f t="shared" si="685"/>
        <v>---0</v>
      </c>
      <c r="E43887">
        <v>0</v>
      </c>
    </row>
    <row r="43888" spans="2:5" ht="13.5" customHeight="1">
      <c r="B43888" t="str">
        <f t="shared" si="685"/>
        <v>---0</v>
      </c>
      <c r="E43888">
        <v>0</v>
      </c>
    </row>
    <row r="43889" spans="2:5" ht="13.5" customHeight="1">
      <c r="B43889" t="str">
        <f t="shared" si="685"/>
        <v>---0</v>
      </c>
      <c r="E43889">
        <v>0</v>
      </c>
    </row>
    <row r="43890" spans="2:5" ht="13.5" customHeight="1">
      <c r="B43890" t="str">
        <f t="shared" si="685"/>
        <v>---0</v>
      </c>
      <c r="E43890">
        <v>0</v>
      </c>
    </row>
    <row r="43891" spans="2:5" ht="13.5" customHeight="1">
      <c r="B43891" t="str">
        <f t="shared" si="685"/>
        <v>---0</v>
      </c>
      <c r="E43891">
        <v>0</v>
      </c>
    </row>
    <row r="43892" spans="2:5" ht="13.5" customHeight="1">
      <c r="B43892" t="str">
        <f t="shared" si="685"/>
        <v>---0</v>
      </c>
      <c r="E43892">
        <v>0</v>
      </c>
    </row>
    <row r="43893" spans="2:5" ht="13.5" customHeight="1">
      <c r="B43893" t="str">
        <f t="shared" si="685"/>
        <v>---0</v>
      </c>
      <c r="E43893">
        <v>0</v>
      </c>
    </row>
    <row r="43894" spans="2:5" ht="13.5" customHeight="1">
      <c r="B43894" t="str">
        <f t="shared" si="685"/>
        <v>---0</v>
      </c>
      <c r="E43894">
        <v>0</v>
      </c>
    </row>
    <row r="43895" spans="2:5" ht="13.5" customHeight="1">
      <c r="B43895" t="str">
        <f t="shared" si="685"/>
        <v>---0</v>
      </c>
      <c r="E43895">
        <v>0</v>
      </c>
    </row>
    <row r="43896" spans="2:5" ht="13.5" customHeight="1">
      <c r="B43896" t="str">
        <f t="shared" si="685"/>
        <v>---0</v>
      </c>
      <c r="E43896">
        <v>0</v>
      </c>
    </row>
    <row r="43897" spans="2:5" ht="13.5" customHeight="1">
      <c r="B43897" t="str">
        <f t="shared" si="685"/>
        <v>---0</v>
      </c>
      <c r="E43897">
        <v>0</v>
      </c>
    </row>
    <row r="43898" spans="2:5" ht="13.5" customHeight="1">
      <c r="B43898" t="str">
        <f t="shared" si="685"/>
        <v>---0</v>
      </c>
      <c r="E43898">
        <v>0</v>
      </c>
    </row>
    <row r="43899" spans="2:5" ht="13.5" customHeight="1">
      <c r="B43899" t="str">
        <f t="shared" si="685"/>
        <v>---0</v>
      </c>
      <c r="E43899">
        <v>0</v>
      </c>
    </row>
    <row r="43900" spans="2:5" ht="13.5" customHeight="1">
      <c r="B43900" t="str">
        <f t="shared" si="685"/>
        <v>---0</v>
      </c>
      <c r="E43900">
        <v>0</v>
      </c>
    </row>
    <row r="43901" spans="2:5" ht="13.5" customHeight="1">
      <c r="B43901" t="str">
        <f t="shared" si="685"/>
        <v>---0</v>
      </c>
      <c r="E43901">
        <v>0</v>
      </c>
    </row>
    <row r="43902" spans="2:5" ht="13.5" customHeight="1">
      <c r="B43902" t="str">
        <f t="shared" si="685"/>
        <v>---0</v>
      </c>
      <c r="E43902">
        <v>0</v>
      </c>
    </row>
    <row r="43903" spans="2:5" ht="13.5" customHeight="1">
      <c r="B43903" t="str">
        <f t="shared" si="685"/>
        <v>---0</v>
      </c>
      <c r="E43903">
        <v>0</v>
      </c>
    </row>
    <row r="43904" spans="2:5" ht="13.5" customHeight="1">
      <c r="B43904" t="str">
        <f t="shared" si="685"/>
        <v>---0</v>
      </c>
      <c r="E43904">
        <v>0</v>
      </c>
    </row>
    <row r="43905" spans="2:5" ht="13.5" customHeight="1">
      <c r="B43905" t="str">
        <f t="shared" si="685"/>
        <v>---0</v>
      </c>
      <c r="E43905">
        <v>0</v>
      </c>
    </row>
    <row r="43906" spans="2:5" ht="13.5" customHeight="1">
      <c r="B43906" t="str">
        <f t="shared" si="685"/>
        <v>---0</v>
      </c>
      <c r="E43906">
        <v>0</v>
      </c>
    </row>
    <row r="43907" spans="2:5" ht="13.5" customHeight="1">
      <c r="B43907" t="str">
        <f t="shared" ref="B43907:B43970" si="686">A43907&amp;"---"&amp;E43907</f>
        <v>---0</v>
      </c>
      <c r="E43907">
        <v>0</v>
      </c>
    </row>
    <row r="43908" spans="2:5" ht="13.5" customHeight="1">
      <c r="B43908" t="str">
        <f t="shared" si="686"/>
        <v>---0</v>
      </c>
      <c r="E43908">
        <v>0</v>
      </c>
    </row>
    <row r="43909" spans="2:5" ht="13.5" customHeight="1">
      <c r="B43909" t="str">
        <f t="shared" si="686"/>
        <v>---0</v>
      </c>
      <c r="E43909">
        <v>0</v>
      </c>
    </row>
    <row r="43910" spans="2:5" ht="13.5" customHeight="1">
      <c r="B43910" t="str">
        <f t="shared" si="686"/>
        <v>---0</v>
      </c>
      <c r="E43910">
        <v>0</v>
      </c>
    </row>
    <row r="43911" spans="2:5" ht="13.5" customHeight="1">
      <c r="B43911" t="str">
        <f t="shared" si="686"/>
        <v>---0</v>
      </c>
      <c r="E43911">
        <v>0</v>
      </c>
    </row>
    <row r="43912" spans="2:5" ht="13.5" customHeight="1">
      <c r="B43912" t="str">
        <f t="shared" si="686"/>
        <v>---0</v>
      </c>
      <c r="E43912">
        <v>0</v>
      </c>
    </row>
    <row r="43913" spans="2:5" ht="13.5" customHeight="1">
      <c r="B43913" t="str">
        <f t="shared" si="686"/>
        <v>---0</v>
      </c>
      <c r="E43913">
        <v>0</v>
      </c>
    </row>
    <row r="43914" spans="2:5" ht="13.5" customHeight="1">
      <c r="B43914" t="str">
        <f t="shared" si="686"/>
        <v>---0</v>
      </c>
      <c r="E43914">
        <v>0</v>
      </c>
    </row>
    <row r="43915" spans="2:5" ht="13.5" customHeight="1">
      <c r="B43915" t="str">
        <f t="shared" si="686"/>
        <v>---0</v>
      </c>
      <c r="E43915">
        <v>0</v>
      </c>
    </row>
    <row r="43916" spans="2:5" ht="13.5" customHeight="1">
      <c r="B43916" t="str">
        <f t="shared" si="686"/>
        <v>---0</v>
      </c>
      <c r="E43916">
        <v>0</v>
      </c>
    </row>
    <row r="43917" spans="2:5" ht="13.5" customHeight="1">
      <c r="B43917" t="str">
        <f t="shared" si="686"/>
        <v>---0</v>
      </c>
      <c r="E43917">
        <v>0</v>
      </c>
    </row>
    <row r="43918" spans="2:5" ht="13.5" customHeight="1">
      <c r="B43918" t="str">
        <f t="shared" si="686"/>
        <v>---0</v>
      </c>
      <c r="E43918">
        <v>0</v>
      </c>
    </row>
    <row r="43919" spans="2:5" ht="13.5" customHeight="1">
      <c r="B43919" t="str">
        <f t="shared" si="686"/>
        <v>---0</v>
      </c>
      <c r="E43919">
        <v>0</v>
      </c>
    </row>
    <row r="43920" spans="2:5" ht="13.5" customHeight="1">
      <c r="B43920" t="str">
        <f t="shared" si="686"/>
        <v>---0</v>
      </c>
      <c r="E43920">
        <v>0</v>
      </c>
    </row>
    <row r="43921" spans="2:5" ht="13.5" customHeight="1">
      <c r="B43921" t="str">
        <f t="shared" si="686"/>
        <v>---0</v>
      </c>
      <c r="E43921">
        <v>0</v>
      </c>
    </row>
    <row r="43922" spans="2:5" ht="13.5" customHeight="1">
      <c r="B43922" t="str">
        <f t="shared" si="686"/>
        <v>---0</v>
      </c>
      <c r="E43922">
        <v>0</v>
      </c>
    </row>
    <row r="43923" spans="2:5" ht="13.5" customHeight="1">
      <c r="B43923" t="str">
        <f t="shared" si="686"/>
        <v>---0</v>
      </c>
      <c r="E43923">
        <v>0</v>
      </c>
    </row>
    <row r="43924" spans="2:5" ht="13.5" customHeight="1">
      <c r="B43924" t="str">
        <f t="shared" si="686"/>
        <v>---0</v>
      </c>
      <c r="E43924">
        <v>0</v>
      </c>
    </row>
    <row r="43925" spans="2:5" ht="13.5" customHeight="1">
      <c r="B43925" t="str">
        <f t="shared" si="686"/>
        <v>---0</v>
      </c>
      <c r="E43925">
        <v>0</v>
      </c>
    </row>
    <row r="43926" spans="2:5" ht="13.5" customHeight="1">
      <c r="B43926" t="str">
        <f t="shared" si="686"/>
        <v>---0</v>
      </c>
      <c r="E43926">
        <v>0</v>
      </c>
    </row>
    <row r="43927" spans="2:5" ht="13.5" customHeight="1">
      <c r="B43927" t="str">
        <f t="shared" si="686"/>
        <v>---0</v>
      </c>
      <c r="E43927">
        <v>0</v>
      </c>
    </row>
    <row r="43928" spans="2:5" ht="13.5" customHeight="1">
      <c r="B43928" t="str">
        <f t="shared" si="686"/>
        <v>---0</v>
      </c>
      <c r="E43928">
        <v>0</v>
      </c>
    </row>
    <row r="43929" spans="2:5" ht="13.5" customHeight="1">
      <c r="B43929" t="str">
        <f t="shared" si="686"/>
        <v>---0</v>
      </c>
      <c r="E43929">
        <v>0</v>
      </c>
    </row>
    <row r="43930" spans="2:5" ht="13.5" customHeight="1">
      <c r="B43930" t="str">
        <f t="shared" si="686"/>
        <v>---0</v>
      </c>
      <c r="E43930">
        <v>0</v>
      </c>
    </row>
    <row r="43931" spans="2:5" ht="13.5" customHeight="1">
      <c r="B43931" t="str">
        <f t="shared" si="686"/>
        <v>---0</v>
      </c>
      <c r="E43931">
        <v>0</v>
      </c>
    </row>
    <row r="43932" spans="2:5" ht="13.5" customHeight="1">
      <c r="B43932" t="str">
        <f t="shared" si="686"/>
        <v>---0</v>
      </c>
      <c r="E43932">
        <v>0</v>
      </c>
    </row>
    <row r="43933" spans="2:5" ht="13.5" customHeight="1">
      <c r="B43933" t="str">
        <f t="shared" si="686"/>
        <v>---0</v>
      </c>
      <c r="E43933">
        <v>0</v>
      </c>
    </row>
    <row r="43934" spans="2:5" ht="13.5" customHeight="1">
      <c r="B43934" t="str">
        <f t="shared" si="686"/>
        <v>---0</v>
      </c>
      <c r="E43934">
        <v>0</v>
      </c>
    </row>
    <row r="43935" spans="2:5" ht="13.5" customHeight="1">
      <c r="B43935" t="str">
        <f t="shared" si="686"/>
        <v>---0</v>
      </c>
      <c r="E43935">
        <v>0</v>
      </c>
    </row>
    <row r="43936" spans="2:5" ht="13.5" customHeight="1">
      <c r="B43936" t="str">
        <f t="shared" si="686"/>
        <v>---0</v>
      </c>
      <c r="E43936">
        <v>0</v>
      </c>
    </row>
    <row r="43937" spans="2:5" ht="13.5" customHeight="1">
      <c r="B43937" t="str">
        <f t="shared" si="686"/>
        <v>---0</v>
      </c>
      <c r="E43937">
        <v>0</v>
      </c>
    </row>
    <row r="43938" spans="2:5" ht="13.5" customHeight="1">
      <c r="B43938" t="str">
        <f t="shared" si="686"/>
        <v>---0</v>
      </c>
      <c r="E43938">
        <v>0</v>
      </c>
    </row>
    <row r="43939" spans="2:5" ht="13.5" customHeight="1">
      <c r="B43939" t="str">
        <f t="shared" si="686"/>
        <v>---0</v>
      </c>
      <c r="E43939">
        <v>0</v>
      </c>
    </row>
    <row r="43940" spans="2:5" ht="13.5" customHeight="1">
      <c r="B43940" t="str">
        <f t="shared" si="686"/>
        <v>---0</v>
      </c>
      <c r="E43940">
        <v>0</v>
      </c>
    </row>
    <row r="43941" spans="2:5" ht="13.5" customHeight="1">
      <c r="B43941" t="str">
        <f t="shared" si="686"/>
        <v>---0</v>
      </c>
      <c r="E43941">
        <v>0</v>
      </c>
    </row>
    <row r="43942" spans="2:5" ht="13.5" customHeight="1">
      <c r="B43942" t="str">
        <f t="shared" si="686"/>
        <v>---0</v>
      </c>
      <c r="E43942">
        <v>0</v>
      </c>
    </row>
    <row r="43943" spans="2:5" ht="13.5" customHeight="1">
      <c r="B43943" t="str">
        <f t="shared" si="686"/>
        <v>---0</v>
      </c>
      <c r="E43943">
        <v>0</v>
      </c>
    </row>
    <row r="43944" spans="2:5" ht="13.5" customHeight="1">
      <c r="B43944" t="str">
        <f t="shared" si="686"/>
        <v>---0</v>
      </c>
      <c r="E43944">
        <v>0</v>
      </c>
    </row>
    <row r="43945" spans="2:5" ht="13.5" customHeight="1">
      <c r="B43945" t="str">
        <f t="shared" si="686"/>
        <v>---0</v>
      </c>
      <c r="E43945">
        <v>0</v>
      </c>
    </row>
    <row r="43946" spans="2:5" ht="13.5" customHeight="1">
      <c r="B43946" t="str">
        <f t="shared" si="686"/>
        <v>---0</v>
      </c>
      <c r="E43946">
        <v>0</v>
      </c>
    </row>
    <row r="43947" spans="2:5" ht="13.5" customHeight="1">
      <c r="B43947" t="str">
        <f t="shared" si="686"/>
        <v>---0</v>
      </c>
      <c r="E43947">
        <v>0</v>
      </c>
    </row>
    <row r="43948" spans="2:5" ht="13.5" customHeight="1">
      <c r="B43948" t="str">
        <f t="shared" si="686"/>
        <v>---0</v>
      </c>
      <c r="E43948">
        <v>0</v>
      </c>
    </row>
    <row r="43949" spans="2:5" ht="13.5" customHeight="1">
      <c r="B43949" t="str">
        <f t="shared" si="686"/>
        <v>---0</v>
      </c>
      <c r="E43949">
        <v>0</v>
      </c>
    </row>
    <row r="43950" spans="2:5" ht="13.5" customHeight="1">
      <c r="B43950" t="str">
        <f t="shared" si="686"/>
        <v>---0</v>
      </c>
      <c r="E43950">
        <v>0</v>
      </c>
    </row>
    <row r="43951" spans="2:5" ht="13.5" customHeight="1">
      <c r="B43951" t="str">
        <f t="shared" si="686"/>
        <v>---0</v>
      </c>
      <c r="E43951">
        <v>0</v>
      </c>
    </row>
    <row r="43952" spans="2:5" ht="13.5" customHeight="1">
      <c r="B43952" t="str">
        <f t="shared" si="686"/>
        <v>---0</v>
      </c>
      <c r="E43952">
        <v>0</v>
      </c>
    </row>
    <row r="43953" spans="2:5" ht="13.5" customHeight="1">
      <c r="B43953" t="str">
        <f t="shared" si="686"/>
        <v>---0</v>
      </c>
      <c r="E43953">
        <v>0</v>
      </c>
    </row>
    <row r="43954" spans="2:5" ht="13.5" customHeight="1">
      <c r="B43954" t="str">
        <f t="shared" si="686"/>
        <v>---0</v>
      </c>
      <c r="E43954">
        <v>0</v>
      </c>
    </row>
    <row r="43955" spans="2:5" ht="13.5" customHeight="1">
      <c r="B43955" t="str">
        <f t="shared" si="686"/>
        <v>---0</v>
      </c>
      <c r="E43955">
        <v>0</v>
      </c>
    </row>
    <row r="43956" spans="2:5" ht="13.5" customHeight="1">
      <c r="B43956" t="str">
        <f t="shared" si="686"/>
        <v>---0</v>
      </c>
      <c r="E43956">
        <v>0</v>
      </c>
    </row>
    <row r="43957" spans="2:5" ht="13.5" customHeight="1">
      <c r="B43957" t="str">
        <f t="shared" si="686"/>
        <v>---0</v>
      </c>
      <c r="E43957">
        <v>0</v>
      </c>
    </row>
    <row r="43958" spans="2:5" ht="13.5" customHeight="1">
      <c r="B43958" t="str">
        <f t="shared" si="686"/>
        <v>---0</v>
      </c>
      <c r="E43958">
        <v>0</v>
      </c>
    </row>
    <row r="43959" spans="2:5" ht="13.5" customHeight="1">
      <c r="B43959" t="str">
        <f t="shared" si="686"/>
        <v>---0</v>
      </c>
      <c r="E43959">
        <v>0</v>
      </c>
    </row>
    <row r="43960" spans="2:5" ht="13.5" customHeight="1">
      <c r="B43960" t="str">
        <f t="shared" si="686"/>
        <v>---0</v>
      </c>
      <c r="E43960">
        <v>0</v>
      </c>
    </row>
    <row r="43961" spans="2:5" ht="13.5" customHeight="1">
      <c r="B43961" t="str">
        <f t="shared" si="686"/>
        <v>---0</v>
      </c>
      <c r="E43961">
        <v>0</v>
      </c>
    </row>
    <row r="43962" spans="2:5" ht="13.5" customHeight="1">
      <c r="B43962" t="str">
        <f t="shared" si="686"/>
        <v>---0</v>
      </c>
      <c r="E43962">
        <v>0</v>
      </c>
    </row>
    <row r="43963" spans="2:5" ht="13.5" customHeight="1">
      <c r="B43963" t="str">
        <f t="shared" si="686"/>
        <v>---0</v>
      </c>
      <c r="E43963">
        <v>0</v>
      </c>
    </row>
    <row r="43964" spans="2:5" ht="13.5" customHeight="1">
      <c r="B43964" t="str">
        <f t="shared" si="686"/>
        <v>---0</v>
      </c>
      <c r="E43964">
        <v>0</v>
      </c>
    </row>
    <row r="43965" spans="2:5" ht="13.5" customHeight="1">
      <c r="B43965" t="str">
        <f t="shared" si="686"/>
        <v>---0</v>
      </c>
      <c r="E43965">
        <v>0</v>
      </c>
    </row>
    <row r="43966" spans="2:5" ht="13.5" customHeight="1">
      <c r="B43966" t="str">
        <f t="shared" si="686"/>
        <v>---0</v>
      </c>
      <c r="E43966">
        <v>0</v>
      </c>
    </row>
    <row r="43967" spans="2:5" ht="13.5" customHeight="1">
      <c r="B43967" t="str">
        <f t="shared" si="686"/>
        <v>---0</v>
      </c>
      <c r="E43967">
        <v>0</v>
      </c>
    </row>
    <row r="43968" spans="2:5" ht="13.5" customHeight="1">
      <c r="B43968" t="str">
        <f t="shared" si="686"/>
        <v>---0</v>
      </c>
      <c r="E43968">
        <v>0</v>
      </c>
    </row>
    <row r="43969" spans="2:5" ht="13.5" customHeight="1">
      <c r="B43969" t="str">
        <f t="shared" si="686"/>
        <v>---0</v>
      </c>
      <c r="E43969">
        <v>0</v>
      </c>
    </row>
    <row r="43970" spans="2:5" ht="13.5" customHeight="1">
      <c r="B43970" t="str">
        <f t="shared" si="686"/>
        <v>---0</v>
      </c>
      <c r="E43970">
        <v>0</v>
      </c>
    </row>
    <row r="43971" spans="2:5" ht="13.5" customHeight="1">
      <c r="B43971" t="str">
        <f t="shared" ref="B43971:B44034" si="687">A43971&amp;"---"&amp;E43971</f>
        <v>---0</v>
      </c>
      <c r="E43971">
        <v>0</v>
      </c>
    </row>
    <row r="43972" spans="2:5" ht="13.5" customHeight="1">
      <c r="B43972" t="str">
        <f t="shared" si="687"/>
        <v>---0</v>
      </c>
      <c r="E43972">
        <v>0</v>
      </c>
    </row>
    <row r="43973" spans="2:5" ht="13.5" customHeight="1">
      <c r="B43973" t="str">
        <f t="shared" si="687"/>
        <v>---0</v>
      </c>
      <c r="E43973">
        <v>0</v>
      </c>
    </row>
    <row r="43974" spans="2:5" ht="13.5" customHeight="1">
      <c r="B43974" t="str">
        <f t="shared" si="687"/>
        <v>---0</v>
      </c>
      <c r="E43974">
        <v>0</v>
      </c>
    </row>
    <row r="43975" spans="2:5" ht="13.5" customHeight="1">
      <c r="B43975" t="str">
        <f t="shared" si="687"/>
        <v>---0</v>
      </c>
      <c r="E43975">
        <v>0</v>
      </c>
    </row>
    <row r="43976" spans="2:5" ht="13.5" customHeight="1">
      <c r="B43976" t="str">
        <f t="shared" si="687"/>
        <v>---0</v>
      </c>
      <c r="E43976">
        <v>0</v>
      </c>
    </row>
    <row r="43977" spans="2:5" ht="13.5" customHeight="1">
      <c r="B43977" t="str">
        <f t="shared" si="687"/>
        <v>---0</v>
      </c>
      <c r="E43977">
        <v>0</v>
      </c>
    </row>
    <row r="43978" spans="2:5" ht="13.5" customHeight="1">
      <c r="B43978" t="str">
        <f t="shared" si="687"/>
        <v>---0</v>
      </c>
      <c r="E43978">
        <v>0</v>
      </c>
    </row>
    <row r="43979" spans="2:5" ht="13.5" customHeight="1">
      <c r="B43979" t="str">
        <f t="shared" si="687"/>
        <v>---0</v>
      </c>
      <c r="E43979">
        <v>0</v>
      </c>
    </row>
    <row r="43980" spans="2:5" ht="13.5" customHeight="1">
      <c r="B43980" t="str">
        <f t="shared" si="687"/>
        <v>---0</v>
      </c>
      <c r="E43980">
        <v>0</v>
      </c>
    </row>
    <row r="43981" spans="2:5" ht="13.5" customHeight="1">
      <c r="B43981" t="str">
        <f t="shared" si="687"/>
        <v>---0</v>
      </c>
      <c r="E43981">
        <v>0</v>
      </c>
    </row>
    <row r="43982" spans="2:5" ht="13.5" customHeight="1">
      <c r="B43982" t="str">
        <f t="shared" si="687"/>
        <v>---0</v>
      </c>
      <c r="E43982">
        <v>0</v>
      </c>
    </row>
    <row r="43983" spans="2:5" ht="13.5" customHeight="1">
      <c r="B43983" t="str">
        <f t="shared" si="687"/>
        <v>---0</v>
      </c>
      <c r="E43983">
        <v>0</v>
      </c>
    </row>
    <row r="43984" spans="2:5" ht="13.5" customHeight="1">
      <c r="B43984" t="str">
        <f t="shared" si="687"/>
        <v>---0</v>
      </c>
      <c r="E43984">
        <v>0</v>
      </c>
    </row>
    <row r="43985" spans="2:5" ht="13.5" customHeight="1">
      <c r="B43985" t="str">
        <f t="shared" si="687"/>
        <v>---0</v>
      </c>
      <c r="E43985">
        <v>0</v>
      </c>
    </row>
    <row r="43986" spans="2:5" ht="13.5" customHeight="1">
      <c r="B43986" t="str">
        <f t="shared" si="687"/>
        <v>---0</v>
      </c>
      <c r="E43986">
        <v>0</v>
      </c>
    </row>
    <row r="43987" spans="2:5" ht="13.5" customHeight="1">
      <c r="B43987" t="str">
        <f t="shared" si="687"/>
        <v>---0</v>
      </c>
      <c r="E43987">
        <v>0</v>
      </c>
    </row>
    <row r="43988" spans="2:5" ht="13.5" customHeight="1">
      <c r="B43988" t="str">
        <f t="shared" si="687"/>
        <v>---0</v>
      </c>
      <c r="E43988">
        <v>0</v>
      </c>
    </row>
    <row r="43989" spans="2:5" ht="13.5" customHeight="1">
      <c r="B43989" t="str">
        <f t="shared" si="687"/>
        <v>---0</v>
      </c>
      <c r="E43989">
        <v>0</v>
      </c>
    </row>
    <row r="43990" spans="2:5" ht="13.5" customHeight="1">
      <c r="B43990" t="str">
        <f t="shared" si="687"/>
        <v>---0</v>
      </c>
      <c r="E43990">
        <v>0</v>
      </c>
    </row>
    <row r="43991" spans="2:5" ht="13.5" customHeight="1">
      <c r="B43991" t="str">
        <f t="shared" si="687"/>
        <v>---0</v>
      </c>
      <c r="E43991">
        <v>0</v>
      </c>
    </row>
    <row r="43992" spans="2:5" ht="13.5" customHeight="1">
      <c r="B43992" t="str">
        <f t="shared" si="687"/>
        <v>---0</v>
      </c>
      <c r="E43992">
        <v>0</v>
      </c>
    </row>
    <row r="43993" spans="2:5" ht="13.5" customHeight="1">
      <c r="B43993" t="str">
        <f t="shared" si="687"/>
        <v>---0</v>
      </c>
      <c r="E43993">
        <v>0</v>
      </c>
    </row>
    <row r="43994" spans="2:5" ht="13.5" customHeight="1">
      <c r="B43994" t="str">
        <f t="shared" si="687"/>
        <v>---0</v>
      </c>
      <c r="E43994">
        <v>0</v>
      </c>
    </row>
    <row r="43995" spans="2:5" ht="13.5" customHeight="1">
      <c r="B43995" t="str">
        <f t="shared" si="687"/>
        <v>---0</v>
      </c>
      <c r="E43995">
        <v>0</v>
      </c>
    </row>
    <row r="43996" spans="2:5" ht="13.5" customHeight="1">
      <c r="B43996" t="str">
        <f t="shared" si="687"/>
        <v>---0</v>
      </c>
      <c r="E43996">
        <v>0</v>
      </c>
    </row>
    <row r="43997" spans="2:5" ht="13.5" customHeight="1">
      <c r="B43997" t="str">
        <f t="shared" si="687"/>
        <v>---0</v>
      </c>
      <c r="E43997">
        <v>0</v>
      </c>
    </row>
    <row r="43998" spans="2:5" ht="13.5" customHeight="1">
      <c r="B43998" t="str">
        <f t="shared" si="687"/>
        <v>---0</v>
      </c>
      <c r="E43998">
        <v>0</v>
      </c>
    </row>
    <row r="43999" spans="2:5" ht="13.5" customHeight="1">
      <c r="B43999" t="str">
        <f t="shared" si="687"/>
        <v>---0</v>
      </c>
      <c r="E43999">
        <v>0</v>
      </c>
    </row>
    <row r="44000" spans="2:5" ht="13.5" customHeight="1">
      <c r="B44000" t="str">
        <f t="shared" si="687"/>
        <v>---0</v>
      </c>
      <c r="E44000">
        <v>0</v>
      </c>
    </row>
    <row r="44001" spans="2:5" ht="13.5" customHeight="1">
      <c r="B44001" t="str">
        <f t="shared" si="687"/>
        <v>---0</v>
      </c>
      <c r="E44001">
        <v>0</v>
      </c>
    </row>
    <row r="44002" spans="2:5" ht="13.5" customHeight="1">
      <c r="B44002" t="str">
        <f t="shared" si="687"/>
        <v>---0</v>
      </c>
      <c r="E44002">
        <v>0</v>
      </c>
    </row>
    <row r="44003" spans="2:5">
      <c r="B44003" t="str">
        <f t="shared" si="687"/>
        <v>---0</v>
      </c>
      <c r="E44003">
        <v>0</v>
      </c>
    </row>
    <row r="44004" spans="2:5" ht="13.5" customHeight="1">
      <c r="B44004" t="str">
        <f t="shared" si="687"/>
        <v>---0</v>
      </c>
      <c r="E44004">
        <v>0</v>
      </c>
    </row>
    <row r="44005" spans="2:5" ht="13.5" customHeight="1">
      <c r="B44005" t="str">
        <f t="shared" si="687"/>
        <v>---0</v>
      </c>
      <c r="E44005">
        <v>0</v>
      </c>
    </row>
    <row r="44006" spans="2:5" ht="13.5" customHeight="1">
      <c r="B44006" t="str">
        <f t="shared" si="687"/>
        <v>---0</v>
      </c>
      <c r="E44006">
        <v>0</v>
      </c>
    </row>
    <row r="44007" spans="2:5" ht="13.5" customHeight="1">
      <c r="B44007" t="str">
        <f t="shared" si="687"/>
        <v>---0</v>
      </c>
      <c r="E44007">
        <v>0</v>
      </c>
    </row>
    <row r="44008" spans="2:5" ht="13.5" customHeight="1">
      <c r="B44008" t="str">
        <f t="shared" si="687"/>
        <v>---0</v>
      </c>
      <c r="E44008">
        <v>0</v>
      </c>
    </row>
    <row r="44009" spans="2:5" ht="13.5" customHeight="1">
      <c r="B44009" t="str">
        <f t="shared" si="687"/>
        <v>---0</v>
      </c>
      <c r="E44009">
        <v>0</v>
      </c>
    </row>
    <row r="44010" spans="2:5" ht="13.5" customHeight="1">
      <c r="B44010" t="str">
        <f t="shared" si="687"/>
        <v>---0</v>
      </c>
      <c r="E44010">
        <v>0</v>
      </c>
    </row>
    <row r="44011" spans="2:5" ht="13.5" customHeight="1">
      <c r="B44011" t="str">
        <f t="shared" si="687"/>
        <v>---0</v>
      </c>
      <c r="E44011">
        <v>0</v>
      </c>
    </row>
    <row r="44012" spans="2:5" ht="13.5" customHeight="1">
      <c r="B44012" t="str">
        <f t="shared" si="687"/>
        <v>---0</v>
      </c>
      <c r="E44012">
        <v>0</v>
      </c>
    </row>
    <row r="44013" spans="2:5" ht="13.5" customHeight="1">
      <c r="B44013" t="str">
        <f t="shared" si="687"/>
        <v>---0</v>
      </c>
      <c r="E44013">
        <v>0</v>
      </c>
    </row>
    <row r="44014" spans="2:5" ht="13.5" customHeight="1">
      <c r="B44014" t="str">
        <f t="shared" si="687"/>
        <v>---0</v>
      </c>
      <c r="E44014">
        <v>0</v>
      </c>
    </row>
    <row r="44015" spans="2:5" ht="13.5" customHeight="1">
      <c r="B44015" t="str">
        <f t="shared" si="687"/>
        <v>---0</v>
      </c>
      <c r="E44015">
        <v>0</v>
      </c>
    </row>
    <row r="44016" spans="2:5" ht="13.5" customHeight="1">
      <c r="B44016" t="str">
        <f t="shared" si="687"/>
        <v>---0</v>
      </c>
      <c r="E44016">
        <v>0</v>
      </c>
    </row>
    <row r="44017" spans="2:5" ht="13.5" customHeight="1">
      <c r="B44017" t="str">
        <f t="shared" si="687"/>
        <v>---0</v>
      </c>
      <c r="E44017">
        <v>0</v>
      </c>
    </row>
    <row r="44018" spans="2:5" ht="13.5" customHeight="1">
      <c r="B44018" t="str">
        <f t="shared" si="687"/>
        <v>---0</v>
      </c>
      <c r="E44018">
        <v>0</v>
      </c>
    </row>
    <row r="44019" spans="2:5" ht="13.5" customHeight="1">
      <c r="B44019" t="str">
        <f t="shared" si="687"/>
        <v>---0</v>
      </c>
      <c r="E44019">
        <v>0</v>
      </c>
    </row>
    <row r="44020" spans="2:5" ht="13.5" customHeight="1">
      <c r="B44020" t="str">
        <f t="shared" si="687"/>
        <v>---0</v>
      </c>
      <c r="E44020">
        <v>0</v>
      </c>
    </row>
    <row r="44021" spans="2:5" ht="13.5" customHeight="1">
      <c r="B44021" t="str">
        <f t="shared" si="687"/>
        <v>---0</v>
      </c>
      <c r="E44021">
        <v>0</v>
      </c>
    </row>
    <row r="44022" spans="2:5" ht="13.5" customHeight="1">
      <c r="B44022" t="str">
        <f t="shared" si="687"/>
        <v>---0</v>
      </c>
      <c r="E44022">
        <v>0</v>
      </c>
    </row>
    <row r="44023" spans="2:5" ht="13.5" customHeight="1">
      <c r="B44023" t="str">
        <f t="shared" si="687"/>
        <v>---0</v>
      </c>
      <c r="E44023">
        <v>0</v>
      </c>
    </row>
    <row r="44024" spans="2:5" ht="13.5" customHeight="1">
      <c r="B44024" t="str">
        <f t="shared" si="687"/>
        <v>---0</v>
      </c>
      <c r="E44024">
        <v>0</v>
      </c>
    </row>
    <row r="44025" spans="2:5" ht="13.5" customHeight="1">
      <c r="B44025" t="str">
        <f t="shared" si="687"/>
        <v>---0</v>
      </c>
      <c r="E44025">
        <v>0</v>
      </c>
    </row>
    <row r="44026" spans="2:5" ht="13.5" customHeight="1">
      <c r="B44026" t="str">
        <f t="shared" si="687"/>
        <v>---0</v>
      </c>
      <c r="E44026">
        <v>0</v>
      </c>
    </row>
    <row r="44027" spans="2:5" ht="13.5" customHeight="1">
      <c r="B44027" t="str">
        <f t="shared" si="687"/>
        <v>---0</v>
      </c>
      <c r="E44027">
        <v>0</v>
      </c>
    </row>
    <row r="44028" spans="2:5" ht="13.5" customHeight="1">
      <c r="B44028" t="str">
        <f t="shared" si="687"/>
        <v>---0</v>
      </c>
      <c r="E44028">
        <v>0</v>
      </c>
    </row>
    <row r="44029" spans="2:5" ht="13.5" customHeight="1">
      <c r="B44029" t="str">
        <f t="shared" si="687"/>
        <v>---0</v>
      </c>
      <c r="E44029">
        <v>0</v>
      </c>
    </row>
    <row r="44030" spans="2:5" ht="13.5" customHeight="1">
      <c r="B44030" t="str">
        <f t="shared" si="687"/>
        <v>---0</v>
      </c>
      <c r="E44030">
        <v>0</v>
      </c>
    </row>
    <row r="44031" spans="2:5" ht="13.5" customHeight="1">
      <c r="B44031" t="str">
        <f t="shared" si="687"/>
        <v>---0</v>
      </c>
      <c r="E44031">
        <v>0</v>
      </c>
    </row>
    <row r="44032" spans="2:5" ht="13.5" customHeight="1">
      <c r="B44032" t="str">
        <f t="shared" si="687"/>
        <v>---0</v>
      </c>
      <c r="E44032">
        <v>0</v>
      </c>
    </row>
    <row r="44033" spans="2:5" ht="13.5" customHeight="1">
      <c r="B44033" t="str">
        <f t="shared" si="687"/>
        <v>---0</v>
      </c>
      <c r="E44033">
        <v>0</v>
      </c>
    </row>
    <row r="44034" spans="2:5" ht="13.5" customHeight="1">
      <c r="B44034" t="str">
        <f t="shared" si="687"/>
        <v>---0</v>
      </c>
      <c r="E44034">
        <v>0</v>
      </c>
    </row>
    <row r="44035" spans="2:5" ht="13.5" customHeight="1">
      <c r="B44035" t="str">
        <f t="shared" ref="B44035:B44098" si="688">A44035&amp;"---"&amp;E44035</f>
        <v>---0</v>
      </c>
      <c r="E44035">
        <v>0</v>
      </c>
    </row>
    <row r="44036" spans="2:5" ht="13.5" customHeight="1">
      <c r="B44036" t="str">
        <f t="shared" si="688"/>
        <v>---0</v>
      </c>
      <c r="E44036">
        <v>0</v>
      </c>
    </row>
    <row r="44037" spans="2:5" ht="13.5" customHeight="1">
      <c r="B44037" t="str">
        <f t="shared" si="688"/>
        <v>---0</v>
      </c>
      <c r="E44037">
        <v>0</v>
      </c>
    </row>
    <row r="44038" spans="2:5" ht="13.5" customHeight="1">
      <c r="B44038" t="str">
        <f t="shared" si="688"/>
        <v>---0</v>
      </c>
      <c r="E44038">
        <v>0</v>
      </c>
    </row>
    <row r="44039" spans="2:5" ht="13.5" customHeight="1">
      <c r="B44039" t="str">
        <f t="shared" si="688"/>
        <v>---0</v>
      </c>
      <c r="E44039">
        <v>0</v>
      </c>
    </row>
    <row r="44040" spans="2:5" ht="13.5" customHeight="1">
      <c r="B44040" t="str">
        <f t="shared" si="688"/>
        <v>---0</v>
      </c>
      <c r="E44040">
        <v>0</v>
      </c>
    </row>
    <row r="44041" spans="2:5" ht="13.5" customHeight="1">
      <c r="B44041" t="str">
        <f t="shared" si="688"/>
        <v>---0</v>
      </c>
      <c r="E44041">
        <v>0</v>
      </c>
    </row>
    <row r="44042" spans="2:5" ht="13.5" customHeight="1">
      <c r="B44042" t="str">
        <f t="shared" si="688"/>
        <v>---0</v>
      </c>
      <c r="E44042">
        <v>0</v>
      </c>
    </row>
    <row r="44043" spans="2:5" ht="13.5" customHeight="1">
      <c r="B44043" t="str">
        <f t="shared" si="688"/>
        <v>---0</v>
      </c>
      <c r="E44043">
        <v>0</v>
      </c>
    </row>
    <row r="44044" spans="2:5" ht="13.5" customHeight="1">
      <c r="B44044" t="str">
        <f t="shared" si="688"/>
        <v>---0</v>
      </c>
      <c r="E44044">
        <v>0</v>
      </c>
    </row>
    <row r="44045" spans="2:5" ht="13.5" customHeight="1">
      <c r="B44045" t="str">
        <f t="shared" si="688"/>
        <v>---0</v>
      </c>
      <c r="E44045">
        <v>0</v>
      </c>
    </row>
    <row r="44046" spans="2:5" ht="13.5" customHeight="1">
      <c r="B44046" t="str">
        <f t="shared" si="688"/>
        <v>---0</v>
      </c>
      <c r="E44046">
        <v>0</v>
      </c>
    </row>
    <row r="44047" spans="2:5" ht="13.5" customHeight="1">
      <c r="B44047" t="str">
        <f t="shared" si="688"/>
        <v>---0</v>
      </c>
      <c r="E44047">
        <v>0</v>
      </c>
    </row>
    <row r="44048" spans="2:5" ht="13.5" customHeight="1">
      <c r="B44048" t="str">
        <f t="shared" si="688"/>
        <v>---0</v>
      </c>
      <c r="E44048">
        <v>0</v>
      </c>
    </row>
    <row r="44049" spans="2:5" ht="13.5" customHeight="1">
      <c r="B44049" t="str">
        <f t="shared" si="688"/>
        <v>---0</v>
      </c>
      <c r="E44049">
        <v>0</v>
      </c>
    </row>
    <row r="44050" spans="2:5" ht="13.5" customHeight="1">
      <c r="B44050" t="str">
        <f t="shared" si="688"/>
        <v>---0</v>
      </c>
      <c r="E44050">
        <v>0</v>
      </c>
    </row>
    <row r="44051" spans="2:5" ht="13.5" customHeight="1">
      <c r="B44051" t="str">
        <f t="shared" si="688"/>
        <v>---0</v>
      </c>
      <c r="E44051">
        <v>0</v>
      </c>
    </row>
    <row r="44052" spans="2:5" ht="13.5" customHeight="1">
      <c r="B44052" t="str">
        <f t="shared" si="688"/>
        <v>---0</v>
      </c>
      <c r="E44052">
        <v>0</v>
      </c>
    </row>
    <row r="44053" spans="2:5" ht="13.5" customHeight="1">
      <c r="B44053" t="str">
        <f t="shared" si="688"/>
        <v>---0</v>
      </c>
      <c r="E44053">
        <v>0</v>
      </c>
    </row>
    <row r="44054" spans="2:5" ht="13.5" customHeight="1">
      <c r="B44054" t="str">
        <f t="shared" si="688"/>
        <v>---0</v>
      </c>
      <c r="E44054">
        <v>0</v>
      </c>
    </row>
    <row r="44055" spans="2:5" ht="13.5" customHeight="1">
      <c r="B44055" t="str">
        <f t="shared" si="688"/>
        <v>---0</v>
      </c>
      <c r="E44055">
        <v>0</v>
      </c>
    </row>
    <row r="44056" spans="2:5" ht="13.5" customHeight="1">
      <c r="B44056" t="str">
        <f t="shared" si="688"/>
        <v>---0</v>
      </c>
      <c r="E44056">
        <v>0</v>
      </c>
    </row>
    <row r="44057" spans="2:5" ht="13.5" customHeight="1">
      <c r="B44057" t="str">
        <f t="shared" si="688"/>
        <v>---0</v>
      </c>
      <c r="E44057">
        <v>0</v>
      </c>
    </row>
    <row r="44058" spans="2:5" ht="13.5" customHeight="1">
      <c r="B44058" t="str">
        <f t="shared" si="688"/>
        <v>---0</v>
      </c>
      <c r="E44058">
        <v>0</v>
      </c>
    </row>
    <row r="44059" spans="2:5" ht="13.5" customHeight="1">
      <c r="B44059" t="str">
        <f t="shared" si="688"/>
        <v>---0</v>
      </c>
      <c r="E44059">
        <v>0</v>
      </c>
    </row>
    <row r="44060" spans="2:5" ht="13.5" customHeight="1">
      <c r="B44060" t="str">
        <f t="shared" si="688"/>
        <v>---0</v>
      </c>
      <c r="E44060">
        <v>0</v>
      </c>
    </row>
    <row r="44061" spans="2:5" ht="13.5" customHeight="1">
      <c r="B44061" t="str">
        <f t="shared" si="688"/>
        <v>---0</v>
      </c>
      <c r="E44061">
        <v>0</v>
      </c>
    </row>
    <row r="44062" spans="2:5" ht="13.5" customHeight="1">
      <c r="B44062" t="str">
        <f t="shared" si="688"/>
        <v>---0</v>
      </c>
      <c r="E44062">
        <v>0</v>
      </c>
    </row>
    <row r="44063" spans="2:5" ht="13.5" customHeight="1">
      <c r="B44063" t="str">
        <f t="shared" si="688"/>
        <v>---0</v>
      </c>
      <c r="E44063">
        <v>0</v>
      </c>
    </row>
    <row r="44064" spans="2:5" ht="13.5" customHeight="1">
      <c r="B44064" t="str">
        <f t="shared" si="688"/>
        <v>---0</v>
      </c>
      <c r="E44064">
        <v>0</v>
      </c>
    </row>
    <row r="44065" spans="2:5" ht="13.5" customHeight="1">
      <c r="B44065" t="str">
        <f t="shared" si="688"/>
        <v>---0</v>
      </c>
      <c r="E44065">
        <v>0</v>
      </c>
    </row>
    <row r="44066" spans="2:5" ht="13.5" customHeight="1">
      <c r="B44066" t="str">
        <f t="shared" si="688"/>
        <v>---0</v>
      </c>
      <c r="E44066">
        <v>0</v>
      </c>
    </row>
    <row r="44067" spans="2:5" ht="13.5" customHeight="1">
      <c r="B44067" t="str">
        <f t="shared" si="688"/>
        <v>---0</v>
      </c>
      <c r="E44067">
        <v>0</v>
      </c>
    </row>
    <row r="44068" spans="2:5" ht="13.5" customHeight="1">
      <c r="B44068" t="str">
        <f t="shared" si="688"/>
        <v>---0</v>
      </c>
      <c r="E44068">
        <v>0</v>
      </c>
    </row>
    <row r="44069" spans="2:5" ht="13.5" customHeight="1">
      <c r="B44069" t="str">
        <f t="shared" si="688"/>
        <v>---0</v>
      </c>
      <c r="E44069">
        <v>0</v>
      </c>
    </row>
    <row r="44070" spans="2:5" ht="13.5" customHeight="1">
      <c r="B44070" t="str">
        <f t="shared" si="688"/>
        <v>---0</v>
      </c>
      <c r="E44070">
        <v>0</v>
      </c>
    </row>
    <row r="44071" spans="2:5" ht="13.5" customHeight="1">
      <c r="B44071" t="str">
        <f t="shared" si="688"/>
        <v>---0</v>
      </c>
      <c r="E44071">
        <v>0</v>
      </c>
    </row>
    <row r="44072" spans="2:5" ht="13.5" customHeight="1">
      <c r="B44072" t="str">
        <f t="shared" si="688"/>
        <v>---0</v>
      </c>
      <c r="E44072">
        <v>0</v>
      </c>
    </row>
    <row r="44073" spans="2:5" ht="13.5" customHeight="1">
      <c r="B44073" t="str">
        <f t="shared" si="688"/>
        <v>---0</v>
      </c>
      <c r="E44073">
        <v>0</v>
      </c>
    </row>
    <row r="44074" spans="2:5" ht="13.5" customHeight="1">
      <c r="B44074" t="str">
        <f t="shared" si="688"/>
        <v>---0</v>
      </c>
      <c r="E44074">
        <v>0</v>
      </c>
    </row>
    <row r="44075" spans="2:5" ht="13.5" customHeight="1">
      <c r="B44075" t="str">
        <f t="shared" si="688"/>
        <v>---0</v>
      </c>
      <c r="E44075">
        <v>0</v>
      </c>
    </row>
    <row r="44076" spans="2:5" ht="13.5" customHeight="1">
      <c r="B44076" t="str">
        <f t="shared" si="688"/>
        <v>---0</v>
      </c>
      <c r="E44076">
        <v>0</v>
      </c>
    </row>
    <row r="44077" spans="2:5" ht="13.5" customHeight="1">
      <c r="B44077" t="str">
        <f t="shared" si="688"/>
        <v>---0</v>
      </c>
      <c r="E44077">
        <v>0</v>
      </c>
    </row>
    <row r="44078" spans="2:5" ht="13.5" customHeight="1">
      <c r="B44078" t="str">
        <f t="shared" si="688"/>
        <v>---0</v>
      </c>
      <c r="E44078">
        <v>0</v>
      </c>
    </row>
    <row r="44079" spans="2:5" ht="13.5" customHeight="1">
      <c r="B44079" t="str">
        <f t="shared" si="688"/>
        <v>---0</v>
      </c>
      <c r="E44079">
        <v>0</v>
      </c>
    </row>
    <row r="44080" spans="2:5" ht="13.5" customHeight="1">
      <c r="B44080" t="str">
        <f t="shared" si="688"/>
        <v>---0</v>
      </c>
      <c r="E44080">
        <v>0</v>
      </c>
    </row>
    <row r="44081" spans="2:5" ht="13.5" customHeight="1">
      <c r="B44081" t="str">
        <f t="shared" si="688"/>
        <v>---0</v>
      </c>
      <c r="E44081">
        <v>0</v>
      </c>
    </row>
    <row r="44082" spans="2:5" ht="13.5" customHeight="1">
      <c r="B44082" t="str">
        <f t="shared" si="688"/>
        <v>---0</v>
      </c>
      <c r="E44082">
        <v>0</v>
      </c>
    </row>
    <row r="44083" spans="2:5" ht="13.5" customHeight="1">
      <c r="B44083" t="str">
        <f t="shared" si="688"/>
        <v>---0</v>
      </c>
      <c r="E44083">
        <v>0</v>
      </c>
    </row>
    <row r="44084" spans="2:5" ht="13.5" customHeight="1">
      <c r="B44084" t="str">
        <f t="shared" si="688"/>
        <v>---0</v>
      </c>
      <c r="E44084">
        <v>0</v>
      </c>
    </row>
    <row r="44085" spans="2:5" ht="13.5" customHeight="1">
      <c r="B44085" t="str">
        <f t="shared" si="688"/>
        <v>---0</v>
      </c>
      <c r="E44085">
        <v>0</v>
      </c>
    </row>
    <row r="44086" spans="2:5" ht="13.5" customHeight="1">
      <c r="B44086" t="str">
        <f t="shared" si="688"/>
        <v>---0</v>
      </c>
      <c r="E44086">
        <v>0</v>
      </c>
    </row>
    <row r="44087" spans="2:5" ht="13.5" customHeight="1">
      <c r="B44087" t="str">
        <f t="shared" si="688"/>
        <v>---0</v>
      </c>
      <c r="E44087">
        <v>0</v>
      </c>
    </row>
    <row r="44088" spans="2:5" ht="13.5" customHeight="1">
      <c r="B44088" t="str">
        <f t="shared" si="688"/>
        <v>---0</v>
      </c>
      <c r="E44088">
        <v>0</v>
      </c>
    </row>
    <row r="44089" spans="2:5" ht="13.5" customHeight="1">
      <c r="B44089" t="str">
        <f t="shared" si="688"/>
        <v>---0</v>
      </c>
      <c r="E44089">
        <v>0</v>
      </c>
    </row>
    <row r="44090" spans="2:5" ht="13.5" customHeight="1">
      <c r="B44090" t="str">
        <f t="shared" si="688"/>
        <v>---0</v>
      </c>
      <c r="E44090">
        <v>0</v>
      </c>
    </row>
    <row r="44091" spans="2:5" ht="13.5" customHeight="1">
      <c r="B44091" t="str">
        <f t="shared" si="688"/>
        <v>---0</v>
      </c>
      <c r="E44091">
        <v>0</v>
      </c>
    </row>
    <row r="44092" spans="2:5" ht="13.5" customHeight="1">
      <c r="B44092" t="str">
        <f t="shared" si="688"/>
        <v>---0</v>
      </c>
      <c r="E44092">
        <v>0</v>
      </c>
    </row>
    <row r="44093" spans="2:5" ht="13.5" customHeight="1">
      <c r="B44093" t="str">
        <f t="shared" si="688"/>
        <v>---0</v>
      </c>
      <c r="E44093">
        <v>0</v>
      </c>
    </row>
    <row r="44094" spans="2:5" ht="13.5" customHeight="1">
      <c r="B44094" t="str">
        <f t="shared" si="688"/>
        <v>---0</v>
      </c>
      <c r="E44094">
        <v>0</v>
      </c>
    </row>
    <row r="44095" spans="2:5" ht="13.5" customHeight="1">
      <c r="B44095" t="str">
        <f t="shared" si="688"/>
        <v>---0</v>
      </c>
      <c r="E44095">
        <v>0</v>
      </c>
    </row>
    <row r="44096" spans="2:5" ht="13.5" customHeight="1">
      <c r="B44096" t="str">
        <f t="shared" si="688"/>
        <v>---0</v>
      </c>
      <c r="E44096">
        <v>0</v>
      </c>
    </row>
    <row r="44097" spans="2:5" ht="13.5" customHeight="1">
      <c r="B44097" t="str">
        <f t="shared" si="688"/>
        <v>---0</v>
      </c>
      <c r="E44097">
        <v>0</v>
      </c>
    </row>
    <row r="44098" spans="2:5" ht="13.5" customHeight="1">
      <c r="B44098" t="str">
        <f t="shared" si="688"/>
        <v>---0</v>
      </c>
      <c r="E44098">
        <v>0</v>
      </c>
    </row>
    <row r="44099" spans="2:5" ht="13.5" customHeight="1">
      <c r="B44099" t="str">
        <f t="shared" ref="B44099:B44162" si="689">A44099&amp;"---"&amp;E44099</f>
        <v>---0</v>
      </c>
      <c r="E44099">
        <v>0</v>
      </c>
    </row>
    <row r="44100" spans="2:5" ht="13.5" customHeight="1">
      <c r="B44100" t="str">
        <f t="shared" si="689"/>
        <v>---0</v>
      </c>
      <c r="E44100">
        <v>0</v>
      </c>
    </row>
    <row r="44101" spans="2:5" ht="13.5" customHeight="1">
      <c r="B44101" t="str">
        <f t="shared" si="689"/>
        <v>---0</v>
      </c>
      <c r="E44101">
        <v>0</v>
      </c>
    </row>
    <row r="44102" spans="2:5" ht="13.5" customHeight="1">
      <c r="B44102" t="str">
        <f t="shared" si="689"/>
        <v>---0</v>
      </c>
      <c r="E44102">
        <v>0</v>
      </c>
    </row>
    <row r="44103" spans="2:5" ht="13.5" customHeight="1">
      <c r="B44103" t="str">
        <f t="shared" si="689"/>
        <v>---0</v>
      </c>
      <c r="E44103">
        <v>0</v>
      </c>
    </row>
    <row r="44104" spans="2:5" ht="13.5" customHeight="1">
      <c r="B44104" t="str">
        <f t="shared" si="689"/>
        <v>---0</v>
      </c>
      <c r="E44104">
        <v>0</v>
      </c>
    </row>
    <row r="44105" spans="2:5" ht="13.5" customHeight="1">
      <c r="B44105" t="str">
        <f t="shared" si="689"/>
        <v>---0</v>
      </c>
      <c r="E44105">
        <v>0</v>
      </c>
    </row>
    <row r="44106" spans="2:5" ht="13.5" customHeight="1">
      <c r="B44106" t="str">
        <f t="shared" si="689"/>
        <v>---0</v>
      </c>
      <c r="E44106">
        <v>0</v>
      </c>
    </row>
    <row r="44107" spans="2:5" ht="13.5" customHeight="1">
      <c r="B44107" t="str">
        <f t="shared" si="689"/>
        <v>---0</v>
      </c>
      <c r="E44107">
        <v>0</v>
      </c>
    </row>
    <row r="44108" spans="2:5" ht="13.5" customHeight="1">
      <c r="B44108" t="str">
        <f t="shared" si="689"/>
        <v>---0</v>
      </c>
      <c r="E44108">
        <v>0</v>
      </c>
    </row>
    <row r="44109" spans="2:5" ht="13.5" customHeight="1">
      <c r="B44109" t="str">
        <f t="shared" si="689"/>
        <v>---0</v>
      </c>
      <c r="E44109">
        <v>0</v>
      </c>
    </row>
    <row r="44110" spans="2:5" ht="13.5" customHeight="1">
      <c r="B44110" t="str">
        <f t="shared" si="689"/>
        <v>---0</v>
      </c>
      <c r="E44110">
        <v>0</v>
      </c>
    </row>
    <row r="44111" spans="2:5" ht="13.5" customHeight="1">
      <c r="B44111" t="str">
        <f t="shared" si="689"/>
        <v>---0</v>
      </c>
      <c r="E44111">
        <v>0</v>
      </c>
    </row>
    <row r="44112" spans="2:5" ht="13.5" customHeight="1">
      <c r="B44112" t="str">
        <f t="shared" si="689"/>
        <v>---0</v>
      </c>
      <c r="E44112">
        <v>0</v>
      </c>
    </row>
    <row r="44113" spans="2:5" ht="13.5" customHeight="1">
      <c r="B44113" t="str">
        <f t="shared" si="689"/>
        <v>---0</v>
      </c>
      <c r="E44113">
        <v>0</v>
      </c>
    </row>
    <row r="44114" spans="2:5" ht="13.5" customHeight="1">
      <c r="B44114" t="str">
        <f t="shared" si="689"/>
        <v>---0</v>
      </c>
      <c r="E44114">
        <v>0</v>
      </c>
    </row>
    <row r="44115" spans="2:5" ht="13.5" customHeight="1">
      <c r="B44115" t="str">
        <f t="shared" si="689"/>
        <v>---0</v>
      </c>
      <c r="E44115">
        <v>0</v>
      </c>
    </row>
    <row r="44116" spans="2:5" ht="13.5" customHeight="1">
      <c r="B44116" t="str">
        <f t="shared" si="689"/>
        <v>---0</v>
      </c>
      <c r="E44116">
        <v>0</v>
      </c>
    </row>
    <row r="44117" spans="2:5" ht="13.5" customHeight="1">
      <c r="B44117" t="str">
        <f t="shared" si="689"/>
        <v>---0</v>
      </c>
      <c r="E44117">
        <v>0</v>
      </c>
    </row>
    <row r="44118" spans="2:5" ht="13.5" customHeight="1">
      <c r="B44118" t="str">
        <f t="shared" si="689"/>
        <v>---0</v>
      </c>
      <c r="E44118">
        <v>0</v>
      </c>
    </row>
    <row r="44119" spans="2:5" ht="13.5" customHeight="1">
      <c r="B44119" t="str">
        <f t="shared" si="689"/>
        <v>---0</v>
      </c>
      <c r="E44119">
        <v>0</v>
      </c>
    </row>
    <row r="44120" spans="2:5" ht="13.5" customHeight="1">
      <c r="B44120" t="str">
        <f t="shared" si="689"/>
        <v>---0</v>
      </c>
      <c r="E44120">
        <v>0</v>
      </c>
    </row>
    <row r="44121" spans="2:5" ht="13.5" customHeight="1">
      <c r="B44121" t="str">
        <f t="shared" si="689"/>
        <v>---0</v>
      </c>
      <c r="E44121">
        <v>0</v>
      </c>
    </row>
    <row r="44122" spans="2:5" ht="13.5" customHeight="1">
      <c r="B44122" t="str">
        <f t="shared" si="689"/>
        <v>---0</v>
      </c>
      <c r="E44122">
        <v>0</v>
      </c>
    </row>
    <row r="44123" spans="2:5" ht="13.5" customHeight="1">
      <c r="B44123" t="str">
        <f t="shared" si="689"/>
        <v>---0</v>
      </c>
      <c r="E44123">
        <v>0</v>
      </c>
    </row>
    <row r="44124" spans="2:5" ht="13.5" customHeight="1">
      <c r="B44124" t="str">
        <f t="shared" si="689"/>
        <v>---0</v>
      </c>
      <c r="E44124">
        <v>0</v>
      </c>
    </row>
    <row r="44125" spans="2:5" ht="13.5" customHeight="1">
      <c r="B44125" t="str">
        <f t="shared" si="689"/>
        <v>---0</v>
      </c>
      <c r="E44125">
        <v>0</v>
      </c>
    </row>
    <row r="44126" spans="2:5" ht="13.5" customHeight="1">
      <c r="B44126" t="str">
        <f t="shared" si="689"/>
        <v>---0</v>
      </c>
      <c r="E44126">
        <v>0</v>
      </c>
    </row>
    <row r="44127" spans="2:5" ht="13.5" customHeight="1">
      <c r="B44127" t="str">
        <f t="shared" si="689"/>
        <v>---0</v>
      </c>
      <c r="E44127">
        <v>0</v>
      </c>
    </row>
    <row r="44128" spans="2:5" ht="13.5" customHeight="1">
      <c r="B44128" t="str">
        <f t="shared" si="689"/>
        <v>---0</v>
      </c>
      <c r="E44128">
        <v>0</v>
      </c>
    </row>
    <row r="44129" spans="2:5" ht="13.5" customHeight="1">
      <c r="B44129" t="str">
        <f t="shared" si="689"/>
        <v>---0</v>
      </c>
      <c r="E44129">
        <v>0</v>
      </c>
    </row>
    <row r="44130" spans="2:5" ht="13.5" customHeight="1">
      <c r="B44130" t="str">
        <f t="shared" si="689"/>
        <v>---0</v>
      </c>
      <c r="E44130">
        <v>0</v>
      </c>
    </row>
    <row r="44131" spans="2:5" ht="13.5" customHeight="1">
      <c r="B44131" t="str">
        <f t="shared" si="689"/>
        <v>---0</v>
      </c>
      <c r="E44131">
        <v>0</v>
      </c>
    </row>
    <row r="44132" spans="2:5" ht="13.5" customHeight="1">
      <c r="B44132" t="str">
        <f t="shared" si="689"/>
        <v>---0</v>
      </c>
      <c r="E44132">
        <v>0</v>
      </c>
    </row>
    <row r="44133" spans="2:5" ht="13.5" customHeight="1">
      <c r="B44133" t="str">
        <f t="shared" si="689"/>
        <v>---0</v>
      </c>
      <c r="E44133">
        <v>0</v>
      </c>
    </row>
    <row r="44134" spans="2:5" ht="13.5" customHeight="1">
      <c r="B44134" t="str">
        <f t="shared" si="689"/>
        <v>---0</v>
      </c>
      <c r="E44134">
        <v>0</v>
      </c>
    </row>
    <row r="44135" spans="2:5" ht="13.5" customHeight="1">
      <c r="B44135" t="str">
        <f t="shared" si="689"/>
        <v>---0</v>
      </c>
      <c r="E44135">
        <v>0</v>
      </c>
    </row>
    <row r="44136" spans="2:5" ht="13.5" customHeight="1">
      <c r="B44136" t="str">
        <f t="shared" si="689"/>
        <v>---0</v>
      </c>
      <c r="E44136">
        <v>0</v>
      </c>
    </row>
    <row r="44137" spans="2:5" ht="13.5" customHeight="1">
      <c r="B44137" t="str">
        <f t="shared" si="689"/>
        <v>---0</v>
      </c>
      <c r="E44137">
        <v>0</v>
      </c>
    </row>
    <row r="44138" spans="2:5" ht="13.5" customHeight="1">
      <c r="B44138" t="str">
        <f t="shared" si="689"/>
        <v>---0</v>
      </c>
      <c r="E44138">
        <v>0</v>
      </c>
    </row>
    <row r="44139" spans="2:5" ht="13.5" customHeight="1">
      <c r="B44139" t="str">
        <f t="shared" si="689"/>
        <v>---0</v>
      </c>
      <c r="E44139">
        <v>0</v>
      </c>
    </row>
    <row r="44140" spans="2:5" ht="13.5" customHeight="1">
      <c r="B44140" t="str">
        <f t="shared" si="689"/>
        <v>---0</v>
      </c>
      <c r="E44140">
        <v>0</v>
      </c>
    </row>
    <row r="44141" spans="2:5" ht="13.5" customHeight="1">
      <c r="B44141" t="str">
        <f t="shared" si="689"/>
        <v>---0</v>
      </c>
      <c r="E44141">
        <v>0</v>
      </c>
    </row>
    <row r="44142" spans="2:5" ht="13.5" customHeight="1">
      <c r="B44142" t="str">
        <f t="shared" si="689"/>
        <v>---0</v>
      </c>
      <c r="E44142">
        <v>0</v>
      </c>
    </row>
    <row r="44143" spans="2:5" ht="13.5" customHeight="1">
      <c r="B44143" t="str">
        <f t="shared" si="689"/>
        <v>---0</v>
      </c>
      <c r="E44143">
        <v>0</v>
      </c>
    </row>
    <row r="44144" spans="2:5" ht="13.5" customHeight="1">
      <c r="B44144" t="str">
        <f t="shared" si="689"/>
        <v>---0</v>
      </c>
      <c r="E44144">
        <v>0</v>
      </c>
    </row>
    <row r="44145" spans="2:5" ht="13.5" customHeight="1">
      <c r="B44145" t="str">
        <f t="shared" si="689"/>
        <v>---0</v>
      </c>
      <c r="E44145">
        <v>0</v>
      </c>
    </row>
    <row r="44146" spans="2:5" ht="13.5" customHeight="1">
      <c r="B44146" t="str">
        <f t="shared" si="689"/>
        <v>---0</v>
      </c>
      <c r="E44146">
        <v>0</v>
      </c>
    </row>
    <row r="44147" spans="2:5" ht="13.5" customHeight="1">
      <c r="B44147" t="str">
        <f t="shared" si="689"/>
        <v>---0</v>
      </c>
      <c r="E44147">
        <v>0</v>
      </c>
    </row>
    <row r="44148" spans="2:5" ht="13.5" customHeight="1">
      <c r="B44148" t="str">
        <f t="shared" si="689"/>
        <v>---0</v>
      </c>
      <c r="E44148">
        <v>0</v>
      </c>
    </row>
    <row r="44149" spans="2:5" ht="13.5" customHeight="1">
      <c r="B44149" t="str">
        <f t="shared" si="689"/>
        <v>---0</v>
      </c>
      <c r="E44149">
        <v>0</v>
      </c>
    </row>
    <row r="44150" spans="2:5" ht="13.5" customHeight="1">
      <c r="B44150" t="str">
        <f t="shared" si="689"/>
        <v>---0</v>
      </c>
      <c r="E44150">
        <v>0</v>
      </c>
    </row>
    <row r="44151" spans="2:5" ht="13.5" customHeight="1">
      <c r="B44151" t="str">
        <f t="shared" si="689"/>
        <v>---0</v>
      </c>
      <c r="E44151">
        <v>0</v>
      </c>
    </row>
    <row r="44152" spans="2:5" ht="13.5" customHeight="1">
      <c r="B44152" t="str">
        <f t="shared" si="689"/>
        <v>---0</v>
      </c>
      <c r="E44152">
        <v>0</v>
      </c>
    </row>
    <row r="44153" spans="2:5" ht="13.5" customHeight="1">
      <c r="B44153" t="str">
        <f t="shared" si="689"/>
        <v>---0</v>
      </c>
      <c r="E44153">
        <v>0</v>
      </c>
    </row>
    <row r="44154" spans="2:5" ht="13.5" customHeight="1">
      <c r="B44154" t="str">
        <f t="shared" si="689"/>
        <v>---0</v>
      </c>
      <c r="E44154">
        <v>0</v>
      </c>
    </row>
    <row r="44155" spans="2:5" ht="13.5" customHeight="1">
      <c r="B44155" t="str">
        <f t="shared" si="689"/>
        <v>---0</v>
      </c>
      <c r="E44155">
        <v>0</v>
      </c>
    </row>
    <row r="44156" spans="2:5" ht="13.5" customHeight="1">
      <c r="B44156" t="str">
        <f t="shared" si="689"/>
        <v>---0</v>
      </c>
      <c r="E44156">
        <v>0</v>
      </c>
    </row>
    <row r="44157" spans="2:5" ht="13.5" customHeight="1">
      <c r="B44157" t="str">
        <f t="shared" si="689"/>
        <v>---0</v>
      </c>
      <c r="E44157">
        <v>0</v>
      </c>
    </row>
    <row r="44158" spans="2:5" ht="13.5" customHeight="1">
      <c r="B44158" t="str">
        <f t="shared" si="689"/>
        <v>---0</v>
      </c>
      <c r="E44158">
        <v>0</v>
      </c>
    </row>
    <row r="44159" spans="2:5" ht="13.5" customHeight="1">
      <c r="B44159" t="str">
        <f t="shared" si="689"/>
        <v>---0</v>
      </c>
      <c r="E44159">
        <v>0</v>
      </c>
    </row>
    <row r="44160" spans="2:5" ht="13.5" customHeight="1">
      <c r="B44160" t="str">
        <f t="shared" si="689"/>
        <v>---0</v>
      </c>
      <c r="E44160">
        <v>0</v>
      </c>
    </row>
    <row r="44161" spans="2:5" ht="13.5" customHeight="1">
      <c r="B44161" t="str">
        <f t="shared" si="689"/>
        <v>---0</v>
      </c>
      <c r="E44161">
        <v>0</v>
      </c>
    </row>
    <row r="44162" spans="2:5" ht="13.5" customHeight="1">
      <c r="B44162" t="str">
        <f t="shared" si="689"/>
        <v>---0</v>
      </c>
      <c r="E44162">
        <v>0</v>
      </c>
    </row>
    <row r="44163" spans="2:5" ht="13.5" customHeight="1">
      <c r="B44163" t="str">
        <f t="shared" ref="B44163:B44226" si="690">A44163&amp;"---"&amp;E44163</f>
        <v>---0</v>
      </c>
      <c r="E44163">
        <v>0</v>
      </c>
    </row>
    <row r="44164" spans="2:5" ht="13.5" customHeight="1">
      <c r="B44164" t="str">
        <f t="shared" si="690"/>
        <v>---0</v>
      </c>
      <c r="E44164">
        <v>0</v>
      </c>
    </row>
    <row r="44165" spans="2:5" ht="13.5" customHeight="1">
      <c r="B44165" t="str">
        <f t="shared" si="690"/>
        <v>---0</v>
      </c>
      <c r="E44165">
        <v>0</v>
      </c>
    </row>
    <row r="44166" spans="2:5" ht="13.5" customHeight="1">
      <c r="B44166" t="str">
        <f t="shared" si="690"/>
        <v>---0</v>
      </c>
      <c r="E44166">
        <v>0</v>
      </c>
    </row>
    <row r="44167" spans="2:5" ht="13.5" customHeight="1">
      <c r="B44167" t="str">
        <f t="shared" si="690"/>
        <v>---0</v>
      </c>
      <c r="E44167">
        <v>0</v>
      </c>
    </row>
    <row r="44168" spans="2:5" ht="13.5" customHeight="1">
      <c r="B44168" t="str">
        <f t="shared" si="690"/>
        <v>---0</v>
      </c>
      <c r="E44168">
        <v>0</v>
      </c>
    </row>
    <row r="44169" spans="2:5" ht="13.5" customHeight="1">
      <c r="B44169" t="str">
        <f t="shared" si="690"/>
        <v>---0</v>
      </c>
      <c r="E44169">
        <v>0</v>
      </c>
    </row>
    <row r="44170" spans="2:5" ht="13.5" customHeight="1">
      <c r="B44170" t="str">
        <f t="shared" si="690"/>
        <v>---0</v>
      </c>
      <c r="E44170">
        <v>0</v>
      </c>
    </row>
    <row r="44171" spans="2:5" ht="13.5" customHeight="1">
      <c r="B44171" t="str">
        <f t="shared" si="690"/>
        <v>---0</v>
      </c>
      <c r="E44171">
        <v>0</v>
      </c>
    </row>
    <row r="44172" spans="2:5" ht="13.5" customHeight="1">
      <c r="B44172" t="str">
        <f t="shared" si="690"/>
        <v>---0</v>
      </c>
      <c r="E44172">
        <v>0</v>
      </c>
    </row>
    <row r="44173" spans="2:5" ht="13.5" customHeight="1">
      <c r="B44173" t="str">
        <f t="shared" si="690"/>
        <v>---0</v>
      </c>
      <c r="E44173">
        <v>0</v>
      </c>
    </row>
    <row r="44174" spans="2:5" ht="13.5" customHeight="1">
      <c r="B44174" t="str">
        <f t="shared" si="690"/>
        <v>---0</v>
      </c>
      <c r="E44174">
        <v>0</v>
      </c>
    </row>
    <row r="44175" spans="2:5" ht="13.5" customHeight="1">
      <c r="B44175" t="str">
        <f t="shared" si="690"/>
        <v>---0</v>
      </c>
      <c r="E44175">
        <v>0</v>
      </c>
    </row>
    <row r="44176" spans="2:5" ht="13.5" customHeight="1">
      <c r="B44176" t="str">
        <f t="shared" si="690"/>
        <v>---0</v>
      </c>
      <c r="E44176">
        <v>0</v>
      </c>
    </row>
    <row r="44177" spans="2:5" ht="13.5" customHeight="1">
      <c r="B44177" t="str">
        <f t="shared" si="690"/>
        <v>---0</v>
      </c>
      <c r="E44177">
        <v>0</v>
      </c>
    </row>
    <row r="44178" spans="2:5" ht="13.5" customHeight="1">
      <c r="B44178" t="str">
        <f t="shared" si="690"/>
        <v>---0</v>
      </c>
      <c r="E44178">
        <v>0</v>
      </c>
    </row>
    <row r="44179" spans="2:5" ht="13.5" customHeight="1">
      <c r="B44179" t="str">
        <f t="shared" si="690"/>
        <v>---0</v>
      </c>
      <c r="E44179">
        <v>0</v>
      </c>
    </row>
    <row r="44180" spans="2:5" ht="13.5" customHeight="1">
      <c r="B44180" t="str">
        <f t="shared" si="690"/>
        <v>---0</v>
      </c>
      <c r="E44180">
        <v>0</v>
      </c>
    </row>
    <row r="44181" spans="2:5" ht="13.5" customHeight="1">
      <c r="B44181" t="str">
        <f t="shared" si="690"/>
        <v>---0</v>
      </c>
      <c r="E44181">
        <v>0</v>
      </c>
    </row>
    <row r="44182" spans="2:5" ht="13.5" customHeight="1">
      <c r="B44182" t="str">
        <f t="shared" si="690"/>
        <v>---0</v>
      </c>
      <c r="E44182">
        <v>0</v>
      </c>
    </row>
    <row r="44183" spans="2:5" ht="13.5" customHeight="1">
      <c r="B44183" t="str">
        <f t="shared" si="690"/>
        <v>---0</v>
      </c>
      <c r="E44183">
        <v>0</v>
      </c>
    </row>
    <row r="44184" spans="2:5" ht="13.5" customHeight="1">
      <c r="B44184" t="str">
        <f t="shared" si="690"/>
        <v>---0</v>
      </c>
      <c r="E44184">
        <v>0</v>
      </c>
    </row>
    <row r="44185" spans="2:5" ht="13.5" customHeight="1">
      <c r="B44185" t="str">
        <f t="shared" si="690"/>
        <v>---0</v>
      </c>
      <c r="E44185">
        <v>0</v>
      </c>
    </row>
    <row r="44186" spans="2:5" ht="13.5" customHeight="1">
      <c r="B44186" t="str">
        <f t="shared" si="690"/>
        <v>---0</v>
      </c>
      <c r="E44186">
        <v>0</v>
      </c>
    </row>
    <row r="44187" spans="2:5" ht="13.5" customHeight="1">
      <c r="B44187" t="str">
        <f t="shared" si="690"/>
        <v>---0</v>
      </c>
      <c r="E44187">
        <v>0</v>
      </c>
    </row>
    <row r="44188" spans="2:5" ht="13.5" customHeight="1">
      <c r="B44188" t="str">
        <f t="shared" si="690"/>
        <v>---0</v>
      </c>
      <c r="E44188">
        <v>0</v>
      </c>
    </row>
    <row r="44189" spans="2:5" ht="13.5" customHeight="1">
      <c r="B44189" t="str">
        <f t="shared" si="690"/>
        <v>---0</v>
      </c>
      <c r="E44189">
        <v>0</v>
      </c>
    </row>
    <row r="44190" spans="2:5" ht="13.5" customHeight="1">
      <c r="B44190" t="str">
        <f t="shared" si="690"/>
        <v>---0</v>
      </c>
      <c r="E44190">
        <v>0</v>
      </c>
    </row>
    <row r="44191" spans="2:5" ht="13.5" customHeight="1">
      <c r="B44191" t="str">
        <f t="shared" si="690"/>
        <v>---0</v>
      </c>
      <c r="E44191">
        <v>0</v>
      </c>
    </row>
    <row r="44192" spans="2:5" ht="13.5" customHeight="1">
      <c r="B44192" t="str">
        <f t="shared" si="690"/>
        <v>---0</v>
      </c>
      <c r="E44192">
        <v>0</v>
      </c>
    </row>
    <row r="44193" spans="2:5" ht="13.5" customHeight="1">
      <c r="B44193" t="str">
        <f t="shared" si="690"/>
        <v>---0</v>
      </c>
      <c r="E44193">
        <v>0</v>
      </c>
    </row>
    <row r="44194" spans="2:5" ht="13.5" customHeight="1">
      <c r="B44194" t="str">
        <f t="shared" si="690"/>
        <v>---0</v>
      </c>
      <c r="E44194">
        <v>0</v>
      </c>
    </row>
    <row r="44195" spans="2:5" ht="13.5" customHeight="1">
      <c r="B44195" t="str">
        <f t="shared" si="690"/>
        <v>---0</v>
      </c>
      <c r="E44195">
        <v>0</v>
      </c>
    </row>
    <row r="44196" spans="2:5" ht="13.5" customHeight="1">
      <c r="B44196" t="str">
        <f t="shared" si="690"/>
        <v>---0</v>
      </c>
      <c r="E44196">
        <v>0</v>
      </c>
    </row>
    <row r="44197" spans="2:5" ht="13.5" customHeight="1">
      <c r="B44197" t="str">
        <f t="shared" si="690"/>
        <v>---0</v>
      </c>
      <c r="E44197">
        <v>0</v>
      </c>
    </row>
    <row r="44198" spans="2:5" ht="13.5" customHeight="1">
      <c r="B44198" t="str">
        <f t="shared" si="690"/>
        <v>---0</v>
      </c>
      <c r="E44198">
        <v>0</v>
      </c>
    </row>
    <row r="44199" spans="2:5" ht="13.5" customHeight="1">
      <c r="B44199" t="str">
        <f t="shared" si="690"/>
        <v>---0</v>
      </c>
      <c r="E44199">
        <v>0</v>
      </c>
    </row>
    <row r="44200" spans="2:5" ht="13.5" customHeight="1">
      <c r="B44200" t="str">
        <f t="shared" si="690"/>
        <v>---0</v>
      </c>
      <c r="E44200">
        <v>0</v>
      </c>
    </row>
    <row r="44201" spans="2:5" ht="13.5" customHeight="1">
      <c r="B44201" t="str">
        <f t="shared" si="690"/>
        <v>---0</v>
      </c>
      <c r="E44201">
        <v>0</v>
      </c>
    </row>
    <row r="44202" spans="2:5" ht="13.5" customHeight="1">
      <c r="B44202" t="str">
        <f t="shared" si="690"/>
        <v>---0</v>
      </c>
      <c r="E44202">
        <v>0</v>
      </c>
    </row>
    <row r="44203" spans="2:5" ht="13.5" customHeight="1">
      <c r="B44203" t="str">
        <f t="shared" si="690"/>
        <v>---0</v>
      </c>
      <c r="E44203">
        <v>0</v>
      </c>
    </row>
    <row r="44204" spans="2:5" ht="13.5" customHeight="1">
      <c r="B44204" t="str">
        <f t="shared" si="690"/>
        <v>---0</v>
      </c>
      <c r="E44204">
        <v>0</v>
      </c>
    </row>
    <row r="44205" spans="2:5" ht="13.5" customHeight="1">
      <c r="B44205" t="str">
        <f t="shared" si="690"/>
        <v>---0</v>
      </c>
      <c r="E44205">
        <v>0</v>
      </c>
    </row>
    <row r="44206" spans="2:5" ht="13.5" customHeight="1">
      <c r="B44206" t="str">
        <f t="shared" si="690"/>
        <v>---0</v>
      </c>
      <c r="E44206">
        <v>0</v>
      </c>
    </row>
    <row r="44207" spans="2:5" ht="13.5" customHeight="1">
      <c r="B44207" t="str">
        <f t="shared" si="690"/>
        <v>---0</v>
      </c>
      <c r="E44207">
        <v>0</v>
      </c>
    </row>
    <row r="44208" spans="2:5" ht="13.5" customHeight="1">
      <c r="B44208" t="str">
        <f t="shared" si="690"/>
        <v>---0</v>
      </c>
      <c r="E44208">
        <v>0</v>
      </c>
    </row>
    <row r="44209" spans="2:5" ht="13.5" customHeight="1">
      <c r="B44209" t="str">
        <f t="shared" si="690"/>
        <v>---0</v>
      </c>
      <c r="E44209">
        <v>0</v>
      </c>
    </row>
    <row r="44210" spans="2:5" ht="13.5" customHeight="1">
      <c r="B44210" t="str">
        <f t="shared" si="690"/>
        <v>---0</v>
      </c>
      <c r="E44210">
        <v>0</v>
      </c>
    </row>
    <row r="44211" spans="2:5" ht="13.5" customHeight="1">
      <c r="B44211" t="str">
        <f t="shared" si="690"/>
        <v>---0</v>
      </c>
      <c r="E44211">
        <v>0</v>
      </c>
    </row>
    <row r="44212" spans="2:5" ht="13.5" customHeight="1">
      <c r="B44212" t="str">
        <f t="shared" si="690"/>
        <v>---0</v>
      </c>
      <c r="E44212">
        <v>0</v>
      </c>
    </row>
    <row r="44213" spans="2:5" ht="13.5" customHeight="1">
      <c r="B44213" t="str">
        <f t="shared" si="690"/>
        <v>---0</v>
      </c>
      <c r="E44213">
        <v>0</v>
      </c>
    </row>
    <row r="44214" spans="2:5" ht="13.5" customHeight="1">
      <c r="B44214" t="str">
        <f t="shared" si="690"/>
        <v>---0</v>
      </c>
      <c r="E44214">
        <v>0</v>
      </c>
    </row>
    <row r="44215" spans="2:5" ht="13.5" customHeight="1">
      <c r="B44215" t="str">
        <f t="shared" si="690"/>
        <v>---0</v>
      </c>
      <c r="E44215">
        <v>0</v>
      </c>
    </row>
    <row r="44216" spans="2:5" ht="13.5" customHeight="1">
      <c r="B44216" t="str">
        <f t="shared" si="690"/>
        <v>---0</v>
      </c>
      <c r="E44216">
        <v>0</v>
      </c>
    </row>
    <row r="44217" spans="2:5" ht="13.5" customHeight="1">
      <c r="B44217" t="str">
        <f t="shared" si="690"/>
        <v>---0</v>
      </c>
      <c r="E44217">
        <v>0</v>
      </c>
    </row>
    <row r="44218" spans="2:5" ht="13.5" customHeight="1">
      <c r="B44218" t="str">
        <f t="shared" si="690"/>
        <v>---0</v>
      </c>
      <c r="E44218">
        <v>0</v>
      </c>
    </row>
    <row r="44219" spans="2:5" ht="13.5" customHeight="1">
      <c r="B44219" t="str">
        <f t="shared" si="690"/>
        <v>---0</v>
      </c>
      <c r="E44219">
        <v>0</v>
      </c>
    </row>
    <row r="44220" spans="2:5" ht="13.5" customHeight="1">
      <c r="B44220" t="str">
        <f t="shared" si="690"/>
        <v>---0</v>
      </c>
      <c r="E44220">
        <v>0</v>
      </c>
    </row>
    <row r="44221" spans="2:5" ht="13.5" customHeight="1">
      <c r="B44221" t="str">
        <f t="shared" si="690"/>
        <v>---0</v>
      </c>
      <c r="E44221">
        <v>0</v>
      </c>
    </row>
    <row r="44222" spans="2:5" ht="13.5" customHeight="1">
      <c r="B44222" t="str">
        <f t="shared" si="690"/>
        <v>---0</v>
      </c>
      <c r="E44222">
        <v>0</v>
      </c>
    </row>
    <row r="44223" spans="2:5" ht="13.5" customHeight="1">
      <c r="B44223" t="str">
        <f t="shared" si="690"/>
        <v>---0</v>
      </c>
      <c r="E44223">
        <v>0</v>
      </c>
    </row>
    <row r="44224" spans="2:5" ht="13.5" customHeight="1">
      <c r="B44224" t="str">
        <f t="shared" si="690"/>
        <v>---0</v>
      </c>
      <c r="E44224">
        <v>0</v>
      </c>
    </row>
    <row r="44225" spans="2:5" ht="13.5" customHeight="1">
      <c r="B44225" t="str">
        <f t="shared" si="690"/>
        <v>---0</v>
      </c>
      <c r="E44225">
        <v>0</v>
      </c>
    </row>
    <row r="44226" spans="2:5" ht="13.5" customHeight="1">
      <c r="B44226" t="str">
        <f t="shared" si="690"/>
        <v>---0</v>
      </c>
      <c r="E44226">
        <v>0</v>
      </c>
    </row>
    <row r="44227" spans="2:5" ht="13.5" customHeight="1">
      <c r="B44227" t="str">
        <f t="shared" ref="B44227:B44290" si="691">A44227&amp;"---"&amp;E44227</f>
        <v>---0</v>
      </c>
      <c r="E44227">
        <v>0</v>
      </c>
    </row>
    <row r="44228" spans="2:5" ht="13.5" customHeight="1">
      <c r="B44228" t="str">
        <f t="shared" si="691"/>
        <v>---0</v>
      </c>
      <c r="E44228">
        <v>0</v>
      </c>
    </row>
    <row r="44229" spans="2:5" ht="13.5" customHeight="1">
      <c r="B44229" t="str">
        <f t="shared" si="691"/>
        <v>---0</v>
      </c>
      <c r="E44229">
        <v>0</v>
      </c>
    </row>
    <row r="44230" spans="2:5" ht="13.5" customHeight="1">
      <c r="B44230" t="str">
        <f t="shared" si="691"/>
        <v>---0</v>
      </c>
      <c r="E44230">
        <v>0</v>
      </c>
    </row>
    <row r="44231" spans="2:5" ht="13.5" customHeight="1">
      <c r="B44231" t="str">
        <f t="shared" si="691"/>
        <v>---0</v>
      </c>
      <c r="E44231">
        <v>0</v>
      </c>
    </row>
    <row r="44232" spans="2:5" ht="13.5" customHeight="1">
      <c r="B44232" t="str">
        <f t="shared" si="691"/>
        <v>---0</v>
      </c>
      <c r="E44232">
        <v>0</v>
      </c>
    </row>
    <row r="44233" spans="2:5" ht="13.5" customHeight="1">
      <c r="B44233" t="str">
        <f t="shared" si="691"/>
        <v>---0</v>
      </c>
      <c r="E44233">
        <v>0</v>
      </c>
    </row>
    <row r="44234" spans="2:5" ht="13.5" customHeight="1">
      <c r="B44234" t="str">
        <f t="shared" si="691"/>
        <v>---0</v>
      </c>
      <c r="E44234">
        <v>0</v>
      </c>
    </row>
    <row r="44235" spans="2:5" ht="13.5" customHeight="1">
      <c r="B44235" t="str">
        <f t="shared" si="691"/>
        <v>---0</v>
      </c>
      <c r="E44235">
        <v>0</v>
      </c>
    </row>
    <row r="44236" spans="2:5" ht="13.5" customHeight="1">
      <c r="B44236" t="str">
        <f t="shared" si="691"/>
        <v>---0</v>
      </c>
      <c r="E44236">
        <v>0</v>
      </c>
    </row>
    <row r="44237" spans="2:5" ht="13.5" customHeight="1">
      <c r="B44237" t="str">
        <f t="shared" si="691"/>
        <v>---0</v>
      </c>
      <c r="E44237">
        <v>0</v>
      </c>
    </row>
    <row r="44238" spans="2:5" ht="13.5" customHeight="1">
      <c r="B44238" t="str">
        <f t="shared" si="691"/>
        <v>---0</v>
      </c>
      <c r="E44238">
        <v>0</v>
      </c>
    </row>
    <row r="44239" spans="2:5" ht="13.5" customHeight="1">
      <c r="B44239" t="str">
        <f t="shared" si="691"/>
        <v>---0</v>
      </c>
      <c r="E44239">
        <v>0</v>
      </c>
    </row>
    <row r="44240" spans="2:5" ht="13.5" customHeight="1">
      <c r="B44240" t="str">
        <f t="shared" si="691"/>
        <v>---0</v>
      </c>
      <c r="E44240">
        <v>0</v>
      </c>
    </row>
    <row r="44241" spans="2:5" ht="13.5" customHeight="1">
      <c r="B44241" t="str">
        <f t="shared" si="691"/>
        <v>---0</v>
      </c>
      <c r="E44241">
        <v>0</v>
      </c>
    </row>
    <row r="44242" spans="2:5" ht="13.5" customHeight="1">
      <c r="B44242" t="str">
        <f t="shared" si="691"/>
        <v>---0</v>
      </c>
      <c r="E44242">
        <v>0</v>
      </c>
    </row>
    <row r="44243" spans="2:5" ht="13.5" customHeight="1">
      <c r="B44243" t="str">
        <f t="shared" si="691"/>
        <v>---0</v>
      </c>
      <c r="E44243">
        <v>0</v>
      </c>
    </row>
    <row r="44244" spans="2:5" ht="13.5" customHeight="1">
      <c r="B44244" t="str">
        <f t="shared" si="691"/>
        <v>---0</v>
      </c>
      <c r="E44244">
        <v>0</v>
      </c>
    </row>
    <row r="44245" spans="2:5" ht="13.5" customHeight="1">
      <c r="B44245" t="str">
        <f t="shared" si="691"/>
        <v>---0</v>
      </c>
      <c r="E44245">
        <v>0</v>
      </c>
    </row>
    <row r="44246" spans="2:5" ht="13.5" customHeight="1">
      <c r="B44246" t="str">
        <f t="shared" si="691"/>
        <v>---0</v>
      </c>
      <c r="E44246">
        <v>0</v>
      </c>
    </row>
    <row r="44247" spans="2:5" ht="13.5" customHeight="1">
      <c r="B44247" t="str">
        <f t="shared" si="691"/>
        <v>---0</v>
      </c>
      <c r="E44247">
        <v>0</v>
      </c>
    </row>
    <row r="44248" spans="2:5" ht="13.5" customHeight="1">
      <c r="B44248" t="str">
        <f t="shared" si="691"/>
        <v>---0</v>
      </c>
      <c r="E44248">
        <v>0</v>
      </c>
    </row>
    <row r="44249" spans="2:5" ht="13.5" customHeight="1">
      <c r="B44249" t="str">
        <f t="shared" si="691"/>
        <v>---0</v>
      </c>
      <c r="E44249">
        <v>0</v>
      </c>
    </row>
    <row r="44250" spans="2:5" ht="13.5" customHeight="1">
      <c r="B44250" t="str">
        <f t="shared" si="691"/>
        <v>---0</v>
      </c>
      <c r="E44250">
        <v>0</v>
      </c>
    </row>
    <row r="44251" spans="2:5" ht="13.5" customHeight="1">
      <c r="B44251" t="str">
        <f t="shared" si="691"/>
        <v>---0</v>
      </c>
      <c r="E44251">
        <v>0</v>
      </c>
    </row>
    <row r="44252" spans="2:5" ht="13.5" customHeight="1">
      <c r="B44252" t="str">
        <f t="shared" si="691"/>
        <v>---0</v>
      </c>
      <c r="E44252">
        <v>0</v>
      </c>
    </row>
    <row r="44253" spans="2:5" ht="13.5" customHeight="1">
      <c r="B44253" t="str">
        <f t="shared" si="691"/>
        <v>---0</v>
      </c>
      <c r="E44253">
        <v>0</v>
      </c>
    </row>
    <row r="44254" spans="2:5" ht="13.5" customHeight="1">
      <c r="B44254" t="str">
        <f t="shared" si="691"/>
        <v>---0</v>
      </c>
      <c r="E44254">
        <v>0</v>
      </c>
    </row>
    <row r="44255" spans="2:5" ht="13.5" customHeight="1">
      <c r="B44255" t="str">
        <f t="shared" si="691"/>
        <v>---0</v>
      </c>
      <c r="E44255">
        <v>0</v>
      </c>
    </row>
    <row r="44256" spans="2:5" ht="13.5" customHeight="1">
      <c r="B44256" t="str">
        <f t="shared" si="691"/>
        <v>---0</v>
      </c>
      <c r="E44256">
        <v>0</v>
      </c>
    </row>
    <row r="44257" spans="2:5" ht="13.5" customHeight="1">
      <c r="B44257" t="str">
        <f t="shared" si="691"/>
        <v>---0</v>
      </c>
      <c r="E44257">
        <v>0</v>
      </c>
    </row>
    <row r="44258" spans="2:5" ht="13.5" customHeight="1">
      <c r="B44258" t="str">
        <f t="shared" si="691"/>
        <v>---0</v>
      </c>
      <c r="E44258">
        <v>0</v>
      </c>
    </row>
    <row r="44259" spans="2:5" ht="13.5" customHeight="1">
      <c r="B44259" t="str">
        <f t="shared" si="691"/>
        <v>---0</v>
      </c>
      <c r="E44259">
        <v>0</v>
      </c>
    </row>
    <row r="44260" spans="2:5" ht="13.5" customHeight="1">
      <c r="B44260" t="str">
        <f t="shared" si="691"/>
        <v>---0</v>
      </c>
      <c r="E44260">
        <v>0</v>
      </c>
    </row>
    <row r="44261" spans="2:5" ht="13.5" customHeight="1">
      <c r="B44261" t="str">
        <f t="shared" si="691"/>
        <v>---0</v>
      </c>
      <c r="E44261">
        <v>0</v>
      </c>
    </row>
    <row r="44262" spans="2:5" ht="13.5" customHeight="1">
      <c r="B44262" t="str">
        <f t="shared" si="691"/>
        <v>---0</v>
      </c>
      <c r="E44262">
        <v>0</v>
      </c>
    </row>
    <row r="44263" spans="2:5" ht="13.5" customHeight="1">
      <c r="B44263" t="str">
        <f t="shared" si="691"/>
        <v>---0</v>
      </c>
      <c r="E44263">
        <v>0</v>
      </c>
    </row>
    <row r="44264" spans="2:5" ht="13.5" customHeight="1">
      <c r="B44264" t="str">
        <f t="shared" si="691"/>
        <v>---0</v>
      </c>
      <c r="E44264">
        <v>0</v>
      </c>
    </row>
    <row r="44265" spans="2:5" ht="13.5" customHeight="1">
      <c r="B44265" t="str">
        <f t="shared" si="691"/>
        <v>---0</v>
      </c>
      <c r="E44265">
        <v>0</v>
      </c>
    </row>
    <row r="44266" spans="2:5" ht="13.5" customHeight="1">
      <c r="B44266" t="str">
        <f t="shared" si="691"/>
        <v>---0</v>
      </c>
      <c r="E44266">
        <v>0</v>
      </c>
    </row>
    <row r="44267" spans="2:5" ht="13.5" customHeight="1">
      <c r="B44267" t="str">
        <f t="shared" si="691"/>
        <v>---0</v>
      </c>
      <c r="E44267">
        <v>0</v>
      </c>
    </row>
    <row r="44268" spans="2:5" ht="13.5" customHeight="1">
      <c r="B44268" t="str">
        <f t="shared" si="691"/>
        <v>---0</v>
      </c>
      <c r="E44268">
        <v>0</v>
      </c>
    </row>
    <row r="44269" spans="2:5" ht="13.5" customHeight="1">
      <c r="B44269" t="str">
        <f t="shared" si="691"/>
        <v>---0</v>
      </c>
      <c r="E44269">
        <v>0</v>
      </c>
    </row>
    <row r="44270" spans="2:5" ht="13.5" customHeight="1">
      <c r="B44270" t="str">
        <f t="shared" si="691"/>
        <v>---0</v>
      </c>
      <c r="E44270">
        <v>0</v>
      </c>
    </row>
    <row r="44271" spans="2:5" ht="13.5" customHeight="1">
      <c r="B44271" t="str">
        <f t="shared" si="691"/>
        <v>---0</v>
      </c>
      <c r="E44271">
        <v>0</v>
      </c>
    </row>
    <row r="44272" spans="2:5" ht="13.5" customHeight="1">
      <c r="B44272" t="str">
        <f t="shared" si="691"/>
        <v>---0</v>
      </c>
      <c r="E44272">
        <v>0</v>
      </c>
    </row>
    <row r="44273" spans="2:5" ht="13.5" customHeight="1">
      <c r="B44273" t="str">
        <f t="shared" si="691"/>
        <v>---0</v>
      </c>
      <c r="E44273">
        <v>0</v>
      </c>
    </row>
    <row r="44274" spans="2:5" ht="13.5" customHeight="1">
      <c r="B44274" t="str">
        <f t="shared" si="691"/>
        <v>---0</v>
      </c>
      <c r="E44274">
        <v>0</v>
      </c>
    </row>
    <row r="44275" spans="2:5" ht="13.5" customHeight="1">
      <c r="B44275" t="str">
        <f t="shared" si="691"/>
        <v>---0</v>
      </c>
      <c r="E44275">
        <v>0</v>
      </c>
    </row>
    <row r="44276" spans="2:5" ht="13.5" customHeight="1">
      <c r="B44276" t="str">
        <f t="shared" si="691"/>
        <v>---0</v>
      </c>
      <c r="E44276">
        <v>0</v>
      </c>
    </row>
    <row r="44277" spans="2:5" ht="13.5" customHeight="1">
      <c r="B44277" t="str">
        <f t="shared" si="691"/>
        <v>---0</v>
      </c>
      <c r="E44277">
        <v>0</v>
      </c>
    </row>
    <row r="44278" spans="2:5" ht="13.5" customHeight="1">
      <c r="B44278" t="str">
        <f t="shared" si="691"/>
        <v>---0</v>
      </c>
      <c r="E44278">
        <v>0</v>
      </c>
    </row>
    <row r="44279" spans="2:5">
      <c r="B44279" t="str">
        <f t="shared" si="691"/>
        <v>---0</v>
      </c>
      <c r="E44279">
        <v>0</v>
      </c>
    </row>
    <row r="44280" spans="2:5" ht="13.5" customHeight="1">
      <c r="B44280" t="str">
        <f t="shared" si="691"/>
        <v>---0</v>
      </c>
      <c r="E44280">
        <v>0</v>
      </c>
    </row>
    <row r="44281" spans="2:5" ht="13.5" customHeight="1">
      <c r="B44281" t="str">
        <f t="shared" si="691"/>
        <v>---0</v>
      </c>
      <c r="E44281">
        <v>0</v>
      </c>
    </row>
    <row r="44282" spans="2:5" ht="13.5" customHeight="1">
      <c r="B44282" t="str">
        <f t="shared" si="691"/>
        <v>---0</v>
      </c>
      <c r="E44282">
        <v>0</v>
      </c>
    </row>
    <row r="44283" spans="2:5" ht="13.5" customHeight="1">
      <c r="B44283" t="str">
        <f t="shared" si="691"/>
        <v>---0</v>
      </c>
      <c r="E44283">
        <v>0</v>
      </c>
    </row>
    <row r="44284" spans="2:5" ht="13.5" customHeight="1">
      <c r="B44284" t="str">
        <f t="shared" si="691"/>
        <v>---0</v>
      </c>
      <c r="E44284">
        <v>0</v>
      </c>
    </row>
    <row r="44285" spans="2:5" ht="13.5" customHeight="1">
      <c r="B44285" t="str">
        <f t="shared" si="691"/>
        <v>---0</v>
      </c>
      <c r="E44285">
        <v>0</v>
      </c>
    </row>
    <row r="44286" spans="2:5" ht="13.5" customHeight="1">
      <c r="B44286" t="str">
        <f t="shared" si="691"/>
        <v>---0</v>
      </c>
      <c r="E44286">
        <v>0</v>
      </c>
    </row>
    <row r="44287" spans="2:5" ht="13.5" customHeight="1">
      <c r="B44287" t="str">
        <f t="shared" si="691"/>
        <v>---0</v>
      </c>
      <c r="E44287">
        <v>0</v>
      </c>
    </row>
    <row r="44288" spans="2:5" ht="13.5" customHeight="1">
      <c r="B44288" t="str">
        <f t="shared" si="691"/>
        <v>---0</v>
      </c>
      <c r="E44288">
        <v>0</v>
      </c>
    </row>
    <row r="44289" spans="2:5" ht="13.5" customHeight="1">
      <c r="B44289" t="str">
        <f t="shared" si="691"/>
        <v>---0</v>
      </c>
      <c r="E44289">
        <v>0</v>
      </c>
    </row>
    <row r="44290" spans="2:5" ht="13.5" customHeight="1">
      <c r="B44290" t="str">
        <f t="shared" si="691"/>
        <v>---0</v>
      </c>
      <c r="E44290">
        <v>0</v>
      </c>
    </row>
    <row r="44291" spans="2:5" ht="13.5" customHeight="1">
      <c r="B44291" t="str">
        <f t="shared" ref="B44291:B44354" si="692">A44291&amp;"---"&amp;E44291</f>
        <v>---0</v>
      </c>
      <c r="E44291">
        <v>0</v>
      </c>
    </row>
    <row r="44292" spans="2:5" ht="13.5" customHeight="1">
      <c r="B44292" t="str">
        <f t="shared" si="692"/>
        <v>---0</v>
      </c>
      <c r="E44292">
        <v>0</v>
      </c>
    </row>
    <row r="44293" spans="2:5" ht="13.5" customHeight="1">
      <c r="B44293" t="str">
        <f t="shared" si="692"/>
        <v>---0</v>
      </c>
      <c r="E44293">
        <v>0</v>
      </c>
    </row>
    <row r="44294" spans="2:5" ht="13.5" customHeight="1">
      <c r="B44294" t="str">
        <f t="shared" si="692"/>
        <v>---0</v>
      </c>
      <c r="E44294">
        <v>0</v>
      </c>
    </row>
    <row r="44295" spans="2:5" ht="13.5" customHeight="1">
      <c r="B44295" t="str">
        <f t="shared" si="692"/>
        <v>---0</v>
      </c>
      <c r="E44295">
        <v>0</v>
      </c>
    </row>
    <row r="44296" spans="2:5" ht="13.5" customHeight="1">
      <c r="B44296" t="str">
        <f t="shared" si="692"/>
        <v>---0</v>
      </c>
      <c r="E44296">
        <v>0</v>
      </c>
    </row>
    <row r="44297" spans="2:5" ht="13.5" customHeight="1">
      <c r="B44297" t="str">
        <f t="shared" si="692"/>
        <v>---0</v>
      </c>
      <c r="E44297">
        <v>0</v>
      </c>
    </row>
    <row r="44298" spans="2:5" ht="13.5" customHeight="1">
      <c r="B44298" t="str">
        <f t="shared" si="692"/>
        <v>---0</v>
      </c>
      <c r="E44298">
        <v>0</v>
      </c>
    </row>
    <row r="44299" spans="2:5" ht="13.5" customHeight="1">
      <c r="B44299" t="str">
        <f t="shared" si="692"/>
        <v>---0</v>
      </c>
      <c r="E44299">
        <v>0</v>
      </c>
    </row>
    <row r="44300" spans="2:5" ht="13.5" customHeight="1">
      <c r="B44300" t="str">
        <f t="shared" si="692"/>
        <v>---0</v>
      </c>
      <c r="E44300">
        <v>0</v>
      </c>
    </row>
    <row r="44301" spans="2:5" ht="13.5" customHeight="1">
      <c r="B44301" t="str">
        <f t="shared" si="692"/>
        <v>---0</v>
      </c>
      <c r="E44301">
        <v>0</v>
      </c>
    </row>
    <row r="44302" spans="2:5" ht="13.5" customHeight="1">
      <c r="B44302" t="str">
        <f t="shared" si="692"/>
        <v>---0</v>
      </c>
      <c r="E44302">
        <v>0</v>
      </c>
    </row>
    <row r="44303" spans="2:5" ht="13.5" customHeight="1">
      <c r="B44303" t="str">
        <f t="shared" si="692"/>
        <v>---0</v>
      </c>
      <c r="E44303">
        <v>0</v>
      </c>
    </row>
    <row r="44304" spans="2:5" ht="13.5" customHeight="1">
      <c r="B44304" t="str">
        <f t="shared" si="692"/>
        <v>---0</v>
      </c>
      <c r="E44304">
        <v>0</v>
      </c>
    </row>
    <row r="44305" spans="2:5" ht="13.5" customHeight="1">
      <c r="B44305" t="str">
        <f t="shared" si="692"/>
        <v>---0</v>
      </c>
      <c r="E44305">
        <v>0</v>
      </c>
    </row>
    <row r="44306" spans="2:5" ht="13.5" customHeight="1">
      <c r="B44306" t="str">
        <f t="shared" si="692"/>
        <v>---0</v>
      </c>
      <c r="E44306">
        <v>0</v>
      </c>
    </row>
    <row r="44307" spans="2:5" ht="13.5" customHeight="1">
      <c r="B44307" t="str">
        <f t="shared" si="692"/>
        <v>---0</v>
      </c>
      <c r="E44307">
        <v>0</v>
      </c>
    </row>
    <row r="44308" spans="2:5" ht="13.5" customHeight="1">
      <c r="B44308" t="str">
        <f t="shared" si="692"/>
        <v>---0</v>
      </c>
      <c r="E44308">
        <v>0</v>
      </c>
    </row>
    <row r="44309" spans="2:5" ht="13.5" customHeight="1">
      <c r="B44309" t="str">
        <f t="shared" si="692"/>
        <v>---0</v>
      </c>
      <c r="E44309">
        <v>0</v>
      </c>
    </row>
    <row r="44310" spans="2:5" ht="13.5" customHeight="1">
      <c r="B44310" t="str">
        <f t="shared" si="692"/>
        <v>---0</v>
      </c>
      <c r="E44310">
        <v>0</v>
      </c>
    </row>
    <row r="44311" spans="2:5" ht="13.5" customHeight="1">
      <c r="B44311" t="str">
        <f t="shared" si="692"/>
        <v>---0</v>
      </c>
      <c r="E44311">
        <v>0</v>
      </c>
    </row>
    <row r="44312" spans="2:5" ht="13.5" customHeight="1">
      <c r="B44312" t="str">
        <f t="shared" si="692"/>
        <v>---0</v>
      </c>
      <c r="E44312">
        <v>0</v>
      </c>
    </row>
    <row r="44313" spans="2:5" ht="13.5" customHeight="1">
      <c r="B44313" t="str">
        <f t="shared" si="692"/>
        <v>---0</v>
      </c>
      <c r="E44313">
        <v>0</v>
      </c>
    </row>
    <row r="44314" spans="2:5" ht="13.5" customHeight="1">
      <c r="B44314" t="str">
        <f t="shared" si="692"/>
        <v>---0</v>
      </c>
      <c r="E44314">
        <v>0</v>
      </c>
    </row>
    <row r="44315" spans="2:5" ht="13.5" customHeight="1">
      <c r="B44315" t="str">
        <f t="shared" si="692"/>
        <v>---0</v>
      </c>
      <c r="E44315">
        <v>0</v>
      </c>
    </row>
    <row r="44316" spans="2:5" ht="13.5" customHeight="1">
      <c r="B44316" t="str">
        <f t="shared" si="692"/>
        <v>---0</v>
      </c>
      <c r="E44316">
        <v>0</v>
      </c>
    </row>
    <row r="44317" spans="2:5" ht="13.5" customHeight="1">
      <c r="B44317" t="str">
        <f t="shared" si="692"/>
        <v>---0</v>
      </c>
      <c r="E44317">
        <v>0</v>
      </c>
    </row>
    <row r="44318" spans="2:5" ht="13.5" customHeight="1">
      <c r="B44318" t="str">
        <f t="shared" si="692"/>
        <v>---0</v>
      </c>
      <c r="E44318">
        <v>0</v>
      </c>
    </row>
    <row r="44319" spans="2:5" ht="13.5" customHeight="1">
      <c r="B44319" t="str">
        <f t="shared" si="692"/>
        <v>---0</v>
      </c>
      <c r="E44319">
        <v>0</v>
      </c>
    </row>
    <row r="44320" spans="2:5" ht="13.5" customHeight="1">
      <c r="B44320" t="str">
        <f t="shared" si="692"/>
        <v>---0</v>
      </c>
      <c r="E44320">
        <v>0</v>
      </c>
    </row>
    <row r="44321" spans="2:5" ht="13.5" customHeight="1">
      <c r="B44321" t="str">
        <f t="shared" si="692"/>
        <v>---0</v>
      </c>
      <c r="E44321">
        <v>0</v>
      </c>
    </row>
    <row r="44322" spans="2:5" ht="13.5" customHeight="1">
      <c r="B44322" t="str">
        <f t="shared" si="692"/>
        <v>---0</v>
      </c>
      <c r="E44322">
        <v>0</v>
      </c>
    </row>
    <row r="44323" spans="2:5" ht="13.5" customHeight="1">
      <c r="B44323" t="str">
        <f t="shared" si="692"/>
        <v>---0</v>
      </c>
      <c r="E44323">
        <v>0</v>
      </c>
    </row>
    <row r="44324" spans="2:5" ht="13.5" customHeight="1">
      <c r="B44324" t="str">
        <f t="shared" si="692"/>
        <v>---0</v>
      </c>
      <c r="E44324">
        <v>0</v>
      </c>
    </row>
    <row r="44325" spans="2:5" ht="13.5" customHeight="1">
      <c r="B44325" t="str">
        <f t="shared" si="692"/>
        <v>---0</v>
      </c>
      <c r="E44325">
        <v>0</v>
      </c>
    </row>
    <row r="44326" spans="2:5" ht="13.5" customHeight="1">
      <c r="B44326" t="str">
        <f t="shared" si="692"/>
        <v>---0</v>
      </c>
      <c r="E44326">
        <v>0</v>
      </c>
    </row>
    <row r="44327" spans="2:5" ht="13.5" customHeight="1">
      <c r="B44327" t="str">
        <f t="shared" si="692"/>
        <v>---0</v>
      </c>
      <c r="E44327">
        <v>0</v>
      </c>
    </row>
    <row r="44328" spans="2:5" ht="13.5" customHeight="1">
      <c r="B44328" t="str">
        <f t="shared" si="692"/>
        <v>---0</v>
      </c>
      <c r="E44328">
        <v>0</v>
      </c>
    </row>
    <row r="44329" spans="2:5" ht="13.5" customHeight="1">
      <c r="B44329" t="str">
        <f t="shared" si="692"/>
        <v>---0</v>
      </c>
      <c r="E44329">
        <v>0</v>
      </c>
    </row>
    <row r="44330" spans="2:5" ht="13.5" customHeight="1">
      <c r="B44330" t="str">
        <f t="shared" si="692"/>
        <v>---0</v>
      </c>
      <c r="E44330">
        <v>0</v>
      </c>
    </row>
    <row r="44331" spans="2:5" ht="13.5" customHeight="1">
      <c r="B44331" t="str">
        <f t="shared" si="692"/>
        <v>---0</v>
      </c>
      <c r="E44331">
        <v>0</v>
      </c>
    </row>
    <row r="44332" spans="2:5">
      <c r="B44332" t="str">
        <f t="shared" si="692"/>
        <v>---0</v>
      </c>
      <c r="E44332">
        <v>0</v>
      </c>
    </row>
    <row r="44333" spans="2:5" ht="13.5" customHeight="1">
      <c r="B44333" t="str">
        <f t="shared" si="692"/>
        <v>---0</v>
      </c>
      <c r="E44333">
        <v>0</v>
      </c>
    </row>
    <row r="44334" spans="2:5" ht="13.5" customHeight="1">
      <c r="B44334" t="str">
        <f t="shared" si="692"/>
        <v>---0</v>
      </c>
      <c r="E44334">
        <v>0</v>
      </c>
    </row>
    <row r="44335" spans="2:5" ht="13.5" customHeight="1">
      <c r="B44335" t="str">
        <f t="shared" si="692"/>
        <v>---0</v>
      </c>
      <c r="E44335">
        <v>0</v>
      </c>
    </row>
    <row r="44336" spans="2:5" ht="13.5" customHeight="1">
      <c r="B44336" t="str">
        <f t="shared" si="692"/>
        <v>---0</v>
      </c>
      <c r="E44336">
        <v>0</v>
      </c>
    </row>
    <row r="44337" spans="2:5" ht="13.5" customHeight="1">
      <c r="B44337" t="str">
        <f t="shared" si="692"/>
        <v>---0</v>
      </c>
      <c r="E44337">
        <v>0</v>
      </c>
    </row>
    <row r="44338" spans="2:5" ht="13.5" customHeight="1">
      <c r="B44338" t="str">
        <f t="shared" si="692"/>
        <v>---0</v>
      </c>
      <c r="E44338">
        <v>0</v>
      </c>
    </row>
    <row r="44339" spans="2:5" ht="13.5" customHeight="1">
      <c r="B44339" t="str">
        <f t="shared" si="692"/>
        <v>---0</v>
      </c>
      <c r="E44339">
        <v>0</v>
      </c>
    </row>
    <row r="44340" spans="2:5" ht="13.5" customHeight="1">
      <c r="B44340" t="str">
        <f t="shared" si="692"/>
        <v>---0</v>
      </c>
      <c r="E44340">
        <v>0</v>
      </c>
    </row>
    <row r="44341" spans="2:5" ht="13.5" customHeight="1">
      <c r="B44341" t="str">
        <f t="shared" si="692"/>
        <v>---0</v>
      </c>
      <c r="E44341">
        <v>0</v>
      </c>
    </row>
    <row r="44342" spans="2:5" ht="13.5" customHeight="1">
      <c r="B44342" t="str">
        <f t="shared" si="692"/>
        <v>---0</v>
      </c>
      <c r="E44342">
        <v>0</v>
      </c>
    </row>
    <row r="44343" spans="2:5" ht="13.5" customHeight="1">
      <c r="B44343" t="str">
        <f t="shared" si="692"/>
        <v>---0</v>
      </c>
      <c r="E44343">
        <v>0</v>
      </c>
    </row>
    <row r="44344" spans="2:5" ht="13.5" customHeight="1">
      <c r="B44344" t="str">
        <f t="shared" si="692"/>
        <v>---0</v>
      </c>
      <c r="E44344">
        <v>0</v>
      </c>
    </row>
    <row r="44345" spans="2:5" ht="13.5" customHeight="1">
      <c r="B44345" t="str">
        <f t="shared" si="692"/>
        <v>---0</v>
      </c>
      <c r="E44345">
        <v>0</v>
      </c>
    </row>
    <row r="44346" spans="2:5" ht="13.5" customHeight="1">
      <c r="B44346" t="str">
        <f t="shared" si="692"/>
        <v>---0</v>
      </c>
      <c r="E44346">
        <v>0</v>
      </c>
    </row>
    <row r="44347" spans="2:5" ht="13.5" customHeight="1">
      <c r="B44347" t="str">
        <f t="shared" si="692"/>
        <v>---0</v>
      </c>
      <c r="E44347">
        <v>0</v>
      </c>
    </row>
    <row r="44348" spans="2:5" ht="13.5" customHeight="1">
      <c r="B44348" t="str">
        <f t="shared" si="692"/>
        <v>---0</v>
      </c>
      <c r="E44348">
        <v>0</v>
      </c>
    </row>
    <row r="44349" spans="2:5" ht="13.5" customHeight="1">
      <c r="B44349" t="str">
        <f t="shared" si="692"/>
        <v>---0</v>
      </c>
      <c r="E44349">
        <v>0</v>
      </c>
    </row>
    <row r="44350" spans="2:5" ht="13.5" customHeight="1">
      <c r="B44350" t="str">
        <f t="shared" si="692"/>
        <v>---0</v>
      </c>
      <c r="E44350">
        <v>0</v>
      </c>
    </row>
    <row r="44351" spans="2:5" ht="13.5" customHeight="1">
      <c r="B44351" t="str">
        <f t="shared" si="692"/>
        <v>---0</v>
      </c>
      <c r="E44351">
        <v>0</v>
      </c>
    </row>
    <row r="44352" spans="2:5" ht="13.5" customHeight="1">
      <c r="B44352" t="str">
        <f t="shared" si="692"/>
        <v>---0</v>
      </c>
      <c r="E44352">
        <v>0</v>
      </c>
    </row>
    <row r="44353" spans="2:5" ht="13.5" customHeight="1">
      <c r="B44353" t="str">
        <f t="shared" si="692"/>
        <v>---0</v>
      </c>
      <c r="E44353">
        <v>0</v>
      </c>
    </row>
    <row r="44354" spans="2:5" ht="13.5" customHeight="1">
      <c r="B44354" t="str">
        <f t="shared" si="692"/>
        <v>---0</v>
      </c>
      <c r="E44354">
        <v>0</v>
      </c>
    </row>
    <row r="44355" spans="2:5" ht="13.5" customHeight="1">
      <c r="B44355" t="str">
        <f t="shared" ref="B44355:B44418" si="693">A44355&amp;"---"&amp;E44355</f>
        <v>---0</v>
      </c>
      <c r="E44355">
        <v>0</v>
      </c>
    </row>
    <row r="44356" spans="2:5" ht="13.5" customHeight="1">
      <c r="B44356" t="str">
        <f t="shared" si="693"/>
        <v>---0</v>
      </c>
      <c r="E44356">
        <v>0</v>
      </c>
    </row>
    <row r="44357" spans="2:5" ht="13.5" customHeight="1">
      <c r="B44357" t="str">
        <f t="shared" si="693"/>
        <v>---0</v>
      </c>
      <c r="E44357">
        <v>0</v>
      </c>
    </row>
    <row r="44358" spans="2:5" ht="13.5" customHeight="1">
      <c r="B44358" t="str">
        <f t="shared" si="693"/>
        <v>---0</v>
      </c>
      <c r="E44358">
        <v>0</v>
      </c>
    </row>
    <row r="44359" spans="2:5" ht="13.5" customHeight="1">
      <c r="B44359" t="str">
        <f t="shared" si="693"/>
        <v>---0</v>
      </c>
      <c r="E44359">
        <v>0</v>
      </c>
    </row>
    <row r="44360" spans="2:5" ht="13.5" customHeight="1">
      <c r="B44360" t="str">
        <f t="shared" si="693"/>
        <v>---0</v>
      </c>
      <c r="E44360">
        <v>0</v>
      </c>
    </row>
    <row r="44361" spans="2:5" ht="13.5" customHeight="1">
      <c r="B44361" t="str">
        <f t="shared" si="693"/>
        <v>---0</v>
      </c>
      <c r="E44361">
        <v>0</v>
      </c>
    </row>
    <row r="44362" spans="2:5" ht="13.5" customHeight="1">
      <c r="B44362" t="str">
        <f t="shared" si="693"/>
        <v>---0</v>
      </c>
      <c r="E44362">
        <v>0</v>
      </c>
    </row>
    <row r="44363" spans="2:5" ht="13.5" customHeight="1">
      <c r="B44363" t="str">
        <f t="shared" si="693"/>
        <v>---0</v>
      </c>
      <c r="E44363">
        <v>0</v>
      </c>
    </row>
    <row r="44364" spans="2:5" ht="13.5" customHeight="1">
      <c r="B44364" t="str">
        <f t="shared" si="693"/>
        <v>---0</v>
      </c>
      <c r="E44364">
        <v>0</v>
      </c>
    </row>
    <row r="44365" spans="2:5" ht="13.5" customHeight="1">
      <c r="B44365" t="str">
        <f t="shared" si="693"/>
        <v>---0</v>
      </c>
      <c r="E44365">
        <v>0</v>
      </c>
    </row>
    <row r="44366" spans="2:5" ht="13.5" customHeight="1">
      <c r="B44366" t="str">
        <f t="shared" si="693"/>
        <v>---0</v>
      </c>
      <c r="E44366">
        <v>0</v>
      </c>
    </row>
    <row r="44367" spans="2:5" ht="13.5" customHeight="1">
      <c r="B44367" t="str">
        <f t="shared" si="693"/>
        <v>---0</v>
      </c>
      <c r="E44367">
        <v>0</v>
      </c>
    </row>
    <row r="44368" spans="2:5" ht="13.5" customHeight="1">
      <c r="B44368" t="str">
        <f t="shared" si="693"/>
        <v>---0</v>
      </c>
      <c r="E44368">
        <v>0</v>
      </c>
    </row>
    <row r="44369" spans="2:5" ht="13.5" customHeight="1">
      <c r="B44369" t="str">
        <f t="shared" si="693"/>
        <v>---0</v>
      </c>
      <c r="E44369">
        <v>0</v>
      </c>
    </row>
    <row r="44370" spans="2:5" ht="13.5" customHeight="1">
      <c r="B44370" t="str">
        <f t="shared" si="693"/>
        <v>---0</v>
      </c>
      <c r="E44370">
        <v>0</v>
      </c>
    </row>
    <row r="44371" spans="2:5" ht="13.5" customHeight="1">
      <c r="B44371" t="str">
        <f t="shared" si="693"/>
        <v>---0</v>
      </c>
      <c r="E44371">
        <v>0</v>
      </c>
    </row>
    <row r="44372" spans="2:5" ht="13.5" customHeight="1">
      <c r="B44372" t="str">
        <f t="shared" si="693"/>
        <v>---0</v>
      </c>
      <c r="E44372">
        <v>0</v>
      </c>
    </row>
    <row r="44373" spans="2:5" ht="13.5" customHeight="1">
      <c r="B44373" t="str">
        <f t="shared" si="693"/>
        <v>---0</v>
      </c>
      <c r="E44373">
        <v>0</v>
      </c>
    </row>
    <row r="44374" spans="2:5" ht="13.5" customHeight="1">
      <c r="B44374" t="str">
        <f t="shared" si="693"/>
        <v>---0</v>
      </c>
      <c r="E44374">
        <v>0</v>
      </c>
    </row>
    <row r="44375" spans="2:5" ht="13.5" customHeight="1">
      <c r="B44375" t="str">
        <f t="shared" si="693"/>
        <v>---0</v>
      </c>
      <c r="E44375">
        <v>0</v>
      </c>
    </row>
    <row r="44376" spans="2:5" ht="13.5" customHeight="1">
      <c r="B44376" t="str">
        <f t="shared" si="693"/>
        <v>---0</v>
      </c>
      <c r="E44376">
        <v>0</v>
      </c>
    </row>
    <row r="44377" spans="2:5" ht="13.5" customHeight="1">
      <c r="B44377" t="str">
        <f t="shared" si="693"/>
        <v>---0</v>
      </c>
      <c r="E44377">
        <v>0</v>
      </c>
    </row>
    <row r="44378" spans="2:5" ht="13.5" customHeight="1">
      <c r="B44378" t="str">
        <f t="shared" si="693"/>
        <v>---0</v>
      </c>
      <c r="E44378">
        <v>0</v>
      </c>
    </row>
    <row r="44379" spans="2:5" ht="13.5" customHeight="1">
      <c r="B44379" t="str">
        <f t="shared" si="693"/>
        <v>---0</v>
      </c>
      <c r="E44379">
        <v>0</v>
      </c>
    </row>
    <row r="44380" spans="2:5" ht="13.5" customHeight="1">
      <c r="B44380" t="str">
        <f t="shared" si="693"/>
        <v>---0</v>
      </c>
      <c r="E44380">
        <v>0</v>
      </c>
    </row>
    <row r="44381" spans="2:5" ht="13.5" customHeight="1">
      <c r="B44381" t="str">
        <f t="shared" si="693"/>
        <v>---0</v>
      </c>
      <c r="E44381">
        <v>0</v>
      </c>
    </row>
    <row r="44382" spans="2:5" ht="13.5" customHeight="1">
      <c r="B44382" t="str">
        <f t="shared" si="693"/>
        <v>---0</v>
      </c>
      <c r="E44382">
        <v>0</v>
      </c>
    </row>
    <row r="44383" spans="2:5" ht="13.5" customHeight="1">
      <c r="B44383" t="str">
        <f t="shared" si="693"/>
        <v>---0</v>
      </c>
      <c r="E44383">
        <v>0</v>
      </c>
    </row>
    <row r="44384" spans="2:5" ht="13.5" customHeight="1">
      <c r="B44384" t="str">
        <f t="shared" si="693"/>
        <v>---0</v>
      </c>
      <c r="E44384">
        <v>0</v>
      </c>
    </row>
    <row r="44385" spans="2:5" ht="13.5" customHeight="1">
      <c r="B44385" t="str">
        <f t="shared" si="693"/>
        <v>---0</v>
      </c>
      <c r="E44385">
        <v>0</v>
      </c>
    </row>
    <row r="44386" spans="2:5" ht="13.5" customHeight="1">
      <c r="B44386" t="str">
        <f t="shared" si="693"/>
        <v>---0</v>
      </c>
      <c r="E44386">
        <v>0</v>
      </c>
    </row>
    <row r="44387" spans="2:5" ht="13.5" customHeight="1">
      <c r="B44387" t="str">
        <f t="shared" si="693"/>
        <v>---0</v>
      </c>
      <c r="E44387">
        <v>0</v>
      </c>
    </row>
    <row r="44388" spans="2:5" ht="13.5" customHeight="1">
      <c r="B44388" t="str">
        <f t="shared" si="693"/>
        <v>---0</v>
      </c>
      <c r="E44388">
        <v>0</v>
      </c>
    </row>
    <row r="44389" spans="2:5" ht="13.5" customHeight="1">
      <c r="B44389" t="str">
        <f t="shared" si="693"/>
        <v>---0</v>
      </c>
      <c r="E44389">
        <v>0</v>
      </c>
    </row>
    <row r="44390" spans="2:5" ht="13.5" customHeight="1">
      <c r="B44390" t="str">
        <f t="shared" si="693"/>
        <v>---0</v>
      </c>
      <c r="E44390">
        <v>0</v>
      </c>
    </row>
    <row r="44391" spans="2:5" ht="13.5" customHeight="1">
      <c r="B44391" t="str">
        <f t="shared" si="693"/>
        <v>---0</v>
      </c>
      <c r="E44391">
        <v>0</v>
      </c>
    </row>
    <row r="44392" spans="2:5" ht="13.5" customHeight="1">
      <c r="B44392" t="str">
        <f t="shared" si="693"/>
        <v>---0</v>
      </c>
      <c r="E44392">
        <v>0</v>
      </c>
    </row>
    <row r="44393" spans="2:5" ht="13.5" customHeight="1">
      <c r="B44393" t="str">
        <f t="shared" si="693"/>
        <v>---0</v>
      </c>
      <c r="E44393">
        <v>0</v>
      </c>
    </row>
    <row r="44394" spans="2:5">
      <c r="B44394" t="str">
        <f t="shared" si="693"/>
        <v>---0</v>
      </c>
      <c r="E44394">
        <v>0</v>
      </c>
    </row>
    <row r="44395" spans="2:5">
      <c r="B44395" t="str">
        <f t="shared" si="693"/>
        <v>---0</v>
      </c>
      <c r="E44395">
        <v>0</v>
      </c>
    </row>
    <row r="44396" spans="2:5" ht="13.5" customHeight="1">
      <c r="B44396" t="str">
        <f t="shared" si="693"/>
        <v>---0</v>
      </c>
      <c r="E44396">
        <v>0</v>
      </c>
    </row>
    <row r="44397" spans="2:5" ht="13.5" customHeight="1">
      <c r="B44397" t="str">
        <f t="shared" si="693"/>
        <v>---0</v>
      </c>
      <c r="E44397">
        <v>0</v>
      </c>
    </row>
    <row r="44398" spans="2:5" ht="13.5" customHeight="1">
      <c r="B44398" t="str">
        <f t="shared" si="693"/>
        <v>---0</v>
      </c>
      <c r="E44398">
        <v>0</v>
      </c>
    </row>
    <row r="44399" spans="2:5" ht="13.5" customHeight="1">
      <c r="B44399" t="str">
        <f t="shared" si="693"/>
        <v>---0</v>
      </c>
      <c r="E44399">
        <v>0</v>
      </c>
    </row>
    <row r="44400" spans="2:5" ht="13.5" customHeight="1">
      <c r="B44400" t="str">
        <f t="shared" si="693"/>
        <v>---0</v>
      </c>
      <c r="E44400">
        <v>0</v>
      </c>
    </row>
    <row r="44401" spans="2:5" ht="13.5" customHeight="1">
      <c r="B44401" t="str">
        <f t="shared" si="693"/>
        <v>---0</v>
      </c>
      <c r="E44401">
        <v>0</v>
      </c>
    </row>
    <row r="44402" spans="2:5" ht="13.5" customHeight="1">
      <c r="B44402" t="str">
        <f t="shared" si="693"/>
        <v>---0</v>
      </c>
      <c r="E44402">
        <v>0</v>
      </c>
    </row>
    <row r="44403" spans="2:5" ht="13.5" customHeight="1">
      <c r="B44403" t="str">
        <f t="shared" si="693"/>
        <v>---0</v>
      </c>
      <c r="E44403">
        <v>0</v>
      </c>
    </row>
    <row r="44404" spans="2:5" ht="13.5" customHeight="1">
      <c r="B44404" t="str">
        <f t="shared" si="693"/>
        <v>---0</v>
      </c>
      <c r="E44404">
        <v>0</v>
      </c>
    </row>
    <row r="44405" spans="2:5" ht="13.5" customHeight="1">
      <c r="B44405" t="str">
        <f t="shared" si="693"/>
        <v>---0</v>
      </c>
      <c r="E44405">
        <v>0</v>
      </c>
    </row>
    <row r="44406" spans="2:5" ht="13.5" customHeight="1">
      <c r="B44406" t="str">
        <f t="shared" si="693"/>
        <v>---0</v>
      </c>
      <c r="E44406">
        <v>0</v>
      </c>
    </row>
    <row r="44407" spans="2:5" ht="13.5" customHeight="1">
      <c r="B44407" t="str">
        <f t="shared" si="693"/>
        <v>---0</v>
      </c>
      <c r="E44407">
        <v>0</v>
      </c>
    </row>
    <row r="44408" spans="2:5" ht="13.5" customHeight="1">
      <c r="B44408" t="str">
        <f t="shared" si="693"/>
        <v>---0</v>
      </c>
      <c r="E44408">
        <v>0</v>
      </c>
    </row>
    <row r="44409" spans="2:5" ht="13.5" customHeight="1">
      <c r="B44409" t="str">
        <f t="shared" si="693"/>
        <v>---0</v>
      </c>
      <c r="E44409">
        <v>0</v>
      </c>
    </row>
    <row r="44410" spans="2:5" ht="13.5" customHeight="1">
      <c r="B44410" t="str">
        <f t="shared" si="693"/>
        <v>---0</v>
      </c>
      <c r="E44410">
        <v>0</v>
      </c>
    </row>
    <row r="44411" spans="2:5" ht="13.5" customHeight="1">
      <c r="B44411" t="str">
        <f t="shared" si="693"/>
        <v>---0</v>
      </c>
      <c r="E44411">
        <v>0</v>
      </c>
    </row>
    <row r="44412" spans="2:5" ht="13.5" customHeight="1">
      <c r="B44412" t="str">
        <f t="shared" si="693"/>
        <v>---0</v>
      </c>
      <c r="E44412">
        <v>0</v>
      </c>
    </row>
    <row r="44413" spans="2:5" ht="13.5" customHeight="1">
      <c r="B44413" t="str">
        <f t="shared" si="693"/>
        <v>---0</v>
      </c>
      <c r="E44413">
        <v>0</v>
      </c>
    </row>
    <row r="44414" spans="2:5" ht="13.5" customHeight="1">
      <c r="B44414" t="str">
        <f t="shared" si="693"/>
        <v>---0</v>
      </c>
      <c r="E44414">
        <v>0</v>
      </c>
    </row>
    <row r="44415" spans="2:5" ht="13.5" customHeight="1">
      <c r="B44415" t="str">
        <f t="shared" si="693"/>
        <v>---0</v>
      </c>
      <c r="E44415">
        <v>0</v>
      </c>
    </row>
    <row r="44416" spans="2:5" ht="13.5" customHeight="1">
      <c r="B44416" t="str">
        <f t="shared" si="693"/>
        <v>---0</v>
      </c>
      <c r="E44416">
        <v>0</v>
      </c>
    </row>
    <row r="44417" spans="2:5" ht="13.5" customHeight="1">
      <c r="B44417" t="str">
        <f t="shared" si="693"/>
        <v>---0</v>
      </c>
      <c r="E44417">
        <v>0</v>
      </c>
    </row>
    <row r="44418" spans="2:5" ht="13.5" customHeight="1">
      <c r="B44418" t="str">
        <f t="shared" si="693"/>
        <v>---0</v>
      </c>
      <c r="E44418">
        <v>0</v>
      </c>
    </row>
    <row r="44419" spans="2:5" ht="13.5" customHeight="1">
      <c r="B44419" t="str">
        <f t="shared" ref="B44419:B44482" si="694">A44419&amp;"---"&amp;E44419</f>
        <v>---0</v>
      </c>
      <c r="E44419">
        <v>0</v>
      </c>
    </row>
    <row r="44420" spans="2:5" ht="13.5" customHeight="1">
      <c r="B44420" t="str">
        <f t="shared" si="694"/>
        <v>---0</v>
      </c>
      <c r="E44420">
        <v>0</v>
      </c>
    </row>
    <row r="44421" spans="2:5" ht="13.5" customHeight="1">
      <c r="B44421" t="str">
        <f t="shared" si="694"/>
        <v>---0</v>
      </c>
      <c r="E44421">
        <v>0</v>
      </c>
    </row>
    <row r="44422" spans="2:5" ht="13.5" customHeight="1">
      <c r="B44422" t="str">
        <f t="shared" si="694"/>
        <v>---0</v>
      </c>
      <c r="E44422">
        <v>0</v>
      </c>
    </row>
    <row r="44423" spans="2:5" ht="13.5" customHeight="1">
      <c r="B44423" t="str">
        <f t="shared" si="694"/>
        <v>---0</v>
      </c>
      <c r="E44423">
        <v>0</v>
      </c>
    </row>
    <row r="44424" spans="2:5" ht="13.5" customHeight="1">
      <c r="B44424" t="str">
        <f t="shared" si="694"/>
        <v>---0</v>
      </c>
      <c r="E44424">
        <v>0</v>
      </c>
    </row>
    <row r="44425" spans="2:5" ht="13.5" customHeight="1">
      <c r="B44425" t="str">
        <f t="shared" si="694"/>
        <v>---0</v>
      </c>
      <c r="E44425">
        <v>0</v>
      </c>
    </row>
    <row r="44426" spans="2:5" ht="13.5" customHeight="1">
      <c r="B44426" t="str">
        <f t="shared" si="694"/>
        <v>---0</v>
      </c>
      <c r="E44426">
        <v>0</v>
      </c>
    </row>
    <row r="44427" spans="2:5" ht="13.5" customHeight="1">
      <c r="B44427" t="str">
        <f t="shared" si="694"/>
        <v>---0</v>
      </c>
      <c r="E44427">
        <v>0</v>
      </c>
    </row>
    <row r="44428" spans="2:5" ht="13.5" customHeight="1">
      <c r="B44428" t="str">
        <f t="shared" si="694"/>
        <v>---0</v>
      </c>
      <c r="E44428">
        <v>0</v>
      </c>
    </row>
    <row r="44429" spans="2:5" ht="13.5" customHeight="1">
      <c r="B44429" t="str">
        <f t="shared" si="694"/>
        <v>---0</v>
      </c>
      <c r="E44429">
        <v>0</v>
      </c>
    </row>
    <row r="44430" spans="2:5" ht="13.5" customHeight="1">
      <c r="B44430" t="str">
        <f t="shared" si="694"/>
        <v>---0</v>
      </c>
      <c r="E44430">
        <v>0</v>
      </c>
    </row>
    <row r="44431" spans="2:5" ht="13.5" customHeight="1">
      <c r="B44431" t="str">
        <f t="shared" si="694"/>
        <v>---0</v>
      </c>
      <c r="E44431">
        <v>0</v>
      </c>
    </row>
    <row r="44432" spans="2:5" ht="13.5" customHeight="1">
      <c r="B44432" t="str">
        <f t="shared" si="694"/>
        <v>---0</v>
      </c>
      <c r="E44432">
        <v>0</v>
      </c>
    </row>
    <row r="44433" spans="2:5" ht="13.5" customHeight="1">
      <c r="B44433" t="str">
        <f t="shared" si="694"/>
        <v>---0</v>
      </c>
      <c r="E44433">
        <v>0</v>
      </c>
    </row>
    <row r="44434" spans="2:5" ht="13.5" customHeight="1">
      <c r="B44434" t="str">
        <f t="shared" si="694"/>
        <v>---0</v>
      </c>
      <c r="E44434">
        <v>0</v>
      </c>
    </row>
    <row r="44435" spans="2:5" ht="13.5" customHeight="1">
      <c r="B44435" t="str">
        <f t="shared" si="694"/>
        <v>---0</v>
      </c>
      <c r="E44435">
        <v>0</v>
      </c>
    </row>
    <row r="44436" spans="2:5" ht="13.5" customHeight="1">
      <c r="B44436" t="str">
        <f t="shared" si="694"/>
        <v>---0</v>
      </c>
      <c r="E44436">
        <v>0</v>
      </c>
    </row>
    <row r="44437" spans="2:5" ht="13.5" customHeight="1">
      <c r="B44437" t="str">
        <f t="shared" si="694"/>
        <v>---0</v>
      </c>
      <c r="E44437">
        <v>0</v>
      </c>
    </row>
    <row r="44438" spans="2:5" ht="13.5" customHeight="1">
      <c r="B44438" t="str">
        <f t="shared" si="694"/>
        <v>---0</v>
      </c>
      <c r="E44438">
        <v>0</v>
      </c>
    </row>
    <row r="44439" spans="2:5" ht="13.5" customHeight="1">
      <c r="B44439" t="str">
        <f t="shared" si="694"/>
        <v>---0</v>
      </c>
      <c r="E44439">
        <v>0</v>
      </c>
    </row>
    <row r="44440" spans="2:5" ht="13.5" customHeight="1">
      <c r="B44440" t="str">
        <f t="shared" si="694"/>
        <v>---0</v>
      </c>
      <c r="E44440">
        <v>0</v>
      </c>
    </row>
    <row r="44441" spans="2:5" ht="13.5" customHeight="1">
      <c r="B44441" t="str">
        <f t="shared" si="694"/>
        <v>---0</v>
      </c>
      <c r="E44441">
        <v>0</v>
      </c>
    </row>
    <row r="44442" spans="2:5" ht="13.5" customHeight="1">
      <c r="B44442" t="str">
        <f t="shared" si="694"/>
        <v>---0</v>
      </c>
      <c r="E44442">
        <v>0</v>
      </c>
    </row>
    <row r="44443" spans="2:5" ht="13.5" customHeight="1">
      <c r="B44443" t="str">
        <f t="shared" si="694"/>
        <v>---0</v>
      </c>
      <c r="E44443">
        <v>0</v>
      </c>
    </row>
    <row r="44444" spans="2:5" ht="13.5" customHeight="1">
      <c r="B44444" t="str">
        <f t="shared" si="694"/>
        <v>---0</v>
      </c>
      <c r="E44444">
        <v>0</v>
      </c>
    </row>
    <row r="44445" spans="2:5" ht="13.5" customHeight="1">
      <c r="B44445" t="str">
        <f t="shared" si="694"/>
        <v>---0</v>
      </c>
      <c r="E44445">
        <v>0</v>
      </c>
    </row>
    <row r="44446" spans="2:5" ht="13.5" customHeight="1">
      <c r="B44446" t="str">
        <f t="shared" si="694"/>
        <v>---0</v>
      </c>
      <c r="E44446">
        <v>0</v>
      </c>
    </row>
    <row r="44447" spans="2:5" ht="13.5" customHeight="1">
      <c r="B44447" t="str">
        <f t="shared" si="694"/>
        <v>---0</v>
      </c>
      <c r="E44447">
        <v>0</v>
      </c>
    </row>
    <row r="44448" spans="2:5">
      <c r="B44448" t="str">
        <f t="shared" si="694"/>
        <v>---0</v>
      </c>
      <c r="E44448">
        <v>0</v>
      </c>
    </row>
    <row r="44449" spans="2:5" ht="13.5" customHeight="1">
      <c r="B44449" t="str">
        <f t="shared" si="694"/>
        <v>---0</v>
      </c>
      <c r="E44449">
        <v>0</v>
      </c>
    </row>
    <row r="44450" spans="2:5" ht="13.5" customHeight="1">
      <c r="B44450" t="str">
        <f t="shared" si="694"/>
        <v>---0</v>
      </c>
      <c r="E44450">
        <v>0</v>
      </c>
    </row>
    <row r="44451" spans="2:5" ht="13.5" customHeight="1">
      <c r="B44451" t="str">
        <f t="shared" si="694"/>
        <v>---0</v>
      </c>
      <c r="E44451">
        <v>0</v>
      </c>
    </row>
    <row r="44452" spans="2:5" ht="13.5" customHeight="1">
      <c r="B44452" t="str">
        <f t="shared" si="694"/>
        <v>---0</v>
      </c>
      <c r="E44452">
        <v>0</v>
      </c>
    </row>
    <row r="44453" spans="2:5" ht="13.5" customHeight="1">
      <c r="B44453" t="str">
        <f t="shared" si="694"/>
        <v>---0</v>
      </c>
      <c r="E44453">
        <v>0</v>
      </c>
    </row>
    <row r="44454" spans="2:5" ht="13.5" customHeight="1">
      <c r="B44454" t="str">
        <f t="shared" si="694"/>
        <v>---0</v>
      </c>
      <c r="E44454">
        <v>0</v>
      </c>
    </row>
    <row r="44455" spans="2:5" ht="13.5" customHeight="1">
      <c r="B44455" t="str">
        <f t="shared" si="694"/>
        <v>---0</v>
      </c>
      <c r="E44455">
        <v>0</v>
      </c>
    </row>
    <row r="44456" spans="2:5" ht="13.5" customHeight="1">
      <c r="B44456" t="str">
        <f t="shared" si="694"/>
        <v>---0</v>
      </c>
      <c r="E44456">
        <v>0</v>
      </c>
    </row>
    <row r="44457" spans="2:5" ht="13.5" customHeight="1">
      <c r="B44457" t="str">
        <f t="shared" si="694"/>
        <v>---0</v>
      </c>
      <c r="E44457">
        <v>0</v>
      </c>
    </row>
    <row r="44458" spans="2:5" ht="13.5" customHeight="1">
      <c r="B44458" t="str">
        <f t="shared" si="694"/>
        <v>---0</v>
      </c>
      <c r="E44458">
        <v>0</v>
      </c>
    </row>
    <row r="44459" spans="2:5" ht="13.5" customHeight="1">
      <c r="B44459" t="str">
        <f t="shared" si="694"/>
        <v>---0</v>
      </c>
      <c r="E44459">
        <v>0</v>
      </c>
    </row>
    <row r="44460" spans="2:5" ht="13.5" customHeight="1">
      <c r="B44460" t="str">
        <f t="shared" si="694"/>
        <v>---0</v>
      </c>
      <c r="E44460">
        <v>0</v>
      </c>
    </row>
    <row r="44461" spans="2:5" ht="13.5" customHeight="1">
      <c r="B44461" t="str">
        <f t="shared" si="694"/>
        <v>---0</v>
      </c>
      <c r="E44461">
        <v>0</v>
      </c>
    </row>
    <row r="44462" spans="2:5" ht="13.5" customHeight="1">
      <c r="B44462" t="str">
        <f t="shared" si="694"/>
        <v>---0</v>
      </c>
      <c r="E44462">
        <v>0</v>
      </c>
    </row>
    <row r="44463" spans="2:5" ht="13.5" customHeight="1">
      <c r="B44463" t="str">
        <f t="shared" si="694"/>
        <v>---0</v>
      </c>
      <c r="E44463">
        <v>0</v>
      </c>
    </row>
    <row r="44464" spans="2:5" ht="13.5" customHeight="1">
      <c r="B44464" t="str">
        <f t="shared" si="694"/>
        <v>---0</v>
      </c>
      <c r="E44464">
        <v>0</v>
      </c>
    </row>
    <row r="44465" spans="2:5" ht="13.5" customHeight="1">
      <c r="B44465" t="str">
        <f t="shared" si="694"/>
        <v>---0</v>
      </c>
      <c r="E44465">
        <v>0</v>
      </c>
    </row>
    <row r="44466" spans="2:5" ht="13.5" customHeight="1">
      <c r="B44466" t="str">
        <f t="shared" si="694"/>
        <v>---0</v>
      </c>
      <c r="E44466">
        <v>0</v>
      </c>
    </row>
    <row r="44467" spans="2:5" ht="13.5" customHeight="1">
      <c r="B44467" t="str">
        <f t="shared" si="694"/>
        <v>---0</v>
      </c>
      <c r="E44467">
        <v>0</v>
      </c>
    </row>
    <row r="44468" spans="2:5" ht="13.5" customHeight="1">
      <c r="B44468" t="str">
        <f t="shared" si="694"/>
        <v>---0</v>
      </c>
      <c r="E44468">
        <v>0</v>
      </c>
    </row>
    <row r="44469" spans="2:5" ht="13.5" customHeight="1">
      <c r="B44469" t="str">
        <f t="shared" si="694"/>
        <v>---0</v>
      </c>
      <c r="E44469">
        <v>0</v>
      </c>
    </row>
    <row r="44470" spans="2:5" ht="13.5" customHeight="1">
      <c r="B44470" t="str">
        <f t="shared" si="694"/>
        <v>---0</v>
      </c>
      <c r="E44470">
        <v>0</v>
      </c>
    </row>
    <row r="44471" spans="2:5" ht="13.5" customHeight="1">
      <c r="B44471" t="str">
        <f t="shared" si="694"/>
        <v>---0</v>
      </c>
      <c r="E44471">
        <v>0</v>
      </c>
    </row>
    <row r="44472" spans="2:5" ht="13.5" customHeight="1">
      <c r="B44472" t="str">
        <f t="shared" si="694"/>
        <v>---0</v>
      </c>
      <c r="E44472">
        <v>0</v>
      </c>
    </row>
    <row r="44473" spans="2:5" ht="13.5" customHeight="1">
      <c r="B44473" t="str">
        <f t="shared" si="694"/>
        <v>---0</v>
      </c>
      <c r="E44473">
        <v>0</v>
      </c>
    </row>
    <row r="44474" spans="2:5" ht="13.5" customHeight="1">
      <c r="B44474" t="str">
        <f t="shared" si="694"/>
        <v>---0</v>
      </c>
      <c r="E44474">
        <v>0</v>
      </c>
    </row>
    <row r="44475" spans="2:5" ht="13.5" customHeight="1">
      <c r="B44475" t="str">
        <f t="shared" si="694"/>
        <v>---0</v>
      </c>
      <c r="E44475">
        <v>0</v>
      </c>
    </row>
    <row r="44476" spans="2:5" ht="13.5" customHeight="1">
      <c r="B44476" t="str">
        <f t="shared" si="694"/>
        <v>---0</v>
      </c>
      <c r="E44476">
        <v>0</v>
      </c>
    </row>
    <row r="44477" spans="2:5" ht="13.5" customHeight="1">
      <c r="B44477" t="str">
        <f t="shared" si="694"/>
        <v>---0</v>
      </c>
      <c r="E44477">
        <v>0</v>
      </c>
    </row>
    <row r="44478" spans="2:5" ht="13.5" customHeight="1">
      <c r="B44478" t="str">
        <f t="shared" si="694"/>
        <v>---0</v>
      </c>
      <c r="E44478">
        <v>0</v>
      </c>
    </row>
    <row r="44479" spans="2:5" ht="13.5" customHeight="1">
      <c r="B44479" t="str">
        <f t="shared" si="694"/>
        <v>---0</v>
      </c>
      <c r="E44479">
        <v>0</v>
      </c>
    </row>
    <row r="44480" spans="2:5" ht="13.5" customHeight="1">
      <c r="B44480" t="str">
        <f t="shared" si="694"/>
        <v>---0</v>
      </c>
      <c r="E44480">
        <v>0</v>
      </c>
    </row>
    <row r="44481" spans="2:5" ht="13.5" customHeight="1">
      <c r="B44481" t="str">
        <f t="shared" si="694"/>
        <v>---0</v>
      </c>
      <c r="E44481">
        <v>0</v>
      </c>
    </row>
    <row r="44482" spans="2:5" ht="13.5" customHeight="1">
      <c r="B44482" t="str">
        <f t="shared" si="694"/>
        <v>---0</v>
      </c>
      <c r="E44482">
        <v>0</v>
      </c>
    </row>
    <row r="44483" spans="2:5" ht="13.5" customHeight="1">
      <c r="B44483" t="str">
        <f t="shared" ref="B44483:B44546" si="695">A44483&amp;"---"&amp;E44483</f>
        <v>---0</v>
      </c>
      <c r="E44483">
        <v>0</v>
      </c>
    </row>
    <row r="44484" spans="2:5" ht="13.5" customHeight="1">
      <c r="B44484" t="str">
        <f t="shared" si="695"/>
        <v>---0</v>
      </c>
      <c r="E44484">
        <v>0</v>
      </c>
    </row>
    <row r="44485" spans="2:5" ht="13.5" customHeight="1">
      <c r="B44485" t="str">
        <f t="shared" si="695"/>
        <v>---0</v>
      </c>
      <c r="E44485">
        <v>0</v>
      </c>
    </row>
    <row r="44486" spans="2:5" ht="13.5" customHeight="1">
      <c r="B44486" t="str">
        <f t="shared" si="695"/>
        <v>---0</v>
      </c>
      <c r="E44486">
        <v>0</v>
      </c>
    </row>
    <row r="44487" spans="2:5" ht="13.5" customHeight="1">
      <c r="B44487" t="str">
        <f t="shared" si="695"/>
        <v>---0</v>
      </c>
      <c r="E44487">
        <v>0</v>
      </c>
    </row>
    <row r="44488" spans="2:5" ht="13.5" customHeight="1">
      <c r="B44488" t="str">
        <f t="shared" si="695"/>
        <v>---0</v>
      </c>
      <c r="E44488">
        <v>0</v>
      </c>
    </row>
    <row r="44489" spans="2:5" ht="13.5" customHeight="1">
      <c r="B44489" t="str">
        <f t="shared" si="695"/>
        <v>---0</v>
      </c>
      <c r="E44489">
        <v>0</v>
      </c>
    </row>
    <row r="44490" spans="2:5" ht="13.5" customHeight="1">
      <c r="B44490" t="str">
        <f t="shared" si="695"/>
        <v>---0</v>
      </c>
      <c r="E44490">
        <v>0</v>
      </c>
    </row>
    <row r="44491" spans="2:5" ht="13.5" customHeight="1">
      <c r="B44491" t="str">
        <f t="shared" si="695"/>
        <v>---0</v>
      </c>
      <c r="E44491">
        <v>0</v>
      </c>
    </row>
    <row r="44492" spans="2:5" ht="13.5" customHeight="1">
      <c r="B44492" t="str">
        <f t="shared" si="695"/>
        <v>---0</v>
      </c>
      <c r="E44492">
        <v>0</v>
      </c>
    </row>
    <row r="44493" spans="2:5" ht="13.5" customHeight="1">
      <c r="B44493" t="str">
        <f t="shared" si="695"/>
        <v>---0</v>
      </c>
      <c r="E44493">
        <v>0</v>
      </c>
    </row>
    <row r="44494" spans="2:5" ht="13.5" customHeight="1">
      <c r="B44494" t="str">
        <f t="shared" si="695"/>
        <v>---0</v>
      </c>
      <c r="E44494">
        <v>0</v>
      </c>
    </row>
    <row r="44495" spans="2:5" ht="13.5" customHeight="1">
      <c r="B44495" t="str">
        <f t="shared" si="695"/>
        <v>---0</v>
      </c>
      <c r="E44495">
        <v>0</v>
      </c>
    </row>
    <row r="44496" spans="2:5" ht="13.5" customHeight="1">
      <c r="B44496" t="str">
        <f t="shared" si="695"/>
        <v>---0</v>
      </c>
      <c r="E44496">
        <v>0</v>
      </c>
    </row>
    <row r="44497" spans="2:5" ht="13.5" customHeight="1">
      <c r="B44497" t="str">
        <f t="shared" si="695"/>
        <v>---0</v>
      </c>
      <c r="E44497">
        <v>0</v>
      </c>
    </row>
    <row r="44498" spans="2:5" ht="13.5" customHeight="1">
      <c r="B44498" t="str">
        <f t="shared" si="695"/>
        <v>---0</v>
      </c>
      <c r="E44498">
        <v>0</v>
      </c>
    </row>
    <row r="44499" spans="2:5" ht="13.5" customHeight="1">
      <c r="B44499" t="str">
        <f t="shared" si="695"/>
        <v>---0</v>
      </c>
      <c r="E44499">
        <v>0</v>
      </c>
    </row>
    <row r="44500" spans="2:5" ht="13.5" customHeight="1">
      <c r="B44500" t="str">
        <f t="shared" si="695"/>
        <v>---0</v>
      </c>
      <c r="E44500">
        <v>0</v>
      </c>
    </row>
    <row r="44501" spans="2:5" ht="13.5" customHeight="1">
      <c r="B44501" t="str">
        <f t="shared" si="695"/>
        <v>---0</v>
      </c>
      <c r="E44501">
        <v>0</v>
      </c>
    </row>
    <row r="44502" spans="2:5" ht="13.5" customHeight="1">
      <c r="B44502" t="str">
        <f t="shared" si="695"/>
        <v>---0</v>
      </c>
      <c r="E44502">
        <v>0</v>
      </c>
    </row>
    <row r="44503" spans="2:5">
      <c r="B44503" t="str">
        <f t="shared" si="695"/>
        <v>---0</v>
      </c>
      <c r="E44503">
        <v>0</v>
      </c>
    </row>
    <row r="44504" spans="2:5" ht="13.5" customHeight="1">
      <c r="B44504" t="str">
        <f t="shared" si="695"/>
        <v>---0</v>
      </c>
      <c r="E44504">
        <v>0</v>
      </c>
    </row>
    <row r="44505" spans="2:5" ht="13.5" customHeight="1">
      <c r="B44505" t="str">
        <f t="shared" si="695"/>
        <v>---0</v>
      </c>
      <c r="E44505">
        <v>0</v>
      </c>
    </row>
    <row r="44506" spans="2:5" ht="13.5" customHeight="1">
      <c r="B44506" t="str">
        <f t="shared" si="695"/>
        <v>---0</v>
      </c>
      <c r="E44506">
        <v>0</v>
      </c>
    </row>
    <row r="44507" spans="2:5" ht="13.5" customHeight="1">
      <c r="B44507" t="str">
        <f t="shared" si="695"/>
        <v>---0</v>
      </c>
      <c r="E44507">
        <v>0</v>
      </c>
    </row>
    <row r="44508" spans="2:5" ht="13.5" customHeight="1">
      <c r="B44508" t="str">
        <f t="shared" si="695"/>
        <v>---0</v>
      </c>
      <c r="E44508">
        <v>0</v>
      </c>
    </row>
    <row r="44509" spans="2:5" ht="13.5" customHeight="1">
      <c r="B44509" t="str">
        <f t="shared" si="695"/>
        <v>---0</v>
      </c>
      <c r="E44509">
        <v>0</v>
      </c>
    </row>
    <row r="44510" spans="2:5" ht="13.5" customHeight="1">
      <c r="B44510" t="str">
        <f t="shared" si="695"/>
        <v>---0</v>
      </c>
      <c r="E44510">
        <v>0</v>
      </c>
    </row>
    <row r="44511" spans="2:5" ht="13.5" customHeight="1">
      <c r="B44511" t="str">
        <f t="shared" si="695"/>
        <v>---0</v>
      </c>
      <c r="E44511">
        <v>0</v>
      </c>
    </row>
    <row r="44512" spans="2:5" ht="13.5" customHeight="1">
      <c r="B44512" t="str">
        <f t="shared" si="695"/>
        <v>---0</v>
      </c>
      <c r="E44512">
        <v>0</v>
      </c>
    </row>
    <row r="44513" spans="2:5" ht="13.5" customHeight="1">
      <c r="B44513" t="str">
        <f t="shared" si="695"/>
        <v>---0</v>
      </c>
      <c r="E44513">
        <v>0</v>
      </c>
    </row>
    <row r="44514" spans="2:5" ht="13.5" customHeight="1">
      <c r="B44514" t="str">
        <f t="shared" si="695"/>
        <v>---0</v>
      </c>
      <c r="E44514">
        <v>0</v>
      </c>
    </row>
    <row r="44515" spans="2:5" ht="13.5" customHeight="1">
      <c r="B44515" t="str">
        <f t="shared" si="695"/>
        <v>---0</v>
      </c>
      <c r="E44515">
        <v>0</v>
      </c>
    </row>
    <row r="44516" spans="2:5" ht="13.5" customHeight="1">
      <c r="B44516" t="str">
        <f t="shared" si="695"/>
        <v>---0</v>
      </c>
      <c r="E44516">
        <v>0</v>
      </c>
    </row>
    <row r="44517" spans="2:5" ht="13.5" customHeight="1">
      <c r="B44517" t="str">
        <f t="shared" si="695"/>
        <v>---0</v>
      </c>
      <c r="E44517">
        <v>0</v>
      </c>
    </row>
    <row r="44518" spans="2:5" ht="13.5" customHeight="1">
      <c r="B44518" t="str">
        <f t="shared" si="695"/>
        <v>---0</v>
      </c>
      <c r="E44518">
        <v>0</v>
      </c>
    </row>
    <row r="44519" spans="2:5" ht="13.5" customHeight="1">
      <c r="B44519" t="str">
        <f t="shared" si="695"/>
        <v>---0</v>
      </c>
      <c r="E44519">
        <v>0</v>
      </c>
    </row>
    <row r="44520" spans="2:5" ht="13.5" customHeight="1">
      <c r="B44520" t="str">
        <f t="shared" si="695"/>
        <v>---0</v>
      </c>
      <c r="E44520">
        <v>0</v>
      </c>
    </row>
    <row r="44521" spans="2:5" ht="13.5" customHeight="1">
      <c r="B44521" t="str">
        <f t="shared" si="695"/>
        <v>---0</v>
      </c>
      <c r="E44521">
        <v>0</v>
      </c>
    </row>
    <row r="44522" spans="2:5" ht="13.5" customHeight="1">
      <c r="B44522" t="str">
        <f t="shared" si="695"/>
        <v>---0</v>
      </c>
      <c r="E44522">
        <v>0</v>
      </c>
    </row>
    <row r="44523" spans="2:5" ht="13.5" customHeight="1">
      <c r="B44523" t="str">
        <f t="shared" si="695"/>
        <v>---0</v>
      </c>
      <c r="E44523">
        <v>0</v>
      </c>
    </row>
    <row r="44524" spans="2:5" ht="13.5" customHeight="1">
      <c r="B44524" t="str">
        <f t="shared" si="695"/>
        <v>---0</v>
      </c>
      <c r="E44524">
        <v>0</v>
      </c>
    </row>
    <row r="44525" spans="2:5" ht="13.5" customHeight="1">
      <c r="B44525" t="str">
        <f t="shared" si="695"/>
        <v>---0</v>
      </c>
      <c r="E44525">
        <v>0</v>
      </c>
    </row>
    <row r="44526" spans="2:5" ht="13.5" customHeight="1">
      <c r="B44526" t="str">
        <f t="shared" si="695"/>
        <v>---0</v>
      </c>
      <c r="E44526">
        <v>0</v>
      </c>
    </row>
    <row r="44527" spans="2:5" ht="13.5" customHeight="1">
      <c r="B44527" t="str">
        <f t="shared" si="695"/>
        <v>---0</v>
      </c>
      <c r="E44527">
        <v>0</v>
      </c>
    </row>
    <row r="44528" spans="2:5" ht="13.5" customHeight="1">
      <c r="B44528" t="str">
        <f t="shared" si="695"/>
        <v>---0</v>
      </c>
      <c r="E44528">
        <v>0</v>
      </c>
    </row>
    <row r="44529" spans="2:5" ht="13.5" customHeight="1">
      <c r="B44529" t="str">
        <f t="shared" si="695"/>
        <v>---0</v>
      </c>
      <c r="E44529">
        <v>0</v>
      </c>
    </row>
    <row r="44530" spans="2:5" ht="13.5" customHeight="1">
      <c r="B44530" t="str">
        <f t="shared" si="695"/>
        <v>---0</v>
      </c>
      <c r="E44530">
        <v>0</v>
      </c>
    </row>
    <row r="44531" spans="2:5" ht="13.5" customHeight="1">
      <c r="B44531" t="str">
        <f t="shared" si="695"/>
        <v>---0</v>
      </c>
      <c r="E44531">
        <v>0</v>
      </c>
    </row>
    <row r="44532" spans="2:5" ht="13.5" customHeight="1">
      <c r="B44532" t="str">
        <f t="shared" si="695"/>
        <v>---0</v>
      </c>
      <c r="E44532">
        <v>0</v>
      </c>
    </row>
    <row r="44533" spans="2:5" ht="13.5" customHeight="1">
      <c r="B44533" t="str">
        <f t="shared" si="695"/>
        <v>---0</v>
      </c>
      <c r="E44533">
        <v>0</v>
      </c>
    </row>
    <row r="44534" spans="2:5" ht="13.5" customHeight="1">
      <c r="B44534" t="str">
        <f t="shared" si="695"/>
        <v>---0</v>
      </c>
      <c r="E44534">
        <v>0</v>
      </c>
    </row>
    <row r="44535" spans="2:5" ht="13.5" customHeight="1">
      <c r="B44535" t="str">
        <f t="shared" si="695"/>
        <v>---0</v>
      </c>
      <c r="E44535">
        <v>0</v>
      </c>
    </row>
    <row r="44536" spans="2:5" ht="13.5" customHeight="1">
      <c r="B44536" t="str">
        <f t="shared" si="695"/>
        <v>---0</v>
      </c>
      <c r="E44536">
        <v>0</v>
      </c>
    </row>
    <row r="44537" spans="2:5" ht="13.5" customHeight="1">
      <c r="B44537" t="str">
        <f t="shared" si="695"/>
        <v>---0</v>
      </c>
      <c r="E44537">
        <v>0</v>
      </c>
    </row>
    <row r="44538" spans="2:5" ht="13.5" customHeight="1">
      <c r="B44538" t="str">
        <f t="shared" si="695"/>
        <v>---0</v>
      </c>
      <c r="E44538">
        <v>0</v>
      </c>
    </row>
    <row r="44539" spans="2:5" ht="13.5" customHeight="1">
      <c r="B44539" t="str">
        <f t="shared" si="695"/>
        <v>---0</v>
      </c>
      <c r="E44539">
        <v>0</v>
      </c>
    </row>
    <row r="44540" spans="2:5" ht="13.5" customHeight="1">
      <c r="B44540" t="str">
        <f t="shared" si="695"/>
        <v>---0</v>
      </c>
      <c r="E44540">
        <v>0</v>
      </c>
    </row>
    <row r="44541" spans="2:5" ht="13.5" customHeight="1">
      <c r="B44541" t="str">
        <f t="shared" si="695"/>
        <v>---0</v>
      </c>
      <c r="E44541">
        <v>0</v>
      </c>
    </row>
    <row r="44542" spans="2:5" ht="13.5" customHeight="1">
      <c r="B44542" t="str">
        <f t="shared" si="695"/>
        <v>---0</v>
      </c>
      <c r="E44542">
        <v>0</v>
      </c>
    </row>
    <row r="44543" spans="2:5" ht="13.5" customHeight="1">
      <c r="B44543" t="str">
        <f t="shared" si="695"/>
        <v>---0</v>
      </c>
      <c r="E44543">
        <v>0</v>
      </c>
    </row>
    <row r="44544" spans="2:5" ht="13.5" customHeight="1">
      <c r="B44544" t="str">
        <f t="shared" si="695"/>
        <v>---0</v>
      </c>
      <c r="E44544">
        <v>0</v>
      </c>
    </row>
    <row r="44545" spans="2:5" ht="13.5" customHeight="1">
      <c r="B44545" t="str">
        <f t="shared" si="695"/>
        <v>---0</v>
      </c>
      <c r="E44545">
        <v>0</v>
      </c>
    </row>
    <row r="44546" spans="2:5" ht="13.5" customHeight="1">
      <c r="B44546" t="str">
        <f t="shared" si="695"/>
        <v>---0</v>
      </c>
      <c r="E44546">
        <v>0</v>
      </c>
    </row>
    <row r="44547" spans="2:5" ht="13.5" customHeight="1">
      <c r="B44547" t="str">
        <f t="shared" ref="B44547:B44610" si="696">A44547&amp;"---"&amp;E44547</f>
        <v>---0</v>
      </c>
      <c r="E44547">
        <v>0</v>
      </c>
    </row>
    <row r="44548" spans="2:5" ht="13.5" customHeight="1">
      <c r="B44548" t="str">
        <f t="shared" si="696"/>
        <v>---0</v>
      </c>
      <c r="E44548">
        <v>0</v>
      </c>
    </row>
    <row r="44549" spans="2:5" ht="13.5" customHeight="1">
      <c r="B44549" t="str">
        <f t="shared" si="696"/>
        <v>---0</v>
      </c>
      <c r="E44549">
        <v>0</v>
      </c>
    </row>
    <row r="44550" spans="2:5" ht="13.5" customHeight="1">
      <c r="B44550" t="str">
        <f t="shared" si="696"/>
        <v>---0</v>
      </c>
      <c r="E44550">
        <v>0</v>
      </c>
    </row>
    <row r="44551" spans="2:5" ht="13.5" customHeight="1">
      <c r="B44551" t="str">
        <f t="shared" si="696"/>
        <v>---0</v>
      </c>
      <c r="E44551">
        <v>0</v>
      </c>
    </row>
    <row r="44552" spans="2:5" ht="13.5" customHeight="1">
      <c r="B44552" t="str">
        <f t="shared" si="696"/>
        <v>---0</v>
      </c>
      <c r="E44552">
        <v>0</v>
      </c>
    </row>
    <row r="44553" spans="2:5" ht="13.5" customHeight="1">
      <c r="B44553" t="str">
        <f t="shared" si="696"/>
        <v>---0</v>
      </c>
      <c r="E44553">
        <v>0</v>
      </c>
    </row>
    <row r="44554" spans="2:5" ht="13.5" customHeight="1">
      <c r="B44554" t="str">
        <f t="shared" si="696"/>
        <v>---0</v>
      </c>
      <c r="E44554">
        <v>0</v>
      </c>
    </row>
    <row r="44555" spans="2:5" ht="13.5" customHeight="1">
      <c r="B44555" t="str">
        <f t="shared" si="696"/>
        <v>---0</v>
      </c>
      <c r="E44555">
        <v>0</v>
      </c>
    </row>
    <row r="44556" spans="2:5" ht="13.5" customHeight="1">
      <c r="B44556" t="str">
        <f t="shared" si="696"/>
        <v>---0</v>
      </c>
      <c r="E44556">
        <v>0</v>
      </c>
    </row>
    <row r="44557" spans="2:5" ht="13.5" customHeight="1">
      <c r="B44557" t="str">
        <f t="shared" si="696"/>
        <v>---0</v>
      </c>
      <c r="E44557">
        <v>0</v>
      </c>
    </row>
    <row r="44558" spans="2:5" ht="13.5" customHeight="1">
      <c r="B44558" t="str">
        <f t="shared" si="696"/>
        <v>---0</v>
      </c>
      <c r="E44558">
        <v>0</v>
      </c>
    </row>
    <row r="44559" spans="2:5" ht="13.5" customHeight="1">
      <c r="B44559" t="str">
        <f t="shared" si="696"/>
        <v>---0</v>
      </c>
      <c r="E44559">
        <v>0</v>
      </c>
    </row>
    <row r="44560" spans="2:5" ht="13.5" customHeight="1">
      <c r="B44560" t="str">
        <f t="shared" si="696"/>
        <v>---0</v>
      </c>
      <c r="E44560">
        <v>0</v>
      </c>
    </row>
    <row r="44561" spans="2:5" ht="13.5" customHeight="1">
      <c r="B44561" t="str">
        <f t="shared" si="696"/>
        <v>---0</v>
      </c>
      <c r="E44561">
        <v>0</v>
      </c>
    </row>
    <row r="44562" spans="2:5" ht="13.5" customHeight="1">
      <c r="B44562" t="str">
        <f t="shared" si="696"/>
        <v>---0</v>
      </c>
      <c r="E44562">
        <v>0</v>
      </c>
    </row>
    <row r="44563" spans="2:5" ht="13.5" customHeight="1">
      <c r="B44563" t="str">
        <f t="shared" si="696"/>
        <v>---0</v>
      </c>
      <c r="E44563">
        <v>0</v>
      </c>
    </row>
    <row r="44564" spans="2:5" ht="13.5" customHeight="1">
      <c r="B44564" t="str">
        <f t="shared" si="696"/>
        <v>---0</v>
      </c>
      <c r="E44564">
        <v>0</v>
      </c>
    </row>
    <row r="44565" spans="2:5" ht="13.5" customHeight="1">
      <c r="B44565" t="str">
        <f t="shared" si="696"/>
        <v>---0</v>
      </c>
      <c r="E44565">
        <v>0</v>
      </c>
    </row>
    <row r="44566" spans="2:5" ht="13.5" customHeight="1">
      <c r="B44566" t="str">
        <f t="shared" si="696"/>
        <v>---0</v>
      </c>
      <c r="E44566">
        <v>0</v>
      </c>
    </row>
    <row r="44567" spans="2:5" ht="13.5" customHeight="1">
      <c r="B44567" t="str">
        <f t="shared" si="696"/>
        <v>---0</v>
      </c>
      <c r="E44567">
        <v>0</v>
      </c>
    </row>
    <row r="44568" spans="2:5" ht="13.5" customHeight="1">
      <c r="B44568" t="str">
        <f t="shared" si="696"/>
        <v>---0</v>
      </c>
      <c r="E44568">
        <v>0</v>
      </c>
    </row>
    <row r="44569" spans="2:5" ht="13.5" customHeight="1">
      <c r="B44569" t="str">
        <f t="shared" si="696"/>
        <v>---0</v>
      </c>
      <c r="E44569">
        <v>0</v>
      </c>
    </row>
    <row r="44570" spans="2:5" ht="13.5" customHeight="1">
      <c r="B44570" t="str">
        <f t="shared" si="696"/>
        <v>---0</v>
      </c>
      <c r="E44570">
        <v>0</v>
      </c>
    </row>
    <row r="44571" spans="2:5" ht="13.5" customHeight="1">
      <c r="B44571" t="str">
        <f t="shared" si="696"/>
        <v>---0</v>
      </c>
      <c r="E44571">
        <v>0</v>
      </c>
    </row>
    <row r="44572" spans="2:5" ht="13.5" customHeight="1">
      <c r="B44572" t="str">
        <f t="shared" si="696"/>
        <v>---0</v>
      </c>
      <c r="E44572">
        <v>0</v>
      </c>
    </row>
    <row r="44573" spans="2:5" ht="13.5" customHeight="1">
      <c r="B44573" t="str">
        <f t="shared" si="696"/>
        <v>---0</v>
      </c>
      <c r="E44573">
        <v>0</v>
      </c>
    </row>
    <row r="44574" spans="2:5" ht="13.5" customHeight="1">
      <c r="B44574" t="str">
        <f t="shared" si="696"/>
        <v>---0</v>
      </c>
      <c r="E44574">
        <v>0</v>
      </c>
    </row>
    <row r="44575" spans="2:5" ht="13.5" customHeight="1">
      <c r="B44575" t="str">
        <f t="shared" si="696"/>
        <v>---0</v>
      </c>
      <c r="E44575">
        <v>0</v>
      </c>
    </row>
    <row r="44576" spans="2:5">
      <c r="B44576" t="str">
        <f t="shared" si="696"/>
        <v>---0</v>
      </c>
      <c r="E44576">
        <v>0</v>
      </c>
    </row>
    <row r="44577" spans="2:5">
      <c r="B44577" t="str">
        <f t="shared" si="696"/>
        <v>---0</v>
      </c>
      <c r="E44577">
        <v>0</v>
      </c>
    </row>
    <row r="44578" spans="2:5" ht="13.5" customHeight="1">
      <c r="B44578" t="str">
        <f t="shared" si="696"/>
        <v>---0</v>
      </c>
      <c r="E44578">
        <v>0</v>
      </c>
    </row>
    <row r="44579" spans="2:5" ht="13.5" customHeight="1">
      <c r="B44579" t="str">
        <f t="shared" si="696"/>
        <v>---0</v>
      </c>
      <c r="E44579">
        <v>0</v>
      </c>
    </row>
    <row r="44580" spans="2:5" ht="13.5" customHeight="1">
      <c r="B44580" t="str">
        <f t="shared" si="696"/>
        <v>---0</v>
      </c>
      <c r="E44580">
        <v>0</v>
      </c>
    </row>
    <row r="44581" spans="2:5" ht="13.5" customHeight="1">
      <c r="B44581" t="str">
        <f t="shared" si="696"/>
        <v>---0</v>
      </c>
      <c r="E44581">
        <v>0</v>
      </c>
    </row>
    <row r="44582" spans="2:5" ht="13.5" customHeight="1">
      <c r="B44582" t="str">
        <f t="shared" si="696"/>
        <v>---0</v>
      </c>
      <c r="E44582">
        <v>0</v>
      </c>
    </row>
    <row r="44583" spans="2:5" ht="13.5" customHeight="1">
      <c r="B44583" t="str">
        <f t="shared" si="696"/>
        <v>---0</v>
      </c>
      <c r="E44583">
        <v>0</v>
      </c>
    </row>
    <row r="44584" spans="2:5" ht="13.5" customHeight="1">
      <c r="B44584" t="str">
        <f t="shared" si="696"/>
        <v>---0</v>
      </c>
      <c r="E44584">
        <v>0</v>
      </c>
    </row>
    <row r="44585" spans="2:5" ht="13.5" customHeight="1">
      <c r="B44585" t="str">
        <f t="shared" si="696"/>
        <v>---0</v>
      </c>
      <c r="E44585">
        <v>0</v>
      </c>
    </row>
    <row r="44586" spans="2:5" ht="13.5" customHeight="1">
      <c r="B44586" t="str">
        <f t="shared" si="696"/>
        <v>---0</v>
      </c>
      <c r="E44586">
        <v>0</v>
      </c>
    </row>
    <row r="44587" spans="2:5" ht="13.5" customHeight="1">
      <c r="B44587" t="str">
        <f t="shared" si="696"/>
        <v>---0</v>
      </c>
      <c r="E44587">
        <v>0</v>
      </c>
    </row>
    <row r="44588" spans="2:5" ht="13.5" customHeight="1">
      <c r="B44588" t="str">
        <f t="shared" si="696"/>
        <v>---0</v>
      </c>
      <c r="E44588">
        <v>0</v>
      </c>
    </row>
    <row r="44589" spans="2:5" ht="13.5" customHeight="1">
      <c r="B44589" t="str">
        <f t="shared" si="696"/>
        <v>---0</v>
      </c>
      <c r="E44589">
        <v>0</v>
      </c>
    </row>
    <row r="44590" spans="2:5" ht="13.5" customHeight="1">
      <c r="B44590" t="str">
        <f t="shared" si="696"/>
        <v>---0</v>
      </c>
      <c r="E44590">
        <v>0</v>
      </c>
    </row>
    <row r="44591" spans="2:5" ht="13.5" customHeight="1">
      <c r="B44591" t="str">
        <f t="shared" si="696"/>
        <v>---0</v>
      </c>
      <c r="E44591">
        <v>0</v>
      </c>
    </row>
    <row r="44592" spans="2:5" ht="13.5" customHeight="1">
      <c r="B44592" t="str">
        <f t="shared" si="696"/>
        <v>---0</v>
      </c>
      <c r="E44592">
        <v>0</v>
      </c>
    </row>
    <row r="44593" spans="2:5" ht="13.5" customHeight="1">
      <c r="B44593" t="str">
        <f t="shared" si="696"/>
        <v>---0</v>
      </c>
      <c r="E44593">
        <v>0</v>
      </c>
    </row>
    <row r="44594" spans="2:5" ht="13.5" customHeight="1">
      <c r="B44594" t="str">
        <f t="shared" si="696"/>
        <v>---0</v>
      </c>
      <c r="E44594">
        <v>0</v>
      </c>
    </row>
    <row r="44595" spans="2:5" ht="13.5" customHeight="1">
      <c r="B44595" t="str">
        <f t="shared" si="696"/>
        <v>---0</v>
      </c>
      <c r="E44595">
        <v>0</v>
      </c>
    </row>
    <row r="44596" spans="2:5" ht="13.5" customHeight="1">
      <c r="B44596" t="str">
        <f t="shared" si="696"/>
        <v>---0</v>
      </c>
      <c r="E44596">
        <v>0</v>
      </c>
    </row>
    <row r="44597" spans="2:5" ht="13.5" customHeight="1">
      <c r="B44597" t="str">
        <f t="shared" si="696"/>
        <v>---0</v>
      </c>
      <c r="E44597">
        <v>0</v>
      </c>
    </row>
    <row r="44598" spans="2:5" ht="13.5" customHeight="1">
      <c r="B44598" t="str">
        <f t="shared" si="696"/>
        <v>---0</v>
      </c>
      <c r="E44598">
        <v>0</v>
      </c>
    </row>
    <row r="44599" spans="2:5" ht="13.5" customHeight="1">
      <c r="B44599" t="str">
        <f t="shared" si="696"/>
        <v>---0</v>
      </c>
      <c r="E44599">
        <v>0</v>
      </c>
    </row>
    <row r="44600" spans="2:5" ht="13.5" customHeight="1">
      <c r="B44600" t="str">
        <f t="shared" si="696"/>
        <v>---0</v>
      </c>
      <c r="E44600">
        <v>0</v>
      </c>
    </row>
    <row r="44601" spans="2:5" ht="13.5" customHeight="1">
      <c r="B44601" t="str">
        <f t="shared" si="696"/>
        <v>---0</v>
      </c>
      <c r="E44601">
        <v>0</v>
      </c>
    </row>
    <row r="44602" spans="2:5" ht="13.5" customHeight="1">
      <c r="B44602" t="str">
        <f t="shared" si="696"/>
        <v>---0</v>
      </c>
      <c r="E44602">
        <v>0</v>
      </c>
    </row>
    <row r="44603" spans="2:5" ht="13.5" customHeight="1">
      <c r="B44603" t="str">
        <f t="shared" si="696"/>
        <v>---0</v>
      </c>
      <c r="E44603">
        <v>0</v>
      </c>
    </row>
    <row r="44604" spans="2:5" ht="13.5" customHeight="1">
      <c r="B44604" t="str">
        <f t="shared" si="696"/>
        <v>---0</v>
      </c>
      <c r="E44604">
        <v>0</v>
      </c>
    </row>
    <row r="44605" spans="2:5" ht="13.5" customHeight="1">
      <c r="B44605" t="str">
        <f t="shared" si="696"/>
        <v>---0</v>
      </c>
      <c r="E44605">
        <v>0</v>
      </c>
    </row>
    <row r="44606" spans="2:5" ht="13.5" customHeight="1">
      <c r="B44606" t="str">
        <f t="shared" si="696"/>
        <v>---0</v>
      </c>
      <c r="E44606">
        <v>0</v>
      </c>
    </row>
    <row r="44607" spans="2:5" ht="13.5" customHeight="1">
      <c r="B44607" t="str">
        <f t="shared" si="696"/>
        <v>---0</v>
      </c>
      <c r="E44607">
        <v>0</v>
      </c>
    </row>
    <row r="44608" spans="2:5" ht="13.5" customHeight="1">
      <c r="B44608" t="str">
        <f t="shared" si="696"/>
        <v>---0</v>
      </c>
      <c r="E44608">
        <v>0</v>
      </c>
    </row>
    <row r="44609" spans="2:5" ht="13.5" customHeight="1">
      <c r="B44609" t="str">
        <f t="shared" si="696"/>
        <v>---0</v>
      </c>
      <c r="E44609">
        <v>0</v>
      </c>
    </row>
    <row r="44610" spans="2:5" ht="13.5" customHeight="1">
      <c r="B44610" t="str">
        <f t="shared" si="696"/>
        <v>---0</v>
      </c>
      <c r="E44610">
        <v>0</v>
      </c>
    </row>
    <row r="44611" spans="2:5" ht="13.5" customHeight="1">
      <c r="B44611" t="str">
        <f t="shared" ref="B44611:B44674" si="697">A44611&amp;"---"&amp;E44611</f>
        <v>---0</v>
      </c>
      <c r="E44611">
        <v>0</v>
      </c>
    </row>
    <row r="44612" spans="2:5" ht="13.5" customHeight="1">
      <c r="B44612" t="str">
        <f t="shared" si="697"/>
        <v>---0</v>
      </c>
      <c r="E44612">
        <v>0</v>
      </c>
    </row>
    <row r="44613" spans="2:5" ht="13.5" customHeight="1">
      <c r="B44613" t="str">
        <f t="shared" si="697"/>
        <v>---0</v>
      </c>
      <c r="E44613">
        <v>0</v>
      </c>
    </row>
    <row r="44614" spans="2:5" ht="13.5" customHeight="1">
      <c r="B44614" t="str">
        <f t="shared" si="697"/>
        <v>---0</v>
      </c>
      <c r="E44614">
        <v>0</v>
      </c>
    </row>
    <row r="44615" spans="2:5" ht="13.5" customHeight="1">
      <c r="B44615" t="str">
        <f t="shared" si="697"/>
        <v>---0</v>
      </c>
      <c r="E44615">
        <v>0</v>
      </c>
    </row>
    <row r="44616" spans="2:5" ht="13.5" customHeight="1">
      <c r="B44616" t="str">
        <f t="shared" si="697"/>
        <v>---0</v>
      </c>
      <c r="E44616">
        <v>0</v>
      </c>
    </row>
    <row r="44617" spans="2:5" ht="13.5" customHeight="1">
      <c r="B44617" t="str">
        <f t="shared" si="697"/>
        <v>---0</v>
      </c>
      <c r="E44617">
        <v>0</v>
      </c>
    </row>
    <row r="44618" spans="2:5" ht="13.5" customHeight="1">
      <c r="B44618" t="str">
        <f t="shared" si="697"/>
        <v>---0</v>
      </c>
      <c r="E44618">
        <v>0</v>
      </c>
    </row>
    <row r="44619" spans="2:5" ht="13.5" customHeight="1">
      <c r="B44619" t="str">
        <f t="shared" si="697"/>
        <v>---0</v>
      </c>
      <c r="E44619">
        <v>0</v>
      </c>
    </row>
    <row r="44620" spans="2:5" ht="13.5" customHeight="1">
      <c r="B44620" t="str">
        <f t="shared" si="697"/>
        <v>---0</v>
      </c>
      <c r="E44620">
        <v>0</v>
      </c>
    </row>
    <row r="44621" spans="2:5" ht="13.5" customHeight="1">
      <c r="B44621" t="str">
        <f t="shared" si="697"/>
        <v>---0</v>
      </c>
      <c r="E44621">
        <v>0</v>
      </c>
    </row>
    <row r="44622" spans="2:5" ht="13.5" customHeight="1">
      <c r="B44622" t="str">
        <f t="shared" si="697"/>
        <v>---0</v>
      </c>
      <c r="E44622">
        <v>0</v>
      </c>
    </row>
    <row r="44623" spans="2:5" ht="13.5" customHeight="1">
      <c r="B44623" t="str">
        <f t="shared" si="697"/>
        <v>---0</v>
      </c>
      <c r="E44623">
        <v>0</v>
      </c>
    </row>
    <row r="44624" spans="2:5">
      <c r="B44624" t="str">
        <f t="shared" si="697"/>
        <v>---0</v>
      </c>
      <c r="E44624">
        <v>0</v>
      </c>
    </row>
    <row r="44625" spans="2:5" ht="13.5" customHeight="1">
      <c r="B44625" t="str">
        <f t="shared" si="697"/>
        <v>---0</v>
      </c>
      <c r="E44625">
        <v>0</v>
      </c>
    </row>
    <row r="44626" spans="2:5" ht="13.5" customHeight="1">
      <c r="B44626" t="str">
        <f t="shared" si="697"/>
        <v>---0</v>
      </c>
      <c r="E44626">
        <v>0</v>
      </c>
    </row>
    <row r="44627" spans="2:5" ht="13.5" customHeight="1">
      <c r="B44627" t="str">
        <f t="shared" si="697"/>
        <v>---0</v>
      </c>
      <c r="E44627">
        <v>0</v>
      </c>
    </row>
    <row r="44628" spans="2:5" ht="13.5" customHeight="1">
      <c r="B44628" t="str">
        <f t="shared" si="697"/>
        <v>---0</v>
      </c>
      <c r="E44628">
        <v>0</v>
      </c>
    </row>
    <row r="44629" spans="2:5" ht="13.5" customHeight="1">
      <c r="B44629" t="str">
        <f t="shared" si="697"/>
        <v>---0</v>
      </c>
      <c r="E44629">
        <v>0</v>
      </c>
    </row>
    <row r="44630" spans="2:5" ht="13.5" customHeight="1">
      <c r="B44630" t="str">
        <f t="shared" si="697"/>
        <v>---0</v>
      </c>
      <c r="E44630">
        <v>0</v>
      </c>
    </row>
    <row r="44631" spans="2:5" ht="13.5" customHeight="1">
      <c r="B44631" t="str">
        <f t="shared" si="697"/>
        <v>---0</v>
      </c>
      <c r="E44631">
        <v>0</v>
      </c>
    </row>
    <row r="44632" spans="2:5" ht="13.5" customHeight="1">
      <c r="B44632" t="str">
        <f t="shared" si="697"/>
        <v>---0</v>
      </c>
      <c r="E44632">
        <v>0</v>
      </c>
    </row>
    <row r="44633" spans="2:5" ht="13.5" customHeight="1">
      <c r="B44633" t="str">
        <f t="shared" si="697"/>
        <v>---0</v>
      </c>
      <c r="E44633">
        <v>0</v>
      </c>
    </row>
    <row r="44634" spans="2:5" ht="13.5" customHeight="1">
      <c r="B44634" t="str">
        <f t="shared" si="697"/>
        <v>---0</v>
      </c>
      <c r="E44634">
        <v>0</v>
      </c>
    </row>
    <row r="44635" spans="2:5" ht="13.5" customHeight="1">
      <c r="B44635" t="str">
        <f t="shared" si="697"/>
        <v>---0</v>
      </c>
      <c r="E44635">
        <v>0</v>
      </c>
    </row>
    <row r="44636" spans="2:5" ht="13.5" customHeight="1">
      <c r="B44636" t="str">
        <f t="shared" si="697"/>
        <v>---0</v>
      </c>
      <c r="E44636">
        <v>0</v>
      </c>
    </row>
    <row r="44637" spans="2:5" ht="13.5" customHeight="1">
      <c r="B44637" t="str">
        <f t="shared" si="697"/>
        <v>---0</v>
      </c>
      <c r="E44637">
        <v>0</v>
      </c>
    </row>
    <row r="44638" spans="2:5" ht="13.5" customHeight="1">
      <c r="B44638" t="str">
        <f t="shared" si="697"/>
        <v>---0</v>
      </c>
      <c r="E44638">
        <v>0</v>
      </c>
    </row>
    <row r="44639" spans="2:5" ht="13.5" customHeight="1">
      <c r="B44639" t="str">
        <f t="shared" si="697"/>
        <v>---0</v>
      </c>
      <c r="E44639">
        <v>0</v>
      </c>
    </row>
    <row r="44640" spans="2:5" ht="13.5" customHeight="1">
      <c r="B44640" t="str">
        <f t="shared" si="697"/>
        <v>---0</v>
      </c>
      <c r="E44640">
        <v>0</v>
      </c>
    </row>
    <row r="44641" spans="2:5" ht="13.5" customHeight="1">
      <c r="B44641" t="str">
        <f t="shared" si="697"/>
        <v>---0</v>
      </c>
      <c r="E44641">
        <v>0</v>
      </c>
    </row>
    <row r="44642" spans="2:5" ht="13.5" customHeight="1">
      <c r="B44642" t="str">
        <f t="shared" si="697"/>
        <v>---0</v>
      </c>
      <c r="E44642">
        <v>0</v>
      </c>
    </row>
    <row r="44643" spans="2:5" ht="13.5" customHeight="1">
      <c r="B44643" t="str">
        <f t="shared" si="697"/>
        <v>---0</v>
      </c>
      <c r="E44643">
        <v>0</v>
      </c>
    </row>
    <row r="44644" spans="2:5" ht="13.5" customHeight="1">
      <c r="B44644" t="str">
        <f t="shared" si="697"/>
        <v>---0</v>
      </c>
      <c r="E44644">
        <v>0</v>
      </c>
    </row>
    <row r="44645" spans="2:5" ht="13.5" customHeight="1">
      <c r="B44645" t="str">
        <f t="shared" si="697"/>
        <v>---0</v>
      </c>
      <c r="E44645">
        <v>0</v>
      </c>
    </row>
    <row r="44646" spans="2:5" ht="13.5" customHeight="1">
      <c r="B44646" t="str">
        <f t="shared" si="697"/>
        <v>---0</v>
      </c>
      <c r="E44646">
        <v>0</v>
      </c>
    </row>
    <row r="44647" spans="2:5" ht="13.5" customHeight="1">
      <c r="B44647" t="str">
        <f t="shared" si="697"/>
        <v>---0</v>
      </c>
      <c r="E44647">
        <v>0</v>
      </c>
    </row>
    <row r="44648" spans="2:5" ht="13.5" customHeight="1">
      <c r="B44648" t="str">
        <f t="shared" si="697"/>
        <v>---0</v>
      </c>
      <c r="E44648">
        <v>0</v>
      </c>
    </row>
    <row r="44649" spans="2:5" ht="13.5" customHeight="1">
      <c r="B44649" t="str">
        <f t="shared" si="697"/>
        <v>---0</v>
      </c>
      <c r="E44649">
        <v>0</v>
      </c>
    </row>
    <row r="44650" spans="2:5" ht="13.5" customHeight="1">
      <c r="B44650" t="str">
        <f t="shared" si="697"/>
        <v>---0</v>
      </c>
      <c r="E44650">
        <v>0</v>
      </c>
    </row>
    <row r="44651" spans="2:5" ht="13.5" customHeight="1">
      <c r="B44651" t="str">
        <f t="shared" si="697"/>
        <v>---0</v>
      </c>
      <c r="E44651">
        <v>0</v>
      </c>
    </row>
    <row r="44652" spans="2:5" ht="13.5" customHeight="1">
      <c r="B44652" t="str">
        <f t="shared" si="697"/>
        <v>---0</v>
      </c>
      <c r="E44652">
        <v>0</v>
      </c>
    </row>
    <row r="44653" spans="2:5" ht="13.5" customHeight="1">
      <c r="B44653" t="str">
        <f t="shared" si="697"/>
        <v>---0</v>
      </c>
      <c r="E44653">
        <v>0</v>
      </c>
    </row>
    <row r="44654" spans="2:5" ht="13.5" customHeight="1">
      <c r="B44654" t="str">
        <f t="shared" si="697"/>
        <v>---0</v>
      </c>
      <c r="E44654">
        <v>0</v>
      </c>
    </row>
    <row r="44655" spans="2:5" ht="13.5" customHeight="1">
      <c r="B44655" t="str">
        <f t="shared" si="697"/>
        <v>---0</v>
      </c>
      <c r="E44655">
        <v>0</v>
      </c>
    </row>
    <row r="44656" spans="2:5" ht="13.5" customHeight="1">
      <c r="B44656" t="str">
        <f t="shared" si="697"/>
        <v>---0</v>
      </c>
      <c r="E44656">
        <v>0</v>
      </c>
    </row>
    <row r="44657" spans="2:5" ht="13.5" customHeight="1">
      <c r="B44657" t="str">
        <f t="shared" si="697"/>
        <v>---0</v>
      </c>
      <c r="E44657">
        <v>0</v>
      </c>
    </row>
    <row r="44658" spans="2:5" ht="13.5" customHeight="1">
      <c r="B44658" t="str">
        <f t="shared" si="697"/>
        <v>---0</v>
      </c>
      <c r="E44658">
        <v>0</v>
      </c>
    </row>
    <row r="44659" spans="2:5" ht="13.5" customHeight="1">
      <c r="B44659" t="str">
        <f t="shared" si="697"/>
        <v>---0</v>
      </c>
      <c r="E44659">
        <v>0</v>
      </c>
    </row>
    <row r="44660" spans="2:5" ht="13.5" customHeight="1">
      <c r="B44660" t="str">
        <f t="shared" si="697"/>
        <v>---0</v>
      </c>
      <c r="E44660">
        <v>0</v>
      </c>
    </row>
    <row r="44661" spans="2:5" ht="13.5" customHeight="1">
      <c r="B44661" t="str">
        <f t="shared" si="697"/>
        <v>---0</v>
      </c>
      <c r="E44661">
        <v>0</v>
      </c>
    </row>
    <row r="44662" spans="2:5" ht="13.5" customHeight="1">
      <c r="B44662" t="str">
        <f t="shared" si="697"/>
        <v>---0</v>
      </c>
      <c r="E44662">
        <v>0</v>
      </c>
    </row>
    <row r="44663" spans="2:5" ht="13.5" customHeight="1">
      <c r="B44663" t="str">
        <f t="shared" si="697"/>
        <v>---0</v>
      </c>
      <c r="E44663">
        <v>0</v>
      </c>
    </row>
    <row r="44664" spans="2:5" ht="13.5" customHeight="1">
      <c r="B44664" t="str">
        <f t="shared" si="697"/>
        <v>---0</v>
      </c>
      <c r="E44664">
        <v>0</v>
      </c>
    </row>
    <row r="44665" spans="2:5" ht="13.5" customHeight="1">
      <c r="B44665" t="str">
        <f t="shared" si="697"/>
        <v>---0</v>
      </c>
      <c r="E44665">
        <v>0</v>
      </c>
    </row>
    <row r="44666" spans="2:5" ht="13.5" customHeight="1">
      <c r="B44666" t="str">
        <f t="shared" si="697"/>
        <v>---0</v>
      </c>
      <c r="E44666">
        <v>0</v>
      </c>
    </row>
    <row r="44667" spans="2:5" ht="13.5" customHeight="1">
      <c r="B44667" t="str">
        <f t="shared" si="697"/>
        <v>---0</v>
      </c>
      <c r="E44667">
        <v>0</v>
      </c>
    </row>
    <row r="44668" spans="2:5" ht="13.5" customHeight="1">
      <c r="B44668" t="str">
        <f t="shared" si="697"/>
        <v>---0</v>
      </c>
      <c r="E44668">
        <v>0</v>
      </c>
    </row>
    <row r="44669" spans="2:5" ht="13.5" customHeight="1">
      <c r="B44669" t="str">
        <f t="shared" si="697"/>
        <v>---0</v>
      </c>
      <c r="E44669">
        <v>0</v>
      </c>
    </row>
    <row r="44670" spans="2:5" ht="13.5" customHeight="1">
      <c r="B44670" t="str">
        <f t="shared" si="697"/>
        <v>---0</v>
      </c>
      <c r="E44670">
        <v>0</v>
      </c>
    </row>
    <row r="44671" spans="2:5" ht="13.5" customHeight="1">
      <c r="B44671" t="str">
        <f t="shared" si="697"/>
        <v>---0</v>
      </c>
      <c r="E44671">
        <v>0</v>
      </c>
    </row>
    <row r="44672" spans="2:5" ht="13.5" customHeight="1">
      <c r="B44672" t="str">
        <f t="shared" si="697"/>
        <v>---0</v>
      </c>
      <c r="E44672">
        <v>0</v>
      </c>
    </row>
    <row r="44673" spans="2:5">
      <c r="B44673" t="str">
        <f t="shared" si="697"/>
        <v>---0</v>
      </c>
      <c r="E44673">
        <v>0</v>
      </c>
    </row>
    <row r="44674" spans="2:5" ht="13.5" customHeight="1">
      <c r="B44674" t="str">
        <f t="shared" si="697"/>
        <v>---0</v>
      </c>
      <c r="E44674">
        <v>0</v>
      </c>
    </row>
    <row r="44675" spans="2:5" ht="13.5" customHeight="1">
      <c r="B44675" t="str">
        <f t="shared" ref="B44675:B44738" si="698">A44675&amp;"---"&amp;E44675</f>
        <v>---0</v>
      </c>
      <c r="E44675">
        <v>0</v>
      </c>
    </row>
    <row r="44676" spans="2:5" ht="13.5" customHeight="1">
      <c r="B44676" t="str">
        <f t="shared" si="698"/>
        <v>---0</v>
      </c>
      <c r="E44676">
        <v>0</v>
      </c>
    </row>
    <row r="44677" spans="2:5" ht="13.5" customHeight="1">
      <c r="B44677" t="str">
        <f t="shared" si="698"/>
        <v>---0</v>
      </c>
      <c r="E44677">
        <v>0</v>
      </c>
    </row>
    <row r="44678" spans="2:5" ht="13.5" customHeight="1">
      <c r="B44678" t="str">
        <f t="shared" si="698"/>
        <v>---0</v>
      </c>
      <c r="E44678">
        <v>0</v>
      </c>
    </row>
    <row r="44679" spans="2:5" ht="13.5" customHeight="1">
      <c r="B44679" t="str">
        <f t="shared" si="698"/>
        <v>---0</v>
      </c>
      <c r="E44679">
        <v>0</v>
      </c>
    </row>
    <row r="44680" spans="2:5" ht="13.5" customHeight="1">
      <c r="B44680" t="str">
        <f t="shared" si="698"/>
        <v>---0</v>
      </c>
      <c r="E44680">
        <v>0</v>
      </c>
    </row>
    <row r="44681" spans="2:5" ht="13.5" customHeight="1">
      <c r="B44681" t="str">
        <f t="shared" si="698"/>
        <v>---0</v>
      </c>
      <c r="E44681">
        <v>0</v>
      </c>
    </row>
    <row r="44682" spans="2:5" ht="13.5" customHeight="1">
      <c r="B44682" t="str">
        <f t="shared" si="698"/>
        <v>---0</v>
      </c>
      <c r="E44682">
        <v>0</v>
      </c>
    </row>
    <row r="44683" spans="2:5" ht="13.5" customHeight="1">
      <c r="B44683" t="str">
        <f t="shared" si="698"/>
        <v>---0</v>
      </c>
      <c r="E44683">
        <v>0</v>
      </c>
    </row>
    <row r="44684" spans="2:5" ht="13.5" customHeight="1">
      <c r="B44684" t="str">
        <f t="shared" si="698"/>
        <v>---0</v>
      </c>
      <c r="E44684">
        <v>0</v>
      </c>
    </row>
    <row r="44685" spans="2:5" ht="13.5" customHeight="1">
      <c r="B44685" t="str">
        <f t="shared" si="698"/>
        <v>---0</v>
      </c>
      <c r="E44685">
        <v>0</v>
      </c>
    </row>
    <row r="44686" spans="2:5" ht="13.5" customHeight="1">
      <c r="B44686" t="str">
        <f t="shared" si="698"/>
        <v>---0</v>
      </c>
      <c r="E44686">
        <v>0</v>
      </c>
    </row>
    <row r="44687" spans="2:5" ht="13.5" customHeight="1">
      <c r="B44687" t="str">
        <f t="shared" si="698"/>
        <v>---0</v>
      </c>
      <c r="E44687">
        <v>0</v>
      </c>
    </row>
    <row r="44688" spans="2:5" ht="13.5" customHeight="1">
      <c r="B44688" t="str">
        <f t="shared" si="698"/>
        <v>---0</v>
      </c>
      <c r="E44688">
        <v>0</v>
      </c>
    </row>
    <row r="44689" spans="2:5" ht="13.5" customHeight="1">
      <c r="B44689" t="str">
        <f t="shared" si="698"/>
        <v>---0</v>
      </c>
      <c r="E44689">
        <v>0</v>
      </c>
    </row>
    <row r="44690" spans="2:5" ht="13.5" customHeight="1">
      <c r="B44690" t="str">
        <f t="shared" si="698"/>
        <v>---0</v>
      </c>
      <c r="E44690">
        <v>0</v>
      </c>
    </row>
    <row r="44691" spans="2:5" ht="13.5" customHeight="1">
      <c r="B44691" t="str">
        <f t="shared" si="698"/>
        <v>---0</v>
      </c>
      <c r="E44691">
        <v>0</v>
      </c>
    </row>
    <row r="44692" spans="2:5" ht="13.5" customHeight="1">
      <c r="B44692" t="str">
        <f t="shared" si="698"/>
        <v>---0</v>
      </c>
      <c r="E44692">
        <v>0</v>
      </c>
    </row>
    <row r="44693" spans="2:5" ht="13.5" customHeight="1">
      <c r="B44693" t="str">
        <f t="shared" si="698"/>
        <v>---0</v>
      </c>
      <c r="E44693">
        <v>0</v>
      </c>
    </row>
    <row r="44694" spans="2:5" ht="13.5" customHeight="1">
      <c r="B44694" t="str">
        <f t="shared" si="698"/>
        <v>---0</v>
      </c>
      <c r="E44694">
        <v>0</v>
      </c>
    </row>
    <row r="44695" spans="2:5" ht="13.5" customHeight="1">
      <c r="B44695" t="str">
        <f t="shared" si="698"/>
        <v>---0</v>
      </c>
      <c r="E44695">
        <v>0</v>
      </c>
    </row>
    <row r="44696" spans="2:5" ht="13.5" customHeight="1">
      <c r="B44696" t="str">
        <f t="shared" si="698"/>
        <v>---0</v>
      </c>
      <c r="E44696">
        <v>0</v>
      </c>
    </row>
    <row r="44697" spans="2:5" ht="13.5" customHeight="1">
      <c r="B44697" t="str">
        <f t="shared" si="698"/>
        <v>---0</v>
      </c>
      <c r="E44697">
        <v>0</v>
      </c>
    </row>
    <row r="44698" spans="2:5" ht="13.5" customHeight="1">
      <c r="B44698" t="str">
        <f t="shared" si="698"/>
        <v>---0</v>
      </c>
      <c r="E44698">
        <v>0</v>
      </c>
    </row>
    <row r="44699" spans="2:5" ht="13.5" customHeight="1">
      <c r="B44699" t="str">
        <f t="shared" si="698"/>
        <v>---0</v>
      </c>
      <c r="E44699">
        <v>0</v>
      </c>
    </row>
    <row r="44700" spans="2:5" ht="13.5" customHeight="1">
      <c r="B44700" t="str">
        <f t="shared" si="698"/>
        <v>---0</v>
      </c>
      <c r="E44700">
        <v>0</v>
      </c>
    </row>
    <row r="44701" spans="2:5" ht="13.5" customHeight="1">
      <c r="B44701" t="str">
        <f t="shared" si="698"/>
        <v>---0</v>
      </c>
      <c r="E44701">
        <v>0</v>
      </c>
    </row>
    <row r="44702" spans="2:5" ht="13.5" customHeight="1">
      <c r="B44702" t="str">
        <f t="shared" si="698"/>
        <v>---0</v>
      </c>
      <c r="E44702">
        <v>0</v>
      </c>
    </row>
    <row r="44703" spans="2:5" ht="13.5" customHeight="1">
      <c r="B44703" t="str">
        <f t="shared" si="698"/>
        <v>---0</v>
      </c>
      <c r="E44703">
        <v>0</v>
      </c>
    </row>
    <row r="44704" spans="2:5" ht="13.5" customHeight="1">
      <c r="B44704" t="str">
        <f t="shared" si="698"/>
        <v>---0</v>
      </c>
      <c r="E44704">
        <v>0</v>
      </c>
    </row>
    <row r="44705" spans="2:5" ht="13.5" customHeight="1">
      <c r="B44705" t="str">
        <f t="shared" si="698"/>
        <v>---0</v>
      </c>
      <c r="E44705">
        <v>0</v>
      </c>
    </row>
    <row r="44706" spans="2:5" ht="13.5" customHeight="1">
      <c r="B44706" t="str">
        <f t="shared" si="698"/>
        <v>---0</v>
      </c>
      <c r="E44706">
        <v>0</v>
      </c>
    </row>
    <row r="44707" spans="2:5" ht="13.5" customHeight="1">
      <c r="B44707" t="str">
        <f t="shared" si="698"/>
        <v>---0</v>
      </c>
      <c r="E44707">
        <v>0</v>
      </c>
    </row>
    <row r="44708" spans="2:5" ht="13.5" customHeight="1">
      <c r="B44708" t="str">
        <f t="shared" si="698"/>
        <v>---0</v>
      </c>
      <c r="E44708">
        <v>0</v>
      </c>
    </row>
    <row r="44709" spans="2:5" ht="13.5" customHeight="1">
      <c r="B44709" t="str">
        <f t="shared" si="698"/>
        <v>---0</v>
      </c>
      <c r="E44709">
        <v>0</v>
      </c>
    </row>
    <row r="44710" spans="2:5" ht="13.5" customHeight="1">
      <c r="B44710" t="str">
        <f t="shared" si="698"/>
        <v>---0</v>
      </c>
      <c r="E44710">
        <v>0</v>
      </c>
    </row>
    <row r="44711" spans="2:5" ht="13.5" customHeight="1">
      <c r="B44711" t="str">
        <f t="shared" si="698"/>
        <v>---0</v>
      </c>
      <c r="E44711">
        <v>0</v>
      </c>
    </row>
    <row r="44712" spans="2:5" ht="13.5" customHeight="1">
      <c r="B44712" t="str">
        <f t="shared" si="698"/>
        <v>---0</v>
      </c>
      <c r="E44712">
        <v>0</v>
      </c>
    </row>
    <row r="44713" spans="2:5" ht="13.5" customHeight="1">
      <c r="B44713" t="str">
        <f t="shared" si="698"/>
        <v>---0</v>
      </c>
      <c r="E44713">
        <v>0</v>
      </c>
    </row>
    <row r="44714" spans="2:5" ht="13.5" customHeight="1">
      <c r="B44714" t="str">
        <f t="shared" si="698"/>
        <v>---0</v>
      </c>
      <c r="E44714">
        <v>0</v>
      </c>
    </row>
    <row r="44715" spans="2:5" ht="13.5" customHeight="1">
      <c r="B44715" t="str">
        <f t="shared" si="698"/>
        <v>---0</v>
      </c>
      <c r="E44715">
        <v>0</v>
      </c>
    </row>
    <row r="44716" spans="2:5" ht="13.5" customHeight="1">
      <c r="B44716" t="str">
        <f t="shared" si="698"/>
        <v>---0</v>
      </c>
      <c r="E44716">
        <v>0</v>
      </c>
    </row>
    <row r="44717" spans="2:5" ht="13.5" customHeight="1">
      <c r="B44717" t="str">
        <f t="shared" si="698"/>
        <v>---0</v>
      </c>
      <c r="E44717">
        <v>0</v>
      </c>
    </row>
    <row r="44718" spans="2:5" ht="13.5" customHeight="1">
      <c r="B44718" t="str">
        <f t="shared" si="698"/>
        <v>---0</v>
      </c>
      <c r="E44718">
        <v>0</v>
      </c>
    </row>
    <row r="44719" spans="2:5" ht="13.5" customHeight="1">
      <c r="B44719" t="str">
        <f t="shared" si="698"/>
        <v>---0</v>
      </c>
      <c r="E44719">
        <v>0</v>
      </c>
    </row>
    <row r="44720" spans="2:5" ht="13.5" customHeight="1">
      <c r="B44720" t="str">
        <f t="shared" si="698"/>
        <v>---0</v>
      </c>
      <c r="E44720">
        <v>0</v>
      </c>
    </row>
    <row r="44721" spans="2:5" ht="13.5" customHeight="1">
      <c r="B44721" t="str">
        <f t="shared" si="698"/>
        <v>---0</v>
      </c>
      <c r="E44721">
        <v>0</v>
      </c>
    </row>
    <row r="44722" spans="2:5" ht="13.5" customHeight="1">
      <c r="B44722" t="str">
        <f t="shared" si="698"/>
        <v>---0</v>
      </c>
      <c r="E44722">
        <v>0</v>
      </c>
    </row>
    <row r="44723" spans="2:5" ht="13.5" customHeight="1">
      <c r="B44723" t="str">
        <f t="shared" si="698"/>
        <v>---0</v>
      </c>
      <c r="E44723">
        <v>0</v>
      </c>
    </row>
    <row r="44724" spans="2:5" ht="13.5" customHeight="1">
      <c r="B44724" t="str">
        <f t="shared" si="698"/>
        <v>---0</v>
      </c>
      <c r="E44724">
        <v>0</v>
      </c>
    </row>
    <row r="44725" spans="2:5" ht="13.5" customHeight="1">
      <c r="B44725" t="str">
        <f t="shared" si="698"/>
        <v>---0</v>
      </c>
      <c r="E44725">
        <v>0</v>
      </c>
    </row>
    <row r="44726" spans="2:5" ht="13.5" customHeight="1">
      <c r="B44726" t="str">
        <f t="shared" si="698"/>
        <v>---0</v>
      </c>
      <c r="E44726">
        <v>0</v>
      </c>
    </row>
    <row r="44727" spans="2:5" ht="13.5" customHeight="1">
      <c r="B44727" t="str">
        <f t="shared" si="698"/>
        <v>---0</v>
      </c>
      <c r="E44727">
        <v>0</v>
      </c>
    </row>
    <row r="44728" spans="2:5" ht="13.5" customHeight="1">
      <c r="B44728" t="str">
        <f t="shared" si="698"/>
        <v>---0</v>
      </c>
      <c r="E44728">
        <v>0</v>
      </c>
    </row>
    <row r="44729" spans="2:5" ht="13.5" customHeight="1">
      <c r="B44729" t="str">
        <f t="shared" si="698"/>
        <v>---0</v>
      </c>
      <c r="E44729">
        <v>0</v>
      </c>
    </row>
    <row r="44730" spans="2:5" ht="13.5" customHeight="1">
      <c r="B44730" t="str">
        <f t="shared" si="698"/>
        <v>---0</v>
      </c>
      <c r="E44730">
        <v>0</v>
      </c>
    </row>
    <row r="44731" spans="2:5" ht="13.5" customHeight="1">
      <c r="B44731" t="str">
        <f t="shared" si="698"/>
        <v>---0</v>
      </c>
      <c r="E44731">
        <v>0</v>
      </c>
    </row>
    <row r="44732" spans="2:5">
      <c r="B44732" t="str">
        <f t="shared" si="698"/>
        <v>---0</v>
      </c>
      <c r="E44732">
        <v>0</v>
      </c>
    </row>
    <row r="44733" spans="2:5">
      <c r="B44733" t="str">
        <f t="shared" si="698"/>
        <v>---0</v>
      </c>
      <c r="E44733">
        <v>0</v>
      </c>
    </row>
    <row r="44734" spans="2:5" ht="13.5" customHeight="1">
      <c r="B44734" t="str">
        <f t="shared" si="698"/>
        <v>---0</v>
      </c>
      <c r="E44734">
        <v>0</v>
      </c>
    </row>
    <row r="44735" spans="2:5" ht="13.5" customHeight="1">
      <c r="B44735" t="str">
        <f t="shared" si="698"/>
        <v>---0</v>
      </c>
      <c r="E44735">
        <v>0</v>
      </c>
    </row>
    <row r="44736" spans="2:5" ht="13.5" customHeight="1">
      <c r="B44736" t="str">
        <f t="shared" si="698"/>
        <v>---0</v>
      </c>
      <c r="E44736">
        <v>0</v>
      </c>
    </row>
    <row r="44737" spans="2:5" ht="13.5" customHeight="1">
      <c r="B44737" t="str">
        <f t="shared" si="698"/>
        <v>---0</v>
      </c>
      <c r="E44737">
        <v>0</v>
      </c>
    </row>
    <row r="44738" spans="2:5" ht="13.5" customHeight="1">
      <c r="B44738" t="str">
        <f t="shared" si="698"/>
        <v>---0</v>
      </c>
      <c r="E44738">
        <v>0</v>
      </c>
    </row>
    <row r="44739" spans="2:5" ht="13.5" customHeight="1">
      <c r="B44739" t="str">
        <f t="shared" ref="B44739:B44802" si="699">A44739&amp;"---"&amp;E44739</f>
        <v>---0</v>
      </c>
      <c r="E44739">
        <v>0</v>
      </c>
    </row>
    <row r="44740" spans="2:5" ht="13.5" customHeight="1">
      <c r="B44740" t="str">
        <f t="shared" si="699"/>
        <v>---0</v>
      </c>
      <c r="E44740">
        <v>0</v>
      </c>
    </row>
    <row r="44741" spans="2:5" ht="13.5" customHeight="1">
      <c r="B44741" t="str">
        <f t="shared" si="699"/>
        <v>---0</v>
      </c>
      <c r="E44741">
        <v>0</v>
      </c>
    </row>
    <row r="44742" spans="2:5" ht="13.5" customHeight="1">
      <c r="B44742" t="str">
        <f t="shared" si="699"/>
        <v>---0</v>
      </c>
      <c r="E44742">
        <v>0</v>
      </c>
    </row>
    <row r="44743" spans="2:5" ht="13.5" customHeight="1">
      <c r="B44743" t="str">
        <f t="shared" si="699"/>
        <v>---0</v>
      </c>
      <c r="E44743">
        <v>0</v>
      </c>
    </row>
    <row r="44744" spans="2:5" ht="13.5" customHeight="1">
      <c r="B44744" t="str">
        <f t="shared" si="699"/>
        <v>---0</v>
      </c>
      <c r="E44744">
        <v>0</v>
      </c>
    </row>
    <row r="44745" spans="2:5" ht="13.5" customHeight="1">
      <c r="B44745" t="str">
        <f t="shared" si="699"/>
        <v>---0</v>
      </c>
      <c r="E44745">
        <v>0</v>
      </c>
    </row>
    <row r="44746" spans="2:5" ht="13.5" customHeight="1">
      <c r="B44746" t="str">
        <f t="shared" si="699"/>
        <v>---0</v>
      </c>
      <c r="E44746">
        <v>0</v>
      </c>
    </row>
    <row r="44747" spans="2:5" ht="13.5" customHeight="1">
      <c r="B44747" t="str">
        <f t="shared" si="699"/>
        <v>---0</v>
      </c>
      <c r="E44747">
        <v>0</v>
      </c>
    </row>
    <row r="44748" spans="2:5" ht="13.5" customHeight="1">
      <c r="B44748" t="str">
        <f t="shared" si="699"/>
        <v>---0</v>
      </c>
      <c r="E44748">
        <v>0</v>
      </c>
    </row>
    <row r="44749" spans="2:5" ht="13.5" customHeight="1">
      <c r="B44749" t="str">
        <f t="shared" si="699"/>
        <v>---0</v>
      </c>
      <c r="E44749">
        <v>0</v>
      </c>
    </row>
    <row r="44750" spans="2:5" ht="13.5" customHeight="1">
      <c r="B44750" t="str">
        <f t="shared" si="699"/>
        <v>---0</v>
      </c>
      <c r="E44750">
        <v>0</v>
      </c>
    </row>
    <row r="44751" spans="2:5" ht="13.5" customHeight="1">
      <c r="B44751" t="str">
        <f t="shared" si="699"/>
        <v>---0</v>
      </c>
      <c r="E44751">
        <v>0</v>
      </c>
    </row>
    <row r="44752" spans="2:5" ht="13.5" customHeight="1">
      <c r="B44752" t="str">
        <f t="shared" si="699"/>
        <v>---0</v>
      </c>
      <c r="E44752">
        <v>0</v>
      </c>
    </row>
    <row r="44753" spans="2:5" ht="13.5" customHeight="1">
      <c r="B44753" t="str">
        <f t="shared" si="699"/>
        <v>---0</v>
      </c>
      <c r="E44753">
        <v>0</v>
      </c>
    </row>
    <row r="44754" spans="2:5" ht="13.5" customHeight="1">
      <c r="B44754" t="str">
        <f t="shared" si="699"/>
        <v>---0</v>
      </c>
      <c r="E44754">
        <v>0</v>
      </c>
    </row>
    <row r="44755" spans="2:5" ht="13.5" customHeight="1">
      <c r="B44755" t="str">
        <f t="shared" si="699"/>
        <v>---0</v>
      </c>
      <c r="E44755">
        <v>0</v>
      </c>
    </row>
    <row r="44756" spans="2:5" ht="13.5" customHeight="1">
      <c r="B44756" t="str">
        <f t="shared" si="699"/>
        <v>---0</v>
      </c>
      <c r="E44756">
        <v>0</v>
      </c>
    </row>
    <row r="44757" spans="2:5" ht="13.5" customHeight="1">
      <c r="B44757" t="str">
        <f t="shared" si="699"/>
        <v>---0</v>
      </c>
      <c r="E44757">
        <v>0</v>
      </c>
    </row>
    <row r="44758" spans="2:5" ht="13.5" customHeight="1">
      <c r="B44758" t="str">
        <f t="shared" si="699"/>
        <v>---0</v>
      </c>
      <c r="E44758">
        <v>0</v>
      </c>
    </row>
    <row r="44759" spans="2:5" ht="13.5" customHeight="1">
      <c r="B44759" t="str">
        <f t="shared" si="699"/>
        <v>---0</v>
      </c>
      <c r="E44759">
        <v>0</v>
      </c>
    </row>
    <row r="44760" spans="2:5" ht="13.5" customHeight="1">
      <c r="B44760" t="str">
        <f t="shared" si="699"/>
        <v>---0</v>
      </c>
      <c r="E44760">
        <v>0</v>
      </c>
    </row>
    <row r="44761" spans="2:5" ht="13.5" customHeight="1">
      <c r="B44761" t="str">
        <f t="shared" si="699"/>
        <v>---0</v>
      </c>
      <c r="E44761">
        <v>0</v>
      </c>
    </row>
    <row r="44762" spans="2:5" ht="13.5" customHeight="1">
      <c r="B44762" t="str">
        <f t="shared" si="699"/>
        <v>---0</v>
      </c>
      <c r="E44762">
        <v>0</v>
      </c>
    </row>
    <row r="44763" spans="2:5" ht="13.5" customHeight="1">
      <c r="B44763" t="str">
        <f t="shared" si="699"/>
        <v>---0</v>
      </c>
      <c r="E44763">
        <v>0</v>
      </c>
    </row>
    <row r="44764" spans="2:5" ht="13.5" customHeight="1">
      <c r="B44764" t="str">
        <f t="shared" si="699"/>
        <v>---0</v>
      </c>
      <c r="E44764">
        <v>0</v>
      </c>
    </row>
    <row r="44765" spans="2:5" ht="13.5" customHeight="1">
      <c r="B44765" t="str">
        <f t="shared" si="699"/>
        <v>---0</v>
      </c>
      <c r="E44765">
        <v>0</v>
      </c>
    </row>
    <row r="44766" spans="2:5" ht="13.5" customHeight="1">
      <c r="B44766" t="str">
        <f t="shared" si="699"/>
        <v>---0</v>
      </c>
      <c r="E44766">
        <v>0</v>
      </c>
    </row>
    <row r="44767" spans="2:5" ht="13.5" customHeight="1">
      <c r="B44767" t="str">
        <f t="shared" si="699"/>
        <v>---0</v>
      </c>
      <c r="E44767">
        <v>0</v>
      </c>
    </row>
    <row r="44768" spans="2:5" ht="13.5" customHeight="1">
      <c r="B44768" t="str">
        <f t="shared" si="699"/>
        <v>---0</v>
      </c>
      <c r="E44768">
        <v>0</v>
      </c>
    </row>
    <row r="44769" spans="2:5" ht="13.5" customHeight="1">
      <c r="B44769" t="str">
        <f t="shared" si="699"/>
        <v>---0</v>
      </c>
      <c r="E44769">
        <v>0</v>
      </c>
    </row>
    <row r="44770" spans="2:5" ht="13.5" customHeight="1">
      <c r="B44770" t="str">
        <f t="shared" si="699"/>
        <v>---0</v>
      </c>
      <c r="E44770">
        <v>0</v>
      </c>
    </row>
    <row r="44771" spans="2:5" ht="13.5" customHeight="1">
      <c r="B44771" t="str">
        <f t="shared" si="699"/>
        <v>---0</v>
      </c>
      <c r="E44771">
        <v>0</v>
      </c>
    </row>
    <row r="44772" spans="2:5" ht="13.5" customHeight="1">
      <c r="B44772" t="str">
        <f t="shared" si="699"/>
        <v>---0</v>
      </c>
      <c r="E44772">
        <v>0</v>
      </c>
    </row>
    <row r="44773" spans="2:5" ht="13.5" customHeight="1">
      <c r="B44773" t="str">
        <f t="shared" si="699"/>
        <v>---0</v>
      </c>
      <c r="E44773">
        <v>0</v>
      </c>
    </row>
    <row r="44774" spans="2:5" ht="13.5" customHeight="1">
      <c r="B44774" t="str">
        <f t="shared" si="699"/>
        <v>---0</v>
      </c>
      <c r="E44774">
        <v>0</v>
      </c>
    </row>
    <row r="44775" spans="2:5" ht="13.5" customHeight="1">
      <c r="B44775" t="str">
        <f t="shared" si="699"/>
        <v>---0</v>
      </c>
      <c r="E44775">
        <v>0</v>
      </c>
    </row>
    <row r="44776" spans="2:5" ht="13.5" customHeight="1">
      <c r="B44776" t="str">
        <f t="shared" si="699"/>
        <v>---0</v>
      </c>
      <c r="E44776">
        <v>0</v>
      </c>
    </row>
    <row r="44777" spans="2:5" ht="13.5" customHeight="1">
      <c r="B44777" t="str">
        <f t="shared" si="699"/>
        <v>---0</v>
      </c>
      <c r="E44777">
        <v>0</v>
      </c>
    </row>
    <row r="44778" spans="2:5" ht="13.5" customHeight="1">
      <c r="B44778" t="str">
        <f t="shared" si="699"/>
        <v>---0</v>
      </c>
      <c r="E44778">
        <v>0</v>
      </c>
    </row>
    <row r="44779" spans="2:5" ht="13.5" customHeight="1">
      <c r="B44779" t="str">
        <f t="shared" si="699"/>
        <v>---0</v>
      </c>
      <c r="E44779">
        <v>0</v>
      </c>
    </row>
    <row r="44780" spans="2:5" ht="13.5" customHeight="1">
      <c r="B44780" t="str">
        <f t="shared" si="699"/>
        <v>---0</v>
      </c>
      <c r="E44780">
        <v>0</v>
      </c>
    </row>
    <row r="44781" spans="2:5" ht="13.5" customHeight="1">
      <c r="B44781" t="str">
        <f t="shared" si="699"/>
        <v>---0</v>
      </c>
      <c r="E44781">
        <v>0</v>
      </c>
    </row>
    <row r="44782" spans="2:5" ht="13.5" customHeight="1">
      <c r="B44782" t="str">
        <f t="shared" si="699"/>
        <v>---0</v>
      </c>
      <c r="E44782">
        <v>0</v>
      </c>
    </row>
    <row r="44783" spans="2:5" ht="13.5" customHeight="1">
      <c r="B44783" t="str">
        <f t="shared" si="699"/>
        <v>---0</v>
      </c>
      <c r="E44783">
        <v>0</v>
      </c>
    </row>
    <row r="44784" spans="2:5" ht="13.5" customHeight="1">
      <c r="B44784" t="str">
        <f t="shared" si="699"/>
        <v>---0</v>
      </c>
      <c r="E44784">
        <v>0</v>
      </c>
    </row>
    <row r="44785" spans="2:5" ht="13.5" customHeight="1">
      <c r="B44785" t="str">
        <f t="shared" si="699"/>
        <v>---0</v>
      </c>
      <c r="E44785">
        <v>0</v>
      </c>
    </row>
    <row r="44786" spans="2:5" ht="13.5" customHeight="1">
      <c r="B44786" t="str">
        <f t="shared" si="699"/>
        <v>---0</v>
      </c>
      <c r="E44786">
        <v>0</v>
      </c>
    </row>
    <row r="44787" spans="2:5" ht="13.5" customHeight="1">
      <c r="B44787" t="str">
        <f t="shared" si="699"/>
        <v>---0</v>
      </c>
      <c r="E44787">
        <v>0</v>
      </c>
    </row>
    <row r="44788" spans="2:5" ht="13.5" customHeight="1">
      <c r="B44788" t="str">
        <f t="shared" si="699"/>
        <v>---0</v>
      </c>
      <c r="E44788">
        <v>0</v>
      </c>
    </row>
    <row r="44789" spans="2:5" ht="13.5" customHeight="1">
      <c r="B44789" t="str">
        <f t="shared" si="699"/>
        <v>---0</v>
      </c>
      <c r="E44789">
        <v>0</v>
      </c>
    </row>
    <row r="44790" spans="2:5" ht="13.5" customHeight="1">
      <c r="B44790" t="str">
        <f t="shared" si="699"/>
        <v>---0</v>
      </c>
      <c r="E44790">
        <v>0</v>
      </c>
    </row>
    <row r="44791" spans="2:5" ht="13.5" customHeight="1">
      <c r="B44791" t="str">
        <f t="shared" si="699"/>
        <v>---0</v>
      </c>
      <c r="E44791">
        <v>0</v>
      </c>
    </row>
    <row r="44792" spans="2:5" ht="13.5" customHeight="1">
      <c r="B44792" t="str">
        <f t="shared" si="699"/>
        <v>---0</v>
      </c>
      <c r="E44792">
        <v>0</v>
      </c>
    </row>
    <row r="44793" spans="2:5" ht="13.5" customHeight="1">
      <c r="B44793" t="str">
        <f t="shared" si="699"/>
        <v>---0</v>
      </c>
      <c r="E44793">
        <v>0</v>
      </c>
    </row>
    <row r="44794" spans="2:5" ht="13.5" customHeight="1">
      <c r="B44794" t="str">
        <f t="shared" si="699"/>
        <v>---0</v>
      </c>
      <c r="E44794">
        <v>0</v>
      </c>
    </row>
    <row r="44795" spans="2:5" ht="13.5" customHeight="1">
      <c r="B44795" t="str">
        <f t="shared" si="699"/>
        <v>---0</v>
      </c>
      <c r="E44795">
        <v>0</v>
      </c>
    </row>
    <row r="44796" spans="2:5" ht="13.5" customHeight="1">
      <c r="B44796" t="str">
        <f t="shared" si="699"/>
        <v>---0</v>
      </c>
      <c r="E44796">
        <v>0</v>
      </c>
    </row>
    <row r="44797" spans="2:5" ht="13.5" customHeight="1">
      <c r="B44797" t="str">
        <f t="shared" si="699"/>
        <v>---0</v>
      </c>
      <c r="E44797">
        <v>0</v>
      </c>
    </row>
    <row r="44798" spans="2:5" ht="13.5" customHeight="1">
      <c r="B44798" t="str">
        <f t="shared" si="699"/>
        <v>---0</v>
      </c>
      <c r="E44798">
        <v>0</v>
      </c>
    </row>
    <row r="44799" spans="2:5" ht="13.5" customHeight="1">
      <c r="B44799" t="str">
        <f t="shared" si="699"/>
        <v>---0</v>
      </c>
      <c r="E44799">
        <v>0</v>
      </c>
    </row>
    <row r="44800" spans="2:5" ht="13.5" customHeight="1">
      <c r="B44800" t="str">
        <f t="shared" si="699"/>
        <v>---0</v>
      </c>
      <c r="E44800">
        <v>0</v>
      </c>
    </row>
    <row r="44801" spans="2:5" ht="13.5" customHeight="1">
      <c r="B44801" t="str">
        <f t="shared" si="699"/>
        <v>---0</v>
      </c>
      <c r="E44801">
        <v>0</v>
      </c>
    </row>
    <row r="44802" spans="2:5" ht="13.5" customHeight="1">
      <c r="B44802" t="str">
        <f t="shared" si="699"/>
        <v>---0</v>
      </c>
      <c r="E44802">
        <v>0</v>
      </c>
    </row>
    <row r="44803" spans="2:5" ht="13.5" customHeight="1">
      <c r="B44803" t="str">
        <f t="shared" ref="B44803:B44866" si="700">A44803&amp;"---"&amp;E44803</f>
        <v>---0</v>
      </c>
      <c r="E44803">
        <v>0</v>
      </c>
    </row>
    <row r="44804" spans="2:5" ht="13.5" customHeight="1">
      <c r="B44804" t="str">
        <f t="shared" si="700"/>
        <v>---0</v>
      </c>
      <c r="E44804">
        <v>0</v>
      </c>
    </row>
    <row r="44805" spans="2:5" ht="13.5" customHeight="1">
      <c r="B44805" t="str">
        <f t="shared" si="700"/>
        <v>---0</v>
      </c>
      <c r="E44805">
        <v>0</v>
      </c>
    </row>
    <row r="44806" spans="2:5" ht="13.5" customHeight="1">
      <c r="B44806" t="str">
        <f t="shared" si="700"/>
        <v>---0</v>
      </c>
      <c r="E44806">
        <v>0</v>
      </c>
    </row>
    <row r="44807" spans="2:5" ht="13.5" customHeight="1">
      <c r="B44807" t="str">
        <f t="shared" si="700"/>
        <v>---0</v>
      </c>
      <c r="E44807">
        <v>0</v>
      </c>
    </row>
    <row r="44808" spans="2:5" ht="13.5" customHeight="1">
      <c r="B44808" t="str">
        <f t="shared" si="700"/>
        <v>---0</v>
      </c>
      <c r="E44808">
        <v>0</v>
      </c>
    </row>
    <row r="44809" spans="2:5" ht="13.5" customHeight="1">
      <c r="B44809" t="str">
        <f t="shared" si="700"/>
        <v>---0</v>
      </c>
      <c r="E44809">
        <v>0</v>
      </c>
    </row>
    <row r="44810" spans="2:5" ht="13.5" customHeight="1">
      <c r="B44810" t="str">
        <f t="shared" si="700"/>
        <v>---0</v>
      </c>
      <c r="E44810">
        <v>0</v>
      </c>
    </row>
    <row r="44811" spans="2:5" ht="13.5" customHeight="1">
      <c r="B44811" t="str">
        <f t="shared" si="700"/>
        <v>---0</v>
      </c>
      <c r="E44811">
        <v>0</v>
      </c>
    </row>
    <row r="44812" spans="2:5" ht="13.5" customHeight="1">
      <c r="B44812" t="str">
        <f t="shared" si="700"/>
        <v>---0</v>
      </c>
      <c r="E44812">
        <v>0</v>
      </c>
    </row>
    <row r="44813" spans="2:5" ht="13.5" customHeight="1">
      <c r="B44813" t="str">
        <f t="shared" si="700"/>
        <v>---0</v>
      </c>
      <c r="E44813">
        <v>0</v>
      </c>
    </row>
    <row r="44814" spans="2:5" ht="13.5" customHeight="1">
      <c r="B44814" t="str">
        <f t="shared" si="700"/>
        <v>---0</v>
      </c>
      <c r="E44814">
        <v>0</v>
      </c>
    </row>
    <row r="44815" spans="2:5" ht="13.5" customHeight="1">
      <c r="B44815" t="str">
        <f t="shared" si="700"/>
        <v>---0</v>
      </c>
      <c r="E44815">
        <v>0</v>
      </c>
    </row>
    <row r="44816" spans="2:5" ht="13.5" customHeight="1">
      <c r="B44816" t="str">
        <f t="shared" si="700"/>
        <v>---0</v>
      </c>
      <c r="E44816">
        <v>0</v>
      </c>
    </row>
    <row r="44817" spans="2:5" ht="13.5" customHeight="1">
      <c r="B44817" t="str">
        <f t="shared" si="700"/>
        <v>---0</v>
      </c>
      <c r="E44817">
        <v>0</v>
      </c>
    </row>
    <row r="44818" spans="2:5" ht="13.5" customHeight="1">
      <c r="B44818" t="str">
        <f t="shared" si="700"/>
        <v>---0</v>
      </c>
      <c r="E44818">
        <v>0</v>
      </c>
    </row>
    <row r="44819" spans="2:5" ht="13.5" customHeight="1">
      <c r="B44819" t="str">
        <f t="shared" si="700"/>
        <v>---0</v>
      </c>
      <c r="E44819">
        <v>0</v>
      </c>
    </row>
    <row r="44820" spans="2:5" ht="13.5" customHeight="1">
      <c r="B44820" t="str">
        <f t="shared" si="700"/>
        <v>---0</v>
      </c>
      <c r="E44820">
        <v>0</v>
      </c>
    </row>
    <row r="44821" spans="2:5" ht="13.5" customHeight="1">
      <c r="B44821" t="str">
        <f t="shared" si="700"/>
        <v>---0</v>
      </c>
      <c r="E44821">
        <v>0</v>
      </c>
    </row>
    <row r="44822" spans="2:5" ht="13.5" customHeight="1">
      <c r="B44822" t="str">
        <f t="shared" si="700"/>
        <v>---0</v>
      </c>
      <c r="E44822">
        <v>0</v>
      </c>
    </row>
    <row r="44823" spans="2:5" ht="13.5" customHeight="1">
      <c r="B44823" t="str">
        <f t="shared" si="700"/>
        <v>---0</v>
      </c>
      <c r="E44823">
        <v>0</v>
      </c>
    </row>
    <row r="44824" spans="2:5" ht="13.5" customHeight="1">
      <c r="B44824" t="str">
        <f t="shared" si="700"/>
        <v>---0</v>
      </c>
      <c r="E44824">
        <v>0</v>
      </c>
    </row>
    <row r="44825" spans="2:5" ht="13.5" customHeight="1">
      <c r="B44825" t="str">
        <f t="shared" si="700"/>
        <v>---0</v>
      </c>
      <c r="E44825">
        <v>0</v>
      </c>
    </row>
    <row r="44826" spans="2:5" ht="13.5" customHeight="1">
      <c r="B44826" t="str">
        <f t="shared" si="700"/>
        <v>---0</v>
      </c>
      <c r="E44826">
        <v>0</v>
      </c>
    </row>
    <row r="44827" spans="2:5" ht="13.5" customHeight="1">
      <c r="B44827" t="str">
        <f t="shared" si="700"/>
        <v>---0</v>
      </c>
      <c r="E44827">
        <v>0</v>
      </c>
    </row>
    <row r="44828" spans="2:5" ht="13.5" customHeight="1">
      <c r="B44828" t="str">
        <f t="shared" si="700"/>
        <v>---0</v>
      </c>
      <c r="E44828">
        <v>0</v>
      </c>
    </row>
    <row r="44829" spans="2:5" ht="13.5" customHeight="1">
      <c r="B44829" t="str">
        <f t="shared" si="700"/>
        <v>---0</v>
      </c>
      <c r="E44829">
        <v>0</v>
      </c>
    </row>
    <row r="44830" spans="2:5" ht="13.5" customHeight="1">
      <c r="B44830" t="str">
        <f t="shared" si="700"/>
        <v>---0</v>
      </c>
      <c r="E44830">
        <v>0</v>
      </c>
    </row>
    <row r="44831" spans="2:5" ht="13.5" customHeight="1">
      <c r="B44831" t="str">
        <f t="shared" si="700"/>
        <v>---0</v>
      </c>
      <c r="E44831">
        <v>0</v>
      </c>
    </row>
    <row r="44832" spans="2:5" ht="13.5" customHeight="1">
      <c r="B44832" t="str">
        <f t="shared" si="700"/>
        <v>---0</v>
      </c>
      <c r="E44832">
        <v>0</v>
      </c>
    </row>
    <row r="44833" spans="2:5" ht="13.5" customHeight="1">
      <c r="B44833" t="str">
        <f t="shared" si="700"/>
        <v>---0</v>
      </c>
      <c r="E44833">
        <v>0</v>
      </c>
    </row>
    <row r="44834" spans="2:5" ht="13.5" customHeight="1">
      <c r="B44834" t="str">
        <f t="shared" si="700"/>
        <v>---0</v>
      </c>
      <c r="E44834">
        <v>0</v>
      </c>
    </row>
    <row r="44835" spans="2:5" ht="13.5" customHeight="1">
      <c r="B44835" t="str">
        <f t="shared" si="700"/>
        <v>---0</v>
      </c>
      <c r="E44835">
        <v>0</v>
      </c>
    </row>
    <row r="44836" spans="2:5" ht="13.5" customHeight="1">
      <c r="B44836" t="str">
        <f t="shared" si="700"/>
        <v>---0</v>
      </c>
      <c r="E44836">
        <v>0</v>
      </c>
    </row>
    <row r="44837" spans="2:5" ht="13.5" customHeight="1">
      <c r="B44837" t="str">
        <f t="shared" si="700"/>
        <v>---0</v>
      </c>
      <c r="E44837">
        <v>0</v>
      </c>
    </row>
    <row r="44838" spans="2:5" ht="13.5" customHeight="1">
      <c r="B44838" t="str">
        <f t="shared" si="700"/>
        <v>---0</v>
      </c>
      <c r="E44838">
        <v>0</v>
      </c>
    </row>
    <row r="44839" spans="2:5" ht="13.5" customHeight="1">
      <c r="B44839" t="str">
        <f t="shared" si="700"/>
        <v>---0</v>
      </c>
      <c r="E44839">
        <v>0</v>
      </c>
    </row>
    <row r="44840" spans="2:5" ht="13.5" customHeight="1">
      <c r="B44840" t="str">
        <f t="shared" si="700"/>
        <v>---0</v>
      </c>
      <c r="E44840">
        <v>0</v>
      </c>
    </row>
    <row r="44841" spans="2:5" ht="13.5" customHeight="1">
      <c r="B44841" t="str">
        <f t="shared" si="700"/>
        <v>---0</v>
      </c>
      <c r="E44841">
        <v>0</v>
      </c>
    </row>
    <row r="44842" spans="2:5" ht="13.5" customHeight="1">
      <c r="B44842" t="str">
        <f t="shared" si="700"/>
        <v>---0</v>
      </c>
      <c r="E44842">
        <v>0</v>
      </c>
    </row>
    <row r="44843" spans="2:5" ht="13.5" customHeight="1">
      <c r="B44843" t="str">
        <f t="shared" si="700"/>
        <v>---0</v>
      </c>
      <c r="E44843">
        <v>0</v>
      </c>
    </row>
    <row r="44844" spans="2:5" ht="13.5" customHeight="1">
      <c r="B44844" t="str">
        <f t="shared" si="700"/>
        <v>---0</v>
      </c>
      <c r="E44844">
        <v>0</v>
      </c>
    </row>
    <row r="44845" spans="2:5" ht="13.5" customHeight="1">
      <c r="B44845" t="str">
        <f t="shared" si="700"/>
        <v>---0</v>
      </c>
      <c r="E44845">
        <v>0</v>
      </c>
    </row>
    <row r="44846" spans="2:5" ht="13.5" customHeight="1">
      <c r="B44846" t="str">
        <f t="shared" si="700"/>
        <v>---0</v>
      </c>
      <c r="E44846">
        <v>0</v>
      </c>
    </row>
    <row r="44847" spans="2:5" ht="13.5" customHeight="1">
      <c r="B44847" t="str">
        <f t="shared" si="700"/>
        <v>---0</v>
      </c>
      <c r="E44847">
        <v>0</v>
      </c>
    </row>
    <row r="44848" spans="2:5" ht="13.5" customHeight="1">
      <c r="B44848" t="str">
        <f t="shared" si="700"/>
        <v>---0</v>
      </c>
      <c r="E44848">
        <v>0</v>
      </c>
    </row>
    <row r="44849" spans="2:5" ht="13.5" customHeight="1">
      <c r="B44849" t="str">
        <f t="shared" si="700"/>
        <v>---0</v>
      </c>
      <c r="E44849">
        <v>0</v>
      </c>
    </row>
    <row r="44850" spans="2:5" ht="13.5" customHeight="1">
      <c r="B44850" t="str">
        <f t="shared" si="700"/>
        <v>---0</v>
      </c>
      <c r="E44850">
        <v>0</v>
      </c>
    </row>
    <row r="44851" spans="2:5" ht="13.5" customHeight="1">
      <c r="B44851" t="str">
        <f t="shared" si="700"/>
        <v>---0</v>
      </c>
      <c r="E44851">
        <v>0</v>
      </c>
    </row>
    <row r="44852" spans="2:5" ht="13.5" customHeight="1">
      <c r="B44852" t="str">
        <f t="shared" si="700"/>
        <v>---0</v>
      </c>
      <c r="E44852">
        <v>0</v>
      </c>
    </row>
    <row r="44853" spans="2:5" ht="13.5" customHeight="1">
      <c r="B44853" t="str">
        <f t="shared" si="700"/>
        <v>---0</v>
      </c>
      <c r="E44853">
        <v>0</v>
      </c>
    </row>
    <row r="44854" spans="2:5" ht="13.5" customHeight="1">
      <c r="B44854" t="str">
        <f t="shared" si="700"/>
        <v>---0</v>
      </c>
      <c r="E44854">
        <v>0</v>
      </c>
    </row>
    <row r="44855" spans="2:5" ht="13.5" customHeight="1">
      <c r="B44855" t="str">
        <f t="shared" si="700"/>
        <v>---0</v>
      </c>
      <c r="E44855">
        <v>0</v>
      </c>
    </row>
    <row r="44856" spans="2:5" ht="13.5" customHeight="1">
      <c r="B44856" t="str">
        <f t="shared" si="700"/>
        <v>---0</v>
      </c>
      <c r="E44856">
        <v>0</v>
      </c>
    </row>
    <row r="44857" spans="2:5" ht="13.5" customHeight="1">
      <c r="B44857" t="str">
        <f t="shared" si="700"/>
        <v>---0</v>
      </c>
      <c r="E44857">
        <v>0</v>
      </c>
    </row>
    <row r="44858" spans="2:5" ht="13.5" customHeight="1">
      <c r="B44858" t="str">
        <f t="shared" si="700"/>
        <v>---0</v>
      </c>
      <c r="E44858">
        <v>0</v>
      </c>
    </row>
    <row r="44859" spans="2:5" ht="13.5" customHeight="1">
      <c r="B44859" t="str">
        <f t="shared" si="700"/>
        <v>---0</v>
      </c>
      <c r="E44859">
        <v>0</v>
      </c>
    </row>
    <row r="44860" spans="2:5" ht="13.5" customHeight="1">
      <c r="B44860" t="str">
        <f t="shared" si="700"/>
        <v>---0</v>
      </c>
      <c r="E44860">
        <v>0</v>
      </c>
    </row>
    <row r="44861" spans="2:5" ht="13.5" customHeight="1">
      <c r="B44861" t="str">
        <f t="shared" si="700"/>
        <v>---0</v>
      </c>
      <c r="E44861">
        <v>0</v>
      </c>
    </row>
    <row r="44862" spans="2:5" ht="13.5" customHeight="1">
      <c r="B44862" t="str">
        <f t="shared" si="700"/>
        <v>---0</v>
      </c>
      <c r="E44862">
        <v>0</v>
      </c>
    </row>
    <row r="44863" spans="2:5" ht="13.5" customHeight="1">
      <c r="B44863" t="str">
        <f t="shared" si="700"/>
        <v>---0</v>
      </c>
      <c r="E44863">
        <v>0</v>
      </c>
    </row>
    <row r="44864" spans="2:5" ht="13.5" customHeight="1">
      <c r="B44864" t="str">
        <f t="shared" si="700"/>
        <v>---0</v>
      </c>
      <c r="E44864">
        <v>0</v>
      </c>
    </row>
    <row r="44865" spans="2:5" ht="13.5" customHeight="1">
      <c r="B44865" t="str">
        <f t="shared" si="700"/>
        <v>---0</v>
      </c>
      <c r="E44865">
        <v>0</v>
      </c>
    </row>
    <row r="44866" spans="2:5" ht="13.5" customHeight="1">
      <c r="B44866" t="str">
        <f t="shared" si="700"/>
        <v>---0</v>
      </c>
      <c r="E44866">
        <v>0</v>
      </c>
    </row>
    <row r="44867" spans="2:5" ht="13.5" customHeight="1">
      <c r="B44867" t="str">
        <f t="shared" ref="B44867:B44930" si="701">A44867&amp;"---"&amp;E44867</f>
        <v>---0</v>
      </c>
      <c r="E44867">
        <v>0</v>
      </c>
    </row>
    <row r="44868" spans="2:5" ht="13.5" customHeight="1">
      <c r="B44868" t="str">
        <f t="shared" si="701"/>
        <v>---0</v>
      </c>
      <c r="E44868">
        <v>0</v>
      </c>
    </row>
    <row r="44869" spans="2:5" ht="13.5" customHeight="1">
      <c r="B44869" t="str">
        <f t="shared" si="701"/>
        <v>---0</v>
      </c>
      <c r="E44869">
        <v>0</v>
      </c>
    </row>
    <row r="44870" spans="2:5" ht="13.5" customHeight="1">
      <c r="B44870" t="str">
        <f t="shared" si="701"/>
        <v>---0</v>
      </c>
      <c r="E44870">
        <v>0</v>
      </c>
    </row>
    <row r="44871" spans="2:5" ht="13.5" customHeight="1">
      <c r="B44871" t="str">
        <f t="shared" si="701"/>
        <v>---0</v>
      </c>
      <c r="E44871">
        <v>0</v>
      </c>
    </row>
    <row r="44872" spans="2:5" ht="13.5" customHeight="1">
      <c r="B44872" t="str">
        <f t="shared" si="701"/>
        <v>---0</v>
      </c>
      <c r="E44872">
        <v>0</v>
      </c>
    </row>
    <row r="44873" spans="2:5" ht="13.5" customHeight="1">
      <c r="B44873" t="str">
        <f t="shared" si="701"/>
        <v>---0</v>
      </c>
      <c r="E44873">
        <v>0</v>
      </c>
    </row>
    <row r="44874" spans="2:5" ht="13.5" customHeight="1">
      <c r="B44874" t="str">
        <f t="shared" si="701"/>
        <v>---0</v>
      </c>
      <c r="E44874">
        <v>0</v>
      </c>
    </row>
    <row r="44875" spans="2:5" ht="13.5" customHeight="1">
      <c r="B44875" t="str">
        <f t="shared" si="701"/>
        <v>---0</v>
      </c>
      <c r="E44875">
        <v>0</v>
      </c>
    </row>
    <row r="44876" spans="2:5" ht="13.5" customHeight="1">
      <c r="B44876" t="str">
        <f t="shared" si="701"/>
        <v>---0</v>
      </c>
      <c r="E44876">
        <v>0</v>
      </c>
    </row>
    <row r="44877" spans="2:5" ht="13.5" customHeight="1">
      <c r="B44877" t="str">
        <f t="shared" si="701"/>
        <v>---0</v>
      </c>
      <c r="E44877">
        <v>0</v>
      </c>
    </row>
    <row r="44878" spans="2:5" ht="13.5" customHeight="1">
      <c r="B44878" t="str">
        <f t="shared" si="701"/>
        <v>---0</v>
      </c>
      <c r="E44878">
        <v>0</v>
      </c>
    </row>
    <row r="44879" spans="2:5" ht="13.5" customHeight="1">
      <c r="B44879" t="str">
        <f t="shared" si="701"/>
        <v>---0</v>
      </c>
      <c r="E44879">
        <v>0</v>
      </c>
    </row>
    <row r="44880" spans="2:5" ht="13.5" customHeight="1">
      <c r="B44880" t="str">
        <f t="shared" si="701"/>
        <v>---0</v>
      </c>
      <c r="E44880">
        <v>0</v>
      </c>
    </row>
    <row r="44881" spans="2:5" ht="13.5" customHeight="1">
      <c r="B44881" t="str">
        <f t="shared" si="701"/>
        <v>---0</v>
      </c>
      <c r="E44881">
        <v>0</v>
      </c>
    </row>
    <row r="44882" spans="2:5" ht="13.5" customHeight="1">
      <c r="B44882" t="str">
        <f t="shared" si="701"/>
        <v>---0</v>
      </c>
      <c r="E44882">
        <v>0</v>
      </c>
    </row>
    <row r="44883" spans="2:5" ht="13.5" customHeight="1">
      <c r="B44883" t="str">
        <f t="shared" si="701"/>
        <v>---0</v>
      </c>
      <c r="E44883">
        <v>0</v>
      </c>
    </row>
    <row r="44884" spans="2:5" ht="13.5" customHeight="1">
      <c r="B44884" t="str">
        <f t="shared" si="701"/>
        <v>---0</v>
      </c>
      <c r="E44884">
        <v>0</v>
      </c>
    </row>
    <row r="44885" spans="2:5" ht="13.5" customHeight="1">
      <c r="B44885" t="str">
        <f t="shared" si="701"/>
        <v>---0</v>
      </c>
      <c r="E44885">
        <v>0</v>
      </c>
    </row>
    <row r="44886" spans="2:5" ht="13.5" customHeight="1">
      <c r="B44886" t="str">
        <f t="shared" si="701"/>
        <v>---0</v>
      </c>
      <c r="E44886">
        <v>0</v>
      </c>
    </row>
    <row r="44887" spans="2:5" ht="13.5" customHeight="1">
      <c r="B44887" t="str">
        <f t="shared" si="701"/>
        <v>---0</v>
      </c>
      <c r="E44887">
        <v>0</v>
      </c>
    </row>
    <row r="44888" spans="2:5" ht="13.5" customHeight="1">
      <c r="B44888" t="str">
        <f t="shared" si="701"/>
        <v>---0</v>
      </c>
      <c r="E44888">
        <v>0</v>
      </c>
    </row>
    <row r="44889" spans="2:5" ht="13.5" customHeight="1">
      <c r="B44889" t="str">
        <f t="shared" si="701"/>
        <v>---0</v>
      </c>
      <c r="E44889">
        <v>0</v>
      </c>
    </row>
    <row r="44890" spans="2:5" ht="13.5" customHeight="1">
      <c r="B44890" t="str">
        <f t="shared" si="701"/>
        <v>---0</v>
      </c>
      <c r="E44890">
        <v>0</v>
      </c>
    </row>
    <row r="44891" spans="2:5" ht="13.5" customHeight="1">
      <c r="B44891" t="str">
        <f t="shared" si="701"/>
        <v>---0</v>
      </c>
      <c r="E44891">
        <v>0</v>
      </c>
    </row>
    <row r="44892" spans="2:5" ht="13.5" customHeight="1">
      <c r="B44892" t="str">
        <f t="shared" si="701"/>
        <v>---0</v>
      </c>
      <c r="E44892">
        <v>0</v>
      </c>
    </row>
    <row r="44893" spans="2:5" ht="13.5" customHeight="1">
      <c r="B44893" t="str">
        <f t="shared" si="701"/>
        <v>---0</v>
      </c>
      <c r="E44893">
        <v>0</v>
      </c>
    </row>
    <row r="44894" spans="2:5" ht="13.5" customHeight="1">
      <c r="B44894" t="str">
        <f t="shared" si="701"/>
        <v>---0</v>
      </c>
      <c r="E44894">
        <v>0</v>
      </c>
    </row>
    <row r="44895" spans="2:5" ht="13.5" customHeight="1">
      <c r="B44895" t="str">
        <f t="shared" si="701"/>
        <v>---0</v>
      </c>
      <c r="E44895">
        <v>0</v>
      </c>
    </row>
    <row r="44896" spans="2:5" ht="13.5" customHeight="1">
      <c r="B44896" t="str">
        <f t="shared" si="701"/>
        <v>---0</v>
      </c>
      <c r="E44896">
        <v>0</v>
      </c>
    </row>
    <row r="44897" spans="2:5" ht="13.5" customHeight="1">
      <c r="B44897" t="str">
        <f t="shared" si="701"/>
        <v>---0</v>
      </c>
      <c r="E44897">
        <v>0</v>
      </c>
    </row>
    <row r="44898" spans="2:5" ht="13.5" customHeight="1">
      <c r="B44898" t="str">
        <f t="shared" si="701"/>
        <v>---0</v>
      </c>
      <c r="E44898">
        <v>0</v>
      </c>
    </row>
    <row r="44899" spans="2:5" ht="13.5" customHeight="1">
      <c r="B44899" t="str">
        <f t="shared" si="701"/>
        <v>---0</v>
      </c>
      <c r="E44899">
        <v>0</v>
      </c>
    </row>
    <row r="44900" spans="2:5" ht="13.5" customHeight="1">
      <c r="B44900" t="str">
        <f t="shared" si="701"/>
        <v>---0</v>
      </c>
      <c r="E44900">
        <v>0</v>
      </c>
    </row>
    <row r="44901" spans="2:5" ht="13.5" customHeight="1">
      <c r="B44901" t="str">
        <f t="shared" si="701"/>
        <v>---0</v>
      </c>
      <c r="E44901">
        <v>0</v>
      </c>
    </row>
    <row r="44902" spans="2:5" ht="13.5" customHeight="1">
      <c r="B44902" t="str">
        <f t="shared" si="701"/>
        <v>---0</v>
      </c>
      <c r="E44902">
        <v>0</v>
      </c>
    </row>
    <row r="44903" spans="2:5" ht="13.5" customHeight="1">
      <c r="B44903" t="str">
        <f t="shared" si="701"/>
        <v>---0</v>
      </c>
      <c r="E44903">
        <v>0</v>
      </c>
    </row>
    <row r="44904" spans="2:5" ht="13.5" customHeight="1">
      <c r="B44904" t="str">
        <f t="shared" si="701"/>
        <v>---0</v>
      </c>
      <c r="E44904">
        <v>0</v>
      </c>
    </row>
    <row r="44905" spans="2:5" ht="13.5" customHeight="1">
      <c r="B44905" t="str">
        <f t="shared" si="701"/>
        <v>---0</v>
      </c>
      <c r="E44905">
        <v>0</v>
      </c>
    </row>
    <row r="44906" spans="2:5" ht="13.5" customHeight="1">
      <c r="B44906" t="str">
        <f t="shared" si="701"/>
        <v>---0</v>
      </c>
      <c r="E44906">
        <v>0</v>
      </c>
    </row>
    <row r="44907" spans="2:5" ht="13.5" customHeight="1">
      <c r="B44907" t="str">
        <f t="shared" si="701"/>
        <v>---0</v>
      </c>
      <c r="E44907">
        <v>0</v>
      </c>
    </row>
    <row r="44908" spans="2:5" ht="13.5" customHeight="1">
      <c r="B44908" t="str">
        <f t="shared" si="701"/>
        <v>---0</v>
      </c>
      <c r="E44908">
        <v>0</v>
      </c>
    </row>
    <row r="44909" spans="2:5" ht="13.5" customHeight="1">
      <c r="B44909" t="str">
        <f t="shared" si="701"/>
        <v>---0</v>
      </c>
      <c r="E44909">
        <v>0</v>
      </c>
    </row>
    <row r="44910" spans="2:5" ht="13.5" customHeight="1">
      <c r="B44910" t="str">
        <f t="shared" si="701"/>
        <v>---0</v>
      </c>
      <c r="E44910">
        <v>0</v>
      </c>
    </row>
    <row r="44911" spans="2:5" ht="13.5" customHeight="1">
      <c r="B44911" t="str">
        <f t="shared" si="701"/>
        <v>---0</v>
      </c>
      <c r="E44911">
        <v>0</v>
      </c>
    </row>
    <row r="44912" spans="2:5" ht="13.5" customHeight="1">
      <c r="B44912" t="str">
        <f t="shared" si="701"/>
        <v>---0</v>
      </c>
      <c r="E44912">
        <v>0</v>
      </c>
    </row>
    <row r="44913" spans="2:5" ht="13.5" customHeight="1">
      <c r="B44913" t="str">
        <f t="shared" si="701"/>
        <v>---0</v>
      </c>
      <c r="E44913">
        <v>0</v>
      </c>
    </row>
    <row r="44914" spans="2:5" ht="13.5" customHeight="1">
      <c r="B44914" t="str">
        <f t="shared" si="701"/>
        <v>---0</v>
      </c>
      <c r="E44914">
        <v>0</v>
      </c>
    </row>
    <row r="44915" spans="2:5" ht="13.5" customHeight="1">
      <c r="B44915" t="str">
        <f t="shared" si="701"/>
        <v>---0</v>
      </c>
      <c r="E44915">
        <v>0</v>
      </c>
    </row>
    <row r="44916" spans="2:5" ht="13.5" customHeight="1">
      <c r="B44916" t="str">
        <f t="shared" si="701"/>
        <v>---0</v>
      </c>
      <c r="E44916">
        <v>0</v>
      </c>
    </row>
    <row r="44917" spans="2:5" ht="13.5" customHeight="1">
      <c r="B44917" t="str">
        <f t="shared" si="701"/>
        <v>---0</v>
      </c>
      <c r="E44917">
        <v>0</v>
      </c>
    </row>
    <row r="44918" spans="2:5" ht="13.5" customHeight="1">
      <c r="B44918" t="str">
        <f t="shared" si="701"/>
        <v>---0</v>
      </c>
      <c r="E44918">
        <v>0</v>
      </c>
    </row>
    <row r="44919" spans="2:5" ht="13.5" customHeight="1">
      <c r="B44919" t="str">
        <f t="shared" si="701"/>
        <v>---0</v>
      </c>
      <c r="E44919">
        <v>0</v>
      </c>
    </row>
    <row r="44920" spans="2:5" ht="13.5" customHeight="1">
      <c r="B44920" t="str">
        <f t="shared" si="701"/>
        <v>---0</v>
      </c>
      <c r="E44920">
        <v>0</v>
      </c>
    </row>
    <row r="44921" spans="2:5" ht="13.5" customHeight="1">
      <c r="B44921" t="str">
        <f t="shared" si="701"/>
        <v>---0</v>
      </c>
      <c r="E44921">
        <v>0</v>
      </c>
    </row>
    <row r="44922" spans="2:5" ht="13.5" customHeight="1">
      <c r="B44922" t="str">
        <f t="shared" si="701"/>
        <v>---0</v>
      </c>
      <c r="E44922">
        <v>0</v>
      </c>
    </row>
    <row r="44923" spans="2:5" ht="13.5" customHeight="1">
      <c r="B44923" t="str">
        <f t="shared" si="701"/>
        <v>---0</v>
      </c>
      <c r="E44923">
        <v>0</v>
      </c>
    </row>
    <row r="44924" spans="2:5" ht="13.5" customHeight="1">
      <c r="B44924" t="str">
        <f t="shared" si="701"/>
        <v>---0</v>
      </c>
      <c r="E44924">
        <v>0</v>
      </c>
    </row>
    <row r="44925" spans="2:5" ht="13.5" customHeight="1">
      <c r="B44925" t="str">
        <f t="shared" si="701"/>
        <v>---0</v>
      </c>
      <c r="E44925">
        <v>0</v>
      </c>
    </row>
    <row r="44926" spans="2:5" ht="13.5" customHeight="1">
      <c r="B44926" t="str">
        <f t="shared" si="701"/>
        <v>---0</v>
      </c>
      <c r="E44926">
        <v>0</v>
      </c>
    </row>
    <row r="44927" spans="2:5" ht="13.5" customHeight="1">
      <c r="B44927" t="str">
        <f t="shared" si="701"/>
        <v>---0</v>
      </c>
      <c r="E44927">
        <v>0</v>
      </c>
    </row>
    <row r="44928" spans="2:5" ht="13.5" customHeight="1">
      <c r="B44928" t="str">
        <f t="shared" si="701"/>
        <v>---0</v>
      </c>
      <c r="E44928">
        <v>0</v>
      </c>
    </row>
    <row r="44929" spans="2:5" ht="13.5" customHeight="1">
      <c r="B44929" t="str">
        <f t="shared" si="701"/>
        <v>---0</v>
      </c>
      <c r="E44929">
        <v>0</v>
      </c>
    </row>
    <row r="44930" spans="2:5" ht="13.5" customHeight="1">
      <c r="B44930" t="str">
        <f t="shared" si="701"/>
        <v>---0</v>
      </c>
      <c r="E44930">
        <v>0</v>
      </c>
    </row>
    <row r="44931" spans="2:5" ht="13.5" customHeight="1">
      <c r="B44931" t="str">
        <f t="shared" ref="B44931:B44994" si="702">A44931&amp;"---"&amp;E44931</f>
        <v>---0</v>
      </c>
      <c r="E44931">
        <v>0</v>
      </c>
    </row>
    <row r="44932" spans="2:5" ht="13.5" customHeight="1">
      <c r="B44932" t="str">
        <f t="shared" si="702"/>
        <v>---0</v>
      </c>
      <c r="E44932">
        <v>0</v>
      </c>
    </row>
    <row r="44933" spans="2:5" ht="13.5" customHeight="1">
      <c r="B44933" t="str">
        <f t="shared" si="702"/>
        <v>---0</v>
      </c>
      <c r="E44933">
        <v>0</v>
      </c>
    </row>
    <row r="44934" spans="2:5" ht="13.5" customHeight="1">
      <c r="B44934" t="str">
        <f t="shared" si="702"/>
        <v>---0</v>
      </c>
      <c r="E44934">
        <v>0</v>
      </c>
    </row>
    <row r="44935" spans="2:5" ht="13.5" customHeight="1">
      <c r="B44935" t="str">
        <f t="shared" si="702"/>
        <v>---0</v>
      </c>
      <c r="E44935">
        <v>0</v>
      </c>
    </row>
    <row r="44936" spans="2:5" ht="13.5" customHeight="1">
      <c r="B44936" t="str">
        <f t="shared" si="702"/>
        <v>---0</v>
      </c>
      <c r="E44936">
        <v>0</v>
      </c>
    </row>
    <row r="44937" spans="2:5" ht="13.5" customHeight="1">
      <c r="B44937" t="str">
        <f t="shared" si="702"/>
        <v>---0</v>
      </c>
      <c r="E44937">
        <v>0</v>
      </c>
    </row>
    <row r="44938" spans="2:5" ht="13.5" customHeight="1">
      <c r="B44938" t="str">
        <f t="shared" si="702"/>
        <v>---0</v>
      </c>
      <c r="E44938">
        <v>0</v>
      </c>
    </row>
    <row r="44939" spans="2:5" ht="13.5" customHeight="1">
      <c r="B44939" t="str">
        <f t="shared" si="702"/>
        <v>---0</v>
      </c>
      <c r="E44939">
        <v>0</v>
      </c>
    </row>
    <row r="44940" spans="2:5" ht="13.5" customHeight="1">
      <c r="B44940" t="str">
        <f t="shared" si="702"/>
        <v>---0</v>
      </c>
      <c r="E44940">
        <v>0</v>
      </c>
    </row>
    <row r="44941" spans="2:5" ht="13.5" customHeight="1">
      <c r="B44941" t="str">
        <f t="shared" si="702"/>
        <v>---0</v>
      </c>
      <c r="E44941">
        <v>0</v>
      </c>
    </row>
    <row r="44942" spans="2:5" ht="13.5" customHeight="1">
      <c r="B44942" t="str">
        <f t="shared" si="702"/>
        <v>---0</v>
      </c>
      <c r="E44942">
        <v>0</v>
      </c>
    </row>
    <row r="44943" spans="2:5" ht="13.5" customHeight="1">
      <c r="B44943" t="str">
        <f t="shared" si="702"/>
        <v>---0</v>
      </c>
      <c r="E44943">
        <v>0</v>
      </c>
    </row>
    <row r="44944" spans="2:5" ht="13.5" customHeight="1">
      <c r="B44944" t="str">
        <f t="shared" si="702"/>
        <v>---0</v>
      </c>
      <c r="E44944">
        <v>0</v>
      </c>
    </row>
    <row r="44945" spans="2:5" ht="13.5" customHeight="1">
      <c r="B44945" t="str">
        <f t="shared" si="702"/>
        <v>---0</v>
      </c>
      <c r="E44945">
        <v>0</v>
      </c>
    </row>
    <row r="44946" spans="2:5" ht="13.5" customHeight="1">
      <c r="B44946" t="str">
        <f t="shared" si="702"/>
        <v>---0</v>
      </c>
      <c r="E44946">
        <v>0</v>
      </c>
    </row>
    <row r="44947" spans="2:5" ht="13.5" customHeight="1">
      <c r="B44947" t="str">
        <f t="shared" si="702"/>
        <v>---0</v>
      </c>
      <c r="E44947">
        <v>0</v>
      </c>
    </row>
    <row r="44948" spans="2:5" ht="13.5" customHeight="1">
      <c r="B44948" t="str">
        <f t="shared" si="702"/>
        <v>---0</v>
      </c>
      <c r="E44948">
        <v>0</v>
      </c>
    </row>
    <row r="44949" spans="2:5" ht="13.5" customHeight="1">
      <c r="B44949" t="str">
        <f t="shared" si="702"/>
        <v>---0</v>
      </c>
      <c r="E44949">
        <v>0</v>
      </c>
    </row>
    <row r="44950" spans="2:5" ht="13.5" customHeight="1">
      <c r="B44950" t="str">
        <f t="shared" si="702"/>
        <v>---0</v>
      </c>
      <c r="E44950">
        <v>0</v>
      </c>
    </row>
    <row r="44951" spans="2:5" ht="13.5" customHeight="1">
      <c r="B44951" t="str">
        <f t="shared" si="702"/>
        <v>---0</v>
      </c>
      <c r="E44951">
        <v>0</v>
      </c>
    </row>
    <row r="44952" spans="2:5" ht="13.5" customHeight="1">
      <c r="B44952" t="str">
        <f t="shared" si="702"/>
        <v>---0</v>
      </c>
      <c r="E44952">
        <v>0</v>
      </c>
    </row>
    <row r="44953" spans="2:5" ht="13.5" customHeight="1">
      <c r="B44953" t="str">
        <f t="shared" si="702"/>
        <v>---0</v>
      </c>
      <c r="E44953">
        <v>0</v>
      </c>
    </row>
    <row r="44954" spans="2:5" ht="13.5" customHeight="1">
      <c r="B44954" t="str">
        <f t="shared" si="702"/>
        <v>---0</v>
      </c>
      <c r="E44954">
        <v>0</v>
      </c>
    </row>
    <row r="44955" spans="2:5" ht="13.5" customHeight="1">
      <c r="B44955" t="str">
        <f t="shared" si="702"/>
        <v>---0</v>
      </c>
      <c r="E44955">
        <v>0</v>
      </c>
    </row>
    <row r="44956" spans="2:5" ht="13.5" customHeight="1">
      <c r="B44956" t="str">
        <f t="shared" si="702"/>
        <v>---0</v>
      </c>
      <c r="E44956">
        <v>0</v>
      </c>
    </row>
    <row r="44957" spans="2:5" ht="13.5" customHeight="1">
      <c r="B44957" t="str">
        <f t="shared" si="702"/>
        <v>---0</v>
      </c>
      <c r="E44957">
        <v>0</v>
      </c>
    </row>
    <row r="44958" spans="2:5" ht="13.5" customHeight="1">
      <c r="B44958" t="str">
        <f t="shared" si="702"/>
        <v>---0</v>
      </c>
      <c r="E44958">
        <v>0</v>
      </c>
    </row>
    <row r="44959" spans="2:5" ht="13.5" customHeight="1">
      <c r="B44959" t="str">
        <f t="shared" si="702"/>
        <v>---0</v>
      </c>
      <c r="E44959">
        <v>0</v>
      </c>
    </row>
    <row r="44960" spans="2:5" ht="13.5" customHeight="1">
      <c r="B44960" t="str">
        <f t="shared" si="702"/>
        <v>---0</v>
      </c>
      <c r="E44960">
        <v>0</v>
      </c>
    </row>
    <row r="44961" spans="2:5" ht="13.5" customHeight="1">
      <c r="B44961" t="str">
        <f t="shared" si="702"/>
        <v>---0</v>
      </c>
      <c r="E44961">
        <v>0</v>
      </c>
    </row>
    <row r="44962" spans="2:5" ht="13.5" customHeight="1">
      <c r="B44962" t="str">
        <f t="shared" si="702"/>
        <v>---0</v>
      </c>
      <c r="E44962">
        <v>0</v>
      </c>
    </row>
    <row r="44963" spans="2:5" ht="13.5" customHeight="1">
      <c r="B44963" t="str">
        <f t="shared" si="702"/>
        <v>---0</v>
      </c>
      <c r="E44963">
        <v>0</v>
      </c>
    </row>
    <row r="44964" spans="2:5" ht="13.5" customHeight="1">
      <c r="B44964" t="str">
        <f t="shared" si="702"/>
        <v>---0</v>
      </c>
      <c r="E44964">
        <v>0</v>
      </c>
    </row>
    <row r="44965" spans="2:5" ht="13.5" customHeight="1">
      <c r="B44965" t="str">
        <f t="shared" si="702"/>
        <v>---0</v>
      </c>
      <c r="E44965">
        <v>0</v>
      </c>
    </row>
    <row r="44966" spans="2:5" ht="13.5" customHeight="1">
      <c r="B44966" t="str">
        <f t="shared" si="702"/>
        <v>---0</v>
      </c>
      <c r="E44966">
        <v>0</v>
      </c>
    </row>
    <row r="44967" spans="2:5" ht="13.5" customHeight="1">
      <c r="B44967" t="str">
        <f t="shared" si="702"/>
        <v>---0</v>
      </c>
      <c r="E44967">
        <v>0</v>
      </c>
    </row>
    <row r="44968" spans="2:5" ht="13.5" customHeight="1">
      <c r="B44968" t="str">
        <f t="shared" si="702"/>
        <v>---0</v>
      </c>
      <c r="E44968">
        <v>0</v>
      </c>
    </row>
    <row r="44969" spans="2:5" ht="13.5" customHeight="1">
      <c r="B44969" t="str">
        <f t="shared" si="702"/>
        <v>---0</v>
      </c>
      <c r="E44969">
        <v>0</v>
      </c>
    </row>
    <row r="44970" spans="2:5" ht="13.5" customHeight="1">
      <c r="B44970" t="str">
        <f t="shared" si="702"/>
        <v>---0</v>
      </c>
      <c r="E44970">
        <v>0</v>
      </c>
    </row>
    <row r="44971" spans="2:5" ht="13.5" customHeight="1">
      <c r="B44971" t="str">
        <f t="shared" si="702"/>
        <v>---0</v>
      </c>
      <c r="E44971">
        <v>0</v>
      </c>
    </row>
    <row r="44972" spans="2:5" ht="13.5" customHeight="1">
      <c r="B44972" t="str">
        <f t="shared" si="702"/>
        <v>---0</v>
      </c>
      <c r="E44972">
        <v>0</v>
      </c>
    </row>
    <row r="44973" spans="2:5" ht="13.5" customHeight="1">
      <c r="B44973" t="str">
        <f t="shared" si="702"/>
        <v>---0</v>
      </c>
      <c r="E44973">
        <v>0</v>
      </c>
    </row>
    <row r="44974" spans="2:5" ht="13.5" customHeight="1">
      <c r="B44974" t="str">
        <f t="shared" si="702"/>
        <v>---0</v>
      </c>
      <c r="E44974">
        <v>0</v>
      </c>
    </row>
    <row r="44975" spans="2:5" ht="13.5" customHeight="1">
      <c r="B44975" t="str">
        <f t="shared" si="702"/>
        <v>---0</v>
      </c>
      <c r="E44975">
        <v>0</v>
      </c>
    </row>
    <row r="44976" spans="2:5" ht="13.5" customHeight="1">
      <c r="B44976" t="str">
        <f t="shared" si="702"/>
        <v>---0</v>
      </c>
      <c r="E44976">
        <v>0</v>
      </c>
    </row>
    <row r="44977" spans="2:5" ht="13.5" customHeight="1">
      <c r="B44977" t="str">
        <f t="shared" si="702"/>
        <v>---0</v>
      </c>
      <c r="E44977">
        <v>0</v>
      </c>
    </row>
    <row r="44978" spans="2:5" ht="13.5" customHeight="1">
      <c r="B44978" t="str">
        <f t="shared" si="702"/>
        <v>---0</v>
      </c>
      <c r="E44978">
        <v>0</v>
      </c>
    </row>
    <row r="44979" spans="2:5" ht="13.5" customHeight="1">
      <c r="B44979" t="str">
        <f t="shared" si="702"/>
        <v>---0</v>
      </c>
      <c r="E44979">
        <v>0</v>
      </c>
    </row>
    <row r="44980" spans="2:5" ht="13.5" customHeight="1">
      <c r="B44980" t="str">
        <f t="shared" si="702"/>
        <v>---0</v>
      </c>
      <c r="E44980">
        <v>0</v>
      </c>
    </row>
    <row r="44981" spans="2:5" ht="13.5" customHeight="1">
      <c r="B44981" t="str">
        <f t="shared" si="702"/>
        <v>---0</v>
      </c>
      <c r="E44981">
        <v>0</v>
      </c>
    </row>
    <row r="44982" spans="2:5" ht="13.5" customHeight="1">
      <c r="B44982" t="str">
        <f t="shared" si="702"/>
        <v>---0</v>
      </c>
      <c r="E44982">
        <v>0</v>
      </c>
    </row>
    <row r="44983" spans="2:5" ht="13.5" customHeight="1">
      <c r="B44983" t="str">
        <f t="shared" si="702"/>
        <v>---0</v>
      </c>
      <c r="E44983">
        <v>0</v>
      </c>
    </row>
    <row r="44984" spans="2:5" ht="13.5" customHeight="1">
      <c r="B44984" t="str">
        <f t="shared" si="702"/>
        <v>---0</v>
      </c>
      <c r="E44984">
        <v>0</v>
      </c>
    </row>
    <row r="44985" spans="2:5" ht="13.5" customHeight="1">
      <c r="B44985" t="str">
        <f t="shared" si="702"/>
        <v>---0</v>
      </c>
      <c r="E44985">
        <v>0</v>
      </c>
    </row>
    <row r="44986" spans="2:5" ht="13.5" customHeight="1">
      <c r="B44986" t="str">
        <f t="shared" si="702"/>
        <v>---0</v>
      </c>
      <c r="E44986">
        <v>0</v>
      </c>
    </row>
    <row r="44987" spans="2:5" ht="13.5" customHeight="1">
      <c r="B44987" t="str">
        <f t="shared" si="702"/>
        <v>---0</v>
      </c>
      <c r="E44987">
        <v>0</v>
      </c>
    </row>
    <row r="44988" spans="2:5" ht="13.5" customHeight="1">
      <c r="B44988" t="str">
        <f t="shared" si="702"/>
        <v>---0</v>
      </c>
      <c r="E44988">
        <v>0</v>
      </c>
    </row>
    <row r="44989" spans="2:5" ht="13.5" customHeight="1">
      <c r="B44989" t="str">
        <f t="shared" si="702"/>
        <v>---0</v>
      </c>
      <c r="E44989">
        <v>0</v>
      </c>
    </row>
    <row r="44990" spans="2:5" ht="13.5" customHeight="1">
      <c r="B44990" t="str">
        <f t="shared" si="702"/>
        <v>---0</v>
      </c>
      <c r="E44990">
        <v>0</v>
      </c>
    </row>
    <row r="44991" spans="2:5" ht="13.5" customHeight="1">
      <c r="B44991" t="str">
        <f t="shared" si="702"/>
        <v>---0</v>
      </c>
      <c r="E44991">
        <v>0</v>
      </c>
    </row>
    <row r="44992" spans="2:5" ht="13.5" customHeight="1">
      <c r="B44992" t="str">
        <f t="shared" si="702"/>
        <v>---0</v>
      </c>
      <c r="E44992">
        <v>0</v>
      </c>
    </row>
    <row r="44993" spans="2:5" ht="13.5" customHeight="1">
      <c r="B44993" t="str">
        <f t="shared" si="702"/>
        <v>---0</v>
      </c>
      <c r="E44993">
        <v>0</v>
      </c>
    </row>
    <row r="44994" spans="2:5" ht="13.5" customHeight="1">
      <c r="B44994" t="str">
        <f t="shared" si="702"/>
        <v>---0</v>
      </c>
      <c r="E44994">
        <v>0</v>
      </c>
    </row>
    <row r="44995" spans="2:5" ht="13.5" customHeight="1">
      <c r="B44995" t="str">
        <f t="shared" ref="B44995:B45058" si="703">A44995&amp;"---"&amp;E44995</f>
        <v>---0</v>
      </c>
      <c r="E44995">
        <v>0</v>
      </c>
    </row>
    <row r="44996" spans="2:5" ht="13.5" customHeight="1">
      <c r="B44996" t="str">
        <f t="shared" si="703"/>
        <v>---0</v>
      </c>
      <c r="E44996">
        <v>0</v>
      </c>
    </row>
    <row r="44997" spans="2:5" ht="13.5" customHeight="1">
      <c r="B44997" t="str">
        <f t="shared" si="703"/>
        <v>---0</v>
      </c>
      <c r="E44997">
        <v>0</v>
      </c>
    </row>
    <row r="44998" spans="2:5" ht="13.5" customHeight="1">
      <c r="B44998" t="str">
        <f t="shared" si="703"/>
        <v>---0</v>
      </c>
      <c r="E44998">
        <v>0</v>
      </c>
    </row>
    <row r="44999" spans="2:5" ht="13.5" customHeight="1">
      <c r="B44999" t="str">
        <f t="shared" si="703"/>
        <v>---0</v>
      </c>
      <c r="E44999">
        <v>0</v>
      </c>
    </row>
    <row r="45000" spans="2:5" ht="13.5" customHeight="1">
      <c r="B45000" t="str">
        <f t="shared" si="703"/>
        <v>---0</v>
      </c>
      <c r="E45000">
        <v>0</v>
      </c>
    </row>
    <row r="45001" spans="2:5" ht="13.5" customHeight="1">
      <c r="B45001" t="str">
        <f t="shared" si="703"/>
        <v>---0</v>
      </c>
      <c r="E45001">
        <v>0</v>
      </c>
    </row>
    <row r="45002" spans="2:5" ht="13.5" customHeight="1">
      <c r="B45002" t="str">
        <f t="shared" si="703"/>
        <v>---0</v>
      </c>
      <c r="E45002">
        <v>0</v>
      </c>
    </row>
    <row r="45003" spans="2:5" ht="13.5" customHeight="1">
      <c r="B45003" t="str">
        <f t="shared" si="703"/>
        <v>---0</v>
      </c>
      <c r="E45003">
        <v>0</v>
      </c>
    </row>
    <row r="45004" spans="2:5" ht="13.5" customHeight="1">
      <c r="B45004" t="str">
        <f t="shared" si="703"/>
        <v>---0</v>
      </c>
      <c r="E45004">
        <v>0</v>
      </c>
    </row>
    <row r="45005" spans="2:5" ht="13.5" customHeight="1">
      <c r="B45005" t="str">
        <f t="shared" si="703"/>
        <v>---0</v>
      </c>
      <c r="E45005">
        <v>0</v>
      </c>
    </row>
    <row r="45006" spans="2:5" ht="13.5" customHeight="1">
      <c r="B45006" t="str">
        <f t="shared" si="703"/>
        <v>---0</v>
      </c>
      <c r="E45006">
        <v>0</v>
      </c>
    </row>
    <row r="45007" spans="2:5" ht="13.5" customHeight="1">
      <c r="B45007" t="str">
        <f t="shared" si="703"/>
        <v>---0</v>
      </c>
      <c r="E45007">
        <v>0</v>
      </c>
    </row>
    <row r="45008" spans="2:5" ht="13.5" customHeight="1">
      <c r="B45008" t="str">
        <f t="shared" si="703"/>
        <v>---0</v>
      </c>
      <c r="E45008">
        <v>0</v>
      </c>
    </row>
    <row r="45009" spans="2:5" ht="13.5" customHeight="1">
      <c r="B45009" t="str">
        <f t="shared" si="703"/>
        <v>---0</v>
      </c>
      <c r="E45009">
        <v>0</v>
      </c>
    </row>
    <row r="45010" spans="2:5" ht="13.5" customHeight="1">
      <c r="B45010" t="str">
        <f t="shared" si="703"/>
        <v>---0</v>
      </c>
      <c r="E45010">
        <v>0</v>
      </c>
    </row>
    <row r="45011" spans="2:5" ht="13.5" customHeight="1">
      <c r="B45011" t="str">
        <f t="shared" si="703"/>
        <v>---0</v>
      </c>
      <c r="E45011">
        <v>0</v>
      </c>
    </row>
    <row r="45012" spans="2:5" ht="13.5" customHeight="1">
      <c r="B45012" t="str">
        <f t="shared" si="703"/>
        <v>---0</v>
      </c>
      <c r="E45012">
        <v>0</v>
      </c>
    </row>
    <row r="45013" spans="2:5" ht="13.5" customHeight="1">
      <c r="B45013" t="str">
        <f t="shared" si="703"/>
        <v>---0</v>
      </c>
      <c r="E45013">
        <v>0</v>
      </c>
    </row>
    <row r="45014" spans="2:5" ht="13.5" customHeight="1">
      <c r="B45014" t="str">
        <f t="shared" si="703"/>
        <v>---0</v>
      </c>
      <c r="E45014">
        <v>0</v>
      </c>
    </row>
    <row r="45015" spans="2:5" ht="13.5" customHeight="1">
      <c r="B45015" t="str">
        <f t="shared" si="703"/>
        <v>---0</v>
      </c>
      <c r="E45015">
        <v>0</v>
      </c>
    </row>
    <row r="45016" spans="2:5" ht="13.5" customHeight="1">
      <c r="B45016" t="str">
        <f t="shared" si="703"/>
        <v>---0</v>
      </c>
      <c r="E45016">
        <v>0</v>
      </c>
    </row>
    <row r="45017" spans="2:5" ht="13.5" customHeight="1">
      <c r="B45017" t="str">
        <f t="shared" si="703"/>
        <v>---0</v>
      </c>
      <c r="E45017">
        <v>0</v>
      </c>
    </row>
    <row r="45018" spans="2:5" ht="13.5" customHeight="1">
      <c r="B45018" t="str">
        <f t="shared" si="703"/>
        <v>---0</v>
      </c>
      <c r="E45018">
        <v>0</v>
      </c>
    </row>
    <row r="45019" spans="2:5" ht="13.5" customHeight="1">
      <c r="B45019" t="str">
        <f t="shared" si="703"/>
        <v>---0</v>
      </c>
      <c r="E45019">
        <v>0</v>
      </c>
    </row>
    <row r="45020" spans="2:5" ht="13.5" customHeight="1">
      <c r="B45020" t="str">
        <f t="shared" si="703"/>
        <v>---0</v>
      </c>
      <c r="E45020">
        <v>0</v>
      </c>
    </row>
    <row r="45021" spans="2:5" ht="13.5" customHeight="1">
      <c r="B45021" t="str">
        <f t="shared" si="703"/>
        <v>---0</v>
      </c>
      <c r="E45021">
        <v>0</v>
      </c>
    </row>
    <row r="45022" spans="2:5" ht="13.5" customHeight="1">
      <c r="B45022" t="str">
        <f t="shared" si="703"/>
        <v>---0</v>
      </c>
      <c r="E45022">
        <v>0</v>
      </c>
    </row>
    <row r="45023" spans="2:5" ht="13.5" customHeight="1">
      <c r="B45023" t="str">
        <f t="shared" si="703"/>
        <v>---0</v>
      </c>
      <c r="E45023">
        <v>0</v>
      </c>
    </row>
    <row r="45024" spans="2:5" ht="13.5" customHeight="1">
      <c r="B45024" t="str">
        <f t="shared" si="703"/>
        <v>---0</v>
      </c>
      <c r="E45024">
        <v>0</v>
      </c>
    </row>
    <row r="45025" spans="2:5" ht="13.5" customHeight="1">
      <c r="B45025" t="str">
        <f t="shared" si="703"/>
        <v>---0</v>
      </c>
      <c r="E45025">
        <v>0</v>
      </c>
    </row>
    <row r="45026" spans="2:5" ht="13.5" customHeight="1">
      <c r="B45026" t="str">
        <f t="shared" si="703"/>
        <v>---0</v>
      </c>
      <c r="E45026">
        <v>0</v>
      </c>
    </row>
    <row r="45027" spans="2:5" ht="13.5" customHeight="1">
      <c r="B45027" t="str">
        <f t="shared" si="703"/>
        <v>---0</v>
      </c>
      <c r="E45027">
        <v>0</v>
      </c>
    </row>
    <row r="45028" spans="2:5" ht="13.5" customHeight="1">
      <c r="B45028" t="str">
        <f t="shared" si="703"/>
        <v>---0</v>
      </c>
      <c r="E45028">
        <v>0</v>
      </c>
    </row>
    <row r="45029" spans="2:5" ht="13.5" customHeight="1">
      <c r="B45029" t="str">
        <f t="shared" si="703"/>
        <v>---0</v>
      </c>
      <c r="E45029">
        <v>0</v>
      </c>
    </row>
    <row r="45030" spans="2:5" ht="13.5" customHeight="1">
      <c r="B45030" t="str">
        <f t="shared" si="703"/>
        <v>---0</v>
      </c>
      <c r="E45030">
        <v>0</v>
      </c>
    </row>
    <row r="45031" spans="2:5" ht="13.5" customHeight="1">
      <c r="B45031" t="str">
        <f t="shared" si="703"/>
        <v>---0</v>
      </c>
      <c r="E45031">
        <v>0</v>
      </c>
    </row>
    <row r="45032" spans="2:5" ht="13.5" customHeight="1">
      <c r="B45032" t="str">
        <f t="shared" si="703"/>
        <v>---0</v>
      </c>
      <c r="E45032">
        <v>0</v>
      </c>
    </row>
    <row r="45033" spans="2:5" ht="13.5" customHeight="1">
      <c r="B45033" t="str">
        <f t="shared" si="703"/>
        <v>---0</v>
      </c>
      <c r="E45033">
        <v>0</v>
      </c>
    </row>
    <row r="45034" spans="2:5" ht="13.5" customHeight="1">
      <c r="B45034" t="str">
        <f t="shared" si="703"/>
        <v>---0</v>
      </c>
      <c r="E45034">
        <v>0</v>
      </c>
    </row>
    <row r="45035" spans="2:5" ht="13.5" customHeight="1">
      <c r="B45035" t="str">
        <f t="shared" si="703"/>
        <v>---0</v>
      </c>
      <c r="E45035">
        <v>0</v>
      </c>
    </row>
    <row r="45036" spans="2:5" ht="13.5" customHeight="1">
      <c r="B45036" t="str">
        <f t="shared" si="703"/>
        <v>---0</v>
      </c>
      <c r="E45036">
        <v>0</v>
      </c>
    </row>
    <row r="45037" spans="2:5" ht="13.5" customHeight="1">
      <c r="B45037" t="str">
        <f t="shared" si="703"/>
        <v>---0</v>
      </c>
      <c r="E45037">
        <v>0</v>
      </c>
    </row>
    <row r="45038" spans="2:5" ht="13.5" customHeight="1">
      <c r="B45038" t="str">
        <f t="shared" si="703"/>
        <v>---0</v>
      </c>
      <c r="E45038">
        <v>0</v>
      </c>
    </row>
    <row r="45039" spans="2:5" ht="13.5" customHeight="1">
      <c r="B45039" t="str">
        <f t="shared" si="703"/>
        <v>---0</v>
      </c>
      <c r="E45039">
        <v>0</v>
      </c>
    </row>
    <row r="45040" spans="2:5" ht="13.5" customHeight="1">
      <c r="B45040" t="str">
        <f t="shared" si="703"/>
        <v>---0</v>
      </c>
      <c r="E45040">
        <v>0</v>
      </c>
    </row>
    <row r="45041" spans="2:5" ht="13.5" customHeight="1">
      <c r="B45041" t="str">
        <f t="shared" si="703"/>
        <v>---0</v>
      </c>
      <c r="E45041">
        <v>0</v>
      </c>
    </row>
    <row r="45042" spans="2:5" ht="13.5" customHeight="1">
      <c r="B45042" t="str">
        <f t="shared" si="703"/>
        <v>---0</v>
      </c>
      <c r="E45042">
        <v>0</v>
      </c>
    </row>
    <row r="45043" spans="2:5" ht="13.5" customHeight="1">
      <c r="B45043" t="str">
        <f t="shared" si="703"/>
        <v>---0</v>
      </c>
      <c r="E45043">
        <v>0</v>
      </c>
    </row>
    <row r="45044" spans="2:5" ht="13.5" customHeight="1">
      <c r="B45044" t="str">
        <f t="shared" si="703"/>
        <v>---0</v>
      </c>
      <c r="E45044">
        <v>0</v>
      </c>
    </row>
    <row r="45045" spans="2:5" ht="13.5" customHeight="1">
      <c r="B45045" t="str">
        <f t="shared" si="703"/>
        <v>---0</v>
      </c>
      <c r="E45045">
        <v>0</v>
      </c>
    </row>
    <row r="45046" spans="2:5" ht="13.5" customHeight="1">
      <c r="B45046" t="str">
        <f t="shared" si="703"/>
        <v>---0</v>
      </c>
      <c r="E45046">
        <v>0</v>
      </c>
    </row>
    <row r="45047" spans="2:5" ht="13.5" customHeight="1">
      <c r="B45047" t="str">
        <f t="shared" si="703"/>
        <v>---0</v>
      </c>
      <c r="E45047">
        <v>0</v>
      </c>
    </row>
    <row r="45048" spans="2:5" ht="13.5" customHeight="1">
      <c r="B45048" t="str">
        <f t="shared" si="703"/>
        <v>---0</v>
      </c>
      <c r="E45048">
        <v>0</v>
      </c>
    </row>
    <row r="45049" spans="2:5" ht="13.5" customHeight="1">
      <c r="B45049" t="str">
        <f t="shared" si="703"/>
        <v>---0</v>
      </c>
      <c r="E45049">
        <v>0</v>
      </c>
    </row>
    <row r="45050" spans="2:5" ht="13.5" customHeight="1">
      <c r="B45050" t="str">
        <f t="shared" si="703"/>
        <v>---0</v>
      </c>
      <c r="E45050">
        <v>0</v>
      </c>
    </row>
    <row r="45051" spans="2:5" ht="13.5" customHeight="1">
      <c r="B45051" t="str">
        <f t="shared" si="703"/>
        <v>---0</v>
      </c>
      <c r="E45051">
        <v>0</v>
      </c>
    </row>
    <row r="45052" spans="2:5" ht="13.5" customHeight="1">
      <c r="B45052" t="str">
        <f t="shared" si="703"/>
        <v>---0</v>
      </c>
      <c r="E45052">
        <v>0</v>
      </c>
    </row>
    <row r="45053" spans="2:5" ht="13.5" customHeight="1">
      <c r="B45053" t="str">
        <f t="shared" si="703"/>
        <v>---0</v>
      </c>
      <c r="E45053">
        <v>0</v>
      </c>
    </row>
    <row r="45054" spans="2:5" ht="13.5" customHeight="1">
      <c r="B45054" t="str">
        <f t="shared" si="703"/>
        <v>---0</v>
      </c>
      <c r="E45054">
        <v>0</v>
      </c>
    </row>
    <row r="45055" spans="2:5" ht="13.5" customHeight="1">
      <c r="B45055" t="str">
        <f t="shared" si="703"/>
        <v>---0</v>
      </c>
      <c r="E45055">
        <v>0</v>
      </c>
    </row>
    <row r="45056" spans="2:5" ht="13.5" customHeight="1">
      <c r="B45056" t="str">
        <f t="shared" si="703"/>
        <v>---0</v>
      </c>
      <c r="E45056">
        <v>0</v>
      </c>
    </row>
    <row r="45057" spans="2:5" ht="13.5" customHeight="1">
      <c r="B45057" t="str">
        <f t="shared" si="703"/>
        <v>---0</v>
      </c>
      <c r="E45057">
        <v>0</v>
      </c>
    </row>
    <row r="45058" spans="2:5" ht="13.5" customHeight="1">
      <c r="B45058" t="str">
        <f t="shared" si="703"/>
        <v>---0</v>
      </c>
      <c r="E45058">
        <v>0</v>
      </c>
    </row>
    <row r="45059" spans="2:5" ht="13.5" customHeight="1">
      <c r="B45059" t="str">
        <f t="shared" ref="B45059:B45122" si="704">A45059&amp;"---"&amp;E45059</f>
        <v>---0</v>
      </c>
      <c r="E45059">
        <v>0</v>
      </c>
    </row>
    <row r="45060" spans="2:5" ht="13.5" customHeight="1">
      <c r="B45060" t="str">
        <f t="shared" si="704"/>
        <v>---0</v>
      </c>
      <c r="E45060">
        <v>0</v>
      </c>
    </row>
    <row r="45061" spans="2:5" ht="13.5" customHeight="1">
      <c r="B45061" t="str">
        <f t="shared" si="704"/>
        <v>---0</v>
      </c>
      <c r="E45061">
        <v>0</v>
      </c>
    </row>
    <row r="45062" spans="2:5" ht="13.5" customHeight="1">
      <c r="B45062" t="str">
        <f t="shared" si="704"/>
        <v>---0</v>
      </c>
      <c r="E45062">
        <v>0</v>
      </c>
    </row>
    <row r="45063" spans="2:5" ht="13.5" customHeight="1">
      <c r="B45063" t="str">
        <f t="shared" si="704"/>
        <v>---0</v>
      </c>
      <c r="E45063">
        <v>0</v>
      </c>
    </row>
    <row r="45064" spans="2:5" ht="13.5" customHeight="1">
      <c r="B45064" t="str">
        <f t="shared" si="704"/>
        <v>---0</v>
      </c>
      <c r="E45064">
        <v>0</v>
      </c>
    </row>
    <row r="45065" spans="2:5" ht="13.5" customHeight="1">
      <c r="B45065" t="str">
        <f t="shared" si="704"/>
        <v>---0</v>
      </c>
      <c r="E45065">
        <v>0</v>
      </c>
    </row>
    <row r="45066" spans="2:5" ht="13.5" customHeight="1">
      <c r="B45066" t="str">
        <f t="shared" si="704"/>
        <v>---0</v>
      </c>
      <c r="E45066">
        <v>0</v>
      </c>
    </row>
    <row r="45067" spans="2:5" ht="13.5" customHeight="1">
      <c r="B45067" t="str">
        <f t="shared" si="704"/>
        <v>---0</v>
      </c>
      <c r="E45067">
        <v>0</v>
      </c>
    </row>
    <row r="45068" spans="2:5" ht="13.5" customHeight="1">
      <c r="B45068" t="str">
        <f t="shared" si="704"/>
        <v>---0</v>
      </c>
      <c r="E45068">
        <v>0</v>
      </c>
    </row>
    <row r="45069" spans="2:5" ht="13.5" customHeight="1">
      <c r="B45069" t="str">
        <f t="shared" si="704"/>
        <v>---0</v>
      </c>
      <c r="E45069">
        <v>0</v>
      </c>
    </row>
    <row r="45070" spans="2:5" ht="13.5" customHeight="1">
      <c r="B45070" t="str">
        <f t="shared" si="704"/>
        <v>---0</v>
      </c>
      <c r="E45070">
        <v>0</v>
      </c>
    </row>
    <row r="45071" spans="2:5" ht="13.5" customHeight="1">
      <c r="B45071" t="str">
        <f t="shared" si="704"/>
        <v>---0</v>
      </c>
      <c r="E45071">
        <v>0</v>
      </c>
    </row>
    <row r="45072" spans="2:5" ht="13.5" customHeight="1">
      <c r="B45072" t="str">
        <f t="shared" si="704"/>
        <v>---0</v>
      </c>
      <c r="E45072">
        <v>0</v>
      </c>
    </row>
    <row r="45073" spans="2:5" ht="13.5" customHeight="1">
      <c r="B45073" t="str">
        <f t="shared" si="704"/>
        <v>---0</v>
      </c>
      <c r="E45073">
        <v>0</v>
      </c>
    </row>
    <row r="45074" spans="2:5" ht="13.5" customHeight="1">
      <c r="B45074" t="str">
        <f t="shared" si="704"/>
        <v>---0</v>
      </c>
      <c r="E45074">
        <v>0</v>
      </c>
    </row>
    <row r="45075" spans="2:5" ht="13.5" customHeight="1">
      <c r="B45075" t="str">
        <f t="shared" si="704"/>
        <v>---0</v>
      </c>
      <c r="E45075">
        <v>0</v>
      </c>
    </row>
    <row r="45076" spans="2:5" ht="13.5" customHeight="1">
      <c r="B45076" t="str">
        <f t="shared" si="704"/>
        <v>---0</v>
      </c>
      <c r="E45076">
        <v>0</v>
      </c>
    </row>
    <row r="45077" spans="2:5" ht="13.5" customHeight="1">
      <c r="B45077" t="str">
        <f t="shared" si="704"/>
        <v>---0</v>
      </c>
      <c r="E45077">
        <v>0</v>
      </c>
    </row>
    <row r="45078" spans="2:5" ht="13.5" customHeight="1">
      <c r="B45078" t="str">
        <f t="shared" si="704"/>
        <v>---0</v>
      </c>
      <c r="E45078">
        <v>0</v>
      </c>
    </row>
    <row r="45079" spans="2:5" ht="13.5" customHeight="1">
      <c r="B45079" t="str">
        <f t="shared" si="704"/>
        <v>---0</v>
      </c>
      <c r="E45079">
        <v>0</v>
      </c>
    </row>
    <row r="45080" spans="2:5" ht="13.5" customHeight="1">
      <c r="B45080" t="str">
        <f t="shared" si="704"/>
        <v>---0</v>
      </c>
      <c r="E45080">
        <v>0</v>
      </c>
    </row>
    <row r="45081" spans="2:5" ht="13.5" customHeight="1">
      <c r="B45081" t="str">
        <f t="shared" si="704"/>
        <v>---0</v>
      </c>
      <c r="E45081">
        <v>0</v>
      </c>
    </row>
    <row r="45082" spans="2:5" ht="13.5" customHeight="1">
      <c r="B45082" t="str">
        <f t="shared" si="704"/>
        <v>---0</v>
      </c>
      <c r="E45082">
        <v>0</v>
      </c>
    </row>
    <row r="45083" spans="2:5" ht="13.5" customHeight="1">
      <c r="B45083" t="str">
        <f t="shared" si="704"/>
        <v>---0</v>
      </c>
      <c r="E45083">
        <v>0</v>
      </c>
    </row>
    <row r="45084" spans="2:5" ht="13.5" customHeight="1">
      <c r="B45084" t="str">
        <f t="shared" si="704"/>
        <v>---0</v>
      </c>
      <c r="E45084">
        <v>0</v>
      </c>
    </row>
    <row r="45085" spans="2:5" ht="13.5" customHeight="1">
      <c r="B45085" t="str">
        <f t="shared" si="704"/>
        <v>---0</v>
      </c>
      <c r="E45085">
        <v>0</v>
      </c>
    </row>
    <row r="45086" spans="2:5" ht="13.5" customHeight="1">
      <c r="B45086" t="str">
        <f t="shared" si="704"/>
        <v>---0</v>
      </c>
      <c r="E45086">
        <v>0</v>
      </c>
    </row>
    <row r="45087" spans="2:5" ht="13.5" customHeight="1">
      <c r="B45087" t="str">
        <f t="shared" si="704"/>
        <v>---0</v>
      </c>
      <c r="E45087">
        <v>0</v>
      </c>
    </row>
    <row r="45088" spans="2:5" ht="13.5" customHeight="1">
      <c r="B45088" t="str">
        <f t="shared" si="704"/>
        <v>---0</v>
      </c>
      <c r="E45088">
        <v>0</v>
      </c>
    </row>
    <row r="45089" spans="2:5" ht="13.5" customHeight="1">
      <c r="B45089" t="str">
        <f t="shared" si="704"/>
        <v>---0</v>
      </c>
      <c r="E45089">
        <v>0</v>
      </c>
    </row>
    <row r="45090" spans="2:5" ht="13.5" customHeight="1">
      <c r="B45090" t="str">
        <f t="shared" si="704"/>
        <v>---0</v>
      </c>
      <c r="E45090">
        <v>0</v>
      </c>
    </row>
    <row r="45091" spans="2:5" ht="13.5" customHeight="1">
      <c r="B45091" t="str">
        <f t="shared" si="704"/>
        <v>---0</v>
      </c>
      <c r="E45091">
        <v>0</v>
      </c>
    </row>
    <row r="45092" spans="2:5" ht="13.5" customHeight="1">
      <c r="B45092" t="str">
        <f t="shared" si="704"/>
        <v>---0</v>
      </c>
      <c r="E45092">
        <v>0</v>
      </c>
    </row>
    <row r="45093" spans="2:5" ht="13.5" customHeight="1">
      <c r="B45093" t="str">
        <f t="shared" si="704"/>
        <v>---0</v>
      </c>
      <c r="E45093">
        <v>0</v>
      </c>
    </row>
    <row r="45094" spans="2:5" ht="13.5" customHeight="1">
      <c r="B45094" t="str">
        <f t="shared" si="704"/>
        <v>---0</v>
      </c>
      <c r="E45094">
        <v>0</v>
      </c>
    </row>
    <row r="45095" spans="2:5" ht="13.5" customHeight="1">
      <c r="B45095" t="str">
        <f t="shared" si="704"/>
        <v>---0</v>
      </c>
      <c r="E45095">
        <v>0</v>
      </c>
    </row>
    <row r="45096" spans="2:5" ht="13.5" customHeight="1">
      <c r="B45096" t="str">
        <f t="shared" si="704"/>
        <v>---0</v>
      </c>
      <c r="E45096">
        <v>0</v>
      </c>
    </row>
    <row r="45097" spans="2:5" ht="13.5" customHeight="1">
      <c r="B45097" t="str">
        <f t="shared" si="704"/>
        <v>---0</v>
      </c>
      <c r="E45097">
        <v>0</v>
      </c>
    </row>
    <row r="45098" spans="2:5" ht="13.5" customHeight="1">
      <c r="B45098" t="str">
        <f t="shared" si="704"/>
        <v>---0</v>
      </c>
      <c r="E45098">
        <v>0</v>
      </c>
    </row>
    <row r="45099" spans="2:5" ht="13.5" customHeight="1">
      <c r="B45099" t="str">
        <f t="shared" si="704"/>
        <v>---0</v>
      </c>
      <c r="E45099">
        <v>0</v>
      </c>
    </row>
    <row r="45100" spans="2:5" ht="13.5" customHeight="1">
      <c r="B45100" t="str">
        <f t="shared" si="704"/>
        <v>---0</v>
      </c>
      <c r="E45100">
        <v>0</v>
      </c>
    </row>
    <row r="45101" spans="2:5" ht="13.5" customHeight="1">
      <c r="B45101" t="str">
        <f t="shared" si="704"/>
        <v>---0</v>
      </c>
      <c r="E45101">
        <v>0</v>
      </c>
    </row>
    <row r="45102" spans="2:5" ht="13.5" customHeight="1">
      <c r="B45102" t="str">
        <f t="shared" si="704"/>
        <v>---0</v>
      </c>
      <c r="E45102">
        <v>0</v>
      </c>
    </row>
    <row r="45103" spans="2:5" ht="13.5" customHeight="1">
      <c r="B45103" t="str">
        <f t="shared" si="704"/>
        <v>---0</v>
      </c>
      <c r="E45103">
        <v>0</v>
      </c>
    </row>
    <row r="45104" spans="2:5" ht="13.5" customHeight="1">
      <c r="B45104" t="str">
        <f t="shared" si="704"/>
        <v>---0</v>
      </c>
      <c r="E45104">
        <v>0</v>
      </c>
    </row>
    <row r="45105" spans="2:5" ht="13.5" customHeight="1">
      <c r="B45105" t="str">
        <f t="shared" si="704"/>
        <v>---0</v>
      </c>
      <c r="E45105">
        <v>0</v>
      </c>
    </row>
    <row r="45106" spans="2:5" ht="13.5" customHeight="1">
      <c r="B45106" t="str">
        <f t="shared" si="704"/>
        <v>---0</v>
      </c>
      <c r="E45106">
        <v>0</v>
      </c>
    </row>
    <row r="45107" spans="2:5" ht="13.5" customHeight="1">
      <c r="B45107" t="str">
        <f t="shared" si="704"/>
        <v>---0</v>
      </c>
      <c r="E45107">
        <v>0</v>
      </c>
    </row>
    <row r="45108" spans="2:5" ht="13.5" customHeight="1">
      <c r="B45108" t="str">
        <f t="shared" si="704"/>
        <v>---0</v>
      </c>
      <c r="E45108">
        <v>0</v>
      </c>
    </row>
    <row r="45109" spans="2:5" ht="13.5" customHeight="1">
      <c r="B45109" t="str">
        <f t="shared" si="704"/>
        <v>---0</v>
      </c>
      <c r="E45109">
        <v>0</v>
      </c>
    </row>
    <row r="45110" spans="2:5" ht="13.5" customHeight="1">
      <c r="B45110" t="str">
        <f t="shared" si="704"/>
        <v>---0</v>
      </c>
      <c r="E45110">
        <v>0</v>
      </c>
    </row>
    <row r="45111" spans="2:5" ht="13.5" customHeight="1">
      <c r="B45111" t="str">
        <f t="shared" si="704"/>
        <v>---0</v>
      </c>
      <c r="E45111">
        <v>0</v>
      </c>
    </row>
    <row r="45112" spans="2:5" ht="13.5" customHeight="1">
      <c r="B45112" t="str">
        <f t="shared" si="704"/>
        <v>---0</v>
      </c>
      <c r="E45112">
        <v>0</v>
      </c>
    </row>
    <row r="45113" spans="2:5" ht="13.5" customHeight="1">
      <c r="B45113" t="str">
        <f t="shared" si="704"/>
        <v>---0</v>
      </c>
      <c r="E45113">
        <v>0</v>
      </c>
    </row>
    <row r="45114" spans="2:5" ht="13.5" customHeight="1">
      <c r="B45114" t="str">
        <f t="shared" si="704"/>
        <v>---0</v>
      </c>
      <c r="E45114">
        <v>0</v>
      </c>
    </row>
    <row r="45115" spans="2:5" ht="13.5" customHeight="1">
      <c r="B45115" t="str">
        <f t="shared" si="704"/>
        <v>---0</v>
      </c>
      <c r="E45115">
        <v>0</v>
      </c>
    </row>
    <row r="45116" spans="2:5" ht="13.5" customHeight="1">
      <c r="B45116" t="str">
        <f t="shared" si="704"/>
        <v>---0</v>
      </c>
      <c r="E45116">
        <v>0</v>
      </c>
    </row>
    <row r="45117" spans="2:5" ht="13.5" customHeight="1">
      <c r="B45117" t="str">
        <f t="shared" si="704"/>
        <v>---0</v>
      </c>
      <c r="E45117">
        <v>0</v>
      </c>
    </row>
    <row r="45118" spans="2:5" ht="13.5" customHeight="1">
      <c r="B45118" t="str">
        <f t="shared" si="704"/>
        <v>---0</v>
      </c>
      <c r="E45118">
        <v>0</v>
      </c>
    </row>
    <row r="45119" spans="2:5" ht="13.5" customHeight="1">
      <c r="B45119" t="str">
        <f t="shared" si="704"/>
        <v>---0</v>
      </c>
      <c r="E45119">
        <v>0</v>
      </c>
    </row>
    <row r="45120" spans="2:5" ht="13.5" customHeight="1">
      <c r="B45120" t="str">
        <f t="shared" si="704"/>
        <v>---0</v>
      </c>
      <c r="E45120">
        <v>0</v>
      </c>
    </row>
    <row r="45121" spans="2:5" ht="13.5" customHeight="1">
      <c r="B45121" t="str">
        <f t="shared" si="704"/>
        <v>---0</v>
      </c>
      <c r="E45121">
        <v>0</v>
      </c>
    </row>
    <row r="45122" spans="2:5" ht="13.5" customHeight="1">
      <c r="B45122" t="str">
        <f t="shared" si="704"/>
        <v>---0</v>
      </c>
      <c r="E45122">
        <v>0</v>
      </c>
    </row>
    <row r="45123" spans="2:5" ht="13.5" customHeight="1">
      <c r="B45123" t="str">
        <f t="shared" ref="B45123:B45186" si="705">A45123&amp;"---"&amp;E45123</f>
        <v>---0</v>
      </c>
      <c r="E45123">
        <v>0</v>
      </c>
    </row>
    <row r="45124" spans="2:5" ht="13.5" customHeight="1">
      <c r="B45124" t="str">
        <f t="shared" si="705"/>
        <v>---0</v>
      </c>
      <c r="E45124">
        <v>0</v>
      </c>
    </row>
    <row r="45125" spans="2:5" ht="13.5" customHeight="1">
      <c r="B45125" t="str">
        <f t="shared" si="705"/>
        <v>---0</v>
      </c>
      <c r="E45125">
        <v>0</v>
      </c>
    </row>
    <row r="45126" spans="2:5" ht="13.5" customHeight="1">
      <c r="B45126" t="str">
        <f t="shared" si="705"/>
        <v>---0</v>
      </c>
      <c r="E45126">
        <v>0</v>
      </c>
    </row>
    <row r="45127" spans="2:5" ht="13.5" customHeight="1">
      <c r="B45127" t="str">
        <f t="shared" si="705"/>
        <v>---0</v>
      </c>
      <c r="E45127">
        <v>0</v>
      </c>
    </row>
    <row r="45128" spans="2:5" ht="13.5" customHeight="1">
      <c r="B45128" t="str">
        <f t="shared" si="705"/>
        <v>---0</v>
      </c>
      <c r="E45128">
        <v>0</v>
      </c>
    </row>
    <row r="45129" spans="2:5" ht="13.5" customHeight="1">
      <c r="B45129" t="str">
        <f t="shared" si="705"/>
        <v>---0</v>
      </c>
      <c r="E45129">
        <v>0</v>
      </c>
    </row>
    <row r="45130" spans="2:5" ht="13.5" customHeight="1">
      <c r="B45130" t="str">
        <f t="shared" si="705"/>
        <v>---0</v>
      </c>
      <c r="E45130">
        <v>0</v>
      </c>
    </row>
    <row r="45131" spans="2:5" ht="13.5" customHeight="1">
      <c r="B45131" t="str">
        <f t="shared" si="705"/>
        <v>---0</v>
      </c>
      <c r="E45131">
        <v>0</v>
      </c>
    </row>
    <row r="45132" spans="2:5" ht="13.5" customHeight="1">
      <c r="B45132" t="str">
        <f t="shared" si="705"/>
        <v>---0</v>
      </c>
      <c r="E45132">
        <v>0</v>
      </c>
    </row>
    <row r="45133" spans="2:5" ht="13.5" customHeight="1">
      <c r="B45133" t="str">
        <f t="shared" si="705"/>
        <v>---0</v>
      </c>
      <c r="E45133">
        <v>0</v>
      </c>
    </row>
    <row r="45134" spans="2:5" ht="13.5" customHeight="1">
      <c r="B45134" t="str">
        <f t="shared" si="705"/>
        <v>---0</v>
      </c>
      <c r="E45134">
        <v>0</v>
      </c>
    </row>
    <row r="45135" spans="2:5" ht="13.5" customHeight="1">
      <c r="B45135" t="str">
        <f t="shared" si="705"/>
        <v>---0</v>
      </c>
      <c r="E45135">
        <v>0</v>
      </c>
    </row>
    <row r="45136" spans="2:5" ht="13.5" customHeight="1">
      <c r="B45136" t="str">
        <f t="shared" si="705"/>
        <v>---0</v>
      </c>
      <c r="E45136">
        <v>0</v>
      </c>
    </row>
    <row r="45137" spans="2:5" ht="13.5" customHeight="1">
      <c r="B45137" t="str">
        <f t="shared" si="705"/>
        <v>---0</v>
      </c>
      <c r="E45137">
        <v>0</v>
      </c>
    </row>
    <row r="45138" spans="2:5" ht="13.5" customHeight="1">
      <c r="B45138" t="str">
        <f t="shared" si="705"/>
        <v>---0</v>
      </c>
      <c r="E45138">
        <v>0</v>
      </c>
    </row>
    <row r="45139" spans="2:5" ht="13.5" customHeight="1">
      <c r="B45139" t="str">
        <f t="shared" si="705"/>
        <v>---0</v>
      </c>
      <c r="E45139">
        <v>0</v>
      </c>
    </row>
    <row r="45140" spans="2:5" ht="13.5" customHeight="1">
      <c r="B45140" t="str">
        <f t="shared" si="705"/>
        <v>---0</v>
      </c>
      <c r="E45140">
        <v>0</v>
      </c>
    </row>
    <row r="45141" spans="2:5" ht="13.5" customHeight="1">
      <c r="B45141" t="str">
        <f t="shared" si="705"/>
        <v>---0</v>
      </c>
      <c r="E45141">
        <v>0</v>
      </c>
    </row>
    <row r="45142" spans="2:5" ht="13.5" customHeight="1">
      <c r="B45142" t="str">
        <f t="shared" si="705"/>
        <v>---0</v>
      </c>
      <c r="E45142">
        <v>0</v>
      </c>
    </row>
    <row r="45143" spans="2:5" ht="13.5" customHeight="1">
      <c r="B45143" t="str">
        <f t="shared" si="705"/>
        <v>---0</v>
      </c>
      <c r="E45143">
        <v>0</v>
      </c>
    </row>
    <row r="45144" spans="2:5" ht="13.5" customHeight="1">
      <c r="B45144" t="str">
        <f t="shared" si="705"/>
        <v>---0</v>
      </c>
      <c r="E45144">
        <v>0</v>
      </c>
    </row>
    <row r="45145" spans="2:5" ht="13.5" customHeight="1">
      <c r="B45145" t="str">
        <f t="shared" si="705"/>
        <v>---0</v>
      </c>
      <c r="E45145">
        <v>0</v>
      </c>
    </row>
    <row r="45146" spans="2:5" ht="13.5" customHeight="1">
      <c r="B45146" t="str">
        <f t="shared" si="705"/>
        <v>---0</v>
      </c>
      <c r="E45146">
        <v>0</v>
      </c>
    </row>
    <row r="45147" spans="2:5" ht="13.5" customHeight="1">
      <c r="B45147" t="str">
        <f t="shared" si="705"/>
        <v>---0</v>
      </c>
      <c r="E45147">
        <v>0</v>
      </c>
    </row>
    <row r="45148" spans="2:5" ht="13.5" customHeight="1">
      <c r="B45148" t="str">
        <f t="shared" si="705"/>
        <v>---0</v>
      </c>
      <c r="E45148">
        <v>0</v>
      </c>
    </row>
    <row r="45149" spans="2:5" ht="13.5" customHeight="1">
      <c r="B45149" t="str">
        <f t="shared" si="705"/>
        <v>---0</v>
      </c>
      <c r="E45149">
        <v>0</v>
      </c>
    </row>
    <row r="45150" spans="2:5" ht="13.5" customHeight="1">
      <c r="B45150" t="str">
        <f t="shared" si="705"/>
        <v>---0</v>
      </c>
      <c r="E45150">
        <v>0</v>
      </c>
    </row>
    <row r="45151" spans="2:5" ht="13.5" customHeight="1">
      <c r="B45151" t="str">
        <f t="shared" si="705"/>
        <v>---0</v>
      </c>
      <c r="E45151">
        <v>0</v>
      </c>
    </row>
    <row r="45152" spans="2:5" ht="13.5" customHeight="1">
      <c r="B45152" t="str">
        <f t="shared" si="705"/>
        <v>---0</v>
      </c>
      <c r="E45152">
        <v>0</v>
      </c>
    </row>
    <row r="45153" spans="2:5" ht="13.5" customHeight="1">
      <c r="B45153" t="str">
        <f t="shared" si="705"/>
        <v>---0</v>
      </c>
      <c r="E45153">
        <v>0</v>
      </c>
    </row>
    <row r="45154" spans="2:5" ht="13.5" customHeight="1">
      <c r="B45154" t="str">
        <f t="shared" si="705"/>
        <v>---0</v>
      </c>
      <c r="E45154">
        <v>0</v>
      </c>
    </row>
    <row r="45155" spans="2:5" ht="13.5" customHeight="1">
      <c r="B45155" t="str">
        <f t="shared" si="705"/>
        <v>---0</v>
      </c>
      <c r="E45155">
        <v>0</v>
      </c>
    </row>
    <row r="45156" spans="2:5" ht="13.5" customHeight="1">
      <c r="B45156" t="str">
        <f t="shared" si="705"/>
        <v>---0</v>
      </c>
      <c r="E45156">
        <v>0</v>
      </c>
    </row>
    <row r="45157" spans="2:5" ht="13.5" customHeight="1">
      <c r="B45157" t="str">
        <f t="shared" si="705"/>
        <v>---0</v>
      </c>
      <c r="E45157">
        <v>0</v>
      </c>
    </row>
    <row r="45158" spans="2:5" ht="13.5" customHeight="1">
      <c r="B45158" t="str">
        <f t="shared" si="705"/>
        <v>---0</v>
      </c>
      <c r="E45158">
        <v>0</v>
      </c>
    </row>
    <row r="45159" spans="2:5" ht="13.5" customHeight="1">
      <c r="B45159" t="str">
        <f t="shared" si="705"/>
        <v>---0</v>
      </c>
      <c r="E45159">
        <v>0</v>
      </c>
    </row>
    <row r="45160" spans="2:5" ht="13.5" customHeight="1">
      <c r="B45160" t="str">
        <f t="shared" si="705"/>
        <v>---0</v>
      </c>
      <c r="E45160">
        <v>0</v>
      </c>
    </row>
    <row r="45161" spans="2:5" ht="13.5" customHeight="1">
      <c r="B45161" t="str">
        <f t="shared" si="705"/>
        <v>---0</v>
      </c>
      <c r="E45161">
        <v>0</v>
      </c>
    </row>
    <row r="45162" spans="2:5" ht="13.5" customHeight="1">
      <c r="B45162" t="str">
        <f t="shared" si="705"/>
        <v>---0</v>
      </c>
      <c r="E45162">
        <v>0</v>
      </c>
    </row>
    <row r="45163" spans="2:5" ht="13.5" customHeight="1">
      <c r="B45163" t="str">
        <f t="shared" si="705"/>
        <v>---0</v>
      </c>
      <c r="E45163">
        <v>0</v>
      </c>
    </row>
    <row r="45164" spans="2:5" ht="13.5" customHeight="1">
      <c r="B45164" t="str">
        <f t="shared" si="705"/>
        <v>---0</v>
      </c>
      <c r="E45164">
        <v>0</v>
      </c>
    </row>
    <row r="45165" spans="2:5" ht="13.5" customHeight="1">
      <c r="B45165" t="str">
        <f t="shared" si="705"/>
        <v>---0</v>
      </c>
      <c r="E45165">
        <v>0</v>
      </c>
    </row>
    <row r="45166" spans="2:5" ht="13.5" customHeight="1">
      <c r="B45166" t="str">
        <f t="shared" si="705"/>
        <v>---0</v>
      </c>
      <c r="E45166">
        <v>0</v>
      </c>
    </row>
    <row r="45167" spans="2:5" ht="13.5" customHeight="1">
      <c r="B45167" t="str">
        <f t="shared" si="705"/>
        <v>---0</v>
      </c>
      <c r="E45167">
        <v>0</v>
      </c>
    </row>
    <row r="45168" spans="2:5" ht="13.5" customHeight="1">
      <c r="B45168" t="str">
        <f t="shared" si="705"/>
        <v>---0</v>
      </c>
      <c r="E45168">
        <v>0</v>
      </c>
    </row>
    <row r="45169" spans="2:5" ht="13.5" customHeight="1">
      <c r="B45169" t="str">
        <f t="shared" si="705"/>
        <v>---0</v>
      </c>
      <c r="E45169">
        <v>0</v>
      </c>
    </row>
    <row r="45170" spans="2:5" ht="13.5" customHeight="1">
      <c r="B45170" t="str">
        <f t="shared" si="705"/>
        <v>---0</v>
      </c>
      <c r="E45170">
        <v>0</v>
      </c>
    </row>
    <row r="45171" spans="2:5" ht="13.5" customHeight="1">
      <c r="B45171" t="str">
        <f t="shared" si="705"/>
        <v>---0</v>
      </c>
      <c r="E45171">
        <v>0</v>
      </c>
    </row>
    <row r="45172" spans="2:5" ht="13.5" customHeight="1">
      <c r="B45172" t="str">
        <f t="shared" si="705"/>
        <v>---0</v>
      </c>
      <c r="E45172">
        <v>0</v>
      </c>
    </row>
    <row r="45173" spans="2:5" ht="13.5" customHeight="1">
      <c r="B45173" t="str">
        <f t="shared" si="705"/>
        <v>---0</v>
      </c>
      <c r="E45173">
        <v>0</v>
      </c>
    </row>
    <row r="45174" spans="2:5" ht="13.5" customHeight="1">
      <c r="B45174" t="str">
        <f t="shared" si="705"/>
        <v>---0</v>
      </c>
      <c r="E45174">
        <v>0</v>
      </c>
    </row>
    <row r="45175" spans="2:5" ht="13.5" customHeight="1">
      <c r="B45175" t="str">
        <f t="shared" si="705"/>
        <v>---0</v>
      </c>
      <c r="E45175">
        <v>0</v>
      </c>
    </row>
    <row r="45176" spans="2:5" ht="13.5" customHeight="1">
      <c r="B45176" t="str">
        <f t="shared" si="705"/>
        <v>---0</v>
      </c>
      <c r="E45176">
        <v>0</v>
      </c>
    </row>
    <row r="45177" spans="2:5" ht="13.5" customHeight="1">
      <c r="B45177" t="str">
        <f t="shared" si="705"/>
        <v>---0</v>
      </c>
      <c r="E45177">
        <v>0</v>
      </c>
    </row>
    <row r="45178" spans="2:5" ht="13.5" customHeight="1">
      <c r="B45178" t="str">
        <f t="shared" si="705"/>
        <v>---0</v>
      </c>
      <c r="E45178">
        <v>0</v>
      </c>
    </row>
    <row r="45179" spans="2:5" ht="13.5" customHeight="1">
      <c r="B45179" t="str">
        <f t="shared" si="705"/>
        <v>---0</v>
      </c>
      <c r="E45179">
        <v>0</v>
      </c>
    </row>
    <row r="45180" spans="2:5" ht="13.5" customHeight="1">
      <c r="B45180" t="str">
        <f t="shared" si="705"/>
        <v>---0</v>
      </c>
      <c r="E45180">
        <v>0</v>
      </c>
    </row>
    <row r="45181" spans="2:5" ht="13.5" customHeight="1">
      <c r="B45181" t="str">
        <f t="shared" si="705"/>
        <v>---0</v>
      </c>
      <c r="E45181">
        <v>0</v>
      </c>
    </row>
    <row r="45182" spans="2:5" ht="13.5" customHeight="1">
      <c r="B45182" t="str">
        <f t="shared" si="705"/>
        <v>---0</v>
      </c>
      <c r="E45182">
        <v>0</v>
      </c>
    </row>
    <row r="45183" spans="2:5" ht="13.5" customHeight="1">
      <c r="B45183" t="str">
        <f t="shared" si="705"/>
        <v>---0</v>
      </c>
      <c r="E45183">
        <v>0</v>
      </c>
    </row>
    <row r="45184" spans="2:5" ht="13.5" customHeight="1">
      <c r="B45184" t="str">
        <f t="shared" si="705"/>
        <v>---0</v>
      </c>
      <c r="E45184">
        <v>0</v>
      </c>
    </row>
    <row r="45185" spans="2:5" ht="13.5" customHeight="1">
      <c r="B45185" t="str">
        <f t="shared" si="705"/>
        <v>---0</v>
      </c>
      <c r="E45185">
        <v>0</v>
      </c>
    </row>
    <row r="45186" spans="2:5" ht="13.5" customHeight="1">
      <c r="B45186" t="str">
        <f t="shared" si="705"/>
        <v>---0</v>
      </c>
      <c r="E45186">
        <v>0</v>
      </c>
    </row>
    <row r="45187" spans="2:5" ht="13.5" customHeight="1">
      <c r="B45187" t="str">
        <f t="shared" ref="B45187:B45250" si="706">A45187&amp;"---"&amp;E45187</f>
        <v>---0</v>
      </c>
      <c r="E45187">
        <v>0</v>
      </c>
    </row>
    <row r="45188" spans="2:5" ht="13.5" customHeight="1">
      <c r="B45188" t="str">
        <f t="shared" si="706"/>
        <v>---0</v>
      </c>
      <c r="E45188">
        <v>0</v>
      </c>
    </row>
    <row r="45189" spans="2:5" ht="13.5" customHeight="1">
      <c r="B45189" t="str">
        <f t="shared" si="706"/>
        <v>---0</v>
      </c>
      <c r="E45189">
        <v>0</v>
      </c>
    </row>
    <row r="45190" spans="2:5" ht="13.5" customHeight="1">
      <c r="B45190" t="str">
        <f t="shared" si="706"/>
        <v>---0</v>
      </c>
      <c r="E45190">
        <v>0</v>
      </c>
    </row>
    <row r="45191" spans="2:5" ht="13.5" customHeight="1">
      <c r="B45191" t="str">
        <f t="shared" si="706"/>
        <v>---0</v>
      </c>
      <c r="E45191">
        <v>0</v>
      </c>
    </row>
    <row r="45192" spans="2:5" ht="13.5" customHeight="1">
      <c r="B45192" t="str">
        <f t="shared" si="706"/>
        <v>---0</v>
      </c>
      <c r="E45192">
        <v>0</v>
      </c>
    </row>
    <row r="45193" spans="2:5" ht="13.5" customHeight="1">
      <c r="B45193" t="str">
        <f t="shared" si="706"/>
        <v>---0</v>
      </c>
      <c r="E45193">
        <v>0</v>
      </c>
    </row>
    <row r="45194" spans="2:5" ht="13.5" customHeight="1">
      <c r="B45194" t="str">
        <f t="shared" si="706"/>
        <v>---0</v>
      </c>
      <c r="E45194">
        <v>0</v>
      </c>
    </row>
    <row r="45195" spans="2:5" ht="13.5" customHeight="1">
      <c r="B45195" t="str">
        <f t="shared" si="706"/>
        <v>---0</v>
      </c>
      <c r="E45195">
        <v>0</v>
      </c>
    </row>
    <row r="45196" spans="2:5" ht="13.5" customHeight="1">
      <c r="B45196" t="str">
        <f t="shared" si="706"/>
        <v>---0</v>
      </c>
      <c r="E45196">
        <v>0</v>
      </c>
    </row>
    <row r="45197" spans="2:5" ht="13.5" customHeight="1">
      <c r="B45197" t="str">
        <f t="shared" si="706"/>
        <v>---0</v>
      </c>
      <c r="E45197">
        <v>0</v>
      </c>
    </row>
    <row r="45198" spans="2:5" ht="13.5" customHeight="1">
      <c r="B45198" t="str">
        <f t="shared" si="706"/>
        <v>---0</v>
      </c>
      <c r="E45198">
        <v>0</v>
      </c>
    </row>
    <row r="45199" spans="2:5" ht="13.5" customHeight="1">
      <c r="B45199" t="str">
        <f t="shared" si="706"/>
        <v>---0</v>
      </c>
      <c r="E45199">
        <v>0</v>
      </c>
    </row>
    <row r="45200" spans="2:5" ht="13.5" customHeight="1">
      <c r="B45200" t="str">
        <f t="shared" si="706"/>
        <v>---0</v>
      </c>
      <c r="E45200">
        <v>0</v>
      </c>
    </row>
    <row r="45201" spans="2:5" ht="13.5" customHeight="1">
      <c r="B45201" t="str">
        <f t="shared" si="706"/>
        <v>---0</v>
      </c>
      <c r="E45201">
        <v>0</v>
      </c>
    </row>
    <row r="45202" spans="2:5" ht="13.5" customHeight="1">
      <c r="B45202" t="str">
        <f t="shared" si="706"/>
        <v>---0</v>
      </c>
      <c r="E45202">
        <v>0</v>
      </c>
    </row>
    <row r="45203" spans="2:5" ht="13.5" customHeight="1">
      <c r="B45203" t="str">
        <f t="shared" si="706"/>
        <v>---0</v>
      </c>
      <c r="E45203">
        <v>0</v>
      </c>
    </row>
    <row r="45204" spans="2:5" ht="13.5" customHeight="1">
      <c r="B45204" t="str">
        <f t="shared" si="706"/>
        <v>---0</v>
      </c>
      <c r="E45204">
        <v>0</v>
      </c>
    </row>
    <row r="45205" spans="2:5" ht="13.5" customHeight="1">
      <c r="B45205" t="str">
        <f t="shared" si="706"/>
        <v>---0</v>
      </c>
      <c r="E45205">
        <v>0</v>
      </c>
    </row>
    <row r="45206" spans="2:5" ht="13.5" customHeight="1">
      <c r="B45206" t="str">
        <f t="shared" si="706"/>
        <v>---0</v>
      </c>
      <c r="E45206">
        <v>0</v>
      </c>
    </row>
    <row r="45207" spans="2:5" ht="13.5" customHeight="1">
      <c r="B45207" t="str">
        <f t="shared" si="706"/>
        <v>---0</v>
      </c>
      <c r="E45207">
        <v>0</v>
      </c>
    </row>
    <row r="45208" spans="2:5" ht="13.5" customHeight="1">
      <c r="B45208" t="str">
        <f t="shared" si="706"/>
        <v>---0</v>
      </c>
      <c r="E45208">
        <v>0</v>
      </c>
    </row>
    <row r="45209" spans="2:5" ht="13.5" customHeight="1">
      <c r="B45209" t="str">
        <f t="shared" si="706"/>
        <v>---0</v>
      </c>
      <c r="E45209">
        <v>0</v>
      </c>
    </row>
    <row r="45210" spans="2:5" ht="13.5" customHeight="1">
      <c r="B45210" t="str">
        <f t="shared" si="706"/>
        <v>---0</v>
      </c>
      <c r="E45210">
        <v>0</v>
      </c>
    </row>
    <row r="45211" spans="2:5" ht="13.5" customHeight="1">
      <c r="B45211" t="str">
        <f t="shared" si="706"/>
        <v>---0</v>
      </c>
      <c r="E45211">
        <v>0</v>
      </c>
    </row>
    <row r="45212" spans="2:5" ht="13.5" customHeight="1">
      <c r="B45212" t="str">
        <f t="shared" si="706"/>
        <v>---0</v>
      </c>
      <c r="E45212">
        <v>0</v>
      </c>
    </row>
    <row r="45213" spans="2:5" ht="13.5" customHeight="1">
      <c r="B45213" t="str">
        <f t="shared" si="706"/>
        <v>---0</v>
      </c>
      <c r="E45213">
        <v>0</v>
      </c>
    </row>
    <row r="45214" spans="2:5" ht="13.5" customHeight="1">
      <c r="B45214" t="str">
        <f t="shared" si="706"/>
        <v>---0</v>
      </c>
      <c r="E45214">
        <v>0</v>
      </c>
    </row>
    <row r="45215" spans="2:5" ht="13.5" customHeight="1">
      <c r="B45215" t="str">
        <f t="shared" si="706"/>
        <v>---0</v>
      </c>
      <c r="E45215">
        <v>0</v>
      </c>
    </row>
    <row r="45216" spans="2:5" ht="13.5" customHeight="1">
      <c r="B45216" t="str">
        <f t="shared" si="706"/>
        <v>---0</v>
      </c>
      <c r="E45216">
        <v>0</v>
      </c>
    </row>
    <row r="45217" spans="2:5" ht="13.5" customHeight="1">
      <c r="B45217" t="str">
        <f t="shared" si="706"/>
        <v>---0</v>
      </c>
      <c r="E45217">
        <v>0</v>
      </c>
    </row>
    <row r="45218" spans="2:5" ht="13.5" customHeight="1">
      <c r="B45218" t="str">
        <f t="shared" si="706"/>
        <v>---0</v>
      </c>
      <c r="E45218">
        <v>0</v>
      </c>
    </row>
    <row r="45219" spans="2:5" ht="13.5" customHeight="1">
      <c r="B45219" t="str">
        <f t="shared" si="706"/>
        <v>---0</v>
      </c>
      <c r="E45219">
        <v>0</v>
      </c>
    </row>
    <row r="45220" spans="2:5" ht="13.5" customHeight="1">
      <c r="B45220" t="str">
        <f t="shared" si="706"/>
        <v>---0</v>
      </c>
      <c r="E45220">
        <v>0</v>
      </c>
    </row>
    <row r="45221" spans="2:5" ht="13.5" customHeight="1">
      <c r="B45221" t="str">
        <f t="shared" si="706"/>
        <v>---0</v>
      </c>
      <c r="E45221">
        <v>0</v>
      </c>
    </row>
    <row r="45222" spans="2:5" ht="13.5" customHeight="1">
      <c r="B45222" t="str">
        <f t="shared" si="706"/>
        <v>---0</v>
      </c>
      <c r="E45222">
        <v>0</v>
      </c>
    </row>
    <row r="45223" spans="2:5" ht="13.5" customHeight="1">
      <c r="B45223" t="str">
        <f t="shared" si="706"/>
        <v>---0</v>
      </c>
      <c r="E45223">
        <v>0</v>
      </c>
    </row>
    <row r="45224" spans="2:5" ht="13.5" customHeight="1">
      <c r="B45224" t="str">
        <f t="shared" si="706"/>
        <v>---0</v>
      </c>
      <c r="E45224">
        <v>0</v>
      </c>
    </row>
    <row r="45225" spans="2:5" ht="13.5" customHeight="1">
      <c r="B45225" t="str">
        <f t="shared" si="706"/>
        <v>---0</v>
      </c>
      <c r="E45225">
        <v>0</v>
      </c>
    </row>
    <row r="45226" spans="2:5" ht="13.5" customHeight="1">
      <c r="B45226" t="str">
        <f t="shared" si="706"/>
        <v>---0</v>
      </c>
      <c r="E45226">
        <v>0</v>
      </c>
    </row>
    <row r="45227" spans="2:5" ht="13.5" customHeight="1">
      <c r="B45227" t="str">
        <f t="shared" si="706"/>
        <v>---0</v>
      </c>
      <c r="E45227">
        <v>0</v>
      </c>
    </row>
    <row r="45228" spans="2:5" ht="13.5" customHeight="1">
      <c r="B45228" t="str">
        <f t="shared" si="706"/>
        <v>---0</v>
      </c>
      <c r="E45228">
        <v>0</v>
      </c>
    </row>
    <row r="45229" spans="2:5" ht="13.5" customHeight="1">
      <c r="B45229" t="str">
        <f t="shared" si="706"/>
        <v>---0</v>
      </c>
      <c r="E45229">
        <v>0</v>
      </c>
    </row>
    <row r="45230" spans="2:5" ht="13.5" customHeight="1">
      <c r="B45230" t="str">
        <f t="shared" si="706"/>
        <v>---0</v>
      </c>
      <c r="E45230">
        <v>0</v>
      </c>
    </row>
    <row r="45231" spans="2:5" ht="13.5" customHeight="1">
      <c r="B45231" t="str">
        <f t="shared" si="706"/>
        <v>---0</v>
      </c>
      <c r="E45231">
        <v>0</v>
      </c>
    </row>
    <row r="45232" spans="2:5" ht="13.5" customHeight="1">
      <c r="B45232" t="str">
        <f t="shared" si="706"/>
        <v>---0</v>
      </c>
      <c r="E45232">
        <v>0</v>
      </c>
    </row>
    <row r="45233" spans="2:5" ht="13.5" customHeight="1">
      <c r="B45233" t="str">
        <f t="shared" si="706"/>
        <v>---0</v>
      </c>
      <c r="E45233">
        <v>0</v>
      </c>
    </row>
    <row r="45234" spans="2:5" ht="13.5" customHeight="1">
      <c r="B45234" t="str">
        <f t="shared" si="706"/>
        <v>---0</v>
      </c>
      <c r="E45234">
        <v>0</v>
      </c>
    </row>
    <row r="45235" spans="2:5" ht="13.5" customHeight="1">
      <c r="B45235" t="str">
        <f t="shared" si="706"/>
        <v>---0</v>
      </c>
      <c r="E45235">
        <v>0</v>
      </c>
    </row>
    <row r="45236" spans="2:5" ht="13.5" customHeight="1">
      <c r="B45236" t="str">
        <f t="shared" si="706"/>
        <v>---0</v>
      </c>
      <c r="E45236">
        <v>0</v>
      </c>
    </row>
    <row r="45237" spans="2:5" ht="13.5" customHeight="1">
      <c r="B45237" t="str">
        <f t="shared" si="706"/>
        <v>---0</v>
      </c>
      <c r="E45237">
        <v>0</v>
      </c>
    </row>
    <row r="45238" spans="2:5" ht="13.5" customHeight="1">
      <c r="B45238" t="str">
        <f t="shared" si="706"/>
        <v>---0</v>
      </c>
      <c r="E45238">
        <v>0</v>
      </c>
    </row>
    <row r="45239" spans="2:5" ht="13.5" customHeight="1">
      <c r="B45239" t="str">
        <f t="shared" si="706"/>
        <v>---0</v>
      </c>
      <c r="E45239">
        <v>0</v>
      </c>
    </row>
    <row r="45240" spans="2:5" ht="13.5" customHeight="1">
      <c r="B45240" t="str">
        <f t="shared" si="706"/>
        <v>---0</v>
      </c>
      <c r="E45240">
        <v>0</v>
      </c>
    </row>
    <row r="45241" spans="2:5" ht="13.5" customHeight="1">
      <c r="B45241" t="str">
        <f t="shared" si="706"/>
        <v>---0</v>
      </c>
      <c r="E45241">
        <v>0</v>
      </c>
    </row>
    <row r="45242" spans="2:5" ht="13.5" customHeight="1">
      <c r="B45242" t="str">
        <f t="shared" si="706"/>
        <v>---0</v>
      </c>
      <c r="E45242">
        <v>0</v>
      </c>
    </row>
    <row r="45243" spans="2:5" ht="13.5" customHeight="1">
      <c r="B45243" t="str">
        <f t="shared" si="706"/>
        <v>---0</v>
      </c>
      <c r="E45243">
        <v>0</v>
      </c>
    </row>
    <row r="45244" spans="2:5" ht="13.5" customHeight="1">
      <c r="B45244" t="str">
        <f t="shared" si="706"/>
        <v>---0</v>
      </c>
      <c r="E45244">
        <v>0</v>
      </c>
    </row>
    <row r="45245" spans="2:5" ht="13.5" customHeight="1">
      <c r="B45245" t="str">
        <f t="shared" si="706"/>
        <v>---0</v>
      </c>
      <c r="E45245">
        <v>0</v>
      </c>
    </row>
    <row r="45246" spans="2:5" ht="13.5" customHeight="1">
      <c r="B45246" t="str">
        <f t="shared" si="706"/>
        <v>---0</v>
      </c>
      <c r="E45246">
        <v>0</v>
      </c>
    </row>
    <row r="45247" spans="2:5" ht="13.5" customHeight="1">
      <c r="B45247" t="str">
        <f t="shared" si="706"/>
        <v>---0</v>
      </c>
      <c r="E45247">
        <v>0</v>
      </c>
    </row>
    <row r="45248" spans="2:5" ht="13.5" customHeight="1">
      <c r="B45248" t="str">
        <f t="shared" si="706"/>
        <v>---0</v>
      </c>
      <c r="E45248">
        <v>0</v>
      </c>
    </row>
    <row r="45249" spans="2:5" ht="13.5" customHeight="1">
      <c r="B45249" t="str">
        <f t="shared" si="706"/>
        <v>---0</v>
      </c>
      <c r="E45249">
        <v>0</v>
      </c>
    </row>
    <row r="45250" spans="2:5" ht="13.5" customHeight="1">
      <c r="B45250" t="str">
        <f t="shared" si="706"/>
        <v>---0</v>
      </c>
      <c r="E45250">
        <v>0</v>
      </c>
    </row>
    <row r="45251" spans="2:5" ht="13.5" customHeight="1">
      <c r="B45251" t="str">
        <f t="shared" ref="B45251:B45314" si="707">A45251&amp;"---"&amp;E45251</f>
        <v>---0</v>
      </c>
      <c r="E45251">
        <v>0</v>
      </c>
    </row>
    <row r="45252" spans="2:5" ht="13.5" customHeight="1">
      <c r="B45252" t="str">
        <f t="shared" si="707"/>
        <v>---0</v>
      </c>
      <c r="E45252">
        <v>0</v>
      </c>
    </row>
    <row r="45253" spans="2:5" ht="13.5" customHeight="1">
      <c r="B45253" t="str">
        <f t="shared" si="707"/>
        <v>---0</v>
      </c>
      <c r="E45253">
        <v>0</v>
      </c>
    </row>
    <row r="45254" spans="2:5" ht="13.5" customHeight="1">
      <c r="B45254" t="str">
        <f t="shared" si="707"/>
        <v>---0</v>
      </c>
      <c r="E45254">
        <v>0</v>
      </c>
    </row>
    <row r="45255" spans="2:5" ht="13.5" customHeight="1">
      <c r="B45255" t="str">
        <f t="shared" si="707"/>
        <v>---0</v>
      </c>
      <c r="E45255">
        <v>0</v>
      </c>
    </row>
    <row r="45256" spans="2:5" ht="13.5" customHeight="1">
      <c r="B45256" t="str">
        <f t="shared" si="707"/>
        <v>---0</v>
      </c>
      <c r="E45256">
        <v>0</v>
      </c>
    </row>
    <row r="45257" spans="2:5" ht="13.5" customHeight="1">
      <c r="B45257" t="str">
        <f t="shared" si="707"/>
        <v>---0</v>
      </c>
      <c r="E45257">
        <v>0</v>
      </c>
    </row>
    <row r="45258" spans="2:5" ht="13.5" customHeight="1">
      <c r="B45258" t="str">
        <f t="shared" si="707"/>
        <v>---0</v>
      </c>
      <c r="E45258">
        <v>0</v>
      </c>
    </row>
    <row r="45259" spans="2:5" ht="13.5" customHeight="1">
      <c r="B45259" t="str">
        <f t="shared" si="707"/>
        <v>---0</v>
      </c>
      <c r="E45259">
        <v>0</v>
      </c>
    </row>
    <row r="45260" spans="2:5" ht="13.5" customHeight="1">
      <c r="B45260" t="str">
        <f t="shared" si="707"/>
        <v>---0</v>
      </c>
      <c r="E45260">
        <v>0</v>
      </c>
    </row>
    <row r="45261" spans="2:5" ht="13.5" customHeight="1">
      <c r="B45261" t="str">
        <f t="shared" si="707"/>
        <v>---0</v>
      </c>
      <c r="E45261">
        <v>0</v>
      </c>
    </row>
    <row r="45262" spans="2:5" ht="13.5" customHeight="1">
      <c r="B45262" t="str">
        <f t="shared" si="707"/>
        <v>---0</v>
      </c>
      <c r="E45262">
        <v>0</v>
      </c>
    </row>
    <row r="45263" spans="2:5" ht="13.5" customHeight="1">
      <c r="B45263" t="str">
        <f t="shared" si="707"/>
        <v>---0</v>
      </c>
      <c r="E45263">
        <v>0</v>
      </c>
    </row>
    <row r="45264" spans="2:5" ht="13.5" customHeight="1">
      <c r="B45264" t="str">
        <f t="shared" si="707"/>
        <v>---0</v>
      </c>
      <c r="E45264">
        <v>0</v>
      </c>
    </row>
    <row r="45265" spans="2:5" ht="13.5" customHeight="1">
      <c r="B45265" t="str">
        <f t="shared" si="707"/>
        <v>---0</v>
      </c>
      <c r="E45265">
        <v>0</v>
      </c>
    </row>
    <row r="45266" spans="2:5" ht="13.5" customHeight="1">
      <c r="B45266" t="str">
        <f t="shared" si="707"/>
        <v>---0</v>
      </c>
      <c r="E45266">
        <v>0</v>
      </c>
    </row>
    <row r="45267" spans="2:5" ht="13.5" customHeight="1">
      <c r="B45267" t="str">
        <f t="shared" si="707"/>
        <v>---0</v>
      </c>
      <c r="E45267">
        <v>0</v>
      </c>
    </row>
    <row r="45268" spans="2:5" ht="13.5" customHeight="1">
      <c r="B45268" t="str">
        <f t="shared" si="707"/>
        <v>---0</v>
      </c>
      <c r="E45268">
        <v>0</v>
      </c>
    </row>
    <row r="45269" spans="2:5" ht="13.5" customHeight="1">
      <c r="B45269" t="str">
        <f t="shared" si="707"/>
        <v>---0</v>
      </c>
      <c r="E45269">
        <v>0</v>
      </c>
    </row>
    <row r="45270" spans="2:5" ht="13.5" customHeight="1">
      <c r="B45270" t="str">
        <f t="shared" si="707"/>
        <v>---0</v>
      </c>
      <c r="E45270">
        <v>0</v>
      </c>
    </row>
    <row r="45271" spans="2:5" ht="13.5" customHeight="1">
      <c r="B45271" t="str">
        <f t="shared" si="707"/>
        <v>---0</v>
      </c>
      <c r="E45271">
        <v>0</v>
      </c>
    </row>
    <row r="45272" spans="2:5" ht="13.5" customHeight="1">
      <c r="B45272" t="str">
        <f t="shared" si="707"/>
        <v>---0</v>
      </c>
      <c r="E45272">
        <v>0</v>
      </c>
    </row>
    <row r="45273" spans="2:5" ht="13.5" customHeight="1">
      <c r="B45273" t="str">
        <f t="shared" si="707"/>
        <v>---0</v>
      </c>
      <c r="E45273">
        <v>0</v>
      </c>
    </row>
    <row r="45274" spans="2:5" ht="13.5" customHeight="1">
      <c r="B45274" t="str">
        <f t="shared" si="707"/>
        <v>---0</v>
      </c>
      <c r="E45274">
        <v>0</v>
      </c>
    </row>
    <row r="45275" spans="2:5" ht="13.5" customHeight="1">
      <c r="B45275" t="str">
        <f t="shared" si="707"/>
        <v>---0</v>
      </c>
      <c r="E45275">
        <v>0</v>
      </c>
    </row>
    <row r="45276" spans="2:5" ht="13.5" customHeight="1">
      <c r="B45276" t="str">
        <f t="shared" si="707"/>
        <v>---0</v>
      </c>
      <c r="E45276">
        <v>0</v>
      </c>
    </row>
    <row r="45277" spans="2:5" ht="13.5" customHeight="1">
      <c r="B45277" t="str">
        <f t="shared" si="707"/>
        <v>---0</v>
      </c>
      <c r="E45277">
        <v>0</v>
      </c>
    </row>
    <row r="45278" spans="2:5" ht="13.5" customHeight="1">
      <c r="B45278" t="str">
        <f t="shared" si="707"/>
        <v>---0</v>
      </c>
      <c r="E45278">
        <v>0</v>
      </c>
    </row>
    <row r="45279" spans="2:5" ht="13.5" customHeight="1">
      <c r="B45279" t="str">
        <f t="shared" si="707"/>
        <v>---0</v>
      </c>
      <c r="E45279">
        <v>0</v>
      </c>
    </row>
    <row r="45280" spans="2:5" ht="13.5" customHeight="1">
      <c r="B45280" t="str">
        <f t="shared" si="707"/>
        <v>---0</v>
      </c>
      <c r="E45280">
        <v>0</v>
      </c>
    </row>
    <row r="45281" spans="2:5" ht="13.5" customHeight="1">
      <c r="B45281" t="str">
        <f t="shared" si="707"/>
        <v>---0</v>
      </c>
      <c r="E45281">
        <v>0</v>
      </c>
    </row>
    <row r="45282" spans="2:5" ht="13.5" customHeight="1">
      <c r="B45282" t="str">
        <f t="shared" si="707"/>
        <v>---0</v>
      </c>
      <c r="E45282">
        <v>0</v>
      </c>
    </row>
    <row r="45283" spans="2:5" ht="13.5" customHeight="1">
      <c r="B45283" t="str">
        <f t="shared" si="707"/>
        <v>---0</v>
      </c>
      <c r="E45283">
        <v>0</v>
      </c>
    </row>
    <row r="45284" spans="2:5" ht="13.5" customHeight="1">
      <c r="B45284" t="str">
        <f t="shared" si="707"/>
        <v>---0</v>
      </c>
      <c r="E45284">
        <v>0</v>
      </c>
    </row>
    <row r="45285" spans="2:5" ht="13.5" customHeight="1">
      <c r="B45285" t="str">
        <f t="shared" si="707"/>
        <v>---0</v>
      </c>
      <c r="E45285">
        <v>0</v>
      </c>
    </row>
    <row r="45286" spans="2:5" ht="13.5" customHeight="1">
      <c r="B45286" t="str">
        <f t="shared" si="707"/>
        <v>---0</v>
      </c>
      <c r="E45286">
        <v>0</v>
      </c>
    </row>
    <row r="45287" spans="2:5" ht="13.5" customHeight="1">
      <c r="B45287" t="str">
        <f t="shared" si="707"/>
        <v>---0</v>
      </c>
      <c r="E45287">
        <v>0</v>
      </c>
    </row>
    <row r="45288" spans="2:5" ht="13.5" customHeight="1">
      <c r="B45288" t="str">
        <f t="shared" si="707"/>
        <v>---0</v>
      </c>
      <c r="E45288">
        <v>0</v>
      </c>
    </row>
    <row r="45289" spans="2:5" ht="13.5" customHeight="1">
      <c r="B45289" t="str">
        <f t="shared" si="707"/>
        <v>---0</v>
      </c>
      <c r="E45289">
        <v>0</v>
      </c>
    </row>
    <row r="45290" spans="2:5" ht="13.5" customHeight="1">
      <c r="B45290" t="str">
        <f t="shared" si="707"/>
        <v>---0</v>
      </c>
      <c r="E45290">
        <v>0</v>
      </c>
    </row>
    <row r="45291" spans="2:5" ht="13.5" customHeight="1">
      <c r="B45291" t="str">
        <f t="shared" si="707"/>
        <v>---0</v>
      </c>
      <c r="E45291">
        <v>0</v>
      </c>
    </row>
    <row r="45292" spans="2:5" ht="13.5" customHeight="1">
      <c r="B45292" t="str">
        <f t="shared" si="707"/>
        <v>---0</v>
      </c>
      <c r="E45292">
        <v>0</v>
      </c>
    </row>
    <row r="45293" spans="2:5" ht="13.5" customHeight="1">
      <c r="B45293" t="str">
        <f t="shared" si="707"/>
        <v>---0</v>
      </c>
      <c r="E45293">
        <v>0</v>
      </c>
    </row>
    <row r="45294" spans="2:5" ht="13.5" customHeight="1">
      <c r="B45294" t="str">
        <f t="shared" si="707"/>
        <v>---0</v>
      </c>
      <c r="E45294">
        <v>0</v>
      </c>
    </row>
    <row r="45295" spans="2:5" ht="13.5" customHeight="1">
      <c r="B45295" t="str">
        <f t="shared" si="707"/>
        <v>---0</v>
      </c>
      <c r="E45295">
        <v>0</v>
      </c>
    </row>
    <row r="45296" spans="2:5" ht="13.5" customHeight="1">
      <c r="B45296" t="str">
        <f t="shared" si="707"/>
        <v>---0</v>
      </c>
      <c r="E45296">
        <v>0</v>
      </c>
    </row>
    <row r="45297" spans="2:5" ht="13.5" customHeight="1">
      <c r="B45297" t="str">
        <f t="shared" si="707"/>
        <v>---0</v>
      </c>
      <c r="E45297">
        <v>0</v>
      </c>
    </row>
    <row r="45298" spans="2:5" ht="13.5" customHeight="1">
      <c r="B45298" t="str">
        <f t="shared" si="707"/>
        <v>---0</v>
      </c>
      <c r="E45298">
        <v>0</v>
      </c>
    </row>
    <row r="45299" spans="2:5" ht="13.5" customHeight="1">
      <c r="B45299" t="str">
        <f t="shared" si="707"/>
        <v>---0</v>
      </c>
      <c r="E45299">
        <v>0</v>
      </c>
    </row>
    <row r="45300" spans="2:5" ht="13.5" customHeight="1">
      <c r="B45300" t="str">
        <f t="shared" si="707"/>
        <v>---0</v>
      </c>
      <c r="E45300">
        <v>0</v>
      </c>
    </row>
    <row r="45301" spans="2:5" ht="13.5" customHeight="1">
      <c r="B45301" t="str">
        <f t="shared" si="707"/>
        <v>---0</v>
      </c>
      <c r="E45301">
        <v>0</v>
      </c>
    </row>
    <row r="45302" spans="2:5" ht="13.5" customHeight="1">
      <c r="B45302" t="str">
        <f t="shared" si="707"/>
        <v>---0</v>
      </c>
      <c r="E45302">
        <v>0</v>
      </c>
    </row>
    <row r="45303" spans="2:5" ht="13.5" customHeight="1">
      <c r="B45303" t="str">
        <f t="shared" si="707"/>
        <v>---0</v>
      </c>
      <c r="E45303">
        <v>0</v>
      </c>
    </row>
    <row r="45304" spans="2:5" ht="13.5" customHeight="1">
      <c r="B45304" t="str">
        <f t="shared" si="707"/>
        <v>---0</v>
      </c>
      <c r="E45304">
        <v>0</v>
      </c>
    </row>
    <row r="45305" spans="2:5" ht="13.5" customHeight="1">
      <c r="B45305" t="str">
        <f t="shared" si="707"/>
        <v>---0</v>
      </c>
      <c r="E45305">
        <v>0</v>
      </c>
    </row>
    <row r="45306" spans="2:5" ht="13.5" customHeight="1">
      <c r="B45306" t="str">
        <f t="shared" si="707"/>
        <v>---0</v>
      </c>
      <c r="E45306">
        <v>0</v>
      </c>
    </row>
    <row r="45307" spans="2:5" ht="13.5" customHeight="1">
      <c r="B45307" t="str">
        <f t="shared" si="707"/>
        <v>---0</v>
      </c>
      <c r="E45307">
        <v>0</v>
      </c>
    </row>
    <row r="45308" spans="2:5" ht="13.5" customHeight="1">
      <c r="B45308" t="str">
        <f t="shared" si="707"/>
        <v>---0</v>
      </c>
      <c r="E45308">
        <v>0</v>
      </c>
    </row>
    <row r="45309" spans="2:5" ht="13.5" customHeight="1">
      <c r="B45309" t="str">
        <f t="shared" si="707"/>
        <v>---0</v>
      </c>
      <c r="E45309">
        <v>0</v>
      </c>
    </row>
    <row r="45310" spans="2:5" ht="13.5" customHeight="1">
      <c r="B45310" t="str">
        <f t="shared" si="707"/>
        <v>---0</v>
      </c>
      <c r="E45310">
        <v>0</v>
      </c>
    </row>
    <row r="45311" spans="2:5" ht="13.5" customHeight="1">
      <c r="B45311" t="str">
        <f t="shared" si="707"/>
        <v>---0</v>
      </c>
      <c r="E45311">
        <v>0</v>
      </c>
    </row>
    <row r="45312" spans="2:5" ht="13.5" customHeight="1">
      <c r="B45312" t="str">
        <f t="shared" si="707"/>
        <v>---0</v>
      </c>
      <c r="E45312">
        <v>0</v>
      </c>
    </row>
    <row r="45313" spans="2:5" ht="13.5" customHeight="1">
      <c r="B45313" t="str">
        <f t="shared" si="707"/>
        <v>---0</v>
      </c>
      <c r="E45313">
        <v>0</v>
      </c>
    </row>
    <row r="45314" spans="2:5" ht="13.5" customHeight="1">
      <c r="B45314" t="str">
        <f t="shared" si="707"/>
        <v>---0</v>
      </c>
      <c r="E45314">
        <v>0</v>
      </c>
    </row>
    <row r="45315" spans="2:5" ht="13.5" customHeight="1">
      <c r="B45315" t="str">
        <f t="shared" ref="B45315:B45378" si="708">A45315&amp;"---"&amp;E45315</f>
        <v>---0</v>
      </c>
      <c r="E45315">
        <v>0</v>
      </c>
    </row>
    <row r="45316" spans="2:5" ht="13.5" customHeight="1">
      <c r="B45316" t="str">
        <f t="shared" si="708"/>
        <v>---0</v>
      </c>
      <c r="E45316">
        <v>0</v>
      </c>
    </row>
    <row r="45317" spans="2:5" ht="13.5" customHeight="1">
      <c r="B45317" t="str">
        <f t="shared" si="708"/>
        <v>---0</v>
      </c>
      <c r="E45317">
        <v>0</v>
      </c>
    </row>
    <row r="45318" spans="2:5" ht="13.5" customHeight="1">
      <c r="B45318" t="str">
        <f t="shared" si="708"/>
        <v>---0</v>
      </c>
      <c r="E45318">
        <v>0</v>
      </c>
    </row>
    <row r="45319" spans="2:5" ht="13.5" customHeight="1">
      <c r="B45319" t="str">
        <f t="shared" si="708"/>
        <v>---0</v>
      </c>
      <c r="E45319">
        <v>0</v>
      </c>
    </row>
    <row r="45320" spans="2:5" ht="13.5" customHeight="1">
      <c r="B45320" t="str">
        <f t="shared" si="708"/>
        <v>---0</v>
      </c>
      <c r="E45320">
        <v>0</v>
      </c>
    </row>
    <row r="45321" spans="2:5" ht="13.5" customHeight="1">
      <c r="B45321" t="str">
        <f t="shared" si="708"/>
        <v>---0</v>
      </c>
      <c r="E45321">
        <v>0</v>
      </c>
    </row>
    <row r="45322" spans="2:5" ht="13.5" customHeight="1">
      <c r="B45322" t="str">
        <f t="shared" si="708"/>
        <v>---0</v>
      </c>
      <c r="E45322">
        <v>0</v>
      </c>
    </row>
    <row r="45323" spans="2:5" ht="13.5" customHeight="1">
      <c r="B45323" t="str">
        <f t="shared" si="708"/>
        <v>---0</v>
      </c>
      <c r="E45323">
        <v>0</v>
      </c>
    </row>
    <row r="45324" spans="2:5" ht="13.5" customHeight="1">
      <c r="B45324" t="str">
        <f t="shared" si="708"/>
        <v>---0</v>
      </c>
      <c r="E45324">
        <v>0</v>
      </c>
    </row>
    <row r="45325" spans="2:5" ht="13.5" customHeight="1">
      <c r="B45325" t="str">
        <f t="shared" si="708"/>
        <v>---0</v>
      </c>
      <c r="E45325">
        <v>0</v>
      </c>
    </row>
    <row r="45326" spans="2:5" ht="13.5" customHeight="1">
      <c r="B45326" t="str">
        <f t="shared" si="708"/>
        <v>---0</v>
      </c>
      <c r="E45326">
        <v>0</v>
      </c>
    </row>
    <row r="45327" spans="2:5" ht="13.5" customHeight="1">
      <c r="B45327" t="str">
        <f t="shared" si="708"/>
        <v>---0</v>
      </c>
      <c r="E45327">
        <v>0</v>
      </c>
    </row>
    <row r="45328" spans="2:5" ht="13.5" customHeight="1">
      <c r="B45328" t="str">
        <f t="shared" si="708"/>
        <v>---0</v>
      </c>
      <c r="E45328">
        <v>0</v>
      </c>
    </row>
    <row r="45329" spans="2:5" ht="13.5" customHeight="1">
      <c r="B45329" t="str">
        <f t="shared" si="708"/>
        <v>---0</v>
      </c>
      <c r="E45329">
        <v>0</v>
      </c>
    </row>
    <row r="45330" spans="2:5" ht="13.5" customHeight="1">
      <c r="B45330" t="str">
        <f t="shared" si="708"/>
        <v>---0</v>
      </c>
      <c r="E45330">
        <v>0</v>
      </c>
    </row>
    <row r="45331" spans="2:5" ht="13.5" customHeight="1">
      <c r="B45331" t="str">
        <f t="shared" si="708"/>
        <v>---0</v>
      </c>
      <c r="E45331">
        <v>0</v>
      </c>
    </row>
    <row r="45332" spans="2:5" ht="13.5" customHeight="1">
      <c r="B45332" t="str">
        <f t="shared" si="708"/>
        <v>---0</v>
      </c>
      <c r="E45332">
        <v>0</v>
      </c>
    </row>
    <row r="45333" spans="2:5" ht="13.5" customHeight="1">
      <c r="B45333" t="str">
        <f t="shared" si="708"/>
        <v>---0</v>
      </c>
      <c r="E45333">
        <v>0</v>
      </c>
    </row>
    <row r="45334" spans="2:5" ht="13.5" customHeight="1">
      <c r="B45334" t="str">
        <f t="shared" si="708"/>
        <v>---0</v>
      </c>
      <c r="E45334">
        <v>0</v>
      </c>
    </row>
    <row r="45335" spans="2:5" ht="13.5" customHeight="1">
      <c r="B45335" t="str">
        <f t="shared" si="708"/>
        <v>---0</v>
      </c>
      <c r="E45335">
        <v>0</v>
      </c>
    </row>
    <row r="45336" spans="2:5" ht="13.5" customHeight="1">
      <c r="B45336" t="str">
        <f t="shared" si="708"/>
        <v>---0</v>
      </c>
      <c r="E45336">
        <v>0</v>
      </c>
    </row>
    <row r="45337" spans="2:5" ht="13.5" customHeight="1">
      <c r="B45337" t="str">
        <f t="shared" si="708"/>
        <v>---0</v>
      </c>
      <c r="E45337">
        <v>0</v>
      </c>
    </row>
    <row r="45338" spans="2:5" ht="13.5" customHeight="1">
      <c r="B45338" t="str">
        <f t="shared" si="708"/>
        <v>---0</v>
      </c>
      <c r="E45338">
        <v>0</v>
      </c>
    </row>
    <row r="45339" spans="2:5" ht="13.5" customHeight="1">
      <c r="B45339" t="str">
        <f t="shared" si="708"/>
        <v>---0</v>
      </c>
      <c r="E45339">
        <v>0</v>
      </c>
    </row>
    <row r="45340" spans="2:5" ht="13.5" customHeight="1">
      <c r="B45340" t="str">
        <f t="shared" si="708"/>
        <v>---0</v>
      </c>
      <c r="E45340">
        <v>0</v>
      </c>
    </row>
    <row r="45341" spans="2:5" ht="13.5" customHeight="1">
      <c r="B45341" t="str">
        <f t="shared" si="708"/>
        <v>---0</v>
      </c>
      <c r="E45341">
        <v>0</v>
      </c>
    </row>
    <row r="45342" spans="2:5" ht="13.5" customHeight="1">
      <c r="B45342" t="str">
        <f t="shared" si="708"/>
        <v>---0</v>
      </c>
      <c r="E45342">
        <v>0</v>
      </c>
    </row>
    <row r="45343" spans="2:5" ht="13.5" customHeight="1">
      <c r="B45343" t="str">
        <f t="shared" si="708"/>
        <v>---0</v>
      </c>
      <c r="E45343">
        <v>0</v>
      </c>
    </row>
    <row r="45344" spans="2:5" ht="13.5" customHeight="1">
      <c r="B45344" t="str">
        <f t="shared" si="708"/>
        <v>---0</v>
      </c>
      <c r="E45344">
        <v>0</v>
      </c>
    </row>
    <row r="45345" spans="2:5" ht="13.5" customHeight="1">
      <c r="B45345" t="str">
        <f t="shared" si="708"/>
        <v>---0</v>
      </c>
      <c r="E45345">
        <v>0</v>
      </c>
    </row>
    <row r="45346" spans="2:5" ht="13.5" customHeight="1">
      <c r="B45346" t="str">
        <f t="shared" si="708"/>
        <v>---0</v>
      </c>
      <c r="E45346">
        <v>0</v>
      </c>
    </row>
    <row r="45347" spans="2:5" ht="13.5" customHeight="1">
      <c r="B45347" t="str">
        <f t="shared" si="708"/>
        <v>---0</v>
      </c>
      <c r="E45347">
        <v>0</v>
      </c>
    </row>
    <row r="45348" spans="2:5" ht="13.5" customHeight="1">
      <c r="B45348" t="str">
        <f t="shared" si="708"/>
        <v>---0</v>
      </c>
      <c r="E45348">
        <v>0</v>
      </c>
    </row>
    <row r="45349" spans="2:5" ht="13.5" customHeight="1">
      <c r="B45349" t="str">
        <f t="shared" si="708"/>
        <v>---0</v>
      </c>
      <c r="E45349">
        <v>0</v>
      </c>
    </row>
    <row r="45350" spans="2:5" ht="13.5" customHeight="1">
      <c r="B45350" t="str">
        <f t="shared" si="708"/>
        <v>---0</v>
      </c>
      <c r="E45350">
        <v>0</v>
      </c>
    </row>
    <row r="45351" spans="2:5" ht="13.5" customHeight="1">
      <c r="B45351" t="str">
        <f t="shared" si="708"/>
        <v>---0</v>
      </c>
      <c r="E45351">
        <v>0</v>
      </c>
    </row>
    <row r="45352" spans="2:5" ht="13.5" customHeight="1">
      <c r="B45352" t="str">
        <f t="shared" si="708"/>
        <v>---0</v>
      </c>
      <c r="E45352">
        <v>0</v>
      </c>
    </row>
    <row r="45353" spans="2:5" ht="13.5" customHeight="1">
      <c r="B45353" t="str">
        <f t="shared" si="708"/>
        <v>---0</v>
      </c>
      <c r="E45353">
        <v>0</v>
      </c>
    </row>
    <row r="45354" spans="2:5" ht="13.5" customHeight="1">
      <c r="B45354" t="str">
        <f t="shared" si="708"/>
        <v>---0</v>
      </c>
      <c r="E45354">
        <v>0</v>
      </c>
    </row>
    <row r="45355" spans="2:5" ht="13.5" customHeight="1">
      <c r="B45355" t="str">
        <f t="shared" si="708"/>
        <v>---0</v>
      </c>
      <c r="E45355">
        <v>0</v>
      </c>
    </row>
    <row r="45356" spans="2:5" ht="13.5" customHeight="1">
      <c r="B45356" t="str">
        <f t="shared" si="708"/>
        <v>---0</v>
      </c>
      <c r="E45356">
        <v>0</v>
      </c>
    </row>
    <row r="45357" spans="2:5" ht="13.5" customHeight="1">
      <c r="B45357" t="str">
        <f t="shared" si="708"/>
        <v>---0</v>
      </c>
      <c r="E45357">
        <v>0</v>
      </c>
    </row>
    <row r="45358" spans="2:5" ht="13.5" customHeight="1">
      <c r="B45358" t="str">
        <f t="shared" si="708"/>
        <v>---0</v>
      </c>
      <c r="E45358">
        <v>0</v>
      </c>
    </row>
    <row r="45359" spans="2:5" ht="13.5" customHeight="1">
      <c r="B45359" t="str">
        <f t="shared" si="708"/>
        <v>---0</v>
      </c>
      <c r="E45359">
        <v>0</v>
      </c>
    </row>
    <row r="45360" spans="2:5" ht="13.5" customHeight="1">
      <c r="B45360" t="str">
        <f t="shared" si="708"/>
        <v>---0</v>
      </c>
      <c r="E45360">
        <v>0</v>
      </c>
    </row>
    <row r="45361" spans="2:5" ht="13.5" customHeight="1">
      <c r="B45361" t="str">
        <f t="shared" si="708"/>
        <v>---0</v>
      </c>
      <c r="E45361">
        <v>0</v>
      </c>
    </row>
    <row r="45362" spans="2:5" ht="13.5" customHeight="1">
      <c r="B45362" t="str">
        <f t="shared" si="708"/>
        <v>---0</v>
      </c>
      <c r="E45362">
        <v>0</v>
      </c>
    </row>
    <row r="45363" spans="2:5" ht="13.5" customHeight="1">
      <c r="B45363" t="str">
        <f t="shared" si="708"/>
        <v>---0</v>
      </c>
      <c r="E45363">
        <v>0</v>
      </c>
    </row>
    <row r="45364" spans="2:5" ht="13.5" customHeight="1">
      <c r="B45364" t="str">
        <f t="shared" si="708"/>
        <v>---0</v>
      </c>
      <c r="E45364">
        <v>0</v>
      </c>
    </row>
    <row r="45365" spans="2:5" ht="13.5" customHeight="1">
      <c r="B45365" t="str">
        <f t="shared" si="708"/>
        <v>---0</v>
      </c>
      <c r="E45365">
        <v>0</v>
      </c>
    </row>
    <row r="45366" spans="2:5" ht="13.5" customHeight="1">
      <c r="B45366" t="str">
        <f t="shared" si="708"/>
        <v>---0</v>
      </c>
      <c r="E45366">
        <v>0</v>
      </c>
    </row>
    <row r="45367" spans="2:5" ht="13.5" customHeight="1">
      <c r="B45367" t="str">
        <f t="shared" si="708"/>
        <v>---0</v>
      </c>
      <c r="E45367">
        <v>0</v>
      </c>
    </row>
    <row r="45368" spans="2:5" ht="13.5" customHeight="1">
      <c r="B45368" t="str">
        <f t="shared" si="708"/>
        <v>---0</v>
      </c>
      <c r="E45368">
        <v>0</v>
      </c>
    </row>
    <row r="45369" spans="2:5" ht="13.5" customHeight="1">
      <c r="B45369" t="str">
        <f t="shared" si="708"/>
        <v>---0</v>
      </c>
      <c r="E45369">
        <v>0</v>
      </c>
    </row>
    <row r="45370" spans="2:5" ht="13.5" customHeight="1">
      <c r="B45370" t="str">
        <f t="shared" si="708"/>
        <v>---0</v>
      </c>
      <c r="E45370">
        <v>0</v>
      </c>
    </row>
    <row r="45371" spans="2:5" ht="13.5" customHeight="1">
      <c r="B45371" t="str">
        <f t="shared" si="708"/>
        <v>---0</v>
      </c>
      <c r="E45371">
        <v>0</v>
      </c>
    </row>
    <row r="45372" spans="2:5" ht="13.5" customHeight="1">
      <c r="B45372" t="str">
        <f t="shared" si="708"/>
        <v>---0</v>
      </c>
      <c r="E45372">
        <v>0</v>
      </c>
    </row>
    <row r="45373" spans="2:5" ht="13.5" customHeight="1">
      <c r="B45373" t="str">
        <f t="shared" si="708"/>
        <v>---0</v>
      </c>
      <c r="E45373">
        <v>0</v>
      </c>
    </row>
    <row r="45374" spans="2:5" ht="13.5" customHeight="1">
      <c r="B45374" t="str">
        <f t="shared" si="708"/>
        <v>---0</v>
      </c>
      <c r="E45374">
        <v>0</v>
      </c>
    </row>
    <row r="45375" spans="2:5" ht="13.5" customHeight="1">
      <c r="B45375" t="str">
        <f t="shared" si="708"/>
        <v>---0</v>
      </c>
      <c r="E45375">
        <v>0</v>
      </c>
    </row>
    <row r="45376" spans="2:5" ht="13.5" customHeight="1">
      <c r="B45376" t="str">
        <f t="shared" si="708"/>
        <v>---0</v>
      </c>
      <c r="E45376">
        <v>0</v>
      </c>
    </row>
    <row r="45377" spans="2:5" ht="13.5" customHeight="1">
      <c r="B45377" t="str">
        <f t="shared" si="708"/>
        <v>---0</v>
      </c>
      <c r="E45377">
        <v>0</v>
      </c>
    </row>
    <row r="45378" spans="2:5" ht="13.5" customHeight="1">
      <c r="B45378" t="str">
        <f t="shared" si="708"/>
        <v>---0</v>
      </c>
      <c r="E45378">
        <v>0</v>
      </c>
    </row>
    <row r="45379" spans="2:5" ht="13.5" customHeight="1">
      <c r="B45379" t="str">
        <f t="shared" ref="B45379:B45442" si="709">A45379&amp;"---"&amp;E45379</f>
        <v>---0</v>
      </c>
      <c r="E45379">
        <v>0</v>
      </c>
    </row>
    <row r="45380" spans="2:5" ht="13.5" customHeight="1">
      <c r="B45380" t="str">
        <f t="shared" si="709"/>
        <v>---0</v>
      </c>
      <c r="E45380">
        <v>0</v>
      </c>
    </row>
    <row r="45381" spans="2:5" ht="13.5" customHeight="1">
      <c r="B45381" t="str">
        <f t="shared" si="709"/>
        <v>---0</v>
      </c>
      <c r="E45381">
        <v>0</v>
      </c>
    </row>
    <row r="45382" spans="2:5" ht="13.5" customHeight="1">
      <c r="B45382" t="str">
        <f t="shared" si="709"/>
        <v>---0</v>
      </c>
      <c r="E45382">
        <v>0</v>
      </c>
    </row>
    <row r="45383" spans="2:5" ht="13.5" customHeight="1">
      <c r="B45383" t="str">
        <f t="shared" si="709"/>
        <v>---0</v>
      </c>
      <c r="E45383">
        <v>0</v>
      </c>
    </row>
    <row r="45384" spans="2:5" ht="13.5" customHeight="1">
      <c r="B45384" t="str">
        <f t="shared" si="709"/>
        <v>---0</v>
      </c>
      <c r="E45384">
        <v>0</v>
      </c>
    </row>
    <row r="45385" spans="2:5" ht="13.5" customHeight="1">
      <c r="B45385" t="str">
        <f t="shared" si="709"/>
        <v>---0</v>
      </c>
      <c r="E45385">
        <v>0</v>
      </c>
    </row>
    <row r="45386" spans="2:5" ht="13.5" customHeight="1">
      <c r="B45386" t="str">
        <f t="shared" si="709"/>
        <v>---0</v>
      </c>
      <c r="E45386">
        <v>0</v>
      </c>
    </row>
    <row r="45387" spans="2:5" ht="13.5" customHeight="1">
      <c r="B45387" t="str">
        <f t="shared" si="709"/>
        <v>---0</v>
      </c>
      <c r="E45387">
        <v>0</v>
      </c>
    </row>
    <row r="45388" spans="2:5" ht="13.5" customHeight="1">
      <c r="B45388" t="str">
        <f t="shared" si="709"/>
        <v>---0</v>
      </c>
      <c r="E45388">
        <v>0</v>
      </c>
    </row>
    <row r="45389" spans="2:5" ht="13.5" customHeight="1">
      <c r="B45389" t="str">
        <f t="shared" si="709"/>
        <v>---0</v>
      </c>
      <c r="E45389">
        <v>0</v>
      </c>
    </row>
    <row r="45390" spans="2:5" ht="13.5" customHeight="1">
      <c r="B45390" t="str">
        <f t="shared" si="709"/>
        <v>---0</v>
      </c>
      <c r="E45390">
        <v>0</v>
      </c>
    </row>
    <row r="45391" spans="2:5" ht="13.5" customHeight="1">
      <c r="B45391" t="str">
        <f t="shared" si="709"/>
        <v>---0</v>
      </c>
      <c r="E45391">
        <v>0</v>
      </c>
    </row>
    <row r="45392" spans="2:5" ht="13.5" customHeight="1">
      <c r="B45392" t="str">
        <f t="shared" si="709"/>
        <v>---0</v>
      </c>
      <c r="E45392">
        <v>0</v>
      </c>
    </row>
    <row r="45393" spans="2:5" ht="13.5" customHeight="1">
      <c r="B45393" t="str">
        <f t="shared" si="709"/>
        <v>---0</v>
      </c>
      <c r="E45393">
        <v>0</v>
      </c>
    </row>
    <row r="45394" spans="2:5" ht="13.5" customHeight="1">
      <c r="B45394" t="str">
        <f t="shared" si="709"/>
        <v>---0</v>
      </c>
      <c r="E45394">
        <v>0</v>
      </c>
    </row>
    <row r="45395" spans="2:5" ht="13.5" customHeight="1">
      <c r="B45395" t="str">
        <f t="shared" si="709"/>
        <v>---0</v>
      </c>
      <c r="E45395">
        <v>0</v>
      </c>
    </row>
    <row r="45396" spans="2:5" ht="13.5" customHeight="1">
      <c r="B45396" t="str">
        <f t="shared" si="709"/>
        <v>---0</v>
      </c>
      <c r="E45396">
        <v>0</v>
      </c>
    </row>
    <row r="45397" spans="2:5" ht="13.5" customHeight="1">
      <c r="B45397" t="str">
        <f t="shared" si="709"/>
        <v>---0</v>
      </c>
      <c r="E45397">
        <v>0</v>
      </c>
    </row>
    <row r="45398" spans="2:5" ht="13.5" customHeight="1">
      <c r="B45398" t="str">
        <f t="shared" si="709"/>
        <v>---0</v>
      </c>
      <c r="E45398">
        <v>0</v>
      </c>
    </row>
    <row r="45399" spans="2:5" ht="13.5" customHeight="1">
      <c r="B45399" t="str">
        <f t="shared" si="709"/>
        <v>---0</v>
      </c>
      <c r="E45399">
        <v>0</v>
      </c>
    </row>
    <row r="45400" spans="2:5" ht="13.5" customHeight="1">
      <c r="B45400" t="str">
        <f t="shared" si="709"/>
        <v>---0</v>
      </c>
      <c r="E45400">
        <v>0</v>
      </c>
    </row>
    <row r="45401" spans="2:5" ht="13.5" customHeight="1">
      <c r="B45401" t="str">
        <f t="shared" si="709"/>
        <v>---0</v>
      </c>
      <c r="E45401">
        <v>0</v>
      </c>
    </row>
    <row r="45402" spans="2:5" ht="13.5" customHeight="1">
      <c r="B45402" t="str">
        <f t="shared" si="709"/>
        <v>---0</v>
      </c>
      <c r="E45402">
        <v>0</v>
      </c>
    </row>
    <row r="45403" spans="2:5" ht="13.5" customHeight="1">
      <c r="B45403" t="str">
        <f t="shared" si="709"/>
        <v>---0</v>
      </c>
      <c r="E45403">
        <v>0</v>
      </c>
    </row>
    <row r="45404" spans="2:5" ht="13.5" customHeight="1">
      <c r="B45404" t="str">
        <f t="shared" si="709"/>
        <v>---0</v>
      </c>
      <c r="E45404">
        <v>0</v>
      </c>
    </row>
    <row r="45405" spans="2:5" ht="13.5" customHeight="1">
      <c r="B45405" t="str">
        <f t="shared" si="709"/>
        <v>---0</v>
      </c>
      <c r="E45405">
        <v>0</v>
      </c>
    </row>
    <row r="45406" spans="2:5" ht="13.5" customHeight="1">
      <c r="B45406" t="str">
        <f t="shared" si="709"/>
        <v>---0</v>
      </c>
      <c r="E45406">
        <v>0</v>
      </c>
    </row>
    <row r="45407" spans="2:5" ht="13.5" customHeight="1">
      <c r="B45407" t="str">
        <f t="shared" si="709"/>
        <v>---0</v>
      </c>
      <c r="E45407">
        <v>0</v>
      </c>
    </row>
    <row r="45408" spans="2:5" ht="13.5" customHeight="1">
      <c r="B45408" t="str">
        <f t="shared" si="709"/>
        <v>---0</v>
      </c>
      <c r="E45408">
        <v>0</v>
      </c>
    </row>
    <row r="45409" spans="2:5" ht="13.5" customHeight="1">
      <c r="B45409" t="str">
        <f t="shared" si="709"/>
        <v>---0</v>
      </c>
      <c r="E45409">
        <v>0</v>
      </c>
    </row>
    <row r="45410" spans="2:5" ht="13.5" customHeight="1">
      <c r="B45410" t="str">
        <f t="shared" si="709"/>
        <v>---0</v>
      </c>
      <c r="E45410">
        <v>0</v>
      </c>
    </row>
    <row r="45411" spans="2:5" ht="13.5" customHeight="1">
      <c r="B45411" t="str">
        <f t="shared" si="709"/>
        <v>---0</v>
      </c>
      <c r="E45411">
        <v>0</v>
      </c>
    </row>
    <row r="45412" spans="2:5" ht="13.5" customHeight="1">
      <c r="B45412" t="str">
        <f t="shared" si="709"/>
        <v>---0</v>
      </c>
      <c r="E45412">
        <v>0</v>
      </c>
    </row>
    <row r="45413" spans="2:5" ht="13.5" customHeight="1">
      <c r="B45413" t="str">
        <f t="shared" si="709"/>
        <v>---0</v>
      </c>
      <c r="E45413">
        <v>0</v>
      </c>
    </row>
    <row r="45414" spans="2:5" ht="13.5" customHeight="1">
      <c r="B45414" t="str">
        <f t="shared" si="709"/>
        <v>---0</v>
      </c>
      <c r="E45414">
        <v>0</v>
      </c>
    </row>
    <row r="45415" spans="2:5" ht="13.5" customHeight="1">
      <c r="B45415" t="str">
        <f t="shared" si="709"/>
        <v>---0</v>
      </c>
      <c r="E45415">
        <v>0</v>
      </c>
    </row>
    <row r="45416" spans="2:5" ht="13.5" customHeight="1">
      <c r="B45416" t="str">
        <f t="shared" si="709"/>
        <v>---0</v>
      </c>
      <c r="E45416">
        <v>0</v>
      </c>
    </row>
    <row r="45417" spans="2:5" ht="13.5" customHeight="1">
      <c r="B45417" t="str">
        <f t="shared" si="709"/>
        <v>---0</v>
      </c>
      <c r="E45417">
        <v>0</v>
      </c>
    </row>
    <row r="45418" spans="2:5" ht="13.5" customHeight="1">
      <c r="B45418" t="str">
        <f t="shared" si="709"/>
        <v>---0</v>
      </c>
      <c r="E45418">
        <v>0</v>
      </c>
    </row>
    <row r="45419" spans="2:5" ht="13.5" customHeight="1">
      <c r="B45419" t="str">
        <f t="shared" si="709"/>
        <v>---0</v>
      </c>
      <c r="E45419">
        <v>0</v>
      </c>
    </row>
    <row r="45420" spans="2:5" ht="13.5" customHeight="1">
      <c r="B45420" t="str">
        <f t="shared" si="709"/>
        <v>---0</v>
      </c>
      <c r="E45420">
        <v>0</v>
      </c>
    </row>
    <row r="45421" spans="2:5" ht="13.5" customHeight="1">
      <c r="B45421" t="str">
        <f t="shared" si="709"/>
        <v>---0</v>
      </c>
      <c r="E45421">
        <v>0</v>
      </c>
    </row>
    <row r="45422" spans="2:5" ht="13.5" customHeight="1">
      <c r="B45422" t="str">
        <f t="shared" si="709"/>
        <v>---0</v>
      </c>
      <c r="E45422">
        <v>0</v>
      </c>
    </row>
    <row r="45423" spans="2:5" ht="13.5" customHeight="1">
      <c r="B45423" t="str">
        <f t="shared" si="709"/>
        <v>---0</v>
      </c>
      <c r="E45423">
        <v>0</v>
      </c>
    </row>
    <row r="45424" spans="2:5" ht="13.5" customHeight="1">
      <c r="B45424" t="str">
        <f t="shared" si="709"/>
        <v>---0</v>
      </c>
      <c r="E45424">
        <v>0</v>
      </c>
    </row>
    <row r="45425" spans="2:5" ht="13.5" customHeight="1">
      <c r="B45425" t="str">
        <f t="shared" si="709"/>
        <v>---0</v>
      </c>
      <c r="E45425">
        <v>0</v>
      </c>
    </row>
    <row r="45426" spans="2:5" ht="13.5" customHeight="1">
      <c r="B45426" t="str">
        <f t="shared" si="709"/>
        <v>---0</v>
      </c>
      <c r="E45426">
        <v>0</v>
      </c>
    </row>
    <row r="45427" spans="2:5" ht="13.5" customHeight="1">
      <c r="B45427" t="str">
        <f t="shared" si="709"/>
        <v>---0</v>
      </c>
      <c r="E45427">
        <v>0</v>
      </c>
    </row>
    <row r="45428" spans="2:5" ht="13.5" customHeight="1">
      <c r="B45428" t="str">
        <f t="shared" si="709"/>
        <v>---0</v>
      </c>
      <c r="E45428">
        <v>0</v>
      </c>
    </row>
    <row r="45429" spans="2:5" ht="13.5" customHeight="1">
      <c r="B45429" t="str">
        <f t="shared" si="709"/>
        <v>---0</v>
      </c>
      <c r="E45429">
        <v>0</v>
      </c>
    </row>
    <row r="45430" spans="2:5" ht="13.5" customHeight="1">
      <c r="B45430" t="str">
        <f t="shared" si="709"/>
        <v>---0</v>
      </c>
      <c r="E45430">
        <v>0</v>
      </c>
    </row>
    <row r="45431" spans="2:5" ht="13.5" customHeight="1">
      <c r="B45431" t="str">
        <f t="shared" si="709"/>
        <v>---0</v>
      </c>
      <c r="E45431">
        <v>0</v>
      </c>
    </row>
    <row r="45432" spans="2:5" ht="13.5" customHeight="1">
      <c r="B45432" t="str">
        <f t="shared" si="709"/>
        <v>---0</v>
      </c>
      <c r="E45432">
        <v>0</v>
      </c>
    </row>
    <row r="45433" spans="2:5" ht="13.5" customHeight="1">
      <c r="B45433" t="str">
        <f t="shared" si="709"/>
        <v>---0</v>
      </c>
      <c r="E45433">
        <v>0</v>
      </c>
    </row>
    <row r="45434" spans="2:5" ht="13.5" customHeight="1">
      <c r="B45434" t="str">
        <f t="shared" si="709"/>
        <v>---0</v>
      </c>
      <c r="E45434">
        <v>0</v>
      </c>
    </row>
    <row r="45435" spans="2:5" ht="13.5" customHeight="1">
      <c r="B45435" t="str">
        <f t="shared" si="709"/>
        <v>---0</v>
      </c>
      <c r="E45435">
        <v>0</v>
      </c>
    </row>
    <row r="45436" spans="2:5" ht="13.5" customHeight="1">
      <c r="B45436" t="str">
        <f t="shared" si="709"/>
        <v>---0</v>
      </c>
      <c r="E45436">
        <v>0</v>
      </c>
    </row>
    <row r="45437" spans="2:5" ht="13.5" customHeight="1">
      <c r="B45437" t="str">
        <f t="shared" si="709"/>
        <v>---0</v>
      </c>
      <c r="E45437">
        <v>0</v>
      </c>
    </row>
    <row r="45438" spans="2:5" ht="13.5" customHeight="1">
      <c r="B45438" t="str">
        <f t="shared" si="709"/>
        <v>---0</v>
      </c>
      <c r="E45438">
        <v>0</v>
      </c>
    </row>
    <row r="45439" spans="2:5" ht="13.5" customHeight="1">
      <c r="B45439" t="str">
        <f t="shared" si="709"/>
        <v>---0</v>
      </c>
      <c r="E45439">
        <v>0</v>
      </c>
    </row>
    <row r="45440" spans="2:5" ht="13.5" customHeight="1">
      <c r="B45440" t="str">
        <f t="shared" si="709"/>
        <v>---0</v>
      </c>
      <c r="E45440">
        <v>0</v>
      </c>
    </row>
    <row r="45441" spans="2:5" ht="13.5" customHeight="1">
      <c r="B45441" t="str">
        <f t="shared" si="709"/>
        <v>---0</v>
      </c>
      <c r="E45441">
        <v>0</v>
      </c>
    </row>
    <row r="45442" spans="2:5" ht="13.5" customHeight="1">
      <c r="B45442" t="str">
        <f t="shared" si="709"/>
        <v>---0</v>
      </c>
      <c r="E45442">
        <v>0</v>
      </c>
    </row>
    <row r="45443" spans="2:5" ht="13.5" customHeight="1">
      <c r="B45443" t="str">
        <f t="shared" ref="B45443:B45506" si="710">A45443&amp;"---"&amp;E45443</f>
        <v>---0</v>
      </c>
      <c r="E45443">
        <v>0</v>
      </c>
    </row>
    <row r="45444" spans="2:5" ht="13.5" customHeight="1">
      <c r="B45444" t="str">
        <f t="shared" si="710"/>
        <v>---0</v>
      </c>
      <c r="E45444">
        <v>0</v>
      </c>
    </row>
    <row r="45445" spans="2:5" ht="13.5" customHeight="1">
      <c r="B45445" t="str">
        <f t="shared" si="710"/>
        <v>---0</v>
      </c>
      <c r="E45445">
        <v>0</v>
      </c>
    </row>
    <row r="45446" spans="2:5" ht="13.5" customHeight="1">
      <c r="B45446" t="str">
        <f t="shared" si="710"/>
        <v>---0</v>
      </c>
      <c r="E45446">
        <v>0</v>
      </c>
    </row>
    <row r="45447" spans="2:5" ht="13.5" customHeight="1">
      <c r="B45447" t="str">
        <f t="shared" si="710"/>
        <v>---0</v>
      </c>
      <c r="E45447">
        <v>0</v>
      </c>
    </row>
    <row r="45448" spans="2:5" ht="13.5" customHeight="1">
      <c r="B45448" t="str">
        <f t="shared" si="710"/>
        <v>---0</v>
      </c>
      <c r="E45448">
        <v>0</v>
      </c>
    </row>
    <row r="45449" spans="2:5" ht="13.5" customHeight="1">
      <c r="B45449" t="str">
        <f t="shared" si="710"/>
        <v>---0</v>
      </c>
      <c r="E45449">
        <v>0</v>
      </c>
    </row>
    <row r="45450" spans="2:5" ht="13.5" customHeight="1">
      <c r="B45450" t="str">
        <f t="shared" si="710"/>
        <v>---0</v>
      </c>
      <c r="E45450">
        <v>0</v>
      </c>
    </row>
    <row r="45451" spans="2:5" ht="13.5" customHeight="1">
      <c r="B45451" t="str">
        <f t="shared" si="710"/>
        <v>---0</v>
      </c>
      <c r="E45451">
        <v>0</v>
      </c>
    </row>
    <row r="45452" spans="2:5" ht="13.5" customHeight="1">
      <c r="B45452" t="str">
        <f t="shared" si="710"/>
        <v>---0</v>
      </c>
      <c r="E45452">
        <v>0</v>
      </c>
    </row>
    <row r="45453" spans="2:5" ht="13.5" customHeight="1">
      <c r="B45453" t="str">
        <f t="shared" si="710"/>
        <v>---0</v>
      </c>
      <c r="E45453">
        <v>0</v>
      </c>
    </row>
    <row r="45454" spans="2:5" ht="13.5" customHeight="1">
      <c r="B45454" t="str">
        <f t="shared" si="710"/>
        <v>---0</v>
      </c>
      <c r="E45454">
        <v>0</v>
      </c>
    </row>
    <row r="45455" spans="2:5" ht="13.5" customHeight="1">
      <c r="B45455" t="str">
        <f t="shared" si="710"/>
        <v>---0</v>
      </c>
      <c r="E45455">
        <v>0</v>
      </c>
    </row>
    <row r="45456" spans="2:5" ht="13.5" customHeight="1">
      <c r="B45456" t="str">
        <f t="shared" si="710"/>
        <v>---0</v>
      </c>
      <c r="E45456">
        <v>0</v>
      </c>
    </row>
    <row r="45457" spans="2:5" ht="13.5" customHeight="1">
      <c r="B45457" t="str">
        <f t="shared" si="710"/>
        <v>---0</v>
      </c>
      <c r="E45457">
        <v>0</v>
      </c>
    </row>
    <row r="45458" spans="2:5" ht="13.5" customHeight="1">
      <c r="B45458" t="str">
        <f t="shared" si="710"/>
        <v>---0</v>
      </c>
      <c r="E45458">
        <v>0</v>
      </c>
    </row>
    <row r="45459" spans="2:5" ht="13.5" customHeight="1">
      <c r="B45459" t="str">
        <f t="shared" si="710"/>
        <v>---0</v>
      </c>
      <c r="E45459">
        <v>0</v>
      </c>
    </row>
    <row r="45460" spans="2:5" ht="13.5" customHeight="1">
      <c r="B45460" t="str">
        <f t="shared" si="710"/>
        <v>---0</v>
      </c>
      <c r="E45460">
        <v>0</v>
      </c>
    </row>
    <row r="45461" spans="2:5" ht="13.5" customHeight="1">
      <c r="B45461" t="str">
        <f t="shared" si="710"/>
        <v>---0</v>
      </c>
      <c r="E45461">
        <v>0</v>
      </c>
    </row>
    <row r="45462" spans="2:5" ht="13.5" customHeight="1">
      <c r="B45462" t="str">
        <f t="shared" si="710"/>
        <v>---0</v>
      </c>
      <c r="E45462">
        <v>0</v>
      </c>
    </row>
    <row r="45463" spans="2:5" ht="13.5" customHeight="1">
      <c r="B45463" t="str">
        <f t="shared" si="710"/>
        <v>---0</v>
      </c>
      <c r="E45463">
        <v>0</v>
      </c>
    </row>
    <row r="45464" spans="2:5" ht="13.5" customHeight="1">
      <c r="B45464" t="str">
        <f t="shared" si="710"/>
        <v>---0</v>
      </c>
      <c r="E45464">
        <v>0</v>
      </c>
    </row>
    <row r="45465" spans="2:5" ht="13.5" customHeight="1">
      <c r="B45465" t="str">
        <f t="shared" si="710"/>
        <v>---0</v>
      </c>
      <c r="E45465">
        <v>0</v>
      </c>
    </row>
    <row r="45466" spans="2:5" ht="13.5" customHeight="1">
      <c r="B45466" t="str">
        <f t="shared" si="710"/>
        <v>---0</v>
      </c>
      <c r="E45466">
        <v>0</v>
      </c>
    </row>
    <row r="45467" spans="2:5" ht="13.5" customHeight="1">
      <c r="B45467" t="str">
        <f t="shared" si="710"/>
        <v>---0</v>
      </c>
      <c r="E45467">
        <v>0</v>
      </c>
    </row>
    <row r="45468" spans="2:5" ht="13.5" customHeight="1">
      <c r="B45468" t="str">
        <f t="shared" si="710"/>
        <v>---0</v>
      </c>
      <c r="E45468">
        <v>0</v>
      </c>
    </row>
    <row r="45469" spans="2:5" ht="13.5" customHeight="1">
      <c r="B45469" t="str">
        <f t="shared" si="710"/>
        <v>---0</v>
      </c>
      <c r="E45469">
        <v>0</v>
      </c>
    </row>
    <row r="45470" spans="2:5" ht="13.5" customHeight="1">
      <c r="B45470" t="str">
        <f t="shared" si="710"/>
        <v>---0</v>
      </c>
      <c r="E45470">
        <v>0</v>
      </c>
    </row>
    <row r="45471" spans="2:5" ht="13.5" customHeight="1">
      <c r="B45471" t="str">
        <f t="shared" si="710"/>
        <v>---0</v>
      </c>
      <c r="E45471">
        <v>0</v>
      </c>
    </row>
    <row r="45472" spans="2:5" ht="13.5" customHeight="1">
      <c r="B45472" t="str">
        <f t="shared" si="710"/>
        <v>---0</v>
      </c>
      <c r="E45472">
        <v>0</v>
      </c>
    </row>
    <row r="45473" spans="2:5" ht="13.5" customHeight="1">
      <c r="B45473" t="str">
        <f t="shared" si="710"/>
        <v>---0</v>
      </c>
      <c r="E45473">
        <v>0</v>
      </c>
    </row>
    <row r="45474" spans="2:5" ht="13.5" customHeight="1">
      <c r="B45474" t="str">
        <f t="shared" si="710"/>
        <v>---0</v>
      </c>
      <c r="E45474">
        <v>0</v>
      </c>
    </row>
    <row r="45475" spans="2:5" ht="13.5" customHeight="1">
      <c r="B45475" t="str">
        <f t="shared" si="710"/>
        <v>---0</v>
      </c>
      <c r="E45475">
        <v>0</v>
      </c>
    </row>
    <row r="45476" spans="2:5" ht="13.5" customHeight="1">
      <c r="B45476" t="str">
        <f t="shared" si="710"/>
        <v>---0</v>
      </c>
      <c r="E45476">
        <v>0</v>
      </c>
    </row>
    <row r="45477" spans="2:5" ht="13.5" customHeight="1">
      <c r="B45477" t="str">
        <f t="shared" si="710"/>
        <v>---0</v>
      </c>
      <c r="E45477">
        <v>0</v>
      </c>
    </row>
    <row r="45478" spans="2:5" ht="13.5" customHeight="1">
      <c r="B45478" t="str">
        <f t="shared" si="710"/>
        <v>---0</v>
      </c>
      <c r="E45478">
        <v>0</v>
      </c>
    </row>
    <row r="45479" spans="2:5" ht="13.5" customHeight="1">
      <c r="B45479" t="str">
        <f t="shared" si="710"/>
        <v>---0</v>
      </c>
      <c r="E45479">
        <v>0</v>
      </c>
    </row>
    <row r="45480" spans="2:5" ht="13.5" customHeight="1">
      <c r="B45480" t="str">
        <f t="shared" si="710"/>
        <v>---0</v>
      </c>
      <c r="E45480">
        <v>0</v>
      </c>
    </row>
    <row r="45481" spans="2:5" ht="13.5" customHeight="1">
      <c r="B45481" t="str">
        <f t="shared" si="710"/>
        <v>---0</v>
      </c>
      <c r="E45481">
        <v>0</v>
      </c>
    </row>
    <row r="45482" spans="2:5" ht="13.5" customHeight="1">
      <c r="B45482" t="str">
        <f t="shared" si="710"/>
        <v>---0</v>
      </c>
      <c r="E45482">
        <v>0</v>
      </c>
    </row>
    <row r="45483" spans="2:5" ht="13.5" customHeight="1">
      <c r="B45483" t="str">
        <f t="shared" si="710"/>
        <v>---0</v>
      </c>
      <c r="E45483">
        <v>0</v>
      </c>
    </row>
    <row r="45484" spans="2:5" ht="13.5" customHeight="1">
      <c r="B45484" t="str">
        <f t="shared" si="710"/>
        <v>---0</v>
      </c>
      <c r="E45484">
        <v>0</v>
      </c>
    </row>
    <row r="45485" spans="2:5" ht="13.5" customHeight="1">
      <c r="B45485" t="str">
        <f t="shared" si="710"/>
        <v>---0</v>
      </c>
      <c r="E45485">
        <v>0</v>
      </c>
    </row>
    <row r="45486" spans="2:5" ht="13.5" customHeight="1">
      <c r="B45486" t="str">
        <f t="shared" si="710"/>
        <v>---0</v>
      </c>
      <c r="E45486">
        <v>0</v>
      </c>
    </row>
    <row r="45487" spans="2:5" ht="13.5" customHeight="1">
      <c r="B45487" t="str">
        <f t="shared" si="710"/>
        <v>---0</v>
      </c>
      <c r="E45487">
        <v>0</v>
      </c>
    </row>
    <row r="45488" spans="2:5" ht="13.5" customHeight="1">
      <c r="B45488" t="str">
        <f t="shared" si="710"/>
        <v>---0</v>
      </c>
      <c r="E45488">
        <v>0</v>
      </c>
    </row>
    <row r="45489" spans="2:5" ht="13.5" customHeight="1">
      <c r="B45489" t="str">
        <f t="shared" si="710"/>
        <v>---0</v>
      </c>
      <c r="E45489">
        <v>0</v>
      </c>
    </row>
    <row r="45490" spans="2:5" ht="13.5" customHeight="1">
      <c r="B45490" t="str">
        <f t="shared" si="710"/>
        <v>---0</v>
      </c>
      <c r="E45490">
        <v>0</v>
      </c>
    </row>
    <row r="45491" spans="2:5" ht="13.5" customHeight="1">
      <c r="B45491" t="str">
        <f t="shared" si="710"/>
        <v>---0</v>
      </c>
      <c r="E45491">
        <v>0</v>
      </c>
    </row>
    <row r="45492" spans="2:5" ht="13.5" customHeight="1">
      <c r="B45492" t="str">
        <f t="shared" si="710"/>
        <v>---0</v>
      </c>
      <c r="E45492">
        <v>0</v>
      </c>
    </row>
    <row r="45493" spans="2:5" ht="13.5" customHeight="1">
      <c r="B45493" t="str">
        <f t="shared" si="710"/>
        <v>---0</v>
      </c>
      <c r="E45493">
        <v>0</v>
      </c>
    </row>
    <row r="45494" spans="2:5" ht="13.5" customHeight="1">
      <c r="B45494" t="str">
        <f t="shared" si="710"/>
        <v>---0</v>
      </c>
      <c r="E45494">
        <v>0</v>
      </c>
    </row>
    <row r="45495" spans="2:5" ht="13.5" customHeight="1">
      <c r="B45495" t="str">
        <f t="shared" si="710"/>
        <v>---0</v>
      </c>
      <c r="E45495">
        <v>0</v>
      </c>
    </row>
    <row r="45496" spans="2:5" ht="13.5" customHeight="1">
      <c r="B45496" t="str">
        <f t="shared" si="710"/>
        <v>---0</v>
      </c>
      <c r="E45496">
        <v>0</v>
      </c>
    </row>
    <row r="45497" spans="2:5" ht="13.5" customHeight="1">
      <c r="B45497" t="str">
        <f t="shared" si="710"/>
        <v>---0</v>
      </c>
      <c r="E45497">
        <v>0</v>
      </c>
    </row>
    <row r="45498" spans="2:5" ht="13.5" customHeight="1">
      <c r="B45498" t="str">
        <f t="shared" si="710"/>
        <v>---0</v>
      </c>
      <c r="E45498">
        <v>0</v>
      </c>
    </row>
    <row r="45499" spans="2:5" ht="13.5" customHeight="1">
      <c r="B45499" t="str">
        <f t="shared" si="710"/>
        <v>---0</v>
      </c>
      <c r="E45499">
        <v>0</v>
      </c>
    </row>
    <row r="45500" spans="2:5" ht="13.5" customHeight="1">
      <c r="B45500" t="str">
        <f t="shared" si="710"/>
        <v>---0</v>
      </c>
      <c r="E45500">
        <v>0</v>
      </c>
    </row>
    <row r="45501" spans="2:5" ht="13.5" customHeight="1">
      <c r="B45501" t="str">
        <f t="shared" si="710"/>
        <v>---0</v>
      </c>
      <c r="E45501">
        <v>0</v>
      </c>
    </row>
    <row r="45502" spans="2:5" ht="13.5" customHeight="1">
      <c r="B45502" t="str">
        <f t="shared" si="710"/>
        <v>---0</v>
      </c>
      <c r="E45502">
        <v>0</v>
      </c>
    </row>
    <row r="45503" spans="2:5" ht="13.5" customHeight="1">
      <c r="B45503" t="str">
        <f t="shared" si="710"/>
        <v>---0</v>
      </c>
      <c r="E45503">
        <v>0</v>
      </c>
    </row>
    <row r="45504" spans="2:5" ht="13.5" customHeight="1">
      <c r="B45504" t="str">
        <f t="shared" si="710"/>
        <v>---0</v>
      </c>
      <c r="E45504">
        <v>0</v>
      </c>
    </row>
    <row r="45505" spans="2:5" ht="13.5" customHeight="1">
      <c r="B45505" t="str">
        <f t="shared" si="710"/>
        <v>---0</v>
      </c>
      <c r="E45505">
        <v>0</v>
      </c>
    </row>
    <row r="45506" spans="2:5" ht="13.5" customHeight="1">
      <c r="B45506" t="str">
        <f t="shared" si="710"/>
        <v>---0</v>
      </c>
      <c r="E45506">
        <v>0</v>
      </c>
    </row>
    <row r="45507" spans="2:5" ht="13.5" customHeight="1">
      <c r="B45507" t="str">
        <f t="shared" ref="B45507:B45570" si="711">A45507&amp;"---"&amp;E45507</f>
        <v>---0</v>
      </c>
      <c r="E45507">
        <v>0</v>
      </c>
    </row>
    <row r="45508" spans="2:5" ht="13.5" customHeight="1">
      <c r="B45508" t="str">
        <f t="shared" si="711"/>
        <v>---0</v>
      </c>
      <c r="E45508">
        <v>0</v>
      </c>
    </row>
    <row r="45509" spans="2:5" ht="13.5" customHeight="1">
      <c r="B45509" t="str">
        <f t="shared" si="711"/>
        <v>---0</v>
      </c>
      <c r="E45509">
        <v>0</v>
      </c>
    </row>
    <row r="45510" spans="2:5" ht="13.5" customHeight="1">
      <c r="B45510" t="str">
        <f t="shared" si="711"/>
        <v>---0</v>
      </c>
      <c r="E45510">
        <v>0</v>
      </c>
    </row>
    <row r="45511" spans="2:5" ht="13.5" customHeight="1">
      <c r="B45511" t="str">
        <f t="shared" si="711"/>
        <v>---0</v>
      </c>
      <c r="E45511">
        <v>0</v>
      </c>
    </row>
    <row r="45512" spans="2:5" ht="13.5" customHeight="1">
      <c r="B45512" t="str">
        <f t="shared" si="711"/>
        <v>---0</v>
      </c>
      <c r="E45512">
        <v>0</v>
      </c>
    </row>
    <row r="45513" spans="2:5" ht="13.5" customHeight="1">
      <c r="B45513" t="str">
        <f t="shared" si="711"/>
        <v>---0</v>
      </c>
      <c r="E45513">
        <v>0</v>
      </c>
    </row>
    <row r="45514" spans="2:5" ht="13.5" customHeight="1">
      <c r="B45514" t="str">
        <f t="shared" si="711"/>
        <v>---0</v>
      </c>
      <c r="E45514">
        <v>0</v>
      </c>
    </row>
    <row r="45515" spans="2:5" ht="13.5" customHeight="1">
      <c r="B45515" t="str">
        <f t="shared" si="711"/>
        <v>---0</v>
      </c>
      <c r="E45515">
        <v>0</v>
      </c>
    </row>
    <row r="45516" spans="2:5" ht="13.5" customHeight="1">
      <c r="B45516" t="str">
        <f t="shared" si="711"/>
        <v>---0</v>
      </c>
      <c r="E45516">
        <v>0</v>
      </c>
    </row>
    <row r="45517" spans="2:5" ht="13.5" customHeight="1">
      <c r="B45517" t="str">
        <f t="shared" si="711"/>
        <v>---0</v>
      </c>
      <c r="E45517">
        <v>0</v>
      </c>
    </row>
    <row r="45518" spans="2:5" ht="13.5" customHeight="1">
      <c r="B45518" t="str">
        <f t="shared" si="711"/>
        <v>---0</v>
      </c>
      <c r="E45518">
        <v>0</v>
      </c>
    </row>
    <row r="45519" spans="2:5" ht="13.5" customHeight="1">
      <c r="B45519" t="str">
        <f t="shared" si="711"/>
        <v>---0</v>
      </c>
      <c r="E45519">
        <v>0</v>
      </c>
    </row>
    <row r="45520" spans="2:5" ht="13.5" customHeight="1">
      <c r="B45520" t="str">
        <f t="shared" si="711"/>
        <v>---0</v>
      </c>
      <c r="E45520">
        <v>0</v>
      </c>
    </row>
    <row r="45521" spans="2:5" ht="13.5" customHeight="1">
      <c r="B45521" t="str">
        <f t="shared" si="711"/>
        <v>---0</v>
      </c>
      <c r="E45521">
        <v>0</v>
      </c>
    </row>
    <row r="45522" spans="2:5" ht="13.5" customHeight="1">
      <c r="B45522" t="str">
        <f t="shared" si="711"/>
        <v>---0</v>
      </c>
      <c r="E45522">
        <v>0</v>
      </c>
    </row>
    <row r="45523" spans="2:5" ht="13.5" customHeight="1">
      <c r="B45523" t="str">
        <f t="shared" si="711"/>
        <v>---0</v>
      </c>
      <c r="E45523">
        <v>0</v>
      </c>
    </row>
    <row r="45524" spans="2:5" ht="13.5" customHeight="1">
      <c r="B45524" t="str">
        <f t="shared" si="711"/>
        <v>---0</v>
      </c>
      <c r="E45524">
        <v>0</v>
      </c>
    </row>
    <row r="45525" spans="2:5" ht="13.5" customHeight="1">
      <c r="B45525" t="str">
        <f t="shared" si="711"/>
        <v>---0</v>
      </c>
      <c r="E45525">
        <v>0</v>
      </c>
    </row>
    <row r="45526" spans="2:5" ht="13.5" customHeight="1">
      <c r="B45526" t="str">
        <f t="shared" si="711"/>
        <v>---0</v>
      </c>
      <c r="E45526">
        <v>0</v>
      </c>
    </row>
    <row r="45527" spans="2:5" ht="13.5" customHeight="1">
      <c r="B45527" t="str">
        <f t="shared" si="711"/>
        <v>---0</v>
      </c>
      <c r="E45527">
        <v>0</v>
      </c>
    </row>
    <row r="45528" spans="2:5" ht="13.5" customHeight="1">
      <c r="B45528" t="str">
        <f t="shared" si="711"/>
        <v>---0</v>
      </c>
      <c r="E45528">
        <v>0</v>
      </c>
    </row>
    <row r="45529" spans="2:5" ht="13.5" customHeight="1">
      <c r="B45529" t="str">
        <f t="shared" si="711"/>
        <v>---0</v>
      </c>
      <c r="E45529">
        <v>0</v>
      </c>
    </row>
    <row r="45530" spans="2:5" ht="13.5" customHeight="1">
      <c r="B45530" t="str">
        <f t="shared" si="711"/>
        <v>---0</v>
      </c>
      <c r="E45530">
        <v>0</v>
      </c>
    </row>
    <row r="45531" spans="2:5" ht="13.5" customHeight="1">
      <c r="B45531" t="str">
        <f t="shared" si="711"/>
        <v>---0</v>
      </c>
      <c r="E45531">
        <v>0</v>
      </c>
    </row>
    <row r="45532" spans="2:5" ht="13.5" customHeight="1">
      <c r="B45532" t="str">
        <f t="shared" si="711"/>
        <v>---0</v>
      </c>
      <c r="E45532">
        <v>0</v>
      </c>
    </row>
    <row r="45533" spans="2:5" ht="13.5" customHeight="1">
      <c r="B45533" t="str">
        <f t="shared" si="711"/>
        <v>---0</v>
      </c>
      <c r="E45533">
        <v>0</v>
      </c>
    </row>
    <row r="45534" spans="2:5" ht="13.5" customHeight="1">
      <c r="B45534" t="str">
        <f t="shared" si="711"/>
        <v>---0</v>
      </c>
      <c r="E45534">
        <v>0</v>
      </c>
    </row>
    <row r="45535" spans="2:5" ht="13.5" customHeight="1">
      <c r="B45535" t="str">
        <f t="shared" si="711"/>
        <v>---0</v>
      </c>
      <c r="E45535">
        <v>0</v>
      </c>
    </row>
    <row r="45536" spans="2:5" ht="13.5" customHeight="1">
      <c r="B45536" t="str">
        <f t="shared" si="711"/>
        <v>---0</v>
      </c>
      <c r="E45536">
        <v>0</v>
      </c>
    </row>
    <row r="45537" spans="2:5" ht="13.5" customHeight="1">
      <c r="B45537" t="str">
        <f t="shared" si="711"/>
        <v>---0</v>
      </c>
      <c r="E45537">
        <v>0</v>
      </c>
    </row>
    <row r="45538" spans="2:5" ht="13.5" customHeight="1">
      <c r="B45538" t="str">
        <f t="shared" si="711"/>
        <v>---0</v>
      </c>
      <c r="E45538">
        <v>0</v>
      </c>
    </row>
    <row r="45539" spans="2:5" ht="13.5" customHeight="1">
      <c r="B45539" t="str">
        <f t="shared" si="711"/>
        <v>---0</v>
      </c>
      <c r="E45539">
        <v>0</v>
      </c>
    </row>
    <row r="45540" spans="2:5" ht="13.5" customHeight="1">
      <c r="B45540" t="str">
        <f t="shared" si="711"/>
        <v>---0</v>
      </c>
      <c r="E45540">
        <v>0</v>
      </c>
    </row>
    <row r="45541" spans="2:5" ht="13.5" customHeight="1">
      <c r="B45541" t="str">
        <f t="shared" si="711"/>
        <v>---0</v>
      </c>
      <c r="E45541">
        <v>0</v>
      </c>
    </row>
    <row r="45542" spans="2:5" ht="13.5" customHeight="1">
      <c r="B45542" t="str">
        <f t="shared" si="711"/>
        <v>---0</v>
      </c>
      <c r="E45542">
        <v>0</v>
      </c>
    </row>
    <row r="45543" spans="2:5" ht="13.5" customHeight="1">
      <c r="B45543" t="str">
        <f t="shared" si="711"/>
        <v>---0</v>
      </c>
      <c r="E45543">
        <v>0</v>
      </c>
    </row>
    <row r="45544" spans="2:5" ht="13.5" customHeight="1">
      <c r="B45544" t="str">
        <f t="shared" si="711"/>
        <v>---0</v>
      </c>
      <c r="E45544">
        <v>0</v>
      </c>
    </row>
    <row r="45545" spans="2:5" ht="13.5" customHeight="1">
      <c r="B45545" t="str">
        <f t="shared" si="711"/>
        <v>---0</v>
      </c>
      <c r="E45545">
        <v>0</v>
      </c>
    </row>
    <row r="45546" spans="2:5" ht="13.5" customHeight="1">
      <c r="B45546" t="str">
        <f t="shared" si="711"/>
        <v>---0</v>
      </c>
      <c r="E45546">
        <v>0</v>
      </c>
    </row>
    <row r="45547" spans="2:5" ht="13.5" customHeight="1">
      <c r="B45547" t="str">
        <f t="shared" si="711"/>
        <v>---0</v>
      </c>
      <c r="E45547">
        <v>0</v>
      </c>
    </row>
    <row r="45548" spans="2:5" ht="13.5" customHeight="1">
      <c r="B45548" t="str">
        <f t="shared" si="711"/>
        <v>---0</v>
      </c>
      <c r="E45548">
        <v>0</v>
      </c>
    </row>
    <row r="45549" spans="2:5" ht="13.5" customHeight="1">
      <c r="B45549" t="str">
        <f t="shared" si="711"/>
        <v>---0</v>
      </c>
      <c r="E45549">
        <v>0</v>
      </c>
    </row>
    <row r="45550" spans="2:5" ht="13.5" customHeight="1">
      <c r="B45550" t="str">
        <f t="shared" si="711"/>
        <v>---0</v>
      </c>
      <c r="E45550">
        <v>0</v>
      </c>
    </row>
    <row r="45551" spans="2:5" ht="13.5" customHeight="1">
      <c r="B45551" t="str">
        <f t="shared" si="711"/>
        <v>---0</v>
      </c>
      <c r="E45551">
        <v>0</v>
      </c>
    </row>
    <row r="45552" spans="2:5" ht="13.5" customHeight="1">
      <c r="B45552" t="str">
        <f t="shared" si="711"/>
        <v>---0</v>
      </c>
      <c r="E45552">
        <v>0</v>
      </c>
    </row>
    <row r="45553" spans="2:5" ht="13.5" customHeight="1">
      <c r="B45553" t="str">
        <f t="shared" si="711"/>
        <v>---0</v>
      </c>
      <c r="E45553">
        <v>0</v>
      </c>
    </row>
    <row r="45554" spans="2:5" ht="13.5" customHeight="1">
      <c r="B45554" t="str">
        <f t="shared" si="711"/>
        <v>---0</v>
      </c>
      <c r="E45554">
        <v>0</v>
      </c>
    </row>
    <row r="45555" spans="2:5" ht="13.5" customHeight="1">
      <c r="B45555" t="str">
        <f t="shared" si="711"/>
        <v>---0</v>
      </c>
      <c r="E45555">
        <v>0</v>
      </c>
    </row>
    <row r="45556" spans="2:5" ht="13.5" customHeight="1">
      <c r="B45556" t="str">
        <f t="shared" si="711"/>
        <v>---0</v>
      </c>
      <c r="E45556">
        <v>0</v>
      </c>
    </row>
    <row r="45557" spans="2:5" ht="13.5" customHeight="1">
      <c r="B45557" t="str">
        <f t="shared" si="711"/>
        <v>---0</v>
      </c>
      <c r="E45557">
        <v>0</v>
      </c>
    </row>
    <row r="45558" spans="2:5" ht="13.5" customHeight="1">
      <c r="B45558" t="str">
        <f t="shared" si="711"/>
        <v>---0</v>
      </c>
      <c r="E45558">
        <v>0</v>
      </c>
    </row>
    <row r="45559" spans="2:5" ht="13.5" customHeight="1">
      <c r="B45559" t="str">
        <f t="shared" si="711"/>
        <v>---0</v>
      </c>
      <c r="E45559">
        <v>0</v>
      </c>
    </row>
    <row r="45560" spans="2:5" ht="13.5" customHeight="1">
      <c r="B45560" t="str">
        <f t="shared" si="711"/>
        <v>---0</v>
      </c>
      <c r="E45560">
        <v>0</v>
      </c>
    </row>
    <row r="45561" spans="2:5" ht="13.5" customHeight="1">
      <c r="B45561" t="str">
        <f t="shared" si="711"/>
        <v>---0</v>
      </c>
      <c r="E45561">
        <v>0</v>
      </c>
    </row>
    <row r="45562" spans="2:5" ht="13.5" customHeight="1">
      <c r="B45562" t="str">
        <f t="shared" si="711"/>
        <v>---0</v>
      </c>
      <c r="E45562">
        <v>0</v>
      </c>
    </row>
    <row r="45563" spans="2:5" ht="13.5" customHeight="1">
      <c r="B45563" t="str">
        <f t="shared" si="711"/>
        <v>---0</v>
      </c>
      <c r="E45563">
        <v>0</v>
      </c>
    </row>
    <row r="45564" spans="2:5" ht="13.5" customHeight="1">
      <c r="B45564" t="str">
        <f t="shared" si="711"/>
        <v>---0</v>
      </c>
      <c r="E45564">
        <v>0</v>
      </c>
    </row>
    <row r="45565" spans="2:5" ht="13.5" customHeight="1">
      <c r="B45565" t="str">
        <f t="shared" si="711"/>
        <v>---0</v>
      </c>
      <c r="E45565">
        <v>0</v>
      </c>
    </row>
    <row r="45566" spans="2:5" ht="13.5" customHeight="1">
      <c r="B45566" t="str">
        <f t="shared" si="711"/>
        <v>---0</v>
      </c>
      <c r="E45566">
        <v>0</v>
      </c>
    </row>
    <row r="45567" spans="2:5" ht="13.5" customHeight="1">
      <c r="B45567" t="str">
        <f t="shared" si="711"/>
        <v>---0</v>
      </c>
      <c r="E45567">
        <v>0</v>
      </c>
    </row>
    <row r="45568" spans="2:5" ht="13.5" customHeight="1">
      <c r="B45568" t="str">
        <f t="shared" si="711"/>
        <v>---0</v>
      </c>
      <c r="E45568">
        <v>0</v>
      </c>
    </row>
    <row r="45569" spans="2:5" ht="13.5" customHeight="1">
      <c r="B45569" t="str">
        <f t="shared" si="711"/>
        <v>---0</v>
      </c>
      <c r="E45569">
        <v>0</v>
      </c>
    </row>
    <row r="45570" spans="2:5" ht="13.5" customHeight="1">
      <c r="B45570" t="str">
        <f t="shared" si="711"/>
        <v>---0</v>
      </c>
      <c r="E45570">
        <v>0</v>
      </c>
    </row>
    <row r="45571" spans="2:5" ht="13.5" customHeight="1">
      <c r="B45571" t="str">
        <f t="shared" ref="B45571:B45634" si="712">A45571&amp;"---"&amp;E45571</f>
        <v>---0</v>
      </c>
      <c r="E45571">
        <v>0</v>
      </c>
    </row>
    <row r="45572" spans="2:5" ht="13.5" customHeight="1">
      <c r="B45572" t="str">
        <f t="shared" si="712"/>
        <v>---0</v>
      </c>
      <c r="E45572">
        <v>0</v>
      </c>
    </row>
    <row r="45573" spans="2:5" ht="13.5" customHeight="1">
      <c r="B45573" t="str">
        <f t="shared" si="712"/>
        <v>---0</v>
      </c>
      <c r="E45573">
        <v>0</v>
      </c>
    </row>
    <row r="45574" spans="2:5" ht="13.5" customHeight="1">
      <c r="B45574" t="str">
        <f t="shared" si="712"/>
        <v>---0</v>
      </c>
      <c r="E45574">
        <v>0</v>
      </c>
    </row>
    <row r="45575" spans="2:5" ht="13.5" customHeight="1">
      <c r="B45575" t="str">
        <f t="shared" si="712"/>
        <v>---0</v>
      </c>
      <c r="E45575">
        <v>0</v>
      </c>
    </row>
    <row r="45576" spans="2:5" ht="13.5" customHeight="1">
      <c r="B45576" t="str">
        <f t="shared" si="712"/>
        <v>---0</v>
      </c>
      <c r="E45576">
        <v>0</v>
      </c>
    </row>
    <row r="45577" spans="2:5" ht="13.5" customHeight="1">
      <c r="B45577" t="str">
        <f t="shared" si="712"/>
        <v>---0</v>
      </c>
      <c r="E45577">
        <v>0</v>
      </c>
    </row>
    <row r="45578" spans="2:5" ht="13.5" customHeight="1">
      <c r="B45578" t="str">
        <f t="shared" si="712"/>
        <v>---0</v>
      </c>
      <c r="E45578">
        <v>0</v>
      </c>
    </row>
    <row r="45579" spans="2:5" ht="13.5" customHeight="1">
      <c r="B45579" t="str">
        <f t="shared" si="712"/>
        <v>---0</v>
      </c>
      <c r="E45579">
        <v>0</v>
      </c>
    </row>
    <row r="45580" spans="2:5" ht="13.5" customHeight="1">
      <c r="B45580" t="str">
        <f t="shared" si="712"/>
        <v>---0</v>
      </c>
      <c r="E45580">
        <v>0</v>
      </c>
    </row>
    <row r="45581" spans="2:5" ht="13.5" customHeight="1">
      <c r="B45581" t="str">
        <f t="shared" si="712"/>
        <v>---0</v>
      </c>
      <c r="E45581">
        <v>0</v>
      </c>
    </row>
    <row r="45582" spans="2:5" ht="13.5" customHeight="1">
      <c r="B45582" t="str">
        <f t="shared" si="712"/>
        <v>---0</v>
      </c>
      <c r="E45582">
        <v>0</v>
      </c>
    </row>
    <row r="45583" spans="2:5" ht="13.5" customHeight="1">
      <c r="B45583" t="str">
        <f t="shared" si="712"/>
        <v>---0</v>
      </c>
      <c r="E45583">
        <v>0</v>
      </c>
    </row>
    <row r="45584" spans="2:5" ht="13.5" customHeight="1">
      <c r="B45584" t="str">
        <f t="shared" si="712"/>
        <v>---0</v>
      </c>
      <c r="E45584">
        <v>0</v>
      </c>
    </row>
    <row r="45585" spans="2:5" ht="13.5" customHeight="1">
      <c r="B45585" t="str">
        <f t="shared" si="712"/>
        <v>---0</v>
      </c>
      <c r="E45585">
        <v>0</v>
      </c>
    </row>
    <row r="45586" spans="2:5" ht="13.5" customHeight="1">
      <c r="B45586" t="str">
        <f t="shared" si="712"/>
        <v>---0</v>
      </c>
      <c r="E45586">
        <v>0</v>
      </c>
    </row>
    <row r="45587" spans="2:5" ht="13.5" customHeight="1">
      <c r="B45587" t="str">
        <f t="shared" si="712"/>
        <v>---0</v>
      </c>
      <c r="E45587">
        <v>0</v>
      </c>
    </row>
    <row r="45588" spans="2:5" ht="13.5" customHeight="1">
      <c r="B45588" t="str">
        <f t="shared" si="712"/>
        <v>---0</v>
      </c>
      <c r="E45588">
        <v>0</v>
      </c>
    </row>
    <row r="45589" spans="2:5" ht="13.5" customHeight="1">
      <c r="B45589" t="str">
        <f t="shared" si="712"/>
        <v>---0</v>
      </c>
      <c r="E45589">
        <v>0</v>
      </c>
    </row>
    <row r="45590" spans="2:5" ht="13.5" customHeight="1">
      <c r="B45590" t="str">
        <f t="shared" si="712"/>
        <v>---0</v>
      </c>
      <c r="E45590">
        <v>0</v>
      </c>
    </row>
    <row r="45591" spans="2:5" ht="13.5" customHeight="1">
      <c r="B45591" t="str">
        <f t="shared" si="712"/>
        <v>---0</v>
      </c>
      <c r="E45591">
        <v>0</v>
      </c>
    </row>
    <row r="45592" spans="2:5" ht="13.5" customHeight="1">
      <c r="B45592" t="str">
        <f t="shared" si="712"/>
        <v>---0</v>
      </c>
      <c r="E45592">
        <v>0</v>
      </c>
    </row>
    <row r="45593" spans="2:5" ht="13.5" customHeight="1">
      <c r="B45593" t="str">
        <f t="shared" si="712"/>
        <v>---0</v>
      </c>
      <c r="E45593">
        <v>0</v>
      </c>
    </row>
    <row r="45594" spans="2:5" ht="13.5" customHeight="1">
      <c r="B45594" t="str">
        <f t="shared" si="712"/>
        <v>---0</v>
      </c>
      <c r="E45594">
        <v>0</v>
      </c>
    </row>
    <row r="45595" spans="2:5" ht="13.5" customHeight="1">
      <c r="B45595" t="str">
        <f t="shared" si="712"/>
        <v>---0</v>
      </c>
      <c r="E45595">
        <v>0</v>
      </c>
    </row>
    <row r="45596" spans="2:5" ht="13.5" customHeight="1">
      <c r="B45596" t="str">
        <f t="shared" si="712"/>
        <v>---0</v>
      </c>
      <c r="E45596">
        <v>0</v>
      </c>
    </row>
    <row r="45597" spans="2:5" ht="13.5" customHeight="1">
      <c r="B45597" t="str">
        <f t="shared" si="712"/>
        <v>---0</v>
      </c>
      <c r="E45597">
        <v>0</v>
      </c>
    </row>
    <row r="45598" spans="2:5" ht="13.5" customHeight="1">
      <c r="B45598" t="str">
        <f t="shared" si="712"/>
        <v>---0</v>
      </c>
      <c r="E45598">
        <v>0</v>
      </c>
    </row>
    <row r="45599" spans="2:5" ht="13.5" customHeight="1">
      <c r="B45599" t="str">
        <f t="shared" si="712"/>
        <v>---0</v>
      </c>
      <c r="E45599">
        <v>0</v>
      </c>
    </row>
    <row r="45600" spans="2:5" ht="13.5" customHeight="1">
      <c r="B45600" t="str">
        <f t="shared" si="712"/>
        <v>---0</v>
      </c>
      <c r="E45600">
        <v>0</v>
      </c>
    </row>
    <row r="45601" spans="2:5" ht="13.5" customHeight="1">
      <c r="B45601" t="str">
        <f t="shared" si="712"/>
        <v>---0</v>
      </c>
      <c r="E45601">
        <v>0</v>
      </c>
    </row>
    <row r="45602" spans="2:5" ht="13.5" customHeight="1">
      <c r="B45602" t="str">
        <f t="shared" si="712"/>
        <v>---0</v>
      </c>
      <c r="E45602">
        <v>0</v>
      </c>
    </row>
    <row r="45603" spans="2:5" ht="13.5" customHeight="1">
      <c r="B45603" t="str">
        <f t="shared" si="712"/>
        <v>---0</v>
      </c>
      <c r="E45603">
        <v>0</v>
      </c>
    </row>
    <row r="45604" spans="2:5" ht="13.5" customHeight="1">
      <c r="B45604" t="str">
        <f t="shared" si="712"/>
        <v>---0</v>
      </c>
      <c r="E45604">
        <v>0</v>
      </c>
    </row>
    <row r="45605" spans="2:5" ht="13.5" customHeight="1">
      <c r="B45605" t="str">
        <f t="shared" si="712"/>
        <v>---0</v>
      </c>
      <c r="E45605">
        <v>0</v>
      </c>
    </row>
    <row r="45606" spans="2:5" ht="13.5" customHeight="1">
      <c r="B45606" t="str">
        <f t="shared" si="712"/>
        <v>---0</v>
      </c>
      <c r="E45606">
        <v>0</v>
      </c>
    </row>
    <row r="45607" spans="2:5" ht="13.5" customHeight="1">
      <c r="B45607" t="str">
        <f t="shared" si="712"/>
        <v>---0</v>
      </c>
      <c r="E45607">
        <v>0</v>
      </c>
    </row>
    <row r="45608" spans="2:5" ht="13.5" customHeight="1">
      <c r="B45608" t="str">
        <f t="shared" si="712"/>
        <v>---0</v>
      </c>
      <c r="E45608">
        <v>0</v>
      </c>
    </row>
    <row r="45609" spans="2:5" ht="13.5" customHeight="1">
      <c r="B45609" t="str">
        <f t="shared" si="712"/>
        <v>---0</v>
      </c>
      <c r="E45609">
        <v>0</v>
      </c>
    </row>
    <row r="45610" spans="2:5" ht="13.5" customHeight="1">
      <c r="B45610" t="str">
        <f t="shared" si="712"/>
        <v>---0</v>
      </c>
      <c r="E45610">
        <v>0</v>
      </c>
    </row>
    <row r="45611" spans="2:5" ht="13.5" customHeight="1">
      <c r="B45611" t="str">
        <f t="shared" si="712"/>
        <v>---0</v>
      </c>
      <c r="E45611">
        <v>0</v>
      </c>
    </row>
    <row r="45612" spans="2:5" ht="13.5" customHeight="1">
      <c r="B45612" t="str">
        <f t="shared" si="712"/>
        <v>---0</v>
      </c>
      <c r="E45612">
        <v>0</v>
      </c>
    </row>
    <row r="45613" spans="2:5" ht="13.5" customHeight="1">
      <c r="B45613" t="str">
        <f t="shared" si="712"/>
        <v>---0</v>
      </c>
      <c r="E45613">
        <v>0</v>
      </c>
    </row>
    <row r="45614" spans="2:5" ht="13.5" customHeight="1">
      <c r="B45614" t="str">
        <f t="shared" si="712"/>
        <v>---0</v>
      </c>
      <c r="E45614">
        <v>0</v>
      </c>
    </row>
    <row r="45615" spans="2:5" ht="13.5" customHeight="1">
      <c r="B45615" t="str">
        <f t="shared" si="712"/>
        <v>---0</v>
      </c>
      <c r="E45615">
        <v>0</v>
      </c>
    </row>
    <row r="45616" spans="2:5" ht="13.5" customHeight="1">
      <c r="B45616" t="str">
        <f t="shared" si="712"/>
        <v>---0</v>
      </c>
      <c r="E45616">
        <v>0</v>
      </c>
    </row>
    <row r="45617" spans="2:5" ht="13.5" customHeight="1">
      <c r="B45617" t="str">
        <f t="shared" si="712"/>
        <v>---0</v>
      </c>
      <c r="E45617">
        <v>0</v>
      </c>
    </row>
    <row r="45618" spans="2:5" ht="13.5" customHeight="1">
      <c r="B45618" t="str">
        <f t="shared" si="712"/>
        <v>---0</v>
      </c>
      <c r="E45618">
        <v>0</v>
      </c>
    </row>
    <row r="45619" spans="2:5" ht="13.5" customHeight="1">
      <c r="B45619" t="str">
        <f t="shared" si="712"/>
        <v>---0</v>
      </c>
      <c r="E45619">
        <v>0</v>
      </c>
    </row>
    <row r="45620" spans="2:5" ht="13.5" customHeight="1">
      <c r="B45620" t="str">
        <f t="shared" si="712"/>
        <v>---0</v>
      </c>
      <c r="E45620">
        <v>0</v>
      </c>
    </row>
    <row r="45621" spans="2:5" ht="13.5" customHeight="1">
      <c r="B45621" t="str">
        <f t="shared" si="712"/>
        <v>---0</v>
      </c>
      <c r="E45621">
        <v>0</v>
      </c>
    </row>
    <row r="45622" spans="2:5" ht="13.5" customHeight="1">
      <c r="B45622" t="str">
        <f t="shared" si="712"/>
        <v>---0</v>
      </c>
      <c r="E45622">
        <v>0</v>
      </c>
    </row>
    <row r="45623" spans="2:5" ht="13.5" customHeight="1">
      <c r="B45623" t="str">
        <f t="shared" si="712"/>
        <v>---0</v>
      </c>
      <c r="E45623">
        <v>0</v>
      </c>
    </row>
    <row r="45624" spans="2:5" ht="13.5" customHeight="1">
      <c r="B45624" t="str">
        <f t="shared" si="712"/>
        <v>---0</v>
      </c>
      <c r="E45624">
        <v>0</v>
      </c>
    </row>
    <row r="45625" spans="2:5" ht="13.5" customHeight="1">
      <c r="B45625" t="str">
        <f t="shared" si="712"/>
        <v>---0</v>
      </c>
      <c r="E45625">
        <v>0</v>
      </c>
    </row>
    <row r="45626" spans="2:5" ht="13.5" customHeight="1">
      <c r="B45626" t="str">
        <f t="shared" si="712"/>
        <v>---0</v>
      </c>
      <c r="E45626">
        <v>0</v>
      </c>
    </row>
    <row r="45627" spans="2:5" ht="13.5" customHeight="1">
      <c r="B45627" t="str">
        <f t="shared" si="712"/>
        <v>---0</v>
      </c>
      <c r="E45627">
        <v>0</v>
      </c>
    </row>
    <row r="45628" spans="2:5" ht="13.5" customHeight="1">
      <c r="B45628" t="str">
        <f t="shared" si="712"/>
        <v>---0</v>
      </c>
      <c r="E45628">
        <v>0</v>
      </c>
    </row>
    <row r="45629" spans="2:5" ht="13.5" customHeight="1">
      <c r="B45629" t="str">
        <f t="shared" si="712"/>
        <v>---0</v>
      </c>
      <c r="E45629">
        <v>0</v>
      </c>
    </row>
    <row r="45630" spans="2:5" ht="13.5" customHeight="1">
      <c r="B45630" t="str">
        <f t="shared" si="712"/>
        <v>---0</v>
      </c>
      <c r="E45630">
        <v>0</v>
      </c>
    </row>
    <row r="45631" spans="2:5" ht="13.5" customHeight="1">
      <c r="B45631" t="str">
        <f t="shared" si="712"/>
        <v>---0</v>
      </c>
      <c r="E45631">
        <v>0</v>
      </c>
    </row>
    <row r="45632" spans="2:5" ht="13.5" customHeight="1">
      <c r="B45632" t="str">
        <f t="shared" si="712"/>
        <v>---0</v>
      </c>
      <c r="E45632">
        <v>0</v>
      </c>
    </row>
    <row r="45633" spans="2:5" ht="13.5" customHeight="1">
      <c r="B45633" t="str">
        <f t="shared" si="712"/>
        <v>---0</v>
      </c>
      <c r="E45633">
        <v>0</v>
      </c>
    </row>
    <row r="45634" spans="2:5" ht="13.5" customHeight="1">
      <c r="B45634" t="str">
        <f t="shared" si="712"/>
        <v>---0</v>
      </c>
      <c r="E45634">
        <v>0</v>
      </c>
    </row>
    <row r="45635" spans="2:5" ht="13.5" customHeight="1">
      <c r="B45635" t="str">
        <f t="shared" ref="B45635:B45698" si="713">A45635&amp;"---"&amp;E45635</f>
        <v>---0</v>
      </c>
      <c r="E45635">
        <v>0</v>
      </c>
    </row>
    <row r="45636" spans="2:5" ht="13.5" customHeight="1">
      <c r="B45636" t="str">
        <f t="shared" si="713"/>
        <v>---0</v>
      </c>
      <c r="E45636">
        <v>0</v>
      </c>
    </row>
    <row r="45637" spans="2:5" ht="13.5" customHeight="1">
      <c r="B45637" t="str">
        <f t="shared" si="713"/>
        <v>---0</v>
      </c>
      <c r="E45637">
        <v>0</v>
      </c>
    </row>
    <row r="45638" spans="2:5" ht="13.5" customHeight="1">
      <c r="B45638" t="str">
        <f t="shared" si="713"/>
        <v>---0</v>
      </c>
      <c r="E45638">
        <v>0</v>
      </c>
    </row>
    <row r="45639" spans="2:5" ht="13.5" customHeight="1">
      <c r="B45639" t="str">
        <f t="shared" si="713"/>
        <v>---0</v>
      </c>
      <c r="E45639">
        <v>0</v>
      </c>
    </row>
    <row r="45640" spans="2:5" ht="13.5" customHeight="1">
      <c r="B45640" t="str">
        <f t="shared" si="713"/>
        <v>---0</v>
      </c>
      <c r="E45640">
        <v>0</v>
      </c>
    </row>
    <row r="45641" spans="2:5" ht="13.5" customHeight="1">
      <c r="B45641" t="str">
        <f t="shared" si="713"/>
        <v>---0</v>
      </c>
      <c r="E45641">
        <v>0</v>
      </c>
    </row>
    <row r="45642" spans="2:5" ht="13.5" customHeight="1">
      <c r="B45642" t="str">
        <f t="shared" si="713"/>
        <v>---0</v>
      </c>
      <c r="E45642">
        <v>0</v>
      </c>
    </row>
    <row r="45643" spans="2:5" ht="13.5" customHeight="1">
      <c r="B45643" t="str">
        <f t="shared" si="713"/>
        <v>---0</v>
      </c>
      <c r="E45643">
        <v>0</v>
      </c>
    </row>
    <row r="45644" spans="2:5" ht="13.5" customHeight="1">
      <c r="B45644" t="str">
        <f t="shared" si="713"/>
        <v>---0</v>
      </c>
      <c r="E45644">
        <v>0</v>
      </c>
    </row>
    <row r="45645" spans="2:5" ht="13.5" customHeight="1">
      <c r="B45645" t="str">
        <f t="shared" si="713"/>
        <v>---0</v>
      </c>
      <c r="E45645">
        <v>0</v>
      </c>
    </row>
    <row r="45646" spans="2:5" ht="13.5" customHeight="1">
      <c r="B45646" t="str">
        <f t="shared" si="713"/>
        <v>---0</v>
      </c>
      <c r="E45646">
        <v>0</v>
      </c>
    </row>
    <row r="45647" spans="2:5" ht="13.5" customHeight="1">
      <c r="B45647" t="str">
        <f t="shared" si="713"/>
        <v>---0</v>
      </c>
      <c r="E45647">
        <v>0</v>
      </c>
    </row>
    <row r="45648" spans="2:5" ht="13.5" customHeight="1">
      <c r="B45648" t="str">
        <f t="shared" si="713"/>
        <v>---0</v>
      </c>
      <c r="E45648">
        <v>0</v>
      </c>
    </row>
    <row r="45649" spans="2:5" ht="13.5" customHeight="1">
      <c r="B45649" t="str">
        <f t="shared" si="713"/>
        <v>---0</v>
      </c>
      <c r="E45649">
        <v>0</v>
      </c>
    </row>
    <row r="45650" spans="2:5" ht="13.5" customHeight="1">
      <c r="B45650" t="str">
        <f t="shared" si="713"/>
        <v>---0</v>
      </c>
      <c r="E45650">
        <v>0</v>
      </c>
    </row>
    <row r="45651" spans="2:5" ht="13.5" customHeight="1">
      <c r="B45651" t="str">
        <f t="shared" si="713"/>
        <v>---0</v>
      </c>
      <c r="E45651">
        <v>0</v>
      </c>
    </row>
    <row r="45652" spans="2:5" ht="13.5" customHeight="1">
      <c r="B45652" t="str">
        <f t="shared" si="713"/>
        <v>---0</v>
      </c>
      <c r="E45652">
        <v>0</v>
      </c>
    </row>
    <row r="45653" spans="2:5" ht="13.5" customHeight="1">
      <c r="B45653" t="str">
        <f t="shared" si="713"/>
        <v>---0</v>
      </c>
      <c r="E45653">
        <v>0</v>
      </c>
    </row>
    <row r="45654" spans="2:5" ht="13.5" customHeight="1">
      <c r="B45654" t="str">
        <f t="shared" si="713"/>
        <v>---0</v>
      </c>
      <c r="E45654">
        <v>0</v>
      </c>
    </row>
    <row r="45655" spans="2:5" ht="13.5" customHeight="1">
      <c r="B45655" t="str">
        <f t="shared" si="713"/>
        <v>---0</v>
      </c>
      <c r="E45655">
        <v>0</v>
      </c>
    </row>
    <row r="45656" spans="2:5" ht="13.5" customHeight="1">
      <c r="B45656" t="str">
        <f t="shared" si="713"/>
        <v>---0</v>
      </c>
      <c r="E45656">
        <v>0</v>
      </c>
    </row>
    <row r="45657" spans="2:5" ht="13.5" customHeight="1">
      <c r="B45657" t="str">
        <f t="shared" si="713"/>
        <v>---0</v>
      </c>
      <c r="E45657">
        <v>0</v>
      </c>
    </row>
    <row r="45658" spans="2:5" ht="13.5" customHeight="1">
      <c r="B45658" t="str">
        <f t="shared" si="713"/>
        <v>---0</v>
      </c>
      <c r="E45658">
        <v>0</v>
      </c>
    </row>
    <row r="45659" spans="2:5" ht="13.5" customHeight="1">
      <c r="B45659" t="str">
        <f t="shared" si="713"/>
        <v>---0</v>
      </c>
      <c r="E45659">
        <v>0</v>
      </c>
    </row>
    <row r="45660" spans="2:5" ht="13.5" customHeight="1">
      <c r="B45660" t="str">
        <f t="shared" si="713"/>
        <v>---0</v>
      </c>
      <c r="E45660">
        <v>0</v>
      </c>
    </row>
    <row r="45661" spans="2:5" ht="13.5" customHeight="1">
      <c r="B45661" t="str">
        <f t="shared" si="713"/>
        <v>---0</v>
      </c>
      <c r="E45661">
        <v>0</v>
      </c>
    </row>
    <row r="45662" spans="2:5" ht="13.5" customHeight="1">
      <c r="B45662" t="str">
        <f t="shared" si="713"/>
        <v>---0</v>
      </c>
      <c r="E45662">
        <v>0</v>
      </c>
    </row>
    <row r="45663" spans="2:5" ht="13.5" customHeight="1">
      <c r="B45663" t="str">
        <f t="shared" si="713"/>
        <v>---0</v>
      </c>
      <c r="E45663">
        <v>0</v>
      </c>
    </row>
    <row r="45664" spans="2:5" ht="13.5" customHeight="1">
      <c r="B45664" t="str">
        <f t="shared" si="713"/>
        <v>---0</v>
      </c>
      <c r="E45664">
        <v>0</v>
      </c>
    </row>
    <row r="45665" spans="2:5" ht="13.5" customHeight="1">
      <c r="B45665" t="str">
        <f t="shared" si="713"/>
        <v>---0</v>
      </c>
      <c r="E45665">
        <v>0</v>
      </c>
    </row>
    <row r="45666" spans="2:5" ht="13.5" customHeight="1">
      <c r="B45666" t="str">
        <f t="shared" si="713"/>
        <v>---0</v>
      </c>
      <c r="E45666">
        <v>0</v>
      </c>
    </row>
    <row r="45667" spans="2:5" ht="13.5" customHeight="1">
      <c r="B45667" t="str">
        <f t="shared" si="713"/>
        <v>---0</v>
      </c>
      <c r="E45667">
        <v>0</v>
      </c>
    </row>
    <row r="45668" spans="2:5" ht="13.5" customHeight="1">
      <c r="B45668" t="str">
        <f t="shared" si="713"/>
        <v>---0</v>
      </c>
      <c r="E45668">
        <v>0</v>
      </c>
    </row>
    <row r="45669" spans="2:5" ht="13.5" customHeight="1">
      <c r="B45669" t="str">
        <f t="shared" si="713"/>
        <v>---0</v>
      </c>
      <c r="E45669">
        <v>0</v>
      </c>
    </row>
    <row r="45670" spans="2:5" ht="13.5" customHeight="1">
      <c r="B45670" t="str">
        <f t="shared" si="713"/>
        <v>---0</v>
      </c>
      <c r="E45670">
        <v>0</v>
      </c>
    </row>
    <row r="45671" spans="2:5" ht="13.5" customHeight="1">
      <c r="B45671" t="str">
        <f t="shared" si="713"/>
        <v>---0</v>
      </c>
      <c r="E45671">
        <v>0</v>
      </c>
    </row>
    <row r="45672" spans="2:5" ht="13.5" customHeight="1">
      <c r="B45672" t="str">
        <f t="shared" si="713"/>
        <v>---0</v>
      </c>
      <c r="E45672">
        <v>0</v>
      </c>
    </row>
    <row r="45673" spans="2:5" ht="13.5" customHeight="1">
      <c r="B45673" t="str">
        <f t="shared" si="713"/>
        <v>---0</v>
      </c>
      <c r="E45673">
        <v>0</v>
      </c>
    </row>
    <row r="45674" spans="2:5" ht="13.5" customHeight="1">
      <c r="B45674" t="str">
        <f t="shared" si="713"/>
        <v>---0</v>
      </c>
      <c r="E45674">
        <v>0</v>
      </c>
    </row>
    <row r="45675" spans="2:5" ht="13.5" customHeight="1">
      <c r="B45675" t="str">
        <f t="shared" si="713"/>
        <v>---0</v>
      </c>
      <c r="E45675">
        <v>0</v>
      </c>
    </row>
    <row r="45676" spans="2:5" ht="13.5" customHeight="1">
      <c r="B45676" t="str">
        <f t="shared" si="713"/>
        <v>---0</v>
      </c>
      <c r="E45676">
        <v>0</v>
      </c>
    </row>
    <row r="45677" spans="2:5" ht="13.5" customHeight="1">
      <c r="B45677" t="str">
        <f t="shared" si="713"/>
        <v>---0</v>
      </c>
      <c r="E45677">
        <v>0</v>
      </c>
    </row>
    <row r="45678" spans="2:5" ht="13.5" customHeight="1">
      <c r="B45678" t="str">
        <f t="shared" si="713"/>
        <v>---0</v>
      </c>
      <c r="E45678">
        <v>0</v>
      </c>
    </row>
    <row r="45679" spans="2:5" ht="13.5" customHeight="1">
      <c r="B45679" t="str">
        <f t="shared" si="713"/>
        <v>---0</v>
      </c>
      <c r="E45679">
        <v>0</v>
      </c>
    </row>
    <row r="45680" spans="2:5" ht="13.5" customHeight="1">
      <c r="B45680" t="str">
        <f t="shared" si="713"/>
        <v>---0</v>
      </c>
      <c r="E45680">
        <v>0</v>
      </c>
    </row>
    <row r="45681" spans="2:5" ht="13.5" customHeight="1">
      <c r="B45681" t="str">
        <f t="shared" si="713"/>
        <v>---0</v>
      </c>
      <c r="E45681">
        <v>0</v>
      </c>
    </row>
    <row r="45682" spans="2:5" ht="13.5" customHeight="1">
      <c r="B45682" t="str">
        <f t="shared" si="713"/>
        <v>---0</v>
      </c>
      <c r="E45682">
        <v>0</v>
      </c>
    </row>
    <row r="45683" spans="2:5" ht="13.5" customHeight="1">
      <c r="B45683" t="str">
        <f t="shared" si="713"/>
        <v>---0</v>
      </c>
      <c r="E45683">
        <v>0</v>
      </c>
    </row>
    <row r="45684" spans="2:5" ht="13.5" customHeight="1">
      <c r="B45684" t="str">
        <f t="shared" si="713"/>
        <v>---0</v>
      </c>
      <c r="E45684">
        <v>0</v>
      </c>
    </row>
    <row r="45685" spans="2:5" ht="13.5" customHeight="1">
      <c r="B45685" t="str">
        <f t="shared" si="713"/>
        <v>---0</v>
      </c>
      <c r="E45685">
        <v>0</v>
      </c>
    </row>
    <row r="45686" spans="2:5" ht="13.5" customHeight="1">
      <c r="B45686" t="str">
        <f t="shared" si="713"/>
        <v>---0</v>
      </c>
      <c r="E45686">
        <v>0</v>
      </c>
    </row>
    <row r="45687" spans="2:5" ht="13.5" customHeight="1">
      <c r="B45687" t="str">
        <f t="shared" si="713"/>
        <v>---0</v>
      </c>
      <c r="E45687">
        <v>0</v>
      </c>
    </row>
    <row r="45688" spans="2:5" ht="13.5" customHeight="1">
      <c r="B45688" t="str">
        <f t="shared" si="713"/>
        <v>---0</v>
      </c>
      <c r="E45688">
        <v>0</v>
      </c>
    </row>
    <row r="45689" spans="2:5" ht="13.5" customHeight="1">
      <c r="B45689" t="str">
        <f t="shared" si="713"/>
        <v>---0</v>
      </c>
      <c r="E45689">
        <v>0</v>
      </c>
    </row>
    <row r="45690" spans="2:5" ht="13.5" customHeight="1">
      <c r="B45690" t="str">
        <f t="shared" si="713"/>
        <v>---0</v>
      </c>
      <c r="E45690">
        <v>0</v>
      </c>
    </row>
    <row r="45691" spans="2:5" ht="13.5" customHeight="1">
      <c r="B45691" t="str">
        <f t="shared" si="713"/>
        <v>---0</v>
      </c>
      <c r="E45691">
        <v>0</v>
      </c>
    </row>
    <row r="45692" spans="2:5" ht="13.5" customHeight="1">
      <c r="B45692" t="str">
        <f t="shared" si="713"/>
        <v>---0</v>
      </c>
      <c r="E45692">
        <v>0</v>
      </c>
    </row>
    <row r="45693" spans="2:5" ht="13.5" customHeight="1">
      <c r="B45693" t="str">
        <f t="shared" si="713"/>
        <v>---0</v>
      </c>
      <c r="E45693">
        <v>0</v>
      </c>
    </row>
    <row r="45694" spans="2:5" ht="13.5" customHeight="1">
      <c r="B45694" t="str">
        <f t="shared" si="713"/>
        <v>---0</v>
      </c>
      <c r="E45694">
        <v>0</v>
      </c>
    </row>
    <row r="45695" spans="2:5" ht="13.5" customHeight="1">
      <c r="B45695" t="str">
        <f t="shared" si="713"/>
        <v>---0</v>
      </c>
      <c r="E45695">
        <v>0</v>
      </c>
    </row>
    <row r="45696" spans="2:5" ht="13.5" customHeight="1">
      <c r="B45696" t="str">
        <f t="shared" si="713"/>
        <v>---0</v>
      </c>
      <c r="E45696">
        <v>0</v>
      </c>
    </row>
    <row r="45697" spans="2:5" ht="13.5" customHeight="1">
      <c r="B45697" t="str">
        <f t="shared" si="713"/>
        <v>---0</v>
      </c>
      <c r="E45697">
        <v>0</v>
      </c>
    </row>
    <row r="45698" spans="2:5" ht="13.5" customHeight="1">
      <c r="B45698" t="str">
        <f t="shared" si="713"/>
        <v>---0</v>
      </c>
      <c r="E45698">
        <v>0</v>
      </c>
    </row>
    <row r="45699" spans="2:5" ht="13.5" customHeight="1">
      <c r="B45699" t="str">
        <f t="shared" ref="B45699:B45762" si="714">A45699&amp;"---"&amp;E45699</f>
        <v>---0</v>
      </c>
      <c r="E45699">
        <v>0</v>
      </c>
    </row>
    <row r="45700" spans="2:5" ht="13.5" customHeight="1">
      <c r="B45700" t="str">
        <f t="shared" si="714"/>
        <v>---0</v>
      </c>
      <c r="E45700">
        <v>0</v>
      </c>
    </row>
    <row r="45701" spans="2:5" ht="13.5" customHeight="1">
      <c r="B45701" t="str">
        <f t="shared" si="714"/>
        <v>---0</v>
      </c>
      <c r="E45701">
        <v>0</v>
      </c>
    </row>
    <row r="45702" spans="2:5" ht="13.5" customHeight="1">
      <c r="B45702" t="str">
        <f t="shared" si="714"/>
        <v>---0</v>
      </c>
      <c r="E45702">
        <v>0</v>
      </c>
    </row>
    <row r="45703" spans="2:5" ht="13.5" customHeight="1">
      <c r="B45703" t="str">
        <f t="shared" si="714"/>
        <v>---0</v>
      </c>
      <c r="E45703">
        <v>0</v>
      </c>
    </row>
    <row r="45704" spans="2:5" ht="13.5" customHeight="1">
      <c r="B45704" t="str">
        <f t="shared" si="714"/>
        <v>---0</v>
      </c>
      <c r="E45704">
        <v>0</v>
      </c>
    </row>
    <row r="45705" spans="2:5" ht="13.5" customHeight="1">
      <c r="B45705" t="str">
        <f t="shared" si="714"/>
        <v>---0</v>
      </c>
      <c r="E45705">
        <v>0</v>
      </c>
    </row>
    <row r="45706" spans="2:5" ht="13.5" customHeight="1">
      <c r="B45706" t="str">
        <f t="shared" si="714"/>
        <v>---0</v>
      </c>
      <c r="E45706">
        <v>0</v>
      </c>
    </row>
    <row r="45707" spans="2:5" ht="13.5" customHeight="1">
      <c r="B45707" t="str">
        <f t="shared" si="714"/>
        <v>---0</v>
      </c>
      <c r="E45707">
        <v>0</v>
      </c>
    </row>
    <row r="45708" spans="2:5" ht="13.5" customHeight="1">
      <c r="B45708" t="str">
        <f t="shared" si="714"/>
        <v>---0</v>
      </c>
      <c r="E45708">
        <v>0</v>
      </c>
    </row>
    <row r="45709" spans="2:5" ht="13.5" customHeight="1">
      <c r="B45709" t="str">
        <f t="shared" si="714"/>
        <v>---0</v>
      </c>
      <c r="E45709">
        <v>0</v>
      </c>
    </row>
    <row r="45710" spans="2:5" ht="13.5" customHeight="1">
      <c r="B45710" t="str">
        <f t="shared" si="714"/>
        <v>---0</v>
      </c>
      <c r="E45710">
        <v>0</v>
      </c>
    </row>
    <row r="45711" spans="2:5" ht="13.5" customHeight="1">
      <c r="B45711" t="str">
        <f t="shared" si="714"/>
        <v>---0</v>
      </c>
      <c r="E45711">
        <v>0</v>
      </c>
    </row>
    <row r="45712" spans="2:5" ht="13.5" customHeight="1">
      <c r="B45712" t="str">
        <f t="shared" si="714"/>
        <v>---0</v>
      </c>
      <c r="E45712">
        <v>0</v>
      </c>
    </row>
    <row r="45713" spans="2:5" ht="13.5" customHeight="1">
      <c r="B45713" t="str">
        <f t="shared" si="714"/>
        <v>---0</v>
      </c>
      <c r="E45713">
        <v>0</v>
      </c>
    </row>
    <row r="45714" spans="2:5" ht="13.5" customHeight="1">
      <c r="B45714" t="str">
        <f t="shared" si="714"/>
        <v>---0</v>
      </c>
      <c r="E45714">
        <v>0</v>
      </c>
    </row>
    <row r="45715" spans="2:5" ht="13.5" customHeight="1">
      <c r="B45715" t="str">
        <f t="shared" si="714"/>
        <v>---0</v>
      </c>
      <c r="E45715">
        <v>0</v>
      </c>
    </row>
    <row r="45716" spans="2:5" ht="13.5" customHeight="1">
      <c r="B45716" t="str">
        <f t="shared" si="714"/>
        <v>---0</v>
      </c>
      <c r="E45716">
        <v>0</v>
      </c>
    </row>
    <row r="45717" spans="2:5" ht="13.5" customHeight="1">
      <c r="B45717" t="str">
        <f t="shared" si="714"/>
        <v>---0</v>
      </c>
      <c r="E45717">
        <v>0</v>
      </c>
    </row>
    <row r="45718" spans="2:5" ht="13.5" customHeight="1">
      <c r="B45718" t="str">
        <f t="shared" si="714"/>
        <v>---0</v>
      </c>
      <c r="E45718">
        <v>0</v>
      </c>
    </row>
    <row r="45719" spans="2:5" ht="13.5" customHeight="1">
      <c r="B45719" t="str">
        <f t="shared" si="714"/>
        <v>---0</v>
      </c>
      <c r="E45719">
        <v>0</v>
      </c>
    </row>
    <row r="45720" spans="2:5" ht="13.5" customHeight="1">
      <c r="B45720" t="str">
        <f t="shared" si="714"/>
        <v>---0</v>
      </c>
      <c r="E45720">
        <v>0</v>
      </c>
    </row>
    <row r="45721" spans="2:5" ht="13.5" customHeight="1">
      <c r="B45721" t="str">
        <f t="shared" si="714"/>
        <v>---0</v>
      </c>
      <c r="E45721">
        <v>0</v>
      </c>
    </row>
    <row r="45722" spans="2:5" ht="13.5" customHeight="1">
      <c r="B45722" t="str">
        <f t="shared" si="714"/>
        <v>---0</v>
      </c>
      <c r="E45722">
        <v>0</v>
      </c>
    </row>
    <row r="45723" spans="2:5" ht="13.5" customHeight="1">
      <c r="B45723" t="str">
        <f t="shared" si="714"/>
        <v>---0</v>
      </c>
      <c r="E45723">
        <v>0</v>
      </c>
    </row>
    <row r="45724" spans="2:5" ht="13.5" customHeight="1">
      <c r="B45724" t="str">
        <f t="shared" si="714"/>
        <v>---0</v>
      </c>
      <c r="E45724">
        <v>0</v>
      </c>
    </row>
    <row r="45725" spans="2:5" ht="13.5" customHeight="1">
      <c r="B45725" t="str">
        <f t="shared" si="714"/>
        <v>---0</v>
      </c>
      <c r="E45725">
        <v>0</v>
      </c>
    </row>
    <row r="45726" spans="2:5" ht="13.5" customHeight="1">
      <c r="B45726" t="str">
        <f t="shared" si="714"/>
        <v>---0</v>
      </c>
      <c r="E45726">
        <v>0</v>
      </c>
    </row>
    <row r="45727" spans="2:5" ht="13.5" customHeight="1">
      <c r="B45727" t="str">
        <f t="shared" si="714"/>
        <v>---0</v>
      </c>
      <c r="E45727">
        <v>0</v>
      </c>
    </row>
    <row r="45728" spans="2:5" ht="13.5" customHeight="1">
      <c r="B45728" t="str">
        <f t="shared" si="714"/>
        <v>---0</v>
      </c>
      <c r="E45728">
        <v>0</v>
      </c>
    </row>
    <row r="45729" spans="2:5" ht="13.5" customHeight="1">
      <c r="B45729" t="str">
        <f t="shared" si="714"/>
        <v>---0</v>
      </c>
      <c r="E45729">
        <v>0</v>
      </c>
    </row>
    <row r="45730" spans="2:5" ht="13.5" customHeight="1">
      <c r="B45730" t="str">
        <f t="shared" si="714"/>
        <v>---0</v>
      </c>
      <c r="E45730">
        <v>0</v>
      </c>
    </row>
    <row r="45731" spans="2:5" ht="13.5" customHeight="1">
      <c r="B45731" t="str">
        <f t="shared" si="714"/>
        <v>---0</v>
      </c>
      <c r="E45731">
        <v>0</v>
      </c>
    </row>
    <row r="45732" spans="2:5" ht="13.5" customHeight="1">
      <c r="B45732" t="str">
        <f t="shared" si="714"/>
        <v>---0</v>
      </c>
      <c r="E45732">
        <v>0</v>
      </c>
    </row>
    <row r="45733" spans="2:5" ht="13.5" customHeight="1">
      <c r="B45733" t="str">
        <f t="shared" si="714"/>
        <v>---0</v>
      </c>
      <c r="E45733">
        <v>0</v>
      </c>
    </row>
    <row r="45734" spans="2:5" ht="13.5" customHeight="1">
      <c r="B45734" t="str">
        <f t="shared" si="714"/>
        <v>---0</v>
      </c>
      <c r="E45734">
        <v>0</v>
      </c>
    </row>
    <row r="45735" spans="2:5" ht="13.5" customHeight="1">
      <c r="B45735" t="str">
        <f t="shared" si="714"/>
        <v>---0</v>
      </c>
      <c r="E45735">
        <v>0</v>
      </c>
    </row>
    <row r="45736" spans="2:5" ht="13.5" customHeight="1">
      <c r="B45736" t="str">
        <f t="shared" si="714"/>
        <v>---0</v>
      </c>
      <c r="E45736">
        <v>0</v>
      </c>
    </row>
    <row r="45737" spans="2:5" ht="13.5" customHeight="1">
      <c r="B45737" t="str">
        <f t="shared" si="714"/>
        <v>---0</v>
      </c>
      <c r="E45737">
        <v>0</v>
      </c>
    </row>
    <row r="45738" spans="2:5" ht="13.5" customHeight="1">
      <c r="B45738" t="str">
        <f t="shared" si="714"/>
        <v>---0</v>
      </c>
      <c r="E45738">
        <v>0</v>
      </c>
    </row>
    <row r="45739" spans="2:5" ht="13.5" customHeight="1">
      <c r="B45739" t="str">
        <f t="shared" si="714"/>
        <v>---0</v>
      </c>
      <c r="E45739">
        <v>0</v>
      </c>
    </row>
    <row r="45740" spans="2:5" ht="13.5" customHeight="1">
      <c r="B45740" t="str">
        <f t="shared" si="714"/>
        <v>---0</v>
      </c>
      <c r="E45740">
        <v>0</v>
      </c>
    </row>
    <row r="45741" spans="2:5" ht="13.5" customHeight="1">
      <c r="B45741" t="str">
        <f t="shared" si="714"/>
        <v>---0</v>
      </c>
      <c r="E45741">
        <v>0</v>
      </c>
    </row>
    <row r="45742" spans="2:5" ht="13.5" customHeight="1">
      <c r="B45742" t="str">
        <f t="shared" si="714"/>
        <v>---0</v>
      </c>
      <c r="E45742">
        <v>0</v>
      </c>
    </row>
    <row r="45743" spans="2:5" ht="13.5" customHeight="1">
      <c r="B45743" t="str">
        <f t="shared" si="714"/>
        <v>---0</v>
      </c>
      <c r="E45743">
        <v>0</v>
      </c>
    </row>
    <row r="45744" spans="2:5" ht="13.5" customHeight="1">
      <c r="B45744" t="str">
        <f t="shared" si="714"/>
        <v>---0</v>
      </c>
      <c r="E45744">
        <v>0</v>
      </c>
    </row>
    <row r="45745" spans="2:5" ht="13.5" customHeight="1">
      <c r="B45745" t="str">
        <f t="shared" si="714"/>
        <v>---0</v>
      </c>
      <c r="E45745">
        <v>0</v>
      </c>
    </row>
    <row r="45746" spans="2:5" ht="13.5" customHeight="1">
      <c r="B45746" t="str">
        <f t="shared" si="714"/>
        <v>---0</v>
      </c>
      <c r="E45746">
        <v>0</v>
      </c>
    </row>
    <row r="45747" spans="2:5" ht="13.5" customHeight="1">
      <c r="B45747" t="str">
        <f t="shared" si="714"/>
        <v>---0</v>
      </c>
      <c r="E45747">
        <v>0</v>
      </c>
    </row>
    <row r="45748" spans="2:5" ht="13.5" customHeight="1">
      <c r="B45748" t="str">
        <f t="shared" si="714"/>
        <v>---0</v>
      </c>
      <c r="E45748">
        <v>0</v>
      </c>
    </row>
    <row r="45749" spans="2:5" ht="13.5" customHeight="1">
      <c r="B45749" t="str">
        <f t="shared" si="714"/>
        <v>---0</v>
      </c>
      <c r="E45749">
        <v>0</v>
      </c>
    </row>
    <row r="45750" spans="2:5" ht="13.5" customHeight="1">
      <c r="B45750" t="str">
        <f t="shared" si="714"/>
        <v>---0</v>
      </c>
      <c r="E45750">
        <v>0</v>
      </c>
    </row>
    <row r="45751" spans="2:5" ht="13.5" customHeight="1">
      <c r="B45751" t="str">
        <f t="shared" si="714"/>
        <v>---0</v>
      </c>
      <c r="E45751">
        <v>0</v>
      </c>
    </row>
    <row r="45752" spans="2:5" ht="13.5" customHeight="1">
      <c r="B45752" t="str">
        <f t="shared" si="714"/>
        <v>---0</v>
      </c>
      <c r="E45752">
        <v>0</v>
      </c>
    </row>
    <row r="45753" spans="2:5" ht="13.5" customHeight="1">
      <c r="B45753" t="str">
        <f t="shared" si="714"/>
        <v>---0</v>
      </c>
      <c r="E45753">
        <v>0</v>
      </c>
    </row>
    <row r="45754" spans="2:5" ht="13.5" customHeight="1">
      <c r="B45754" t="str">
        <f t="shared" si="714"/>
        <v>---0</v>
      </c>
      <c r="E45754">
        <v>0</v>
      </c>
    </row>
    <row r="45755" spans="2:5" ht="13.5" customHeight="1">
      <c r="B45755" t="str">
        <f t="shared" si="714"/>
        <v>---0</v>
      </c>
      <c r="E45755">
        <v>0</v>
      </c>
    </row>
    <row r="45756" spans="2:5" ht="13.5" customHeight="1">
      <c r="B45756" t="str">
        <f t="shared" si="714"/>
        <v>---0</v>
      </c>
      <c r="E45756">
        <v>0</v>
      </c>
    </row>
    <row r="45757" spans="2:5" ht="13.5" customHeight="1">
      <c r="B45757" t="str">
        <f t="shared" si="714"/>
        <v>---0</v>
      </c>
      <c r="E45757">
        <v>0</v>
      </c>
    </row>
    <row r="45758" spans="2:5" ht="13.5" customHeight="1">
      <c r="B45758" t="str">
        <f t="shared" si="714"/>
        <v>---0</v>
      </c>
      <c r="E45758">
        <v>0</v>
      </c>
    </row>
    <row r="45759" spans="2:5" ht="13.5" customHeight="1">
      <c r="B45759" t="str">
        <f t="shared" si="714"/>
        <v>---0</v>
      </c>
      <c r="E45759">
        <v>0</v>
      </c>
    </row>
    <row r="45760" spans="2:5" ht="13.5" customHeight="1">
      <c r="B45760" t="str">
        <f t="shared" si="714"/>
        <v>---0</v>
      </c>
      <c r="E45760">
        <v>0</v>
      </c>
    </row>
    <row r="45761" spans="2:5" ht="13.5" customHeight="1">
      <c r="B45761" t="str">
        <f t="shared" si="714"/>
        <v>---0</v>
      </c>
      <c r="E45761">
        <v>0</v>
      </c>
    </row>
    <row r="45762" spans="2:5" ht="13.5" customHeight="1">
      <c r="B45762" t="str">
        <f t="shared" si="714"/>
        <v>---0</v>
      </c>
      <c r="E45762">
        <v>0</v>
      </c>
    </row>
    <row r="45763" spans="2:5" ht="13.5" customHeight="1">
      <c r="B45763" t="str">
        <f t="shared" ref="B45763:B45826" si="715">A45763&amp;"---"&amp;E45763</f>
        <v>---0</v>
      </c>
      <c r="E45763">
        <v>0</v>
      </c>
    </row>
    <row r="45764" spans="2:5" ht="13.5" customHeight="1">
      <c r="B45764" t="str">
        <f t="shared" si="715"/>
        <v>---0</v>
      </c>
      <c r="E45764">
        <v>0</v>
      </c>
    </row>
    <row r="45765" spans="2:5" ht="13.5" customHeight="1">
      <c r="B45765" t="str">
        <f t="shared" si="715"/>
        <v>---0</v>
      </c>
      <c r="E45765">
        <v>0</v>
      </c>
    </row>
    <row r="45766" spans="2:5" ht="13.5" customHeight="1">
      <c r="B45766" t="str">
        <f t="shared" si="715"/>
        <v>---0</v>
      </c>
      <c r="E45766">
        <v>0</v>
      </c>
    </row>
    <row r="45767" spans="2:5" ht="13.5" customHeight="1">
      <c r="B45767" t="str">
        <f t="shared" si="715"/>
        <v>---0</v>
      </c>
      <c r="E45767">
        <v>0</v>
      </c>
    </row>
    <row r="45768" spans="2:5" ht="13.5" customHeight="1">
      <c r="B45768" t="str">
        <f t="shared" si="715"/>
        <v>---0</v>
      </c>
      <c r="E45768">
        <v>0</v>
      </c>
    </row>
    <row r="45769" spans="2:5" ht="13.5" customHeight="1">
      <c r="B45769" t="str">
        <f t="shared" si="715"/>
        <v>---0</v>
      </c>
      <c r="E45769">
        <v>0</v>
      </c>
    </row>
    <row r="45770" spans="2:5" ht="13.5" customHeight="1">
      <c r="B45770" t="str">
        <f t="shared" si="715"/>
        <v>---0</v>
      </c>
      <c r="E45770">
        <v>0</v>
      </c>
    </row>
    <row r="45771" spans="2:5" ht="13.5" customHeight="1">
      <c r="B45771" t="str">
        <f t="shared" si="715"/>
        <v>---0</v>
      </c>
      <c r="E45771">
        <v>0</v>
      </c>
    </row>
    <row r="45772" spans="2:5" ht="13.5" customHeight="1">
      <c r="B45772" t="str">
        <f t="shared" si="715"/>
        <v>---0</v>
      </c>
      <c r="E45772">
        <v>0</v>
      </c>
    </row>
    <row r="45773" spans="2:5" ht="13.5" customHeight="1">
      <c r="B45773" t="str">
        <f t="shared" si="715"/>
        <v>---0</v>
      </c>
      <c r="E45773">
        <v>0</v>
      </c>
    </row>
    <row r="45774" spans="2:5" ht="13.5" customHeight="1">
      <c r="B45774" t="str">
        <f t="shared" si="715"/>
        <v>---0</v>
      </c>
      <c r="E45774">
        <v>0</v>
      </c>
    </row>
    <row r="45775" spans="2:5" ht="13.5" customHeight="1">
      <c r="B45775" t="str">
        <f t="shared" si="715"/>
        <v>---0</v>
      </c>
      <c r="E45775">
        <v>0</v>
      </c>
    </row>
    <row r="45776" spans="2:5" ht="13.5" customHeight="1">
      <c r="B45776" t="str">
        <f t="shared" si="715"/>
        <v>---0</v>
      </c>
      <c r="E45776">
        <v>0</v>
      </c>
    </row>
    <row r="45777" spans="2:5" ht="13.5" customHeight="1">
      <c r="B45777" t="str">
        <f t="shared" si="715"/>
        <v>---0</v>
      </c>
      <c r="E45777">
        <v>0</v>
      </c>
    </row>
    <row r="45778" spans="2:5" ht="13.5" customHeight="1">
      <c r="B45778" t="str">
        <f t="shared" si="715"/>
        <v>---0</v>
      </c>
      <c r="E45778">
        <v>0</v>
      </c>
    </row>
    <row r="45779" spans="2:5" ht="13.5" customHeight="1">
      <c r="B45779" t="str">
        <f t="shared" si="715"/>
        <v>---0</v>
      </c>
      <c r="E45779">
        <v>0</v>
      </c>
    </row>
    <row r="45780" spans="2:5" ht="13.5" customHeight="1">
      <c r="B45780" t="str">
        <f t="shared" si="715"/>
        <v>---0</v>
      </c>
      <c r="E45780">
        <v>0</v>
      </c>
    </row>
    <row r="45781" spans="2:5" ht="13.5" customHeight="1">
      <c r="B45781" t="str">
        <f t="shared" si="715"/>
        <v>---0</v>
      </c>
      <c r="E45781">
        <v>0</v>
      </c>
    </row>
    <row r="45782" spans="2:5" ht="13.5" customHeight="1">
      <c r="B45782" t="str">
        <f t="shared" si="715"/>
        <v>---0</v>
      </c>
      <c r="E45782">
        <v>0</v>
      </c>
    </row>
    <row r="45783" spans="2:5" ht="13.5" customHeight="1">
      <c r="B45783" t="str">
        <f t="shared" si="715"/>
        <v>---0</v>
      </c>
      <c r="E45783">
        <v>0</v>
      </c>
    </row>
    <row r="45784" spans="2:5" ht="13.5" customHeight="1">
      <c r="B45784" t="str">
        <f t="shared" si="715"/>
        <v>---0</v>
      </c>
      <c r="E45784">
        <v>0</v>
      </c>
    </row>
    <row r="45785" spans="2:5" ht="13.5" customHeight="1">
      <c r="B45785" t="str">
        <f t="shared" si="715"/>
        <v>---0</v>
      </c>
      <c r="E45785">
        <v>0</v>
      </c>
    </row>
    <row r="45786" spans="2:5" ht="13.5" customHeight="1">
      <c r="B45786" t="str">
        <f t="shared" si="715"/>
        <v>---0</v>
      </c>
      <c r="E45786">
        <v>0</v>
      </c>
    </row>
    <row r="45787" spans="2:5" ht="13.5" customHeight="1">
      <c r="B45787" t="str">
        <f t="shared" si="715"/>
        <v>---0</v>
      </c>
      <c r="E45787">
        <v>0</v>
      </c>
    </row>
    <row r="45788" spans="2:5" ht="13.5" customHeight="1">
      <c r="B45788" t="str">
        <f t="shared" si="715"/>
        <v>---0</v>
      </c>
      <c r="E45788">
        <v>0</v>
      </c>
    </row>
    <row r="45789" spans="2:5" ht="13.5" customHeight="1">
      <c r="B45789" t="str">
        <f t="shared" si="715"/>
        <v>---0</v>
      </c>
      <c r="E45789">
        <v>0</v>
      </c>
    </row>
    <row r="45790" spans="2:5" ht="13.5" customHeight="1">
      <c r="B45790" t="str">
        <f t="shared" si="715"/>
        <v>---0</v>
      </c>
      <c r="E45790">
        <v>0</v>
      </c>
    </row>
    <row r="45791" spans="2:5" ht="13.5" customHeight="1">
      <c r="B45791" t="str">
        <f t="shared" si="715"/>
        <v>---0</v>
      </c>
      <c r="E45791">
        <v>0</v>
      </c>
    </row>
    <row r="45792" spans="2:5" ht="13.5" customHeight="1">
      <c r="B45792" t="str">
        <f t="shared" si="715"/>
        <v>---0</v>
      </c>
      <c r="E45792">
        <v>0</v>
      </c>
    </row>
    <row r="45793" spans="2:5" ht="13.5" customHeight="1">
      <c r="B45793" t="str">
        <f t="shared" si="715"/>
        <v>---0</v>
      </c>
      <c r="E45793">
        <v>0</v>
      </c>
    </row>
    <row r="45794" spans="2:5" ht="13.5" customHeight="1">
      <c r="B45794" t="str">
        <f t="shared" si="715"/>
        <v>---0</v>
      </c>
      <c r="E45794">
        <v>0</v>
      </c>
    </row>
    <row r="45795" spans="2:5" ht="13.5" customHeight="1">
      <c r="B45795" t="str">
        <f t="shared" si="715"/>
        <v>---0</v>
      </c>
      <c r="E45795">
        <v>0</v>
      </c>
    </row>
    <row r="45796" spans="2:5" ht="13.5" customHeight="1">
      <c r="B45796" t="str">
        <f t="shared" si="715"/>
        <v>---0</v>
      </c>
      <c r="E45796">
        <v>0</v>
      </c>
    </row>
    <row r="45797" spans="2:5" ht="13.5" customHeight="1">
      <c r="B45797" t="str">
        <f t="shared" si="715"/>
        <v>---0</v>
      </c>
      <c r="E45797">
        <v>0</v>
      </c>
    </row>
    <row r="45798" spans="2:5" ht="13.5" customHeight="1">
      <c r="B45798" t="str">
        <f t="shared" si="715"/>
        <v>---0</v>
      </c>
      <c r="E45798">
        <v>0</v>
      </c>
    </row>
    <row r="45799" spans="2:5" ht="13.5" customHeight="1">
      <c r="B45799" t="str">
        <f t="shared" si="715"/>
        <v>---0</v>
      </c>
      <c r="E45799">
        <v>0</v>
      </c>
    </row>
    <row r="45800" spans="2:5" ht="13.5" customHeight="1">
      <c r="B45800" t="str">
        <f t="shared" si="715"/>
        <v>---0</v>
      </c>
      <c r="E45800">
        <v>0</v>
      </c>
    </row>
    <row r="45801" spans="2:5" ht="13.5" customHeight="1">
      <c r="B45801" t="str">
        <f t="shared" si="715"/>
        <v>---0</v>
      </c>
      <c r="E45801">
        <v>0</v>
      </c>
    </row>
    <row r="45802" spans="2:5" ht="13.5" customHeight="1">
      <c r="B45802" t="str">
        <f t="shared" si="715"/>
        <v>---0</v>
      </c>
      <c r="E45802">
        <v>0</v>
      </c>
    </row>
    <row r="45803" spans="2:5" ht="13.5" customHeight="1">
      <c r="B45803" t="str">
        <f t="shared" si="715"/>
        <v>---0</v>
      </c>
      <c r="E45803">
        <v>0</v>
      </c>
    </row>
    <row r="45804" spans="2:5" ht="13.5" customHeight="1">
      <c r="B45804" t="str">
        <f t="shared" si="715"/>
        <v>---0</v>
      </c>
      <c r="E45804">
        <v>0</v>
      </c>
    </row>
    <row r="45805" spans="2:5" ht="13.5" customHeight="1">
      <c r="B45805" t="str">
        <f t="shared" si="715"/>
        <v>---0</v>
      </c>
      <c r="E45805">
        <v>0</v>
      </c>
    </row>
    <row r="45806" spans="2:5" ht="13.5" customHeight="1">
      <c r="B45806" t="str">
        <f t="shared" si="715"/>
        <v>---0</v>
      </c>
      <c r="E45806">
        <v>0</v>
      </c>
    </row>
    <row r="45807" spans="2:5" ht="13.5" customHeight="1">
      <c r="B45807" t="str">
        <f t="shared" si="715"/>
        <v>---0</v>
      </c>
      <c r="E45807">
        <v>0</v>
      </c>
    </row>
    <row r="45808" spans="2:5" ht="13.5" customHeight="1">
      <c r="B45808" t="str">
        <f t="shared" si="715"/>
        <v>---0</v>
      </c>
      <c r="E45808">
        <v>0</v>
      </c>
    </row>
    <row r="45809" spans="2:5" ht="13.5" customHeight="1">
      <c r="B45809" t="str">
        <f t="shared" si="715"/>
        <v>---0</v>
      </c>
      <c r="E45809">
        <v>0</v>
      </c>
    </row>
    <row r="45810" spans="2:5" ht="13.5" customHeight="1">
      <c r="B45810" t="str">
        <f t="shared" si="715"/>
        <v>---0</v>
      </c>
      <c r="E45810">
        <v>0</v>
      </c>
    </row>
    <row r="45811" spans="2:5" ht="13.5" customHeight="1">
      <c r="B45811" t="str">
        <f t="shared" si="715"/>
        <v>---0</v>
      </c>
      <c r="E45811">
        <v>0</v>
      </c>
    </row>
    <row r="45812" spans="2:5" ht="13.5" customHeight="1">
      <c r="B45812" t="str">
        <f t="shared" si="715"/>
        <v>---0</v>
      </c>
      <c r="E45812">
        <v>0</v>
      </c>
    </row>
    <row r="45813" spans="2:5" ht="13.5" customHeight="1">
      <c r="B45813" t="str">
        <f t="shared" si="715"/>
        <v>---0</v>
      </c>
      <c r="E45813">
        <v>0</v>
      </c>
    </row>
    <row r="45814" spans="2:5" ht="13.5" customHeight="1">
      <c r="B45814" t="str">
        <f t="shared" si="715"/>
        <v>---0</v>
      </c>
      <c r="E45814">
        <v>0</v>
      </c>
    </row>
    <row r="45815" spans="2:5" ht="13.5" customHeight="1">
      <c r="B45815" t="str">
        <f t="shared" si="715"/>
        <v>---0</v>
      </c>
      <c r="E45815">
        <v>0</v>
      </c>
    </row>
    <row r="45816" spans="2:5" ht="13.5" customHeight="1">
      <c r="B45816" t="str">
        <f t="shared" si="715"/>
        <v>---0</v>
      </c>
      <c r="E45816">
        <v>0</v>
      </c>
    </row>
    <row r="45817" spans="2:5" ht="13.5" customHeight="1">
      <c r="B45817" t="str">
        <f t="shared" si="715"/>
        <v>---0</v>
      </c>
      <c r="E45817">
        <v>0</v>
      </c>
    </row>
    <row r="45818" spans="2:5" ht="13.5" customHeight="1">
      <c r="B45818" t="str">
        <f t="shared" si="715"/>
        <v>---0</v>
      </c>
      <c r="E45818">
        <v>0</v>
      </c>
    </row>
    <row r="45819" spans="2:5" ht="13.5" customHeight="1">
      <c r="B45819" t="str">
        <f t="shared" si="715"/>
        <v>---0</v>
      </c>
      <c r="E45819">
        <v>0</v>
      </c>
    </row>
    <row r="45820" spans="2:5" ht="13.5" customHeight="1">
      <c r="B45820" t="str">
        <f t="shared" si="715"/>
        <v>---0</v>
      </c>
      <c r="E45820">
        <v>0</v>
      </c>
    </row>
    <row r="45821" spans="2:5" ht="13.5" customHeight="1">
      <c r="B45821" t="str">
        <f t="shared" si="715"/>
        <v>---0</v>
      </c>
      <c r="E45821">
        <v>0</v>
      </c>
    </row>
    <row r="45822" spans="2:5" ht="13.5" customHeight="1">
      <c r="B45822" t="str">
        <f t="shared" si="715"/>
        <v>---0</v>
      </c>
      <c r="E45822">
        <v>0</v>
      </c>
    </row>
    <row r="45823" spans="2:5" ht="13.5" customHeight="1">
      <c r="B45823" t="str">
        <f t="shared" si="715"/>
        <v>---0</v>
      </c>
      <c r="E45823">
        <v>0</v>
      </c>
    </row>
    <row r="45824" spans="2:5" ht="13.5" customHeight="1">
      <c r="B45824" t="str">
        <f t="shared" si="715"/>
        <v>---0</v>
      </c>
      <c r="E45824">
        <v>0</v>
      </c>
    </row>
    <row r="45825" spans="2:5" ht="13.5" customHeight="1">
      <c r="B45825" t="str">
        <f t="shared" si="715"/>
        <v>---0</v>
      </c>
      <c r="E45825">
        <v>0</v>
      </c>
    </row>
    <row r="45826" spans="2:5" ht="13.5" customHeight="1">
      <c r="B45826" t="str">
        <f t="shared" si="715"/>
        <v>---0</v>
      </c>
      <c r="E45826">
        <v>0</v>
      </c>
    </row>
    <row r="45827" spans="2:5" ht="13.5" customHeight="1">
      <c r="B45827" t="str">
        <f t="shared" ref="B45827:B45890" si="716">A45827&amp;"---"&amp;E45827</f>
        <v>---0</v>
      </c>
      <c r="E45827">
        <v>0</v>
      </c>
    </row>
    <row r="45828" spans="2:5" ht="13.5" customHeight="1">
      <c r="B45828" t="str">
        <f t="shared" si="716"/>
        <v>---0</v>
      </c>
      <c r="E45828">
        <v>0</v>
      </c>
    </row>
    <row r="45829" spans="2:5" ht="13.5" customHeight="1">
      <c r="B45829" t="str">
        <f t="shared" si="716"/>
        <v>---0</v>
      </c>
      <c r="E45829">
        <v>0</v>
      </c>
    </row>
    <row r="45830" spans="2:5" ht="13.5" customHeight="1">
      <c r="B45830" t="str">
        <f t="shared" si="716"/>
        <v>---0</v>
      </c>
      <c r="E45830">
        <v>0</v>
      </c>
    </row>
    <row r="45831" spans="2:5" ht="13.5" customHeight="1">
      <c r="B45831" t="str">
        <f t="shared" si="716"/>
        <v>---0</v>
      </c>
      <c r="E45831">
        <v>0</v>
      </c>
    </row>
    <row r="45832" spans="2:5" ht="13.5" customHeight="1">
      <c r="B45832" t="str">
        <f t="shared" si="716"/>
        <v>---0</v>
      </c>
      <c r="E45832">
        <v>0</v>
      </c>
    </row>
    <row r="45833" spans="2:5" ht="13.5" customHeight="1">
      <c r="B45833" t="str">
        <f t="shared" si="716"/>
        <v>---0</v>
      </c>
      <c r="E45833">
        <v>0</v>
      </c>
    </row>
    <row r="45834" spans="2:5" ht="13.5" customHeight="1">
      <c r="B45834" t="str">
        <f t="shared" si="716"/>
        <v>---0</v>
      </c>
      <c r="E45834">
        <v>0</v>
      </c>
    </row>
    <row r="45835" spans="2:5" ht="13.5" customHeight="1">
      <c r="B45835" t="str">
        <f t="shared" si="716"/>
        <v>---0</v>
      </c>
      <c r="E45835">
        <v>0</v>
      </c>
    </row>
    <row r="45836" spans="2:5" ht="13.5" customHeight="1">
      <c r="B45836" t="str">
        <f t="shared" si="716"/>
        <v>---0</v>
      </c>
      <c r="E45836">
        <v>0</v>
      </c>
    </row>
    <row r="45837" spans="2:5" ht="13.5" customHeight="1">
      <c r="B45837" t="str">
        <f t="shared" si="716"/>
        <v>---0</v>
      </c>
      <c r="E45837">
        <v>0</v>
      </c>
    </row>
    <row r="45838" spans="2:5" ht="13.5" customHeight="1">
      <c r="B45838" t="str">
        <f t="shared" si="716"/>
        <v>---0</v>
      </c>
      <c r="E45838">
        <v>0</v>
      </c>
    </row>
    <row r="45839" spans="2:5" ht="13.5" customHeight="1">
      <c r="B45839" t="str">
        <f t="shared" si="716"/>
        <v>---0</v>
      </c>
      <c r="E45839">
        <v>0</v>
      </c>
    </row>
    <row r="45840" spans="2:5" ht="13.5" customHeight="1">
      <c r="B45840" t="str">
        <f t="shared" si="716"/>
        <v>---0</v>
      </c>
      <c r="E45840">
        <v>0</v>
      </c>
    </row>
    <row r="45841" spans="2:5" ht="13.5" customHeight="1">
      <c r="B45841" t="str">
        <f t="shared" si="716"/>
        <v>---0</v>
      </c>
      <c r="E45841">
        <v>0</v>
      </c>
    </row>
    <row r="45842" spans="2:5" ht="13.5" customHeight="1">
      <c r="B45842" t="str">
        <f t="shared" si="716"/>
        <v>---0</v>
      </c>
      <c r="E45842">
        <v>0</v>
      </c>
    </row>
    <row r="45843" spans="2:5" ht="13.5" customHeight="1">
      <c r="B45843" t="str">
        <f t="shared" si="716"/>
        <v>---0</v>
      </c>
      <c r="E45843">
        <v>0</v>
      </c>
    </row>
    <row r="45844" spans="2:5" ht="13.5" customHeight="1">
      <c r="B45844" t="str">
        <f t="shared" si="716"/>
        <v>---0</v>
      </c>
      <c r="E45844">
        <v>0</v>
      </c>
    </row>
    <row r="45845" spans="2:5" ht="13.5" customHeight="1">
      <c r="B45845" t="str">
        <f t="shared" si="716"/>
        <v>---0</v>
      </c>
      <c r="E45845">
        <v>0</v>
      </c>
    </row>
    <row r="45846" spans="2:5" ht="13.5" customHeight="1">
      <c r="B45846" t="str">
        <f t="shared" si="716"/>
        <v>---0</v>
      </c>
      <c r="E45846">
        <v>0</v>
      </c>
    </row>
    <row r="45847" spans="2:5" ht="13.5" customHeight="1">
      <c r="B45847" t="str">
        <f t="shared" si="716"/>
        <v>---0</v>
      </c>
      <c r="E45847">
        <v>0</v>
      </c>
    </row>
    <row r="45848" spans="2:5" ht="13.5" customHeight="1">
      <c r="B45848" t="str">
        <f t="shared" si="716"/>
        <v>---0</v>
      </c>
      <c r="E45848">
        <v>0</v>
      </c>
    </row>
    <row r="45849" spans="2:5" ht="13.5" customHeight="1">
      <c r="B45849" t="str">
        <f t="shared" si="716"/>
        <v>---0</v>
      </c>
      <c r="E45849">
        <v>0</v>
      </c>
    </row>
    <row r="45850" spans="2:5" ht="13.5" customHeight="1">
      <c r="B45850" t="str">
        <f t="shared" si="716"/>
        <v>---0</v>
      </c>
      <c r="E45850">
        <v>0</v>
      </c>
    </row>
    <row r="45851" spans="2:5" ht="13.5" customHeight="1">
      <c r="B45851" t="str">
        <f t="shared" si="716"/>
        <v>---0</v>
      </c>
      <c r="E45851">
        <v>0</v>
      </c>
    </row>
    <row r="45852" spans="2:5" ht="13.5" customHeight="1">
      <c r="B45852" t="str">
        <f t="shared" si="716"/>
        <v>---0</v>
      </c>
      <c r="E45852">
        <v>0</v>
      </c>
    </row>
    <row r="45853" spans="2:5" ht="13.5" customHeight="1">
      <c r="B45853" t="str">
        <f t="shared" si="716"/>
        <v>---0</v>
      </c>
      <c r="E45853">
        <v>0</v>
      </c>
    </row>
    <row r="45854" spans="2:5" ht="13.5" customHeight="1">
      <c r="B45854" t="str">
        <f t="shared" si="716"/>
        <v>---0</v>
      </c>
      <c r="E45854">
        <v>0</v>
      </c>
    </row>
    <row r="45855" spans="2:5" ht="13.5" customHeight="1">
      <c r="B45855" t="str">
        <f t="shared" si="716"/>
        <v>---0</v>
      </c>
      <c r="E45855">
        <v>0</v>
      </c>
    </row>
    <row r="45856" spans="2:5" ht="13.5" customHeight="1">
      <c r="B45856" t="str">
        <f t="shared" si="716"/>
        <v>---0</v>
      </c>
      <c r="E45856">
        <v>0</v>
      </c>
    </row>
    <row r="45857" spans="2:5" ht="13.5" customHeight="1">
      <c r="B45857" t="str">
        <f t="shared" si="716"/>
        <v>---0</v>
      </c>
      <c r="E45857">
        <v>0</v>
      </c>
    </row>
    <row r="45858" spans="2:5" ht="13.5" customHeight="1">
      <c r="B45858" t="str">
        <f t="shared" si="716"/>
        <v>---0</v>
      </c>
      <c r="E45858">
        <v>0</v>
      </c>
    </row>
    <row r="45859" spans="2:5" ht="13.5" customHeight="1">
      <c r="B45859" t="str">
        <f t="shared" si="716"/>
        <v>---0</v>
      </c>
      <c r="E45859">
        <v>0</v>
      </c>
    </row>
    <row r="45860" spans="2:5" ht="13.5" customHeight="1">
      <c r="B45860" t="str">
        <f t="shared" si="716"/>
        <v>---0</v>
      </c>
      <c r="E45860">
        <v>0</v>
      </c>
    </row>
    <row r="45861" spans="2:5" ht="13.5" customHeight="1">
      <c r="B45861" t="str">
        <f t="shared" si="716"/>
        <v>---0</v>
      </c>
      <c r="E45861">
        <v>0</v>
      </c>
    </row>
    <row r="45862" spans="2:5" ht="13.5" customHeight="1">
      <c r="B45862" t="str">
        <f t="shared" si="716"/>
        <v>---0</v>
      </c>
      <c r="E45862">
        <v>0</v>
      </c>
    </row>
    <row r="45863" spans="2:5" ht="13.5" customHeight="1">
      <c r="B45863" t="str">
        <f t="shared" si="716"/>
        <v>---0</v>
      </c>
      <c r="E45863">
        <v>0</v>
      </c>
    </row>
    <row r="45864" spans="2:5" ht="13.5" customHeight="1">
      <c r="B45864" t="str">
        <f t="shared" si="716"/>
        <v>---0</v>
      </c>
      <c r="E45864">
        <v>0</v>
      </c>
    </row>
    <row r="45865" spans="2:5" ht="13.5" customHeight="1">
      <c r="B45865" t="str">
        <f t="shared" si="716"/>
        <v>---0</v>
      </c>
      <c r="E45865">
        <v>0</v>
      </c>
    </row>
    <row r="45866" spans="2:5" ht="13.5" customHeight="1">
      <c r="B45866" t="str">
        <f t="shared" si="716"/>
        <v>---0</v>
      </c>
      <c r="E45866">
        <v>0</v>
      </c>
    </row>
    <row r="45867" spans="2:5" ht="13.5" customHeight="1">
      <c r="B45867" t="str">
        <f t="shared" si="716"/>
        <v>---0</v>
      </c>
      <c r="E45867">
        <v>0</v>
      </c>
    </row>
    <row r="45868" spans="2:5" ht="13.5" customHeight="1">
      <c r="B45868" t="str">
        <f t="shared" si="716"/>
        <v>---0</v>
      </c>
      <c r="E45868">
        <v>0</v>
      </c>
    </row>
    <row r="45869" spans="2:5" ht="13.5" customHeight="1">
      <c r="B45869" t="str">
        <f t="shared" si="716"/>
        <v>---0</v>
      </c>
      <c r="E45869">
        <v>0</v>
      </c>
    </row>
    <row r="45870" spans="2:5" ht="13.5" customHeight="1">
      <c r="B45870" t="str">
        <f t="shared" si="716"/>
        <v>---0</v>
      </c>
      <c r="E45870">
        <v>0</v>
      </c>
    </row>
    <row r="45871" spans="2:5" ht="13.5" customHeight="1">
      <c r="B45871" t="str">
        <f t="shared" si="716"/>
        <v>---0</v>
      </c>
      <c r="E45871">
        <v>0</v>
      </c>
    </row>
    <row r="45872" spans="2:5" ht="13.5" customHeight="1">
      <c r="B45872" t="str">
        <f t="shared" si="716"/>
        <v>---0</v>
      </c>
      <c r="E45872">
        <v>0</v>
      </c>
    </row>
    <row r="45873" spans="2:5" ht="13.5" customHeight="1">
      <c r="B45873" t="str">
        <f t="shared" si="716"/>
        <v>---0</v>
      </c>
      <c r="E45873">
        <v>0</v>
      </c>
    </row>
    <row r="45874" spans="2:5" ht="13.5" customHeight="1">
      <c r="B45874" t="str">
        <f t="shared" si="716"/>
        <v>---0</v>
      </c>
      <c r="E45874">
        <v>0</v>
      </c>
    </row>
    <row r="45875" spans="2:5" ht="13.5" customHeight="1">
      <c r="B45875" t="str">
        <f t="shared" si="716"/>
        <v>---0</v>
      </c>
      <c r="E45875">
        <v>0</v>
      </c>
    </row>
    <row r="45876" spans="2:5" ht="13.5" customHeight="1">
      <c r="B45876" t="str">
        <f t="shared" si="716"/>
        <v>---0</v>
      </c>
      <c r="E45876">
        <v>0</v>
      </c>
    </row>
    <row r="45877" spans="2:5" ht="13.5" customHeight="1">
      <c r="B45877" t="str">
        <f t="shared" si="716"/>
        <v>---0</v>
      </c>
      <c r="E45877">
        <v>0</v>
      </c>
    </row>
    <row r="45878" spans="2:5" ht="13.5" customHeight="1">
      <c r="B45878" t="str">
        <f t="shared" si="716"/>
        <v>---0</v>
      </c>
      <c r="E45878">
        <v>0</v>
      </c>
    </row>
    <row r="45879" spans="2:5" ht="13.5" customHeight="1">
      <c r="B45879" t="str">
        <f t="shared" si="716"/>
        <v>---0</v>
      </c>
      <c r="E45879">
        <v>0</v>
      </c>
    </row>
    <row r="45880" spans="2:5" ht="13.5" customHeight="1">
      <c r="B45880" t="str">
        <f t="shared" si="716"/>
        <v>---0</v>
      </c>
      <c r="E45880">
        <v>0</v>
      </c>
    </row>
    <row r="45881" spans="2:5" ht="13.5" customHeight="1">
      <c r="B45881" t="str">
        <f t="shared" si="716"/>
        <v>---0</v>
      </c>
      <c r="E45881">
        <v>0</v>
      </c>
    </row>
    <row r="45882" spans="2:5" ht="13.5" customHeight="1">
      <c r="B45882" t="str">
        <f t="shared" si="716"/>
        <v>---0</v>
      </c>
      <c r="E45882">
        <v>0</v>
      </c>
    </row>
    <row r="45883" spans="2:5" ht="13.5" customHeight="1">
      <c r="B45883" t="str">
        <f t="shared" si="716"/>
        <v>---0</v>
      </c>
      <c r="E45883">
        <v>0</v>
      </c>
    </row>
    <row r="45884" spans="2:5" ht="13.5" customHeight="1">
      <c r="B45884" t="str">
        <f t="shared" si="716"/>
        <v>---0</v>
      </c>
      <c r="E45884">
        <v>0</v>
      </c>
    </row>
    <row r="45885" spans="2:5" ht="13.5" customHeight="1">
      <c r="B45885" t="str">
        <f t="shared" si="716"/>
        <v>---0</v>
      </c>
      <c r="E45885">
        <v>0</v>
      </c>
    </row>
    <row r="45886" spans="2:5" ht="13.5" customHeight="1">
      <c r="B45886" t="str">
        <f t="shared" si="716"/>
        <v>---0</v>
      </c>
      <c r="E45886">
        <v>0</v>
      </c>
    </row>
    <row r="45887" spans="2:5" ht="13.5" customHeight="1">
      <c r="B45887" t="str">
        <f t="shared" si="716"/>
        <v>---0</v>
      </c>
      <c r="E45887">
        <v>0</v>
      </c>
    </row>
    <row r="45888" spans="2:5" ht="13.5" customHeight="1">
      <c r="B45888" t="str">
        <f t="shared" si="716"/>
        <v>---0</v>
      </c>
      <c r="E45888">
        <v>0</v>
      </c>
    </row>
    <row r="45889" spans="2:5" ht="13.5" customHeight="1">
      <c r="B45889" t="str">
        <f t="shared" si="716"/>
        <v>---0</v>
      </c>
      <c r="E45889">
        <v>0</v>
      </c>
    </row>
    <row r="45890" spans="2:5" ht="13.5" customHeight="1">
      <c r="B45890" t="str">
        <f t="shared" si="716"/>
        <v>---0</v>
      </c>
      <c r="E45890">
        <v>0</v>
      </c>
    </row>
    <row r="45891" spans="2:5" ht="13.5" customHeight="1">
      <c r="B45891" t="str">
        <f t="shared" ref="B45891:B45954" si="717">A45891&amp;"---"&amp;E45891</f>
        <v>---0</v>
      </c>
      <c r="E45891">
        <v>0</v>
      </c>
    </row>
    <row r="45892" spans="2:5" ht="13.5" customHeight="1">
      <c r="B45892" t="str">
        <f t="shared" si="717"/>
        <v>---0</v>
      </c>
      <c r="E45892">
        <v>0</v>
      </c>
    </row>
    <row r="45893" spans="2:5" ht="13.5" customHeight="1">
      <c r="B45893" t="str">
        <f t="shared" si="717"/>
        <v>---0</v>
      </c>
      <c r="E45893">
        <v>0</v>
      </c>
    </row>
    <row r="45894" spans="2:5" ht="13.5" customHeight="1">
      <c r="B45894" t="str">
        <f t="shared" si="717"/>
        <v>---0</v>
      </c>
      <c r="E45894">
        <v>0</v>
      </c>
    </row>
    <row r="45895" spans="2:5" ht="13.5" customHeight="1">
      <c r="B45895" t="str">
        <f t="shared" si="717"/>
        <v>---0</v>
      </c>
      <c r="E45895">
        <v>0</v>
      </c>
    </row>
    <row r="45896" spans="2:5" ht="13.5" customHeight="1">
      <c r="B45896" t="str">
        <f t="shared" si="717"/>
        <v>---0</v>
      </c>
      <c r="E45896">
        <v>0</v>
      </c>
    </row>
    <row r="45897" spans="2:5" ht="13.5" customHeight="1">
      <c r="B45897" t="str">
        <f t="shared" si="717"/>
        <v>---0</v>
      </c>
      <c r="E45897">
        <v>0</v>
      </c>
    </row>
    <row r="45898" spans="2:5" ht="13.5" customHeight="1">
      <c r="B45898" t="str">
        <f t="shared" si="717"/>
        <v>---0</v>
      </c>
      <c r="E45898">
        <v>0</v>
      </c>
    </row>
    <row r="45899" spans="2:5" ht="13.5" customHeight="1">
      <c r="B45899" t="str">
        <f t="shared" si="717"/>
        <v>---0</v>
      </c>
      <c r="E45899">
        <v>0</v>
      </c>
    </row>
    <row r="45900" spans="2:5" ht="13.5" customHeight="1">
      <c r="B45900" t="str">
        <f t="shared" si="717"/>
        <v>---0</v>
      </c>
      <c r="E45900">
        <v>0</v>
      </c>
    </row>
    <row r="45901" spans="2:5" ht="13.5" customHeight="1">
      <c r="B45901" t="str">
        <f t="shared" si="717"/>
        <v>---0</v>
      </c>
      <c r="E45901">
        <v>0</v>
      </c>
    </row>
    <row r="45902" spans="2:5" ht="13.5" customHeight="1">
      <c r="B45902" t="str">
        <f t="shared" si="717"/>
        <v>---0</v>
      </c>
      <c r="E45902">
        <v>0</v>
      </c>
    </row>
    <row r="45903" spans="2:5" ht="13.5" customHeight="1">
      <c r="B45903" t="str">
        <f t="shared" si="717"/>
        <v>---0</v>
      </c>
      <c r="E45903">
        <v>0</v>
      </c>
    </row>
    <row r="45904" spans="2:5" ht="13.5" customHeight="1">
      <c r="B45904" t="str">
        <f t="shared" si="717"/>
        <v>---0</v>
      </c>
      <c r="E45904">
        <v>0</v>
      </c>
    </row>
    <row r="45905" spans="2:5" ht="13.5" customHeight="1">
      <c r="B45905" t="str">
        <f t="shared" si="717"/>
        <v>---0</v>
      </c>
      <c r="E45905">
        <v>0</v>
      </c>
    </row>
    <row r="45906" spans="2:5" ht="13.5" customHeight="1">
      <c r="B45906" t="str">
        <f t="shared" si="717"/>
        <v>---0</v>
      </c>
      <c r="E45906">
        <v>0</v>
      </c>
    </row>
    <row r="45907" spans="2:5" ht="13.5" customHeight="1">
      <c r="B45907" t="str">
        <f t="shared" si="717"/>
        <v>---0</v>
      </c>
      <c r="E45907">
        <v>0</v>
      </c>
    </row>
    <row r="45908" spans="2:5" ht="13.5" customHeight="1">
      <c r="B45908" t="str">
        <f t="shared" si="717"/>
        <v>---0</v>
      </c>
      <c r="E45908">
        <v>0</v>
      </c>
    </row>
    <row r="45909" spans="2:5" ht="13.5" customHeight="1">
      <c r="B45909" t="str">
        <f t="shared" si="717"/>
        <v>---0</v>
      </c>
      <c r="E45909">
        <v>0</v>
      </c>
    </row>
    <row r="45910" spans="2:5" ht="13.5" customHeight="1">
      <c r="B45910" t="str">
        <f t="shared" si="717"/>
        <v>---0</v>
      </c>
      <c r="E45910">
        <v>0</v>
      </c>
    </row>
    <row r="45911" spans="2:5" ht="13.5" customHeight="1">
      <c r="B45911" t="str">
        <f t="shared" si="717"/>
        <v>---0</v>
      </c>
      <c r="E45911">
        <v>0</v>
      </c>
    </row>
    <row r="45912" spans="2:5" ht="13.5" customHeight="1">
      <c r="B45912" t="str">
        <f t="shared" si="717"/>
        <v>---0</v>
      </c>
      <c r="E45912">
        <v>0</v>
      </c>
    </row>
    <row r="45913" spans="2:5" ht="13.5" customHeight="1">
      <c r="B45913" t="str">
        <f t="shared" si="717"/>
        <v>---0</v>
      </c>
      <c r="E45913">
        <v>0</v>
      </c>
    </row>
    <row r="45914" spans="2:5" ht="13.5" customHeight="1">
      <c r="B45914" t="str">
        <f t="shared" si="717"/>
        <v>---0</v>
      </c>
      <c r="E45914">
        <v>0</v>
      </c>
    </row>
    <row r="45915" spans="2:5" ht="13.5" customHeight="1">
      <c r="B45915" t="str">
        <f t="shared" si="717"/>
        <v>---0</v>
      </c>
      <c r="E45915">
        <v>0</v>
      </c>
    </row>
    <row r="45916" spans="2:5" ht="13.5" customHeight="1">
      <c r="B45916" t="str">
        <f t="shared" si="717"/>
        <v>---0</v>
      </c>
      <c r="E45916">
        <v>0</v>
      </c>
    </row>
    <row r="45917" spans="2:5" ht="13.5" customHeight="1">
      <c r="B45917" t="str">
        <f t="shared" si="717"/>
        <v>---0</v>
      </c>
      <c r="E45917">
        <v>0</v>
      </c>
    </row>
    <row r="45918" spans="2:5" ht="13.5" customHeight="1">
      <c r="B45918" t="str">
        <f t="shared" si="717"/>
        <v>---0</v>
      </c>
      <c r="E45918">
        <v>0</v>
      </c>
    </row>
    <row r="45919" spans="2:5" ht="13.5" customHeight="1">
      <c r="B45919" t="str">
        <f t="shared" si="717"/>
        <v>---0</v>
      </c>
      <c r="E45919">
        <v>0</v>
      </c>
    </row>
    <row r="45920" spans="2:5" ht="13.5" customHeight="1">
      <c r="B45920" t="str">
        <f t="shared" si="717"/>
        <v>---0</v>
      </c>
      <c r="E45920">
        <v>0</v>
      </c>
    </row>
    <row r="45921" spans="2:5" ht="13.5" customHeight="1">
      <c r="B45921" t="str">
        <f t="shared" si="717"/>
        <v>---0</v>
      </c>
      <c r="E45921">
        <v>0</v>
      </c>
    </row>
    <row r="45922" spans="2:5" ht="13.5" customHeight="1">
      <c r="B45922" t="str">
        <f t="shared" si="717"/>
        <v>---0</v>
      </c>
      <c r="E45922">
        <v>0</v>
      </c>
    </row>
    <row r="45923" spans="2:5" ht="13.5" customHeight="1">
      <c r="B45923" t="str">
        <f t="shared" si="717"/>
        <v>---0</v>
      </c>
      <c r="E45923">
        <v>0</v>
      </c>
    </row>
    <row r="45924" spans="2:5" ht="13.5" customHeight="1">
      <c r="B45924" t="str">
        <f t="shared" si="717"/>
        <v>---0</v>
      </c>
      <c r="E45924">
        <v>0</v>
      </c>
    </row>
    <row r="45925" spans="2:5" ht="13.5" customHeight="1">
      <c r="B45925" t="str">
        <f t="shared" si="717"/>
        <v>---0</v>
      </c>
      <c r="E45925">
        <v>0</v>
      </c>
    </row>
    <row r="45926" spans="2:5" ht="13.5" customHeight="1">
      <c r="B45926" t="str">
        <f t="shared" si="717"/>
        <v>---0</v>
      </c>
      <c r="E45926">
        <v>0</v>
      </c>
    </row>
    <row r="45927" spans="2:5" ht="13.5" customHeight="1">
      <c r="B45927" t="str">
        <f t="shared" si="717"/>
        <v>---0</v>
      </c>
      <c r="E45927">
        <v>0</v>
      </c>
    </row>
    <row r="45928" spans="2:5" ht="13.5" customHeight="1">
      <c r="B45928" t="str">
        <f t="shared" si="717"/>
        <v>---0</v>
      </c>
      <c r="E45928">
        <v>0</v>
      </c>
    </row>
    <row r="45929" spans="2:5" ht="13.5" customHeight="1">
      <c r="B45929" t="str">
        <f t="shared" si="717"/>
        <v>---0</v>
      </c>
      <c r="E45929">
        <v>0</v>
      </c>
    </row>
    <row r="45930" spans="2:5" ht="13.5" customHeight="1">
      <c r="B45930" t="str">
        <f t="shared" si="717"/>
        <v>---0</v>
      </c>
      <c r="E45930">
        <v>0</v>
      </c>
    </row>
    <row r="45931" spans="2:5" ht="13.5" customHeight="1">
      <c r="B45931" t="str">
        <f t="shared" si="717"/>
        <v>---0</v>
      </c>
      <c r="E45931">
        <v>0</v>
      </c>
    </row>
    <row r="45932" spans="2:5" ht="13.5" customHeight="1">
      <c r="B45932" t="str">
        <f t="shared" si="717"/>
        <v>---0</v>
      </c>
      <c r="E45932">
        <v>0</v>
      </c>
    </row>
    <row r="45933" spans="2:5" ht="13.5" customHeight="1">
      <c r="B45933" t="str">
        <f t="shared" si="717"/>
        <v>---0</v>
      </c>
      <c r="E45933">
        <v>0</v>
      </c>
    </row>
    <row r="45934" spans="2:5" ht="13.5" customHeight="1">
      <c r="B45934" t="str">
        <f t="shared" si="717"/>
        <v>---0</v>
      </c>
      <c r="E45934">
        <v>0</v>
      </c>
    </row>
    <row r="45935" spans="2:5" ht="13.5" customHeight="1">
      <c r="B45935" t="str">
        <f t="shared" si="717"/>
        <v>---0</v>
      </c>
      <c r="E45935">
        <v>0</v>
      </c>
    </row>
    <row r="45936" spans="2:5" ht="13.5" customHeight="1">
      <c r="B45936" t="str">
        <f t="shared" si="717"/>
        <v>---0</v>
      </c>
      <c r="E45936">
        <v>0</v>
      </c>
    </row>
    <row r="45937" spans="2:5" ht="13.5" customHeight="1">
      <c r="B45937" t="str">
        <f t="shared" si="717"/>
        <v>---0</v>
      </c>
      <c r="E45937">
        <v>0</v>
      </c>
    </row>
    <row r="45938" spans="2:5" ht="13.5" customHeight="1">
      <c r="B45938" t="str">
        <f t="shared" si="717"/>
        <v>---0</v>
      </c>
      <c r="E45938">
        <v>0</v>
      </c>
    </row>
    <row r="45939" spans="2:5" ht="13.5" customHeight="1">
      <c r="B45939" t="str">
        <f t="shared" si="717"/>
        <v>---0</v>
      </c>
      <c r="E45939">
        <v>0</v>
      </c>
    </row>
    <row r="45940" spans="2:5" ht="13.5" customHeight="1">
      <c r="B45940" t="str">
        <f t="shared" si="717"/>
        <v>---0</v>
      </c>
      <c r="E45940">
        <v>0</v>
      </c>
    </row>
    <row r="45941" spans="2:5" ht="13.5" customHeight="1">
      <c r="B45941" t="str">
        <f t="shared" si="717"/>
        <v>---0</v>
      </c>
      <c r="E45941">
        <v>0</v>
      </c>
    </row>
    <row r="45942" spans="2:5" ht="13.5" customHeight="1">
      <c r="B45942" t="str">
        <f t="shared" si="717"/>
        <v>---0</v>
      </c>
      <c r="E45942">
        <v>0</v>
      </c>
    </row>
    <row r="45943" spans="2:5" ht="13.5" customHeight="1">
      <c r="B45943" t="str">
        <f t="shared" si="717"/>
        <v>---0</v>
      </c>
      <c r="E45943">
        <v>0</v>
      </c>
    </row>
    <row r="45944" spans="2:5" ht="13.5" customHeight="1">
      <c r="B45944" t="str">
        <f t="shared" si="717"/>
        <v>---0</v>
      </c>
      <c r="E45944">
        <v>0</v>
      </c>
    </row>
    <row r="45945" spans="2:5" ht="13.5" customHeight="1">
      <c r="B45945" t="str">
        <f t="shared" si="717"/>
        <v>---0</v>
      </c>
      <c r="E45945">
        <v>0</v>
      </c>
    </row>
    <row r="45946" spans="2:5" ht="13.5" customHeight="1">
      <c r="B45946" t="str">
        <f t="shared" si="717"/>
        <v>---0</v>
      </c>
      <c r="E45946">
        <v>0</v>
      </c>
    </row>
    <row r="45947" spans="2:5" ht="13.5" customHeight="1">
      <c r="B45947" t="str">
        <f t="shared" si="717"/>
        <v>---0</v>
      </c>
      <c r="E45947">
        <v>0</v>
      </c>
    </row>
    <row r="45948" spans="2:5" ht="13.5" customHeight="1">
      <c r="B45948" t="str">
        <f t="shared" si="717"/>
        <v>---0</v>
      </c>
      <c r="E45948">
        <v>0</v>
      </c>
    </row>
    <row r="45949" spans="2:5" ht="13.5" customHeight="1">
      <c r="B45949" t="str">
        <f t="shared" si="717"/>
        <v>---0</v>
      </c>
      <c r="E45949">
        <v>0</v>
      </c>
    </row>
    <row r="45950" spans="2:5" ht="13.5" customHeight="1">
      <c r="B45950" t="str">
        <f t="shared" si="717"/>
        <v>---0</v>
      </c>
      <c r="E45950">
        <v>0</v>
      </c>
    </row>
    <row r="45951" spans="2:5" ht="13.5" customHeight="1">
      <c r="B45951" t="str">
        <f t="shared" si="717"/>
        <v>---0</v>
      </c>
      <c r="E45951">
        <v>0</v>
      </c>
    </row>
    <row r="45952" spans="2:5" ht="13.5" customHeight="1">
      <c r="B45952" t="str">
        <f t="shared" si="717"/>
        <v>---0</v>
      </c>
      <c r="E45952">
        <v>0</v>
      </c>
    </row>
    <row r="45953" spans="2:5" ht="13.5" customHeight="1">
      <c r="B45953" t="str">
        <f t="shared" si="717"/>
        <v>---0</v>
      </c>
      <c r="E45953">
        <v>0</v>
      </c>
    </row>
    <row r="45954" spans="2:5" ht="13.5" customHeight="1">
      <c r="B45954" t="str">
        <f t="shared" si="717"/>
        <v>---0</v>
      </c>
      <c r="E45954">
        <v>0</v>
      </c>
    </row>
    <row r="45955" spans="2:5" ht="13.5" customHeight="1">
      <c r="B45955" t="str">
        <f t="shared" ref="B45955:B46018" si="718">A45955&amp;"---"&amp;E45955</f>
        <v>---0</v>
      </c>
      <c r="E45955">
        <v>0</v>
      </c>
    </row>
    <row r="45956" spans="2:5" ht="13.5" customHeight="1">
      <c r="B45956" t="str">
        <f t="shared" si="718"/>
        <v>---0</v>
      </c>
      <c r="E45956">
        <v>0</v>
      </c>
    </row>
    <row r="45957" spans="2:5" ht="13.5" customHeight="1">
      <c r="B45957" t="str">
        <f t="shared" si="718"/>
        <v>---0</v>
      </c>
      <c r="E45957">
        <v>0</v>
      </c>
    </row>
    <row r="45958" spans="2:5" ht="13.5" customHeight="1">
      <c r="B45958" t="str">
        <f t="shared" si="718"/>
        <v>---0</v>
      </c>
      <c r="E45958">
        <v>0</v>
      </c>
    </row>
    <row r="45959" spans="2:5" ht="13.5" customHeight="1">
      <c r="B45959" t="str">
        <f t="shared" si="718"/>
        <v>---0</v>
      </c>
      <c r="E45959">
        <v>0</v>
      </c>
    </row>
    <row r="45960" spans="2:5" ht="13.5" customHeight="1">
      <c r="B45960" t="str">
        <f t="shared" si="718"/>
        <v>---0</v>
      </c>
      <c r="E45960">
        <v>0</v>
      </c>
    </row>
    <row r="45961" spans="2:5" ht="13.5" customHeight="1">
      <c r="B45961" t="str">
        <f t="shared" si="718"/>
        <v>---0</v>
      </c>
      <c r="E45961">
        <v>0</v>
      </c>
    </row>
    <row r="45962" spans="2:5" ht="13.5" customHeight="1">
      <c r="B45962" t="str">
        <f t="shared" si="718"/>
        <v>---0</v>
      </c>
      <c r="E45962">
        <v>0</v>
      </c>
    </row>
    <row r="45963" spans="2:5" ht="13.5" customHeight="1">
      <c r="B45963" t="str">
        <f t="shared" si="718"/>
        <v>---0</v>
      </c>
      <c r="E45963">
        <v>0</v>
      </c>
    </row>
    <row r="45964" spans="2:5" ht="13.5" customHeight="1">
      <c r="B45964" t="str">
        <f t="shared" si="718"/>
        <v>---0</v>
      </c>
      <c r="E45964">
        <v>0</v>
      </c>
    </row>
    <row r="45965" spans="2:5" ht="13.5" customHeight="1">
      <c r="B45965" t="str">
        <f t="shared" si="718"/>
        <v>---0</v>
      </c>
      <c r="E45965">
        <v>0</v>
      </c>
    </row>
    <row r="45966" spans="2:5" ht="13.5" customHeight="1">
      <c r="B45966" t="str">
        <f t="shared" si="718"/>
        <v>---0</v>
      </c>
      <c r="E45966">
        <v>0</v>
      </c>
    </row>
    <row r="45967" spans="2:5" ht="13.5" customHeight="1">
      <c r="B45967" t="str">
        <f t="shared" si="718"/>
        <v>---0</v>
      </c>
      <c r="E45967">
        <v>0</v>
      </c>
    </row>
    <row r="45968" spans="2:5" ht="13.5" customHeight="1">
      <c r="B45968" t="str">
        <f t="shared" si="718"/>
        <v>---0</v>
      </c>
      <c r="E45968">
        <v>0</v>
      </c>
    </row>
    <row r="45969" spans="2:5" ht="13.5" customHeight="1">
      <c r="B45969" t="str">
        <f t="shared" si="718"/>
        <v>---0</v>
      </c>
      <c r="E45969">
        <v>0</v>
      </c>
    </row>
    <row r="45970" spans="2:5" ht="13.5" customHeight="1">
      <c r="B45970" t="str">
        <f t="shared" si="718"/>
        <v>---0</v>
      </c>
      <c r="E45970">
        <v>0</v>
      </c>
    </row>
    <row r="45971" spans="2:5" ht="13.5" customHeight="1">
      <c r="B45971" t="str">
        <f t="shared" si="718"/>
        <v>---0</v>
      </c>
      <c r="E45971">
        <v>0</v>
      </c>
    </row>
    <row r="45972" spans="2:5" ht="13.5" customHeight="1">
      <c r="B45972" t="str">
        <f t="shared" si="718"/>
        <v>---0</v>
      </c>
      <c r="E45972">
        <v>0</v>
      </c>
    </row>
    <row r="45973" spans="2:5" ht="13.5" customHeight="1">
      <c r="B45973" t="str">
        <f t="shared" si="718"/>
        <v>---0</v>
      </c>
      <c r="E45973">
        <v>0</v>
      </c>
    </row>
    <row r="45974" spans="2:5" ht="13.5" customHeight="1">
      <c r="B45974" t="str">
        <f t="shared" si="718"/>
        <v>---0</v>
      </c>
      <c r="E45974">
        <v>0</v>
      </c>
    </row>
    <row r="45975" spans="2:5" ht="13.5" customHeight="1">
      <c r="B45975" t="str">
        <f t="shared" si="718"/>
        <v>---0</v>
      </c>
      <c r="E45975">
        <v>0</v>
      </c>
    </row>
    <row r="45976" spans="2:5" ht="13.5" customHeight="1">
      <c r="B45976" t="str">
        <f t="shared" si="718"/>
        <v>---0</v>
      </c>
      <c r="E45976">
        <v>0</v>
      </c>
    </row>
    <row r="45977" spans="2:5" ht="13.5" customHeight="1">
      <c r="B45977" t="str">
        <f t="shared" si="718"/>
        <v>---0</v>
      </c>
      <c r="E45977">
        <v>0</v>
      </c>
    </row>
    <row r="45978" spans="2:5" ht="13.5" customHeight="1">
      <c r="B45978" t="str">
        <f t="shared" si="718"/>
        <v>---0</v>
      </c>
      <c r="E45978">
        <v>0</v>
      </c>
    </row>
    <row r="45979" spans="2:5" ht="13.5" customHeight="1">
      <c r="B45979" t="str">
        <f t="shared" si="718"/>
        <v>---0</v>
      </c>
      <c r="E45979">
        <v>0</v>
      </c>
    </row>
    <row r="45980" spans="2:5" ht="13.5" customHeight="1">
      <c r="B45980" t="str">
        <f t="shared" si="718"/>
        <v>---0</v>
      </c>
      <c r="E45980">
        <v>0</v>
      </c>
    </row>
    <row r="45981" spans="2:5" ht="13.5" customHeight="1">
      <c r="B45981" t="str">
        <f t="shared" si="718"/>
        <v>---0</v>
      </c>
      <c r="E45981">
        <v>0</v>
      </c>
    </row>
    <row r="45982" spans="2:5" ht="13.5" customHeight="1">
      <c r="B45982" t="str">
        <f t="shared" si="718"/>
        <v>---0</v>
      </c>
      <c r="E45982">
        <v>0</v>
      </c>
    </row>
    <row r="45983" spans="2:5" ht="13.5" customHeight="1">
      <c r="B45983" t="str">
        <f t="shared" si="718"/>
        <v>---0</v>
      </c>
      <c r="E45983">
        <v>0</v>
      </c>
    </row>
    <row r="45984" spans="2:5" ht="13.5" customHeight="1">
      <c r="B45984" t="str">
        <f t="shared" si="718"/>
        <v>---0</v>
      </c>
      <c r="E45984">
        <v>0</v>
      </c>
    </row>
    <row r="45985" spans="2:5" ht="13.5" customHeight="1">
      <c r="B45985" t="str">
        <f t="shared" si="718"/>
        <v>---0</v>
      </c>
      <c r="E45985">
        <v>0</v>
      </c>
    </row>
    <row r="45986" spans="2:5" ht="13.5" customHeight="1">
      <c r="B45986" t="str">
        <f t="shared" si="718"/>
        <v>---0</v>
      </c>
      <c r="E45986">
        <v>0</v>
      </c>
    </row>
    <row r="45987" spans="2:5" ht="13.5" customHeight="1">
      <c r="B45987" t="str">
        <f t="shared" si="718"/>
        <v>---0</v>
      </c>
      <c r="E45987">
        <v>0</v>
      </c>
    </row>
    <row r="45988" spans="2:5" ht="13.5" customHeight="1">
      <c r="B45988" t="str">
        <f t="shared" si="718"/>
        <v>---0</v>
      </c>
      <c r="E45988">
        <v>0</v>
      </c>
    </row>
    <row r="45989" spans="2:5" ht="13.5" customHeight="1">
      <c r="B45989" t="str">
        <f t="shared" si="718"/>
        <v>---0</v>
      </c>
      <c r="E45989">
        <v>0</v>
      </c>
    </row>
    <row r="45990" spans="2:5" ht="13.5" customHeight="1">
      <c r="B45990" t="str">
        <f t="shared" si="718"/>
        <v>---0</v>
      </c>
      <c r="E45990">
        <v>0</v>
      </c>
    </row>
    <row r="45991" spans="2:5" ht="13.5" customHeight="1">
      <c r="B45991" t="str">
        <f t="shared" si="718"/>
        <v>---0</v>
      </c>
      <c r="E45991">
        <v>0</v>
      </c>
    </row>
    <row r="45992" spans="2:5" ht="13.5" customHeight="1">
      <c r="B45992" t="str">
        <f t="shared" si="718"/>
        <v>---0</v>
      </c>
      <c r="E45992">
        <v>0</v>
      </c>
    </row>
    <row r="45993" spans="2:5" ht="13.5" customHeight="1">
      <c r="B45993" t="str">
        <f t="shared" si="718"/>
        <v>---0</v>
      </c>
      <c r="E45993">
        <v>0</v>
      </c>
    </row>
    <row r="45994" spans="2:5" ht="13.5" customHeight="1">
      <c r="B45994" t="str">
        <f t="shared" si="718"/>
        <v>---0</v>
      </c>
      <c r="E45994">
        <v>0</v>
      </c>
    </row>
    <row r="45995" spans="2:5" ht="13.5" customHeight="1">
      <c r="B45995" t="str">
        <f t="shared" si="718"/>
        <v>---0</v>
      </c>
      <c r="E45995">
        <v>0</v>
      </c>
    </row>
    <row r="45996" spans="2:5" ht="13.5" customHeight="1">
      <c r="B45996" t="str">
        <f t="shared" si="718"/>
        <v>---0</v>
      </c>
      <c r="E45996">
        <v>0</v>
      </c>
    </row>
    <row r="45997" spans="2:5" ht="13.5" customHeight="1">
      <c r="B45997" t="str">
        <f t="shared" si="718"/>
        <v>---0</v>
      </c>
      <c r="E45997">
        <v>0</v>
      </c>
    </row>
    <row r="45998" spans="2:5" ht="13.5" customHeight="1">
      <c r="B45998" t="str">
        <f t="shared" si="718"/>
        <v>---0</v>
      </c>
      <c r="E45998">
        <v>0</v>
      </c>
    </row>
    <row r="45999" spans="2:5" ht="13.5" customHeight="1">
      <c r="B45999" t="str">
        <f t="shared" si="718"/>
        <v>---0</v>
      </c>
      <c r="E45999">
        <v>0</v>
      </c>
    </row>
    <row r="46000" spans="2:5" ht="13.5" customHeight="1">
      <c r="B46000" t="str">
        <f t="shared" si="718"/>
        <v>---0</v>
      </c>
      <c r="E46000">
        <v>0</v>
      </c>
    </row>
    <row r="46001" spans="2:5" ht="13.5" customHeight="1">
      <c r="B46001" t="str">
        <f t="shared" si="718"/>
        <v>---0</v>
      </c>
      <c r="E46001">
        <v>0</v>
      </c>
    </row>
    <row r="46002" spans="2:5" ht="13.5" customHeight="1">
      <c r="B46002" t="str">
        <f t="shared" si="718"/>
        <v>---0</v>
      </c>
      <c r="E46002">
        <v>0</v>
      </c>
    </row>
    <row r="46003" spans="2:5" ht="13.5" customHeight="1">
      <c r="B46003" t="str">
        <f t="shared" si="718"/>
        <v>---0</v>
      </c>
      <c r="E46003">
        <v>0</v>
      </c>
    </row>
    <row r="46004" spans="2:5" ht="13.5" customHeight="1">
      <c r="B46004" t="str">
        <f t="shared" si="718"/>
        <v>---0</v>
      </c>
      <c r="E46004">
        <v>0</v>
      </c>
    </row>
    <row r="46005" spans="2:5" ht="13.5" customHeight="1">
      <c r="B46005" t="str">
        <f t="shared" si="718"/>
        <v>---0</v>
      </c>
      <c r="E46005">
        <v>0</v>
      </c>
    </row>
    <row r="46006" spans="2:5" ht="13.5" customHeight="1">
      <c r="B46006" t="str">
        <f t="shared" si="718"/>
        <v>---0</v>
      </c>
      <c r="E46006">
        <v>0</v>
      </c>
    </row>
    <row r="46007" spans="2:5" ht="13.5" customHeight="1">
      <c r="B46007" t="str">
        <f t="shared" si="718"/>
        <v>---0</v>
      </c>
      <c r="E46007">
        <v>0</v>
      </c>
    </row>
    <row r="46008" spans="2:5" ht="13.5" customHeight="1">
      <c r="B46008" t="str">
        <f t="shared" si="718"/>
        <v>---0</v>
      </c>
      <c r="E46008">
        <v>0</v>
      </c>
    </row>
    <row r="46009" spans="2:5" ht="13.5" customHeight="1">
      <c r="B46009" t="str">
        <f t="shared" si="718"/>
        <v>---0</v>
      </c>
      <c r="E46009">
        <v>0</v>
      </c>
    </row>
    <row r="46010" spans="2:5" ht="13.5" customHeight="1">
      <c r="B46010" t="str">
        <f t="shared" si="718"/>
        <v>---0</v>
      </c>
      <c r="E46010">
        <v>0</v>
      </c>
    </row>
    <row r="46011" spans="2:5" ht="13.5" customHeight="1">
      <c r="B46011" t="str">
        <f t="shared" si="718"/>
        <v>---0</v>
      </c>
      <c r="E46011">
        <v>0</v>
      </c>
    </row>
    <row r="46012" spans="2:5" ht="13.5" customHeight="1">
      <c r="B46012" t="str">
        <f t="shared" si="718"/>
        <v>---0</v>
      </c>
      <c r="E46012">
        <v>0</v>
      </c>
    </row>
    <row r="46013" spans="2:5" ht="13.5" customHeight="1">
      <c r="B46013" t="str">
        <f t="shared" si="718"/>
        <v>---0</v>
      </c>
      <c r="E46013">
        <v>0</v>
      </c>
    </row>
    <row r="46014" spans="2:5" ht="13.5" customHeight="1">
      <c r="B46014" t="str">
        <f t="shared" si="718"/>
        <v>---0</v>
      </c>
      <c r="E46014">
        <v>0</v>
      </c>
    </row>
    <row r="46015" spans="2:5" ht="13.5" customHeight="1">
      <c r="B46015" t="str">
        <f t="shared" si="718"/>
        <v>---0</v>
      </c>
      <c r="E46015">
        <v>0</v>
      </c>
    </row>
    <row r="46016" spans="2:5" ht="13.5" customHeight="1">
      <c r="B46016" t="str">
        <f t="shared" si="718"/>
        <v>---0</v>
      </c>
      <c r="E46016">
        <v>0</v>
      </c>
    </row>
    <row r="46017" spans="2:5" ht="13.5" customHeight="1">
      <c r="B46017" t="str">
        <f t="shared" si="718"/>
        <v>---0</v>
      </c>
      <c r="E46017">
        <v>0</v>
      </c>
    </row>
    <row r="46018" spans="2:5" ht="13.5" customHeight="1">
      <c r="B46018" t="str">
        <f t="shared" si="718"/>
        <v>---0</v>
      </c>
      <c r="E46018">
        <v>0</v>
      </c>
    </row>
    <row r="46019" spans="2:5" ht="13.5" customHeight="1">
      <c r="B46019" t="str">
        <f t="shared" ref="B46019:B46082" si="719">A46019&amp;"---"&amp;E46019</f>
        <v>---0</v>
      </c>
      <c r="E46019">
        <v>0</v>
      </c>
    </row>
    <row r="46020" spans="2:5" ht="13.5" customHeight="1">
      <c r="B46020" t="str">
        <f t="shared" si="719"/>
        <v>---0</v>
      </c>
      <c r="E46020">
        <v>0</v>
      </c>
    </row>
    <row r="46021" spans="2:5" ht="13.5" customHeight="1">
      <c r="B46021" t="str">
        <f t="shared" si="719"/>
        <v>---0</v>
      </c>
      <c r="E46021">
        <v>0</v>
      </c>
    </row>
    <row r="46022" spans="2:5" ht="13.5" customHeight="1">
      <c r="B46022" t="str">
        <f t="shared" si="719"/>
        <v>---0</v>
      </c>
      <c r="E46022">
        <v>0</v>
      </c>
    </row>
    <row r="46023" spans="2:5" ht="13.5" customHeight="1">
      <c r="B46023" t="str">
        <f t="shared" si="719"/>
        <v>---0</v>
      </c>
      <c r="E46023">
        <v>0</v>
      </c>
    </row>
    <row r="46024" spans="2:5" ht="13.5" customHeight="1">
      <c r="B46024" t="str">
        <f t="shared" si="719"/>
        <v>---0</v>
      </c>
      <c r="E46024">
        <v>0</v>
      </c>
    </row>
    <row r="46025" spans="2:5" ht="13.5" customHeight="1">
      <c r="B46025" t="str">
        <f t="shared" si="719"/>
        <v>---0</v>
      </c>
      <c r="E46025">
        <v>0</v>
      </c>
    </row>
    <row r="46026" spans="2:5" ht="13.5" customHeight="1">
      <c r="B46026" t="str">
        <f t="shared" si="719"/>
        <v>---0</v>
      </c>
      <c r="E46026">
        <v>0</v>
      </c>
    </row>
    <row r="46027" spans="2:5" ht="13.5" customHeight="1">
      <c r="B46027" t="str">
        <f t="shared" si="719"/>
        <v>---0</v>
      </c>
      <c r="E46027">
        <v>0</v>
      </c>
    </row>
    <row r="46028" spans="2:5" ht="13.5" customHeight="1">
      <c r="B46028" t="str">
        <f t="shared" si="719"/>
        <v>---0</v>
      </c>
      <c r="E46028">
        <v>0</v>
      </c>
    </row>
    <row r="46029" spans="2:5" ht="13.5" customHeight="1">
      <c r="B46029" t="str">
        <f t="shared" si="719"/>
        <v>---0</v>
      </c>
      <c r="E46029">
        <v>0</v>
      </c>
    </row>
    <row r="46030" spans="2:5" ht="13.5" customHeight="1">
      <c r="B46030" t="str">
        <f t="shared" si="719"/>
        <v>---0</v>
      </c>
      <c r="E46030">
        <v>0</v>
      </c>
    </row>
    <row r="46031" spans="2:5" ht="13.5" customHeight="1">
      <c r="B46031" t="str">
        <f t="shared" si="719"/>
        <v>---0</v>
      </c>
      <c r="E46031">
        <v>0</v>
      </c>
    </row>
    <row r="46032" spans="2:5" ht="13.5" customHeight="1">
      <c r="B46032" t="str">
        <f t="shared" si="719"/>
        <v>---0</v>
      </c>
      <c r="E46032">
        <v>0</v>
      </c>
    </row>
    <row r="46033" spans="2:5" ht="13.5" customHeight="1">
      <c r="B46033" t="str">
        <f t="shared" si="719"/>
        <v>---0</v>
      </c>
      <c r="E46033">
        <v>0</v>
      </c>
    </row>
    <row r="46034" spans="2:5" ht="13.5" customHeight="1">
      <c r="B46034" t="str">
        <f t="shared" si="719"/>
        <v>---0</v>
      </c>
      <c r="E46034">
        <v>0</v>
      </c>
    </row>
    <row r="46035" spans="2:5" ht="13.5" customHeight="1">
      <c r="B46035" t="str">
        <f t="shared" si="719"/>
        <v>---0</v>
      </c>
      <c r="E46035">
        <v>0</v>
      </c>
    </row>
    <row r="46036" spans="2:5" ht="13.5" customHeight="1">
      <c r="B46036" t="str">
        <f t="shared" si="719"/>
        <v>---0</v>
      </c>
      <c r="E46036">
        <v>0</v>
      </c>
    </row>
    <row r="46037" spans="2:5" ht="13.5" customHeight="1">
      <c r="B46037" t="str">
        <f t="shared" si="719"/>
        <v>---0</v>
      </c>
      <c r="E46037">
        <v>0</v>
      </c>
    </row>
    <row r="46038" spans="2:5" ht="13.5" customHeight="1">
      <c r="B46038" t="str">
        <f t="shared" si="719"/>
        <v>---0</v>
      </c>
      <c r="E46038">
        <v>0</v>
      </c>
    </row>
    <row r="46039" spans="2:5" ht="13.5" customHeight="1">
      <c r="B46039" t="str">
        <f t="shared" si="719"/>
        <v>---0</v>
      </c>
      <c r="E46039">
        <v>0</v>
      </c>
    </row>
    <row r="46040" spans="2:5" ht="13.5" customHeight="1">
      <c r="B46040" t="str">
        <f t="shared" si="719"/>
        <v>---0</v>
      </c>
      <c r="E46040">
        <v>0</v>
      </c>
    </row>
    <row r="46041" spans="2:5" ht="13.5" customHeight="1">
      <c r="B46041" t="str">
        <f t="shared" si="719"/>
        <v>---0</v>
      </c>
      <c r="E46041">
        <v>0</v>
      </c>
    </row>
    <row r="46042" spans="2:5" ht="13.5" customHeight="1">
      <c r="B46042" t="str">
        <f t="shared" si="719"/>
        <v>---0</v>
      </c>
      <c r="E46042">
        <v>0</v>
      </c>
    </row>
    <row r="46043" spans="2:5" ht="13.5" customHeight="1">
      <c r="B46043" t="str">
        <f t="shared" si="719"/>
        <v>---0</v>
      </c>
      <c r="E46043">
        <v>0</v>
      </c>
    </row>
    <row r="46044" spans="2:5" ht="13.5" customHeight="1">
      <c r="B46044" t="str">
        <f t="shared" si="719"/>
        <v>---0</v>
      </c>
      <c r="E46044">
        <v>0</v>
      </c>
    </row>
    <row r="46045" spans="2:5" ht="13.5" customHeight="1">
      <c r="B46045" t="str">
        <f t="shared" si="719"/>
        <v>---0</v>
      </c>
      <c r="E46045">
        <v>0</v>
      </c>
    </row>
    <row r="46046" spans="2:5" ht="13.5" customHeight="1">
      <c r="B46046" t="str">
        <f t="shared" si="719"/>
        <v>---0</v>
      </c>
      <c r="E46046">
        <v>0</v>
      </c>
    </row>
    <row r="46047" spans="2:5" ht="13.5" customHeight="1">
      <c r="B46047" t="str">
        <f t="shared" si="719"/>
        <v>---0</v>
      </c>
      <c r="E46047">
        <v>0</v>
      </c>
    </row>
    <row r="46048" spans="2:5" ht="13.5" customHeight="1">
      <c r="B46048" t="str">
        <f t="shared" si="719"/>
        <v>---0</v>
      </c>
      <c r="E46048">
        <v>0</v>
      </c>
    </row>
    <row r="46049" spans="2:5" ht="13.5" customHeight="1">
      <c r="B46049" t="str">
        <f t="shared" si="719"/>
        <v>---0</v>
      </c>
      <c r="E46049">
        <v>0</v>
      </c>
    </row>
    <row r="46050" spans="2:5" ht="13.5" customHeight="1">
      <c r="B46050" t="str">
        <f t="shared" si="719"/>
        <v>---0</v>
      </c>
      <c r="E46050">
        <v>0</v>
      </c>
    </row>
    <row r="46051" spans="2:5" ht="13.5" customHeight="1">
      <c r="B46051" t="str">
        <f t="shared" si="719"/>
        <v>---0</v>
      </c>
      <c r="E46051">
        <v>0</v>
      </c>
    </row>
    <row r="46052" spans="2:5" ht="13.5" customHeight="1">
      <c r="B46052" t="str">
        <f t="shared" si="719"/>
        <v>---0</v>
      </c>
      <c r="E46052">
        <v>0</v>
      </c>
    </row>
    <row r="46053" spans="2:5" ht="13.5" customHeight="1">
      <c r="B46053" t="str">
        <f t="shared" si="719"/>
        <v>---0</v>
      </c>
      <c r="E46053">
        <v>0</v>
      </c>
    </row>
    <row r="46054" spans="2:5" ht="13.5" customHeight="1">
      <c r="B46054" t="str">
        <f t="shared" si="719"/>
        <v>---0</v>
      </c>
      <c r="E46054">
        <v>0</v>
      </c>
    </row>
    <row r="46055" spans="2:5" ht="13.5" customHeight="1">
      <c r="B46055" t="str">
        <f t="shared" si="719"/>
        <v>---0</v>
      </c>
      <c r="E46055">
        <v>0</v>
      </c>
    </row>
    <row r="46056" spans="2:5" ht="13.5" customHeight="1">
      <c r="B46056" t="str">
        <f t="shared" si="719"/>
        <v>---0</v>
      </c>
      <c r="E46056">
        <v>0</v>
      </c>
    </row>
    <row r="46057" spans="2:5" ht="13.5" customHeight="1">
      <c r="B46057" t="str">
        <f t="shared" si="719"/>
        <v>---0</v>
      </c>
      <c r="E46057">
        <v>0</v>
      </c>
    </row>
    <row r="46058" spans="2:5" ht="13.5" customHeight="1">
      <c r="B46058" t="str">
        <f t="shared" si="719"/>
        <v>---0</v>
      </c>
      <c r="E46058">
        <v>0</v>
      </c>
    </row>
    <row r="46059" spans="2:5" ht="13.5" customHeight="1">
      <c r="B46059" t="str">
        <f t="shared" si="719"/>
        <v>---0</v>
      </c>
      <c r="E46059">
        <v>0</v>
      </c>
    </row>
    <row r="46060" spans="2:5" ht="13.5" customHeight="1">
      <c r="B46060" t="str">
        <f t="shared" si="719"/>
        <v>---0</v>
      </c>
      <c r="E46060">
        <v>0</v>
      </c>
    </row>
    <row r="46061" spans="2:5" ht="13.5" customHeight="1">
      <c r="B46061" t="str">
        <f t="shared" si="719"/>
        <v>---0</v>
      </c>
      <c r="E46061">
        <v>0</v>
      </c>
    </row>
    <row r="46062" spans="2:5" ht="13.5" customHeight="1">
      <c r="B46062" t="str">
        <f t="shared" si="719"/>
        <v>---0</v>
      </c>
      <c r="E46062">
        <v>0</v>
      </c>
    </row>
    <row r="46063" spans="2:5" ht="13.5" customHeight="1">
      <c r="B46063" t="str">
        <f t="shared" si="719"/>
        <v>---0</v>
      </c>
      <c r="E46063">
        <v>0</v>
      </c>
    </row>
    <row r="46064" spans="2:5" ht="13.5" customHeight="1">
      <c r="B46064" t="str">
        <f t="shared" si="719"/>
        <v>---0</v>
      </c>
      <c r="E46064">
        <v>0</v>
      </c>
    </row>
    <row r="46065" spans="2:5" ht="13.5" customHeight="1">
      <c r="B46065" t="str">
        <f t="shared" si="719"/>
        <v>---0</v>
      </c>
      <c r="E46065">
        <v>0</v>
      </c>
    </row>
    <row r="46066" spans="2:5" ht="13.5" customHeight="1">
      <c r="B46066" t="str">
        <f t="shared" si="719"/>
        <v>---0</v>
      </c>
      <c r="E46066">
        <v>0</v>
      </c>
    </row>
    <row r="46067" spans="2:5" ht="13.5" customHeight="1">
      <c r="B46067" t="str">
        <f t="shared" si="719"/>
        <v>---0</v>
      </c>
      <c r="E46067">
        <v>0</v>
      </c>
    </row>
    <row r="46068" spans="2:5" ht="13.5" customHeight="1">
      <c r="B46068" t="str">
        <f t="shared" si="719"/>
        <v>---0</v>
      </c>
      <c r="E46068">
        <v>0</v>
      </c>
    </row>
    <row r="46069" spans="2:5" ht="13.5" customHeight="1">
      <c r="B46069" t="str">
        <f t="shared" si="719"/>
        <v>---0</v>
      </c>
      <c r="E46069">
        <v>0</v>
      </c>
    </row>
    <row r="46070" spans="2:5" ht="13.5" customHeight="1">
      <c r="B46070" t="str">
        <f t="shared" si="719"/>
        <v>---0</v>
      </c>
      <c r="E46070">
        <v>0</v>
      </c>
    </row>
    <row r="46071" spans="2:5" ht="13.5" customHeight="1">
      <c r="B46071" t="str">
        <f t="shared" si="719"/>
        <v>---0</v>
      </c>
      <c r="E46071">
        <v>0</v>
      </c>
    </row>
    <row r="46072" spans="2:5" ht="13.5" customHeight="1">
      <c r="B46072" t="str">
        <f t="shared" si="719"/>
        <v>---0</v>
      </c>
      <c r="E46072">
        <v>0</v>
      </c>
    </row>
    <row r="46073" spans="2:5" ht="13.5" customHeight="1">
      <c r="B46073" t="str">
        <f t="shared" si="719"/>
        <v>---0</v>
      </c>
      <c r="E46073">
        <v>0</v>
      </c>
    </row>
    <row r="46074" spans="2:5" ht="13.5" customHeight="1">
      <c r="B46074" t="str">
        <f t="shared" si="719"/>
        <v>---0</v>
      </c>
      <c r="E46074">
        <v>0</v>
      </c>
    </row>
    <row r="46075" spans="2:5" ht="13.5" customHeight="1">
      <c r="B46075" t="str">
        <f t="shared" si="719"/>
        <v>---0</v>
      </c>
      <c r="E46075">
        <v>0</v>
      </c>
    </row>
    <row r="46076" spans="2:5" ht="13.5" customHeight="1">
      <c r="B46076" t="str">
        <f t="shared" si="719"/>
        <v>---0</v>
      </c>
      <c r="E46076">
        <v>0</v>
      </c>
    </row>
    <row r="46077" spans="2:5" ht="13.5" customHeight="1">
      <c r="B46077" t="str">
        <f t="shared" si="719"/>
        <v>---0</v>
      </c>
      <c r="E46077">
        <v>0</v>
      </c>
    </row>
    <row r="46078" spans="2:5" ht="13.5" customHeight="1">
      <c r="B46078" t="str">
        <f t="shared" si="719"/>
        <v>---0</v>
      </c>
      <c r="E46078">
        <v>0</v>
      </c>
    </row>
    <row r="46079" spans="2:5" ht="13.5" customHeight="1">
      <c r="B46079" t="str">
        <f t="shared" si="719"/>
        <v>---0</v>
      </c>
      <c r="E46079">
        <v>0</v>
      </c>
    </row>
    <row r="46080" spans="2:5" ht="13.5" customHeight="1">
      <c r="B46080" t="str">
        <f t="shared" si="719"/>
        <v>---0</v>
      </c>
      <c r="E46080">
        <v>0</v>
      </c>
    </row>
    <row r="46081" spans="2:5" ht="13.5" customHeight="1">
      <c r="B46081" t="str">
        <f t="shared" si="719"/>
        <v>---0</v>
      </c>
      <c r="E46081">
        <v>0</v>
      </c>
    </row>
    <row r="46082" spans="2:5" ht="13.5" customHeight="1">
      <c r="B46082" t="str">
        <f t="shared" si="719"/>
        <v>---0</v>
      </c>
      <c r="E46082">
        <v>0</v>
      </c>
    </row>
    <row r="46083" spans="2:5" ht="13.5" customHeight="1">
      <c r="B46083" t="str">
        <f t="shared" ref="B46083:B46146" si="720">A46083&amp;"---"&amp;E46083</f>
        <v>---0</v>
      </c>
      <c r="E46083">
        <v>0</v>
      </c>
    </row>
    <row r="46084" spans="2:5" ht="13.5" customHeight="1">
      <c r="B46084" t="str">
        <f t="shared" si="720"/>
        <v>---0</v>
      </c>
      <c r="E46084">
        <v>0</v>
      </c>
    </row>
    <row r="46085" spans="2:5" ht="13.5" customHeight="1">
      <c r="B46085" t="str">
        <f t="shared" si="720"/>
        <v>---0</v>
      </c>
      <c r="E46085">
        <v>0</v>
      </c>
    </row>
    <row r="46086" spans="2:5" ht="13.5" customHeight="1">
      <c r="B46086" t="str">
        <f t="shared" si="720"/>
        <v>---0</v>
      </c>
      <c r="E46086">
        <v>0</v>
      </c>
    </row>
    <row r="46087" spans="2:5" ht="13.5" customHeight="1">
      <c r="B46087" t="str">
        <f t="shared" si="720"/>
        <v>---0</v>
      </c>
      <c r="E46087">
        <v>0</v>
      </c>
    </row>
    <row r="46088" spans="2:5" ht="13.5" customHeight="1">
      <c r="B46088" t="str">
        <f t="shared" si="720"/>
        <v>---0</v>
      </c>
      <c r="E46088">
        <v>0</v>
      </c>
    </row>
    <row r="46089" spans="2:5" ht="13.5" customHeight="1">
      <c r="B46089" t="str">
        <f t="shared" si="720"/>
        <v>---0</v>
      </c>
      <c r="E46089">
        <v>0</v>
      </c>
    </row>
    <row r="46090" spans="2:5" ht="13.5" customHeight="1">
      <c r="B46090" t="str">
        <f t="shared" si="720"/>
        <v>---0</v>
      </c>
      <c r="E46090">
        <v>0</v>
      </c>
    </row>
    <row r="46091" spans="2:5" ht="13.5" customHeight="1">
      <c r="B46091" t="str">
        <f t="shared" si="720"/>
        <v>---0</v>
      </c>
      <c r="E46091">
        <v>0</v>
      </c>
    </row>
    <row r="46092" spans="2:5" ht="13.5" customHeight="1">
      <c r="B46092" t="str">
        <f t="shared" si="720"/>
        <v>---0</v>
      </c>
      <c r="E46092">
        <v>0</v>
      </c>
    </row>
    <row r="46093" spans="2:5" ht="13.5" customHeight="1">
      <c r="B46093" t="str">
        <f t="shared" si="720"/>
        <v>---0</v>
      </c>
      <c r="E46093">
        <v>0</v>
      </c>
    </row>
    <row r="46094" spans="2:5" ht="13.5" customHeight="1">
      <c r="B46094" t="str">
        <f t="shared" si="720"/>
        <v>---0</v>
      </c>
      <c r="E46094">
        <v>0</v>
      </c>
    </row>
    <row r="46095" spans="2:5" ht="13.5" customHeight="1">
      <c r="B46095" t="str">
        <f t="shared" si="720"/>
        <v>---0</v>
      </c>
      <c r="E46095">
        <v>0</v>
      </c>
    </row>
    <row r="46096" spans="2:5" ht="13.5" customHeight="1">
      <c r="B46096" t="str">
        <f t="shared" si="720"/>
        <v>---0</v>
      </c>
      <c r="E46096">
        <v>0</v>
      </c>
    </row>
    <row r="46097" spans="2:5" ht="13.5" customHeight="1">
      <c r="B46097" t="str">
        <f t="shared" si="720"/>
        <v>---0</v>
      </c>
      <c r="E46097">
        <v>0</v>
      </c>
    </row>
    <row r="46098" spans="2:5" ht="13.5" customHeight="1">
      <c r="B46098" t="str">
        <f t="shared" si="720"/>
        <v>---0</v>
      </c>
      <c r="E46098">
        <v>0</v>
      </c>
    </row>
    <row r="46099" spans="2:5" ht="13.5" customHeight="1">
      <c r="B46099" t="str">
        <f t="shared" si="720"/>
        <v>---0</v>
      </c>
      <c r="E46099">
        <v>0</v>
      </c>
    </row>
    <row r="46100" spans="2:5" ht="13.5" customHeight="1">
      <c r="B46100" t="str">
        <f t="shared" si="720"/>
        <v>---0</v>
      </c>
      <c r="E46100">
        <v>0</v>
      </c>
    </row>
    <row r="46101" spans="2:5" ht="13.5" customHeight="1">
      <c r="B46101" t="str">
        <f t="shared" si="720"/>
        <v>---0</v>
      </c>
      <c r="E46101">
        <v>0</v>
      </c>
    </row>
    <row r="46102" spans="2:5" ht="13.5" customHeight="1">
      <c r="B46102" t="str">
        <f t="shared" si="720"/>
        <v>---0</v>
      </c>
      <c r="E46102">
        <v>0</v>
      </c>
    </row>
    <row r="46103" spans="2:5" ht="13.5" customHeight="1">
      <c r="B46103" t="str">
        <f t="shared" si="720"/>
        <v>---0</v>
      </c>
      <c r="E46103">
        <v>0</v>
      </c>
    </row>
    <row r="46104" spans="2:5" ht="13.5" customHeight="1">
      <c r="B46104" t="str">
        <f t="shared" si="720"/>
        <v>---0</v>
      </c>
      <c r="E46104">
        <v>0</v>
      </c>
    </row>
    <row r="46105" spans="2:5" ht="13.5" customHeight="1">
      <c r="B46105" t="str">
        <f t="shared" si="720"/>
        <v>---0</v>
      </c>
      <c r="E46105">
        <v>0</v>
      </c>
    </row>
    <row r="46106" spans="2:5" ht="13.5" customHeight="1">
      <c r="B46106" t="str">
        <f t="shared" si="720"/>
        <v>---0</v>
      </c>
      <c r="E46106">
        <v>0</v>
      </c>
    </row>
    <row r="46107" spans="2:5" ht="13.5" customHeight="1">
      <c r="B46107" t="str">
        <f t="shared" si="720"/>
        <v>---0</v>
      </c>
      <c r="E46107">
        <v>0</v>
      </c>
    </row>
    <row r="46108" spans="2:5" ht="13.5" customHeight="1">
      <c r="B46108" t="str">
        <f t="shared" si="720"/>
        <v>---0</v>
      </c>
      <c r="E46108">
        <v>0</v>
      </c>
    </row>
    <row r="46109" spans="2:5" ht="13.5" customHeight="1">
      <c r="B46109" t="str">
        <f t="shared" si="720"/>
        <v>---0</v>
      </c>
      <c r="E46109">
        <v>0</v>
      </c>
    </row>
    <row r="46110" spans="2:5" ht="13.5" customHeight="1">
      <c r="B46110" t="str">
        <f t="shared" si="720"/>
        <v>---0</v>
      </c>
      <c r="E46110">
        <v>0</v>
      </c>
    </row>
    <row r="46111" spans="2:5" ht="13.5" customHeight="1">
      <c r="B46111" t="str">
        <f t="shared" si="720"/>
        <v>---0</v>
      </c>
      <c r="E46111">
        <v>0</v>
      </c>
    </row>
    <row r="46112" spans="2:5" ht="13.5" customHeight="1">
      <c r="B46112" t="str">
        <f t="shared" si="720"/>
        <v>---0</v>
      </c>
      <c r="E46112">
        <v>0</v>
      </c>
    </row>
    <row r="46113" spans="2:5" ht="13.5" customHeight="1">
      <c r="B46113" t="str">
        <f t="shared" si="720"/>
        <v>---0</v>
      </c>
      <c r="E46113">
        <v>0</v>
      </c>
    </row>
    <row r="46114" spans="2:5" ht="13.5" customHeight="1">
      <c r="B46114" t="str">
        <f t="shared" si="720"/>
        <v>---0</v>
      </c>
      <c r="E46114">
        <v>0</v>
      </c>
    </row>
    <row r="46115" spans="2:5" ht="13.5" customHeight="1">
      <c r="B46115" t="str">
        <f t="shared" si="720"/>
        <v>---0</v>
      </c>
      <c r="E46115">
        <v>0</v>
      </c>
    </row>
    <row r="46116" spans="2:5" ht="13.5" customHeight="1">
      <c r="B46116" t="str">
        <f t="shared" si="720"/>
        <v>---0</v>
      </c>
      <c r="E46116">
        <v>0</v>
      </c>
    </row>
    <row r="46117" spans="2:5" ht="13.5" customHeight="1">
      <c r="B46117" t="str">
        <f t="shared" si="720"/>
        <v>---0</v>
      </c>
      <c r="E46117">
        <v>0</v>
      </c>
    </row>
    <row r="46118" spans="2:5" ht="13.5" customHeight="1">
      <c r="B46118" t="str">
        <f t="shared" si="720"/>
        <v>---0</v>
      </c>
      <c r="E46118">
        <v>0</v>
      </c>
    </row>
    <row r="46119" spans="2:5" ht="13.5" customHeight="1">
      <c r="B46119" t="str">
        <f t="shared" si="720"/>
        <v>---0</v>
      </c>
      <c r="E46119">
        <v>0</v>
      </c>
    </row>
    <row r="46120" spans="2:5" ht="13.5" customHeight="1">
      <c r="B46120" t="str">
        <f t="shared" si="720"/>
        <v>---0</v>
      </c>
      <c r="E46120">
        <v>0</v>
      </c>
    </row>
    <row r="46121" spans="2:5" ht="13.5" customHeight="1">
      <c r="B46121" t="str">
        <f t="shared" si="720"/>
        <v>---0</v>
      </c>
      <c r="E46121">
        <v>0</v>
      </c>
    </row>
    <row r="46122" spans="2:5" ht="13.5" customHeight="1">
      <c r="B46122" t="str">
        <f t="shared" si="720"/>
        <v>---0</v>
      </c>
      <c r="E46122">
        <v>0</v>
      </c>
    </row>
    <row r="46123" spans="2:5" ht="13.5" customHeight="1">
      <c r="B46123" t="str">
        <f t="shared" si="720"/>
        <v>---0</v>
      </c>
      <c r="E46123">
        <v>0</v>
      </c>
    </row>
    <row r="46124" spans="2:5" ht="13.5" customHeight="1">
      <c r="B46124" t="str">
        <f t="shared" si="720"/>
        <v>---0</v>
      </c>
      <c r="E46124">
        <v>0</v>
      </c>
    </row>
    <row r="46125" spans="2:5" ht="13.5" customHeight="1">
      <c r="B46125" t="str">
        <f t="shared" si="720"/>
        <v>---0</v>
      </c>
      <c r="E46125">
        <v>0</v>
      </c>
    </row>
    <row r="46126" spans="2:5" ht="13.5" customHeight="1">
      <c r="B46126" t="str">
        <f t="shared" si="720"/>
        <v>---0</v>
      </c>
      <c r="E46126">
        <v>0</v>
      </c>
    </row>
    <row r="46127" spans="2:5" ht="13.5" customHeight="1">
      <c r="B46127" t="str">
        <f t="shared" si="720"/>
        <v>---0</v>
      </c>
      <c r="E46127">
        <v>0</v>
      </c>
    </row>
    <row r="46128" spans="2:5" ht="13.5" customHeight="1">
      <c r="B46128" t="str">
        <f t="shared" si="720"/>
        <v>---0</v>
      </c>
      <c r="E46128">
        <v>0</v>
      </c>
    </row>
    <row r="46129" spans="2:5" ht="13.5" customHeight="1">
      <c r="B46129" t="str">
        <f t="shared" si="720"/>
        <v>---0</v>
      </c>
      <c r="E46129">
        <v>0</v>
      </c>
    </row>
    <row r="46130" spans="2:5" ht="13.5" customHeight="1">
      <c r="B46130" t="str">
        <f t="shared" si="720"/>
        <v>---0</v>
      </c>
      <c r="E46130">
        <v>0</v>
      </c>
    </row>
    <row r="46131" spans="2:5" ht="13.5" customHeight="1">
      <c r="B46131" t="str">
        <f t="shared" si="720"/>
        <v>---0</v>
      </c>
      <c r="E46131">
        <v>0</v>
      </c>
    </row>
    <row r="46132" spans="2:5" ht="13.5" customHeight="1">
      <c r="B46132" t="str">
        <f t="shared" si="720"/>
        <v>---0</v>
      </c>
      <c r="E46132">
        <v>0</v>
      </c>
    </row>
    <row r="46133" spans="2:5" ht="13.5" customHeight="1">
      <c r="B46133" t="str">
        <f t="shared" si="720"/>
        <v>---0</v>
      </c>
      <c r="E46133">
        <v>0</v>
      </c>
    </row>
    <row r="46134" spans="2:5" ht="13.5" customHeight="1">
      <c r="B46134" t="str">
        <f t="shared" si="720"/>
        <v>---0</v>
      </c>
      <c r="E46134">
        <v>0</v>
      </c>
    </row>
    <row r="46135" spans="2:5" ht="13.5" customHeight="1">
      <c r="B46135" t="str">
        <f t="shared" si="720"/>
        <v>---0</v>
      </c>
      <c r="E46135">
        <v>0</v>
      </c>
    </row>
    <row r="46136" spans="2:5" ht="13.5" customHeight="1">
      <c r="B46136" t="str">
        <f t="shared" si="720"/>
        <v>---0</v>
      </c>
      <c r="E46136">
        <v>0</v>
      </c>
    </row>
    <row r="46137" spans="2:5" ht="13.5" customHeight="1">
      <c r="B46137" t="str">
        <f t="shared" si="720"/>
        <v>---0</v>
      </c>
      <c r="E46137">
        <v>0</v>
      </c>
    </row>
    <row r="46138" spans="2:5" ht="13.5" customHeight="1">
      <c r="B46138" t="str">
        <f t="shared" si="720"/>
        <v>---0</v>
      </c>
      <c r="E46138">
        <v>0</v>
      </c>
    </row>
    <row r="46139" spans="2:5" ht="13.5" customHeight="1">
      <c r="B46139" t="str">
        <f t="shared" si="720"/>
        <v>---0</v>
      </c>
      <c r="E46139">
        <v>0</v>
      </c>
    </row>
    <row r="46140" spans="2:5" ht="13.5" customHeight="1">
      <c r="B46140" t="str">
        <f t="shared" si="720"/>
        <v>---0</v>
      </c>
      <c r="E46140">
        <v>0</v>
      </c>
    </row>
    <row r="46141" spans="2:5" ht="13.5" customHeight="1">
      <c r="B46141" t="str">
        <f t="shared" si="720"/>
        <v>---0</v>
      </c>
      <c r="E46141">
        <v>0</v>
      </c>
    </row>
    <row r="46142" spans="2:5" ht="13.5" customHeight="1">
      <c r="B46142" t="str">
        <f t="shared" si="720"/>
        <v>---0</v>
      </c>
      <c r="E46142">
        <v>0</v>
      </c>
    </row>
    <row r="46143" spans="2:5" ht="13.5" customHeight="1">
      <c r="B46143" t="str">
        <f t="shared" si="720"/>
        <v>---0</v>
      </c>
      <c r="E46143">
        <v>0</v>
      </c>
    </row>
    <row r="46144" spans="2:5" ht="13.5" customHeight="1">
      <c r="B46144" t="str">
        <f t="shared" si="720"/>
        <v>---0</v>
      </c>
      <c r="E46144">
        <v>0</v>
      </c>
    </row>
    <row r="46145" spans="2:5" ht="13.5" customHeight="1">
      <c r="B46145" t="str">
        <f t="shared" si="720"/>
        <v>---0</v>
      </c>
      <c r="E46145">
        <v>0</v>
      </c>
    </row>
    <row r="46146" spans="2:5" ht="13.5" customHeight="1">
      <c r="B46146" t="str">
        <f t="shared" si="720"/>
        <v>---0</v>
      </c>
      <c r="E46146">
        <v>0</v>
      </c>
    </row>
    <row r="46147" spans="2:5" ht="13.5" customHeight="1">
      <c r="B46147" t="str">
        <f t="shared" ref="B46147:B46210" si="721">A46147&amp;"---"&amp;E46147</f>
        <v>---0</v>
      </c>
      <c r="E46147">
        <v>0</v>
      </c>
    </row>
    <row r="46148" spans="2:5" ht="13.5" customHeight="1">
      <c r="B46148" t="str">
        <f t="shared" si="721"/>
        <v>---0</v>
      </c>
      <c r="E46148">
        <v>0</v>
      </c>
    </row>
    <row r="46149" spans="2:5" ht="13.5" customHeight="1">
      <c r="B46149" t="str">
        <f t="shared" si="721"/>
        <v>---0</v>
      </c>
      <c r="E46149">
        <v>0</v>
      </c>
    </row>
    <row r="46150" spans="2:5" ht="13.5" customHeight="1">
      <c r="B46150" t="str">
        <f t="shared" si="721"/>
        <v>---0</v>
      </c>
      <c r="E46150">
        <v>0</v>
      </c>
    </row>
    <row r="46151" spans="2:5" ht="13.5" customHeight="1">
      <c r="B46151" t="str">
        <f t="shared" si="721"/>
        <v>---0</v>
      </c>
      <c r="E46151">
        <v>0</v>
      </c>
    </row>
    <row r="46152" spans="2:5" ht="13.5" customHeight="1">
      <c r="B46152" t="str">
        <f t="shared" si="721"/>
        <v>---0</v>
      </c>
      <c r="E46152">
        <v>0</v>
      </c>
    </row>
    <row r="46153" spans="2:5" ht="13.5" customHeight="1">
      <c r="B46153" t="str">
        <f t="shared" si="721"/>
        <v>---0</v>
      </c>
      <c r="E46153">
        <v>0</v>
      </c>
    </row>
    <row r="46154" spans="2:5" ht="13.5" customHeight="1">
      <c r="B46154" t="str">
        <f t="shared" si="721"/>
        <v>---0</v>
      </c>
      <c r="E46154">
        <v>0</v>
      </c>
    </row>
    <row r="46155" spans="2:5" ht="13.5" customHeight="1">
      <c r="B46155" t="str">
        <f t="shared" si="721"/>
        <v>---0</v>
      </c>
      <c r="E46155">
        <v>0</v>
      </c>
    </row>
    <row r="46156" spans="2:5" ht="13.5" customHeight="1">
      <c r="B46156" t="str">
        <f t="shared" si="721"/>
        <v>---0</v>
      </c>
      <c r="E46156">
        <v>0</v>
      </c>
    </row>
    <row r="46157" spans="2:5" ht="13.5" customHeight="1">
      <c r="B46157" t="str">
        <f t="shared" si="721"/>
        <v>---0</v>
      </c>
      <c r="E46157">
        <v>0</v>
      </c>
    </row>
    <row r="46158" spans="2:5" ht="13.5" customHeight="1">
      <c r="B46158" t="str">
        <f t="shared" si="721"/>
        <v>---0</v>
      </c>
      <c r="E46158">
        <v>0</v>
      </c>
    </row>
    <row r="46159" spans="2:5" ht="13.5" customHeight="1">
      <c r="B46159" t="str">
        <f t="shared" si="721"/>
        <v>---0</v>
      </c>
      <c r="E46159">
        <v>0</v>
      </c>
    </row>
    <row r="46160" spans="2:5" ht="13.5" customHeight="1">
      <c r="B46160" t="str">
        <f t="shared" si="721"/>
        <v>---0</v>
      </c>
      <c r="E46160">
        <v>0</v>
      </c>
    </row>
    <row r="46161" spans="2:5" ht="13.5" customHeight="1">
      <c r="B46161" t="str">
        <f t="shared" si="721"/>
        <v>---0</v>
      </c>
      <c r="E46161">
        <v>0</v>
      </c>
    </row>
    <row r="46162" spans="2:5" ht="13.5" customHeight="1">
      <c r="B46162" t="str">
        <f t="shared" si="721"/>
        <v>---0</v>
      </c>
      <c r="E46162">
        <v>0</v>
      </c>
    </row>
    <row r="46163" spans="2:5" ht="13.5" customHeight="1">
      <c r="B46163" t="str">
        <f t="shared" si="721"/>
        <v>---0</v>
      </c>
      <c r="E46163">
        <v>0</v>
      </c>
    </row>
    <row r="46164" spans="2:5" ht="13.5" customHeight="1">
      <c r="B46164" t="str">
        <f t="shared" si="721"/>
        <v>---0</v>
      </c>
      <c r="E46164">
        <v>0</v>
      </c>
    </row>
    <row r="46165" spans="2:5" ht="13.5" customHeight="1">
      <c r="B46165" t="str">
        <f t="shared" si="721"/>
        <v>---0</v>
      </c>
      <c r="E46165">
        <v>0</v>
      </c>
    </row>
    <row r="46166" spans="2:5" ht="13.5" customHeight="1">
      <c r="B46166" t="str">
        <f t="shared" si="721"/>
        <v>---0</v>
      </c>
      <c r="E46166">
        <v>0</v>
      </c>
    </row>
    <row r="46167" spans="2:5" ht="13.5" customHeight="1">
      <c r="B46167" t="str">
        <f t="shared" si="721"/>
        <v>---0</v>
      </c>
      <c r="E46167">
        <v>0</v>
      </c>
    </row>
    <row r="46168" spans="2:5" ht="13.5" customHeight="1">
      <c r="B46168" t="str">
        <f t="shared" si="721"/>
        <v>---0</v>
      </c>
      <c r="E46168">
        <v>0</v>
      </c>
    </row>
    <row r="46169" spans="2:5" ht="13.5" customHeight="1">
      <c r="B46169" t="str">
        <f t="shared" si="721"/>
        <v>---0</v>
      </c>
      <c r="E46169">
        <v>0</v>
      </c>
    </row>
    <row r="46170" spans="2:5" ht="13.5" customHeight="1">
      <c r="B46170" t="str">
        <f t="shared" si="721"/>
        <v>---0</v>
      </c>
      <c r="E46170">
        <v>0</v>
      </c>
    </row>
    <row r="46171" spans="2:5" ht="13.5" customHeight="1">
      <c r="B46171" t="str">
        <f t="shared" si="721"/>
        <v>---0</v>
      </c>
      <c r="E46171">
        <v>0</v>
      </c>
    </row>
    <row r="46172" spans="2:5" ht="13.5" customHeight="1">
      <c r="B46172" t="str">
        <f t="shared" si="721"/>
        <v>---0</v>
      </c>
      <c r="E46172">
        <v>0</v>
      </c>
    </row>
    <row r="46173" spans="2:5" ht="13.5" customHeight="1">
      <c r="B46173" t="str">
        <f t="shared" si="721"/>
        <v>---0</v>
      </c>
      <c r="E46173">
        <v>0</v>
      </c>
    </row>
    <row r="46174" spans="2:5" ht="13.5" customHeight="1">
      <c r="B46174" t="str">
        <f t="shared" si="721"/>
        <v>---0</v>
      </c>
      <c r="E46174">
        <v>0</v>
      </c>
    </row>
    <row r="46175" spans="2:5" ht="13.5" customHeight="1">
      <c r="B46175" t="str">
        <f t="shared" si="721"/>
        <v>---0</v>
      </c>
      <c r="E46175">
        <v>0</v>
      </c>
    </row>
    <row r="46176" spans="2:5" ht="13.5" customHeight="1">
      <c r="B46176" t="str">
        <f t="shared" si="721"/>
        <v>---0</v>
      </c>
      <c r="E46176">
        <v>0</v>
      </c>
    </row>
    <row r="46177" spans="2:5" ht="13.5" customHeight="1">
      <c r="B46177" t="str">
        <f t="shared" si="721"/>
        <v>---0</v>
      </c>
      <c r="E46177">
        <v>0</v>
      </c>
    </row>
    <row r="46178" spans="2:5" ht="13.5" customHeight="1">
      <c r="B46178" t="str">
        <f t="shared" si="721"/>
        <v>---0</v>
      </c>
      <c r="E46178">
        <v>0</v>
      </c>
    </row>
    <row r="46179" spans="2:5" ht="13.5" customHeight="1">
      <c r="B46179" t="str">
        <f t="shared" si="721"/>
        <v>---0</v>
      </c>
      <c r="E46179">
        <v>0</v>
      </c>
    </row>
    <row r="46180" spans="2:5" ht="13.5" customHeight="1">
      <c r="B46180" t="str">
        <f t="shared" si="721"/>
        <v>---0</v>
      </c>
      <c r="E46180">
        <v>0</v>
      </c>
    </row>
    <row r="46181" spans="2:5" ht="13.5" customHeight="1">
      <c r="B46181" t="str">
        <f t="shared" si="721"/>
        <v>---0</v>
      </c>
      <c r="E46181">
        <v>0</v>
      </c>
    </row>
    <row r="46182" spans="2:5" ht="13.5" customHeight="1">
      <c r="B46182" t="str">
        <f t="shared" si="721"/>
        <v>---0</v>
      </c>
      <c r="E46182">
        <v>0</v>
      </c>
    </row>
    <row r="46183" spans="2:5" ht="13.5" customHeight="1">
      <c r="B46183" t="str">
        <f t="shared" si="721"/>
        <v>---0</v>
      </c>
      <c r="E46183">
        <v>0</v>
      </c>
    </row>
    <row r="46184" spans="2:5" ht="13.5" customHeight="1">
      <c r="B46184" t="str">
        <f t="shared" si="721"/>
        <v>---0</v>
      </c>
      <c r="E46184">
        <v>0</v>
      </c>
    </row>
    <row r="46185" spans="2:5" ht="13.5" customHeight="1">
      <c r="B46185" t="str">
        <f t="shared" si="721"/>
        <v>---0</v>
      </c>
      <c r="E46185">
        <v>0</v>
      </c>
    </row>
    <row r="46186" spans="2:5" ht="13.5" customHeight="1">
      <c r="B46186" t="str">
        <f t="shared" si="721"/>
        <v>---0</v>
      </c>
      <c r="E46186">
        <v>0</v>
      </c>
    </row>
    <row r="46187" spans="2:5" ht="13.5" customHeight="1">
      <c r="B46187" t="str">
        <f t="shared" si="721"/>
        <v>---0</v>
      </c>
      <c r="E46187">
        <v>0</v>
      </c>
    </row>
    <row r="46188" spans="2:5" ht="13.5" customHeight="1">
      <c r="B46188" t="str">
        <f t="shared" si="721"/>
        <v>---0</v>
      </c>
      <c r="E46188">
        <v>0</v>
      </c>
    </row>
    <row r="46189" spans="2:5" ht="13.5" customHeight="1">
      <c r="B46189" t="str">
        <f t="shared" si="721"/>
        <v>---0</v>
      </c>
      <c r="E46189">
        <v>0</v>
      </c>
    </row>
    <row r="46190" spans="2:5" ht="13.5" customHeight="1">
      <c r="B46190" t="str">
        <f t="shared" si="721"/>
        <v>---0</v>
      </c>
      <c r="E46190">
        <v>0</v>
      </c>
    </row>
    <row r="46191" spans="2:5" ht="13.5" customHeight="1">
      <c r="B46191" t="str">
        <f t="shared" si="721"/>
        <v>---0</v>
      </c>
      <c r="E46191">
        <v>0</v>
      </c>
    </row>
    <row r="46192" spans="2:5" ht="13.5" customHeight="1">
      <c r="B46192" t="str">
        <f t="shared" si="721"/>
        <v>---0</v>
      </c>
      <c r="E46192">
        <v>0</v>
      </c>
    </row>
    <row r="46193" spans="2:5" ht="13.5" customHeight="1">
      <c r="B46193" t="str">
        <f t="shared" si="721"/>
        <v>---0</v>
      </c>
      <c r="E46193">
        <v>0</v>
      </c>
    </row>
    <row r="46194" spans="2:5" ht="13.5" customHeight="1">
      <c r="B46194" t="str">
        <f t="shared" si="721"/>
        <v>---0</v>
      </c>
      <c r="E46194">
        <v>0</v>
      </c>
    </row>
    <row r="46195" spans="2:5" ht="13.5" customHeight="1">
      <c r="B46195" t="str">
        <f t="shared" si="721"/>
        <v>---0</v>
      </c>
      <c r="E46195">
        <v>0</v>
      </c>
    </row>
    <row r="46196" spans="2:5" ht="13.5" customHeight="1">
      <c r="B46196" t="str">
        <f t="shared" si="721"/>
        <v>---0</v>
      </c>
      <c r="E46196">
        <v>0</v>
      </c>
    </row>
    <row r="46197" spans="2:5" ht="13.5" customHeight="1">
      <c r="B46197" t="str">
        <f t="shared" si="721"/>
        <v>---0</v>
      </c>
      <c r="E46197">
        <v>0</v>
      </c>
    </row>
    <row r="46198" spans="2:5" ht="13.5" customHeight="1">
      <c r="B46198" t="str">
        <f t="shared" si="721"/>
        <v>---0</v>
      </c>
      <c r="E46198">
        <v>0</v>
      </c>
    </row>
    <row r="46199" spans="2:5" ht="13.5" customHeight="1">
      <c r="B46199" t="str">
        <f t="shared" si="721"/>
        <v>---0</v>
      </c>
      <c r="E46199">
        <v>0</v>
      </c>
    </row>
    <row r="46200" spans="2:5" ht="13.5" customHeight="1">
      <c r="B46200" t="str">
        <f t="shared" si="721"/>
        <v>---0</v>
      </c>
      <c r="E46200">
        <v>0</v>
      </c>
    </row>
    <row r="46201" spans="2:5" ht="13.5" customHeight="1">
      <c r="B46201" t="str">
        <f t="shared" si="721"/>
        <v>---0</v>
      </c>
      <c r="E46201">
        <v>0</v>
      </c>
    </row>
    <row r="46202" spans="2:5" ht="13.5" customHeight="1">
      <c r="B46202" t="str">
        <f t="shared" si="721"/>
        <v>---0</v>
      </c>
      <c r="E46202">
        <v>0</v>
      </c>
    </row>
    <row r="46203" spans="2:5" ht="13.5" customHeight="1">
      <c r="B46203" t="str">
        <f t="shared" si="721"/>
        <v>---0</v>
      </c>
      <c r="E46203">
        <v>0</v>
      </c>
    </row>
    <row r="46204" spans="2:5" ht="13.5" customHeight="1">
      <c r="B46204" t="str">
        <f t="shared" si="721"/>
        <v>---0</v>
      </c>
      <c r="E46204">
        <v>0</v>
      </c>
    </row>
    <row r="46205" spans="2:5" ht="13.5" customHeight="1">
      <c r="B46205" t="str">
        <f t="shared" si="721"/>
        <v>---0</v>
      </c>
      <c r="E46205">
        <v>0</v>
      </c>
    </row>
    <row r="46206" spans="2:5" ht="13.5" customHeight="1">
      <c r="B46206" t="str">
        <f t="shared" si="721"/>
        <v>---0</v>
      </c>
      <c r="E46206">
        <v>0</v>
      </c>
    </row>
    <row r="46207" spans="2:5" ht="13.5" customHeight="1">
      <c r="B46207" t="str">
        <f t="shared" si="721"/>
        <v>---0</v>
      </c>
      <c r="E46207">
        <v>0</v>
      </c>
    </row>
    <row r="46208" spans="2:5" ht="13.5" customHeight="1">
      <c r="B46208" t="str">
        <f t="shared" si="721"/>
        <v>---0</v>
      </c>
      <c r="E46208">
        <v>0</v>
      </c>
    </row>
    <row r="46209" spans="2:5" ht="13.5" customHeight="1">
      <c r="B46209" t="str">
        <f t="shared" si="721"/>
        <v>---0</v>
      </c>
      <c r="E46209">
        <v>0</v>
      </c>
    </row>
    <row r="46210" spans="2:5" ht="13.5" customHeight="1">
      <c r="B46210" t="str">
        <f t="shared" si="721"/>
        <v>---0</v>
      </c>
      <c r="E46210">
        <v>0</v>
      </c>
    </row>
    <row r="46211" spans="2:5" ht="13.5" customHeight="1">
      <c r="B46211" t="str">
        <f t="shared" ref="B46211:B46274" si="722">A46211&amp;"---"&amp;E46211</f>
        <v>---0</v>
      </c>
      <c r="E46211">
        <v>0</v>
      </c>
    </row>
    <row r="46212" spans="2:5" ht="13.5" customHeight="1">
      <c r="B46212" t="str">
        <f t="shared" si="722"/>
        <v>---0</v>
      </c>
      <c r="E46212">
        <v>0</v>
      </c>
    </row>
    <row r="46213" spans="2:5" ht="13.5" customHeight="1">
      <c r="B46213" t="str">
        <f t="shared" si="722"/>
        <v>---0</v>
      </c>
      <c r="E46213">
        <v>0</v>
      </c>
    </row>
    <row r="46214" spans="2:5" ht="13.5" customHeight="1">
      <c r="B46214" t="str">
        <f t="shared" si="722"/>
        <v>---0</v>
      </c>
      <c r="E46214">
        <v>0</v>
      </c>
    </row>
    <row r="46215" spans="2:5" ht="13.5" customHeight="1">
      <c r="B46215" t="str">
        <f t="shared" si="722"/>
        <v>---0</v>
      </c>
      <c r="E46215">
        <v>0</v>
      </c>
    </row>
    <row r="46216" spans="2:5" ht="13.5" customHeight="1">
      <c r="B46216" t="str">
        <f t="shared" si="722"/>
        <v>---0</v>
      </c>
      <c r="E46216">
        <v>0</v>
      </c>
    </row>
    <row r="46217" spans="2:5" ht="13.5" customHeight="1">
      <c r="B46217" t="str">
        <f t="shared" si="722"/>
        <v>---0</v>
      </c>
      <c r="E46217">
        <v>0</v>
      </c>
    </row>
    <row r="46218" spans="2:5" ht="13.5" customHeight="1">
      <c r="B46218" t="str">
        <f t="shared" si="722"/>
        <v>---0</v>
      </c>
      <c r="E46218">
        <v>0</v>
      </c>
    </row>
    <row r="46219" spans="2:5" ht="13.5" customHeight="1">
      <c r="B46219" t="str">
        <f t="shared" si="722"/>
        <v>---0</v>
      </c>
      <c r="E46219">
        <v>0</v>
      </c>
    </row>
    <row r="46220" spans="2:5" ht="13.5" customHeight="1">
      <c r="B46220" t="str">
        <f t="shared" si="722"/>
        <v>---0</v>
      </c>
      <c r="E46220">
        <v>0</v>
      </c>
    </row>
    <row r="46221" spans="2:5" ht="13.5" customHeight="1">
      <c r="B46221" t="str">
        <f t="shared" si="722"/>
        <v>---0</v>
      </c>
      <c r="E46221">
        <v>0</v>
      </c>
    </row>
    <row r="46222" spans="2:5" ht="13.5" customHeight="1">
      <c r="B46222" t="str">
        <f t="shared" si="722"/>
        <v>---0</v>
      </c>
      <c r="E46222">
        <v>0</v>
      </c>
    </row>
    <row r="46223" spans="2:5" ht="13.5" customHeight="1">
      <c r="B46223" t="str">
        <f t="shared" si="722"/>
        <v>---0</v>
      </c>
      <c r="E46223">
        <v>0</v>
      </c>
    </row>
    <row r="46224" spans="2:5" ht="13.5" customHeight="1">
      <c r="B46224" t="str">
        <f t="shared" si="722"/>
        <v>---0</v>
      </c>
      <c r="E46224">
        <v>0</v>
      </c>
    </row>
    <row r="46225" spans="2:5" ht="13.5" customHeight="1">
      <c r="B46225" t="str">
        <f t="shared" si="722"/>
        <v>---0</v>
      </c>
      <c r="E46225">
        <v>0</v>
      </c>
    </row>
    <row r="46226" spans="2:5" ht="13.5" customHeight="1">
      <c r="B46226" t="str">
        <f t="shared" si="722"/>
        <v>---0</v>
      </c>
      <c r="E46226">
        <v>0</v>
      </c>
    </row>
    <row r="46227" spans="2:5" ht="13.5" customHeight="1">
      <c r="B46227" t="str">
        <f t="shared" si="722"/>
        <v>---0</v>
      </c>
      <c r="E46227">
        <v>0</v>
      </c>
    </row>
    <row r="46228" spans="2:5" ht="13.5" customHeight="1">
      <c r="B46228" t="str">
        <f t="shared" si="722"/>
        <v>---0</v>
      </c>
      <c r="E46228">
        <v>0</v>
      </c>
    </row>
    <row r="46229" spans="2:5" ht="13.5" customHeight="1">
      <c r="B46229" t="str">
        <f t="shared" si="722"/>
        <v>---0</v>
      </c>
      <c r="E46229">
        <v>0</v>
      </c>
    </row>
    <row r="46230" spans="2:5" ht="13.5" customHeight="1">
      <c r="B46230" t="str">
        <f t="shared" si="722"/>
        <v>---0</v>
      </c>
      <c r="E46230">
        <v>0</v>
      </c>
    </row>
    <row r="46231" spans="2:5" ht="13.5" customHeight="1">
      <c r="B46231" t="str">
        <f t="shared" si="722"/>
        <v>---0</v>
      </c>
      <c r="E46231">
        <v>0</v>
      </c>
    </row>
    <row r="46232" spans="2:5" ht="13.5" customHeight="1">
      <c r="B46232" t="str">
        <f t="shared" si="722"/>
        <v>---0</v>
      </c>
      <c r="E46232">
        <v>0</v>
      </c>
    </row>
    <row r="46233" spans="2:5" ht="13.5" customHeight="1">
      <c r="B46233" t="str">
        <f t="shared" si="722"/>
        <v>---0</v>
      </c>
      <c r="E46233">
        <v>0</v>
      </c>
    </row>
    <row r="46234" spans="2:5" ht="13.5" customHeight="1">
      <c r="B46234" t="str">
        <f t="shared" si="722"/>
        <v>---0</v>
      </c>
      <c r="E46234">
        <v>0</v>
      </c>
    </row>
    <row r="46235" spans="2:5" ht="13.5" customHeight="1">
      <c r="B46235" t="str">
        <f t="shared" si="722"/>
        <v>---0</v>
      </c>
      <c r="E46235">
        <v>0</v>
      </c>
    </row>
    <row r="46236" spans="2:5" ht="13.5" customHeight="1">
      <c r="B46236" t="str">
        <f t="shared" si="722"/>
        <v>---0</v>
      </c>
      <c r="E46236">
        <v>0</v>
      </c>
    </row>
    <row r="46237" spans="2:5" ht="13.5" customHeight="1">
      <c r="B46237" t="str">
        <f t="shared" si="722"/>
        <v>---0</v>
      </c>
      <c r="E46237">
        <v>0</v>
      </c>
    </row>
    <row r="46238" spans="2:5" ht="13.5" customHeight="1">
      <c r="B46238" t="str">
        <f t="shared" si="722"/>
        <v>---0</v>
      </c>
      <c r="E46238">
        <v>0</v>
      </c>
    </row>
    <row r="46239" spans="2:5" ht="13.5" customHeight="1">
      <c r="B46239" t="str">
        <f t="shared" si="722"/>
        <v>---0</v>
      </c>
      <c r="E46239">
        <v>0</v>
      </c>
    </row>
    <row r="46240" spans="2:5" ht="13.5" customHeight="1">
      <c r="B46240" t="str">
        <f t="shared" si="722"/>
        <v>---0</v>
      </c>
      <c r="E46240">
        <v>0</v>
      </c>
    </row>
    <row r="46241" spans="2:5" ht="13.5" customHeight="1">
      <c r="B46241" t="str">
        <f t="shared" si="722"/>
        <v>---0</v>
      </c>
      <c r="E46241">
        <v>0</v>
      </c>
    </row>
    <row r="46242" spans="2:5" ht="13.5" customHeight="1">
      <c r="B46242" t="str">
        <f t="shared" si="722"/>
        <v>---0</v>
      </c>
      <c r="E46242">
        <v>0</v>
      </c>
    </row>
    <row r="46243" spans="2:5" ht="13.5" customHeight="1">
      <c r="B46243" t="str">
        <f t="shared" si="722"/>
        <v>---0</v>
      </c>
      <c r="E46243">
        <v>0</v>
      </c>
    </row>
    <row r="46244" spans="2:5" ht="13.5" customHeight="1">
      <c r="B46244" t="str">
        <f t="shared" si="722"/>
        <v>---0</v>
      </c>
      <c r="E46244">
        <v>0</v>
      </c>
    </row>
    <row r="46245" spans="2:5" ht="13.5" customHeight="1">
      <c r="B46245" t="str">
        <f t="shared" si="722"/>
        <v>---0</v>
      </c>
      <c r="E46245">
        <v>0</v>
      </c>
    </row>
    <row r="46246" spans="2:5" ht="13.5" customHeight="1">
      <c r="B46246" t="str">
        <f t="shared" si="722"/>
        <v>---0</v>
      </c>
      <c r="E46246">
        <v>0</v>
      </c>
    </row>
    <row r="46247" spans="2:5" ht="13.5" customHeight="1">
      <c r="B46247" t="str">
        <f t="shared" si="722"/>
        <v>---0</v>
      </c>
      <c r="E46247">
        <v>0</v>
      </c>
    </row>
    <row r="46248" spans="2:5" ht="13.5" customHeight="1">
      <c r="B46248" t="str">
        <f t="shared" si="722"/>
        <v>---0</v>
      </c>
      <c r="E46248">
        <v>0</v>
      </c>
    </row>
    <row r="46249" spans="2:5" ht="13.5" customHeight="1">
      <c r="B46249" t="str">
        <f t="shared" si="722"/>
        <v>---0</v>
      </c>
      <c r="E46249">
        <v>0</v>
      </c>
    </row>
    <row r="46250" spans="2:5" ht="13.5" customHeight="1">
      <c r="B46250" t="str">
        <f t="shared" si="722"/>
        <v>---0</v>
      </c>
      <c r="E46250">
        <v>0</v>
      </c>
    </row>
    <row r="46251" spans="2:5" ht="13.5" customHeight="1">
      <c r="B46251" t="str">
        <f t="shared" si="722"/>
        <v>---0</v>
      </c>
      <c r="E46251">
        <v>0</v>
      </c>
    </row>
    <row r="46252" spans="2:5" ht="13.5" customHeight="1">
      <c r="B46252" t="str">
        <f t="shared" si="722"/>
        <v>---0</v>
      </c>
      <c r="E46252">
        <v>0</v>
      </c>
    </row>
    <row r="46253" spans="2:5" ht="13.5" customHeight="1">
      <c r="B46253" t="str">
        <f t="shared" si="722"/>
        <v>---0</v>
      </c>
      <c r="E46253">
        <v>0</v>
      </c>
    </row>
    <row r="46254" spans="2:5" ht="13.5" customHeight="1">
      <c r="B46254" t="str">
        <f t="shared" si="722"/>
        <v>---0</v>
      </c>
      <c r="E46254">
        <v>0</v>
      </c>
    </row>
    <row r="46255" spans="2:5" ht="13.5" customHeight="1">
      <c r="B46255" t="str">
        <f t="shared" si="722"/>
        <v>---0</v>
      </c>
      <c r="E46255">
        <v>0</v>
      </c>
    </row>
    <row r="46256" spans="2:5" ht="13.5" customHeight="1">
      <c r="B46256" t="str">
        <f t="shared" si="722"/>
        <v>---0</v>
      </c>
      <c r="E46256">
        <v>0</v>
      </c>
    </row>
    <row r="46257" spans="2:5" ht="13.5" customHeight="1">
      <c r="B46257" t="str">
        <f t="shared" si="722"/>
        <v>---0</v>
      </c>
      <c r="E46257">
        <v>0</v>
      </c>
    </row>
    <row r="46258" spans="2:5" ht="13.5" customHeight="1">
      <c r="B46258" t="str">
        <f t="shared" si="722"/>
        <v>---0</v>
      </c>
      <c r="E46258">
        <v>0</v>
      </c>
    </row>
    <row r="46259" spans="2:5" ht="13.5" customHeight="1">
      <c r="B46259" t="str">
        <f t="shared" si="722"/>
        <v>---0</v>
      </c>
      <c r="E46259">
        <v>0</v>
      </c>
    </row>
    <row r="46260" spans="2:5" ht="13.5" customHeight="1">
      <c r="B46260" t="str">
        <f t="shared" si="722"/>
        <v>---0</v>
      </c>
      <c r="E46260">
        <v>0</v>
      </c>
    </row>
    <row r="46261" spans="2:5" ht="13.5" customHeight="1">
      <c r="B46261" t="str">
        <f t="shared" si="722"/>
        <v>---0</v>
      </c>
      <c r="E46261">
        <v>0</v>
      </c>
    </row>
    <row r="46262" spans="2:5" ht="13.5" customHeight="1">
      <c r="B46262" t="str">
        <f t="shared" si="722"/>
        <v>---0</v>
      </c>
      <c r="E46262">
        <v>0</v>
      </c>
    </row>
    <row r="46263" spans="2:5" ht="13.5" customHeight="1">
      <c r="B46263" t="str">
        <f t="shared" si="722"/>
        <v>---0</v>
      </c>
      <c r="E46263">
        <v>0</v>
      </c>
    </row>
    <row r="46264" spans="2:5" ht="13.5" customHeight="1">
      <c r="B46264" t="str">
        <f t="shared" si="722"/>
        <v>---0</v>
      </c>
      <c r="E46264">
        <v>0</v>
      </c>
    </row>
    <row r="46265" spans="2:5" ht="13.5" customHeight="1">
      <c r="B46265" t="str">
        <f t="shared" si="722"/>
        <v>---0</v>
      </c>
      <c r="E46265">
        <v>0</v>
      </c>
    </row>
    <row r="46266" spans="2:5" ht="13.5" customHeight="1">
      <c r="B46266" t="str">
        <f t="shared" si="722"/>
        <v>---0</v>
      </c>
      <c r="E46266">
        <v>0</v>
      </c>
    </row>
    <row r="46267" spans="2:5" ht="13.5" customHeight="1">
      <c r="B46267" t="str">
        <f t="shared" si="722"/>
        <v>---0</v>
      </c>
      <c r="E46267">
        <v>0</v>
      </c>
    </row>
    <row r="46268" spans="2:5" ht="13.5" customHeight="1">
      <c r="B46268" t="str">
        <f t="shared" si="722"/>
        <v>---0</v>
      </c>
      <c r="E46268">
        <v>0</v>
      </c>
    </row>
    <row r="46269" spans="2:5" ht="13.5" customHeight="1">
      <c r="B46269" t="str">
        <f t="shared" si="722"/>
        <v>---0</v>
      </c>
      <c r="E46269">
        <v>0</v>
      </c>
    </row>
    <row r="46270" spans="2:5" ht="13.5" customHeight="1">
      <c r="B46270" t="str">
        <f t="shared" si="722"/>
        <v>---0</v>
      </c>
      <c r="E46270">
        <v>0</v>
      </c>
    </row>
    <row r="46271" spans="2:5" ht="13.5" customHeight="1">
      <c r="B46271" t="str">
        <f t="shared" si="722"/>
        <v>---0</v>
      </c>
      <c r="E46271">
        <v>0</v>
      </c>
    </row>
    <row r="46272" spans="2:5" ht="13.5" customHeight="1">
      <c r="B46272" t="str">
        <f t="shared" si="722"/>
        <v>---0</v>
      </c>
      <c r="E46272">
        <v>0</v>
      </c>
    </row>
    <row r="46273" spans="2:5" ht="13.5" customHeight="1">
      <c r="B46273" t="str">
        <f t="shared" si="722"/>
        <v>---0</v>
      </c>
      <c r="E46273">
        <v>0</v>
      </c>
    </row>
    <row r="46274" spans="2:5" ht="13.5" customHeight="1">
      <c r="B46274" t="str">
        <f t="shared" si="722"/>
        <v>---0</v>
      </c>
      <c r="E46274">
        <v>0</v>
      </c>
    </row>
    <row r="46275" spans="2:5" ht="13.5" customHeight="1">
      <c r="B46275" t="str">
        <f t="shared" ref="B46275:B46338" si="723">A46275&amp;"---"&amp;E46275</f>
        <v>---0</v>
      </c>
      <c r="E46275">
        <v>0</v>
      </c>
    </row>
    <row r="46276" spans="2:5" ht="13.5" customHeight="1">
      <c r="B46276" t="str">
        <f t="shared" si="723"/>
        <v>---0</v>
      </c>
      <c r="E46276">
        <v>0</v>
      </c>
    </row>
    <row r="46277" spans="2:5" ht="13.5" customHeight="1">
      <c r="B46277" t="str">
        <f t="shared" si="723"/>
        <v>---0</v>
      </c>
      <c r="E46277">
        <v>0</v>
      </c>
    </row>
    <row r="46278" spans="2:5" ht="13.5" customHeight="1">
      <c r="B46278" t="str">
        <f t="shared" si="723"/>
        <v>---0</v>
      </c>
      <c r="E46278">
        <v>0</v>
      </c>
    </row>
    <row r="46279" spans="2:5" ht="13.5" customHeight="1">
      <c r="B46279" t="str">
        <f t="shared" si="723"/>
        <v>---0</v>
      </c>
      <c r="E46279">
        <v>0</v>
      </c>
    </row>
    <row r="46280" spans="2:5" ht="13.5" customHeight="1">
      <c r="B46280" t="str">
        <f t="shared" si="723"/>
        <v>---0</v>
      </c>
      <c r="E46280">
        <v>0</v>
      </c>
    </row>
    <row r="46281" spans="2:5" ht="13.5" customHeight="1">
      <c r="B46281" t="str">
        <f t="shared" si="723"/>
        <v>---0</v>
      </c>
      <c r="E46281">
        <v>0</v>
      </c>
    </row>
    <row r="46282" spans="2:5" ht="13.5" customHeight="1">
      <c r="B46282" t="str">
        <f t="shared" si="723"/>
        <v>---0</v>
      </c>
      <c r="E46282">
        <v>0</v>
      </c>
    </row>
    <row r="46283" spans="2:5" ht="13.5" customHeight="1">
      <c r="B46283" t="str">
        <f t="shared" si="723"/>
        <v>---0</v>
      </c>
      <c r="E46283">
        <v>0</v>
      </c>
    </row>
    <row r="46284" spans="2:5" ht="13.5" customHeight="1">
      <c r="B46284" t="str">
        <f t="shared" si="723"/>
        <v>---0</v>
      </c>
      <c r="E46284">
        <v>0</v>
      </c>
    </row>
    <row r="46285" spans="2:5" ht="13.5" customHeight="1">
      <c r="B46285" t="str">
        <f t="shared" si="723"/>
        <v>---0</v>
      </c>
      <c r="E46285">
        <v>0</v>
      </c>
    </row>
    <row r="46286" spans="2:5" ht="13.5" customHeight="1">
      <c r="B46286" t="str">
        <f t="shared" si="723"/>
        <v>---0</v>
      </c>
      <c r="E46286">
        <v>0</v>
      </c>
    </row>
    <row r="46287" spans="2:5" ht="13.5" customHeight="1">
      <c r="B46287" t="str">
        <f t="shared" si="723"/>
        <v>---0</v>
      </c>
      <c r="E46287">
        <v>0</v>
      </c>
    </row>
    <row r="46288" spans="2:5" ht="13.5" customHeight="1">
      <c r="B46288" t="str">
        <f t="shared" si="723"/>
        <v>---0</v>
      </c>
      <c r="E46288">
        <v>0</v>
      </c>
    </row>
    <row r="46289" spans="2:5" ht="13.5" customHeight="1">
      <c r="B46289" t="str">
        <f t="shared" si="723"/>
        <v>---0</v>
      </c>
      <c r="E46289">
        <v>0</v>
      </c>
    </row>
    <row r="46290" spans="2:5" ht="13.5" customHeight="1">
      <c r="B46290" t="str">
        <f t="shared" si="723"/>
        <v>---0</v>
      </c>
      <c r="E46290">
        <v>0</v>
      </c>
    </row>
    <row r="46291" spans="2:5" ht="13.5" customHeight="1">
      <c r="B46291" t="str">
        <f t="shared" si="723"/>
        <v>---0</v>
      </c>
      <c r="E46291">
        <v>0</v>
      </c>
    </row>
    <row r="46292" spans="2:5" ht="13.5" customHeight="1">
      <c r="B46292" t="str">
        <f t="shared" si="723"/>
        <v>---0</v>
      </c>
      <c r="E46292">
        <v>0</v>
      </c>
    </row>
    <row r="46293" spans="2:5" ht="13.5" customHeight="1">
      <c r="B46293" t="str">
        <f t="shared" si="723"/>
        <v>---0</v>
      </c>
      <c r="E46293">
        <v>0</v>
      </c>
    </row>
    <row r="46294" spans="2:5" ht="13.5" customHeight="1">
      <c r="B46294" t="str">
        <f t="shared" si="723"/>
        <v>---0</v>
      </c>
      <c r="E46294">
        <v>0</v>
      </c>
    </row>
    <row r="46295" spans="2:5" ht="13.5" customHeight="1">
      <c r="B46295" t="str">
        <f t="shared" si="723"/>
        <v>---0</v>
      </c>
      <c r="E46295">
        <v>0</v>
      </c>
    </row>
    <row r="46296" spans="2:5" ht="13.5" customHeight="1">
      <c r="B46296" t="str">
        <f t="shared" si="723"/>
        <v>---0</v>
      </c>
      <c r="E46296">
        <v>0</v>
      </c>
    </row>
    <row r="46297" spans="2:5" ht="13.5" customHeight="1">
      <c r="B46297" t="str">
        <f t="shared" si="723"/>
        <v>---0</v>
      </c>
      <c r="E46297">
        <v>0</v>
      </c>
    </row>
    <row r="46298" spans="2:5" ht="13.5" customHeight="1">
      <c r="B46298" t="str">
        <f t="shared" si="723"/>
        <v>---0</v>
      </c>
      <c r="E46298">
        <v>0</v>
      </c>
    </row>
    <row r="46299" spans="2:5" ht="13.5" customHeight="1">
      <c r="B46299" t="str">
        <f t="shared" si="723"/>
        <v>---0</v>
      </c>
      <c r="E46299">
        <v>0</v>
      </c>
    </row>
    <row r="46300" spans="2:5" ht="13.5" customHeight="1">
      <c r="B46300" t="str">
        <f t="shared" si="723"/>
        <v>---0</v>
      </c>
      <c r="E46300">
        <v>0</v>
      </c>
    </row>
    <row r="46301" spans="2:5" ht="13.5" customHeight="1">
      <c r="B46301" t="str">
        <f t="shared" si="723"/>
        <v>---0</v>
      </c>
      <c r="E46301">
        <v>0</v>
      </c>
    </row>
    <row r="46302" spans="2:5" ht="13.5" customHeight="1">
      <c r="B46302" t="str">
        <f t="shared" si="723"/>
        <v>---0</v>
      </c>
      <c r="E46302">
        <v>0</v>
      </c>
    </row>
    <row r="46303" spans="2:5" ht="13.5" customHeight="1">
      <c r="B46303" t="str">
        <f t="shared" si="723"/>
        <v>---0</v>
      </c>
      <c r="E46303">
        <v>0</v>
      </c>
    </row>
    <row r="46304" spans="2:5" ht="13.5" customHeight="1">
      <c r="B46304" t="str">
        <f t="shared" si="723"/>
        <v>---0</v>
      </c>
      <c r="E46304">
        <v>0</v>
      </c>
    </row>
    <row r="46305" spans="2:5" ht="13.5" customHeight="1">
      <c r="B46305" t="str">
        <f t="shared" si="723"/>
        <v>---0</v>
      </c>
      <c r="E46305">
        <v>0</v>
      </c>
    </row>
    <row r="46306" spans="2:5" ht="13.5" customHeight="1">
      <c r="B46306" t="str">
        <f t="shared" si="723"/>
        <v>---0</v>
      </c>
      <c r="E46306">
        <v>0</v>
      </c>
    </row>
    <row r="46307" spans="2:5" ht="13.5" customHeight="1">
      <c r="B46307" t="str">
        <f t="shared" si="723"/>
        <v>---0</v>
      </c>
      <c r="E46307">
        <v>0</v>
      </c>
    </row>
    <row r="46308" spans="2:5" ht="13.5" customHeight="1">
      <c r="B46308" t="str">
        <f t="shared" si="723"/>
        <v>---0</v>
      </c>
      <c r="E46308">
        <v>0</v>
      </c>
    </row>
    <row r="46309" spans="2:5" ht="13.5" customHeight="1">
      <c r="B46309" t="str">
        <f t="shared" si="723"/>
        <v>---0</v>
      </c>
      <c r="E46309">
        <v>0</v>
      </c>
    </row>
    <row r="46310" spans="2:5" ht="13.5" customHeight="1">
      <c r="B46310" t="str">
        <f t="shared" si="723"/>
        <v>---0</v>
      </c>
      <c r="E46310">
        <v>0</v>
      </c>
    </row>
    <row r="46311" spans="2:5" ht="13.5" customHeight="1">
      <c r="B46311" t="str">
        <f t="shared" si="723"/>
        <v>---0</v>
      </c>
      <c r="E46311">
        <v>0</v>
      </c>
    </row>
    <row r="46312" spans="2:5" ht="13.5" customHeight="1">
      <c r="B46312" t="str">
        <f t="shared" si="723"/>
        <v>---0</v>
      </c>
      <c r="E46312">
        <v>0</v>
      </c>
    </row>
    <row r="46313" spans="2:5" ht="13.5" customHeight="1">
      <c r="B46313" t="str">
        <f t="shared" si="723"/>
        <v>---0</v>
      </c>
      <c r="E46313">
        <v>0</v>
      </c>
    </row>
    <row r="46314" spans="2:5" ht="13.5" customHeight="1">
      <c r="B46314" t="str">
        <f t="shared" si="723"/>
        <v>---0</v>
      </c>
      <c r="E46314">
        <v>0</v>
      </c>
    </row>
    <row r="46315" spans="2:5" ht="13.5" customHeight="1">
      <c r="B46315" t="str">
        <f t="shared" si="723"/>
        <v>---0</v>
      </c>
      <c r="E46315">
        <v>0</v>
      </c>
    </row>
    <row r="46316" spans="2:5" ht="13.5" customHeight="1">
      <c r="B46316" t="str">
        <f t="shared" si="723"/>
        <v>---0</v>
      </c>
      <c r="E46316">
        <v>0</v>
      </c>
    </row>
    <row r="46317" spans="2:5" ht="13.5" customHeight="1">
      <c r="B46317" t="str">
        <f t="shared" si="723"/>
        <v>---0</v>
      </c>
      <c r="E46317">
        <v>0</v>
      </c>
    </row>
    <row r="46318" spans="2:5" ht="13.5" customHeight="1">
      <c r="B46318" t="str">
        <f t="shared" si="723"/>
        <v>---0</v>
      </c>
      <c r="E46318">
        <v>0</v>
      </c>
    </row>
    <row r="46319" spans="2:5" ht="13.5" customHeight="1">
      <c r="B46319" t="str">
        <f t="shared" si="723"/>
        <v>---0</v>
      </c>
      <c r="E46319">
        <v>0</v>
      </c>
    </row>
    <row r="46320" spans="2:5" ht="13.5" customHeight="1">
      <c r="B46320" t="str">
        <f t="shared" si="723"/>
        <v>---0</v>
      </c>
      <c r="E46320">
        <v>0</v>
      </c>
    </row>
    <row r="46321" spans="2:5" ht="13.5" customHeight="1">
      <c r="B46321" t="str">
        <f t="shared" si="723"/>
        <v>---0</v>
      </c>
      <c r="E46321">
        <v>0</v>
      </c>
    </row>
    <row r="46322" spans="2:5" ht="13.5" customHeight="1">
      <c r="B46322" t="str">
        <f t="shared" si="723"/>
        <v>---0</v>
      </c>
      <c r="E46322">
        <v>0</v>
      </c>
    </row>
    <row r="46323" spans="2:5" ht="13.5" customHeight="1">
      <c r="B46323" t="str">
        <f t="shared" si="723"/>
        <v>---0</v>
      </c>
      <c r="E46323">
        <v>0</v>
      </c>
    </row>
    <row r="46324" spans="2:5" ht="13.5" customHeight="1">
      <c r="B46324" t="str">
        <f t="shared" si="723"/>
        <v>---0</v>
      </c>
      <c r="E46324">
        <v>0</v>
      </c>
    </row>
    <row r="46325" spans="2:5" ht="13.5" customHeight="1">
      <c r="B46325" t="str">
        <f t="shared" si="723"/>
        <v>---0</v>
      </c>
      <c r="E46325">
        <v>0</v>
      </c>
    </row>
    <row r="46326" spans="2:5" ht="13.5" customHeight="1">
      <c r="B46326" t="str">
        <f t="shared" si="723"/>
        <v>---0</v>
      </c>
      <c r="E46326">
        <v>0</v>
      </c>
    </row>
    <row r="46327" spans="2:5" ht="13.5" customHeight="1">
      <c r="B46327" t="str">
        <f t="shared" si="723"/>
        <v>---0</v>
      </c>
      <c r="E46327">
        <v>0</v>
      </c>
    </row>
    <row r="46328" spans="2:5" ht="13.5" customHeight="1">
      <c r="B46328" t="str">
        <f t="shared" si="723"/>
        <v>---0</v>
      </c>
      <c r="E46328">
        <v>0</v>
      </c>
    </row>
    <row r="46329" spans="2:5" ht="13.5" customHeight="1">
      <c r="B46329" t="str">
        <f t="shared" si="723"/>
        <v>---0</v>
      </c>
      <c r="E46329">
        <v>0</v>
      </c>
    </row>
    <row r="46330" spans="2:5" ht="13.5" customHeight="1">
      <c r="B46330" t="str">
        <f t="shared" si="723"/>
        <v>---0</v>
      </c>
      <c r="E46330">
        <v>0</v>
      </c>
    </row>
    <row r="46331" spans="2:5" ht="13.5" customHeight="1">
      <c r="B46331" t="str">
        <f t="shared" si="723"/>
        <v>---0</v>
      </c>
      <c r="E46331">
        <v>0</v>
      </c>
    </row>
    <row r="46332" spans="2:5" ht="13.5" customHeight="1">
      <c r="B46332" t="str">
        <f t="shared" si="723"/>
        <v>---0</v>
      </c>
      <c r="E46332">
        <v>0</v>
      </c>
    </row>
    <row r="46333" spans="2:5" ht="13.5" customHeight="1">
      <c r="B46333" t="str">
        <f t="shared" si="723"/>
        <v>---0</v>
      </c>
      <c r="E46333">
        <v>0</v>
      </c>
    </row>
    <row r="46334" spans="2:5" ht="13.5" customHeight="1">
      <c r="B46334" t="str">
        <f t="shared" si="723"/>
        <v>---0</v>
      </c>
      <c r="E46334">
        <v>0</v>
      </c>
    </row>
    <row r="46335" spans="2:5" ht="13.5" customHeight="1">
      <c r="B46335" t="str">
        <f t="shared" si="723"/>
        <v>---0</v>
      </c>
      <c r="E46335">
        <v>0</v>
      </c>
    </row>
    <row r="46336" spans="2:5" ht="13.5" customHeight="1">
      <c r="B46336" t="str">
        <f t="shared" si="723"/>
        <v>---0</v>
      </c>
      <c r="E46336">
        <v>0</v>
      </c>
    </row>
    <row r="46337" spans="2:5" ht="13.5" customHeight="1">
      <c r="B46337" t="str">
        <f t="shared" si="723"/>
        <v>---0</v>
      </c>
      <c r="E46337">
        <v>0</v>
      </c>
    </row>
    <row r="46338" spans="2:5" ht="13.5" customHeight="1">
      <c r="B46338" t="str">
        <f t="shared" si="723"/>
        <v>---0</v>
      </c>
      <c r="E46338">
        <v>0</v>
      </c>
    </row>
    <row r="46339" spans="2:5" ht="13.5" customHeight="1">
      <c r="B46339" t="str">
        <f t="shared" ref="B46339:B46402" si="724">A46339&amp;"---"&amp;E46339</f>
        <v>---0</v>
      </c>
      <c r="E46339">
        <v>0</v>
      </c>
    </row>
    <row r="46340" spans="2:5" ht="13.5" customHeight="1">
      <c r="B46340" t="str">
        <f t="shared" si="724"/>
        <v>---0</v>
      </c>
      <c r="E46340">
        <v>0</v>
      </c>
    </row>
    <row r="46341" spans="2:5" ht="13.5" customHeight="1">
      <c r="B46341" t="str">
        <f t="shared" si="724"/>
        <v>---0</v>
      </c>
      <c r="E46341">
        <v>0</v>
      </c>
    </row>
    <row r="46342" spans="2:5" ht="13.5" customHeight="1">
      <c r="B46342" t="str">
        <f t="shared" si="724"/>
        <v>---0</v>
      </c>
      <c r="E46342">
        <v>0</v>
      </c>
    </row>
    <row r="46343" spans="2:5" ht="13.5" customHeight="1">
      <c r="B46343" t="str">
        <f t="shared" si="724"/>
        <v>---0</v>
      </c>
      <c r="E46343">
        <v>0</v>
      </c>
    </row>
    <row r="46344" spans="2:5" ht="13.5" customHeight="1">
      <c r="B46344" t="str">
        <f t="shared" si="724"/>
        <v>---0</v>
      </c>
      <c r="E46344">
        <v>0</v>
      </c>
    </row>
    <row r="46345" spans="2:5" ht="13.5" customHeight="1">
      <c r="B46345" t="str">
        <f t="shared" si="724"/>
        <v>---0</v>
      </c>
      <c r="E46345">
        <v>0</v>
      </c>
    </row>
    <row r="46346" spans="2:5" ht="13.5" customHeight="1">
      <c r="B46346" t="str">
        <f t="shared" si="724"/>
        <v>---0</v>
      </c>
      <c r="E46346">
        <v>0</v>
      </c>
    </row>
    <row r="46347" spans="2:5" ht="13.5" customHeight="1">
      <c r="B46347" t="str">
        <f t="shared" si="724"/>
        <v>---0</v>
      </c>
      <c r="E46347">
        <v>0</v>
      </c>
    </row>
    <row r="46348" spans="2:5" ht="13.5" customHeight="1">
      <c r="B46348" t="str">
        <f t="shared" si="724"/>
        <v>---0</v>
      </c>
      <c r="E46348">
        <v>0</v>
      </c>
    </row>
    <row r="46349" spans="2:5" ht="13.5" customHeight="1">
      <c r="B46349" t="str">
        <f t="shared" si="724"/>
        <v>---0</v>
      </c>
      <c r="E46349">
        <v>0</v>
      </c>
    </row>
    <row r="46350" spans="2:5" ht="13.5" customHeight="1">
      <c r="B46350" t="str">
        <f t="shared" si="724"/>
        <v>---0</v>
      </c>
      <c r="E46350">
        <v>0</v>
      </c>
    </row>
    <row r="46351" spans="2:5" ht="13.5" customHeight="1">
      <c r="B46351" t="str">
        <f t="shared" si="724"/>
        <v>---0</v>
      </c>
      <c r="E46351">
        <v>0</v>
      </c>
    </row>
    <row r="46352" spans="2:5" ht="13.5" customHeight="1">
      <c r="B46352" t="str">
        <f t="shared" si="724"/>
        <v>---0</v>
      </c>
      <c r="E46352">
        <v>0</v>
      </c>
    </row>
    <row r="46353" spans="2:5" ht="13.5" customHeight="1">
      <c r="B46353" t="str">
        <f t="shared" si="724"/>
        <v>---0</v>
      </c>
      <c r="E46353">
        <v>0</v>
      </c>
    </row>
    <row r="46354" spans="2:5" ht="13.5" customHeight="1">
      <c r="B46354" t="str">
        <f t="shared" si="724"/>
        <v>---0</v>
      </c>
      <c r="E46354">
        <v>0</v>
      </c>
    </row>
    <row r="46355" spans="2:5" ht="13.5" customHeight="1">
      <c r="B46355" t="str">
        <f t="shared" si="724"/>
        <v>---0</v>
      </c>
      <c r="E46355">
        <v>0</v>
      </c>
    </row>
    <row r="46356" spans="2:5" ht="13.5" customHeight="1">
      <c r="B46356" t="str">
        <f t="shared" si="724"/>
        <v>---0</v>
      </c>
      <c r="E46356">
        <v>0</v>
      </c>
    </row>
    <row r="46357" spans="2:5" ht="13.5" customHeight="1">
      <c r="B46357" t="str">
        <f t="shared" si="724"/>
        <v>---0</v>
      </c>
      <c r="E46357">
        <v>0</v>
      </c>
    </row>
    <row r="46358" spans="2:5" ht="13.5" customHeight="1">
      <c r="B46358" t="str">
        <f t="shared" si="724"/>
        <v>---0</v>
      </c>
      <c r="E46358">
        <v>0</v>
      </c>
    </row>
    <row r="46359" spans="2:5" ht="13.5" customHeight="1">
      <c r="B46359" t="str">
        <f t="shared" si="724"/>
        <v>---0</v>
      </c>
      <c r="E46359">
        <v>0</v>
      </c>
    </row>
    <row r="46360" spans="2:5" ht="13.5" customHeight="1">
      <c r="B46360" t="str">
        <f t="shared" si="724"/>
        <v>---0</v>
      </c>
      <c r="E46360">
        <v>0</v>
      </c>
    </row>
    <row r="46361" spans="2:5" ht="13.5" customHeight="1">
      <c r="B46361" t="str">
        <f t="shared" si="724"/>
        <v>---0</v>
      </c>
      <c r="E46361">
        <v>0</v>
      </c>
    </row>
    <row r="46362" spans="2:5" ht="13.5" customHeight="1">
      <c r="B46362" t="str">
        <f t="shared" si="724"/>
        <v>---0</v>
      </c>
      <c r="E46362">
        <v>0</v>
      </c>
    </row>
    <row r="46363" spans="2:5" ht="13.5" customHeight="1">
      <c r="B46363" t="str">
        <f t="shared" si="724"/>
        <v>---0</v>
      </c>
      <c r="E46363">
        <v>0</v>
      </c>
    </row>
    <row r="46364" spans="2:5" ht="13.5" customHeight="1">
      <c r="B46364" t="str">
        <f t="shared" si="724"/>
        <v>---0</v>
      </c>
      <c r="E46364">
        <v>0</v>
      </c>
    </row>
    <row r="46365" spans="2:5" ht="13.5" customHeight="1">
      <c r="B46365" t="str">
        <f t="shared" si="724"/>
        <v>---0</v>
      </c>
      <c r="E46365">
        <v>0</v>
      </c>
    </row>
    <row r="46366" spans="2:5" ht="13.5" customHeight="1">
      <c r="B46366" t="str">
        <f t="shared" si="724"/>
        <v>---0</v>
      </c>
      <c r="E46366">
        <v>0</v>
      </c>
    </row>
    <row r="46367" spans="2:5" ht="13.5" customHeight="1">
      <c r="B46367" t="str">
        <f t="shared" si="724"/>
        <v>---0</v>
      </c>
      <c r="E46367">
        <v>0</v>
      </c>
    </row>
    <row r="46368" spans="2:5" ht="13.5" customHeight="1">
      <c r="B46368" t="str">
        <f t="shared" si="724"/>
        <v>---0</v>
      </c>
      <c r="E46368">
        <v>0</v>
      </c>
    </row>
    <row r="46369" spans="2:5" ht="13.5" customHeight="1">
      <c r="B46369" t="str">
        <f t="shared" si="724"/>
        <v>---0</v>
      </c>
      <c r="E46369">
        <v>0</v>
      </c>
    </row>
    <row r="46370" spans="2:5" ht="13.5" customHeight="1">
      <c r="B46370" t="str">
        <f t="shared" si="724"/>
        <v>---0</v>
      </c>
      <c r="E46370">
        <v>0</v>
      </c>
    </row>
    <row r="46371" spans="2:5" ht="13.5" customHeight="1">
      <c r="B46371" t="str">
        <f t="shared" si="724"/>
        <v>---0</v>
      </c>
      <c r="E46371">
        <v>0</v>
      </c>
    </row>
    <row r="46372" spans="2:5" ht="13.5" customHeight="1">
      <c r="B46372" t="str">
        <f t="shared" si="724"/>
        <v>---0</v>
      </c>
      <c r="E46372">
        <v>0</v>
      </c>
    </row>
    <row r="46373" spans="2:5" ht="13.5" customHeight="1">
      <c r="B46373" t="str">
        <f t="shared" si="724"/>
        <v>---0</v>
      </c>
      <c r="E46373">
        <v>0</v>
      </c>
    </row>
    <row r="46374" spans="2:5" ht="13.5" customHeight="1">
      <c r="B46374" t="str">
        <f t="shared" si="724"/>
        <v>---0</v>
      </c>
      <c r="E46374">
        <v>0</v>
      </c>
    </row>
    <row r="46375" spans="2:5" ht="13.5" customHeight="1">
      <c r="B46375" t="str">
        <f t="shared" si="724"/>
        <v>---0</v>
      </c>
      <c r="E46375">
        <v>0</v>
      </c>
    </row>
    <row r="46376" spans="2:5" ht="13.5" customHeight="1">
      <c r="B46376" t="str">
        <f t="shared" si="724"/>
        <v>---0</v>
      </c>
      <c r="E46376">
        <v>0</v>
      </c>
    </row>
    <row r="46377" spans="2:5" ht="13.5" customHeight="1">
      <c r="B46377" t="str">
        <f t="shared" si="724"/>
        <v>---0</v>
      </c>
      <c r="E46377">
        <v>0</v>
      </c>
    </row>
    <row r="46378" spans="2:5" ht="13.5" customHeight="1">
      <c r="B46378" t="str">
        <f t="shared" si="724"/>
        <v>---0</v>
      </c>
      <c r="E46378">
        <v>0</v>
      </c>
    </row>
    <row r="46379" spans="2:5" ht="13.5" customHeight="1">
      <c r="B46379" t="str">
        <f t="shared" si="724"/>
        <v>---0</v>
      </c>
      <c r="E46379">
        <v>0</v>
      </c>
    </row>
    <row r="46380" spans="2:5" ht="13.5" customHeight="1">
      <c r="B46380" t="str">
        <f t="shared" si="724"/>
        <v>---0</v>
      </c>
      <c r="E46380">
        <v>0</v>
      </c>
    </row>
    <row r="46381" spans="2:5" ht="13.5" customHeight="1">
      <c r="B46381" t="str">
        <f t="shared" si="724"/>
        <v>---0</v>
      </c>
      <c r="E46381">
        <v>0</v>
      </c>
    </row>
    <row r="46382" spans="2:5" ht="13.5" customHeight="1">
      <c r="B46382" t="str">
        <f t="shared" si="724"/>
        <v>---0</v>
      </c>
      <c r="E46382">
        <v>0</v>
      </c>
    </row>
    <row r="46383" spans="2:5" ht="13.5" customHeight="1">
      <c r="B46383" t="str">
        <f t="shared" si="724"/>
        <v>---0</v>
      </c>
      <c r="E46383">
        <v>0</v>
      </c>
    </row>
    <row r="46384" spans="2:5" ht="13.5" customHeight="1">
      <c r="B46384" t="str">
        <f t="shared" si="724"/>
        <v>---0</v>
      </c>
      <c r="E46384">
        <v>0</v>
      </c>
    </row>
    <row r="46385" spans="2:5" ht="13.5" customHeight="1">
      <c r="B46385" t="str">
        <f t="shared" si="724"/>
        <v>---0</v>
      </c>
      <c r="E46385">
        <v>0</v>
      </c>
    </row>
    <row r="46386" spans="2:5" ht="13.5" customHeight="1">
      <c r="B46386" t="str">
        <f t="shared" si="724"/>
        <v>---0</v>
      </c>
      <c r="E46386">
        <v>0</v>
      </c>
    </row>
    <row r="46387" spans="2:5" ht="13.5" customHeight="1">
      <c r="B46387" t="str">
        <f t="shared" si="724"/>
        <v>---0</v>
      </c>
      <c r="E46387">
        <v>0</v>
      </c>
    </row>
    <row r="46388" spans="2:5" ht="13.5" customHeight="1">
      <c r="B46388" t="str">
        <f t="shared" si="724"/>
        <v>---0</v>
      </c>
      <c r="E46388">
        <v>0</v>
      </c>
    </row>
    <row r="46389" spans="2:5" ht="13.5" customHeight="1">
      <c r="B46389" t="str">
        <f t="shared" si="724"/>
        <v>---0</v>
      </c>
      <c r="E46389">
        <v>0</v>
      </c>
    </row>
    <row r="46390" spans="2:5" ht="13.5" customHeight="1">
      <c r="B46390" t="str">
        <f t="shared" si="724"/>
        <v>---0</v>
      </c>
      <c r="E46390">
        <v>0</v>
      </c>
    </row>
    <row r="46391" spans="2:5" ht="13.5" customHeight="1">
      <c r="B46391" t="str">
        <f t="shared" si="724"/>
        <v>---0</v>
      </c>
      <c r="E46391">
        <v>0</v>
      </c>
    </row>
    <row r="46392" spans="2:5" ht="13.5" customHeight="1">
      <c r="B46392" t="str">
        <f t="shared" si="724"/>
        <v>---0</v>
      </c>
      <c r="E46392">
        <v>0</v>
      </c>
    </row>
    <row r="46393" spans="2:5" ht="13.5" customHeight="1">
      <c r="B46393" t="str">
        <f t="shared" si="724"/>
        <v>---0</v>
      </c>
      <c r="E46393">
        <v>0</v>
      </c>
    </row>
    <row r="46394" spans="2:5" ht="13.5" customHeight="1">
      <c r="B46394" t="str">
        <f t="shared" si="724"/>
        <v>---0</v>
      </c>
      <c r="E46394">
        <v>0</v>
      </c>
    </row>
    <row r="46395" spans="2:5" ht="13.5" customHeight="1">
      <c r="B46395" t="str">
        <f t="shared" si="724"/>
        <v>---0</v>
      </c>
      <c r="E46395">
        <v>0</v>
      </c>
    </row>
    <row r="46396" spans="2:5" ht="13.5" customHeight="1">
      <c r="B46396" t="str">
        <f t="shared" si="724"/>
        <v>---0</v>
      </c>
      <c r="E46396">
        <v>0</v>
      </c>
    </row>
    <row r="46397" spans="2:5" ht="13.5" customHeight="1">
      <c r="B46397" t="str">
        <f t="shared" si="724"/>
        <v>---0</v>
      </c>
      <c r="E46397">
        <v>0</v>
      </c>
    </row>
    <row r="46398" spans="2:5" ht="13.5" customHeight="1">
      <c r="B46398" t="str">
        <f t="shared" si="724"/>
        <v>---0</v>
      </c>
      <c r="E46398">
        <v>0</v>
      </c>
    </row>
    <row r="46399" spans="2:5" ht="13.5" customHeight="1">
      <c r="B46399" t="str">
        <f t="shared" si="724"/>
        <v>---0</v>
      </c>
      <c r="E46399">
        <v>0</v>
      </c>
    </row>
    <row r="46400" spans="2:5" ht="13.5" customHeight="1">
      <c r="B46400" t="str">
        <f t="shared" si="724"/>
        <v>---0</v>
      </c>
      <c r="E46400">
        <v>0</v>
      </c>
    </row>
    <row r="46401" spans="2:5" ht="13.5" customHeight="1">
      <c r="B46401" t="str">
        <f t="shared" si="724"/>
        <v>---0</v>
      </c>
      <c r="E46401">
        <v>0</v>
      </c>
    </row>
    <row r="46402" spans="2:5" ht="13.5" customHeight="1">
      <c r="B46402" t="str">
        <f t="shared" si="724"/>
        <v>---0</v>
      </c>
      <c r="E46402">
        <v>0</v>
      </c>
    </row>
    <row r="46403" spans="2:5" ht="13.5" customHeight="1">
      <c r="B46403" t="str">
        <f t="shared" ref="B46403:B46466" si="725">A46403&amp;"---"&amp;E46403</f>
        <v>---0</v>
      </c>
      <c r="E46403">
        <v>0</v>
      </c>
    </row>
    <row r="46404" spans="2:5" ht="13.5" customHeight="1">
      <c r="B46404" t="str">
        <f t="shared" si="725"/>
        <v>---0</v>
      </c>
      <c r="E46404">
        <v>0</v>
      </c>
    </row>
    <row r="46405" spans="2:5" ht="13.5" customHeight="1">
      <c r="B46405" t="str">
        <f t="shared" si="725"/>
        <v>---0</v>
      </c>
      <c r="E46405">
        <v>0</v>
      </c>
    </row>
    <row r="46406" spans="2:5" ht="13.5" customHeight="1">
      <c r="B46406" t="str">
        <f t="shared" si="725"/>
        <v>---0</v>
      </c>
      <c r="E46406">
        <v>0</v>
      </c>
    </row>
    <row r="46407" spans="2:5" ht="13.5" customHeight="1">
      <c r="B46407" t="str">
        <f t="shared" si="725"/>
        <v>---0</v>
      </c>
      <c r="E46407">
        <v>0</v>
      </c>
    </row>
    <row r="46408" spans="2:5" ht="13.5" customHeight="1">
      <c r="B46408" t="str">
        <f t="shared" si="725"/>
        <v>---0</v>
      </c>
      <c r="E46408">
        <v>0</v>
      </c>
    </row>
    <row r="46409" spans="2:5" ht="13.5" customHeight="1">
      <c r="B46409" t="str">
        <f t="shared" si="725"/>
        <v>---0</v>
      </c>
      <c r="E46409">
        <v>0</v>
      </c>
    </row>
    <row r="46410" spans="2:5" ht="13.5" customHeight="1">
      <c r="B46410" t="str">
        <f t="shared" si="725"/>
        <v>---0</v>
      </c>
      <c r="E46410">
        <v>0</v>
      </c>
    </row>
    <row r="46411" spans="2:5" ht="13.5" customHeight="1">
      <c r="B46411" t="str">
        <f t="shared" si="725"/>
        <v>---0</v>
      </c>
      <c r="E46411">
        <v>0</v>
      </c>
    </row>
    <row r="46412" spans="2:5" ht="13.5" customHeight="1">
      <c r="B46412" t="str">
        <f t="shared" si="725"/>
        <v>---0</v>
      </c>
      <c r="E46412">
        <v>0</v>
      </c>
    </row>
    <row r="46413" spans="2:5" ht="13.5" customHeight="1">
      <c r="B46413" t="str">
        <f t="shared" si="725"/>
        <v>---0</v>
      </c>
      <c r="E46413">
        <v>0</v>
      </c>
    </row>
    <row r="46414" spans="2:5" ht="13.5" customHeight="1">
      <c r="B46414" t="str">
        <f t="shared" si="725"/>
        <v>---0</v>
      </c>
      <c r="E46414">
        <v>0</v>
      </c>
    </row>
    <row r="46415" spans="2:5" ht="13.5" customHeight="1">
      <c r="B46415" t="str">
        <f t="shared" si="725"/>
        <v>---0</v>
      </c>
      <c r="E46415">
        <v>0</v>
      </c>
    </row>
    <row r="46416" spans="2:5" ht="13.5" customHeight="1">
      <c r="B46416" t="str">
        <f t="shared" si="725"/>
        <v>---0</v>
      </c>
      <c r="E46416">
        <v>0</v>
      </c>
    </row>
    <row r="46417" spans="2:5" ht="13.5" customHeight="1">
      <c r="B46417" t="str">
        <f t="shared" si="725"/>
        <v>---0</v>
      </c>
      <c r="E46417">
        <v>0</v>
      </c>
    </row>
    <row r="46418" spans="2:5" ht="13.5" customHeight="1">
      <c r="B46418" t="str">
        <f t="shared" si="725"/>
        <v>---0</v>
      </c>
      <c r="E46418">
        <v>0</v>
      </c>
    </row>
    <row r="46419" spans="2:5" ht="13.5" customHeight="1">
      <c r="B46419" t="str">
        <f t="shared" si="725"/>
        <v>---0</v>
      </c>
      <c r="E46419">
        <v>0</v>
      </c>
    </row>
    <row r="46420" spans="2:5" ht="13.5" customHeight="1">
      <c r="B46420" t="str">
        <f t="shared" si="725"/>
        <v>---0</v>
      </c>
      <c r="E46420">
        <v>0</v>
      </c>
    </row>
    <row r="46421" spans="2:5" ht="13.5" customHeight="1">
      <c r="B46421" t="str">
        <f t="shared" si="725"/>
        <v>---0</v>
      </c>
      <c r="E46421">
        <v>0</v>
      </c>
    </row>
    <row r="46422" spans="2:5" ht="13.5" customHeight="1">
      <c r="B46422" t="str">
        <f t="shared" si="725"/>
        <v>---0</v>
      </c>
      <c r="E46422">
        <v>0</v>
      </c>
    </row>
    <row r="46423" spans="2:5" ht="13.5" customHeight="1">
      <c r="B46423" t="str">
        <f t="shared" si="725"/>
        <v>---0</v>
      </c>
      <c r="E46423">
        <v>0</v>
      </c>
    </row>
    <row r="46424" spans="2:5" ht="13.5" customHeight="1">
      <c r="B46424" t="str">
        <f t="shared" si="725"/>
        <v>---0</v>
      </c>
      <c r="E46424">
        <v>0</v>
      </c>
    </row>
    <row r="46425" spans="2:5" ht="13.5" customHeight="1">
      <c r="B46425" t="str">
        <f t="shared" si="725"/>
        <v>---0</v>
      </c>
      <c r="E46425">
        <v>0</v>
      </c>
    </row>
    <row r="46426" spans="2:5" ht="13.5" customHeight="1">
      <c r="B46426" t="str">
        <f t="shared" si="725"/>
        <v>---0</v>
      </c>
      <c r="E46426">
        <v>0</v>
      </c>
    </row>
    <row r="46427" spans="2:5" ht="13.5" customHeight="1">
      <c r="B46427" t="str">
        <f t="shared" si="725"/>
        <v>---0</v>
      </c>
      <c r="E46427">
        <v>0</v>
      </c>
    </row>
    <row r="46428" spans="2:5" ht="13.5" customHeight="1">
      <c r="B46428" t="str">
        <f t="shared" si="725"/>
        <v>---0</v>
      </c>
      <c r="E46428">
        <v>0</v>
      </c>
    </row>
    <row r="46429" spans="2:5" ht="13.5" customHeight="1">
      <c r="B46429" t="str">
        <f t="shared" si="725"/>
        <v>---0</v>
      </c>
      <c r="E46429">
        <v>0</v>
      </c>
    </row>
    <row r="46430" spans="2:5" ht="13.5" customHeight="1">
      <c r="B46430" t="str">
        <f t="shared" si="725"/>
        <v>---0</v>
      </c>
      <c r="E46430">
        <v>0</v>
      </c>
    </row>
    <row r="46431" spans="2:5" ht="13.5" customHeight="1">
      <c r="B46431" t="str">
        <f t="shared" si="725"/>
        <v>---0</v>
      </c>
      <c r="E46431">
        <v>0</v>
      </c>
    </row>
    <row r="46432" spans="2:5" ht="13.5" customHeight="1">
      <c r="B46432" t="str">
        <f t="shared" si="725"/>
        <v>---0</v>
      </c>
      <c r="E46432">
        <v>0</v>
      </c>
    </row>
    <row r="46433" spans="2:5" ht="13.5" customHeight="1">
      <c r="B46433" t="str">
        <f t="shared" si="725"/>
        <v>---0</v>
      </c>
      <c r="E46433">
        <v>0</v>
      </c>
    </row>
    <row r="46434" spans="2:5" ht="13.5" customHeight="1">
      <c r="B46434" t="str">
        <f t="shared" si="725"/>
        <v>---0</v>
      </c>
      <c r="E46434">
        <v>0</v>
      </c>
    </row>
    <row r="46435" spans="2:5" ht="13.5" customHeight="1">
      <c r="B46435" t="str">
        <f t="shared" si="725"/>
        <v>---0</v>
      </c>
      <c r="E46435">
        <v>0</v>
      </c>
    </row>
    <row r="46436" spans="2:5" ht="13.5" customHeight="1">
      <c r="B46436" t="str">
        <f t="shared" si="725"/>
        <v>---0</v>
      </c>
      <c r="E46436">
        <v>0</v>
      </c>
    </row>
    <row r="46437" spans="2:5" ht="13.5" customHeight="1">
      <c r="B46437" t="str">
        <f t="shared" si="725"/>
        <v>---0</v>
      </c>
      <c r="E46437">
        <v>0</v>
      </c>
    </row>
    <row r="46438" spans="2:5" ht="13.5" customHeight="1">
      <c r="B46438" t="str">
        <f t="shared" si="725"/>
        <v>---0</v>
      </c>
      <c r="E46438">
        <v>0</v>
      </c>
    </row>
    <row r="46439" spans="2:5" ht="13.5" customHeight="1">
      <c r="B46439" t="str">
        <f t="shared" si="725"/>
        <v>---0</v>
      </c>
      <c r="E46439">
        <v>0</v>
      </c>
    </row>
    <row r="46440" spans="2:5" ht="13.5" customHeight="1">
      <c r="B46440" t="str">
        <f t="shared" si="725"/>
        <v>---0</v>
      </c>
      <c r="E46440">
        <v>0</v>
      </c>
    </row>
    <row r="46441" spans="2:5" ht="13.5" customHeight="1">
      <c r="B46441" t="str">
        <f t="shared" si="725"/>
        <v>---0</v>
      </c>
      <c r="E46441">
        <v>0</v>
      </c>
    </row>
    <row r="46442" spans="2:5" ht="13.5" customHeight="1">
      <c r="B46442" t="str">
        <f t="shared" si="725"/>
        <v>---0</v>
      </c>
      <c r="E46442">
        <v>0</v>
      </c>
    </row>
    <row r="46443" spans="2:5" ht="13.5" customHeight="1">
      <c r="B46443" t="str">
        <f t="shared" si="725"/>
        <v>---0</v>
      </c>
      <c r="E46443">
        <v>0</v>
      </c>
    </row>
    <row r="46444" spans="2:5" ht="13.5" customHeight="1">
      <c r="B46444" t="str">
        <f t="shared" si="725"/>
        <v>---0</v>
      </c>
      <c r="E46444">
        <v>0</v>
      </c>
    </row>
    <row r="46445" spans="2:5" ht="13.5" customHeight="1">
      <c r="B46445" t="str">
        <f t="shared" si="725"/>
        <v>---0</v>
      </c>
      <c r="E46445">
        <v>0</v>
      </c>
    </row>
    <row r="46446" spans="2:5" ht="13.5" customHeight="1">
      <c r="B46446" t="str">
        <f t="shared" si="725"/>
        <v>---0</v>
      </c>
      <c r="E46446">
        <v>0</v>
      </c>
    </row>
    <row r="46447" spans="2:5" ht="13.5" customHeight="1">
      <c r="B46447" t="str">
        <f t="shared" si="725"/>
        <v>---0</v>
      </c>
      <c r="E46447">
        <v>0</v>
      </c>
    </row>
    <row r="46448" spans="2:5" ht="13.5" customHeight="1">
      <c r="B46448" t="str">
        <f t="shared" si="725"/>
        <v>---0</v>
      </c>
      <c r="E46448">
        <v>0</v>
      </c>
    </row>
    <row r="46449" spans="2:5" ht="13.5" customHeight="1">
      <c r="B46449" t="str">
        <f t="shared" si="725"/>
        <v>---0</v>
      </c>
      <c r="E46449">
        <v>0</v>
      </c>
    </row>
    <row r="46450" spans="2:5" ht="13.5" customHeight="1">
      <c r="B46450" t="str">
        <f t="shared" si="725"/>
        <v>---0</v>
      </c>
      <c r="E46450">
        <v>0</v>
      </c>
    </row>
    <row r="46451" spans="2:5" ht="13.5" customHeight="1">
      <c r="B46451" t="str">
        <f t="shared" si="725"/>
        <v>---0</v>
      </c>
      <c r="E46451">
        <v>0</v>
      </c>
    </row>
    <row r="46452" spans="2:5" ht="13.5" customHeight="1">
      <c r="B46452" t="str">
        <f t="shared" si="725"/>
        <v>---0</v>
      </c>
      <c r="E46452">
        <v>0</v>
      </c>
    </row>
    <row r="46453" spans="2:5" ht="13.5" customHeight="1">
      <c r="B46453" t="str">
        <f t="shared" si="725"/>
        <v>---0</v>
      </c>
      <c r="E46453">
        <v>0</v>
      </c>
    </row>
    <row r="46454" spans="2:5" ht="13.5" customHeight="1">
      <c r="B46454" t="str">
        <f t="shared" si="725"/>
        <v>---0</v>
      </c>
      <c r="E46454">
        <v>0</v>
      </c>
    </row>
    <row r="46455" spans="2:5" ht="13.5" customHeight="1">
      <c r="B46455" t="str">
        <f t="shared" si="725"/>
        <v>---0</v>
      </c>
      <c r="E46455">
        <v>0</v>
      </c>
    </row>
    <row r="46456" spans="2:5" ht="13.5" customHeight="1">
      <c r="B46456" t="str">
        <f t="shared" si="725"/>
        <v>---0</v>
      </c>
      <c r="E46456">
        <v>0</v>
      </c>
    </row>
    <row r="46457" spans="2:5" ht="13.5" customHeight="1">
      <c r="B46457" t="str">
        <f t="shared" si="725"/>
        <v>---0</v>
      </c>
      <c r="E46457">
        <v>0</v>
      </c>
    </row>
    <row r="46458" spans="2:5" ht="13.5" customHeight="1">
      <c r="B46458" t="str">
        <f t="shared" si="725"/>
        <v>---0</v>
      </c>
      <c r="E46458">
        <v>0</v>
      </c>
    </row>
    <row r="46459" spans="2:5" ht="13.5" customHeight="1">
      <c r="B46459" t="str">
        <f t="shared" si="725"/>
        <v>---0</v>
      </c>
      <c r="E46459">
        <v>0</v>
      </c>
    </row>
    <row r="46460" spans="2:5" ht="13.5" customHeight="1">
      <c r="B46460" t="str">
        <f t="shared" si="725"/>
        <v>---0</v>
      </c>
      <c r="E46460">
        <v>0</v>
      </c>
    </row>
    <row r="46461" spans="2:5" ht="13.5" customHeight="1">
      <c r="B46461" t="str">
        <f t="shared" si="725"/>
        <v>---0</v>
      </c>
      <c r="E46461">
        <v>0</v>
      </c>
    </row>
    <row r="46462" spans="2:5" ht="13.5" customHeight="1">
      <c r="B46462" t="str">
        <f t="shared" si="725"/>
        <v>---0</v>
      </c>
      <c r="E46462">
        <v>0</v>
      </c>
    </row>
    <row r="46463" spans="2:5" ht="13.5" customHeight="1">
      <c r="B46463" t="str">
        <f t="shared" si="725"/>
        <v>---0</v>
      </c>
      <c r="E46463">
        <v>0</v>
      </c>
    </row>
    <row r="46464" spans="2:5" ht="13.5" customHeight="1">
      <c r="B46464" t="str">
        <f t="shared" si="725"/>
        <v>---0</v>
      </c>
      <c r="E46464">
        <v>0</v>
      </c>
    </row>
    <row r="46465" spans="2:5" ht="13.5" customHeight="1">
      <c r="B46465" t="str">
        <f t="shared" si="725"/>
        <v>---0</v>
      </c>
      <c r="E46465">
        <v>0</v>
      </c>
    </row>
    <row r="46466" spans="2:5" ht="13.5" customHeight="1">
      <c r="B46466" t="str">
        <f t="shared" si="725"/>
        <v>---0</v>
      </c>
      <c r="E46466">
        <v>0</v>
      </c>
    </row>
    <row r="46467" spans="2:5" ht="13.5" customHeight="1">
      <c r="B46467" t="str">
        <f t="shared" ref="B46467:B46530" si="726">A46467&amp;"---"&amp;E46467</f>
        <v>---0</v>
      </c>
      <c r="E46467">
        <v>0</v>
      </c>
    </row>
    <row r="46468" spans="2:5" ht="13.5" customHeight="1">
      <c r="B46468" t="str">
        <f t="shared" si="726"/>
        <v>---0</v>
      </c>
      <c r="E46468">
        <v>0</v>
      </c>
    </row>
    <row r="46469" spans="2:5" ht="13.5" customHeight="1">
      <c r="B46469" t="str">
        <f t="shared" si="726"/>
        <v>---0</v>
      </c>
      <c r="E46469">
        <v>0</v>
      </c>
    </row>
    <row r="46470" spans="2:5" ht="13.5" customHeight="1">
      <c r="B46470" t="str">
        <f t="shared" si="726"/>
        <v>---0</v>
      </c>
      <c r="E46470">
        <v>0</v>
      </c>
    </row>
    <row r="46471" spans="2:5" ht="13.5" customHeight="1">
      <c r="B46471" t="str">
        <f t="shared" si="726"/>
        <v>---0</v>
      </c>
      <c r="E46471">
        <v>0</v>
      </c>
    </row>
    <row r="46472" spans="2:5" ht="13.5" customHeight="1">
      <c r="B46472" t="str">
        <f t="shared" si="726"/>
        <v>---0</v>
      </c>
      <c r="E46472">
        <v>0</v>
      </c>
    </row>
    <row r="46473" spans="2:5" ht="13.5" customHeight="1">
      <c r="B46473" t="str">
        <f t="shared" si="726"/>
        <v>---0</v>
      </c>
      <c r="E46473">
        <v>0</v>
      </c>
    </row>
    <row r="46474" spans="2:5" ht="13.5" customHeight="1">
      <c r="B46474" t="str">
        <f t="shared" si="726"/>
        <v>---0</v>
      </c>
      <c r="E46474">
        <v>0</v>
      </c>
    </row>
    <row r="46475" spans="2:5" ht="13.5" customHeight="1">
      <c r="B46475" t="str">
        <f t="shared" si="726"/>
        <v>---0</v>
      </c>
      <c r="E46475">
        <v>0</v>
      </c>
    </row>
    <row r="46476" spans="2:5" ht="13.5" customHeight="1">
      <c r="B46476" t="str">
        <f t="shared" si="726"/>
        <v>---0</v>
      </c>
      <c r="E46476">
        <v>0</v>
      </c>
    </row>
    <row r="46477" spans="2:5" ht="13.5" customHeight="1">
      <c r="B46477" t="str">
        <f t="shared" si="726"/>
        <v>---0</v>
      </c>
      <c r="E46477">
        <v>0</v>
      </c>
    </row>
    <row r="46478" spans="2:5" ht="13.5" customHeight="1">
      <c r="B46478" t="str">
        <f t="shared" si="726"/>
        <v>---0</v>
      </c>
      <c r="E46478">
        <v>0</v>
      </c>
    </row>
    <row r="46479" spans="2:5" ht="13.5" customHeight="1">
      <c r="B46479" t="str">
        <f t="shared" si="726"/>
        <v>---0</v>
      </c>
      <c r="E46479">
        <v>0</v>
      </c>
    </row>
    <row r="46480" spans="2:5" ht="13.5" customHeight="1">
      <c r="B46480" t="str">
        <f t="shared" si="726"/>
        <v>---0</v>
      </c>
      <c r="E46480">
        <v>0</v>
      </c>
    </row>
    <row r="46481" spans="2:5" ht="13.5" customHeight="1">
      <c r="B46481" t="str">
        <f t="shared" si="726"/>
        <v>---0</v>
      </c>
      <c r="E46481">
        <v>0</v>
      </c>
    </row>
    <row r="46482" spans="2:5" ht="13.5" customHeight="1">
      <c r="B46482" t="str">
        <f t="shared" si="726"/>
        <v>---0</v>
      </c>
      <c r="E46482">
        <v>0</v>
      </c>
    </row>
    <row r="46483" spans="2:5" ht="13.5" customHeight="1">
      <c r="B46483" t="str">
        <f t="shared" si="726"/>
        <v>---0</v>
      </c>
      <c r="E46483">
        <v>0</v>
      </c>
    </row>
    <row r="46484" spans="2:5" ht="13.5" customHeight="1">
      <c r="B46484" t="str">
        <f t="shared" si="726"/>
        <v>---0</v>
      </c>
      <c r="E46484">
        <v>0</v>
      </c>
    </row>
    <row r="46485" spans="2:5" ht="13.5" customHeight="1">
      <c r="B46485" t="str">
        <f t="shared" si="726"/>
        <v>---0</v>
      </c>
      <c r="E46485">
        <v>0</v>
      </c>
    </row>
    <row r="46486" spans="2:5" ht="13.5" customHeight="1">
      <c r="B46486" t="str">
        <f t="shared" si="726"/>
        <v>---0</v>
      </c>
      <c r="E46486">
        <v>0</v>
      </c>
    </row>
    <row r="46487" spans="2:5" ht="13.5" customHeight="1">
      <c r="B46487" t="str">
        <f t="shared" si="726"/>
        <v>---0</v>
      </c>
      <c r="E46487">
        <v>0</v>
      </c>
    </row>
    <row r="46488" spans="2:5" ht="13.5" customHeight="1">
      <c r="B46488" t="str">
        <f t="shared" si="726"/>
        <v>---0</v>
      </c>
      <c r="E46488">
        <v>0</v>
      </c>
    </row>
    <row r="46489" spans="2:5" ht="13.5" customHeight="1">
      <c r="B46489" t="str">
        <f t="shared" si="726"/>
        <v>---0</v>
      </c>
      <c r="E46489">
        <v>0</v>
      </c>
    </row>
    <row r="46490" spans="2:5" ht="13.5" customHeight="1">
      <c r="B46490" t="str">
        <f t="shared" si="726"/>
        <v>---0</v>
      </c>
      <c r="E46490">
        <v>0</v>
      </c>
    </row>
    <row r="46491" spans="2:5" ht="13.5" customHeight="1">
      <c r="B46491" t="str">
        <f t="shared" si="726"/>
        <v>---0</v>
      </c>
      <c r="E46491">
        <v>0</v>
      </c>
    </row>
    <row r="46492" spans="2:5" ht="13.5" customHeight="1">
      <c r="B46492" t="str">
        <f t="shared" si="726"/>
        <v>---0</v>
      </c>
      <c r="E46492">
        <v>0</v>
      </c>
    </row>
    <row r="46493" spans="2:5" ht="13.5" customHeight="1">
      <c r="B46493" t="str">
        <f t="shared" si="726"/>
        <v>---0</v>
      </c>
      <c r="E46493">
        <v>0</v>
      </c>
    </row>
    <row r="46494" spans="2:5" ht="13.5" customHeight="1">
      <c r="B46494" t="str">
        <f t="shared" si="726"/>
        <v>---0</v>
      </c>
      <c r="E46494">
        <v>0</v>
      </c>
    </row>
    <row r="46495" spans="2:5" ht="13.5" customHeight="1">
      <c r="B46495" t="str">
        <f t="shared" si="726"/>
        <v>---0</v>
      </c>
      <c r="E46495">
        <v>0</v>
      </c>
    </row>
    <row r="46496" spans="2:5" ht="13.5" customHeight="1">
      <c r="B46496" t="str">
        <f t="shared" si="726"/>
        <v>---0</v>
      </c>
      <c r="E46496">
        <v>0</v>
      </c>
    </row>
    <row r="46497" spans="2:5" ht="13.5" customHeight="1">
      <c r="B46497" t="str">
        <f t="shared" si="726"/>
        <v>---0</v>
      </c>
      <c r="E46497">
        <v>0</v>
      </c>
    </row>
    <row r="46498" spans="2:5" ht="13.5" customHeight="1">
      <c r="B46498" t="str">
        <f t="shared" si="726"/>
        <v>---0</v>
      </c>
      <c r="E46498">
        <v>0</v>
      </c>
    </row>
    <row r="46499" spans="2:5" ht="13.5" customHeight="1">
      <c r="B46499" t="str">
        <f t="shared" si="726"/>
        <v>---0</v>
      </c>
      <c r="E46499">
        <v>0</v>
      </c>
    </row>
    <row r="46500" spans="2:5" ht="13.5" customHeight="1">
      <c r="B46500" t="str">
        <f t="shared" si="726"/>
        <v>---0</v>
      </c>
      <c r="E46500">
        <v>0</v>
      </c>
    </row>
    <row r="46501" spans="2:5" ht="13.5" customHeight="1">
      <c r="B46501" t="str">
        <f t="shared" si="726"/>
        <v>---0</v>
      </c>
      <c r="E46501">
        <v>0</v>
      </c>
    </row>
    <row r="46502" spans="2:5" ht="13.5" customHeight="1">
      <c r="B46502" t="str">
        <f t="shared" si="726"/>
        <v>---0</v>
      </c>
      <c r="E46502">
        <v>0</v>
      </c>
    </row>
    <row r="46503" spans="2:5" ht="13.5" customHeight="1">
      <c r="B46503" t="str">
        <f t="shared" si="726"/>
        <v>---0</v>
      </c>
      <c r="E46503">
        <v>0</v>
      </c>
    </row>
    <row r="46504" spans="2:5" ht="13.5" customHeight="1">
      <c r="B46504" t="str">
        <f t="shared" si="726"/>
        <v>---0</v>
      </c>
      <c r="E46504">
        <v>0</v>
      </c>
    </row>
    <row r="46505" spans="2:5" ht="13.5" customHeight="1">
      <c r="B46505" t="str">
        <f t="shared" si="726"/>
        <v>---0</v>
      </c>
      <c r="E46505">
        <v>0</v>
      </c>
    </row>
    <row r="46506" spans="2:5" ht="13.5" customHeight="1">
      <c r="B46506" t="str">
        <f t="shared" si="726"/>
        <v>---0</v>
      </c>
      <c r="E46506">
        <v>0</v>
      </c>
    </row>
    <row r="46507" spans="2:5" ht="13.5" customHeight="1">
      <c r="B46507" t="str">
        <f t="shared" si="726"/>
        <v>---0</v>
      </c>
      <c r="E46507">
        <v>0</v>
      </c>
    </row>
    <row r="46508" spans="2:5" ht="13.5" customHeight="1">
      <c r="B46508" t="str">
        <f t="shared" si="726"/>
        <v>---0</v>
      </c>
      <c r="E46508">
        <v>0</v>
      </c>
    </row>
    <row r="46509" spans="2:5" ht="13.5" customHeight="1">
      <c r="B46509" t="str">
        <f t="shared" si="726"/>
        <v>---0</v>
      </c>
      <c r="E46509">
        <v>0</v>
      </c>
    </row>
    <row r="46510" spans="2:5" ht="13.5" customHeight="1">
      <c r="B46510" t="str">
        <f t="shared" si="726"/>
        <v>---0</v>
      </c>
      <c r="E46510">
        <v>0</v>
      </c>
    </row>
    <row r="46511" spans="2:5" ht="13.5" customHeight="1">
      <c r="B46511" t="str">
        <f t="shared" si="726"/>
        <v>---0</v>
      </c>
      <c r="E46511">
        <v>0</v>
      </c>
    </row>
    <row r="46512" spans="2:5" ht="13.5" customHeight="1">
      <c r="B46512" t="str">
        <f t="shared" si="726"/>
        <v>---0</v>
      </c>
      <c r="E46512">
        <v>0</v>
      </c>
    </row>
    <row r="46513" spans="2:5" ht="13.5" customHeight="1">
      <c r="B46513" t="str">
        <f t="shared" si="726"/>
        <v>---0</v>
      </c>
      <c r="E46513">
        <v>0</v>
      </c>
    </row>
    <row r="46514" spans="2:5" ht="13.5" customHeight="1">
      <c r="B46514" t="str">
        <f t="shared" si="726"/>
        <v>---0</v>
      </c>
      <c r="E46514">
        <v>0</v>
      </c>
    </row>
    <row r="46515" spans="2:5" ht="13.5" customHeight="1">
      <c r="B46515" t="str">
        <f t="shared" si="726"/>
        <v>---0</v>
      </c>
      <c r="E46515">
        <v>0</v>
      </c>
    </row>
    <row r="46516" spans="2:5" ht="13.5" customHeight="1">
      <c r="B46516" t="str">
        <f t="shared" si="726"/>
        <v>---0</v>
      </c>
      <c r="E46516">
        <v>0</v>
      </c>
    </row>
    <row r="46517" spans="2:5" ht="13.5" customHeight="1">
      <c r="B46517" t="str">
        <f t="shared" si="726"/>
        <v>---0</v>
      </c>
      <c r="E46517">
        <v>0</v>
      </c>
    </row>
    <row r="46518" spans="2:5" ht="13.5" customHeight="1">
      <c r="B46518" t="str">
        <f t="shared" si="726"/>
        <v>---0</v>
      </c>
      <c r="E46518">
        <v>0</v>
      </c>
    </row>
    <row r="46519" spans="2:5" ht="13.5" customHeight="1">
      <c r="B46519" t="str">
        <f t="shared" si="726"/>
        <v>---0</v>
      </c>
      <c r="E46519">
        <v>0</v>
      </c>
    </row>
    <row r="46520" spans="2:5" ht="13.5" customHeight="1">
      <c r="B46520" t="str">
        <f t="shared" si="726"/>
        <v>---0</v>
      </c>
      <c r="E46520">
        <v>0</v>
      </c>
    </row>
    <row r="46521" spans="2:5" ht="13.5" customHeight="1">
      <c r="B46521" t="str">
        <f t="shared" si="726"/>
        <v>---0</v>
      </c>
      <c r="E46521">
        <v>0</v>
      </c>
    </row>
    <row r="46522" spans="2:5" ht="13.5" customHeight="1">
      <c r="B46522" t="str">
        <f t="shared" si="726"/>
        <v>---0</v>
      </c>
      <c r="E46522">
        <v>0</v>
      </c>
    </row>
    <row r="46523" spans="2:5" ht="13.5" customHeight="1">
      <c r="B46523" t="str">
        <f t="shared" si="726"/>
        <v>---0</v>
      </c>
      <c r="E46523">
        <v>0</v>
      </c>
    </row>
    <row r="46524" spans="2:5" ht="13.5" customHeight="1">
      <c r="B46524" t="str">
        <f t="shared" si="726"/>
        <v>---0</v>
      </c>
      <c r="E46524">
        <v>0</v>
      </c>
    </row>
    <row r="46525" spans="2:5" ht="13.5" customHeight="1">
      <c r="B46525" t="str">
        <f t="shared" si="726"/>
        <v>---0</v>
      </c>
      <c r="E46525">
        <v>0</v>
      </c>
    </row>
    <row r="46526" spans="2:5" ht="13.5" customHeight="1">
      <c r="B46526" t="str">
        <f t="shared" si="726"/>
        <v>---0</v>
      </c>
      <c r="E46526">
        <v>0</v>
      </c>
    </row>
    <row r="46527" spans="2:5" ht="13.5" customHeight="1">
      <c r="B46527" t="str">
        <f t="shared" si="726"/>
        <v>---0</v>
      </c>
      <c r="E46527">
        <v>0</v>
      </c>
    </row>
    <row r="46528" spans="2:5" ht="13.5" customHeight="1">
      <c r="B46528" t="str">
        <f t="shared" si="726"/>
        <v>---0</v>
      </c>
      <c r="E46528">
        <v>0</v>
      </c>
    </row>
    <row r="46529" spans="2:5" ht="13.5" customHeight="1">
      <c r="B46529" t="str">
        <f t="shared" si="726"/>
        <v>---0</v>
      </c>
      <c r="E46529">
        <v>0</v>
      </c>
    </row>
    <row r="46530" spans="2:5" ht="13.5" customHeight="1">
      <c r="B46530" t="str">
        <f t="shared" si="726"/>
        <v>---0</v>
      </c>
      <c r="E46530">
        <v>0</v>
      </c>
    </row>
    <row r="46531" spans="2:5" ht="13.5" customHeight="1">
      <c r="B46531" t="str">
        <f t="shared" ref="B46531:B46594" si="727">A46531&amp;"---"&amp;E46531</f>
        <v>---0</v>
      </c>
      <c r="E46531">
        <v>0</v>
      </c>
    </row>
    <row r="46532" spans="2:5" ht="13.5" customHeight="1">
      <c r="B46532" t="str">
        <f t="shared" si="727"/>
        <v>---0</v>
      </c>
      <c r="E46532">
        <v>0</v>
      </c>
    </row>
    <row r="46533" spans="2:5" ht="13.5" customHeight="1">
      <c r="B46533" t="str">
        <f t="shared" si="727"/>
        <v>---0</v>
      </c>
      <c r="E46533">
        <v>0</v>
      </c>
    </row>
    <row r="46534" spans="2:5" ht="13.5" customHeight="1">
      <c r="B46534" t="str">
        <f t="shared" si="727"/>
        <v>---0</v>
      </c>
      <c r="E46534">
        <v>0</v>
      </c>
    </row>
    <row r="46535" spans="2:5" ht="13.5" customHeight="1">
      <c r="B46535" t="str">
        <f t="shared" si="727"/>
        <v>---0</v>
      </c>
      <c r="E46535">
        <v>0</v>
      </c>
    </row>
    <row r="46536" spans="2:5" ht="13.5" customHeight="1">
      <c r="B46536" t="str">
        <f t="shared" si="727"/>
        <v>---0</v>
      </c>
      <c r="E46536">
        <v>0</v>
      </c>
    </row>
    <row r="46537" spans="2:5" ht="13.5" customHeight="1">
      <c r="B46537" t="str">
        <f t="shared" si="727"/>
        <v>---0</v>
      </c>
      <c r="E46537">
        <v>0</v>
      </c>
    </row>
    <row r="46538" spans="2:5" ht="13.5" customHeight="1">
      <c r="B46538" t="str">
        <f t="shared" si="727"/>
        <v>---0</v>
      </c>
      <c r="E46538">
        <v>0</v>
      </c>
    </row>
    <row r="46539" spans="2:5" ht="13.5" customHeight="1">
      <c r="B46539" t="str">
        <f t="shared" si="727"/>
        <v>---0</v>
      </c>
      <c r="E46539">
        <v>0</v>
      </c>
    </row>
    <row r="46540" spans="2:5" ht="13.5" customHeight="1">
      <c r="B46540" t="str">
        <f t="shared" si="727"/>
        <v>---0</v>
      </c>
      <c r="E46540">
        <v>0</v>
      </c>
    </row>
    <row r="46541" spans="2:5" ht="13.5" customHeight="1">
      <c r="B46541" t="str">
        <f t="shared" si="727"/>
        <v>---0</v>
      </c>
      <c r="E46541">
        <v>0</v>
      </c>
    </row>
    <row r="46542" spans="2:5" ht="13.5" customHeight="1">
      <c r="B46542" t="str">
        <f t="shared" si="727"/>
        <v>---0</v>
      </c>
      <c r="E46542">
        <v>0</v>
      </c>
    </row>
    <row r="46543" spans="2:5" ht="13.5" customHeight="1">
      <c r="B46543" t="str">
        <f t="shared" si="727"/>
        <v>---0</v>
      </c>
      <c r="E46543">
        <v>0</v>
      </c>
    </row>
    <row r="46544" spans="2:5" ht="13.5" customHeight="1">
      <c r="B46544" t="str">
        <f t="shared" si="727"/>
        <v>---0</v>
      </c>
      <c r="E46544">
        <v>0</v>
      </c>
    </row>
    <row r="46545" spans="2:5" ht="13.5" customHeight="1">
      <c r="B46545" t="str">
        <f t="shared" si="727"/>
        <v>---0</v>
      </c>
      <c r="E46545">
        <v>0</v>
      </c>
    </row>
    <row r="46546" spans="2:5" ht="13.5" customHeight="1">
      <c r="B46546" t="str">
        <f t="shared" si="727"/>
        <v>---0</v>
      </c>
      <c r="E46546">
        <v>0</v>
      </c>
    </row>
    <row r="46547" spans="2:5" ht="13.5" customHeight="1">
      <c r="B46547" t="str">
        <f t="shared" si="727"/>
        <v>---0</v>
      </c>
      <c r="E46547">
        <v>0</v>
      </c>
    </row>
    <row r="46548" spans="2:5" ht="13.5" customHeight="1">
      <c r="B46548" t="str">
        <f t="shared" si="727"/>
        <v>---0</v>
      </c>
      <c r="E46548">
        <v>0</v>
      </c>
    </row>
    <row r="46549" spans="2:5" ht="13.5" customHeight="1">
      <c r="B46549" t="str">
        <f t="shared" si="727"/>
        <v>---0</v>
      </c>
      <c r="E46549">
        <v>0</v>
      </c>
    </row>
    <row r="46550" spans="2:5" ht="13.5" customHeight="1">
      <c r="B46550" t="str">
        <f t="shared" si="727"/>
        <v>---0</v>
      </c>
      <c r="E46550">
        <v>0</v>
      </c>
    </row>
    <row r="46551" spans="2:5" ht="13.5" customHeight="1">
      <c r="B46551" t="str">
        <f t="shared" si="727"/>
        <v>---0</v>
      </c>
      <c r="E46551">
        <v>0</v>
      </c>
    </row>
    <row r="46552" spans="2:5" ht="13.5" customHeight="1">
      <c r="B46552" t="str">
        <f t="shared" si="727"/>
        <v>---0</v>
      </c>
      <c r="E46552">
        <v>0</v>
      </c>
    </row>
    <row r="46553" spans="2:5" ht="13.5" customHeight="1">
      <c r="B46553" t="str">
        <f t="shared" si="727"/>
        <v>---0</v>
      </c>
      <c r="E46553">
        <v>0</v>
      </c>
    </row>
    <row r="46554" spans="2:5" ht="13.5" customHeight="1">
      <c r="B46554" t="str">
        <f t="shared" si="727"/>
        <v>---0</v>
      </c>
      <c r="E46554">
        <v>0</v>
      </c>
    </row>
    <row r="46555" spans="2:5" ht="13.5" customHeight="1">
      <c r="B46555" t="str">
        <f t="shared" si="727"/>
        <v>---0</v>
      </c>
      <c r="E46555">
        <v>0</v>
      </c>
    </row>
    <row r="46556" spans="2:5" ht="13.5" customHeight="1">
      <c r="B46556" t="str">
        <f t="shared" si="727"/>
        <v>---0</v>
      </c>
      <c r="E46556">
        <v>0</v>
      </c>
    </row>
    <row r="46557" spans="2:5" ht="13.5" customHeight="1">
      <c r="B46557" t="str">
        <f t="shared" si="727"/>
        <v>---0</v>
      </c>
      <c r="E46557">
        <v>0</v>
      </c>
    </row>
    <row r="46558" spans="2:5" ht="13.5" customHeight="1">
      <c r="B46558" t="str">
        <f t="shared" si="727"/>
        <v>---0</v>
      </c>
      <c r="E46558">
        <v>0</v>
      </c>
    </row>
    <row r="46559" spans="2:5" ht="13.5" customHeight="1">
      <c r="B46559" t="str">
        <f t="shared" si="727"/>
        <v>---0</v>
      </c>
      <c r="E46559">
        <v>0</v>
      </c>
    </row>
    <row r="46560" spans="2:5" ht="13.5" customHeight="1">
      <c r="B46560" t="str">
        <f t="shared" si="727"/>
        <v>---0</v>
      </c>
      <c r="E46560">
        <v>0</v>
      </c>
    </row>
    <row r="46561" spans="2:5" ht="13.5" customHeight="1">
      <c r="B46561" t="str">
        <f t="shared" si="727"/>
        <v>---0</v>
      </c>
      <c r="E46561">
        <v>0</v>
      </c>
    </row>
    <row r="46562" spans="2:5" ht="13.5" customHeight="1">
      <c r="B46562" t="str">
        <f t="shared" si="727"/>
        <v>---0</v>
      </c>
      <c r="E46562">
        <v>0</v>
      </c>
    </row>
    <row r="46563" spans="2:5" ht="13.5" customHeight="1">
      <c r="B46563" t="str">
        <f t="shared" si="727"/>
        <v>---0</v>
      </c>
      <c r="E46563">
        <v>0</v>
      </c>
    </row>
    <row r="46564" spans="2:5" ht="13.5" customHeight="1">
      <c r="B46564" t="str">
        <f t="shared" si="727"/>
        <v>---0</v>
      </c>
      <c r="E46564">
        <v>0</v>
      </c>
    </row>
    <row r="46565" spans="2:5" ht="13.5" customHeight="1">
      <c r="B46565" t="str">
        <f t="shared" si="727"/>
        <v>---0</v>
      </c>
      <c r="E46565">
        <v>0</v>
      </c>
    </row>
    <row r="46566" spans="2:5" ht="13.5" customHeight="1">
      <c r="B46566" t="str">
        <f t="shared" si="727"/>
        <v>---0</v>
      </c>
      <c r="E46566">
        <v>0</v>
      </c>
    </row>
    <row r="46567" spans="2:5" ht="13.5" customHeight="1">
      <c r="B46567" t="str">
        <f t="shared" si="727"/>
        <v>---0</v>
      </c>
      <c r="E46567">
        <v>0</v>
      </c>
    </row>
    <row r="46568" spans="2:5" ht="13.5" customHeight="1">
      <c r="B46568" t="str">
        <f t="shared" si="727"/>
        <v>---0</v>
      </c>
      <c r="E46568">
        <v>0</v>
      </c>
    </row>
    <row r="46569" spans="2:5" ht="13.5" customHeight="1">
      <c r="B46569" t="str">
        <f t="shared" si="727"/>
        <v>---0</v>
      </c>
      <c r="E46569">
        <v>0</v>
      </c>
    </row>
    <row r="46570" spans="2:5" ht="13.5" customHeight="1">
      <c r="B46570" t="str">
        <f t="shared" si="727"/>
        <v>---0</v>
      </c>
      <c r="E46570">
        <v>0</v>
      </c>
    </row>
    <row r="46571" spans="2:5" ht="13.5" customHeight="1">
      <c r="B46571" t="str">
        <f t="shared" si="727"/>
        <v>---0</v>
      </c>
      <c r="E46571">
        <v>0</v>
      </c>
    </row>
    <row r="46572" spans="2:5" ht="13.5" customHeight="1">
      <c r="B46572" t="str">
        <f t="shared" si="727"/>
        <v>---0</v>
      </c>
      <c r="E46572">
        <v>0</v>
      </c>
    </row>
    <row r="46573" spans="2:5" ht="13.5" customHeight="1">
      <c r="B46573" t="str">
        <f t="shared" si="727"/>
        <v>---0</v>
      </c>
      <c r="E46573">
        <v>0</v>
      </c>
    </row>
    <row r="46574" spans="2:5" ht="13.5" customHeight="1">
      <c r="B46574" t="str">
        <f t="shared" si="727"/>
        <v>---0</v>
      </c>
      <c r="E46574">
        <v>0</v>
      </c>
    </row>
    <row r="46575" spans="2:5" ht="13.5" customHeight="1">
      <c r="B46575" t="str">
        <f t="shared" si="727"/>
        <v>---0</v>
      </c>
      <c r="E46575">
        <v>0</v>
      </c>
    </row>
    <row r="46576" spans="2:5" ht="13.5" customHeight="1">
      <c r="B46576" t="str">
        <f t="shared" si="727"/>
        <v>---0</v>
      </c>
      <c r="E46576">
        <v>0</v>
      </c>
    </row>
    <row r="46577" spans="2:5" ht="13.5" customHeight="1">
      <c r="B46577" t="str">
        <f t="shared" si="727"/>
        <v>---0</v>
      </c>
      <c r="E46577">
        <v>0</v>
      </c>
    </row>
    <row r="46578" spans="2:5" ht="13.5" customHeight="1">
      <c r="B46578" t="str">
        <f t="shared" si="727"/>
        <v>---0</v>
      </c>
      <c r="E46578">
        <v>0</v>
      </c>
    </row>
    <row r="46579" spans="2:5" ht="13.5" customHeight="1">
      <c r="B46579" t="str">
        <f t="shared" si="727"/>
        <v>---0</v>
      </c>
      <c r="E46579">
        <v>0</v>
      </c>
    </row>
    <row r="46580" spans="2:5" ht="13.5" customHeight="1">
      <c r="B46580" t="str">
        <f t="shared" si="727"/>
        <v>---0</v>
      </c>
      <c r="E46580">
        <v>0</v>
      </c>
    </row>
    <row r="46581" spans="2:5" ht="13.5" customHeight="1">
      <c r="B46581" t="str">
        <f t="shared" si="727"/>
        <v>---0</v>
      </c>
      <c r="E46581">
        <v>0</v>
      </c>
    </row>
    <row r="46582" spans="2:5" ht="13.5" customHeight="1">
      <c r="B46582" t="str">
        <f t="shared" si="727"/>
        <v>---0</v>
      </c>
      <c r="E46582">
        <v>0</v>
      </c>
    </row>
    <row r="46583" spans="2:5" ht="13.5" customHeight="1">
      <c r="B46583" t="str">
        <f t="shared" si="727"/>
        <v>---0</v>
      </c>
      <c r="E46583">
        <v>0</v>
      </c>
    </row>
    <row r="46584" spans="2:5" ht="13.5" customHeight="1">
      <c r="B46584" t="str">
        <f t="shared" si="727"/>
        <v>---0</v>
      </c>
      <c r="E46584">
        <v>0</v>
      </c>
    </row>
    <row r="46585" spans="2:5" ht="13.5" customHeight="1">
      <c r="B46585" t="str">
        <f t="shared" si="727"/>
        <v>---0</v>
      </c>
      <c r="E46585">
        <v>0</v>
      </c>
    </row>
    <row r="46586" spans="2:5" ht="13.5" customHeight="1">
      <c r="B46586" t="str">
        <f t="shared" si="727"/>
        <v>---0</v>
      </c>
      <c r="E46586">
        <v>0</v>
      </c>
    </row>
    <row r="46587" spans="2:5" ht="13.5" customHeight="1">
      <c r="B46587" t="str">
        <f t="shared" si="727"/>
        <v>---0</v>
      </c>
      <c r="E46587">
        <v>0</v>
      </c>
    </row>
    <row r="46588" spans="2:5" ht="13.5" customHeight="1">
      <c r="B46588" t="str">
        <f t="shared" si="727"/>
        <v>---0</v>
      </c>
      <c r="E46588">
        <v>0</v>
      </c>
    </row>
    <row r="46589" spans="2:5" ht="13.5" customHeight="1">
      <c r="B46589" t="str">
        <f t="shared" si="727"/>
        <v>---0</v>
      </c>
      <c r="E46589">
        <v>0</v>
      </c>
    </row>
    <row r="46590" spans="2:5" ht="13.5" customHeight="1">
      <c r="B46590" t="str">
        <f t="shared" si="727"/>
        <v>---0</v>
      </c>
      <c r="E46590">
        <v>0</v>
      </c>
    </row>
    <row r="46591" spans="2:5" ht="13.5" customHeight="1">
      <c r="B46591" t="str">
        <f t="shared" si="727"/>
        <v>---0</v>
      </c>
      <c r="E46591">
        <v>0</v>
      </c>
    </row>
    <row r="46592" spans="2:5" ht="13.5" customHeight="1">
      <c r="B46592" t="str">
        <f t="shared" si="727"/>
        <v>---0</v>
      </c>
      <c r="E46592">
        <v>0</v>
      </c>
    </row>
    <row r="46593" spans="2:5" ht="13.5" customHeight="1">
      <c r="B46593" t="str">
        <f t="shared" si="727"/>
        <v>---0</v>
      </c>
      <c r="E46593">
        <v>0</v>
      </c>
    </row>
    <row r="46594" spans="2:5" ht="13.5" customHeight="1">
      <c r="B46594" t="str">
        <f t="shared" si="727"/>
        <v>---0</v>
      </c>
      <c r="E46594">
        <v>0</v>
      </c>
    </row>
    <row r="46595" spans="2:5" ht="13.5" customHeight="1">
      <c r="B46595" t="str">
        <f t="shared" ref="B46595:B46658" si="728">A46595&amp;"---"&amp;E46595</f>
        <v>---0</v>
      </c>
      <c r="E46595">
        <v>0</v>
      </c>
    </row>
    <row r="46596" spans="2:5" ht="13.5" customHeight="1">
      <c r="B46596" t="str">
        <f t="shared" si="728"/>
        <v>---0</v>
      </c>
      <c r="E46596">
        <v>0</v>
      </c>
    </row>
    <row r="46597" spans="2:5" ht="13.5" customHeight="1">
      <c r="B46597" t="str">
        <f t="shared" si="728"/>
        <v>---0</v>
      </c>
      <c r="E46597">
        <v>0</v>
      </c>
    </row>
    <row r="46598" spans="2:5" ht="13.5" customHeight="1">
      <c r="B46598" t="str">
        <f t="shared" si="728"/>
        <v>---0</v>
      </c>
      <c r="E46598">
        <v>0</v>
      </c>
    </row>
    <row r="46599" spans="2:5" ht="13.5" customHeight="1">
      <c r="B46599" t="str">
        <f t="shared" si="728"/>
        <v>---0</v>
      </c>
      <c r="E46599">
        <v>0</v>
      </c>
    </row>
    <row r="46600" spans="2:5" ht="13.5" customHeight="1">
      <c r="B46600" t="str">
        <f t="shared" si="728"/>
        <v>---0</v>
      </c>
      <c r="E46600">
        <v>0</v>
      </c>
    </row>
    <row r="46601" spans="2:5" ht="13.5" customHeight="1">
      <c r="B46601" t="str">
        <f t="shared" si="728"/>
        <v>---0</v>
      </c>
      <c r="E46601">
        <v>0</v>
      </c>
    </row>
    <row r="46602" spans="2:5" ht="13.5" customHeight="1">
      <c r="B46602" t="str">
        <f t="shared" si="728"/>
        <v>---0</v>
      </c>
      <c r="E46602">
        <v>0</v>
      </c>
    </row>
    <row r="46603" spans="2:5" ht="13.5" customHeight="1">
      <c r="B46603" t="str">
        <f t="shared" si="728"/>
        <v>---0</v>
      </c>
      <c r="E46603">
        <v>0</v>
      </c>
    </row>
    <row r="46604" spans="2:5" ht="13.5" customHeight="1">
      <c r="B46604" t="str">
        <f t="shared" si="728"/>
        <v>---0</v>
      </c>
      <c r="E46604">
        <v>0</v>
      </c>
    </row>
    <row r="46605" spans="2:5" ht="13.5" customHeight="1">
      <c r="B46605" t="str">
        <f t="shared" si="728"/>
        <v>---0</v>
      </c>
      <c r="E46605">
        <v>0</v>
      </c>
    </row>
    <row r="46606" spans="2:5" ht="13.5" customHeight="1">
      <c r="B46606" t="str">
        <f t="shared" si="728"/>
        <v>---0</v>
      </c>
      <c r="E46606">
        <v>0</v>
      </c>
    </row>
    <row r="46607" spans="2:5" ht="13.5" customHeight="1">
      <c r="B46607" t="str">
        <f t="shared" si="728"/>
        <v>---0</v>
      </c>
      <c r="E46607">
        <v>0</v>
      </c>
    </row>
    <row r="46608" spans="2:5" ht="13.5" customHeight="1">
      <c r="B46608" t="str">
        <f t="shared" si="728"/>
        <v>---0</v>
      </c>
      <c r="E46608">
        <v>0</v>
      </c>
    </row>
    <row r="46609" spans="2:5" ht="13.5" customHeight="1">
      <c r="B46609" t="str">
        <f t="shared" si="728"/>
        <v>---0</v>
      </c>
      <c r="E46609">
        <v>0</v>
      </c>
    </row>
    <row r="46610" spans="2:5" ht="13.5" customHeight="1">
      <c r="B46610" t="str">
        <f t="shared" si="728"/>
        <v>---0</v>
      </c>
      <c r="E46610">
        <v>0</v>
      </c>
    </row>
    <row r="46611" spans="2:5" ht="13.5" customHeight="1">
      <c r="B46611" t="str">
        <f t="shared" si="728"/>
        <v>---0</v>
      </c>
      <c r="E46611">
        <v>0</v>
      </c>
    </row>
    <row r="46612" spans="2:5" ht="13.5" customHeight="1">
      <c r="B46612" t="str">
        <f t="shared" si="728"/>
        <v>---0</v>
      </c>
      <c r="E46612">
        <v>0</v>
      </c>
    </row>
    <row r="46613" spans="2:5" ht="13.5" customHeight="1">
      <c r="B46613" t="str">
        <f t="shared" si="728"/>
        <v>---0</v>
      </c>
      <c r="E46613">
        <v>0</v>
      </c>
    </row>
    <row r="46614" spans="2:5" ht="13.5" customHeight="1">
      <c r="B46614" t="str">
        <f t="shared" si="728"/>
        <v>---0</v>
      </c>
      <c r="E46614">
        <v>0</v>
      </c>
    </row>
    <row r="46615" spans="2:5" ht="13.5" customHeight="1">
      <c r="B46615" t="str">
        <f t="shared" si="728"/>
        <v>---0</v>
      </c>
      <c r="E46615">
        <v>0</v>
      </c>
    </row>
    <row r="46616" spans="2:5" ht="13.5" customHeight="1">
      <c r="B46616" t="str">
        <f t="shared" si="728"/>
        <v>---0</v>
      </c>
      <c r="E46616">
        <v>0</v>
      </c>
    </row>
    <row r="46617" spans="2:5" ht="13.5" customHeight="1">
      <c r="B46617" t="str">
        <f t="shared" si="728"/>
        <v>---0</v>
      </c>
      <c r="E46617">
        <v>0</v>
      </c>
    </row>
    <row r="46618" spans="2:5" ht="13.5" customHeight="1">
      <c r="B46618" t="str">
        <f t="shared" si="728"/>
        <v>---0</v>
      </c>
      <c r="E46618">
        <v>0</v>
      </c>
    </row>
    <row r="46619" spans="2:5" ht="13.5" customHeight="1">
      <c r="B46619" t="str">
        <f t="shared" si="728"/>
        <v>---0</v>
      </c>
      <c r="E46619">
        <v>0</v>
      </c>
    </row>
    <row r="46620" spans="2:5" ht="13.5" customHeight="1">
      <c r="B46620" t="str">
        <f t="shared" si="728"/>
        <v>---0</v>
      </c>
      <c r="E46620">
        <v>0</v>
      </c>
    </row>
    <row r="46621" spans="2:5" ht="13.5" customHeight="1">
      <c r="B46621" t="str">
        <f t="shared" si="728"/>
        <v>---0</v>
      </c>
      <c r="E46621">
        <v>0</v>
      </c>
    </row>
    <row r="46622" spans="2:5" ht="13.5" customHeight="1">
      <c r="B46622" t="str">
        <f t="shared" si="728"/>
        <v>---0</v>
      </c>
      <c r="E46622">
        <v>0</v>
      </c>
    </row>
    <row r="46623" spans="2:5" ht="13.5" customHeight="1">
      <c r="B46623" t="str">
        <f t="shared" si="728"/>
        <v>---0</v>
      </c>
      <c r="E46623">
        <v>0</v>
      </c>
    </row>
    <row r="46624" spans="2:5" ht="13.5" customHeight="1">
      <c r="B46624" t="str">
        <f t="shared" si="728"/>
        <v>---0</v>
      </c>
      <c r="E46624">
        <v>0</v>
      </c>
    </row>
    <row r="46625" spans="2:5" ht="13.5" customHeight="1">
      <c r="B46625" t="str">
        <f t="shared" si="728"/>
        <v>---0</v>
      </c>
      <c r="E46625">
        <v>0</v>
      </c>
    </row>
    <row r="46626" spans="2:5" ht="13.5" customHeight="1">
      <c r="B46626" t="str">
        <f t="shared" si="728"/>
        <v>---0</v>
      </c>
      <c r="E46626">
        <v>0</v>
      </c>
    </row>
    <row r="46627" spans="2:5" ht="13.5" customHeight="1">
      <c r="B46627" t="str">
        <f t="shared" si="728"/>
        <v>---0</v>
      </c>
      <c r="E46627">
        <v>0</v>
      </c>
    </row>
    <row r="46628" spans="2:5" ht="13.5" customHeight="1">
      <c r="B46628" t="str">
        <f t="shared" si="728"/>
        <v>---0</v>
      </c>
      <c r="E46628">
        <v>0</v>
      </c>
    </row>
    <row r="46629" spans="2:5" ht="13.5" customHeight="1">
      <c r="B46629" t="str">
        <f t="shared" si="728"/>
        <v>---0</v>
      </c>
      <c r="E46629">
        <v>0</v>
      </c>
    </row>
    <row r="46630" spans="2:5" ht="13.5" customHeight="1">
      <c r="B46630" t="str">
        <f t="shared" si="728"/>
        <v>---0</v>
      </c>
      <c r="E46630">
        <v>0</v>
      </c>
    </row>
    <row r="46631" spans="2:5" ht="13.5" customHeight="1">
      <c r="B46631" t="str">
        <f t="shared" si="728"/>
        <v>---0</v>
      </c>
      <c r="E46631">
        <v>0</v>
      </c>
    </row>
    <row r="46632" spans="2:5" ht="13.5" customHeight="1">
      <c r="B46632" t="str">
        <f t="shared" si="728"/>
        <v>---0</v>
      </c>
      <c r="E46632">
        <v>0</v>
      </c>
    </row>
    <row r="46633" spans="2:5" ht="13.5" customHeight="1">
      <c r="B46633" t="str">
        <f t="shared" si="728"/>
        <v>---0</v>
      </c>
      <c r="E46633">
        <v>0</v>
      </c>
    </row>
    <row r="46634" spans="2:5" ht="13.5" customHeight="1">
      <c r="B46634" t="str">
        <f t="shared" si="728"/>
        <v>---0</v>
      </c>
      <c r="E46634">
        <v>0</v>
      </c>
    </row>
    <row r="46635" spans="2:5" ht="13.5" customHeight="1">
      <c r="B46635" t="str">
        <f t="shared" si="728"/>
        <v>---0</v>
      </c>
      <c r="E46635">
        <v>0</v>
      </c>
    </row>
    <row r="46636" spans="2:5" ht="13.5" customHeight="1">
      <c r="B46636" t="str">
        <f t="shared" si="728"/>
        <v>---0</v>
      </c>
      <c r="E46636">
        <v>0</v>
      </c>
    </row>
    <row r="46637" spans="2:5" ht="13.5" customHeight="1">
      <c r="B46637" t="str">
        <f t="shared" si="728"/>
        <v>---0</v>
      </c>
      <c r="E46637">
        <v>0</v>
      </c>
    </row>
    <row r="46638" spans="2:5" ht="13.5" customHeight="1">
      <c r="B46638" t="str">
        <f t="shared" si="728"/>
        <v>---0</v>
      </c>
      <c r="E46638">
        <v>0</v>
      </c>
    </row>
    <row r="46639" spans="2:5" ht="13.5" customHeight="1">
      <c r="B46639" t="str">
        <f t="shared" si="728"/>
        <v>---0</v>
      </c>
      <c r="E46639">
        <v>0</v>
      </c>
    </row>
    <row r="46640" spans="2:5" ht="13.5" customHeight="1">
      <c r="B46640" t="str">
        <f t="shared" si="728"/>
        <v>---0</v>
      </c>
      <c r="E46640">
        <v>0</v>
      </c>
    </row>
    <row r="46641" spans="2:5" ht="13.5" customHeight="1">
      <c r="B46641" t="str">
        <f t="shared" si="728"/>
        <v>---0</v>
      </c>
      <c r="E46641">
        <v>0</v>
      </c>
    </row>
    <row r="46642" spans="2:5" ht="13.5" customHeight="1">
      <c r="B46642" t="str">
        <f t="shared" si="728"/>
        <v>---0</v>
      </c>
      <c r="E46642">
        <v>0</v>
      </c>
    </row>
    <row r="46643" spans="2:5" ht="13.5" customHeight="1">
      <c r="B46643" t="str">
        <f t="shared" si="728"/>
        <v>---0</v>
      </c>
      <c r="E46643">
        <v>0</v>
      </c>
    </row>
    <row r="46644" spans="2:5" ht="13.5" customHeight="1">
      <c r="B46644" t="str">
        <f t="shared" si="728"/>
        <v>---0</v>
      </c>
      <c r="E46644">
        <v>0</v>
      </c>
    </row>
    <row r="46645" spans="2:5" ht="13.5" customHeight="1">
      <c r="B46645" t="str">
        <f t="shared" si="728"/>
        <v>---0</v>
      </c>
      <c r="E46645">
        <v>0</v>
      </c>
    </row>
    <row r="46646" spans="2:5" ht="13.5" customHeight="1">
      <c r="B46646" t="str">
        <f t="shared" si="728"/>
        <v>---0</v>
      </c>
      <c r="E46646">
        <v>0</v>
      </c>
    </row>
    <row r="46647" spans="2:5" ht="13.5" customHeight="1">
      <c r="B46647" t="str">
        <f t="shared" si="728"/>
        <v>---0</v>
      </c>
      <c r="E46647">
        <v>0</v>
      </c>
    </row>
    <row r="46648" spans="2:5" ht="13.5" customHeight="1">
      <c r="B46648" t="str">
        <f t="shared" si="728"/>
        <v>---0</v>
      </c>
      <c r="E46648">
        <v>0</v>
      </c>
    </row>
    <row r="46649" spans="2:5" ht="13.5" customHeight="1">
      <c r="B46649" t="str">
        <f t="shared" si="728"/>
        <v>---0</v>
      </c>
      <c r="E46649">
        <v>0</v>
      </c>
    </row>
    <row r="46650" spans="2:5" ht="13.5" customHeight="1">
      <c r="B46650" t="str">
        <f t="shared" si="728"/>
        <v>---0</v>
      </c>
      <c r="E46650">
        <v>0</v>
      </c>
    </row>
    <row r="46651" spans="2:5" ht="13.5" customHeight="1">
      <c r="B46651" t="str">
        <f t="shared" si="728"/>
        <v>---0</v>
      </c>
      <c r="E46651">
        <v>0</v>
      </c>
    </row>
    <row r="46652" spans="2:5" ht="13.5" customHeight="1">
      <c r="B46652" t="str">
        <f t="shared" si="728"/>
        <v>---0</v>
      </c>
      <c r="E46652">
        <v>0</v>
      </c>
    </row>
    <row r="46653" spans="2:5" ht="13.5" customHeight="1">
      <c r="B46653" t="str">
        <f t="shared" si="728"/>
        <v>---0</v>
      </c>
      <c r="E46653">
        <v>0</v>
      </c>
    </row>
    <row r="46654" spans="2:5" ht="13.5" customHeight="1">
      <c r="B46654" t="str">
        <f t="shared" si="728"/>
        <v>---0</v>
      </c>
      <c r="E46654">
        <v>0</v>
      </c>
    </row>
    <row r="46655" spans="2:5" ht="13.5" customHeight="1">
      <c r="B46655" t="str">
        <f t="shared" si="728"/>
        <v>---0</v>
      </c>
      <c r="E46655">
        <v>0</v>
      </c>
    </row>
    <row r="46656" spans="2:5" ht="13.5" customHeight="1">
      <c r="B46656" t="str">
        <f t="shared" si="728"/>
        <v>---0</v>
      </c>
      <c r="E46656">
        <v>0</v>
      </c>
    </row>
    <row r="46657" spans="2:5" ht="13.5" customHeight="1">
      <c r="B46657" t="str">
        <f t="shared" si="728"/>
        <v>---0</v>
      </c>
      <c r="E46657">
        <v>0</v>
      </c>
    </row>
    <row r="46658" spans="2:5" ht="13.5" customHeight="1">
      <c r="B46658" t="str">
        <f t="shared" si="728"/>
        <v>---0</v>
      </c>
      <c r="E46658">
        <v>0</v>
      </c>
    </row>
    <row r="46659" spans="2:5" ht="13.5" customHeight="1">
      <c r="B46659" t="str">
        <f t="shared" ref="B46659:B46722" si="729">A46659&amp;"---"&amp;E46659</f>
        <v>---0</v>
      </c>
      <c r="E46659">
        <v>0</v>
      </c>
    </row>
    <row r="46660" spans="2:5" ht="13.5" customHeight="1">
      <c r="B46660" t="str">
        <f t="shared" si="729"/>
        <v>---0</v>
      </c>
      <c r="E46660">
        <v>0</v>
      </c>
    </row>
    <row r="46661" spans="2:5" ht="13.5" customHeight="1">
      <c r="B46661" t="str">
        <f t="shared" si="729"/>
        <v>---0</v>
      </c>
      <c r="E46661">
        <v>0</v>
      </c>
    </row>
    <row r="46662" spans="2:5" ht="13.5" customHeight="1">
      <c r="B46662" t="str">
        <f t="shared" si="729"/>
        <v>---0</v>
      </c>
      <c r="E46662">
        <v>0</v>
      </c>
    </row>
    <row r="46663" spans="2:5" ht="13.5" customHeight="1">
      <c r="B46663" t="str">
        <f t="shared" si="729"/>
        <v>---0</v>
      </c>
      <c r="E46663">
        <v>0</v>
      </c>
    </row>
    <row r="46664" spans="2:5" ht="13.5" customHeight="1">
      <c r="B46664" t="str">
        <f t="shared" si="729"/>
        <v>---0</v>
      </c>
      <c r="E46664">
        <v>0</v>
      </c>
    </row>
    <row r="46665" spans="2:5" ht="13.5" customHeight="1">
      <c r="B46665" t="str">
        <f t="shared" si="729"/>
        <v>---0</v>
      </c>
      <c r="E46665">
        <v>0</v>
      </c>
    </row>
    <row r="46666" spans="2:5" ht="13.5" customHeight="1">
      <c r="B46666" t="str">
        <f t="shared" si="729"/>
        <v>---0</v>
      </c>
      <c r="E46666">
        <v>0</v>
      </c>
    </row>
    <row r="46667" spans="2:5" ht="13.5" customHeight="1">
      <c r="B46667" t="str">
        <f t="shared" si="729"/>
        <v>---0</v>
      </c>
      <c r="E46667">
        <v>0</v>
      </c>
    </row>
    <row r="46668" spans="2:5" ht="13.5" customHeight="1">
      <c r="B46668" t="str">
        <f t="shared" si="729"/>
        <v>---0</v>
      </c>
      <c r="E46668">
        <v>0</v>
      </c>
    </row>
    <row r="46669" spans="2:5" ht="13.5" customHeight="1">
      <c r="B46669" t="str">
        <f t="shared" si="729"/>
        <v>---0</v>
      </c>
      <c r="E46669">
        <v>0</v>
      </c>
    </row>
    <row r="46670" spans="2:5" ht="13.5" customHeight="1">
      <c r="B46670" t="str">
        <f t="shared" si="729"/>
        <v>---0</v>
      </c>
      <c r="E46670">
        <v>0</v>
      </c>
    </row>
    <row r="46671" spans="2:5" ht="13.5" customHeight="1">
      <c r="B46671" t="str">
        <f t="shared" si="729"/>
        <v>---0</v>
      </c>
      <c r="E46671">
        <v>0</v>
      </c>
    </row>
    <row r="46672" spans="2:5" ht="13.5" customHeight="1">
      <c r="B46672" t="str">
        <f t="shared" si="729"/>
        <v>---0</v>
      </c>
      <c r="E46672">
        <v>0</v>
      </c>
    </row>
    <row r="46673" spans="2:5" ht="13.5" customHeight="1">
      <c r="B46673" t="str">
        <f t="shared" si="729"/>
        <v>---0</v>
      </c>
      <c r="E46673">
        <v>0</v>
      </c>
    </row>
    <row r="46674" spans="2:5" ht="13.5" customHeight="1">
      <c r="B46674" t="str">
        <f t="shared" si="729"/>
        <v>---0</v>
      </c>
      <c r="E46674">
        <v>0</v>
      </c>
    </row>
    <row r="46675" spans="2:5" ht="13.5" customHeight="1">
      <c r="B46675" t="str">
        <f t="shared" si="729"/>
        <v>---0</v>
      </c>
      <c r="E46675">
        <v>0</v>
      </c>
    </row>
    <row r="46676" spans="2:5" ht="13.5" customHeight="1">
      <c r="B46676" t="str">
        <f t="shared" si="729"/>
        <v>---0</v>
      </c>
      <c r="E46676">
        <v>0</v>
      </c>
    </row>
    <row r="46677" spans="2:5" ht="13.5" customHeight="1">
      <c r="B46677" t="str">
        <f t="shared" si="729"/>
        <v>---0</v>
      </c>
      <c r="E46677">
        <v>0</v>
      </c>
    </row>
    <row r="46678" spans="2:5" ht="13.5" customHeight="1">
      <c r="B46678" t="str">
        <f t="shared" si="729"/>
        <v>---0</v>
      </c>
      <c r="E46678">
        <v>0</v>
      </c>
    </row>
    <row r="46679" spans="2:5" ht="13.5" customHeight="1">
      <c r="B46679" t="str">
        <f t="shared" si="729"/>
        <v>---0</v>
      </c>
      <c r="E46679">
        <v>0</v>
      </c>
    </row>
    <row r="46680" spans="2:5" ht="13.5" customHeight="1">
      <c r="B46680" t="str">
        <f t="shared" si="729"/>
        <v>---0</v>
      </c>
      <c r="E46680">
        <v>0</v>
      </c>
    </row>
    <row r="46681" spans="2:5" ht="13.5" customHeight="1">
      <c r="B46681" t="str">
        <f t="shared" si="729"/>
        <v>---0</v>
      </c>
      <c r="E46681">
        <v>0</v>
      </c>
    </row>
    <row r="46682" spans="2:5" ht="13.5" customHeight="1">
      <c r="B46682" t="str">
        <f t="shared" si="729"/>
        <v>---0</v>
      </c>
      <c r="E46682">
        <v>0</v>
      </c>
    </row>
    <row r="46683" spans="2:5" ht="13.5" customHeight="1">
      <c r="B46683" t="str">
        <f t="shared" si="729"/>
        <v>---0</v>
      </c>
      <c r="E46683">
        <v>0</v>
      </c>
    </row>
    <row r="46684" spans="2:5" ht="13.5" customHeight="1">
      <c r="B46684" t="str">
        <f t="shared" si="729"/>
        <v>---0</v>
      </c>
      <c r="E46684">
        <v>0</v>
      </c>
    </row>
    <row r="46685" spans="2:5" ht="13.5" customHeight="1">
      <c r="B46685" t="str">
        <f t="shared" si="729"/>
        <v>---0</v>
      </c>
      <c r="E46685">
        <v>0</v>
      </c>
    </row>
    <row r="46686" spans="2:5" ht="13.5" customHeight="1">
      <c r="B46686" t="str">
        <f t="shared" si="729"/>
        <v>---0</v>
      </c>
      <c r="E46686">
        <v>0</v>
      </c>
    </row>
    <row r="46687" spans="2:5" ht="13.5" customHeight="1">
      <c r="B46687" t="str">
        <f t="shared" si="729"/>
        <v>---0</v>
      </c>
      <c r="E46687">
        <v>0</v>
      </c>
    </row>
    <row r="46688" spans="2:5" ht="13.5" customHeight="1">
      <c r="B46688" t="str">
        <f t="shared" si="729"/>
        <v>---0</v>
      </c>
      <c r="E46688">
        <v>0</v>
      </c>
    </row>
    <row r="46689" spans="2:5" ht="13.5" customHeight="1">
      <c r="B46689" t="str">
        <f t="shared" si="729"/>
        <v>---0</v>
      </c>
      <c r="E46689">
        <v>0</v>
      </c>
    </row>
    <row r="46690" spans="2:5" ht="13.5" customHeight="1">
      <c r="B46690" t="str">
        <f t="shared" si="729"/>
        <v>---0</v>
      </c>
      <c r="E46690">
        <v>0</v>
      </c>
    </row>
    <row r="46691" spans="2:5" ht="13.5" customHeight="1">
      <c r="B46691" t="str">
        <f t="shared" si="729"/>
        <v>---0</v>
      </c>
      <c r="E46691">
        <v>0</v>
      </c>
    </row>
    <row r="46692" spans="2:5" ht="13.5" customHeight="1">
      <c r="B46692" t="str">
        <f t="shared" si="729"/>
        <v>---0</v>
      </c>
      <c r="E46692">
        <v>0</v>
      </c>
    </row>
    <row r="46693" spans="2:5" ht="13.5" customHeight="1">
      <c r="B46693" t="str">
        <f t="shared" si="729"/>
        <v>---0</v>
      </c>
      <c r="E46693">
        <v>0</v>
      </c>
    </row>
    <row r="46694" spans="2:5" ht="13.5" customHeight="1">
      <c r="B46694" t="str">
        <f t="shared" si="729"/>
        <v>---0</v>
      </c>
      <c r="E46694">
        <v>0</v>
      </c>
    </row>
    <row r="46695" spans="2:5" ht="13.5" customHeight="1">
      <c r="B46695" t="str">
        <f t="shared" si="729"/>
        <v>---0</v>
      </c>
      <c r="E46695">
        <v>0</v>
      </c>
    </row>
    <row r="46696" spans="2:5" ht="13.5" customHeight="1">
      <c r="B46696" t="str">
        <f t="shared" si="729"/>
        <v>---0</v>
      </c>
      <c r="E46696">
        <v>0</v>
      </c>
    </row>
    <row r="46697" spans="2:5" ht="13.5" customHeight="1">
      <c r="B46697" t="str">
        <f t="shared" si="729"/>
        <v>---0</v>
      </c>
      <c r="E46697">
        <v>0</v>
      </c>
    </row>
    <row r="46698" spans="2:5" ht="13.5" customHeight="1">
      <c r="B46698" t="str">
        <f t="shared" si="729"/>
        <v>---0</v>
      </c>
      <c r="E46698">
        <v>0</v>
      </c>
    </row>
    <row r="46699" spans="2:5" ht="13.5" customHeight="1">
      <c r="B46699" t="str">
        <f t="shared" si="729"/>
        <v>---0</v>
      </c>
      <c r="E46699">
        <v>0</v>
      </c>
    </row>
    <row r="46700" spans="2:5" ht="13.5" customHeight="1">
      <c r="B46700" t="str">
        <f t="shared" si="729"/>
        <v>---0</v>
      </c>
      <c r="E46700">
        <v>0</v>
      </c>
    </row>
    <row r="46701" spans="2:5" ht="13.5" customHeight="1">
      <c r="B46701" t="str">
        <f t="shared" si="729"/>
        <v>---0</v>
      </c>
      <c r="E46701">
        <v>0</v>
      </c>
    </row>
    <row r="46702" spans="2:5" ht="13.5" customHeight="1">
      <c r="B46702" t="str">
        <f t="shared" si="729"/>
        <v>---0</v>
      </c>
      <c r="E46702">
        <v>0</v>
      </c>
    </row>
    <row r="46703" spans="2:5" ht="13.5" customHeight="1">
      <c r="B46703" t="str">
        <f t="shared" si="729"/>
        <v>---0</v>
      </c>
      <c r="E46703">
        <v>0</v>
      </c>
    </row>
    <row r="46704" spans="2:5" ht="13.5" customHeight="1">
      <c r="B46704" t="str">
        <f t="shared" si="729"/>
        <v>---0</v>
      </c>
      <c r="E46704">
        <v>0</v>
      </c>
    </row>
    <row r="46705" spans="2:5" ht="13.5" customHeight="1">
      <c r="B46705" t="str">
        <f t="shared" si="729"/>
        <v>---0</v>
      </c>
      <c r="E46705">
        <v>0</v>
      </c>
    </row>
    <row r="46706" spans="2:5" ht="13.5" customHeight="1">
      <c r="B46706" t="str">
        <f t="shared" si="729"/>
        <v>---0</v>
      </c>
      <c r="E46706">
        <v>0</v>
      </c>
    </row>
    <row r="46707" spans="2:5" ht="13.5" customHeight="1">
      <c r="B46707" t="str">
        <f t="shared" si="729"/>
        <v>---0</v>
      </c>
      <c r="E46707">
        <v>0</v>
      </c>
    </row>
    <row r="46708" spans="2:5" ht="13.5" customHeight="1">
      <c r="B46708" t="str">
        <f t="shared" si="729"/>
        <v>---0</v>
      </c>
      <c r="E46708">
        <v>0</v>
      </c>
    </row>
    <row r="46709" spans="2:5" ht="13.5" customHeight="1">
      <c r="B46709" t="str">
        <f t="shared" si="729"/>
        <v>---0</v>
      </c>
      <c r="E46709">
        <v>0</v>
      </c>
    </row>
    <row r="46710" spans="2:5" ht="13.5" customHeight="1">
      <c r="B46710" t="str">
        <f t="shared" si="729"/>
        <v>---0</v>
      </c>
      <c r="E46710">
        <v>0</v>
      </c>
    </row>
    <row r="46711" spans="2:5" ht="13.5" customHeight="1">
      <c r="B46711" t="str">
        <f t="shared" si="729"/>
        <v>---0</v>
      </c>
      <c r="E46711">
        <v>0</v>
      </c>
    </row>
    <row r="46712" spans="2:5" ht="13.5" customHeight="1">
      <c r="B46712" t="str">
        <f t="shared" si="729"/>
        <v>---0</v>
      </c>
      <c r="E46712">
        <v>0</v>
      </c>
    </row>
    <row r="46713" spans="2:5" ht="13.5" customHeight="1">
      <c r="B46713" t="str">
        <f t="shared" si="729"/>
        <v>---0</v>
      </c>
      <c r="E46713">
        <v>0</v>
      </c>
    </row>
    <row r="46714" spans="2:5" ht="13.5" customHeight="1">
      <c r="B46714" t="str">
        <f t="shared" si="729"/>
        <v>---0</v>
      </c>
      <c r="E46714">
        <v>0</v>
      </c>
    </row>
    <row r="46715" spans="2:5" ht="13.5" customHeight="1">
      <c r="B46715" t="str">
        <f t="shared" si="729"/>
        <v>---0</v>
      </c>
      <c r="E46715">
        <v>0</v>
      </c>
    </row>
    <row r="46716" spans="2:5" ht="13.5" customHeight="1">
      <c r="B46716" t="str">
        <f t="shared" si="729"/>
        <v>---0</v>
      </c>
      <c r="E46716">
        <v>0</v>
      </c>
    </row>
    <row r="46717" spans="2:5" ht="13.5" customHeight="1">
      <c r="B46717" t="str">
        <f t="shared" si="729"/>
        <v>---0</v>
      </c>
      <c r="E46717">
        <v>0</v>
      </c>
    </row>
    <row r="46718" spans="2:5" ht="13.5" customHeight="1">
      <c r="B46718" t="str">
        <f t="shared" si="729"/>
        <v>---0</v>
      </c>
      <c r="E46718">
        <v>0</v>
      </c>
    </row>
    <row r="46719" spans="2:5" ht="13.5" customHeight="1">
      <c r="B46719" t="str">
        <f t="shared" si="729"/>
        <v>---0</v>
      </c>
      <c r="E46719">
        <v>0</v>
      </c>
    </row>
    <row r="46720" spans="2:5" ht="13.5" customHeight="1">
      <c r="B46720" t="str">
        <f t="shared" si="729"/>
        <v>---0</v>
      </c>
      <c r="E46720">
        <v>0</v>
      </c>
    </row>
    <row r="46721" spans="2:5" ht="13.5" customHeight="1">
      <c r="B46721" t="str">
        <f t="shared" si="729"/>
        <v>---0</v>
      </c>
      <c r="E46721">
        <v>0</v>
      </c>
    </row>
    <row r="46722" spans="2:5" ht="13.5" customHeight="1">
      <c r="B46722" t="str">
        <f t="shared" si="729"/>
        <v>---0</v>
      </c>
      <c r="E46722">
        <v>0</v>
      </c>
    </row>
    <row r="46723" spans="2:5" ht="13.5" customHeight="1">
      <c r="B46723" t="str">
        <f t="shared" ref="B46723:B46786" si="730">A46723&amp;"---"&amp;E46723</f>
        <v>---0</v>
      </c>
      <c r="E46723">
        <v>0</v>
      </c>
    </row>
    <row r="46724" spans="2:5" ht="13.5" customHeight="1">
      <c r="B46724" t="str">
        <f t="shared" si="730"/>
        <v>---0</v>
      </c>
      <c r="E46724">
        <v>0</v>
      </c>
    </row>
    <row r="46725" spans="2:5" ht="13.5" customHeight="1">
      <c r="B46725" t="str">
        <f t="shared" si="730"/>
        <v>---0</v>
      </c>
      <c r="E46725">
        <v>0</v>
      </c>
    </row>
    <row r="46726" spans="2:5" ht="13.5" customHeight="1">
      <c r="B46726" t="str">
        <f t="shared" si="730"/>
        <v>---0</v>
      </c>
      <c r="E46726">
        <v>0</v>
      </c>
    </row>
    <row r="46727" spans="2:5" ht="13.5" customHeight="1">
      <c r="B46727" t="str">
        <f t="shared" si="730"/>
        <v>---0</v>
      </c>
      <c r="E46727">
        <v>0</v>
      </c>
    </row>
    <row r="46728" spans="2:5" ht="13.5" customHeight="1">
      <c r="B46728" t="str">
        <f t="shared" si="730"/>
        <v>---0</v>
      </c>
      <c r="E46728">
        <v>0</v>
      </c>
    </row>
    <row r="46729" spans="2:5" ht="13.5" customHeight="1">
      <c r="B46729" t="str">
        <f t="shared" si="730"/>
        <v>---0</v>
      </c>
      <c r="E46729">
        <v>0</v>
      </c>
    </row>
    <row r="46730" spans="2:5" ht="13.5" customHeight="1">
      <c r="B46730" t="str">
        <f t="shared" si="730"/>
        <v>---0</v>
      </c>
      <c r="E46730">
        <v>0</v>
      </c>
    </row>
    <row r="46731" spans="2:5" ht="13.5" customHeight="1">
      <c r="B46731" t="str">
        <f t="shared" si="730"/>
        <v>---0</v>
      </c>
      <c r="E46731">
        <v>0</v>
      </c>
    </row>
    <row r="46732" spans="2:5" ht="13.5" customHeight="1">
      <c r="B46732" t="str">
        <f t="shared" si="730"/>
        <v>---0</v>
      </c>
      <c r="E46732">
        <v>0</v>
      </c>
    </row>
    <row r="46733" spans="2:5" ht="13.5" customHeight="1">
      <c r="B46733" t="str">
        <f t="shared" si="730"/>
        <v>---0</v>
      </c>
      <c r="E46733">
        <v>0</v>
      </c>
    </row>
    <row r="46734" spans="2:5" ht="13.5" customHeight="1">
      <c r="B46734" t="str">
        <f t="shared" si="730"/>
        <v>---0</v>
      </c>
      <c r="E46734">
        <v>0</v>
      </c>
    </row>
    <row r="46735" spans="2:5" ht="13.5" customHeight="1">
      <c r="B46735" t="str">
        <f t="shared" si="730"/>
        <v>---0</v>
      </c>
      <c r="E46735">
        <v>0</v>
      </c>
    </row>
    <row r="46736" spans="2:5" ht="13.5" customHeight="1">
      <c r="B46736" t="str">
        <f t="shared" si="730"/>
        <v>---0</v>
      </c>
      <c r="E46736">
        <v>0</v>
      </c>
    </row>
    <row r="46737" spans="2:5" ht="13.5" customHeight="1">
      <c r="B46737" t="str">
        <f t="shared" si="730"/>
        <v>---0</v>
      </c>
      <c r="E46737">
        <v>0</v>
      </c>
    </row>
    <row r="46738" spans="2:5" ht="13.5" customHeight="1">
      <c r="B46738" t="str">
        <f t="shared" si="730"/>
        <v>---0</v>
      </c>
      <c r="E46738">
        <v>0</v>
      </c>
    </row>
    <row r="46739" spans="2:5" ht="13.5" customHeight="1">
      <c r="B46739" t="str">
        <f t="shared" si="730"/>
        <v>---0</v>
      </c>
      <c r="E46739">
        <v>0</v>
      </c>
    </row>
    <row r="46740" spans="2:5" ht="13.5" customHeight="1">
      <c r="B46740" t="str">
        <f t="shared" si="730"/>
        <v>---0</v>
      </c>
      <c r="E46740">
        <v>0</v>
      </c>
    </row>
    <row r="46741" spans="2:5" ht="13.5" customHeight="1">
      <c r="B46741" t="str">
        <f t="shared" si="730"/>
        <v>---0</v>
      </c>
      <c r="E46741">
        <v>0</v>
      </c>
    </row>
    <row r="46742" spans="2:5" ht="13.5" customHeight="1">
      <c r="B46742" t="str">
        <f t="shared" si="730"/>
        <v>---0</v>
      </c>
      <c r="E46742">
        <v>0</v>
      </c>
    </row>
    <row r="46743" spans="2:5" ht="13.5" customHeight="1">
      <c r="B46743" t="str">
        <f t="shared" si="730"/>
        <v>---0</v>
      </c>
      <c r="E46743">
        <v>0</v>
      </c>
    </row>
    <row r="46744" spans="2:5" ht="13.5" customHeight="1">
      <c r="B46744" t="str">
        <f t="shared" si="730"/>
        <v>---0</v>
      </c>
      <c r="E46744">
        <v>0</v>
      </c>
    </row>
    <row r="46745" spans="2:5" ht="13.5" customHeight="1">
      <c r="B46745" t="str">
        <f t="shared" si="730"/>
        <v>---0</v>
      </c>
      <c r="E46745">
        <v>0</v>
      </c>
    </row>
    <row r="46746" spans="2:5" ht="13.5" customHeight="1">
      <c r="B46746" t="str">
        <f t="shared" si="730"/>
        <v>---0</v>
      </c>
      <c r="E46746">
        <v>0</v>
      </c>
    </row>
    <row r="46747" spans="2:5" ht="13.5" customHeight="1">
      <c r="B46747" t="str">
        <f t="shared" si="730"/>
        <v>---0</v>
      </c>
      <c r="E46747">
        <v>0</v>
      </c>
    </row>
    <row r="46748" spans="2:5" ht="13.5" customHeight="1">
      <c r="B46748" t="str">
        <f t="shared" si="730"/>
        <v>---0</v>
      </c>
      <c r="E46748">
        <v>0</v>
      </c>
    </row>
    <row r="46749" spans="2:5" ht="13.5" customHeight="1">
      <c r="B46749" t="str">
        <f t="shared" si="730"/>
        <v>---0</v>
      </c>
      <c r="E46749">
        <v>0</v>
      </c>
    </row>
    <row r="46750" spans="2:5" ht="13.5" customHeight="1">
      <c r="B46750" t="str">
        <f t="shared" si="730"/>
        <v>---0</v>
      </c>
      <c r="E46750">
        <v>0</v>
      </c>
    </row>
    <row r="46751" spans="2:5" ht="13.5" customHeight="1">
      <c r="B46751" t="str">
        <f t="shared" si="730"/>
        <v>---0</v>
      </c>
      <c r="E46751">
        <v>0</v>
      </c>
    </row>
    <row r="46752" spans="2:5" ht="13.5" customHeight="1">
      <c r="B46752" t="str">
        <f t="shared" si="730"/>
        <v>---0</v>
      </c>
      <c r="E46752">
        <v>0</v>
      </c>
    </row>
    <row r="46753" spans="2:5" ht="13.5" customHeight="1">
      <c r="B46753" t="str">
        <f t="shared" si="730"/>
        <v>---0</v>
      </c>
      <c r="E46753">
        <v>0</v>
      </c>
    </row>
    <row r="46754" spans="2:5" ht="13.5" customHeight="1">
      <c r="B46754" t="str">
        <f t="shared" si="730"/>
        <v>---0</v>
      </c>
      <c r="E46754">
        <v>0</v>
      </c>
    </row>
    <row r="46755" spans="2:5" ht="13.5" customHeight="1">
      <c r="B46755" t="str">
        <f t="shared" si="730"/>
        <v>---0</v>
      </c>
      <c r="E46755">
        <v>0</v>
      </c>
    </row>
    <row r="46756" spans="2:5" ht="13.5" customHeight="1">
      <c r="B46756" t="str">
        <f t="shared" si="730"/>
        <v>---0</v>
      </c>
      <c r="E46756">
        <v>0</v>
      </c>
    </row>
    <row r="46757" spans="2:5" ht="13.5" customHeight="1">
      <c r="B46757" t="str">
        <f t="shared" si="730"/>
        <v>---0</v>
      </c>
      <c r="E46757">
        <v>0</v>
      </c>
    </row>
    <row r="46758" spans="2:5" ht="13.5" customHeight="1">
      <c r="B46758" t="str">
        <f t="shared" si="730"/>
        <v>---0</v>
      </c>
      <c r="E46758">
        <v>0</v>
      </c>
    </row>
    <row r="46759" spans="2:5" ht="13.5" customHeight="1">
      <c r="B46759" t="str">
        <f t="shared" si="730"/>
        <v>---0</v>
      </c>
      <c r="E46759">
        <v>0</v>
      </c>
    </row>
    <row r="46760" spans="2:5" ht="13.5" customHeight="1">
      <c r="B46760" t="str">
        <f t="shared" si="730"/>
        <v>---0</v>
      </c>
      <c r="E46760">
        <v>0</v>
      </c>
    </row>
    <row r="46761" spans="2:5" ht="13.5" customHeight="1">
      <c r="B46761" t="str">
        <f t="shared" si="730"/>
        <v>---0</v>
      </c>
      <c r="E46761">
        <v>0</v>
      </c>
    </row>
    <row r="46762" spans="2:5" ht="13.5" customHeight="1">
      <c r="B46762" t="str">
        <f t="shared" si="730"/>
        <v>---0</v>
      </c>
      <c r="E46762">
        <v>0</v>
      </c>
    </row>
    <row r="46763" spans="2:5" ht="13.5" customHeight="1">
      <c r="B46763" t="str">
        <f t="shared" si="730"/>
        <v>---0</v>
      </c>
      <c r="E46763">
        <v>0</v>
      </c>
    </row>
    <row r="46764" spans="2:5" ht="13.5" customHeight="1">
      <c r="B46764" t="str">
        <f t="shared" si="730"/>
        <v>---0</v>
      </c>
      <c r="E46764">
        <v>0</v>
      </c>
    </row>
    <row r="46765" spans="2:5" ht="13.5" customHeight="1">
      <c r="B46765" t="str">
        <f t="shared" si="730"/>
        <v>---0</v>
      </c>
      <c r="E46765">
        <v>0</v>
      </c>
    </row>
    <row r="46766" spans="2:5" ht="13.5" customHeight="1">
      <c r="B46766" t="str">
        <f t="shared" si="730"/>
        <v>---0</v>
      </c>
      <c r="E46766">
        <v>0</v>
      </c>
    </row>
    <row r="46767" spans="2:5" ht="13.5" customHeight="1">
      <c r="B46767" t="str">
        <f t="shared" si="730"/>
        <v>---0</v>
      </c>
      <c r="E46767">
        <v>0</v>
      </c>
    </row>
    <row r="46768" spans="2:5" ht="13.5" customHeight="1">
      <c r="B46768" t="str">
        <f t="shared" si="730"/>
        <v>---0</v>
      </c>
      <c r="E46768">
        <v>0</v>
      </c>
    </row>
    <row r="46769" spans="2:5" ht="13.5" customHeight="1">
      <c r="B46769" t="str">
        <f t="shared" si="730"/>
        <v>---0</v>
      </c>
      <c r="E46769">
        <v>0</v>
      </c>
    </row>
    <row r="46770" spans="2:5" ht="13.5" customHeight="1">
      <c r="B46770" t="str">
        <f t="shared" si="730"/>
        <v>---0</v>
      </c>
      <c r="E46770">
        <v>0</v>
      </c>
    </row>
    <row r="46771" spans="2:5" ht="13.5" customHeight="1">
      <c r="B46771" t="str">
        <f t="shared" si="730"/>
        <v>---0</v>
      </c>
      <c r="E46771">
        <v>0</v>
      </c>
    </row>
    <row r="46772" spans="2:5" ht="13.5" customHeight="1">
      <c r="B46772" t="str">
        <f t="shared" si="730"/>
        <v>---0</v>
      </c>
      <c r="E46772">
        <v>0</v>
      </c>
    </row>
    <row r="46773" spans="2:5" ht="13.5" customHeight="1">
      <c r="B46773" t="str">
        <f t="shared" si="730"/>
        <v>---0</v>
      </c>
      <c r="E46773">
        <v>0</v>
      </c>
    </row>
    <row r="46774" spans="2:5" ht="13.5" customHeight="1">
      <c r="B46774" t="str">
        <f t="shared" si="730"/>
        <v>---0</v>
      </c>
      <c r="E46774">
        <v>0</v>
      </c>
    </row>
    <row r="46775" spans="2:5" ht="13.5" customHeight="1">
      <c r="B46775" t="str">
        <f t="shared" si="730"/>
        <v>---0</v>
      </c>
      <c r="E46775">
        <v>0</v>
      </c>
    </row>
    <row r="46776" spans="2:5" ht="13.5" customHeight="1">
      <c r="B46776" t="str">
        <f t="shared" si="730"/>
        <v>---0</v>
      </c>
      <c r="E46776">
        <v>0</v>
      </c>
    </row>
    <row r="46777" spans="2:5" ht="13.5" customHeight="1">
      <c r="B46777" t="str">
        <f t="shared" si="730"/>
        <v>---0</v>
      </c>
      <c r="E46777">
        <v>0</v>
      </c>
    </row>
    <row r="46778" spans="2:5" ht="13.5" customHeight="1">
      <c r="B46778" t="str">
        <f t="shared" si="730"/>
        <v>---0</v>
      </c>
      <c r="E46778">
        <v>0</v>
      </c>
    </row>
    <row r="46779" spans="2:5" ht="13.5" customHeight="1">
      <c r="B46779" t="str">
        <f t="shared" si="730"/>
        <v>---0</v>
      </c>
      <c r="E46779">
        <v>0</v>
      </c>
    </row>
    <row r="46780" spans="2:5" ht="13.5" customHeight="1">
      <c r="B46780" t="str">
        <f t="shared" si="730"/>
        <v>---0</v>
      </c>
      <c r="E46780">
        <v>0</v>
      </c>
    </row>
    <row r="46781" spans="2:5" ht="13.5" customHeight="1">
      <c r="B46781" t="str">
        <f t="shared" si="730"/>
        <v>---0</v>
      </c>
      <c r="E46781">
        <v>0</v>
      </c>
    </row>
    <row r="46782" spans="2:5" ht="13.5" customHeight="1">
      <c r="B46782" t="str">
        <f t="shared" si="730"/>
        <v>---0</v>
      </c>
      <c r="E46782">
        <v>0</v>
      </c>
    </row>
    <row r="46783" spans="2:5" ht="13.5" customHeight="1">
      <c r="B46783" t="str">
        <f t="shared" si="730"/>
        <v>---0</v>
      </c>
      <c r="E46783">
        <v>0</v>
      </c>
    </row>
    <row r="46784" spans="2:5" ht="13.5" customHeight="1">
      <c r="B46784" t="str">
        <f t="shared" si="730"/>
        <v>---0</v>
      </c>
      <c r="E46784">
        <v>0</v>
      </c>
    </row>
    <row r="46785" spans="2:5" ht="13.5" customHeight="1">
      <c r="B46785" t="str">
        <f t="shared" si="730"/>
        <v>---0</v>
      </c>
      <c r="E46785">
        <v>0</v>
      </c>
    </row>
    <row r="46786" spans="2:5" ht="13.5" customHeight="1">
      <c r="B46786" t="str">
        <f t="shared" si="730"/>
        <v>---0</v>
      </c>
      <c r="E46786">
        <v>0</v>
      </c>
    </row>
    <row r="46787" spans="2:5" ht="13.5" customHeight="1">
      <c r="B46787" t="str">
        <f t="shared" ref="B46787:B46850" si="731">A46787&amp;"---"&amp;E46787</f>
        <v>---0</v>
      </c>
      <c r="E46787">
        <v>0</v>
      </c>
    </row>
    <row r="46788" spans="2:5" ht="13.5" customHeight="1">
      <c r="B46788" t="str">
        <f t="shared" si="731"/>
        <v>---0</v>
      </c>
      <c r="E46788">
        <v>0</v>
      </c>
    </row>
    <row r="46789" spans="2:5" ht="13.5" customHeight="1">
      <c r="B46789" t="str">
        <f t="shared" si="731"/>
        <v>---0</v>
      </c>
      <c r="E46789">
        <v>0</v>
      </c>
    </row>
    <row r="46790" spans="2:5" ht="13.5" customHeight="1">
      <c r="B46790" t="str">
        <f t="shared" si="731"/>
        <v>---0</v>
      </c>
      <c r="E46790">
        <v>0</v>
      </c>
    </row>
    <row r="46791" spans="2:5" ht="13.5" customHeight="1">
      <c r="B46791" t="str">
        <f t="shared" si="731"/>
        <v>---0</v>
      </c>
      <c r="E46791">
        <v>0</v>
      </c>
    </row>
    <row r="46792" spans="2:5" ht="13.5" customHeight="1">
      <c r="B46792" t="str">
        <f t="shared" si="731"/>
        <v>---0</v>
      </c>
      <c r="E46792">
        <v>0</v>
      </c>
    </row>
    <row r="46793" spans="2:5" ht="13.5" customHeight="1">
      <c r="B46793" t="str">
        <f t="shared" si="731"/>
        <v>---0</v>
      </c>
      <c r="E46793">
        <v>0</v>
      </c>
    </row>
    <row r="46794" spans="2:5" ht="13.5" customHeight="1">
      <c r="B46794" t="str">
        <f t="shared" si="731"/>
        <v>---0</v>
      </c>
      <c r="E46794">
        <v>0</v>
      </c>
    </row>
    <row r="46795" spans="2:5" ht="13.5" customHeight="1">
      <c r="B46795" t="str">
        <f t="shared" si="731"/>
        <v>---0</v>
      </c>
      <c r="E46795">
        <v>0</v>
      </c>
    </row>
    <row r="46796" spans="2:5" ht="13.5" customHeight="1">
      <c r="B46796" t="str">
        <f t="shared" si="731"/>
        <v>---0</v>
      </c>
      <c r="E46796">
        <v>0</v>
      </c>
    </row>
    <row r="46797" spans="2:5" ht="13.5" customHeight="1">
      <c r="B46797" t="str">
        <f t="shared" si="731"/>
        <v>---0</v>
      </c>
      <c r="E46797">
        <v>0</v>
      </c>
    </row>
    <row r="46798" spans="2:5" ht="13.5" customHeight="1">
      <c r="B46798" t="str">
        <f t="shared" si="731"/>
        <v>---0</v>
      </c>
      <c r="E46798">
        <v>0</v>
      </c>
    </row>
    <row r="46799" spans="2:5" ht="13.5" customHeight="1">
      <c r="B46799" t="str">
        <f t="shared" si="731"/>
        <v>---0</v>
      </c>
      <c r="E46799">
        <v>0</v>
      </c>
    </row>
    <row r="46800" spans="2:5" ht="13.5" customHeight="1">
      <c r="B46800" t="str">
        <f t="shared" si="731"/>
        <v>---0</v>
      </c>
      <c r="E46800">
        <v>0</v>
      </c>
    </row>
    <row r="46801" spans="2:5" ht="13.5" customHeight="1">
      <c r="B46801" t="str">
        <f t="shared" si="731"/>
        <v>---0</v>
      </c>
      <c r="E46801">
        <v>0</v>
      </c>
    </row>
    <row r="46802" spans="2:5" ht="13.5" customHeight="1">
      <c r="B46802" t="str">
        <f t="shared" si="731"/>
        <v>---0</v>
      </c>
      <c r="E46802">
        <v>0</v>
      </c>
    </row>
    <row r="46803" spans="2:5" ht="13.5" customHeight="1">
      <c r="B46803" t="str">
        <f t="shared" si="731"/>
        <v>---0</v>
      </c>
      <c r="E46803">
        <v>0</v>
      </c>
    </row>
    <row r="46804" spans="2:5" ht="13.5" customHeight="1">
      <c r="B46804" t="str">
        <f t="shared" si="731"/>
        <v>---0</v>
      </c>
      <c r="E46804">
        <v>0</v>
      </c>
    </row>
    <row r="46805" spans="2:5" ht="13.5" customHeight="1">
      <c r="B46805" t="str">
        <f t="shared" si="731"/>
        <v>---0</v>
      </c>
      <c r="E46805">
        <v>0</v>
      </c>
    </row>
    <row r="46806" spans="2:5" ht="13.5" customHeight="1">
      <c r="B46806" t="str">
        <f t="shared" si="731"/>
        <v>---0</v>
      </c>
      <c r="E46806">
        <v>0</v>
      </c>
    </row>
    <row r="46807" spans="2:5" ht="13.5" customHeight="1">
      <c r="B46807" t="str">
        <f t="shared" si="731"/>
        <v>---0</v>
      </c>
      <c r="E46807">
        <v>0</v>
      </c>
    </row>
    <row r="46808" spans="2:5" ht="13.5" customHeight="1">
      <c r="B46808" t="str">
        <f t="shared" si="731"/>
        <v>---0</v>
      </c>
      <c r="E46808">
        <v>0</v>
      </c>
    </row>
    <row r="46809" spans="2:5" ht="13.5" customHeight="1">
      <c r="B46809" t="str">
        <f t="shared" si="731"/>
        <v>---0</v>
      </c>
      <c r="E46809">
        <v>0</v>
      </c>
    </row>
    <row r="46810" spans="2:5" ht="13.5" customHeight="1">
      <c r="B46810" t="str">
        <f t="shared" si="731"/>
        <v>---0</v>
      </c>
      <c r="E46810">
        <v>0</v>
      </c>
    </row>
    <row r="46811" spans="2:5" ht="13.5" customHeight="1">
      <c r="B46811" t="str">
        <f t="shared" si="731"/>
        <v>---0</v>
      </c>
      <c r="E46811">
        <v>0</v>
      </c>
    </row>
    <row r="46812" spans="2:5" ht="13.5" customHeight="1">
      <c r="B46812" t="str">
        <f t="shared" si="731"/>
        <v>---0</v>
      </c>
      <c r="E46812">
        <v>0</v>
      </c>
    </row>
    <row r="46813" spans="2:5" ht="13.5" customHeight="1">
      <c r="B46813" t="str">
        <f t="shared" si="731"/>
        <v>---0</v>
      </c>
      <c r="E46813">
        <v>0</v>
      </c>
    </row>
    <row r="46814" spans="2:5" ht="13.5" customHeight="1">
      <c r="B46814" t="str">
        <f t="shared" si="731"/>
        <v>---0</v>
      </c>
      <c r="E46814">
        <v>0</v>
      </c>
    </row>
    <row r="46815" spans="2:5" ht="13.5" customHeight="1">
      <c r="B46815" t="str">
        <f t="shared" si="731"/>
        <v>---0</v>
      </c>
      <c r="E46815">
        <v>0</v>
      </c>
    </row>
    <row r="46816" spans="2:5" ht="13.5" customHeight="1">
      <c r="B46816" t="str">
        <f t="shared" si="731"/>
        <v>---0</v>
      </c>
      <c r="E46816">
        <v>0</v>
      </c>
    </row>
    <row r="46817" spans="2:5" ht="13.5" customHeight="1">
      <c r="B46817" t="str">
        <f t="shared" si="731"/>
        <v>---0</v>
      </c>
      <c r="E46817">
        <v>0</v>
      </c>
    </row>
    <row r="46818" spans="2:5" ht="13.5" customHeight="1">
      <c r="B46818" t="str">
        <f t="shared" si="731"/>
        <v>---0</v>
      </c>
      <c r="E46818">
        <v>0</v>
      </c>
    </row>
    <row r="46819" spans="2:5" ht="13.5" customHeight="1">
      <c r="B46819" t="str">
        <f t="shared" si="731"/>
        <v>---0</v>
      </c>
      <c r="E46819">
        <v>0</v>
      </c>
    </row>
    <row r="46820" spans="2:5" ht="13.5" customHeight="1">
      <c r="B46820" t="str">
        <f t="shared" si="731"/>
        <v>---0</v>
      </c>
      <c r="E46820">
        <v>0</v>
      </c>
    </row>
    <row r="46821" spans="2:5" ht="13.5" customHeight="1">
      <c r="B46821" t="str">
        <f t="shared" si="731"/>
        <v>---0</v>
      </c>
      <c r="E46821">
        <v>0</v>
      </c>
    </row>
    <row r="46822" spans="2:5" ht="13.5" customHeight="1">
      <c r="B46822" t="str">
        <f t="shared" si="731"/>
        <v>---0</v>
      </c>
      <c r="E46822">
        <v>0</v>
      </c>
    </row>
    <row r="46823" spans="2:5" ht="13.5" customHeight="1">
      <c r="B46823" t="str">
        <f t="shared" si="731"/>
        <v>---0</v>
      </c>
      <c r="E46823">
        <v>0</v>
      </c>
    </row>
    <row r="46824" spans="2:5" ht="13.5" customHeight="1">
      <c r="B46824" t="str">
        <f t="shared" si="731"/>
        <v>---0</v>
      </c>
      <c r="E46824">
        <v>0</v>
      </c>
    </row>
    <row r="46825" spans="2:5" ht="13.5" customHeight="1">
      <c r="B46825" t="str">
        <f t="shared" si="731"/>
        <v>---0</v>
      </c>
      <c r="E46825">
        <v>0</v>
      </c>
    </row>
    <row r="46826" spans="2:5" ht="13.5" customHeight="1">
      <c r="B46826" t="str">
        <f t="shared" si="731"/>
        <v>---0</v>
      </c>
      <c r="E46826">
        <v>0</v>
      </c>
    </row>
    <row r="46827" spans="2:5" ht="13.5" customHeight="1">
      <c r="B46827" t="str">
        <f t="shared" si="731"/>
        <v>---0</v>
      </c>
      <c r="E46827">
        <v>0</v>
      </c>
    </row>
    <row r="46828" spans="2:5" ht="13.5" customHeight="1">
      <c r="B46828" t="str">
        <f t="shared" si="731"/>
        <v>---0</v>
      </c>
      <c r="E46828">
        <v>0</v>
      </c>
    </row>
    <row r="46829" spans="2:5" ht="13.5" customHeight="1">
      <c r="B46829" t="str">
        <f t="shared" si="731"/>
        <v>---0</v>
      </c>
      <c r="E46829">
        <v>0</v>
      </c>
    </row>
    <row r="46830" spans="2:5" ht="13.5" customHeight="1">
      <c r="B46830" t="str">
        <f t="shared" si="731"/>
        <v>---0</v>
      </c>
      <c r="E46830">
        <v>0</v>
      </c>
    </row>
    <row r="46831" spans="2:5" ht="13.5" customHeight="1">
      <c r="B46831" t="str">
        <f t="shared" si="731"/>
        <v>---0</v>
      </c>
      <c r="E46831">
        <v>0</v>
      </c>
    </row>
    <row r="46832" spans="2:5" ht="13.5" customHeight="1">
      <c r="B46832" t="str">
        <f t="shared" si="731"/>
        <v>---0</v>
      </c>
      <c r="E46832">
        <v>0</v>
      </c>
    </row>
    <row r="46833" spans="2:5" ht="13.5" customHeight="1">
      <c r="B46833" t="str">
        <f t="shared" si="731"/>
        <v>---0</v>
      </c>
      <c r="E46833">
        <v>0</v>
      </c>
    </row>
    <row r="46834" spans="2:5" ht="13.5" customHeight="1">
      <c r="B46834" t="str">
        <f t="shared" si="731"/>
        <v>---0</v>
      </c>
      <c r="E46834">
        <v>0</v>
      </c>
    </row>
    <row r="46835" spans="2:5" ht="13.5" customHeight="1">
      <c r="B46835" t="str">
        <f t="shared" si="731"/>
        <v>---0</v>
      </c>
      <c r="E46835">
        <v>0</v>
      </c>
    </row>
    <row r="46836" spans="2:5" ht="13.5" customHeight="1">
      <c r="B46836" t="str">
        <f t="shared" si="731"/>
        <v>---0</v>
      </c>
      <c r="E46836">
        <v>0</v>
      </c>
    </row>
    <row r="46837" spans="2:5" ht="13.5" customHeight="1">
      <c r="B46837" t="str">
        <f t="shared" si="731"/>
        <v>---0</v>
      </c>
      <c r="E46837">
        <v>0</v>
      </c>
    </row>
    <row r="46838" spans="2:5" ht="13.5" customHeight="1">
      <c r="B46838" t="str">
        <f t="shared" si="731"/>
        <v>---0</v>
      </c>
      <c r="E46838">
        <v>0</v>
      </c>
    </row>
    <row r="46839" spans="2:5" ht="13.5" customHeight="1">
      <c r="B46839" t="str">
        <f t="shared" si="731"/>
        <v>---0</v>
      </c>
      <c r="E46839">
        <v>0</v>
      </c>
    </row>
    <row r="46840" spans="2:5" ht="13.5" customHeight="1">
      <c r="B46840" t="str">
        <f t="shared" si="731"/>
        <v>---0</v>
      </c>
      <c r="E46840">
        <v>0</v>
      </c>
    </row>
    <row r="46841" spans="2:5" ht="13.5" customHeight="1">
      <c r="B46841" t="str">
        <f t="shared" si="731"/>
        <v>---0</v>
      </c>
      <c r="E46841">
        <v>0</v>
      </c>
    </row>
    <row r="46842" spans="2:5" ht="13.5" customHeight="1">
      <c r="B46842" t="str">
        <f t="shared" si="731"/>
        <v>---0</v>
      </c>
      <c r="E46842">
        <v>0</v>
      </c>
    </row>
    <row r="46843" spans="2:5" ht="13.5" customHeight="1">
      <c r="B46843" t="str">
        <f t="shared" si="731"/>
        <v>---0</v>
      </c>
      <c r="E46843">
        <v>0</v>
      </c>
    </row>
    <row r="46844" spans="2:5" ht="13.5" customHeight="1">
      <c r="B46844" t="str">
        <f t="shared" si="731"/>
        <v>---0</v>
      </c>
      <c r="E46844">
        <v>0</v>
      </c>
    </row>
    <row r="46845" spans="2:5" ht="13.5" customHeight="1">
      <c r="B46845" t="str">
        <f t="shared" si="731"/>
        <v>---0</v>
      </c>
      <c r="E46845">
        <v>0</v>
      </c>
    </row>
    <row r="46846" spans="2:5" ht="13.5" customHeight="1">
      <c r="B46846" t="str">
        <f t="shared" si="731"/>
        <v>---0</v>
      </c>
      <c r="E46846">
        <v>0</v>
      </c>
    </row>
    <row r="46847" spans="2:5" ht="13.5" customHeight="1">
      <c r="B46847" t="str">
        <f t="shared" si="731"/>
        <v>---0</v>
      </c>
      <c r="E46847">
        <v>0</v>
      </c>
    </row>
    <row r="46848" spans="2:5" ht="13.5" customHeight="1">
      <c r="B46848" t="str">
        <f t="shared" si="731"/>
        <v>---0</v>
      </c>
      <c r="E46848">
        <v>0</v>
      </c>
    </row>
    <row r="46849" spans="2:5" ht="13.5" customHeight="1">
      <c r="B46849" t="str">
        <f t="shared" si="731"/>
        <v>---0</v>
      </c>
      <c r="E46849">
        <v>0</v>
      </c>
    </row>
    <row r="46850" spans="2:5" ht="13.5" customHeight="1">
      <c r="B46850" t="str">
        <f t="shared" si="731"/>
        <v>---0</v>
      </c>
      <c r="E46850">
        <v>0</v>
      </c>
    </row>
    <row r="46851" spans="2:5" ht="13.5" customHeight="1">
      <c r="B46851" t="str">
        <f t="shared" ref="B46851:B46914" si="732">A46851&amp;"---"&amp;E46851</f>
        <v>---0</v>
      </c>
      <c r="E46851">
        <v>0</v>
      </c>
    </row>
    <row r="46852" spans="2:5" ht="13.5" customHeight="1">
      <c r="B46852" t="str">
        <f t="shared" si="732"/>
        <v>---0</v>
      </c>
      <c r="E46852">
        <v>0</v>
      </c>
    </row>
    <row r="46853" spans="2:5" ht="13.5" customHeight="1">
      <c r="B46853" t="str">
        <f t="shared" si="732"/>
        <v>---0</v>
      </c>
      <c r="E46853">
        <v>0</v>
      </c>
    </row>
    <row r="46854" spans="2:5" ht="13.5" customHeight="1">
      <c r="B46854" t="str">
        <f t="shared" si="732"/>
        <v>---0</v>
      </c>
      <c r="E46854">
        <v>0</v>
      </c>
    </row>
    <row r="46855" spans="2:5" ht="13.5" customHeight="1">
      <c r="B46855" t="str">
        <f t="shared" si="732"/>
        <v>---0</v>
      </c>
      <c r="E46855">
        <v>0</v>
      </c>
    </row>
    <row r="46856" spans="2:5" ht="13.5" customHeight="1">
      <c r="B46856" t="str">
        <f t="shared" si="732"/>
        <v>---0</v>
      </c>
      <c r="E46856">
        <v>0</v>
      </c>
    </row>
    <row r="46857" spans="2:5" ht="13.5" customHeight="1">
      <c r="B46857" t="str">
        <f t="shared" si="732"/>
        <v>---0</v>
      </c>
      <c r="E46857">
        <v>0</v>
      </c>
    </row>
    <row r="46858" spans="2:5" ht="13.5" customHeight="1">
      <c r="B46858" t="str">
        <f t="shared" si="732"/>
        <v>---0</v>
      </c>
      <c r="E46858">
        <v>0</v>
      </c>
    </row>
    <row r="46859" spans="2:5" ht="13.5" customHeight="1">
      <c r="B46859" t="str">
        <f t="shared" si="732"/>
        <v>---0</v>
      </c>
      <c r="E46859">
        <v>0</v>
      </c>
    </row>
    <row r="46860" spans="2:5" ht="13.5" customHeight="1">
      <c r="B46860" t="str">
        <f t="shared" si="732"/>
        <v>---0</v>
      </c>
      <c r="E46860">
        <v>0</v>
      </c>
    </row>
    <row r="46861" spans="2:5" ht="13.5" customHeight="1">
      <c r="B46861" t="str">
        <f t="shared" si="732"/>
        <v>---0</v>
      </c>
      <c r="E46861">
        <v>0</v>
      </c>
    </row>
    <row r="46862" spans="2:5" ht="13.5" customHeight="1">
      <c r="B46862" t="str">
        <f t="shared" si="732"/>
        <v>---0</v>
      </c>
      <c r="E46862">
        <v>0</v>
      </c>
    </row>
    <row r="46863" spans="2:5" ht="13.5" customHeight="1">
      <c r="B46863" t="str">
        <f t="shared" si="732"/>
        <v>---0</v>
      </c>
      <c r="E46863">
        <v>0</v>
      </c>
    </row>
    <row r="46864" spans="2:5" ht="13.5" customHeight="1">
      <c r="B46864" t="str">
        <f t="shared" si="732"/>
        <v>---0</v>
      </c>
      <c r="E46864">
        <v>0</v>
      </c>
    </row>
    <row r="46865" spans="2:5" ht="13.5" customHeight="1">
      <c r="B46865" t="str">
        <f t="shared" si="732"/>
        <v>---0</v>
      </c>
      <c r="E46865">
        <v>0</v>
      </c>
    </row>
    <row r="46866" spans="2:5" ht="13.5" customHeight="1">
      <c r="B46866" t="str">
        <f t="shared" si="732"/>
        <v>---0</v>
      </c>
      <c r="E46866">
        <v>0</v>
      </c>
    </row>
    <row r="46867" spans="2:5" ht="13.5" customHeight="1">
      <c r="B46867" t="str">
        <f t="shared" si="732"/>
        <v>---0</v>
      </c>
      <c r="E46867">
        <v>0</v>
      </c>
    </row>
    <row r="46868" spans="2:5" ht="13.5" customHeight="1">
      <c r="B46868" t="str">
        <f t="shared" si="732"/>
        <v>---0</v>
      </c>
      <c r="E46868">
        <v>0</v>
      </c>
    </row>
    <row r="46869" spans="2:5" ht="13.5" customHeight="1">
      <c r="B46869" t="str">
        <f t="shared" si="732"/>
        <v>---0</v>
      </c>
      <c r="E46869">
        <v>0</v>
      </c>
    </row>
    <row r="46870" spans="2:5" ht="13.5" customHeight="1">
      <c r="B46870" t="str">
        <f t="shared" si="732"/>
        <v>---0</v>
      </c>
      <c r="E46870">
        <v>0</v>
      </c>
    </row>
    <row r="46871" spans="2:5" ht="13.5" customHeight="1">
      <c r="B46871" t="str">
        <f t="shared" si="732"/>
        <v>---0</v>
      </c>
      <c r="E46871">
        <v>0</v>
      </c>
    </row>
    <row r="46872" spans="2:5" ht="13.5" customHeight="1">
      <c r="B46872" t="str">
        <f t="shared" si="732"/>
        <v>---0</v>
      </c>
      <c r="E46872">
        <v>0</v>
      </c>
    </row>
    <row r="46873" spans="2:5" ht="13.5" customHeight="1">
      <c r="B46873" t="str">
        <f t="shared" si="732"/>
        <v>---0</v>
      </c>
      <c r="E46873">
        <v>0</v>
      </c>
    </row>
    <row r="46874" spans="2:5" ht="13.5" customHeight="1">
      <c r="B46874" t="str">
        <f t="shared" si="732"/>
        <v>---0</v>
      </c>
      <c r="E46874">
        <v>0</v>
      </c>
    </row>
    <row r="46875" spans="2:5" ht="13.5" customHeight="1">
      <c r="B46875" t="str">
        <f t="shared" si="732"/>
        <v>---0</v>
      </c>
      <c r="E46875">
        <v>0</v>
      </c>
    </row>
    <row r="46876" spans="2:5" ht="13.5" customHeight="1">
      <c r="B46876" t="str">
        <f t="shared" si="732"/>
        <v>---0</v>
      </c>
      <c r="E46876">
        <v>0</v>
      </c>
    </row>
    <row r="46877" spans="2:5" ht="13.5" customHeight="1">
      <c r="B46877" t="str">
        <f t="shared" si="732"/>
        <v>---0</v>
      </c>
      <c r="E46877">
        <v>0</v>
      </c>
    </row>
    <row r="46878" spans="2:5" ht="13.5" customHeight="1">
      <c r="B46878" t="str">
        <f t="shared" si="732"/>
        <v>---0</v>
      </c>
      <c r="E46878">
        <v>0</v>
      </c>
    </row>
    <row r="46879" spans="2:5" ht="13.5" customHeight="1">
      <c r="B46879" t="str">
        <f t="shared" si="732"/>
        <v>---0</v>
      </c>
      <c r="E46879">
        <v>0</v>
      </c>
    </row>
    <row r="46880" spans="2:5" ht="13.5" customHeight="1">
      <c r="B46880" t="str">
        <f t="shared" si="732"/>
        <v>---0</v>
      </c>
      <c r="E46880">
        <v>0</v>
      </c>
    </row>
    <row r="46881" spans="2:5" ht="13.5" customHeight="1">
      <c r="B46881" t="str">
        <f t="shared" si="732"/>
        <v>---0</v>
      </c>
      <c r="E46881">
        <v>0</v>
      </c>
    </row>
    <row r="46882" spans="2:5" ht="13.5" customHeight="1">
      <c r="B46882" t="str">
        <f t="shared" si="732"/>
        <v>---0</v>
      </c>
      <c r="E46882">
        <v>0</v>
      </c>
    </row>
    <row r="46883" spans="2:5" ht="13.5" customHeight="1">
      <c r="B46883" t="str">
        <f t="shared" si="732"/>
        <v>---0</v>
      </c>
      <c r="E46883">
        <v>0</v>
      </c>
    </row>
    <row r="46884" spans="2:5" ht="13.5" customHeight="1">
      <c r="B46884" t="str">
        <f t="shared" si="732"/>
        <v>---0</v>
      </c>
      <c r="E46884">
        <v>0</v>
      </c>
    </row>
    <row r="46885" spans="2:5" ht="13.5" customHeight="1">
      <c r="B46885" t="str">
        <f t="shared" si="732"/>
        <v>---0</v>
      </c>
      <c r="E46885">
        <v>0</v>
      </c>
    </row>
    <row r="46886" spans="2:5" ht="13.5" customHeight="1">
      <c r="B46886" t="str">
        <f t="shared" si="732"/>
        <v>---0</v>
      </c>
      <c r="E46886">
        <v>0</v>
      </c>
    </row>
    <row r="46887" spans="2:5" ht="13.5" customHeight="1">
      <c r="B46887" t="str">
        <f t="shared" si="732"/>
        <v>---0</v>
      </c>
      <c r="E46887">
        <v>0</v>
      </c>
    </row>
    <row r="46888" spans="2:5" ht="13.5" customHeight="1">
      <c r="B46888" t="str">
        <f t="shared" si="732"/>
        <v>---0</v>
      </c>
      <c r="E46888">
        <v>0</v>
      </c>
    </row>
    <row r="46889" spans="2:5" ht="13.5" customHeight="1">
      <c r="B46889" t="str">
        <f t="shared" si="732"/>
        <v>---0</v>
      </c>
      <c r="E46889">
        <v>0</v>
      </c>
    </row>
    <row r="46890" spans="2:5" ht="13.5" customHeight="1">
      <c r="B46890" t="str">
        <f t="shared" si="732"/>
        <v>---0</v>
      </c>
      <c r="E46890">
        <v>0</v>
      </c>
    </row>
    <row r="46891" spans="2:5" ht="13.5" customHeight="1">
      <c r="B46891" t="str">
        <f t="shared" si="732"/>
        <v>---0</v>
      </c>
      <c r="E46891">
        <v>0</v>
      </c>
    </row>
    <row r="46892" spans="2:5" ht="13.5" customHeight="1">
      <c r="B46892" t="str">
        <f t="shared" si="732"/>
        <v>---0</v>
      </c>
      <c r="E46892">
        <v>0</v>
      </c>
    </row>
    <row r="46893" spans="2:5" ht="13.5" customHeight="1">
      <c r="B46893" t="str">
        <f t="shared" si="732"/>
        <v>---0</v>
      </c>
      <c r="E46893">
        <v>0</v>
      </c>
    </row>
    <row r="46894" spans="2:5" ht="13.5" customHeight="1">
      <c r="B46894" t="str">
        <f t="shared" si="732"/>
        <v>---0</v>
      </c>
      <c r="E46894">
        <v>0</v>
      </c>
    </row>
    <row r="46895" spans="2:5" ht="13.5" customHeight="1">
      <c r="B46895" t="str">
        <f t="shared" si="732"/>
        <v>---0</v>
      </c>
      <c r="E46895">
        <v>0</v>
      </c>
    </row>
    <row r="46896" spans="2:5" ht="13.5" customHeight="1">
      <c r="B46896" t="str">
        <f t="shared" si="732"/>
        <v>---0</v>
      </c>
      <c r="E46896">
        <v>0</v>
      </c>
    </row>
    <row r="46897" spans="2:5" ht="13.5" customHeight="1">
      <c r="B46897" t="str">
        <f t="shared" si="732"/>
        <v>---0</v>
      </c>
      <c r="E46897">
        <v>0</v>
      </c>
    </row>
    <row r="46898" spans="2:5" ht="13.5" customHeight="1">
      <c r="B46898" t="str">
        <f t="shared" si="732"/>
        <v>---0</v>
      </c>
      <c r="E46898">
        <v>0</v>
      </c>
    </row>
    <row r="46899" spans="2:5" ht="13.5" customHeight="1">
      <c r="B46899" t="str">
        <f t="shared" si="732"/>
        <v>---0</v>
      </c>
      <c r="E46899">
        <v>0</v>
      </c>
    </row>
    <row r="46900" spans="2:5" ht="13.5" customHeight="1">
      <c r="B46900" t="str">
        <f t="shared" si="732"/>
        <v>---0</v>
      </c>
      <c r="E46900">
        <v>0</v>
      </c>
    </row>
    <row r="46901" spans="2:5" ht="13.5" customHeight="1">
      <c r="B46901" t="str">
        <f t="shared" si="732"/>
        <v>---0</v>
      </c>
      <c r="E46901">
        <v>0</v>
      </c>
    </row>
    <row r="46902" spans="2:5" ht="13.5" customHeight="1">
      <c r="B46902" t="str">
        <f t="shared" si="732"/>
        <v>---0</v>
      </c>
      <c r="E46902">
        <v>0</v>
      </c>
    </row>
    <row r="46903" spans="2:5" ht="13.5" customHeight="1">
      <c r="B46903" t="str">
        <f t="shared" si="732"/>
        <v>---0</v>
      </c>
      <c r="E46903">
        <v>0</v>
      </c>
    </row>
    <row r="46904" spans="2:5" ht="13.5" customHeight="1">
      <c r="B46904" t="str">
        <f t="shared" si="732"/>
        <v>---0</v>
      </c>
      <c r="E46904">
        <v>0</v>
      </c>
    </row>
    <row r="46905" spans="2:5" ht="13.5" customHeight="1">
      <c r="B46905" t="str">
        <f t="shared" si="732"/>
        <v>---0</v>
      </c>
      <c r="E46905">
        <v>0</v>
      </c>
    </row>
    <row r="46906" spans="2:5" ht="13.5" customHeight="1">
      <c r="B46906" t="str">
        <f t="shared" si="732"/>
        <v>---0</v>
      </c>
      <c r="E46906">
        <v>0</v>
      </c>
    </row>
    <row r="46907" spans="2:5" ht="13.5" customHeight="1">
      <c r="B46907" t="str">
        <f t="shared" si="732"/>
        <v>---0</v>
      </c>
      <c r="E46907">
        <v>0</v>
      </c>
    </row>
    <row r="46908" spans="2:5" ht="13.5" customHeight="1">
      <c r="B46908" t="str">
        <f t="shared" si="732"/>
        <v>---0</v>
      </c>
      <c r="E46908">
        <v>0</v>
      </c>
    </row>
    <row r="46909" spans="2:5" ht="13.5" customHeight="1">
      <c r="B46909" t="str">
        <f t="shared" si="732"/>
        <v>---0</v>
      </c>
      <c r="E46909">
        <v>0</v>
      </c>
    </row>
    <row r="46910" spans="2:5" ht="13.5" customHeight="1">
      <c r="B46910" t="str">
        <f t="shared" si="732"/>
        <v>---0</v>
      </c>
      <c r="E46910">
        <v>0</v>
      </c>
    </row>
    <row r="46911" spans="2:5" ht="13.5" customHeight="1">
      <c r="B46911" t="str">
        <f t="shared" si="732"/>
        <v>---0</v>
      </c>
      <c r="E46911">
        <v>0</v>
      </c>
    </row>
    <row r="46912" spans="2:5" ht="13.5" customHeight="1">
      <c r="B46912" t="str">
        <f t="shared" si="732"/>
        <v>---0</v>
      </c>
      <c r="E46912">
        <v>0</v>
      </c>
    </row>
    <row r="46913" spans="2:5" ht="13.5" customHeight="1">
      <c r="B46913" t="str">
        <f t="shared" si="732"/>
        <v>---0</v>
      </c>
      <c r="E46913">
        <v>0</v>
      </c>
    </row>
    <row r="46914" spans="2:5" ht="13.5" customHeight="1">
      <c r="B46914" t="str">
        <f t="shared" si="732"/>
        <v>---0</v>
      </c>
      <c r="E46914">
        <v>0</v>
      </c>
    </row>
    <row r="46915" spans="2:5" ht="13.5" customHeight="1">
      <c r="B46915" t="str">
        <f t="shared" ref="B46915:B46978" si="733">A46915&amp;"---"&amp;E46915</f>
        <v>---0</v>
      </c>
      <c r="E46915">
        <v>0</v>
      </c>
    </row>
    <row r="46916" spans="2:5" ht="13.5" customHeight="1">
      <c r="B46916" t="str">
        <f t="shared" si="733"/>
        <v>---0</v>
      </c>
      <c r="E46916">
        <v>0</v>
      </c>
    </row>
    <row r="46917" spans="2:5" ht="13.5" customHeight="1">
      <c r="B46917" t="str">
        <f t="shared" si="733"/>
        <v>---0</v>
      </c>
      <c r="E46917">
        <v>0</v>
      </c>
    </row>
    <row r="46918" spans="2:5" ht="13.5" customHeight="1">
      <c r="B46918" t="str">
        <f t="shared" si="733"/>
        <v>---0</v>
      </c>
      <c r="E46918">
        <v>0</v>
      </c>
    </row>
    <row r="46919" spans="2:5" ht="13.5" customHeight="1">
      <c r="B46919" t="str">
        <f t="shared" si="733"/>
        <v>---0</v>
      </c>
      <c r="E46919">
        <v>0</v>
      </c>
    </row>
    <row r="46920" spans="2:5" ht="13.5" customHeight="1">
      <c r="B46920" t="str">
        <f t="shared" si="733"/>
        <v>---0</v>
      </c>
      <c r="E46920">
        <v>0</v>
      </c>
    </row>
    <row r="46921" spans="2:5" ht="13.5" customHeight="1">
      <c r="B46921" t="str">
        <f t="shared" si="733"/>
        <v>---0</v>
      </c>
      <c r="E46921">
        <v>0</v>
      </c>
    </row>
    <row r="46922" spans="2:5" ht="13.5" customHeight="1">
      <c r="B46922" t="str">
        <f t="shared" si="733"/>
        <v>---0</v>
      </c>
      <c r="E46922">
        <v>0</v>
      </c>
    </row>
    <row r="46923" spans="2:5" ht="13.5" customHeight="1">
      <c r="B46923" t="str">
        <f t="shared" si="733"/>
        <v>---0</v>
      </c>
      <c r="E46923">
        <v>0</v>
      </c>
    </row>
    <row r="46924" spans="2:5" ht="13.5" customHeight="1">
      <c r="B46924" t="str">
        <f t="shared" si="733"/>
        <v>---0</v>
      </c>
      <c r="E46924">
        <v>0</v>
      </c>
    </row>
    <row r="46925" spans="2:5" ht="13.5" customHeight="1">
      <c r="B46925" t="str">
        <f t="shared" si="733"/>
        <v>---0</v>
      </c>
      <c r="E46925">
        <v>0</v>
      </c>
    </row>
    <row r="46926" spans="2:5" ht="13.5" customHeight="1">
      <c r="B46926" t="str">
        <f t="shared" si="733"/>
        <v>---0</v>
      </c>
      <c r="E46926">
        <v>0</v>
      </c>
    </row>
    <row r="46927" spans="2:5" ht="13.5" customHeight="1">
      <c r="B46927" t="str">
        <f t="shared" si="733"/>
        <v>---0</v>
      </c>
      <c r="E46927">
        <v>0</v>
      </c>
    </row>
    <row r="46928" spans="2:5" ht="13.5" customHeight="1">
      <c r="B46928" t="str">
        <f t="shared" si="733"/>
        <v>---0</v>
      </c>
      <c r="E46928">
        <v>0</v>
      </c>
    </row>
    <row r="46929" spans="2:5" ht="13.5" customHeight="1">
      <c r="B46929" t="str">
        <f t="shared" si="733"/>
        <v>---0</v>
      </c>
      <c r="E46929">
        <v>0</v>
      </c>
    </row>
    <row r="46930" spans="2:5" ht="13.5" customHeight="1">
      <c r="B46930" t="str">
        <f t="shared" si="733"/>
        <v>---0</v>
      </c>
      <c r="E46930">
        <v>0</v>
      </c>
    </row>
    <row r="46931" spans="2:5" ht="13.5" customHeight="1">
      <c r="B46931" t="str">
        <f t="shared" si="733"/>
        <v>---0</v>
      </c>
      <c r="E46931">
        <v>0</v>
      </c>
    </row>
    <row r="46932" spans="2:5" ht="13.5" customHeight="1">
      <c r="B46932" t="str">
        <f t="shared" si="733"/>
        <v>---0</v>
      </c>
      <c r="E46932">
        <v>0</v>
      </c>
    </row>
    <row r="46933" spans="2:5" ht="13.5" customHeight="1">
      <c r="B46933" t="str">
        <f t="shared" si="733"/>
        <v>---0</v>
      </c>
      <c r="E46933">
        <v>0</v>
      </c>
    </row>
    <row r="46934" spans="2:5" ht="13.5" customHeight="1">
      <c r="B46934" t="str">
        <f t="shared" si="733"/>
        <v>---0</v>
      </c>
      <c r="E46934">
        <v>0</v>
      </c>
    </row>
    <row r="46935" spans="2:5" ht="13.5" customHeight="1">
      <c r="B46935" t="str">
        <f t="shared" si="733"/>
        <v>---0</v>
      </c>
      <c r="E46935">
        <v>0</v>
      </c>
    </row>
    <row r="46936" spans="2:5" ht="13.5" customHeight="1">
      <c r="B46936" t="str">
        <f t="shared" si="733"/>
        <v>---0</v>
      </c>
      <c r="E46936">
        <v>0</v>
      </c>
    </row>
    <row r="46937" spans="2:5" ht="13.5" customHeight="1">
      <c r="B46937" t="str">
        <f t="shared" si="733"/>
        <v>---0</v>
      </c>
      <c r="E46937">
        <v>0</v>
      </c>
    </row>
    <row r="46938" spans="2:5" ht="13.5" customHeight="1">
      <c r="B46938" t="str">
        <f t="shared" si="733"/>
        <v>---0</v>
      </c>
      <c r="E46938">
        <v>0</v>
      </c>
    </row>
    <row r="46939" spans="2:5" ht="13.5" customHeight="1">
      <c r="B46939" t="str">
        <f t="shared" si="733"/>
        <v>---0</v>
      </c>
      <c r="E46939">
        <v>0</v>
      </c>
    </row>
    <row r="46940" spans="2:5" ht="13.5" customHeight="1">
      <c r="B46940" t="str">
        <f t="shared" si="733"/>
        <v>---0</v>
      </c>
      <c r="E46940">
        <v>0</v>
      </c>
    </row>
    <row r="46941" spans="2:5" ht="13.5" customHeight="1">
      <c r="B46941" t="str">
        <f t="shared" si="733"/>
        <v>---0</v>
      </c>
      <c r="E46941">
        <v>0</v>
      </c>
    </row>
    <row r="46942" spans="2:5" ht="13.5" customHeight="1">
      <c r="B46942" t="str">
        <f t="shared" si="733"/>
        <v>---0</v>
      </c>
      <c r="E46942">
        <v>0</v>
      </c>
    </row>
    <row r="46943" spans="2:5" ht="13.5" customHeight="1">
      <c r="B46943" t="str">
        <f t="shared" si="733"/>
        <v>---0</v>
      </c>
      <c r="E46943">
        <v>0</v>
      </c>
    </row>
    <row r="46944" spans="2:5" ht="13.5" customHeight="1">
      <c r="B46944" t="str">
        <f t="shared" si="733"/>
        <v>---0</v>
      </c>
      <c r="E46944">
        <v>0</v>
      </c>
    </row>
    <row r="46945" spans="2:5" ht="13.5" customHeight="1">
      <c r="B46945" t="str">
        <f t="shared" si="733"/>
        <v>---0</v>
      </c>
      <c r="E46945">
        <v>0</v>
      </c>
    </row>
    <row r="46946" spans="2:5" ht="13.5" customHeight="1">
      <c r="B46946" t="str">
        <f t="shared" si="733"/>
        <v>---0</v>
      </c>
      <c r="E46946">
        <v>0</v>
      </c>
    </row>
    <row r="46947" spans="2:5" ht="13.5" customHeight="1">
      <c r="B46947" t="str">
        <f t="shared" si="733"/>
        <v>---0</v>
      </c>
      <c r="E46947">
        <v>0</v>
      </c>
    </row>
    <row r="46948" spans="2:5" ht="13.5" customHeight="1">
      <c r="B46948" t="str">
        <f t="shared" si="733"/>
        <v>---0</v>
      </c>
      <c r="E46948">
        <v>0</v>
      </c>
    </row>
    <row r="46949" spans="2:5" ht="13.5" customHeight="1">
      <c r="B46949" t="str">
        <f t="shared" si="733"/>
        <v>---0</v>
      </c>
      <c r="E46949">
        <v>0</v>
      </c>
    </row>
    <row r="46950" spans="2:5" ht="13.5" customHeight="1">
      <c r="B46950" t="str">
        <f t="shared" si="733"/>
        <v>---0</v>
      </c>
      <c r="E46950">
        <v>0</v>
      </c>
    </row>
    <row r="46951" spans="2:5" ht="13.5" customHeight="1">
      <c r="B46951" t="str">
        <f t="shared" si="733"/>
        <v>---0</v>
      </c>
      <c r="E46951">
        <v>0</v>
      </c>
    </row>
    <row r="46952" spans="2:5" ht="13.5" customHeight="1">
      <c r="B46952" t="str">
        <f t="shared" si="733"/>
        <v>---0</v>
      </c>
      <c r="E46952">
        <v>0</v>
      </c>
    </row>
    <row r="46953" spans="2:5" ht="13.5" customHeight="1">
      <c r="B46953" t="str">
        <f t="shared" si="733"/>
        <v>---0</v>
      </c>
      <c r="E46953">
        <v>0</v>
      </c>
    </row>
    <row r="46954" spans="2:5" ht="13.5" customHeight="1">
      <c r="B46954" t="str">
        <f t="shared" si="733"/>
        <v>---0</v>
      </c>
      <c r="E46954">
        <v>0</v>
      </c>
    </row>
    <row r="46955" spans="2:5" ht="13.5" customHeight="1">
      <c r="B46955" t="str">
        <f t="shared" si="733"/>
        <v>---0</v>
      </c>
      <c r="E46955">
        <v>0</v>
      </c>
    </row>
    <row r="46956" spans="2:5" ht="13.5" customHeight="1">
      <c r="B46956" t="str">
        <f t="shared" si="733"/>
        <v>---0</v>
      </c>
      <c r="E46956">
        <v>0</v>
      </c>
    </row>
    <row r="46957" spans="2:5" ht="13.5" customHeight="1">
      <c r="B46957" t="str">
        <f t="shared" si="733"/>
        <v>---0</v>
      </c>
      <c r="E46957">
        <v>0</v>
      </c>
    </row>
    <row r="46958" spans="2:5" ht="13.5" customHeight="1">
      <c r="B46958" t="str">
        <f t="shared" si="733"/>
        <v>---0</v>
      </c>
      <c r="E46958">
        <v>0</v>
      </c>
    </row>
    <row r="46959" spans="2:5" ht="13.5" customHeight="1">
      <c r="B46959" t="str">
        <f t="shared" si="733"/>
        <v>---0</v>
      </c>
      <c r="E46959">
        <v>0</v>
      </c>
    </row>
    <row r="46960" spans="2:5" ht="13.5" customHeight="1">
      <c r="B46960" t="str">
        <f t="shared" si="733"/>
        <v>---0</v>
      </c>
      <c r="E46960">
        <v>0</v>
      </c>
    </row>
    <row r="46961" spans="2:5" ht="13.5" customHeight="1">
      <c r="B46961" t="str">
        <f t="shared" si="733"/>
        <v>---0</v>
      </c>
      <c r="E46961">
        <v>0</v>
      </c>
    </row>
    <row r="46962" spans="2:5" ht="13.5" customHeight="1">
      <c r="B46962" t="str">
        <f t="shared" si="733"/>
        <v>---0</v>
      </c>
      <c r="E46962">
        <v>0</v>
      </c>
    </row>
    <row r="46963" spans="2:5" ht="13.5" customHeight="1">
      <c r="B46963" t="str">
        <f t="shared" si="733"/>
        <v>---0</v>
      </c>
      <c r="E46963">
        <v>0</v>
      </c>
    </row>
    <row r="46964" spans="2:5" ht="13.5" customHeight="1">
      <c r="B46964" t="str">
        <f t="shared" si="733"/>
        <v>---0</v>
      </c>
      <c r="E46964">
        <v>0</v>
      </c>
    </row>
    <row r="46965" spans="2:5" ht="13.5" customHeight="1">
      <c r="B46965" t="str">
        <f t="shared" si="733"/>
        <v>---0</v>
      </c>
      <c r="E46965">
        <v>0</v>
      </c>
    </row>
    <row r="46966" spans="2:5" ht="13.5" customHeight="1">
      <c r="B46966" t="str">
        <f t="shared" si="733"/>
        <v>---0</v>
      </c>
      <c r="E46966">
        <v>0</v>
      </c>
    </row>
    <row r="46967" spans="2:5" ht="13.5" customHeight="1">
      <c r="B46967" t="str">
        <f t="shared" si="733"/>
        <v>---0</v>
      </c>
      <c r="E46967">
        <v>0</v>
      </c>
    </row>
    <row r="46968" spans="2:5" ht="13.5" customHeight="1">
      <c r="B46968" t="str">
        <f t="shared" si="733"/>
        <v>---0</v>
      </c>
      <c r="E46968">
        <v>0</v>
      </c>
    </row>
    <row r="46969" spans="2:5" ht="13.5" customHeight="1">
      <c r="B46969" t="str">
        <f t="shared" si="733"/>
        <v>---0</v>
      </c>
      <c r="E46969">
        <v>0</v>
      </c>
    </row>
    <row r="46970" spans="2:5" ht="13.5" customHeight="1">
      <c r="B46970" t="str">
        <f t="shared" si="733"/>
        <v>---0</v>
      </c>
      <c r="E46970">
        <v>0</v>
      </c>
    </row>
    <row r="46971" spans="2:5" ht="13.5" customHeight="1">
      <c r="B46971" t="str">
        <f t="shared" si="733"/>
        <v>---0</v>
      </c>
      <c r="E46971">
        <v>0</v>
      </c>
    </row>
    <row r="46972" spans="2:5" ht="13.5" customHeight="1">
      <c r="B46972" t="str">
        <f t="shared" si="733"/>
        <v>---0</v>
      </c>
      <c r="E46972">
        <v>0</v>
      </c>
    </row>
    <row r="46973" spans="2:5" ht="13.5" customHeight="1">
      <c r="B46973" t="str">
        <f t="shared" si="733"/>
        <v>---0</v>
      </c>
      <c r="E46973">
        <v>0</v>
      </c>
    </row>
    <row r="46974" spans="2:5" ht="13.5" customHeight="1">
      <c r="B46974" t="str">
        <f t="shared" si="733"/>
        <v>---0</v>
      </c>
      <c r="E46974">
        <v>0</v>
      </c>
    </row>
    <row r="46975" spans="2:5" ht="13.5" customHeight="1">
      <c r="B46975" t="str">
        <f t="shared" si="733"/>
        <v>---0</v>
      </c>
      <c r="E46975">
        <v>0</v>
      </c>
    </row>
    <row r="46976" spans="2:5" ht="13.5" customHeight="1">
      <c r="B46976" t="str">
        <f t="shared" si="733"/>
        <v>---0</v>
      </c>
      <c r="E46976">
        <v>0</v>
      </c>
    </row>
    <row r="46977" spans="2:5" ht="13.5" customHeight="1">
      <c r="B46977" t="str">
        <f t="shared" si="733"/>
        <v>---0</v>
      </c>
      <c r="E46977">
        <v>0</v>
      </c>
    </row>
    <row r="46978" spans="2:5" ht="13.5" customHeight="1">
      <c r="B46978" t="str">
        <f t="shared" si="733"/>
        <v>---0</v>
      </c>
      <c r="E46978">
        <v>0</v>
      </c>
    </row>
    <row r="46979" spans="2:5" ht="13.5" customHeight="1">
      <c r="B46979" t="str">
        <f t="shared" ref="B46979:B47042" si="734">A46979&amp;"---"&amp;E46979</f>
        <v>---0</v>
      </c>
      <c r="E46979">
        <v>0</v>
      </c>
    </row>
    <row r="46980" spans="2:5" ht="13.5" customHeight="1">
      <c r="B46980" t="str">
        <f t="shared" si="734"/>
        <v>---0</v>
      </c>
      <c r="E46980">
        <v>0</v>
      </c>
    </row>
    <row r="46981" spans="2:5" ht="13.5" customHeight="1">
      <c r="B46981" t="str">
        <f t="shared" si="734"/>
        <v>---0</v>
      </c>
      <c r="E46981">
        <v>0</v>
      </c>
    </row>
    <row r="46982" spans="2:5" ht="13.5" customHeight="1">
      <c r="B46982" t="str">
        <f t="shared" si="734"/>
        <v>---0</v>
      </c>
      <c r="E46982">
        <v>0</v>
      </c>
    </row>
    <row r="46983" spans="2:5" ht="13.5" customHeight="1">
      <c r="B46983" t="str">
        <f t="shared" si="734"/>
        <v>---0</v>
      </c>
      <c r="E46983">
        <v>0</v>
      </c>
    </row>
    <row r="46984" spans="2:5" ht="13.5" customHeight="1">
      <c r="B46984" t="str">
        <f t="shared" si="734"/>
        <v>---0</v>
      </c>
      <c r="E46984">
        <v>0</v>
      </c>
    </row>
    <row r="46985" spans="2:5" ht="13.5" customHeight="1">
      <c r="B46985" t="str">
        <f t="shared" si="734"/>
        <v>---0</v>
      </c>
      <c r="E46985">
        <v>0</v>
      </c>
    </row>
    <row r="46986" spans="2:5" ht="13.5" customHeight="1">
      <c r="B46986" t="str">
        <f t="shared" si="734"/>
        <v>---0</v>
      </c>
      <c r="E46986">
        <v>0</v>
      </c>
    </row>
    <row r="46987" spans="2:5" ht="13.5" customHeight="1">
      <c r="B46987" t="str">
        <f t="shared" si="734"/>
        <v>---0</v>
      </c>
      <c r="E46987">
        <v>0</v>
      </c>
    </row>
    <row r="46988" spans="2:5" ht="13.5" customHeight="1">
      <c r="B46988" t="str">
        <f t="shared" si="734"/>
        <v>---0</v>
      </c>
      <c r="E46988">
        <v>0</v>
      </c>
    </row>
    <row r="46989" spans="2:5" ht="13.5" customHeight="1">
      <c r="B46989" t="str">
        <f t="shared" si="734"/>
        <v>---0</v>
      </c>
      <c r="E46989">
        <v>0</v>
      </c>
    </row>
    <row r="46990" spans="2:5" ht="13.5" customHeight="1">
      <c r="B46990" t="str">
        <f t="shared" si="734"/>
        <v>---0</v>
      </c>
      <c r="E46990">
        <v>0</v>
      </c>
    </row>
    <row r="46991" spans="2:5" ht="13.5" customHeight="1">
      <c r="B46991" t="str">
        <f t="shared" si="734"/>
        <v>---0</v>
      </c>
      <c r="E46991">
        <v>0</v>
      </c>
    </row>
    <row r="46992" spans="2:5" ht="13.5" customHeight="1">
      <c r="B46992" t="str">
        <f t="shared" si="734"/>
        <v>---0</v>
      </c>
      <c r="E46992">
        <v>0</v>
      </c>
    </row>
    <row r="46993" spans="2:5" ht="13.5" customHeight="1">
      <c r="B46993" t="str">
        <f t="shared" si="734"/>
        <v>---0</v>
      </c>
      <c r="E46993">
        <v>0</v>
      </c>
    </row>
    <row r="46994" spans="2:5" ht="13.5" customHeight="1">
      <c r="B46994" t="str">
        <f t="shared" si="734"/>
        <v>---0</v>
      </c>
      <c r="E46994">
        <v>0</v>
      </c>
    </row>
    <row r="46995" spans="2:5" ht="13.5" customHeight="1">
      <c r="B46995" t="str">
        <f t="shared" si="734"/>
        <v>---0</v>
      </c>
      <c r="E46995">
        <v>0</v>
      </c>
    </row>
    <row r="46996" spans="2:5" ht="13.5" customHeight="1">
      <c r="B46996" t="str">
        <f t="shared" si="734"/>
        <v>---0</v>
      </c>
      <c r="E46996">
        <v>0</v>
      </c>
    </row>
    <row r="46997" spans="2:5" ht="13.5" customHeight="1">
      <c r="B46997" t="str">
        <f t="shared" si="734"/>
        <v>---0</v>
      </c>
      <c r="E46997">
        <v>0</v>
      </c>
    </row>
    <row r="46998" spans="2:5" ht="13.5" customHeight="1">
      <c r="B46998" t="str">
        <f t="shared" si="734"/>
        <v>---0</v>
      </c>
      <c r="E46998">
        <v>0</v>
      </c>
    </row>
    <row r="46999" spans="2:5" ht="13.5" customHeight="1">
      <c r="B46999" t="str">
        <f t="shared" si="734"/>
        <v>---0</v>
      </c>
      <c r="E46999">
        <v>0</v>
      </c>
    </row>
    <row r="47000" spans="2:5" ht="13.5" customHeight="1">
      <c r="B47000" t="str">
        <f t="shared" si="734"/>
        <v>---0</v>
      </c>
      <c r="E47000">
        <v>0</v>
      </c>
    </row>
    <row r="47001" spans="2:5" ht="13.5" customHeight="1">
      <c r="B47001" t="str">
        <f t="shared" si="734"/>
        <v>---0</v>
      </c>
      <c r="E47001">
        <v>0</v>
      </c>
    </row>
    <row r="47002" spans="2:5" ht="13.5" customHeight="1">
      <c r="B47002" t="str">
        <f t="shared" si="734"/>
        <v>---0</v>
      </c>
      <c r="E47002">
        <v>0</v>
      </c>
    </row>
    <row r="47003" spans="2:5" ht="13.5" customHeight="1">
      <c r="B47003" t="str">
        <f t="shared" si="734"/>
        <v>---0</v>
      </c>
      <c r="E47003">
        <v>0</v>
      </c>
    </row>
    <row r="47004" spans="2:5" ht="13.5" customHeight="1">
      <c r="B47004" t="str">
        <f t="shared" si="734"/>
        <v>---0</v>
      </c>
      <c r="E47004">
        <v>0</v>
      </c>
    </row>
    <row r="47005" spans="2:5" ht="13.5" customHeight="1">
      <c r="B47005" t="str">
        <f t="shared" si="734"/>
        <v>---0</v>
      </c>
      <c r="E47005">
        <v>0</v>
      </c>
    </row>
    <row r="47006" spans="2:5" ht="13.5" customHeight="1">
      <c r="B47006" t="str">
        <f t="shared" si="734"/>
        <v>---0</v>
      </c>
      <c r="E47006">
        <v>0</v>
      </c>
    </row>
    <row r="47007" spans="2:5" ht="13.5" customHeight="1">
      <c r="B47007" t="str">
        <f t="shared" si="734"/>
        <v>---0</v>
      </c>
      <c r="E47007">
        <v>0</v>
      </c>
    </row>
    <row r="47008" spans="2:5" ht="13.5" customHeight="1">
      <c r="B47008" t="str">
        <f t="shared" si="734"/>
        <v>---0</v>
      </c>
      <c r="E47008">
        <v>0</v>
      </c>
    </row>
    <row r="47009" spans="2:5" ht="13.5" customHeight="1">
      <c r="B47009" t="str">
        <f t="shared" si="734"/>
        <v>---0</v>
      </c>
      <c r="E47009">
        <v>0</v>
      </c>
    </row>
    <row r="47010" spans="2:5" ht="13.5" customHeight="1">
      <c r="B47010" t="str">
        <f t="shared" si="734"/>
        <v>---0</v>
      </c>
      <c r="E47010">
        <v>0</v>
      </c>
    </row>
    <row r="47011" spans="2:5" ht="13.5" customHeight="1">
      <c r="B47011" t="str">
        <f t="shared" si="734"/>
        <v>---0</v>
      </c>
      <c r="E47011">
        <v>0</v>
      </c>
    </row>
    <row r="47012" spans="2:5" ht="13.5" customHeight="1">
      <c r="B47012" t="str">
        <f t="shared" si="734"/>
        <v>---0</v>
      </c>
      <c r="E47012">
        <v>0</v>
      </c>
    </row>
    <row r="47013" spans="2:5" ht="13.5" customHeight="1">
      <c r="B47013" t="str">
        <f t="shared" si="734"/>
        <v>---0</v>
      </c>
      <c r="E47013">
        <v>0</v>
      </c>
    </row>
    <row r="47014" spans="2:5" ht="13.5" customHeight="1">
      <c r="B47014" t="str">
        <f t="shared" si="734"/>
        <v>---0</v>
      </c>
      <c r="E47014">
        <v>0</v>
      </c>
    </row>
    <row r="47015" spans="2:5" ht="13.5" customHeight="1">
      <c r="B47015" t="str">
        <f t="shared" si="734"/>
        <v>---0</v>
      </c>
      <c r="E47015">
        <v>0</v>
      </c>
    </row>
    <row r="47016" spans="2:5" ht="13.5" customHeight="1">
      <c r="B47016" t="str">
        <f t="shared" si="734"/>
        <v>---0</v>
      </c>
      <c r="E47016">
        <v>0</v>
      </c>
    </row>
    <row r="47017" spans="2:5" ht="13.5" customHeight="1">
      <c r="B47017" t="str">
        <f t="shared" si="734"/>
        <v>---0</v>
      </c>
      <c r="E47017">
        <v>0</v>
      </c>
    </row>
    <row r="47018" spans="2:5" ht="13.5" customHeight="1">
      <c r="B47018" t="str">
        <f t="shared" si="734"/>
        <v>---0</v>
      </c>
      <c r="E47018">
        <v>0</v>
      </c>
    </row>
    <row r="47019" spans="2:5" ht="13.5" customHeight="1">
      <c r="B47019" t="str">
        <f t="shared" si="734"/>
        <v>---0</v>
      </c>
      <c r="E47019">
        <v>0</v>
      </c>
    </row>
    <row r="47020" spans="2:5" ht="13.5" customHeight="1">
      <c r="B47020" t="str">
        <f t="shared" si="734"/>
        <v>---0</v>
      </c>
      <c r="E47020">
        <v>0</v>
      </c>
    </row>
    <row r="47021" spans="2:5" ht="13.5" customHeight="1">
      <c r="B47021" t="str">
        <f t="shared" si="734"/>
        <v>---0</v>
      </c>
      <c r="E47021">
        <v>0</v>
      </c>
    </row>
    <row r="47022" spans="2:5" ht="13.5" customHeight="1">
      <c r="B47022" t="str">
        <f t="shared" si="734"/>
        <v>---0</v>
      </c>
      <c r="E47022">
        <v>0</v>
      </c>
    </row>
    <row r="47023" spans="2:5" ht="13.5" customHeight="1">
      <c r="B47023" t="str">
        <f t="shared" si="734"/>
        <v>---0</v>
      </c>
      <c r="E47023">
        <v>0</v>
      </c>
    </row>
    <row r="47024" spans="2:5" ht="13.5" customHeight="1">
      <c r="B47024" t="str">
        <f t="shared" si="734"/>
        <v>---0</v>
      </c>
      <c r="E47024">
        <v>0</v>
      </c>
    </row>
    <row r="47025" spans="2:5" ht="13.5" customHeight="1">
      <c r="B47025" t="str">
        <f t="shared" si="734"/>
        <v>---0</v>
      </c>
      <c r="E47025">
        <v>0</v>
      </c>
    </row>
    <row r="47026" spans="2:5" ht="13.5" customHeight="1">
      <c r="B47026" t="str">
        <f t="shared" si="734"/>
        <v>---0</v>
      </c>
      <c r="E47026">
        <v>0</v>
      </c>
    </row>
    <row r="47027" spans="2:5" ht="13.5" customHeight="1">
      <c r="B47027" t="str">
        <f t="shared" si="734"/>
        <v>---0</v>
      </c>
      <c r="E47027">
        <v>0</v>
      </c>
    </row>
    <row r="47028" spans="2:5" ht="13.5" customHeight="1">
      <c r="B47028" t="str">
        <f t="shared" si="734"/>
        <v>---0</v>
      </c>
      <c r="E47028">
        <v>0</v>
      </c>
    </row>
    <row r="47029" spans="2:5" ht="13.5" customHeight="1">
      <c r="B47029" t="str">
        <f t="shared" si="734"/>
        <v>---0</v>
      </c>
      <c r="E47029">
        <v>0</v>
      </c>
    </row>
    <row r="47030" spans="2:5" ht="13.5" customHeight="1">
      <c r="B47030" t="str">
        <f t="shared" si="734"/>
        <v>---0</v>
      </c>
      <c r="E47030">
        <v>0</v>
      </c>
    </row>
    <row r="47031" spans="2:5" ht="13.5" customHeight="1">
      <c r="B47031" t="str">
        <f t="shared" si="734"/>
        <v>---0</v>
      </c>
      <c r="E47031">
        <v>0</v>
      </c>
    </row>
    <row r="47032" spans="2:5" ht="13.5" customHeight="1">
      <c r="B47032" t="str">
        <f t="shared" si="734"/>
        <v>---0</v>
      </c>
      <c r="E47032">
        <v>0</v>
      </c>
    </row>
    <row r="47033" spans="2:5" ht="13.5" customHeight="1">
      <c r="B47033" t="str">
        <f t="shared" si="734"/>
        <v>---0</v>
      </c>
      <c r="E47033">
        <v>0</v>
      </c>
    </row>
    <row r="47034" spans="2:5" ht="13.5" customHeight="1">
      <c r="B47034" t="str">
        <f t="shared" si="734"/>
        <v>---0</v>
      </c>
      <c r="E47034">
        <v>0</v>
      </c>
    </row>
    <row r="47035" spans="2:5" ht="13.5" customHeight="1">
      <c r="B47035" t="str">
        <f t="shared" si="734"/>
        <v>---0</v>
      </c>
      <c r="E47035">
        <v>0</v>
      </c>
    </row>
    <row r="47036" spans="2:5" ht="13.5" customHeight="1">
      <c r="B47036" t="str">
        <f t="shared" si="734"/>
        <v>---0</v>
      </c>
      <c r="E47036">
        <v>0</v>
      </c>
    </row>
    <row r="47037" spans="2:5" ht="13.5" customHeight="1">
      <c r="B47037" t="str">
        <f t="shared" si="734"/>
        <v>---0</v>
      </c>
      <c r="E47037">
        <v>0</v>
      </c>
    </row>
    <row r="47038" spans="2:5" ht="13.5" customHeight="1">
      <c r="B47038" t="str">
        <f t="shared" si="734"/>
        <v>---0</v>
      </c>
      <c r="E47038">
        <v>0</v>
      </c>
    </row>
    <row r="47039" spans="2:5" ht="13.5" customHeight="1">
      <c r="B47039" t="str">
        <f t="shared" si="734"/>
        <v>---0</v>
      </c>
      <c r="E47039">
        <v>0</v>
      </c>
    </row>
    <row r="47040" spans="2:5" ht="13.5" customHeight="1">
      <c r="B47040" t="str">
        <f t="shared" si="734"/>
        <v>---0</v>
      </c>
      <c r="E47040">
        <v>0</v>
      </c>
    </row>
    <row r="47041" spans="2:5" ht="13.5" customHeight="1">
      <c r="B47041" t="str">
        <f t="shared" si="734"/>
        <v>---0</v>
      </c>
      <c r="E47041">
        <v>0</v>
      </c>
    </row>
    <row r="47042" spans="2:5" ht="13.5" customHeight="1">
      <c r="B47042" t="str">
        <f t="shared" si="734"/>
        <v>---0</v>
      </c>
      <c r="E47042">
        <v>0</v>
      </c>
    </row>
    <row r="47043" spans="2:5" ht="13.5" customHeight="1">
      <c r="B47043" t="str">
        <f t="shared" ref="B47043:B47106" si="735">A47043&amp;"---"&amp;E47043</f>
        <v>---0</v>
      </c>
      <c r="E47043">
        <v>0</v>
      </c>
    </row>
    <row r="47044" spans="2:5" ht="13.5" customHeight="1">
      <c r="B47044" t="str">
        <f t="shared" si="735"/>
        <v>---0</v>
      </c>
      <c r="E47044">
        <v>0</v>
      </c>
    </row>
    <row r="47045" spans="2:5" ht="13.5" customHeight="1">
      <c r="B47045" t="str">
        <f t="shared" si="735"/>
        <v>---0</v>
      </c>
      <c r="E47045">
        <v>0</v>
      </c>
    </row>
    <row r="47046" spans="2:5" ht="13.5" customHeight="1">
      <c r="B47046" t="str">
        <f t="shared" si="735"/>
        <v>---0</v>
      </c>
      <c r="E47046">
        <v>0</v>
      </c>
    </row>
    <row r="47047" spans="2:5" ht="13.5" customHeight="1">
      <c r="B47047" t="str">
        <f t="shared" si="735"/>
        <v>---0</v>
      </c>
      <c r="E47047">
        <v>0</v>
      </c>
    </row>
    <row r="47048" spans="2:5" ht="13.5" customHeight="1">
      <c r="B47048" t="str">
        <f t="shared" si="735"/>
        <v>---0</v>
      </c>
      <c r="E47048">
        <v>0</v>
      </c>
    </row>
    <row r="47049" spans="2:5" ht="13.5" customHeight="1">
      <c r="B47049" t="str">
        <f t="shared" si="735"/>
        <v>---0</v>
      </c>
      <c r="E47049">
        <v>0</v>
      </c>
    </row>
    <row r="47050" spans="2:5" ht="13.5" customHeight="1">
      <c r="B47050" t="str">
        <f t="shared" si="735"/>
        <v>---0</v>
      </c>
      <c r="E47050">
        <v>0</v>
      </c>
    </row>
    <row r="47051" spans="2:5" ht="13.5" customHeight="1">
      <c r="B47051" t="str">
        <f t="shared" si="735"/>
        <v>---0</v>
      </c>
      <c r="E47051">
        <v>0</v>
      </c>
    </row>
    <row r="47052" spans="2:5" ht="13.5" customHeight="1">
      <c r="B47052" t="str">
        <f t="shared" si="735"/>
        <v>---0</v>
      </c>
      <c r="E47052">
        <v>0</v>
      </c>
    </row>
    <row r="47053" spans="2:5" ht="13.5" customHeight="1">
      <c r="B47053" t="str">
        <f t="shared" si="735"/>
        <v>---0</v>
      </c>
      <c r="E47053">
        <v>0</v>
      </c>
    </row>
    <row r="47054" spans="2:5" ht="13.5" customHeight="1">
      <c r="B47054" t="str">
        <f t="shared" si="735"/>
        <v>---0</v>
      </c>
      <c r="E47054">
        <v>0</v>
      </c>
    </row>
    <row r="47055" spans="2:5" ht="13.5" customHeight="1">
      <c r="B47055" t="str">
        <f t="shared" si="735"/>
        <v>---0</v>
      </c>
      <c r="E47055">
        <v>0</v>
      </c>
    </row>
    <row r="47056" spans="2:5" ht="13.5" customHeight="1">
      <c r="B47056" t="str">
        <f t="shared" si="735"/>
        <v>---0</v>
      </c>
      <c r="E47056">
        <v>0</v>
      </c>
    </row>
    <row r="47057" spans="2:5" ht="13.5" customHeight="1">
      <c r="B47057" t="str">
        <f t="shared" si="735"/>
        <v>---0</v>
      </c>
      <c r="E47057">
        <v>0</v>
      </c>
    </row>
    <row r="47058" spans="2:5" ht="13.5" customHeight="1">
      <c r="B47058" t="str">
        <f t="shared" si="735"/>
        <v>---0</v>
      </c>
      <c r="E47058">
        <v>0</v>
      </c>
    </row>
    <row r="47059" spans="2:5" ht="13.5" customHeight="1">
      <c r="B47059" t="str">
        <f t="shared" si="735"/>
        <v>---0</v>
      </c>
      <c r="E47059">
        <v>0</v>
      </c>
    </row>
    <row r="47060" spans="2:5" ht="13.5" customHeight="1">
      <c r="B47060" t="str">
        <f t="shared" si="735"/>
        <v>---0</v>
      </c>
      <c r="E47060">
        <v>0</v>
      </c>
    </row>
    <row r="47061" spans="2:5" ht="13.5" customHeight="1">
      <c r="B47061" t="str">
        <f t="shared" si="735"/>
        <v>---0</v>
      </c>
      <c r="E47061">
        <v>0</v>
      </c>
    </row>
    <row r="47062" spans="2:5" ht="13.5" customHeight="1">
      <c r="B47062" t="str">
        <f t="shared" si="735"/>
        <v>---0</v>
      </c>
      <c r="E47062">
        <v>0</v>
      </c>
    </row>
    <row r="47063" spans="2:5" ht="13.5" customHeight="1">
      <c r="B47063" t="str">
        <f t="shared" si="735"/>
        <v>---0</v>
      </c>
      <c r="E47063">
        <v>0</v>
      </c>
    </row>
    <row r="47064" spans="2:5" ht="13.5" customHeight="1">
      <c r="B47064" t="str">
        <f t="shared" si="735"/>
        <v>---0</v>
      </c>
      <c r="E47064">
        <v>0</v>
      </c>
    </row>
    <row r="47065" spans="2:5" ht="13.5" customHeight="1">
      <c r="B47065" t="str">
        <f t="shared" si="735"/>
        <v>---0</v>
      </c>
      <c r="E47065">
        <v>0</v>
      </c>
    </row>
    <row r="47066" spans="2:5" ht="13.5" customHeight="1">
      <c r="B47066" t="str">
        <f t="shared" si="735"/>
        <v>---0</v>
      </c>
      <c r="E47066">
        <v>0</v>
      </c>
    </row>
    <row r="47067" spans="2:5" ht="13.5" customHeight="1">
      <c r="B47067" t="str">
        <f t="shared" si="735"/>
        <v>---0</v>
      </c>
      <c r="E47067">
        <v>0</v>
      </c>
    </row>
    <row r="47068" spans="2:5" ht="13.5" customHeight="1">
      <c r="B47068" t="str">
        <f t="shared" si="735"/>
        <v>---0</v>
      </c>
      <c r="E47068">
        <v>0</v>
      </c>
    </row>
    <row r="47069" spans="2:5" ht="13.5" customHeight="1">
      <c r="B47069" t="str">
        <f t="shared" si="735"/>
        <v>---0</v>
      </c>
      <c r="E47069">
        <v>0</v>
      </c>
    </row>
    <row r="47070" spans="2:5" ht="13.5" customHeight="1">
      <c r="B47070" t="str">
        <f t="shared" si="735"/>
        <v>---0</v>
      </c>
      <c r="E47070">
        <v>0</v>
      </c>
    </row>
    <row r="47071" spans="2:5" ht="13.5" customHeight="1">
      <c r="B47071" t="str">
        <f t="shared" si="735"/>
        <v>---0</v>
      </c>
      <c r="E47071">
        <v>0</v>
      </c>
    </row>
    <row r="47072" spans="2:5" ht="13.5" customHeight="1">
      <c r="B47072" t="str">
        <f t="shared" si="735"/>
        <v>---0</v>
      </c>
      <c r="E47072">
        <v>0</v>
      </c>
    </row>
    <row r="47073" spans="2:5" ht="13.5" customHeight="1">
      <c r="B47073" t="str">
        <f t="shared" si="735"/>
        <v>---0</v>
      </c>
      <c r="E47073">
        <v>0</v>
      </c>
    </row>
    <row r="47074" spans="2:5" ht="13.5" customHeight="1">
      <c r="B47074" t="str">
        <f t="shared" si="735"/>
        <v>---0</v>
      </c>
      <c r="E47074">
        <v>0</v>
      </c>
    </row>
    <row r="47075" spans="2:5" ht="13.5" customHeight="1">
      <c r="B47075" t="str">
        <f t="shared" si="735"/>
        <v>---0</v>
      </c>
      <c r="E47075">
        <v>0</v>
      </c>
    </row>
    <row r="47076" spans="2:5" ht="13.5" customHeight="1">
      <c r="B47076" t="str">
        <f t="shared" si="735"/>
        <v>---0</v>
      </c>
      <c r="E47076">
        <v>0</v>
      </c>
    </row>
    <row r="47077" spans="2:5" ht="13.5" customHeight="1">
      <c r="B47077" t="str">
        <f t="shared" si="735"/>
        <v>---0</v>
      </c>
      <c r="E47077">
        <v>0</v>
      </c>
    </row>
    <row r="47078" spans="2:5" ht="13.5" customHeight="1">
      <c r="B47078" t="str">
        <f t="shared" si="735"/>
        <v>---0</v>
      </c>
      <c r="E47078">
        <v>0</v>
      </c>
    </row>
    <row r="47079" spans="2:5" ht="13.5" customHeight="1">
      <c r="B47079" t="str">
        <f t="shared" si="735"/>
        <v>---0</v>
      </c>
      <c r="E47079">
        <v>0</v>
      </c>
    </row>
    <row r="47080" spans="2:5" ht="13.5" customHeight="1">
      <c r="B47080" t="str">
        <f t="shared" si="735"/>
        <v>---0</v>
      </c>
      <c r="E47080">
        <v>0</v>
      </c>
    </row>
    <row r="47081" spans="2:5" ht="13.5" customHeight="1">
      <c r="B47081" t="str">
        <f t="shared" si="735"/>
        <v>---0</v>
      </c>
      <c r="E47081">
        <v>0</v>
      </c>
    </row>
    <row r="47082" spans="2:5" ht="13.5" customHeight="1">
      <c r="B47082" t="str">
        <f t="shared" si="735"/>
        <v>---0</v>
      </c>
      <c r="E47082">
        <v>0</v>
      </c>
    </row>
    <row r="47083" spans="2:5">
      <c r="B47083" t="str">
        <f t="shared" si="735"/>
        <v>---0</v>
      </c>
      <c r="E47083">
        <v>0</v>
      </c>
    </row>
    <row r="47084" spans="2:5" ht="13.5" customHeight="1">
      <c r="B47084" t="str">
        <f t="shared" si="735"/>
        <v>---0</v>
      </c>
      <c r="E47084">
        <v>0</v>
      </c>
    </row>
    <row r="47085" spans="2:5" ht="13.5" customHeight="1">
      <c r="B47085" t="str">
        <f t="shared" si="735"/>
        <v>---0</v>
      </c>
      <c r="E47085">
        <v>0</v>
      </c>
    </row>
    <row r="47086" spans="2:5" ht="13.5" customHeight="1">
      <c r="B47086" t="str">
        <f t="shared" si="735"/>
        <v>---0</v>
      </c>
      <c r="E47086">
        <v>0</v>
      </c>
    </row>
    <row r="47087" spans="2:5" ht="13.5" customHeight="1">
      <c r="B47087" t="str">
        <f t="shared" si="735"/>
        <v>---0</v>
      </c>
      <c r="E47087">
        <v>0</v>
      </c>
    </row>
    <row r="47088" spans="2:5" ht="13.5" customHeight="1">
      <c r="B47088" t="str">
        <f t="shared" si="735"/>
        <v>---0</v>
      </c>
      <c r="E47088">
        <v>0</v>
      </c>
    </row>
    <row r="47089" spans="2:5" ht="13.5" customHeight="1">
      <c r="B47089" t="str">
        <f t="shared" si="735"/>
        <v>---0</v>
      </c>
      <c r="E47089">
        <v>0</v>
      </c>
    </row>
    <row r="47090" spans="2:5" ht="13.5" customHeight="1">
      <c r="B47090" t="str">
        <f t="shared" si="735"/>
        <v>---0</v>
      </c>
      <c r="E47090">
        <v>0</v>
      </c>
    </row>
    <row r="47091" spans="2:5" ht="13.5" customHeight="1">
      <c r="B47091" t="str">
        <f t="shared" si="735"/>
        <v>---0</v>
      </c>
      <c r="E47091">
        <v>0</v>
      </c>
    </row>
    <row r="47092" spans="2:5" ht="13.5" customHeight="1">
      <c r="B47092" t="str">
        <f t="shared" si="735"/>
        <v>---0</v>
      </c>
      <c r="E47092">
        <v>0</v>
      </c>
    </row>
    <row r="47093" spans="2:5" ht="13.5" customHeight="1">
      <c r="B47093" t="str">
        <f t="shared" si="735"/>
        <v>---0</v>
      </c>
      <c r="E47093">
        <v>0</v>
      </c>
    </row>
    <row r="47094" spans="2:5" ht="13.5" customHeight="1">
      <c r="B47094" t="str">
        <f t="shared" si="735"/>
        <v>---0</v>
      </c>
      <c r="E47094">
        <v>0</v>
      </c>
    </row>
    <row r="47095" spans="2:5" ht="13.5" customHeight="1">
      <c r="B47095" t="str">
        <f t="shared" si="735"/>
        <v>---0</v>
      </c>
      <c r="E47095">
        <v>0</v>
      </c>
    </row>
    <row r="47096" spans="2:5" ht="13.5" customHeight="1">
      <c r="B47096" t="str">
        <f t="shared" si="735"/>
        <v>---0</v>
      </c>
      <c r="E47096">
        <v>0</v>
      </c>
    </row>
    <row r="47097" spans="2:5" ht="13.5" customHeight="1">
      <c r="B47097" t="str">
        <f t="shared" si="735"/>
        <v>---0</v>
      </c>
      <c r="E47097">
        <v>0</v>
      </c>
    </row>
    <row r="47098" spans="2:5" ht="13.5" customHeight="1">
      <c r="B47098" t="str">
        <f t="shared" si="735"/>
        <v>---0</v>
      </c>
      <c r="E47098">
        <v>0</v>
      </c>
    </row>
    <row r="47099" spans="2:5" ht="13.5" customHeight="1">
      <c r="B47099" t="str">
        <f t="shared" si="735"/>
        <v>---0</v>
      </c>
      <c r="E47099">
        <v>0</v>
      </c>
    </row>
    <row r="47100" spans="2:5" ht="13.5" customHeight="1">
      <c r="B47100" t="str">
        <f t="shared" si="735"/>
        <v>---0</v>
      </c>
      <c r="E47100">
        <v>0</v>
      </c>
    </row>
    <row r="47101" spans="2:5" ht="13.5" customHeight="1">
      <c r="B47101" t="str">
        <f t="shared" si="735"/>
        <v>---0</v>
      </c>
      <c r="E47101">
        <v>0</v>
      </c>
    </row>
    <row r="47102" spans="2:5" ht="13.5" customHeight="1">
      <c r="B47102" t="str">
        <f t="shared" si="735"/>
        <v>---0</v>
      </c>
      <c r="E47102">
        <v>0</v>
      </c>
    </row>
    <row r="47103" spans="2:5" ht="13.5" customHeight="1">
      <c r="B47103" t="str">
        <f t="shared" si="735"/>
        <v>---0</v>
      </c>
      <c r="E47103">
        <v>0</v>
      </c>
    </row>
    <row r="47104" spans="2:5" ht="13.5" customHeight="1">
      <c r="B47104" t="str">
        <f t="shared" si="735"/>
        <v>---0</v>
      </c>
      <c r="E47104">
        <v>0</v>
      </c>
    </row>
    <row r="47105" spans="2:5" ht="13.5" customHeight="1">
      <c r="B47105" t="str">
        <f t="shared" si="735"/>
        <v>---0</v>
      </c>
      <c r="E47105">
        <v>0</v>
      </c>
    </row>
    <row r="47106" spans="2:5" ht="13.5" customHeight="1">
      <c r="B47106" t="str">
        <f t="shared" si="735"/>
        <v>---0</v>
      </c>
      <c r="E47106">
        <v>0</v>
      </c>
    </row>
    <row r="47107" spans="2:5" ht="13.5" customHeight="1">
      <c r="B47107" t="str">
        <f t="shared" ref="B47107:B47170" si="736">A47107&amp;"---"&amp;E47107</f>
        <v>---0</v>
      </c>
      <c r="E47107">
        <v>0</v>
      </c>
    </row>
    <row r="47108" spans="2:5" ht="13.5" customHeight="1">
      <c r="B47108" t="str">
        <f t="shared" si="736"/>
        <v>---0</v>
      </c>
      <c r="E47108">
        <v>0</v>
      </c>
    </row>
    <row r="47109" spans="2:5" ht="13.5" customHeight="1">
      <c r="B47109" t="str">
        <f t="shared" si="736"/>
        <v>---0</v>
      </c>
      <c r="E47109">
        <v>0</v>
      </c>
    </row>
    <row r="47110" spans="2:5" ht="13.5" customHeight="1">
      <c r="B47110" t="str">
        <f t="shared" si="736"/>
        <v>---0</v>
      </c>
      <c r="E47110">
        <v>0</v>
      </c>
    </row>
    <row r="47111" spans="2:5" ht="13.5" customHeight="1">
      <c r="B47111" t="str">
        <f t="shared" si="736"/>
        <v>---0</v>
      </c>
      <c r="E47111">
        <v>0</v>
      </c>
    </row>
    <row r="47112" spans="2:5" ht="13.5" customHeight="1">
      <c r="B47112" t="str">
        <f t="shared" si="736"/>
        <v>---0</v>
      </c>
      <c r="E47112">
        <v>0</v>
      </c>
    </row>
    <row r="47113" spans="2:5" ht="13.5" customHeight="1">
      <c r="B47113" t="str">
        <f t="shared" si="736"/>
        <v>---0</v>
      </c>
      <c r="E47113">
        <v>0</v>
      </c>
    </row>
    <row r="47114" spans="2:5" ht="13.5" customHeight="1">
      <c r="B47114" t="str">
        <f t="shared" si="736"/>
        <v>---0</v>
      </c>
      <c r="E47114">
        <v>0</v>
      </c>
    </row>
    <row r="47115" spans="2:5" ht="13.5" customHeight="1">
      <c r="B47115" t="str">
        <f t="shared" si="736"/>
        <v>---0</v>
      </c>
      <c r="E47115">
        <v>0</v>
      </c>
    </row>
    <row r="47116" spans="2:5" ht="13.5" customHeight="1">
      <c r="B47116" t="str">
        <f t="shared" si="736"/>
        <v>---0</v>
      </c>
      <c r="E47116">
        <v>0</v>
      </c>
    </row>
    <row r="47117" spans="2:5" ht="13.5" customHeight="1">
      <c r="B47117" t="str">
        <f t="shared" si="736"/>
        <v>---0</v>
      </c>
      <c r="E47117">
        <v>0</v>
      </c>
    </row>
    <row r="47118" spans="2:5" ht="13.5" customHeight="1">
      <c r="B47118" t="str">
        <f t="shared" si="736"/>
        <v>---0</v>
      </c>
      <c r="E47118">
        <v>0</v>
      </c>
    </row>
    <row r="47119" spans="2:5" ht="13.5" customHeight="1">
      <c r="B47119" t="str">
        <f t="shared" si="736"/>
        <v>---0</v>
      </c>
      <c r="E47119">
        <v>0</v>
      </c>
    </row>
    <row r="47120" spans="2:5" ht="13.5" customHeight="1">
      <c r="B47120" t="str">
        <f t="shared" si="736"/>
        <v>---0</v>
      </c>
      <c r="E47120">
        <v>0</v>
      </c>
    </row>
    <row r="47121" spans="2:5" ht="13.5" customHeight="1">
      <c r="B47121" t="str">
        <f t="shared" si="736"/>
        <v>---0</v>
      </c>
      <c r="E47121">
        <v>0</v>
      </c>
    </row>
    <row r="47122" spans="2:5" ht="13.5" customHeight="1">
      <c r="B47122" t="str">
        <f t="shared" si="736"/>
        <v>---0</v>
      </c>
      <c r="E47122">
        <v>0</v>
      </c>
    </row>
    <row r="47123" spans="2:5" ht="13.5" customHeight="1">
      <c r="B47123" t="str">
        <f t="shared" si="736"/>
        <v>---0</v>
      </c>
      <c r="E47123">
        <v>0</v>
      </c>
    </row>
    <row r="47124" spans="2:5" ht="13.5" customHeight="1">
      <c r="B47124" t="str">
        <f t="shared" si="736"/>
        <v>---0</v>
      </c>
      <c r="E47124">
        <v>0</v>
      </c>
    </row>
    <row r="47125" spans="2:5" ht="13.5" customHeight="1">
      <c r="B47125" t="str">
        <f t="shared" si="736"/>
        <v>---0</v>
      </c>
      <c r="E47125">
        <v>0</v>
      </c>
    </row>
    <row r="47126" spans="2:5" ht="13.5" customHeight="1">
      <c r="B47126" t="str">
        <f t="shared" si="736"/>
        <v>---0</v>
      </c>
      <c r="E47126">
        <v>0</v>
      </c>
    </row>
    <row r="47127" spans="2:5" ht="13.5" customHeight="1">
      <c r="B47127" t="str">
        <f t="shared" si="736"/>
        <v>---0</v>
      </c>
      <c r="E47127">
        <v>0</v>
      </c>
    </row>
    <row r="47128" spans="2:5" ht="13.5" customHeight="1">
      <c r="B47128" t="str">
        <f t="shared" si="736"/>
        <v>---0</v>
      </c>
      <c r="E47128">
        <v>0</v>
      </c>
    </row>
    <row r="47129" spans="2:5" ht="13.5" customHeight="1">
      <c r="B47129" t="str">
        <f t="shared" si="736"/>
        <v>---0</v>
      </c>
      <c r="E47129">
        <v>0</v>
      </c>
    </row>
    <row r="47130" spans="2:5" ht="13.5" customHeight="1">
      <c r="B47130" t="str">
        <f t="shared" si="736"/>
        <v>---0</v>
      </c>
      <c r="E47130">
        <v>0</v>
      </c>
    </row>
    <row r="47131" spans="2:5" ht="13.5" customHeight="1">
      <c r="B47131" t="str">
        <f t="shared" si="736"/>
        <v>---0</v>
      </c>
      <c r="E47131">
        <v>0</v>
      </c>
    </row>
    <row r="47132" spans="2:5" ht="13.5" customHeight="1">
      <c r="B47132" t="str">
        <f t="shared" si="736"/>
        <v>---0</v>
      </c>
      <c r="E47132">
        <v>0</v>
      </c>
    </row>
    <row r="47133" spans="2:5" ht="13.5" customHeight="1">
      <c r="B47133" t="str">
        <f t="shared" si="736"/>
        <v>---0</v>
      </c>
      <c r="E47133">
        <v>0</v>
      </c>
    </row>
    <row r="47134" spans="2:5" ht="13.5" customHeight="1">
      <c r="B47134" t="str">
        <f t="shared" si="736"/>
        <v>---0</v>
      </c>
      <c r="E47134">
        <v>0</v>
      </c>
    </row>
    <row r="47135" spans="2:5" ht="13.5" customHeight="1">
      <c r="B47135" t="str">
        <f t="shared" si="736"/>
        <v>---0</v>
      </c>
      <c r="E47135">
        <v>0</v>
      </c>
    </row>
    <row r="47136" spans="2:5" ht="13.5" customHeight="1">
      <c r="B47136" t="str">
        <f t="shared" si="736"/>
        <v>---0</v>
      </c>
      <c r="E47136">
        <v>0</v>
      </c>
    </row>
    <row r="47137" spans="2:5" ht="13.5" customHeight="1">
      <c r="B47137" t="str">
        <f t="shared" si="736"/>
        <v>---0</v>
      </c>
      <c r="E47137">
        <v>0</v>
      </c>
    </row>
    <row r="47138" spans="2:5" ht="13.5" customHeight="1">
      <c r="B47138" t="str">
        <f t="shared" si="736"/>
        <v>---0</v>
      </c>
      <c r="E47138">
        <v>0</v>
      </c>
    </row>
    <row r="47139" spans="2:5" ht="13.5" customHeight="1">
      <c r="B47139" t="str">
        <f t="shared" si="736"/>
        <v>---0</v>
      </c>
      <c r="E47139">
        <v>0</v>
      </c>
    </row>
    <row r="47140" spans="2:5" ht="13.5" customHeight="1">
      <c r="B47140" t="str">
        <f t="shared" si="736"/>
        <v>---0</v>
      </c>
      <c r="E47140">
        <v>0</v>
      </c>
    </row>
    <row r="47141" spans="2:5" ht="13.5" customHeight="1">
      <c r="B47141" t="str">
        <f t="shared" si="736"/>
        <v>---0</v>
      </c>
      <c r="E47141">
        <v>0</v>
      </c>
    </row>
    <row r="47142" spans="2:5" ht="13.5" customHeight="1">
      <c r="B47142" t="str">
        <f t="shared" si="736"/>
        <v>---0</v>
      </c>
      <c r="E47142">
        <v>0</v>
      </c>
    </row>
    <row r="47143" spans="2:5" ht="13.5" customHeight="1">
      <c r="B47143" t="str">
        <f t="shared" si="736"/>
        <v>---0</v>
      </c>
      <c r="E47143">
        <v>0</v>
      </c>
    </row>
    <row r="47144" spans="2:5" ht="13.5" customHeight="1">
      <c r="B47144" t="str">
        <f t="shared" si="736"/>
        <v>---0</v>
      </c>
      <c r="E47144">
        <v>0</v>
      </c>
    </row>
    <row r="47145" spans="2:5" ht="13.5" customHeight="1">
      <c r="B47145" t="str">
        <f t="shared" si="736"/>
        <v>---0</v>
      </c>
      <c r="E47145">
        <v>0</v>
      </c>
    </row>
    <row r="47146" spans="2:5" ht="13.5" customHeight="1">
      <c r="B47146" t="str">
        <f t="shared" si="736"/>
        <v>---0</v>
      </c>
      <c r="E47146">
        <v>0</v>
      </c>
    </row>
    <row r="47147" spans="2:5" ht="13.5" customHeight="1">
      <c r="B47147" t="str">
        <f t="shared" si="736"/>
        <v>---0</v>
      </c>
      <c r="E47147">
        <v>0</v>
      </c>
    </row>
    <row r="47148" spans="2:5" ht="13.5" customHeight="1">
      <c r="B47148" t="str">
        <f t="shared" si="736"/>
        <v>---0</v>
      </c>
      <c r="E47148">
        <v>0</v>
      </c>
    </row>
    <row r="47149" spans="2:5" ht="13.5" customHeight="1">
      <c r="B47149" t="str">
        <f t="shared" si="736"/>
        <v>---0</v>
      </c>
      <c r="E47149">
        <v>0</v>
      </c>
    </row>
    <row r="47150" spans="2:5" ht="13.5" customHeight="1">
      <c r="B47150" t="str">
        <f t="shared" si="736"/>
        <v>---0</v>
      </c>
      <c r="E47150">
        <v>0</v>
      </c>
    </row>
    <row r="47151" spans="2:5" ht="13.5" customHeight="1">
      <c r="B47151" t="str">
        <f t="shared" si="736"/>
        <v>---0</v>
      </c>
      <c r="E47151">
        <v>0</v>
      </c>
    </row>
    <row r="47152" spans="2:5" ht="13.5" customHeight="1">
      <c r="B47152" t="str">
        <f t="shared" si="736"/>
        <v>---0</v>
      </c>
      <c r="E47152">
        <v>0</v>
      </c>
    </row>
    <row r="47153" spans="2:5" ht="13.5" customHeight="1">
      <c r="B47153" t="str">
        <f t="shared" si="736"/>
        <v>---0</v>
      </c>
      <c r="E47153">
        <v>0</v>
      </c>
    </row>
    <row r="47154" spans="2:5" ht="13.5" customHeight="1">
      <c r="B47154" t="str">
        <f t="shared" si="736"/>
        <v>---0</v>
      </c>
      <c r="E47154">
        <v>0</v>
      </c>
    </row>
    <row r="47155" spans="2:5" ht="13.5" customHeight="1">
      <c r="B47155" t="str">
        <f t="shared" si="736"/>
        <v>---0</v>
      </c>
      <c r="E47155">
        <v>0</v>
      </c>
    </row>
    <row r="47156" spans="2:5" ht="13.5" customHeight="1">
      <c r="B47156" t="str">
        <f t="shared" si="736"/>
        <v>---0</v>
      </c>
      <c r="E47156">
        <v>0</v>
      </c>
    </row>
    <row r="47157" spans="2:5" ht="13.5" customHeight="1">
      <c r="B47157" t="str">
        <f t="shared" si="736"/>
        <v>---0</v>
      </c>
      <c r="E47157">
        <v>0</v>
      </c>
    </row>
    <row r="47158" spans="2:5" ht="13.5" customHeight="1">
      <c r="B47158" t="str">
        <f t="shared" si="736"/>
        <v>---0</v>
      </c>
      <c r="E47158">
        <v>0</v>
      </c>
    </row>
    <row r="47159" spans="2:5" ht="13.5" customHeight="1">
      <c r="B47159" t="str">
        <f t="shared" si="736"/>
        <v>---0</v>
      </c>
      <c r="E47159">
        <v>0</v>
      </c>
    </row>
    <row r="47160" spans="2:5" ht="13.5" customHeight="1">
      <c r="B47160" t="str">
        <f t="shared" si="736"/>
        <v>---0</v>
      </c>
      <c r="E47160">
        <v>0</v>
      </c>
    </row>
    <row r="47161" spans="2:5" ht="13.5" customHeight="1">
      <c r="B47161" t="str">
        <f t="shared" si="736"/>
        <v>---0</v>
      </c>
      <c r="E47161">
        <v>0</v>
      </c>
    </row>
    <row r="47162" spans="2:5" ht="13.5" customHeight="1">
      <c r="B47162" t="str">
        <f t="shared" si="736"/>
        <v>---0</v>
      </c>
      <c r="E47162">
        <v>0</v>
      </c>
    </row>
    <row r="47163" spans="2:5" ht="13.5" customHeight="1">
      <c r="B47163" t="str">
        <f t="shared" si="736"/>
        <v>---0</v>
      </c>
      <c r="E47163">
        <v>0</v>
      </c>
    </row>
    <row r="47164" spans="2:5" ht="13.5" customHeight="1">
      <c r="B47164" t="str">
        <f t="shared" si="736"/>
        <v>---0</v>
      </c>
      <c r="E47164">
        <v>0</v>
      </c>
    </row>
    <row r="47165" spans="2:5" ht="13.5" customHeight="1">
      <c r="B47165" t="str">
        <f t="shared" si="736"/>
        <v>---0</v>
      </c>
      <c r="E47165">
        <v>0</v>
      </c>
    </row>
    <row r="47166" spans="2:5" ht="13.5" customHeight="1">
      <c r="B47166" t="str">
        <f t="shared" si="736"/>
        <v>---0</v>
      </c>
      <c r="E47166">
        <v>0</v>
      </c>
    </row>
    <row r="47167" spans="2:5" ht="13.5" customHeight="1">
      <c r="B47167" t="str">
        <f t="shared" si="736"/>
        <v>---0</v>
      </c>
      <c r="E47167">
        <v>0</v>
      </c>
    </row>
    <row r="47168" spans="2:5" ht="13.5" customHeight="1">
      <c r="B47168" t="str">
        <f t="shared" si="736"/>
        <v>---0</v>
      </c>
      <c r="E47168">
        <v>0</v>
      </c>
    </row>
    <row r="47169" spans="2:5" ht="13.5" customHeight="1">
      <c r="B47169" t="str">
        <f t="shared" si="736"/>
        <v>---0</v>
      </c>
      <c r="E47169">
        <v>0</v>
      </c>
    </row>
    <row r="47170" spans="2:5" ht="13.5" customHeight="1">
      <c r="B47170" t="str">
        <f t="shared" si="736"/>
        <v>---0</v>
      </c>
      <c r="E47170">
        <v>0</v>
      </c>
    </row>
    <row r="47171" spans="2:5" ht="13.5" customHeight="1">
      <c r="B47171" t="str">
        <f t="shared" ref="B47171:B47234" si="737">A47171&amp;"---"&amp;E47171</f>
        <v>---0</v>
      </c>
      <c r="E47171">
        <v>0</v>
      </c>
    </row>
    <row r="47172" spans="2:5" ht="13.5" customHeight="1">
      <c r="B47172" t="str">
        <f t="shared" si="737"/>
        <v>---0</v>
      </c>
      <c r="E47172">
        <v>0</v>
      </c>
    </row>
    <row r="47173" spans="2:5" ht="13.5" customHeight="1">
      <c r="B47173" t="str">
        <f t="shared" si="737"/>
        <v>---0</v>
      </c>
      <c r="E47173">
        <v>0</v>
      </c>
    </row>
    <row r="47174" spans="2:5" ht="13.5" customHeight="1">
      <c r="B47174" t="str">
        <f t="shared" si="737"/>
        <v>---0</v>
      </c>
      <c r="E47174">
        <v>0</v>
      </c>
    </row>
    <row r="47175" spans="2:5" ht="13.5" customHeight="1">
      <c r="B47175" t="str">
        <f t="shared" si="737"/>
        <v>---0</v>
      </c>
      <c r="E47175">
        <v>0</v>
      </c>
    </row>
    <row r="47176" spans="2:5" ht="13.5" customHeight="1">
      <c r="B47176" t="str">
        <f t="shared" si="737"/>
        <v>---0</v>
      </c>
      <c r="E47176">
        <v>0</v>
      </c>
    </row>
    <row r="47177" spans="2:5" ht="13.5" customHeight="1">
      <c r="B47177" t="str">
        <f t="shared" si="737"/>
        <v>---0</v>
      </c>
      <c r="E47177">
        <v>0</v>
      </c>
    </row>
    <row r="47178" spans="2:5" ht="13.5" customHeight="1">
      <c r="B47178" t="str">
        <f t="shared" si="737"/>
        <v>---0</v>
      </c>
      <c r="E47178">
        <v>0</v>
      </c>
    </row>
    <row r="47179" spans="2:5" ht="13.5" customHeight="1">
      <c r="B47179" t="str">
        <f t="shared" si="737"/>
        <v>---0</v>
      </c>
      <c r="E47179">
        <v>0</v>
      </c>
    </row>
    <row r="47180" spans="2:5" ht="13.5" customHeight="1">
      <c r="B47180" t="str">
        <f t="shared" si="737"/>
        <v>---0</v>
      </c>
      <c r="E47180">
        <v>0</v>
      </c>
    </row>
    <row r="47181" spans="2:5" ht="13.5" customHeight="1">
      <c r="B47181" t="str">
        <f t="shared" si="737"/>
        <v>---0</v>
      </c>
      <c r="E47181">
        <v>0</v>
      </c>
    </row>
    <row r="47182" spans="2:5" ht="13.5" customHeight="1">
      <c r="B47182" t="str">
        <f t="shared" si="737"/>
        <v>---0</v>
      </c>
      <c r="E47182">
        <v>0</v>
      </c>
    </row>
    <row r="47183" spans="2:5" ht="13.5" customHeight="1">
      <c r="B47183" t="str">
        <f t="shared" si="737"/>
        <v>---0</v>
      </c>
      <c r="E47183">
        <v>0</v>
      </c>
    </row>
    <row r="47184" spans="2:5" ht="13.5" customHeight="1">
      <c r="B47184" t="str">
        <f t="shared" si="737"/>
        <v>---0</v>
      </c>
      <c r="E47184">
        <v>0</v>
      </c>
    </row>
    <row r="47185" spans="2:5" ht="13.5" customHeight="1">
      <c r="B47185" t="str">
        <f t="shared" si="737"/>
        <v>---0</v>
      </c>
      <c r="E47185">
        <v>0</v>
      </c>
    </row>
    <row r="47186" spans="2:5" ht="13.5" customHeight="1">
      <c r="B47186" t="str">
        <f t="shared" si="737"/>
        <v>---0</v>
      </c>
      <c r="E47186">
        <v>0</v>
      </c>
    </row>
    <row r="47187" spans="2:5" ht="13.5" customHeight="1">
      <c r="B47187" t="str">
        <f t="shared" si="737"/>
        <v>---0</v>
      </c>
      <c r="E47187">
        <v>0</v>
      </c>
    </row>
    <row r="47188" spans="2:5" ht="13.5" customHeight="1">
      <c r="B47188" t="str">
        <f t="shared" si="737"/>
        <v>---0</v>
      </c>
      <c r="E47188">
        <v>0</v>
      </c>
    </row>
    <row r="47189" spans="2:5" ht="13.5" customHeight="1">
      <c r="B47189" t="str">
        <f t="shared" si="737"/>
        <v>---0</v>
      </c>
      <c r="E47189">
        <v>0</v>
      </c>
    </row>
    <row r="47190" spans="2:5" ht="13.5" customHeight="1">
      <c r="B47190" t="str">
        <f t="shared" si="737"/>
        <v>---0</v>
      </c>
      <c r="E47190">
        <v>0</v>
      </c>
    </row>
    <row r="47191" spans="2:5" ht="13.5" customHeight="1">
      <c r="B47191" t="str">
        <f t="shared" si="737"/>
        <v>---0</v>
      </c>
      <c r="E47191">
        <v>0</v>
      </c>
    </row>
    <row r="47192" spans="2:5" ht="13.5" customHeight="1">
      <c r="B47192" t="str">
        <f t="shared" si="737"/>
        <v>---0</v>
      </c>
      <c r="E47192">
        <v>0</v>
      </c>
    </row>
    <row r="47193" spans="2:5" ht="13.5" customHeight="1">
      <c r="B47193" t="str">
        <f t="shared" si="737"/>
        <v>---0</v>
      </c>
      <c r="E47193">
        <v>0</v>
      </c>
    </row>
    <row r="47194" spans="2:5" ht="13.5" customHeight="1">
      <c r="B47194" t="str">
        <f t="shared" si="737"/>
        <v>---0</v>
      </c>
      <c r="E47194">
        <v>0</v>
      </c>
    </row>
    <row r="47195" spans="2:5" ht="13.5" customHeight="1">
      <c r="B47195" t="str">
        <f t="shared" si="737"/>
        <v>---0</v>
      </c>
      <c r="E47195">
        <v>0</v>
      </c>
    </row>
    <row r="47196" spans="2:5" ht="13.5" customHeight="1">
      <c r="B47196" t="str">
        <f t="shared" si="737"/>
        <v>---0</v>
      </c>
      <c r="E47196">
        <v>0</v>
      </c>
    </row>
    <row r="47197" spans="2:5" ht="13.5" customHeight="1">
      <c r="B47197" t="str">
        <f t="shared" si="737"/>
        <v>---0</v>
      </c>
      <c r="E47197">
        <v>0</v>
      </c>
    </row>
    <row r="47198" spans="2:5" ht="13.5" customHeight="1">
      <c r="B47198" t="str">
        <f t="shared" si="737"/>
        <v>---0</v>
      </c>
      <c r="E47198">
        <v>0</v>
      </c>
    </row>
    <row r="47199" spans="2:5" ht="13.5" customHeight="1">
      <c r="B47199" t="str">
        <f t="shared" si="737"/>
        <v>---0</v>
      </c>
      <c r="E47199">
        <v>0</v>
      </c>
    </row>
    <row r="47200" spans="2:5" ht="13.5" customHeight="1">
      <c r="B47200" t="str">
        <f t="shared" si="737"/>
        <v>---0</v>
      </c>
      <c r="E47200">
        <v>0</v>
      </c>
    </row>
    <row r="47201" spans="2:5" ht="13.5" customHeight="1">
      <c r="B47201" t="str">
        <f t="shared" si="737"/>
        <v>---0</v>
      </c>
      <c r="E47201">
        <v>0</v>
      </c>
    </row>
    <row r="47202" spans="2:5" ht="13.5" customHeight="1">
      <c r="B47202" t="str">
        <f t="shared" si="737"/>
        <v>---0</v>
      </c>
      <c r="E47202">
        <v>0</v>
      </c>
    </row>
    <row r="47203" spans="2:5" ht="13.5" customHeight="1">
      <c r="B47203" t="str">
        <f t="shared" si="737"/>
        <v>---0</v>
      </c>
      <c r="E47203">
        <v>0</v>
      </c>
    </row>
    <row r="47204" spans="2:5" ht="13.5" customHeight="1">
      <c r="B47204" t="str">
        <f t="shared" si="737"/>
        <v>---0</v>
      </c>
      <c r="E47204">
        <v>0</v>
      </c>
    </row>
    <row r="47205" spans="2:5" ht="13.5" customHeight="1">
      <c r="B47205" t="str">
        <f t="shared" si="737"/>
        <v>---0</v>
      </c>
      <c r="E47205">
        <v>0</v>
      </c>
    </row>
    <row r="47206" spans="2:5" ht="13.5" customHeight="1">
      <c r="B47206" t="str">
        <f t="shared" si="737"/>
        <v>---0</v>
      </c>
      <c r="E47206">
        <v>0</v>
      </c>
    </row>
    <row r="47207" spans="2:5" ht="13.5" customHeight="1">
      <c r="B47207" t="str">
        <f t="shared" si="737"/>
        <v>---0</v>
      </c>
      <c r="E47207">
        <v>0</v>
      </c>
    </row>
    <row r="47208" spans="2:5" ht="13.5" customHeight="1">
      <c r="B47208" t="str">
        <f t="shared" si="737"/>
        <v>---0</v>
      </c>
      <c r="E47208">
        <v>0</v>
      </c>
    </row>
    <row r="47209" spans="2:5" ht="13.5" customHeight="1">
      <c r="B47209" t="str">
        <f t="shared" si="737"/>
        <v>---0</v>
      </c>
      <c r="E47209">
        <v>0</v>
      </c>
    </row>
    <row r="47210" spans="2:5" ht="13.5" customHeight="1">
      <c r="B47210" t="str">
        <f t="shared" si="737"/>
        <v>---0</v>
      </c>
      <c r="E47210">
        <v>0</v>
      </c>
    </row>
    <row r="47211" spans="2:5" ht="13.5" customHeight="1">
      <c r="B47211" t="str">
        <f t="shared" si="737"/>
        <v>---0</v>
      </c>
      <c r="E47211">
        <v>0</v>
      </c>
    </row>
    <row r="47212" spans="2:5" ht="13.5" customHeight="1">
      <c r="B47212" t="str">
        <f t="shared" si="737"/>
        <v>---0</v>
      </c>
      <c r="E47212">
        <v>0</v>
      </c>
    </row>
    <row r="47213" spans="2:5" ht="13.5" customHeight="1">
      <c r="B47213" t="str">
        <f t="shared" si="737"/>
        <v>---0</v>
      </c>
      <c r="E47213">
        <v>0</v>
      </c>
    </row>
    <row r="47214" spans="2:5" ht="13.5" customHeight="1">
      <c r="B47214" t="str">
        <f t="shared" si="737"/>
        <v>---0</v>
      </c>
      <c r="E47214">
        <v>0</v>
      </c>
    </row>
    <row r="47215" spans="2:5" ht="13.5" customHeight="1">
      <c r="B47215" t="str">
        <f t="shared" si="737"/>
        <v>---0</v>
      </c>
      <c r="E47215">
        <v>0</v>
      </c>
    </row>
    <row r="47216" spans="2:5" ht="13.5" customHeight="1">
      <c r="B47216" t="str">
        <f t="shared" si="737"/>
        <v>---0</v>
      </c>
      <c r="E47216">
        <v>0</v>
      </c>
    </row>
    <row r="47217" spans="2:5" ht="13.5" customHeight="1">
      <c r="B47217" t="str">
        <f t="shared" si="737"/>
        <v>---0</v>
      </c>
      <c r="E47217">
        <v>0</v>
      </c>
    </row>
    <row r="47218" spans="2:5" ht="13.5" customHeight="1">
      <c r="B47218" t="str">
        <f t="shared" si="737"/>
        <v>---0</v>
      </c>
      <c r="E47218">
        <v>0</v>
      </c>
    </row>
    <row r="47219" spans="2:5" ht="13.5" customHeight="1">
      <c r="B47219" t="str">
        <f t="shared" si="737"/>
        <v>---0</v>
      </c>
      <c r="E47219">
        <v>0</v>
      </c>
    </row>
    <row r="47220" spans="2:5" ht="13.5" customHeight="1">
      <c r="B47220" t="str">
        <f t="shared" si="737"/>
        <v>---0</v>
      </c>
      <c r="E47220">
        <v>0</v>
      </c>
    </row>
    <row r="47221" spans="2:5" ht="13.5" customHeight="1">
      <c r="B47221" t="str">
        <f t="shared" si="737"/>
        <v>---0</v>
      </c>
      <c r="E47221">
        <v>0</v>
      </c>
    </row>
    <row r="47222" spans="2:5" ht="13.5" customHeight="1">
      <c r="B47222" t="str">
        <f t="shared" si="737"/>
        <v>---0</v>
      </c>
      <c r="E47222">
        <v>0</v>
      </c>
    </row>
    <row r="47223" spans="2:5" ht="13.5" customHeight="1">
      <c r="B47223" t="str">
        <f t="shared" si="737"/>
        <v>---0</v>
      </c>
      <c r="E47223">
        <v>0</v>
      </c>
    </row>
    <row r="47224" spans="2:5" ht="13.5" customHeight="1">
      <c r="B47224" t="str">
        <f t="shared" si="737"/>
        <v>---0</v>
      </c>
      <c r="E47224">
        <v>0</v>
      </c>
    </row>
    <row r="47225" spans="2:5" ht="13.5" customHeight="1">
      <c r="B47225" t="str">
        <f t="shared" si="737"/>
        <v>---0</v>
      </c>
      <c r="E47225">
        <v>0</v>
      </c>
    </row>
    <row r="47226" spans="2:5" ht="13.5" customHeight="1">
      <c r="B47226" t="str">
        <f t="shared" si="737"/>
        <v>---0</v>
      </c>
      <c r="E47226">
        <v>0</v>
      </c>
    </row>
    <row r="47227" spans="2:5" ht="13.5" customHeight="1">
      <c r="B47227" t="str">
        <f t="shared" si="737"/>
        <v>---0</v>
      </c>
      <c r="E47227">
        <v>0</v>
      </c>
    </row>
    <row r="47228" spans="2:5" ht="13.5" customHeight="1">
      <c r="B47228" t="str">
        <f t="shared" si="737"/>
        <v>---0</v>
      </c>
      <c r="E47228">
        <v>0</v>
      </c>
    </row>
    <row r="47229" spans="2:5" ht="13.5" customHeight="1">
      <c r="B47229" t="str">
        <f t="shared" si="737"/>
        <v>---0</v>
      </c>
      <c r="E47229">
        <v>0</v>
      </c>
    </row>
    <row r="47230" spans="2:5" ht="13.5" customHeight="1">
      <c r="B47230" t="str">
        <f t="shared" si="737"/>
        <v>---0</v>
      </c>
      <c r="E47230">
        <v>0</v>
      </c>
    </row>
    <row r="47231" spans="2:5" ht="13.5" customHeight="1">
      <c r="B47231" t="str">
        <f t="shared" si="737"/>
        <v>---0</v>
      </c>
      <c r="E47231">
        <v>0</v>
      </c>
    </row>
    <row r="47232" spans="2:5" ht="13.5" customHeight="1">
      <c r="B47232" t="str">
        <f t="shared" si="737"/>
        <v>---0</v>
      </c>
      <c r="E47232">
        <v>0</v>
      </c>
    </row>
    <row r="47233" spans="2:5" ht="13.5" customHeight="1">
      <c r="B47233" t="str">
        <f t="shared" si="737"/>
        <v>---0</v>
      </c>
      <c r="E47233">
        <v>0</v>
      </c>
    </row>
    <row r="47234" spans="2:5" ht="13.5" customHeight="1">
      <c r="B47234" t="str">
        <f t="shared" si="737"/>
        <v>---0</v>
      </c>
      <c r="E47234">
        <v>0</v>
      </c>
    </row>
    <row r="47235" spans="2:5" ht="13.5" customHeight="1">
      <c r="B47235" t="str">
        <f t="shared" ref="B47235:B47298" si="738">A47235&amp;"---"&amp;E47235</f>
        <v>---0</v>
      </c>
      <c r="E47235">
        <v>0</v>
      </c>
    </row>
    <row r="47236" spans="2:5" ht="13.5" customHeight="1">
      <c r="B47236" t="str">
        <f t="shared" si="738"/>
        <v>---0</v>
      </c>
      <c r="E47236">
        <v>0</v>
      </c>
    </row>
    <row r="47237" spans="2:5" ht="13.5" customHeight="1">
      <c r="B47237" t="str">
        <f t="shared" si="738"/>
        <v>---0</v>
      </c>
      <c r="E47237">
        <v>0</v>
      </c>
    </row>
    <row r="47238" spans="2:5" ht="13.5" customHeight="1">
      <c r="B47238" t="str">
        <f t="shared" si="738"/>
        <v>---0</v>
      </c>
      <c r="E47238">
        <v>0</v>
      </c>
    </row>
    <row r="47239" spans="2:5" ht="13.5" customHeight="1">
      <c r="B47239" t="str">
        <f t="shared" si="738"/>
        <v>---0</v>
      </c>
      <c r="E47239">
        <v>0</v>
      </c>
    </row>
    <row r="47240" spans="2:5" ht="13.5" customHeight="1">
      <c r="B47240" t="str">
        <f t="shared" si="738"/>
        <v>---0</v>
      </c>
      <c r="E47240">
        <v>0</v>
      </c>
    </row>
    <row r="47241" spans="2:5">
      <c r="B47241" t="str">
        <f t="shared" si="738"/>
        <v>---0</v>
      </c>
      <c r="E47241">
        <v>0</v>
      </c>
    </row>
    <row r="47242" spans="2:5" ht="13.5" customHeight="1">
      <c r="B47242" t="str">
        <f t="shared" si="738"/>
        <v>---0</v>
      </c>
      <c r="E47242">
        <v>0</v>
      </c>
    </row>
    <row r="47243" spans="2:5" ht="13.5" customHeight="1">
      <c r="B47243" t="str">
        <f t="shared" si="738"/>
        <v>---0</v>
      </c>
      <c r="E47243">
        <v>0</v>
      </c>
    </row>
    <row r="47244" spans="2:5" ht="13.5" customHeight="1">
      <c r="B47244" t="str">
        <f t="shared" si="738"/>
        <v>---0</v>
      </c>
      <c r="E47244">
        <v>0</v>
      </c>
    </row>
    <row r="47245" spans="2:5" ht="13.5" customHeight="1">
      <c r="B47245" t="str">
        <f t="shared" si="738"/>
        <v>---0</v>
      </c>
      <c r="E47245">
        <v>0</v>
      </c>
    </row>
    <row r="47246" spans="2:5" ht="13.5" customHeight="1">
      <c r="B47246" t="str">
        <f t="shared" si="738"/>
        <v>---0</v>
      </c>
      <c r="E47246">
        <v>0</v>
      </c>
    </row>
    <row r="47247" spans="2:5" ht="13.5" customHeight="1">
      <c r="B47247" t="str">
        <f t="shared" si="738"/>
        <v>---0</v>
      </c>
      <c r="E47247">
        <v>0</v>
      </c>
    </row>
    <row r="47248" spans="2:5" ht="13.5" customHeight="1">
      <c r="B47248" t="str">
        <f t="shared" si="738"/>
        <v>---0</v>
      </c>
      <c r="E47248">
        <v>0</v>
      </c>
    </row>
    <row r="47249" spans="2:5" ht="13.5" customHeight="1">
      <c r="B47249" t="str">
        <f t="shared" si="738"/>
        <v>---0</v>
      </c>
      <c r="E47249">
        <v>0</v>
      </c>
    </row>
    <row r="47250" spans="2:5" ht="13.5" customHeight="1">
      <c r="B47250" t="str">
        <f t="shared" si="738"/>
        <v>---0</v>
      </c>
      <c r="E47250">
        <v>0</v>
      </c>
    </row>
    <row r="47251" spans="2:5" ht="13.5" customHeight="1">
      <c r="B47251" t="str">
        <f t="shared" si="738"/>
        <v>---0</v>
      </c>
      <c r="E47251">
        <v>0</v>
      </c>
    </row>
    <row r="47252" spans="2:5" ht="13.5" customHeight="1">
      <c r="B47252" t="str">
        <f t="shared" si="738"/>
        <v>---0</v>
      </c>
      <c r="E47252">
        <v>0</v>
      </c>
    </row>
    <row r="47253" spans="2:5" ht="13.5" customHeight="1">
      <c r="B47253" t="str">
        <f t="shared" si="738"/>
        <v>---0</v>
      </c>
      <c r="E47253">
        <v>0</v>
      </c>
    </row>
    <row r="47254" spans="2:5" ht="13.5" customHeight="1">
      <c r="B47254" t="str">
        <f t="shared" si="738"/>
        <v>---0</v>
      </c>
      <c r="E47254">
        <v>0</v>
      </c>
    </row>
    <row r="47255" spans="2:5" ht="13.5" customHeight="1">
      <c r="B47255" t="str">
        <f t="shared" si="738"/>
        <v>---0</v>
      </c>
      <c r="E47255">
        <v>0</v>
      </c>
    </row>
    <row r="47256" spans="2:5" ht="13.5" customHeight="1">
      <c r="B47256" t="str">
        <f t="shared" si="738"/>
        <v>---0</v>
      </c>
      <c r="E47256">
        <v>0</v>
      </c>
    </row>
    <row r="47257" spans="2:5" ht="13.5" customHeight="1">
      <c r="B47257" t="str">
        <f t="shared" si="738"/>
        <v>---0</v>
      </c>
      <c r="E47257">
        <v>0</v>
      </c>
    </row>
    <row r="47258" spans="2:5" ht="13.5" customHeight="1">
      <c r="B47258" t="str">
        <f t="shared" si="738"/>
        <v>---0</v>
      </c>
      <c r="E47258">
        <v>0</v>
      </c>
    </row>
    <row r="47259" spans="2:5" ht="13.5" customHeight="1">
      <c r="B47259" t="str">
        <f t="shared" si="738"/>
        <v>---0</v>
      </c>
      <c r="E47259">
        <v>0</v>
      </c>
    </row>
    <row r="47260" spans="2:5" ht="13.5" customHeight="1">
      <c r="B47260" t="str">
        <f t="shared" si="738"/>
        <v>---0</v>
      </c>
      <c r="E47260">
        <v>0</v>
      </c>
    </row>
    <row r="47261" spans="2:5" ht="13.5" customHeight="1">
      <c r="B47261" t="str">
        <f t="shared" si="738"/>
        <v>---0</v>
      </c>
      <c r="E47261">
        <v>0</v>
      </c>
    </row>
    <row r="47262" spans="2:5" ht="13.5" customHeight="1">
      <c r="B47262" t="str">
        <f t="shared" si="738"/>
        <v>---0</v>
      </c>
      <c r="E47262">
        <v>0</v>
      </c>
    </row>
    <row r="47263" spans="2:5" ht="13.5" customHeight="1">
      <c r="B47263" t="str">
        <f t="shared" si="738"/>
        <v>---0</v>
      </c>
      <c r="E47263">
        <v>0</v>
      </c>
    </row>
    <row r="47264" spans="2:5" ht="13.5" customHeight="1">
      <c r="B47264" t="str">
        <f t="shared" si="738"/>
        <v>---0</v>
      </c>
      <c r="E47264">
        <v>0</v>
      </c>
    </row>
    <row r="47265" spans="2:5" ht="13.5" customHeight="1">
      <c r="B47265" t="str">
        <f t="shared" si="738"/>
        <v>---0</v>
      </c>
      <c r="E47265">
        <v>0</v>
      </c>
    </row>
    <row r="47266" spans="2:5" ht="13.5" customHeight="1">
      <c r="B47266" t="str">
        <f t="shared" si="738"/>
        <v>---0</v>
      </c>
      <c r="E47266">
        <v>0</v>
      </c>
    </row>
    <row r="47267" spans="2:5" ht="13.5" customHeight="1">
      <c r="B47267" t="str">
        <f t="shared" si="738"/>
        <v>---0</v>
      </c>
      <c r="E47267">
        <v>0</v>
      </c>
    </row>
    <row r="47268" spans="2:5" ht="13.5" customHeight="1">
      <c r="B47268" t="str">
        <f t="shared" si="738"/>
        <v>---0</v>
      </c>
      <c r="E47268">
        <v>0</v>
      </c>
    </row>
    <row r="47269" spans="2:5" ht="13.5" customHeight="1">
      <c r="B47269" t="str">
        <f t="shared" si="738"/>
        <v>---0</v>
      </c>
      <c r="E47269">
        <v>0</v>
      </c>
    </row>
    <row r="47270" spans="2:5" ht="13.5" customHeight="1">
      <c r="B47270" t="str">
        <f t="shared" si="738"/>
        <v>---0</v>
      </c>
      <c r="E47270">
        <v>0</v>
      </c>
    </row>
    <row r="47271" spans="2:5" ht="13.5" customHeight="1">
      <c r="B47271" t="str">
        <f t="shared" si="738"/>
        <v>---0</v>
      </c>
      <c r="E47271">
        <v>0</v>
      </c>
    </row>
    <row r="47272" spans="2:5" ht="13.5" customHeight="1">
      <c r="B47272" t="str">
        <f t="shared" si="738"/>
        <v>---0</v>
      </c>
      <c r="E47272">
        <v>0</v>
      </c>
    </row>
    <row r="47273" spans="2:5" ht="13.5" customHeight="1">
      <c r="B47273" t="str">
        <f t="shared" si="738"/>
        <v>---0</v>
      </c>
      <c r="E47273">
        <v>0</v>
      </c>
    </row>
    <row r="47274" spans="2:5" ht="13.5" customHeight="1">
      <c r="B47274" t="str">
        <f t="shared" si="738"/>
        <v>---0</v>
      </c>
      <c r="E47274">
        <v>0</v>
      </c>
    </row>
    <row r="47275" spans="2:5" ht="13.5" customHeight="1">
      <c r="B47275" t="str">
        <f t="shared" si="738"/>
        <v>---0</v>
      </c>
      <c r="E47275">
        <v>0</v>
      </c>
    </row>
    <row r="47276" spans="2:5" ht="13.5" customHeight="1">
      <c r="B47276" t="str">
        <f t="shared" si="738"/>
        <v>---0</v>
      </c>
      <c r="E47276">
        <v>0</v>
      </c>
    </row>
    <row r="47277" spans="2:5" ht="13.5" customHeight="1">
      <c r="B47277" t="str">
        <f t="shared" si="738"/>
        <v>---0</v>
      </c>
      <c r="E47277">
        <v>0</v>
      </c>
    </row>
    <row r="47278" spans="2:5" ht="13.5" customHeight="1">
      <c r="B47278" t="str">
        <f t="shared" si="738"/>
        <v>---0</v>
      </c>
      <c r="E47278">
        <v>0</v>
      </c>
    </row>
    <row r="47279" spans="2:5" ht="13.5" customHeight="1">
      <c r="B47279" t="str">
        <f t="shared" si="738"/>
        <v>---0</v>
      </c>
      <c r="E47279">
        <v>0</v>
      </c>
    </row>
    <row r="47280" spans="2:5" ht="13.5" customHeight="1">
      <c r="B47280" t="str">
        <f t="shared" si="738"/>
        <v>---0</v>
      </c>
      <c r="E47280">
        <v>0</v>
      </c>
    </row>
    <row r="47281" spans="2:5" ht="13.5" customHeight="1">
      <c r="B47281" t="str">
        <f t="shared" si="738"/>
        <v>---0</v>
      </c>
      <c r="E47281">
        <v>0</v>
      </c>
    </row>
    <row r="47282" spans="2:5" ht="13.5" customHeight="1">
      <c r="B47282" t="str">
        <f t="shared" si="738"/>
        <v>---0</v>
      </c>
      <c r="E47282">
        <v>0</v>
      </c>
    </row>
    <row r="47283" spans="2:5" ht="13.5" customHeight="1">
      <c r="B47283" t="str">
        <f t="shared" si="738"/>
        <v>---0</v>
      </c>
      <c r="E47283">
        <v>0</v>
      </c>
    </row>
    <row r="47284" spans="2:5" ht="13.5" customHeight="1">
      <c r="B47284" t="str">
        <f t="shared" si="738"/>
        <v>---0</v>
      </c>
      <c r="E47284">
        <v>0</v>
      </c>
    </row>
    <row r="47285" spans="2:5" ht="13.5" customHeight="1">
      <c r="B47285" t="str">
        <f t="shared" si="738"/>
        <v>---0</v>
      </c>
      <c r="E47285">
        <v>0</v>
      </c>
    </row>
    <row r="47286" spans="2:5" ht="13.5" customHeight="1">
      <c r="B47286" t="str">
        <f t="shared" si="738"/>
        <v>---0</v>
      </c>
      <c r="E47286">
        <v>0</v>
      </c>
    </row>
    <row r="47287" spans="2:5" ht="13.5" customHeight="1">
      <c r="B47287" t="str">
        <f t="shared" si="738"/>
        <v>---0</v>
      </c>
      <c r="E47287">
        <v>0</v>
      </c>
    </row>
    <row r="47288" spans="2:5" ht="13.5" customHeight="1">
      <c r="B47288" t="str">
        <f t="shared" si="738"/>
        <v>---0</v>
      </c>
      <c r="E47288">
        <v>0</v>
      </c>
    </row>
    <row r="47289" spans="2:5" ht="13.5" customHeight="1">
      <c r="B47289" t="str">
        <f t="shared" si="738"/>
        <v>---0</v>
      </c>
      <c r="E47289">
        <v>0</v>
      </c>
    </row>
    <row r="47290" spans="2:5" ht="13.5" customHeight="1">
      <c r="B47290" t="str">
        <f t="shared" si="738"/>
        <v>---0</v>
      </c>
      <c r="E47290">
        <v>0</v>
      </c>
    </row>
    <row r="47291" spans="2:5" ht="13.5" customHeight="1">
      <c r="B47291" t="str">
        <f t="shared" si="738"/>
        <v>---0</v>
      </c>
      <c r="E47291">
        <v>0</v>
      </c>
    </row>
    <row r="47292" spans="2:5" ht="13.5" customHeight="1">
      <c r="B47292" t="str">
        <f t="shared" si="738"/>
        <v>---0</v>
      </c>
      <c r="E47292">
        <v>0</v>
      </c>
    </row>
    <row r="47293" spans="2:5" ht="13.5" customHeight="1">
      <c r="B47293" t="str">
        <f t="shared" si="738"/>
        <v>---0</v>
      </c>
      <c r="E47293">
        <v>0</v>
      </c>
    </row>
    <row r="47294" spans="2:5" ht="13.5" customHeight="1">
      <c r="B47294" t="str">
        <f t="shared" si="738"/>
        <v>---0</v>
      </c>
      <c r="E47294">
        <v>0</v>
      </c>
    </row>
    <row r="47295" spans="2:5" ht="13.5" customHeight="1">
      <c r="B47295" t="str">
        <f t="shared" si="738"/>
        <v>---0</v>
      </c>
      <c r="E47295">
        <v>0</v>
      </c>
    </row>
    <row r="47296" spans="2:5" ht="13.5" customHeight="1">
      <c r="B47296" t="str">
        <f t="shared" si="738"/>
        <v>---0</v>
      </c>
      <c r="E47296">
        <v>0</v>
      </c>
    </row>
    <row r="47297" spans="2:5" ht="13.5" customHeight="1">
      <c r="B47297" t="str">
        <f t="shared" si="738"/>
        <v>---0</v>
      </c>
      <c r="E47297">
        <v>0</v>
      </c>
    </row>
    <row r="47298" spans="2:5" ht="13.5" customHeight="1">
      <c r="B47298" t="str">
        <f t="shared" si="738"/>
        <v>---0</v>
      </c>
      <c r="E47298">
        <v>0</v>
      </c>
    </row>
    <row r="47299" spans="2:5" ht="13.5" customHeight="1">
      <c r="B47299" t="str">
        <f t="shared" ref="B47299:B47362" si="739">A47299&amp;"---"&amp;E47299</f>
        <v>---0</v>
      </c>
      <c r="E47299">
        <v>0</v>
      </c>
    </row>
    <row r="47300" spans="2:5" ht="13.5" customHeight="1">
      <c r="B47300" t="str">
        <f t="shared" si="739"/>
        <v>---0</v>
      </c>
      <c r="E47300">
        <v>0</v>
      </c>
    </row>
    <row r="47301" spans="2:5" ht="13.5" customHeight="1">
      <c r="B47301" t="str">
        <f t="shared" si="739"/>
        <v>---0</v>
      </c>
      <c r="E47301">
        <v>0</v>
      </c>
    </row>
    <row r="47302" spans="2:5" ht="13.5" customHeight="1">
      <c r="B47302" t="str">
        <f t="shared" si="739"/>
        <v>---0</v>
      </c>
      <c r="E47302">
        <v>0</v>
      </c>
    </row>
    <row r="47303" spans="2:5" ht="13.5" customHeight="1">
      <c r="B47303" t="str">
        <f t="shared" si="739"/>
        <v>---0</v>
      </c>
      <c r="E47303">
        <v>0</v>
      </c>
    </row>
    <row r="47304" spans="2:5" ht="13.5" customHeight="1">
      <c r="B47304" t="str">
        <f t="shared" si="739"/>
        <v>---0</v>
      </c>
      <c r="E47304">
        <v>0</v>
      </c>
    </row>
    <row r="47305" spans="2:5" ht="13.5" customHeight="1">
      <c r="B47305" t="str">
        <f t="shared" si="739"/>
        <v>---0</v>
      </c>
      <c r="E47305">
        <v>0</v>
      </c>
    </row>
    <row r="47306" spans="2:5" ht="13.5" customHeight="1">
      <c r="B47306" t="str">
        <f t="shared" si="739"/>
        <v>---0</v>
      </c>
      <c r="E47306">
        <v>0</v>
      </c>
    </row>
    <row r="47307" spans="2:5" ht="13.5" customHeight="1">
      <c r="B47307" t="str">
        <f t="shared" si="739"/>
        <v>---0</v>
      </c>
      <c r="E47307">
        <v>0</v>
      </c>
    </row>
    <row r="47308" spans="2:5" ht="13.5" customHeight="1">
      <c r="B47308" t="str">
        <f t="shared" si="739"/>
        <v>---0</v>
      </c>
      <c r="E47308">
        <v>0</v>
      </c>
    </row>
    <row r="47309" spans="2:5" ht="13.5" customHeight="1">
      <c r="B47309" t="str">
        <f t="shared" si="739"/>
        <v>---0</v>
      </c>
      <c r="E47309">
        <v>0</v>
      </c>
    </row>
    <row r="47310" spans="2:5" ht="13.5" customHeight="1">
      <c r="B47310" t="str">
        <f t="shared" si="739"/>
        <v>---0</v>
      </c>
      <c r="E47310">
        <v>0</v>
      </c>
    </row>
    <row r="47311" spans="2:5" ht="13.5" customHeight="1">
      <c r="B47311" t="str">
        <f t="shared" si="739"/>
        <v>---0</v>
      </c>
      <c r="E47311">
        <v>0</v>
      </c>
    </row>
    <row r="47312" spans="2:5" ht="13.5" customHeight="1">
      <c r="B47312" t="str">
        <f t="shared" si="739"/>
        <v>---0</v>
      </c>
      <c r="E47312">
        <v>0</v>
      </c>
    </row>
    <row r="47313" spans="2:5" ht="13.5" customHeight="1">
      <c r="B47313" t="str">
        <f t="shared" si="739"/>
        <v>---0</v>
      </c>
      <c r="E47313">
        <v>0</v>
      </c>
    </row>
    <row r="47314" spans="2:5" ht="13.5" customHeight="1">
      <c r="B47314" t="str">
        <f t="shared" si="739"/>
        <v>---0</v>
      </c>
      <c r="E47314">
        <v>0</v>
      </c>
    </row>
    <row r="47315" spans="2:5" ht="13.5" customHeight="1">
      <c r="B47315" t="str">
        <f t="shared" si="739"/>
        <v>---0</v>
      </c>
      <c r="E47315">
        <v>0</v>
      </c>
    </row>
    <row r="47316" spans="2:5" ht="13.5" customHeight="1">
      <c r="B47316" t="str">
        <f t="shared" si="739"/>
        <v>---0</v>
      </c>
      <c r="E47316">
        <v>0</v>
      </c>
    </row>
    <row r="47317" spans="2:5" ht="13.5" customHeight="1">
      <c r="B47317" t="str">
        <f t="shared" si="739"/>
        <v>---0</v>
      </c>
      <c r="E47317">
        <v>0</v>
      </c>
    </row>
    <row r="47318" spans="2:5" ht="13.5" customHeight="1">
      <c r="B47318" t="str">
        <f t="shared" si="739"/>
        <v>---0</v>
      </c>
      <c r="E47318">
        <v>0</v>
      </c>
    </row>
    <row r="47319" spans="2:5" ht="13.5" customHeight="1">
      <c r="B47319" t="str">
        <f t="shared" si="739"/>
        <v>---0</v>
      </c>
      <c r="E47319">
        <v>0</v>
      </c>
    </row>
    <row r="47320" spans="2:5" ht="13.5" customHeight="1">
      <c r="B47320" t="str">
        <f t="shared" si="739"/>
        <v>---0</v>
      </c>
      <c r="E47320">
        <v>0</v>
      </c>
    </row>
    <row r="47321" spans="2:5" ht="13.5" customHeight="1">
      <c r="B47321" t="str">
        <f t="shared" si="739"/>
        <v>---0</v>
      </c>
      <c r="E47321">
        <v>0</v>
      </c>
    </row>
    <row r="47322" spans="2:5" ht="13.5" customHeight="1">
      <c r="B47322" t="str">
        <f t="shared" si="739"/>
        <v>---0</v>
      </c>
      <c r="E47322">
        <v>0</v>
      </c>
    </row>
    <row r="47323" spans="2:5" ht="13.5" customHeight="1">
      <c r="B47323" t="str">
        <f t="shared" si="739"/>
        <v>---0</v>
      </c>
      <c r="E47323">
        <v>0</v>
      </c>
    </row>
    <row r="47324" spans="2:5" ht="13.5" customHeight="1">
      <c r="B47324" t="str">
        <f t="shared" si="739"/>
        <v>---0</v>
      </c>
      <c r="E47324">
        <v>0</v>
      </c>
    </row>
    <row r="47325" spans="2:5" ht="13.5" customHeight="1">
      <c r="B47325" t="str">
        <f t="shared" si="739"/>
        <v>---0</v>
      </c>
      <c r="E47325">
        <v>0</v>
      </c>
    </row>
    <row r="47326" spans="2:5" ht="13.5" customHeight="1">
      <c r="B47326" t="str">
        <f t="shared" si="739"/>
        <v>---0</v>
      </c>
      <c r="E47326">
        <v>0</v>
      </c>
    </row>
    <row r="47327" spans="2:5" ht="13.5" customHeight="1">
      <c r="B47327" t="str">
        <f t="shared" si="739"/>
        <v>---0</v>
      </c>
      <c r="E47327">
        <v>0</v>
      </c>
    </row>
    <row r="47328" spans="2:5" ht="13.5" customHeight="1">
      <c r="B47328" t="str">
        <f t="shared" si="739"/>
        <v>---0</v>
      </c>
      <c r="E47328">
        <v>0</v>
      </c>
    </row>
    <row r="47329" spans="2:5" ht="13.5" customHeight="1">
      <c r="B47329" t="str">
        <f t="shared" si="739"/>
        <v>---0</v>
      </c>
      <c r="E47329">
        <v>0</v>
      </c>
    </row>
    <row r="47330" spans="2:5" ht="13.5" customHeight="1">
      <c r="B47330" t="str">
        <f t="shared" si="739"/>
        <v>---0</v>
      </c>
      <c r="E47330">
        <v>0</v>
      </c>
    </row>
    <row r="47331" spans="2:5" ht="13.5" customHeight="1">
      <c r="B47331" t="str">
        <f t="shared" si="739"/>
        <v>---0</v>
      </c>
      <c r="E47331">
        <v>0</v>
      </c>
    </row>
    <row r="47332" spans="2:5" ht="13.5" customHeight="1">
      <c r="B47332" t="str">
        <f t="shared" si="739"/>
        <v>---0</v>
      </c>
      <c r="E47332">
        <v>0</v>
      </c>
    </row>
    <row r="47333" spans="2:5" ht="13.5" customHeight="1">
      <c r="B47333" t="str">
        <f t="shared" si="739"/>
        <v>---0</v>
      </c>
      <c r="E47333">
        <v>0</v>
      </c>
    </row>
    <row r="47334" spans="2:5" ht="13.5" customHeight="1">
      <c r="B47334" t="str">
        <f t="shared" si="739"/>
        <v>---0</v>
      </c>
      <c r="E47334">
        <v>0</v>
      </c>
    </row>
    <row r="47335" spans="2:5" ht="13.5" customHeight="1">
      <c r="B47335" t="str">
        <f t="shared" si="739"/>
        <v>---0</v>
      </c>
      <c r="E47335">
        <v>0</v>
      </c>
    </row>
    <row r="47336" spans="2:5" ht="13.5" customHeight="1">
      <c r="B47336" t="str">
        <f t="shared" si="739"/>
        <v>---0</v>
      </c>
      <c r="E47336">
        <v>0</v>
      </c>
    </row>
    <row r="47337" spans="2:5" ht="13.5" customHeight="1">
      <c r="B47337" t="str">
        <f t="shared" si="739"/>
        <v>---0</v>
      </c>
      <c r="E47337">
        <v>0</v>
      </c>
    </row>
    <row r="47338" spans="2:5" ht="13.5" customHeight="1">
      <c r="B47338" t="str">
        <f t="shared" si="739"/>
        <v>---0</v>
      </c>
      <c r="E47338">
        <v>0</v>
      </c>
    </row>
    <row r="47339" spans="2:5" ht="13.5" customHeight="1">
      <c r="B47339" t="str">
        <f t="shared" si="739"/>
        <v>---0</v>
      </c>
      <c r="E47339">
        <v>0</v>
      </c>
    </row>
    <row r="47340" spans="2:5" ht="13.5" customHeight="1">
      <c r="B47340" t="str">
        <f t="shared" si="739"/>
        <v>---0</v>
      </c>
      <c r="E47340">
        <v>0</v>
      </c>
    </row>
    <row r="47341" spans="2:5" ht="13.5" customHeight="1">
      <c r="B47341" t="str">
        <f t="shared" si="739"/>
        <v>---0</v>
      </c>
      <c r="E47341">
        <v>0</v>
      </c>
    </row>
    <row r="47342" spans="2:5" ht="13.5" customHeight="1">
      <c r="B47342" t="str">
        <f t="shared" si="739"/>
        <v>---0</v>
      </c>
      <c r="E47342">
        <v>0</v>
      </c>
    </row>
    <row r="47343" spans="2:5" ht="13.5" customHeight="1">
      <c r="B47343" t="str">
        <f t="shared" si="739"/>
        <v>---0</v>
      </c>
      <c r="E47343">
        <v>0</v>
      </c>
    </row>
    <row r="47344" spans="2:5" ht="13.5" customHeight="1">
      <c r="B47344" t="str">
        <f t="shared" si="739"/>
        <v>---0</v>
      </c>
      <c r="E47344">
        <v>0</v>
      </c>
    </row>
    <row r="47345" spans="2:5" ht="13.5" customHeight="1">
      <c r="B47345" t="str">
        <f t="shared" si="739"/>
        <v>---0</v>
      </c>
      <c r="E47345">
        <v>0</v>
      </c>
    </row>
    <row r="47346" spans="2:5" ht="13.5" customHeight="1">
      <c r="B47346" t="str">
        <f t="shared" si="739"/>
        <v>---0</v>
      </c>
      <c r="E47346">
        <v>0</v>
      </c>
    </row>
    <row r="47347" spans="2:5" ht="13.5" customHeight="1">
      <c r="B47347" t="str">
        <f t="shared" si="739"/>
        <v>---0</v>
      </c>
      <c r="E47347">
        <v>0</v>
      </c>
    </row>
    <row r="47348" spans="2:5" ht="13.5" customHeight="1">
      <c r="B47348" t="str">
        <f t="shared" si="739"/>
        <v>---0</v>
      </c>
      <c r="E47348">
        <v>0</v>
      </c>
    </row>
    <row r="47349" spans="2:5" ht="13.5" customHeight="1">
      <c r="B47349" t="str">
        <f t="shared" si="739"/>
        <v>---0</v>
      </c>
      <c r="E47349">
        <v>0</v>
      </c>
    </row>
    <row r="47350" spans="2:5" ht="13.5" customHeight="1">
      <c r="B47350" t="str">
        <f t="shared" si="739"/>
        <v>---0</v>
      </c>
      <c r="E47350">
        <v>0</v>
      </c>
    </row>
    <row r="47351" spans="2:5" ht="13.5" customHeight="1">
      <c r="B47351" t="str">
        <f t="shared" si="739"/>
        <v>---0</v>
      </c>
      <c r="E47351">
        <v>0</v>
      </c>
    </row>
    <row r="47352" spans="2:5" ht="13.5" customHeight="1">
      <c r="B47352" t="str">
        <f t="shared" si="739"/>
        <v>---0</v>
      </c>
      <c r="E47352">
        <v>0</v>
      </c>
    </row>
    <row r="47353" spans="2:5" ht="13.5" customHeight="1">
      <c r="B47353" t="str">
        <f t="shared" si="739"/>
        <v>---0</v>
      </c>
      <c r="E47353">
        <v>0</v>
      </c>
    </row>
    <row r="47354" spans="2:5" ht="13.5" customHeight="1">
      <c r="B47354" t="str">
        <f t="shared" si="739"/>
        <v>---0</v>
      </c>
      <c r="E47354">
        <v>0</v>
      </c>
    </row>
    <row r="47355" spans="2:5" ht="13.5" customHeight="1">
      <c r="B47355" t="str">
        <f t="shared" si="739"/>
        <v>---0</v>
      </c>
      <c r="E47355">
        <v>0</v>
      </c>
    </row>
    <row r="47356" spans="2:5" ht="13.5" customHeight="1">
      <c r="B47356" t="str">
        <f t="shared" si="739"/>
        <v>---0</v>
      </c>
      <c r="E47356">
        <v>0</v>
      </c>
    </row>
    <row r="47357" spans="2:5" ht="13.5" customHeight="1">
      <c r="B47357" t="str">
        <f t="shared" si="739"/>
        <v>---0</v>
      </c>
      <c r="E47357">
        <v>0</v>
      </c>
    </row>
    <row r="47358" spans="2:5" ht="13.5" customHeight="1">
      <c r="B47358" t="str">
        <f t="shared" si="739"/>
        <v>---0</v>
      </c>
      <c r="E47358">
        <v>0</v>
      </c>
    </row>
    <row r="47359" spans="2:5" ht="13.5" customHeight="1">
      <c r="B47359" t="str">
        <f t="shared" si="739"/>
        <v>---0</v>
      </c>
      <c r="E47359">
        <v>0</v>
      </c>
    </row>
    <row r="47360" spans="2:5" ht="13.5" customHeight="1">
      <c r="B47360" t="str">
        <f t="shared" si="739"/>
        <v>---0</v>
      </c>
      <c r="E47360">
        <v>0</v>
      </c>
    </row>
    <row r="47361" spans="2:5" ht="13.5" customHeight="1">
      <c r="B47361" t="str">
        <f t="shared" si="739"/>
        <v>---0</v>
      </c>
      <c r="E47361">
        <v>0</v>
      </c>
    </row>
    <row r="47362" spans="2:5" ht="13.5" customHeight="1">
      <c r="B47362" t="str">
        <f t="shared" si="739"/>
        <v>---0</v>
      </c>
      <c r="E47362">
        <v>0</v>
      </c>
    </row>
    <row r="47363" spans="2:5" ht="13.5" customHeight="1">
      <c r="B47363" t="str">
        <f t="shared" ref="B47363:B47426" si="740">A47363&amp;"---"&amp;E47363</f>
        <v>---0</v>
      </c>
      <c r="E47363">
        <v>0</v>
      </c>
    </row>
    <row r="47364" spans="2:5" ht="13.5" customHeight="1">
      <c r="B47364" t="str">
        <f t="shared" si="740"/>
        <v>---0</v>
      </c>
      <c r="E47364">
        <v>0</v>
      </c>
    </row>
    <row r="47365" spans="2:5" ht="13.5" customHeight="1">
      <c r="B47365" t="str">
        <f t="shared" si="740"/>
        <v>---0</v>
      </c>
      <c r="E47365">
        <v>0</v>
      </c>
    </row>
    <row r="47366" spans="2:5" ht="13.5" customHeight="1">
      <c r="B47366" t="str">
        <f t="shared" si="740"/>
        <v>---0</v>
      </c>
      <c r="E47366">
        <v>0</v>
      </c>
    </row>
    <row r="47367" spans="2:5" ht="13.5" customHeight="1">
      <c r="B47367" t="str">
        <f t="shared" si="740"/>
        <v>---0</v>
      </c>
      <c r="E47367">
        <v>0</v>
      </c>
    </row>
    <row r="47368" spans="2:5" ht="13.5" customHeight="1">
      <c r="B47368" t="str">
        <f t="shared" si="740"/>
        <v>---0</v>
      </c>
      <c r="E47368">
        <v>0</v>
      </c>
    </row>
    <row r="47369" spans="2:5" ht="13.5" customHeight="1">
      <c r="B47369" t="str">
        <f t="shared" si="740"/>
        <v>---0</v>
      </c>
      <c r="E47369">
        <v>0</v>
      </c>
    </row>
    <row r="47370" spans="2:5" ht="13.5" customHeight="1">
      <c r="B47370" t="str">
        <f t="shared" si="740"/>
        <v>---0</v>
      </c>
      <c r="E47370">
        <v>0</v>
      </c>
    </row>
    <row r="47371" spans="2:5" ht="13.5" customHeight="1">
      <c r="B47371" t="str">
        <f t="shared" si="740"/>
        <v>---0</v>
      </c>
      <c r="E47371">
        <v>0</v>
      </c>
    </row>
    <row r="47372" spans="2:5" ht="13.5" customHeight="1">
      <c r="B47372" t="str">
        <f t="shared" si="740"/>
        <v>---0</v>
      </c>
      <c r="E47372">
        <v>0</v>
      </c>
    </row>
    <row r="47373" spans="2:5" ht="13.5" customHeight="1">
      <c r="B47373" t="str">
        <f t="shared" si="740"/>
        <v>---0</v>
      </c>
      <c r="E47373">
        <v>0</v>
      </c>
    </row>
    <row r="47374" spans="2:5" ht="13.5" customHeight="1">
      <c r="B47374" t="str">
        <f t="shared" si="740"/>
        <v>---0</v>
      </c>
      <c r="E47374">
        <v>0</v>
      </c>
    </row>
    <row r="47375" spans="2:5" ht="13.5" customHeight="1">
      <c r="B47375" t="str">
        <f t="shared" si="740"/>
        <v>---0</v>
      </c>
      <c r="E47375">
        <v>0</v>
      </c>
    </row>
    <row r="47376" spans="2:5" ht="13.5" customHeight="1">
      <c r="B47376" t="str">
        <f t="shared" si="740"/>
        <v>---0</v>
      </c>
      <c r="E47376">
        <v>0</v>
      </c>
    </row>
    <row r="47377" spans="2:5" ht="13.5" customHeight="1">
      <c r="B47377" t="str">
        <f t="shared" si="740"/>
        <v>---0</v>
      </c>
      <c r="E47377">
        <v>0</v>
      </c>
    </row>
    <row r="47378" spans="2:5" ht="13.5" customHeight="1">
      <c r="B47378" t="str">
        <f t="shared" si="740"/>
        <v>---0</v>
      </c>
      <c r="E47378">
        <v>0</v>
      </c>
    </row>
    <row r="47379" spans="2:5" ht="13.5" customHeight="1">
      <c r="B47379" t="str">
        <f t="shared" si="740"/>
        <v>---0</v>
      </c>
      <c r="E47379">
        <v>0</v>
      </c>
    </row>
    <row r="47380" spans="2:5" ht="13.5" customHeight="1">
      <c r="B47380" t="str">
        <f t="shared" si="740"/>
        <v>---0</v>
      </c>
      <c r="E47380">
        <v>0</v>
      </c>
    </row>
    <row r="47381" spans="2:5" ht="13.5" customHeight="1">
      <c r="B47381" t="str">
        <f t="shared" si="740"/>
        <v>---0</v>
      </c>
      <c r="E47381">
        <v>0</v>
      </c>
    </row>
    <row r="47382" spans="2:5" ht="13.5" customHeight="1">
      <c r="B47382" t="str">
        <f t="shared" si="740"/>
        <v>---0</v>
      </c>
      <c r="E47382">
        <v>0</v>
      </c>
    </row>
    <row r="47383" spans="2:5" ht="13.5" customHeight="1">
      <c r="B47383" t="str">
        <f t="shared" si="740"/>
        <v>---0</v>
      </c>
      <c r="E47383">
        <v>0</v>
      </c>
    </row>
    <row r="47384" spans="2:5" ht="13.5" customHeight="1">
      <c r="B47384" t="str">
        <f t="shared" si="740"/>
        <v>---0</v>
      </c>
      <c r="E47384">
        <v>0</v>
      </c>
    </row>
    <row r="47385" spans="2:5" ht="13.5" customHeight="1">
      <c r="B47385" t="str">
        <f t="shared" si="740"/>
        <v>---0</v>
      </c>
      <c r="E47385">
        <v>0</v>
      </c>
    </row>
    <row r="47386" spans="2:5" ht="13.5" customHeight="1">
      <c r="B47386" t="str">
        <f t="shared" si="740"/>
        <v>---0</v>
      </c>
      <c r="E47386">
        <v>0</v>
      </c>
    </row>
    <row r="47387" spans="2:5" ht="13.5" customHeight="1">
      <c r="B47387" t="str">
        <f t="shared" si="740"/>
        <v>---0</v>
      </c>
      <c r="E47387">
        <v>0</v>
      </c>
    </row>
    <row r="47388" spans="2:5" ht="13.5" customHeight="1">
      <c r="B47388" t="str">
        <f t="shared" si="740"/>
        <v>---0</v>
      </c>
      <c r="E47388">
        <v>0</v>
      </c>
    </row>
    <row r="47389" spans="2:5" ht="13.5" customHeight="1">
      <c r="B47389" t="str">
        <f t="shared" si="740"/>
        <v>---0</v>
      </c>
      <c r="E47389">
        <v>0</v>
      </c>
    </row>
    <row r="47390" spans="2:5" ht="13.5" customHeight="1">
      <c r="B47390" t="str">
        <f t="shared" si="740"/>
        <v>---0</v>
      </c>
      <c r="E47390">
        <v>0</v>
      </c>
    </row>
    <row r="47391" spans="2:5" ht="13.5" customHeight="1">
      <c r="B47391" t="str">
        <f t="shared" si="740"/>
        <v>---0</v>
      </c>
      <c r="E47391">
        <v>0</v>
      </c>
    </row>
    <row r="47392" spans="2:5" ht="13.5" customHeight="1">
      <c r="B47392" t="str">
        <f t="shared" si="740"/>
        <v>---0</v>
      </c>
      <c r="E47392">
        <v>0</v>
      </c>
    </row>
    <row r="47393" spans="2:5" ht="13.5" customHeight="1">
      <c r="B47393" t="str">
        <f t="shared" si="740"/>
        <v>---0</v>
      </c>
      <c r="E47393">
        <v>0</v>
      </c>
    </row>
    <row r="47394" spans="2:5" ht="13.5" customHeight="1">
      <c r="B47394" t="str">
        <f t="shared" si="740"/>
        <v>---0</v>
      </c>
      <c r="E47394">
        <v>0</v>
      </c>
    </row>
    <row r="47395" spans="2:5" ht="13.5" customHeight="1">
      <c r="B47395" t="str">
        <f t="shared" si="740"/>
        <v>---0</v>
      </c>
      <c r="E47395">
        <v>0</v>
      </c>
    </row>
    <row r="47396" spans="2:5" ht="13.5" customHeight="1">
      <c r="B47396" t="str">
        <f t="shared" si="740"/>
        <v>---0</v>
      </c>
      <c r="E47396">
        <v>0</v>
      </c>
    </row>
    <row r="47397" spans="2:5" ht="13.5" customHeight="1">
      <c r="B47397" t="str">
        <f t="shared" si="740"/>
        <v>---0</v>
      </c>
      <c r="E47397">
        <v>0</v>
      </c>
    </row>
    <row r="47398" spans="2:5" ht="13.5" customHeight="1">
      <c r="B47398" t="str">
        <f t="shared" si="740"/>
        <v>---0</v>
      </c>
      <c r="E47398">
        <v>0</v>
      </c>
    </row>
    <row r="47399" spans="2:5" ht="13.5" customHeight="1">
      <c r="B47399" t="str">
        <f t="shared" si="740"/>
        <v>---0</v>
      </c>
      <c r="E47399">
        <v>0</v>
      </c>
    </row>
    <row r="47400" spans="2:5" ht="13.5" customHeight="1">
      <c r="B47400" t="str">
        <f t="shared" si="740"/>
        <v>---0</v>
      </c>
      <c r="E47400">
        <v>0</v>
      </c>
    </row>
    <row r="47401" spans="2:5" ht="13.5" customHeight="1">
      <c r="B47401" t="str">
        <f t="shared" si="740"/>
        <v>---0</v>
      </c>
      <c r="E47401">
        <v>0</v>
      </c>
    </row>
    <row r="47402" spans="2:5" ht="13.5" customHeight="1">
      <c r="B47402" t="str">
        <f t="shared" si="740"/>
        <v>---0</v>
      </c>
      <c r="E47402">
        <v>0</v>
      </c>
    </row>
    <row r="47403" spans="2:5" ht="13.5" customHeight="1">
      <c r="B47403" t="str">
        <f t="shared" si="740"/>
        <v>---0</v>
      </c>
      <c r="E47403">
        <v>0</v>
      </c>
    </row>
    <row r="47404" spans="2:5" ht="13.5" customHeight="1">
      <c r="B47404" t="str">
        <f t="shared" si="740"/>
        <v>---0</v>
      </c>
      <c r="E47404">
        <v>0</v>
      </c>
    </row>
    <row r="47405" spans="2:5" ht="13.5" customHeight="1">
      <c r="B47405" t="str">
        <f t="shared" si="740"/>
        <v>---0</v>
      </c>
      <c r="E47405">
        <v>0</v>
      </c>
    </row>
    <row r="47406" spans="2:5" ht="13.5" customHeight="1">
      <c r="B47406" t="str">
        <f t="shared" si="740"/>
        <v>---0</v>
      </c>
      <c r="E47406">
        <v>0</v>
      </c>
    </row>
    <row r="47407" spans="2:5" ht="13.5" customHeight="1">
      <c r="B47407" t="str">
        <f t="shared" si="740"/>
        <v>---0</v>
      </c>
      <c r="E47407">
        <v>0</v>
      </c>
    </row>
    <row r="47408" spans="2:5" ht="13.5" customHeight="1">
      <c r="B47408" t="str">
        <f t="shared" si="740"/>
        <v>---0</v>
      </c>
      <c r="E47408">
        <v>0</v>
      </c>
    </row>
    <row r="47409" spans="2:5" ht="13.5" customHeight="1">
      <c r="B47409" t="str">
        <f t="shared" si="740"/>
        <v>---0</v>
      </c>
      <c r="E47409">
        <v>0</v>
      </c>
    </row>
    <row r="47410" spans="2:5" ht="13.5" customHeight="1">
      <c r="B47410" t="str">
        <f t="shared" si="740"/>
        <v>---0</v>
      </c>
      <c r="E47410">
        <v>0</v>
      </c>
    </row>
    <row r="47411" spans="2:5" ht="13.5" customHeight="1">
      <c r="B47411" t="str">
        <f t="shared" si="740"/>
        <v>---0</v>
      </c>
      <c r="E47411">
        <v>0</v>
      </c>
    </row>
    <row r="47412" spans="2:5" ht="13.5" customHeight="1">
      <c r="B47412" t="str">
        <f t="shared" si="740"/>
        <v>---0</v>
      </c>
      <c r="E47412">
        <v>0</v>
      </c>
    </row>
    <row r="47413" spans="2:5" ht="13.5" customHeight="1">
      <c r="B47413" t="str">
        <f t="shared" si="740"/>
        <v>---0</v>
      </c>
      <c r="E47413">
        <v>0</v>
      </c>
    </row>
    <row r="47414" spans="2:5" ht="13.5" customHeight="1">
      <c r="B47414" t="str">
        <f t="shared" si="740"/>
        <v>---0</v>
      </c>
      <c r="E47414">
        <v>0</v>
      </c>
    </row>
    <row r="47415" spans="2:5" ht="13.5" customHeight="1">
      <c r="B47415" t="str">
        <f t="shared" si="740"/>
        <v>---0</v>
      </c>
      <c r="E47415">
        <v>0</v>
      </c>
    </row>
    <row r="47416" spans="2:5" ht="13.5" customHeight="1">
      <c r="B47416" t="str">
        <f t="shared" si="740"/>
        <v>---0</v>
      </c>
      <c r="E47416">
        <v>0</v>
      </c>
    </row>
    <row r="47417" spans="2:5" ht="13.5" customHeight="1">
      <c r="B47417" t="str">
        <f t="shared" si="740"/>
        <v>---0</v>
      </c>
      <c r="E47417">
        <v>0</v>
      </c>
    </row>
    <row r="47418" spans="2:5" ht="13.5" customHeight="1">
      <c r="B47418" t="str">
        <f t="shared" si="740"/>
        <v>---0</v>
      </c>
      <c r="E47418">
        <v>0</v>
      </c>
    </row>
    <row r="47419" spans="2:5" ht="13.5" customHeight="1">
      <c r="B47419" t="str">
        <f t="shared" si="740"/>
        <v>---0</v>
      </c>
      <c r="E47419">
        <v>0</v>
      </c>
    </row>
    <row r="47420" spans="2:5" ht="13.5" customHeight="1">
      <c r="B47420" t="str">
        <f t="shared" si="740"/>
        <v>---0</v>
      </c>
      <c r="E47420">
        <v>0</v>
      </c>
    </row>
    <row r="47421" spans="2:5" ht="13.5" customHeight="1">
      <c r="B47421" t="str">
        <f t="shared" si="740"/>
        <v>---0</v>
      </c>
      <c r="E47421">
        <v>0</v>
      </c>
    </row>
    <row r="47422" spans="2:5" ht="13.5" customHeight="1">
      <c r="B47422" t="str">
        <f t="shared" si="740"/>
        <v>---0</v>
      </c>
      <c r="E47422">
        <v>0</v>
      </c>
    </row>
    <row r="47423" spans="2:5" ht="13.5" customHeight="1">
      <c r="B47423" t="str">
        <f t="shared" si="740"/>
        <v>---0</v>
      </c>
      <c r="E47423">
        <v>0</v>
      </c>
    </row>
    <row r="47424" spans="2:5" ht="13.5" customHeight="1">
      <c r="B47424" t="str">
        <f t="shared" si="740"/>
        <v>---0</v>
      </c>
      <c r="E47424">
        <v>0</v>
      </c>
    </row>
    <row r="47425" spans="2:5" ht="13.5" customHeight="1">
      <c r="B47425" t="str">
        <f t="shared" si="740"/>
        <v>---0</v>
      </c>
      <c r="E47425">
        <v>0</v>
      </c>
    </row>
    <row r="47426" spans="2:5" ht="13.5" customHeight="1">
      <c r="B47426" t="str">
        <f t="shared" si="740"/>
        <v>---0</v>
      </c>
      <c r="E47426">
        <v>0</v>
      </c>
    </row>
    <row r="47427" spans="2:5" ht="13.5" customHeight="1">
      <c r="B47427" t="str">
        <f t="shared" ref="B47427:B47490" si="741">A47427&amp;"---"&amp;E47427</f>
        <v>---0</v>
      </c>
      <c r="E47427">
        <v>0</v>
      </c>
    </row>
    <row r="47428" spans="2:5" ht="13.5" customHeight="1">
      <c r="B47428" t="str">
        <f t="shared" si="741"/>
        <v>---0</v>
      </c>
      <c r="E47428">
        <v>0</v>
      </c>
    </row>
    <row r="47429" spans="2:5" ht="13.5" customHeight="1">
      <c r="B47429" t="str">
        <f t="shared" si="741"/>
        <v>---0</v>
      </c>
      <c r="E47429">
        <v>0</v>
      </c>
    </row>
    <row r="47430" spans="2:5" ht="13.5" customHeight="1">
      <c r="B47430" t="str">
        <f t="shared" si="741"/>
        <v>---0</v>
      </c>
      <c r="E47430">
        <v>0</v>
      </c>
    </row>
    <row r="47431" spans="2:5" ht="13.5" customHeight="1">
      <c r="B47431" t="str">
        <f t="shared" si="741"/>
        <v>---0</v>
      </c>
      <c r="E47431">
        <v>0</v>
      </c>
    </row>
    <row r="47432" spans="2:5" ht="13.5" customHeight="1">
      <c r="B47432" t="str">
        <f t="shared" si="741"/>
        <v>---0</v>
      </c>
      <c r="E47432">
        <v>0</v>
      </c>
    </row>
    <row r="47433" spans="2:5" ht="13.5" customHeight="1">
      <c r="B47433" t="str">
        <f t="shared" si="741"/>
        <v>---0</v>
      </c>
      <c r="E47433">
        <v>0</v>
      </c>
    </row>
    <row r="47434" spans="2:5" ht="13.5" customHeight="1">
      <c r="B47434" t="str">
        <f t="shared" si="741"/>
        <v>---0</v>
      </c>
      <c r="E47434">
        <v>0</v>
      </c>
    </row>
    <row r="47435" spans="2:5" ht="13.5" customHeight="1">
      <c r="B47435" t="str">
        <f t="shared" si="741"/>
        <v>---0</v>
      </c>
      <c r="E47435">
        <v>0</v>
      </c>
    </row>
    <row r="47436" spans="2:5" ht="13.5" customHeight="1">
      <c r="B47436" t="str">
        <f t="shared" si="741"/>
        <v>---0</v>
      </c>
      <c r="E47436">
        <v>0</v>
      </c>
    </row>
    <row r="47437" spans="2:5" ht="13.5" customHeight="1">
      <c r="B47437" t="str">
        <f t="shared" si="741"/>
        <v>---0</v>
      </c>
      <c r="E47437">
        <v>0</v>
      </c>
    </row>
    <row r="47438" spans="2:5" ht="13.5" customHeight="1">
      <c r="B47438" t="str">
        <f t="shared" si="741"/>
        <v>---0</v>
      </c>
      <c r="E47438">
        <v>0</v>
      </c>
    </row>
    <row r="47439" spans="2:5" ht="13.5" customHeight="1">
      <c r="B47439" t="str">
        <f t="shared" si="741"/>
        <v>---0</v>
      </c>
      <c r="E47439">
        <v>0</v>
      </c>
    </row>
    <row r="47440" spans="2:5" ht="13.5" customHeight="1">
      <c r="B47440" t="str">
        <f t="shared" si="741"/>
        <v>---0</v>
      </c>
      <c r="E47440">
        <v>0</v>
      </c>
    </row>
    <row r="47441" spans="2:5" ht="13.5" customHeight="1">
      <c r="B47441" t="str">
        <f t="shared" si="741"/>
        <v>---0</v>
      </c>
      <c r="E47441">
        <v>0</v>
      </c>
    </row>
    <row r="47442" spans="2:5" ht="13.5" customHeight="1">
      <c r="B47442" t="str">
        <f t="shared" si="741"/>
        <v>---0</v>
      </c>
      <c r="E47442">
        <v>0</v>
      </c>
    </row>
    <row r="47443" spans="2:5" ht="13.5" customHeight="1">
      <c r="B47443" t="str">
        <f t="shared" si="741"/>
        <v>---0</v>
      </c>
      <c r="E47443">
        <v>0</v>
      </c>
    </row>
    <row r="47444" spans="2:5" ht="13.5" customHeight="1">
      <c r="B47444" t="str">
        <f t="shared" si="741"/>
        <v>---0</v>
      </c>
      <c r="E47444">
        <v>0</v>
      </c>
    </row>
    <row r="47445" spans="2:5" ht="13.5" customHeight="1">
      <c r="B47445" t="str">
        <f t="shared" si="741"/>
        <v>---0</v>
      </c>
      <c r="E47445">
        <v>0</v>
      </c>
    </row>
    <row r="47446" spans="2:5" ht="13.5" customHeight="1">
      <c r="B47446" t="str">
        <f t="shared" si="741"/>
        <v>---0</v>
      </c>
      <c r="E47446">
        <v>0</v>
      </c>
    </row>
    <row r="47447" spans="2:5" ht="13.5" customHeight="1">
      <c r="B47447" t="str">
        <f t="shared" si="741"/>
        <v>---0</v>
      </c>
      <c r="E47447">
        <v>0</v>
      </c>
    </row>
    <row r="47448" spans="2:5" ht="13.5" customHeight="1">
      <c r="B47448" t="str">
        <f t="shared" si="741"/>
        <v>---0</v>
      </c>
      <c r="E47448">
        <v>0</v>
      </c>
    </row>
    <row r="47449" spans="2:5" ht="13.5" customHeight="1">
      <c r="B47449" t="str">
        <f t="shared" si="741"/>
        <v>---0</v>
      </c>
      <c r="E47449">
        <v>0</v>
      </c>
    </row>
    <row r="47450" spans="2:5" ht="13.5" customHeight="1">
      <c r="B47450" t="str">
        <f t="shared" si="741"/>
        <v>---0</v>
      </c>
      <c r="E47450">
        <v>0</v>
      </c>
    </row>
    <row r="47451" spans="2:5" ht="13.5" customHeight="1">
      <c r="B47451" t="str">
        <f t="shared" si="741"/>
        <v>---0</v>
      </c>
      <c r="E47451">
        <v>0</v>
      </c>
    </row>
    <row r="47452" spans="2:5" ht="13.5" customHeight="1">
      <c r="B47452" t="str">
        <f t="shared" si="741"/>
        <v>---0</v>
      </c>
      <c r="E47452">
        <v>0</v>
      </c>
    </row>
    <row r="47453" spans="2:5" ht="13.5" customHeight="1">
      <c r="B47453" t="str">
        <f t="shared" si="741"/>
        <v>---0</v>
      </c>
      <c r="E47453">
        <v>0</v>
      </c>
    </row>
    <row r="47454" spans="2:5" ht="13.5" customHeight="1">
      <c r="B47454" t="str">
        <f t="shared" si="741"/>
        <v>---0</v>
      </c>
      <c r="E47454">
        <v>0</v>
      </c>
    </row>
    <row r="47455" spans="2:5" ht="13.5" customHeight="1">
      <c r="B47455" t="str">
        <f t="shared" si="741"/>
        <v>---0</v>
      </c>
      <c r="E47455">
        <v>0</v>
      </c>
    </row>
    <row r="47456" spans="2:5" ht="13.5" customHeight="1">
      <c r="B47456" t="str">
        <f t="shared" si="741"/>
        <v>---0</v>
      </c>
      <c r="E47456">
        <v>0</v>
      </c>
    </row>
    <row r="47457" spans="2:5" ht="13.5" customHeight="1">
      <c r="B47457" t="str">
        <f t="shared" si="741"/>
        <v>---0</v>
      </c>
      <c r="E47457">
        <v>0</v>
      </c>
    </row>
    <row r="47458" spans="2:5" ht="13.5" customHeight="1">
      <c r="B47458" t="str">
        <f t="shared" si="741"/>
        <v>---0</v>
      </c>
      <c r="E47458">
        <v>0</v>
      </c>
    </row>
    <row r="47459" spans="2:5" ht="13.5" customHeight="1">
      <c r="B47459" t="str">
        <f t="shared" si="741"/>
        <v>---0</v>
      </c>
      <c r="E47459">
        <v>0</v>
      </c>
    </row>
    <row r="47460" spans="2:5" ht="13.5" customHeight="1">
      <c r="B47460" t="str">
        <f t="shared" si="741"/>
        <v>---0</v>
      </c>
      <c r="E47460">
        <v>0</v>
      </c>
    </row>
    <row r="47461" spans="2:5" ht="13.5" customHeight="1">
      <c r="B47461" t="str">
        <f t="shared" si="741"/>
        <v>---0</v>
      </c>
      <c r="E47461">
        <v>0</v>
      </c>
    </row>
    <row r="47462" spans="2:5" ht="13.5" customHeight="1">
      <c r="B47462" t="str">
        <f t="shared" si="741"/>
        <v>---0</v>
      </c>
      <c r="E47462">
        <v>0</v>
      </c>
    </row>
    <row r="47463" spans="2:5" ht="13.5" customHeight="1">
      <c r="B47463" t="str">
        <f t="shared" si="741"/>
        <v>---0</v>
      </c>
      <c r="E47463">
        <v>0</v>
      </c>
    </row>
    <row r="47464" spans="2:5" ht="13.5" customHeight="1">
      <c r="B47464" t="str">
        <f t="shared" si="741"/>
        <v>---0</v>
      </c>
      <c r="E47464">
        <v>0</v>
      </c>
    </row>
    <row r="47465" spans="2:5" ht="13.5" customHeight="1">
      <c r="B47465" t="str">
        <f t="shared" si="741"/>
        <v>---0</v>
      </c>
      <c r="E47465">
        <v>0</v>
      </c>
    </row>
    <row r="47466" spans="2:5" ht="13.5" customHeight="1">
      <c r="B47466" t="str">
        <f t="shared" si="741"/>
        <v>---0</v>
      </c>
      <c r="E47466">
        <v>0</v>
      </c>
    </row>
    <row r="47467" spans="2:5" ht="13.5" customHeight="1">
      <c r="B47467" t="str">
        <f t="shared" si="741"/>
        <v>---0</v>
      </c>
      <c r="E47467">
        <v>0</v>
      </c>
    </row>
    <row r="47468" spans="2:5" ht="13.5" customHeight="1">
      <c r="B47468" t="str">
        <f t="shared" si="741"/>
        <v>---0</v>
      </c>
      <c r="E47468">
        <v>0</v>
      </c>
    </row>
    <row r="47469" spans="2:5" ht="13.5" customHeight="1">
      <c r="B47469" t="str">
        <f t="shared" si="741"/>
        <v>---0</v>
      </c>
      <c r="E47469">
        <v>0</v>
      </c>
    </row>
    <row r="47470" spans="2:5" ht="13.5" customHeight="1">
      <c r="B47470" t="str">
        <f t="shared" si="741"/>
        <v>---0</v>
      </c>
      <c r="E47470">
        <v>0</v>
      </c>
    </row>
    <row r="47471" spans="2:5" ht="13.5" customHeight="1">
      <c r="B47471" t="str">
        <f t="shared" si="741"/>
        <v>---0</v>
      </c>
      <c r="E47471">
        <v>0</v>
      </c>
    </row>
    <row r="47472" spans="2:5" ht="13.5" customHeight="1">
      <c r="B47472" t="str">
        <f t="shared" si="741"/>
        <v>---0</v>
      </c>
      <c r="E47472">
        <v>0</v>
      </c>
    </row>
    <row r="47473" spans="2:5" ht="13.5" customHeight="1">
      <c r="B47473" t="str">
        <f t="shared" si="741"/>
        <v>---0</v>
      </c>
      <c r="E47473">
        <v>0</v>
      </c>
    </row>
    <row r="47474" spans="2:5" ht="13.5" customHeight="1">
      <c r="B47474" t="str">
        <f t="shared" si="741"/>
        <v>---0</v>
      </c>
      <c r="E47474">
        <v>0</v>
      </c>
    </row>
    <row r="47475" spans="2:5" ht="13.5" customHeight="1">
      <c r="B47475" t="str">
        <f t="shared" si="741"/>
        <v>---0</v>
      </c>
      <c r="E47475">
        <v>0</v>
      </c>
    </row>
    <row r="47476" spans="2:5" ht="13.5" customHeight="1">
      <c r="B47476" t="str">
        <f t="shared" si="741"/>
        <v>---0</v>
      </c>
      <c r="E47476">
        <v>0</v>
      </c>
    </row>
    <row r="47477" spans="2:5" ht="13.5" customHeight="1">
      <c r="B47477" t="str">
        <f t="shared" si="741"/>
        <v>---0</v>
      </c>
      <c r="E47477">
        <v>0</v>
      </c>
    </row>
    <row r="47478" spans="2:5" ht="13.5" customHeight="1">
      <c r="B47478" t="str">
        <f t="shared" si="741"/>
        <v>---0</v>
      </c>
      <c r="E47478">
        <v>0</v>
      </c>
    </row>
    <row r="47479" spans="2:5" ht="13.5" customHeight="1">
      <c r="B47479" t="str">
        <f t="shared" si="741"/>
        <v>---0</v>
      </c>
      <c r="E47479">
        <v>0</v>
      </c>
    </row>
    <row r="47480" spans="2:5" ht="13.5" customHeight="1">
      <c r="B47480" t="str">
        <f t="shared" si="741"/>
        <v>---0</v>
      </c>
      <c r="E47480">
        <v>0</v>
      </c>
    </row>
    <row r="47481" spans="2:5" ht="13.5" customHeight="1">
      <c r="B47481" t="str">
        <f t="shared" si="741"/>
        <v>---0</v>
      </c>
      <c r="E47481">
        <v>0</v>
      </c>
    </row>
    <row r="47482" spans="2:5" ht="13.5" customHeight="1">
      <c r="B47482" t="str">
        <f t="shared" si="741"/>
        <v>---0</v>
      </c>
      <c r="E47482">
        <v>0</v>
      </c>
    </row>
    <row r="47483" spans="2:5">
      <c r="B47483" t="str">
        <f t="shared" si="741"/>
        <v>---0</v>
      </c>
      <c r="E47483">
        <v>0</v>
      </c>
    </row>
    <row r="47484" spans="2:5" ht="13.5" customHeight="1">
      <c r="B47484" t="str">
        <f t="shared" si="741"/>
        <v>---0</v>
      </c>
      <c r="E47484">
        <v>0</v>
      </c>
    </row>
    <row r="47485" spans="2:5" ht="13.5" customHeight="1">
      <c r="B47485" t="str">
        <f t="shared" si="741"/>
        <v>---0</v>
      </c>
      <c r="E47485">
        <v>0</v>
      </c>
    </row>
    <row r="47486" spans="2:5" ht="13.5" customHeight="1">
      <c r="B47486" t="str">
        <f t="shared" si="741"/>
        <v>---0</v>
      </c>
      <c r="E47486">
        <v>0</v>
      </c>
    </row>
    <row r="47487" spans="2:5" ht="13.5" customHeight="1">
      <c r="B47487" t="str">
        <f t="shared" si="741"/>
        <v>---0</v>
      </c>
      <c r="E47487">
        <v>0</v>
      </c>
    </row>
    <row r="47488" spans="2:5" ht="13.5" customHeight="1">
      <c r="B47488" t="str">
        <f t="shared" si="741"/>
        <v>---0</v>
      </c>
      <c r="E47488">
        <v>0</v>
      </c>
    </row>
    <row r="47489" spans="2:5" ht="13.5" customHeight="1">
      <c r="B47489" t="str">
        <f t="shared" si="741"/>
        <v>---0</v>
      </c>
      <c r="E47489">
        <v>0</v>
      </c>
    </row>
    <row r="47490" spans="2:5" ht="13.5" customHeight="1">
      <c r="B47490" t="str">
        <f t="shared" si="741"/>
        <v>---0</v>
      </c>
      <c r="E47490">
        <v>0</v>
      </c>
    </row>
    <row r="47491" spans="2:5" ht="13.5" customHeight="1">
      <c r="B47491" t="str">
        <f t="shared" ref="B47491:B47554" si="742">A47491&amp;"---"&amp;E47491</f>
        <v>---0</v>
      </c>
      <c r="E47491">
        <v>0</v>
      </c>
    </row>
    <row r="47492" spans="2:5" ht="13.5" customHeight="1">
      <c r="B47492" t="str">
        <f t="shared" si="742"/>
        <v>---0</v>
      </c>
      <c r="E47492">
        <v>0</v>
      </c>
    </row>
    <row r="47493" spans="2:5" ht="13.5" customHeight="1">
      <c r="B47493" t="str">
        <f t="shared" si="742"/>
        <v>---0</v>
      </c>
      <c r="E47493">
        <v>0</v>
      </c>
    </row>
    <row r="47494" spans="2:5" ht="13.5" customHeight="1">
      <c r="B47494" t="str">
        <f t="shared" si="742"/>
        <v>---0</v>
      </c>
      <c r="E47494">
        <v>0</v>
      </c>
    </row>
    <row r="47495" spans="2:5" ht="13.5" customHeight="1">
      <c r="B47495" t="str">
        <f t="shared" si="742"/>
        <v>---0</v>
      </c>
      <c r="E47495">
        <v>0</v>
      </c>
    </row>
    <row r="47496" spans="2:5" ht="13.5" customHeight="1">
      <c r="B47496" t="str">
        <f t="shared" si="742"/>
        <v>---0</v>
      </c>
      <c r="E47496">
        <v>0</v>
      </c>
    </row>
    <row r="47497" spans="2:5" ht="13.5" customHeight="1">
      <c r="B47497" t="str">
        <f t="shared" si="742"/>
        <v>---0</v>
      </c>
      <c r="E47497">
        <v>0</v>
      </c>
    </row>
    <row r="47498" spans="2:5" ht="13.5" customHeight="1">
      <c r="B47498" t="str">
        <f t="shared" si="742"/>
        <v>---0</v>
      </c>
      <c r="E47498">
        <v>0</v>
      </c>
    </row>
    <row r="47499" spans="2:5" ht="13.5" customHeight="1">
      <c r="B47499" t="str">
        <f t="shared" si="742"/>
        <v>---0</v>
      </c>
      <c r="E47499">
        <v>0</v>
      </c>
    </row>
    <row r="47500" spans="2:5" ht="13.5" customHeight="1">
      <c r="B47500" t="str">
        <f t="shared" si="742"/>
        <v>---0</v>
      </c>
      <c r="E47500">
        <v>0</v>
      </c>
    </row>
    <row r="47501" spans="2:5" ht="13.5" customHeight="1">
      <c r="B47501" t="str">
        <f t="shared" si="742"/>
        <v>---0</v>
      </c>
      <c r="E47501">
        <v>0</v>
      </c>
    </row>
    <row r="47502" spans="2:5" ht="13.5" customHeight="1">
      <c r="B47502" t="str">
        <f t="shared" si="742"/>
        <v>---0</v>
      </c>
      <c r="E47502">
        <v>0</v>
      </c>
    </row>
    <row r="47503" spans="2:5" ht="13.5" customHeight="1">
      <c r="B47503" t="str">
        <f t="shared" si="742"/>
        <v>---0</v>
      </c>
      <c r="E47503">
        <v>0</v>
      </c>
    </row>
    <row r="47504" spans="2:5" ht="13.5" customHeight="1">
      <c r="B47504" t="str">
        <f t="shared" si="742"/>
        <v>---0</v>
      </c>
      <c r="E47504">
        <v>0</v>
      </c>
    </row>
    <row r="47505" spans="2:5" ht="13.5" customHeight="1">
      <c r="B47505" t="str">
        <f t="shared" si="742"/>
        <v>---0</v>
      </c>
      <c r="E47505">
        <v>0</v>
      </c>
    </row>
    <row r="47506" spans="2:5" ht="13.5" customHeight="1">
      <c r="B47506" t="str">
        <f t="shared" si="742"/>
        <v>---0</v>
      </c>
      <c r="E47506">
        <v>0</v>
      </c>
    </row>
    <row r="47507" spans="2:5" ht="13.5" customHeight="1">
      <c r="B47507" t="str">
        <f t="shared" si="742"/>
        <v>---0</v>
      </c>
      <c r="E47507">
        <v>0</v>
      </c>
    </row>
    <row r="47508" spans="2:5" ht="13.5" customHeight="1">
      <c r="B47508" t="str">
        <f t="shared" si="742"/>
        <v>---0</v>
      </c>
      <c r="E47508">
        <v>0</v>
      </c>
    </row>
    <row r="47509" spans="2:5" ht="13.5" customHeight="1">
      <c r="B47509" t="str">
        <f t="shared" si="742"/>
        <v>---0</v>
      </c>
      <c r="E47509">
        <v>0</v>
      </c>
    </row>
    <row r="47510" spans="2:5" ht="13.5" customHeight="1">
      <c r="B47510" t="str">
        <f t="shared" si="742"/>
        <v>---0</v>
      </c>
      <c r="E47510">
        <v>0</v>
      </c>
    </row>
    <row r="47511" spans="2:5" ht="13.5" customHeight="1">
      <c r="B47511" t="str">
        <f t="shared" si="742"/>
        <v>---0</v>
      </c>
      <c r="E47511">
        <v>0</v>
      </c>
    </row>
    <row r="47512" spans="2:5" ht="13.5" customHeight="1">
      <c r="B47512" t="str">
        <f t="shared" si="742"/>
        <v>---0</v>
      </c>
      <c r="E47512">
        <v>0</v>
      </c>
    </row>
    <row r="47513" spans="2:5" ht="13.5" customHeight="1">
      <c r="B47513" t="str">
        <f t="shared" si="742"/>
        <v>---0</v>
      </c>
      <c r="E47513">
        <v>0</v>
      </c>
    </row>
    <row r="47514" spans="2:5" ht="13.5" customHeight="1">
      <c r="B47514" t="str">
        <f t="shared" si="742"/>
        <v>---0</v>
      </c>
      <c r="E47514">
        <v>0</v>
      </c>
    </row>
    <row r="47515" spans="2:5" ht="13.5" customHeight="1">
      <c r="B47515" t="str">
        <f t="shared" si="742"/>
        <v>---0</v>
      </c>
      <c r="E47515">
        <v>0</v>
      </c>
    </row>
    <row r="47516" spans="2:5" ht="13.5" customHeight="1">
      <c r="B47516" t="str">
        <f t="shared" si="742"/>
        <v>---0</v>
      </c>
      <c r="E47516">
        <v>0</v>
      </c>
    </row>
    <row r="47517" spans="2:5" ht="13.5" customHeight="1">
      <c r="B47517" t="str">
        <f t="shared" si="742"/>
        <v>---0</v>
      </c>
      <c r="E47517">
        <v>0</v>
      </c>
    </row>
    <row r="47518" spans="2:5" ht="13.5" customHeight="1">
      <c r="B47518" t="str">
        <f t="shared" si="742"/>
        <v>---0</v>
      </c>
      <c r="E47518">
        <v>0</v>
      </c>
    </row>
    <row r="47519" spans="2:5" ht="13.5" customHeight="1">
      <c r="B47519" t="str">
        <f t="shared" si="742"/>
        <v>---0</v>
      </c>
      <c r="E47519">
        <v>0</v>
      </c>
    </row>
    <row r="47520" spans="2:5" ht="13.5" customHeight="1">
      <c r="B47520" t="str">
        <f t="shared" si="742"/>
        <v>---0</v>
      </c>
      <c r="E47520">
        <v>0</v>
      </c>
    </row>
    <row r="47521" spans="2:5" ht="13.5" customHeight="1">
      <c r="B47521" t="str">
        <f t="shared" si="742"/>
        <v>---0</v>
      </c>
      <c r="E47521">
        <v>0</v>
      </c>
    </row>
    <row r="47522" spans="2:5" ht="13.5" customHeight="1">
      <c r="B47522" t="str">
        <f t="shared" si="742"/>
        <v>---0</v>
      </c>
      <c r="E47522">
        <v>0</v>
      </c>
    </row>
    <row r="47523" spans="2:5" ht="13.5" customHeight="1">
      <c r="B47523" t="str">
        <f t="shared" si="742"/>
        <v>---0</v>
      </c>
      <c r="E47523">
        <v>0</v>
      </c>
    </row>
    <row r="47524" spans="2:5" ht="13.5" customHeight="1">
      <c r="B47524" t="str">
        <f t="shared" si="742"/>
        <v>---0</v>
      </c>
      <c r="E47524">
        <v>0</v>
      </c>
    </row>
    <row r="47525" spans="2:5" ht="13.5" customHeight="1">
      <c r="B47525" t="str">
        <f t="shared" si="742"/>
        <v>---0</v>
      </c>
      <c r="E47525">
        <v>0</v>
      </c>
    </row>
    <row r="47526" spans="2:5" ht="13.5" customHeight="1">
      <c r="B47526" t="str">
        <f t="shared" si="742"/>
        <v>---0</v>
      </c>
      <c r="E47526">
        <v>0</v>
      </c>
    </row>
    <row r="47527" spans="2:5" ht="13.5" customHeight="1">
      <c r="B47527" t="str">
        <f t="shared" si="742"/>
        <v>---0</v>
      </c>
      <c r="E47527">
        <v>0</v>
      </c>
    </row>
    <row r="47528" spans="2:5" ht="13.5" customHeight="1">
      <c r="B47528" t="str">
        <f t="shared" si="742"/>
        <v>---0</v>
      </c>
      <c r="E47528">
        <v>0</v>
      </c>
    </row>
    <row r="47529" spans="2:5" ht="13.5" customHeight="1">
      <c r="B47529" t="str">
        <f t="shared" si="742"/>
        <v>---0</v>
      </c>
      <c r="E47529">
        <v>0</v>
      </c>
    </row>
    <row r="47530" spans="2:5" ht="13.5" customHeight="1">
      <c r="B47530" t="str">
        <f t="shared" si="742"/>
        <v>---0</v>
      </c>
      <c r="E47530">
        <v>0</v>
      </c>
    </row>
    <row r="47531" spans="2:5" ht="13.5" customHeight="1">
      <c r="B47531" t="str">
        <f t="shared" si="742"/>
        <v>---0</v>
      </c>
      <c r="E47531">
        <v>0</v>
      </c>
    </row>
    <row r="47532" spans="2:5" ht="13.5" customHeight="1">
      <c r="B47532" t="str">
        <f t="shared" si="742"/>
        <v>---0</v>
      </c>
      <c r="E47532">
        <v>0</v>
      </c>
    </row>
    <row r="47533" spans="2:5" ht="13.5" customHeight="1">
      <c r="B47533" t="str">
        <f t="shared" si="742"/>
        <v>---0</v>
      </c>
      <c r="E47533">
        <v>0</v>
      </c>
    </row>
    <row r="47534" spans="2:5" ht="13.5" customHeight="1">
      <c r="B47534" t="str">
        <f t="shared" si="742"/>
        <v>---0</v>
      </c>
      <c r="E47534">
        <v>0</v>
      </c>
    </row>
    <row r="47535" spans="2:5" ht="13.5" customHeight="1">
      <c r="B47535" t="str">
        <f t="shared" si="742"/>
        <v>---0</v>
      </c>
      <c r="E47535">
        <v>0</v>
      </c>
    </row>
    <row r="47536" spans="2:5" ht="13.5" customHeight="1">
      <c r="B47536" t="str">
        <f t="shared" si="742"/>
        <v>---0</v>
      </c>
      <c r="E47536">
        <v>0</v>
      </c>
    </row>
    <row r="47537" spans="2:5" ht="13.5" customHeight="1">
      <c r="B47537" t="str">
        <f t="shared" si="742"/>
        <v>---0</v>
      </c>
      <c r="E47537">
        <v>0</v>
      </c>
    </row>
    <row r="47538" spans="2:5" ht="13.5" customHeight="1">
      <c r="B47538" t="str">
        <f t="shared" si="742"/>
        <v>---0</v>
      </c>
      <c r="E47538">
        <v>0</v>
      </c>
    </row>
    <row r="47539" spans="2:5" ht="13.5" customHeight="1">
      <c r="B47539" t="str">
        <f t="shared" si="742"/>
        <v>---0</v>
      </c>
      <c r="E47539">
        <v>0</v>
      </c>
    </row>
    <row r="47540" spans="2:5" ht="13.5" customHeight="1">
      <c r="B47540" t="str">
        <f t="shared" si="742"/>
        <v>---0</v>
      </c>
      <c r="E47540">
        <v>0</v>
      </c>
    </row>
    <row r="47541" spans="2:5" ht="13.5" customHeight="1">
      <c r="B47541" t="str">
        <f t="shared" si="742"/>
        <v>---0</v>
      </c>
      <c r="E47541">
        <v>0</v>
      </c>
    </row>
    <row r="47542" spans="2:5" ht="13.5" customHeight="1">
      <c r="B47542" t="str">
        <f t="shared" si="742"/>
        <v>---0</v>
      </c>
      <c r="E47542">
        <v>0</v>
      </c>
    </row>
    <row r="47543" spans="2:5" ht="13.5" customHeight="1">
      <c r="B47543" t="str">
        <f t="shared" si="742"/>
        <v>---0</v>
      </c>
      <c r="E47543">
        <v>0</v>
      </c>
    </row>
    <row r="47544" spans="2:5" ht="13.5" customHeight="1">
      <c r="B47544" t="str">
        <f t="shared" si="742"/>
        <v>---0</v>
      </c>
      <c r="E47544">
        <v>0</v>
      </c>
    </row>
    <row r="47545" spans="2:5" ht="13.5" customHeight="1">
      <c r="B47545" t="str">
        <f t="shared" si="742"/>
        <v>---0</v>
      </c>
      <c r="E47545">
        <v>0</v>
      </c>
    </row>
    <row r="47546" spans="2:5" ht="13.5" customHeight="1">
      <c r="B47546" t="str">
        <f t="shared" si="742"/>
        <v>---0</v>
      </c>
      <c r="E47546">
        <v>0</v>
      </c>
    </row>
    <row r="47547" spans="2:5" ht="13.5" customHeight="1">
      <c r="B47547" t="str">
        <f t="shared" si="742"/>
        <v>---0</v>
      </c>
      <c r="E47547">
        <v>0</v>
      </c>
    </row>
    <row r="47548" spans="2:5" ht="13.5" customHeight="1">
      <c r="B47548" t="str">
        <f t="shared" si="742"/>
        <v>---0</v>
      </c>
      <c r="E47548">
        <v>0</v>
      </c>
    </row>
    <row r="47549" spans="2:5" ht="13.5" customHeight="1">
      <c r="B47549" t="str">
        <f t="shared" si="742"/>
        <v>---0</v>
      </c>
      <c r="E47549">
        <v>0</v>
      </c>
    </row>
    <row r="47550" spans="2:5" ht="13.5" customHeight="1">
      <c r="B47550" t="str">
        <f t="shared" si="742"/>
        <v>---0</v>
      </c>
      <c r="E47550">
        <v>0</v>
      </c>
    </row>
    <row r="47551" spans="2:5" ht="13.5" customHeight="1">
      <c r="B47551" t="str">
        <f t="shared" si="742"/>
        <v>---0</v>
      </c>
      <c r="E47551">
        <v>0</v>
      </c>
    </row>
    <row r="47552" spans="2:5" ht="13.5" customHeight="1">
      <c r="B47552" t="str">
        <f t="shared" si="742"/>
        <v>---0</v>
      </c>
      <c r="E47552">
        <v>0</v>
      </c>
    </row>
    <row r="47553" spans="2:5" ht="13.5" customHeight="1">
      <c r="B47553" t="str">
        <f t="shared" si="742"/>
        <v>---0</v>
      </c>
      <c r="E47553">
        <v>0</v>
      </c>
    </row>
    <row r="47554" spans="2:5" ht="13.5" customHeight="1">
      <c r="B47554" t="str">
        <f t="shared" si="742"/>
        <v>---0</v>
      </c>
      <c r="E47554">
        <v>0</v>
      </c>
    </row>
    <row r="47555" spans="2:5" ht="13.5" customHeight="1">
      <c r="B47555" t="str">
        <f t="shared" ref="B47555:B47618" si="743">A47555&amp;"---"&amp;E47555</f>
        <v>---0</v>
      </c>
      <c r="E47555">
        <v>0</v>
      </c>
    </row>
    <row r="47556" spans="2:5" ht="13.5" customHeight="1">
      <c r="B47556" t="str">
        <f t="shared" si="743"/>
        <v>---0</v>
      </c>
      <c r="E47556">
        <v>0</v>
      </c>
    </row>
    <row r="47557" spans="2:5" ht="13.5" customHeight="1">
      <c r="B47557" t="str">
        <f t="shared" si="743"/>
        <v>---0</v>
      </c>
      <c r="E47557">
        <v>0</v>
      </c>
    </row>
    <row r="47558" spans="2:5" ht="13.5" customHeight="1">
      <c r="B47558" t="str">
        <f t="shared" si="743"/>
        <v>---0</v>
      </c>
      <c r="E47558">
        <v>0</v>
      </c>
    </row>
    <row r="47559" spans="2:5" ht="13.5" customHeight="1">
      <c r="B47559" t="str">
        <f t="shared" si="743"/>
        <v>---0</v>
      </c>
      <c r="E47559">
        <v>0</v>
      </c>
    </row>
    <row r="47560" spans="2:5" ht="13.5" customHeight="1">
      <c r="B47560" t="str">
        <f t="shared" si="743"/>
        <v>---0</v>
      </c>
      <c r="E47560">
        <v>0</v>
      </c>
    </row>
    <row r="47561" spans="2:5" ht="13.5" customHeight="1">
      <c r="B47561" t="str">
        <f t="shared" si="743"/>
        <v>---0</v>
      </c>
      <c r="E47561">
        <v>0</v>
      </c>
    </row>
    <row r="47562" spans="2:5" ht="13.5" customHeight="1">
      <c r="B47562" t="str">
        <f t="shared" si="743"/>
        <v>---0</v>
      </c>
      <c r="E47562">
        <v>0</v>
      </c>
    </row>
    <row r="47563" spans="2:5" ht="13.5" customHeight="1">
      <c r="B47563" t="str">
        <f t="shared" si="743"/>
        <v>---0</v>
      </c>
      <c r="E47563">
        <v>0</v>
      </c>
    </row>
    <row r="47564" spans="2:5" ht="13.5" customHeight="1">
      <c r="B47564" t="str">
        <f t="shared" si="743"/>
        <v>---0</v>
      </c>
      <c r="E47564">
        <v>0</v>
      </c>
    </row>
    <row r="47565" spans="2:5" ht="13.5" customHeight="1">
      <c r="B47565" t="str">
        <f t="shared" si="743"/>
        <v>---0</v>
      </c>
      <c r="E47565">
        <v>0</v>
      </c>
    </row>
    <row r="47566" spans="2:5" ht="13.5" customHeight="1">
      <c r="B47566" t="str">
        <f t="shared" si="743"/>
        <v>---0</v>
      </c>
      <c r="E47566">
        <v>0</v>
      </c>
    </row>
    <row r="47567" spans="2:5" ht="13.5" customHeight="1">
      <c r="B47567" t="str">
        <f t="shared" si="743"/>
        <v>---0</v>
      </c>
      <c r="E47567">
        <v>0</v>
      </c>
    </row>
    <row r="47568" spans="2:5" ht="13.5" customHeight="1">
      <c r="B47568" t="str">
        <f t="shared" si="743"/>
        <v>---0</v>
      </c>
      <c r="E47568">
        <v>0</v>
      </c>
    </row>
    <row r="47569" spans="2:5" ht="13.5" customHeight="1">
      <c r="B47569" t="str">
        <f t="shared" si="743"/>
        <v>---0</v>
      </c>
      <c r="E47569">
        <v>0</v>
      </c>
    </row>
    <row r="47570" spans="2:5" ht="13.5" customHeight="1">
      <c r="B47570" t="str">
        <f t="shared" si="743"/>
        <v>---0</v>
      </c>
      <c r="E47570">
        <v>0</v>
      </c>
    </row>
    <row r="47571" spans="2:5" ht="13.5" customHeight="1">
      <c r="B47571" t="str">
        <f t="shared" si="743"/>
        <v>---0</v>
      </c>
      <c r="E47571">
        <v>0</v>
      </c>
    </row>
    <row r="47572" spans="2:5" ht="13.5" customHeight="1">
      <c r="B47572" t="str">
        <f t="shared" si="743"/>
        <v>---0</v>
      </c>
      <c r="E47572">
        <v>0</v>
      </c>
    </row>
    <row r="47573" spans="2:5" ht="13.5" customHeight="1">
      <c r="B47573" t="str">
        <f t="shared" si="743"/>
        <v>---0</v>
      </c>
      <c r="E47573">
        <v>0</v>
      </c>
    </row>
    <row r="47574" spans="2:5" ht="13.5" customHeight="1">
      <c r="B47574" t="str">
        <f t="shared" si="743"/>
        <v>---0</v>
      </c>
      <c r="E47574">
        <v>0</v>
      </c>
    </row>
    <row r="47575" spans="2:5" ht="13.5" customHeight="1">
      <c r="B47575" t="str">
        <f t="shared" si="743"/>
        <v>---0</v>
      </c>
      <c r="E47575">
        <v>0</v>
      </c>
    </row>
    <row r="47576" spans="2:5" ht="13.5" customHeight="1">
      <c r="B47576" t="str">
        <f t="shared" si="743"/>
        <v>---0</v>
      </c>
      <c r="E47576">
        <v>0</v>
      </c>
    </row>
    <row r="47577" spans="2:5" ht="13.5" customHeight="1">
      <c r="B47577" t="str">
        <f t="shared" si="743"/>
        <v>---0</v>
      </c>
      <c r="E47577">
        <v>0</v>
      </c>
    </row>
    <row r="47578" spans="2:5" ht="13.5" customHeight="1">
      <c r="B47578" t="str">
        <f t="shared" si="743"/>
        <v>---0</v>
      </c>
      <c r="E47578">
        <v>0</v>
      </c>
    </row>
    <row r="47579" spans="2:5" ht="13.5" customHeight="1">
      <c r="B47579" t="str">
        <f t="shared" si="743"/>
        <v>---0</v>
      </c>
      <c r="E47579">
        <v>0</v>
      </c>
    </row>
    <row r="47580" spans="2:5" ht="13.5" customHeight="1">
      <c r="B47580" t="str">
        <f t="shared" si="743"/>
        <v>---0</v>
      </c>
      <c r="E47580">
        <v>0</v>
      </c>
    </row>
    <row r="47581" spans="2:5" ht="13.5" customHeight="1">
      <c r="B47581" t="str">
        <f t="shared" si="743"/>
        <v>---0</v>
      </c>
      <c r="E47581">
        <v>0</v>
      </c>
    </row>
    <row r="47582" spans="2:5" ht="13.5" customHeight="1">
      <c r="B47582" t="str">
        <f t="shared" si="743"/>
        <v>---0</v>
      </c>
      <c r="E47582">
        <v>0</v>
      </c>
    </row>
    <row r="47583" spans="2:5" ht="13.5" customHeight="1">
      <c r="B47583" t="str">
        <f t="shared" si="743"/>
        <v>---0</v>
      </c>
      <c r="E47583">
        <v>0</v>
      </c>
    </row>
    <row r="47584" spans="2:5" ht="13.5" customHeight="1">
      <c r="B47584" t="str">
        <f t="shared" si="743"/>
        <v>---0</v>
      </c>
      <c r="E47584">
        <v>0</v>
      </c>
    </row>
    <row r="47585" spans="2:5" ht="13.5" customHeight="1">
      <c r="B47585" t="str">
        <f t="shared" si="743"/>
        <v>---0</v>
      </c>
      <c r="E47585">
        <v>0</v>
      </c>
    </row>
    <row r="47586" spans="2:5" ht="13.5" customHeight="1">
      <c r="B47586" t="str">
        <f t="shared" si="743"/>
        <v>---0</v>
      </c>
      <c r="E47586">
        <v>0</v>
      </c>
    </row>
    <row r="47587" spans="2:5" ht="13.5" customHeight="1">
      <c r="B47587" t="str">
        <f t="shared" si="743"/>
        <v>---0</v>
      </c>
      <c r="E47587">
        <v>0</v>
      </c>
    </row>
    <row r="47588" spans="2:5" ht="13.5" customHeight="1">
      <c r="B47588" t="str">
        <f t="shared" si="743"/>
        <v>---0</v>
      </c>
      <c r="E47588">
        <v>0</v>
      </c>
    </row>
    <row r="47589" spans="2:5" ht="13.5" customHeight="1">
      <c r="B47589" t="str">
        <f t="shared" si="743"/>
        <v>---0</v>
      </c>
      <c r="E47589">
        <v>0</v>
      </c>
    </row>
    <row r="47590" spans="2:5" ht="13.5" customHeight="1">
      <c r="B47590" t="str">
        <f t="shared" si="743"/>
        <v>---0</v>
      </c>
      <c r="E47590">
        <v>0</v>
      </c>
    </row>
    <row r="47591" spans="2:5" ht="13.5" customHeight="1">
      <c r="B47591" t="str">
        <f t="shared" si="743"/>
        <v>---0</v>
      </c>
      <c r="E47591">
        <v>0</v>
      </c>
    </row>
    <row r="47592" spans="2:5" ht="13.5" customHeight="1">
      <c r="B47592" t="str">
        <f t="shared" si="743"/>
        <v>---0</v>
      </c>
      <c r="E47592">
        <v>0</v>
      </c>
    </row>
    <row r="47593" spans="2:5" ht="13.5" customHeight="1">
      <c r="B47593" t="str">
        <f t="shared" si="743"/>
        <v>---0</v>
      </c>
      <c r="E47593">
        <v>0</v>
      </c>
    </row>
    <row r="47594" spans="2:5" ht="13.5" customHeight="1">
      <c r="B47594" t="str">
        <f t="shared" si="743"/>
        <v>---0</v>
      </c>
      <c r="E47594">
        <v>0</v>
      </c>
    </row>
    <row r="47595" spans="2:5">
      <c r="B47595" t="str">
        <f t="shared" si="743"/>
        <v>---0</v>
      </c>
      <c r="E47595">
        <v>0</v>
      </c>
    </row>
    <row r="47596" spans="2:5" ht="13.5" customHeight="1">
      <c r="B47596" t="str">
        <f t="shared" si="743"/>
        <v>---0</v>
      </c>
      <c r="E47596">
        <v>0</v>
      </c>
    </row>
    <row r="47597" spans="2:5" ht="13.5" customHeight="1">
      <c r="B47597" t="str">
        <f t="shared" si="743"/>
        <v>---0</v>
      </c>
      <c r="E47597">
        <v>0</v>
      </c>
    </row>
    <row r="47598" spans="2:5" ht="13.5" customHeight="1">
      <c r="B47598" t="str">
        <f t="shared" si="743"/>
        <v>---0</v>
      </c>
      <c r="E47598">
        <v>0</v>
      </c>
    </row>
    <row r="47599" spans="2:5" ht="13.5" customHeight="1">
      <c r="B47599" t="str">
        <f t="shared" si="743"/>
        <v>---0</v>
      </c>
      <c r="E47599">
        <v>0</v>
      </c>
    </row>
    <row r="47600" spans="2:5" ht="13.5" customHeight="1">
      <c r="B47600" t="str">
        <f t="shared" si="743"/>
        <v>---0</v>
      </c>
      <c r="E47600">
        <v>0</v>
      </c>
    </row>
    <row r="47601" spans="2:5" ht="13.5" customHeight="1">
      <c r="B47601" t="str">
        <f t="shared" si="743"/>
        <v>---0</v>
      </c>
      <c r="E47601">
        <v>0</v>
      </c>
    </row>
    <row r="47602" spans="2:5" ht="13.5" customHeight="1">
      <c r="B47602" t="str">
        <f t="shared" si="743"/>
        <v>---0</v>
      </c>
      <c r="E47602">
        <v>0</v>
      </c>
    </row>
    <row r="47603" spans="2:5" ht="13.5" customHeight="1">
      <c r="B47603" t="str">
        <f t="shared" si="743"/>
        <v>---0</v>
      </c>
      <c r="E47603">
        <v>0</v>
      </c>
    </row>
    <row r="47604" spans="2:5" ht="13.5" customHeight="1">
      <c r="B47604" t="str">
        <f t="shared" si="743"/>
        <v>---0</v>
      </c>
      <c r="E47604">
        <v>0</v>
      </c>
    </row>
    <row r="47605" spans="2:5" ht="13.5" customHeight="1">
      <c r="B47605" t="str">
        <f t="shared" si="743"/>
        <v>---0</v>
      </c>
      <c r="E47605">
        <v>0</v>
      </c>
    </row>
    <row r="47606" spans="2:5" ht="13.5" customHeight="1">
      <c r="B47606" t="str">
        <f t="shared" si="743"/>
        <v>---0</v>
      </c>
      <c r="E47606">
        <v>0</v>
      </c>
    </row>
    <row r="47607" spans="2:5" ht="13.5" customHeight="1">
      <c r="B47607" t="str">
        <f t="shared" si="743"/>
        <v>---0</v>
      </c>
      <c r="E47607">
        <v>0</v>
      </c>
    </row>
    <row r="47608" spans="2:5" ht="13.5" customHeight="1">
      <c r="B47608" t="str">
        <f t="shared" si="743"/>
        <v>---0</v>
      </c>
      <c r="E47608">
        <v>0</v>
      </c>
    </row>
    <row r="47609" spans="2:5" ht="13.5" customHeight="1">
      <c r="B47609" t="str">
        <f t="shared" si="743"/>
        <v>---0</v>
      </c>
      <c r="E47609">
        <v>0</v>
      </c>
    </row>
    <row r="47610" spans="2:5" ht="13.5" customHeight="1">
      <c r="B47610" t="str">
        <f t="shared" si="743"/>
        <v>---0</v>
      </c>
      <c r="E47610">
        <v>0</v>
      </c>
    </row>
    <row r="47611" spans="2:5" ht="13.5" customHeight="1">
      <c r="B47611" t="str">
        <f t="shared" si="743"/>
        <v>---0</v>
      </c>
      <c r="E47611">
        <v>0</v>
      </c>
    </row>
    <row r="47612" spans="2:5" ht="13.5" customHeight="1">
      <c r="B47612" t="str">
        <f t="shared" si="743"/>
        <v>---0</v>
      </c>
      <c r="E47612">
        <v>0</v>
      </c>
    </row>
    <row r="47613" spans="2:5" ht="13.5" customHeight="1">
      <c r="B47613" t="str">
        <f t="shared" si="743"/>
        <v>---0</v>
      </c>
      <c r="E47613">
        <v>0</v>
      </c>
    </row>
    <row r="47614" spans="2:5" ht="13.5" customHeight="1">
      <c r="B47614" t="str">
        <f t="shared" si="743"/>
        <v>---0</v>
      </c>
      <c r="E47614">
        <v>0</v>
      </c>
    </row>
    <row r="47615" spans="2:5" ht="13.5" customHeight="1">
      <c r="B47615" t="str">
        <f t="shared" si="743"/>
        <v>---0</v>
      </c>
      <c r="E47615">
        <v>0</v>
      </c>
    </row>
    <row r="47616" spans="2:5" ht="13.5" customHeight="1">
      <c r="B47616" t="str">
        <f t="shared" si="743"/>
        <v>---0</v>
      </c>
      <c r="E47616">
        <v>0</v>
      </c>
    </row>
    <row r="47617" spans="2:5" ht="13.5" customHeight="1">
      <c r="B47617" t="str">
        <f t="shared" si="743"/>
        <v>---0</v>
      </c>
      <c r="E47617">
        <v>0</v>
      </c>
    </row>
    <row r="47618" spans="2:5" ht="13.5" customHeight="1">
      <c r="B47618" t="str">
        <f t="shared" si="743"/>
        <v>---0</v>
      </c>
      <c r="E47618">
        <v>0</v>
      </c>
    </row>
    <row r="47619" spans="2:5" ht="13.5" customHeight="1">
      <c r="B47619" t="str">
        <f t="shared" ref="B47619:B47682" si="744">A47619&amp;"---"&amp;E47619</f>
        <v>---0</v>
      </c>
      <c r="E47619">
        <v>0</v>
      </c>
    </row>
    <row r="47620" spans="2:5" ht="13.5" customHeight="1">
      <c r="B47620" t="str">
        <f t="shared" si="744"/>
        <v>---0</v>
      </c>
      <c r="E47620">
        <v>0</v>
      </c>
    </row>
    <row r="47621" spans="2:5" ht="13.5" customHeight="1">
      <c r="B47621" t="str">
        <f t="shared" si="744"/>
        <v>---0</v>
      </c>
      <c r="E47621">
        <v>0</v>
      </c>
    </row>
    <row r="47622" spans="2:5" ht="13.5" customHeight="1">
      <c r="B47622" t="str">
        <f t="shared" si="744"/>
        <v>---0</v>
      </c>
      <c r="E47622">
        <v>0</v>
      </c>
    </row>
    <row r="47623" spans="2:5" ht="13.5" customHeight="1">
      <c r="B47623" t="str">
        <f t="shared" si="744"/>
        <v>---0</v>
      </c>
      <c r="E47623">
        <v>0</v>
      </c>
    </row>
    <row r="47624" spans="2:5" ht="13.5" customHeight="1">
      <c r="B47624" t="str">
        <f t="shared" si="744"/>
        <v>---0</v>
      </c>
      <c r="E47624">
        <v>0</v>
      </c>
    </row>
    <row r="47625" spans="2:5" ht="13.5" customHeight="1">
      <c r="B47625" t="str">
        <f t="shared" si="744"/>
        <v>---0</v>
      </c>
      <c r="E47625">
        <v>0</v>
      </c>
    </row>
    <row r="47626" spans="2:5" ht="13.5" customHeight="1">
      <c r="B47626" t="str">
        <f t="shared" si="744"/>
        <v>---0</v>
      </c>
      <c r="E47626">
        <v>0</v>
      </c>
    </row>
    <row r="47627" spans="2:5" ht="13.5" customHeight="1">
      <c r="B47627" t="str">
        <f t="shared" si="744"/>
        <v>---0</v>
      </c>
      <c r="E47627">
        <v>0</v>
      </c>
    </row>
    <row r="47628" spans="2:5" ht="13.5" customHeight="1">
      <c r="B47628" t="str">
        <f t="shared" si="744"/>
        <v>---0</v>
      </c>
      <c r="E47628">
        <v>0</v>
      </c>
    </row>
    <row r="47629" spans="2:5" ht="13.5" customHeight="1">
      <c r="B47629" t="str">
        <f t="shared" si="744"/>
        <v>---0</v>
      </c>
      <c r="E47629">
        <v>0</v>
      </c>
    </row>
    <row r="47630" spans="2:5" ht="13.5" customHeight="1">
      <c r="B47630" t="str">
        <f t="shared" si="744"/>
        <v>---0</v>
      </c>
      <c r="E47630">
        <v>0</v>
      </c>
    </row>
    <row r="47631" spans="2:5" ht="13.5" customHeight="1">
      <c r="B47631" t="str">
        <f t="shared" si="744"/>
        <v>---0</v>
      </c>
      <c r="E47631">
        <v>0</v>
      </c>
    </row>
    <row r="47632" spans="2:5" ht="13.5" customHeight="1">
      <c r="B47632" t="str">
        <f t="shared" si="744"/>
        <v>---0</v>
      </c>
      <c r="E47632">
        <v>0</v>
      </c>
    </row>
    <row r="47633" spans="2:5" ht="13.5" customHeight="1">
      <c r="B47633" t="str">
        <f t="shared" si="744"/>
        <v>---0</v>
      </c>
      <c r="E47633">
        <v>0</v>
      </c>
    </row>
    <row r="47634" spans="2:5" ht="13.5" customHeight="1">
      <c r="B47634" t="str">
        <f t="shared" si="744"/>
        <v>---0</v>
      </c>
      <c r="E47634">
        <v>0</v>
      </c>
    </row>
    <row r="47635" spans="2:5" ht="13.5" customHeight="1">
      <c r="B47635" t="str">
        <f t="shared" si="744"/>
        <v>---0</v>
      </c>
      <c r="E47635">
        <v>0</v>
      </c>
    </row>
    <row r="47636" spans="2:5" ht="13.5" customHeight="1">
      <c r="B47636" t="str">
        <f t="shared" si="744"/>
        <v>---0</v>
      </c>
      <c r="E47636">
        <v>0</v>
      </c>
    </row>
    <row r="47637" spans="2:5" ht="13.5" customHeight="1">
      <c r="B47637" t="str">
        <f t="shared" si="744"/>
        <v>---0</v>
      </c>
      <c r="E47637">
        <v>0</v>
      </c>
    </row>
    <row r="47638" spans="2:5" ht="13.5" customHeight="1">
      <c r="B47638" t="str">
        <f t="shared" si="744"/>
        <v>---0</v>
      </c>
      <c r="E47638">
        <v>0</v>
      </c>
    </row>
    <row r="47639" spans="2:5" ht="13.5" customHeight="1">
      <c r="B47639" t="str">
        <f t="shared" si="744"/>
        <v>---0</v>
      </c>
      <c r="E47639">
        <v>0</v>
      </c>
    </row>
    <row r="47640" spans="2:5" ht="13.5" customHeight="1">
      <c r="B47640" t="str">
        <f t="shared" si="744"/>
        <v>---0</v>
      </c>
      <c r="E47640">
        <v>0</v>
      </c>
    </row>
    <row r="47641" spans="2:5" ht="13.5" customHeight="1">
      <c r="B47641" t="str">
        <f t="shared" si="744"/>
        <v>---0</v>
      </c>
      <c r="E47641">
        <v>0</v>
      </c>
    </row>
    <row r="47642" spans="2:5" ht="13.5" customHeight="1">
      <c r="B47642" t="str">
        <f t="shared" si="744"/>
        <v>---0</v>
      </c>
      <c r="E47642">
        <v>0</v>
      </c>
    </row>
    <row r="47643" spans="2:5" ht="13.5" customHeight="1">
      <c r="B47643" t="str">
        <f t="shared" si="744"/>
        <v>---0</v>
      </c>
      <c r="E47643">
        <v>0</v>
      </c>
    </row>
    <row r="47644" spans="2:5" ht="13.5" customHeight="1">
      <c r="B47644" t="str">
        <f t="shared" si="744"/>
        <v>---0</v>
      </c>
      <c r="E47644">
        <v>0</v>
      </c>
    </row>
    <row r="47645" spans="2:5" ht="13.5" customHeight="1">
      <c r="B47645" t="str">
        <f t="shared" si="744"/>
        <v>---0</v>
      </c>
      <c r="E47645">
        <v>0</v>
      </c>
    </row>
    <row r="47646" spans="2:5" ht="13.5" customHeight="1">
      <c r="B47646" t="str">
        <f t="shared" si="744"/>
        <v>---0</v>
      </c>
      <c r="E47646">
        <v>0</v>
      </c>
    </row>
    <row r="47647" spans="2:5" ht="13.5" customHeight="1">
      <c r="B47647" t="str">
        <f t="shared" si="744"/>
        <v>---0</v>
      </c>
      <c r="E47647">
        <v>0</v>
      </c>
    </row>
    <row r="47648" spans="2:5" ht="13.5" customHeight="1">
      <c r="B47648" t="str">
        <f t="shared" si="744"/>
        <v>---0</v>
      </c>
      <c r="E47648">
        <v>0</v>
      </c>
    </row>
    <row r="47649" spans="2:5" ht="13.5" customHeight="1">
      <c r="B47649" t="str">
        <f t="shared" si="744"/>
        <v>---0</v>
      </c>
      <c r="E47649">
        <v>0</v>
      </c>
    </row>
    <row r="47650" spans="2:5" ht="13.5" customHeight="1">
      <c r="B47650" t="str">
        <f t="shared" si="744"/>
        <v>---0</v>
      </c>
      <c r="E47650">
        <v>0</v>
      </c>
    </row>
    <row r="47651" spans="2:5" ht="13.5" customHeight="1">
      <c r="B47651" t="str">
        <f t="shared" si="744"/>
        <v>---0</v>
      </c>
      <c r="E47651">
        <v>0</v>
      </c>
    </row>
    <row r="47652" spans="2:5" ht="13.5" customHeight="1">
      <c r="B47652" t="str">
        <f t="shared" si="744"/>
        <v>---0</v>
      </c>
      <c r="E47652">
        <v>0</v>
      </c>
    </row>
    <row r="47653" spans="2:5" ht="13.5" customHeight="1">
      <c r="B47653" t="str">
        <f t="shared" si="744"/>
        <v>---0</v>
      </c>
      <c r="E47653">
        <v>0</v>
      </c>
    </row>
    <row r="47654" spans="2:5" ht="13.5" customHeight="1">
      <c r="B47654" t="str">
        <f t="shared" si="744"/>
        <v>---0</v>
      </c>
      <c r="E47654">
        <v>0</v>
      </c>
    </row>
    <row r="47655" spans="2:5" ht="13.5" customHeight="1">
      <c r="B47655" t="str">
        <f t="shared" si="744"/>
        <v>---0</v>
      </c>
      <c r="E47655">
        <v>0</v>
      </c>
    </row>
    <row r="47656" spans="2:5" ht="13.5" customHeight="1">
      <c r="B47656" t="str">
        <f t="shared" si="744"/>
        <v>---0</v>
      </c>
      <c r="E47656">
        <v>0</v>
      </c>
    </row>
    <row r="47657" spans="2:5">
      <c r="B47657" t="str">
        <f t="shared" si="744"/>
        <v>---0</v>
      </c>
      <c r="E47657">
        <v>0</v>
      </c>
    </row>
    <row r="47658" spans="2:5" ht="13.5" customHeight="1">
      <c r="B47658" t="str">
        <f t="shared" si="744"/>
        <v>---0</v>
      </c>
      <c r="E47658">
        <v>0</v>
      </c>
    </row>
    <row r="47659" spans="2:5" ht="13.5" customHeight="1">
      <c r="B47659" t="str">
        <f t="shared" si="744"/>
        <v>---0</v>
      </c>
      <c r="E47659">
        <v>0</v>
      </c>
    </row>
    <row r="47660" spans="2:5" ht="13.5" customHeight="1">
      <c r="B47660" t="str">
        <f t="shared" si="744"/>
        <v>---0</v>
      </c>
      <c r="E47660">
        <v>0</v>
      </c>
    </row>
    <row r="47661" spans="2:5" ht="13.5" customHeight="1">
      <c r="B47661" t="str">
        <f t="shared" si="744"/>
        <v>---0</v>
      </c>
      <c r="E47661">
        <v>0</v>
      </c>
    </row>
    <row r="47662" spans="2:5" ht="13.5" customHeight="1">
      <c r="B47662" t="str">
        <f t="shared" si="744"/>
        <v>---0</v>
      </c>
      <c r="E47662">
        <v>0</v>
      </c>
    </row>
    <row r="47663" spans="2:5" ht="13.5" customHeight="1">
      <c r="B47663" t="str">
        <f t="shared" si="744"/>
        <v>---0</v>
      </c>
      <c r="E47663">
        <v>0</v>
      </c>
    </row>
    <row r="47664" spans="2:5" ht="13.5" customHeight="1">
      <c r="B47664" t="str">
        <f t="shared" si="744"/>
        <v>---0</v>
      </c>
      <c r="E47664">
        <v>0</v>
      </c>
    </row>
    <row r="47665" spans="2:5" ht="13.5" customHeight="1">
      <c r="B47665" t="str">
        <f t="shared" si="744"/>
        <v>---0</v>
      </c>
      <c r="E47665">
        <v>0</v>
      </c>
    </row>
    <row r="47666" spans="2:5" ht="13.5" customHeight="1">
      <c r="B47666" t="str">
        <f t="shared" si="744"/>
        <v>---0</v>
      </c>
      <c r="E47666">
        <v>0</v>
      </c>
    </row>
    <row r="47667" spans="2:5" ht="13.5" customHeight="1">
      <c r="B47667" t="str">
        <f t="shared" si="744"/>
        <v>---0</v>
      </c>
      <c r="E47667">
        <v>0</v>
      </c>
    </row>
    <row r="47668" spans="2:5" ht="13.5" customHeight="1">
      <c r="B47668" t="str">
        <f t="shared" si="744"/>
        <v>---0</v>
      </c>
      <c r="E47668">
        <v>0</v>
      </c>
    </row>
    <row r="47669" spans="2:5" ht="13.5" customHeight="1">
      <c r="B47669" t="str">
        <f t="shared" si="744"/>
        <v>---0</v>
      </c>
      <c r="E47669">
        <v>0</v>
      </c>
    </row>
    <row r="47670" spans="2:5" ht="13.5" customHeight="1">
      <c r="B47670" t="str">
        <f t="shared" si="744"/>
        <v>---0</v>
      </c>
      <c r="E47670">
        <v>0</v>
      </c>
    </row>
    <row r="47671" spans="2:5" ht="13.5" customHeight="1">
      <c r="B47671" t="str">
        <f t="shared" si="744"/>
        <v>---0</v>
      </c>
      <c r="E47671">
        <v>0</v>
      </c>
    </row>
    <row r="47672" spans="2:5" ht="13.5" customHeight="1">
      <c r="B47672" t="str">
        <f t="shared" si="744"/>
        <v>---0</v>
      </c>
      <c r="E47672">
        <v>0</v>
      </c>
    </row>
    <row r="47673" spans="2:5" ht="13.5" customHeight="1">
      <c r="B47673" t="str">
        <f t="shared" si="744"/>
        <v>---0</v>
      </c>
      <c r="E47673">
        <v>0</v>
      </c>
    </row>
    <row r="47674" spans="2:5" ht="13.5" customHeight="1">
      <c r="B47674" t="str">
        <f t="shared" si="744"/>
        <v>---0</v>
      </c>
      <c r="E47674">
        <v>0</v>
      </c>
    </row>
    <row r="47675" spans="2:5" ht="13.5" customHeight="1">
      <c r="B47675" t="str">
        <f t="shared" si="744"/>
        <v>---0</v>
      </c>
      <c r="E47675">
        <v>0</v>
      </c>
    </row>
    <row r="47676" spans="2:5" ht="13.5" customHeight="1">
      <c r="B47676" t="str">
        <f t="shared" si="744"/>
        <v>---0</v>
      </c>
      <c r="E47676">
        <v>0</v>
      </c>
    </row>
    <row r="47677" spans="2:5" ht="13.5" customHeight="1">
      <c r="B47677" t="str">
        <f t="shared" si="744"/>
        <v>---0</v>
      </c>
      <c r="E47677">
        <v>0</v>
      </c>
    </row>
    <row r="47678" spans="2:5" ht="13.5" customHeight="1">
      <c r="B47678" t="str">
        <f t="shared" si="744"/>
        <v>---0</v>
      </c>
      <c r="E47678">
        <v>0</v>
      </c>
    </row>
    <row r="47679" spans="2:5" ht="13.5" customHeight="1">
      <c r="B47679" t="str">
        <f t="shared" si="744"/>
        <v>---0</v>
      </c>
      <c r="E47679">
        <v>0</v>
      </c>
    </row>
    <row r="47680" spans="2:5" ht="13.5" customHeight="1">
      <c r="B47680" t="str">
        <f t="shared" si="744"/>
        <v>---0</v>
      </c>
      <c r="E47680">
        <v>0</v>
      </c>
    </row>
    <row r="47681" spans="2:5" ht="13.5" customHeight="1">
      <c r="B47681" t="str">
        <f t="shared" si="744"/>
        <v>---0</v>
      </c>
      <c r="E47681">
        <v>0</v>
      </c>
    </row>
    <row r="47682" spans="2:5" ht="13.5" customHeight="1">
      <c r="B47682" t="str">
        <f t="shared" si="744"/>
        <v>---0</v>
      </c>
      <c r="E47682">
        <v>0</v>
      </c>
    </row>
    <row r="47683" spans="2:5" ht="13.5" customHeight="1">
      <c r="B47683" t="str">
        <f t="shared" ref="B47683:B47746" si="745">A47683&amp;"---"&amp;E47683</f>
        <v>---0</v>
      </c>
      <c r="E47683">
        <v>0</v>
      </c>
    </row>
    <row r="47684" spans="2:5" ht="13.5" customHeight="1">
      <c r="B47684" t="str">
        <f t="shared" si="745"/>
        <v>---0</v>
      </c>
      <c r="E47684">
        <v>0</v>
      </c>
    </row>
    <row r="47685" spans="2:5" ht="13.5" customHeight="1">
      <c r="B47685" t="str">
        <f t="shared" si="745"/>
        <v>---0</v>
      </c>
      <c r="E47685">
        <v>0</v>
      </c>
    </row>
    <row r="47686" spans="2:5" ht="13.5" customHeight="1">
      <c r="B47686" t="str">
        <f t="shared" si="745"/>
        <v>---0</v>
      </c>
      <c r="E47686">
        <v>0</v>
      </c>
    </row>
    <row r="47687" spans="2:5" ht="13.5" customHeight="1">
      <c r="B47687" t="str">
        <f t="shared" si="745"/>
        <v>---0</v>
      </c>
      <c r="E47687">
        <v>0</v>
      </c>
    </row>
    <row r="47688" spans="2:5" ht="13.5" customHeight="1">
      <c r="B47688" t="str">
        <f t="shared" si="745"/>
        <v>---0</v>
      </c>
      <c r="E47688">
        <v>0</v>
      </c>
    </row>
    <row r="47689" spans="2:5" ht="13.5" customHeight="1">
      <c r="B47689" t="str">
        <f t="shared" si="745"/>
        <v>---0</v>
      </c>
      <c r="E47689">
        <v>0</v>
      </c>
    </row>
    <row r="47690" spans="2:5" ht="13.5" customHeight="1">
      <c r="B47690" t="str">
        <f t="shared" si="745"/>
        <v>---0</v>
      </c>
      <c r="E47690">
        <v>0</v>
      </c>
    </row>
    <row r="47691" spans="2:5" ht="13.5" customHeight="1">
      <c r="B47691" t="str">
        <f t="shared" si="745"/>
        <v>---0</v>
      </c>
      <c r="E47691">
        <v>0</v>
      </c>
    </row>
    <row r="47692" spans="2:5" ht="13.5" customHeight="1">
      <c r="B47692" t="str">
        <f t="shared" si="745"/>
        <v>---0</v>
      </c>
      <c r="E47692">
        <v>0</v>
      </c>
    </row>
    <row r="47693" spans="2:5" ht="13.5" customHeight="1">
      <c r="B47693" t="str">
        <f t="shared" si="745"/>
        <v>---0</v>
      </c>
      <c r="E47693">
        <v>0</v>
      </c>
    </row>
    <row r="47694" spans="2:5" ht="13.5" customHeight="1">
      <c r="B47694" t="str">
        <f t="shared" si="745"/>
        <v>---0</v>
      </c>
      <c r="E47694">
        <v>0</v>
      </c>
    </row>
    <row r="47695" spans="2:5" ht="13.5" customHeight="1">
      <c r="B47695" t="str">
        <f t="shared" si="745"/>
        <v>---0</v>
      </c>
      <c r="E47695">
        <v>0</v>
      </c>
    </row>
    <row r="47696" spans="2:5" ht="13.5" customHeight="1">
      <c r="B47696" t="str">
        <f t="shared" si="745"/>
        <v>---0</v>
      </c>
      <c r="E47696">
        <v>0</v>
      </c>
    </row>
    <row r="47697" spans="2:5" ht="13.5" customHeight="1">
      <c r="B47697" t="str">
        <f t="shared" si="745"/>
        <v>---0</v>
      </c>
      <c r="E47697">
        <v>0</v>
      </c>
    </row>
    <row r="47698" spans="2:5" ht="13.5" customHeight="1">
      <c r="B47698" t="str">
        <f t="shared" si="745"/>
        <v>---0</v>
      </c>
      <c r="E47698">
        <v>0</v>
      </c>
    </row>
    <row r="47699" spans="2:5" ht="13.5" customHeight="1">
      <c r="B47699" t="str">
        <f t="shared" si="745"/>
        <v>---0</v>
      </c>
      <c r="E47699">
        <v>0</v>
      </c>
    </row>
    <row r="47700" spans="2:5" ht="13.5" customHeight="1">
      <c r="B47700" t="str">
        <f t="shared" si="745"/>
        <v>---0</v>
      </c>
      <c r="E47700">
        <v>0</v>
      </c>
    </row>
    <row r="47701" spans="2:5" ht="13.5" customHeight="1">
      <c r="B47701" t="str">
        <f t="shared" si="745"/>
        <v>---0</v>
      </c>
      <c r="E47701">
        <v>0</v>
      </c>
    </row>
    <row r="47702" spans="2:5" ht="13.5" customHeight="1">
      <c r="B47702" t="str">
        <f t="shared" si="745"/>
        <v>---0</v>
      </c>
      <c r="E47702">
        <v>0</v>
      </c>
    </row>
    <row r="47703" spans="2:5" ht="13.5" customHeight="1">
      <c r="B47703" t="str">
        <f t="shared" si="745"/>
        <v>---0</v>
      </c>
      <c r="E47703">
        <v>0</v>
      </c>
    </row>
    <row r="47704" spans="2:5" ht="13.5" customHeight="1">
      <c r="B47704" t="str">
        <f t="shared" si="745"/>
        <v>---0</v>
      </c>
      <c r="E47704">
        <v>0</v>
      </c>
    </row>
    <row r="47705" spans="2:5" ht="13.5" customHeight="1">
      <c r="B47705" t="str">
        <f t="shared" si="745"/>
        <v>---0</v>
      </c>
      <c r="E47705">
        <v>0</v>
      </c>
    </row>
    <row r="47706" spans="2:5" ht="13.5" customHeight="1">
      <c r="B47706" t="str">
        <f t="shared" si="745"/>
        <v>---0</v>
      </c>
      <c r="E47706">
        <v>0</v>
      </c>
    </row>
    <row r="47707" spans="2:5" ht="13.5" customHeight="1">
      <c r="B47707" t="str">
        <f t="shared" si="745"/>
        <v>---0</v>
      </c>
      <c r="E47707">
        <v>0</v>
      </c>
    </row>
    <row r="47708" spans="2:5" ht="13.5" customHeight="1">
      <c r="B47708" t="str">
        <f t="shared" si="745"/>
        <v>---0</v>
      </c>
      <c r="E47708">
        <v>0</v>
      </c>
    </row>
    <row r="47709" spans="2:5" ht="13.5" customHeight="1">
      <c r="B47709" t="str">
        <f t="shared" si="745"/>
        <v>---0</v>
      </c>
      <c r="E47709">
        <v>0</v>
      </c>
    </row>
    <row r="47710" spans="2:5" ht="13.5" customHeight="1">
      <c r="B47710" t="str">
        <f t="shared" si="745"/>
        <v>---0</v>
      </c>
      <c r="E47710">
        <v>0</v>
      </c>
    </row>
    <row r="47711" spans="2:5" ht="13.5" customHeight="1">
      <c r="B47711" t="str">
        <f t="shared" si="745"/>
        <v>---0</v>
      </c>
      <c r="E47711">
        <v>0</v>
      </c>
    </row>
    <row r="47712" spans="2:5" ht="13.5" customHeight="1">
      <c r="B47712" t="str">
        <f t="shared" si="745"/>
        <v>---0</v>
      </c>
      <c r="E47712">
        <v>0</v>
      </c>
    </row>
    <row r="47713" spans="2:5" ht="13.5" customHeight="1">
      <c r="B47713" t="str">
        <f t="shared" si="745"/>
        <v>---0</v>
      </c>
      <c r="E47713">
        <v>0</v>
      </c>
    </row>
    <row r="47714" spans="2:5" ht="13.5" customHeight="1">
      <c r="B47714" t="str">
        <f t="shared" si="745"/>
        <v>---0</v>
      </c>
      <c r="E47714">
        <v>0</v>
      </c>
    </row>
    <row r="47715" spans="2:5" ht="13.5" customHeight="1">
      <c r="B47715" t="str">
        <f t="shared" si="745"/>
        <v>---0</v>
      </c>
      <c r="E47715">
        <v>0</v>
      </c>
    </row>
    <row r="47716" spans="2:5" ht="13.5" customHeight="1">
      <c r="B47716" t="str">
        <f t="shared" si="745"/>
        <v>---0</v>
      </c>
      <c r="E47716">
        <v>0</v>
      </c>
    </row>
    <row r="47717" spans="2:5" ht="13.5" customHeight="1">
      <c r="B47717" t="str">
        <f t="shared" si="745"/>
        <v>---0</v>
      </c>
      <c r="E47717">
        <v>0</v>
      </c>
    </row>
    <row r="47718" spans="2:5" ht="13.5" customHeight="1">
      <c r="B47718" t="str">
        <f t="shared" si="745"/>
        <v>---0</v>
      </c>
      <c r="E47718">
        <v>0</v>
      </c>
    </row>
    <row r="47719" spans="2:5" ht="13.5" customHeight="1">
      <c r="B47719" t="str">
        <f t="shared" si="745"/>
        <v>---0</v>
      </c>
      <c r="E47719">
        <v>0</v>
      </c>
    </row>
    <row r="47720" spans="2:5" ht="13.5" customHeight="1">
      <c r="B47720" t="str">
        <f t="shared" si="745"/>
        <v>---0</v>
      </c>
      <c r="E47720">
        <v>0</v>
      </c>
    </row>
    <row r="47721" spans="2:5" ht="13.5" customHeight="1">
      <c r="B47721" t="str">
        <f t="shared" si="745"/>
        <v>---0</v>
      </c>
      <c r="E47721">
        <v>0</v>
      </c>
    </row>
    <row r="47722" spans="2:5" ht="13.5" customHeight="1">
      <c r="B47722" t="str">
        <f t="shared" si="745"/>
        <v>---0</v>
      </c>
      <c r="E47722">
        <v>0</v>
      </c>
    </row>
    <row r="47723" spans="2:5" ht="13.5" customHeight="1">
      <c r="B47723" t="str">
        <f t="shared" si="745"/>
        <v>---0</v>
      </c>
      <c r="E47723">
        <v>0</v>
      </c>
    </row>
    <row r="47724" spans="2:5" ht="13.5" customHeight="1">
      <c r="B47724" t="str">
        <f t="shared" si="745"/>
        <v>---0</v>
      </c>
      <c r="E47724">
        <v>0</v>
      </c>
    </row>
    <row r="47725" spans="2:5" ht="13.5" customHeight="1">
      <c r="B47725" t="str">
        <f t="shared" si="745"/>
        <v>---0</v>
      </c>
      <c r="E47725">
        <v>0</v>
      </c>
    </row>
    <row r="47726" spans="2:5" ht="13.5" customHeight="1">
      <c r="B47726" t="str">
        <f t="shared" si="745"/>
        <v>---0</v>
      </c>
      <c r="E47726">
        <v>0</v>
      </c>
    </row>
    <row r="47727" spans="2:5">
      <c r="B47727" t="str">
        <f t="shared" si="745"/>
        <v>---0</v>
      </c>
      <c r="E47727">
        <v>0</v>
      </c>
    </row>
    <row r="47728" spans="2:5" ht="13.5" customHeight="1">
      <c r="B47728" t="str">
        <f t="shared" si="745"/>
        <v>---0</v>
      </c>
      <c r="E47728">
        <v>0</v>
      </c>
    </row>
    <row r="47729" spans="2:5" ht="13.5" customHeight="1">
      <c r="B47729" t="str">
        <f t="shared" si="745"/>
        <v>---0</v>
      </c>
      <c r="E47729">
        <v>0</v>
      </c>
    </row>
    <row r="47730" spans="2:5" ht="13.5" customHeight="1">
      <c r="B47730" t="str">
        <f t="shared" si="745"/>
        <v>---0</v>
      </c>
      <c r="E47730">
        <v>0</v>
      </c>
    </row>
    <row r="47731" spans="2:5" ht="13.5" customHeight="1">
      <c r="B47731" t="str">
        <f t="shared" si="745"/>
        <v>---0</v>
      </c>
      <c r="E47731">
        <v>0</v>
      </c>
    </row>
    <row r="47732" spans="2:5" ht="13.5" customHeight="1">
      <c r="B47732" t="str">
        <f t="shared" si="745"/>
        <v>---0</v>
      </c>
      <c r="E47732">
        <v>0</v>
      </c>
    </row>
    <row r="47733" spans="2:5" ht="13.5" customHeight="1">
      <c r="B47733" t="str">
        <f t="shared" si="745"/>
        <v>---0</v>
      </c>
      <c r="E47733">
        <v>0</v>
      </c>
    </row>
    <row r="47734" spans="2:5" ht="13.5" customHeight="1">
      <c r="B47734" t="str">
        <f t="shared" si="745"/>
        <v>---0</v>
      </c>
      <c r="E47734">
        <v>0</v>
      </c>
    </row>
    <row r="47735" spans="2:5" ht="13.5" customHeight="1">
      <c r="B47735" t="str">
        <f t="shared" si="745"/>
        <v>---0</v>
      </c>
      <c r="E47735">
        <v>0</v>
      </c>
    </row>
    <row r="47736" spans="2:5" ht="13.5" customHeight="1">
      <c r="B47736" t="str">
        <f t="shared" si="745"/>
        <v>---0</v>
      </c>
      <c r="E47736">
        <v>0</v>
      </c>
    </row>
    <row r="47737" spans="2:5" ht="13.5" customHeight="1">
      <c r="B47737" t="str">
        <f t="shared" si="745"/>
        <v>---0</v>
      </c>
      <c r="E47737">
        <v>0</v>
      </c>
    </row>
    <row r="47738" spans="2:5" ht="13.5" customHeight="1">
      <c r="B47738" t="str">
        <f t="shared" si="745"/>
        <v>---0</v>
      </c>
      <c r="E47738">
        <v>0</v>
      </c>
    </row>
    <row r="47739" spans="2:5" ht="13.5" customHeight="1">
      <c r="B47739" t="str">
        <f t="shared" si="745"/>
        <v>---0</v>
      </c>
      <c r="E47739">
        <v>0</v>
      </c>
    </row>
    <row r="47740" spans="2:5" ht="13.5" customHeight="1">
      <c r="B47740" t="str">
        <f t="shared" si="745"/>
        <v>---0</v>
      </c>
      <c r="E47740">
        <v>0</v>
      </c>
    </row>
    <row r="47741" spans="2:5" ht="13.5" customHeight="1">
      <c r="B47741" t="str">
        <f t="shared" si="745"/>
        <v>---0</v>
      </c>
      <c r="E47741">
        <v>0</v>
      </c>
    </row>
    <row r="47742" spans="2:5" ht="13.5" customHeight="1">
      <c r="B47742" t="str">
        <f t="shared" si="745"/>
        <v>---0</v>
      </c>
      <c r="E47742">
        <v>0</v>
      </c>
    </row>
    <row r="47743" spans="2:5" ht="13.5" customHeight="1">
      <c r="B47743" t="str">
        <f t="shared" si="745"/>
        <v>---0</v>
      </c>
      <c r="E47743">
        <v>0</v>
      </c>
    </row>
    <row r="47744" spans="2:5" ht="13.5" customHeight="1">
      <c r="B47744" t="str">
        <f t="shared" si="745"/>
        <v>---0</v>
      </c>
      <c r="E47744">
        <v>0</v>
      </c>
    </row>
    <row r="47745" spans="2:5" ht="13.5" customHeight="1">
      <c r="B47745" t="str">
        <f t="shared" si="745"/>
        <v>---0</v>
      </c>
      <c r="E47745">
        <v>0</v>
      </c>
    </row>
    <row r="47746" spans="2:5" ht="13.5" customHeight="1">
      <c r="B47746" t="str">
        <f t="shared" si="745"/>
        <v>---0</v>
      </c>
      <c r="E47746">
        <v>0</v>
      </c>
    </row>
    <row r="47747" spans="2:5" ht="13.5" customHeight="1">
      <c r="B47747" t="str">
        <f t="shared" ref="B47747:B47810" si="746">A47747&amp;"---"&amp;E47747</f>
        <v>---0</v>
      </c>
      <c r="E47747">
        <v>0</v>
      </c>
    </row>
    <row r="47748" spans="2:5" ht="13.5" customHeight="1">
      <c r="B47748" t="str">
        <f t="shared" si="746"/>
        <v>---0</v>
      </c>
      <c r="E47748">
        <v>0</v>
      </c>
    </row>
    <row r="47749" spans="2:5" ht="13.5" customHeight="1">
      <c r="B47749" t="str">
        <f t="shared" si="746"/>
        <v>---0</v>
      </c>
      <c r="E47749">
        <v>0</v>
      </c>
    </row>
    <row r="47750" spans="2:5" ht="13.5" customHeight="1">
      <c r="B47750" t="str">
        <f t="shared" si="746"/>
        <v>---0</v>
      </c>
      <c r="E47750">
        <v>0</v>
      </c>
    </row>
    <row r="47751" spans="2:5" ht="13.5" customHeight="1">
      <c r="B47751" t="str">
        <f t="shared" si="746"/>
        <v>---0</v>
      </c>
      <c r="E47751">
        <v>0</v>
      </c>
    </row>
    <row r="47752" spans="2:5" ht="13.5" customHeight="1">
      <c r="B47752" t="str">
        <f t="shared" si="746"/>
        <v>---0</v>
      </c>
      <c r="E47752">
        <v>0</v>
      </c>
    </row>
    <row r="47753" spans="2:5" ht="13.5" customHeight="1">
      <c r="B47753" t="str">
        <f t="shared" si="746"/>
        <v>---0</v>
      </c>
      <c r="E47753">
        <v>0</v>
      </c>
    </row>
    <row r="47754" spans="2:5" ht="13.5" customHeight="1">
      <c r="B47754" t="str">
        <f t="shared" si="746"/>
        <v>---0</v>
      </c>
      <c r="E47754">
        <v>0</v>
      </c>
    </row>
    <row r="47755" spans="2:5" ht="13.5" customHeight="1">
      <c r="B47755" t="str">
        <f t="shared" si="746"/>
        <v>---0</v>
      </c>
      <c r="E47755">
        <v>0</v>
      </c>
    </row>
    <row r="47756" spans="2:5" ht="13.5" customHeight="1">
      <c r="B47756" t="str">
        <f t="shared" si="746"/>
        <v>---0</v>
      </c>
      <c r="E47756">
        <v>0</v>
      </c>
    </row>
    <row r="47757" spans="2:5" ht="13.5" customHeight="1">
      <c r="B47757" t="str">
        <f t="shared" si="746"/>
        <v>---0</v>
      </c>
      <c r="E47757">
        <v>0</v>
      </c>
    </row>
    <row r="47758" spans="2:5" ht="13.5" customHeight="1">
      <c r="B47758" t="str">
        <f t="shared" si="746"/>
        <v>---0</v>
      </c>
      <c r="E47758">
        <v>0</v>
      </c>
    </row>
    <row r="47759" spans="2:5" ht="13.5" customHeight="1">
      <c r="B47759" t="str">
        <f t="shared" si="746"/>
        <v>---0</v>
      </c>
      <c r="E47759">
        <v>0</v>
      </c>
    </row>
    <row r="47760" spans="2:5" ht="13.5" customHeight="1">
      <c r="B47760" t="str">
        <f t="shared" si="746"/>
        <v>---0</v>
      </c>
      <c r="E47760">
        <v>0</v>
      </c>
    </row>
    <row r="47761" spans="2:5" ht="13.5" customHeight="1">
      <c r="B47761" t="str">
        <f t="shared" si="746"/>
        <v>---0</v>
      </c>
      <c r="E47761">
        <v>0</v>
      </c>
    </row>
    <row r="47762" spans="2:5" ht="13.5" customHeight="1">
      <c r="B47762" t="str">
        <f t="shared" si="746"/>
        <v>---0</v>
      </c>
      <c r="E47762">
        <v>0</v>
      </c>
    </row>
    <row r="47763" spans="2:5" ht="13.5" customHeight="1">
      <c r="B47763" t="str">
        <f t="shared" si="746"/>
        <v>---0</v>
      </c>
      <c r="E47763">
        <v>0</v>
      </c>
    </row>
    <row r="47764" spans="2:5" ht="13.5" customHeight="1">
      <c r="B47764" t="str">
        <f t="shared" si="746"/>
        <v>---0</v>
      </c>
      <c r="E47764">
        <v>0</v>
      </c>
    </row>
    <row r="47765" spans="2:5" ht="13.5" customHeight="1">
      <c r="B47765" t="str">
        <f t="shared" si="746"/>
        <v>---0</v>
      </c>
      <c r="E47765">
        <v>0</v>
      </c>
    </row>
    <row r="47766" spans="2:5" ht="13.5" customHeight="1">
      <c r="B47766" t="str">
        <f t="shared" si="746"/>
        <v>---0</v>
      </c>
      <c r="E47766">
        <v>0</v>
      </c>
    </row>
    <row r="47767" spans="2:5" ht="13.5" customHeight="1">
      <c r="B47767" t="str">
        <f t="shared" si="746"/>
        <v>---0</v>
      </c>
      <c r="E47767">
        <v>0</v>
      </c>
    </row>
    <row r="47768" spans="2:5" ht="13.5" customHeight="1">
      <c r="B47768" t="str">
        <f t="shared" si="746"/>
        <v>---0</v>
      </c>
      <c r="E47768">
        <v>0</v>
      </c>
    </row>
    <row r="47769" spans="2:5" ht="13.5" customHeight="1">
      <c r="B47769" t="str">
        <f t="shared" si="746"/>
        <v>---0</v>
      </c>
      <c r="E47769">
        <v>0</v>
      </c>
    </row>
    <row r="47770" spans="2:5" ht="13.5" customHeight="1">
      <c r="B47770" t="str">
        <f t="shared" si="746"/>
        <v>---0</v>
      </c>
      <c r="E47770">
        <v>0</v>
      </c>
    </row>
    <row r="47771" spans="2:5" ht="13.5" customHeight="1">
      <c r="B47771" t="str">
        <f t="shared" si="746"/>
        <v>---0</v>
      </c>
      <c r="E47771">
        <v>0</v>
      </c>
    </row>
    <row r="47772" spans="2:5" ht="13.5" customHeight="1">
      <c r="B47772" t="str">
        <f t="shared" si="746"/>
        <v>---0</v>
      </c>
      <c r="E47772">
        <v>0</v>
      </c>
    </row>
    <row r="47773" spans="2:5" ht="13.5" customHeight="1">
      <c r="B47773" t="str">
        <f t="shared" si="746"/>
        <v>---0</v>
      </c>
      <c r="E47773">
        <v>0</v>
      </c>
    </row>
    <row r="47774" spans="2:5" ht="13.5" customHeight="1">
      <c r="B47774" t="str">
        <f t="shared" si="746"/>
        <v>---0</v>
      </c>
      <c r="E47774">
        <v>0</v>
      </c>
    </row>
    <row r="47775" spans="2:5" ht="13.5" customHeight="1">
      <c r="B47775" t="str">
        <f t="shared" si="746"/>
        <v>---0</v>
      </c>
      <c r="E47775">
        <v>0</v>
      </c>
    </row>
    <row r="47776" spans="2:5" ht="13.5" customHeight="1">
      <c r="B47776" t="str">
        <f t="shared" si="746"/>
        <v>---0</v>
      </c>
      <c r="E47776">
        <v>0</v>
      </c>
    </row>
    <row r="47777" spans="2:5" ht="13.5" customHeight="1">
      <c r="B47777" t="str">
        <f t="shared" si="746"/>
        <v>---0</v>
      </c>
      <c r="E47777">
        <v>0</v>
      </c>
    </row>
    <row r="47778" spans="2:5" ht="13.5" customHeight="1">
      <c r="B47778" t="str">
        <f t="shared" si="746"/>
        <v>---0</v>
      </c>
      <c r="E47778">
        <v>0</v>
      </c>
    </row>
    <row r="47779" spans="2:5" ht="13.5" customHeight="1">
      <c r="B47779" t="str">
        <f t="shared" si="746"/>
        <v>---0</v>
      </c>
      <c r="E47779">
        <v>0</v>
      </c>
    </row>
    <row r="47780" spans="2:5" ht="13.5" customHeight="1">
      <c r="B47780" t="str">
        <f t="shared" si="746"/>
        <v>---0</v>
      </c>
      <c r="E47780">
        <v>0</v>
      </c>
    </row>
    <row r="47781" spans="2:5" ht="13.5" customHeight="1">
      <c r="B47781" t="str">
        <f t="shared" si="746"/>
        <v>---0</v>
      </c>
      <c r="E47781">
        <v>0</v>
      </c>
    </row>
    <row r="47782" spans="2:5" ht="13.5" customHeight="1">
      <c r="B47782" t="str">
        <f t="shared" si="746"/>
        <v>---0</v>
      </c>
      <c r="E47782">
        <v>0</v>
      </c>
    </row>
    <row r="47783" spans="2:5" ht="13.5" customHeight="1">
      <c r="B47783" t="str">
        <f t="shared" si="746"/>
        <v>---0</v>
      </c>
      <c r="E47783">
        <v>0</v>
      </c>
    </row>
    <row r="47784" spans="2:5" ht="13.5" customHeight="1">
      <c r="B47784" t="str">
        <f t="shared" si="746"/>
        <v>---0</v>
      </c>
      <c r="E47784">
        <v>0</v>
      </c>
    </row>
    <row r="47785" spans="2:5" ht="13.5" customHeight="1">
      <c r="B47785" t="str">
        <f t="shared" si="746"/>
        <v>---0</v>
      </c>
      <c r="E47785">
        <v>0</v>
      </c>
    </row>
    <row r="47786" spans="2:5" ht="13.5" customHeight="1">
      <c r="B47786" t="str">
        <f t="shared" si="746"/>
        <v>---0</v>
      </c>
      <c r="E47786">
        <v>0</v>
      </c>
    </row>
    <row r="47787" spans="2:5" ht="13.5" customHeight="1">
      <c r="B47787" t="str">
        <f t="shared" si="746"/>
        <v>---0</v>
      </c>
      <c r="E47787">
        <v>0</v>
      </c>
    </row>
    <row r="47788" spans="2:5" ht="13.5" customHeight="1">
      <c r="B47788" t="str">
        <f t="shared" si="746"/>
        <v>---0</v>
      </c>
      <c r="E47788">
        <v>0</v>
      </c>
    </row>
    <row r="47789" spans="2:5" ht="13.5" customHeight="1">
      <c r="B47789" t="str">
        <f t="shared" si="746"/>
        <v>---0</v>
      </c>
      <c r="E47789">
        <v>0</v>
      </c>
    </row>
    <row r="47790" spans="2:5" ht="13.5" customHeight="1">
      <c r="B47790" t="str">
        <f t="shared" si="746"/>
        <v>---0</v>
      </c>
      <c r="E47790">
        <v>0</v>
      </c>
    </row>
    <row r="47791" spans="2:5" ht="13.5" customHeight="1">
      <c r="B47791" t="str">
        <f t="shared" si="746"/>
        <v>---0</v>
      </c>
      <c r="E47791">
        <v>0</v>
      </c>
    </row>
    <row r="47792" spans="2:5" ht="13.5" customHeight="1">
      <c r="B47792" t="str">
        <f t="shared" si="746"/>
        <v>---0</v>
      </c>
      <c r="E47792">
        <v>0</v>
      </c>
    </row>
    <row r="47793" spans="2:5" ht="13.5" customHeight="1">
      <c r="B47793" t="str">
        <f t="shared" si="746"/>
        <v>---0</v>
      </c>
      <c r="E47793">
        <v>0</v>
      </c>
    </row>
    <row r="47794" spans="2:5" ht="13.5" customHeight="1">
      <c r="B47794" t="str">
        <f t="shared" si="746"/>
        <v>---0</v>
      </c>
      <c r="E47794">
        <v>0</v>
      </c>
    </row>
    <row r="47795" spans="2:5" ht="13.5" customHeight="1">
      <c r="B47795" t="str">
        <f t="shared" si="746"/>
        <v>---0</v>
      </c>
      <c r="E47795">
        <v>0</v>
      </c>
    </row>
    <row r="47796" spans="2:5" ht="13.5" customHeight="1">
      <c r="B47796" t="str">
        <f t="shared" si="746"/>
        <v>---0</v>
      </c>
      <c r="E47796">
        <v>0</v>
      </c>
    </row>
    <row r="47797" spans="2:5" ht="13.5" customHeight="1">
      <c r="B47797" t="str">
        <f t="shared" si="746"/>
        <v>---0</v>
      </c>
      <c r="E47797">
        <v>0</v>
      </c>
    </row>
    <row r="47798" spans="2:5" ht="13.5" customHeight="1">
      <c r="B47798" t="str">
        <f t="shared" si="746"/>
        <v>---0</v>
      </c>
      <c r="E47798">
        <v>0</v>
      </c>
    </row>
    <row r="47799" spans="2:5" ht="13.5" customHeight="1">
      <c r="B47799" t="str">
        <f t="shared" si="746"/>
        <v>---0</v>
      </c>
      <c r="E47799">
        <v>0</v>
      </c>
    </row>
    <row r="47800" spans="2:5" ht="13.5" customHeight="1">
      <c r="B47800" t="str">
        <f t="shared" si="746"/>
        <v>---0</v>
      </c>
      <c r="E47800">
        <v>0</v>
      </c>
    </row>
    <row r="47801" spans="2:5" ht="13.5" customHeight="1">
      <c r="B47801" t="str">
        <f t="shared" si="746"/>
        <v>---0</v>
      </c>
      <c r="E47801">
        <v>0</v>
      </c>
    </row>
    <row r="47802" spans="2:5" ht="13.5" customHeight="1">
      <c r="B47802" t="str">
        <f t="shared" si="746"/>
        <v>---0</v>
      </c>
      <c r="E47802">
        <v>0</v>
      </c>
    </row>
    <row r="47803" spans="2:5" ht="13.5" customHeight="1">
      <c r="B47803" t="str">
        <f t="shared" si="746"/>
        <v>---0</v>
      </c>
      <c r="E47803">
        <v>0</v>
      </c>
    </row>
    <row r="47804" spans="2:5" ht="13.5" customHeight="1">
      <c r="B47804" t="str">
        <f t="shared" si="746"/>
        <v>---0</v>
      </c>
      <c r="E47804">
        <v>0</v>
      </c>
    </row>
    <row r="47805" spans="2:5" ht="13.5" customHeight="1">
      <c r="B47805" t="str">
        <f t="shared" si="746"/>
        <v>---0</v>
      </c>
      <c r="E47805">
        <v>0</v>
      </c>
    </row>
    <row r="47806" spans="2:5" ht="13.5" customHeight="1">
      <c r="B47806" t="str">
        <f t="shared" si="746"/>
        <v>---0</v>
      </c>
      <c r="E47806">
        <v>0</v>
      </c>
    </row>
    <row r="47807" spans="2:5" ht="13.5" customHeight="1">
      <c r="B47807" t="str">
        <f t="shared" si="746"/>
        <v>---0</v>
      </c>
      <c r="E47807">
        <v>0</v>
      </c>
    </row>
    <row r="47808" spans="2:5" ht="13.5" customHeight="1">
      <c r="B47808" t="str">
        <f t="shared" si="746"/>
        <v>---0</v>
      </c>
      <c r="E47808">
        <v>0</v>
      </c>
    </row>
    <row r="47809" spans="2:5" ht="13.5" customHeight="1">
      <c r="B47809" t="str">
        <f t="shared" si="746"/>
        <v>---0</v>
      </c>
      <c r="E47809">
        <v>0</v>
      </c>
    </row>
    <row r="47810" spans="2:5" ht="13.5" customHeight="1">
      <c r="B47810" t="str">
        <f t="shared" si="746"/>
        <v>---0</v>
      </c>
      <c r="E47810">
        <v>0</v>
      </c>
    </row>
    <row r="47811" spans="2:5" ht="13.5" customHeight="1">
      <c r="B47811" t="str">
        <f t="shared" ref="B47811:B47874" si="747">A47811&amp;"---"&amp;E47811</f>
        <v>---0</v>
      </c>
      <c r="E47811">
        <v>0</v>
      </c>
    </row>
    <row r="47812" spans="2:5" ht="13.5" customHeight="1">
      <c r="B47812" t="str">
        <f t="shared" si="747"/>
        <v>---0</v>
      </c>
      <c r="E47812">
        <v>0</v>
      </c>
    </row>
    <row r="47813" spans="2:5" ht="13.5" customHeight="1">
      <c r="B47813" t="str">
        <f t="shared" si="747"/>
        <v>---0</v>
      </c>
      <c r="E47813">
        <v>0</v>
      </c>
    </row>
    <row r="47814" spans="2:5" ht="13.5" customHeight="1">
      <c r="B47814" t="str">
        <f t="shared" si="747"/>
        <v>---0</v>
      </c>
      <c r="E47814">
        <v>0</v>
      </c>
    </row>
    <row r="47815" spans="2:5" ht="13.5" customHeight="1">
      <c r="B47815" t="str">
        <f t="shared" si="747"/>
        <v>---0</v>
      </c>
      <c r="E47815">
        <v>0</v>
      </c>
    </row>
    <row r="47816" spans="2:5" ht="13.5" customHeight="1">
      <c r="B47816" t="str">
        <f t="shared" si="747"/>
        <v>---0</v>
      </c>
      <c r="E47816">
        <v>0</v>
      </c>
    </row>
    <row r="47817" spans="2:5" ht="13.5" customHeight="1">
      <c r="B47817" t="str">
        <f t="shared" si="747"/>
        <v>---0</v>
      </c>
      <c r="E47817">
        <v>0</v>
      </c>
    </row>
    <row r="47818" spans="2:5" ht="13.5" customHeight="1">
      <c r="B47818" t="str">
        <f t="shared" si="747"/>
        <v>---0</v>
      </c>
      <c r="E47818">
        <v>0</v>
      </c>
    </row>
    <row r="47819" spans="2:5" ht="13.5" customHeight="1">
      <c r="B47819" t="str">
        <f t="shared" si="747"/>
        <v>---0</v>
      </c>
      <c r="E47819">
        <v>0</v>
      </c>
    </row>
    <row r="47820" spans="2:5" ht="13.5" customHeight="1">
      <c r="B47820" t="str">
        <f t="shared" si="747"/>
        <v>---0</v>
      </c>
      <c r="E47820">
        <v>0</v>
      </c>
    </row>
    <row r="47821" spans="2:5" ht="13.5" customHeight="1">
      <c r="B47821" t="str">
        <f t="shared" si="747"/>
        <v>---0</v>
      </c>
      <c r="E47821">
        <v>0</v>
      </c>
    </row>
    <row r="47822" spans="2:5" ht="13.5" customHeight="1">
      <c r="B47822" t="str">
        <f t="shared" si="747"/>
        <v>---0</v>
      </c>
      <c r="E47822">
        <v>0</v>
      </c>
    </row>
    <row r="47823" spans="2:5" ht="13.5" customHeight="1">
      <c r="B47823" t="str">
        <f t="shared" si="747"/>
        <v>---0</v>
      </c>
      <c r="E47823">
        <v>0</v>
      </c>
    </row>
    <row r="47824" spans="2:5" ht="13.5" customHeight="1">
      <c r="B47824" t="str">
        <f t="shared" si="747"/>
        <v>---0</v>
      </c>
      <c r="E47824">
        <v>0</v>
      </c>
    </row>
    <row r="47825" spans="2:5" ht="13.5" customHeight="1">
      <c r="B47825" t="str">
        <f t="shared" si="747"/>
        <v>---0</v>
      </c>
      <c r="E47825">
        <v>0</v>
      </c>
    </row>
    <row r="47826" spans="2:5" ht="13.5" customHeight="1">
      <c r="B47826" t="str">
        <f t="shared" si="747"/>
        <v>---0</v>
      </c>
      <c r="E47826">
        <v>0</v>
      </c>
    </row>
    <row r="47827" spans="2:5" ht="13.5" customHeight="1">
      <c r="B47827" t="str">
        <f t="shared" si="747"/>
        <v>---0</v>
      </c>
      <c r="E47827">
        <v>0</v>
      </c>
    </row>
    <row r="47828" spans="2:5" ht="13.5" customHeight="1">
      <c r="B47828" t="str">
        <f t="shared" si="747"/>
        <v>---0</v>
      </c>
      <c r="E47828">
        <v>0</v>
      </c>
    </row>
    <row r="47829" spans="2:5" ht="13.5" customHeight="1">
      <c r="B47829" t="str">
        <f t="shared" si="747"/>
        <v>---0</v>
      </c>
      <c r="E47829">
        <v>0</v>
      </c>
    </row>
    <row r="47830" spans="2:5" ht="13.5" customHeight="1">
      <c r="B47830" t="str">
        <f t="shared" si="747"/>
        <v>---0</v>
      </c>
      <c r="E47830">
        <v>0</v>
      </c>
    </row>
    <row r="47831" spans="2:5" ht="13.5" customHeight="1">
      <c r="B47831" t="str">
        <f t="shared" si="747"/>
        <v>---0</v>
      </c>
      <c r="E47831">
        <v>0</v>
      </c>
    </row>
    <row r="47832" spans="2:5" ht="13.5" customHeight="1">
      <c r="B47832" t="str">
        <f t="shared" si="747"/>
        <v>---0</v>
      </c>
      <c r="E47832">
        <v>0</v>
      </c>
    </row>
    <row r="47833" spans="2:5" ht="13.5" customHeight="1">
      <c r="B47833" t="str">
        <f t="shared" si="747"/>
        <v>---0</v>
      </c>
      <c r="E47833">
        <v>0</v>
      </c>
    </row>
    <row r="47834" spans="2:5" ht="13.5" customHeight="1">
      <c r="B47834" t="str">
        <f t="shared" si="747"/>
        <v>---0</v>
      </c>
      <c r="E47834">
        <v>0</v>
      </c>
    </row>
    <row r="47835" spans="2:5" ht="13.5" customHeight="1">
      <c r="B47835" t="str">
        <f t="shared" si="747"/>
        <v>---0</v>
      </c>
      <c r="E47835">
        <v>0</v>
      </c>
    </row>
    <row r="47836" spans="2:5" ht="13.5" customHeight="1">
      <c r="B47836" t="str">
        <f t="shared" si="747"/>
        <v>---0</v>
      </c>
      <c r="E47836">
        <v>0</v>
      </c>
    </row>
    <row r="47837" spans="2:5" ht="13.5" customHeight="1">
      <c r="B47837" t="str">
        <f t="shared" si="747"/>
        <v>---0</v>
      </c>
      <c r="E47837">
        <v>0</v>
      </c>
    </row>
    <row r="47838" spans="2:5" ht="13.5" customHeight="1">
      <c r="B47838" t="str">
        <f t="shared" si="747"/>
        <v>---0</v>
      </c>
      <c r="E47838">
        <v>0</v>
      </c>
    </row>
    <row r="47839" spans="2:5" ht="13.5" customHeight="1">
      <c r="B47839" t="str">
        <f t="shared" si="747"/>
        <v>---0</v>
      </c>
      <c r="E47839">
        <v>0</v>
      </c>
    </row>
    <row r="47840" spans="2:5" ht="13.5" customHeight="1">
      <c r="B47840" t="str">
        <f t="shared" si="747"/>
        <v>---0</v>
      </c>
      <c r="E47840">
        <v>0</v>
      </c>
    </row>
    <row r="47841" spans="2:5" ht="13.5" customHeight="1">
      <c r="B47841" t="str">
        <f t="shared" si="747"/>
        <v>---0</v>
      </c>
      <c r="E47841">
        <v>0</v>
      </c>
    </row>
    <row r="47842" spans="2:5" ht="13.5" customHeight="1">
      <c r="B47842" t="str">
        <f t="shared" si="747"/>
        <v>---0</v>
      </c>
      <c r="E47842">
        <v>0</v>
      </c>
    </row>
    <row r="47843" spans="2:5" ht="13.5" customHeight="1">
      <c r="B47843" t="str">
        <f t="shared" si="747"/>
        <v>---0</v>
      </c>
      <c r="E47843">
        <v>0</v>
      </c>
    </row>
    <row r="47844" spans="2:5" ht="13.5" customHeight="1">
      <c r="B47844" t="str">
        <f t="shared" si="747"/>
        <v>---0</v>
      </c>
      <c r="E47844">
        <v>0</v>
      </c>
    </row>
    <row r="47845" spans="2:5" ht="13.5" customHeight="1">
      <c r="B47845" t="str">
        <f t="shared" si="747"/>
        <v>---0</v>
      </c>
      <c r="E47845">
        <v>0</v>
      </c>
    </row>
    <row r="47846" spans="2:5" ht="13.5" customHeight="1">
      <c r="B47846" t="str">
        <f t="shared" si="747"/>
        <v>---0</v>
      </c>
      <c r="E47846">
        <v>0</v>
      </c>
    </row>
    <row r="47847" spans="2:5" ht="13.5" customHeight="1">
      <c r="B47847" t="str">
        <f t="shared" si="747"/>
        <v>---0</v>
      </c>
      <c r="E47847">
        <v>0</v>
      </c>
    </row>
    <row r="47848" spans="2:5" ht="13.5" customHeight="1">
      <c r="B47848" t="str">
        <f t="shared" si="747"/>
        <v>---0</v>
      </c>
      <c r="E47848">
        <v>0</v>
      </c>
    </row>
    <row r="47849" spans="2:5" ht="13.5" customHeight="1">
      <c r="B47849" t="str">
        <f t="shared" si="747"/>
        <v>---0</v>
      </c>
      <c r="E47849">
        <v>0</v>
      </c>
    </row>
    <row r="47850" spans="2:5" ht="13.5" customHeight="1">
      <c r="B47850" t="str">
        <f t="shared" si="747"/>
        <v>---0</v>
      </c>
      <c r="E47850">
        <v>0</v>
      </c>
    </row>
    <row r="47851" spans="2:5" ht="13.5" customHeight="1">
      <c r="B47851" t="str">
        <f t="shared" si="747"/>
        <v>---0</v>
      </c>
      <c r="E47851">
        <v>0</v>
      </c>
    </row>
    <row r="47852" spans="2:5" ht="13.5" customHeight="1">
      <c r="B47852" t="str">
        <f t="shared" si="747"/>
        <v>---0</v>
      </c>
      <c r="E47852">
        <v>0</v>
      </c>
    </row>
    <row r="47853" spans="2:5" ht="13.5" customHeight="1">
      <c r="B47853" t="str">
        <f t="shared" si="747"/>
        <v>---0</v>
      </c>
      <c r="E47853">
        <v>0</v>
      </c>
    </row>
    <row r="47854" spans="2:5" ht="13.5" customHeight="1">
      <c r="B47854" t="str">
        <f t="shared" si="747"/>
        <v>---0</v>
      </c>
      <c r="E47854">
        <v>0</v>
      </c>
    </row>
    <row r="47855" spans="2:5" ht="13.5" customHeight="1">
      <c r="B47855" t="str">
        <f t="shared" si="747"/>
        <v>---0</v>
      </c>
      <c r="E47855">
        <v>0</v>
      </c>
    </row>
    <row r="47856" spans="2:5" ht="13.5" customHeight="1">
      <c r="B47856" t="str">
        <f t="shared" si="747"/>
        <v>---0</v>
      </c>
      <c r="E47856">
        <v>0</v>
      </c>
    </row>
    <row r="47857" spans="2:5" ht="13.5" customHeight="1">
      <c r="B47857" t="str">
        <f t="shared" si="747"/>
        <v>---0</v>
      </c>
      <c r="E47857">
        <v>0</v>
      </c>
    </row>
    <row r="47858" spans="2:5" ht="13.5" customHeight="1">
      <c r="B47858" t="str">
        <f t="shared" si="747"/>
        <v>---0</v>
      </c>
      <c r="E47858">
        <v>0</v>
      </c>
    </row>
    <row r="47859" spans="2:5" ht="13.5" customHeight="1">
      <c r="B47859" t="str">
        <f t="shared" si="747"/>
        <v>---0</v>
      </c>
      <c r="E47859">
        <v>0</v>
      </c>
    </row>
    <row r="47860" spans="2:5" ht="13.5" customHeight="1">
      <c r="B47860" t="str">
        <f t="shared" si="747"/>
        <v>---0</v>
      </c>
      <c r="E47860">
        <v>0</v>
      </c>
    </row>
    <row r="47861" spans="2:5" ht="13.5" customHeight="1">
      <c r="B47861" t="str">
        <f t="shared" si="747"/>
        <v>---0</v>
      </c>
      <c r="E47861">
        <v>0</v>
      </c>
    </row>
    <row r="47862" spans="2:5" ht="13.5" customHeight="1">
      <c r="B47862" t="str">
        <f t="shared" si="747"/>
        <v>---0</v>
      </c>
      <c r="E47862">
        <v>0</v>
      </c>
    </row>
    <row r="47863" spans="2:5" ht="13.5" customHeight="1">
      <c r="B47863" t="str">
        <f t="shared" si="747"/>
        <v>---0</v>
      </c>
      <c r="E47863">
        <v>0</v>
      </c>
    </row>
    <row r="47864" spans="2:5" ht="13.5" customHeight="1">
      <c r="B47864" t="str">
        <f t="shared" si="747"/>
        <v>---0</v>
      </c>
      <c r="E47864">
        <v>0</v>
      </c>
    </row>
    <row r="47865" spans="2:5" ht="13.5" customHeight="1">
      <c r="B47865" t="str">
        <f t="shared" si="747"/>
        <v>---0</v>
      </c>
      <c r="E47865">
        <v>0</v>
      </c>
    </row>
    <row r="47866" spans="2:5" ht="13.5" customHeight="1">
      <c r="B47866" t="str">
        <f t="shared" si="747"/>
        <v>---0</v>
      </c>
      <c r="E47866">
        <v>0</v>
      </c>
    </row>
    <row r="47867" spans="2:5" ht="13.5" customHeight="1">
      <c r="B47867" t="str">
        <f t="shared" si="747"/>
        <v>---0</v>
      </c>
      <c r="E47867">
        <v>0</v>
      </c>
    </row>
    <row r="47868" spans="2:5" ht="13.5" customHeight="1">
      <c r="B47868" t="str">
        <f t="shared" si="747"/>
        <v>---0</v>
      </c>
      <c r="E47868">
        <v>0</v>
      </c>
    </row>
    <row r="47869" spans="2:5" ht="13.5" customHeight="1">
      <c r="B47869" t="str">
        <f t="shared" si="747"/>
        <v>---0</v>
      </c>
      <c r="E47869">
        <v>0</v>
      </c>
    </row>
    <row r="47870" spans="2:5" ht="13.5" customHeight="1">
      <c r="B47870" t="str">
        <f t="shared" si="747"/>
        <v>---0</v>
      </c>
      <c r="E47870">
        <v>0</v>
      </c>
    </row>
    <row r="47871" spans="2:5" ht="13.5" customHeight="1">
      <c r="B47871" t="str">
        <f t="shared" si="747"/>
        <v>---0</v>
      </c>
      <c r="E47871">
        <v>0</v>
      </c>
    </row>
    <row r="47872" spans="2:5" ht="13.5" customHeight="1">
      <c r="B47872" t="str">
        <f t="shared" si="747"/>
        <v>---0</v>
      </c>
      <c r="E47872">
        <v>0</v>
      </c>
    </row>
    <row r="47873" spans="2:5" ht="13.5" customHeight="1">
      <c r="B47873" t="str">
        <f t="shared" si="747"/>
        <v>---0</v>
      </c>
      <c r="E47873">
        <v>0</v>
      </c>
    </row>
    <row r="47874" spans="2:5" ht="13.5" customHeight="1">
      <c r="B47874" t="str">
        <f t="shared" si="747"/>
        <v>---0</v>
      </c>
      <c r="E47874">
        <v>0</v>
      </c>
    </row>
    <row r="47875" spans="2:5" ht="13.5" customHeight="1">
      <c r="B47875" t="str">
        <f t="shared" ref="B47875:B47938" si="748">A47875&amp;"---"&amp;E47875</f>
        <v>---0</v>
      </c>
      <c r="E47875">
        <v>0</v>
      </c>
    </row>
    <row r="47876" spans="2:5" ht="13.5" customHeight="1">
      <c r="B47876" t="str">
        <f t="shared" si="748"/>
        <v>---0</v>
      </c>
      <c r="E47876">
        <v>0</v>
      </c>
    </row>
    <row r="47877" spans="2:5" ht="13.5" customHeight="1">
      <c r="B47877" t="str">
        <f t="shared" si="748"/>
        <v>---0</v>
      </c>
      <c r="E47877">
        <v>0</v>
      </c>
    </row>
    <row r="47878" spans="2:5" ht="13.5" customHeight="1">
      <c r="B47878" t="str">
        <f t="shared" si="748"/>
        <v>---0</v>
      </c>
      <c r="E47878">
        <v>0</v>
      </c>
    </row>
    <row r="47879" spans="2:5" ht="13.5" customHeight="1">
      <c r="B47879" t="str">
        <f t="shared" si="748"/>
        <v>---0</v>
      </c>
      <c r="E47879">
        <v>0</v>
      </c>
    </row>
    <row r="47880" spans="2:5" ht="13.5" customHeight="1">
      <c r="B47880" t="str">
        <f t="shared" si="748"/>
        <v>---0</v>
      </c>
      <c r="E47880">
        <v>0</v>
      </c>
    </row>
    <row r="47881" spans="2:5" ht="13.5" customHeight="1">
      <c r="B47881" t="str">
        <f t="shared" si="748"/>
        <v>---0</v>
      </c>
      <c r="E47881">
        <v>0</v>
      </c>
    </row>
    <row r="47882" spans="2:5" ht="13.5" customHeight="1">
      <c r="B47882" t="str">
        <f t="shared" si="748"/>
        <v>---0</v>
      </c>
      <c r="E47882">
        <v>0</v>
      </c>
    </row>
    <row r="47883" spans="2:5" ht="13.5" customHeight="1">
      <c r="B47883" t="str">
        <f t="shared" si="748"/>
        <v>---0</v>
      </c>
      <c r="E47883">
        <v>0</v>
      </c>
    </row>
    <row r="47884" spans="2:5" ht="13.5" customHeight="1">
      <c r="B47884" t="str">
        <f t="shared" si="748"/>
        <v>---0</v>
      </c>
      <c r="E47884">
        <v>0</v>
      </c>
    </row>
    <row r="47885" spans="2:5" ht="13.5" customHeight="1">
      <c r="B47885" t="str">
        <f t="shared" si="748"/>
        <v>---0</v>
      </c>
      <c r="E47885">
        <v>0</v>
      </c>
    </row>
    <row r="47886" spans="2:5" ht="13.5" customHeight="1">
      <c r="B47886" t="str">
        <f t="shared" si="748"/>
        <v>---0</v>
      </c>
      <c r="E47886">
        <v>0</v>
      </c>
    </row>
    <row r="47887" spans="2:5" ht="13.5" customHeight="1">
      <c r="B47887" t="str">
        <f t="shared" si="748"/>
        <v>---0</v>
      </c>
      <c r="E47887">
        <v>0</v>
      </c>
    </row>
    <row r="47888" spans="2:5" ht="13.5" customHeight="1">
      <c r="B47888" t="str">
        <f t="shared" si="748"/>
        <v>---0</v>
      </c>
      <c r="E47888">
        <v>0</v>
      </c>
    </row>
    <row r="47889" spans="2:5" ht="13.5" customHeight="1">
      <c r="B47889" t="str">
        <f t="shared" si="748"/>
        <v>---0</v>
      </c>
      <c r="E47889">
        <v>0</v>
      </c>
    </row>
    <row r="47890" spans="2:5" ht="13.5" customHeight="1">
      <c r="B47890" t="str">
        <f t="shared" si="748"/>
        <v>---0</v>
      </c>
      <c r="E47890">
        <v>0</v>
      </c>
    </row>
    <row r="47891" spans="2:5" ht="13.5" customHeight="1">
      <c r="B47891" t="str">
        <f t="shared" si="748"/>
        <v>---0</v>
      </c>
      <c r="E47891">
        <v>0</v>
      </c>
    </row>
    <row r="47892" spans="2:5" ht="13.5" customHeight="1">
      <c r="B47892" t="str">
        <f t="shared" si="748"/>
        <v>---0</v>
      </c>
      <c r="E47892">
        <v>0</v>
      </c>
    </row>
    <row r="47893" spans="2:5" ht="13.5" customHeight="1">
      <c r="B47893" t="str">
        <f t="shared" si="748"/>
        <v>---0</v>
      </c>
      <c r="E47893">
        <v>0</v>
      </c>
    </row>
    <row r="47894" spans="2:5" ht="13.5" customHeight="1">
      <c r="B47894" t="str">
        <f t="shared" si="748"/>
        <v>---0</v>
      </c>
      <c r="E47894">
        <v>0</v>
      </c>
    </row>
    <row r="47895" spans="2:5" ht="13.5" customHeight="1">
      <c r="B47895" t="str">
        <f t="shared" si="748"/>
        <v>---0</v>
      </c>
      <c r="E47895">
        <v>0</v>
      </c>
    </row>
    <row r="47896" spans="2:5" ht="13.5" customHeight="1">
      <c r="B47896" t="str">
        <f t="shared" si="748"/>
        <v>---0</v>
      </c>
      <c r="E47896">
        <v>0</v>
      </c>
    </row>
    <row r="47897" spans="2:5" ht="13.5" customHeight="1">
      <c r="B47897" t="str">
        <f t="shared" si="748"/>
        <v>---0</v>
      </c>
      <c r="E47897">
        <v>0</v>
      </c>
    </row>
    <row r="47898" spans="2:5" ht="13.5" customHeight="1">
      <c r="B47898" t="str">
        <f t="shared" si="748"/>
        <v>---0</v>
      </c>
      <c r="E47898">
        <v>0</v>
      </c>
    </row>
    <row r="47899" spans="2:5" ht="13.5" customHeight="1">
      <c r="B47899" t="str">
        <f t="shared" si="748"/>
        <v>---0</v>
      </c>
      <c r="E47899">
        <v>0</v>
      </c>
    </row>
    <row r="47900" spans="2:5" ht="13.5" customHeight="1">
      <c r="B47900" t="str">
        <f t="shared" si="748"/>
        <v>---0</v>
      </c>
      <c r="E47900">
        <v>0</v>
      </c>
    </row>
    <row r="47901" spans="2:5" ht="13.5" customHeight="1">
      <c r="B47901" t="str">
        <f t="shared" si="748"/>
        <v>---0</v>
      </c>
      <c r="E47901">
        <v>0</v>
      </c>
    </row>
    <row r="47902" spans="2:5" ht="13.5" customHeight="1">
      <c r="B47902" t="str">
        <f t="shared" si="748"/>
        <v>---0</v>
      </c>
      <c r="E47902">
        <v>0</v>
      </c>
    </row>
    <row r="47903" spans="2:5" ht="13.5" customHeight="1">
      <c r="B47903" t="str">
        <f t="shared" si="748"/>
        <v>---0</v>
      </c>
      <c r="E47903">
        <v>0</v>
      </c>
    </row>
    <row r="47904" spans="2:5" ht="13.5" customHeight="1">
      <c r="B47904" t="str">
        <f t="shared" si="748"/>
        <v>---0</v>
      </c>
      <c r="E47904">
        <v>0</v>
      </c>
    </row>
    <row r="47905" spans="2:5" ht="13.5" customHeight="1">
      <c r="B47905" t="str">
        <f t="shared" si="748"/>
        <v>---0</v>
      </c>
      <c r="E47905">
        <v>0</v>
      </c>
    </row>
    <row r="47906" spans="2:5" ht="13.5" customHeight="1">
      <c r="B47906" t="str">
        <f t="shared" si="748"/>
        <v>---0</v>
      </c>
      <c r="E47906">
        <v>0</v>
      </c>
    </row>
    <row r="47907" spans="2:5" ht="13.5" customHeight="1">
      <c r="B47907" t="str">
        <f t="shared" si="748"/>
        <v>---0</v>
      </c>
      <c r="E47907">
        <v>0</v>
      </c>
    </row>
    <row r="47908" spans="2:5" ht="13.5" customHeight="1">
      <c r="B47908" t="str">
        <f t="shared" si="748"/>
        <v>---0</v>
      </c>
      <c r="E47908">
        <v>0</v>
      </c>
    </row>
    <row r="47909" spans="2:5" ht="13.5" customHeight="1">
      <c r="B47909" t="str">
        <f t="shared" si="748"/>
        <v>---0</v>
      </c>
      <c r="E47909">
        <v>0</v>
      </c>
    </row>
    <row r="47910" spans="2:5" ht="13.5" customHeight="1">
      <c r="B47910" t="str">
        <f t="shared" si="748"/>
        <v>---0</v>
      </c>
      <c r="E47910">
        <v>0</v>
      </c>
    </row>
    <row r="47911" spans="2:5" ht="13.5" customHeight="1">
      <c r="B47911" t="str">
        <f t="shared" si="748"/>
        <v>---0</v>
      </c>
      <c r="E47911">
        <v>0</v>
      </c>
    </row>
    <row r="47912" spans="2:5" ht="13.5" customHeight="1">
      <c r="B47912" t="str">
        <f t="shared" si="748"/>
        <v>---0</v>
      </c>
      <c r="E47912">
        <v>0</v>
      </c>
    </row>
    <row r="47913" spans="2:5" ht="13.5" customHeight="1">
      <c r="B47913" t="str">
        <f t="shared" si="748"/>
        <v>---0</v>
      </c>
      <c r="E47913">
        <v>0</v>
      </c>
    </row>
    <row r="47914" spans="2:5" ht="13.5" customHeight="1">
      <c r="B47914" t="str">
        <f t="shared" si="748"/>
        <v>---0</v>
      </c>
      <c r="E47914">
        <v>0</v>
      </c>
    </row>
    <row r="47915" spans="2:5" ht="13.5" customHeight="1">
      <c r="B47915" t="str">
        <f t="shared" si="748"/>
        <v>---0</v>
      </c>
      <c r="E47915">
        <v>0</v>
      </c>
    </row>
    <row r="47916" spans="2:5" ht="13.5" customHeight="1">
      <c r="B47916" t="str">
        <f t="shared" si="748"/>
        <v>---0</v>
      </c>
      <c r="E47916">
        <v>0</v>
      </c>
    </row>
    <row r="47917" spans="2:5" ht="13.5" customHeight="1">
      <c r="B47917" t="str">
        <f t="shared" si="748"/>
        <v>---0</v>
      </c>
      <c r="E47917">
        <v>0</v>
      </c>
    </row>
    <row r="47918" spans="2:5" ht="13.5" customHeight="1">
      <c r="B47918" t="str">
        <f t="shared" si="748"/>
        <v>---0</v>
      </c>
      <c r="E47918">
        <v>0</v>
      </c>
    </row>
    <row r="47919" spans="2:5" ht="13.5" customHeight="1">
      <c r="B47919" t="str">
        <f t="shared" si="748"/>
        <v>---0</v>
      </c>
      <c r="E47919">
        <v>0</v>
      </c>
    </row>
    <row r="47920" spans="2:5" ht="13.5" customHeight="1">
      <c r="B47920" t="str">
        <f t="shared" si="748"/>
        <v>---0</v>
      </c>
      <c r="E47920">
        <v>0</v>
      </c>
    </row>
    <row r="47921" spans="2:5" ht="13.5" customHeight="1">
      <c r="B47921" t="str">
        <f t="shared" si="748"/>
        <v>---0</v>
      </c>
      <c r="E47921">
        <v>0</v>
      </c>
    </row>
    <row r="47922" spans="2:5" ht="13.5" customHeight="1">
      <c r="B47922" t="str">
        <f t="shared" si="748"/>
        <v>---0</v>
      </c>
      <c r="E47922">
        <v>0</v>
      </c>
    </row>
    <row r="47923" spans="2:5" ht="13.5" customHeight="1">
      <c r="B47923" t="str">
        <f t="shared" si="748"/>
        <v>---0</v>
      </c>
      <c r="E47923">
        <v>0</v>
      </c>
    </row>
    <row r="47924" spans="2:5" ht="13.5" customHeight="1">
      <c r="B47924" t="str">
        <f t="shared" si="748"/>
        <v>---0</v>
      </c>
      <c r="E47924">
        <v>0</v>
      </c>
    </row>
    <row r="47925" spans="2:5" ht="13.5" customHeight="1">
      <c r="B47925" t="str">
        <f t="shared" si="748"/>
        <v>---0</v>
      </c>
      <c r="E47925">
        <v>0</v>
      </c>
    </row>
    <row r="47926" spans="2:5" ht="13.5" customHeight="1">
      <c r="B47926" t="str">
        <f t="shared" si="748"/>
        <v>---0</v>
      </c>
      <c r="E47926">
        <v>0</v>
      </c>
    </row>
    <row r="47927" spans="2:5" ht="13.5" customHeight="1">
      <c r="B47927" t="str">
        <f t="shared" si="748"/>
        <v>---0</v>
      </c>
      <c r="E47927">
        <v>0</v>
      </c>
    </row>
    <row r="47928" spans="2:5" ht="13.5" customHeight="1">
      <c r="B47928" t="str">
        <f t="shared" si="748"/>
        <v>---0</v>
      </c>
      <c r="E47928">
        <v>0</v>
      </c>
    </row>
    <row r="47929" spans="2:5" ht="13.5" customHeight="1">
      <c r="B47929" t="str">
        <f t="shared" si="748"/>
        <v>---0</v>
      </c>
      <c r="E47929">
        <v>0</v>
      </c>
    </row>
    <row r="47930" spans="2:5" ht="13.5" customHeight="1">
      <c r="B47930" t="str">
        <f t="shared" si="748"/>
        <v>---0</v>
      </c>
      <c r="E47930">
        <v>0</v>
      </c>
    </row>
    <row r="47931" spans="2:5" ht="13.5" customHeight="1">
      <c r="B47931" t="str">
        <f t="shared" si="748"/>
        <v>---0</v>
      </c>
      <c r="E47931">
        <v>0</v>
      </c>
    </row>
    <row r="47932" spans="2:5" ht="13.5" customHeight="1">
      <c r="B47932" t="str">
        <f t="shared" si="748"/>
        <v>---0</v>
      </c>
      <c r="E47932">
        <v>0</v>
      </c>
    </row>
    <row r="47933" spans="2:5" ht="13.5" customHeight="1">
      <c r="B47933" t="str">
        <f t="shared" si="748"/>
        <v>---0</v>
      </c>
      <c r="E47933">
        <v>0</v>
      </c>
    </row>
    <row r="47934" spans="2:5" ht="13.5" customHeight="1">
      <c r="B47934" t="str">
        <f t="shared" si="748"/>
        <v>---0</v>
      </c>
      <c r="E47934">
        <v>0</v>
      </c>
    </row>
    <row r="47935" spans="2:5" ht="13.5" customHeight="1">
      <c r="B47935" t="str">
        <f t="shared" si="748"/>
        <v>---0</v>
      </c>
      <c r="E47935">
        <v>0</v>
      </c>
    </row>
    <row r="47936" spans="2:5" ht="13.5" customHeight="1">
      <c r="B47936" t="str">
        <f t="shared" si="748"/>
        <v>---0</v>
      </c>
      <c r="E47936">
        <v>0</v>
      </c>
    </row>
    <row r="47937" spans="2:5" ht="13.5" customHeight="1">
      <c r="B47937" t="str">
        <f t="shared" si="748"/>
        <v>---0</v>
      </c>
      <c r="E47937">
        <v>0</v>
      </c>
    </row>
    <row r="47938" spans="2:5" ht="13.5" customHeight="1">
      <c r="B47938" t="str">
        <f t="shared" si="748"/>
        <v>---0</v>
      </c>
      <c r="E47938">
        <v>0</v>
      </c>
    </row>
    <row r="47939" spans="2:5" ht="13.5" customHeight="1">
      <c r="B47939" t="str">
        <f t="shared" ref="B47939:B48002" si="749">A47939&amp;"---"&amp;E47939</f>
        <v>---0</v>
      </c>
      <c r="E47939">
        <v>0</v>
      </c>
    </row>
    <row r="47940" spans="2:5" ht="13.5" customHeight="1">
      <c r="B47940" t="str">
        <f t="shared" si="749"/>
        <v>---0</v>
      </c>
      <c r="E47940">
        <v>0</v>
      </c>
    </row>
    <row r="47941" spans="2:5" ht="13.5" customHeight="1">
      <c r="B47941" t="str">
        <f t="shared" si="749"/>
        <v>---0</v>
      </c>
      <c r="E47941">
        <v>0</v>
      </c>
    </row>
    <row r="47942" spans="2:5" ht="13.5" customHeight="1">
      <c r="B47942" t="str">
        <f t="shared" si="749"/>
        <v>---0</v>
      </c>
      <c r="E47942">
        <v>0</v>
      </c>
    </row>
    <row r="47943" spans="2:5" ht="13.5" customHeight="1">
      <c r="B47943" t="str">
        <f t="shared" si="749"/>
        <v>---0</v>
      </c>
      <c r="E47943">
        <v>0</v>
      </c>
    </row>
    <row r="47944" spans="2:5" ht="13.5" customHeight="1">
      <c r="B47944" t="str">
        <f t="shared" si="749"/>
        <v>---0</v>
      </c>
      <c r="E47944">
        <v>0</v>
      </c>
    </row>
    <row r="47945" spans="2:5" ht="13.5" customHeight="1">
      <c r="B47945" t="str">
        <f t="shared" si="749"/>
        <v>---0</v>
      </c>
      <c r="E47945">
        <v>0</v>
      </c>
    </row>
    <row r="47946" spans="2:5" ht="13.5" customHeight="1">
      <c r="B47946" t="str">
        <f t="shared" si="749"/>
        <v>---0</v>
      </c>
      <c r="E47946">
        <v>0</v>
      </c>
    </row>
    <row r="47947" spans="2:5" ht="13.5" customHeight="1">
      <c r="B47947" t="str">
        <f t="shared" si="749"/>
        <v>---0</v>
      </c>
      <c r="E47947">
        <v>0</v>
      </c>
    </row>
    <row r="47948" spans="2:5" ht="13.5" customHeight="1">
      <c r="B47948" t="str">
        <f t="shared" si="749"/>
        <v>---0</v>
      </c>
      <c r="E47948">
        <v>0</v>
      </c>
    </row>
    <row r="47949" spans="2:5" ht="13.5" customHeight="1">
      <c r="B47949" t="str">
        <f t="shared" si="749"/>
        <v>---0</v>
      </c>
      <c r="E47949">
        <v>0</v>
      </c>
    </row>
    <row r="47950" spans="2:5" ht="13.5" customHeight="1">
      <c r="B47950" t="str">
        <f t="shared" si="749"/>
        <v>---0</v>
      </c>
      <c r="E47950">
        <v>0</v>
      </c>
    </row>
    <row r="47951" spans="2:5" ht="13.5" customHeight="1">
      <c r="B47951" t="str">
        <f t="shared" si="749"/>
        <v>---0</v>
      </c>
      <c r="E47951">
        <v>0</v>
      </c>
    </row>
    <row r="47952" spans="2:5" ht="13.5" customHeight="1">
      <c r="B47952" t="str">
        <f t="shared" si="749"/>
        <v>---0</v>
      </c>
      <c r="E47952">
        <v>0</v>
      </c>
    </row>
    <row r="47953" spans="2:5" ht="13.5" customHeight="1">
      <c r="B47953" t="str">
        <f t="shared" si="749"/>
        <v>---0</v>
      </c>
      <c r="E47953">
        <v>0</v>
      </c>
    </row>
    <row r="47954" spans="2:5" ht="13.5" customHeight="1">
      <c r="B47954" t="str">
        <f t="shared" si="749"/>
        <v>---0</v>
      </c>
      <c r="E47954">
        <v>0</v>
      </c>
    </row>
    <row r="47955" spans="2:5" ht="13.5" customHeight="1">
      <c r="B47955" t="str">
        <f t="shared" si="749"/>
        <v>---0</v>
      </c>
      <c r="E47955">
        <v>0</v>
      </c>
    </row>
    <row r="47956" spans="2:5" ht="13.5" customHeight="1">
      <c r="B47956" t="str">
        <f t="shared" si="749"/>
        <v>---0</v>
      </c>
      <c r="E47956">
        <v>0</v>
      </c>
    </row>
    <row r="47957" spans="2:5" ht="13.5" customHeight="1">
      <c r="B47957" t="str">
        <f t="shared" si="749"/>
        <v>---0</v>
      </c>
      <c r="E47957">
        <v>0</v>
      </c>
    </row>
    <row r="47958" spans="2:5" ht="13.5" customHeight="1">
      <c r="B47958" t="str">
        <f t="shared" si="749"/>
        <v>---0</v>
      </c>
      <c r="E47958">
        <v>0</v>
      </c>
    </row>
    <row r="47959" spans="2:5" ht="13.5" customHeight="1">
      <c r="B47959" t="str">
        <f t="shared" si="749"/>
        <v>---0</v>
      </c>
      <c r="E47959">
        <v>0</v>
      </c>
    </row>
    <row r="47960" spans="2:5" ht="13.5" customHeight="1">
      <c r="B47960" t="str">
        <f t="shared" si="749"/>
        <v>---0</v>
      </c>
      <c r="E47960">
        <v>0</v>
      </c>
    </row>
    <row r="47961" spans="2:5" ht="13.5" customHeight="1">
      <c r="B47961" t="str">
        <f t="shared" si="749"/>
        <v>---0</v>
      </c>
      <c r="E47961">
        <v>0</v>
      </c>
    </row>
    <row r="47962" spans="2:5" ht="13.5" customHeight="1">
      <c r="B47962" t="str">
        <f t="shared" si="749"/>
        <v>---0</v>
      </c>
      <c r="E47962">
        <v>0</v>
      </c>
    </row>
    <row r="47963" spans="2:5" ht="13.5" customHeight="1">
      <c r="B47963" t="str">
        <f t="shared" si="749"/>
        <v>---0</v>
      </c>
      <c r="E47963">
        <v>0</v>
      </c>
    </row>
    <row r="47964" spans="2:5" ht="13.5" customHeight="1">
      <c r="B47964" t="str">
        <f t="shared" si="749"/>
        <v>---0</v>
      </c>
      <c r="E47964">
        <v>0</v>
      </c>
    </row>
    <row r="47965" spans="2:5" ht="13.5" customHeight="1">
      <c r="B47965" t="str">
        <f t="shared" si="749"/>
        <v>---0</v>
      </c>
      <c r="E47965">
        <v>0</v>
      </c>
    </row>
    <row r="47966" spans="2:5" ht="13.5" customHeight="1">
      <c r="B47966" t="str">
        <f t="shared" si="749"/>
        <v>---0</v>
      </c>
      <c r="E47966">
        <v>0</v>
      </c>
    </row>
    <row r="47967" spans="2:5" ht="13.5" customHeight="1">
      <c r="B47967" t="str">
        <f t="shared" si="749"/>
        <v>---0</v>
      </c>
      <c r="E47967">
        <v>0</v>
      </c>
    </row>
    <row r="47968" spans="2:5" ht="13.5" customHeight="1">
      <c r="B47968" t="str">
        <f t="shared" si="749"/>
        <v>---0</v>
      </c>
      <c r="E47968">
        <v>0</v>
      </c>
    </row>
    <row r="47969" spans="2:5" ht="13.5" customHeight="1">
      <c r="B47969" t="str">
        <f t="shared" si="749"/>
        <v>---0</v>
      </c>
      <c r="E47969">
        <v>0</v>
      </c>
    </row>
    <row r="47970" spans="2:5" ht="13.5" customHeight="1">
      <c r="B47970" t="str">
        <f t="shared" si="749"/>
        <v>---0</v>
      </c>
      <c r="E47970">
        <v>0</v>
      </c>
    </row>
    <row r="47971" spans="2:5" ht="13.5" customHeight="1">
      <c r="B47971" t="str">
        <f t="shared" si="749"/>
        <v>---0</v>
      </c>
      <c r="E47971">
        <v>0</v>
      </c>
    </row>
    <row r="47972" spans="2:5" ht="13.5" customHeight="1">
      <c r="B47972" t="str">
        <f t="shared" si="749"/>
        <v>---0</v>
      </c>
      <c r="E47972">
        <v>0</v>
      </c>
    </row>
    <row r="47973" spans="2:5" ht="13.5" customHeight="1">
      <c r="B47973" t="str">
        <f t="shared" si="749"/>
        <v>---0</v>
      </c>
      <c r="E47973">
        <v>0</v>
      </c>
    </row>
    <row r="47974" spans="2:5" ht="13.5" customHeight="1">
      <c r="B47974" t="str">
        <f t="shared" si="749"/>
        <v>---0</v>
      </c>
      <c r="E47974">
        <v>0</v>
      </c>
    </row>
    <row r="47975" spans="2:5" ht="13.5" customHeight="1">
      <c r="B47975" t="str">
        <f t="shared" si="749"/>
        <v>---0</v>
      </c>
      <c r="E47975">
        <v>0</v>
      </c>
    </row>
    <row r="47976" spans="2:5" ht="13.5" customHeight="1">
      <c r="B47976" t="str">
        <f t="shared" si="749"/>
        <v>---0</v>
      </c>
      <c r="E47976">
        <v>0</v>
      </c>
    </row>
    <row r="47977" spans="2:5" ht="13.5" customHeight="1">
      <c r="B47977" t="str">
        <f t="shared" si="749"/>
        <v>---0</v>
      </c>
      <c r="E47977">
        <v>0</v>
      </c>
    </row>
    <row r="47978" spans="2:5" ht="13.5" customHeight="1">
      <c r="B47978" t="str">
        <f t="shared" si="749"/>
        <v>---0</v>
      </c>
      <c r="E47978">
        <v>0</v>
      </c>
    </row>
    <row r="47979" spans="2:5" ht="13.5" customHeight="1">
      <c r="B47979" t="str">
        <f t="shared" si="749"/>
        <v>---0</v>
      </c>
      <c r="E47979">
        <v>0</v>
      </c>
    </row>
    <row r="47980" spans="2:5" ht="13.5" customHeight="1">
      <c r="B47980" t="str">
        <f t="shared" si="749"/>
        <v>---0</v>
      </c>
      <c r="E47980">
        <v>0</v>
      </c>
    </row>
    <row r="47981" spans="2:5" ht="13.5" customHeight="1">
      <c r="B47981" t="str">
        <f t="shared" si="749"/>
        <v>---0</v>
      </c>
      <c r="E47981">
        <v>0</v>
      </c>
    </row>
    <row r="47982" spans="2:5" ht="13.5" customHeight="1">
      <c r="B47982" t="str">
        <f t="shared" si="749"/>
        <v>---0</v>
      </c>
      <c r="E47982">
        <v>0</v>
      </c>
    </row>
    <row r="47983" spans="2:5" ht="13.5" customHeight="1">
      <c r="B47983" t="str">
        <f t="shared" si="749"/>
        <v>---0</v>
      </c>
      <c r="E47983">
        <v>0</v>
      </c>
    </row>
    <row r="47984" spans="2:5" ht="13.5" customHeight="1">
      <c r="B47984" t="str">
        <f t="shared" si="749"/>
        <v>---0</v>
      </c>
      <c r="E47984">
        <v>0</v>
      </c>
    </row>
    <row r="47985" spans="2:5" ht="13.5" customHeight="1">
      <c r="B47985" t="str">
        <f t="shared" si="749"/>
        <v>---0</v>
      </c>
      <c r="E47985">
        <v>0</v>
      </c>
    </row>
    <row r="47986" spans="2:5" ht="13.5" customHeight="1">
      <c r="B47986" t="str">
        <f t="shared" si="749"/>
        <v>---0</v>
      </c>
      <c r="E47986">
        <v>0</v>
      </c>
    </row>
    <row r="47987" spans="2:5" ht="13.5" customHeight="1">
      <c r="B47987" t="str">
        <f t="shared" si="749"/>
        <v>---0</v>
      </c>
      <c r="E47987">
        <v>0</v>
      </c>
    </row>
    <row r="47988" spans="2:5" ht="13.5" customHeight="1">
      <c r="B47988" t="str">
        <f t="shared" si="749"/>
        <v>---0</v>
      </c>
      <c r="E47988">
        <v>0</v>
      </c>
    </row>
    <row r="47989" spans="2:5" ht="13.5" customHeight="1">
      <c r="B47989" t="str">
        <f t="shared" si="749"/>
        <v>---0</v>
      </c>
      <c r="E47989">
        <v>0</v>
      </c>
    </row>
    <row r="47990" spans="2:5" ht="13.5" customHeight="1">
      <c r="B47990" t="str">
        <f t="shared" si="749"/>
        <v>---0</v>
      </c>
      <c r="E47990">
        <v>0</v>
      </c>
    </row>
    <row r="47991" spans="2:5" ht="13.5" customHeight="1">
      <c r="B47991" t="str">
        <f t="shared" si="749"/>
        <v>---0</v>
      </c>
      <c r="E47991">
        <v>0</v>
      </c>
    </row>
    <row r="47992" spans="2:5" ht="13.5" customHeight="1">
      <c r="B47992" t="str">
        <f t="shared" si="749"/>
        <v>---0</v>
      </c>
      <c r="E47992">
        <v>0</v>
      </c>
    </row>
    <row r="47993" spans="2:5" ht="13.5" customHeight="1">
      <c r="B47993" t="str">
        <f t="shared" si="749"/>
        <v>---0</v>
      </c>
      <c r="E47993">
        <v>0</v>
      </c>
    </row>
    <row r="47994" spans="2:5" ht="13.5" customHeight="1">
      <c r="B47994" t="str">
        <f t="shared" si="749"/>
        <v>---0</v>
      </c>
      <c r="E47994">
        <v>0</v>
      </c>
    </row>
    <row r="47995" spans="2:5" ht="13.5" customHeight="1">
      <c r="B47995" t="str">
        <f t="shared" si="749"/>
        <v>---0</v>
      </c>
      <c r="E47995">
        <v>0</v>
      </c>
    </row>
    <row r="47996" spans="2:5" ht="13.5" customHeight="1">
      <c r="B47996" t="str">
        <f t="shared" si="749"/>
        <v>---0</v>
      </c>
      <c r="E47996">
        <v>0</v>
      </c>
    </row>
    <row r="47997" spans="2:5" ht="13.5" customHeight="1">
      <c r="B47997" t="str">
        <f t="shared" si="749"/>
        <v>---0</v>
      </c>
      <c r="E47997">
        <v>0</v>
      </c>
    </row>
    <row r="47998" spans="2:5" ht="13.5" customHeight="1">
      <c r="B47998" t="str">
        <f t="shared" si="749"/>
        <v>---0</v>
      </c>
      <c r="E47998">
        <v>0</v>
      </c>
    </row>
    <row r="47999" spans="2:5" ht="13.5" customHeight="1">
      <c r="B47999" t="str">
        <f t="shared" si="749"/>
        <v>---0</v>
      </c>
      <c r="E47999">
        <v>0</v>
      </c>
    </row>
    <row r="48000" spans="2:5" ht="13.5" customHeight="1">
      <c r="B48000" t="str">
        <f t="shared" si="749"/>
        <v>---0</v>
      </c>
      <c r="E48000">
        <v>0</v>
      </c>
    </row>
    <row r="48001" spans="2:5" ht="13.5" customHeight="1">
      <c r="B48001" t="str">
        <f t="shared" si="749"/>
        <v>---0</v>
      </c>
      <c r="E48001">
        <v>0</v>
      </c>
    </row>
    <row r="48002" spans="2:5" ht="13.5" customHeight="1">
      <c r="B48002" t="str">
        <f t="shared" si="749"/>
        <v>---0</v>
      </c>
      <c r="E48002">
        <v>0</v>
      </c>
    </row>
    <row r="48003" spans="2:5" ht="13.5" customHeight="1">
      <c r="B48003" t="str">
        <f t="shared" ref="B48003:B48066" si="750">A48003&amp;"---"&amp;E48003</f>
        <v>---0</v>
      </c>
      <c r="E48003">
        <v>0</v>
      </c>
    </row>
    <row r="48004" spans="2:5" ht="13.5" customHeight="1">
      <c r="B48004" t="str">
        <f t="shared" si="750"/>
        <v>---0</v>
      </c>
      <c r="E48004">
        <v>0</v>
      </c>
    </row>
    <row r="48005" spans="2:5" ht="13.5" customHeight="1">
      <c r="B48005" t="str">
        <f t="shared" si="750"/>
        <v>---0</v>
      </c>
      <c r="E48005">
        <v>0</v>
      </c>
    </row>
    <row r="48006" spans="2:5" ht="13.5" customHeight="1">
      <c r="B48006" t="str">
        <f t="shared" si="750"/>
        <v>---0</v>
      </c>
      <c r="E48006">
        <v>0</v>
      </c>
    </row>
    <row r="48007" spans="2:5" ht="13.5" customHeight="1">
      <c r="B48007" t="str">
        <f t="shared" si="750"/>
        <v>---0</v>
      </c>
      <c r="E48007">
        <v>0</v>
      </c>
    </row>
    <row r="48008" spans="2:5" ht="13.5" customHeight="1">
      <c r="B48008" t="str">
        <f t="shared" si="750"/>
        <v>---0</v>
      </c>
      <c r="E48008">
        <v>0</v>
      </c>
    </row>
    <row r="48009" spans="2:5" ht="13.5" customHeight="1">
      <c r="B48009" t="str">
        <f t="shared" si="750"/>
        <v>---0</v>
      </c>
      <c r="E48009">
        <v>0</v>
      </c>
    </row>
    <row r="48010" spans="2:5" ht="13.5" customHeight="1">
      <c r="B48010" t="str">
        <f t="shared" si="750"/>
        <v>---0</v>
      </c>
      <c r="E48010">
        <v>0</v>
      </c>
    </row>
    <row r="48011" spans="2:5" ht="13.5" customHeight="1">
      <c r="B48011" t="str">
        <f t="shared" si="750"/>
        <v>---0</v>
      </c>
      <c r="E48011">
        <v>0</v>
      </c>
    </row>
    <row r="48012" spans="2:5" ht="13.5" customHeight="1">
      <c r="B48012" t="str">
        <f t="shared" si="750"/>
        <v>---0</v>
      </c>
      <c r="E48012">
        <v>0</v>
      </c>
    </row>
    <row r="48013" spans="2:5" ht="13.5" customHeight="1">
      <c r="B48013" t="str">
        <f t="shared" si="750"/>
        <v>---0</v>
      </c>
      <c r="E48013">
        <v>0</v>
      </c>
    </row>
    <row r="48014" spans="2:5" ht="13.5" customHeight="1">
      <c r="B48014" t="str">
        <f t="shared" si="750"/>
        <v>---0</v>
      </c>
      <c r="E48014">
        <v>0</v>
      </c>
    </row>
    <row r="48015" spans="2:5" ht="13.5" customHeight="1">
      <c r="B48015" t="str">
        <f t="shared" si="750"/>
        <v>---0</v>
      </c>
      <c r="E48015">
        <v>0</v>
      </c>
    </row>
    <row r="48016" spans="2:5" ht="13.5" customHeight="1">
      <c r="B48016" t="str">
        <f t="shared" si="750"/>
        <v>---0</v>
      </c>
      <c r="E48016">
        <v>0</v>
      </c>
    </row>
    <row r="48017" spans="2:5" ht="13.5" customHeight="1">
      <c r="B48017" t="str">
        <f t="shared" si="750"/>
        <v>---0</v>
      </c>
      <c r="E48017">
        <v>0</v>
      </c>
    </row>
    <row r="48018" spans="2:5" ht="13.5" customHeight="1">
      <c r="B48018" t="str">
        <f t="shared" si="750"/>
        <v>---0</v>
      </c>
      <c r="E48018">
        <v>0</v>
      </c>
    </row>
    <row r="48019" spans="2:5" ht="13.5" customHeight="1">
      <c r="B48019" t="str">
        <f t="shared" si="750"/>
        <v>---0</v>
      </c>
      <c r="E48019">
        <v>0</v>
      </c>
    </row>
    <row r="48020" spans="2:5" ht="13.5" customHeight="1">
      <c r="B48020" t="str">
        <f t="shared" si="750"/>
        <v>---0</v>
      </c>
      <c r="E48020">
        <v>0</v>
      </c>
    </row>
    <row r="48021" spans="2:5" ht="13.5" customHeight="1">
      <c r="B48021" t="str">
        <f t="shared" si="750"/>
        <v>---0</v>
      </c>
      <c r="E48021">
        <v>0</v>
      </c>
    </row>
    <row r="48022" spans="2:5" ht="13.5" customHeight="1">
      <c r="B48022" t="str">
        <f t="shared" si="750"/>
        <v>---0</v>
      </c>
      <c r="E48022">
        <v>0</v>
      </c>
    </row>
    <row r="48023" spans="2:5" ht="13.5" customHeight="1">
      <c r="B48023" t="str">
        <f t="shared" si="750"/>
        <v>---0</v>
      </c>
      <c r="E48023">
        <v>0</v>
      </c>
    </row>
    <row r="48024" spans="2:5" ht="13.5" customHeight="1">
      <c r="B48024" t="str">
        <f t="shared" si="750"/>
        <v>---0</v>
      </c>
      <c r="E48024">
        <v>0</v>
      </c>
    </row>
    <row r="48025" spans="2:5" ht="13.5" customHeight="1">
      <c r="B48025" t="str">
        <f t="shared" si="750"/>
        <v>---0</v>
      </c>
      <c r="E48025">
        <v>0</v>
      </c>
    </row>
    <row r="48026" spans="2:5" ht="13.5" customHeight="1">
      <c r="B48026" t="str">
        <f t="shared" si="750"/>
        <v>---0</v>
      </c>
      <c r="E48026">
        <v>0</v>
      </c>
    </row>
    <row r="48027" spans="2:5" ht="13.5" customHeight="1">
      <c r="B48027" t="str">
        <f t="shared" si="750"/>
        <v>---0</v>
      </c>
      <c r="E48027">
        <v>0</v>
      </c>
    </row>
    <row r="48028" spans="2:5" ht="13.5" customHeight="1">
      <c r="B48028" t="str">
        <f t="shared" si="750"/>
        <v>---0</v>
      </c>
      <c r="E48028">
        <v>0</v>
      </c>
    </row>
    <row r="48029" spans="2:5" ht="13.5" customHeight="1">
      <c r="B48029" t="str">
        <f t="shared" si="750"/>
        <v>---0</v>
      </c>
      <c r="E48029">
        <v>0</v>
      </c>
    </row>
    <row r="48030" spans="2:5" ht="13.5" customHeight="1">
      <c r="B48030" t="str">
        <f t="shared" si="750"/>
        <v>---0</v>
      </c>
      <c r="E48030">
        <v>0</v>
      </c>
    </row>
    <row r="48031" spans="2:5" ht="13.5" customHeight="1">
      <c r="B48031" t="str">
        <f t="shared" si="750"/>
        <v>---0</v>
      </c>
      <c r="E48031">
        <v>0</v>
      </c>
    </row>
    <row r="48032" spans="2:5" ht="13.5" customHeight="1">
      <c r="B48032" t="str">
        <f t="shared" si="750"/>
        <v>---0</v>
      </c>
      <c r="E48032">
        <v>0</v>
      </c>
    </row>
    <row r="48033" spans="2:5" ht="13.5" customHeight="1">
      <c r="B48033" t="str">
        <f t="shared" si="750"/>
        <v>---0</v>
      </c>
      <c r="E48033">
        <v>0</v>
      </c>
    </row>
    <row r="48034" spans="2:5" ht="13.5" customHeight="1">
      <c r="B48034" t="str">
        <f t="shared" si="750"/>
        <v>---0</v>
      </c>
      <c r="E48034">
        <v>0</v>
      </c>
    </row>
    <row r="48035" spans="2:5" ht="13.5" customHeight="1">
      <c r="B48035" t="str">
        <f t="shared" si="750"/>
        <v>---0</v>
      </c>
      <c r="E48035">
        <v>0</v>
      </c>
    </row>
    <row r="48036" spans="2:5" ht="13.5" customHeight="1">
      <c r="B48036" t="str">
        <f t="shared" si="750"/>
        <v>---0</v>
      </c>
      <c r="E48036">
        <v>0</v>
      </c>
    </row>
    <row r="48037" spans="2:5" ht="13.5" customHeight="1">
      <c r="B48037" t="str">
        <f t="shared" si="750"/>
        <v>---0</v>
      </c>
      <c r="E48037">
        <v>0</v>
      </c>
    </row>
    <row r="48038" spans="2:5" ht="13.5" customHeight="1">
      <c r="B48038" t="str">
        <f t="shared" si="750"/>
        <v>---0</v>
      </c>
      <c r="E48038">
        <v>0</v>
      </c>
    </row>
    <row r="48039" spans="2:5" ht="13.5" customHeight="1">
      <c r="B48039" t="str">
        <f t="shared" si="750"/>
        <v>---0</v>
      </c>
      <c r="E48039">
        <v>0</v>
      </c>
    </row>
    <row r="48040" spans="2:5" ht="13.5" customHeight="1">
      <c r="B48040" t="str">
        <f t="shared" si="750"/>
        <v>---0</v>
      </c>
      <c r="E48040">
        <v>0</v>
      </c>
    </row>
    <row r="48041" spans="2:5" ht="13.5" customHeight="1">
      <c r="B48041" t="str">
        <f t="shared" si="750"/>
        <v>---0</v>
      </c>
      <c r="E48041">
        <v>0</v>
      </c>
    </row>
    <row r="48042" spans="2:5" ht="13.5" customHeight="1">
      <c r="B48042" t="str">
        <f t="shared" si="750"/>
        <v>---0</v>
      </c>
      <c r="E48042">
        <v>0</v>
      </c>
    </row>
    <row r="48043" spans="2:5" ht="13.5" customHeight="1">
      <c r="B48043" t="str">
        <f t="shared" si="750"/>
        <v>---0</v>
      </c>
      <c r="E48043">
        <v>0</v>
      </c>
    </row>
    <row r="48044" spans="2:5" ht="13.5" customHeight="1">
      <c r="B48044" t="str">
        <f t="shared" si="750"/>
        <v>---0</v>
      </c>
      <c r="E48044">
        <v>0</v>
      </c>
    </row>
    <row r="48045" spans="2:5" ht="13.5" customHeight="1">
      <c r="B48045" t="str">
        <f t="shared" si="750"/>
        <v>---0</v>
      </c>
      <c r="E48045">
        <v>0</v>
      </c>
    </row>
    <row r="48046" spans="2:5" ht="13.5" customHeight="1">
      <c r="B48046" t="str">
        <f t="shared" si="750"/>
        <v>---0</v>
      </c>
      <c r="E48046">
        <v>0</v>
      </c>
    </row>
    <row r="48047" spans="2:5" ht="13.5" customHeight="1">
      <c r="B48047" t="str">
        <f t="shared" si="750"/>
        <v>---0</v>
      </c>
      <c r="E48047">
        <v>0</v>
      </c>
    </row>
    <row r="48048" spans="2:5" ht="13.5" customHeight="1">
      <c r="B48048" t="str">
        <f t="shared" si="750"/>
        <v>---0</v>
      </c>
      <c r="E48048">
        <v>0</v>
      </c>
    </row>
    <row r="48049" spans="2:5" ht="13.5" customHeight="1">
      <c r="B48049" t="str">
        <f t="shared" si="750"/>
        <v>---0</v>
      </c>
      <c r="E48049">
        <v>0</v>
      </c>
    </row>
    <row r="48050" spans="2:5" ht="13.5" customHeight="1">
      <c r="B48050" t="str">
        <f t="shared" si="750"/>
        <v>---0</v>
      </c>
      <c r="E48050">
        <v>0</v>
      </c>
    </row>
    <row r="48051" spans="2:5" ht="13.5" customHeight="1">
      <c r="B48051" t="str">
        <f t="shared" si="750"/>
        <v>---0</v>
      </c>
      <c r="E48051">
        <v>0</v>
      </c>
    </row>
    <row r="48052" spans="2:5" ht="13.5" customHeight="1">
      <c r="B48052" t="str">
        <f t="shared" si="750"/>
        <v>---0</v>
      </c>
      <c r="E48052">
        <v>0</v>
      </c>
    </row>
    <row r="48053" spans="2:5" ht="13.5" customHeight="1">
      <c r="B48053" t="str">
        <f t="shared" si="750"/>
        <v>---0</v>
      </c>
      <c r="E48053">
        <v>0</v>
      </c>
    </row>
    <row r="48054" spans="2:5" ht="13.5" customHeight="1">
      <c r="B48054" t="str">
        <f t="shared" si="750"/>
        <v>---0</v>
      </c>
      <c r="E48054">
        <v>0</v>
      </c>
    </row>
    <row r="48055" spans="2:5" ht="13.5" customHeight="1">
      <c r="B48055" t="str">
        <f t="shared" si="750"/>
        <v>---0</v>
      </c>
      <c r="E48055">
        <v>0</v>
      </c>
    </row>
    <row r="48056" spans="2:5" ht="13.5" customHeight="1">
      <c r="B48056" t="str">
        <f t="shared" si="750"/>
        <v>---0</v>
      </c>
      <c r="E48056">
        <v>0</v>
      </c>
    </row>
    <row r="48057" spans="2:5" ht="13.5" customHeight="1">
      <c r="B48057" t="str">
        <f t="shared" si="750"/>
        <v>---0</v>
      </c>
      <c r="E48057">
        <v>0</v>
      </c>
    </row>
    <row r="48058" spans="2:5" ht="13.5" customHeight="1">
      <c r="B48058" t="str">
        <f t="shared" si="750"/>
        <v>---0</v>
      </c>
      <c r="E48058">
        <v>0</v>
      </c>
    </row>
    <row r="48059" spans="2:5" ht="13.5" customHeight="1">
      <c r="B48059" t="str">
        <f t="shared" si="750"/>
        <v>---0</v>
      </c>
      <c r="E48059">
        <v>0</v>
      </c>
    </row>
    <row r="48060" spans="2:5" ht="13.5" customHeight="1">
      <c r="B48060" t="str">
        <f t="shared" si="750"/>
        <v>---0</v>
      </c>
      <c r="E48060">
        <v>0</v>
      </c>
    </row>
    <row r="48061" spans="2:5" ht="13.5" customHeight="1">
      <c r="B48061" t="str">
        <f t="shared" si="750"/>
        <v>---0</v>
      </c>
      <c r="E48061">
        <v>0</v>
      </c>
    </row>
    <row r="48062" spans="2:5" ht="13.5" customHeight="1">
      <c r="B48062" t="str">
        <f t="shared" si="750"/>
        <v>---0</v>
      </c>
      <c r="E48062">
        <v>0</v>
      </c>
    </row>
    <row r="48063" spans="2:5" ht="13.5" customHeight="1">
      <c r="B48063" t="str">
        <f t="shared" si="750"/>
        <v>---0</v>
      </c>
      <c r="E48063">
        <v>0</v>
      </c>
    </row>
    <row r="48064" spans="2:5" ht="13.5" customHeight="1">
      <c r="B48064" t="str">
        <f t="shared" si="750"/>
        <v>---0</v>
      </c>
      <c r="E48064">
        <v>0</v>
      </c>
    </row>
    <row r="48065" spans="2:5" ht="13.5" customHeight="1">
      <c r="B48065" t="str">
        <f t="shared" si="750"/>
        <v>---0</v>
      </c>
      <c r="E48065">
        <v>0</v>
      </c>
    </row>
    <row r="48066" spans="2:5" ht="13.5" customHeight="1">
      <c r="B48066" t="str">
        <f t="shared" si="750"/>
        <v>---0</v>
      </c>
      <c r="E48066">
        <v>0</v>
      </c>
    </row>
    <row r="48067" spans="2:5" ht="13.5" customHeight="1">
      <c r="B48067" t="str">
        <f t="shared" ref="B48067:B48130" si="751">A48067&amp;"---"&amp;E48067</f>
        <v>---0</v>
      </c>
      <c r="E48067">
        <v>0</v>
      </c>
    </row>
    <row r="48068" spans="2:5" ht="13.5" customHeight="1">
      <c r="B48068" t="str">
        <f t="shared" si="751"/>
        <v>---0</v>
      </c>
      <c r="E48068">
        <v>0</v>
      </c>
    </row>
    <row r="48069" spans="2:5" ht="13.5" customHeight="1">
      <c r="B48069" t="str">
        <f t="shared" si="751"/>
        <v>---0</v>
      </c>
      <c r="E48069">
        <v>0</v>
      </c>
    </row>
    <row r="48070" spans="2:5" ht="13.5" customHeight="1">
      <c r="B48070" t="str">
        <f t="shared" si="751"/>
        <v>---0</v>
      </c>
      <c r="E48070">
        <v>0</v>
      </c>
    </row>
    <row r="48071" spans="2:5" ht="13.5" customHeight="1">
      <c r="B48071" t="str">
        <f t="shared" si="751"/>
        <v>---0</v>
      </c>
      <c r="E48071">
        <v>0</v>
      </c>
    </row>
    <row r="48072" spans="2:5" ht="13.5" customHeight="1">
      <c r="B48072" t="str">
        <f t="shared" si="751"/>
        <v>---0</v>
      </c>
      <c r="E48072">
        <v>0</v>
      </c>
    </row>
    <row r="48073" spans="2:5" ht="13.5" customHeight="1">
      <c r="B48073" t="str">
        <f t="shared" si="751"/>
        <v>---0</v>
      </c>
      <c r="E48073">
        <v>0</v>
      </c>
    </row>
    <row r="48074" spans="2:5" ht="13.5" customHeight="1">
      <c r="B48074" t="str">
        <f t="shared" si="751"/>
        <v>---0</v>
      </c>
      <c r="E48074">
        <v>0</v>
      </c>
    </row>
    <row r="48075" spans="2:5" ht="13.5" customHeight="1">
      <c r="B48075" t="str">
        <f t="shared" si="751"/>
        <v>---0</v>
      </c>
      <c r="E48075">
        <v>0</v>
      </c>
    </row>
    <row r="48076" spans="2:5" ht="13.5" customHeight="1">
      <c r="B48076" t="str">
        <f t="shared" si="751"/>
        <v>---0</v>
      </c>
      <c r="E48076">
        <v>0</v>
      </c>
    </row>
    <row r="48077" spans="2:5" ht="13.5" customHeight="1">
      <c r="B48077" t="str">
        <f t="shared" si="751"/>
        <v>---0</v>
      </c>
      <c r="E48077">
        <v>0</v>
      </c>
    </row>
    <row r="48078" spans="2:5" ht="13.5" customHeight="1">
      <c r="B48078" t="str">
        <f t="shared" si="751"/>
        <v>---0</v>
      </c>
      <c r="E48078">
        <v>0</v>
      </c>
    </row>
    <row r="48079" spans="2:5" ht="13.5" customHeight="1">
      <c r="B48079" t="str">
        <f t="shared" si="751"/>
        <v>---0</v>
      </c>
      <c r="E48079">
        <v>0</v>
      </c>
    </row>
    <row r="48080" spans="2:5" ht="13.5" customHeight="1">
      <c r="B48080" t="str">
        <f t="shared" si="751"/>
        <v>---0</v>
      </c>
      <c r="E48080">
        <v>0</v>
      </c>
    </row>
    <row r="48081" spans="2:5" ht="13.5" customHeight="1">
      <c r="B48081" t="str">
        <f t="shared" si="751"/>
        <v>---0</v>
      </c>
      <c r="E48081">
        <v>0</v>
      </c>
    </row>
    <row r="48082" spans="2:5" ht="13.5" customHeight="1">
      <c r="B48082" t="str">
        <f t="shared" si="751"/>
        <v>---0</v>
      </c>
      <c r="E48082">
        <v>0</v>
      </c>
    </row>
    <row r="48083" spans="2:5" ht="13.5" customHeight="1">
      <c r="B48083" t="str">
        <f t="shared" si="751"/>
        <v>---0</v>
      </c>
      <c r="E48083">
        <v>0</v>
      </c>
    </row>
    <row r="48084" spans="2:5" ht="13.5" customHeight="1">
      <c r="B48084" t="str">
        <f t="shared" si="751"/>
        <v>---0</v>
      </c>
      <c r="E48084">
        <v>0</v>
      </c>
    </row>
    <row r="48085" spans="2:5" ht="13.5" customHeight="1">
      <c r="B48085" t="str">
        <f t="shared" si="751"/>
        <v>---0</v>
      </c>
      <c r="E48085">
        <v>0</v>
      </c>
    </row>
    <row r="48086" spans="2:5" ht="13.5" customHeight="1">
      <c r="B48086" t="str">
        <f t="shared" si="751"/>
        <v>---0</v>
      </c>
      <c r="E48086">
        <v>0</v>
      </c>
    </row>
    <row r="48087" spans="2:5" ht="13.5" customHeight="1">
      <c r="B48087" t="str">
        <f t="shared" si="751"/>
        <v>---0</v>
      </c>
      <c r="E48087">
        <v>0</v>
      </c>
    </row>
    <row r="48088" spans="2:5" ht="13.5" customHeight="1">
      <c r="B48088" t="str">
        <f t="shared" si="751"/>
        <v>---0</v>
      </c>
      <c r="E48088">
        <v>0</v>
      </c>
    </row>
    <row r="48089" spans="2:5" ht="13.5" customHeight="1">
      <c r="B48089" t="str">
        <f t="shared" si="751"/>
        <v>---0</v>
      </c>
      <c r="E48089">
        <v>0</v>
      </c>
    </row>
    <row r="48090" spans="2:5" ht="13.5" customHeight="1">
      <c r="B48090" t="str">
        <f t="shared" si="751"/>
        <v>---0</v>
      </c>
      <c r="E48090">
        <v>0</v>
      </c>
    </row>
    <row r="48091" spans="2:5" ht="13.5" customHeight="1">
      <c r="B48091" t="str">
        <f t="shared" si="751"/>
        <v>---0</v>
      </c>
      <c r="E48091">
        <v>0</v>
      </c>
    </row>
    <row r="48092" spans="2:5" ht="13.5" customHeight="1">
      <c r="B48092" t="str">
        <f t="shared" si="751"/>
        <v>---0</v>
      </c>
      <c r="E48092">
        <v>0</v>
      </c>
    </row>
    <row r="48093" spans="2:5" ht="13.5" customHeight="1">
      <c r="B48093" t="str">
        <f t="shared" si="751"/>
        <v>---0</v>
      </c>
      <c r="E48093">
        <v>0</v>
      </c>
    </row>
    <row r="48094" spans="2:5" ht="13.5" customHeight="1">
      <c r="B48094" t="str">
        <f t="shared" si="751"/>
        <v>---0</v>
      </c>
      <c r="E48094">
        <v>0</v>
      </c>
    </row>
    <row r="48095" spans="2:5" ht="13.5" customHeight="1">
      <c r="B48095" t="str">
        <f t="shared" si="751"/>
        <v>---0</v>
      </c>
      <c r="E48095">
        <v>0</v>
      </c>
    </row>
    <row r="48096" spans="2:5" ht="13.5" customHeight="1">
      <c r="B48096" t="str">
        <f t="shared" si="751"/>
        <v>---0</v>
      </c>
      <c r="E48096">
        <v>0</v>
      </c>
    </row>
    <row r="48097" spans="2:5" ht="13.5" customHeight="1">
      <c r="B48097" t="str">
        <f t="shared" si="751"/>
        <v>---0</v>
      </c>
      <c r="E48097">
        <v>0</v>
      </c>
    </row>
    <row r="48098" spans="2:5" ht="13.5" customHeight="1">
      <c r="B48098" t="str">
        <f t="shared" si="751"/>
        <v>---0</v>
      </c>
      <c r="E48098">
        <v>0</v>
      </c>
    </row>
    <row r="48099" spans="2:5" ht="13.5" customHeight="1">
      <c r="B48099" t="str">
        <f t="shared" si="751"/>
        <v>---0</v>
      </c>
      <c r="E48099">
        <v>0</v>
      </c>
    </row>
    <row r="48100" spans="2:5" ht="13.5" customHeight="1">
      <c r="B48100" t="str">
        <f t="shared" si="751"/>
        <v>---0</v>
      </c>
      <c r="E48100">
        <v>0</v>
      </c>
    </row>
    <row r="48101" spans="2:5" ht="13.5" customHeight="1">
      <c r="B48101" t="str">
        <f t="shared" si="751"/>
        <v>---0</v>
      </c>
      <c r="E48101">
        <v>0</v>
      </c>
    </row>
    <row r="48102" spans="2:5" ht="13.5" customHeight="1">
      <c r="B48102" t="str">
        <f t="shared" si="751"/>
        <v>---0</v>
      </c>
      <c r="E48102">
        <v>0</v>
      </c>
    </row>
    <row r="48103" spans="2:5" ht="13.5" customHeight="1">
      <c r="B48103" t="str">
        <f t="shared" si="751"/>
        <v>---0</v>
      </c>
      <c r="E48103">
        <v>0</v>
      </c>
    </row>
    <row r="48104" spans="2:5" ht="13.5" customHeight="1">
      <c r="B48104" t="str">
        <f t="shared" si="751"/>
        <v>---0</v>
      </c>
      <c r="E48104">
        <v>0</v>
      </c>
    </row>
    <row r="48105" spans="2:5" ht="13.5" customHeight="1">
      <c r="B48105" t="str">
        <f t="shared" si="751"/>
        <v>---0</v>
      </c>
      <c r="E48105">
        <v>0</v>
      </c>
    </row>
    <row r="48106" spans="2:5" ht="13.5" customHeight="1">
      <c r="B48106" t="str">
        <f t="shared" si="751"/>
        <v>---0</v>
      </c>
      <c r="E48106">
        <v>0</v>
      </c>
    </row>
    <row r="48107" spans="2:5" ht="13.5" customHeight="1">
      <c r="B48107" t="str">
        <f t="shared" si="751"/>
        <v>---0</v>
      </c>
      <c r="E48107">
        <v>0</v>
      </c>
    </row>
    <row r="48108" spans="2:5" ht="13.5" customHeight="1">
      <c r="B48108" t="str">
        <f t="shared" si="751"/>
        <v>---0</v>
      </c>
      <c r="E48108">
        <v>0</v>
      </c>
    </row>
    <row r="48109" spans="2:5" ht="13.5" customHeight="1">
      <c r="B48109" t="str">
        <f t="shared" si="751"/>
        <v>---0</v>
      </c>
      <c r="E48109">
        <v>0</v>
      </c>
    </row>
    <row r="48110" spans="2:5" ht="13.5" customHeight="1">
      <c r="B48110" t="str">
        <f t="shared" si="751"/>
        <v>---0</v>
      </c>
      <c r="E48110">
        <v>0</v>
      </c>
    </row>
    <row r="48111" spans="2:5" ht="13.5" customHeight="1">
      <c r="B48111" t="str">
        <f t="shared" si="751"/>
        <v>---0</v>
      </c>
      <c r="E48111">
        <v>0</v>
      </c>
    </row>
    <row r="48112" spans="2:5" ht="13.5" customHeight="1">
      <c r="B48112" t="str">
        <f t="shared" si="751"/>
        <v>---0</v>
      </c>
      <c r="E48112">
        <v>0</v>
      </c>
    </row>
    <row r="48113" spans="2:5" ht="13.5" customHeight="1">
      <c r="B48113" t="str">
        <f t="shared" si="751"/>
        <v>---0</v>
      </c>
      <c r="E48113">
        <v>0</v>
      </c>
    </row>
    <row r="48114" spans="2:5" ht="13.5" customHeight="1">
      <c r="B48114" t="str">
        <f t="shared" si="751"/>
        <v>---0</v>
      </c>
      <c r="E48114">
        <v>0</v>
      </c>
    </row>
    <row r="48115" spans="2:5" ht="13.5" customHeight="1">
      <c r="B48115" t="str">
        <f t="shared" si="751"/>
        <v>---0</v>
      </c>
      <c r="E48115">
        <v>0</v>
      </c>
    </row>
    <row r="48116" spans="2:5" ht="13.5" customHeight="1">
      <c r="B48116" t="str">
        <f t="shared" si="751"/>
        <v>---0</v>
      </c>
      <c r="E48116">
        <v>0</v>
      </c>
    </row>
    <row r="48117" spans="2:5" ht="13.5" customHeight="1">
      <c r="B48117" t="str">
        <f t="shared" si="751"/>
        <v>---0</v>
      </c>
      <c r="E48117">
        <v>0</v>
      </c>
    </row>
    <row r="48118" spans="2:5" ht="13.5" customHeight="1">
      <c r="B48118" t="str">
        <f t="shared" si="751"/>
        <v>---0</v>
      </c>
      <c r="E48118">
        <v>0</v>
      </c>
    </row>
    <row r="48119" spans="2:5" ht="13.5" customHeight="1">
      <c r="B48119" t="str">
        <f t="shared" si="751"/>
        <v>---0</v>
      </c>
      <c r="E48119">
        <v>0</v>
      </c>
    </row>
    <row r="48120" spans="2:5" ht="13.5" customHeight="1">
      <c r="B48120" t="str">
        <f t="shared" si="751"/>
        <v>---0</v>
      </c>
      <c r="E48120">
        <v>0</v>
      </c>
    </row>
    <row r="48121" spans="2:5" ht="13.5" customHeight="1">
      <c r="B48121" t="str">
        <f t="shared" si="751"/>
        <v>---0</v>
      </c>
      <c r="E48121">
        <v>0</v>
      </c>
    </row>
    <row r="48122" spans="2:5" ht="13.5" customHeight="1">
      <c r="B48122" t="str">
        <f t="shared" si="751"/>
        <v>---0</v>
      </c>
      <c r="E48122">
        <v>0</v>
      </c>
    </row>
    <row r="48123" spans="2:5" ht="13.5" customHeight="1">
      <c r="B48123" t="str">
        <f t="shared" si="751"/>
        <v>---0</v>
      </c>
      <c r="E48123">
        <v>0</v>
      </c>
    </row>
    <row r="48124" spans="2:5" ht="13.5" customHeight="1">
      <c r="B48124" t="str">
        <f t="shared" si="751"/>
        <v>---0</v>
      </c>
      <c r="E48124">
        <v>0</v>
      </c>
    </row>
    <row r="48125" spans="2:5" ht="13.5" customHeight="1">
      <c r="B48125" t="str">
        <f t="shared" si="751"/>
        <v>---0</v>
      </c>
      <c r="E48125">
        <v>0</v>
      </c>
    </row>
    <row r="48126" spans="2:5" ht="13.5" customHeight="1">
      <c r="B48126" t="str">
        <f t="shared" si="751"/>
        <v>---0</v>
      </c>
      <c r="E48126">
        <v>0</v>
      </c>
    </row>
    <row r="48127" spans="2:5" ht="13.5" customHeight="1">
      <c r="B48127" t="str">
        <f t="shared" si="751"/>
        <v>---0</v>
      </c>
      <c r="E48127">
        <v>0</v>
      </c>
    </row>
    <row r="48128" spans="2:5" ht="13.5" customHeight="1">
      <c r="B48128" t="str">
        <f t="shared" si="751"/>
        <v>---0</v>
      </c>
      <c r="E48128">
        <v>0</v>
      </c>
    </row>
    <row r="48129" spans="2:5" ht="13.5" customHeight="1">
      <c r="B48129" t="str">
        <f t="shared" si="751"/>
        <v>---0</v>
      </c>
      <c r="E48129">
        <v>0</v>
      </c>
    </row>
    <row r="48130" spans="2:5" ht="13.5" customHeight="1">
      <c r="B48130" t="str">
        <f t="shared" si="751"/>
        <v>---0</v>
      </c>
      <c r="E48130">
        <v>0</v>
      </c>
    </row>
    <row r="48131" spans="2:5" ht="13.5" customHeight="1">
      <c r="B48131" t="str">
        <f t="shared" ref="B48131:B48194" si="752">A48131&amp;"---"&amp;E48131</f>
        <v>---0</v>
      </c>
      <c r="E48131">
        <v>0</v>
      </c>
    </row>
    <row r="48132" spans="2:5" ht="13.5" customHeight="1">
      <c r="B48132" t="str">
        <f t="shared" si="752"/>
        <v>---0</v>
      </c>
      <c r="E48132">
        <v>0</v>
      </c>
    </row>
    <row r="48133" spans="2:5" ht="13.5" customHeight="1">
      <c r="B48133" t="str">
        <f t="shared" si="752"/>
        <v>---0</v>
      </c>
      <c r="E48133">
        <v>0</v>
      </c>
    </row>
    <row r="48134" spans="2:5" ht="13.5" customHeight="1">
      <c r="B48134" t="str">
        <f t="shared" si="752"/>
        <v>---0</v>
      </c>
      <c r="E48134">
        <v>0</v>
      </c>
    </row>
    <row r="48135" spans="2:5" ht="13.5" customHeight="1">
      <c r="B48135" t="str">
        <f t="shared" si="752"/>
        <v>---0</v>
      </c>
      <c r="E48135">
        <v>0</v>
      </c>
    </row>
    <row r="48136" spans="2:5" ht="13.5" customHeight="1">
      <c r="B48136" t="str">
        <f t="shared" si="752"/>
        <v>---0</v>
      </c>
      <c r="E48136">
        <v>0</v>
      </c>
    </row>
    <row r="48137" spans="2:5" ht="13.5" customHeight="1">
      <c r="B48137" t="str">
        <f t="shared" si="752"/>
        <v>---0</v>
      </c>
      <c r="E48137">
        <v>0</v>
      </c>
    </row>
    <row r="48138" spans="2:5" ht="13.5" customHeight="1">
      <c r="B48138" t="str">
        <f t="shared" si="752"/>
        <v>---0</v>
      </c>
      <c r="E48138">
        <v>0</v>
      </c>
    </row>
    <row r="48139" spans="2:5" ht="13.5" customHeight="1">
      <c r="B48139" t="str">
        <f t="shared" si="752"/>
        <v>---0</v>
      </c>
      <c r="E48139">
        <v>0</v>
      </c>
    </row>
    <row r="48140" spans="2:5" ht="13.5" customHeight="1">
      <c r="B48140" t="str">
        <f t="shared" si="752"/>
        <v>---0</v>
      </c>
      <c r="E48140">
        <v>0</v>
      </c>
    </row>
    <row r="48141" spans="2:5" ht="13.5" customHeight="1">
      <c r="B48141" t="str">
        <f t="shared" si="752"/>
        <v>---0</v>
      </c>
      <c r="E48141">
        <v>0</v>
      </c>
    </row>
    <row r="48142" spans="2:5" ht="13.5" customHeight="1">
      <c r="B48142" t="str">
        <f t="shared" si="752"/>
        <v>---0</v>
      </c>
      <c r="E48142">
        <v>0</v>
      </c>
    </row>
    <row r="48143" spans="2:5" ht="13.5" customHeight="1">
      <c r="B48143" t="str">
        <f t="shared" si="752"/>
        <v>---0</v>
      </c>
      <c r="E48143">
        <v>0</v>
      </c>
    </row>
    <row r="48144" spans="2:5" ht="13.5" customHeight="1">
      <c r="B48144" t="str">
        <f t="shared" si="752"/>
        <v>---0</v>
      </c>
      <c r="E48144">
        <v>0</v>
      </c>
    </row>
    <row r="48145" spans="2:5" ht="13.5" customHeight="1">
      <c r="B48145" t="str">
        <f t="shared" si="752"/>
        <v>---0</v>
      </c>
      <c r="E48145">
        <v>0</v>
      </c>
    </row>
    <row r="48146" spans="2:5" ht="13.5" customHeight="1">
      <c r="B48146" t="str">
        <f t="shared" si="752"/>
        <v>---0</v>
      </c>
      <c r="E48146">
        <v>0</v>
      </c>
    </row>
    <row r="48147" spans="2:5" ht="13.5" customHeight="1">
      <c r="B48147" t="str">
        <f t="shared" si="752"/>
        <v>---0</v>
      </c>
      <c r="E48147">
        <v>0</v>
      </c>
    </row>
    <row r="48148" spans="2:5" ht="13.5" customHeight="1">
      <c r="B48148" t="str">
        <f t="shared" si="752"/>
        <v>---0</v>
      </c>
      <c r="E48148">
        <v>0</v>
      </c>
    </row>
    <row r="48149" spans="2:5" ht="13.5" customHeight="1">
      <c r="B48149" t="str">
        <f t="shared" si="752"/>
        <v>---0</v>
      </c>
      <c r="E48149">
        <v>0</v>
      </c>
    </row>
    <row r="48150" spans="2:5" ht="13.5" customHeight="1">
      <c r="B48150" t="str">
        <f t="shared" si="752"/>
        <v>---0</v>
      </c>
      <c r="E48150">
        <v>0</v>
      </c>
    </row>
    <row r="48151" spans="2:5" ht="13.5" customHeight="1">
      <c r="B48151" t="str">
        <f t="shared" si="752"/>
        <v>---0</v>
      </c>
      <c r="E48151">
        <v>0</v>
      </c>
    </row>
    <row r="48152" spans="2:5" ht="13.5" customHeight="1">
      <c r="B48152" t="str">
        <f t="shared" si="752"/>
        <v>---0</v>
      </c>
      <c r="E48152">
        <v>0</v>
      </c>
    </row>
    <row r="48153" spans="2:5" ht="13.5" customHeight="1">
      <c r="B48153" t="str">
        <f t="shared" si="752"/>
        <v>---0</v>
      </c>
      <c r="E48153">
        <v>0</v>
      </c>
    </row>
    <row r="48154" spans="2:5" ht="13.5" customHeight="1">
      <c r="B48154" t="str">
        <f t="shared" si="752"/>
        <v>---0</v>
      </c>
      <c r="E48154">
        <v>0</v>
      </c>
    </row>
    <row r="48155" spans="2:5" ht="13.5" customHeight="1">
      <c r="B48155" t="str">
        <f t="shared" si="752"/>
        <v>---0</v>
      </c>
      <c r="E48155">
        <v>0</v>
      </c>
    </row>
    <row r="48156" spans="2:5" ht="13.5" customHeight="1">
      <c r="B48156" t="str">
        <f t="shared" si="752"/>
        <v>---0</v>
      </c>
      <c r="E48156">
        <v>0</v>
      </c>
    </row>
    <row r="48157" spans="2:5" ht="13.5" customHeight="1">
      <c r="B48157" t="str">
        <f t="shared" si="752"/>
        <v>---0</v>
      </c>
      <c r="E48157">
        <v>0</v>
      </c>
    </row>
    <row r="48158" spans="2:5" ht="13.5" customHeight="1">
      <c r="B48158" t="str">
        <f t="shared" si="752"/>
        <v>---0</v>
      </c>
      <c r="E48158">
        <v>0</v>
      </c>
    </row>
    <row r="48159" spans="2:5" ht="13.5" customHeight="1">
      <c r="B48159" t="str">
        <f t="shared" si="752"/>
        <v>---0</v>
      </c>
      <c r="E48159">
        <v>0</v>
      </c>
    </row>
    <row r="48160" spans="2:5" ht="13.5" customHeight="1">
      <c r="B48160" t="str">
        <f t="shared" si="752"/>
        <v>---0</v>
      </c>
      <c r="E48160">
        <v>0</v>
      </c>
    </row>
    <row r="48161" spans="2:5" ht="13.5" customHeight="1">
      <c r="B48161" t="str">
        <f t="shared" si="752"/>
        <v>---0</v>
      </c>
      <c r="E48161">
        <v>0</v>
      </c>
    </row>
    <row r="48162" spans="2:5" ht="13.5" customHeight="1">
      <c r="B48162" t="str">
        <f t="shared" si="752"/>
        <v>---0</v>
      </c>
      <c r="E48162">
        <v>0</v>
      </c>
    </row>
    <row r="48163" spans="2:5" ht="13.5" customHeight="1">
      <c r="B48163" t="str">
        <f t="shared" si="752"/>
        <v>---0</v>
      </c>
      <c r="E48163">
        <v>0</v>
      </c>
    </row>
    <row r="48164" spans="2:5" ht="13.5" customHeight="1">
      <c r="B48164" t="str">
        <f t="shared" si="752"/>
        <v>---0</v>
      </c>
      <c r="E48164">
        <v>0</v>
      </c>
    </row>
    <row r="48165" spans="2:5" ht="13.5" customHeight="1">
      <c r="B48165" t="str">
        <f t="shared" si="752"/>
        <v>---0</v>
      </c>
      <c r="E48165">
        <v>0</v>
      </c>
    </row>
    <row r="48166" spans="2:5" ht="13.5" customHeight="1">
      <c r="B48166" t="str">
        <f t="shared" si="752"/>
        <v>---0</v>
      </c>
      <c r="E48166">
        <v>0</v>
      </c>
    </row>
    <row r="48167" spans="2:5" ht="13.5" customHeight="1">
      <c r="B48167" t="str">
        <f t="shared" si="752"/>
        <v>---0</v>
      </c>
      <c r="E48167">
        <v>0</v>
      </c>
    </row>
    <row r="48168" spans="2:5" ht="13.5" customHeight="1">
      <c r="B48168" t="str">
        <f t="shared" si="752"/>
        <v>---0</v>
      </c>
      <c r="E48168">
        <v>0</v>
      </c>
    </row>
    <row r="48169" spans="2:5" ht="13.5" customHeight="1">
      <c r="B48169" t="str">
        <f t="shared" si="752"/>
        <v>---0</v>
      </c>
      <c r="E48169">
        <v>0</v>
      </c>
    </row>
    <row r="48170" spans="2:5" ht="13.5" customHeight="1">
      <c r="B48170" t="str">
        <f t="shared" si="752"/>
        <v>---0</v>
      </c>
      <c r="E48170">
        <v>0</v>
      </c>
    </row>
    <row r="48171" spans="2:5" ht="13.5" customHeight="1">
      <c r="B48171" t="str">
        <f t="shared" si="752"/>
        <v>---0</v>
      </c>
      <c r="E48171">
        <v>0</v>
      </c>
    </row>
    <row r="48172" spans="2:5" ht="13.5" customHeight="1">
      <c r="B48172" t="str">
        <f t="shared" si="752"/>
        <v>---0</v>
      </c>
      <c r="E48172">
        <v>0</v>
      </c>
    </row>
    <row r="48173" spans="2:5" ht="13.5" customHeight="1">
      <c r="B48173" t="str">
        <f t="shared" si="752"/>
        <v>---0</v>
      </c>
      <c r="E48173">
        <v>0</v>
      </c>
    </row>
    <row r="48174" spans="2:5" ht="13.5" customHeight="1">
      <c r="B48174" t="str">
        <f t="shared" si="752"/>
        <v>---0</v>
      </c>
      <c r="E48174">
        <v>0</v>
      </c>
    </row>
    <row r="48175" spans="2:5" ht="13.5" customHeight="1">
      <c r="B48175" t="str">
        <f t="shared" si="752"/>
        <v>---0</v>
      </c>
      <c r="E48175">
        <v>0</v>
      </c>
    </row>
    <row r="48176" spans="2:5" ht="13.5" customHeight="1">
      <c r="B48176" t="str">
        <f t="shared" si="752"/>
        <v>---0</v>
      </c>
      <c r="E48176">
        <v>0</v>
      </c>
    </row>
    <row r="48177" spans="2:5" ht="13.5" customHeight="1">
      <c r="B48177" t="str">
        <f t="shared" si="752"/>
        <v>---0</v>
      </c>
      <c r="E48177">
        <v>0</v>
      </c>
    </row>
    <row r="48178" spans="2:5" ht="13.5" customHeight="1">
      <c r="B48178" t="str">
        <f t="shared" si="752"/>
        <v>---0</v>
      </c>
      <c r="E48178">
        <v>0</v>
      </c>
    </row>
    <row r="48179" spans="2:5" ht="13.5" customHeight="1">
      <c r="B48179" t="str">
        <f t="shared" si="752"/>
        <v>---0</v>
      </c>
      <c r="E48179">
        <v>0</v>
      </c>
    </row>
    <row r="48180" spans="2:5" ht="13.5" customHeight="1">
      <c r="B48180" t="str">
        <f t="shared" si="752"/>
        <v>---0</v>
      </c>
      <c r="E48180">
        <v>0</v>
      </c>
    </row>
    <row r="48181" spans="2:5" ht="13.5" customHeight="1">
      <c r="B48181" t="str">
        <f t="shared" si="752"/>
        <v>---0</v>
      </c>
      <c r="E48181">
        <v>0</v>
      </c>
    </row>
    <row r="48182" spans="2:5" ht="13.5" customHeight="1">
      <c r="B48182" t="str">
        <f t="shared" si="752"/>
        <v>---0</v>
      </c>
      <c r="E48182">
        <v>0</v>
      </c>
    </row>
    <row r="48183" spans="2:5" ht="13.5" customHeight="1">
      <c r="B48183" t="str">
        <f t="shared" si="752"/>
        <v>---0</v>
      </c>
      <c r="E48183">
        <v>0</v>
      </c>
    </row>
    <row r="48184" spans="2:5" ht="13.5" customHeight="1">
      <c r="B48184" t="str">
        <f t="shared" si="752"/>
        <v>---0</v>
      </c>
      <c r="E48184">
        <v>0</v>
      </c>
    </row>
    <row r="48185" spans="2:5" ht="13.5" customHeight="1">
      <c r="B48185" t="str">
        <f t="shared" si="752"/>
        <v>---0</v>
      </c>
      <c r="E48185">
        <v>0</v>
      </c>
    </row>
    <row r="48186" spans="2:5" ht="13.5" customHeight="1">
      <c r="B48186" t="str">
        <f t="shared" si="752"/>
        <v>---0</v>
      </c>
      <c r="E48186">
        <v>0</v>
      </c>
    </row>
    <row r="48187" spans="2:5" ht="13.5" customHeight="1">
      <c r="B48187" t="str">
        <f t="shared" si="752"/>
        <v>---0</v>
      </c>
      <c r="E48187">
        <v>0</v>
      </c>
    </row>
    <row r="48188" spans="2:5" ht="13.5" customHeight="1">
      <c r="B48188" t="str">
        <f t="shared" si="752"/>
        <v>---0</v>
      </c>
      <c r="E48188">
        <v>0</v>
      </c>
    </row>
    <row r="48189" spans="2:5" ht="13.5" customHeight="1">
      <c r="B48189" t="str">
        <f t="shared" si="752"/>
        <v>---0</v>
      </c>
      <c r="E48189">
        <v>0</v>
      </c>
    </row>
    <row r="48190" spans="2:5" ht="13.5" customHeight="1">
      <c r="B48190" t="str">
        <f t="shared" si="752"/>
        <v>---0</v>
      </c>
      <c r="E48190">
        <v>0</v>
      </c>
    </row>
    <row r="48191" spans="2:5" ht="13.5" customHeight="1">
      <c r="B48191" t="str">
        <f t="shared" si="752"/>
        <v>---0</v>
      </c>
      <c r="E48191">
        <v>0</v>
      </c>
    </row>
    <row r="48192" spans="2:5" ht="13.5" customHeight="1">
      <c r="B48192" t="str">
        <f t="shared" si="752"/>
        <v>---0</v>
      </c>
      <c r="E48192">
        <v>0</v>
      </c>
    </row>
    <row r="48193" spans="2:5" ht="13.5" customHeight="1">
      <c r="B48193" t="str">
        <f t="shared" si="752"/>
        <v>---0</v>
      </c>
      <c r="E48193">
        <v>0</v>
      </c>
    </row>
    <row r="48194" spans="2:5" ht="13.5" customHeight="1">
      <c r="B48194" t="str">
        <f t="shared" si="752"/>
        <v>---0</v>
      </c>
      <c r="E48194">
        <v>0</v>
      </c>
    </row>
    <row r="48195" spans="2:5" ht="13.5" customHeight="1">
      <c r="B48195" t="str">
        <f t="shared" ref="B48195:B48258" si="753">A48195&amp;"---"&amp;E48195</f>
        <v>---0</v>
      </c>
      <c r="E48195">
        <v>0</v>
      </c>
    </row>
    <row r="48196" spans="2:5" ht="13.5" customHeight="1">
      <c r="B48196" t="str">
        <f t="shared" si="753"/>
        <v>---0</v>
      </c>
      <c r="E48196">
        <v>0</v>
      </c>
    </row>
    <row r="48197" spans="2:5" ht="13.5" customHeight="1">
      <c r="B48197" t="str">
        <f t="shared" si="753"/>
        <v>---0</v>
      </c>
      <c r="E48197">
        <v>0</v>
      </c>
    </row>
    <row r="48198" spans="2:5" ht="13.5" customHeight="1">
      <c r="B48198" t="str">
        <f t="shared" si="753"/>
        <v>---0</v>
      </c>
      <c r="E48198">
        <v>0</v>
      </c>
    </row>
    <row r="48199" spans="2:5" ht="13.5" customHeight="1">
      <c r="B48199" t="str">
        <f t="shared" si="753"/>
        <v>---0</v>
      </c>
      <c r="E48199">
        <v>0</v>
      </c>
    </row>
    <row r="48200" spans="2:5" ht="13.5" customHeight="1">
      <c r="B48200" t="str">
        <f t="shared" si="753"/>
        <v>---0</v>
      </c>
      <c r="E48200">
        <v>0</v>
      </c>
    </row>
    <row r="48201" spans="2:5" ht="13.5" customHeight="1">
      <c r="B48201" t="str">
        <f t="shared" si="753"/>
        <v>---0</v>
      </c>
      <c r="E48201">
        <v>0</v>
      </c>
    </row>
    <row r="48202" spans="2:5" ht="13.5" customHeight="1">
      <c r="B48202" t="str">
        <f t="shared" si="753"/>
        <v>---0</v>
      </c>
      <c r="E48202">
        <v>0</v>
      </c>
    </row>
    <row r="48203" spans="2:5" ht="13.5" customHeight="1">
      <c r="B48203" t="str">
        <f t="shared" si="753"/>
        <v>---0</v>
      </c>
      <c r="E48203">
        <v>0</v>
      </c>
    </row>
    <row r="48204" spans="2:5" ht="13.5" customHeight="1">
      <c r="B48204" t="str">
        <f t="shared" si="753"/>
        <v>---0</v>
      </c>
      <c r="E48204">
        <v>0</v>
      </c>
    </row>
    <row r="48205" spans="2:5" ht="13.5" customHeight="1">
      <c r="B48205" t="str">
        <f t="shared" si="753"/>
        <v>---0</v>
      </c>
      <c r="E48205">
        <v>0</v>
      </c>
    </row>
    <row r="48206" spans="2:5" ht="13.5" customHeight="1">
      <c r="B48206" t="str">
        <f t="shared" si="753"/>
        <v>---0</v>
      </c>
      <c r="E48206">
        <v>0</v>
      </c>
    </row>
    <row r="48207" spans="2:5" ht="13.5" customHeight="1">
      <c r="B48207" t="str">
        <f t="shared" si="753"/>
        <v>---0</v>
      </c>
      <c r="E48207">
        <v>0</v>
      </c>
    </row>
    <row r="48208" spans="2:5" ht="13.5" customHeight="1">
      <c r="B48208" t="str">
        <f t="shared" si="753"/>
        <v>---0</v>
      </c>
      <c r="E48208">
        <v>0</v>
      </c>
    </row>
    <row r="48209" spans="2:5" ht="13.5" customHeight="1">
      <c r="B48209" t="str">
        <f t="shared" si="753"/>
        <v>---0</v>
      </c>
      <c r="E48209">
        <v>0</v>
      </c>
    </row>
    <row r="48210" spans="2:5" ht="13.5" customHeight="1">
      <c r="B48210" t="str">
        <f t="shared" si="753"/>
        <v>---0</v>
      </c>
      <c r="E48210">
        <v>0</v>
      </c>
    </row>
    <row r="48211" spans="2:5" ht="13.5" customHeight="1">
      <c r="B48211" t="str">
        <f t="shared" si="753"/>
        <v>---0</v>
      </c>
      <c r="E48211">
        <v>0</v>
      </c>
    </row>
    <row r="48212" spans="2:5" ht="13.5" customHeight="1">
      <c r="B48212" t="str">
        <f t="shared" si="753"/>
        <v>---0</v>
      </c>
      <c r="E48212">
        <v>0</v>
      </c>
    </row>
    <row r="48213" spans="2:5" ht="13.5" customHeight="1">
      <c r="B48213" t="str">
        <f t="shared" si="753"/>
        <v>---0</v>
      </c>
      <c r="E48213">
        <v>0</v>
      </c>
    </row>
    <row r="48214" spans="2:5" ht="13.5" customHeight="1">
      <c r="B48214" t="str">
        <f t="shared" si="753"/>
        <v>---0</v>
      </c>
      <c r="E48214">
        <v>0</v>
      </c>
    </row>
    <row r="48215" spans="2:5" ht="13.5" customHeight="1">
      <c r="B48215" t="str">
        <f t="shared" si="753"/>
        <v>---0</v>
      </c>
      <c r="E48215">
        <v>0</v>
      </c>
    </row>
    <row r="48216" spans="2:5" ht="13.5" customHeight="1">
      <c r="B48216" t="str">
        <f t="shared" si="753"/>
        <v>---0</v>
      </c>
      <c r="E48216">
        <v>0</v>
      </c>
    </row>
    <row r="48217" spans="2:5" ht="13.5" customHeight="1">
      <c r="B48217" t="str">
        <f t="shared" si="753"/>
        <v>---0</v>
      </c>
      <c r="E48217">
        <v>0</v>
      </c>
    </row>
    <row r="48218" spans="2:5" ht="13.5" customHeight="1">
      <c r="B48218" t="str">
        <f t="shared" si="753"/>
        <v>---0</v>
      </c>
      <c r="E48218">
        <v>0</v>
      </c>
    </row>
    <row r="48219" spans="2:5" ht="13.5" customHeight="1">
      <c r="B48219" t="str">
        <f t="shared" si="753"/>
        <v>---0</v>
      </c>
      <c r="E48219">
        <v>0</v>
      </c>
    </row>
    <row r="48220" spans="2:5" ht="13.5" customHeight="1">
      <c r="B48220" t="str">
        <f t="shared" si="753"/>
        <v>---0</v>
      </c>
      <c r="E48220">
        <v>0</v>
      </c>
    </row>
    <row r="48221" spans="2:5" ht="13.5" customHeight="1">
      <c r="B48221" t="str">
        <f t="shared" si="753"/>
        <v>---0</v>
      </c>
      <c r="E48221">
        <v>0</v>
      </c>
    </row>
    <row r="48222" spans="2:5" ht="13.5" customHeight="1">
      <c r="B48222" t="str">
        <f t="shared" si="753"/>
        <v>---0</v>
      </c>
      <c r="E48222">
        <v>0</v>
      </c>
    </row>
    <row r="48223" spans="2:5" ht="13.5" customHeight="1">
      <c r="B48223" t="str">
        <f t="shared" si="753"/>
        <v>---0</v>
      </c>
      <c r="E48223">
        <v>0</v>
      </c>
    </row>
    <row r="48224" spans="2:5" ht="13.5" customHeight="1">
      <c r="B48224" t="str">
        <f t="shared" si="753"/>
        <v>---0</v>
      </c>
      <c r="E48224">
        <v>0</v>
      </c>
    </row>
    <row r="48225" spans="2:5" ht="13.5" customHeight="1">
      <c r="B48225" t="str">
        <f t="shared" si="753"/>
        <v>---0</v>
      </c>
      <c r="E48225">
        <v>0</v>
      </c>
    </row>
    <row r="48226" spans="2:5" ht="13.5" customHeight="1">
      <c r="B48226" t="str">
        <f t="shared" si="753"/>
        <v>---0</v>
      </c>
      <c r="E48226">
        <v>0</v>
      </c>
    </row>
    <row r="48227" spans="2:5" ht="13.5" customHeight="1">
      <c r="B48227" t="str">
        <f t="shared" si="753"/>
        <v>---0</v>
      </c>
      <c r="E48227">
        <v>0</v>
      </c>
    </row>
    <row r="48228" spans="2:5" ht="13.5" customHeight="1">
      <c r="B48228" t="str">
        <f t="shared" si="753"/>
        <v>---0</v>
      </c>
      <c r="E48228">
        <v>0</v>
      </c>
    </row>
    <row r="48229" spans="2:5" ht="13.5" customHeight="1">
      <c r="B48229" t="str">
        <f t="shared" si="753"/>
        <v>---0</v>
      </c>
      <c r="E48229">
        <v>0</v>
      </c>
    </row>
    <row r="48230" spans="2:5" ht="13.5" customHeight="1">
      <c r="B48230" t="str">
        <f t="shared" si="753"/>
        <v>---0</v>
      </c>
      <c r="E48230">
        <v>0</v>
      </c>
    </row>
    <row r="48231" spans="2:5" ht="13.5" customHeight="1">
      <c r="B48231" t="str">
        <f t="shared" si="753"/>
        <v>---0</v>
      </c>
      <c r="E48231">
        <v>0</v>
      </c>
    </row>
    <row r="48232" spans="2:5" ht="13.5" customHeight="1">
      <c r="B48232" t="str">
        <f t="shared" si="753"/>
        <v>---0</v>
      </c>
      <c r="E48232">
        <v>0</v>
      </c>
    </row>
    <row r="48233" spans="2:5" ht="13.5" customHeight="1">
      <c r="B48233" t="str">
        <f t="shared" si="753"/>
        <v>---0</v>
      </c>
      <c r="E48233">
        <v>0</v>
      </c>
    </row>
    <row r="48234" spans="2:5" ht="13.5" customHeight="1">
      <c r="B48234" t="str">
        <f t="shared" si="753"/>
        <v>---0</v>
      </c>
      <c r="E48234">
        <v>0</v>
      </c>
    </row>
    <row r="48235" spans="2:5" ht="13.5" customHeight="1">
      <c r="B48235" t="str">
        <f t="shared" si="753"/>
        <v>---0</v>
      </c>
      <c r="E48235">
        <v>0</v>
      </c>
    </row>
    <row r="48236" spans="2:5" ht="13.5" customHeight="1">
      <c r="B48236" t="str">
        <f t="shared" si="753"/>
        <v>---0</v>
      </c>
      <c r="E48236">
        <v>0</v>
      </c>
    </row>
    <row r="48237" spans="2:5" ht="13.5" customHeight="1">
      <c r="B48237" t="str">
        <f t="shared" si="753"/>
        <v>---0</v>
      </c>
      <c r="E48237">
        <v>0</v>
      </c>
    </row>
    <row r="48238" spans="2:5" ht="13.5" customHeight="1">
      <c r="B48238" t="str">
        <f t="shared" si="753"/>
        <v>---0</v>
      </c>
      <c r="E48238">
        <v>0</v>
      </c>
    </row>
    <row r="48239" spans="2:5" ht="13.5" customHeight="1">
      <c r="B48239" t="str">
        <f t="shared" si="753"/>
        <v>---0</v>
      </c>
      <c r="E48239">
        <v>0</v>
      </c>
    </row>
    <row r="48240" spans="2:5" ht="13.5" customHeight="1">
      <c r="B48240" t="str">
        <f t="shared" si="753"/>
        <v>---0</v>
      </c>
      <c r="E48240">
        <v>0</v>
      </c>
    </row>
    <row r="48241" spans="2:5" ht="13.5" customHeight="1">
      <c r="B48241" t="str">
        <f t="shared" si="753"/>
        <v>---0</v>
      </c>
      <c r="E48241">
        <v>0</v>
      </c>
    </row>
    <row r="48242" spans="2:5" ht="13.5" customHeight="1">
      <c r="B48242" t="str">
        <f t="shared" si="753"/>
        <v>---0</v>
      </c>
      <c r="E48242">
        <v>0</v>
      </c>
    </row>
    <row r="48243" spans="2:5" ht="13.5" customHeight="1">
      <c r="B48243" t="str">
        <f t="shared" si="753"/>
        <v>---0</v>
      </c>
      <c r="E48243">
        <v>0</v>
      </c>
    </row>
    <row r="48244" spans="2:5" ht="13.5" customHeight="1">
      <c r="B48244" t="str">
        <f t="shared" si="753"/>
        <v>---0</v>
      </c>
      <c r="E48244">
        <v>0</v>
      </c>
    </row>
    <row r="48245" spans="2:5" ht="13.5" customHeight="1">
      <c r="B48245" t="str">
        <f t="shared" si="753"/>
        <v>---0</v>
      </c>
      <c r="E48245">
        <v>0</v>
      </c>
    </row>
    <row r="48246" spans="2:5" ht="13.5" customHeight="1">
      <c r="B48246" t="str">
        <f t="shared" si="753"/>
        <v>---0</v>
      </c>
      <c r="E48246">
        <v>0</v>
      </c>
    </row>
    <row r="48247" spans="2:5" ht="13.5" customHeight="1">
      <c r="B48247" t="str">
        <f t="shared" si="753"/>
        <v>---0</v>
      </c>
      <c r="E48247">
        <v>0</v>
      </c>
    </row>
    <row r="48248" spans="2:5" ht="13.5" customHeight="1">
      <c r="B48248" t="str">
        <f t="shared" si="753"/>
        <v>---0</v>
      </c>
      <c r="E48248">
        <v>0</v>
      </c>
    </row>
    <row r="48249" spans="2:5" ht="13.5" customHeight="1">
      <c r="B48249" t="str">
        <f t="shared" si="753"/>
        <v>---0</v>
      </c>
      <c r="E48249">
        <v>0</v>
      </c>
    </row>
    <row r="48250" spans="2:5" ht="13.5" customHeight="1">
      <c r="B48250" t="str">
        <f t="shared" si="753"/>
        <v>---0</v>
      </c>
      <c r="E48250">
        <v>0</v>
      </c>
    </row>
    <row r="48251" spans="2:5" ht="13.5" customHeight="1">
      <c r="B48251" t="str">
        <f t="shared" si="753"/>
        <v>---0</v>
      </c>
      <c r="E48251">
        <v>0</v>
      </c>
    </row>
    <row r="48252" spans="2:5" ht="13.5" customHeight="1">
      <c r="B48252" t="str">
        <f t="shared" si="753"/>
        <v>---0</v>
      </c>
      <c r="E48252">
        <v>0</v>
      </c>
    </row>
    <row r="48253" spans="2:5" ht="13.5" customHeight="1">
      <c r="B48253" t="str">
        <f t="shared" si="753"/>
        <v>---0</v>
      </c>
      <c r="E48253">
        <v>0</v>
      </c>
    </row>
    <row r="48254" spans="2:5" ht="13.5" customHeight="1">
      <c r="B48254" t="str">
        <f t="shared" si="753"/>
        <v>---0</v>
      </c>
      <c r="E48254">
        <v>0</v>
      </c>
    </row>
    <row r="48255" spans="2:5" ht="13.5" customHeight="1">
      <c r="B48255" t="str">
        <f t="shared" si="753"/>
        <v>---0</v>
      </c>
      <c r="E48255">
        <v>0</v>
      </c>
    </row>
    <row r="48256" spans="2:5" ht="13.5" customHeight="1">
      <c r="B48256" t="str">
        <f t="shared" si="753"/>
        <v>---0</v>
      </c>
      <c r="E48256">
        <v>0</v>
      </c>
    </row>
    <row r="48257" spans="2:5" ht="13.5" customHeight="1">
      <c r="B48257" t="str">
        <f t="shared" si="753"/>
        <v>---0</v>
      </c>
      <c r="E48257">
        <v>0</v>
      </c>
    </row>
    <row r="48258" spans="2:5" ht="13.5" customHeight="1">
      <c r="B48258" t="str">
        <f t="shared" si="753"/>
        <v>---0</v>
      </c>
      <c r="E48258">
        <v>0</v>
      </c>
    </row>
    <row r="48259" spans="2:5" ht="13.5" customHeight="1">
      <c r="B48259" t="str">
        <f t="shared" ref="B48259:B48322" si="754">A48259&amp;"---"&amp;E48259</f>
        <v>---0</v>
      </c>
      <c r="E48259">
        <v>0</v>
      </c>
    </row>
    <row r="48260" spans="2:5" ht="13.5" customHeight="1">
      <c r="B48260" t="str">
        <f t="shared" si="754"/>
        <v>---0</v>
      </c>
      <c r="E48260">
        <v>0</v>
      </c>
    </row>
    <row r="48261" spans="2:5" ht="13.5" customHeight="1">
      <c r="B48261" t="str">
        <f t="shared" si="754"/>
        <v>---0</v>
      </c>
      <c r="E48261">
        <v>0</v>
      </c>
    </row>
    <row r="48262" spans="2:5" ht="13.5" customHeight="1">
      <c r="B48262" t="str">
        <f t="shared" si="754"/>
        <v>---0</v>
      </c>
      <c r="E48262">
        <v>0</v>
      </c>
    </row>
    <row r="48263" spans="2:5" ht="13.5" customHeight="1">
      <c r="B48263" t="str">
        <f t="shared" si="754"/>
        <v>---0</v>
      </c>
      <c r="E48263">
        <v>0</v>
      </c>
    </row>
    <row r="48264" spans="2:5" ht="13.5" customHeight="1">
      <c r="B48264" t="str">
        <f t="shared" si="754"/>
        <v>---0</v>
      </c>
      <c r="E48264">
        <v>0</v>
      </c>
    </row>
    <row r="48265" spans="2:5" ht="13.5" customHeight="1">
      <c r="B48265" t="str">
        <f t="shared" si="754"/>
        <v>---0</v>
      </c>
      <c r="E48265">
        <v>0</v>
      </c>
    </row>
    <row r="48266" spans="2:5" ht="13.5" customHeight="1">
      <c r="B48266" t="str">
        <f t="shared" si="754"/>
        <v>---0</v>
      </c>
      <c r="E48266">
        <v>0</v>
      </c>
    </row>
    <row r="48267" spans="2:5" ht="13.5" customHeight="1">
      <c r="B48267" t="str">
        <f t="shared" si="754"/>
        <v>---0</v>
      </c>
      <c r="E48267">
        <v>0</v>
      </c>
    </row>
    <row r="48268" spans="2:5" ht="13.5" customHeight="1">
      <c r="B48268" t="str">
        <f t="shared" si="754"/>
        <v>---0</v>
      </c>
      <c r="E48268">
        <v>0</v>
      </c>
    </row>
    <row r="48269" spans="2:5" ht="13.5" customHeight="1">
      <c r="B48269" t="str">
        <f t="shared" si="754"/>
        <v>---0</v>
      </c>
      <c r="E48269">
        <v>0</v>
      </c>
    </row>
    <row r="48270" spans="2:5" ht="13.5" customHeight="1">
      <c r="B48270" t="str">
        <f t="shared" si="754"/>
        <v>---0</v>
      </c>
      <c r="E48270">
        <v>0</v>
      </c>
    </row>
    <row r="48271" spans="2:5" ht="13.5" customHeight="1">
      <c r="B48271" t="str">
        <f t="shared" si="754"/>
        <v>---0</v>
      </c>
      <c r="E48271">
        <v>0</v>
      </c>
    </row>
    <row r="48272" spans="2:5" ht="13.5" customHeight="1">
      <c r="B48272" t="str">
        <f t="shared" si="754"/>
        <v>---0</v>
      </c>
      <c r="E48272">
        <v>0</v>
      </c>
    </row>
    <row r="48273" spans="2:5" ht="13.5" customHeight="1">
      <c r="B48273" t="str">
        <f t="shared" si="754"/>
        <v>---0</v>
      </c>
      <c r="E48273">
        <v>0</v>
      </c>
    </row>
    <row r="48274" spans="2:5" ht="13.5" customHeight="1">
      <c r="B48274" t="str">
        <f t="shared" si="754"/>
        <v>---0</v>
      </c>
      <c r="E48274">
        <v>0</v>
      </c>
    </row>
    <row r="48275" spans="2:5" ht="13.5" customHeight="1">
      <c r="B48275" t="str">
        <f t="shared" si="754"/>
        <v>---0</v>
      </c>
      <c r="E48275">
        <v>0</v>
      </c>
    </row>
    <row r="48276" spans="2:5" ht="13.5" customHeight="1">
      <c r="B48276" t="str">
        <f t="shared" si="754"/>
        <v>---0</v>
      </c>
      <c r="E48276">
        <v>0</v>
      </c>
    </row>
    <row r="48277" spans="2:5" ht="13.5" customHeight="1">
      <c r="B48277" t="str">
        <f t="shared" si="754"/>
        <v>---0</v>
      </c>
      <c r="E48277">
        <v>0</v>
      </c>
    </row>
    <row r="48278" spans="2:5" ht="13.5" customHeight="1">
      <c r="B48278" t="str">
        <f t="shared" si="754"/>
        <v>---0</v>
      </c>
      <c r="E48278">
        <v>0</v>
      </c>
    </row>
    <row r="48279" spans="2:5" ht="13.5" customHeight="1">
      <c r="B48279" t="str">
        <f t="shared" si="754"/>
        <v>---0</v>
      </c>
      <c r="E48279">
        <v>0</v>
      </c>
    </row>
    <row r="48280" spans="2:5" ht="13.5" customHeight="1">
      <c r="B48280" t="str">
        <f t="shared" si="754"/>
        <v>---0</v>
      </c>
      <c r="E48280">
        <v>0</v>
      </c>
    </row>
    <row r="48281" spans="2:5" ht="13.5" customHeight="1">
      <c r="B48281" t="str">
        <f t="shared" si="754"/>
        <v>---0</v>
      </c>
      <c r="E48281">
        <v>0</v>
      </c>
    </row>
    <row r="48282" spans="2:5" ht="13.5" customHeight="1">
      <c r="B48282" t="str">
        <f t="shared" si="754"/>
        <v>---0</v>
      </c>
      <c r="E48282">
        <v>0</v>
      </c>
    </row>
    <row r="48283" spans="2:5" ht="13.5" customHeight="1">
      <c r="B48283" t="str">
        <f t="shared" si="754"/>
        <v>---0</v>
      </c>
      <c r="E48283">
        <v>0</v>
      </c>
    </row>
    <row r="48284" spans="2:5" ht="13.5" customHeight="1">
      <c r="B48284" t="str">
        <f t="shared" si="754"/>
        <v>---0</v>
      </c>
      <c r="E48284">
        <v>0</v>
      </c>
    </row>
    <row r="48285" spans="2:5" ht="13.5" customHeight="1">
      <c r="B48285" t="str">
        <f t="shared" si="754"/>
        <v>---0</v>
      </c>
      <c r="E48285">
        <v>0</v>
      </c>
    </row>
    <row r="48286" spans="2:5" ht="13.5" customHeight="1">
      <c r="B48286" t="str">
        <f t="shared" si="754"/>
        <v>---0</v>
      </c>
      <c r="E48286">
        <v>0</v>
      </c>
    </row>
    <row r="48287" spans="2:5" ht="13.5" customHeight="1">
      <c r="B48287" t="str">
        <f t="shared" si="754"/>
        <v>---0</v>
      </c>
      <c r="E48287">
        <v>0</v>
      </c>
    </row>
    <row r="48288" spans="2:5" ht="13.5" customHeight="1">
      <c r="B48288" t="str">
        <f t="shared" si="754"/>
        <v>---0</v>
      </c>
      <c r="E48288">
        <v>0</v>
      </c>
    </row>
    <row r="48289" spans="2:5" ht="13.5" customHeight="1">
      <c r="B48289" t="str">
        <f t="shared" si="754"/>
        <v>---0</v>
      </c>
      <c r="E48289">
        <v>0</v>
      </c>
    </row>
    <row r="48290" spans="2:5" ht="13.5" customHeight="1">
      <c r="B48290" t="str">
        <f t="shared" si="754"/>
        <v>---0</v>
      </c>
      <c r="E48290">
        <v>0</v>
      </c>
    </row>
    <row r="48291" spans="2:5" ht="13.5" customHeight="1">
      <c r="B48291" t="str">
        <f t="shared" si="754"/>
        <v>---0</v>
      </c>
      <c r="E48291">
        <v>0</v>
      </c>
    </row>
    <row r="48292" spans="2:5" ht="13.5" customHeight="1">
      <c r="B48292" t="str">
        <f t="shared" si="754"/>
        <v>---0</v>
      </c>
      <c r="E48292">
        <v>0</v>
      </c>
    </row>
    <row r="48293" spans="2:5" ht="13.5" customHeight="1">
      <c r="B48293" t="str">
        <f t="shared" si="754"/>
        <v>---0</v>
      </c>
      <c r="E48293">
        <v>0</v>
      </c>
    </row>
    <row r="48294" spans="2:5" ht="13.5" customHeight="1">
      <c r="B48294" t="str">
        <f t="shared" si="754"/>
        <v>---0</v>
      </c>
      <c r="E48294">
        <v>0</v>
      </c>
    </row>
    <row r="48295" spans="2:5" ht="13.5" customHeight="1">
      <c r="B48295" t="str">
        <f t="shared" si="754"/>
        <v>---0</v>
      </c>
      <c r="E48295">
        <v>0</v>
      </c>
    </row>
    <row r="48296" spans="2:5" ht="13.5" customHeight="1">
      <c r="B48296" t="str">
        <f t="shared" si="754"/>
        <v>---0</v>
      </c>
      <c r="E48296">
        <v>0</v>
      </c>
    </row>
    <row r="48297" spans="2:5" ht="13.5" customHeight="1">
      <c r="B48297" t="str">
        <f t="shared" si="754"/>
        <v>---0</v>
      </c>
      <c r="E48297">
        <v>0</v>
      </c>
    </row>
    <row r="48298" spans="2:5" ht="13.5" customHeight="1">
      <c r="B48298" t="str">
        <f t="shared" si="754"/>
        <v>---0</v>
      </c>
      <c r="E48298">
        <v>0</v>
      </c>
    </row>
    <row r="48299" spans="2:5" ht="13.5" customHeight="1">
      <c r="B48299" t="str">
        <f t="shared" si="754"/>
        <v>---0</v>
      </c>
      <c r="E48299">
        <v>0</v>
      </c>
    </row>
    <row r="48300" spans="2:5" ht="13.5" customHeight="1">
      <c r="B48300" t="str">
        <f t="shared" si="754"/>
        <v>---0</v>
      </c>
      <c r="E48300">
        <v>0</v>
      </c>
    </row>
    <row r="48301" spans="2:5" ht="13.5" customHeight="1">
      <c r="B48301" t="str">
        <f t="shared" si="754"/>
        <v>---0</v>
      </c>
      <c r="E48301">
        <v>0</v>
      </c>
    </row>
    <row r="48302" spans="2:5" ht="13.5" customHeight="1">
      <c r="B48302" t="str">
        <f t="shared" si="754"/>
        <v>---0</v>
      </c>
      <c r="E48302">
        <v>0</v>
      </c>
    </row>
    <row r="48303" spans="2:5" ht="13.5" customHeight="1">
      <c r="B48303" t="str">
        <f t="shared" si="754"/>
        <v>---0</v>
      </c>
      <c r="E48303">
        <v>0</v>
      </c>
    </row>
    <row r="48304" spans="2:5" ht="13.5" customHeight="1">
      <c r="B48304" t="str">
        <f t="shared" si="754"/>
        <v>---0</v>
      </c>
      <c r="E48304">
        <v>0</v>
      </c>
    </row>
    <row r="48305" spans="2:5" ht="13.5" customHeight="1">
      <c r="B48305" t="str">
        <f t="shared" si="754"/>
        <v>---0</v>
      </c>
      <c r="E48305">
        <v>0</v>
      </c>
    </row>
    <row r="48306" spans="2:5" ht="13.5" customHeight="1">
      <c r="B48306" t="str">
        <f t="shared" si="754"/>
        <v>---0</v>
      </c>
      <c r="E48306">
        <v>0</v>
      </c>
    </row>
    <row r="48307" spans="2:5" ht="13.5" customHeight="1">
      <c r="B48307" t="str">
        <f t="shared" si="754"/>
        <v>---0</v>
      </c>
      <c r="E48307">
        <v>0</v>
      </c>
    </row>
    <row r="48308" spans="2:5" ht="13.5" customHeight="1">
      <c r="B48308" t="str">
        <f t="shared" si="754"/>
        <v>---0</v>
      </c>
      <c r="E48308">
        <v>0</v>
      </c>
    </row>
    <row r="48309" spans="2:5" ht="13.5" customHeight="1">
      <c r="B48309" t="str">
        <f t="shared" si="754"/>
        <v>---0</v>
      </c>
      <c r="E48309">
        <v>0</v>
      </c>
    </row>
    <row r="48310" spans="2:5" ht="13.5" customHeight="1">
      <c r="B48310" t="str">
        <f t="shared" si="754"/>
        <v>---0</v>
      </c>
      <c r="E48310">
        <v>0</v>
      </c>
    </row>
    <row r="48311" spans="2:5" ht="13.5" customHeight="1">
      <c r="B48311" t="str">
        <f t="shared" si="754"/>
        <v>---0</v>
      </c>
      <c r="E48311">
        <v>0</v>
      </c>
    </row>
    <row r="48312" spans="2:5" ht="13.5" customHeight="1">
      <c r="B48312" t="str">
        <f t="shared" si="754"/>
        <v>---0</v>
      </c>
      <c r="E48312">
        <v>0</v>
      </c>
    </row>
    <row r="48313" spans="2:5" ht="13.5" customHeight="1">
      <c r="B48313" t="str">
        <f t="shared" si="754"/>
        <v>---0</v>
      </c>
      <c r="E48313">
        <v>0</v>
      </c>
    </row>
    <row r="48314" spans="2:5" ht="13.5" customHeight="1">
      <c r="B48314" t="str">
        <f t="shared" si="754"/>
        <v>---0</v>
      </c>
      <c r="E48314">
        <v>0</v>
      </c>
    </row>
    <row r="48315" spans="2:5" ht="13.5" customHeight="1">
      <c r="B48315" t="str">
        <f t="shared" si="754"/>
        <v>---0</v>
      </c>
      <c r="E48315">
        <v>0</v>
      </c>
    </row>
    <row r="48316" spans="2:5" ht="13.5" customHeight="1">
      <c r="B48316" t="str">
        <f t="shared" si="754"/>
        <v>---0</v>
      </c>
      <c r="E48316">
        <v>0</v>
      </c>
    </row>
    <row r="48317" spans="2:5" ht="13.5" customHeight="1">
      <c r="B48317" t="str">
        <f t="shared" si="754"/>
        <v>---0</v>
      </c>
      <c r="E48317">
        <v>0</v>
      </c>
    </row>
    <row r="48318" spans="2:5" ht="13.5" customHeight="1">
      <c r="B48318" t="str">
        <f t="shared" si="754"/>
        <v>---0</v>
      </c>
      <c r="E48318">
        <v>0</v>
      </c>
    </row>
    <row r="48319" spans="2:5" ht="13.5" customHeight="1">
      <c r="B48319" t="str">
        <f t="shared" si="754"/>
        <v>---0</v>
      </c>
      <c r="E48319">
        <v>0</v>
      </c>
    </row>
    <row r="48320" spans="2:5" ht="13.5" customHeight="1">
      <c r="B48320" t="str">
        <f t="shared" si="754"/>
        <v>---0</v>
      </c>
      <c r="E48320">
        <v>0</v>
      </c>
    </row>
    <row r="48321" spans="2:5" ht="13.5" customHeight="1">
      <c r="B48321" t="str">
        <f t="shared" si="754"/>
        <v>---0</v>
      </c>
      <c r="E48321">
        <v>0</v>
      </c>
    </row>
    <row r="48322" spans="2:5" ht="13.5" customHeight="1">
      <c r="B48322" t="str">
        <f t="shared" si="754"/>
        <v>---0</v>
      </c>
      <c r="E48322">
        <v>0</v>
      </c>
    </row>
    <row r="48323" spans="2:5" ht="13.5" customHeight="1">
      <c r="B48323" t="str">
        <f t="shared" ref="B48323:B48386" si="755">A48323&amp;"---"&amp;E48323</f>
        <v>---0</v>
      </c>
      <c r="E48323">
        <v>0</v>
      </c>
    </row>
    <row r="48324" spans="2:5" ht="13.5" customHeight="1">
      <c r="B48324" t="str">
        <f t="shared" si="755"/>
        <v>---0</v>
      </c>
      <c r="E48324">
        <v>0</v>
      </c>
    </row>
    <row r="48325" spans="2:5" ht="13.5" customHeight="1">
      <c r="B48325" t="str">
        <f t="shared" si="755"/>
        <v>---0</v>
      </c>
      <c r="E48325">
        <v>0</v>
      </c>
    </row>
    <row r="48326" spans="2:5" ht="13.5" customHeight="1">
      <c r="B48326" t="str">
        <f t="shared" si="755"/>
        <v>---0</v>
      </c>
      <c r="E48326">
        <v>0</v>
      </c>
    </row>
    <row r="48327" spans="2:5" ht="13.5" customHeight="1">
      <c r="B48327" t="str">
        <f t="shared" si="755"/>
        <v>---0</v>
      </c>
      <c r="E48327">
        <v>0</v>
      </c>
    </row>
    <row r="48328" spans="2:5" ht="13.5" customHeight="1">
      <c r="B48328" t="str">
        <f t="shared" si="755"/>
        <v>---0</v>
      </c>
      <c r="E48328">
        <v>0</v>
      </c>
    </row>
    <row r="48329" spans="2:5" ht="13.5" customHeight="1">
      <c r="B48329" t="str">
        <f t="shared" si="755"/>
        <v>---0</v>
      </c>
      <c r="E48329">
        <v>0</v>
      </c>
    </row>
    <row r="48330" spans="2:5" ht="13.5" customHeight="1">
      <c r="B48330" t="str">
        <f t="shared" si="755"/>
        <v>---0</v>
      </c>
      <c r="E48330">
        <v>0</v>
      </c>
    </row>
    <row r="48331" spans="2:5" ht="13.5" customHeight="1">
      <c r="B48331" t="str">
        <f t="shared" si="755"/>
        <v>---0</v>
      </c>
      <c r="E48331">
        <v>0</v>
      </c>
    </row>
    <row r="48332" spans="2:5" ht="13.5" customHeight="1">
      <c r="B48332" t="str">
        <f t="shared" si="755"/>
        <v>---0</v>
      </c>
      <c r="E48332">
        <v>0</v>
      </c>
    </row>
    <row r="48333" spans="2:5" ht="13.5" customHeight="1">
      <c r="B48333" t="str">
        <f t="shared" si="755"/>
        <v>---0</v>
      </c>
      <c r="E48333">
        <v>0</v>
      </c>
    </row>
    <row r="48334" spans="2:5" ht="13.5" customHeight="1">
      <c r="B48334" t="str">
        <f t="shared" si="755"/>
        <v>---0</v>
      </c>
      <c r="E48334">
        <v>0</v>
      </c>
    </row>
    <row r="48335" spans="2:5" ht="13.5" customHeight="1">
      <c r="B48335" t="str">
        <f t="shared" si="755"/>
        <v>---0</v>
      </c>
      <c r="E48335">
        <v>0</v>
      </c>
    </row>
    <row r="48336" spans="2:5" ht="13.5" customHeight="1">
      <c r="B48336" t="str">
        <f t="shared" si="755"/>
        <v>---0</v>
      </c>
      <c r="E48336">
        <v>0</v>
      </c>
    </row>
    <row r="48337" spans="2:5" ht="13.5" customHeight="1">
      <c r="B48337" t="str">
        <f t="shared" si="755"/>
        <v>---0</v>
      </c>
      <c r="E48337">
        <v>0</v>
      </c>
    </row>
    <row r="48338" spans="2:5" ht="13.5" customHeight="1">
      <c r="B48338" t="str">
        <f t="shared" si="755"/>
        <v>---0</v>
      </c>
      <c r="E48338">
        <v>0</v>
      </c>
    </row>
    <row r="48339" spans="2:5" ht="13.5" customHeight="1">
      <c r="B48339" t="str">
        <f t="shared" si="755"/>
        <v>---0</v>
      </c>
      <c r="E48339">
        <v>0</v>
      </c>
    </row>
    <row r="48340" spans="2:5" ht="13.5" customHeight="1">
      <c r="B48340" t="str">
        <f t="shared" si="755"/>
        <v>---0</v>
      </c>
      <c r="E48340">
        <v>0</v>
      </c>
    </row>
    <row r="48341" spans="2:5" ht="13.5" customHeight="1">
      <c r="B48341" t="str">
        <f t="shared" si="755"/>
        <v>---0</v>
      </c>
      <c r="E48341">
        <v>0</v>
      </c>
    </row>
    <row r="48342" spans="2:5" ht="13.5" customHeight="1">
      <c r="B48342" t="str">
        <f t="shared" si="755"/>
        <v>---0</v>
      </c>
      <c r="E48342">
        <v>0</v>
      </c>
    </row>
    <row r="48343" spans="2:5" ht="13.5" customHeight="1">
      <c r="B48343" t="str">
        <f t="shared" si="755"/>
        <v>---0</v>
      </c>
      <c r="E48343">
        <v>0</v>
      </c>
    </row>
    <row r="48344" spans="2:5" ht="13.5" customHeight="1">
      <c r="B48344" t="str">
        <f t="shared" si="755"/>
        <v>---0</v>
      </c>
      <c r="E48344">
        <v>0</v>
      </c>
    </row>
    <row r="48345" spans="2:5" ht="13.5" customHeight="1">
      <c r="B48345" t="str">
        <f t="shared" si="755"/>
        <v>---0</v>
      </c>
      <c r="E48345">
        <v>0</v>
      </c>
    </row>
    <row r="48346" spans="2:5" ht="13.5" customHeight="1">
      <c r="B48346" t="str">
        <f t="shared" si="755"/>
        <v>---0</v>
      </c>
      <c r="E48346">
        <v>0</v>
      </c>
    </row>
    <row r="48347" spans="2:5" ht="13.5" customHeight="1">
      <c r="B48347" t="str">
        <f t="shared" si="755"/>
        <v>---0</v>
      </c>
      <c r="E48347">
        <v>0</v>
      </c>
    </row>
    <row r="48348" spans="2:5" ht="13.5" customHeight="1">
      <c r="B48348" t="str">
        <f t="shared" si="755"/>
        <v>---0</v>
      </c>
      <c r="E48348">
        <v>0</v>
      </c>
    </row>
    <row r="48349" spans="2:5" ht="13.5" customHeight="1">
      <c r="B48349" t="str">
        <f t="shared" si="755"/>
        <v>---0</v>
      </c>
      <c r="E48349">
        <v>0</v>
      </c>
    </row>
    <row r="48350" spans="2:5" ht="13.5" customHeight="1">
      <c r="B48350" t="str">
        <f t="shared" si="755"/>
        <v>---0</v>
      </c>
      <c r="E48350">
        <v>0</v>
      </c>
    </row>
    <row r="48351" spans="2:5" ht="13.5" customHeight="1">
      <c r="B48351" t="str">
        <f t="shared" si="755"/>
        <v>---0</v>
      </c>
      <c r="E48351">
        <v>0</v>
      </c>
    </row>
    <row r="48352" spans="2:5" ht="13.5" customHeight="1">
      <c r="B48352" t="str">
        <f t="shared" si="755"/>
        <v>---0</v>
      </c>
      <c r="E48352">
        <v>0</v>
      </c>
    </row>
    <row r="48353" spans="2:5" ht="13.5" customHeight="1">
      <c r="B48353" t="str">
        <f t="shared" si="755"/>
        <v>---0</v>
      </c>
      <c r="E48353">
        <v>0</v>
      </c>
    </row>
    <row r="48354" spans="2:5" ht="13.5" customHeight="1">
      <c r="B48354" t="str">
        <f t="shared" si="755"/>
        <v>---0</v>
      </c>
      <c r="E48354">
        <v>0</v>
      </c>
    </row>
    <row r="48355" spans="2:5" ht="13.5" customHeight="1">
      <c r="B48355" t="str">
        <f t="shared" si="755"/>
        <v>---0</v>
      </c>
      <c r="E48355">
        <v>0</v>
      </c>
    </row>
    <row r="48356" spans="2:5" ht="13.5" customHeight="1">
      <c r="B48356" t="str">
        <f t="shared" si="755"/>
        <v>---0</v>
      </c>
      <c r="E48356">
        <v>0</v>
      </c>
    </row>
    <row r="48357" spans="2:5" ht="13.5" customHeight="1">
      <c r="B48357" t="str">
        <f t="shared" si="755"/>
        <v>---0</v>
      </c>
      <c r="E48357">
        <v>0</v>
      </c>
    </row>
    <row r="48358" spans="2:5" ht="13.5" customHeight="1">
      <c r="B48358" t="str">
        <f t="shared" si="755"/>
        <v>---0</v>
      </c>
      <c r="E48358">
        <v>0</v>
      </c>
    </row>
    <row r="48359" spans="2:5" ht="13.5" customHeight="1">
      <c r="B48359" t="str">
        <f t="shared" si="755"/>
        <v>---0</v>
      </c>
      <c r="E48359">
        <v>0</v>
      </c>
    </row>
    <row r="48360" spans="2:5" ht="13.5" customHeight="1">
      <c r="B48360" t="str">
        <f t="shared" si="755"/>
        <v>---0</v>
      </c>
      <c r="E48360">
        <v>0</v>
      </c>
    </row>
    <row r="48361" spans="2:5" ht="13.5" customHeight="1">
      <c r="B48361" t="str">
        <f t="shared" si="755"/>
        <v>---0</v>
      </c>
      <c r="E48361">
        <v>0</v>
      </c>
    </row>
    <row r="48362" spans="2:5" ht="13.5" customHeight="1">
      <c r="B48362" t="str">
        <f t="shared" si="755"/>
        <v>---0</v>
      </c>
      <c r="E48362">
        <v>0</v>
      </c>
    </row>
    <row r="48363" spans="2:5" ht="13.5" customHeight="1">
      <c r="B48363" t="str">
        <f t="shared" si="755"/>
        <v>---0</v>
      </c>
      <c r="E48363">
        <v>0</v>
      </c>
    </row>
    <row r="48364" spans="2:5" ht="13.5" customHeight="1">
      <c r="B48364" t="str">
        <f t="shared" si="755"/>
        <v>---0</v>
      </c>
      <c r="E48364">
        <v>0</v>
      </c>
    </row>
    <row r="48365" spans="2:5" ht="13.5" customHeight="1">
      <c r="B48365" t="str">
        <f t="shared" si="755"/>
        <v>---0</v>
      </c>
      <c r="E48365">
        <v>0</v>
      </c>
    </row>
    <row r="48366" spans="2:5" ht="13.5" customHeight="1">
      <c r="B48366" t="str">
        <f t="shared" si="755"/>
        <v>---0</v>
      </c>
      <c r="E48366">
        <v>0</v>
      </c>
    </row>
    <row r="48367" spans="2:5" ht="13.5" customHeight="1">
      <c r="B48367" t="str">
        <f t="shared" si="755"/>
        <v>---0</v>
      </c>
      <c r="E48367">
        <v>0</v>
      </c>
    </row>
    <row r="48368" spans="2:5" ht="13.5" customHeight="1">
      <c r="B48368" t="str">
        <f t="shared" si="755"/>
        <v>---0</v>
      </c>
      <c r="E48368">
        <v>0</v>
      </c>
    </row>
    <row r="48369" spans="2:5" ht="13.5" customHeight="1">
      <c r="B48369" t="str">
        <f t="shared" si="755"/>
        <v>---0</v>
      </c>
      <c r="E48369">
        <v>0</v>
      </c>
    </row>
    <row r="48370" spans="2:5" ht="13.5" customHeight="1">
      <c r="B48370" t="str">
        <f t="shared" si="755"/>
        <v>---0</v>
      </c>
      <c r="E48370">
        <v>0</v>
      </c>
    </row>
    <row r="48371" spans="2:5" ht="13.5" customHeight="1">
      <c r="B48371" t="str">
        <f t="shared" si="755"/>
        <v>---0</v>
      </c>
      <c r="E48371">
        <v>0</v>
      </c>
    </row>
    <row r="48372" spans="2:5" ht="13.5" customHeight="1">
      <c r="B48372" t="str">
        <f t="shared" si="755"/>
        <v>---0</v>
      </c>
      <c r="E48372">
        <v>0</v>
      </c>
    </row>
    <row r="48373" spans="2:5" ht="13.5" customHeight="1">
      <c r="B48373" t="str">
        <f t="shared" si="755"/>
        <v>---0</v>
      </c>
      <c r="E48373">
        <v>0</v>
      </c>
    </row>
    <row r="48374" spans="2:5" ht="13.5" customHeight="1">
      <c r="B48374" t="str">
        <f t="shared" si="755"/>
        <v>---0</v>
      </c>
      <c r="E48374">
        <v>0</v>
      </c>
    </row>
    <row r="48375" spans="2:5" ht="13.5" customHeight="1">
      <c r="B48375" t="str">
        <f t="shared" si="755"/>
        <v>---0</v>
      </c>
      <c r="E48375">
        <v>0</v>
      </c>
    </row>
    <row r="48376" spans="2:5" ht="13.5" customHeight="1">
      <c r="B48376" t="str">
        <f t="shared" si="755"/>
        <v>---0</v>
      </c>
      <c r="E48376">
        <v>0</v>
      </c>
    </row>
    <row r="48377" spans="2:5" ht="13.5" customHeight="1">
      <c r="B48377" t="str">
        <f t="shared" si="755"/>
        <v>---0</v>
      </c>
      <c r="E48377">
        <v>0</v>
      </c>
    </row>
    <row r="48378" spans="2:5" ht="13.5" customHeight="1">
      <c r="B48378" t="str">
        <f t="shared" si="755"/>
        <v>---0</v>
      </c>
      <c r="E48378">
        <v>0</v>
      </c>
    </row>
    <row r="48379" spans="2:5" ht="13.5" customHeight="1">
      <c r="B48379" t="str">
        <f t="shared" si="755"/>
        <v>---0</v>
      </c>
      <c r="E48379">
        <v>0</v>
      </c>
    </row>
    <row r="48380" spans="2:5" ht="13.5" customHeight="1">
      <c r="B48380" t="str">
        <f t="shared" si="755"/>
        <v>---0</v>
      </c>
      <c r="E48380">
        <v>0</v>
      </c>
    </row>
    <row r="48381" spans="2:5" ht="13.5" customHeight="1">
      <c r="B48381" t="str">
        <f t="shared" si="755"/>
        <v>---0</v>
      </c>
      <c r="E48381">
        <v>0</v>
      </c>
    </row>
    <row r="48382" spans="2:5" ht="13.5" customHeight="1">
      <c r="B48382" t="str">
        <f t="shared" si="755"/>
        <v>---0</v>
      </c>
      <c r="E48382">
        <v>0</v>
      </c>
    </row>
    <row r="48383" spans="2:5" ht="13.5" customHeight="1">
      <c r="B48383" t="str">
        <f t="shared" si="755"/>
        <v>---0</v>
      </c>
      <c r="E48383">
        <v>0</v>
      </c>
    </row>
    <row r="48384" spans="2:5" ht="13.5" customHeight="1">
      <c r="B48384" t="str">
        <f t="shared" si="755"/>
        <v>---0</v>
      </c>
      <c r="E48384">
        <v>0</v>
      </c>
    </row>
    <row r="48385" spans="2:5" ht="13.5" customHeight="1">
      <c r="B48385" t="str">
        <f t="shared" si="755"/>
        <v>---0</v>
      </c>
      <c r="E48385">
        <v>0</v>
      </c>
    </row>
    <row r="48386" spans="2:5" ht="13.5" customHeight="1">
      <c r="B48386" t="str">
        <f t="shared" si="755"/>
        <v>---0</v>
      </c>
      <c r="E48386">
        <v>0</v>
      </c>
    </row>
    <row r="48387" spans="2:5" ht="13.5" customHeight="1">
      <c r="B48387" t="str">
        <f t="shared" ref="B48387:B48450" si="756">A48387&amp;"---"&amp;E48387</f>
        <v>---0</v>
      </c>
      <c r="E48387">
        <v>0</v>
      </c>
    </row>
    <row r="48388" spans="2:5" ht="13.5" customHeight="1">
      <c r="B48388" t="str">
        <f t="shared" si="756"/>
        <v>---0</v>
      </c>
      <c r="E48388">
        <v>0</v>
      </c>
    </row>
    <row r="48389" spans="2:5" ht="13.5" customHeight="1">
      <c r="B48389" t="str">
        <f t="shared" si="756"/>
        <v>---0</v>
      </c>
      <c r="E48389">
        <v>0</v>
      </c>
    </row>
    <row r="48390" spans="2:5" ht="13.5" customHeight="1">
      <c r="B48390" t="str">
        <f t="shared" si="756"/>
        <v>---0</v>
      </c>
      <c r="E48390">
        <v>0</v>
      </c>
    </row>
    <row r="48391" spans="2:5" ht="13.5" customHeight="1">
      <c r="B48391" t="str">
        <f t="shared" si="756"/>
        <v>---0</v>
      </c>
      <c r="E48391">
        <v>0</v>
      </c>
    </row>
    <row r="48392" spans="2:5" ht="13.5" customHeight="1">
      <c r="B48392" t="str">
        <f t="shared" si="756"/>
        <v>---0</v>
      </c>
      <c r="E48392">
        <v>0</v>
      </c>
    </row>
    <row r="48393" spans="2:5" ht="13.5" customHeight="1">
      <c r="B48393" t="str">
        <f t="shared" si="756"/>
        <v>---0</v>
      </c>
      <c r="E48393">
        <v>0</v>
      </c>
    </row>
    <row r="48394" spans="2:5" ht="13.5" customHeight="1">
      <c r="B48394" t="str">
        <f t="shared" si="756"/>
        <v>---0</v>
      </c>
      <c r="E48394">
        <v>0</v>
      </c>
    </row>
    <row r="48395" spans="2:5" ht="13.5" customHeight="1">
      <c r="B48395" t="str">
        <f t="shared" si="756"/>
        <v>---0</v>
      </c>
      <c r="E48395">
        <v>0</v>
      </c>
    </row>
    <row r="48396" spans="2:5" ht="13.5" customHeight="1">
      <c r="B48396" t="str">
        <f t="shared" si="756"/>
        <v>---0</v>
      </c>
      <c r="E48396">
        <v>0</v>
      </c>
    </row>
    <row r="48397" spans="2:5" ht="13.5" customHeight="1">
      <c r="B48397" t="str">
        <f t="shared" si="756"/>
        <v>---0</v>
      </c>
      <c r="E48397">
        <v>0</v>
      </c>
    </row>
    <row r="48398" spans="2:5" ht="13.5" customHeight="1">
      <c r="B48398" t="str">
        <f t="shared" si="756"/>
        <v>---0</v>
      </c>
      <c r="E48398">
        <v>0</v>
      </c>
    </row>
    <row r="48399" spans="2:5" ht="13.5" customHeight="1">
      <c r="B48399" t="str">
        <f t="shared" si="756"/>
        <v>---0</v>
      </c>
      <c r="E48399">
        <v>0</v>
      </c>
    </row>
    <row r="48400" spans="2:5" ht="13.5" customHeight="1">
      <c r="B48400" t="str">
        <f t="shared" si="756"/>
        <v>---0</v>
      </c>
      <c r="E48400">
        <v>0</v>
      </c>
    </row>
    <row r="48401" spans="2:5" ht="13.5" customHeight="1">
      <c r="B48401" t="str">
        <f t="shared" si="756"/>
        <v>---0</v>
      </c>
      <c r="E48401">
        <v>0</v>
      </c>
    </row>
    <row r="48402" spans="2:5" ht="13.5" customHeight="1">
      <c r="B48402" t="str">
        <f t="shared" si="756"/>
        <v>---0</v>
      </c>
      <c r="E48402">
        <v>0</v>
      </c>
    </row>
    <row r="48403" spans="2:5" ht="13.5" customHeight="1">
      <c r="B48403" t="str">
        <f t="shared" si="756"/>
        <v>---0</v>
      </c>
      <c r="E48403">
        <v>0</v>
      </c>
    </row>
    <row r="48404" spans="2:5" ht="13.5" customHeight="1">
      <c r="B48404" t="str">
        <f t="shared" si="756"/>
        <v>---0</v>
      </c>
      <c r="E48404">
        <v>0</v>
      </c>
    </row>
    <row r="48405" spans="2:5" ht="13.5" customHeight="1">
      <c r="B48405" t="str">
        <f t="shared" si="756"/>
        <v>---0</v>
      </c>
      <c r="E48405">
        <v>0</v>
      </c>
    </row>
    <row r="48406" spans="2:5" ht="13.5" customHeight="1">
      <c r="B48406" t="str">
        <f t="shared" si="756"/>
        <v>---0</v>
      </c>
      <c r="E48406">
        <v>0</v>
      </c>
    </row>
    <row r="48407" spans="2:5" ht="13.5" customHeight="1">
      <c r="B48407" t="str">
        <f t="shared" si="756"/>
        <v>---0</v>
      </c>
      <c r="E48407">
        <v>0</v>
      </c>
    </row>
    <row r="48408" spans="2:5" ht="13.5" customHeight="1">
      <c r="B48408" t="str">
        <f t="shared" si="756"/>
        <v>---0</v>
      </c>
      <c r="E48408">
        <v>0</v>
      </c>
    </row>
    <row r="48409" spans="2:5" ht="13.5" customHeight="1">
      <c r="B48409" t="str">
        <f t="shared" si="756"/>
        <v>---0</v>
      </c>
      <c r="E48409">
        <v>0</v>
      </c>
    </row>
    <row r="48410" spans="2:5" ht="13.5" customHeight="1">
      <c r="B48410" t="str">
        <f t="shared" si="756"/>
        <v>---0</v>
      </c>
      <c r="E48410">
        <v>0</v>
      </c>
    </row>
    <row r="48411" spans="2:5" ht="13.5" customHeight="1">
      <c r="B48411" t="str">
        <f t="shared" si="756"/>
        <v>---0</v>
      </c>
      <c r="E48411">
        <v>0</v>
      </c>
    </row>
    <row r="48412" spans="2:5" ht="13.5" customHeight="1">
      <c r="B48412" t="str">
        <f t="shared" si="756"/>
        <v>---0</v>
      </c>
      <c r="E48412">
        <v>0</v>
      </c>
    </row>
    <row r="48413" spans="2:5" ht="13.5" customHeight="1">
      <c r="B48413" t="str">
        <f t="shared" si="756"/>
        <v>---0</v>
      </c>
      <c r="E48413">
        <v>0</v>
      </c>
    </row>
    <row r="48414" spans="2:5" ht="13.5" customHeight="1">
      <c r="B48414" t="str">
        <f t="shared" si="756"/>
        <v>---0</v>
      </c>
      <c r="E48414">
        <v>0</v>
      </c>
    </row>
    <row r="48415" spans="2:5" ht="13.5" customHeight="1">
      <c r="B48415" t="str">
        <f t="shared" si="756"/>
        <v>---0</v>
      </c>
      <c r="E48415">
        <v>0</v>
      </c>
    </row>
    <row r="48416" spans="2:5" ht="13.5" customHeight="1">
      <c r="B48416" t="str">
        <f t="shared" si="756"/>
        <v>---0</v>
      </c>
      <c r="E48416">
        <v>0</v>
      </c>
    </row>
    <row r="48417" spans="2:5" ht="13.5" customHeight="1">
      <c r="B48417" t="str">
        <f t="shared" si="756"/>
        <v>---0</v>
      </c>
      <c r="E48417">
        <v>0</v>
      </c>
    </row>
    <row r="48418" spans="2:5" ht="13.5" customHeight="1">
      <c r="B48418" t="str">
        <f t="shared" si="756"/>
        <v>---0</v>
      </c>
      <c r="E48418">
        <v>0</v>
      </c>
    </row>
    <row r="48419" spans="2:5" ht="13.5" customHeight="1">
      <c r="B48419" t="str">
        <f t="shared" si="756"/>
        <v>---0</v>
      </c>
      <c r="E48419">
        <v>0</v>
      </c>
    </row>
    <row r="48420" spans="2:5" ht="13.5" customHeight="1">
      <c r="B48420" t="str">
        <f t="shared" si="756"/>
        <v>---0</v>
      </c>
      <c r="E48420">
        <v>0</v>
      </c>
    </row>
    <row r="48421" spans="2:5" ht="13.5" customHeight="1">
      <c r="B48421" t="str">
        <f t="shared" si="756"/>
        <v>---0</v>
      </c>
      <c r="E48421">
        <v>0</v>
      </c>
    </row>
    <row r="48422" spans="2:5" ht="13.5" customHeight="1">
      <c r="B48422" t="str">
        <f t="shared" si="756"/>
        <v>---0</v>
      </c>
      <c r="E48422">
        <v>0</v>
      </c>
    </row>
    <row r="48423" spans="2:5" ht="13.5" customHeight="1">
      <c r="B48423" t="str">
        <f t="shared" si="756"/>
        <v>---0</v>
      </c>
      <c r="E48423">
        <v>0</v>
      </c>
    </row>
    <row r="48424" spans="2:5" ht="13.5" customHeight="1">
      <c r="B48424" t="str">
        <f t="shared" si="756"/>
        <v>---0</v>
      </c>
      <c r="E48424">
        <v>0</v>
      </c>
    </row>
    <row r="48425" spans="2:5" ht="13.5" customHeight="1">
      <c r="B48425" t="str">
        <f t="shared" si="756"/>
        <v>---0</v>
      </c>
      <c r="E48425">
        <v>0</v>
      </c>
    </row>
    <row r="48426" spans="2:5" ht="13.5" customHeight="1">
      <c r="B48426" t="str">
        <f t="shared" si="756"/>
        <v>---0</v>
      </c>
      <c r="E48426">
        <v>0</v>
      </c>
    </row>
    <row r="48427" spans="2:5" ht="13.5" customHeight="1">
      <c r="B48427" t="str">
        <f t="shared" si="756"/>
        <v>---0</v>
      </c>
      <c r="E48427">
        <v>0</v>
      </c>
    </row>
    <row r="48428" spans="2:5" ht="13.5" customHeight="1">
      <c r="B48428" t="str">
        <f t="shared" si="756"/>
        <v>---0</v>
      </c>
      <c r="E48428">
        <v>0</v>
      </c>
    </row>
    <row r="48429" spans="2:5" ht="13.5" customHeight="1">
      <c r="B48429" t="str">
        <f t="shared" si="756"/>
        <v>---0</v>
      </c>
      <c r="E48429">
        <v>0</v>
      </c>
    </row>
    <row r="48430" spans="2:5" ht="13.5" customHeight="1">
      <c r="B48430" t="str">
        <f t="shared" si="756"/>
        <v>---0</v>
      </c>
      <c r="E48430">
        <v>0</v>
      </c>
    </row>
    <row r="48431" spans="2:5" ht="13.5" customHeight="1">
      <c r="B48431" t="str">
        <f t="shared" si="756"/>
        <v>---0</v>
      </c>
      <c r="E48431">
        <v>0</v>
      </c>
    </row>
    <row r="48432" spans="2:5" ht="13.5" customHeight="1">
      <c r="B48432" t="str">
        <f t="shared" si="756"/>
        <v>---0</v>
      </c>
      <c r="E48432">
        <v>0</v>
      </c>
    </row>
    <row r="48433" spans="2:5" ht="13.5" customHeight="1">
      <c r="B48433" t="str">
        <f t="shared" si="756"/>
        <v>---0</v>
      </c>
      <c r="E48433">
        <v>0</v>
      </c>
    </row>
    <row r="48434" spans="2:5" ht="13.5" customHeight="1">
      <c r="B48434" t="str">
        <f t="shared" si="756"/>
        <v>---0</v>
      </c>
      <c r="E48434">
        <v>0</v>
      </c>
    </row>
    <row r="48435" spans="2:5" ht="13.5" customHeight="1">
      <c r="B48435" t="str">
        <f t="shared" si="756"/>
        <v>---0</v>
      </c>
      <c r="E48435">
        <v>0</v>
      </c>
    </row>
    <row r="48436" spans="2:5" ht="13.5" customHeight="1">
      <c r="B48436" t="str">
        <f t="shared" si="756"/>
        <v>---0</v>
      </c>
      <c r="E48436">
        <v>0</v>
      </c>
    </row>
    <row r="48437" spans="2:5" ht="13.5" customHeight="1">
      <c r="B48437" t="str">
        <f t="shared" si="756"/>
        <v>---0</v>
      </c>
      <c r="E48437">
        <v>0</v>
      </c>
    </row>
    <row r="48438" spans="2:5" ht="13.5" customHeight="1">
      <c r="B48438" t="str">
        <f t="shared" si="756"/>
        <v>---0</v>
      </c>
      <c r="E48438">
        <v>0</v>
      </c>
    </row>
    <row r="48439" spans="2:5" ht="13.5" customHeight="1">
      <c r="B48439" t="str">
        <f t="shared" si="756"/>
        <v>---0</v>
      </c>
      <c r="E48439">
        <v>0</v>
      </c>
    </row>
    <row r="48440" spans="2:5" ht="13.5" customHeight="1">
      <c r="B48440" t="str">
        <f t="shared" si="756"/>
        <v>---0</v>
      </c>
      <c r="E48440">
        <v>0</v>
      </c>
    </row>
    <row r="48441" spans="2:5" ht="13.5" customHeight="1">
      <c r="B48441" t="str">
        <f t="shared" si="756"/>
        <v>---0</v>
      </c>
      <c r="E48441">
        <v>0</v>
      </c>
    </row>
    <row r="48442" spans="2:5" ht="13.5" customHeight="1">
      <c r="B48442" t="str">
        <f t="shared" si="756"/>
        <v>---0</v>
      </c>
      <c r="E48442">
        <v>0</v>
      </c>
    </row>
    <row r="48443" spans="2:5" ht="13.5" customHeight="1">
      <c r="B48443" t="str">
        <f t="shared" si="756"/>
        <v>---0</v>
      </c>
      <c r="E48443">
        <v>0</v>
      </c>
    </row>
    <row r="48444" spans="2:5" ht="13.5" customHeight="1">
      <c r="B48444" t="str">
        <f t="shared" si="756"/>
        <v>---0</v>
      </c>
      <c r="E48444">
        <v>0</v>
      </c>
    </row>
    <row r="48445" spans="2:5" ht="13.5" customHeight="1">
      <c r="B48445" t="str">
        <f t="shared" si="756"/>
        <v>---0</v>
      </c>
      <c r="E48445">
        <v>0</v>
      </c>
    </row>
    <row r="48446" spans="2:5">
      <c r="B48446" t="str">
        <f t="shared" si="756"/>
        <v>---0</v>
      </c>
      <c r="E48446">
        <v>0</v>
      </c>
    </row>
    <row r="48447" spans="2:5" ht="13.5" customHeight="1">
      <c r="B48447" t="str">
        <f t="shared" si="756"/>
        <v>---0</v>
      </c>
      <c r="E48447">
        <v>0</v>
      </c>
    </row>
    <row r="48448" spans="2:5" ht="13.5" customHeight="1">
      <c r="B48448" t="str">
        <f t="shared" si="756"/>
        <v>---0</v>
      </c>
      <c r="E48448">
        <v>0</v>
      </c>
    </row>
    <row r="48449" spans="2:5" ht="13.5" customHeight="1">
      <c r="B48449" t="str">
        <f t="shared" si="756"/>
        <v>---0</v>
      </c>
      <c r="E48449">
        <v>0</v>
      </c>
    </row>
    <row r="48450" spans="2:5" ht="13.5" customHeight="1">
      <c r="B48450" t="str">
        <f t="shared" si="756"/>
        <v>---0</v>
      </c>
      <c r="E48450">
        <v>0</v>
      </c>
    </row>
    <row r="48451" spans="2:5" ht="13.5" customHeight="1">
      <c r="B48451" t="str">
        <f t="shared" ref="B48451:B48514" si="757">A48451&amp;"---"&amp;E48451</f>
        <v>---0</v>
      </c>
      <c r="E48451">
        <v>0</v>
      </c>
    </row>
    <row r="48452" spans="2:5" ht="13.5" customHeight="1">
      <c r="B48452" t="str">
        <f t="shared" si="757"/>
        <v>---0</v>
      </c>
      <c r="E48452">
        <v>0</v>
      </c>
    </row>
    <row r="48453" spans="2:5" ht="13.5" customHeight="1">
      <c r="B48453" t="str">
        <f t="shared" si="757"/>
        <v>---0</v>
      </c>
      <c r="E48453">
        <v>0</v>
      </c>
    </row>
    <row r="48454" spans="2:5" ht="13.5" customHeight="1">
      <c r="B48454" t="str">
        <f t="shared" si="757"/>
        <v>---0</v>
      </c>
      <c r="E48454">
        <v>0</v>
      </c>
    </row>
    <row r="48455" spans="2:5" ht="13.5" customHeight="1">
      <c r="B48455" t="str">
        <f t="shared" si="757"/>
        <v>---0</v>
      </c>
      <c r="E48455">
        <v>0</v>
      </c>
    </row>
    <row r="48456" spans="2:5" ht="13.5" customHeight="1">
      <c r="B48456" t="str">
        <f t="shared" si="757"/>
        <v>---0</v>
      </c>
      <c r="E48456">
        <v>0</v>
      </c>
    </row>
    <row r="48457" spans="2:5" ht="13.5" customHeight="1">
      <c r="B48457" t="str">
        <f t="shared" si="757"/>
        <v>---0</v>
      </c>
      <c r="E48457">
        <v>0</v>
      </c>
    </row>
    <row r="48458" spans="2:5" ht="13.5" customHeight="1">
      <c r="B48458" t="str">
        <f t="shared" si="757"/>
        <v>---0</v>
      </c>
      <c r="E48458">
        <v>0</v>
      </c>
    </row>
    <row r="48459" spans="2:5" ht="13.5" customHeight="1">
      <c r="B48459" t="str">
        <f t="shared" si="757"/>
        <v>---0</v>
      </c>
      <c r="E48459">
        <v>0</v>
      </c>
    </row>
    <row r="48460" spans="2:5" ht="13.5" customHeight="1">
      <c r="B48460" t="str">
        <f t="shared" si="757"/>
        <v>---0</v>
      </c>
      <c r="E48460">
        <v>0</v>
      </c>
    </row>
    <row r="48461" spans="2:5" ht="13.5" customHeight="1">
      <c r="B48461" t="str">
        <f t="shared" si="757"/>
        <v>---0</v>
      </c>
      <c r="E48461">
        <v>0</v>
      </c>
    </row>
    <row r="48462" spans="2:5" ht="13.5" customHeight="1">
      <c r="B48462" t="str">
        <f t="shared" si="757"/>
        <v>---0</v>
      </c>
      <c r="E48462">
        <v>0</v>
      </c>
    </row>
    <row r="48463" spans="2:5" ht="13.5" customHeight="1">
      <c r="B48463" t="str">
        <f t="shared" si="757"/>
        <v>---0</v>
      </c>
      <c r="E48463">
        <v>0</v>
      </c>
    </row>
    <row r="48464" spans="2:5" ht="13.5" customHeight="1">
      <c r="B48464" t="str">
        <f t="shared" si="757"/>
        <v>---0</v>
      </c>
      <c r="E48464">
        <v>0</v>
      </c>
    </row>
    <row r="48465" spans="2:5" ht="13.5" customHeight="1">
      <c r="B48465" t="str">
        <f t="shared" si="757"/>
        <v>---0</v>
      </c>
      <c r="E48465">
        <v>0</v>
      </c>
    </row>
    <row r="48466" spans="2:5" ht="13.5" customHeight="1">
      <c r="B48466" t="str">
        <f t="shared" si="757"/>
        <v>---0</v>
      </c>
      <c r="E48466">
        <v>0</v>
      </c>
    </row>
    <row r="48467" spans="2:5" ht="13.5" customHeight="1">
      <c r="B48467" t="str">
        <f t="shared" si="757"/>
        <v>---0</v>
      </c>
      <c r="E48467">
        <v>0</v>
      </c>
    </row>
    <row r="48468" spans="2:5" ht="13.5" customHeight="1">
      <c r="B48468" t="str">
        <f t="shared" si="757"/>
        <v>---0</v>
      </c>
      <c r="E48468">
        <v>0</v>
      </c>
    </row>
    <row r="48469" spans="2:5" ht="13.5" customHeight="1">
      <c r="B48469" t="str">
        <f t="shared" si="757"/>
        <v>---0</v>
      </c>
      <c r="E48469">
        <v>0</v>
      </c>
    </row>
    <row r="48470" spans="2:5" ht="13.5" customHeight="1">
      <c r="B48470" t="str">
        <f t="shared" si="757"/>
        <v>---0</v>
      </c>
      <c r="E48470">
        <v>0</v>
      </c>
    </row>
    <row r="48471" spans="2:5" ht="13.5" customHeight="1">
      <c r="B48471" t="str">
        <f t="shared" si="757"/>
        <v>---0</v>
      </c>
      <c r="E48471">
        <v>0</v>
      </c>
    </row>
    <row r="48472" spans="2:5" ht="13.5" customHeight="1">
      <c r="B48472" t="str">
        <f t="shared" si="757"/>
        <v>---0</v>
      </c>
      <c r="E48472">
        <v>0</v>
      </c>
    </row>
    <row r="48473" spans="2:5" ht="13.5" customHeight="1">
      <c r="B48473" t="str">
        <f t="shared" si="757"/>
        <v>---0</v>
      </c>
      <c r="E48473">
        <v>0</v>
      </c>
    </row>
    <row r="48474" spans="2:5" ht="13.5" customHeight="1">
      <c r="B48474" t="str">
        <f t="shared" si="757"/>
        <v>---0</v>
      </c>
      <c r="E48474">
        <v>0</v>
      </c>
    </row>
    <row r="48475" spans="2:5" ht="13.5" customHeight="1">
      <c r="B48475" t="str">
        <f t="shared" si="757"/>
        <v>---0</v>
      </c>
      <c r="E48475">
        <v>0</v>
      </c>
    </row>
    <row r="48476" spans="2:5" ht="13.5" customHeight="1">
      <c r="B48476" t="str">
        <f t="shared" si="757"/>
        <v>---0</v>
      </c>
      <c r="E48476">
        <v>0</v>
      </c>
    </row>
    <row r="48477" spans="2:5" ht="13.5" customHeight="1">
      <c r="B48477" t="str">
        <f t="shared" si="757"/>
        <v>---0</v>
      </c>
      <c r="E48477">
        <v>0</v>
      </c>
    </row>
    <row r="48478" spans="2:5" ht="13.5" customHeight="1">
      <c r="B48478" t="str">
        <f t="shared" si="757"/>
        <v>---0</v>
      </c>
      <c r="E48478">
        <v>0</v>
      </c>
    </row>
    <row r="48479" spans="2:5" ht="13.5" customHeight="1">
      <c r="B48479" t="str">
        <f t="shared" si="757"/>
        <v>---0</v>
      </c>
      <c r="E48479">
        <v>0</v>
      </c>
    </row>
    <row r="48480" spans="2:5" ht="13.5" customHeight="1">
      <c r="B48480" t="str">
        <f t="shared" si="757"/>
        <v>---0</v>
      </c>
      <c r="E48480">
        <v>0</v>
      </c>
    </row>
    <row r="48481" spans="2:5" ht="13.5" customHeight="1">
      <c r="B48481" t="str">
        <f t="shared" si="757"/>
        <v>---0</v>
      </c>
      <c r="E48481">
        <v>0</v>
      </c>
    </row>
    <row r="48482" spans="2:5" ht="13.5" customHeight="1">
      <c r="B48482" t="str">
        <f t="shared" si="757"/>
        <v>---0</v>
      </c>
      <c r="E48482">
        <v>0</v>
      </c>
    </row>
    <row r="48483" spans="2:5" ht="13.5" customHeight="1">
      <c r="B48483" t="str">
        <f t="shared" si="757"/>
        <v>---0</v>
      </c>
      <c r="E48483">
        <v>0</v>
      </c>
    </row>
    <row r="48484" spans="2:5" ht="13.5" customHeight="1">
      <c r="B48484" t="str">
        <f t="shared" si="757"/>
        <v>---0</v>
      </c>
      <c r="E48484">
        <v>0</v>
      </c>
    </row>
    <row r="48485" spans="2:5" ht="13.5" customHeight="1">
      <c r="B48485" t="str">
        <f t="shared" si="757"/>
        <v>---0</v>
      </c>
      <c r="E48485">
        <v>0</v>
      </c>
    </row>
    <row r="48486" spans="2:5" ht="13.5" customHeight="1">
      <c r="B48486" t="str">
        <f t="shared" si="757"/>
        <v>---0</v>
      </c>
      <c r="E48486">
        <v>0</v>
      </c>
    </row>
    <row r="48487" spans="2:5" ht="13.5" customHeight="1">
      <c r="B48487" t="str">
        <f t="shared" si="757"/>
        <v>---0</v>
      </c>
      <c r="E48487">
        <v>0</v>
      </c>
    </row>
    <row r="48488" spans="2:5" ht="13.5" customHeight="1">
      <c r="B48488" t="str">
        <f t="shared" si="757"/>
        <v>---0</v>
      </c>
      <c r="E48488">
        <v>0</v>
      </c>
    </row>
    <row r="48489" spans="2:5" ht="13.5" customHeight="1">
      <c r="B48489" t="str">
        <f t="shared" si="757"/>
        <v>---0</v>
      </c>
      <c r="E48489">
        <v>0</v>
      </c>
    </row>
    <row r="48490" spans="2:5" ht="13.5" customHeight="1">
      <c r="B48490" t="str">
        <f t="shared" si="757"/>
        <v>---0</v>
      </c>
      <c r="E48490">
        <v>0</v>
      </c>
    </row>
    <row r="48491" spans="2:5" ht="13.5" customHeight="1">
      <c r="B48491" t="str">
        <f t="shared" si="757"/>
        <v>---0</v>
      </c>
      <c r="E48491">
        <v>0</v>
      </c>
    </row>
    <row r="48492" spans="2:5" ht="13.5" customHeight="1">
      <c r="B48492" t="str">
        <f t="shared" si="757"/>
        <v>---0</v>
      </c>
      <c r="E48492">
        <v>0</v>
      </c>
    </row>
    <row r="48493" spans="2:5" ht="13.5" customHeight="1">
      <c r="B48493" t="str">
        <f t="shared" si="757"/>
        <v>---0</v>
      </c>
      <c r="E48493">
        <v>0</v>
      </c>
    </row>
    <row r="48494" spans="2:5" ht="13.5" customHeight="1">
      <c r="B48494" t="str">
        <f t="shared" si="757"/>
        <v>---0</v>
      </c>
      <c r="E48494">
        <v>0</v>
      </c>
    </row>
    <row r="48495" spans="2:5" ht="13.5" customHeight="1">
      <c r="B48495" t="str">
        <f t="shared" si="757"/>
        <v>---0</v>
      </c>
      <c r="E48495">
        <v>0</v>
      </c>
    </row>
    <row r="48496" spans="2:5" ht="13.5" customHeight="1">
      <c r="B48496" t="str">
        <f t="shared" si="757"/>
        <v>---0</v>
      </c>
      <c r="E48496">
        <v>0</v>
      </c>
    </row>
    <row r="48497" spans="2:5" ht="13.5" customHeight="1">
      <c r="B48497" t="str">
        <f t="shared" si="757"/>
        <v>---0</v>
      </c>
      <c r="E48497">
        <v>0</v>
      </c>
    </row>
    <row r="48498" spans="2:5" ht="13.5" customHeight="1">
      <c r="B48498" t="str">
        <f t="shared" si="757"/>
        <v>---0</v>
      </c>
      <c r="E48498">
        <v>0</v>
      </c>
    </row>
    <row r="48499" spans="2:5" ht="13.5" customHeight="1">
      <c r="B48499" t="str">
        <f t="shared" si="757"/>
        <v>---0</v>
      </c>
      <c r="E48499">
        <v>0</v>
      </c>
    </row>
    <row r="48500" spans="2:5" ht="13.5" customHeight="1">
      <c r="B48500" t="str">
        <f t="shared" si="757"/>
        <v>---0</v>
      </c>
      <c r="E48500">
        <v>0</v>
      </c>
    </row>
    <row r="48501" spans="2:5" ht="13.5" customHeight="1">
      <c r="B48501" t="str">
        <f t="shared" si="757"/>
        <v>---0</v>
      </c>
      <c r="E48501">
        <v>0</v>
      </c>
    </row>
    <row r="48502" spans="2:5" ht="13.5" customHeight="1">
      <c r="B48502" t="str">
        <f t="shared" si="757"/>
        <v>---0</v>
      </c>
      <c r="E48502">
        <v>0</v>
      </c>
    </row>
    <row r="48503" spans="2:5" ht="13.5" customHeight="1">
      <c r="B48503" t="str">
        <f t="shared" si="757"/>
        <v>---0</v>
      </c>
      <c r="E48503">
        <v>0</v>
      </c>
    </row>
    <row r="48504" spans="2:5" ht="13.5" customHeight="1">
      <c r="B48504" t="str">
        <f t="shared" si="757"/>
        <v>---0</v>
      </c>
      <c r="E48504">
        <v>0</v>
      </c>
    </row>
    <row r="48505" spans="2:5" ht="13.5" customHeight="1">
      <c r="B48505" t="str">
        <f t="shared" si="757"/>
        <v>---0</v>
      </c>
      <c r="E48505">
        <v>0</v>
      </c>
    </row>
    <row r="48506" spans="2:5" ht="13.5" customHeight="1">
      <c r="B48506" t="str">
        <f t="shared" si="757"/>
        <v>---0</v>
      </c>
      <c r="E48506">
        <v>0</v>
      </c>
    </row>
    <row r="48507" spans="2:5" ht="13.5" customHeight="1">
      <c r="B48507" t="str">
        <f t="shared" si="757"/>
        <v>---0</v>
      </c>
      <c r="E48507">
        <v>0</v>
      </c>
    </row>
    <row r="48508" spans="2:5" ht="13.5" customHeight="1">
      <c r="B48508" t="str">
        <f t="shared" si="757"/>
        <v>---0</v>
      </c>
      <c r="E48508">
        <v>0</v>
      </c>
    </row>
    <row r="48509" spans="2:5" ht="13.5" customHeight="1">
      <c r="B48509" t="str">
        <f t="shared" si="757"/>
        <v>---0</v>
      </c>
      <c r="E48509">
        <v>0</v>
      </c>
    </row>
    <row r="48510" spans="2:5" ht="13.5" customHeight="1">
      <c r="B48510" t="str">
        <f t="shared" si="757"/>
        <v>---0</v>
      </c>
      <c r="E48510">
        <v>0</v>
      </c>
    </row>
    <row r="48511" spans="2:5" ht="13.5" customHeight="1">
      <c r="B48511" t="str">
        <f t="shared" si="757"/>
        <v>---0</v>
      </c>
      <c r="E48511">
        <v>0</v>
      </c>
    </row>
    <row r="48512" spans="2:5" ht="13.5" customHeight="1">
      <c r="B48512" t="str">
        <f t="shared" si="757"/>
        <v>---0</v>
      </c>
      <c r="E48512">
        <v>0</v>
      </c>
    </row>
    <row r="48513" spans="2:5" ht="13.5" customHeight="1">
      <c r="B48513" t="str">
        <f t="shared" si="757"/>
        <v>---0</v>
      </c>
      <c r="E48513">
        <v>0</v>
      </c>
    </row>
    <row r="48514" spans="2:5" ht="13.5" customHeight="1">
      <c r="B48514" t="str">
        <f t="shared" si="757"/>
        <v>---0</v>
      </c>
      <c r="E48514">
        <v>0</v>
      </c>
    </row>
    <row r="48515" spans="2:5" ht="13.5" customHeight="1">
      <c r="B48515" t="str">
        <f t="shared" ref="B48515:B48578" si="758">A48515&amp;"---"&amp;E48515</f>
        <v>---0</v>
      </c>
      <c r="E48515">
        <v>0</v>
      </c>
    </row>
    <row r="48516" spans="2:5" ht="13.5" customHeight="1">
      <c r="B48516" t="str">
        <f t="shared" si="758"/>
        <v>---0</v>
      </c>
      <c r="E48516">
        <v>0</v>
      </c>
    </row>
    <row r="48517" spans="2:5" ht="13.5" customHeight="1">
      <c r="B48517" t="str">
        <f t="shared" si="758"/>
        <v>---0</v>
      </c>
      <c r="E48517">
        <v>0</v>
      </c>
    </row>
    <row r="48518" spans="2:5" ht="13.5" customHeight="1">
      <c r="B48518" t="str">
        <f t="shared" si="758"/>
        <v>---0</v>
      </c>
      <c r="E48518">
        <v>0</v>
      </c>
    </row>
    <row r="48519" spans="2:5" ht="13.5" customHeight="1">
      <c r="B48519" t="str">
        <f t="shared" si="758"/>
        <v>---0</v>
      </c>
      <c r="E48519">
        <v>0</v>
      </c>
    </row>
    <row r="48520" spans="2:5" ht="13.5" customHeight="1">
      <c r="B48520" t="str">
        <f t="shared" si="758"/>
        <v>---0</v>
      </c>
      <c r="E48520">
        <v>0</v>
      </c>
    </row>
    <row r="48521" spans="2:5" ht="13.5" customHeight="1">
      <c r="B48521" t="str">
        <f t="shared" si="758"/>
        <v>---0</v>
      </c>
      <c r="E48521">
        <v>0</v>
      </c>
    </row>
    <row r="48522" spans="2:5" ht="13.5" customHeight="1">
      <c r="B48522" t="str">
        <f t="shared" si="758"/>
        <v>---0</v>
      </c>
      <c r="E48522">
        <v>0</v>
      </c>
    </row>
    <row r="48523" spans="2:5" ht="13.5" customHeight="1">
      <c r="B48523" t="str">
        <f t="shared" si="758"/>
        <v>---0</v>
      </c>
      <c r="E48523">
        <v>0</v>
      </c>
    </row>
    <row r="48524" spans="2:5" ht="13.5" customHeight="1">
      <c r="B48524" t="str">
        <f t="shared" si="758"/>
        <v>---0</v>
      </c>
      <c r="E48524">
        <v>0</v>
      </c>
    </row>
    <row r="48525" spans="2:5" ht="13.5" customHeight="1">
      <c r="B48525" t="str">
        <f t="shared" si="758"/>
        <v>---0</v>
      </c>
      <c r="E48525">
        <v>0</v>
      </c>
    </row>
    <row r="48526" spans="2:5" ht="13.5" customHeight="1">
      <c r="B48526" t="str">
        <f t="shared" si="758"/>
        <v>---0</v>
      </c>
      <c r="E48526">
        <v>0</v>
      </c>
    </row>
    <row r="48527" spans="2:5" ht="13.5" customHeight="1">
      <c r="B48527" t="str">
        <f t="shared" si="758"/>
        <v>---0</v>
      </c>
      <c r="E48527">
        <v>0</v>
      </c>
    </row>
    <row r="48528" spans="2:5" ht="13.5" customHeight="1">
      <c r="B48528" t="str">
        <f t="shared" si="758"/>
        <v>---0</v>
      </c>
      <c r="E48528">
        <v>0</v>
      </c>
    </row>
    <row r="48529" spans="2:5" ht="13.5" customHeight="1">
      <c r="B48529" t="str">
        <f t="shared" si="758"/>
        <v>---0</v>
      </c>
      <c r="E48529">
        <v>0</v>
      </c>
    </row>
    <row r="48530" spans="2:5" ht="13.5" customHeight="1">
      <c r="B48530" t="str">
        <f t="shared" si="758"/>
        <v>---0</v>
      </c>
      <c r="E48530">
        <v>0</v>
      </c>
    </row>
    <row r="48531" spans="2:5" ht="13.5" customHeight="1">
      <c r="B48531" t="str">
        <f t="shared" si="758"/>
        <v>---0</v>
      </c>
      <c r="E48531">
        <v>0</v>
      </c>
    </row>
    <row r="48532" spans="2:5" ht="13.5" customHeight="1">
      <c r="B48532" t="str">
        <f t="shared" si="758"/>
        <v>---0</v>
      </c>
      <c r="E48532">
        <v>0</v>
      </c>
    </row>
    <row r="48533" spans="2:5" ht="13.5" customHeight="1">
      <c r="B48533" t="str">
        <f t="shared" si="758"/>
        <v>---0</v>
      </c>
      <c r="E48533">
        <v>0</v>
      </c>
    </row>
    <row r="48534" spans="2:5" ht="13.5" customHeight="1">
      <c r="B48534" t="str">
        <f t="shared" si="758"/>
        <v>---0</v>
      </c>
      <c r="E48534">
        <v>0</v>
      </c>
    </row>
    <row r="48535" spans="2:5" ht="13.5" customHeight="1">
      <c r="B48535" t="str">
        <f t="shared" si="758"/>
        <v>---0</v>
      </c>
      <c r="E48535">
        <v>0</v>
      </c>
    </row>
    <row r="48536" spans="2:5" ht="13.5" customHeight="1">
      <c r="B48536" t="str">
        <f t="shared" si="758"/>
        <v>---0</v>
      </c>
      <c r="E48536">
        <v>0</v>
      </c>
    </row>
    <row r="48537" spans="2:5" ht="13.5" customHeight="1">
      <c r="B48537" t="str">
        <f t="shared" si="758"/>
        <v>---0</v>
      </c>
      <c r="E48537">
        <v>0</v>
      </c>
    </row>
    <row r="48538" spans="2:5" ht="13.5" customHeight="1">
      <c r="B48538" t="str">
        <f t="shared" si="758"/>
        <v>---0</v>
      </c>
      <c r="E48538">
        <v>0</v>
      </c>
    </row>
    <row r="48539" spans="2:5" ht="13.5" customHeight="1">
      <c r="B48539" t="str">
        <f t="shared" si="758"/>
        <v>---0</v>
      </c>
      <c r="E48539">
        <v>0</v>
      </c>
    </row>
    <row r="48540" spans="2:5" ht="13.5" customHeight="1">
      <c r="B48540" t="str">
        <f t="shared" si="758"/>
        <v>---0</v>
      </c>
      <c r="E48540">
        <v>0</v>
      </c>
    </row>
    <row r="48541" spans="2:5" ht="13.5" customHeight="1">
      <c r="B48541" t="str">
        <f t="shared" si="758"/>
        <v>---0</v>
      </c>
      <c r="E48541">
        <v>0</v>
      </c>
    </row>
    <row r="48542" spans="2:5" ht="13.5" customHeight="1">
      <c r="B48542" t="str">
        <f t="shared" si="758"/>
        <v>---0</v>
      </c>
      <c r="E48542">
        <v>0</v>
      </c>
    </row>
    <row r="48543" spans="2:5" ht="13.5" customHeight="1">
      <c r="B48543" t="str">
        <f t="shared" si="758"/>
        <v>---0</v>
      </c>
      <c r="E48543">
        <v>0</v>
      </c>
    </row>
    <row r="48544" spans="2:5" ht="13.5" customHeight="1">
      <c r="B48544" t="str">
        <f t="shared" si="758"/>
        <v>---0</v>
      </c>
      <c r="E48544">
        <v>0</v>
      </c>
    </row>
    <row r="48545" spans="2:5" ht="13.5" customHeight="1">
      <c r="B48545" t="str">
        <f t="shared" si="758"/>
        <v>---0</v>
      </c>
      <c r="E48545">
        <v>0</v>
      </c>
    </row>
    <row r="48546" spans="2:5" ht="13.5" customHeight="1">
      <c r="B48546" t="str">
        <f t="shared" si="758"/>
        <v>---0</v>
      </c>
      <c r="E48546">
        <v>0</v>
      </c>
    </row>
    <row r="48547" spans="2:5" ht="13.5" customHeight="1">
      <c r="B48547" t="str">
        <f t="shared" si="758"/>
        <v>---0</v>
      </c>
      <c r="E48547">
        <v>0</v>
      </c>
    </row>
    <row r="48548" spans="2:5" ht="13.5" customHeight="1">
      <c r="B48548" t="str">
        <f t="shared" si="758"/>
        <v>---0</v>
      </c>
      <c r="E48548">
        <v>0</v>
      </c>
    </row>
    <row r="48549" spans="2:5" ht="13.5" customHeight="1">
      <c r="B48549" t="str">
        <f t="shared" si="758"/>
        <v>---0</v>
      </c>
      <c r="E48549">
        <v>0</v>
      </c>
    </row>
    <row r="48550" spans="2:5" ht="13.5" customHeight="1">
      <c r="B48550" t="str">
        <f t="shared" si="758"/>
        <v>---0</v>
      </c>
      <c r="E48550">
        <v>0</v>
      </c>
    </row>
    <row r="48551" spans="2:5" ht="13.5" customHeight="1">
      <c r="B48551" t="str">
        <f t="shared" si="758"/>
        <v>---0</v>
      </c>
      <c r="E48551">
        <v>0</v>
      </c>
    </row>
    <row r="48552" spans="2:5" ht="13.5" customHeight="1">
      <c r="B48552" t="str">
        <f t="shared" si="758"/>
        <v>---0</v>
      </c>
      <c r="E48552">
        <v>0</v>
      </c>
    </row>
    <row r="48553" spans="2:5" ht="13.5" customHeight="1">
      <c r="B48553" t="str">
        <f t="shared" si="758"/>
        <v>---0</v>
      </c>
      <c r="E48553">
        <v>0</v>
      </c>
    </row>
    <row r="48554" spans="2:5" ht="13.5" customHeight="1">
      <c r="B48554" t="str">
        <f t="shared" si="758"/>
        <v>---0</v>
      </c>
      <c r="E48554">
        <v>0</v>
      </c>
    </row>
    <row r="48555" spans="2:5" ht="13.5" customHeight="1">
      <c r="B48555" t="str">
        <f t="shared" si="758"/>
        <v>---0</v>
      </c>
      <c r="E48555">
        <v>0</v>
      </c>
    </row>
    <row r="48556" spans="2:5" ht="13.5" customHeight="1">
      <c r="B48556" t="str">
        <f t="shared" si="758"/>
        <v>---0</v>
      </c>
      <c r="E48556">
        <v>0</v>
      </c>
    </row>
    <row r="48557" spans="2:5" ht="13.5" customHeight="1">
      <c r="B48557" t="str">
        <f t="shared" si="758"/>
        <v>---0</v>
      </c>
      <c r="E48557">
        <v>0</v>
      </c>
    </row>
    <row r="48558" spans="2:5" ht="13.5" customHeight="1">
      <c r="B48558" t="str">
        <f t="shared" si="758"/>
        <v>---0</v>
      </c>
      <c r="E48558">
        <v>0</v>
      </c>
    </row>
    <row r="48559" spans="2:5" ht="13.5" customHeight="1">
      <c r="B48559" t="str">
        <f t="shared" si="758"/>
        <v>---0</v>
      </c>
      <c r="E48559">
        <v>0</v>
      </c>
    </row>
    <row r="48560" spans="2:5" ht="13.5" customHeight="1">
      <c r="B48560" t="str">
        <f t="shared" si="758"/>
        <v>---0</v>
      </c>
      <c r="E48560">
        <v>0</v>
      </c>
    </row>
    <row r="48561" spans="2:5" ht="13.5" customHeight="1">
      <c r="B48561" t="str">
        <f t="shared" si="758"/>
        <v>---0</v>
      </c>
      <c r="E48561">
        <v>0</v>
      </c>
    </row>
    <row r="48562" spans="2:5" ht="13.5" customHeight="1">
      <c r="B48562" t="str">
        <f t="shared" si="758"/>
        <v>---0</v>
      </c>
      <c r="E48562">
        <v>0</v>
      </c>
    </row>
    <row r="48563" spans="2:5" ht="13.5" customHeight="1">
      <c r="B48563" t="str">
        <f t="shared" si="758"/>
        <v>---0</v>
      </c>
      <c r="E48563">
        <v>0</v>
      </c>
    </row>
    <row r="48564" spans="2:5" ht="13.5" customHeight="1">
      <c r="B48564" t="str">
        <f t="shared" si="758"/>
        <v>---0</v>
      </c>
      <c r="E48564">
        <v>0</v>
      </c>
    </row>
    <row r="48565" spans="2:5" ht="13.5" customHeight="1">
      <c r="B48565" t="str">
        <f t="shared" si="758"/>
        <v>---0</v>
      </c>
      <c r="E48565">
        <v>0</v>
      </c>
    </row>
    <row r="48566" spans="2:5" ht="13.5" customHeight="1">
      <c r="B48566" t="str">
        <f t="shared" si="758"/>
        <v>---0</v>
      </c>
      <c r="E48566">
        <v>0</v>
      </c>
    </row>
    <row r="48567" spans="2:5" ht="13.5" customHeight="1">
      <c r="B48567" t="str">
        <f t="shared" si="758"/>
        <v>---0</v>
      </c>
      <c r="E48567">
        <v>0</v>
      </c>
    </row>
    <row r="48568" spans="2:5" ht="13.5" customHeight="1">
      <c r="B48568" t="str">
        <f t="shared" si="758"/>
        <v>---0</v>
      </c>
      <c r="E48568">
        <v>0</v>
      </c>
    </row>
    <row r="48569" spans="2:5" ht="13.5" customHeight="1">
      <c r="B48569" t="str">
        <f t="shared" si="758"/>
        <v>---0</v>
      </c>
      <c r="E48569">
        <v>0</v>
      </c>
    </row>
    <row r="48570" spans="2:5" ht="13.5" customHeight="1">
      <c r="B48570" t="str">
        <f t="shared" si="758"/>
        <v>---0</v>
      </c>
      <c r="E48570">
        <v>0</v>
      </c>
    </row>
    <row r="48571" spans="2:5" ht="13.5" customHeight="1">
      <c r="B48571" t="str">
        <f t="shared" si="758"/>
        <v>---0</v>
      </c>
      <c r="E48571">
        <v>0</v>
      </c>
    </row>
    <row r="48572" spans="2:5" ht="13.5" customHeight="1">
      <c r="B48572" t="str">
        <f t="shared" si="758"/>
        <v>---0</v>
      </c>
      <c r="E48572">
        <v>0</v>
      </c>
    </row>
    <row r="48573" spans="2:5" ht="13.5" customHeight="1">
      <c r="B48573" t="str">
        <f t="shared" si="758"/>
        <v>---0</v>
      </c>
      <c r="E48573">
        <v>0</v>
      </c>
    </row>
    <row r="48574" spans="2:5" ht="13.5" customHeight="1">
      <c r="B48574" t="str">
        <f t="shared" si="758"/>
        <v>---0</v>
      </c>
      <c r="E48574">
        <v>0</v>
      </c>
    </row>
    <row r="48575" spans="2:5" ht="13.5" customHeight="1">
      <c r="B48575" t="str">
        <f t="shared" si="758"/>
        <v>---0</v>
      </c>
      <c r="E48575">
        <v>0</v>
      </c>
    </row>
    <row r="48576" spans="2:5" ht="13.5" customHeight="1">
      <c r="B48576" t="str">
        <f t="shared" si="758"/>
        <v>---0</v>
      </c>
      <c r="E48576">
        <v>0</v>
      </c>
    </row>
    <row r="48577" spans="2:5" ht="13.5" customHeight="1">
      <c r="B48577" t="str">
        <f t="shared" si="758"/>
        <v>---0</v>
      </c>
      <c r="E48577">
        <v>0</v>
      </c>
    </row>
    <row r="48578" spans="2:5" ht="13.5" customHeight="1">
      <c r="B48578" t="str">
        <f t="shared" si="758"/>
        <v>---0</v>
      </c>
      <c r="E48578">
        <v>0</v>
      </c>
    </row>
    <row r="48579" spans="2:5" ht="13.5" customHeight="1">
      <c r="B48579" t="str">
        <f t="shared" ref="B48579:B48620" si="759">A48579&amp;"---"&amp;E48579</f>
        <v>---0</v>
      </c>
      <c r="E48579">
        <v>0</v>
      </c>
    </row>
    <row r="48580" spans="2:5" ht="13.5" customHeight="1">
      <c r="B48580" t="str">
        <f t="shared" si="759"/>
        <v>---0</v>
      </c>
      <c r="E48580">
        <v>0</v>
      </c>
    </row>
    <row r="48581" spans="2:5" ht="13.5" customHeight="1">
      <c r="B48581" t="str">
        <f t="shared" si="759"/>
        <v>---0</v>
      </c>
      <c r="E48581">
        <v>0</v>
      </c>
    </row>
    <row r="48582" spans="2:5" ht="13.5" customHeight="1">
      <c r="B48582" t="str">
        <f t="shared" si="759"/>
        <v>---0</v>
      </c>
      <c r="E48582">
        <v>0</v>
      </c>
    </row>
    <row r="48583" spans="2:5" ht="13.5" customHeight="1">
      <c r="B48583" t="str">
        <f t="shared" si="759"/>
        <v>---0</v>
      </c>
      <c r="E48583">
        <v>0</v>
      </c>
    </row>
    <row r="48584" spans="2:5" ht="13.5" customHeight="1">
      <c r="B48584" t="str">
        <f t="shared" si="759"/>
        <v>---0</v>
      </c>
      <c r="E48584">
        <v>0</v>
      </c>
    </row>
    <row r="48585" spans="2:5" ht="13.5" customHeight="1">
      <c r="B48585" t="str">
        <f t="shared" si="759"/>
        <v>---0</v>
      </c>
      <c r="E48585">
        <v>0</v>
      </c>
    </row>
    <row r="48586" spans="2:5" ht="13.5" customHeight="1">
      <c r="B48586" t="str">
        <f t="shared" si="759"/>
        <v>---0</v>
      </c>
      <c r="E48586">
        <v>0</v>
      </c>
    </row>
    <row r="48587" spans="2:5" ht="13.5" customHeight="1">
      <c r="B48587" t="str">
        <f t="shared" si="759"/>
        <v>---0</v>
      </c>
      <c r="E48587">
        <v>0</v>
      </c>
    </row>
    <row r="48588" spans="2:5" ht="13.5" customHeight="1">
      <c r="B48588" t="str">
        <f t="shared" si="759"/>
        <v>---0</v>
      </c>
      <c r="E48588">
        <v>0</v>
      </c>
    </row>
    <row r="48589" spans="2:5" ht="13.5" customHeight="1">
      <c r="B48589" t="str">
        <f t="shared" si="759"/>
        <v>---0</v>
      </c>
      <c r="E48589">
        <v>0</v>
      </c>
    </row>
    <row r="48590" spans="2:5" ht="13.5" customHeight="1">
      <c r="B48590" t="str">
        <f t="shared" si="759"/>
        <v>---0</v>
      </c>
      <c r="E48590">
        <v>0</v>
      </c>
    </row>
    <row r="48591" spans="2:5" ht="13.5" customHeight="1">
      <c r="B48591" t="str">
        <f t="shared" si="759"/>
        <v>---0</v>
      </c>
      <c r="E48591">
        <v>0</v>
      </c>
    </row>
    <row r="48592" spans="2:5" ht="13.5" customHeight="1">
      <c r="B48592" t="str">
        <f t="shared" si="759"/>
        <v>---0</v>
      </c>
      <c r="E48592">
        <v>0</v>
      </c>
    </row>
    <row r="48593" spans="2:5" ht="13.5" customHeight="1">
      <c r="B48593" t="str">
        <f t="shared" si="759"/>
        <v>---0</v>
      </c>
      <c r="E48593">
        <v>0</v>
      </c>
    </row>
    <row r="48594" spans="2:5" ht="13.5" customHeight="1">
      <c r="B48594" t="str">
        <f t="shared" si="759"/>
        <v>---0</v>
      </c>
      <c r="E48594">
        <v>0</v>
      </c>
    </row>
    <row r="48595" spans="2:5" ht="13.5" customHeight="1">
      <c r="B48595" t="str">
        <f t="shared" si="759"/>
        <v>---0</v>
      </c>
      <c r="E48595">
        <v>0</v>
      </c>
    </row>
    <row r="48596" spans="2:5" ht="13.5" customHeight="1">
      <c r="B48596" t="str">
        <f t="shared" si="759"/>
        <v>---0</v>
      </c>
      <c r="E48596">
        <v>0</v>
      </c>
    </row>
    <row r="48597" spans="2:5" ht="13.5" customHeight="1">
      <c r="B48597" t="str">
        <f t="shared" si="759"/>
        <v>---0</v>
      </c>
      <c r="E48597">
        <v>0</v>
      </c>
    </row>
    <row r="48598" spans="2:5" ht="13.5" customHeight="1">
      <c r="B48598" t="str">
        <f t="shared" si="759"/>
        <v>---0</v>
      </c>
      <c r="E48598">
        <v>0</v>
      </c>
    </row>
    <row r="48599" spans="2:5" ht="13.5" customHeight="1">
      <c r="B48599" t="str">
        <f t="shared" si="759"/>
        <v>---0</v>
      </c>
      <c r="E48599">
        <v>0</v>
      </c>
    </row>
    <row r="48600" spans="2:5" ht="13.5" customHeight="1">
      <c r="B48600" t="str">
        <f t="shared" si="759"/>
        <v>---0</v>
      </c>
      <c r="E48600">
        <v>0</v>
      </c>
    </row>
    <row r="48601" spans="2:5" ht="13.5" customHeight="1">
      <c r="B48601" t="str">
        <f t="shared" si="759"/>
        <v>---0</v>
      </c>
      <c r="E48601">
        <v>0</v>
      </c>
    </row>
    <row r="48602" spans="2:5" ht="13.5" customHeight="1">
      <c r="B48602" t="str">
        <f t="shared" si="759"/>
        <v>---0</v>
      </c>
      <c r="E48602">
        <v>0</v>
      </c>
    </row>
    <row r="48603" spans="2:5" ht="13.5" customHeight="1">
      <c r="B48603" t="str">
        <f t="shared" si="759"/>
        <v>---0</v>
      </c>
      <c r="E48603">
        <v>0</v>
      </c>
    </row>
    <row r="48604" spans="2:5" ht="13.5" customHeight="1">
      <c r="B48604" t="str">
        <f t="shared" si="759"/>
        <v>---0</v>
      </c>
      <c r="E48604">
        <v>0</v>
      </c>
    </row>
    <row r="48605" spans="2:5" ht="13.5" customHeight="1">
      <c r="B48605" t="str">
        <f t="shared" si="759"/>
        <v>---0</v>
      </c>
      <c r="E48605">
        <v>0</v>
      </c>
    </row>
    <row r="48606" spans="2:5" ht="13.5" customHeight="1">
      <c r="B48606" t="str">
        <f t="shared" si="759"/>
        <v>---0</v>
      </c>
      <c r="E48606">
        <v>0</v>
      </c>
    </row>
    <row r="48607" spans="2:5" ht="13.5" customHeight="1">
      <c r="B48607" t="str">
        <f t="shared" si="759"/>
        <v>---0</v>
      </c>
      <c r="E48607">
        <v>0</v>
      </c>
    </row>
    <row r="48608" spans="2:5" ht="13.5" customHeight="1">
      <c r="B48608" t="str">
        <f t="shared" si="759"/>
        <v>---0</v>
      </c>
      <c r="E48608">
        <v>0</v>
      </c>
    </row>
    <row r="48609" spans="2:5" ht="13.5" customHeight="1">
      <c r="B48609" t="str">
        <f t="shared" si="759"/>
        <v>---0</v>
      </c>
      <c r="E48609">
        <v>0</v>
      </c>
    </row>
    <row r="48610" spans="2:5" ht="13.5" customHeight="1">
      <c r="B48610" t="str">
        <f t="shared" si="759"/>
        <v>---0</v>
      </c>
      <c r="E48610">
        <v>0</v>
      </c>
    </row>
    <row r="48611" spans="2:5" ht="13.5" customHeight="1">
      <c r="B48611" t="str">
        <f t="shared" si="759"/>
        <v>---0</v>
      </c>
      <c r="E48611">
        <v>0</v>
      </c>
    </row>
    <row r="48612" spans="2:5" ht="13.5" customHeight="1">
      <c r="B48612" t="str">
        <f t="shared" si="759"/>
        <v>---0</v>
      </c>
      <c r="E48612">
        <v>0</v>
      </c>
    </row>
    <row r="48613" spans="2:5" ht="13.5" customHeight="1">
      <c r="B48613" t="str">
        <f t="shared" si="759"/>
        <v>---0</v>
      </c>
      <c r="E48613">
        <v>0</v>
      </c>
    </row>
    <row r="48614" spans="2:5" ht="13.5" customHeight="1">
      <c r="B48614" t="str">
        <f t="shared" si="759"/>
        <v>---0</v>
      </c>
      <c r="E48614">
        <v>0</v>
      </c>
    </row>
    <row r="48615" spans="2:5" ht="13.5" customHeight="1">
      <c r="B48615" t="str">
        <f t="shared" si="759"/>
        <v>---0</v>
      </c>
      <c r="E48615">
        <v>0</v>
      </c>
    </row>
    <row r="48616" spans="2:5" ht="13.5" customHeight="1">
      <c r="B48616" t="str">
        <f t="shared" si="759"/>
        <v>---0</v>
      </c>
      <c r="E48616">
        <v>0</v>
      </c>
    </row>
    <row r="48617" spans="2:5" ht="13.5" customHeight="1">
      <c r="B48617" t="str">
        <f t="shared" si="759"/>
        <v>---0</v>
      </c>
      <c r="E48617">
        <v>0</v>
      </c>
    </row>
    <row r="48618" spans="2:5" ht="13.5" customHeight="1">
      <c r="B48618" t="str">
        <f t="shared" si="759"/>
        <v>---0</v>
      </c>
      <c r="E48618">
        <v>0</v>
      </c>
    </row>
    <row r="48619" spans="2:5" ht="13.5" customHeight="1">
      <c r="B48619" t="str">
        <f t="shared" si="759"/>
        <v>---0</v>
      </c>
      <c r="E48619">
        <v>0</v>
      </c>
    </row>
    <row r="48620" spans="2:5" ht="13.5" customHeight="1">
      <c r="B48620" t="str">
        <f t="shared" si="759"/>
        <v>---0</v>
      </c>
      <c r="E48620">
        <v>0</v>
      </c>
    </row>
  </sheetData>
  <sheetProtection password="F16F" sheet="1" objects="1" scenarios="1"/>
  <autoFilter ref="A1:G48620"/>
  <sortState ref="A2:G48620">
    <sortCondition ref="A13"/>
  </sortState>
  <phoneticPr fontId="10"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B797"/>
  <sheetViews>
    <sheetView topLeftCell="A773" workbookViewId="0">
      <selection activeCell="K788" sqref="K788"/>
    </sheetView>
  </sheetViews>
  <sheetFormatPr defaultColWidth="9" defaultRowHeight="14.4"/>
  <cols>
    <col min="3" max="3" width="16.44140625" customWidth="1"/>
    <col min="4" max="4" width="17.33203125" customWidth="1"/>
    <col min="12" max="12" width="16.77734375" customWidth="1"/>
  </cols>
  <sheetData>
    <row r="1" spans="1:28">
      <c r="A1" t="s">
        <v>85</v>
      </c>
      <c r="B1" t="s">
        <v>32</v>
      </c>
      <c r="C1" t="s">
        <v>1469</v>
      </c>
      <c r="D1" t="s">
        <v>2776</v>
      </c>
      <c r="E1" t="s">
        <v>85</v>
      </c>
      <c r="F1" t="s">
        <v>2778</v>
      </c>
      <c r="G1" t="s">
        <v>32</v>
      </c>
      <c r="H1" t="s">
        <v>49</v>
      </c>
      <c r="I1" t="s">
        <v>50</v>
      </c>
      <c r="J1" t="s">
        <v>51</v>
      </c>
      <c r="K1" t="s">
        <v>1470</v>
      </c>
      <c r="L1" t="s">
        <v>4199</v>
      </c>
      <c r="M1" s="2" t="s">
        <v>55</v>
      </c>
      <c r="N1" s="2" t="s">
        <v>52</v>
      </c>
      <c r="O1" s="2" t="s">
        <v>56</v>
      </c>
      <c r="P1" s="2" t="s">
        <v>61</v>
      </c>
      <c r="Q1" s="2" t="s">
        <v>62</v>
      </c>
      <c r="R1" s="2" t="s">
        <v>63</v>
      </c>
      <c r="S1" s="2" t="s">
        <v>57</v>
      </c>
      <c r="T1" s="2" t="s">
        <v>64</v>
      </c>
      <c r="U1" s="2" t="s">
        <v>68</v>
      </c>
      <c r="V1" s="2" t="s">
        <v>69</v>
      </c>
      <c r="W1" s="2" t="s">
        <v>70</v>
      </c>
      <c r="X1" s="2" t="s">
        <v>71</v>
      </c>
      <c r="Y1" s="2" t="s">
        <v>1471</v>
      </c>
      <c r="Z1" s="2" t="s">
        <v>1472</v>
      </c>
      <c r="AA1" s="2" t="s">
        <v>1473</v>
      </c>
      <c r="AB1" s="2" t="s">
        <v>1474</v>
      </c>
    </row>
    <row r="2" spans="1:28">
      <c r="A2">
        <v>1</v>
      </c>
      <c r="B2" t="s">
        <v>53</v>
      </c>
      <c r="C2" t="s">
        <v>1475</v>
      </c>
      <c r="D2" t="s">
        <v>1119</v>
      </c>
      <c r="E2">
        <v>1</v>
      </c>
      <c r="G2" t="s">
        <v>53</v>
      </c>
      <c r="H2" t="s">
        <v>1476</v>
      </c>
      <c r="I2">
        <v>40</v>
      </c>
      <c r="J2">
        <v>100</v>
      </c>
      <c r="K2">
        <v>35</v>
      </c>
      <c r="L2" t="s">
        <v>1477</v>
      </c>
      <c r="M2" s="2"/>
      <c r="N2" s="2"/>
      <c r="O2" s="2"/>
      <c r="P2" s="2"/>
      <c r="Q2" s="55"/>
      <c r="R2" s="55"/>
      <c r="S2" s="2"/>
      <c r="T2" s="3"/>
      <c r="U2" s="2"/>
      <c r="V2" s="2"/>
      <c r="W2" s="2"/>
      <c r="X2" s="55"/>
      <c r="Y2" s="2"/>
      <c r="Z2" s="2"/>
      <c r="AA2" s="55"/>
      <c r="AB2" s="2"/>
    </row>
    <row r="3" spans="1:28">
      <c r="A3">
        <v>2</v>
      </c>
      <c r="B3" t="s">
        <v>54</v>
      </c>
      <c r="C3" t="s">
        <v>1479</v>
      </c>
      <c r="D3" t="s">
        <v>1199</v>
      </c>
      <c r="E3">
        <v>2</v>
      </c>
      <c r="G3" t="s">
        <v>54</v>
      </c>
      <c r="H3" t="s">
        <v>1476</v>
      </c>
      <c r="I3">
        <v>50</v>
      </c>
      <c r="J3">
        <v>100</v>
      </c>
      <c r="K3">
        <v>25</v>
      </c>
      <c r="L3" t="s">
        <v>6050</v>
      </c>
      <c r="M3" s="2"/>
      <c r="N3" s="2"/>
      <c r="O3" s="2"/>
      <c r="P3" s="2"/>
      <c r="Q3" s="55"/>
      <c r="R3" s="55"/>
      <c r="S3" s="2"/>
      <c r="T3" s="3"/>
      <c r="U3" s="2"/>
      <c r="V3" s="2"/>
      <c r="W3" s="2"/>
      <c r="X3" s="55"/>
      <c r="Y3" s="2"/>
      <c r="Z3" s="2"/>
      <c r="AA3" s="55"/>
      <c r="AB3" s="2"/>
    </row>
    <row r="4" spans="1:28">
      <c r="A4">
        <v>3</v>
      </c>
      <c r="B4" t="s">
        <v>53</v>
      </c>
      <c r="C4" t="s">
        <v>1481</v>
      </c>
      <c r="D4" t="s">
        <v>1059</v>
      </c>
      <c r="E4">
        <v>3</v>
      </c>
      <c r="G4" t="s">
        <v>53</v>
      </c>
      <c r="H4" t="s">
        <v>1476</v>
      </c>
      <c r="I4">
        <v>15</v>
      </c>
      <c r="J4">
        <v>85</v>
      </c>
      <c r="K4">
        <v>10</v>
      </c>
      <c r="L4" t="s">
        <v>6050</v>
      </c>
      <c r="M4" s="2"/>
      <c r="N4" s="2"/>
      <c r="O4" s="2"/>
      <c r="P4" s="2"/>
      <c r="Q4" s="55"/>
      <c r="R4" s="55"/>
      <c r="S4" s="2"/>
      <c r="T4" s="3"/>
      <c r="U4" s="2"/>
      <c r="V4" s="2"/>
      <c r="W4" s="2"/>
      <c r="X4" s="55"/>
      <c r="Y4" s="2"/>
      <c r="Z4" s="2"/>
      <c r="AA4" s="55"/>
      <c r="AB4" s="2"/>
    </row>
    <row r="5" spans="1:28">
      <c r="A5">
        <v>4</v>
      </c>
      <c r="B5" t="s">
        <v>53</v>
      </c>
      <c r="C5" t="s">
        <v>1482</v>
      </c>
      <c r="D5" t="s">
        <v>1313</v>
      </c>
      <c r="E5">
        <v>4</v>
      </c>
      <c r="G5" t="s">
        <v>53</v>
      </c>
      <c r="H5" t="s">
        <v>1476</v>
      </c>
      <c r="I5">
        <v>18</v>
      </c>
      <c r="J5">
        <v>85</v>
      </c>
      <c r="K5">
        <v>15</v>
      </c>
      <c r="L5" t="s">
        <v>6050</v>
      </c>
      <c r="M5" s="2"/>
      <c r="N5" s="2"/>
      <c r="O5" s="2"/>
      <c r="P5" s="2"/>
      <c r="Q5" s="55"/>
      <c r="R5" s="55"/>
      <c r="S5" s="2"/>
      <c r="T5" s="3"/>
      <c r="U5" s="2"/>
      <c r="V5" s="2"/>
      <c r="W5" s="2"/>
      <c r="X5" s="55"/>
      <c r="Y5" s="2"/>
      <c r="Z5" s="2"/>
      <c r="AA5" s="55"/>
      <c r="AB5" s="2"/>
    </row>
    <row r="6" spans="1:28">
      <c r="A6">
        <v>5</v>
      </c>
      <c r="B6" t="s">
        <v>53</v>
      </c>
      <c r="C6" t="s">
        <v>1483</v>
      </c>
      <c r="D6" t="s">
        <v>1254</v>
      </c>
      <c r="E6">
        <v>5</v>
      </c>
      <c r="G6" t="s">
        <v>53</v>
      </c>
      <c r="H6" t="s">
        <v>1476</v>
      </c>
      <c r="I6">
        <v>80</v>
      </c>
      <c r="J6">
        <v>85</v>
      </c>
      <c r="K6">
        <v>20</v>
      </c>
      <c r="L6" t="s">
        <v>1484</v>
      </c>
      <c r="M6" s="2"/>
      <c r="N6" s="2"/>
      <c r="O6" s="2"/>
      <c r="P6" s="2"/>
      <c r="Q6" s="55"/>
      <c r="R6" s="55"/>
      <c r="S6" s="2"/>
      <c r="T6" s="3"/>
      <c r="U6" s="2"/>
      <c r="V6" s="2"/>
      <c r="W6" s="2"/>
      <c r="X6" s="55"/>
      <c r="Y6" s="2"/>
      <c r="Z6" s="2"/>
      <c r="AA6" s="55"/>
      <c r="AB6" s="2"/>
    </row>
    <row r="7" spans="1:28">
      <c r="A7">
        <v>6</v>
      </c>
      <c r="B7" t="s">
        <v>53</v>
      </c>
      <c r="C7" t="s">
        <v>1485</v>
      </c>
      <c r="D7" t="s">
        <v>1182</v>
      </c>
      <c r="E7">
        <v>6</v>
      </c>
      <c r="G7" t="s">
        <v>53</v>
      </c>
      <c r="H7" t="s">
        <v>1476</v>
      </c>
      <c r="I7">
        <v>40</v>
      </c>
      <c r="J7">
        <v>100</v>
      </c>
      <c r="K7">
        <v>20</v>
      </c>
      <c r="L7" t="s">
        <v>1486</v>
      </c>
      <c r="M7" s="2"/>
      <c r="N7" s="2"/>
      <c r="O7" s="2"/>
      <c r="P7" s="2"/>
      <c r="Q7" s="55"/>
      <c r="R7" s="55"/>
      <c r="S7" s="2"/>
      <c r="T7" s="3"/>
      <c r="U7" s="2"/>
      <c r="V7" s="2"/>
      <c r="W7" s="2"/>
      <c r="X7" s="55"/>
      <c r="Y7" s="2"/>
      <c r="Z7" s="2"/>
      <c r="AA7" s="55"/>
      <c r="AB7" s="2"/>
    </row>
    <row r="8" spans="1:28">
      <c r="A8">
        <v>7</v>
      </c>
      <c r="B8" t="s">
        <v>73</v>
      </c>
      <c r="C8" t="s">
        <v>1487</v>
      </c>
      <c r="D8" t="s">
        <v>1219</v>
      </c>
      <c r="E8">
        <v>7</v>
      </c>
      <c r="G8" t="s">
        <v>73</v>
      </c>
      <c r="H8" t="s">
        <v>1476</v>
      </c>
      <c r="I8">
        <v>75</v>
      </c>
      <c r="J8">
        <v>100</v>
      </c>
      <c r="K8">
        <v>15</v>
      </c>
      <c r="L8" t="s">
        <v>1488</v>
      </c>
      <c r="M8" s="2"/>
      <c r="N8" s="2"/>
      <c r="O8" s="2"/>
      <c r="P8" s="2"/>
      <c r="Q8" s="3"/>
      <c r="R8" s="55"/>
      <c r="S8" s="2"/>
      <c r="T8" s="3"/>
      <c r="U8" s="2"/>
      <c r="V8" s="2"/>
      <c r="W8" s="2"/>
      <c r="X8" s="55"/>
      <c r="Y8" s="2"/>
      <c r="Z8" s="2"/>
      <c r="AA8" s="55"/>
      <c r="AB8" s="2"/>
    </row>
    <row r="9" spans="1:28">
      <c r="A9">
        <v>8</v>
      </c>
      <c r="B9" t="s">
        <v>78</v>
      </c>
      <c r="C9" t="s">
        <v>1490</v>
      </c>
      <c r="D9" t="s">
        <v>1220</v>
      </c>
      <c r="E9">
        <v>8</v>
      </c>
      <c r="G9" t="s">
        <v>78</v>
      </c>
      <c r="H9" t="s">
        <v>1476</v>
      </c>
      <c r="I9">
        <v>75</v>
      </c>
      <c r="J9">
        <v>100</v>
      </c>
      <c r="K9">
        <v>15</v>
      </c>
      <c r="L9" t="s">
        <v>1491</v>
      </c>
      <c r="M9" s="2"/>
      <c r="N9" s="2"/>
      <c r="O9" s="2"/>
      <c r="P9" s="2"/>
      <c r="Q9" s="3"/>
      <c r="R9" s="55"/>
      <c r="S9" s="2"/>
      <c r="T9" s="3"/>
      <c r="U9" s="2"/>
      <c r="V9" s="2"/>
      <c r="W9" s="2"/>
      <c r="X9" s="55"/>
      <c r="Y9" s="2"/>
      <c r="Z9" s="2"/>
      <c r="AA9" s="55"/>
      <c r="AB9" s="2"/>
    </row>
    <row r="10" spans="1:28">
      <c r="A10">
        <v>9</v>
      </c>
      <c r="B10" t="s">
        <v>76</v>
      </c>
      <c r="C10" t="s">
        <v>1493</v>
      </c>
      <c r="D10" t="s">
        <v>1062</v>
      </c>
      <c r="E10">
        <v>9</v>
      </c>
      <c r="G10" t="s">
        <v>76</v>
      </c>
      <c r="H10" t="s">
        <v>1476</v>
      </c>
      <c r="I10">
        <v>75</v>
      </c>
      <c r="J10">
        <v>100</v>
      </c>
      <c r="K10">
        <v>15</v>
      </c>
      <c r="L10" t="s">
        <v>1494</v>
      </c>
      <c r="M10" s="2"/>
      <c r="N10" s="2"/>
      <c r="O10" s="2"/>
      <c r="P10" s="2"/>
      <c r="Q10" s="3"/>
      <c r="R10" s="55"/>
      <c r="S10" s="2"/>
      <c r="T10" s="3"/>
      <c r="U10" s="2"/>
      <c r="V10" s="2"/>
      <c r="W10" s="2"/>
      <c r="X10" s="55"/>
      <c r="Y10" s="2"/>
      <c r="Z10" s="2"/>
      <c r="AA10" s="55"/>
      <c r="AB10" s="2"/>
    </row>
    <row r="11" spans="1:28">
      <c r="A11">
        <v>10</v>
      </c>
      <c r="B11" t="s">
        <v>53</v>
      </c>
      <c r="C11" t="s">
        <v>1496</v>
      </c>
      <c r="D11" t="s">
        <v>805</v>
      </c>
      <c r="E11">
        <v>10</v>
      </c>
      <c r="G11" t="s">
        <v>53</v>
      </c>
      <c r="H11" t="s">
        <v>1476</v>
      </c>
      <c r="I11">
        <v>40</v>
      </c>
      <c r="J11">
        <v>100</v>
      </c>
      <c r="K11">
        <v>35</v>
      </c>
      <c r="L11" t="s">
        <v>1497</v>
      </c>
      <c r="M11" s="2"/>
      <c r="N11" s="2"/>
      <c r="O11" s="2"/>
      <c r="P11" s="2"/>
      <c r="Q11" s="55"/>
      <c r="R11" s="55"/>
      <c r="S11" s="2"/>
      <c r="T11" s="3"/>
      <c r="U11" s="2"/>
      <c r="V11" s="2"/>
      <c r="W11" s="2"/>
      <c r="X11" s="55"/>
      <c r="Y11" s="2"/>
      <c r="Z11" s="2"/>
      <c r="AA11" s="55"/>
      <c r="AB11" s="2"/>
    </row>
    <row r="12" spans="1:28">
      <c r="A12">
        <v>11</v>
      </c>
      <c r="B12" t="s">
        <v>53</v>
      </c>
      <c r="C12" t="s">
        <v>6018</v>
      </c>
      <c r="D12" t="s">
        <v>1293</v>
      </c>
      <c r="E12">
        <v>11</v>
      </c>
      <c r="G12" t="s">
        <v>53</v>
      </c>
      <c r="H12" t="s">
        <v>1476</v>
      </c>
      <c r="I12">
        <v>55</v>
      </c>
      <c r="J12">
        <v>100</v>
      </c>
      <c r="K12">
        <v>30</v>
      </c>
      <c r="L12" t="s">
        <v>1498</v>
      </c>
      <c r="M12" s="2"/>
      <c r="N12" s="2"/>
      <c r="O12" s="2"/>
      <c r="P12" s="2"/>
      <c r="Q12" s="55"/>
      <c r="R12" s="55"/>
      <c r="S12" s="2"/>
      <c r="T12" s="3"/>
      <c r="U12" s="2"/>
      <c r="V12" s="2"/>
      <c r="W12" s="2"/>
      <c r="X12" s="55"/>
      <c r="Y12" s="2"/>
      <c r="Z12" s="2"/>
      <c r="AA12" s="55"/>
      <c r="AB12" s="2"/>
    </row>
    <row r="13" spans="1:28">
      <c r="A13">
        <v>12</v>
      </c>
      <c r="B13" t="s">
        <v>53</v>
      </c>
      <c r="C13" t="s">
        <v>1499</v>
      </c>
      <c r="D13" t="s">
        <v>1294</v>
      </c>
      <c r="E13">
        <v>12</v>
      </c>
      <c r="G13" t="s">
        <v>53</v>
      </c>
      <c r="H13" t="s">
        <v>1476</v>
      </c>
      <c r="I13" t="s">
        <v>1500</v>
      </c>
      <c r="J13">
        <v>30</v>
      </c>
      <c r="K13">
        <v>5</v>
      </c>
      <c r="L13" t="s">
        <v>1501</v>
      </c>
      <c r="M13" s="2"/>
      <c r="N13" s="2"/>
      <c r="O13" s="2"/>
      <c r="P13" s="2"/>
      <c r="Q13" s="55"/>
      <c r="R13" s="55"/>
      <c r="S13" s="2"/>
      <c r="T13" s="3"/>
      <c r="U13" s="2"/>
      <c r="V13" s="2"/>
      <c r="W13" s="2"/>
      <c r="X13" s="55"/>
      <c r="Y13" s="2"/>
      <c r="Z13" s="2"/>
      <c r="AA13" s="55"/>
      <c r="AB13" s="2"/>
    </row>
    <row r="14" spans="1:28">
      <c r="A14">
        <v>13</v>
      </c>
      <c r="B14" t="s">
        <v>53</v>
      </c>
      <c r="C14" t="s">
        <v>1502</v>
      </c>
      <c r="D14" t="s">
        <v>1026</v>
      </c>
      <c r="E14">
        <v>13</v>
      </c>
      <c r="G14" t="s">
        <v>53</v>
      </c>
      <c r="H14" t="s">
        <v>1503</v>
      </c>
      <c r="I14">
        <v>80</v>
      </c>
      <c r="J14">
        <v>100</v>
      </c>
      <c r="K14">
        <v>10</v>
      </c>
      <c r="L14" t="s">
        <v>6050</v>
      </c>
      <c r="M14" s="2"/>
      <c r="N14" s="2"/>
      <c r="O14" s="2"/>
      <c r="P14" s="2"/>
      <c r="Q14" s="55"/>
      <c r="R14" s="55"/>
      <c r="S14" s="2"/>
      <c r="T14" s="3"/>
      <c r="U14" s="2"/>
      <c r="V14" s="2"/>
      <c r="W14" s="2"/>
      <c r="X14" s="55"/>
      <c r="Y14" s="2"/>
      <c r="Z14" s="2"/>
      <c r="AA14" s="55"/>
      <c r="AB14" s="2"/>
    </row>
    <row r="15" spans="1:28">
      <c r="A15">
        <v>14</v>
      </c>
      <c r="B15" t="s">
        <v>53</v>
      </c>
      <c r="C15" t="s">
        <v>1504</v>
      </c>
      <c r="D15" t="s">
        <v>764</v>
      </c>
      <c r="E15">
        <v>14</v>
      </c>
      <c r="G15" t="s">
        <v>53</v>
      </c>
      <c r="H15" t="s">
        <v>1505</v>
      </c>
      <c r="I15" t="s">
        <v>712</v>
      </c>
      <c r="J15" t="s">
        <v>712</v>
      </c>
      <c r="K15">
        <v>20</v>
      </c>
      <c r="L15" t="s">
        <v>1506</v>
      </c>
      <c r="M15" s="2"/>
      <c r="N15" s="2"/>
      <c r="O15" s="2"/>
      <c r="P15" s="2"/>
      <c r="Q15" s="55"/>
      <c r="R15" s="55"/>
      <c r="S15" s="2"/>
      <c r="T15" s="3"/>
      <c r="U15" s="2"/>
      <c r="V15" s="2"/>
      <c r="W15" s="2"/>
      <c r="X15" s="55"/>
      <c r="Y15" s="2"/>
      <c r="Z15" s="55"/>
      <c r="AA15" s="2"/>
      <c r="AB15" s="2"/>
    </row>
    <row r="16" spans="1:28">
      <c r="A16">
        <v>15</v>
      </c>
      <c r="B16" t="s">
        <v>53</v>
      </c>
      <c r="C16" t="s">
        <v>1507</v>
      </c>
      <c r="D16" t="s">
        <v>1465</v>
      </c>
      <c r="E16">
        <v>15</v>
      </c>
      <c r="G16" t="s">
        <v>53</v>
      </c>
      <c r="H16" t="s">
        <v>1476</v>
      </c>
      <c r="I16">
        <v>50</v>
      </c>
      <c r="J16">
        <v>95</v>
      </c>
      <c r="K16">
        <v>30</v>
      </c>
      <c r="L16" t="s">
        <v>1508</v>
      </c>
      <c r="M16" s="2"/>
      <c r="N16" s="2"/>
      <c r="O16" s="2"/>
      <c r="P16" s="2"/>
      <c r="Q16" s="55"/>
      <c r="R16" s="55"/>
      <c r="S16" s="2"/>
      <c r="T16" s="3"/>
      <c r="U16" s="2"/>
      <c r="V16" s="2"/>
      <c r="W16" s="2"/>
      <c r="X16" s="55"/>
      <c r="Y16" s="2"/>
      <c r="Z16" s="2"/>
      <c r="AA16" s="55"/>
      <c r="AB16" s="2"/>
    </row>
    <row r="17" spans="1:28">
      <c r="A17">
        <v>16</v>
      </c>
      <c r="B17" t="s">
        <v>58</v>
      </c>
      <c r="C17" t="s">
        <v>1509</v>
      </c>
      <c r="D17" t="s">
        <v>923</v>
      </c>
      <c r="E17">
        <v>16</v>
      </c>
      <c r="G17" t="s">
        <v>58</v>
      </c>
      <c r="H17" t="s">
        <v>1503</v>
      </c>
      <c r="I17">
        <v>40</v>
      </c>
      <c r="J17">
        <v>100</v>
      </c>
      <c r="K17">
        <v>35</v>
      </c>
      <c r="L17" t="s">
        <v>1510</v>
      </c>
      <c r="M17" s="2"/>
      <c r="N17" s="2"/>
      <c r="O17" s="2"/>
      <c r="P17" s="2"/>
      <c r="Q17" s="55"/>
      <c r="R17" s="55"/>
      <c r="S17" s="2"/>
      <c r="T17" s="3"/>
      <c r="U17" s="2"/>
      <c r="V17" s="2"/>
      <c r="W17" s="2"/>
      <c r="X17" s="55"/>
      <c r="Y17" s="2"/>
      <c r="Z17" s="2"/>
      <c r="AA17" s="55"/>
      <c r="AB17" s="2"/>
    </row>
    <row r="18" spans="1:28">
      <c r="A18">
        <v>17</v>
      </c>
      <c r="B18" t="s">
        <v>58</v>
      </c>
      <c r="C18" t="s">
        <v>1512</v>
      </c>
      <c r="D18" t="s">
        <v>854</v>
      </c>
      <c r="E18">
        <v>17</v>
      </c>
      <c r="G18" t="s">
        <v>58</v>
      </c>
      <c r="H18" t="s">
        <v>1476</v>
      </c>
      <c r="I18">
        <v>60</v>
      </c>
      <c r="J18">
        <v>100</v>
      </c>
      <c r="K18">
        <v>35</v>
      </c>
      <c r="L18" t="s">
        <v>1513</v>
      </c>
      <c r="M18" s="2"/>
      <c r="N18" s="2"/>
      <c r="O18" s="2"/>
      <c r="P18" s="2"/>
      <c r="Q18" s="55"/>
      <c r="R18" s="55"/>
      <c r="S18" s="2"/>
      <c r="T18" s="3"/>
      <c r="U18" s="2"/>
      <c r="V18" s="2"/>
      <c r="W18" s="2"/>
      <c r="X18" s="55"/>
      <c r="Y18" s="2"/>
      <c r="Z18" s="2"/>
      <c r="AA18" s="55"/>
      <c r="AB18" s="2"/>
    </row>
    <row r="19" spans="1:28">
      <c r="A19">
        <v>18</v>
      </c>
      <c r="B19" t="s">
        <v>53</v>
      </c>
      <c r="C19" t="s">
        <v>1514</v>
      </c>
      <c r="D19" t="s">
        <v>929</v>
      </c>
      <c r="E19">
        <v>18</v>
      </c>
      <c r="G19" t="s">
        <v>53</v>
      </c>
      <c r="H19" t="s">
        <v>1505</v>
      </c>
      <c r="I19" t="s">
        <v>712</v>
      </c>
      <c r="J19" t="s">
        <v>712</v>
      </c>
      <c r="K19">
        <v>20</v>
      </c>
      <c r="L19" t="s">
        <v>1515</v>
      </c>
      <c r="M19" s="2"/>
      <c r="N19" s="2"/>
      <c r="O19" s="2"/>
      <c r="P19" s="2"/>
      <c r="Q19" s="55"/>
      <c r="R19" s="55"/>
      <c r="S19" s="2"/>
      <c r="T19" s="3"/>
      <c r="U19" s="2"/>
      <c r="V19" s="2"/>
      <c r="W19" s="2"/>
      <c r="X19" s="55"/>
      <c r="Y19" s="2"/>
      <c r="Z19" s="55"/>
      <c r="AA19" s="2"/>
      <c r="AB19" s="2"/>
    </row>
    <row r="20" spans="1:28">
      <c r="A20">
        <v>19</v>
      </c>
      <c r="B20" t="s">
        <v>58</v>
      </c>
      <c r="C20" t="s">
        <v>1516</v>
      </c>
      <c r="D20" t="s">
        <v>867</v>
      </c>
      <c r="E20">
        <v>19</v>
      </c>
      <c r="G20" t="s">
        <v>58</v>
      </c>
      <c r="H20" t="s">
        <v>1476</v>
      </c>
      <c r="I20">
        <v>90</v>
      </c>
      <c r="J20">
        <v>95</v>
      </c>
      <c r="K20">
        <v>15</v>
      </c>
      <c r="L20" t="s">
        <v>1517</v>
      </c>
      <c r="M20" s="2"/>
      <c r="N20" s="2"/>
      <c r="O20" s="2"/>
      <c r="P20" s="2"/>
      <c r="Q20" s="55"/>
      <c r="R20" s="55"/>
      <c r="S20" s="2"/>
      <c r="T20" s="3"/>
      <c r="U20" s="2"/>
      <c r="V20" s="2"/>
      <c r="W20" s="2"/>
      <c r="X20" s="55"/>
      <c r="Y20" s="2"/>
      <c r="Z20" s="2"/>
      <c r="AA20" s="55"/>
      <c r="AB20" s="2"/>
    </row>
    <row r="21" spans="1:28">
      <c r="A21">
        <v>20</v>
      </c>
      <c r="B21" t="s">
        <v>53</v>
      </c>
      <c r="C21" t="s">
        <v>1518</v>
      </c>
      <c r="D21" t="s">
        <v>1291</v>
      </c>
      <c r="E21">
        <v>20</v>
      </c>
      <c r="G21" t="s">
        <v>53</v>
      </c>
      <c r="H21" t="s">
        <v>1476</v>
      </c>
      <c r="I21">
        <v>15</v>
      </c>
      <c r="J21">
        <v>85</v>
      </c>
      <c r="K21">
        <v>20</v>
      </c>
      <c r="L21" t="s">
        <v>1519</v>
      </c>
      <c r="M21" s="2"/>
      <c r="N21" s="2"/>
      <c r="O21" s="2"/>
      <c r="P21" s="2"/>
      <c r="Q21" s="3"/>
      <c r="R21" s="2"/>
      <c r="S21" s="2"/>
      <c r="T21" s="3"/>
      <c r="U21" s="2"/>
      <c r="V21" s="2"/>
      <c r="W21" s="2"/>
      <c r="X21" s="55"/>
      <c r="Y21" s="2"/>
      <c r="Z21" s="2"/>
      <c r="AA21" s="55"/>
      <c r="AB21" s="2"/>
    </row>
    <row r="22" spans="1:28">
      <c r="A22">
        <v>21</v>
      </c>
      <c r="B22" t="s">
        <v>53</v>
      </c>
      <c r="C22" t="s">
        <v>1520</v>
      </c>
      <c r="D22" t="s">
        <v>1039</v>
      </c>
      <c r="E22">
        <v>21</v>
      </c>
      <c r="G22" t="s">
        <v>53</v>
      </c>
      <c r="H22" t="s">
        <v>1476</v>
      </c>
      <c r="I22">
        <v>80</v>
      </c>
      <c r="J22">
        <v>75</v>
      </c>
      <c r="K22">
        <v>20</v>
      </c>
      <c r="L22" t="s">
        <v>1521</v>
      </c>
      <c r="M22" s="2"/>
      <c r="N22" s="2"/>
      <c r="O22" s="2"/>
      <c r="P22" s="2"/>
      <c r="Q22" s="55"/>
      <c r="R22" s="55"/>
      <c r="S22" s="2"/>
      <c r="T22" s="3"/>
      <c r="U22" s="2"/>
      <c r="V22" s="2"/>
      <c r="W22" s="2"/>
      <c r="X22" s="55"/>
      <c r="Y22" s="2"/>
      <c r="Z22" s="2"/>
      <c r="AA22" s="55"/>
      <c r="AB22" s="2"/>
    </row>
    <row r="23" spans="1:28">
      <c r="A23">
        <v>22</v>
      </c>
      <c r="B23" t="s">
        <v>75</v>
      </c>
      <c r="C23" t="s">
        <v>1522</v>
      </c>
      <c r="D23" t="s">
        <v>715</v>
      </c>
      <c r="E23">
        <v>22</v>
      </c>
      <c r="G23" t="s">
        <v>75</v>
      </c>
      <c r="H23" t="s">
        <v>1476</v>
      </c>
      <c r="I23">
        <v>45</v>
      </c>
      <c r="J23">
        <v>100</v>
      </c>
      <c r="K23">
        <v>25</v>
      </c>
      <c r="L23" t="s">
        <v>1523</v>
      </c>
      <c r="M23" s="2"/>
      <c r="N23" s="2"/>
      <c r="O23" s="2"/>
      <c r="P23" s="2"/>
      <c r="Q23" s="55"/>
      <c r="R23" s="55"/>
      <c r="S23" s="2"/>
      <c r="T23" s="3"/>
      <c r="U23" s="2"/>
      <c r="V23" s="2"/>
      <c r="W23" s="2"/>
      <c r="X23" s="55"/>
      <c r="Y23" s="2"/>
      <c r="Z23" s="2"/>
      <c r="AA23" s="55"/>
      <c r="AB23" s="2"/>
    </row>
    <row r="24" spans="1:28">
      <c r="A24">
        <v>23</v>
      </c>
      <c r="B24" t="s">
        <v>53</v>
      </c>
      <c r="C24" t="s">
        <v>1525</v>
      </c>
      <c r="D24" t="s">
        <v>1260</v>
      </c>
      <c r="E24">
        <v>23</v>
      </c>
      <c r="G24" t="s">
        <v>53</v>
      </c>
      <c r="H24" t="s">
        <v>1476</v>
      </c>
      <c r="I24">
        <v>65</v>
      </c>
      <c r="J24">
        <v>100</v>
      </c>
      <c r="K24">
        <v>20</v>
      </c>
      <c r="L24" t="s">
        <v>1526</v>
      </c>
      <c r="M24" s="2"/>
      <c r="N24" s="2"/>
      <c r="O24" s="2"/>
      <c r="P24" s="2"/>
      <c r="Q24" s="55"/>
      <c r="R24" s="55"/>
      <c r="S24" s="2"/>
      <c r="T24" s="3"/>
      <c r="U24" s="2"/>
      <c r="V24" s="2"/>
      <c r="W24" s="2"/>
      <c r="X24" s="55"/>
      <c r="Y24" s="2"/>
      <c r="Z24" s="2"/>
      <c r="AA24" s="55"/>
      <c r="AB24" s="2"/>
    </row>
    <row r="25" spans="1:28">
      <c r="A25">
        <v>24</v>
      </c>
      <c r="B25" t="s">
        <v>54</v>
      </c>
      <c r="C25" t="s">
        <v>1527</v>
      </c>
      <c r="D25" t="s">
        <v>1104</v>
      </c>
      <c r="E25">
        <v>24</v>
      </c>
      <c r="G25" t="s">
        <v>54</v>
      </c>
      <c r="H25" t="s">
        <v>1476</v>
      </c>
      <c r="I25">
        <v>30</v>
      </c>
      <c r="J25">
        <v>100</v>
      </c>
      <c r="K25">
        <v>30</v>
      </c>
      <c r="L25" t="s">
        <v>1528</v>
      </c>
      <c r="M25" s="2"/>
      <c r="N25" s="2"/>
      <c r="O25" s="2"/>
      <c r="P25" s="2"/>
      <c r="Q25" s="55"/>
      <c r="R25" s="55"/>
      <c r="S25" s="2"/>
      <c r="T25" s="3"/>
      <c r="U25" s="2"/>
      <c r="V25" s="2"/>
      <c r="W25" s="2"/>
      <c r="X25" s="55"/>
      <c r="Y25" s="2"/>
      <c r="Z25" s="2"/>
      <c r="AA25" s="55"/>
      <c r="AB25" s="2"/>
    </row>
    <row r="26" spans="1:28">
      <c r="A26">
        <v>25</v>
      </c>
      <c r="B26" t="s">
        <v>53</v>
      </c>
      <c r="C26" t="s">
        <v>1529</v>
      </c>
      <c r="D26" t="s">
        <v>1308</v>
      </c>
      <c r="E26">
        <v>25</v>
      </c>
      <c r="G26" t="s">
        <v>53</v>
      </c>
      <c r="H26" t="s">
        <v>1476</v>
      </c>
      <c r="I26">
        <v>120</v>
      </c>
      <c r="J26">
        <v>75</v>
      </c>
      <c r="K26">
        <v>5</v>
      </c>
      <c r="L26" t="s">
        <v>1530</v>
      </c>
      <c r="M26" s="2"/>
      <c r="N26" s="2"/>
      <c r="O26" s="2"/>
      <c r="P26" s="2"/>
      <c r="Q26" s="55"/>
      <c r="R26" s="55"/>
      <c r="S26" s="2"/>
      <c r="T26" s="3"/>
      <c r="U26" s="2"/>
      <c r="V26" s="2"/>
      <c r="W26" s="2"/>
      <c r="X26" s="55"/>
      <c r="Y26" s="2"/>
      <c r="Z26" s="2"/>
      <c r="AA26" s="55"/>
      <c r="AB26" s="2"/>
    </row>
    <row r="27" spans="1:28">
      <c r="A27">
        <v>26</v>
      </c>
      <c r="B27" t="s">
        <v>54</v>
      </c>
      <c r="C27" t="s">
        <v>1531</v>
      </c>
      <c r="D27" t="s">
        <v>1271</v>
      </c>
      <c r="E27">
        <v>26</v>
      </c>
      <c r="G27" t="s">
        <v>54</v>
      </c>
      <c r="H27" t="s">
        <v>1476</v>
      </c>
      <c r="I27">
        <v>100</v>
      </c>
      <c r="J27">
        <v>95</v>
      </c>
      <c r="K27">
        <v>10</v>
      </c>
      <c r="L27" t="s">
        <v>6050</v>
      </c>
      <c r="M27" s="2"/>
      <c r="N27" s="2"/>
      <c r="O27" s="2"/>
      <c r="P27" s="2"/>
      <c r="Q27" s="55"/>
      <c r="R27" s="55"/>
      <c r="S27" s="2"/>
      <c r="T27" s="3"/>
      <c r="U27" s="2"/>
      <c r="V27" s="2"/>
      <c r="W27" s="2"/>
      <c r="X27" s="55"/>
      <c r="Y27" s="2"/>
      <c r="Z27" s="2"/>
      <c r="AA27" s="55"/>
      <c r="AB27" s="2"/>
    </row>
    <row r="28" spans="1:28">
      <c r="A28">
        <v>27</v>
      </c>
      <c r="B28" t="s">
        <v>54</v>
      </c>
      <c r="C28" t="s">
        <v>1532</v>
      </c>
      <c r="D28" t="s">
        <v>1235</v>
      </c>
      <c r="E28">
        <v>27</v>
      </c>
      <c r="G28" t="s">
        <v>54</v>
      </c>
      <c r="H28" t="s">
        <v>1476</v>
      </c>
      <c r="I28">
        <v>60</v>
      </c>
      <c r="J28">
        <v>85</v>
      </c>
      <c r="K28">
        <v>15</v>
      </c>
      <c r="L28" t="s">
        <v>6050</v>
      </c>
      <c r="M28" s="2"/>
      <c r="N28" s="2"/>
      <c r="O28" s="2"/>
      <c r="P28" s="2"/>
      <c r="Q28" s="55"/>
      <c r="R28" s="55"/>
      <c r="S28" s="2"/>
      <c r="T28" s="3"/>
      <c r="U28" s="2"/>
      <c r="V28" s="2"/>
      <c r="W28" s="2"/>
      <c r="X28" s="55"/>
      <c r="Y28" s="2"/>
      <c r="Z28" s="2"/>
      <c r="AA28" s="55"/>
      <c r="AB28" s="2"/>
    </row>
    <row r="29" spans="1:28">
      <c r="A29">
        <v>28</v>
      </c>
      <c r="B29" t="s">
        <v>60</v>
      </c>
      <c r="C29" t="s">
        <v>1533</v>
      </c>
      <c r="D29" t="s">
        <v>971</v>
      </c>
      <c r="E29">
        <v>28</v>
      </c>
      <c r="G29" t="s">
        <v>60</v>
      </c>
      <c r="H29" t="s">
        <v>1505</v>
      </c>
      <c r="I29" t="s">
        <v>712</v>
      </c>
      <c r="J29">
        <v>100</v>
      </c>
      <c r="K29">
        <v>15</v>
      </c>
      <c r="L29" t="s">
        <v>1534</v>
      </c>
      <c r="M29" s="2"/>
      <c r="N29" s="2"/>
      <c r="O29" s="2"/>
      <c r="P29" s="2"/>
      <c r="Q29" s="55"/>
      <c r="R29" s="55"/>
      <c r="S29" s="2"/>
      <c r="T29" s="3"/>
      <c r="U29" s="2"/>
      <c r="V29" s="2"/>
      <c r="W29" s="2"/>
      <c r="X29" s="55"/>
      <c r="Y29" s="2"/>
      <c r="Z29" s="55"/>
      <c r="AA29" s="2"/>
      <c r="AB29" s="2"/>
    </row>
    <row r="30" spans="1:28">
      <c r="A30">
        <v>29</v>
      </c>
      <c r="B30" t="s">
        <v>53</v>
      </c>
      <c r="C30" t="s">
        <v>1535</v>
      </c>
      <c r="D30" t="s">
        <v>1179</v>
      </c>
      <c r="E30">
        <v>29</v>
      </c>
      <c r="G30" t="s">
        <v>53</v>
      </c>
      <c r="H30" t="s">
        <v>1476</v>
      </c>
      <c r="I30">
        <v>70</v>
      </c>
      <c r="J30">
        <v>100</v>
      </c>
      <c r="K30">
        <v>15</v>
      </c>
      <c r="L30" t="s">
        <v>1536</v>
      </c>
      <c r="M30" s="2"/>
      <c r="N30" s="2"/>
      <c r="O30" s="2"/>
      <c r="P30" s="2"/>
      <c r="Q30" s="55"/>
      <c r="R30" s="55"/>
      <c r="S30" s="2"/>
      <c r="T30" s="3"/>
      <c r="U30" s="2"/>
      <c r="V30" s="2"/>
      <c r="W30" s="2"/>
      <c r="X30" s="55"/>
      <c r="Y30" s="2"/>
      <c r="Z30" s="2"/>
      <c r="AA30" s="55"/>
      <c r="AB30" s="2"/>
    </row>
    <row r="31" spans="1:28">
      <c r="A31">
        <v>30</v>
      </c>
      <c r="B31" t="s">
        <v>53</v>
      </c>
      <c r="C31" t="s">
        <v>1537</v>
      </c>
      <c r="D31" t="s">
        <v>1108</v>
      </c>
      <c r="E31">
        <v>30</v>
      </c>
      <c r="G31" t="s">
        <v>53</v>
      </c>
      <c r="H31" t="s">
        <v>1476</v>
      </c>
      <c r="I31">
        <v>65</v>
      </c>
      <c r="J31">
        <v>100</v>
      </c>
      <c r="K31">
        <v>25</v>
      </c>
      <c r="L31" t="s">
        <v>1538</v>
      </c>
      <c r="M31" s="2"/>
      <c r="N31" s="2"/>
      <c r="O31" s="2"/>
      <c r="P31" s="2"/>
      <c r="Q31" s="55"/>
      <c r="R31" s="55"/>
      <c r="S31" s="2"/>
      <c r="T31" s="3"/>
      <c r="U31" s="2"/>
      <c r="V31" s="2"/>
      <c r="W31" s="2"/>
      <c r="X31" s="55"/>
      <c r="Y31" s="2"/>
      <c r="Z31" s="2"/>
      <c r="AA31" s="55"/>
      <c r="AB31" s="2"/>
    </row>
    <row r="32" spans="1:28">
      <c r="A32">
        <v>31</v>
      </c>
      <c r="B32" t="s">
        <v>53</v>
      </c>
      <c r="C32" t="s">
        <v>1539</v>
      </c>
      <c r="D32" t="s">
        <v>953</v>
      </c>
      <c r="E32">
        <v>31</v>
      </c>
      <c r="G32" t="s">
        <v>53</v>
      </c>
      <c r="H32" t="s">
        <v>1476</v>
      </c>
      <c r="I32">
        <v>15</v>
      </c>
      <c r="J32">
        <v>85</v>
      </c>
      <c r="K32">
        <v>20</v>
      </c>
      <c r="L32" t="s">
        <v>1540</v>
      </c>
      <c r="M32" s="2"/>
      <c r="N32" s="2"/>
      <c r="O32" s="2"/>
      <c r="P32" s="2"/>
      <c r="Q32" s="55"/>
      <c r="R32" s="55"/>
      <c r="S32" s="2"/>
      <c r="T32" s="3"/>
      <c r="U32" s="2"/>
      <c r="V32" s="2"/>
      <c r="W32" s="2"/>
      <c r="X32" s="55"/>
      <c r="Y32" s="2"/>
      <c r="Z32" s="2"/>
      <c r="AA32" s="55"/>
      <c r="AB32" s="2"/>
    </row>
    <row r="33" spans="1:28">
      <c r="A33">
        <v>32</v>
      </c>
      <c r="B33" t="s">
        <v>53</v>
      </c>
      <c r="C33" t="s">
        <v>1541</v>
      </c>
      <c r="D33" t="s">
        <v>1109</v>
      </c>
      <c r="E33">
        <v>32</v>
      </c>
      <c r="G33" t="s">
        <v>53</v>
      </c>
      <c r="H33" t="s">
        <v>1476</v>
      </c>
      <c r="I33" t="s">
        <v>1500</v>
      </c>
      <c r="J33">
        <v>30</v>
      </c>
      <c r="K33">
        <v>5</v>
      </c>
      <c r="L33" t="s">
        <v>1542</v>
      </c>
      <c r="M33" s="2"/>
      <c r="N33" s="2"/>
      <c r="O33" s="2"/>
      <c r="P33" s="2"/>
      <c r="Q33" s="55"/>
      <c r="R33" s="55"/>
      <c r="S33" s="2"/>
      <c r="T33" s="3"/>
      <c r="U33" s="2"/>
      <c r="V33" s="2"/>
      <c r="W33" s="2"/>
      <c r="X33" s="55"/>
      <c r="Y33" s="2"/>
      <c r="Z33" s="2"/>
      <c r="AA33" s="55"/>
      <c r="AB33" s="2"/>
    </row>
    <row r="34" spans="1:28">
      <c r="A34">
        <v>33</v>
      </c>
      <c r="B34" t="s">
        <v>53</v>
      </c>
      <c r="C34" t="s">
        <v>1543</v>
      </c>
      <c r="D34" t="s">
        <v>713</v>
      </c>
      <c r="E34">
        <v>33</v>
      </c>
      <c r="G34" t="s">
        <v>53</v>
      </c>
      <c r="H34" t="s">
        <v>1476</v>
      </c>
      <c r="I34">
        <v>40</v>
      </c>
      <c r="J34">
        <v>100</v>
      </c>
      <c r="K34">
        <v>35</v>
      </c>
      <c r="L34" t="s">
        <v>1545</v>
      </c>
      <c r="M34" s="2"/>
      <c r="N34" s="2"/>
      <c r="O34" s="2"/>
      <c r="P34" s="2"/>
      <c r="Q34" s="55"/>
      <c r="R34" s="55"/>
      <c r="S34" s="2"/>
      <c r="T34" s="3"/>
      <c r="U34" s="2"/>
      <c r="V34" s="2"/>
      <c r="W34" s="2"/>
      <c r="X34" s="55"/>
      <c r="Y34" s="2"/>
      <c r="Z34" s="2"/>
      <c r="AA34" s="55"/>
      <c r="AB34" s="2"/>
    </row>
    <row r="35" spans="1:28">
      <c r="A35">
        <v>34</v>
      </c>
      <c r="B35" t="s">
        <v>53</v>
      </c>
      <c r="C35" t="s">
        <v>1546</v>
      </c>
      <c r="D35" t="s">
        <v>1114</v>
      </c>
      <c r="E35">
        <v>34</v>
      </c>
      <c r="G35" t="s">
        <v>53</v>
      </c>
      <c r="H35" t="s">
        <v>1476</v>
      </c>
      <c r="I35">
        <v>85</v>
      </c>
      <c r="J35">
        <v>100</v>
      </c>
      <c r="K35">
        <v>15</v>
      </c>
      <c r="L35" t="s">
        <v>1547</v>
      </c>
      <c r="M35" s="2"/>
      <c r="N35" s="2"/>
      <c r="O35" s="2"/>
      <c r="P35" s="2"/>
      <c r="Q35" s="3"/>
      <c r="R35" s="55"/>
      <c r="S35" s="2"/>
      <c r="T35" s="3"/>
      <c r="U35" s="2"/>
      <c r="V35" s="2"/>
      <c r="W35" s="2"/>
      <c r="X35" s="55"/>
      <c r="Y35" s="2"/>
      <c r="Z35" s="2"/>
      <c r="AA35" s="55"/>
      <c r="AB35" s="2"/>
    </row>
    <row r="36" spans="1:28">
      <c r="A36">
        <v>35</v>
      </c>
      <c r="B36" t="s">
        <v>53</v>
      </c>
      <c r="C36" t="s">
        <v>1548</v>
      </c>
      <c r="D36" t="s">
        <v>1029</v>
      </c>
      <c r="E36">
        <v>35</v>
      </c>
      <c r="G36" t="s">
        <v>53</v>
      </c>
      <c r="H36" t="s">
        <v>1476</v>
      </c>
      <c r="I36">
        <v>15</v>
      </c>
      <c r="J36">
        <v>90</v>
      </c>
      <c r="K36">
        <v>20</v>
      </c>
      <c r="L36" t="s">
        <v>1549</v>
      </c>
      <c r="M36" s="2"/>
      <c r="N36" s="2"/>
      <c r="O36" s="2"/>
      <c r="P36" s="2"/>
      <c r="Q36" s="3"/>
      <c r="R36" s="2"/>
      <c r="S36" s="2"/>
      <c r="T36" s="3"/>
      <c r="U36" s="2"/>
      <c r="V36" s="2"/>
      <c r="W36" s="2"/>
      <c r="X36" s="55"/>
      <c r="Y36" s="2"/>
      <c r="Z36" s="2"/>
      <c r="AA36" s="55"/>
      <c r="AB36" s="2"/>
    </row>
    <row r="37" spans="1:28">
      <c r="A37">
        <v>36</v>
      </c>
      <c r="B37" t="s">
        <v>53</v>
      </c>
      <c r="C37" t="s">
        <v>1550</v>
      </c>
      <c r="D37" t="s">
        <v>718</v>
      </c>
      <c r="E37">
        <v>36</v>
      </c>
      <c r="G37" t="s">
        <v>53</v>
      </c>
      <c r="H37" t="s">
        <v>1476</v>
      </c>
      <c r="I37">
        <v>90</v>
      </c>
      <c r="J37">
        <v>85</v>
      </c>
      <c r="K37">
        <v>20</v>
      </c>
      <c r="L37" t="s">
        <v>1551</v>
      </c>
      <c r="M37" s="2"/>
      <c r="N37" s="2"/>
      <c r="O37" s="2"/>
      <c r="P37" s="2"/>
      <c r="Q37" s="55"/>
      <c r="R37" s="55"/>
      <c r="S37" s="2"/>
      <c r="T37" s="3"/>
      <c r="U37" s="2"/>
      <c r="V37" s="2"/>
      <c r="W37" s="2"/>
      <c r="X37" s="55"/>
      <c r="Y37" s="2"/>
      <c r="Z37" s="2"/>
      <c r="AA37" s="55"/>
      <c r="AB37" s="2"/>
    </row>
    <row r="38" spans="1:28">
      <c r="A38">
        <v>37</v>
      </c>
      <c r="B38" t="s">
        <v>53</v>
      </c>
      <c r="C38" t="s">
        <v>1552</v>
      </c>
      <c r="D38" t="s">
        <v>1117</v>
      </c>
      <c r="E38">
        <v>37</v>
      </c>
      <c r="G38" t="s">
        <v>53</v>
      </c>
      <c r="H38" t="s">
        <v>1476</v>
      </c>
      <c r="I38">
        <v>120</v>
      </c>
      <c r="J38">
        <v>100</v>
      </c>
      <c r="K38">
        <v>10</v>
      </c>
      <c r="L38" t="s">
        <v>1553</v>
      </c>
      <c r="M38" s="2"/>
      <c r="N38" s="2"/>
      <c r="O38" s="2"/>
      <c r="P38" s="2"/>
      <c r="Q38" s="55"/>
      <c r="R38" s="55"/>
      <c r="S38" s="2"/>
      <c r="T38" s="3"/>
      <c r="U38" s="2"/>
      <c r="V38" s="2"/>
      <c r="W38" s="2"/>
      <c r="X38" s="55"/>
      <c r="Y38" s="2"/>
      <c r="Z38" s="2"/>
      <c r="AA38" s="55"/>
      <c r="AB38" s="2"/>
    </row>
    <row r="39" spans="1:28">
      <c r="A39">
        <v>38</v>
      </c>
      <c r="B39" t="s">
        <v>53</v>
      </c>
      <c r="C39" t="s">
        <v>1554</v>
      </c>
      <c r="D39" t="s">
        <v>722</v>
      </c>
      <c r="E39">
        <v>38</v>
      </c>
      <c r="G39" t="s">
        <v>53</v>
      </c>
      <c r="H39" t="s">
        <v>1476</v>
      </c>
      <c r="I39">
        <v>120</v>
      </c>
      <c r="J39">
        <v>100</v>
      </c>
      <c r="K39">
        <v>15</v>
      </c>
      <c r="L39" t="s">
        <v>1555</v>
      </c>
      <c r="M39" s="2"/>
      <c r="N39" s="2"/>
      <c r="O39" s="2"/>
      <c r="P39" s="2"/>
      <c r="Q39" s="55"/>
      <c r="R39" s="55"/>
      <c r="S39" s="2"/>
      <c r="T39" s="3"/>
      <c r="U39" s="2"/>
      <c r="V39" s="2"/>
      <c r="W39" s="2"/>
      <c r="X39" s="55"/>
      <c r="Y39" s="2"/>
      <c r="Z39" s="2"/>
      <c r="AA39" s="55"/>
      <c r="AB39" s="2"/>
    </row>
    <row r="40" spans="1:28">
      <c r="A40">
        <v>39</v>
      </c>
      <c r="B40" t="s">
        <v>53</v>
      </c>
      <c r="C40" t="s">
        <v>1556</v>
      </c>
      <c r="D40" t="s">
        <v>872</v>
      </c>
      <c r="E40">
        <v>39</v>
      </c>
      <c r="G40" t="s">
        <v>53</v>
      </c>
      <c r="H40" t="s">
        <v>1505</v>
      </c>
      <c r="I40" t="s">
        <v>712</v>
      </c>
      <c r="J40">
        <v>100</v>
      </c>
      <c r="K40">
        <v>30</v>
      </c>
      <c r="L40" t="s">
        <v>1557</v>
      </c>
      <c r="M40" s="2"/>
      <c r="N40" s="2"/>
      <c r="O40" s="2"/>
      <c r="P40" s="2"/>
      <c r="Q40" s="55"/>
      <c r="R40" s="55"/>
      <c r="S40" s="2"/>
      <c r="T40" s="3"/>
      <c r="U40" s="2"/>
      <c r="V40" s="2"/>
      <c r="W40" s="2"/>
      <c r="X40" s="55"/>
      <c r="Y40" s="2"/>
      <c r="Z40" s="55"/>
      <c r="AA40" s="2"/>
      <c r="AB40" s="2"/>
    </row>
    <row r="41" spans="1:28">
      <c r="A41">
        <v>40</v>
      </c>
      <c r="B41" t="s">
        <v>59</v>
      </c>
      <c r="C41" t="s">
        <v>1558</v>
      </c>
      <c r="D41" t="s">
        <v>951</v>
      </c>
      <c r="E41">
        <v>40</v>
      </c>
      <c r="G41" t="s">
        <v>59</v>
      </c>
      <c r="H41" t="s">
        <v>1476</v>
      </c>
      <c r="I41">
        <v>15</v>
      </c>
      <c r="J41">
        <v>100</v>
      </c>
      <c r="K41">
        <v>35</v>
      </c>
      <c r="L41" t="s">
        <v>1559</v>
      </c>
      <c r="M41" s="2"/>
      <c r="N41" s="2"/>
      <c r="O41" s="2"/>
      <c r="P41" s="2"/>
      <c r="Q41" s="3"/>
      <c r="R41" s="55"/>
      <c r="S41" s="2"/>
      <c r="T41" s="3"/>
      <c r="U41" s="2"/>
      <c r="V41" s="2"/>
      <c r="W41" s="2"/>
      <c r="X41" s="55"/>
      <c r="Y41" s="2"/>
      <c r="Z41" s="2"/>
      <c r="AA41" s="55"/>
      <c r="AB41" s="2"/>
    </row>
    <row r="42" spans="1:28">
      <c r="A42">
        <v>41</v>
      </c>
      <c r="B42" t="s">
        <v>66</v>
      </c>
      <c r="C42" t="s">
        <v>1561</v>
      </c>
      <c r="D42" t="s">
        <v>952</v>
      </c>
      <c r="E42">
        <v>41</v>
      </c>
      <c r="G42" t="s">
        <v>66</v>
      </c>
      <c r="H42" t="s">
        <v>1476</v>
      </c>
      <c r="I42">
        <v>25</v>
      </c>
      <c r="J42">
        <v>100</v>
      </c>
      <c r="K42">
        <v>20</v>
      </c>
      <c r="L42" t="s">
        <v>6050</v>
      </c>
      <c r="M42" s="2"/>
      <c r="N42" s="2"/>
      <c r="O42" s="2"/>
      <c r="P42" s="2"/>
      <c r="Q42" s="3"/>
      <c r="R42" s="55"/>
      <c r="S42" s="2"/>
      <c r="T42" s="3"/>
      <c r="U42" s="2"/>
      <c r="V42" s="2"/>
      <c r="W42" s="2"/>
      <c r="X42" s="55"/>
      <c r="Y42" s="2"/>
      <c r="Z42" s="2"/>
      <c r="AA42" s="55"/>
      <c r="AB42" s="2"/>
    </row>
    <row r="43" spans="1:28">
      <c r="A43">
        <v>42</v>
      </c>
      <c r="B43" t="s">
        <v>66</v>
      </c>
      <c r="C43" t="s">
        <v>1563</v>
      </c>
      <c r="D43" t="s">
        <v>959</v>
      </c>
      <c r="E43">
        <v>42</v>
      </c>
      <c r="G43" t="s">
        <v>66</v>
      </c>
      <c r="H43" t="s">
        <v>1476</v>
      </c>
      <c r="I43">
        <v>25</v>
      </c>
      <c r="J43">
        <v>95</v>
      </c>
      <c r="K43">
        <v>20</v>
      </c>
      <c r="L43" t="s">
        <v>1564</v>
      </c>
      <c r="M43" s="2"/>
      <c r="N43" s="2"/>
      <c r="O43" s="2"/>
      <c r="P43" s="2"/>
      <c r="Q43" s="55"/>
      <c r="R43" s="55"/>
      <c r="S43" s="2"/>
      <c r="T43" s="3"/>
      <c r="U43" s="2"/>
      <c r="V43" s="2"/>
      <c r="W43" s="2"/>
      <c r="X43" s="55"/>
      <c r="Y43" s="2"/>
      <c r="Z43" s="2"/>
      <c r="AA43" s="55"/>
      <c r="AB43" s="2"/>
    </row>
    <row r="44" spans="1:28">
      <c r="A44">
        <v>43</v>
      </c>
      <c r="B44" t="s">
        <v>53</v>
      </c>
      <c r="C44" t="s">
        <v>1565</v>
      </c>
      <c r="D44" t="s">
        <v>1021</v>
      </c>
      <c r="E44">
        <v>43</v>
      </c>
      <c r="G44" t="s">
        <v>53</v>
      </c>
      <c r="H44" t="s">
        <v>1505</v>
      </c>
      <c r="I44" t="s">
        <v>712</v>
      </c>
      <c r="J44">
        <v>100</v>
      </c>
      <c r="K44">
        <v>30</v>
      </c>
      <c r="L44" t="s">
        <v>1566</v>
      </c>
      <c r="M44" s="2"/>
      <c r="N44" s="2"/>
      <c r="O44" s="2"/>
      <c r="P44" s="2"/>
      <c r="Q44" s="55"/>
      <c r="R44" s="55"/>
      <c r="S44" s="2"/>
      <c r="T44" s="3"/>
      <c r="U44" s="2"/>
      <c r="V44" s="2"/>
      <c r="W44" s="2"/>
      <c r="X44" s="2"/>
      <c r="Y44" s="2"/>
      <c r="Z44" s="55"/>
      <c r="AA44" s="2"/>
      <c r="AB44" s="2"/>
    </row>
    <row r="45" spans="1:28">
      <c r="A45">
        <v>44</v>
      </c>
      <c r="B45" t="s">
        <v>80</v>
      </c>
      <c r="C45" t="s">
        <v>1567</v>
      </c>
      <c r="D45" t="s">
        <v>842</v>
      </c>
      <c r="E45">
        <v>44</v>
      </c>
      <c r="G45" t="s">
        <v>80</v>
      </c>
      <c r="H45" t="s">
        <v>1476</v>
      </c>
      <c r="I45">
        <v>60</v>
      </c>
      <c r="J45">
        <v>100</v>
      </c>
      <c r="K45">
        <v>25</v>
      </c>
      <c r="L45" t="s">
        <v>1568</v>
      </c>
      <c r="M45" s="2"/>
      <c r="N45" s="2"/>
      <c r="O45" s="2"/>
      <c r="P45" s="2"/>
      <c r="Q45" s="55"/>
      <c r="R45" s="55"/>
      <c r="S45" s="2"/>
      <c r="T45" s="3"/>
      <c r="U45" s="2"/>
      <c r="V45" s="2"/>
      <c r="W45" s="2"/>
      <c r="X45" s="55"/>
      <c r="Y45" s="2"/>
      <c r="Z45" s="2"/>
      <c r="AA45" s="55"/>
      <c r="AB45" s="2"/>
    </row>
    <row r="46" spans="1:28">
      <c r="A46">
        <v>45</v>
      </c>
      <c r="B46" t="s">
        <v>53</v>
      </c>
      <c r="C46" t="s">
        <v>1570</v>
      </c>
      <c r="D46" t="s">
        <v>714</v>
      </c>
      <c r="E46">
        <v>45</v>
      </c>
      <c r="G46" t="s">
        <v>53</v>
      </c>
      <c r="H46" t="s">
        <v>1505</v>
      </c>
      <c r="I46" t="s">
        <v>712</v>
      </c>
      <c r="J46">
        <v>100</v>
      </c>
      <c r="K46">
        <v>40</v>
      </c>
      <c r="L46" t="s">
        <v>1571</v>
      </c>
      <c r="M46" s="2"/>
      <c r="N46" s="2"/>
      <c r="O46" s="2"/>
      <c r="P46" s="2"/>
      <c r="Q46" s="55"/>
      <c r="R46" s="55"/>
      <c r="S46" s="2"/>
      <c r="T46" s="3"/>
      <c r="U46" s="2"/>
      <c r="V46" s="2"/>
      <c r="W46" s="2"/>
      <c r="X46" s="55"/>
      <c r="Y46" s="2"/>
      <c r="Z46" s="55"/>
      <c r="AA46" s="2"/>
      <c r="AB46" s="2"/>
    </row>
    <row r="47" spans="1:28">
      <c r="A47">
        <v>46</v>
      </c>
      <c r="B47" t="s">
        <v>53</v>
      </c>
      <c r="C47" t="s">
        <v>1572</v>
      </c>
      <c r="D47" t="s">
        <v>794</v>
      </c>
      <c r="E47">
        <v>46</v>
      </c>
      <c r="G47" t="s">
        <v>53</v>
      </c>
      <c r="H47" t="s">
        <v>1505</v>
      </c>
      <c r="I47" t="s">
        <v>712</v>
      </c>
      <c r="J47" t="s">
        <v>712</v>
      </c>
      <c r="K47">
        <v>20</v>
      </c>
      <c r="L47" t="s">
        <v>1573</v>
      </c>
      <c r="M47" s="2"/>
      <c r="N47" s="2"/>
      <c r="O47" s="2"/>
      <c r="P47" s="2"/>
      <c r="Q47" s="55"/>
      <c r="R47" s="55"/>
      <c r="S47" s="2"/>
      <c r="T47" s="3"/>
      <c r="U47" s="2"/>
      <c r="V47" s="2"/>
      <c r="W47" s="2"/>
      <c r="X47" s="55"/>
      <c r="Y47" s="2"/>
      <c r="Z47" s="55"/>
      <c r="AA47" s="2"/>
      <c r="AB47" s="2"/>
    </row>
    <row r="48" spans="1:28">
      <c r="A48">
        <v>47</v>
      </c>
      <c r="B48" t="s">
        <v>53</v>
      </c>
      <c r="C48" t="s">
        <v>1574</v>
      </c>
      <c r="D48" t="s">
        <v>1120</v>
      </c>
      <c r="E48">
        <v>47</v>
      </c>
      <c r="G48" t="s">
        <v>53</v>
      </c>
      <c r="H48" t="s">
        <v>1505</v>
      </c>
      <c r="I48" t="s">
        <v>712</v>
      </c>
      <c r="J48">
        <v>55</v>
      </c>
      <c r="K48">
        <v>15</v>
      </c>
      <c r="L48" t="s">
        <v>1575</v>
      </c>
      <c r="M48" s="2"/>
      <c r="N48" s="2"/>
      <c r="O48" s="2"/>
      <c r="P48" s="2"/>
      <c r="Q48" s="3"/>
      <c r="R48" s="2"/>
      <c r="S48" s="2"/>
      <c r="T48" s="3"/>
      <c r="U48" s="2"/>
      <c r="V48" s="2"/>
      <c r="W48" s="2"/>
      <c r="X48" s="55"/>
      <c r="Y48" s="2"/>
      <c r="Z48" s="55"/>
      <c r="AA48" s="2"/>
      <c r="AB48" s="2"/>
    </row>
    <row r="49" spans="1:28">
      <c r="A49">
        <v>48</v>
      </c>
      <c r="B49" t="s">
        <v>53</v>
      </c>
      <c r="C49" t="s">
        <v>1576</v>
      </c>
      <c r="D49" t="s">
        <v>928</v>
      </c>
      <c r="E49">
        <v>48</v>
      </c>
      <c r="G49" t="s">
        <v>53</v>
      </c>
      <c r="H49" t="s">
        <v>1505</v>
      </c>
      <c r="I49" t="s">
        <v>712</v>
      </c>
      <c r="J49">
        <v>55</v>
      </c>
      <c r="K49">
        <v>20</v>
      </c>
      <c r="L49" t="s">
        <v>1577</v>
      </c>
      <c r="M49" s="2"/>
      <c r="N49" s="2"/>
      <c r="O49" s="2"/>
      <c r="P49" s="2"/>
      <c r="Q49" s="3"/>
      <c r="R49" s="2"/>
      <c r="S49" s="2"/>
      <c r="T49" s="3"/>
      <c r="U49" s="2"/>
      <c r="V49" s="2"/>
      <c r="W49" s="2"/>
      <c r="X49" s="55"/>
      <c r="Y49" s="2"/>
      <c r="Z49" s="55"/>
      <c r="AA49" s="2"/>
      <c r="AB49" s="2"/>
    </row>
    <row r="50" spans="1:28">
      <c r="A50">
        <v>49</v>
      </c>
      <c r="B50" t="s">
        <v>53</v>
      </c>
      <c r="C50" t="s">
        <v>1578</v>
      </c>
      <c r="D50" t="s">
        <v>1265</v>
      </c>
      <c r="E50">
        <v>49</v>
      </c>
      <c r="G50" t="s">
        <v>53</v>
      </c>
      <c r="H50" t="s">
        <v>1503</v>
      </c>
      <c r="I50" t="s">
        <v>1579</v>
      </c>
      <c r="J50">
        <v>90</v>
      </c>
      <c r="K50">
        <v>20</v>
      </c>
      <c r="L50" t="s">
        <v>6050</v>
      </c>
      <c r="M50" s="2"/>
      <c r="N50" s="2"/>
      <c r="O50" s="2"/>
      <c r="P50" s="2"/>
      <c r="Q50" s="55"/>
      <c r="R50" s="55"/>
      <c r="S50" s="2"/>
      <c r="T50" s="3"/>
      <c r="U50" s="2"/>
      <c r="V50" s="2"/>
      <c r="W50" s="2"/>
      <c r="X50" s="55"/>
      <c r="Y50" s="2"/>
      <c r="Z50" s="2"/>
      <c r="AA50" s="55"/>
      <c r="AB50" s="2"/>
    </row>
    <row r="51" spans="1:28">
      <c r="A51">
        <v>50</v>
      </c>
      <c r="B51" t="s">
        <v>53</v>
      </c>
      <c r="C51" t="s">
        <v>1580</v>
      </c>
      <c r="D51" t="s">
        <v>1043</v>
      </c>
      <c r="E51">
        <v>50</v>
      </c>
      <c r="G51" t="s">
        <v>53</v>
      </c>
      <c r="H51" t="s">
        <v>1505</v>
      </c>
      <c r="I51" t="s">
        <v>712</v>
      </c>
      <c r="J51">
        <v>100</v>
      </c>
      <c r="K51">
        <v>20</v>
      </c>
      <c r="L51" t="s">
        <v>1581</v>
      </c>
      <c r="M51" s="2"/>
      <c r="N51" s="2"/>
      <c r="O51" s="2"/>
      <c r="P51" s="2"/>
      <c r="Q51" s="3"/>
      <c r="R51" s="2"/>
      <c r="S51" s="2"/>
      <c r="T51" s="3"/>
      <c r="U51" s="2"/>
      <c r="V51" s="2"/>
      <c r="W51" s="2"/>
      <c r="X51" s="55"/>
      <c r="Y51" s="2"/>
      <c r="Z51" s="55"/>
      <c r="AA51" s="2"/>
      <c r="AB51" s="2"/>
    </row>
    <row r="52" spans="1:28">
      <c r="A52">
        <v>51</v>
      </c>
      <c r="B52" t="s">
        <v>59</v>
      </c>
      <c r="C52" t="s">
        <v>1582</v>
      </c>
      <c r="D52" t="s">
        <v>1031</v>
      </c>
      <c r="E52">
        <v>51</v>
      </c>
      <c r="G52" t="s">
        <v>59</v>
      </c>
      <c r="H52" t="s">
        <v>1503</v>
      </c>
      <c r="I52">
        <v>40</v>
      </c>
      <c r="J52">
        <v>100</v>
      </c>
      <c r="K52">
        <v>30</v>
      </c>
      <c r="L52" t="s">
        <v>1583</v>
      </c>
      <c r="M52" s="2"/>
      <c r="N52" s="2"/>
      <c r="O52" s="2"/>
      <c r="P52" s="2"/>
      <c r="Q52" s="55"/>
      <c r="R52" s="55"/>
      <c r="S52" s="2"/>
      <c r="T52" s="3"/>
      <c r="U52" s="2"/>
      <c r="V52" s="2"/>
      <c r="W52" s="2"/>
      <c r="X52" s="2"/>
      <c r="Y52" s="2"/>
      <c r="Z52" s="2"/>
      <c r="AA52" s="55"/>
      <c r="AB52" s="2"/>
    </row>
    <row r="53" spans="1:28">
      <c r="A53">
        <v>52</v>
      </c>
      <c r="B53" t="s">
        <v>73</v>
      </c>
      <c r="C53" t="s">
        <v>1584</v>
      </c>
      <c r="D53" t="s">
        <v>806</v>
      </c>
      <c r="E53">
        <v>52</v>
      </c>
      <c r="G53" t="s">
        <v>73</v>
      </c>
      <c r="H53" t="s">
        <v>1503</v>
      </c>
      <c r="I53">
        <v>40</v>
      </c>
      <c r="J53">
        <v>100</v>
      </c>
      <c r="K53">
        <v>25</v>
      </c>
      <c r="L53" t="s">
        <v>1585</v>
      </c>
      <c r="M53" s="2"/>
      <c r="N53" s="2"/>
      <c r="O53" s="2"/>
      <c r="P53" s="2"/>
      <c r="Q53" s="3"/>
      <c r="R53" s="55"/>
      <c r="S53" s="2"/>
      <c r="T53" s="3"/>
      <c r="U53" s="2"/>
      <c r="V53" s="2"/>
      <c r="W53" s="2"/>
      <c r="X53" s="55"/>
      <c r="Y53" s="2"/>
      <c r="Z53" s="2"/>
      <c r="AA53" s="55"/>
      <c r="AB53" s="2"/>
    </row>
    <row r="54" spans="1:28">
      <c r="A54">
        <v>53</v>
      </c>
      <c r="B54" t="s">
        <v>73</v>
      </c>
      <c r="C54" t="s">
        <v>1586</v>
      </c>
      <c r="D54" t="s">
        <v>813</v>
      </c>
      <c r="E54">
        <v>53</v>
      </c>
      <c r="G54" t="s">
        <v>73</v>
      </c>
      <c r="H54" t="s">
        <v>1503</v>
      </c>
      <c r="I54">
        <v>90</v>
      </c>
      <c r="J54">
        <v>100</v>
      </c>
      <c r="K54">
        <v>15</v>
      </c>
      <c r="L54" t="s">
        <v>1587</v>
      </c>
      <c r="M54" s="2"/>
      <c r="N54" s="2"/>
      <c r="O54" s="2"/>
      <c r="P54" s="2"/>
      <c r="Q54" s="3"/>
      <c r="R54" s="55"/>
      <c r="S54" s="2"/>
      <c r="T54" s="3"/>
      <c r="U54" s="2"/>
      <c r="V54" s="2"/>
      <c r="W54" s="2"/>
      <c r="X54" s="55"/>
      <c r="Y54" s="2"/>
      <c r="Z54" s="2"/>
      <c r="AA54" s="55"/>
      <c r="AB54" s="2"/>
    </row>
    <row r="55" spans="1:28">
      <c r="A55">
        <v>54</v>
      </c>
      <c r="B55" t="s">
        <v>78</v>
      </c>
      <c r="C55" t="s">
        <v>1588</v>
      </c>
      <c r="D55" t="s">
        <v>900</v>
      </c>
      <c r="E55">
        <v>54</v>
      </c>
      <c r="G55" t="s">
        <v>78</v>
      </c>
      <c r="H55" t="s">
        <v>1505</v>
      </c>
      <c r="I55" t="s">
        <v>712</v>
      </c>
      <c r="J55" t="s">
        <v>712</v>
      </c>
      <c r="K55">
        <v>30</v>
      </c>
      <c r="L55" t="s">
        <v>1589</v>
      </c>
      <c r="M55" s="2"/>
      <c r="N55" s="2"/>
      <c r="O55" s="2"/>
      <c r="P55" s="2"/>
      <c r="Q55" s="55"/>
      <c r="R55" s="55"/>
      <c r="S55" s="2"/>
      <c r="T55" s="3"/>
      <c r="U55" s="2"/>
      <c r="V55" s="2"/>
      <c r="W55" s="2"/>
      <c r="X55" s="55"/>
      <c r="Y55" s="2"/>
      <c r="Z55" s="55"/>
      <c r="AA55" s="2"/>
      <c r="AB55" s="2"/>
    </row>
    <row r="56" spans="1:28">
      <c r="A56">
        <v>55</v>
      </c>
      <c r="B56" t="s">
        <v>74</v>
      </c>
      <c r="C56" t="s">
        <v>1590</v>
      </c>
      <c r="D56" t="s">
        <v>873</v>
      </c>
      <c r="E56">
        <v>55</v>
      </c>
      <c r="G56" t="s">
        <v>74</v>
      </c>
      <c r="H56" t="s">
        <v>1503</v>
      </c>
      <c r="I56">
        <v>40</v>
      </c>
      <c r="J56">
        <v>100</v>
      </c>
      <c r="K56">
        <v>25</v>
      </c>
      <c r="L56" t="s">
        <v>1591</v>
      </c>
      <c r="M56" s="2"/>
      <c r="N56" s="2"/>
      <c r="O56" s="2"/>
      <c r="P56" s="2"/>
      <c r="Q56" s="55"/>
      <c r="R56" s="55"/>
      <c r="S56" s="2"/>
      <c r="T56" s="3"/>
      <c r="U56" s="2"/>
      <c r="V56" s="2"/>
      <c r="W56" s="2"/>
      <c r="X56" s="55"/>
      <c r="Y56" s="2"/>
      <c r="Z56" s="2"/>
      <c r="AA56" s="55"/>
      <c r="AB56" s="2"/>
    </row>
    <row r="57" spans="1:28">
      <c r="A57">
        <v>56</v>
      </c>
      <c r="B57" t="s">
        <v>74</v>
      </c>
      <c r="C57" t="s">
        <v>1593</v>
      </c>
      <c r="D57" t="s">
        <v>881</v>
      </c>
      <c r="E57">
        <v>56</v>
      </c>
      <c r="G57" t="s">
        <v>74</v>
      </c>
      <c r="H57" t="s">
        <v>1503</v>
      </c>
      <c r="I57">
        <v>110</v>
      </c>
      <c r="J57">
        <v>80</v>
      </c>
      <c r="K57">
        <v>5</v>
      </c>
      <c r="L57" t="s">
        <v>1594</v>
      </c>
      <c r="M57" s="2"/>
      <c r="N57" s="2"/>
      <c r="O57" s="2"/>
      <c r="P57" s="2"/>
      <c r="Q57" s="55"/>
      <c r="R57" s="55"/>
      <c r="S57" s="2"/>
      <c r="T57" s="3"/>
      <c r="U57" s="2"/>
      <c r="V57" s="2"/>
      <c r="W57" s="2"/>
      <c r="X57" s="55"/>
      <c r="Y57" s="2"/>
      <c r="Z57" s="2"/>
      <c r="AA57" s="55"/>
      <c r="AB57" s="2"/>
    </row>
    <row r="58" spans="1:28">
      <c r="A58">
        <v>57</v>
      </c>
      <c r="B58" t="s">
        <v>74</v>
      </c>
      <c r="C58" t="s">
        <v>1595</v>
      </c>
      <c r="D58" t="s">
        <v>893</v>
      </c>
      <c r="E58">
        <v>57</v>
      </c>
      <c r="G58" t="s">
        <v>74</v>
      </c>
      <c r="H58" t="s">
        <v>1503</v>
      </c>
      <c r="I58">
        <v>90</v>
      </c>
      <c r="J58">
        <v>100</v>
      </c>
      <c r="K58">
        <v>15</v>
      </c>
      <c r="L58" t="s">
        <v>1596</v>
      </c>
      <c r="M58" s="2"/>
      <c r="N58" s="2"/>
      <c r="O58" s="2"/>
      <c r="P58" s="2"/>
      <c r="Q58" s="55"/>
      <c r="R58" s="55"/>
      <c r="S58" s="2"/>
      <c r="T58" s="3"/>
      <c r="U58" s="2"/>
      <c r="V58" s="2"/>
      <c r="W58" s="2"/>
      <c r="X58" s="55"/>
      <c r="Y58" s="2"/>
      <c r="Z58" s="2"/>
      <c r="AA58" s="55"/>
      <c r="AB58" s="2"/>
    </row>
    <row r="59" spans="1:28">
      <c r="A59">
        <v>58</v>
      </c>
      <c r="B59" t="s">
        <v>78</v>
      </c>
      <c r="C59" t="s">
        <v>1597</v>
      </c>
      <c r="D59" t="s">
        <v>884</v>
      </c>
      <c r="E59">
        <v>58</v>
      </c>
      <c r="G59" t="s">
        <v>78</v>
      </c>
      <c r="H59" t="s">
        <v>1503</v>
      </c>
      <c r="I59">
        <v>90</v>
      </c>
      <c r="J59">
        <v>100</v>
      </c>
      <c r="K59">
        <v>10</v>
      </c>
      <c r="L59" t="s">
        <v>1598</v>
      </c>
      <c r="M59" s="2"/>
      <c r="N59" s="2"/>
      <c r="O59" s="2"/>
      <c r="P59" s="2"/>
      <c r="Q59" s="3"/>
      <c r="R59" s="55"/>
      <c r="S59" s="2"/>
      <c r="T59" s="3"/>
      <c r="U59" s="2"/>
      <c r="V59" s="2"/>
      <c r="W59" s="2"/>
      <c r="X59" s="55"/>
      <c r="Y59" s="2"/>
      <c r="Z59" s="2"/>
      <c r="AA59" s="55"/>
      <c r="AB59" s="2"/>
    </row>
    <row r="60" spans="1:28">
      <c r="A60">
        <v>59</v>
      </c>
      <c r="B60" t="s">
        <v>78</v>
      </c>
      <c r="C60" t="s">
        <v>1599</v>
      </c>
      <c r="D60" t="s">
        <v>886</v>
      </c>
      <c r="E60">
        <v>59</v>
      </c>
      <c r="G60" t="s">
        <v>78</v>
      </c>
      <c r="H60" t="s">
        <v>1503</v>
      </c>
      <c r="I60">
        <v>110</v>
      </c>
      <c r="J60">
        <v>70</v>
      </c>
      <c r="K60">
        <v>5</v>
      </c>
      <c r="L60" t="s">
        <v>1600</v>
      </c>
      <c r="M60" s="2"/>
      <c r="N60" s="2"/>
      <c r="O60" s="2"/>
      <c r="P60" s="2"/>
      <c r="Q60" s="3"/>
      <c r="R60" s="55"/>
      <c r="S60" s="2"/>
      <c r="T60" s="3"/>
      <c r="U60" s="2"/>
      <c r="V60" s="2"/>
      <c r="W60" s="2"/>
      <c r="X60" s="55"/>
      <c r="Y60" s="2"/>
      <c r="Z60" s="2"/>
      <c r="AA60" s="55"/>
      <c r="AB60" s="2"/>
    </row>
    <row r="61" spans="1:28">
      <c r="A61">
        <v>60</v>
      </c>
      <c r="B61" t="s">
        <v>77</v>
      </c>
      <c r="C61" t="s">
        <v>1601</v>
      </c>
      <c r="D61" t="s">
        <v>926</v>
      </c>
      <c r="E61">
        <v>60</v>
      </c>
      <c r="G61" t="s">
        <v>77</v>
      </c>
      <c r="H61" t="s">
        <v>1503</v>
      </c>
      <c r="I61">
        <v>65</v>
      </c>
      <c r="J61">
        <v>100</v>
      </c>
      <c r="K61">
        <v>20</v>
      </c>
      <c r="L61" t="s">
        <v>1602</v>
      </c>
      <c r="M61" s="2"/>
      <c r="N61" s="2"/>
      <c r="O61" s="2"/>
      <c r="P61" s="2"/>
      <c r="Q61" s="3"/>
      <c r="R61" s="2"/>
      <c r="S61" s="2"/>
      <c r="T61" s="3"/>
      <c r="U61" s="2"/>
      <c r="V61" s="2"/>
      <c r="W61" s="2"/>
      <c r="X61" s="55"/>
      <c r="Y61" s="2"/>
      <c r="Z61" s="2"/>
      <c r="AA61" s="55"/>
      <c r="AB61" s="2"/>
    </row>
    <row r="62" spans="1:28">
      <c r="A62">
        <v>61</v>
      </c>
      <c r="B62" t="s">
        <v>74</v>
      </c>
      <c r="C62" t="s">
        <v>1604</v>
      </c>
      <c r="D62" t="s">
        <v>1209</v>
      </c>
      <c r="E62">
        <v>61</v>
      </c>
      <c r="G62" t="s">
        <v>74</v>
      </c>
      <c r="H62" t="s">
        <v>1503</v>
      </c>
      <c r="I62">
        <v>65</v>
      </c>
      <c r="J62">
        <v>100</v>
      </c>
      <c r="K62">
        <v>20</v>
      </c>
      <c r="L62" t="s">
        <v>1605</v>
      </c>
      <c r="M62" s="2"/>
      <c r="N62" s="2"/>
      <c r="O62" s="2"/>
      <c r="P62" s="2"/>
      <c r="Q62" s="55"/>
      <c r="R62" s="55"/>
      <c r="S62" s="2"/>
      <c r="T62" s="3"/>
      <c r="U62" s="2"/>
      <c r="V62" s="2"/>
      <c r="W62" s="2"/>
      <c r="X62" s="2"/>
      <c r="Y62" s="2"/>
      <c r="Z62" s="2"/>
      <c r="AA62" s="55"/>
      <c r="AB62" s="2"/>
    </row>
    <row r="63" spans="1:28">
      <c r="A63">
        <v>62</v>
      </c>
      <c r="B63" t="s">
        <v>78</v>
      </c>
      <c r="C63" t="s">
        <v>1606</v>
      </c>
      <c r="D63" t="s">
        <v>1155</v>
      </c>
      <c r="E63">
        <v>62</v>
      </c>
      <c r="G63" t="s">
        <v>78</v>
      </c>
      <c r="H63" t="s">
        <v>1503</v>
      </c>
      <c r="I63">
        <v>65</v>
      </c>
      <c r="J63">
        <v>100</v>
      </c>
      <c r="K63">
        <v>20</v>
      </c>
      <c r="L63" t="s">
        <v>1607</v>
      </c>
      <c r="M63" s="2"/>
      <c r="N63" s="2"/>
      <c r="O63" s="2"/>
      <c r="P63" s="2"/>
      <c r="Q63" s="55"/>
      <c r="R63" s="55"/>
      <c r="S63" s="2"/>
      <c r="T63" s="3"/>
      <c r="U63" s="2"/>
      <c r="V63" s="2"/>
      <c r="W63" s="2"/>
      <c r="X63" s="2"/>
      <c r="Y63" s="2"/>
      <c r="Z63" s="2"/>
      <c r="AA63" s="55"/>
      <c r="AB63" s="2"/>
    </row>
    <row r="64" spans="1:28">
      <c r="A64">
        <v>63</v>
      </c>
      <c r="B64" t="s">
        <v>53</v>
      </c>
      <c r="C64" t="s">
        <v>1608</v>
      </c>
      <c r="D64" t="s">
        <v>796</v>
      </c>
      <c r="E64">
        <v>63</v>
      </c>
      <c r="G64" t="s">
        <v>53</v>
      </c>
      <c r="H64" t="s">
        <v>1503</v>
      </c>
      <c r="I64">
        <v>150</v>
      </c>
      <c r="J64">
        <v>90</v>
      </c>
      <c r="K64">
        <v>5</v>
      </c>
      <c r="L64" t="s">
        <v>1609</v>
      </c>
      <c r="M64" s="2"/>
      <c r="N64" s="2"/>
      <c r="O64" s="2"/>
      <c r="P64" s="2"/>
      <c r="Q64" s="55"/>
      <c r="R64" s="55"/>
      <c r="S64" s="2"/>
      <c r="T64" s="3"/>
      <c r="U64" s="2"/>
      <c r="V64" s="2"/>
      <c r="W64" s="2"/>
      <c r="X64" s="55"/>
      <c r="Y64" s="2"/>
      <c r="Z64" s="2"/>
      <c r="AA64" s="55"/>
      <c r="AB64" s="2"/>
    </row>
    <row r="65" spans="1:28">
      <c r="A65">
        <v>64</v>
      </c>
      <c r="B65" t="s">
        <v>58</v>
      </c>
      <c r="C65" t="s">
        <v>1610</v>
      </c>
      <c r="D65" t="s">
        <v>1020</v>
      </c>
      <c r="E65">
        <v>64</v>
      </c>
      <c r="G65" t="s">
        <v>58</v>
      </c>
      <c r="H65" t="s">
        <v>1476</v>
      </c>
      <c r="I65">
        <v>35</v>
      </c>
      <c r="J65">
        <v>100</v>
      </c>
      <c r="K65">
        <v>35</v>
      </c>
      <c r="L65" t="s">
        <v>1611</v>
      </c>
      <c r="M65" s="2"/>
      <c r="N65" s="2"/>
      <c r="O65" s="2"/>
      <c r="P65" s="2"/>
      <c r="Q65" s="55"/>
      <c r="R65" s="55"/>
      <c r="S65" s="2"/>
      <c r="T65" s="3"/>
      <c r="U65" s="2"/>
      <c r="V65" s="2"/>
      <c r="W65" s="2"/>
      <c r="X65" s="55"/>
      <c r="Y65" s="2"/>
      <c r="Z65" s="2"/>
      <c r="AA65" s="55"/>
      <c r="AB65" s="2"/>
    </row>
    <row r="66" spans="1:28">
      <c r="A66">
        <v>65</v>
      </c>
      <c r="B66" t="s">
        <v>58</v>
      </c>
      <c r="C66" t="s">
        <v>1612</v>
      </c>
      <c r="D66" t="s">
        <v>1022</v>
      </c>
      <c r="E66">
        <v>65</v>
      </c>
      <c r="G66" t="s">
        <v>58</v>
      </c>
      <c r="H66" t="s">
        <v>1476</v>
      </c>
      <c r="I66">
        <v>80</v>
      </c>
      <c r="J66">
        <v>100</v>
      </c>
      <c r="K66">
        <v>20</v>
      </c>
      <c r="L66" t="s">
        <v>1613</v>
      </c>
      <c r="M66" s="2"/>
      <c r="N66" s="2"/>
      <c r="O66" s="2"/>
      <c r="P66" s="2"/>
      <c r="Q66" s="55"/>
      <c r="R66" s="55"/>
      <c r="S66" s="2"/>
      <c r="T66" s="3"/>
      <c r="U66" s="2"/>
      <c r="V66" s="2"/>
      <c r="W66" s="2"/>
      <c r="X66" s="55"/>
      <c r="Y66" s="2"/>
      <c r="Z66" s="2"/>
      <c r="AA66" s="55"/>
      <c r="AB66" s="2"/>
    </row>
    <row r="67" spans="1:28">
      <c r="A67">
        <v>66</v>
      </c>
      <c r="B67" t="s">
        <v>54</v>
      </c>
      <c r="C67" t="s">
        <v>1614</v>
      </c>
      <c r="D67" t="s">
        <v>1211</v>
      </c>
      <c r="E67">
        <v>66</v>
      </c>
      <c r="G67" t="s">
        <v>54</v>
      </c>
      <c r="H67" t="s">
        <v>1476</v>
      </c>
      <c r="I67">
        <v>80</v>
      </c>
      <c r="J67">
        <v>80</v>
      </c>
      <c r="K67">
        <v>20</v>
      </c>
      <c r="L67" t="s">
        <v>1615</v>
      </c>
      <c r="M67" s="2"/>
      <c r="N67" s="2"/>
      <c r="O67" s="2"/>
      <c r="P67" s="2"/>
      <c r="Q67" s="55"/>
      <c r="R67" s="55"/>
      <c r="S67" s="2"/>
      <c r="T67" s="3"/>
      <c r="U67" s="2"/>
      <c r="V67" s="2"/>
      <c r="W67" s="2"/>
      <c r="X67" s="55"/>
      <c r="Y67" s="2"/>
      <c r="Z67" s="2"/>
      <c r="AA67" s="55"/>
      <c r="AB67" s="2"/>
    </row>
    <row r="68" spans="1:28">
      <c r="A68">
        <v>67</v>
      </c>
      <c r="B68" t="s">
        <v>54</v>
      </c>
      <c r="C68" t="s">
        <v>1616</v>
      </c>
      <c r="D68" t="s">
        <v>1198</v>
      </c>
      <c r="E68">
        <v>67</v>
      </c>
      <c r="G68" t="s">
        <v>54</v>
      </c>
      <c r="H68" t="s">
        <v>1476</v>
      </c>
      <c r="I68" t="s">
        <v>1505</v>
      </c>
      <c r="J68">
        <v>100</v>
      </c>
      <c r="K68">
        <v>20</v>
      </c>
      <c r="L68" t="s">
        <v>1617</v>
      </c>
      <c r="M68" s="2"/>
      <c r="N68" s="2"/>
      <c r="O68" s="2"/>
      <c r="P68" s="2"/>
      <c r="Q68" s="55"/>
      <c r="R68" s="55"/>
      <c r="S68" s="2"/>
      <c r="T68" s="3"/>
      <c r="U68" s="2"/>
      <c r="V68" s="2"/>
      <c r="W68" s="2"/>
      <c r="X68" s="55"/>
      <c r="Y68" s="2"/>
      <c r="Z68" s="2"/>
      <c r="AA68" s="55"/>
      <c r="AB68" s="2"/>
    </row>
    <row r="69" spans="1:28">
      <c r="A69">
        <v>68</v>
      </c>
      <c r="B69" t="s">
        <v>54</v>
      </c>
      <c r="C69" t="s">
        <v>1618</v>
      </c>
      <c r="D69" t="s">
        <v>850</v>
      </c>
      <c r="E69">
        <v>68</v>
      </c>
      <c r="G69" t="s">
        <v>54</v>
      </c>
      <c r="H69" t="s">
        <v>1476</v>
      </c>
      <c r="I69" t="s">
        <v>1505</v>
      </c>
      <c r="J69">
        <v>100</v>
      </c>
      <c r="K69">
        <v>20</v>
      </c>
      <c r="L69" t="s">
        <v>1619</v>
      </c>
      <c r="M69" s="2"/>
      <c r="N69" s="2"/>
      <c r="O69" s="2"/>
      <c r="P69" s="2"/>
      <c r="Q69" s="55"/>
      <c r="R69" s="55"/>
      <c r="S69" s="2"/>
      <c r="T69" s="3"/>
      <c r="U69" s="2"/>
      <c r="V69" s="2"/>
      <c r="W69" s="2"/>
      <c r="X69" s="55"/>
      <c r="Y69" s="2"/>
      <c r="Z69" s="2"/>
      <c r="AA69" s="55"/>
      <c r="AB69" s="2"/>
    </row>
    <row r="70" spans="1:28">
      <c r="A70">
        <v>69</v>
      </c>
      <c r="B70" t="s">
        <v>54</v>
      </c>
      <c r="C70" t="s">
        <v>1620</v>
      </c>
      <c r="D70" t="s">
        <v>1200</v>
      </c>
      <c r="E70">
        <v>69</v>
      </c>
      <c r="G70" t="s">
        <v>54</v>
      </c>
      <c r="H70" t="s">
        <v>1476</v>
      </c>
      <c r="I70" t="s">
        <v>1621</v>
      </c>
      <c r="J70">
        <v>100</v>
      </c>
      <c r="K70">
        <v>20</v>
      </c>
      <c r="L70" t="s">
        <v>1622</v>
      </c>
      <c r="M70" s="2"/>
      <c r="N70" s="2"/>
      <c r="O70" s="2"/>
      <c r="P70" s="2"/>
      <c r="Q70" s="55"/>
      <c r="R70" s="55"/>
      <c r="S70" s="2"/>
      <c r="T70" s="3"/>
      <c r="U70" s="2"/>
      <c r="V70" s="2"/>
      <c r="W70" s="2"/>
      <c r="X70" s="55"/>
      <c r="Y70" s="2"/>
      <c r="Z70" s="2"/>
      <c r="AA70" s="55"/>
      <c r="AB70" s="2"/>
    </row>
    <row r="71" spans="1:28">
      <c r="A71">
        <v>70</v>
      </c>
      <c r="B71" t="s">
        <v>53</v>
      </c>
      <c r="C71" t="s">
        <v>1623</v>
      </c>
      <c r="D71" t="s">
        <v>204</v>
      </c>
      <c r="E71">
        <v>70</v>
      </c>
      <c r="G71" t="s">
        <v>53</v>
      </c>
      <c r="H71" t="s">
        <v>1476</v>
      </c>
      <c r="I71">
        <v>80</v>
      </c>
      <c r="J71">
        <v>100</v>
      </c>
      <c r="K71">
        <v>15</v>
      </c>
      <c r="L71" t="s">
        <v>1624</v>
      </c>
      <c r="M71" s="2"/>
      <c r="N71" s="2"/>
      <c r="O71" s="2"/>
      <c r="P71" s="2"/>
      <c r="Q71" s="55"/>
      <c r="R71" s="55"/>
      <c r="S71" s="2"/>
      <c r="T71" s="3"/>
      <c r="U71" s="2"/>
      <c r="V71" s="2"/>
      <c r="W71" s="2"/>
      <c r="X71" s="55"/>
      <c r="Y71" s="2"/>
      <c r="Z71" s="2"/>
      <c r="AA71" s="55"/>
      <c r="AB71" s="2"/>
    </row>
    <row r="72" spans="1:28">
      <c r="A72">
        <v>71</v>
      </c>
      <c r="B72" t="s">
        <v>75</v>
      </c>
      <c r="C72" t="s">
        <v>1625</v>
      </c>
      <c r="D72" t="s">
        <v>1163</v>
      </c>
      <c r="E72">
        <v>71</v>
      </c>
      <c r="G72" t="s">
        <v>75</v>
      </c>
      <c r="H72" t="s">
        <v>1503</v>
      </c>
      <c r="I72">
        <v>20</v>
      </c>
      <c r="J72">
        <v>100</v>
      </c>
      <c r="K72">
        <v>25</v>
      </c>
      <c r="L72" t="s">
        <v>1626</v>
      </c>
      <c r="M72" s="2"/>
      <c r="N72" s="2"/>
      <c r="O72" s="2"/>
      <c r="P72" s="2"/>
      <c r="Q72" s="55"/>
      <c r="R72" s="55"/>
      <c r="S72" s="2"/>
      <c r="T72" s="3"/>
      <c r="U72" s="2"/>
      <c r="V72" s="2"/>
      <c r="W72" s="2"/>
      <c r="X72" s="55"/>
      <c r="Y72" s="2"/>
      <c r="Z72" s="2"/>
      <c r="AA72" s="55"/>
      <c r="AB72" s="2"/>
    </row>
    <row r="73" spans="1:28">
      <c r="A73">
        <v>72</v>
      </c>
      <c r="B73" t="s">
        <v>75</v>
      </c>
      <c r="C73" t="s">
        <v>1627</v>
      </c>
      <c r="D73" t="s">
        <v>1167</v>
      </c>
      <c r="E73">
        <v>72</v>
      </c>
      <c r="G73" t="s">
        <v>75</v>
      </c>
      <c r="H73" t="s">
        <v>1503</v>
      </c>
      <c r="I73">
        <v>40</v>
      </c>
      <c r="J73">
        <v>100</v>
      </c>
      <c r="K73">
        <v>15</v>
      </c>
      <c r="L73" t="s">
        <v>1626</v>
      </c>
      <c r="M73" s="2"/>
      <c r="N73" s="2"/>
      <c r="O73" s="2"/>
      <c r="P73" s="2"/>
      <c r="Q73" s="55"/>
      <c r="R73" s="55"/>
      <c r="S73" s="2"/>
      <c r="T73" s="3"/>
      <c r="U73" s="2"/>
      <c r="V73" s="2"/>
      <c r="W73" s="2"/>
      <c r="X73" s="55"/>
      <c r="Y73" s="2"/>
      <c r="Z73" s="2"/>
      <c r="AA73" s="55"/>
      <c r="AB73" s="2"/>
    </row>
    <row r="74" spans="1:28">
      <c r="A74">
        <v>73</v>
      </c>
      <c r="B74" t="s">
        <v>75</v>
      </c>
      <c r="C74" t="s">
        <v>1628</v>
      </c>
      <c r="D74" t="s">
        <v>792</v>
      </c>
      <c r="E74">
        <v>73</v>
      </c>
      <c r="G74" t="s">
        <v>75</v>
      </c>
      <c r="H74" t="s">
        <v>1505</v>
      </c>
      <c r="I74" t="s">
        <v>712</v>
      </c>
      <c r="J74">
        <v>90</v>
      </c>
      <c r="K74">
        <v>10</v>
      </c>
      <c r="L74" t="s">
        <v>1629</v>
      </c>
      <c r="M74" s="2"/>
      <c r="N74" s="2"/>
      <c r="O74" s="2"/>
      <c r="P74" s="2"/>
      <c r="Q74" s="3"/>
      <c r="R74" s="55"/>
      <c r="S74" s="2"/>
      <c r="T74" s="3"/>
      <c r="U74" s="2"/>
      <c r="V74" s="2"/>
      <c r="W74" s="2"/>
      <c r="X74" s="55"/>
      <c r="Y74" s="2"/>
      <c r="Z74" s="55"/>
      <c r="AA74" s="2"/>
      <c r="AB74" s="2"/>
    </row>
    <row r="75" spans="1:28">
      <c r="A75">
        <v>74</v>
      </c>
      <c r="B75" t="s">
        <v>53</v>
      </c>
      <c r="C75" t="s">
        <v>1630</v>
      </c>
      <c r="D75" t="s">
        <v>721</v>
      </c>
      <c r="E75">
        <v>74</v>
      </c>
      <c r="G75" t="s">
        <v>53</v>
      </c>
      <c r="H75" t="s">
        <v>1505</v>
      </c>
      <c r="I75" t="s">
        <v>712</v>
      </c>
      <c r="J75" t="s">
        <v>712</v>
      </c>
      <c r="K75">
        <v>20</v>
      </c>
      <c r="L75" t="s">
        <v>1631</v>
      </c>
      <c r="M75" s="2"/>
      <c r="N75" s="2"/>
      <c r="O75" s="2"/>
      <c r="P75" s="2"/>
      <c r="Q75" s="55"/>
      <c r="R75" s="55"/>
      <c r="S75" s="2"/>
      <c r="T75" s="3"/>
      <c r="U75" s="2"/>
      <c r="V75" s="2"/>
      <c r="W75" s="2"/>
      <c r="X75" s="55"/>
      <c r="Y75" s="2"/>
      <c r="Z75" s="55"/>
      <c r="AA75" s="2"/>
      <c r="AB75" s="2"/>
    </row>
    <row r="76" spans="1:28">
      <c r="A76">
        <v>75</v>
      </c>
      <c r="B76" t="s">
        <v>75</v>
      </c>
      <c r="C76" t="s">
        <v>1632</v>
      </c>
      <c r="D76" t="s">
        <v>719</v>
      </c>
      <c r="E76">
        <v>75</v>
      </c>
      <c r="G76" t="s">
        <v>75</v>
      </c>
      <c r="H76" t="s">
        <v>1476</v>
      </c>
      <c r="I76">
        <v>55</v>
      </c>
      <c r="J76">
        <v>95</v>
      </c>
      <c r="K76">
        <v>25</v>
      </c>
      <c r="L76" t="s">
        <v>1633</v>
      </c>
      <c r="M76" s="2"/>
      <c r="N76" s="2"/>
      <c r="O76" s="2"/>
      <c r="P76" s="2"/>
      <c r="Q76" s="55"/>
      <c r="R76" s="55"/>
      <c r="S76" s="2"/>
      <c r="T76" s="3"/>
      <c r="U76" s="2"/>
      <c r="V76" s="2"/>
      <c r="W76" s="2"/>
      <c r="X76" s="55"/>
      <c r="Y76" s="2"/>
      <c r="Z76" s="2"/>
      <c r="AA76" s="55"/>
      <c r="AB76" s="2"/>
    </row>
    <row r="77" spans="1:28">
      <c r="A77">
        <v>76</v>
      </c>
      <c r="B77" t="s">
        <v>75</v>
      </c>
      <c r="C77" t="s">
        <v>1634</v>
      </c>
      <c r="D77" t="s">
        <v>744</v>
      </c>
      <c r="E77">
        <v>76</v>
      </c>
      <c r="G77" t="s">
        <v>75</v>
      </c>
      <c r="H77" t="s">
        <v>1503</v>
      </c>
      <c r="I77">
        <v>120</v>
      </c>
      <c r="J77">
        <v>100</v>
      </c>
      <c r="K77">
        <v>10</v>
      </c>
      <c r="L77" t="s">
        <v>1635</v>
      </c>
      <c r="M77" s="2"/>
      <c r="N77" s="2"/>
      <c r="O77" s="2"/>
      <c r="P77" s="2"/>
      <c r="Q77" s="55"/>
      <c r="R77" s="55"/>
      <c r="S77" s="2"/>
      <c r="T77" s="3"/>
      <c r="U77" s="2"/>
      <c r="V77" s="2"/>
      <c r="W77" s="2"/>
      <c r="X77" s="55"/>
      <c r="Y77" s="2"/>
      <c r="Z77" s="2"/>
      <c r="AA77" s="55"/>
      <c r="AB77" s="2"/>
    </row>
    <row r="78" spans="1:28">
      <c r="A78">
        <v>77</v>
      </c>
      <c r="B78" t="s">
        <v>59</v>
      </c>
      <c r="C78" t="s">
        <v>1636</v>
      </c>
      <c r="D78" t="s">
        <v>716</v>
      </c>
      <c r="E78">
        <v>77</v>
      </c>
      <c r="G78" t="s">
        <v>59</v>
      </c>
      <c r="H78" t="s">
        <v>1505</v>
      </c>
      <c r="I78" t="s">
        <v>712</v>
      </c>
      <c r="J78">
        <v>75</v>
      </c>
      <c r="K78">
        <v>35</v>
      </c>
      <c r="L78" t="s">
        <v>1637</v>
      </c>
      <c r="M78" s="2"/>
      <c r="N78" s="2"/>
      <c r="O78" s="2"/>
      <c r="P78" s="2"/>
      <c r="Q78" s="3"/>
      <c r="R78" s="55"/>
      <c r="S78" s="2"/>
      <c r="T78" s="3"/>
      <c r="U78" s="2"/>
      <c r="V78" s="2"/>
      <c r="W78" s="2"/>
      <c r="X78" s="55"/>
      <c r="Y78" s="2"/>
      <c r="Z78" s="55"/>
      <c r="AA78" s="2"/>
      <c r="AB78" s="2"/>
    </row>
    <row r="79" spans="1:28">
      <c r="A79">
        <v>78</v>
      </c>
      <c r="B79" t="s">
        <v>75</v>
      </c>
      <c r="C79" t="s">
        <v>1638</v>
      </c>
      <c r="D79" t="s">
        <v>925</v>
      </c>
      <c r="E79">
        <v>78</v>
      </c>
      <c r="G79" t="s">
        <v>75</v>
      </c>
      <c r="H79" t="s">
        <v>1505</v>
      </c>
      <c r="I79" t="s">
        <v>712</v>
      </c>
      <c r="J79">
        <v>75</v>
      </c>
      <c r="K79">
        <v>30</v>
      </c>
      <c r="L79" t="s">
        <v>1639</v>
      </c>
      <c r="M79" s="2"/>
      <c r="N79" s="2"/>
      <c r="O79" s="2"/>
      <c r="P79" s="2"/>
      <c r="Q79" s="3"/>
      <c r="R79" s="55"/>
      <c r="S79" s="2"/>
      <c r="T79" s="3"/>
      <c r="U79" s="2"/>
      <c r="V79" s="2"/>
      <c r="W79" s="2"/>
      <c r="X79" s="55"/>
      <c r="Y79" s="2"/>
      <c r="Z79" s="55"/>
      <c r="AA79" s="2"/>
      <c r="AB79" s="2"/>
    </row>
    <row r="80" spans="1:28">
      <c r="A80">
        <v>79</v>
      </c>
      <c r="B80" t="s">
        <v>75</v>
      </c>
      <c r="C80" t="s">
        <v>1640</v>
      </c>
      <c r="D80" t="s">
        <v>717</v>
      </c>
      <c r="E80">
        <v>79</v>
      </c>
      <c r="G80" t="s">
        <v>75</v>
      </c>
      <c r="H80" t="s">
        <v>1505</v>
      </c>
      <c r="I80" t="s">
        <v>712</v>
      </c>
      <c r="J80">
        <v>75</v>
      </c>
      <c r="K80">
        <v>15</v>
      </c>
      <c r="L80" t="s">
        <v>1641</v>
      </c>
      <c r="M80" s="2"/>
      <c r="N80" s="2"/>
      <c r="O80" s="2"/>
      <c r="P80" s="2"/>
      <c r="Q80" s="3"/>
      <c r="R80" s="2"/>
      <c r="S80" s="2"/>
      <c r="T80" s="3"/>
      <c r="U80" s="2"/>
      <c r="V80" s="2"/>
      <c r="W80" s="2"/>
      <c r="X80" s="55"/>
      <c r="Y80" s="2"/>
      <c r="Z80" s="55"/>
      <c r="AA80" s="2"/>
      <c r="AB80" s="2"/>
    </row>
    <row r="81" spans="1:28">
      <c r="A81">
        <v>80</v>
      </c>
      <c r="B81" t="s">
        <v>75</v>
      </c>
      <c r="C81" t="s">
        <v>1642</v>
      </c>
      <c r="D81" t="s">
        <v>780</v>
      </c>
      <c r="E81">
        <v>80</v>
      </c>
      <c r="G81" t="s">
        <v>75</v>
      </c>
      <c r="H81" t="s">
        <v>1503</v>
      </c>
      <c r="I81">
        <v>120</v>
      </c>
      <c r="J81">
        <v>100</v>
      </c>
      <c r="K81">
        <v>10</v>
      </c>
      <c r="L81" t="s">
        <v>1643</v>
      </c>
      <c r="M81" s="2"/>
      <c r="N81" s="2"/>
      <c r="O81" s="2"/>
      <c r="P81" s="2"/>
      <c r="Q81" s="55"/>
      <c r="R81" s="55"/>
      <c r="S81" s="2"/>
      <c r="T81" s="3"/>
      <c r="U81" s="2"/>
      <c r="V81" s="2"/>
      <c r="W81" s="2"/>
      <c r="X81" s="55"/>
      <c r="Y81" s="2"/>
      <c r="Z81" s="2"/>
      <c r="AA81" s="55"/>
      <c r="AB81" s="2"/>
    </row>
    <row r="82" spans="1:28">
      <c r="A82">
        <v>81</v>
      </c>
      <c r="B82" t="s">
        <v>66</v>
      </c>
      <c r="C82" t="s">
        <v>1644</v>
      </c>
      <c r="D82" t="s">
        <v>920</v>
      </c>
      <c r="E82">
        <v>81</v>
      </c>
      <c r="G82" t="s">
        <v>66</v>
      </c>
      <c r="H82" t="s">
        <v>1505</v>
      </c>
      <c r="I82" t="s">
        <v>712</v>
      </c>
      <c r="J82">
        <v>95</v>
      </c>
      <c r="K82">
        <v>40</v>
      </c>
      <c r="L82" t="s">
        <v>1645</v>
      </c>
      <c r="M82" s="2"/>
      <c r="N82" s="2"/>
      <c r="O82" s="2"/>
      <c r="P82" s="2"/>
      <c r="Q82" s="55"/>
      <c r="R82" s="55"/>
      <c r="S82" s="2"/>
      <c r="T82" s="3"/>
      <c r="U82" s="2"/>
      <c r="V82" s="2"/>
      <c r="W82" s="2"/>
      <c r="X82" s="55"/>
      <c r="Y82" s="2"/>
      <c r="Z82" s="55"/>
      <c r="AA82" s="2"/>
      <c r="AB82" s="2"/>
    </row>
    <row r="83" spans="1:28">
      <c r="A83">
        <v>82</v>
      </c>
      <c r="B83" t="s">
        <v>79</v>
      </c>
      <c r="C83" t="s">
        <v>1646</v>
      </c>
      <c r="D83" t="s">
        <v>808</v>
      </c>
      <c r="E83">
        <v>82</v>
      </c>
      <c r="G83" t="s">
        <v>79</v>
      </c>
      <c r="H83" t="s">
        <v>1503</v>
      </c>
      <c r="I83" t="s">
        <v>1647</v>
      </c>
      <c r="J83">
        <v>100</v>
      </c>
      <c r="K83">
        <v>10</v>
      </c>
      <c r="L83" t="s">
        <v>6050</v>
      </c>
      <c r="M83" s="2"/>
      <c r="N83" s="2"/>
      <c r="O83" s="2"/>
      <c r="P83" s="2"/>
      <c r="Q83" s="55"/>
      <c r="R83" s="55"/>
      <c r="S83" s="2"/>
      <c r="T83" s="3"/>
      <c r="U83" s="2"/>
      <c r="V83" s="2"/>
      <c r="W83" s="2"/>
      <c r="X83" s="55"/>
      <c r="Y83" s="2"/>
      <c r="Z83" s="2"/>
      <c r="AA83" s="55"/>
      <c r="AB83" s="2"/>
    </row>
    <row r="84" spans="1:28">
      <c r="A84">
        <v>83</v>
      </c>
      <c r="B84" t="s">
        <v>73</v>
      </c>
      <c r="C84" t="s">
        <v>1649</v>
      </c>
      <c r="D84" t="s">
        <v>814</v>
      </c>
      <c r="E84">
        <v>83</v>
      </c>
      <c r="G84" t="s">
        <v>73</v>
      </c>
      <c r="H84" t="s">
        <v>1503</v>
      </c>
      <c r="I84">
        <v>35</v>
      </c>
      <c r="J84">
        <v>85</v>
      </c>
      <c r="K84">
        <v>15</v>
      </c>
      <c r="L84" t="s">
        <v>1650</v>
      </c>
      <c r="M84" s="2"/>
      <c r="N84" s="2"/>
      <c r="O84" s="2"/>
      <c r="P84" s="2"/>
      <c r="Q84" s="3"/>
      <c r="R84" s="2"/>
      <c r="S84" s="2"/>
      <c r="T84" s="3"/>
      <c r="U84" s="2"/>
      <c r="V84" s="2"/>
      <c r="W84" s="2"/>
      <c r="X84" s="55"/>
      <c r="Y84" s="2"/>
      <c r="Z84" s="2"/>
      <c r="AA84" s="55"/>
      <c r="AB84" s="2"/>
    </row>
    <row r="85" spans="1:28">
      <c r="A85">
        <v>84</v>
      </c>
      <c r="B85" t="s">
        <v>76</v>
      </c>
      <c r="C85" t="s">
        <v>1651</v>
      </c>
      <c r="D85" t="s">
        <v>1047</v>
      </c>
      <c r="E85">
        <v>84</v>
      </c>
      <c r="G85" t="s">
        <v>76</v>
      </c>
      <c r="H85" t="s">
        <v>1503</v>
      </c>
      <c r="I85">
        <v>40</v>
      </c>
      <c r="J85">
        <v>100</v>
      </c>
      <c r="K85">
        <v>30</v>
      </c>
      <c r="L85" t="s">
        <v>1652</v>
      </c>
      <c r="M85" s="2"/>
      <c r="N85" s="2"/>
      <c r="O85" s="2"/>
      <c r="P85" s="2"/>
      <c r="Q85" s="3"/>
      <c r="R85" s="55"/>
      <c r="S85" s="2"/>
      <c r="T85" s="3"/>
      <c r="U85" s="2"/>
      <c r="V85" s="2"/>
      <c r="W85" s="2"/>
      <c r="X85" s="55"/>
      <c r="Y85" s="2"/>
      <c r="Z85" s="2"/>
      <c r="AA85" s="55"/>
      <c r="AB85" s="2"/>
    </row>
    <row r="86" spans="1:28">
      <c r="A86">
        <v>85</v>
      </c>
      <c r="B86" t="s">
        <v>76</v>
      </c>
      <c r="C86" t="s">
        <v>1653</v>
      </c>
      <c r="D86" t="s">
        <v>986</v>
      </c>
      <c r="E86">
        <v>85</v>
      </c>
      <c r="G86" t="s">
        <v>76</v>
      </c>
      <c r="H86" t="s">
        <v>1503</v>
      </c>
      <c r="I86">
        <v>90</v>
      </c>
      <c r="J86">
        <v>100</v>
      </c>
      <c r="K86">
        <v>15</v>
      </c>
      <c r="L86" t="s">
        <v>1654</v>
      </c>
      <c r="M86" s="2"/>
      <c r="N86" s="2"/>
      <c r="O86" s="2"/>
      <c r="P86" s="2"/>
      <c r="Q86" s="3"/>
      <c r="R86" s="55"/>
      <c r="S86" s="2"/>
      <c r="T86" s="3"/>
      <c r="U86" s="2"/>
      <c r="V86" s="2"/>
      <c r="W86" s="2"/>
      <c r="X86" s="55"/>
      <c r="Y86" s="2"/>
      <c r="Z86" s="2"/>
      <c r="AA86" s="55"/>
      <c r="AB86" s="2"/>
    </row>
    <row r="87" spans="1:28">
      <c r="A87">
        <v>86</v>
      </c>
      <c r="B87" t="s">
        <v>76</v>
      </c>
      <c r="C87" t="s">
        <v>1655</v>
      </c>
      <c r="D87" t="s">
        <v>992</v>
      </c>
      <c r="E87">
        <v>86</v>
      </c>
      <c r="G87" t="s">
        <v>76</v>
      </c>
      <c r="H87" t="s">
        <v>1505</v>
      </c>
      <c r="I87" t="s">
        <v>712</v>
      </c>
      <c r="J87">
        <v>90</v>
      </c>
      <c r="K87">
        <v>20</v>
      </c>
      <c r="L87" t="s">
        <v>1656</v>
      </c>
      <c r="M87" s="2"/>
      <c r="N87" s="2"/>
      <c r="O87" s="2"/>
      <c r="P87" s="2"/>
      <c r="Q87" s="3"/>
      <c r="R87" s="55"/>
      <c r="S87" s="2"/>
      <c r="T87" s="3"/>
      <c r="U87" s="2"/>
      <c r="V87" s="2"/>
      <c r="W87" s="2"/>
      <c r="X87" s="55"/>
      <c r="Y87" s="2"/>
      <c r="Z87" s="55"/>
      <c r="AA87" s="2"/>
      <c r="AB87" s="2"/>
    </row>
    <row r="88" spans="1:28">
      <c r="A88">
        <v>87</v>
      </c>
      <c r="B88" t="s">
        <v>76</v>
      </c>
      <c r="C88" t="s">
        <v>1657</v>
      </c>
      <c r="D88" t="s">
        <v>988</v>
      </c>
      <c r="E88">
        <v>87</v>
      </c>
      <c r="G88" t="s">
        <v>76</v>
      </c>
      <c r="H88" t="s">
        <v>1503</v>
      </c>
      <c r="I88">
        <v>110</v>
      </c>
      <c r="J88">
        <v>70</v>
      </c>
      <c r="K88">
        <v>10</v>
      </c>
      <c r="L88" t="s">
        <v>1658</v>
      </c>
      <c r="M88" s="2"/>
      <c r="N88" s="2"/>
      <c r="O88" s="2"/>
      <c r="P88" s="2"/>
      <c r="Q88" s="3"/>
      <c r="R88" s="55"/>
      <c r="S88" s="2"/>
      <c r="T88" s="3"/>
      <c r="U88" s="2"/>
      <c r="V88" s="2"/>
      <c r="W88" s="2"/>
      <c r="X88" s="55"/>
      <c r="Y88" s="2"/>
      <c r="Z88" s="2"/>
      <c r="AA88" s="55"/>
      <c r="AB88" s="2"/>
    </row>
    <row r="89" spans="1:28">
      <c r="A89">
        <v>88</v>
      </c>
      <c r="B89" t="s">
        <v>65</v>
      </c>
      <c r="C89" t="s">
        <v>1659</v>
      </c>
      <c r="D89" t="s">
        <v>1247</v>
      </c>
      <c r="E89">
        <v>88</v>
      </c>
      <c r="G89" t="s">
        <v>65</v>
      </c>
      <c r="H89" t="s">
        <v>1476</v>
      </c>
      <c r="I89">
        <v>50</v>
      </c>
      <c r="J89">
        <v>90</v>
      </c>
      <c r="K89">
        <v>15</v>
      </c>
      <c r="L89" t="s">
        <v>1660</v>
      </c>
      <c r="M89" s="2"/>
      <c r="N89" s="2"/>
      <c r="O89" s="2"/>
      <c r="P89" s="2"/>
      <c r="Q89" s="55"/>
      <c r="R89" s="55"/>
      <c r="S89" s="2"/>
      <c r="T89" s="3"/>
      <c r="U89" s="2"/>
      <c r="V89" s="2"/>
      <c r="W89" s="2"/>
      <c r="X89" s="55"/>
      <c r="Y89" s="2"/>
      <c r="Z89" s="2"/>
      <c r="AA89" s="55"/>
      <c r="AB89" s="2"/>
    </row>
    <row r="90" spans="1:28">
      <c r="A90">
        <v>89</v>
      </c>
      <c r="B90" t="s">
        <v>60</v>
      </c>
      <c r="C90" t="s">
        <v>1662</v>
      </c>
      <c r="D90" t="s">
        <v>798</v>
      </c>
      <c r="E90">
        <v>89</v>
      </c>
      <c r="G90" t="s">
        <v>60</v>
      </c>
      <c r="H90" t="s">
        <v>1476</v>
      </c>
      <c r="I90">
        <v>100</v>
      </c>
      <c r="J90">
        <v>100</v>
      </c>
      <c r="K90">
        <v>10</v>
      </c>
      <c r="L90" t="s">
        <v>1663</v>
      </c>
      <c r="M90" s="2"/>
      <c r="N90" s="2"/>
      <c r="O90" s="2"/>
      <c r="P90" s="2"/>
      <c r="Q90" s="55"/>
      <c r="R90" s="55"/>
      <c r="S90" s="2"/>
      <c r="T90" s="3"/>
      <c r="U90" s="2"/>
      <c r="V90" s="2"/>
      <c r="W90" s="2"/>
      <c r="X90" s="55"/>
      <c r="Y90" s="2"/>
      <c r="Z90" s="2"/>
      <c r="AA90" s="55"/>
      <c r="AB90" s="2"/>
    </row>
    <row r="91" spans="1:28">
      <c r="A91">
        <v>90</v>
      </c>
      <c r="B91" t="s">
        <v>60</v>
      </c>
      <c r="C91" t="s">
        <v>1665</v>
      </c>
      <c r="D91" t="s">
        <v>1178</v>
      </c>
      <c r="E91">
        <v>90</v>
      </c>
      <c r="G91" t="s">
        <v>60</v>
      </c>
      <c r="H91" t="s">
        <v>1476</v>
      </c>
      <c r="I91" t="s">
        <v>1500</v>
      </c>
      <c r="J91">
        <v>30</v>
      </c>
      <c r="K91">
        <v>5</v>
      </c>
      <c r="L91" t="s">
        <v>1666</v>
      </c>
      <c r="M91" s="2"/>
      <c r="N91" s="2"/>
      <c r="O91" s="2"/>
      <c r="P91" s="2"/>
      <c r="Q91" s="55"/>
      <c r="R91" s="55"/>
      <c r="S91" s="2"/>
      <c r="T91" s="3"/>
      <c r="U91" s="2"/>
      <c r="V91" s="2"/>
      <c r="W91" s="2"/>
      <c r="X91" s="55"/>
      <c r="Y91" s="2"/>
      <c r="Z91" s="2"/>
      <c r="AA91" s="55"/>
      <c r="AB91" s="2"/>
    </row>
    <row r="92" spans="1:28">
      <c r="A92">
        <v>91</v>
      </c>
      <c r="B92" t="s">
        <v>60</v>
      </c>
      <c r="C92" t="s">
        <v>1667</v>
      </c>
      <c r="D92" t="s">
        <v>1081</v>
      </c>
      <c r="E92">
        <v>91</v>
      </c>
      <c r="G92" t="s">
        <v>60</v>
      </c>
      <c r="H92" t="s">
        <v>1476</v>
      </c>
      <c r="I92">
        <v>80</v>
      </c>
      <c r="J92">
        <v>100</v>
      </c>
      <c r="K92">
        <v>10</v>
      </c>
      <c r="L92" t="s">
        <v>1668</v>
      </c>
      <c r="M92" s="2"/>
      <c r="N92" s="2"/>
      <c r="O92" s="2"/>
      <c r="P92" s="2"/>
      <c r="Q92" s="55"/>
      <c r="R92" s="55"/>
      <c r="S92" s="2"/>
      <c r="T92" s="3"/>
      <c r="U92" s="2"/>
      <c r="V92" s="2"/>
      <c r="W92" s="2"/>
      <c r="X92" s="55"/>
      <c r="Y92" s="2"/>
      <c r="Z92" s="2"/>
      <c r="AA92" s="55"/>
      <c r="AB92" s="2"/>
    </row>
    <row r="93" spans="1:28">
      <c r="A93">
        <v>92</v>
      </c>
      <c r="B93" t="s">
        <v>59</v>
      </c>
      <c r="C93" t="s">
        <v>1669</v>
      </c>
      <c r="D93" t="s">
        <v>728</v>
      </c>
      <c r="E93">
        <v>92</v>
      </c>
      <c r="G93" t="s">
        <v>59</v>
      </c>
      <c r="H93" t="s">
        <v>1505</v>
      </c>
      <c r="I93" t="s">
        <v>712</v>
      </c>
      <c r="J93">
        <v>90</v>
      </c>
      <c r="K93">
        <v>10</v>
      </c>
      <c r="L93" t="s">
        <v>1670</v>
      </c>
      <c r="M93" s="2"/>
      <c r="N93" s="2"/>
      <c r="O93" s="2"/>
      <c r="P93" s="2"/>
      <c r="Q93" s="3"/>
      <c r="R93" s="55"/>
      <c r="S93" s="2"/>
      <c r="T93" s="3"/>
      <c r="U93" s="2"/>
      <c r="V93" s="2"/>
      <c r="W93" s="2"/>
      <c r="X93" s="55"/>
      <c r="Y93" s="2"/>
      <c r="Z93" s="55"/>
      <c r="AA93" s="2"/>
      <c r="AB93" s="2"/>
    </row>
    <row r="94" spans="1:28">
      <c r="A94">
        <v>93</v>
      </c>
      <c r="B94" t="s">
        <v>77</v>
      </c>
      <c r="C94" t="s">
        <v>1671</v>
      </c>
      <c r="D94" t="s">
        <v>924</v>
      </c>
      <c r="E94">
        <v>93</v>
      </c>
      <c r="G94" t="s">
        <v>77</v>
      </c>
      <c r="H94" t="s">
        <v>1503</v>
      </c>
      <c r="I94">
        <v>50</v>
      </c>
      <c r="J94">
        <v>100</v>
      </c>
      <c r="K94">
        <v>25</v>
      </c>
      <c r="L94" t="s">
        <v>1672</v>
      </c>
      <c r="M94" s="2"/>
      <c r="N94" s="2"/>
      <c r="O94" s="2"/>
      <c r="P94" s="2"/>
      <c r="Q94" s="3"/>
      <c r="R94" s="2"/>
      <c r="S94" s="2"/>
      <c r="T94" s="3"/>
      <c r="U94" s="2"/>
      <c r="V94" s="2"/>
      <c r="W94" s="2"/>
      <c r="X94" s="55"/>
      <c r="Y94" s="2"/>
      <c r="Z94" s="2"/>
      <c r="AA94" s="55"/>
      <c r="AB94" s="2"/>
    </row>
    <row r="95" spans="1:28">
      <c r="A95">
        <v>94</v>
      </c>
      <c r="B95" t="s">
        <v>77</v>
      </c>
      <c r="C95" t="s">
        <v>1673</v>
      </c>
      <c r="D95" t="s">
        <v>935</v>
      </c>
      <c r="E95">
        <v>94</v>
      </c>
      <c r="G95" t="s">
        <v>77</v>
      </c>
      <c r="H95" t="s">
        <v>1503</v>
      </c>
      <c r="I95">
        <v>90</v>
      </c>
      <c r="J95">
        <v>100</v>
      </c>
      <c r="K95">
        <v>10</v>
      </c>
      <c r="L95" t="s">
        <v>1674</v>
      </c>
      <c r="M95" s="2"/>
      <c r="N95" s="2"/>
      <c r="O95" s="2"/>
      <c r="P95" s="2"/>
      <c r="Q95" s="55"/>
      <c r="R95" s="55"/>
      <c r="S95" s="2"/>
      <c r="T95" s="3"/>
      <c r="U95" s="2"/>
      <c r="V95" s="2"/>
      <c r="W95" s="2"/>
      <c r="X95" s="2"/>
      <c r="Y95" s="2"/>
      <c r="Z95" s="2"/>
      <c r="AA95" s="55"/>
      <c r="AB95" s="2"/>
    </row>
    <row r="96" spans="1:28">
      <c r="A96">
        <v>95</v>
      </c>
      <c r="B96" t="s">
        <v>77</v>
      </c>
      <c r="C96" t="s">
        <v>1675</v>
      </c>
      <c r="D96" t="s">
        <v>1148</v>
      </c>
      <c r="E96">
        <v>95</v>
      </c>
      <c r="G96" t="s">
        <v>77</v>
      </c>
      <c r="H96" t="s">
        <v>1505</v>
      </c>
      <c r="I96" t="s">
        <v>712</v>
      </c>
      <c r="J96">
        <v>60</v>
      </c>
      <c r="K96">
        <v>20</v>
      </c>
      <c r="L96" t="s">
        <v>1676</v>
      </c>
      <c r="M96" s="2"/>
      <c r="N96" s="2"/>
      <c r="O96" s="2"/>
      <c r="P96" s="2"/>
      <c r="Q96" s="3"/>
      <c r="R96" s="2"/>
      <c r="S96" s="2"/>
      <c r="T96" s="3"/>
      <c r="U96" s="2"/>
      <c r="V96" s="2"/>
      <c r="W96" s="2"/>
      <c r="X96" s="55"/>
      <c r="Y96" s="2"/>
      <c r="Z96" s="55"/>
      <c r="AA96" s="2"/>
      <c r="AB96" s="2"/>
    </row>
    <row r="97" spans="1:28">
      <c r="A97">
        <v>96</v>
      </c>
      <c r="B97" t="s">
        <v>77</v>
      </c>
      <c r="C97" t="s">
        <v>1677</v>
      </c>
      <c r="D97" t="s">
        <v>1203</v>
      </c>
      <c r="E97">
        <v>96</v>
      </c>
      <c r="G97" t="s">
        <v>77</v>
      </c>
      <c r="H97" t="s">
        <v>1505</v>
      </c>
      <c r="I97" t="s">
        <v>712</v>
      </c>
      <c r="J97" t="s">
        <v>712</v>
      </c>
      <c r="K97">
        <v>40</v>
      </c>
      <c r="L97" t="s">
        <v>6050</v>
      </c>
      <c r="M97" s="2"/>
      <c r="N97" s="2"/>
      <c r="O97" s="2"/>
      <c r="P97" s="2"/>
      <c r="Q97" s="55"/>
      <c r="R97" s="55"/>
      <c r="S97" s="2"/>
      <c r="T97" s="3"/>
      <c r="U97" s="2"/>
      <c r="V97" s="2"/>
      <c r="W97" s="2"/>
      <c r="X97" s="55"/>
      <c r="Y97" s="2"/>
      <c r="Z97" s="55"/>
      <c r="AA97" s="2"/>
      <c r="AB97" s="2"/>
    </row>
    <row r="98" spans="1:28">
      <c r="A98">
        <v>97</v>
      </c>
      <c r="B98" t="s">
        <v>77</v>
      </c>
      <c r="C98" t="s">
        <v>1678</v>
      </c>
      <c r="D98" t="s">
        <v>961</v>
      </c>
      <c r="E98">
        <v>97</v>
      </c>
      <c r="G98" t="s">
        <v>77</v>
      </c>
      <c r="H98" t="s">
        <v>1505</v>
      </c>
      <c r="I98" t="s">
        <v>712</v>
      </c>
      <c r="J98" t="s">
        <v>712</v>
      </c>
      <c r="K98">
        <v>30</v>
      </c>
      <c r="L98" t="s">
        <v>1679</v>
      </c>
      <c r="M98" s="2"/>
      <c r="N98" s="2"/>
      <c r="O98" s="2"/>
      <c r="P98" s="2"/>
      <c r="Q98" s="55"/>
      <c r="R98" s="55"/>
      <c r="S98" s="2"/>
      <c r="T98" s="3"/>
      <c r="U98" s="2"/>
      <c r="V98" s="2"/>
      <c r="W98" s="2"/>
      <c r="X98" s="55"/>
      <c r="Y98" s="2"/>
      <c r="Z98" s="55"/>
      <c r="AA98" s="2"/>
      <c r="AB98" s="2"/>
    </row>
    <row r="99" spans="1:28">
      <c r="A99">
        <v>98</v>
      </c>
      <c r="B99" t="s">
        <v>53</v>
      </c>
      <c r="C99" t="s">
        <v>1680</v>
      </c>
      <c r="D99" t="s">
        <v>972</v>
      </c>
      <c r="E99">
        <v>98</v>
      </c>
      <c r="G99" t="s">
        <v>53</v>
      </c>
      <c r="H99" t="s">
        <v>1476</v>
      </c>
      <c r="I99">
        <v>40</v>
      </c>
      <c r="J99">
        <v>100</v>
      </c>
      <c r="K99">
        <v>30</v>
      </c>
      <c r="L99" t="s">
        <v>1681</v>
      </c>
      <c r="M99" s="2"/>
      <c r="N99" s="2"/>
      <c r="O99" s="2"/>
      <c r="P99" s="2"/>
      <c r="Q99" s="55"/>
      <c r="R99" s="55"/>
      <c r="S99" s="2"/>
      <c r="T99" s="3"/>
      <c r="U99" s="2"/>
      <c r="V99" s="2"/>
      <c r="W99" s="2"/>
      <c r="X99" s="55"/>
      <c r="Y99" s="2"/>
      <c r="Z99" s="2"/>
      <c r="AA99" s="55"/>
      <c r="AB99" s="2"/>
    </row>
    <row r="100" spans="1:28">
      <c r="A100">
        <v>99</v>
      </c>
      <c r="B100" t="s">
        <v>53</v>
      </c>
      <c r="C100" t="s">
        <v>1682</v>
      </c>
      <c r="D100" t="s">
        <v>954</v>
      </c>
      <c r="E100">
        <v>99</v>
      </c>
      <c r="G100" t="s">
        <v>53</v>
      </c>
      <c r="H100" t="s">
        <v>1476</v>
      </c>
      <c r="I100">
        <v>20</v>
      </c>
      <c r="J100">
        <v>100</v>
      </c>
      <c r="K100">
        <v>20</v>
      </c>
      <c r="L100" t="s">
        <v>6050</v>
      </c>
      <c r="M100" s="2"/>
      <c r="N100" s="2"/>
      <c r="O100" s="2"/>
      <c r="P100" s="2"/>
      <c r="Q100" s="55"/>
      <c r="R100" s="55"/>
      <c r="S100" s="2"/>
      <c r="T100" s="3"/>
      <c r="U100" s="2"/>
      <c r="V100" s="2"/>
      <c r="W100" s="2"/>
      <c r="X100" s="55"/>
      <c r="Y100" s="2"/>
      <c r="Z100" s="2"/>
      <c r="AA100" s="55"/>
      <c r="AB100" s="2"/>
    </row>
    <row r="101" spans="1:28">
      <c r="A101">
        <v>100</v>
      </c>
      <c r="B101" t="s">
        <v>77</v>
      </c>
      <c r="C101" t="s">
        <v>1683</v>
      </c>
      <c r="D101" t="s">
        <v>1214</v>
      </c>
      <c r="E101">
        <v>100</v>
      </c>
      <c r="G101" t="s">
        <v>77</v>
      </c>
      <c r="H101" t="s">
        <v>1505</v>
      </c>
      <c r="I101" t="s">
        <v>712</v>
      </c>
      <c r="J101" t="s">
        <v>712</v>
      </c>
      <c r="K101">
        <v>20</v>
      </c>
      <c r="L101" t="s">
        <v>6051</v>
      </c>
      <c r="M101" s="2"/>
      <c r="N101" s="2"/>
      <c r="O101" s="2"/>
      <c r="P101" s="2"/>
      <c r="Q101" s="55"/>
      <c r="R101" s="55"/>
      <c r="S101" s="2"/>
      <c r="T101" s="3"/>
      <c r="U101" s="2"/>
      <c r="V101" s="2"/>
      <c r="W101" s="2"/>
      <c r="X101" s="55"/>
      <c r="Y101" s="2"/>
      <c r="Z101" s="55"/>
      <c r="AA101" s="2"/>
      <c r="AB101" s="2"/>
    </row>
    <row r="102" spans="1:28">
      <c r="A102">
        <v>101</v>
      </c>
      <c r="B102" t="s">
        <v>67</v>
      </c>
      <c r="C102" t="s">
        <v>1684</v>
      </c>
      <c r="D102" t="s">
        <v>1286</v>
      </c>
      <c r="E102">
        <v>101</v>
      </c>
      <c r="G102" t="s">
        <v>67</v>
      </c>
      <c r="H102" t="s">
        <v>1503</v>
      </c>
      <c r="I102" t="s">
        <v>1621</v>
      </c>
      <c r="J102">
        <v>100</v>
      </c>
      <c r="K102">
        <v>15</v>
      </c>
      <c r="L102" t="s">
        <v>1685</v>
      </c>
      <c r="M102" s="2"/>
      <c r="N102" s="2"/>
      <c r="O102" s="2"/>
      <c r="P102" s="2"/>
      <c r="Q102" s="55"/>
      <c r="R102" s="55"/>
      <c r="S102" s="2"/>
      <c r="T102" s="3"/>
      <c r="U102" s="2"/>
      <c r="V102" s="2"/>
      <c r="W102" s="2"/>
      <c r="X102" s="55"/>
      <c r="Y102" s="2"/>
      <c r="Z102" s="2"/>
      <c r="AA102" s="55"/>
      <c r="AB102" s="2"/>
    </row>
    <row r="103" spans="1:28">
      <c r="A103">
        <v>102</v>
      </c>
      <c r="B103" t="s">
        <v>53</v>
      </c>
      <c r="C103" t="s">
        <v>1687</v>
      </c>
      <c r="D103" t="s">
        <v>1136</v>
      </c>
      <c r="E103">
        <v>102</v>
      </c>
      <c r="G103" t="s">
        <v>53</v>
      </c>
      <c r="H103" t="s">
        <v>1505</v>
      </c>
      <c r="I103" t="s">
        <v>712</v>
      </c>
      <c r="J103" t="s">
        <v>712</v>
      </c>
      <c r="K103">
        <v>10</v>
      </c>
      <c r="L103" t="s">
        <v>1688</v>
      </c>
      <c r="M103" s="2"/>
      <c r="N103" s="2"/>
      <c r="O103" s="2"/>
      <c r="P103" s="2"/>
      <c r="Q103" s="55"/>
      <c r="R103" s="55"/>
      <c r="S103" s="2"/>
      <c r="T103" s="3"/>
      <c r="U103" s="2"/>
      <c r="V103" s="2"/>
      <c r="W103" s="2"/>
      <c r="X103" s="55"/>
      <c r="Y103" s="2"/>
      <c r="Z103" s="55"/>
      <c r="AA103" s="2"/>
      <c r="AB103" s="2"/>
    </row>
    <row r="104" spans="1:28">
      <c r="A104">
        <v>103</v>
      </c>
      <c r="B104" t="s">
        <v>53</v>
      </c>
      <c r="C104" t="s">
        <v>1689</v>
      </c>
      <c r="D104" t="s">
        <v>996</v>
      </c>
      <c r="E104">
        <v>103</v>
      </c>
      <c r="G104" t="s">
        <v>53</v>
      </c>
      <c r="H104" t="s">
        <v>1505</v>
      </c>
      <c r="I104" t="s">
        <v>712</v>
      </c>
      <c r="J104">
        <v>85</v>
      </c>
      <c r="K104">
        <v>40</v>
      </c>
      <c r="L104" t="s">
        <v>1690</v>
      </c>
      <c r="M104" s="2"/>
      <c r="N104" s="2"/>
      <c r="O104" s="2"/>
      <c r="P104" s="2"/>
      <c r="Q104" s="55"/>
      <c r="R104" s="55"/>
      <c r="S104" s="2"/>
      <c r="T104" s="3"/>
      <c r="U104" s="2"/>
      <c r="V104" s="2"/>
      <c r="W104" s="2"/>
      <c r="X104" s="55"/>
      <c r="Y104" s="2"/>
      <c r="Z104" s="55"/>
      <c r="AA104" s="2"/>
      <c r="AB104" s="2"/>
    </row>
    <row r="105" spans="1:28">
      <c r="A105">
        <v>104</v>
      </c>
      <c r="B105" t="s">
        <v>53</v>
      </c>
      <c r="C105" t="s">
        <v>1691</v>
      </c>
      <c r="D105" t="s">
        <v>748</v>
      </c>
      <c r="E105">
        <v>104</v>
      </c>
      <c r="G105" t="s">
        <v>53</v>
      </c>
      <c r="H105" t="s">
        <v>1505</v>
      </c>
      <c r="I105" t="s">
        <v>712</v>
      </c>
      <c r="J105" t="s">
        <v>712</v>
      </c>
      <c r="K105">
        <v>15</v>
      </c>
      <c r="L105" t="s">
        <v>1692</v>
      </c>
      <c r="M105" s="2"/>
      <c r="N105" s="2"/>
      <c r="O105" s="2"/>
      <c r="P105" s="2"/>
      <c r="Q105" s="55"/>
      <c r="R105" s="55"/>
      <c r="S105" s="2"/>
      <c r="T105" s="3"/>
      <c r="U105" s="2"/>
      <c r="V105" s="2"/>
      <c r="W105" s="2"/>
      <c r="X105" s="55"/>
      <c r="Y105" s="2"/>
      <c r="Z105" s="55"/>
      <c r="AA105" s="2"/>
      <c r="AB105" s="2"/>
    </row>
    <row r="106" spans="1:28">
      <c r="A106">
        <v>105</v>
      </c>
      <c r="B106" t="s">
        <v>53</v>
      </c>
      <c r="C106" t="s">
        <v>1693</v>
      </c>
      <c r="D106" t="s">
        <v>1229</v>
      </c>
      <c r="E106">
        <v>105</v>
      </c>
      <c r="G106" t="s">
        <v>53</v>
      </c>
      <c r="H106" t="s">
        <v>1505</v>
      </c>
      <c r="I106" t="s">
        <v>712</v>
      </c>
      <c r="J106" t="s">
        <v>712</v>
      </c>
      <c r="K106">
        <v>10</v>
      </c>
      <c r="L106" t="s">
        <v>1694</v>
      </c>
      <c r="M106" s="2"/>
      <c r="N106" s="2"/>
      <c r="O106" s="2"/>
      <c r="P106" s="2"/>
      <c r="Q106" s="55"/>
      <c r="R106" s="55"/>
      <c r="S106" s="2"/>
      <c r="T106" s="3"/>
      <c r="U106" s="2"/>
      <c r="V106" s="2"/>
      <c r="W106" s="2"/>
      <c r="X106" s="55"/>
      <c r="Y106" s="2"/>
      <c r="Z106" s="55"/>
      <c r="AA106" s="2"/>
      <c r="AB106" s="2"/>
    </row>
    <row r="107" spans="1:28">
      <c r="A107">
        <v>106</v>
      </c>
      <c r="B107" t="s">
        <v>53</v>
      </c>
      <c r="C107" t="s">
        <v>1695</v>
      </c>
      <c r="D107" t="s">
        <v>922</v>
      </c>
      <c r="E107">
        <v>106</v>
      </c>
      <c r="G107" t="s">
        <v>53</v>
      </c>
      <c r="H107" t="s">
        <v>1505</v>
      </c>
      <c r="I107" t="s">
        <v>712</v>
      </c>
      <c r="J107" t="s">
        <v>712</v>
      </c>
      <c r="K107">
        <v>30</v>
      </c>
      <c r="L107" t="s">
        <v>1696</v>
      </c>
      <c r="M107" s="2"/>
      <c r="N107" s="2"/>
      <c r="O107" s="2"/>
      <c r="P107" s="2"/>
      <c r="Q107" s="55"/>
      <c r="R107" s="55"/>
      <c r="S107" s="2"/>
      <c r="T107" s="3"/>
      <c r="U107" s="2"/>
      <c r="V107" s="2"/>
      <c r="W107" s="2"/>
      <c r="X107" s="55"/>
      <c r="Y107" s="2"/>
      <c r="Z107" s="55"/>
      <c r="AA107" s="2"/>
      <c r="AB107" s="2"/>
    </row>
    <row r="108" spans="1:28">
      <c r="A108">
        <v>107</v>
      </c>
      <c r="B108" t="s">
        <v>53</v>
      </c>
      <c r="C108" t="s">
        <v>1697</v>
      </c>
      <c r="D108" t="s">
        <v>1123</v>
      </c>
      <c r="E108">
        <v>107</v>
      </c>
      <c r="G108" t="s">
        <v>53</v>
      </c>
      <c r="H108" t="s">
        <v>1505</v>
      </c>
      <c r="I108" t="s">
        <v>712</v>
      </c>
      <c r="J108" t="s">
        <v>712</v>
      </c>
      <c r="K108">
        <v>10</v>
      </c>
      <c r="L108" t="s">
        <v>1698</v>
      </c>
      <c r="M108" s="2"/>
      <c r="N108" s="2"/>
      <c r="O108" s="2"/>
      <c r="P108" s="2"/>
      <c r="Q108" s="55"/>
      <c r="R108" s="55"/>
      <c r="S108" s="2"/>
      <c r="T108" s="3"/>
      <c r="U108" s="2"/>
      <c r="V108" s="2"/>
      <c r="W108" s="2"/>
      <c r="X108" s="55"/>
      <c r="Y108" s="2"/>
      <c r="Z108" s="55"/>
      <c r="AA108" s="2"/>
      <c r="AB108" s="2"/>
    </row>
    <row r="109" spans="1:28">
      <c r="A109">
        <v>108</v>
      </c>
      <c r="B109" t="s">
        <v>53</v>
      </c>
      <c r="C109" t="s">
        <v>1699</v>
      </c>
      <c r="D109" t="s">
        <v>807</v>
      </c>
      <c r="E109">
        <v>108</v>
      </c>
      <c r="G109" t="s">
        <v>53</v>
      </c>
      <c r="H109" t="s">
        <v>1505</v>
      </c>
      <c r="I109" t="s">
        <v>712</v>
      </c>
      <c r="J109">
        <v>100</v>
      </c>
      <c r="K109">
        <v>20</v>
      </c>
      <c r="L109" t="s">
        <v>1700</v>
      </c>
      <c r="M109" s="2"/>
      <c r="N109" s="2"/>
      <c r="O109" s="2"/>
      <c r="P109" s="2"/>
      <c r="Q109" s="55"/>
      <c r="R109" s="55"/>
      <c r="S109" s="2"/>
      <c r="T109" s="3"/>
      <c r="U109" s="2"/>
      <c r="V109" s="2"/>
      <c r="W109" s="2"/>
      <c r="X109" s="55"/>
      <c r="Y109" s="2"/>
      <c r="Z109" s="55"/>
      <c r="AA109" s="2"/>
      <c r="AB109" s="2"/>
    </row>
    <row r="110" spans="1:28">
      <c r="A110">
        <v>109</v>
      </c>
      <c r="B110" t="s">
        <v>67</v>
      </c>
      <c r="C110" t="s">
        <v>1701</v>
      </c>
      <c r="D110" t="s">
        <v>1143</v>
      </c>
      <c r="E110">
        <v>109</v>
      </c>
      <c r="G110" t="s">
        <v>67</v>
      </c>
      <c r="H110" t="s">
        <v>1505</v>
      </c>
      <c r="I110" t="s">
        <v>712</v>
      </c>
      <c r="J110">
        <v>100</v>
      </c>
      <c r="K110">
        <v>10</v>
      </c>
      <c r="L110" t="s">
        <v>1702</v>
      </c>
      <c r="M110" s="2"/>
      <c r="N110" s="2"/>
      <c r="O110" s="2"/>
      <c r="P110" s="2"/>
      <c r="Q110" s="3"/>
      <c r="R110" s="2"/>
      <c r="S110" s="2"/>
      <c r="T110" s="3"/>
      <c r="U110" s="2"/>
      <c r="V110" s="2"/>
      <c r="W110" s="2"/>
      <c r="X110" s="55"/>
      <c r="Y110" s="2"/>
      <c r="Z110" s="55"/>
      <c r="AA110" s="2"/>
      <c r="AB110" s="2"/>
    </row>
    <row r="111" spans="1:28">
      <c r="A111">
        <v>110</v>
      </c>
      <c r="B111" t="s">
        <v>74</v>
      </c>
      <c r="C111" t="s">
        <v>1703</v>
      </c>
      <c r="D111" t="s">
        <v>874</v>
      </c>
      <c r="E111">
        <v>110</v>
      </c>
      <c r="G111" t="s">
        <v>74</v>
      </c>
      <c r="H111" t="s">
        <v>1505</v>
      </c>
      <c r="I111" t="s">
        <v>712</v>
      </c>
      <c r="J111" t="s">
        <v>712</v>
      </c>
      <c r="K111">
        <v>40</v>
      </c>
      <c r="L111" t="s">
        <v>1704</v>
      </c>
      <c r="M111" s="2"/>
      <c r="N111" s="2"/>
      <c r="O111" s="2"/>
      <c r="P111" s="2"/>
      <c r="Q111" s="55"/>
      <c r="R111" s="55"/>
      <c r="S111" s="2"/>
      <c r="T111" s="3"/>
      <c r="U111" s="2"/>
      <c r="V111" s="2"/>
      <c r="W111" s="2"/>
      <c r="X111" s="55"/>
      <c r="Y111" s="2"/>
      <c r="Z111" s="55"/>
      <c r="AA111" s="2"/>
      <c r="AB111" s="2"/>
    </row>
    <row r="112" spans="1:28">
      <c r="A112">
        <v>111</v>
      </c>
      <c r="B112" t="s">
        <v>53</v>
      </c>
      <c r="C112" t="s">
        <v>1705</v>
      </c>
      <c r="D112" t="s">
        <v>1075</v>
      </c>
      <c r="E112">
        <v>111</v>
      </c>
      <c r="G112" t="s">
        <v>53</v>
      </c>
      <c r="H112" t="s">
        <v>1505</v>
      </c>
      <c r="I112" t="s">
        <v>712</v>
      </c>
      <c r="J112" t="s">
        <v>712</v>
      </c>
      <c r="K112">
        <v>40</v>
      </c>
      <c r="L112" t="s">
        <v>1706</v>
      </c>
      <c r="M112" s="2"/>
      <c r="N112" s="2"/>
      <c r="O112" s="2"/>
      <c r="P112" s="2"/>
      <c r="Q112" s="55"/>
      <c r="R112" s="55"/>
      <c r="S112" s="2"/>
      <c r="T112" s="3"/>
      <c r="U112" s="2"/>
      <c r="V112" s="2"/>
      <c r="W112" s="2"/>
      <c r="X112" s="55"/>
      <c r="Y112" s="2"/>
      <c r="Z112" s="55"/>
      <c r="AA112" s="2"/>
      <c r="AB112" s="2"/>
    </row>
    <row r="113" spans="1:28">
      <c r="A113">
        <v>112</v>
      </c>
      <c r="B113" t="s">
        <v>77</v>
      </c>
      <c r="C113" t="s">
        <v>1707</v>
      </c>
      <c r="D113" t="s">
        <v>1217</v>
      </c>
      <c r="E113">
        <v>112</v>
      </c>
      <c r="G113" t="s">
        <v>77</v>
      </c>
      <c r="H113" t="s">
        <v>1505</v>
      </c>
      <c r="I113" t="s">
        <v>712</v>
      </c>
      <c r="J113" t="s">
        <v>712</v>
      </c>
      <c r="K113">
        <v>20</v>
      </c>
      <c r="L113" t="s">
        <v>6050</v>
      </c>
      <c r="M113" s="2"/>
      <c r="N113" s="2"/>
      <c r="O113" s="2"/>
      <c r="P113" s="2"/>
      <c r="Q113" s="55"/>
      <c r="R113" s="55"/>
      <c r="S113" s="2"/>
      <c r="T113" s="3"/>
      <c r="U113" s="2"/>
      <c r="V113" s="2"/>
      <c r="W113" s="2"/>
      <c r="X113" s="55"/>
      <c r="Y113" s="2"/>
      <c r="Z113" s="55"/>
      <c r="AA113" s="2"/>
      <c r="AB113" s="2"/>
    </row>
    <row r="114" spans="1:28">
      <c r="A114">
        <v>113</v>
      </c>
      <c r="B114" t="s">
        <v>77</v>
      </c>
      <c r="C114" t="s">
        <v>1708</v>
      </c>
      <c r="D114" t="s">
        <v>736</v>
      </c>
      <c r="E114">
        <v>113</v>
      </c>
      <c r="G114" t="s">
        <v>77</v>
      </c>
      <c r="H114" t="s">
        <v>1505</v>
      </c>
      <c r="I114" t="s">
        <v>712</v>
      </c>
      <c r="J114" t="s">
        <v>712</v>
      </c>
      <c r="K114">
        <v>30</v>
      </c>
      <c r="L114" t="s">
        <v>6052</v>
      </c>
      <c r="M114" s="2"/>
      <c r="N114" s="2"/>
      <c r="O114" s="2"/>
      <c r="P114" s="2"/>
      <c r="Q114" s="55"/>
      <c r="R114" s="55"/>
      <c r="S114" s="2"/>
      <c r="T114" s="3"/>
      <c r="U114" s="2"/>
      <c r="V114" s="2"/>
      <c r="W114" s="2"/>
      <c r="X114" s="55"/>
      <c r="Y114" s="2"/>
      <c r="Z114" s="55"/>
      <c r="AA114" s="2"/>
      <c r="AB114" s="2"/>
    </row>
    <row r="115" spans="1:28">
      <c r="A115">
        <v>114</v>
      </c>
      <c r="B115" t="s">
        <v>78</v>
      </c>
      <c r="C115" t="s">
        <v>1709</v>
      </c>
      <c r="D115" t="s">
        <v>899</v>
      </c>
      <c r="E115">
        <v>114</v>
      </c>
      <c r="G115" t="s">
        <v>78</v>
      </c>
      <c r="H115" t="s">
        <v>1505</v>
      </c>
      <c r="I115" t="s">
        <v>712</v>
      </c>
      <c r="J115" t="s">
        <v>712</v>
      </c>
      <c r="K115">
        <v>30</v>
      </c>
      <c r="L115" t="s">
        <v>1710</v>
      </c>
      <c r="M115" s="2"/>
      <c r="N115" s="2"/>
      <c r="O115" s="2"/>
      <c r="P115" s="2"/>
      <c r="Q115" s="55"/>
      <c r="R115" s="55"/>
      <c r="S115" s="2"/>
      <c r="T115" s="3"/>
      <c r="U115" s="2"/>
      <c r="V115" s="2"/>
      <c r="W115" s="2"/>
      <c r="X115" s="55"/>
      <c r="Y115" s="2"/>
      <c r="Z115" s="55"/>
      <c r="AA115" s="2"/>
      <c r="AB115" s="2"/>
    </row>
    <row r="116" spans="1:28">
      <c r="A116">
        <v>115</v>
      </c>
      <c r="B116" t="s">
        <v>77</v>
      </c>
      <c r="C116" t="s">
        <v>1711</v>
      </c>
      <c r="D116" t="s">
        <v>1073</v>
      </c>
      <c r="E116">
        <v>115</v>
      </c>
      <c r="G116" t="s">
        <v>77</v>
      </c>
      <c r="H116" t="s">
        <v>1505</v>
      </c>
      <c r="I116" t="s">
        <v>712</v>
      </c>
      <c r="J116" t="s">
        <v>712</v>
      </c>
      <c r="K116">
        <v>20</v>
      </c>
      <c r="L116" t="s">
        <v>6053</v>
      </c>
      <c r="M116" s="2"/>
      <c r="N116" s="2"/>
      <c r="O116" s="2"/>
      <c r="P116" s="2"/>
      <c r="Q116" s="55"/>
      <c r="R116" s="55"/>
      <c r="S116" s="2"/>
      <c r="T116" s="3"/>
      <c r="U116" s="2"/>
      <c r="V116" s="2"/>
      <c r="W116" s="2"/>
      <c r="X116" s="55"/>
      <c r="Y116" s="2"/>
      <c r="Z116" s="55"/>
      <c r="AA116" s="2"/>
      <c r="AB116" s="2"/>
    </row>
    <row r="117" spans="1:28">
      <c r="A117">
        <v>116</v>
      </c>
      <c r="B117" t="s">
        <v>53</v>
      </c>
      <c r="C117" t="s">
        <v>1712</v>
      </c>
      <c r="D117" t="s">
        <v>956</v>
      </c>
      <c r="E117">
        <v>116</v>
      </c>
      <c r="G117" t="s">
        <v>53</v>
      </c>
      <c r="H117" t="s">
        <v>1505</v>
      </c>
      <c r="I117" t="s">
        <v>712</v>
      </c>
      <c r="J117" t="s">
        <v>712</v>
      </c>
      <c r="K117">
        <v>30</v>
      </c>
      <c r="L117" t="s">
        <v>1713</v>
      </c>
      <c r="M117" s="2"/>
      <c r="N117" s="2"/>
      <c r="O117" s="2"/>
      <c r="P117" s="2"/>
      <c r="Q117" s="55"/>
      <c r="R117" s="55"/>
      <c r="S117" s="2"/>
      <c r="T117" s="3"/>
      <c r="U117" s="2"/>
      <c r="V117" s="2"/>
      <c r="W117" s="2"/>
      <c r="X117" s="55"/>
      <c r="Y117" s="2"/>
      <c r="Z117" s="55"/>
      <c r="AA117" s="2"/>
      <c r="AB117" s="2"/>
    </row>
    <row r="118" spans="1:28">
      <c r="A118">
        <v>117</v>
      </c>
      <c r="B118" t="s">
        <v>53</v>
      </c>
      <c r="C118" t="s">
        <v>1714</v>
      </c>
      <c r="D118" t="s">
        <v>1056</v>
      </c>
      <c r="E118">
        <v>117</v>
      </c>
      <c r="G118" t="s">
        <v>53</v>
      </c>
      <c r="H118" t="s">
        <v>1476</v>
      </c>
      <c r="I118" t="s">
        <v>1505</v>
      </c>
      <c r="J118" t="s">
        <v>712</v>
      </c>
      <c r="K118">
        <v>10</v>
      </c>
      <c r="L118" t="s">
        <v>6050</v>
      </c>
      <c r="M118" s="2"/>
      <c r="N118" s="2"/>
      <c r="O118" s="2"/>
      <c r="P118" s="2"/>
      <c r="Q118" s="55"/>
      <c r="R118" s="55"/>
      <c r="S118" s="2"/>
      <c r="T118" s="3"/>
      <c r="U118" s="2"/>
      <c r="V118" s="2"/>
      <c r="W118" s="2"/>
      <c r="X118" s="55"/>
      <c r="Y118" s="2"/>
      <c r="Z118" s="2"/>
      <c r="AA118" s="55"/>
      <c r="AB118" s="2"/>
    </row>
    <row r="119" spans="1:28">
      <c r="A119">
        <v>118</v>
      </c>
      <c r="B119" t="s">
        <v>53</v>
      </c>
      <c r="C119" t="s">
        <v>1715</v>
      </c>
      <c r="D119" t="s">
        <v>1125</v>
      </c>
      <c r="E119">
        <v>118</v>
      </c>
      <c r="G119" t="s">
        <v>53</v>
      </c>
      <c r="H119" t="s">
        <v>1505</v>
      </c>
      <c r="I119" t="s">
        <v>712</v>
      </c>
      <c r="J119" t="s">
        <v>712</v>
      </c>
      <c r="K119">
        <v>10</v>
      </c>
      <c r="L119" t="s">
        <v>1716</v>
      </c>
      <c r="M119" s="2"/>
      <c r="N119" s="2"/>
      <c r="O119" s="2"/>
      <c r="P119" s="2"/>
      <c r="Q119" s="55"/>
      <c r="R119" s="55"/>
      <c r="S119" s="2"/>
      <c r="T119" s="3"/>
      <c r="U119" s="2"/>
      <c r="V119" s="2"/>
      <c r="W119" s="2"/>
      <c r="X119" s="55"/>
      <c r="Y119" s="55"/>
      <c r="Z119" s="55"/>
      <c r="AA119" s="55"/>
      <c r="AB119" s="55"/>
    </row>
    <row r="120" spans="1:28">
      <c r="A120">
        <v>119</v>
      </c>
      <c r="B120" t="s">
        <v>58</v>
      </c>
      <c r="C120" t="s">
        <v>1717</v>
      </c>
      <c r="D120" t="s">
        <v>975</v>
      </c>
      <c r="E120">
        <v>119</v>
      </c>
      <c r="G120" t="s">
        <v>58</v>
      </c>
      <c r="H120" t="s">
        <v>1505</v>
      </c>
      <c r="I120" t="s">
        <v>712</v>
      </c>
      <c r="J120" t="s">
        <v>712</v>
      </c>
      <c r="K120">
        <v>20</v>
      </c>
      <c r="L120" t="s">
        <v>6050</v>
      </c>
      <c r="M120" s="2"/>
      <c r="N120" s="2"/>
      <c r="O120" s="2"/>
      <c r="P120" s="2"/>
      <c r="Q120" s="55"/>
      <c r="R120" s="55"/>
      <c r="S120" s="2"/>
      <c r="T120" s="3"/>
      <c r="U120" s="2"/>
      <c r="V120" s="2"/>
      <c r="W120" s="2"/>
      <c r="X120" s="55"/>
      <c r="Y120" s="2"/>
      <c r="Z120" s="55"/>
      <c r="AA120" s="2"/>
      <c r="AB120" s="2"/>
    </row>
    <row r="121" spans="1:28">
      <c r="A121">
        <v>120</v>
      </c>
      <c r="B121" t="s">
        <v>53</v>
      </c>
      <c r="C121" t="s">
        <v>1718</v>
      </c>
      <c r="D121" t="s">
        <v>1248</v>
      </c>
      <c r="E121">
        <v>120</v>
      </c>
      <c r="G121" t="s">
        <v>53</v>
      </c>
      <c r="H121" t="s">
        <v>1476</v>
      </c>
      <c r="I121">
        <v>200</v>
      </c>
      <c r="J121">
        <v>100</v>
      </c>
      <c r="K121">
        <v>5</v>
      </c>
      <c r="L121" t="s">
        <v>1719</v>
      </c>
      <c r="M121" s="2"/>
      <c r="N121" s="2"/>
      <c r="O121" s="2"/>
      <c r="P121" s="2"/>
      <c r="Q121" s="55"/>
      <c r="R121" s="55"/>
      <c r="S121" s="2"/>
      <c r="T121" s="3"/>
      <c r="U121" s="2"/>
      <c r="V121" s="2"/>
      <c r="W121" s="2"/>
      <c r="X121" s="55"/>
      <c r="Y121" s="2"/>
      <c r="Z121" s="2"/>
      <c r="AA121" s="55"/>
      <c r="AB121" s="2"/>
    </row>
    <row r="122" spans="1:28">
      <c r="A122">
        <v>121</v>
      </c>
      <c r="B122" t="s">
        <v>53</v>
      </c>
      <c r="C122" t="s">
        <v>1720</v>
      </c>
      <c r="D122" t="s">
        <v>1299</v>
      </c>
      <c r="E122">
        <v>121</v>
      </c>
      <c r="G122" t="s">
        <v>53</v>
      </c>
      <c r="H122" t="s">
        <v>1476</v>
      </c>
      <c r="I122">
        <v>100</v>
      </c>
      <c r="J122">
        <v>75</v>
      </c>
      <c r="K122">
        <v>10</v>
      </c>
      <c r="L122" t="s">
        <v>6050</v>
      </c>
      <c r="M122" s="2"/>
      <c r="N122" s="2"/>
      <c r="O122" s="2"/>
      <c r="P122" s="2"/>
      <c r="Q122" s="55"/>
      <c r="R122" s="55"/>
      <c r="S122" s="2"/>
      <c r="T122" s="3"/>
      <c r="U122" s="2"/>
      <c r="V122" s="2"/>
      <c r="W122" s="2"/>
      <c r="X122" s="55"/>
      <c r="Y122" s="2"/>
      <c r="Z122" s="2"/>
      <c r="AA122" s="55"/>
      <c r="AB122" s="2"/>
    </row>
    <row r="123" spans="1:28">
      <c r="A123">
        <v>122</v>
      </c>
      <c r="B123" t="s">
        <v>67</v>
      </c>
      <c r="C123" t="s">
        <v>1721</v>
      </c>
      <c r="D123" t="s">
        <v>1273</v>
      </c>
      <c r="E123">
        <v>122</v>
      </c>
      <c r="G123" t="s">
        <v>67</v>
      </c>
      <c r="H123" t="s">
        <v>1476</v>
      </c>
      <c r="I123">
        <v>30</v>
      </c>
      <c r="J123">
        <v>100</v>
      </c>
      <c r="K123">
        <v>30</v>
      </c>
      <c r="L123" t="s">
        <v>1722</v>
      </c>
      <c r="M123" s="2"/>
      <c r="N123" s="2"/>
      <c r="O123" s="2"/>
      <c r="P123" s="2"/>
      <c r="Q123" s="3"/>
      <c r="R123" s="55"/>
      <c r="S123" s="2"/>
      <c r="T123" s="3"/>
      <c r="U123" s="2"/>
      <c r="V123" s="2"/>
      <c r="W123" s="2"/>
      <c r="X123" s="55"/>
      <c r="Y123" s="2"/>
      <c r="Z123" s="2"/>
      <c r="AA123" s="55"/>
      <c r="AB123" s="2"/>
    </row>
    <row r="124" spans="1:28">
      <c r="A124">
        <v>123</v>
      </c>
      <c r="B124" t="s">
        <v>59</v>
      </c>
      <c r="C124" t="s">
        <v>1723</v>
      </c>
      <c r="D124" t="s">
        <v>1290</v>
      </c>
      <c r="E124">
        <v>123</v>
      </c>
      <c r="G124" t="s">
        <v>59</v>
      </c>
      <c r="H124" t="s">
        <v>1503</v>
      </c>
      <c r="I124">
        <v>30</v>
      </c>
      <c r="J124">
        <v>70</v>
      </c>
      <c r="K124">
        <v>20</v>
      </c>
      <c r="L124" t="s">
        <v>1724</v>
      </c>
      <c r="M124" s="2"/>
      <c r="N124" s="2"/>
      <c r="O124" s="2"/>
      <c r="P124" s="2"/>
      <c r="Q124" s="3"/>
      <c r="R124" s="55"/>
      <c r="S124" s="2"/>
      <c r="T124" s="3"/>
      <c r="U124" s="2"/>
      <c r="V124" s="2"/>
      <c r="W124" s="2"/>
      <c r="X124" s="55"/>
      <c r="Y124" s="2"/>
      <c r="Z124" s="2"/>
      <c r="AA124" s="55"/>
      <c r="AB124" s="2"/>
    </row>
    <row r="125" spans="1:28">
      <c r="A125">
        <v>124</v>
      </c>
      <c r="B125" t="s">
        <v>59</v>
      </c>
      <c r="C125" t="s">
        <v>1725</v>
      </c>
      <c r="D125" t="s">
        <v>788</v>
      </c>
      <c r="E125">
        <v>124</v>
      </c>
      <c r="G125" t="s">
        <v>59</v>
      </c>
      <c r="H125" t="s">
        <v>1503</v>
      </c>
      <c r="I125">
        <v>65</v>
      </c>
      <c r="J125">
        <v>100</v>
      </c>
      <c r="K125">
        <v>20</v>
      </c>
      <c r="L125" t="s">
        <v>1726</v>
      </c>
      <c r="M125" s="2"/>
      <c r="N125" s="2"/>
      <c r="O125" s="2"/>
      <c r="P125" s="2"/>
      <c r="Q125" s="3"/>
      <c r="R125" s="55"/>
      <c r="S125" s="2"/>
      <c r="T125" s="3"/>
      <c r="U125" s="2"/>
      <c r="V125" s="2"/>
      <c r="W125" s="2"/>
      <c r="X125" s="55"/>
      <c r="Y125" s="2"/>
      <c r="Z125" s="2"/>
      <c r="AA125" s="55"/>
      <c r="AB125" s="2"/>
    </row>
    <row r="126" spans="1:28">
      <c r="A126">
        <v>125</v>
      </c>
      <c r="B126" t="s">
        <v>60</v>
      </c>
      <c r="C126" t="s">
        <v>1727</v>
      </c>
      <c r="D126" t="s">
        <v>1303</v>
      </c>
      <c r="E126">
        <v>125</v>
      </c>
      <c r="G126" t="s">
        <v>60</v>
      </c>
      <c r="H126" t="s">
        <v>1476</v>
      </c>
      <c r="I126">
        <v>65</v>
      </c>
      <c r="J126">
        <v>85</v>
      </c>
      <c r="K126">
        <v>20</v>
      </c>
      <c r="L126" t="s">
        <v>6050</v>
      </c>
      <c r="M126" s="2"/>
      <c r="N126" s="2"/>
      <c r="O126" s="2"/>
      <c r="P126" s="2"/>
      <c r="Q126" s="55"/>
      <c r="R126" s="55"/>
      <c r="S126" s="2"/>
      <c r="T126" s="3"/>
      <c r="U126" s="2"/>
      <c r="V126" s="2"/>
      <c r="W126" s="2"/>
      <c r="X126" s="55"/>
      <c r="Y126" s="2"/>
      <c r="Z126" s="2"/>
      <c r="AA126" s="55"/>
      <c r="AB126" s="2"/>
    </row>
    <row r="127" spans="1:28">
      <c r="A127">
        <v>126</v>
      </c>
      <c r="B127" t="s">
        <v>73</v>
      </c>
      <c r="C127" t="s">
        <v>1728</v>
      </c>
      <c r="D127" t="s">
        <v>821</v>
      </c>
      <c r="E127">
        <v>126</v>
      </c>
      <c r="G127" t="s">
        <v>73</v>
      </c>
      <c r="H127" t="s">
        <v>1503</v>
      </c>
      <c r="I127">
        <v>110</v>
      </c>
      <c r="J127">
        <v>85</v>
      </c>
      <c r="K127">
        <v>5</v>
      </c>
      <c r="L127" t="s">
        <v>1729</v>
      </c>
      <c r="M127" s="2"/>
      <c r="N127" s="2"/>
      <c r="O127" s="2"/>
      <c r="P127" s="2"/>
      <c r="Q127" s="3"/>
      <c r="R127" s="55"/>
      <c r="S127" s="2"/>
      <c r="T127" s="3"/>
      <c r="U127" s="2"/>
      <c r="V127" s="2"/>
      <c r="W127" s="2"/>
      <c r="X127" s="55"/>
      <c r="Y127" s="2"/>
      <c r="Z127" s="2"/>
      <c r="AA127" s="55"/>
      <c r="AB127" s="2"/>
    </row>
    <row r="128" spans="1:28">
      <c r="A128">
        <v>127</v>
      </c>
      <c r="B128" t="s">
        <v>74</v>
      </c>
      <c r="C128" t="s">
        <v>1730</v>
      </c>
      <c r="D128" t="s">
        <v>895</v>
      </c>
      <c r="E128">
        <v>127</v>
      </c>
      <c r="G128" t="s">
        <v>74</v>
      </c>
      <c r="H128" t="s">
        <v>1476</v>
      </c>
      <c r="I128">
        <v>80</v>
      </c>
      <c r="J128">
        <v>100</v>
      </c>
      <c r="K128">
        <v>15</v>
      </c>
      <c r="L128" t="s">
        <v>1731</v>
      </c>
      <c r="M128" s="2"/>
      <c r="N128" s="2"/>
      <c r="O128" s="2"/>
      <c r="P128" s="2"/>
      <c r="Q128" s="55"/>
      <c r="R128" s="55"/>
      <c r="S128" s="2"/>
      <c r="T128" s="3"/>
      <c r="U128" s="2"/>
      <c r="V128" s="2"/>
      <c r="W128" s="2"/>
      <c r="X128" s="55"/>
      <c r="Y128" s="2"/>
      <c r="Z128" s="2"/>
      <c r="AA128" s="55"/>
      <c r="AB128" s="2"/>
    </row>
    <row r="129" spans="1:28">
      <c r="A129">
        <v>128</v>
      </c>
      <c r="B129" t="s">
        <v>74</v>
      </c>
      <c r="C129" t="s">
        <v>1732</v>
      </c>
      <c r="D129" t="s">
        <v>1279</v>
      </c>
      <c r="E129">
        <v>128</v>
      </c>
      <c r="G129" t="s">
        <v>74</v>
      </c>
      <c r="H129" t="s">
        <v>1476</v>
      </c>
      <c r="I129">
        <v>35</v>
      </c>
      <c r="J129">
        <v>85</v>
      </c>
      <c r="K129">
        <v>15</v>
      </c>
      <c r="L129" t="s">
        <v>6050</v>
      </c>
      <c r="M129" s="2"/>
      <c r="N129" s="2"/>
      <c r="O129" s="2"/>
      <c r="P129" s="2"/>
      <c r="Q129" s="3"/>
      <c r="R129" s="2"/>
      <c r="S129" s="2"/>
      <c r="T129" s="3"/>
      <c r="U129" s="2"/>
      <c r="V129" s="2"/>
      <c r="W129" s="2"/>
      <c r="X129" s="55"/>
      <c r="Y129" s="2"/>
      <c r="Z129" s="2"/>
      <c r="AA129" s="55"/>
      <c r="AB129" s="2"/>
    </row>
    <row r="130" spans="1:28">
      <c r="A130">
        <v>129</v>
      </c>
      <c r="B130" t="s">
        <v>53</v>
      </c>
      <c r="C130" t="s">
        <v>1733</v>
      </c>
      <c r="D130" t="s">
        <v>1079</v>
      </c>
      <c r="E130">
        <v>129</v>
      </c>
      <c r="G130" t="s">
        <v>53</v>
      </c>
      <c r="H130" t="s">
        <v>1503</v>
      </c>
      <c r="I130">
        <v>60</v>
      </c>
      <c r="J130" t="s">
        <v>712</v>
      </c>
      <c r="K130">
        <v>20</v>
      </c>
      <c r="L130" t="s">
        <v>1734</v>
      </c>
      <c r="M130" s="2"/>
      <c r="N130" s="2"/>
      <c r="O130" s="2"/>
      <c r="P130" s="2"/>
      <c r="Q130" s="55"/>
      <c r="R130" s="55"/>
      <c r="S130" s="2"/>
      <c r="T130" s="3"/>
      <c r="U130" s="2"/>
      <c r="V130" s="2"/>
      <c r="W130" s="2"/>
      <c r="X130" s="55"/>
      <c r="Y130" s="2"/>
      <c r="Z130" s="2"/>
      <c r="AA130" s="55"/>
      <c r="AB130" s="2"/>
    </row>
    <row r="131" spans="1:28">
      <c r="A131">
        <v>130</v>
      </c>
      <c r="B131" t="s">
        <v>53</v>
      </c>
      <c r="C131" t="s">
        <v>1735</v>
      </c>
      <c r="D131" t="s">
        <v>778</v>
      </c>
      <c r="E131">
        <v>130</v>
      </c>
      <c r="G131" t="s">
        <v>53</v>
      </c>
      <c r="H131" t="s">
        <v>1476</v>
      </c>
      <c r="I131">
        <v>130</v>
      </c>
      <c r="J131">
        <v>100</v>
      </c>
      <c r="K131">
        <v>10</v>
      </c>
      <c r="L131" t="s">
        <v>1736</v>
      </c>
      <c r="M131" s="2"/>
      <c r="N131" s="2"/>
      <c r="O131" s="2"/>
      <c r="P131" s="2"/>
      <c r="Q131" s="55"/>
      <c r="R131" s="55"/>
      <c r="S131" s="2"/>
      <c r="T131" s="3"/>
      <c r="U131" s="2"/>
      <c r="V131" s="2"/>
      <c r="W131" s="2"/>
      <c r="X131" s="55"/>
      <c r="Y131" s="2"/>
      <c r="Z131" s="2"/>
      <c r="AA131" s="55"/>
      <c r="AB131" s="2"/>
    </row>
    <row r="132" spans="1:28">
      <c r="A132">
        <v>131</v>
      </c>
      <c r="B132" t="s">
        <v>53</v>
      </c>
      <c r="C132" t="s">
        <v>1737</v>
      </c>
      <c r="D132" t="s">
        <v>1284</v>
      </c>
      <c r="E132">
        <v>131</v>
      </c>
      <c r="G132" t="s">
        <v>53</v>
      </c>
      <c r="H132" t="s">
        <v>1476</v>
      </c>
      <c r="I132">
        <v>20</v>
      </c>
      <c r="J132">
        <v>100</v>
      </c>
      <c r="K132">
        <v>15</v>
      </c>
      <c r="L132" t="s">
        <v>6050</v>
      </c>
      <c r="M132" s="2"/>
      <c r="N132" s="2"/>
      <c r="O132" s="2"/>
      <c r="P132" s="2"/>
      <c r="Q132" s="55"/>
      <c r="R132" s="55"/>
      <c r="S132" s="2"/>
      <c r="T132" s="3"/>
      <c r="U132" s="2"/>
      <c r="V132" s="2"/>
      <c r="W132" s="2"/>
      <c r="X132" s="55"/>
      <c r="Y132" s="2"/>
      <c r="Z132" s="2"/>
      <c r="AA132" s="55"/>
      <c r="AB132" s="2"/>
    </row>
    <row r="133" spans="1:28">
      <c r="A133">
        <v>132</v>
      </c>
      <c r="B133" t="s">
        <v>53</v>
      </c>
      <c r="C133" t="s">
        <v>1738</v>
      </c>
      <c r="D133" t="s">
        <v>1243</v>
      </c>
      <c r="E133">
        <v>132</v>
      </c>
      <c r="G133" t="s">
        <v>53</v>
      </c>
      <c r="H133" t="s">
        <v>1476</v>
      </c>
      <c r="I133">
        <v>10</v>
      </c>
      <c r="J133">
        <v>100</v>
      </c>
      <c r="K133">
        <v>35</v>
      </c>
      <c r="L133" t="s">
        <v>6050</v>
      </c>
      <c r="M133" s="2"/>
      <c r="N133" s="2"/>
      <c r="O133" s="2"/>
      <c r="P133" s="2"/>
      <c r="Q133" s="55"/>
      <c r="R133" s="55"/>
      <c r="S133" s="2"/>
      <c r="T133" s="3"/>
      <c r="U133" s="2"/>
      <c r="V133" s="2"/>
      <c r="W133" s="2"/>
      <c r="X133" s="2"/>
      <c r="Y133" s="2"/>
      <c r="Z133" s="2"/>
      <c r="AA133" s="55"/>
      <c r="AB133" s="2"/>
    </row>
    <row r="134" spans="1:28">
      <c r="A134">
        <v>133</v>
      </c>
      <c r="B134" t="s">
        <v>77</v>
      </c>
      <c r="C134" t="s">
        <v>1739</v>
      </c>
      <c r="D134" t="s">
        <v>785</v>
      </c>
      <c r="E134">
        <v>133</v>
      </c>
      <c r="G134" t="s">
        <v>77</v>
      </c>
      <c r="H134" t="s">
        <v>1505</v>
      </c>
      <c r="I134" t="s">
        <v>712</v>
      </c>
      <c r="J134" t="s">
        <v>712</v>
      </c>
      <c r="K134">
        <v>20</v>
      </c>
      <c r="L134" t="s">
        <v>1740</v>
      </c>
      <c r="M134" s="2"/>
      <c r="N134" s="2"/>
      <c r="O134" s="2"/>
      <c r="P134" s="2"/>
      <c r="Q134" s="55"/>
      <c r="R134" s="55"/>
      <c r="S134" s="2"/>
      <c r="T134" s="3"/>
      <c r="U134" s="2"/>
      <c r="V134" s="2"/>
      <c r="W134" s="2"/>
      <c r="X134" s="55"/>
      <c r="Y134" s="2"/>
      <c r="Z134" s="55"/>
      <c r="AA134" s="2"/>
      <c r="AB134" s="2"/>
    </row>
    <row r="135" spans="1:28">
      <c r="A135">
        <v>134</v>
      </c>
      <c r="B135" t="s">
        <v>77</v>
      </c>
      <c r="C135" t="s">
        <v>1741</v>
      </c>
      <c r="D135" t="s">
        <v>1226</v>
      </c>
      <c r="E135">
        <v>134</v>
      </c>
      <c r="G135" t="s">
        <v>77</v>
      </c>
      <c r="H135" t="s">
        <v>1505</v>
      </c>
      <c r="I135" t="s">
        <v>712</v>
      </c>
      <c r="J135">
        <v>80</v>
      </c>
      <c r="K135">
        <v>15</v>
      </c>
      <c r="L135" t="s">
        <v>6050</v>
      </c>
      <c r="M135" s="2"/>
      <c r="N135" s="2"/>
      <c r="O135" s="2"/>
      <c r="P135" s="2"/>
      <c r="Q135" s="55"/>
      <c r="R135" s="55"/>
      <c r="S135" s="2"/>
      <c r="T135" s="3"/>
      <c r="U135" s="2"/>
      <c r="V135" s="2"/>
      <c r="W135" s="2"/>
      <c r="X135" s="55"/>
      <c r="Y135" s="2"/>
      <c r="Z135" s="55"/>
      <c r="AA135" s="2"/>
      <c r="AB135" s="2"/>
    </row>
    <row r="136" spans="1:28">
      <c r="A136">
        <v>135</v>
      </c>
      <c r="B136" t="s">
        <v>53</v>
      </c>
      <c r="C136" t="s">
        <v>1742</v>
      </c>
      <c r="D136" t="s">
        <v>1316</v>
      </c>
      <c r="E136">
        <v>135</v>
      </c>
      <c r="G136" t="s">
        <v>53</v>
      </c>
      <c r="H136" t="s">
        <v>1505</v>
      </c>
      <c r="I136" t="s">
        <v>712</v>
      </c>
      <c r="J136" t="s">
        <v>712</v>
      </c>
      <c r="K136">
        <v>10</v>
      </c>
      <c r="L136" t="s">
        <v>1743</v>
      </c>
      <c r="M136" s="2"/>
      <c r="N136" s="2"/>
      <c r="O136" s="2"/>
      <c r="P136" s="2"/>
      <c r="Q136" s="55"/>
      <c r="R136" s="55"/>
      <c r="S136" s="2"/>
      <c r="T136" s="3"/>
      <c r="U136" s="2"/>
      <c r="V136" s="2"/>
      <c r="W136" s="2"/>
      <c r="X136" s="55"/>
      <c r="Y136" s="2"/>
      <c r="Z136" s="55"/>
      <c r="AA136" s="2"/>
      <c r="AB136" s="2"/>
    </row>
    <row r="137" spans="1:28">
      <c r="A137">
        <v>136</v>
      </c>
      <c r="B137" t="s">
        <v>54</v>
      </c>
      <c r="C137" t="s">
        <v>1744</v>
      </c>
      <c r="D137" t="s">
        <v>1309</v>
      </c>
      <c r="E137">
        <v>136</v>
      </c>
      <c r="G137" t="s">
        <v>54</v>
      </c>
      <c r="H137" t="s">
        <v>1476</v>
      </c>
      <c r="I137">
        <v>130</v>
      </c>
      <c r="J137">
        <v>90</v>
      </c>
      <c r="K137">
        <v>10</v>
      </c>
      <c r="L137" t="s">
        <v>1745</v>
      </c>
      <c r="M137" s="2"/>
      <c r="N137" s="2"/>
      <c r="O137" s="2"/>
      <c r="P137" s="2"/>
      <c r="Q137" s="55"/>
      <c r="R137" s="55"/>
      <c r="S137" s="2"/>
      <c r="T137" s="3"/>
      <c r="U137" s="2"/>
      <c r="V137" s="2"/>
      <c r="W137" s="2"/>
      <c r="X137" s="55"/>
      <c r="Y137" s="2"/>
      <c r="Z137" s="2"/>
      <c r="AA137" s="55"/>
      <c r="AB137" s="2"/>
    </row>
    <row r="138" spans="1:28">
      <c r="A138">
        <v>137</v>
      </c>
      <c r="B138" t="s">
        <v>53</v>
      </c>
      <c r="C138" t="s">
        <v>1746</v>
      </c>
      <c r="D138" t="s">
        <v>1030</v>
      </c>
      <c r="E138">
        <v>137</v>
      </c>
      <c r="G138" t="s">
        <v>53</v>
      </c>
      <c r="H138" t="s">
        <v>1505</v>
      </c>
      <c r="I138" t="s">
        <v>712</v>
      </c>
      <c r="J138">
        <v>100</v>
      </c>
      <c r="K138">
        <v>30</v>
      </c>
      <c r="L138" t="s">
        <v>1747</v>
      </c>
      <c r="M138" s="2"/>
      <c r="N138" s="2"/>
      <c r="O138" s="2"/>
      <c r="P138" s="2"/>
      <c r="Q138" s="3"/>
      <c r="R138" s="55"/>
      <c r="S138" s="2"/>
      <c r="T138" s="3"/>
      <c r="U138" s="2"/>
      <c r="V138" s="2"/>
      <c r="W138" s="2"/>
      <c r="X138" s="55"/>
      <c r="Y138" s="2"/>
      <c r="Z138" s="55"/>
      <c r="AA138" s="2"/>
      <c r="AB138" s="2"/>
    </row>
    <row r="139" spans="1:28">
      <c r="A139">
        <v>138</v>
      </c>
      <c r="B139" t="s">
        <v>77</v>
      </c>
      <c r="C139" t="s">
        <v>1748</v>
      </c>
      <c r="D139" t="s">
        <v>947</v>
      </c>
      <c r="E139">
        <v>138</v>
      </c>
      <c r="G139" t="s">
        <v>77</v>
      </c>
      <c r="H139" t="s">
        <v>1503</v>
      </c>
      <c r="I139">
        <v>100</v>
      </c>
      <c r="J139">
        <v>100</v>
      </c>
      <c r="K139">
        <v>15</v>
      </c>
      <c r="L139" t="s">
        <v>1749</v>
      </c>
      <c r="M139" s="2"/>
      <c r="N139" s="2"/>
      <c r="O139" s="2"/>
      <c r="P139" s="2"/>
      <c r="Q139" s="55"/>
      <c r="R139" s="55"/>
      <c r="S139" s="2"/>
      <c r="T139" s="3"/>
      <c r="U139" s="2"/>
      <c r="V139" s="2"/>
      <c r="W139" s="2"/>
      <c r="X139" s="55"/>
      <c r="Y139" s="2"/>
      <c r="Z139" s="2"/>
      <c r="AA139" s="55"/>
      <c r="AB139" s="2"/>
    </row>
    <row r="140" spans="1:28">
      <c r="A140">
        <v>139</v>
      </c>
      <c r="B140" t="s">
        <v>59</v>
      </c>
      <c r="C140" t="s">
        <v>1750</v>
      </c>
      <c r="D140" t="s">
        <v>1275</v>
      </c>
      <c r="E140">
        <v>139</v>
      </c>
      <c r="G140" t="s">
        <v>59</v>
      </c>
      <c r="H140" t="s">
        <v>1505</v>
      </c>
      <c r="I140" t="s">
        <v>712</v>
      </c>
      <c r="J140">
        <v>90</v>
      </c>
      <c r="K140">
        <v>40</v>
      </c>
      <c r="L140" t="s">
        <v>1751</v>
      </c>
      <c r="M140" s="2"/>
      <c r="N140" s="2"/>
      <c r="O140" s="2"/>
      <c r="P140" s="2"/>
      <c r="Q140" s="3"/>
      <c r="R140" s="55"/>
      <c r="S140" s="2"/>
      <c r="T140" s="3"/>
      <c r="U140" s="2"/>
      <c r="V140" s="2"/>
      <c r="W140" s="2"/>
      <c r="X140" s="55"/>
      <c r="Y140" s="2"/>
      <c r="Z140" s="55"/>
      <c r="AA140" s="2"/>
      <c r="AB140" s="2"/>
    </row>
    <row r="141" spans="1:28">
      <c r="A141">
        <v>140</v>
      </c>
      <c r="B141" t="s">
        <v>53</v>
      </c>
      <c r="C141" t="s">
        <v>1752</v>
      </c>
      <c r="D141" t="s">
        <v>1298</v>
      </c>
      <c r="E141">
        <v>140</v>
      </c>
      <c r="G141" t="s">
        <v>53</v>
      </c>
      <c r="H141" t="s">
        <v>1476</v>
      </c>
      <c r="I141">
        <v>15</v>
      </c>
      <c r="J141">
        <v>85</v>
      </c>
      <c r="K141">
        <v>20</v>
      </c>
      <c r="L141" t="s">
        <v>6050</v>
      </c>
      <c r="M141" s="2"/>
      <c r="N141" s="2"/>
      <c r="O141" s="2"/>
      <c r="P141" s="2"/>
      <c r="Q141" s="55"/>
      <c r="R141" s="55"/>
      <c r="S141" s="2"/>
      <c r="T141" s="3"/>
      <c r="U141" s="2"/>
      <c r="V141" s="2"/>
      <c r="W141" s="2"/>
      <c r="X141" s="55"/>
      <c r="Y141" s="2"/>
      <c r="Z141" s="2"/>
      <c r="AA141" s="55"/>
      <c r="AB141" s="2"/>
    </row>
    <row r="142" spans="1:28">
      <c r="A142">
        <v>141</v>
      </c>
      <c r="B142" t="s">
        <v>66</v>
      </c>
      <c r="C142" t="s">
        <v>1753</v>
      </c>
      <c r="D142" t="s">
        <v>1093</v>
      </c>
      <c r="E142">
        <v>141</v>
      </c>
      <c r="G142" t="s">
        <v>66</v>
      </c>
      <c r="H142" t="s">
        <v>1476</v>
      </c>
      <c r="I142">
        <v>80</v>
      </c>
      <c r="J142">
        <v>100</v>
      </c>
      <c r="K142">
        <v>10</v>
      </c>
      <c r="L142" t="s">
        <v>1754</v>
      </c>
      <c r="M142" s="2"/>
      <c r="N142" s="2"/>
      <c r="O142" s="2"/>
      <c r="P142" s="2"/>
      <c r="Q142" s="55"/>
      <c r="R142" s="55"/>
      <c r="S142" s="2"/>
      <c r="T142" s="3"/>
      <c r="U142" s="2"/>
      <c r="V142" s="2"/>
      <c r="W142" s="2"/>
      <c r="X142" s="55"/>
      <c r="Y142" s="2"/>
      <c r="Z142" s="2"/>
      <c r="AA142" s="55"/>
      <c r="AB142" s="2"/>
    </row>
    <row r="143" spans="1:28">
      <c r="A143">
        <v>142</v>
      </c>
      <c r="B143" t="s">
        <v>53</v>
      </c>
      <c r="C143" t="s">
        <v>1755</v>
      </c>
      <c r="D143" t="s">
        <v>1326</v>
      </c>
      <c r="E143">
        <v>142</v>
      </c>
      <c r="G143" t="s">
        <v>53</v>
      </c>
      <c r="H143" t="s">
        <v>1505</v>
      </c>
      <c r="I143" t="s">
        <v>712</v>
      </c>
      <c r="J143">
        <v>75</v>
      </c>
      <c r="K143">
        <v>10</v>
      </c>
      <c r="L143" t="s">
        <v>1756</v>
      </c>
      <c r="M143" s="2"/>
      <c r="N143" s="2"/>
      <c r="O143" s="2"/>
      <c r="P143" s="2"/>
      <c r="Q143" s="3"/>
      <c r="R143" s="2"/>
      <c r="S143" s="2"/>
      <c r="T143" s="3"/>
      <c r="U143" s="2"/>
      <c r="V143" s="2"/>
      <c r="W143" s="2"/>
      <c r="X143" s="55"/>
      <c r="Y143" s="2"/>
      <c r="Z143" s="55"/>
      <c r="AA143" s="2"/>
      <c r="AB143" s="2"/>
    </row>
    <row r="144" spans="1:28">
      <c r="A144">
        <v>143</v>
      </c>
      <c r="B144" t="s">
        <v>58</v>
      </c>
      <c r="C144" t="s">
        <v>1757</v>
      </c>
      <c r="D144" t="s">
        <v>1025</v>
      </c>
      <c r="E144">
        <v>143</v>
      </c>
      <c r="G144" t="s">
        <v>58</v>
      </c>
      <c r="H144" t="s">
        <v>1476</v>
      </c>
      <c r="I144">
        <v>140</v>
      </c>
      <c r="J144">
        <v>90</v>
      </c>
      <c r="K144">
        <v>5</v>
      </c>
      <c r="L144" t="s">
        <v>1758</v>
      </c>
      <c r="M144" s="2"/>
      <c r="N144" s="2"/>
      <c r="O144" s="2"/>
      <c r="P144" s="2"/>
      <c r="Q144" s="55"/>
      <c r="R144" s="55"/>
      <c r="S144" s="2"/>
      <c r="T144" s="3"/>
      <c r="U144" s="2"/>
      <c r="V144" s="2"/>
      <c r="W144" s="2"/>
      <c r="X144" s="55"/>
      <c r="Y144" s="2"/>
      <c r="Z144" s="2"/>
      <c r="AA144" s="55"/>
      <c r="AB144" s="2"/>
    </row>
    <row r="145" spans="1:28">
      <c r="A145">
        <v>144</v>
      </c>
      <c r="B145" t="s">
        <v>53</v>
      </c>
      <c r="C145" t="s">
        <v>1759</v>
      </c>
      <c r="D145" t="s">
        <v>1331</v>
      </c>
      <c r="E145">
        <v>144</v>
      </c>
      <c r="G145" t="s">
        <v>53</v>
      </c>
      <c r="H145" t="s">
        <v>1505</v>
      </c>
      <c r="I145" t="s">
        <v>712</v>
      </c>
      <c r="J145" t="s">
        <v>712</v>
      </c>
      <c r="K145">
        <v>10</v>
      </c>
      <c r="L145" t="s">
        <v>1760</v>
      </c>
      <c r="M145" s="2"/>
      <c r="N145" s="2"/>
      <c r="O145" s="2"/>
      <c r="P145" s="2"/>
      <c r="Q145" s="55"/>
      <c r="R145" s="55"/>
      <c r="S145" s="2"/>
      <c r="T145" s="3"/>
      <c r="U145" s="2"/>
      <c r="V145" s="2"/>
      <c r="W145" s="2"/>
      <c r="X145" s="55"/>
      <c r="Y145" s="2"/>
      <c r="Z145" s="55"/>
      <c r="AA145" s="2"/>
      <c r="AB145" s="2"/>
    </row>
    <row r="146" spans="1:28">
      <c r="A146">
        <v>145</v>
      </c>
      <c r="B146" t="s">
        <v>74</v>
      </c>
      <c r="C146" t="s">
        <v>1761</v>
      </c>
      <c r="D146" t="s">
        <v>875</v>
      </c>
      <c r="E146">
        <v>145</v>
      </c>
      <c r="G146" t="s">
        <v>74</v>
      </c>
      <c r="H146" t="s">
        <v>1503</v>
      </c>
      <c r="I146">
        <v>40</v>
      </c>
      <c r="J146">
        <v>100</v>
      </c>
      <c r="K146">
        <v>30</v>
      </c>
      <c r="L146" t="s">
        <v>6050</v>
      </c>
      <c r="M146" s="2"/>
      <c r="N146" s="2"/>
      <c r="O146" s="2"/>
      <c r="P146" s="2"/>
      <c r="Q146" s="55"/>
      <c r="R146" s="55"/>
      <c r="S146" s="2"/>
      <c r="T146" s="3"/>
      <c r="U146" s="2"/>
      <c r="V146" s="2"/>
      <c r="W146" s="2"/>
      <c r="X146" s="2"/>
      <c r="Y146" s="2"/>
      <c r="Z146" s="2"/>
      <c r="AA146" s="55"/>
      <c r="AB146" s="2"/>
    </row>
    <row r="147" spans="1:28">
      <c r="A147">
        <v>146</v>
      </c>
      <c r="B147" t="s">
        <v>53</v>
      </c>
      <c r="C147" t="s">
        <v>1762</v>
      </c>
      <c r="D147" t="s">
        <v>1318</v>
      </c>
      <c r="E147">
        <v>146</v>
      </c>
      <c r="G147" t="s">
        <v>53</v>
      </c>
      <c r="H147" t="s">
        <v>1476</v>
      </c>
      <c r="I147">
        <v>70</v>
      </c>
      <c r="J147">
        <v>100</v>
      </c>
      <c r="K147">
        <v>10</v>
      </c>
      <c r="L147" t="s">
        <v>6050</v>
      </c>
      <c r="M147" s="2"/>
      <c r="N147" s="2"/>
      <c r="O147" s="2"/>
      <c r="P147" s="2"/>
      <c r="Q147" s="3"/>
      <c r="R147" s="2"/>
      <c r="S147" s="2"/>
      <c r="T147" s="3"/>
      <c r="U147" s="2"/>
      <c r="V147" s="2"/>
      <c r="W147" s="2"/>
      <c r="X147" s="55"/>
      <c r="Y147" s="2"/>
      <c r="Z147" s="2"/>
      <c r="AA147" s="55"/>
      <c r="AB147" s="2"/>
    </row>
    <row r="148" spans="1:28">
      <c r="A148">
        <v>147</v>
      </c>
      <c r="B148" t="s">
        <v>75</v>
      </c>
      <c r="C148" t="s">
        <v>1763</v>
      </c>
      <c r="D148" t="s">
        <v>1170</v>
      </c>
      <c r="E148">
        <v>147</v>
      </c>
      <c r="G148" t="s">
        <v>75</v>
      </c>
      <c r="H148" t="s">
        <v>1505</v>
      </c>
      <c r="I148" t="s">
        <v>712</v>
      </c>
      <c r="J148">
        <v>100</v>
      </c>
      <c r="K148">
        <v>15</v>
      </c>
      <c r="L148" t="s">
        <v>1764</v>
      </c>
      <c r="M148" s="2"/>
      <c r="N148" s="2"/>
      <c r="O148" s="2"/>
      <c r="P148" s="2"/>
      <c r="Q148" s="3"/>
      <c r="R148" s="2"/>
      <c r="S148" s="2"/>
      <c r="T148" s="3"/>
      <c r="U148" s="2"/>
      <c r="V148" s="2"/>
      <c r="W148" s="2"/>
      <c r="X148" s="55"/>
      <c r="Y148" s="2"/>
      <c r="Z148" s="55"/>
      <c r="AA148" s="2"/>
      <c r="AB148" s="2"/>
    </row>
    <row r="149" spans="1:28">
      <c r="A149">
        <v>148</v>
      </c>
      <c r="B149" t="s">
        <v>53</v>
      </c>
      <c r="C149" t="s">
        <v>1765</v>
      </c>
      <c r="D149" t="s">
        <v>1369</v>
      </c>
      <c r="E149">
        <v>148</v>
      </c>
      <c r="G149" t="s">
        <v>53</v>
      </c>
      <c r="H149" t="s">
        <v>1505</v>
      </c>
      <c r="I149" t="s">
        <v>712</v>
      </c>
      <c r="J149">
        <v>100</v>
      </c>
      <c r="K149">
        <v>20</v>
      </c>
      <c r="L149" t="s">
        <v>6050</v>
      </c>
      <c r="M149" s="2"/>
      <c r="N149" s="2"/>
      <c r="O149" s="2"/>
      <c r="P149" s="2"/>
      <c r="Q149" s="55"/>
      <c r="R149" s="55"/>
      <c r="S149" s="2"/>
      <c r="T149" s="3"/>
      <c r="U149" s="2"/>
      <c r="V149" s="2"/>
      <c r="W149" s="2"/>
      <c r="X149" s="55"/>
      <c r="Y149" s="2"/>
      <c r="Z149" s="55"/>
      <c r="AA149" s="2"/>
      <c r="AB149" s="2"/>
    </row>
    <row r="150" spans="1:28">
      <c r="A150">
        <v>149</v>
      </c>
      <c r="B150" t="s">
        <v>77</v>
      </c>
      <c r="C150" t="s">
        <v>1766</v>
      </c>
      <c r="D150" t="s">
        <v>1289</v>
      </c>
      <c r="E150">
        <v>149</v>
      </c>
      <c r="G150" t="s">
        <v>77</v>
      </c>
      <c r="H150" t="s">
        <v>1503</v>
      </c>
      <c r="I150" t="s">
        <v>1505</v>
      </c>
      <c r="J150">
        <v>100</v>
      </c>
      <c r="K150">
        <v>15</v>
      </c>
      <c r="L150" t="s">
        <v>6050</v>
      </c>
      <c r="M150" s="2"/>
      <c r="N150" s="2"/>
      <c r="O150" s="2"/>
      <c r="P150" s="2"/>
      <c r="Q150" s="55"/>
      <c r="R150" s="55"/>
      <c r="S150" s="2"/>
      <c r="T150" s="3"/>
      <c r="U150" s="2"/>
      <c r="V150" s="2"/>
      <c r="W150" s="2"/>
      <c r="X150" s="55"/>
      <c r="Y150" s="2"/>
      <c r="Z150" s="2"/>
      <c r="AA150" s="55"/>
      <c r="AB150" s="2"/>
    </row>
    <row r="151" spans="1:28">
      <c r="A151">
        <v>150</v>
      </c>
      <c r="B151" t="s">
        <v>53</v>
      </c>
      <c r="C151" t="s">
        <v>1767</v>
      </c>
      <c r="D151" t="s">
        <v>1135</v>
      </c>
      <c r="E151">
        <v>150</v>
      </c>
      <c r="G151" t="s">
        <v>53</v>
      </c>
      <c r="H151" t="s">
        <v>1505</v>
      </c>
      <c r="I151" t="s">
        <v>712</v>
      </c>
      <c r="J151" t="s">
        <v>712</v>
      </c>
      <c r="K151">
        <v>40</v>
      </c>
      <c r="L151" t="s">
        <v>1768</v>
      </c>
      <c r="M151" s="2"/>
      <c r="N151" s="2"/>
      <c r="O151" s="2"/>
      <c r="P151" s="2"/>
      <c r="Q151" s="55"/>
      <c r="R151" s="55"/>
      <c r="S151" s="2"/>
      <c r="T151" s="3"/>
      <c r="U151" s="2"/>
      <c r="V151" s="2"/>
      <c r="W151" s="2"/>
      <c r="X151" s="55"/>
      <c r="Y151" s="2"/>
      <c r="Z151" s="55"/>
      <c r="AA151" s="2"/>
      <c r="AB151" s="2"/>
    </row>
    <row r="152" spans="1:28">
      <c r="A152">
        <v>151</v>
      </c>
      <c r="B152" t="s">
        <v>59</v>
      </c>
      <c r="C152" t="s">
        <v>1769</v>
      </c>
      <c r="D152" t="s">
        <v>1276</v>
      </c>
      <c r="E152">
        <v>151</v>
      </c>
      <c r="G152" t="s">
        <v>59</v>
      </c>
      <c r="H152" t="s">
        <v>1505</v>
      </c>
      <c r="I152" t="s">
        <v>712</v>
      </c>
      <c r="J152" t="s">
        <v>712</v>
      </c>
      <c r="K152">
        <v>20</v>
      </c>
      <c r="L152" t="s">
        <v>1770</v>
      </c>
      <c r="M152" s="2"/>
      <c r="N152" s="2"/>
      <c r="O152" s="2"/>
      <c r="P152" s="2"/>
      <c r="Q152" s="55"/>
      <c r="R152" s="55"/>
      <c r="S152" s="2"/>
      <c r="T152" s="3"/>
      <c r="U152" s="2"/>
      <c r="V152" s="2"/>
      <c r="W152" s="2"/>
      <c r="X152" s="55"/>
      <c r="Y152" s="2"/>
      <c r="Z152" s="55"/>
      <c r="AA152" s="2"/>
      <c r="AB152" s="2"/>
    </row>
    <row r="153" spans="1:28">
      <c r="A153">
        <v>152</v>
      </c>
      <c r="B153" t="s">
        <v>74</v>
      </c>
      <c r="C153" t="s">
        <v>1771</v>
      </c>
      <c r="D153" t="s">
        <v>1295</v>
      </c>
      <c r="E153">
        <v>152</v>
      </c>
      <c r="G153" t="s">
        <v>74</v>
      </c>
      <c r="H153" t="s">
        <v>1476</v>
      </c>
      <c r="I153">
        <v>100</v>
      </c>
      <c r="J153">
        <v>90</v>
      </c>
      <c r="K153">
        <v>10</v>
      </c>
      <c r="L153" t="s">
        <v>1772</v>
      </c>
      <c r="M153" s="2"/>
      <c r="N153" s="2"/>
      <c r="O153" s="2"/>
      <c r="P153" s="2"/>
      <c r="Q153" s="55"/>
      <c r="R153" s="55"/>
      <c r="S153" s="2"/>
      <c r="T153" s="3"/>
      <c r="U153" s="2"/>
      <c r="V153" s="2"/>
      <c r="W153" s="2"/>
      <c r="X153" s="55"/>
      <c r="Y153" s="2"/>
      <c r="Z153" s="2"/>
      <c r="AA153" s="55"/>
      <c r="AB153" s="2"/>
    </row>
    <row r="154" spans="1:28">
      <c r="A154">
        <v>153</v>
      </c>
      <c r="B154" t="s">
        <v>53</v>
      </c>
      <c r="C154" t="s">
        <v>1773</v>
      </c>
      <c r="D154" t="s">
        <v>1251</v>
      </c>
      <c r="E154">
        <v>153</v>
      </c>
      <c r="G154" t="s">
        <v>53</v>
      </c>
      <c r="H154" t="s">
        <v>1476</v>
      </c>
      <c r="I154">
        <v>250</v>
      </c>
      <c r="J154">
        <v>100</v>
      </c>
      <c r="K154">
        <v>5</v>
      </c>
      <c r="L154" t="s">
        <v>1774</v>
      </c>
      <c r="M154" s="2"/>
      <c r="N154" s="2"/>
      <c r="O154" s="2"/>
      <c r="P154" s="2"/>
      <c r="Q154" s="55"/>
      <c r="R154" s="55"/>
      <c r="S154" s="2"/>
      <c r="T154" s="3"/>
      <c r="U154" s="2"/>
      <c r="V154" s="2"/>
      <c r="W154" s="2"/>
      <c r="X154" s="55"/>
      <c r="Y154" s="2"/>
      <c r="Z154" s="2"/>
      <c r="AA154" s="55"/>
      <c r="AB154" s="2"/>
    </row>
    <row r="155" spans="1:28">
      <c r="A155">
        <v>154</v>
      </c>
      <c r="B155" t="s">
        <v>53</v>
      </c>
      <c r="C155" t="s">
        <v>1775</v>
      </c>
      <c r="D155" t="s">
        <v>998</v>
      </c>
      <c r="E155">
        <v>154</v>
      </c>
      <c r="G155" t="s">
        <v>53</v>
      </c>
      <c r="H155" t="s">
        <v>1476</v>
      </c>
      <c r="I155">
        <v>18</v>
      </c>
      <c r="J155">
        <v>80</v>
      </c>
      <c r="K155">
        <v>15</v>
      </c>
      <c r="L155" t="s">
        <v>1776</v>
      </c>
      <c r="M155" s="2"/>
      <c r="N155" s="2"/>
      <c r="O155" s="2"/>
      <c r="P155" s="2"/>
      <c r="Q155" s="55"/>
      <c r="R155" s="55"/>
      <c r="S155" s="2"/>
      <c r="T155" s="3"/>
      <c r="U155" s="2"/>
      <c r="V155" s="2"/>
      <c r="W155" s="2"/>
      <c r="X155" s="55"/>
      <c r="Y155" s="2"/>
      <c r="Z155" s="2"/>
      <c r="AA155" s="55"/>
      <c r="AB155" s="2"/>
    </row>
    <row r="156" spans="1:28">
      <c r="A156">
        <v>155</v>
      </c>
      <c r="B156" t="s">
        <v>60</v>
      </c>
      <c r="C156" t="s">
        <v>1777</v>
      </c>
      <c r="D156" t="s">
        <v>1304</v>
      </c>
      <c r="E156">
        <v>155</v>
      </c>
      <c r="G156" t="s">
        <v>60</v>
      </c>
      <c r="H156" t="s">
        <v>1476</v>
      </c>
      <c r="I156">
        <v>50</v>
      </c>
      <c r="J156">
        <v>90</v>
      </c>
      <c r="K156">
        <v>10</v>
      </c>
      <c r="L156" t="s">
        <v>1778</v>
      </c>
      <c r="M156" s="2"/>
      <c r="N156" s="2"/>
      <c r="O156" s="2"/>
      <c r="P156" s="2"/>
      <c r="Q156" s="55"/>
      <c r="R156" s="55"/>
      <c r="S156" s="2"/>
      <c r="T156" s="3"/>
      <c r="U156" s="2"/>
      <c r="V156" s="2"/>
      <c r="W156" s="2"/>
      <c r="X156" s="55"/>
      <c r="Y156" s="2"/>
      <c r="Z156" s="2"/>
      <c r="AA156" s="55"/>
      <c r="AB156" s="2"/>
    </row>
    <row r="157" spans="1:28">
      <c r="A157">
        <v>156</v>
      </c>
      <c r="B157" t="s">
        <v>77</v>
      </c>
      <c r="C157" t="s">
        <v>1779</v>
      </c>
      <c r="D157" t="s">
        <v>754</v>
      </c>
      <c r="E157">
        <v>156</v>
      </c>
      <c r="G157" t="s">
        <v>77</v>
      </c>
      <c r="H157" t="s">
        <v>1505</v>
      </c>
      <c r="I157" t="s">
        <v>712</v>
      </c>
      <c r="J157" t="s">
        <v>712</v>
      </c>
      <c r="K157">
        <v>10</v>
      </c>
      <c r="L157" t="s">
        <v>1780</v>
      </c>
      <c r="M157" s="2"/>
      <c r="N157" s="2"/>
      <c r="O157" s="2"/>
      <c r="P157" s="2"/>
      <c r="Q157" s="55"/>
      <c r="R157" s="55"/>
      <c r="S157" s="2"/>
      <c r="T157" s="3"/>
      <c r="U157" s="2"/>
      <c r="V157" s="2"/>
      <c r="W157" s="2"/>
      <c r="X157" s="55"/>
      <c r="Y157" s="2"/>
      <c r="Z157" s="55"/>
      <c r="AA157" s="2"/>
      <c r="AB157" s="2"/>
    </row>
    <row r="158" spans="1:28">
      <c r="A158">
        <v>157</v>
      </c>
      <c r="B158" t="s">
        <v>65</v>
      </c>
      <c r="C158" t="s">
        <v>1781</v>
      </c>
      <c r="D158" t="s">
        <v>837</v>
      </c>
      <c r="E158">
        <v>157</v>
      </c>
      <c r="G158" t="s">
        <v>65</v>
      </c>
      <c r="H158" t="s">
        <v>1476</v>
      </c>
      <c r="I158">
        <v>75</v>
      </c>
      <c r="J158">
        <v>90</v>
      </c>
      <c r="K158">
        <v>10</v>
      </c>
      <c r="L158" t="s">
        <v>1782</v>
      </c>
      <c r="M158" s="2"/>
      <c r="N158" s="2"/>
      <c r="O158" s="2"/>
      <c r="P158" s="2"/>
      <c r="Q158" s="55"/>
      <c r="R158" s="55"/>
      <c r="S158" s="2"/>
      <c r="T158" s="3"/>
      <c r="U158" s="2"/>
      <c r="V158" s="2"/>
      <c r="W158" s="2"/>
      <c r="X158" s="55"/>
      <c r="Y158" s="2"/>
      <c r="Z158" s="2"/>
      <c r="AA158" s="55"/>
      <c r="AB158" s="2"/>
    </row>
    <row r="159" spans="1:28">
      <c r="A159">
        <v>158</v>
      </c>
      <c r="B159" t="s">
        <v>53</v>
      </c>
      <c r="C159" t="s">
        <v>1783</v>
      </c>
      <c r="D159" t="s">
        <v>981</v>
      </c>
      <c r="E159">
        <v>158</v>
      </c>
      <c r="G159" t="s">
        <v>53</v>
      </c>
      <c r="H159" t="s">
        <v>1476</v>
      </c>
      <c r="I159">
        <v>80</v>
      </c>
      <c r="J159">
        <v>90</v>
      </c>
      <c r="K159">
        <v>15</v>
      </c>
      <c r="L159" t="s">
        <v>1784</v>
      </c>
      <c r="M159" s="2"/>
      <c r="N159" s="2"/>
      <c r="O159" s="2"/>
      <c r="P159" s="2"/>
      <c r="Q159" s="55"/>
      <c r="R159" s="55"/>
      <c r="S159" s="2"/>
      <c r="T159" s="3"/>
      <c r="U159" s="2"/>
      <c r="V159" s="2"/>
      <c r="W159" s="2"/>
      <c r="X159" s="55"/>
      <c r="Y159" s="2"/>
      <c r="Z159" s="2"/>
      <c r="AA159" s="55"/>
      <c r="AB159" s="2"/>
    </row>
    <row r="160" spans="1:28">
      <c r="A160">
        <v>159</v>
      </c>
      <c r="B160" t="s">
        <v>53</v>
      </c>
      <c r="C160" t="s">
        <v>1785</v>
      </c>
      <c r="D160" t="s">
        <v>1334</v>
      </c>
      <c r="E160">
        <v>159</v>
      </c>
      <c r="G160" t="s">
        <v>53</v>
      </c>
      <c r="H160" t="s">
        <v>1505</v>
      </c>
      <c r="I160" t="s">
        <v>712</v>
      </c>
      <c r="J160" t="s">
        <v>712</v>
      </c>
      <c r="K160">
        <v>30</v>
      </c>
      <c r="L160" t="s">
        <v>6050</v>
      </c>
      <c r="M160" s="2"/>
      <c r="N160" s="2"/>
      <c r="O160" s="2"/>
      <c r="P160" s="2"/>
      <c r="Q160" s="55"/>
      <c r="R160" s="55"/>
      <c r="S160" s="2"/>
      <c r="T160" s="3"/>
      <c r="U160" s="2"/>
      <c r="V160" s="2"/>
      <c r="W160" s="2"/>
      <c r="X160" s="55"/>
      <c r="Y160" s="2"/>
      <c r="Z160" s="55"/>
      <c r="AA160" s="2"/>
      <c r="AB160" s="2"/>
    </row>
    <row r="161" spans="1:28">
      <c r="A161">
        <v>160</v>
      </c>
      <c r="B161" t="s">
        <v>53</v>
      </c>
      <c r="C161" t="s">
        <v>1786</v>
      </c>
      <c r="D161" t="s">
        <v>1333</v>
      </c>
      <c r="E161">
        <v>160</v>
      </c>
      <c r="G161" t="s">
        <v>53</v>
      </c>
      <c r="H161" t="s">
        <v>1505</v>
      </c>
      <c r="I161" t="s">
        <v>712</v>
      </c>
      <c r="J161" t="s">
        <v>712</v>
      </c>
      <c r="K161">
        <v>30</v>
      </c>
      <c r="L161" t="s">
        <v>1787</v>
      </c>
      <c r="M161" s="2"/>
      <c r="N161" s="2"/>
      <c r="O161" s="2"/>
      <c r="P161" s="2"/>
      <c r="Q161" s="55"/>
      <c r="R161" s="55"/>
      <c r="S161" s="2"/>
      <c r="T161" s="3"/>
      <c r="U161" s="2"/>
      <c r="V161" s="2"/>
      <c r="W161" s="2"/>
      <c r="X161" s="55"/>
      <c r="Y161" s="2"/>
      <c r="Z161" s="55"/>
      <c r="AA161" s="2"/>
      <c r="AB161" s="2"/>
    </row>
    <row r="162" spans="1:28">
      <c r="A162">
        <v>161</v>
      </c>
      <c r="B162" t="s">
        <v>53</v>
      </c>
      <c r="C162" t="s">
        <v>1788</v>
      </c>
      <c r="D162" t="s">
        <v>1023</v>
      </c>
      <c r="E162">
        <v>161</v>
      </c>
      <c r="G162" t="s">
        <v>53</v>
      </c>
      <c r="H162" t="s">
        <v>1503</v>
      </c>
      <c r="I162">
        <v>80</v>
      </c>
      <c r="J162">
        <v>100</v>
      </c>
      <c r="K162">
        <v>10</v>
      </c>
      <c r="L162" t="s">
        <v>1789</v>
      </c>
      <c r="M162" s="2"/>
      <c r="N162" s="2"/>
      <c r="O162" s="2"/>
      <c r="P162" s="2"/>
      <c r="Q162" s="3"/>
      <c r="R162" s="55"/>
      <c r="S162" s="2"/>
      <c r="T162" s="3"/>
      <c r="U162" s="2"/>
      <c r="V162" s="2"/>
      <c r="W162" s="2"/>
      <c r="X162" s="55"/>
      <c r="Y162" s="2"/>
      <c r="Z162" s="2"/>
      <c r="AA162" s="55"/>
      <c r="AB162" s="2"/>
    </row>
    <row r="163" spans="1:28">
      <c r="A163">
        <v>162</v>
      </c>
      <c r="B163" t="s">
        <v>53</v>
      </c>
      <c r="C163" t="s">
        <v>1790</v>
      </c>
      <c r="D163" t="s">
        <v>983</v>
      </c>
      <c r="E163">
        <v>162</v>
      </c>
      <c r="G163" t="s">
        <v>53</v>
      </c>
      <c r="H163" t="s">
        <v>1476</v>
      </c>
      <c r="I163" t="s">
        <v>1791</v>
      </c>
      <c r="J163">
        <v>90</v>
      </c>
      <c r="K163">
        <v>10</v>
      </c>
      <c r="L163" t="s">
        <v>1792</v>
      </c>
      <c r="M163" s="2"/>
      <c r="N163" s="2"/>
      <c r="O163" s="2"/>
      <c r="P163" s="2"/>
      <c r="Q163" s="55"/>
      <c r="R163" s="55"/>
      <c r="S163" s="2"/>
      <c r="T163" s="3"/>
      <c r="U163" s="2"/>
      <c r="V163" s="2"/>
      <c r="W163" s="2"/>
      <c r="X163" s="55"/>
      <c r="Y163" s="2"/>
      <c r="Z163" s="2"/>
      <c r="AA163" s="55"/>
      <c r="AB163" s="2"/>
    </row>
    <row r="164" spans="1:28">
      <c r="A164">
        <v>163</v>
      </c>
      <c r="B164" t="s">
        <v>53</v>
      </c>
      <c r="C164" t="s">
        <v>1793</v>
      </c>
      <c r="D164" t="s">
        <v>812</v>
      </c>
      <c r="E164">
        <v>163</v>
      </c>
      <c r="G164" t="s">
        <v>53</v>
      </c>
      <c r="H164" t="s">
        <v>1476</v>
      </c>
      <c r="I164">
        <v>70</v>
      </c>
      <c r="J164">
        <v>100</v>
      </c>
      <c r="K164">
        <v>20</v>
      </c>
      <c r="L164" t="s">
        <v>1794</v>
      </c>
      <c r="M164" s="2"/>
      <c r="N164" s="2"/>
      <c r="O164" s="2"/>
      <c r="P164" s="2"/>
      <c r="Q164" s="55"/>
      <c r="R164" s="55"/>
      <c r="S164" s="2"/>
      <c r="T164" s="3"/>
      <c r="U164" s="2"/>
      <c r="V164" s="2"/>
      <c r="W164" s="2"/>
      <c r="X164" s="55"/>
      <c r="Y164" s="2"/>
      <c r="Z164" s="2"/>
      <c r="AA164" s="55"/>
      <c r="AB164" s="2"/>
    </row>
    <row r="165" spans="1:28">
      <c r="A165">
        <v>164</v>
      </c>
      <c r="B165" t="s">
        <v>53</v>
      </c>
      <c r="C165" t="s">
        <v>1795</v>
      </c>
      <c r="D165" t="s">
        <v>772</v>
      </c>
      <c r="E165">
        <v>164</v>
      </c>
      <c r="G165" t="s">
        <v>53</v>
      </c>
      <c r="H165" t="s">
        <v>1505</v>
      </c>
      <c r="I165" t="s">
        <v>712</v>
      </c>
      <c r="J165" t="s">
        <v>712</v>
      </c>
      <c r="K165">
        <v>10</v>
      </c>
      <c r="L165" t="s">
        <v>1796</v>
      </c>
      <c r="M165" s="2"/>
      <c r="N165" s="2"/>
      <c r="O165" s="2"/>
      <c r="P165" s="2"/>
      <c r="Q165" s="55"/>
      <c r="R165" s="55"/>
      <c r="S165" s="2"/>
      <c r="T165" s="3"/>
      <c r="U165" s="2"/>
      <c r="V165" s="2"/>
      <c r="W165" s="2"/>
      <c r="X165" s="55"/>
      <c r="Y165" s="2"/>
      <c r="Z165" s="55"/>
      <c r="AA165" s="2"/>
      <c r="AB165" s="2"/>
    </row>
    <row r="166" spans="1:28">
      <c r="A166">
        <v>165</v>
      </c>
      <c r="B166" t="s">
        <v>53</v>
      </c>
      <c r="C166" t="s">
        <v>1797</v>
      </c>
      <c r="D166" t="s">
        <v>1798</v>
      </c>
      <c r="E166">
        <v>165</v>
      </c>
      <c r="G166" t="s">
        <v>53</v>
      </c>
      <c r="H166" t="s">
        <v>1476</v>
      </c>
      <c r="I166">
        <v>50</v>
      </c>
      <c r="J166" t="s">
        <v>712</v>
      </c>
      <c r="K166">
        <v>1</v>
      </c>
      <c r="L166" t="s">
        <v>1799</v>
      </c>
      <c r="M166" s="2"/>
      <c r="N166" s="2"/>
      <c r="O166" s="2"/>
      <c r="P166" s="2"/>
      <c r="Q166" s="55"/>
      <c r="R166" s="55"/>
      <c r="S166" s="2"/>
      <c r="T166" s="3"/>
      <c r="U166" s="2"/>
      <c r="V166" s="2"/>
      <c r="W166" s="2"/>
      <c r="X166" s="55"/>
      <c r="Y166" s="2"/>
      <c r="Z166" s="2"/>
      <c r="AA166" s="55"/>
      <c r="AB166" s="2"/>
    </row>
    <row r="167" spans="1:28">
      <c r="A167">
        <v>166</v>
      </c>
      <c r="B167" t="s">
        <v>53</v>
      </c>
      <c r="C167" t="s">
        <v>1800</v>
      </c>
      <c r="D167" t="s">
        <v>1359</v>
      </c>
      <c r="E167">
        <v>166</v>
      </c>
      <c r="G167" t="s">
        <v>53</v>
      </c>
      <c r="H167" t="s">
        <v>1505</v>
      </c>
      <c r="I167" t="s">
        <v>712</v>
      </c>
      <c r="J167" t="s">
        <v>712</v>
      </c>
      <c r="K167">
        <v>1</v>
      </c>
      <c r="L167" t="s">
        <v>1801</v>
      </c>
      <c r="M167" s="2"/>
      <c r="N167" s="2"/>
      <c r="O167" s="2"/>
      <c r="P167" s="2"/>
      <c r="Q167" s="55"/>
      <c r="R167" s="55"/>
      <c r="S167" s="2"/>
      <c r="T167" s="3"/>
      <c r="U167" s="2"/>
      <c r="V167" s="2"/>
      <c r="W167" s="2"/>
      <c r="X167" s="55"/>
      <c r="Y167" s="2"/>
      <c r="Z167" s="55"/>
      <c r="AA167" s="2"/>
      <c r="AB167" s="2"/>
    </row>
    <row r="168" spans="1:28">
      <c r="A168">
        <v>167</v>
      </c>
      <c r="B168" t="s">
        <v>54</v>
      </c>
      <c r="C168" t="s">
        <v>1802</v>
      </c>
      <c r="D168" t="s">
        <v>1360</v>
      </c>
      <c r="E168">
        <v>167</v>
      </c>
      <c r="G168" t="s">
        <v>54</v>
      </c>
      <c r="H168" t="s">
        <v>1476</v>
      </c>
      <c r="I168">
        <v>10</v>
      </c>
      <c r="J168">
        <v>90</v>
      </c>
      <c r="K168">
        <v>10</v>
      </c>
      <c r="L168" t="s">
        <v>1803</v>
      </c>
      <c r="M168" s="2"/>
      <c r="N168" s="2"/>
      <c r="O168" s="2"/>
      <c r="P168" s="2"/>
      <c r="Q168" s="55"/>
      <c r="R168" s="55"/>
      <c r="S168" s="2"/>
      <c r="T168" s="3"/>
      <c r="U168" s="2"/>
      <c r="V168" s="2"/>
      <c r="W168" s="2"/>
      <c r="X168" s="55"/>
      <c r="Y168" s="2"/>
      <c r="Z168" s="2"/>
      <c r="AA168" s="55"/>
      <c r="AB168" s="2"/>
    </row>
    <row r="169" spans="1:28">
      <c r="A169">
        <v>168</v>
      </c>
      <c r="B169" t="s">
        <v>80</v>
      </c>
      <c r="C169" t="s">
        <v>1804</v>
      </c>
      <c r="D169" t="s">
        <v>939</v>
      </c>
      <c r="E169">
        <v>168</v>
      </c>
      <c r="G169" t="s">
        <v>80</v>
      </c>
      <c r="H169" t="s">
        <v>1476</v>
      </c>
      <c r="I169">
        <v>60</v>
      </c>
      <c r="J169">
        <v>100</v>
      </c>
      <c r="K169">
        <v>25</v>
      </c>
      <c r="L169" t="s">
        <v>1805</v>
      </c>
      <c r="M169" s="2"/>
      <c r="N169" s="2"/>
      <c r="O169" s="2"/>
      <c r="P169" s="2"/>
      <c r="Q169" s="55"/>
      <c r="R169" s="55"/>
      <c r="S169" s="2"/>
      <c r="T169" s="3"/>
      <c r="U169" s="2"/>
      <c r="V169" s="2"/>
      <c r="W169" s="2"/>
      <c r="X169" s="55"/>
      <c r="Y169" s="2"/>
      <c r="Z169" s="2"/>
      <c r="AA169" s="55"/>
      <c r="AB169" s="2"/>
    </row>
    <row r="170" spans="1:28">
      <c r="A170">
        <v>169</v>
      </c>
      <c r="B170" t="s">
        <v>66</v>
      </c>
      <c r="C170" t="s">
        <v>1806</v>
      </c>
      <c r="D170" t="s">
        <v>1341</v>
      </c>
      <c r="E170">
        <v>169</v>
      </c>
      <c r="G170" t="s">
        <v>66</v>
      </c>
      <c r="H170" t="s">
        <v>1505</v>
      </c>
      <c r="I170" t="s">
        <v>712</v>
      </c>
      <c r="J170" t="s">
        <v>712</v>
      </c>
      <c r="K170">
        <v>10</v>
      </c>
      <c r="L170" t="s">
        <v>6050</v>
      </c>
      <c r="M170" s="2"/>
      <c r="N170" s="2"/>
      <c r="O170" s="2"/>
      <c r="P170" s="2"/>
      <c r="Q170" s="55"/>
      <c r="R170" s="55"/>
      <c r="S170" s="2"/>
      <c r="T170" s="3"/>
      <c r="U170" s="2"/>
      <c r="V170" s="2"/>
      <c r="W170" s="2"/>
      <c r="X170" s="55"/>
      <c r="Y170" s="2"/>
      <c r="Z170" s="55"/>
      <c r="AA170" s="2"/>
      <c r="AB170" s="2"/>
    </row>
    <row r="171" spans="1:28">
      <c r="A171">
        <v>170</v>
      </c>
      <c r="B171" t="s">
        <v>53</v>
      </c>
      <c r="C171" t="s">
        <v>1807</v>
      </c>
      <c r="D171" t="s">
        <v>1210</v>
      </c>
      <c r="E171">
        <v>170</v>
      </c>
      <c r="G171" t="s">
        <v>53</v>
      </c>
      <c r="H171" t="s">
        <v>1505</v>
      </c>
      <c r="I171" t="s">
        <v>712</v>
      </c>
      <c r="J171" t="s">
        <v>712</v>
      </c>
      <c r="K171">
        <v>5</v>
      </c>
      <c r="L171" t="s">
        <v>1808</v>
      </c>
      <c r="M171" s="2"/>
      <c r="N171" s="2"/>
      <c r="O171" s="2"/>
      <c r="P171" s="2"/>
      <c r="Q171" s="55"/>
      <c r="R171" s="55"/>
      <c r="S171" s="2"/>
      <c r="T171" s="3"/>
      <c r="U171" s="2"/>
      <c r="V171" s="2"/>
      <c r="W171" s="2"/>
      <c r="X171" s="55"/>
      <c r="Y171" s="2"/>
      <c r="Z171" s="55"/>
      <c r="AA171" s="2"/>
      <c r="AB171" s="2"/>
    </row>
    <row r="172" spans="1:28">
      <c r="A172">
        <v>171</v>
      </c>
      <c r="B172" t="s">
        <v>67</v>
      </c>
      <c r="C172" t="s">
        <v>1809</v>
      </c>
      <c r="D172" t="s">
        <v>1288</v>
      </c>
      <c r="E172">
        <v>171</v>
      </c>
      <c r="G172" t="s">
        <v>67</v>
      </c>
      <c r="H172" t="s">
        <v>1505</v>
      </c>
      <c r="I172" t="s">
        <v>712</v>
      </c>
      <c r="J172">
        <v>100</v>
      </c>
      <c r="K172">
        <v>15</v>
      </c>
      <c r="L172" t="s">
        <v>6050</v>
      </c>
      <c r="M172" s="2"/>
      <c r="N172" s="2"/>
      <c r="O172" s="2"/>
      <c r="P172" s="2"/>
      <c r="Q172" s="3"/>
      <c r="R172" s="55"/>
      <c r="S172" s="2"/>
      <c r="T172" s="3"/>
      <c r="U172" s="2"/>
      <c r="V172" s="2"/>
      <c r="W172" s="2"/>
      <c r="X172" s="55"/>
      <c r="Y172" s="2"/>
      <c r="Z172" s="55"/>
      <c r="AA172" s="2"/>
      <c r="AB172" s="2"/>
    </row>
    <row r="173" spans="1:28">
      <c r="A173">
        <v>172</v>
      </c>
      <c r="B173" t="s">
        <v>73</v>
      </c>
      <c r="C173" t="s">
        <v>1810</v>
      </c>
      <c r="D173" t="s">
        <v>997</v>
      </c>
      <c r="E173">
        <v>172</v>
      </c>
      <c r="G173" t="s">
        <v>73</v>
      </c>
      <c r="H173" t="s">
        <v>1476</v>
      </c>
      <c r="I173">
        <v>60</v>
      </c>
      <c r="J173">
        <v>100</v>
      </c>
      <c r="K173">
        <v>25</v>
      </c>
      <c r="L173" t="s">
        <v>1811</v>
      </c>
      <c r="M173" s="2"/>
      <c r="N173" s="2"/>
      <c r="O173" s="2"/>
      <c r="P173" s="2"/>
      <c r="Q173" s="3"/>
      <c r="R173" s="55"/>
      <c r="S173" s="2"/>
      <c r="T173" s="3"/>
      <c r="U173" s="2"/>
      <c r="V173" s="2"/>
      <c r="W173" s="2"/>
      <c r="X173" s="55"/>
      <c r="Y173" s="2"/>
      <c r="Z173" s="2"/>
      <c r="AA173" s="55"/>
      <c r="AB173" s="2"/>
    </row>
    <row r="174" spans="1:28">
      <c r="A174">
        <v>173</v>
      </c>
      <c r="B174" t="s">
        <v>53</v>
      </c>
      <c r="C174" t="s">
        <v>1812</v>
      </c>
      <c r="D174" t="s">
        <v>1263</v>
      </c>
      <c r="E174">
        <v>173</v>
      </c>
      <c r="G174" t="s">
        <v>53</v>
      </c>
      <c r="H174" t="s">
        <v>1503</v>
      </c>
      <c r="I174">
        <v>50</v>
      </c>
      <c r="J174">
        <v>100</v>
      </c>
      <c r="K174">
        <v>15</v>
      </c>
      <c r="L174" t="s">
        <v>1813</v>
      </c>
      <c r="M174" s="2"/>
      <c r="N174" s="2"/>
      <c r="O174" s="2"/>
      <c r="P174" s="2"/>
      <c r="Q174" s="55"/>
      <c r="R174" s="55"/>
      <c r="S174" s="2"/>
      <c r="T174" s="3"/>
      <c r="U174" s="2"/>
      <c r="V174" s="2"/>
      <c r="W174" s="2"/>
      <c r="X174" s="55"/>
      <c r="Y174" s="2"/>
      <c r="Z174" s="2"/>
      <c r="AA174" s="55"/>
      <c r="AB174" s="2"/>
    </row>
    <row r="175" spans="1:28">
      <c r="A175">
        <v>174</v>
      </c>
      <c r="B175" t="s">
        <v>67</v>
      </c>
      <c r="C175" t="s">
        <v>1814</v>
      </c>
      <c r="D175" t="s">
        <v>783</v>
      </c>
      <c r="E175">
        <v>174</v>
      </c>
      <c r="G175" t="s">
        <v>67</v>
      </c>
      <c r="H175" t="s">
        <v>1505</v>
      </c>
      <c r="I175" t="s">
        <v>712</v>
      </c>
      <c r="J175" t="s">
        <v>712</v>
      </c>
      <c r="K175">
        <v>10</v>
      </c>
      <c r="L175" t="s">
        <v>1815</v>
      </c>
      <c r="M175" s="2"/>
      <c r="N175" s="2"/>
      <c r="O175" s="2"/>
      <c r="P175" s="2"/>
      <c r="Q175" s="55"/>
      <c r="R175" s="55"/>
      <c r="S175" s="2"/>
      <c r="T175" s="3"/>
      <c r="U175" s="2"/>
      <c r="V175" s="2"/>
      <c r="W175" s="2"/>
      <c r="X175" s="55"/>
      <c r="Y175" s="2"/>
      <c r="Z175" s="55"/>
      <c r="AA175" s="2"/>
      <c r="AB175" s="2"/>
    </row>
    <row r="176" spans="1:28">
      <c r="A176">
        <v>175</v>
      </c>
      <c r="B176" t="s">
        <v>53</v>
      </c>
      <c r="C176" t="s">
        <v>1816</v>
      </c>
      <c r="D176" t="s">
        <v>902</v>
      </c>
      <c r="E176">
        <v>175</v>
      </c>
      <c r="G176" t="s">
        <v>53</v>
      </c>
      <c r="H176" t="s">
        <v>1476</v>
      </c>
      <c r="I176" t="s">
        <v>1505</v>
      </c>
      <c r="J176">
        <v>100</v>
      </c>
      <c r="K176">
        <v>15</v>
      </c>
      <c r="L176" t="s">
        <v>1817</v>
      </c>
      <c r="M176" s="2"/>
      <c r="N176" s="2"/>
      <c r="O176" s="2"/>
      <c r="P176" s="2"/>
      <c r="Q176" s="55"/>
      <c r="R176" s="55"/>
      <c r="S176" s="2"/>
      <c r="T176" s="3"/>
      <c r="U176" s="2"/>
      <c r="V176" s="2"/>
      <c r="W176" s="2"/>
      <c r="X176" s="55"/>
      <c r="Y176" s="2"/>
      <c r="Z176" s="2"/>
      <c r="AA176" s="55"/>
      <c r="AB176" s="2"/>
    </row>
    <row r="177" spans="1:28">
      <c r="A177">
        <v>176</v>
      </c>
      <c r="B177" t="s">
        <v>53</v>
      </c>
      <c r="C177" t="s">
        <v>1818</v>
      </c>
      <c r="D177" t="s">
        <v>1332</v>
      </c>
      <c r="E177">
        <v>176</v>
      </c>
      <c r="G177" t="s">
        <v>53</v>
      </c>
      <c r="H177" t="s">
        <v>1505</v>
      </c>
      <c r="I177" t="s">
        <v>712</v>
      </c>
      <c r="J177" t="s">
        <v>712</v>
      </c>
      <c r="K177">
        <v>30</v>
      </c>
      <c r="L177" t="s">
        <v>1819</v>
      </c>
      <c r="M177" s="2"/>
      <c r="N177" s="2"/>
      <c r="O177" s="2"/>
      <c r="P177" s="2"/>
      <c r="Q177" s="55"/>
      <c r="R177" s="55"/>
      <c r="S177" s="2"/>
      <c r="T177" s="3"/>
      <c r="U177" s="2"/>
      <c r="V177" s="2"/>
      <c r="W177" s="2"/>
      <c r="X177" s="55"/>
      <c r="Y177" s="2"/>
      <c r="Z177" s="55"/>
      <c r="AA177" s="2"/>
      <c r="AB177" s="2"/>
    </row>
    <row r="178" spans="1:28">
      <c r="A178">
        <v>177</v>
      </c>
      <c r="B178" t="s">
        <v>58</v>
      </c>
      <c r="C178" t="s">
        <v>1820</v>
      </c>
      <c r="D178" t="s">
        <v>1363</v>
      </c>
      <c r="E178">
        <v>177</v>
      </c>
      <c r="G178" t="s">
        <v>58</v>
      </c>
      <c r="H178" t="s">
        <v>1503</v>
      </c>
      <c r="I178">
        <v>100</v>
      </c>
      <c r="J178">
        <v>95</v>
      </c>
      <c r="K178">
        <v>5</v>
      </c>
      <c r="L178" t="s">
        <v>1821</v>
      </c>
      <c r="M178" s="2"/>
      <c r="N178" s="2"/>
      <c r="O178" s="2"/>
      <c r="P178" s="2"/>
      <c r="Q178" s="55"/>
      <c r="R178" s="55"/>
      <c r="S178" s="2"/>
      <c r="T178" s="3"/>
      <c r="U178" s="2"/>
      <c r="V178" s="2"/>
      <c r="W178" s="2"/>
      <c r="X178" s="55"/>
      <c r="Y178" s="2"/>
      <c r="Z178" s="2"/>
      <c r="AA178" s="55"/>
      <c r="AB178" s="2"/>
    </row>
    <row r="179" spans="1:28">
      <c r="A179">
        <v>178</v>
      </c>
      <c r="B179" t="s">
        <v>75</v>
      </c>
      <c r="C179" t="s">
        <v>1822</v>
      </c>
      <c r="D179" t="s">
        <v>1349</v>
      </c>
      <c r="E179">
        <v>178</v>
      </c>
      <c r="G179" t="s">
        <v>75</v>
      </c>
      <c r="H179" t="s">
        <v>1505</v>
      </c>
      <c r="I179" t="s">
        <v>712</v>
      </c>
      <c r="J179">
        <v>100</v>
      </c>
      <c r="K179">
        <v>40</v>
      </c>
      <c r="L179" t="s">
        <v>1823</v>
      </c>
      <c r="M179" s="2"/>
      <c r="N179" s="2"/>
      <c r="O179" s="2"/>
      <c r="P179" s="2"/>
      <c r="Q179" s="55"/>
      <c r="R179" s="55"/>
      <c r="S179" s="2"/>
      <c r="T179" s="3"/>
      <c r="U179" s="2"/>
      <c r="V179" s="2"/>
      <c r="W179" s="2"/>
      <c r="X179" s="55"/>
      <c r="Y179" s="2"/>
      <c r="Z179" s="55"/>
      <c r="AA179" s="2"/>
      <c r="AB179" s="2"/>
    </row>
    <row r="180" spans="1:28">
      <c r="A180">
        <v>179</v>
      </c>
      <c r="B180" t="s">
        <v>54</v>
      </c>
      <c r="C180" t="s">
        <v>1824</v>
      </c>
      <c r="D180" t="s">
        <v>999</v>
      </c>
      <c r="E180">
        <v>179</v>
      </c>
      <c r="G180" t="s">
        <v>54</v>
      </c>
      <c r="H180" t="s">
        <v>1476</v>
      </c>
      <c r="I180" t="s">
        <v>1505</v>
      </c>
      <c r="J180">
        <v>100</v>
      </c>
      <c r="K180">
        <v>15</v>
      </c>
      <c r="L180" t="s">
        <v>1825</v>
      </c>
      <c r="M180" s="2"/>
      <c r="N180" s="2"/>
      <c r="O180" s="2"/>
      <c r="P180" s="2"/>
      <c r="Q180" s="55"/>
      <c r="R180" s="55"/>
      <c r="S180" s="2"/>
      <c r="T180" s="3"/>
      <c r="U180" s="2"/>
      <c r="V180" s="2"/>
      <c r="W180" s="2"/>
      <c r="X180" s="55"/>
      <c r="Y180" s="2"/>
      <c r="Z180" s="2"/>
      <c r="AA180" s="55"/>
      <c r="AB180" s="2"/>
    </row>
    <row r="181" spans="1:28">
      <c r="A181">
        <v>180</v>
      </c>
      <c r="B181" t="s">
        <v>67</v>
      </c>
      <c r="C181" t="s">
        <v>1826</v>
      </c>
      <c r="D181" t="s">
        <v>1040</v>
      </c>
      <c r="E181">
        <v>180</v>
      </c>
      <c r="G181" t="s">
        <v>67</v>
      </c>
      <c r="H181" t="s">
        <v>1505</v>
      </c>
      <c r="I181" t="s">
        <v>712</v>
      </c>
      <c r="J181">
        <v>100</v>
      </c>
      <c r="K181">
        <v>10</v>
      </c>
      <c r="L181" t="s">
        <v>1827</v>
      </c>
      <c r="M181" s="2"/>
      <c r="N181" s="2"/>
      <c r="O181" s="2"/>
      <c r="P181" s="2"/>
      <c r="Q181" s="55"/>
      <c r="R181" s="55"/>
      <c r="S181" s="2"/>
      <c r="T181" s="3"/>
      <c r="U181" s="2"/>
      <c r="V181" s="2"/>
      <c r="W181" s="2"/>
      <c r="X181" s="55"/>
      <c r="Y181" s="2"/>
      <c r="Z181" s="55"/>
      <c r="AA181" s="2"/>
      <c r="AB181" s="2"/>
    </row>
    <row r="182" spans="1:28">
      <c r="A182">
        <v>181</v>
      </c>
      <c r="B182" t="s">
        <v>78</v>
      </c>
      <c r="C182" t="s">
        <v>1828</v>
      </c>
      <c r="D182" t="s">
        <v>1090</v>
      </c>
      <c r="E182">
        <v>181</v>
      </c>
      <c r="G182" t="s">
        <v>78</v>
      </c>
      <c r="H182" t="s">
        <v>1503</v>
      </c>
      <c r="I182">
        <v>40</v>
      </c>
      <c r="J182">
        <v>100</v>
      </c>
      <c r="K182">
        <v>25</v>
      </c>
      <c r="L182" t="s">
        <v>1829</v>
      </c>
      <c r="M182" s="2"/>
      <c r="N182" s="2"/>
      <c r="O182" s="2"/>
      <c r="P182" s="2"/>
      <c r="Q182" s="3"/>
      <c r="R182" s="55"/>
      <c r="S182" s="2"/>
      <c r="T182" s="3"/>
      <c r="U182" s="2"/>
      <c r="V182" s="2"/>
      <c r="W182" s="2"/>
      <c r="X182" s="55"/>
      <c r="Y182" s="2"/>
      <c r="Z182" s="2"/>
      <c r="AA182" s="55"/>
      <c r="AB182" s="2"/>
    </row>
    <row r="183" spans="1:28">
      <c r="A183">
        <v>182</v>
      </c>
      <c r="B183" t="s">
        <v>53</v>
      </c>
      <c r="C183" t="s">
        <v>1830</v>
      </c>
      <c r="D183" t="s">
        <v>738</v>
      </c>
      <c r="E183">
        <v>182</v>
      </c>
      <c r="G183" t="s">
        <v>53</v>
      </c>
      <c r="H183" t="s">
        <v>1505</v>
      </c>
      <c r="I183" t="s">
        <v>712</v>
      </c>
      <c r="J183" t="s">
        <v>712</v>
      </c>
      <c r="K183">
        <v>10</v>
      </c>
      <c r="L183" t="s">
        <v>1831</v>
      </c>
      <c r="M183" s="2"/>
      <c r="N183" s="2"/>
      <c r="O183" s="2"/>
      <c r="P183" s="2"/>
      <c r="Q183" s="55"/>
      <c r="R183" s="55"/>
      <c r="S183" s="2"/>
      <c r="T183" s="3"/>
      <c r="U183" s="2"/>
      <c r="V183" s="2"/>
      <c r="W183" s="2"/>
      <c r="X183" s="55"/>
      <c r="Y183" s="2"/>
      <c r="Z183" s="55"/>
      <c r="AA183" s="2"/>
      <c r="AB183" s="2"/>
    </row>
    <row r="184" spans="1:28">
      <c r="A184">
        <v>183</v>
      </c>
      <c r="B184" t="s">
        <v>54</v>
      </c>
      <c r="C184" t="s">
        <v>1832</v>
      </c>
      <c r="D184" t="s">
        <v>1311</v>
      </c>
      <c r="E184">
        <v>183</v>
      </c>
      <c r="G184" t="s">
        <v>54</v>
      </c>
      <c r="H184" t="s">
        <v>1476</v>
      </c>
      <c r="I184">
        <v>40</v>
      </c>
      <c r="J184">
        <v>100</v>
      </c>
      <c r="K184">
        <v>30</v>
      </c>
      <c r="L184" t="s">
        <v>1833</v>
      </c>
      <c r="M184" s="2"/>
      <c r="N184" s="2"/>
      <c r="O184" s="2"/>
      <c r="P184" s="2"/>
      <c r="Q184" s="55"/>
      <c r="R184" s="55"/>
      <c r="S184" s="2"/>
      <c r="T184" s="3"/>
      <c r="U184" s="2"/>
      <c r="V184" s="2"/>
      <c r="W184" s="2"/>
      <c r="X184" s="55"/>
      <c r="Y184" s="2"/>
      <c r="Z184" s="2"/>
      <c r="AA184" s="55"/>
      <c r="AB184" s="2"/>
    </row>
    <row r="185" spans="1:28">
      <c r="A185">
        <v>184</v>
      </c>
      <c r="B185" t="s">
        <v>53</v>
      </c>
      <c r="C185" t="s">
        <v>1834</v>
      </c>
      <c r="D185" t="s">
        <v>809</v>
      </c>
      <c r="E185">
        <v>184</v>
      </c>
      <c r="G185" t="s">
        <v>53</v>
      </c>
      <c r="H185" t="s">
        <v>1505</v>
      </c>
      <c r="I185" t="s">
        <v>712</v>
      </c>
      <c r="J185">
        <v>100</v>
      </c>
      <c r="K185">
        <v>10</v>
      </c>
      <c r="L185" t="s">
        <v>6054</v>
      </c>
      <c r="M185" s="2"/>
      <c r="N185" s="2"/>
      <c r="O185" s="2"/>
      <c r="P185" s="2"/>
      <c r="Q185" s="55"/>
      <c r="R185" s="55"/>
      <c r="S185" s="2"/>
      <c r="T185" s="3"/>
      <c r="U185" s="2"/>
      <c r="V185" s="2"/>
      <c r="W185" s="2"/>
      <c r="X185" s="55"/>
      <c r="Y185" s="2"/>
      <c r="Z185" s="55"/>
      <c r="AA185" s="2"/>
      <c r="AB185" s="2"/>
    </row>
    <row r="186" spans="1:28">
      <c r="A186">
        <v>185</v>
      </c>
      <c r="B186" t="s">
        <v>80</v>
      </c>
      <c r="C186" t="s">
        <v>1835</v>
      </c>
      <c r="D186" t="s">
        <v>977</v>
      </c>
      <c r="E186">
        <v>185</v>
      </c>
      <c r="G186" t="s">
        <v>80</v>
      </c>
      <c r="H186" t="s">
        <v>1476</v>
      </c>
      <c r="I186">
        <v>60</v>
      </c>
      <c r="J186" t="s">
        <v>712</v>
      </c>
      <c r="K186">
        <v>20</v>
      </c>
      <c r="L186" t="s">
        <v>6050</v>
      </c>
      <c r="M186" s="2"/>
      <c r="N186" s="2"/>
      <c r="O186" s="2"/>
      <c r="P186" s="2"/>
      <c r="Q186" s="55"/>
      <c r="R186" s="55"/>
      <c r="S186" s="2"/>
      <c r="T186" s="3"/>
      <c r="U186" s="2"/>
      <c r="V186" s="2"/>
      <c r="W186" s="2"/>
      <c r="X186" s="55"/>
      <c r="Y186" s="2"/>
      <c r="Z186" s="2"/>
      <c r="AA186" s="55"/>
      <c r="AB186" s="2"/>
    </row>
    <row r="187" spans="1:28">
      <c r="A187">
        <v>186</v>
      </c>
      <c r="B187" t="s">
        <v>81</v>
      </c>
      <c r="C187" t="s">
        <v>1836</v>
      </c>
      <c r="D187" t="s">
        <v>1346</v>
      </c>
      <c r="E187">
        <v>186</v>
      </c>
      <c r="G187" t="s">
        <v>81</v>
      </c>
      <c r="H187" t="s">
        <v>1505</v>
      </c>
      <c r="I187" t="s">
        <v>712</v>
      </c>
      <c r="J187">
        <v>75</v>
      </c>
      <c r="K187">
        <v>10</v>
      </c>
      <c r="L187" t="s">
        <v>1837</v>
      </c>
      <c r="M187" s="2"/>
      <c r="N187" s="2"/>
      <c r="O187" s="2"/>
      <c r="P187" s="2"/>
      <c r="Q187" s="3"/>
      <c r="R187" s="2"/>
      <c r="S187" s="2"/>
      <c r="T187" s="3"/>
      <c r="U187" s="2"/>
      <c r="V187" s="2"/>
      <c r="W187" s="2"/>
      <c r="X187" s="55"/>
      <c r="Y187" s="2"/>
      <c r="Z187" s="55"/>
      <c r="AA187" s="2"/>
      <c r="AB187" s="2"/>
    </row>
    <row r="188" spans="1:28">
      <c r="A188">
        <v>187</v>
      </c>
      <c r="B188" t="s">
        <v>53</v>
      </c>
      <c r="C188" t="s">
        <v>1838</v>
      </c>
      <c r="D188" t="s">
        <v>840</v>
      </c>
      <c r="E188">
        <v>187</v>
      </c>
      <c r="G188" t="s">
        <v>53</v>
      </c>
      <c r="H188" t="s">
        <v>1505</v>
      </c>
      <c r="I188" t="s">
        <v>712</v>
      </c>
      <c r="J188" t="s">
        <v>712</v>
      </c>
      <c r="K188">
        <v>10</v>
      </c>
      <c r="L188" t="s">
        <v>1839</v>
      </c>
      <c r="M188" s="2"/>
      <c r="N188" s="2"/>
      <c r="O188" s="2"/>
      <c r="P188" s="2"/>
      <c r="Q188" s="55"/>
      <c r="R188" s="55"/>
      <c r="S188" s="2"/>
      <c r="T188" s="3"/>
      <c r="U188" s="2"/>
      <c r="V188" s="2"/>
      <c r="W188" s="2"/>
      <c r="X188" s="55"/>
      <c r="Y188" s="2"/>
      <c r="Z188" s="55"/>
      <c r="AA188" s="2"/>
      <c r="AB188" s="2"/>
    </row>
    <row r="189" spans="1:28">
      <c r="A189">
        <v>188</v>
      </c>
      <c r="B189" t="s">
        <v>59</v>
      </c>
      <c r="C189" t="s">
        <v>1840</v>
      </c>
      <c r="D189" t="s">
        <v>750</v>
      </c>
      <c r="E189">
        <v>188</v>
      </c>
      <c r="G189" t="s">
        <v>59</v>
      </c>
      <c r="H189" t="s">
        <v>1503</v>
      </c>
      <c r="I189">
        <v>90</v>
      </c>
      <c r="J189">
        <v>100</v>
      </c>
      <c r="K189">
        <v>10</v>
      </c>
      <c r="L189" t="s">
        <v>1726</v>
      </c>
      <c r="M189" s="2"/>
      <c r="N189" s="2"/>
      <c r="O189" s="2"/>
      <c r="P189" s="2"/>
      <c r="Q189" s="3"/>
      <c r="R189" s="55"/>
      <c r="S189" s="2"/>
      <c r="T189" s="3"/>
      <c r="U189" s="2"/>
      <c r="V189" s="2"/>
      <c r="W189" s="2"/>
      <c r="X189" s="55"/>
      <c r="Y189" s="2"/>
      <c r="Z189" s="2"/>
      <c r="AA189" s="55"/>
      <c r="AB189" s="2"/>
    </row>
    <row r="190" spans="1:28">
      <c r="A190">
        <v>189</v>
      </c>
      <c r="B190" t="s">
        <v>60</v>
      </c>
      <c r="C190" t="s">
        <v>1841</v>
      </c>
      <c r="D190" t="s">
        <v>1177</v>
      </c>
      <c r="E190">
        <v>189</v>
      </c>
      <c r="G190" t="s">
        <v>60</v>
      </c>
      <c r="H190" t="s">
        <v>1503</v>
      </c>
      <c r="I190">
        <v>20</v>
      </c>
      <c r="J190">
        <v>100</v>
      </c>
      <c r="K190">
        <v>10</v>
      </c>
      <c r="L190" t="s">
        <v>1842</v>
      </c>
      <c r="M190" s="2"/>
      <c r="N190" s="2"/>
      <c r="O190" s="2"/>
      <c r="P190" s="2"/>
      <c r="Q190" s="55"/>
      <c r="R190" s="55"/>
      <c r="S190" s="2"/>
      <c r="T190" s="3"/>
      <c r="U190" s="2"/>
      <c r="V190" s="2"/>
      <c r="W190" s="2"/>
      <c r="X190" s="2"/>
      <c r="Y190" s="2"/>
      <c r="Z190" s="2"/>
      <c r="AA190" s="55"/>
      <c r="AB190" s="2"/>
    </row>
    <row r="191" spans="1:28">
      <c r="A191">
        <v>190</v>
      </c>
      <c r="B191" t="s">
        <v>74</v>
      </c>
      <c r="C191" t="s">
        <v>1843</v>
      </c>
      <c r="D191" t="s">
        <v>1319</v>
      </c>
      <c r="E191">
        <v>190</v>
      </c>
      <c r="G191" t="s">
        <v>74</v>
      </c>
      <c r="H191" t="s">
        <v>1503</v>
      </c>
      <c r="I191">
        <v>65</v>
      </c>
      <c r="J191">
        <v>85</v>
      </c>
      <c r="K191">
        <v>10</v>
      </c>
      <c r="L191" t="s">
        <v>1844</v>
      </c>
      <c r="M191" s="2"/>
      <c r="N191" s="2"/>
      <c r="O191" s="2"/>
      <c r="P191" s="2"/>
      <c r="Q191" s="55"/>
      <c r="R191" s="55"/>
      <c r="S191" s="2"/>
      <c r="T191" s="3"/>
      <c r="U191" s="2"/>
      <c r="V191" s="2"/>
      <c r="W191" s="2"/>
      <c r="X191" s="2"/>
      <c r="Y191" s="2"/>
      <c r="Z191" s="2"/>
      <c r="AA191" s="55"/>
      <c r="AB191" s="2"/>
    </row>
    <row r="192" spans="1:28">
      <c r="A192">
        <v>191</v>
      </c>
      <c r="B192" t="s">
        <v>60</v>
      </c>
      <c r="C192" t="s">
        <v>1845</v>
      </c>
      <c r="D192" t="s">
        <v>1285</v>
      </c>
      <c r="E192">
        <v>191</v>
      </c>
      <c r="G192" t="s">
        <v>60</v>
      </c>
      <c r="H192" t="s">
        <v>1505</v>
      </c>
      <c r="I192" t="s">
        <v>712</v>
      </c>
      <c r="J192" t="s">
        <v>712</v>
      </c>
      <c r="K192">
        <v>20</v>
      </c>
      <c r="L192" t="s">
        <v>1846</v>
      </c>
      <c r="M192" s="2"/>
      <c r="N192" s="2"/>
      <c r="O192" s="2"/>
      <c r="P192" s="2"/>
      <c r="Q192" s="55"/>
      <c r="R192" s="55"/>
      <c r="S192" s="2"/>
      <c r="T192" s="3"/>
      <c r="U192" s="2"/>
      <c r="V192" s="2"/>
      <c r="W192" s="2"/>
      <c r="X192" s="55"/>
      <c r="Y192" s="2"/>
      <c r="Z192" s="55"/>
      <c r="AA192" s="2"/>
      <c r="AB192" s="2"/>
    </row>
    <row r="193" spans="1:28">
      <c r="A193">
        <v>192</v>
      </c>
      <c r="B193" t="s">
        <v>76</v>
      </c>
      <c r="C193" t="s">
        <v>1847</v>
      </c>
      <c r="D193" t="s">
        <v>1268</v>
      </c>
      <c r="E193">
        <v>192</v>
      </c>
      <c r="G193" t="s">
        <v>76</v>
      </c>
      <c r="H193" t="s">
        <v>1503</v>
      </c>
      <c r="I193">
        <v>120</v>
      </c>
      <c r="J193">
        <v>50</v>
      </c>
      <c r="K193">
        <v>5</v>
      </c>
      <c r="L193" t="s">
        <v>1848</v>
      </c>
      <c r="M193" s="2"/>
      <c r="N193" s="2"/>
      <c r="O193" s="2"/>
      <c r="P193" s="2"/>
      <c r="Q193" s="3"/>
      <c r="R193" s="55"/>
      <c r="S193" s="2"/>
      <c r="T193" s="3"/>
      <c r="U193" s="2"/>
      <c r="V193" s="2"/>
      <c r="W193" s="2"/>
      <c r="X193" s="55"/>
      <c r="Y193" s="2"/>
      <c r="Z193" s="2"/>
      <c r="AA193" s="55"/>
      <c r="AB193" s="2"/>
    </row>
    <row r="194" spans="1:28">
      <c r="A194">
        <v>193</v>
      </c>
      <c r="B194" t="s">
        <v>53</v>
      </c>
      <c r="C194" t="s">
        <v>1849</v>
      </c>
      <c r="D194" t="s">
        <v>901</v>
      </c>
      <c r="E194">
        <v>193</v>
      </c>
      <c r="G194" t="s">
        <v>53</v>
      </c>
      <c r="H194" t="s">
        <v>1505</v>
      </c>
      <c r="I194" t="s">
        <v>712</v>
      </c>
      <c r="J194" t="s">
        <v>712</v>
      </c>
      <c r="K194">
        <v>40</v>
      </c>
      <c r="L194" t="s">
        <v>6050</v>
      </c>
      <c r="M194" s="2"/>
      <c r="N194" s="2"/>
      <c r="O194" s="2"/>
      <c r="P194" s="2"/>
      <c r="Q194" s="3"/>
      <c r="R194" s="55"/>
      <c r="S194" s="2"/>
      <c r="T194" s="3"/>
      <c r="U194" s="2"/>
      <c r="V194" s="2"/>
      <c r="W194" s="2"/>
      <c r="X194" s="55"/>
      <c r="Y194" s="2"/>
      <c r="Z194" s="55"/>
      <c r="AA194" s="2"/>
      <c r="AB194" s="2"/>
    </row>
    <row r="195" spans="1:28">
      <c r="A195">
        <v>194</v>
      </c>
      <c r="B195" t="s">
        <v>67</v>
      </c>
      <c r="C195" t="s">
        <v>1850</v>
      </c>
      <c r="D195" t="s">
        <v>1287</v>
      </c>
      <c r="E195">
        <v>194</v>
      </c>
      <c r="G195" t="s">
        <v>67</v>
      </c>
      <c r="H195" t="s">
        <v>1505</v>
      </c>
      <c r="I195" t="s">
        <v>712</v>
      </c>
      <c r="J195" t="s">
        <v>712</v>
      </c>
      <c r="K195">
        <v>5</v>
      </c>
      <c r="L195" t="s">
        <v>1851</v>
      </c>
      <c r="M195" s="2"/>
      <c r="N195" s="2"/>
      <c r="O195" s="2"/>
      <c r="P195" s="2"/>
      <c r="Q195" s="55"/>
      <c r="R195" s="55"/>
      <c r="S195" s="2"/>
      <c r="T195" s="3"/>
      <c r="U195" s="2"/>
      <c r="V195" s="2"/>
      <c r="W195" s="2"/>
      <c r="X195" s="55"/>
      <c r="Y195" s="2"/>
      <c r="Z195" s="55"/>
      <c r="AA195" s="2"/>
      <c r="AB195" s="2"/>
    </row>
    <row r="196" spans="1:28">
      <c r="A196">
        <v>195</v>
      </c>
      <c r="B196" t="s">
        <v>53</v>
      </c>
      <c r="C196" t="s">
        <v>1852</v>
      </c>
      <c r="D196" t="s">
        <v>1160</v>
      </c>
      <c r="E196">
        <v>195</v>
      </c>
      <c r="G196" t="s">
        <v>53</v>
      </c>
      <c r="H196" t="s">
        <v>1505</v>
      </c>
      <c r="I196" t="s">
        <v>712</v>
      </c>
      <c r="J196" t="s">
        <v>712</v>
      </c>
      <c r="K196">
        <v>5</v>
      </c>
      <c r="L196" t="s">
        <v>1853</v>
      </c>
      <c r="M196" s="2"/>
      <c r="N196" s="2"/>
      <c r="O196" s="2"/>
      <c r="P196" s="2"/>
      <c r="Q196" s="3"/>
      <c r="R196" s="2"/>
      <c r="S196" s="2"/>
      <c r="T196" s="3"/>
      <c r="U196" s="2"/>
      <c r="V196" s="2"/>
      <c r="W196" s="2"/>
      <c r="X196" s="55"/>
      <c r="Y196" s="2"/>
      <c r="Z196" s="55"/>
      <c r="AA196" s="2"/>
      <c r="AB196" s="2"/>
    </row>
    <row r="197" spans="1:28">
      <c r="A197">
        <v>196</v>
      </c>
      <c r="B197" t="s">
        <v>78</v>
      </c>
      <c r="C197" t="s">
        <v>1854</v>
      </c>
      <c r="D197" t="s">
        <v>1154</v>
      </c>
      <c r="E197">
        <v>196</v>
      </c>
      <c r="G197" t="s">
        <v>78</v>
      </c>
      <c r="H197" t="s">
        <v>1503</v>
      </c>
      <c r="I197">
        <v>55</v>
      </c>
      <c r="J197">
        <v>95</v>
      </c>
      <c r="K197">
        <v>15</v>
      </c>
      <c r="L197" t="s">
        <v>1855</v>
      </c>
      <c r="M197" s="2"/>
      <c r="N197" s="2"/>
      <c r="O197" s="2"/>
      <c r="P197" s="2"/>
      <c r="Q197" s="55"/>
      <c r="R197" s="55"/>
      <c r="S197" s="2"/>
      <c r="T197" s="3"/>
      <c r="U197" s="2"/>
      <c r="V197" s="2"/>
      <c r="W197" s="2"/>
      <c r="X197" s="2"/>
      <c r="Y197" s="2"/>
      <c r="Z197" s="2"/>
      <c r="AA197" s="55"/>
      <c r="AB197" s="2"/>
    </row>
    <row r="198" spans="1:28">
      <c r="A198">
        <v>197</v>
      </c>
      <c r="B198" t="s">
        <v>54</v>
      </c>
      <c r="C198" t="s">
        <v>1856</v>
      </c>
      <c r="D198" t="s">
        <v>1306</v>
      </c>
      <c r="E198">
        <v>197</v>
      </c>
      <c r="G198" t="s">
        <v>54</v>
      </c>
      <c r="H198" t="s">
        <v>1505</v>
      </c>
      <c r="I198" t="s">
        <v>712</v>
      </c>
      <c r="J198" t="s">
        <v>712</v>
      </c>
      <c r="K198">
        <v>5</v>
      </c>
      <c r="L198" t="s">
        <v>1831</v>
      </c>
      <c r="M198" s="2"/>
      <c r="N198" s="2"/>
      <c r="O198" s="2"/>
      <c r="P198" s="2"/>
      <c r="Q198" s="55"/>
      <c r="R198" s="55"/>
      <c r="S198" s="2"/>
      <c r="T198" s="3"/>
      <c r="U198" s="2"/>
      <c r="V198" s="2"/>
      <c r="W198" s="2"/>
      <c r="X198" s="55"/>
      <c r="Y198" s="2"/>
      <c r="Z198" s="55"/>
      <c r="AA198" s="2"/>
      <c r="AB198" s="2"/>
    </row>
    <row r="199" spans="1:28">
      <c r="A199">
        <v>198</v>
      </c>
      <c r="B199" t="s">
        <v>60</v>
      </c>
      <c r="C199" t="s">
        <v>1857</v>
      </c>
      <c r="D199" t="s">
        <v>1305</v>
      </c>
      <c r="E199">
        <v>198</v>
      </c>
      <c r="G199" t="s">
        <v>60</v>
      </c>
      <c r="H199" t="s">
        <v>1476</v>
      </c>
      <c r="I199">
        <v>25</v>
      </c>
      <c r="J199">
        <v>90</v>
      </c>
      <c r="K199">
        <v>10</v>
      </c>
      <c r="L199" t="s">
        <v>1858</v>
      </c>
      <c r="M199" s="2"/>
      <c r="N199" s="2"/>
      <c r="O199" s="2"/>
      <c r="P199" s="2"/>
      <c r="Q199" s="55"/>
      <c r="R199" s="55"/>
      <c r="S199" s="2"/>
      <c r="T199" s="3"/>
      <c r="U199" s="2"/>
      <c r="V199" s="2"/>
      <c r="W199" s="2"/>
      <c r="X199" s="55"/>
      <c r="Y199" s="2"/>
      <c r="Z199" s="2"/>
      <c r="AA199" s="55"/>
      <c r="AB199" s="2"/>
    </row>
    <row r="200" spans="1:28">
      <c r="A200">
        <v>199</v>
      </c>
      <c r="B200" t="s">
        <v>53</v>
      </c>
      <c r="C200" t="s">
        <v>1859</v>
      </c>
      <c r="D200" t="s">
        <v>1267</v>
      </c>
      <c r="E200">
        <v>199</v>
      </c>
      <c r="G200" t="s">
        <v>53</v>
      </c>
      <c r="H200" t="s">
        <v>1505</v>
      </c>
      <c r="I200" t="s">
        <v>712</v>
      </c>
      <c r="J200" t="s">
        <v>712</v>
      </c>
      <c r="K200">
        <v>5</v>
      </c>
      <c r="L200" t="s">
        <v>1860</v>
      </c>
      <c r="M200" s="2"/>
      <c r="N200" s="2"/>
      <c r="O200" s="2"/>
      <c r="P200" s="2"/>
      <c r="Q200" s="55"/>
      <c r="R200" s="55"/>
      <c r="S200" s="2"/>
      <c r="T200" s="3"/>
      <c r="U200" s="2"/>
      <c r="V200" s="2"/>
      <c r="W200" s="2"/>
      <c r="X200" s="55"/>
      <c r="Y200" s="2"/>
      <c r="Z200" s="55"/>
      <c r="AA200" s="2"/>
      <c r="AB200" s="2"/>
    </row>
    <row r="201" spans="1:28">
      <c r="A201">
        <v>200</v>
      </c>
      <c r="B201" t="s">
        <v>79</v>
      </c>
      <c r="C201" t="s">
        <v>1861</v>
      </c>
      <c r="D201" t="s">
        <v>843</v>
      </c>
      <c r="E201">
        <v>200</v>
      </c>
      <c r="G201" t="s">
        <v>79</v>
      </c>
      <c r="H201" t="s">
        <v>1476</v>
      </c>
      <c r="I201">
        <v>120</v>
      </c>
      <c r="J201">
        <v>100</v>
      </c>
      <c r="K201">
        <v>10</v>
      </c>
      <c r="L201" t="s">
        <v>1862</v>
      </c>
      <c r="M201" s="2"/>
      <c r="N201" s="2"/>
      <c r="O201" s="2"/>
      <c r="P201" s="2"/>
      <c r="Q201" s="55"/>
      <c r="R201" s="55"/>
      <c r="S201" s="2"/>
      <c r="T201" s="3"/>
      <c r="U201" s="2"/>
      <c r="V201" s="2"/>
      <c r="W201" s="2"/>
      <c r="X201" s="55"/>
      <c r="Y201" s="2"/>
      <c r="Z201" s="2"/>
      <c r="AA201" s="55"/>
      <c r="AB201" s="2"/>
    </row>
    <row r="202" spans="1:28">
      <c r="A202">
        <v>201</v>
      </c>
      <c r="B202" t="s">
        <v>65</v>
      </c>
      <c r="C202" t="s">
        <v>1863</v>
      </c>
      <c r="D202" t="s">
        <v>1082</v>
      </c>
      <c r="E202">
        <v>201</v>
      </c>
      <c r="G202" t="s">
        <v>65</v>
      </c>
      <c r="H202" t="s">
        <v>1505</v>
      </c>
      <c r="I202" t="s">
        <v>712</v>
      </c>
      <c r="J202" t="s">
        <v>712</v>
      </c>
      <c r="K202">
        <v>10</v>
      </c>
      <c r="L202" t="s">
        <v>1864</v>
      </c>
      <c r="M202" s="2"/>
      <c r="N202" s="2"/>
      <c r="O202" s="2"/>
      <c r="P202" s="2"/>
      <c r="Q202" s="55"/>
      <c r="R202" s="55"/>
      <c r="S202" s="2"/>
      <c r="T202" s="3"/>
      <c r="U202" s="2"/>
      <c r="V202" s="2"/>
      <c r="W202" s="2"/>
      <c r="X202" s="55"/>
      <c r="Y202" s="2"/>
      <c r="Z202" s="55"/>
      <c r="AA202" s="2"/>
      <c r="AB202" s="2"/>
    </row>
    <row r="203" spans="1:28">
      <c r="A203">
        <v>202</v>
      </c>
      <c r="B203" t="s">
        <v>75</v>
      </c>
      <c r="C203" t="s">
        <v>1865</v>
      </c>
      <c r="D203" t="s">
        <v>790</v>
      </c>
      <c r="E203">
        <v>202</v>
      </c>
      <c r="G203" t="s">
        <v>75</v>
      </c>
      <c r="H203" t="s">
        <v>1503</v>
      </c>
      <c r="I203">
        <v>75</v>
      </c>
      <c r="J203">
        <v>100</v>
      </c>
      <c r="K203">
        <v>10</v>
      </c>
      <c r="L203" t="s">
        <v>1626</v>
      </c>
      <c r="M203" s="2"/>
      <c r="N203" s="2"/>
      <c r="O203" s="2"/>
      <c r="P203" s="2"/>
      <c r="Q203" s="55"/>
      <c r="R203" s="55"/>
      <c r="S203" s="2"/>
      <c r="T203" s="3"/>
      <c r="U203" s="2"/>
      <c r="V203" s="2"/>
      <c r="W203" s="2"/>
      <c r="X203" s="55"/>
      <c r="Y203" s="2"/>
      <c r="Z203" s="2"/>
      <c r="AA203" s="55"/>
      <c r="AB203" s="2"/>
    </row>
    <row r="204" spans="1:28">
      <c r="A204">
        <v>203</v>
      </c>
      <c r="B204" t="s">
        <v>53</v>
      </c>
      <c r="C204" t="s">
        <v>1866</v>
      </c>
      <c r="D204" t="s">
        <v>789</v>
      </c>
      <c r="E204">
        <v>203</v>
      </c>
      <c r="G204" t="s">
        <v>53</v>
      </c>
      <c r="H204" t="s">
        <v>1505</v>
      </c>
      <c r="I204" t="s">
        <v>712</v>
      </c>
      <c r="J204" t="s">
        <v>712</v>
      </c>
      <c r="K204">
        <v>10</v>
      </c>
      <c r="L204" t="s">
        <v>1867</v>
      </c>
      <c r="M204" s="2"/>
      <c r="N204" s="2"/>
      <c r="O204" s="2"/>
      <c r="P204" s="2"/>
      <c r="Q204" s="55"/>
      <c r="R204" s="55"/>
      <c r="S204" s="2"/>
      <c r="T204" s="3"/>
      <c r="U204" s="2"/>
      <c r="V204" s="2"/>
      <c r="W204" s="2"/>
      <c r="X204" s="55"/>
      <c r="Y204" s="2"/>
      <c r="Z204" s="55"/>
      <c r="AA204" s="2"/>
      <c r="AB204" s="2"/>
    </row>
    <row r="205" spans="1:28">
      <c r="A205">
        <v>204</v>
      </c>
      <c r="B205" t="s">
        <v>81</v>
      </c>
      <c r="C205" t="s">
        <v>1868</v>
      </c>
      <c r="D205" t="s">
        <v>779</v>
      </c>
      <c r="E205">
        <v>204</v>
      </c>
      <c r="G205" t="s">
        <v>81</v>
      </c>
      <c r="H205" t="s">
        <v>1505</v>
      </c>
      <c r="I205" t="s">
        <v>712</v>
      </c>
      <c r="J205">
        <v>100</v>
      </c>
      <c r="K205">
        <v>20</v>
      </c>
      <c r="L205" t="s">
        <v>1869</v>
      </c>
      <c r="M205" s="2"/>
      <c r="N205" s="2"/>
      <c r="O205" s="2"/>
      <c r="P205" s="2"/>
      <c r="Q205" s="55"/>
      <c r="R205" s="55"/>
      <c r="S205" s="2"/>
      <c r="T205" s="3"/>
      <c r="U205" s="2"/>
      <c r="V205" s="2"/>
      <c r="W205" s="2"/>
      <c r="X205" s="55"/>
      <c r="Y205" s="2"/>
      <c r="Z205" s="55"/>
      <c r="AA205" s="2"/>
      <c r="AB205" s="2"/>
    </row>
    <row r="206" spans="1:28">
      <c r="A206">
        <v>205</v>
      </c>
      <c r="B206" t="s">
        <v>65</v>
      </c>
      <c r="C206" t="s">
        <v>1870</v>
      </c>
      <c r="D206" t="s">
        <v>1076</v>
      </c>
      <c r="E206">
        <v>205</v>
      </c>
      <c r="G206" t="s">
        <v>65</v>
      </c>
      <c r="H206" t="s">
        <v>1476</v>
      </c>
      <c r="I206">
        <v>30</v>
      </c>
      <c r="J206">
        <v>90</v>
      </c>
      <c r="K206">
        <v>20</v>
      </c>
      <c r="L206" t="s">
        <v>1871</v>
      </c>
      <c r="M206" s="2"/>
      <c r="N206" s="2"/>
      <c r="O206" s="2"/>
      <c r="P206" s="2"/>
      <c r="Q206" s="55"/>
      <c r="R206" s="55"/>
      <c r="S206" s="2"/>
      <c r="T206" s="3"/>
      <c r="U206" s="2"/>
      <c r="V206" s="2"/>
      <c r="W206" s="2"/>
      <c r="X206" s="55"/>
      <c r="Y206" s="2"/>
      <c r="Z206" s="2"/>
      <c r="AA206" s="55"/>
      <c r="AB206" s="2"/>
    </row>
    <row r="207" spans="1:28">
      <c r="A207">
        <v>206</v>
      </c>
      <c r="B207" t="s">
        <v>53</v>
      </c>
      <c r="C207" t="s">
        <v>1872</v>
      </c>
      <c r="D207" t="s">
        <v>964</v>
      </c>
      <c r="E207">
        <v>206</v>
      </c>
      <c r="G207" t="s">
        <v>53</v>
      </c>
      <c r="H207" t="s">
        <v>1476</v>
      </c>
      <c r="I207">
        <v>40</v>
      </c>
      <c r="J207">
        <v>100</v>
      </c>
      <c r="K207">
        <v>40</v>
      </c>
      <c r="L207" t="s">
        <v>1873</v>
      </c>
      <c r="M207" s="2"/>
      <c r="N207" s="2"/>
      <c r="O207" s="2"/>
      <c r="P207" s="2"/>
      <c r="Q207" s="55"/>
      <c r="R207" s="55"/>
      <c r="S207" s="2"/>
      <c r="T207" s="3"/>
      <c r="U207" s="2"/>
      <c r="V207" s="2"/>
      <c r="W207" s="2"/>
      <c r="X207" s="55"/>
      <c r="Y207" s="2"/>
      <c r="Z207" s="2"/>
      <c r="AA207" s="55"/>
      <c r="AB207" s="2"/>
    </row>
    <row r="208" spans="1:28">
      <c r="A208">
        <v>207</v>
      </c>
      <c r="B208" t="s">
        <v>53</v>
      </c>
      <c r="C208" t="s">
        <v>1874</v>
      </c>
      <c r="D208" t="s">
        <v>768</v>
      </c>
      <c r="E208">
        <v>207</v>
      </c>
      <c r="G208" t="s">
        <v>53</v>
      </c>
      <c r="H208" t="s">
        <v>1505</v>
      </c>
      <c r="I208" t="s">
        <v>712</v>
      </c>
      <c r="J208">
        <v>85</v>
      </c>
      <c r="K208">
        <v>15</v>
      </c>
      <c r="L208" t="s">
        <v>1875</v>
      </c>
      <c r="M208" s="2"/>
      <c r="N208" s="2"/>
      <c r="O208" s="2"/>
      <c r="P208" s="2"/>
      <c r="Q208" s="3"/>
      <c r="R208" s="2"/>
      <c r="S208" s="2"/>
      <c r="T208" s="3"/>
      <c r="U208" s="2"/>
      <c r="V208" s="2"/>
      <c r="W208" s="2"/>
      <c r="X208" s="55"/>
      <c r="Y208" s="2"/>
      <c r="Z208" s="55"/>
      <c r="AA208" s="2"/>
      <c r="AB208" s="2"/>
    </row>
    <row r="209" spans="1:28">
      <c r="A209">
        <v>208</v>
      </c>
      <c r="B209" t="s">
        <v>53</v>
      </c>
      <c r="C209" t="s">
        <v>1876</v>
      </c>
      <c r="D209" t="s">
        <v>1361</v>
      </c>
      <c r="E209">
        <v>208</v>
      </c>
      <c r="G209" t="s">
        <v>53</v>
      </c>
      <c r="H209" t="s">
        <v>1505</v>
      </c>
      <c r="I209" t="s">
        <v>712</v>
      </c>
      <c r="J209" t="s">
        <v>712</v>
      </c>
      <c r="K209">
        <v>10</v>
      </c>
      <c r="L209" t="s">
        <v>1743</v>
      </c>
      <c r="M209" s="2"/>
      <c r="N209" s="2"/>
      <c r="O209" s="2"/>
      <c r="P209" s="2"/>
      <c r="Q209" s="55"/>
      <c r="R209" s="55"/>
      <c r="S209" s="2"/>
      <c r="T209" s="3"/>
      <c r="U209" s="2"/>
      <c r="V209" s="2"/>
      <c r="W209" s="2"/>
      <c r="X209" s="55"/>
      <c r="Y209" s="2"/>
      <c r="Z209" s="55"/>
      <c r="AA209" s="2"/>
      <c r="AB209" s="2"/>
    </row>
    <row r="210" spans="1:28">
      <c r="A210">
        <v>209</v>
      </c>
      <c r="B210" t="s">
        <v>76</v>
      </c>
      <c r="C210" t="s">
        <v>1877</v>
      </c>
      <c r="D210" t="s">
        <v>1051</v>
      </c>
      <c r="E210">
        <v>209</v>
      </c>
      <c r="G210" t="s">
        <v>76</v>
      </c>
      <c r="H210" t="s">
        <v>1476</v>
      </c>
      <c r="I210">
        <v>65</v>
      </c>
      <c r="J210">
        <v>100</v>
      </c>
      <c r="K210">
        <v>20</v>
      </c>
      <c r="L210" t="s">
        <v>1878</v>
      </c>
      <c r="M210" s="2"/>
      <c r="N210" s="2"/>
      <c r="O210" s="2"/>
      <c r="P210" s="2"/>
      <c r="Q210" s="3"/>
      <c r="R210" s="55"/>
      <c r="S210" s="2"/>
      <c r="T210" s="3"/>
      <c r="U210" s="2"/>
      <c r="V210" s="2"/>
      <c r="W210" s="2"/>
      <c r="X210" s="55"/>
      <c r="Y210" s="2"/>
      <c r="Z210" s="2"/>
      <c r="AA210" s="55"/>
      <c r="AB210" s="2"/>
    </row>
    <row r="211" spans="1:28">
      <c r="A211">
        <v>210</v>
      </c>
      <c r="B211" t="s">
        <v>66</v>
      </c>
      <c r="C211" t="s">
        <v>1879</v>
      </c>
      <c r="D211" t="s">
        <v>1077</v>
      </c>
      <c r="E211">
        <v>210</v>
      </c>
      <c r="G211" t="s">
        <v>66</v>
      </c>
      <c r="H211" t="s">
        <v>1476</v>
      </c>
      <c r="I211">
        <v>40</v>
      </c>
      <c r="J211">
        <v>95</v>
      </c>
      <c r="K211">
        <v>20</v>
      </c>
      <c r="L211" t="s">
        <v>1880</v>
      </c>
      <c r="M211" s="2"/>
      <c r="N211" s="2"/>
      <c r="O211" s="2"/>
      <c r="P211" s="2"/>
      <c r="Q211" s="55"/>
      <c r="R211" s="55"/>
      <c r="S211" s="2"/>
      <c r="T211" s="3"/>
      <c r="U211" s="2"/>
      <c r="V211" s="2"/>
      <c r="W211" s="2"/>
      <c r="X211" s="55"/>
      <c r="Y211" s="2"/>
      <c r="Z211" s="2"/>
      <c r="AA211" s="55"/>
      <c r="AB211" s="2"/>
    </row>
    <row r="212" spans="1:28">
      <c r="A212">
        <v>211</v>
      </c>
      <c r="B212" t="s">
        <v>72</v>
      </c>
      <c r="C212" t="s">
        <v>1881</v>
      </c>
      <c r="D212" t="s">
        <v>859</v>
      </c>
      <c r="E212">
        <v>211</v>
      </c>
      <c r="G212" t="s">
        <v>72</v>
      </c>
      <c r="H212" t="s">
        <v>1476</v>
      </c>
      <c r="I212">
        <v>70</v>
      </c>
      <c r="J212">
        <v>90</v>
      </c>
      <c r="K212">
        <v>25</v>
      </c>
      <c r="L212" t="s">
        <v>1882</v>
      </c>
      <c r="M212" s="2"/>
      <c r="N212" s="2"/>
      <c r="O212" s="2"/>
      <c r="P212" s="2"/>
      <c r="Q212" s="55"/>
      <c r="R212" s="55"/>
      <c r="S212" s="2"/>
      <c r="T212" s="3"/>
      <c r="U212" s="2"/>
      <c r="V212" s="2"/>
      <c r="W212" s="2"/>
      <c r="X212" s="2"/>
      <c r="Y212" s="2"/>
      <c r="Z212" s="2"/>
      <c r="AA212" s="55"/>
      <c r="AB212" s="2"/>
    </row>
    <row r="213" spans="1:28">
      <c r="A213">
        <v>212</v>
      </c>
      <c r="B213" t="s">
        <v>53</v>
      </c>
      <c r="C213" t="s">
        <v>1884</v>
      </c>
      <c r="D213" t="s">
        <v>1164</v>
      </c>
      <c r="E213">
        <v>212</v>
      </c>
      <c r="G213" t="s">
        <v>53</v>
      </c>
      <c r="H213" t="s">
        <v>1505</v>
      </c>
      <c r="I213" t="s">
        <v>712</v>
      </c>
      <c r="J213" t="s">
        <v>712</v>
      </c>
      <c r="K213">
        <v>5</v>
      </c>
      <c r="L213" t="s">
        <v>1885</v>
      </c>
      <c r="M213" s="2"/>
      <c r="N213" s="2"/>
      <c r="O213" s="2"/>
      <c r="P213" s="2"/>
      <c r="Q213" s="55"/>
      <c r="R213" s="55"/>
      <c r="S213" s="2"/>
      <c r="T213" s="3"/>
      <c r="U213" s="2"/>
      <c r="V213" s="2"/>
      <c r="W213" s="2"/>
      <c r="X213" s="55"/>
      <c r="Y213" s="2"/>
      <c r="Z213" s="55"/>
      <c r="AA213" s="2"/>
      <c r="AB213" s="2"/>
    </row>
    <row r="214" spans="1:28">
      <c r="A214">
        <v>213</v>
      </c>
      <c r="B214" t="s">
        <v>53</v>
      </c>
      <c r="C214" t="s">
        <v>1886</v>
      </c>
      <c r="D214" t="s">
        <v>756</v>
      </c>
      <c r="E214">
        <v>213</v>
      </c>
      <c r="G214" t="s">
        <v>53</v>
      </c>
      <c r="H214" t="s">
        <v>1505</v>
      </c>
      <c r="I214" t="s">
        <v>712</v>
      </c>
      <c r="J214">
        <v>100</v>
      </c>
      <c r="K214">
        <v>15</v>
      </c>
      <c r="L214" t="s">
        <v>1887</v>
      </c>
      <c r="M214" s="2"/>
      <c r="N214" s="2"/>
      <c r="O214" s="2"/>
      <c r="P214" s="2"/>
      <c r="Q214" s="3"/>
      <c r="R214" s="55"/>
      <c r="S214" s="2"/>
      <c r="T214" s="3"/>
      <c r="U214" s="2"/>
      <c r="V214" s="2"/>
      <c r="W214" s="2"/>
      <c r="X214" s="55"/>
      <c r="Y214" s="2"/>
      <c r="Z214" s="55"/>
      <c r="AA214" s="2"/>
      <c r="AB214" s="2"/>
    </row>
    <row r="215" spans="1:28">
      <c r="A215">
        <v>214</v>
      </c>
      <c r="B215" t="s">
        <v>53</v>
      </c>
      <c r="C215" t="s">
        <v>1888</v>
      </c>
      <c r="D215" t="s">
        <v>770</v>
      </c>
      <c r="E215">
        <v>214</v>
      </c>
      <c r="G215" t="s">
        <v>53</v>
      </c>
      <c r="H215" t="s">
        <v>1505</v>
      </c>
      <c r="I215" t="s">
        <v>712</v>
      </c>
      <c r="J215" t="s">
        <v>712</v>
      </c>
      <c r="K215">
        <v>10</v>
      </c>
      <c r="L215" t="s">
        <v>1889</v>
      </c>
      <c r="M215" s="2"/>
      <c r="N215" s="2"/>
      <c r="O215" s="2"/>
      <c r="P215" s="2"/>
      <c r="Q215" s="55"/>
      <c r="R215" s="55"/>
      <c r="S215" s="2"/>
      <c r="T215" s="3"/>
      <c r="U215" s="2"/>
      <c r="V215" s="2"/>
      <c r="W215" s="2"/>
      <c r="X215" s="55"/>
      <c r="Y215" s="2"/>
      <c r="Z215" s="55"/>
      <c r="AA215" s="2"/>
      <c r="AB215" s="2"/>
    </row>
    <row r="216" spans="1:28">
      <c r="A216">
        <v>215</v>
      </c>
      <c r="B216" t="s">
        <v>53</v>
      </c>
      <c r="C216" t="s">
        <v>1890</v>
      </c>
      <c r="D216" t="s">
        <v>1317</v>
      </c>
      <c r="E216">
        <v>215</v>
      </c>
      <c r="G216" t="s">
        <v>53</v>
      </c>
      <c r="H216" t="s">
        <v>1505</v>
      </c>
      <c r="I216" t="s">
        <v>712</v>
      </c>
      <c r="J216" t="s">
        <v>712</v>
      </c>
      <c r="K216">
        <v>5</v>
      </c>
      <c r="L216" t="s">
        <v>1891</v>
      </c>
      <c r="M216" s="2"/>
      <c r="N216" s="2"/>
      <c r="O216" s="2"/>
      <c r="P216" s="2"/>
      <c r="Q216" s="55"/>
      <c r="R216" s="55"/>
      <c r="S216" s="2"/>
      <c r="T216" s="3"/>
      <c r="U216" s="2"/>
      <c r="V216" s="2"/>
      <c r="W216" s="2"/>
      <c r="X216" s="55"/>
      <c r="Y216" s="2"/>
      <c r="Z216" s="55"/>
      <c r="AA216" s="2"/>
      <c r="AB216" s="2"/>
    </row>
    <row r="217" spans="1:28">
      <c r="A217">
        <v>216</v>
      </c>
      <c r="B217" t="s">
        <v>53</v>
      </c>
      <c r="C217" t="s">
        <v>1892</v>
      </c>
      <c r="D217" t="s">
        <v>746</v>
      </c>
      <c r="E217">
        <v>216</v>
      </c>
      <c r="G217" t="s">
        <v>53</v>
      </c>
      <c r="H217" t="s">
        <v>1476</v>
      </c>
      <c r="I217" t="s">
        <v>1505</v>
      </c>
      <c r="J217">
        <v>100</v>
      </c>
      <c r="K217">
        <v>20</v>
      </c>
      <c r="L217" t="s">
        <v>6050</v>
      </c>
      <c r="M217" s="2"/>
      <c r="N217" s="2"/>
      <c r="O217" s="2"/>
      <c r="P217" s="2"/>
      <c r="Q217" s="55"/>
      <c r="R217" s="55"/>
      <c r="S217" s="2"/>
      <c r="T217" s="3"/>
      <c r="U217" s="2"/>
      <c r="V217" s="2"/>
      <c r="W217" s="2"/>
      <c r="X217" s="55"/>
      <c r="Y217" s="2"/>
      <c r="Z217" s="2"/>
      <c r="AA217" s="55"/>
      <c r="AB217" s="2"/>
    </row>
    <row r="218" spans="1:28">
      <c r="A218">
        <v>217</v>
      </c>
      <c r="B218" t="s">
        <v>53</v>
      </c>
      <c r="C218" t="s">
        <v>1893</v>
      </c>
      <c r="D218" t="s">
        <v>1057</v>
      </c>
      <c r="E218">
        <v>217</v>
      </c>
      <c r="G218" t="s">
        <v>53</v>
      </c>
      <c r="H218" t="s">
        <v>1476</v>
      </c>
      <c r="I218" t="s">
        <v>1505</v>
      </c>
      <c r="J218">
        <v>90</v>
      </c>
      <c r="K218">
        <v>15</v>
      </c>
      <c r="L218" t="s">
        <v>1894</v>
      </c>
      <c r="M218" s="2"/>
      <c r="N218" s="2"/>
      <c r="O218" s="2"/>
      <c r="P218" s="2"/>
      <c r="Q218" s="55"/>
      <c r="R218" s="55"/>
      <c r="S218" s="2"/>
      <c r="T218" s="3"/>
      <c r="U218" s="2"/>
      <c r="V218" s="2"/>
      <c r="W218" s="2"/>
      <c r="X218" s="55"/>
      <c r="Y218" s="2"/>
      <c r="Z218" s="2"/>
      <c r="AA218" s="55"/>
      <c r="AB218" s="2"/>
    </row>
    <row r="219" spans="1:28">
      <c r="A219">
        <v>218</v>
      </c>
      <c r="B219" t="s">
        <v>53</v>
      </c>
      <c r="C219" t="s">
        <v>1895</v>
      </c>
      <c r="D219" t="s">
        <v>742</v>
      </c>
      <c r="E219">
        <v>218</v>
      </c>
      <c r="G219" t="s">
        <v>53</v>
      </c>
      <c r="H219" t="s">
        <v>1476</v>
      </c>
      <c r="I219" t="s">
        <v>1505</v>
      </c>
      <c r="J219">
        <v>100</v>
      </c>
      <c r="K219">
        <v>20</v>
      </c>
      <c r="L219" t="s">
        <v>6050</v>
      </c>
      <c r="M219" s="2"/>
      <c r="N219" s="2"/>
      <c r="O219" s="2"/>
      <c r="P219" s="2"/>
      <c r="Q219" s="55"/>
      <c r="R219" s="55"/>
      <c r="S219" s="2"/>
      <c r="T219" s="3"/>
      <c r="U219" s="2"/>
      <c r="V219" s="2"/>
      <c r="W219" s="2"/>
      <c r="X219" s="55"/>
      <c r="Y219" s="2"/>
      <c r="Z219" s="2"/>
      <c r="AA219" s="55"/>
      <c r="AB219" s="2"/>
    </row>
    <row r="220" spans="1:28">
      <c r="A220">
        <v>219</v>
      </c>
      <c r="B220" t="s">
        <v>53</v>
      </c>
      <c r="C220" t="s">
        <v>1896</v>
      </c>
      <c r="D220" t="s">
        <v>740</v>
      </c>
      <c r="E220">
        <v>219</v>
      </c>
      <c r="G220" t="s">
        <v>53</v>
      </c>
      <c r="H220" t="s">
        <v>1505</v>
      </c>
      <c r="I220" t="s">
        <v>712</v>
      </c>
      <c r="J220" t="s">
        <v>712</v>
      </c>
      <c r="K220">
        <v>25</v>
      </c>
      <c r="L220" t="s">
        <v>1897</v>
      </c>
      <c r="M220" s="2"/>
      <c r="N220" s="2"/>
      <c r="O220" s="2"/>
      <c r="P220" s="2"/>
      <c r="Q220" s="55"/>
      <c r="R220" s="55"/>
      <c r="S220" s="2"/>
      <c r="T220" s="3"/>
      <c r="U220" s="2"/>
      <c r="V220" s="2"/>
      <c r="W220" s="2"/>
      <c r="X220" s="55"/>
      <c r="Y220" s="2"/>
      <c r="Z220" s="55"/>
      <c r="AA220" s="2"/>
      <c r="AB220" s="2"/>
    </row>
    <row r="221" spans="1:28">
      <c r="A221">
        <v>220</v>
      </c>
      <c r="B221" t="s">
        <v>53</v>
      </c>
      <c r="C221" t="s">
        <v>1898</v>
      </c>
      <c r="D221" t="s">
        <v>1315</v>
      </c>
      <c r="E221">
        <v>220</v>
      </c>
      <c r="G221" t="s">
        <v>53</v>
      </c>
      <c r="H221" t="s">
        <v>1505</v>
      </c>
      <c r="I221" t="s">
        <v>712</v>
      </c>
      <c r="J221" t="s">
        <v>712</v>
      </c>
      <c r="K221">
        <v>20</v>
      </c>
      <c r="L221" t="s">
        <v>1899</v>
      </c>
      <c r="M221" s="2"/>
      <c r="N221" s="2"/>
      <c r="O221" s="2"/>
      <c r="P221" s="2"/>
      <c r="Q221" s="55"/>
      <c r="R221" s="55"/>
      <c r="S221" s="2"/>
      <c r="T221" s="3"/>
      <c r="U221" s="2"/>
      <c r="V221" s="2"/>
      <c r="W221" s="2"/>
      <c r="X221" s="55"/>
      <c r="Y221" s="2"/>
      <c r="Z221" s="55"/>
      <c r="AA221" s="2"/>
      <c r="AB221" s="2"/>
    </row>
    <row r="222" spans="1:28">
      <c r="A222">
        <v>221</v>
      </c>
      <c r="B222" t="s">
        <v>73</v>
      </c>
      <c r="C222" t="s">
        <v>1900</v>
      </c>
      <c r="D222" t="s">
        <v>1362</v>
      </c>
      <c r="E222">
        <v>221</v>
      </c>
      <c r="G222" t="s">
        <v>73</v>
      </c>
      <c r="H222" t="s">
        <v>1476</v>
      </c>
      <c r="I222">
        <v>100</v>
      </c>
      <c r="J222">
        <v>95</v>
      </c>
      <c r="K222">
        <v>5</v>
      </c>
      <c r="L222" t="s">
        <v>1901</v>
      </c>
      <c r="M222" s="2"/>
      <c r="N222" s="2"/>
      <c r="O222" s="2"/>
      <c r="P222" s="2"/>
      <c r="Q222" s="3"/>
      <c r="R222" s="55"/>
      <c r="S222" s="2"/>
      <c r="T222" s="3"/>
      <c r="U222" s="2"/>
      <c r="V222" s="2"/>
      <c r="W222" s="2"/>
      <c r="X222" s="55"/>
      <c r="Y222" s="2"/>
      <c r="Z222" s="2"/>
      <c r="AA222" s="55"/>
      <c r="AB222" s="2"/>
    </row>
    <row r="223" spans="1:28">
      <c r="A223">
        <v>222</v>
      </c>
      <c r="B223" t="s">
        <v>60</v>
      </c>
      <c r="C223" t="s">
        <v>1902</v>
      </c>
      <c r="D223" t="s">
        <v>1078</v>
      </c>
      <c r="E223">
        <v>222</v>
      </c>
      <c r="G223" t="s">
        <v>60</v>
      </c>
      <c r="H223" t="s">
        <v>1476</v>
      </c>
      <c r="I223" t="s">
        <v>1903</v>
      </c>
      <c r="J223">
        <v>100</v>
      </c>
      <c r="K223">
        <v>30</v>
      </c>
      <c r="L223" t="s">
        <v>6050</v>
      </c>
      <c r="M223" s="2"/>
      <c r="N223" s="2"/>
      <c r="O223" s="2"/>
      <c r="P223" s="2"/>
      <c r="Q223" s="55"/>
      <c r="R223" s="55"/>
      <c r="S223" s="2"/>
      <c r="T223" s="3"/>
      <c r="U223" s="2"/>
      <c r="V223" s="2"/>
      <c r="W223" s="2"/>
      <c r="X223" s="55"/>
      <c r="Y223" s="2"/>
      <c r="Z223" s="2"/>
      <c r="AA223" s="55"/>
      <c r="AB223" s="2"/>
    </row>
    <row r="224" spans="1:28">
      <c r="A224">
        <v>223</v>
      </c>
      <c r="B224" t="s">
        <v>54</v>
      </c>
      <c r="C224" t="s">
        <v>1904</v>
      </c>
      <c r="D224" t="s">
        <v>1213</v>
      </c>
      <c r="E224">
        <v>223</v>
      </c>
      <c r="G224" t="s">
        <v>54</v>
      </c>
      <c r="H224" t="s">
        <v>1476</v>
      </c>
      <c r="I224">
        <v>100</v>
      </c>
      <c r="J224">
        <v>50</v>
      </c>
      <c r="K224">
        <v>5</v>
      </c>
      <c r="L224" t="s">
        <v>1905</v>
      </c>
      <c r="M224" s="2"/>
      <c r="N224" s="2"/>
      <c r="O224" s="2"/>
      <c r="P224" s="2"/>
      <c r="Q224" s="3"/>
      <c r="R224" s="2"/>
      <c r="S224" s="2"/>
      <c r="T224" s="3"/>
      <c r="U224" s="2"/>
      <c r="V224" s="2"/>
      <c r="W224" s="2"/>
      <c r="X224" s="55"/>
      <c r="Y224" s="2"/>
      <c r="Z224" s="2"/>
      <c r="AA224" s="55"/>
      <c r="AB224" s="2"/>
    </row>
    <row r="225" spans="1:28">
      <c r="A225">
        <v>224</v>
      </c>
      <c r="B225" t="s">
        <v>66</v>
      </c>
      <c r="C225" t="s">
        <v>1906</v>
      </c>
      <c r="D225" t="s">
        <v>1116</v>
      </c>
      <c r="E225">
        <v>224</v>
      </c>
      <c r="G225" t="s">
        <v>66</v>
      </c>
      <c r="H225" t="s">
        <v>1476</v>
      </c>
      <c r="I225">
        <v>120</v>
      </c>
      <c r="J225">
        <v>85</v>
      </c>
      <c r="K225">
        <v>10</v>
      </c>
      <c r="L225" t="s">
        <v>1907</v>
      </c>
      <c r="M225" s="2"/>
      <c r="N225" s="2"/>
      <c r="O225" s="2"/>
      <c r="P225" s="2"/>
      <c r="Q225" s="55"/>
      <c r="R225" s="55"/>
      <c r="S225" s="2"/>
      <c r="T225" s="3"/>
      <c r="U225" s="2"/>
      <c r="V225" s="2"/>
      <c r="W225" s="2"/>
      <c r="X225" s="55"/>
      <c r="Y225" s="2"/>
      <c r="Z225" s="2"/>
      <c r="AA225" s="55"/>
      <c r="AB225" s="2"/>
    </row>
    <row r="226" spans="1:28">
      <c r="A226">
        <v>225</v>
      </c>
      <c r="B226" t="s">
        <v>79</v>
      </c>
      <c r="C226" t="s">
        <v>1908</v>
      </c>
      <c r="D226" t="s">
        <v>1292</v>
      </c>
      <c r="E226">
        <v>225</v>
      </c>
      <c r="G226" t="s">
        <v>79</v>
      </c>
      <c r="H226" t="s">
        <v>1503</v>
      </c>
      <c r="I226">
        <v>60</v>
      </c>
      <c r="J226">
        <v>100</v>
      </c>
      <c r="K226">
        <v>20</v>
      </c>
      <c r="L226" t="s">
        <v>1909</v>
      </c>
      <c r="M226" s="2"/>
      <c r="N226" s="2"/>
      <c r="O226" s="2"/>
      <c r="P226" s="2"/>
      <c r="Q226" s="3"/>
      <c r="R226" s="55"/>
      <c r="S226" s="2"/>
      <c r="T226" s="3"/>
      <c r="U226" s="2"/>
      <c r="V226" s="2"/>
      <c r="W226" s="2"/>
      <c r="X226" s="55"/>
      <c r="Y226" s="2"/>
      <c r="Z226" s="2"/>
      <c r="AA226" s="55"/>
      <c r="AB226" s="2"/>
    </row>
    <row r="227" spans="1:28">
      <c r="A227">
        <v>226</v>
      </c>
      <c r="B227" t="s">
        <v>53</v>
      </c>
      <c r="C227" t="s">
        <v>1910</v>
      </c>
      <c r="D227" t="s">
        <v>1174</v>
      </c>
      <c r="E227">
        <v>226</v>
      </c>
      <c r="G227" t="s">
        <v>53</v>
      </c>
      <c r="H227" t="s">
        <v>1505</v>
      </c>
      <c r="I227" t="s">
        <v>712</v>
      </c>
      <c r="J227" t="s">
        <v>712</v>
      </c>
      <c r="K227">
        <v>40</v>
      </c>
      <c r="L227" t="s">
        <v>1911</v>
      </c>
      <c r="M227" s="2"/>
      <c r="N227" s="2"/>
      <c r="O227" s="2"/>
      <c r="P227" s="2"/>
      <c r="Q227" s="55"/>
      <c r="R227" s="55"/>
      <c r="S227" s="2"/>
      <c r="T227" s="3"/>
      <c r="U227" s="2"/>
      <c r="V227" s="2"/>
      <c r="W227" s="2"/>
      <c r="X227" s="55"/>
      <c r="Y227" s="2"/>
      <c r="Z227" s="55"/>
      <c r="AA227" s="2"/>
      <c r="AB227" s="2"/>
    </row>
    <row r="228" spans="1:28">
      <c r="A228">
        <v>227</v>
      </c>
      <c r="B228" t="s">
        <v>53</v>
      </c>
      <c r="C228" t="s">
        <v>1912</v>
      </c>
      <c r="D228" t="s">
        <v>1058</v>
      </c>
      <c r="E228">
        <v>227</v>
      </c>
      <c r="G228" t="s">
        <v>53</v>
      </c>
      <c r="H228" t="s">
        <v>1505</v>
      </c>
      <c r="I228" t="s">
        <v>712</v>
      </c>
      <c r="J228">
        <v>100</v>
      </c>
      <c r="K228">
        <v>5</v>
      </c>
      <c r="L228" t="s">
        <v>1913</v>
      </c>
      <c r="M228" s="2"/>
      <c r="N228" s="2"/>
      <c r="O228" s="2"/>
      <c r="P228" s="2"/>
      <c r="Q228" s="55"/>
      <c r="R228" s="55"/>
      <c r="S228" s="2"/>
      <c r="T228" s="3"/>
      <c r="U228" s="2"/>
      <c r="V228" s="2"/>
      <c r="W228" s="2"/>
      <c r="X228" s="55"/>
      <c r="Y228" s="2"/>
      <c r="Z228" s="55"/>
      <c r="AA228" s="2"/>
      <c r="AB228" s="2"/>
    </row>
    <row r="229" spans="1:28">
      <c r="A229">
        <v>228</v>
      </c>
      <c r="B229" t="s">
        <v>80</v>
      </c>
      <c r="C229" t="s">
        <v>1914</v>
      </c>
      <c r="D229" t="s">
        <v>955</v>
      </c>
      <c r="E229">
        <v>228</v>
      </c>
      <c r="G229" t="s">
        <v>80</v>
      </c>
      <c r="H229" t="s">
        <v>1476</v>
      </c>
      <c r="I229">
        <v>40</v>
      </c>
      <c r="J229">
        <v>100</v>
      </c>
      <c r="K229">
        <v>20</v>
      </c>
      <c r="L229" t="s">
        <v>6050</v>
      </c>
      <c r="M229" s="2"/>
      <c r="N229" s="2"/>
      <c r="O229" s="2"/>
      <c r="P229" s="2"/>
      <c r="Q229" s="55"/>
      <c r="R229" s="55"/>
      <c r="S229" s="2"/>
      <c r="T229" s="3"/>
      <c r="U229" s="2"/>
      <c r="V229" s="2"/>
      <c r="W229" s="2"/>
      <c r="X229" s="55"/>
      <c r="Y229" s="2"/>
      <c r="Z229" s="2"/>
      <c r="AA229" s="55"/>
      <c r="AB229" s="2"/>
    </row>
    <row r="230" spans="1:28">
      <c r="A230">
        <v>229</v>
      </c>
      <c r="B230" t="s">
        <v>53</v>
      </c>
      <c r="C230" t="s">
        <v>1915</v>
      </c>
      <c r="D230" t="s">
        <v>876</v>
      </c>
      <c r="E230">
        <v>229</v>
      </c>
      <c r="G230" t="s">
        <v>53</v>
      </c>
      <c r="H230" t="s">
        <v>1476</v>
      </c>
      <c r="I230">
        <v>20</v>
      </c>
      <c r="J230">
        <v>100</v>
      </c>
      <c r="K230">
        <v>40</v>
      </c>
      <c r="L230" t="s">
        <v>6055</v>
      </c>
      <c r="M230" s="2"/>
      <c r="N230" s="2"/>
      <c r="O230" s="2"/>
      <c r="P230" s="2"/>
      <c r="Q230" s="55"/>
      <c r="R230" s="55"/>
      <c r="S230" s="2"/>
      <c r="T230" s="3"/>
      <c r="U230" s="2"/>
      <c r="V230" s="2"/>
      <c r="W230" s="2"/>
      <c r="X230" s="55"/>
      <c r="Y230" s="2"/>
      <c r="Z230" s="2"/>
      <c r="AA230" s="55"/>
      <c r="AB230" s="2"/>
    </row>
    <row r="231" spans="1:28">
      <c r="A231">
        <v>230</v>
      </c>
      <c r="B231" t="s">
        <v>53</v>
      </c>
      <c r="C231" t="s">
        <v>1916</v>
      </c>
      <c r="D231" t="s">
        <v>720</v>
      </c>
      <c r="E231">
        <v>230</v>
      </c>
      <c r="G231" t="s">
        <v>53</v>
      </c>
      <c r="H231" t="s">
        <v>1505</v>
      </c>
      <c r="I231" t="s">
        <v>712</v>
      </c>
      <c r="J231">
        <v>100</v>
      </c>
      <c r="K231">
        <v>20</v>
      </c>
      <c r="L231" t="s">
        <v>1917</v>
      </c>
      <c r="M231" s="2"/>
      <c r="N231" s="2"/>
      <c r="O231" s="2"/>
      <c r="P231" s="2"/>
      <c r="Q231" s="55"/>
      <c r="R231" s="55"/>
      <c r="S231" s="2"/>
      <c r="T231" s="3"/>
      <c r="U231" s="2"/>
      <c r="V231" s="2"/>
      <c r="W231" s="2"/>
      <c r="X231" s="55"/>
      <c r="Y231" s="2"/>
      <c r="Z231" s="55"/>
      <c r="AA231" s="2"/>
      <c r="AB231" s="2"/>
    </row>
    <row r="232" spans="1:28">
      <c r="A232">
        <v>231</v>
      </c>
      <c r="B232" t="s">
        <v>72</v>
      </c>
      <c r="C232" t="s">
        <v>1918</v>
      </c>
      <c r="D232" t="s">
        <v>1044</v>
      </c>
      <c r="E232">
        <v>231</v>
      </c>
      <c r="G232" t="s">
        <v>72</v>
      </c>
      <c r="H232" t="s">
        <v>1476</v>
      </c>
      <c r="I232">
        <v>100</v>
      </c>
      <c r="J232">
        <v>75</v>
      </c>
      <c r="K232">
        <v>15</v>
      </c>
      <c r="L232" t="s">
        <v>1919</v>
      </c>
      <c r="M232" s="2"/>
      <c r="N232" s="2"/>
      <c r="O232" s="2"/>
      <c r="P232" s="2"/>
      <c r="Q232" s="55"/>
      <c r="R232" s="55"/>
      <c r="S232" s="2"/>
      <c r="T232" s="3"/>
      <c r="U232" s="2"/>
      <c r="V232" s="2"/>
      <c r="W232" s="2"/>
      <c r="X232" s="2"/>
      <c r="Y232" s="2"/>
      <c r="Z232" s="2"/>
      <c r="AA232" s="55"/>
      <c r="AB232" s="2"/>
    </row>
    <row r="233" spans="1:28">
      <c r="A233">
        <v>232</v>
      </c>
      <c r="B233" t="s">
        <v>72</v>
      </c>
      <c r="C233" t="s">
        <v>1920</v>
      </c>
      <c r="D233" t="s">
        <v>848</v>
      </c>
      <c r="E233">
        <v>232</v>
      </c>
      <c r="G233" t="s">
        <v>72</v>
      </c>
      <c r="H233" t="s">
        <v>1476</v>
      </c>
      <c r="I233">
        <v>50</v>
      </c>
      <c r="J233">
        <v>95</v>
      </c>
      <c r="K233">
        <v>35</v>
      </c>
      <c r="L233" t="s">
        <v>1921</v>
      </c>
      <c r="M233" s="2"/>
      <c r="N233" s="2"/>
      <c r="O233" s="2"/>
      <c r="P233" s="2"/>
      <c r="Q233" s="55"/>
      <c r="R233" s="55"/>
      <c r="S233" s="2"/>
      <c r="T233" s="3"/>
      <c r="U233" s="2"/>
      <c r="V233" s="2"/>
      <c r="W233" s="2"/>
      <c r="X233" s="2"/>
      <c r="Y233" s="2"/>
      <c r="Z233" s="2"/>
      <c r="AA233" s="55"/>
      <c r="AB233" s="2"/>
    </row>
    <row r="234" spans="1:28">
      <c r="A234">
        <v>233</v>
      </c>
      <c r="B234" t="s">
        <v>54</v>
      </c>
      <c r="C234" t="s">
        <v>1922</v>
      </c>
      <c r="D234" t="s">
        <v>1233</v>
      </c>
      <c r="E234">
        <v>233</v>
      </c>
      <c r="G234" t="s">
        <v>54</v>
      </c>
      <c r="H234" t="s">
        <v>1476</v>
      </c>
      <c r="I234">
        <v>70</v>
      </c>
      <c r="J234" t="s">
        <v>712</v>
      </c>
      <c r="K234">
        <v>10</v>
      </c>
      <c r="L234" t="s">
        <v>1923</v>
      </c>
      <c r="M234" s="2"/>
      <c r="N234" s="2"/>
      <c r="O234" s="2"/>
      <c r="P234" s="2"/>
      <c r="Q234" s="55"/>
      <c r="R234" s="55"/>
      <c r="S234" s="2"/>
      <c r="T234" s="3"/>
      <c r="U234" s="2"/>
      <c r="V234" s="2"/>
      <c r="W234" s="2"/>
      <c r="X234" s="55"/>
      <c r="Y234" s="2"/>
      <c r="Z234" s="2"/>
      <c r="AA234" s="55"/>
      <c r="AB234" s="2"/>
    </row>
    <row r="235" spans="1:28">
      <c r="A235">
        <v>234</v>
      </c>
      <c r="B235" t="s">
        <v>53</v>
      </c>
      <c r="C235" t="s">
        <v>1924</v>
      </c>
      <c r="D235" t="s">
        <v>1175</v>
      </c>
      <c r="E235">
        <v>234</v>
      </c>
      <c r="G235" t="s">
        <v>53</v>
      </c>
      <c r="H235" t="s">
        <v>1505</v>
      </c>
      <c r="I235" t="s">
        <v>712</v>
      </c>
      <c r="J235" t="s">
        <v>712</v>
      </c>
      <c r="K235">
        <v>5</v>
      </c>
      <c r="L235" t="s">
        <v>1925</v>
      </c>
      <c r="M235" s="2"/>
      <c r="N235" s="2"/>
      <c r="O235" s="2"/>
      <c r="P235" s="2"/>
      <c r="Q235" s="55"/>
      <c r="R235" s="55"/>
      <c r="S235" s="2"/>
      <c r="T235" s="3"/>
      <c r="U235" s="2"/>
      <c r="V235" s="2"/>
      <c r="W235" s="2"/>
      <c r="X235" s="55"/>
      <c r="Y235" s="2"/>
      <c r="Z235" s="55"/>
      <c r="AA235" s="2"/>
      <c r="AB235" s="2"/>
    </row>
    <row r="236" spans="1:28">
      <c r="A236">
        <v>235</v>
      </c>
      <c r="B236" t="s">
        <v>75</v>
      </c>
      <c r="C236" t="s">
        <v>1926</v>
      </c>
      <c r="D236" t="s">
        <v>724</v>
      </c>
      <c r="E236">
        <v>235</v>
      </c>
      <c r="G236" t="s">
        <v>75</v>
      </c>
      <c r="H236" t="s">
        <v>1505</v>
      </c>
      <c r="I236" t="s">
        <v>712</v>
      </c>
      <c r="J236" t="s">
        <v>712</v>
      </c>
      <c r="K236">
        <v>5</v>
      </c>
      <c r="L236" t="s">
        <v>1925</v>
      </c>
      <c r="M236" s="2"/>
      <c r="N236" s="2"/>
      <c r="O236" s="2"/>
      <c r="P236" s="2"/>
      <c r="Q236" s="55"/>
      <c r="R236" s="55"/>
      <c r="S236" s="2"/>
      <c r="T236" s="3"/>
      <c r="U236" s="2"/>
      <c r="V236" s="2"/>
      <c r="W236" s="2"/>
      <c r="X236" s="55"/>
      <c r="Y236" s="2"/>
      <c r="Z236" s="55"/>
      <c r="AA236" s="2"/>
      <c r="AB236" s="2"/>
    </row>
    <row r="237" spans="1:28">
      <c r="A237">
        <v>236</v>
      </c>
      <c r="B237" t="s">
        <v>81</v>
      </c>
      <c r="C237" t="s">
        <v>1927</v>
      </c>
      <c r="D237" t="s">
        <v>1127</v>
      </c>
      <c r="E237">
        <v>236</v>
      </c>
      <c r="G237" t="s">
        <v>81</v>
      </c>
      <c r="H237" t="s">
        <v>1505</v>
      </c>
      <c r="I237" t="s">
        <v>712</v>
      </c>
      <c r="J237" t="s">
        <v>712</v>
      </c>
      <c r="K237">
        <v>5</v>
      </c>
      <c r="L237" t="s">
        <v>1925</v>
      </c>
      <c r="M237" s="2"/>
      <c r="N237" s="2"/>
      <c r="O237" s="2"/>
      <c r="P237" s="2"/>
      <c r="Q237" s="55"/>
      <c r="R237" s="55"/>
      <c r="S237" s="2"/>
      <c r="T237" s="3"/>
      <c r="U237" s="2"/>
      <c r="V237" s="2"/>
      <c r="W237" s="2"/>
      <c r="X237" s="55"/>
      <c r="Y237" s="2"/>
      <c r="Z237" s="55"/>
      <c r="AA237" s="2"/>
      <c r="AB237" s="2"/>
    </row>
    <row r="238" spans="1:28">
      <c r="A238">
        <v>237</v>
      </c>
      <c r="B238" t="s">
        <v>53</v>
      </c>
      <c r="C238" t="s">
        <v>1928</v>
      </c>
      <c r="D238" t="s">
        <v>732</v>
      </c>
      <c r="E238">
        <v>237</v>
      </c>
      <c r="G238" t="s">
        <v>53</v>
      </c>
      <c r="H238" t="s">
        <v>1503</v>
      </c>
      <c r="I238">
        <v>60</v>
      </c>
      <c r="J238">
        <v>100</v>
      </c>
      <c r="K238">
        <v>15</v>
      </c>
      <c r="L238" t="s">
        <v>6050</v>
      </c>
      <c r="M238" s="2"/>
      <c r="N238" s="2"/>
      <c r="O238" s="2"/>
      <c r="P238" s="2"/>
      <c r="Q238" s="55"/>
      <c r="R238" s="55"/>
      <c r="S238" s="2"/>
      <c r="T238" s="3"/>
      <c r="U238" s="2"/>
      <c r="V238" s="2"/>
      <c r="W238" s="2"/>
      <c r="X238" s="55"/>
      <c r="Y238" s="2"/>
      <c r="Z238" s="2"/>
      <c r="AA238" s="55"/>
      <c r="AB238" s="2"/>
    </row>
    <row r="239" spans="1:28">
      <c r="A239">
        <v>238</v>
      </c>
      <c r="B239" t="s">
        <v>54</v>
      </c>
      <c r="C239" t="s">
        <v>1929</v>
      </c>
      <c r="D239" t="s">
        <v>1192</v>
      </c>
      <c r="E239">
        <v>238</v>
      </c>
      <c r="G239" t="s">
        <v>54</v>
      </c>
      <c r="H239" t="s">
        <v>1476</v>
      </c>
      <c r="I239">
        <v>100</v>
      </c>
      <c r="J239">
        <v>80</v>
      </c>
      <c r="K239">
        <v>5</v>
      </c>
      <c r="L239" t="s">
        <v>1930</v>
      </c>
      <c r="M239" s="2"/>
      <c r="N239" s="2"/>
      <c r="O239" s="2"/>
      <c r="P239" s="2"/>
      <c r="Q239" s="55"/>
      <c r="R239" s="55"/>
      <c r="S239" s="2"/>
      <c r="T239" s="3"/>
      <c r="U239" s="2"/>
      <c r="V239" s="2"/>
      <c r="W239" s="2"/>
      <c r="X239" s="55"/>
      <c r="Y239" s="2"/>
      <c r="Z239" s="2"/>
      <c r="AA239" s="55"/>
      <c r="AB239" s="2"/>
    </row>
    <row r="240" spans="1:28">
      <c r="A240">
        <v>239</v>
      </c>
      <c r="B240" t="s">
        <v>79</v>
      </c>
      <c r="C240" t="s">
        <v>1931</v>
      </c>
      <c r="D240" t="s">
        <v>973</v>
      </c>
      <c r="E240">
        <v>239</v>
      </c>
      <c r="G240" t="s">
        <v>79</v>
      </c>
      <c r="H240" t="s">
        <v>1503</v>
      </c>
      <c r="I240">
        <v>40</v>
      </c>
      <c r="J240">
        <v>100</v>
      </c>
      <c r="K240">
        <v>20</v>
      </c>
      <c r="L240" t="s">
        <v>1932</v>
      </c>
      <c r="M240" s="2"/>
      <c r="N240" s="2"/>
      <c r="O240" s="2"/>
      <c r="P240" s="2"/>
      <c r="Q240" s="55"/>
      <c r="R240" s="55"/>
      <c r="S240" s="2"/>
      <c r="T240" s="3"/>
      <c r="U240" s="2"/>
      <c r="V240" s="2"/>
      <c r="W240" s="2"/>
      <c r="X240" s="55"/>
      <c r="Y240" s="2"/>
      <c r="Z240" s="2"/>
      <c r="AA240" s="55"/>
      <c r="AB240" s="2"/>
    </row>
    <row r="241" spans="1:28">
      <c r="A241">
        <v>240</v>
      </c>
      <c r="B241" t="s">
        <v>74</v>
      </c>
      <c r="C241" t="s">
        <v>1933</v>
      </c>
      <c r="D241" t="s">
        <v>880</v>
      </c>
      <c r="E241">
        <v>240</v>
      </c>
      <c r="G241" t="s">
        <v>74</v>
      </c>
      <c r="H241" t="s">
        <v>1505</v>
      </c>
      <c r="I241" t="s">
        <v>712</v>
      </c>
      <c r="J241" t="s">
        <v>712</v>
      </c>
      <c r="K241">
        <v>5</v>
      </c>
      <c r="L241" t="s">
        <v>1934</v>
      </c>
      <c r="M241" s="2"/>
      <c r="N241" s="2"/>
      <c r="O241" s="2"/>
      <c r="P241" s="2"/>
      <c r="Q241" s="55"/>
      <c r="R241" s="55"/>
      <c r="S241" s="2"/>
      <c r="T241" s="3"/>
      <c r="U241" s="2"/>
      <c r="V241" s="2"/>
      <c r="W241" s="2"/>
      <c r="X241" s="55"/>
      <c r="Y241" s="2"/>
      <c r="Z241" s="55"/>
      <c r="AA241" s="2"/>
      <c r="AB241" s="2"/>
    </row>
    <row r="242" spans="1:28">
      <c r="A242">
        <v>241</v>
      </c>
      <c r="B242" t="s">
        <v>73</v>
      </c>
      <c r="C242" t="s">
        <v>1935</v>
      </c>
      <c r="D242" t="s">
        <v>734</v>
      </c>
      <c r="E242">
        <v>241</v>
      </c>
      <c r="G242" t="s">
        <v>73</v>
      </c>
      <c r="H242" t="s">
        <v>1505</v>
      </c>
      <c r="I242" t="s">
        <v>712</v>
      </c>
      <c r="J242" t="s">
        <v>712</v>
      </c>
      <c r="K242">
        <v>5</v>
      </c>
      <c r="L242" t="s">
        <v>6056</v>
      </c>
      <c r="M242" s="2"/>
      <c r="N242" s="2"/>
      <c r="O242" s="2"/>
      <c r="P242" s="2"/>
      <c r="Q242" s="55"/>
      <c r="R242" s="55"/>
      <c r="S242" s="2"/>
      <c r="T242" s="3"/>
      <c r="U242" s="2"/>
      <c r="V242" s="2"/>
      <c r="W242" s="2"/>
      <c r="X242" s="55"/>
      <c r="Y242" s="2"/>
      <c r="Z242" s="55"/>
      <c r="AA242" s="2"/>
      <c r="AB242" s="2"/>
    </row>
    <row r="243" spans="1:28">
      <c r="A243">
        <v>242</v>
      </c>
      <c r="B243" t="s">
        <v>80</v>
      </c>
      <c r="C243" t="s">
        <v>1936</v>
      </c>
      <c r="D243" t="s">
        <v>846</v>
      </c>
      <c r="E243">
        <v>242</v>
      </c>
      <c r="G243" t="s">
        <v>80</v>
      </c>
      <c r="H243" t="s">
        <v>1476</v>
      </c>
      <c r="I243">
        <v>80</v>
      </c>
      <c r="J243">
        <v>100</v>
      </c>
      <c r="K243">
        <v>15</v>
      </c>
      <c r="L243" t="s">
        <v>1937</v>
      </c>
      <c r="M243" s="2"/>
      <c r="N243" s="2"/>
      <c r="O243" s="2"/>
      <c r="P243" s="2"/>
      <c r="Q243" s="55"/>
      <c r="R243" s="55"/>
      <c r="S243" s="2"/>
      <c r="T243" s="3"/>
      <c r="U243" s="2"/>
      <c r="V243" s="2"/>
      <c r="W243" s="2"/>
      <c r="X243" s="2"/>
      <c r="Y243" s="2"/>
      <c r="Z243" s="2"/>
      <c r="AA243" s="55"/>
      <c r="AB243" s="2"/>
    </row>
    <row r="244" spans="1:28">
      <c r="A244">
        <v>243</v>
      </c>
      <c r="B244" t="s">
        <v>77</v>
      </c>
      <c r="C244" t="s">
        <v>1938</v>
      </c>
      <c r="D244" t="s">
        <v>898</v>
      </c>
      <c r="E244">
        <v>243</v>
      </c>
      <c r="G244" t="s">
        <v>77</v>
      </c>
      <c r="H244" t="s">
        <v>1503</v>
      </c>
      <c r="I244" t="s">
        <v>1505</v>
      </c>
      <c r="J244">
        <v>100</v>
      </c>
      <c r="K244">
        <v>20</v>
      </c>
      <c r="L244" t="s">
        <v>1939</v>
      </c>
      <c r="M244" s="2"/>
      <c r="N244" s="2"/>
      <c r="O244" s="2"/>
      <c r="P244" s="2"/>
      <c r="Q244" s="55"/>
      <c r="R244" s="55"/>
      <c r="S244" s="2"/>
      <c r="T244" s="3"/>
      <c r="U244" s="2"/>
      <c r="V244" s="2"/>
      <c r="W244" s="2"/>
      <c r="X244" s="55"/>
      <c r="Y244" s="2"/>
      <c r="Z244" s="2"/>
      <c r="AA244" s="55"/>
      <c r="AB244" s="2"/>
    </row>
    <row r="245" spans="1:28">
      <c r="A245">
        <v>244</v>
      </c>
      <c r="B245" t="s">
        <v>53</v>
      </c>
      <c r="C245" t="s">
        <v>1940</v>
      </c>
      <c r="D245" t="s">
        <v>943</v>
      </c>
      <c r="E245">
        <v>244</v>
      </c>
      <c r="G245" t="s">
        <v>53</v>
      </c>
      <c r="H245" t="s">
        <v>1505</v>
      </c>
      <c r="I245" t="s">
        <v>712</v>
      </c>
      <c r="J245" t="s">
        <v>712</v>
      </c>
      <c r="K245">
        <v>10</v>
      </c>
      <c r="L245" t="s">
        <v>1941</v>
      </c>
      <c r="M245" s="2"/>
      <c r="N245" s="2"/>
      <c r="O245" s="2"/>
      <c r="P245" s="2"/>
      <c r="Q245" s="55"/>
      <c r="R245" s="55"/>
      <c r="S245" s="2"/>
      <c r="T245" s="3"/>
      <c r="U245" s="2"/>
      <c r="V245" s="2"/>
      <c r="W245" s="2"/>
      <c r="X245" s="55"/>
      <c r="Y245" s="2"/>
      <c r="Z245" s="55"/>
      <c r="AA245" s="2"/>
      <c r="AB245" s="2"/>
    </row>
    <row r="246" spans="1:28">
      <c r="A246">
        <v>245</v>
      </c>
      <c r="B246" t="s">
        <v>53</v>
      </c>
      <c r="C246" t="s">
        <v>1942</v>
      </c>
      <c r="D246" t="s">
        <v>1208</v>
      </c>
      <c r="E246">
        <v>245</v>
      </c>
      <c r="G246" t="s">
        <v>53</v>
      </c>
      <c r="H246" t="s">
        <v>1476</v>
      </c>
      <c r="I246">
        <v>80</v>
      </c>
      <c r="J246">
        <v>100</v>
      </c>
      <c r="K246">
        <v>5</v>
      </c>
      <c r="L246" t="s">
        <v>1943</v>
      </c>
      <c r="M246" s="2"/>
      <c r="N246" s="2"/>
      <c r="O246" s="2"/>
      <c r="P246" s="2"/>
      <c r="Q246" s="55"/>
      <c r="R246" s="55"/>
      <c r="S246" s="2"/>
      <c r="T246" s="3"/>
      <c r="U246" s="2"/>
      <c r="V246" s="2"/>
      <c r="W246" s="2"/>
      <c r="X246" s="55"/>
      <c r="Y246" s="2"/>
      <c r="Z246" s="2"/>
      <c r="AA246" s="55"/>
      <c r="AB246" s="2"/>
    </row>
    <row r="247" spans="1:28">
      <c r="A247">
        <v>246</v>
      </c>
      <c r="B247" t="s">
        <v>65</v>
      </c>
      <c r="C247" t="s">
        <v>1944</v>
      </c>
      <c r="D247" t="s">
        <v>841</v>
      </c>
      <c r="E247">
        <v>246</v>
      </c>
      <c r="G247" t="s">
        <v>65</v>
      </c>
      <c r="H247" t="s">
        <v>1503</v>
      </c>
      <c r="I247">
        <v>60</v>
      </c>
      <c r="J247">
        <v>100</v>
      </c>
      <c r="K247">
        <v>5</v>
      </c>
      <c r="L247" t="s">
        <v>1945</v>
      </c>
      <c r="M247" s="2"/>
      <c r="N247" s="2"/>
      <c r="O247" s="2"/>
      <c r="P247" s="2"/>
      <c r="Q247" s="55"/>
      <c r="R247" s="55"/>
      <c r="S247" s="2"/>
      <c r="T247" s="3"/>
      <c r="U247" s="2"/>
      <c r="V247" s="2"/>
      <c r="W247" s="2"/>
      <c r="X247" s="2"/>
      <c r="Y247" s="2"/>
      <c r="Z247" s="2"/>
      <c r="AA247" s="55"/>
      <c r="AB247" s="2"/>
    </row>
    <row r="248" spans="1:28">
      <c r="A248">
        <v>247</v>
      </c>
      <c r="B248" t="s">
        <v>67</v>
      </c>
      <c r="C248" t="s">
        <v>1946</v>
      </c>
      <c r="D248" t="s">
        <v>937</v>
      </c>
      <c r="E248">
        <v>247</v>
      </c>
      <c r="G248" t="s">
        <v>67</v>
      </c>
      <c r="H248" t="s">
        <v>1503</v>
      </c>
      <c r="I248">
        <v>80</v>
      </c>
      <c r="J248">
        <v>100</v>
      </c>
      <c r="K248">
        <v>15</v>
      </c>
      <c r="L248" t="s">
        <v>1947</v>
      </c>
      <c r="M248" s="2"/>
      <c r="N248" s="2"/>
      <c r="O248" s="2"/>
      <c r="P248" s="2"/>
      <c r="Q248" s="55"/>
      <c r="R248" s="55"/>
      <c r="S248" s="2"/>
      <c r="T248" s="3"/>
      <c r="U248" s="2"/>
      <c r="V248" s="2"/>
      <c r="W248" s="2"/>
      <c r="X248" s="2"/>
      <c r="Y248" s="2"/>
      <c r="Z248" s="2"/>
      <c r="AA248" s="55"/>
      <c r="AB248" s="2"/>
    </row>
    <row r="249" spans="1:28">
      <c r="A249">
        <v>248</v>
      </c>
      <c r="B249" t="s">
        <v>77</v>
      </c>
      <c r="C249" t="s">
        <v>1948</v>
      </c>
      <c r="D249" t="s">
        <v>1191</v>
      </c>
      <c r="E249">
        <v>248</v>
      </c>
      <c r="G249" t="s">
        <v>77</v>
      </c>
      <c r="H249" t="s">
        <v>1503</v>
      </c>
      <c r="I249">
        <v>120</v>
      </c>
      <c r="J249">
        <v>100</v>
      </c>
      <c r="K249">
        <v>10</v>
      </c>
      <c r="L249" t="s">
        <v>1949</v>
      </c>
      <c r="M249" s="2"/>
      <c r="N249" s="2"/>
      <c r="O249" s="2"/>
      <c r="P249" s="2"/>
      <c r="Q249" s="55"/>
      <c r="R249" s="55"/>
      <c r="S249" s="2"/>
      <c r="T249" s="3"/>
      <c r="U249" s="2"/>
      <c r="V249" s="2"/>
      <c r="W249" s="2"/>
      <c r="X249" s="55"/>
      <c r="Y249" s="2"/>
      <c r="Z249" s="2"/>
      <c r="AA249" s="55"/>
      <c r="AB249" s="2"/>
    </row>
    <row r="250" spans="1:28">
      <c r="A250">
        <v>249</v>
      </c>
      <c r="B250" t="s">
        <v>54</v>
      </c>
      <c r="C250" t="s">
        <v>1950</v>
      </c>
      <c r="D250" t="s">
        <v>1403</v>
      </c>
      <c r="E250">
        <v>249</v>
      </c>
      <c r="G250" t="s">
        <v>54</v>
      </c>
      <c r="H250" t="s">
        <v>1476</v>
      </c>
      <c r="I250">
        <v>40</v>
      </c>
      <c r="J250">
        <v>100</v>
      </c>
      <c r="K250">
        <v>15</v>
      </c>
      <c r="L250" t="s">
        <v>1951</v>
      </c>
      <c r="M250" s="2"/>
      <c r="N250" s="2"/>
      <c r="O250" s="2"/>
      <c r="P250" s="2"/>
      <c r="Q250" s="55"/>
      <c r="R250" s="55"/>
      <c r="S250" s="2"/>
      <c r="T250" s="3"/>
      <c r="U250" s="2"/>
      <c r="V250" s="2"/>
      <c r="W250" s="2"/>
      <c r="X250" s="2"/>
      <c r="Y250" s="2"/>
      <c r="Z250" s="2"/>
      <c r="AA250" s="55"/>
      <c r="AB250" s="2"/>
    </row>
    <row r="251" spans="1:28">
      <c r="A251">
        <v>250</v>
      </c>
      <c r="B251" t="s">
        <v>74</v>
      </c>
      <c r="C251" t="s">
        <v>1952</v>
      </c>
      <c r="D251" t="s">
        <v>1281</v>
      </c>
      <c r="E251">
        <v>250</v>
      </c>
      <c r="G251" t="s">
        <v>74</v>
      </c>
      <c r="H251" t="s">
        <v>1503</v>
      </c>
      <c r="I251">
        <v>35</v>
      </c>
      <c r="J251">
        <v>85</v>
      </c>
      <c r="K251">
        <v>15</v>
      </c>
      <c r="L251" t="s">
        <v>1953</v>
      </c>
      <c r="M251" s="2"/>
      <c r="N251" s="2"/>
      <c r="O251" s="2"/>
      <c r="P251" s="2"/>
      <c r="Q251" s="3"/>
      <c r="R251" s="2"/>
      <c r="S251" s="2"/>
      <c r="T251" s="3"/>
      <c r="U251" s="2"/>
      <c r="V251" s="2"/>
      <c r="W251" s="2"/>
      <c r="X251" s="55"/>
      <c r="Y251" s="2"/>
      <c r="Z251" s="2"/>
      <c r="AA251" s="55"/>
      <c r="AB251" s="2"/>
    </row>
    <row r="252" spans="1:28">
      <c r="A252">
        <v>251</v>
      </c>
      <c r="B252" t="s">
        <v>80</v>
      </c>
      <c r="C252" t="s">
        <v>1954</v>
      </c>
      <c r="D252" t="s">
        <v>844</v>
      </c>
      <c r="E252">
        <v>251</v>
      </c>
      <c r="G252" t="s">
        <v>80</v>
      </c>
      <c r="H252" t="s">
        <v>1476</v>
      </c>
      <c r="I252" t="s">
        <v>1505</v>
      </c>
      <c r="J252">
        <v>100</v>
      </c>
      <c r="K252">
        <v>10</v>
      </c>
      <c r="L252" t="s">
        <v>1955</v>
      </c>
      <c r="M252" s="2"/>
      <c r="N252" s="2"/>
      <c r="O252" s="2"/>
      <c r="P252" s="2"/>
      <c r="Q252" s="55"/>
      <c r="R252" s="55"/>
      <c r="S252" s="2"/>
      <c r="T252" s="3"/>
      <c r="U252" s="2"/>
      <c r="V252" s="2"/>
      <c r="W252" s="2"/>
      <c r="X252" s="55"/>
      <c r="Y252" s="2"/>
      <c r="Z252" s="2"/>
      <c r="AA252" s="55"/>
      <c r="AB252" s="2"/>
    </row>
    <row r="253" spans="1:28">
      <c r="A253">
        <v>252</v>
      </c>
      <c r="B253" t="s">
        <v>53</v>
      </c>
      <c r="C253" t="s">
        <v>1956</v>
      </c>
      <c r="D253" t="s">
        <v>907</v>
      </c>
      <c r="E253">
        <v>252</v>
      </c>
      <c r="G253" t="s">
        <v>53</v>
      </c>
      <c r="H253" t="s">
        <v>1476</v>
      </c>
      <c r="I253">
        <v>40</v>
      </c>
      <c r="J253">
        <v>100</v>
      </c>
      <c r="K253">
        <v>10</v>
      </c>
      <c r="L253" t="s">
        <v>1957</v>
      </c>
      <c r="M253" s="2"/>
      <c r="N253" s="2"/>
      <c r="O253" s="2"/>
      <c r="P253" s="2"/>
      <c r="Q253" s="55"/>
      <c r="R253" s="55"/>
      <c r="S253" s="2"/>
      <c r="T253" s="3"/>
      <c r="U253" s="2"/>
      <c r="V253" s="2"/>
      <c r="W253" s="2"/>
      <c r="X253" s="55"/>
      <c r="Y253" s="2"/>
      <c r="Z253" s="2"/>
      <c r="AA253" s="55"/>
      <c r="AB253" s="2"/>
    </row>
    <row r="254" spans="1:28">
      <c r="A254">
        <v>253</v>
      </c>
      <c r="B254" t="s">
        <v>53</v>
      </c>
      <c r="C254" t="s">
        <v>1958</v>
      </c>
      <c r="D254" t="s">
        <v>979</v>
      </c>
      <c r="E254">
        <v>253</v>
      </c>
      <c r="G254" t="s">
        <v>53</v>
      </c>
      <c r="H254" t="s">
        <v>1503</v>
      </c>
      <c r="I254">
        <v>90</v>
      </c>
      <c r="J254">
        <v>100</v>
      </c>
      <c r="K254">
        <v>10</v>
      </c>
      <c r="L254" t="s">
        <v>1959</v>
      </c>
      <c r="M254" s="2"/>
      <c r="N254" s="2"/>
      <c r="O254" s="2"/>
      <c r="P254" s="2"/>
      <c r="Q254" s="55"/>
      <c r="R254" s="55"/>
      <c r="S254" s="2"/>
      <c r="T254" s="3"/>
      <c r="U254" s="2"/>
      <c r="V254" s="2"/>
      <c r="W254" s="2"/>
      <c r="X254" s="55"/>
      <c r="Y254" s="2"/>
      <c r="Z254" s="2"/>
      <c r="AA254" s="55"/>
      <c r="AB254" s="2"/>
    </row>
    <row r="255" spans="1:28">
      <c r="A255">
        <v>254</v>
      </c>
      <c r="B255" t="s">
        <v>53</v>
      </c>
      <c r="C255" t="s">
        <v>1960</v>
      </c>
      <c r="D255" t="s">
        <v>1013</v>
      </c>
      <c r="E255">
        <v>254</v>
      </c>
      <c r="G255" t="s">
        <v>53</v>
      </c>
      <c r="H255" t="s">
        <v>1505</v>
      </c>
      <c r="I255" t="s">
        <v>712</v>
      </c>
      <c r="J255" t="s">
        <v>712</v>
      </c>
      <c r="K255">
        <v>20</v>
      </c>
      <c r="L255" t="s">
        <v>1961</v>
      </c>
      <c r="M255" s="2"/>
      <c r="N255" s="2"/>
      <c r="O255" s="2"/>
      <c r="P255" s="2"/>
      <c r="Q255" s="55"/>
      <c r="R255" s="55"/>
      <c r="S255" s="2"/>
      <c r="T255" s="3"/>
      <c r="U255" s="2"/>
      <c r="V255" s="2"/>
      <c r="W255" s="2"/>
      <c r="X255" s="55"/>
      <c r="Y255" s="2"/>
      <c r="Z255" s="55"/>
      <c r="AA255" s="2"/>
      <c r="AB255" s="2"/>
    </row>
    <row r="256" spans="1:28">
      <c r="A256">
        <v>255</v>
      </c>
      <c r="B256" t="s">
        <v>53</v>
      </c>
      <c r="C256" t="s">
        <v>1962</v>
      </c>
      <c r="D256" t="s">
        <v>1032</v>
      </c>
      <c r="E256">
        <v>255</v>
      </c>
      <c r="G256" t="s">
        <v>53</v>
      </c>
      <c r="H256" t="s">
        <v>1503</v>
      </c>
      <c r="I256" t="s">
        <v>1505</v>
      </c>
      <c r="J256">
        <v>100</v>
      </c>
      <c r="K256">
        <v>10</v>
      </c>
      <c r="L256" t="s">
        <v>1963</v>
      </c>
      <c r="M256" s="2"/>
      <c r="N256" s="2"/>
      <c r="O256" s="2"/>
      <c r="P256" s="2"/>
      <c r="Q256" s="55"/>
      <c r="R256" s="55"/>
      <c r="S256" s="2"/>
      <c r="T256" s="3"/>
      <c r="U256" s="2"/>
      <c r="V256" s="2"/>
      <c r="W256" s="2"/>
      <c r="X256" s="55"/>
      <c r="Y256" s="2"/>
      <c r="Z256" s="2"/>
      <c r="AA256" s="55"/>
      <c r="AB256" s="2"/>
    </row>
    <row r="257" spans="1:28">
      <c r="A257">
        <v>256</v>
      </c>
      <c r="B257" t="s">
        <v>53</v>
      </c>
      <c r="C257" t="s">
        <v>1964</v>
      </c>
      <c r="D257" t="s">
        <v>1015</v>
      </c>
      <c r="E257">
        <v>256</v>
      </c>
      <c r="G257" t="s">
        <v>53</v>
      </c>
      <c r="H257" t="s">
        <v>1505</v>
      </c>
      <c r="I257" t="s">
        <v>712</v>
      </c>
      <c r="J257" t="s">
        <v>712</v>
      </c>
      <c r="K257">
        <v>10</v>
      </c>
      <c r="L257" t="s">
        <v>1965</v>
      </c>
      <c r="M257" s="2"/>
      <c r="N257" s="2"/>
      <c r="O257" s="2"/>
      <c r="P257" s="2"/>
      <c r="Q257" s="55"/>
      <c r="R257" s="55"/>
      <c r="S257" s="2"/>
      <c r="T257" s="3"/>
      <c r="U257" s="2"/>
      <c r="V257" s="2"/>
      <c r="W257" s="2"/>
      <c r="X257" s="55"/>
      <c r="Y257" s="2"/>
      <c r="Z257" s="55"/>
      <c r="AA257" s="2"/>
      <c r="AB257" s="2"/>
    </row>
    <row r="258" spans="1:28">
      <c r="A258">
        <v>257</v>
      </c>
      <c r="B258" t="s">
        <v>73</v>
      </c>
      <c r="C258" t="s">
        <v>1966</v>
      </c>
      <c r="D258" t="s">
        <v>855</v>
      </c>
      <c r="E258">
        <v>257</v>
      </c>
      <c r="G258" t="s">
        <v>73</v>
      </c>
      <c r="H258" t="s">
        <v>1503</v>
      </c>
      <c r="I258">
        <v>95</v>
      </c>
      <c r="J258">
        <v>90</v>
      </c>
      <c r="K258">
        <v>10</v>
      </c>
      <c r="L258" t="s">
        <v>1967</v>
      </c>
      <c r="M258" s="2"/>
      <c r="N258" s="2"/>
      <c r="O258" s="2"/>
      <c r="P258" s="2"/>
      <c r="Q258" s="3"/>
      <c r="R258" s="55"/>
      <c r="S258" s="2"/>
      <c r="T258" s="3"/>
      <c r="U258" s="2"/>
      <c r="V258" s="2"/>
      <c r="W258" s="2"/>
      <c r="X258" s="55"/>
      <c r="Y258" s="2"/>
      <c r="Z258" s="2"/>
      <c r="AA258" s="55"/>
      <c r="AB258" s="2"/>
    </row>
    <row r="259" spans="1:28">
      <c r="A259">
        <v>258</v>
      </c>
      <c r="B259" t="s">
        <v>78</v>
      </c>
      <c r="C259" t="s">
        <v>1968</v>
      </c>
      <c r="D259" t="s">
        <v>882</v>
      </c>
      <c r="E259">
        <v>258</v>
      </c>
      <c r="G259" t="s">
        <v>78</v>
      </c>
      <c r="H259" t="s">
        <v>1505</v>
      </c>
      <c r="I259" t="s">
        <v>712</v>
      </c>
      <c r="J259" t="s">
        <v>712</v>
      </c>
      <c r="K259">
        <v>10</v>
      </c>
      <c r="L259" t="s">
        <v>1969</v>
      </c>
      <c r="M259" s="2"/>
      <c r="N259" s="2"/>
      <c r="O259" s="2"/>
      <c r="P259" s="2"/>
      <c r="Q259" s="55"/>
      <c r="R259" s="55"/>
      <c r="S259" s="2"/>
      <c r="T259" s="3"/>
      <c r="U259" s="2"/>
      <c r="V259" s="2"/>
      <c r="W259" s="2"/>
      <c r="X259" s="55"/>
      <c r="Y259" s="2"/>
      <c r="Z259" s="55"/>
      <c r="AA259" s="2"/>
      <c r="AB259" s="2"/>
    </row>
    <row r="260" spans="1:28">
      <c r="A260">
        <v>259</v>
      </c>
      <c r="B260" t="s">
        <v>80</v>
      </c>
      <c r="C260" t="s">
        <v>1970</v>
      </c>
      <c r="D260" t="s">
        <v>1004</v>
      </c>
      <c r="E260">
        <v>259</v>
      </c>
      <c r="G260" t="s">
        <v>80</v>
      </c>
      <c r="H260" t="s">
        <v>1505</v>
      </c>
      <c r="I260" t="s">
        <v>712</v>
      </c>
      <c r="J260">
        <v>100</v>
      </c>
      <c r="K260">
        <v>15</v>
      </c>
      <c r="L260" t="s">
        <v>1971</v>
      </c>
      <c r="M260" s="2"/>
      <c r="N260" s="2"/>
      <c r="O260" s="2"/>
      <c r="P260" s="2"/>
      <c r="Q260" s="3"/>
      <c r="R260" s="55"/>
      <c r="S260" s="2"/>
      <c r="T260" s="3"/>
      <c r="U260" s="2"/>
      <c r="V260" s="2"/>
      <c r="W260" s="2"/>
      <c r="X260" s="55"/>
      <c r="Y260" s="2"/>
      <c r="Z260" s="55"/>
      <c r="AA260" s="2"/>
      <c r="AB260" s="2"/>
    </row>
    <row r="261" spans="1:28">
      <c r="A261">
        <v>260</v>
      </c>
      <c r="B261" t="s">
        <v>80</v>
      </c>
      <c r="C261" t="s">
        <v>1972</v>
      </c>
      <c r="D261" t="s">
        <v>1106</v>
      </c>
      <c r="E261">
        <v>260</v>
      </c>
      <c r="G261" t="s">
        <v>80</v>
      </c>
      <c r="H261" t="s">
        <v>1505</v>
      </c>
      <c r="I261" t="s">
        <v>712</v>
      </c>
      <c r="J261">
        <v>100</v>
      </c>
      <c r="K261">
        <v>15</v>
      </c>
      <c r="L261" t="s">
        <v>1973</v>
      </c>
      <c r="M261" s="2"/>
      <c r="N261" s="2"/>
      <c r="O261" s="2"/>
      <c r="P261" s="2"/>
      <c r="Q261" s="3"/>
      <c r="R261" s="2"/>
      <c r="S261" s="2"/>
      <c r="T261" s="3"/>
      <c r="U261" s="2"/>
      <c r="V261" s="2"/>
      <c r="W261" s="2"/>
      <c r="X261" s="55"/>
      <c r="Y261" s="2"/>
      <c r="Z261" s="55"/>
      <c r="AA261" s="2"/>
      <c r="AB261" s="2"/>
    </row>
    <row r="262" spans="1:28">
      <c r="A262">
        <v>261</v>
      </c>
      <c r="B262" t="s">
        <v>73</v>
      </c>
      <c r="C262" t="s">
        <v>1974</v>
      </c>
      <c r="D262" t="s">
        <v>833</v>
      </c>
      <c r="E262">
        <v>261</v>
      </c>
      <c r="G262" t="s">
        <v>73</v>
      </c>
      <c r="H262" t="s">
        <v>1505</v>
      </c>
      <c r="I262" t="s">
        <v>712</v>
      </c>
      <c r="J262">
        <v>85</v>
      </c>
      <c r="K262">
        <v>15</v>
      </c>
      <c r="L262" t="s">
        <v>1975</v>
      </c>
      <c r="M262" s="2"/>
      <c r="N262" s="2"/>
      <c r="O262" s="2"/>
      <c r="P262" s="2"/>
      <c r="Q262" s="3"/>
      <c r="R262" s="55"/>
      <c r="S262" s="2"/>
      <c r="T262" s="3"/>
      <c r="U262" s="2"/>
      <c r="V262" s="2"/>
      <c r="W262" s="2"/>
      <c r="X262" s="55"/>
      <c r="Y262" s="2"/>
      <c r="Z262" s="55"/>
      <c r="AA262" s="2"/>
      <c r="AB262" s="2"/>
    </row>
    <row r="263" spans="1:28">
      <c r="A263">
        <v>262</v>
      </c>
      <c r="B263" t="s">
        <v>80</v>
      </c>
      <c r="C263" t="s">
        <v>1976</v>
      </c>
      <c r="D263" t="s">
        <v>1180</v>
      </c>
      <c r="E263">
        <v>262</v>
      </c>
      <c r="G263" t="s">
        <v>80</v>
      </c>
      <c r="H263" t="s">
        <v>1505</v>
      </c>
      <c r="I263" t="s">
        <v>712</v>
      </c>
      <c r="J263">
        <v>100</v>
      </c>
      <c r="K263">
        <v>10</v>
      </c>
      <c r="L263" t="s">
        <v>1977</v>
      </c>
      <c r="M263" s="2"/>
      <c r="N263" s="2"/>
      <c r="O263" s="2"/>
      <c r="P263" s="2"/>
      <c r="Q263" s="55"/>
      <c r="R263" s="55"/>
      <c r="S263" s="2"/>
      <c r="T263" s="3"/>
      <c r="U263" s="2"/>
      <c r="V263" s="2"/>
      <c r="W263" s="2"/>
      <c r="X263" s="55"/>
      <c r="Y263" s="2"/>
      <c r="Z263" s="55"/>
      <c r="AA263" s="2"/>
      <c r="AB263" s="2"/>
    </row>
    <row r="264" spans="1:28">
      <c r="A264">
        <v>263</v>
      </c>
      <c r="B264" t="s">
        <v>53</v>
      </c>
      <c r="C264" t="s">
        <v>1978</v>
      </c>
      <c r="D264" t="s">
        <v>752</v>
      </c>
      <c r="E264">
        <v>263</v>
      </c>
      <c r="G264" t="s">
        <v>53</v>
      </c>
      <c r="H264" t="s">
        <v>1476</v>
      </c>
      <c r="I264">
        <v>70</v>
      </c>
      <c r="J264">
        <v>100</v>
      </c>
      <c r="K264">
        <v>20</v>
      </c>
      <c r="L264" t="s">
        <v>1979</v>
      </c>
      <c r="M264" s="2"/>
      <c r="N264" s="2"/>
      <c r="O264" s="2"/>
      <c r="P264" s="2"/>
      <c r="Q264" s="55"/>
      <c r="R264" s="55"/>
      <c r="S264" s="2"/>
      <c r="T264" s="3"/>
      <c r="U264" s="2"/>
      <c r="V264" s="2"/>
      <c r="W264" s="2"/>
      <c r="X264" s="55"/>
      <c r="Y264" s="2"/>
      <c r="Z264" s="2"/>
      <c r="AA264" s="55"/>
      <c r="AB264" s="2"/>
    </row>
    <row r="265" spans="1:28">
      <c r="A265">
        <v>264</v>
      </c>
      <c r="B265" t="s">
        <v>54</v>
      </c>
      <c r="C265" t="s">
        <v>1980</v>
      </c>
      <c r="D265" t="s">
        <v>852</v>
      </c>
      <c r="E265">
        <v>264</v>
      </c>
      <c r="G265" t="s">
        <v>54</v>
      </c>
      <c r="H265" t="s">
        <v>1476</v>
      </c>
      <c r="I265">
        <v>150</v>
      </c>
      <c r="J265">
        <v>100</v>
      </c>
      <c r="K265">
        <v>20</v>
      </c>
      <c r="L265" t="s">
        <v>1981</v>
      </c>
      <c r="M265" s="2"/>
      <c r="N265" s="2"/>
      <c r="O265" s="2"/>
      <c r="P265" s="2"/>
      <c r="Q265" s="55"/>
      <c r="R265" s="55"/>
      <c r="S265" s="2"/>
      <c r="T265" s="3"/>
      <c r="U265" s="2"/>
      <c r="V265" s="2"/>
      <c r="W265" s="2"/>
      <c r="X265" s="55"/>
      <c r="Y265" s="2"/>
      <c r="Z265" s="2"/>
      <c r="AA265" s="55"/>
      <c r="AB265" s="2"/>
    </row>
    <row r="266" spans="1:28">
      <c r="A266">
        <v>265</v>
      </c>
      <c r="B266" t="s">
        <v>53</v>
      </c>
      <c r="C266" t="s">
        <v>1982</v>
      </c>
      <c r="D266" t="s">
        <v>1204</v>
      </c>
      <c r="E266">
        <v>265</v>
      </c>
      <c r="G266" t="s">
        <v>53</v>
      </c>
      <c r="H266" t="s">
        <v>1476</v>
      </c>
      <c r="I266">
        <v>70</v>
      </c>
      <c r="J266">
        <v>100</v>
      </c>
      <c r="K266">
        <v>10</v>
      </c>
      <c r="L266" t="s">
        <v>6050</v>
      </c>
      <c r="M266" s="2"/>
      <c r="N266" s="2"/>
      <c r="O266" s="2"/>
      <c r="P266" s="2"/>
      <c r="Q266" s="55"/>
      <c r="R266" s="55"/>
      <c r="S266" s="2"/>
      <c r="T266" s="3"/>
      <c r="U266" s="2"/>
      <c r="V266" s="2"/>
      <c r="W266" s="2"/>
      <c r="X266" s="55"/>
      <c r="Y266" s="2"/>
      <c r="Z266" s="2"/>
      <c r="AA266" s="55"/>
      <c r="AB266" s="2"/>
    </row>
    <row r="267" spans="1:28">
      <c r="A267">
        <v>266</v>
      </c>
      <c r="B267" t="s">
        <v>53</v>
      </c>
      <c r="C267" t="s">
        <v>1983</v>
      </c>
      <c r="D267" t="s">
        <v>1121</v>
      </c>
      <c r="E267">
        <v>266</v>
      </c>
      <c r="G267" t="s">
        <v>53</v>
      </c>
      <c r="H267" t="s">
        <v>1505</v>
      </c>
      <c r="I267" t="s">
        <v>712</v>
      </c>
      <c r="J267" t="s">
        <v>712</v>
      </c>
      <c r="K267">
        <v>20</v>
      </c>
      <c r="L267" t="s">
        <v>1985</v>
      </c>
      <c r="M267" s="2"/>
      <c r="N267" s="2"/>
      <c r="O267" s="2"/>
      <c r="P267" s="2"/>
      <c r="Q267" s="55"/>
      <c r="R267" s="55"/>
      <c r="S267" s="2"/>
      <c r="T267" s="3"/>
      <c r="U267" s="2"/>
      <c r="V267" s="2"/>
      <c r="W267" s="2"/>
      <c r="X267" s="55"/>
      <c r="Y267" s="2"/>
      <c r="Z267" s="55"/>
      <c r="AA267" s="2"/>
      <c r="AB267" s="2"/>
    </row>
    <row r="268" spans="1:28">
      <c r="A268">
        <v>267</v>
      </c>
      <c r="B268" t="s">
        <v>53</v>
      </c>
      <c r="C268" t="s">
        <v>1986</v>
      </c>
      <c r="D268" t="s">
        <v>774</v>
      </c>
      <c r="E268">
        <v>267</v>
      </c>
      <c r="G268" t="s">
        <v>53</v>
      </c>
      <c r="H268" t="s">
        <v>1505</v>
      </c>
      <c r="I268" t="s">
        <v>712</v>
      </c>
      <c r="J268" t="s">
        <v>712</v>
      </c>
      <c r="K268">
        <v>20</v>
      </c>
      <c r="L268" t="s">
        <v>1987</v>
      </c>
      <c r="M268" s="2"/>
      <c r="N268" s="2"/>
      <c r="O268" s="2"/>
      <c r="P268" s="2"/>
      <c r="Q268" s="55"/>
      <c r="R268" s="55"/>
      <c r="S268" s="2"/>
      <c r="T268" s="3"/>
      <c r="U268" s="2"/>
      <c r="V268" s="2"/>
      <c r="W268" s="2"/>
      <c r="X268" s="55"/>
      <c r="Y268" s="55"/>
      <c r="Z268" s="55"/>
      <c r="AA268" s="55"/>
      <c r="AB268" s="55"/>
    </row>
    <row r="269" spans="1:28">
      <c r="A269">
        <v>268</v>
      </c>
      <c r="B269" t="s">
        <v>76</v>
      </c>
      <c r="C269" t="s">
        <v>1544</v>
      </c>
      <c r="D269" t="s">
        <v>1061</v>
      </c>
      <c r="E269">
        <v>268</v>
      </c>
      <c r="G269" t="s">
        <v>76</v>
      </c>
      <c r="H269" t="s">
        <v>1505</v>
      </c>
      <c r="I269" t="s">
        <v>712</v>
      </c>
      <c r="J269" t="s">
        <v>712</v>
      </c>
      <c r="K269">
        <v>20</v>
      </c>
      <c r="L269" t="s">
        <v>1988</v>
      </c>
      <c r="M269" s="2"/>
      <c r="N269" s="2"/>
      <c r="O269" s="2"/>
      <c r="P269" s="2"/>
      <c r="Q269" s="55"/>
      <c r="R269" s="55"/>
      <c r="S269" s="2"/>
      <c r="T269" s="3"/>
      <c r="U269" s="2"/>
      <c r="V269" s="2"/>
      <c r="W269" s="2"/>
      <c r="X269" s="55"/>
      <c r="Y269" s="2"/>
      <c r="Z269" s="55"/>
      <c r="AA269" s="2"/>
      <c r="AB269" s="2"/>
    </row>
    <row r="270" spans="1:28">
      <c r="A270">
        <v>269</v>
      </c>
      <c r="B270" t="s">
        <v>80</v>
      </c>
      <c r="C270" t="s">
        <v>1989</v>
      </c>
      <c r="D270" t="s">
        <v>984</v>
      </c>
      <c r="E270">
        <v>269</v>
      </c>
      <c r="G270" t="s">
        <v>80</v>
      </c>
      <c r="H270" t="s">
        <v>1505</v>
      </c>
      <c r="I270" t="s">
        <v>712</v>
      </c>
      <c r="J270">
        <v>100</v>
      </c>
      <c r="K270">
        <v>20</v>
      </c>
      <c r="L270" t="s">
        <v>1990</v>
      </c>
      <c r="M270" s="2"/>
      <c r="N270" s="2"/>
      <c r="O270" s="2"/>
      <c r="P270" s="2"/>
      <c r="Q270" s="55"/>
      <c r="R270" s="55"/>
      <c r="S270" s="2"/>
      <c r="T270" s="3"/>
      <c r="U270" s="2"/>
      <c r="V270" s="2"/>
      <c r="W270" s="2"/>
      <c r="X270" s="55"/>
      <c r="Y270" s="2"/>
      <c r="Z270" s="55"/>
      <c r="AA270" s="2"/>
      <c r="AB270" s="2"/>
    </row>
    <row r="271" spans="1:28">
      <c r="A271">
        <v>270</v>
      </c>
      <c r="B271" t="s">
        <v>53</v>
      </c>
      <c r="C271" t="s">
        <v>1991</v>
      </c>
      <c r="D271" t="s">
        <v>1105</v>
      </c>
      <c r="E271">
        <v>270</v>
      </c>
      <c r="G271" t="s">
        <v>53</v>
      </c>
      <c r="H271" t="s">
        <v>1505</v>
      </c>
      <c r="I271" t="s">
        <v>712</v>
      </c>
      <c r="J271" t="s">
        <v>712</v>
      </c>
      <c r="K271">
        <v>20</v>
      </c>
      <c r="L271" t="s">
        <v>1992</v>
      </c>
      <c r="M271" s="2"/>
      <c r="N271" s="2"/>
      <c r="O271" s="2"/>
      <c r="P271" s="2"/>
      <c r="Q271" s="55"/>
      <c r="R271" s="55"/>
      <c r="S271" s="2"/>
      <c r="T271" s="3"/>
      <c r="U271" s="2"/>
      <c r="V271" s="2"/>
      <c r="W271" s="2"/>
      <c r="X271" s="55"/>
      <c r="Y271" s="2"/>
      <c r="Z271" s="55"/>
      <c r="AA271" s="2"/>
      <c r="AB271" s="2"/>
    </row>
    <row r="272" spans="1:28">
      <c r="A272">
        <v>271</v>
      </c>
      <c r="B272" t="s">
        <v>77</v>
      </c>
      <c r="C272" t="s">
        <v>1993</v>
      </c>
      <c r="D272" t="s">
        <v>1232</v>
      </c>
      <c r="E272">
        <v>271</v>
      </c>
      <c r="G272" t="s">
        <v>77</v>
      </c>
      <c r="H272" t="s">
        <v>1505</v>
      </c>
      <c r="I272" t="s">
        <v>712</v>
      </c>
      <c r="J272">
        <v>100</v>
      </c>
      <c r="K272">
        <v>10</v>
      </c>
      <c r="L272" t="s">
        <v>1994</v>
      </c>
      <c r="M272" s="2"/>
      <c r="N272" s="2"/>
      <c r="O272" s="2"/>
      <c r="P272" s="2"/>
      <c r="Q272" s="55"/>
      <c r="R272" s="55"/>
      <c r="S272" s="2"/>
      <c r="T272" s="3"/>
      <c r="U272" s="2"/>
      <c r="V272" s="2"/>
      <c r="W272" s="2"/>
      <c r="X272" s="55"/>
      <c r="Y272" s="2"/>
      <c r="Z272" s="55"/>
      <c r="AA272" s="2"/>
      <c r="AB272" s="2"/>
    </row>
    <row r="273" spans="1:28">
      <c r="A273">
        <v>272</v>
      </c>
      <c r="B273" t="s">
        <v>77</v>
      </c>
      <c r="C273" t="s">
        <v>1995</v>
      </c>
      <c r="D273" t="s">
        <v>1231</v>
      </c>
      <c r="E273">
        <v>272</v>
      </c>
      <c r="G273" t="s">
        <v>77</v>
      </c>
      <c r="H273" t="s">
        <v>1505</v>
      </c>
      <c r="I273" t="s">
        <v>712</v>
      </c>
      <c r="J273" t="s">
        <v>712</v>
      </c>
      <c r="K273">
        <v>10</v>
      </c>
      <c r="L273" t="s">
        <v>1996</v>
      </c>
      <c r="M273" s="2"/>
      <c r="N273" s="2"/>
      <c r="O273" s="2"/>
      <c r="P273" s="2"/>
      <c r="Q273" s="55"/>
      <c r="R273" s="55"/>
      <c r="S273" s="2"/>
      <c r="T273" s="3"/>
      <c r="U273" s="2"/>
      <c r="V273" s="2"/>
      <c r="W273" s="2"/>
      <c r="X273" s="55"/>
      <c r="Y273" s="2"/>
      <c r="Z273" s="55"/>
      <c r="AA273" s="2"/>
      <c r="AB273" s="2"/>
    </row>
    <row r="274" spans="1:28">
      <c r="A274">
        <v>273</v>
      </c>
      <c r="B274" t="s">
        <v>53</v>
      </c>
      <c r="C274" t="s">
        <v>1997</v>
      </c>
      <c r="D274" t="s">
        <v>1060</v>
      </c>
      <c r="E274">
        <v>273</v>
      </c>
      <c r="G274" t="s">
        <v>53</v>
      </c>
      <c r="H274" t="s">
        <v>1505</v>
      </c>
      <c r="I274" t="s">
        <v>712</v>
      </c>
      <c r="J274" t="s">
        <v>712</v>
      </c>
      <c r="K274">
        <v>10</v>
      </c>
      <c r="L274" t="s">
        <v>1998</v>
      </c>
      <c r="M274" s="2"/>
      <c r="N274" s="2"/>
      <c r="O274" s="2"/>
      <c r="P274" s="2"/>
      <c r="Q274" s="55"/>
      <c r="R274" s="55"/>
      <c r="S274" s="2"/>
      <c r="T274" s="3"/>
      <c r="U274" s="2"/>
      <c r="V274" s="2"/>
      <c r="W274" s="2"/>
      <c r="X274" s="55"/>
      <c r="Y274" s="2"/>
      <c r="Z274" s="55"/>
      <c r="AA274" s="2"/>
      <c r="AB274" s="2"/>
    </row>
    <row r="275" spans="1:28">
      <c r="A275">
        <v>274</v>
      </c>
      <c r="B275" t="s">
        <v>53</v>
      </c>
      <c r="C275" t="s">
        <v>1999</v>
      </c>
      <c r="D275" t="s">
        <v>1183</v>
      </c>
      <c r="E275">
        <v>274</v>
      </c>
      <c r="G275" t="s">
        <v>53</v>
      </c>
      <c r="H275" t="s">
        <v>1505</v>
      </c>
      <c r="I275" t="s">
        <v>712</v>
      </c>
      <c r="J275" t="s">
        <v>712</v>
      </c>
      <c r="K275">
        <v>20</v>
      </c>
      <c r="L275" t="s">
        <v>6050</v>
      </c>
      <c r="M275" s="2"/>
      <c r="N275" s="2"/>
      <c r="O275" s="2"/>
      <c r="P275" s="2"/>
      <c r="Q275" s="55"/>
      <c r="R275" s="55"/>
      <c r="S275" s="2"/>
      <c r="T275" s="3"/>
      <c r="U275" s="2"/>
      <c r="V275" s="2"/>
      <c r="W275" s="2"/>
      <c r="X275" s="55"/>
      <c r="Y275" s="55"/>
      <c r="Z275" s="55"/>
      <c r="AA275" s="55"/>
      <c r="AB275" s="55"/>
    </row>
    <row r="276" spans="1:28">
      <c r="A276">
        <v>275</v>
      </c>
      <c r="B276" t="s">
        <v>75</v>
      </c>
      <c r="C276" t="s">
        <v>2000</v>
      </c>
      <c r="D276" t="s">
        <v>784</v>
      </c>
      <c r="E276">
        <v>275</v>
      </c>
      <c r="G276" t="s">
        <v>75</v>
      </c>
      <c r="H276" t="s">
        <v>1505</v>
      </c>
      <c r="I276" t="s">
        <v>712</v>
      </c>
      <c r="J276" t="s">
        <v>712</v>
      </c>
      <c r="K276">
        <v>20</v>
      </c>
      <c r="L276" t="s">
        <v>2001</v>
      </c>
      <c r="M276" s="2"/>
      <c r="N276" s="2"/>
      <c r="O276" s="2"/>
      <c r="P276" s="2"/>
      <c r="Q276" s="3"/>
      <c r="R276" s="55"/>
      <c r="S276" s="2"/>
      <c r="T276" s="3"/>
      <c r="U276" s="2"/>
      <c r="V276" s="2"/>
      <c r="W276" s="2"/>
      <c r="X276" s="55"/>
      <c r="Y276" s="2"/>
      <c r="Z276" s="55"/>
      <c r="AA276" s="2"/>
      <c r="AB276" s="2"/>
    </row>
    <row r="277" spans="1:28">
      <c r="A277">
        <v>276</v>
      </c>
      <c r="B277" t="s">
        <v>54</v>
      </c>
      <c r="C277" t="s">
        <v>2002</v>
      </c>
      <c r="D277" t="s">
        <v>1113</v>
      </c>
      <c r="E277">
        <v>276</v>
      </c>
      <c r="G277" t="s">
        <v>54</v>
      </c>
      <c r="H277" t="s">
        <v>1476</v>
      </c>
      <c r="I277">
        <v>120</v>
      </c>
      <c r="J277">
        <v>100</v>
      </c>
      <c r="K277">
        <v>5</v>
      </c>
      <c r="L277" t="s">
        <v>2003</v>
      </c>
      <c r="M277" s="2"/>
      <c r="N277" s="2"/>
      <c r="O277" s="2"/>
      <c r="P277" s="2"/>
      <c r="Q277" s="55"/>
      <c r="R277" s="55"/>
      <c r="S277" s="2"/>
      <c r="T277" s="3"/>
      <c r="U277" s="2"/>
      <c r="V277" s="2"/>
      <c r="W277" s="2"/>
      <c r="X277" s="2"/>
      <c r="Y277" s="2"/>
      <c r="Z277" s="2"/>
      <c r="AA277" s="55"/>
      <c r="AB277" s="2"/>
    </row>
    <row r="278" spans="1:28">
      <c r="A278">
        <v>277</v>
      </c>
      <c r="B278" t="s">
        <v>77</v>
      </c>
      <c r="C278" t="s">
        <v>2004</v>
      </c>
      <c r="D278" t="s">
        <v>1335</v>
      </c>
      <c r="E278">
        <v>277</v>
      </c>
      <c r="G278" t="s">
        <v>77</v>
      </c>
      <c r="H278" t="s">
        <v>1505</v>
      </c>
      <c r="I278" t="s">
        <v>712</v>
      </c>
      <c r="J278" t="s">
        <v>712</v>
      </c>
      <c r="K278">
        <v>15</v>
      </c>
      <c r="L278" t="s">
        <v>2005</v>
      </c>
      <c r="M278" s="2"/>
      <c r="N278" s="2"/>
      <c r="O278" s="2"/>
      <c r="P278" s="2"/>
      <c r="Q278" s="55"/>
      <c r="R278" s="55"/>
      <c r="S278" s="2"/>
      <c r="T278" s="3"/>
      <c r="U278" s="2"/>
      <c r="V278" s="2"/>
      <c r="W278" s="2"/>
      <c r="X278" s="55"/>
      <c r="Y278" s="2"/>
      <c r="Z278" s="55"/>
      <c r="AA278" s="2"/>
      <c r="AB278" s="2"/>
    </row>
    <row r="279" spans="1:28">
      <c r="A279">
        <v>278</v>
      </c>
      <c r="B279" t="s">
        <v>53</v>
      </c>
      <c r="C279" t="s">
        <v>2006</v>
      </c>
      <c r="D279" t="s">
        <v>1322</v>
      </c>
      <c r="E279">
        <v>278</v>
      </c>
      <c r="G279" t="s">
        <v>53</v>
      </c>
      <c r="H279" t="s">
        <v>1505</v>
      </c>
      <c r="I279" t="s">
        <v>712</v>
      </c>
      <c r="J279" t="s">
        <v>712</v>
      </c>
      <c r="K279">
        <v>10</v>
      </c>
      <c r="L279" t="s">
        <v>2007</v>
      </c>
      <c r="M279" s="2"/>
      <c r="N279" s="2"/>
      <c r="O279" s="2"/>
      <c r="P279" s="2"/>
      <c r="Q279" s="55"/>
      <c r="R279" s="55"/>
      <c r="S279" s="2"/>
      <c r="T279" s="3"/>
      <c r="U279" s="2"/>
      <c r="V279" s="2"/>
      <c r="W279" s="2"/>
      <c r="X279" s="55"/>
      <c r="Y279" s="2"/>
      <c r="Z279" s="55"/>
      <c r="AA279" s="2"/>
      <c r="AB279" s="2"/>
    </row>
    <row r="280" spans="1:28">
      <c r="A280">
        <v>279</v>
      </c>
      <c r="B280" t="s">
        <v>54</v>
      </c>
      <c r="C280" t="s">
        <v>2008</v>
      </c>
      <c r="D280" t="s">
        <v>1002</v>
      </c>
      <c r="E280">
        <v>279</v>
      </c>
      <c r="G280" t="s">
        <v>54</v>
      </c>
      <c r="H280" t="s">
        <v>1476</v>
      </c>
      <c r="I280">
        <v>60</v>
      </c>
      <c r="J280">
        <v>100</v>
      </c>
      <c r="K280">
        <v>10</v>
      </c>
      <c r="L280" t="s">
        <v>2009</v>
      </c>
      <c r="M280" s="2"/>
      <c r="N280" s="2"/>
      <c r="O280" s="2"/>
      <c r="P280" s="2"/>
      <c r="Q280" s="55"/>
      <c r="R280" s="55"/>
      <c r="S280" s="2"/>
      <c r="T280" s="3"/>
      <c r="U280" s="2"/>
      <c r="V280" s="2"/>
      <c r="W280" s="2"/>
      <c r="X280" s="55"/>
      <c r="Y280" s="2"/>
      <c r="Z280" s="2"/>
      <c r="AA280" s="55"/>
      <c r="AB280" s="2"/>
    </row>
    <row r="281" spans="1:28">
      <c r="A281">
        <v>280</v>
      </c>
      <c r="B281" t="s">
        <v>54</v>
      </c>
      <c r="C281" t="s">
        <v>2010</v>
      </c>
      <c r="D281" t="s">
        <v>818</v>
      </c>
      <c r="E281">
        <v>280</v>
      </c>
      <c r="G281" t="s">
        <v>54</v>
      </c>
      <c r="H281" t="s">
        <v>1476</v>
      </c>
      <c r="I281">
        <v>75</v>
      </c>
      <c r="J281">
        <v>100</v>
      </c>
      <c r="K281">
        <v>15</v>
      </c>
      <c r="L281" t="s">
        <v>2011</v>
      </c>
      <c r="M281" s="2"/>
      <c r="N281" s="2"/>
      <c r="O281" s="2"/>
      <c r="P281" s="2"/>
      <c r="Q281" s="55"/>
      <c r="R281" s="55"/>
      <c r="S281" s="2"/>
      <c r="T281" s="3"/>
      <c r="U281" s="2"/>
      <c r="V281" s="2"/>
      <c r="W281" s="2"/>
      <c r="X281" s="55"/>
      <c r="Y281" s="2"/>
      <c r="Z281" s="2"/>
      <c r="AA281" s="55"/>
      <c r="AB281" s="2"/>
    </row>
    <row r="282" spans="1:28">
      <c r="A282">
        <v>281</v>
      </c>
      <c r="B282" t="s">
        <v>53</v>
      </c>
      <c r="C282" t="s">
        <v>2012</v>
      </c>
      <c r="D282" t="s">
        <v>905</v>
      </c>
      <c r="E282">
        <v>281</v>
      </c>
      <c r="G282" t="s">
        <v>53</v>
      </c>
      <c r="H282" t="s">
        <v>1505</v>
      </c>
      <c r="I282" t="s">
        <v>712</v>
      </c>
      <c r="J282" t="s">
        <v>712</v>
      </c>
      <c r="K282">
        <v>10</v>
      </c>
      <c r="L282" t="s">
        <v>2013</v>
      </c>
      <c r="M282" s="2"/>
      <c r="N282" s="2"/>
      <c r="O282" s="2"/>
      <c r="P282" s="2"/>
      <c r="Q282" s="3"/>
      <c r="R282" s="2"/>
      <c r="S282" s="2"/>
      <c r="T282" s="3"/>
      <c r="U282" s="2"/>
      <c r="V282" s="2"/>
      <c r="W282" s="2"/>
      <c r="X282" s="55"/>
      <c r="Y282" s="2"/>
      <c r="Z282" s="55"/>
      <c r="AA282" s="2"/>
      <c r="AB282" s="2"/>
    </row>
    <row r="283" spans="1:28">
      <c r="A283">
        <v>282</v>
      </c>
      <c r="B283" t="s">
        <v>80</v>
      </c>
      <c r="C283" t="s">
        <v>2014</v>
      </c>
      <c r="D283" t="s">
        <v>1218</v>
      </c>
      <c r="E283">
        <v>282</v>
      </c>
      <c r="G283" t="s">
        <v>80</v>
      </c>
      <c r="H283" t="s">
        <v>1476</v>
      </c>
      <c r="I283">
        <v>65</v>
      </c>
      <c r="J283">
        <v>100</v>
      </c>
      <c r="K283">
        <v>20</v>
      </c>
      <c r="L283" t="s">
        <v>2015</v>
      </c>
      <c r="M283" s="2"/>
      <c r="N283" s="2"/>
      <c r="O283" s="2"/>
      <c r="P283" s="2"/>
      <c r="Q283" s="55"/>
      <c r="R283" s="55"/>
      <c r="S283" s="2"/>
      <c r="T283" s="3"/>
      <c r="U283" s="2"/>
      <c r="V283" s="2"/>
      <c r="W283" s="2"/>
      <c r="X283" s="55"/>
      <c r="Y283" s="2"/>
      <c r="Z283" s="2"/>
      <c r="AA283" s="55"/>
      <c r="AB283" s="2"/>
    </row>
    <row r="284" spans="1:28">
      <c r="A284">
        <v>283</v>
      </c>
      <c r="B284" t="s">
        <v>53</v>
      </c>
      <c r="C284" t="s">
        <v>2016</v>
      </c>
      <c r="D284" t="s">
        <v>962</v>
      </c>
      <c r="E284">
        <v>283</v>
      </c>
      <c r="G284" t="s">
        <v>53</v>
      </c>
      <c r="H284" t="s">
        <v>1476</v>
      </c>
      <c r="I284" t="s">
        <v>1505</v>
      </c>
      <c r="J284">
        <v>100</v>
      </c>
      <c r="K284">
        <v>5</v>
      </c>
      <c r="L284" t="s">
        <v>2017</v>
      </c>
      <c r="M284" s="2"/>
      <c r="N284" s="2"/>
      <c r="O284" s="2"/>
      <c r="P284" s="2"/>
      <c r="Q284" s="55"/>
      <c r="R284" s="55"/>
      <c r="S284" s="2"/>
      <c r="T284" s="3"/>
      <c r="U284" s="2"/>
      <c r="V284" s="2"/>
      <c r="W284" s="2"/>
      <c r="X284" s="55"/>
      <c r="Y284" s="2"/>
      <c r="Z284" s="2"/>
      <c r="AA284" s="55"/>
      <c r="AB284" s="2"/>
    </row>
    <row r="285" spans="1:28">
      <c r="A285">
        <v>284</v>
      </c>
      <c r="B285" t="s">
        <v>73</v>
      </c>
      <c r="C285" t="s">
        <v>2018</v>
      </c>
      <c r="D285" t="s">
        <v>1339</v>
      </c>
      <c r="E285">
        <v>284</v>
      </c>
      <c r="G285" t="s">
        <v>73</v>
      </c>
      <c r="H285" t="s">
        <v>1503</v>
      </c>
      <c r="I285">
        <v>150</v>
      </c>
      <c r="J285">
        <v>100</v>
      </c>
      <c r="K285">
        <v>5</v>
      </c>
      <c r="L285" t="s">
        <v>2019</v>
      </c>
      <c r="M285" s="2"/>
      <c r="N285" s="2"/>
      <c r="O285" s="2"/>
      <c r="P285" s="2"/>
      <c r="Q285" s="55"/>
      <c r="R285" s="55"/>
      <c r="S285" s="2"/>
      <c r="T285" s="3"/>
      <c r="U285" s="2"/>
      <c r="V285" s="2"/>
      <c r="W285" s="2"/>
      <c r="X285" s="55"/>
      <c r="Y285" s="2"/>
      <c r="Z285" s="2"/>
      <c r="AA285" s="55"/>
      <c r="AB285" s="2"/>
    </row>
    <row r="286" spans="1:28">
      <c r="A286">
        <v>285</v>
      </c>
      <c r="B286" t="s">
        <v>77</v>
      </c>
      <c r="C286" t="s">
        <v>2020</v>
      </c>
      <c r="D286" t="s">
        <v>1176</v>
      </c>
      <c r="E286">
        <v>285</v>
      </c>
      <c r="G286" t="s">
        <v>77</v>
      </c>
      <c r="H286" t="s">
        <v>1505</v>
      </c>
      <c r="I286" t="s">
        <v>712</v>
      </c>
      <c r="J286" t="s">
        <v>712</v>
      </c>
      <c r="K286">
        <v>10</v>
      </c>
      <c r="L286" t="s">
        <v>2021</v>
      </c>
      <c r="M286" s="2"/>
      <c r="N286" s="2"/>
      <c r="O286" s="2"/>
      <c r="P286" s="2"/>
      <c r="Q286" s="55"/>
      <c r="R286" s="55"/>
      <c r="S286" s="2"/>
      <c r="T286" s="3"/>
      <c r="U286" s="2"/>
      <c r="V286" s="2"/>
      <c r="W286" s="2"/>
      <c r="X286" s="55"/>
      <c r="Y286" s="2"/>
      <c r="Z286" s="55"/>
      <c r="AA286" s="2"/>
      <c r="AB286" s="2"/>
    </row>
    <row r="287" spans="1:28">
      <c r="A287">
        <v>286</v>
      </c>
      <c r="B287" t="s">
        <v>77</v>
      </c>
      <c r="C287" t="s">
        <v>2022</v>
      </c>
      <c r="D287" t="s">
        <v>1146</v>
      </c>
      <c r="E287">
        <v>286</v>
      </c>
      <c r="G287" t="s">
        <v>77</v>
      </c>
      <c r="H287" t="s">
        <v>1505</v>
      </c>
      <c r="I287" t="s">
        <v>712</v>
      </c>
      <c r="J287" t="s">
        <v>712</v>
      </c>
      <c r="K287">
        <v>10</v>
      </c>
      <c r="L287" t="s">
        <v>2023</v>
      </c>
      <c r="M287" s="2"/>
      <c r="N287" s="2"/>
      <c r="O287" s="2"/>
      <c r="P287" s="2"/>
      <c r="Q287" s="55"/>
      <c r="R287" s="55"/>
      <c r="S287" s="2"/>
      <c r="T287" s="3"/>
      <c r="U287" s="2"/>
      <c r="V287" s="2"/>
      <c r="W287" s="2"/>
      <c r="X287" s="55"/>
      <c r="Y287" s="2"/>
      <c r="Z287" s="55"/>
      <c r="AA287" s="2"/>
      <c r="AB287" s="2"/>
    </row>
    <row r="288" spans="1:28">
      <c r="A288">
        <v>287</v>
      </c>
      <c r="B288" t="s">
        <v>53</v>
      </c>
      <c r="C288" t="s">
        <v>2024</v>
      </c>
      <c r="D288" t="s">
        <v>903</v>
      </c>
      <c r="E288">
        <v>287</v>
      </c>
      <c r="G288" t="s">
        <v>53</v>
      </c>
      <c r="H288" t="s">
        <v>1505</v>
      </c>
      <c r="I288" t="s">
        <v>712</v>
      </c>
      <c r="J288" t="s">
        <v>712</v>
      </c>
      <c r="K288">
        <v>20</v>
      </c>
      <c r="L288" t="s">
        <v>6050</v>
      </c>
      <c r="M288" s="2"/>
      <c r="N288" s="2"/>
      <c r="O288" s="2"/>
      <c r="P288" s="2"/>
      <c r="Q288" s="55"/>
      <c r="R288" s="55"/>
      <c r="S288" s="2"/>
      <c r="T288" s="3"/>
      <c r="U288" s="2"/>
      <c r="V288" s="2"/>
      <c r="W288" s="2"/>
      <c r="X288" s="55"/>
      <c r="Y288" s="2"/>
      <c r="Z288" s="55"/>
      <c r="AA288" s="2"/>
      <c r="AB288" s="2"/>
    </row>
    <row r="289" spans="1:28">
      <c r="A289">
        <v>288</v>
      </c>
      <c r="B289" t="s">
        <v>67</v>
      </c>
      <c r="C289" t="s">
        <v>2025</v>
      </c>
      <c r="D289" t="s">
        <v>1147</v>
      </c>
      <c r="E289">
        <v>288</v>
      </c>
      <c r="G289" t="s">
        <v>67</v>
      </c>
      <c r="H289" t="s">
        <v>1505</v>
      </c>
      <c r="I289" t="s">
        <v>712</v>
      </c>
      <c r="J289" t="s">
        <v>712</v>
      </c>
      <c r="K289">
        <v>5</v>
      </c>
      <c r="L289" t="s">
        <v>2026</v>
      </c>
      <c r="M289" s="2"/>
      <c r="N289" s="2"/>
      <c r="O289" s="2"/>
      <c r="P289" s="2"/>
      <c r="Q289" s="55"/>
      <c r="R289" s="55"/>
      <c r="S289" s="2"/>
      <c r="T289" s="3"/>
      <c r="U289" s="2"/>
      <c r="V289" s="2"/>
      <c r="W289" s="2"/>
      <c r="X289" s="55"/>
      <c r="Y289" s="2"/>
      <c r="Z289" s="55"/>
      <c r="AA289" s="2"/>
      <c r="AB289" s="2"/>
    </row>
    <row r="290" spans="1:28">
      <c r="A290">
        <v>289</v>
      </c>
      <c r="B290" t="s">
        <v>80</v>
      </c>
      <c r="C290" t="s">
        <v>2027</v>
      </c>
      <c r="D290" t="s">
        <v>1012</v>
      </c>
      <c r="E290">
        <v>289</v>
      </c>
      <c r="G290" t="s">
        <v>80</v>
      </c>
      <c r="H290" t="s">
        <v>1505</v>
      </c>
      <c r="I290" t="s">
        <v>712</v>
      </c>
      <c r="J290" t="s">
        <v>712</v>
      </c>
      <c r="K290">
        <v>10</v>
      </c>
      <c r="L290" t="s">
        <v>6050</v>
      </c>
      <c r="M290" s="2"/>
      <c r="N290" s="2"/>
      <c r="O290" s="2"/>
      <c r="P290" s="2"/>
      <c r="Q290" s="55"/>
      <c r="R290" s="55"/>
      <c r="S290" s="2"/>
      <c r="T290" s="3"/>
      <c r="U290" s="2"/>
      <c r="V290" s="2"/>
      <c r="W290" s="2"/>
      <c r="X290" s="55"/>
      <c r="Y290" s="2"/>
      <c r="Z290" s="55"/>
      <c r="AA290" s="2"/>
      <c r="AB290" s="2"/>
    </row>
    <row r="291" spans="1:28">
      <c r="A291">
        <v>290</v>
      </c>
      <c r="B291" t="s">
        <v>53</v>
      </c>
      <c r="C291" t="s">
        <v>2028</v>
      </c>
      <c r="D291" t="s">
        <v>1151</v>
      </c>
      <c r="E291">
        <v>290</v>
      </c>
      <c r="G291" t="s">
        <v>53</v>
      </c>
      <c r="H291" t="s">
        <v>1476</v>
      </c>
      <c r="I291">
        <v>70</v>
      </c>
      <c r="J291">
        <v>100</v>
      </c>
      <c r="K291">
        <v>20</v>
      </c>
      <c r="L291" t="s">
        <v>6050</v>
      </c>
      <c r="M291" s="2"/>
      <c r="N291" s="2"/>
      <c r="O291" s="2"/>
      <c r="P291" s="2"/>
      <c r="Q291" s="55"/>
      <c r="R291" s="55"/>
      <c r="S291" s="2"/>
      <c r="T291" s="3"/>
      <c r="U291" s="2"/>
      <c r="V291" s="2"/>
      <c r="W291" s="2"/>
      <c r="X291" s="55"/>
      <c r="Y291" s="2"/>
      <c r="Z291" s="2"/>
      <c r="AA291" s="55"/>
      <c r="AB291" s="2"/>
    </row>
    <row r="292" spans="1:28">
      <c r="A292">
        <v>291</v>
      </c>
      <c r="B292" t="s">
        <v>74</v>
      </c>
      <c r="C292" t="s">
        <v>2029</v>
      </c>
      <c r="D292" t="s">
        <v>1272</v>
      </c>
      <c r="E292">
        <v>291</v>
      </c>
      <c r="G292" t="s">
        <v>74</v>
      </c>
      <c r="H292" t="s">
        <v>1476</v>
      </c>
      <c r="I292">
        <v>80</v>
      </c>
      <c r="J292">
        <v>100</v>
      </c>
      <c r="K292">
        <v>10</v>
      </c>
      <c r="L292" t="s">
        <v>2030</v>
      </c>
      <c r="M292" s="2"/>
      <c r="N292" s="2"/>
      <c r="O292" s="2"/>
      <c r="P292" s="2"/>
      <c r="Q292" s="55"/>
      <c r="R292" s="55"/>
      <c r="S292" s="2"/>
      <c r="T292" s="3"/>
      <c r="U292" s="2"/>
      <c r="V292" s="2"/>
      <c r="W292" s="2"/>
      <c r="X292" s="55"/>
      <c r="Y292" s="2"/>
      <c r="Z292" s="2"/>
      <c r="AA292" s="55"/>
      <c r="AB292" s="2"/>
    </row>
    <row r="293" spans="1:28">
      <c r="A293">
        <v>292</v>
      </c>
      <c r="B293" t="s">
        <v>54</v>
      </c>
      <c r="C293" t="s">
        <v>2031</v>
      </c>
      <c r="D293" t="s">
        <v>1354</v>
      </c>
      <c r="E293">
        <v>292</v>
      </c>
      <c r="G293" t="s">
        <v>54</v>
      </c>
      <c r="H293" t="s">
        <v>1476</v>
      </c>
      <c r="I293">
        <v>15</v>
      </c>
      <c r="J293">
        <v>100</v>
      </c>
      <c r="K293">
        <v>20</v>
      </c>
      <c r="L293" t="s">
        <v>2032</v>
      </c>
      <c r="M293" s="2"/>
      <c r="N293" s="2"/>
      <c r="O293" s="2"/>
      <c r="P293" s="2"/>
      <c r="Q293" s="55"/>
      <c r="R293" s="55"/>
      <c r="S293" s="2"/>
      <c r="T293" s="3"/>
      <c r="U293" s="2"/>
      <c r="V293" s="2"/>
      <c r="W293" s="2"/>
      <c r="X293" s="55"/>
      <c r="Y293" s="2"/>
      <c r="Z293" s="2"/>
      <c r="AA293" s="55"/>
      <c r="AB293" s="2"/>
    </row>
    <row r="294" spans="1:28">
      <c r="A294">
        <v>293</v>
      </c>
      <c r="B294" t="s">
        <v>53</v>
      </c>
      <c r="C294" t="s">
        <v>2033</v>
      </c>
      <c r="D294" t="s">
        <v>1320</v>
      </c>
      <c r="E294">
        <v>293</v>
      </c>
      <c r="G294" t="s">
        <v>53</v>
      </c>
      <c r="H294" t="s">
        <v>1505</v>
      </c>
      <c r="I294" t="s">
        <v>712</v>
      </c>
      <c r="J294" t="s">
        <v>712</v>
      </c>
      <c r="K294">
        <v>20</v>
      </c>
      <c r="L294" t="s">
        <v>6050</v>
      </c>
      <c r="M294" s="2"/>
      <c r="N294" s="2"/>
      <c r="O294" s="2"/>
      <c r="P294" s="2"/>
      <c r="Q294" s="55"/>
      <c r="R294" s="55"/>
      <c r="S294" s="2"/>
      <c r="T294" s="3"/>
      <c r="U294" s="2"/>
      <c r="V294" s="2"/>
      <c r="W294" s="2"/>
      <c r="X294" s="55"/>
      <c r="Y294" s="2"/>
      <c r="Z294" s="55"/>
      <c r="AA294" s="2"/>
      <c r="AB294" s="2"/>
    </row>
    <row r="295" spans="1:28">
      <c r="A295">
        <v>294</v>
      </c>
      <c r="B295" t="s">
        <v>66</v>
      </c>
      <c r="C295" t="s">
        <v>2034</v>
      </c>
      <c r="D295" t="s">
        <v>1370</v>
      </c>
      <c r="E295">
        <v>294</v>
      </c>
      <c r="G295" t="s">
        <v>66</v>
      </c>
      <c r="H295" t="s">
        <v>1505</v>
      </c>
      <c r="I295" t="s">
        <v>712</v>
      </c>
      <c r="J295" t="s">
        <v>712</v>
      </c>
      <c r="K295">
        <v>20</v>
      </c>
      <c r="L295" t="s">
        <v>2035</v>
      </c>
      <c r="M295" s="2"/>
      <c r="N295" s="2"/>
      <c r="O295" s="2"/>
      <c r="P295" s="2"/>
      <c r="Q295" s="55"/>
      <c r="R295" s="55"/>
      <c r="S295" s="2"/>
      <c r="T295" s="3"/>
      <c r="U295" s="2"/>
      <c r="V295" s="2"/>
      <c r="W295" s="2"/>
      <c r="X295" s="55"/>
      <c r="Y295" s="2"/>
      <c r="Z295" s="55"/>
      <c r="AA295" s="2"/>
      <c r="AB295" s="2"/>
    </row>
    <row r="296" spans="1:28">
      <c r="A296">
        <v>295</v>
      </c>
      <c r="B296" t="s">
        <v>77</v>
      </c>
      <c r="C296" t="s">
        <v>2036</v>
      </c>
      <c r="D296" t="s">
        <v>1376</v>
      </c>
      <c r="E296">
        <v>295</v>
      </c>
      <c r="G296" t="s">
        <v>77</v>
      </c>
      <c r="H296" t="s">
        <v>1503</v>
      </c>
      <c r="I296">
        <v>70</v>
      </c>
      <c r="J296">
        <v>100</v>
      </c>
      <c r="K296">
        <v>5</v>
      </c>
      <c r="L296" t="s">
        <v>2037</v>
      </c>
      <c r="M296" s="2"/>
      <c r="N296" s="2"/>
      <c r="O296" s="2"/>
      <c r="P296" s="2"/>
      <c r="Q296" s="55"/>
      <c r="R296" s="55"/>
      <c r="S296" s="2"/>
      <c r="T296" s="3"/>
      <c r="U296" s="2"/>
      <c r="V296" s="2"/>
      <c r="W296" s="2"/>
      <c r="X296" s="2"/>
      <c r="Y296" s="2"/>
      <c r="Z296" s="2"/>
      <c r="AA296" s="55"/>
      <c r="AB296" s="2"/>
    </row>
    <row r="297" spans="1:28">
      <c r="A297">
        <v>296</v>
      </c>
      <c r="B297" t="s">
        <v>77</v>
      </c>
      <c r="C297" t="s">
        <v>2038</v>
      </c>
      <c r="D297" t="s">
        <v>1375</v>
      </c>
      <c r="E297">
        <v>296</v>
      </c>
      <c r="G297" t="s">
        <v>77</v>
      </c>
      <c r="H297" t="s">
        <v>1503</v>
      </c>
      <c r="I297">
        <v>70</v>
      </c>
      <c r="J297">
        <v>100</v>
      </c>
      <c r="K297">
        <v>5</v>
      </c>
      <c r="L297" t="s">
        <v>2039</v>
      </c>
      <c r="M297" s="2"/>
      <c r="N297" s="2"/>
      <c r="O297" s="2"/>
      <c r="P297" s="2"/>
      <c r="Q297" s="55"/>
      <c r="R297" s="55"/>
      <c r="S297" s="2"/>
      <c r="T297" s="3"/>
      <c r="U297" s="2"/>
      <c r="V297" s="2"/>
      <c r="W297" s="2"/>
      <c r="X297" s="2"/>
      <c r="Y297" s="2"/>
      <c r="Z297" s="2"/>
      <c r="AA297" s="55"/>
      <c r="AB297" s="2"/>
    </row>
    <row r="298" spans="1:28">
      <c r="A298">
        <v>297</v>
      </c>
      <c r="B298" t="s">
        <v>58</v>
      </c>
      <c r="C298" t="s">
        <v>2040</v>
      </c>
      <c r="D298" t="s">
        <v>974</v>
      </c>
      <c r="E298">
        <v>297</v>
      </c>
      <c r="G298" t="s">
        <v>58</v>
      </c>
      <c r="H298" t="s">
        <v>1505</v>
      </c>
      <c r="I298" t="s">
        <v>712</v>
      </c>
      <c r="J298">
        <v>100</v>
      </c>
      <c r="K298">
        <v>15</v>
      </c>
      <c r="L298" t="s">
        <v>2041</v>
      </c>
      <c r="M298" s="2"/>
      <c r="N298" s="2"/>
      <c r="O298" s="2"/>
      <c r="P298" s="2"/>
      <c r="Q298" s="55"/>
      <c r="R298" s="55"/>
      <c r="S298" s="2"/>
      <c r="T298" s="3"/>
      <c r="U298" s="2"/>
      <c r="V298" s="2"/>
      <c r="W298" s="2"/>
      <c r="X298" s="55"/>
      <c r="Y298" s="2"/>
      <c r="Z298" s="55"/>
      <c r="AA298" s="2"/>
      <c r="AB298" s="2"/>
    </row>
    <row r="299" spans="1:28">
      <c r="A299">
        <v>298</v>
      </c>
      <c r="B299" t="s">
        <v>53</v>
      </c>
      <c r="C299" t="s">
        <v>2042</v>
      </c>
      <c r="D299" t="s">
        <v>1169</v>
      </c>
      <c r="E299">
        <v>298</v>
      </c>
      <c r="G299" t="s">
        <v>53</v>
      </c>
      <c r="H299" t="s">
        <v>1505</v>
      </c>
      <c r="I299" t="s">
        <v>712</v>
      </c>
      <c r="J299">
        <v>100</v>
      </c>
      <c r="K299">
        <v>20</v>
      </c>
      <c r="L299" t="s">
        <v>2043</v>
      </c>
      <c r="M299" s="2"/>
      <c r="N299" s="2"/>
      <c r="O299" s="2"/>
      <c r="P299" s="2"/>
      <c r="Q299" s="3"/>
      <c r="R299" s="2"/>
      <c r="S299" s="2"/>
      <c r="T299" s="3"/>
      <c r="U299" s="2"/>
      <c r="V299" s="2"/>
      <c r="W299" s="2"/>
      <c r="X299" s="55"/>
      <c r="Y299" s="2"/>
      <c r="Z299" s="55"/>
      <c r="AA299" s="2"/>
      <c r="AB299" s="2"/>
    </row>
    <row r="300" spans="1:28">
      <c r="A300">
        <v>299</v>
      </c>
      <c r="B300" t="s">
        <v>73</v>
      </c>
      <c r="C300" t="s">
        <v>2044</v>
      </c>
      <c r="D300" t="s">
        <v>1310</v>
      </c>
      <c r="E300">
        <v>299</v>
      </c>
      <c r="G300" t="s">
        <v>73</v>
      </c>
      <c r="H300" t="s">
        <v>1476</v>
      </c>
      <c r="I300">
        <v>85</v>
      </c>
      <c r="J300">
        <v>90</v>
      </c>
      <c r="K300">
        <v>10</v>
      </c>
      <c r="L300" t="s">
        <v>2045</v>
      </c>
      <c r="M300" s="2"/>
      <c r="N300" s="2"/>
      <c r="O300" s="2"/>
      <c r="P300" s="2"/>
      <c r="Q300" s="3"/>
      <c r="R300" s="55"/>
      <c r="S300" s="2"/>
      <c r="T300" s="3"/>
      <c r="U300" s="2"/>
      <c r="V300" s="2"/>
      <c r="W300" s="2"/>
      <c r="X300" s="55"/>
      <c r="Y300" s="2"/>
      <c r="Z300" s="2"/>
      <c r="AA300" s="55"/>
      <c r="AB300" s="2"/>
    </row>
    <row r="301" spans="1:28">
      <c r="A301">
        <v>300</v>
      </c>
      <c r="B301" t="s">
        <v>60</v>
      </c>
      <c r="C301" t="s">
        <v>2046</v>
      </c>
      <c r="D301" t="s">
        <v>904</v>
      </c>
      <c r="E301">
        <v>300</v>
      </c>
      <c r="G301" t="s">
        <v>60</v>
      </c>
      <c r="H301" t="s">
        <v>1505</v>
      </c>
      <c r="I301" t="s">
        <v>712</v>
      </c>
      <c r="J301" t="s">
        <v>712</v>
      </c>
      <c r="K301">
        <v>15</v>
      </c>
      <c r="L301" t="s">
        <v>6050</v>
      </c>
      <c r="M301" s="2"/>
      <c r="N301" s="2"/>
      <c r="O301" s="2"/>
      <c r="P301" s="2"/>
      <c r="Q301" s="55"/>
      <c r="R301" s="55"/>
      <c r="S301" s="2"/>
      <c r="T301" s="3"/>
      <c r="U301" s="2"/>
      <c r="V301" s="2"/>
      <c r="W301" s="2"/>
      <c r="X301" s="55"/>
      <c r="Y301" s="2"/>
      <c r="Z301" s="55"/>
      <c r="AA301" s="2"/>
      <c r="AB301" s="2"/>
    </row>
    <row r="302" spans="1:28">
      <c r="A302">
        <v>301</v>
      </c>
      <c r="B302" t="s">
        <v>78</v>
      </c>
      <c r="C302" t="s">
        <v>2047</v>
      </c>
      <c r="D302" t="s">
        <v>1091</v>
      </c>
      <c r="E302">
        <v>301</v>
      </c>
      <c r="G302" t="s">
        <v>78</v>
      </c>
      <c r="H302" t="s">
        <v>1476</v>
      </c>
      <c r="I302">
        <v>30</v>
      </c>
      <c r="J302">
        <v>90</v>
      </c>
      <c r="K302">
        <v>20</v>
      </c>
      <c r="L302" t="s">
        <v>6050</v>
      </c>
      <c r="M302" s="2"/>
      <c r="N302" s="2"/>
      <c r="O302" s="2"/>
      <c r="P302" s="2"/>
      <c r="Q302" s="55"/>
      <c r="R302" s="55"/>
      <c r="S302" s="2"/>
      <c r="T302" s="3"/>
      <c r="U302" s="2"/>
      <c r="V302" s="2"/>
      <c r="W302" s="2"/>
      <c r="X302" s="55"/>
      <c r="Y302" s="2"/>
      <c r="Z302" s="2"/>
      <c r="AA302" s="55"/>
      <c r="AB302" s="2"/>
    </row>
    <row r="303" spans="1:28">
      <c r="A303">
        <v>302</v>
      </c>
      <c r="B303" t="s">
        <v>75</v>
      </c>
      <c r="C303" t="s">
        <v>2048</v>
      </c>
      <c r="D303" t="s">
        <v>1373</v>
      </c>
      <c r="E303">
        <v>302</v>
      </c>
      <c r="G303" t="s">
        <v>75</v>
      </c>
      <c r="H303" t="s">
        <v>1476</v>
      </c>
      <c r="I303">
        <v>60</v>
      </c>
      <c r="J303">
        <v>100</v>
      </c>
      <c r="K303">
        <v>15</v>
      </c>
      <c r="L303" t="s">
        <v>6050</v>
      </c>
      <c r="M303" s="2"/>
      <c r="N303" s="2"/>
      <c r="O303" s="2"/>
      <c r="P303" s="2"/>
      <c r="Q303" s="55"/>
      <c r="R303" s="55"/>
      <c r="S303" s="2"/>
      <c r="T303" s="3"/>
      <c r="U303" s="2"/>
      <c r="V303" s="2"/>
      <c r="W303" s="2"/>
      <c r="X303" s="55"/>
      <c r="Y303" s="2"/>
      <c r="Z303" s="2"/>
      <c r="AA303" s="55"/>
      <c r="AB303" s="2"/>
    </row>
    <row r="304" spans="1:28">
      <c r="A304">
        <v>303</v>
      </c>
      <c r="B304" t="s">
        <v>53</v>
      </c>
      <c r="C304" t="s">
        <v>2049</v>
      </c>
      <c r="D304" t="s">
        <v>1262</v>
      </c>
      <c r="E304">
        <v>303</v>
      </c>
      <c r="G304" t="s">
        <v>53</v>
      </c>
      <c r="H304" t="s">
        <v>1505</v>
      </c>
      <c r="I304" t="s">
        <v>712</v>
      </c>
      <c r="J304" t="s">
        <v>712</v>
      </c>
      <c r="K304">
        <v>10</v>
      </c>
      <c r="L304" t="s">
        <v>2050</v>
      </c>
      <c r="M304" s="2"/>
      <c r="N304" s="2"/>
      <c r="O304" s="2"/>
      <c r="P304" s="2"/>
      <c r="Q304" s="55"/>
      <c r="R304" s="55"/>
      <c r="S304" s="2"/>
      <c r="T304" s="3"/>
      <c r="U304" s="2"/>
      <c r="V304" s="2"/>
      <c r="W304" s="2"/>
      <c r="X304" s="55"/>
      <c r="Y304" s="2"/>
      <c r="Z304" s="55"/>
      <c r="AA304" s="2"/>
      <c r="AB304" s="2"/>
    </row>
    <row r="305" spans="1:28">
      <c r="A305">
        <v>304</v>
      </c>
      <c r="B305" t="s">
        <v>53</v>
      </c>
      <c r="C305" t="s">
        <v>2051</v>
      </c>
      <c r="D305" t="s">
        <v>1159</v>
      </c>
      <c r="E305">
        <v>304</v>
      </c>
      <c r="G305" t="s">
        <v>53</v>
      </c>
      <c r="H305" t="s">
        <v>1503</v>
      </c>
      <c r="I305">
        <v>90</v>
      </c>
      <c r="J305">
        <v>100</v>
      </c>
      <c r="K305">
        <v>10</v>
      </c>
      <c r="L305" t="s">
        <v>2052</v>
      </c>
      <c r="M305" s="2"/>
      <c r="N305" s="2"/>
      <c r="O305" s="2"/>
      <c r="P305" s="2"/>
      <c r="Q305" s="55"/>
      <c r="R305" s="55"/>
      <c r="S305" s="2"/>
      <c r="T305" s="3"/>
      <c r="U305" s="2"/>
      <c r="V305" s="2"/>
      <c r="W305" s="2"/>
      <c r="X305" s="55"/>
      <c r="Y305" s="2"/>
      <c r="Z305" s="2"/>
      <c r="AA305" s="55"/>
      <c r="AB305" s="2"/>
    </row>
    <row r="306" spans="1:28">
      <c r="A306">
        <v>305</v>
      </c>
      <c r="B306" t="s">
        <v>59</v>
      </c>
      <c r="C306" t="s">
        <v>2053</v>
      </c>
      <c r="D306" t="s">
        <v>1041</v>
      </c>
      <c r="E306">
        <v>305</v>
      </c>
      <c r="G306" t="s">
        <v>59</v>
      </c>
      <c r="H306" t="s">
        <v>1476</v>
      </c>
      <c r="I306">
        <v>50</v>
      </c>
      <c r="J306">
        <v>100</v>
      </c>
      <c r="K306">
        <v>15</v>
      </c>
      <c r="L306" t="s">
        <v>2054</v>
      </c>
      <c r="M306" s="2"/>
      <c r="N306" s="2"/>
      <c r="O306" s="2"/>
      <c r="P306" s="2"/>
      <c r="Q306" s="3"/>
      <c r="R306" s="55"/>
      <c r="S306" s="2"/>
      <c r="T306" s="3"/>
      <c r="U306" s="2"/>
      <c r="V306" s="2"/>
      <c r="W306" s="2"/>
      <c r="X306" s="55"/>
      <c r="Y306" s="2"/>
      <c r="Z306" s="2"/>
      <c r="AA306" s="55"/>
      <c r="AB306" s="2"/>
    </row>
    <row r="307" spans="1:28">
      <c r="A307">
        <v>306</v>
      </c>
      <c r="B307" t="s">
        <v>53</v>
      </c>
      <c r="C307" t="s">
        <v>2055</v>
      </c>
      <c r="D307" t="s">
        <v>1084</v>
      </c>
      <c r="E307">
        <v>306</v>
      </c>
      <c r="G307" t="s">
        <v>53</v>
      </c>
      <c r="H307" t="s">
        <v>1476</v>
      </c>
      <c r="I307">
        <v>75</v>
      </c>
      <c r="J307">
        <v>95</v>
      </c>
      <c r="K307">
        <v>10</v>
      </c>
      <c r="L307" t="s">
        <v>2056</v>
      </c>
      <c r="M307" s="2"/>
      <c r="N307" s="2"/>
      <c r="O307" s="2"/>
      <c r="P307" s="2"/>
      <c r="Q307" s="55"/>
      <c r="R307" s="55"/>
      <c r="S307" s="2"/>
      <c r="T307" s="3"/>
      <c r="U307" s="2"/>
      <c r="V307" s="2"/>
      <c r="W307" s="2"/>
      <c r="X307" s="2"/>
      <c r="Y307" s="2"/>
      <c r="Z307" s="2"/>
      <c r="AA307" s="55"/>
      <c r="AB307" s="2"/>
    </row>
    <row r="308" spans="1:28">
      <c r="A308">
        <v>307</v>
      </c>
      <c r="B308" t="s">
        <v>73</v>
      </c>
      <c r="C308" t="s">
        <v>2057</v>
      </c>
      <c r="D308" t="s">
        <v>839</v>
      </c>
      <c r="E308">
        <v>307</v>
      </c>
      <c r="G308" t="s">
        <v>73</v>
      </c>
      <c r="H308" t="s">
        <v>1503</v>
      </c>
      <c r="I308">
        <v>150</v>
      </c>
      <c r="J308">
        <v>90</v>
      </c>
      <c r="K308">
        <v>5</v>
      </c>
      <c r="L308" t="s">
        <v>2058</v>
      </c>
      <c r="M308" s="2"/>
      <c r="N308" s="2"/>
      <c r="O308" s="2"/>
      <c r="P308" s="2"/>
      <c r="Q308" s="55"/>
      <c r="R308" s="55"/>
      <c r="S308" s="2"/>
      <c r="T308" s="3"/>
      <c r="U308" s="2"/>
      <c r="V308" s="2"/>
      <c r="W308" s="2"/>
      <c r="X308" s="55"/>
      <c r="Y308" s="2"/>
      <c r="Z308" s="2"/>
      <c r="AA308" s="55"/>
      <c r="AB308" s="2"/>
    </row>
    <row r="309" spans="1:28">
      <c r="A309">
        <v>308</v>
      </c>
      <c r="B309" t="s">
        <v>74</v>
      </c>
      <c r="C309" t="s">
        <v>2059</v>
      </c>
      <c r="D309" t="s">
        <v>897</v>
      </c>
      <c r="E309">
        <v>308</v>
      </c>
      <c r="G309" t="s">
        <v>74</v>
      </c>
      <c r="H309" t="s">
        <v>1503</v>
      </c>
      <c r="I309">
        <v>150</v>
      </c>
      <c r="J309">
        <v>90</v>
      </c>
      <c r="K309">
        <v>5</v>
      </c>
      <c r="L309" t="s">
        <v>2060</v>
      </c>
      <c r="M309" s="2"/>
      <c r="N309" s="2"/>
      <c r="O309" s="2"/>
      <c r="P309" s="2"/>
      <c r="Q309" s="55"/>
      <c r="R309" s="55"/>
      <c r="S309" s="2"/>
      <c r="T309" s="3"/>
      <c r="U309" s="2"/>
      <c r="V309" s="2"/>
      <c r="W309" s="2"/>
      <c r="X309" s="55"/>
      <c r="Y309" s="2"/>
      <c r="Z309" s="2"/>
      <c r="AA309" s="55"/>
      <c r="AB309" s="2"/>
    </row>
    <row r="310" spans="1:28">
      <c r="A310">
        <v>309</v>
      </c>
      <c r="B310" t="s">
        <v>72</v>
      </c>
      <c r="C310" t="s">
        <v>2061</v>
      </c>
      <c r="D310" t="s">
        <v>1130</v>
      </c>
      <c r="E310">
        <v>309</v>
      </c>
      <c r="G310" t="s">
        <v>72</v>
      </c>
      <c r="H310" t="s">
        <v>1476</v>
      </c>
      <c r="I310">
        <v>90</v>
      </c>
      <c r="J310">
        <v>90</v>
      </c>
      <c r="K310">
        <v>10</v>
      </c>
      <c r="L310" t="s">
        <v>2062</v>
      </c>
      <c r="M310" s="2"/>
      <c r="N310" s="2"/>
      <c r="O310" s="2"/>
      <c r="P310" s="2"/>
      <c r="Q310" s="55"/>
      <c r="R310" s="55"/>
      <c r="S310" s="2"/>
      <c r="T310" s="3"/>
      <c r="U310" s="2"/>
      <c r="V310" s="2"/>
      <c r="W310" s="2"/>
      <c r="X310" s="2"/>
      <c r="Y310" s="2"/>
      <c r="Z310" s="2"/>
      <c r="AA310" s="55"/>
      <c r="AB310" s="2"/>
    </row>
    <row r="311" spans="1:28">
      <c r="A311">
        <v>310</v>
      </c>
      <c r="B311" t="s">
        <v>67</v>
      </c>
      <c r="C311" t="s">
        <v>2063</v>
      </c>
      <c r="D311" t="s">
        <v>1024</v>
      </c>
      <c r="E311">
        <v>310</v>
      </c>
      <c r="G311" t="s">
        <v>67</v>
      </c>
      <c r="H311" t="s">
        <v>1476</v>
      </c>
      <c r="I311">
        <v>30</v>
      </c>
      <c r="J311">
        <v>100</v>
      </c>
      <c r="K311">
        <v>15</v>
      </c>
      <c r="L311" t="s">
        <v>2064</v>
      </c>
      <c r="M311" s="2"/>
      <c r="N311" s="2"/>
      <c r="O311" s="2"/>
      <c r="P311" s="2"/>
      <c r="Q311" s="55"/>
      <c r="R311" s="55"/>
      <c r="S311" s="2"/>
      <c r="T311" s="3"/>
      <c r="U311" s="2"/>
      <c r="V311" s="2"/>
      <c r="W311" s="2"/>
      <c r="X311" s="55"/>
      <c r="Y311" s="2"/>
      <c r="Z311" s="2"/>
      <c r="AA311" s="55"/>
      <c r="AB311" s="2"/>
    </row>
    <row r="312" spans="1:28">
      <c r="A312">
        <v>311</v>
      </c>
      <c r="B312" t="s">
        <v>53</v>
      </c>
      <c r="C312" t="s">
        <v>2065</v>
      </c>
      <c r="D312" t="s">
        <v>1239</v>
      </c>
      <c r="E312">
        <v>311</v>
      </c>
      <c r="G312" t="s">
        <v>53</v>
      </c>
      <c r="H312" t="s">
        <v>1503</v>
      </c>
      <c r="I312">
        <v>50</v>
      </c>
      <c r="J312">
        <v>100</v>
      </c>
      <c r="K312">
        <v>10</v>
      </c>
      <c r="L312" t="s">
        <v>2066</v>
      </c>
      <c r="M312" s="2"/>
      <c r="N312" s="2"/>
      <c r="O312" s="2"/>
      <c r="P312" s="2"/>
      <c r="Q312" s="55"/>
      <c r="R312" s="55"/>
      <c r="S312" s="2"/>
      <c r="T312" s="3"/>
      <c r="U312" s="2"/>
      <c r="V312" s="2"/>
      <c r="W312" s="2"/>
      <c r="X312" s="55"/>
      <c r="Y312" s="2"/>
      <c r="Z312" s="2"/>
      <c r="AA312" s="55"/>
      <c r="AB312" s="2"/>
    </row>
    <row r="313" spans="1:28">
      <c r="A313">
        <v>312</v>
      </c>
      <c r="B313" t="s">
        <v>75</v>
      </c>
      <c r="C313" t="s">
        <v>2067</v>
      </c>
      <c r="D313" t="s">
        <v>1139</v>
      </c>
      <c r="E313">
        <v>312</v>
      </c>
      <c r="G313" t="s">
        <v>75</v>
      </c>
      <c r="H313" t="s">
        <v>1505</v>
      </c>
      <c r="I313" t="s">
        <v>712</v>
      </c>
      <c r="J313" t="s">
        <v>712</v>
      </c>
      <c r="K313">
        <v>5</v>
      </c>
      <c r="L313" t="s">
        <v>2068</v>
      </c>
      <c r="M313" s="2"/>
      <c r="N313" s="2"/>
      <c r="O313" s="2"/>
      <c r="P313" s="2"/>
      <c r="Q313" s="55"/>
      <c r="R313" s="55"/>
      <c r="S313" s="2"/>
      <c r="T313" s="3"/>
      <c r="U313" s="2"/>
      <c r="V313" s="2"/>
      <c r="W313" s="2"/>
      <c r="X313" s="55"/>
      <c r="Y313" s="2"/>
      <c r="Z313" s="55"/>
      <c r="AA313" s="2"/>
      <c r="AB313" s="2"/>
    </row>
    <row r="314" spans="1:28">
      <c r="A314">
        <v>313</v>
      </c>
      <c r="B314" t="s">
        <v>80</v>
      </c>
      <c r="C314" t="s">
        <v>2069</v>
      </c>
      <c r="D314" t="s">
        <v>1137</v>
      </c>
      <c r="E314">
        <v>313</v>
      </c>
      <c r="G314" t="s">
        <v>80</v>
      </c>
      <c r="H314" t="s">
        <v>1505</v>
      </c>
      <c r="I314" t="s">
        <v>712</v>
      </c>
      <c r="J314">
        <v>100</v>
      </c>
      <c r="K314">
        <v>20</v>
      </c>
      <c r="L314" t="s">
        <v>2070</v>
      </c>
      <c r="M314" s="2"/>
      <c r="N314" s="2"/>
      <c r="O314" s="2"/>
      <c r="P314" s="2"/>
      <c r="Q314" s="55"/>
      <c r="R314" s="55"/>
      <c r="S314" s="2"/>
      <c r="T314" s="3"/>
      <c r="U314" s="2"/>
      <c r="V314" s="2"/>
      <c r="W314" s="2"/>
      <c r="X314" s="55"/>
      <c r="Y314" s="2"/>
      <c r="Z314" s="55"/>
      <c r="AA314" s="2"/>
      <c r="AB314" s="2"/>
    </row>
    <row r="315" spans="1:28">
      <c r="A315">
        <v>314</v>
      </c>
      <c r="B315" t="s">
        <v>58</v>
      </c>
      <c r="C315" t="s">
        <v>2071</v>
      </c>
      <c r="D315" t="s">
        <v>853</v>
      </c>
      <c r="E315">
        <v>314</v>
      </c>
      <c r="G315" t="s">
        <v>58</v>
      </c>
      <c r="H315" t="s">
        <v>1503</v>
      </c>
      <c r="I315">
        <v>60</v>
      </c>
      <c r="J315">
        <v>95</v>
      </c>
      <c r="K315">
        <v>25</v>
      </c>
      <c r="L315" t="s">
        <v>2072</v>
      </c>
      <c r="M315" s="2"/>
      <c r="N315" s="2"/>
      <c r="O315" s="2"/>
      <c r="P315" s="2"/>
      <c r="Q315" s="55"/>
      <c r="R315" s="55"/>
      <c r="S315" s="2"/>
      <c r="T315" s="3"/>
      <c r="U315" s="2"/>
      <c r="V315" s="2"/>
      <c r="W315" s="2"/>
      <c r="X315" s="55"/>
      <c r="Y315" s="2"/>
      <c r="Z315" s="2"/>
      <c r="AA315" s="55"/>
      <c r="AB315" s="2"/>
    </row>
    <row r="316" spans="1:28">
      <c r="A316">
        <v>315</v>
      </c>
      <c r="B316" t="s">
        <v>73</v>
      </c>
      <c r="C316" t="s">
        <v>2073</v>
      </c>
      <c r="D316" t="s">
        <v>829</v>
      </c>
      <c r="E316">
        <v>315</v>
      </c>
      <c r="G316" t="s">
        <v>73</v>
      </c>
      <c r="H316" t="s">
        <v>1503</v>
      </c>
      <c r="I316">
        <v>130</v>
      </c>
      <c r="J316">
        <v>90</v>
      </c>
      <c r="K316">
        <v>5</v>
      </c>
      <c r="L316" t="s">
        <v>2074</v>
      </c>
      <c r="M316" s="2"/>
      <c r="N316" s="2"/>
      <c r="O316" s="2"/>
      <c r="P316" s="2"/>
      <c r="Q316" s="55"/>
      <c r="R316" s="55"/>
      <c r="S316" s="2"/>
      <c r="T316" s="3"/>
      <c r="U316" s="2"/>
      <c r="V316" s="2"/>
      <c r="W316" s="2"/>
      <c r="X316" s="2"/>
      <c r="Y316" s="2"/>
      <c r="Z316" s="2"/>
      <c r="AA316" s="55"/>
      <c r="AB316" s="2"/>
    </row>
    <row r="317" spans="1:28">
      <c r="A317">
        <v>316</v>
      </c>
      <c r="B317" t="s">
        <v>53</v>
      </c>
      <c r="C317" t="s">
        <v>2075</v>
      </c>
      <c r="D317" t="s">
        <v>1184</v>
      </c>
      <c r="E317">
        <v>316</v>
      </c>
      <c r="G317" t="s">
        <v>53</v>
      </c>
      <c r="H317" t="s">
        <v>1505</v>
      </c>
      <c r="I317" t="s">
        <v>712</v>
      </c>
      <c r="J317" t="s">
        <v>712</v>
      </c>
      <c r="K317">
        <v>40</v>
      </c>
      <c r="L317" t="s">
        <v>6050</v>
      </c>
      <c r="M317" s="2"/>
      <c r="N317" s="2"/>
      <c r="O317" s="2"/>
      <c r="P317" s="2"/>
      <c r="Q317" s="3"/>
      <c r="R317" s="55"/>
      <c r="S317" s="2"/>
      <c r="T317" s="3"/>
      <c r="U317" s="2"/>
      <c r="V317" s="2"/>
      <c r="W317" s="2"/>
      <c r="X317" s="55"/>
      <c r="Y317" s="2"/>
      <c r="Z317" s="55"/>
      <c r="AA317" s="2"/>
      <c r="AB317" s="2"/>
    </row>
    <row r="318" spans="1:28">
      <c r="A318">
        <v>317</v>
      </c>
      <c r="B318" t="s">
        <v>65</v>
      </c>
      <c r="C318" t="s">
        <v>2076</v>
      </c>
      <c r="D318" t="s">
        <v>823</v>
      </c>
      <c r="E318">
        <v>317</v>
      </c>
      <c r="G318" t="s">
        <v>65</v>
      </c>
      <c r="H318" t="s">
        <v>1476</v>
      </c>
      <c r="I318">
        <v>60</v>
      </c>
      <c r="J318">
        <v>95</v>
      </c>
      <c r="K318">
        <v>15</v>
      </c>
      <c r="L318" t="s">
        <v>2077</v>
      </c>
      <c r="M318" s="2"/>
      <c r="N318" s="2"/>
      <c r="O318" s="2"/>
      <c r="P318" s="2"/>
      <c r="Q318" s="55"/>
      <c r="R318" s="55"/>
      <c r="S318" s="2"/>
      <c r="T318" s="3"/>
      <c r="U318" s="2"/>
      <c r="V318" s="2"/>
      <c r="W318" s="2"/>
      <c r="X318" s="2"/>
      <c r="Y318" s="2"/>
      <c r="Z318" s="2"/>
      <c r="AA318" s="55"/>
      <c r="AB318" s="2"/>
    </row>
    <row r="319" spans="1:28">
      <c r="A319">
        <v>318</v>
      </c>
      <c r="B319" t="s">
        <v>66</v>
      </c>
      <c r="C319" t="s">
        <v>2078</v>
      </c>
      <c r="D319" t="s">
        <v>927</v>
      </c>
      <c r="E319">
        <v>318</v>
      </c>
      <c r="G319" t="s">
        <v>66</v>
      </c>
      <c r="H319" t="s">
        <v>1503</v>
      </c>
      <c r="I319">
        <v>60</v>
      </c>
      <c r="J319">
        <v>100</v>
      </c>
      <c r="K319">
        <v>5</v>
      </c>
      <c r="L319" t="s">
        <v>6050</v>
      </c>
      <c r="M319" s="2"/>
      <c r="N319" s="2"/>
      <c r="O319" s="2"/>
      <c r="P319" s="2"/>
      <c r="Q319" s="55"/>
      <c r="R319" s="55"/>
      <c r="S319" s="2"/>
      <c r="T319" s="3"/>
      <c r="U319" s="2"/>
      <c r="V319" s="2"/>
      <c r="W319" s="2"/>
      <c r="X319" s="2"/>
      <c r="Y319" s="2"/>
      <c r="Z319" s="2"/>
      <c r="AA319" s="55"/>
      <c r="AB319" s="2"/>
    </row>
    <row r="320" spans="1:28">
      <c r="A320">
        <v>319</v>
      </c>
      <c r="B320" t="s">
        <v>72</v>
      </c>
      <c r="C320" t="s">
        <v>2079</v>
      </c>
      <c r="D320" t="s">
        <v>1181</v>
      </c>
      <c r="E320">
        <v>319</v>
      </c>
      <c r="G320" t="s">
        <v>72</v>
      </c>
      <c r="H320" t="s">
        <v>1505</v>
      </c>
      <c r="I320" t="s">
        <v>712</v>
      </c>
      <c r="J320">
        <v>85</v>
      </c>
      <c r="K320">
        <v>40</v>
      </c>
      <c r="L320" t="s">
        <v>2080</v>
      </c>
      <c r="M320" s="2"/>
      <c r="N320" s="2"/>
      <c r="O320" s="2"/>
      <c r="P320" s="2"/>
      <c r="Q320" s="55"/>
      <c r="R320" s="55"/>
      <c r="S320" s="2"/>
      <c r="T320" s="3"/>
      <c r="U320" s="2"/>
      <c r="V320" s="2"/>
      <c r="W320" s="2"/>
      <c r="X320" s="55"/>
      <c r="Y320" s="2"/>
      <c r="Z320" s="55"/>
      <c r="AA320" s="2"/>
      <c r="AB320" s="2"/>
    </row>
    <row r="321" spans="1:28">
      <c r="A321">
        <v>320</v>
      </c>
      <c r="B321" t="s">
        <v>75</v>
      </c>
      <c r="C321" t="s">
        <v>2081</v>
      </c>
      <c r="D321" t="s">
        <v>782</v>
      </c>
      <c r="E321">
        <v>320</v>
      </c>
      <c r="G321" t="s">
        <v>75</v>
      </c>
      <c r="H321" t="s">
        <v>1505</v>
      </c>
      <c r="I321" t="s">
        <v>712</v>
      </c>
      <c r="J321">
        <v>55</v>
      </c>
      <c r="K321">
        <v>15</v>
      </c>
      <c r="L321" t="s">
        <v>6050</v>
      </c>
      <c r="M321" s="2"/>
      <c r="N321" s="2"/>
      <c r="O321" s="2"/>
      <c r="P321" s="2"/>
      <c r="Q321" s="3"/>
      <c r="R321" s="2"/>
      <c r="S321" s="2"/>
      <c r="T321" s="3"/>
      <c r="U321" s="2"/>
      <c r="V321" s="2"/>
      <c r="W321" s="2"/>
      <c r="X321" s="55"/>
      <c r="Y321" s="2"/>
      <c r="Z321" s="55"/>
      <c r="AA321" s="2"/>
      <c r="AB321" s="2"/>
    </row>
    <row r="322" spans="1:28">
      <c r="A322">
        <v>321</v>
      </c>
      <c r="B322" t="s">
        <v>53</v>
      </c>
      <c r="C322" t="s">
        <v>2082</v>
      </c>
      <c r="D322" t="s">
        <v>1063</v>
      </c>
      <c r="E322">
        <v>321</v>
      </c>
      <c r="G322" t="s">
        <v>53</v>
      </c>
      <c r="H322" t="s">
        <v>1505</v>
      </c>
      <c r="I322" t="s">
        <v>712</v>
      </c>
      <c r="J322">
        <v>100</v>
      </c>
      <c r="K322">
        <v>20</v>
      </c>
      <c r="L322" t="s">
        <v>2083</v>
      </c>
      <c r="M322" s="2"/>
      <c r="N322" s="2"/>
      <c r="O322" s="2"/>
      <c r="P322" s="2"/>
      <c r="Q322" s="55"/>
      <c r="R322" s="55"/>
      <c r="S322" s="2"/>
      <c r="T322" s="3"/>
      <c r="U322" s="2"/>
      <c r="V322" s="2"/>
      <c r="W322" s="2"/>
      <c r="X322" s="55"/>
      <c r="Y322" s="2"/>
      <c r="Z322" s="55"/>
      <c r="AA322" s="2"/>
      <c r="AB322" s="2"/>
    </row>
    <row r="323" spans="1:28">
      <c r="A323">
        <v>322</v>
      </c>
      <c r="B323" t="s">
        <v>77</v>
      </c>
      <c r="C323" t="s">
        <v>2084</v>
      </c>
      <c r="D323" t="s">
        <v>1126</v>
      </c>
      <c r="E323">
        <v>322</v>
      </c>
      <c r="G323" t="s">
        <v>77</v>
      </c>
      <c r="H323" t="s">
        <v>1505</v>
      </c>
      <c r="I323" t="s">
        <v>712</v>
      </c>
      <c r="J323" t="s">
        <v>712</v>
      </c>
      <c r="K323">
        <v>20</v>
      </c>
      <c r="L323" t="s">
        <v>2085</v>
      </c>
      <c r="M323" s="2"/>
      <c r="N323" s="2"/>
      <c r="O323" s="2"/>
      <c r="P323" s="2"/>
      <c r="Q323" s="55"/>
      <c r="R323" s="55"/>
      <c r="S323" s="2"/>
      <c r="T323" s="3"/>
      <c r="U323" s="2"/>
      <c r="V323" s="2"/>
      <c r="W323" s="2"/>
      <c r="X323" s="55"/>
      <c r="Y323" s="2"/>
      <c r="Z323" s="55"/>
      <c r="AA323" s="2"/>
      <c r="AB323" s="2"/>
    </row>
    <row r="324" spans="1:28">
      <c r="A324">
        <v>323</v>
      </c>
      <c r="B324" t="s">
        <v>74</v>
      </c>
      <c r="C324" t="s">
        <v>2086</v>
      </c>
      <c r="D324" t="s">
        <v>910</v>
      </c>
      <c r="E324">
        <v>323</v>
      </c>
      <c r="G324" t="s">
        <v>74</v>
      </c>
      <c r="H324" t="s">
        <v>1503</v>
      </c>
      <c r="I324">
        <v>150</v>
      </c>
      <c r="J324">
        <v>100</v>
      </c>
      <c r="K324">
        <v>5</v>
      </c>
      <c r="L324" t="s">
        <v>2087</v>
      </c>
      <c r="M324" s="2"/>
      <c r="N324" s="2"/>
      <c r="O324" s="2"/>
      <c r="P324" s="2"/>
      <c r="Q324" s="55"/>
      <c r="R324" s="55"/>
      <c r="S324" s="2"/>
      <c r="T324" s="3"/>
      <c r="U324" s="2"/>
      <c r="V324" s="2"/>
      <c r="W324" s="2"/>
      <c r="X324" s="55"/>
      <c r="Y324" s="2"/>
      <c r="Z324" s="2"/>
      <c r="AA324" s="55"/>
      <c r="AB324" s="2"/>
    </row>
    <row r="325" spans="1:28">
      <c r="A325">
        <v>324</v>
      </c>
      <c r="B325" t="s">
        <v>66</v>
      </c>
      <c r="C325" t="s">
        <v>2088</v>
      </c>
      <c r="D325" t="s">
        <v>1173</v>
      </c>
      <c r="E325">
        <v>324</v>
      </c>
      <c r="G325" t="s">
        <v>66</v>
      </c>
      <c r="H325" t="s">
        <v>1503</v>
      </c>
      <c r="I325">
        <v>75</v>
      </c>
      <c r="J325">
        <v>100</v>
      </c>
      <c r="K325">
        <v>15</v>
      </c>
      <c r="L325" t="s">
        <v>6050</v>
      </c>
      <c r="M325" s="2"/>
      <c r="N325" s="2"/>
      <c r="O325" s="2"/>
      <c r="P325" s="2"/>
      <c r="Q325" s="3"/>
      <c r="R325" s="2"/>
      <c r="S325" s="2"/>
      <c r="T325" s="3"/>
      <c r="U325" s="2"/>
      <c r="V325" s="2"/>
      <c r="W325" s="2"/>
      <c r="X325" s="55"/>
      <c r="Y325" s="2"/>
      <c r="Z325" s="2"/>
      <c r="AA325" s="55"/>
      <c r="AB325" s="2"/>
    </row>
    <row r="326" spans="1:28">
      <c r="A326">
        <v>325</v>
      </c>
      <c r="B326" t="s">
        <v>67</v>
      </c>
      <c r="C326" t="s">
        <v>2089</v>
      </c>
      <c r="D326" t="s">
        <v>1277</v>
      </c>
      <c r="E326">
        <v>325</v>
      </c>
      <c r="G326" t="s">
        <v>67</v>
      </c>
      <c r="H326" t="s">
        <v>1476</v>
      </c>
      <c r="I326">
        <v>60</v>
      </c>
      <c r="J326" t="s">
        <v>712</v>
      </c>
      <c r="K326">
        <v>20</v>
      </c>
      <c r="L326" t="s">
        <v>2090</v>
      </c>
      <c r="M326" s="2"/>
      <c r="N326" s="2"/>
      <c r="O326" s="2"/>
      <c r="P326" s="2"/>
      <c r="Q326" s="55"/>
      <c r="R326" s="55"/>
      <c r="S326" s="2"/>
      <c r="T326" s="3"/>
      <c r="U326" s="2"/>
      <c r="V326" s="2"/>
      <c r="W326" s="2"/>
      <c r="X326" s="55"/>
      <c r="Y326" s="2"/>
      <c r="Z326" s="2"/>
      <c r="AA326" s="55"/>
      <c r="AB326" s="2"/>
    </row>
    <row r="327" spans="1:28">
      <c r="A327">
        <v>326</v>
      </c>
      <c r="B327" t="s">
        <v>77</v>
      </c>
      <c r="C327" t="s">
        <v>2091</v>
      </c>
      <c r="D327" t="s">
        <v>1145</v>
      </c>
      <c r="E327">
        <v>326</v>
      </c>
      <c r="G327" t="s">
        <v>77</v>
      </c>
      <c r="H327" t="s">
        <v>1503</v>
      </c>
      <c r="I327">
        <v>80</v>
      </c>
      <c r="J327">
        <v>100</v>
      </c>
      <c r="K327">
        <v>20</v>
      </c>
      <c r="L327" t="s">
        <v>2092</v>
      </c>
      <c r="M327" s="2"/>
      <c r="N327" s="2"/>
      <c r="O327" s="2"/>
      <c r="P327" s="2"/>
      <c r="Q327" s="55"/>
      <c r="R327" s="55"/>
      <c r="S327" s="2"/>
      <c r="T327" s="3"/>
      <c r="U327" s="2"/>
      <c r="V327" s="2"/>
      <c r="W327" s="2"/>
      <c r="X327" s="55"/>
      <c r="Y327" s="2"/>
      <c r="Z327" s="2"/>
      <c r="AA327" s="55"/>
      <c r="AB327" s="2"/>
    </row>
    <row r="328" spans="1:28">
      <c r="A328">
        <v>327</v>
      </c>
      <c r="B328" t="s">
        <v>54</v>
      </c>
      <c r="C328" t="s">
        <v>2093</v>
      </c>
      <c r="D328" t="s">
        <v>1314</v>
      </c>
      <c r="E328">
        <v>327</v>
      </c>
      <c r="G328" t="s">
        <v>54</v>
      </c>
      <c r="H328" t="s">
        <v>1476</v>
      </c>
      <c r="I328">
        <v>85</v>
      </c>
      <c r="J328">
        <v>90</v>
      </c>
      <c r="K328">
        <v>15</v>
      </c>
      <c r="L328" t="s">
        <v>6050</v>
      </c>
      <c r="M328" s="2"/>
      <c r="N328" s="2"/>
      <c r="O328" s="2"/>
      <c r="P328" s="2"/>
      <c r="Q328" s="55"/>
      <c r="R328" s="55"/>
      <c r="S328" s="2"/>
      <c r="T328" s="3"/>
      <c r="U328" s="2"/>
      <c r="V328" s="2"/>
      <c r="W328" s="2"/>
      <c r="X328" s="55"/>
      <c r="Y328" s="2"/>
      <c r="Z328" s="2"/>
      <c r="AA328" s="55"/>
      <c r="AB328" s="2"/>
    </row>
    <row r="329" spans="1:28">
      <c r="A329">
        <v>328</v>
      </c>
      <c r="B329" t="s">
        <v>60</v>
      </c>
      <c r="C329" t="s">
        <v>2094</v>
      </c>
      <c r="D329" t="s">
        <v>1080</v>
      </c>
      <c r="E329">
        <v>328</v>
      </c>
      <c r="G329" t="s">
        <v>60</v>
      </c>
      <c r="H329" t="s">
        <v>1476</v>
      </c>
      <c r="I329">
        <v>35</v>
      </c>
      <c r="J329">
        <v>85</v>
      </c>
      <c r="K329">
        <v>15</v>
      </c>
      <c r="L329" t="s">
        <v>2095</v>
      </c>
      <c r="M329" s="2"/>
      <c r="N329" s="2"/>
      <c r="O329" s="2"/>
      <c r="P329" s="2"/>
      <c r="Q329" s="3"/>
      <c r="R329" s="2"/>
      <c r="S329" s="2"/>
      <c r="T329" s="3"/>
      <c r="U329" s="2"/>
      <c r="V329" s="2"/>
      <c r="W329" s="2"/>
      <c r="X329" s="55"/>
      <c r="Y329" s="2"/>
      <c r="Z329" s="2"/>
      <c r="AA329" s="55"/>
      <c r="AB329" s="2"/>
    </row>
    <row r="330" spans="1:28">
      <c r="A330">
        <v>329</v>
      </c>
      <c r="B330" t="s">
        <v>78</v>
      </c>
      <c r="C330" t="s">
        <v>2096</v>
      </c>
      <c r="D330" t="s">
        <v>1156</v>
      </c>
      <c r="E330">
        <v>329</v>
      </c>
      <c r="G330" t="s">
        <v>78</v>
      </c>
      <c r="H330" t="s">
        <v>1503</v>
      </c>
      <c r="I330" t="s">
        <v>1500</v>
      </c>
      <c r="J330">
        <v>30</v>
      </c>
      <c r="K330">
        <v>5</v>
      </c>
      <c r="L330" t="s">
        <v>2097</v>
      </c>
      <c r="M330" s="2"/>
      <c r="N330" s="2"/>
      <c r="O330" s="2"/>
      <c r="P330" s="2"/>
      <c r="Q330" s="55"/>
      <c r="R330" s="55"/>
      <c r="S330" s="2"/>
      <c r="T330" s="3"/>
      <c r="U330" s="2"/>
      <c r="V330" s="2"/>
      <c r="W330" s="2"/>
      <c r="X330" s="55"/>
      <c r="Y330" s="2"/>
      <c r="Z330" s="2"/>
      <c r="AA330" s="55"/>
      <c r="AB330" s="2"/>
    </row>
    <row r="331" spans="1:28">
      <c r="A331">
        <v>330</v>
      </c>
      <c r="B331" t="s">
        <v>74</v>
      </c>
      <c r="C331" t="s">
        <v>2098</v>
      </c>
      <c r="D331" t="s">
        <v>906</v>
      </c>
      <c r="E331">
        <v>330</v>
      </c>
      <c r="G331" t="s">
        <v>74</v>
      </c>
      <c r="H331" t="s">
        <v>1503</v>
      </c>
      <c r="I331">
        <v>90</v>
      </c>
      <c r="J331">
        <v>85</v>
      </c>
      <c r="K331">
        <v>10</v>
      </c>
      <c r="L331" t="s">
        <v>2099</v>
      </c>
      <c r="M331" s="2"/>
      <c r="N331" s="2"/>
      <c r="O331" s="2"/>
      <c r="P331" s="2"/>
      <c r="Q331" s="55"/>
      <c r="R331" s="55"/>
      <c r="S331" s="2"/>
      <c r="T331" s="3"/>
      <c r="U331" s="2"/>
      <c r="V331" s="2"/>
      <c r="W331" s="2"/>
      <c r="X331" s="2"/>
      <c r="Y331" s="2"/>
      <c r="Z331" s="2"/>
      <c r="AA331" s="55"/>
      <c r="AB331" s="2"/>
    </row>
    <row r="332" spans="1:28">
      <c r="A332">
        <v>331</v>
      </c>
      <c r="B332" t="s">
        <v>75</v>
      </c>
      <c r="C332" t="s">
        <v>2100</v>
      </c>
      <c r="D332" t="s">
        <v>1240</v>
      </c>
      <c r="E332">
        <v>331</v>
      </c>
      <c r="G332" t="s">
        <v>75</v>
      </c>
      <c r="H332" t="s">
        <v>1476</v>
      </c>
      <c r="I332">
        <v>25</v>
      </c>
      <c r="J332">
        <v>100</v>
      </c>
      <c r="K332">
        <v>30</v>
      </c>
      <c r="L332" t="s">
        <v>2101</v>
      </c>
      <c r="M332" s="2"/>
      <c r="N332" s="2"/>
      <c r="O332" s="2"/>
      <c r="P332" s="2"/>
      <c r="Q332" s="55"/>
      <c r="R332" s="55"/>
      <c r="S332" s="2"/>
      <c r="T332" s="3"/>
      <c r="U332" s="2"/>
      <c r="V332" s="2"/>
      <c r="W332" s="2"/>
      <c r="X332" s="55"/>
      <c r="Y332" s="2"/>
      <c r="Z332" s="2"/>
      <c r="AA332" s="55"/>
      <c r="AB332" s="2"/>
    </row>
    <row r="333" spans="1:28">
      <c r="A333">
        <v>332</v>
      </c>
      <c r="B333" t="s">
        <v>58</v>
      </c>
      <c r="C333" t="s">
        <v>2102</v>
      </c>
      <c r="D333" t="s">
        <v>825</v>
      </c>
      <c r="E333">
        <v>332</v>
      </c>
      <c r="G333" t="s">
        <v>58</v>
      </c>
      <c r="H333" t="s">
        <v>1476</v>
      </c>
      <c r="I333">
        <v>60</v>
      </c>
      <c r="J333" t="s">
        <v>712</v>
      </c>
      <c r="K333">
        <v>20</v>
      </c>
      <c r="L333" t="s">
        <v>2103</v>
      </c>
      <c r="M333" s="2"/>
      <c r="N333" s="2"/>
      <c r="O333" s="2"/>
      <c r="P333" s="2"/>
      <c r="Q333" s="55"/>
      <c r="R333" s="55"/>
      <c r="S333" s="2"/>
      <c r="T333" s="3"/>
      <c r="U333" s="2"/>
      <c r="V333" s="2"/>
      <c r="W333" s="2"/>
      <c r="X333" s="55"/>
      <c r="Y333" s="2"/>
      <c r="Z333" s="2"/>
      <c r="AA333" s="55"/>
      <c r="AB333" s="2"/>
    </row>
    <row r="334" spans="1:28">
      <c r="A334">
        <v>333</v>
      </c>
      <c r="B334" t="s">
        <v>78</v>
      </c>
      <c r="C334" t="s">
        <v>2104</v>
      </c>
      <c r="D334" t="s">
        <v>1099</v>
      </c>
      <c r="E334">
        <v>333</v>
      </c>
      <c r="G334" t="s">
        <v>78</v>
      </c>
      <c r="H334" t="s">
        <v>1476</v>
      </c>
      <c r="I334">
        <v>25</v>
      </c>
      <c r="J334">
        <v>100</v>
      </c>
      <c r="K334">
        <v>30</v>
      </c>
      <c r="L334" t="s">
        <v>2105</v>
      </c>
      <c r="M334" s="2"/>
      <c r="N334" s="2"/>
      <c r="O334" s="2"/>
      <c r="P334" s="2"/>
      <c r="Q334" s="55"/>
      <c r="R334" s="55"/>
      <c r="S334" s="2"/>
      <c r="T334" s="3"/>
      <c r="U334" s="2"/>
      <c r="V334" s="2"/>
      <c r="W334" s="2"/>
      <c r="X334" s="55"/>
      <c r="Y334" s="2"/>
      <c r="Z334" s="2"/>
      <c r="AA334" s="55"/>
      <c r="AB334" s="2"/>
    </row>
    <row r="335" spans="1:28">
      <c r="A335">
        <v>334</v>
      </c>
      <c r="B335" t="s">
        <v>72</v>
      </c>
      <c r="C335" t="s">
        <v>2106</v>
      </c>
      <c r="D335" t="s">
        <v>879</v>
      </c>
      <c r="E335">
        <v>334</v>
      </c>
      <c r="G335" t="s">
        <v>72</v>
      </c>
      <c r="H335" t="s">
        <v>1505</v>
      </c>
      <c r="I335" t="s">
        <v>712</v>
      </c>
      <c r="J335" t="s">
        <v>712</v>
      </c>
      <c r="K335">
        <v>15</v>
      </c>
      <c r="L335" t="s">
        <v>2107</v>
      </c>
      <c r="M335" s="2"/>
      <c r="N335" s="2"/>
      <c r="O335" s="2"/>
      <c r="P335" s="2"/>
      <c r="Q335" s="55"/>
      <c r="R335" s="55"/>
      <c r="S335" s="2"/>
      <c r="T335" s="3"/>
      <c r="U335" s="2"/>
      <c r="V335" s="2"/>
      <c r="W335" s="2"/>
      <c r="X335" s="55"/>
      <c r="Y335" s="2"/>
      <c r="Z335" s="55"/>
      <c r="AA335" s="2"/>
      <c r="AB335" s="2"/>
    </row>
    <row r="336" spans="1:28">
      <c r="A336">
        <v>335</v>
      </c>
      <c r="B336" t="s">
        <v>53</v>
      </c>
      <c r="C336" t="s">
        <v>2108</v>
      </c>
      <c r="D336" t="s">
        <v>1255</v>
      </c>
      <c r="E336">
        <v>335</v>
      </c>
      <c r="G336" t="s">
        <v>53</v>
      </c>
      <c r="H336" t="s">
        <v>1505</v>
      </c>
      <c r="I336" t="s">
        <v>712</v>
      </c>
      <c r="J336" t="s">
        <v>712</v>
      </c>
      <c r="K336">
        <v>5</v>
      </c>
      <c r="L336" t="s">
        <v>2109</v>
      </c>
      <c r="M336" s="2"/>
      <c r="N336" s="2"/>
      <c r="O336" s="2"/>
      <c r="P336" s="2"/>
      <c r="Q336" s="55"/>
      <c r="R336" s="55"/>
      <c r="S336" s="2"/>
      <c r="T336" s="3"/>
      <c r="U336" s="2"/>
      <c r="V336" s="2"/>
      <c r="W336" s="2"/>
      <c r="X336" s="55"/>
      <c r="Y336" s="2"/>
      <c r="Z336" s="55"/>
      <c r="AA336" s="2"/>
      <c r="AB336" s="2"/>
    </row>
    <row r="337" spans="1:28">
      <c r="A337">
        <v>336</v>
      </c>
      <c r="B337" t="s">
        <v>53</v>
      </c>
      <c r="C337" t="s">
        <v>2110</v>
      </c>
      <c r="D337" t="s">
        <v>1149</v>
      </c>
      <c r="E337">
        <v>336</v>
      </c>
      <c r="G337" t="s">
        <v>53</v>
      </c>
      <c r="H337" t="s">
        <v>1505</v>
      </c>
      <c r="I337" t="s">
        <v>712</v>
      </c>
      <c r="J337" t="s">
        <v>712</v>
      </c>
      <c r="K337">
        <v>40</v>
      </c>
      <c r="L337" t="s">
        <v>6057</v>
      </c>
      <c r="M337" s="2"/>
      <c r="N337" s="2"/>
      <c r="O337" s="2"/>
      <c r="P337" s="2"/>
      <c r="Q337" s="55"/>
      <c r="R337" s="55"/>
      <c r="S337" s="2"/>
      <c r="T337" s="3"/>
      <c r="U337" s="2"/>
      <c r="V337" s="2"/>
      <c r="W337" s="2"/>
      <c r="X337" s="55"/>
      <c r="Y337" s="2"/>
      <c r="Z337" s="55"/>
      <c r="AA337" s="2"/>
      <c r="AB337" s="2"/>
    </row>
    <row r="338" spans="1:28">
      <c r="A338">
        <v>337</v>
      </c>
      <c r="B338" t="s">
        <v>79</v>
      </c>
      <c r="C338" t="s">
        <v>2111</v>
      </c>
      <c r="D338" t="s">
        <v>816</v>
      </c>
      <c r="E338">
        <v>337</v>
      </c>
      <c r="G338" t="s">
        <v>79</v>
      </c>
      <c r="H338" t="s">
        <v>1476</v>
      </c>
      <c r="I338">
        <v>80</v>
      </c>
      <c r="J338">
        <v>100</v>
      </c>
      <c r="K338">
        <v>15</v>
      </c>
      <c r="L338" t="s">
        <v>2112</v>
      </c>
      <c r="M338" s="2"/>
      <c r="N338" s="2"/>
      <c r="O338" s="2"/>
      <c r="P338" s="2"/>
      <c r="Q338" s="55"/>
      <c r="R338" s="55"/>
      <c r="S338" s="2"/>
      <c r="T338" s="3"/>
      <c r="U338" s="2"/>
      <c r="V338" s="2"/>
      <c r="W338" s="2"/>
      <c r="X338" s="55"/>
      <c r="Y338" s="2"/>
      <c r="Z338" s="2"/>
      <c r="AA338" s="55"/>
      <c r="AB338" s="2"/>
    </row>
    <row r="339" spans="1:28">
      <c r="A339">
        <v>338</v>
      </c>
      <c r="B339" t="s">
        <v>75</v>
      </c>
      <c r="C339" t="s">
        <v>2113</v>
      </c>
      <c r="D339" t="s">
        <v>777</v>
      </c>
      <c r="E339">
        <v>338</v>
      </c>
      <c r="G339" t="s">
        <v>75</v>
      </c>
      <c r="H339" t="s">
        <v>1503</v>
      </c>
      <c r="I339">
        <v>150</v>
      </c>
      <c r="J339">
        <v>90</v>
      </c>
      <c r="K339">
        <v>5</v>
      </c>
      <c r="L339" t="s">
        <v>2114</v>
      </c>
      <c r="M339" s="2"/>
      <c r="N339" s="2"/>
      <c r="O339" s="2"/>
      <c r="P339" s="2"/>
      <c r="Q339" s="55"/>
      <c r="R339" s="55"/>
      <c r="S339" s="2"/>
      <c r="T339" s="3"/>
      <c r="U339" s="2"/>
      <c r="V339" s="2"/>
      <c r="W339" s="2"/>
      <c r="X339" s="55"/>
      <c r="Y339" s="2"/>
      <c r="Z339" s="2"/>
      <c r="AA339" s="55"/>
      <c r="AB339" s="2"/>
    </row>
    <row r="340" spans="1:28">
      <c r="A340">
        <v>339</v>
      </c>
      <c r="B340" t="s">
        <v>54</v>
      </c>
      <c r="C340" t="s">
        <v>2115</v>
      </c>
      <c r="D340" t="s">
        <v>1016</v>
      </c>
      <c r="E340">
        <v>339</v>
      </c>
      <c r="G340" t="s">
        <v>54</v>
      </c>
      <c r="H340" t="s">
        <v>1505</v>
      </c>
      <c r="I340" t="s">
        <v>712</v>
      </c>
      <c r="J340" t="s">
        <v>712</v>
      </c>
      <c r="K340">
        <v>20</v>
      </c>
      <c r="L340" t="s">
        <v>2116</v>
      </c>
      <c r="M340" s="2"/>
      <c r="N340" s="2"/>
      <c r="O340" s="2"/>
      <c r="P340" s="2"/>
      <c r="Q340" s="55"/>
      <c r="R340" s="55"/>
      <c r="S340" s="2"/>
      <c r="T340" s="3"/>
      <c r="U340" s="2"/>
      <c r="V340" s="2"/>
      <c r="W340" s="2"/>
      <c r="X340" s="55"/>
      <c r="Y340" s="2"/>
      <c r="Z340" s="55"/>
      <c r="AA340" s="2"/>
      <c r="AB340" s="2"/>
    </row>
    <row r="341" spans="1:28">
      <c r="A341">
        <v>340</v>
      </c>
      <c r="B341" t="s">
        <v>58</v>
      </c>
      <c r="C341" t="s">
        <v>2117</v>
      </c>
      <c r="D341" t="s">
        <v>1261</v>
      </c>
      <c r="E341">
        <v>340</v>
      </c>
      <c r="G341" t="s">
        <v>58</v>
      </c>
      <c r="H341" t="s">
        <v>1476</v>
      </c>
      <c r="I341">
        <v>85</v>
      </c>
      <c r="J341">
        <v>85</v>
      </c>
      <c r="K341">
        <v>5</v>
      </c>
      <c r="L341" t="s">
        <v>2118</v>
      </c>
      <c r="M341" s="2"/>
      <c r="N341" s="2"/>
      <c r="O341" s="2"/>
      <c r="P341" s="2"/>
      <c r="Q341" s="3"/>
      <c r="R341" s="55"/>
      <c r="S341" s="2"/>
      <c r="T341" s="3"/>
      <c r="U341" s="2"/>
      <c r="V341" s="2"/>
      <c r="W341" s="2"/>
      <c r="X341" s="55"/>
      <c r="Y341" s="2"/>
      <c r="Z341" s="2"/>
      <c r="AA341" s="55"/>
      <c r="AB341" s="2"/>
    </row>
    <row r="342" spans="1:28">
      <c r="A342">
        <v>341</v>
      </c>
      <c r="B342" t="s">
        <v>60</v>
      </c>
      <c r="C342" t="s">
        <v>2119</v>
      </c>
      <c r="D342" t="s">
        <v>1086</v>
      </c>
      <c r="E342">
        <v>341</v>
      </c>
      <c r="G342" t="s">
        <v>60</v>
      </c>
      <c r="H342" t="s">
        <v>1503</v>
      </c>
      <c r="I342">
        <v>55</v>
      </c>
      <c r="J342">
        <v>95</v>
      </c>
      <c r="K342">
        <v>15</v>
      </c>
      <c r="L342" t="s">
        <v>2120</v>
      </c>
      <c r="M342" s="2"/>
      <c r="N342" s="2"/>
      <c r="O342" s="2"/>
      <c r="P342" s="2"/>
      <c r="Q342" s="55"/>
      <c r="R342" s="55"/>
      <c r="S342" s="2"/>
      <c r="T342" s="3"/>
      <c r="U342" s="2"/>
      <c r="V342" s="2"/>
      <c r="W342" s="2"/>
      <c r="X342" s="2"/>
      <c r="Y342" s="2"/>
      <c r="Z342" s="2"/>
      <c r="AA342" s="55"/>
      <c r="AB342" s="2"/>
    </row>
    <row r="343" spans="1:28">
      <c r="A343">
        <v>342</v>
      </c>
      <c r="B343" t="s">
        <v>59</v>
      </c>
      <c r="C343" t="s">
        <v>2121</v>
      </c>
      <c r="D343" t="s">
        <v>1042</v>
      </c>
      <c r="E343">
        <v>342</v>
      </c>
      <c r="G343" t="s">
        <v>59</v>
      </c>
      <c r="H343" t="s">
        <v>1476</v>
      </c>
      <c r="I343">
        <v>50</v>
      </c>
      <c r="J343">
        <v>100</v>
      </c>
      <c r="K343">
        <v>25</v>
      </c>
      <c r="L343" t="s">
        <v>2122</v>
      </c>
      <c r="M343" s="2"/>
      <c r="N343" s="2"/>
      <c r="O343" s="2"/>
      <c r="P343" s="2"/>
      <c r="Q343" s="3"/>
      <c r="R343" s="55"/>
      <c r="S343" s="2"/>
      <c r="T343" s="3"/>
      <c r="U343" s="2"/>
      <c r="V343" s="2"/>
      <c r="W343" s="2"/>
      <c r="X343" s="55"/>
      <c r="Y343" s="2"/>
      <c r="Z343" s="2"/>
      <c r="AA343" s="55"/>
      <c r="AB343" s="2"/>
    </row>
    <row r="344" spans="1:28">
      <c r="A344">
        <v>343</v>
      </c>
      <c r="B344" t="s">
        <v>53</v>
      </c>
      <c r="C344" t="s">
        <v>2123</v>
      </c>
      <c r="D344" t="s">
        <v>1138</v>
      </c>
      <c r="E344">
        <v>343</v>
      </c>
      <c r="G344" t="s">
        <v>53</v>
      </c>
      <c r="H344" t="s">
        <v>1476</v>
      </c>
      <c r="I344">
        <v>60</v>
      </c>
      <c r="J344">
        <v>100</v>
      </c>
      <c r="K344">
        <v>25</v>
      </c>
      <c r="L344" t="s">
        <v>2124</v>
      </c>
      <c r="M344" s="2"/>
      <c r="N344" s="2"/>
      <c r="O344" s="2"/>
      <c r="P344" s="2"/>
      <c r="Q344" s="55"/>
      <c r="R344" s="55"/>
      <c r="S344" s="2"/>
      <c r="T344" s="3"/>
      <c r="U344" s="2"/>
      <c r="V344" s="2"/>
      <c r="W344" s="2"/>
      <c r="X344" s="55"/>
      <c r="Y344" s="2"/>
      <c r="Z344" s="2"/>
      <c r="AA344" s="55"/>
      <c r="AB344" s="2"/>
    </row>
    <row r="345" spans="1:28">
      <c r="A345">
        <v>344</v>
      </c>
      <c r="B345" t="s">
        <v>76</v>
      </c>
      <c r="C345" t="s">
        <v>2125</v>
      </c>
      <c r="D345" t="s">
        <v>2126</v>
      </c>
      <c r="E345">
        <v>344</v>
      </c>
      <c r="G345" t="s">
        <v>76</v>
      </c>
      <c r="H345" t="s">
        <v>1476</v>
      </c>
      <c r="I345">
        <v>120</v>
      </c>
      <c r="J345">
        <v>100</v>
      </c>
      <c r="K345">
        <v>15</v>
      </c>
      <c r="L345" t="s">
        <v>2127</v>
      </c>
      <c r="M345" s="2"/>
      <c r="N345" s="2"/>
      <c r="O345" s="2"/>
      <c r="P345" s="2"/>
      <c r="Q345" s="3"/>
      <c r="R345" s="55"/>
      <c r="S345" s="2"/>
      <c r="T345" s="3"/>
      <c r="U345" s="2"/>
      <c r="V345" s="2"/>
      <c r="W345" s="2"/>
      <c r="X345" s="55"/>
      <c r="Y345" s="2"/>
      <c r="Z345" s="2"/>
      <c r="AA345" s="55"/>
      <c r="AB345" s="2"/>
    </row>
    <row r="346" spans="1:28">
      <c r="A346">
        <v>345</v>
      </c>
      <c r="B346" t="s">
        <v>75</v>
      </c>
      <c r="C346" t="s">
        <v>2128</v>
      </c>
      <c r="D346" t="s">
        <v>781</v>
      </c>
      <c r="E346">
        <v>345</v>
      </c>
      <c r="G346" t="s">
        <v>75</v>
      </c>
      <c r="H346" t="s">
        <v>1503</v>
      </c>
      <c r="I346">
        <v>60</v>
      </c>
      <c r="J346" t="s">
        <v>712</v>
      </c>
      <c r="K346">
        <v>20</v>
      </c>
      <c r="L346" t="s">
        <v>2129</v>
      </c>
      <c r="M346" s="2"/>
      <c r="N346" s="2"/>
      <c r="O346" s="2"/>
      <c r="P346" s="2"/>
      <c r="Q346" s="55"/>
      <c r="R346" s="55"/>
      <c r="S346" s="2"/>
      <c r="T346" s="3"/>
      <c r="U346" s="2"/>
      <c r="V346" s="2"/>
      <c r="W346" s="2"/>
      <c r="X346" s="55"/>
      <c r="Y346" s="2"/>
      <c r="Z346" s="2"/>
      <c r="AA346" s="55"/>
      <c r="AB346" s="2"/>
    </row>
    <row r="347" spans="1:28">
      <c r="A347">
        <v>346</v>
      </c>
      <c r="B347" t="s">
        <v>74</v>
      </c>
      <c r="C347" t="s">
        <v>2130</v>
      </c>
      <c r="D347" t="s">
        <v>1188</v>
      </c>
      <c r="E347">
        <v>346</v>
      </c>
      <c r="G347" t="s">
        <v>74</v>
      </c>
      <c r="H347" t="s">
        <v>1505</v>
      </c>
      <c r="I347" t="s">
        <v>712</v>
      </c>
      <c r="J347" t="s">
        <v>712</v>
      </c>
      <c r="K347">
        <v>15</v>
      </c>
      <c r="L347" t="s">
        <v>6050</v>
      </c>
      <c r="M347" s="2"/>
      <c r="N347" s="2"/>
      <c r="O347" s="2"/>
      <c r="P347" s="2"/>
      <c r="Q347" s="55"/>
      <c r="R347" s="55"/>
      <c r="S347" s="2"/>
      <c r="T347" s="3"/>
      <c r="U347" s="2"/>
      <c r="V347" s="2"/>
      <c r="W347" s="2"/>
      <c r="X347" s="55"/>
      <c r="Y347" s="2"/>
      <c r="Z347" s="55"/>
      <c r="AA347" s="2"/>
      <c r="AB347" s="2"/>
    </row>
    <row r="348" spans="1:28">
      <c r="A348">
        <v>347</v>
      </c>
      <c r="B348" t="s">
        <v>77</v>
      </c>
      <c r="C348" t="s">
        <v>2131</v>
      </c>
      <c r="D348" t="s">
        <v>1071</v>
      </c>
      <c r="E348">
        <v>347</v>
      </c>
      <c r="G348" t="s">
        <v>77</v>
      </c>
      <c r="H348" t="s">
        <v>1505</v>
      </c>
      <c r="I348" t="s">
        <v>712</v>
      </c>
      <c r="J348" t="s">
        <v>712</v>
      </c>
      <c r="K348">
        <v>20</v>
      </c>
      <c r="L348" t="s">
        <v>2132</v>
      </c>
      <c r="M348" s="2"/>
      <c r="N348" s="2"/>
      <c r="O348" s="2"/>
      <c r="P348" s="2"/>
      <c r="Q348" s="55"/>
      <c r="R348" s="55"/>
      <c r="S348" s="2"/>
      <c r="T348" s="3"/>
      <c r="U348" s="2"/>
      <c r="V348" s="2"/>
      <c r="W348" s="2"/>
      <c r="X348" s="55"/>
      <c r="Y348" s="2"/>
      <c r="Z348" s="55"/>
      <c r="AA348" s="2"/>
      <c r="AB348" s="2"/>
    </row>
    <row r="349" spans="1:28">
      <c r="A349">
        <v>348</v>
      </c>
      <c r="B349" t="s">
        <v>75</v>
      </c>
      <c r="C349" t="s">
        <v>2133</v>
      </c>
      <c r="D349" t="s">
        <v>1242</v>
      </c>
      <c r="E349">
        <v>348</v>
      </c>
      <c r="G349" t="s">
        <v>75</v>
      </c>
      <c r="H349" t="s">
        <v>1476</v>
      </c>
      <c r="I349">
        <v>90</v>
      </c>
      <c r="J349">
        <v>100</v>
      </c>
      <c r="K349">
        <v>15</v>
      </c>
      <c r="L349" t="s">
        <v>2134</v>
      </c>
      <c r="M349" s="2"/>
      <c r="N349" s="2"/>
      <c r="O349" s="2"/>
      <c r="P349" s="2"/>
      <c r="Q349" s="55"/>
      <c r="R349" s="55"/>
      <c r="S349" s="2"/>
      <c r="T349" s="3"/>
      <c r="U349" s="2"/>
      <c r="V349" s="2"/>
      <c r="W349" s="2"/>
      <c r="X349" s="55"/>
      <c r="Y349" s="2"/>
      <c r="Z349" s="2"/>
      <c r="AA349" s="55"/>
      <c r="AB349" s="2"/>
    </row>
    <row r="350" spans="1:28">
      <c r="A350">
        <v>349</v>
      </c>
      <c r="B350" t="s">
        <v>79</v>
      </c>
      <c r="C350" t="s">
        <v>2135</v>
      </c>
      <c r="D350" t="s">
        <v>845</v>
      </c>
      <c r="E350">
        <v>349</v>
      </c>
      <c r="G350" t="s">
        <v>79</v>
      </c>
      <c r="H350" t="s">
        <v>1505</v>
      </c>
      <c r="I350" t="s">
        <v>712</v>
      </c>
      <c r="J350" t="s">
        <v>712</v>
      </c>
      <c r="K350">
        <v>20</v>
      </c>
      <c r="L350" t="s">
        <v>2136</v>
      </c>
      <c r="M350" s="2"/>
      <c r="N350" s="2"/>
      <c r="O350" s="2"/>
      <c r="P350" s="2"/>
      <c r="Q350" s="55"/>
      <c r="R350" s="55"/>
      <c r="S350" s="2"/>
      <c r="T350" s="3"/>
      <c r="U350" s="2"/>
      <c r="V350" s="2"/>
      <c r="W350" s="2"/>
      <c r="X350" s="55"/>
      <c r="Y350" s="2"/>
      <c r="Z350" s="55"/>
      <c r="AA350" s="2"/>
      <c r="AB350" s="2"/>
    </row>
    <row r="351" spans="1:28">
      <c r="A351">
        <v>350</v>
      </c>
      <c r="B351" t="s">
        <v>65</v>
      </c>
      <c r="C351" t="s">
        <v>2137</v>
      </c>
      <c r="D351" t="s">
        <v>1250</v>
      </c>
      <c r="E351">
        <v>350</v>
      </c>
      <c r="G351" t="s">
        <v>65</v>
      </c>
      <c r="H351" t="s">
        <v>1476</v>
      </c>
      <c r="I351">
        <v>25</v>
      </c>
      <c r="J351">
        <v>90</v>
      </c>
      <c r="K351">
        <v>10</v>
      </c>
      <c r="L351" t="s">
        <v>2138</v>
      </c>
      <c r="M351" s="2"/>
      <c r="N351" s="2"/>
      <c r="O351" s="2"/>
      <c r="P351" s="2"/>
      <c r="Q351" s="55"/>
      <c r="R351" s="55"/>
      <c r="S351" s="2"/>
      <c r="T351" s="3"/>
      <c r="U351" s="2"/>
      <c r="V351" s="2"/>
      <c r="W351" s="2"/>
      <c r="X351" s="55"/>
      <c r="Y351" s="2"/>
      <c r="Z351" s="2"/>
      <c r="AA351" s="55"/>
      <c r="AB351" s="2"/>
    </row>
    <row r="352" spans="1:28">
      <c r="A352">
        <v>351</v>
      </c>
      <c r="B352" t="s">
        <v>76</v>
      </c>
      <c r="C352" t="s">
        <v>2139</v>
      </c>
      <c r="D352" t="s">
        <v>1328</v>
      </c>
      <c r="E352">
        <v>351</v>
      </c>
      <c r="G352" t="s">
        <v>76</v>
      </c>
      <c r="H352" t="s">
        <v>1503</v>
      </c>
      <c r="I352">
        <v>60</v>
      </c>
      <c r="J352" t="s">
        <v>712</v>
      </c>
      <c r="K352">
        <v>20</v>
      </c>
      <c r="L352" t="s">
        <v>2140</v>
      </c>
      <c r="M352" s="2"/>
      <c r="N352" s="2"/>
      <c r="O352" s="2"/>
      <c r="P352" s="2"/>
      <c r="Q352" s="55"/>
      <c r="R352" s="55"/>
      <c r="S352" s="2"/>
      <c r="T352" s="3"/>
      <c r="U352" s="2"/>
      <c r="V352" s="2"/>
      <c r="W352" s="2"/>
      <c r="X352" s="55"/>
      <c r="Y352" s="2"/>
      <c r="Z352" s="2"/>
      <c r="AA352" s="55"/>
      <c r="AB352" s="2"/>
    </row>
    <row r="353" spans="1:28">
      <c r="A353">
        <v>352</v>
      </c>
      <c r="B353" t="s">
        <v>74</v>
      </c>
      <c r="C353" t="s">
        <v>2141</v>
      </c>
      <c r="D353" t="s">
        <v>877</v>
      </c>
      <c r="E353">
        <v>352</v>
      </c>
      <c r="G353" t="s">
        <v>74</v>
      </c>
      <c r="H353" t="s">
        <v>1503</v>
      </c>
      <c r="I353">
        <v>60</v>
      </c>
      <c r="J353">
        <v>100</v>
      </c>
      <c r="K353">
        <v>20</v>
      </c>
      <c r="L353" t="s">
        <v>2142</v>
      </c>
      <c r="M353" s="2"/>
      <c r="N353" s="2"/>
      <c r="O353" s="2"/>
      <c r="P353" s="2"/>
      <c r="Q353" s="3"/>
      <c r="R353" s="2"/>
      <c r="S353" s="2"/>
      <c r="T353" s="3"/>
      <c r="U353" s="2"/>
      <c r="V353" s="2"/>
      <c r="W353" s="2"/>
      <c r="X353" s="55"/>
      <c r="Y353" s="2"/>
      <c r="Z353" s="2"/>
      <c r="AA353" s="55"/>
      <c r="AB353" s="2"/>
    </row>
    <row r="354" spans="1:28">
      <c r="A354">
        <v>353</v>
      </c>
      <c r="B354" t="s">
        <v>72</v>
      </c>
      <c r="C354" t="s">
        <v>2143</v>
      </c>
      <c r="D354" t="s">
        <v>1380</v>
      </c>
      <c r="E354">
        <v>353</v>
      </c>
      <c r="G354" t="s">
        <v>72</v>
      </c>
      <c r="H354" t="s">
        <v>1503</v>
      </c>
      <c r="I354">
        <v>140</v>
      </c>
      <c r="J354">
        <v>100</v>
      </c>
      <c r="K354">
        <v>5</v>
      </c>
      <c r="L354" t="s">
        <v>2144</v>
      </c>
      <c r="M354" s="2"/>
      <c r="N354" s="2"/>
      <c r="O354" s="2"/>
      <c r="P354" s="2"/>
      <c r="Q354" s="55"/>
      <c r="R354" s="55"/>
      <c r="S354" s="2"/>
      <c r="T354" s="3"/>
      <c r="U354" s="2"/>
      <c r="V354" s="2"/>
      <c r="W354" s="2"/>
      <c r="X354" s="55"/>
      <c r="Y354" s="2"/>
      <c r="Z354" s="2"/>
      <c r="AA354" s="55"/>
      <c r="AB354" s="2"/>
    </row>
    <row r="355" spans="1:28">
      <c r="A355">
        <v>354</v>
      </c>
      <c r="B355" t="s">
        <v>77</v>
      </c>
      <c r="C355" t="s">
        <v>2145</v>
      </c>
      <c r="D355" t="s">
        <v>1381</v>
      </c>
      <c r="E355">
        <v>354</v>
      </c>
      <c r="G355" t="s">
        <v>77</v>
      </c>
      <c r="H355" t="s">
        <v>1503</v>
      </c>
      <c r="I355">
        <v>140</v>
      </c>
      <c r="J355">
        <v>90</v>
      </c>
      <c r="K355">
        <v>5</v>
      </c>
      <c r="L355" t="s">
        <v>2074</v>
      </c>
      <c r="M355" s="2"/>
      <c r="N355" s="2"/>
      <c r="O355" s="2"/>
      <c r="P355" s="2"/>
      <c r="Q355" s="55"/>
      <c r="R355" s="55"/>
      <c r="S355" s="2"/>
      <c r="T355" s="3"/>
      <c r="U355" s="2"/>
      <c r="V355" s="2"/>
      <c r="W355" s="2"/>
      <c r="X355" s="2"/>
      <c r="Y355" s="2"/>
      <c r="Z355" s="2"/>
      <c r="AA355" s="55"/>
      <c r="AB355" s="2"/>
    </row>
    <row r="356" spans="1:28">
      <c r="A356">
        <v>355</v>
      </c>
      <c r="B356" t="s">
        <v>58</v>
      </c>
      <c r="C356" t="s">
        <v>2146</v>
      </c>
      <c r="D356" t="s">
        <v>857</v>
      </c>
      <c r="E356">
        <v>355</v>
      </c>
      <c r="G356" t="s">
        <v>58</v>
      </c>
      <c r="H356" t="s">
        <v>1505</v>
      </c>
      <c r="I356" t="s">
        <v>712</v>
      </c>
      <c r="J356" t="s">
        <v>712</v>
      </c>
      <c r="K356">
        <v>10</v>
      </c>
      <c r="L356" t="s">
        <v>2147</v>
      </c>
      <c r="M356" s="2"/>
      <c r="N356" s="2"/>
      <c r="O356" s="2"/>
      <c r="P356" s="2"/>
      <c r="Q356" s="55"/>
      <c r="R356" s="55"/>
      <c r="S356" s="2"/>
      <c r="T356" s="3"/>
      <c r="U356" s="2"/>
      <c r="V356" s="2"/>
      <c r="W356" s="2"/>
      <c r="X356" s="55"/>
      <c r="Y356" s="2"/>
      <c r="Z356" s="55"/>
      <c r="AA356" s="2"/>
      <c r="AB356" s="2"/>
    </row>
    <row r="357" spans="1:28">
      <c r="A357">
        <v>356</v>
      </c>
      <c r="B357" t="s">
        <v>77</v>
      </c>
      <c r="C357" t="s">
        <v>2148</v>
      </c>
      <c r="D357" t="s">
        <v>1129</v>
      </c>
      <c r="E357">
        <v>356</v>
      </c>
      <c r="G357" t="s">
        <v>77</v>
      </c>
      <c r="H357" t="s">
        <v>1505</v>
      </c>
      <c r="I357" t="s">
        <v>712</v>
      </c>
      <c r="J357" t="s">
        <v>712</v>
      </c>
      <c r="K357">
        <v>5</v>
      </c>
      <c r="L357" t="s">
        <v>2149</v>
      </c>
      <c r="M357" s="2"/>
      <c r="N357" s="2"/>
      <c r="O357" s="2"/>
      <c r="P357" s="2"/>
      <c r="Q357" s="55"/>
      <c r="R357" s="55"/>
      <c r="S357" s="2"/>
      <c r="T357" s="3"/>
      <c r="U357" s="2"/>
      <c r="V357" s="2"/>
      <c r="W357" s="2"/>
      <c r="X357" s="55"/>
      <c r="Y357" s="2"/>
      <c r="Z357" s="55"/>
      <c r="AA357" s="2"/>
      <c r="AB357" s="2"/>
    </row>
    <row r="358" spans="1:28">
      <c r="A358">
        <v>357</v>
      </c>
      <c r="B358" t="s">
        <v>77</v>
      </c>
      <c r="C358" t="s">
        <v>2150</v>
      </c>
      <c r="D358" t="s">
        <v>1227</v>
      </c>
      <c r="E358">
        <v>357</v>
      </c>
      <c r="G358" t="s">
        <v>77</v>
      </c>
      <c r="H358" t="s">
        <v>1505</v>
      </c>
      <c r="I358" t="s">
        <v>712</v>
      </c>
      <c r="J358" t="s">
        <v>712</v>
      </c>
      <c r="K358">
        <v>40</v>
      </c>
      <c r="L358" t="s">
        <v>6050</v>
      </c>
      <c r="M358" s="2"/>
      <c r="N358" s="2"/>
      <c r="O358" s="2"/>
      <c r="P358" s="2"/>
      <c r="Q358" s="3"/>
      <c r="R358" s="55"/>
      <c r="S358" s="2"/>
      <c r="T358" s="3"/>
      <c r="U358" s="2"/>
      <c r="V358" s="2"/>
      <c r="W358" s="2"/>
      <c r="X358" s="55"/>
      <c r="Y358" s="2"/>
      <c r="Z358" s="55"/>
      <c r="AA358" s="2"/>
      <c r="AB358" s="2"/>
    </row>
    <row r="359" spans="1:28">
      <c r="A359">
        <v>358</v>
      </c>
      <c r="B359" t="s">
        <v>54</v>
      </c>
      <c r="C359" t="s">
        <v>2151</v>
      </c>
      <c r="D359" t="s">
        <v>1122</v>
      </c>
      <c r="E359">
        <v>358</v>
      </c>
      <c r="G359" t="s">
        <v>54</v>
      </c>
      <c r="H359" t="s">
        <v>1476</v>
      </c>
      <c r="I359">
        <v>70</v>
      </c>
      <c r="J359">
        <v>100</v>
      </c>
      <c r="K359">
        <v>10</v>
      </c>
      <c r="L359" t="s">
        <v>6050</v>
      </c>
      <c r="M359" s="2"/>
      <c r="N359" s="2"/>
      <c r="O359" s="2"/>
      <c r="P359" s="2"/>
      <c r="Q359" s="55"/>
      <c r="R359" s="55"/>
      <c r="S359" s="2"/>
      <c r="T359" s="3"/>
      <c r="U359" s="2"/>
      <c r="V359" s="2"/>
      <c r="W359" s="2"/>
      <c r="X359" s="55"/>
      <c r="Y359" s="2"/>
      <c r="Z359" s="2"/>
      <c r="AA359" s="55"/>
      <c r="AB359" s="2"/>
    </row>
    <row r="360" spans="1:28">
      <c r="A360">
        <v>359</v>
      </c>
      <c r="B360" t="s">
        <v>54</v>
      </c>
      <c r="C360" t="s">
        <v>2152</v>
      </c>
      <c r="D360" t="s">
        <v>1256</v>
      </c>
      <c r="E360">
        <v>359</v>
      </c>
      <c r="G360" t="s">
        <v>54</v>
      </c>
      <c r="H360" t="s">
        <v>1476</v>
      </c>
      <c r="I360">
        <v>100</v>
      </c>
      <c r="J360">
        <v>90</v>
      </c>
      <c r="K360">
        <v>10</v>
      </c>
      <c r="L360" t="s">
        <v>2153</v>
      </c>
      <c r="M360" s="2"/>
      <c r="N360" s="2"/>
      <c r="O360" s="2"/>
      <c r="P360" s="2"/>
      <c r="Q360" s="55"/>
      <c r="R360" s="55"/>
      <c r="S360" s="2"/>
      <c r="T360" s="3"/>
      <c r="U360" s="2"/>
      <c r="V360" s="2"/>
      <c r="W360" s="2"/>
      <c r="X360" s="2"/>
      <c r="Y360" s="2"/>
      <c r="Z360" s="2"/>
      <c r="AA360" s="55"/>
      <c r="AB360" s="2"/>
    </row>
    <row r="361" spans="1:28">
      <c r="A361">
        <v>360</v>
      </c>
      <c r="B361" t="s">
        <v>72</v>
      </c>
      <c r="C361" t="s">
        <v>2154</v>
      </c>
      <c r="D361" t="s">
        <v>891</v>
      </c>
      <c r="E361">
        <v>360</v>
      </c>
      <c r="G361" t="s">
        <v>72</v>
      </c>
      <c r="H361" t="s">
        <v>1476</v>
      </c>
      <c r="I361" t="s">
        <v>1505</v>
      </c>
      <c r="J361">
        <v>100</v>
      </c>
      <c r="K361">
        <v>5</v>
      </c>
      <c r="L361" t="s">
        <v>2155</v>
      </c>
      <c r="M361" s="2"/>
      <c r="N361" s="2"/>
      <c r="O361" s="2"/>
      <c r="P361" s="2"/>
      <c r="Q361" s="55"/>
      <c r="R361" s="55"/>
      <c r="S361" s="2"/>
      <c r="T361" s="3"/>
      <c r="U361" s="2"/>
      <c r="V361" s="2"/>
      <c r="W361" s="2"/>
      <c r="X361" s="55"/>
      <c r="Y361" s="2"/>
      <c r="Z361" s="2"/>
      <c r="AA361" s="55"/>
      <c r="AB361" s="2"/>
    </row>
    <row r="362" spans="1:28">
      <c r="A362">
        <v>361</v>
      </c>
      <c r="B362" t="s">
        <v>77</v>
      </c>
      <c r="C362" t="s">
        <v>2156</v>
      </c>
      <c r="D362" t="s">
        <v>1131</v>
      </c>
      <c r="E362">
        <v>361</v>
      </c>
      <c r="G362" t="s">
        <v>77</v>
      </c>
      <c r="H362" t="s">
        <v>1505</v>
      </c>
      <c r="I362" t="s">
        <v>712</v>
      </c>
      <c r="J362" t="s">
        <v>712</v>
      </c>
      <c r="K362">
        <v>10</v>
      </c>
      <c r="L362" t="s">
        <v>2157</v>
      </c>
      <c r="M362" s="2"/>
      <c r="N362" s="2"/>
      <c r="O362" s="2"/>
      <c r="P362" s="2"/>
      <c r="Q362" s="55"/>
      <c r="R362" s="55"/>
      <c r="S362" s="2"/>
      <c r="T362" s="3"/>
      <c r="U362" s="2"/>
      <c r="V362" s="2"/>
      <c r="W362" s="2"/>
      <c r="X362" s="55"/>
      <c r="Y362" s="55"/>
      <c r="Z362" s="55"/>
      <c r="AA362" s="55"/>
      <c r="AB362" s="55"/>
    </row>
    <row r="363" spans="1:28">
      <c r="A363">
        <v>362</v>
      </c>
      <c r="B363" t="s">
        <v>74</v>
      </c>
      <c r="C363" t="s">
        <v>2158</v>
      </c>
      <c r="D363" t="s">
        <v>911</v>
      </c>
      <c r="E363">
        <v>362</v>
      </c>
      <c r="G363" t="s">
        <v>74</v>
      </c>
      <c r="H363" t="s">
        <v>1503</v>
      </c>
      <c r="I363">
        <v>65</v>
      </c>
      <c r="J363">
        <v>100</v>
      </c>
      <c r="K363">
        <v>10</v>
      </c>
      <c r="L363" t="s">
        <v>2159</v>
      </c>
      <c r="M363" s="2"/>
      <c r="N363" s="2"/>
      <c r="O363" s="2"/>
      <c r="P363" s="2"/>
      <c r="Q363" s="55"/>
      <c r="R363" s="55"/>
      <c r="S363" s="2"/>
      <c r="T363" s="3"/>
      <c r="U363" s="2"/>
      <c r="V363" s="2"/>
      <c r="W363" s="2"/>
      <c r="X363" s="55"/>
      <c r="Y363" s="2"/>
      <c r="Z363" s="2"/>
      <c r="AA363" s="55"/>
      <c r="AB363" s="2"/>
    </row>
    <row r="364" spans="1:28">
      <c r="A364">
        <v>363</v>
      </c>
      <c r="B364" t="s">
        <v>53</v>
      </c>
      <c r="C364" t="s">
        <v>2160</v>
      </c>
      <c r="D364" t="s">
        <v>1168</v>
      </c>
      <c r="E364">
        <v>363</v>
      </c>
      <c r="G364" t="s">
        <v>53</v>
      </c>
      <c r="H364" t="s">
        <v>1476</v>
      </c>
      <c r="I364" t="s">
        <v>1505</v>
      </c>
      <c r="J364">
        <v>100</v>
      </c>
      <c r="K364">
        <v>15</v>
      </c>
      <c r="L364" t="s">
        <v>6050</v>
      </c>
      <c r="M364" s="2"/>
      <c r="N364" s="2"/>
      <c r="O364" s="2"/>
      <c r="P364" s="2"/>
      <c r="Q364" s="55"/>
      <c r="R364" s="55"/>
      <c r="S364" s="2"/>
      <c r="T364" s="3"/>
      <c r="U364" s="2"/>
      <c r="V364" s="2"/>
      <c r="W364" s="2"/>
      <c r="X364" s="55"/>
      <c r="Y364" s="2"/>
      <c r="Z364" s="2"/>
      <c r="AA364" s="55"/>
      <c r="AB364" s="2"/>
    </row>
    <row r="365" spans="1:28">
      <c r="A365">
        <v>364</v>
      </c>
      <c r="B365" t="s">
        <v>53</v>
      </c>
      <c r="C365" t="s">
        <v>2161</v>
      </c>
      <c r="D365" t="s">
        <v>1050</v>
      </c>
      <c r="E365">
        <v>364</v>
      </c>
      <c r="G365" t="s">
        <v>53</v>
      </c>
      <c r="H365" t="s">
        <v>1476</v>
      </c>
      <c r="I365">
        <v>30</v>
      </c>
      <c r="J365">
        <v>100</v>
      </c>
      <c r="K365">
        <v>10</v>
      </c>
      <c r="L365" t="s">
        <v>2162</v>
      </c>
      <c r="M365" s="2"/>
      <c r="N365" s="2"/>
      <c r="O365" s="2"/>
      <c r="P365" s="2"/>
      <c r="Q365" s="55"/>
      <c r="R365" s="55"/>
      <c r="S365" s="2"/>
      <c r="T365" s="3"/>
      <c r="U365" s="2"/>
      <c r="V365" s="2"/>
      <c r="W365" s="2"/>
      <c r="X365" s="55"/>
      <c r="Y365" s="2"/>
      <c r="Z365" s="2"/>
      <c r="AA365" s="55"/>
      <c r="AB365" s="2"/>
    </row>
    <row r="366" spans="1:28">
      <c r="A366">
        <v>365</v>
      </c>
      <c r="B366" t="s">
        <v>58</v>
      </c>
      <c r="C366" t="s">
        <v>2163</v>
      </c>
      <c r="D366" t="s">
        <v>1028</v>
      </c>
      <c r="E366">
        <v>365</v>
      </c>
      <c r="G366" t="s">
        <v>58</v>
      </c>
      <c r="H366" t="s">
        <v>1476</v>
      </c>
      <c r="I366">
        <v>60</v>
      </c>
      <c r="J366">
        <v>100</v>
      </c>
      <c r="K366">
        <v>20</v>
      </c>
      <c r="L366" t="s">
        <v>2164</v>
      </c>
      <c r="M366" s="2"/>
      <c r="N366" s="2"/>
      <c r="O366" s="2"/>
      <c r="P366" s="2"/>
      <c r="Q366" s="55"/>
      <c r="R366" s="55"/>
      <c r="S366" s="2"/>
      <c r="T366" s="3"/>
      <c r="U366" s="2"/>
      <c r="V366" s="2"/>
      <c r="W366" s="2"/>
      <c r="X366" s="55"/>
      <c r="Y366" s="2"/>
      <c r="Z366" s="2"/>
      <c r="AA366" s="55"/>
      <c r="AB366" s="2"/>
    </row>
    <row r="367" spans="1:28">
      <c r="A367">
        <v>366</v>
      </c>
      <c r="B367" t="s">
        <v>58</v>
      </c>
      <c r="C367" t="s">
        <v>2165</v>
      </c>
      <c r="D367" t="s">
        <v>933</v>
      </c>
      <c r="E367">
        <v>366</v>
      </c>
      <c r="G367" t="s">
        <v>58</v>
      </c>
      <c r="H367" t="s">
        <v>1505</v>
      </c>
      <c r="I367" t="s">
        <v>712</v>
      </c>
      <c r="J367" t="s">
        <v>712</v>
      </c>
      <c r="K367">
        <v>15</v>
      </c>
      <c r="L367" t="s">
        <v>2166</v>
      </c>
      <c r="M367" s="2"/>
      <c r="N367" s="2"/>
      <c r="O367" s="2"/>
      <c r="P367" s="2"/>
      <c r="Q367" s="55"/>
      <c r="R367" s="55"/>
      <c r="S367" s="2"/>
      <c r="T367" s="3"/>
      <c r="U367" s="2"/>
      <c r="V367" s="2"/>
      <c r="W367" s="2"/>
      <c r="X367" s="55"/>
      <c r="Y367" s="2"/>
      <c r="Z367" s="55"/>
      <c r="AA367" s="2"/>
      <c r="AB367" s="2"/>
    </row>
    <row r="368" spans="1:28">
      <c r="A368">
        <v>367</v>
      </c>
      <c r="B368" t="s">
        <v>53</v>
      </c>
      <c r="C368" t="s">
        <v>2167</v>
      </c>
      <c r="D368" t="s">
        <v>1244</v>
      </c>
      <c r="E368">
        <v>367</v>
      </c>
      <c r="G368" t="s">
        <v>53</v>
      </c>
      <c r="H368" t="s">
        <v>1505</v>
      </c>
      <c r="I368" t="s">
        <v>712</v>
      </c>
      <c r="J368" t="s">
        <v>712</v>
      </c>
      <c r="K368">
        <v>30</v>
      </c>
      <c r="L368" t="s">
        <v>2168</v>
      </c>
      <c r="M368" s="2"/>
      <c r="N368" s="2"/>
      <c r="O368" s="2"/>
      <c r="P368" s="2"/>
      <c r="Q368" s="55"/>
      <c r="R368" s="55"/>
      <c r="S368" s="2"/>
      <c r="T368" s="3"/>
      <c r="U368" s="2"/>
      <c r="V368" s="2"/>
      <c r="W368" s="2"/>
      <c r="X368" s="55"/>
      <c r="Y368" s="2"/>
      <c r="Z368" s="55"/>
      <c r="AA368" s="2"/>
      <c r="AB368" s="2"/>
    </row>
    <row r="369" spans="1:28">
      <c r="A369">
        <v>368</v>
      </c>
      <c r="B369" t="s">
        <v>72</v>
      </c>
      <c r="C369" t="s">
        <v>2169</v>
      </c>
      <c r="D369" t="s">
        <v>1103</v>
      </c>
      <c r="E369">
        <v>368</v>
      </c>
      <c r="G369" t="s">
        <v>72</v>
      </c>
      <c r="H369" t="s">
        <v>1476</v>
      </c>
      <c r="I369" t="s">
        <v>1505</v>
      </c>
      <c r="J369">
        <v>100</v>
      </c>
      <c r="K369">
        <v>10</v>
      </c>
      <c r="L369" t="s">
        <v>2170</v>
      </c>
      <c r="M369" s="2"/>
      <c r="N369" s="2"/>
      <c r="O369" s="2"/>
      <c r="P369" s="2"/>
      <c r="Q369" s="55"/>
      <c r="R369" s="55"/>
      <c r="S369" s="2"/>
      <c r="T369" s="3"/>
      <c r="U369" s="2"/>
      <c r="V369" s="2"/>
      <c r="W369" s="2"/>
      <c r="X369" s="55"/>
      <c r="Y369" s="2"/>
      <c r="Z369" s="2"/>
      <c r="AA369" s="55"/>
      <c r="AB369" s="2"/>
    </row>
    <row r="370" spans="1:28">
      <c r="A370">
        <v>369</v>
      </c>
      <c r="B370" t="s">
        <v>66</v>
      </c>
      <c r="C370" t="s">
        <v>2171</v>
      </c>
      <c r="D370" t="s">
        <v>949</v>
      </c>
      <c r="E370">
        <v>369</v>
      </c>
      <c r="G370" t="s">
        <v>66</v>
      </c>
      <c r="H370" t="s">
        <v>1476</v>
      </c>
      <c r="I370">
        <v>70</v>
      </c>
      <c r="J370">
        <v>100</v>
      </c>
      <c r="K370">
        <v>20</v>
      </c>
      <c r="L370" t="s">
        <v>2172</v>
      </c>
      <c r="M370" s="2"/>
      <c r="N370" s="2"/>
      <c r="O370" s="2"/>
      <c r="P370" s="2"/>
      <c r="Q370" s="55"/>
      <c r="R370" s="55"/>
      <c r="S370" s="2"/>
      <c r="T370" s="3"/>
      <c r="U370" s="2"/>
      <c r="V370" s="2"/>
      <c r="W370" s="2"/>
      <c r="X370" s="55"/>
      <c r="Y370" s="2"/>
      <c r="Z370" s="2"/>
      <c r="AA370" s="55"/>
      <c r="AB370" s="2"/>
    </row>
    <row r="371" spans="1:28">
      <c r="A371">
        <v>370</v>
      </c>
      <c r="B371" t="s">
        <v>54</v>
      </c>
      <c r="C371" t="s">
        <v>2173</v>
      </c>
      <c r="D371" t="s">
        <v>1201</v>
      </c>
      <c r="E371">
        <v>370</v>
      </c>
      <c r="G371" t="s">
        <v>54</v>
      </c>
      <c r="H371" t="s">
        <v>1476</v>
      </c>
      <c r="I371">
        <v>120</v>
      </c>
      <c r="J371">
        <v>100</v>
      </c>
      <c r="K371">
        <v>5</v>
      </c>
      <c r="L371" t="s">
        <v>2174</v>
      </c>
      <c r="M371" s="2"/>
      <c r="N371" s="2"/>
      <c r="O371" s="2"/>
      <c r="P371" s="2"/>
      <c r="Q371" s="55"/>
      <c r="R371" s="55"/>
      <c r="S371" s="2"/>
      <c r="T371" s="3"/>
      <c r="U371" s="2"/>
      <c r="V371" s="2"/>
      <c r="W371" s="2"/>
      <c r="X371" s="2"/>
      <c r="Y371" s="2"/>
      <c r="Z371" s="2"/>
      <c r="AA371" s="55"/>
      <c r="AB371" s="2"/>
    </row>
    <row r="372" spans="1:28">
      <c r="A372">
        <v>371</v>
      </c>
      <c r="B372" t="s">
        <v>80</v>
      </c>
      <c r="C372" t="s">
        <v>2175</v>
      </c>
      <c r="D372" t="s">
        <v>966</v>
      </c>
      <c r="E372">
        <v>371</v>
      </c>
      <c r="G372" t="s">
        <v>80</v>
      </c>
      <c r="H372" t="s">
        <v>1476</v>
      </c>
      <c r="I372">
        <v>50</v>
      </c>
      <c r="J372">
        <v>100</v>
      </c>
      <c r="K372">
        <v>10</v>
      </c>
      <c r="L372" t="s">
        <v>2176</v>
      </c>
      <c r="M372" s="2"/>
      <c r="N372" s="2"/>
      <c r="O372" s="2"/>
      <c r="P372" s="2"/>
      <c r="Q372" s="55"/>
      <c r="R372" s="55"/>
      <c r="S372" s="2"/>
      <c r="T372" s="3"/>
      <c r="U372" s="2"/>
      <c r="V372" s="2"/>
      <c r="W372" s="2"/>
      <c r="X372" s="55"/>
      <c r="Y372" s="2"/>
      <c r="Z372" s="2"/>
      <c r="AA372" s="55"/>
      <c r="AB372" s="2"/>
    </row>
    <row r="373" spans="1:28">
      <c r="A373">
        <v>372</v>
      </c>
      <c r="B373" t="s">
        <v>80</v>
      </c>
      <c r="C373" t="s">
        <v>2177</v>
      </c>
      <c r="D373" t="s">
        <v>957</v>
      </c>
      <c r="E373">
        <v>372</v>
      </c>
      <c r="G373" t="s">
        <v>80</v>
      </c>
      <c r="H373" t="s">
        <v>1476</v>
      </c>
      <c r="I373">
        <v>60</v>
      </c>
      <c r="J373">
        <v>100</v>
      </c>
      <c r="K373">
        <v>10</v>
      </c>
      <c r="L373" t="s">
        <v>2178</v>
      </c>
      <c r="M373" s="2"/>
      <c r="N373" s="2"/>
      <c r="O373" s="2"/>
      <c r="P373" s="2"/>
      <c r="Q373" s="55"/>
      <c r="R373" s="55"/>
      <c r="S373" s="2"/>
      <c r="T373" s="3"/>
      <c r="U373" s="2"/>
      <c r="V373" s="2"/>
      <c r="W373" s="2"/>
      <c r="X373" s="55"/>
      <c r="Y373" s="2"/>
      <c r="Z373" s="2"/>
      <c r="AA373" s="55"/>
      <c r="AB373" s="2"/>
    </row>
    <row r="374" spans="1:28">
      <c r="A374">
        <v>373</v>
      </c>
      <c r="B374" t="s">
        <v>80</v>
      </c>
      <c r="C374" t="s">
        <v>2179</v>
      </c>
      <c r="D374" t="s">
        <v>1008</v>
      </c>
      <c r="E374">
        <v>373</v>
      </c>
      <c r="G374" t="s">
        <v>80</v>
      </c>
      <c r="H374" t="s">
        <v>1505</v>
      </c>
      <c r="I374" t="s">
        <v>712</v>
      </c>
      <c r="J374">
        <v>100</v>
      </c>
      <c r="K374">
        <v>15</v>
      </c>
      <c r="L374" t="s">
        <v>6050</v>
      </c>
      <c r="M374" s="2"/>
      <c r="N374" s="2"/>
      <c r="O374" s="2"/>
      <c r="P374" s="2"/>
      <c r="Q374" s="3"/>
      <c r="R374" s="2"/>
      <c r="S374" s="2"/>
      <c r="T374" s="3"/>
      <c r="U374" s="2"/>
      <c r="V374" s="2"/>
      <c r="W374" s="2"/>
      <c r="X374" s="55"/>
      <c r="Y374" s="2"/>
      <c r="Z374" s="55"/>
      <c r="AA374" s="2"/>
      <c r="AB374" s="2"/>
    </row>
    <row r="375" spans="1:28">
      <c r="A375">
        <v>374</v>
      </c>
      <c r="B375" t="s">
        <v>80</v>
      </c>
      <c r="C375" t="s">
        <v>2180</v>
      </c>
      <c r="D375" t="s">
        <v>831</v>
      </c>
      <c r="E375">
        <v>374</v>
      </c>
      <c r="G375" t="s">
        <v>80</v>
      </c>
      <c r="H375" t="s">
        <v>1476</v>
      </c>
      <c r="I375" t="s">
        <v>1505</v>
      </c>
      <c r="J375">
        <v>100</v>
      </c>
      <c r="K375">
        <v>10</v>
      </c>
      <c r="L375" t="s">
        <v>2181</v>
      </c>
      <c r="M375" s="2"/>
      <c r="N375" s="2"/>
      <c r="O375" s="2"/>
      <c r="P375" s="2"/>
      <c r="Q375" s="55"/>
      <c r="R375" s="55"/>
      <c r="S375" s="2"/>
      <c r="T375" s="3"/>
      <c r="U375" s="2"/>
      <c r="V375" s="2"/>
      <c r="W375" s="2"/>
      <c r="X375" s="55"/>
      <c r="Y375" s="2"/>
      <c r="Z375" s="2"/>
      <c r="AA375" s="55"/>
      <c r="AB375" s="2"/>
    </row>
    <row r="376" spans="1:28">
      <c r="A376">
        <v>375</v>
      </c>
      <c r="B376" t="s">
        <v>77</v>
      </c>
      <c r="C376" t="s">
        <v>2182</v>
      </c>
      <c r="D376" t="s">
        <v>1224</v>
      </c>
      <c r="E376">
        <v>375</v>
      </c>
      <c r="G376" t="s">
        <v>77</v>
      </c>
      <c r="H376" t="s">
        <v>1505</v>
      </c>
      <c r="I376" t="s">
        <v>712</v>
      </c>
      <c r="J376">
        <v>100</v>
      </c>
      <c r="K376">
        <v>10</v>
      </c>
      <c r="L376" t="s">
        <v>2183</v>
      </c>
      <c r="M376" s="2"/>
      <c r="N376" s="2"/>
      <c r="O376" s="2"/>
      <c r="P376" s="2"/>
      <c r="Q376" s="55"/>
      <c r="R376" s="55"/>
      <c r="S376" s="2"/>
      <c r="T376" s="3"/>
      <c r="U376" s="2"/>
      <c r="V376" s="2"/>
      <c r="W376" s="2"/>
      <c r="X376" s="55"/>
      <c r="Y376" s="2"/>
      <c r="Z376" s="55"/>
      <c r="AA376" s="2"/>
      <c r="AB376" s="2"/>
    </row>
    <row r="377" spans="1:28">
      <c r="A377">
        <v>376</v>
      </c>
      <c r="B377" t="s">
        <v>53</v>
      </c>
      <c r="C377" t="s">
        <v>2184</v>
      </c>
      <c r="D377" t="s">
        <v>1269</v>
      </c>
      <c r="E377">
        <v>376</v>
      </c>
      <c r="G377" t="s">
        <v>53</v>
      </c>
      <c r="H377" t="s">
        <v>1503</v>
      </c>
      <c r="I377" t="s">
        <v>1505</v>
      </c>
      <c r="J377" t="s">
        <v>712</v>
      </c>
      <c r="K377">
        <v>5</v>
      </c>
      <c r="L377" t="s">
        <v>6050</v>
      </c>
      <c r="M377" s="2"/>
      <c r="N377" s="2"/>
      <c r="O377" s="2"/>
      <c r="P377" s="2"/>
      <c r="Q377" s="55"/>
      <c r="R377" s="55"/>
      <c r="S377" s="2"/>
      <c r="T377" s="3"/>
      <c r="U377" s="2"/>
      <c r="V377" s="2"/>
      <c r="W377" s="2"/>
      <c r="X377" s="55"/>
      <c r="Y377" s="2"/>
      <c r="Z377" s="2"/>
      <c r="AA377" s="55"/>
      <c r="AB377" s="2"/>
    </row>
    <row r="378" spans="1:28">
      <c r="A378">
        <v>377</v>
      </c>
      <c r="B378" t="s">
        <v>77</v>
      </c>
      <c r="C378" t="s">
        <v>2185</v>
      </c>
      <c r="D378" t="s">
        <v>1364</v>
      </c>
      <c r="E378">
        <v>377</v>
      </c>
      <c r="G378" t="s">
        <v>77</v>
      </c>
      <c r="H378" t="s">
        <v>1505</v>
      </c>
      <c r="I378" t="s">
        <v>712</v>
      </c>
      <c r="J378">
        <v>100</v>
      </c>
      <c r="K378">
        <v>15</v>
      </c>
      <c r="L378" t="s">
        <v>6050</v>
      </c>
      <c r="M378" s="2"/>
      <c r="N378" s="2"/>
      <c r="O378" s="2"/>
      <c r="P378" s="2"/>
      <c r="Q378" s="3"/>
      <c r="R378" s="2"/>
      <c r="S378" s="2"/>
      <c r="T378" s="3"/>
      <c r="U378" s="2"/>
      <c r="V378" s="2"/>
      <c r="W378" s="2"/>
      <c r="X378" s="55"/>
      <c r="Y378" s="2"/>
      <c r="Z378" s="55"/>
      <c r="AA378" s="2"/>
      <c r="AB378" s="2"/>
    </row>
    <row r="379" spans="1:28">
      <c r="A379">
        <v>378</v>
      </c>
      <c r="B379" t="s">
        <v>53</v>
      </c>
      <c r="C379" t="s">
        <v>2186</v>
      </c>
      <c r="D379" t="s">
        <v>1238</v>
      </c>
      <c r="E379">
        <v>378</v>
      </c>
      <c r="G379" t="s">
        <v>53</v>
      </c>
      <c r="H379" t="s">
        <v>1503</v>
      </c>
      <c r="I379" t="s">
        <v>1505</v>
      </c>
      <c r="J379">
        <v>100</v>
      </c>
      <c r="K379">
        <v>5</v>
      </c>
      <c r="L379" t="s">
        <v>6050</v>
      </c>
      <c r="M379" s="2"/>
      <c r="N379" s="2"/>
      <c r="O379" s="2"/>
      <c r="P379" s="2"/>
      <c r="Q379" s="55"/>
      <c r="R379" s="55"/>
      <c r="S379" s="2"/>
      <c r="T379" s="3"/>
      <c r="U379" s="2"/>
      <c r="V379" s="2"/>
      <c r="W379" s="2"/>
      <c r="X379" s="55"/>
      <c r="Y379" s="2"/>
      <c r="Z379" s="2"/>
      <c r="AA379" s="55"/>
      <c r="AB379" s="2"/>
    </row>
    <row r="380" spans="1:28">
      <c r="A380">
        <v>379</v>
      </c>
      <c r="B380" t="s">
        <v>77</v>
      </c>
      <c r="C380" t="s">
        <v>2187</v>
      </c>
      <c r="D380" t="s">
        <v>1221</v>
      </c>
      <c r="E380">
        <v>379</v>
      </c>
      <c r="G380" t="s">
        <v>77</v>
      </c>
      <c r="H380" t="s">
        <v>1505</v>
      </c>
      <c r="I380" t="s">
        <v>712</v>
      </c>
      <c r="J380" t="s">
        <v>712</v>
      </c>
      <c r="K380">
        <v>10</v>
      </c>
      <c r="L380" t="s">
        <v>2188</v>
      </c>
      <c r="M380" s="2"/>
      <c r="N380" s="2"/>
      <c r="O380" s="2"/>
      <c r="P380" s="2"/>
      <c r="Q380" s="55"/>
      <c r="R380" s="55"/>
      <c r="S380" s="2"/>
      <c r="T380" s="3"/>
      <c r="U380" s="2"/>
      <c r="V380" s="2"/>
      <c r="W380" s="2"/>
      <c r="X380" s="55"/>
      <c r="Y380" s="2"/>
      <c r="Z380" s="55"/>
      <c r="AA380" s="2"/>
      <c r="AB380" s="2"/>
    </row>
    <row r="381" spans="1:28">
      <c r="A381">
        <v>380</v>
      </c>
      <c r="B381" t="s">
        <v>59</v>
      </c>
      <c r="C381" t="s">
        <v>2189</v>
      </c>
      <c r="D381" t="s">
        <v>1035</v>
      </c>
      <c r="E381">
        <v>380</v>
      </c>
      <c r="G381" t="s">
        <v>59</v>
      </c>
      <c r="H381" t="s">
        <v>1505</v>
      </c>
      <c r="I381" t="s">
        <v>712</v>
      </c>
      <c r="J381">
        <v>100</v>
      </c>
      <c r="K381">
        <v>10</v>
      </c>
      <c r="L381" t="s">
        <v>2190</v>
      </c>
      <c r="M381" s="2"/>
      <c r="N381" s="2"/>
      <c r="O381" s="2"/>
      <c r="P381" s="2"/>
      <c r="Q381" s="55"/>
      <c r="R381" s="55"/>
      <c r="S381" s="2"/>
      <c r="T381" s="3"/>
      <c r="U381" s="2"/>
      <c r="V381" s="2"/>
      <c r="W381" s="2"/>
      <c r="X381" s="55"/>
      <c r="Y381" s="2"/>
      <c r="Z381" s="55"/>
      <c r="AA381" s="2"/>
      <c r="AB381" s="2"/>
    </row>
    <row r="382" spans="1:28">
      <c r="A382">
        <v>381</v>
      </c>
      <c r="B382" t="s">
        <v>53</v>
      </c>
      <c r="C382" t="s">
        <v>2191</v>
      </c>
      <c r="D382" t="s">
        <v>1064</v>
      </c>
      <c r="E382">
        <v>381</v>
      </c>
      <c r="G382" t="s">
        <v>53</v>
      </c>
      <c r="H382" t="s">
        <v>1505</v>
      </c>
      <c r="I382" t="s">
        <v>712</v>
      </c>
      <c r="J382" t="s">
        <v>712</v>
      </c>
      <c r="K382">
        <v>30</v>
      </c>
      <c r="L382" t="s">
        <v>6050</v>
      </c>
      <c r="M382" s="2"/>
      <c r="N382" s="2"/>
      <c r="O382" s="2"/>
      <c r="P382" s="2"/>
      <c r="Q382" s="55"/>
      <c r="R382" s="55"/>
      <c r="S382" s="2"/>
      <c r="T382" s="3"/>
      <c r="U382" s="2"/>
      <c r="V382" s="2"/>
      <c r="W382" s="2"/>
      <c r="X382" s="55"/>
      <c r="Y382" s="2"/>
      <c r="Z382" s="55"/>
      <c r="AA382" s="2"/>
      <c r="AB382" s="2"/>
    </row>
    <row r="383" spans="1:28">
      <c r="A383">
        <v>382</v>
      </c>
      <c r="B383" t="s">
        <v>53</v>
      </c>
      <c r="C383" t="s">
        <v>2192</v>
      </c>
      <c r="D383" t="s">
        <v>1001</v>
      </c>
      <c r="E383">
        <v>382</v>
      </c>
      <c r="G383" t="s">
        <v>53</v>
      </c>
      <c r="H383" t="s">
        <v>1505</v>
      </c>
      <c r="I383" t="s">
        <v>1505</v>
      </c>
      <c r="J383" t="s">
        <v>712</v>
      </c>
      <c r="K383">
        <v>20</v>
      </c>
      <c r="L383" t="s">
        <v>6050</v>
      </c>
      <c r="M383" s="2"/>
      <c r="N383" s="2"/>
      <c r="O383" s="2"/>
      <c r="P383" s="2"/>
      <c r="Q383" s="55"/>
      <c r="R383" s="55"/>
      <c r="S383" s="2"/>
      <c r="T383" s="3"/>
      <c r="U383" s="2"/>
      <c r="V383" s="2"/>
      <c r="W383" s="2"/>
      <c r="X383" s="55"/>
      <c r="Y383" s="2"/>
      <c r="Z383" s="55"/>
      <c r="AA383" s="2"/>
      <c r="AB383" s="2"/>
    </row>
    <row r="384" spans="1:28">
      <c r="A384">
        <v>383</v>
      </c>
      <c r="B384" t="s">
        <v>53</v>
      </c>
      <c r="C384" t="s">
        <v>2193</v>
      </c>
      <c r="D384" t="s">
        <v>1321</v>
      </c>
      <c r="E384">
        <v>383</v>
      </c>
      <c r="G384" t="s">
        <v>53</v>
      </c>
      <c r="H384" t="s">
        <v>1505</v>
      </c>
      <c r="I384" t="s">
        <v>712</v>
      </c>
      <c r="J384" t="s">
        <v>712</v>
      </c>
      <c r="K384">
        <v>20</v>
      </c>
      <c r="L384" t="s">
        <v>2194</v>
      </c>
      <c r="M384" s="2"/>
      <c r="N384" s="2"/>
      <c r="O384" s="2"/>
      <c r="P384" s="2"/>
      <c r="Q384" s="55"/>
      <c r="R384" s="55"/>
      <c r="S384" s="2"/>
      <c r="T384" s="3"/>
      <c r="U384" s="2"/>
      <c r="V384" s="2"/>
      <c r="W384" s="2"/>
      <c r="X384" s="55"/>
      <c r="Y384" s="2"/>
      <c r="Z384" s="55"/>
      <c r="AA384" s="2"/>
      <c r="AB384" s="2"/>
    </row>
    <row r="385" spans="1:28">
      <c r="A385">
        <v>384</v>
      </c>
      <c r="B385" t="s">
        <v>77</v>
      </c>
      <c r="C385" t="s">
        <v>2195</v>
      </c>
      <c r="D385" t="s">
        <v>1150</v>
      </c>
      <c r="E385">
        <v>384</v>
      </c>
      <c r="G385" t="s">
        <v>77</v>
      </c>
      <c r="H385" t="s">
        <v>1505</v>
      </c>
      <c r="I385" t="s">
        <v>712</v>
      </c>
      <c r="J385" t="s">
        <v>712</v>
      </c>
      <c r="K385">
        <v>10</v>
      </c>
      <c r="L385" t="s">
        <v>2196</v>
      </c>
      <c r="M385" s="2"/>
      <c r="N385" s="2"/>
      <c r="O385" s="2"/>
      <c r="P385" s="2"/>
      <c r="Q385" s="55"/>
      <c r="R385" s="55"/>
      <c r="S385" s="2"/>
      <c r="T385" s="3"/>
      <c r="U385" s="2"/>
      <c r="V385" s="2"/>
      <c r="W385" s="2"/>
      <c r="X385" s="55"/>
      <c r="Y385" s="2"/>
      <c r="Z385" s="55"/>
      <c r="AA385" s="2"/>
      <c r="AB385" s="2"/>
    </row>
    <row r="386" spans="1:28">
      <c r="A386">
        <v>385</v>
      </c>
      <c r="B386" t="s">
        <v>77</v>
      </c>
      <c r="C386" t="s">
        <v>2197</v>
      </c>
      <c r="D386" t="s">
        <v>1222</v>
      </c>
      <c r="E386">
        <v>385</v>
      </c>
      <c r="G386" t="s">
        <v>77</v>
      </c>
      <c r="H386" t="s">
        <v>1505</v>
      </c>
      <c r="I386" t="s">
        <v>712</v>
      </c>
      <c r="J386" t="s">
        <v>712</v>
      </c>
      <c r="K386">
        <v>10</v>
      </c>
      <c r="L386" t="s">
        <v>2198</v>
      </c>
      <c r="M386" s="2"/>
      <c r="N386" s="2"/>
      <c r="O386" s="2"/>
      <c r="P386" s="2"/>
      <c r="Q386" s="55"/>
      <c r="R386" s="55"/>
      <c r="S386" s="2"/>
      <c r="T386" s="3"/>
      <c r="U386" s="2"/>
      <c r="V386" s="2"/>
      <c r="W386" s="2"/>
      <c r="X386" s="55"/>
      <c r="Y386" s="2"/>
      <c r="Z386" s="55"/>
      <c r="AA386" s="2"/>
      <c r="AB386" s="2"/>
    </row>
    <row r="387" spans="1:28">
      <c r="A387">
        <v>386</v>
      </c>
      <c r="B387" t="s">
        <v>80</v>
      </c>
      <c r="C387" t="s">
        <v>2199</v>
      </c>
      <c r="D387" t="s">
        <v>1161</v>
      </c>
      <c r="E387">
        <v>386</v>
      </c>
      <c r="G387" t="s">
        <v>80</v>
      </c>
      <c r="H387" t="s">
        <v>1476</v>
      </c>
      <c r="I387" t="s">
        <v>1505</v>
      </c>
      <c r="J387">
        <v>100</v>
      </c>
      <c r="K387">
        <v>5</v>
      </c>
      <c r="L387" t="s">
        <v>6050</v>
      </c>
      <c r="M387" s="2"/>
      <c r="N387" s="2"/>
      <c r="O387" s="2"/>
      <c r="P387" s="2"/>
      <c r="Q387" s="55"/>
      <c r="R387" s="55"/>
      <c r="S387" s="2"/>
      <c r="T387" s="3"/>
      <c r="U387" s="2"/>
      <c r="V387" s="2"/>
      <c r="W387" s="2"/>
      <c r="X387" s="55"/>
      <c r="Y387" s="2"/>
      <c r="Z387" s="2"/>
      <c r="AA387" s="55"/>
      <c r="AB387" s="2"/>
    </row>
    <row r="388" spans="1:28">
      <c r="A388">
        <v>387</v>
      </c>
      <c r="B388" t="s">
        <v>53</v>
      </c>
      <c r="C388" t="s">
        <v>2200</v>
      </c>
      <c r="D388" t="s">
        <v>1000</v>
      </c>
      <c r="E388">
        <v>387</v>
      </c>
      <c r="G388" t="s">
        <v>53</v>
      </c>
      <c r="H388" t="s">
        <v>1476</v>
      </c>
      <c r="I388">
        <v>140</v>
      </c>
      <c r="J388">
        <v>100</v>
      </c>
      <c r="K388">
        <v>5</v>
      </c>
      <c r="L388" t="s">
        <v>2201</v>
      </c>
      <c r="M388" s="2"/>
      <c r="N388" s="2"/>
      <c r="O388" s="2"/>
      <c r="P388" s="2"/>
      <c r="Q388" s="55"/>
      <c r="R388" s="55"/>
      <c r="S388" s="2"/>
      <c r="T388" s="3"/>
      <c r="U388" s="2"/>
      <c r="V388" s="2"/>
      <c r="W388" s="2"/>
      <c r="X388" s="55"/>
      <c r="Y388" s="2"/>
      <c r="Z388" s="2"/>
      <c r="AA388" s="55"/>
      <c r="AB388" s="2"/>
    </row>
    <row r="389" spans="1:28">
      <c r="A389">
        <v>388</v>
      </c>
      <c r="B389" t="s">
        <v>75</v>
      </c>
      <c r="C389" t="s">
        <v>2202</v>
      </c>
      <c r="D389" t="s">
        <v>723</v>
      </c>
      <c r="E389">
        <v>388</v>
      </c>
      <c r="G389" t="s">
        <v>75</v>
      </c>
      <c r="H389" t="s">
        <v>1505</v>
      </c>
      <c r="I389" t="s">
        <v>712</v>
      </c>
      <c r="J389">
        <v>100</v>
      </c>
      <c r="K389">
        <v>10</v>
      </c>
      <c r="L389" t="s">
        <v>2203</v>
      </c>
      <c r="M389" s="2"/>
      <c r="N389" s="2"/>
      <c r="O389" s="2"/>
      <c r="P389" s="2"/>
      <c r="Q389" s="55"/>
      <c r="R389" s="55"/>
      <c r="S389" s="2"/>
      <c r="T389" s="3"/>
      <c r="U389" s="2"/>
      <c r="V389" s="2"/>
      <c r="W389" s="2"/>
      <c r="X389" s="55"/>
      <c r="Y389" s="2"/>
      <c r="Z389" s="55"/>
      <c r="AA389" s="2"/>
      <c r="AB389" s="2"/>
    </row>
    <row r="390" spans="1:28">
      <c r="A390">
        <v>389</v>
      </c>
      <c r="B390" t="s">
        <v>80</v>
      </c>
      <c r="C390" t="s">
        <v>2204</v>
      </c>
      <c r="D390" t="s">
        <v>982</v>
      </c>
      <c r="E390">
        <v>389</v>
      </c>
      <c r="G390" t="s">
        <v>80</v>
      </c>
      <c r="H390" t="s">
        <v>1476</v>
      </c>
      <c r="I390">
        <v>70</v>
      </c>
      <c r="J390">
        <v>100</v>
      </c>
      <c r="K390">
        <v>5</v>
      </c>
      <c r="L390" t="s">
        <v>2205</v>
      </c>
      <c r="M390" s="2"/>
      <c r="N390" s="2"/>
      <c r="O390" s="2"/>
      <c r="P390" s="2"/>
      <c r="Q390" s="55"/>
      <c r="R390" s="55"/>
      <c r="S390" s="2"/>
      <c r="T390" s="3"/>
      <c r="U390" s="2"/>
      <c r="V390" s="2"/>
      <c r="W390" s="2"/>
      <c r="X390" s="55"/>
      <c r="Y390" s="2"/>
      <c r="Z390" s="2"/>
      <c r="AA390" s="55"/>
      <c r="AB390" s="2"/>
    </row>
    <row r="391" spans="1:28">
      <c r="A391">
        <v>390</v>
      </c>
      <c r="B391" t="s">
        <v>59</v>
      </c>
      <c r="C391" t="s">
        <v>2206</v>
      </c>
      <c r="D391" t="s">
        <v>958</v>
      </c>
      <c r="E391">
        <v>390</v>
      </c>
      <c r="G391" t="s">
        <v>59</v>
      </c>
      <c r="H391" t="s">
        <v>1505</v>
      </c>
      <c r="I391" t="s">
        <v>712</v>
      </c>
      <c r="J391" t="s">
        <v>712</v>
      </c>
      <c r="K391">
        <v>20</v>
      </c>
      <c r="L391" t="s">
        <v>2207</v>
      </c>
      <c r="M391" s="2"/>
      <c r="N391" s="2"/>
      <c r="O391" s="2"/>
      <c r="P391" s="2"/>
      <c r="Q391" s="55"/>
      <c r="R391" s="55"/>
      <c r="S391" s="2"/>
      <c r="T391" s="3"/>
      <c r="U391" s="2"/>
      <c r="V391" s="2"/>
      <c r="W391" s="2"/>
      <c r="X391" s="55"/>
      <c r="Y391" s="2"/>
      <c r="Z391" s="55"/>
      <c r="AA391" s="2"/>
      <c r="AB391" s="2"/>
    </row>
    <row r="392" spans="1:28">
      <c r="A392">
        <v>391</v>
      </c>
      <c r="B392" t="s">
        <v>77</v>
      </c>
      <c r="C392" t="s">
        <v>2208</v>
      </c>
      <c r="D392" t="s">
        <v>1395</v>
      </c>
      <c r="E392">
        <v>391</v>
      </c>
      <c r="G392" t="s">
        <v>77</v>
      </c>
      <c r="H392" t="s">
        <v>1505</v>
      </c>
      <c r="I392" t="s">
        <v>712</v>
      </c>
      <c r="J392" t="s">
        <v>712</v>
      </c>
      <c r="K392">
        <v>10</v>
      </c>
      <c r="L392" t="s">
        <v>2209</v>
      </c>
      <c r="M392" s="2"/>
      <c r="N392" s="2"/>
      <c r="O392" s="2"/>
      <c r="P392" s="2"/>
      <c r="Q392" s="55"/>
      <c r="R392" s="55"/>
      <c r="S392" s="2"/>
      <c r="T392" s="3"/>
      <c r="U392" s="2"/>
      <c r="V392" s="2"/>
      <c r="W392" s="2"/>
      <c r="X392" s="55"/>
      <c r="Y392" s="2"/>
      <c r="Z392" s="55"/>
      <c r="AA392" s="2"/>
      <c r="AB392" s="2"/>
    </row>
    <row r="393" spans="1:28">
      <c r="A393">
        <v>392</v>
      </c>
      <c r="B393" t="s">
        <v>74</v>
      </c>
      <c r="C393" t="s">
        <v>2210</v>
      </c>
      <c r="D393" t="s">
        <v>908</v>
      </c>
      <c r="E393">
        <v>392</v>
      </c>
      <c r="G393" t="s">
        <v>74</v>
      </c>
      <c r="H393" t="s">
        <v>1505</v>
      </c>
      <c r="I393" t="s">
        <v>712</v>
      </c>
      <c r="J393" t="s">
        <v>712</v>
      </c>
      <c r="K393">
        <v>20</v>
      </c>
      <c r="L393" t="s">
        <v>2211</v>
      </c>
      <c r="M393" s="2"/>
      <c r="N393" s="2"/>
      <c r="O393" s="2"/>
      <c r="P393" s="2"/>
      <c r="Q393" s="55"/>
      <c r="R393" s="55"/>
      <c r="S393" s="2"/>
      <c r="T393" s="3"/>
      <c r="U393" s="2"/>
      <c r="V393" s="2"/>
      <c r="W393" s="2"/>
      <c r="X393" s="55"/>
      <c r="Y393" s="2"/>
      <c r="Z393" s="55"/>
      <c r="AA393" s="2"/>
      <c r="AB393" s="2"/>
    </row>
    <row r="394" spans="1:28">
      <c r="A394">
        <v>393</v>
      </c>
      <c r="B394" t="s">
        <v>76</v>
      </c>
      <c r="C394" t="s">
        <v>2212</v>
      </c>
      <c r="D394" t="s">
        <v>1258</v>
      </c>
      <c r="E394">
        <v>393</v>
      </c>
      <c r="G394" t="s">
        <v>76</v>
      </c>
      <c r="H394" t="s">
        <v>1505</v>
      </c>
      <c r="I394" t="s">
        <v>712</v>
      </c>
      <c r="J394" t="s">
        <v>712</v>
      </c>
      <c r="K394">
        <v>10</v>
      </c>
      <c r="L394" t="s">
        <v>2213</v>
      </c>
      <c r="M394" s="2"/>
      <c r="N394" s="2"/>
      <c r="O394" s="2"/>
      <c r="P394" s="2"/>
      <c r="Q394" s="55"/>
      <c r="R394" s="2"/>
      <c r="S394" s="2"/>
      <c r="T394" s="3"/>
      <c r="U394" s="2"/>
      <c r="V394" s="2"/>
      <c r="W394" s="2"/>
      <c r="X394" s="55"/>
      <c r="Y394" s="2"/>
      <c r="Z394" s="55"/>
      <c r="AA394" s="2"/>
      <c r="AB394" s="2"/>
    </row>
    <row r="395" spans="1:28">
      <c r="A395">
        <v>394</v>
      </c>
      <c r="B395" t="s">
        <v>73</v>
      </c>
      <c r="C395" t="s">
        <v>2214</v>
      </c>
      <c r="D395" t="s">
        <v>849</v>
      </c>
      <c r="E395">
        <v>394</v>
      </c>
      <c r="G395" t="s">
        <v>73</v>
      </c>
      <c r="H395" t="s">
        <v>1476</v>
      </c>
      <c r="I395">
        <v>120</v>
      </c>
      <c r="J395">
        <v>100</v>
      </c>
      <c r="K395">
        <v>15</v>
      </c>
      <c r="L395" t="s">
        <v>2215</v>
      </c>
      <c r="M395" s="2"/>
      <c r="N395" s="2"/>
      <c r="O395" s="2"/>
      <c r="P395" s="2"/>
      <c r="Q395" s="3"/>
      <c r="R395" s="55"/>
      <c r="S395" s="2"/>
      <c r="T395" s="3"/>
      <c r="U395" s="2"/>
      <c r="V395" s="2"/>
      <c r="W395" s="2"/>
      <c r="X395" s="55"/>
      <c r="Y395" s="2"/>
      <c r="Z395" s="2"/>
      <c r="AA395" s="55"/>
      <c r="AB395" s="2"/>
    </row>
    <row r="396" spans="1:28">
      <c r="A396">
        <v>395</v>
      </c>
      <c r="B396" t="s">
        <v>54</v>
      </c>
      <c r="C396" t="s">
        <v>2216</v>
      </c>
      <c r="D396" t="s">
        <v>1367</v>
      </c>
      <c r="E396">
        <v>395</v>
      </c>
      <c r="G396" t="s">
        <v>54</v>
      </c>
      <c r="H396" t="s">
        <v>1476</v>
      </c>
      <c r="I396">
        <v>60</v>
      </c>
      <c r="J396">
        <v>100</v>
      </c>
      <c r="K396">
        <v>10</v>
      </c>
      <c r="L396" t="s">
        <v>2217</v>
      </c>
      <c r="M396" s="2"/>
      <c r="N396" s="2"/>
      <c r="O396" s="2"/>
      <c r="P396" s="2"/>
      <c r="Q396" s="3"/>
      <c r="R396" s="55"/>
      <c r="S396" s="2"/>
      <c r="T396" s="3"/>
      <c r="U396" s="2"/>
      <c r="V396" s="2"/>
      <c r="W396" s="2"/>
      <c r="X396" s="55"/>
      <c r="Y396" s="2"/>
      <c r="Z396" s="2"/>
      <c r="AA396" s="55"/>
      <c r="AB396" s="2"/>
    </row>
    <row r="397" spans="1:28">
      <c r="A397">
        <v>396</v>
      </c>
      <c r="B397" t="s">
        <v>54</v>
      </c>
      <c r="C397" t="s">
        <v>2218</v>
      </c>
      <c r="D397" t="s">
        <v>912</v>
      </c>
      <c r="E397">
        <v>396</v>
      </c>
      <c r="G397" t="s">
        <v>54</v>
      </c>
      <c r="H397" t="s">
        <v>1503</v>
      </c>
      <c r="I397">
        <v>80</v>
      </c>
      <c r="J397" t="s">
        <v>712</v>
      </c>
      <c r="K397">
        <v>20</v>
      </c>
      <c r="L397" t="s">
        <v>2219</v>
      </c>
      <c r="M397" s="2"/>
      <c r="N397" s="2"/>
      <c r="O397" s="2"/>
      <c r="P397" s="2"/>
      <c r="Q397" s="55"/>
      <c r="R397" s="55"/>
      <c r="S397" s="2"/>
      <c r="T397" s="3"/>
      <c r="U397" s="2"/>
      <c r="V397" s="2"/>
      <c r="W397" s="2"/>
      <c r="X397" s="55"/>
      <c r="Y397" s="2"/>
      <c r="Z397" s="2"/>
      <c r="AA397" s="55"/>
      <c r="AB397" s="2"/>
    </row>
    <row r="398" spans="1:28">
      <c r="A398">
        <v>397</v>
      </c>
      <c r="B398" t="s">
        <v>65</v>
      </c>
      <c r="C398" t="s">
        <v>2220</v>
      </c>
      <c r="D398" t="s">
        <v>1246</v>
      </c>
      <c r="E398">
        <v>397</v>
      </c>
      <c r="G398" t="s">
        <v>65</v>
      </c>
      <c r="H398" t="s">
        <v>1505</v>
      </c>
      <c r="I398" t="s">
        <v>712</v>
      </c>
      <c r="J398" t="s">
        <v>712</v>
      </c>
      <c r="K398">
        <v>20</v>
      </c>
      <c r="L398" t="s">
        <v>2221</v>
      </c>
      <c r="M398" s="2"/>
      <c r="N398" s="2"/>
      <c r="O398" s="2"/>
      <c r="P398" s="2"/>
      <c r="Q398" s="55"/>
      <c r="R398" s="55"/>
      <c r="S398" s="2"/>
      <c r="T398" s="3"/>
      <c r="U398" s="2"/>
      <c r="V398" s="2"/>
      <c r="W398" s="2"/>
      <c r="X398" s="55"/>
      <c r="Y398" s="2"/>
      <c r="Z398" s="55"/>
      <c r="AA398" s="2"/>
      <c r="AB398" s="2"/>
    </row>
    <row r="399" spans="1:28">
      <c r="A399">
        <v>398</v>
      </c>
      <c r="B399" t="s">
        <v>59</v>
      </c>
      <c r="C399" t="s">
        <v>2222</v>
      </c>
      <c r="D399" t="s">
        <v>960</v>
      </c>
      <c r="E399">
        <v>398</v>
      </c>
      <c r="G399" t="s">
        <v>59</v>
      </c>
      <c r="H399" t="s">
        <v>1476</v>
      </c>
      <c r="I399">
        <v>80</v>
      </c>
      <c r="J399">
        <v>100</v>
      </c>
      <c r="K399">
        <v>20</v>
      </c>
      <c r="L399" t="s">
        <v>2223</v>
      </c>
      <c r="M399" s="2"/>
      <c r="N399" s="2"/>
      <c r="O399" s="2"/>
      <c r="P399" s="2"/>
      <c r="Q399" s="3"/>
      <c r="R399" s="55"/>
      <c r="S399" s="2"/>
      <c r="T399" s="3"/>
      <c r="U399" s="2"/>
      <c r="V399" s="2"/>
      <c r="W399" s="2"/>
      <c r="X399" s="55"/>
      <c r="Y399" s="2"/>
      <c r="Z399" s="2"/>
      <c r="AA399" s="55"/>
      <c r="AB399" s="2"/>
    </row>
    <row r="400" spans="1:28">
      <c r="A400">
        <v>399</v>
      </c>
      <c r="B400" t="s">
        <v>80</v>
      </c>
      <c r="C400" t="s">
        <v>2224</v>
      </c>
      <c r="D400" t="s">
        <v>917</v>
      </c>
      <c r="E400">
        <v>399</v>
      </c>
      <c r="G400" t="s">
        <v>80</v>
      </c>
      <c r="H400" t="s">
        <v>1503</v>
      </c>
      <c r="I400">
        <v>80</v>
      </c>
      <c r="J400">
        <v>100</v>
      </c>
      <c r="K400">
        <v>15</v>
      </c>
      <c r="L400" t="s">
        <v>2225</v>
      </c>
      <c r="M400" s="2"/>
      <c r="N400" s="2"/>
      <c r="O400" s="2"/>
      <c r="P400" s="2"/>
      <c r="Q400" s="55"/>
      <c r="R400" s="55"/>
      <c r="S400" s="2"/>
      <c r="T400" s="3"/>
      <c r="U400" s="2"/>
      <c r="V400" s="2"/>
      <c r="W400" s="2"/>
      <c r="X400" s="55"/>
      <c r="Y400" s="2"/>
      <c r="Z400" s="2"/>
      <c r="AA400" s="55"/>
      <c r="AB400" s="2"/>
    </row>
    <row r="401" spans="1:28">
      <c r="A401">
        <v>400</v>
      </c>
      <c r="B401" t="s">
        <v>80</v>
      </c>
      <c r="C401" t="s">
        <v>2226</v>
      </c>
      <c r="D401" t="s">
        <v>1085</v>
      </c>
      <c r="E401">
        <v>400</v>
      </c>
      <c r="G401" t="s">
        <v>80</v>
      </c>
      <c r="H401" t="s">
        <v>1476</v>
      </c>
      <c r="I401">
        <v>70</v>
      </c>
      <c r="J401">
        <v>100</v>
      </c>
      <c r="K401">
        <v>15</v>
      </c>
      <c r="L401" t="s">
        <v>2227</v>
      </c>
      <c r="M401" s="2"/>
      <c r="N401" s="2"/>
      <c r="O401" s="2"/>
      <c r="P401" s="2"/>
      <c r="Q401" s="55"/>
      <c r="R401" s="55"/>
      <c r="S401" s="2"/>
      <c r="T401" s="3"/>
      <c r="U401" s="2"/>
      <c r="V401" s="2"/>
      <c r="W401" s="2"/>
      <c r="X401" s="55"/>
      <c r="Y401" s="2"/>
      <c r="Z401" s="2"/>
      <c r="AA401" s="55"/>
      <c r="AB401" s="2"/>
    </row>
    <row r="402" spans="1:28">
      <c r="A402">
        <v>401</v>
      </c>
      <c r="B402" t="s">
        <v>74</v>
      </c>
      <c r="C402" t="s">
        <v>2228</v>
      </c>
      <c r="D402" t="s">
        <v>878</v>
      </c>
      <c r="E402">
        <v>401</v>
      </c>
      <c r="G402" t="s">
        <v>74</v>
      </c>
      <c r="H402" t="s">
        <v>1476</v>
      </c>
      <c r="I402">
        <v>90</v>
      </c>
      <c r="J402">
        <v>90</v>
      </c>
      <c r="K402">
        <v>10</v>
      </c>
      <c r="L402" t="s">
        <v>2229</v>
      </c>
      <c r="M402" s="2"/>
      <c r="N402" s="2"/>
      <c r="O402" s="2"/>
      <c r="P402" s="2"/>
      <c r="Q402" s="55"/>
      <c r="R402" s="55"/>
      <c r="S402" s="2"/>
      <c r="T402" s="3"/>
      <c r="U402" s="2"/>
      <c r="V402" s="2"/>
      <c r="W402" s="2"/>
      <c r="X402" s="55"/>
      <c r="Y402" s="2"/>
      <c r="Z402" s="2"/>
      <c r="AA402" s="55"/>
      <c r="AB402" s="2"/>
    </row>
    <row r="403" spans="1:28">
      <c r="A403">
        <v>402</v>
      </c>
      <c r="B403" t="s">
        <v>75</v>
      </c>
      <c r="C403" t="s">
        <v>2230</v>
      </c>
      <c r="D403" t="s">
        <v>725</v>
      </c>
      <c r="E403">
        <v>402</v>
      </c>
      <c r="G403" t="s">
        <v>75</v>
      </c>
      <c r="H403" t="s">
        <v>1476</v>
      </c>
      <c r="I403">
        <v>80</v>
      </c>
      <c r="J403">
        <v>100</v>
      </c>
      <c r="K403">
        <v>15</v>
      </c>
      <c r="L403" t="s">
        <v>2231</v>
      </c>
      <c r="M403" s="2"/>
      <c r="N403" s="2"/>
      <c r="O403" s="2"/>
      <c r="P403" s="2"/>
      <c r="Q403" s="55"/>
      <c r="R403" s="55"/>
      <c r="S403" s="2"/>
      <c r="T403" s="3"/>
      <c r="U403" s="2"/>
      <c r="V403" s="2"/>
      <c r="W403" s="2"/>
      <c r="X403" s="55"/>
      <c r="Y403" s="2"/>
      <c r="Z403" s="2"/>
      <c r="AA403" s="55"/>
      <c r="AB403" s="2"/>
    </row>
    <row r="404" spans="1:28">
      <c r="A404">
        <v>403</v>
      </c>
      <c r="B404" t="s">
        <v>58</v>
      </c>
      <c r="C404" t="s">
        <v>2232</v>
      </c>
      <c r="D404" t="s">
        <v>856</v>
      </c>
      <c r="E404">
        <v>403</v>
      </c>
      <c r="G404" t="s">
        <v>58</v>
      </c>
      <c r="H404" t="s">
        <v>1503</v>
      </c>
      <c r="I404">
        <v>75</v>
      </c>
      <c r="J404">
        <v>95</v>
      </c>
      <c r="K404">
        <v>15</v>
      </c>
      <c r="L404" t="s">
        <v>2233</v>
      </c>
      <c r="M404" s="2"/>
      <c r="N404" s="2"/>
      <c r="O404" s="2"/>
      <c r="P404" s="2"/>
      <c r="Q404" s="55"/>
      <c r="R404" s="55"/>
      <c r="S404" s="2"/>
      <c r="T404" s="3"/>
      <c r="U404" s="2"/>
      <c r="V404" s="2"/>
      <c r="W404" s="2"/>
      <c r="X404" s="55"/>
      <c r="Y404" s="2"/>
      <c r="Z404" s="2"/>
      <c r="AA404" s="55"/>
      <c r="AB404" s="2"/>
    </row>
    <row r="405" spans="1:28">
      <c r="A405">
        <v>404</v>
      </c>
      <c r="B405" t="s">
        <v>66</v>
      </c>
      <c r="C405" t="s">
        <v>2234</v>
      </c>
      <c r="D405" t="s">
        <v>968</v>
      </c>
      <c r="E405">
        <v>404</v>
      </c>
      <c r="G405" t="s">
        <v>66</v>
      </c>
      <c r="H405" t="s">
        <v>1476</v>
      </c>
      <c r="I405">
        <v>80</v>
      </c>
      <c r="J405">
        <v>100</v>
      </c>
      <c r="K405">
        <v>15</v>
      </c>
      <c r="L405" t="s">
        <v>2235</v>
      </c>
      <c r="M405" s="2"/>
      <c r="N405" s="2"/>
      <c r="O405" s="2"/>
      <c r="P405" s="2"/>
      <c r="Q405" s="55"/>
      <c r="R405" s="55"/>
      <c r="S405" s="2"/>
      <c r="T405" s="3"/>
      <c r="U405" s="2"/>
      <c r="V405" s="2"/>
      <c r="W405" s="2"/>
      <c r="X405" s="55"/>
      <c r="Y405" s="2"/>
      <c r="Z405" s="2"/>
      <c r="AA405" s="55"/>
      <c r="AB405" s="2"/>
    </row>
    <row r="406" spans="1:28">
      <c r="A406">
        <v>405</v>
      </c>
      <c r="B406" t="s">
        <v>66</v>
      </c>
      <c r="C406" t="s">
        <v>2236</v>
      </c>
      <c r="D406" t="s">
        <v>930</v>
      </c>
      <c r="E406">
        <v>405</v>
      </c>
      <c r="G406" t="s">
        <v>66</v>
      </c>
      <c r="H406" t="s">
        <v>1503</v>
      </c>
      <c r="I406">
        <v>90</v>
      </c>
      <c r="J406">
        <v>100</v>
      </c>
      <c r="K406">
        <v>10</v>
      </c>
      <c r="L406" t="s">
        <v>2237</v>
      </c>
      <c r="M406" s="2"/>
      <c r="N406" s="2"/>
      <c r="O406" s="2"/>
      <c r="P406" s="2"/>
      <c r="Q406" s="55"/>
      <c r="R406" s="55"/>
      <c r="S406" s="2"/>
      <c r="T406" s="3"/>
      <c r="U406" s="2"/>
      <c r="V406" s="2"/>
      <c r="W406" s="2"/>
      <c r="X406" s="2"/>
      <c r="Y406" s="2"/>
      <c r="Z406" s="2"/>
      <c r="AA406" s="55"/>
      <c r="AB406" s="2"/>
    </row>
    <row r="407" spans="1:28">
      <c r="A407">
        <v>406</v>
      </c>
      <c r="B407" t="s">
        <v>79</v>
      </c>
      <c r="C407" t="s">
        <v>2238</v>
      </c>
      <c r="D407" t="s">
        <v>851</v>
      </c>
      <c r="E407">
        <v>406</v>
      </c>
      <c r="G407" t="s">
        <v>79</v>
      </c>
      <c r="H407" t="s">
        <v>1503</v>
      </c>
      <c r="I407">
        <v>85</v>
      </c>
      <c r="J407">
        <v>100</v>
      </c>
      <c r="K407">
        <v>10</v>
      </c>
      <c r="L407" t="s">
        <v>2239</v>
      </c>
      <c r="M407" s="2"/>
      <c r="N407" s="2"/>
      <c r="O407" s="2"/>
      <c r="P407" s="2"/>
      <c r="Q407" s="55"/>
      <c r="R407" s="55"/>
      <c r="S407" s="2"/>
      <c r="T407" s="3"/>
      <c r="U407" s="2"/>
      <c r="V407" s="2"/>
      <c r="W407" s="2"/>
      <c r="X407" s="55"/>
      <c r="Y407" s="2"/>
      <c r="Z407" s="2"/>
      <c r="AA407" s="55"/>
      <c r="AB407" s="2"/>
    </row>
    <row r="408" spans="1:28">
      <c r="A408">
        <v>407</v>
      </c>
      <c r="B408" t="s">
        <v>79</v>
      </c>
      <c r="C408" t="s">
        <v>2240</v>
      </c>
      <c r="D408" t="s">
        <v>847</v>
      </c>
      <c r="E408">
        <v>407</v>
      </c>
      <c r="G408" t="s">
        <v>79</v>
      </c>
      <c r="H408" t="s">
        <v>1476</v>
      </c>
      <c r="I408">
        <v>100</v>
      </c>
      <c r="J408">
        <v>75</v>
      </c>
      <c r="K408">
        <v>10</v>
      </c>
      <c r="L408" t="s">
        <v>2241</v>
      </c>
      <c r="M408" s="2"/>
      <c r="N408" s="2"/>
      <c r="O408" s="2"/>
      <c r="P408" s="2"/>
      <c r="Q408" s="55"/>
      <c r="R408" s="55"/>
      <c r="S408" s="2"/>
      <c r="T408" s="3"/>
      <c r="U408" s="2"/>
      <c r="V408" s="2"/>
      <c r="W408" s="2"/>
      <c r="X408" s="55"/>
      <c r="Y408" s="2"/>
      <c r="Z408" s="2"/>
      <c r="AA408" s="55"/>
      <c r="AB408" s="2"/>
    </row>
    <row r="409" spans="1:28">
      <c r="A409">
        <v>408</v>
      </c>
      <c r="B409" t="s">
        <v>65</v>
      </c>
      <c r="C409" t="s">
        <v>2242</v>
      </c>
      <c r="D409" t="s">
        <v>1187</v>
      </c>
      <c r="E409">
        <v>408</v>
      </c>
      <c r="G409" t="s">
        <v>65</v>
      </c>
      <c r="H409" t="s">
        <v>1503</v>
      </c>
      <c r="I409">
        <v>80</v>
      </c>
      <c r="J409">
        <v>100</v>
      </c>
      <c r="K409">
        <v>20</v>
      </c>
      <c r="L409" t="s">
        <v>2243</v>
      </c>
      <c r="M409" s="2"/>
      <c r="N409" s="2"/>
      <c r="O409" s="2"/>
      <c r="P409" s="2"/>
      <c r="Q409" s="55"/>
      <c r="R409" s="55"/>
      <c r="S409" s="2"/>
      <c r="T409" s="3"/>
      <c r="U409" s="2"/>
      <c r="V409" s="2"/>
      <c r="W409" s="2"/>
      <c r="X409" s="55"/>
      <c r="Y409" s="2"/>
      <c r="Z409" s="2"/>
      <c r="AA409" s="55"/>
      <c r="AB409" s="2"/>
    </row>
    <row r="410" spans="1:28">
      <c r="A410">
        <v>409</v>
      </c>
      <c r="B410" t="s">
        <v>54</v>
      </c>
      <c r="C410" t="s">
        <v>2244</v>
      </c>
      <c r="D410" t="s">
        <v>1340</v>
      </c>
      <c r="E410">
        <v>409</v>
      </c>
      <c r="G410" t="s">
        <v>54</v>
      </c>
      <c r="H410" t="s">
        <v>1476</v>
      </c>
      <c r="I410">
        <v>75</v>
      </c>
      <c r="J410">
        <v>100</v>
      </c>
      <c r="K410">
        <v>10</v>
      </c>
      <c r="L410" t="s">
        <v>2245</v>
      </c>
      <c r="M410" s="2"/>
      <c r="N410" s="2"/>
      <c r="O410" s="2"/>
      <c r="P410" s="2"/>
      <c r="Q410" s="55"/>
      <c r="R410" s="55"/>
      <c r="S410" s="2"/>
      <c r="T410" s="3"/>
      <c r="U410" s="2"/>
      <c r="V410" s="2"/>
      <c r="W410" s="2"/>
      <c r="X410" s="55"/>
      <c r="Y410" s="2"/>
      <c r="Z410" s="2"/>
      <c r="AA410" s="55"/>
      <c r="AB410" s="2"/>
    </row>
    <row r="411" spans="1:28">
      <c r="A411">
        <v>410</v>
      </c>
      <c r="B411" t="s">
        <v>54</v>
      </c>
      <c r="C411" t="s">
        <v>2246</v>
      </c>
      <c r="D411" t="s">
        <v>1312</v>
      </c>
      <c r="E411">
        <v>410</v>
      </c>
      <c r="G411" t="s">
        <v>54</v>
      </c>
      <c r="H411" t="s">
        <v>1503</v>
      </c>
      <c r="I411">
        <v>40</v>
      </c>
      <c r="J411">
        <v>100</v>
      </c>
      <c r="K411">
        <v>30</v>
      </c>
      <c r="L411" t="s">
        <v>2247</v>
      </c>
      <c r="M411" s="2"/>
      <c r="N411" s="2"/>
      <c r="O411" s="2"/>
      <c r="P411" s="2"/>
      <c r="Q411" s="55"/>
      <c r="R411" s="55"/>
      <c r="S411" s="2"/>
      <c r="T411" s="3"/>
      <c r="U411" s="2"/>
      <c r="V411" s="2"/>
      <c r="W411" s="2"/>
      <c r="X411" s="55"/>
      <c r="Y411" s="2"/>
      <c r="Z411" s="2"/>
      <c r="AA411" s="55"/>
      <c r="AB411" s="2"/>
    </row>
    <row r="412" spans="1:28">
      <c r="A412">
        <v>411</v>
      </c>
      <c r="B412" t="s">
        <v>54</v>
      </c>
      <c r="C412" t="s">
        <v>2248</v>
      </c>
      <c r="D412" t="s">
        <v>861</v>
      </c>
      <c r="E412">
        <v>411</v>
      </c>
      <c r="G412" t="s">
        <v>54</v>
      </c>
      <c r="H412" t="s">
        <v>1503</v>
      </c>
      <c r="I412">
        <v>120</v>
      </c>
      <c r="J412">
        <v>70</v>
      </c>
      <c r="K412">
        <v>5</v>
      </c>
      <c r="L412" t="s">
        <v>2249</v>
      </c>
      <c r="M412" s="2"/>
      <c r="N412" s="2"/>
      <c r="O412" s="2"/>
      <c r="P412" s="2"/>
      <c r="Q412" s="55"/>
      <c r="R412" s="55"/>
      <c r="S412" s="2"/>
      <c r="T412" s="3"/>
      <c r="U412" s="2"/>
      <c r="V412" s="2"/>
      <c r="W412" s="2"/>
      <c r="X412" s="2"/>
      <c r="Y412" s="2"/>
      <c r="Z412" s="2"/>
      <c r="AA412" s="55"/>
      <c r="AB412" s="2"/>
    </row>
    <row r="413" spans="1:28">
      <c r="A413">
        <v>412</v>
      </c>
      <c r="B413" t="s">
        <v>75</v>
      </c>
      <c r="C413" t="s">
        <v>2250</v>
      </c>
      <c r="D413" t="s">
        <v>762</v>
      </c>
      <c r="E413">
        <v>412</v>
      </c>
      <c r="G413" t="s">
        <v>75</v>
      </c>
      <c r="H413" t="s">
        <v>1503</v>
      </c>
      <c r="I413">
        <v>90</v>
      </c>
      <c r="J413">
        <v>100</v>
      </c>
      <c r="K413">
        <v>10</v>
      </c>
      <c r="L413" t="s">
        <v>2251</v>
      </c>
      <c r="M413" s="2"/>
      <c r="N413" s="2"/>
      <c r="O413" s="2"/>
      <c r="P413" s="2"/>
      <c r="Q413" s="55"/>
      <c r="R413" s="55"/>
      <c r="S413" s="2"/>
      <c r="T413" s="3"/>
      <c r="U413" s="2"/>
      <c r="V413" s="2"/>
      <c r="W413" s="2"/>
      <c r="X413" s="2"/>
      <c r="Y413" s="2"/>
      <c r="Z413" s="2"/>
      <c r="AA413" s="55"/>
      <c r="AB413" s="2"/>
    </row>
    <row r="414" spans="1:28">
      <c r="A414">
        <v>413</v>
      </c>
      <c r="B414" t="s">
        <v>58</v>
      </c>
      <c r="C414" t="s">
        <v>2252</v>
      </c>
      <c r="D414" t="s">
        <v>978</v>
      </c>
      <c r="E414">
        <v>413</v>
      </c>
      <c r="G414" t="s">
        <v>58</v>
      </c>
      <c r="H414" t="s">
        <v>1476</v>
      </c>
      <c r="I414">
        <v>120</v>
      </c>
      <c r="J414">
        <v>100</v>
      </c>
      <c r="K414">
        <v>15</v>
      </c>
      <c r="L414" t="s">
        <v>2253</v>
      </c>
      <c r="M414" s="2"/>
      <c r="N414" s="2"/>
      <c r="O414" s="2"/>
      <c r="P414" s="2"/>
      <c r="Q414" s="55"/>
      <c r="R414" s="55"/>
      <c r="S414" s="2"/>
      <c r="T414" s="3"/>
      <c r="U414" s="2"/>
      <c r="V414" s="2"/>
      <c r="W414" s="2"/>
      <c r="X414" s="55"/>
      <c r="Y414" s="2"/>
      <c r="Z414" s="2"/>
      <c r="AA414" s="55"/>
      <c r="AB414" s="2"/>
    </row>
    <row r="415" spans="1:28">
      <c r="A415">
        <v>414</v>
      </c>
      <c r="B415" t="s">
        <v>60</v>
      </c>
      <c r="C415" t="s">
        <v>2254</v>
      </c>
      <c r="D415" t="s">
        <v>1115</v>
      </c>
      <c r="E415">
        <v>414</v>
      </c>
      <c r="G415" t="s">
        <v>60</v>
      </c>
      <c r="H415" t="s">
        <v>1503</v>
      </c>
      <c r="I415">
        <v>90</v>
      </c>
      <c r="J415">
        <v>100</v>
      </c>
      <c r="K415">
        <v>10</v>
      </c>
      <c r="L415" t="s">
        <v>2255</v>
      </c>
      <c r="M415" s="2"/>
      <c r="N415" s="2"/>
      <c r="O415" s="2"/>
      <c r="P415" s="2"/>
      <c r="Q415" s="55"/>
      <c r="R415" s="55"/>
      <c r="S415" s="2"/>
      <c r="T415" s="3"/>
      <c r="U415" s="2"/>
      <c r="V415" s="2"/>
      <c r="W415" s="2"/>
      <c r="X415" s="2"/>
      <c r="Y415" s="2"/>
      <c r="Z415" s="2"/>
      <c r="AA415" s="55"/>
      <c r="AB415" s="2"/>
    </row>
    <row r="416" spans="1:28">
      <c r="A416">
        <v>415</v>
      </c>
      <c r="B416" t="s">
        <v>80</v>
      </c>
      <c r="C416" t="s">
        <v>2256</v>
      </c>
      <c r="D416" t="s">
        <v>1014</v>
      </c>
      <c r="E416">
        <v>415</v>
      </c>
      <c r="G416" t="s">
        <v>80</v>
      </c>
      <c r="H416" t="s">
        <v>1505</v>
      </c>
      <c r="I416" t="s">
        <v>712</v>
      </c>
      <c r="J416">
        <v>100</v>
      </c>
      <c r="K416">
        <v>10</v>
      </c>
      <c r="L416" t="s">
        <v>2257</v>
      </c>
      <c r="M416" s="2"/>
      <c r="N416" s="2"/>
      <c r="O416" s="2"/>
      <c r="P416" s="2"/>
      <c r="Q416" s="55"/>
      <c r="R416" s="55"/>
      <c r="S416" s="2"/>
      <c r="T416" s="3"/>
      <c r="U416" s="2"/>
      <c r="V416" s="2"/>
      <c r="W416" s="2"/>
      <c r="X416" s="55"/>
      <c r="Y416" s="2"/>
      <c r="Z416" s="55"/>
      <c r="AA416" s="2"/>
      <c r="AB416" s="2"/>
    </row>
    <row r="417" spans="1:28">
      <c r="A417">
        <v>416</v>
      </c>
      <c r="B417" t="s">
        <v>53</v>
      </c>
      <c r="C417" t="s">
        <v>2258</v>
      </c>
      <c r="D417" t="s">
        <v>800</v>
      </c>
      <c r="E417">
        <v>416</v>
      </c>
      <c r="G417" t="s">
        <v>53</v>
      </c>
      <c r="H417" t="s">
        <v>1476</v>
      </c>
      <c r="I417">
        <v>150</v>
      </c>
      <c r="J417">
        <v>90</v>
      </c>
      <c r="K417">
        <v>5</v>
      </c>
      <c r="L417" t="s">
        <v>2259</v>
      </c>
      <c r="M417" s="2"/>
      <c r="N417" s="2"/>
      <c r="O417" s="2"/>
      <c r="P417" s="2"/>
      <c r="Q417" s="55"/>
      <c r="R417" s="55"/>
      <c r="S417" s="2"/>
      <c r="T417" s="3"/>
      <c r="U417" s="2"/>
      <c r="V417" s="2"/>
      <c r="W417" s="2"/>
      <c r="X417" s="55"/>
      <c r="Y417" s="2"/>
      <c r="Z417" s="2"/>
      <c r="AA417" s="55"/>
      <c r="AB417" s="2"/>
    </row>
    <row r="418" spans="1:28">
      <c r="A418">
        <v>417</v>
      </c>
      <c r="B418" t="s">
        <v>80</v>
      </c>
      <c r="C418" t="s">
        <v>2260</v>
      </c>
      <c r="D418" t="s">
        <v>1158</v>
      </c>
      <c r="E418">
        <v>417</v>
      </c>
      <c r="G418" t="s">
        <v>80</v>
      </c>
      <c r="H418" t="s">
        <v>1505</v>
      </c>
      <c r="I418" t="s">
        <v>712</v>
      </c>
      <c r="J418" t="s">
        <v>712</v>
      </c>
      <c r="K418">
        <v>20</v>
      </c>
      <c r="L418" t="s">
        <v>2261</v>
      </c>
      <c r="M418" s="2"/>
      <c r="N418" s="2"/>
      <c r="O418" s="2"/>
      <c r="P418" s="2"/>
      <c r="Q418" s="55"/>
      <c r="R418" s="55"/>
      <c r="S418" s="2"/>
      <c r="T418" s="3"/>
      <c r="U418" s="2"/>
      <c r="V418" s="2"/>
      <c r="W418" s="2"/>
      <c r="X418" s="55"/>
      <c r="Y418" s="2"/>
      <c r="Z418" s="55"/>
      <c r="AA418" s="2"/>
      <c r="AB418" s="2"/>
    </row>
    <row r="419" spans="1:28">
      <c r="A419">
        <v>418</v>
      </c>
      <c r="B419" t="s">
        <v>72</v>
      </c>
      <c r="C419" t="s">
        <v>2262</v>
      </c>
      <c r="D419" t="s">
        <v>1236</v>
      </c>
      <c r="E419">
        <v>418</v>
      </c>
      <c r="G419" t="s">
        <v>72</v>
      </c>
      <c r="H419" t="s">
        <v>1476</v>
      </c>
      <c r="I419">
        <v>40</v>
      </c>
      <c r="J419">
        <v>100</v>
      </c>
      <c r="K419">
        <v>30</v>
      </c>
      <c r="L419" t="s">
        <v>2263</v>
      </c>
      <c r="M419" s="2"/>
      <c r="N419" s="2"/>
      <c r="O419" s="2"/>
      <c r="P419" s="2"/>
      <c r="Q419" s="55"/>
      <c r="R419" s="55"/>
      <c r="S419" s="2"/>
      <c r="T419" s="3"/>
      <c r="U419" s="2"/>
      <c r="V419" s="2"/>
      <c r="W419" s="2"/>
      <c r="X419" s="55"/>
      <c r="Y419" s="2"/>
      <c r="Z419" s="2"/>
      <c r="AA419" s="55"/>
      <c r="AB419" s="2"/>
    </row>
    <row r="420" spans="1:28">
      <c r="A420">
        <v>419</v>
      </c>
      <c r="B420" t="s">
        <v>78</v>
      </c>
      <c r="C420" t="s">
        <v>2264</v>
      </c>
      <c r="D420" t="s">
        <v>1283</v>
      </c>
      <c r="E420">
        <v>419</v>
      </c>
      <c r="G420" t="s">
        <v>78</v>
      </c>
      <c r="H420" t="s">
        <v>1476</v>
      </c>
      <c r="I420">
        <v>60</v>
      </c>
      <c r="J420">
        <v>100</v>
      </c>
      <c r="K420">
        <v>10</v>
      </c>
      <c r="L420" t="s">
        <v>2265</v>
      </c>
      <c r="M420" s="2"/>
      <c r="N420" s="2"/>
      <c r="O420" s="2"/>
      <c r="P420" s="2"/>
      <c r="Q420" s="55"/>
      <c r="R420" s="55"/>
      <c r="S420" s="2"/>
      <c r="T420" s="3"/>
      <c r="U420" s="2"/>
      <c r="V420" s="2"/>
      <c r="W420" s="2"/>
      <c r="X420" s="55"/>
      <c r="Y420" s="2"/>
      <c r="Z420" s="2"/>
      <c r="AA420" s="55"/>
      <c r="AB420" s="2"/>
    </row>
    <row r="421" spans="1:28">
      <c r="A421">
        <v>420</v>
      </c>
      <c r="B421" t="s">
        <v>78</v>
      </c>
      <c r="C421" t="s">
        <v>2266</v>
      </c>
      <c r="D421" t="s">
        <v>1153</v>
      </c>
      <c r="E421">
        <v>420</v>
      </c>
      <c r="G421" t="s">
        <v>78</v>
      </c>
      <c r="H421" t="s">
        <v>1476</v>
      </c>
      <c r="I421">
        <v>40</v>
      </c>
      <c r="J421">
        <v>100</v>
      </c>
      <c r="K421">
        <v>30</v>
      </c>
      <c r="L421" t="s">
        <v>2267</v>
      </c>
      <c r="M421" s="2"/>
      <c r="N421" s="2"/>
      <c r="O421" s="2"/>
      <c r="P421" s="2"/>
      <c r="Q421" s="55"/>
      <c r="R421" s="55"/>
      <c r="S421" s="2"/>
      <c r="T421" s="3"/>
      <c r="U421" s="2"/>
      <c r="V421" s="2"/>
      <c r="W421" s="2"/>
      <c r="X421" s="55"/>
      <c r="Y421" s="2"/>
      <c r="Z421" s="2"/>
      <c r="AA421" s="55"/>
      <c r="AB421" s="2"/>
    </row>
    <row r="422" spans="1:28">
      <c r="A422">
        <v>421</v>
      </c>
      <c r="B422" t="s">
        <v>67</v>
      </c>
      <c r="C422" t="s">
        <v>2268</v>
      </c>
      <c r="D422" t="s">
        <v>835</v>
      </c>
      <c r="E422">
        <v>421</v>
      </c>
      <c r="G422" t="s">
        <v>67</v>
      </c>
      <c r="H422" t="s">
        <v>1476</v>
      </c>
      <c r="I422">
        <v>70</v>
      </c>
      <c r="J422">
        <v>100</v>
      </c>
      <c r="K422">
        <v>15</v>
      </c>
      <c r="L422" t="s">
        <v>2269</v>
      </c>
      <c r="M422" s="2"/>
      <c r="N422" s="2"/>
      <c r="O422" s="2"/>
      <c r="P422" s="2"/>
      <c r="Q422" s="55"/>
      <c r="R422" s="55"/>
      <c r="S422" s="2"/>
      <c r="T422" s="3"/>
      <c r="U422" s="2"/>
      <c r="V422" s="2"/>
      <c r="W422" s="2"/>
      <c r="X422" s="55"/>
      <c r="Y422" s="2"/>
      <c r="Z422" s="2"/>
      <c r="AA422" s="55"/>
      <c r="AB422" s="2"/>
    </row>
    <row r="423" spans="1:28">
      <c r="A423">
        <v>422</v>
      </c>
      <c r="B423" t="s">
        <v>76</v>
      </c>
      <c r="C423" t="s">
        <v>2270</v>
      </c>
      <c r="D423" t="s">
        <v>1046</v>
      </c>
      <c r="E423">
        <v>422</v>
      </c>
      <c r="G423" t="s">
        <v>76</v>
      </c>
      <c r="H423" t="s">
        <v>1476</v>
      </c>
      <c r="I423">
        <v>65</v>
      </c>
      <c r="J423">
        <v>95</v>
      </c>
      <c r="K423">
        <v>15</v>
      </c>
      <c r="L423" t="s">
        <v>2271</v>
      </c>
      <c r="M423" s="2"/>
      <c r="N423" s="2"/>
      <c r="O423" s="2"/>
      <c r="P423" s="2"/>
      <c r="Q423" s="3"/>
      <c r="R423" s="55"/>
      <c r="S423" s="2"/>
      <c r="T423" s="3"/>
      <c r="U423" s="2"/>
      <c r="V423" s="2"/>
      <c r="W423" s="2"/>
      <c r="X423" s="55"/>
      <c r="Y423" s="2"/>
      <c r="Z423" s="2"/>
      <c r="AA423" s="55"/>
      <c r="AB423" s="2"/>
    </row>
    <row r="424" spans="1:28">
      <c r="A424">
        <v>423</v>
      </c>
      <c r="B424" t="s">
        <v>78</v>
      </c>
      <c r="C424" t="s">
        <v>2272</v>
      </c>
      <c r="D424" t="s">
        <v>1045</v>
      </c>
      <c r="E424">
        <v>423</v>
      </c>
      <c r="G424" t="s">
        <v>78</v>
      </c>
      <c r="H424" t="s">
        <v>1476</v>
      </c>
      <c r="I424">
        <v>65</v>
      </c>
      <c r="J424">
        <v>95</v>
      </c>
      <c r="K424">
        <v>15</v>
      </c>
      <c r="L424" t="s">
        <v>2273</v>
      </c>
      <c r="M424" s="2"/>
      <c r="N424" s="2"/>
      <c r="O424" s="2"/>
      <c r="P424" s="2"/>
      <c r="Q424" s="3"/>
      <c r="R424" s="55"/>
      <c r="S424" s="2"/>
      <c r="T424" s="3"/>
      <c r="U424" s="2"/>
      <c r="V424" s="2"/>
      <c r="W424" s="2"/>
      <c r="X424" s="55"/>
      <c r="Y424" s="2"/>
      <c r="Z424" s="2"/>
      <c r="AA424" s="55"/>
      <c r="AB424" s="2"/>
    </row>
    <row r="425" spans="1:28">
      <c r="A425">
        <v>424</v>
      </c>
      <c r="B425" t="s">
        <v>73</v>
      </c>
      <c r="C425" t="s">
        <v>2274</v>
      </c>
      <c r="D425" t="s">
        <v>810</v>
      </c>
      <c r="E425">
        <v>424</v>
      </c>
      <c r="G425" t="s">
        <v>73</v>
      </c>
      <c r="H425" t="s">
        <v>1476</v>
      </c>
      <c r="I425">
        <v>65</v>
      </c>
      <c r="J425">
        <v>95</v>
      </c>
      <c r="K425">
        <v>15</v>
      </c>
      <c r="L425" t="s">
        <v>2275</v>
      </c>
      <c r="M425" s="2"/>
      <c r="N425" s="2"/>
      <c r="O425" s="2"/>
      <c r="P425" s="2"/>
      <c r="Q425" s="3"/>
      <c r="R425" s="55"/>
      <c r="S425" s="2"/>
      <c r="T425" s="3"/>
      <c r="U425" s="2"/>
      <c r="V425" s="2"/>
      <c r="W425" s="2"/>
      <c r="X425" s="55"/>
      <c r="Y425" s="2"/>
      <c r="Z425" s="2"/>
      <c r="AA425" s="55"/>
      <c r="AB425" s="2"/>
    </row>
    <row r="426" spans="1:28">
      <c r="A426">
        <v>425</v>
      </c>
      <c r="B426" t="s">
        <v>67</v>
      </c>
      <c r="C426" t="s">
        <v>2276</v>
      </c>
      <c r="D426" t="s">
        <v>1278</v>
      </c>
      <c r="E426">
        <v>425</v>
      </c>
      <c r="G426" t="s">
        <v>67</v>
      </c>
      <c r="H426" t="s">
        <v>1476</v>
      </c>
      <c r="I426">
        <v>40</v>
      </c>
      <c r="J426">
        <v>100</v>
      </c>
      <c r="K426">
        <v>30</v>
      </c>
      <c r="L426" t="s">
        <v>2277</v>
      </c>
      <c r="M426" s="2"/>
      <c r="N426" s="2"/>
      <c r="O426" s="2"/>
      <c r="P426" s="2"/>
      <c r="Q426" s="55"/>
      <c r="R426" s="55"/>
      <c r="S426" s="2"/>
      <c r="T426" s="3"/>
      <c r="U426" s="2"/>
      <c r="V426" s="2"/>
      <c r="W426" s="2"/>
      <c r="X426" s="55"/>
      <c r="Y426" s="2"/>
      <c r="Z426" s="2"/>
      <c r="AA426" s="55"/>
      <c r="AB426" s="2"/>
    </row>
    <row r="427" spans="1:28">
      <c r="A427">
        <v>426</v>
      </c>
      <c r="B427" t="s">
        <v>60</v>
      </c>
      <c r="C427" t="s">
        <v>2278</v>
      </c>
      <c r="D427" t="s">
        <v>1034</v>
      </c>
      <c r="E427">
        <v>426</v>
      </c>
      <c r="G427" t="s">
        <v>60</v>
      </c>
      <c r="H427" t="s">
        <v>1503</v>
      </c>
      <c r="I427">
        <v>65</v>
      </c>
      <c r="J427">
        <v>85</v>
      </c>
      <c r="K427">
        <v>10</v>
      </c>
      <c r="L427" t="s">
        <v>6050</v>
      </c>
      <c r="M427" s="2"/>
      <c r="N427" s="2"/>
      <c r="O427" s="2"/>
      <c r="P427" s="2"/>
      <c r="Q427" s="55"/>
      <c r="R427" s="55"/>
      <c r="S427" s="2"/>
      <c r="T427" s="3"/>
      <c r="U427" s="2"/>
      <c r="V427" s="2"/>
      <c r="W427" s="2"/>
      <c r="X427" s="2"/>
      <c r="Y427" s="2"/>
      <c r="Z427" s="2"/>
      <c r="AA427" s="55"/>
      <c r="AB427" s="2"/>
    </row>
    <row r="428" spans="1:28">
      <c r="A428">
        <v>427</v>
      </c>
      <c r="B428" t="s">
        <v>77</v>
      </c>
      <c r="C428" t="s">
        <v>2279</v>
      </c>
      <c r="D428" t="s">
        <v>1228</v>
      </c>
      <c r="E428">
        <v>427</v>
      </c>
      <c r="G428" t="s">
        <v>77</v>
      </c>
      <c r="H428" t="s">
        <v>1476</v>
      </c>
      <c r="I428">
        <v>70</v>
      </c>
      <c r="J428">
        <v>100</v>
      </c>
      <c r="K428">
        <v>20</v>
      </c>
      <c r="L428" t="s">
        <v>2280</v>
      </c>
      <c r="M428" s="2"/>
      <c r="N428" s="2"/>
      <c r="O428" s="2"/>
      <c r="P428" s="2"/>
      <c r="Q428" s="55"/>
      <c r="R428" s="55"/>
      <c r="S428" s="2"/>
      <c r="T428" s="3"/>
      <c r="U428" s="2"/>
      <c r="V428" s="2"/>
      <c r="W428" s="2"/>
      <c r="X428" s="55"/>
      <c r="Y428" s="2"/>
      <c r="Z428" s="2"/>
      <c r="AA428" s="55"/>
      <c r="AB428" s="2"/>
    </row>
    <row r="429" spans="1:28">
      <c r="A429">
        <v>428</v>
      </c>
      <c r="B429" t="s">
        <v>77</v>
      </c>
      <c r="C429" t="s">
        <v>2281</v>
      </c>
      <c r="D429" t="s">
        <v>1166</v>
      </c>
      <c r="E429">
        <v>428</v>
      </c>
      <c r="G429" t="s">
        <v>77</v>
      </c>
      <c r="H429" t="s">
        <v>1476</v>
      </c>
      <c r="I429">
        <v>80</v>
      </c>
      <c r="J429">
        <v>90</v>
      </c>
      <c r="K429">
        <v>15</v>
      </c>
      <c r="L429" t="s">
        <v>2282</v>
      </c>
      <c r="M429" s="2"/>
      <c r="N429" s="2"/>
      <c r="O429" s="2"/>
      <c r="P429" s="2"/>
      <c r="Q429" s="55"/>
      <c r="R429" s="55"/>
      <c r="S429" s="2"/>
      <c r="T429" s="3"/>
      <c r="U429" s="2"/>
      <c r="V429" s="2"/>
      <c r="W429" s="2"/>
      <c r="X429" s="55"/>
      <c r="Y429" s="2"/>
      <c r="Z429" s="2"/>
      <c r="AA429" s="55"/>
      <c r="AB429" s="2"/>
    </row>
    <row r="430" spans="1:28">
      <c r="A430">
        <v>429</v>
      </c>
      <c r="B430" t="s">
        <v>72</v>
      </c>
      <c r="C430" t="s">
        <v>2283</v>
      </c>
      <c r="D430" t="s">
        <v>1266</v>
      </c>
      <c r="E430">
        <v>429</v>
      </c>
      <c r="G430" t="s">
        <v>72</v>
      </c>
      <c r="H430" t="s">
        <v>1503</v>
      </c>
      <c r="I430">
        <v>65</v>
      </c>
      <c r="J430">
        <v>85</v>
      </c>
      <c r="K430">
        <v>10</v>
      </c>
      <c r="L430" t="s">
        <v>6050</v>
      </c>
      <c r="M430" s="2"/>
      <c r="N430" s="2"/>
      <c r="O430" s="2"/>
      <c r="P430" s="2"/>
      <c r="Q430" s="55"/>
      <c r="R430" s="55"/>
      <c r="S430" s="2"/>
      <c r="T430" s="3"/>
      <c r="U430" s="2"/>
      <c r="V430" s="2"/>
      <c r="W430" s="2"/>
      <c r="X430" s="2"/>
      <c r="Y430" s="2"/>
      <c r="Z430" s="2"/>
      <c r="AA430" s="55"/>
      <c r="AB430" s="2"/>
    </row>
    <row r="431" spans="1:28">
      <c r="A431">
        <v>430</v>
      </c>
      <c r="B431" t="s">
        <v>72</v>
      </c>
      <c r="C431" t="s">
        <v>2284</v>
      </c>
      <c r="D431" t="s">
        <v>913</v>
      </c>
      <c r="E431">
        <v>430</v>
      </c>
      <c r="G431" t="s">
        <v>72</v>
      </c>
      <c r="H431" t="s">
        <v>1503</v>
      </c>
      <c r="I431">
        <v>80</v>
      </c>
      <c r="J431">
        <v>100</v>
      </c>
      <c r="K431">
        <v>10</v>
      </c>
      <c r="L431" t="s">
        <v>2285</v>
      </c>
      <c r="M431" s="2"/>
      <c r="N431" s="2"/>
      <c r="O431" s="2"/>
      <c r="P431" s="2"/>
      <c r="Q431" s="55"/>
      <c r="R431" s="55"/>
      <c r="S431" s="2"/>
      <c r="T431" s="3"/>
      <c r="U431" s="2"/>
      <c r="V431" s="2"/>
      <c r="W431" s="2"/>
      <c r="X431" s="2"/>
      <c r="Y431" s="2"/>
      <c r="Z431" s="2"/>
      <c r="AA431" s="55"/>
      <c r="AB431" s="2"/>
    </row>
    <row r="432" spans="1:28">
      <c r="A432">
        <v>431</v>
      </c>
      <c r="B432" t="s">
        <v>53</v>
      </c>
      <c r="C432" t="s">
        <v>2286</v>
      </c>
      <c r="D432" t="s">
        <v>1088</v>
      </c>
      <c r="E432">
        <v>431</v>
      </c>
      <c r="G432" t="s">
        <v>53</v>
      </c>
      <c r="H432" t="s">
        <v>1476</v>
      </c>
      <c r="I432">
        <v>90</v>
      </c>
      <c r="J432">
        <v>85</v>
      </c>
      <c r="K432">
        <v>20</v>
      </c>
      <c r="L432" t="s">
        <v>6050</v>
      </c>
      <c r="M432" s="2"/>
      <c r="N432" s="2"/>
      <c r="O432" s="2"/>
      <c r="P432" s="2"/>
      <c r="Q432" s="3"/>
      <c r="R432" s="2"/>
      <c r="S432" s="2"/>
      <c r="T432" s="3"/>
      <c r="U432" s="2"/>
      <c r="V432" s="2"/>
      <c r="W432" s="2"/>
      <c r="X432" s="55"/>
      <c r="Y432" s="2"/>
      <c r="Z432" s="2"/>
      <c r="AA432" s="55"/>
      <c r="AB432" s="2"/>
    </row>
    <row r="433" spans="1:28">
      <c r="A433">
        <v>432</v>
      </c>
      <c r="B433" t="s">
        <v>58</v>
      </c>
      <c r="C433" t="s">
        <v>2287</v>
      </c>
      <c r="D433" t="s">
        <v>980</v>
      </c>
      <c r="E433">
        <v>432</v>
      </c>
      <c r="G433" t="s">
        <v>58</v>
      </c>
      <c r="H433" t="s">
        <v>1505</v>
      </c>
      <c r="I433" t="s">
        <v>712</v>
      </c>
      <c r="J433" t="s">
        <v>712</v>
      </c>
      <c r="K433">
        <v>15</v>
      </c>
      <c r="L433" t="s">
        <v>2288</v>
      </c>
      <c r="M433" s="2"/>
      <c r="N433" s="2"/>
      <c r="O433" s="2"/>
      <c r="P433" s="2"/>
      <c r="Q433" s="55"/>
      <c r="R433" s="55"/>
      <c r="S433" s="2"/>
      <c r="T433" s="3"/>
      <c r="U433" s="2"/>
      <c r="V433" s="2"/>
      <c r="W433" s="2"/>
      <c r="X433" s="55"/>
      <c r="Y433" s="2"/>
      <c r="Z433" s="55"/>
      <c r="AA433" s="2"/>
      <c r="AB433" s="2"/>
    </row>
    <row r="434" spans="1:28">
      <c r="A434">
        <v>433</v>
      </c>
      <c r="B434" t="s">
        <v>77</v>
      </c>
      <c r="C434" t="s">
        <v>2289</v>
      </c>
      <c r="D434" t="s">
        <v>1215</v>
      </c>
      <c r="E434">
        <v>433</v>
      </c>
      <c r="G434" t="s">
        <v>77</v>
      </c>
      <c r="H434" t="s">
        <v>1505</v>
      </c>
      <c r="I434" t="s">
        <v>712</v>
      </c>
      <c r="J434" t="s">
        <v>712</v>
      </c>
      <c r="K434">
        <v>5</v>
      </c>
      <c r="L434" t="s">
        <v>2290</v>
      </c>
      <c r="M434" s="2"/>
      <c r="N434" s="2"/>
      <c r="O434" s="2"/>
      <c r="P434" s="2"/>
      <c r="Q434" s="55"/>
      <c r="R434" s="55"/>
      <c r="S434" s="2"/>
      <c r="T434" s="3"/>
      <c r="U434" s="2"/>
      <c r="V434" s="2"/>
      <c r="W434" s="2"/>
      <c r="X434" s="55"/>
      <c r="Y434" s="2"/>
      <c r="Z434" s="55"/>
      <c r="AA434" s="2"/>
      <c r="AB434" s="2"/>
    </row>
    <row r="435" spans="1:28">
      <c r="A435">
        <v>434</v>
      </c>
      <c r="B435" t="s">
        <v>79</v>
      </c>
      <c r="C435" t="s">
        <v>2291</v>
      </c>
      <c r="D435" t="s">
        <v>1302</v>
      </c>
      <c r="E435">
        <v>434</v>
      </c>
      <c r="G435" t="s">
        <v>79</v>
      </c>
      <c r="H435" t="s">
        <v>1503</v>
      </c>
      <c r="I435">
        <v>130</v>
      </c>
      <c r="J435">
        <v>90</v>
      </c>
      <c r="K435">
        <v>5</v>
      </c>
      <c r="L435" t="s">
        <v>2292</v>
      </c>
      <c r="M435" s="2"/>
      <c r="N435" s="2"/>
      <c r="O435" s="2"/>
      <c r="P435" s="2"/>
      <c r="Q435" s="55"/>
      <c r="R435" s="55"/>
      <c r="S435" s="2"/>
      <c r="T435" s="3"/>
      <c r="U435" s="2"/>
      <c r="V435" s="2"/>
      <c r="W435" s="2"/>
      <c r="X435" s="2"/>
      <c r="Y435" s="2"/>
      <c r="Z435" s="2"/>
      <c r="AA435" s="55"/>
      <c r="AB435" s="2"/>
    </row>
    <row r="436" spans="1:28">
      <c r="A436">
        <v>435</v>
      </c>
      <c r="B436" t="s">
        <v>76</v>
      </c>
      <c r="C436" t="s">
        <v>2293</v>
      </c>
      <c r="D436" t="s">
        <v>1053</v>
      </c>
      <c r="E436">
        <v>435</v>
      </c>
      <c r="G436" t="s">
        <v>76</v>
      </c>
      <c r="H436" t="s">
        <v>1503</v>
      </c>
      <c r="I436">
        <v>80</v>
      </c>
      <c r="J436">
        <v>100</v>
      </c>
      <c r="K436">
        <v>15</v>
      </c>
      <c r="L436" t="s">
        <v>2294</v>
      </c>
      <c r="M436" s="2"/>
      <c r="N436" s="2"/>
      <c r="O436" s="2"/>
      <c r="P436" s="2"/>
      <c r="Q436" s="3"/>
      <c r="R436" s="55"/>
      <c r="S436" s="2"/>
      <c r="T436" s="3"/>
      <c r="U436" s="2"/>
      <c r="V436" s="2"/>
      <c r="W436" s="2"/>
      <c r="X436" s="55"/>
      <c r="Y436" s="2"/>
      <c r="Z436" s="2"/>
      <c r="AA436" s="55"/>
      <c r="AB436" s="2"/>
    </row>
    <row r="437" spans="1:28">
      <c r="A437">
        <v>436</v>
      </c>
      <c r="B437" t="s">
        <v>73</v>
      </c>
      <c r="C437" t="s">
        <v>2295</v>
      </c>
      <c r="D437" t="s">
        <v>1329</v>
      </c>
      <c r="E437">
        <v>436</v>
      </c>
      <c r="G437" t="s">
        <v>73</v>
      </c>
      <c r="H437" t="s">
        <v>1503</v>
      </c>
      <c r="I437">
        <v>80</v>
      </c>
      <c r="J437">
        <v>100</v>
      </c>
      <c r="K437">
        <v>15</v>
      </c>
      <c r="L437" t="s">
        <v>2296</v>
      </c>
      <c r="M437" s="2"/>
      <c r="N437" s="2"/>
      <c r="O437" s="2"/>
      <c r="P437" s="2"/>
      <c r="Q437" s="3"/>
      <c r="R437" s="55"/>
      <c r="S437" s="2"/>
      <c r="T437" s="3"/>
      <c r="U437" s="2"/>
      <c r="V437" s="2"/>
      <c r="W437" s="2"/>
      <c r="X437" s="55"/>
      <c r="Y437" s="2"/>
      <c r="Z437" s="2"/>
      <c r="AA437" s="55"/>
      <c r="AB437" s="2"/>
    </row>
    <row r="438" spans="1:28">
      <c r="A438">
        <v>437</v>
      </c>
      <c r="B438" t="s">
        <v>75</v>
      </c>
      <c r="C438" t="s">
        <v>2297</v>
      </c>
      <c r="D438" t="s">
        <v>786</v>
      </c>
      <c r="E438">
        <v>437</v>
      </c>
      <c r="G438" t="s">
        <v>75</v>
      </c>
      <c r="H438" t="s">
        <v>1503</v>
      </c>
      <c r="I438">
        <v>130</v>
      </c>
      <c r="J438">
        <v>90</v>
      </c>
      <c r="K438">
        <v>5</v>
      </c>
      <c r="L438" t="s">
        <v>2298</v>
      </c>
      <c r="M438" s="2"/>
      <c r="N438" s="2"/>
      <c r="O438" s="2"/>
      <c r="P438" s="2"/>
      <c r="Q438" s="55"/>
      <c r="R438" s="55"/>
      <c r="S438" s="2"/>
      <c r="T438" s="3"/>
      <c r="U438" s="2"/>
      <c r="V438" s="2"/>
      <c r="W438" s="2"/>
      <c r="X438" s="2"/>
      <c r="Y438" s="2"/>
      <c r="Z438" s="2"/>
      <c r="AA438" s="55"/>
      <c r="AB438" s="2"/>
    </row>
    <row r="439" spans="1:28">
      <c r="A439">
        <v>438</v>
      </c>
      <c r="B439" t="s">
        <v>75</v>
      </c>
      <c r="C439" t="s">
        <v>2299</v>
      </c>
      <c r="D439" t="s">
        <v>787</v>
      </c>
      <c r="E439">
        <v>438</v>
      </c>
      <c r="G439" t="s">
        <v>75</v>
      </c>
      <c r="H439" t="s">
        <v>1476</v>
      </c>
      <c r="I439">
        <v>120</v>
      </c>
      <c r="J439">
        <v>85</v>
      </c>
      <c r="K439">
        <v>10</v>
      </c>
      <c r="L439" t="s">
        <v>2300</v>
      </c>
      <c r="M439" s="2"/>
      <c r="N439" s="2"/>
      <c r="O439" s="2"/>
      <c r="P439" s="2"/>
      <c r="Q439" s="55"/>
      <c r="R439" s="55"/>
      <c r="S439" s="2"/>
      <c r="T439" s="3"/>
      <c r="U439" s="2"/>
      <c r="V439" s="2"/>
      <c r="W439" s="2"/>
      <c r="X439" s="55"/>
      <c r="Y439" s="2"/>
      <c r="Z439" s="2"/>
      <c r="AA439" s="55"/>
      <c r="AB439" s="2"/>
    </row>
    <row r="440" spans="1:28">
      <c r="A440">
        <v>439</v>
      </c>
      <c r="B440" t="s">
        <v>65</v>
      </c>
      <c r="C440" t="s">
        <v>2301</v>
      </c>
      <c r="D440" t="s">
        <v>1388</v>
      </c>
      <c r="E440">
        <v>439</v>
      </c>
      <c r="G440" t="s">
        <v>65</v>
      </c>
      <c r="H440" t="s">
        <v>1476</v>
      </c>
      <c r="I440">
        <v>150</v>
      </c>
      <c r="J440">
        <v>90</v>
      </c>
      <c r="K440">
        <v>5</v>
      </c>
      <c r="L440" t="s">
        <v>2302</v>
      </c>
      <c r="M440" s="2"/>
      <c r="N440" s="2"/>
      <c r="O440" s="2"/>
      <c r="P440" s="2"/>
      <c r="Q440" s="55"/>
      <c r="R440" s="55"/>
      <c r="S440" s="2"/>
      <c r="T440" s="3"/>
      <c r="U440" s="2"/>
      <c r="V440" s="2"/>
      <c r="W440" s="2"/>
      <c r="X440" s="55"/>
      <c r="Y440" s="2"/>
      <c r="Z440" s="2"/>
      <c r="AA440" s="55"/>
      <c r="AB440" s="2"/>
    </row>
    <row r="441" spans="1:28">
      <c r="A441">
        <v>440</v>
      </c>
      <c r="B441" t="s">
        <v>59</v>
      </c>
      <c r="C441" t="s">
        <v>2303</v>
      </c>
      <c r="D441" t="s">
        <v>1171</v>
      </c>
      <c r="E441">
        <v>440</v>
      </c>
      <c r="G441" t="s">
        <v>59</v>
      </c>
      <c r="H441" t="s">
        <v>1476</v>
      </c>
      <c r="I441">
        <v>70</v>
      </c>
      <c r="J441">
        <v>100</v>
      </c>
      <c r="K441">
        <v>20</v>
      </c>
      <c r="L441" t="s">
        <v>2304</v>
      </c>
      <c r="M441" s="2"/>
      <c r="N441" s="2"/>
      <c r="O441" s="2"/>
      <c r="P441" s="2"/>
      <c r="Q441" s="3"/>
      <c r="R441" s="55"/>
      <c r="S441" s="2"/>
      <c r="T441" s="3"/>
      <c r="U441" s="2"/>
      <c r="V441" s="2"/>
      <c r="W441" s="2"/>
      <c r="X441" s="55"/>
      <c r="Y441" s="2"/>
      <c r="Z441" s="2"/>
      <c r="AA441" s="55"/>
      <c r="AB441" s="2"/>
    </row>
    <row r="442" spans="1:28">
      <c r="A442">
        <v>441</v>
      </c>
      <c r="B442" t="s">
        <v>59</v>
      </c>
      <c r="C442" t="s">
        <v>2305</v>
      </c>
      <c r="D442" t="s">
        <v>1038</v>
      </c>
      <c r="E442">
        <v>441</v>
      </c>
      <c r="G442" t="s">
        <v>59</v>
      </c>
      <c r="H442" t="s">
        <v>1476</v>
      </c>
      <c r="I442">
        <v>120</v>
      </c>
      <c r="J442">
        <v>80</v>
      </c>
      <c r="K442">
        <v>5</v>
      </c>
      <c r="L442" t="s">
        <v>2306</v>
      </c>
      <c r="M442" s="2"/>
      <c r="N442" s="2"/>
      <c r="O442" s="2"/>
      <c r="P442" s="2"/>
      <c r="Q442" s="3"/>
      <c r="R442" s="55"/>
      <c r="S442" s="2"/>
      <c r="T442" s="3"/>
      <c r="U442" s="2"/>
      <c r="V442" s="2"/>
      <c r="W442" s="2"/>
      <c r="X442" s="55"/>
      <c r="Y442" s="2"/>
      <c r="Z442" s="2"/>
      <c r="AA442" s="55"/>
      <c r="AB442" s="2"/>
    </row>
    <row r="443" spans="1:28">
      <c r="A443">
        <v>442</v>
      </c>
      <c r="B443" t="s">
        <v>72</v>
      </c>
      <c r="C443" t="s">
        <v>2307</v>
      </c>
      <c r="D443" t="s">
        <v>1092</v>
      </c>
      <c r="E443">
        <v>442</v>
      </c>
      <c r="G443" t="s">
        <v>72</v>
      </c>
      <c r="H443" t="s">
        <v>1476</v>
      </c>
      <c r="I443">
        <v>80</v>
      </c>
      <c r="J443">
        <v>100</v>
      </c>
      <c r="K443">
        <v>15</v>
      </c>
      <c r="L443" t="s">
        <v>2308</v>
      </c>
      <c r="M443" s="2"/>
      <c r="N443" s="2"/>
      <c r="O443" s="2"/>
      <c r="P443" s="2"/>
      <c r="Q443" s="55"/>
      <c r="R443" s="55"/>
      <c r="S443" s="2"/>
      <c r="T443" s="3"/>
      <c r="U443" s="2"/>
      <c r="V443" s="2"/>
      <c r="W443" s="2"/>
      <c r="X443" s="55"/>
      <c r="Y443" s="2"/>
      <c r="Z443" s="2"/>
      <c r="AA443" s="55"/>
      <c r="AB443" s="2"/>
    </row>
    <row r="444" spans="1:28">
      <c r="A444">
        <v>443</v>
      </c>
      <c r="B444" t="s">
        <v>72</v>
      </c>
      <c r="C444" t="s">
        <v>2309</v>
      </c>
      <c r="D444" t="s">
        <v>1264</v>
      </c>
      <c r="E444">
        <v>443</v>
      </c>
      <c r="G444" t="s">
        <v>72</v>
      </c>
      <c r="H444" t="s">
        <v>1476</v>
      </c>
      <c r="I444">
        <v>60</v>
      </c>
      <c r="J444" t="s">
        <v>712</v>
      </c>
      <c r="K444">
        <v>20</v>
      </c>
      <c r="L444" t="s">
        <v>6050</v>
      </c>
      <c r="M444" s="2"/>
      <c r="N444" s="2"/>
      <c r="O444" s="2"/>
      <c r="P444" s="2"/>
      <c r="Q444" s="55"/>
      <c r="R444" s="55"/>
      <c r="S444" s="2"/>
      <c r="T444" s="3"/>
      <c r="U444" s="2"/>
      <c r="V444" s="2"/>
      <c r="W444" s="2"/>
      <c r="X444" s="55"/>
      <c r="Y444" s="2"/>
      <c r="Z444" s="2"/>
      <c r="AA444" s="55"/>
      <c r="AB444" s="2"/>
    </row>
    <row r="445" spans="1:28">
      <c r="A445">
        <v>444</v>
      </c>
      <c r="B445" t="s">
        <v>65</v>
      </c>
      <c r="C445" t="s">
        <v>2310</v>
      </c>
      <c r="D445" t="s">
        <v>1101</v>
      </c>
      <c r="E445">
        <v>444</v>
      </c>
      <c r="G445" t="s">
        <v>65</v>
      </c>
      <c r="H445" t="s">
        <v>1476</v>
      </c>
      <c r="I445">
        <v>100</v>
      </c>
      <c r="J445">
        <v>80</v>
      </c>
      <c r="K445">
        <v>5</v>
      </c>
      <c r="L445" t="s">
        <v>2311</v>
      </c>
      <c r="M445" s="2"/>
      <c r="N445" s="2"/>
      <c r="O445" s="2"/>
      <c r="P445" s="2"/>
      <c r="Q445" s="55"/>
      <c r="R445" s="55"/>
      <c r="S445" s="2"/>
      <c r="T445" s="3"/>
      <c r="U445" s="2"/>
      <c r="V445" s="2"/>
      <c r="W445" s="2"/>
      <c r="X445" s="55"/>
      <c r="Y445" s="2"/>
      <c r="Z445" s="2"/>
      <c r="AA445" s="55"/>
      <c r="AB445" s="2"/>
    </row>
    <row r="446" spans="1:28">
      <c r="A446">
        <v>445</v>
      </c>
      <c r="B446" t="s">
        <v>53</v>
      </c>
      <c r="C446" t="s">
        <v>2312</v>
      </c>
      <c r="D446" t="s">
        <v>932</v>
      </c>
      <c r="E446">
        <v>445</v>
      </c>
      <c r="G446" t="s">
        <v>53</v>
      </c>
      <c r="H446" t="s">
        <v>1505</v>
      </c>
      <c r="I446" t="s">
        <v>712</v>
      </c>
      <c r="J446">
        <v>100</v>
      </c>
      <c r="K446">
        <v>20</v>
      </c>
      <c r="L446" t="s">
        <v>6050</v>
      </c>
      <c r="M446" s="2"/>
      <c r="N446" s="2"/>
      <c r="O446" s="2"/>
      <c r="P446" s="2"/>
      <c r="Q446" s="55"/>
      <c r="R446" s="55"/>
      <c r="S446" s="2"/>
      <c r="T446" s="3"/>
      <c r="U446" s="2"/>
      <c r="V446" s="2"/>
      <c r="W446" s="2"/>
      <c r="X446" s="55"/>
      <c r="Y446" s="2"/>
      <c r="Z446" s="55"/>
      <c r="AA446" s="2"/>
      <c r="AB446" s="2"/>
    </row>
    <row r="447" spans="1:28">
      <c r="A447">
        <v>446</v>
      </c>
      <c r="B447" t="s">
        <v>65</v>
      </c>
      <c r="C447" t="s">
        <v>2313</v>
      </c>
      <c r="D447" t="s">
        <v>1249</v>
      </c>
      <c r="E447">
        <v>446</v>
      </c>
      <c r="G447" t="s">
        <v>65</v>
      </c>
      <c r="H447" t="s">
        <v>1505</v>
      </c>
      <c r="I447" t="s">
        <v>712</v>
      </c>
      <c r="J447" t="s">
        <v>712</v>
      </c>
      <c r="K447">
        <v>20</v>
      </c>
      <c r="L447" t="s">
        <v>2314</v>
      </c>
      <c r="M447" s="2"/>
      <c r="N447" s="2"/>
      <c r="O447" s="2"/>
      <c r="P447" s="2"/>
      <c r="Q447" s="55"/>
      <c r="R447" s="55"/>
      <c r="S447" s="2"/>
      <c r="T447" s="3"/>
      <c r="U447" s="2"/>
      <c r="V447" s="2"/>
      <c r="W447" s="2"/>
      <c r="X447" s="55"/>
      <c r="Y447" s="2"/>
      <c r="Z447" s="55"/>
      <c r="AA447" s="2"/>
      <c r="AB447" s="2"/>
    </row>
    <row r="448" spans="1:28">
      <c r="A448">
        <v>447</v>
      </c>
      <c r="B448" t="s">
        <v>75</v>
      </c>
      <c r="C448" t="s">
        <v>2315</v>
      </c>
      <c r="D448" t="s">
        <v>766</v>
      </c>
      <c r="E448">
        <v>447</v>
      </c>
      <c r="G448" t="s">
        <v>75</v>
      </c>
      <c r="H448" t="s">
        <v>1503</v>
      </c>
      <c r="I448" t="s">
        <v>1505</v>
      </c>
      <c r="J448">
        <v>100</v>
      </c>
      <c r="K448">
        <v>20</v>
      </c>
      <c r="L448" t="s">
        <v>2316</v>
      </c>
      <c r="M448" s="2"/>
      <c r="N448" s="2"/>
      <c r="O448" s="2"/>
      <c r="P448" s="2"/>
      <c r="Q448" s="55"/>
      <c r="R448" s="55"/>
      <c r="S448" s="2"/>
      <c r="T448" s="3"/>
      <c r="U448" s="2"/>
      <c r="V448" s="2"/>
      <c r="W448" s="2"/>
      <c r="X448" s="55"/>
      <c r="Y448" s="2"/>
      <c r="Z448" s="2"/>
      <c r="AA448" s="55"/>
      <c r="AB448" s="2"/>
    </row>
    <row r="449" spans="1:28">
      <c r="A449">
        <v>448</v>
      </c>
      <c r="B449" t="s">
        <v>58</v>
      </c>
      <c r="C449" t="s">
        <v>2317</v>
      </c>
      <c r="D449" t="s">
        <v>1386</v>
      </c>
      <c r="E449">
        <v>448</v>
      </c>
      <c r="G449" t="s">
        <v>58</v>
      </c>
      <c r="H449" t="s">
        <v>1503</v>
      </c>
      <c r="I449">
        <v>65</v>
      </c>
      <c r="J449">
        <v>100</v>
      </c>
      <c r="K449">
        <v>20</v>
      </c>
      <c r="L449" t="s">
        <v>2318</v>
      </c>
      <c r="M449" s="2"/>
      <c r="N449" s="2"/>
      <c r="O449" s="2"/>
      <c r="P449" s="2"/>
      <c r="Q449" s="3"/>
      <c r="R449" s="2"/>
      <c r="S449" s="2"/>
      <c r="T449" s="3"/>
      <c r="U449" s="2"/>
      <c r="V449" s="2"/>
      <c r="W449" s="2"/>
      <c r="X449" s="55"/>
      <c r="Y449" s="2"/>
      <c r="Z449" s="2"/>
      <c r="AA449" s="55"/>
      <c r="AB449" s="2"/>
    </row>
    <row r="450" spans="1:28">
      <c r="A450">
        <v>449</v>
      </c>
      <c r="B450" t="s">
        <v>53</v>
      </c>
      <c r="C450" t="s">
        <v>2319</v>
      </c>
      <c r="D450" t="s">
        <v>1398</v>
      </c>
      <c r="E450">
        <v>449</v>
      </c>
      <c r="G450" t="s">
        <v>53</v>
      </c>
      <c r="H450" t="s">
        <v>1503</v>
      </c>
      <c r="I450">
        <v>100</v>
      </c>
      <c r="J450">
        <v>100</v>
      </c>
      <c r="K450">
        <v>10</v>
      </c>
      <c r="L450" t="s">
        <v>2320</v>
      </c>
      <c r="M450" s="2"/>
      <c r="N450" s="2"/>
      <c r="O450" s="2"/>
      <c r="P450" s="2"/>
      <c r="Q450" s="55"/>
      <c r="R450" s="55"/>
      <c r="S450" s="2"/>
      <c r="T450" s="3"/>
      <c r="U450" s="2"/>
      <c r="V450" s="2"/>
      <c r="W450" s="2"/>
      <c r="X450" s="55"/>
      <c r="Y450" s="2"/>
      <c r="Z450" s="2"/>
      <c r="AA450" s="55"/>
      <c r="AB450" s="2"/>
    </row>
    <row r="451" spans="1:28">
      <c r="A451">
        <v>450</v>
      </c>
      <c r="B451" t="s">
        <v>66</v>
      </c>
      <c r="C451" t="s">
        <v>2321</v>
      </c>
      <c r="D451" t="s">
        <v>921</v>
      </c>
      <c r="E451">
        <v>450</v>
      </c>
      <c r="G451" t="s">
        <v>66</v>
      </c>
      <c r="H451" t="s">
        <v>1476</v>
      </c>
      <c r="I451">
        <v>60</v>
      </c>
      <c r="J451">
        <v>100</v>
      </c>
      <c r="K451">
        <v>20</v>
      </c>
      <c r="L451" t="s">
        <v>2322</v>
      </c>
      <c r="M451" s="2"/>
      <c r="N451" s="2"/>
      <c r="O451" s="2"/>
      <c r="P451" s="2"/>
      <c r="Q451" s="55"/>
      <c r="R451" s="55"/>
      <c r="S451" s="2"/>
      <c r="T451" s="3"/>
      <c r="U451" s="2"/>
      <c r="V451" s="2"/>
      <c r="W451" s="2"/>
      <c r="X451" s="55"/>
      <c r="Y451" s="2"/>
      <c r="Z451" s="2"/>
      <c r="AA451" s="55"/>
      <c r="AB451" s="2"/>
    </row>
    <row r="452" spans="1:28">
      <c r="A452">
        <v>451</v>
      </c>
      <c r="B452" t="s">
        <v>76</v>
      </c>
      <c r="C452" t="s">
        <v>2323</v>
      </c>
      <c r="D452" t="s">
        <v>990</v>
      </c>
      <c r="E452">
        <v>451</v>
      </c>
      <c r="G452" t="s">
        <v>76</v>
      </c>
      <c r="H452" t="s">
        <v>1503</v>
      </c>
      <c r="I452">
        <v>50</v>
      </c>
      <c r="J452">
        <v>90</v>
      </c>
      <c r="K452">
        <v>10</v>
      </c>
      <c r="L452" t="s">
        <v>2324</v>
      </c>
      <c r="M452" s="2"/>
      <c r="N452" s="2"/>
      <c r="O452" s="2"/>
      <c r="P452" s="2"/>
      <c r="Q452" s="55"/>
      <c r="R452" s="55"/>
      <c r="S452" s="2"/>
      <c r="T452" s="3"/>
      <c r="U452" s="2"/>
      <c r="V452" s="2"/>
      <c r="W452" s="2"/>
      <c r="X452" s="2"/>
      <c r="Y452" s="2"/>
      <c r="Z452" s="2"/>
      <c r="AA452" s="55"/>
      <c r="AB452" s="2"/>
    </row>
    <row r="453" spans="1:28">
      <c r="A453">
        <v>452</v>
      </c>
      <c r="B453" t="s">
        <v>75</v>
      </c>
      <c r="C453" t="s">
        <v>2325</v>
      </c>
      <c r="D453" t="s">
        <v>1300</v>
      </c>
      <c r="E453">
        <v>452</v>
      </c>
      <c r="G453" t="s">
        <v>75</v>
      </c>
      <c r="H453" t="s">
        <v>1476</v>
      </c>
      <c r="I453">
        <v>120</v>
      </c>
      <c r="J453">
        <v>100</v>
      </c>
      <c r="K453">
        <v>15</v>
      </c>
      <c r="L453" t="s">
        <v>2326</v>
      </c>
      <c r="M453" s="2"/>
      <c r="N453" s="2"/>
      <c r="O453" s="2"/>
      <c r="P453" s="2"/>
      <c r="Q453" s="55"/>
      <c r="R453" s="55"/>
      <c r="S453" s="2"/>
      <c r="T453" s="3"/>
      <c r="U453" s="2"/>
      <c r="V453" s="2"/>
      <c r="W453" s="2"/>
      <c r="X453" s="55"/>
      <c r="Y453" s="2"/>
      <c r="Z453" s="2"/>
      <c r="AA453" s="55"/>
      <c r="AB453" s="2"/>
    </row>
    <row r="454" spans="1:28">
      <c r="A454">
        <v>453</v>
      </c>
      <c r="B454" t="s">
        <v>74</v>
      </c>
      <c r="C454" t="s">
        <v>2327</v>
      </c>
      <c r="D454" t="s">
        <v>909</v>
      </c>
      <c r="E454">
        <v>453</v>
      </c>
      <c r="G454" t="s">
        <v>74</v>
      </c>
      <c r="H454" t="s">
        <v>1476</v>
      </c>
      <c r="I454">
        <v>40</v>
      </c>
      <c r="J454">
        <v>100</v>
      </c>
      <c r="K454">
        <v>20</v>
      </c>
      <c r="L454" t="s">
        <v>1681</v>
      </c>
      <c r="M454" s="2"/>
      <c r="N454" s="2"/>
      <c r="O454" s="2"/>
      <c r="P454" s="2"/>
      <c r="Q454" s="55"/>
      <c r="R454" s="55"/>
      <c r="S454" s="2"/>
      <c r="T454" s="3"/>
      <c r="U454" s="2"/>
      <c r="V454" s="2"/>
      <c r="W454" s="2"/>
      <c r="X454" s="55"/>
      <c r="Y454" s="2"/>
      <c r="Z454" s="2"/>
      <c r="AA454" s="55"/>
      <c r="AB454" s="2"/>
    </row>
    <row r="455" spans="1:28">
      <c r="A455">
        <v>454</v>
      </c>
      <c r="B455" t="s">
        <v>66</v>
      </c>
      <c r="C455" t="s">
        <v>2328</v>
      </c>
      <c r="D455" t="s">
        <v>1384</v>
      </c>
      <c r="E455">
        <v>454</v>
      </c>
      <c r="G455" t="s">
        <v>66</v>
      </c>
      <c r="H455" t="s">
        <v>1476</v>
      </c>
      <c r="I455">
        <v>90</v>
      </c>
      <c r="J455">
        <v>100</v>
      </c>
      <c r="K455">
        <v>15</v>
      </c>
      <c r="L455" t="s">
        <v>2329</v>
      </c>
      <c r="M455" s="2"/>
      <c r="N455" s="2"/>
      <c r="O455" s="2"/>
      <c r="P455" s="2"/>
      <c r="Q455" s="55"/>
      <c r="R455" s="55"/>
      <c r="S455" s="2"/>
      <c r="T455" s="3"/>
      <c r="U455" s="2"/>
      <c r="V455" s="2"/>
      <c r="W455" s="2"/>
      <c r="X455" s="55"/>
      <c r="Y455" s="2"/>
      <c r="Z455" s="2"/>
      <c r="AA455" s="55"/>
      <c r="AB455" s="2"/>
    </row>
    <row r="456" spans="1:28">
      <c r="A456">
        <v>455</v>
      </c>
      <c r="B456" t="s">
        <v>66</v>
      </c>
      <c r="C456" t="s">
        <v>2330</v>
      </c>
      <c r="D456" t="s">
        <v>1382</v>
      </c>
      <c r="E456">
        <v>455</v>
      </c>
      <c r="G456" t="s">
        <v>66</v>
      </c>
      <c r="H456" t="s">
        <v>1505</v>
      </c>
      <c r="I456" t="s">
        <v>712</v>
      </c>
      <c r="J456" t="s">
        <v>712</v>
      </c>
      <c r="K456">
        <v>10</v>
      </c>
      <c r="L456" t="s">
        <v>2331</v>
      </c>
      <c r="M456" s="2"/>
      <c r="N456" s="2"/>
      <c r="O456" s="2"/>
      <c r="P456" s="2"/>
      <c r="Q456" s="55"/>
      <c r="R456" s="55"/>
      <c r="S456" s="2"/>
      <c r="T456" s="3"/>
      <c r="U456" s="2"/>
      <c r="V456" s="2"/>
      <c r="W456" s="2"/>
      <c r="X456" s="55"/>
      <c r="Y456" s="2"/>
      <c r="Z456" s="55"/>
      <c r="AA456" s="2"/>
      <c r="AB456" s="2"/>
    </row>
    <row r="457" spans="1:28">
      <c r="A457">
        <v>456</v>
      </c>
      <c r="B457" t="s">
        <v>66</v>
      </c>
      <c r="C457" t="s">
        <v>2332</v>
      </c>
      <c r="D457" t="s">
        <v>1383</v>
      </c>
      <c r="E457">
        <v>456</v>
      </c>
      <c r="G457" t="s">
        <v>66</v>
      </c>
      <c r="H457" t="s">
        <v>1505</v>
      </c>
      <c r="I457" t="s">
        <v>712</v>
      </c>
      <c r="J457" t="s">
        <v>712</v>
      </c>
      <c r="K457">
        <v>10</v>
      </c>
      <c r="L457" t="s">
        <v>6050</v>
      </c>
      <c r="M457" s="2"/>
      <c r="N457" s="2"/>
      <c r="O457" s="2"/>
      <c r="P457" s="2"/>
      <c r="Q457" s="55"/>
      <c r="R457" s="55"/>
      <c r="S457" s="2"/>
      <c r="T457" s="3"/>
      <c r="U457" s="2"/>
      <c r="V457" s="2"/>
      <c r="W457" s="2"/>
      <c r="X457" s="55"/>
      <c r="Y457" s="2"/>
      <c r="Z457" s="55"/>
      <c r="AA457" s="2"/>
      <c r="AB457" s="2"/>
    </row>
    <row r="458" spans="1:28">
      <c r="A458">
        <v>457</v>
      </c>
      <c r="B458" t="s">
        <v>65</v>
      </c>
      <c r="C458" t="s">
        <v>2333</v>
      </c>
      <c r="D458" t="s">
        <v>1112</v>
      </c>
      <c r="E458">
        <v>457</v>
      </c>
      <c r="G458" t="s">
        <v>65</v>
      </c>
      <c r="H458" t="s">
        <v>1476</v>
      </c>
      <c r="I458">
        <v>150</v>
      </c>
      <c r="J458">
        <v>80</v>
      </c>
      <c r="K458">
        <v>5</v>
      </c>
      <c r="L458" t="s">
        <v>2334</v>
      </c>
      <c r="M458" s="2"/>
      <c r="N458" s="2"/>
      <c r="O458" s="2"/>
      <c r="P458" s="2"/>
      <c r="Q458" s="55"/>
      <c r="R458" s="55"/>
      <c r="S458" s="2"/>
      <c r="T458" s="3"/>
      <c r="U458" s="2"/>
      <c r="V458" s="2"/>
      <c r="W458" s="2"/>
      <c r="X458" s="55"/>
      <c r="Y458" s="2"/>
      <c r="Z458" s="2"/>
      <c r="AA458" s="55"/>
      <c r="AB458" s="2"/>
    </row>
    <row r="459" spans="1:28">
      <c r="A459">
        <v>458</v>
      </c>
      <c r="B459" t="s">
        <v>53</v>
      </c>
      <c r="C459" t="s">
        <v>2335</v>
      </c>
      <c r="D459" t="s">
        <v>1270</v>
      </c>
      <c r="E459">
        <v>458</v>
      </c>
      <c r="G459" t="s">
        <v>53</v>
      </c>
      <c r="H459" t="s">
        <v>1476</v>
      </c>
      <c r="I459">
        <v>35</v>
      </c>
      <c r="J459">
        <v>90</v>
      </c>
      <c r="K459">
        <v>10</v>
      </c>
      <c r="L459" t="s">
        <v>2336</v>
      </c>
      <c r="M459" s="2"/>
      <c r="N459" s="2"/>
      <c r="O459" s="2"/>
      <c r="P459" s="2"/>
      <c r="Q459" s="55"/>
      <c r="R459" s="55"/>
      <c r="S459" s="2"/>
      <c r="T459" s="3"/>
      <c r="U459" s="2"/>
      <c r="V459" s="2"/>
      <c r="W459" s="2"/>
      <c r="X459" s="55"/>
      <c r="Y459" s="2"/>
      <c r="Z459" s="2"/>
      <c r="AA459" s="55"/>
      <c r="AB459" s="2"/>
    </row>
    <row r="460" spans="1:28">
      <c r="A460">
        <v>459</v>
      </c>
      <c r="B460" t="s">
        <v>79</v>
      </c>
      <c r="C460" t="s">
        <v>2337</v>
      </c>
      <c r="D460" t="s">
        <v>1389</v>
      </c>
      <c r="E460">
        <v>459</v>
      </c>
      <c r="G460" t="s">
        <v>79</v>
      </c>
      <c r="H460" t="s">
        <v>1503</v>
      </c>
      <c r="I460">
        <v>150</v>
      </c>
      <c r="J460">
        <v>90</v>
      </c>
      <c r="K460">
        <v>5</v>
      </c>
      <c r="L460" t="s">
        <v>2338</v>
      </c>
      <c r="M460" s="2"/>
      <c r="N460" s="2"/>
      <c r="O460" s="2"/>
      <c r="P460" s="2"/>
      <c r="Q460" s="55"/>
      <c r="R460" s="55"/>
      <c r="S460" s="2"/>
      <c r="T460" s="3"/>
      <c r="U460" s="2"/>
      <c r="V460" s="2"/>
      <c r="W460" s="2"/>
      <c r="X460" s="55"/>
      <c r="Y460" s="2"/>
      <c r="Z460" s="2"/>
      <c r="AA460" s="55"/>
      <c r="AB460" s="2"/>
    </row>
    <row r="461" spans="1:28">
      <c r="A461">
        <v>460</v>
      </c>
      <c r="B461" t="s">
        <v>79</v>
      </c>
      <c r="C461" t="s">
        <v>2339</v>
      </c>
      <c r="D461" t="s">
        <v>1390</v>
      </c>
      <c r="E461">
        <v>460</v>
      </c>
      <c r="G461" t="s">
        <v>79</v>
      </c>
      <c r="H461" t="s">
        <v>1503</v>
      </c>
      <c r="I461">
        <v>100</v>
      </c>
      <c r="J461">
        <v>95</v>
      </c>
      <c r="K461">
        <v>5</v>
      </c>
      <c r="L461" t="s">
        <v>2340</v>
      </c>
      <c r="M461" s="2"/>
      <c r="N461" s="2"/>
      <c r="O461" s="2"/>
      <c r="P461" s="2"/>
      <c r="Q461" s="55"/>
      <c r="R461" s="55"/>
      <c r="S461" s="2"/>
      <c r="T461" s="3"/>
      <c r="U461" s="2"/>
      <c r="V461" s="2"/>
      <c r="W461" s="2"/>
      <c r="X461" s="55"/>
      <c r="Y461" s="2"/>
      <c r="Z461" s="2"/>
      <c r="AA461" s="55"/>
      <c r="AB461" s="2"/>
    </row>
    <row r="462" spans="1:28">
      <c r="A462">
        <v>461</v>
      </c>
      <c r="B462" t="s">
        <v>77</v>
      </c>
      <c r="C462" t="s">
        <v>2341</v>
      </c>
      <c r="D462" t="s">
        <v>1394</v>
      </c>
      <c r="E462">
        <v>461</v>
      </c>
      <c r="G462" t="s">
        <v>77</v>
      </c>
      <c r="H462" t="s">
        <v>1505</v>
      </c>
      <c r="I462" t="s">
        <v>712</v>
      </c>
      <c r="J462" t="s">
        <v>712</v>
      </c>
      <c r="K462">
        <v>10</v>
      </c>
      <c r="L462" t="s">
        <v>2342</v>
      </c>
      <c r="M462" s="2"/>
      <c r="N462" s="2"/>
      <c r="O462" s="2"/>
      <c r="P462" s="2"/>
      <c r="Q462" s="55"/>
      <c r="R462" s="55"/>
      <c r="S462" s="2"/>
      <c r="T462" s="3"/>
      <c r="U462" s="2"/>
      <c r="V462" s="2"/>
      <c r="W462" s="2"/>
      <c r="X462" s="55"/>
      <c r="Y462" s="55"/>
      <c r="Z462" s="55"/>
      <c r="AA462" s="55"/>
      <c r="AB462" s="55"/>
    </row>
    <row r="463" spans="1:28">
      <c r="A463">
        <v>462</v>
      </c>
      <c r="B463" t="s">
        <v>53</v>
      </c>
      <c r="C463" t="s">
        <v>2343</v>
      </c>
      <c r="D463" t="s">
        <v>1392</v>
      </c>
      <c r="E463">
        <v>462</v>
      </c>
      <c r="G463" t="s">
        <v>53</v>
      </c>
      <c r="H463" t="s">
        <v>1476</v>
      </c>
      <c r="I463" t="s">
        <v>1505</v>
      </c>
      <c r="J463">
        <v>100</v>
      </c>
      <c r="K463">
        <v>5</v>
      </c>
      <c r="L463" t="s">
        <v>6058</v>
      </c>
      <c r="M463" s="2"/>
      <c r="N463" s="2"/>
      <c r="O463" s="2"/>
      <c r="P463" s="2"/>
      <c r="Q463" s="55"/>
      <c r="R463" s="55"/>
      <c r="S463" s="2"/>
      <c r="T463" s="3"/>
      <c r="U463" s="2"/>
      <c r="V463" s="2"/>
      <c r="W463" s="2"/>
      <c r="X463" s="55"/>
      <c r="Y463" s="2"/>
      <c r="Z463" s="2"/>
      <c r="AA463" s="55"/>
      <c r="AB463" s="2"/>
    </row>
    <row r="464" spans="1:28">
      <c r="A464">
        <v>463</v>
      </c>
      <c r="B464" t="s">
        <v>73</v>
      </c>
      <c r="C464" t="s">
        <v>2344</v>
      </c>
      <c r="D464" t="s">
        <v>1391</v>
      </c>
      <c r="E464">
        <v>463</v>
      </c>
      <c r="G464" t="s">
        <v>73</v>
      </c>
      <c r="H464" t="s">
        <v>1503</v>
      </c>
      <c r="I464">
        <v>100</v>
      </c>
      <c r="J464">
        <v>75</v>
      </c>
      <c r="K464">
        <v>5</v>
      </c>
      <c r="L464" t="s">
        <v>2345</v>
      </c>
      <c r="M464" s="2"/>
      <c r="N464" s="2"/>
      <c r="O464" s="2"/>
      <c r="P464" s="2"/>
      <c r="Q464" s="3"/>
      <c r="R464" s="2"/>
      <c r="S464" s="2"/>
      <c r="T464" s="3"/>
      <c r="U464" s="2"/>
      <c r="V464" s="2"/>
      <c r="W464" s="2"/>
      <c r="X464" s="55"/>
      <c r="Y464" s="2"/>
      <c r="Z464" s="2"/>
      <c r="AA464" s="55"/>
      <c r="AB464" s="2"/>
    </row>
    <row r="465" spans="1:28">
      <c r="A465">
        <v>464</v>
      </c>
      <c r="B465" t="s">
        <v>80</v>
      </c>
      <c r="C465" t="s">
        <v>2346</v>
      </c>
      <c r="D465" t="s">
        <v>1396</v>
      </c>
      <c r="E465">
        <v>464</v>
      </c>
      <c r="G465" t="s">
        <v>80</v>
      </c>
      <c r="H465" t="s">
        <v>1505</v>
      </c>
      <c r="I465" t="s">
        <v>712</v>
      </c>
      <c r="J465">
        <v>50</v>
      </c>
      <c r="K465">
        <v>10</v>
      </c>
      <c r="L465" t="s">
        <v>2347</v>
      </c>
      <c r="M465" s="2"/>
      <c r="N465" s="2"/>
      <c r="O465" s="2"/>
      <c r="P465" s="2"/>
      <c r="Q465" s="3"/>
      <c r="R465" s="2"/>
      <c r="S465" s="2"/>
      <c r="T465" s="3"/>
      <c r="U465" s="2"/>
      <c r="V465" s="2"/>
      <c r="W465" s="2"/>
      <c r="X465" s="55"/>
      <c r="Y465" s="2"/>
      <c r="Z465" s="55"/>
      <c r="AA465" s="2"/>
      <c r="AB465" s="2"/>
    </row>
    <row r="466" spans="1:28">
      <c r="A466">
        <v>465</v>
      </c>
      <c r="B466" t="s">
        <v>75</v>
      </c>
      <c r="C466" t="s">
        <v>2348</v>
      </c>
      <c r="D466" t="s">
        <v>1397</v>
      </c>
      <c r="E466">
        <v>465</v>
      </c>
      <c r="G466" t="s">
        <v>75</v>
      </c>
      <c r="H466" t="s">
        <v>1503</v>
      </c>
      <c r="I466">
        <v>120</v>
      </c>
      <c r="J466">
        <v>85</v>
      </c>
      <c r="K466">
        <v>5</v>
      </c>
      <c r="L466" t="s">
        <v>2349</v>
      </c>
      <c r="M466" s="2"/>
      <c r="N466" s="2"/>
      <c r="O466" s="2"/>
      <c r="P466" s="2"/>
      <c r="Q466" s="55"/>
      <c r="R466" s="55"/>
      <c r="S466" s="2"/>
      <c r="T466" s="3"/>
      <c r="U466" s="2"/>
      <c r="V466" s="2"/>
      <c r="W466" s="2"/>
      <c r="X466" s="2"/>
      <c r="Y466" s="2"/>
      <c r="Z466" s="2"/>
      <c r="AA466" s="55"/>
      <c r="AB466" s="2"/>
    </row>
    <row r="467" spans="1:28">
      <c r="A467">
        <v>466</v>
      </c>
      <c r="B467" t="s">
        <v>67</v>
      </c>
      <c r="C467" t="s">
        <v>2350</v>
      </c>
      <c r="D467" t="s">
        <v>1348</v>
      </c>
      <c r="E467">
        <v>466</v>
      </c>
      <c r="G467" t="s">
        <v>67</v>
      </c>
      <c r="H467" t="s">
        <v>1503</v>
      </c>
      <c r="I467">
        <v>60</v>
      </c>
      <c r="J467">
        <v>100</v>
      </c>
      <c r="K467">
        <v>5</v>
      </c>
      <c r="L467" t="s">
        <v>6050</v>
      </c>
      <c r="M467" s="2"/>
      <c r="N467" s="2"/>
      <c r="O467" s="2"/>
      <c r="P467" s="2"/>
      <c r="Q467" s="55"/>
      <c r="R467" s="55"/>
      <c r="S467" s="2"/>
      <c r="T467" s="3"/>
      <c r="U467" s="2"/>
      <c r="V467" s="2"/>
      <c r="W467" s="2"/>
      <c r="X467" s="2"/>
      <c r="Y467" s="2"/>
      <c r="Z467" s="2"/>
      <c r="AA467" s="55"/>
      <c r="AB467" s="2"/>
    </row>
    <row r="468" spans="1:28">
      <c r="A468">
        <v>467</v>
      </c>
      <c r="B468" t="s">
        <v>67</v>
      </c>
      <c r="C468" t="s">
        <v>2351</v>
      </c>
      <c r="D468" t="s">
        <v>1393</v>
      </c>
      <c r="E468">
        <v>467</v>
      </c>
      <c r="G468" t="s">
        <v>67</v>
      </c>
      <c r="H468" t="s">
        <v>1476</v>
      </c>
      <c r="I468">
        <v>120</v>
      </c>
      <c r="J468">
        <v>100</v>
      </c>
      <c r="K468">
        <v>5</v>
      </c>
      <c r="L468" t="s">
        <v>2352</v>
      </c>
      <c r="M468" s="2"/>
      <c r="N468" s="2"/>
      <c r="O468" s="2"/>
      <c r="P468" s="2"/>
      <c r="Q468" s="55"/>
      <c r="R468" s="55"/>
      <c r="S468" s="2"/>
      <c r="T468" s="3"/>
      <c r="U468" s="2"/>
      <c r="V468" s="2"/>
      <c r="W468" s="2"/>
      <c r="X468" s="55"/>
      <c r="Y468" s="2"/>
      <c r="Z468" s="2"/>
      <c r="AA468" s="55"/>
      <c r="AB468" s="2"/>
    </row>
    <row r="469" spans="1:28">
      <c r="A469">
        <v>468</v>
      </c>
      <c r="B469" t="s">
        <v>80</v>
      </c>
      <c r="C469" t="s">
        <v>2353</v>
      </c>
      <c r="D469" t="s">
        <v>1355</v>
      </c>
      <c r="E469">
        <v>468</v>
      </c>
      <c r="G469" t="s">
        <v>80</v>
      </c>
      <c r="H469" t="s">
        <v>1505</v>
      </c>
      <c r="I469" t="s">
        <v>712</v>
      </c>
      <c r="J469" t="s">
        <v>712</v>
      </c>
      <c r="K469">
        <v>15</v>
      </c>
      <c r="L469" t="s">
        <v>2354</v>
      </c>
      <c r="M469" s="2"/>
      <c r="N469" s="2"/>
      <c r="O469" s="2"/>
      <c r="P469" s="2"/>
      <c r="Q469" s="55"/>
      <c r="R469" s="55"/>
      <c r="S469" s="2"/>
      <c r="T469" s="3"/>
      <c r="U469" s="2"/>
      <c r="V469" s="2"/>
      <c r="W469" s="2"/>
      <c r="X469" s="55"/>
      <c r="Y469" s="2"/>
      <c r="Z469" s="55"/>
      <c r="AA469" s="2"/>
      <c r="AB469" s="2"/>
    </row>
    <row r="470" spans="1:28">
      <c r="A470">
        <v>469</v>
      </c>
      <c r="B470" t="s">
        <v>65</v>
      </c>
      <c r="C470" t="s">
        <v>2355</v>
      </c>
      <c r="D470" t="s">
        <v>1172</v>
      </c>
      <c r="E470">
        <v>469</v>
      </c>
      <c r="G470" t="s">
        <v>65</v>
      </c>
      <c r="H470" t="s">
        <v>1505</v>
      </c>
      <c r="I470" t="s">
        <v>712</v>
      </c>
      <c r="J470" t="s">
        <v>712</v>
      </c>
      <c r="K470">
        <v>10</v>
      </c>
      <c r="L470" t="s">
        <v>2356</v>
      </c>
      <c r="M470" s="2"/>
      <c r="N470" s="2"/>
      <c r="O470" s="2"/>
      <c r="P470" s="2"/>
      <c r="Q470" s="55"/>
      <c r="R470" s="55"/>
      <c r="S470" s="2"/>
      <c r="T470" s="3"/>
      <c r="U470" s="2"/>
      <c r="V470" s="2"/>
      <c r="W470" s="2"/>
      <c r="X470" s="55"/>
      <c r="Y470" s="2"/>
      <c r="Z470" s="55"/>
      <c r="AA470" s="2"/>
      <c r="AB470" s="2"/>
    </row>
    <row r="471" spans="1:28">
      <c r="A471">
        <v>470</v>
      </c>
      <c r="B471" t="s">
        <v>77</v>
      </c>
      <c r="C471" t="s">
        <v>2357</v>
      </c>
      <c r="D471" t="s">
        <v>1223</v>
      </c>
      <c r="E471">
        <v>470</v>
      </c>
      <c r="G471" t="s">
        <v>77</v>
      </c>
      <c r="H471" t="s">
        <v>1505</v>
      </c>
      <c r="I471" t="s">
        <v>712</v>
      </c>
      <c r="J471" t="s">
        <v>712</v>
      </c>
      <c r="K471">
        <v>10</v>
      </c>
      <c r="L471" t="s">
        <v>2358</v>
      </c>
      <c r="M471" s="2"/>
      <c r="N471" s="2"/>
      <c r="O471" s="2"/>
      <c r="P471" s="2"/>
      <c r="Q471" s="55"/>
      <c r="R471" s="55"/>
      <c r="S471" s="2"/>
      <c r="T471" s="3"/>
      <c r="U471" s="2"/>
      <c r="V471" s="2"/>
      <c r="W471" s="2"/>
      <c r="X471" s="55"/>
      <c r="Y471" s="2"/>
      <c r="Z471" s="55"/>
      <c r="AA471" s="2"/>
      <c r="AB471" s="2"/>
    </row>
    <row r="472" spans="1:28">
      <c r="A472">
        <v>471</v>
      </c>
      <c r="B472" t="s">
        <v>77</v>
      </c>
      <c r="C472" t="s">
        <v>2359</v>
      </c>
      <c r="D472" t="s">
        <v>1323</v>
      </c>
      <c r="E472">
        <v>471</v>
      </c>
      <c r="G472" t="s">
        <v>77</v>
      </c>
      <c r="H472" t="s">
        <v>1505</v>
      </c>
      <c r="I472" t="s">
        <v>712</v>
      </c>
      <c r="J472" t="s">
        <v>712</v>
      </c>
      <c r="K472">
        <v>10</v>
      </c>
      <c r="L472" t="s">
        <v>2360</v>
      </c>
      <c r="M472" s="2"/>
      <c r="N472" s="2"/>
      <c r="O472" s="2"/>
      <c r="P472" s="2"/>
      <c r="Q472" s="55"/>
      <c r="R472" s="55"/>
      <c r="S472" s="2"/>
      <c r="T472" s="3"/>
      <c r="U472" s="2"/>
      <c r="V472" s="2"/>
      <c r="W472" s="2"/>
      <c r="X472" s="55"/>
      <c r="Y472" s="2"/>
      <c r="Z472" s="55"/>
      <c r="AA472" s="2"/>
      <c r="AB472" s="2"/>
    </row>
    <row r="473" spans="1:28">
      <c r="A473">
        <v>472</v>
      </c>
      <c r="B473" t="s">
        <v>77</v>
      </c>
      <c r="C473" t="s">
        <v>2361</v>
      </c>
      <c r="D473" t="s">
        <v>1190</v>
      </c>
      <c r="E473">
        <v>472</v>
      </c>
      <c r="G473" t="s">
        <v>77</v>
      </c>
      <c r="H473" t="s">
        <v>1505</v>
      </c>
      <c r="I473" t="s">
        <v>712</v>
      </c>
      <c r="J473" t="s">
        <v>712</v>
      </c>
      <c r="K473">
        <v>10</v>
      </c>
      <c r="L473" t="s">
        <v>2362</v>
      </c>
      <c r="M473" s="2"/>
      <c r="N473" s="2"/>
      <c r="O473" s="2"/>
      <c r="P473" s="2"/>
      <c r="Q473" s="55"/>
      <c r="R473" s="55"/>
      <c r="S473" s="2"/>
      <c r="T473" s="3"/>
      <c r="U473" s="2"/>
      <c r="V473" s="2"/>
      <c r="W473" s="2"/>
      <c r="X473" s="55"/>
      <c r="Y473" s="2"/>
      <c r="Z473" s="55"/>
      <c r="AA473" s="2"/>
      <c r="AB473" s="2"/>
    </row>
    <row r="474" spans="1:28">
      <c r="A474">
        <v>473</v>
      </c>
      <c r="B474" t="s">
        <v>77</v>
      </c>
      <c r="C474" t="s">
        <v>2363</v>
      </c>
      <c r="D474" t="s">
        <v>1069</v>
      </c>
      <c r="E474">
        <v>473</v>
      </c>
      <c r="G474" t="s">
        <v>77</v>
      </c>
      <c r="H474" t="s">
        <v>1503</v>
      </c>
      <c r="I474">
        <v>80</v>
      </c>
      <c r="J474">
        <v>100</v>
      </c>
      <c r="K474">
        <v>10</v>
      </c>
      <c r="L474" t="s">
        <v>2364</v>
      </c>
      <c r="M474" s="2"/>
      <c r="N474" s="2"/>
      <c r="O474" s="2"/>
      <c r="P474" s="2"/>
      <c r="Q474" s="55"/>
      <c r="R474" s="55"/>
      <c r="S474" s="2"/>
      <c r="T474" s="3"/>
      <c r="U474" s="2"/>
      <c r="V474" s="2"/>
      <c r="W474" s="2"/>
      <c r="X474" s="55"/>
      <c r="Y474" s="2"/>
      <c r="Z474" s="2"/>
      <c r="AA474" s="55"/>
      <c r="AB474" s="2"/>
    </row>
    <row r="475" spans="1:28">
      <c r="A475">
        <v>474</v>
      </c>
      <c r="B475" t="s">
        <v>59</v>
      </c>
      <c r="C475" t="s">
        <v>2365</v>
      </c>
      <c r="D475" t="s">
        <v>730</v>
      </c>
      <c r="E475">
        <v>474</v>
      </c>
      <c r="G475" t="s">
        <v>59</v>
      </c>
      <c r="H475" t="s">
        <v>1503</v>
      </c>
      <c r="I475">
        <v>65</v>
      </c>
      <c r="J475">
        <v>100</v>
      </c>
      <c r="K475">
        <v>10</v>
      </c>
      <c r="L475" t="s">
        <v>2366</v>
      </c>
      <c r="M475" s="2"/>
      <c r="N475" s="2"/>
      <c r="O475" s="2"/>
      <c r="P475" s="2"/>
      <c r="Q475" s="55"/>
      <c r="R475" s="55"/>
      <c r="S475" s="2"/>
      <c r="T475" s="3"/>
      <c r="U475" s="2"/>
      <c r="V475" s="2"/>
      <c r="W475" s="2"/>
      <c r="X475" s="55"/>
      <c r="Y475" s="2"/>
      <c r="Z475" s="2"/>
      <c r="AA475" s="55"/>
      <c r="AB475" s="2"/>
    </row>
    <row r="476" spans="1:28">
      <c r="A476">
        <v>475</v>
      </c>
      <c r="B476" t="s">
        <v>72</v>
      </c>
      <c r="C476" t="s">
        <v>2367</v>
      </c>
      <c r="D476" t="s">
        <v>1257</v>
      </c>
      <c r="E476">
        <v>475</v>
      </c>
      <c r="G476" t="s">
        <v>72</v>
      </c>
      <c r="H476" t="s">
        <v>1505</v>
      </c>
      <c r="I476" t="s">
        <v>712</v>
      </c>
      <c r="J476" t="s">
        <v>712</v>
      </c>
      <c r="K476">
        <v>15</v>
      </c>
      <c r="L476" t="s">
        <v>2368</v>
      </c>
      <c r="M476" s="2"/>
      <c r="N476" s="2"/>
      <c r="O476" s="2"/>
      <c r="P476" s="2"/>
      <c r="Q476" s="55"/>
      <c r="R476" s="55"/>
      <c r="S476" s="2"/>
      <c r="T476" s="3"/>
      <c r="U476" s="2"/>
      <c r="V476" s="2"/>
      <c r="W476" s="2"/>
      <c r="X476" s="55"/>
      <c r="Y476" s="2"/>
      <c r="Z476" s="55"/>
      <c r="AA476" s="2"/>
      <c r="AB476" s="2"/>
    </row>
    <row r="477" spans="1:28">
      <c r="A477">
        <v>476</v>
      </c>
      <c r="B477" t="s">
        <v>66</v>
      </c>
      <c r="C477" t="s">
        <v>2369</v>
      </c>
      <c r="D477" t="s">
        <v>931</v>
      </c>
      <c r="E477">
        <v>476</v>
      </c>
      <c r="G477" t="s">
        <v>66</v>
      </c>
      <c r="H477" t="s">
        <v>1505</v>
      </c>
      <c r="I477" t="s">
        <v>712</v>
      </c>
      <c r="J477" t="s">
        <v>712</v>
      </c>
      <c r="K477">
        <v>20</v>
      </c>
      <c r="L477" t="s">
        <v>2370</v>
      </c>
      <c r="M477" s="2"/>
      <c r="N477" s="2"/>
      <c r="O477" s="2"/>
      <c r="P477" s="2"/>
      <c r="Q477" s="55"/>
      <c r="R477" s="55"/>
      <c r="S477" s="2"/>
      <c r="T477" s="3"/>
      <c r="U477" s="2"/>
      <c r="V477" s="2"/>
      <c r="W477" s="2"/>
      <c r="X477" s="55"/>
      <c r="Y477" s="2"/>
      <c r="Z477" s="55"/>
      <c r="AA477" s="2"/>
      <c r="AB477" s="2"/>
    </row>
    <row r="478" spans="1:28">
      <c r="A478">
        <v>477</v>
      </c>
      <c r="B478" t="s">
        <v>77</v>
      </c>
      <c r="C478" t="s">
        <v>2371</v>
      </c>
      <c r="D478" t="s">
        <v>1230</v>
      </c>
      <c r="E478">
        <v>477</v>
      </c>
      <c r="G478" t="s">
        <v>77</v>
      </c>
      <c r="H478" t="s">
        <v>1505</v>
      </c>
      <c r="I478" t="s">
        <v>712</v>
      </c>
      <c r="J478" t="s">
        <v>712</v>
      </c>
      <c r="K478">
        <v>15</v>
      </c>
      <c r="L478" t="s">
        <v>6050</v>
      </c>
      <c r="M478" s="2"/>
      <c r="N478" s="2"/>
      <c r="O478" s="2"/>
      <c r="P478" s="2"/>
      <c r="Q478" s="3"/>
      <c r="R478" s="2"/>
      <c r="S478" s="2"/>
      <c r="T478" s="3"/>
      <c r="U478" s="2"/>
      <c r="V478" s="2"/>
      <c r="W478" s="2"/>
      <c r="X478" s="55"/>
      <c r="Y478" s="2"/>
      <c r="Z478" s="55"/>
      <c r="AA478" s="2"/>
      <c r="AB478" s="2"/>
    </row>
    <row r="479" spans="1:28">
      <c r="A479">
        <v>478</v>
      </c>
      <c r="B479" t="s">
        <v>77</v>
      </c>
      <c r="C479" t="s">
        <v>2372</v>
      </c>
      <c r="D479" t="s">
        <v>1324</v>
      </c>
      <c r="E479">
        <v>478</v>
      </c>
      <c r="G479" t="s">
        <v>77</v>
      </c>
      <c r="H479" t="s">
        <v>1505</v>
      </c>
      <c r="I479" t="s">
        <v>712</v>
      </c>
      <c r="J479" t="s">
        <v>712</v>
      </c>
      <c r="K479">
        <v>10</v>
      </c>
      <c r="L479" t="s">
        <v>2373</v>
      </c>
      <c r="M479" s="2"/>
      <c r="N479" s="2"/>
      <c r="O479" s="2"/>
      <c r="P479" s="2"/>
      <c r="Q479" s="55"/>
      <c r="R479" s="55"/>
      <c r="S479" s="2"/>
      <c r="T479" s="3"/>
      <c r="U479" s="2"/>
      <c r="V479" s="2"/>
      <c r="W479" s="2"/>
      <c r="X479" s="55"/>
      <c r="Y479" s="2"/>
      <c r="Z479" s="55"/>
      <c r="AA479" s="2"/>
      <c r="AB479" s="2"/>
    </row>
    <row r="480" spans="1:28">
      <c r="A480">
        <v>479</v>
      </c>
      <c r="B480" t="s">
        <v>65</v>
      </c>
      <c r="C480" t="s">
        <v>2374</v>
      </c>
      <c r="D480" t="s">
        <v>914</v>
      </c>
      <c r="E480">
        <v>479</v>
      </c>
      <c r="G480" t="s">
        <v>65</v>
      </c>
      <c r="H480" t="s">
        <v>1476</v>
      </c>
      <c r="I480">
        <v>50</v>
      </c>
      <c r="J480">
        <v>100</v>
      </c>
      <c r="K480">
        <v>15</v>
      </c>
      <c r="L480" t="s">
        <v>2375</v>
      </c>
      <c r="M480" s="2"/>
      <c r="N480" s="2"/>
      <c r="O480" s="2"/>
      <c r="P480" s="2"/>
      <c r="Q480" s="3"/>
      <c r="R480" s="55"/>
      <c r="S480" s="2"/>
      <c r="T480" s="3"/>
      <c r="U480" s="2"/>
      <c r="V480" s="2"/>
      <c r="W480" s="2"/>
      <c r="X480" s="55"/>
      <c r="Y480" s="2"/>
      <c r="Z480" s="2"/>
      <c r="AA480" s="55"/>
      <c r="AB480" s="2"/>
    </row>
    <row r="481" spans="1:28">
      <c r="A481">
        <v>480</v>
      </c>
      <c r="B481" t="s">
        <v>54</v>
      </c>
      <c r="C481" t="s">
        <v>2376</v>
      </c>
      <c r="D481" t="s">
        <v>1330</v>
      </c>
      <c r="E481">
        <v>480</v>
      </c>
      <c r="G481" t="s">
        <v>54</v>
      </c>
      <c r="H481" t="s">
        <v>1476</v>
      </c>
      <c r="I481">
        <v>60</v>
      </c>
      <c r="J481">
        <v>100</v>
      </c>
      <c r="K481">
        <v>10</v>
      </c>
      <c r="L481" t="s">
        <v>2377</v>
      </c>
      <c r="M481" s="2"/>
      <c r="N481" s="2"/>
      <c r="O481" s="2"/>
      <c r="P481" s="2"/>
      <c r="Q481" s="55"/>
      <c r="R481" s="55"/>
      <c r="S481" s="2"/>
      <c r="T481" s="3"/>
      <c r="U481" s="2"/>
      <c r="V481" s="2"/>
      <c r="W481" s="2"/>
      <c r="X481" s="55"/>
      <c r="Y481" s="2"/>
      <c r="Z481" s="2"/>
      <c r="AA481" s="55"/>
      <c r="AB481" s="2"/>
    </row>
    <row r="482" spans="1:28">
      <c r="A482">
        <v>481</v>
      </c>
      <c r="B482" t="s">
        <v>73</v>
      </c>
      <c r="C482" t="s">
        <v>2378</v>
      </c>
      <c r="D482" t="s">
        <v>811</v>
      </c>
      <c r="E482">
        <v>481</v>
      </c>
      <c r="G482" t="s">
        <v>73</v>
      </c>
      <c r="H482" t="s">
        <v>1503</v>
      </c>
      <c r="I482">
        <v>70</v>
      </c>
      <c r="J482">
        <v>100</v>
      </c>
      <c r="K482">
        <v>15</v>
      </c>
      <c r="L482" t="s">
        <v>6050</v>
      </c>
      <c r="M482" s="2"/>
      <c r="N482" s="2"/>
      <c r="O482" s="2"/>
      <c r="P482" s="2"/>
      <c r="Q482" s="55"/>
      <c r="R482" s="55"/>
      <c r="S482" s="2"/>
      <c r="T482" s="3"/>
      <c r="U482" s="2"/>
      <c r="V482" s="2"/>
      <c r="W482" s="2"/>
      <c r="X482" s="55"/>
      <c r="Y482" s="2"/>
      <c r="Z482" s="2"/>
      <c r="AA482" s="55"/>
      <c r="AB482" s="2"/>
    </row>
    <row r="483" spans="1:28">
      <c r="A483">
        <v>482</v>
      </c>
      <c r="B483" t="s">
        <v>59</v>
      </c>
      <c r="C483" t="s">
        <v>2379</v>
      </c>
      <c r="D483" t="s">
        <v>1018</v>
      </c>
      <c r="E483">
        <v>482</v>
      </c>
      <c r="G483" t="s">
        <v>59</v>
      </c>
      <c r="H483" t="s">
        <v>1503</v>
      </c>
      <c r="I483">
        <v>95</v>
      </c>
      <c r="J483">
        <v>100</v>
      </c>
      <c r="K483">
        <v>10</v>
      </c>
      <c r="L483" t="s">
        <v>2380</v>
      </c>
      <c r="M483" s="2"/>
      <c r="N483" s="2"/>
      <c r="O483" s="2"/>
      <c r="P483" s="2"/>
      <c r="Q483" s="3"/>
      <c r="R483" s="55"/>
      <c r="S483" s="2"/>
      <c r="T483" s="3"/>
      <c r="U483" s="2"/>
      <c r="V483" s="2"/>
      <c r="W483" s="2"/>
      <c r="X483" s="55"/>
      <c r="Y483" s="2"/>
      <c r="Z483" s="2"/>
      <c r="AA483" s="55"/>
      <c r="AB483" s="2"/>
    </row>
    <row r="484" spans="1:28">
      <c r="A484">
        <v>483</v>
      </c>
      <c r="B484" t="s">
        <v>66</v>
      </c>
      <c r="C484" t="s">
        <v>2381</v>
      </c>
      <c r="D484" t="s">
        <v>934</v>
      </c>
      <c r="E484">
        <v>483</v>
      </c>
      <c r="G484" t="s">
        <v>66</v>
      </c>
      <c r="H484" t="s">
        <v>1505</v>
      </c>
      <c r="I484" t="s">
        <v>712</v>
      </c>
      <c r="J484" t="s">
        <v>712</v>
      </c>
      <c r="K484">
        <v>20</v>
      </c>
      <c r="L484" t="s">
        <v>2382</v>
      </c>
      <c r="M484" s="2"/>
      <c r="N484" s="2"/>
      <c r="O484" s="2"/>
      <c r="P484" s="2"/>
      <c r="Q484" s="55"/>
      <c r="R484" s="55"/>
      <c r="S484" s="2"/>
      <c r="T484" s="3"/>
      <c r="U484" s="2"/>
      <c r="V484" s="2"/>
      <c r="W484" s="2"/>
      <c r="X484" s="55"/>
      <c r="Y484" s="2"/>
      <c r="Z484" s="55"/>
      <c r="AA484" s="2"/>
      <c r="AB484" s="2"/>
    </row>
    <row r="485" spans="1:28">
      <c r="A485">
        <v>484</v>
      </c>
      <c r="B485" t="s">
        <v>72</v>
      </c>
      <c r="C485" t="s">
        <v>2383</v>
      </c>
      <c r="D485" t="s">
        <v>1237</v>
      </c>
      <c r="E485">
        <v>484</v>
      </c>
      <c r="G485" t="s">
        <v>72</v>
      </c>
      <c r="H485" t="s">
        <v>1476</v>
      </c>
      <c r="I485" t="s">
        <v>1505</v>
      </c>
      <c r="J485">
        <v>100</v>
      </c>
      <c r="K485">
        <v>10</v>
      </c>
      <c r="L485" t="s">
        <v>2384</v>
      </c>
      <c r="M485" s="2"/>
      <c r="N485" s="2"/>
      <c r="O485" s="2"/>
      <c r="P485" s="2"/>
      <c r="Q485" s="55"/>
      <c r="R485" s="55"/>
      <c r="S485" s="2"/>
      <c r="T485" s="3"/>
      <c r="U485" s="2"/>
      <c r="V485" s="2"/>
      <c r="W485" s="2"/>
      <c r="X485" s="55"/>
      <c r="Y485" s="2"/>
      <c r="Z485" s="2"/>
      <c r="AA485" s="55"/>
      <c r="AB485" s="2"/>
    </row>
    <row r="486" spans="1:28">
      <c r="A486">
        <v>485</v>
      </c>
      <c r="B486" t="s">
        <v>77</v>
      </c>
      <c r="C486" t="s">
        <v>2385</v>
      </c>
      <c r="D486" t="s">
        <v>1193</v>
      </c>
      <c r="E486">
        <v>485</v>
      </c>
      <c r="G486" t="s">
        <v>77</v>
      </c>
      <c r="H486" t="s">
        <v>1503</v>
      </c>
      <c r="I486">
        <v>120</v>
      </c>
      <c r="J486">
        <v>100</v>
      </c>
      <c r="K486">
        <v>10</v>
      </c>
      <c r="L486" t="s">
        <v>6050</v>
      </c>
      <c r="M486" s="2"/>
      <c r="N486" s="2"/>
      <c r="O486" s="2"/>
      <c r="P486" s="2"/>
      <c r="Q486" s="55"/>
      <c r="R486" s="55"/>
      <c r="S486" s="2"/>
      <c r="T486" s="3"/>
      <c r="U486" s="2"/>
      <c r="V486" s="2"/>
      <c r="W486" s="2"/>
      <c r="X486" s="55"/>
      <c r="Y486" s="2"/>
      <c r="Z486" s="2"/>
      <c r="AA486" s="55"/>
      <c r="AB486" s="2"/>
    </row>
    <row r="487" spans="1:28">
      <c r="A487">
        <v>486</v>
      </c>
      <c r="B487" t="s">
        <v>76</v>
      </c>
      <c r="C487" t="s">
        <v>2386</v>
      </c>
      <c r="D487" t="s">
        <v>1049</v>
      </c>
      <c r="E487">
        <v>486</v>
      </c>
      <c r="G487" t="s">
        <v>76</v>
      </c>
      <c r="H487" t="s">
        <v>1503</v>
      </c>
      <c r="I487" t="s">
        <v>1505</v>
      </c>
      <c r="J487">
        <v>100</v>
      </c>
      <c r="K487">
        <v>10</v>
      </c>
      <c r="L487" t="s">
        <v>2387</v>
      </c>
      <c r="M487" s="2"/>
      <c r="N487" s="2"/>
      <c r="O487" s="2"/>
      <c r="P487" s="2"/>
      <c r="Q487" s="55"/>
      <c r="R487" s="55"/>
      <c r="S487" s="2"/>
      <c r="T487" s="3"/>
      <c r="U487" s="2"/>
      <c r="V487" s="2"/>
      <c r="W487" s="2"/>
      <c r="X487" s="55"/>
      <c r="Y487" s="2"/>
      <c r="Z487" s="2"/>
      <c r="AA487" s="55"/>
      <c r="AB487" s="2"/>
    </row>
    <row r="488" spans="1:28">
      <c r="A488">
        <v>487</v>
      </c>
      <c r="B488" t="s">
        <v>74</v>
      </c>
      <c r="C488" t="s">
        <v>2388</v>
      </c>
      <c r="D488" t="s">
        <v>1189</v>
      </c>
      <c r="E488">
        <v>487</v>
      </c>
      <c r="G488" t="s">
        <v>74</v>
      </c>
      <c r="H488" t="s">
        <v>1505</v>
      </c>
      <c r="I488" t="s">
        <v>712</v>
      </c>
      <c r="J488">
        <v>100</v>
      </c>
      <c r="K488">
        <v>20</v>
      </c>
      <c r="L488" t="s">
        <v>2389</v>
      </c>
      <c r="M488" s="2"/>
      <c r="N488" s="2"/>
      <c r="O488" s="2"/>
      <c r="P488" s="2"/>
      <c r="Q488" s="55"/>
      <c r="R488" s="55"/>
      <c r="S488" s="2"/>
      <c r="T488" s="3"/>
      <c r="U488" s="2"/>
      <c r="V488" s="2"/>
      <c r="W488" s="2"/>
      <c r="X488" s="55"/>
      <c r="Y488" s="2"/>
      <c r="Z488" s="55"/>
      <c r="AA488" s="2"/>
      <c r="AB488" s="2"/>
    </row>
    <row r="489" spans="1:28">
      <c r="A489">
        <v>488</v>
      </c>
      <c r="B489" t="s">
        <v>73</v>
      </c>
      <c r="C489" t="s">
        <v>2390</v>
      </c>
      <c r="D489" t="s">
        <v>827</v>
      </c>
      <c r="E489">
        <v>488</v>
      </c>
      <c r="G489" t="s">
        <v>73</v>
      </c>
      <c r="H489" t="s">
        <v>1476</v>
      </c>
      <c r="I489">
        <v>50</v>
      </c>
      <c r="J489">
        <v>100</v>
      </c>
      <c r="K489">
        <v>20</v>
      </c>
      <c r="L489" t="s">
        <v>2391</v>
      </c>
      <c r="M489" s="2"/>
      <c r="N489" s="2"/>
      <c r="O489" s="2"/>
      <c r="P489" s="2"/>
      <c r="Q489" s="55"/>
      <c r="R489" s="55"/>
      <c r="S489" s="2"/>
      <c r="T489" s="3"/>
      <c r="U489" s="2"/>
      <c r="V489" s="2"/>
      <c r="W489" s="2"/>
      <c r="X489" s="2"/>
      <c r="Y489" s="2"/>
      <c r="Z489" s="2"/>
      <c r="AA489" s="55"/>
      <c r="AB489" s="2"/>
    </row>
    <row r="490" spans="1:28">
      <c r="A490">
        <v>489</v>
      </c>
      <c r="B490" t="s">
        <v>59</v>
      </c>
      <c r="C490" t="s">
        <v>2392</v>
      </c>
      <c r="D490" t="s">
        <v>1037</v>
      </c>
      <c r="E490">
        <v>489</v>
      </c>
      <c r="G490" t="s">
        <v>59</v>
      </c>
      <c r="H490" t="s">
        <v>1505</v>
      </c>
      <c r="I490" t="s">
        <v>712</v>
      </c>
      <c r="J490" t="s">
        <v>712</v>
      </c>
      <c r="K490">
        <v>20</v>
      </c>
      <c r="L490" t="s">
        <v>2393</v>
      </c>
      <c r="M490" s="2"/>
      <c r="N490" s="2"/>
      <c r="O490" s="2"/>
      <c r="P490" s="2"/>
      <c r="Q490" s="55"/>
      <c r="R490" s="55"/>
      <c r="S490" s="2"/>
      <c r="T490" s="3"/>
      <c r="U490" s="2"/>
      <c r="V490" s="2"/>
      <c r="W490" s="2"/>
      <c r="X490" s="55"/>
      <c r="Y490" s="2"/>
      <c r="Z490" s="55"/>
      <c r="AA490" s="2"/>
      <c r="AB490" s="2"/>
    </row>
    <row r="491" spans="1:28">
      <c r="A491">
        <v>490</v>
      </c>
      <c r="B491" t="s">
        <v>54</v>
      </c>
      <c r="C491" t="s">
        <v>2394</v>
      </c>
      <c r="D491" t="s">
        <v>1196</v>
      </c>
      <c r="E491">
        <v>490</v>
      </c>
      <c r="G491" t="s">
        <v>54</v>
      </c>
      <c r="H491" t="s">
        <v>1476</v>
      </c>
      <c r="I491">
        <v>65</v>
      </c>
      <c r="J491">
        <v>100</v>
      </c>
      <c r="K491">
        <v>20</v>
      </c>
      <c r="L491" t="s">
        <v>2395</v>
      </c>
      <c r="M491" s="2"/>
      <c r="N491" s="2"/>
      <c r="O491" s="2"/>
      <c r="P491" s="2"/>
      <c r="Q491" s="55"/>
      <c r="R491" s="55"/>
      <c r="S491" s="2"/>
      <c r="T491" s="3"/>
      <c r="U491" s="2"/>
      <c r="V491" s="2"/>
      <c r="W491" s="2"/>
      <c r="X491" s="2"/>
      <c r="Y491" s="2"/>
      <c r="Z491" s="2"/>
      <c r="AA491" s="55"/>
      <c r="AB491" s="2"/>
    </row>
    <row r="492" spans="1:28">
      <c r="A492">
        <v>491</v>
      </c>
      <c r="B492" t="s">
        <v>59</v>
      </c>
      <c r="C492" t="s">
        <v>2396</v>
      </c>
      <c r="D492" t="s">
        <v>1033</v>
      </c>
      <c r="E492">
        <v>491</v>
      </c>
      <c r="G492" t="s">
        <v>59</v>
      </c>
      <c r="H492" t="s">
        <v>1503</v>
      </c>
      <c r="I492">
        <v>40</v>
      </c>
      <c r="J492">
        <v>100</v>
      </c>
      <c r="K492">
        <v>20</v>
      </c>
      <c r="L492" t="s">
        <v>2397</v>
      </c>
      <c r="M492" s="2"/>
      <c r="N492" s="2"/>
      <c r="O492" s="2"/>
      <c r="P492" s="2"/>
      <c r="Q492" s="55"/>
      <c r="R492" s="55"/>
      <c r="S492" s="2"/>
      <c r="T492" s="3"/>
      <c r="U492" s="2"/>
      <c r="V492" s="2"/>
      <c r="W492" s="2"/>
      <c r="X492" s="2"/>
      <c r="Y492" s="2"/>
      <c r="Z492" s="2"/>
      <c r="AA492" s="55"/>
      <c r="AB492" s="2"/>
    </row>
    <row r="493" spans="1:28">
      <c r="A493">
        <v>492</v>
      </c>
      <c r="B493" t="s">
        <v>80</v>
      </c>
      <c r="C493" t="s">
        <v>2398</v>
      </c>
      <c r="D493" t="s">
        <v>1185</v>
      </c>
      <c r="E493">
        <v>492</v>
      </c>
      <c r="G493" t="s">
        <v>80</v>
      </c>
      <c r="H493" t="s">
        <v>1476</v>
      </c>
      <c r="I493">
        <v>95</v>
      </c>
      <c r="J493">
        <v>100</v>
      </c>
      <c r="K493">
        <v>15</v>
      </c>
      <c r="L493" t="s">
        <v>2399</v>
      </c>
      <c r="M493" s="2"/>
      <c r="N493" s="2"/>
      <c r="O493" s="2"/>
      <c r="P493" s="2"/>
      <c r="Q493" s="55"/>
      <c r="R493" s="55"/>
      <c r="S493" s="2"/>
      <c r="T493" s="3"/>
      <c r="U493" s="2"/>
      <c r="V493" s="2"/>
      <c r="W493" s="2"/>
      <c r="X493" s="55"/>
      <c r="Y493" s="2"/>
      <c r="Z493" s="2"/>
      <c r="AA493" s="55"/>
      <c r="AB493" s="2"/>
    </row>
    <row r="494" spans="1:28">
      <c r="A494">
        <v>493</v>
      </c>
      <c r="B494" t="s">
        <v>53</v>
      </c>
      <c r="C494" t="s">
        <v>2400</v>
      </c>
      <c r="D494" t="s">
        <v>1194</v>
      </c>
      <c r="E494">
        <v>493</v>
      </c>
      <c r="G494" t="s">
        <v>53</v>
      </c>
      <c r="H494" t="s">
        <v>1505</v>
      </c>
      <c r="I494" t="s">
        <v>712</v>
      </c>
      <c r="J494">
        <v>100</v>
      </c>
      <c r="K494">
        <v>15</v>
      </c>
      <c r="L494" t="s">
        <v>2401</v>
      </c>
      <c r="M494" s="2"/>
      <c r="N494" s="2"/>
      <c r="O494" s="2"/>
      <c r="P494" s="2"/>
      <c r="Q494" s="55"/>
      <c r="R494" s="55"/>
      <c r="S494" s="2"/>
      <c r="T494" s="3"/>
      <c r="U494" s="2"/>
      <c r="V494" s="2"/>
      <c r="W494" s="2"/>
      <c r="X494" s="55"/>
      <c r="Y494" s="2"/>
      <c r="Z494" s="55"/>
      <c r="AA494" s="2"/>
      <c r="AB494" s="2"/>
    </row>
    <row r="495" spans="1:28">
      <c r="A495">
        <v>494</v>
      </c>
      <c r="B495" t="s">
        <v>53</v>
      </c>
      <c r="C495" t="s">
        <v>2402</v>
      </c>
      <c r="D495" t="s">
        <v>1274</v>
      </c>
      <c r="E495">
        <v>494</v>
      </c>
      <c r="G495" t="s">
        <v>53</v>
      </c>
      <c r="H495" t="s">
        <v>1505</v>
      </c>
      <c r="I495" t="s">
        <v>712</v>
      </c>
      <c r="J495">
        <v>100</v>
      </c>
      <c r="K495">
        <v>15</v>
      </c>
      <c r="L495" t="s">
        <v>2403</v>
      </c>
      <c r="M495" s="2"/>
      <c r="N495" s="2"/>
      <c r="O495" s="2"/>
      <c r="P495" s="2"/>
      <c r="Q495" s="55"/>
      <c r="R495" s="55"/>
      <c r="S495" s="2"/>
      <c r="T495" s="3"/>
      <c r="U495" s="2"/>
      <c r="V495" s="2"/>
      <c r="W495" s="2"/>
      <c r="X495" s="55"/>
      <c r="Y495" s="2"/>
      <c r="Z495" s="55"/>
      <c r="AA495" s="2"/>
      <c r="AB495" s="2"/>
    </row>
    <row r="496" spans="1:28">
      <c r="A496">
        <v>495</v>
      </c>
      <c r="B496" t="s">
        <v>53</v>
      </c>
      <c r="C496" t="s">
        <v>2404</v>
      </c>
      <c r="D496" t="s">
        <v>1132</v>
      </c>
      <c r="E496">
        <v>495</v>
      </c>
      <c r="G496" t="s">
        <v>53</v>
      </c>
      <c r="H496" t="s">
        <v>1505</v>
      </c>
      <c r="I496" t="s">
        <v>712</v>
      </c>
      <c r="J496" t="s">
        <v>712</v>
      </c>
      <c r="K496">
        <v>15</v>
      </c>
      <c r="L496" t="s">
        <v>2405</v>
      </c>
      <c r="M496" s="2"/>
      <c r="N496" s="2"/>
      <c r="O496" s="2"/>
      <c r="P496" s="2"/>
      <c r="Q496" s="55"/>
      <c r="R496" s="55"/>
      <c r="S496" s="2"/>
      <c r="T496" s="3"/>
      <c r="U496" s="2"/>
      <c r="V496" s="2"/>
      <c r="W496" s="2"/>
      <c r="X496" s="55"/>
      <c r="Y496" s="2"/>
      <c r="Z496" s="55"/>
      <c r="AA496" s="2"/>
      <c r="AB496" s="2"/>
    </row>
    <row r="497" spans="1:28">
      <c r="A497">
        <v>496</v>
      </c>
      <c r="B497" t="s">
        <v>53</v>
      </c>
      <c r="C497" t="s">
        <v>2406</v>
      </c>
      <c r="D497" t="s">
        <v>758</v>
      </c>
      <c r="E497">
        <v>496</v>
      </c>
      <c r="G497" t="s">
        <v>53</v>
      </c>
      <c r="H497" t="s">
        <v>1503</v>
      </c>
      <c r="I497">
        <v>60</v>
      </c>
      <c r="J497">
        <v>100</v>
      </c>
      <c r="K497">
        <v>15</v>
      </c>
      <c r="L497" t="s">
        <v>2407</v>
      </c>
      <c r="M497" s="2"/>
      <c r="N497" s="2"/>
      <c r="O497" s="2"/>
      <c r="P497" s="2"/>
      <c r="Q497" s="55"/>
      <c r="R497" s="55"/>
      <c r="S497" s="2"/>
      <c r="T497" s="3"/>
      <c r="U497" s="2"/>
      <c r="V497" s="2"/>
      <c r="W497" s="2"/>
      <c r="X497" s="55"/>
      <c r="Y497" s="2"/>
      <c r="Z497" s="2"/>
      <c r="AA497" s="55"/>
      <c r="AB497" s="2"/>
    </row>
    <row r="498" spans="1:28">
      <c r="A498">
        <v>497</v>
      </c>
      <c r="B498" t="s">
        <v>53</v>
      </c>
      <c r="C498" t="s">
        <v>2408</v>
      </c>
      <c r="D498" t="s">
        <v>760</v>
      </c>
      <c r="E498">
        <v>497</v>
      </c>
      <c r="G498" t="s">
        <v>53</v>
      </c>
      <c r="H498" t="s">
        <v>1503</v>
      </c>
      <c r="I498">
        <v>40</v>
      </c>
      <c r="J498">
        <v>100</v>
      </c>
      <c r="K498">
        <v>15</v>
      </c>
      <c r="L498" t="s">
        <v>2409</v>
      </c>
      <c r="M498" s="2"/>
      <c r="N498" s="2"/>
      <c r="O498" s="2"/>
      <c r="P498" s="2"/>
      <c r="Q498" s="55"/>
      <c r="R498" s="55"/>
      <c r="S498" s="2"/>
      <c r="T498" s="3"/>
      <c r="U498" s="2"/>
      <c r="V498" s="2"/>
      <c r="W498" s="2"/>
      <c r="X498" s="55"/>
      <c r="Y498" s="2"/>
      <c r="Z498" s="2"/>
      <c r="AA498" s="55"/>
      <c r="AB498" s="2"/>
    </row>
    <row r="499" spans="1:28">
      <c r="A499">
        <v>498</v>
      </c>
      <c r="B499" t="s">
        <v>53</v>
      </c>
      <c r="C499" t="s">
        <v>2410</v>
      </c>
      <c r="D499" t="s">
        <v>1087</v>
      </c>
      <c r="E499">
        <v>498</v>
      </c>
      <c r="G499" t="s">
        <v>53</v>
      </c>
      <c r="H499" t="s">
        <v>1476</v>
      </c>
      <c r="I499">
        <v>70</v>
      </c>
      <c r="J499">
        <v>100</v>
      </c>
      <c r="K499">
        <v>20</v>
      </c>
      <c r="L499" t="s">
        <v>6050</v>
      </c>
      <c r="M499" s="2"/>
      <c r="N499" s="2"/>
      <c r="O499" s="2"/>
      <c r="P499" s="2"/>
      <c r="Q499" s="55"/>
      <c r="R499" s="55"/>
      <c r="S499" s="2"/>
      <c r="T499" s="3"/>
      <c r="U499" s="2"/>
      <c r="V499" s="2"/>
      <c r="W499" s="2"/>
      <c r="X499" s="55"/>
      <c r="Y499" s="2"/>
      <c r="Z499" s="2"/>
      <c r="AA499" s="55"/>
      <c r="AB499" s="2"/>
    </row>
    <row r="500" spans="1:28">
      <c r="A500">
        <v>499</v>
      </c>
      <c r="B500" t="s">
        <v>59</v>
      </c>
      <c r="C500" t="s">
        <v>2411</v>
      </c>
      <c r="D500" t="s">
        <v>1195</v>
      </c>
      <c r="E500">
        <v>499</v>
      </c>
      <c r="G500" t="s">
        <v>59</v>
      </c>
      <c r="H500" t="s">
        <v>1503</v>
      </c>
      <c r="I500">
        <v>50</v>
      </c>
      <c r="J500" t="s">
        <v>712</v>
      </c>
      <c r="K500">
        <v>15</v>
      </c>
      <c r="L500" t="s">
        <v>2412</v>
      </c>
      <c r="M500" s="2"/>
      <c r="N500" s="2"/>
      <c r="O500" s="2"/>
      <c r="P500" s="2"/>
      <c r="Q500" s="55"/>
      <c r="R500" s="55"/>
      <c r="S500" s="2"/>
      <c r="T500" s="3"/>
      <c r="U500" s="2"/>
      <c r="V500" s="2"/>
      <c r="W500" s="2"/>
      <c r="X500" s="55"/>
      <c r="Y500" s="2"/>
      <c r="Z500" s="2"/>
      <c r="AA500" s="55"/>
      <c r="AB500" s="2"/>
    </row>
    <row r="501" spans="1:28">
      <c r="A501">
        <v>500</v>
      </c>
      <c r="B501" t="s">
        <v>77</v>
      </c>
      <c r="C501" t="s">
        <v>2413</v>
      </c>
      <c r="D501" t="s">
        <v>1124</v>
      </c>
      <c r="E501">
        <v>500</v>
      </c>
      <c r="G501" t="s">
        <v>77</v>
      </c>
      <c r="H501" t="s">
        <v>1503</v>
      </c>
      <c r="I501">
        <v>20</v>
      </c>
      <c r="J501">
        <v>100</v>
      </c>
      <c r="K501">
        <v>10</v>
      </c>
      <c r="L501" t="s">
        <v>2414</v>
      </c>
      <c r="M501" s="2"/>
      <c r="N501" s="2"/>
      <c r="O501" s="2"/>
      <c r="P501" s="2"/>
      <c r="Q501" s="55"/>
      <c r="R501" s="55"/>
      <c r="S501" s="2"/>
      <c r="T501" s="3"/>
      <c r="U501" s="2"/>
      <c r="V501" s="2"/>
      <c r="W501" s="2"/>
      <c r="X501" s="55"/>
      <c r="Y501" s="2"/>
      <c r="Z501" s="2"/>
      <c r="AA501" s="55"/>
      <c r="AB501" s="2"/>
    </row>
    <row r="502" spans="1:28">
      <c r="A502">
        <v>501</v>
      </c>
      <c r="B502" t="s">
        <v>54</v>
      </c>
      <c r="C502" t="s">
        <v>2415</v>
      </c>
      <c r="D502" t="s">
        <v>1165</v>
      </c>
      <c r="E502">
        <v>501</v>
      </c>
      <c r="G502" t="s">
        <v>54</v>
      </c>
      <c r="H502" t="s">
        <v>1505</v>
      </c>
      <c r="I502" t="s">
        <v>712</v>
      </c>
      <c r="J502" t="s">
        <v>712</v>
      </c>
      <c r="K502">
        <v>15</v>
      </c>
      <c r="L502" t="s">
        <v>2416</v>
      </c>
      <c r="M502" s="2"/>
      <c r="N502" s="2"/>
      <c r="O502" s="2"/>
      <c r="P502" s="2"/>
      <c r="Q502" s="55"/>
      <c r="R502" s="55"/>
      <c r="S502" s="2"/>
      <c r="T502" s="3"/>
      <c r="U502" s="2"/>
      <c r="V502" s="2"/>
      <c r="W502" s="2"/>
      <c r="X502" s="55"/>
      <c r="Y502" s="2"/>
      <c r="Z502" s="55"/>
      <c r="AA502" s="2"/>
      <c r="AB502" s="2"/>
    </row>
    <row r="503" spans="1:28">
      <c r="A503">
        <v>502</v>
      </c>
      <c r="B503" t="s">
        <v>77</v>
      </c>
      <c r="C503" t="s">
        <v>2417</v>
      </c>
      <c r="D503" t="s">
        <v>1225</v>
      </c>
      <c r="E503">
        <v>502</v>
      </c>
      <c r="G503" t="s">
        <v>77</v>
      </c>
      <c r="H503" t="s">
        <v>1505</v>
      </c>
      <c r="I503" t="s">
        <v>712</v>
      </c>
      <c r="J503" t="s">
        <v>712</v>
      </c>
      <c r="K503">
        <v>15</v>
      </c>
      <c r="L503" t="s">
        <v>2418</v>
      </c>
      <c r="M503" s="2"/>
      <c r="N503" s="2"/>
      <c r="O503" s="2"/>
      <c r="P503" s="2"/>
      <c r="Q503" s="55"/>
      <c r="R503" s="55"/>
      <c r="S503" s="2"/>
      <c r="T503" s="3"/>
      <c r="U503" s="2"/>
      <c r="V503" s="2"/>
      <c r="W503" s="2"/>
      <c r="X503" s="55"/>
      <c r="Y503" s="2"/>
      <c r="Z503" s="55"/>
      <c r="AA503" s="2"/>
      <c r="AB503" s="2"/>
    </row>
    <row r="504" spans="1:28">
      <c r="A504">
        <v>503</v>
      </c>
      <c r="B504" t="s">
        <v>74</v>
      </c>
      <c r="C504" t="s">
        <v>2419</v>
      </c>
      <c r="D504" t="s">
        <v>889</v>
      </c>
      <c r="E504">
        <v>503</v>
      </c>
      <c r="G504" t="s">
        <v>74</v>
      </c>
      <c r="H504" t="s">
        <v>1503</v>
      </c>
      <c r="I504">
        <v>80</v>
      </c>
      <c r="J504">
        <v>100</v>
      </c>
      <c r="K504">
        <v>15</v>
      </c>
      <c r="L504" t="s">
        <v>2420</v>
      </c>
      <c r="M504" s="2"/>
      <c r="N504" s="2"/>
      <c r="O504" s="2"/>
      <c r="P504" s="2"/>
      <c r="Q504" s="3"/>
      <c r="R504" s="55"/>
      <c r="S504" s="2"/>
      <c r="T504" s="3"/>
      <c r="U504" s="2"/>
      <c r="V504" s="2"/>
      <c r="W504" s="2"/>
      <c r="X504" s="55"/>
      <c r="Y504" s="2"/>
      <c r="Z504" s="2"/>
      <c r="AA504" s="55"/>
      <c r="AB504" s="2"/>
    </row>
    <row r="505" spans="1:28">
      <c r="A505">
        <v>504</v>
      </c>
      <c r="B505" t="s">
        <v>53</v>
      </c>
      <c r="C505" t="s">
        <v>2421</v>
      </c>
      <c r="D505" t="s">
        <v>1282</v>
      </c>
      <c r="E505">
        <v>504</v>
      </c>
      <c r="G505" t="s">
        <v>53</v>
      </c>
      <c r="H505" t="s">
        <v>1505</v>
      </c>
      <c r="I505" t="s">
        <v>712</v>
      </c>
      <c r="J505" t="s">
        <v>712</v>
      </c>
      <c r="K505">
        <v>15</v>
      </c>
      <c r="L505" t="s">
        <v>2422</v>
      </c>
      <c r="M505" s="2"/>
      <c r="N505" s="2"/>
      <c r="O505" s="2"/>
      <c r="P505" s="2"/>
      <c r="Q505" s="55"/>
      <c r="R505" s="55"/>
      <c r="S505" s="2"/>
      <c r="T505" s="3"/>
      <c r="U505" s="2"/>
      <c r="V505" s="2"/>
      <c r="W505" s="2"/>
      <c r="X505" s="55"/>
      <c r="Y505" s="2"/>
      <c r="Z505" s="55"/>
      <c r="AA505" s="2"/>
      <c r="AB505" s="2"/>
    </row>
    <row r="506" spans="1:28">
      <c r="A506">
        <v>505</v>
      </c>
      <c r="B506" t="s">
        <v>77</v>
      </c>
      <c r="C506" t="s">
        <v>2423</v>
      </c>
      <c r="D506" t="s">
        <v>1141</v>
      </c>
      <c r="E506">
        <v>505</v>
      </c>
      <c r="G506" t="s">
        <v>77</v>
      </c>
      <c r="H506" t="s">
        <v>1505</v>
      </c>
      <c r="I506" t="s">
        <v>712</v>
      </c>
      <c r="J506" t="s">
        <v>712</v>
      </c>
      <c r="K506">
        <v>10</v>
      </c>
      <c r="L506" t="s">
        <v>2424</v>
      </c>
      <c r="M506" s="2"/>
      <c r="N506" s="2"/>
      <c r="O506" s="2"/>
      <c r="P506" s="2"/>
      <c r="Q506" s="55"/>
      <c r="R506" s="55"/>
      <c r="S506" s="2"/>
      <c r="T506" s="3"/>
      <c r="U506" s="2"/>
      <c r="V506" s="2"/>
      <c r="W506" s="2"/>
      <c r="X506" s="55"/>
      <c r="Y506" s="2"/>
      <c r="Z506" s="55"/>
      <c r="AA506" s="2"/>
      <c r="AB506" s="2"/>
    </row>
    <row r="507" spans="1:28">
      <c r="A507">
        <v>506</v>
      </c>
      <c r="B507" t="s">
        <v>67</v>
      </c>
      <c r="C507" t="s">
        <v>2425</v>
      </c>
      <c r="D507" t="s">
        <v>1144</v>
      </c>
      <c r="E507">
        <v>506</v>
      </c>
      <c r="G507" t="s">
        <v>67</v>
      </c>
      <c r="H507" t="s">
        <v>1503</v>
      </c>
      <c r="I507">
        <v>65</v>
      </c>
      <c r="J507">
        <v>100</v>
      </c>
      <c r="K507">
        <v>10</v>
      </c>
      <c r="L507" t="s">
        <v>2426</v>
      </c>
      <c r="M507" s="2"/>
      <c r="N507" s="2"/>
      <c r="O507" s="2"/>
      <c r="P507" s="2"/>
      <c r="Q507" s="55"/>
      <c r="R507" s="55"/>
      <c r="S507" s="2"/>
      <c r="T507" s="3"/>
      <c r="U507" s="2"/>
      <c r="V507" s="2"/>
      <c r="W507" s="2"/>
      <c r="X507" s="55"/>
      <c r="Y507" s="2"/>
      <c r="Z507" s="2"/>
      <c r="AA507" s="55"/>
      <c r="AB507" s="2"/>
    </row>
    <row r="508" spans="1:28">
      <c r="A508">
        <v>507</v>
      </c>
      <c r="B508" t="s">
        <v>58</v>
      </c>
      <c r="C508" t="s">
        <v>2427</v>
      </c>
      <c r="D508" t="s">
        <v>863</v>
      </c>
      <c r="E508">
        <v>507</v>
      </c>
      <c r="G508" t="s">
        <v>58</v>
      </c>
      <c r="H508" t="s">
        <v>1476</v>
      </c>
      <c r="I508">
        <v>60</v>
      </c>
      <c r="J508">
        <v>100</v>
      </c>
      <c r="K508">
        <v>10</v>
      </c>
      <c r="L508" t="s">
        <v>6050</v>
      </c>
      <c r="M508" s="2"/>
      <c r="N508" s="2"/>
      <c r="O508" s="2"/>
      <c r="P508" s="2"/>
      <c r="Q508" s="55"/>
      <c r="R508" s="55"/>
      <c r="S508" s="2"/>
      <c r="T508" s="3"/>
      <c r="U508" s="2"/>
      <c r="V508" s="2"/>
      <c r="W508" s="2"/>
      <c r="X508" s="55"/>
      <c r="Y508" s="2"/>
      <c r="Z508" s="2"/>
      <c r="AA508" s="55"/>
      <c r="AB508" s="2"/>
    </row>
    <row r="509" spans="1:28">
      <c r="A509">
        <v>508</v>
      </c>
      <c r="C509" t="s">
        <v>2428</v>
      </c>
      <c r="D509" t="s">
        <v>6116</v>
      </c>
      <c r="E509">
        <v>508</v>
      </c>
      <c r="L509" t="s">
        <v>2429</v>
      </c>
      <c r="M509" s="2"/>
      <c r="N509" s="2"/>
      <c r="O509" s="2"/>
      <c r="P509" s="2"/>
      <c r="Q509" s="55"/>
      <c r="R509" s="55"/>
      <c r="S509" s="2"/>
      <c r="T509" s="3"/>
      <c r="U509" s="2"/>
      <c r="V509" s="2"/>
      <c r="W509" s="2"/>
      <c r="X509" s="55"/>
      <c r="Y509" s="2"/>
      <c r="Z509" s="55"/>
      <c r="AA509" s="2"/>
      <c r="AB509" s="2"/>
    </row>
    <row r="510" spans="1:28">
      <c r="A510">
        <v>509</v>
      </c>
      <c r="B510" t="s">
        <v>54</v>
      </c>
      <c r="C510" t="s">
        <v>2430</v>
      </c>
      <c r="D510" t="s">
        <v>1212</v>
      </c>
      <c r="E510">
        <v>509</v>
      </c>
      <c r="G510" t="s">
        <v>54</v>
      </c>
      <c r="H510" t="s">
        <v>1476</v>
      </c>
      <c r="I510">
        <v>60</v>
      </c>
      <c r="J510">
        <v>90</v>
      </c>
      <c r="K510">
        <v>10</v>
      </c>
      <c r="L510" t="s">
        <v>2431</v>
      </c>
      <c r="M510" s="2"/>
      <c r="N510" s="2"/>
      <c r="O510" s="2"/>
      <c r="P510" s="2"/>
      <c r="Q510" s="55"/>
      <c r="R510" s="55"/>
      <c r="S510" s="2"/>
      <c r="T510" s="3"/>
      <c r="U510" s="2"/>
      <c r="V510" s="2"/>
      <c r="W510" s="2"/>
      <c r="X510" s="55"/>
      <c r="Y510" s="2"/>
      <c r="Z510" s="2"/>
      <c r="AA510" s="55"/>
      <c r="AB510" s="2"/>
    </row>
    <row r="511" spans="1:28">
      <c r="A511">
        <v>510</v>
      </c>
      <c r="B511" t="s">
        <v>73</v>
      </c>
      <c r="C511" t="s">
        <v>2432</v>
      </c>
      <c r="D511" t="s">
        <v>1357</v>
      </c>
      <c r="E511">
        <v>510</v>
      </c>
      <c r="G511" t="s">
        <v>73</v>
      </c>
      <c r="H511" t="s">
        <v>1503</v>
      </c>
      <c r="I511">
        <v>60</v>
      </c>
      <c r="J511">
        <v>100</v>
      </c>
      <c r="K511">
        <v>15</v>
      </c>
      <c r="L511" t="s">
        <v>2433</v>
      </c>
      <c r="M511" s="2"/>
      <c r="N511" s="2"/>
      <c r="O511" s="2"/>
      <c r="P511" s="2"/>
      <c r="Q511" s="55"/>
      <c r="R511" s="55"/>
      <c r="S511" s="2"/>
      <c r="T511" s="3"/>
      <c r="U511" s="2"/>
      <c r="V511" s="2"/>
      <c r="W511" s="2"/>
      <c r="X511" s="55"/>
      <c r="Y511" s="2"/>
      <c r="Z511" s="2"/>
      <c r="AA511" s="55"/>
      <c r="AB511" s="2"/>
    </row>
    <row r="512" spans="1:28">
      <c r="A512">
        <v>511</v>
      </c>
      <c r="B512" t="s">
        <v>80</v>
      </c>
      <c r="C512" t="s">
        <v>2434</v>
      </c>
      <c r="D512" t="s">
        <v>1006</v>
      </c>
      <c r="E512">
        <v>511</v>
      </c>
      <c r="G512" t="s">
        <v>80</v>
      </c>
      <c r="H512" t="s">
        <v>1505</v>
      </c>
      <c r="I512" t="s">
        <v>712</v>
      </c>
      <c r="J512">
        <v>100</v>
      </c>
      <c r="K512">
        <v>15</v>
      </c>
      <c r="L512" t="s">
        <v>2435</v>
      </c>
      <c r="M512" s="2"/>
      <c r="N512" s="2"/>
      <c r="O512" s="2"/>
      <c r="P512" s="2"/>
      <c r="Q512" s="55"/>
      <c r="R512" s="55"/>
      <c r="S512" s="2"/>
      <c r="T512" s="3"/>
      <c r="U512" s="2"/>
      <c r="V512" s="2"/>
      <c r="W512" s="2"/>
      <c r="X512" s="55"/>
      <c r="Y512" s="2"/>
      <c r="Z512" s="55"/>
      <c r="AA512" s="2"/>
      <c r="AB512" s="2"/>
    </row>
    <row r="513" spans="1:28">
      <c r="A513">
        <v>512</v>
      </c>
      <c r="B513" t="s">
        <v>58</v>
      </c>
      <c r="C513" t="s">
        <v>2436</v>
      </c>
      <c r="D513" t="s">
        <v>941</v>
      </c>
      <c r="E513">
        <v>512</v>
      </c>
      <c r="G513" t="s">
        <v>58</v>
      </c>
      <c r="H513" t="s">
        <v>1476</v>
      </c>
      <c r="I513">
        <v>55</v>
      </c>
      <c r="J513">
        <v>100</v>
      </c>
      <c r="K513">
        <v>15</v>
      </c>
      <c r="L513" t="s">
        <v>2437</v>
      </c>
      <c r="M513" s="2"/>
      <c r="N513" s="2"/>
      <c r="O513" s="2"/>
      <c r="P513" s="2"/>
      <c r="Q513" s="55"/>
      <c r="R513" s="55"/>
      <c r="S513" s="2"/>
      <c r="T513" s="3"/>
      <c r="U513" s="2"/>
      <c r="V513" s="2"/>
      <c r="W513" s="2"/>
      <c r="X513" s="55"/>
      <c r="Y513" s="2"/>
      <c r="Z513" s="2"/>
      <c r="AA513" s="55"/>
      <c r="AB513" s="2"/>
    </row>
    <row r="514" spans="1:28">
      <c r="A514">
        <v>513</v>
      </c>
      <c r="B514" t="s">
        <v>53</v>
      </c>
      <c r="C514" t="s">
        <v>2438</v>
      </c>
      <c r="D514" t="s">
        <v>1245</v>
      </c>
      <c r="E514">
        <v>513</v>
      </c>
      <c r="G514" t="s">
        <v>53</v>
      </c>
      <c r="H514" t="s">
        <v>1505</v>
      </c>
      <c r="I514" t="s">
        <v>712</v>
      </c>
      <c r="J514" t="s">
        <v>712</v>
      </c>
      <c r="K514">
        <v>15</v>
      </c>
      <c r="L514" t="s">
        <v>2439</v>
      </c>
      <c r="M514" s="2"/>
      <c r="N514" s="2"/>
      <c r="O514" s="2"/>
      <c r="P514" s="2"/>
      <c r="Q514" s="55"/>
      <c r="R514" s="55"/>
      <c r="S514" s="2"/>
      <c r="T514" s="3"/>
      <c r="U514" s="2"/>
      <c r="V514" s="2"/>
      <c r="W514" s="2"/>
      <c r="X514" s="55"/>
      <c r="Y514" s="2"/>
      <c r="Z514" s="55"/>
      <c r="AA514" s="2"/>
      <c r="AB514" s="2"/>
    </row>
    <row r="515" spans="1:28">
      <c r="A515">
        <v>514</v>
      </c>
      <c r="B515" t="s">
        <v>53</v>
      </c>
      <c r="C515" t="s">
        <v>2440</v>
      </c>
      <c r="D515" t="s">
        <v>1206</v>
      </c>
      <c r="E515">
        <v>514</v>
      </c>
      <c r="G515" t="s">
        <v>53</v>
      </c>
      <c r="H515" t="s">
        <v>1476</v>
      </c>
      <c r="I515">
        <v>70</v>
      </c>
      <c r="J515">
        <v>100</v>
      </c>
      <c r="K515">
        <v>5</v>
      </c>
      <c r="L515" t="s">
        <v>2441</v>
      </c>
      <c r="M515" s="2"/>
      <c r="N515" s="2"/>
      <c r="O515" s="2"/>
      <c r="P515" s="2"/>
      <c r="Q515" s="55"/>
      <c r="R515" s="55"/>
      <c r="S515" s="2"/>
      <c r="T515" s="3"/>
      <c r="U515" s="2"/>
      <c r="V515" s="2"/>
      <c r="W515" s="2"/>
      <c r="X515" s="55"/>
      <c r="Y515" s="2"/>
      <c r="Z515" s="2"/>
      <c r="AA515" s="55"/>
      <c r="AB515" s="2"/>
    </row>
    <row r="516" spans="1:28">
      <c r="A516">
        <v>515</v>
      </c>
      <c r="B516" t="s">
        <v>54</v>
      </c>
      <c r="C516" t="s">
        <v>2442</v>
      </c>
      <c r="D516" t="s">
        <v>1003</v>
      </c>
      <c r="E516">
        <v>515</v>
      </c>
      <c r="G516" t="s">
        <v>54</v>
      </c>
      <c r="H516" t="s">
        <v>1503</v>
      </c>
      <c r="I516" t="s">
        <v>1505</v>
      </c>
      <c r="J516">
        <v>100</v>
      </c>
      <c r="K516">
        <v>5</v>
      </c>
      <c r="L516" t="s">
        <v>2443</v>
      </c>
      <c r="M516" s="2"/>
      <c r="N516" s="2"/>
      <c r="O516" s="2"/>
      <c r="P516" s="2"/>
      <c r="Q516" s="55"/>
      <c r="R516" s="55"/>
      <c r="S516" s="2"/>
      <c r="T516" s="3"/>
      <c r="U516" s="2"/>
      <c r="V516" s="2"/>
      <c r="W516" s="2"/>
      <c r="X516" s="55"/>
      <c r="Y516" s="2"/>
      <c r="Z516" s="2"/>
      <c r="AA516" s="55"/>
      <c r="AB516" s="2"/>
    </row>
    <row r="517" spans="1:28">
      <c r="A517">
        <v>516</v>
      </c>
      <c r="B517" t="s">
        <v>53</v>
      </c>
      <c r="C517" t="s">
        <v>2444</v>
      </c>
      <c r="D517" t="s">
        <v>1065</v>
      </c>
      <c r="E517">
        <v>516</v>
      </c>
      <c r="G517" t="s">
        <v>53</v>
      </c>
      <c r="H517" t="s">
        <v>1505</v>
      </c>
      <c r="I517" t="s">
        <v>712</v>
      </c>
      <c r="J517" t="s">
        <v>712</v>
      </c>
      <c r="K517">
        <v>15</v>
      </c>
      <c r="L517" t="s">
        <v>6050</v>
      </c>
      <c r="M517" s="2"/>
      <c r="N517" s="2"/>
      <c r="O517" s="2"/>
      <c r="P517" s="2"/>
      <c r="Q517" s="55"/>
      <c r="R517" s="55"/>
      <c r="S517" s="2"/>
      <c r="T517" s="3"/>
      <c r="U517" s="2"/>
      <c r="V517" s="2"/>
      <c r="W517" s="2"/>
      <c r="X517" s="55"/>
      <c r="Y517" s="2"/>
      <c r="Z517" s="55"/>
      <c r="AA517" s="2"/>
      <c r="AB517" s="2"/>
    </row>
    <row r="518" spans="1:28">
      <c r="A518">
        <v>517</v>
      </c>
      <c r="B518" t="s">
        <v>73</v>
      </c>
      <c r="C518" t="s">
        <v>2445</v>
      </c>
      <c r="D518" t="s">
        <v>815</v>
      </c>
      <c r="E518">
        <v>517</v>
      </c>
      <c r="G518" t="s">
        <v>73</v>
      </c>
      <c r="H518" t="s">
        <v>1503</v>
      </c>
      <c r="I518">
        <v>100</v>
      </c>
      <c r="J518">
        <v>50</v>
      </c>
      <c r="K518">
        <v>5</v>
      </c>
      <c r="L518" t="s">
        <v>2446</v>
      </c>
      <c r="M518" s="2"/>
      <c r="N518" s="2"/>
      <c r="O518" s="2"/>
      <c r="P518" s="2"/>
      <c r="Q518" s="3"/>
      <c r="R518" s="55"/>
      <c r="S518" s="2"/>
      <c r="T518" s="3"/>
      <c r="U518" s="2"/>
      <c r="V518" s="2"/>
      <c r="W518" s="2"/>
      <c r="X518" s="55"/>
      <c r="Y518" s="2"/>
      <c r="Z518" s="2"/>
      <c r="AA518" s="55"/>
      <c r="AB518" s="2"/>
    </row>
    <row r="519" spans="1:28">
      <c r="A519">
        <v>518</v>
      </c>
      <c r="B519" t="s">
        <v>74</v>
      </c>
      <c r="C519" t="s">
        <v>2447</v>
      </c>
      <c r="D519" t="s">
        <v>919</v>
      </c>
      <c r="E519">
        <v>518</v>
      </c>
      <c r="G519" t="s">
        <v>74</v>
      </c>
      <c r="H519" t="s">
        <v>1503</v>
      </c>
      <c r="I519">
        <v>80</v>
      </c>
      <c r="J519">
        <v>100</v>
      </c>
      <c r="K519">
        <v>10</v>
      </c>
      <c r="L519" t="s">
        <v>2448</v>
      </c>
      <c r="M519" s="2"/>
      <c r="N519" s="2"/>
      <c r="O519" s="2"/>
      <c r="P519" s="2"/>
      <c r="Q519" s="55"/>
      <c r="R519" s="55"/>
      <c r="S519" s="2"/>
      <c r="T519" s="3"/>
      <c r="U519" s="2"/>
      <c r="V519" s="2"/>
      <c r="W519" s="2"/>
      <c r="X519" s="55"/>
      <c r="Y519" s="2"/>
      <c r="Z519" s="2"/>
      <c r="AA519" s="55"/>
      <c r="AB519" s="2"/>
    </row>
    <row r="520" spans="1:28">
      <c r="A520">
        <v>519</v>
      </c>
      <c r="B520" t="s">
        <v>73</v>
      </c>
      <c r="C520" t="s">
        <v>2449</v>
      </c>
      <c r="D520" t="s">
        <v>871</v>
      </c>
      <c r="E520">
        <v>519</v>
      </c>
      <c r="G520" t="s">
        <v>73</v>
      </c>
      <c r="H520" t="s">
        <v>1503</v>
      </c>
      <c r="I520">
        <v>80</v>
      </c>
      <c r="J520">
        <v>100</v>
      </c>
      <c r="K520">
        <v>10</v>
      </c>
      <c r="L520" t="s">
        <v>2450</v>
      </c>
      <c r="M520" s="2"/>
      <c r="N520" s="2"/>
      <c r="O520" s="2"/>
      <c r="P520" s="2"/>
      <c r="Q520" s="55"/>
      <c r="R520" s="55"/>
      <c r="S520" s="2"/>
      <c r="T520" s="3"/>
      <c r="U520" s="2"/>
      <c r="V520" s="2"/>
      <c r="W520" s="2"/>
      <c r="X520" s="55"/>
      <c r="Y520" s="2"/>
      <c r="Z520" s="2"/>
      <c r="AA520" s="55"/>
      <c r="AB520" s="2"/>
    </row>
    <row r="521" spans="1:28">
      <c r="A521">
        <v>520</v>
      </c>
      <c r="B521" t="s">
        <v>75</v>
      </c>
      <c r="C521" t="s">
        <v>2451</v>
      </c>
      <c r="D521" t="s">
        <v>804</v>
      </c>
      <c r="E521">
        <v>520</v>
      </c>
      <c r="G521" t="s">
        <v>75</v>
      </c>
      <c r="H521" t="s">
        <v>1503</v>
      </c>
      <c r="I521">
        <v>80</v>
      </c>
      <c r="J521">
        <v>100</v>
      </c>
      <c r="K521">
        <v>10</v>
      </c>
      <c r="L521" t="s">
        <v>2452</v>
      </c>
      <c r="M521" s="2"/>
      <c r="N521" s="2"/>
      <c r="O521" s="2"/>
      <c r="P521" s="2"/>
      <c r="Q521" s="55"/>
      <c r="R521" s="55"/>
      <c r="S521" s="2"/>
      <c r="T521" s="3"/>
      <c r="U521" s="2"/>
      <c r="V521" s="2"/>
      <c r="W521" s="2"/>
      <c r="X521" s="55"/>
      <c r="Y521" s="2"/>
      <c r="Z521" s="2"/>
      <c r="AA521" s="55"/>
      <c r="AB521" s="2"/>
    </row>
    <row r="522" spans="1:28">
      <c r="A522">
        <v>521</v>
      </c>
      <c r="B522" t="s">
        <v>76</v>
      </c>
      <c r="C522" t="s">
        <v>2453</v>
      </c>
      <c r="D522" t="s">
        <v>1054</v>
      </c>
      <c r="E522">
        <v>521</v>
      </c>
      <c r="G522" t="s">
        <v>76</v>
      </c>
      <c r="H522" t="s">
        <v>1503</v>
      </c>
      <c r="I522">
        <v>70</v>
      </c>
      <c r="J522">
        <v>100</v>
      </c>
      <c r="K522">
        <v>20</v>
      </c>
      <c r="L522" t="s">
        <v>2172</v>
      </c>
      <c r="M522" s="2"/>
      <c r="N522" s="2"/>
      <c r="O522" s="2"/>
      <c r="P522" s="2"/>
      <c r="Q522" s="55"/>
      <c r="R522" s="55"/>
      <c r="S522" s="2"/>
      <c r="T522" s="3"/>
      <c r="U522" s="2"/>
      <c r="V522" s="2"/>
      <c r="W522" s="2"/>
      <c r="X522" s="55"/>
      <c r="Y522" s="2"/>
      <c r="Z522" s="2"/>
      <c r="AA522" s="55"/>
      <c r="AB522" s="2"/>
    </row>
    <row r="523" spans="1:28">
      <c r="A523">
        <v>522</v>
      </c>
      <c r="B523" t="s">
        <v>66</v>
      </c>
      <c r="C523" t="s">
        <v>2454</v>
      </c>
      <c r="D523" t="s">
        <v>1353</v>
      </c>
      <c r="E523">
        <v>522</v>
      </c>
      <c r="G523" t="s">
        <v>66</v>
      </c>
      <c r="H523" t="s">
        <v>1503</v>
      </c>
      <c r="I523">
        <v>50</v>
      </c>
      <c r="J523">
        <v>100</v>
      </c>
      <c r="K523">
        <v>20</v>
      </c>
      <c r="L523" t="s">
        <v>2455</v>
      </c>
      <c r="M523" s="2"/>
      <c r="N523" s="2"/>
      <c r="O523" s="2"/>
      <c r="P523" s="2"/>
      <c r="Q523" s="55"/>
      <c r="R523" s="55"/>
      <c r="S523" s="2"/>
      <c r="T523" s="3"/>
      <c r="U523" s="2"/>
      <c r="V523" s="2"/>
      <c r="W523" s="2"/>
      <c r="X523" s="2"/>
      <c r="Y523" s="2"/>
      <c r="Z523" s="2"/>
      <c r="AA523" s="55"/>
      <c r="AB523" s="2"/>
    </row>
    <row r="524" spans="1:28">
      <c r="A524">
        <v>523</v>
      </c>
      <c r="B524" t="s">
        <v>60</v>
      </c>
      <c r="C524" t="s">
        <v>2456</v>
      </c>
      <c r="D524" t="s">
        <v>802</v>
      </c>
      <c r="E524">
        <v>523</v>
      </c>
      <c r="G524" t="s">
        <v>60</v>
      </c>
      <c r="H524" t="s">
        <v>1476</v>
      </c>
      <c r="I524">
        <v>60</v>
      </c>
      <c r="J524">
        <v>100</v>
      </c>
      <c r="K524">
        <v>20</v>
      </c>
      <c r="L524" t="s">
        <v>2457</v>
      </c>
      <c r="M524" s="2"/>
      <c r="N524" s="2"/>
      <c r="O524" s="2"/>
      <c r="P524" s="2"/>
      <c r="Q524" s="55"/>
      <c r="R524" s="55"/>
      <c r="S524" s="2"/>
      <c r="T524" s="3"/>
      <c r="U524" s="2"/>
      <c r="V524" s="2"/>
      <c r="W524" s="2"/>
      <c r="X524" s="2"/>
      <c r="Y524" s="2"/>
      <c r="Z524" s="2"/>
      <c r="AA524" s="55"/>
      <c r="AB524" s="2"/>
    </row>
    <row r="525" spans="1:28">
      <c r="A525">
        <v>524</v>
      </c>
      <c r="B525" t="s">
        <v>78</v>
      </c>
      <c r="C525" t="s">
        <v>2458</v>
      </c>
      <c r="D525" t="s">
        <v>1097</v>
      </c>
      <c r="E525">
        <v>524</v>
      </c>
      <c r="G525" t="s">
        <v>78</v>
      </c>
      <c r="H525" t="s">
        <v>1503</v>
      </c>
      <c r="I525">
        <v>60</v>
      </c>
      <c r="J525">
        <v>90</v>
      </c>
      <c r="K525">
        <v>10</v>
      </c>
      <c r="L525" t="s">
        <v>2459</v>
      </c>
      <c r="M525" s="2"/>
      <c r="N525" s="2"/>
      <c r="O525" s="2"/>
      <c r="P525" s="2"/>
      <c r="Q525" s="55"/>
      <c r="R525" s="55"/>
      <c r="S525" s="2"/>
      <c r="T525" s="3"/>
      <c r="U525" s="2"/>
      <c r="V525" s="2"/>
      <c r="W525" s="2"/>
      <c r="X525" s="55"/>
      <c r="Y525" s="2"/>
      <c r="Z525" s="2"/>
      <c r="AA525" s="55"/>
      <c r="AB525" s="2"/>
    </row>
    <row r="526" spans="1:28">
      <c r="A526">
        <v>525</v>
      </c>
      <c r="B526" t="s">
        <v>79</v>
      </c>
      <c r="C526" t="s">
        <v>2460</v>
      </c>
      <c r="D526" t="s">
        <v>869</v>
      </c>
      <c r="E526">
        <v>525</v>
      </c>
      <c r="G526" t="s">
        <v>79</v>
      </c>
      <c r="H526" t="s">
        <v>1476</v>
      </c>
      <c r="I526">
        <v>60</v>
      </c>
      <c r="J526">
        <v>90</v>
      </c>
      <c r="K526">
        <v>10</v>
      </c>
      <c r="L526" t="s">
        <v>2461</v>
      </c>
      <c r="M526" s="2"/>
      <c r="N526" s="2"/>
      <c r="O526" s="2"/>
      <c r="P526" s="2"/>
      <c r="Q526" s="55"/>
      <c r="R526" s="55"/>
      <c r="S526" s="2"/>
      <c r="T526" s="3"/>
      <c r="U526" s="2"/>
      <c r="V526" s="2"/>
      <c r="W526" s="2"/>
      <c r="X526" s="55"/>
      <c r="Y526" s="2"/>
      <c r="Z526" s="2"/>
      <c r="AA526" s="55"/>
      <c r="AB526" s="2"/>
    </row>
    <row r="527" spans="1:28">
      <c r="A527">
        <v>526</v>
      </c>
      <c r="B527" t="s">
        <v>53</v>
      </c>
      <c r="C527" t="s">
        <v>2462</v>
      </c>
      <c r="D527" t="s">
        <v>726</v>
      </c>
      <c r="E527">
        <v>526</v>
      </c>
      <c r="G527" t="s">
        <v>53</v>
      </c>
      <c r="H527" t="s">
        <v>1505</v>
      </c>
      <c r="I527" t="s">
        <v>712</v>
      </c>
      <c r="J527" t="s">
        <v>712</v>
      </c>
      <c r="K527">
        <v>30</v>
      </c>
      <c r="L527" t="s">
        <v>2463</v>
      </c>
      <c r="M527" s="2"/>
      <c r="N527" s="2"/>
      <c r="O527" s="2"/>
      <c r="P527" s="2"/>
      <c r="Q527" s="55"/>
      <c r="R527" s="55"/>
      <c r="S527" s="2"/>
      <c r="T527" s="3"/>
      <c r="U527" s="2"/>
      <c r="V527" s="2"/>
      <c r="W527" s="2"/>
      <c r="X527" s="55"/>
      <c r="Y527" s="2"/>
      <c r="Z527" s="55"/>
      <c r="AA527" s="2"/>
      <c r="AB527" s="2"/>
    </row>
    <row r="528" spans="1:28">
      <c r="A528">
        <v>527</v>
      </c>
      <c r="B528" t="s">
        <v>76</v>
      </c>
      <c r="C528" t="s">
        <v>2464</v>
      </c>
      <c r="D528" t="s">
        <v>1344</v>
      </c>
      <c r="E528">
        <v>527</v>
      </c>
      <c r="G528" t="s">
        <v>76</v>
      </c>
      <c r="H528" t="s">
        <v>1503</v>
      </c>
      <c r="I528">
        <v>55</v>
      </c>
      <c r="J528">
        <v>95</v>
      </c>
      <c r="K528">
        <v>15</v>
      </c>
      <c r="L528" t="s">
        <v>2465</v>
      </c>
      <c r="M528" s="2"/>
      <c r="N528" s="2"/>
      <c r="O528" s="2"/>
      <c r="P528" s="2"/>
      <c r="Q528" s="55"/>
      <c r="R528" s="55"/>
      <c r="S528" s="2"/>
      <c r="T528" s="3"/>
      <c r="U528" s="2"/>
      <c r="V528" s="2"/>
      <c r="W528" s="2"/>
      <c r="X528" s="2"/>
      <c r="Y528" s="2"/>
      <c r="Z528" s="2"/>
      <c r="AA528" s="55"/>
      <c r="AB528" s="2"/>
    </row>
    <row r="529" spans="1:28">
      <c r="A529">
        <v>528</v>
      </c>
      <c r="B529" t="s">
        <v>76</v>
      </c>
      <c r="C529" t="s">
        <v>2466</v>
      </c>
      <c r="D529" t="s">
        <v>994</v>
      </c>
      <c r="E529">
        <v>528</v>
      </c>
      <c r="G529" t="s">
        <v>76</v>
      </c>
      <c r="H529" t="s">
        <v>1476</v>
      </c>
      <c r="I529">
        <v>90</v>
      </c>
      <c r="J529">
        <v>100</v>
      </c>
      <c r="K529">
        <v>15</v>
      </c>
      <c r="L529" t="s">
        <v>6059</v>
      </c>
      <c r="M529" s="2"/>
      <c r="N529" s="2"/>
      <c r="O529" s="2"/>
      <c r="P529" s="2"/>
      <c r="Q529" s="55"/>
      <c r="R529" s="55"/>
      <c r="S529" s="2"/>
      <c r="T529" s="3"/>
      <c r="U529" s="2"/>
      <c r="V529" s="2"/>
      <c r="W529" s="2"/>
      <c r="X529" s="55"/>
      <c r="Y529" s="2"/>
      <c r="Z529" s="2"/>
      <c r="AA529" s="55"/>
      <c r="AB529" s="2"/>
    </row>
    <row r="530" spans="1:28">
      <c r="A530">
        <v>529</v>
      </c>
      <c r="B530" t="s">
        <v>60</v>
      </c>
      <c r="C530" t="s">
        <v>2467</v>
      </c>
      <c r="D530" t="s">
        <v>1027</v>
      </c>
      <c r="E530">
        <v>529</v>
      </c>
      <c r="G530" t="s">
        <v>60</v>
      </c>
      <c r="H530" t="s">
        <v>1476</v>
      </c>
      <c r="I530">
        <v>80</v>
      </c>
      <c r="J530">
        <v>95</v>
      </c>
      <c r="K530">
        <v>10</v>
      </c>
      <c r="L530" t="s">
        <v>2468</v>
      </c>
      <c r="M530" s="2"/>
      <c r="N530" s="2"/>
      <c r="O530" s="2"/>
      <c r="P530" s="2"/>
      <c r="Q530" s="55"/>
      <c r="R530" s="55"/>
      <c r="S530" s="2"/>
      <c r="T530" s="3"/>
      <c r="U530" s="2"/>
      <c r="V530" s="2"/>
      <c r="W530" s="2"/>
      <c r="X530" s="55"/>
      <c r="Y530" s="2"/>
      <c r="Z530" s="2"/>
      <c r="AA530" s="55"/>
      <c r="AB530" s="2"/>
    </row>
    <row r="531" spans="1:28">
      <c r="A531">
        <v>530</v>
      </c>
      <c r="B531" t="s">
        <v>79</v>
      </c>
      <c r="C531" t="s">
        <v>2469</v>
      </c>
      <c r="D531" t="s">
        <v>1234</v>
      </c>
      <c r="E531">
        <v>530</v>
      </c>
      <c r="G531" t="s">
        <v>79</v>
      </c>
      <c r="H531" t="s">
        <v>1476</v>
      </c>
      <c r="I531">
        <v>40</v>
      </c>
      <c r="J531">
        <v>90</v>
      </c>
      <c r="K531">
        <v>15</v>
      </c>
      <c r="L531" t="s">
        <v>2470</v>
      </c>
      <c r="M531" s="2"/>
      <c r="N531" s="2"/>
      <c r="O531" s="2"/>
      <c r="P531" s="2"/>
      <c r="Q531" s="55"/>
      <c r="R531" s="55"/>
      <c r="S531" s="2"/>
      <c r="T531" s="3"/>
      <c r="U531" s="2"/>
      <c r="V531" s="2"/>
      <c r="W531" s="2"/>
      <c r="X531" s="55"/>
      <c r="Y531" s="2"/>
      <c r="Z531" s="2"/>
      <c r="AA531" s="55"/>
      <c r="AB531" s="2"/>
    </row>
    <row r="532" spans="1:28">
      <c r="A532">
        <v>531</v>
      </c>
      <c r="B532" t="s">
        <v>77</v>
      </c>
      <c r="C532" t="s">
        <v>2471</v>
      </c>
      <c r="D532" t="s">
        <v>1327</v>
      </c>
      <c r="E532">
        <v>531</v>
      </c>
      <c r="G532" t="s">
        <v>77</v>
      </c>
      <c r="H532" t="s">
        <v>1476</v>
      </c>
      <c r="I532">
        <v>60</v>
      </c>
      <c r="J532">
        <v>100</v>
      </c>
      <c r="K532">
        <v>25</v>
      </c>
      <c r="L532" t="s">
        <v>6050</v>
      </c>
      <c r="M532" s="2"/>
      <c r="N532" s="2"/>
      <c r="O532" s="2"/>
      <c r="P532" s="2"/>
      <c r="Q532" s="55"/>
      <c r="R532" s="55"/>
      <c r="S532" s="2"/>
      <c r="T532" s="3"/>
      <c r="U532" s="2"/>
      <c r="V532" s="2"/>
      <c r="W532" s="2"/>
      <c r="X532" s="55"/>
      <c r="Y532" s="2"/>
      <c r="Z532" s="2"/>
      <c r="AA532" s="55"/>
      <c r="AB532" s="2"/>
    </row>
    <row r="533" spans="1:28">
      <c r="A533">
        <v>532</v>
      </c>
      <c r="B533" t="s">
        <v>75</v>
      </c>
      <c r="C533" t="s">
        <v>2472</v>
      </c>
      <c r="D533" t="s">
        <v>1405</v>
      </c>
      <c r="E533">
        <v>532</v>
      </c>
      <c r="G533" t="s">
        <v>75</v>
      </c>
      <c r="H533" t="s">
        <v>1476</v>
      </c>
      <c r="I533">
        <v>75</v>
      </c>
      <c r="J533">
        <v>100</v>
      </c>
      <c r="K533">
        <v>10</v>
      </c>
      <c r="L533" t="s">
        <v>2473</v>
      </c>
      <c r="M533" s="2"/>
      <c r="N533" s="2"/>
      <c r="O533" s="2"/>
      <c r="P533" s="2"/>
      <c r="Q533" s="55"/>
      <c r="R533" s="55"/>
      <c r="S533" s="2"/>
      <c r="T533" s="3"/>
      <c r="U533" s="2"/>
      <c r="V533" s="2"/>
      <c r="W533" s="2"/>
      <c r="X533" s="55"/>
      <c r="Y533" s="2"/>
      <c r="Z533" s="2"/>
      <c r="AA533" s="55"/>
      <c r="AB533" s="2"/>
    </row>
    <row r="534" spans="1:28">
      <c r="A534">
        <v>533</v>
      </c>
      <c r="B534" t="s">
        <v>54</v>
      </c>
      <c r="C534" t="s">
        <v>2474</v>
      </c>
      <c r="D534" t="s">
        <v>1412</v>
      </c>
      <c r="E534">
        <v>533</v>
      </c>
      <c r="G534" t="s">
        <v>54</v>
      </c>
      <c r="H534" t="s">
        <v>1476</v>
      </c>
      <c r="I534">
        <v>90</v>
      </c>
      <c r="J534">
        <v>100</v>
      </c>
      <c r="K534">
        <v>15</v>
      </c>
      <c r="L534" t="s">
        <v>2475</v>
      </c>
      <c r="M534" s="2"/>
      <c r="N534" s="2"/>
      <c r="O534" s="2"/>
      <c r="P534" s="2"/>
      <c r="Q534" s="55"/>
      <c r="R534" s="55"/>
      <c r="S534" s="2"/>
      <c r="T534" s="3"/>
      <c r="U534" s="2"/>
      <c r="V534" s="2"/>
      <c r="W534" s="2"/>
      <c r="X534" s="55"/>
      <c r="Y534" s="2"/>
      <c r="Z534" s="2"/>
      <c r="AA534" s="55"/>
      <c r="AB534" s="2"/>
    </row>
    <row r="535" spans="1:28">
      <c r="A535">
        <v>534</v>
      </c>
      <c r="B535" t="s">
        <v>74</v>
      </c>
      <c r="C535" t="s">
        <v>2476</v>
      </c>
      <c r="D535" t="s">
        <v>1280</v>
      </c>
      <c r="E535">
        <v>534</v>
      </c>
      <c r="G535" t="s">
        <v>74</v>
      </c>
      <c r="H535" t="s">
        <v>1476</v>
      </c>
      <c r="I535">
        <v>75</v>
      </c>
      <c r="J535">
        <v>95</v>
      </c>
      <c r="K535">
        <v>10</v>
      </c>
      <c r="L535" t="s">
        <v>2477</v>
      </c>
      <c r="M535" s="2"/>
      <c r="N535" s="2"/>
      <c r="O535" s="2"/>
      <c r="P535" s="2"/>
      <c r="Q535" s="55"/>
      <c r="R535" s="55"/>
      <c r="S535" s="2"/>
      <c r="T535" s="3"/>
      <c r="U535" s="2"/>
      <c r="V535" s="2"/>
      <c r="W535" s="2"/>
      <c r="X535" s="2"/>
      <c r="Y535" s="2"/>
      <c r="Z535" s="2"/>
      <c r="AA535" s="55"/>
      <c r="AB535" s="2"/>
    </row>
    <row r="536" spans="1:28">
      <c r="A536">
        <v>535</v>
      </c>
      <c r="B536" t="s">
        <v>73</v>
      </c>
      <c r="C536" t="s">
        <v>2478</v>
      </c>
      <c r="D536" t="s">
        <v>1400</v>
      </c>
      <c r="E536">
        <v>535</v>
      </c>
      <c r="G536" t="s">
        <v>73</v>
      </c>
      <c r="H536" t="s">
        <v>1476</v>
      </c>
      <c r="I536" t="s">
        <v>1505</v>
      </c>
      <c r="J536">
        <v>100</v>
      </c>
      <c r="K536">
        <v>10</v>
      </c>
      <c r="L536" t="s">
        <v>2479</v>
      </c>
      <c r="M536" s="2"/>
      <c r="N536" s="2"/>
      <c r="O536" s="2"/>
      <c r="P536" s="2"/>
      <c r="Q536" s="55"/>
      <c r="R536" s="55"/>
      <c r="S536" s="2"/>
      <c r="T536" s="3"/>
      <c r="U536" s="2"/>
      <c r="V536" s="2"/>
      <c r="W536" s="2"/>
      <c r="X536" s="55"/>
      <c r="Y536" s="2"/>
      <c r="Z536" s="2"/>
      <c r="AA536" s="55"/>
      <c r="AB536" s="2"/>
    </row>
    <row r="537" spans="1:28">
      <c r="A537">
        <v>536</v>
      </c>
      <c r="B537" t="s">
        <v>75</v>
      </c>
      <c r="C537" t="s">
        <v>2480</v>
      </c>
      <c r="D537" t="s">
        <v>1241</v>
      </c>
      <c r="E537">
        <v>536</v>
      </c>
      <c r="G537" t="s">
        <v>75</v>
      </c>
      <c r="H537" t="s">
        <v>1503</v>
      </c>
      <c r="I537">
        <v>65</v>
      </c>
      <c r="J537">
        <v>90</v>
      </c>
      <c r="K537">
        <v>10</v>
      </c>
      <c r="L537" t="s">
        <v>2481</v>
      </c>
      <c r="M537" s="2"/>
      <c r="N537" s="2"/>
      <c r="O537" s="2"/>
      <c r="P537" s="2"/>
      <c r="Q537" s="55"/>
      <c r="R537" s="55"/>
      <c r="S537" s="2"/>
      <c r="T537" s="3"/>
      <c r="U537" s="2"/>
      <c r="V537" s="2"/>
      <c r="W537" s="2"/>
      <c r="X537" s="2"/>
      <c r="Y537" s="2"/>
      <c r="Z537" s="2"/>
      <c r="AA537" s="55"/>
      <c r="AB537" s="2"/>
    </row>
    <row r="538" spans="1:28">
      <c r="A538">
        <v>537</v>
      </c>
      <c r="B538" t="s">
        <v>66</v>
      </c>
      <c r="C538" t="s">
        <v>2482</v>
      </c>
      <c r="D538" t="s">
        <v>1259</v>
      </c>
      <c r="E538">
        <v>537</v>
      </c>
      <c r="G538" t="s">
        <v>66</v>
      </c>
      <c r="H538" t="s">
        <v>1476</v>
      </c>
      <c r="I538">
        <v>65</v>
      </c>
      <c r="J538">
        <v>100</v>
      </c>
      <c r="K538">
        <v>20</v>
      </c>
      <c r="L538" t="s">
        <v>6050</v>
      </c>
      <c r="M538" s="2"/>
      <c r="N538" s="2"/>
      <c r="O538" s="2"/>
      <c r="P538" s="2"/>
      <c r="Q538" s="55"/>
      <c r="R538" s="55"/>
      <c r="S538" s="2"/>
      <c r="T538" s="3"/>
      <c r="U538" s="2"/>
      <c r="V538" s="2"/>
      <c r="W538" s="2"/>
      <c r="X538" s="55"/>
      <c r="Y538" s="2"/>
      <c r="Z538" s="2"/>
      <c r="AA538" s="55"/>
      <c r="AB538" s="2"/>
    </row>
    <row r="539" spans="1:28">
      <c r="A539">
        <v>538</v>
      </c>
      <c r="B539" t="s">
        <v>75</v>
      </c>
      <c r="C539" t="s">
        <v>2483</v>
      </c>
      <c r="D539" t="s">
        <v>1350</v>
      </c>
      <c r="E539">
        <v>538</v>
      </c>
      <c r="G539" t="s">
        <v>75</v>
      </c>
      <c r="H539" t="s">
        <v>1505</v>
      </c>
      <c r="I539" t="s">
        <v>712</v>
      </c>
      <c r="J539" t="s">
        <v>712</v>
      </c>
      <c r="K539">
        <v>10</v>
      </c>
      <c r="L539" t="s">
        <v>2484</v>
      </c>
      <c r="M539" s="2"/>
      <c r="N539" s="2"/>
      <c r="O539" s="2"/>
      <c r="P539" s="2"/>
      <c r="Q539" s="55"/>
      <c r="R539" s="55"/>
      <c r="S539" s="2"/>
      <c r="T539" s="3"/>
      <c r="U539" s="2"/>
      <c r="V539" s="2"/>
      <c r="W539" s="2"/>
      <c r="X539" s="55"/>
      <c r="Y539" s="2"/>
      <c r="Z539" s="55"/>
      <c r="AA539" s="2"/>
      <c r="AB539" s="2"/>
    </row>
    <row r="540" spans="1:28">
      <c r="A540">
        <v>539</v>
      </c>
      <c r="B540" t="s">
        <v>80</v>
      </c>
      <c r="C540" t="s">
        <v>2485</v>
      </c>
      <c r="D540" t="s">
        <v>1404</v>
      </c>
      <c r="E540">
        <v>539</v>
      </c>
      <c r="G540" t="s">
        <v>80</v>
      </c>
      <c r="H540" t="s">
        <v>1503</v>
      </c>
      <c r="I540">
        <v>85</v>
      </c>
      <c r="J540">
        <v>95</v>
      </c>
      <c r="K540">
        <v>10</v>
      </c>
      <c r="L540" t="s">
        <v>2486</v>
      </c>
      <c r="M540" s="2"/>
      <c r="N540" s="2"/>
      <c r="O540" s="2"/>
      <c r="P540" s="2"/>
      <c r="Q540" s="55"/>
      <c r="R540" s="55"/>
      <c r="S540" s="2"/>
      <c r="T540" s="3"/>
      <c r="U540" s="2"/>
      <c r="V540" s="2"/>
      <c r="W540" s="2"/>
      <c r="X540" s="2"/>
      <c r="Y540" s="2"/>
      <c r="Z540" s="2"/>
      <c r="AA540" s="55"/>
      <c r="AB540" s="2"/>
    </row>
    <row r="541" spans="1:28">
      <c r="A541">
        <v>540</v>
      </c>
      <c r="B541" t="s">
        <v>77</v>
      </c>
      <c r="C541" t="s">
        <v>2487</v>
      </c>
      <c r="D541" t="s">
        <v>1338</v>
      </c>
      <c r="E541">
        <v>540</v>
      </c>
      <c r="G541" t="s">
        <v>77</v>
      </c>
      <c r="H541" t="s">
        <v>1503</v>
      </c>
      <c r="I541">
        <v>100</v>
      </c>
      <c r="J541">
        <v>100</v>
      </c>
      <c r="K541">
        <v>10</v>
      </c>
      <c r="L541" t="s">
        <v>2364</v>
      </c>
      <c r="M541" s="2"/>
      <c r="N541" s="2"/>
      <c r="O541" s="2"/>
      <c r="P541" s="2"/>
      <c r="Q541" s="55"/>
      <c r="R541" s="55"/>
      <c r="S541" s="2"/>
      <c r="T541" s="3"/>
      <c r="U541" s="2"/>
      <c r="V541" s="2"/>
      <c r="W541" s="2"/>
      <c r="X541" s="55"/>
      <c r="Y541" s="2"/>
      <c r="Z541" s="2"/>
      <c r="AA541" s="55"/>
      <c r="AB541" s="2"/>
    </row>
    <row r="542" spans="1:28">
      <c r="A542">
        <v>541</v>
      </c>
      <c r="B542" t="s">
        <v>53</v>
      </c>
      <c r="C542" t="s">
        <v>2488</v>
      </c>
      <c r="D542" t="s">
        <v>1152</v>
      </c>
      <c r="E542">
        <v>541</v>
      </c>
      <c r="G542" t="s">
        <v>53</v>
      </c>
      <c r="H542" t="s">
        <v>1476</v>
      </c>
      <c r="I542">
        <v>25</v>
      </c>
      <c r="J542">
        <v>85</v>
      </c>
      <c r="K542">
        <v>10</v>
      </c>
      <c r="L542" t="s">
        <v>2489</v>
      </c>
      <c r="M542" s="2"/>
      <c r="N542" s="2"/>
      <c r="O542" s="2"/>
      <c r="P542" s="2"/>
      <c r="Q542" s="55"/>
      <c r="R542" s="55"/>
      <c r="S542" s="2"/>
      <c r="T542" s="3"/>
      <c r="U542" s="2"/>
      <c r="V542" s="2"/>
      <c r="W542" s="2"/>
      <c r="X542" s="55"/>
      <c r="Y542" s="2"/>
      <c r="Z542" s="2"/>
      <c r="AA542" s="55"/>
      <c r="AB542" s="2"/>
    </row>
    <row r="543" spans="1:28">
      <c r="A543">
        <v>542</v>
      </c>
      <c r="B543" t="s">
        <v>58</v>
      </c>
      <c r="C543" t="s">
        <v>2490</v>
      </c>
      <c r="D543" t="s">
        <v>976</v>
      </c>
      <c r="E543">
        <v>542</v>
      </c>
      <c r="G543" t="s">
        <v>58</v>
      </c>
      <c r="H543" t="s">
        <v>1503</v>
      </c>
      <c r="I543">
        <v>110</v>
      </c>
      <c r="J543">
        <v>70</v>
      </c>
      <c r="K543">
        <v>10</v>
      </c>
      <c r="L543" t="s">
        <v>2491</v>
      </c>
      <c r="M543" s="2"/>
      <c r="N543" s="2"/>
      <c r="O543" s="2"/>
      <c r="P543" s="2"/>
      <c r="Q543" s="3"/>
      <c r="R543" s="2"/>
      <c r="S543" s="2"/>
      <c r="T543" s="3"/>
      <c r="U543" s="2"/>
      <c r="V543" s="2"/>
      <c r="W543" s="2"/>
      <c r="X543" s="55"/>
      <c r="Y543" s="2"/>
      <c r="Z543" s="2"/>
      <c r="AA543" s="55"/>
      <c r="AB543" s="2"/>
    </row>
    <row r="544" spans="1:28">
      <c r="A544">
        <v>543</v>
      </c>
      <c r="B544" t="s">
        <v>53</v>
      </c>
      <c r="C544" t="s">
        <v>2492</v>
      </c>
      <c r="D544" t="s">
        <v>1409</v>
      </c>
      <c r="E544">
        <v>543</v>
      </c>
      <c r="G544" t="s">
        <v>53</v>
      </c>
      <c r="H544" t="s">
        <v>1476</v>
      </c>
      <c r="I544">
        <v>120</v>
      </c>
      <c r="J544">
        <v>100</v>
      </c>
      <c r="K544">
        <v>15</v>
      </c>
      <c r="L544" t="s">
        <v>2493</v>
      </c>
      <c r="M544" s="2"/>
      <c r="N544" s="2"/>
      <c r="O544" s="2"/>
      <c r="P544" s="2"/>
      <c r="Q544" s="55"/>
      <c r="R544" s="55"/>
      <c r="S544" s="2"/>
      <c r="T544" s="3"/>
      <c r="U544" s="2"/>
      <c r="V544" s="2"/>
      <c r="W544" s="2"/>
      <c r="X544" s="55"/>
      <c r="Y544" s="2"/>
      <c r="Z544" s="2"/>
      <c r="AA544" s="55"/>
      <c r="AB544" s="2"/>
    </row>
    <row r="545" spans="1:28">
      <c r="A545">
        <v>544</v>
      </c>
      <c r="B545" t="s">
        <v>72</v>
      </c>
      <c r="C545" t="s">
        <v>2494</v>
      </c>
      <c r="D545" t="s">
        <v>1406</v>
      </c>
      <c r="E545">
        <v>544</v>
      </c>
      <c r="G545" t="s">
        <v>72</v>
      </c>
      <c r="H545" t="s">
        <v>1476</v>
      </c>
      <c r="I545">
        <v>50</v>
      </c>
      <c r="J545">
        <v>85</v>
      </c>
      <c r="K545">
        <v>15</v>
      </c>
      <c r="L545" t="s">
        <v>2495</v>
      </c>
      <c r="M545" s="2"/>
      <c r="N545" s="2"/>
      <c r="O545" s="2"/>
      <c r="P545" s="2"/>
      <c r="Q545" s="55"/>
      <c r="R545" s="55"/>
      <c r="S545" s="2"/>
      <c r="T545" s="3"/>
      <c r="U545" s="2"/>
      <c r="V545" s="2"/>
      <c r="W545" s="2"/>
      <c r="X545" s="55"/>
      <c r="Y545" s="2"/>
      <c r="Z545" s="2"/>
      <c r="AA545" s="55"/>
      <c r="AB545" s="2"/>
    </row>
    <row r="546" spans="1:28">
      <c r="A546">
        <v>545</v>
      </c>
      <c r="B546" t="s">
        <v>73</v>
      </c>
      <c r="C546" t="s">
        <v>2496</v>
      </c>
      <c r="D546" t="s">
        <v>1399</v>
      </c>
      <c r="E546">
        <v>545</v>
      </c>
      <c r="G546" t="s">
        <v>73</v>
      </c>
      <c r="H546" t="s">
        <v>1503</v>
      </c>
      <c r="I546">
        <v>100</v>
      </c>
      <c r="J546">
        <v>100</v>
      </c>
      <c r="K546">
        <v>5</v>
      </c>
      <c r="L546" t="s">
        <v>2296</v>
      </c>
      <c r="M546" s="2"/>
      <c r="N546" s="2"/>
      <c r="O546" s="2"/>
      <c r="P546" s="2"/>
      <c r="Q546" s="3"/>
      <c r="R546" s="55"/>
      <c r="S546" s="2"/>
      <c r="T546" s="3"/>
      <c r="U546" s="2"/>
      <c r="V546" s="2"/>
      <c r="W546" s="2"/>
      <c r="X546" s="55"/>
      <c r="Y546" s="2"/>
      <c r="Z546" s="2"/>
      <c r="AA546" s="55"/>
      <c r="AB546" s="2"/>
    </row>
    <row r="547" spans="1:28">
      <c r="A547">
        <v>546</v>
      </c>
      <c r="B547" t="s">
        <v>53</v>
      </c>
      <c r="C547" t="s">
        <v>2497</v>
      </c>
      <c r="D547" t="s">
        <v>1420</v>
      </c>
      <c r="E547">
        <v>546</v>
      </c>
      <c r="G547" t="s">
        <v>53</v>
      </c>
      <c r="H547" t="s">
        <v>1503</v>
      </c>
      <c r="I547">
        <v>120</v>
      </c>
      <c r="J547">
        <v>100</v>
      </c>
      <c r="K547">
        <v>5</v>
      </c>
      <c r="L547" t="s">
        <v>2498</v>
      </c>
      <c r="M547" s="2"/>
      <c r="N547" s="2"/>
      <c r="O547" s="2"/>
      <c r="P547" s="2"/>
      <c r="Q547" s="55"/>
      <c r="R547" s="55"/>
      <c r="S547" s="2"/>
      <c r="T547" s="3"/>
      <c r="U547" s="2"/>
      <c r="V547" s="2"/>
      <c r="W547" s="2"/>
      <c r="X547" s="55"/>
      <c r="Y547" s="2"/>
      <c r="Z547" s="2"/>
      <c r="AA547" s="55"/>
      <c r="AB547" s="2"/>
    </row>
    <row r="548" spans="1:28">
      <c r="A548">
        <v>547</v>
      </c>
      <c r="B548" t="s">
        <v>53</v>
      </c>
      <c r="C548" t="s">
        <v>2499</v>
      </c>
      <c r="D548" t="s">
        <v>2500</v>
      </c>
      <c r="E548">
        <v>547</v>
      </c>
      <c r="G548" t="s">
        <v>53</v>
      </c>
      <c r="H548" t="s">
        <v>1503</v>
      </c>
      <c r="I548">
        <v>75</v>
      </c>
      <c r="J548">
        <v>100</v>
      </c>
      <c r="K548">
        <v>10</v>
      </c>
      <c r="L548" t="s">
        <v>2501</v>
      </c>
      <c r="M548" s="2"/>
      <c r="N548" s="2"/>
      <c r="O548" s="2"/>
      <c r="P548" s="2"/>
      <c r="Q548" s="3"/>
      <c r="R548" s="2"/>
      <c r="S548" s="2"/>
      <c r="T548" s="3"/>
      <c r="U548" s="2"/>
      <c r="V548" s="2"/>
      <c r="W548" s="2"/>
      <c r="X548" s="55"/>
      <c r="Y548" s="2"/>
      <c r="Z548" s="2"/>
      <c r="AA548" s="55"/>
      <c r="AB548" s="2"/>
    </row>
    <row r="549" spans="1:28">
      <c r="A549">
        <v>548</v>
      </c>
      <c r="B549" t="s">
        <v>54</v>
      </c>
      <c r="C549" t="s">
        <v>2502</v>
      </c>
      <c r="D549" t="s">
        <v>2503</v>
      </c>
      <c r="E549">
        <v>548</v>
      </c>
      <c r="G549" t="s">
        <v>54</v>
      </c>
      <c r="H549" t="s">
        <v>1503</v>
      </c>
      <c r="I549">
        <v>85</v>
      </c>
      <c r="J549">
        <v>100</v>
      </c>
      <c r="K549">
        <v>10</v>
      </c>
      <c r="L549" t="s">
        <v>2504</v>
      </c>
      <c r="M549" s="2"/>
      <c r="N549" s="2"/>
      <c r="O549" s="2"/>
      <c r="P549" s="2"/>
      <c r="Q549" s="55"/>
      <c r="R549" s="55"/>
      <c r="S549" s="2"/>
      <c r="T549" s="3"/>
      <c r="U549" s="2"/>
      <c r="V549" s="2"/>
      <c r="W549" s="2"/>
      <c r="X549" s="55"/>
      <c r="Y549" s="2"/>
      <c r="Z549" s="2"/>
      <c r="AA549" s="55"/>
      <c r="AB549" s="2"/>
    </row>
    <row r="550" spans="1:28">
      <c r="A550">
        <v>549</v>
      </c>
      <c r="B550" t="s">
        <v>78</v>
      </c>
      <c r="C550" t="s">
        <v>2505</v>
      </c>
      <c r="D550" t="s">
        <v>1417</v>
      </c>
      <c r="E550">
        <v>549</v>
      </c>
      <c r="G550" t="s">
        <v>78</v>
      </c>
      <c r="H550" t="s">
        <v>1503</v>
      </c>
      <c r="I550">
        <v>65</v>
      </c>
      <c r="J550">
        <v>95</v>
      </c>
      <c r="K550">
        <v>10</v>
      </c>
      <c r="L550" t="s">
        <v>2506</v>
      </c>
      <c r="M550" s="2"/>
      <c r="N550" s="2"/>
      <c r="O550" s="2"/>
      <c r="P550" s="2"/>
      <c r="Q550" s="55"/>
      <c r="R550" s="55"/>
      <c r="S550" s="2"/>
      <c r="T550" s="3"/>
      <c r="U550" s="2"/>
      <c r="V550" s="2"/>
      <c r="W550" s="2"/>
      <c r="X550" s="2"/>
      <c r="Y550" s="2"/>
      <c r="Z550" s="2"/>
      <c r="AA550" s="55"/>
      <c r="AB550" s="2"/>
    </row>
    <row r="551" spans="1:28">
      <c r="A551">
        <v>550</v>
      </c>
      <c r="B551" t="s">
        <v>76</v>
      </c>
      <c r="C551" t="s">
        <v>2507</v>
      </c>
      <c r="D551" t="s">
        <v>1416</v>
      </c>
      <c r="E551">
        <v>550</v>
      </c>
      <c r="G551" t="s">
        <v>76</v>
      </c>
      <c r="H551" t="s">
        <v>1476</v>
      </c>
      <c r="I551">
        <v>130</v>
      </c>
      <c r="J551">
        <v>85</v>
      </c>
      <c r="K551">
        <v>5</v>
      </c>
      <c r="L551" t="s">
        <v>2508</v>
      </c>
      <c r="M551" s="2"/>
      <c r="N551" s="2"/>
      <c r="O551" s="2"/>
      <c r="P551" s="2"/>
      <c r="Q551" s="3"/>
      <c r="R551" s="55"/>
      <c r="S551" s="2"/>
      <c r="T551" s="3"/>
      <c r="U551" s="2"/>
      <c r="V551" s="2"/>
      <c r="W551" s="2"/>
      <c r="X551" s="55"/>
      <c r="Y551" s="2"/>
      <c r="Z551" s="2"/>
      <c r="AA551" s="55"/>
      <c r="AB551" s="2"/>
    </row>
    <row r="552" spans="1:28">
      <c r="A552">
        <v>551</v>
      </c>
      <c r="B552" t="s">
        <v>73</v>
      </c>
      <c r="C552" t="s">
        <v>2509</v>
      </c>
      <c r="D552" t="s">
        <v>1414</v>
      </c>
      <c r="E552">
        <v>551</v>
      </c>
      <c r="G552" t="s">
        <v>73</v>
      </c>
      <c r="H552" t="s">
        <v>1503</v>
      </c>
      <c r="I552">
        <v>130</v>
      </c>
      <c r="J552">
        <v>85</v>
      </c>
      <c r="K552">
        <v>5</v>
      </c>
      <c r="L552" t="s">
        <v>2510</v>
      </c>
      <c r="M552" s="2"/>
      <c r="N552" s="2"/>
      <c r="O552" s="2"/>
      <c r="P552" s="2"/>
      <c r="Q552" s="3"/>
      <c r="R552" s="55"/>
      <c r="S552" s="2"/>
      <c r="T552" s="3"/>
      <c r="U552" s="2"/>
      <c r="V552" s="2"/>
      <c r="W552" s="2"/>
      <c r="X552" s="55"/>
      <c r="Y552" s="2"/>
      <c r="Z552" s="2"/>
      <c r="AA552" s="55"/>
      <c r="AB552" s="2"/>
    </row>
    <row r="553" spans="1:28">
      <c r="A553">
        <v>552</v>
      </c>
      <c r="B553" t="s">
        <v>73</v>
      </c>
      <c r="C553" t="s">
        <v>2511</v>
      </c>
      <c r="D553" t="s">
        <v>1411</v>
      </c>
      <c r="E553">
        <v>552</v>
      </c>
      <c r="G553" t="s">
        <v>73</v>
      </c>
      <c r="H553" t="s">
        <v>1503</v>
      </c>
      <c r="I553">
        <v>80</v>
      </c>
      <c r="J553">
        <v>100</v>
      </c>
      <c r="K553">
        <v>10</v>
      </c>
      <c r="L553" t="s">
        <v>2512</v>
      </c>
      <c r="M553" s="2"/>
      <c r="N553" s="2"/>
      <c r="O553" s="2"/>
      <c r="P553" s="2"/>
      <c r="Q553" s="55"/>
      <c r="R553" s="55"/>
      <c r="S553" s="2"/>
      <c r="T553" s="3"/>
      <c r="U553" s="2"/>
      <c r="V553" s="2"/>
      <c r="W553" s="2"/>
      <c r="X553" s="2"/>
      <c r="Y553" s="2"/>
      <c r="Z553" s="2"/>
      <c r="AA553" s="55"/>
      <c r="AB553" s="2"/>
    </row>
    <row r="554" spans="1:28">
      <c r="A554">
        <v>553</v>
      </c>
      <c r="B554" t="s">
        <v>78</v>
      </c>
      <c r="C554" t="s">
        <v>2513</v>
      </c>
      <c r="D554" t="s">
        <v>1419</v>
      </c>
      <c r="E554">
        <v>553</v>
      </c>
      <c r="G554" t="s">
        <v>78</v>
      </c>
      <c r="H554" t="s">
        <v>1476</v>
      </c>
      <c r="I554">
        <v>140</v>
      </c>
      <c r="J554">
        <v>90</v>
      </c>
      <c r="K554">
        <v>5</v>
      </c>
      <c r="L554" t="s">
        <v>2514</v>
      </c>
      <c r="M554" s="2"/>
      <c r="N554" s="2"/>
      <c r="O554" s="2"/>
      <c r="P554" s="2"/>
      <c r="Q554" s="3"/>
      <c r="R554" s="55"/>
      <c r="S554" s="2"/>
      <c r="T554" s="3"/>
      <c r="U554" s="2"/>
      <c r="V554" s="2"/>
      <c r="W554" s="2"/>
      <c r="X554" s="55"/>
      <c r="Y554" s="2"/>
      <c r="Z554" s="2"/>
      <c r="AA554" s="55"/>
      <c r="AB554" s="2"/>
    </row>
    <row r="555" spans="1:28">
      <c r="A555">
        <v>554</v>
      </c>
      <c r="B555" t="s">
        <v>78</v>
      </c>
      <c r="C555" t="s">
        <v>2515</v>
      </c>
      <c r="D555" t="s">
        <v>1418</v>
      </c>
      <c r="E555">
        <v>554</v>
      </c>
      <c r="G555" t="s">
        <v>78</v>
      </c>
      <c r="H555" t="s">
        <v>1503</v>
      </c>
      <c r="I555">
        <v>140</v>
      </c>
      <c r="J555">
        <v>90</v>
      </c>
      <c r="K555">
        <v>5</v>
      </c>
      <c r="L555" t="s">
        <v>2516</v>
      </c>
      <c r="M555" s="2"/>
      <c r="N555" s="2"/>
      <c r="O555" s="2"/>
      <c r="P555" s="2"/>
      <c r="Q555" s="3"/>
      <c r="R555" s="55"/>
      <c r="S555" s="2"/>
      <c r="T555" s="3"/>
      <c r="U555" s="2"/>
      <c r="V555" s="2"/>
      <c r="W555" s="2"/>
      <c r="X555" s="55"/>
      <c r="Y555" s="2"/>
      <c r="Z555" s="2"/>
      <c r="AA555" s="55"/>
      <c r="AB555" s="2"/>
    </row>
    <row r="556" spans="1:28">
      <c r="A556">
        <v>555</v>
      </c>
      <c r="B556" t="s">
        <v>80</v>
      </c>
      <c r="C556" t="s">
        <v>2517</v>
      </c>
      <c r="D556" t="s">
        <v>1010</v>
      </c>
      <c r="E556">
        <v>555</v>
      </c>
      <c r="G556" t="s">
        <v>80</v>
      </c>
      <c r="H556" t="s">
        <v>1503</v>
      </c>
      <c r="I556">
        <v>55</v>
      </c>
      <c r="J556">
        <v>95</v>
      </c>
      <c r="K556">
        <v>15</v>
      </c>
      <c r="L556" t="s">
        <v>2518</v>
      </c>
      <c r="M556" s="2"/>
      <c r="N556" s="2"/>
      <c r="O556" s="2"/>
      <c r="P556" s="2"/>
      <c r="Q556" s="55"/>
      <c r="R556" s="55"/>
      <c r="S556" s="2"/>
      <c r="T556" s="3"/>
      <c r="U556" s="2"/>
      <c r="V556" s="2"/>
      <c r="W556" s="2"/>
      <c r="X556" s="2"/>
      <c r="Y556" s="2"/>
      <c r="Z556" s="2"/>
      <c r="AA556" s="55"/>
      <c r="AB556" s="2"/>
    </row>
    <row r="557" spans="1:28">
      <c r="A557">
        <v>556</v>
      </c>
      <c r="B557" t="s">
        <v>78</v>
      </c>
      <c r="C557" t="s">
        <v>2519</v>
      </c>
      <c r="D557" t="s">
        <v>1100</v>
      </c>
      <c r="E557">
        <v>556</v>
      </c>
      <c r="G557" t="s">
        <v>78</v>
      </c>
      <c r="H557" t="s">
        <v>1476</v>
      </c>
      <c r="I557">
        <v>85</v>
      </c>
      <c r="J557">
        <v>90</v>
      </c>
      <c r="K557">
        <v>10</v>
      </c>
      <c r="L557" t="s">
        <v>2520</v>
      </c>
      <c r="M557" s="2"/>
      <c r="N557" s="2"/>
      <c r="O557" s="2"/>
      <c r="P557" s="2"/>
      <c r="Q557" s="55"/>
      <c r="R557" s="55"/>
      <c r="S557" s="2"/>
      <c r="T557" s="3"/>
      <c r="U557" s="2"/>
      <c r="V557" s="2"/>
      <c r="W557" s="2"/>
      <c r="X557" s="55"/>
      <c r="Y557" s="2"/>
      <c r="Z557" s="2"/>
      <c r="AA557" s="55"/>
      <c r="AB557" s="2"/>
    </row>
    <row r="558" spans="1:28">
      <c r="A558">
        <v>557</v>
      </c>
      <c r="B558" t="s">
        <v>73</v>
      </c>
      <c r="C558" t="s">
        <v>2521</v>
      </c>
      <c r="D558" t="s">
        <v>2522</v>
      </c>
      <c r="E558">
        <v>557</v>
      </c>
      <c r="G558" t="s">
        <v>73</v>
      </c>
      <c r="H558" t="s">
        <v>1476</v>
      </c>
      <c r="I558">
        <v>180</v>
      </c>
      <c r="J558">
        <v>95</v>
      </c>
      <c r="K558">
        <v>5</v>
      </c>
      <c r="L558" t="s">
        <v>2523</v>
      </c>
      <c r="M558" s="2"/>
      <c r="N558" s="2"/>
      <c r="O558" s="2"/>
      <c r="P558" s="2"/>
      <c r="Q558" s="55"/>
      <c r="R558" s="55"/>
      <c r="S558" s="2"/>
      <c r="T558" s="3"/>
      <c r="U558" s="2"/>
      <c r="V558" s="2"/>
      <c r="W558" s="2"/>
      <c r="X558" s="2"/>
      <c r="Y558" s="2"/>
      <c r="Z558" s="2"/>
      <c r="AA558" s="55"/>
      <c r="AB558" s="2"/>
    </row>
    <row r="559" spans="1:28">
      <c r="A559">
        <v>558</v>
      </c>
      <c r="B559" t="s">
        <v>73</v>
      </c>
      <c r="C559" t="s">
        <v>2524</v>
      </c>
      <c r="D559" t="s">
        <v>1413</v>
      </c>
      <c r="E559">
        <v>558</v>
      </c>
      <c r="G559" t="s">
        <v>73</v>
      </c>
      <c r="H559" t="s">
        <v>1503</v>
      </c>
      <c r="I559">
        <v>100</v>
      </c>
      <c r="J559">
        <v>100</v>
      </c>
      <c r="K559">
        <v>5</v>
      </c>
      <c r="L559" t="s">
        <v>2525</v>
      </c>
      <c r="M559" s="2"/>
      <c r="N559" s="2"/>
      <c r="O559" s="2"/>
      <c r="P559" s="2"/>
      <c r="Q559" s="55"/>
      <c r="R559" s="55"/>
      <c r="S559" s="2"/>
      <c r="T559" s="3"/>
      <c r="U559" s="2"/>
      <c r="V559" s="2"/>
      <c r="W559" s="2"/>
      <c r="X559" s="55"/>
      <c r="Y559" s="2"/>
      <c r="Z559" s="2"/>
      <c r="AA559" s="55"/>
      <c r="AB559" s="2"/>
    </row>
    <row r="560" spans="1:28">
      <c r="A560">
        <v>559</v>
      </c>
      <c r="B560" t="s">
        <v>76</v>
      </c>
      <c r="C560" t="s">
        <v>2526</v>
      </c>
      <c r="D560" t="s">
        <v>1415</v>
      </c>
      <c r="E560">
        <v>559</v>
      </c>
      <c r="G560" t="s">
        <v>76</v>
      </c>
      <c r="H560" t="s">
        <v>1476</v>
      </c>
      <c r="I560">
        <v>100</v>
      </c>
      <c r="J560">
        <v>100</v>
      </c>
      <c r="K560">
        <v>5</v>
      </c>
      <c r="L560" t="s">
        <v>2527</v>
      </c>
      <c r="M560" s="2"/>
      <c r="N560" s="2"/>
      <c r="O560" s="2"/>
      <c r="P560" s="2"/>
      <c r="Q560" s="55"/>
      <c r="R560" s="55"/>
      <c r="S560" s="2"/>
      <c r="T560" s="3"/>
      <c r="U560" s="2"/>
      <c r="V560" s="2"/>
      <c r="W560" s="2"/>
      <c r="X560" s="55"/>
      <c r="Y560" s="2"/>
      <c r="Z560" s="2"/>
      <c r="AA560" s="55"/>
      <c r="AB560" s="2"/>
    </row>
    <row r="561" spans="1:28">
      <c r="A561">
        <v>560</v>
      </c>
      <c r="B561" t="s">
        <v>54</v>
      </c>
      <c r="C561" t="s">
        <v>2528</v>
      </c>
      <c r="D561" t="s">
        <v>1427</v>
      </c>
      <c r="E561">
        <v>560</v>
      </c>
      <c r="G561" t="s">
        <v>54</v>
      </c>
      <c r="H561" t="s">
        <v>1476</v>
      </c>
      <c r="I561">
        <v>100</v>
      </c>
      <c r="J561">
        <v>95</v>
      </c>
      <c r="K561">
        <v>10</v>
      </c>
      <c r="L561" t="s">
        <v>2529</v>
      </c>
      <c r="M561" s="2"/>
      <c r="N561" s="2"/>
      <c r="O561" s="2"/>
      <c r="P561" s="2"/>
      <c r="Q561" s="55"/>
      <c r="R561" s="55"/>
      <c r="S561" s="2"/>
      <c r="T561" s="3"/>
      <c r="U561" s="2"/>
      <c r="V561" s="2"/>
      <c r="W561" s="2"/>
      <c r="X561" s="55"/>
      <c r="Y561" s="2"/>
      <c r="Z561" s="2"/>
      <c r="AA561" s="55"/>
      <c r="AB561" s="2"/>
    </row>
    <row r="562" spans="1:28">
      <c r="A562">
        <v>561</v>
      </c>
      <c r="B562" t="s">
        <v>54</v>
      </c>
      <c r="C562" t="s">
        <v>2530</v>
      </c>
      <c r="D562" t="s">
        <v>1402</v>
      </c>
      <c r="E562">
        <v>561</v>
      </c>
      <c r="G562" t="s">
        <v>54</v>
      </c>
      <c r="H562" t="s">
        <v>1505</v>
      </c>
      <c r="I562" t="s">
        <v>712</v>
      </c>
      <c r="J562" t="s">
        <v>712</v>
      </c>
      <c r="K562">
        <v>10</v>
      </c>
      <c r="L562" t="s">
        <v>2531</v>
      </c>
      <c r="M562" s="2"/>
      <c r="N562" s="2"/>
      <c r="O562" s="2"/>
      <c r="P562" s="2"/>
      <c r="Q562" s="55"/>
      <c r="R562" s="55"/>
      <c r="S562" s="2"/>
      <c r="T562" s="3"/>
      <c r="U562" s="2"/>
      <c r="V562" s="2"/>
      <c r="W562" s="2"/>
      <c r="X562" s="55"/>
      <c r="Y562" s="2"/>
      <c r="Z562" s="55"/>
      <c r="AA562" s="2"/>
      <c r="AB562" s="2"/>
    </row>
    <row r="563" spans="1:28">
      <c r="A563">
        <v>562</v>
      </c>
      <c r="B563" t="s">
        <v>59</v>
      </c>
      <c r="C563" t="s">
        <v>2532</v>
      </c>
      <c r="D563" t="s">
        <v>1036</v>
      </c>
      <c r="E563">
        <v>562</v>
      </c>
      <c r="G563" t="s">
        <v>59</v>
      </c>
      <c r="H563" t="s">
        <v>1503</v>
      </c>
      <c r="I563">
        <v>120</v>
      </c>
      <c r="J563">
        <v>90</v>
      </c>
      <c r="K563">
        <v>10</v>
      </c>
      <c r="L563" t="s">
        <v>2533</v>
      </c>
      <c r="M563" s="2"/>
      <c r="N563" s="2"/>
      <c r="O563" s="2"/>
      <c r="P563" s="2"/>
      <c r="Q563" s="55"/>
      <c r="R563" s="55"/>
      <c r="S563" s="2"/>
      <c r="T563" s="3"/>
      <c r="U563" s="2"/>
      <c r="V563" s="2"/>
      <c r="W563" s="2"/>
      <c r="X563" s="55"/>
      <c r="Y563" s="2"/>
      <c r="Z563" s="2"/>
      <c r="AA563" s="55"/>
      <c r="AB563" s="2"/>
    </row>
    <row r="564" spans="1:28">
      <c r="A564">
        <v>563</v>
      </c>
      <c r="B564" t="s">
        <v>60</v>
      </c>
      <c r="C564" t="s">
        <v>2534</v>
      </c>
      <c r="D564" t="s">
        <v>1089</v>
      </c>
      <c r="E564">
        <v>563</v>
      </c>
      <c r="G564" t="s">
        <v>60</v>
      </c>
      <c r="H564" t="s">
        <v>1505</v>
      </c>
      <c r="I564" t="s">
        <v>712</v>
      </c>
      <c r="J564" t="s">
        <v>712</v>
      </c>
      <c r="K564">
        <v>10</v>
      </c>
      <c r="L564" t="s">
        <v>6050</v>
      </c>
      <c r="M564" s="2"/>
      <c r="N564" s="2"/>
      <c r="O564" s="2"/>
      <c r="P564" s="2"/>
      <c r="Q564" s="55"/>
      <c r="R564" s="55"/>
      <c r="S564" s="2"/>
      <c r="T564" s="3"/>
      <c r="U564" s="2"/>
      <c r="V564" s="2"/>
      <c r="W564" s="2"/>
      <c r="X564" s="2"/>
      <c r="Y564" s="2"/>
      <c r="Z564" s="55"/>
      <c r="AA564" s="2"/>
      <c r="AB564" s="2"/>
    </row>
    <row r="565" spans="1:28">
      <c r="A565">
        <v>564</v>
      </c>
      <c r="B565" t="s">
        <v>66</v>
      </c>
      <c r="C565" t="s">
        <v>2535</v>
      </c>
      <c r="D565" t="s">
        <v>1342</v>
      </c>
      <c r="E565">
        <v>564</v>
      </c>
      <c r="G565" t="s">
        <v>66</v>
      </c>
      <c r="H565" t="s">
        <v>1505</v>
      </c>
      <c r="I565" t="s">
        <v>712</v>
      </c>
      <c r="J565" t="s">
        <v>712</v>
      </c>
      <c r="K565">
        <v>20</v>
      </c>
      <c r="L565" t="s">
        <v>2536</v>
      </c>
      <c r="M565" s="2"/>
      <c r="N565" s="2"/>
      <c r="O565" s="2"/>
      <c r="P565" s="2"/>
      <c r="Q565" s="55"/>
      <c r="R565" s="55"/>
      <c r="S565" s="2"/>
      <c r="T565" s="3"/>
      <c r="U565" s="2"/>
      <c r="V565" s="2"/>
      <c r="W565" s="2"/>
      <c r="X565" s="55"/>
      <c r="Y565" s="2"/>
      <c r="Z565" s="55"/>
      <c r="AA565" s="2"/>
      <c r="AB565" s="2"/>
    </row>
    <row r="566" spans="1:28">
      <c r="A566">
        <v>565</v>
      </c>
      <c r="B566" t="s">
        <v>66</v>
      </c>
      <c r="C566" t="s">
        <v>2537</v>
      </c>
      <c r="D566" t="s">
        <v>963</v>
      </c>
      <c r="E566">
        <v>565</v>
      </c>
      <c r="G566" t="s">
        <v>66</v>
      </c>
      <c r="H566" t="s">
        <v>1476</v>
      </c>
      <c r="I566">
        <v>50</v>
      </c>
      <c r="J566">
        <v>100</v>
      </c>
      <c r="K566">
        <v>25</v>
      </c>
      <c r="L566" t="s">
        <v>2538</v>
      </c>
      <c r="M566" s="2"/>
      <c r="N566" s="2"/>
      <c r="O566" s="2"/>
      <c r="P566" s="2"/>
      <c r="Q566" s="55"/>
      <c r="R566" s="55"/>
      <c r="S566" s="2"/>
      <c r="T566" s="3"/>
      <c r="U566" s="2"/>
      <c r="V566" s="2"/>
      <c r="W566" s="2"/>
      <c r="X566" s="55"/>
      <c r="Y566" s="2"/>
      <c r="Z566" s="2"/>
      <c r="AA566" s="55"/>
      <c r="AB566" s="2"/>
    </row>
    <row r="567" spans="1:28">
      <c r="A567">
        <v>566</v>
      </c>
      <c r="B567" t="s">
        <v>67</v>
      </c>
      <c r="C567" t="s">
        <v>2539</v>
      </c>
      <c r="D567" t="s">
        <v>1368</v>
      </c>
      <c r="E567">
        <v>566</v>
      </c>
      <c r="G567" t="s">
        <v>67</v>
      </c>
      <c r="H567" t="s">
        <v>1476</v>
      </c>
      <c r="I567">
        <v>90</v>
      </c>
      <c r="J567">
        <v>100</v>
      </c>
      <c r="K567">
        <v>10</v>
      </c>
      <c r="L567" t="s">
        <v>2540</v>
      </c>
      <c r="M567" s="2"/>
      <c r="N567" s="2"/>
      <c r="O567" s="2"/>
      <c r="P567" s="2"/>
      <c r="Q567" s="55"/>
      <c r="R567" s="55"/>
      <c r="S567" s="2"/>
      <c r="T567" s="3"/>
      <c r="U567" s="2"/>
      <c r="V567" s="2"/>
      <c r="W567" s="2"/>
      <c r="X567" s="55"/>
      <c r="Y567" s="2"/>
      <c r="Z567" s="2"/>
      <c r="AA567" s="55"/>
      <c r="AB567" s="2"/>
    </row>
    <row r="568" spans="1:28">
      <c r="A568">
        <v>567</v>
      </c>
      <c r="B568" t="s">
        <v>67</v>
      </c>
      <c r="C568" t="s">
        <v>2541</v>
      </c>
      <c r="D568" t="s">
        <v>1431</v>
      </c>
      <c r="E568">
        <v>567</v>
      </c>
      <c r="G568" t="s">
        <v>67</v>
      </c>
      <c r="H568" t="s">
        <v>1505</v>
      </c>
      <c r="I568" t="s">
        <v>712</v>
      </c>
      <c r="J568">
        <v>100</v>
      </c>
      <c r="K568">
        <v>20</v>
      </c>
      <c r="L568" t="s">
        <v>2542</v>
      </c>
      <c r="M568" s="2"/>
      <c r="N568" s="2"/>
      <c r="O568" s="2"/>
      <c r="P568" s="2"/>
      <c r="Q568" s="55"/>
      <c r="R568" s="55"/>
      <c r="S568" s="2"/>
      <c r="T568" s="3"/>
      <c r="U568" s="2"/>
      <c r="V568" s="2"/>
      <c r="W568" s="2"/>
      <c r="X568" s="55"/>
      <c r="Y568" s="2"/>
      <c r="Z568" s="55"/>
      <c r="AA568" s="2"/>
      <c r="AB568" s="2"/>
    </row>
    <row r="569" spans="1:28">
      <c r="A569">
        <v>568</v>
      </c>
      <c r="B569" t="s">
        <v>53</v>
      </c>
      <c r="C569" t="s">
        <v>2543</v>
      </c>
      <c r="D569" t="s">
        <v>1372</v>
      </c>
      <c r="E569">
        <v>568</v>
      </c>
      <c r="G569" t="s">
        <v>53</v>
      </c>
      <c r="H569" t="s">
        <v>1505</v>
      </c>
      <c r="I569" t="s">
        <v>712</v>
      </c>
      <c r="J569">
        <v>100</v>
      </c>
      <c r="K569">
        <v>30</v>
      </c>
      <c r="L569" t="s">
        <v>2544</v>
      </c>
      <c r="M569" s="2"/>
      <c r="N569" s="2"/>
      <c r="O569" s="2"/>
      <c r="P569" s="2"/>
      <c r="Q569" s="55"/>
      <c r="R569" s="55"/>
      <c r="S569" s="2"/>
      <c r="T569" s="3"/>
      <c r="U569" s="2"/>
      <c r="V569" s="2"/>
      <c r="W569" s="2"/>
      <c r="X569" s="2"/>
      <c r="Y569" s="2"/>
      <c r="Z569" s="55"/>
      <c r="AA569" s="2"/>
      <c r="AB569" s="2"/>
    </row>
    <row r="570" spans="1:28">
      <c r="A570">
        <v>569</v>
      </c>
      <c r="B570" t="s">
        <v>76</v>
      </c>
      <c r="C570" t="s">
        <v>2545</v>
      </c>
      <c r="D570" t="s">
        <v>1345</v>
      </c>
      <c r="E570">
        <v>569</v>
      </c>
      <c r="G570" t="s">
        <v>76</v>
      </c>
      <c r="H570" t="s">
        <v>1505</v>
      </c>
      <c r="I570" t="s">
        <v>712</v>
      </c>
      <c r="J570" t="s">
        <v>712</v>
      </c>
      <c r="K570">
        <v>25</v>
      </c>
      <c r="L570" t="s">
        <v>6050</v>
      </c>
      <c r="M570" s="2"/>
      <c r="N570" s="2"/>
      <c r="O570" s="2"/>
      <c r="P570" s="2"/>
      <c r="Q570" s="55"/>
      <c r="R570" s="55"/>
      <c r="S570" s="2"/>
      <c r="T570" s="3"/>
      <c r="U570" s="2"/>
      <c r="V570" s="2"/>
      <c r="W570" s="2"/>
      <c r="X570" s="55"/>
      <c r="Y570" s="2"/>
      <c r="Z570" s="55"/>
      <c r="AA570" s="2"/>
      <c r="AB570" s="2"/>
    </row>
    <row r="571" spans="1:28">
      <c r="A571">
        <v>570</v>
      </c>
      <c r="B571" t="s">
        <v>76</v>
      </c>
      <c r="C571" t="s">
        <v>2546</v>
      </c>
      <c r="D571" t="s">
        <v>1425</v>
      </c>
      <c r="E571">
        <v>570</v>
      </c>
      <c r="G571" t="s">
        <v>76</v>
      </c>
      <c r="H571" t="s">
        <v>1503</v>
      </c>
      <c r="I571">
        <v>65</v>
      </c>
      <c r="J571">
        <v>100</v>
      </c>
      <c r="K571">
        <v>20</v>
      </c>
      <c r="L571" t="s">
        <v>6060</v>
      </c>
      <c r="M571" s="2"/>
      <c r="N571" s="2"/>
      <c r="O571" s="2"/>
      <c r="P571" s="2"/>
      <c r="Q571" s="55"/>
      <c r="R571" s="55"/>
      <c r="S571" s="2"/>
      <c r="T571" s="3"/>
      <c r="U571" s="2"/>
      <c r="V571" s="2"/>
      <c r="W571" s="2"/>
      <c r="X571" s="55"/>
      <c r="Y571" s="2"/>
      <c r="Z571" s="2"/>
      <c r="AA571" s="55"/>
      <c r="AB571" s="2"/>
    </row>
    <row r="572" spans="1:28">
      <c r="A572">
        <v>571</v>
      </c>
      <c r="B572" t="s">
        <v>75</v>
      </c>
      <c r="C572" t="s">
        <v>2547</v>
      </c>
      <c r="D572" t="s">
        <v>1430</v>
      </c>
      <c r="E572">
        <v>571</v>
      </c>
      <c r="G572" t="s">
        <v>75</v>
      </c>
      <c r="H572" t="s">
        <v>1505</v>
      </c>
      <c r="I572" t="s">
        <v>712</v>
      </c>
      <c r="J572">
        <v>100</v>
      </c>
      <c r="K572">
        <v>20</v>
      </c>
      <c r="L572" t="s">
        <v>2548</v>
      </c>
      <c r="M572" s="2"/>
      <c r="N572" s="2"/>
      <c r="O572" s="2"/>
      <c r="P572" s="2"/>
      <c r="Q572" s="55"/>
      <c r="R572" s="55"/>
      <c r="S572" s="2"/>
      <c r="T572" s="3"/>
      <c r="U572" s="2"/>
      <c r="V572" s="2"/>
      <c r="W572" s="2"/>
      <c r="X572" s="55"/>
      <c r="Y572" s="2"/>
      <c r="Z572" s="55"/>
      <c r="AA572" s="2"/>
      <c r="AB572" s="2"/>
    </row>
    <row r="573" spans="1:28">
      <c r="A573">
        <v>572</v>
      </c>
      <c r="B573" t="s">
        <v>75</v>
      </c>
      <c r="C573" t="s">
        <v>2549</v>
      </c>
      <c r="D573" t="s">
        <v>793</v>
      </c>
      <c r="E573">
        <v>572</v>
      </c>
      <c r="G573" t="s">
        <v>75</v>
      </c>
      <c r="H573" t="s">
        <v>1476</v>
      </c>
      <c r="I573">
        <v>90</v>
      </c>
      <c r="J573">
        <v>100</v>
      </c>
      <c r="K573">
        <v>15</v>
      </c>
      <c r="L573" t="s">
        <v>2550</v>
      </c>
      <c r="M573" s="2"/>
      <c r="N573" s="2"/>
      <c r="O573" s="2"/>
      <c r="P573" s="2"/>
      <c r="Q573" s="55"/>
      <c r="R573" s="55"/>
      <c r="S573" s="2"/>
      <c r="T573" s="3"/>
      <c r="U573" s="2"/>
      <c r="V573" s="2"/>
      <c r="W573" s="2"/>
      <c r="X573" s="55"/>
      <c r="Y573" s="2"/>
      <c r="Z573" s="2"/>
      <c r="AA573" s="55"/>
      <c r="AB573" s="2"/>
    </row>
    <row r="574" spans="1:28">
      <c r="A574">
        <v>573</v>
      </c>
      <c r="B574" t="s">
        <v>78</v>
      </c>
      <c r="C574" t="s">
        <v>2551</v>
      </c>
      <c r="D574" t="s">
        <v>1157</v>
      </c>
      <c r="E574">
        <v>573</v>
      </c>
      <c r="G574" t="s">
        <v>78</v>
      </c>
      <c r="H574" t="s">
        <v>1503</v>
      </c>
      <c r="I574">
        <v>70</v>
      </c>
      <c r="J574">
        <v>100</v>
      </c>
      <c r="K574">
        <v>20</v>
      </c>
      <c r="L574" t="s">
        <v>2552</v>
      </c>
      <c r="M574" s="2"/>
      <c r="N574" s="2"/>
      <c r="O574" s="2"/>
      <c r="P574" s="2"/>
      <c r="Q574" s="3"/>
      <c r="R574" s="55"/>
      <c r="S574" s="2"/>
      <c r="T574" s="3"/>
      <c r="U574" s="2"/>
      <c r="V574" s="2"/>
      <c r="W574" s="2"/>
      <c r="X574" s="55"/>
      <c r="Y574" s="2"/>
      <c r="Z574" s="2"/>
      <c r="AA574" s="55"/>
      <c r="AB574" s="2"/>
    </row>
    <row r="575" spans="1:28">
      <c r="A575">
        <v>574</v>
      </c>
      <c r="B575" t="s">
        <v>81</v>
      </c>
      <c r="C575" t="s">
        <v>2553</v>
      </c>
      <c r="D575" t="s">
        <v>1066</v>
      </c>
      <c r="E575">
        <v>574</v>
      </c>
      <c r="G575" t="s">
        <v>81</v>
      </c>
      <c r="H575" t="s">
        <v>1503</v>
      </c>
      <c r="I575">
        <v>40</v>
      </c>
      <c r="J575" t="s">
        <v>712</v>
      </c>
      <c r="K575">
        <v>15</v>
      </c>
      <c r="L575" t="s">
        <v>2554</v>
      </c>
      <c r="M575" s="2"/>
      <c r="N575" s="2"/>
      <c r="O575" s="2"/>
      <c r="P575" s="2"/>
      <c r="Q575" s="55"/>
      <c r="R575" s="55"/>
      <c r="S575" s="2"/>
      <c r="T575" s="3"/>
      <c r="U575" s="2"/>
      <c r="V575" s="2"/>
      <c r="W575" s="2"/>
      <c r="X575" s="55"/>
      <c r="Y575" s="2"/>
      <c r="Z575" s="2"/>
      <c r="AA575" s="55"/>
      <c r="AB575" s="2"/>
    </row>
    <row r="576" spans="1:28">
      <c r="A576">
        <v>575</v>
      </c>
      <c r="B576" t="s">
        <v>80</v>
      </c>
      <c r="C576" t="s">
        <v>2556</v>
      </c>
      <c r="D576" t="s">
        <v>1186</v>
      </c>
      <c r="E576">
        <v>575</v>
      </c>
      <c r="G576" t="s">
        <v>80</v>
      </c>
      <c r="H576" t="s">
        <v>1505</v>
      </c>
      <c r="I576" t="s">
        <v>712</v>
      </c>
      <c r="J576">
        <v>100</v>
      </c>
      <c r="K576">
        <v>20</v>
      </c>
      <c r="L576" t="s">
        <v>2557</v>
      </c>
      <c r="M576" s="2"/>
      <c r="N576" s="2"/>
      <c r="O576" s="2"/>
      <c r="P576" s="2"/>
      <c r="Q576" s="55"/>
      <c r="R576" s="55"/>
      <c r="S576" s="2"/>
      <c r="T576" s="3"/>
      <c r="U576" s="2"/>
      <c r="V576" s="2"/>
      <c r="W576" s="2"/>
      <c r="X576" s="2"/>
      <c r="Y576" s="2"/>
      <c r="Z576" s="55"/>
      <c r="AA576" s="2"/>
      <c r="AB576" s="2"/>
    </row>
    <row r="577" spans="1:28">
      <c r="A577">
        <v>576</v>
      </c>
      <c r="B577" t="s">
        <v>80</v>
      </c>
      <c r="C577" t="s">
        <v>2558</v>
      </c>
      <c r="D577" t="s">
        <v>1424</v>
      </c>
      <c r="E577">
        <v>576</v>
      </c>
      <c r="G577" t="s">
        <v>80</v>
      </c>
      <c r="H577" t="s">
        <v>1505</v>
      </c>
      <c r="I577" t="s">
        <v>712</v>
      </c>
      <c r="J577" t="s">
        <v>712</v>
      </c>
      <c r="K577">
        <v>20</v>
      </c>
      <c r="L577" t="s">
        <v>2559</v>
      </c>
      <c r="M577" s="2"/>
      <c r="N577" s="2"/>
      <c r="O577" s="2"/>
      <c r="P577" s="2"/>
      <c r="Q577" s="55"/>
      <c r="R577" s="55"/>
      <c r="S577" s="2"/>
      <c r="T577" s="3"/>
      <c r="U577" s="2"/>
      <c r="V577" s="2"/>
      <c r="W577" s="2"/>
      <c r="X577" s="55"/>
      <c r="Y577" s="2"/>
      <c r="Z577" s="55"/>
      <c r="AA577" s="2"/>
      <c r="AB577" s="2"/>
    </row>
    <row r="578" spans="1:28">
      <c r="A578">
        <v>577</v>
      </c>
      <c r="B578" t="s">
        <v>81</v>
      </c>
      <c r="C578" t="s">
        <v>2560</v>
      </c>
      <c r="D578" t="s">
        <v>1325</v>
      </c>
      <c r="E578">
        <v>577</v>
      </c>
      <c r="G578" t="s">
        <v>81</v>
      </c>
      <c r="H578" t="s">
        <v>1503</v>
      </c>
      <c r="I578">
        <v>50</v>
      </c>
      <c r="J578">
        <v>100</v>
      </c>
      <c r="K578">
        <v>10</v>
      </c>
      <c r="L578" t="s">
        <v>2561</v>
      </c>
      <c r="M578" s="2"/>
      <c r="N578" s="2"/>
      <c r="O578" s="2"/>
      <c r="P578" s="2"/>
      <c r="Q578" s="55"/>
      <c r="R578" s="55"/>
      <c r="S578" s="2"/>
      <c r="T578" s="3"/>
      <c r="U578" s="2"/>
      <c r="V578" s="2"/>
      <c r="W578" s="2"/>
      <c r="X578" s="55"/>
      <c r="Y578" s="2"/>
      <c r="Z578" s="2"/>
      <c r="AA578" s="55"/>
      <c r="AB578" s="2"/>
    </row>
    <row r="579" spans="1:28">
      <c r="A579">
        <v>578</v>
      </c>
      <c r="B579" t="s">
        <v>81</v>
      </c>
      <c r="C579" t="s">
        <v>2562</v>
      </c>
      <c r="D579" t="s">
        <v>1429</v>
      </c>
      <c r="E579">
        <v>578</v>
      </c>
      <c r="G579" t="s">
        <v>81</v>
      </c>
      <c r="H579" t="s">
        <v>1505</v>
      </c>
      <c r="I579" t="s">
        <v>712</v>
      </c>
      <c r="J579" t="s">
        <v>712</v>
      </c>
      <c r="K579">
        <v>10</v>
      </c>
      <c r="L579" t="s">
        <v>2563</v>
      </c>
      <c r="M579" s="2"/>
      <c r="N579" s="2"/>
      <c r="O579" s="2"/>
      <c r="P579" s="2"/>
      <c r="Q579" s="55"/>
      <c r="R579" s="55"/>
      <c r="S579" s="2"/>
      <c r="T579" s="3"/>
      <c r="U579" s="2"/>
      <c r="V579" s="2"/>
      <c r="W579" s="2"/>
      <c r="X579" s="55"/>
      <c r="Y579" s="2"/>
      <c r="Z579" s="55"/>
      <c r="AA579" s="2"/>
      <c r="AB579" s="2"/>
    </row>
    <row r="580" spans="1:28">
      <c r="A580">
        <v>579</v>
      </c>
      <c r="B580" t="s">
        <v>81</v>
      </c>
      <c r="C580" t="s">
        <v>2564</v>
      </c>
      <c r="D580" t="s">
        <v>1352</v>
      </c>
      <c r="E580">
        <v>579</v>
      </c>
      <c r="G580" t="s">
        <v>81</v>
      </c>
      <c r="H580" t="s">
        <v>1505</v>
      </c>
      <c r="I580" t="s">
        <v>712</v>
      </c>
      <c r="J580" t="s">
        <v>712</v>
      </c>
      <c r="K580">
        <v>10</v>
      </c>
      <c r="L580" t="s">
        <v>2565</v>
      </c>
      <c r="M580" s="2"/>
      <c r="N580" s="2"/>
      <c r="O580" s="2"/>
      <c r="P580" s="2"/>
      <c r="Q580" s="55"/>
      <c r="R580" s="55"/>
      <c r="S580" s="2"/>
      <c r="T580" s="3"/>
      <c r="U580" s="2"/>
      <c r="V580" s="2"/>
      <c r="W580" s="2"/>
      <c r="X580" s="2"/>
      <c r="Y580" s="2"/>
      <c r="Z580" s="55"/>
      <c r="AA580" s="2"/>
      <c r="AB580" s="2"/>
    </row>
    <row r="581" spans="1:28">
      <c r="A581">
        <v>580</v>
      </c>
      <c r="B581" t="s">
        <v>75</v>
      </c>
      <c r="C581" t="s">
        <v>2566</v>
      </c>
      <c r="D581" t="s">
        <v>791</v>
      </c>
      <c r="E581">
        <v>580</v>
      </c>
      <c r="G581" t="s">
        <v>75</v>
      </c>
      <c r="H581" t="s">
        <v>1505</v>
      </c>
      <c r="I581" t="s">
        <v>712</v>
      </c>
      <c r="J581" t="s">
        <v>712</v>
      </c>
      <c r="K581">
        <v>10</v>
      </c>
      <c r="L581" t="s">
        <v>2567</v>
      </c>
      <c r="M581" s="2"/>
      <c r="N581" s="2"/>
      <c r="O581" s="2"/>
      <c r="P581" s="2"/>
      <c r="Q581" s="55"/>
      <c r="R581" s="55"/>
      <c r="S581" s="2"/>
      <c r="T581" s="3"/>
      <c r="U581" s="2"/>
      <c r="V581" s="2"/>
      <c r="W581" s="2"/>
      <c r="X581" s="55"/>
      <c r="Y581" s="2"/>
      <c r="Z581" s="55"/>
      <c r="AA581" s="2"/>
      <c r="AB581" s="2"/>
    </row>
    <row r="582" spans="1:28">
      <c r="A582">
        <v>581</v>
      </c>
      <c r="B582" t="s">
        <v>81</v>
      </c>
      <c r="C582" t="s">
        <v>2568</v>
      </c>
      <c r="D582" t="s">
        <v>1140</v>
      </c>
      <c r="E582">
        <v>581</v>
      </c>
      <c r="G582" t="s">
        <v>81</v>
      </c>
      <c r="H582" t="s">
        <v>1505</v>
      </c>
      <c r="I582" t="s">
        <v>712</v>
      </c>
      <c r="J582" t="s">
        <v>712</v>
      </c>
      <c r="K582">
        <v>10</v>
      </c>
      <c r="L582" t="s">
        <v>2569</v>
      </c>
      <c r="M582" s="2"/>
      <c r="N582" s="2"/>
      <c r="O582" s="2"/>
      <c r="P582" s="2"/>
      <c r="Q582" s="55"/>
      <c r="R582" s="55"/>
      <c r="S582" s="2"/>
      <c r="T582" s="3"/>
      <c r="U582" s="2"/>
      <c r="V582" s="2"/>
      <c r="W582" s="2"/>
      <c r="X582" s="55"/>
      <c r="Y582" s="2"/>
      <c r="Z582" s="55"/>
      <c r="AA582" s="2"/>
      <c r="AB582" s="2"/>
    </row>
    <row r="583" spans="1:28">
      <c r="A583">
        <v>582</v>
      </c>
      <c r="B583" t="s">
        <v>76</v>
      </c>
      <c r="C583" t="s">
        <v>2570</v>
      </c>
      <c r="D583" t="s">
        <v>1426</v>
      </c>
      <c r="E583">
        <v>582</v>
      </c>
      <c r="G583" t="s">
        <v>76</v>
      </c>
      <c r="H583" t="s">
        <v>1505</v>
      </c>
      <c r="I583" t="s">
        <v>712</v>
      </c>
      <c r="J583" t="s">
        <v>712</v>
      </c>
      <c r="K583">
        <v>20</v>
      </c>
      <c r="L583" t="s">
        <v>2571</v>
      </c>
      <c r="M583" s="2"/>
      <c r="N583" s="2"/>
      <c r="O583" s="2"/>
      <c r="P583" s="2"/>
      <c r="Q583" s="55"/>
      <c r="R583" s="55"/>
      <c r="S583" s="2"/>
      <c r="T583" s="3"/>
      <c r="U583" s="2"/>
      <c r="V583" s="2"/>
      <c r="W583" s="2"/>
      <c r="X583" s="55"/>
      <c r="Y583" s="2"/>
      <c r="Z583" s="55"/>
      <c r="AA583" s="2"/>
      <c r="AB583" s="2"/>
    </row>
    <row r="584" spans="1:28">
      <c r="A584">
        <v>583</v>
      </c>
      <c r="B584" t="s">
        <v>81</v>
      </c>
      <c r="C584" t="s">
        <v>2572</v>
      </c>
      <c r="D584" t="s">
        <v>1162</v>
      </c>
      <c r="E584">
        <v>583</v>
      </c>
      <c r="G584" t="s">
        <v>81</v>
      </c>
      <c r="H584" t="s">
        <v>1476</v>
      </c>
      <c r="I584">
        <v>90</v>
      </c>
      <c r="J584">
        <v>90</v>
      </c>
      <c r="K584">
        <v>10</v>
      </c>
      <c r="L584" t="s">
        <v>2573</v>
      </c>
      <c r="M584" s="2"/>
      <c r="N584" s="2"/>
      <c r="O584" s="2"/>
      <c r="P584" s="2"/>
      <c r="Q584" s="55"/>
      <c r="R584" s="55"/>
      <c r="S584" s="2"/>
      <c r="T584" s="3"/>
      <c r="U584" s="2"/>
      <c r="V584" s="2"/>
      <c r="W584" s="2"/>
      <c r="X584" s="2"/>
      <c r="Y584" s="2"/>
      <c r="Z584" s="2"/>
      <c r="AA584" s="55"/>
      <c r="AB584" s="2"/>
    </row>
    <row r="585" spans="1:28">
      <c r="A585">
        <v>584</v>
      </c>
      <c r="B585" t="s">
        <v>81</v>
      </c>
      <c r="C585" t="s">
        <v>2574</v>
      </c>
      <c r="D585" t="s">
        <v>1347</v>
      </c>
      <c r="E585">
        <v>584</v>
      </c>
      <c r="G585" t="s">
        <v>81</v>
      </c>
      <c r="H585" t="s">
        <v>1503</v>
      </c>
      <c r="I585">
        <v>40</v>
      </c>
      <c r="J585">
        <v>100</v>
      </c>
      <c r="K585">
        <v>30</v>
      </c>
      <c r="L585" t="s">
        <v>2575</v>
      </c>
      <c r="M585" s="2"/>
      <c r="N585" s="2"/>
      <c r="O585" s="2"/>
      <c r="P585" s="2"/>
      <c r="Q585" s="55"/>
      <c r="R585" s="55"/>
      <c r="S585" s="2"/>
      <c r="T585" s="3"/>
      <c r="U585" s="2"/>
      <c r="V585" s="2"/>
      <c r="W585" s="2"/>
      <c r="X585" s="55"/>
      <c r="Y585" s="2"/>
      <c r="Z585" s="2"/>
      <c r="AA585" s="55"/>
      <c r="AB585" s="2"/>
    </row>
    <row r="586" spans="1:28">
      <c r="A586">
        <v>585</v>
      </c>
      <c r="B586" t="s">
        <v>81</v>
      </c>
      <c r="C586" t="s">
        <v>2576</v>
      </c>
      <c r="D586" t="s">
        <v>1128</v>
      </c>
      <c r="E586">
        <v>585</v>
      </c>
      <c r="G586" t="s">
        <v>81</v>
      </c>
      <c r="H586" t="s">
        <v>1503</v>
      </c>
      <c r="I586">
        <v>95</v>
      </c>
      <c r="J586">
        <v>100</v>
      </c>
      <c r="K586">
        <v>15</v>
      </c>
      <c r="L586" t="s">
        <v>2577</v>
      </c>
      <c r="M586" s="2"/>
      <c r="N586" s="2"/>
      <c r="O586" s="2"/>
      <c r="P586" s="2"/>
      <c r="Q586" s="55"/>
      <c r="R586" s="55"/>
      <c r="S586" s="2"/>
      <c r="T586" s="3"/>
      <c r="U586" s="2"/>
      <c r="V586" s="2"/>
      <c r="W586" s="2"/>
      <c r="X586" s="2"/>
      <c r="Y586" s="2"/>
      <c r="Z586" s="2"/>
      <c r="AA586" s="55"/>
      <c r="AB586" s="2"/>
    </row>
    <row r="587" spans="1:28">
      <c r="A587">
        <v>586</v>
      </c>
      <c r="B587" t="s">
        <v>53</v>
      </c>
      <c r="C587" t="s">
        <v>2578</v>
      </c>
      <c r="D587" t="s">
        <v>1365</v>
      </c>
      <c r="E587">
        <v>586</v>
      </c>
      <c r="G587" t="s">
        <v>53</v>
      </c>
      <c r="H587" t="s">
        <v>1503</v>
      </c>
      <c r="I587">
        <v>140</v>
      </c>
      <c r="J587">
        <v>100</v>
      </c>
      <c r="K587">
        <v>10</v>
      </c>
      <c r="L587" t="s">
        <v>2579</v>
      </c>
      <c r="M587" s="2"/>
      <c r="N587" s="2"/>
      <c r="O587" s="2"/>
      <c r="P587" s="2"/>
      <c r="Q587" s="55"/>
      <c r="R587" s="55"/>
      <c r="S587" s="2"/>
      <c r="T587" s="3"/>
      <c r="U587" s="2"/>
      <c r="V587" s="2"/>
      <c r="W587" s="2"/>
      <c r="X587" s="55"/>
      <c r="Y587" s="2"/>
      <c r="Z587" s="2"/>
      <c r="AA587" s="55"/>
      <c r="AB587" s="2"/>
    </row>
    <row r="588" spans="1:28">
      <c r="A588">
        <v>587</v>
      </c>
      <c r="B588" t="s">
        <v>81</v>
      </c>
      <c r="C588" t="s">
        <v>2580</v>
      </c>
      <c r="D588" t="s">
        <v>1428</v>
      </c>
      <c r="E588">
        <v>587</v>
      </c>
      <c r="G588" t="s">
        <v>81</v>
      </c>
      <c r="H588" t="s">
        <v>1505</v>
      </c>
      <c r="I588" t="s">
        <v>712</v>
      </c>
      <c r="J588" t="s">
        <v>712</v>
      </c>
      <c r="K588">
        <v>10</v>
      </c>
      <c r="L588" t="s">
        <v>2581</v>
      </c>
      <c r="M588" s="2"/>
      <c r="N588" s="2"/>
      <c r="O588" s="2"/>
      <c r="P588" s="2"/>
      <c r="Q588" s="55"/>
      <c r="R588" s="55"/>
      <c r="S588" s="2"/>
      <c r="T588" s="3"/>
      <c r="U588" s="2"/>
      <c r="V588" s="2"/>
      <c r="W588" s="2"/>
      <c r="X588" s="55"/>
      <c r="Y588" s="2"/>
      <c r="Z588" s="55"/>
      <c r="AA588" s="2"/>
      <c r="AB588" s="2"/>
    </row>
    <row r="589" spans="1:28">
      <c r="A589">
        <v>588</v>
      </c>
      <c r="B589" t="s">
        <v>72</v>
      </c>
      <c r="C589" t="s">
        <v>2582</v>
      </c>
      <c r="D589" t="s">
        <v>1422</v>
      </c>
      <c r="E589">
        <v>588</v>
      </c>
      <c r="G589" t="s">
        <v>72</v>
      </c>
      <c r="H589" t="s">
        <v>1505</v>
      </c>
      <c r="I589" t="s">
        <v>712</v>
      </c>
      <c r="J589" t="s">
        <v>712</v>
      </c>
      <c r="K589">
        <v>10</v>
      </c>
      <c r="L589" t="s">
        <v>6061</v>
      </c>
      <c r="M589" s="2"/>
      <c r="N589" s="2"/>
      <c r="O589" s="2"/>
      <c r="P589" s="2"/>
      <c r="Q589" s="55"/>
      <c r="R589" s="55"/>
      <c r="S589" s="2"/>
      <c r="T589" s="3"/>
      <c r="U589" s="2"/>
      <c r="V589" s="2"/>
      <c r="W589" s="2"/>
      <c r="X589" s="55"/>
      <c r="Y589" s="2"/>
      <c r="Z589" s="55"/>
      <c r="AA589" s="2"/>
      <c r="AB589" s="2"/>
    </row>
    <row r="590" spans="1:28">
      <c r="A590">
        <v>589</v>
      </c>
      <c r="B590" t="s">
        <v>53</v>
      </c>
      <c r="C590" t="s">
        <v>2583</v>
      </c>
      <c r="D590" t="s">
        <v>1048</v>
      </c>
      <c r="E590">
        <v>589</v>
      </c>
      <c r="G590" t="s">
        <v>53</v>
      </c>
      <c r="H590" t="s">
        <v>1505</v>
      </c>
      <c r="I590" t="s">
        <v>712</v>
      </c>
      <c r="J590" t="s">
        <v>712</v>
      </c>
      <c r="K590">
        <v>20</v>
      </c>
      <c r="L590" t="s">
        <v>2584</v>
      </c>
      <c r="M590" s="2"/>
      <c r="N590" s="2"/>
      <c r="O590" s="2"/>
      <c r="P590" s="2"/>
      <c r="Q590" s="55"/>
      <c r="R590" s="55"/>
      <c r="S590" s="2"/>
      <c r="T590" s="3"/>
      <c r="U590" s="2"/>
      <c r="V590" s="2"/>
      <c r="W590" s="2"/>
      <c r="X590" s="2"/>
      <c r="Y590" s="2"/>
      <c r="Z590" s="55"/>
      <c r="AA590" s="2"/>
      <c r="AB590" s="2"/>
    </row>
    <row r="591" spans="1:28">
      <c r="A591">
        <v>590</v>
      </c>
      <c r="B591" t="s">
        <v>53</v>
      </c>
      <c r="C591" t="s">
        <v>2585</v>
      </c>
      <c r="D591" t="s">
        <v>776</v>
      </c>
      <c r="E591">
        <v>590</v>
      </c>
      <c r="G591" t="s">
        <v>53</v>
      </c>
      <c r="H591" t="s">
        <v>1505</v>
      </c>
      <c r="I591" t="s">
        <v>712</v>
      </c>
      <c r="J591" t="s">
        <v>712</v>
      </c>
      <c r="K591">
        <v>20</v>
      </c>
      <c r="L591" t="s">
        <v>2586</v>
      </c>
      <c r="M591" s="2"/>
      <c r="N591" s="2"/>
      <c r="O591" s="2"/>
      <c r="P591" s="2"/>
      <c r="Q591" s="55"/>
      <c r="R591" s="55"/>
      <c r="S591" s="2"/>
      <c r="T591" s="3"/>
      <c r="U591" s="2"/>
      <c r="V591" s="2"/>
      <c r="W591" s="2"/>
      <c r="X591" s="2"/>
      <c r="Y591" s="2"/>
      <c r="Z591" s="55"/>
      <c r="AA591" s="2"/>
      <c r="AB591" s="2"/>
    </row>
    <row r="592" spans="1:28">
      <c r="A592">
        <v>591</v>
      </c>
      <c r="B592" t="s">
        <v>65</v>
      </c>
      <c r="C592" t="s">
        <v>2587</v>
      </c>
      <c r="D592" t="s">
        <v>1435</v>
      </c>
      <c r="E592">
        <v>591</v>
      </c>
      <c r="G592" t="s">
        <v>65</v>
      </c>
      <c r="H592" t="s">
        <v>1476</v>
      </c>
      <c r="I592">
        <v>100</v>
      </c>
      <c r="J592">
        <v>95</v>
      </c>
      <c r="K592">
        <v>5</v>
      </c>
      <c r="L592" t="s">
        <v>2588</v>
      </c>
      <c r="M592" s="2"/>
      <c r="N592" s="2"/>
      <c r="O592" s="2"/>
      <c r="P592" s="2"/>
      <c r="Q592" s="55"/>
      <c r="R592" s="55"/>
      <c r="S592" s="2"/>
      <c r="T592" s="3"/>
      <c r="U592" s="2"/>
      <c r="V592" s="2"/>
      <c r="W592" s="2"/>
      <c r="X592" s="2"/>
      <c r="Y592" s="2"/>
      <c r="Z592" s="2"/>
      <c r="AA592" s="55"/>
      <c r="AB592" s="2"/>
    </row>
    <row r="593" spans="1:28">
      <c r="A593">
        <v>592</v>
      </c>
      <c r="B593" t="s">
        <v>74</v>
      </c>
      <c r="C593" t="s">
        <v>2589</v>
      </c>
      <c r="D593" t="s">
        <v>1438</v>
      </c>
      <c r="E593">
        <v>592</v>
      </c>
      <c r="G593" t="s">
        <v>74</v>
      </c>
      <c r="H593" t="s">
        <v>1503</v>
      </c>
      <c r="I593">
        <v>110</v>
      </c>
      <c r="J593">
        <v>95</v>
      </c>
      <c r="K593">
        <v>5</v>
      </c>
      <c r="L593" s="5" t="s">
        <v>2590</v>
      </c>
      <c r="M593" s="2"/>
      <c r="N593" s="2"/>
      <c r="O593" s="2"/>
      <c r="P593" s="2"/>
      <c r="Q593" s="3"/>
      <c r="R593" s="55"/>
      <c r="S593" s="2"/>
      <c r="T593" s="3"/>
      <c r="U593" s="2"/>
      <c r="V593" s="2"/>
      <c r="W593" s="2"/>
      <c r="X593" s="55"/>
      <c r="Y593" s="2"/>
      <c r="Z593" s="2"/>
      <c r="AA593" s="55"/>
      <c r="AB593" s="2"/>
    </row>
    <row r="594" spans="1:28">
      <c r="A594">
        <v>593</v>
      </c>
      <c r="B594" t="s">
        <v>77</v>
      </c>
      <c r="C594" t="s">
        <v>2591</v>
      </c>
      <c r="D594" t="s">
        <v>1436</v>
      </c>
      <c r="E594">
        <v>593</v>
      </c>
      <c r="G594" t="s">
        <v>77</v>
      </c>
      <c r="H594" t="s">
        <v>1503</v>
      </c>
      <c r="I594">
        <v>80</v>
      </c>
      <c r="J594" t="s">
        <v>712</v>
      </c>
      <c r="K594">
        <v>5</v>
      </c>
      <c r="L594" s="5" t="s">
        <v>2592</v>
      </c>
      <c r="M594" s="2"/>
      <c r="N594" s="2"/>
      <c r="O594" s="2"/>
      <c r="P594" s="2"/>
      <c r="Q594" s="55"/>
      <c r="R594" s="55"/>
      <c r="S594" s="2"/>
      <c r="T594" s="3"/>
      <c r="U594" s="2"/>
      <c r="V594" s="2"/>
      <c r="W594" s="2"/>
      <c r="X594" s="55"/>
      <c r="Y594" s="2"/>
      <c r="Z594" s="2"/>
      <c r="AA594" s="55"/>
      <c r="AB594" s="2"/>
    </row>
    <row r="595" spans="1:28">
      <c r="A595">
        <v>594</v>
      </c>
      <c r="B595" t="s">
        <v>74</v>
      </c>
      <c r="C595" t="s">
        <v>2593</v>
      </c>
      <c r="D595" t="s">
        <v>1408</v>
      </c>
      <c r="E595">
        <v>594</v>
      </c>
      <c r="G595" t="s">
        <v>74</v>
      </c>
      <c r="H595" t="s">
        <v>1503</v>
      </c>
      <c r="I595">
        <v>15</v>
      </c>
      <c r="J595">
        <v>100</v>
      </c>
      <c r="K595">
        <v>20</v>
      </c>
      <c r="L595" t="s">
        <v>2594</v>
      </c>
      <c r="M595" s="2"/>
      <c r="N595" s="2"/>
      <c r="O595" s="2"/>
      <c r="P595" s="2"/>
      <c r="Q595" s="55"/>
      <c r="R595" s="55"/>
      <c r="S595" s="2"/>
      <c r="T595" s="3"/>
      <c r="U595" s="2"/>
      <c r="V595" s="2"/>
      <c r="W595" s="2"/>
      <c r="X595" s="55"/>
      <c r="Y595" s="2"/>
      <c r="Z595" s="2"/>
      <c r="AA595" s="55"/>
      <c r="AB595" s="2"/>
    </row>
    <row r="596" spans="1:28">
      <c r="A596">
        <v>595</v>
      </c>
      <c r="B596" t="s">
        <v>73</v>
      </c>
      <c r="C596" t="s">
        <v>2595</v>
      </c>
      <c r="D596" t="s">
        <v>1385</v>
      </c>
      <c r="E596">
        <v>595</v>
      </c>
      <c r="G596" t="s">
        <v>73</v>
      </c>
      <c r="H596" t="s">
        <v>1503</v>
      </c>
      <c r="I596">
        <v>75</v>
      </c>
      <c r="J596">
        <v>100</v>
      </c>
      <c r="K596">
        <v>10</v>
      </c>
      <c r="L596" t="s">
        <v>2596</v>
      </c>
      <c r="M596" s="2"/>
      <c r="N596" s="2"/>
      <c r="O596" s="2"/>
      <c r="P596" s="2"/>
      <c r="Q596" s="55"/>
      <c r="R596" s="55"/>
      <c r="S596" s="2"/>
      <c r="T596" s="3"/>
      <c r="U596" s="2"/>
      <c r="V596" s="2"/>
      <c r="W596" s="2"/>
      <c r="X596" s="2"/>
      <c r="Y596" s="2"/>
      <c r="Z596" s="2"/>
      <c r="AA596" s="55"/>
      <c r="AB596" s="2"/>
    </row>
    <row r="597" spans="1:28">
      <c r="A597">
        <v>596</v>
      </c>
      <c r="B597" t="s">
        <v>75</v>
      </c>
      <c r="C597" t="s">
        <v>2597</v>
      </c>
      <c r="D597" t="s">
        <v>1374</v>
      </c>
      <c r="E597">
        <v>596</v>
      </c>
      <c r="G597" t="s">
        <v>75</v>
      </c>
      <c r="H597" t="s">
        <v>1505</v>
      </c>
      <c r="I597" t="s">
        <v>712</v>
      </c>
      <c r="J597" t="s">
        <v>712</v>
      </c>
      <c r="K597">
        <v>10</v>
      </c>
      <c r="L597" t="s">
        <v>2598</v>
      </c>
      <c r="M597" s="2"/>
      <c r="N597" s="2"/>
      <c r="O597" s="2"/>
      <c r="P597" s="2"/>
      <c r="Q597" s="55"/>
      <c r="R597" s="55"/>
      <c r="S597" s="2"/>
      <c r="T597" s="3"/>
      <c r="U597" s="2"/>
      <c r="V597" s="2"/>
      <c r="W597" s="2"/>
      <c r="X597" s="55"/>
      <c r="Y597" s="2"/>
      <c r="Z597" s="55"/>
      <c r="AA597" s="2"/>
      <c r="AB597" s="2"/>
    </row>
    <row r="598" spans="1:28">
      <c r="A598">
        <v>597</v>
      </c>
      <c r="B598" t="s">
        <v>81</v>
      </c>
      <c r="C598" t="s">
        <v>2599</v>
      </c>
      <c r="D598" t="s">
        <v>1423</v>
      </c>
      <c r="E598">
        <v>597</v>
      </c>
      <c r="G598" t="s">
        <v>81</v>
      </c>
      <c r="H598" t="s">
        <v>1505</v>
      </c>
      <c r="I598" t="s">
        <v>712</v>
      </c>
      <c r="J598" t="s">
        <v>712</v>
      </c>
      <c r="K598">
        <v>20</v>
      </c>
      <c r="L598" t="s">
        <v>2600</v>
      </c>
      <c r="M598" s="2"/>
      <c r="N598" s="2"/>
      <c r="O598" s="2"/>
      <c r="P598" s="2"/>
      <c r="Q598" s="55"/>
      <c r="R598" s="55"/>
      <c r="S598" s="2"/>
      <c r="T598" s="3"/>
      <c r="U598" s="2"/>
      <c r="V598" s="2"/>
      <c r="W598" s="2"/>
      <c r="X598" s="55"/>
      <c r="Y598" s="2"/>
      <c r="Z598" s="55"/>
      <c r="AA598" s="2"/>
      <c r="AB598" s="2"/>
    </row>
    <row r="599" spans="1:28">
      <c r="A599">
        <v>598</v>
      </c>
      <c r="B599" t="s">
        <v>76</v>
      </c>
      <c r="C599" t="s">
        <v>2601</v>
      </c>
      <c r="D599" t="s">
        <v>1296</v>
      </c>
      <c r="E599">
        <v>598</v>
      </c>
      <c r="G599" t="s">
        <v>76</v>
      </c>
      <c r="H599" t="s">
        <v>1505</v>
      </c>
      <c r="I599" t="s">
        <v>712</v>
      </c>
      <c r="J599">
        <v>100</v>
      </c>
      <c r="K599">
        <v>15</v>
      </c>
      <c r="L599" t="s">
        <v>2602</v>
      </c>
      <c r="M599" s="2"/>
      <c r="N599" s="2"/>
      <c r="O599" s="2"/>
      <c r="P599" s="2"/>
      <c r="Q599" s="55"/>
      <c r="R599" s="55"/>
      <c r="S599" s="2"/>
      <c r="T599" s="3"/>
      <c r="U599" s="2"/>
      <c r="V599" s="2"/>
      <c r="W599" s="2"/>
      <c r="X599" s="55"/>
      <c r="Y599" s="2"/>
      <c r="Z599" s="55"/>
      <c r="AA599" s="2"/>
      <c r="AB599" s="2"/>
    </row>
    <row r="600" spans="1:28">
      <c r="A600">
        <v>599</v>
      </c>
      <c r="B600" t="s">
        <v>59</v>
      </c>
      <c r="C600" t="s">
        <v>2603</v>
      </c>
      <c r="D600" t="s">
        <v>1107</v>
      </c>
      <c r="E600">
        <v>599</v>
      </c>
      <c r="G600" t="s">
        <v>59</v>
      </c>
      <c r="H600" t="s">
        <v>1505</v>
      </c>
      <c r="I600" t="s">
        <v>712</v>
      </c>
      <c r="J600">
        <v>100</v>
      </c>
      <c r="K600">
        <v>20</v>
      </c>
      <c r="L600" t="s">
        <v>2604</v>
      </c>
      <c r="M600" s="2"/>
      <c r="N600" s="2"/>
      <c r="O600" s="2"/>
      <c r="P600" s="2"/>
      <c r="Q600" s="55"/>
      <c r="R600" s="55"/>
      <c r="S600" s="2"/>
      <c r="T600" s="3"/>
      <c r="U600" s="2"/>
      <c r="V600" s="2"/>
      <c r="W600" s="2"/>
      <c r="X600" s="2"/>
      <c r="Y600" s="2"/>
      <c r="Z600" s="55"/>
      <c r="AA600" s="2"/>
      <c r="AB600" s="2"/>
    </row>
    <row r="601" spans="1:28">
      <c r="A601">
        <v>600</v>
      </c>
      <c r="B601" t="s">
        <v>66</v>
      </c>
      <c r="C601" t="s">
        <v>2605</v>
      </c>
      <c r="D601" t="s">
        <v>1421</v>
      </c>
      <c r="E601">
        <v>600</v>
      </c>
      <c r="G601" t="s">
        <v>66</v>
      </c>
      <c r="H601" t="s">
        <v>1505</v>
      </c>
      <c r="I601" t="s">
        <v>712</v>
      </c>
      <c r="J601">
        <v>100</v>
      </c>
      <c r="K601">
        <v>20</v>
      </c>
      <c r="L601" t="s">
        <v>2606</v>
      </c>
      <c r="M601" s="2"/>
      <c r="N601" s="2"/>
      <c r="O601" s="2"/>
      <c r="P601" s="2"/>
      <c r="Q601" s="55"/>
      <c r="R601" s="55"/>
      <c r="S601" s="2"/>
      <c r="T601" s="3"/>
      <c r="U601" s="2"/>
      <c r="V601" s="2"/>
      <c r="W601" s="2"/>
      <c r="X601" s="55"/>
      <c r="Y601" s="2"/>
      <c r="Z601" s="55"/>
      <c r="AA601" s="2"/>
      <c r="AB601" s="2"/>
    </row>
    <row r="602" spans="1:28">
      <c r="A602">
        <v>601</v>
      </c>
      <c r="B602" t="s">
        <v>81</v>
      </c>
      <c r="C602" t="s">
        <v>2607</v>
      </c>
      <c r="D602" t="s">
        <v>1432</v>
      </c>
      <c r="E602">
        <v>601</v>
      </c>
      <c r="G602" t="s">
        <v>81</v>
      </c>
      <c r="H602" t="s">
        <v>1505</v>
      </c>
      <c r="I602" t="s">
        <v>712</v>
      </c>
      <c r="J602" t="s">
        <v>712</v>
      </c>
      <c r="K602">
        <v>10</v>
      </c>
      <c r="L602" t="s">
        <v>2608</v>
      </c>
      <c r="M602" s="2"/>
      <c r="N602" s="2"/>
      <c r="O602" s="2"/>
      <c r="P602" s="2"/>
      <c r="Q602" s="55"/>
      <c r="R602" s="55"/>
      <c r="S602" s="2"/>
      <c r="T602" s="3"/>
      <c r="U602" s="2"/>
      <c r="V602" s="2"/>
      <c r="W602" s="2"/>
      <c r="X602" s="55"/>
      <c r="Y602" s="2"/>
      <c r="Z602" s="55"/>
      <c r="AA602" s="2"/>
      <c r="AB602" s="2"/>
    </row>
    <row r="603" spans="1:28">
      <c r="A603">
        <v>602</v>
      </c>
      <c r="B603" t="s">
        <v>76</v>
      </c>
      <c r="C603" t="s">
        <v>2609</v>
      </c>
      <c r="D603" t="s">
        <v>1297</v>
      </c>
      <c r="E603">
        <v>602</v>
      </c>
      <c r="G603" t="s">
        <v>76</v>
      </c>
      <c r="H603" t="s">
        <v>1505</v>
      </c>
      <c r="I603" t="s">
        <v>712</v>
      </c>
      <c r="J603" t="s">
        <v>712</v>
      </c>
      <c r="K603">
        <v>20</v>
      </c>
      <c r="L603" t="s">
        <v>2610</v>
      </c>
      <c r="M603" s="2"/>
      <c r="N603" s="2"/>
      <c r="O603" s="2"/>
      <c r="P603" s="2"/>
      <c r="Q603" s="55"/>
      <c r="R603" s="55"/>
      <c r="S603" s="2"/>
      <c r="T603" s="3"/>
      <c r="U603" s="2"/>
      <c r="V603" s="2"/>
      <c r="W603" s="2"/>
      <c r="X603" s="55"/>
      <c r="Y603" s="2"/>
      <c r="Z603" s="55"/>
      <c r="AA603" s="2"/>
      <c r="AB603" s="2"/>
    </row>
    <row r="604" spans="1:28">
      <c r="A604">
        <v>603</v>
      </c>
      <c r="B604" t="s">
        <v>53</v>
      </c>
      <c r="C604" t="s">
        <v>2611</v>
      </c>
      <c r="D604" t="s">
        <v>2612</v>
      </c>
      <c r="E604">
        <v>603</v>
      </c>
      <c r="G604" t="s">
        <v>53</v>
      </c>
      <c r="H604" t="s">
        <v>1505</v>
      </c>
      <c r="I604" t="s">
        <v>712</v>
      </c>
      <c r="J604" t="s">
        <v>712</v>
      </c>
      <c r="K604">
        <v>30</v>
      </c>
      <c r="L604" t="s">
        <v>2613</v>
      </c>
      <c r="M604" s="2"/>
      <c r="N604" s="2"/>
      <c r="O604" s="2"/>
      <c r="P604" s="2"/>
      <c r="Q604" s="55"/>
      <c r="R604" s="55"/>
      <c r="S604" s="2"/>
      <c r="T604" s="3"/>
      <c r="U604" s="2"/>
      <c r="V604" s="2"/>
      <c r="W604" s="2"/>
      <c r="X604" s="55"/>
      <c r="Y604" s="2"/>
      <c r="Z604" s="55"/>
      <c r="AA604" s="2"/>
      <c r="AB604" s="2"/>
    </row>
    <row r="605" spans="1:28">
      <c r="A605">
        <v>604</v>
      </c>
      <c r="B605" t="s">
        <v>76</v>
      </c>
      <c r="C605" t="s">
        <v>2614</v>
      </c>
      <c r="D605" t="s">
        <v>1067</v>
      </c>
      <c r="E605">
        <v>604</v>
      </c>
      <c r="G605" t="s">
        <v>76</v>
      </c>
      <c r="H605" t="s">
        <v>1505</v>
      </c>
      <c r="I605" t="s">
        <v>712</v>
      </c>
      <c r="J605" t="s">
        <v>712</v>
      </c>
      <c r="K605">
        <v>10</v>
      </c>
      <c r="L605" t="s">
        <v>2615</v>
      </c>
      <c r="M605" s="2"/>
      <c r="N605" s="2"/>
      <c r="O605" s="2"/>
      <c r="P605" s="2"/>
      <c r="Q605" s="55"/>
      <c r="R605" s="55"/>
      <c r="S605" s="2"/>
      <c r="T605" s="3"/>
      <c r="U605" s="2"/>
      <c r="V605" s="2"/>
      <c r="W605" s="2"/>
      <c r="X605" s="55"/>
      <c r="Y605" s="2"/>
      <c r="Z605" s="55"/>
      <c r="AA605" s="2"/>
      <c r="AB605" s="2"/>
    </row>
    <row r="606" spans="1:28">
      <c r="A606">
        <v>605</v>
      </c>
      <c r="B606" t="s">
        <v>81</v>
      </c>
      <c r="C606" t="s">
        <v>2616</v>
      </c>
      <c r="D606" t="s">
        <v>1133</v>
      </c>
      <c r="E606">
        <v>605</v>
      </c>
      <c r="G606" t="s">
        <v>81</v>
      </c>
      <c r="H606" t="s">
        <v>1503</v>
      </c>
      <c r="I606">
        <v>80</v>
      </c>
      <c r="J606">
        <v>100</v>
      </c>
      <c r="K606">
        <v>10</v>
      </c>
      <c r="L606" t="s">
        <v>2617</v>
      </c>
      <c r="M606" s="2"/>
      <c r="N606" s="2"/>
      <c r="O606" s="2"/>
      <c r="P606" s="2"/>
      <c r="Q606" s="55"/>
      <c r="R606" s="55"/>
      <c r="S606" s="2"/>
      <c r="T606" s="3"/>
      <c r="U606" s="2"/>
      <c r="V606" s="2"/>
      <c r="W606" s="2"/>
      <c r="X606" s="55"/>
      <c r="Y606" s="2"/>
      <c r="Z606" s="2"/>
      <c r="AA606" s="55"/>
      <c r="AB606" s="2"/>
    </row>
    <row r="607" spans="1:28">
      <c r="A607">
        <v>606</v>
      </c>
      <c r="B607" t="s">
        <v>53</v>
      </c>
      <c r="C607" t="s">
        <v>2618</v>
      </c>
      <c r="D607" t="s">
        <v>2619</v>
      </c>
      <c r="E607">
        <v>606</v>
      </c>
      <c r="G607" t="s">
        <v>53</v>
      </c>
      <c r="H607" t="s">
        <v>1505</v>
      </c>
      <c r="I607" t="s">
        <v>712</v>
      </c>
      <c r="J607" t="s">
        <v>712</v>
      </c>
      <c r="K607">
        <v>40</v>
      </c>
      <c r="L607" s="5" t="s">
        <v>2620</v>
      </c>
      <c r="M607" s="2"/>
      <c r="N607" s="2"/>
      <c r="O607" s="2"/>
      <c r="P607" s="2"/>
      <c r="Q607" s="55"/>
      <c r="R607" s="55"/>
      <c r="S607" s="2"/>
      <c r="T607" s="3"/>
      <c r="U607" s="2"/>
      <c r="V607" s="2"/>
      <c r="W607" s="2"/>
      <c r="X607" s="55"/>
      <c r="Y607" s="2"/>
      <c r="Z607" s="55"/>
      <c r="AA607" s="2"/>
      <c r="AB607" s="2"/>
    </row>
    <row r="608" spans="1:28">
      <c r="A608">
        <v>607</v>
      </c>
      <c r="B608" t="s">
        <v>53</v>
      </c>
      <c r="C608" t="s">
        <v>2621</v>
      </c>
      <c r="D608" t="s">
        <v>2622</v>
      </c>
      <c r="E608">
        <v>607</v>
      </c>
      <c r="G608" t="s">
        <v>53</v>
      </c>
      <c r="H608" t="s">
        <v>1505</v>
      </c>
      <c r="I608" t="s">
        <v>712</v>
      </c>
      <c r="J608" t="s">
        <v>712</v>
      </c>
      <c r="K608">
        <v>40</v>
      </c>
      <c r="L608" s="5" t="s">
        <v>2623</v>
      </c>
      <c r="M608" s="2"/>
      <c r="N608" s="2"/>
      <c r="O608" s="2"/>
      <c r="P608" s="2"/>
      <c r="Q608" s="55"/>
      <c r="R608" s="55"/>
      <c r="S608" s="2"/>
      <c r="T608" s="3"/>
      <c r="U608" s="2"/>
      <c r="V608" s="2"/>
      <c r="W608" s="2"/>
      <c r="X608" s="55"/>
      <c r="Y608" s="2"/>
      <c r="Z608" s="55"/>
      <c r="AA608" s="2"/>
      <c r="AB608" s="2"/>
    </row>
    <row r="609" spans="1:28">
      <c r="A609">
        <v>608</v>
      </c>
      <c r="B609" t="s">
        <v>81</v>
      </c>
      <c r="C609" t="s">
        <v>2624</v>
      </c>
      <c r="D609" t="s">
        <v>1142</v>
      </c>
      <c r="E609">
        <v>608</v>
      </c>
      <c r="G609" t="s">
        <v>81</v>
      </c>
      <c r="H609" t="s">
        <v>1505</v>
      </c>
      <c r="I609" t="s">
        <v>712</v>
      </c>
      <c r="J609">
        <v>100</v>
      </c>
      <c r="K609">
        <v>30</v>
      </c>
      <c r="L609" t="s">
        <v>2625</v>
      </c>
      <c r="M609" s="2"/>
      <c r="N609" s="2"/>
      <c r="O609" s="2"/>
      <c r="P609" s="2"/>
      <c r="Q609" s="55"/>
      <c r="R609" s="55"/>
      <c r="S609" s="2"/>
      <c r="T609" s="3"/>
      <c r="U609" s="2"/>
      <c r="V609" s="2"/>
      <c r="W609" s="2"/>
      <c r="X609" s="55"/>
      <c r="Y609" s="2"/>
      <c r="Z609" s="55"/>
      <c r="AA609" s="2"/>
      <c r="AB609" s="2"/>
    </row>
    <row r="610" spans="1:28">
      <c r="A610">
        <v>609</v>
      </c>
      <c r="B610" t="s">
        <v>76</v>
      </c>
      <c r="C610" t="s">
        <v>2626</v>
      </c>
      <c r="D610" t="s">
        <v>1052</v>
      </c>
      <c r="E610">
        <v>609</v>
      </c>
      <c r="G610" t="s">
        <v>76</v>
      </c>
      <c r="H610" t="s">
        <v>1476</v>
      </c>
      <c r="I610">
        <v>20</v>
      </c>
      <c r="J610">
        <v>100</v>
      </c>
      <c r="K610">
        <v>20</v>
      </c>
      <c r="L610" t="s">
        <v>2627</v>
      </c>
      <c r="M610" s="2"/>
      <c r="N610" s="2"/>
      <c r="O610" s="2"/>
      <c r="P610" s="2"/>
      <c r="Q610" s="3"/>
      <c r="R610" s="55"/>
      <c r="S610" s="2"/>
      <c r="T610" s="3"/>
      <c r="U610" s="2"/>
      <c r="V610" s="2"/>
      <c r="W610" s="2"/>
      <c r="X610" s="55"/>
      <c r="Y610" s="2"/>
      <c r="Z610" s="2"/>
      <c r="AA610" s="55"/>
      <c r="AB610" s="2"/>
    </row>
    <row r="611" spans="1:28">
      <c r="A611">
        <v>610</v>
      </c>
      <c r="B611" t="s">
        <v>53</v>
      </c>
      <c r="C611" t="s">
        <v>2628</v>
      </c>
      <c r="D611" t="s">
        <v>2629</v>
      </c>
      <c r="E611">
        <v>610</v>
      </c>
      <c r="G611" t="s">
        <v>53</v>
      </c>
      <c r="H611" t="s">
        <v>1476</v>
      </c>
      <c r="I611">
        <v>40</v>
      </c>
      <c r="J611">
        <v>100</v>
      </c>
      <c r="K611">
        <v>40</v>
      </c>
      <c r="L611" s="5" t="s">
        <v>2630</v>
      </c>
      <c r="M611" s="2"/>
      <c r="N611" s="2"/>
      <c r="O611" s="2"/>
      <c r="P611" s="2"/>
      <c r="Q611" s="55"/>
      <c r="R611" s="55"/>
      <c r="S611" s="2"/>
      <c r="T611" s="3"/>
      <c r="U611" s="2"/>
      <c r="V611" s="2"/>
      <c r="W611" s="2"/>
      <c r="X611" s="55"/>
      <c r="Y611" s="2"/>
      <c r="Z611" s="2"/>
      <c r="AA611" s="55"/>
      <c r="AB611" s="2"/>
    </row>
    <row r="612" spans="1:28">
      <c r="A612">
        <v>611</v>
      </c>
      <c r="B612" t="s">
        <v>66</v>
      </c>
      <c r="C612" t="s">
        <v>2631</v>
      </c>
      <c r="D612" t="s">
        <v>945</v>
      </c>
      <c r="E612">
        <v>611</v>
      </c>
      <c r="G612" t="s">
        <v>66</v>
      </c>
      <c r="H612" t="s">
        <v>1503</v>
      </c>
      <c r="I612">
        <v>20</v>
      </c>
      <c r="J612">
        <v>100</v>
      </c>
      <c r="K612">
        <v>20</v>
      </c>
      <c r="L612" t="s">
        <v>2632</v>
      </c>
      <c r="M612" s="2"/>
      <c r="N612" s="2"/>
      <c r="O612" s="2"/>
      <c r="P612" s="2"/>
      <c r="Q612" s="3"/>
      <c r="R612" s="2"/>
      <c r="S612" s="2"/>
      <c r="T612" s="3"/>
      <c r="U612" s="2"/>
      <c r="V612" s="2"/>
      <c r="W612" s="2"/>
      <c r="X612" s="55"/>
      <c r="Y612" s="2"/>
      <c r="Z612" s="2"/>
      <c r="AA612" s="55"/>
      <c r="AB612" s="2"/>
    </row>
    <row r="613" spans="1:28">
      <c r="A613">
        <v>612</v>
      </c>
      <c r="B613" t="s">
        <v>54</v>
      </c>
      <c r="C613" t="s">
        <v>2633</v>
      </c>
      <c r="D613" t="s">
        <v>1387</v>
      </c>
      <c r="E613">
        <v>612</v>
      </c>
      <c r="G613" t="s">
        <v>54</v>
      </c>
      <c r="H613" t="s">
        <v>1476</v>
      </c>
      <c r="I613">
        <v>40</v>
      </c>
      <c r="J613">
        <v>100</v>
      </c>
      <c r="K613">
        <v>20</v>
      </c>
      <c r="L613" t="s">
        <v>2634</v>
      </c>
      <c r="M613" s="2"/>
      <c r="N613" s="2"/>
      <c r="O613" s="2"/>
      <c r="P613" s="2"/>
      <c r="Q613" s="55"/>
      <c r="R613" s="55"/>
      <c r="S613" s="2"/>
      <c r="T613" s="3"/>
      <c r="U613" s="2"/>
      <c r="V613" s="2"/>
      <c r="W613" s="2"/>
      <c r="X613" s="2"/>
      <c r="Y613" s="2"/>
      <c r="Z613" s="2"/>
      <c r="AA613" s="55"/>
      <c r="AB613" s="2"/>
    </row>
    <row r="614" spans="1:28">
      <c r="A614">
        <v>613</v>
      </c>
      <c r="B614" t="s">
        <v>58</v>
      </c>
      <c r="C614" t="s">
        <v>2635</v>
      </c>
      <c r="D614" t="s">
        <v>1433</v>
      </c>
      <c r="E614">
        <v>613</v>
      </c>
      <c r="G614" t="s">
        <v>58</v>
      </c>
      <c r="H614" t="s">
        <v>1503</v>
      </c>
      <c r="I614">
        <v>80</v>
      </c>
      <c r="J614">
        <v>100</v>
      </c>
      <c r="K614">
        <v>10</v>
      </c>
      <c r="L614" t="s">
        <v>2636</v>
      </c>
      <c r="M614" s="2"/>
      <c r="N614" s="2"/>
      <c r="O614" s="2"/>
      <c r="P614" s="2"/>
      <c r="Q614" s="55"/>
      <c r="R614" s="55"/>
      <c r="S614" s="2"/>
      <c r="T614" s="3"/>
      <c r="U614" s="2"/>
      <c r="V614" s="2"/>
      <c r="W614" s="2"/>
      <c r="X614" s="55"/>
      <c r="Y614" s="2"/>
      <c r="Z614" s="2"/>
      <c r="AA614" s="55"/>
      <c r="AB614" s="2"/>
    </row>
    <row r="615" spans="1:28">
      <c r="A615">
        <v>614</v>
      </c>
      <c r="B615" t="s">
        <v>60</v>
      </c>
      <c r="C615" t="s">
        <v>2637</v>
      </c>
      <c r="D615" t="s">
        <v>2638</v>
      </c>
      <c r="E615">
        <v>614</v>
      </c>
      <c r="G615" t="s">
        <v>60</v>
      </c>
      <c r="H615" t="s">
        <v>1476</v>
      </c>
      <c r="I615">
        <v>90</v>
      </c>
      <c r="J615">
        <v>100</v>
      </c>
      <c r="K615">
        <v>10</v>
      </c>
      <c r="L615" s="5" t="s">
        <v>2639</v>
      </c>
      <c r="M615" s="2"/>
      <c r="N615" s="2"/>
      <c r="O615" s="2"/>
      <c r="P615" s="2"/>
      <c r="Q615" s="3"/>
      <c r="R615" s="55"/>
      <c r="S615" s="2"/>
      <c r="T615" s="3"/>
      <c r="U615" s="2"/>
      <c r="V615" s="2"/>
      <c r="W615" s="2"/>
      <c r="X615" s="55"/>
      <c r="Y615" s="2"/>
      <c r="Z615" s="2"/>
      <c r="AA615" s="55"/>
      <c r="AB615" s="2"/>
    </row>
    <row r="616" spans="1:28">
      <c r="A616">
        <v>615</v>
      </c>
      <c r="B616" t="s">
        <v>60</v>
      </c>
      <c r="C616" t="s">
        <v>2640</v>
      </c>
      <c r="D616" t="s">
        <v>2641</v>
      </c>
      <c r="E616">
        <v>615</v>
      </c>
      <c r="G616" t="s">
        <v>60</v>
      </c>
      <c r="H616" t="s">
        <v>1476</v>
      </c>
      <c r="I616">
        <v>90</v>
      </c>
      <c r="J616">
        <v>100</v>
      </c>
      <c r="K616">
        <v>10</v>
      </c>
      <c r="L616" s="5" t="s">
        <v>2642</v>
      </c>
      <c r="M616" s="2"/>
      <c r="N616" s="2"/>
      <c r="O616" s="2"/>
      <c r="P616" s="2"/>
      <c r="Q616" s="55"/>
      <c r="R616" s="55"/>
      <c r="S616" s="2"/>
      <c r="T616" s="3"/>
      <c r="U616" s="2"/>
      <c r="V616" s="2"/>
      <c r="W616" s="2"/>
      <c r="X616" s="55"/>
      <c r="Y616" s="2"/>
      <c r="Z616" s="2"/>
      <c r="AA616" s="55"/>
      <c r="AB616" s="2"/>
    </row>
    <row r="617" spans="1:28">
      <c r="A617">
        <v>616</v>
      </c>
      <c r="B617" t="s">
        <v>60</v>
      </c>
      <c r="C617" t="s">
        <v>2643</v>
      </c>
      <c r="D617" t="s">
        <v>1434</v>
      </c>
      <c r="E617">
        <v>616</v>
      </c>
      <c r="G617" t="s">
        <v>60</v>
      </c>
      <c r="H617" t="s">
        <v>1476</v>
      </c>
      <c r="I617">
        <v>90</v>
      </c>
      <c r="J617">
        <v>100</v>
      </c>
      <c r="K617">
        <v>10</v>
      </c>
      <c r="L617" t="s">
        <v>2644</v>
      </c>
      <c r="M617" s="2"/>
      <c r="N617" s="2"/>
      <c r="O617" s="2"/>
      <c r="P617" s="2"/>
      <c r="Q617" s="55"/>
      <c r="R617" s="55"/>
      <c r="S617" s="2"/>
      <c r="T617" s="3"/>
      <c r="U617" s="2"/>
      <c r="V617" s="2"/>
      <c r="W617" s="2"/>
      <c r="X617" s="55"/>
      <c r="Y617" s="2"/>
      <c r="Z617" s="2"/>
      <c r="AA617" s="55"/>
      <c r="AB617" s="2"/>
    </row>
    <row r="618" spans="1:28">
      <c r="A618">
        <v>617</v>
      </c>
      <c r="B618" t="s">
        <v>81</v>
      </c>
      <c r="C618" t="s">
        <v>2645</v>
      </c>
      <c r="D618" t="s">
        <v>2646</v>
      </c>
      <c r="E618">
        <v>617</v>
      </c>
      <c r="G618" t="s">
        <v>81</v>
      </c>
      <c r="H618" t="s">
        <v>1503</v>
      </c>
      <c r="I618">
        <v>140</v>
      </c>
      <c r="J618">
        <v>90</v>
      </c>
      <c r="K618">
        <v>5</v>
      </c>
      <c r="L618" s="5" t="s">
        <v>2647</v>
      </c>
      <c r="M618" s="2"/>
      <c r="N618" s="2"/>
      <c r="O618" s="2"/>
      <c r="P618" s="2"/>
      <c r="Q618" s="55"/>
      <c r="R618" s="55"/>
      <c r="S618" s="2"/>
      <c r="T618" s="3"/>
      <c r="U618" s="2"/>
      <c r="V618" s="2"/>
      <c r="W618" s="2"/>
      <c r="X618" s="55"/>
      <c r="Y618" s="2"/>
      <c r="Z618" s="2"/>
      <c r="AA618" s="55"/>
      <c r="AB618" s="2"/>
    </row>
    <row r="619" spans="1:28">
      <c r="A619">
        <v>618</v>
      </c>
      <c r="B619" t="s">
        <v>74</v>
      </c>
      <c r="C619" t="s">
        <v>2648</v>
      </c>
      <c r="D619" t="s">
        <v>1377</v>
      </c>
      <c r="E619">
        <v>618</v>
      </c>
      <c r="G619" t="s">
        <v>74</v>
      </c>
      <c r="H619" t="s">
        <v>1503</v>
      </c>
      <c r="I619">
        <v>110</v>
      </c>
      <c r="J619">
        <v>85</v>
      </c>
      <c r="K619">
        <v>10</v>
      </c>
      <c r="L619" s="5" t="s">
        <v>2649</v>
      </c>
      <c r="M619" s="2"/>
      <c r="N619" s="2"/>
      <c r="O619" s="2"/>
      <c r="P619" s="2"/>
      <c r="Q619" s="55"/>
      <c r="R619" s="55"/>
      <c r="S619" s="2"/>
      <c r="T619" s="3"/>
      <c r="U619" s="2"/>
      <c r="V619" s="2"/>
      <c r="W619" s="2"/>
      <c r="X619" s="55"/>
      <c r="Y619" s="2"/>
      <c r="Z619" s="2"/>
      <c r="AA619" s="55"/>
      <c r="AB619" s="2"/>
    </row>
    <row r="620" spans="1:28">
      <c r="A620">
        <v>619</v>
      </c>
      <c r="B620" t="s">
        <v>60</v>
      </c>
      <c r="C620" t="s">
        <v>2650</v>
      </c>
      <c r="D620" t="s">
        <v>1378</v>
      </c>
      <c r="E620">
        <v>619</v>
      </c>
      <c r="G620" t="s">
        <v>60</v>
      </c>
      <c r="H620" t="s">
        <v>1476</v>
      </c>
      <c r="I620">
        <v>120</v>
      </c>
      <c r="J620">
        <v>85</v>
      </c>
      <c r="K620">
        <v>10</v>
      </c>
      <c r="L620" s="5" t="s">
        <v>2651</v>
      </c>
      <c r="M620" s="2"/>
      <c r="N620" s="2"/>
      <c r="O620" s="2"/>
      <c r="P620" s="2"/>
      <c r="Q620" s="55"/>
      <c r="R620" s="55"/>
      <c r="S620" s="2"/>
      <c r="T620" s="3"/>
      <c r="U620" s="2"/>
      <c r="V620" s="2"/>
      <c r="W620" s="2"/>
      <c r="X620" s="55"/>
      <c r="Y620" s="2"/>
      <c r="Z620" s="2"/>
      <c r="AA620" s="55"/>
      <c r="AB620" s="2"/>
    </row>
    <row r="621" spans="1:28">
      <c r="A621">
        <v>620</v>
      </c>
      <c r="B621" t="s">
        <v>58</v>
      </c>
      <c r="C621" t="s">
        <v>2652</v>
      </c>
      <c r="D621" t="s">
        <v>1379</v>
      </c>
      <c r="E621">
        <v>620</v>
      </c>
      <c r="G621" t="s">
        <v>58</v>
      </c>
      <c r="H621" t="s">
        <v>1476</v>
      </c>
      <c r="I621">
        <v>120</v>
      </c>
      <c r="J621">
        <v>100</v>
      </c>
      <c r="K621">
        <v>5</v>
      </c>
      <c r="L621" s="5" t="s">
        <v>2653</v>
      </c>
      <c r="M621" s="2"/>
      <c r="N621" s="2"/>
      <c r="O621" s="2"/>
      <c r="P621" s="2"/>
      <c r="Q621" s="55"/>
      <c r="R621" s="55"/>
      <c r="S621" s="2"/>
      <c r="T621" s="3"/>
      <c r="U621" s="2"/>
      <c r="V621" s="2"/>
      <c r="W621" s="2"/>
      <c r="X621" s="2"/>
      <c r="Y621" s="2"/>
      <c r="Z621" s="2"/>
      <c r="AA621" s="55"/>
      <c r="AB621" s="2"/>
    </row>
    <row r="622" spans="1:28">
      <c r="A622">
        <v>621</v>
      </c>
      <c r="B622" t="s">
        <v>80</v>
      </c>
      <c r="C622" t="s">
        <v>2654</v>
      </c>
      <c r="D622" t="s">
        <v>1437</v>
      </c>
      <c r="E622">
        <v>621</v>
      </c>
      <c r="G622" t="s">
        <v>80</v>
      </c>
      <c r="H622" t="s">
        <v>1476</v>
      </c>
      <c r="I622">
        <v>100</v>
      </c>
      <c r="J622" t="s">
        <v>712</v>
      </c>
      <c r="K622">
        <v>5</v>
      </c>
      <c r="L622" s="5" t="s">
        <v>2655</v>
      </c>
      <c r="M622" s="2"/>
      <c r="N622" s="2"/>
      <c r="O622" s="2"/>
      <c r="P622" s="2"/>
      <c r="Q622" s="55"/>
      <c r="R622" s="55"/>
      <c r="S622" s="2"/>
      <c r="T622" s="3"/>
      <c r="U622" s="2"/>
      <c r="V622" s="2"/>
      <c r="W622" s="2"/>
      <c r="X622" s="2"/>
      <c r="Y622" s="2"/>
      <c r="Z622" s="2"/>
      <c r="AA622" s="55"/>
      <c r="AB622" s="2"/>
    </row>
    <row r="623" spans="1:28" ht="15.6">
      <c r="A623" s="4">
        <v>622</v>
      </c>
      <c r="B623" t="s">
        <v>53</v>
      </c>
      <c r="C623" t="s">
        <v>6117</v>
      </c>
      <c r="D623" s="4" t="s">
        <v>1478</v>
      </c>
      <c r="E623" s="4">
        <v>622</v>
      </c>
      <c r="G623" t="s">
        <v>53</v>
      </c>
      <c r="H623" t="s">
        <v>712</v>
      </c>
      <c r="I623" t="s">
        <v>1505</v>
      </c>
      <c r="J623" t="s">
        <v>712</v>
      </c>
      <c r="K623">
        <v>1</v>
      </c>
      <c r="L623" s="4" t="s">
        <v>6050</v>
      </c>
      <c r="M623" s="2"/>
      <c r="N623" s="2"/>
      <c r="O623" s="2"/>
      <c r="P623" s="2"/>
      <c r="Q623" s="55"/>
      <c r="R623" s="55"/>
      <c r="S623" s="2"/>
      <c r="T623" s="3"/>
      <c r="U623" s="2"/>
      <c r="V623" s="2"/>
      <c r="W623" s="2"/>
      <c r="X623" s="55"/>
      <c r="Y623" s="55"/>
      <c r="Z623" s="55"/>
      <c r="AA623" s="55"/>
      <c r="AB623" s="55"/>
    </row>
    <row r="624" spans="1:28" ht="15.6">
      <c r="A624" s="4">
        <v>623</v>
      </c>
      <c r="B624" t="s">
        <v>53</v>
      </c>
      <c r="C624" t="s">
        <v>6117</v>
      </c>
      <c r="D624" s="4" t="s">
        <v>1478</v>
      </c>
      <c r="E624" s="4">
        <v>623</v>
      </c>
      <c r="G624" t="s">
        <v>53</v>
      </c>
      <c r="H624" t="s">
        <v>712</v>
      </c>
      <c r="I624" t="s">
        <v>1505</v>
      </c>
      <c r="J624" t="s">
        <v>712</v>
      </c>
      <c r="K624">
        <v>1</v>
      </c>
      <c r="L624" s="4" t="s">
        <v>6050</v>
      </c>
      <c r="M624" s="2"/>
      <c r="N624" s="2"/>
      <c r="O624" s="2"/>
      <c r="P624" s="2"/>
      <c r="Q624" s="55"/>
      <c r="R624" s="55"/>
      <c r="S624" s="2"/>
      <c r="T624" s="3"/>
      <c r="U624" s="2"/>
      <c r="V624" s="2"/>
      <c r="W624" s="2"/>
      <c r="X624" s="55"/>
      <c r="Y624" s="55"/>
      <c r="Z624" s="55"/>
      <c r="AA624" s="55"/>
      <c r="AB624" s="55"/>
    </row>
    <row r="625" spans="1:28" ht="15.6">
      <c r="A625" s="4">
        <v>624</v>
      </c>
      <c r="B625" t="s">
        <v>54</v>
      </c>
      <c r="C625" t="s">
        <v>6118</v>
      </c>
      <c r="D625" s="4" t="s">
        <v>1480</v>
      </c>
      <c r="E625" s="4">
        <v>624</v>
      </c>
      <c r="G625" t="s">
        <v>54</v>
      </c>
      <c r="H625" t="s">
        <v>712</v>
      </c>
      <c r="I625" t="s">
        <v>1505</v>
      </c>
      <c r="J625" t="s">
        <v>712</v>
      </c>
      <c r="K625">
        <v>1</v>
      </c>
      <c r="L625" s="4" t="s">
        <v>6050</v>
      </c>
      <c r="M625" s="2"/>
      <c r="N625" s="2"/>
      <c r="O625" s="2"/>
      <c r="P625" s="2"/>
      <c r="Q625" s="55"/>
      <c r="R625" s="55"/>
      <c r="S625" s="2"/>
      <c r="T625" s="3"/>
      <c r="U625" s="2"/>
      <c r="V625" s="2"/>
      <c r="W625" s="2"/>
      <c r="X625" s="55"/>
      <c r="Y625" s="55"/>
      <c r="Z625" s="55"/>
      <c r="AA625" s="55"/>
      <c r="AB625" s="55"/>
    </row>
    <row r="626" spans="1:28" ht="15.6">
      <c r="A626" s="4">
        <v>625</v>
      </c>
      <c r="B626" t="s">
        <v>54</v>
      </c>
      <c r="C626" t="s">
        <v>6118</v>
      </c>
      <c r="D626" s="4" t="s">
        <v>1480</v>
      </c>
      <c r="E626" s="4">
        <v>625</v>
      </c>
      <c r="G626" t="s">
        <v>54</v>
      </c>
      <c r="H626" t="s">
        <v>712</v>
      </c>
      <c r="I626" t="s">
        <v>1505</v>
      </c>
      <c r="J626" t="s">
        <v>712</v>
      </c>
      <c r="K626">
        <v>1</v>
      </c>
      <c r="L626" s="4" t="s">
        <v>6050</v>
      </c>
      <c r="M626" s="2"/>
      <c r="N626" s="2"/>
      <c r="O626" s="2"/>
      <c r="P626" s="2"/>
      <c r="Q626" s="55"/>
      <c r="R626" s="55"/>
      <c r="S626" s="2"/>
      <c r="T626" s="3"/>
      <c r="U626" s="2"/>
      <c r="V626" s="2"/>
      <c r="W626" s="2"/>
      <c r="X626" s="55"/>
      <c r="Y626" s="55"/>
      <c r="Z626" s="55"/>
      <c r="AA626" s="55"/>
      <c r="AB626" s="55"/>
    </row>
    <row r="627" spans="1:28" ht="15.6">
      <c r="A627" s="4">
        <v>626</v>
      </c>
      <c r="B627" t="s">
        <v>58</v>
      </c>
      <c r="C627" t="s">
        <v>6119</v>
      </c>
      <c r="D627" s="4" t="s">
        <v>1511</v>
      </c>
      <c r="E627" s="4">
        <v>626</v>
      </c>
      <c r="G627" t="s">
        <v>58</v>
      </c>
      <c r="H627" t="s">
        <v>712</v>
      </c>
      <c r="I627" t="s">
        <v>1505</v>
      </c>
      <c r="J627" t="s">
        <v>712</v>
      </c>
      <c r="K627">
        <v>1</v>
      </c>
      <c r="L627" s="4" t="s">
        <v>6050</v>
      </c>
      <c r="M627" s="2"/>
      <c r="N627" s="2"/>
      <c r="O627" s="2"/>
      <c r="P627" s="2"/>
      <c r="Q627" s="55"/>
      <c r="R627" s="55"/>
      <c r="S627" s="2"/>
      <c r="T627" s="3"/>
      <c r="U627" s="2"/>
      <c r="V627" s="2"/>
      <c r="W627" s="2"/>
      <c r="X627" s="55"/>
      <c r="Y627" s="55"/>
      <c r="Z627" s="55"/>
      <c r="AA627" s="55"/>
      <c r="AB627" s="55"/>
    </row>
    <row r="628" spans="1:28" ht="15.6">
      <c r="A628" s="4">
        <v>627</v>
      </c>
      <c r="B628" t="s">
        <v>58</v>
      </c>
      <c r="C628" t="s">
        <v>6119</v>
      </c>
      <c r="D628" s="4" t="s">
        <v>1511</v>
      </c>
      <c r="E628" s="4">
        <v>627</v>
      </c>
      <c r="G628" t="s">
        <v>58</v>
      </c>
      <c r="H628" t="s">
        <v>712</v>
      </c>
      <c r="I628" t="s">
        <v>1505</v>
      </c>
      <c r="J628" t="s">
        <v>712</v>
      </c>
      <c r="K628">
        <v>1</v>
      </c>
      <c r="L628" s="4" t="s">
        <v>6050</v>
      </c>
      <c r="M628" s="2"/>
      <c r="N628" s="2"/>
      <c r="O628" s="2"/>
      <c r="P628" s="2"/>
      <c r="Q628" s="55"/>
      <c r="R628" s="55"/>
      <c r="S628" s="2"/>
      <c r="T628" s="3"/>
      <c r="U628" s="2"/>
      <c r="V628" s="2"/>
      <c r="W628" s="2"/>
      <c r="X628" s="55"/>
      <c r="Y628" s="55"/>
      <c r="Z628" s="55"/>
      <c r="AA628" s="55"/>
      <c r="AB628" s="55"/>
    </row>
    <row r="629" spans="1:28" ht="15.6">
      <c r="A629" s="4">
        <v>628</v>
      </c>
      <c r="B629" t="s">
        <v>59</v>
      </c>
      <c r="C629" t="s">
        <v>6120</v>
      </c>
      <c r="D629" s="4" t="s">
        <v>1560</v>
      </c>
      <c r="E629" s="4">
        <v>628</v>
      </c>
      <c r="G629" t="s">
        <v>59</v>
      </c>
      <c r="H629" t="s">
        <v>712</v>
      </c>
      <c r="I629" t="s">
        <v>1505</v>
      </c>
      <c r="J629" t="s">
        <v>712</v>
      </c>
      <c r="K629">
        <v>1</v>
      </c>
      <c r="L629" s="4" t="s">
        <v>6050</v>
      </c>
      <c r="M629" s="2"/>
      <c r="N629" s="2"/>
      <c r="O629" s="2"/>
      <c r="P629" s="2"/>
      <c r="Q629" s="55"/>
      <c r="R629" s="55"/>
      <c r="S629" s="2"/>
      <c r="T629" s="3"/>
      <c r="U629" s="2"/>
      <c r="V629" s="2"/>
      <c r="W629" s="2"/>
      <c r="X629" s="55"/>
      <c r="Y629" s="55"/>
      <c r="Z629" s="55"/>
      <c r="AA629" s="55"/>
      <c r="AB629" s="55"/>
    </row>
    <row r="630" spans="1:28" ht="15.6">
      <c r="A630" s="4">
        <v>629</v>
      </c>
      <c r="B630" t="s">
        <v>59</v>
      </c>
      <c r="C630" t="s">
        <v>6120</v>
      </c>
      <c r="D630" s="4" t="s">
        <v>1560</v>
      </c>
      <c r="E630" s="4">
        <v>629</v>
      </c>
      <c r="G630" t="s">
        <v>59</v>
      </c>
      <c r="H630" t="s">
        <v>712</v>
      </c>
      <c r="I630" t="s">
        <v>1505</v>
      </c>
      <c r="J630" t="s">
        <v>712</v>
      </c>
      <c r="K630">
        <v>1</v>
      </c>
      <c r="L630" s="4" t="s">
        <v>6050</v>
      </c>
      <c r="M630" s="2"/>
      <c r="N630" s="2"/>
      <c r="O630" s="2"/>
      <c r="P630" s="2"/>
      <c r="Q630" s="55"/>
      <c r="R630" s="55"/>
      <c r="S630" s="2"/>
      <c r="T630" s="3"/>
      <c r="U630" s="2"/>
      <c r="V630" s="2"/>
      <c r="W630" s="2"/>
      <c r="X630" s="55"/>
      <c r="Y630" s="55"/>
      <c r="Z630" s="55"/>
      <c r="AA630" s="55"/>
      <c r="AB630" s="55"/>
    </row>
    <row r="631" spans="1:28" ht="15.6">
      <c r="A631" s="4">
        <v>630</v>
      </c>
      <c r="B631" t="s">
        <v>60</v>
      </c>
      <c r="C631" t="s">
        <v>6121</v>
      </c>
      <c r="D631" s="4" t="s">
        <v>1664</v>
      </c>
      <c r="E631" s="4">
        <v>630</v>
      </c>
      <c r="G631" t="s">
        <v>60</v>
      </c>
      <c r="H631" t="s">
        <v>712</v>
      </c>
      <c r="I631" t="s">
        <v>1505</v>
      </c>
      <c r="J631" t="s">
        <v>712</v>
      </c>
      <c r="K631">
        <v>1</v>
      </c>
      <c r="L631" s="4" t="s">
        <v>6050</v>
      </c>
      <c r="M631" s="2"/>
      <c r="N631" s="2"/>
      <c r="O631" s="2"/>
      <c r="P631" s="2"/>
      <c r="Q631" s="55"/>
      <c r="R631" s="55"/>
      <c r="S631" s="2"/>
      <c r="T631" s="3"/>
      <c r="U631" s="2"/>
      <c r="V631" s="2"/>
      <c r="W631" s="2"/>
      <c r="X631" s="55"/>
      <c r="Y631" s="55"/>
      <c r="Z631" s="55"/>
      <c r="AA631" s="55"/>
      <c r="AB631" s="55"/>
    </row>
    <row r="632" spans="1:28" ht="15.6">
      <c r="A632" s="4">
        <v>631</v>
      </c>
      <c r="B632" t="s">
        <v>60</v>
      </c>
      <c r="C632" t="s">
        <v>6121</v>
      </c>
      <c r="D632" s="4" t="s">
        <v>1664</v>
      </c>
      <c r="E632" s="4">
        <v>631</v>
      </c>
      <c r="G632" t="s">
        <v>60</v>
      </c>
      <c r="H632" t="s">
        <v>712</v>
      </c>
      <c r="I632" t="s">
        <v>1505</v>
      </c>
      <c r="J632" t="s">
        <v>712</v>
      </c>
      <c r="K632">
        <v>1</v>
      </c>
      <c r="L632" s="4" t="s">
        <v>6050</v>
      </c>
      <c r="M632" s="2"/>
      <c r="N632" s="2"/>
      <c r="O632" s="2"/>
      <c r="P632" s="2"/>
      <c r="Q632" s="55"/>
      <c r="R632" s="55"/>
      <c r="S632" s="2"/>
      <c r="T632" s="3"/>
      <c r="U632" s="2"/>
      <c r="V632" s="2"/>
      <c r="W632" s="2"/>
      <c r="X632" s="55"/>
      <c r="Y632" s="55"/>
      <c r="Z632" s="55"/>
      <c r="AA632" s="55"/>
      <c r="AB632" s="55"/>
    </row>
    <row r="633" spans="1:28" ht="15.6">
      <c r="A633" s="4">
        <v>632</v>
      </c>
      <c r="B633" t="s">
        <v>65</v>
      </c>
      <c r="C633" t="s">
        <v>6122</v>
      </c>
      <c r="D633" s="4" t="s">
        <v>1661</v>
      </c>
      <c r="E633" s="4">
        <v>632</v>
      </c>
      <c r="G633" t="s">
        <v>65</v>
      </c>
      <c r="H633" t="s">
        <v>712</v>
      </c>
      <c r="I633" t="s">
        <v>1505</v>
      </c>
      <c r="J633" t="s">
        <v>712</v>
      </c>
      <c r="K633">
        <v>1</v>
      </c>
      <c r="L633" s="4" t="s">
        <v>6050</v>
      </c>
      <c r="M633" s="2"/>
      <c r="N633" s="2"/>
      <c r="O633" s="2"/>
      <c r="P633" s="2"/>
      <c r="Q633" s="55"/>
      <c r="R633" s="55"/>
      <c r="S633" s="2"/>
      <c r="T633" s="3"/>
      <c r="U633" s="2"/>
      <c r="V633" s="2"/>
      <c r="W633" s="2"/>
      <c r="X633" s="55"/>
      <c r="Y633" s="55"/>
      <c r="Z633" s="55"/>
      <c r="AA633" s="55"/>
      <c r="AB633" s="55"/>
    </row>
    <row r="634" spans="1:28" ht="15.6">
      <c r="A634" s="4">
        <v>633</v>
      </c>
      <c r="B634" t="s">
        <v>65</v>
      </c>
      <c r="C634" t="s">
        <v>6122</v>
      </c>
      <c r="D634" s="4" t="s">
        <v>1661</v>
      </c>
      <c r="E634" s="4">
        <v>633</v>
      </c>
      <c r="G634" t="s">
        <v>65</v>
      </c>
      <c r="H634" t="s">
        <v>712</v>
      </c>
      <c r="I634" t="s">
        <v>1505</v>
      </c>
      <c r="J634" t="s">
        <v>712</v>
      </c>
      <c r="K634">
        <v>1</v>
      </c>
      <c r="L634" s="4" t="s">
        <v>6050</v>
      </c>
      <c r="M634" s="2"/>
      <c r="N634" s="2"/>
      <c r="O634" s="2"/>
      <c r="P634" s="2"/>
      <c r="Q634" s="55"/>
      <c r="R634" s="55"/>
      <c r="S634" s="2"/>
      <c r="T634" s="3"/>
      <c r="U634" s="2"/>
      <c r="V634" s="2"/>
      <c r="W634" s="2"/>
      <c r="X634" s="55"/>
      <c r="Y634" s="55"/>
      <c r="Z634" s="55"/>
      <c r="AA634" s="55"/>
      <c r="AB634" s="55"/>
    </row>
    <row r="635" spans="1:28" ht="15.6">
      <c r="A635" s="4">
        <v>634</v>
      </c>
      <c r="B635" t="s">
        <v>66</v>
      </c>
      <c r="C635" t="s">
        <v>6123</v>
      </c>
      <c r="D635" s="4" t="s">
        <v>1562</v>
      </c>
      <c r="E635" s="4">
        <v>634</v>
      </c>
      <c r="G635" t="s">
        <v>66</v>
      </c>
      <c r="H635" t="s">
        <v>712</v>
      </c>
      <c r="I635" t="s">
        <v>1505</v>
      </c>
      <c r="J635" t="s">
        <v>712</v>
      </c>
      <c r="K635">
        <v>1</v>
      </c>
      <c r="L635" s="4" t="s">
        <v>6050</v>
      </c>
      <c r="M635" s="2"/>
      <c r="N635" s="2"/>
      <c r="O635" s="2"/>
      <c r="P635" s="2"/>
      <c r="Q635" s="55"/>
      <c r="R635" s="55"/>
      <c r="S635" s="2"/>
      <c r="T635" s="3"/>
      <c r="U635" s="2"/>
      <c r="V635" s="2"/>
      <c r="W635" s="2"/>
      <c r="X635" s="55"/>
      <c r="Y635" s="55"/>
      <c r="Z635" s="55"/>
      <c r="AA635" s="55"/>
      <c r="AB635" s="55"/>
    </row>
    <row r="636" spans="1:28" ht="15.6">
      <c r="A636" s="4">
        <v>635</v>
      </c>
      <c r="B636" t="s">
        <v>66</v>
      </c>
      <c r="C636" t="s">
        <v>6123</v>
      </c>
      <c r="D636" s="4" t="s">
        <v>1562</v>
      </c>
      <c r="E636" s="4">
        <v>635</v>
      </c>
      <c r="G636" t="s">
        <v>66</v>
      </c>
      <c r="H636" t="s">
        <v>712</v>
      </c>
      <c r="I636" t="s">
        <v>1505</v>
      </c>
      <c r="J636" t="s">
        <v>712</v>
      </c>
      <c r="K636">
        <v>1</v>
      </c>
      <c r="L636" s="4" t="s">
        <v>6050</v>
      </c>
      <c r="M636" s="2"/>
      <c r="N636" s="2"/>
      <c r="O636" s="2"/>
      <c r="P636" s="2"/>
      <c r="Q636" s="55"/>
      <c r="R636" s="55"/>
      <c r="S636" s="2"/>
      <c r="T636" s="3"/>
      <c r="U636" s="2"/>
      <c r="V636" s="2"/>
      <c r="W636" s="2"/>
      <c r="X636" s="55"/>
      <c r="Y636" s="55"/>
      <c r="Z636" s="55"/>
      <c r="AA636" s="55"/>
      <c r="AB636" s="55"/>
    </row>
    <row r="637" spans="1:28" ht="15.6">
      <c r="A637" s="4">
        <v>636</v>
      </c>
      <c r="B637" t="s">
        <v>67</v>
      </c>
      <c r="C637" t="s">
        <v>6124</v>
      </c>
      <c r="D637" s="4" t="s">
        <v>1686</v>
      </c>
      <c r="E637" s="4">
        <v>636</v>
      </c>
      <c r="G637" t="s">
        <v>67</v>
      </c>
      <c r="H637" t="s">
        <v>712</v>
      </c>
      <c r="I637" t="s">
        <v>1505</v>
      </c>
      <c r="J637" t="s">
        <v>712</v>
      </c>
      <c r="K637">
        <v>1</v>
      </c>
      <c r="L637" s="4" t="s">
        <v>6050</v>
      </c>
      <c r="M637" s="2"/>
      <c r="N637" s="2"/>
      <c r="O637" s="2"/>
      <c r="P637" s="2"/>
      <c r="Q637" s="55"/>
      <c r="R637" s="55"/>
      <c r="S637" s="2"/>
      <c r="T637" s="3"/>
      <c r="U637" s="2"/>
      <c r="V637" s="2"/>
      <c r="W637" s="2"/>
      <c r="X637" s="55"/>
      <c r="Y637" s="55"/>
      <c r="Z637" s="55"/>
      <c r="AA637" s="55"/>
      <c r="AB637" s="55"/>
    </row>
    <row r="638" spans="1:28" ht="15.6">
      <c r="A638" s="4">
        <v>637</v>
      </c>
      <c r="B638" t="s">
        <v>67</v>
      </c>
      <c r="C638" t="s">
        <v>6124</v>
      </c>
      <c r="D638" s="4" t="s">
        <v>1686</v>
      </c>
      <c r="E638" s="4">
        <v>637</v>
      </c>
      <c r="G638" t="s">
        <v>67</v>
      </c>
      <c r="H638" t="s">
        <v>712</v>
      </c>
      <c r="I638" t="s">
        <v>1505</v>
      </c>
      <c r="J638" t="s">
        <v>712</v>
      </c>
      <c r="K638">
        <v>1</v>
      </c>
      <c r="L638" s="4" t="s">
        <v>6050</v>
      </c>
      <c r="M638" s="2"/>
      <c r="N638" s="2"/>
      <c r="O638" s="2"/>
      <c r="P638" s="2"/>
      <c r="Q638" s="55"/>
      <c r="R638" s="55"/>
      <c r="S638" s="2"/>
      <c r="T638" s="3"/>
      <c r="U638" s="2"/>
      <c r="V638" s="2"/>
      <c r="W638" s="2"/>
      <c r="X638" s="55"/>
      <c r="Y638" s="55"/>
      <c r="Z638" s="55"/>
      <c r="AA638" s="55"/>
      <c r="AB638" s="55"/>
    </row>
    <row r="639" spans="1:28" ht="15.6">
      <c r="A639" s="4">
        <v>638</v>
      </c>
      <c r="B639" t="s">
        <v>72</v>
      </c>
      <c r="C639" t="s">
        <v>6125</v>
      </c>
      <c r="D639" s="4" t="s">
        <v>1883</v>
      </c>
      <c r="E639" s="4">
        <v>638</v>
      </c>
      <c r="G639" t="s">
        <v>72</v>
      </c>
      <c r="H639" t="s">
        <v>712</v>
      </c>
      <c r="I639" t="s">
        <v>1505</v>
      </c>
      <c r="J639" t="s">
        <v>712</v>
      </c>
      <c r="K639">
        <v>1</v>
      </c>
      <c r="L639" s="4" t="s">
        <v>6050</v>
      </c>
      <c r="M639" s="2"/>
      <c r="N639" s="2"/>
      <c r="O639" s="2"/>
      <c r="P639" s="2"/>
      <c r="Q639" s="55"/>
      <c r="R639" s="55"/>
      <c r="S639" s="2"/>
      <c r="T639" s="3"/>
      <c r="U639" s="2"/>
      <c r="V639" s="2"/>
      <c r="W639" s="2"/>
      <c r="X639" s="55"/>
      <c r="Y639" s="55"/>
      <c r="Z639" s="55"/>
      <c r="AA639" s="55"/>
      <c r="AB639" s="55"/>
    </row>
    <row r="640" spans="1:28" ht="15.6">
      <c r="A640" s="4">
        <v>639</v>
      </c>
      <c r="B640" t="s">
        <v>72</v>
      </c>
      <c r="C640" t="s">
        <v>6125</v>
      </c>
      <c r="D640" s="4" t="s">
        <v>1883</v>
      </c>
      <c r="E640" s="4">
        <v>639</v>
      </c>
      <c r="G640" t="s">
        <v>72</v>
      </c>
      <c r="H640" t="s">
        <v>712</v>
      </c>
      <c r="I640" t="s">
        <v>1505</v>
      </c>
      <c r="J640" t="s">
        <v>712</v>
      </c>
      <c r="K640">
        <v>1</v>
      </c>
      <c r="L640" s="4" t="s">
        <v>6050</v>
      </c>
      <c r="M640" s="2"/>
      <c r="N640" s="2"/>
      <c r="O640" s="2"/>
      <c r="P640" s="2"/>
      <c r="Q640" s="55"/>
      <c r="R640" s="55"/>
      <c r="S640" s="2"/>
      <c r="T640" s="3"/>
      <c r="U640" s="2"/>
      <c r="V640" s="2"/>
      <c r="W640" s="2"/>
      <c r="X640" s="55"/>
      <c r="Y640" s="55"/>
      <c r="Z640" s="55"/>
      <c r="AA640" s="55"/>
      <c r="AB640" s="55"/>
    </row>
    <row r="641" spans="1:28" ht="15.6">
      <c r="A641" s="4">
        <v>640</v>
      </c>
      <c r="B641" t="s">
        <v>73</v>
      </c>
      <c r="C641" t="s">
        <v>6126</v>
      </c>
      <c r="D641" s="4" t="s">
        <v>1489</v>
      </c>
      <c r="E641" s="4">
        <v>640</v>
      </c>
      <c r="G641" t="s">
        <v>73</v>
      </c>
      <c r="H641" t="s">
        <v>712</v>
      </c>
      <c r="I641" t="s">
        <v>1505</v>
      </c>
      <c r="J641" t="s">
        <v>712</v>
      </c>
      <c r="K641">
        <v>1</v>
      </c>
      <c r="L641" s="4" t="s">
        <v>6050</v>
      </c>
      <c r="M641" s="2"/>
      <c r="N641" s="2"/>
      <c r="O641" s="2"/>
      <c r="P641" s="2"/>
      <c r="Q641" s="55"/>
      <c r="R641" s="55"/>
      <c r="S641" s="2"/>
      <c r="T641" s="3"/>
      <c r="U641" s="2"/>
      <c r="V641" s="2"/>
      <c r="W641" s="2"/>
      <c r="X641" s="55"/>
      <c r="Y641" s="55"/>
      <c r="Z641" s="55"/>
      <c r="AA641" s="55"/>
      <c r="AB641" s="55"/>
    </row>
    <row r="642" spans="1:28" ht="15.6">
      <c r="A642" s="4">
        <v>641</v>
      </c>
      <c r="B642" t="s">
        <v>73</v>
      </c>
      <c r="C642" t="s">
        <v>6126</v>
      </c>
      <c r="D642" s="4" t="s">
        <v>1489</v>
      </c>
      <c r="E642" s="4">
        <v>641</v>
      </c>
      <c r="G642" t="s">
        <v>73</v>
      </c>
      <c r="H642" t="s">
        <v>712</v>
      </c>
      <c r="I642" t="s">
        <v>1505</v>
      </c>
      <c r="J642" t="s">
        <v>712</v>
      </c>
      <c r="K642">
        <v>1</v>
      </c>
      <c r="L642" s="4" t="s">
        <v>6050</v>
      </c>
      <c r="M642" s="2"/>
      <c r="N642" s="2"/>
      <c r="O642" s="2"/>
      <c r="P642" s="2"/>
      <c r="Q642" s="55"/>
      <c r="R642" s="55"/>
      <c r="S642" s="2"/>
      <c r="T642" s="3"/>
      <c r="U642" s="2"/>
      <c r="V642" s="2"/>
      <c r="W642" s="2"/>
      <c r="X642" s="55"/>
      <c r="Y642" s="55"/>
      <c r="Z642" s="55"/>
      <c r="AA642" s="55"/>
      <c r="AB642" s="55"/>
    </row>
    <row r="643" spans="1:28" ht="15.6">
      <c r="A643" s="4">
        <v>642</v>
      </c>
      <c r="B643" t="s">
        <v>74</v>
      </c>
      <c r="C643" t="s">
        <v>6127</v>
      </c>
      <c r="D643" s="4" t="s">
        <v>1592</v>
      </c>
      <c r="E643" s="4">
        <v>642</v>
      </c>
      <c r="G643" t="s">
        <v>74</v>
      </c>
      <c r="H643" t="s">
        <v>712</v>
      </c>
      <c r="I643" t="s">
        <v>1505</v>
      </c>
      <c r="J643" t="s">
        <v>712</v>
      </c>
      <c r="K643">
        <v>1</v>
      </c>
      <c r="L643" s="4" t="s">
        <v>6050</v>
      </c>
      <c r="M643" s="2"/>
      <c r="N643" s="2"/>
      <c r="O643" s="2"/>
      <c r="P643" s="2"/>
      <c r="Q643" s="55"/>
      <c r="R643" s="55"/>
      <c r="S643" s="2"/>
      <c r="T643" s="3"/>
      <c r="U643" s="2"/>
      <c r="V643" s="2"/>
      <c r="W643" s="2"/>
      <c r="X643" s="55"/>
      <c r="Y643" s="55"/>
      <c r="Z643" s="55"/>
      <c r="AA643" s="55"/>
      <c r="AB643" s="55"/>
    </row>
    <row r="644" spans="1:28" ht="15.6">
      <c r="A644" s="4">
        <v>643</v>
      </c>
      <c r="B644" t="s">
        <v>74</v>
      </c>
      <c r="C644" t="s">
        <v>6127</v>
      </c>
      <c r="D644" s="4" t="s">
        <v>1592</v>
      </c>
      <c r="E644" s="4">
        <v>643</v>
      </c>
      <c r="G644" t="s">
        <v>74</v>
      </c>
      <c r="H644" t="s">
        <v>712</v>
      </c>
      <c r="I644" t="s">
        <v>1505</v>
      </c>
      <c r="J644" t="s">
        <v>712</v>
      </c>
      <c r="K644">
        <v>1</v>
      </c>
      <c r="L644" s="4" t="s">
        <v>6050</v>
      </c>
      <c r="M644" s="2"/>
      <c r="N644" s="2"/>
      <c r="O644" s="2"/>
      <c r="P644" s="2"/>
      <c r="Q644" s="55"/>
      <c r="R644" s="55"/>
      <c r="S644" s="2"/>
      <c r="T644" s="3"/>
      <c r="U644" s="2"/>
      <c r="V644" s="2"/>
      <c r="W644" s="2"/>
      <c r="X644" s="55"/>
      <c r="Y644" s="55"/>
      <c r="Z644" s="55"/>
      <c r="AA644" s="55"/>
      <c r="AB644" s="55"/>
    </row>
    <row r="645" spans="1:28" ht="15.6">
      <c r="A645" s="4">
        <v>644</v>
      </c>
      <c r="B645" t="s">
        <v>75</v>
      </c>
      <c r="C645" t="s">
        <v>6128</v>
      </c>
      <c r="D645" s="4" t="s">
        <v>1524</v>
      </c>
      <c r="E645" s="4">
        <v>644</v>
      </c>
      <c r="G645" t="s">
        <v>75</v>
      </c>
      <c r="H645" t="s">
        <v>712</v>
      </c>
      <c r="I645" t="s">
        <v>1505</v>
      </c>
      <c r="J645" t="s">
        <v>712</v>
      </c>
      <c r="K645">
        <v>1</v>
      </c>
      <c r="L645" s="4" t="s">
        <v>6050</v>
      </c>
      <c r="M645" s="2"/>
      <c r="N645" s="2"/>
      <c r="O645" s="2"/>
      <c r="P645" s="2"/>
      <c r="Q645" s="55"/>
      <c r="R645" s="55"/>
      <c r="S645" s="2"/>
      <c r="T645" s="3"/>
      <c r="U645" s="2"/>
      <c r="V645" s="2"/>
      <c r="W645" s="2"/>
      <c r="X645" s="55"/>
      <c r="Y645" s="55"/>
      <c r="Z645" s="55"/>
      <c r="AA645" s="55"/>
      <c r="AB645" s="55"/>
    </row>
    <row r="646" spans="1:28" ht="15.6">
      <c r="A646" s="4">
        <v>645</v>
      </c>
      <c r="B646" t="s">
        <v>75</v>
      </c>
      <c r="C646" t="s">
        <v>6128</v>
      </c>
      <c r="D646" s="4" t="s">
        <v>1524</v>
      </c>
      <c r="E646" s="4">
        <v>645</v>
      </c>
      <c r="G646" t="s">
        <v>75</v>
      </c>
      <c r="H646" t="s">
        <v>712</v>
      </c>
      <c r="I646" t="s">
        <v>1505</v>
      </c>
      <c r="J646" t="s">
        <v>712</v>
      </c>
      <c r="K646">
        <v>1</v>
      </c>
      <c r="L646" s="4" t="s">
        <v>6050</v>
      </c>
      <c r="M646" s="2"/>
      <c r="N646" s="2"/>
      <c r="O646" s="2"/>
      <c r="P646" s="2"/>
      <c r="Q646" s="55"/>
      <c r="R646" s="55"/>
      <c r="S646" s="2"/>
      <c r="T646" s="3"/>
      <c r="U646" s="2"/>
      <c r="V646" s="2"/>
      <c r="W646" s="2"/>
      <c r="X646" s="55"/>
      <c r="Y646" s="55"/>
      <c r="Z646" s="55"/>
      <c r="AA646" s="55"/>
      <c r="AB646" s="55"/>
    </row>
    <row r="647" spans="1:28" ht="15.6">
      <c r="A647" s="4">
        <v>646</v>
      </c>
      <c r="B647" t="s">
        <v>76</v>
      </c>
      <c r="C647" t="s">
        <v>6129</v>
      </c>
      <c r="D647" s="4" t="s">
        <v>1495</v>
      </c>
      <c r="E647" s="4">
        <v>646</v>
      </c>
      <c r="G647" t="s">
        <v>76</v>
      </c>
      <c r="H647" t="s">
        <v>712</v>
      </c>
      <c r="I647" t="s">
        <v>1505</v>
      </c>
      <c r="J647" t="s">
        <v>712</v>
      </c>
      <c r="K647">
        <v>1</v>
      </c>
      <c r="L647" s="4" t="s">
        <v>6050</v>
      </c>
      <c r="M647" s="2"/>
      <c r="N647" s="2"/>
      <c r="O647" s="2"/>
      <c r="P647" s="2"/>
      <c r="Q647" s="55"/>
      <c r="R647" s="55"/>
      <c r="S647" s="2"/>
      <c r="T647" s="3"/>
      <c r="U647" s="2"/>
      <c r="V647" s="2"/>
      <c r="W647" s="2"/>
      <c r="X647" s="55"/>
      <c r="Y647" s="55"/>
      <c r="Z647" s="55"/>
      <c r="AA647" s="55"/>
      <c r="AB647" s="55"/>
    </row>
    <row r="648" spans="1:28" ht="15.6">
      <c r="A648" s="4">
        <v>647</v>
      </c>
      <c r="B648" t="s">
        <v>76</v>
      </c>
      <c r="C648" t="s">
        <v>6129</v>
      </c>
      <c r="D648" s="4" t="s">
        <v>1495</v>
      </c>
      <c r="E648" s="4">
        <v>647</v>
      </c>
      <c r="G648" t="s">
        <v>76</v>
      </c>
      <c r="H648" t="s">
        <v>712</v>
      </c>
      <c r="I648" t="s">
        <v>1505</v>
      </c>
      <c r="J648" t="s">
        <v>712</v>
      </c>
      <c r="K648">
        <v>1</v>
      </c>
      <c r="L648" s="4" t="s">
        <v>6050</v>
      </c>
      <c r="M648" s="2"/>
      <c r="N648" s="2"/>
      <c r="O648" s="2"/>
      <c r="P648" s="2"/>
      <c r="Q648" s="55"/>
      <c r="R648" s="55"/>
      <c r="S648" s="2"/>
      <c r="T648" s="3"/>
      <c r="U648" s="2"/>
      <c r="V648" s="2"/>
      <c r="W648" s="2"/>
      <c r="X648" s="55"/>
      <c r="Y648" s="55"/>
      <c r="Z648" s="55"/>
      <c r="AA648" s="55"/>
      <c r="AB648" s="55"/>
    </row>
    <row r="649" spans="1:28" ht="15.6">
      <c r="A649" s="4">
        <v>648</v>
      </c>
      <c r="B649" t="s">
        <v>77</v>
      </c>
      <c r="C649" t="s">
        <v>6130</v>
      </c>
      <c r="D649" s="4" t="s">
        <v>1603</v>
      </c>
      <c r="E649" s="4">
        <v>648</v>
      </c>
      <c r="G649" t="s">
        <v>77</v>
      </c>
      <c r="H649" t="s">
        <v>712</v>
      </c>
      <c r="I649" t="s">
        <v>1505</v>
      </c>
      <c r="J649" t="s">
        <v>712</v>
      </c>
      <c r="K649">
        <v>1</v>
      </c>
      <c r="L649" s="4" t="s">
        <v>6050</v>
      </c>
      <c r="M649" s="2"/>
      <c r="N649" s="2"/>
      <c r="O649" s="2"/>
      <c r="P649" s="2"/>
      <c r="Q649" s="55"/>
      <c r="R649" s="55"/>
      <c r="S649" s="2"/>
      <c r="T649" s="3"/>
      <c r="U649" s="2"/>
      <c r="V649" s="2"/>
      <c r="W649" s="2"/>
      <c r="X649" s="55"/>
      <c r="Y649" s="55"/>
      <c r="Z649" s="55"/>
      <c r="AA649" s="55"/>
      <c r="AB649" s="55"/>
    </row>
    <row r="650" spans="1:28" ht="15.6">
      <c r="A650" s="4">
        <v>649</v>
      </c>
      <c r="B650" t="s">
        <v>77</v>
      </c>
      <c r="C650" t="s">
        <v>6130</v>
      </c>
      <c r="D650" s="4" t="s">
        <v>1603</v>
      </c>
      <c r="E650" s="4">
        <v>649</v>
      </c>
      <c r="G650" t="s">
        <v>77</v>
      </c>
      <c r="H650" t="s">
        <v>712</v>
      </c>
      <c r="I650" t="s">
        <v>1505</v>
      </c>
      <c r="J650" t="s">
        <v>712</v>
      </c>
      <c r="K650">
        <v>1</v>
      </c>
      <c r="L650" s="4" t="s">
        <v>6050</v>
      </c>
      <c r="M650" s="2"/>
      <c r="N650" s="2"/>
      <c r="O650" s="2"/>
      <c r="P650" s="2"/>
      <c r="Q650" s="55"/>
      <c r="R650" s="55"/>
      <c r="S650" s="2"/>
      <c r="T650" s="3"/>
      <c r="U650" s="2"/>
      <c r="V650" s="2"/>
      <c r="W650" s="2"/>
      <c r="X650" s="55"/>
      <c r="Y650" s="55"/>
      <c r="Z650" s="55"/>
      <c r="AA650" s="55"/>
      <c r="AB650" s="55"/>
    </row>
    <row r="651" spans="1:28" ht="15.6">
      <c r="A651" s="4">
        <v>650</v>
      </c>
      <c r="B651" t="s">
        <v>78</v>
      </c>
      <c r="C651" t="s">
        <v>6131</v>
      </c>
      <c r="D651" s="4" t="s">
        <v>1492</v>
      </c>
      <c r="E651" s="4">
        <v>650</v>
      </c>
      <c r="G651" t="s">
        <v>78</v>
      </c>
      <c r="H651" t="s">
        <v>712</v>
      </c>
      <c r="I651" t="s">
        <v>1505</v>
      </c>
      <c r="J651" t="s">
        <v>712</v>
      </c>
      <c r="K651">
        <v>1</v>
      </c>
      <c r="L651" s="4" t="s">
        <v>6050</v>
      </c>
      <c r="M651" s="2"/>
      <c r="N651" s="2"/>
      <c r="O651" s="2"/>
      <c r="P651" s="2"/>
      <c r="Q651" s="55"/>
      <c r="R651" s="55"/>
      <c r="S651" s="2"/>
      <c r="T651" s="3"/>
      <c r="U651" s="2"/>
      <c r="V651" s="2"/>
      <c r="W651" s="2"/>
      <c r="X651" s="55"/>
      <c r="Y651" s="55"/>
      <c r="Z651" s="55"/>
      <c r="AA651" s="55"/>
      <c r="AB651" s="55"/>
    </row>
    <row r="652" spans="1:28" ht="15.6">
      <c r="A652" s="4">
        <v>651</v>
      </c>
      <c r="B652" t="s">
        <v>78</v>
      </c>
      <c r="C652" t="s">
        <v>6131</v>
      </c>
      <c r="D652" s="4" t="s">
        <v>1492</v>
      </c>
      <c r="E652" s="4">
        <v>651</v>
      </c>
      <c r="G652" t="s">
        <v>78</v>
      </c>
      <c r="H652" t="s">
        <v>712</v>
      </c>
      <c r="I652" t="s">
        <v>1505</v>
      </c>
      <c r="J652" t="s">
        <v>712</v>
      </c>
      <c r="K652">
        <v>1</v>
      </c>
      <c r="L652" s="4" t="s">
        <v>6050</v>
      </c>
      <c r="M652" s="2"/>
      <c r="N652" s="2"/>
      <c r="O652" s="2"/>
      <c r="P652" s="2"/>
      <c r="Q652" s="55"/>
      <c r="R652" s="55"/>
      <c r="S652" s="2"/>
      <c r="T652" s="3"/>
      <c r="U652" s="2"/>
      <c r="V652" s="2"/>
      <c r="W652" s="2"/>
      <c r="X652" s="55"/>
      <c r="Y652" s="55"/>
      <c r="Z652" s="55"/>
      <c r="AA652" s="55"/>
      <c r="AB652" s="55"/>
    </row>
    <row r="653" spans="1:28" ht="15.6">
      <c r="A653" s="4">
        <v>652</v>
      </c>
      <c r="B653" t="s">
        <v>79</v>
      </c>
      <c r="C653" t="s">
        <v>6132</v>
      </c>
      <c r="D653" s="4" t="s">
        <v>1648</v>
      </c>
      <c r="E653" s="4">
        <v>652</v>
      </c>
      <c r="G653" t="s">
        <v>79</v>
      </c>
      <c r="H653" t="s">
        <v>712</v>
      </c>
      <c r="I653" t="s">
        <v>1505</v>
      </c>
      <c r="J653" t="s">
        <v>712</v>
      </c>
      <c r="K653">
        <v>1</v>
      </c>
      <c r="L653" s="4" t="s">
        <v>6050</v>
      </c>
      <c r="M653" s="2"/>
      <c r="N653" s="2"/>
      <c r="O653" s="2"/>
      <c r="P653" s="2"/>
      <c r="Q653" s="55"/>
      <c r="R653" s="55"/>
      <c r="S653" s="2"/>
      <c r="T653" s="3"/>
      <c r="U653" s="2"/>
      <c r="V653" s="2"/>
      <c r="W653" s="2"/>
      <c r="X653" s="55"/>
      <c r="Y653" s="55"/>
      <c r="Z653" s="55"/>
      <c r="AA653" s="55"/>
      <c r="AB653" s="55"/>
    </row>
    <row r="654" spans="1:28" ht="15.6">
      <c r="A654" s="4">
        <v>653</v>
      </c>
      <c r="B654" t="s">
        <v>79</v>
      </c>
      <c r="C654" t="s">
        <v>6132</v>
      </c>
      <c r="D654" s="4" t="s">
        <v>1648</v>
      </c>
      <c r="E654" s="4">
        <v>653</v>
      </c>
      <c r="G654" t="s">
        <v>79</v>
      </c>
      <c r="H654" t="s">
        <v>712</v>
      </c>
      <c r="I654" t="s">
        <v>1505</v>
      </c>
      <c r="J654" t="s">
        <v>712</v>
      </c>
      <c r="K654">
        <v>1</v>
      </c>
      <c r="L654" s="4" t="s">
        <v>6050</v>
      </c>
      <c r="M654" s="2"/>
      <c r="N654" s="2"/>
      <c r="O654" s="2"/>
      <c r="P654" s="2"/>
      <c r="Q654" s="55"/>
      <c r="R654" s="55"/>
      <c r="S654" s="2"/>
      <c r="T654" s="3"/>
      <c r="U654" s="2"/>
      <c r="V654" s="2"/>
      <c r="W654" s="2"/>
      <c r="X654" s="55"/>
      <c r="Y654" s="55"/>
      <c r="Z654" s="55"/>
      <c r="AA654" s="55"/>
      <c r="AB654" s="55"/>
    </row>
    <row r="655" spans="1:28" ht="15.6">
      <c r="A655" s="4">
        <v>654</v>
      </c>
      <c r="B655" t="s">
        <v>80</v>
      </c>
      <c r="C655" t="s">
        <v>6133</v>
      </c>
      <c r="D655" s="4" t="s">
        <v>1569</v>
      </c>
      <c r="E655" s="4">
        <v>654</v>
      </c>
      <c r="G655" t="s">
        <v>80</v>
      </c>
      <c r="H655" t="s">
        <v>712</v>
      </c>
      <c r="I655" t="s">
        <v>1505</v>
      </c>
      <c r="J655" t="s">
        <v>712</v>
      </c>
      <c r="K655">
        <v>1</v>
      </c>
      <c r="L655" s="4" t="s">
        <v>6050</v>
      </c>
      <c r="M655" s="2"/>
      <c r="N655" s="2"/>
      <c r="O655" s="2"/>
      <c r="P655" s="2"/>
      <c r="Q655" s="55"/>
      <c r="R655" s="55"/>
      <c r="S655" s="2"/>
      <c r="T655" s="3"/>
      <c r="U655" s="2"/>
      <c r="V655" s="2"/>
      <c r="W655" s="2"/>
      <c r="X655" s="55"/>
      <c r="Y655" s="55"/>
      <c r="Z655" s="55"/>
      <c r="AA655" s="55"/>
      <c r="AB655" s="55"/>
    </row>
    <row r="656" spans="1:28" ht="15.6">
      <c r="A656" s="4">
        <v>655</v>
      </c>
      <c r="B656" t="s">
        <v>80</v>
      </c>
      <c r="C656" t="s">
        <v>6133</v>
      </c>
      <c r="D656" s="4" t="s">
        <v>1569</v>
      </c>
      <c r="E656" s="4">
        <v>655</v>
      </c>
      <c r="G656" t="s">
        <v>80</v>
      </c>
      <c r="H656" t="s">
        <v>712</v>
      </c>
      <c r="I656" t="s">
        <v>1505</v>
      </c>
      <c r="J656" t="s">
        <v>712</v>
      </c>
      <c r="K656">
        <v>1</v>
      </c>
      <c r="L656" s="4" t="s">
        <v>6050</v>
      </c>
      <c r="M656" s="2"/>
      <c r="N656" s="2"/>
      <c r="O656" s="2"/>
      <c r="P656" s="2"/>
      <c r="Q656" s="55"/>
      <c r="R656" s="55"/>
      <c r="S656" s="2"/>
      <c r="T656" s="3"/>
      <c r="U656" s="2"/>
      <c r="V656" s="2"/>
      <c r="W656" s="2"/>
      <c r="X656" s="55"/>
      <c r="Y656" s="55"/>
      <c r="Z656" s="55"/>
      <c r="AA656" s="55"/>
      <c r="AB656" s="55"/>
    </row>
    <row r="657" spans="1:28" ht="15.6">
      <c r="A657" s="4">
        <v>656</v>
      </c>
      <c r="B657" t="s">
        <v>81</v>
      </c>
      <c r="C657" t="s">
        <v>6134</v>
      </c>
      <c r="D657" s="4" t="s">
        <v>2555</v>
      </c>
      <c r="E657" s="4">
        <v>656</v>
      </c>
      <c r="G657" t="s">
        <v>81</v>
      </c>
      <c r="H657" t="s">
        <v>712</v>
      </c>
      <c r="I657" t="s">
        <v>1505</v>
      </c>
      <c r="J657" t="s">
        <v>712</v>
      </c>
      <c r="K657">
        <v>1</v>
      </c>
      <c r="L657" s="4" t="s">
        <v>6050</v>
      </c>
      <c r="M657" s="2"/>
      <c r="N657" s="2"/>
      <c r="O657" s="2"/>
      <c r="P657" s="2"/>
      <c r="Q657" s="55"/>
      <c r="R657" s="55"/>
      <c r="S657" s="2"/>
      <c r="T657" s="3"/>
      <c r="U657" s="2"/>
      <c r="V657" s="2"/>
      <c r="W657" s="2"/>
      <c r="X657" s="55"/>
      <c r="Y657" s="55"/>
      <c r="Z657" s="55"/>
      <c r="AA657" s="55"/>
      <c r="AB657" s="55"/>
    </row>
    <row r="658" spans="1:28" ht="15.6">
      <c r="A658" s="4">
        <v>657</v>
      </c>
      <c r="B658" t="s">
        <v>81</v>
      </c>
      <c r="C658" t="s">
        <v>6134</v>
      </c>
      <c r="D658" s="4" t="s">
        <v>2555</v>
      </c>
      <c r="E658" s="4">
        <v>657</v>
      </c>
      <c r="G658" t="s">
        <v>81</v>
      </c>
      <c r="H658" t="s">
        <v>712</v>
      </c>
      <c r="I658" t="s">
        <v>1505</v>
      </c>
      <c r="J658" t="s">
        <v>712</v>
      </c>
      <c r="K658">
        <v>1</v>
      </c>
      <c r="L658" s="4" t="s">
        <v>6050</v>
      </c>
      <c r="M658" s="2"/>
      <c r="N658" s="2"/>
      <c r="O658" s="2"/>
      <c r="P658" s="2"/>
      <c r="Q658" s="55"/>
      <c r="R658" s="55"/>
      <c r="S658" s="2"/>
      <c r="T658" s="3"/>
      <c r="U658" s="2"/>
      <c r="V658" s="2"/>
      <c r="W658" s="2"/>
      <c r="X658" s="55"/>
      <c r="Y658" s="55"/>
      <c r="Z658" s="55"/>
      <c r="AA658" s="55"/>
      <c r="AB658" s="55"/>
    </row>
    <row r="659" spans="1:28">
      <c r="A659">
        <v>658</v>
      </c>
      <c r="B659" t="s">
        <v>76</v>
      </c>
      <c r="C659" t="s">
        <v>2656</v>
      </c>
      <c r="D659" t="s">
        <v>2657</v>
      </c>
      <c r="E659">
        <v>658</v>
      </c>
      <c r="G659" t="s">
        <v>76</v>
      </c>
      <c r="H659" t="s">
        <v>1476</v>
      </c>
      <c r="I659">
        <v>210</v>
      </c>
      <c r="J659" t="s">
        <v>712</v>
      </c>
      <c r="K659">
        <v>1</v>
      </c>
      <c r="L659" t="s">
        <v>6050</v>
      </c>
      <c r="M659" s="2"/>
      <c r="N659" s="2"/>
      <c r="O659" s="2"/>
      <c r="P659" s="2"/>
      <c r="Q659" s="55"/>
      <c r="R659" s="55"/>
      <c r="S659" s="2"/>
      <c r="T659" s="3"/>
      <c r="U659" s="2"/>
      <c r="V659" s="2"/>
      <c r="W659" s="2"/>
      <c r="X659" s="55"/>
      <c r="Y659" s="55"/>
      <c r="Z659" s="55"/>
      <c r="AA659" s="55"/>
      <c r="AB659" s="55"/>
    </row>
    <row r="660" spans="1:28">
      <c r="A660">
        <v>659</v>
      </c>
      <c r="B660" t="s">
        <v>60</v>
      </c>
      <c r="C660" t="s">
        <v>2658</v>
      </c>
      <c r="D660" t="s">
        <v>1455</v>
      </c>
      <c r="E660">
        <v>659</v>
      </c>
      <c r="G660" t="s">
        <v>60</v>
      </c>
      <c r="H660" t="s">
        <v>1505</v>
      </c>
      <c r="I660" t="s">
        <v>712</v>
      </c>
      <c r="J660" t="s">
        <v>712</v>
      </c>
      <c r="K660">
        <v>10</v>
      </c>
      <c r="L660" t="s">
        <v>2659</v>
      </c>
      <c r="M660" s="2"/>
      <c r="N660" s="2"/>
      <c r="O660" s="2"/>
      <c r="P660" s="2"/>
      <c r="Q660" s="55"/>
      <c r="R660" s="55"/>
      <c r="S660" s="2"/>
      <c r="T660" s="3"/>
      <c r="U660" s="2"/>
      <c r="V660" s="2"/>
      <c r="W660" s="2"/>
      <c r="X660" s="55"/>
      <c r="Y660" s="2"/>
      <c r="Z660" s="55"/>
      <c r="AA660" s="2"/>
      <c r="AB660" s="2"/>
    </row>
    <row r="661" spans="1:28">
      <c r="A661">
        <v>660</v>
      </c>
      <c r="B661" t="s">
        <v>66</v>
      </c>
      <c r="C661" t="s">
        <v>2660</v>
      </c>
      <c r="D661" t="s">
        <v>1454</v>
      </c>
      <c r="E661">
        <v>660</v>
      </c>
      <c r="G661" t="s">
        <v>66</v>
      </c>
      <c r="H661" t="s">
        <v>1476</v>
      </c>
      <c r="I661">
        <v>90</v>
      </c>
      <c r="J661">
        <v>100</v>
      </c>
      <c r="K661">
        <v>10</v>
      </c>
      <c r="L661" t="s">
        <v>2661</v>
      </c>
      <c r="M661" s="2"/>
      <c r="N661" s="2"/>
      <c r="O661" s="2"/>
      <c r="P661" s="2"/>
      <c r="Q661" s="55"/>
      <c r="R661" s="55"/>
      <c r="S661" s="2"/>
      <c r="T661" s="3"/>
      <c r="U661" s="2"/>
      <c r="V661" s="2"/>
      <c r="W661" s="2"/>
      <c r="X661" s="55"/>
      <c r="Y661" s="2"/>
      <c r="Z661" s="2"/>
      <c r="AA661" s="55"/>
      <c r="AB661" s="2"/>
    </row>
    <row r="662" spans="1:28">
      <c r="A662">
        <v>661</v>
      </c>
      <c r="B662" t="s">
        <v>59</v>
      </c>
      <c r="C662" t="s">
        <v>2662</v>
      </c>
      <c r="D662" t="s">
        <v>1448</v>
      </c>
      <c r="E662">
        <v>661</v>
      </c>
      <c r="G662" t="s">
        <v>59</v>
      </c>
      <c r="H662" t="s">
        <v>1505</v>
      </c>
      <c r="I662" t="s">
        <v>712</v>
      </c>
      <c r="J662" t="s">
        <v>712</v>
      </c>
      <c r="K662">
        <v>10</v>
      </c>
      <c r="L662" t="s">
        <v>2663</v>
      </c>
      <c r="M662" s="2"/>
      <c r="N662" s="2"/>
      <c r="O662" s="2"/>
      <c r="P662" s="2"/>
      <c r="Q662" s="55"/>
      <c r="R662" s="55"/>
      <c r="S662" s="2"/>
      <c r="T662" s="3"/>
      <c r="U662" s="2"/>
      <c r="V662" s="2"/>
      <c r="W662" s="2"/>
      <c r="X662" s="55"/>
      <c r="Y662" s="2"/>
      <c r="Z662" s="55"/>
      <c r="AA662" s="2"/>
      <c r="AB662" s="2"/>
    </row>
    <row r="663" spans="1:28">
      <c r="A663">
        <v>662</v>
      </c>
      <c r="B663" t="s">
        <v>67</v>
      </c>
      <c r="C663" t="s">
        <v>2664</v>
      </c>
      <c r="D663" t="s">
        <v>1440</v>
      </c>
      <c r="E663">
        <v>662</v>
      </c>
      <c r="G663" t="s">
        <v>67</v>
      </c>
      <c r="H663" t="s">
        <v>1476</v>
      </c>
      <c r="I663">
        <v>80</v>
      </c>
      <c r="J663">
        <v>100</v>
      </c>
      <c r="K663">
        <v>10</v>
      </c>
      <c r="L663" t="s">
        <v>2665</v>
      </c>
      <c r="M663" s="2"/>
      <c r="N663" s="2"/>
      <c r="O663" s="2"/>
      <c r="P663" s="2"/>
      <c r="Q663" s="55"/>
      <c r="R663" s="55"/>
      <c r="S663" s="2"/>
      <c r="T663" s="3"/>
      <c r="U663" s="2"/>
      <c r="V663" s="2"/>
      <c r="W663" s="2"/>
      <c r="X663" s="55"/>
      <c r="Y663" s="2"/>
      <c r="Z663" s="2"/>
      <c r="AA663" s="55"/>
      <c r="AB663" s="2"/>
    </row>
    <row r="664" spans="1:28">
      <c r="A664">
        <v>663</v>
      </c>
      <c r="B664" t="s">
        <v>80</v>
      </c>
      <c r="C664" t="s">
        <v>2666</v>
      </c>
      <c r="D664" t="s">
        <v>1441</v>
      </c>
      <c r="E664">
        <v>663</v>
      </c>
      <c r="G664" t="s">
        <v>80</v>
      </c>
      <c r="H664" t="s">
        <v>1476</v>
      </c>
      <c r="I664">
        <v>85</v>
      </c>
      <c r="J664">
        <v>100</v>
      </c>
      <c r="K664">
        <v>10</v>
      </c>
      <c r="L664" t="s">
        <v>2667</v>
      </c>
      <c r="M664" s="2"/>
      <c r="N664" s="2"/>
      <c r="O664" s="2"/>
      <c r="P664" s="2"/>
      <c r="Q664" s="55"/>
      <c r="R664" s="55"/>
      <c r="S664" s="2"/>
      <c r="T664" s="3"/>
      <c r="U664" s="2"/>
      <c r="V664" s="2"/>
      <c r="W664" s="2"/>
      <c r="X664" s="55"/>
      <c r="Y664" s="2"/>
      <c r="Z664" s="2"/>
      <c r="AA664" s="55"/>
      <c r="AB664" s="2"/>
    </row>
    <row r="665" spans="1:28">
      <c r="A665">
        <v>664</v>
      </c>
      <c r="B665" t="s">
        <v>74</v>
      </c>
      <c r="C665" t="s">
        <v>2668</v>
      </c>
      <c r="D665" t="s">
        <v>1442</v>
      </c>
      <c r="E665">
        <v>664</v>
      </c>
      <c r="G665" t="s">
        <v>74</v>
      </c>
      <c r="H665" t="s">
        <v>1503</v>
      </c>
      <c r="I665">
        <v>90</v>
      </c>
      <c r="J665">
        <v>100</v>
      </c>
      <c r="K665">
        <v>10</v>
      </c>
      <c r="L665" t="s">
        <v>2669</v>
      </c>
      <c r="M665" s="2"/>
      <c r="N665" s="2"/>
      <c r="O665" s="2"/>
      <c r="P665" s="2"/>
      <c r="Q665" s="55"/>
      <c r="R665" s="55"/>
      <c r="S665" s="2"/>
      <c r="T665" s="3"/>
      <c r="U665" s="2"/>
      <c r="V665" s="2"/>
      <c r="W665" s="2"/>
      <c r="X665" s="55"/>
      <c r="Y665" s="2"/>
      <c r="Z665" s="2"/>
      <c r="AA665" s="55"/>
      <c r="AB665" s="2"/>
    </row>
    <row r="666" spans="1:28">
      <c r="A666">
        <v>665</v>
      </c>
      <c r="B666" t="s">
        <v>78</v>
      </c>
      <c r="C666" t="s">
        <v>2670</v>
      </c>
      <c r="D666" t="s">
        <v>1444</v>
      </c>
      <c r="E666">
        <v>665</v>
      </c>
      <c r="G666" t="s">
        <v>78</v>
      </c>
      <c r="H666" t="s">
        <v>1476</v>
      </c>
      <c r="I666">
        <v>100</v>
      </c>
      <c r="J666">
        <v>90</v>
      </c>
      <c r="K666">
        <v>10</v>
      </c>
      <c r="L666" t="s">
        <v>2153</v>
      </c>
      <c r="M666" s="2"/>
      <c r="N666" s="2"/>
      <c r="O666" s="2"/>
      <c r="P666" s="2"/>
      <c r="Q666" s="55"/>
      <c r="R666" s="55"/>
      <c r="S666" s="2"/>
      <c r="T666" s="3"/>
      <c r="U666" s="2"/>
      <c r="V666" s="2"/>
      <c r="W666" s="2"/>
      <c r="X666" s="2"/>
      <c r="Y666" s="2"/>
      <c r="Z666" s="2"/>
      <c r="AA666" s="55"/>
      <c r="AB666" s="2"/>
    </row>
    <row r="667" spans="1:28">
      <c r="A667">
        <v>666</v>
      </c>
      <c r="B667" t="s">
        <v>81</v>
      </c>
      <c r="C667" t="s">
        <v>2671</v>
      </c>
      <c r="D667" t="s">
        <v>1452</v>
      </c>
      <c r="E667">
        <v>666</v>
      </c>
      <c r="G667" t="s">
        <v>81</v>
      </c>
      <c r="H667" t="s">
        <v>1505</v>
      </c>
      <c r="I667" t="s">
        <v>712</v>
      </c>
      <c r="J667" t="s">
        <v>712</v>
      </c>
      <c r="K667">
        <v>10</v>
      </c>
      <c r="L667" t="s">
        <v>2672</v>
      </c>
      <c r="M667" s="2"/>
      <c r="N667" s="2"/>
      <c r="O667" s="2"/>
      <c r="P667" s="2"/>
      <c r="Q667" s="55"/>
      <c r="R667" s="55"/>
      <c r="S667" s="2"/>
      <c r="T667" s="3"/>
      <c r="U667" s="2"/>
      <c r="V667" s="2"/>
      <c r="W667" s="2"/>
      <c r="X667" s="55"/>
      <c r="Y667" s="2"/>
      <c r="Z667" s="55"/>
      <c r="AA667" s="2"/>
      <c r="AB667" s="2"/>
    </row>
    <row r="668" spans="1:28">
      <c r="A668">
        <v>667</v>
      </c>
      <c r="B668" t="s">
        <v>60</v>
      </c>
      <c r="C668" t="s">
        <v>2673</v>
      </c>
      <c r="D668" t="s">
        <v>1336</v>
      </c>
      <c r="E668">
        <v>667</v>
      </c>
      <c r="G668" t="s">
        <v>60</v>
      </c>
      <c r="H668" t="s">
        <v>1476</v>
      </c>
      <c r="I668">
        <v>95</v>
      </c>
      <c r="J668">
        <v>95</v>
      </c>
      <c r="K668">
        <v>10</v>
      </c>
      <c r="L668" t="s">
        <v>2674</v>
      </c>
      <c r="M668" s="2"/>
      <c r="N668" s="2"/>
      <c r="O668" s="2"/>
      <c r="P668" s="2"/>
      <c r="Q668" s="55"/>
      <c r="R668" s="55"/>
      <c r="S668" s="2"/>
      <c r="T668" s="3"/>
      <c r="U668" s="2"/>
      <c r="V668" s="2"/>
      <c r="W668" s="2"/>
      <c r="X668" s="55"/>
      <c r="Y668" s="2"/>
      <c r="Z668" s="2"/>
      <c r="AA668" s="55"/>
      <c r="AB668" s="2"/>
    </row>
    <row r="669" spans="1:28">
      <c r="A669">
        <v>668</v>
      </c>
      <c r="B669" t="s">
        <v>75</v>
      </c>
      <c r="C669" t="s">
        <v>2675</v>
      </c>
      <c r="D669" t="s">
        <v>1450</v>
      </c>
      <c r="E669">
        <v>668</v>
      </c>
      <c r="G669" t="s">
        <v>75</v>
      </c>
      <c r="H669" t="s">
        <v>1505</v>
      </c>
      <c r="I669" t="s">
        <v>712</v>
      </c>
      <c r="J669">
        <v>100</v>
      </c>
      <c r="K669">
        <v>10</v>
      </c>
      <c r="L669" t="s">
        <v>2676</v>
      </c>
      <c r="M669" s="2"/>
      <c r="N669" s="2"/>
      <c r="O669" s="2"/>
      <c r="P669" s="2"/>
      <c r="Q669" s="55"/>
      <c r="R669" s="55"/>
      <c r="S669" s="2"/>
      <c r="T669" s="3"/>
      <c r="U669" s="2"/>
      <c r="V669" s="2"/>
      <c r="W669" s="2"/>
      <c r="X669" s="2"/>
      <c r="Y669" s="2"/>
      <c r="Z669" s="55"/>
      <c r="AA669" s="2"/>
      <c r="AB669" s="2"/>
    </row>
    <row r="670" spans="1:28">
      <c r="A670">
        <v>669</v>
      </c>
      <c r="B670" t="s">
        <v>75</v>
      </c>
      <c r="C670" t="s">
        <v>2677</v>
      </c>
      <c r="D670" t="s">
        <v>1449</v>
      </c>
      <c r="E670">
        <v>669</v>
      </c>
      <c r="G670" t="s">
        <v>75</v>
      </c>
      <c r="H670" t="s">
        <v>1476</v>
      </c>
      <c r="I670">
        <v>125</v>
      </c>
      <c r="J670">
        <v>100</v>
      </c>
      <c r="K670">
        <v>10</v>
      </c>
      <c r="L670" t="s">
        <v>2678</v>
      </c>
      <c r="M670" s="2"/>
      <c r="N670" s="2"/>
      <c r="O670" s="2"/>
      <c r="P670" s="2"/>
      <c r="Q670" s="55"/>
      <c r="R670" s="55"/>
      <c r="S670" s="2"/>
      <c r="T670" s="3"/>
      <c r="U670" s="2"/>
      <c r="V670" s="2"/>
      <c r="W670" s="2"/>
      <c r="X670" s="55"/>
      <c r="Y670" s="2"/>
      <c r="Z670" s="2"/>
      <c r="AA670" s="55"/>
      <c r="AB670" s="2"/>
    </row>
    <row r="671" spans="1:28">
      <c r="A671">
        <v>670</v>
      </c>
      <c r="B671" t="s">
        <v>75</v>
      </c>
      <c r="C671" t="s">
        <v>2679</v>
      </c>
      <c r="D671" t="s">
        <v>1439</v>
      </c>
      <c r="E671">
        <v>670</v>
      </c>
      <c r="G671" t="s">
        <v>75</v>
      </c>
      <c r="H671" t="s">
        <v>1476</v>
      </c>
      <c r="I671">
        <v>40</v>
      </c>
      <c r="J671">
        <v>100</v>
      </c>
      <c r="K671">
        <v>40</v>
      </c>
      <c r="L671" t="s">
        <v>2680</v>
      </c>
      <c r="M671" s="2"/>
      <c r="N671" s="2"/>
      <c r="O671" s="2"/>
      <c r="P671" s="2"/>
      <c r="Q671" s="55"/>
      <c r="R671" s="55"/>
      <c r="S671" s="2"/>
      <c r="T671" s="3"/>
      <c r="U671" s="2"/>
      <c r="V671" s="2"/>
      <c r="W671" s="2"/>
      <c r="X671" s="55"/>
      <c r="Y671" s="2"/>
      <c r="Z671" s="2"/>
      <c r="AA671" s="55"/>
      <c r="AB671" s="2"/>
    </row>
    <row r="672" spans="1:28">
      <c r="A672">
        <v>671</v>
      </c>
      <c r="B672" t="s">
        <v>53</v>
      </c>
      <c r="C672" t="s">
        <v>1984</v>
      </c>
      <c r="D672" t="s">
        <v>1118</v>
      </c>
      <c r="E672">
        <v>671</v>
      </c>
      <c r="G672" t="s">
        <v>53</v>
      </c>
      <c r="H672" t="s">
        <v>1505</v>
      </c>
      <c r="I672" t="s">
        <v>712</v>
      </c>
      <c r="J672" t="s">
        <v>712</v>
      </c>
      <c r="K672">
        <v>15</v>
      </c>
      <c r="L672" t="s">
        <v>6050</v>
      </c>
      <c r="M672" s="2"/>
      <c r="N672" s="2"/>
      <c r="O672" s="2"/>
      <c r="P672" s="2"/>
      <c r="Q672" s="55"/>
      <c r="R672" s="55"/>
      <c r="S672" s="2"/>
      <c r="T672" s="3"/>
      <c r="U672" s="2"/>
      <c r="V672" s="2"/>
      <c r="W672" s="2"/>
      <c r="X672" s="55"/>
      <c r="Y672" s="2"/>
      <c r="Z672" s="55"/>
      <c r="AA672" s="2"/>
      <c r="AB672" s="2"/>
    </row>
    <row r="673" spans="1:28">
      <c r="A673">
        <v>672</v>
      </c>
      <c r="B673" t="s">
        <v>59</v>
      </c>
      <c r="C673" t="s">
        <v>2681</v>
      </c>
      <c r="D673" t="s">
        <v>1343</v>
      </c>
      <c r="E673">
        <v>672</v>
      </c>
      <c r="G673" t="s">
        <v>59</v>
      </c>
      <c r="H673" t="s">
        <v>1505</v>
      </c>
      <c r="I673" t="s">
        <v>712</v>
      </c>
      <c r="J673">
        <v>100</v>
      </c>
      <c r="K673">
        <v>20</v>
      </c>
      <c r="L673" t="s">
        <v>2682</v>
      </c>
      <c r="M673" s="2"/>
      <c r="N673" s="2"/>
      <c r="O673" s="2"/>
      <c r="P673" s="2"/>
      <c r="Q673" s="3"/>
      <c r="R673" s="55"/>
      <c r="S673" s="2"/>
      <c r="T673" s="3"/>
      <c r="U673" s="2"/>
      <c r="V673" s="2"/>
      <c r="W673" s="2"/>
      <c r="X673" s="2"/>
      <c r="Y673" s="2"/>
      <c r="Z673" s="55"/>
      <c r="AA673" s="2"/>
      <c r="AB673" s="2"/>
    </row>
    <row r="674" spans="1:28">
      <c r="A674">
        <v>673</v>
      </c>
      <c r="B674" t="s">
        <v>53</v>
      </c>
      <c r="C674" t="s">
        <v>2683</v>
      </c>
      <c r="D674" t="s">
        <v>1337</v>
      </c>
      <c r="E674">
        <v>673</v>
      </c>
      <c r="G674" t="s">
        <v>53</v>
      </c>
      <c r="H674" t="s">
        <v>1505</v>
      </c>
      <c r="I674" t="s">
        <v>712</v>
      </c>
      <c r="J674" t="s">
        <v>712</v>
      </c>
      <c r="K674">
        <v>30</v>
      </c>
      <c r="L674" t="s">
        <v>2684</v>
      </c>
      <c r="M674" s="2"/>
      <c r="N674" s="2"/>
      <c r="O674" s="2"/>
      <c r="P674" s="2"/>
      <c r="Q674" s="55"/>
      <c r="R674" s="55"/>
      <c r="S674" s="2"/>
      <c r="T674" s="3"/>
      <c r="U674" s="2"/>
      <c r="V674" s="2"/>
      <c r="W674" s="2"/>
      <c r="X674" s="55"/>
      <c r="Y674" s="2"/>
      <c r="Z674" s="55"/>
      <c r="AA674" s="2"/>
      <c r="AB674" s="2"/>
    </row>
    <row r="675" spans="1:28">
      <c r="A675">
        <v>674</v>
      </c>
      <c r="B675" t="s">
        <v>72</v>
      </c>
      <c r="C675" t="s">
        <v>2685</v>
      </c>
      <c r="D675" t="s">
        <v>1407</v>
      </c>
      <c r="E675">
        <v>674</v>
      </c>
      <c r="G675" t="s">
        <v>72</v>
      </c>
      <c r="H675" t="s">
        <v>1505</v>
      </c>
      <c r="I675" t="s">
        <v>712</v>
      </c>
      <c r="J675" t="s">
        <v>712</v>
      </c>
      <c r="K675">
        <v>20</v>
      </c>
      <c r="L675" t="s">
        <v>2686</v>
      </c>
      <c r="M675" s="2"/>
      <c r="N675" s="2"/>
      <c r="O675" s="2"/>
      <c r="P675" s="2"/>
      <c r="Q675" s="55"/>
      <c r="R675" s="55"/>
      <c r="S675" s="2"/>
      <c r="T675" s="3"/>
      <c r="U675" s="2"/>
      <c r="V675" s="2"/>
      <c r="W675" s="2"/>
      <c r="X675" s="55"/>
      <c r="Y675" s="2"/>
      <c r="Z675" s="55"/>
      <c r="AA675" s="2"/>
      <c r="AB675" s="2"/>
    </row>
    <row r="676" spans="1:28">
      <c r="A676">
        <v>675</v>
      </c>
      <c r="B676" t="s">
        <v>80</v>
      </c>
      <c r="C676" t="s">
        <v>2687</v>
      </c>
      <c r="D676" t="s">
        <v>1356</v>
      </c>
      <c r="E676">
        <v>675</v>
      </c>
      <c r="G676" t="s">
        <v>80</v>
      </c>
      <c r="H676" t="s">
        <v>1476</v>
      </c>
      <c r="I676">
        <v>80</v>
      </c>
      <c r="J676">
        <v>100</v>
      </c>
      <c r="K676">
        <v>15</v>
      </c>
      <c r="L676" t="s">
        <v>2688</v>
      </c>
      <c r="M676" s="2"/>
      <c r="N676" s="2"/>
      <c r="O676" s="2"/>
      <c r="P676" s="2"/>
      <c r="Q676" s="3"/>
      <c r="R676" s="2"/>
      <c r="S676" s="2"/>
      <c r="T676" s="3"/>
      <c r="U676" s="2"/>
      <c r="V676" s="2"/>
      <c r="W676" s="2"/>
      <c r="X676" s="55"/>
      <c r="Y676" s="2"/>
      <c r="Z676" s="2"/>
      <c r="AA676" s="55"/>
      <c r="AB676" s="2"/>
    </row>
    <row r="677" spans="1:28">
      <c r="A677">
        <v>676</v>
      </c>
      <c r="B677" t="s">
        <v>66</v>
      </c>
      <c r="C677" t="s">
        <v>2689</v>
      </c>
      <c r="D677" t="s">
        <v>1446</v>
      </c>
      <c r="E677">
        <v>676</v>
      </c>
      <c r="G677" t="s">
        <v>66</v>
      </c>
      <c r="H677" t="s">
        <v>1503</v>
      </c>
      <c r="I677">
        <v>90</v>
      </c>
      <c r="J677">
        <v>100</v>
      </c>
      <c r="K677">
        <v>15</v>
      </c>
      <c r="L677" t="s">
        <v>2690</v>
      </c>
      <c r="M677" s="2"/>
      <c r="N677" s="2"/>
      <c r="O677" s="2"/>
      <c r="P677" s="2"/>
      <c r="Q677" s="55"/>
      <c r="R677" s="55"/>
      <c r="S677" s="2"/>
      <c r="T677" s="3"/>
      <c r="U677" s="2"/>
      <c r="V677" s="2"/>
      <c r="W677" s="2"/>
      <c r="X677" s="55"/>
      <c r="Y677" s="2"/>
      <c r="Z677" s="2"/>
      <c r="AA677" s="55"/>
      <c r="AB677" s="2"/>
    </row>
    <row r="678" spans="1:28">
      <c r="A678">
        <v>677</v>
      </c>
      <c r="B678" t="s">
        <v>72</v>
      </c>
      <c r="C678" t="s">
        <v>2691</v>
      </c>
      <c r="D678" t="s">
        <v>1460</v>
      </c>
      <c r="E678">
        <v>677</v>
      </c>
      <c r="G678" t="s">
        <v>72</v>
      </c>
      <c r="H678" t="s">
        <v>1476</v>
      </c>
      <c r="I678">
        <v>80</v>
      </c>
      <c r="J678">
        <v>100</v>
      </c>
      <c r="K678">
        <v>20</v>
      </c>
      <c r="L678" t="s">
        <v>2692</v>
      </c>
      <c r="M678" s="2"/>
      <c r="N678" s="2"/>
      <c r="O678" s="2"/>
      <c r="P678" s="2"/>
      <c r="Q678" s="55"/>
      <c r="R678" s="55"/>
      <c r="S678" s="2"/>
      <c r="T678" s="3"/>
      <c r="U678" s="2"/>
      <c r="V678" s="2"/>
      <c r="W678" s="2"/>
      <c r="X678" s="55"/>
      <c r="Y678" s="2"/>
      <c r="Z678" s="2"/>
      <c r="AA678" s="55"/>
      <c r="AB678" s="2"/>
    </row>
    <row r="679" spans="1:28">
      <c r="A679">
        <v>678</v>
      </c>
      <c r="B679" t="s">
        <v>77</v>
      </c>
      <c r="C679" t="s">
        <v>2693</v>
      </c>
      <c r="D679" t="s">
        <v>1401</v>
      </c>
      <c r="E679">
        <v>678</v>
      </c>
      <c r="G679" t="s">
        <v>77</v>
      </c>
      <c r="H679" t="s">
        <v>1505</v>
      </c>
      <c r="I679" t="s">
        <v>712</v>
      </c>
      <c r="J679" t="s">
        <v>712</v>
      </c>
      <c r="K679">
        <v>10</v>
      </c>
      <c r="L679" t="s">
        <v>2694</v>
      </c>
      <c r="M679" s="2"/>
      <c r="N679" s="2"/>
      <c r="O679" s="2"/>
      <c r="P679" s="2"/>
      <c r="Q679" s="55"/>
      <c r="R679" s="55"/>
      <c r="S679" s="2"/>
      <c r="T679" s="3"/>
      <c r="U679" s="2"/>
      <c r="V679" s="2"/>
      <c r="W679" s="2"/>
      <c r="X679" s="55"/>
      <c r="Y679" s="2"/>
      <c r="Z679" s="55"/>
      <c r="AA679" s="2"/>
      <c r="AB679" s="2"/>
    </row>
    <row r="680" spans="1:28">
      <c r="A680">
        <v>679</v>
      </c>
      <c r="B680" t="s">
        <v>66</v>
      </c>
      <c r="C680" t="s">
        <v>2695</v>
      </c>
      <c r="D680" t="s">
        <v>1366</v>
      </c>
      <c r="E680">
        <v>679</v>
      </c>
      <c r="G680" t="s">
        <v>66</v>
      </c>
      <c r="H680" t="s">
        <v>1476</v>
      </c>
      <c r="I680">
        <v>80</v>
      </c>
      <c r="J680">
        <v>100</v>
      </c>
      <c r="K680">
        <v>15</v>
      </c>
      <c r="L680" t="s">
        <v>2696</v>
      </c>
      <c r="M680" s="2"/>
      <c r="N680" s="2"/>
      <c r="O680" s="2"/>
      <c r="P680" s="2"/>
      <c r="Q680" s="55"/>
      <c r="R680" s="55"/>
      <c r="S680" s="2"/>
      <c r="T680" s="3"/>
      <c r="U680" s="2"/>
      <c r="V680" s="2"/>
      <c r="W680" s="2"/>
      <c r="X680" s="2"/>
      <c r="Y680" s="2"/>
      <c r="Z680" s="2"/>
      <c r="AA680" s="55"/>
      <c r="AB680" s="2"/>
    </row>
    <row r="681" spans="1:28">
      <c r="A681">
        <v>680</v>
      </c>
      <c r="B681" t="s">
        <v>73</v>
      </c>
      <c r="C681" t="s">
        <v>2697</v>
      </c>
      <c r="D681" t="s">
        <v>1410</v>
      </c>
      <c r="E681">
        <v>680</v>
      </c>
      <c r="G681" t="s">
        <v>73</v>
      </c>
      <c r="H681" t="s">
        <v>1476</v>
      </c>
      <c r="I681">
        <v>80</v>
      </c>
      <c r="J681">
        <v>100</v>
      </c>
      <c r="K681">
        <v>15</v>
      </c>
      <c r="L681" t="s">
        <v>2698</v>
      </c>
      <c r="M681" s="2"/>
      <c r="N681" s="2"/>
      <c r="O681" s="2"/>
      <c r="P681" s="2"/>
      <c r="Q681" s="55"/>
      <c r="R681" s="55"/>
      <c r="S681" s="2"/>
      <c r="T681" s="3"/>
      <c r="U681" s="2"/>
      <c r="V681" s="2"/>
      <c r="W681" s="2"/>
      <c r="X681" s="2"/>
      <c r="Y681" s="2"/>
      <c r="Z681" s="2"/>
      <c r="AA681" s="55"/>
      <c r="AB681" s="2"/>
    </row>
    <row r="682" spans="1:28">
      <c r="A682">
        <v>681</v>
      </c>
      <c r="B682" t="s">
        <v>80</v>
      </c>
      <c r="C682" t="s">
        <v>2699</v>
      </c>
      <c r="D682" t="s">
        <v>1205</v>
      </c>
      <c r="E682">
        <v>681</v>
      </c>
      <c r="G682" t="s">
        <v>80</v>
      </c>
      <c r="H682" t="s">
        <v>1476</v>
      </c>
      <c r="I682">
        <v>20</v>
      </c>
      <c r="J682">
        <v>100</v>
      </c>
      <c r="K682">
        <v>10</v>
      </c>
      <c r="L682" t="s">
        <v>2700</v>
      </c>
      <c r="M682" s="2"/>
      <c r="N682" s="2"/>
      <c r="O682" s="2"/>
      <c r="P682" s="2"/>
      <c r="Q682" s="55"/>
      <c r="R682" s="55"/>
      <c r="S682" s="2"/>
      <c r="T682" s="3"/>
      <c r="U682" s="2"/>
      <c r="V682" s="2"/>
      <c r="W682" s="2"/>
      <c r="X682" s="55"/>
      <c r="Y682" s="2"/>
      <c r="Z682" s="2"/>
      <c r="AA682" s="55"/>
      <c r="AB682" s="2"/>
    </row>
    <row r="683" spans="1:28">
      <c r="A683">
        <v>682</v>
      </c>
      <c r="B683" t="s">
        <v>73</v>
      </c>
      <c r="C683" t="s">
        <v>2701</v>
      </c>
      <c r="D683" t="s">
        <v>1207</v>
      </c>
      <c r="E683">
        <v>682</v>
      </c>
      <c r="G683" t="s">
        <v>73</v>
      </c>
      <c r="H683" t="s">
        <v>1503</v>
      </c>
      <c r="I683">
        <v>130</v>
      </c>
      <c r="J683">
        <v>100</v>
      </c>
      <c r="K683">
        <v>5</v>
      </c>
      <c r="L683" t="s">
        <v>2702</v>
      </c>
      <c r="M683" s="2"/>
      <c r="N683" s="2"/>
      <c r="O683" s="2"/>
      <c r="P683" s="2"/>
      <c r="Q683" s="55"/>
      <c r="R683" s="55"/>
      <c r="S683" s="2"/>
      <c r="T683" s="3"/>
      <c r="U683" s="2"/>
      <c r="V683" s="2"/>
      <c r="W683" s="2"/>
      <c r="X683" s="55"/>
      <c r="Y683" s="2"/>
      <c r="Z683" s="2"/>
      <c r="AA683" s="55"/>
      <c r="AB683" s="2"/>
    </row>
    <row r="684" spans="1:28">
      <c r="A684">
        <v>683</v>
      </c>
      <c r="B684" t="s">
        <v>77</v>
      </c>
      <c r="C684" t="s">
        <v>2703</v>
      </c>
      <c r="D684" t="s">
        <v>1068</v>
      </c>
      <c r="E684">
        <v>683</v>
      </c>
      <c r="G684" t="s">
        <v>77</v>
      </c>
      <c r="H684" t="s">
        <v>1505</v>
      </c>
      <c r="I684" t="s">
        <v>712</v>
      </c>
      <c r="J684" t="s">
        <v>712</v>
      </c>
      <c r="K684">
        <v>10</v>
      </c>
      <c r="L684" t="s">
        <v>2704</v>
      </c>
      <c r="M684" s="2"/>
      <c r="N684" s="2"/>
      <c r="O684" s="2"/>
      <c r="P684" s="2"/>
      <c r="Q684" s="55"/>
      <c r="R684" s="55"/>
      <c r="S684" s="2"/>
      <c r="T684" s="3"/>
      <c r="U684" s="2"/>
      <c r="V684" s="2"/>
      <c r="W684" s="2"/>
      <c r="X684" s="55"/>
      <c r="Y684" s="2"/>
      <c r="Z684" s="55"/>
      <c r="AA684" s="2"/>
      <c r="AB684" s="2"/>
    </row>
    <row r="685" spans="1:28">
      <c r="A685">
        <v>684</v>
      </c>
      <c r="B685" t="s">
        <v>72</v>
      </c>
      <c r="C685" t="s">
        <v>2705</v>
      </c>
      <c r="D685" t="s">
        <v>1110</v>
      </c>
      <c r="E685">
        <v>684</v>
      </c>
      <c r="G685" t="s">
        <v>72</v>
      </c>
      <c r="H685" t="s">
        <v>1476</v>
      </c>
      <c r="I685">
        <v>70</v>
      </c>
      <c r="J685" t="s">
        <v>712</v>
      </c>
      <c r="K685">
        <v>10</v>
      </c>
      <c r="L685" t="s">
        <v>2706</v>
      </c>
      <c r="M685" s="2"/>
      <c r="N685" s="2"/>
      <c r="O685" s="2"/>
      <c r="P685" s="2"/>
      <c r="Q685" s="55"/>
      <c r="R685" s="55"/>
      <c r="S685" s="2"/>
      <c r="T685" s="3"/>
      <c r="U685" s="2"/>
      <c r="V685" s="2"/>
      <c r="W685" s="2"/>
      <c r="X685" s="55"/>
      <c r="Y685" s="2"/>
      <c r="Z685" s="2"/>
      <c r="AA685" s="55"/>
      <c r="AB685" s="2"/>
    </row>
    <row r="686" spans="1:28">
      <c r="A686">
        <v>685</v>
      </c>
      <c r="B686" t="s">
        <v>59</v>
      </c>
      <c r="C686" t="s">
        <v>2707</v>
      </c>
      <c r="D686" t="s">
        <v>1456</v>
      </c>
      <c r="E686">
        <v>685</v>
      </c>
      <c r="G686" t="s">
        <v>59</v>
      </c>
      <c r="H686" t="s">
        <v>1505</v>
      </c>
      <c r="I686" t="s">
        <v>712</v>
      </c>
      <c r="J686" t="s">
        <v>712</v>
      </c>
      <c r="K686">
        <v>20</v>
      </c>
      <c r="L686" t="s">
        <v>2708</v>
      </c>
      <c r="M686" s="2"/>
      <c r="N686" s="2"/>
      <c r="O686" s="2"/>
      <c r="P686" s="2"/>
      <c r="Q686" s="55"/>
      <c r="R686" s="55"/>
      <c r="S686" s="2"/>
      <c r="T686" s="3"/>
      <c r="U686" s="2"/>
      <c r="V686" s="2"/>
      <c r="W686" s="2"/>
      <c r="X686" s="55"/>
      <c r="Y686" s="2"/>
      <c r="Z686" s="55"/>
      <c r="AA686" s="2"/>
      <c r="AB686" s="2"/>
    </row>
    <row r="687" spans="1:28">
      <c r="A687">
        <v>686</v>
      </c>
      <c r="B687" t="s">
        <v>53</v>
      </c>
      <c r="C687" t="s">
        <v>2709</v>
      </c>
      <c r="D687" t="s">
        <v>1445</v>
      </c>
      <c r="E687">
        <v>686</v>
      </c>
      <c r="G687" t="s">
        <v>53</v>
      </c>
      <c r="H687" t="s">
        <v>1503</v>
      </c>
      <c r="I687">
        <v>90</v>
      </c>
      <c r="J687">
        <v>100</v>
      </c>
      <c r="K687">
        <v>15</v>
      </c>
      <c r="L687" t="s">
        <v>2710</v>
      </c>
      <c r="M687" s="2"/>
      <c r="N687" s="2"/>
      <c r="O687" s="2"/>
      <c r="P687" s="2"/>
      <c r="Q687" s="55"/>
      <c r="R687" s="55"/>
      <c r="S687" s="2"/>
      <c r="T687" s="3"/>
      <c r="U687" s="2"/>
      <c r="V687" s="2"/>
      <c r="W687" s="2"/>
      <c r="X687" s="55"/>
      <c r="Y687" s="2"/>
      <c r="Z687" s="2"/>
      <c r="AA687" s="55"/>
      <c r="AB687" s="2"/>
    </row>
    <row r="688" spans="1:28">
      <c r="A688">
        <v>687</v>
      </c>
      <c r="B688" t="s">
        <v>79</v>
      </c>
      <c r="C688" t="s">
        <v>2711</v>
      </c>
      <c r="D688" t="s">
        <v>2712</v>
      </c>
      <c r="E688">
        <v>687</v>
      </c>
      <c r="G688" t="s">
        <v>79</v>
      </c>
      <c r="H688" t="s">
        <v>1503</v>
      </c>
      <c r="I688">
        <v>100</v>
      </c>
      <c r="J688">
        <v>100</v>
      </c>
      <c r="K688">
        <v>10</v>
      </c>
      <c r="L688" t="s">
        <v>2713</v>
      </c>
      <c r="M688" s="2"/>
      <c r="N688" s="2"/>
      <c r="O688" s="2"/>
      <c r="P688" s="2"/>
      <c r="Q688" s="55"/>
      <c r="R688" s="55"/>
      <c r="S688" s="2"/>
      <c r="T688" s="3"/>
      <c r="U688" s="2"/>
      <c r="V688" s="2"/>
      <c r="W688" s="2"/>
      <c r="X688" s="55"/>
      <c r="Y688" s="2"/>
      <c r="Z688" s="2"/>
      <c r="AA688" s="55"/>
      <c r="AB688" s="2"/>
    </row>
    <row r="689" spans="1:28">
      <c r="A689">
        <v>688</v>
      </c>
      <c r="B689" t="s">
        <v>75</v>
      </c>
      <c r="C689" t="s">
        <v>2714</v>
      </c>
      <c r="D689" t="s">
        <v>1451</v>
      </c>
      <c r="E689">
        <v>688</v>
      </c>
      <c r="G689" t="s">
        <v>75</v>
      </c>
      <c r="H689" t="s">
        <v>1476</v>
      </c>
      <c r="I689">
        <v>70</v>
      </c>
      <c r="J689">
        <v>100</v>
      </c>
      <c r="K689">
        <v>15</v>
      </c>
      <c r="L689" t="s">
        <v>2715</v>
      </c>
      <c r="M689" s="2"/>
      <c r="N689" s="2"/>
      <c r="O689" s="2"/>
      <c r="P689" s="2"/>
      <c r="Q689" s="55"/>
      <c r="R689" s="55"/>
      <c r="S689" s="2"/>
      <c r="T689" s="3"/>
      <c r="U689" s="2"/>
      <c r="V689" s="2"/>
      <c r="W689" s="2"/>
      <c r="X689" s="2"/>
      <c r="Y689" s="2"/>
      <c r="Z689" s="2"/>
      <c r="AA689" s="55"/>
      <c r="AB689" s="2"/>
    </row>
    <row r="690" spans="1:28">
      <c r="A690">
        <v>689</v>
      </c>
      <c r="B690" t="s">
        <v>77</v>
      </c>
      <c r="C690" t="s">
        <v>2716</v>
      </c>
      <c r="D690" t="s">
        <v>1453</v>
      </c>
      <c r="E690">
        <v>689</v>
      </c>
      <c r="G690" t="s">
        <v>77</v>
      </c>
      <c r="H690" t="s">
        <v>1505</v>
      </c>
      <c r="I690" t="s">
        <v>712</v>
      </c>
      <c r="J690" t="s">
        <v>712</v>
      </c>
      <c r="K690">
        <v>15</v>
      </c>
      <c r="L690" t="s">
        <v>2717</v>
      </c>
      <c r="M690" s="2"/>
      <c r="N690" s="2"/>
      <c r="O690" s="2"/>
      <c r="P690" s="2"/>
      <c r="Q690" s="55"/>
      <c r="R690" s="55"/>
      <c r="S690" s="2"/>
      <c r="T690" s="3"/>
      <c r="U690" s="2"/>
      <c r="V690" s="2"/>
      <c r="W690" s="2"/>
      <c r="X690" s="55"/>
      <c r="Y690" s="2"/>
      <c r="Z690" s="55"/>
      <c r="AA690" s="2"/>
      <c r="AB690" s="2"/>
    </row>
    <row r="691" spans="1:28">
      <c r="A691">
        <v>690</v>
      </c>
      <c r="B691" t="s">
        <v>58</v>
      </c>
      <c r="C691" t="s">
        <v>2718</v>
      </c>
      <c r="D691" t="s">
        <v>1443</v>
      </c>
      <c r="E691">
        <v>690</v>
      </c>
      <c r="G691" t="s">
        <v>58</v>
      </c>
      <c r="H691" t="s">
        <v>1476</v>
      </c>
      <c r="I691">
        <v>100</v>
      </c>
      <c r="J691">
        <v>100</v>
      </c>
      <c r="K691">
        <v>15</v>
      </c>
      <c r="L691" t="s">
        <v>2719</v>
      </c>
      <c r="M691" s="2"/>
      <c r="N691" s="2"/>
      <c r="O691" s="2"/>
      <c r="P691" s="2"/>
      <c r="Q691" s="55"/>
      <c r="R691" s="55"/>
      <c r="S691" s="2"/>
      <c r="T691" s="3"/>
      <c r="U691" s="2"/>
      <c r="V691" s="2"/>
      <c r="W691" s="2"/>
      <c r="X691" s="55"/>
      <c r="Y691" s="2"/>
      <c r="Z691" s="2"/>
      <c r="AA691" s="55"/>
      <c r="AB691" s="2"/>
    </row>
    <row r="692" spans="1:28">
      <c r="A692">
        <v>691</v>
      </c>
      <c r="B692" t="s">
        <v>79</v>
      </c>
      <c r="C692" t="s">
        <v>2720</v>
      </c>
      <c r="D692" t="s">
        <v>1461</v>
      </c>
      <c r="E692">
        <v>691</v>
      </c>
      <c r="G692" t="s">
        <v>79</v>
      </c>
      <c r="H692" t="s">
        <v>1503</v>
      </c>
      <c r="I692">
        <v>110</v>
      </c>
      <c r="J692">
        <v>100</v>
      </c>
      <c r="K692">
        <v>5</v>
      </c>
      <c r="L692" t="s">
        <v>2721</v>
      </c>
      <c r="M692" s="2"/>
      <c r="N692" s="2"/>
      <c r="O692" s="2"/>
      <c r="P692" s="2"/>
      <c r="Q692" s="55"/>
      <c r="R692" s="55"/>
      <c r="S692" s="2"/>
      <c r="T692" s="3"/>
      <c r="U692" s="2"/>
      <c r="V692" s="2"/>
      <c r="W692" s="2"/>
      <c r="X692" s="2"/>
      <c r="Y692" s="2"/>
      <c r="Z692" s="2"/>
      <c r="AA692" s="55"/>
      <c r="AB692" s="2"/>
    </row>
    <row r="693" spans="1:28">
      <c r="A693">
        <v>692</v>
      </c>
      <c r="B693" t="s">
        <v>79</v>
      </c>
      <c r="C693" t="s">
        <v>2722</v>
      </c>
      <c r="D693" t="s">
        <v>1301</v>
      </c>
      <c r="E693">
        <v>692</v>
      </c>
      <c r="G693" t="s">
        <v>79</v>
      </c>
      <c r="H693" t="s">
        <v>1476</v>
      </c>
      <c r="I693">
        <v>90</v>
      </c>
      <c r="J693">
        <v>100</v>
      </c>
      <c r="K693">
        <v>15</v>
      </c>
      <c r="L693" t="s">
        <v>2723</v>
      </c>
      <c r="M693" s="2"/>
      <c r="N693" s="2"/>
      <c r="O693" s="2"/>
      <c r="P693" s="2"/>
      <c r="Q693" s="55"/>
      <c r="R693" s="55"/>
      <c r="S693" s="2"/>
      <c r="T693" s="3"/>
      <c r="U693" s="2"/>
      <c r="V693" s="2"/>
      <c r="W693" s="2"/>
      <c r="X693" s="55"/>
      <c r="Y693" s="2"/>
      <c r="Z693" s="2"/>
      <c r="AA693" s="55"/>
      <c r="AB693" s="2"/>
    </row>
    <row r="694" spans="1:28">
      <c r="A694">
        <v>693</v>
      </c>
      <c r="B694" t="s">
        <v>80</v>
      </c>
      <c r="C694" t="s">
        <v>2724</v>
      </c>
      <c r="D694" t="s">
        <v>865</v>
      </c>
      <c r="E694">
        <v>693</v>
      </c>
      <c r="G694" t="s">
        <v>80</v>
      </c>
      <c r="H694" t="s">
        <v>1476</v>
      </c>
      <c r="I694">
        <v>60</v>
      </c>
      <c r="J694">
        <v>100</v>
      </c>
      <c r="K694">
        <v>20</v>
      </c>
      <c r="L694" t="s">
        <v>2725</v>
      </c>
      <c r="M694" s="2"/>
      <c r="N694" s="2"/>
      <c r="O694" s="2"/>
      <c r="P694" s="2"/>
      <c r="Q694" s="55"/>
      <c r="R694" s="55"/>
      <c r="S694" s="2"/>
      <c r="T694" s="3"/>
      <c r="U694" s="2"/>
      <c r="V694" s="2"/>
      <c r="W694" s="2"/>
      <c r="X694" s="55"/>
      <c r="Y694" s="2"/>
      <c r="Z694" s="2"/>
      <c r="AA694" s="55"/>
      <c r="AB694" s="2"/>
    </row>
    <row r="695" spans="1:28">
      <c r="A695">
        <v>694</v>
      </c>
      <c r="B695" t="s">
        <v>78</v>
      </c>
      <c r="C695" t="s">
        <v>2726</v>
      </c>
      <c r="D695" t="s">
        <v>1095</v>
      </c>
      <c r="E695">
        <v>694</v>
      </c>
      <c r="G695" t="s">
        <v>78</v>
      </c>
      <c r="H695" t="s">
        <v>1505</v>
      </c>
      <c r="I695" t="s">
        <v>712</v>
      </c>
      <c r="J695" t="s">
        <v>712</v>
      </c>
      <c r="K695">
        <v>20</v>
      </c>
      <c r="L695" t="s">
        <v>2727</v>
      </c>
      <c r="M695" s="2"/>
      <c r="N695" s="2"/>
      <c r="O695" s="2"/>
      <c r="P695" s="2"/>
      <c r="Q695" s="55"/>
      <c r="R695" s="55"/>
      <c r="S695" s="2"/>
      <c r="T695" s="3"/>
      <c r="U695" s="2"/>
      <c r="V695" s="2"/>
      <c r="W695" s="2"/>
      <c r="X695" s="55"/>
      <c r="Y695" s="2"/>
      <c r="Z695" s="55"/>
      <c r="AA695" s="2"/>
      <c r="AB695" s="2"/>
    </row>
    <row r="696" spans="1:28">
      <c r="A696">
        <v>695</v>
      </c>
      <c r="B696" t="s">
        <v>67</v>
      </c>
      <c r="C696" t="s">
        <v>2728</v>
      </c>
      <c r="D696" t="s">
        <v>2729</v>
      </c>
      <c r="E696">
        <v>695</v>
      </c>
      <c r="G696" t="s">
        <v>67</v>
      </c>
      <c r="H696" t="s">
        <v>1476</v>
      </c>
      <c r="I696">
        <v>180</v>
      </c>
      <c r="J696" t="s">
        <v>712</v>
      </c>
      <c r="K696">
        <v>1</v>
      </c>
      <c r="L696" t="s">
        <v>6050</v>
      </c>
      <c r="M696" s="2"/>
      <c r="N696" s="2"/>
      <c r="O696" s="2"/>
      <c r="P696" s="2"/>
      <c r="Q696" s="55"/>
      <c r="R696" s="55"/>
      <c r="S696" s="2"/>
      <c r="T696" s="3"/>
      <c r="U696" s="2"/>
      <c r="V696" s="2"/>
      <c r="W696" s="2"/>
      <c r="X696" s="55"/>
      <c r="Y696" s="55"/>
      <c r="Z696" s="55"/>
      <c r="AA696" s="55"/>
      <c r="AB696" s="55"/>
    </row>
    <row r="697" spans="1:28">
      <c r="A697">
        <v>696</v>
      </c>
      <c r="B697" t="s">
        <v>80</v>
      </c>
      <c r="C697" t="s">
        <v>2730</v>
      </c>
      <c r="D697" t="s">
        <v>2731</v>
      </c>
      <c r="E697">
        <v>696</v>
      </c>
      <c r="G697" t="s">
        <v>80</v>
      </c>
      <c r="H697" t="s">
        <v>1476</v>
      </c>
      <c r="I697">
        <v>180</v>
      </c>
      <c r="J697" t="s">
        <v>712</v>
      </c>
      <c r="K697">
        <v>1</v>
      </c>
      <c r="L697" t="s">
        <v>6050</v>
      </c>
      <c r="M697" s="2"/>
      <c r="N697" s="2"/>
      <c r="O697" s="2"/>
      <c r="P697" s="2"/>
      <c r="Q697" s="55"/>
      <c r="R697" s="55"/>
      <c r="S697" s="2"/>
      <c r="T697" s="3"/>
      <c r="U697" s="2"/>
      <c r="V697" s="2"/>
      <c r="W697" s="2"/>
      <c r="X697" s="55"/>
      <c r="Y697" s="55"/>
      <c r="Z697" s="55"/>
      <c r="AA697" s="55"/>
      <c r="AB697" s="55"/>
    </row>
    <row r="698" spans="1:28">
      <c r="A698">
        <v>697</v>
      </c>
      <c r="B698" t="s">
        <v>74</v>
      </c>
      <c r="C698" t="s">
        <v>2732</v>
      </c>
      <c r="D698" t="s">
        <v>2733</v>
      </c>
      <c r="E698">
        <v>697</v>
      </c>
      <c r="G698" t="s">
        <v>74</v>
      </c>
      <c r="H698" t="s">
        <v>1503</v>
      </c>
      <c r="I698">
        <v>195</v>
      </c>
      <c r="J698" t="s">
        <v>712</v>
      </c>
      <c r="K698">
        <v>1</v>
      </c>
      <c r="L698" t="s">
        <v>6050</v>
      </c>
      <c r="M698" s="2"/>
      <c r="N698" s="2"/>
      <c r="O698" s="2"/>
      <c r="P698" s="2"/>
      <c r="Q698" s="55"/>
      <c r="R698" s="55"/>
      <c r="S698" s="2"/>
      <c r="T698" s="3"/>
      <c r="U698" s="2"/>
      <c r="V698" s="2"/>
      <c r="W698" s="2"/>
      <c r="X698" s="55"/>
      <c r="Y698" s="55"/>
      <c r="Z698" s="55"/>
      <c r="AA698" s="55"/>
      <c r="AB698" s="55"/>
    </row>
    <row r="699" spans="1:28">
      <c r="A699" s="2">
        <v>698</v>
      </c>
      <c r="B699" t="s">
        <v>81</v>
      </c>
      <c r="C699" t="s">
        <v>6135</v>
      </c>
      <c r="D699" s="2" t="s">
        <v>4200</v>
      </c>
      <c r="E699" s="2">
        <v>698</v>
      </c>
      <c r="G699" t="s">
        <v>81</v>
      </c>
      <c r="H699" t="s">
        <v>48</v>
      </c>
      <c r="I699" t="s">
        <v>2734</v>
      </c>
      <c r="J699" t="s">
        <v>712</v>
      </c>
      <c r="K699">
        <v>1</v>
      </c>
      <c r="L699" t="s">
        <v>6050</v>
      </c>
      <c r="M699" s="2"/>
      <c r="N699" s="2"/>
      <c r="O699" s="2"/>
      <c r="P699" s="2"/>
      <c r="Q699" s="55"/>
      <c r="R699" s="55"/>
      <c r="S699" s="2"/>
      <c r="T699" s="3"/>
      <c r="U699" s="2"/>
      <c r="V699" s="2"/>
      <c r="W699" s="2"/>
      <c r="X699" s="55"/>
      <c r="Y699" s="55"/>
      <c r="Z699" s="55"/>
      <c r="AA699" s="55"/>
      <c r="AB699" s="55"/>
    </row>
    <row r="700" spans="1:28">
      <c r="A700">
        <v>699</v>
      </c>
      <c r="B700" t="s">
        <v>67</v>
      </c>
      <c r="C700" t="s">
        <v>2735</v>
      </c>
      <c r="D700" t="s">
        <v>2736</v>
      </c>
      <c r="E700">
        <v>699</v>
      </c>
      <c r="G700" t="s">
        <v>67</v>
      </c>
      <c r="H700" t="s">
        <v>1476</v>
      </c>
      <c r="I700">
        <v>195</v>
      </c>
      <c r="J700" t="s">
        <v>712</v>
      </c>
      <c r="K700">
        <v>1</v>
      </c>
      <c r="L700" t="s">
        <v>6050</v>
      </c>
      <c r="M700" s="2"/>
      <c r="N700" s="2"/>
      <c r="O700" s="2"/>
      <c r="P700" s="2"/>
      <c r="Q700" s="55"/>
      <c r="R700" s="55"/>
      <c r="S700" s="2"/>
      <c r="T700" s="3"/>
      <c r="U700" s="2"/>
      <c r="V700" s="2"/>
      <c r="W700" s="2"/>
      <c r="X700" s="55"/>
      <c r="Y700" s="55"/>
      <c r="Z700" s="55"/>
      <c r="AA700" s="55"/>
      <c r="AB700" s="55"/>
    </row>
    <row r="701" spans="1:28">
      <c r="A701">
        <v>700</v>
      </c>
      <c r="B701" t="s">
        <v>76</v>
      </c>
      <c r="C701" t="s">
        <v>2737</v>
      </c>
      <c r="D701" t="s">
        <v>2738</v>
      </c>
      <c r="E701">
        <v>700</v>
      </c>
      <c r="G701" t="s">
        <v>76</v>
      </c>
      <c r="H701" t="s">
        <v>1503</v>
      </c>
      <c r="I701">
        <v>175</v>
      </c>
      <c r="J701" t="s">
        <v>712</v>
      </c>
      <c r="K701">
        <v>1</v>
      </c>
      <c r="L701" t="s">
        <v>6050</v>
      </c>
      <c r="M701" s="2"/>
      <c r="N701" s="2"/>
      <c r="O701" s="2"/>
      <c r="P701" s="2"/>
      <c r="Q701" s="3"/>
      <c r="R701" s="55"/>
      <c r="S701" s="2"/>
      <c r="T701" s="3"/>
      <c r="U701" s="2"/>
      <c r="V701" s="2"/>
      <c r="W701" s="2"/>
      <c r="X701" s="55"/>
      <c r="Y701" s="55"/>
      <c r="Z701" s="55"/>
      <c r="AA701" s="55"/>
      <c r="AB701" s="55"/>
    </row>
    <row r="702" spans="1:28">
      <c r="A702">
        <v>701</v>
      </c>
      <c r="B702" t="s">
        <v>53</v>
      </c>
      <c r="C702" t="s">
        <v>2739</v>
      </c>
      <c r="D702" t="s">
        <v>2740</v>
      </c>
      <c r="E702">
        <v>701</v>
      </c>
      <c r="G702" t="s">
        <v>53</v>
      </c>
      <c r="H702" t="s">
        <v>1476</v>
      </c>
      <c r="I702">
        <v>210</v>
      </c>
      <c r="J702" t="s">
        <v>712</v>
      </c>
      <c r="K702">
        <v>1</v>
      </c>
      <c r="L702" t="s">
        <v>6050</v>
      </c>
      <c r="M702" s="2"/>
      <c r="N702" s="2"/>
      <c r="O702" s="2"/>
      <c r="P702" s="2"/>
      <c r="Q702" s="55"/>
      <c r="R702" s="55"/>
      <c r="S702" s="2"/>
      <c r="T702" s="3"/>
      <c r="U702" s="2"/>
      <c r="V702" s="2"/>
      <c r="W702" s="2"/>
      <c r="X702" s="55"/>
      <c r="Y702" s="55"/>
      <c r="Z702" s="55"/>
      <c r="AA702" s="55"/>
      <c r="AB702" s="55"/>
    </row>
    <row r="703" spans="1:28" ht="15.6">
      <c r="A703" s="4">
        <v>702</v>
      </c>
      <c r="B703" t="s">
        <v>53</v>
      </c>
      <c r="C703" t="s">
        <v>6136</v>
      </c>
      <c r="D703" s="4" t="s">
        <v>2741</v>
      </c>
      <c r="E703" s="4">
        <v>702</v>
      </c>
      <c r="G703" t="s">
        <v>53</v>
      </c>
      <c r="H703" t="s">
        <v>1505</v>
      </c>
      <c r="I703" t="s">
        <v>712</v>
      </c>
      <c r="J703" t="s">
        <v>712</v>
      </c>
      <c r="K703">
        <v>1</v>
      </c>
      <c r="L703" s="4" t="s">
        <v>6050</v>
      </c>
      <c r="M703" s="2"/>
      <c r="N703" s="2"/>
      <c r="O703" s="2"/>
      <c r="P703" s="2"/>
      <c r="Q703" s="55"/>
      <c r="R703" s="55"/>
      <c r="S703" s="2"/>
      <c r="T703" s="3"/>
      <c r="U703" s="2"/>
      <c r="V703" s="2"/>
      <c r="W703" s="2"/>
      <c r="X703" s="2"/>
      <c r="Y703" s="55"/>
      <c r="Z703" s="55"/>
      <c r="AA703" s="55"/>
      <c r="AB703" s="55"/>
    </row>
    <row r="704" spans="1:28">
      <c r="A704">
        <v>703</v>
      </c>
      <c r="B704" t="s">
        <v>77</v>
      </c>
      <c r="C704" t="s">
        <v>2742</v>
      </c>
      <c r="D704" t="s">
        <v>2743</v>
      </c>
      <c r="E704">
        <v>703</v>
      </c>
      <c r="G704" t="s">
        <v>77</v>
      </c>
      <c r="H704" t="s">
        <v>1503</v>
      </c>
      <c r="I704">
        <v>185</v>
      </c>
      <c r="J704" t="s">
        <v>712</v>
      </c>
      <c r="K704">
        <v>1</v>
      </c>
      <c r="L704" t="s">
        <v>6050</v>
      </c>
      <c r="M704" s="2"/>
      <c r="N704" s="2"/>
      <c r="O704" s="2"/>
      <c r="P704" s="2"/>
      <c r="Q704" s="55"/>
      <c r="R704" s="55"/>
      <c r="S704" s="2"/>
      <c r="T704" s="3"/>
      <c r="U704" s="2"/>
      <c r="V704" s="2"/>
      <c r="W704" s="2"/>
      <c r="X704" s="55"/>
      <c r="Y704" s="55"/>
      <c r="Z704" s="55"/>
      <c r="AA704" s="55"/>
      <c r="AB704" s="55"/>
    </row>
    <row r="705" spans="1:28">
      <c r="A705">
        <v>704</v>
      </c>
      <c r="B705" t="s">
        <v>73</v>
      </c>
      <c r="C705" t="s">
        <v>2744</v>
      </c>
      <c r="D705" t="s">
        <v>1458</v>
      </c>
      <c r="E705">
        <v>704</v>
      </c>
      <c r="G705" t="s">
        <v>73</v>
      </c>
      <c r="H705" t="s">
        <v>1503</v>
      </c>
      <c r="I705">
        <v>150</v>
      </c>
      <c r="J705">
        <v>100</v>
      </c>
      <c r="K705">
        <v>5</v>
      </c>
      <c r="L705" t="s">
        <v>2745</v>
      </c>
      <c r="M705" s="2"/>
      <c r="N705" s="2"/>
      <c r="O705" s="2"/>
      <c r="P705" s="2"/>
      <c r="Q705" s="55"/>
      <c r="R705" s="55"/>
      <c r="S705" s="2"/>
      <c r="T705" s="3"/>
      <c r="U705" s="2"/>
      <c r="V705" s="2"/>
      <c r="W705" s="2"/>
      <c r="X705" s="55"/>
      <c r="Y705" s="2"/>
      <c r="Z705" s="2"/>
      <c r="AA705" s="55"/>
      <c r="AB705" s="2"/>
    </row>
    <row r="706" spans="1:28">
      <c r="A706">
        <v>705</v>
      </c>
      <c r="B706" t="s">
        <v>81</v>
      </c>
      <c r="C706" t="s">
        <v>2746</v>
      </c>
      <c r="D706" t="s">
        <v>1467</v>
      </c>
      <c r="E706">
        <v>705</v>
      </c>
      <c r="G706" t="s">
        <v>81</v>
      </c>
      <c r="H706" t="s">
        <v>1503</v>
      </c>
      <c r="I706">
        <v>130</v>
      </c>
      <c r="J706">
        <v>90</v>
      </c>
      <c r="K706">
        <v>5</v>
      </c>
      <c r="L706" t="s">
        <v>2747</v>
      </c>
      <c r="M706" s="2"/>
      <c r="N706" s="2"/>
      <c r="O706" s="2"/>
      <c r="P706" s="2"/>
      <c r="Q706" s="55"/>
      <c r="R706" s="55"/>
      <c r="S706" s="2"/>
      <c r="T706" s="3"/>
      <c r="U706" s="2"/>
      <c r="V706" s="2"/>
      <c r="W706" s="2"/>
      <c r="X706" s="2"/>
      <c r="Y706" s="2"/>
      <c r="Z706" s="2"/>
      <c r="AA706" s="55"/>
      <c r="AB706" s="2"/>
    </row>
    <row r="707" spans="1:28">
      <c r="A707">
        <v>706</v>
      </c>
      <c r="B707" t="s">
        <v>77</v>
      </c>
      <c r="C707" t="s">
        <v>2748</v>
      </c>
      <c r="D707" t="s">
        <v>1371</v>
      </c>
      <c r="E707">
        <v>706</v>
      </c>
      <c r="G707" t="s">
        <v>77</v>
      </c>
      <c r="H707" t="s">
        <v>1476</v>
      </c>
      <c r="I707">
        <v>85</v>
      </c>
      <c r="J707">
        <v>100</v>
      </c>
      <c r="K707">
        <v>10</v>
      </c>
      <c r="L707" t="s">
        <v>2749</v>
      </c>
      <c r="M707" s="2"/>
      <c r="N707" s="2"/>
      <c r="O707" s="2"/>
      <c r="P707" s="2"/>
      <c r="Q707" s="55"/>
      <c r="R707" s="55"/>
      <c r="S707" s="2"/>
      <c r="T707" s="3"/>
      <c r="U707" s="2"/>
      <c r="V707" s="2"/>
      <c r="W707" s="2"/>
      <c r="X707" s="55"/>
      <c r="Y707" s="2"/>
      <c r="Z707" s="2"/>
      <c r="AA707" s="55"/>
      <c r="AB707" s="2"/>
    </row>
    <row r="708" spans="1:28">
      <c r="A708">
        <v>707</v>
      </c>
      <c r="B708" t="s">
        <v>60</v>
      </c>
      <c r="C708" t="s">
        <v>2750</v>
      </c>
      <c r="D708" t="s">
        <v>1202</v>
      </c>
      <c r="E708">
        <v>707</v>
      </c>
      <c r="G708" t="s">
        <v>60</v>
      </c>
      <c r="H708" t="s">
        <v>1476</v>
      </c>
      <c r="I708">
        <v>75</v>
      </c>
      <c r="J708">
        <v>100</v>
      </c>
      <c r="K708">
        <v>10</v>
      </c>
      <c r="L708" t="s">
        <v>2751</v>
      </c>
      <c r="M708" s="2"/>
      <c r="N708" s="2"/>
      <c r="O708" s="2"/>
      <c r="P708" s="2"/>
      <c r="Q708" s="55"/>
      <c r="R708" s="55"/>
      <c r="S708" s="2"/>
      <c r="T708" s="3"/>
      <c r="U708" s="2"/>
      <c r="V708" s="2"/>
      <c r="W708" s="2"/>
      <c r="X708" s="55"/>
      <c r="Y708" s="2"/>
      <c r="Z708" s="2"/>
      <c r="AA708" s="55"/>
      <c r="AB708" s="2"/>
    </row>
    <row r="709" spans="1:28">
      <c r="A709">
        <v>708</v>
      </c>
      <c r="B709" t="s">
        <v>67</v>
      </c>
      <c r="C709" t="s">
        <v>2752</v>
      </c>
      <c r="D709" t="s">
        <v>1307</v>
      </c>
      <c r="E709">
        <v>708</v>
      </c>
      <c r="G709" t="s">
        <v>67</v>
      </c>
      <c r="H709" t="s">
        <v>1476</v>
      </c>
      <c r="I709">
        <v>85</v>
      </c>
      <c r="J709">
        <v>100</v>
      </c>
      <c r="K709">
        <v>10</v>
      </c>
      <c r="L709" t="s">
        <v>2753</v>
      </c>
      <c r="M709" s="2"/>
      <c r="N709" s="2"/>
      <c r="O709" s="2"/>
      <c r="P709" s="2"/>
      <c r="Q709" s="55"/>
      <c r="R709" s="55"/>
      <c r="S709" s="2"/>
      <c r="T709" s="3"/>
      <c r="U709" s="2"/>
      <c r="V709" s="2"/>
      <c r="W709" s="2"/>
      <c r="X709" s="2"/>
      <c r="Y709" s="2"/>
      <c r="Z709" s="2"/>
      <c r="AA709" s="55"/>
      <c r="AB709" s="2"/>
    </row>
    <row r="710" spans="1:28">
      <c r="A710">
        <v>709</v>
      </c>
      <c r="B710" t="s">
        <v>65</v>
      </c>
      <c r="C710" t="s">
        <v>2754</v>
      </c>
      <c r="D710" t="s">
        <v>1447</v>
      </c>
      <c r="E710">
        <v>709</v>
      </c>
      <c r="G710" t="s">
        <v>65</v>
      </c>
      <c r="H710" t="s">
        <v>1476</v>
      </c>
      <c r="I710">
        <v>40</v>
      </c>
      <c r="J710">
        <v>100</v>
      </c>
      <c r="K710">
        <v>20</v>
      </c>
      <c r="L710" t="s">
        <v>2755</v>
      </c>
      <c r="M710" s="2"/>
      <c r="N710" s="2"/>
      <c r="O710" s="2"/>
      <c r="P710" s="2"/>
      <c r="Q710" s="55"/>
      <c r="R710" s="55"/>
      <c r="S710" s="2"/>
      <c r="T710" s="3"/>
      <c r="U710" s="2"/>
      <c r="V710" s="2"/>
      <c r="W710" s="2"/>
      <c r="X710" s="55"/>
      <c r="Y710" s="2"/>
      <c r="Z710" s="2"/>
      <c r="AA710" s="55"/>
      <c r="AB710" s="2"/>
    </row>
    <row r="711" spans="1:28">
      <c r="A711">
        <v>710</v>
      </c>
      <c r="B711" t="s">
        <v>74</v>
      </c>
      <c r="C711" t="s">
        <v>2756</v>
      </c>
      <c r="D711" t="s">
        <v>1358</v>
      </c>
      <c r="E711">
        <v>710</v>
      </c>
      <c r="G711" t="s">
        <v>74</v>
      </c>
      <c r="H711" t="s">
        <v>1476</v>
      </c>
      <c r="I711">
        <v>85</v>
      </c>
      <c r="J711">
        <v>100</v>
      </c>
      <c r="K711">
        <v>10</v>
      </c>
      <c r="L711" t="s">
        <v>2757</v>
      </c>
      <c r="M711" s="2"/>
      <c r="N711" s="2"/>
      <c r="O711" s="2"/>
      <c r="P711" s="2"/>
      <c r="Q711" s="55"/>
      <c r="R711" s="55"/>
      <c r="S711" s="2"/>
      <c r="T711" s="3"/>
      <c r="U711" s="2"/>
      <c r="V711" s="2"/>
      <c r="W711" s="2"/>
      <c r="X711" s="2"/>
      <c r="Y711" s="2"/>
      <c r="Z711" s="2"/>
      <c r="AA711" s="55"/>
      <c r="AB711" s="2"/>
    </row>
    <row r="712" spans="1:28">
      <c r="A712">
        <v>711</v>
      </c>
      <c r="B712" t="s">
        <v>77</v>
      </c>
      <c r="C712" t="s">
        <v>2758</v>
      </c>
      <c r="D712" t="s">
        <v>1466</v>
      </c>
      <c r="E712">
        <v>711</v>
      </c>
      <c r="G712" t="s">
        <v>77</v>
      </c>
      <c r="H712" t="s">
        <v>1503</v>
      </c>
      <c r="I712">
        <v>160</v>
      </c>
      <c r="J712">
        <v>100</v>
      </c>
      <c r="K712">
        <v>10</v>
      </c>
      <c r="L712" t="s">
        <v>2759</v>
      </c>
      <c r="M712" s="2"/>
      <c r="N712" s="2"/>
      <c r="O712" s="2"/>
      <c r="P712" s="2"/>
      <c r="Q712" s="55"/>
      <c r="R712" s="55"/>
      <c r="S712" s="2"/>
      <c r="T712" s="3"/>
      <c r="U712" s="2"/>
      <c r="V712" s="2"/>
      <c r="W712" s="2"/>
      <c r="X712" s="55"/>
      <c r="Y712" s="2"/>
      <c r="Z712" s="2"/>
      <c r="AA712" s="55"/>
      <c r="AB712" s="2"/>
    </row>
    <row r="713" spans="1:28">
      <c r="A713">
        <v>712</v>
      </c>
      <c r="B713" t="s">
        <v>67</v>
      </c>
      <c r="C713" t="s">
        <v>2760</v>
      </c>
      <c r="D713" t="s">
        <v>1468</v>
      </c>
      <c r="E713">
        <v>712</v>
      </c>
      <c r="G713" t="s">
        <v>67</v>
      </c>
      <c r="H713" t="s">
        <v>1476</v>
      </c>
      <c r="I713">
        <v>90</v>
      </c>
      <c r="J713">
        <v>100</v>
      </c>
      <c r="K713">
        <v>10</v>
      </c>
      <c r="L713" t="s">
        <v>2761</v>
      </c>
      <c r="M713" s="2"/>
      <c r="N713" s="2"/>
      <c r="O713" s="2"/>
      <c r="P713" s="2"/>
      <c r="Q713" s="55"/>
      <c r="R713" s="55"/>
      <c r="S713" s="2"/>
      <c r="T713" s="3"/>
      <c r="U713" s="2"/>
      <c r="V713" s="2"/>
      <c r="W713" s="2"/>
      <c r="X713" s="55"/>
      <c r="Y713" s="2"/>
      <c r="Z713" s="2"/>
      <c r="AA713" s="55"/>
      <c r="AB713" s="2"/>
    </row>
    <row r="714" spans="1:28">
      <c r="A714">
        <v>713</v>
      </c>
      <c r="B714" t="s">
        <v>72</v>
      </c>
      <c r="C714" t="s">
        <v>2762</v>
      </c>
      <c r="D714" t="s">
        <v>1463</v>
      </c>
      <c r="E714">
        <v>713</v>
      </c>
      <c r="G714" t="s">
        <v>72</v>
      </c>
      <c r="H714" t="s">
        <v>1476</v>
      </c>
      <c r="I714">
        <v>100</v>
      </c>
      <c r="J714">
        <v>100</v>
      </c>
      <c r="K714">
        <v>5</v>
      </c>
      <c r="L714" t="s">
        <v>2763</v>
      </c>
      <c r="M714" s="2"/>
      <c r="N714" s="2"/>
      <c r="O714" s="2"/>
      <c r="P714" s="2"/>
      <c r="Q714" s="55"/>
      <c r="R714" s="55"/>
      <c r="S714" s="2"/>
      <c r="T714" s="3"/>
      <c r="U714" s="2"/>
      <c r="V714" s="2"/>
      <c r="W714" s="2"/>
      <c r="X714" s="55"/>
      <c r="Y714" s="2"/>
      <c r="Z714" s="2"/>
      <c r="AA714" s="55"/>
      <c r="AB714" s="2"/>
    </row>
    <row r="715" spans="1:28">
      <c r="A715">
        <v>714</v>
      </c>
      <c r="B715" t="s">
        <v>67</v>
      </c>
      <c r="C715" t="s">
        <v>2764</v>
      </c>
      <c r="D715" t="s">
        <v>1464</v>
      </c>
      <c r="E715">
        <v>714</v>
      </c>
      <c r="G715" t="s">
        <v>67</v>
      </c>
      <c r="H715" t="s">
        <v>1503</v>
      </c>
      <c r="I715">
        <v>100</v>
      </c>
      <c r="J715">
        <v>100</v>
      </c>
      <c r="K715">
        <v>5</v>
      </c>
      <c r="L715" t="s">
        <v>2765</v>
      </c>
      <c r="M715" s="2"/>
      <c r="N715" s="2"/>
      <c r="O715" s="2"/>
      <c r="P715" s="2"/>
      <c r="Q715" s="55"/>
      <c r="R715" s="55"/>
      <c r="S715" s="2"/>
      <c r="T715" s="3"/>
      <c r="U715" s="2"/>
      <c r="V715" s="2"/>
      <c r="W715" s="2"/>
      <c r="X715" s="55"/>
      <c r="Y715" s="2"/>
      <c r="Z715" s="2"/>
      <c r="AA715" s="55"/>
      <c r="AB715" s="2"/>
    </row>
    <row r="716" spans="1:28">
      <c r="A716">
        <v>715</v>
      </c>
      <c r="B716" t="s">
        <v>53</v>
      </c>
      <c r="C716" t="s">
        <v>2766</v>
      </c>
      <c r="D716" t="s">
        <v>1351</v>
      </c>
      <c r="E716">
        <v>715</v>
      </c>
      <c r="G716" t="s">
        <v>53</v>
      </c>
      <c r="H716" t="s">
        <v>1505</v>
      </c>
      <c r="I716" t="s">
        <v>712</v>
      </c>
      <c r="J716" t="s">
        <v>712</v>
      </c>
      <c r="K716">
        <v>20</v>
      </c>
      <c r="L716" t="s">
        <v>2767</v>
      </c>
      <c r="M716" s="2"/>
      <c r="N716" s="2"/>
      <c r="O716" s="2"/>
      <c r="P716" s="2"/>
      <c r="Q716" s="55"/>
      <c r="R716" s="55"/>
      <c r="S716" s="2"/>
      <c r="T716" s="3"/>
      <c r="U716" s="2"/>
      <c r="V716" s="2"/>
      <c r="W716" s="2"/>
      <c r="X716" s="2"/>
      <c r="Y716" s="2"/>
      <c r="Z716" s="55"/>
      <c r="AA716" s="2"/>
      <c r="AB716" s="2"/>
    </row>
    <row r="717" spans="1:28">
      <c r="A717">
        <v>716</v>
      </c>
      <c r="B717" t="s">
        <v>76</v>
      </c>
      <c r="C717" t="s">
        <v>2768</v>
      </c>
      <c r="D717" t="s">
        <v>1459</v>
      </c>
      <c r="E717">
        <v>716</v>
      </c>
      <c r="G717" t="s">
        <v>76</v>
      </c>
      <c r="H717" t="s">
        <v>1476</v>
      </c>
      <c r="I717">
        <v>80</v>
      </c>
      <c r="J717">
        <v>100</v>
      </c>
      <c r="K717">
        <v>10</v>
      </c>
      <c r="L717" t="s">
        <v>2769</v>
      </c>
      <c r="M717" s="2"/>
      <c r="N717" s="2"/>
      <c r="O717" s="2"/>
      <c r="P717" s="2"/>
      <c r="Q717" s="55"/>
      <c r="R717" s="55"/>
      <c r="S717" s="2"/>
      <c r="T717" s="3"/>
      <c r="U717" s="2"/>
      <c r="V717" s="2"/>
      <c r="W717" s="2"/>
      <c r="X717" s="55"/>
      <c r="Y717" s="2"/>
      <c r="Z717" s="2"/>
      <c r="AA717" s="55"/>
      <c r="AB717" s="2"/>
    </row>
    <row r="718" spans="1:28">
      <c r="A718">
        <v>717</v>
      </c>
      <c r="B718" t="s">
        <v>81</v>
      </c>
      <c r="C718" t="s">
        <v>2770</v>
      </c>
      <c r="D718" t="s">
        <v>1462</v>
      </c>
      <c r="E718">
        <v>717</v>
      </c>
      <c r="G718" t="s">
        <v>81</v>
      </c>
      <c r="H718" t="s">
        <v>1503</v>
      </c>
      <c r="I718" t="s">
        <v>1791</v>
      </c>
      <c r="J718">
        <v>90</v>
      </c>
      <c r="K718">
        <v>10</v>
      </c>
      <c r="L718" t="s">
        <v>2771</v>
      </c>
      <c r="M718" s="2"/>
      <c r="N718" s="2"/>
      <c r="O718" s="2"/>
      <c r="P718" s="2"/>
      <c r="Q718" s="55"/>
      <c r="R718" s="55"/>
      <c r="S718" s="2"/>
      <c r="T718" s="3"/>
      <c r="U718" s="2"/>
      <c r="V718" s="2"/>
      <c r="W718" s="2"/>
      <c r="X718" s="55"/>
      <c r="Y718" s="2"/>
      <c r="Z718" s="2"/>
      <c r="AA718" s="55"/>
      <c r="AB718" s="2"/>
    </row>
    <row r="719" spans="1:28">
      <c r="A719">
        <v>718</v>
      </c>
      <c r="B719" t="s">
        <v>53</v>
      </c>
      <c r="C719" t="s">
        <v>2772</v>
      </c>
      <c r="D719" t="s">
        <v>1457</v>
      </c>
      <c r="E719">
        <v>718</v>
      </c>
      <c r="G719" t="s">
        <v>53</v>
      </c>
      <c r="H719" t="s">
        <v>1476</v>
      </c>
      <c r="I719">
        <v>90</v>
      </c>
      <c r="J719">
        <v>100</v>
      </c>
      <c r="K719">
        <v>10</v>
      </c>
      <c r="L719" t="s">
        <v>2773</v>
      </c>
      <c r="M719" s="2"/>
      <c r="N719" s="2"/>
      <c r="O719" s="2"/>
      <c r="P719" s="2"/>
      <c r="Q719" s="55"/>
      <c r="R719" s="55"/>
      <c r="S719" s="2"/>
      <c r="T719" s="3"/>
      <c r="U719" s="2"/>
      <c r="V719" s="2"/>
      <c r="W719" s="2"/>
      <c r="X719" s="55"/>
      <c r="Y719" s="2"/>
      <c r="Z719" s="2"/>
      <c r="AA719" s="55"/>
      <c r="AB719" s="2"/>
    </row>
    <row r="720" spans="1:28">
      <c r="A720">
        <v>719</v>
      </c>
      <c r="B720" t="s">
        <v>76</v>
      </c>
      <c r="C720" t="s">
        <v>2774</v>
      </c>
      <c r="D720" t="s">
        <v>2775</v>
      </c>
      <c r="E720">
        <v>719</v>
      </c>
      <c r="G720" t="s">
        <v>76</v>
      </c>
      <c r="H720" t="s">
        <v>1503</v>
      </c>
      <c r="I720">
        <v>195</v>
      </c>
      <c r="J720" t="s">
        <v>712</v>
      </c>
      <c r="K720">
        <v>1</v>
      </c>
      <c r="L720" t="s">
        <v>6050</v>
      </c>
      <c r="M720" s="2"/>
      <c r="N720" s="2"/>
      <c r="O720" s="2"/>
      <c r="P720" s="2"/>
      <c r="Q720" s="55"/>
      <c r="R720" s="55"/>
      <c r="S720" s="2"/>
      <c r="T720" s="3"/>
      <c r="U720" s="2"/>
      <c r="V720" s="2"/>
      <c r="W720" s="2"/>
      <c r="X720" s="55"/>
      <c r="Y720" s="55"/>
      <c r="Z720" s="55"/>
      <c r="AA720" s="55"/>
      <c r="AB720" s="55"/>
    </row>
    <row r="721" spans="1:12">
      <c r="A721">
        <v>720</v>
      </c>
      <c r="B721" t="s">
        <v>73</v>
      </c>
      <c r="C721" t="s">
        <v>4201</v>
      </c>
      <c r="D721" t="s">
        <v>4202</v>
      </c>
      <c r="E721">
        <v>720</v>
      </c>
      <c r="G721" t="s">
        <v>73</v>
      </c>
      <c r="H721" t="s">
        <v>1503</v>
      </c>
      <c r="I721">
        <v>150</v>
      </c>
      <c r="J721">
        <v>100</v>
      </c>
      <c r="K721">
        <v>5</v>
      </c>
      <c r="L721" t="s">
        <v>4203</v>
      </c>
    </row>
    <row r="722" spans="1:12">
      <c r="A722">
        <v>721</v>
      </c>
      <c r="B722" t="s">
        <v>76</v>
      </c>
      <c r="C722" t="s">
        <v>4204</v>
      </c>
      <c r="D722" t="s">
        <v>4205</v>
      </c>
      <c r="E722">
        <v>721</v>
      </c>
      <c r="G722" t="s">
        <v>76</v>
      </c>
      <c r="H722" t="s">
        <v>1476</v>
      </c>
      <c r="I722">
        <v>100</v>
      </c>
      <c r="J722">
        <v>100</v>
      </c>
      <c r="K722">
        <v>15</v>
      </c>
      <c r="L722" t="s">
        <v>4206</v>
      </c>
    </row>
    <row r="723" spans="1:12">
      <c r="A723">
        <v>722</v>
      </c>
      <c r="B723" t="s">
        <v>77</v>
      </c>
      <c r="C723" t="s">
        <v>4207</v>
      </c>
      <c r="D723" t="s">
        <v>4208</v>
      </c>
      <c r="E723">
        <v>722</v>
      </c>
      <c r="G723" t="s">
        <v>77</v>
      </c>
      <c r="H723" t="s">
        <v>1503</v>
      </c>
      <c r="I723">
        <v>100</v>
      </c>
      <c r="J723">
        <v>100</v>
      </c>
      <c r="K723">
        <v>5</v>
      </c>
      <c r="L723" t="s">
        <v>4209</v>
      </c>
    </row>
    <row r="724" spans="1:12">
      <c r="A724">
        <v>723</v>
      </c>
      <c r="C724" t="s">
        <v>6137</v>
      </c>
      <c r="D724" t="s">
        <v>4210</v>
      </c>
      <c r="E724">
        <v>723</v>
      </c>
      <c r="L724" t="s">
        <v>6050</v>
      </c>
    </row>
    <row r="725" spans="1:12">
      <c r="A725">
        <v>724</v>
      </c>
      <c r="C725" t="s">
        <v>6138</v>
      </c>
      <c r="D725" t="s">
        <v>4211</v>
      </c>
      <c r="E725">
        <v>724</v>
      </c>
      <c r="L725" t="s">
        <v>6050</v>
      </c>
    </row>
    <row r="726" spans="1:12">
      <c r="A726">
        <v>725</v>
      </c>
      <c r="C726" t="s">
        <v>6139</v>
      </c>
      <c r="D726" t="s">
        <v>4212</v>
      </c>
      <c r="E726">
        <v>725</v>
      </c>
      <c r="L726" t="s">
        <v>6050</v>
      </c>
    </row>
    <row r="727" spans="1:12">
      <c r="A727">
        <v>726</v>
      </c>
      <c r="C727" t="s">
        <v>6140</v>
      </c>
      <c r="D727" t="s">
        <v>4213</v>
      </c>
      <c r="E727">
        <v>726</v>
      </c>
      <c r="L727" t="s">
        <v>6050</v>
      </c>
    </row>
    <row r="728" spans="1:12">
      <c r="A728">
        <v>727</v>
      </c>
      <c r="C728" t="s">
        <v>6141</v>
      </c>
      <c r="D728" t="s">
        <v>4214</v>
      </c>
      <c r="E728">
        <v>727</v>
      </c>
      <c r="L728" t="s">
        <v>6050</v>
      </c>
    </row>
    <row r="729" spans="1:12">
      <c r="A729">
        <v>728</v>
      </c>
      <c r="C729" t="s">
        <v>6142</v>
      </c>
      <c r="D729" t="s">
        <v>4215</v>
      </c>
      <c r="E729">
        <v>728</v>
      </c>
      <c r="L729" t="s">
        <v>6050</v>
      </c>
    </row>
    <row r="730" spans="1:12">
      <c r="A730">
        <v>729</v>
      </c>
      <c r="C730" t="s">
        <v>6143</v>
      </c>
      <c r="D730" t="s">
        <v>6144</v>
      </c>
      <c r="E730">
        <v>729</v>
      </c>
      <c r="L730" t="s">
        <v>6050</v>
      </c>
    </row>
    <row r="731" spans="1:12">
      <c r="A731">
        <v>730</v>
      </c>
      <c r="C731" t="s">
        <v>6145</v>
      </c>
      <c r="D731" t="s">
        <v>6146</v>
      </c>
      <c r="E731">
        <v>730</v>
      </c>
      <c r="L731" t="s">
        <v>6050</v>
      </c>
    </row>
    <row r="732" spans="1:12">
      <c r="A732">
        <v>731</v>
      </c>
      <c r="C732" t="s">
        <v>6147</v>
      </c>
      <c r="D732" t="s">
        <v>6148</v>
      </c>
      <c r="E732">
        <v>731</v>
      </c>
      <c r="L732" t="s">
        <v>6050</v>
      </c>
    </row>
    <row r="733" spans="1:12">
      <c r="A733">
        <v>732</v>
      </c>
      <c r="C733" t="s">
        <v>6149</v>
      </c>
      <c r="D733" t="s">
        <v>6150</v>
      </c>
      <c r="E733">
        <v>732</v>
      </c>
      <c r="L733" t="s">
        <v>6050</v>
      </c>
    </row>
    <row r="734" spans="1:12">
      <c r="A734">
        <v>733</v>
      </c>
      <c r="C734" t="s">
        <v>6151</v>
      </c>
      <c r="D734" t="s">
        <v>6152</v>
      </c>
      <c r="E734">
        <v>733</v>
      </c>
      <c r="L734" t="s">
        <v>6050</v>
      </c>
    </row>
    <row r="735" spans="1:12">
      <c r="A735">
        <v>734</v>
      </c>
      <c r="C735" t="s">
        <v>6153</v>
      </c>
      <c r="D735" t="s">
        <v>6154</v>
      </c>
      <c r="E735">
        <v>734</v>
      </c>
      <c r="L735" t="s">
        <v>6050</v>
      </c>
    </row>
    <row r="736" spans="1:12">
      <c r="A736">
        <v>735</v>
      </c>
      <c r="C736" t="s">
        <v>6155</v>
      </c>
      <c r="D736" t="s">
        <v>6156</v>
      </c>
      <c r="E736">
        <v>735</v>
      </c>
      <c r="L736" t="s">
        <v>6050</v>
      </c>
    </row>
    <row r="737" spans="1:12">
      <c r="A737">
        <v>736</v>
      </c>
      <c r="C737" t="s">
        <v>6157</v>
      </c>
      <c r="D737" t="s">
        <v>6158</v>
      </c>
      <c r="E737">
        <v>736</v>
      </c>
      <c r="L737" t="s">
        <v>6050</v>
      </c>
    </row>
    <row r="738" spans="1:12">
      <c r="A738">
        <v>737</v>
      </c>
      <c r="C738" t="s">
        <v>6159</v>
      </c>
      <c r="D738" t="s">
        <v>6160</v>
      </c>
      <c r="E738">
        <v>737</v>
      </c>
      <c r="L738" t="s">
        <v>6050</v>
      </c>
    </row>
    <row r="739" spans="1:12">
      <c r="A739">
        <v>738</v>
      </c>
      <c r="C739" t="s">
        <v>6161</v>
      </c>
      <c r="D739" t="s">
        <v>6162</v>
      </c>
      <c r="E739">
        <v>738</v>
      </c>
      <c r="L739" t="s">
        <v>6050</v>
      </c>
    </row>
    <row r="740" spans="1:12">
      <c r="A740">
        <v>739</v>
      </c>
      <c r="C740" t="s">
        <v>6163</v>
      </c>
      <c r="D740" t="s">
        <v>6164</v>
      </c>
      <c r="E740">
        <v>739</v>
      </c>
      <c r="L740" t="s">
        <v>6050</v>
      </c>
    </row>
    <row r="741" spans="1:12">
      <c r="A741">
        <v>740</v>
      </c>
      <c r="C741" t="s">
        <v>6165</v>
      </c>
      <c r="D741" t="s">
        <v>6166</v>
      </c>
      <c r="E741">
        <v>740</v>
      </c>
      <c r="L741" t="s">
        <v>6050</v>
      </c>
    </row>
    <row r="742" spans="1:12">
      <c r="A742">
        <v>741</v>
      </c>
      <c r="C742" t="s">
        <v>6167</v>
      </c>
      <c r="D742" t="s">
        <v>6168</v>
      </c>
      <c r="E742">
        <v>741</v>
      </c>
      <c r="L742" t="s">
        <v>6050</v>
      </c>
    </row>
    <row r="743" spans="1:12">
      <c r="A743">
        <v>742</v>
      </c>
      <c r="C743" t="s">
        <v>6022</v>
      </c>
      <c r="D743" t="s">
        <v>6169</v>
      </c>
      <c r="E743">
        <v>742</v>
      </c>
      <c r="L743" t="s">
        <v>6062</v>
      </c>
    </row>
    <row r="744" spans="1:12">
      <c r="A744">
        <v>743</v>
      </c>
      <c r="C744" t="s">
        <v>6170</v>
      </c>
      <c r="D744" t="s">
        <v>6171</v>
      </c>
      <c r="E744">
        <v>743</v>
      </c>
      <c r="L744" t="s">
        <v>1831</v>
      </c>
    </row>
    <row r="745" spans="1:12">
      <c r="A745">
        <v>744</v>
      </c>
      <c r="C745" t="s">
        <v>6046</v>
      </c>
      <c r="D745" t="s">
        <v>6172</v>
      </c>
      <c r="E745">
        <v>744</v>
      </c>
      <c r="L745" t="s">
        <v>6063</v>
      </c>
    </row>
    <row r="746" spans="1:12">
      <c r="A746">
        <v>745</v>
      </c>
      <c r="C746" t="s">
        <v>6026</v>
      </c>
      <c r="D746" t="s">
        <v>6173</v>
      </c>
      <c r="E746">
        <v>745</v>
      </c>
      <c r="L746" t="s">
        <v>6064</v>
      </c>
    </row>
    <row r="747" spans="1:12">
      <c r="A747">
        <v>746</v>
      </c>
      <c r="C747" t="s">
        <v>6028</v>
      </c>
      <c r="D747" t="s">
        <v>6174</v>
      </c>
      <c r="E747">
        <v>746</v>
      </c>
      <c r="L747" t="s">
        <v>6065</v>
      </c>
    </row>
    <row r="748" spans="1:12">
      <c r="A748">
        <v>747</v>
      </c>
      <c r="C748" t="s">
        <v>6027</v>
      </c>
      <c r="D748" t="s">
        <v>6175</v>
      </c>
      <c r="E748">
        <v>747</v>
      </c>
      <c r="L748" t="s">
        <v>6066</v>
      </c>
    </row>
    <row r="749" spans="1:12">
      <c r="A749">
        <v>748</v>
      </c>
      <c r="C749" t="s">
        <v>6041</v>
      </c>
      <c r="D749" t="s">
        <v>6176</v>
      </c>
      <c r="E749">
        <v>748</v>
      </c>
      <c r="L749" t="s">
        <v>6067</v>
      </c>
    </row>
    <row r="750" spans="1:12">
      <c r="A750">
        <v>749</v>
      </c>
      <c r="C750" t="s">
        <v>6029</v>
      </c>
      <c r="D750" t="s">
        <v>6177</v>
      </c>
      <c r="E750">
        <v>749</v>
      </c>
      <c r="L750" t="s">
        <v>6068</v>
      </c>
    </row>
    <row r="751" spans="1:12">
      <c r="A751">
        <v>750</v>
      </c>
      <c r="C751" t="s">
        <v>6035</v>
      </c>
      <c r="D751" t="s">
        <v>6178</v>
      </c>
      <c r="E751">
        <v>750</v>
      </c>
      <c r="L751" t="s">
        <v>6069</v>
      </c>
    </row>
    <row r="752" spans="1:12">
      <c r="A752">
        <v>751</v>
      </c>
      <c r="C752" t="s">
        <v>6045</v>
      </c>
      <c r="D752" t="s">
        <v>6179</v>
      </c>
      <c r="E752">
        <v>751</v>
      </c>
      <c r="L752" t="s">
        <v>6070</v>
      </c>
    </row>
    <row r="753" spans="1:12">
      <c r="A753">
        <v>752</v>
      </c>
      <c r="C753" t="s">
        <v>6034</v>
      </c>
      <c r="D753" t="s">
        <v>6180</v>
      </c>
      <c r="E753">
        <v>752</v>
      </c>
      <c r="L753" t="s">
        <v>6071</v>
      </c>
    </row>
    <row r="754" spans="1:12">
      <c r="A754">
        <v>753</v>
      </c>
      <c r="C754" t="s">
        <v>6033</v>
      </c>
      <c r="D754" t="s">
        <v>6181</v>
      </c>
      <c r="E754">
        <v>753</v>
      </c>
      <c r="L754" t="s">
        <v>6072</v>
      </c>
    </row>
    <row r="755" spans="1:12">
      <c r="A755">
        <v>754</v>
      </c>
      <c r="C755" t="s">
        <v>6043</v>
      </c>
      <c r="D755" t="s">
        <v>6182</v>
      </c>
      <c r="E755">
        <v>754</v>
      </c>
      <c r="L755" t="s">
        <v>6073</v>
      </c>
    </row>
    <row r="756" spans="1:12">
      <c r="A756">
        <v>755</v>
      </c>
      <c r="C756" t="s">
        <v>6044</v>
      </c>
      <c r="D756" t="s">
        <v>6183</v>
      </c>
      <c r="E756">
        <v>755</v>
      </c>
      <c r="L756" t="s">
        <v>6074</v>
      </c>
    </row>
    <row r="757" spans="1:12">
      <c r="A757">
        <v>756</v>
      </c>
      <c r="C757" t="s">
        <v>6025</v>
      </c>
      <c r="D757" t="s">
        <v>6184</v>
      </c>
      <c r="E757">
        <v>756</v>
      </c>
      <c r="L757" t="s">
        <v>6075</v>
      </c>
    </row>
    <row r="758" spans="1:12">
      <c r="A758">
        <v>757</v>
      </c>
      <c r="C758" t="s">
        <v>6185</v>
      </c>
      <c r="D758" t="s">
        <v>6186</v>
      </c>
      <c r="E758">
        <v>757</v>
      </c>
      <c r="L758" t="s">
        <v>6076</v>
      </c>
    </row>
    <row r="759" spans="1:12">
      <c r="A759">
        <v>758</v>
      </c>
      <c r="C759" t="s">
        <v>6187</v>
      </c>
      <c r="D759" t="s">
        <v>6188</v>
      </c>
      <c r="E759">
        <v>758</v>
      </c>
      <c r="L759" t="s">
        <v>6077</v>
      </c>
    </row>
    <row r="760" spans="1:12">
      <c r="A760">
        <v>759</v>
      </c>
      <c r="C760" t="s">
        <v>6189</v>
      </c>
      <c r="D760" t="s">
        <v>6190</v>
      </c>
      <c r="E760">
        <v>759</v>
      </c>
      <c r="L760" t="s">
        <v>6078</v>
      </c>
    </row>
    <row r="761" spans="1:12">
      <c r="A761">
        <v>760</v>
      </c>
      <c r="C761" t="s">
        <v>6191</v>
      </c>
      <c r="D761" t="s">
        <v>6192</v>
      </c>
      <c r="E761">
        <v>760</v>
      </c>
      <c r="L761" t="s">
        <v>6079</v>
      </c>
    </row>
    <row r="762" spans="1:12">
      <c r="A762">
        <v>761</v>
      </c>
      <c r="C762" t="s">
        <v>6193</v>
      </c>
      <c r="D762" t="s">
        <v>6194</v>
      </c>
      <c r="E762">
        <v>761</v>
      </c>
      <c r="L762" t="s">
        <v>6080</v>
      </c>
    </row>
    <row r="763" spans="1:12">
      <c r="A763">
        <v>762</v>
      </c>
      <c r="C763" t="s">
        <v>6195</v>
      </c>
      <c r="D763" t="s">
        <v>6196</v>
      </c>
      <c r="E763">
        <v>762</v>
      </c>
      <c r="L763" t="s">
        <v>6081</v>
      </c>
    </row>
    <row r="764" spans="1:12">
      <c r="A764">
        <v>763</v>
      </c>
      <c r="C764" t="s">
        <v>6197</v>
      </c>
      <c r="D764" t="s">
        <v>6198</v>
      </c>
      <c r="E764">
        <v>763</v>
      </c>
      <c r="L764" t="s">
        <v>6082</v>
      </c>
    </row>
    <row r="765" spans="1:12">
      <c r="A765">
        <v>764</v>
      </c>
      <c r="C765" t="s">
        <v>6199</v>
      </c>
      <c r="D765" t="s">
        <v>6200</v>
      </c>
      <c r="E765">
        <v>764</v>
      </c>
      <c r="L765" t="s">
        <v>6083</v>
      </c>
    </row>
    <row r="766" spans="1:12">
      <c r="A766">
        <v>765</v>
      </c>
      <c r="C766" t="s">
        <v>6201</v>
      </c>
      <c r="D766" t="s">
        <v>6202</v>
      </c>
      <c r="E766">
        <v>765</v>
      </c>
      <c r="L766" t="s">
        <v>6084</v>
      </c>
    </row>
    <row r="767" spans="1:12">
      <c r="A767">
        <v>766</v>
      </c>
      <c r="C767" t="s">
        <v>6203</v>
      </c>
      <c r="D767" t="s">
        <v>6204</v>
      </c>
      <c r="E767">
        <v>766</v>
      </c>
      <c r="L767" t="s">
        <v>6085</v>
      </c>
    </row>
    <row r="768" spans="1:12">
      <c r="A768">
        <v>767</v>
      </c>
      <c r="C768" t="s">
        <v>6205</v>
      </c>
      <c r="D768" t="s">
        <v>6206</v>
      </c>
      <c r="E768">
        <v>767</v>
      </c>
      <c r="L768" t="s">
        <v>6086</v>
      </c>
    </row>
    <row r="769" spans="1:12">
      <c r="A769">
        <v>768</v>
      </c>
      <c r="C769" t="s">
        <v>6207</v>
      </c>
      <c r="D769" t="s">
        <v>6208</v>
      </c>
      <c r="E769">
        <v>768</v>
      </c>
      <c r="L769" t="s">
        <v>6087</v>
      </c>
    </row>
    <row r="770" spans="1:12">
      <c r="A770">
        <v>769</v>
      </c>
      <c r="C770" t="s">
        <v>6209</v>
      </c>
      <c r="D770" t="s">
        <v>6210</v>
      </c>
      <c r="E770">
        <v>769</v>
      </c>
      <c r="L770" t="s">
        <v>6088</v>
      </c>
    </row>
    <row r="771" spans="1:12">
      <c r="A771">
        <v>770</v>
      </c>
      <c r="C771" t="s">
        <v>6211</v>
      </c>
      <c r="D771" t="s">
        <v>6212</v>
      </c>
      <c r="E771">
        <v>770</v>
      </c>
      <c r="L771" t="s">
        <v>6089</v>
      </c>
    </row>
    <row r="772" spans="1:12">
      <c r="A772">
        <v>771</v>
      </c>
      <c r="C772" t="s">
        <v>6213</v>
      </c>
      <c r="D772" t="s">
        <v>6214</v>
      </c>
      <c r="E772">
        <v>771</v>
      </c>
      <c r="L772" t="s">
        <v>6090</v>
      </c>
    </row>
    <row r="773" spans="1:12">
      <c r="A773">
        <v>772</v>
      </c>
      <c r="C773" t="s">
        <v>6215</v>
      </c>
      <c r="D773" t="s">
        <v>6216</v>
      </c>
      <c r="E773">
        <v>772</v>
      </c>
      <c r="L773" t="s">
        <v>6091</v>
      </c>
    </row>
    <row r="774" spans="1:12">
      <c r="A774">
        <v>773</v>
      </c>
      <c r="C774" t="s">
        <v>6217</v>
      </c>
      <c r="D774" t="s">
        <v>6218</v>
      </c>
      <c r="E774">
        <v>773</v>
      </c>
      <c r="L774" t="s">
        <v>6092</v>
      </c>
    </row>
    <row r="775" spans="1:12">
      <c r="A775">
        <v>774</v>
      </c>
      <c r="C775" t="s">
        <v>6219</v>
      </c>
      <c r="D775" t="s">
        <v>6220</v>
      </c>
      <c r="E775">
        <v>774</v>
      </c>
      <c r="L775" t="s">
        <v>6093</v>
      </c>
    </row>
    <row r="776" spans="1:12">
      <c r="A776">
        <v>775</v>
      </c>
      <c r="C776" t="s">
        <v>6021</v>
      </c>
      <c r="D776" t="s">
        <v>6221</v>
      </c>
      <c r="E776">
        <v>775</v>
      </c>
      <c r="L776" t="s">
        <v>6094</v>
      </c>
    </row>
    <row r="777" spans="1:12">
      <c r="A777">
        <v>776</v>
      </c>
      <c r="C777" t="s">
        <v>5960</v>
      </c>
      <c r="D777" t="s">
        <v>6222</v>
      </c>
      <c r="E777">
        <v>776</v>
      </c>
      <c r="L777" t="s">
        <v>6095</v>
      </c>
    </row>
    <row r="778" spans="1:12">
      <c r="A778">
        <v>777</v>
      </c>
      <c r="C778" t="s">
        <v>6040</v>
      </c>
      <c r="D778" t="s">
        <v>6223</v>
      </c>
      <c r="E778">
        <v>777</v>
      </c>
      <c r="L778" t="s">
        <v>6096</v>
      </c>
    </row>
    <row r="779" spans="1:12">
      <c r="A779">
        <v>778</v>
      </c>
      <c r="C779" t="s">
        <v>6023</v>
      </c>
      <c r="D779" t="s">
        <v>6224</v>
      </c>
      <c r="E779">
        <v>778</v>
      </c>
      <c r="L779" t="s">
        <v>6097</v>
      </c>
    </row>
    <row r="780" spans="1:12">
      <c r="A780">
        <v>779</v>
      </c>
      <c r="C780" t="s">
        <v>6019</v>
      </c>
      <c r="D780" t="s">
        <v>6225</v>
      </c>
      <c r="E780">
        <v>779</v>
      </c>
      <c r="L780" t="s">
        <v>6098</v>
      </c>
    </row>
    <row r="781" spans="1:12">
      <c r="A781">
        <v>780</v>
      </c>
      <c r="C781" t="s">
        <v>6024</v>
      </c>
      <c r="D781" t="s">
        <v>6226</v>
      </c>
      <c r="E781">
        <v>780</v>
      </c>
      <c r="L781" t="s">
        <v>6099</v>
      </c>
    </row>
    <row r="782" spans="1:12">
      <c r="A782">
        <v>781</v>
      </c>
      <c r="C782" t="s">
        <v>6227</v>
      </c>
      <c r="D782" t="s">
        <v>6228</v>
      </c>
      <c r="E782">
        <v>781</v>
      </c>
      <c r="L782" t="s">
        <v>6100</v>
      </c>
    </row>
    <row r="783" spans="1:12">
      <c r="A783">
        <v>782</v>
      </c>
      <c r="C783" t="s">
        <v>6229</v>
      </c>
      <c r="D783" t="s">
        <v>6230</v>
      </c>
      <c r="E783">
        <v>782</v>
      </c>
      <c r="L783" t="s">
        <v>6101</v>
      </c>
    </row>
    <row r="784" spans="1:12">
      <c r="A784">
        <v>783</v>
      </c>
      <c r="C784" t="s">
        <v>6042</v>
      </c>
      <c r="D784" t="s">
        <v>6231</v>
      </c>
      <c r="E784">
        <v>783</v>
      </c>
      <c r="L784" t="s">
        <v>6102</v>
      </c>
    </row>
    <row r="785" spans="1:12">
      <c r="A785">
        <v>784</v>
      </c>
      <c r="C785" t="s">
        <v>5939</v>
      </c>
      <c r="D785" t="s">
        <v>6232</v>
      </c>
      <c r="E785">
        <v>784</v>
      </c>
      <c r="L785" t="s">
        <v>6103</v>
      </c>
    </row>
    <row r="786" spans="1:12">
      <c r="A786">
        <v>785</v>
      </c>
      <c r="C786" t="s">
        <v>6020</v>
      </c>
      <c r="D786" t="s">
        <v>6233</v>
      </c>
      <c r="E786">
        <v>785</v>
      </c>
      <c r="L786" t="s">
        <v>6104</v>
      </c>
    </row>
    <row r="787" spans="1:12">
      <c r="A787">
        <v>786</v>
      </c>
      <c r="C787" t="s">
        <v>6032</v>
      </c>
      <c r="D787" t="s">
        <v>6234</v>
      </c>
      <c r="E787">
        <v>786</v>
      </c>
      <c r="L787" t="s">
        <v>6105</v>
      </c>
    </row>
    <row r="788" spans="1:12">
      <c r="A788">
        <v>787</v>
      </c>
      <c r="C788" t="s">
        <v>6031</v>
      </c>
      <c r="D788" t="s">
        <v>6235</v>
      </c>
      <c r="E788">
        <v>787</v>
      </c>
      <c r="L788" t="s">
        <v>6106</v>
      </c>
    </row>
    <row r="789" spans="1:12">
      <c r="A789">
        <v>788</v>
      </c>
      <c r="C789" t="s">
        <v>6030</v>
      </c>
      <c r="D789" t="s">
        <v>6236</v>
      </c>
      <c r="E789">
        <v>788</v>
      </c>
      <c r="L789" t="s">
        <v>6107</v>
      </c>
    </row>
    <row r="790" spans="1:12">
      <c r="A790">
        <v>789</v>
      </c>
      <c r="C790" t="s">
        <v>6037</v>
      </c>
      <c r="D790" t="s">
        <v>6237</v>
      </c>
      <c r="E790">
        <v>789</v>
      </c>
      <c r="L790" t="s">
        <v>6108</v>
      </c>
    </row>
    <row r="791" spans="1:12">
      <c r="A791">
        <v>790</v>
      </c>
      <c r="C791" t="s">
        <v>6015</v>
      </c>
      <c r="D791" t="s">
        <v>6238</v>
      </c>
      <c r="E791">
        <v>790</v>
      </c>
      <c r="L791" t="s">
        <v>6109</v>
      </c>
    </row>
    <row r="792" spans="1:12">
      <c r="A792">
        <v>791</v>
      </c>
      <c r="C792" t="s">
        <v>5944</v>
      </c>
      <c r="D792" t="s">
        <v>6239</v>
      </c>
      <c r="E792">
        <v>791</v>
      </c>
      <c r="L792" t="s">
        <v>6110</v>
      </c>
    </row>
    <row r="793" spans="1:12">
      <c r="A793">
        <v>792</v>
      </c>
      <c r="C793" t="s">
        <v>6038</v>
      </c>
      <c r="D793" t="s">
        <v>6240</v>
      </c>
      <c r="E793">
        <v>792</v>
      </c>
      <c r="L793" t="s">
        <v>6111</v>
      </c>
    </row>
    <row r="794" spans="1:12">
      <c r="A794">
        <v>793</v>
      </c>
      <c r="C794" t="s">
        <v>6036</v>
      </c>
      <c r="D794" t="s">
        <v>6241</v>
      </c>
      <c r="E794">
        <v>793</v>
      </c>
      <c r="L794" t="s">
        <v>6112</v>
      </c>
    </row>
    <row r="795" spans="1:12">
      <c r="A795">
        <v>794</v>
      </c>
      <c r="C795" t="s">
        <v>6039</v>
      </c>
      <c r="D795" t="s">
        <v>6242</v>
      </c>
      <c r="E795">
        <v>794</v>
      </c>
      <c r="L795" t="s">
        <v>6113</v>
      </c>
    </row>
    <row r="796" spans="1:12">
      <c r="A796">
        <v>795</v>
      </c>
      <c r="C796" t="s">
        <v>6047</v>
      </c>
      <c r="D796" t="s">
        <v>6243</v>
      </c>
      <c r="E796">
        <v>795</v>
      </c>
      <c r="L796" t="s">
        <v>6114</v>
      </c>
    </row>
    <row r="797" spans="1:12">
      <c r="A797">
        <v>796</v>
      </c>
      <c r="C797" t="s">
        <v>6244</v>
      </c>
      <c r="D797" t="s">
        <v>6245</v>
      </c>
      <c r="E797">
        <v>796</v>
      </c>
      <c r="L797" t="s">
        <v>6115</v>
      </c>
    </row>
  </sheetData>
  <sheetProtection password="F16F" sheet="1" objects="1" scenarios="1"/>
  <autoFilter ref="A1:AC720"/>
  <sortState ref="A2:T720">
    <sortCondition ref="E682"/>
  </sortState>
  <phoneticPr fontId="10" type="noConversion"/>
  <conditionalFormatting sqref="A1:A719 A721:A1048576">
    <cfRule type="duplicateValues" dxfId="5" priority="2"/>
  </conditionalFormatting>
  <conditionalFormatting sqref="E1:E719 E721:E1048576">
    <cfRule type="duplicateValues" dxfId="3" priority="1"/>
  </conditionalFormatting>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59"/>
  <sheetViews>
    <sheetView topLeftCell="A230" workbookViewId="0">
      <selection activeCell="D256" sqref="D256"/>
    </sheetView>
  </sheetViews>
  <sheetFormatPr defaultRowHeight="14.4"/>
  <cols>
    <col min="4" max="4" width="92.109375" bestFit="1" customWidth="1"/>
  </cols>
  <sheetData>
    <row r="1" spans="1:4">
      <c r="A1" t="s">
        <v>2776</v>
      </c>
      <c r="B1" t="s">
        <v>2777</v>
      </c>
      <c r="C1" t="s">
        <v>2778</v>
      </c>
      <c r="D1" t="s">
        <v>2779</v>
      </c>
    </row>
    <row r="2" spans="1:4">
      <c r="A2" t="s">
        <v>171</v>
      </c>
      <c r="B2" t="s">
        <v>2780</v>
      </c>
      <c r="C2" t="s">
        <v>2781</v>
      </c>
      <c r="D2" t="s">
        <v>2782</v>
      </c>
    </row>
    <row r="3" spans="1:4">
      <c r="A3" t="s">
        <v>311</v>
      </c>
      <c r="B3" t="s">
        <v>2783</v>
      </c>
      <c r="C3" t="s">
        <v>2784</v>
      </c>
      <c r="D3" t="s">
        <v>2785</v>
      </c>
    </row>
    <row r="4" spans="1:4">
      <c r="A4" t="s">
        <v>312</v>
      </c>
      <c r="B4" t="s">
        <v>2786</v>
      </c>
      <c r="C4" t="s">
        <v>2787</v>
      </c>
      <c r="D4" t="s">
        <v>2788</v>
      </c>
    </row>
    <row r="5" spans="1:4">
      <c r="A5" t="s">
        <v>247</v>
      </c>
      <c r="B5" t="s">
        <v>2789</v>
      </c>
      <c r="C5" t="s">
        <v>2790</v>
      </c>
      <c r="D5" t="s">
        <v>2791</v>
      </c>
    </row>
    <row r="6" spans="1:4">
      <c r="A6" t="s">
        <v>209</v>
      </c>
      <c r="B6" t="s">
        <v>2792</v>
      </c>
      <c r="C6" t="s">
        <v>2793</v>
      </c>
      <c r="D6" t="s">
        <v>2794</v>
      </c>
    </row>
    <row r="7" spans="1:4">
      <c r="A7" t="s">
        <v>175</v>
      </c>
      <c r="B7" t="s">
        <v>2795</v>
      </c>
      <c r="C7" t="s">
        <v>2796</v>
      </c>
      <c r="D7" t="s">
        <v>2797</v>
      </c>
    </row>
    <row r="8" spans="1:4">
      <c r="A8" t="s">
        <v>187</v>
      </c>
      <c r="B8" t="s">
        <v>2798</v>
      </c>
      <c r="C8" t="s">
        <v>2799</v>
      </c>
      <c r="D8" t="s">
        <v>2800</v>
      </c>
    </row>
    <row r="9" spans="1:4">
      <c r="A9" t="s">
        <v>147</v>
      </c>
      <c r="B9" t="s">
        <v>2801</v>
      </c>
      <c r="C9" t="s">
        <v>2802</v>
      </c>
      <c r="D9" t="s">
        <v>2803</v>
      </c>
    </row>
    <row r="10" spans="1:4">
      <c r="A10" t="s">
        <v>142</v>
      </c>
      <c r="B10" t="s">
        <v>2804</v>
      </c>
      <c r="C10" t="s">
        <v>2805</v>
      </c>
      <c r="D10" t="s">
        <v>2806</v>
      </c>
    </row>
    <row r="11" spans="1:4">
      <c r="A11" t="s">
        <v>283</v>
      </c>
      <c r="B11" t="s">
        <v>2807</v>
      </c>
      <c r="C11" t="s">
        <v>2808</v>
      </c>
      <c r="D11" t="s">
        <v>2809</v>
      </c>
    </row>
    <row r="12" spans="1:4">
      <c r="A12" t="s">
        <v>197</v>
      </c>
      <c r="B12" t="s">
        <v>2810</v>
      </c>
      <c r="C12" t="s">
        <v>2811</v>
      </c>
      <c r="D12" t="s">
        <v>2812</v>
      </c>
    </row>
    <row r="13" spans="1:4">
      <c r="A13" t="s">
        <v>216</v>
      </c>
      <c r="B13" t="s">
        <v>2813</v>
      </c>
      <c r="C13" t="s">
        <v>2814</v>
      </c>
      <c r="D13" t="s">
        <v>2815</v>
      </c>
    </row>
    <row r="14" spans="1:4">
      <c r="A14" t="s">
        <v>189</v>
      </c>
      <c r="B14" t="s">
        <v>2816</v>
      </c>
      <c r="C14" t="s">
        <v>2817</v>
      </c>
      <c r="D14" t="s">
        <v>2818</v>
      </c>
    </row>
    <row r="15" spans="1:4">
      <c r="A15" t="s">
        <v>125</v>
      </c>
      <c r="B15" t="s">
        <v>2819</v>
      </c>
      <c r="C15" t="s">
        <v>2820</v>
      </c>
      <c r="D15" t="s">
        <v>2821</v>
      </c>
    </row>
    <row r="16" spans="1:4">
      <c r="A16" t="s">
        <v>239</v>
      </c>
      <c r="B16" t="s">
        <v>2822</v>
      </c>
      <c r="C16" t="s">
        <v>2823</v>
      </c>
      <c r="D16" t="s">
        <v>4746</v>
      </c>
    </row>
    <row r="17" spans="1:4">
      <c r="A17" t="s">
        <v>399</v>
      </c>
      <c r="B17" t="s">
        <v>2824</v>
      </c>
      <c r="C17" t="s">
        <v>2825</v>
      </c>
      <c r="D17" t="s">
        <v>2826</v>
      </c>
    </row>
    <row r="18" spans="1:4">
      <c r="A18" t="s">
        <v>289</v>
      </c>
      <c r="B18" t="s">
        <v>2827</v>
      </c>
      <c r="C18" t="s">
        <v>2828</v>
      </c>
      <c r="D18" t="s">
        <v>2829</v>
      </c>
    </row>
    <row r="19" spans="1:4">
      <c r="A19" t="s">
        <v>162</v>
      </c>
      <c r="B19" t="s">
        <v>2830</v>
      </c>
      <c r="C19" t="s">
        <v>2831</v>
      </c>
      <c r="D19" t="s">
        <v>2832</v>
      </c>
    </row>
    <row r="20" spans="1:4">
      <c r="A20" t="s">
        <v>119</v>
      </c>
      <c r="B20" t="s">
        <v>2833</v>
      </c>
      <c r="C20" t="s">
        <v>2834</v>
      </c>
      <c r="D20" t="s">
        <v>2835</v>
      </c>
    </row>
    <row r="21" spans="1:4">
      <c r="A21" t="s">
        <v>217</v>
      </c>
      <c r="B21" t="s">
        <v>2836</v>
      </c>
      <c r="C21" t="s">
        <v>2837</v>
      </c>
      <c r="D21" t="s">
        <v>2838</v>
      </c>
    </row>
    <row r="22" spans="1:4">
      <c r="A22" t="s">
        <v>335</v>
      </c>
      <c r="B22" t="s">
        <v>2839</v>
      </c>
      <c r="C22" t="s">
        <v>2840</v>
      </c>
      <c r="D22" t="s">
        <v>2841</v>
      </c>
    </row>
    <row r="23" spans="1:4">
      <c r="A23" t="s">
        <v>139</v>
      </c>
      <c r="B23" t="s">
        <v>2842</v>
      </c>
      <c r="C23" t="s">
        <v>2843</v>
      </c>
      <c r="D23" t="s">
        <v>2844</v>
      </c>
    </row>
    <row r="24" spans="1:4">
      <c r="A24" t="s">
        <v>236</v>
      </c>
      <c r="B24" t="s">
        <v>2845</v>
      </c>
      <c r="C24" t="s">
        <v>2846</v>
      </c>
      <c r="D24" t="s">
        <v>2847</v>
      </c>
    </row>
    <row r="25" spans="1:4">
      <c r="A25" t="s">
        <v>375</v>
      </c>
      <c r="B25" t="s">
        <v>2848</v>
      </c>
      <c r="C25" t="s">
        <v>2849</v>
      </c>
      <c r="D25" t="s">
        <v>2850</v>
      </c>
    </row>
    <row r="26" spans="1:4">
      <c r="A26" t="s">
        <v>364</v>
      </c>
      <c r="B26" t="s">
        <v>2851</v>
      </c>
      <c r="C26" t="s">
        <v>2852</v>
      </c>
      <c r="D26" t="s">
        <v>2853</v>
      </c>
    </row>
    <row r="27" spans="1:4">
      <c r="A27" t="s">
        <v>233</v>
      </c>
      <c r="B27" t="s">
        <v>2854</v>
      </c>
      <c r="C27" t="s">
        <v>2855</v>
      </c>
      <c r="D27" t="s">
        <v>2856</v>
      </c>
    </row>
    <row r="28" spans="1:4">
      <c r="A28" t="s">
        <v>173</v>
      </c>
      <c r="B28" t="s">
        <v>2857</v>
      </c>
      <c r="C28" t="s">
        <v>2858</v>
      </c>
      <c r="D28" t="s">
        <v>2859</v>
      </c>
    </row>
    <row r="29" spans="1:4">
      <c r="A29" t="s">
        <v>198</v>
      </c>
      <c r="B29" t="s">
        <v>2860</v>
      </c>
      <c r="C29" t="s">
        <v>2861</v>
      </c>
      <c r="D29" t="s">
        <v>2862</v>
      </c>
    </row>
    <row r="30" spans="1:4">
      <c r="A30" t="s">
        <v>205</v>
      </c>
      <c r="B30" t="s">
        <v>2863</v>
      </c>
      <c r="C30" t="s">
        <v>2864</v>
      </c>
      <c r="D30" t="s">
        <v>2865</v>
      </c>
    </row>
    <row r="31" spans="1:4">
      <c r="A31" t="s">
        <v>257</v>
      </c>
      <c r="B31" t="s">
        <v>2866</v>
      </c>
      <c r="C31" t="s">
        <v>2867</v>
      </c>
      <c r="D31" t="s">
        <v>2868</v>
      </c>
    </row>
    <row r="32" spans="1:4">
      <c r="A32" t="s">
        <v>143</v>
      </c>
      <c r="B32" t="s">
        <v>2869</v>
      </c>
      <c r="C32" t="s">
        <v>2870</v>
      </c>
      <c r="D32" t="s">
        <v>2871</v>
      </c>
    </row>
    <row r="33" spans="1:4">
      <c r="A33" t="s">
        <v>258</v>
      </c>
      <c r="B33" t="s">
        <v>2872</v>
      </c>
      <c r="C33" t="s">
        <v>2873</v>
      </c>
      <c r="D33" t="s">
        <v>2874</v>
      </c>
    </row>
    <row r="34" spans="1:4">
      <c r="A34" t="s">
        <v>190</v>
      </c>
      <c r="B34" t="s">
        <v>2875</v>
      </c>
      <c r="C34" t="s">
        <v>2876</v>
      </c>
      <c r="D34" t="s">
        <v>2877</v>
      </c>
    </row>
    <row r="35" spans="1:4">
      <c r="A35" t="s">
        <v>97</v>
      </c>
      <c r="B35" t="s">
        <v>2878</v>
      </c>
      <c r="C35" t="s">
        <v>2879</v>
      </c>
      <c r="D35" t="s">
        <v>2880</v>
      </c>
    </row>
    <row r="36" spans="1:4">
      <c r="A36" t="s">
        <v>267</v>
      </c>
      <c r="B36" t="s">
        <v>2881</v>
      </c>
      <c r="C36" t="s">
        <v>2882</v>
      </c>
      <c r="D36" t="s">
        <v>2883</v>
      </c>
    </row>
    <row r="37" spans="1:4">
      <c r="A37" t="s">
        <v>200</v>
      </c>
      <c r="B37" t="s">
        <v>2884</v>
      </c>
      <c r="C37" t="s">
        <v>2885</v>
      </c>
      <c r="D37" t="s">
        <v>2886</v>
      </c>
    </row>
    <row r="38" spans="1:4">
      <c r="A38" t="s">
        <v>308</v>
      </c>
      <c r="B38" t="s">
        <v>2887</v>
      </c>
      <c r="C38" t="s">
        <v>2888</v>
      </c>
      <c r="D38" t="s">
        <v>2889</v>
      </c>
    </row>
    <row r="39" spans="1:4">
      <c r="A39" t="s">
        <v>151</v>
      </c>
      <c r="B39" t="s">
        <v>2890</v>
      </c>
      <c r="C39" t="s">
        <v>2891</v>
      </c>
      <c r="D39" t="s">
        <v>2892</v>
      </c>
    </row>
    <row r="40" spans="1:4">
      <c r="A40" t="s">
        <v>167</v>
      </c>
      <c r="B40" t="s">
        <v>2893</v>
      </c>
      <c r="C40" t="s">
        <v>2894</v>
      </c>
      <c r="D40" t="s">
        <v>4747</v>
      </c>
    </row>
    <row r="41" spans="1:4">
      <c r="A41" t="s">
        <v>328</v>
      </c>
      <c r="B41" t="s">
        <v>2895</v>
      </c>
      <c r="C41" t="s">
        <v>2896</v>
      </c>
      <c r="D41" t="s">
        <v>2897</v>
      </c>
    </row>
    <row r="42" spans="1:4">
      <c r="A42" t="s">
        <v>264</v>
      </c>
      <c r="B42" t="s">
        <v>2898</v>
      </c>
      <c r="C42" t="s">
        <v>2899</v>
      </c>
      <c r="D42" t="s">
        <v>2900</v>
      </c>
    </row>
    <row r="43" spans="1:4">
      <c r="A43" t="s">
        <v>211</v>
      </c>
      <c r="B43" t="s">
        <v>2901</v>
      </c>
      <c r="C43" t="s">
        <v>2902</v>
      </c>
      <c r="D43" t="s">
        <v>2903</v>
      </c>
    </row>
    <row r="44" spans="1:4">
      <c r="A44" t="s">
        <v>244</v>
      </c>
      <c r="B44" t="s">
        <v>2904</v>
      </c>
      <c r="C44" t="s">
        <v>2905</v>
      </c>
      <c r="D44" t="s">
        <v>2906</v>
      </c>
    </row>
    <row r="45" spans="1:4">
      <c r="A45" t="s">
        <v>113</v>
      </c>
      <c r="B45" t="s">
        <v>2907</v>
      </c>
      <c r="C45" t="s">
        <v>2908</v>
      </c>
      <c r="D45" t="s">
        <v>2909</v>
      </c>
    </row>
    <row r="46" spans="1:4">
      <c r="A46" t="s">
        <v>343</v>
      </c>
      <c r="B46" t="s">
        <v>2910</v>
      </c>
      <c r="C46" t="s">
        <v>2911</v>
      </c>
      <c r="D46" t="s">
        <v>2912</v>
      </c>
    </row>
    <row r="47" spans="1:4">
      <c r="A47" t="s">
        <v>287</v>
      </c>
      <c r="B47" t="s">
        <v>2913</v>
      </c>
      <c r="C47" t="s">
        <v>2914</v>
      </c>
      <c r="D47" t="s">
        <v>2915</v>
      </c>
    </row>
    <row r="48" spans="1:4">
      <c r="A48" t="s">
        <v>102</v>
      </c>
      <c r="B48" t="s">
        <v>2916</v>
      </c>
      <c r="C48" t="s">
        <v>2917</v>
      </c>
      <c r="D48" t="s">
        <v>2918</v>
      </c>
    </row>
    <row r="49" spans="1:4">
      <c r="A49" t="s">
        <v>222</v>
      </c>
      <c r="B49" t="s">
        <v>2919</v>
      </c>
      <c r="C49" t="s">
        <v>2920</v>
      </c>
      <c r="D49" t="s">
        <v>2921</v>
      </c>
    </row>
    <row r="50" spans="1:4">
      <c r="A50" t="s">
        <v>214</v>
      </c>
      <c r="B50" t="s">
        <v>2922</v>
      </c>
      <c r="C50" t="s">
        <v>2923</v>
      </c>
      <c r="D50" t="s">
        <v>2924</v>
      </c>
    </row>
    <row r="51" spans="1:4">
      <c r="A51" t="s">
        <v>120</v>
      </c>
      <c r="B51" t="s">
        <v>2925</v>
      </c>
      <c r="C51" t="s">
        <v>2926</v>
      </c>
      <c r="D51" t="s">
        <v>2927</v>
      </c>
    </row>
    <row r="52" spans="1:4">
      <c r="A52" t="s">
        <v>130</v>
      </c>
      <c r="B52" t="s">
        <v>2928</v>
      </c>
      <c r="C52" t="s">
        <v>2929</v>
      </c>
      <c r="D52" t="s">
        <v>2930</v>
      </c>
    </row>
    <row r="53" spans="1:4">
      <c r="A53" t="s">
        <v>242</v>
      </c>
      <c r="B53" t="s">
        <v>2931</v>
      </c>
      <c r="C53" t="s">
        <v>2932</v>
      </c>
      <c r="D53" t="s">
        <v>2933</v>
      </c>
    </row>
    <row r="54" spans="1:4">
      <c r="A54" t="s">
        <v>183</v>
      </c>
      <c r="B54" t="s">
        <v>2934</v>
      </c>
      <c r="C54" t="s">
        <v>2935</v>
      </c>
      <c r="D54" t="s">
        <v>2936</v>
      </c>
    </row>
    <row r="55" spans="1:4">
      <c r="A55" t="s">
        <v>360</v>
      </c>
      <c r="B55" t="s">
        <v>2937</v>
      </c>
      <c r="C55" t="s">
        <v>2938</v>
      </c>
      <c r="D55" t="s">
        <v>2939</v>
      </c>
    </row>
    <row r="56" spans="1:4">
      <c r="A56" t="s">
        <v>136</v>
      </c>
      <c r="B56" t="s">
        <v>2940</v>
      </c>
      <c r="C56" t="s">
        <v>2941</v>
      </c>
      <c r="D56" t="s">
        <v>2942</v>
      </c>
    </row>
    <row r="57" spans="1:4">
      <c r="A57" t="s">
        <v>156</v>
      </c>
      <c r="B57" t="s">
        <v>2943</v>
      </c>
      <c r="C57" t="s">
        <v>2944</v>
      </c>
      <c r="D57" t="s">
        <v>2945</v>
      </c>
    </row>
    <row r="58" spans="1:4">
      <c r="A58" t="s">
        <v>306</v>
      </c>
      <c r="B58" t="s">
        <v>2946</v>
      </c>
      <c r="C58" t="s">
        <v>2947</v>
      </c>
      <c r="D58" t="s">
        <v>2948</v>
      </c>
    </row>
    <row r="59" spans="1:4">
      <c r="A59" t="s">
        <v>372</v>
      </c>
      <c r="B59" t="s">
        <v>2949</v>
      </c>
      <c r="C59" t="s">
        <v>2950</v>
      </c>
      <c r="D59" t="s">
        <v>2948</v>
      </c>
    </row>
    <row r="60" spans="1:4">
      <c r="A60" t="s">
        <v>398</v>
      </c>
      <c r="B60" t="s">
        <v>2951</v>
      </c>
      <c r="C60" t="s">
        <v>2952</v>
      </c>
      <c r="D60" t="s">
        <v>2953</v>
      </c>
    </row>
    <row r="61" spans="1:4">
      <c r="A61" t="s">
        <v>225</v>
      </c>
      <c r="B61" t="s">
        <v>2954</v>
      </c>
      <c r="C61" t="s">
        <v>2955</v>
      </c>
      <c r="D61" t="s">
        <v>2956</v>
      </c>
    </row>
    <row r="62" spans="1:4">
      <c r="A62" t="s">
        <v>123</v>
      </c>
      <c r="B62" t="s">
        <v>2957</v>
      </c>
      <c r="C62" t="s">
        <v>2958</v>
      </c>
      <c r="D62" t="s">
        <v>2959</v>
      </c>
    </row>
    <row r="63" spans="1:4">
      <c r="A63" t="s">
        <v>135</v>
      </c>
      <c r="B63" t="s">
        <v>2960</v>
      </c>
      <c r="C63" t="s">
        <v>2961</v>
      </c>
      <c r="D63" t="s">
        <v>2962</v>
      </c>
    </row>
    <row r="64" spans="1:4">
      <c r="A64" t="s">
        <v>290</v>
      </c>
      <c r="B64" t="s">
        <v>2963</v>
      </c>
      <c r="C64" t="s">
        <v>2964</v>
      </c>
      <c r="D64" t="s">
        <v>2965</v>
      </c>
    </row>
    <row r="65" spans="1:4">
      <c r="A65" t="s">
        <v>2966</v>
      </c>
      <c r="B65" t="s">
        <v>2967</v>
      </c>
      <c r="C65" t="s">
        <v>2968</v>
      </c>
      <c r="D65" t="s">
        <v>2969</v>
      </c>
    </row>
    <row r="66" spans="1:4">
      <c r="A66" t="s">
        <v>96</v>
      </c>
      <c r="B66" t="s">
        <v>2970</v>
      </c>
      <c r="C66" t="s">
        <v>2971</v>
      </c>
      <c r="D66" t="s">
        <v>2972</v>
      </c>
    </row>
    <row r="67" spans="1:4">
      <c r="A67" t="s">
        <v>104</v>
      </c>
      <c r="B67" t="s">
        <v>2973</v>
      </c>
      <c r="C67" t="s">
        <v>2974</v>
      </c>
      <c r="D67" t="s">
        <v>2975</v>
      </c>
    </row>
    <row r="68" spans="1:4">
      <c r="A68" t="s">
        <v>112</v>
      </c>
      <c r="B68" t="s">
        <v>2976</v>
      </c>
      <c r="C68" t="s">
        <v>2977</v>
      </c>
      <c r="D68" t="s">
        <v>2978</v>
      </c>
    </row>
    <row r="69" spans="1:4">
      <c r="A69" t="s">
        <v>127</v>
      </c>
      <c r="B69" t="s">
        <v>2979</v>
      </c>
      <c r="C69" t="s">
        <v>2980</v>
      </c>
      <c r="D69" t="s">
        <v>2981</v>
      </c>
    </row>
    <row r="70" spans="1:4">
      <c r="A70" t="s">
        <v>208</v>
      </c>
      <c r="B70" t="s">
        <v>2982</v>
      </c>
      <c r="C70" t="s">
        <v>2983</v>
      </c>
      <c r="D70" t="s">
        <v>2984</v>
      </c>
    </row>
    <row r="71" spans="1:4">
      <c r="A71" t="s">
        <v>110</v>
      </c>
      <c r="B71" t="s">
        <v>2985</v>
      </c>
      <c r="C71" t="s">
        <v>2986</v>
      </c>
      <c r="D71" t="s">
        <v>2987</v>
      </c>
    </row>
    <row r="72" spans="1:4">
      <c r="A72" t="s">
        <v>178</v>
      </c>
      <c r="B72" t="s">
        <v>2988</v>
      </c>
      <c r="C72" t="s">
        <v>2989</v>
      </c>
      <c r="D72" t="s">
        <v>2990</v>
      </c>
    </row>
    <row r="73" spans="1:4">
      <c r="A73" t="s">
        <v>191</v>
      </c>
      <c r="B73" t="s">
        <v>2991</v>
      </c>
      <c r="C73" t="s">
        <v>2992</v>
      </c>
      <c r="D73" t="s">
        <v>2993</v>
      </c>
    </row>
    <row r="74" spans="1:4">
      <c r="A74" t="s">
        <v>382</v>
      </c>
      <c r="B74" t="s">
        <v>2994</v>
      </c>
      <c r="C74" t="s">
        <v>2995</v>
      </c>
      <c r="D74" t="s">
        <v>2996</v>
      </c>
    </row>
    <row r="75" spans="1:4">
      <c r="A75" t="s">
        <v>370</v>
      </c>
      <c r="B75" t="s">
        <v>2997</v>
      </c>
      <c r="C75" t="s">
        <v>2998</v>
      </c>
      <c r="D75" t="s">
        <v>2999</v>
      </c>
    </row>
    <row r="76" spans="1:4">
      <c r="A76" t="s">
        <v>219</v>
      </c>
      <c r="B76" t="s">
        <v>3000</v>
      </c>
      <c r="C76" t="s">
        <v>3001</v>
      </c>
      <c r="D76" t="s">
        <v>3002</v>
      </c>
    </row>
    <row r="77" spans="1:4">
      <c r="A77" t="s">
        <v>410</v>
      </c>
      <c r="B77" t="s">
        <v>3003</v>
      </c>
      <c r="C77" t="s">
        <v>3004</v>
      </c>
      <c r="D77" t="s">
        <v>3005</v>
      </c>
    </row>
    <row r="78" spans="1:4">
      <c r="A78" t="s">
        <v>131</v>
      </c>
      <c r="B78" t="s">
        <v>3006</v>
      </c>
      <c r="C78" t="s">
        <v>3007</v>
      </c>
      <c r="D78" t="s">
        <v>3008</v>
      </c>
    </row>
    <row r="79" spans="1:4">
      <c r="A79" t="s">
        <v>447</v>
      </c>
      <c r="B79" t="s">
        <v>3009</v>
      </c>
      <c r="C79" t="s">
        <v>3010</v>
      </c>
      <c r="D79" t="s">
        <v>3011</v>
      </c>
    </row>
    <row r="80" spans="1:4">
      <c r="A80" t="s">
        <v>152</v>
      </c>
      <c r="B80" t="s">
        <v>3012</v>
      </c>
      <c r="C80" t="s">
        <v>3013</v>
      </c>
      <c r="D80" t="s">
        <v>3014</v>
      </c>
    </row>
    <row r="81" spans="1:4">
      <c r="A81" t="s">
        <v>202</v>
      </c>
      <c r="B81" t="s">
        <v>3015</v>
      </c>
      <c r="C81" t="s">
        <v>3016</v>
      </c>
      <c r="D81" t="s">
        <v>3017</v>
      </c>
    </row>
    <row r="82" spans="1:4">
      <c r="A82" t="s">
        <v>149</v>
      </c>
      <c r="B82" t="s">
        <v>3018</v>
      </c>
      <c r="C82" t="s">
        <v>3019</v>
      </c>
      <c r="D82" t="s">
        <v>3020</v>
      </c>
    </row>
    <row r="83" spans="1:4">
      <c r="A83" t="s">
        <v>138</v>
      </c>
      <c r="B83" t="s">
        <v>3021</v>
      </c>
      <c r="C83" t="s">
        <v>3022</v>
      </c>
      <c r="D83" t="s">
        <v>3023</v>
      </c>
    </row>
    <row r="84" spans="1:4">
      <c r="A84" t="s">
        <v>192</v>
      </c>
      <c r="B84" t="s">
        <v>3024</v>
      </c>
      <c r="C84" t="s">
        <v>3025</v>
      </c>
      <c r="D84" t="s">
        <v>3026</v>
      </c>
    </row>
    <row r="85" spans="1:4">
      <c r="A85" t="s">
        <v>250</v>
      </c>
      <c r="B85" t="s">
        <v>3027</v>
      </c>
      <c r="C85" t="s">
        <v>3028</v>
      </c>
      <c r="D85" t="s">
        <v>3029</v>
      </c>
    </row>
    <row r="86" spans="1:4">
      <c r="A86" t="s">
        <v>429</v>
      </c>
      <c r="B86" t="s">
        <v>3030</v>
      </c>
      <c r="C86" t="s">
        <v>3031</v>
      </c>
      <c r="D86" t="s">
        <v>3032</v>
      </c>
    </row>
    <row r="87" spans="1:4">
      <c r="A87" t="s">
        <v>379</v>
      </c>
      <c r="B87" t="s">
        <v>3033</v>
      </c>
      <c r="C87" t="s">
        <v>3034</v>
      </c>
      <c r="D87" t="s">
        <v>3035</v>
      </c>
    </row>
    <row r="88" spans="1:4">
      <c r="A88" t="s">
        <v>174</v>
      </c>
      <c r="B88" t="s">
        <v>3036</v>
      </c>
      <c r="C88" t="s">
        <v>3037</v>
      </c>
      <c r="D88" t="s">
        <v>3038</v>
      </c>
    </row>
    <row r="89" spans="1:4">
      <c r="A89" t="s">
        <v>286</v>
      </c>
      <c r="B89" t="s">
        <v>3039</v>
      </c>
      <c r="C89" t="s">
        <v>3040</v>
      </c>
      <c r="D89" t="s">
        <v>3041</v>
      </c>
    </row>
    <row r="90" spans="1:4">
      <c r="A90" t="s">
        <v>252</v>
      </c>
      <c r="B90" t="s">
        <v>3042</v>
      </c>
      <c r="C90" t="s">
        <v>3043</v>
      </c>
      <c r="D90" t="s">
        <v>3044</v>
      </c>
    </row>
    <row r="91" spans="1:4">
      <c r="A91" t="s">
        <v>359</v>
      </c>
      <c r="B91" t="s">
        <v>3045</v>
      </c>
      <c r="C91" t="s">
        <v>3046</v>
      </c>
      <c r="D91" t="s">
        <v>3047</v>
      </c>
    </row>
    <row r="92" spans="1:4">
      <c r="A92" t="s">
        <v>129</v>
      </c>
      <c r="B92" t="s">
        <v>3048</v>
      </c>
      <c r="C92" t="s">
        <v>3049</v>
      </c>
      <c r="D92" t="s">
        <v>3050</v>
      </c>
    </row>
    <row r="93" spans="1:4">
      <c r="A93" t="s">
        <v>229</v>
      </c>
      <c r="B93" t="s">
        <v>3051</v>
      </c>
      <c r="C93" t="s">
        <v>3052</v>
      </c>
      <c r="D93" t="s">
        <v>3053</v>
      </c>
    </row>
    <row r="94" spans="1:4">
      <c r="A94" t="s">
        <v>223</v>
      </c>
      <c r="B94" t="s">
        <v>3054</v>
      </c>
      <c r="C94" t="s">
        <v>3055</v>
      </c>
      <c r="D94" t="s">
        <v>3056</v>
      </c>
    </row>
    <row r="95" spans="1:4">
      <c r="A95" t="s">
        <v>105</v>
      </c>
      <c r="B95" t="s">
        <v>3057</v>
      </c>
      <c r="C95" t="s">
        <v>3058</v>
      </c>
      <c r="D95" t="s">
        <v>3059</v>
      </c>
    </row>
    <row r="96" spans="1:4">
      <c r="A96" t="s">
        <v>284</v>
      </c>
      <c r="B96" t="s">
        <v>3060</v>
      </c>
      <c r="C96" t="s">
        <v>3061</v>
      </c>
      <c r="D96" t="s">
        <v>3062</v>
      </c>
    </row>
    <row r="97" spans="1:4">
      <c r="A97" t="s">
        <v>365</v>
      </c>
      <c r="B97" t="s">
        <v>3063</v>
      </c>
      <c r="C97" t="s">
        <v>3064</v>
      </c>
      <c r="D97" t="s">
        <v>3065</v>
      </c>
    </row>
    <row r="98" spans="1:4">
      <c r="A98" t="s">
        <v>128</v>
      </c>
      <c r="B98" t="s">
        <v>3066</v>
      </c>
      <c r="C98" t="s">
        <v>3067</v>
      </c>
      <c r="D98" t="s">
        <v>3068</v>
      </c>
    </row>
    <row r="99" spans="1:4">
      <c r="A99" t="s">
        <v>157</v>
      </c>
      <c r="B99" t="s">
        <v>3069</v>
      </c>
      <c r="C99" t="s">
        <v>3070</v>
      </c>
      <c r="D99" t="s">
        <v>3071</v>
      </c>
    </row>
    <row r="100" spans="1:4">
      <c r="A100" t="s">
        <v>134</v>
      </c>
      <c r="B100" t="s">
        <v>3072</v>
      </c>
      <c r="C100" t="s">
        <v>3073</v>
      </c>
      <c r="D100" t="s">
        <v>3074</v>
      </c>
    </row>
    <row r="101" spans="1:4">
      <c r="A101" t="s">
        <v>367</v>
      </c>
      <c r="B101" t="s">
        <v>3075</v>
      </c>
      <c r="C101" t="s">
        <v>3076</v>
      </c>
      <c r="D101" t="s">
        <v>3077</v>
      </c>
    </row>
    <row r="102" spans="1:4">
      <c r="A102" t="s">
        <v>184</v>
      </c>
      <c r="B102" t="s">
        <v>3078</v>
      </c>
      <c r="C102" t="s">
        <v>3079</v>
      </c>
      <c r="D102" t="s">
        <v>3080</v>
      </c>
    </row>
    <row r="103" spans="1:4">
      <c r="A103" t="s">
        <v>260</v>
      </c>
      <c r="B103" t="s">
        <v>3081</v>
      </c>
      <c r="C103" t="s">
        <v>3082</v>
      </c>
      <c r="D103" t="s">
        <v>3083</v>
      </c>
    </row>
    <row r="104" spans="1:4">
      <c r="A104" t="s">
        <v>425</v>
      </c>
      <c r="B104" t="s">
        <v>3084</v>
      </c>
      <c r="C104" t="s">
        <v>3085</v>
      </c>
      <c r="D104" t="s">
        <v>3086</v>
      </c>
    </row>
    <row r="105" spans="1:4">
      <c r="A105" t="s">
        <v>270</v>
      </c>
      <c r="B105" t="s">
        <v>3087</v>
      </c>
      <c r="C105" t="s">
        <v>3088</v>
      </c>
      <c r="D105" t="s">
        <v>3089</v>
      </c>
    </row>
    <row r="106" spans="1:4">
      <c r="A106" t="s">
        <v>301</v>
      </c>
      <c r="B106" t="s">
        <v>3090</v>
      </c>
      <c r="C106" t="s">
        <v>3091</v>
      </c>
      <c r="D106" t="s">
        <v>3092</v>
      </c>
    </row>
    <row r="107" spans="1:4">
      <c r="A107" t="s">
        <v>245</v>
      </c>
      <c r="B107" t="s">
        <v>3093</v>
      </c>
      <c r="C107" t="s">
        <v>3094</v>
      </c>
      <c r="D107" t="s">
        <v>3095</v>
      </c>
    </row>
    <row r="108" spans="1:4">
      <c r="A108" t="s">
        <v>280</v>
      </c>
      <c r="B108" t="s">
        <v>3096</v>
      </c>
      <c r="C108" t="s">
        <v>3097</v>
      </c>
      <c r="D108" t="s">
        <v>3098</v>
      </c>
    </row>
    <row r="109" spans="1:4">
      <c r="A109" t="s">
        <v>240</v>
      </c>
      <c r="B109" t="s">
        <v>3099</v>
      </c>
      <c r="C109" t="s">
        <v>3100</v>
      </c>
      <c r="D109" t="s">
        <v>3101</v>
      </c>
    </row>
    <row r="110" spans="1:4">
      <c r="A110" t="s">
        <v>160</v>
      </c>
      <c r="B110" t="s">
        <v>3102</v>
      </c>
      <c r="C110" t="s">
        <v>3103</v>
      </c>
      <c r="D110" t="s">
        <v>3104</v>
      </c>
    </row>
    <row r="111" spans="1:4">
      <c r="A111" t="s">
        <v>126</v>
      </c>
      <c r="B111" t="s">
        <v>3105</v>
      </c>
      <c r="C111" t="s">
        <v>3106</v>
      </c>
      <c r="D111" t="s">
        <v>3107</v>
      </c>
    </row>
    <row r="112" spans="1:4">
      <c r="A112" t="s">
        <v>269</v>
      </c>
      <c r="B112" t="s">
        <v>3108</v>
      </c>
      <c r="C112" t="s">
        <v>3109</v>
      </c>
      <c r="D112" t="s">
        <v>3110</v>
      </c>
    </row>
    <row r="113" spans="1:4">
      <c r="A113" t="s">
        <v>456</v>
      </c>
      <c r="B113" t="s">
        <v>3111</v>
      </c>
      <c r="C113" t="s">
        <v>3112</v>
      </c>
      <c r="D113" t="s">
        <v>3113</v>
      </c>
    </row>
    <row r="114" spans="1:4">
      <c r="A114" t="s">
        <v>261</v>
      </c>
      <c r="B114" t="s">
        <v>3114</v>
      </c>
      <c r="C114" t="s">
        <v>3115</v>
      </c>
      <c r="D114" t="s">
        <v>3116</v>
      </c>
    </row>
    <row r="115" spans="1:4">
      <c r="A115" t="s">
        <v>395</v>
      </c>
      <c r="B115" t="s">
        <v>3117</v>
      </c>
      <c r="C115" t="s">
        <v>3118</v>
      </c>
      <c r="D115" t="s">
        <v>3119</v>
      </c>
    </row>
    <row r="116" spans="1:4">
      <c r="A116" t="s">
        <v>224</v>
      </c>
      <c r="B116" t="s">
        <v>3120</v>
      </c>
      <c r="C116" t="s">
        <v>3121</v>
      </c>
      <c r="D116" t="s">
        <v>3122</v>
      </c>
    </row>
    <row r="117" spans="1:4">
      <c r="A117" t="s">
        <v>380</v>
      </c>
      <c r="B117" t="s">
        <v>3123</v>
      </c>
      <c r="C117" t="s">
        <v>3124</v>
      </c>
      <c r="D117" t="s">
        <v>3110</v>
      </c>
    </row>
    <row r="118" spans="1:4">
      <c r="A118" t="s">
        <v>163</v>
      </c>
      <c r="B118" t="s">
        <v>3125</v>
      </c>
      <c r="C118" t="s">
        <v>3126</v>
      </c>
      <c r="D118" t="s">
        <v>3127</v>
      </c>
    </row>
    <row r="119" spans="1:4">
      <c r="A119" t="s">
        <v>327</v>
      </c>
      <c r="B119" t="s">
        <v>3128</v>
      </c>
      <c r="C119" t="s">
        <v>3129</v>
      </c>
      <c r="D119" t="s">
        <v>3130</v>
      </c>
    </row>
    <row r="120" spans="1:4">
      <c r="A120" t="s">
        <v>166</v>
      </c>
      <c r="B120" t="s">
        <v>3131</v>
      </c>
      <c r="C120" t="s">
        <v>3132</v>
      </c>
      <c r="D120" t="s">
        <v>3133</v>
      </c>
    </row>
    <row r="121" spans="1:4">
      <c r="A121" t="s">
        <v>249</v>
      </c>
      <c r="B121" t="s">
        <v>3134</v>
      </c>
      <c r="C121" t="s">
        <v>3135</v>
      </c>
      <c r="D121" t="s">
        <v>3136</v>
      </c>
    </row>
    <row r="122" spans="1:4">
      <c r="A122" t="s">
        <v>458</v>
      </c>
      <c r="B122" t="s">
        <v>3137</v>
      </c>
      <c r="C122" t="s">
        <v>3138</v>
      </c>
      <c r="D122" t="s">
        <v>3139</v>
      </c>
    </row>
    <row r="123" spans="1:4">
      <c r="A123" t="s">
        <v>419</v>
      </c>
      <c r="B123" t="s">
        <v>3140</v>
      </c>
      <c r="C123" t="s">
        <v>3141</v>
      </c>
      <c r="D123" t="s">
        <v>3142</v>
      </c>
    </row>
    <row r="124" spans="1:4">
      <c r="A124" t="s">
        <v>457</v>
      </c>
      <c r="B124" t="s">
        <v>3143</v>
      </c>
      <c r="C124" t="s">
        <v>3144</v>
      </c>
      <c r="D124" t="s">
        <v>3145</v>
      </c>
    </row>
    <row r="125" spans="1:4">
      <c r="A125" t="s">
        <v>326</v>
      </c>
      <c r="B125" t="s">
        <v>3146</v>
      </c>
      <c r="C125" t="s">
        <v>3147</v>
      </c>
      <c r="D125" t="s">
        <v>3148</v>
      </c>
    </row>
    <row r="126" spans="1:4">
      <c r="A126" t="s">
        <v>154</v>
      </c>
      <c r="B126" t="s">
        <v>3149</v>
      </c>
      <c r="C126" t="s">
        <v>3150</v>
      </c>
      <c r="D126" t="s">
        <v>3151</v>
      </c>
    </row>
    <row r="127" spans="1:4">
      <c r="A127" t="s">
        <v>324</v>
      </c>
      <c r="B127" t="s">
        <v>3152</v>
      </c>
      <c r="C127" t="s">
        <v>3153</v>
      </c>
      <c r="D127" t="s">
        <v>3154</v>
      </c>
    </row>
    <row r="128" spans="1:4">
      <c r="A128" t="s">
        <v>140</v>
      </c>
      <c r="B128" t="s">
        <v>3155</v>
      </c>
      <c r="C128" t="s">
        <v>3156</v>
      </c>
      <c r="D128" t="s">
        <v>3157</v>
      </c>
    </row>
    <row r="129" spans="1:4">
      <c r="A129" t="s">
        <v>193</v>
      </c>
      <c r="B129" t="s">
        <v>3158</v>
      </c>
      <c r="C129" t="s">
        <v>3159</v>
      </c>
      <c r="D129" t="s">
        <v>3160</v>
      </c>
    </row>
    <row r="130" spans="1:4">
      <c r="A130" t="s">
        <v>498</v>
      </c>
      <c r="B130" t="s">
        <v>3161</v>
      </c>
      <c r="C130" t="s">
        <v>3162</v>
      </c>
      <c r="D130" t="s">
        <v>3163</v>
      </c>
    </row>
    <row r="131" spans="1:4">
      <c r="A131" t="s">
        <v>401</v>
      </c>
      <c r="B131" t="s">
        <v>3164</v>
      </c>
      <c r="C131" t="s">
        <v>3165</v>
      </c>
      <c r="D131" t="s">
        <v>3166</v>
      </c>
    </row>
    <row r="132" spans="1:4">
      <c r="A132" t="s">
        <v>259</v>
      </c>
      <c r="B132" t="s">
        <v>3167</v>
      </c>
      <c r="C132" t="s">
        <v>3168</v>
      </c>
      <c r="D132" t="s">
        <v>3169</v>
      </c>
    </row>
    <row r="133" spans="1:4">
      <c r="A133" t="s">
        <v>158</v>
      </c>
      <c r="B133" t="s">
        <v>3170</v>
      </c>
      <c r="C133" t="s">
        <v>3171</v>
      </c>
      <c r="D133" t="s">
        <v>3172</v>
      </c>
    </row>
    <row r="134" spans="1:4">
      <c r="A134" t="s">
        <v>238</v>
      </c>
      <c r="B134" t="s">
        <v>3173</v>
      </c>
      <c r="C134" t="s">
        <v>3174</v>
      </c>
      <c r="D134" t="s">
        <v>3175</v>
      </c>
    </row>
    <row r="135" spans="1:4">
      <c r="A135" t="s">
        <v>369</v>
      </c>
      <c r="B135" t="s">
        <v>3176</v>
      </c>
      <c r="C135" t="s">
        <v>3177</v>
      </c>
      <c r="D135" t="s">
        <v>3178</v>
      </c>
    </row>
    <row r="136" spans="1:4">
      <c r="A136" t="s">
        <v>322</v>
      </c>
      <c r="B136" t="s">
        <v>3179</v>
      </c>
      <c r="C136" t="s">
        <v>3180</v>
      </c>
      <c r="D136" t="s">
        <v>3181</v>
      </c>
    </row>
    <row r="137" spans="1:4">
      <c r="A137" t="s">
        <v>291</v>
      </c>
      <c r="B137" t="s">
        <v>3182</v>
      </c>
      <c r="C137" t="s">
        <v>3183</v>
      </c>
      <c r="D137" t="s">
        <v>3184</v>
      </c>
    </row>
    <row r="138" spans="1:4">
      <c r="A138" t="s">
        <v>386</v>
      </c>
      <c r="B138" t="s">
        <v>3185</v>
      </c>
      <c r="C138" t="s">
        <v>3186</v>
      </c>
      <c r="D138" t="s">
        <v>3187</v>
      </c>
    </row>
    <row r="139" spans="1:4">
      <c r="A139" t="s">
        <v>423</v>
      </c>
      <c r="B139" t="s">
        <v>3188</v>
      </c>
      <c r="C139" t="s">
        <v>3189</v>
      </c>
      <c r="D139" t="s">
        <v>3190</v>
      </c>
    </row>
    <row r="140" spans="1:4">
      <c r="A140" t="s">
        <v>246</v>
      </c>
      <c r="B140" t="s">
        <v>3191</v>
      </c>
      <c r="C140" t="s">
        <v>3192</v>
      </c>
      <c r="D140" t="s">
        <v>3193</v>
      </c>
    </row>
    <row r="141" spans="1:4">
      <c r="A141" t="s">
        <v>319</v>
      </c>
      <c r="B141" t="s">
        <v>3194</v>
      </c>
      <c r="C141" t="s">
        <v>3195</v>
      </c>
      <c r="D141" t="s">
        <v>3196</v>
      </c>
    </row>
    <row r="142" spans="1:4">
      <c r="A142" t="s">
        <v>333</v>
      </c>
      <c r="B142" t="s">
        <v>3197</v>
      </c>
      <c r="C142" t="s">
        <v>3198</v>
      </c>
      <c r="D142" t="s">
        <v>3199</v>
      </c>
    </row>
    <row r="143" spans="1:4">
      <c r="A143" t="s">
        <v>230</v>
      </c>
      <c r="B143" t="s">
        <v>3200</v>
      </c>
      <c r="C143" t="s">
        <v>3201</v>
      </c>
      <c r="D143" t="s">
        <v>3202</v>
      </c>
    </row>
    <row r="144" spans="1:4">
      <c r="A144" t="s">
        <v>206</v>
      </c>
      <c r="B144" t="s">
        <v>3203</v>
      </c>
      <c r="C144" t="s">
        <v>3204</v>
      </c>
      <c r="D144" t="s">
        <v>3205</v>
      </c>
    </row>
    <row r="145" spans="1:4">
      <c r="A145" t="s">
        <v>218</v>
      </c>
      <c r="B145" t="s">
        <v>3206</v>
      </c>
      <c r="C145" t="s">
        <v>3207</v>
      </c>
      <c r="D145" t="s">
        <v>3208</v>
      </c>
    </row>
    <row r="146" spans="1:4">
      <c r="A146" t="s">
        <v>132</v>
      </c>
      <c r="B146" t="s">
        <v>3209</v>
      </c>
      <c r="C146" t="s">
        <v>3210</v>
      </c>
      <c r="D146" t="s">
        <v>3211</v>
      </c>
    </row>
    <row r="147" spans="1:4">
      <c r="A147" t="s">
        <v>148</v>
      </c>
      <c r="B147" t="s">
        <v>3212</v>
      </c>
      <c r="C147" t="s">
        <v>3213</v>
      </c>
      <c r="D147" t="s">
        <v>3214</v>
      </c>
    </row>
    <row r="148" spans="1:4">
      <c r="A148" t="s">
        <v>176</v>
      </c>
      <c r="B148" t="s">
        <v>3215</v>
      </c>
      <c r="C148" t="s">
        <v>3216</v>
      </c>
      <c r="D148" t="s">
        <v>3217</v>
      </c>
    </row>
    <row r="149" spans="1:4">
      <c r="A149" t="s">
        <v>220</v>
      </c>
      <c r="B149" t="s">
        <v>3218</v>
      </c>
      <c r="C149" t="s">
        <v>3219</v>
      </c>
      <c r="D149" t="s">
        <v>3220</v>
      </c>
    </row>
    <row r="150" spans="1:4">
      <c r="A150" t="s">
        <v>501</v>
      </c>
      <c r="B150" t="s">
        <v>3221</v>
      </c>
      <c r="C150" t="s">
        <v>3222</v>
      </c>
      <c r="D150" t="s">
        <v>4748</v>
      </c>
    </row>
    <row r="151" spans="1:4">
      <c r="A151" t="s">
        <v>277</v>
      </c>
      <c r="B151" t="s">
        <v>3223</v>
      </c>
      <c r="C151" t="s">
        <v>3224</v>
      </c>
      <c r="D151" t="s">
        <v>3225</v>
      </c>
    </row>
    <row r="152" spans="1:4">
      <c r="A152" t="s">
        <v>168</v>
      </c>
      <c r="B152" t="s">
        <v>3226</v>
      </c>
      <c r="C152" t="s">
        <v>3227</v>
      </c>
      <c r="D152" t="s">
        <v>3228</v>
      </c>
    </row>
    <row r="153" spans="1:4">
      <c r="A153" t="s">
        <v>496</v>
      </c>
      <c r="B153" t="s">
        <v>3229</v>
      </c>
      <c r="C153" t="s">
        <v>3230</v>
      </c>
      <c r="D153" t="s">
        <v>3231</v>
      </c>
    </row>
    <row r="154" spans="1:4">
      <c r="A154" t="s">
        <v>271</v>
      </c>
      <c r="B154" t="s">
        <v>3232</v>
      </c>
      <c r="C154" t="s">
        <v>3233</v>
      </c>
      <c r="D154" t="s">
        <v>3234</v>
      </c>
    </row>
    <row r="155" spans="1:4">
      <c r="A155" t="s">
        <v>195</v>
      </c>
      <c r="B155" t="s">
        <v>3235</v>
      </c>
      <c r="C155" t="s">
        <v>3236</v>
      </c>
      <c r="D155" t="s">
        <v>3237</v>
      </c>
    </row>
    <row r="156" spans="1:4">
      <c r="A156" t="s">
        <v>185</v>
      </c>
      <c r="B156" t="s">
        <v>3238</v>
      </c>
      <c r="C156" t="s">
        <v>3239</v>
      </c>
      <c r="D156" t="s">
        <v>3240</v>
      </c>
    </row>
    <row r="157" spans="1:4">
      <c r="A157" t="s">
        <v>304</v>
      </c>
      <c r="B157" t="s">
        <v>3241</v>
      </c>
      <c r="C157" t="s">
        <v>3242</v>
      </c>
      <c r="D157" t="s">
        <v>3243</v>
      </c>
    </row>
    <row r="158" spans="1:4">
      <c r="A158" t="s">
        <v>309</v>
      </c>
      <c r="B158" t="s">
        <v>3244</v>
      </c>
      <c r="C158" t="s">
        <v>3245</v>
      </c>
      <c r="D158" t="s">
        <v>3246</v>
      </c>
    </row>
    <row r="159" spans="1:4">
      <c r="A159" t="s">
        <v>317</v>
      </c>
      <c r="B159" t="s">
        <v>3247</v>
      </c>
      <c r="C159" t="s">
        <v>3248</v>
      </c>
      <c r="D159" t="s">
        <v>3249</v>
      </c>
    </row>
    <row r="160" spans="1:4">
      <c r="A160" t="s">
        <v>179</v>
      </c>
      <c r="B160" t="s">
        <v>3250</v>
      </c>
      <c r="C160" t="s">
        <v>3251</v>
      </c>
      <c r="D160" t="s">
        <v>3252</v>
      </c>
    </row>
    <row r="161" spans="1:4">
      <c r="A161" t="s">
        <v>520</v>
      </c>
      <c r="B161" t="s">
        <v>3253</v>
      </c>
      <c r="C161" t="s">
        <v>3254</v>
      </c>
      <c r="D161" t="s">
        <v>3255</v>
      </c>
    </row>
    <row r="162" spans="1:4">
      <c r="A162" t="s">
        <v>488</v>
      </c>
      <c r="B162" t="s">
        <v>3256</v>
      </c>
      <c r="C162" t="s">
        <v>3257</v>
      </c>
      <c r="D162" t="s">
        <v>3258</v>
      </c>
    </row>
    <row r="163" spans="1:4">
      <c r="A163" t="s">
        <v>459</v>
      </c>
      <c r="B163" t="s">
        <v>3259</v>
      </c>
      <c r="C163" t="s">
        <v>3260</v>
      </c>
      <c r="D163" t="s">
        <v>3261</v>
      </c>
    </row>
    <row r="164" spans="1:4">
      <c r="A164" t="s">
        <v>555</v>
      </c>
      <c r="B164" t="s">
        <v>3262</v>
      </c>
      <c r="C164" t="s">
        <v>3263</v>
      </c>
      <c r="D164" t="s">
        <v>3089</v>
      </c>
    </row>
    <row r="165" spans="1:4">
      <c r="A165" t="s">
        <v>557</v>
      </c>
      <c r="B165" t="s">
        <v>3264</v>
      </c>
      <c r="C165" t="s">
        <v>3265</v>
      </c>
      <c r="D165" t="s">
        <v>3089</v>
      </c>
    </row>
    <row r="166" spans="1:4">
      <c r="A166" t="s">
        <v>3266</v>
      </c>
      <c r="B166" t="s">
        <v>3267</v>
      </c>
      <c r="C166" t="s">
        <v>3268</v>
      </c>
      <c r="D166" t="s">
        <v>3269</v>
      </c>
    </row>
    <row r="167" spans="1:4">
      <c r="A167" t="s">
        <v>567</v>
      </c>
      <c r="B167" t="s">
        <v>3270</v>
      </c>
      <c r="C167" t="s">
        <v>3271</v>
      </c>
      <c r="D167" t="s">
        <v>3272</v>
      </c>
    </row>
    <row r="168" spans="1:4">
      <c r="A168" t="s">
        <v>564</v>
      </c>
      <c r="B168" t="s">
        <v>3273</v>
      </c>
      <c r="C168" t="s">
        <v>3274</v>
      </c>
      <c r="D168" t="s">
        <v>3275</v>
      </c>
    </row>
    <row r="169" spans="1:4">
      <c r="A169" t="s">
        <v>400</v>
      </c>
      <c r="B169" t="s">
        <v>3276</v>
      </c>
      <c r="C169" t="s">
        <v>3277</v>
      </c>
      <c r="D169" t="s">
        <v>3278</v>
      </c>
    </row>
    <row r="170" spans="1:4">
      <c r="A170" t="s">
        <v>188</v>
      </c>
      <c r="B170" t="s">
        <v>3279</v>
      </c>
      <c r="C170" t="s">
        <v>3280</v>
      </c>
      <c r="D170" t="s">
        <v>3281</v>
      </c>
    </row>
    <row r="171" spans="1:4">
      <c r="A171" t="s">
        <v>561</v>
      </c>
      <c r="B171" t="s">
        <v>3282</v>
      </c>
      <c r="C171" t="s">
        <v>3283</v>
      </c>
      <c r="D171" t="s">
        <v>3284</v>
      </c>
    </row>
    <row r="172" spans="1:4">
      <c r="A172" t="s">
        <v>560</v>
      </c>
      <c r="B172" t="s">
        <v>3285</v>
      </c>
      <c r="C172" t="s">
        <v>3286</v>
      </c>
      <c r="D172" t="s">
        <v>3287</v>
      </c>
    </row>
    <row r="173" spans="1:4">
      <c r="A173" t="s">
        <v>165</v>
      </c>
      <c r="B173" t="s">
        <v>3288</v>
      </c>
      <c r="C173" t="s">
        <v>3289</v>
      </c>
      <c r="D173" t="s">
        <v>3290</v>
      </c>
    </row>
    <row r="174" spans="1:4">
      <c r="A174" t="s">
        <v>376</v>
      </c>
      <c r="B174" t="s">
        <v>3291</v>
      </c>
      <c r="C174" t="s">
        <v>3292</v>
      </c>
      <c r="D174" t="s">
        <v>3293</v>
      </c>
    </row>
    <row r="175" spans="1:4">
      <c r="A175" t="s">
        <v>407</v>
      </c>
      <c r="B175" t="s">
        <v>3294</v>
      </c>
      <c r="C175" t="s">
        <v>3295</v>
      </c>
      <c r="D175" t="s">
        <v>3296</v>
      </c>
    </row>
    <row r="176" spans="1:4">
      <c r="A176" t="s">
        <v>582</v>
      </c>
      <c r="B176" t="s">
        <v>3297</v>
      </c>
      <c r="C176" t="s">
        <v>3298</v>
      </c>
      <c r="D176" t="s">
        <v>3299</v>
      </c>
    </row>
    <row r="177" spans="1:4">
      <c r="A177" t="s">
        <v>577</v>
      </c>
      <c r="B177" t="s">
        <v>3300</v>
      </c>
      <c r="C177" t="s">
        <v>3301</v>
      </c>
      <c r="D177" t="s">
        <v>3302</v>
      </c>
    </row>
    <row r="178" spans="1:4">
      <c r="A178" t="s">
        <v>566</v>
      </c>
      <c r="B178" t="s">
        <v>3303</v>
      </c>
      <c r="C178" t="s">
        <v>3304</v>
      </c>
      <c r="D178" t="s">
        <v>3305</v>
      </c>
    </row>
    <row r="179" spans="1:4">
      <c r="A179" t="s">
        <v>117</v>
      </c>
      <c r="B179" t="s">
        <v>3306</v>
      </c>
      <c r="C179" t="s">
        <v>3307</v>
      </c>
      <c r="D179" t="s">
        <v>3308</v>
      </c>
    </row>
    <row r="180" spans="1:4">
      <c r="A180" t="s">
        <v>3309</v>
      </c>
      <c r="B180" t="s">
        <v>3310</v>
      </c>
      <c r="C180" t="s">
        <v>3311</v>
      </c>
      <c r="D180" t="s">
        <v>3312</v>
      </c>
    </row>
    <row r="181" spans="1:4">
      <c r="A181" t="s">
        <v>568</v>
      </c>
      <c r="B181" t="s">
        <v>3313</v>
      </c>
      <c r="C181" t="s">
        <v>3314</v>
      </c>
      <c r="D181" t="s">
        <v>3315</v>
      </c>
    </row>
    <row r="182" spans="1:4">
      <c r="A182" t="s">
        <v>109</v>
      </c>
      <c r="B182" t="s">
        <v>3316</v>
      </c>
      <c r="C182" t="s">
        <v>3317</v>
      </c>
      <c r="D182" t="s">
        <v>3318</v>
      </c>
    </row>
    <row r="183" spans="1:4">
      <c r="A183" t="s">
        <v>358</v>
      </c>
      <c r="B183" t="s">
        <v>3319</v>
      </c>
      <c r="C183" t="s">
        <v>3320</v>
      </c>
      <c r="D183" t="s">
        <v>3321</v>
      </c>
    </row>
    <row r="184" spans="1:4">
      <c r="A184" t="s">
        <v>593</v>
      </c>
      <c r="B184" t="s">
        <v>3322</v>
      </c>
      <c r="C184" t="s">
        <v>3323</v>
      </c>
      <c r="D184" t="s">
        <v>3324</v>
      </c>
    </row>
    <row r="185" spans="1:4">
      <c r="A185" t="s">
        <v>272</v>
      </c>
      <c r="B185" t="s">
        <v>3325</v>
      </c>
      <c r="C185" t="s">
        <v>3326</v>
      </c>
      <c r="D185" t="s">
        <v>3327</v>
      </c>
    </row>
    <row r="186" spans="1:4">
      <c r="A186" t="s">
        <v>262</v>
      </c>
      <c r="B186" t="s">
        <v>3328</v>
      </c>
      <c r="C186" t="s">
        <v>3329</v>
      </c>
      <c r="D186" t="s">
        <v>3330</v>
      </c>
    </row>
    <row r="187" spans="1:4">
      <c r="A187" t="s">
        <v>605</v>
      </c>
      <c r="B187" t="s">
        <v>3331</v>
      </c>
      <c r="C187" t="s">
        <v>3332</v>
      </c>
      <c r="D187" t="s">
        <v>3333</v>
      </c>
    </row>
    <row r="188" spans="1:4">
      <c r="A188" t="s">
        <v>604</v>
      </c>
      <c r="B188" t="s">
        <v>3334</v>
      </c>
      <c r="C188" t="s">
        <v>3335</v>
      </c>
      <c r="D188" t="s">
        <v>3336</v>
      </c>
    </row>
    <row r="189" spans="1:4">
      <c r="A189" t="s">
        <v>606</v>
      </c>
      <c r="B189" t="s">
        <v>3337</v>
      </c>
      <c r="C189" t="s">
        <v>3338</v>
      </c>
      <c r="D189" t="s">
        <v>3339</v>
      </c>
    </row>
    <row r="190" spans="1:4">
      <c r="A190" t="s">
        <v>408</v>
      </c>
      <c r="B190" t="s">
        <v>3340</v>
      </c>
      <c r="C190" t="s">
        <v>3341</v>
      </c>
      <c r="D190" t="s">
        <v>3342</v>
      </c>
    </row>
    <row r="191" spans="1:4">
      <c r="A191" t="s">
        <v>409</v>
      </c>
      <c r="B191" t="s">
        <v>3343</v>
      </c>
      <c r="C191" t="s">
        <v>3344</v>
      </c>
      <c r="D191" t="s">
        <v>3345</v>
      </c>
    </row>
    <row r="192" spans="1:4">
      <c r="A192" t="s">
        <v>411</v>
      </c>
      <c r="B192" t="s">
        <v>3346</v>
      </c>
      <c r="C192" t="s">
        <v>3347</v>
      </c>
      <c r="D192" t="s">
        <v>3348</v>
      </c>
    </row>
    <row r="193" spans="1:4">
      <c r="A193" t="s">
        <v>633</v>
      </c>
      <c r="B193" t="s">
        <v>3349</v>
      </c>
      <c r="C193" t="s">
        <v>3350</v>
      </c>
      <c r="D193" t="s">
        <v>3351</v>
      </c>
    </row>
    <row r="194" spans="1:4">
      <c r="A194" t="s">
        <v>655</v>
      </c>
      <c r="B194" t="s">
        <v>3352</v>
      </c>
      <c r="C194" t="s">
        <v>3353</v>
      </c>
      <c r="D194" t="s">
        <v>3354</v>
      </c>
    </row>
    <row r="195" spans="1:4">
      <c r="A195" t="s">
        <v>657</v>
      </c>
      <c r="B195" t="s">
        <v>3355</v>
      </c>
      <c r="C195" t="s">
        <v>3356</v>
      </c>
      <c r="D195" t="s">
        <v>3357</v>
      </c>
    </row>
    <row r="196" spans="1:4">
      <c r="A196" t="s">
        <v>658</v>
      </c>
      <c r="B196" t="s">
        <v>3358</v>
      </c>
      <c r="C196" t="s">
        <v>3359</v>
      </c>
      <c r="D196" t="s">
        <v>3360</v>
      </c>
    </row>
    <row r="197" spans="1:4">
      <c r="A197" t="s">
        <v>630</v>
      </c>
      <c r="B197" t="s">
        <v>3361</v>
      </c>
      <c r="C197" t="s">
        <v>3362</v>
      </c>
      <c r="D197" t="s">
        <v>3363</v>
      </c>
    </row>
    <row r="198" spans="1:4">
      <c r="A198" t="s">
        <v>664</v>
      </c>
      <c r="B198" t="s">
        <v>3364</v>
      </c>
      <c r="C198" t="s">
        <v>3365</v>
      </c>
      <c r="D198" t="s">
        <v>3366</v>
      </c>
    </row>
    <row r="199" spans="1:4">
      <c r="A199" t="s">
        <v>619</v>
      </c>
      <c r="B199" t="s">
        <v>3367</v>
      </c>
      <c r="C199" t="s">
        <v>3368</v>
      </c>
      <c r="D199" t="s">
        <v>3369</v>
      </c>
    </row>
    <row r="200" spans="1:4">
      <c r="A200" t="s">
        <v>636</v>
      </c>
      <c r="B200" t="s">
        <v>3370</v>
      </c>
      <c r="C200" t="s">
        <v>3371</v>
      </c>
      <c r="D200" t="s">
        <v>4749</v>
      </c>
    </row>
    <row r="201" spans="1:4">
      <c r="A201" t="s">
        <v>674</v>
      </c>
      <c r="B201" t="s">
        <v>3372</v>
      </c>
      <c r="C201" t="s">
        <v>3373</v>
      </c>
      <c r="D201" t="s">
        <v>3374</v>
      </c>
    </row>
    <row r="202" spans="1:4">
      <c r="A202" t="s">
        <v>672</v>
      </c>
      <c r="B202" t="s">
        <v>3375</v>
      </c>
      <c r="C202" t="s">
        <v>3376</v>
      </c>
      <c r="D202" t="s">
        <v>3377</v>
      </c>
    </row>
    <row r="203" spans="1:4">
      <c r="A203" t="s">
        <v>150</v>
      </c>
      <c r="B203" t="s">
        <v>3378</v>
      </c>
      <c r="C203" t="s">
        <v>3379</v>
      </c>
      <c r="D203" t="s">
        <v>3380</v>
      </c>
    </row>
    <row r="204" spans="1:4">
      <c r="A204" t="s">
        <v>609</v>
      </c>
      <c r="B204" t="s">
        <v>3381</v>
      </c>
      <c r="C204" t="s">
        <v>3382</v>
      </c>
      <c r="D204" t="s">
        <v>3383</v>
      </c>
    </row>
    <row r="205" spans="1:4">
      <c r="A205" t="s">
        <v>616</v>
      </c>
      <c r="B205" t="s">
        <v>3384</v>
      </c>
      <c r="C205" t="s">
        <v>3385</v>
      </c>
      <c r="D205" t="s">
        <v>3386</v>
      </c>
    </row>
    <row r="206" spans="1:4">
      <c r="A206" t="s">
        <v>650</v>
      </c>
      <c r="B206" t="s">
        <v>3387</v>
      </c>
      <c r="C206" t="s">
        <v>3388</v>
      </c>
      <c r="D206" t="s">
        <v>3389</v>
      </c>
    </row>
    <row r="207" spans="1:4">
      <c r="A207" t="s">
        <v>212</v>
      </c>
      <c r="B207" t="s">
        <v>3390</v>
      </c>
      <c r="C207" t="s">
        <v>3391</v>
      </c>
      <c r="D207" t="s">
        <v>3392</v>
      </c>
    </row>
    <row r="208" spans="1:4">
      <c r="A208" t="s">
        <v>146</v>
      </c>
      <c r="B208" t="s">
        <v>3393</v>
      </c>
      <c r="C208" t="s">
        <v>3394</v>
      </c>
      <c r="D208" t="s">
        <v>3395</v>
      </c>
    </row>
    <row r="209" spans="1:4">
      <c r="A209" t="s">
        <v>628</v>
      </c>
      <c r="B209" t="s">
        <v>3396</v>
      </c>
      <c r="C209" t="s">
        <v>3397</v>
      </c>
      <c r="D209" t="s">
        <v>3398</v>
      </c>
    </row>
    <row r="210" spans="1:4">
      <c r="A210" t="s">
        <v>669</v>
      </c>
      <c r="B210" t="s">
        <v>3399</v>
      </c>
      <c r="C210" t="s">
        <v>3400</v>
      </c>
      <c r="D210" t="s">
        <v>3401</v>
      </c>
    </row>
    <row r="211" spans="1:4">
      <c r="A211" t="s">
        <v>562</v>
      </c>
      <c r="B211" t="s">
        <v>3402</v>
      </c>
      <c r="C211" t="s">
        <v>3403</v>
      </c>
      <c r="D211" t="s">
        <v>3404</v>
      </c>
    </row>
    <row r="212" spans="1:4">
      <c r="A212" t="s">
        <v>607</v>
      </c>
      <c r="B212" t="s">
        <v>3405</v>
      </c>
      <c r="C212" t="s">
        <v>3406</v>
      </c>
      <c r="D212" t="s">
        <v>3407</v>
      </c>
    </row>
    <row r="213" spans="1:4">
      <c r="A213" t="s">
        <v>641</v>
      </c>
      <c r="B213" t="s">
        <v>3408</v>
      </c>
      <c r="C213" t="s">
        <v>3409</v>
      </c>
      <c r="D213" t="s">
        <v>3410</v>
      </c>
    </row>
    <row r="214" spans="1:4">
      <c r="A214" t="s">
        <v>665</v>
      </c>
      <c r="B214" t="s">
        <v>3411</v>
      </c>
      <c r="C214" t="s">
        <v>3412</v>
      </c>
      <c r="D214" t="s">
        <v>3413</v>
      </c>
    </row>
    <row r="215" spans="1:4">
      <c r="A215" t="s">
        <v>649</v>
      </c>
      <c r="B215" t="s">
        <v>3414</v>
      </c>
      <c r="C215" t="s">
        <v>3415</v>
      </c>
      <c r="D215" t="s">
        <v>3416</v>
      </c>
    </row>
    <row r="216" spans="1:4">
      <c r="A216" t="s">
        <v>660</v>
      </c>
      <c r="B216" t="s">
        <v>3417</v>
      </c>
      <c r="C216" t="s">
        <v>3418</v>
      </c>
      <c r="D216" t="s">
        <v>3419</v>
      </c>
    </row>
    <row r="217" spans="1:4">
      <c r="A217" t="s">
        <v>624</v>
      </c>
      <c r="B217" t="s">
        <v>3420</v>
      </c>
      <c r="C217" t="s">
        <v>3421</v>
      </c>
      <c r="D217" t="s">
        <v>3422</v>
      </c>
    </row>
    <row r="218" spans="1:4">
      <c r="A218" t="s">
        <v>622</v>
      </c>
      <c r="B218" t="s">
        <v>3423</v>
      </c>
      <c r="C218" t="s">
        <v>3424</v>
      </c>
      <c r="D218" t="s">
        <v>3425</v>
      </c>
    </row>
    <row r="219" spans="1:4">
      <c r="A219" t="s">
        <v>644</v>
      </c>
      <c r="B219" t="s">
        <v>3426</v>
      </c>
      <c r="C219" t="s">
        <v>3427</v>
      </c>
      <c r="D219" t="s">
        <v>3428</v>
      </c>
    </row>
    <row r="220" spans="1:4">
      <c r="A220" t="s">
        <v>670</v>
      </c>
      <c r="B220" t="s">
        <v>3429</v>
      </c>
      <c r="C220" t="s">
        <v>3430</v>
      </c>
      <c r="D220" t="s">
        <v>3431</v>
      </c>
    </row>
    <row r="221" spans="1:4">
      <c r="A221" t="s">
        <v>691</v>
      </c>
      <c r="B221" t="s">
        <v>3432</v>
      </c>
      <c r="C221" t="s">
        <v>3433</v>
      </c>
      <c r="D221" t="s">
        <v>3434</v>
      </c>
    </row>
    <row r="222" spans="1:4">
      <c r="A222" t="s">
        <v>180</v>
      </c>
      <c r="B222" t="s">
        <v>3435</v>
      </c>
      <c r="C222" t="s">
        <v>3436</v>
      </c>
      <c r="D222" t="s">
        <v>3324</v>
      </c>
    </row>
    <row r="223" spans="1:4">
      <c r="A223" t="s">
        <v>653</v>
      </c>
      <c r="B223" t="s">
        <v>3437</v>
      </c>
      <c r="C223" t="s">
        <v>3438</v>
      </c>
      <c r="D223" t="s">
        <v>3439</v>
      </c>
    </row>
    <row r="224" spans="1:4">
      <c r="A224" t="s">
        <v>227</v>
      </c>
      <c r="B224" t="s">
        <v>3440</v>
      </c>
      <c r="C224" t="s">
        <v>3441</v>
      </c>
      <c r="D224" t="s">
        <v>3439</v>
      </c>
    </row>
    <row r="225" spans="1:4">
      <c r="A225" t="s">
        <v>688</v>
      </c>
      <c r="B225" t="s">
        <v>3442</v>
      </c>
      <c r="C225" t="s">
        <v>3443</v>
      </c>
      <c r="D225" t="s">
        <v>3444</v>
      </c>
    </row>
    <row r="226" spans="1:4">
      <c r="A226" t="s">
        <v>663</v>
      </c>
      <c r="B226" t="s">
        <v>3445</v>
      </c>
      <c r="C226" t="s">
        <v>3446</v>
      </c>
      <c r="D226" t="s">
        <v>3447</v>
      </c>
    </row>
    <row r="227" spans="1:4">
      <c r="A227" t="s">
        <v>678</v>
      </c>
      <c r="B227" t="s">
        <v>3448</v>
      </c>
      <c r="C227" t="s">
        <v>3449</v>
      </c>
      <c r="D227" t="s">
        <v>3450</v>
      </c>
    </row>
    <row r="228" spans="1:4">
      <c r="A228" t="s">
        <v>679</v>
      </c>
      <c r="B228" t="s">
        <v>3451</v>
      </c>
      <c r="C228" t="s">
        <v>3452</v>
      </c>
      <c r="D228" t="s">
        <v>3453</v>
      </c>
    </row>
    <row r="229" spans="1:4">
      <c r="A229" t="s">
        <v>681</v>
      </c>
      <c r="B229" t="s">
        <v>3454</v>
      </c>
      <c r="C229" t="s">
        <v>3455</v>
      </c>
      <c r="D229" t="s">
        <v>3456</v>
      </c>
    </row>
    <row r="230" spans="1:4">
      <c r="A230" t="s">
        <v>680</v>
      </c>
      <c r="B230" t="s">
        <v>3457</v>
      </c>
      <c r="C230" t="s">
        <v>3458</v>
      </c>
      <c r="D230" t="s">
        <v>3459</v>
      </c>
    </row>
    <row r="231" spans="1:4">
      <c r="A231" t="s">
        <v>685</v>
      </c>
      <c r="B231" t="s">
        <v>3460</v>
      </c>
      <c r="C231" t="s">
        <v>3461</v>
      </c>
      <c r="D231" t="s">
        <v>2865</v>
      </c>
    </row>
    <row r="232" spans="1:4">
      <c r="A232" t="s">
        <v>687</v>
      </c>
      <c r="B232" t="s">
        <v>3462</v>
      </c>
      <c r="C232" t="s">
        <v>3463</v>
      </c>
      <c r="D232" t="s">
        <v>3184</v>
      </c>
    </row>
    <row r="233" spans="1:4">
      <c r="A233" t="s">
        <v>690</v>
      </c>
      <c r="B233" t="s">
        <v>3464</v>
      </c>
      <c r="C233" t="s">
        <v>3465</v>
      </c>
      <c r="D233" t="s">
        <v>3110</v>
      </c>
    </row>
    <row r="234" spans="1:4">
      <c r="A234" t="s">
        <v>4186</v>
      </c>
      <c r="B234" t="s">
        <v>4189</v>
      </c>
      <c r="C234" t="s">
        <v>4190</v>
      </c>
      <c r="D234" t="s">
        <v>4750</v>
      </c>
    </row>
    <row r="235" spans="1:4">
      <c r="A235" t="s">
        <v>4479</v>
      </c>
      <c r="B235" t="s">
        <v>4751</v>
      </c>
      <c r="C235" t="s">
        <v>4752</v>
      </c>
      <c r="D235" t="s">
        <v>4753</v>
      </c>
    </row>
    <row r="236" spans="1:4">
      <c r="A236" t="s">
        <v>4480</v>
      </c>
      <c r="B236" t="s">
        <v>4754</v>
      </c>
      <c r="C236" t="s">
        <v>4755</v>
      </c>
      <c r="D236" t="s">
        <v>4756</v>
      </c>
    </row>
    <row r="237" spans="1:4">
      <c r="A237" t="s">
        <v>4462</v>
      </c>
      <c r="B237" t="s">
        <v>4757</v>
      </c>
      <c r="C237" t="s">
        <v>4758</v>
      </c>
      <c r="D237" t="s">
        <v>3278</v>
      </c>
    </row>
    <row r="238" spans="1:4">
      <c r="A238" t="s">
        <v>4465</v>
      </c>
      <c r="B238" t="s">
        <v>4759</v>
      </c>
      <c r="C238" t="s">
        <v>4760</v>
      </c>
      <c r="D238" t="s">
        <v>4761</v>
      </c>
    </row>
    <row r="239" spans="1:4">
      <c r="A239" t="s">
        <v>4464</v>
      </c>
      <c r="B239" t="s">
        <v>4762</v>
      </c>
      <c r="C239" t="s">
        <v>4763</v>
      </c>
      <c r="D239" t="s">
        <v>4764</v>
      </c>
    </row>
    <row r="240" spans="1:4">
      <c r="A240" t="s">
        <v>4470</v>
      </c>
      <c r="B240" t="s">
        <v>4765</v>
      </c>
      <c r="C240" t="s">
        <v>4766</v>
      </c>
      <c r="D240" t="s">
        <v>4767</v>
      </c>
    </row>
    <row r="241" spans="1:4">
      <c r="A241" t="s">
        <v>4463</v>
      </c>
      <c r="B241" t="s">
        <v>4768</v>
      </c>
      <c r="C241" t="s">
        <v>4769</v>
      </c>
      <c r="D241" t="s">
        <v>4770</v>
      </c>
    </row>
    <row r="242" spans="1:4">
      <c r="A242" t="s">
        <v>4469</v>
      </c>
      <c r="B242" t="s">
        <v>4771</v>
      </c>
      <c r="C242" t="s">
        <v>4772</v>
      </c>
      <c r="D242" t="s">
        <v>4773</v>
      </c>
    </row>
    <row r="243" spans="1:4">
      <c r="A243" t="s">
        <v>4478</v>
      </c>
      <c r="B243" t="s">
        <v>4774</v>
      </c>
      <c r="C243" t="s">
        <v>4775</v>
      </c>
      <c r="D243" t="s">
        <v>4767</v>
      </c>
    </row>
    <row r="244" spans="1:4">
      <c r="A244" t="s">
        <v>4466</v>
      </c>
      <c r="B244" t="s">
        <v>4776</v>
      </c>
      <c r="C244" t="s">
        <v>4777</v>
      </c>
      <c r="D244" t="s">
        <v>4778</v>
      </c>
    </row>
    <row r="245" spans="1:4">
      <c r="A245" t="s">
        <v>4471</v>
      </c>
      <c r="B245" t="s">
        <v>4779</v>
      </c>
      <c r="C245" t="s">
        <v>4780</v>
      </c>
      <c r="D245" t="s">
        <v>4781</v>
      </c>
    </row>
    <row r="246" spans="1:4">
      <c r="A246" t="s">
        <v>4468</v>
      </c>
      <c r="B246" t="s">
        <v>4782</v>
      </c>
      <c r="C246" t="s">
        <v>4783</v>
      </c>
      <c r="D246" t="s">
        <v>4784</v>
      </c>
    </row>
    <row r="247" spans="1:4">
      <c r="A247" t="s">
        <v>4474</v>
      </c>
      <c r="B247" t="s">
        <v>4785</v>
      </c>
      <c r="C247" t="s">
        <v>4786</v>
      </c>
      <c r="D247" t="s">
        <v>4787</v>
      </c>
    </row>
    <row r="248" spans="1:4">
      <c r="A248" t="s">
        <v>4467</v>
      </c>
      <c r="B248" t="s">
        <v>4788</v>
      </c>
      <c r="C248" t="s">
        <v>4789</v>
      </c>
      <c r="D248" t="s">
        <v>4790</v>
      </c>
    </row>
    <row r="249" spans="1:4">
      <c r="A249" t="s">
        <v>4476</v>
      </c>
      <c r="B249" t="s">
        <v>4791</v>
      </c>
      <c r="C249" t="s">
        <v>4792</v>
      </c>
      <c r="D249" t="s">
        <v>4793</v>
      </c>
    </row>
    <row r="250" spans="1:4">
      <c r="A250" t="s">
        <v>4475</v>
      </c>
      <c r="B250" t="s">
        <v>4794</v>
      </c>
      <c r="C250" t="s">
        <v>4795</v>
      </c>
      <c r="D250" t="s">
        <v>4796</v>
      </c>
    </row>
    <row r="251" spans="1:4">
      <c r="A251" t="s">
        <v>4461</v>
      </c>
      <c r="B251" t="s">
        <v>4797</v>
      </c>
      <c r="C251" t="s">
        <v>4798</v>
      </c>
      <c r="D251" t="s">
        <v>4799</v>
      </c>
    </row>
    <row r="252" spans="1:4">
      <c r="A252" t="s">
        <v>4458</v>
      </c>
      <c r="B252" t="s">
        <v>4800</v>
      </c>
      <c r="C252" t="s">
        <v>4801</v>
      </c>
      <c r="D252" t="s">
        <v>4802</v>
      </c>
    </row>
    <row r="253" spans="1:4">
      <c r="A253" t="s">
        <v>4472</v>
      </c>
      <c r="B253" t="s">
        <v>4803</v>
      </c>
      <c r="C253" t="s">
        <v>4804</v>
      </c>
      <c r="D253" t="s">
        <v>4805</v>
      </c>
    </row>
    <row r="254" spans="1:4">
      <c r="A254" t="s">
        <v>4473</v>
      </c>
      <c r="B254" t="s">
        <v>4806</v>
      </c>
      <c r="C254" t="s">
        <v>4807</v>
      </c>
      <c r="D254" t="s">
        <v>4808</v>
      </c>
    </row>
    <row r="255" spans="1:4">
      <c r="A255" t="s">
        <v>4460</v>
      </c>
      <c r="B255" t="s">
        <v>4809</v>
      </c>
      <c r="C255" t="s">
        <v>4810</v>
      </c>
      <c r="D255" t="s">
        <v>4811</v>
      </c>
    </row>
    <row r="256" spans="1:4">
      <c r="A256" t="s">
        <v>4459</v>
      </c>
      <c r="B256" t="s">
        <v>4812</v>
      </c>
      <c r="C256" t="s">
        <v>4813</v>
      </c>
      <c r="D256" t="s">
        <v>4814</v>
      </c>
    </row>
    <row r="257" spans="1:4">
      <c r="A257" t="s">
        <v>4457</v>
      </c>
      <c r="B257" t="s">
        <v>4815</v>
      </c>
      <c r="C257" t="s">
        <v>4816</v>
      </c>
      <c r="D257" t="s">
        <v>4817</v>
      </c>
    </row>
    <row r="258" spans="1:4">
      <c r="A258" t="s">
        <v>4456</v>
      </c>
      <c r="B258" t="s">
        <v>4818</v>
      </c>
      <c r="C258" t="s">
        <v>4819</v>
      </c>
      <c r="D258" t="s">
        <v>4820</v>
      </c>
    </row>
    <row r="259" spans="1:4">
      <c r="A259" t="s">
        <v>4477</v>
      </c>
      <c r="B259" t="s">
        <v>4821</v>
      </c>
      <c r="C259" t="s">
        <v>4822</v>
      </c>
      <c r="D259" t="s">
        <v>4823</v>
      </c>
    </row>
  </sheetData>
  <sheetProtection password="F16F" sheet="1" objects="1" scenarios="1"/>
  <phoneticPr fontId="1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D525"/>
  <sheetViews>
    <sheetView topLeftCell="B1" workbookViewId="0">
      <selection activeCell="D1" sqref="D1:S1048576"/>
    </sheetView>
  </sheetViews>
  <sheetFormatPr defaultColWidth="9" defaultRowHeight="14.4"/>
  <cols>
    <col min="1" max="1" width="27" customWidth="1"/>
    <col min="3" max="3" width="21.44140625" bestFit="1" customWidth="1"/>
    <col min="18" max="18" width="13.109375" bestFit="1" customWidth="1"/>
    <col min="19" max="19" width="13.88671875" bestFit="1" customWidth="1"/>
    <col min="23" max="23" width="27" customWidth="1"/>
  </cols>
  <sheetData>
    <row r="1" spans="1:30">
      <c r="A1" t="s">
        <v>84</v>
      </c>
      <c r="B1" t="s">
        <v>4185</v>
      </c>
      <c r="C1" t="s">
        <v>4183</v>
      </c>
      <c r="D1" t="s">
        <v>86</v>
      </c>
      <c r="E1" t="s">
        <v>87</v>
      </c>
      <c r="F1" t="s">
        <v>39</v>
      </c>
      <c r="G1" t="s">
        <v>40</v>
      </c>
      <c r="H1" t="s">
        <v>41</v>
      </c>
      <c r="I1" t="s">
        <v>88</v>
      </c>
      <c r="J1" t="s">
        <v>89</v>
      </c>
      <c r="K1" t="s">
        <v>90</v>
      </c>
      <c r="L1" t="s">
        <v>91</v>
      </c>
      <c r="M1" t="s">
        <v>92</v>
      </c>
      <c r="N1" t="s">
        <v>23</v>
      </c>
      <c r="O1" t="s">
        <v>33</v>
      </c>
      <c r="P1" t="s">
        <v>34</v>
      </c>
      <c r="Q1" t="s">
        <v>93</v>
      </c>
      <c r="R1" t="s">
        <v>2778</v>
      </c>
      <c r="S1" t="s">
        <v>4564</v>
      </c>
      <c r="V1" t="s">
        <v>4185</v>
      </c>
      <c r="W1" t="s">
        <v>84</v>
      </c>
      <c r="X1" t="s">
        <v>4191</v>
      </c>
      <c r="Y1" t="s">
        <v>4193</v>
      </c>
      <c r="Z1" t="s">
        <v>4195</v>
      </c>
      <c r="AA1" t="s">
        <v>4196</v>
      </c>
      <c r="AB1" t="s">
        <v>4846</v>
      </c>
      <c r="AC1" s="57" t="s">
        <v>4847</v>
      </c>
      <c r="AD1" s="57" t="s">
        <v>4848</v>
      </c>
    </row>
    <row r="2" spans="1:30">
      <c r="A2" t="str">
        <f>B2&amp;"-"&amp;C2</f>
        <v>F-1-妙蛙种子</v>
      </c>
      <c r="B2" t="s">
        <v>4299</v>
      </c>
      <c r="C2" t="s">
        <v>95</v>
      </c>
      <c r="D2" t="s">
        <v>75</v>
      </c>
      <c r="E2" t="s">
        <v>59</v>
      </c>
      <c r="F2" t="s">
        <v>96</v>
      </c>
      <c r="G2" t="s">
        <v>96</v>
      </c>
      <c r="H2" t="s">
        <v>97</v>
      </c>
      <c r="I2" t="s">
        <v>98</v>
      </c>
      <c r="J2" t="s">
        <v>99</v>
      </c>
      <c r="K2">
        <v>45</v>
      </c>
      <c r="L2">
        <v>49</v>
      </c>
      <c r="M2">
        <v>49</v>
      </c>
      <c r="N2">
        <v>65</v>
      </c>
      <c r="O2">
        <v>65</v>
      </c>
      <c r="P2">
        <v>45</v>
      </c>
      <c r="Q2">
        <v>318</v>
      </c>
      <c r="R2" t="s">
        <v>3468</v>
      </c>
      <c r="S2" t="s">
        <v>3469</v>
      </c>
      <c r="V2" t="s">
        <v>4299</v>
      </c>
      <c r="W2" t="s">
        <v>94</v>
      </c>
      <c r="X2" t="s">
        <v>4192</v>
      </c>
      <c r="Y2" t="s">
        <v>4194</v>
      </c>
      <c r="Z2" t="s">
        <v>4197</v>
      </c>
      <c r="AA2" t="s">
        <v>4198</v>
      </c>
      <c r="AB2">
        <v>1</v>
      </c>
      <c r="AC2" t="s">
        <v>4849</v>
      </c>
      <c r="AD2" t="s">
        <v>4850</v>
      </c>
    </row>
    <row r="3" spans="1:30">
      <c r="A3" t="str">
        <f t="shared" ref="A3:A66" si="0">B3&amp;"-"&amp;C3</f>
        <v>F-2-妙蛙草</v>
      </c>
      <c r="B3" t="s">
        <v>4300</v>
      </c>
      <c r="C3" t="s">
        <v>100</v>
      </c>
      <c r="D3" t="s">
        <v>75</v>
      </c>
      <c r="E3" t="s">
        <v>59</v>
      </c>
      <c r="F3" t="s">
        <v>96</v>
      </c>
      <c r="G3" t="s">
        <v>96</v>
      </c>
      <c r="H3" t="s">
        <v>97</v>
      </c>
      <c r="I3" t="s">
        <v>98</v>
      </c>
      <c r="J3" t="s">
        <v>99</v>
      </c>
      <c r="K3">
        <v>60</v>
      </c>
      <c r="L3">
        <v>62</v>
      </c>
      <c r="M3">
        <v>63</v>
      </c>
      <c r="N3">
        <v>80</v>
      </c>
      <c r="O3">
        <v>80</v>
      </c>
      <c r="P3">
        <v>60</v>
      </c>
      <c r="Q3">
        <v>405</v>
      </c>
      <c r="R3" t="s">
        <v>3470</v>
      </c>
      <c r="S3" t="s">
        <v>3471</v>
      </c>
      <c r="V3" t="s">
        <v>4300</v>
      </c>
      <c r="AB3">
        <v>2</v>
      </c>
      <c r="AC3" t="s">
        <v>4851</v>
      </c>
      <c r="AD3" t="s">
        <v>4852</v>
      </c>
    </row>
    <row r="4" spans="1:30">
      <c r="A4" t="str">
        <f t="shared" si="0"/>
        <v>F-3-妙蛙花</v>
      </c>
      <c r="B4" t="s">
        <v>4301</v>
      </c>
      <c r="C4" t="s">
        <v>101</v>
      </c>
      <c r="D4" t="s">
        <v>75</v>
      </c>
      <c r="E4" t="s">
        <v>59</v>
      </c>
      <c r="F4" t="s">
        <v>96</v>
      </c>
      <c r="G4" t="s">
        <v>96</v>
      </c>
      <c r="H4" t="s">
        <v>97</v>
      </c>
      <c r="I4" t="s">
        <v>98</v>
      </c>
      <c r="J4" t="s">
        <v>99</v>
      </c>
      <c r="K4">
        <v>80</v>
      </c>
      <c r="L4">
        <v>82</v>
      </c>
      <c r="M4">
        <v>83</v>
      </c>
      <c r="N4">
        <v>100</v>
      </c>
      <c r="O4">
        <v>100</v>
      </c>
      <c r="P4">
        <v>80</v>
      </c>
      <c r="Q4">
        <v>525</v>
      </c>
      <c r="R4" t="s">
        <v>3472</v>
      </c>
      <c r="S4" t="s">
        <v>3473</v>
      </c>
      <c r="V4" t="s">
        <v>4301</v>
      </c>
      <c r="AB4">
        <v>3</v>
      </c>
      <c r="AC4" t="s">
        <v>4853</v>
      </c>
      <c r="AD4" t="s">
        <v>4854</v>
      </c>
    </row>
    <row r="5" spans="1:30">
      <c r="A5" t="str">
        <f t="shared" si="0"/>
        <v>378-小火龙</v>
      </c>
      <c r="B5">
        <v>378</v>
      </c>
      <c r="C5" t="s">
        <v>103</v>
      </c>
      <c r="D5" t="s">
        <v>73</v>
      </c>
      <c r="F5" t="s">
        <v>104</v>
      </c>
      <c r="G5" t="s">
        <v>104</v>
      </c>
      <c r="H5" t="s">
        <v>105</v>
      </c>
      <c r="I5" t="s">
        <v>98</v>
      </c>
      <c r="J5" t="s">
        <v>106</v>
      </c>
      <c r="K5">
        <v>39</v>
      </c>
      <c r="L5">
        <v>52</v>
      </c>
      <c r="M5">
        <v>43</v>
      </c>
      <c r="N5">
        <v>60</v>
      </c>
      <c r="O5">
        <v>50</v>
      </c>
      <c r="P5">
        <v>65</v>
      </c>
      <c r="Q5">
        <v>309</v>
      </c>
      <c r="R5" t="s">
        <v>3474</v>
      </c>
      <c r="S5" t="s">
        <v>3475</v>
      </c>
      <c r="V5">
        <v>378</v>
      </c>
      <c r="AB5">
        <v>4</v>
      </c>
      <c r="AC5" t="s">
        <v>4855</v>
      </c>
      <c r="AD5" t="s">
        <v>4856</v>
      </c>
    </row>
    <row r="6" spans="1:30">
      <c r="A6" t="str">
        <f t="shared" si="0"/>
        <v>379-火恐龙</v>
      </c>
      <c r="B6">
        <v>379</v>
      </c>
      <c r="C6" t="s">
        <v>107</v>
      </c>
      <c r="D6" t="s">
        <v>73</v>
      </c>
      <c r="E6" s="57"/>
      <c r="F6" t="s">
        <v>104</v>
      </c>
      <c r="G6" t="s">
        <v>104</v>
      </c>
      <c r="H6" t="s">
        <v>105</v>
      </c>
      <c r="I6" t="s">
        <v>98</v>
      </c>
      <c r="J6" t="s">
        <v>106</v>
      </c>
      <c r="K6">
        <v>58</v>
      </c>
      <c r="L6">
        <v>64</v>
      </c>
      <c r="M6">
        <v>58</v>
      </c>
      <c r="N6">
        <v>80</v>
      </c>
      <c r="O6">
        <v>65</v>
      </c>
      <c r="P6">
        <v>80</v>
      </c>
      <c r="Q6">
        <v>405</v>
      </c>
      <c r="R6" t="s">
        <v>3476</v>
      </c>
      <c r="S6" t="s">
        <v>3477</v>
      </c>
      <c r="V6">
        <v>379</v>
      </c>
      <c r="AB6">
        <v>5</v>
      </c>
      <c r="AC6" t="s">
        <v>4857</v>
      </c>
      <c r="AD6" t="s">
        <v>4858</v>
      </c>
    </row>
    <row r="7" spans="1:30">
      <c r="A7" t="str">
        <f t="shared" si="0"/>
        <v>380-喷火龙</v>
      </c>
      <c r="B7">
        <v>380</v>
      </c>
      <c r="C7" t="s">
        <v>108</v>
      </c>
      <c r="D7" t="s">
        <v>73</v>
      </c>
      <c r="E7" s="57" t="s">
        <v>58</v>
      </c>
      <c r="F7" t="s">
        <v>104</v>
      </c>
      <c r="G7" t="s">
        <v>104</v>
      </c>
      <c r="H7" t="s">
        <v>105</v>
      </c>
      <c r="I7" t="s">
        <v>98</v>
      </c>
      <c r="J7" t="s">
        <v>106</v>
      </c>
      <c r="K7">
        <v>78</v>
      </c>
      <c r="L7">
        <v>84</v>
      </c>
      <c r="M7">
        <v>78</v>
      </c>
      <c r="N7">
        <v>109</v>
      </c>
      <c r="O7">
        <v>85</v>
      </c>
      <c r="P7">
        <v>100</v>
      </c>
      <c r="Q7">
        <v>534</v>
      </c>
      <c r="R7" t="s">
        <v>3478</v>
      </c>
      <c r="S7" t="s">
        <v>3479</v>
      </c>
      <c r="V7">
        <v>380</v>
      </c>
      <c r="AB7">
        <v>6</v>
      </c>
      <c r="AC7" t="s">
        <v>4859</v>
      </c>
      <c r="AD7" t="s">
        <v>4860</v>
      </c>
    </row>
    <row r="8" spans="1:30">
      <c r="A8" t="str">
        <f t="shared" si="0"/>
        <v>F-4-杰尼龟</v>
      </c>
      <c r="B8" t="s">
        <v>4302</v>
      </c>
      <c r="C8" t="s">
        <v>111</v>
      </c>
      <c r="D8" t="s">
        <v>74</v>
      </c>
      <c r="F8" t="s">
        <v>112</v>
      </c>
      <c r="G8" t="s">
        <v>112</v>
      </c>
      <c r="H8" t="s">
        <v>113</v>
      </c>
      <c r="I8" t="s">
        <v>98</v>
      </c>
      <c r="J8" t="s">
        <v>114</v>
      </c>
      <c r="K8">
        <v>44</v>
      </c>
      <c r="L8">
        <v>48</v>
      </c>
      <c r="M8">
        <v>65</v>
      </c>
      <c r="N8">
        <v>50</v>
      </c>
      <c r="O8">
        <v>64</v>
      </c>
      <c r="P8">
        <v>43</v>
      </c>
      <c r="Q8">
        <v>314</v>
      </c>
      <c r="R8" t="s">
        <v>3480</v>
      </c>
      <c r="S8" t="s">
        <v>3481</v>
      </c>
      <c r="V8" t="s">
        <v>4302</v>
      </c>
      <c r="AB8">
        <v>7</v>
      </c>
      <c r="AC8" t="s">
        <v>4861</v>
      </c>
      <c r="AD8" t="s">
        <v>4862</v>
      </c>
    </row>
    <row r="9" spans="1:30">
      <c r="A9" t="str">
        <f t="shared" si="0"/>
        <v>F-5-卡咪龟</v>
      </c>
      <c r="B9" t="s">
        <v>4303</v>
      </c>
      <c r="C9" t="s">
        <v>115</v>
      </c>
      <c r="D9" t="s">
        <v>74</v>
      </c>
      <c r="F9" t="s">
        <v>112</v>
      </c>
      <c r="G9" t="s">
        <v>112</v>
      </c>
      <c r="H9" t="s">
        <v>113</v>
      </c>
      <c r="I9" t="s">
        <v>98</v>
      </c>
      <c r="J9" t="s">
        <v>114</v>
      </c>
      <c r="K9">
        <v>59</v>
      </c>
      <c r="L9">
        <v>63</v>
      </c>
      <c r="M9">
        <v>80</v>
      </c>
      <c r="N9">
        <v>65</v>
      </c>
      <c r="O9">
        <v>80</v>
      </c>
      <c r="P9">
        <v>58</v>
      </c>
      <c r="Q9">
        <v>405</v>
      </c>
      <c r="R9" t="s">
        <v>3482</v>
      </c>
      <c r="S9" t="s">
        <v>3483</v>
      </c>
      <c r="V9" t="s">
        <v>4303</v>
      </c>
      <c r="AB9">
        <v>8</v>
      </c>
      <c r="AC9" t="s">
        <v>4863</v>
      </c>
      <c r="AD9" t="s">
        <v>4864</v>
      </c>
    </row>
    <row r="10" spans="1:30">
      <c r="A10" t="str">
        <f t="shared" si="0"/>
        <v>F-6-水箭龟</v>
      </c>
      <c r="B10" t="s">
        <v>4304</v>
      </c>
      <c r="C10" t="s">
        <v>116</v>
      </c>
      <c r="D10" t="s">
        <v>74</v>
      </c>
      <c r="F10" t="s">
        <v>112</v>
      </c>
      <c r="G10" t="s">
        <v>112</v>
      </c>
      <c r="H10" t="s">
        <v>113</v>
      </c>
      <c r="I10" t="s">
        <v>98</v>
      </c>
      <c r="J10" t="s">
        <v>114</v>
      </c>
      <c r="K10">
        <v>79</v>
      </c>
      <c r="L10">
        <v>83</v>
      </c>
      <c r="M10">
        <v>100</v>
      </c>
      <c r="N10">
        <v>85</v>
      </c>
      <c r="O10">
        <v>105</v>
      </c>
      <c r="P10">
        <v>78</v>
      </c>
      <c r="Q10">
        <v>530</v>
      </c>
      <c r="R10" t="s">
        <v>3484</v>
      </c>
      <c r="S10" t="s">
        <v>3485</v>
      </c>
      <c r="V10" t="s">
        <v>4304</v>
      </c>
      <c r="AB10">
        <v>9</v>
      </c>
      <c r="AC10" t="s">
        <v>4865</v>
      </c>
      <c r="AD10" t="s">
        <v>4866</v>
      </c>
    </row>
    <row r="11" spans="1:30">
      <c r="A11" t="str">
        <f t="shared" si="0"/>
        <v>13-绿毛虫</v>
      </c>
      <c r="B11">
        <v>13</v>
      </c>
      <c r="C11" t="s">
        <v>118</v>
      </c>
      <c r="D11" t="s">
        <v>66</v>
      </c>
      <c r="E11" s="57"/>
      <c r="F11" t="s">
        <v>119</v>
      </c>
      <c r="G11" t="s">
        <v>119</v>
      </c>
      <c r="H11" t="s">
        <v>120</v>
      </c>
      <c r="I11" t="s">
        <v>121</v>
      </c>
      <c r="K11">
        <v>45</v>
      </c>
      <c r="L11">
        <v>30</v>
      </c>
      <c r="M11">
        <v>35</v>
      </c>
      <c r="N11">
        <v>20</v>
      </c>
      <c r="O11">
        <v>20</v>
      </c>
      <c r="P11">
        <v>45</v>
      </c>
      <c r="Q11">
        <v>195</v>
      </c>
      <c r="R11" t="s">
        <v>3486</v>
      </c>
      <c r="S11" t="s">
        <v>3487</v>
      </c>
      <c r="V11">
        <v>13</v>
      </c>
      <c r="AB11">
        <v>10</v>
      </c>
      <c r="AC11" t="s">
        <v>4867</v>
      </c>
      <c r="AD11" t="s">
        <v>4868</v>
      </c>
    </row>
    <row r="12" spans="1:30">
      <c r="A12" t="str">
        <f t="shared" si="0"/>
        <v>14-铁甲蛹</v>
      </c>
      <c r="B12">
        <v>14</v>
      </c>
      <c r="C12" t="s">
        <v>122</v>
      </c>
      <c r="D12" t="s">
        <v>66</v>
      </c>
      <c r="E12" s="57"/>
      <c r="F12" t="s">
        <v>123</v>
      </c>
      <c r="G12" t="s">
        <v>123</v>
      </c>
      <c r="H12" t="s">
        <v>123</v>
      </c>
      <c r="I12" t="s">
        <v>121</v>
      </c>
      <c r="K12">
        <v>50</v>
      </c>
      <c r="L12">
        <v>20</v>
      </c>
      <c r="M12">
        <v>55</v>
      </c>
      <c r="N12">
        <v>25</v>
      </c>
      <c r="O12">
        <v>25</v>
      </c>
      <c r="P12">
        <v>30</v>
      </c>
      <c r="Q12">
        <v>205</v>
      </c>
      <c r="R12" t="s">
        <v>3488</v>
      </c>
      <c r="S12" t="s">
        <v>3489</v>
      </c>
      <c r="V12">
        <v>14</v>
      </c>
      <c r="AB12">
        <v>11</v>
      </c>
      <c r="AC12" t="s">
        <v>4869</v>
      </c>
      <c r="AD12" t="s">
        <v>4870</v>
      </c>
    </row>
    <row r="13" spans="1:30">
      <c r="A13" t="str">
        <f t="shared" si="0"/>
        <v>15-巴大蝶</v>
      </c>
      <c r="B13">
        <v>15</v>
      </c>
      <c r="C13" t="s">
        <v>124</v>
      </c>
      <c r="D13" t="s">
        <v>66</v>
      </c>
      <c r="E13" s="57" t="s">
        <v>58</v>
      </c>
      <c r="F13" t="s">
        <v>125</v>
      </c>
      <c r="G13" t="s">
        <v>125</v>
      </c>
      <c r="H13" t="s">
        <v>126</v>
      </c>
      <c r="I13" t="s">
        <v>121</v>
      </c>
      <c r="K13">
        <v>60</v>
      </c>
      <c r="L13">
        <v>45</v>
      </c>
      <c r="M13">
        <v>50</v>
      </c>
      <c r="N13">
        <v>90</v>
      </c>
      <c r="O13">
        <v>80</v>
      </c>
      <c r="P13">
        <v>70</v>
      </c>
      <c r="Q13">
        <v>395</v>
      </c>
      <c r="R13" t="s">
        <v>3490</v>
      </c>
      <c r="S13" t="s">
        <v>3491</v>
      </c>
      <c r="V13">
        <v>15</v>
      </c>
      <c r="AB13">
        <v>12</v>
      </c>
      <c r="AC13" t="s">
        <v>4871</v>
      </c>
      <c r="AD13" t="s">
        <v>4872</v>
      </c>
    </row>
    <row r="14" spans="1:30">
      <c r="A14" t="str">
        <f t="shared" si="0"/>
        <v>194-皮卡丘</v>
      </c>
      <c r="B14">
        <v>194</v>
      </c>
      <c r="C14" t="s">
        <v>141</v>
      </c>
      <c r="D14" t="s">
        <v>76</v>
      </c>
      <c r="E14" s="57"/>
      <c r="F14" t="s">
        <v>142</v>
      </c>
      <c r="G14" t="s">
        <v>142</v>
      </c>
      <c r="H14" t="s">
        <v>143</v>
      </c>
      <c r="I14" t="s">
        <v>137</v>
      </c>
      <c r="J14" t="s">
        <v>144</v>
      </c>
      <c r="K14">
        <v>35</v>
      </c>
      <c r="L14">
        <v>55</v>
      </c>
      <c r="M14">
        <v>40</v>
      </c>
      <c r="N14">
        <v>50</v>
      </c>
      <c r="O14">
        <v>50</v>
      </c>
      <c r="P14">
        <v>90</v>
      </c>
      <c r="Q14">
        <v>320</v>
      </c>
      <c r="R14" t="s">
        <v>3492</v>
      </c>
      <c r="S14" t="s">
        <v>3493</v>
      </c>
      <c r="V14">
        <v>194</v>
      </c>
      <c r="AB14">
        <v>25</v>
      </c>
      <c r="AC14" t="s">
        <v>4873</v>
      </c>
      <c r="AD14" t="s">
        <v>4874</v>
      </c>
    </row>
    <row r="15" spans="1:30">
      <c r="A15" t="str">
        <f t="shared" si="0"/>
        <v>194.1-皮卡丘（无印帽）</v>
      </c>
      <c r="B15">
        <v>194.1</v>
      </c>
      <c r="C15" t="s">
        <v>4305</v>
      </c>
      <c r="D15" t="s">
        <v>76</v>
      </c>
      <c r="E15" s="57"/>
      <c r="F15" t="s">
        <v>142</v>
      </c>
      <c r="G15" t="s">
        <v>142</v>
      </c>
      <c r="H15" t="s">
        <v>143</v>
      </c>
      <c r="I15" t="s">
        <v>153</v>
      </c>
      <c r="J15" s="57"/>
      <c r="K15">
        <v>35</v>
      </c>
      <c r="L15">
        <v>55</v>
      </c>
      <c r="M15">
        <v>40</v>
      </c>
      <c r="N15">
        <v>50</v>
      </c>
      <c r="O15">
        <v>50</v>
      </c>
      <c r="P15">
        <v>90</v>
      </c>
      <c r="Q15">
        <v>320</v>
      </c>
      <c r="R15" t="s">
        <v>3492</v>
      </c>
      <c r="S15" t="s">
        <v>4565</v>
      </c>
      <c r="V15">
        <v>194.1</v>
      </c>
      <c r="AB15">
        <v>893</v>
      </c>
      <c r="AC15" t="s">
        <v>5719</v>
      </c>
      <c r="AD15" t="s">
        <v>5720</v>
      </c>
    </row>
    <row r="16" spans="1:30">
      <c r="A16" t="str">
        <f t="shared" si="0"/>
        <v>194.2-皮卡丘（丰源帽）</v>
      </c>
      <c r="B16">
        <v>194.2</v>
      </c>
      <c r="C16" t="s">
        <v>4306</v>
      </c>
      <c r="D16" t="s">
        <v>76</v>
      </c>
      <c r="E16" s="57"/>
      <c r="F16" t="s">
        <v>142</v>
      </c>
      <c r="G16" t="s">
        <v>142</v>
      </c>
      <c r="H16" t="s">
        <v>143</v>
      </c>
      <c r="I16" t="s">
        <v>153</v>
      </c>
      <c r="J16" s="57"/>
      <c r="K16">
        <v>35</v>
      </c>
      <c r="L16">
        <v>55</v>
      </c>
      <c r="M16">
        <v>40</v>
      </c>
      <c r="N16">
        <v>50</v>
      </c>
      <c r="O16">
        <v>50</v>
      </c>
      <c r="P16">
        <v>90</v>
      </c>
      <c r="Q16">
        <v>320</v>
      </c>
      <c r="R16" t="s">
        <v>3492</v>
      </c>
      <c r="S16" t="s">
        <v>4566</v>
      </c>
      <c r="V16">
        <v>194.2</v>
      </c>
      <c r="AB16">
        <v>894</v>
      </c>
      <c r="AC16" t="s">
        <v>5721</v>
      </c>
      <c r="AD16" t="s">
        <v>5722</v>
      </c>
    </row>
    <row r="17" spans="1:30">
      <c r="A17" t="str">
        <f t="shared" si="0"/>
        <v>194.3-皮卡丘（神奥帽）</v>
      </c>
      <c r="B17">
        <v>194.3</v>
      </c>
      <c r="C17" t="s">
        <v>4307</v>
      </c>
      <c r="D17" t="s">
        <v>76</v>
      </c>
      <c r="F17" t="s">
        <v>142</v>
      </c>
      <c r="G17" t="s">
        <v>142</v>
      </c>
      <c r="H17" t="s">
        <v>143</v>
      </c>
      <c r="I17" t="s">
        <v>153</v>
      </c>
      <c r="J17" s="57"/>
      <c r="K17">
        <v>35</v>
      </c>
      <c r="L17">
        <v>55</v>
      </c>
      <c r="M17">
        <v>40</v>
      </c>
      <c r="N17">
        <v>50</v>
      </c>
      <c r="O17">
        <v>50</v>
      </c>
      <c r="P17">
        <v>90</v>
      </c>
      <c r="Q17">
        <v>320</v>
      </c>
      <c r="R17" t="s">
        <v>3492</v>
      </c>
      <c r="S17" t="s">
        <v>4567</v>
      </c>
      <c r="V17">
        <v>194.3</v>
      </c>
      <c r="AB17">
        <v>895</v>
      </c>
      <c r="AC17" t="s">
        <v>5723</v>
      </c>
      <c r="AD17" t="s">
        <v>5724</v>
      </c>
    </row>
    <row r="18" spans="1:30">
      <c r="A18" t="str">
        <f t="shared" si="0"/>
        <v>194.4-皮卡丘（合众帽）</v>
      </c>
      <c r="B18">
        <v>194.4</v>
      </c>
      <c r="C18" t="s">
        <v>4308</v>
      </c>
      <c r="D18" t="s">
        <v>76</v>
      </c>
      <c r="F18" t="s">
        <v>142</v>
      </c>
      <c r="G18" t="s">
        <v>142</v>
      </c>
      <c r="H18" t="s">
        <v>143</v>
      </c>
      <c r="I18" t="s">
        <v>153</v>
      </c>
      <c r="J18" s="57"/>
      <c r="K18">
        <v>35</v>
      </c>
      <c r="L18">
        <v>55</v>
      </c>
      <c r="M18">
        <v>40</v>
      </c>
      <c r="N18">
        <v>50</v>
      </c>
      <c r="O18">
        <v>50</v>
      </c>
      <c r="P18">
        <v>90</v>
      </c>
      <c r="Q18">
        <v>320</v>
      </c>
      <c r="R18" t="s">
        <v>3492</v>
      </c>
      <c r="S18" t="s">
        <v>4568</v>
      </c>
      <c r="V18">
        <v>194.4</v>
      </c>
      <c r="AB18">
        <v>896</v>
      </c>
      <c r="AC18" t="s">
        <v>5725</v>
      </c>
      <c r="AD18" t="s">
        <v>5726</v>
      </c>
    </row>
    <row r="19" spans="1:30">
      <c r="A19" t="str">
        <f t="shared" si="0"/>
        <v>194.5-皮卡丘（卡洛斯帽）</v>
      </c>
      <c r="B19">
        <v>194.5</v>
      </c>
      <c r="C19" t="s">
        <v>4309</v>
      </c>
      <c r="D19" t="s">
        <v>76</v>
      </c>
      <c r="F19" t="s">
        <v>142</v>
      </c>
      <c r="G19" t="s">
        <v>142</v>
      </c>
      <c r="H19" t="s">
        <v>143</v>
      </c>
      <c r="I19" t="s">
        <v>153</v>
      </c>
      <c r="J19" s="57"/>
      <c r="K19">
        <v>35</v>
      </c>
      <c r="L19">
        <v>55</v>
      </c>
      <c r="M19">
        <v>40</v>
      </c>
      <c r="N19">
        <v>50</v>
      </c>
      <c r="O19">
        <v>50</v>
      </c>
      <c r="P19">
        <v>90</v>
      </c>
      <c r="Q19">
        <v>320</v>
      </c>
      <c r="R19" t="s">
        <v>3492</v>
      </c>
      <c r="S19" t="s">
        <v>4569</v>
      </c>
      <c r="V19">
        <v>194.5</v>
      </c>
      <c r="AB19">
        <v>897</v>
      </c>
      <c r="AC19" t="s">
        <v>5727</v>
      </c>
      <c r="AD19" t="s">
        <v>5728</v>
      </c>
    </row>
    <row r="20" spans="1:30">
      <c r="A20" t="str">
        <f t="shared" si="0"/>
        <v>194.6-皮卡丘（阿罗拉帽）</v>
      </c>
      <c r="B20">
        <v>194.6</v>
      </c>
      <c r="C20" t="s">
        <v>4310</v>
      </c>
      <c r="D20" t="s">
        <v>76</v>
      </c>
      <c r="F20" t="s">
        <v>142</v>
      </c>
      <c r="G20" t="s">
        <v>142</v>
      </c>
      <c r="H20" t="s">
        <v>143</v>
      </c>
      <c r="I20" t="s">
        <v>153</v>
      </c>
      <c r="J20" s="57"/>
      <c r="K20">
        <v>35</v>
      </c>
      <c r="L20">
        <v>55</v>
      </c>
      <c r="M20">
        <v>40</v>
      </c>
      <c r="N20">
        <v>50</v>
      </c>
      <c r="O20">
        <v>50</v>
      </c>
      <c r="P20">
        <v>90</v>
      </c>
      <c r="Q20">
        <v>320</v>
      </c>
      <c r="R20" t="s">
        <v>3492</v>
      </c>
      <c r="S20" t="s">
        <v>4570</v>
      </c>
      <c r="V20">
        <v>194.6</v>
      </c>
      <c r="AB20">
        <v>898</v>
      </c>
      <c r="AC20" t="s">
        <v>5729</v>
      </c>
      <c r="AD20" t="s">
        <v>5730</v>
      </c>
    </row>
    <row r="21" spans="1:30">
      <c r="A21" t="str">
        <f t="shared" si="0"/>
        <v>194.7-皮卡丘（决定你帽）</v>
      </c>
      <c r="B21">
        <v>194.7</v>
      </c>
      <c r="C21" t="s">
        <v>4311</v>
      </c>
      <c r="D21" t="s">
        <v>76</v>
      </c>
      <c r="F21" t="s">
        <v>142</v>
      </c>
      <c r="G21" t="s">
        <v>142</v>
      </c>
      <c r="H21" t="s">
        <v>143</v>
      </c>
      <c r="I21" t="s">
        <v>153</v>
      </c>
      <c r="J21" s="57"/>
      <c r="K21">
        <v>35</v>
      </c>
      <c r="L21">
        <v>55</v>
      </c>
      <c r="M21">
        <v>40</v>
      </c>
      <c r="N21">
        <v>50</v>
      </c>
      <c r="O21">
        <v>50</v>
      </c>
      <c r="P21">
        <v>90</v>
      </c>
      <c r="Q21">
        <v>320</v>
      </c>
      <c r="R21" t="s">
        <v>3492</v>
      </c>
      <c r="S21" t="s">
        <v>4571</v>
      </c>
      <c r="V21">
        <v>194.7</v>
      </c>
      <c r="AB21">
        <v>899</v>
      </c>
      <c r="AC21" t="s">
        <v>5731</v>
      </c>
      <c r="AD21" t="s">
        <v>5732</v>
      </c>
    </row>
    <row r="22" spans="1:30">
      <c r="A22" t="str">
        <f t="shared" si="0"/>
        <v>195-雷丘</v>
      </c>
      <c r="B22">
        <v>195</v>
      </c>
      <c r="C22" t="s">
        <v>145</v>
      </c>
      <c r="D22" t="s">
        <v>76</v>
      </c>
      <c r="F22" t="s">
        <v>142</v>
      </c>
      <c r="G22" t="s">
        <v>142</v>
      </c>
      <c r="H22" t="s">
        <v>143</v>
      </c>
      <c r="I22" t="s">
        <v>137</v>
      </c>
      <c r="J22" s="57" t="s">
        <v>144</v>
      </c>
      <c r="K22">
        <v>60</v>
      </c>
      <c r="L22">
        <v>90</v>
      </c>
      <c r="M22">
        <v>55</v>
      </c>
      <c r="N22">
        <v>90</v>
      </c>
      <c r="O22">
        <v>80</v>
      </c>
      <c r="P22">
        <v>110</v>
      </c>
      <c r="Q22">
        <v>485</v>
      </c>
      <c r="R22" t="s">
        <v>3494</v>
      </c>
      <c r="S22" t="s">
        <v>3495</v>
      </c>
      <c r="V22">
        <v>195</v>
      </c>
      <c r="AB22">
        <v>26</v>
      </c>
      <c r="AC22" t="s">
        <v>4875</v>
      </c>
      <c r="AD22" t="s">
        <v>4876</v>
      </c>
    </row>
    <row r="23" spans="1:30">
      <c r="A23" t="str">
        <f t="shared" si="0"/>
        <v>195.1-雷丘（阿罗拉）</v>
      </c>
      <c r="B23">
        <v>195.1</v>
      </c>
      <c r="C23" t="s">
        <v>4312</v>
      </c>
      <c r="D23" t="s">
        <v>76</v>
      </c>
      <c r="E23" t="s">
        <v>77</v>
      </c>
      <c r="F23" t="s">
        <v>146</v>
      </c>
      <c r="G23" t="s">
        <v>146</v>
      </c>
      <c r="H23" t="s">
        <v>146</v>
      </c>
      <c r="I23" t="s">
        <v>137</v>
      </c>
      <c r="J23" s="57" t="s">
        <v>144</v>
      </c>
      <c r="K23">
        <v>60</v>
      </c>
      <c r="L23">
        <v>85</v>
      </c>
      <c r="M23">
        <v>50</v>
      </c>
      <c r="N23">
        <v>95</v>
      </c>
      <c r="O23">
        <v>85</v>
      </c>
      <c r="P23">
        <v>110</v>
      </c>
      <c r="Q23">
        <v>485</v>
      </c>
      <c r="R23" t="s">
        <v>3494</v>
      </c>
      <c r="S23" t="s">
        <v>4572</v>
      </c>
      <c r="V23">
        <v>195.1</v>
      </c>
      <c r="AB23">
        <v>900</v>
      </c>
      <c r="AC23" t="s">
        <v>5733</v>
      </c>
      <c r="AD23" t="s">
        <v>5734</v>
      </c>
    </row>
    <row r="24" spans="1:30">
      <c r="A24" t="str">
        <f t="shared" si="0"/>
        <v>255-皮皮</v>
      </c>
      <c r="B24">
        <v>255</v>
      </c>
      <c r="C24" t="s">
        <v>155</v>
      </c>
      <c r="D24" t="s">
        <v>81</v>
      </c>
      <c r="F24" t="s">
        <v>156</v>
      </c>
      <c r="G24" t="s">
        <v>157</v>
      </c>
      <c r="H24" t="s">
        <v>158</v>
      </c>
      <c r="I24" t="s">
        <v>144</v>
      </c>
      <c r="J24" s="57"/>
      <c r="K24">
        <v>70</v>
      </c>
      <c r="L24">
        <v>45</v>
      </c>
      <c r="M24">
        <v>48</v>
      </c>
      <c r="N24">
        <v>60</v>
      </c>
      <c r="O24">
        <v>65</v>
      </c>
      <c r="P24">
        <v>35</v>
      </c>
      <c r="Q24">
        <v>323</v>
      </c>
      <c r="R24" t="s">
        <v>3496</v>
      </c>
      <c r="S24" t="s">
        <v>3497</v>
      </c>
      <c r="V24">
        <v>255</v>
      </c>
      <c r="AB24">
        <v>35</v>
      </c>
      <c r="AC24" t="s">
        <v>4877</v>
      </c>
      <c r="AD24" t="s">
        <v>4878</v>
      </c>
    </row>
    <row r="25" spans="1:30">
      <c r="A25" t="str">
        <f t="shared" si="0"/>
        <v>256-皮可西</v>
      </c>
      <c r="B25">
        <v>256</v>
      </c>
      <c r="C25" t="s">
        <v>159</v>
      </c>
      <c r="D25" t="s">
        <v>81</v>
      </c>
      <c r="F25" t="s">
        <v>156</v>
      </c>
      <c r="G25" t="s">
        <v>157</v>
      </c>
      <c r="H25" t="s">
        <v>160</v>
      </c>
      <c r="I25" t="s">
        <v>144</v>
      </c>
      <c r="J25" s="57"/>
      <c r="K25">
        <v>95</v>
      </c>
      <c r="L25">
        <v>70</v>
      </c>
      <c r="M25">
        <v>73</v>
      </c>
      <c r="N25">
        <v>95</v>
      </c>
      <c r="O25">
        <v>90</v>
      </c>
      <c r="P25">
        <v>60</v>
      </c>
      <c r="Q25">
        <v>483</v>
      </c>
      <c r="R25" t="s">
        <v>3498</v>
      </c>
      <c r="S25" t="s">
        <v>3499</v>
      </c>
      <c r="V25">
        <v>256</v>
      </c>
      <c r="AB25">
        <v>36</v>
      </c>
      <c r="AC25" t="s">
        <v>4879</v>
      </c>
      <c r="AD25" t="s">
        <v>4880</v>
      </c>
    </row>
    <row r="26" spans="1:30">
      <c r="A26" t="str">
        <f t="shared" si="0"/>
        <v>68-六尾</v>
      </c>
      <c r="B26">
        <v>68</v>
      </c>
      <c r="C26" t="s">
        <v>161</v>
      </c>
      <c r="D26" t="s">
        <v>73</v>
      </c>
      <c r="E26" s="57"/>
      <c r="F26" t="s">
        <v>162</v>
      </c>
      <c r="G26" t="s">
        <v>162</v>
      </c>
      <c r="H26" t="s">
        <v>110</v>
      </c>
      <c r="I26" t="s">
        <v>137</v>
      </c>
      <c r="J26" s="57"/>
      <c r="K26">
        <v>38</v>
      </c>
      <c r="L26">
        <v>41</v>
      </c>
      <c r="M26">
        <v>40</v>
      </c>
      <c r="N26">
        <v>50</v>
      </c>
      <c r="O26">
        <v>65</v>
      </c>
      <c r="P26">
        <v>65</v>
      </c>
      <c r="Q26">
        <v>299</v>
      </c>
      <c r="R26" t="s">
        <v>3500</v>
      </c>
      <c r="S26" t="s">
        <v>3501</v>
      </c>
      <c r="V26">
        <v>68</v>
      </c>
      <c r="AB26">
        <v>37</v>
      </c>
      <c r="AC26" t="s">
        <v>4881</v>
      </c>
      <c r="AD26" t="s">
        <v>4882</v>
      </c>
    </row>
    <row r="27" spans="1:30">
      <c r="A27" t="str">
        <f t="shared" si="0"/>
        <v>68.1-六尾（阿罗拉）</v>
      </c>
      <c r="B27">
        <v>68.099999999999994</v>
      </c>
      <c r="C27" t="s">
        <v>4313</v>
      </c>
      <c r="D27" t="s">
        <v>78</v>
      </c>
      <c r="F27" t="s">
        <v>149</v>
      </c>
      <c r="G27" t="s">
        <v>149</v>
      </c>
      <c r="H27" t="s">
        <v>163</v>
      </c>
      <c r="I27" t="s">
        <v>137</v>
      </c>
      <c r="J27" s="57"/>
      <c r="K27">
        <v>38</v>
      </c>
      <c r="L27">
        <v>41</v>
      </c>
      <c r="M27">
        <v>40</v>
      </c>
      <c r="N27">
        <v>50</v>
      </c>
      <c r="O27">
        <v>65</v>
      </c>
      <c r="P27">
        <v>65</v>
      </c>
      <c r="Q27">
        <v>299</v>
      </c>
      <c r="R27" t="s">
        <v>3500</v>
      </c>
      <c r="S27" t="s">
        <v>4573</v>
      </c>
      <c r="V27">
        <v>68.099999999999994</v>
      </c>
      <c r="AB27">
        <v>903</v>
      </c>
      <c r="AC27" s="122" t="s">
        <v>5735</v>
      </c>
      <c r="AD27" s="122" t="s">
        <v>5736</v>
      </c>
    </row>
    <row r="28" spans="1:30">
      <c r="A28" t="str">
        <f t="shared" si="0"/>
        <v>69-九尾</v>
      </c>
      <c r="B28">
        <v>69</v>
      </c>
      <c r="C28" t="s">
        <v>164</v>
      </c>
      <c r="D28" t="s">
        <v>73</v>
      </c>
      <c r="E28" s="57"/>
      <c r="F28" t="s">
        <v>162</v>
      </c>
      <c r="G28" t="s">
        <v>162</v>
      </c>
      <c r="H28" t="s">
        <v>110</v>
      </c>
      <c r="I28" t="s">
        <v>137</v>
      </c>
      <c r="J28" s="57"/>
      <c r="K28">
        <v>73</v>
      </c>
      <c r="L28">
        <v>76</v>
      </c>
      <c r="M28">
        <v>75</v>
      </c>
      <c r="N28">
        <v>81</v>
      </c>
      <c r="O28">
        <v>100</v>
      </c>
      <c r="P28">
        <v>100</v>
      </c>
      <c r="Q28">
        <v>505</v>
      </c>
      <c r="R28" t="s">
        <v>3502</v>
      </c>
      <c r="S28" t="s">
        <v>3503</v>
      </c>
      <c r="V28">
        <v>69</v>
      </c>
      <c r="AB28">
        <v>38</v>
      </c>
      <c r="AC28" t="s">
        <v>4883</v>
      </c>
      <c r="AD28" t="s">
        <v>4884</v>
      </c>
    </row>
    <row r="29" spans="1:30">
      <c r="A29" t="str">
        <f t="shared" si="0"/>
        <v>69.1-九尾（阿罗拉）</v>
      </c>
      <c r="B29">
        <v>69.099999999999994</v>
      </c>
      <c r="C29" t="s">
        <v>4314</v>
      </c>
      <c r="D29" t="s">
        <v>78</v>
      </c>
      <c r="E29" t="s">
        <v>81</v>
      </c>
      <c r="F29" t="s">
        <v>149</v>
      </c>
      <c r="G29" t="s">
        <v>149</v>
      </c>
      <c r="H29" t="s">
        <v>163</v>
      </c>
      <c r="I29" t="s">
        <v>137</v>
      </c>
      <c r="J29" s="57"/>
      <c r="K29">
        <v>73</v>
      </c>
      <c r="L29">
        <v>67</v>
      </c>
      <c r="M29">
        <v>75</v>
      </c>
      <c r="N29">
        <v>81</v>
      </c>
      <c r="O29">
        <v>100</v>
      </c>
      <c r="P29">
        <v>109</v>
      </c>
      <c r="Q29">
        <v>505</v>
      </c>
      <c r="R29" t="s">
        <v>3502</v>
      </c>
      <c r="S29" t="s">
        <v>4574</v>
      </c>
      <c r="V29">
        <v>69.099999999999994</v>
      </c>
      <c r="AB29">
        <v>904</v>
      </c>
      <c r="AC29" s="122" t="s">
        <v>5737</v>
      </c>
      <c r="AD29" s="122" t="s">
        <v>5738</v>
      </c>
    </row>
    <row r="30" spans="1:30">
      <c r="A30" t="str">
        <f t="shared" si="0"/>
        <v>55-走路草</v>
      </c>
      <c r="B30">
        <v>55</v>
      </c>
      <c r="C30" t="s">
        <v>169</v>
      </c>
      <c r="D30" t="s">
        <v>75</v>
      </c>
      <c r="E30" t="s">
        <v>59</v>
      </c>
      <c r="F30" t="s">
        <v>97</v>
      </c>
      <c r="G30" t="s">
        <v>97</v>
      </c>
      <c r="H30" t="s">
        <v>120</v>
      </c>
      <c r="I30" t="s">
        <v>99</v>
      </c>
      <c r="J30" s="57"/>
      <c r="K30">
        <v>45</v>
      </c>
      <c r="L30">
        <v>50</v>
      </c>
      <c r="M30">
        <v>55</v>
      </c>
      <c r="N30">
        <v>75</v>
      </c>
      <c r="O30">
        <v>65</v>
      </c>
      <c r="P30">
        <v>30</v>
      </c>
      <c r="Q30">
        <v>320</v>
      </c>
      <c r="R30" t="s">
        <v>3504</v>
      </c>
      <c r="S30" t="s">
        <v>3505</v>
      </c>
      <c r="V30">
        <v>55</v>
      </c>
      <c r="AB30">
        <v>43</v>
      </c>
      <c r="AC30" t="s">
        <v>4885</v>
      </c>
      <c r="AD30" t="s">
        <v>4886</v>
      </c>
    </row>
    <row r="31" spans="1:30">
      <c r="A31" t="str">
        <f t="shared" si="0"/>
        <v>56-臭臭花</v>
      </c>
      <c r="B31">
        <v>56</v>
      </c>
      <c r="C31" t="s">
        <v>170</v>
      </c>
      <c r="D31" t="s">
        <v>75</v>
      </c>
      <c r="E31" t="s">
        <v>59</v>
      </c>
      <c r="F31" t="s">
        <v>97</v>
      </c>
      <c r="G31" t="s">
        <v>97</v>
      </c>
      <c r="H31" t="s">
        <v>171</v>
      </c>
      <c r="I31" t="s">
        <v>99</v>
      </c>
      <c r="J31" s="57"/>
      <c r="K31">
        <v>60</v>
      </c>
      <c r="L31">
        <v>65</v>
      </c>
      <c r="M31">
        <v>70</v>
      </c>
      <c r="N31">
        <v>85</v>
      </c>
      <c r="O31">
        <v>75</v>
      </c>
      <c r="P31">
        <v>40</v>
      </c>
      <c r="Q31">
        <v>395</v>
      </c>
      <c r="R31" t="s">
        <v>3506</v>
      </c>
      <c r="S31" t="s">
        <v>3507</v>
      </c>
      <c r="V31">
        <v>56</v>
      </c>
      <c r="AB31">
        <v>44</v>
      </c>
      <c r="AC31" t="s">
        <v>4887</v>
      </c>
      <c r="AD31" t="s">
        <v>4888</v>
      </c>
    </row>
    <row r="32" spans="1:30">
      <c r="A32" t="str">
        <f t="shared" si="0"/>
        <v>57-霸王花</v>
      </c>
      <c r="B32">
        <v>57</v>
      </c>
      <c r="C32" t="s">
        <v>172</v>
      </c>
      <c r="D32" t="s">
        <v>75</v>
      </c>
      <c r="E32" t="s">
        <v>59</v>
      </c>
      <c r="F32" t="s">
        <v>97</v>
      </c>
      <c r="G32" t="s">
        <v>97</v>
      </c>
      <c r="H32" t="s">
        <v>173</v>
      </c>
      <c r="I32" t="s">
        <v>99</v>
      </c>
      <c r="J32" s="57"/>
      <c r="K32">
        <v>75</v>
      </c>
      <c r="L32">
        <v>80</v>
      </c>
      <c r="M32">
        <v>85</v>
      </c>
      <c r="N32">
        <v>110</v>
      </c>
      <c r="O32">
        <v>90</v>
      </c>
      <c r="P32">
        <v>50</v>
      </c>
      <c r="Q32">
        <v>490</v>
      </c>
      <c r="R32" t="s">
        <v>3508</v>
      </c>
      <c r="S32" t="s">
        <v>3509</v>
      </c>
      <c r="V32">
        <v>57</v>
      </c>
      <c r="AB32">
        <v>45</v>
      </c>
      <c r="AC32" t="s">
        <v>4889</v>
      </c>
      <c r="AD32" t="s">
        <v>4890</v>
      </c>
    </row>
    <row r="33" spans="1:30">
      <c r="A33" t="str">
        <f t="shared" si="0"/>
        <v>164-地鼠</v>
      </c>
      <c r="B33">
        <v>164</v>
      </c>
      <c r="C33" t="s">
        <v>177</v>
      </c>
      <c r="D33" t="s">
        <v>60</v>
      </c>
      <c r="E33" s="57"/>
      <c r="F33" t="s">
        <v>147</v>
      </c>
      <c r="G33" t="s">
        <v>178</v>
      </c>
      <c r="H33" t="s">
        <v>179</v>
      </c>
      <c r="I33" t="s">
        <v>137</v>
      </c>
      <c r="K33">
        <v>10</v>
      </c>
      <c r="L33">
        <v>55</v>
      </c>
      <c r="M33">
        <v>25</v>
      </c>
      <c r="N33">
        <v>35</v>
      </c>
      <c r="O33">
        <v>45</v>
      </c>
      <c r="P33">
        <v>95</v>
      </c>
      <c r="Q33">
        <v>265</v>
      </c>
      <c r="R33" t="s">
        <v>3510</v>
      </c>
      <c r="S33" t="s">
        <v>3511</v>
      </c>
      <c r="V33">
        <v>164</v>
      </c>
      <c r="AB33">
        <v>50</v>
      </c>
      <c r="AC33" t="s">
        <v>4891</v>
      </c>
      <c r="AD33" t="s">
        <v>4892</v>
      </c>
    </row>
    <row r="34" spans="1:30">
      <c r="A34" t="str">
        <f t="shared" si="0"/>
        <v>164.1-地鼠（阿罗拉）</v>
      </c>
      <c r="B34">
        <v>164.1</v>
      </c>
      <c r="C34" t="s">
        <v>4315</v>
      </c>
      <c r="D34" t="s">
        <v>60</v>
      </c>
      <c r="E34" s="57" t="s">
        <v>72</v>
      </c>
      <c r="F34" t="s">
        <v>147</v>
      </c>
      <c r="G34" t="s">
        <v>180</v>
      </c>
      <c r="H34" t="s">
        <v>179</v>
      </c>
      <c r="I34" t="s">
        <v>137</v>
      </c>
      <c r="K34">
        <v>10</v>
      </c>
      <c r="L34">
        <v>55</v>
      </c>
      <c r="M34">
        <v>30</v>
      </c>
      <c r="N34">
        <v>35</v>
      </c>
      <c r="O34">
        <v>45</v>
      </c>
      <c r="P34">
        <v>90</v>
      </c>
      <c r="Q34">
        <v>265</v>
      </c>
      <c r="R34" t="s">
        <v>3510</v>
      </c>
      <c r="S34" t="s">
        <v>4575</v>
      </c>
      <c r="V34">
        <v>164.1</v>
      </c>
      <c r="AB34">
        <v>905</v>
      </c>
      <c r="AC34" s="122" t="s">
        <v>5739</v>
      </c>
      <c r="AD34" s="122" t="s">
        <v>5740</v>
      </c>
    </row>
    <row r="35" spans="1:30">
      <c r="A35" t="str">
        <f t="shared" si="0"/>
        <v>165-三地鼠</v>
      </c>
      <c r="B35">
        <v>165</v>
      </c>
      <c r="C35" t="s">
        <v>181</v>
      </c>
      <c r="D35" t="s">
        <v>60</v>
      </c>
      <c r="E35" s="57"/>
      <c r="F35" t="s">
        <v>147</v>
      </c>
      <c r="G35" t="s">
        <v>178</v>
      </c>
      <c r="H35" t="s">
        <v>179</v>
      </c>
      <c r="I35" t="s">
        <v>137</v>
      </c>
      <c r="K35">
        <v>35</v>
      </c>
      <c r="L35">
        <v>100</v>
      </c>
      <c r="M35">
        <v>50</v>
      </c>
      <c r="N35">
        <v>50</v>
      </c>
      <c r="O35">
        <v>70</v>
      </c>
      <c r="P35">
        <v>120</v>
      </c>
      <c r="Q35">
        <v>425</v>
      </c>
      <c r="R35" t="s">
        <v>3512</v>
      </c>
      <c r="S35" t="s">
        <v>3513</v>
      </c>
      <c r="V35">
        <v>165</v>
      </c>
      <c r="AB35">
        <v>51</v>
      </c>
      <c r="AC35" t="s">
        <v>4893</v>
      </c>
      <c r="AD35" t="s">
        <v>4894</v>
      </c>
    </row>
    <row r="36" spans="1:30">
      <c r="A36" t="str">
        <f t="shared" si="0"/>
        <v>165.1-三地鼠（阿罗拉）</v>
      </c>
      <c r="B36">
        <v>165.1</v>
      </c>
      <c r="C36" t="s">
        <v>4316</v>
      </c>
      <c r="D36" t="s">
        <v>60</v>
      </c>
      <c r="E36" s="57" t="s">
        <v>72</v>
      </c>
      <c r="F36" t="s">
        <v>147</v>
      </c>
      <c r="G36" t="s">
        <v>180</v>
      </c>
      <c r="H36" t="s">
        <v>179</v>
      </c>
      <c r="I36" t="s">
        <v>137</v>
      </c>
      <c r="K36">
        <v>35</v>
      </c>
      <c r="L36">
        <v>100</v>
      </c>
      <c r="M36">
        <v>60</v>
      </c>
      <c r="N36">
        <v>50</v>
      </c>
      <c r="O36">
        <v>70</v>
      </c>
      <c r="P36">
        <v>110</v>
      </c>
      <c r="Q36">
        <v>425</v>
      </c>
      <c r="R36" t="s">
        <v>3512</v>
      </c>
      <c r="S36" t="s">
        <v>4576</v>
      </c>
      <c r="V36">
        <v>165.1</v>
      </c>
      <c r="AB36">
        <v>906</v>
      </c>
      <c r="AC36" s="122" t="s">
        <v>5741</v>
      </c>
      <c r="AD36" s="122" t="s">
        <v>5742</v>
      </c>
    </row>
    <row r="37" spans="1:30">
      <c r="A37" t="str">
        <f t="shared" si="0"/>
        <v>182-喵喵</v>
      </c>
      <c r="B37">
        <v>182</v>
      </c>
      <c r="C37" t="s">
        <v>182</v>
      </c>
      <c r="D37" t="s">
        <v>53</v>
      </c>
      <c r="F37" t="s">
        <v>183</v>
      </c>
      <c r="G37" t="s">
        <v>184</v>
      </c>
      <c r="H37" t="s">
        <v>140</v>
      </c>
      <c r="I37" t="s">
        <v>137</v>
      </c>
      <c r="K37">
        <v>40</v>
      </c>
      <c r="L37">
        <v>45</v>
      </c>
      <c r="M37">
        <v>35</v>
      </c>
      <c r="N37">
        <v>40</v>
      </c>
      <c r="O37">
        <v>40</v>
      </c>
      <c r="P37">
        <v>90</v>
      </c>
      <c r="Q37">
        <v>290</v>
      </c>
      <c r="R37" t="s">
        <v>3514</v>
      </c>
      <c r="S37" t="s">
        <v>3515</v>
      </c>
      <c r="V37">
        <v>182</v>
      </c>
      <c r="AB37">
        <v>52</v>
      </c>
      <c r="AC37" t="s">
        <v>4895</v>
      </c>
      <c r="AD37" t="s">
        <v>4896</v>
      </c>
    </row>
    <row r="38" spans="1:30">
      <c r="A38" t="str">
        <f t="shared" si="0"/>
        <v>182.1-喵喵（阿罗拉）</v>
      </c>
      <c r="B38">
        <v>182.1</v>
      </c>
      <c r="C38" t="s">
        <v>4317</v>
      </c>
      <c r="D38" t="s">
        <v>80</v>
      </c>
      <c r="E38" s="57"/>
      <c r="F38" t="s">
        <v>183</v>
      </c>
      <c r="G38" t="s">
        <v>184</v>
      </c>
      <c r="H38" t="s">
        <v>185</v>
      </c>
      <c r="I38" t="s">
        <v>137</v>
      </c>
      <c r="J38" s="57"/>
      <c r="K38">
        <v>40</v>
      </c>
      <c r="L38">
        <v>35</v>
      </c>
      <c r="M38">
        <v>35</v>
      </c>
      <c r="N38">
        <v>50</v>
      </c>
      <c r="O38">
        <v>40</v>
      </c>
      <c r="P38">
        <v>90</v>
      </c>
      <c r="Q38">
        <v>290</v>
      </c>
      <c r="R38" t="s">
        <v>3514</v>
      </c>
      <c r="S38" t="s">
        <v>4577</v>
      </c>
      <c r="V38">
        <v>182.1</v>
      </c>
      <c r="AB38">
        <v>907</v>
      </c>
      <c r="AC38" s="122" t="s">
        <v>5743</v>
      </c>
      <c r="AD38" s="122" t="s">
        <v>5744</v>
      </c>
    </row>
    <row r="39" spans="1:30">
      <c r="A39" t="str">
        <f t="shared" si="0"/>
        <v>182.2-喵喵（伽勒尔）</v>
      </c>
      <c r="B39">
        <v>182.2</v>
      </c>
      <c r="C39" t="s">
        <v>4318</v>
      </c>
      <c r="D39" t="s">
        <v>72</v>
      </c>
      <c r="F39" t="s">
        <v>183</v>
      </c>
      <c r="G39" t="s">
        <v>109</v>
      </c>
      <c r="H39" t="s">
        <v>140</v>
      </c>
      <c r="I39" t="s">
        <v>137</v>
      </c>
      <c r="J39" s="57"/>
      <c r="K39">
        <v>50</v>
      </c>
      <c r="L39">
        <v>65</v>
      </c>
      <c r="M39">
        <v>55</v>
      </c>
      <c r="N39">
        <v>40</v>
      </c>
      <c r="O39">
        <v>40</v>
      </c>
      <c r="P39">
        <v>40</v>
      </c>
      <c r="Q39">
        <v>290</v>
      </c>
      <c r="R39" t="s">
        <v>3514</v>
      </c>
      <c r="S39" t="s">
        <v>4578</v>
      </c>
      <c r="V39">
        <v>182.2</v>
      </c>
      <c r="AB39">
        <v>908</v>
      </c>
      <c r="AC39" s="122" t="s">
        <v>5745</v>
      </c>
      <c r="AD39" s="122" t="s">
        <v>5746</v>
      </c>
    </row>
    <row r="40" spans="1:30">
      <c r="A40" t="str">
        <f t="shared" si="0"/>
        <v>184-猫老大</v>
      </c>
      <c r="B40">
        <v>184</v>
      </c>
      <c r="C40" t="s">
        <v>186</v>
      </c>
      <c r="D40" t="s">
        <v>53</v>
      </c>
      <c r="E40" s="57"/>
      <c r="F40" t="s">
        <v>187</v>
      </c>
      <c r="G40" t="s">
        <v>184</v>
      </c>
      <c r="H40" t="s">
        <v>140</v>
      </c>
      <c r="I40" t="s">
        <v>137</v>
      </c>
      <c r="J40" s="57"/>
      <c r="K40">
        <v>65</v>
      </c>
      <c r="L40">
        <v>70</v>
      </c>
      <c r="M40">
        <v>60</v>
      </c>
      <c r="N40">
        <v>65</v>
      </c>
      <c r="O40">
        <v>65</v>
      </c>
      <c r="P40">
        <v>115</v>
      </c>
      <c r="Q40">
        <v>440</v>
      </c>
      <c r="R40" t="s">
        <v>3516</v>
      </c>
      <c r="S40" t="s">
        <v>3517</v>
      </c>
      <c r="V40">
        <v>184</v>
      </c>
      <c r="AB40">
        <v>53</v>
      </c>
      <c r="AC40" t="s">
        <v>4897</v>
      </c>
      <c r="AD40" t="s">
        <v>4898</v>
      </c>
    </row>
    <row r="41" spans="1:30">
      <c r="A41" t="str">
        <f t="shared" si="0"/>
        <v>184.1-猫老大（阿罗拉）</v>
      </c>
      <c r="B41">
        <v>184.1</v>
      </c>
      <c r="C41" t="s">
        <v>4319</v>
      </c>
      <c r="D41" t="s">
        <v>80</v>
      </c>
      <c r="F41" t="s">
        <v>188</v>
      </c>
      <c r="G41" t="s">
        <v>184</v>
      </c>
      <c r="H41" t="s">
        <v>185</v>
      </c>
      <c r="I41" t="s">
        <v>137</v>
      </c>
      <c r="J41" s="57"/>
      <c r="K41">
        <v>65</v>
      </c>
      <c r="L41">
        <v>60</v>
      </c>
      <c r="M41">
        <v>60</v>
      </c>
      <c r="N41">
        <v>75</v>
      </c>
      <c r="O41">
        <v>65</v>
      </c>
      <c r="P41">
        <v>115</v>
      </c>
      <c r="Q41">
        <v>440</v>
      </c>
      <c r="R41" t="s">
        <v>3516</v>
      </c>
      <c r="S41" t="s">
        <v>4579</v>
      </c>
      <c r="V41">
        <v>184.1</v>
      </c>
      <c r="AB41">
        <v>909</v>
      </c>
      <c r="AC41" s="122" t="s">
        <v>5747</v>
      </c>
      <c r="AD41" s="122" t="s">
        <v>5748</v>
      </c>
    </row>
    <row r="42" spans="1:30">
      <c r="A42" t="str">
        <f t="shared" si="0"/>
        <v>70-卡蒂狗</v>
      </c>
      <c r="B42">
        <v>70</v>
      </c>
      <c r="C42" t="s">
        <v>194</v>
      </c>
      <c r="D42" t="s">
        <v>73</v>
      </c>
      <c r="E42" s="57"/>
      <c r="F42" t="s">
        <v>139</v>
      </c>
      <c r="G42" t="s">
        <v>162</v>
      </c>
      <c r="H42" t="s">
        <v>195</v>
      </c>
      <c r="I42" t="s">
        <v>137</v>
      </c>
      <c r="K42">
        <v>55</v>
      </c>
      <c r="L42">
        <v>70</v>
      </c>
      <c r="M42">
        <v>45</v>
      </c>
      <c r="N42">
        <v>70</v>
      </c>
      <c r="O42">
        <v>50</v>
      </c>
      <c r="P42">
        <v>60</v>
      </c>
      <c r="Q42">
        <v>350</v>
      </c>
      <c r="R42" t="s">
        <v>3518</v>
      </c>
      <c r="S42" t="s">
        <v>3519</v>
      </c>
      <c r="V42">
        <v>70</v>
      </c>
      <c r="AB42">
        <v>58</v>
      </c>
      <c r="AC42" t="s">
        <v>4899</v>
      </c>
      <c r="AD42" t="s">
        <v>4900</v>
      </c>
    </row>
    <row r="43" spans="1:30">
      <c r="A43" t="str">
        <f t="shared" si="0"/>
        <v>71-风速狗</v>
      </c>
      <c r="B43">
        <v>71</v>
      </c>
      <c r="C43" t="s">
        <v>196</v>
      </c>
      <c r="D43" t="s">
        <v>73</v>
      </c>
      <c r="E43" s="57"/>
      <c r="F43" t="s">
        <v>139</v>
      </c>
      <c r="G43" t="s">
        <v>162</v>
      </c>
      <c r="H43" t="s">
        <v>195</v>
      </c>
      <c r="I43" t="s">
        <v>137</v>
      </c>
      <c r="J43" s="57"/>
      <c r="K43">
        <v>90</v>
      </c>
      <c r="L43">
        <v>110</v>
      </c>
      <c r="M43">
        <v>80</v>
      </c>
      <c r="N43">
        <v>100</v>
      </c>
      <c r="O43">
        <v>80</v>
      </c>
      <c r="P43">
        <v>95</v>
      </c>
      <c r="Q43">
        <v>555</v>
      </c>
      <c r="R43" t="s">
        <v>3520</v>
      </c>
      <c r="S43" t="s">
        <v>3521</v>
      </c>
      <c r="V43">
        <v>71</v>
      </c>
      <c r="AB43">
        <v>59</v>
      </c>
      <c r="AC43" t="s">
        <v>4901</v>
      </c>
      <c r="AD43" t="s">
        <v>4902</v>
      </c>
    </row>
    <row r="44" spans="1:30">
      <c r="A44" t="str">
        <f t="shared" si="0"/>
        <v>138-腕力</v>
      </c>
      <c r="B44">
        <v>138</v>
      </c>
      <c r="C44" t="s">
        <v>201</v>
      </c>
      <c r="D44" t="s">
        <v>54</v>
      </c>
      <c r="F44" t="s">
        <v>135</v>
      </c>
      <c r="G44" t="s">
        <v>134</v>
      </c>
      <c r="H44" t="s">
        <v>202</v>
      </c>
      <c r="I44" t="s">
        <v>199</v>
      </c>
      <c r="J44" s="57"/>
      <c r="K44">
        <v>70</v>
      </c>
      <c r="L44">
        <v>80</v>
      </c>
      <c r="M44">
        <v>50</v>
      </c>
      <c r="N44">
        <v>35</v>
      </c>
      <c r="O44">
        <v>35</v>
      </c>
      <c r="P44">
        <v>35</v>
      </c>
      <c r="Q44">
        <v>305</v>
      </c>
      <c r="R44" t="s">
        <v>3522</v>
      </c>
      <c r="S44" t="s">
        <v>3523</v>
      </c>
      <c r="V44">
        <v>138</v>
      </c>
      <c r="AB44">
        <v>66</v>
      </c>
      <c r="AC44" t="s">
        <v>4903</v>
      </c>
      <c r="AD44" t="s">
        <v>4904</v>
      </c>
    </row>
    <row r="45" spans="1:30">
      <c r="A45" t="str">
        <f t="shared" si="0"/>
        <v>139-豪力</v>
      </c>
      <c r="B45">
        <v>139</v>
      </c>
      <c r="C45" t="s">
        <v>203</v>
      </c>
      <c r="D45" t="s">
        <v>54</v>
      </c>
      <c r="E45" s="57"/>
      <c r="F45" t="s">
        <v>135</v>
      </c>
      <c r="G45" t="s">
        <v>134</v>
      </c>
      <c r="H45" t="s">
        <v>202</v>
      </c>
      <c r="I45" t="s">
        <v>199</v>
      </c>
      <c r="K45">
        <v>80</v>
      </c>
      <c r="L45">
        <v>100</v>
      </c>
      <c r="M45">
        <v>70</v>
      </c>
      <c r="N45">
        <v>50</v>
      </c>
      <c r="O45">
        <v>60</v>
      </c>
      <c r="P45">
        <v>45</v>
      </c>
      <c r="Q45">
        <v>405</v>
      </c>
      <c r="R45" t="s">
        <v>3524</v>
      </c>
      <c r="S45" t="s">
        <v>3525</v>
      </c>
      <c r="V45">
        <v>139</v>
      </c>
      <c r="AB45">
        <v>67</v>
      </c>
      <c r="AC45" t="s">
        <v>4905</v>
      </c>
      <c r="AD45" t="s">
        <v>4906</v>
      </c>
    </row>
    <row r="46" spans="1:30">
      <c r="A46" t="str">
        <f t="shared" si="0"/>
        <v>140-怪力</v>
      </c>
      <c r="B46">
        <v>140</v>
      </c>
      <c r="C46" t="s">
        <v>204</v>
      </c>
      <c r="D46" t="s">
        <v>54</v>
      </c>
      <c r="E46" s="57"/>
      <c r="F46" t="s">
        <v>135</v>
      </c>
      <c r="G46" t="s">
        <v>134</v>
      </c>
      <c r="H46" t="s">
        <v>202</v>
      </c>
      <c r="I46" t="s">
        <v>199</v>
      </c>
      <c r="K46">
        <v>90</v>
      </c>
      <c r="L46">
        <v>130</v>
      </c>
      <c r="M46">
        <v>80</v>
      </c>
      <c r="N46">
        <v>65</v>
      </c>
      <c r="O46">
        <v>85</v>
      </c>
      <c r="P46">
        <v>55</v>
      </c>
      <c r="Q46">
        <v>505</v>
      </c>
      <c r="R46" t="s">
        <v>3526</v>
      </c>
      <c r="S46" t="s">
        <v>3527</v>
      </c>
      <c r="V46">
        <v>140</v>
      </c>
      <c r="AB46">
        <v>68</v>
      </c>
      <c r="AC46" t="s">
        <v>4907</v>
      </c>
      <c r="AD46" t="s">
        <v>4908</v>
      </c>
    </row>
    <row r="47" spans="1:30">
      <c r="A47" t="str">
        <f t="shared" si="0"/>
        <v>333-小火马</v>
      </c>
      <c r="B47">
        <v>333</v>
      </c>
      <c r="C47" t="s">
        <v>213</v>
      </c>
      <c r="D47" t="s">
        <v>73</v>
      </c>
      <c r="F47" t="s">
        <v>120</v>
      </c>
      <c r="G47" t="s">
        <v>162</v>
      </c>
      <c r="H47" t="s">
        <v>214</v>
      </c>
      <c r="I47" t="s">
        <v>137</v>
      </c>
      <c r="K47">
        <v>50</v>
      </c>
      <c r="L47">
        <v>85</v>
      </c>
      <c r="M47">
        <v>55</v>
      </c>
      <c r="N47">
        <v>65</v>
      </c>
      <c r="O47">
        <v>65</v>
      </c>
      <c r="P47">
        <v>90</v>
      </c>
      <c r="Q47">
        <v>410</v>
      </c>
      <c r="R47" t="s">
        <v>3528</v>
      </c>
      <c r="S47" t="s">
        <v>3529</v>
      </c>
      <c r="V47">
        <v>333</v>
      </c>
      <c r="AB47">
        <v>77</v>
      </c>
      <c r="AC47" t="s">
        <v>4909</v>
      </c>
      <c r="AD47" t="s">
        <v>4910</v>
      </c>
    </row>
    <row r="48" spans="1:30">
      <c r="A48" t="str">
        <f t="shared" si="0"/>
        <v>333.1-小火马（伽勒尔）</v>
      </c>
      <c r="B48">
        <v>333.1</v>
      </c>
      <c r="C48" t="s">
        <v>4320</v>
      </c>
      <c r="D48" t="s">
        <v>77</v>
      </c>
      <c r="E48" s="57"/>
      <c r="F48" t="s">
        <v>120</v>
      </c>
      <c r="G48" t="s">
        <v>4456</v>
      </c>
      <c r="H48" t="s">
        <v>280</v>
      </c>
      <c r="I48" t="s">
        <v>137</v>
      </c>
      <c r="J48" s="57"/>
      <c r="K48">
        <v>50</v>
      </c>
      <c r="L48">
        <v>85</v>
      </c>
      <c r="M48">
        <v>55</v>
      </c>
      <c r="N48">
        <v>65</v>
      </c>
      <c r="O48">
        <v>65</v>
      </c>
      <c r="P48">
        <v>90</v>
      </c>
      <c r="Q48">
        <v>410</v>
      </c>
      <c r="R48" t="s">
        <v>3528</v>
      </c>
      <c r="S48" t="s">
        <v>4580</v>
      </c>
      <c r="V48">
        <v>333.1</v>
      </c>
      <c r="AB48">
        <v>913</v>
      </c>
      <c r="AC48" s="122" t="s">
        <v>5749</v>
      </c>
      <c r="AD48" s="122" t="s">
        <v>5750</v>
      </c>
    </row>
    <row r="49" spans="1:30">
      <c r="A49" t="str">
        <f t="shared" si="0"/>
        <v>334-烈焰马</v>
      </c>
      <c r="B49">
        <v>334</v>
      </c>
      <c r="C49" t="s">
        <v>215</v>
      </c>
      <c r="D49" t="s">
        <v>73</v>
      </c>
      <c r="E49" s="57"/>
      <c r="F49" t="s">
        <v>120</v>
      </c>
      <c r="G49" t="s">
        <v>162</v>
      </c>
      <c r="H49" t="s">
        <v>214</v>
      </c>
      <c r="I49" t="s">
        <v>137</v>
      </c>
      <c r="J49" s="57"/>
      <c r="K49">
        <v>65</v>
      </c>
      <c r="L49">
        <v>100</v>
      </c>
      <c r="M49">
        <v>70</v>
      </c>
      <c r="N49">
        <v>80</v>
      </c>
      <c r="O49">
        <v>80</v>
      </c>
      <c r="P49">
        <v>105</v>
      </c>
      <c r="Q49">
        <v>500</v>
      </c>
      <c r="R49" t="s">
        <v>3530</v>
      </c>
      <c r="S49" t="s">
        <v>3531</v>
      </c>
      <c r="V49">
        <v>334</v>
      </c>
      <c r="AB49">
        <v>78</v>
      </c>
      <c r="AC49" t="s">
        <v>4911</v>
      </c>
      <c r="AD49" t="s">
        <v>4912</v>
      </c>
    </row>
    <row r="50" spans="1:30">
      <c r="A50" t="str">
        <f t="shared" si="0"/>
        <v>334.1-烈焰马（伽勒尔）</v>
      </c>
      <c r="B50">
        <v>334.1</v>
      </c>
      <c r="C50" t="s">
        <v>4321</v>
      </c>
      <c r="D50" t="s">
        <v>77</v>
      </c>
      <c r="E50" s="57" t="s">
        <v>81</v>
      </c>
      <c r="F50" t="s">
        <v>120</v>
      </c>
      <c r="G50" t="s">
        <v>4456</v>
      </c>
      <c r="H50" t="s">
        <v>280</v>
      </c>
      <c r="I50" t="s">
        <v>137</v>
      </c>
      <c r="J50" s="57"/>
      <c r="K50">
        <v>65</v>
      </c>
      <c r="L50">
        <v>100</v>
      </c>
      <c r="M50">
        <v>70</v>
      </c>
      <c r="N50">
        <v>80</v>
      </c>
      <c r="O50">
        <v>80</v>
      </c>
      <c r="P50">
        <v>105</v>
      </c>
      <c r="Q50">
        <v>500</v>
      </c>
      <c r="R50" t="s">
        <v>3530</v>
      </c>
      <c r="S50" t="s">
        <v>4581</v>
      </c>
      <c r="V50">
        <v>334.1</v>
      </c>
      <c r="AB50">
        <v>914</v>
      </c>
      <c r="AC50" s="122" t="s">
        <v>5751</v>
      </c>
      <c r="AD50" s="122" t="s">
        <v>5752</v>
      </c>
    </row>
    <row r="51" spans="1:30">
      <c r="A51" t="str">
        <f t="shared" si="0"/>
        <v>218-大葱鸭</v>
      </c>
      <c r="B51">
        <v>218</v>
      </c>
      <c r="C51" t="s">
        <v>221</v>
      </c>
      <c r="D51" t="s">
        <v>53</v>
      </c>
      <c r="E51" s="57" t="s">
        <v>58</v>
      </c>
      <c r="F51" t="s">
        <v>130</v>
      </c>
      <c r="G51" t="s">
        <v>167</v>
      </c>
      <c r="H51" t="s">
        <v>193</v>
      </c>
      <c r="I51" t="s">
        <v>133</v>
      </c>
      <c r="J51" s="57" t="s">
        <v>137</v>
      </c>
      <c r="K51">
        <v>52</v>
      </c>
      <c r="L51">
        <v>90</v>
      </c>
      <c r="M51">
        <v>55</v>
      </c>
      <c r="N51">
        <v>58</v>
      </c>
      <c r="O51">
        <v>62</v>
      </c>
      <c r="P51">
        <v>60</v>
      </c>
      <c r="Q51">
        <v>377</v>
      </c>
      <c r="R51" t="s">
        <v>3532</v>
      </c>
      <c r="S51" t="s">
        <v>4582</v>
      </c>
      <c r="V51">
        <v>218</v>
      </c>
      <c r="AB51">
        <v>83</v>
      </c>
      <c r="AC51" t="s">
        <v>4913</v>
      </c>
      <c r="AD51" t="s">
        <v>4914</v>
      </c>
    </row>
    <row r="52" spans="1:30">
      <c r="A52" t="str">
        <f t="shared" si="0"/>
        <v>218.1-大葱鸭（伽勒尔）</v>
      </c>
      <c r="B52">
        <v>218.1</v>
      </c>
      <c r="C52" t="s">
        <v>4322</v>
      </c>
      <c r="D52" t="s">
        <v>54</v>
      </c>
      <c r="E52" s="57"/>
      <c r="F52" t="s">
        <v>202</v>
      </c>
      <c r="G52" t="s">
        <v>202</v>
      </c>
      <c r="H52" t="s">
        <v>261</v>
      </c>
      <c r="I52" t="s">
        <v>133</v>
      </c>
      <c r="J52" s="57" t="s">
        <v>137</v>
      </c>
      <c r="K52">
        <v>52</v>
      </c>
      <c r="L52">
        <v>95</v>
      </c>
      <c r="M52">
        <v>55</v>
      </c>
      <c r="N52">
        <v>58</v>
      </c>
      <c r="O52">
        <v>62</v>
      </c>
      <c r="P52">
        <v>55</v>
      </c>
      <c r="Q52">
        <v>377</v>
      </c>
      <c r="R52" t="s">
        <v>3532</v>
      </c>
      <c r="S52" t="s">
        <v>4583</v>
      </c>
      <c r="V52">
        <v>218.1</v>
      </c>
      <c r="AB52">
        <v>915</v>
      </c>
      <c r="AC52" s="122" t="s">
        <v>5753</v>
      </c>
      <c r="AD52" s="122" t="s">
        <v>5754</v>
      </c>
    </row>
    <row r="53" spans="1:30">
      <c r="A53" t="str">
        <f t="shared" si="0"/>
        <v>150-大舌贝</v>
      </c>
      <c r="B53">
        <v>150</v>
      </c>
      <c r="C53" t="s">
        <v>228</v>
      </c>
      <c r="D53" t="s">
        <v>74</v>
      </c>
      <c r="F53" t="s">
        <v>219</v>
      </c>
      <c r="G53" t="s">
        <v>229</v>
      </c>
      <c r="H53" t="s">
        <v>230</v>
      </c>
      <c r="I53" t="s">
        <v>207</v>
      </c>
      <c r="J53" s="57"/>
      <c r="K53">
        <v>30</v>
      </c>
      <c r="L53">
        <v>65</v>
      </c>
      <c r="M53">
        <v>100</v>
      </c>
      <c r="N53">
        <v>45</v>
      </c>
      <c r="O53">
        <v>25</v>
      </c>
      <c r="P53">
        <v>40</v>
      </c>
      <c r="Q53">
        <v>305</v>
      </c>
      <c r="R53" t="s">
        <v>3533</v>
      </c>
      <c r="S53" t="s">
        <v>3534</v>
      </c>
      <c r="V53">
        <v>150</v>
      </c>
      <c r="AB53">
        <v>90</v>
      </c>
      <c r="AC53" t="s">
        <v>4915</v>
      </c>
      <c r="AD53" t="s">
        <v>4916</v>
      </c>
    </row>
    <row r="54" spans="1:30">
      <c r="A54" t="str">
        <f t="shared" si="0"/>
        <v>151-刺甲贝</v>
      </c>
      <c r="B54">
        <v>151</v>
      </c>
      <c r="C54" t="s">
        <v>231</v>
      </c>
      <c r="D54" t="s">
        <v>74</v>
      </c>
      <c r="E54" t="s">
        <v>78</v>
      </c>
      <c r="F54" t="s">
        <v>219</v>
      </c>
      <c r="G54" t="s">
        <v>229</v>
      </c>
      <c r="H54" t="s">
        <v>230</v>
      </c>
      <c r="I54" t="s">
        <v>207</v>
      </c>
      <c r="J54" s="57"/>
      <c r="K54">
        <v>50</v>
      </c>
      <c r="L54">
        <v>95</v>
      </c>
      <c r="M54">
        <v>180</v>
      </c>
      <c r="N54">
        <v>85</v>
      </c>
      <c r="O54">
        <v>45</v>
      </c>
      <c r="P54">
        <v>70</v>
      </c>
      <c r="Q54">
        <v>525</v>
      </c>
      <c r="R54" t="s">
        <v>3535</v>
      </c>
      <c r="S54" t="s">
        <v>3536</v>
      </c>
      <c r="V54">
        <v>151</v>
      </c>
      <c r="AB54">
        <v>91</v>
      </c>
      <c r="AC54" t="s">
        <v>4917</v>
      </c>
      <c r="AD54" t="s">
        <v>4918</v>
      </c>
    </row>
    <row r="55" spans="1:30">
      <c r="A55" t="str">
        <f t="shared" si="0"/>
        <v>141-鬼斯</v>
      </c>
      <c r="B55">
        <v>141</v>
      </c>
      <c r="C55" t="s">
        <v>232</v>
      </c>
      <c r="D55" t="s">
        <v>67</v>
      </c>
      <c r="E55" t="s">
        <v>59</v>
      </c>
      <c r="F55" t="s">
        <v>233</v>
      </c>
      <c r="G55" t="s">
        <v>233</v>
      </c>
      <c r="H55" t="s">
        <v>233</v>
      </c>
      <c r="I55" t="s">
        <v>226</v>
      </c>
      <c r="J55" s="57"/>
      <c r="K55">
        <v>30</v>
      </c>
      <c r="L55">
        <v>35</v>
      </c>
      <c r="M55">
        <v>30</v>
      </c>
      <c r="N55">
        <v>100</v>
      </c>
      <c r="O55">
        <v>35</v>
      </c>
      <c r="P55">
        <v>80</v>
      </c>
      <c r="Q55">
        <v>310</v>
      </c>
      <c r="R55" t="s">
        <v>3537</v>
      </c>
      <c r="S55" t="s">
        <v>3538</v>
      </c>
      <c r="V55">
        <v>141</v>
      </c>
      <c r="AB55">
        <v>92</v>
      </c>
      <c r="AC55" t="s">
        <v>4919</v>
      </c>
      <c r="AD55" t="s">
        <v>4920</v>
      </c>
    </row>
    <row r="56" spans="1:30">
      <c r="A56" t="str">
        <f t="shared" si="0"/>
        <v>142-鬼斯通</v>
      </c>
      <c r="B56">
        <v>142</v>
      </c>
      <c r="C56" t="s">
        <v>234</v>
      </c>
      <c r="D56" t="s">
        <v>67</v>
      </c>
      <c r="E56" t="s">
        <v>59</v>
      </c>
      <c r="F56" t="s">
        <v>233</v>
      </c>
      <c r="G56" t="s">
        <v>233</v>
      </c>
      <c r="H56" t="s">
        <v>233</v>
      </c>
      <c r="I56" t="s">
        <v>226</v>
      </c>
      <c r="J56" s="57"/>
      <c r="K56">
        <v>45</v>
      </c>
      <c r="L56">
        <v>50</v>
      </c>
      <c r="M56">
        <v>45</v>
      </c>
      <c r="N56">
        <v>115</v>
      </c>
      <c r="O56">
        <v>55</v>
      </c>
      <c r="P56">
        <v>95</v>
      </c>
      <c r="Q56">
        <v>405</v>
      </c>
      <c r="R56" t="s">
        <v>3539</v>
      </c>
      <c r="S56" t="s">
        <v>3540</v>
      </c>
      <c r="V56">
        <v>142</v>
      </c>
      <c r="AB56">
        <v>93</v>
      </c>
      <c r="AC56" t="s">
        <v>4921</v>
      </c>
      <c r="AD56" t="s">
        <v>4922</v>
      </c>
    </row>
    <row r="57" spans="1:30">
      <c r="A57" t="str">
        <f t="shared" si="0"/>
        <v>143-耿鬼</v>
      </c>
      <c r="B57">
        <v>143</v>
      </c>
      <c r="C57" t="s">
        <v>235</v>
      </c>
      <c r="D57" t="s">
        <v>67</v>
      </c>
      <c r="E57" t="s">
        <v>59</v>
      </c>
      <c r="F57" t="s">
        <v>401</v>
      </c>
      <c r="G57" t="s">
        <v>401</v>
      </c>
      <c r="H57" t="s">
        <v>401</v>
      </c>
      <c r="I57" t="s">
        <v>226</v>
      </c>
      <c r="J57" s="57"/>
      <c r="K57">
        <v>60</v>
      </c>
      <c r="L57">
        <v>65</v>
      </c>
      <c r="M57">
        <v>60</v>
      </c>
      <c r="N57">
        <v>130</v>
      </c>
      <c r="O57">
        <v>75</v>
      </c>
      <c r="P57">
        <v>110</v>
      </c>
      <c r="Q57">
        <v>500</v>
      </c>
      <c r="R57" t="s">
        <v>3541</v>
      </c>
      <c r="S57" t="s">
        <v>3542</v>
      </c>
      <c r="V57">
        <v>143</v>
      </c>
      <c r="AB57">
        <v>94</v>
      </c>
      <c r="AC57" t="s">
        <v>4923</v>
      </c>
      <c r="AD57" t="s">
        <v>4924</v>
      </c>
    </row>
    <row r="58" spans="1:30">
      <c r="A58" t="str">
        <f t="shared" si="0"/>
        <v>178-大岩蛇</v>
      </c>
      <c r="B58">
        <v>178</v>
      </c>
      <c r="C58" t="s">
        <v>237</v>
      </c>
      <c r="D58" t="s">
        <v>65</v>
      </c>
      <c r="E58" t="s">
        <v>60</v>
      </c>
      <c r="F58" t="s">
        <v>208</v>
      </c>
      <c r="G58" t="s">
        <v>209</v>
      </c>
      <c r="H58" t="s">
        <v>238</v>
      </c>
      <c r="I58" t="s">
        <v>210</v>
      </c>
      <c r="J58" s="57"/>
      <c r="K58">
        <v>35</v>
      </c>
      <c r="L58">
        <v>45</v>
      </c>
      <c r="M58">
        <v>160</v>
      </c>
      <c r="N58">
        <v>30</v>
      </c>
      <c r="O58">
        <v>45</v>
      </c>
      <c r="P58">
        <v>70</v>
      </c>
      <c r="Q58">
        <v>385</v>
      </c>
      <c r="R58" t="s">
        <v>3543</v>
      </c>
      <c r="S58" t="s">
        <v>3544</v>
      </c>
      <c r="V58">
        <v>178</v>
      </c>
      <c r="AB58">
        <v>95</v>
      </c>
      <c r="AC58" t="s">
        <v>4925</v>
      </c>
      <c r="AD58" t="s">
        <v>4926</v>
      </c>
    </row>
    <row r="59" spans="1:30">
      <c r="A59" t="str">
        <f t="shared" si="0"/>
        <v>98-大钳蟹</v>
      </c>
      <c r="B59">
        <v>98</v>
      </c>
      <c r="C59" t="s">
        <v>241</v>
      </c>
      <c r="D59" t="s">
        <v>74</v>
      </c>
      <c r="F59" t="s">
        <v>242</v>
      </c>
      <c r="G59" t="s">
        <v>219</v>
      </c>
      <c r="H59" t="s">
        <v>154</v>
      </c>
      <c r="I59" t="s">
        <v>207</v>
      </c>
      <c r="J59" s="57"/>
      <c r="K59">
        <v>30</v>
      </c>
      <c r="L59">
        <v>105</v>
      </c>
      <c r="M59">
        <v>90</v>
      </c>
      <c r="N59">
        <v>25</v>
      </c>
      <c r="O59">
        <v>25</v>
      </c>
      <c r="P59">
        <v>50</v>
      </c>
      <c r="Q59">
        <v>325</v>
      </c>
      <c r="R59" t="s">
        <v>3545</v>
      </c>
      <c r="S59" t="s">
        <v>3546</v>
      </c>
      <c r="V59">
        <v>98</v>
      </c>
      <c r="AB59">
        <v>98</v>
      </c>
      <c r="AC59" t="s">
        <v>4927</v>
      </c>
      <c r="AD59" t="s">
        <v>4928</v>
      </c>
    </row>
    <row r="60" spans="1:30">
      <c r="A60" t="str">
        <f t="shared" si="0"/>
        <v>99-巨钳蟹</v>
      </c>
      <c r="B60">
        <v>99</v>
      </c>
      <c r="C60" t="s">
        <v>243</v>
      </c>
      <c r="D60" t="s">
        <v>74</v>
      </c>
      <c r="F60" t="s">
        <v>242</v>
      </c>
      <c r="G60" t="s">
        <v>219</v>
      </c>
      <c r="H60" t="s">
        <v>154</v>
      </c>
      <c r="I60" t="s">
        <v>207</v>
      </c>
      <c r="J60" s="57"/>
      <c r="K60">
        <v>55</v>
      </c>
      <c r="L60">
        <v>130</v>
      </c>
      <c r="M60">
        <v>115</v>
      </c>
      <c r="N60">
        <v>50</v>
      </c>
      <c r="O60">
        <v>50</v>
      </c>
      <c r="P60">
        <v>75</v>
      </c>
      <c r="Q60">
        <v>475</v>
      </c>
      <c r="R60" t="s">
        <v>3547</v>
      </c>
      <c r="S60" t="s">
        <v>3548</v>
      </c>
      <c r="V60">
        <v>99</v>
      </c>
      <c r="AB60">
        <v>99</v>
      </c>
      <c r="AC60" t="s">
        <v>4929</v>
      </c>
      <c r="AD60" t="s">
        <v>4930</v>
      </c>
    </row>
    <row r="61" spans="1:30">
      <c r="A61" t="str">
        <f t="shared" si="0"/>
        <v>108-飞腿郎</v>
      </c>
      <c r="B61">
        <v>108</v>
      </c>
      <c r="C61" t="s">
        <v>248</v>
      </c>
      <c r="D61" t="s">
        <v>54</v>
      </c>
      <c r="F61" t="s">
        <v>187</v>
      </c>
      <c r="G61" t="s">
        <v>249</v>
      </c>
      <c r="H61" t="s">
        <v>250</v>
      </c>
      <c r="I61" t="s">
        <v>199</v>
      </c>
      <c r="K61">
        <v>50</v>
      </c>
      <c r="L61">
        <v>120</v>
      </c>
      <c r="M61">
        <v>53</v>
      </c>
      <c r="N61">
        <v>35</v>
      </c>
      <c r="O61">
        <v>110</v>
      </c>
      <c r="P61">
        <v>87</v>
      </c>
      <c r="Q61">
        <v>455</v>
      </c>
      <c r="R61" t="s">
        <v>3549</v>
      </c>
      <c r="S61" t="s">
        <v>3550</v>
      </c>
      <c r="V61">
        <v>108</v>
      </c>
      <c r="AB61">
        <v>106</v>
      </c>
      <c r="AC61" t="s">
        <v>4931</v>
      </c>
      <c r="AD61" t="s">
        <v>4932</v>
      </c>
    </row>
    <row r="62" spans="1:30">
      <c r="A62" t="str">
        <f t="shared" si="0"/>
        <v>109-快拳郎</v>
      </c>
      <c r="B62">
        <v>109</v>
      </c>
      <c r="C62" t="s">
        <v>251</v>
      </c>
      <c r="D62" t="s">
        <v>54</v>
      </c>
      <c r="F62" t="s">
        <v>130</v>
      </c>
      <c r="G62" t="s">
        <v>252</v>
      </c>
      <c r="H62" t="s">
        <v>167</v>
      </c>
      <c r="I62" t="s">
        <v>199</v>
      </c>
      <c r="K62">
        <v>50</v>
      </c>
      <c r="L62">
        <v>105</v>
      </c>
      <c r="M62">
        <v>79</v>
      </c>
      <c r="N62">
        <v>35</v>
      </c>
      <c r="O62">
        <v>110</v>
      </c>
      <c r="P62">
        <v>76</v>
      </c>
      <c r="Q62">
        <v>455</v>
      </c>
      <c r="R62" t="s">
        <v>3551</v>
      </c>
      <c r="S62" t="s">
        <v>3552</v>
      </c>
      <c r="V62">
        <v>109</v>
      </c>
      <c r="AB62">
        <v>107</v>
      </c>
      <c r="AC62" t="s">
        <v>4933</v>
      </c>
      <c r="AD62" t="s">
        <v>4934</v>
      </c>
    </row>
    <row r="63" spans="1:30">
      <c r="A63" t="str">
        <f t="shared" si="0"/>
        <v>250-瓦斯弹</v>
      </c>
      <c r="B63">
        <v>250</v>
      </c>
      <c r="C63" t="s">
        <v>253</v>
      </c>
      <c r="D63" t="s">
        <v>59</v>
      </c>
      <c r="F63" t="s">
        <v>233</v>
      </c>
      <c r="G63" t="s">
        <v>4457</v>
      </c>
      <c r="H63" t="s">
        <v>171</v>
      </c>
      <c r="I63" t="s">
        <v>226</v>
      </c>
      <c r="J63" s="57"/>
      <c r="K63">
        <v>40</v>
      </c>
      <c r="L63">
        <v>65</v>
      </c>
      <c r="M63">
        <v>95</v>
      </c>
      <c r="N63">
        <v>60</v>
      </c>
      <c r="O63">
        <v>45</v>
      </c>
      <c r="P63">
        <v>35</v>
      </c>
      <c r="Q63">
        <v>340</v>
      </c>
      <c r="R63" t="s">
        <v>3553</v>
      </c>
      <c r="S63" t="s">
        <v>3554</v>
      </c>
      <c r="V63">
        <v>250</v>
      </c>
      <c r="AB63">
        <v>109</v>
      </c>
      <c r="AC63" t="s">
        <v>4935</v>
      </c>
      <c r="AD63" t="s">
        <v>4936</v>
      </c>
    </row>
    <row r="64" spans="1:30">
      <c r="A64" t="str">
        <f t="shared" si="0"/>
        <v>251-双弹瓦斯</v>
      </c>
      <c r="B64">
        <v>251</v>
      </c>
      <c r="C64" t="s">
        <v>254</v>
      </c>
      <c r="D64" t="s">
        <v>59</v>
      </c>
      <c r="F64" t="s">
        <v>233</v>
      </c>
      <c r="G64" t="s">
        <v>4457</v>
      </c>
      <c r="H64" t="s">
        <v>171</v>
      </c>
      <c r="I64" t="s">
        <v>226</v>
      </c>
      <c r="J64" s="57"/>
      <c r="K64">
        <v>65</v>
      </c>
      <c r="L64">
        <v>90</v>
      </c>
      <c r="M64">
        <v>120</v>
      </c>
      <c r="N64">
        <v>85</v>
      </c>
      <c r="O64">
        <v>70</v>
      </c>
      <c r="P64">
        <v>60</v>
      </c>
      <c r="Q64">
        <v>490</v>
      </c>
      <c r="R64" t="s">
        <v>3555</v>
      </c>
      <c r="S64" t="s">
        <v>3556</v>
      </c>
      <c r="V64">
        <v>251</v>
      </c>
      <c r="AB64">
        <v>110</v>
      </c>
      <c r="AC64" t="s">
        <v>4937</v>
      </c>
      <c r="AD64" t="s">
        <v>4938</v>
      </c>
    </row>
    <row r="65" spans="1:30">
      <c r="A65" t="str">
        <f t="shared" si="0"/>
        <v>251.1-双弹瓦斯（伽勒尔）</v>
      </c>
      <c r="B65">
        <v>251.1</v>
      </c>
      <c r="C65" t="s">
        <v>4323</v>
      </c>
      <c r="D65" t="s">
        <v>59</v>
      </c>
      <c r="E65" s="57" t="s">
        <v>81</v>
      </c>
      <c r="F65" t="s">
        <v>233</v>
      </c>
      <c r="G65" t="s">
        <v>4457</v>
      </c>
      <c r="H65" t="s">
        <v>681</v>
      </c>
      <c r="I65" t="s">
        <v>226</v>
      </c>
      <c r="J65" s="57"/>
      <c r="K65">
        <v>65</v>
      </c>
      <c r="L65">
        <v>90</v>
      </c>
      <c r="M65">
        <v>120</v>
      </c>
      <c r="N65">
        <v>85</v>
      </c>
      <c r="O65">
        <v>70</v>
      </c>
      <c r="P65">
        <v>60</v>
      </c>
      <c r="Q65">
        <v>490</v>
      </c>
      <c r="R65" t="s">
        <v>3555</v>
      </c>
      <c r="S65" t="s">
        <v>4584</v>
      </c>
      <c r="V65">
        <v>251.1</v>
      </c>
      <c r="AB65">
        <v>920</v>
      </c>
      <c r="AC65" s="122" t="s">
        <v>5755</v>
      </c>
      <c r="AD65" s="122" t="s">
        <v>5756</v>
      </c>
    </row>
    <row r="66" spans="1:30">
      <c r="A66" t="str">
        <f t="shared" si="0"/>
        <v>264-独角犀牛</v>
      </c>
      <c r="B66">
        <v>264</v>
      </c>
      <c r="C66" t="s">
        <v>255</v>
      </c>
      <c r="D66" t="s">
        <v>60</v>
      </c>
      <c r="E66" t="s">
        <v>65</v>
      </c>
      <c r="F66" t="s">
        <v>143</v>
      </c>
      <c r="G66" t="s">
        <v>208</v>
      </c>
      <c r="H66" t="s">
        <v>249</v>
      </c>
      <c r="I66" t="s">
        <v>98</v>
      </c>
      <c r="J66" s="57" t="s">
        <v>137</v>
      </c>
      <c r="K66">
        <v>80</v>
      </c>
      <c r="L66">
        <v>85</v>
      </c>
      <c r="M66">
        <v>95</v>
      </c>
      <c r="N66">
        <v>30</v>
      </c>
      <c r="O66">
        <v>30</v>
      </c>
      <c r="P66">
        <v>25</v>
      </c>
      <c r="Q66">
        <v>345</v>
      </c>
      <c r="R66" t="s">
        <v>3557</v>
      </c>
      <c r="S66" t="s">
        <v>3558</v>
      </c>
      <c r="V66">
        <v>264</v>
      </c>
      <c r="AB66">
        <v>111</v>
      </c>
      <c r="AC66" t="s">
        <v>4939</v>
      </c>
      <c r="AD66" t="s">
        <v>4940</v>
      </c>
    </row>
    <row r="67" spans="1:30">
      <c r="A67" t="str">
        <f t="shared" ref="A67:A130" si="1">B67&amp;"-"&amp;C67</f>
        <v>265-钻角犀兽</v>
      </c>
      <c r="B67">
        <v>265</v>
      </c>
      <c r="C67" t="s">
        <v>256</v>
      </c>
      <c r="D67" t="s">
        <v>60</v>
      </c>
      <c r="E67" s="57" t="s">
        <v>65</v>
      </c>
      <c r="F67" t="s">
        <v>143</v>
      </c>
      <c r="G67" t="s">
        <v>208</v>
      </c>
      <c r="H67" t="s">
        <v>249</v>
      </c>
      <c r="I67" t="s">
        <v>98</v>
      </c>
      <c r="J67" s="57" t="s">
        <v>137</v>
      </c>
      <c r="K67">
        <v>105</v>
      </c>
      <c r="L67">
        <v>130</v>
      </c>
      <c r="M67">
        <v>120</v>
      </c>
      <c r="N67">
        <v>45</v>
      </c>
      <c r="O67">
        <v>45</v>
      </c>
      <c r="P67">
        <v>40</v>
      </c>
      <c r="Q67">
        <v>485</v>
      </c>
      <c r="R67" t="s">
        <v>3559</v>
      </c>
      <c r="S67" t="s">
        <v>3560</v>
      </c>
      <c r="V67">
        <v>265</v>
      </c>
      <c r="AB67">
        <v>112</v>
      </c>
      <c r="AC67" t="s">
        <v>4941</v>
      </c>
      <c r="AD67" t="s">
        <v>4942</v>
      </c>
    </row>
    <row r="68" spans="1:30">
      <c r="A68" t="str">
        <f t="shared" si="1"/>
        <v>146-角金鱼</v>
      </c>
      <c r="B68">
        <v>146</v>
      </c>
      <c r="C68" t="s">
        <v>263</v>
      </c>
      <c r="D68" t="s">
        <v>74</v>
      </c>
      <c r="F68" t="s">
        <v>190</v>
      </c>
      <c r="G68" t="s">
        <v>264</v>
      </c>
      <c r="H68" t="s">
        <v>143</v>
      </c>
      <c r="I68" t="s">
        <v>265</v>
      </c>
      <c r="J68" s="57"/>
      <c r="K68">
        <v>45</v>
      </c>
      <c r="L68">
        <v>67</v>
      </c>
      <c r="M68">
        <v>60</v>
      </c>
      <c r="N68">
        <v>35</v>
      </c>
      <c r="O68">
        <v>50</v>
      </c>
      <c r="P68">
        <v>63</v>
      </c>
      <c r="Q68">
        <v>320</v>
      </c>
      <c r="R68" t="s">
        <v>3561</v>
      </c>
      <c r="S68" t="s">
        <v>3562</v>
      </c>
      <c r="V68">
        <v>146</v>
      </c>
      <c r="AB68">
        <v>118</v>
      </c>
      <c r="AC68" t="s">
        <v>4943</v>
      </c>
      <c r="AD68" t="s">
        <v>4944</v>
      </c>
    </row>
    <row r="69" spans="1:30">
      <c r="A69" t="str">
        <f t="shared" si="1"/>
        <v>147-金鱼王</v>
      </c>
      <c r="B69">
        <v>147</v>
      </c>
      <c r="C69" t="s">
        <v>266</v>
      </c>
      <c r="D69" t="s">
        <v>74</v>
      </c>
      <c r="E69" s="57"/>
      <c r="F69" t="s">
        <v>190</v>
      </c>
      <c r="G69" t="s">
        <v>264</v>
      </c>
      <c r="H69" t="s">
        <v>143</v>
      </c>
      <c r="I69" t="s">
        <v>265</v>
      </c>
      <c r="J69" s="57"/>
      <c r="K69">
        <v>80</v>
      </c>
      <c r="L69">
        <v>92</v>
      </c>
      <c r="M69">
        <v>65</v>
      </c>
      <c r="N69">
        <v>65</v>
      </c>
      <c r="O69">
        <v>80</v>
      </c>
      <c r="P69">
        <v>68</v>
      </c>
      <c r="Q69">
        <v>450</v>
      </c>
      <c r="R69" t="s">
        <v>3563</v>
      </c>
      <c r="S69" t="s">
        <v>3564</v>
      </c>
      <c r="V69">
        <v>147</v>
      </c>
      <c r="AB69">
        <v>119</v>
      </c>
      <c r="AC69" t="s">
        <v>4945</v>
      </c>
      <c r="AD69" t="s">
        <v>4946</v>
      </c>
    </row>
    <row r="70" spans="1:30">
      <c r="A70" t="str">
        <f t="shared" si="1"/>
        <v>365-魔墙人偶</v>
      </c>
      <c r="B70">
        <v>365</v>
      </c>
      <c r="C70" t="s">
        <v>268</v>
      </c>
      <c r="D70" t="s">
        <v>77</v>
      </c>
      <c r="E70" s="57" t="s">
        <v>81</v>
      </c>
      <c r="F70" t="s">
        <v>244</v>
      </c>
      <c r="G70" t="s">
        <v>269</v>
      </c>
      <c r="H70" t="s">
        <v>184</v>
      </c>
      <c r="I70" t="s">
        <v>199</v>
      </c>
      <c r="J70" s="57"/>
      <c r="K70">
        <v>40</v>
      </c>
      <c r="L70">
        <v>45</v>
      </c>
      <c r="M70">
        <v>65</v>
      </c>
      <c r="N70">
        <v>100</v>
      </c>
      <c r="O70">
        <v>120</v>
      </c>
      <c r="P70">
        <v>90</v>
      </c>
      <c r="Q70">
        <v>460</v>
      </c>
      <c r="R70" t="s">
        <v>3565</v>
      </c>
      <c r="S70" t="s">
        <v>3566</v>
      </c>
      <c r="V70">
        <v>365</v>
      </c>
      <c r="AB70">
        <v>122</v>
      </c>
      <c r="AC70" t="s">
        <v>4947</v>
      </c>
      <c r="AD70" t="s">
        <v>4948</v>
      </c>
    </row>
    <row r="71" spans="1:30">
      <c r="A71" t="str">
        <f t="shared" si="1"/>
        <v>365.1-魔墙人偶（伽勒尔）</v>
      </c>
      <c r="B71">
        <v>365.1</v>
      </c>
      <c r="C71" t="s">
        <v>4324</v>
      </c>
      <c r="D71" t="s">
        <v>78</v>
      </c>
      <c r="E71" s="57" t="s">
        <v>77</v>
      </c>
      <c r="F71" t="s">
        <v>191</v>
      </c>
      <c r="G71" t="s">
        <v>4458</v>
      </c>
      <c r="H71" t="s">
        <v>224</v>
      </c>
      <c r="I71" t="s">
        <v>199</v>
      </c>
      <c r="J71" s="57"/>
      <c r="K71">
        <v>50</v>
      </c>
      <c r="L71">
        <v>65</v>
      </c>
      <c r="M71">
        <v>65</v>
      </c>
      <c r="N71">
        <v>90</v>
      </c>
      <c r="O71">
        <v>90</v>
      </c>
      <c r="P71">
        <v>100</v>
      </c>
      <c r="Q71">
        <v>460</v>
      </c>
      <c r="R71" t="s">
        <v>3565</v>
      </c>
      <c r="S71" t="s">
        <v>4585</v>
      </c>
      <c r="V71">
        <v>365.1</v>
      </c>
      <c r="AB71">
        <v>921</v>
      </c>
      <c r="AC71" s="122" t="s">
        <v>5757</v>
      </c>
      <c r="AD71" s="122" t="s">
        <v>5758</v>
      </c>
    </row>
    <row r="72" spans="1:30">
      <c r="A72" t="str">
        <f t="shared" si="1"/>
        <v>144-鲤鱼王</v>
      </c>
      <c r="B72">
        <v>144</v>
      </c>
      <c r="C72" t="s">
        <v>273</v>
      </c>
      <c r="D72" t="s">
        <v>74</v>
      </c>
      <c r="E72" s="57"/>
      <c r="F72" t="s">
        <v>190</v>
      </c>
      <c r="G72" t="s">
        <v>190</v>
      </c>
      <c r="H72" t="s">
        <v>185</v>
      </c>
      <c r="I72" t="s">
        <v>265</v>
      </c>
      <c r="J72" s="57" t="s">
        <v>106</v>
      </c>
      <c r="K72">
        <v>20</v>
      </c>
      <c r="L72">
        <v>10</v>
      </c>
      <c r="M72">
        <v>55</v>
      </c>
      <c r="N72">
        <v>15</v>
      </c>
      <c r="O72">
        <v>20</v>
      </c>
      <c r="P72">
        <v>80</v>
      </c>
      <c r="Q72">
        <v>200</v>
      </c>
      <c r="R72" t="s">
        <v>3567</v>
      </c>
      <c r="S72" t="s">
        <v>3568</v>
      </c>
      <c r="V72">
        <v>144</v>
      </c>
      <c r="AB72">
        <v>129</v>
      </c>
      <c r="AC72" t="s">
        <v>4949</v>
      </c>
      <c r="AD72" t="s">
        <v>4950</v>
      </c>
    </row>
    <row r="73" spans="1:30">
      <c r="A73" t="str">
        <f t="shared" si="1"/>
        <v>145-暴鲤龙</v>
      </c>
      <c r="B73">
        <v>145</v>
      </c>
      <c r="C73" t="s">
        <v>274</v>
      </c>
      <c r="D73" t="s">
        <v>74</v>
      </c>
      <c r="E73" s="57" t="s">
        <v>58</v>
      </c>
      <c r="F73" t="s">
        <v>139</v>
      </c>
      <c r="G73" t="s">
        <v>139</v>
      </c>
      <c r="H73" t="s">
        <v>271</v>
      </c>
      <c r="I73" t="s">
        <v>265</v>
      </c>
      <c r="J73" t="s">
        <v>106</v>
      </c>
      <c r="K73">
        <v>95</v>
      </c>
      <c r="L73">
        <v>125</v>
      </c>
      <c r="M73">
        <v>79</v>
      </c>
      <c r="N73">
        <v>60</v>
      </c>
      <c r="O73">
        <v>100</v>
      </c>
      <c r="P73">
        <v>81</v>
      </c>
      <c r="Q73">
        <v>540</v>
      </c>
      <c r="R73" t="s">
        <v>3569</v>
      </c>
      <c r="S73" t="s">
        <v>3570</v>
      </c>
      <c r="V73">
        <v>145</v>
      </c>
      <c r="AB73">
        <v>130</v>
      </c>
      <c r="AC73" t="s">
        <v>4951</v>
      </c>
      <c r="AD73" t="s">
        <v>4952</v>
      </c>
    </row>
    <row r="74" spans="1:30">
      <c r="A74" t="str">
        <f t="shared" si="1"/>
        <v>361-拉普拉斯</v>
      </c>
      <c r="B74">
        <v>361</v>
      </c>
      <c r="C74" t="s">
        <v>275</v>
      </c>
      <c r="D74" t="s">
        <v>74</v>
      </c>
      <c r="E74" s="57" t="s">
        <v>78</v>
      </c>
      <c r="F74" t="s">
        <v>197</v>
      </c>
      <c r="G74" t="s">
        <v>219</v>
      </c>
      <c r="H74" t="s">
        <v>223</v>
      </c>
      <c r="I74" t="s">
        <v>98</v>
      </c>
      <c r="J74" t="s">
        <v>114</v>
      </c>
      <c r="K74">
        <v>130</v>
      </c>
      <c r="L74">
        <v>85</v>
      </c>
      <c r="M74">
        <v>80</v>
      </c>
      <c r="N74">
        <v>85</v>
      </c>
      <c r="O74">
        <v>95</v>
      </c>
      <c r="P74">
        <v>60</v>
      </c>
      <c r="Q74">
        <v>535</v>
      </c>
      <c r="R74" t="s">
        <v>3571</v>
      </c>
      <c r="S74" t="s">
        <v>3572</v>
      </c>
      <c r="V74">
        <v>361</v>
      </c>
      <c r="AB74">
        <v>131</v>
      </c>
      <c r="AC74" t="s">
        <v>4953</v>
      </c>
      <c r="AD74" t="s">
        <v>4954</v>
      </c>
    </row>
    <row r="75" spans="1:30">
      <c r="A75" t="str">
        <f t="shared" si="1"/>
        <v>373-百变怪</v>
      </c>
      <c r="B75">
        <v>373</v>
      </c>
      <c r="C75" t="s">
        <v>276</v>
      </c>
      <c r="D75" t="s">
        <v>53</v>
      </c>
      <c r="E75" s="57"/>
      <c r="F75" t="s">
        <v>187</v>
      </c>
      <c r="G75" t="s">
        <v>187</v>
      </c>
      <c r="H75" t="s">
        <v>277</v>
      </c>
      <c r="I75" t="s">
        <v>278</v>
      </c>
      <c r="J75" s="57"/>
      <c r="K75">
        <v>48</v>
      </c>
      <c r="L75">
        <v>48</v>
      </c>
      <c r="M75">
        <v>48</v>
      </c>
      <c r="N75">
        <v>48</v>
      </c>
      <c r="O75">
        <v>48</v>
      </c>
      <c r="P75">
        <v>48</v>
      </c>
      <c r="Q75">
        <v>288</v>
      </c>
      <c r="R75" t="s">
        <v>3573</v>
      </c>
      <c r="S75" t="s">
        <v>3574</v>
      </c>
      <c r="V75">
        <v>373</v>
      </c>
      <c r="AB75">
        <v>132</v>
      </c>
      <c r="AC75" t="s">
        <v>4955</v>
      </c>
      <c r="AD75" t="s">
        <v>4956</v>
      </c>
    </row>
    <row r="76" spans="1:30">
      <c r="A76" t="str">
        <f t="shared" si="1"/>
        <v>196-伊布</v>
      </c>
      <c r="B76">
        <v>196</v>
      </c>
      <c r="C76" t="s">
        <v>279</v>
      </c>
      <c r="D76" t="s">
        <v>53</v>
      </c>
      <c r="E76" s="57"/>
      <c r="F76" t="s">
        <v>120</v>
      </c>
      <c r="G76" t="s">
        <v>129</v>
      </c>
      <c r="H76" t="s">
        <v>280</v>
      </c>
      <c r="I76" t="s">
        <v>137</v>
      </c>
      <c r="J76" s="57"/>
      <c r="K76">
        <v>55</v>
      </c>
      <c r="L76">
        <v>55</v>
      </c>
      <c r="M76">
        <v>50</v>
      </c>
      <c r="N76">
        <v>45</v>
      </c>
      <c r="O76">
        <v>65</v>
      </c>
      <c r="P76">
        <v>55</v>
      </c>
      <c r="Q76">
        <v>325</v>
      </c>
      <c r="R76" t="s">
        <v>3575</v>
      </c>
      <c r="S76" t="s">
        <v>3576</v>
      </c>
      <c r="V76">
        <v>196</v>
      </c>
      <c r="AB76">
        <v>133</v>
      </c>
      <c r="AC76" t="s">
        <v>4957</v>
      </c>
      <c r="AD76" t="s">
        <v>4958</v>
      </c>
    </row>
    <row r="77" spans="1:30">
      <c r="A77" t="str">
        <f t="shared" si="1"/>
        <v>197-水伊布</v>
      </c>
      <c r="B77">
        <v>197</v>
      </c>
      <c r="C77" t="s">
        <v>281</v>
      </c>
      <c r="D77" t="s">
        <v>74</v>
      </c>
      <c r="E77" s="57"/>
      <c r="F77" t="s">
        <v>197</v>
      </c>
      <c r="G77" t="s">
        <v>197</v>
      </c>
      <c r="H77" t="s">
        <v>223</v>
      </c>
      <c r="I77" t="s">
        <v>137</v>
      </c>
      <c r="J77" s="57"/>
      <c r="K77">
        <v>130</v>
      </c>
      <c r="L77">
        <v>65</v>
      </c>
      <c r="M77">
        <v>60</v>
      </c>
      <c r="N77">
        <v>110</v>
      </c>
      <c r="O77">
        <v>95</v>
      </c>
      <c r="P77">
        <v>65</v>
      </c>
      <c r="Q77">
        <v>525</v>
      </c>
      <c r="R77" t="s">
        <v>3577</v>
      </c>
      <c r="S77" t="s">
        <v>3578</v>
      </c>
      <c r="V77">
        <v>197</v>
      </c>
      <c r="AB77">
        <v>134</v>
      </c>
      <c r="AC77" t="s">
        <v>4959</v>
      </c>
      <c r="AD77" t="s">
        <v>4960</v>
      </c>
    </row>
    <row r="78" spans="1:30">
      <c r="A78" t="str">
        <f t="shared" si="1"/>
        <v>198-雷伊布</v>
      </c>
      <c r="B78">
        <v>198</v>
      </c>
      <c r="C78" t="s">
        <v>282</v>
      </c>
      <c r="D78" t="s">
        <v>76</v>
      </c>
      <c r="E78" s="57"/>
      <c r="F78" t="s">
        <v>283</v>
      </c>
      <c r="G78" t="s">
        <v>283</v>
      </c>
      <c r="H78" t="s">
        <v>284</v>
      </c>
      <c r="I78" t="s">
        <v>137</v>
      </c>
      <c r="J78" s="57"/>
      <c r="K78">
        <v>65</v>
      </c>
      <c r="L78">
        <v>65</v>
      </c>
      <c r="M78">
        <v>60</v>
      </c>
      <c r="N78">
        <v>110</v>
      </c>
      <c r="O78">
        <v>95</v>
      </c>
      <c r="P78">
        <v>130</v>
      </c>
      <c r="Q78">
        <v>525</v>
      </c>
      <c r="R78" t="s">
        <v>3579</v>
      </c>
      <c r="S78" t="s">
        <v>3580</v>
      </c>
      <c r="V78">
        <v>198</v>
      </c>
      <c r="AB78">
        <v>135</v>
      </c>
      <c r="AC78" t="s">
        <v>4961</v>
      </c>
      <c r="AD78" t="s">
        <v>4962</v>
      </c>
    </row>
    <row r="79" spans="1:30">
      <c r="A79" t="str">
        <f t="shared" si="1"/>
        <v>199-火伊布</v>
      </c>
      <c r="B79">
        <v>199</v>
      </c>
      <c r="C79" t="s">
        <v>285</v>
      </c>
      <c r="D79" t="s">
        <v>73</v>
      </c>
      <c r="E79" s="57"/>
      <c r="F79" t="s">
        <v>162</v>
      </c>
      <c r="G79" t="s">
        <v>162</v>
      </c>
      <c r="H79" t="s">
        <v>135</v>
      </c>
      <c r="I79" t="s">
        <v>137</v>
      </c>
      <c r="J79" s="57"/>
      <c r="K79">
        <v>65</v>
      </c>
      <c r="L79">
        <v>130</v>
      </c>
      <c r="M79">
        <v>60</v>
      </c>
      <c r="N79">
        <v>95</v>
      </c>
      <c r="O79">
        <v>110</v>
      </c>
      <c r="P79">
        <v>65</v>
      </c>
      <c r="Q79">
        <v>525</v>
      </c>
      <c r="R79" t="s">
        <v>3581</v>
      </c>
      <c r="S79" t="s">
        <v>3582</v>
      </c>
      <c r="V79">
        <v>199</v>
      </c>
      <c r="AB79">
        <v>136</v>
      </c>
      <c r="AC79" t="s">
        <v>4963</v>
      </c>
      <c r="AD79" t="s">
        <v>4964</v>
      </c>
    </row>
    <row r="80" spans="1:30">
      <c r="A80" t="str">
        <f t="shared" si="1"/>
        <v>261-卡比兽</v>
      </c>
      <c r="B80">
        <v>261</v>
      </c>
      <c r="C80" t="s">
        <v>288</v>
      </c>
      <c r="D80" t="s">
        <v>53</v>
      </c>
      <c r="E80" s="57"/>
      <c r="F80" t="s">
        <v>289</v>
      </c>
      <c r="G80" t="s">
        <v>102</v>
      </c>
      <c r="H80" t="s">
        <v>138</v>
      </c>
      <c r="I80" t="s">
        <v>98</v>
      </c>
      <c r="J80" s="57"/>
      <c r="K80">
        <v>160</v>
      </c>
      <c r="L80">
        <v>110</v>
      </c>
      <c r="M80">
        <v>65</v>
      </c>
      <c r="N80">
        <v>65</v>
      </c>
      <c r="O80">
        <v>110</v>
      </c>
      <c r="P80">
        <v>30</v>
      </c>
      <c r="Q80">
        <v>540</v>
      </c>
      <c r="R80" t="s">
        <v>3583</v>
      </c>
      <c r="S80" t="s">
        <v>3584</v>
      </c>
      <c r="V80">
        <v>261</v>
      </c>
      <c r="AB80">
        <v>143</v>
      </c>
      <c r="AC80" t="s">
        <v>4965</v>
      </c>
      <c r="AD80" t="s">
        <v>4966</v>
      </c>
    </row>
    <row r="81" spans="1:30">
      <c r="A81" t="str">
        <f t="shared" si="1"/>
        <v>F-7-超梦</v>
      </c>
      <c r="B81" t="s">
        <v>4325</v>
      </c>
      <c r="C81" t="s">
        <v>292</v>
      </c>
      <c r="D81" t="s">
        <v>77</v>
      </c>
      <c r="F81" t="s">
        <v>287</v>
      </c>
      <c r="G81" t="s">
        <v>287</v>
      </c>
      <c r="H81" t="s">
        <v>140</v>
      </c>
      <c r="I81" t="s">
        <v>153</v>
      </c>
      <c r="J81" s="57"/>
      <c r="K81">
        <v>106</v>
      </c>
      <c r="L81">
        <v>110</v>
      </c>
      <c r="M81">
        <v>90</v>
      </c>
      <c r="N81">
        <v>154</v>
      </c>
      <c r="O81">
        <v>90</v>
      </c>
      <c r="P81">
        <v>130</v>
      </c>
      <c r="Q81">
        <v>680</v>
      </c>
      <c r="R81" t="s">
        <v>3585</v>
      </c>
      <c r="S81" t="s">
        <v>3586</v>
      </c>
      <c r="V81" t="s">
        <v>4325</v>
      </c>
      <c r="AB81">
        <v>150</v>
      </c>
      <c r="AC81" t="s">
        <v>4967</v>
      </c>
      <c r="AD81" t="s">
        <v>4968</v>
      </c>
    </row>
    <row r="82" spans="1:30">
      <c r="A82" t="str">
        <f t="shared" si="1"/>
        <v>F-8-梦幻</v>
      </c>
      <c r="B82" t="s">
        <v>4326</v>
      </c>
      <c r="C82" t="s">
        <v>293</v>
      </c>
      <c r="D82" t="s">
        <v>77</v>
      </c>
      <c r="E82" s="57"/>
      <c r="F82" t="s">
        <v>198</v>
      </c>
      <c r="G82" t="s">
        <v>198</v>
      </c>
      <c r="H82" t="s">
        <v>198</v>
      </c>
      <c r="I82" t="s">
        <v>153</v>
      </c>
      <c r="J82" s="57"/>
      <c r="K82">
        <v>100</v>
      </c>
      <c r="L82">
        <v>100</v>
      </c>
      <c r="M82">
        <v>100</v>
      </c>
      <c r="N82">
        <v>100</v>
      </c>
      <c r="O82">
        <v>100</v>
      </c>
      <c r="P82">
        <v>100</v>
      </c>
      <c r="Q82">
        <v>600</v>
      </c>
      <c r="R82" t="s">
        <v>3587</v>
      </c>
      <c r="S82" t="s">
        <v>3588</v>
      </c>
      <c r="V82" t="s">
        <v>4326</v>
      </c>
      <c r="AB82">
        <v>151</v>
      </c>
      <c r="AC82" t="s">
        <v>4969</v>
      </c>
      <c r="AD82" t="s">
        <v>4970</v>
      </c>
    </row>
    <row r="83" spans="1:30">
      <c r="A83" t="str">
        <f t="shared" si="1"/>
        <v>19-咕咕</v>
      </c>
      <c r="B83">
        <v>19</v>
      </c>
      <c r="C83" t="s">
        <v>294</v>
      </c>
      <c r="D83" t="s">
        <v>53</v>
      </c>
      <c r="E83" s="57" t="s">
        <v>58</v>
      </c>
      <c r="F83" t="s">
        <v>239</v>
      </c>
      <c r="G83" t="s">
        <v>130</v>
      </c>
      <c r="H83" t="s">
        <v>126</v>
      </c>
      <c r="I83" t="s">
        <v>133</v>
      </c>
      <c r="J83" s="57"/>
      <c r="K83">
        <v>60</v>
      </c>
      <c r="L83">
        <v>30</v>
      </c>
      <c r="M83">
        <v>30</v>
      </c>
      <c r="N83">
        <v>36</v>
      </c>
      <c r="O83">
        <v>56</v>
      </c>
      <c r="P83">
        <v>50</v>
      </c>
      <c r="Q83">
        <v>262</v>
      </c>
      <c r="R83" t="s">
        <v>3589</v>
      </c>
      <c r="S83" t="s">
        <v>3590</v>
      </c>
      <c r="V83">
        <v>19</v>
      </c>
      <c r="AB83">
        <v>163</v>
      </c>
      <c r="AC83" t="s">
        <v>4971</v>
      </c>
      <c r="AD83" t="s">
        <v>4972</v>
      </c>
    </row>
    <row r="84" spans="1:30">
      <c r="A84" t="str">
        <f t="shared" si="1"/>
        <v>20-猫头夜鹰</v>
      </c>
      <c r="B84">
        <v>20</v>
      </c>
      <c r="C84" t="s">
        <v>295</v>
      </c>
      <c r="D84" t="s">
        <v>53</v>
      </c>
      <c r="E84" s="57" t="s">
        <v>58</v>
      </c>
      <c r="F84" t="s">
        <v>239</v>
      </c>
      <c r="G84" t="s">
        <v>130</v>
      </c>
      <c r="H84" t="s">
        <v>126</v>
      </c>
      <c r="I84" t="s">
        <v>133</v>
      </c>
      <c r="J84" s="57"/>
      <c r="K84">
        <v>100</v>
      </c>
      <c r="L84">
        <v>50</v>
      </c>
      <c r="M84">
        <v>50</v>
      </c>
      <c r="N84">
        <v>86</v>
      </c>
      <c r="O84">
        <v>96</v>
      </c>
      <c r="P84">
        <v>70</v>
      </c>
      <c r="Q84">
        <v>452</v>
      </c>
      <c r="R84" t="s">
        <v>3591</v>
      </c>
      <c r="S84" t="s">
        <v>3592</v>
      </c>
      <c r="V84">
        <v>20</v>
      </c>
      <c r="AB84">
        <v>164</v>
      </c>
      <c r="AC84" t="s">
        <v>4973</v>
      </c>
      <c r="AD84" t="s">
        <v>4974</v>
      </c>
    </row>
    <row r="85" spans="1:30">
      <c r="A85" t="str">
        <f t="shared" si="1"/>
        <v>220-灯笼鱼</v>
      </c>
      <c r="B85">
        <v>220</v>
      </c>
      <c r="C85" t="s">
        <v>296</v>
      </c>
      <c r="D85" t="s">
        <v>74</v>
      </c>
      <c r="E85" s="57" t="s">
        <v>76</v>
      </c>
      <c r="F85" t="s">
        <v>283</v>
      </c>
      <c r="G85" t="s">
        <v>267</v>
      </c>
      <c r="H85" t="s">
        <v>197</v>
      </c>
      <c r="I85" t="s">
        <v>265</v>
      </c>
      <c r="J85" s="57"/>
      <c r="K85">
        <v>75</v>
      </c>
      <c r="L85">
        <v>38</v>
      </c>
      <c r="M85">
        <v>38</v>
      </c>
      <c r="N85">
        <v>56</v>
      </c>
      <c r="O85">
        <v>56</v>
      </c>
      <c r="P85">
        <v>67</v>
      </c>
      <c r="Q85">
        <v>330</v>
      </c>
      <c r="R85" t="s">
        <v>3593</v>
      </c>
      <c r="S85" t="s">
        <v>3594</v>
      </c>
      <c r="V85">
        <v>220</v>
      </c>
      <c r="AB85">
        <v>170</v>
      </c>
      <c r="AC85" t="s">
        <v>4975</v>
      </c>
      <c r="AD85" t="s">
        <v>4976</v>
      </c>
    </row>
    <row r="86" spans="1:30">
      <c r="A86" t="str">
        <f t="shared" si="1"/>
        <v>221-电灯怪</v>
      </c>
      <c r="B86">
        <v>221</v>
      </c>
      <c r="C86" t="s">
        <v>297</v>
      </c>
      <c r="D86" t="s">
        <v>74</v>
      </c>
      <c r="E86" s="57" t="s">
        <v>76</v>
      </c>
      <c r="F86" t="s">
        <v>283</v>
      </c>
      <c r="G86" t="s">
        <v>267</v>
      </c>
      <c r="H86" t="s">
        <v>197</v>
      </c>
      <c r="I86" t="s">
        <v>265</v>
      </c>
      <c r="J86" s="57"/>
      <c r="K86">
        <v>125</v>
      </c>
      <c r="L86">
        <v>58</v>
      </c>
      <c r="M86">
        <v>58</v>
      </c>
      <c r="N86">
        <v>76</v>
      </c>
      <c r="O86">
        <v>76</v>
      </c>
      <c r="P86">
        <v>67</v>
      </c>
      <c r="Q86">
        <v>460</v>
      </c>
      <c r="R86" t="s">
        <v>3595</v>
      </c>
      <c r="S86" t="s">
        <v>3596</v>
      </c>
      <c r="V86">
        <v>221</v>
      </c>
      <c r="AB86">
        <v>171</v>
      </c>
      <c r="AC86" t="s">
        <v>4977</v>
      </c>
      <c r="AD86" t="s">
        <v>4978</v>
      </c>
    </row>
    <row r="87" spans="1:30">
      <c r="A87" t="str">
        <f t="shared" si="1"/>
        <v>193-皮丘</v>
      </c>
      <c r="B87">
        <v>193</v>
      </c>
      <c r="C87" t="s">
        <v>298</v>
      </c>
      <c r="D87" t="s">
        <v>76</v>
      </c>
      <c r="E87" s="57"/>
      <c r="F87" t="s">
        <v>142</v>
      </c>
      <c r="G87" t="s">
        <v>142</v>
      </c>
      <c r="H87" t="s">
        <v>143</v>
      </c>
      <c r="I87" t="s">
        <v>153</v>
      </c>
      <c r="J87" s="57"/>
      <c r="K87">
        <v>20</v>
      </c>
      <c r="L87">
        <v>40</v>
      </c>
      <c r="M87">
        <v>15</v>
      </c>
      <c r="N87">
        <v>35</v>
      </c>
      <c r="O87">
        <v>35</v>
      </c>
      <c r="P87">
        <v>60</v>
      </c>
      <c r="Q87">
        <v>205</v>
      </c>
      <c r="R87" t="s">
        <v>3597</v>
      </c>
      <c r="S87" t="s">
        <v>3598</v>
      </c>
      <c r="V87">
        <v>193</v>
      </c>
      <c r="AB87">
        <v>172</v>
      </c>
      <c r="AC87" t="s">
        <v>4979</v>
      </c>
      <c r="AD87" t="s">
        <v>4980</v>
      </c>
    </row>
    <row r="88" spans="1:30">
      <c r="A88" t="str">
        <f t="shared" si="1"/>
        <v>254-皮宝宝</v>
      </c>
      <c r="B88">
        <v>254</v>
      </c>
      <c r="C88" t="s">
        <v>299</v>
      </c>
      <c r="D88" t="s">
        <v>81</v>
      </c>
      <c r="E88" s="57"/>
      <c r="F88" t="s">
        <v>156</v>
      </c>
      <c r="G88" t="s">
        <v>157</v>
      </c>
      <c r="H88" t="s">
        <v>158</v>
      </c>
      <c r="I88" t="s">
        <v>153</v>
      </c>
      <c r="J88" s="57"/>
      <c r="K88">
        <v>50</v>
      </c>
      <c r="L88">
        <v>25</v>
      </c>
      <c r="M88">
        <v>28</v>
      </c>
      <c r="N88">
        <v>45</v>
      </c>
      <c r="O88">
        <v>55</v>
      </c>
      <c r="P88">
        <v>15</v>
      </c>
      <c r="Q88">
        <v>218</v>
      </c>
      <c r="R88" t="s">
        <v>3599</v>
      </c>
      <c r="S88" t="s">
        <v>3600</v>
      </c>
      <c r="V88">
        <v>254</v>
      </c>
      <c r="AB88">
        <v>173</v>
      </c>
      <c r="AC88" t="s">
        <v>4981</v>
      </c>
      <c r="AD88" t="s">
        <v>4982</v>
      </c>
    </row>
    <row r="89" spans="1:30">
      <c r="A89" t="str">
        <f t="shared" si="1"/>
        <v>257-波克比</v>
      </c>
      <c r="B89">
        <v>257</v>
      </c>
      <c r="C89" t="s">
        <v>300</v>
      </c>
      <c r="D89" t="s">
        <v>81</v>
      </c>
      <c r="F89" t="s">
        <v>136</v>
      </c>
      <c r="G89" t="s">
        <v>258</v>
      </c>
      <c r="H89" t="s">
        <v>301</v>
      </c>
      <c r="I89" t="s">
        <v>153</v>
      </c>
      <c r="J89" s="57"/>
      <c r="K89">
        <v>35</v>
      </c>
      <c r="L89">
        <v>20</v>
      </c>
      <c r="M89">
        <v>65</v>
      </c>
      <c r="N89">
        <v>40</v>
      </c>
      <c r="O89">
        <v>65</v>
      </c>
      <c r="P89">
        <v>20</v>
      </c>
      <c r="Q89">
        <v>245</v>
      </c>
      <c r="R89" t="s">
        <v>3601</v>
      </c>
      <c r="S89" t="s">
        <v>3602</v>
      </c>
      <c r="V89">
        <v>257</v>
      </c>
      <c r="AB89">
        <v>175</v>
      </c>
      <c r="AC89" t="s">
        <v>4983</v>
      </c>
      <c r="AD89" t="s">
        <v>4984</v>
      </c>
    </row>
    <row r="90" spans="1:30">
      <c r="A90" t="str">
        <f t="shared" si="1"/>
        <v>258-波克基古</v>
      </c>
      <c r="B90">
        <v>258</v>
      </c>
      <c r="C90" t="s">
        <v>302</v>
      </c>
      <c r="D90" t="s">
        <v>81</v>
      </c>
      <c r="E90" t="s">
        <v>58</v>
      </c>
      <c r="F90" t="s">
        <v>136</v>
      </c>
      <c r="G90" t="s">
        <v>258</v>
      </c>
      <c r="H90" t="s">
        <v>301</v>
      </c>
      <c r="I90" t="s">
        <v>133</v>
      </c>
      <c r="J90" s="57" t="s">
        <v>144</v>
      </c>
      <c r="K90">
        <v>55</v>
      </c>
      <c r="L90">
        <v>40</v>
      </c>
      <c r="M90">
        <v>85</v>
      </c>
      <c r="N90">
        <v>80</v>
      </c>
      <c r="O90">
        <v>105</v>
      </c>
      <c r="P90">
        <v>40</v>
      </c>
      <c r="Q90">
        <v>405</v>
      </c>
      <c r="R90" t="s">
        <v>3603</v>
      </c>
      <c r="S90" t="s">
        <v>3604</v>
      </c>
      <c r="V90">
        <v>258</v>
      </c>
      <c r="AB90">
        <v>176</v>
      </c>
      <c r="AC90" t="s">
        <v>4985</v>
      </c>
      <c r="AD90" t="s">
        <v>4986</v>
      </c>
    </row>
    <row r="91" spans="1:30">
      <c r="A91" t="str">
        <f t="shared" si="1"/>
        <v>92-天然雀</v>
      </c>
      <c r="B91">
        <v>92</v>
      </c>
      <c r="C91" t="s">
        <v>303</v>
      </c>
      <c r="D91" t="s">
        <v>77</v>
      </c>
      <c r="E91" t="s">
        <v>58</v>
      </c>
      <c r="F91" t="s">
        <v>198</v>
      </c>
      <c r="G91" t="s">
        <v>222</v>
      </c>
      <c r="H91" t="s">
        <v>304</v>
      </c>
      <c r="I91" t="s">
        <v>133</v>
      </c>
      <c r="J91" s="57"/>
      <c r="K91">
        <v>40</v>
      </c>
      <c r="L91">
        <v>50</v>
      </c>
      <c r="M91">
        <v>45</v>
      </c>
      <c r="N91">
        <v>70</v>
      </c>
      <c r="O91">
        <v>45</v>
      </c>
      <c r="P91">
        <v>70</v>
      </c>
      <c r="Q91">
        <v>320</v>
      </c>
      <c r="R91" t="s">
        <v>3605</v>
      </c>
      <c r="S91" t="s">
        <v>3606</v>
      </c>
      <c r="V91">
        <v>92</v>
      </c>
      <c r="AB91">
        <v>177</v>
      </c>
      <c r="AC91" t="s">
        <v>4987</v>
      </c>
      <c r="AD91" t="s">
        <v>4988</v>
      </c>
    </row>
    <row r="92" spans="1:30">
      <c r="A92" t="str">
        <f t="shared" si="1"/>
        <v>93-天然鸟</v>
      </c>
      <c r="B92">
        <v>93</v>
      </c>
      <c r="C92" t="s">
        <v>305</v>
      </c>
      <c r="D92" t="s">
        <v>77</v>
      </c>
      <c r="E92" t="s">
        <v>58</v>
      </c>
      <c r="F92" t="s">
        <v>198</v>
      </c>
      <c r="G92" t="s">
        <v>222</v>
      </c>
      <c r="H92" t="s">
        <v>304</v>
      </c>
      <c r="I92" t="s">
        <v>133</v>
      </c>
      <c r="J92" s="57"/>
      <c r="K92">
        <v>65</v>
      </c>
      <c r="L92">
        <v>75</v>
      </c>
      <c r="M92">
        <v>70</v>
      </c>
      <c r="N92">
        <v>95</v>
      </c>
      <c r="O92">
        <v>70</v>
      </c>
      <c r="P92">
        <v>95</v>
      </c>
      <c r="Q92">
        <v>470</v>
      </c>
      <c r="R92" t="s">
        <v>3607</v>
      </c>
      <c r="S92" t="s">
        <v>3608</v>
      </c>
      <c r="V92">
        <v>93</v>
      </c>
      <c r="AB92">
        <v>178</v>
      </c>
      <c r="AC92" t="s">
        <v>4989</v>
      </c>
      <c r="AD92" t="s">
        <v>4990</v>
      </c>
    </row>
    <row r="93" spans="1:30">
      <c r="A93" t="str">
        <f t="shared" si="1"/>
        <v>58-美丽花</v>
      </c>
      <c r="B93">
        <v>58</v>
      </c>
      <c r="C93" t="s">
        <v>307</v>
      </c>
      <c r="D93" t="s">
        <v>75</v>
      </c>
      <c r="F93" t="s">
        <v>97</v>
      </c>
      <c r="G93" t="s">
        <v>97</v>
      </c>
      <c r="H93" t="s">
        <v>259</v>
      </c>
      <c r="I93" t="s">
        <v>99</v>
      </c>
      <c r="J93" s="57"/>
      <c r="K93">
        <v>75</v>
      </c>
      <c r="L93">
        <v>80</v>
      </c>
      <c r="M93">
        <v>95</v>
      </c>
      <c r="N93">
        <v>90</v>
      </c>
      <c r="O93">
        <v>100</v>
      </c>
      <c r="P93">
        <v>50</v>
      </c>
      <c r="Q93">
        <v>490</v>
      </c>
      <c r="R93" t="s">
        <v>3609</v>
      </c>
      <c r="S93" t="s">
        <v>3610</v>
      </c>
      <c r="V93">
        <v>58</v>
      </c>
      <c r="AB93">
        <v>182</v>
      </c>
      <c r="AC93" t="s">
        <v>4991</v>
      </c>
      <c r="AD93" t="s">
        <v>4992</v>
      </c>
    </row>
    <row r="94" spans="1:30">
      <c r="A94" t="str">
        <f t="shared" si="1"/>
        <v>253-树才怪</v>
      </c>
      <c r="B94">
        <v>253</v>
      </c>
      <c r="C94" t="s">
        <v>310</v>
      </c>
      <c r="D94" t="s">
        <v>65</v>
      </c>
      <c r="F94" t="s">
        <v>209</v>
      </c>
      <c r="G94" t="s">
        <v>208</v>
      </c>
      <c r="H94" t="s">
        <v>185</v>
      </c>
      <c r="I94" t="s">
        <v>210</v>
      </c>
      <c r="J94" s="57"/>
      <c r="K94">
        <v>70</v>
      </c>
      <c r="L94">
        <v>100</v>
      </c>
      <c r="M94">
        <v>115</v>
      </c>
      <c r="N94">
        <v>30</v>
      </c>
      <c r="O94">
        <v>65</v>
      </c>
      <c r="P94">
        <v>30</v>
      </c>
      <c r="Q94">
        <v>410</v>
      </c>
      <c r="R94" t="s">
        <v>3611</v>
      </c>
      <c r="S94" t="s">
        <v>3612</v>
      </c>
      <c r="V94">
        <v>253</v>
      </c>
      <c r="AB94">
        <v>185</v>
      </c>
      <c r="AC94" t="s">
        <v>4993</v>
      </c>
      <c r="AD94" t="s">
        <v>4994</v>
      </c>
    </row>
    <row r="95" spans="1:30">
      <c r="A95" t="str">
        <f t="shared" si="1"/>
        <v>100-乌波</v>
      </c>
      <c r="B95">
        <v>100</v>
      </c>
      <c r="C95" t="s">
        <v>313</v>
      </c>
      <c r="D95" t="s">
        <v>74</v>
      </c>
      <c r="E95" t="s">
        <v>60</v>
      </c>
      <c r="F95" t="s">
        <v>175</v>
      </c>
      <c r="G95" t="s">
        <v>197</v>
      </c>
      <c r="H95" t="s">
        <v>160</v>
      </c>
      <c r="I95" t="s">
        <v>114</v>
      </c>
      <c r="J95" s="57" t="s">
        <v>137</v>
      </c>
      <c r="K95">
        <v>55</v>
      </c>
      <c r="L95">
        <v>45</v>
      </c>
      <c r="M95">
        <v>45</v>
      </c>
      <c r="N95">
        <v>25</v>
      </c>
      <c r="O95">
        <v>25</v>
      </c>
      <c r="P95">
        <v>15</v>
      </c>
      <c r="Q95">
        <v>210</v>
      </c>
      <c r="R95" t="s">
        <v>3613</v>
      </c>
      <c r="S95" t="s">
        <v>3614</v>
      </c>
      <c r="V95">
        <v>100</v>
      </c>
      <c r="AB95">
        <v>194</v>
      </c>
      <c r="AC95" t="s">
        <v>4995</v>
      </c>
      <c r="AD95" t="s">
        <v>4996</v>
      </c>
    </row>
    <row r="96" spans="1:30">
      <c r="A96" t="str">
        <f t="shared" si="1"/>
        <v>101-沼王</v>
      </c>
      <c r="B96">
        <v>101</v>
      </c>
      <c r="C96" t="s">
        <v>314</v>
      </c>
      <c r="D96" t="s">
        <v>74</v>
      </c>
      <c r="E96" t="s">
        <v>60</v>
      </c>
      <c r="F96" t="s">
        <v>175</v>
      </c>
      <c r="G96" t="s">
        <v>197</v>
      </c>
      <c r="H96" t="s">
        <v>160</v>
      </c>
      <c r="I96" t="s">
        <v>114</v>
      </c>
      <c r="J96" s="57" t="s">
        <v>137</v>
      </c>
      <c r="K96">
        <v>95</v>
      </c>
      <c r="L96">
        <v>85</v>
      </c>
      <c r="M96">
        <v>85</v>
      </c>
      <c r="N96">
        <v>65</v>
      </c>
      <c r="O96">
        <v>65</v>
      </c>
      <c r="P96">
        <v>35</v>
      </c>
      <c r="Q96">
        <v>430</v>
      </c>
      <c r="R96" t="s">
        <v>3615</v>
      </c>
      <c r="S96" t="s">
        <v>3616</v>
      </c>
      <c r="V96">
        <v>101</v>
      </c>
      <c r="AB96">
        <v>195</v>
      </c>
      <c r="AC96" t="s">
        <v>4997</v>
      </c>
      <c r="AD96" t="s">
        <v>4998</v>
      </c>
    </row>
    <row r="97" spans="1:30">
      <c r="A97" t="str">
        <f t="shared" si="1"/>
        <v>200-太阳伊布</v>
      </c>
      <c r="B97">
        <v>200</v>
      </c>
      <c r="C97" t="s">
        <v>315</v>
      </c>
      <c r="D97" t="s">
        <v>77</v>
      </c>
      <c r="F97" t="s">
        <v>198</v>
      </c>
      <c r="G97" t="s">
        <v>198</v>
      </c>
      <c r="H97" t="s">
        <v>304</v>
      </c>
      <c r="I97" t="s">
        <v>137</v>
      </c>
      <c r="J97" s="57"/>
      <c r="K97">
        <v>65</v>
      </c>
      <c r="L97">
        <v>65</v>
      </c>
      <c r="M97">
        <v>60</v>
      </c>
      <c r="N97">
        <v>130</v>
      </c>
      <c r="O97">
        <v>95</v>
      </c>
      <c r="P97">
        <v>110</v>
      </c>
      <c r="Q97">
        <v>525</v>
      </c>
      <c r="R97" t="s">
        <v>3617</v>
      </c>
      <c r="S97" t="s">
        <v>3618</v>
      </c>
      <c r="V97">
        <v>200</v>
      </c>
      <c r="AB97">
        <v>196</v>
      </c>
      <c r="AC97" t="s">
        <v>4999</v>
      </c>
      <c r="AD97" t="s">
        <v>5000</v>
      </c>
    </row>
    <row r="98" spans="1:30">
      <c r="A98" t="str">
        <f t="shared" si="1"/>
        <v>201-月亮伊布</v>
      </c>
      <c r="B98">
        <v>201</v>
      </c>
      <c r="C98" t="s">
        <v>316</v>
      </c>
      <c r="D98" t="s">
        <v>80</v>
      </c>
      <c r="F98" t="s">
        <v>198</v>
      </c>
      <c r="G98" t="s">
        <v>198</v>
      </c>
      <c r="H98" t="s">
        <v>167</v>
      </c>
      <c r="I98" t="s">
        <v>137</v>
      </c>
      <c r="J98" s="57"/>
      <c r="K98">
        <v>95</v>
      </c>
      <c r="L98">
        <v>65</v>
      </c>
      <c r="M98">
        <v>110</v>
      </c>
      <c r="N98">
        <v>60</v>
      </c>
      <c r="O98">
        <v>130</v>
      </c>
      <c r="P98">
        <v>65</v>
      </c>
      <c r="Q98">
        <v>525</v>
      </c>
      <c r="R98" t="s">
        <v>3619</v>
      </c>
      <c r="S98" t="s">
        <v>3620</v>
      </c>
      <c r="V98">
        <v>201</v>
      </c>
      <c r="AB98">
        <v>197</v>
      </c>
      <c r="AC98" t="s">
        <v>5001</v>
      </c>
      <c r="AD98" t="s">
        <v>5002</v>
      </c>
    </row>
    <row r="99" spans="1:30">
      <c r="A99" t="str">
        <f t="shared" si="1"/>
        <v>217-果然翁</v>
      </c>
      <c r="B99">
        <v>217</v>
      </c>
      <c r="C99" t="s">
        <v>318</v>
      </c>
      <c r="D99" t="s">
        <v>77</v>
      </c>
      <c r="F99" t="s">
        <v>236</v>
      </c>
      <c r="G99" t="s">
        <v>236</v>
      </c>
      <c r="H99" t="s">
        <v>319</v>
      </c>
      <c r="I99" t="s">
        <v>226</v>
      </c>
      <c r="J99" s="57"/>
      <c r="K99">
        <v>190</v>
      </c>
      <c r="L99">
        <v>33</v>
      </c>
      <c r="M99">
        <v>58</v>
      </c>
      <c r="N99">
        <v>33</v>
      </c>
      <c r="O99">
        <v>58</v>
      </c>
      <c r="P99">
        <v>33</v>
      </c>
      <c r="Q99">
        <v>405</v>
      </c>
      <c r="R99" t="s">
        <v>3621</v>
      </c>
      <c r="S99" t="s">
        <v>3622</v>
      </c>
      <c r="V99">
        <v>217</v>
      </c>
      <c r="AB99">
        <v>202</v>
      </c>
      <c r="AC99" t="s">
        <v>5003</v>
      </c>
      <c r="AD99" t="s">
        <v>5004</v>
      </c>
    </row>
    <row r="100" spans="1:30">
      <c r="A100" t="str">
        <f t="shared" si="1"/>
        <v>179-大钢蛇</v>
      </c>
      <c r="B100">
        <v>179</v>
      </c>
      <c r="C100" t="s">
        <v>320</v>
      </c>
      <c r="D100" t="s">
        <v>72</v>
      </c>
      <c r="E100" s="57" t="s">
        <v>60</v>
      </c>
      <c r="F100" t="s">
        <v>208</v>
      </c>
      <c r="G100" t="s">
        <v>209</v>
      </c>
      <c r="H100" t="s">
        <v>154</v>
      </c>
      <c r="I100" t="s">
        <v>210</v>
      </c>
      <c r="J100" s="57"/>
      <c r="K100">
        <v>75</v>
      </c>
      <c r="L100">
        <v>85</v>
      </c>
      <c r="M100">
        <v>200</v>
      </c>
      <c r="N100">
        <v>55</v>
      </c>
      <c r="O100">
        <v>65</v>
      </c>
      <c r="P100">
        <v>30</v>
      </c>
      <c r="Q100">
        <v>510</v>
      </c>
      <c r="R100" t="s">
        <v>3623</v>
      </c>
      <c r="S100" t="s">
        <v>3624</v>
      </c>
      <c r="V100">
        <v>179</v>
      </c>
      <c r="AB100">
        <v>208</v>
      </c>
      <c r="AC100" t="s">
        <v>5005</v>
      </c>
      <c r="AD100" t="s">
        <v>5006</v>
      </c>
    </row>
    <row r="101" spans="1:30">
      <c r="A101" t="str">
        <f t="shared" si="1"/>
        <v>304-千针鱼</v>
      </c>
      <c r="B101">
        <v>304</v>
      </c>
      <c r="C101" t="s">
        <v>321</v>
      </c>
      <c r="D101" t="s">
        <v>74</v>
      </c>
      <c r="E101" s="57" t="s">
        <v>59</v>
      </c>
      <c r="F101" t="s">
        <v>151</v>
      </c>
      <c r="G101" t="s">
        <v>190</v>
      </c>
      <c r="H101" t="s">
        <v>139</v>
      </c>
      <c r="I101" t="s">
        <v>265</v>
      </c>
      <c r="J101" s="57"/>
      <c r="K101">
        <v>65</v>
      </c>
      <c r="L101">
        <v>95</v>
      </c>
      <c r="M101">
        <v>85</v>
      </c>
      <c r="N101">
        <v>55</v>
      </c>
      <c r="O101">
        <v>55</v>
      </c>
      <c r="P101">
        <v>85</v>
      </c>
      <c r="Q101">
        <v>440</v>
      </c>
      <c r="R101" t="s">
        <v>3625</v>
      </c>
      <c r="S101" t="s">
        <v>3626</v>
      </c>
      <c r="V101">
        <v>304</v>
      </c>
      <c r="AB101">
        <v>211</v>
      </c>
      <c r="AC101" t="s">
        <v>5007</v>
      </c>
      <c r="AD101" t="s">
        <v>5008</v>
      </c>
    </row>
    <row r="102" spans="1:30">
      <c r="A102" t="str">
        <f t="shared" si="1"/>
        <v>227-壶壶</v>
      </c>
      <c r="B102">
        <v>227</v>
      </c>
      <c r="C102" t="s">
        <v>323</v>
      </c>
      <c r="D102" t="s">
        <v>66</v>
      </c>
      <c r="E102" t="s">
        <v>65</v>
      </c>
      <c r="F102" t="s">
        <v>209</v>
      </c>
      <c r="G102" t="s">
        <v>138</v>
      </c>
      <c r="H102" t="s">
        <v>324</v>
      </c>
      <c r="I102" t="s">
        <v>121</v>
      </c>
      <c r="K102">
        <v>20</v>
      </c>
      <c r="L102">
        <v>10</v>
      </c>
      <c r="M102">
        <v>230</v>
      </c>
      <c r="N102">
        <v>10</v>
      </c>
      <c r="O102">
        <v>230</v>
      </c>
      <c r="P102">
        <v>5</v>
      </c>
      <c r="Q102">
        <v>505</v>
      </c>
      <c r="R102" t="s">
        <v>3627</v>
      </c>
      <c r="S102" t="s">
        <v>3628</v>
      </c>
      <c r="V102">
        <v>227</v>
      </c>
      <c r="AB102">
        <v>213</v>
      </c>
      <c r="AC102" t="s">
        <v>5009</v>
      </c>
      <c r="AD102" t="s">
        <v>5010</v>
      </c>
    </row>
    <row r="103" spans="1:30">
      <c r="A103" t="str">
        <f t="shared" si="1"/>
        <v>292-狃拉</v>
      </c>
      <c r="B103">
        <v>292</v>
      </c>
      <c r="C103" t="s">
        <v>325</v>
      </c>
      <c r="D103" t="s">
        <v>80</v>
      </c>
      <c r="E103" t="s">
        <v>78</v>
      </c>
      <c r="F103" t="s">
        <v>167</v>
      </c>
      <c r="G103" t="s">
        <v>130</v>
      </c>
      <c r="H103" t="s">
        <v>326</v>
      </c>
      <c r="I103" t="s">
        <v>137</v>
      </c>
      <c r="K103">
        <v>55</v>
      </c>
      <c r="L103">
        <v>95</v>
      </c>
      <c r="M103">
        <v>55</v>
      </c>
      <c r="N103">
        <v>35</v>
      </c>
      <c r="O103">
        <v>75</v>
      </c>
      <c r="P103">
        <v>115</v>
      </c>
      <c r="Q103">
        <v>430</v>
      </c>
      <c r="R103" t="s">
        <v>3629</v>
      </c>
      <c r="S103" t="s">
        <v>3630</v>
      </c>
      <c r="V103">
        <v>292</v>
      </c>
      <c r="AB103">
        <v>215</v>
      </c>
      <c r="AC103" t="s">
        <v>5011</v>
      </c>
      <c r="AD103" t="s">
        <v>5012</v>
      </c>
    </row>
    <row r="104" spans="1:30">
      <c r="A104" t="str">
        <f t="shared" si="1"/>
        <v>75-小山猪</v>
      </c>
      <c r="B104">
        <v>75</v>
      </c>
      <c r="C104" t="s">
        <v>329</v>
      </c>
      <c r="D104" t="s">
        <v>78</v>
      </c>
      <c r="E104" t="s">
        <v>60</v>
      </c>
      <c r="F104" t="s">
        <v>216</v>
      </c>
      <c r="G104" t="s">
        <v>149</v>
      </c>
      <c r="H104" t="s">
        <v>102</v>
      </c>
      <c r="I104" t="s">
        <v>137</v>
      </c>
      <c r="K104">
        <v>50</v>
      </c>
      <c r="L104">
        <v>50</v>
      </c>
      <c r="M104">
        <v>40</v>
      </c>
      <c r="N104">
        <v>30</v>
      </c>
      <c r="O104">
        <v>30</v>
      </c>
      <c r="P104">
        <v>50</v>
      </c>
      <c r="Q104">
        <v>250</v>
      </c>
      <c r="R104" t="s">
        <v>3631</v>
      </c>
      <c r="S104" t="s">
        <v>3632</v>
      </c>
      <c r="V104">
        <v>75</v>
      </c>
      <c r="AB104">
        <v>220</v>
      </c>
      <c r="AC104" t="s">
        <v>5013</v>
      </c>
      <c r="AD104" t="s">
        <v>5014</v>
      </c>
    </row>
    <row r="105" spans="1:30">
      <c r="A105" t="str">
        <f t="shared" si="1"/>
        <v>76-长毛猪</v>
      </c>
      <c r="B105">
        <v>76</v>
      </c>
      <c r="C105" t="s">
        <v>330</v>
      </c>
      <c r="D105" t="s">
        <v>78</v>
      </c>
      <c r="E105" t="s">
        <v>60</v>
      </c>
      <c r="F105" t="s">
        <v>216</v>
      </c>
      <c r="G105" t="s">
        <v>149</v>
      </c>
      <c r="H105" t="s">
        <v>102</v>
      </c>
      <c r="I105" t="s">
        <v>137</v>
      </c>
      <c r="J105" s="57"/>
      <c r="K105">
        <v>100</v>
      </c>
      <c r="L105">
        <v>100</v>
      </c>
      <c r="M105">
        <v>80</v>
      </c>
      <c r="N105">
        <v>60</v>
      </c>
      <c r="O105">
        <v>60</v>
      </c>
      <c r="P105">
        <v>50</v>
      </c>
      <c r="Q105">
        <v>450</v>
      </c>
      <c r="R105" t="s">
        <v>3633</v>
      </c>
      <c r="S105" t="s">
        <v>3634</v>
      </c>
      <c r="V105">
        <v>76</v>
      </c>
      <c r="AB105">
        <v>221</v>
      </c>
      <c r="AC105" t="s">
        <v>5015</v>
      </c>
      <c r="AD105" t="s">
        <v>5016</v>
      </c>
    </row>
    <row r="106" spans="1:30">
      <c r="A106" t="str">
        <f t="shared" si="1"/>
        <v>236-太阳珊瑚</v>
      </c>
      <c r="B106">
        <v>236</v>
      </c>
      <c r="C106" t="s">
        <v>331</v>
      </c>
      <c r="D106" t="s">
        <v>74</v>
      </c>
      <c r="E106" t="s">
        <v>65</v>
      </c>
      <c r="F106" t="s">
        <v>136</v>
      </c>
      <c r="G106" t="s">
        <v>257</v>
      </c>
      <c r="H106" t="s">
        <v>218</v>
      </c>
      <c r="I106" t="s">
        <v>114</v>
      </c>
      <c r="J106" s="57" t="s">
        <v>207</v>
      </c>
      <c r="K106">
        <v>65</v>
      </c>
      <c r="L106">
        <v>55</v>
      </c>
      <c r="M106">
        <v>95</v>
      </c>
      <c r="N106">
        <v>65</v>
      </c>
      <c r="O106">
        <v>95</v>
      </c>
      <c r="P106">
        <v>35</v>
      </c>
      <c r="Q106">
        <v>410</v>
      </c>
      <c r="R106" t="s">
        <v>3635</v>
      </c>
      <c r="S106" t="s">
        <v>3636</v>
      </c>
      <c r="V106">
        <v>236</v>
      </c>
      <c r="AB106">
        <v>222</v>
      </c>
      <c r="AC106" t="s">
        <v>5017</v>
      </c>
      <c r="AD106" t="s">
        <v>5018</v>
      </c>
    </row>
    <row r="107" spans="1:30">
      <c r="A107" t="str">
        <f t="shared" si="1"/>
        <v>236.1-太阳珊瑚（伽勒尔）</v>
      </c>
      <c r="B107">
        <v>236.1</v>
      </c>
      <c r="C107" t="s">
        <v>4327</v>
      </c>
      <c r="D107" t="s">
        <v>67</v>
      </c>
      <c r="F107" t="s">
        <v>238</v>
      </c>
      <c r="G107" t="s">
        <v>238</v>
      </c>
      <c r="H107" t="s">
        <v>401</v>
      </c>
      <c r="I107" t="s">
        <v>114</v>
      </c>
      <c r="J107" t="s">
        <v>207</v>
      </c>
      <c r="K107">
        <v>60</v>
      </c>
      <c r="L107">
        <v>55</v>
      </c>
      <c r="M107">
        <v>100</v>
      </c>
      <c r="N107">
        <v>65</v>
      </c>
      <c r="O107">
        <v>100</v>
      </c>
      <c r="P107">
        <v>30</v>
      </c>
      <c r="Q107">
        <v>410</v>
      </c>
      <c r="R107" t="s">
        <v>3635</v>
      </c>
      <c r="S107" t="s">
        <v>4586</v>
      </c>
      <c r="V107">
        <v>236.1</v>
      </c>
      <c r="AB107">
        <v>949</v>
      </c>
      <c r="AC107" s="122" t="s">
        <v>5759</v>
      </c>
      <c r="AD107" s="122" t="s">
        <v>5760</v>
      </c>
    </row>
    <row r="108" spans="1:30">
      <c r="A108" t="str">
        <f t="shared" si="1"/>
        <v>148-铁炮鱼</v>
      </c>
      <c r="B108">
        <v>148</v>
      </c>
      <c r="C108" t="s">
        <v>332</v>
      </c>
      <c r="D108" t="s">
        <v>74</v>
      </c>
      <c r="F108" t="s">
        <v>136</v>
      </c>
      <c r="G108" t="s">
        <v>128</v>
      </c>
      <c r="H108" t="s">
        <v>333</v>
      </c>
      <c r="I108" t="s">
        <v>114</v>
      </c>
      <c r="J108" s="57" t="s">
        <v>265</v>
      </c>
      <c r="K108">
        <v>35</v>
      </c>
      <c r="L108">
        <v>65</v>
      </c>
      <c r="M108">
        <v>35</v>
      </c>
      <c r="N108">
        <v>65</v>
      </c>
      <c r="O108">
        <v>35</v>
      </c>
      <c r="P108">
        <v>65</v>
      </c>
      <c r="Q108">
        <v>300</v>
      </c>
      <c r="R108" t="s">
        <v>3637</v>
      </c>
      <c r="S108" t="s">
        <v>3638</v>
      </c>
      <c r="V108">
        <v>148</v>
      </c>
      <c r="AB108">
        <v>223</v>
      </c>
      <c r="AC108" t="s">
        <v>5019</v>
      </c>
      <c r="AD108" t="s">
        <v>5020</v>
      </c>
    </row>
    <row r="109" spans="1:30">
      <c r="A109" t="str">
        <f t="shared" si="1"/>
        <v>149-章鱼桶</v>
      </c>
      <c r="B109">
        <v>149</v>
      </c>
      <c r="C109" t="s">
        <v>334</v>
      </c>
      <c r="D109" t="s">
        <v>74</v>
      </c>
      <c r="F109" t="s">
        <v>335</v>
      </c>
      <c r="G109" t="s">
        <v>128</v>
      </c>
      <c r="H109" t="s">
        <v>333</v>
      </c>
      <c r="I109" t="s">
        <v>114</v>
      </c>
      <c r="J109" s="57" t="s">
        <v>265</v>
      </c>
      <c r="K109">
        <v>75</v>
      </c>
      <c r="L109">
        <v>105</v>
      </c>
      <c r="M109">
        <v>75</v>
      </c>
      <c r="N109">
        <v>105</v>
      </c>
      <c r="O109">
        <v>75</v>
      </c>
      <c r="P109">
        <v>45</v>
      </c>
      <c r="Q109">
        <v>480</v>
      </c>
      <c r="R109" t="s">
        <v>3639</v>
      </c>
      <c r="S109" t="s">
        <v>3640</v>
      </c>
      <c r="V109">
        <v>149</v>
      </c>
      <c r="AB109">
        <v>224</v>
      </c>
      <c r="AC109" t="s">
        <v>5021</v>
      </c>
      <c r="AD109" t="s">
        <v>5022</v>
      </c>
    </row>
    <row r="110" spans="1:30">
      <c r="A110" t="str">
        <f t="shared" si="1"/>
        <v>78-信使鸟</v>
      </c>
      <c r="B110">
        <v>78</v>
      </c>
      <c r="C110" t="s">
        <v>336</v>
      </c>
      <c r="D110" t="s">
        <v>78</v>
      </c>
      <c r="E110" s="57" t="s">
        <v>58</v>
      </c>
      <c r="F110" t="s">
        <v>191</v>
      </c>
      <c r="G110" t="s">
        <v>136</v>
      </c>
      <c r="H110" t="s">
        <v>239</v>
      </c>
      <c r="I110" t="s">
        <v>114</v>
      </c>
      <c r="J110" t="s">
        <v>137</v>
      </c>
      <c r="K110">
        <v>45</v>
      </c>
      <c r="L110">
        <v>55</v>
      </c>
      <c r="M110">
        <v>45</v>
      </c>
      <c r="N110">
        <v>65</v>
      </c>
      <c r="O110">
        <v>45</v>
      </c>
      <c r="P110">
        <v>75</v>
      </c>
      <c r="Q110">
        <v>330</v>
      </c>
      <c r="R110" t="s">
        <v>3641</v>
      </c>
      <c r="S110" t="s">
        <v>3642</v>
      </c>
      <c r="V110">
        <v>78</v>
      </c>
      <c r="AB110">
        <v>225</v>
      </c>
      <c r="AC110" t="s">
        <v>5023</v>
      </c>
      <c r="AD110" t="s">
        <v>5024</v>
      </c>
    </row>
    <row r="111" spans="1:30">
      <c r="A111" t="str">
        <f t="shared" si="1"/>
        <v>355-巨翅飞鱼</v>
      </c>
      <c r="B111">
        <v>355</v>
      </c>
      <c r="C111" t="s">
        <v>337</v>
      </c>
      <c r="D111" t="s">
        <v>74</v>
      </c>
      <c r="E111" t="s">
        <v>58</v>
      </c>
      <c r="F111" t="s">
        <v>190</v>
      </c>
      <c r="G111" t="s">
        <v>197</v>
      </c>
      <c r="H111" t="s">
        <v>264</v>
      </c>
      <c r="I111" t="s">
        <v>114</v>
      </c>
      <c r="K111">
        <v>85</v>
      </c>
      <c r="L111">
        <v>40</v>
      </c>
      <c r="M111">
        <v>70</v>
      </c>
      <c r="N111">
        <v>80</v>
      </c>
      <c r="O111">
        <v>140</v>
      </c>
      <c r="P111">
        <v>70</v>
      </c>
      <c r="Q111">
        <v>485</v>
      </c>
      <c r="R111" t="s">
        <v>3643</v>
      </c>
      <c r="S111" t="s">
        <v>3644</v>
      </c>
      <c r="V111">
        <v>355</v>
      </c>
      <c r="AB111">
        <v>226</v>
      </c>
      <c r="AC111" t="s">
        <v>5025</v>
      </c>
      <c r="AD111" t="s">
        <v>5026</v>
      </c>
    </row>
    <row r="112" spans="1:30">
      <c r="A112" t="str">
        <f t="shared" si="1"/>
        <v>107-无畏小子</v>
      </c>
      <c r="B112">
        <v>107</v>
      </c>
      <c r="C112" t="s">
        <v>338</v>
      </c>
      <c r="D112" t="s">
        <v>54</v>
      </c>
      <c r="E112" s="57"/>
      <c r="F112" t="s">
        <v>135</v>
      </c>
      <c r="G112" t="s">
        <v>202</v>
      </c>
      <c r="H112" t="s">
        <v>191</v>
      </c>
      <c r="I112" t="s">
        <v>153</v>
      </c>
      <c r="J112" s="57"/>
      <c r="K112">
        <v>35</v>
      </c>
      <c r="L112">
        <v>35</v>
      </c>
      <c r="M112">
        <v>35</v>
      </c>
      <c r="N112">
        <v>35</v>
      </c>
      <c r="O112">
        <v>35</v>
      </c>
      <c r="P112">
        <v>35</v>
      </c>
      <c r="Q112">
        <v>210</v>
      </c>
      <c r="R112" t="s">
        <v>3645</v>
      </c>
      <c r="S112" t="s">
        <v>3646</v>
      </c>
      <c r="V112">
        <v>107</v>
      </c>
      <c r="AB112">
        <v>236</v>
      </c>
      <c r="AC112" t="s">
        <v>5027</v>
      </c>
      <c r="AD112" t="s">
        <v>5028</v>
      </c>
    </row>
    <row r="113" spans="1:30">
      <c r="A113" t="str">
        <f t="shared" si="1"/>
        <v>110-战舞郎</v>
      </c>
      <c r="B113">
        <v>110</v>
      </c>
      <c r="C113" t="s">
        <v>339</v>
      </c>
      <c r="D113" t="s">
        <v>54</v>
      </c>
      <c r="F113" t="s">
        <v>139</v>
      </c>
      <c r="G113" t="s">
        <v>184</v>
      </c>
      <c r="H113" t="s">
        <v>202</v>
      </c>
      <c r="I113" t="s">
        <v>199</v>
      </c>
      <c r="J113" s="57"/>
      <c r="K113">
        <v>50</v>
      </c>
      <c r="L113">
        <v>95</v>
      </c>
      <c r="M113">
        <v>95</v>
      </c>
      <c r="N113">
        <v>35</v>
      </c>
      <c r="O113">
        <v>110</v>
      </c>
      <c r="P113">
        <v>70</v>
      </c>
      <c r="Q113">
        <v>455</v>
      </c>
      <c r="R113" t="s">
        <v>3647</v>
      </c>
      <c r="S113" t="s">
        <v>3648</v>
      </c>
      <c r="V113">
        <v>110</v>
      </c>
      <c r="AB113">
        <v>237</v>
      </c>
      <c r="AC113" t="s">
        <v>5029</v>
      </c>
      <c r="AD113" t="s">
        <v>5030</v>
      </c>
    </row>
    <row r="114" spans="1:30">
      <c r="A114" t="str">
        <f t="shared" si="1"/>
        <v>383-幼基拉斯</v>
      </c>
      <c r="B114">
        <v>383</v>
      </c>
      <c r="C114" t="s">
        <v>340</v>
      </c>
      <c r="D114" t="s">
        <v>65</v>
      </c>
      <c r="E114" s="57" t="s">
        <v>60</v>
      </c>
      <c r="F114" t="s">
        <v>135</v>
      </c>
      <c r="G114" t="s">
        <v>135</v>
      </c>
      <c r="H114" t="s">
        <v>147</v>
      </c>
      <c r="I114" t="s">
        <v>98</v>
      </c>
      <c r="J114" s="57"/>
      <c r="K114">
        <v>50</v>
      </c>
      <c r="L114">
        <v>64</v>
      </c>
      <c r="M114">
        <v>50</v>
      </c>
      <c r="N114">
        <v>45</v>
      </c>
      <c r="O114">
        <v>50</v>
      </c>
      <c r="P114">
        <v>41</v>
      </c>
      <c r="Q114">
        <v>300</v>
      </c>
      <c r="R114" t="s">
        <v>3649</v>
      </c>
      <c r="S114" t="s">
        <v>3650</v>
      </c>
      <c r="V114">
        <v>383</v>
      </c>
      <c r="AB114">
        <v>246</v>
      </c>
      <c r="AC114" t="s">
        <v>5031</v>
      </c>
      <c r="AD114" t="s">
        <v>5032</v>
      </c>
    </row>
    <row r="115" spans="1:30">
      <c r="A115" t="str">
        <f t="shared" si="1"/>
        <v>384-沙基拉斯</v>
      </c>
      <c r="B115">
        <v>384</v>
      </c>
      <c r="C115" t="s">
        <v>341</v>
      </c>
      <c r="D115" t="s">
        <v>65</v>
      </c>
      <c r="E115" t="s">
        <v>60</v>
      </c>
      <c r="F115" t="s">
        <v>123</v>
      </c>
      <c r="G115" t="s">
        <v>123</v>
      </c>
      <c r="H115" t="s">
        <v>123</v>
      </c>
      <c r="I115" t="s">
        <v>98</v>
      </c>
      <c r="J115" s="57"/>
      <c r="K115">
        <v>70</v>
      </c>
      <c r="L115">
        <v>84</v>
      </c>
      <c r="M115">
        <v>70</v>
      </c>
      <c r="N115">
        <v>65</v>
      </c>
      <c r="O115">
        <v>70</v>
      </c>
      <c r="P115">
        <v>51</v>
      </c>
      <c r="Q115">
        <v>410</v>
      </c>
      <c r="R115" t="s">
        <v>3651</v>
      </c>
      <c r="S115" t="s">
        <v>3652</v>
      </c>
      <c r="V115">
        <v>384</v>
      </c>
      <c r="AB115">
        <v>247</v>
      </c>
      <c r="AC115" t="s">
        <v>5033</v>
      </c>
      <c r="AD115" t="s">
        <v>5034</v>
      </c>
    </row>
    <row r="116" spans="1:30">
      <c r="A116" t="str">
        <f t="shared" si="1"/>
        <v>385-班基拉斯</v>
      </c>
      <c r="B116">
        <v>385</v>
      </c>
      <c r="C116" t="s">
        <v>342</v>
      </c>
      <c r="D116" t="s">
        <v>65</v>
      </c>
      <c r="E116" s="57" t="s">
        <v>80</v>
      </c>
      <c r="F116" t="s">
        <v>343</v>
      </c>
      <c r="G116" t="s">
        <v>343</v>
      </c>
      <c r="H116" t="s">
        <v>140</v>
      </c>
      <c r="I116" t="s">
        <v>98</v>
      </c>
      <c r="J116" s="57"/>
      <c r="K116">
        <v>100</v>
      </c>
      <c r="L116">
        <v>134</v>
      </c>
      <c r="M116">
        <v>110</v>
      </c>
      <c r="N116">
        <v>95</v>
      </c>
      <c r="O116">
        <v>100</v>
      </c>
      <c r="P116">
        <v>61</v>
      </c>
      <c r="Q116">
        <v>600</v>
      </c>
      <c r="R116" t="s">
        <v>3653</v>
      </c>
      <c r="S116" t="s">
        <v>3654</v>
      </c>
      <c r="V116">
        <v>385</v>
      </c>
      <c r="AB116">
        <v>248</v>
      </c>
      <c r="AC116" t="s">
        <v>5035</v>
      </c>
      <c r="AD116" t="s">
        <v>5036</v>
      </c>
    </row>
    <row r="117" spans="1:30">
      <c r="A117" t="str">
        <f t="shared" si="1"/>
        <v>F-9-时拉比</v>
      </c>
      <c r="B117" t="s">
        <v>4328</v>
      </c>
      <c r="C117" t="s">
        <v>344</v>
      </c>
      <c r="D117" t="s">
        <v>77</v>
      </c>
      <c r="E117" t="s">
        <v>75</v>
      </c>
      <c r="F117" t="s">
        <v>257</v>
      </c>
      <c r="G117" t="s">
        <v>257</v>
      </c>
      <c r="H117" t="s">
        <v>257</v>
      </c>
      <c r="I117" t="s">
        <v>153</v>
      </c>
      <c r="J117" s="57"/>
      <c r="K117">
        <v>100</v>
      </c>
      <c r="L117">
        <v>100</v>
      </c>
      <c r="M117">
        <v>100</v>
      </c>
      <c r="N117">
        <v>100</v>
      </c>
      <c r="O117">
        <v>100</v>
      </c>
      <c r="P117">
        <v>100</v>
      </c>
      <c r="Q117">
        <v>600</v>
      </c>
      <c r="R117" t="s">
        <v>3655</v>
      </c>
      <c r="S117" t="s">
        <v>3656</v>
      </c>
      <c r="V117" t="s">
        <v>4328</v>
      </c>
      <c r="AB117">
        <v>251</v>
      </c>
      <c r="AC117" t="s">
        <v>5037</v>
      </c>
      <c r="AD117" t="s">
        <v>5038</v>
      </c>
    </row>
    <row r="118" spans="1:30">
      <c r="A118" t="str">
        <f t="shared" si="1"/>
        <v>31-蛇纹熊</v>
      </c>
      <c r="B118">
        <v>31</v>
      </c>
      <c r="C118" t="s">
        <v>345</v>
      </c>
      <c r="D118" t="s">
        <v>53</v>
      </c>
      <c r="F118" t="s">
        <v>183</v>
      </c>
      <c r="G118" t="s">
        <v>138</v>
      </c>
      <c r="H118" t="s">
        <v>284</v>
      </c>
      <c r="I118" t="s">
        <v>137</v>
      </c>
      <c r="J118" s="57"/>
      <c r="K118">
        <v>38</v>
      </c>
      <c r="L118">
        <v>30</v>
      </c>
      <c r="M118">
        <v>41</v>
      </c>
      <c r="N118">
        <v>30</v>
      </c>
      <c r="O118">
        <v>41</v>
      </c>
      <c r="P118">
        <v>60</v>
      </c>
      <c r="Q118">
        <v>240</v>
      </c>
      <c r="R118" t="s">
        <v>3657</v>
      </c>
      <c r="S118" t="s">
        <v>3658</v>
      </c>
      <c r="V118">
        <v>31</v>
      </c>
      <c r="AB118">
        <v>263</v>
      </c>
      <c r="AC118" t="s">
        <v>5039</v>
      </c>
      <c r="AD118" t="s">
        <v>5040</v>
      </c>
    </row>
    <row r="119" spans="1:30">
      <c r="A119" t="str">
        <f t="shared" si="1"/>
        <v>31.1-蛇纹熊（伽勒尔）</v>
      </c>
      <c r="B119">
        <v>31.1</v>
      </c>
      <c r="C119" t="s">
        <v>4329</v>
      </c>
      <c r="D119" t="s">
        <v>80</v>
      </c>
      <c r="E119" t="s">
        <v>53</v>
      </c>
      <c r="F119" t="s">
        <v>183</v>
      </c>
      <c r="G119" t="s">
        <v>138</v>
      </c>
      <c r="H119" t="s">
        <v>284</v>
      </c>
      <c r="I119" t="s">
        <v>137</v>
      </c>
      <c r="J119" s="57"/>
      <c r="K119">
        <v>38</v>
      </c>
      <c r="L119">
        <v>30</v>
      </c>
      <c r="M119">
        <v>41</v>
      </c>
      <c r="N119">
        <v>30</v>
      </c>
      <c r="O119">
        <v>41</v>
      </c>
      <c r="P119">
        <v>60</v>
      </c>
      <c r="Q119">
        <v>240</v>
      </c>
      <c r="R119" t="s">
        <v>3657</v>
      </c>
      <c r="S119" t="s">
        <v>4587</v>
      </c>
      <c r="V119">
        <v>31.1</v>
      </c>
      <c r="AB119">
        <v>950</v>
      </c>
      <c r="AC119" s="122" t="s">
        <v>5761</v>
      </c>
      <c r="AD119" s="122" t="s">
        <v>5762</v>
      </c>
    </row>
    <row r="120" spans="1:30">
      <c r="A120" t="str">
        <f t="shared" si="1"/>
        <v>32-直冲熊</v>
      </c>
      <c r="B120">
        <v>32</v>
      </c>
      <c r="C120" t="s">
        <v>346</v>
      </c>
      <c r="D120" t="s">
        <v>53</v>
      </c>
      <c r="F120" t="s">
        <v>183</v>
      </c>
      <c r="G120" t="s">
        <v>138</v>
      </c>
      <c r="H120" t="s">
        <v>284</v>
      </c>
      <c r="I120" t="s">
        <v>137</v>
      </c>
      <c r="J120" s="57"/>
      <c r="K120">
        <v>78</v>
      </c>
      <c r="L120">
        <v>70</v>
      </c>
      <c r="M120">
        <v>61</v>
      </c>
      <c r="N120">
        <v>50</v>
      </c>
      <c r="O120">
        <v>61</v>
      </c>
      <c r="P120">
        <v>100</v>
      </c>
      <c r="Q120">
        <v>420</v>
      </c>
      <c r="R120" t="s">
        <v>3659</v>
      </c>
      <c r="S120" t="s">
        <v>3660</v>
      </c>
      <c r="V120">
        <v>32</v>
      </c>
      <c r="AB120">
        <v>264</v>
      </c>
      <c r="AC120" t="s">
        <v>5041</v>
      </c>
      <c r="AD120" t="s">
        <v>5042</v>
      </c>
    </row>
    <row r="121" spans="1:30">
      <c r="A121" t="str">
        <f t="shared" si="1"/>
        <v>32.1-直冲熊（伽勒尔）</v>
      </c>
      <c r="B121">
        <v>32.1</v>
      </c>
      <c r="C121" t="s">
        <v>4330</v>
      </c>
      <c r="D121" t="s">
        <v>80</v>
      </c>
      <c r="E121" t="s">
        <v>53</v>
      </c>
      <c r="F121" t="s">
        <v>183</v>
      </c>
      <c r="G121" t="s">
        <v>138</v>
      </c>
      <c r="H121" t="s">
        <v>284</v>
      </c>
      <c r="I121" t="s">
        <v>137</v>
      </c>
      <c r="J121" s="57"/>
      <c r="K121">
        <v>78</v>
      </c>
      <c r="L121">
        <v>70</v>
      </c>
      <c r="M121">
        <v>61</v>
      </c>
      <c r="N121">
        <v>50</v>
      </c>
      <c r="O121">
        <v>61</v>
      </c>
      <c r="P121">
        <v>100</v>
      </c>
      <c r="Q121">
        <v>420</v>
      </c>
      <c r="R121" t="s">
        <v>3659</v>
      </c>
      <c r="S121" t="s">
        <v>4588</v>
      </c>
      <c r="V121">
        <v>32.1</v>
      </c>
      <c r="AB121">
        <v>951</v>
      </c>
      <c r="AC121" s="122" t="s">
        <v>5763</v>
      </c>
      <c r="AD121" s="122" t="s">
        <v>5764</v>
      </c>
    </row>
    <row r="122" spans="1:30">
      <c r="A122" t="str">
        <f t="shared" si="1"/>
        <v>36-莲叶童子</v>
      </c>
      <c r="B122">
        <v>36</v>
      </c>
      <c r="C122" t="s">
        <v>347</v>
      </c>
      <c r="D122" t="s">
        <v>74</v>
      </c>
      <c r="E122" t="s">
        <v>75</v>
      </c>
      <c r="F122" t="s">
        <v>190</v>
      </c>
      <c r="G122" t="s">
        <v>113</v>
      </c>
      <c r="H122" t="s">
        <v>217</v>
      </c>
      <c r="I122" t="s">
        <v>114</v>
      </c>
      <c r="J122" s="57" t="s">
        <v>99</v>
      </c>
      <c r="K122">
        <v>40</v>
      </c>
      <c r="L122">
        <v>30</v>
      </c>
      <c r="M122">
        <v>30</v>
      </c>
      <c r="N122">
        <v>40</v>
      </c>
      <c r="O122">
        <v>50</v>
      </c>
      <c r="P122">
        <v>30</v>
      </c>
      <c r="Q122">
        <v>220</v>
      </c>
      <c r="R122" t="s">
        <v>3661</v>
      </c>
      <c r="S122" t="s">
        <v>3662</v>
      </c>
      <c r="V122">
        <v>36</v>
      </c>
      <c r="AB122">
        <v>270</v>
      </c>
      <c r="AC122" t="s">
        <v>5043</v>
      </c>
      <c r="AD122" t="s">
        <v>5044</v>
      </c>
    </row>
    <row r="123" spans="1:30">
      <c r="A123" t="str">
        <f t="shared" si="1"/>
        <v>37-莲帽小童</v>
      </c>
      <c r="B123">
        <v>37</v>
      </c>
      <c r="C123" t="s">
        <v>348</v>
      </c>
      <c r="D123" t="s">
        <v>74</v>
      </c>
      <c r="E123" s="57" t="s">
        <v>75</v>
      </c>
      <c r="F123" t="s">
        <v>190</v>
      </c>
      <c r="G123" t="s">
        <v>113</v>
      </c>
      <c r="H123" t="s">
        <v>217</v>
      </c>
      <c r="I123" t="s">
        <v>114</v>
      </c>
      <c r="J123" s="57" t="s">
        <v>99</v>
      </c>
      <c r="K123">
        <v>60</v>
      </c>
      <c r="L123">
        <v>50</v>
      </c>
      <c r="M123">
        <v>50</v>
      </c>
      <c r="N123">
        <v>60</v>
      </c>
      <c r="O123">
        <v>70</v>
      </c>
      <c r="P123">
        <v>50</v>
      </c>
      <c r="Q123">
        <v>340</v>
      </c>
      <c r="R123" t="s">
        <v>3663</v>
      </c>
      <c r="S123" t="s">
        <v>3664</v>
      </c>
      <c r="V123">
        <v>37</v>
      </c>
      <c r="AB123">
        <v>271</v>
      </c>
      <c r="AC123" t="s">
        <v>5045</v>
      </c>
      <c r="AD123" t="s">
        <v>5046</v>
      </c>
    </row>
    <row r="124" spans="1:30">
      <c r="A124" t="str">
        <f t="shared" si="1"/>
        <v>38-乐天河童</v>
      </c>
      <c r="B124">
        <v>38</v>
      </c>
      <c r="C124" t="s">
        <v>349</v>
      </c>
      <c r="D124" t="s">
        <v>74</v>
      </c>
      <c r="E124" s="57" t="s">
        <v>75</v>
      </c>
      <c r="F124" t="s">
        <v>190</v>
      </c>
      <c r="G124" t="s">
        <v>113</v>
      </c>
      <c r="H124" t="s">
        <v>217</v>
      </c>
      <c r="I124" t="s">
        <v>114</v>
      </c>
      <c r="J124" s="57" t="s">
        <v>99</v>
      </c>
      <c r="K124">
        <v>80</v>
      </c>
      <c r="L124">
        <v>70</v>
      </c>
      <c r="M124">
        <v>70</v>
      </c>
      <c r="N124">
        <v>90</v>
      </c>
      <c r="O124">
        <v>100</v>
      </c>
      <c r="P124">
        <v>70</v>
      </c>
      <c r="Q124">
        <v>480</v>
      </c>
      <c r="R124" t="s">
        <v>3665</v>
      </c>
      <c r="S124" t="s">
        <v>3666</v>
      </c>
      <c r="V124">
        <v>38</v>
      </c>
      <c r="AB124">
        <v>272</v>
      </c>
      <c r="AC124" t="s">
        <v>5047</v>
      </c>
      <c r="AD124" t="s">
        <v>5048</v>
      </c>
    </row>
    <row r="125" spans="1:30">
      <c r="A125" t="str">
        <f t="shared" si="1"/>
        <v>39-橡实果</v>
      </c>
      <c r="B125">
        <v>39</v>
      </c>
      <c r="C125" t="s">
        <v>350</v>
      </c>
      <c r="D125" t="s">
        <v>75</v>
      </c>
      <c r="E125" s="57"/>
      <c r="F125" t="s">
        <v>97</v>
      </c>
      <c r="G125" t="s">
        <v>222</v>
      </c>
      <c r="H125" t="s">
        <v>326</v>
      </c>
      <c r="I125" t="s">
        <v>137</v>
      </c>
      <c r="J125" s="57" t="s">
        <v>99</v>
      </c>
      <c r="K125">
        <v>40</v>
      </c>
      <c r="L125">
        <v>40</v>
      </c>
      <c r="M125">
        <v>50</v>
      </c>
      <c r="N125">
        <v>30</v>
      </c>
      <c r="O125">
        <v>30</v>
      </c>
      <c r="P125">
        <v>30</v>
      </c>
      <c r="Q125">
        <v>220</v>
      </c>
      <c r="R125" t="s">
        <v>3667</v>
      </c>
      <c r="S125" t="s">
        <v>3668</v>
      </c>
      <c r="V125">
        <v>39</v>
      </c>
      <c r="AB125">
        <v>273</v>
      </c>
      <c r="AC125" t="s">
        <v>5049</v>
      </c>
      <c r="AD125" t="s">
        <v>5050</v>
      </c>
    </row>
    <row r="126" spans="1:30">
      <c r="A126" t="str">
        <f t="shared" si="1"/>
        <v>40-长鼻叶</v>
      </c>
      <c r="B126">
        <v>40</v>
      </c>
      <c r="C126" t="s">
        <v>351</v>
      </c>
      <c r="D126" t="s">
        <v>75</v>
      </c>
      <c r="E126" s="57" t="s">
        <v>80</v>
      </c>
      <c r="F126" t="s">
        <v>97</v>
      </c>
      <c r="G126" t="s">
        <v>222</v>
      </c>
      <c r="H126" t="s">
        <v>326</v>
      </c>
      <c r="I126" t="s">
        <v>137</v>
      </c>
      <c r="J126" s="57" t="s">
        <v>99</v>
      </c>
      <c r="K126">
        <v>70</v>
      </c>
      <c r="L126">
        <v>70</v>
      </c>
      <c r="M126">
        <v>40</v>
      </c>
      <c r="N126">
        <v>60</v>
      </c>
      <c r="O126">
        <v>40</v>
      </c>
      <c r="P126">
        <v>60</v>
      </c>
      <c r="Q126">
        <v>340</v>
      </c>
      <c r="R126" t="s">
        <v>3669</v>
      </c>
      <c r="S126" t="s">
        <v>3670</v>
      </c>
      <c r="V126">
        <v>40</v>
      </c>
      <c r="AB126">
        <v>274</v>
      </c>
      <c r="AC126" t="s">
        <v>5051</v>
      </c>
      <c r="AD126" t="s">
        <v>5052</v>
      </c>
    </row>
    <row r="127" spans="1:30">
      <c r="A127" t="str">
        <f t="shared" si="1"/>
        <v>41-狡猾天狗</v>
      </c>
      <c r="B127">
        <v>41</v>
      </c>
      <c r="C127" t="s">
        <v>352</v>
      </c>
      <c r="D127" t="s">
        <v>75</v>
      </c>
      <c r="E127" s="57" t="s">
        <v>80</v>
      </c>
      <c r="F127" t="s">
        <v>97</v>
      </c>
      <c r="G127" t="s">
        <v>222</v>
      </c>
      <c r="H127" t="s">
        <v>326</v>
      </c>
      <c r="I127" t="s">
        <v>137</v>
      </c>
      <c r="J127" s="57" t="s">
        <v>99</v>
      </c>
      <c r="K127">
        <v>90</v>
      </c>
      <c r="L127">
        <v>100</v>
      </c>
      <c r="M127">
        <v>60</v>
      </c>
      <c r="N127">
        <v>90</v>
      </c>
      <c r="O127">
        <v>60</v>
      </c>
      <c r="P127">
        <v>80</v>
      </c>
      <c r="Q127">
        <v>480</v>
      </c>
      <c r="R127" t="s">
        <v>3671</v>
      </c>
      <c r="S127" t="s">
        <v>3672</v>
      </c>
      <c r="V127">
        <v>41</v>
      </c>
      <c r="AB127">
        <v>275</v>
      </c>
      <c r="AC127" t="s">
        <v>5053</v>
      </c>
      <c r="AD127" t="s">
        <v>5054</v>
      </c>
    </row>
    <row r="128" spans="1:30">
      <c r="A128" t="str">
        <f t="shared" si="1"/>
        <v>62-长翅鸥</v>
      </c>
      <c r="B128">
        <v>62</v>
      </c>
      <c r="C128" t="s">
        <v>353</v>
      </c>
      <c r="D128" t="s">
        <v>74</v>
      </c>
      <c r="E128" s="57" t="s">
        <v>58</v>
      </c>
      <c r="F128" t="s">
        <v>130</v>
      </c>
      <c r="G128" t="s">
        <v>223</v>
      </c>
      <c r="H128" t="s">
        <v>113</v>
      </c>
      <c r="I128" t="s">
        <v>114</v>
      </c>
      <c r="J128" s="57" t="s">
        <v>133</v>
      </c>
      <c r="K128">
        <v>40</v>
      </c>
      <c r="L128">
        <v>30</v>
      </c>
      <c r="M128">
        <v>30</v>
      </c>
      <c r="N128">
        <v>55</v>
      </c>
      <c r="O128">
        <v>30</v>
      </c>
      <c r="P128">
        <v>85</v>
      </c>
      <c r="Q128">
        <v>270</v>
      </c>
      <c r="R128" t="s">
        <v>3673</v>
      </c>
      <c r="S128" t="s">
        <v>3674</v>
      </c>
      <c r="V128">
        <v>62</v>
      </c>
      <c r="AB128">
        <v>278</v>
      </c>
      <c r="AC128" t="s">
        <v>5055</v>
      </c>
      <c r="AD128" t="s">
        <v>5056</v>
      </c>
    </row>
    <row r="129" spans="1:30">
      <c r="A129" t="str">
        <f t="shared" si="1"/>
        <v>63-大嘴鸥</v>
      </c>
      <c r="B129">
        <v>63</v>
      </c>
      <c r="C129" t="s">
        <v>354</v>
      </c>
      <c r="D129" t="s">
        <v>74</v>
      </c>
      <c r="E129" t="s">
        <v>58</v>
      </c>
      <c r="F129" t="s">
        <v>130</v>
      </c>
      <c r="G129" t="s">
        <v>311</v>
      </c>
      <c r="H129" t="s">
        <v>113</v>
      </c>
      <c r="I129" t="s">
        <v>114</v>
      </c>
      <c r="J129" s="57" t="s">
        <v>133</v>
      </c>
      <c r="K129">
        <v>60</v>
      </c>
      <c r="L129">
        <v>50</v>
      </c>
      <c r="M129">
        <v>100</v>
      </c>
      <c r="N129">
        <v>95</v>
      </c>
      <c r="O129">
        <v>70</v>
      </c>
      <c r="P129">
        <v>65</v>
      </c>
      <c r="Q129">
        <v>440</v>
      </c>
      <c r="R129" t="s">
        <v>3675</v>
      </c>
      <c r="S129" t="s">
        <v>3676</v>
      </c>
      <c r="V129">
        <v>63</v>
      </c>
      <c r="AB129">
        <v>279</v>
      </c>
      <c r="AC129" t="s">
        <v>5057</v>
      </c>
      <c r="AD129" t="s">
        <v>5058</v>
      </c>
    </row>
    <row r="130" spans="1:30">
      <c r="A130" t="str">
        <f t="shared" si="1"/>
        <v>120-拉鲁拉丝</v>
      </c>
      <c r="B130">
        <v>120</v>
      </c>
      <c r="C130" t="s">
        <v>355</v>
      </c>
      <c r="D130" t="s">
        <v>77</v>
      </c>
      <c r="E130" t="s">
        <v>81</v>
      </c>
      <c r="F130" t="s">
        <v>198</v>
      </c>
      <c r="G130" t="s">
        <v>200</v>
      </c>
      <c r="H130" t="s">
        <v>319</v>
      </c>
      <c r="I130" t="s">
        <v>199</v>
      </c>
      <c r="J130" s="57" t="s">
        <v>226</v>
      </c>
      <c r="K130">
        <v>28</v>
      </c>
      <c r="L130">
        <v>25</v>
      </c>
      <c r="M130">
        <v>25</v>
      </c>
      <c r="N130">
        <v>45</v>
      </c>
      <c r="O130">
        <v>35</v>
      </c>
      <c r="P130">
        <v>40</v>
      </c>
      <c r="Q130">
        <v>198</v>
      </c>
      <c r="R130" t="s">
        <v>3677</v>
      </c>
      <c r="S130" t="s">
        <v>3678</v>
      </c>
      <c r="V130">
        <v>120</v>
      </c>
      <c r="AB130">
        <v>280</v>
      </c>
      <c r="AC130" t="s">
        <v>5059</v>
      </c>
      <c r="AD130" t="s">
        <v>5060</v>
      </c>
    </row>
    <row r="131" spans="1:30">
      <c r="A131" t="str">
        <f t="shared" ref="A131:A194" si="2">B131&amp;"-"&amp;C131</f>
        <v>121-奇鲁莉安</v>
      </c>
      <c r="B131">
        <v>121</v>
      </c>
      <c r="C131" t="s">
        <v>356</v>
      </c>
      <c r="D131" t="s">
        <v>77</v>
      </c>
      <c r="E131" t="s">
        <v>81</v>
      </c>
      <c r="F131" t="s">
        <v>198</v>
      </c>
      <c r="G131" t="s">
        <v>200</v>
      </c>
      <c r="H131" t="s">
        <v>319</v>
      </c>
      <c r="I131" t="s">
        <v>199</v>
      </c>
      <c r="J131" s="57" t="s">
        <v>226</v>
      </c>
      <c r="K131">
        <v>38</v>
      </c>
      <c r="L131">
        <v>35</v>
      </c>
      <c r="M131">
        <v>35</v>
      </c>
      <c r="N131">
        <v>65</v>
      </c>
      <c r="O131">
        <v>55</v>
      </c>
      <c r="P131">
        <v>50</v>
      </c>
      <c r="Q131">
        <v>278</v>
      </c>
      <c r="R131" t="s">
        <v>3679</v>
      </c>
      <c r="S131" t="s">
        <v>3680</v>
      </c>
      <c r="V131">
        <v>121</v>
      </c>
      <c r="AB131">
        <v>281</v>
      </c>
      <c r="AC131" t="s">
        <v>5061</v>
      </c>
      <c r="AD131" t="s">
        <v>5062</v>
      </c>
    </row>
    <row r="132" spans="1:30">
      <c r="A132" t="str">
        <f t="shared" si="2"/>
        <v>122-沙奈朵</v>
      </c>
      <c r="B132">
        <v>122</v>
      </c>
      <c r="C132" t="s">
        <v>357</v>
      </c>
      <c r="D132" t="s">
        <v>77</v>
      </c>
      <c r="E132" s="57" t="s">
        <v>81</v>
      </c>
      <c r="F132" t="s">
        <v>198</v>
      </c>
      <c r="G132" t="s">
        <v>200</v>
      </c>
      <c r="H132" t="s">
        <v>319</v>
      </c>
      <c r="I132" t="s">
        <v>199</v>
      </c>
      <c r="J132" s="57" t="s">
        <v>226</v>
      </c>
      <c r="K132">
        <v>68</v>
      </c>
      <c r="L132">
        <v>65</v>
      </c>
      <c r="M132">
        <v>65</v>
      </c>
      <c r="N132">
        <v>125</v>
      </c>
      <c r="O132">
        <v>115</v>
      </c>
      <c r="P132">
        <v>80</v>
      </c>
      <c r="Q132">
        <v>518</v>
      </c>
      <c r="R132" t="s">
        <v>3681</v>
      </c>
      <c r="S132" t="s">
        <v>3682</v>
      </c>
      <c r="V132">
        <v>122</v>
      </c>
      <c r="AB132">
        <v>282</v>
      </c>
      <c r="AC132" t="s">
        <v>5063</v>
      </c>
      <c r="AD132" t="s">
        <v>5064</v>
      </c>
    </row>
    <row r="133" spans="1:30">
      <c r="A133" t="str">
        <f t="shared" si="2"/>
        <v>104-土居忍士</v>
      </c>
      <c r="B133">
        <v>104</v>
      </c>
      <c r="C133" t="s">
        <v>361</v>
      </c>
      <c r="D133" t="s">
        <v>66</v>
      </c>
      <c r="E133" s="57" t="s">
        <v>60</v>
      </c>
      <c r="F133" t="s">
        <v>125</v>
      </c>
      <c r="G133" t="s">
        <v>125</v>
      </c>
      <c r="H133" t="s">
        <v>120</v>
      </c>
      <c r="I133" t="s">
        <v>121</v>
      </c>
      <c r="J133" s="57"/>
      <c r="K133">
        <v>31</v>
      </c>
      <c r="L133">
        <v>45</v>
      </c>
      <c r="M133">
        <v>90</v>
      </c>
      <c r="N133">
        <v>30</v>
      </c>
      <c r="O133">
        <v>30</v>
      </c>
      <c r="P133">
        <v>40</v>
      </c>
      <c r="Q133">
        <v>266</v>
      </c>
      <c r="R133" t="s">
        <v>3683</v>
      </c>
      <c r="S133" t="s">
        <v>3684</v>
      </c>
      <c r="V133">
        <v>104</v>
      </c>
      <c r="AB133">
        <v>290</v>
      </c>
      <c r="AC133" t="s">
        <v>5065</v>
      </c>
      <c r="AD133" t="s">
        <v>5066</v>
      </c>
    </row>
    <row r="134" spans="1:30">
      <c r="A134" t="str">
        <f t="shared" si="2"/>
        <v>105-铁面忍者</v>
      </c>
      <c r="B134">
        <v>105</v>
      </c>
      <c r="C134" t="s">
        <v>362</v>
      </c>
      <c r="D134" t="s">
        <v>66</v>
      </c>
      <c r="E134" t="s">
        <v>58</v>
      </c>
      <c r="F134" t="s">
        <v>312</v>
      </c>
      <c r="G134" t="s">
        <v>312</v>
      </c>
      <c r="H134" t="s">
        <v>168</v>
      </c>
      <c r="I134" t="s">
        <v>121</v>
      </c>
      <c r="J134" s="57"/>
      <c r="K134">
        <v>61</v>
      </c>
      <c r="L134">
        <v>90</v>
      </c>
      <c r="M134">
        <v>45</v>
      </c>
      <c r="N134">
        <v>50</v>
      </c>
      <c r="O134">
        <v>50</v>
      </c>
      <c r="P134">
        <v>160</v>
      </c>
      <c r="Q134">
        <v>456</v>
      </c>
      <c r="R134" t="s">
        <v>3685</v>
      </c>
      <c r="S134" t="s">
        <v>3686</v>
      </c>
      <c r="V134">
        <v>105</v>
      </c>
      <c r="AB134">
        <v>291</v>
      </c>
      <c r="AC134" t="s">
        <v>5067</v>
      </c>
      <c r="AD134" t="s">
        <v>5068</v>
      </c>
    </row>
    <row r="135" spans="1:30">
      <c r="A135" t="str">
        <f t="shared" si="2"/>
        <v>106-脱壳忍者</v>
      </c>
      <c r="B135">
        <v>106</v>
      </c>
      <c r="C135" t="s">
        <v>363</v>
      </c>
      <c r="D135" t="s">
        <v>66</v>
      </c>
      <c r="E135" t="s">
        <v>67</v>
      </c>
      <c r="F135" t="s">
        <v>364</v>
      </c>
      <c r="G135" t="s">
        <v>364</v>
      </c>
      <c r="H135" t="s">
        <v>364</v>
      </c>
      <c r="I135" t="s">
        <v>210</v>
      </c>
      <c r="J135" s="57"/>
      <c r="K135">
        <v>1</v>
      </c>
      <c r="L135">
        <v>90</v>
      </c>
      <c r="M135">
        <v>45</v>
      </c>
      <c r="N135">
        <v>30</v>
      </c>
      <c r="O135">
        <v>30</v>
      </c>
      <c r="P135">
        <v>40</v>
      </c>
      <c r="Q135">
        <v>236</v>
      </c>
      <c r="R135" t="s">
        <v>3687</v>
      </c>
      <c r="S135" t="s">
        <v>3688</v>
      </c>
      <c r="V135">
        <v>106</v>
      </c>
      <c r="AB135">
        <v>292</v>
      </c>
      <c r="AC135" t="s">
        <v>5069</v>
      </c>
      <c r="AD135" t="s">
        <v>5070</v>
      </c>
    </row>
    <row r="136" spans="1:30">
      <c r="A136" t="str">
        <f t="shared" si="2"/>
        <v>294-勾魂眼</v>
      </c>
      <c r="B136">
        <v>294</v>
      </c>
      <c r="C136" t="s">
        <v>366</v>
      </c>
      <c r="D136" t="s">
        <v>80</v>
      </c>
      <c r="E136" s="57" t="s">
        <v>67</v>
      </c>
      <c r="F136" t="s">
        <v>130</v>
      </c>
      <c r="G136" t="s">
        <v>367</v>
      </c>
      <c r="H136" t="s">
        <v>317</v>
      </c>
      <c r="I136" t="s">
        <v>199</v>
      </c>
      <c r="J136" s="57"/>
      <c r="K136">
        <v>50</v>
      </c>
      <c r="L136">
        <v>75</v>
      </c>
      <c r="M136">
        <v>75</v>
      </c>
      <c r="N136">
        <v>65</v>
      </c>
      <c r="O136">
        <v>65</v>
      </c>
      <c r="P136">
        <v>50</v>
      </c>
      <c r="Q136">
        <v>380</v>
      </c>
      <c r="R136" t="s">
        <v>3689</v>
      </c>
      <c r="S136" t="s">
        <v>3690</v>
      </c>
      <c r="V136">
        <v>294</v>
      </c>
      <c r="AB136">
        <v>302</v>
      </c>
      <c r="AC136" t="s">
        <v>5071</v>
      </c>
      <c r="AD136" t="s">
        <v>5072</v>
      </c>
    </row>
    <row r="137" spans="1:30">
      <c r="A137" t="str">
        <f t="shared" si="2"/>
        <v>295-大嘴娃</v>
      </c>
      <c r="B137">
        <v>295</v>
      </c>
      <c r="C137" t="s">
        <v>368</v>
      </c>
      <c r="D137" t="s">
        <v>72</v>
      </c>
      <c r="E137" s="57" t="s">
        <v>81</v>
      </c>
      <c r="F137" t="s">
        <v>242</v>
      </c>
      <c r="G137" t="s">
        <v>139</v>
      </c>
      <c r="H137" t="s">
        <v>154</v>
      </c>
      <c r="I137" t="s">
        <v>137</v>
      </c>
      <c r="J137" s="57" t="s">
        <v>144</v>
      </c>
      <c r="K137">
        <v>50</v>
      </c>
      <c r="L137">
        <v>85</v>
      </c>
      <c r="M137">
        <v>85</v>
      </c>
      <c r="N137">
        <v>55</v>
      </c>
      <c r="O137">
        <v>55</v>
      </c>
      <c r="P137">
        <v>50</v>
      </c>
      <c r="Q137">
        <v>380</v>
      </c>
      <c r="R137" t="s">
        <v>3691</v>
      </c>
      <c r="S137" t="s">
        <v>3692</v>
      </c>
      <c r="V137">
        <v>295</v>
      </c>
      <c r="AB137">
        <v>303</v>
      </c>
      <c r="AC137" t="s">
        <v>5073</v>
      </c>
      <c r="AD137" t="s">
        <v>5074</v>
      </c>
    </row>
    <row r="138" spans="1:30">
      <c r="A138" t="str">
        <f t="shared" si="2"/>
        <v>66-落雷兽</v>
      </c>
      <c r="B138">
        <v>66</v>
      </c>
      <c r="C138" t="s">
        <v>371</v>
      </c>
      <c r="D138" t="s">
        <v>76</v>
      </c>
      <c r="E138" s="57"/>
      <c r="F138" t="s">
        <v>142</v>
      </c>
      <c r="G138" t="s">
        <v>143</v>
      </c>
      <c r="H138" t="s">
        <v>372</v>
      </c>
      <c r="I138" t="s">
        <v>137</v>
      </c>
      <c r="J138" s="57"/>
      <c r="K138">
        <v>40</v>
      </c>
      <c r="L138">
        <v>45</v>
      </c>
      <c r="M138">
        <v>40</v>
      </c>
      <c r="N138">
        <v>65</v>
      </c>
      <c r="O138">
        <v>40</v>
      </c>
      <c r="P138">
        <v>65</v>
      </c>
      <c r="Q138">
        <v>295</v>
      </c>
      <c r="R138" t="s">
        <v>3693</v>
      </c>
      <c r="S138" t="s">
        <v>3694</v>
      </c>
      <c r="V138">
        <v>66</v>
      </c>
      <c r="AB138">
        <v>309</v>
      </c>
      <c r="AC138" t="s">
        <v>5075</v>
      </c>
      <c r="AD138" t="s">
        <v>5076</v>
      </c>
    </row>
    <row r="139" spans="1:30">
      <c r="A139" t="str">
        <f t="shared" si="2"/>
        <v>67-雷电兽</v>
      </c>
      <c r="B139">
        <v>67</v>
      </c>
      <c r="C139" t="s">
        <v>373</v>
      </c>
      <c r="D139" t="s">
        <v>76</v>
      </c>
      <c r="E139" s="57"/>
      <c r="F139" t="s">
        <v>142</v>
      </c>
      <c r="G139" t="s">
        <v>143</v>
      </c>
      <c r="H139" t="s">
        <v>372</v>
      </c>
      <c r="I139" t="s">
        <v>137</v>
      </c>
      <c r="J139" s="57"/>
      <c r="K139">
        <v>70</v>
      </c>
      <c r="L139">
        <v>75</v>
      </c>
      <c r="M139">
        <v>60</v>
      </c>
      <c r="N139">
        <v>105</v>
      </c>
      <c r="O139">
        <v>60</v>
      </c>
      <c r="P139">
        <v>105</v>
      </c>
      <c r="Q139">
        <v>475</v>
      </c>
      <c r="R139" t="s">
        <v>3695</v>
      </c>
      <c r="S139" t="s">
        <v>3696</v>
      </c>
      <c r="V139">
        <v>67</v>
      </c>
      <c r="AB139">
        <v>310</v>
      </c>
      <c r="AC139" t="s">
        <v>5077</v>
      </c>
      <c r="AD139" t="s">
        <v>5078</v>
      </c>
    </row>
    <row r="140" spans="1:30">
      <c r="A140" t="str">
        <f t="shared" si="2"/>
        <v>60-毒蔷薇</v>
      </c>
      <c r="B140">
        <v>60</v>
      </c>
      <c r="C140" t="s">
        <v>374</v>
      </c>
      <c r="D140" t="s">
        <v>75</v>
      </c>
      <c r="E140" s="57" t="s">
        <v>59</v>
      </c>
      <c r="F140" t="s">
        <v>257</v>
      </c>
      <c r="G140" t="s">
        <v>151</v>
      </c>
      <c r="H140" t="s">
        <v>260</v>
      </c>
      <c r="I140" t="s">
        <v>144</v>
      </c>
      <c r="J140" s="57" t="s">
        <v>99</v>
      </c>
      <c r="K140">
        <v>50</v>
      </c>
      <c r="L140">
        <v>60</v>
      </c>
      <c r="M140">
        <v>45</v>
      </c>
      <c r="N140">
        <v>100</v>
      </c>
      <c r="O140">
        <v>80</v>
      </c>
      <c r="P140">
        <v>65</v>
      </c>
      <c r="Q140">
        <v>400</v>
      </c>
      <c r="R140" t="s">
        <v>3697</v>
      </c>
      <c r="S140" t="s">
        <v>3698</v>
      </c>
      <c r="V140">
        <v>60</v>
      </c>
      <c r="AB140">
        <v>315</v>
      </c>
      <c r="AC140" t="s">
        <v>5079</v>
      </c>
      <c r="AD140" t="s">
        <v>5080</v>
      </c>
    </row>
    <row r="141" spans="1:30">
      <c r="A141" t="str">
        <f t="shared" si="2"/>
        <v>356-吼吼鲸</v>
      </c>
      <c r="B141">
        <v>356</v>
      </c>
      <c r="C141" t="s">
        <v>377</v>
      </c>
      <c r="D141" t="s">
        <v>74</v>
      </c>
      <c r="F141" t="s">
        <v>264</v>
      </c>
      <c r="G141" t="s">
        <v>216</v>
      </c>
      <c r="H141" t="s">
        <v>287</v>
      </c>
      <c r="I141" t="s">
        <v>137</v>
      </c>
      <c r="J141" t="s">
        <v>265</v>
      </c>
      <c r="K141">
        <v>130</v>
      </c>
      <c r="L141">
        <v>70</v>
      </c>
      <c r="M141">
        <v>35</v>
      </c>
      <c r="N141">
        <v>70</v>
      </c>
      <c r="O141">
        <v>35</v>
      </c>
      <c r="P141">
        <v>60</v>
      </c>
      <c r="Q141">
        <v>400</v>
      </c>
      <c r="R141" t="s">
        <v>3699</v>
      </c>
      <c r="S141" t="s">
        <v>3700</v>
      </c>
      <c r="V141">
        <v>356</v>
      </c>
      <c r="AB141">
        <v>320</v>
      </c>
      <c r="AC141" t="s">
        <v>5081</v>
      </c>
      <c r="AD141" t="s">
        <v>5082</v>
      </c>
    </row>
    <row r="142" spans="1:30">
      <c r="A142" t="str">
        <f t="shared" si="2"/>
        <v>357-吼鲸王</v>
      </c>
      <c r="B142">
        <v>357</v>
      </c>
      <c r="C142" t="s">
        <v>378</v>
      </c>
      <c r="D142" t="s">
        <v>74</v>
      </c>
      <c r="F142" t="s">
        <v>264</v>
      </c>
      <c r="G142" t="s">
        <v>216</v>
      </c>
      <c r="H142" t="s">
        <v>287</v>
      </c>
      <c r="I142" t="s">
        <v>137</v>
      </c>
      <c r="J142" t="s">
        <v>265</v>
      </c>
      <c r="K142">
        <v>170</v>
      </c>
      <c r="L142">
        <v>90</v>
      </c>
      <c r="M142">
        <v>45</v>
      </c>
      <c r="N142">
        <v>90</v>
      </c>
      <c r="O142">
        <v>45</v>
      </c>
      <c r="P142">
        <v>60</v>
      </c>
      <c r="Q142">
        <v>500</v>
      </c>
      <c r="R142" t="s">
        <v>3701</v>
      </c>
      <c r="S142" t="s">
        <v>3702</v>
      </c>
      <c r="V142">
        <v>357</v>
      </c>
      <c r="AB142">
        <v>321</v>
      </c>
      <c r="AC142" t="s">
        <v>5083</v>
      </c>
      <c r="AD142" t="s">
        <v>5084</v>
      </c>
    </row>
    <row r="143" spans="1:30">
      <c r="A143" t="str">
        <f t="shared" si="2"/>
        <v>300-煤炭龟</v>
      </c>
      <c r="B143">
        <v>300</v>
      </c>
      <c r="C143" t="s">
        <v>381</v>
      </c>
      <c r="D143" t="s">
        <v>73</v>
      </c>
      <c r="E143" s="57"/>
      <c r="F143" t="s">
        <v>382</v>
      </c>
      <c r="G143" t="s">
        <v>110</v>
      </c>
      <c r="H143" t="s">
        <v>219</v>
      </c>
      <c r="I143" t="s">
        <v>137</v>
      </c>
      <c r="J143" s="57"/>
      <c r="K143">
        <v>70</v>
      </c>
      <c r="L143">
        <v>85</v>
      </c>
      <c r="M143">
        <v>140</v>
      </c>
      <c r="N143">
        <v>85</v>
      </c>
      <c r="O143">
        <v>70</v>
      </c>
      <c r="P143">
        <v>20</v>
      </c>
      <c r="Q143">
        <v>470</v>
      </c>
      <c r="R143" t="s">
        <v>3703</v>
      </c>
      <c r="S143" t="s">
        <v>3704</v>
      </c>
      <c r="V143">
        <v>300</v>
      </c>
      <c r="AB143">
        <v>324</v>
      </c>
      <c r="AC143" t="s">
        <v>5085</v>
      </c>
      <c r="AD143" t="s">
        <v>5086</v>
      </c>
    </row>
    <row r="144" spans="1:30">
      <c r="A144" t="str">
        <f t="shared" si="2"/>
        <v>321-大颚蚁</v>
      </c>
      <c r="B144">
        <v>321</v>
      </c>
      <c r="C144" t="s">
        <v>383</v>
      </c>
      <c r="D144" t="s">
        <v>60</v>
      </c>
      <c r="E144" s="57"/>
      <c r="F144" t="s">
        <v>242</v>
      </c>
      <c r="G144" t="s">
        <v>178</v>
      </c>
      <c r="H144" t="s">
        <v>154</v>
      </c>
      <c r="I144" t="s">
        <v>121</v>
      </c>
      <c r="J144" s="57" t="s">
        <v>106</v>
      </c>
      <c r="K144">
        <v>45</v>
      </c>
      <c r="L144">
        <v>100</v>
      </c>
      <c r="M144">
        <v>45</v>
      </c>
      <c r="N144">
        <v>45</v>
      </c>
      <c r="O144">
        <v>45</v>
      </c>
      <c r="P144">
        <v>10</v>
      </c>
      <c r="Q144">
        <v>290</v>
      </c>
      <c r="R144" t="s">
        <v>3705</v>
      </c>
      <c r="S144" t="s">
        <v>3706</v>
      </c>
      <c r="V144">
        <v>321</v>
      </c>
      <c r="AB144">
        <v>328</v>
      </c>
      <c r="AC144" t="s">
        <v>5087</v>
      </c>
      <c r="AD144" t="s">
        <v>5088</v>
      </c>
    </row>
    <row r="145" spans="1:30">
      <c r="A145" t="str">
        <f t="shared" si="2"/>
        <v>322-超音波幼虫</v>
      </c>
      <c r="B145">
        <v>322</v>
      </c>
      <c r="C145" t="s">
        <v>384</v>
      </c>
      <c r="D145" t="s">
        <v>60</v>
      </c>
      <c r="E145" s="57" t="s">
        <v>79</v>
      </c>
      <c r="F145" t="s">
        <v>233</v>
      </c>
      <c r="G145" t="s">
        <v>233</v>
      </c>
      <c r="H145" t="s">
        <v>233</v>
      </c>
      <c r="I145" t="s">
        <v>121</v>
      </c>
      <c r="J145" s="57" t="s">
        <v>106</v>
      </c>
      <c r="K145">
        <v>50</v>
      </c>
      <c r="L145">
        <v>70</v>
      </c>
      <c r="M145">
        <v>50</v>
      </c>
      <c r="N145">
        <v>50</v>
      </c>
      <c r="O145">
        <v>50</v>
      </c>
      <c r="P145">
        <v>70</v>
      </c>
      <c r="Q145">
        <v>340</v>
      </c>
      <c r="R145" t="s">
        <v>3707</v>
      </c>
      <c r="S145" t="s">
        <v>3708</v>
      </c>
      <c r="V145">
        <v>322</v>
      </c>
      <c r="AB145">
        <v>329</v>
      </c>
      <c r="AC145" t="s">
        <v>5089</v>
      </c>
      <c r="AD145" t="s">
        <v>5090</v>
      </c>
    </row>
    <row r="146" spans="1:30">
      <c r="A146" t="str">
        <f t="shared" si="2"/>
        <v>323-沙漠蜻蜓</v>
      </c>
      <c r="B146">
        <v>323</v>
      </c>
      <c r="C146" t="s">
        <v>385</v>
      </c>
      <c r="D146" t="s">
        <v>60</v>
      </c>
      <c r="E146" s="57" t="s">
        <v>79</v>
      </c>
      <c r="F146" t="s">
        <v>233</v>
      </c>
      <c r="G146" t="s">
        <v>233</v>
      </c>
      <c r="H146" t="s">
        <v>233</v>
      </c>
      <c r="I146" t="s">
        <v>121</v>
      </c>
      <c r="J146" s="57" t="s">
        <v>106</v>
      </c>
      <c r="K146">
        <v>80</v>
      </c>
      <c r="L146">
        <v>100</v>
      </c>
      <c r="M146">
        <v>80</v>
      </c>
      <c r="N146">
        <v>80</v>
      </c>
      <c r="O146">
        <v>80</v>
      </c>
      <c r="P146">
        <v>100</v>
      </c>
      <c r="Q146">
        <v>520</v>
      </c>
      <c r="R146" t="s">
        <v>3709</v>
      </c>
      <c r="S146" t="s">
        <v>3710</v>
      </c>
      <c r="V146">
        <v>323</v>
      </c>
      <c r="AB146">
        <v>330</v>
      </c>
      <c r="AC146" t="s">
        <v>5091</v>
      </c>
      <c r="AD146" t="s">
        <v>5092</v>
      </c>
    </row>
    <row r="147" spans="1:30">
      <c r="A147" t="str">
        <f t="shared" si="2"/>
        <v>362-月石</v>
      </c>
      <c r="B147">
        <v>362</v>
      </c>
      <c r="C147" t="s">
        <v>387</v>
      </c>
      <c r="D147" t="s">
        <v>65</v>
      </c>
      <c r="E147" s="57" t="s">
        <v>77</v>
      </c>
      <c r="F147" t="s">
        <v>233</v>
      </c>
      <c r="G147" t="s">
        <v>233</v>
      </c>
      <c r="H147" t="s">
        <v>233</v>
      </c>
      <c r="I147" t="s">
        <v>210</v>
      </c>
      <c r="K147">
        <v>90</v>
      </c>
      <c r="L147">
        <v>55</v>
      </c>
      <c r="M147">
        <v>65</v>
      </c>
      <c r="N147">
        <v>95</v>
      </c>
      <c r="O147">
        <v>85</v>
      </c>
      <c r="P147">
        <v>70</v>
      </c>
      <c r="Q147">
        <v>460</v>
      </c>
      <c r="R147" t="s">
        <v>3711</v>
      </c>
      <c r="S147" t="s">
        <v>3712</v>
      </c>
      <c r="V147">
        <v>362</v>
      </c>
      <c r="AB147">
        <v>337</v>
      </c>
      <c r="AC147" t="s">
        <v>5093</v>
      </c>
      <c r="AD147" t="s">
        <v>5094</v>
      </c>
    </row>
    <row r="148" spans="1:30">
      <c r="A148" t="str">
        <f t="shared" si="2"/>
        <v>363-太阳岩</v>
      </c>
      <c r="B148">
        <v>363</v>
      </c>
      <c r="C148" t="s">
        <v>388</v>
      </c>
      <c r="D148" t="s">
        <v>65</v>
      </c>
      <c r="E148" s="57" t="s">
        <v>77</v>
      </c>
      <c r="F148" t="s">
        <v>233</v>
      </c>
      <c r="G148" t="s">
        <v>233</v>
      </c>
      <c r="H148" t="s">
        <v>233</v>
      </c>
      <c r="I148" t="s">
        <v>210</v>
      </c>
      <c r="K148">
        <v>90</v>
      </c>
      <c r="L148">
        <v>95</v>
      </c>
      <c r="M148">
        <v>85</v>
      </c>
      <c r="N148">
        <v>55</v>
      </c>
      <c r="O148">
        <v>65</v>
      </c>
      <c r="P148">
        <v>70</v>
      </c>
      <c r="Q148">
        <v>460</v>
      </c>
      <c r="R148" t="s">
        <v>3713</v>
      </c>
      <c r="S148" t="s">
        <v>3714</v>
      </c>
      <c r="V148">
        <v>363</v>
      </c>
      <c r="AB148">
        <v>338</v>
      </c>
      <c r="AC148" t="s">
        <v>5095</v>
      </c>
      <c r="AD148" t="s">
        <v>5096</v>
      </c>
    </row>
    <row r="149" spans="1:30">
      <c r="A149" t="str">
        <f t="shared" si="2"/>
        <v>228-泥泥鳅</v>
      </c>
      <c r="B149">
        <v>228</v>
      </c>
      <c r="C149" t="s">
        <v>389</v>
      </c>
      <c r="D149" t="s">
        <v>74</v>
      </c>
      <c r="E149" s="57" t="s">
        <v>60</v>
      </c>
      <c r="F149" t="s">
        <v>216</v>
      </c>
      <c r="G149" t="s">
        <v>280</v>
      </c>
      <c r="H149" t="s">
        <v>223</v>
      </c>
      <c r="I149" t="s">
        <v>265</v>
      </c>
      <c r="J149" s="57"/>
      <c r="K149">
        <v>50</v>
      </c>
      <c r="L149">
        <v>48</v>
      </c>
      <c r="M149">
        <v>43</v>
      </c>
      <c r="N149">
        <v>46</v>
      </c>
      <c r="O149">
        <v>41</v>
      </c>
      <c r="P149">
        <v>60</v>
      </c>
      <c r="Q149">
        <v>288</v>
      </c>
      <c r="R149" t="s">
        <v>3715</v>
      </c>
      <c r="S149" t="s">
        <v>3716</v>
      </c>
      <c r="V149">
        <v>228</v>
      </c>
      <c r="AB149">
        <v>339</v>
      </c>
      <c r="AC149" t="s">
        <v>5097</v>
      </c>
      <c r="AD149" t="s">
        <v>5098</v>
      </c>
    </row>
    <row r="150" spans="1:30">
      <c r="A150" t="str">
        <f t="shared" si="2"/>
        <v>229-鲶鱼王</v>
      </c>
      <c r="B150">
        <v>229</v>
      </c>
      <c r="C150" t="s">
        <v>390</v>
      </c>
      <c r="D150" t="s">
        <v>74</v>
      </c>
      <c r="E150" s="57" t="s">
        <v>60</v>
      </c>
      <c r="F150" t="s">
        <v>216</v>
      </c>
      <c r="G150" t="s">
        <v>280</v>
      </c>
      <c r="H150" t="s">
        <v>223</v>
      </c>
      <c r="I150" t="s">
        <v>265</v>
      </c>
      <c r="J150" s="57"/>
      <c r="K150">
        <v>110</v>
      </c>
      <c r="L150">
        <v>78</v>
      </c>
      <c r="M150">
        <v>73</v>
      </c>
      <c r="N150">
        <v>76</v>
      </c>
      <c r="O150">
        <v>71</v>
      </c>
      <c r="P150">
        <v>60</v>
      </c>
      <c r="Q150">
        <v>468</v>
      </c>
      <c r="R150" t="s">
        <v>3717</v>
      </c>
      <c r="S150" t="s">
        <v>3718</v>
      </c>
      <c r="V150">
        <v>229</v>
      </c>
      <c r="AB150">
        <v>340</v>
      </c>
      <c r="AC150" t="s">
        <v>5099</v>
      </c>
      <c r="AD150" t="s">
        <v>5100</v>
      </c>
    </row>
    <row r="151" spans="1:30">
      <c r="A151" t="str">
        <f t="shared" si="2"/>
        <v>102-龙虾小兵</v>
      </c>
      <c r="B151">
        <v>102</v>
      </c>
      <c r="C151" t="s">
        <v>391</v>
      </c>
      <c r="D151" t="s">
        <v>74</v>
      </c>
      <c r="E151" s="57"/>
      <c r="F151" t="s">
        <v>242</v>
      </c>
      <c r="G151" t="s">
        <v>219</v>
      </c>
      <c r="H151" t="s">
        <v>129</v>
      </c>
      <c r="I151" t="s">
        <v>114</v>
      </c>
      <c r="J151" s="57" t="s">
        <v>207</v>
      </c>
      <c r="K151">
        <v>43</v>
      </c>
      <c r="L151">
        <v>80</v>
      </c>
      <c r="M151">
        <v>65</v>
      </c>
      <c r="N151">
        <v>50</v>
      </c>
      <c r="O151">
        <v>35</v>
      </c>
      <c r="P151">
        <v>35</v>
      </c>
      <c r="Q151">
        <v>308</v>
      </c>
      <c r="R151" t="s">
        <v>3719</v>
      </c>
      <c r="S151" t="s">
        <v>3720</v>
      </c>
      <c r="V151">
        <v>102</v>
      </c>
      <c r="AB151">
        <v>341</v>
      </c>
      <c r="AC151" t="s">
        <v>5101</v>
      </c>
      <c r="AD151" t="s">
        <v>5102</v>
      </c>
    </row>
    <row r="152" spans="1:30">
      <c r="A152" t="str">
        <f t="shared" si="2"/>
        <v>103-铁螯龙虾</v>
      </c>
      <c r="B152">
        <v>103</v>
      </c>
      <c r="C152" t="s">
        <v>392</v>
      </c>
      <c r="D152" t="s">
        <v>74</v>
      </c>
      <c r="E152" t="s">
        <v>80</v>
      </c>
      <c r="F152" t="s">
        <v>242</v>
      </c>
      <c r="G152" t="s">
        <v>219</v>
      </c>
      <c r="H152" t="s">
        <v>129</v>
      </c>
      <c r="I152" t="s">
        <v>114</v>
      </c>
      <c r="J152" s="57" t="s">
        <v>207</v>
      </c>
      <c r="K152">
        <v>63</v>
      </c>
      <c r="L152">
        <v>120</v>
      </c>
      <c r="M152">
        <v>85</v>
      </c>
      <c r="N152">
        <v>90</v>
      </c>
      <c r="O152">
        <v>55</v>
      </c>
      <c r="P152">
        <v>55</v>
      </c>
      <c r="Q152">
        <v>468</v>
      </c>
      <c r="R152" t="s">
        <v>3721</v>
      </c>
      <c r="S152" t="s">
        <v>3722</v>
      </c>
      <c r="V152">
        <v>103</v>
      </c>
      <c r="AB152">
        <v>342</v>
      </c>
      <c r="AC152" t="s">
        <v>5103</v>
      </c>
      <c r="AD152" t="s">
        <v>5104</v>
      </c>
    </row>
    <row r="153" spans="1:30">
      <c r="A153" t="str">
        <f t="shared" si="2"/>
        <v>82-天秤偶</v>
      </c>
      <c r="B153">
        <v>82</v>
      </c>
      <c r="C153" t="s">
        <v>393</v>
      </c>
      <c r="D153" t="s">
        <v>60</v>
      </c>
      <c r="E153" t="s">
        <v>77</v>
      </c>
      <c r="F153" t="s">
        <v>233</v>
      </c>
      <c r="G153" t="s">
        <v>233</v>
      </c>
      <c r="H153" t="s">
        <v>233</v>
      </c>
      <c r="I153" t="s">
        <v>210</v>
      </c>
      <c r="J153" s="57"/>
      <c r="K153">
        <v>40</v>
      </c>
      <c r="L153">
        <v>40</v>
      </c>
      <c r="M153">
        <v>55</v>
      </c>
      <c r="N153">
        <v>40</v>
      </c>
      <c r="O153">
        <v>70</v>
      </c>
      <c r="P153">
        <v>55</v>
      </c>
      <c r="Q153">
        <v>300</v>
      </c>
      <c r="R153" t="s">
        <v>3723</v>
      </c>
      <c r="S153" t="s">
        <v>3724</v>
      </c>
      <c r="V153">
        <v>82</v>
      </c>
      <c r="AB153">
        <v>343</v>
      </c>
      <c r="AC153" t="s">
        <v>5105</v>
      </c>
      <c r="AD153" t="s">
        <v>5106</v>
      </c>
    </row>
    <row r="154" spans="1:30">
      <c r="A154" t="str">
        <f t="shared" si="2"/>
        <v>83-念力土偶</v>
      </c>
      <c r="B154">
        <v>83</v>
      </c>
      <c r="C154" t="s">
        <v>394</v>
      </c>
      <c r="D154" t="s">
        <v>60</v>
      </c>
      <c r="E154" t="s">
        <v>77</v>
      </c>
      <c r="F154" t="s">
        <v>233</v>
      </c>
      <c r="G154" t="s">
        <v>233</v>
      </c>
      <c r="H154" t="s">
        <v>233</v>
      </c>
      <c r="I154" t="s">
        <v>210</v>
      </c>
      <c r="J154" s="57"/>
      <c r="K154">
        <v>60</v>
      </c>
      <c r="L154">
        <v>70</v>
      </c>
      <c r="M154">
        <v>105</v>
      </c>
      <c r="N154">
        <v>70</v>
      </c>
      <c r="O154">
        <v>120</v>
      </c>
      <c r="P154">
        <v>75</v>
      </c>
      <c r="Q154">
        <v>500</v>
      </c>
      <c r="R154" t="s">
        <v>3725</v>
      </c>
      <c r="S154" t="s">
        <v>3726</v>
      </c>
      <c r="V154">
        <v>83</v>
      </c>
      <c r="AB154">
        <v>344</v>
      </c>
      <c r="AC154" t="s">
        <v>5107</v>
      </c>
      <c r="AD154" t="s">
        <v>5108</v>
      </c>
    </row>
    <row r="155" spans="1:30">
      <c r="A155" t="str">
        <f t="shared" si="2"/>
        <v>152-丑丑鱼</v>
      </c>
      <c r="B155">
        <v>152</v>
      </c>
      <c r="C155" t="s">
        <v>396</v>
      </c>
      <c r="D155" t="s">
        <v>74</v>
      </c>
      <c r="F155" t="s">
        <v>190</v>
      </c>
      <c r="G155" t="s">
        <v>216</v>
      </c>
      <c r="H155" t="s">
        <v>129</v>
      </c>
      <c r="I155" t="s">
        <v>114</v>
      </c>
      <c r="J155" s="57" t="s">
        <v>106</v>
      </c>
      <c r="K155">
        <v>20</v>
      </c>
      <c r="L155">
        <v>15</v>
      </c>
      <c r="M155">
        <v>20</v>
      </c>
      <c r="N155">
        <v>10</v>
      </c>
      <c r="O155">
        <v>55</v>
      </c>
      <c r="P155">
        <v>80</v>
      </c>
      <c r="Q155">
        <v>200</v>
      </c>
      <c r="R155" t="s">
        <v>3727</v>
      </c>
      <c r="S155" t="s">
        <v>3728</v>
      </c>
      <c r="V155">
        <v>152</v>
      </c>
      <c r="AB155">
        <v>349</v>
      </c>
      <c r="AC155" t="s">
        <v>5109</v>
      </c>
      <c r="AD155" t="s">
        <v>5110</v>
      </c>
    </row>
    <row r="156" spans="1:30">
      <c r="A156" t="str">
        <f t="shared" si="2"/>
        <v>153-美纳斯</v>
      </c>
      <c r="B156">
        <v>153</v>
      </c>
      <c r="C156" t="s">
        <v>397</v>
      </c>
      <c r="D156" t="s">
        <v>74</v>
      </c>
      <c r="E156" s="57"/>
      <c r="F156" t="s">
        <v>290</v>
      </c>
      <c r="G156" t="s">
        <v>165</v>
      </c>
      <c r="H156" t="s">
        <v>156</v>
      </c>
      <c r="I156" t="s">
        <v>114</v>
      </c>
      <c r="J156" s="57" t="s">
        <v>106</v>
      </c>
      <c r="K156">
        <v>95</v>
      </c>
      <c r="L156">
        <v>60</v>
      </c>
      <c r="M156">
        <v>79</v>
      </c>
      <c r="N156">
        <v>100</v>
      </c>
      <c r="O156">
        <v>125</v>
      </c>
      <c r="P156">
        <v>81</v>
      </c>
      <c r="Q156">
        <v>540</v>
      </c>
      <c r="R156" t="s">
        <v>3729</v>
      </c>
      <c r="S156" t="s">
        <v>3730</v>
      </c>
      <c r="V156">
        <v>153</v>
      </c>
      <c r="AB156">
        <v>350</v>
      </c>
      <c r="AC156" t="s">
        <v>5111</v>
      </c>
      <c r="AD156" t="s">
        <v>5112</v>
      </c>
    </row>
    <row r="157" spans="1:30">
      <c r="A157" t="str">
        <f t="shared" si="2"/>
        <v>135-夜巡灵</v>
      </c>
      <c r="B157">
        <v>135</v>
      </c>
      <c r="C157" t="s">
        <v>402</v>
      </c>
      <c r="D157" t="s">
        <v>67</v>
      </c>
      <c r="E157" s="57"/>
      <c r="F157" t="s">
        <v>233</v>
      </c>
      <c r="G157" t="s">
        <v>233</v>
      </c>
      <c r="H157" t="s">
        <v>166</v>
      </c>
      <c r="I157" t="s">
        <v>226</v>
      </c>
      <c r="J157" s="57"/>
      <c r="K157">
        <v>20</v>
      </c>
      <c r="L157">
        <v>40</v>
      </c>
      <c r="M157">
        <v>90</v>
      </c>
      <c r="N157">
        <v>30</v>
      </c>
      <c r="O157">
        <v>90</v>
      </c>
      <c r="P157">
        <v>25</v>
      </c>
      <c r="Q157">
        <v>295</v>
      </c>
      <c r="R157" t="s">
        <v>3731</v>
      </c>
      <c r="S157" t="s">
        <v>3732</v>
      </c>
      <c r="V157">
        <v>135</v>
      </c>
      <c r="AB157">
        <v>355</v>
      </c>
      <c r="AC157" t="s">
        <v>5113</v>
      </c>
      <c r="AD157" t="s">
        <v>5114</v>
      </c>
    </row>
    <row r="158" spans="1:30">
      <c r="A158" t="str">
        <f t="shared" si="2"/>
        <v>136-彷徨夜灵</v>
      </c>
      <c r="B158">
        <v>136</v>
      </c>
      <c r="C158" t="s">
        <v>403</v>
      </c>
      <c r="D158" t="s">
        <v>67</v>
      </c>
      <c r="E158" s="57"/>
      <c r="F158" t="s">
        <v>287</v>
      </c>
      <c r="G158" t="s">
        <v>287</v>
      </c>
      <c r="H158" t="s">
        <v>166</v>
      </c>
      <c r="I158" t="s">
        <v>226</v>
      </c>
      <c r="J158" s="57"/>
      <c r="K158">
        <v>40</v>
      </c>
      <c r="L158">
        <v>70</v>
      </c>
      <c r="M158">
        <v>130</v>
      </c>
      <c r="N158">
        <v>60</v>
      </c>
      <c r="O158">
        <v>130</v>
      </c>
      <c r="P158">
        <v>25</v>
      </c>
      <c r="Q158">
        <v>455</v>
      </c>
      <c r="R158" t="s">
        <v>3733</v>
      </c>
      <c r="S158" t="s">
        <v>3734</v>
      </c>
      <c r="V158">
        <v>136</v>
      </c>
      <c r="AB158">
        <v>356</v>
      </c>
      <c r="AC158" t="s">
        <v>5115</v>
      </c>
      <c r="AD158" t="s">
        <v>5116</v>
      </c>
    </row>
    <row r="159" spans="1:30">
      <c r="A159" t="str">
        <f t="shared" si="2"/>
        <v>216-小果然</v>
      </c>
      <c r="B159">
        <v>216</v>
      </c>
      <c r="C159" t="s">
        <v>404</v>
      </c>
      <c r="D159" t="s">
        <v>77</v>
      </c>
      <c r="F159" t="s">
        <v>236</v>
      </c>
      <c r="G159" t="s">
        <v>236</v>
      </c>
      <c r="H159" t="s">
        <v>319</v>
      </c>
      <c r="I159" t="s">
        <v>153</v>
      </c>
      <c r="J159" s="57"/>
      <c r="K159">
        <v>95</v>
      </c>
      <c r="L159">
        <v>23</v>
      </c>
      <c r="M159">
        <v>48</v>
      </c>
      <c r="N159">
        <v>23</v>
      </c>
      <c r="O159">
        <v>48</v>
      </c>
      <c r="P159">
        <v>23</v>
      </c>
      <c r="Q159">
        <v>260</v>
      </c>
      <c r="R159" t="s">
        <v>3735</v>
      </c>
      <c r="S159" t="s">
        <v>3736</v>
      </c>
      <c r="V159">
        <v>216</v>
      </c>
      <c r="AB159">
        <v>360</v>
      </c>
      <c r="AC159" t="s">
        <v>5117</v>
      </c>
      <c r="AD159" t="s">
        <v>5118</v>
      </c>
    </row>
    <row r="160" spans="1:30">
      <c r="A160" t="str">
        <f t="shared" si="2"/>
        <v>79-雪童子</v>
      </c>
      <c r="B160">
        <v>79</v>
      </c>
      <c r="C160" t="s">
        <v>405</v>
      </c>
      <c r="D160" t="s">
        <v>78</v>
      </c>
      <c r="E160" s="57"/>
      <c r="F160" t="s">
        <v>167</v>
      </c>
      <c r="G160" t="s">
        <v>224</v>
      </c>
      <c r="H160" t="s">
        <v>333</v>
      </c>
      <c r="I160" t="s">
        <v>144</v>
      </c>
      <c r="J160" s="57" t="s">
        <v>210</v>
      </c>
      <c r="K160">
        <v>50</v>
      </c>
      <c r="L160">
        <v>50</v>
      </c>
      <c r="M160">
        <v>50</v>
      </c>
      <c r="N160">
        <v>50</v>
      </c>
      <c r="O160">
        <v>50</v>
      </c>
      <c r="P160">
        <v>50</v>
      </c>
      <c r="Q160">
        <v>300</v>
      </c>
      <c r="R160" t="s">
        <v>3737</v>
      </c>
      <c r="S160" t="s">
        <v>3738</v>
      </c>
      <c r="V160">
        <v>79</v>
      </c>
      <c r="AB160">
        <v>361</v>
      </c>
      <c r="AC160" t="s">
        <v>5119</v>
      </c>
      <c r="AD160" t="s">
        <v>5120</v>
      </c>
    </row>
    <row r="161" spans="1:30">
      <c r="A161" t="str">
        <f t="shared" si="2"/>
        <v>80-冰鬼护</v>
      </c>
      <c r="B161">
        <v>80</v>
      </c>
      <c r="C161" t="s">
        <v>406</v>
      </c>
      <c r="D161" t="s">
        <v>78</v>
      </c>
      <c r="E161" s="57"/>
      <c r="F161" t="s">
        <v>167</v>
      </c>
      <c r="G161" t="s">
        <v>224</v>
      </c>
      <c r="H161" t="s">
        <v>333</v>
      </c>
      <c r="I161" t="s">
        <v>144</v>
      </c>
      <c r="J161" t="s">
        <v>210</v>
      </c>
      <c r="K161">
        <v>80</v>
      </c>
      <c r="L161">
        <v>80</v>
      </c>
      <c r="M161">
        <v>80</v>
      </c>
      <c r="N161">
        <v>80</v>
      </c>
      <c r="O161">
        <v>80</v>
      </c>
      <c r="P161">
        <v>80</v>
      </c>
      <c r="Q161">
        <v>480</v>
      </c>
      <c r="R161" t="s">
        <v>3739</v>
      </c>
      <c r="S161" t="s">
        <v>3740</v>
      </c>
      <c r="V161">
        <v>80</v>
      </c>
      <c r="AB161">
        <v>362</v>
      </c>
      <c r="AC161" t="s">
        <v>5121</v>
      </c>
      <c r="AD161" t="s">
        <v>5122</v>
      </c>
    </row>
    <row r="162" spans="1:30">
      <c r="A162" t="str">
        <f t="shared" si="2"/>
        <v>F-10-基拉祈</v>
      </c>
      <c r="B162" t="s">
        <v>4331</v>
      </c>
      <c r="C162" t="s">
        <v>412</v>
      </c>
      <c r="D162" t="s">
        <v>72</v>
      </c>
      <c r="E162" t="s">
        <v>77</v>
      </c>
      <c r="F162" t="s">
        <v>258</v>
      </c>
      <c r="G162" t="s">
        <v>258</v>
      </c>
      <c r="H162" t="s">
        <v>258</v>
      </c>
      <c r="I162" t="s">
        <v>153</v>
      </c>
      <c r="K162">
        <v>100</v>
      </c>
      <c r="L162">
        <v>100</v>
      </c>
      <c r="M162">
        <v>100</v>
      </c>
      <c r="N162">
        <v>100</v>
      </c>
      <c r="O162">
        <v>100</v>
      </c>
      <c r="P162">
        <v>100</v>
      </c>
      <c r="Q162">
        <v>600</v>
      </c>
      <c r="R162" t="s">
        <v>3741</v>
      </c>
      <c r="S162" t="s">
        <v>3742</v>
      </c>
      <c r="V162" t="s">
        <v>4331</v>
      </c>
      <c r="AB162">
        <v>385</v>
      </c>
      <c r="AC162" t="s">
        <v>5123</v>
      </c>
      <c r="AD162" t="s">
        <v>5124</v>
      </c>
    </row>
    <row r="163" spans="1:30">
      <c r="A163" t="str">
        <f t="shared" si="2"/>
        <v>59-含羞苞</v>
      </c>
      <c r="B163">
        <v>59</v>
      </c>
      <c r="C163" t="s">
        <v>413</v>
      </c>
      <c r="D163" t="s">
        <v>75</v>
      </c>
      <c r="E163" t="s">
        <v>59</v>
      </c>
      <c r="F163" t="s">
        <v>257</v>
      </c>
      <c r="G163" t="s">
        <v>151</v>
      </c>
      <c r="H163" t="s">
        <v>260</v>
      </c>
      <c r="I163" t="s">
        <v>153</v>
      </c>
      <c r="K163">
        <v>40</v>
      </c>
      <c r="L163">
        <v>30</v>
      </c>
      <c r="M163">
        <v>35</v>
      </c>
      <c r="N163">
        <v>50</v>
      </c>
      <c r="O163">
        <v>70</v>
      </c>
      <c r="P163">
        <v>55</v>
      </c>
      <c r="Q163">
        <v>280</v>
      </c>
      <c r="R163" t="s">
        <v>3743</v>
      </c>
      <c r="S163" t="s">
        <v>3744</v>
      </c>
      <c r="V163">
        <v>59</v>
      </c>
      <c r="AB163">
        <v>406</v>
      </c>
      <c r="AC163" t="s">
        <v>5125</v>
      </c>
      <c r="AD163" t="s">
        <v>5126</v>
      </c>
    </row>
    <row r="164" spans="1:30">
      <c r="A164" t="str">
        <f t="shared" si="2"/>
        <v>61-罗丝雷朵</v>
      </c>
      <c r="B164">
        <v>61</v>
      </c>
      <c r="C164" t="s">
        <v>414</v>
      </c>
      <c r="D164" t="s">
        <v>75</v>
      </c>
      <c r="E164" t="s">
        <v>59</v>
      </c>
      <c r="F164" t="s">
        <v>257</v>
      </c>
      <c r="G164" t="s">
        <v>151</v>
      </c>
      <c r="H164" t="s">
        <v>184</v>
      </c>
      <c r="I164" t="s">
        <v>144</v>
      </c>
      <c r="J164" t="s">
        <v>99</v>
      </c>
      <c r="K164">
        <v>60</v>
      </c>
      <c r="L164">
        <v>70</v>
      </c>
      <c r="M164">
        <v>65</v>
      </c>
      <c r="N164">
        <v>125</v>
      </c>
      <c r="O164">
        <v>105</v>
      </c>
      <c r="P164">
        <v>90</v>
      </c>
      <c r="Q164">
        <v>515</v>
      </c>
      <c r="R164" t="s">
        <v>3745</v>
      </c>
      <c r="S164" t="s">
        <v>3746</v>
      </c>
      <c r="V164">
        <v>61</v>
      </c>
      <c r="AB164">
        <v>407</v>
      </c>
      <c r="AC164" t="s">
        <v>5127</v>
      </c>
      <c r="AD164" t="s">
        <v>5128</v>
      </c>
    </row>
    <row r="165" spans="1:30">
      <c r="A165" t="str">
        <f t="shared" si="2"/>
        <v>116-三蜜蜂</v>
      </c>
      <c r="B165">
        <v>116</v>
      </c>
      <c r="C165" t="s">
        <v>415</v>
      </c>
      <c r="D165" t="s">
        <v>66</v>
      </c>
      <c r="E165" s="57" t="s">
        <v>58</v>
      </c>
      <c r="F165" t="s">
        <v>327</v>
      </c>
      <c r="G165" t="s">
        <v>327</v>
      </c>
      <c r="H165" t="s">
        <v>136</v>
      </c>
      <c r="I165" t="s">
        <v>121</v>
      </c>
      <c r="J165" s="57"/>
      <c r="K165">
        <v>30</v>
      </c>
      <c r="L165">
        <v>30</v>
      </c>
      <c r="M165">
        <v>42</v>
      </c>
      <c r="N165">
        <v>30</v>
      </c>
      <c r="O165">
        <v>42</v>
      </c>
      <c r="P165">
        <v>70</v>
      </c>
      <c r="Q165">
        <v>244</v>
      </c>
      <c r="R165" t="s">
        <v>3747</v>
      </c>
      <c r="S165" t="s">
        <v>3748</v>
      </c>
      <c r="V165">
        <v>116</v>
      </c>
      <c r="AB165">
        <v>415</v>
      </c>
      <c r="AC165" t="s">
        <v>5129</v>
      </c>
      <c r="AD165" t="s">
        <v>5130</v>
      </c>
    </row>
    <row r="166" spans="1:30">
      <c r="A166" t="str">
        <f t="shared" si="2"/>
        <v>117-蜂女王</v>
      </c>
      <c r="B166">
        <v>117</v>
      </c>
      <c r="C166" t="s">
        <v>416</v>
      </c>
      <c r="D166" t="s">
        <v>66</v>
      </c>
      <c r="E166" s="57" t="s">
        <v>58</v>
      </c>
      <c r="F166" t="s">
        <v>287</v>
      </c>
      <c r="G166" t="s">
        <v>287</v>
      </c>
      <c r="H166" t="s">
        <v>140</v>
      </c>
      <c r="I166" t="s">
        <v>121</v>
      </c>
      <c r="J166" s="57"/>
      <c r="K166">
        <v>70</v>
      </c>
      <c r="L166">
        <v>80</v>
      </c>
      <c r="M166">
        <v>102</v>
      </c>
      <c r="N166">
        <v>80</v>
      </c>
      <c r="O166">
        <v>102</v>
      </c>
      <c r="P166">
        <v>40</v>
      </c>
      <c r="Q166">
        <v>474</v>
      </c>
      <c r="R166" t="s">
        <v>3749</v>
      </c>
      <c r="S166" t="s">
        <v>3750</v>
      </c>
      <c r="V166">
        <v>117</v>
      </c>
      <c r="AB166">
        <v>416</v>
      </c>
      <c r="AC166" t="s">
        <v>5131</v>
      </c>
      <c r="AD166" t="s">
        <v>5132</v>
      </c>
    </row>
    <row r="167" spans="1:30">
      <c r="A167" t="str">
        <f t="shared" si="2"/>
        <v>128-樱花宝</v>
      </c>
      <c r="B167">
        <v>128</v>
      </c>
      <c r="C167" t="s">
        <v>417</v>
      </c>
      <c r="D167" t="s">
        <v>75</v>
      </c>
      <c r="E167" s="57"/>
      <c r="F167" t="s">
        <v>97</v>
      </c>
      <c r="G167" t="s">
        <v>97</v>
      </c>
      <c r="H167" t="s">
        <v>97</v>
      </c>
      <c r="I167" t="s">
        <v>144</v>
      </c>
      <c r="J167" s="57" t="s">
        <v>99</v>
      </c>
      <c r="K167">
        <v>45</v>
      </c>
      <c r="L167">
        <v>35</v>
      </c>
      <c r="M167">
        <v>45</v>
      </c>
      <c r="N167">
        <v>62</v>
      </c>
      <c r="O167">
        <v>53</v>
      </c>
      <c r="P167">
        <v>35</v>
      </c>
      <c r="Q167">
        <v>275</v>
      </c>
      <c r="R167" t="s">
        <v>3751</v>
      </c>
      <c r="S167" t="s">
        <v>3752</v>
      </c>
      <c r="V167">
        <v>128</v>
      </c>
      <c r="AB167">
        <v>420</v>
      </c>
      <c r="AC167" t="s">
        <v>5133</v>
      </c>
      <c r="AD167" t="s">
        <v>5134</v>
      </c>
    </row>
    <row r="168" spans="1:30">
      <c r="A168" t="str">
        <f t="shared" si="2"/>
        <v>129-樱花儿阴天形态</v>
      </c>
      <c r="B168">
        <v>129</v>
      </c>
      <c r="C168" t="s">
        <v>418</v>
      </c>
      <c r="D168" t="s">
        <v>75</v>
      </c>
      <c r="E168" s="57"/>
      <c r="F168" t="s">
        <v>419</v>
      </c>
      <c r="G168" t="s">
        <v>419</v>
      </c>
      <c r="H168" t="s">
        <v>419</v>
      </c>
      <c r="I168" t="s">
        <v>144</v>
      </c>
      <c r="J168" s="57" t="s">
        <v>99</v>
      </c>
      <c r="K168">
        <v>70</v>
      </c>
      <c r="L168">
        <v>60</v>
      </c>
      <c r="M168">
        <v>70</v>
      </c>
      <c r="N168">
        <v>87</v>
      </c>
      <c r="O168">
        <v>78</v>
      </c>
      <c r="P168">
        <v>85</v>
      </c>
      <c r="Q168">
        <v>450</v>
      </c>
      <c r="R168" t="s">
        <v>3753</v>
      </c>
      <c r="S168" t="s">
        <v>3754</v>
      </c>
      <c r="V168">
        <v>129</v>
      </c>
      <c r="AB168">
        <v>421</v>
      </c>
      <c r="AC168" t="s">
        <v>5135</v>
      </c>
      <c r="AD168" t="s">
        <v>5136</v>
      </c>
    </row>
    <row r="169" spans="1:30">
      <c r="A169" t="str">
        <f t="shared" si="2"/>
        <v>129.1-樱花儿晴天形态</v>
      </c>
      <c r="B169">
        <v>129.1</v>
      </c>
      <c r="C169" t="s">
        <v>4332</v>
      </c>
      <c r="D169" t="s">
        <v>75</v>
      </c>
      <c r="E169" s="57"/>
      <c r="F169" t="s">
        <v>419</v>
      </c>
      <c r="G169" t="s">
        <v>419</v>
      </c>
      <c r="H169" t="s">
        <v>419</v>
      </c>
      <c r="I169" t="s">
        <v>144</v>
      </c>
      <c r="J169" s="57" t="s">
        <v>99</v>
      </c>
      <c r="K169">
        <v>70</v>
      </c>
      <c r="L169">
        <v>60</v>
      </c>
      <c r="M169">
        <v>70</v>
      </c>
      <c r="N169">
        <v>87</v>
      </c>
      <c r="O169">
        <v>78</v>
      </c>
      <c r="P169">
        <v>85</v>
      </c>
      <c r="Q169">
        <v>450</v>
      </c>
      <c r="R169" t="s">
        <v>3753</v>
      </c>
      <c r="S169" t="s">
        <v>4589</v>
      </c>
      <c r="V169">
        <v>129.1</v>
      </c>
      <c r="AB169">
        <v>965</v>
      </c>
      <c r="AC169" s="122" t="s">
        <v>5765</v>
      </c>
      <c r="AD169" s="122" t="s">
        <v>5766</v>
      </c>
    </row>
    <row r="170" spans="1:30">
      <c r="A170" t="str">
        <f t="shared" si="2"/>
        <v>230-无壳海兔</v>
      </c>
      <c r="B170">
        <v>230</v>
      </c>
      <c r="C170" t="s">
        <v>420</v>
      </c>
      <c r="D170" t="s">
        <v>74</v>
      </c>
      <c r="E170" s="57"/>
      <c r="F170" t="s">
        <v>225</v>
      </c>
      <c r="G170" t="s">
        <v>395</v>
      </c>
      <c r="H170" t="s">
        <v>179</v>
      </c>
      <c r="I170" t="s">
        <v>114</v>
      </c>
      <c r="J170" s="57" t="s">
        <v>226</v>
      </c>
      <c r="K170">
        <v>76</v>
      </c>
      <c r="L170">
        <v>48</v>
      </c>
      <c r="M170">
        <v>48</v>
      </c>
      <c r="N170">
        <v>57</v>
      </c>
      <c r="O170">
        <v>62</v>
      </c>
      <c r="P170">
        <v>34</v>
      </c>
      <c r="Q170">
        <v>325</v>
      </c>
      <c r="R170" t="s">
        <v>3755</v>
      </c>
      <c r="S170" t="s">
        <v>3756</v>
      </c>
      <c r="V170">
        <v>230</v>
      </c>
      <c r="AB170">
        <v>422</v>
      </c>
      <c r="AC170" t="s">
        <v>5137</v>
      </c>
      <c r="AD170" t="s">
        <v>5138</v>
      </c>
    </row>
    <row r="171" spans="1:30">
      <c r="A171" t="str">
        <f t="shared" si="2"/>
        <v>230.1-无壳海兔</v>
      </c>
      <c r="B171">
        <v>230.1</v>
      </c>
      <c r="C171" t="s">
        <v>420</v>
      </c>
      <c r="D171" t="s">
        <v>74</v>
      </c>
      <c r="F171" t="s">
        <v>225</v>
      </c>
      <c r="G171" t="s">
        <v>395</v>
      </c>
      <c r="H171" t="s">
        <v>179</v>
      </c>
      <c r="I171" t="s">
        <v>114</v>
      </c>
      <c r="J171" t="s">
        <v>226</v>
      </c>
      <c r="K171">
        <v>76</v>
      </c>
      <c r="L171">
        <v>48</v>
      </c>
      <c r="M171">
        <v>48</v>
      </c>
      <c r="N171">
        <v>57</v>
      </c>
      <c r="O171">
        <v>62</v>
      </c>
      <c r="P171">
        <v>34</v>
      </c>
      <c r="Q171">
        <v>325</v>
      </c>
      <c r="R171" t="s">
        <v>3755</v>
      </c>
      <c r="S171" t="s">
        <v>4590</v>
      </c>
      <c r="V171">
        <v>230.1</v>
      </c>
      <c r="AB171">
        <v>966</v>
      </c>
      <c r="AC171" s="122" t="s">
        <v>5767</v>
      </c>
      <c r="AD171" s="122" t="s">
        <v>5768</v>
      </c>
    </row>
    <row r="172" spans="1:30">
      <c r="A172" t="str">
        <f t="shared" si="2"/>
        <v>231-海兔兽</v>
      </c>
      <c r="B172">
        <v>231</v>
      </c>
      <c r="C172" t="s">
        <v>421</v>
      </c>
      <c r="D172" t="s">
        <v>74</v>
      </c>
      <c r="E172" t="s">
        <v>60</v>
      </c>
      <c r="F172" t="s">
        <v>225</v>
      </c>
      <c r="G172" t="s">
        <v>395</v>
      </c>
      <c r="H172" t="s">
        <v>179</v>
      </c>
      <c r="I172" t="s">
        <v>114</v>
      </c>
      <c r="J172" t="s">
        <v>226</v>
      </c>
      <c r="K172">
        <v>111</v>
      </c>
      <c r="L172">
        <v>83</v>
      </c>
      <c r="M172">
        <v>68</v>
      </c>
      <c r="N172">
        <v>92</v>
      </c>
      <c r="O172">
        <v>82</v>
      </c>
      <c r="P172">
        <v>39</v>
      </c>
      <c r="Q172">
        <v>475</v>
      </c>
      <c r="R172" t="s">
        <v>3757</v>
      </c>
      <c r="S172" t="s">
        <v>3758</v>
      </c>
      <c r="V172">
        <v>231</v>
      </c>
      <c r="AB172">
        <v>423</v>
      </c>
      <c r="AC172" t="s">
        <v>5139</v>
      </c>
      <c r="AD172" t="s">
        <v>5140</v>
      </c>
    </row>
    <row r="173" spans="1:30">
      <c r="A173" t="str">
        <f t="shared" si="2"/>
        <v>231.1-海兔兽</v>
      </c>
      <c r="B173">
        <v>231.1</v>
      </c>
      <c r="C173" t="s">
        <v>421</v>
      </c>
      <c r="D173" t="s">
        <v>74</v>
      </c>
      <c r="E173" t="s">
        <v>60</v>
      </c>
      <c r="F173" t="s">
        <v>225</v>
      </c>
      <c r="G173" t="s">
        <v>395</v>
      </c>
      <c r="H173" t="s">
        <v>179</v>
      </c>
      <c r="I173" t="s">
        <v>114</v>
      </c>
      <c r="J173" t="s">
        <v>226</v>
      </c>
      <c r="K173">
        <v>111</v>
      </c>
      <c r="L173">
        <v>83</v>
      </c>
      <c r="M173">
        <v>68</v>
      </c>
      <c r="N173">
        <v>92</v>
      </c>
      <c r="O173">
        <v>82</v>
      </c>
      <c r="P173">
        <v>39</v>
      </c>
      <c r="Q173">
        <v>475</v>
      </c>
      <c r="R173" t="s">
        <v>3757</v>
      </c>
      <c r="S173" t="s">
        <v>4591</v>
      </c>
      <c r="V173">
        <v>231.1</v>
      </c>
      <c r="AB173">
        <v>967</v>
      </c>
      <c r="AC173" s="122" t="s">
        <v>5769</v>
      </c>
      <c r="AD173" s="122" t="s">
        <v>5770</v>
      </c>
    </row>
    <row r="174" spans="1:30">
      <c r="A174" t="str">
        <f t="shared" si="2"/>
        <v>124-飘飘球</v>
      </c>
      <c r="B174">
        <v>124</v>
      </c>
      <c r="C174" t="s">
        <v>422</v>
      </c>
      <c r="D174" t="s">
        <v>67</v>
      </c>
      <c r="E174" t="s">
        <v>58</v>
      </c>
      <c r="F174" t="s">
        <v>245</v>
      </c>
      <c r="G174" t="s">
        <v>250</v>
      </c>
      <c r="H174" t="s">
        <v>423</v>
      </c>
      <c r="I174" t="s">
        <v>226</v>
      </c>
      <c r="K174">
        <v>90</v>
      </c>
      <c r="L174">
        <v>50</v>
      </c>
      <c r="M174">
        <v>34</v>
      </c>
      <c r="N174">
        <v>60</v>
      </c>
      <c r="O174">
        <v>44</v>
      </c>
      <c r="P174">
        <v>70</v>
      </c>
      <c r="Q174">
        <v>348</v>
      </c>
      <c r="R174" t="s">
        <v>3759</v>
      </c>
      <c r="S174" t="s">
        <v>3760</v>
      </c>
      <c r="V174">
        <v>124</v>
      </c>
      <c r="AB174">
        <v>425</v>
      </c>
      <c r="AC174" t="s">
        <v>5141</v>
      </c>
      <c r="AD174" t="s">
        <v>5142</v>
      </c>
    </row>
    <row r="175" spans="1:30">
      <c r="A175" t="str">
        <f t="shared" si="2"/>
        <v>125-随风球</v>
      </c>
      <c r="B175">
        <v>125</v>
      </c>
      <c r="C175" t="s">
        <v>424</v>
      </c>
      <c r="D175" t="s">
        <v>67</v>
      </c>
      <c r="E175" t="s">
        <v>58</v>
      </c>
      <c r="F175" t="s">
        <v>245</v>
      </c>
      <c r="G175" t="s">
        <v>250</v>
      </c>
      <c r="H175" t="s">
        <v>423</v>
      </c>
      <c r="I175" t="s">
        <v>226</v>
      </c>
      <c r="J175" s="57"/>
      <c r="K175">
        <v>150</v>
      </c>
      <c r="L175">
        <v>80</v>
      </c>
      <c r="M175">
        <v>44</v>
      </c>
      <c r="N175">
        <v>90</v>
      </c>
      <c r="O175">
        <v>54</v>
      </c>
      <c r="P175">
        <v>80</v>
      </c>
      <c r="Q175">
        <v>498</v>
      </c>
      <c r="R175" t="s">
        <v>3761</v>
      </c>
      <c r="S175" t="s">
        <v>3762</v>
      </c>
      <c r="V175">
        <v>125</v>
      </c>
      <c r="AB175">
        <v>426</v>
      </c>
      <c r="AC175" t="s">
        <v>5143</v>
      </c>
      <c r="AD175" t="s">
        <v>5144</v>
      </c>
    </row>
    <row r="176" spans="1:30">
      <c r="A176" t="str">
        <f t="shared" si="2"/>
        <v>130-臭鼬噗</v>
      </c>
      <c r="B176">
        <v>130</v>
      </c>
      <c r="C176" t="s">
        <v>426</v>
      </c>
      <c r="D176" t="s">
        <v>59</v>
      </c>
      <c r="E176" t="s">
        <v>80</v>
      </c>
      <c r="F176" t="s">
        <v>171</v>
      </c>
      <c r="G176" t="s">
        <v>245</v>
      </c>
      <c r="H176" t="s">
        <v>130</v>
      </c>
      <c r="I176" t="s">
        <v>137</v>
      </c>
      <c r="J176" s="57"/>
      <c r="K176">
        <v>63</v>
      </c>
      <c r="L176">
        <v>63</v>
      </c>
      <c r="M176">
        <v>47</v>
      </c>
      <c r="N176">
        <v>41</v>
      </c>
      <c r="O176">
        <v>41</v>
      </c>
      <c r="P176">
        <v>74</v>
      </c>
      <c r="Q176">
        <v>329</v>
      </c>
      <c r="R176" t="s">
        <v>3763</v>
      </c>
      <c r="S176" t="s">
        <v>3764</v>
      </c>
      <c r="V176">
        <v>130</v>
      </c>
      <c r="AB176">
        <v>434</v>
      </c>
      <c r="AC176" t="s">
        <v>5145</v>
      </c>
      <c r="AD176" t="s">
        <v>5146</v>
      </c>
    </row>
    <row r="177" spans="1:30">
      <c r="A177" t="str">
        <f t="shared" si="2"/>
        <v>131-坦克臭鼬</v>
      </c>
      <c r="B177">
        <v>131</v>
      </c>
      <c r="C177" t="s">
        <v>427</v>
      </c>
      <c r="D177" t="s">
        <v>59</v>
      </c>
      <c r="E177" s="57" t="s">
        <v>80</v>
      </c>
      <c r="F177" t="s">
        <v>171</v>
      </c>
      <c r="G177" t="s">
        <v>245</v>
      </c>
      <c r="H177" t="s">
        <v>130</v>
      </c>
      <c r="I177" t="s">
        <v>137</v>
      </c>
      <c r="J177" s="57"/>
      <c r="K177">
        <v>103</v>
      </c>
      <c r="L177">
        <v>93</v>
      </c>
      <c r="M177">
        <v>67</v>
      </c>
      <c r="N177">
        <v>71</v>
      </c>
      <c r="O177">
        <v>61</v>
      </c>
      <c r="P177">
        <v>84</v>
      </c>
      <c r="Q177">
        <v>479</v>
      </c>
      <c r="R177" t="s">
        <v>3765</v>
      </c>
      <c r="S177" t="s">
        <v>3766</v>
      </c>
      <c r="V177">
        <v>131</v>
      </c>
      <c r="AB177">
        <v>435</v>
      </c>
      <c r="AC177" t="s">
        <v>5147</v>
      </c>
      <c r="AD177" t="s">
        <v>5148</v>
      </c>
    </row>
    <row r="178" spans="1:30">
      <c r="A178" t="str">
        <f t="shared" si="2"/>
        <v>118-铜镜怪</v>
      </c>
      <c r="B178">
        <v>118</v>
      </c>
      <c r="C178" t="s">
        <v>428</v>
      </c>
      <c r="D178" t="s">
        <v>72</v>
      </c>
      <c r="E178" t="s">
        <v>77</v>
      </c>
      <c r="F178" t="s">
        <v>233</v>
      </c>
      <c r="G178" t="s">
        <v>429</v>
      </c>
      <c r="H178" t="s">
        <v>369</v>
      </c>
      <c r="I178" t="s">
        <v>210</v>
      </c>
      <c r="J178" s="57"/>
      <c r="K178">
        <v>57</v>
      </c>
      <c r="L178">
        <v>24</v>
      </c>
      <c r="M178">
        <v>86</v>
      </c>
      <c r="N178">
        <v>24</v>
      </c>
      <c r="O178">
        <v>86</v>
      </c>
      <c r="P178">
        <v>23</v>
      </c>
      <c r="Q178">
        <v>300</v>
      </c>
      <c r="R178" t="s">
        <v>3767</v>
      </c>
      <c r="S178" t="s">
        <v>3768</v>
      </c>
      <c r="V178">
        <v>118</v>
      </c>
      <c r="AB178">
        <v>436</v>
      </c>
      <c r="AC178" t="s">
        <v>5149</v>
      </c>
      <c r="AD178" t="s">
        <v>5150</v>
      </c>
    </row>
    <row r="179" spans="1:30">
      <c r="A179" t="str">
        <f t="shared" si="2"/>
        <v>119-青铜钟</v>
      </c>
      <c r="B179">
        <v>119</v>
      </c>
      <c r="C179" t="s">
        <v>430</v>
      </c>
      <c r="D179" t="s">
        <v>72</v>
      </c>
      <c r="E179" t="s">
        <v>77</v>
      </c>
      <c r="F179" t="s">
        <v>233</v>
      </c>
      <c r="G179" t="s">
        <v>429</v>
      </c>
      <c r="H179" t="s">
        <v>369</v>
      </c>
      <c r="I179" t="s">
        <v>210</v>
      </c>
      <c r="J179" s="57"/>
      <c r="K179">
        <v>67</v>
      </c>
      <c r="L179">
        <v>89</v>
      </c>
      <c r="M179">
        <v>116</v>
      </c>
      <c r="N179">
        <v>79</v>
      </c>
      <c r="O179">
        <v>116</v>
      </c>
      <c r="P179">
        <v>33</v>
      </c>
      <c r="Q179">
        <v>500</v>
      </c>
      <c r="R179" t="s">
        <v>3769</v>
      </c>
      <c r="S179" t="s">
        <v>3770</v>
      </c>
      <c r="V179">
        <v>119</v>
      </c>
      <c r="AB179">
        <v>437</v>
      </c>
      <c r="AC179" t="s">
        <v>5151</v>
      </c>
      <c r="AD179" t="s">
        <v>5152</v>
      </c>
    </row>
    <row r="180" spans="1:30">
      <c r="A180" t="str">
        <f t="shared" si="2"/>
        <v>252-盆才怪</v>
      </c>
      <c r="B180">
        <v>252</v>
      </c>
      <c r="C180" t="s">
        <v>431</v>
      </c>
      <c r="D180" t="s">
        <v>65</v>
      </c>
      <c r="F180" t="s">
        <v>209</v>
      </c>
      <c r="G180" t="s">
        <v>208</v>
      </c>
      <c r="H180" t="s">
        <v>185</v>
      </c>
      <c r="I180" t="s">
        <v>153</v>
      </c>
      <c r="J180" s="57"/>
      <c r="K180">
        <v>50</v>
      </c>
      <c r="L180">
        <v>80</v>
      </c>
      <c r="M180">
        <v>95</v>
      </c>
      <c r="N180">
        <v>10</v>
      </c>
      <c r="O180">
        <v>45</v>
      </c>
      <c r="P180">
        <v>10</v>
      </c>
      <c r="Q180">
        <v>290</v>
      </c>
      <c r="R180" t="s">
        <v>3771</v>
      </c>
      <c r="S180" t="s">
        <v>3772</v>
      </c>
      <c r="V180">
        <v>252</v>
      </c>
      <c r="AB180">
        <v>438</v>
      </c>
      <c r="AC180" t="s">
        <v>5153</v>
      </c>
      <c r="AD180" t="s">
        <v>5154</v>
      </c>
    </row>
    <row r="181" spans="1:30">
      <c r="A181" t="str">
        <f t="shared" si="2"/>
        <v>364-魔尼尼</v>
      </c>
      <c r="B181">
        <v>364</v>
      </c>
      <c r="C181" t="s">
        <v>432</v>
      </c>
      <c r="D181" t="s">
        <v>77</v>
      </c>
      <c r="E181" s="57" t="s">
        <v>81</v>
      </c>
      <c r="F181" t="s">
        <v>244</v>
      </c>
      <c r="G181" t="s">
        <v>269</v>
      </c>
      <c r="H181" t="s">
        <v>184</v>
      </c>
      <c r="I181" t="s">
        <v>153</v>
      </c>
      <c r="K181">
        <v>20</v>
      </c>
      <c r="L181">
        <v>25</v>
      </c>
      <c r="M181">
        <v>45</v>
      </c>
      <c r="N181">
        <v>70</v>
      </c>
      <c r="O181">
        <v>90</v>
      </c>
      <c r="P181">
        <v>60</v>
      </c>
      <c r="Q181">
        <v>310</v>
      </c>
      <c r="R181" t="s">
        <v>3773</v>
      </c>
      <c r="S181" t="s">
        <v>3774</v>
      </c>
      <c r="V181">
        <v>364</v>
      </c>
      <c r="AB181">
        <v>439</v>
      </c>
      <c r="AC181" t="s">
        <v>5155</v>
      </c>
      <c r="AD181" t="s">
        <v>5156</v>
      </c>
    </row>
    <row r="182" spans="1:30">
      <c r="A182" t="str">
        <f t="shared" si="2"/>
        <v>260-小卡比兽</v>
      </c>
      <c r="B182">
        <v>260</v>
      </c>
      <c r="C182" t="s">
        <v>433</v>
      </c>
      <c r="D182" t="s">
        <v>53</v>
      </c>
      <c r="E182" s="57"/>
      <c r="F182" t="s">
        <v>183</v>
      </c>
      <c r="G182" t="s">
        <v>102</v>
      </c>
      <c r="H182" t="s">
        <v>138</v>
      </c>
      <c r="I182" t="s">
        <v>153</v>
      </c>
      <c r="K182">
        <v>135</v>
      </c>
      <c r="L182">
        <v>85</v>
      </c>
      <c r="M182">
        <v>40</v>
      </c>
      <c r="N182">
        <v>40</v>
      </c>
      <c r="O182">
        <v>85</v>
      </c>
      <c r="P182">
        <v>5</v>
      </c>
      <c r="Q182">
        <v>390</v>
      </c>
      <c r="R182" t="s">
        <v>3775</v>
      </c>
      <c r="S182" t="s">
        <v>3776</v>
      </c>
      <c r="V182">
        <v>260</v>
      </c>
      <c r="AB182">
        <v>446</v>
      </c>
      <c r="AC182" t="s">
        <v>5157</v>
      </c>
      <c r="AD182" t="s">
        <v>5158</v>
      </c>
    </row>
    <row r="183" spans="1:30">
      <c r="A183" t="str">
        <f t="shared" si="2"/>
        <v>298-利欧路</v>
      </c>
      <c r="B183">
        <v>298</v>
      </c>
      <c r="C183" t="s">
        <v>434</v>
      </c>
      <c r="D183" t="s">
        <v>54</v>
      </c>
      <c r="F183" t="s">
        <v>202</v>
      </c>
      <c r="G183" t="s">
        <v>167</v>
      </c>
      <c r="H183" t="s">
        <v>317</v>
      </c>
      <c r="I183" t="s">
        <v>153</v>
      </c>
      <c r="K183">
        <v>40</v>
      </c>
      <c r="L183">
        <v>70</v>
      </c>
      <c r="M183">
        <v>40</v>
      </c>
      <c r="N183">
        <v>35</v>
      </c>
      <c r="O183">
        <v>40</v>
      </c>
      <c r="P183">
        <v>60</v>
      </c>
      <c r="Q183">
        <v>285</v>
      </c>
      <c r="R183" t="s">
        <v>3777</v>
      </c>
      <c r="S183" t="s">
        <v>3778</v>
      </c>
      <c r="V183">
        <v>298</v>
      </c>
      <c r="AB183">
        <v>447</v>
      </c>
      <c r="AC183" t="s">
        <v>5159</v>
      </c>
      <c r="AD183" t="s">
        <v>5160</v>
      </c>
    </row>
    <row r="184" spans="1:30">
      <c r="A184" t="str">
        <f t="shared" si="2"/>
        <v>299-路卡利欧</v>
      </c>
      <c r="B184">
        <v>299</v>
      </c>
      <c r="C184" t="s">
        <v>435</v>
      </c>
      <c r="D184" t="s">
        <v>54</v>
      </c>
      <c r="E184" s="57" t="s">
        <v>72</v>
      </c>
      <c r="F184" t="s">
        <v>202</v>
      </c>
      <c r="G184" t="s">
        <v>167</v>
      </c>
      <c r="H184" t="s">
        <v>195</v>
      </c>
      <c r="I184" t="s">
        <v>137</v>
      </c>
      <c r="J184" s="57" t="s">
        <v>199</v>
      </c>
      <c r="K184">
        <v>70</v>
      </c>
      <c r="L184">
        <v>110</v>
      </c>
      <c r="M184">
        <v>70</v>
      </c>
      <c r="N184">
        <v>115</v>
      </c>
      <c r="O184">
        <v>70</v>
      </c>
      <c r="P184">
        <v>90</v>
      </c>
      <c r="Q184">
        <v>525</v>
      </c>
      <c r="R184" t="s">
        <v>3779</v>
      </c>
      <c r="S184" t="s">
        <v>3780</v>
      </c>
      <c r="V184">
        <v>299</v>
      </c>
      <c r="AB184">
        <v>448</v>
      </c>
      <c r="AC184" t="s">
        <v>5161</v>
      </c>
      <c r="AD184" t="s">
        <v>5162</v>
      </c>
    </row>
    <row r="185" spans="1:30">
      <c r="A185" t="str">
        <f t="shared" si="2"/>
        <v>314-沙河马</v>
      </c>
      <c r="B185">
        <v>314</v>
      </c>
      <c r="C185" t="s">
        <v>436</v>
      </c>
      <c r="D185" t="s">
        <v>60</v>
      </c>
      <c r="F185" t="s">
        <v>343</v>
      </c>
      <c r="G185" t="s">
        <v>343</v>
      </c>
      <c r="H185" t="s">
        <v>179</v>
      </c>
      <c r="I185" t="s">
        <v>137</v>
      </c>
      <c r="J185" s="57"/>
      <c r="K185">
        <v>68</v>
      </c>
      <c r="L185">
        <v>72</v>
      </c>
      <c r="M185">
        <v>78</v>
      </c>
      <c r="N185">
        <v>38</v>
      </c>
      <c r="O185">
        <v>42</v>
      </c>
      <c r="P185">
        <v>32</v>
      </c>
      <c r="Q185">
        <v>330</v>
      </c>
      <c r="R185" t="s">
        <v>3781</v>
      </c>
      <c r="S185" t="s">
        <v>3782</v>
      </c>
      <c r="V185">
        <v>314</v>
      </c>
      <c r="AB185">
        <v>449</v>
      </c>
      <c r="AC185" t="s">
        <v>5163</v>
      </c>
      <c r="AD185" t="s">
        <v>5164</v>
      </c>
    </row>
    <row r="186" spans="1:30">
      <c r="A186" t="str">
        <f t="shared" si="2"/>
        <v>315-河马兽</v>
      </c>
      <c r="B186">
        <v>315</v>
      </c>
      <c r="C186" t="s">
        <v>437</v>
      </c>
      <c r="D186" t="s">
        <v>60</v>
      </c>
      <c r="E186" s="57"/>
      <c r="F186" t="s">
        <v>343</v>
      </c>
      <c r="G186" t="s">
        <v>343</v>
      </c>
      <c r="H186" t="s">
        <v>179</v>
      </c>
      <c r="I186" t="s">
        <v>137</v>
      </c>
      <c r="J186" s="57"/>
      <c r="K186">
        <v>108</v>
      </c>
      <c r="L186">
        <v>112</v>
      </c>
      <c r="M186">
        <v>118</v>
      </c>
      <c r="N186">
        <v>68</v>
      </c>
      <c r="O186">
        <v>72</v>
      </c>
      <c r="P186">
        <v>47</v>
      </c>
      <c r="Q186">
        <v>525</v>
      </c>
      <c r="R186" t="s">
        <v>3783</v>
      </c>
      <c r="S186" t="s">
        <v>3784</v>
      </c>
      <c r="V186">
        <v>315</v>
      </c>
      <c r="AB186">
        <v>450</v>
      </c>
      <c r="AC186" t="s">
        <v>5165</v>
      </c>
      <c r="AD186" t="s">
        <v>5166</v>
      </c>
    </row>
    <row r="187" spans="1:30">
      <c r="A187" t="str">
        <f t="shared" si="2"/>
        <v>285-钳尾蝎</v>
      </c>
      <c r="B187">
        <v>285</v>
      </c>
      <c r="C187" t="s">
        <v>438</v>
      </c>
      <c r="D187" t="s">
        <v>59</v>
      </c>
      <c r="E187" s="57" t="s">
        <v>66</v>
      </c>
      <c r="F187" t="s">
        <v>247</v>
      </c>
      <c r="G187" t="s">
        <v>128</v>
      </c>
      <c r="H187" t="s">
        <v>130</v>
      </c>
      <c r="I187" t="s">
        <v>121</v>
      </c>
      <c r="J187" s="57" t="s">
        <v>207</v>
      </c>
      <c r="K187">
        <v>40</v>
      </c>
      <c r="L187">
        <v>50</v>
      </c>
      <c r="M187">
        <v>90</v>
      </c>
      <c r="N187">
        <v>30</v>
      </c>
      <c r="O187">
        <v>55</v>
      </c>
      <c r="P187">
        <v>65</v>
      </c>
      <c r="Q187">
        <v>330</v>
      </c>
      <c r="R187" t="s">
        <v>3785</v>
      </c>
      <c r="S187" t="s">
        <v>3786</v>
      </c>
      <c r="V187">
        <v>285</v>
      </c>
      <c r="AB187">
        <v>451</v>
      </c>
      <c r="AC187" t="s">
        <v>5167</v>
      </c>
      <c r="AD187" t="s">
        <v>5168</v>
      </c>
    </row>
    <row r="188" spans="1:30">
      <c r="A188" t="str">
        <f t="shared" si="2"/>
        <v>286-龙王蝎</v>
      </c>
      <c r="B188">
        <v>286</v>
      </c>
      <c r="C188" t="s">
        <v>439</v>
      </c>
      <c r="D188" t="s">
        <v>59</v>
      </c>
      <c r="E188" s="57" t="s">
        <v>80</v>
      </c>
      <c r="F188" t="s">
        <v>247</v>
      </c>
      <c r="G188" t="s">
        <v>128</v>
      </c>
      <c r="H188" t="s">
        <v>130</v>
      </c>
      <c r="I188" t="s">
        <v>121</v>
      </c>
      <c r="J188" t="s">
        <v>207</v>
      </c>
      <c r="K188">
        <v>70</v>
      </c>
      <c r="L188">
        <v>90</v>
      </c>
      <c r="M188">
        <v>110</v>
      </c>
      <c r="N188">
        <v>60</v>
      </c>
      <c r="O188">
        <v>75</v>
      </c>
      <c r="P188">
        <v>95</v>
      </c>
      <c r="Q188">
        <v>500</v>
      </c>
      <c r="R188" t="s">
        <v>3787</v>
      </c>
      <c r="S188" t="s">
        <v>3788</v>
      </c>
      <c r="V188">
        <v>286</v>
      </c>
      <c r="AB188">
        <v>452</v>
      </c>
      <c r="AC188" t="s">
        <v>5169</v>
      </c>
      <c r="AD188" t="s">
        <v>5170</v>
      </c>
    </row>
    <row r="189" spans="1:30">
      <c r="A189" t="str">
        <f t="shared" si="2"/>
        <v>222-不良蛙</v>
      </c>
      <c r="B189">
        <v>222</v>
      </c>
      <c r="C189" t="s">
        <v>440</v>
      </c>
      <c r="D189" t="s">
        <v>59</v>
      </c>
      <c r="E189" s="57" t="s">
        <v>54</v>
      </c>
      <c r="F189" t="s">
        <v>280</v>
      </c>
      <c r="G189" t="s">
        <v>174</v>
      </c>
      <c r="H189" t="s">
        <v>206</v>
      </c>
      <c r="I189" t="s">
        <v>199</v>
      </c>
      <c r="K189">
        <v>48</v>
      </c>
      <c r="L189">
        <v>61</v>
      </c>
      <c r="M189">
        <v>40</v>
      </c>
      <c r="N189">
        <v>61</v>
      </c>
      <c r="O189">
        <v>40</v>
      </c>
      <c r="P189">
        <v>50</v>
      </c>
      <c r="Q189">
        <v>300</v>
      </c>
      <c r="R189" t="s">
        <v>3789</v>
      </c>
      <c r="S189" t="s">
        <v>3790</v>
      </c>
      <c r="V189">
        <v>222</v>
      </c>
      <c r="AB189">
        <v>453</v>
      </c>
      <c r="AC189" t="s">
        <v>5171</v>
      </c>
      <c r="AD189" t="s">
        <v>5172</v>
      </c>
    </row>
    <row r="190" spans="1:30">
      <c r="A190" t="str">
        <f t="shared" si="2"/>
        <v>223-毒骷蛙</v>
      </c>
      <c r="B190">
        <v>223</v>
      </c>
      <c r="C190" t="s">
        <v>441</v>
      </c>
      <c r="D190" t="s">
        <v>59</v>
      </c>
      <c r="E190" s="57" t="s">
        <v>54</v>
      </c>
      <c r="F190" t="s">
        <v>280</v>
      </c>
      <c r="G190" t="s">
        <v>174</v>
      </c>
      <c r="H190" t="s">
        <v>206</v>
      </c>
      <c r="I190" t="s">
        <v>199</v>
      </c>
      <c r="K190">
        <v>83</v>
      </c>
      <c r="L190">
        <v>106</v>
      </c>
      <c r="M190">
        <v>65</v>
      </c>
      <c r="N190">
        <v>86</v>
      </c>
      <c r="O190">
        <v>65</v>
      </c>
      <c r="P190">
        <v>85</v>
      </c>
      <c r="Q190">
        <v>490</v>
      </c>
      <c r="R190" t="s">
        <v>3791</v>
      </c>
      <c r="S190" t="s">
        <v>3792</v>
      </c>
      <c r="V190">
        <v>223</v>
      </c>
      <c r="AB190">
        <v>454</v>
      </c>
      <c r="AC190" t="s">
        <v>5173</v>
      </c>
      <c r="AD190" t="s">
        <v>5174</v>
      </c>
    </row>
    <row r="191" spans="1:30">
      <c r="A191" t="str">
        <f t="shared" si="2"/>
        <v>354-小球飞鱼</v>
      </c>
      <c r="B191">
        <v>354</v>
      </c>
      <c r="C191" t="s">
        <v>442</v>
      </c>
      <c r="D191" t="s">
        <v>74</v>
      </c>
      <c r="E191" s="57" t="s">
        <v>58</v>
      </c>
      <c r="F191" t="s">
        <v>190</v>
      </c>
      <c r="G191" t="s">
        <v>197</v>
      </c>
      <c r="H191" t="s">
        <v>264</v>
      </c>
      <c r="I191" t="s">
        <v>153</v>
      </c>
      <c r="J191" s="57"/>
      <c r="K191">
        <v>45</v>
      </c>
      <c r="L191">
        <v>20</v>
      </c>
      <c r="M191">
        <v>50</v>
      </c>
      <c r="N191">
        <v>60</v>
      </c>
      <c r="O191">
        <v>120</v>
      </c>
      <c r="P191">
        <v>50</v>
      </c>
      <c r="Q191">
        <v>345</v>
      </c>
      <c r="R191" t="s">
        <v>3793</v>
      </c>
      <c r="S191" t="s">
        <v>3794</v>
      </c>
      <c r="V191">
        <v>354</v>
      </c>
      <c r="AB191">
        <v>458</v>
      </c>
      <c r="AC191" t="s">
        <v>5175</v>
      </c>
      <c r="AD191" t="s">
        <v>5176</v>
      </c>
    </row>
    <row r="192" spans="1:30">
      <c r="A192" t="str">
        <f t="shared" si="2"/>
        <v>96-雪笠怪</v>
      </c>
      <c r="B192">
        <v>96</v>
      </c>
      <c r="C192" t="s">
        <v>443</v>
      </c>
      <c r="D192" t="s">
        <v>75</v>
      </c>
      <c r="E192" s="57" t="s">
        <v>78</v>
      </c>
      <c r="F192" t="s">
        <v>163</v>
      </c>
      <c r="G192" t="s">
        <v>163</v>
      </c>
      <c r="H192" t="s">
        <v>244</v>
      </c>
      <c r="I192" t="s">
        <v>98</v>
      </c>
      <c r="J192" s="57" t="s">
        <v>99</v>
      </c>
      <c r="K192">
        <v>60</v>
      </c>
      <c r="L192">
        <v>62</v>
      </c>
      <c r="M192">
        <v>50</v>
      </c>
      <c r="N192">
        <v>62</v>
      </c>
      <c r="O192">
        <v>60</v>
      </c>
      <c r="P192">
        <v>40</v>
      </c>
      <c r="Q192">
        <v>334</v>
      </c>
      <c r="R192" t="s">
        <v>3795</v>
      </c>
      <c r="S192" t="s">
        <v>3796</v>
      </c>
      <c r="V192">
        <v>96</v>
      </c>
      <c r="AB192">
        <v>459</v>
      </c>
      <c r="AC192" t="s">
        <v>5177</v>
      </c>
      <c r="AD192" t="s">
        <v>5178</v>
      </c>
    </row>
    <row r="193" spans="1:30">
      <c r="A193" t="str">
        <f t="shared" si="2"/>
        <v>97-暴雪王</v>
      </c>
      <c r="B193">
        <v>97</v>
      </c>
      <c r="C193" t="s">
        <v>444</v>
      </c>
      <c r="D193" t="s">
        <v>75</v>
      </c>
      <c r="E193" s="57" t="s">
        <v>78</v>
      </c>
      <c r="F193" t="s">
        <v>163</v>
      </c>
      <c r="G193" t="s">
        <v>163</v>
      </c>
      <c r="H193" t="s">
        <v>244</v>
      </c>
      <c r="I193" t="s">
        <v>98</v>
      </c>
      <c r="J193" s="57" t="s">
        <v>99</v>
      </c>
      <c r="K193">
        <v>90</v>
      </c>
      <c r="L193">
        <v>92</v>
      </c>
      <c r="M193">
        <v>75</v>
      </c>
      <c r="N193">
        <v>92</v>
      </c>
      <c r="O193">
        <v>85</v>
      </c>
      <c r="P193">
        <v>60</v>
      </c>
      <c r="Q193">
        <v>494</v>
      </c>
      <c r="R193" t="s">
        <v>3797</v>
      </c>
      <c r="S193" t="s">
        <v>3798</v>
      </c>
      <c r="V193">
        <v>97</v>
      </c>
      <c r="AB193">
        <v>460</v>
      </c>
      <c r="AC193" t="s">
        <v>5179</v>
      </c>
      <c r="AD193" t="s">
        <v>5180</v>
      </c>
    </row>
    <row r="194" spans="1:30">
      <c r="A194" t="str">
        <f t="shared" si="2"/>
        <v>293-玛狃拉</v>
      </c>
      <c r="B194">
        <v>293</v>
      </c>
      <c r="C194" t="s">
        <v>445</v>
      </c>
      <c r="D194" t="s">
        <v>80</v>
      </c>
      <c r="E194" s="57" t="s">
        <v>78</v>
      </c>
      <c r="F194" t="s">
        <v>287</v>
      </c>
      <c r="G194" t="s">
        <v>287</v>
      </c>
      <c r="H194" t="s">
        <v>326</v>
      </c>
      <c r="I194" t="s">
        <v>137</v>
      </c>
      <c r="K194">
        <v>70</v>
      </c>
      <c r="L194">
        <v>120</v>
      </c>
      <c r="M194">
        <v>65</v>
      </c>
      <c r="N194">
        <v>45</v>
      </c>
      <c r="O194">
        <v>85</v>
      </c>
      <c r="P194">
        <v>125</v>
      </c>
      <c r="Q194">
        <v>510</v>
      </c>
      <c r="R194" t="s">
        <v>3799</v>
      </c>
      <c r="S194" t="s">
        <v>3800</v>
      </c>
      <c r="V194">
        <v>293</v>
      </c>
      <c r="AB194">
        <v>461</v>
      </c>
      <c r="AC194" t="s">
        <v>5181</v>
      </c>
      <c r="AD194" t="s">
        <v>5182</v>
      </c>
    </row>
    <row r="195" spans="1:30">
      <c r="A195" t="str">
        <f t="shared" ref="A195:A258" si="3">B195&amp;"-"&amp;C195</f>
        <v>266-超甲狂犀</v>
      </c>
      <c r="B195">
        <v>266</v>
      </c>
      <c r="C195" t="s">
        <v>446</v>
      </c>
      <c r="D195" t="s">
        <v>60</v>
      </c>
      <c r="E195" s="57" t="s">
        <v>65</v>
      </c>
      <c r="F195" t="s">
        <v>143</v>
      </c>
      <c r="G195" t="s">
        <v>380</v>
      </c>
      <c r="H195" t="s">
        <v>249</v>
      </c>
      <c r="I195" t="s">
        <v>98</v>
      </c>
      <c r="J195" t="s">
        <v>137</v>
      </c>
      <c r="K195">
        <v>115</v>
      </c>
      <c r="L195">
        <v>140</v>
      </c>
      <c r="M195">
        <v>130</v>
      </c>
      <c r="N195">
        <v>55</v>
      </c>
      <c r="O195">
        <v>55</v>
      </c>
      <c r="P195">
        <v>40</v>
      </c>
      <c r="Q195">
        <v>535</v>
      </c>
      <c r="R195" t="s">
        <v>3801</v>
      </c>
      <c r="S195" t="s">
        <v>3802</v>
      </c>
      <c r="V195">
        <v>266</v>
      </c>
      <c r="AB195">
        <v>464</v>
      </c>
      <c r="AC195" t="s">
        <v>5183</v>
      </c>
      <c r="AD195" t="s">
        <v>5184</v>
      </c>
    </row>
    <row r="196" spans="1:30">
      <c r="A196" t="str">
        <f t="shared" si="3"/>
        <v>259-波克基斯</v>
      </c>
      <c r="B196">
        <v>259</v>
      </c>
      <c r="C196" t="s">
        <v>448</v>
      </c>
      <c r="D196" t="s">
        <v>81</v>
      </c>
      <c r="E196" s="57" t="s">
        <v>58</v>
      </c>
      <c r="F196" t="s">
        <v>136</v>
      </c>
      <c r="G196" t="s">
        <v>258</v>
      </c>
      <c r="H196" t="s">
        <v>301</v>
      </c>
      <c r="I196" t="s">
        <v>133</v>
      </c>
      <c r="J196" t="s">
        <v>144</v>
      </c>
      <c r="K196">
        <v>85</v>
      </c>
      <c r="L196">
        <v>50</v>
      </c>
      <c r="M196">
        <v>95</v>
      </c>
      <c r="N196">
        <v>120</v>
      </c>
      <c r="O196">
        <v>115</v>
      </c>
      <c r="P196">
        <v>80</v>
      </c>
      <c r="Q196">
        <v>545</v>
      </c>
      <c r="R196" t="s">
        <v>3803</v>
      </c>
      <c r="S196" t="s">
        <v>3804</v>
      </c>
      <c r="V196">
        <v>259</v>
      </c>
      <c r="AB196">
        <v>468</v>
      </c>
      <c r="AC196" t="s">
        <v>5185</v>
      </c>
      <c r="AD196" t="s">
        <v>5186</v>
      </c>
    </row>
    <row r="197" spans="1:30">
      <c r="A197" t="str">
        <f t="shared" si="3"/>
        <v>202-叶伊布</v>
      </c>
      <c r="B197">
        <v>202</v>
      </c>
      <c r="C197" t="s">
        <v>449</v>
      </c>
      <c r="D197" t="s">
        <v>75</v>
      </c>
      <c r="E197" s="57"/>
      <c r="F197" t="s">
        <v>260</v>
      </c>
      <c r="G197" t="s">
        <v>260</v>
      </c>
      <c r="H197" t="s">
        <v>97</v>
      </c>
      <c r="I197" t="s">
        <v>137</v>
      </c>
      <c r="J197" s="57"/>
      <c r="K197">
        <v>65</v>
      </c>
      <c r="L197">
        <v>110</v>
      </c>
      <c r="M197">
        <v>130</v>
      </c>
      <c r="N197">
        <v>60</v>
      </c>
      <c r="O197">
        <v>65</v>
      </c>
      <c r="P197">
        <v>95</v>
      </c>
      <c r="Q197">
        <v>525</v>
      </c>
      <c r="R197" t="s">
        <v>3805</v>
      </c>
      <c r="S197" t="s">
        <v>3806</v>
      </c>
      <c r="V197">
        <v>202</v>
      </c>
      <c r="AB197">
        <v>470</v>
      </c>
      <c r="AC197" t="s">
        <v>5187</v>
      </c>
      <c r="AD197" t="s">
        <v>5188</v>
      </c>
    </row>
    <row r="198" spans="1:30">
      <c r="A198" t="str">
        <f t="shared" si="3"/>
        <v>203-冰伊布</v>
      </c>
      <c r="B198">
        <v>203</v>
      </c>
      <c r="C198" t="s">
        <v>450</v>
      </c>
      <c r="D198" t="s">
        <v>78</v>
      </c>
      <c r="E198" s="57"/>
      <c r="F198" t="s">
        <v>149</v>
      </c>
      <c r="G198" t="s">
        <v>149</v>
      </c>
      <c r="H198" t="s">
        <v>224</v>
      </c>
      <c r="I198" t="s">
        <v>137</v>
      </c>
      <c r="J198" s="57"/>
      <c r="K198">
        <v>65</v>
      </c>
      <c r="L198">
        <v>60</v>
      </c>
      <c r="M198">
        <v>110</v>
      </c>
      <c r="N198">
        <v>130</v>
      </c>
      <c r="O198">
        <v>95</v>
      </c>
      <c r="P198">
        <v>65</v>
      </c>
      <c r="Q198">
        <v>525</v>
      </c>
      <c r="R198" t="s">
        <v>3807</v>
      </c>
      <c r="S198" t="s">
        <v>3808</v>
      </c>
      <c r="V198">
        <v>203</v>
      </c>
      <c r="AB198">
        <v>471</v>
      </c>
      <c r="AC198" t="s">
        <v>5189</v>
      </c>
      <c r="AD198" t="s">
        <v>5190</v>
      </c>
    </row>
    <row r="199" spans="1:30">
      <c r="A199" t="str">
        <f t="shared" si="3"/>
        <v>77-象牙猪</v>
      </c>
      <c r="B199">
        <v>77</v>
      </c>
      <c r="C199" t="s">
        <v>451</v>
      </c>
      <c r="D199" t="s">
        <v>78</v>
      </c>
      <c r="E199" t="s">
        <v>60</v>
      </c>
      <c r="F199" t="s">
        <v>216</v>
      </c>
      <c r="G199" t="s">
        <v>149</v>
      </c>
      <c r="H199" t="s">
        <v>102</v>
      </c>
      <c r="I199" t="s">
        <v>137</v>
      </c>
      <c r="J199" s="57"/>
      <c r="K199">
        <v>110</v>
      </c>
      <c r="L199">
        <v>130</v>
      </c>
      <c r="M199">
        <v>80</v>
      </c>
      <c r="N199">
        <v>70</v>
      </c>
      <c r="O199">
        <v>60</v>
      </c>
      <c r="P199">
        <v>80</v>
      </c>
      <c r="Q199">
        <v>530</v>
      </c>
      <c r="R199" t="s">
        <v>3809</v>
      </c>
      <c r="S199" t="s">
        <v>3810</v>
      </c>
      <c r="V199">
        <v>77</v>
      </c>
      <c r="AB199">
        <v>473</v>
      </c>
      <c r="AC199" t="s">
        <v>5191</v>
      </c>
      <c r="AD199" t="s">
        <v>5192</v>
      </c>
    </row>
    <row r="200" spans="1:30">
      <c r="A200" t="str">
        <f t="shared" si="3"/>
        <v>123-艾路雷朵</v>
      </c>
      <c r="B200">
        <v>123</v>
      </c>
      <c r="C200" t="s">
        <v>452</v>
      </c>
      <c r="D200" t="s">
        <v>77</v>
      </c>
      <c r="E200" t="s">
        <v>54</v>
      </c>
      <c r="F200" t="s">
        <v>202</v>
      </c>
      <c r="G200" t="s">
        <v>202</v>
      </c>
      <c r="H200" t="s">
        <v>195</v>
      </c>
      <c r="I200" t="s">
        <v>199</v>
      </c>
      <c r="J200" s="57" t="s">
        <v>226</v>
      </c>
      <c r="K200">
        <v>68</v>
      </c>
      <c r="L200">
        <v>125</v>
      </c>
      <c r="M200">
        <v>65</v>
      </c>
      <c r="N200">
        <v>65</v>
      </c>
      <c r="O200">
        <v>115</v>
      </c>
      <c r="P200">
        <v>80</v>
      </c>
      <c r="Q200">
        <v>518</v>
      </c>
      <c r="R200" t="s">
        <v>3811</v>
      </c>
      <c r="S200" t="s">
        <v>3812</v>
      </c>
      <c r="V200">
        <v>123</v>
      </c>
      <c r="AB200">
        <v>475</v>
      </c>
      <c r="AC200" t="s">
        <v>5193</v>
      </c>
      <c r="AD200" t="s">
        <v>5194</v>
      </c>
    </row>
    <row r="201" spans="1:30">
      <c r="A201" t="str">
        <f t="shared" si="3"/>
        <v>137-黑夜魔灵</v>
      </c>
      <c r="B201">
        <v>137</v>
      </c>
      <c r="C201" t="s">
        <v>453</v>
      </c>
      <c r="D201" t="s">
        <v>67</v>
      </c>
      <c r="F201" t="s">
        <v>287</v>
      </c>
      <c r="G201" t="s">
        <v>287</v>
      </c>
      <c r="H201" t="s">
        <v>166</v>
      </c>
      <c r="I201" t="s">
        <v>226</v>
      </c>
      <c r="J201" s="57"/>
      <c r="K201">
        <v>45</v>
      </c>
      <c r="L201">
        <v>100</v>
      </c>
      <c r="M201">
        <v>135</v>
      </c>
      <c r="N201">
        <v>65</v>
      </c>
      <c r="O201">
        <v>135</v>
      </c>
      <c r="P201">
        <v>45</v>
      </c>
      <c r="Q201">
        <v>525</v>
      </c>
      <c r="R201" t="s">
        <v>3813</v>
      </c>
      <c r="S201" t="s">
        <v>3814</v>
      </c>
      <c r="V201">
        <v>137</v>
      </c>
      <c r="AB201">
        <v>477</v>
      </c>
      <c r="AC201" t="s">
        <v>5195</v>
      </c>
      <c r="AD201" t="s">
        <v>5196</v>
      </c>
    </row>
    <row r="202" spans="1:30">
      <c r="A202" t="str">
        <f t="shared" si="3"/>
        <v>81-雪妖女</v>
      </c>
      <c r="B202">
        <v>81</v>
      </c>
      <c r="C202" t="s">
        <v>454</v>
      </c>
      <c r="D202" t="s">
        <v>78</v>
      </c>
      <c r="E202" t="s">
        <v>67</v>
      </c>
      <c r="F202" t="s">
        <v>149</v>
      </c>
      <c r="G202" t="s">
        <v>149</v>
      </c>
      <c r="H202" t="s">
        <v>401</v>
      </c>
      <c r="I202" t="s">
        <v>144</v>
      </c>
      <c r="J202" s="57" t="s">
        <v>210</v>
      </c>
      <c r="K202">
        <v>70</v>
      </c>
      <c r="L202">
        <v>80</v>
      </c>
      <c r="M202">
        <v>70</v>
      </c>
      <c r="N202">
        <v>80</v>
      </c>
      <c r="O202">
        <v>70</v>
      </c>
      <c r="P202">
        <v>110</v>
      </c>
      <c r="Q202">
        <v>480</v>
      </c>
      <c r="R202" t="s">
        <v>3815</v>
      </c>
      <c r="S202" t="s">
        <v>3816</v>
      </c>
      <c r="V202">
        <v>81</v>
      </c>
      <c r="AB202">
        <v>478</v>
      </c>
      <c r="AC202" t="s">
        <v>5197</v>
      </c>
      <c r="AD202" t="s">
        <v>5198</v>
      </c>
    </row>
    <row r="203" spans="1:30">
      <c r="A203" t="str">
        <f t="shared" si="3"/>
        <v>372-洛托姆</v>
      </c>
      <c r="B203">
        <v>372</v>
      </c>
      <c r="C203" t="s">
        <v>455</v>
      </c>
      <c r="D203" t="s">
        <v>76</v>
      </c>
      <c r="E203" t="s">
        <v>67</v>
      </c>
      <c r="F203" t="s">
        <v>233</v>
      </c>
      <c r="G203" t="s">
        <v>233</v>
      </c>
      <c r="H203" t="s">
        <v>233</v>
      </c>
      <c r="I203" t="s">
        <v>226</v>
      </c>
      <c r="J203" s="57"/>
      <c r="K203">
        <v>50</v>
      </c>
      <c r="L203">
        <v>50</v>
      </c>
      <c r="M203">
        <v>77</v>
      </c>
      <c r="N203">
        <v>95</v>
      </c>
      <c r="O203">
        <v>77</v>
      </c>
      <c r="P203">
        <v>91</v>
      </c>
      <c r="Q203">
        <v>440</v>
      </c>
      <c r="R203" t="s">
        <v>3817</v>
      </c>
      <c r="S203" t="s">
        <v>3818</v>
      </c>
      <c r="V203">
        <v>372</v>
      </c>
      <c r="AB203">
        <v>479</v>
      </c>
      <c r="AC203" t="s">
        <v>5199</v>
      </c>
      <c r="AD203" t="s">
        <v>5200</v>
      </c>
    </row>
    <row r="204" spans="1:30">
      <c r="A204" t="str">
        <f t="shared" si="3"/>
        <v>372.1-洛托姆</v>
      </c>
      <c r="B204">
        <v>372.1</v>
      </c>
      <c r="C204" t="s">
        <v>455</v>
      </c>
      <c r="D204" t="s">
        <v>76</v>
      </c>
      <c r="E204" t="s">
        <v>73</v>
      </c>
      <c r="F204" t="s">
        <v>233</v>
      </c>
      <c r="G204" t="s">
        <v>233</v>
      </c>
      <c r="H204" t="s">
        <v>233</v>
      </c>
      <c r="I204" t="s">
        <v>226</v>
      </c>
      <c r="J204" s="57"/>
      <c r="K204">
        <v>50</v>
      </c>
      <c r="L204">
        <v>65</v>
      </c>
      <c r="M204">
        <v>107</v>
      </c>
      <c r="N204">
        <v>105</v>
      </c>
      <c r="O204">
        <v>107</v>
      </c>
      <c r="P204">
        <v>86</v>
      </c>
      <c r="Q204">
        <v>520</v>
      </c>
      <c r="R204" t="s">
        <v>3817</v>
      </c>
      <c r="S204" t="s">
        <v>4592</v>
      </c>
      <c r="V204">
        <v>372.1</v>
      </c>
      <c r="AB204">
        <v>968</v>
      </c>
      <c r="AC204" s="122" t="s">
        <v>5771</v>
      </c>
      <c r="AD204" s="122" t="s">
        <v>5772</v>
      </c>
    </row>
    <row r="205" spans="1:30">
      <c r="A205" t="str">
        <f t="shared" si="3"/>
        <v>372.2-洛托姆</v>
      </c>
      <c r="B205">
        <v>372.2</v>
      </c>
      <c r="C205" t="s">
        <v>455</v>
      </c>
      <c r="D205" t="s">
        <v>76</v>
      </c>
      <c r="E205" t="s">
        <v>74</v>
      </c>
      <c r="F205" t="s">
        <v>233</v>
      </c>
      <c r="G205" t="s">
        <v>233</v>
      </c>
      <c r="H205" t="s">
        <v>233</v>
      </c>
      <c r="I205" t="s">
        <v>226</v>
      </c>
      <c r="J205" s="57"/>
      <c r="K205">
        <v>50</v>
      </c>
      <c r="L205">
        <v>65</v>
      </c>
      <c r="M205">
        <v>107</v>
      </c>
      <c r="N205">
        <v>105</v>
      </c>
      <c r="O205">
        <v>107</v>
      </c>
      <c r="P205">
        <v>86</v>
      </c>
      <c r="Q205">
        <v>520</v>
      </c>
      <c r="R205" t="s">
        <v>3817</v>
      </c>
      <c r="S205" t="s">
        <v>4593</v>
      </c>
      <c r="V205">
        <v>372.2</v>
      </c>
      <c r="AB205">
        <v>969</v>
      </c>
      <c r="AC205" s="122" t="s">
        <v>5773</v>
      </c>
      <c r="AD205" s="122" t="s">
        <v>5774</v>
      </c>
    </row>
    <row r="206" spans="1:30">
      <c r="A206" t="str">
        <f t="shared" si="3"/>
        <v>372.3-洛托姆</v>
      </c>
      <c r="B206">
        <v>372.3</v>
      </c>
      <c r="C206" t="s">
        <v>455</v>
      </c>
      <c r="D206" t="s">
        <v>76</v>
      </c>
      <c r="E206" t="s">
        <v>78</v>
      </c>
      <c r="F206" t="s">
        <v>233</v>
      </c>
      <c r="G206" t="s">
        <v>233</v>
      </c>
      <c r="H206" t="s">
        <v>233</v>
      </c>
      <c r="I206" t="s">
        <v>226</v>
      </c>
      <c r="J206" s="57"/>
      <c r="K206">
        <v>50</v>
      </c>
      <c r="L206">
        <v>65</v>
      </c>
      <c r="M206">
        <v>107</v>
      </c>
      <c r="N206">
        <v>105</v>
      </c>
      <c r="O206">
        <v>107</v>
      </c>
      <c r="P206">
        <v>86</v>
      </c>
      <c r="Q206">
        <v>520</v>
      </c>
      <c r="R206" t="s">
        <v>3817</v>
      </c>
      <c r="S206" t="s">
        <v>4594</v>
      </c>
      <c r="V206">
        <v>372.3</v>
      </c>
      <c r="AB206">
        <v>970</v>
      </c>
      <c r="AC206" s="122" t="s">
        <v>5775</v>
      </c>
      <c r="AD206" s="122" t="s">
        <v>5776</v>
      </c>
    </row>
    <row r="207" spans="1:30">
      <c r="A207" t="str">
        <f t="shared" si="3"/>
        <v>372.4-洛托姆</v>
      </c>
      <c r="B207">
        <v>372.4</v>
      </c>
      <c r="C207" t="s">
        <v>455</v>
      </c>
      <c r="D207" t="s">
        <v>76</v>
      </c>
      <c r="E207" t="s">
        <v>58</v>
      </c>
      <c r="F207" t="s">
        <v>233</v>
      </c>
      <c r="G207" t="s">
        <v>233</v>
      </c>
      <c r="H207" t="s">
        <v>233</v>
      </c>
      <c r="I207" t="s">
        <v>226</v>
      </c>
      <c r="J207" s="57"/>
      <c r="K207">
        <v>50</v>
      </c>
      <c r="L207">
        <v>65</v>
      </c>
      <c r="M207">
        <v>107</v>
      </c>
      <c r="N207">
        <v>105</v>
      </c>
      <c r="O207">
        <v>107</v>
      </c>
      <c r="P207">
        <v>86</v>
      </c>
      <c r="Q207">
        <v>520</v>
      </c>
      <c r="R207" t="s">
        <v>3817</v>
      </c>
      <c r="S207" t="s">
        <v>4595</v>
      </c>
      <c r="V207">
        <v>372.4</v>
      </c>
      <c r="AB207">
        <v>971</v>
      </c>
      <c r="AC207" s="122" t="s">
        <v>5777</v>
      </c>
      <c r="AD207" s="122" t="s">
        <v>5778</v>
      </c>
    </row>
    <row r="208" spans="1:30">
      <c r="A208" t="str">
        <f t="shared" si="3"/>
        <v>372.5-洛托姆</v>
      </c>
      <c r="B208">
        <v>372.5</v>
      </c>
      <c r="C208" t="s">
        <v>455</v>
      </c>
      <c r="D208" t="s">
        <v>76</v>
      </c>
      <c r="E208" s="57" t="s">
        <v>75</v>
      </c>
      <c r="F208" t="s">
        <v>233</v>
      </c>
      <c r="G208" t="s">
        <v>233</v>
      </c>
      <c r="H208" t="s">
        <v>233</v>
      </c>
      <c r="I208" t="s">
        <v>226</v>
      </c>
      <c r="J208" s="57"/>
      <c r="K208">
        <v>50</v>
      </c>
      <c r="L208">
        <v>65</v>
      </c>
      <c r="M208">
        <v>107</v>
      </c>
      <c r="N208">
        <v>105</v>
      </c>
      <c r="O208">
        <v>107</v>
      </c>
      <c r="P208">
        <v>86</v>
      </c>
      <c r="Q208">
        <v>520</v>
      </c>
      <c r="R208" t="s">
        <v>3817</v>
      </c>
      <c r="S208" t="s">
        <v>4596</v>
      </c>
      <c r="V208">
        <v>372.5</v>
      </c>
      <c r="AB208">
        <v>972</v>
      </c>
      <c r="AC208" s="122" t="s">
        <v>5779</v>
      </c>
      <c r="AD208" s="122" t="s">
        <v>5780</v>
      </c>
    </row>
    <row r="209" spans="1:30">
      <c r="A209" t="str">
        <f t="shared" si="3"/>
        <v>44-扒手猫</v>
      </c>
      <c r="B209">
        <v>44</v>
      </c>
      <c r="C209" t="s">
        <v>460</v>
      </c>
      <c r="D209" t="s">
        <v>80</v>
      </c>
      <c r="E209" s="57"/>
      <c r="F209" t="s">
        <v>187</v>
      </c>
      <c r="G209" t="s">
        <v>250</v>
      </c>
      <c r="H209" t="s">
        <v>317</v>
      </c>
      <c r="I209" t="s">
        <v>137</v>
      </c>
      <c r="J209" s="57"/>
      <c r="K209">
        <v>41</v>
      </c>
      <c r="L209">
        <v>50</v>
      </c>
      <c r="M209">
        <v>37</v>
      </c>
      <c r="N209">
        <v>50</v>
      </c>
      <c r="O209">
        <v>37</v>
      </c>
      <c r="P209">
        <v>66</v>
      </c>
      <c r="Q209">
        <v>281</v>
      </c>
      <c r="R209" t="s">
        <v>3819</v>
      </c>
      <c r="S209" t="s">
        <v>3820</v>
      </c>
      <c r="V209">
        <v>44</v>
      </c>
      <c r="AB209">
        <v>509</v>
      </c>
      <c r="AC209" t="s">
        <v>5201</v>
      </c>
      <c r="AD209" t="s">
        <v>5202</v>
      </c>
    </row>
    <row r="210" spans="1:30">
      <c r="A210" t="str">
        <f t="shared" si="3"/>
        <v>45-酷豹</v>
      </c>
      <c r="B210">
        <v>45</v>
      </c>
      <c r="C210" t="s">
        <v>461</v>
      </c>
      <c r="D210" t="s">
        <v>80</v>
      </c>
      <c r="F210" t="s">
        <v>187</v>
      </c>
      <c r="G210" t="s">
        <v>250</v>
      </c>
      <c r="H210" t="s">
        <v>317</v>
      </c>
      <c r="I210" t="s">
        <v>137</v>
      </c>
      <c r="J210" s="57"/>
      <c r="K210">
        <v>64</v>
      </c>
      <c r="L210">
        <v>88</v>
      </c>
      <c r="M210">
        <v>50</v>
      </c>
      <c r="N210">
        <v>88</v>
      </c>
      <c r="O210">
        <v>50</v>
      </c>
      <c r="P210">
        <v>106</v>
      </c>
      <c r="Q210">
        <v>446</v>
      </c>
      <c r="R210" t="s">
        <v>3821</v>
      </c>
      <c r="S210" t="s">
        <v>3822</v>
      </c>
      <c r="V210">
        <v>45</v>
      </c>
      <c r="AB210">
        <v>510</v>
      </c>
      <c r="AC210" t="s">
        <v>5203</v>
      </c>
      <c r="AD210" t="s">
        <v>5204</v>
      </c>
    </row>
    <row r="211" spans="1:30">
      <c r="A211" t="str">
        <f t="shared" si="3"/>
        <v>90-食梦梦</v>
      </c>
      <c r="B211">
        <v>90</v>
      </c>
      <c r="C211" t="s">
        <v>462</v>
      </c>
      <c r="D211" t="s">
        <v>77</v>
      </c>
      <c r="E211" s="57"/>
      <c r="F211" t="s">
        <v>240</v>
      </c>
      <c r="G211" t="s">
        <v>198</v>
      </c>
      <c r="H211" t="s">
        <v>319</v>
      </c>
      <c r="I211" t="s">
        <v>137</v>
      </c>
      <c r="J211" s="57"/>
      <c r="K211">
        <v>76</v>
      </c>
      <c r="L211">
        <v>25</v>
      </c>
      <c r="M211">
        <v>45</v>
      </c>
      <c r="N211">
        <v>67</v>
      </c>
      <c r="O211">
        <v>55</v>
      </c>
      <c r="P211">
        <v>24</v>
      </c>
      <c r="Q211">
        <v>292</v>
      </c>
      <c r="R211" t="s">
        <v>3823</v>
      </c>
      <c r="S211" t="s">
        <v>3824</v>
      </c>
      <c r="V211">
        <v>90</v>
      </c>
      <c r="AB211">
        <v>517</v>
      </c>
      <c r="AC211" t="s">
        <v>5205</v>
      </c>
      <c r="AD211" t="s">
        <v>5206</v>
      </c>
    </row>
    <row r="212" spans="1:30">
      <c r="A212" t="str">
        <f t="shared" si="3"/>
        <v>91-梦梦蚀</v>
      </c>
      <c r="B212">
        <v>91</v>
      </c>
      <c r="C212" t="s">
        <v>463</v>
      </c>
      <c r="D212" t="s">
        <v>77</v>
      </c>
      <c r="F212" t="s">
        <v>240</v>
      </c>
      <c r="G212" t="s">
        <v>198</v>
      </c>
      <c r="H212" t="s">
        <v>319</v>
      </c>
      <c r="I212" t="s">
        <v>137</v>
      </c>
      <c r="K212">
        <v>116</v>
      </c>
      <c r="L212">
        <v>55</v>
      </c>
      <c r="M212">
        <v>85</v>
      </c>
      <c r="N212">
        <v>107</v>
      </c>
      <c r="O212">
        <v>95</v>
      </c>
      <c r="P212">
        <v>29</v>
      </c>
      <c r="Q212">
        <v>487</v>
      </c>
      <c r="R212" t="s">
        <v>3825</v>
      </c>
      <c r="S212" t="s">
        <v>3826</v>
      </c>
      <c r="V212">
        <v>91</v>
      </c>
      <c r="AB212">
        <v>518</v>
      </c>
      <c r="AC212" t="s">
        <v>5207</v>
      </c>
      <c r="AD212" t="s">
        <v>5208</v>
      </c>
    </row>
    <row r="213" spans="1:30">
      <c r="A213" t="str">
        <f t="shared" si="3"/>
        <v>26-豆豆鸽</v>
      </c>
      <c r="B213">
        <v>26</v>
      </c>
      <c r="C213" t="s">
        <v>464</v>
      </c>
      <c r="D213" t="s">
        <v>53</v>
      </c>
      <c r="E213" t="s">
        <v>58</v>
      </c>
      <c r="F213" t="s">
        <v>132</v>
      </c>
      <c r="G213" t="s">
        <v>301</v>
      </c>
      <c r="H213" t="s">
        <v>152</v>
      </c>
      <c r="I213" t="s">
        <v>133</v>
      </c>
      <c r="J213" s="57"/>
      <c r="K213">
        <v>50</v>
      </c>
      <c r="L213">
        <v>55</v>
      </c>
      <c r="M213">
        <v>50</v>
      </c>
      <c r="N213">
        <v>36</v>
      </c>
      <c r="O213">
        <v>30</v>
      </c>
      <c r="P213">
        <v>43</v>
      </c>
      <c r="Q213">
        <v>264</v>
      </c>
      <c r="R213" t="s">
        <v>3827</v>
      </c>
      <c r="S213" t="s">
        <v>3828</v>
      </c>
      <c r="V213">
        <v>26</v>
      </c>
      <c r="AB213">
        <v>519</v>
      </c>
      <c r="AC213" t="s">
        <v>5209</v>
      </c>
      <c r="AD213" t="s">
        <v>5210</v>
      </c>
    </row>
    <row r="214" spans="1:30">
      <c r="A214" t="str">
        <f t="shared" si="3"/>
        <v>27-咕咕鸽</v>
      </c>
      <c r="B214">
        <v>27</v>
      </c>
      <c r="C214" t="s">
        <v>465</v>
      </c>
      <c r="D214" t="s">
        <v>53</v>
      </c>
      <c r="E214" t="s">
        <v>58</v>
      </c>
      <c r="F214" t="s">
        <v>132</v>
      </c>
      <c r="G214" t="s">
        <v>301</v>
      </c>
      <c r="H214" t="s">
        <v>152</v>
      </c>
      <c r="I214" t="s">
        <v>133</v>
      </c>
      <c r="J214" s="57"/>
      <c r="K214">
        <v>62</v>
      </c>
      <c r="L214">
        <v>77</v>
      </c>
      <c r="M214">
        <v>62</v>
      </c>
      <c r="N214">
        <v>50</v>
      </c>
      <c r="O214">
        <v>42</v>
      </c>
      <c r="P214">
        <v>65</v>
      </c>
      <c r="Q214">
        <v>358</v>
      </c>
      <c r="R214" t="s">
        <v>3829</v>
      </c>
      <c r="S214" t="s">
        <v>3830</v>
      </c>
      <c r="V214">
        <v>27</v>
      </c>
      <c r="AB214">
        <v>520</v>
      </c>
      <c r="AC214" t="s">
        <v>5211</v>
      </c>
      <c r="AD214" t="s">
        <v>5212</v>
      </c>
    </row>
    <row r="215" spans="1:30">
      <c r="A215" t="str">
        <f t="shared" si="3"/>
        <v>28-高傲雉鸡</v>
      </c>
      <c r="B215">
        <v>28</v>
      </c>
      <c r="C215" t="s">
        <v>466</v>
      </c>
      <c r="D215" t="s">
        <v>53</v>
      </c>
      <c r="E215" s="57" t="s">
        <v>58</v>
      </c>
      <c r="F215" t="s">
        <v>132</v>
      </c>
      <c r="G215" t="s">
        <v>301</v>
      </c>
      <c r="H215" t="s">
        <v>152</v>
      </c>
      <c r="I215" t="s">
        <v>133</v>
      </c>
      <c r="K215">
        <v>80</v>
      </c>
      <c r="L215">
        <v>115</v>
      </c>
      <c r="M215">
        <v>80</v>
      </c>
      <c r="N215">
        <v>65</v>
      </c>
      <c r="O215">
        <v>55</v>
      </c>
      <c r="P215">
        <v>93</v>
      </c>
      <c r="Q215">
        <v>488</v>
      </c>
      <c r="R215" t="s">
        <v>3831</v>
      </c>
      <c r="S215" t="s">
        <v>3832</v>
      </c>
      <c r="V215">
        <v>28</v>
      </c>
      <c r="AB215">
        <v>521</v>
      </c>
      <c r="AC215" t="s">
        <v>5213</v>
      </c>
      <c r="AD215" t="s">
        <v>5214</v>
      </c>
    </row>
    <row r="216" spans="1:30">
      <c r="A216" t="str">
        <f t="shared" si="3"/>
        <v>168-石丸子</v>
      </c>
      <c r="B216">
        <v>168</v>
      </c>
      <c r="C216" t="s">
        <v>467</v>
      </c>
      <c r="D216" t="s">
        <v>65</v>
      </c>
      <c r="E216" s="57"/>
      <c r="F216" t="s">
        <v>209</v>
      </c>
      <c r="G216" t="s">
        <v>238</v>
      </c>
      <c r="H216" t="s">
        <v>179</v>
      </c>
      <c r="I216" t="s">
        <v>210</v>
      </c>
      <c r="K216">
        <v>55</v>
      </c>
      <c r="L216">
        <v>75</v>
      </c>
      <c r="M216">
        <v>85</v>
      </c>
      <c r="N216">
        <v>25</v>
      </c>
      <c r="O216">
        <v>25</v>
      </c>
      <c r="P216">
        <v>15</v>
      </c>
      <c r="Q216">
        <v>280</v>
      </c>
      <c r="R216" t="s">
        <v>3833</v>
      </c>
      <c r="S216" t="s">
        <v>3834</v>
      </c>
      <c r="V216">
        <v>168</v>
      </c>
      <c r="AB216">
        <v>524</v>
      </c>
      <c r="AC216" t="s">
        <v>5215</v>
      </c>
      <c r="AD216" t="s">
        <v>5216</v>
      </c>
    </row>
    <row r="217" spans="1:30">
      <c r="A217" t="str">
        <f t="shared" si="3"/>
        <v>169-地幔岩</v>
      </c>
      <c r="B217">
        <v>169</v>
      </c>
      <c r="C217" t="s">
        <v>468</v>
      </c>
      <c r="D217" t="s">
        <v>65</v>
      </c>
      <c r="E217" s="57"/>
      <c r="F217" t="s">
        <v>209</v>
      </c>
      <c r="G217" t="s">
        <v>238</v>
      </c>
      <c r="H217" t="s">
        <v>179</v>
      </c>
      <c r="I217" t="s">
        <v>210</v>
      </c>
      <c r="K217">
        <v>70</v>
      </c>
      <c r="L217">
        <v>105</v>
      </c>
      <c r="M217">
        <v>105</v>
      </c>
      <c r="N217">
        <v>50</v>
      </c>
      <c r="O217">
        <v>40</v>
      </c>
      <c r="P217">
        <v>20</v>
      </c>
      <c r="Q217">
        <v>390</v>
      </c>
      <c r="R217" t="s">
        <v>3835</v>
      </c>
      <c r="S217" t="s">
        <v>3836</v>
      </c>
      <c r="V217">
        <v>169</v>
      </c>
      <c r="AB217">
        <v>525</v>
      </c>
      <c r="AC217" t="s">
        <v>5217</v>
      </c>
      <c r="AD217" t="s">
        <v>5218</v>
      </c>
    </row>
    <row r="218" spans="1:30">
      <c r="A218" t="str">
        <f t="shared" si="3"/>
        <v>170-庞岩怪</v>
      </c>
      <c r="B218">
        <v>170</v>
      </c>
      <c r="C218" t="s">
        <v>469</v>
      </c>
      <c r="D218" t="s">
        <v>65</v>
      </c>
      <c r="F218" t="s">
        <v>209</v>
      </c>
      <c r="G218" t="s">
        <v>343</v>
      </c>
      <c r="H218" t="s">
        <v>179</v>
      </c>
      <c r="I218" t="s">
        <v>210</v>
      </c>
      <c r="K218">
        <v>85</v>
      </c>
      <c r="L218">
        <v>135</v>
      </c>
      <c r="M218">
        <v>130</v>
      </c>
      <c r="N218">
        <v>60</v>
      </c>
      <c r="O218">
        <v>80</v>
      </c>
      <c r="P218">
        <v>25</v>
      </c>
      <c r="Q218">
        <v>515</v>
      </c>
      <c r="R218" t="s">
        <v>3837</v>
      </c>
      <c r="S218" t="s">
        <v>3838</v>
      </c>
      <c r="V218">
        <v>170</v>
      </c>
      <c r="AB218">
        <v>526</v>
      </c>
      <c r="AC218" t="s">
        <v>5219</v>
      </c>
      <c r="AD218" t="s">
        <v>5220</v>
      </c>
    </row>
    <row r="219" spans="1:30">
      <c r="A219" t="str">
        <f t="shared" si="3"/>
        <v>174-滚滚蝙蝠</v>
      </c>
      <c r="B219">
        <v>174</v>
      </c>
      <c r="C219" t="s">
        <v>470</v>
      </c>
      <c r="D219" t="s">
        <v>77</v>
      </c>
      <c r="E219" s="57" t="s">
        <v>58</v>
      </c>
      <c r="F219" t="s">
        <v>160</v>
      </c>
      <c r="G219" t="s">
        <v>425</v>
      </c>
      <c r="H219" t="s">
        <v>379</v>
      </c>
      <c r="I219" t="s">
        <v>137</v>
      </c>
      <c r="J219" s="57" t="s">
        <v>133</v>
      </c>
      <c r="K219">
        <v>65</v>
      </c>
      <c r="L219">
        <v>45</v>
      </c>
      <c r="M219">
        <v>43</v>
      </c>
      <c r="N219">
        <v>55</v>
      </c>
      <c r="O219">
        <v>43</v>
      </c>
      <c r="P219">
        <v>72</v>
      </c>
      <c r="Q219">
        <v>323</v>
      </c>
      <c r="R219" t="s">
        <v>3839</v>
      </c>
      <c r="S219" t="s">
        <v>3840</v>
      </c>
      <c r="V219">
        <v>174</v>
      </c>
      <c r="AB219">
        <v>527</v>
      </c>
      <c r="AC219" t="s">
        <v>5221</v>
      </c>
      <c r="AD219" t="s">
        <v>5222</v>
      </c>
    </row>
    <row r="220" spans="1:30">
      <c r="A220" t="str">
        <f t="shared" si="3"/>
        <v>175-心蝙蝠</v>
      </c>
      <c r="B220">
        <v>175</v>
      </c>
      <c r="C220" t="s">
        <v>471</v>
      </c>
      <c r="D220" t="s">
        <v>77</v>
      </c>
      <c r="E220" t="s">
        <v>58</v>
      </c>
      <c r="F220" t="s">
        <v>160</v>
      </c>
      <c r="G220" t="s">
        <v>425</v>
      </c>
      <c r="H220" t="s">
        <v>379</v>
      </c>
      <c r="I220" t="s">
        <v>137</v>
      </c>
      <c r="J220" t="s">
        <v>133</v>
      </c>
      <c r="K220">
        <v>67</v>
      </c>
      <c r="L220">
        <v>57</v>
      </c>
      <c r="M220">
        <v>55</v>
      </c>
      <c r="N220">
        <v>77</v>
      </c>
      <c r="O220">
        <v>55</v>
      </c>
      <c r="P220">
        <v>114</v>
      </c>
      <c r="Q220">
        <v>425</v>
      </c>
      <c r="R220" t="s">
        <v>3841</v>
      </c>
      <c r="S220" t="s">
        <v>3842</v>
      </c>
      <c r="V220">
        <v>175</v>
      </c>
      <c r="AB220">
        <v>528</v>
      </c>
      <c r="AC220" t="s">
        <v>5223</v>
      </c>
      <c r="AD220" t="s">
        <v>5224</v>
      </c>
    </row>
    <row r="221" spans="1:30">
      <c r="A221" t="str">
        <f t="shared" si="3"/>
        <v>166-螺钉地鼠</v>
      </c>
      <c r="B221">
        <v>166</v>
      </c>
      <c r="C221" t="s">
        <v>472</v>
      </c>
      <c r="D221" t="s">
        <v>60</v>
      </c>
      <c r="F221" t="s">
        <v>148</v>
      </c>
      <c r="G221" t="s">
        <v>179</v>
      </c>
      <c r="H221" t="s">
        <v>270</v>
      </c>
      <c r="I221" t="s">
        <v>137</v>
      </c>
      <c r="K221">
        <v>60</v>
      </c>
      <c r="L221">
        <v>85</v>
      </c>
      <c r="M221">
        <v>40</v>
      </c>
      <c r="N221">
        <v>30</v>
      </c>
      <c r="O221">
        <v>45</v>
      </c>
      <c r="P221">
        <v>68</v>
      </c>
      <c r="Q221">
        <v>328</v>
      </c>
      <c r="R221" t="s">
        <v>3843</v>
      </c>
      <c r="S221" t="s">
        <v>3844</v>
      </c>
      <c r="V221">
        <v>166</v>
      </c>
      <c r="AB221">
        <v>529</v>
      </c>
      <c r="AC221" t="s">
        <v>5225</v>
      </c>
      <c r="AD221" t="s">
        <v>5226</v>
      </c>
    </row>
    <row r="222" spans="1:30">
      <c r="A222" t="str">
        <f t="shared" si="3"/>
        <v>167-龙头地鼠</v>
      </c>
      <c r="B222">
        <v>167</v>
      </c>
      <c r="C222" t="s">
        <v>473</v>
      </c>
      <c r="D222" t="s">
        <v>60</v>
      </c>
      <c r="E222" s="57" t="s">
        <v>72</v>
      </c>
      <c r="F222" t="s">
        <v>148</v>
      </c>
      <c r="G222" t="s">
        <v>179</v>
      </c>
      <c r="H222" t="s">
        <v>270</v>
      </c>
      <c r="I222" t="s">
        <v>137</v>
      </c>
      <c r="J222" s="57"/>
      <c r="K222">
        <v>110</v>
      </c>
      <c r="L222">
        <v>135</v>
      </c>
      <c r="M222">
        <v>60</v>
      </c>
      <c r="N222">
        <v>50</v>
      </c>
      <c r="O222">
        <v>65</v>
      </c>
      <c r="P222">
        <v>88</v>
      </c>
      <c r="Q222">
        <v>508</v>
      </c>
      <c r="R222" t="s">
        <v>3845</v>
      </c>
      <c r="S222" t="s">
        <v>3846</v>
      </c>
      <c r="V222">
        <v>167</v>
      </c>
      <c r="AB222">
        <v>530</v>
      </c>
      <c r="AC222" t="s">
        <v>5227</v>
      </c>
      <c r="AD222" t="s">
        <v>5228</v>
      </c>
    </row>
    <row r="223" spans="1:30">
      <c r="A223" t="str">
        <f t="shared" si="3"/>
        <v>171-搬运小匠</v>
      </c>
      <c r="B223">
        <v>171</v>
      </c>
      <c r="C223" t="s">
        <v>474</v>
      </c>
      <c r="D223" t="s">
        <v>54</v>
      </c>
      <c r="E223" s="57"/>
      <c r="F223" t="s">
        <v>135</v>
      </c>
      <c r="G223" t="s">
        <v>154</v>
      </c>
      <c r="H223" t="s">
        <v>252</v>
      </c>
      <c r="I223" t="s">
        <v>199</v>
      </c>
      <c r="J223" s="57"/>
      <c r="K223">
        <v>75</v>
      </c>
      <c r="L223">
        <v>80</v>
      </c>
      <c r="M223">
        <v>55</v>
      </c>
      <c r="N223">
        <v>25</v>
      </c>
      <c r="O223">
        <v>35</v>
      </c>
      <c r="P223">
        <v>35</v>
      </c>
      <c r="Q223">
        <v>305</v>
      </c>
      <c r="R223" t="s">
        <v>3847</v>
      </c>
      <c r="S223" t="s">
        <v>3848</v>
      </c>
      <c r="V223">
        <v>171</v>
      </c>
      <c r="AB223">
        <v>532</v>
      </c>
      <c r="AC223" t="s">
        <v>5229</v>
      </c>
      <c r="AD223" t="s">
        <v>5230</v>
      </c>
    </row>
    <row r="224" spans="1:30">
      <c r="A224" t="str">
        <f t="shared" si="3"/>
        <v>172-铁骨土人</v>
      </c>
      <c r="B224">
        <v>172</v>
      </c>
      <c r="C224" t="s">
        <v>475</v>
      </c>
      <c r="D224" t="s">
        <v>54</v>
      </c>
      <c r="F224" t="s">
        <v>135</v>
      </c>
      <c r="G224" t="s">
        <v>154</v>
      </c>
      <c r="H224" t="s">
        <v>252</v>
      </c>
      <c r="I224" t="s">
        <v>199</v>
      </c>
      <c r="K224">
        <v>85</v>
      </c>
      <c r="L224">
        <v>105</v>
      </c>
      <c r="M224">
        <v>85</v>
      </c>
      <c r="N224">
        <v>40</v>
      </c>
      <c r="O224">
        <v>50</v>
      </c>
      <c r="P224">
        <v>40</v>
      </c>
      <c r="Q224">
        <v>405</v>
      </c>
      <c r="R224" t="s">
        <v>3849</v>
      </c>
      <c r="S224" t="s">
        <v>3850</v>
      </c>
      <c r="V224">
        <v>172</v>
      </c>
      <c r="AB224">
        <v>533</v>
      </c>
      <c r="AC224" t="s">
        <v>5231</v>
      </c>
      <c r="AD224" t="s">
        <v>5232</v>
      </c>
    </row>
    <row r="225" spans="1:30">
      <c r="A225" t="str">
        <f t="shared" si="3"/>
        <v>173-修建老匠</v>
      </c>
      <c r="B225">
        <v>173</v>
      </c>
      <c r="C225" t="s">
        <v>476</v>
      </c>
      <c r="D225" t="s">
        <v>54</v>
      </c>
      <c r="F225" t="s">
        <v>135</v>
      </c>
      <c r="G225" t="s">
        <v>154</v>
      </c>
      <c r="H225" t="s">
        <v>252</v>
      </c>
      <c r="I225" t="s">
        <v>199</v>
      </c>
      <c r="K225">
        <v>105</v>
      </c>
      <c r="L225">
        <v>140</v>
      </c>
      <c r="M225">
        <v>95</v>
      </c>
      <c r="N225">
        <v>55</v>
      </c>
      <c r="O225">
        <v>65</v>
      </c>
      <c r="P225">
        <v>45</v>
      </c>
      <c r="Q225">
        <v>505</v>
      </c>
      <c r="R225" t="s">
        <v>3851</v>
      </c>
      <c r="S225" t="s">
        <v>3852</v>
      </c>
      <c r="V225">
        <v>173</v>
      </c>
      <c r="AB225">
        <v>534</v>
      </c>
      <c r="AC225" t="s">
        <v>5233</v>
      </c>
      <c r="AD225" t="s">
        <v>5234</v>
      </c>
    </row>
    <row r="226" spans="1:30">
      <c r="A226" t="str">
        <f t="shared" si="3"/>
        <v>132-圆蝌蚪</v>
      </c>
      <c r="B226">
        <v>132</v>
      </c>
      <c r="C226" t="s">
        <v>477</v>
      </c>
      <c r="D226" t="s">
        <v>74</v>
      </c>
      <c r="F226" t="s">
        <v>190</v>
      </c>
      <c r="G226" t="s">
        <v>223</v>
      </c>
      <c r="H226" t="s">
        <v>197</v>
      </c>
      <c r="I226" t="s">
        <v>114</v>
      </c>
      <c r="K226">
        <v>50</v>
      </c>
      <c r="L226">
        <v>50</v>
      </c>
      <c r="M226">
        <v>40</v>
      </c>
      <c r="N226">
        <v>50</v>
      </c>
      <c r="O226">
        <v>40</v>
      </c>
      <c r="P226">
        <v>64</v>
      </c>
      <c r="Q226">
        <v>294</v>
      </c>
      <c r="R226" t="s">
        <v>3853</v>
      </c>
      <c r="S226" t="s">
        <v>3854</v>
      </c>
      <c r="V226">
        <v>132</v>
      </c>
      <c r="AB226">
        <v>535</v>
      </c>
      <c r="AC226" t="s">
        <v>5235</v>
      </c>
      <c r="AD226" t="s">
        <v>5236</v>
      </c>
    </row>
    <row r="227" spans="1:30">
      <c r="A227" t="str">
        <f t="shared" si="3"/>
        <v>133-蓝蟾蜍</v>
      </c>
      <c r="B227">
        <v>133</v>
      </c>
      <c r="C227" t="s">
        <v>478</v>
      </c>
      <c r="D227" t="s">
        <v>74</v>
      </c>
      <c r="E227" s="57" t="s">
        <v>60</v>
      </c>
      <c r="F227" t="s">
        <v>190</v>
      </c>
      <c r="G227" t="s">
        <v>223</v>
      </c>
      <c r="H227" t="s">
        <v>197</v>
      </c>
      <c r="I227" t="s">
        <v>114</v>
      </c>
      <c r="J227" s="57"/>
      <c r="K227">
        <v>75</v>
      </c>
      <c r="L227">
        <v>65</v>
      </c>
      <c r="M227">
        <v>55</v>
      </c>
      <c r="N227">
        <v>65</v>
      </c>
      <c r="O227">
        <v>55</v>
      </c>
      <c r="P227">
        <v>69</v>
      </c>
      <c r="Q227">
        <v>384</v>
      </c>
      <c r="R227" t="s">
        <v>3855</v>
      </c>
      <c r="S227" t="s">
        <v>3856</v>
      </c>
      <c r="V227">
        <v>133</v>
      </c>
      <c r="AB227">
        <v>536</v>
      </c>
      <c r="AC227" t="s">
        <v>5237</v>
      </c>
      <c r="AD227" t="s">
        <v>5238</v>
      </c>
    </row>
    <row r="228" spans="1:30">
      <c r="A228" t="str">
        <f t="shared" si="3"/>
        <v>134-蟾蜍王</v>
      </c>
      <c r="B228">
        <v>134</v>
      </c>
      <c r="C228" t="s">
        <v>479</v>
      </c>
      <c r="D228" t="s">
        <v>74</v>
      </c>
      <c r="E228" s="57" t="s">
        <v>60</v>
      </c>
      <c r="F228" t="s">
        <v>190</v>
      </c>
      <c r="G228" t="s">
        <v>206</v>
      </c>
      <c r="H228" t="s">
        <v>197</v>
      </c>
      <c r="I228" t="s">
        <v>114</v>
      </c>
      <c r="J228" s="57"/>
      <c r="K228">
        <v>105</v>
      </c>
      <c r="L228">
        <v>95</v>
      </c>
      <c r="M228">
        <v>75</v>
      </c>
      <c r="N228">
        <v>85</v>
      </c>
      <c r="O228">
        <v>75</v>
      </c>
      <c r="P228">
        <v>74</v>
      </c>
      <c r="Q228">
        <v>509</v>
      </c>
      <c r="R228" t="s">
        <v>3857</v>
      </c>
      <c r="S228" t="s">
        <v>3858</v>
      </c>
      <c r="V228">
        <v>134</v>
      </c>
      <c r="AB228">
        <v>537</v>
      </c>
      <c r="AC228" t="s">
        <v>5239</v>
      </c>
      <c r="AD228" t="s">
        <v>5240</v>
      </c>
    </row>
    <row r="229" spans="1:30">
      <c r="A229" t="str">
        <f t="shared" si="3"/>
        <v>248-投摔鬼</v>
      </c>
      <c r="B229">
        <v>248</v>
      </c>
      <c r="C229" t="s">
        <v>480</v>
      </c>
      <c r="D229" t="s">
        <v>54</v>
      </c>
      <c r="E229" s="57"/>
      <c r="F229" t="s">
        <v>135</v>
      </c>
      <c r="G229" t="s">
        <v>167</v>
      </c>
      <c r="H229" t="s">
        <v>270</v>
      </c>
      <c r="I229" t="s">
        <v>199</v>
      </c>
      <c r="J229" s="57"/>
      <c r="K229">
        <v>120</v>
      </c>
      <c r="L229">
        <v>100</v>
      </c>
      <c r="M229">
        <v>85</v>
      </c>
      <c r="N229">
        <v>30</v>
      </c>
      <c r="O229">
        <v>85</v>
      </c>
      <c r="P229">
        <v>45</v>
      </c>
      <c r="Q229">
        <v>465</v>
      </c>
      <c r="R229" t="s">
        <v>3859</v>
      </c>
      <c r="S229" t="s">
        <v>3860</v>
      </c>
      <c r="V229">
        <v>248</v>
      </c>
      <c r="AB229">
        <v>538</v>
      </c>
      <c r="AC229" t="s">
        <v>5241</v>
      </c>
      <c r="AD229" t="s">
        <v>5242</v>
      </c>
    </row>
    <row r="230" spans="1:30">
      <c r="A230" t="str">
        <f t="shared" si="3"/>
        <v>249-打击鬼</v>
      </c>
      <c r="B230">
        <v>249</v>
      </c>
      <c r="C230" t="s">
        <v>481</v>
      </c>
      <c r="D230" t="s">
        <v>54</v>
      </c>
      <c r="F230" t="s">
        <v>209</v>
      </c>
      <c r="G230" t="s">
        <v>167</v>
      </c>
      <c r="H230" t="s">
        <v>270</v>
      </c>
      <c r="I230" t="s">
        <v>199</v>
      </c>
      <c r="J230" s="57"/>
      <c r="K230">
        <v>75</v>
      </c>
      <c r="L230">
        <v>125</v>
      </c>
      <c r="M230">
        <v>75</v>
      </c>
      <c r="N230">
        <v>30</v>
      </c>
      <c r="O230">
        <v>75</v>
      </c>
      <c r="P230">
        <v>85</v>
      </c>
      <c r="Q230">
        <v>465</v>
      </c>
      <c r="R230" t="s">
        <v>3861</v>
      </c>
      <c r="S230" t="s">
        <v>3862</v>
      </c>
      <c r="V230">
        <v>249</v>
      </c>
      <c r="AB230">
        <v>539</v>
      </c>
      <c r="AC230" t="s">
        <v>5243</v>
      </c>
      <c r="AD230" t="s">
        <v>5244</v>
      </c>
    </row>
    <row r="231" spans="1:30">
      <c r="A231" t="str">
        <f t="shared" si="3"/>
        <v>262-木棉球</v>
      </c>
      <c r="B231">
        <v>262</v>
      </c>
      <c r="C231" t="s">
        <v>482</v>
      </c>
      <c r="D231" t="s">
        <v>75</v>
      </c>
      <c r="E231" t="s">
        <v>81</v>
      </c>
      <c r="F231" t="s">
        <v>317</v>
      </c>
      <c r="G231" t="s">
        <v>168</v>
      </c>
      <c r="H231" t="s">
        <v>97</v>
      </c>
      <c r="I231" t="s">
        <v>99</v>
      </c>
      <c r="J231" t="s">
        <v>144</v>
      </c>
      <c r="K231">
        <v>40</v>
      </c>
      <c r="L231">
        <v>27</v>
      </c>
      <c r="M231">
        <v>60</v>
      </c>
      <c r="N231">
        <v>37</v>
      </c>
      <c r="O231">
        <v>50</v>
      </c>
      <c r="P231">
        <v>66</v>
      </c>
      <c r="Q231">
        <v>280</v>
      </c>
      <c r="R231" t="s">
        <v>3863</v>
      </c>
      <c r="S231" t="s">
        <v>3864</v>
      </c>
      <c r="V231">
        <v>262</v>
      </c>
      <c r="AB231">
        <v>546</v>
      </c>
      <c r="AC231" t="s">
        <v>5245</v>
      </c>
      <c r="AD231" t="s">
        <v>5246</v>
      </c>
    </row>
    <row r="232" spans="1:30">
      <c r="A232" t="str">
        <f t="shared" si="3"/>
        <v>263-风妖精</v>
      </c>
      <c r="B232">
        <v>263</v>
      </c>
      <c r="C232" t="s">
        <v>483</v>
      </c>
      <c r="D232" t="s">
        <v>75</v>
      </c>
      <c r="E232" t="s">
        <v>81</v>
      </c>
      <c r="F232" t="s">
        <v>317</v>
      </c>
      <c r="G232" t="s">
        <v>168</v>
      </c>
      <c r="H232" t="s">
        <v>97</v>
      </c>
      <c r="I232" t="s">
        <v>99</v>
      </c>
      <c r="J232" t="s">
        <v>144</v>
      </c>
      <c r="K232">
        <v>60</v>
      </c>
      <c r="L232">
        <v>67</v>
      </c>
      <c r="M232">
        <v>85</v>
      </c>
      <c r="N232">
        <v>77</v>
      </c>
      <c r="O232">
        <v>75</v>
      </c>
      <c r="P232">
        <v>116</v>
      </c>
      <c r="Q232">
        <v>480</v>
      </c>
      <c r="R232" t="s">
        <v>3865</v>
      </c>
      <c r="S232" t="s">
        <v>3866</v>
      </c>
      <c r="V232">
        <v>263</v>
      </c>
      <c r="AB232">
        <v>547</v>
      </c>
      <c r="AC232" t="s">
        <v>5247</v>
      </c>
      <c r="AD232" t="s">
        <v>5248</v>
      </c>
    </row>
    <row r="233" spans="1:30">
      <c r="A233" t="str">
        <f t="shared" si="3"/>
        <v>154-野蛮鲈鱼红纹之姿</v>
      </c>
      <c r="B233">
        <v>154</v>
      </c>
      <c r="C233" t="s">
        <v>484</v>
      </c>
      <c r="D233" t="s">
        <v>74</v>
      </c>
      <c r="E233" s="57"/>
      <c r="F233" t="s">
        <v>249</v>
      </c>
      <c r="G233" t="s">
        <v>129</v>
      </c>
      <c r="H233" t="s">
        <v>270</v>
      </c>
      <c r="I233" t="s">
        <v>265</v>
      </c>
      <c r="J233" s="57"/>
      <c r="K233">
        <v>70</v>
      </c>
      <c r="L233">
        <v>92</v>
      </c>
      <c r="M233">
        <v>65</v>
      </c>
      <c r="N233">
        <v>80</v>
      </c>
      <c r="O233">
        <v>55</v>
      </c>
      <c r="P233">
        <v>98</v>
      </c>
      <c r="Q233">
        <v>460</v>
      </c>
      <c r="R233" t="s">
        <v>3867</v>
      </c>
      <c r="S233" t="s">
        <v>3868</v>
      </c>
      <c r="V233">
        <v>154</v>
      </c>
      <c r="AB233">
        <v>550</v>
      </c>
      <c r="AC233" t="s">
        <v>5249</v>
      </c>
      <c r="AD233" t="s">
        <v>5250</v>
      </c>
    </row>
    <row r="234" spans="1:30">
      <c r="A234" t="str">
        <f t="shared" si="3"/>
        <v>154.1-野蛮鲈鱼蓝纹之姿</v>
      </c>
      <c r="B234">
        <v>154.1</v>
      </c>
      <c r="C234" t="s">
        <v>485</v>
      </c>
      <c r="D234" t="s">
        <v>74</v>
      </c>
      <c r="E234" s="57"/>
      <c r="F234" t="s">
        <v>208</v>
      </c>
      <c r="G234" t="s">
        <v>129</v>
      </c>
      <c r="H234" t="s">
        <v>270</v>
      </c>
      <c r="I234" t="s">
        <v>265</v>
      </c>
      <c r="J234" s="57"/>
      <c r="K234">
        <v>70</v>
      </c>
      <c r="L234">
        <v>92</v>
      </c>
      <c r="M234">
        <v>65</v>
      </c>
      <c r="N234">
        <v>80</v>
      </c>
      <c r="O234">
        <v>55</v>
      </c>
      <c r="P234">
        <v>98</v>
      </c>
      <c r="Q234">
        <v>460</v>
      </c>
      <c r="R234" t="s">
        <v>3867</v>
      </c>
      <c r="S234" t="s">
        <v>4597</v>
      </c>
      <c r="V234">
        <v>154.1</v>
      </c>
      <c r="AB234">
        <v>992</v>
      </c>
      <c r="AC234" s="122" t="s">
        <v>5781</v>
      </c>
      <c r="AD234" s="122" t="s">
        <v>5782</v>
      </c>
    </row>
    <row r="235" spans="1:30">
      <c r="A235" t="str">
        <f t="shared" si="3"/>
        <v>367-火红不倒翁</v>
      </c>
      <c r="B235">
        <v>367</v>
      </c>
      <c r="C235" t="s">
        <v>486</v>
      </c>
      <c r="D235" t="s">
        <v>73</v>
      </c>
      <c r="F235" t="s">
        <v>136</v>
      </c>
      <c r="G235" t="s">
        <v>136</v>
      </c>
      <c r="H235" t="s">
        <v>167</v>
      </c>
      <c r="I235" t="s">
        <v>137</v>
      </c>
      <c r="J235" s="57"/>
      <c r="K235">
        <v>70</v>
      </c>
      <c r="L235">
        <v>90</v>
      </c>
      <c r="M235">
        <v>45</v>
      </c>
      <c r="N235">
        <v>15</v>
      </c>
      <c r="O235">
        <v>45</v>
      </c>
      <c r="P235">
        <v>50</v>
      </c>
      <c r="Q235">
        <v>315</v>
      </c>
      <c r="R235" t="s">
        <v>3869</v>
      </c>
      <c r="S235" t="s">
        <v>3870</v>
      </c>
      <c r="V235">
        <v>367</v>
      </c>
      <c r="AB235">
        <v>554</v>
      </c>
      <c r="AC235" t="s">
        <v>5251</v>
      </c>
      <c r="AD235" t="s">
        <v>5252</v>
      </c>
    </row>
    <row r="236" spans="1:30">
      <c r="A236" t="str">
        <f t="shared" si="3"/>
        <v>367.1-火红不倒翁（伽勒尔）</v>
      </c>
      <c r="B236">
        <v>367.1</v>
      </c>
      <c r="C236" t="s">
        <v>4333</v>
      </c>
      <c r="D236" t="s">
        <v>78</v>
      </c>
      <c r="F236" t="s">
        <v>136</v>
      </c>
      <c r="G236" t="s">
        <v>136</v>
      </c>
      <c r="H236" t="s">
        <v>167</v>
      </c>
      <c r="I236" t="s">
        <v>137</v>
      </c>
      <c r="K236">
        <v>70</v>
      </c>
      <c r="L236">
        <v>90</v>
      </c>
      <c r="M236">
        <v>45</v>
      </c>
      <c r="N236">
        <v>15</v>
      </c>
      <c r="O236">
        <v>45</v>
      </c>
      <c r="P236">
        <v>50</v>
      </c>
      <c r="Q236">
        <v>315</v>
      </c>
      <c r="R236" t="s">
        <v>3869</v>
      </c>
      <c r="S236" t="s">
        <v>4598</v>
      </c>
      <c r="V236">
        <v>367.1</v>
      </c>
      <c r="AB236">
        <v>993</v>
      </c>
      <c r="AC236" s="122" t="s">
        <v>5783</v>
      </c>
      <c r="AD236" s="122" t="s">
        <v>5784</v>
      </c>
    </row>
    <row r="237" spans="1:30">
      <c r="A237" t="str">
        <f t="shared" si="3"/>
        <v>368-达摩狒狒通常模式</v>
      </c>
      <c r="B237">
        <v>368</v>
      </c>
      <c r="C237" t="s">
        <v>487</v>
      </c>
      <c r="D237" t="s">
        <v>73</v>
      </c>
      <c r="E237" s="57"/>
      <c r="F237" t="s">
        <v>154</v>
      </c>
      <c r="G237" t="s">
        <v>154</v>
      </c>
      <c r="H237" t="s">
        <v>488</v>
      </c>
      <c r="I237" t="s">
        <v>137</v>
      </c>
      <c r="J237" s="57"/>
      <c r="K237">
        <v>105</v>
      </c>
      <c r="L237">
        <v>140</v>
      </c>
      <c r="M237">
        <v>55</v>
      </c>
      <c r="N237">
        <v>30</v>
      </c>
      <c r="O237">
        <v>55</v>
      </c>
      <c r="P237">
        <v>95</v>
      </c>
      <c r="Q237">
        <v>480</v>
      </c>
      <c r="R237" t="s">
        <v>3871</v>
      </c>
      <c r="S237" t="s">
        <v>3872</v>
      </c>
      <c r="V237">
        <v>368</v>
      </c>
      <c r="AB237">
        <v>555</v>
      </c>
      <c r="AC237" t="s">
        <v>5253</v>
      </c>
      <c r="AD237" t="s">
        <v>5254</v>
      </c>
    </row>
    <row r="238" spans="1:30">
      <c r="A238" t="str">
        <f t="shared" si="3"/>
        <v>368.1-达摩狒狒不倒翁模式</v>
      </c>
      <c r="B238">
        <v>368.1</v>
      </c>
      <c r="C238" t="s">
        <v>4334</v>
      </c>
      <c r="D238" t="s">
        <v>73</v>
      </c>
      <c r="E238" s="57" t="s">
        <v>77</v>
      </c>
      <c r="F238" t="s">
        <v>154</v>
      </c>
      <c r="G238" t="s">
        <v>154</v>
      </c>
      <c r="H238" t="s">
        <v>488</v>
      </c>
      <c r="I238" t="s">
        <v>137</v>
      </c>
      <c r="J238" s="57"/>
      <c r="K238">
        <v>105</v>
      </c>
      <c r="L238">
        <v>30</v>
      </c>
      <c r="M238">
        <v>105</v>
      </c>
      <c r="N238">
        <v>140</v>
      </c>
      <c r="O238">
        <v>105</v>
      </c>
      <c r="P238">
        <v>55</v>
      </c>
      <c r="Q238">
        <v>540</v>
      </c>
      <c r="R238" t="s">
        <v>3871</v>
      </c>
      <c r="S238" t="s">
        <v>4599</v>
      </c>
      <c r="V238">
        <v>368.1</v>
      </c>
      <c r="AB238">
        <v>994</v>
      </c>
      <c r="AC238" s="122" t="s">
        <v>5785</v>
      </c>
      <c r="AD238" s="122" t="s">
        <v>5786</v>
      </c>
    </row>
    <row r="239" spans="1:30">
      <c r="A239" t="str">
        <f t="shared" si="3"/>
        <v>368.2-达摩狒狒通常模式（伽勒尔）</v>
      </c>
      <c r="B239">
        <v>368.2</v>
      </c>
      <c r="C239" t="s">
        <v>4335</v>
      </c>
      <c r="D239" t="s">
        <v>78</v>
      </c>
      <c r="E239" s="57"/>
      <c r="F239" t="s">
        <v>4459</v>
      </c>
      <c r="G239" t="s">
        <v>4459</v>
      </c>
      <c r="H239" t="s">
        <v>488</v>
      </c>
      <c r="I239" t="s">
        <v>137</v>
      </c>
      <c r="J239" s="57"/>
      <c r="K239">
        <v>105</v>
      </c>
      <c r="L239">
        <v>140</v>
      </c>
      <c r="M239">
        <v>55</v>
      </c>
      <c r="N239">
        <v>30</v>
      </c>
      <c r="O239">
        <v>55</v>
      </c>
      <c r="P239">
        <v>95</v>
      </c>
      <c r="Q239">
        <v>480</v>
      </c>
      <c r="R239" t="s">
        <v>3871</v>
      </c>
      <c r="S239" t="s">
        <v>4600</v>
      </c>
      <c r="V239">
        <v>368.2</v>
      </c>
      <c r="AB239">
        <v>995</v>
      </c>
      <c r="AC239" s="122" t="s">
        <v>5787</v>
      </c>
      <c r="AD239" s="122" t="s">
        <v>5788</v>
      </c>
    </row>
    <row r="240" spans="1:30">
      <c r="A240" t="str">
        <f t="shared" si="3"/>
        <v>368.3-达摩狒狒不倒翁模式（伽勒尔）</v>
      </c>
      <c r="B240">
        <v>368.3</v>
      </c>
      <c r="C240" t="s">
        <v>4336</v>
      </c>
      <c r="D240" t="s">
        <v>78</v>
      </c>
      <c r="E240" t="s">
        <v>73</v>
      </c>
      <c r="F240" t="s">
        <v>4459</v>
      </c>
      <c r="G240" t="s">
        <v>4459</v>
      </c>
      <c r="H240" t="s">
        <v>488</v>
      </c>
      <c r="I240" t="s">
        <v>137</v>
      </c>
      <c r="J240" s="57"/>
      <c r="K240">
        <v>105</v>
      </c>
      <c r="L240">
        <v>160</v>
      </c>
      <c r="M240">
        <v>55</v>
      </c>
      <c r="N240">
        <v>30</v>
      </c>
      <c r="O240">
        <v>55</v>
      </c>
      <c r="P240">
        <v>135</v>
      </c>
      <c r="Q240">
        <v>540</v>
      </c>
      <c r="R240" t="s">
        <v>3871</v>
      </c>
      <c r="S240" t="s">
        <v>4601</v>
      </c>
      <c r="V240">
        <v>368.3</v>
      </c>
      <c r="AB240">
        <v>996</v>
      </c>
      <c r="AC240" s="122" t="s">
        <v>5789</v>
      </c>
      <c r="AD240" s="122" t="s">
        <v>5790</v>
      </c>
    </row>
    <row r="241" spans="1:30">
      <c r="A241" t="str">
        <f t="shared" si="3"/>
        <v>296-街头沙铃</v>
      </c>
      <c r="B241">
        <v>296</v>
      </c>
      <c r="C241" t="s">
        <v>489</v>
      </c>
      <c r="D241" t="s">
        <v>75</v>
      </c>
      <c r="E241" s="57"/>
      <c r="F241" t="s">
        <v>197</v>
      </c>
      <c r="G241" t="s">
        <v>97</v>
      </c>
      <c r="H241" t="s">
        <v>395</v>
      </c>
      <c r="I241" t="s">
        <v>99</v>
      </c>
      <c r="J241" s="57"/>
      <c r="K241">
        <v>75</v>
      </c>
      <c r="L241">
        <v>86</v>
      </c>
      <c r="M241">
        <v>67</v>
      </c>
      <c r="N241">
        <v>106</v>
      </c>
      <c r="O241">
        <v>67</v>
      </c>
      <c r="P241">
        <v>60</v>
      </c>
      <c r="Q241">
        <v>461</v>
      </c>
      <c r="R241" t="s">
        <v>3873</v>
      </c>
      <c r="S241" t="s">
        <v>3874</v>
      </c>
      <c r="V241">
        <v>296</v>
      </c>
      <c r="AB241">
        <v>556</v>
      </c>
      <c r="AC241" t="s">
        <v>5255</v>
      </c>
      <c r="AD241" t="s">
        <v>5256</v>
      </c>
    </row>
    <row r="242" spans="1:30">
      <c r="A242" t="str">
        <f t="shared" si="3"/>
        <v>86-石居蟹</v>
      </c>
      <c r="B242">
        <v>86</v>
      </c>
      <c r="C242" t="s">
        <v>490</v>
      </c>
      <c r="D242" t="s">
        <v>66</v>
      </c>
      <c r="E242" t="s">
        <v>65</v>
      </c>
      <c r="F242" t="s">
        <v>209</v>
      </c>
      <c r="G242" t="s">
        <v>219</v>
      </c>
      <c r="H242" t="s">
        <v>238</v>
      </c>
      <c r="I242" t="s">
        <v>121</v>
      </c>
      <c r="J242" s="57" t="s">
        <v>210</v>
      </c>
      <c r="K242">
        <v>50</v>
      </c>
      <c r="L242">
        <v>65</v>
      </c>
      <c r="M242">
        <v>85</v>
      </c>
      <c r="N242">
        <v>35</v>
      </c>
      <c r="O242">
        <v>35</v>
      </c>
      <c r="P242">
        <v>55</v>
      </c>
      <c r="Q242">
        <v>325</v>
      </c>
      <c r="R242" t="s">
        <v>3875</v>
      </c>
      <c r="S242" t="s">
        <v>3876</v>
      </c>
      <c r="V242">
        <v>86</v>
      </c>
      <c r="AB242">
        <v>557</v>
      </c>
      <c r="AC242" t="s">
        <v>5257</v>
      </c>
      <c r="AD242" t="s">
        <v>5258</v>
      </c>
    </row>
    <row r="243" spans="1:30">
      <c r="A243" t="str">
        <f t="shared" si="3"/>
        <v>87-岩殿居蟹</v>
      </c>
      <c r="B243">
        <v>87</v>
      </c>
      <c r="C243" t="s">
        <v>491</v>
      </c>
      <c r="D243" t="s">
        <v>66</v>
      </c>
      <c r="E243" s="57" t="s">
        <v>65</v>
      </c>
      <c r="F243" t="s">
        <v>209</v>
      </c>
      <c r="G243" t="s">
        <v>219</v>
      </c>
      <c r="H243" t="s">
        <v>238</v>
      </c>
      <c r="I243" t="s">
        <v>121</v>
      </c>
      <c r="J243" s="57" t="s">
        <v>210</v>
      </c>
      <c r="K243">
        <v>70</v>
      </c>
      <c r="L243">
        <v>105</v>
      </c>
      <c r="M243">
        <v>125</v>
      </c>
      <c r="N243">
        <v>65</v>
      </c>
      <c r="O243">
        <v>75</v>
      </c>
      <c r="P243">
        <v>45</v>
      </c>
      <c r="Q243">
        <v>485</v>
      </c>
      <c r="R243" t="s">
        <v>3877</v>
      </c>
      <c r="S243" t="s">
        <v>3878</v>
      </c>
      <c r="V243">
        <v>87</v>
      </c>
      <c r="AB243">
        <v>558</v>
      </c>
      <c r="AC243" t="s">
        <v>5259</v>
      </c>
      <c r="AD243" t="s">
        <v>5260</v>
      </c>
    </row>
    <row r="244" spans="1:30">
      <c r="A244" t="str">
        <f t="shared" si="3"/>
        <v>224-滑滑小子</v>
      </c>
      <c r="B244">
        <v>224</v>
      </c>
      <c r="C244" t="s">
        <v>492</v>
      </c>
      <c r="D244" t="s">
        <v>80</v>
      </c>
      <c r="E244" t="s">
        <v>54</v>
      </c>
      <c r="F244" t="s">
        <v>123</v>
      </c>
      <c r="G244" t="s">
        <v>271</v>
      </c>
      <c r="H244" t="s">
        <v>139</v>
      </c>
      <c r="I244" t="s">
        <v>137</v>
      </c>
      <c r="J244" s="57" t="s">
        <v>106</v>
      </c>
      <c r="K244">
        <v>50</v>
      </c>
      <c r="L244">
        <v>75</v>
      </c>
      <c r="M244">
        <v>70</v>
      </c>
      <c r="N244">
        <v>35</v>
      </c>
      <c r="O244">
        <v>70</v>
      </c>
      <c r="P244">
        <v>48</v>
      </c>
      <c r="Q244">
        <v>348</v>
      </c>
      <c r="R244" t="s">
        <v>3879</v>
      </c>
      <c r="S244" t="s">
        <v>3880</v>
      </c>
      <c r="V244">
        <v>224</v>
      </c>
      <c r="AB244">
        <v>559</v>
      </c>
      <c r="AC244" t="s">
        <v>5261</v>
      </c>
      <c r="AD244" t="s">
        <v>5262</v>
      </c>
    </row>
    <row r="245" spans="1:30">
      <c r="A245" t="str">
        <f t="shared" si="3"/>
        <v>225-头巾混混</v>
      </c>
      <c r="B245">
        <v>225</v>
      </c>
      <c r="C245" t="s">
        <v>493</v>
      </c>
      <c r="D245" t="s">
        <v>80</v>
      </c>
      <c r="E245" t="s">
        <v>54</v>
      </c>
      <c r="F245" t="s">
        <v>123</v>
      </c>
      <c r="G245" t="s">
        <v>271</v>
      </c>
      <c r="H245" t="s">
        <v>139</v>
      </c>
      <c r="I245" t="s">
        <v>137</v>
      </c>
      <c r="J245" s="57" t="s">
        <v>106</v>
      </c>
      <c r="K245">
        <v>65</v>
      </c>
      <c r="L245">
        <v>90</v>
      </c>
      <c r="M245">
        <v>115</v>
      </c>
      <c r="N245">
        <v>45</v>
      </c>
      <c r="O245">
        <v>115</v>
      </c>
      <c r="P245">
        <v>58</v>
      </c>
      <c r="Q245">
        <v>488</v>
      </c>
      <c r="R245" t="s">
        <v>3881</v>
      </c>
      <c r="S245" t="s">
        <v>3882</v>
      </c>
      <c r="V245">
        <v>225</v>
      </c>
      <c r="AB245">
        <v>560</v>
      </c>
      <c r="AC245" t="s">
        <v>5263</v>
      </c>
      <c r="AD245" t="s">
        <v>5264</v>
      </c>
    </row>
    <row r="246" spans="1:30">
      <c r="A246" t="str">
        <f t="shared" si="3"/>
        <v>297-象征鸟</v>
      </c>
      <c r="B246">
        <v>297</v>
      </c>
      <c r="C246" t="s">
        <v>494</v>
      </c>
      <c r="D246" t="s">
        <v>77</v>
      </c>
      <c r="E246" t="s">
        <v>58</v>
      </c>
      <c r="F246" t="s">
        <v>176</v>
      </c>
      <c r="G246" t="s">
        <v>157</v>
      </c>
      <c r="H246" t="s">
        <v>126</v>
      </c>
      <c r="I246" t="s">
        <v>133</v>
      </c>
      <c r="J246" s="57"/>
      <c r="K246">
        <v>72</v>
      </c>
      <c r="L246">
        <v>58</v>
      </c>
      <c r="M246">
        <v>80</v>
      </c>
      <c r="N246">
        <v>103</v>
      </c>
      <c r="O246">
        <v>80</v>
      </c>
      <c r="P246">
        <v>97</v>
      </c>
      <c r="Q246">
        <v>490</v>
      </c>
      <c r="R246" t="s">
        <v>3883</v>
      </c>
      <c r="S246" t="s">
        <v>3884</v>
      </c>
      <c r="V246">
        <v>297</v>
      </c>
      <c r="AB246">
        <v>561</v>
      </c>
      <c r="AC246" t="s">
        <v>5265</v>
      </c>
      <c r="AD246" t="s">
        <v>5266</v>
      </c>
    </row>
    <row r="247" spans="1:30">
      <c r="A247" t="str">
        <f t="shared" si="3"/>
        <v>327-哭哭面具</v>
      </c>
      <c r="B247">
        <v>327</v>
      </c>
      <c r="C247" t="s">
        <v>495</v>
      </c>
      <c r="D247" t="s">
        <v>67</v>
      </c>
      <c r="E247" s="57"/>
      <c r="F247" t="s">
        <v>496</v>
      </c>
      <c r="G247" t="s">
        <v>496</v>
      </c>
      <c r="H247" t="s">
        <v>496</v>
      </c>
      <c r="I247" t="s">
        <v>210</v>
      </c>
      <c r="J247" t="s">
        <v>226</v>
      </c>
      <c r="K247">
        <v>38</v>
      </c>
      <c r="L247">
        <v>30</v>
      </c>
      <c r="M247">
        <v>85</v>
      </c>
      <c r="N247">
        <v>55</v>
      </c>
      <c r="O247">
        <v>65</v>
      </c>
      <c r="P247">
        <v>30</v>
      </c>
      <c r="Q247">
        <v>303</v>
      </c>
      <c r="R247" t="s">
        <v>3885</v>
      </c>
      <c r="S247" t="s">
        <v>3886</v>
      </c>
      <c r="V247">
        <v>327</v>
      </c>
      <c r="AB247">
        <v>562</v>
      </c>
      <c r="AC247" t="s">
        <v>5267</v>
      </c>
      <c r="AD247" t="s">
        <v>5268</v>
      </c>
    </row>
    <row r="248" spans="1:30">
      <c r="A248" t="str">
        <f t="shared" si="3"/>
        <v>327.1-哭哭面具（伽勒尔）</v>
      </c>
      <c r="B248">
        <v>327.10000000000002</v>
      </c>
      <c r="C248" t="s">
        <v>4337</v>
      </c>
      <c r="D248" t="s">
        <v>60</v>
      </c>
      <c r="E248" s="57" t="s">
        <v>67</v>
      </c>
      <c r="F248" t="s">
        <v>4460</v>
      </c>
      <c r="G248" t="s">
        <v>4460</v>
      </c>
      <c r="H248" t="s">
        <v>4460</v>
      </c>
      <c r="I248" t="s">
        <v>210</v>
      </c>
      <c r="J248" t="s">
        <v>226</v>
      </c>
      <c r="K248">
        <v>38</v>
      </c>
      <c r="L248">
        <v>55</v>
      </c>
      <c r="M248">
        <v>85</v>
      </c>
      <c r="N248">
        <v>30</v>
      </c>
      <c r="O248">
        <v>65</v>
      </c>
      <c r="P248">
        <v>30</v>
      </c>
      <c r="Q248">
        <v>303</v>
      </c>
      <c r="R248" t="s">
        <v>3885</v>
      </c>
      <c r="S248" t="s">
        <v>4602</v>
      </c>
      <c r="V248">
        <v>327.10000000000002</v>
      </c>
      <c r="AB248">
        <v>997</v>
      </c>
      <c r="AC248" s="122" t="s">
        <v>5791</v>
      </c>
      <c r="AD248" s="122" t="s">
        <v>5792</v>
      </c>
    </row>
    <row r="249" spans="1:30">
      <c r="A249" t="str">
        <f t="shared" si="3"/>
        <v>329-死神棺</v>
      </c>
      <c r="B249">
        <v>329</v>
      </c>
      <c r="C249" t="s">
        <v>497</v>
      </c>
      <c r="D249" t="s">
        <v>67</v>
      </c>
      <c r="F249" t="s">
        <v>496</v>
      </c>
      <c r="G249" t="s">
        <v>496</v>
      </c>
      <c r="H249" t="s">
        <v>496</v>
      </c>
      <c r="I249" t="s">
        <v>210</v>
      </c>
      <c r="J249" s="57" t="s">
        <v>226</v>
      </c>
      <c r="K249">
        <v>58</v>
      </c>
      <c r="L249">
        <v>50</v>
      </c>
      <c r="M249">
        <v>145</v>
      </c>
      <c r="N249">
        <v>95</v>
      </c>
      <c r="O249">
        <v>105</v>
      </c>
      <c r="P249">
        <v>30</v>
      </c>
      <c r="Q249">
        <v>483</v>
      </c>
      <c r="R249" t="s">
        <v>3887</v>
      </c>
      <c r="S249" t="s">
        <v>3888</v>
      </c>
      <c r="V249">
        <v>329</v>
      </c>
      <c r="AB249">
        <v>563</v>
      </c>
      <c r="AC249" t="s">
        <v>5269</v>
      </c>
      <c r="AD249" t="s">
        <v>5270</v>
      </c>
    </row>
    <row r="250" spans="1:30">
      <c r="A250" t="str">
        <f t="shared" si="3"/>
        <v>157-破破袋</v>
      </c>
      <c r="B250">
        <v>157</v>
      </c>
      <c r="C250" t="s">
        <v>499</v>
      </c>
      <c r="D250" t="s">
        <v>59</v>
      </c>
      <c r="F250" t="s">
        <v>171</v>
      </c>
      <c r="G250" t="s">
        <v>225</v>
      </c>
      <c r="H250" t="s">
        <v>245</v>
      </c>
      <c r="I250" t="s">
        <v>210</v>
      </c>
      <c r="J250" s="57"/>
      <c r="K250">
        <v>50</v>
      </c>
      <c r="L250">
        <v>50</v>
      </c>
      <c r="M250">
        <v>62</v>
      </c>
      <c r="N250">
        <v>40</v>
      </c>
      <c r="O250">
        <v>62</v>
      </c>
      <c r="P250">
        <v>65</v>
      </c>
      <c r="Q250">
        <v>329</v>
      </c>
      <c r="R250" t="s">
        <v>3889</v>
      </c>
      <c r="S250" t="s">
        <v>3890</v>
      </c>
      <c r="V250">
        <v>157</v>
      </c>
      <c r="AB250">
        <v>568</v>
      </c>
      <c r="AC250" t="s">
        <v>5271</v>
      </c>
      <c r="AD250" t="s">
        <v>5272</v>
      </c>
    </row>
    <row r="251" spans="1:30">
      <c r="A251" t="str">
        <f t="shared" si="3"/>
        <v>158-灰尘山</v>
      </c>
      <c r="B251">
        <v>158</v>
      </c>
      <c r="C251" t="s">
        <v>500</v>
      </c>
      <c r="D251" t="s">
        <v>59</v>
      </c>
      <c r="F251" t="s">
        <v>171</v>
      </c>
      <c r="G251" t="s">
        <v>238</v>
      </c>
      <c r="H251" t="s">
        <v>245</v>
      </c>
      <c r="I251" t="s">
        <v>210</v>
      </c>
      <c r="J251" s="57"/>
      <c r="K251">
        <v>80</v>
      </c>
      <c r="L251">
        <v>95</v>
      </c>
      <c r="M251">
        <v>82</v>
      </c>
      <c r="N251">
        <v>60</v>
      </c>
      <c r="O251">
        <v>82</v>
      </c>
      <c r="P251">
        <v>75</v>
      </c>
      <c r="Q251">
        <v>474</v>
      </c>
      <c r="R251" t="s">
        <v>3891</v>
      </c>
      <c r="S251" t="s">
        <v>3892</v>
      </c>
      <c r="V251">
        <v>158</v>
      </c>
      <c r="AB251">
        <v>569</v>
      </c>
      <c r="AC251" t="s">
        <v>5273</v>
      </c>
      <c r="AD251" t="s">
        <v>5274</v>
      </c>
    </row>
    <row r="252" spans="1:30">
      <c r="A252" t="str">
        <f t="shared" si="3"/>
        <v>50-泡沫栗鼠</v>
      </c>
      <c r="B252">
        <v>50</v>
      </c>
      <c r="C252" t="s">
        <v>502</v>
      </c>
      <c r="D252" t="s">
        <v>53</v>
      </c>
      <c r="F252" t="s">
        <v>156</v>
      </c>
      <c r="G252" t="s">
        <v>184</v>
      </c>
      <c r="H252" t="s">
        <v>229</v>
      </c>
      <c r="I252" t="s">
        <v>137</v>
      </c>
      <c r="J252" s="57"/>
      <c r="K252">
        <v>55</v>
      </c>
      <c r="L252">
        <v>50</v>
      </c>
      <c r="M252">
        <v>40</v>
      </c>
      <c r="N252">
        <v>40</v>
      </c>
      <c r="O252">
        <v>40</v>
      </c>
      <c r="P252">
        <v>75</v>
      </c>
      <c r="Q252">
        <v>300</v>
      </c>
      <c r="R252" t="s">
        <v>3893</v>
      </c>
      <c r="S252" t="s">
        <v>3894</v>
      </c>
      <c r="V252">
        <v>50</v>
      </c>
      <c r="AB252">
        <v>572</v>
      </c>
      <c r="AC252" t="s">
        <v>5275</v>
      </c>
      <c r="AD252" t="s">
        <v>5276</v>
      </c>
    </row>
    <row r="253" spans="1:30">
      <c r="A253" t="str">
        <f t="shared" si="3"/>
        <v>51-奇诺栗鼠</v>
      </c>
      <c r="B253">
        <v>51</v>
      </c>
      <c r="C253" t="s">
        <v>503</v>
      </c>
      <c r="D253" t="s">
        <v>53</v>
      </c>
      <c r="F253" t="s">
        <v>156</v>
      </c>
      <c r="G253" t="s">
        <v>184</v>
      </c>
      <c r="H253" t="s">
        <v>229</v>
      </c>
      <c r="I253" t="s">
        <v>137</v>
      </c>
      <c r="J253" s="57"/>
      <c r="K253">
        <v>75</v>
      </c>
      <c r="L253">
        <v>95</v>
      </c>
      <c r="M253">
        <v>60</v>
      </c>
      <c r="N253">
        <v>65</v>
      </c>
      <c r="O253">
        <v>60</v>
      </c>
      <c r="P253">
        <v>115</v>
      </c>
      <c r="Q253">
        <v>470</v>
      </c>
      <c r="R253" t="s">
        <v>3895</v>
      </c>
      <c r="S253" t="s">
        <v>3896</v>
      </c>
      <c r="V253">
        <v>51</v>
      </c>
      <c r="AB253">
        <v>573</v>
      </c>
      <c r="AC253" t="s">
        <v>5277</v>
      </c>
      <c r="AD253" t="s">
        <v>5278</v>
      </c>
    </row>
    <row r="254" spans="1:30">
      <c r="A254" t="str">
        <f t="shared" si="3"/>
        <v>267-哥德宝宝</v>
      </c>
      <c r="B254">
        <v>267</v>
      </c>
      <c r="C254" t="s">
        <v>504</v>
      </c>
      <c r="D254" t="s">
        <v>77</v>
      </c>
      <c r="F254" t="s">
        <v>166</v>
      </c>
      <c r="G254" t="s">
        <v>165</v>
      </c>
      <c r="H254" t="s">
        <v>236</v>
      </c>
      <c r="I254" t="s">
        <v>199</v>
      </c>
      <c r="J254" s="57"/>
      <c r="K254">
        <v>45</v>
      </c>
      <c r="L254">
        <v>30</v>
      </c>
      <c r="M254">
        <v>50</v>
      </c>
      <c r="N254">
        <v>55</v>
      </c>
      <c r="O254">
        <v>65</v>
      </c>
      <c r="P254">
        <v>45</v>
      </c>
      <c r="Q254">
        <v>290</v>
      </c>
      <c r="R254" t="s">
        <v>3897</v>
      </c>
      <c r="S254" t="s">
        <v>3898</v>
      </c>
      <c r="V254">
        <v>267</v>
      </c>
      <c r="AB254">
        <v>574</v>
      </c>
      <c r="AC254" t="s">
        <v>5279</v>
      </c>
      <c r="AD254" t="s">
        <v>5280</v>
      </c>
    </row>
    <row r="255" spans="1:30">
      <c r="A255" t="str">
        <f t="shared" si="3"/>
        <v>268-哥德小童</v>
      </c>
      <c r="B255">
        <v>268</v>
      </c>
      <c r="C255" t="s">
        <v>505</v>
      </c>
      <c r="D255" t="s">
        <v>77</v>
      </c>
      <c r="F255" t="s">
        <v>166</v>
      </c>
      <c r="G255" t="s">
        <v>165</v>
      </c>
      <c r="H255" t="s">
        <v>236</v>
      </c>
      <c r="I255" t="s">
        <v>199</v>
      </c>
      <c r="J255" s="57"/>
      <c r="K255">
        <v>60</v>
      </c>
      <c r="L255">
        <v>45</v>
      </c>
      <c r="M255">
        <v>70</v>
      </c>
      <c r="N255">
        <v>75</v>
      </c>
      <c r="O255">
        <v>85</v>
      </c>
      <c r="P255">
        <v>55</v>
      </c>
      <c r="Q255">
        <v>390</v>
      </c>
      <c r="R255" t="s">
        <v>3899</v>
      </c>
      <c r="S255" t="s">
        <v>3900</v>
      </c>
      <c r="V255">
        <v>268</v>
      </c>
      <c r="AB255">
        <v>575</v>
      </c>
      <c r="AC255" t="s">
        <v>5281</v>
      </c>
      <c r="AD255" t="s">
        <v>5282</v>
      </c>
    </row>
    <row r="256" spans="1:30">
      <c r="A256" t="str">
        <f t="shared" si="3"/>
        <v>269-哥德小姐</v>
      </c>
      <c r="B256">
        <v>269</v>
      </c>
      <c r="C256" t="s">
        <v>506</v>
      </c>
      <c r="D256" t="s">
        <v>77</v>
      </c>
      <c r="E256" s="57"/>
      <c r="F256" t="s">
        <v>166</v>
      </c>
      <c r="G256" t="s">
        <v>165</v>
      </c>
      <c r="H256" t="s">
        <v>236</v>
      </c>
      <c r="I256" t="s">
        <v>199</v>
      </c>
      <c r="J256" s="57"/>
      <c r="K256">
        <v>70</v>
      </c>
      <c r="L256">
        <v>55</v>
      </c>
      <c r="M256">
        <v>95</v>
      </c>
      <c r="N256">
        <v>95</v>
      </c>
      <c r="O256">
        <v>110</v>
      </c>
      <c r="P256">
        <v>65</v>
      </c>
      <c r="Q256">
        <v>490</v>
      </c>
      <c r="R256" t="s">
        <v>3901</v>
      </c>
      <c r="S256" t="s">
        <v>3902</v>
      </c>
      <c r="V256">
        <v>269</v>
      </c>
      <c r="AB256">
        <v>576</v>
      </c>
      <c r="AC256" t="s">
        <v>5283</v>
      </c>
      <c r="AD256" t="s">
        <v>5284</v>
      </c>
    </row>
    <row r="257" spans="1:30">
      <c r="A257" t="str">
        <f t="shared" si="3"/>
        <v>270-单卵细胞球</v>
      </c>
      <c r="B257">
        <v>270</v>
      </c>
      <c r="C257" t="s">
        <v>507</v>
      </c>
      <c r="D257" t="s">
        <v>77</v>
      </c>
      <c r="E257" s="57"/>
      <c r="F257" t="s">
        <v>230</v>
      </c>
      <c r="G257" t="s">
        <v>157</v>
      </c>
      <c r="H257" t="s">
        <v>218</v>
      </c>
      <c r="I257" t="s">
        <v>226</v>
      </c>
      <c r="J257" s="57"/>
      <c r="K257">
        <v>45</v>
      </c>
      <c r="L257">
        <v>30</v>
      </c>
      <c r="M257">
        <v>40</v>
      </c>
      <c r="N257">
        <v>105</v>
      </c>
      <c r="O257">
        <v>50</v>
      </c>
      <c r="P257">
        <v>20</v>
      </c>
      <c r="Q257">
        <v>290</v>
      </c>
      <c r="R257" t="s">
        <v>3903</v>
      </c>
      <c r="S257" t="s">
        <v>3904</v>
      </c>
      <c r="V257">
        <v>270</v>
      </c>
      <c r="AB257">
        <v>577</v>
      </c>
      <c r="AC257" t="s">
        <v>5285</v>
      </c>
      <c r="AD257" t="s">
        <v>5286</v>
      </c>
    </row>
    <row r="258" spans="1:30">
      <c r="A258" t="str">
        <f t="shared" si="3"/>
        <v>271-双卵细胞球</v>
      </c>
      <c r="B258">
        <v>271</v>
      </c>
      <c r="C258" t="s">
        <v>508</v>
      </c>
      <c r="D258" t="s">
        <v>77</v>
      </c>
      <c r="E258" s="57"/>
      <c r="F258" t="s">
        <v>230</v>
      </c>
      <c r="G258" t="s">
        <v>157</v>
      </c>
      <c r="H258" t="s">
        <v>218</v>
      </c>
      <c r="I258" t="s">
        <v>226</v>
      </c>
      <c r="J258" s="57"/>
      <c r="K258">
        <v>65</v>
      </c>
      <c r="L258">
        <v>40</v>
      </c>
      <c r="M258">
        <v>50</v>
      </c>
      <c r="N258">
        <v>125</v>
      </c>
      <c r="O258">
        <v>60</v>
      </c>
      <c r="P258">
        <v>30</v>
      </c>
      <c r="Q258">
        <v>370</v>
      </c>
      <c r="R258" t="s">
        <v>3905</v>
      </c>
      <c r="S258" t="s">
        <v>3906</v>
      </c>
      <c r="V258">
        <v>271</v>
      </c>
      <c r="AB258">
        <v>578</v>
      </c>
      <c r="AC258" t="s">
        <v>5287</v>
      </c>
      <c r="AD258" t="s">
        <v>5288</v>
      </c>
    </row>
    <row r="259" spans="1:30">
      <c r="A259" t="str">
        <f t="shared" ref="A259:A322" si="4">B259&amp;"-"&amp;C259</f>
        <v>272-人造细胞卵</v>
      </c>
      <c r="B259">
        <v>272</v>
      </c>
      <c r="C259" t="s">
        <v>509</v>
      </c>
      <c r="D259" t="s">
        <v>77</v>
      </c>
      <c r="F259" t="s">
        <v>230</v>
      </c>
      <c r="G259" t="s">
        <v>157</v>
      </c>
      <c r="H259" t="s">
        <v>218</v>
      </c>
      <c r="I259" t="s">
        <v>226</v>
      </c>
      <c r="J259" s="57"/>
      <c r="K259">
        <v>110</v>
      </c>
      <c r="L259">
        <v>65</v>
      </c>
      <c r="M259">
        <v>75</v>
      </c>
      <c r="N259">
        <v>125</v>
      </c>
      <c r="O259">
        <v>85</v>
      </c>
      <c r="P259">
        <v>30</v>
      </c>
      <c r="Q259">
        <v>490</v>
      </c>
      <c r="R259" t="s">
        <v>3907</v>
      </c>
      <c r="S259" t="s">
        <v>3908</v>
      </c>
      <c r="V259">
        <v>272</v>
      </c>
      <c r="AB259">
        <v>579</v>
      </c>
      <c r="AC259" t="s">
        <v>5289</v>
      </c>
      <c r="AD259" t="s">
        <v>5290</v>
      </c>
    </row>
    <row r="260" spans="1:30">
      <c r="A260" t="str">
        <f t="shared" si="4"/>
        <v>72-迷你冰</v>
      </c>
      <c r="B260">
        <v>72</v>
      </c>
      <c r="C260" t="s">
        <v>510</v>
      </c>
      <c r="D260" t="s">
        <v>78</v>
      </c>
      <c r="F260" t="s">
        <v>224</v>
      </c>
      <c r="G260" t="s">
        <v>149</v>
      </c>
      <c r="H260" t="s">
        <v>238</v>
      </c>
      <c r="I260" t="s">
        <v>210</v>
      </c>
      <c r="J260" s="57"/>
      <c r="K260">
        <v>36</v>
      </c>
      <c r="L260">
        <v>50</v>
      </c>
      <c r="M260">
        <v>50</v>
      </c>
      <c r="N260">
        <v>65</v>
      </c>
      <c r="O260">
        <v>60</v>
      </c>
      <c r="P260">
        <v>44</v>
      </c>
      <c r="Q260">
        <v>305</v>
      </c>
      <c r="R260" t="s">
        <v>3909</v>
      </c>
      <c r="S260" t="s">
        <v>3910</v>
      </c>
      <c r="V260">
        <v>72</v>
      </c>
      <c r="AB260">
        <v>582</v>
      </c>
      <c r="AC260" t="s">
        <v>5291</v>
      </c>
      <c r="AD260" t="s">
        <v>5292</v>
      </c>
    </row>
    <row r="261" spans="1:30">
      <c r="A261" t="str">
        <f t="shared" si="4"/>
        <v>73-多多冰</v>
      </c>
      <c r="B261">
        <v>73</v>
      </c>
      <c r="C261" t="s">
        <v>511</v>
      </c>
      <c r="D261" t="s">
        <v>78</v>
      </c>
      <c r="F261" t="s">
        <v>224</v>
      </c>
      <c r="G261" t="s">
        <v>149</v>
      </c>
      <c r="H261" t="s">
        <v>238</v>
      </c>
      <c r="I261" t="s">
        <v>210</v>
      </c>
      <c r="J261" s="57"/>
      <c r="K261">
        <v>51</v>
      </c>
      <c r="L261">
        <v>65</v>
      </c>
      <c r="M261">
        <v>65</v>
      </c>
      <c r="N261">
        <v>80</v>
      </c>
      <c r="O261">
        <v>75</v>
      </c>
      <c r="P261">
        <v>59</v>
      </c>
      <c r="Q261">
        <v>395</v>
      </c>
      <c r="R261" t="s">
        <v>3911</v>
      </c>
      <c r="S261" t="s">
        <v>3912</v>
      </c>
      <c r="V261">
        <v>73</v>
      </c>
      <c r="AB261">
        <v>583</v>
      </c>
      <c r="AC261" t="s">
        <v>5293</v>
      </c>
      <c r="AD261" t="s">
        <v>5294</v>
      </c>
    </row>
    <row r="262" spans="1:30">
      <c r="A262" t="str">
        <f t="shared" si="4"/>
        <v>74-双倍多多冰</v>
      </c>
      <c r="B262">
        <v>74</v>
      </c>
      <c r="C262" t="s">
        <v>512</v>
      </c>
      <c r="D262" t="s">
        <v>78</v>
      </c>
      <c r="F262" t="s">
        <v>224</v>
      </c>
      <c r="G262" t="s">
        <v>163</v>
      </c>
      <c r="H262" t="s">
        <v>238</v>
      </c>
      <c r="I262" t="s">
        <v>210</v>
      </c>
      <c r="K262">
        <v>71</v>
      </c>
      <c r="L262">
        <v>95</v>
      </c>
      <c r="M262">
        <v>85</v>
      </c>
      <c r="N262">
        <v>110</v>
      </c>
      <c r="O262">
        <v>95</v>
      </c>
      <c r="P262">
        <v>79</v>
      </c>
      <c r="Q262">
        <v>535</v>
      </c>
      <c r="R262" t="s">
        <v>3913</v>
      </c>
      <c r="S262" t="s">
        <v>3914</v>
      </c>
      <c r="V262">
        <v>74</v>
      </c>
      <c r="AB262">
        <v>584</v>
      </c>
      <c r="AC262" t="s">
        <v>5295</v>
      </c>
      <c r="AD262" t="s">
        <v>5296</v>
      </c>
    </row>
    <row r="263" spans="1:30">
      <c r="A263" t="str">
        <f t="shared" si="4"/>
        <v>273-盖盖虫</v>
      </c>
      <c r="B263">
        <v>273</v>
      </c>
      <c r="C263" t="s">
        <v>513</v>
      </c>
      <c r="D263" t="s">
        <v>66</v>
      </c>
      <c r="E263" s="57"/>
      <c r="F263" t="s">
        <v>127</v>
      </c>
      <c r="G263" t="s">
        <v>123</v>
      </c>
      <c r="H263" t="s">
        <v>134</v>
      </c>
      <c r="I263" t="s">
        <v>121</v>
      </c>
      <c r="K263">
        <v>50</v>
      </c>
      <c r="L263">
        <v>75</v>
      </c>
      <c r="M263">
        <v>45</v>
      </c>
      <c r="N263">
        <v>40</v>
      </c>
      <c r="O263">
        <v>45</v>
      </c>
      <c r="P263">
        <v>60</v>
      </c>
      <c r="Q263">
        <v>315</v>
      </c>
      <c r="R263" t="s">
        <v>3915</v>
      </c>
      <c r="S263" t="s">
        <v>3916</v>
      </c>
      <c r="V263">
        <v>273</v>
      </c>
      <c r="AB263">
        <v>588</v>
      </c>
      <c r="AC263" t="s">
        <v>5297</v>
      </c>
      <c r="AD263" t="s">
        <v>5298</v>
      </c>
    </row>
    <row r="264" spans="1:30">
      <c r="A264" t="str">
        <f t="shared" si="4"/>
        <v>274-骑士蜗牛</v>
      </c>
      <c r="B264">
        <v>274</v>
      </c>
      <c r="C264" t="s">
        <v>514</v>
      </c>
      <c r="D264" t="s">
        <v>66</v>
      </c>
      <c r="E264" s="57" t="s">
        <v>72</v>
      </c>
      <c r="F264" t="s">
        <v>127</v>
      </c>
      <c r="G264" t="s">
        <v>219</v>
      </c>
      <c r="H264" t="s">
        <v>230</v>
      </c>
      <c r="I264" t="s">
        <v>121</v>
      </c>
      <c r="K264">
        <v>70</v>
      </c>
      <c r="L264">
        <v>135</v>
      </c>
      <c r="M264">
        <v>105</v>
      </c>
      <c r="N264">
        <v>60</v>
      </c>
      <c r="O264">
        <v>105</v>
      </c>
      <c r="P264">
        <v>20</v>
      </c>
      <c r="Q264">
        <v>495</v>
      </c>
      <c r="R264" t="s">
        <v>3917</v>
      </c>
      <c r="S264" t="s">
        <v>3918</v>
      </c>
      <c r="V264">
        <v>274</v>
      </c>
      <c r="AB264">
        <v>589</v>
      </c>
      <c r="AC264" t="s">
        <v>5299</v>
      </c>
      <c r="AD264" t="s">
        <v>5300</v>
      </c>
    </row>
    <row r="265" spans="1:30">
      <c r="A265" t="str">
        <f t="shared" si="4"/>
        <v>305-轻飘飘</v>
      </c>
      <c r="B265">
        <v>305</v>
      </c>
      <c r="C265" t="s">
        <v>515</v>
      </c>
      <c r="D265" t="s">
        <v>74</v>
      </c>
      <c r="E265" t="s">
        <v>67</v>
      </c>
      <c r="F265" t="s">
        <v>197</v>
      </c>
      <c r="G265" t="s">
        <v>401</v>
      </c>
      <c r="H265" t="s">
        <v>175</v>
      </c>
      <c r="I265" t="s">
        <v>226</v>
      </c>
      <c r="K265">
        <v>55</v>
      </c>
      <c r="L265">
        <v>40</v>
      </c>
      <c r="M265">
        <v>50</v>
      </c>
      <c r="N265">
        <v>65</v>
      </c>
      <c r="O265">
        <v>85</v>
      </c>
      <c r="P265">
        <v>40</v>
      </c>
      <c r="Q265">
        <v>335</v>
      </c>
      <c r="R265" t="s">
        <v>3919</v>
      </c>
      <c r="S265" t="s">
        <v>3920</v>
      </c>
      <c r="V265">
        <v>305</v>
      </c>
      <c r="AB265">
        <v>592</v>
      </c>
      <c r="AC265" t="s">
        <v>5301</v>
      </c>
      <c r="AD265" t="s">
        <v>5302</v>
      </c>
    </row>
    <row r="266" spans="1:30">
      <c r="A266" t="str">
        <f t="shared" si="4"/>
        <v>306-胖嘟嘟</v>
      </c>
      <c r="B266">
        <v>306</v>
      </c>
      <c r="C266" t="s">
        <v>516</v>
      </c>
      <c r="D266" t="s">
        <v>74</v>
      </c>
      <c r="E266" t="s">
        <v>67</v>
      </c>
      <c r="F266" t="s">
        <v>197</v>
      </c>
      <c r="G266" t="s">
        <v>401</v>
      </c>
      <c r="H266" t="s">
        <v>175</v>
      </c>
      <c r="I266" t="s">
        <v>226</v>
      </c>
      <c r="J266" s="57"/>
      <c r="K266">
        <v>100</v>
      </c>
      <c r="L266">
        <v>60</v>
      </c>
      <c r="M266">
        <v>70</v>
      </c>
      <c r="N266">
        <v>85</v>
      </c>
      <c r="O266">
        <v>105</v>
      </c>
      <c r="P266">
        <v>60</v>
      </c>
      <c r="Q266">
        <v>480</v>
      </c>
      <c r="R266" t="s">
        <v>3921</v>
      </c>
      <c r="S266" t="s">
        <v>3922</v>
      </c>
      <c r="V266">
        <v>306</v>
      </c>
      <c r="AB266">
        <v>593</v>
      </c>
      <c r="AC266" t="s">
        <v>5303</v>
      </c>
      <c r="AD266" t="s">
        <v>5304</v>
      </c>
    </row>
    <row r="267" spans="1:30">
      <c r="A267" t="str">
        <f t="shared" si="4"/>
        <v>64-电电虫</v>
      </c>
      <c r="B267">
        <v>64</v>
      </c>
      <c r="C267" t="s">
        <v>517</v>
      </c>
      <c r="D267" t="s">
        <v>66</v>
      </c>
      <c r="E267" t="s">
        <v>76</v>
      </c>
      <c r="F267" t="s">
        <v>125</v>
      </c>
      <c r="G267" t="s">
        <v>140</v>
      </c>
      <c r="H267" t="s">
        <v>127</v>
      </c>
      <c r="I267" t="s">
        <v>121</v>
      </c>
      <c r="J267" s="57"/>
      <c r="K267">
        <v>50</v>
      </c>
      <c r="L267">
        <v>47</v>
      </c>
      <c r="M267">
        <v>50</v>
      </c>
      <c r="N267">
        <v>57</v>
      </c>
      <c r="O267">
        <v>50</v>
      </c>
      <c r="P267">
        <v>65</v>
      </c>
      <c r="Q267">
        <v>319</v>
      </c>
      <c r="R267" t="s">
        <v>3923</v>
      </c>
      <c r="S267" t="s">
        <v>3924</v>
      </c>
      <c r="V267">
        <v>64</v>
      </c>
      <c r="AB267">
        <v>595</v>
      </c>
      <c r="AC267" t="s">
        <v>5305</v>
      </c>
      <c r="AD267" t="s">
        <v>5306</v>
      </c>
    </row>
    <row r="268" spans="1:30">
      <c r="A268" t="str">
        <f t="shared" si="4"/>
        <v>65-电蜘蛛</v>
      </c>
      <c r="B268">
        <v>65</v>
      </c>
      <c r="C268" t="s">
        <v>518</v>
      </c>
      <c r="D268" t="s">
        <v>66</v>
      </c>
      <c r="E268" t="s">
        <v>76</v>
      </c>
      <c r="F268" t="s">
        <v>125</v>
      </c>
      <c r="G268" t="s">
        <v>140</v>
      </c>
      <c r="H268" t="s">
        <v>127</v>
      </c>
      <c r="I268" t="s">
        <v>121</v>
      </c>
      <c r="J268" s="57"/>
      <c r="K268">
        <v>70</v>
      </c>
      <c r="L268">
        <v>77</v>
      </c>
      <c r="M268">
        <v>60</v>
      </c>
      <c r="N268">
        <v>97</v>
      </c>
      <c r="O268">
        <v>60</v>
      </c>
      <c r="P268">
        <v>108</v>
      </c>
      <c r="Q268">
        <v>472</v>
      </c>
      <c r="R268" t="s">
        <v>3925</v>
      </c>
      <c r="S268" t="s">
        <v>3926</v>
      </c>
      <c r="V268">
        <v>65</v>
      </c>
      <c r="AB268">
        <v>596</v>
      </c>
      <c r="AC268" t="s">
        <v>5307</v>
      </c>
      <c r="AD268" t="s">
        <v>5308</v>
      </c>
    </row>
    <row r="269" spans="1:30">
      <c r="A269" t="str">
        <f t="shared" si="4"/>
        <v>189-种子铁球</v>
      </c>
      <c r="B269">
        <v>189</v>
      </c>
      <c r="C269" t="s">
        <v>519</v>
      </c>
      <c r="D269" t="s">
        <v>75</v>
      </c>
      <c r="E269" t="s">
        <v>72</v>
      </c>
      <c r="F269" t="s">
        <v>520</v>
      </c>
      <c r="G269" t="s">
        <v>520</v>
      </c>
      <c r="H269" t="s">
        <v>520</v>
      </c>
      <c r="I269" t="s">
        <v>99</v>
      </c>
      <c r="J269" s="57" t="s">
        <v>210</v>
      </c>
      <c r="K269">
        <v>44</v>
      </c>
      <c r="L269">
        <v>50</v>
      </c>
      <c r="M269">
        <v>91</v>
      </c>
      <c r="N269">
        <v>24</v>
      </c>
      <c r="O269">
        <v>86</v>
      </c>
      <c r="P269">
        <v>10</v>
      </c>
      <c r="Q269">
        <v>305</v>
      </c>
      <c r="R269" t="s">
        <v>3927</v>
      </c>
      <c r="S269" t="s">
        <v>3928</v>
      </c>
      <c r="V269">
        <v>189</v>
      </c>
      <c r="AB269">
        <v>597</v>
      </c>
      <c r="AC269" t="s">
        <v>5309</v>
      </c>
      <c r="AD269" t="s">
        <v>5310</v>
      </c>
    </row>
    <row r="270" spans="1:30">
      <c r="A270" t="str">
        <f t="shared" si="4"/>
        <v>190-坚果哑铃</v>
      </c>
      <c r="B270">
        <v>190</v>
      </c>
      <c r="C270" t="s">
        <v>521</v>
      </c>
      <c r="D270" t="s">
        <v>75</v>
      </c>
      <c r="E270" t="s">
        <v>72</v>
      </c>
      <c r="F270" t="s">
        <v>520</v>
      </c>
      <c r="G270" t="s">
        <v>520</v>
      </c>
      <c r="H270" t="s">
        <v>280</v>
      </c>
      <c r="I270" t="s">
        <v>99</v>
      </c>
      <c r="J270" s="57" t="s">
        <v>210</v>
      </c>
      <c r="K270">
        <v>74</v>
      </c>
      <c r="L270">
        <v>94</v>
      </c>
      <c r="M270">
        <v>131</v>
      </c>
      <c r="N270">
        <v>54</v>
      </c>
      <c r="O270">
        <v>116</v>
      </c>
      <c r="P270">
        <v>20</v>
      </c>
      <c r="Q270">
        <v>489</v>
      </c>
      <c r="R270" t="s">
        <v>3929</v>
      </c>
      <c r="S270" t="s">
        <v>3930</v>
      </c>
      <c r="V270">
        <v>190</v>
      </c>
      <c r="AB270">
        <v>598</v>
      </c>
      <c r="AC270" t="s">
        <v>5311</v>
      </c>
      <c r="AD270" t="s">
        <v>5312</v>
      </c>
    </row>
    <row r="271" spans="1:30">
      <c r="A271" t="str">
        <f t="shared" si="4"/>
        <v>113-齿轮儿</v>
      </c>
      <c r="B271">
        <v>113</v>
      </c>
      <c r="C271" t="s">
        <v>522</v>
      </c>
      <c r="D271" t="s">
        <v>72</v>
      </c>
      <c r="F271" t="s">
        <v>306</v>
      </c>
      <c r="G271" t="s">
        <v>372</v>
      </c>
      <c r="H271" t="s">
        <v>205</v>
      </c>
      <c r="I271" t="s">
        <v>210</v>
      </c>
      <c r="K271">
        <v>40</v>
      </c>
      <c r="L271">
        <v>55</v>
      </c>
      <c r="M271">
        <v>70</v>
      </c>
      <c r="N271">
        <v>45</v>
      </c>
      <c r="O271">
        <v>60</v>
      </c>
      <c r="P271">
        <v>30</v>
      </c>
      <c r="Q271">
        <v>300</v>
      </c>
      <c r="R271" t="s">
        <v>3931</v>
      </c>
      <c r="S271" t="s">
        <v>3932</v>
      </c>
      <c r="V271">
        <v>113</v>
      </c>
      <c r="AB271">
        <v>599</v>
      </c>
      <c r="AC271" t="s">
        <v>5313</v>
      </c>
      <c r="AD271" t="s">
        <v>5314</v>
      </c>
    </row>
    <row r="272" spans="1:30">
      <c r="A272" t="str">
        <f t="shared" si="4"/>
        <v>114-齿轮组</v>
      </c>
      <c r="B272">
        <v>114</v>
      </c>
      <c r="C272" t="s">
        <v>523</v>
      </c>
      <c r="D272" t="s">
        <v>72</v>
      </c>
      <c r="E272" s="57"/>
      <c r="F272" t="s">
        <v>306</v>
      </c>
      <c r="G272" t="s">
        <v>372</v>
      </c>
      <c r="H272" t="s">
        <v>205</v>
      </c>
      <c r="I272" t="s">
        <v>210</v>
      </c>
      <c r="J272" s="57"/>
      <c r="K272">
        <v>60</v>
      </c>
      <c r="L272">
        <v>80</v>
      </c>
      <c r="M272">
        <v>95</v>
      </c>
      <c r="N272">
        <v>70</v>
      </c>
      <c r="O272">
        <v>85</v>
      </c>
      <c r="P272">
        <v>50</v>
      </c>
      <c r="Q272">
        <v>440</v>
      </c>
      <c r="R272" t="s">
        <v>3933</v>
      </c>
      <c r="S272" t="s">
        <v>3934</v>
      </c>
      <c r="V272">
        <v>114</v>
      </c>
      <c r="AB272">
        <v>600</v>
      </c>
      <c r="AC272" t="s">
        <v>5315</v>
      </c>
      <c r="AD272" t="s">
        <v>5316</v>
      </c>
    </row>
    <row r="273" spans="1:30">
      <c r="A273" t="str">
        <f t="shared" si="4"/>
        <v>115-齿轮怪</v>
      </c>
      <c r="B273">
        <v>115</v>
      </c>
      <c r="C273" t="s">
        <v>524</v>
      </c>
      <c r="D273" t="s">
        <v>72</v>
      </c>
      <c r="E273" s="57"/>
      <c r="F273" t="s">
        <v>306</v>
      </c>
      <c r="G273" t="s">
        <v>372</v>
      </c>
      <c r="H273" t="s">
        <v>205</v>
      </c>
      <c r="I273" t="s">
        <v>210</v>
      </c>
      <c r="J273" s="57"/>
      <c r="K273">
        <v>60</v>
      </c>
      <c r="L273">
        <v>100</v>
      </c>
      <c r="M273">
        <v>115</v>
      </c>
      <c r="N273">
        <v>70</v>
      </c>
      <c r="O273">
        <v>85</v>
      </c>
      <c r="P273">
        <v>90</v>
      </c>
      <c r="Q273">
        <v>520</v>
      </c>
      <c r="R273" t="s">
        <v>3935</v>
      </c>
      <c r="S273" t="s">
        <v>3936</v>
      </c>
      <c r="V273">
        <v>115</v>
      </c>
      <c r="AB273">
        <v>601</v>
      </c>
      <c r="AC273" t="s">
        <v>5317</v>
      </c>
      <c r="AD273" t="s">
        <v>5318</v>
      </c>
    </row>
    <row r="274" spans="1:30">
      <c r="A274" t="str">
        <f t="shared" si="4"/>
        <v>277-小灰怪</v>
      </c>
      <c r="B274">
        <v>277</v>
      </c>
      <c r="C274" t="s">
        <v>525</v>
      </c>
      <c r="D274" t="s">
        <v>77</v>
      </c>
      <c r="E274" s="57"/>
      <c r="F274" t="s">
        <v>319</v>
      </c>
      <c r="G274" t="s">
        <v>198</v>
      </c>
      <c r="H274" t="s">
        <v>220</v>
      </c>
      <c r="I274" t="s">
        <v>199</v>
      </c>
      <c r="J274" s="57"/>
      <c r="K274">
        <v>55</v>
      </c>
      <c r="L274">
        <v>55</v>
      </c>
      <c r="M274">
        <v>55</v>
      </c>
      <c r="N274">
        <v>85</v>
      </c>
      <c r="O274">
        <v>55</v>
      </c>
      <c r="P274">
        <v>30</v>
      </c>
      <c r="Q274">
        <v>335</v>
      </c>
      <c r="R274" t="s">
        <v>3937</v>
      </c>
      <c r="S274" t="s">
        <v>3938</v>
      </c>
      <c r="V274">
        <v>277</v>
      </c>
      <c r="AB274">
        <v>605</v>
      </c>
      <c r="AC274" t="s">
        <v>5319</v>
      </c>
      <c r="AD274" t="s">
        <v>5320</v>
      </c>
    </row>
    <row r="275" spans="1:30">
      <c r="A275" t="str">
        <f t="shared" si="4"/>
        <v>278-大宇怪</v>
      </c>
      <c r="B275">
        <v>278</v>
      </c>
      <c r="C275" t="s">
        <v>526</v>
      </c>
      <c r="D275" t="s">
        <v>77</v>
      </c>
      <c r="E275" s="57"/>
      <c r="F275" t="s">
        <v>319</v>
      </c>
      <c r="G275" t="s">
        <v>198</v>
      </c>
      <c r="H275" t="s">
        <v>220</v>
      </c>
      <c r="I275" t="s">
        <v>199</v>
      </c>
      <c r="J275" s="57"/>
      <c r="K275">
        <v>75</v>
      </c>
      <c r="L275">
        <v>75</v>
      </c>
      <c r="M275">
        <v>75</v>
      </c>
      <c r="N275">
        <v>125</v>
      </c>
      <c r="O275">
        <v>95</v>
      </c>
      <c r="P275">
        <v>40</v>
      </c>
      <c r="Q275">
        <v>485</v>
      </c>
      <c r="R275" t="s">
        <v>3939</v>
      </c>
      <c r="S275" t="s">
        <v>3940</v>
      </c>
      <c r="V275">
        <v>278</v>
      </c>
      <c r="AB275">
        <v>606</v>
      </c>
      <c r="AC275" t="s">
        <v>5321</v>
      </c>
      <c r="AD275" t="s">
        <v>5322</v>
      </c>
    </row>
    <row r="276" spans="1:30">
      <c r="A276" t="str">
        <f t="shared" si="4"/>
        <v>287-烛光灵</v>
      </c>
      <c r="B276">
        <v>287</v>
      </c>
      <c r="C276" t="s">
        <v>527</v>
      </c>
      <c r="D276" t="s">
        <v>67</v>
      </c>
      <c r="E276" s="57" t="s">
        <v>73</v>
      </c>
      <c r="F276" t="s">
        <v>162</v>
      </c>
      <c r="G276" t="s">
        <v>214</v>
      </c>
      <c r="H276" t="s">
        <v>168</v>
      </c>
      <c r="I276" t="s">
        <v>226</v>
      </c>
      <c r="J276" s="57"/>
      <c r="K276">
        <v>50</v>
      </c>
      <c r="L276">
        <v>30</v>
      </c>
      <c r="M276">
        <v>55</v>
      </c>
      <c r="N276">
        <v>65</v>
      </c>
      <c r="O276">
        <v>55</v>
      </c>
      <c r="P276">
        <v>20</v>
      </c>
      <c r="Q276">
        <v>275</v>
      </c>
      <c r="R276" t="s">
        <v>3941</v>
      </c>
      <c r="S276" t="s">
        <v>3942</v>
      </c>
      <c r="V276">
        <v>287</v>
      </c>
      <c r="AB276">
        <v>607</v>
      </c>
      <c r="AC276" t="s">
        <v>5323</v>
      </c>
      <c r="AD276" t="s">
        <v>5324</v>
      </c>
    </row>
    <row r="277" spans="1:30">
      <c r="A277" t="str">
        <f t="shared" si="4"/>
        <v>288-灯火幽灵</v>
      </c>
      <c r="B277">
        <v>288</v>
      </c>
      <c r="C277" t="s">
        <v>528</v>
      </c>
      <c r="D277" t="s">
        <v>67</v>
      </c>
      <c r="E277" s="57" t="s">
        <v>73</v>
      </c>
      <c r="F277" t="s">
        <v>162</v>
      </c>
      <c r="G277" t="s">
        <v>214</v>
      </c>
      <c r="H277" t="s">
        <v>168</v>
      </c>
      <c r="I277" t="s">
        <v>226</v>
      </c>
      <c r="J277" s="57"/>
      <c r="K277">
        <v>60</v>
      </c>
      <c r="L277">
        <v>40</v>
      </c>
      <c r="M277">
        <v>60</v>
      </c>
      <c r="N277">
        <v>95</v>
      </c>
      <c r="O277">
        <v>60</v>
      </c>
      <c r="P277">
        <v>55</v>
      </c>
      <c r="Q277">
        <v>370</v>
      </c>
      <c r="R277" t="s">
        <v>3943</v>
      </c>
      <c r="S277" t="s">
        <v>3944</v>
      </c>
      <c r="V277">
        <v>288</v>
      </c>
      <c r="AB277">
        <v>608</v>
      </c>
      <c r="AC277" t="s">
        <v>5325</v>
      </c>
      <c r="AD277" t="s">
        <v>5326</v>
      </c>
    </row>
    <row r="278" spans="1:30">
      <c r="A278" t="str">
        <f t="shared" si="4"/>
        <v>289-水晶灯火灵</v>
      </c>
      <c r="B278">
        <v>289</v>
      </c>
      <c r="C278" t="s">
        <v>529</v>
      </c>
      <c r="D278" t="s">
        <v>67</v>
      </c>
      <c r="E278" s="57" t="s">
        <v>73</v>
      </c>
      <c r="F278" t="s">
        <v>162</v>
      </c>
      <c r="G278" t="s">
        <v>214</v>
      </c>
      <c r="H278" t="s">
        <v>168</v>
      </c>
      <c r="I278" t="s">
        <v>226</v>
      </c>
      <c r="J278" s="57"/>
      <c r="K278">
        <v>60</v>
      </c>
      <c r="L278">
        <v>55</v>
      </c>
      <c r="M278">
        <v>90</v>
      </c>
      <c r="N278">
        <v>145</v>
      </c>
      <c r="O278">
        <v>90</v>
      </c>
      <c r="P278">
        <v>80</v>
      </c>
      <c r="Q278">
        <v>520</v>
      </c>
      <c r="R278" t="s">
        <v>3945</v>
      </c>
      <c r="S278" t="s">
        <v>3946</v>
      </c>
      <c r="V278">
        <v>289</v>
      </c>
      <c r="AB278">
        <v>609</v>
      </c>
      <c r="AC278" t="s">
        <v>5327</v>
      </c>
      <c r="AD278" t="s">
        <v>5328</v>
      </c>
    </row>
    <row r="279" spans="1:30">
      <c r="A279" t="str">
        <f t="shared" si="4"/>
        <v>324-牙牙</v>
      </c>
      <c r="B279">
        <v>324</v>
      </c>
      <c r="C279" t="s">
        <v>530</v>
      </c>
      <c r="D279" t="s">
        <v>79</v>
      </c>
      <c r="F279" t="s">
        <v>152</v>
      </c>
      <c r="G279" t="s">
        <v>270</v>
      </c>
      <c r="H279" t="s">
        <v>140</v>
      </c>
      <c r="I279" t="s">
        <v>98</v>
      </c>
      <c r="J279" s="57" t="s">
        <v>106</v>
      </c>
      <c r="K279">
        <v>46</v>
      </c>
      <c r="L279">
        <v>87</v>
      </c>
      <c r="M279">
        <v>60</v>
      </c>
      <c r="N279">
        <v>30</v>
      </c>
      <c r="O279">
        <v>40</v>
      </c>
      <c r="P279">
        <v>57</v>
      </c>
      <c r="Q279">
        <v>320</v>
      </c>
      <c r="R279" t="s">
        <v>3947</v>
      </c>
      <c r="S279" t="s">
        <v>3948</v>
      </c>
      <c r="V279">
        <v>324</v>
      </c>
      <c r="AB279">
        <v>610</v>
      </c>
      <c r="AC279" t="s">
        <v>5329</v>
      </c>
      <c r="AD279" t="s">
        <v>5330</v>
      </c>
    </row>
    <row r="280" spans="1:30">
      <c r="A280" t="str">
        <f t="shared" si="4"/>
        <v>325-斧牙龙</v>
      </c>
      <c r="B280">
        <v>325</v>
      </c>
      <c r="C280" t="s">
        <v>531</v>
      </c>
      <c r="D280" t="s">
        <v>79</v>
      </c>
      <c r="E280" s="57"/>
      <c r="F280" t="s">
        <v>152</v>
      </c>
      <c r="G280" t="s">
        <v>270</v>
      </c>
      <c r="H280" t="s">
        <v>140</v>
      </c>
      <c r="I280" t="s">
        <v>98</v>
      </c>
      <c r="J280" s="57" t="s">
        <v>106</v>
      </c>
      <c r="K280">
        <v>66</v>
      </c>
      <c r="L280">
        <v>117</v>
      </c>
      <c r="M280">
        <v>70</v>
      </c>
      <c r="N280">
        <v>40</v>
      </c>
      <c r="O280">
        <v>50</v>
      </c>
      <c r="P280">
        <v>67</v>
      </c>
      <c r="Q280">
        <v>410</v>
      </c>
      <c r="R280" t="s">
        <v>3949</v>
      </c>
      <c r="S280" t="s">
        <v>3950</v>
      </c>
      <c r="V280">
        <v>325</v>
      </c>
      <c r="AB280">
        <v>611</v>
      </c>
      <c r="AC280" t="s">
        <v>5331</v>
      </c>
      <c r="AD280" t="s">
        <v>5332</v>
      </c>
    </row>
    <row r="281" spans="1:30">
      <c r="A281" t="str">
        <f t="shared" si="4"/>
        <v>326-双斧战龙</v>
      </c>
      <c r="B281">
        <v>326</v>
      </c>
      <c r="C281" t="s">
        <v>532</v>
      </c>
      <c r="D281" t="s">
        <v>79</v>
      </c>
      <c r="E281" s="57"/>
      <c r="F281" t="s">
        <v>152</v>
      </c>
      <c r="G281" t="s">
        <v>270</v>
      </c>
      <c r="H281" t="s">
        <v>140</v>
      </c>
      <c r="I281" t="s">
        <v>98</v>
      </c>
      <c r="J281" s="57" t="s">
        <v>106</v>
      </c>
      <c r="K281">
        <v>76</v>
      </c>
      <c r="L281">
        <v>147</v>
      </c>
      <c r="M281">
        <v>90</v>
      </c>
      <c r="N281">
        <v>60</v>
      </c>
      <c r="O281">
        <v>70</v>
      </c>
      <c r="P281">
        <v>97</v>
      </c>
      <c r="Q281">
        <v>540</v>
      </c>
      <c r="R281" t="s">
        <v>3951</v>
      </c>
      <c r="S281" t="s">
        <v>3952</v>
      </c>
      <c r="V281">
        <v>326</v>
      </c>
      <c r="AB281">
        <v>612</v>
      </c>
      <c r="AC281" t="s">
        <v>5333</v>
      </c>
      <c r="AD281" t="s">
        <v>5334</v>
      </c>
    </row>
    <row r="282" spans="1:30">
      <c r="A282" t="str">
        <f t="shared" si="4"/>
        <v>279-喷嚏熊</v>
      </c>
      <c r="B282">
        <v>279</v>
      </c>
      <c r="C282" t="s">
        <v>533</v>
      </c>
      <c r="D282" t="s">
        <v>78</v>
      </c>
      <c r="E282" s="57"/>
      <c r="F282" t="s">
        <v>149</v>
      </c>
      <c r="G282" t="s">
        <v>150</v>
      </c>
      <c r="H282" t="s">
        <v>185</v>
      </c>
      <c r="I282" t="s">
        <v>137</v>
      </c>
      <c r="J282" s="57"/>
      <c r="K282">
        <v>55</v>
      </c>
      <c r="L282">
        <v>70</v>
      </c>
      <c r="M282">
        <v>40</v>
      </c>
      <c r="N282">
        <v>60</v>
      </c>
      <c r="O282">
        <v>40</v>
      </c>
      <c r="P282">
        <v>40</v>
      </c>
      <c r="Q282">
        <v>305</v>
      </c>
      <c r="R282" t="s">
        <v>3953</v>
      </c>
      <c r="S282" t="s">
        <v>3954</v>
      </c>
      <c r="V282">
        <v>279</v>
      </c>
      <c r="AB282">
        <v>613</v>
      </c>
      <c r="AC282" t="s">
        <v>5335</v>
      </c>
      <c r="AD282" t="s">
        <v>5336</v>
      </c>
    </row>
    <row r="283" spans="1:30">
      <c r="A283" t="str">
        <f t="shared" si="4"/>
        <v>280-冻原熊</v>
      </c>
      <c r="B283">
        <v>280</v>
      </c>
      <c r="C283" t="s">
        <v>534</v>
      </c>
      <c r="D283" t="s">
        <v>78</v>
      </c>
      <c r="E283" s="57"/>
      <c r="F283" t="s">
        <v>149</v>
      </c>
      <c r="G283" t="s">
        <v>150</v>
      </c>
      <c r="H283" t="s">
        <v>190</v>
      </c>
      <c r="I283" t="s">
        <v>137</v>
      </c>
      <c r="J283" s="57"/>
      <c r="K283">
        <v>95</v>
      </c>
      <c r="L283">
        <v>130</v>
      </c>
      <c r="M283">
        <v>80</v>
      </c>
      <c r="N283">
        <v>70</v>
      </c>
      <c r="O283">
        <v>80</v>
      </c>
      <c r="P283">
        <v>50</v>
      </c>
      <c r="Q283">
        <v>505</v>
      </c>
      <c r="R283" t="s">
        <v>3955</v>
      </c>
      <c r="S283" t="s">
        <v>3956</v>
      </c>
      <c r="V283">
        <v>280</v>
      </c>
      <c r="AB283">
        <v>614</v>
      </c>
      <c r="AC283" t="s">
        <v>5337</v>
      </c>
      <c r="AD283" t="s">
        <v>5338</v>
      </c>
    </row>
    <row r="284" spans="1:30">
      <c r="A284" t="str">
        <f t="shared" si="4"/>
        <v>275-小嘴蜗</v>
      </c>
      <c r="B284">
        <v>275</v>
      </c>
      <c r="C284" t="s">
        <v>535</v>
      </c>
      <c r="D284" t="s">
        <v>66</v>
      </c>
      <c r="E284" s="57"/>
      <c r="F284" t="s">
        <v>223</v>
      </c>
      <c r="G284" t="s">
        <v>219</v>
      </c>
      <c r="H284" t="s">
        <v>230</v>
      </c>
      <c r="I284" t="s">
        <v>121</v>
      </c>
      <c r="J284" s="57"/>
      <c r="K284">
        <v>50</v>
      </c>
      <c r="L284">
        <v>40</v>
      </c>
      <c r="M284">
        <v>85</v>
      </c>
      <c r="N284">
        <v>40</v>
      </c>
      <c r="O284">
        <v>65</v>
      </c>
      <c r="P284">
        <v>25</v>
      </c>
      <c r="Q284">
        <v>305</v>
      </c>
      <c r="R284" t="s">
        <v>3957</v>
      </c>
      <c r="S284" t="s">
        <v>3958</v>
      </c>
      <c r="V284">
        <v>275</v>
      </c>
      <c r="AB284">
        <v>616</v>
      </c>
      <c r="AC284" t="s">
        <v>5339</v>
      </c>
      <c r="AD284" t="s">
        <v>5340</v>
      </c>
    </row>
    <row r="285" spans="1:30">
      <c r="A285" t="str">
        <f t="shared" si="4"/>
        <v>276-敏捷虫</v>
      </c>
      <c r="B285">
        <v>276</v>
      </c>
      <c r="C285" t="s">
        <v>536</v>
      </c>
      <c r="D285" t="s">
        <v>66</v>
      </c>
      <c r="E285" s="57"/>
      <c r="F285" t="s">
        <v>223</v>
      </c>
      <c r="G285" t="s">
        <v>225</v>
      </c>
      <c r="H285" t="s">
        <v>250</v>
      </c>
      <c r="I285" t="s">
        <v>121</v>
      </c>
      <c r="J285" s="57"/>
      <c r="K285">
        <v>80</v>
      </c>
      <c r="L285">
        <v>70</v>
      </c>
      <c r="M285">
        <v>40</v>
      </c>
      <c r="N285">
        <v>100</v>
      </c>
      <c r="O285">
        <v>60</v>
      </c>
      <c r="P285">
        <v>145</v>
      </c>
      <c r="Q285">
        <v>495</v>
      </c>
      <c r="R285" t="s">
        <v>3959</v>
      </c>
      <c r="S285" t="s">
        <v>3960</v>
      </c>
      <c r="V285">
        <v>276</v>
      </c>
      <c r="AB285">
        <v>617</v>
      </c>
      <c r="AC285" t="s">
        <v>5341</v>
      </c>
      <c r="AD285" t="s">
        <v>5342</v>
      </c>
    </row>
    <row r="286" spans="1:30">
      <c r="A286" t="str">
        <f t="shared" si="4"/>
        <v>226-泥巴鱼</v>
      </c>
      <c r="B286">
        <v>226</v>
      </c>
      <c r="C286" t="s">
        <v>537</v>
      </c>
      <c r="D286" t="s">
        <v>60</v>
      </c>
      <c r="E286" s="57" t="s">
        <v>76</v>
      </c>
      <c r="F286" t="s">
        <v>142</v>
      </c>
      <c r="G286" t="s">
        <v>187</v>
      </c>
      <c r="H286" t="s">
        <v>147</v>
      </c>
      <c r="I286" t="s">
        <v>114</v>
      </c>
      <c r="J286" s="57" t="s">
        <v>226</v>
      </c>
      <c r="K286">
        <v>109</v>
      </c>
      <c r="L286">
        <v>66</v>
      </c>
      <c r="M286">
        <v>84</v>
      </c>
      <c r="N286">
        <v>81</v>
      </c>
      <c r="O286">
        <v>99</v>
      </c>
      <c r="P286">
        <v>32</v>
      </c>
      <c r="Q286">
        <v>471</v>
      </c>
      <c r="R286" t="s">
        <v>3961</v>
      </c>
      <c r="S286" t="s">
        <v>3962</v>
      </c>
      <c r="V286">
        <v>226</v>
      </c>
      <c r="AB286">
        <v>618</v>
      </c>
      <c r="AC286" t="s">
        <v>5343</v>
      </c>
      <c r="AD286" t="s">
        <v>5344</v>
      </c>
    </row>
    <row r="287" spans="1:30">
      <c r="A287" t="str">
        <f t="shared" si="4"/>
        <v>226.1-泥巴鱼（伽勒尔）</v>
      </c>
      <c r="B287">
        <v>226.1</v>
      </c>
      <c r="C287" t="s">
        <v>4338</v>
      </c>
      <c r="D287" t="s">
        <v>60</v>
      </c>
      <c r="E287" t="s">
        <v>72</v>
      </c>
      <c r="F287" t="s">
        <v>4461</v>
      </c>
      <c r="G287" t="s">
        <v>4461</v>
      </c>
      <c r="H287" t="s">
        <v>4461</v>
      </c>
      <c r="I287" t="s">
        <v>114</v>
      </c>
      <c r="J287" s="57" t="s">
        <v>226</v>
      </c>
      <c r="K287">
        <v>109</v>
      </c>
      <c r="L287">
        <v>81</v>
      </c>
      <c r="M287">
        <v>99</v>
      </c>
      <c r="N287">
        <v>66</v>
      </c>
      <c r="O287">
        <v>84</v>
      </c>
      <c r="P287">
        <v>32</v>
      </c>
      <c r="Q287">
        <v>471</v>
      </c>
      <c r="R287" t="s">
        <v>3961</v>
      </c>
      <c r="S287" t="s">
        <v>4603</v>
      </c>
      <c r="V287">
        <v>226.1</v>
      </c>
      <c r="AB287">
        <v>1004</v>
      </c>
      <c r="AC287" s="122" t="s">
        <v>5793</v>
      </c>
      <c r="AD287" s="122" t="s">
        <v>5794</v>
      </c>
    </row>
    <row r="288" spans="1:30">
      <c r="A288" t="str">
        <f t="shared" si="4"/>
        <v>88-泥偶小人</v>
      </c>
      <c r="B288">
        <v>88</v>
      </c>
      <c r="C288" t="s">
        <v>538</v>
      </c>
      <c r="D288" t="s">
        <v>60</v>
      </c>
      <c r="E288" t="s">
        <v>67</v>
      </c>
      <c r="F288" t="s">
        <v>252</v>
      </c>
      <c r="G288" t="s">
        <v>425</v>
      </c>
      <c r="H288" t="s">
        <v>134</v>
      </c>
      <c r="I288" t="s">
        <v>210</v>
      </c>
      <c r="J288" s="57"/>
      <c r="K288">
        <v>59</v>
      </c>
      <c r="L288">
        <v>74</v>
      </c>
      <c r="M288">
        <v>50</v>
      </c>
      <c r="N288">
        <v>35</v>
      </c>
      <c r="O288">
        <v>50</v>
      </c>
      <c r="P288">
        <v>35</v>
      </c>
      <c r="Q288">
        <v>303</v>
      </c>
      <c r="R288" t="s">
        <v>3963</v>
      </c>
      <c r="S288" t="s">
        <v>3964</v>
      </c>
      <c r="V288">
        <v>88</v>
      </c>
      <c r="AB288">
        <v>622</v>
      </c>
      <c r="AC288" t="s">
        <v>5345</v>
      </c>
      <c r="AD288" t="s">
        <v>5346</v>
      </c>
    </row>
    <row r="289" spans="1:30">
      <c r="A289" t="str">
        <f t="shared" si="4"/>
        <v>89-泥偶巨人</v>
      </c>
      <c r="B289">
        <v>89</v>
      </c>
      <c r="C289" t="s">
        <v>539</v>
      </c>
      <c r="D289" t="s">
        <v>60</v>
      </c>
      <c r="E289" t="s">
        <v>67</v>
      </c>
      <c r="F289" t="s">
        <v>252</v>
      </c>
      <c r="G289" t="s">
        <v>425</v>
      </c>
      <c r="H289" t="s">
        <v>134</v>
      </c>
      <c r="I289" t="s">
        <v>210</v>
      </c>
      <c r="J289" s="57"/>
      <c r="K289">
        <v>89</v>
      </c>
      <c r="L289">
        <v>124</v>
      </c>
      <c r="M289">
        <v>80</v>
      </c>
      <c r="N289">
        <v>55</v>
      </c>
      <c r="O289">
        <v>80</v>
      </c>
      <c r="P289">
        <v>55</v>
      </c>
      <c r="Q289">
        <v>483</v>
      </c>
      <c r="R289" t="s">
        <v>3965</v>
      </c>
      <c r="S289" t="s">
        <v>3966</v>
      </c>
      <c r="V289">
        <v>89</v>
      </c>
      <c r="AB289">
        <v>623</v>
      </c>
      <c r="AC289" t="s">
        <v>5347</v>
      </c>
      <c r="AD289" t="s">
        <v>5348</v>
      </c>
    </row>
    <row r="290" spans="1:30">
      <c r="A290" t="str">
        <f t="shared" si="4"/>
        <v>246-驹刀小兵</v>
      </c>
      <c r="B290">
        <v>246</v>
      </c>
      <c r="C290" t="s">
        <v>540</v>
      </c>
      <c r="D290" t="s">
        <v>80</v>
      </c>
      <c r="E290" t="s">
        <v>72</v>
      </c>
      <c r="F290" t="s">
        <v>193</v>
      </c>
      <c r="G290" t="s">
        <v>167</v>
      </c>
      <c r="H290" t="s">
        <v>287</v>
      </c>
      <c r="I290" t="s">
        <v>199</v>
      </c>
      <c r="J290" s="57"/>
      <c r="K290">
        <v>45</v>
      </c>
      <c r="L290">
        <v>85</v>
      </c>
      <c r="M290">
        <v>70</v>
      </c>
      <c r="N290">
        <v>40</v>
      </c>
      <c r="O290">
        <v>40</v>
      </c>
      <c r="P290">
        <v>60</v>
      </c>
      <c r="Q290">
        <v>340</v>
      </c>
      <c r="R290" t="s">
        <v>3967</v>
      </c>
      <c r="S290" t="s">
        <v>3968</v>
      </c>
      <c r="V290">
        <v>246</v>
      </c>
      <c r="AB290">
        <v>624</v>
      </c>
      <c r="AC290" t="s">
        <v>5349</v>
      </c>
      <c r="AD290" t="s">
        <v>5350</v>
      </c>
    </row>
    <row r="291" spans="1:30">
      <c r="A291" t="str">
        <f t="shared" si="4"/>
        <v>247-劈斩司令</v>
      </c>
      <c r="B291">
        <v>247</v>
      </c>
      <c r="C291" t="s">
        <v>541</v>
      </c>
      <c r="D291" t="s">
        <v>80</v>
      </c>
      <c r="E291" t="s">
        <v>72</v>
      </c>
      <c r="F291" t="s">
        <v>193</v>
      </c>
      <c r="G291" t="s">
        <v>167</v>
      </c>
      <c r="H291" t="s">
        <v>287</v>
      </c>
      <c r="I291" t="s">
        <v>199</v>
      </c>
      <c r="J291" s="57"/>
      <c r="K291">
        <v>65</v>
      </c>
      <c r="L291">
        <v>125</v>
      </c>
      <c r="M291">
        <v>100</v>
      </c>
      <c r="N291">
        <v>60</v>
      </c>
      <c r="O291">
        <v>70</v>
      </c>
      <c r="P291">
        <v>70</v>
      </c>
      <c r="Q291">
        <v>490</v>
      </c>
      <c r="R291" t="s">
        <v>3969</v>
      </c>
      <c r="S291" t="s">
        <v>3970</v>
      </c>
      <c r="V291">
        <v>247</v>
      </c>
      <c r="AB291">
        <v>625</v>
      </c>
      <c r="AC291" t="s">
        <v>5351</v>
      </c>
      <c r="AD291" t="s">
        <v>5352</v>
      </c>
    </row>
    <row r="292" spans="1:30">
      <c r="A292" t="str">
        <f t="shared" si="4"/>
        <v>281-毛头小鹰</v>
      </c>
      <c r="B292">
        <v>281</v>
      </c>
      <c r="C292" t="s">
        <v>542</v>
      </c>
      <c r="D292" t="s">
        <v>53</v>
      </c>
      <c r="E292" t="s">
        <v>58</v>
      </c>
      <c r="F292" t="s">
        <v>130</v>
      </c>
      <c r="G292" t="s">
        <v>154</v>
      </c>
      <c r="H292" t="s">
        <v>136</v>
      </c>
      <c r="I292" t="s">
        <v>133</v>
      </c>
      <c r="J292" s="57"/>
      <c r="K292">
        <v>70</v>
      </c>
      <c r="L292">
        <v>83</v>
      </c>
      <c r="M292">
        <v>50</v>
      </c>
      <c r="N292">
        <v>37</v>
      </c>
      <c r="O292">
        <v>50</v>
      </c>
      <c r="P292">
        <v>60</v>
      </c>
      <c r="Q292">
        <v>350</v>
      </c>
      <c r="R292" t="s">
        <v>3971</v>
      </c>
      <c r="S292" t="s">
        <v>3972</v>
      </c>
      <c r="V292">
        <v>281</v>
      </c>
      <c r="AB292">
        <v>627</v>
      </c>
      <c r="AC292" t="s">
        <v>5353</v>
      </c>
      <c r="AD292" t="s">
        <v>5354</v>
      </c>
    </row>
    <row r="293" spans="1:30">
      <c r="A293" t="str">
        <f t="shared" si="4"/>
        <v>282-勇士雄鹰</v>
      </c>
      <c r="B293">
        <v>282</v>
      </c>
      <c r="C293" t="s">
        <v>543</v>
      </c>
      <c r="D293" t="s">
        <v>53</v>
      </c>
      <c r="E293" t="s">
        <v>58</v>
      </c>
      <c r="F293" t="s">
        <v>130</v>
      </c>
      <c r="G293" t="s">
        <v>154</v>
      </c>
      <c r="H293" t="s">
        <v>193</v>
      </c>
      <c r="I293" t="s">
        <v>133</v>
      </c>
      <c r="J293" s="57"/>
      <c r="K293">
        <v>100</v>
      </c>
      <c r="L293">
        <v>123</v>
      </c>
      <c r="M293">
        <v>75</v>
      </c>
      <c r="N293">
        <v>57</v>
      </c>
      <c r="O293">
        <v>75</v>
      </c>
      <c r="P293">
        <v>80</v>
      </c>
      <c r="Q293">
        <v>510</v>
      </c>
      <c r="R293" t="s">
        <v>3973</v>
      </c>
      <c r="S293" t="s">
        <v>3974</v>
      </c>
      <c r="V293">
        <v>282</v>
      </c>
      <c r="AB293">
        <v>628</v>
      </c>
      <c r="AC293" t="s">
        <v>5355</v>
      </c>
      <c r="AD293" t="s">
        <v>5356</v>
      </c>
    </row>
    <row r="294" spans="1:30">
      <c r="A294" t="str">
        <f t="shared" si="4"/>
        <v>283-秃鹰丫头</v>
      </c>
      <c r="B294">
        <v>283</v>
      </c>
      <c r="C294" t="s">
        <v>544</v>
      </c>
      <c r="D294" t="s">
        <v>80</v>
      </c>
      <c r="E294" s="57" t="s">
        <v>58</v>
      </c>
      <c r="F294" t="s">
        <v>132</v>
      </c>
      <c r="G294" t="s">
        <v>230</v>
      </c>
      <c r="H294" t="s">
        <v>238</v>
      </c>
      <c r="I294" t="s">
        <v>133</v>
      </c>
      <c r="K294">
        <v>70</v>
      </c>
      <c r="L294">
        <v>55</v>
      </c>
      <c r="M294">
        <v>75</v>
      </c>
      <c r="N294">
        <v>45</v>
      </c>
      <c r="O294">
        <v>65</v>
      </c>
      <c r="P294">
        <v>60</v>
      </c>
      <c r="Q294">
        <v>370</v>
      </c>
      <c r="R294" t="s">
        <v>3975</v>
      </c>
      <c r="S294" t="s">
        <v>3976</v>
      </c>
      <c r="V294">
        <v>283</v>
      </c>
      <c r="AB294">
        <v>629</v>
      </c>
      <c r="AC294" t="s">
        <v>5357</v>
      </c>
      <c r="AD294" t="s">
        <v>5358</v>
      </c>
    </row>
    <row r="295" spans="1:30">
      <c r="A295" t="str">
        <f t="shared" si="4"/>
        <v>284-秃鹰娜</v>
      </c>
      <c r="B295">
        <v>284</v>
      </c>
      <c r="C295" t="s">
        <v>545</v>
      </c>
      <c r="D295" t="s">
        <v>80</v>
      </c>
      <c r="E295" s="57" t="s">
        <v>58</v>
      </c>
      <c r="F295" t="s">
        <v>132</v>
      </c>
      <c r="G295" t="s">
        <v>230</v>
      </c>
      <c r="H295" t="s">
        <v>238</v>
      </c>
      <c r="I295" t="s">
        <v>133</v>
      </c>
      <c r="K295">
        <v>110</v>
      </c>
      <c r="L295">
        <v>65</v>
      </c>
      <c r="M295">
        <v>105</v>
      </c>
      <c r="N295">
        <v>55</v>
      </c>
      <c r="O295">
        <v>95</v>
      </c>
      <c r="P295">
        <v>80</v>
      </c>
      <c r="Q295">
        <v>510</v>
      </c>
      <c r="R295" t="s">
        <v>3977</v>
      </c>
      <c r="S295" t="s">
        <v>3978</v>
      </c>
      <c r="V295">
        <v>284</v>
      </c>
      <c r="AB295">
        <v>630</v>
      </c>
      <c r="AC295" t="s">
        <v>5359</v>
      </c>
      <c r="AD295" t="s">
        <v>5360</v>
      </c>
    </row>
    <row r="296" spans="1:30">
      <c r="A296" t="str">
        <f t="shared" si="4"/>
        <v>317-熔蚁兽</v>
      </c>
      <c r="B296">
        <v>317</v>
      </c>
      <c r="C296" t="s">
        <v>546</v>
      </c>
      <c r="D296" t="s">
        <v>73</v>
      </c>
      <c r="E296" s="57"/>
      <c r="F296" t="s">
        <v>138</v>
      </c>
      <c r="G296" t="s">
        <v>162</v>
      </c>
      <c r="H296" t="s">
        <v>382</v>
      </c>
      <c r="I296" t="s">
        <v>137</v>
      </c>
      <c r="K296">
        <v>85</v>
      </c>
      <c r="L296">
        <v>97</v>
      </c>
      <c r="M296">
        <v>66</v>
      </c>
      <c r="N296">
        <v>105</v>
      </c>
      <c r="O296">
        <v>66</v>
      </c>
      <c r="P296">
        <v>65</v>
      </c>
      <c r="Q296">
        <v>484</v>
      </c>
      <c r="R296" t="s">
        <v>3979</v>
      </c>
      <c r="S296" t="s">
        <v>3980</v>
      </c>
      <c r="V296">
        <v>317</v>
      </c>
      <c r="AB296">
        <v>631</v>
      </c>
      <c r="AC296" t="s">
        <v>5361</v>
      </c>
      <c r="AD296" t="s">
        <v>5362</v>
      </c>
    </row>
    <row r="297" spans="1:30">
      <c r="A297" t="str">
        <f t="shared" si="4"/>
        <v>316-铁蚁</v>
      </c>
      <c r="B297">
        <v>316</v>
      </c>
      <c r="C297" t="s">
        <v>547</v>
      </c>
      <c r="D297" t="s">
        <v>66</v>
      </c>
      <c r="E297" t="s">
        <v>72</v>
      </c>
      <c r="F297" t="s">
        <v>127</v>
      </c>
      <c r="G297" t="s">
        <v>136</v>
      </c>
      <c r="H297" t="s">
        <v>360</v>
      </c>
      <c r="I297" t="s">
        <v>121</v>
      </c>
      <c r="K297">
        <v>58</v>
      </c>
      <c r="L297">
        <v>109</v>
      </c>
      <c r="M297">
        <v>112</v>
      </c>
      <c r="N297">
        <v>48</v>
      </c>
      <c r="O297">
        <v>48</v>
      </c>
      <c r="P297">
        <v>109</v>
      </c>
      <c r="Q297">
        <v>484</v>
      </c>
      <c r="R297" t="s">
        <v>3981</v>
      </c>
      <c r="S297" t="s">
        <v>3982</v>
      </c>
      <c r="V297">
        <v>316</v>
      </c>
      <c r="AB297">
        <v>632</v>
      </c>
      <c r="AC297" t="s">
        <v>5363</v>
      </c>
      <c r="AD297" t="s">
        <v>5364</v>
      </c>
    </row>
    <row r="298" spans="1:30">
      <c r="A298" t="str">
        <f t="shared" si="4"/>
        <v>386-单首龙</v>
      </c>
      <c r="B298">
        <v>386</v>
      </c>
      <c r="C298" t="s">
        <v>548</v>
      </c>
      <c r="D298" t="s">
        <v>80</v>
      </c>
      <c r="E298" s="57" t="s">
        <v>79</v>
      </c>
      <c r="F298" t="s">
        <v>136</v>
      </c>
      <c r="G298" t="s">
        <v>136</v>
      </c>
      <c r="H298" t="s">
        <v>136</v>
      </c>
      <c r="I298" t="s">
        <v>106</v>
      </c>
      <c r="J298" s="57"/>
      <c r="K298">
        <v>52</v>
      </c>
      <c r="L298">
        <v>65</v>
      </c>
      <c r="M298">
        <v>50</v>
      </c>
      <c r="N298">
        <v>45</v>
      </c>
      <c r="O298">
        <v>50</v>
      </c>
      <c r="P298">
        <v>38</v>
      </c>
      <c r="Q298">
        <v>300</v>
      </c>
      <c r="R298" t="s">
        <v>3983</v>
      </c>
      <c r="S298" t="s">
        <v>3984</v>
      </c>
      <c r="V298">
        <v>386</v>
      </c>
      <c r="AB298">
        <v>633</v>
      </c>
      <c r="AC298" t="s">
        <v>5365</v>
      </c>
      <c r="AD298" t="s">
        <v>5366</v>
      </c>
    </row>
    <row r="299" spans="1:30">
      <c r="A299" t="str">
        <f t="shared" si="4"/>
        <v>387-双首暴龙</v>
      </c>
      <c r="B299">
        <v>387</v>
      </c>
      <c r="C299" t="s">
        <v>549</v>
      </c>
      <c r="D299" t="s">
        <v>80</v>
      </c>
      <c r="E299" t="s">
        <v>79</v>
      </c>
      <c r="F299" t="s">
        <v>136</v>
      </c>
      <c r="G299" t="s">
        <v>136</v>
      </c>
      <c r="H299" t="s">
        <v>136</v>
      </c>
      <c r="I299" t="s">
        <v>106</v>
      </c>
      <c r="J299" s="57"/>
      <c r="K299">
        <v>72</v>
      </c>
      <c r="L299">
        <v>85</v>
      </c>
      <c r="M299">
        <v>70</v>
      </c>
      <c r="N299">
        <v>65</v>
      </c>
      <c r="O299">
        <v>70</v>
      </c>
      <c r="P299">
        <v>58</v>
      </c>
      <c r="Q299">
        <v>420</v>
      </c>
      <c r="R299" t="s">
        <v>3985</v>
      </c>
      <c r="S299" t="s">
        <v>3986</v>
      </c>
      <c r="V299">
        <v>387</v>
      </c>
      <c r="AB299">
        <v>634</v>
      </c>
      <c r="AC299" t="s">
        <v>5367</v>
      </c>
      <c r="AD299" t="s">
        <v>5368</v>
      </c>
    </row>
    <row r="300" spans="1:30">
      <c r="A300" t="str">
        <f t="shared" si="4"/>
        <v>388-三首恶龙</v>
      </c>
      <c r="B300">
        <v>388</v>
      </c>
      <c r="C300" t="s">
        <v>550</v>
      </c>
      <c r="D300" t="s">
        <v>80</v>
      </c>
      <c r="E300" t="s">
        <v>79</v>
      </c>
      <c r="F300" t="s">
        <v>233</v>
      </c>
      <c r="G300" t="s">
        <v>233</v>
      </c>
      <c r="H300" t="s">
        <v>233</v>
      </c>
      <c r="I300" t="s">
        <v>106</v>
      </c>
      <c r="J300" s="57"/>
      <c r="K300">
        <v>92</v>
      </c>
      <c r="L300">
        <v>105</v>
      </c>
      <c r="M300">
        <v>90</v>
      </c>
      <c r="N300">
        <v>125</v>
      </c>
      <c r="O300">
        <v>90</v>
      </c>
      <c r="P300">
        <v>98</v>
      </c>
      <c r="Q300">
        <v>600</v>
      </c>
      <c r="R300" t="s">
        <v>3987</v>
      </c>
      <c r="S300" t="s">
        <v>3988</v>
      </c>
      <c r="V300">
        <v>388</v>
      </c>
      <c r="AB300">
        <v>635</v>
      </c>
      <c r="AC300" t="s">
        <v>5369</v>
      </c>
      <c r="AD300" t="s">
        <v>5370</v>
      </c>
    </row>
    <row r="301" spans="1:30">
      <c r="A301" t="str">
        <f t="shared" si="4"/>
        <v>F-11-勾帕路翁</v>
      </c>
      <c r="B301" t="s">
        <v>4339</v>
      </c>
      <c r="C301" t="s">
        <v>551</v>
      </c>
      <c r="D301" t="s">
        <v>72</v>
      </c>
      <c r="E301" t="s">
        <v>54</v>
      </c>
      <c r="F301" t="s">
        <v>195</v>
      </c>
      <c r="G301" t="s">
        <v>195</v>
      </c>
      <c r="H301" t="s">
        <v>195</v>
      </c>
      <c r="I301" t="s">
        <v>153</v>
      </c>
      <c r="J301" s="57"/>
      <c r="K301">
        <v>91</v>
      </c>
      <c r="L301">
        <v>90</v>
      </c>
      <c r="M301">
        <v>129</v>
      </c>
      <c r="N301">
        <v>90</v>
      </c>
      <c r="O301">
        <v>72</v>
      </c>
      <c r="P301">
        <v>108</v>
      </c>
      <c r="Q301">
        <v>580</v>
      </c>
      <c r="R301" t="s">
        <v>3989</v>
      </c>
      <c r="S301" t="s">
        <v>3990</v>
      </c>
      <c r="V301" t="s">
        <v>4339</v>
      </c>
      <c r="AB301">
        <v>638</v>
      </c>
      <c r="AC301" t="s">
        <v>5371</v>
      </c>
      <c r="AD301" t="s">
        <v>5372</v>
      </c>
    </row>
    <row r="302" spans="1:30">
      <c r="A302" t="str">
        <f t="shared" si="4"/>
        <v>F-12-代拉基翁</v>
      </c>
      <c r="B302" t="s">
        <v>4340</v>
      </c>
      <c r="C302" t="s">
        <v>552</v>
      </c>
      <c r="D302" t="s">
        <v>65</v>
      </c>
      <c r="E302" s="57" t="s">
        <v>54</v>
      </c>
      <c r="F302" t="s">
        <v>195</v>
      </c>
      <c r="G302" t="s">
        <v>195</v>
      </c>
      <c r="H302" t="s">
        <v>195</v>
      </c>
      <c r="I302" t="s">
        <v>153</v>
      </c>
      <c r="K302">
        <v>91</v>
      </c>
      <c r="L302">
        <v>129</v>
      </c>
      <c r="M302">
        <v>90</v>
      </c>
      <c r="N302">
        <v>72</v>
      </c>
      <c r="O302">
        <v>90</v>
      </c>
      <c r="P302">
        <v>108</v>
      </c>
      <c r="Q302">
        <v>580</v>
      </c>
      <c r="R302" t="s">
        <v>3991</v>
      </c>
      <c r="S302" t="s">
        <v>3992</v>
      </c>
      <c r="V302" t="s">
        <v>4340</v>
      </c>
      <c r="AB302">
        <v>639</v>
      </c>
      <c r="AC302" t="s">
        <v>5373</v>
      </c>
      <c r="AD302" t="s">
        <v>5374</v>
      </c>
    </row>
    <row r="303" spans="1:30">
      <c r="A303" t="str">
        <f t="shared" si="4"/>
        <v>F-13-毕力吉翁</v>
      </c>
      <c r="B303" t="s">
        <v>4341</v>
      </c>
      <c r="C303" t="s">
        <v>553</v>
      </c>
      <c r="D303" t="s">
        <v>75</v>
      </c>
      <c r="E303" t="s">
        <v>54</v>
      </c>
      <c r="F303" t="s">
        <v>195</v>
      </c>
      <c r="G303" t="s">
        <v>195</v>
      </c>
      <c r="H303" t="s">
        <v>195</v>
      </c>
      <c r="I303" t="s">
        <v>153</v>
      </c>
      <c r="K303">
        <v>91</v>
      </c>
      <c r="L303">
        <v>90</v>
      </c>
      <c r="M303">
        <v>72</v>
      </c>
      <c r="N303">
        <v>90</v>
      </c>
      <c r="O303">
        <v>129</v>
      </c>
      <c r="P303">
        <v>108</v>
      </c>
      <c r="Q303">
        <v>580</v>
      </c>
      <c r="R303" t="s">
        <v>3993</v>
      </c>
      <c r="S303" t="s">
        <v>3994</v>
      </c>
      <c r="V303" t="s">
        <v>4341</v>
      </c>
      <c r="AB303">
        <v>640</v>
      </c>
      <c r="AC303" t="s">
        <v>5375</v>
      </c>
      <c r="AD303" t="s">
        <v>5376</v>
      </c>
    </row>
    <row r="304" spans="1:30">
      <c r="A304" t="str">
        <f t="shared" si="4"/>
        <v>F-14-莱希拉姆</v>
      </c>
      <c r="B304" t="s">
        <v>4342</v>
      </c>
      <c r="C304" t="s">
        <v>554</v>
      </c>
      <c r="D304" t="s">
        <v>79</v>
      </c>
      <c r="E304" t="s">
        <v>73</v>
      </c>
      <c r="F304" t="s">
        <v>555</v>
      </c>
      <c r="G304" t="s">
        <v>555</v>
      </c>
      <c r="H304" t="s">
        <v>555</v>
      </c>
      <c r="I304" t="s">
        <v>153</v>
      </c>
      <c r="K304">
        <v>100</v>
      </c>
      <c r="L304">
        <v>120</v>
      </c>
      <c r="M304">
        <v>100</v>
      </c>
      <c r="N304">
        <v>150</v>
      </c>
      <c r="O304">
        <v>120</v>
      </c>
      <c r="P304">
        <v>90</v>
      </c>
      <c r="Q304">
        <v>680</v>
      </c>
      <c r="R304" t="s">
        <v>3995</v>
      </c>
      <c r="S304" t="s">
        <v>3996</v>
      </c>
      <c r="V304" t="s">
        <v>4342</v>
      </c>
      <c r="AB304">
        <v>643</v>
      </c>
      <c r="AC304" t="s">
        <v>5377</v>
      </c>
      <c r="AD304" t="s">
        <v>5378</v>
      </c>
    </row>
    <row r="305" spans="1:30">
      <c r="A305" t="str">
        <f t="shared" si="4"/>
        <v>F-15-捷克罗姆</v>
      </c>
      <c r="B305" t="s">
        <v>4343</v>
      </c>
      <c r="C305" t="s">
        <v>556</v>
      </c>
      <c r="D305" t="s">
        <v>79</v>
      </c>
      <c r="E305" t="s">
        <v>76</v>
      </c>
      <c r="F305" t="s">
        <v>557</v>
      </c>
      <c r="G305" t="s">
        <v>557</v>
      </c>
      <c r="H305" t="s">
        <v>557</v>
      </c>
      <c r="I305" t="s">
        <v>153</v>
      </c>
      <c r="K305">
        <v>100</v>
      </c>
      <c r="L305">
        <v>150</v>
      </c>
      <c r="M305">
        <v>120</v>
      </c>
      <c r="N305">
        <v>120</v>
      </c>
      <c r="O305">
        <v>100</v>
      </c>
      <c r="P305">
        <v>90</v>
      </c>
      <c r="Q305">
        <v>680</v>
      </c>
      <c r="R305" t="s">
        <v>3997</v>
      </c>
      <c r="S305" t="s">
        <v>3998</v>
      </c>
      <c r="V305" t="s">
        <v>4343</v>
      </c>
      <c r="AB305">
        <v>644</v>
      </c>
      <c r="AC305" t="s">
        <v>5379</v>
      </c>
      <c r="AD305" t="s">
        <v>5380</v>
      </c>
    </row>
    <row r="306" spans="1:30">
      <c r="A306" t="str">
        <f t="shared" si="4"/>
        <v>F-16-酋雷姆</v>
      </c>
      <c r="B306" t="s">
        <v>4344</v>
      </c>
      <c r="C306" t="s">
        <v>558</v>
      </c>
      <c r="D306" t="s">
        <v>79</v>
      </c>
      <c r="E306" s="57" t="s">
        <v>78</v>
      </c>
      <c r="F306" t="s">
        <v>287</v>
      </c>
      <c r="G306" t="s">
        <v>287</v>
      </c>
      <c r="H306" t="s">
        <v>287</v>
      </c>
      <c r="I306" t="s">
        <v>153</v>
      </c>
      <c r="J306" s="57"/>
      <c r="K306">
        <v>125</v>
      </c>
      <c r="L306">
        <v>130</v>
      </c>
      <c r="M306">
        <v>90</v>
      </c>
      <c r="N306">
        <v>130</v>
      </c>
      <c r="O306">
        <v>90</v>
      </c>
      <c r="P306">
        <v>95</v>
      </c>
      <c r="Q306">
        <v>660</v>
      </c>
      <c r="R306" t="s">
        <v>3999</v>
      </c>
      <c r="S306" t="s">
        <v>4000</v>
      </c>
      <c r="V306" t="s">
        <v>4344</v>
      </c>
      <c r="AB306">
        <v>646</v>
      </c>
      <c r="AC306" t="s">
        <v>5381</v>
      </c>
      <c r="AD306" t="s">
        <v>5382</v>
      </c>
    </row>
    <row r="307" spans="1:30">
      <c r="A307" t="str">
        <f t="shared" si="4"/>
        <v>F-16.1-酋雷姆</v>
      </c>
      <c r="B307" t="s">
        <v>4345</v>
      </c>
      <c r="C307" t="s">
        <v>558</v>
      </c>
      <c r="D307" t="s">
        <v>79</v>
      </c>
      <c r="E307" s="57" t="s">
        <v>78</v>
      </c>
      <c r="F307" t="s">
        <v>555</v>
      </c>
      <c r="G307" t="s">
        <v>555</v>
      </c>
      <c r="H307" t="s">
        <v>555</v>
      </c>
      <c r="I307" t="s">
        <v>153</v>
      </c>
      <c r="J307" s="57"/>
      <c r="K307">
        <v>125</v>
      </c>
      <c r="L307">
        <v>120</v>
      </c>
      <c r="M307">
        <v>90</v>
      </c>
      <c r="N307">
        <v>170</v>
      </c>
      <c r="O307">
        <v>100</v>
      </c>
      <c r="P307">
        <v>95</v>
      </c>
      <c r="Q307">
        <v>700</v>
      </c>
      <c r="R307" t="s">
        <v>3999</v>
      </c>
      <c r="S307" t="s">
        <v>4604</v>
      </c>
      <c r="V307" t="s">
        <v>4345</v>
      </c>
      <c r="AB307">
        <v>1008</v>
      </c>
      <c r="AC307" s="122" t="s">
        <v>5795</v>
      </c>
      <c r="AD307" s="122" t="s">
        <v>5796</v>
      </c>
    </row>
    <row r="308" spans="1:30">
      <c r="A308" t="str">
        <f t="shared" si="4"/>
        <v>F-16.2-酋雷姆</v>
      </c>
      <c r="B308" t="s">
        <v>4346</v>
      </c>
      <c r="C308" t="s">
        <v>558</v>
      </c>
      <c r="D308" t="s">
        <v>79</v>
      </c>
      <c r="E308" s="57" t="s">
        <v>78</v>
      </c>
      <c r="F308" t="s">
        <v>557</v>
      </c>
      <c r="G308" t="s">
        <v>557</v>
      </c>
      <c r="H308" t="s">
        <v>557</v>
      </c>
      <c r="I308" t="s">
        <v>153</v>
      </c>
      <c r="J308" s="57"/>
      <c r="K308">
        <v>125</v>
      </c>
      <c r="L308">
        <v>170</v>
      </c>
      <c r="M308">
        <v>100</v>
      </c>
      <c r="N308">
        <v>120</v>
      </c>
      <c r="O308">
        <v>90</v>
      </c>
      <c r="P308">
        <v>95</v>
      </c>
      <c r="Q308">
        <v>700</v>
      </c>
      <c r="R308" t="s">
        <v>3999</v>
      </c>
      <c r="S308" t="s">
        <v>4605</v>
      </c>
      <c r="V308" t="s">
        <v>4346</v>
      </c>
      <c r="AB308">
        <v>1009</v>
      </c>
      <c r="AC308" s="122" t="s">
        <v>5797</v>
      </c>
      <c r="AD308" s="122" t="s">
        <v>5798</v>
      </c>
    </row>
    <row r="309" spans="1:30">
      <c r="A309" t="str">
        <f t="shared" si="4"/>
        <v>F-17-凯路迪欧通常之姿</v>
      </c>
      <c r="B309" t="s">
        <v>4347</v>
      </c>
      <c r="C309" t="s">
        <v>559</v>
      </c>
      <c r="D309" t="s">
        <v>74</v>
      </c>
      <c r="E309" s="57" t="s">
        <v>54</v>
      </c>
      <c r="F309" t="s">
        <v>195</v>
      </c>
      <c r="G309" t="s">
        <v>195</v>
      </c>
      <c r="H309" t="s">
        <v>195</v>
      </c>
      <c r="I309" t="s">
        <v>153</v>
      </c>
      <c r="J309" s="57"/>
      <c r="K309">
        <v>91</v>
      </c>
      <c r="L309">
        <v>72</v>
      </c>
      <c r="M309">
        <v>90</v>
      </c>
      <c r="N309">
        <v>129</v>
      </c>
      <c r="O309">
        <v>90</v>
      </c>
      <c r="P309">
        <v>108</v>
      </c>
      <c r="Q309">
        <v>580</v>
      </c>
      <c r="R309" t="s">
        <v>4001</v>
      </c>
      <c r="S309" t="s">
        <v>4002</v>
      </c>
      <c r="V309" t="s">
        <v>4347</v>
      </c>
      <c r="AB309">
        <v>647</v>
      </c>
      <c r="AC309" t="s">
        <v>5383</v>
      </c>
      <c r="AD309" t="s">
        <v>5384</v>
      </c>
    </row>
    <row r="310" spans="1:30">
      <c r="A310" t="str">
        <f t="shared" si="4"/>
        <v>F-17.1-凯路迪欧觉醒之姿</v>
      </c>
      <c r="B310" t="s">
        <v>4348</v>
      </c>
      <c r="C310" t="s">
        <v>4349</v>
      </c>
      <c r="D310" t="s">
        <v>74</v>
      </c>
      <c r="E310" s="57" t="s">
        <v>54</v>
      </c>
      <c r="F310" t="s">
        <v>195</v>
      </c>
      <c r="G310" t="s">
        <v>195</v>
      </c>
      <c r="H310" t="s">
        <v>195</v>
      </c>
      <c r="I310" t="s">
        <v>153</v>
      </c>
      <c r="J310" s="57"/>
      <c r="K310">
        <v>91</v>
      </c>
      <c r="L310">
        <v>72</v>
      </c>
      <c r="M310">
        <v>90</v>
      </c>
      <c r="N310">
        <v>129</v>
      </c>
      <c r="O310">
        <v>90</v>
      </c>
      <c r="P310">
        <v>108</v>
      </c>
      <c r="Q310">
        <v>580</v>
      </c>
      <c r="R310" t="s">
        <v>4001</v>
      </c>
      <c r="S310" t="s">
        <v>4606</v>
      </c>
      <c r="V310" t="s">
        <v>4348</v>
      </c>
      <c r="AB310">
        <v>1010</v>
      </c>
      <c r="AC310" s="122" t="s">
        <v>5799</v>
      </c>
      <c r="AD310" s="122" t="s">
        <v>5800</v>
      </c>
    </row>
    <row r="311" spans="1:30">
      <c r="A311" t="str">
        <f t="shared" si="4"/>
        <v>48-掘掘兔</v>
      </c>
      <c r="B311">
        <v>48</v>
      </c>
      <c r="C311" t="s">
        <v>563</v>
      </c>
      <c r="D311" t="s">
        <v>53</v>
      </c>
      <c r="E311" s="57"/>
      <c r="F311" t="s">
        <v>183</v>
      </c>
      <c r="G311" t="s">
        <v>564</v>
      </c>
      <c r="H311" t="s">
        <v>308</v>
      </c>
      <c r="I311" t="s">
        <v>137</v>
      </c>
      <c r="J311" s="57"/>
      <c r="K311">
        <v>38</v>
      </c>
      <c r="L311">
        <v>36</v>
      </c>
      <c r="M311">
        <v>38</v>
      </c>
      <c r="N311">
        <v>32</v>
      </c>
      <c r="O311">
        <v>36</v>
      </c>
      <c r="P311">
        <v>57</v>
      </c>
      <c r="Q311">
        <v>237</v>
      </c>
      <c r="R311" t="s">
        <v>4003</v>
      </c>
      <c r="S311" t="s">
        <v>4004</v>
      </c>
      <c r="V311">
        <v>48</v>
      </c>
      <c r="AB311">
        <v>659</v>
      </c>
      <c r="AC311" t="s">
        <v>5385</v>
      </c>
      <c r="AD311" t="s">
        <v>5386</v>
      </c>
    </row>
    <row r="312" spans="1:30">
      <c r="A312" t="str">
        <f t="shared" si="4"/>
        <v>49-掘地兔</v>
      </c>
      <c r="B312">
        <v>49</v>
      </c>
      <c r="C312" t="s">
        <v>565</v>
      </c>
      <c r="D312" t="s">
        <v>53</v>
      </c>
      <c r="E312" t="s">
        <v>60</v>
      </c>
      <c r="F312" t="s">
        <v>183</v>
      </c>
      <c r="G312" t="s">
        <v>564</v>
      </c>
      <c r="H312" t="s">
        <v>308</v>
      </c>
      <c r="I312" t="s">
        <v>137</v>
      </c>
      <c r="J312" s="57"/>
      <c r="K312">
        <v>85</v>
      </c>
      <c r="L312">
        <v>56</v>
      </c>
      <c r="M312">
        <v>77</v>
      </c>
      <c r="N312">
        <v>50</v>
      </c>
      <c r="O312">
        <v>77</v>
      </c>
      <c r="P312">
        <v>78</v>
      </c>
      <c r="Q312">
        <v>423</v>
      </c>
      <c r="R312" t="s">
        <v>4005</v>
      </c>
      <c r="S312" t="s">
        <v>4006</v>
      </c>
      <c r="V312">
        <v>49</v>
      </c>
      <c r="AB312">
        <v>660</v>
      </c>
      <c r="AC312" t="s">
        <v>5387</v>
      </c>
      <c r="AD312" t="s">
        <v>5388</v>
      </c>
    </row>
    <row r="313" spans="1:30">
      <c r="A313" t="str">
        <f t="shared" si="4"/>
        <v>111-顽皮熊猫</v>
      </c>
      <c r="B313">
        <v>111</v>
      </c>
      <c r="C313" t="s">
        <v>569</v>
      </c>
      <c r="D313" t="s">
        <v>54</v>
      </c>
      <c r="E313" s="57"/>
      <c r="F313" t="s">
        <v>252</v>
      </c>
      <c r="G313" t="s">
        <v>270</v>
      </c>
      <c r="H313" t="s">
        <v>261</v>
      </c>
      <c r="I313" t="s">
        <v>137</v>
      </c>
      <c r="J313" s="57" t="s">
        <v>199</v>
      </c>
      <c r="K313">
        <v>67</v>
      </c>
      <c r="L313">
        <v>82</v>
      </c>
      <c r="M313">
        <v>62</v>
      </c>
      <c r="N313">
        <v>46</v>
      </c>
      <c r="O313">
        <v>48</v>
      </c>
      <c r="P313">
        <v>43</v>
      </c>
      <c r="Q313">
        <v>348</v>
      </c>
      <c r="R313" t="s">
        <v>4007</v>
      </c>
      <c r="S313" t="s">
        <v>4008</v>
      </c>
      <c r="V313">
        <v>111</v>
      </c>
      <c r="AB313">
        <v>674</v>
      </c>
      <c r="AC313" t="s">
        <v>5389</v>
      </c>
      <c r="AD313" t="s">
        <v>5390</v>
      </c>
    </row>
    <row r="314" spans="1:30">
      <c r="A314" t="str">
        <f t="shared" si="4"/>
        <v>112-流氓熊猫</v>
      </c>
      <c r="B314">
        <v>112</v>
      </c>
      <c r="C314" t="s">
        <v>570</v>
      </c>
      <c r="D314" t="s">
        <v>54</v>
      </c>
      <c r="E314" t="s">
        <v>80</v>
      </c>
      <c r="F314" t="s">
        <v>252</v>
      </c>
      <c r="G314" t="s">
        <v>270</v>
      </c>
      <c r="H314" t="s">
        <v>261</v>
      </c>
      <c r="I314" t="s">
        <v>137</v>
      </c>
      <c r="J314" s="57" t="s">
        <v>199</v>
      </c>
      <c r="K314">
        <v>95</v>
      </c>
      <c r="L314">
        <v>124</v>
      </c>
      <c r="M314">
        <v>78</v>
      </c>
      <c r="N314">
        <v>69</v>
      </c>
      <c r="O314">
        <v>71</v>
      </c>
      <c r="P314">
        <v>58</v>
      </c>
      <c r="Q314">
        <v>495</v>
      </c>
      <c r="R314" t="s">
        <v>4009</v>
      </c>
      <c r="S314" t="s">
        <v>4010</v>
      </c>
      <c r="V314">
        <v>112</v>
      </c>
      <c r="AB314">
        <v>675</v>
      </c>
      <c r="AC314" t="s">
        <v>5391</v>
      </c>
      <c r="AD314" t="s">
        <v>5392</v>
      </c>
    </row>
    <row r="315" spans="1:30">
      <c r="A315" t="str">
        <f t="shared" si="4"/>
        <v>208-妙喵</v>
      </c>
      <c r="B315">
        <v>208</v>
      </c>
      <c r="C315" t="s">
        <v>571</v>
      </c>
      <c r="D315" t="s">
        <v>77</v>
      </c>
      <c r="F315" t="s">
        <v>130</v>
      </c>
      <c r="G315" t="s">
        <v>168</v>
      </c>
      <c r="H315" t="s">
        <v>217</v>
      </c>
      <c r="I315" t="s">
        <v>137</v>
      </c>
      <c r="K315">
        <v>62</v>
      </c>
      <c r="L315">
        <v>48</v>
      </c>
      <c r="M315">
        <v>54</v>
      </c>
      <c r="N315">
        <v>63</v>
      </c>
      <c r="O315">
        <v>60</v>
      </c>
      <c r="P315">
        <v>68</v>
      </c>
      <c r="Q315">
        <v>355</v>
      </c>
      <c r="R315" t="s">
        <v>4011</v>
      </c>
      <c r="S315" t="s">
        <v>4012</v>
      </c>
      <c r="V315">
        <v>208</v>
      </c>
      <c r="AB315">
        <v>677</v>
      </c>
      <c r="AC315" t="s">
        <v>5393</v>
      </c>
      <c r="AD315" t="s">
        <v>5394</v>
      </c>
    </row>
    <row r="316" spans="1:30">
      <c r="A316" t="str">
        <f t="shared" si="4"/>
        <v>209-超能妙喵雄性</v>
      </c>
      <c r="B316">
        <v>209</v>
      </c>
      <c r="C316" t="s">
        <v>572</v>
      </c>
      <c r="D316" t="s">
        <v>77</v>
      </c>
      <c r="F316" t="s">
        <v>130</v>
      </c>
      <c r="G316" t="s">
        <v>168</v>
      </c>
      <c r="H316" t="s">
        <v>317</v>
      </c>
      <c r="I316" t="s">
        <v>137</v>
      </c>
      <c r="K316">
        <v>74</v>
      </c>
      <c r="L316">
        <v>48</v>
      </c>
      <c r="M316">
        <v>76</v>
      </c>
      <c r="N316">
        <v>83</v>
      </c>
      <c r="O316">
        <v>81</v>
      </c>
      <c r="P316">
        <v>104</v>
      </c>
      <c r="Q316">
        <v>466</v>
      </c>
      <c r="R316" t="s">
        <v>4013</v>
      </c>
      <c r="S316" t="s">
        <v>4014</v>
      </c>
      <c r="V316">
        <v>209</v>
      </c>
      <c r="AB316">
        <v>678</v>
      </c>
      <c r="AC316" t="s">
        <v>5395</v>
      </c>
      <c r="AD316" t="s">
        <v>5396</v>
      </c>
    </row>
    <row r="317" spans="1:30">
      <c r="A317" t="str">
        <f t="shared" si="4"/>
        <v>209.1-超能妙喵雌性</v>
      </c>
      <c r="B317">
        <v>209.1</v>
      </c>
      <c r="C317" t="s">
        <v>573</v>
      </c>
      <c r="D317" t="s">
        <v>77</v>
      </c>
      <c r="F317" t="s">
        <v>130</v>
      </c>
      <c r="G317" t="s">
        <v>168</v>
      </c>
      <c r="H317" t="s">
        <v>165</v>
      </c>
      <c r="I317" t="s">
        <v>137</v>
      </c>
      <c r="K317">
        <v>74</v>
      </c>
      <c r="L317">
        <v>48</v>
      </c>
      <c r="M317">
        <v>76</v>
      </c>
      <c r="N317">
        <v>83</v>
      </c>
      <c r="O317">
        <v>81</v>
      </c>
      <c r="P317">
        <v>104</v>
      </c>
      <c r="Q317">
        <v>466</v>
      </c>
      <c r="R317" t="s">
        <v>4013</v>
      </c>
      <c r="S317" t="s">
        <v>4607</v>
      </c>
      <c r="V317">
        <v>209.1</v>
      </c>
      <c r="AB317">
        <v>1097</v>
      </c>
      <c r="AC317" s="122" t="s">
        <v>5801</v>
      </c>
      <c r="AD317" s="122" t="s">
        <v>5802</v>
      </c>
    </row>
    <row r="318" spans="1:30">
      <c r="A318" t="str">
        <f t="shared" si="4"/>
        <v>330-独剑鞘</v>
      </c>
      <c r="B318">
        <v>330</v>
      </c>
      <c r="C318" t="s">
        <v>574</v>
      </c>
      <c r="D318" t="s">
        <v>72</v>
      </c>
      <c r="E318" s="57" t="s">
        <v>67</v>
      </c>
      <c r="F318" t="s">
        <v>134</v>
      </c>
      <c r="G318" t="s">
        <v>134</v>
      </c>
      <c r="H318" t="s">
        <v>134</v>
      </c>
      <c r="I318" t="s">
        <v>210</v>
      </c>
      <c r="K318">
        <v>45</v>
      </c>
      <c r="L318">
        <v>80</v>
      </c>
      <c r="M318">
        <v>100</v>
      </c>
      <c r="N318">
        <v>35</v>
      </c>
      <c r="O318">
        <v>37</v>
      </c>
      <c r="P318">
        <v>28</v>
      </c>
      <c r="Q318">
        <v>325</v>
      </c>
      <c r="R318" t="s">
        <v>4015</v>
      </c>
      <c r="S318" t="s">
        <v>4016</v>
      </c>
      <c r="V318">
        <v>330</v>
      </c>
      <c r="AB318">
        <v>679</v>
      </c>
      <c r="AC318" t="s">
        <v>5397</v>
      </c>
      <c r="AD318" t="s">
        <v>5398</v>
      </c>
    </row>
    <row r="319" spans="1:30">
      <c r="A319" t="str">
        <f t="shared" si="4"/>
        <v>331-双剑鞘</v>
      </c>
      <c r="B319">
        <v>331</v>
      </c>
      <c r="C319" t="s">
        <v>575</v>
      </c>
      <c r="D319" t="s">
        <v>72</v>
      </c>
      <c r="E319" t="s">
        <v>67</v>
      </c>
      <c r="F319" t="s">
        <v>134</v>
      </c>
      <c r="G319" t="s">
        <v>134</v>
      </c>
      <c r="H319" t="s">
        <v>134</v>
      </c>
      <c r="I319" t="s">
        <v>210</v>
      </c>
      <c r="K319">
        <v>59</v>
      </c>
      <c r="L319">
        <v>110</v>
      </c>
      <c r="M319">
        <v>150</v>
      </c>
      <c r="N319">
        <v>45</v>
      </c>
      <c r="O319">
        <v>49</v>
      </c>
      <c r="P319">
        <v>35</v>
      </c>
      <c r="Q319">
        <v>448</v>
      </c>
      <c r="R319" t="s">
        <v>4017</v>
      </c>
      <c r="S319" t="s">
        <v>4018</v>
      </c>
      <c r="V319">
        <v>331</v>
      </c>
      <c r="AB319">
        <v>680</v>
      </c>
      <c r="AC319" t="s">
        <v>5399</v>
      </c>
      <c r="AD319" t="s">
        <v>5400</v>
      </c>
    </row>
    <row r="320" spans="1:30">
      <c r="A320" t="str">
        <f t="shared" si="4"/>
        <v>332-坚盾剑怪盾形态</v>
      </c>
      <c r="B320">
        <v>332</v>
      </c>
      <c r="C320" t="s">
        <v>576</v>
      </c>
      <c r="D320" t="s">
        <v>72</v>
      </c>
      <c r="E320" t="s">
        <v>67</v>
      </c>
      <c r="F320" t="s">
        <v>577</v>
      </c>
      <c r="G320" t="s">
        <v>577</v>
      </c>
      <c r="H320" t="s">
        <v>577</v>
      </c>
      <c r="I320" t="s">
        <v>210</v>
      </c>
      <c r="K320">
        <v>60</v>
      </c>
      <c r="L320">
        <v>50</v>
      </c>
      <c r="M320">
        <v>140</v>
      </c>
      <c r="N320">
        <v>50</v>
      </c>
      <c r="O320">
        <v>140</v>
      </c>
      <c r="P320">
        <v>60</v>
      </c>
      <c r="Q320">
        <v>500</v>
      </c>
      <c r="R320" t="s">
        <v>4019</v>
      </c>
      <c r="S320" t="s">
        <v>4020</v>
      </c>
      <c r="V320">
        <v>332</v>
      </c>
      <c r="AB320">
        <v>681</v>
      </c>
      <c r="AC320" t="s">
        <v>5401</v>
      </c>
      <c r="AD320" t="s">
        <v>5402</v>
      </c>
    </row>
    <row r="321" spans="1:30">
      <c r="A321" t="str">
        <f t="shared" si="4"/>
        <v>332.1-坚盾剑怪剑形态</v>
      </c>
      <c r="B321">
        <v>332.1</v>
      </c>
      <c r="C321" t="s">
        <v>578</v>
      </c>
      <c r="D321" t="s">
        <v>72</v>
      </c>
      <c r="E321" t="s">
        <v>67</v>
      </c>
      <c r="F321" t="s">
        <v>577</v>
      </c>
      <c r="G321" t="s">
        <v>577</v>
      </c>
      <c r="H321" t="s">
        <v>577</v>
      </c>
      <c r="I321" t="s">
        <v>210</v>
      </c>
      <c r="J321" s="57"/>
      <c r="K321">
        <v>60</v>
      </c>
      <c r="L321">
        <v>140</v>
      </c>
      <c r="M321">
        <v>50</v>
      </c>
      <c r="N321">
        <v>140</v>
      </c>
      <c r="O321">
        <v>50</v>
      </c>
      <c r="P321">
        <v>60</v>
      </c>
      <c r="Q321">
        <v>500</v>
      </c>
      <c r="R321" t="s">
        <v>4019</v>
      </c>
      <c r="S321" t="s">
        <v>4608</v>
      </c>
      <c r="V321">
        <v>332.1</v>
      </c>
      <c r="AB321">
        <v>1098</v>
      </c>
      <c r="AC321" s="122" t="s">
        <v>5803</v>
      </c>
      <c r="AD321" s="122" t="s">
        <v>5804</v>
      </c>
    </row>
    <row r="322" spans="1:30">
      <c r="A322" t="str">
        <f t="shared" si="4"/>
        <v>212-粉香香</v>
      </c>
      <c r="B322">
        <v>212</v>
      </c>
      <c r="C322" t="s">
        <v>579</v>
      </c>
      <c r="D322" t="s">
        <v>81</v>
      </c>
      <c r="F322" t="s">
        <v>259</v>
      </c>
      <c r="G322" t="s">
        <v>259</v>
      </c>
      <c r="H322" t="s">
        <v>3266</v>
      </c>
      <c r="I322" t="s">
        <v>144</v>
      </c>
      <c r="J322" s="57"/>
      <c r="K322">
        <v>78</v>
      </c>
      <c r="L322">
        <v>52</v>
      </c>
      <c r="M322">
        <v>60</v>
      </c>
      <c r="N322">
        <v>63</v>
      </c>
      <c r="O322">
        <v>65</v>
      </c>
      <c r="P322">
        <v>23</v>
      </c>
      <c r="Q322">
        <v>341</v>
      </c>
      <c r="R322" t="s">
        <v>4021</v>
      </c>
      <c r="S322" t="s">
        <v>4022</v>
      </c>
      <c r="V322">
        <v>212</v>
      </c>
      <c r="AB322">
        <v>682</v>
      </c>
      <c r="AC322" t="s">
        <v>5403</v>
      </c>
      <c r="AD322" t="s">
        <v>5404</v>
      </c>
    </row>
    <row r="323" spans="1:30">
      <c r="A323" t="str">
        <f t="shared" ref="A323:A386" si="5">B323&amp;"-"&amp;C323</f>
        <v>213-芳香精</v>
      </c>
      <c r="B323">
        <v>213</v>
      </c>
      <c r="C323" t="s">
        <v>580</v>
      </c>
      <c r="D323" t="s">
        <v>81</v>
      </c>
      <c r="F323" t="s">
        <v>259</v>
      </c>
      <c r="G323" t="s">
        <v>259</v>
      </c>
      <c r="H323" t="s">
        <v>3266</v>
      </c>
      <c r="I323" t="s">
        <v>144</v>
      </c>
      <c r="K323">
        <v>101</v>
      </c>
      <c r="L323">
        <v>72</v>
      </c>
      <c r="M323">
        <v>72</v>
      </c>
      <c r="N323">
        <v>99</v>
      </c>
      <c r="O323">
        <v>89</v>
      </c>
      <c r="P323">
        <v>29</v>
      </c>
      <c r="Q323">
        <v>462</v>
      </c>
      <c r="R323" t="s">
        <v>4023</v>
      </c>
      <c r="S323" t="s">
        <v>4024</v>
      </c>
      <c r="V323">
        <v>213</v>
      </c>
      <c r="AB323">
        <v>683</v>
      </c>
      <c r="AC323" t="s">
        <v>5405</v>
      </c>
      <c r="AD323" t="s">
        <v>5406</v>
      </c>
    </row>
    <row r="324" spans="1:30">
      <c r="A324" t="str">
        <f t="shared" si="5"/>
        <v>210-绵绵泡芙</v>
      </c>
      <c r="B324">
        <v>210</v>
      </c>
      <c r="C324" t="s">
        <v>581</v>
      </c>
      <c r="D324" t="s">
        <v>81</v>
      </c>
      <c r="F324" t="s">
        <v>582</v>
      </c>
      <c r="G324" t="s">
        <v>582</v>
      </c>
      <c r="H324" t="s">
        <v>250</v>
      </c>
      <c r="I324" t="s">
        <v>144</v>
      </c>
      <c r="K324">
        <v>62</v>
      </c>
      <c r="L324">
        <v>48</v>
      </c>
      <c r="M324">
        <v>66</v>
      </c>
      <c r="N324">
        <v>59</v>
      </c>
      <c r="O324">
        <v>57</v>
      </c>
      <c r="P324">
        <v>49</v>
      </c>
      <c r="Q324">
        <v>341</v>
      </c>
      <c r="R324" t="s">
        <v>4025</v>
      </c>
      <c r="S324" t="s">
        <v>4026</v>
      </c>
      <c r="V324">
        <v>210</v>
      </c>
      <c r="AB324">
        <v>684</v>
      </c>
      <c r="AC324" t="s">
        <v>5407</v>
      </c>
      <c r="AD324" t="s">
        <v>5408</v>
      </c>
    </row>
    <row r="325" spans="1:30">
      <c r="A325" t="str">
        <f t="shared" si="5"/>
        <v>211-胖甜妮</v>
      </c>
      <c r="B325">
        <v>211</v>
      </c>
      <c r="C325" t="s">
        <v>583</v>
      </c>
      <c r="D325" t="s">
        <v>81</v>
      </c>
      <c r="F325" t="s">
        <v>582</v>
      </c>
      <c r="G325" t="s">
        <v>582</v>
      </c>
      <c r="H325" t="s">
        <v>250</v>
      </c>
      <c r="I325" t="s">
        <v>144</v>
      </c>
      <c r="J325" s="57"/>
      <c r="K325">
        <v>82</v>
      </c>
      <c r="L325">
        <v>80</v>
      </c>
      <c r="M325">
        <v>86</v>
      </c>
      <c r="N325">
        <v>85</v>
      </c>
      <c r="O325">
        <v>75</v>
      </c>
      <c r="P325">
        <v>72</v>
      </c>
      <c r="Q325">
        <v>480</v>
      </c>
      <c r="R325" t="s">
        <v>4027</v>
      </c>
      <c r="S325" t="s">
        <v>4028</v>
      </c>
      <c r="V325">
        <v>211</v>
      </c>
      <c r="AB325">
        <v>685</v>
      </c>
      <c r="AC325" t="s">
        <v>5409</v>
      </c>
      <c r="AD325" t="s">
        <v>5410</v>
      </c>
    </row>
    <row r="326" spans="1:30">
      <c r="A326" t="str">
        <f t="shared" si="5"/>
        <v>290-好啦鱿</v>
      </c>
      <c r="B326">
        <v>290</v>
      </c>
      <c r="C326" t="s">
        <v>584</v>
      </c>
      <c r="D326" t="s">
        <v>80</v>
      </c>
      <c r="E326" t="s">
        <v>77</v>
      </c>
      <c r="F326" t="s">
        <v>324</v>
      </c>
      <c r="G326" t="s">
        <v>335</v>
      </c>
      <c r="H326" t="s">
        <v>168</v>
      </c>
      <c r="I326" t="s">
        <v>114</v>
      </c>
      <c r="J326" s="57" t="s">
        <v>265</v>
      </c>
      <c r="K326">
        <v>53</v>
      </c>
      <c r="L326">
        <v>54</v>
      </c>
      <c r="M326">
        <v>53</v>
      </c>
      <c r="N326">
        <v>37</v>
      </c>
      <c r="O326">
        <v>46</v>
      </c>
      <c r="P326">
        <v>45</v>
      </c>
      <c r="Q326">
        <v>288</v>
      </c>
      <c r="R326" t="s">
        <v>4029</v>
      </c>
      <c r="S326" t="s">
        <v>4030</v>
      </c>
      <c r="V326">
        <v>290</v>
      </c>
      <c r="AB326">
        <v>686</v>
      </c>
      <c r="AC326" t="s">
        <v>5411</v>
      </c>
      <c r="AD326" t="s">
        <v>5412</v>
      </c>
    </row>
    <row r="327" spans="1:30">
      <c r="A327" t="str">
        <f t="shared" si="5"/>
        <v>291-乌贼王</v>
      </c>
      <c r="B327">
        <v>291</v>
      </c>
      <c r="C327" t="s">
        <v>585</v>
      </c>
      <c r="D327" t="s">
        <v>80</v>
      </c>
      <c r="E327" t="s">
        <v>77</v>
      </c>
      <c r="F327" t="s">
        <v>324</v>
      </c>
      <c r="G327" t="s">
        <v>335</v>
      </c>
      <c r="H327" t="s">
        <v>168</v>
      </c>
      <c r="I327" t="s">
        <v>114</v>
      </c>
      <c r="J327" s="57" t="s">
        <v>265</v>
      </c>
      <c r="K327">
        <v>86</v>
      </c>
      <c r="L327">
        <v>92</v>
      </c>
      <c r="M327">
        <v>88</v>
      </c>
      <c r="N327">
        <v>68</v>
      </c>
      <c r="O327">
        <v>75</v>
      </c>
      <c r="P327">
        <v>73</v>
      </c>
      <c r="Q327">
        <v>482</v>
      </c>
      <c r="R327" t="s">
        <v>4031</v>
      </c>
      <c r="S327" t="s">
        <v>4032</v>
      </c>
      <c r="V327">
        <v>291</v>
      </c>
      <c r="AB327">
        <v>687</v>
      </c>
      <c r="AC327" t="s">
        <v>5413</v>
      </c>
      <c r="AD327" t="s">
        <v>5414</v>
      </c>
    </row>
    <row r="328" spans="1:30">
      <c r="A328" t="str">
        <f t="shared" si="5"/>
        <v>234-龟脚脚</v>
      </c>
      <c r="B328">
        <v>234</v>
      </c>
      <c r="C328" t="s">
        <v>586</v>
      </c>
      <c r="D328" t="s">
        <v>65</v>
      </c>
      <c r="E328" t="s">
        <v>74</v>
      </c>
      <c r="F328" t="s">
        <v>109</v>
      </c>
      <c r="G328" t="s">
        <v>128</v>
      </c>
      <c r="H328" t="s">
        <v>326</v>
      </c>
      <c r="I328" t="s">
        <v>207</v>
      </c>
      <c r="J328" s="57"/>
      <c r="K328">
        <v>42</v>
      </c>
      <c r="L328">
        <v>52</v>
      </c>
      <c r="M328">
        <v>67</v>
      </c>
      <c r="N328">
        <v>39</v>
      </c>
      <c r="O328">
        <v>56</v>
      </c>
      <c r="P328">
        <v>50</v>
      </c>
      <c r="Q328">
        <v>306</v>
      </c>
      <c r="R328" t="s">
        <v>4033</v>
      </c>
      <c r="S328" t="s">
        <v>4034</v>
      </c>
      <c r="V328">
        <v>234</v>
      </c>
      <c r="AB328">
        <v>688</v>
      </c>
      <c r="AC328" t="s">
        <v>5415</v>
      </c>
      <c r="AD328" t="s">
        <v>5416</v>
      </c>
    </row>
    <row r="329" spans="1:30">
      <c r="A329" t="str">
        <f t="shared" si="5"/>
        <v>235-龟足巨铠</v>
      </c>
      <c r="B329">
        <v>235</v>
      </c>
      <c r="C329" t="s">
        <v>587</v>
      </c>
      <c r="D329" t="s">
        <v>65</v>
      </c>
      <c r="E329" t="s">
        <v>74</v>
      </c>
      <c r="F329" t="s">
        <v>109</v>
      </c>
      <c r="G329" t="s">
        <v>128</v>
      </c>
      <c r="H329" t="s">
        <v>326</v>
      </c>
      <c r="I329" t="s">
        <v>207</v>
      </c>
      <c r="K329">
        <v>72</v>
      </c>
      <c r="L329">
        <v>105</v>
      </c>
      <c r="M329">
        <v>115</v>
      </c>
      <c r="N329">
        <v>54</v>
      </c>
      <c r="O329">
        <v>86</v>
      </c>
      <c r="P329">
        <v>68</v>
      </c>
      <c r="Q329">
        <v>500</v>
      </c>
      <c r="R329" t="s">
        <v>4035</v>
      </c>
      <c r="S329" t="s">
        <v>4036</v>
      </c>
      <c r="V329">
        <v>235</v>
      </c>
      <c r="AB329">
        <v>689</v>
      </c>
      <c r="AC329" t="s">
        <v>5417</v>
      </c>
      <c r="AD329" t="s">
        <v>5418</v>
      </c>
    </row>
    <row r="330" spans="1:30">
      <c r="A330" t="str">
        <f t="shared" si="5"/>
        <v>318-伞电蜥</v>
      </c>
      <c r="B330">
        <v>318</v>
      </c>
      <c r="C330" t="s">
        <v>588</v>
      </c>
      <c r="D330" t="s">
        <v>76</v>
      </c>
      <c r="E330" t="s">
        <v>53</v>
      </c>
      <c r="F330" t="s">
        <v>174</v>
      </c>
      <c r="G330" t="s">
        <v>147</v>
      </c>
      <c r="H330" t="s">
        <v>105</v>
      </c>
      <c r="I330" t="s">
        <v>98</v>
      </c>
      <c r="J330" t="s">
        <v>106</v>
      </c>
      <c r="K330">
        <v>44</v>
      </c>
      <c r="L330">
        <v>38</v>
      </c>
      <c r="M330">
        <v>33</v>
      </c>
      <c r="N330">
        <v>61</v>
      </c>
      <c r="O330">
        <v>43</v>
      </c>
      <c r="P330">
        <v>70</v>
      </c>
      <c r="Q330">
        <v>289</v>
      </c>
      <c r="R330" t="s">
        <v>4037</v>
      </c>
      <c r="S330" t="s">
        <v>4038</v>
      </c>
      <c r="V330">
        <v>318</v>
      </c>
      <c r="AB330">
        <v>694</v>
      </c>
      <c r="AC330" t="s">
        <v>5419</v>
      </c>
      <c r="AD330" t="s">
        <v>5420</v>
      </c>
    </row>
    <row r="331" spans="1:30">
      <c r="A331" t="str">
        <f t="shared" si="5"/>
        <v>319-光电伞蜥</v>
      </c>
      <c r="B331">
        <v>319</v>
      </c>
      <c r="C331" t="s">
        <v>589</v>
      </c>
      <c r="D331" t="s">
        <v>76</v>
      </c>
      <c r="E331" s="57" t="s">
        <v>53</v>
      </c>
      <c r="F331" t="s">
        <v>174</v>
      </c>
      <c r="G331" t="s">
        <v>147</v>
      </c>
      <c r="H331" t="s">
        <v>105</v>
      </c>
      <c r="I331" t="s">
        <v>98</v>
      </c>
      <c r="J331" t="s">
        <v>106</v>
      </c>
      <c r="K331">
        <v>62</v>
      </c>
      <c r="L331">
        <v>55</v>
      </c>
      <c r="M331">
        <v>52</v>
      </c>
      <c r="N331">
        <v>109</v>
      </c>
      <c r="O331">
        <v>94</v>
      </c>
      <c r="P331">
        <v>109</v>
      </c>
      <c r="Q331">
        <v>481</v>
      </c>
      <c r="R331" t="s">
        <v>4039</v>
      </c>
      <c r="S331" t="s">
        <v>4040</v>
      </c>
      <c r="V331">
        <v>319</v>
      </c>
      <c r="AB331">
        <v>695</v>
      </c>
      <c r="AC331" t="s">
        <v>5421</v>
      </c>
      <c r="AD331" t="s">
        <v>5422</v>
      </c>
    </row>
    <row r="332" spans="1:30">
      <c r="A332" t="str">
        <f t="shared" si="5"/>
        <v>204-仙子伊布</v>
      </c>
      <c r="B332">
        <v>204</v>
      </c>
      <c r="C332" t="s">
        <v>590</v>
      </c>
      <c r="D332" t="s">
        <v>81</v>
      </c>
      <c r="F332" t="s">
        <v>156</v>
      </c>
      <c r="G332" t="s">
        <v>156</v>
      </c>
      <c r="H332" t="s">
        <v>358</v>
      </c>
      <c r="I332" t="s">
        <v>137</v>
      </c>
      <c r="K332">
        <v>95</v>
      </c>
      <c r="L332">
        <v>65</v>
      </c>
      <c r="M332">
        <v>65</v>
      </c>
      <c r="N332">
        <v>110</v>
      </c>
      <c r="O332">
        <v>130</v>
      </c>
      <c r="P332">
        <v>60</v>
      </c>
      <c r="Q332">
        <v>525</v>
      </c>
      <c r="R332" t="s">
        <v>4041</v>
      </c>
      <c r="S332" t="s">
        <v>4042</v>
      </c>
      <c r="V332">
        <v>204</v>
      </c>
      <c r="AB332">
        <v>700</v>
      </c>
      <c r="AC332" t="s">
        <v>5423</v>
      </c>
      <c r="AD332" t="s">
        <v>5424</v>
      </c>
    </row>
    <row r="333" spans="1:30">
      <c r="A333" t="str">
        <f t="shared" si="5"/>
        <v>320-摔角鹰人</v>
      </c>
      <c r="B333">
        <v>320</v>
      </c>
      <c r="C333" t="s">
        <v>591</v>
      </c>
      <c r="D333" t="s">
        <v>54</v>
      </c>
      <c r="E333" s="57" t="s">
        <v>58</v>
      </c>
      <c r="F333" t="s">
        <v>187</v>
      </c>
      <c r="G333" t="s">
        <v>250</v>
      </c>
      <c r="H333" t="s">
        <v>270</v>
      </c>
      <c r="I333" t="s">
        <v>133</v>
      </c>
      <c r="J333" s="57" t="s">
        <v>199</v>
      </c>
      <c r="K333">
        <v>78</v>
      </c>
      <c r="L333">
        <v>92</v>
      </c>
      <c r="M333">
        <v>75</v>
      </c>
      <c r="N333">
        <v>74</v>
      </c>
      <c r="O333">
        <v>63</v>
      </c>
      <c r="P333">
        <v>118</v>
      </c>
      <c r="Q333">
        <v>500</v>
      </c>
      <c r="R333" t="s">
        <v>4043</v>
      </c>
      <c r="S333" t="s">
        <v>4044</v>
      </c>
      <c r="V333">
        <v>320</v>
      </c>
      <c r="AB333">
        <v>701</v>
      </c>
      <c r="AC333" t="s">
        <v>5425</v>
      </c>
      <c r="AD333" t="s">
        <v>5426</v>
      </c>
    </row>
    <row r="334" spans="1:30">
      <c r="A334" t="str">
        <f t="shared" si="5"/>
        <v>389-黏黏宝</v>
      </c>
      <c r="B334">
        <v>389</v>
      </c>
      <c r="C334" t="s">
        <v>592</v>
      </c>
      <c r="D334" t="s">
        <v>79</v>
      </c>
      <c r="E334" s="57"/>
      <c r="F334" t="s">
        <v>309</v>
      </c>
      <c r="G334" t="s">
        <v>223</v>
      </c>
      <c r="H334" t="s">
        <v>593</v>
      </c>
      <c r="I334" t="s">
        <v>106</v>
      </c>
      <c r="J334" s="57"/>
      <c r="K334">
        <v>45</v>
      </c>
      <c r="L334">
        <v>50</v>
      </c>
      <c r="M334">
        <v>35</v>
      </c>
      <c r="N334">
        <v>55</v>
      </c>
      <c r="O334">
        <v>75</v>
      </c>
      <c r="P334">
        <v>40</v>
      </c>
      <c r="Q334">
        <v>300</v>
      </c>
      <c r="R334" t="s">
        <v>4045</v>
      </c>
      <c r="S334" t="s">
        <v>4046</v>
      </c>
      <c r="V334">
        <v>389</v>
      </c>
      <c r="AB334">
        <v>704</v>
      </c>
      <c r="AC334" t="s">
        <v>5427</v>
      </c>
      <c r="AD334" t="s">
        <v>5428</v>
      </c>
    </row>
    <row r="335" spans="1:30">
      <c r="A335" t="str">
        <f t="shared" si="5"/>
        <v>390-黏美儿</v>
      </c>
      <c r="B335">
        <v>390</v>
      </c>
      <c r="C335" t="s">
        <v>594</v>
      </c>
      <c r="D335" t="s">
        <v>79</v>
      </c>
      <c r="E335" s="57"/>
      <c r="F335" t="s">
        <v>309</v>
      </c>
      <c r="G335" t="s">
        <v>223</v>
      </c>
      <c r="H335" t="s">
        <v>593</v>
      </c>
      <c r="I335" t="s">
        <v>106</v>
      </c>
      <c r="J335" s="57"/>
      <c r="K335">
        <v>68</v>
      </c>
      <c r="L335">
        <v>75</v>
      </c>
      <c r="M335">
        <v>53</v>
      </c>
      <c r="N335">
        <v>83</v>
      </c>
      <c r="O335">
        <v>113</v>
      </c>
      <c r="P335">
        <v>60</v>
      </c>
      <c r="Q335">
        <v>452</v>
      </c>
      <c r="R335" t="s">
        <v>4047</v>
      </c>
      <c r="S335" t="s">
        <v>4048</v>
      </c>
      <c r="V335">
        <v>390</v>
      </c>
      <c r="AB335">
        <v>705</v>
      </c>
      <c r="AC335" t="s">
        <v>5429</v>
      </c>
      <c r="AD335" t="s">
        <v>5430</v>
      </c>
    </row>
    <row r="336" spans="1:30">
      <c r="A336" t="str">
        <f t="shared" si="5"/>
        <v>391-黏美龙</v>
      </c>
      <c r="B336">
        <v>391</v>
      </c>
      <c r="C336" t="s">
        <v>595</v>
      </c>
      <c r="D336" t="s">
        <v>79</v>
      </c>
      <c r="F336" t="s">
        <v>309</v>
      </c>
      <c r="G336" t="s">
        <v>223</v>
      </c>
      <c r="H336" t="s">
        <v>593</v>
      </c>
      <c r="I336" t="s">
        <v>106</v>
      </c>
      <c r="J336" s="57"/>
      <c r="K336">
        <v>90</v>
      </c>
      <c r="L336">
        <v>100</v>
      </c>
      <c r="M336">
        <v>70</v>
      </c>
      <c r="N336">
        <v>110</v>
      </c>
      <c r="O336">
        <v>150</v>
      </c>
      <c r="P336">
        <v>80</v>
      </c>
      <c r="Q336">
        <v>600</v>
      </c>
      <c r="R336" t="s">
        <v>4049</v>
      </c>
      <c r="S336" t="s">
        <v>4050</v>
      </c>
      <c r="V336">
        <v>391</v>
      </c>
      <c r="AB336">
        <v>706</v>
      </c>
      <c r="AC336" t="s">
        <v>5431</v>
      </c>
      <c r="AD336" t="s">
        <v>5432</v>
      </c>
    </row>
    <row r="337" spans="1:30">
      <c r="A337" t="str">
        <f t="shared" si="5"/>
        <v>338-小木灵</v>
      </c>
      <c r="B337">
        <v>338</v>
      </c>
      <c r="C337" t="s">
        <v>596</v>
      </c>
      <c r="D337" t="s">
        <v>67</v>
      </c>
      <c r="E337" t="s">
        <v>75</v>
      </c>
      <c r="F337" t="s">
        <v>257</v>
      </c>
      <c r="G337" t="s">
        <v>166</v>
      </c>
      <c r="H337" t="s">
        <v>246</v>
      </c>
      <c r="I337" t="s">
        <v>99</v>
      </c>
      <c r="J337" s="57" t="s">
        <v>226</v>
      </c>
      <c r="K337">
        <v>43</v>
      </c>
      <c r="L337">
        <v>70</v>
      </c>
      <c r="M337">
        <v>48</v>
      </c>
      <c r="N337">
        <v>50</v>
      </c>
      <c r="O337">
        <v>60</v>
      </c>
      <c r="P337">
        <v>38</v>
      </c>
      <c r="Q337">
        <v>309</v>
      </c>
      <c r="R337" t="s">
        <v>4051</v>
      </c>
      <c r="S337" t="s">
        <v>4052</v>
      </c>
      <c r="V337">
        <v>338</v>
      </c>
      <c r="AB337">
        <v>708</v>
      </c>
      <c r="AC337" t="s">
        <v>5433</v>
      </c>
      <c r="AD337" t="s">
        <v>5434</v>
      </c>
    </row>
    <row r="338" spans="1:30">
      <c r="A338" t="str">
        <f t="shared" si="5"/>
        <v>339-朽木妖</v>
      </c>
      <c r="B338">
        <v>339</v>
      </c>
      <c r="C338" t="s">
        <v>597</v>
      </c>
      <c r="D338" t="s">
        <v>67</v>
      </c>
      <c r="E338" t="s">
        <v>75</v>
      </c>
      <c r="F338" t="s">
        <v>257</v>
      </c>
      <c r="G338" t="s">
        <v>166</v>
      </c>
      <c r="H338" t="s">
        <v>246</v>
      </c>
      <c r="I338" t="s">
        <v>99</v>
      </c>
      <c r="J338" s="57" t="s">
        <v>226</v>
      </c>
      <c r="K338">
        <v>85</v>
      </c>
      <c r="L338">
        <v>110</v>
      </c>
      <c r="M338">
        <v>76</v>
      </c>
      <c r="N338">
        <v>65</v>
      </c>
      <c r="O338">
        <v>82</v>
      </c>
      <c r="P338">
        <v>56</v>
      </c>
      <c r="Q338">
        <v>474</v>
      </c>
      <c r="R338" t="s">
        <v>4053</v>
      </c>
      <c r="S338" t="s">
        <v>4054</v>
      </c>
      <c r="V338">
        <v>339</v>
      </c>
      <c r="AB338">
        <v>709</v>
      </c>
      <c r="AC338" t="s">
        <v>5435</v>
      </c>
      <c r="AD338" t="s">
        <v>5436</v>
      </c>
    </row>
    <row r="339" spans="1:30">
      <c r="A339" t="str">
        <f t="shared" si="5"/>
        <v>191-南瓜精普通尺寸</v>
      </c>
      <c r="B339">
        <v>191</v>
      </c>
      <c r="C339" t="s">
        <v>598</v>
      </c>
      <c r="D339" t="s">
        <v>67</v>
      </c>
      <c r="E339" s="57" t="s">
        <v>75</v>
      </c>
      <c r="F339" t="s">
        <v>183</v>
      </c>
      <c r="G339" t="s">
        <v>166</v>
      </c>
      <c r="H339" t="s">
        <v>239</v>
      </c>
      <c r="I339" t="s">
        <v>226</v>
      </c>
      <c r="K339">
        <v>49</v>
      </c>
      <c r="L339">
        <v>66</v>
      </c>
      <c r="M339">
        <v>70</v>
      </c>
      <c r="N339">
        <v>44</v>
      </c>
      <c r="O339">
        <v>55</v>
      </c>
      <c r="P339">
        <v>51</v>
      </c>
      <c r="Q339">
        <v>335</v>
      </c>
      <c r="R339" t="s">
        <v>4055</v>
      </c>
      <c r="S339" t="s">
        <v>4056</v>
      </c>
      <c r="V339">
        <v>191</v>
      </c>
      <c r="AB339">
        <v>710</v>
      </c>
      <c r="AC339" t="s">
        <v>5437</v>
      </c>
      <c r="AD339" t="s">
        <v>5438</v>
      </c>
    </row>
    <row r="340" spans="1:30">
      <c r="A340" t="str">
        <f t="shared" si="5"/>
        <v>191.1-南瓜精</v>
      </c>
      <c r="B340">
        <v>191.1</v>
      </c>
      <c r="C340" t="s">
        <v>4350</v>
      </c>
      <c r="D340" t="s">
        <v>67</v>
      </c>
      <c r="E340" s="57" t="s">
        <v>75</v>
      </c>
      <c r="F340" t="s">
        <v>183</v>
      </c>
      <c r="G340" t="s">
        <v>166</v>
      </c>
      <c r="H340" t="s">
        <v>239</v>
      </c>
      <c r="I340" t="s">
        <v>226</v>
      </c>
      <c r="K340">
        <v>44</v>
      </c>
      <c r="L340">
        <v>66</v>
      </c>
      <c r="M340">
        <v>70</v>
      </c>
      <c r="N340">
        <v>44</v>
      </c>
      <c r="O340">
        <v>55</v>
      </c>
      <c r="P340">
        <v>56</v>
      </c>
      <c r="Q340">
        <v>335</v>
      </c>
      <c r="R340" t="s">
        <v>4055</v>
      </c>
      <c r="S340" t="s">
        <v>4609</v>
      </c>
      <c r="V340">
        <v>191.1</v>
      </c>
      <c r="AB340">
        <v>1099</v>
      </c>
      <c r="AC340" s="122" t="s">
        <v>5805</v>
      </c>
      <c r="AD340" s="122" t="s">
        <v>5806</v>
      </c>
    </row>
    <row r="341" spans="1:30">
      <c r="A341" t="str">
        <f t="shared" si="5"/>
        <v>191.2-南瓜精</v>
      </c>
      <c r="B341">
        <v>191.2</v>
      </c>
      <c r="C341" t="s">
        <v>4350</v>
      </c>
      <c r="D341" t="s">
        <v>67</v>
      </c>
      <c r="E341" s="57" t="s">
        <v>75</v>
      </c>
      <c r="F341" t="s">
        <v>183</v>
      </c>
      <c r="G341" t="s">
        <v>166</v>
      </c>
      <c r="H341" t="s">
        <v>239</v>
      </c>
      <c r="I341" t="s">
        <v>226</v>
      </c>
      <c r="K341">
        <v>54</v>
      </c>
      <c r="L341">
        <v>66</v>
      </c>
      <c r="M341">
        <v>70</v>
      </c>
      <c r="N341">
        <v>44</v>
      </c>
      <c r="O341">
        <v>55</v>
      </c>
      <c r="P341">
        <v>46</v>
      </c>
      <c r="Q341">
        <v>335</v>
      </c>
      <c r="R341" t="s">
        <v>4055</v>
      </c>
      <c r="S341" t="s">
        <v>4610</v>
      </c>
      <c r="V341">
        <v>191.2</v>
      </c>
      <c r="AB341">
        <v>1100</v>
      </c>
      <c r="AC341" s="122" t="s">
        <v>5807</v>
      </c>
      <c r="AD341" s="122" t="s">
        <v>5808</v>
      </c>
    </row>
    <row r="342" spans="1:30">
      <c r="A342" t="str">
        <f t="shared" si="5"/>
        <v>191.3-南瓜精</v>
      </c>
      <c r="B342">
        <v>191.3</v>
      </c>
      <c r="C342" t="s">
        <v>4350</v>
      </c>
      <c r="D342" t="s">
        <v>67</v>
      </c>
      <c r="E342" s="57" t="s">
        <v>75</v>
      </c>
      <c r="F342" t="s">
        <v>183</v>
      </c>
      <c r="G342" t="s">
        <v>166</v>
      </c>
      <c r="H342" t="s">
        <v>239</v>
      </c>
      <c r="I342" t="s">
        <v>226</v>
      </c>
      <c r="J342" s="57"/>
      <c r="K342">
        <v>59</v>
      </c>
      <c r="L342">
        <v>66</v>
      </c>
      <c r="M342">
        <v>70</v>
      </c>
      <c r="N342">
        <v>44</v>
      </c>
      <c r="O342">
        <v>55</v>
      </c>
      <c r="P342">
        <v>41</v>
      </c>
      <c r="Q342">
        <v>335</v>
      </c>
      <c r="R342" t="s">
        <v>4055</v>
      </c>
      <c r="S342" t="s">
        <v>4611</v>
      </c>
      <c r="V342">
        <v>191.3</v>
      </c>
      <c r="AB342">
        <v>1101</v>
      </c>
      <c r="AC342" s="122" t="s">
        <v>5809</v>
      </c>
      <c r="AD342" s="122" t="s">
        <v>5810</v>
      </c>
    </row>
    <row r="343" spans="1:30">
      <c r="A343" t="str">
        <f t="shared" si="5"/>
        <v>192-南瓜怪人普通尺寸</v>
      </c>
      <c r="B343">
        <v>192</v>
      </c>
      <c r="C343" t="s">
        <v>599</v>
      </c>
      <c r="D343" t="s">
        <v>67</v>
      </c>
      <c r="E343" s="57" t="s">
        <v>75</v>
      </c>
      <c r="F343" t="s">
        <v>183</v>
      </c>
      <c r="G343" t="s">
        <v>166</v>
      </c>
      <c r="H343" t="s">
        <v>239</v>
      </c>
      <c r="I343" t="s">
        <v>226</v>
      </c>
      <c r="J343" s="57"/>
      <c r="K343">
        <v>65</v>
      </c>
      <c r="L343">
        <v>90</v>
      </c>
      <c r="M343">
        <v>122</v>
      </c>
      <c r="N343">
        <v>58</v>
      </c>
      <c r="O343">
        <v>75</v>
      </c>
      <c r="P343">
        <v>84</v>
      </c>
      <c r="Q343">
        <v>494</v>
      </c>
      <c r="R343" t="s">
        <v>4057</v>
      </c>
      <c r="S343" t="s">
        <v>4058</v>
      </c>
      <c r="V343">
        <v>192</v>
      </c>
      <c r="AB343">
        <v>711</v>
      </c>
      <c r="AC343" t="s">
        <v>5439</v>
      </c>
      <c r="AD343" t="s">
        <v>5440</v>
      </c>
    </row>
    <row r="344" spans="1:30">
      <c r="A344" t="str">
        <f t="shared" si="5"/>
        <v>192.1-南瓜怪人</v>
      </c>
      <c r="B344">
        <v>192.1</v>
      </c>
      <c r="C344" t="s">
        <v>4351</v>
      </c>
      <c r="D344" t="s">
        <v>67</v>
      </c>
      <c r="E344" t="s">
        <v>75</v>
      </c>
      <c r="F344" t="s">
        <v>183</v>
      </c>
      <c r="G344" t="s">
        <v>166</v>
      </c>
      <c r="H344" t="s">
        <v>239</v>
      </c>
      <c r="I344" t="s">
        <v>226</v>
      </c>
      <c r="J344" s="57"/>
      <c r="K344">
        <v>55</v>
      </c>
      <c r="L344">
        <v>85</v>
      </c>
      <c r="M344">
        <v>122</v>
      </c>
      <c r="N344">
        <v>58</v>
      </c>
      <c r="O344">
        <v>75</v>
      </c>
      <c r="P344">
        <v>99</v>
      </c>
      <c r="Q344">
        <v>494</v>
      </c>
      <c r="R344" t="s">
        <v>4057</v>
      </c>
      <c r="S344" t="s">
        <v>4612</v>
      </c>
      <c r="V344">
        <v>192.1</v>
      </c>
      <c r="AB344">
        <v>1102</v>
      </c>
      <c r="AC344" s="122" t="s">
        <v>5811</v>
      </c>
      <c r="AD344" s="122" t="s">
        <v>5812</v>
      </c>
    </row>
    <row r="345" spans="1:30">
      <c r="A345" t="str">
        <f t="shared" si="5"/>
        <v>192.2-南瓜怪人</v>
      </c>
      <c r="B345">
        <v>192.2</v>
      </c>
      <c r="C345" t="s">
        <v>4351</v>
      </c>
      <c r="D345" t="s">
        <v>67</v>
      </c>
      <c r="E345" s="57" t="s">
        <v>75</v>
      </c>
      <c r="F345" t="s">
        <v>183</v>
      </c>
      <c r="G345" t="s">
        <v>166</v>
      </c>
      <c r="H345" t="s">
        <v>239</v>
      </c>
      <c r="I345" t="s">
        <v>226</v>
      </c>
      <c r="J345" s="57"/>
      <c r="K345">
        <v>75</v>
      </c>
      <c r="L345">
        <v>95</v>
      </c>
      <c r="M345">
        <v>122</v>
      </c>
      <c r="N345">
        <v>58</v>
      </c>
      <c r="O345">
        <v>75</v>
      </c>
      <c r="P345">
        <v>69</v>
      </c>
      <c r="Q345">
        <v>494</v>
      </c>
      <c r="R345" t="s">
        <v>4057</v>
      </c>
      <c r="S345" t="s">
        <v>4613</v>
      </c>
      <c r="V345">
        <v>192.2</v>
      </c>
      <c r="AB345">
        <v>1103</v>
      </c>
      <c r="AC345" s="122" t="s">
        <v>5813</v>
      </c>
      <c r="AD345" s="122" t="s">
        <v>5814</v>
      </c>
    </row>
    <row r="346" spans="1:30">
      <c r="A346" t="str">
        <f t="shared" si="5"/>
        <v>192.3-南瓜怪人</v>
      </c>
      <c r="B346">
        <v>192.3</v>
      </c>
      <c r="C346" t="s">
        <v>4351</v>
      </c>
      <c r="D346" t="s">
        <v>67</v>
      </c>
      <c r="E346" s="57" t="s">
        <v>75</v>
      </c>
      <c r="F346" t="s">
        <v>183</v>
      </c>
      <c r="G346" t="s">
        <v>166</v>
      </c>
      <c r="H346" t="s">
        <v>239</v>
      </c>
      <c r="I346" t="s">
        <v>226</v>
      </c>
      <c r="K346">
        <v>85</v>
      </c>
      <c r="L346">
        <v>100</v>
      </c>
      <c r="M346">
        <v>122</v>
      </c>
      <c r="N346">
        <v>58</v>
      </c>
      <c r="O346">
        <v>75</v>
      </c>
      <c r="P346">
        <v>54</v>
      </c>
      <c r="Q346">
        <v>494</v>
      </c>
      <c r="R346" t="s">
        <v>4057</v>
      </c>
      <c r="S346" t="s">
        <v>4614</v>
      </c>
      <c r="V346">
        <v>192.3</v>
      </c>
      <c r="AB346">
        <v>1104</v>
      </c>
      <c r="AC346" s="122" t="s">
        <v>5815</v>
      </c>
      <c r="AD346" s="122" t="s">
        <v>5816</v>
      </c>
    </row>
    <row r="347" spans="1:30">
      <c r="A347" t="str">
        <f t="shared" si="5"/>
        <v>358-冰宝</v>
      </c>
      <c r="B347">
        <v>358</v>
      </c>
      <c r="C347" t="s">
        <v>600</v>
      </c>
      <c r="D347" t="s">
        <v>78</v>
      </c>
      <c r="E347" s="57"/>
      <c r="F347" t="s">
        <v>217</v>
      </c>
      <c r="G347" t="s">
        <v>224</v>
      </c>
      <c r="H347" t="s">
        <v>209</v>
      </c>
      <c r="I347" t="s">
        <v>98</v>
      </c>
      <c r="J347" t="s">
        <v>210</v>
      </c>
      <c r="K347">
        <v>55</v>
      </c>
      <c r="L347">
        <v>69</v>
      </c>
      <c r="M347">
        <v>85</v>
      </c>
      <c r="N347">
        <v>32</v>
      </c>
      <c r="O347">
        <v>35</v>
      </c>
      <c r="P347">
        <v>28</v>
      </c>
      <c r="Q347">
        <v>304</v>
      </c>
      <c r="R347" t="s">
        <v>4059</v>
      </c>
      <c r="S347" t="s">
        <v>4060</v>
      </c>
      <c r="V347">
        <v>358</v>
      </c>
      <c r="AB347">
        <v>712</v>
      </c>
      <c r="AC347" t="s">
        <v>5441</v>
      </c>
      <c r="AD347" t="s">
        <v>5442</v>
      </c>
    </row>
    <row r="348" spans="1:30">
      <c r="A348" t="str">
        <f t="shared" si="5"/>
        <v>359-冰岩怪</v>
      </c>
      <c r="B348">
        <v>359</v>
      </c>
      <c r="C348" t="s">
        <v>601</v>
      </c>
      <c r="D348" t="s">
        <v>78</v>
      </c>
      <c r="F348" t="s">
        <v>217</v>
      </c>
      <c r="G348" t="s">
        <v>224</v>
      </c>
      <c r="H348" t="s">
        <v>209</v>
      </c>
      <c r="I348" t="s">
        <v>98</v>
      </c>
      <c r="J348" s="57" t="s">
        <v>210</v>
      </c>
      <c r="K348">
        <v>95</v>
      </c>
      <c r="L348">
        <v>117</v>
      </c>
      <c r="M348">
        <v>184</v>
      </c>
      <c r="N348">
        <v>44</v>
      </c>
      <c r="O348">
        <v>46</v>
      </c>
      <c r="P348">
        <v>28</v>
      </c>
      <c r="Q348">
        <v>514</v>
      </c>
      <c r="R348" t="s">
        <v>4061</v>
      </c>
      <c r="S348" t="s">
        <v>4062</v>
      </c>
      <c r="V348">
        <v>359</v>
      </c>
      <c r="AB348">
        <v>713</v>
      </c>
      <c r="AC348" t="s">
        <v>5443</v>
      </c>
      <c r="AD348" t="s">
        <v>5444</v>
      </c>
    </row>
    <row r="349" spans="1:30">
      <c r="A349" t="str">
        <f t="shared" si="5"/>
        <v>176-嗡蝠</v>
      </c>
      <c r="B349">
        <v>176</v>
      </c>
      <c r="C349" t="s">
        <v>602</v>
      </c>
      <c r="D349" t="s">
        <v>58</v>
      </c>
      <c r="E349" t="s">
        <v>79</v>
      </c>
      <c r="F349" t="s">
        <v>166</v>
      </c>
      <c r="G349" t="s">
        <v>168</v>
      </c>
      <c r="H349" t="s">
        <v>319</v>
      </c>
      <c r="I349" t="s">
        <v>133</v>
      </c>
      <c r="J349" s="57" t="s">
        <v>106</v>
      </c>
      <c r="K349">
        <v>40</v>
      </c>
      <c r="L349">
        <v>30</v>
      </c>
      <c r="M349">
        <v>35</v>
      </c>
      <c r="N349">
        <v>45</v>
      </c>
      <c r="O349">
        <v>40</v>
      </c>
      <c r="P349">
        <v>55</v>
      </c>
      <c r="Q349">
        <v>245</v>
      </c>
      <c r="R349" t="s">
        <v>4063</v>
      </c>
      <c r="S349" t="s">
        <v>4064</v>
      </c>
      <c r="V349">
        <v>176</v>
      </c>
      <c r="AB349">
        <v>714</v>
      </c>
      <c r="AC349" t="s">
        <v>5445</v>
      </c>
      <c r="AD349" t="s">
        <v>5446</v>
      </c>
    </row>
    <row r="350" spans="1:30">
      <c r="A350" t="str">
        <f t="shared" si="5"/>
        <v>177-音波龙</v>
      </c>
      <c r="B350">
        <v>177</v>
      </c>
      <c r="C350" t="s">
        <v>603</v>
      </c>
      <c r="D350" t="s">
        <v>58</v>
      </c>
      <c r="E350" t="s">
        <v>79</v>
      </c>
      <c r="F350" t="s">
        <v>166</v>
      </c>
      <c r="G350" t="s">
        <v>168</v>
      </c>
      <c r="H350" t="s">
        <v>319</v>
      </c>
      <c r="I350" t="s">
        <v>133</v>
      </c>
      <c r="J350" t="s">
        <v>106</v>
      </c>
      <c r="K350">
        <v>85</v>
      </c>
      <c r="L350">
        <v>70</v>
      </c>
      <c r="M350">
        <v>80</v>
      </c>
      <c r="N350">
        <v>97</v>
      </c>
      <c r="O350">
        <v>80</v>
      </c>
      <c r="P350">
        <v>123</v>
      </c>
      <c r="Q350">
        <v>535</v>
      </c>
      <c r="R350" t="s">
        <v>4065</v>
      </c>
      <c r="S350" t="s">
        <v>4066</v>
      </c>
      <c r="V350">
        <v>177</v>
      </c>
      <c r="AB350">
        <v>715</v>
      </c>
      <c r="AC350" t="s">
        <v>5447</v>
      </c>
      <c r="AD350" t="s">
        <v>5448</v>
      </c>
    </row>
    <row r="351" spans="1:30">
      <c r="A351" t="str">
        <f t="shared" si="5"/>
        <v>F-18-木木枭</v>
      </c>
      <c r="B351" t="s">
        <v>4352</v>
      </c>
      <c r="C351" t="s">
        <v>608</v>
      </c>
      <c r="D351" t="s">
        <v>75</v>
      </c>
      <c r="E351" t="s">
        <v>58</v>
      </c>
      <c r="F351" t="s">
        <v>96</v>
      </c>
      <c r="G351" t="s">
        <v>96</v>
      </c>
      <c r="H351" t="s">
        <v>609</v>
      </c>
      <c r="I351" t="s">
        <v>133</v>
      </c>
      <c r="K351">
        <v>68</v>
      </c>
      <c r="L351">
        <v>55</v>
      </c>
      <c r="M351">
        <v>55</v>
      </c>
      <c r="N351">
        <v>50</v>
      </c>
      <c r="O351">
        <v>50</v>
      </c>
      <c r="P351">
        <v>42</v>
      </c>
      <c r="Q351">
        <v>320</v>
      </c>
      <c r="R351" t="s">
        <v>4067</v>
      </c>
      <c r="S351" t="s">
        <v>4068</v>
      </c>
      <c r="V351" t="s">
        <v>4352</v>
      </c>
      <c r="AB351">
        <v>722</v>
      </c>
      <c r="AC351" t="s">
        <v>5449</v>
      </c>
      <c r="AD351" t="s">
        <v>5450</v>
      </c>
    </row>
    <row r="352" spans="1:30">
      <c r="A352" t="str">
        <f t="shared" si="5"/>
        <v>F-19-投羽枭</v>
      </c>
      <c r="B352" t="s">
        <v>4353</v>
      </c>
      <c r="C352" t="s">
        <v>610</v>
      </c>
      <c r="D352" t="s">
        <v>75</v>
      </c>
      <c r="E352" t="s">
        <v>58</v>
      </c>
      <c r="F352" t="s">
        <v>96</v>
      </c>
      <c r="G352" t="s">
        <v>96</v>
      </c>
      <c r="H352" t="s">
        <v>609</v>
      </c>
      <c r="I352" t="s">
        <v>133</v>
      </c>
      <c r="J352" s="57"/>
      <c r="K352">
        <v>78</v>
      </c>
      <c r="L352">
        <v>75</v>
      </c>
      <c r="M352">
        <v>75</v>
      </c>
      <c r="N352">
        <v>70</v>
      </c>
      <c r="O352">
        <v>70</v>
      </c>
      <c r="P352">
        <v>52</v>
      </c>
      <c r="Q352">
        <v>420</v>
      </c>
      <c r="R352" t="s">
        <v>4069</v>
      </c>
      <c r="S352" t="s">
        <v>4070</v>
      </c>
      <c r="V352" t="s">
        <v>4353</v>
      </c>
      <c r="AB352">
        <v>723</v>
      </c>
      <c r="AC352" t="s">
        <v>5451</v>
      </c>
      <c r="AD352" t="s">
        <v>5452</v>
      </c>
    </row>
    <row r="353" spans="1:30">
      <c r="A353" t="str">
        <f t="shared" si="5"/>
        <v>F-20-狙射树枭</v>
      </c>
      <c r="B353" t="s">
        <v>4354</v>
      </c>
      <c r="C353" t="s">
        <v>611</v>
      </c>
      <c r="D353" t="s">
        <v>75</v>
      </c>
      <c r="E353" t="s">
        <v>67</v>
      </c>
      <c r="F353" t="s">
        <v>96</v>
      </c>
      <c r="G353" t="s">
        <v>96</v>
      </c>
      <c r="H353" t="s">
        <v>609</v>
      </c>
      <c r="I353" t="s">
        <v>133</v>
      </c>
      <c r="J353" s="57"/>
      <c r="K353">
        <v>78</v>
      </c>
      <c r="L353">
        <v>107</v>
      </c>
      <c r="M353">
        <v>75</v>
      </c>
      <c r="N353">
        <v>100</v>
      </c>
      <c r="O353">
        <v>100</v>
      </c>
      <c r="P353">
        <v>70</v>
      </c>
      <c r="Q353">
        <v>530</v>
      </c>
      <c r="R353" t="s">
        <v>4071</v>
      </c>
      <c r="S353" t="s">
        <v>4072</v>
      </c>
      <c r="V353" t="s">
        <v>4354</v>
      </c>
      <c r="AB353">
        <v>724</v>
      </c>
      <c r="AC353" t="s">
        <v>5453</v>
      </c>
      <c r="AD353" t="s">
        <v>5454</v>
      </c>
    </row>
    <row r="354" spans="1:30">
      <c r="A354" t="str">
        <f t="shared" si="5"/>
        <v>F-21-火斑喵</v>
      </c>
      <c r="B354" t="s">
        <v>4355</v>
      </c>
      <c r="C354" t="s">
        <v>612</v>
      </c>
      <c r="D354" t="s">
        <v>73</v>
      </c>
      <c r="F354" t="s">
        <v>104</v>
      </c>
      <c r="G354" t="s">
        <v>104</v>
      </c>
      <c r="H354" t="s">
        <v>139</v>
      </c>
      <c r="I354" t="s">
        <v>137</v>
      </c>
      <c r="J354" s="57"/>
      <c r="K354">
        <v>45</v>
      </c>
      <c r="L354">
        <v>65</v>
      </c>
      <c r="M354">
        <v>40</v>
      </c>
      <c r="N354">
        <v>60</v>
      </c>
      <c r="O354">
        <v>40</v>
      </c>
      <c r="P354">
        <v>70</v>
      </c>
      <c r="Q354">
        <v>320</v>
      </c>
      <c r="R354" t="s">
        <v>4073</v>
      </c>
      <c r="S354" t="s">
        <v>4074</v>
      </c>
      <c r="V354" t="s">
        <v>4355</v>
      </c>
      <c r="AB354">
        <v>725</v>
      </c>
      <c r="AC354" t="s">
        <v>5455</v>
      </c>
      <c r="AD354" t="s">
        <v>5456</v>
      </c>
    </row>
    <row r="355" spans="1:30">
      <c r="A355" t="str">
        <f t="shared" si="5"/>
        <v>F-22-炎热喵</v>
      </c>
      <c r="B355" t="s">
        <v>4356</v>
      </c>
      <c r="C355" t="s">
        <v>613</v>
      </c>
      <c r="D355" t="s">
        <v>73</v>
      </c>
      <c r="E355" s="57"/>
      <c r="F355" t="s">
        <v>104</v>
      </c>
      <c r="G355" t="s">
        <v>104</v>
      </c>
      <c r="H355" t="s">
        <v>139</v>
      </c>
      <c r="I355" t="s">
        <v>137</v>
      </c>
      <c r="J355" s="57"/>
      <c r="K355">
        <v>65</v>
      </c>
      <c r="L355">
        <v>85</v>
      </c>
      <c r="M355">
        <v>50</v>
      </c>
      <c r="N355">
        <v>80</v>
      </c>
      <c r="O355">
        <v>50</v>
      </c>
      <c r="P355">
        <v>90</v>
      </c>
      <c r="Q355">
        <v>420</v>
      </c>
      <c r="R355" t="s">
        <v>4075</v>
      </c>
      <c r="S355" t="s">
        <v>4076</v>
      </c>
      <c r="V355" t="s">
        <v>4356</v>
      </c>
      <c r="AB355">
        <v>726</v>
      </c>
      <c r="AC355" t="s">
        <v>5457</v>
      </c>
      <c r="AD355" t="s">
        <v>5458</v>
      </c>
    </row>
    <row r="356" spans="1:30">
      <c r="A356" t="str">
        <f t="shared" si="5"/>
        <v>F-23-炽焰咆哮虎</v>
      </c>
      <c r="B356" t="s">
        <v>4357</v>
      </c>
      <c r="C356" t="s">
        <v>614</v>
      </c>
      <c r="D356" t="s">
        <v>73</v>
      </c>
      <c r="E356" t="s">
        <v>80</v>
      </c>
      <c r="F356" t="s">
        <v>104</v>
      </c>
      <c r="G356" t="s">
        <v>104</v>
      </c>
      <c r="H356" t="s">
        <v>139</v>
      </c>
      <c r="I356" t="s">
        <v>137</v>
      </c>
      <c r="J356" s="57"/>
      <c r="K356">
        <v>95</v>
      </c>
      <c r="L356">
        <v>115</v>
      </c>
      <c r="M356">
        <v>90</v>
      </c>
      <c r="N356">
        <v>80</v>
      </c>
      <c r="O356">
        <v>90</v>
      </c>
      <c r="P356">
        <v>60</v>
      </c>
      <c r="Q356">
        <v>530</v>
      </c>
      <c r="R356" t="s">
        <v>4077</v>
      </c>
      <c r="S356" t="s">
        <v>4078</v>
      </c>
      <c r="V356" t="s">
        <v>4357</v>
      </c>
      <c r="AB356">
        <v>727</v>
      </c>
      <c r="AC356" t="s">
        <v>5459</v>
      </c>
      <c r="AD356" t="s">
        <v>5460</v>
      </c>
    </row>
    <row r="357" spans="1:30">
      <c r="A357" t="str">
        <f t="shared" si="5"/>
        <v>F-24-球球海狮</v>
      </c>
      <c r="B357" t="s">
        <v>4358</v>
      </c>
      <c r="C357" t="s">
        <v>615</v>
      </c>
      <c r="D357" t="s">
        <v>74</v>
      </c>
      <c r="F357" t="s">
        <v>112</v>
      </c>
      <c r="G357" t="s">
        <v>112</v>
      </c>
      <c r="H357" t="s">
        <v>616</v>
      </c>
      <c r="I357" t="s">
        <v>114</v>
      </c>
      <c r="J357" s="57" t="s">
        <v>137</v>
      </c>
      <c r="K357">
        <v>50</v>
      </c>
      <c r="L357">
        <v>54</v>
      </c>
      <c r="M357">
        <v>54</v>
      </c>
      <c r="N357">
        <v>66</v>
      </c>
      <c r="O357">
        <v>56</v>
      </c>
      <c r="P357">
        <v>40</v>
      </c>
      <c r="Q357">
        <v>320</v>
      </c>
      <c r="R357" t="s">
        <v>4079</v>
      </c>
      <c r="S357" t="s">
        <v>4080</v>
      </c>
      <c r="V357" t="s">
        <v>4358</v>
      </c>
      <c r="AB357">
        <v>728</v>
      </c>
      <c r="AC357" t="s">
        <v>5461</v>
      </c>
      <c r="AD357" t="s">
        <v>5462</v>
      </c>
    </row>
    <row r="358" spans="1:30">
      <c r="A358" t="str">
        <f t="shared" si="5"/>
        <v>F-25-花漾海狮</v>
      </c>
      <c r="B358" t="s">
        <v>4359</v>
      </c>
      <c r="C358" t="s">
        <v>617</v>
      </c>
      <c r="D358" t="s">
        <v>74</v>
      </c>
      <c r="F358" t="s">
        <v>112</v>
      </c>
      <c r="G358" t="s">
        <v>112</v>
      </c>
      <c r="H358" t="s">
        <v>616</v>
      </c>
      <c r="I358" t="s">
        <v>114</v>
      </c>
      <c r="J358" s="57" t="s">
        <v>137</v>
      </c>
      <c r="K358">
        <v>60</v>
      </c>
      <c r="L358">
        <v>69</v>
      </c>
      <c r="M358">
        <v>69</v>
      </c>
      <c r="N358">
        <v>91</v>
      </c>
      <c r="O358">
        <v>81</v>
      </c>
      <c r="P358">
        <v>50</v>
      </c>
      <c r="Q358">
        <v>420</v>
      </c>
      <c r="R358" t="s">
        <v>4081</v>
      </c>
      <c r="S358" t="s">
        <v>4082</v>
      </c>
      <c r="V358" t="s">
        <v>4359</v>
      </c>
      <c r="AB358">
        <v>729</v>
      </c>
      <c r="AC358" t="s">
        <v>5463</v>
      </c>
      <c r="AD358" t="s">
        <v>5464</v>
      </c>
    </row>
    <row r="359" spans="1:30">
      <c r="A359" t="str">
        <f t="shared" si="5"/>
        <v>F-26-西狮海壬</v>
      </c>
      <c r="B359" t="s">
        <v>4360</v>
      </c>
      <c r="C359" t="s">
        <v>618</v>
      </c>
      <c r="D359" t="s">
        <v>74</v>
      </c>
      <c r="E359" s="57" t="s">
        <v>81</v>
      </c>
      <c r="F359" t="s">
        <v>112</v>
      </c>
      <c r="G359" t="s">
        <v>112</v>
      </c>
      <c r="H359" t="s">
        <v>616</v>
      </c>
      <c r="I359" t="s">
        <v>114</v>
      </c>
      <c r="J359" s="57" t="s">
        <v>137</v>
      </c>
      <c r="K359">
        <v>80</v>
      </c>
      <c r="L359">
        <v>74</v>
      </c>
      <c r="M359">
        <v>74</v>
      </c>
      <c r="N359">
        <v>126</v>
      </c>
      <c r="O359">
        <v>116</v>
      </c>
      <c r="P359">
        <v>60</v>
      </c>
      <c r="Q359">
        <v>530</v>
      </c>
      <c r="R359" t="s">
        <v>4083</v>
      </c>
      <c r="S359" t="s">
        <v>4084</v>
      </c>
      <c r="V359" t="s">
        <v>4360</v>
      </c>
      <c r="AB359">
        <v>730</v>
      </c>
      <c r="AC359" t="s">
        <v>5465</v>
      </c>
      <c r="AD359" t="s">
        <v>5466</v>
      </c>
    </row>
    <row r="360" spans="1:30">
      <c r="A360" t="str">
        <f t="shared" si="5"/>
        <v>16-强颚鸡母虫</v>
      </c>
      <c r="B360">
        <v>16</v>
      </c>
      <c r="C360" t="s">
        <v>620</v>
      </c>
      <c r="D360" t="s">
        <v>66</v>
      </c>
      <c r="E360" s="57"/>
      <c r="F360" t="s">
        <v>127</v>
      </c>
      <c r="G360" t="s">
        <v>127</v>
      </c>
      <c r="H360" t="s">
        <v>127</v>
      </c>
      <c r="I360" t="s">
        <v>121</v>
      </c>
      <c r="J360" s="57"/>
      <c r="K360">
        <v>47</v>
      </c>
      <c r="L360">
        <v>62</v>
      </c>
      <c r="M360">
        <v>45</v>
      </c>
      <c r="N360">
        <v>55</v>
      </c>
      <c r="O360">
        <v>45</v>
      </c>
      <c r="P360">
        <v>46</v>
      </c>
      <c r="Q360">
        <v>300</v>
      </c>
      <c r="R360" t="s">
        <v>4085</v>
      </c>
      <c r="S360" t="s">
        <v>4086</v>
      </c>
      <c r="V360">
        <v>16</v>
      </c>
      <c r="AB360">
        <v>736</v>
      </c>
      <c r="AC360" t="s">
        <v>5467</v>
      </c>
      <c r="AD360" t="s">
        <v>5468</v>
      </c>
    </row>
    <row r="361" spans="1:30">
      <c r="A361" t="str">
        <f t="shared" si="5"/>
        <v>17-虫电宝</v>
      </c>
      <c r="B361">
        <v>17</v>
      </c>
      <c r="C361" t="s">
        <v>621</v>
      </c>
      <c r="D361" t="s">
        <v>66</v>
      </c>
      <c r="E361" s="57" t="s">
        <v>76</v>
      </c>
      <c r="F361" t="s">
        <v>622</v>
      </c>
      <c r="G361" t="s">
        <v>622</v>
      </c>
      <c r="H361" t="s">
        <v>622</v>
      </c>
      <c r="I361" t="s">
        <v>121</v>
      </c>
      <c r="J361" s="57"/>
      <c r="K361">
        <v>57</v>
      </c>
      <c r="L361">
        <v>82</v>
      </c>
      <c r="M361">
        <v>95</v>
      </c>
      <c r="N361">
        <v>55</v>
      </c>
      <c r="O361">
        <v>75</v>
      </c>
      <c r="P361">
        <v>36</v>
      </c>
      <c r="Q361">
        <v>400</v>
      </c>
      <c r="R361" t="s">
        <v>4087</v>
      </c>
      <c r="S361" t="s">
        <v>4088</v>
      </c>
      <c r="V361">
        <v>17</v>
      </c>
      <c r="AB361">
        <v>737</v>
      </c>
      <c r="AC361" t="s">
        <v>5469</v>
      </c>
      <c r="AD361" t="s">
        <v>5470</v>
      </c>
    </row>
    <row r="362" spans="1:30">
      <c r="A362" t="str">
        <f t="shared" si="5"/>
        <v>18-锹农炮虫</v>
      </c>
      <c r="B362">
        <v>18</v>
      </c>
      <c r="C362" t="s">
        <v>623</v>
      </c>
      <c r="D362" t="s">
        <v>66</v>
      </c>
      <c r="E362" s="57" t="s">
        <v>76</v>
      </c>
      <c r="F362" t="s">
        <v>233</v>
      </c>
      <c r="G362" t="s">
        <v>233</v>
      </c>
      <c r="H362" t="s">
        <v>233</v>
      </c>
      <c r="I362" t="s">
        <v>121</v>
      </c>
      <c r="J362" s="57"/>
      <c r="K362">
        <v>77</v>
      </c>
      <c r="L362">
        <v>70</v>
      </c>
      <c r="M362">
        <v>90</v>
      </c>
      <c r="N362">
        <v>145</v>
      </c>
      <c r="O362">
        <v>75</v>
      </c>
      <c r="P362">
        <v>43</v>
      </c>
      <c r="Q362">
        <v>500</v>
      </c>
      <c r="R362" t="s">
        <v>4089</v>
      </c>
      <c r="S362" t="s">
        <v>4090</v>
      </c>
      <c r="V362">
        <v>18</v>
      </c>
      <c r="AB362">
        <v>738</v>
      </c>
      <c r="AC362" t="s">
        <v>5471</v>
      </c>
      <c r="AD362" t="s">
        <v>5472</v>
      </c>
    </row>
    <row r="363" spans="1:30">
      <c r="A363" t="str">
        <f t="shared" si="5"/>
        <v>187-萌虻</v>
      </c>
      <c r="B363">
        <v>187</v>
      </c>
      <c r="C363" t="s">
        <v>625</v>
      </c>
      <c r="D363" t="s">
        <v>66</v>
      </c>
      <c r="E363" s="57" t="s">
        <v>81</v>
      </c>
      <c r="F363" t="s">
        <v>327</v>
      </c>
      <c r="G363" t="s">
        <v>119</v>
      </c>
      <c r="H363" t="s">
        <v>582</v>
      </c>
      <c r="I363" t="s">
        <v>121</v>
      </c>
      <c r="J363" s="57" t="s">
        <v>144</v>
      </c>
      <c r="K363">
        <v>40</v>
      </c>
      <c r="L363">
        <v>45</v>
      </c>
      <c r="M363">
        <v>40</v>
      </c>
      <c r="N363">
        <v>55</v>
      </c>
      <c r="O363">
        <v>40</v>
      </c>
      <c r="P363">
        <v>84</v>
      </c>
      <c r="Q363">
        <v>304</v>
      </c>
      <c r="R363" t="s">
        <v>4091</v>
      </c>
      <c r="S363" t="s">
        <v>4092</v>
      </c>
      <c r="V363">
        <v>187</v>
      </c>
      <c r="AB363">
        <v>742</v>
      </c>
      <c r="AC363" t="s">
        <v>5473</v>
      </c>
      <c r="AD363" t="s">
        <v>5474</v>
      </c>
    </row>
    <row r="364" spans="1:30">
      <c r="A364" t="str">
        <f t="shared" si="5"/>
        <v>188-蝶结萌虻</v>
      </c>
      <c r="B364">
        <v>188</v>
      </c>
      <c r="C364" t="s">
        <v>626</v>
      </c>
      <c r="D364" t="s">
        <v>66</v>
      </c>
      <c r="E364" s="57" t="s">
        <v>81</v>
      </c>
      <c r="F364" t="s">
        <v>327</v>
      </c>
      <c r="G364" t="s">
        <v>119</v>
      </c>
      <c r="H364" t="s">
        <v>582</v>
      </c>
      <c r="I364" t="s">
        <v>121</v>
      </c>
      <c r="J364" t="s">
        <v>144</v>
      </c>
      <c r="K364">
        <v>60</v>
      </c>
      <c r="L364">
        <v>55</v>
      </c>
      <c r="M364">
        <v>60</v>
      </c>
      <c r="N364">
        <v>95</v>
      </c>
      <c r="O364">
        <v>70</v>
      </c>
      <c r="P364">
        <v>124</v>
      </c>
      <c r="Q364">
        <v>464</v>
      </c>
      <c r="R364" t="s">
        <v>4093</v>
      </c>
      <c r="S364" t="s">
        <v>4094</v>
      </c>
      <c r="V364">
        <v>188</v>
      </c>
      <c r="AB364">
        <v>743</v>
      </c>
      <c r="AC364" t="s">
        <v>5475</v>
      </c>
      <c r="AD364" t="s">
        <v>5476</v>
      </c>
    </row>
    <row r="365" spans="1:30">
      <c r="A365" t="str">
        <f t="shared" si="5"/>
        <v>155-弱丁鱼-单独的样子</v>
      </c>
      <c r="B365">
        <v>155</v>
      </c>
      <c r="C365" t="s">
        <v>627</v>
      </c>
      <c r="D365" t="s">
        <v>74</v>
      </c>
      <c r="E365" s="57"/>
      <c r="F365" t="s">
        <v>628</v>
      </c>
      <c r="G365" t="s">
        <v>628</v>
      </c>
      <c r="H365" t="s">
        <v>628</v>
      </c>
      <c r="I365" t="s">
        <v>265</v>
      </c>
      <c r="K365">
        <v>45</v>
      </c>
      <c r="L365">
        <v>20</v>
      </c>
      <c r="M365">
        <v>20</v>
      </c>
      <c r="N365">
        <v>25</v>
      </c>
      <c r="O365">
        <v>25</v>
      </c>
      <c r="P365">
        <v>40</v>
      </c>
      <c r="Q365">
        <v>175</v>
      </c>
      <c r="R365" t="s">
        <v>4095</v>
      </c>
      <c r="S365" t="s">
        <v>4096</v>
      </c>
      <c r="V365">
        <v>155</v>
      </c>
      <c r="AB365">
        <v>746</v>
      </c>
      <c r="AC365" t="s">
        <v>5477</v>
      </c>
      <c r="AD365" t="s">
        <v>5478</v>
      </c>
    </row>
    <row r="366" spans="1:30">
      <c r="A366" t="str">
        <f t="shared" si="5"/>
        <v>155.1-弱丁鱼-群聚的样子</v>
      </c>
      <c r="B366">
        <v>155.1</v>
      </c>
      <c r="C366" t="s">
        <v>4361</v>
      </c>
      <c r="D366" t="s">
        <v>74</v>
      </c>
      <c r="F366" t="s">
        <v>628</v>
      </c>
      <c r="G366" t="s">
        <v>628</v>
      </c>
      <c r="H366" t="s">
        <v>628</v>
      </c>
      <c r="I366" t="s">
        <v>265</v>
      </c>
      <c r="K366">
        <v>45</v>
      </c>
      <c r="L366">
        <v>140</v>
      </c>
      <c r="M366">
        <v>130</v>
      </c>
      <c r="N366">
        <v>140</v>
      </c>
      <c r="O366">
        <v>135</v>
      </c>
      <c r="P366">
        <v>30</v>
      </c>
      <c r="Q366">
        <v>620</v>
      </c>
      <c r="R366" t="s">
        <v>4095</v>
      </c>
      <c r="S366" t="s">
        <v>4615</v>
      </c>
      <c r="V366">
        <v>155.1</v>
      </c>
      <c r="AB366">
        <v>1117</v>
      </c>
      <c r="AC366" s="122" t="s">
        <v>5817</v>
      </c>
      <c r="AD366" s="122" t="s">
        <v>5818</v>
      </c>
    </row>
    <row r="367" spans="1:30">
      <c r="A367" t="str">
        <f t="shared" si="5"/>
        <v>307-好坏星</v>
      </c>
      <c r="B367">
        <v>307</v>
      </c>
      <c r="C367" t="s">
        <v>629</v>
      </c>
      <c r="D367" t="s">
        <v>59</v>
      </c>
      <c r="E367" s="57" t="s">
        <v>74</v>
      </c>
      <c r="F367" t="s">
        <v>630</v>
      </c>
      <c r="G367" t="s">
        <v>187</v>
      </c>
      <c r="H367" t="s">
        <v>218</v>
      </c>
      <c r="I367" t="s">
        <v>114</v>
      </c>
      <c r="J367" s="57"/>
      <c r="K367">
        <v>50</v>
      </c>
      <c r="L367">
        <v>53</v>
      </c>
      <c r="M367">
        <v>62</v>
      </c>
      <c r="N367">
        <v>43</v>
      </c>
      <c r="O367">
        <v>52</v>
      </c>
      <c r="P367">
        <v>45</v>
      </c>
      <c r="Q367">
        <v>305</v>
      </c>
      <c r="R367" t="s">
        <v>4097</v>
      </c>
      <c r="S367" t="s">
        <v>4098</v>
      </c>
      <c r="V367">
        <v>307</v>
      </c>
      <c r="AB367">
        <v>747</v>
      </c>
      <c r="AC367" t="s">
        <v>5479</v>
      </c>
      <c r="AD367" t="s">
        <v>5480</v>
      </c>
    </row>
    <row r="368" spans="1:30">
      <c r="A368" t="str">
        <f t="shared" si="5"/>
        <v>308-超坏星</v>
      </c>
      <c r="B368">
        <v>308</v>
      </c>
      <c r="C368" t="s">
        <v>631</v>
      </c>
      <c r="D368" t="s">
        <v>59</v>
      </c>
      <c r="E368" s="57" t="s">
        <v>74</v>
      </c>
      <c r="F368" t="s">
        <v>630</v>
      </c>
      <c r="G368" t="s">
        <v>187</v>
      </c>
      <c r="H368" t="s">
        <v>218</v>
      </c>
      <c r="I368" t="s">
        <v>114</v>
      </c>
      <c r="J368" s="57"/>
      <c r="K368">
        <v>50</v>
      </c>
      <c r="L368">
        <v>63</v>
      </c>
      <c r="M368">
        <v>152</v>
      </c>
      <c r="N368">
        <v>53</v>
      </c>
      <c r="O368">
        <v>142</v>
      </c>
      <c r="P368">
        <v>35</v>
      </c>
      <c r="Q368">
        <v>495</v>
      </c>
      <c r="R368" t="s">
        <v>4099</v>
      </c>
      <c r="S368" t="s">
        <v>4100</v>
      </c>
      <c r="V368">
        <v>308</v>
      </c>
      <c r="AB368">
        <v>748</v>
      </c>
      <c r="AC368" t="s">
        <v>5481</v>
      </c>
      <c r="AD368" t="s">
        <v>5482</v>
      </c>
    </row>
    <row r="369" spans="1:30">
      <c r="A369" t="str">
        <f t="shared" si="5"/>
        <v>84-泥驴仔</v>
      </c>
      <c r="B369">
        <v>84</v>
      </c>
      <c r="C369" t="s">
        <v>632</v>
      </c>
      <c r="D369" t="s">
        <v>60</v>
      </c>
      <c r="F369" t="s">
        <v>217</v>
      </c>
      <c r="G369" t="s">
        <v>633</v>
      </c>
      <c r="H369" t="s">
        <v>167</v>
      </c>
      <c r="I369" t="s">
        <v>137</v>
      </c>
      <c r="J369" s="57"/>
      <c r="K369">
        <v>70</v>
      </c>
      <c r="L369">
        <v>100</v>
      </c>
      <c r="M369">
        <v>70</v>
      </c>
      <c r="N369">
        <v>45</v>
      </c>
      <c r="O369">
        <v>55</v>
      </c>
      <c r="P369">
        <v>45</v>
      </c>
      <c r="Q369">
        <v>385</v>
      </c>
      <c r="R369" t="s">
        <v>4101</v>
      </c>
      <c r="S369" t="s">
        <v>4102</v>
      </c>
      <c r="V369">
        <v>84</v>
      </c>
      <c r="AB369">
        <v>749</v>
      </c>
      <c r="AC369" t="s">
        <v>5483</v>
      </c>
      <c r="AD369" t="s">
        <v>5484</v>
      </c>
    </row>
    <row r="370" spans="1:30">
      <c r="A370" t="str">
        <f t="shared" si="5"/>
        <v>85-重泥挽马</v>
      </c>
      <c r="B370">
        <v>85</v>
      </c>
      <c r="C370" t="s">
        <v>634</v>
      </c>
      <c r="D370" t="s">
        <v>60</v>
      </c>
      <c r="F370" t="s">
        <v>217</v>
      </c>
      <c r="G370" t="s">
        <v>633</v>
      </c>
      <c r="H370" t="s">
        <v>167</v>
      </c>
      <c r="I370" t="s">
        <v>137</v>
      </c>
      <c r="J370" s="57"/>
      <c r="K370">
        <v>100</v>
      </c>
      <c r="L370">
        <v>125</v>
      </c>
      <c r="M370">
        <v>100</v>
      </c>
      <c r="N370">
        <v>55</v>
      </c>
      <c r="O370">
        <v>85</v>
      </c>
      <c r="P370">
        <v>35</v>
      </c>
      <c r="Q370">
        <v>500</v>
      </c>
      <c r="R370" t="s">
        <v>4103</v>
      </c>
      <c r="S370" t="s">
        <v>4104</v>
      </c>
      <c r="V370">
        <v>85</v>
      </c>
      <c r="AB370">
        <v>750</v>
      </c>
      <c r="AC370" t="s">
        <v>5485</v>
      </c>
      <c r="AD370" t="s">
        <v>5486</v>
      </c>
    </row>
    <row r="371" spans="1:30">
      <c r="A371" t="str">
        <f t="shared" si="5"/>
        <v>214-滴蛛</v>
      </c>
      <c r="B371">
        <v>214</v>
      </c>
      <c r="C371" t="s">
        <v>635</v>
      </c>
      <c r="D371" t="s">
        <v>74</v>
      </c>
      <c r="E371" t="s">
        <v>66</v>
      </c>
      <c r="F371" t="s">
        <v>636</v>
      </c>
      <c r="G371" t="s">
        <v>636</v>
      </c>
      <c r="H371" t="s">
        <v>197</v>
      </c>
      <c r="I371" t="s">
        <v>114</v>
      </c>
      <c r="J371" s="57" t="s">
        <v>121</v>
      </c>
      <c r="K371">
        <v>38</v>
      </c>
      <c r="L371">
        <v>40</v>
      </c>
      <c r="M371">
        <v>52</v>
      </c>
      <c r="N371">
        <v>40</v>
      </c>
      <c r="O371">
        <v>72</v>
      </c>
      <c r="P371">
        <v>27</v>
      </c>
      <c r="Q371">
        <v>269</v>
      </c>
      <c r="R371" t="s">
        <v>4105</v>
      </c>
      <c r="S371" t="s">
        <v>4106</v>
      </c>
      <c r="V371">
        <v>214</v>
      </c>
      <c r="AB371">
        <v>751</v>
      </c>
      <c r="AC371" t="s">
        <v>5487</v>
      </c>
      <c r="AD371" t="s">
        <v>5488</v>
      </c>
    </row>
    <row r="372" spans="1:30">
      <c r="A372" t="str">
        <f t="shared" si="5"/>
        <v>215-滴蛛霸</v>
      </c>
      <c r="B372">
        <v>215</v>
      </c>
      <c r="C372" t="s">
        <v>637</v>
      </c>
      <c r="D372" t="s">
        <v>74</v>
      </c>
      <c r="E372" s="57" t="s">
        <v>66</v>
      </c>
      <c r="F372" t="s">
        <v>636</v>
      </c>
      <c r="G372" t="s">
        <v>636</v>
      </c>
      <c r="H372" t="s">
        <v>197</v>
      </c>
      <c r="I372" t="s">
        <v>114</v>
      </c>
      <c r="J372" t="s">
        <v>121</v>
      </c>
      <c r="K372">
        <v>68</v>
      </c>
      <c r="L372">
        <v>70</v>
      </c>
      <c r="M372">
        <v>92</v>
      </c>
      <c r="N372">
        <v>50</v>
      </c>
      <c r="O372">
        <v>132</v>
      </c>
      <c r="P372">
        <v>42</v>
      </c>
      <c r="Q372">
        <v>454</v>
      </c>
      <c r="R372" t="s">
        <v>4107</v>
      </c>
      <c r="S372" t="s">
        <v>4108</v>
      </c>
      <c r="V372">
        <v>215</v>
      </c>
      <c r="AB372">
        <v>752</v>
      </c>
      <c r="AC372" t="s">
        <v>5489</v>
      </c>
      <c r="AD372" t="s">
        <v>5490</v>
      </c>
    </row>
    <row r="373" spans="1:30">
      <c r="A373" t="str">
        <f t="shared" si="5"/>
        <v>340-睡睡菇</v>
      </c>
      <c r="B373">
        <v>340</v>
      </c>
      <c r="C373" t="s">
        <v>638</v>
      </c>
      <c r="D373" t="s">
        <v>75</v>
      </c>
      <c r="E373" s="57" t="s">
        <v>81</v>
      </c>
      <c r="F373" t="s">
        <v>267</v>
      </c>
      <c r="G373" t="s">
        <v>173</v>
      </c>
      <c r="H373" t="s">
        <v>113</v>
      </c>
      <c r="I373" t="s">
        <v>99</v>
      </c>
      <c r="K373">
        <v>40</v>
      </c>
      <c r="L373">
        <v>35</v>
      </c>
      <c r="M373">
        <v>55</v>
      </c>
      <c r="N373">
        <v>65</v>
      </c>
      <c r="O373">
        <v>75</v>
      </c>
      <c r="P373">
        <v>15</v>
      </c>
      <c r="Q373">
        <v>285</v>
      </c>
      <c r="R373" t="s">
        <v>4109</v>
      </c>
      <c r="S373" t="s">
        <v>4110</v>
      </c>
      <c r="V373">
        <v>340</v>
      </c>
      <c r="AB373">
        <v>755</v>
      </c>
      <c r="AC373" t="s">
        <v>5491</v>
      </c>
      <c r="AD373" t="s">
        <v>5492</v>
      </c>
    </row>
    <row r="374" spans="1:30">
      <c r="A374" t="str">
        <f t="shared" si="5"/>
        <v>341-灯罩夜菇</v>
      </c>
      <c r="B374">
        <v>341</v>
      </c>
      <c r="C374" t="s">
        <v>639</v>
      </c>
      <c r="D374" t="s">
        <v>75</v>
      </c>
      <c r="E374" t="s">
        <v>81</v>
      </c>
      <c r="F374" t="s">
        <v>267</v>
      </c>
      <c r="G374" t="s">
        <v>173</v>
      </c>
      <c r="H374" t="s">
        <v>113</v>
      </c>
      <c r="I374" t="s">
        <v>99</v>
      </c>
      <c r="J374" s="57"/>
      <c r="K374">
        <v>60</v>
      </c>
      <c r="L374">
        <v>45</v>
      </c>
      <c r="M374">
        <v>80</v>
      </c>
      <c r="N374">
        <v>90</v>
      </c>
      <c r="O374">
        <v>100</v>
      </c>
      <c r="P374">
        <v>30</v>
      </c>
      <c r="Q374">
        <v>405</v>
      </c>
      <c r="R374" t="s">
        <v>4111</v>
      </c>
      <c r="S374" t="s">
        <v>4112</v>
      </c>
      <c r="V374">
        <v>341</v>
      </c>
      <c r="AB374">
        <v>756</v>
      </c>
      <c r="AC374" t="s">
        <v>5493</v>
      </c>
      <c r="AD374" t="s">
        <v>5494</v>
      </c>
    </row>
    <row r="375" spans="1:30">
      <c r="A375" t="str">
        <f t="shared" si="5"/>
        <v>244-夜盗火蜥</v>
      </c>
      <c r="B375">
        <v>244</v>
      </c>
      <c r="C375" t="s">
        <v>640</v>
      </c>
      <c r="D375" t="s">
        <v>59</v>
      </c>
      <c r="E375" t="s">
        <v>73</v>
      </c>
      <c r="F375" t="s">
        <v>641</v>
      </c>
      <c r="G375" t="s">
        <v>641</v>
      </c>
      <c r="H375" t="s">
        <v>216</v>
      </c>
      <c r="I375" t="s">
        <v>98</v>
      </c>
      <c r="J375" s="57" t="s">
        <v>106</v>
      </c>
      <c r="K375">
        <v>48</v>
      </c>
      <c r="L375">
        <v>44</v>
      </c>
      <c r="M375">
        <v>40</v>
      </c>
      <c r="N375">
        <v>71</v>
      </c>
      <c r="O375">
        <v>40</v>
      </c>
      <c r="P375">
        <v>77</v>
      </c>
      <c r="Q375">
        <v>320</v>
      </c>
      <c r="R375" t="s">
        <v>4113</v>
      </c>
      <c r="S375" t="s">
        <v>4114</v>
      </c>
      <c r="V375">
        <v>244</v>
      </c>
      <c r="AB375">
        <v>757</v>
      </c>
      <c r="AC375" t="s">
        <v>5495</v>
      </c>
      <c r="AD375" t="s">
        <v>5496</v>
      </c>
    </row>
    <row r="376" spans="1:30">
      <c r="A376" t="str">
        <f t="shared" si="5"/>
        <v>245-焰后蜥</v>
      </c>
      <c r="B376">
        <v>245</v>
      </c>
      <c r="C376" t="s">
        <v>642</v>
      </c>
      <c r="D376" t="s">
        <v>59</v>
      </c>
      <c r="E376" t="s">
        <v>73</v>
      </c>
      <c r="F376" t="s">
        <v>641</v>
      </c>
      <c r="G376" t="s">
        <v>641</v>
      </c>
      <c r="H376" t="s">
        <v>216</v>
      </c>
      <c r="I376" t="s">
        <v>98</v>
      </c>
      <c r="J376" s="57" t="s">
        <v>106</v>
      </c>
      <c r="K376">
        <v>68</v>
      </c>
      <c r="L376">
        <v>64</v>
      </c>
      <c r="M376">
        <v>60</v>
      </c>
      <c r="N376">
        <v>111</v>
      </c>
      <c r="O376">
        <v>60</v>
      </c>
      <c r="P376">
        <v>117</v>
      </c>
      <c r="Q376">
        <v>480</v>
      </c>
      <c r="R376" t="s">
        <v>4115</v>
      </c>
      <c r="S376" t="s">
        <v>4116</v>
      </c>
      <c r="V376">
        <v>245</v>
      </c>
      <c r="AB376">
        <v>758</v>
      </c>
      <c r="AC376" t="s">
        <v>5497</v>
      </c>
      <c r="AD376" t="s">
        <v>5498</v>
      </c>
    </row>
    <row r="377" spans="1:30">
      <c r="A377" t="str">
        <f t="shared" si="5"/>
        <v>94-童偶熊</v>
      </c>
      <c r="B377">
        <v>94</v>
      </c>
      <c r="C377" t="s">
        <v>643</v>
      </c>
      <c r="D377" t="s">
        <v>53</v>
      </c>
      <c r="E377" s="57" t="s">
        <v>54</v>
      </c>
      <c r="F377" t="s">
        <v>644</v>
      </c>
      <c r="G377" t="s">
        <v>425</v>
      </c>
      <c r="H377" t="s">
        <v>156</v>
      </c>
      <c r="I377" t="s">
        <v>137</v>
      </c>
      <c r="J377" s="57"/>
      <c r="K377">
        <v>70</v>
      </c>
      <c r="L377">
        <v>75</v>
      </c>
      <c r="M377">
        <v>50</v>
      </c>
      <c r="N377">
        <v>45</v>
      </c>
      <c r="O377">
        <v>50</v>
      </c>
      <c r="P377">
        <v>50</v>
      </c>
      <c r="Q377">
        <v>340</v>
      </c>
      <c r="R377" t="s">
        <v>4117</v>
      </c>
      <c r="S377" t="s">
        <v>4118</v>
      </c>
      <c r="V377">
        <v>94</v>
      </c>
      <c r="AB377">
        <v>759</v>
      </c>
      <c r="AC377" t="s">
        <v>5499</v>
      </c>
      <c r="AD377" t="s">
        <v>5500</v>
      </c>
    </row>
    <row r="378" spans="1:30">
      <c r="A378" t="str">
        <f t="shared" si="5"/>
        <v>95-穿着熊</v>
      </c>
      <c r="B378">
        <v>95</v>
      </c>
      <c r="C378" t="s">
        <v>645</v>
      </c>
      <c r="D378" t="s">
        <v>53</v>
      </c>
      <c r="E378" s="57" t="s">
        <v>54</v>
      </c>
      <c r="F378" t="s">
        <v>644</v>
      </c>
      <c r="G378" t="s">
        <v>425</v>
      </c>
      <c r="H378" t="s">
        <v>140</v>
      </c>
      <c r="I378" t="s">
        <v>137</v>
      </c>
      <c r="J378" s="57"/>
      <c r="K378">
        <v>120</v>
      </c>
      <c r="L378">
        <v>125</v>
      </c>
      <c r="M378">
        <v>80</v>
      </c>
      <c r="N378">
        <v>55</v>
      </c>
      <c r="O378">
        <v>60</v>
      </c>
      <c r="P378">
        <v>60</v>
      </c>
      <c r="Q378">
        <v>500</v>
      </c>
      <c r="R378" t="s">
        <v>4119</v>
      </c>
      <c r="S378" t="s">
        <v>4120</v>
      </c>
      <c r="V378">
        <v>95</v>
      </c>
      <c r="AB378">
        <v>760</v>
      </c>
      <c r="AC378" t="s">
        <v>5501</v>
      </c>
      <c r="AD378" t="s">
        <v>5502</v>
      </c>
    </row>
    <row r="379" spans="1:30">
      <c r="A379" t="str">
        <f t="shared" si="5"/>
        <v>52-甜竹竹</v>
      </c>
      <c r="B379">
        <v>52</v>
      </c>
      <c r="C379" t="s">
        <v>646</v>
      </c>
      <c r="D379" t="s">
        <v>75</v>
      </c>
      <c r="E379" s="57"/>
      <c r="F379" t="s">
        <v>260</v>
      </c>
      <c r="G379" t="s">
        <v>216</v>
      </c>
      <c r="H379" t="s">
        <v>582</v>
      </c>
      <c r="I379" t="s">
        <v>99</v>
      </c>
      <c r="J379" s="57"/>
      <c r="K379">
        <v>42</v>
      </c>
      <c r="L379">
        <v>30</v>
      </c>
      <c r="M379">
        <v>38</v>
      </c>
      <c r="N379">
        <v>30</v>
      </c>
      <c r="O379">
        <v>38</v>
      </c>
      <c r="P379">
        <v>32</v>
      </c>
      <c r="Q379">
        <v>210</v>
      </c>
      <c r="R379" t="s">
        <v>4121</v>
      </c>
      <c r="S379" t="s">
        <v>4122</v>
      </c>
      <c r="V379">
        <v>52</v>
      </c>
      <c r="AB379">
        <v>761</v>
      </c>
      <c r="AC379" t="s">
        <v>5503</v>
      </c>
      <c r="AD379" t="s">
        <v>5504</v>
      </c>
    </row>
    <row r="380" spans="1:30">
      <c r="A380" t="str">
        <f t="shared" si="5"/>
        <v>53-甜舞妮</v>
      </c>
      <c r="B380">
        <v>53</v>
      </c>
      <c r="C380" t="s">
        <v>647</v>
      </c>
      <c r="D380" t="s">
        <v>75</v>
      </c>
      <c r="E380" s="57"/>
      <c r="F380" t="s">
        <v>260</v>
      </c>
      <c r="G380" t="s">
        <v>216</v>
      </c>
      <c r="H380" t="s">
        <v>582</v>
      </c>
      <c r="I380" t="s">
        <v>99</v>
      </c>
      <c r="K380">
        <v>52</v>
      </c>
      <c r="L380">
        <v>40</v>
      </c>
      <c r="M380">
        <v>48</v>
      </c>
      <c r="N380">
        <v>40</v>
      </c>
      <c r="O380">
        <v>48</v>
      </c>
      <c r="P380">
        <v>62</v>
      </c>
      <c r="Q380">
        <v>290</v>
      </c>
      <c r="R380" t="s">
        <v>4123</v>
      </c>
      <c r="S380" t="s">
        <v>4124</v>
      </c>
      <c r="V380">
        <v>53</v>
      </c>
      <c r="AB380">
        <v>762</v>
      </c>
      <c r="AC380" t="s">
        <v>5505</v>
      </c>
      <c r="AD380" t="s">
        <v>5506</v>
      </c>
    </row>
    <row r="381" spans="1:30">
      <c r="A381" t="str">
        <f t="shared" si="5"/>
        <v>54-甜冷美后</v>
      </c>
      <c r="B381">
        <v>54</v>
      </c>
      <c r="C381" t="s">
        <v>648</v>
      </c>
      <c r="D381" t="s">
        <v>75</v>
      </c>
      <c r="E381" s="57"/>
      <c r="F381" t="s">
        <v>260</v>
      </c>
      <c r="G381" t="s">
        <v>649</v>
      </c>
      <c r="H381" t="s">
        <v>582</v>
      </c>
      <c r="I381" t="s">
        <v>99</v>
      </c>
      <c r="J381" s="57"/>
      <c r="K381">
        <v>72</v>
      </c>
      <c r="L381">
        <v>120</v>
      </c>
      <c r="M381">
        <v>98</v>
      </c>
      <c r="N381">
        <v>50</v>
      </c>
      <c r="O381">
        <v>98</v>
      </c>
      <c r="P381">
        <v>72</v>
      </c>
      <c r="Q381">
        <v>510</v>
      </c>
      <c r="R381" t="s">
        <v>4125</v>
      </c>
      <c r="S381" t="s">
        <v>4126</v>
      </c>
      <c r="V381">
        <v>54</v>
      </c>
      <c r="AB381">
        <v>763</v>
      </c>
      <c r="AC381" t="s">
        <v>5507</v>
      </c>
      <c r="AD381" t="s">
        <v>5508</v>
      </c>
    </row>
    <row r="382" spans="1:30">
      <c r="A382" t="str">
        <f t="shared" si="5"/>
        <v>342-智挥猩</v>
      </c>
      <c r="B382">
        <v>342</v>
      </c>
      <c r="C382" t="s">
        <v>651</v>
      </c>
      <c r="D382" t="s">
        <v>53</v>
      </c>
      <c r="E382" t="s">
        <v>77</v>
      </c>
      <c r="F382" t="s">
        <v>167</v>
      </c>
      <c r="G382" t="s">
        <v>319</v>
      </c>
      <c r="H382" t="s">
        <v>568</v>
      </c>
      <c r="I382" t="s">
        <v>137</v>
      </c>
      <c r="J382" s="57"/>
      <c r="K382">
        <v>90</v>
      </c>
      <c r="L382">
        <v>60</v>
      </c>
      <c r="M382">
        <v>80</v>
      </c>
      <c r="N382">
        <v>90</v>
      </c>
      <c r="O382">
        <v>110</v>
      </c>
      <c r="P382">
        <v>60</v>
      </c>
      <c r="Q382">
        <v>490</v>
      </c>
      <c r="R382" t="s">
        <v>4127</v>
      </c>
      <c r="S382" t="s">
        <v>4128</v>
      </c>
      <c r="V382">
        <v>342</v>
      </c>
      <c r="AB382">
        <v>765</v>
      </c>
      <c r="AC382" t="s">
        <v>5509</v>
      </c>
      <c r="AD382" t="s">
        <v>5510</v>
      </c>
    </row>
    <row r="383" spans="1:30">
      <c r="A383" t="str">
        <f t="shared" si="5"/>
        <v>343-投掷猴</v>
      </c>
      <c r="B383">
        <v>343</v>
      </c>
      <c r="C383" t="s">
        <v>652</v>
      </c>
      <c r="D383" t="s">
        <v>54</v>
      </c>
      <c r="F383" t="s">
        <v>653</v>
      </c>
      <c r="G383" t="s">
        <v>653</v>
      </c>
      <c r="H383" t="s">
        <v>193</v>
      </c>
      <c r="I383" t="s">
        <v>137</v>
      </c>
      <c r="J383" s="57"/>
      <c r="K383">
        <v>100</v>
      </c>
      <c r="L383">
        <v>120</v>
      </c>
      <c r="M383">
        <v>90</v>
      </c>
      <c r="N383">
        <v>40</v>
      </c>
      <c r="O383">
        <v>60</v>
      </c>
      <c r="P383">
        <v>80</v>
      </c>
      <c r="Q383">
        <v>490</v>
      </c>
      <c r="R383" t="s">
        <v>4129</v>
      </c>
      <c r="S383" t="s">
        <v>4130</v>
      </c>
      <c r="V383">
        <v>343</v>
      </c>
      <c r="AB383">
        <v>766</v>
      </c>
      <c r="AC383" t="s">
        <v>5511</v>
      </c>
      <c r="AD383" t="s">
        <v>5512</v>
      </c>
    </row>
    <row r="384" spans="1:30">
      <c r="A384" t="str">
        <f t="shared" si="5"/>
        <v>232-胆小虫</v>
      </c>
      <c r="B384">
        <v>232</v>
      </c>
      <c r="C384" t="s">
        <v>654</v>
      </c>
      <c r="D384" t="s">
        <v>66</v>
      </c>
      <c r="E384" s="57" t="s">
        <v>74</v>
      </c>
      <c r="F384" t="s">
        <v>655</v>
      </c>
      <c r="G384" t="s">
        <v>655</v>
      </c>
      <c r="H384" t="s">
        <v>655</v>
      </c>
      <c r="I384" t="s">
        <v>121</v>
      </c>
      <c r="J384" t="s">
        <v>207</v>
      </c>
      <c r="K384">
        <v>25</v>
      </c>
      <c r="L384">
        <v>35</v>
      </c>
      <c r="M384">
        <v>40</v>
      </c>
      <c r="N384">
        <v>20</v>
      </c>
      <c r="O384">
        <v>30</v>
      </c>
      <c r="P384">
        <v>80</v>
      </c>
      <c r="Q384">
        <v>230</v>
      </c>
      <c r="R384" t="s">
        <v>4131</v>
      </c>
      <c r="S384" t="s">
        <v>4132</v>
      </c>
      <c r="V384">
        <v>232</v>
      </c>
      <c r="AB384">
        <v>767</v>
      </c>
      <c r="AC384" t="s">
        <v>5513</v>
      </c>
      <c r="AD384" t="s">
        <v>5514</v>
      </c>
    </row>
    <row r="385" spans="1:30">
      <c r="A385" t="str">
        <f t="shared" si="5"/>
        <v>233-具甲武者</v>
      </c>
      <c r="B385">
        <v>233</v>
      </c>
      <c r="C385" t="s">
        <v>656</v>
      </c>
      <c r="D385" t="s">
        <v>66</v>
      </c>
      <c r="E385" t="s">
        <v>74</v>
      </c>
      <c r="F385" t="s">
        <v>657</v>
      </c>
      <c r="G385" t="s">
        <v>657</v>
      </c>
      <c r="H385" t="s">
        <v>657</v>
      </c>
      <c r="I385" t="s">
        <v>121</v>
      </c>
      <c r="J385" t="s">
        <v>207</v>
      </c>
      <c r="K385">
        <v>75</v>
      </c>
      <c r="L385">
        <v>125</v>
      </c>
      <c r="M385">
        <v>140</v>
      </c>
      <c r="N385">
        <v>60</v>
      </c>
      <c r="O385">
        <v>90</v>
      </c>
      <c r="P385">
        <v>40</v>
      </c>
      <c r="Q385">
        <v>530</v>
      </c>
      <c r="R385" t="s">
        <v>4133</v>
      </c>
      <c r="S385" t="s">
        <v>4134</v>
      </c>
      <c r="V385">
        <v>233</v>
      </c>
      <c r="AB385">
        <v>768</v>
      </c>
      <c r="AC385" t="s">
        <v>5515</v>
      </c>
      <c r="AD385" t="s">
        <v>5516</v>
      </c>
    </row>
    <row r="386" spans="1:30">
      <c r="A386" t="str">
        <f t="shared" si="5"/>
        <v>156-拳海参</v>
      </c>
      <c r="B386">
        <v>156</v>
      </c>
      <c r="C386" t="s">
        <v>659</v>
      </c>
      <c r="D386" t="s">
        <v>74</v>
      </c>
      <c r="F386" t="s">
        <v>660</v>
      </c>
      <c r="G386" t="s">
        <v>660</v>
      </c>
      <c r="H386" t="s">
        <v>160</v>
      </c>
      <c r="I386" t="s">
        <v>114</v>
      </c>
      <c r="K386">
        <v>55</v>
      </c>
      <c r="L386">
        <v>60</v>
      </c>
      <c r="M386">
        <v>130</v>
      </c>
      <c r="N386">
        <v>30</v>
      </c>
      <c r="O386">
        <v>130</v>
      </c>
      <c r="P386">
        <v>5</v>
      </c>
      <c r="Q386">
        <v>410</v>
      </c>
      <c r="R386" t="s">
        <v>4135</v>
      </c>
      <c r="S386" t="s">
        <v>4136</v>
      </c>
      <c r="V386">
        <v>156</v>
      </c>
      <c r="AB386">
        <v>771</v>
      </c>
      <c r="AC386" t="s">
        <v>5517</v>
      </c>
      <c r="AD386" t="s">
        <v>5518</v>
      </c>
    </row>
    <row r="387" spans="1:30">
      <c r="A387" t="str">
        <f t="shared" ref="A387:A450" si="6">B387&amp;"-"&amp;C387</f>
        <v>381-属性：空</v>
      </c>
      <c r="B387">
        <v>381</v>
      </c>
      <c r="C387" t="s">
        <v>661</v>
      </c>
      <c r="D387" t="s">
        <v>53</v>
      </c>
      <c r="F387" t="s">
        <v>247</v>
      </c>
      <c r="G387" t="s">
        <v>247</v>
      </c>
      <c r="H387" t="s">
        <v>247</v>
      </c>
      <c r="I387" t="s">
        <v>153</v>
      </c>
      <c r="K387">
        <v>95</v>
      </c>
      <c r="L387">
        <v>95</v>
      </c>
      <c r="M387">
        <v>95</v>
      </c>
      <c r="N387">
        <v>95</v>
      </c>
      <c r="O387">
        <v>95</v>
      </c>
      <c r="P387">
        <v>59</v>
      </c>
      <c r="Q387">
        <v>534</v>
      </c>
      <c r="R387" t="s">
        <v>4137</v>
      </c>
      <c r="S387" t="s">
        <v>4138</v>
      </c>
      <c r="V387">
        <v>381</v>
      </c>
      <c r="AB387">
        <v>772</v>
      </c>
      <c r="AC387" t="s">
        <v>5519</v>
      </c>
      <c r="AD387" t="s">
        <v>5520</v>
      </c>
    </row>
    <row r="388" spans="1:30">
      <c r="A388" t="str">
        <f t="shared" si="6"/>
        <v>382-银伴战兽</v>
      </c>
      <c r="B388">
        <v>382</v>
      </c>
      <c r="C388" t="s">
        <v>662</v>
      </c>
      <c r="D388" t="s">
        <v>53</v>
      </c>
      <c r="F388" t="s">
        <v>663</v>
      </c>
      <c r="G388" t="s">
        <v>663</v>
      </c>
      <c r="H388" t="s">
        <v>663</v>
      </c>
      <c r="I388" t="s">
        <v>153</v>
      </c>
      <c r="K388">
        <v>95</v>
      </c>
      <c r="L388">
        <v>95</v>
      </c>
      <c r="M388">
        <v>95</v>
      </c>
      <c r="N388">
        <v>95</v>
      </c>
      <c r="O388">
        <v>95</v>
      </c>
      <c r="P388">
        <v>95</v>
      </c>
      <c r="Q388">
        <v>570</v>
      </c>
      <c r="R388" t="s">
        <v>4139</v>
      </c>
      <c r="S388" t="s">
        <v>4140</v>
      </c>
      <c r="V388">
        <v>382</v>
      </c>
      <c r="AB388">
        <v>773</v>
      </c>
      <c r="AC388" t="s">
        <v>5521</v>
      </c>
      <c r="AD388" t="s">
        <v>5522</v>
      </c>
    </row>
    <row r="389" spans="1:30">
      <c r="A389" t="str">
        <f t="shared" si="6"/>
        <v>382.01-银伴战兽</v>
      </c>
      <c r="B389">
        <v>382.01</v>
      </c>
      <c r="C389" t="s">
        <v>662</v>
      </c>
      <c r="D389" t="s">
        <v>54</v>
      </c>
      <c r="E389" s="57"/>
      <c r="F389" t="s">
        <v>663</v>
      </c>
      <c r="G389" t="s">
        <v>663</v>
      </c>
      <c r="H389" t="s">
        <v>663</v>
      </c>
      <c r="I389" t="s">
        <v>153</v>
      </c>
      <c r="J389" s="57"/>
      <c r="K389">
        <v>95</v>
      </c>
      <c r="L389">
        <v>95</v>
      </c>
      <c r="M389">
        <v>95</v>
      </c>
      <c r="N389">
        <v>95</v>
      </c>
      <c r="O389">
        <v>95</v>
      </c>
      <c r="P389">
        <v>95</v>
      </c>
      <c r="Q389">
        <v>570</v>
      </c>
      <c r="R389" t="s">
        <v>4139</v>
      </c>
      <c r="S389" t="s">
        <v>4616</v>
      </c>
      <c r="V389">
        <v>382.01</v>
      </c>
      <c r="AB389">
        <v>1118</v>
      </c>
      <c r="AC389" s="122" t="s">
        <v>5819</v>
      </c>
      <c r="AD389" s="122" t="s">
        <v>5820</v>
      </c>
    </row>
    <row r="390" spans="1:30">
      <c r="A390" t="str">
        <f t="shared" si="6"/>
        <v>382.02-银伴战兽</v>
      </c>
      <c r="B390">
        <v>382.02</v>
      </c>
      <c r="C390" t="s">
        <v>662</v>
      </c>
      <c r="D390" t="s">
        <v>58</v>
      </c>
      <c r="E390" s="57"/>
      <c r="F390" t="s">
        <v>663</v>
      </c>
      <c r="G390" t="s">
        <v>663</v>
      </c>
      <c r="H390" t="s">
        <v>663</v>
      </c>
      <c r="I390" t="s">
        <v>153</v>
      </c>
      <c r="K390">
        <v>95</v>
      </c>
      <c r="L390">
        <v>95</v>
      </c>
      <c r="M390">
        <v>95</v>
      </c>
      <c r="N390">
        <v>95</v>
      </c>
      <c r="O390">
        <v>95</v>
      </c>
      <c r="P390">
        <v>95</v>
      </c>
      <c r="Q390">
        <v>570</v>
      </c>
      <c r="R390" t="s">
        <v>4139</v>
      </c>
      <c r="S390" t="s">
        <v>4617</v>
      </c>
      <c r="V390">
        <v>382.02</v>
      </c>
      <c r="AB390">
        <v>1119</v>
      </c>
      <c r="AC390" s="122" t="s">
        <v>5821</v>
      </c>
      <c r="AD390" s="122" t="s">
        <v>5822</v>
      </c>
    </row>
    <row r="391" spans="1:30">
      <c r="A391" t="str">
        <f t="shared" si="6"/>
        <v>382.03-银伴战兽</v>
      </c>
      <c r="B391">
        <v>382.03</v>
      </c>
      <c r="C391" t="s">
        <v>662</v>
      </c>
      <c r="D391" t="s">
        <v>59</v>
      </c>
      <c r="F391" t="s">
        <v>663</v>
      </c>
      <c r="G391" t="s">
        <v>663</v>
      </c>
      <c r="H391" t="s">
        <v>663</v>
      </c>
      <c r="I391" t="s">
        <v>153</v>
      </c>
      <c r="J391" s="57"/>
      <c r="K391">
        <v>95</v>
      </c>
      <c r="L391">
        <v>95</v>
      </c>
      <c r="M391">
        <v>95</v>
      </c>
      <c r="N391">
        <v>95</v>
      </c>
      <c r="O391">
        <v>95</v>
      </c>
      <c r="P391">
        <v>95</v>
      </c>
      <c r="Q391">
        <v>570</v>
      </c>
      <c r="R391" t="s">
        <v>4139</v>
      </c>
      <c r="S391" t="s">
        <v>4618</v>
      </c>
      <c r="V391">
        <v>382.03</v>
      </c>
      <c r="AB391">
        <v>1120</v>
      </c>
      <c r="AC391" s="122" t="s">
        <v>5823</v>
      </c>
      <c r="AD391" s="122" t="s">
        <v>5824</v>
      </c>
    </row>
    <row r="392" spans="1:30">
      <c r="A392" t="str">
        <f t="shared" si="6"/>
        <v>382.04-银伴战兽</v>
      </c>
      <c r="B392">
        <v>382.04</v>
      </c>
      <c r="C392" t="s">
        <v>662</v>
      </c>
      <c r="D392" t="s">
        <v>60</v>
      </c>
      <c r="F392" t="s">
        <v>663</v>
      </c>
      <c r="G392" t="s">
        <v>663</v>
      </c>
      <c r="H392" t="s">
        <v>663</v>
      </c>
      <c r="I392" t="s">
        <v>153</v>
      </c>
      <c r="J392" s="57"/>
      <c r="K392">
        <v>95</v>
      </c>
      <c r="L392">
        <v>95</v>
      </c>
      <c r="M392">
        <v>95</v>
      </c>
      <c r="N392">
        <v>95</v>
      </c>
      <c r="O392">
        <v>95</v>
      </c>
      <c r="P392">
        <v>95</v>
      </c>
      <c r="Q392">
        <v>570</v>
      </c>
      <c r="R392" t="s">
        <v>4139</v>
      </c>
      <c r="S392" t="s">
        <v>4619</v>
      </c>
      <c r="V392">
        <v>382.04</v>
      </c>
      <c r="AB392">
        <v>1121</v>
      </c>
      <c r="AC392" s="122" t="s">
        <v>5825</v>
      </c>
      <c r="AD392" s="122" t="s">
        <v>5826</v>
      </c>
    </row>
    <row r="393" spans="1:30">
      <c r="A393" t="str">
        <f t="shared" si="6"/>
        <v>382.05-银伴战兽</v>
      </c>
      <c r="B393">
        <v>382.05</v>
      </c>
      <c r="C393" t="s">
        <v>662</v>
      </c>
      <c r="D393" t="s">
        <v>65</v>
      </c>
      <c r="F393" t="s">
        <v>663</v>
      </c>
      <c r="G393" t="s">
        <v>663</v>
      </c>
      <c r="H393" t="s">
        <v>663</v>
      </c>
      <c r="I393" t="s">
        <v>153</v>
      </c>
      <c r="J393" s="57"/>
      <c r="K393">
        <v>95</v>
      </c>
      <c r="L393">
        <v>95</v>
      </c>
      <c r="M393">
        <v>95</v>
      </c>
      <c r="N393">
        <v>95</v>
      </c>
      <c r="O393">
        <v>95</v>
      </c>
      <c r="P393">
        <v>95</v>
      </c>
      <c r="Q393">
        <v>570</v>
      </c>
      <c r="R393" t="s">
        <v>4139</v>
      </c>
      <c r="S393" t="s">
        <v>4620</v>
      </c>
      <c r="V393">
        <v>382.05</v>
      </c>
      <c r="AB393">
        <v>1122</v>
      </c>
      <c r="AC393" s="122" t="s">
        <v>5827</v>
      </c>
      <c r="AD393" s="122" t="s">
        <v>5828</v>
      </c>
    </row>
    <row r="394" spans="1:30">
      <c r="A394" t="str">
        <f t="shared" si="6"/>
        <v>382.06-银伴战兽</v>
      </c>
      <c r="B394">
        <v>382.06</v>
      </c>
      <c r="C394" t="s">
        <v>662</v>
      </c>
      <c r="D394" t="s">
        <v>66</v>
      </c>
      <c r="F394" t="s">
        <v>663</v>
      </c>
      <c r="G394" t="s">
        <v>663</v>
      </c>
      <c r="H394" t="s">
        <v>663</v>
      </c>
      <c r="I394" t="s">
        <v>153</v>
      </c>
      <c r="J394" s="57"/>
      <c r="K394">
        <v>95</v>
      </c>
      <c r="L394">
        <v>95</v>
      </c>
      <c r="M394">
        <v>95</v>
      </c>
      <c r="N394">
        <v>95</v>
      </c>
      <c r="O394">
        <v>95</v>
      </c>
      <c r="P394">
        <v>95</v>
      </c>
      <c r="Q394">
        <v>570</v>
      </c>
      <c r="R394" t="s">
        <v>4139</v>
      </c>
      <c r="S394" t="s">
        <v>4621</v>
      </c>
      <c r="V394">
        <v>382.06</v>
      </c>
      <c r="AB394">
        <v>1123</v>
      </c>
      <c r="AC394" s="122" t="s">
        <v>5829</v>
      </c>
      <c r="AD394" s="122" t="s">
        <v>5830</v>
      </c>
    </row>
    <row r="395" spans="1:30">
      <c r="A395" t="str">
        <f t="shared" si="6"/>
        <v>382.07-银伴战兽</v>
      </c>
      <c r="B395">
        <v>382.07</v>
      </c>
      <c r="C395" t="s">
        <v>662</v>
      </c>
      <c r="D395" t="s">
        <v>67</v>
      </c>
      <c r="E395" s="57"/>
      <c r="F395" t="s">
        <v>663</v>
      </c>
      <c r="G395" t="s">
        <v>663</v>
      </c>
      <c r="H395" t="s">
        <v>663</v>
      </c>
      <c r="I395" t="s">
        <v>153</v>
      </c>
      <c r="K395">
        <v>95</v>
      </c>
      <c r="L395">
        <v>95</v>
      </c>
      <c r="M395">
        <v>95</v>
      </c>
      <c r="N395">
        <v>95</v>
      </c>
      <c r="O395">
        <v>95</v>
      </c>
      <c r="P395">
        <v>95</v>
      </c>
      <c r="Q395">
        <v>570</v>
      </c>
      <c r="R395" t="s">
        <v>4139</v>
      </c>
      <c r="S395" t="s">
        <v>4622</v>
      </c>
      <c r="V395">
        <v>382.07</v>
      </c>
      <c r="AB395">
        <v>1124</v>
      </c>
      <c r="AC395" s="122" t="s">
        <v>5831</v>
      </c>
      <c r="AD395" s="122" t="s">
        <v>5832</v>
      </c>
    </row>
    <row r="396" spans="1:30">
      <c r="A396" t="str">
        <f t="shared" si="6"/>
        <v>382.08-银伴战兽</v>
      </c>
      <c r="B396">
        <v>382.08</v>
      </c>
      <c r="C396" t="s">
        <v>662</v>
      </c>
      <c r="D396" t="s">
        <v>72</v>
      </c>
      <c r="F396" t="s">
        <v>663</v>
      </c>
      <c r="G396" t="s">
        <v>663</v>
      </c>
      <c r="H396" t="s">
        <v>663</v>
      </c>
      <c r="I396" t="s">
        <v>153</v>
      </c>
      <c r="K396">
        <v>95</v>
      </c>
      <c r="L396">
        <v>95</v>
      </c>
      <c r="M396">
        <v>95</v>
      </c>
      <c r="N396">
        <v>95</v>
      </c>
      <c r="O396">
        <v>95</v>
      </c>
      <c r="P396">
        <v>95</v>
      </c>
      <c r="Q396">
        <v>570</v>
      </c>
      <c r="R396" t="s">
        <v>4139</v>
      </c>
      <c r="S396" t="s">
        <v>4623</v>
      </c>
      <c r="V396">
        <v>382.08</v>
      </c>
      <c r="AB396">
        <v>1125</v>
      </c>
      <c r="AC396" s="122" t="s">
        <v>5833</v>
      </c>
      <c r="AD396" s="122" t="s">
        <v>5834</v>
      </c>
    </row>
    <row r="397" spans="1:30">
      <c r="A397" t="str">
        <f t="shared" si="6"/>
        <v>382.09-银伴战兽</v>
      </c>
      <c r="B397">
        <v>382.09</v>
      </c>
      <c r="C397" t="s">
        <v>662</v>
      </c>
      <c r="D397" t="s">
        <v>73</v>
      </c>
      <c r="F397" t="s">
        <v>663</v>
      </c>
      <c r="G397" t="s">
        <v>663</v>
      </c>
      <c r="H397" t="s">
        <v>663</v>
      </c>
      <c r="I397" t="s">
        <v>153</v>
      </c>
      <c r="J397" s="57"/>
      <c r="K397">
        <v>95</v>
      </c>
      <c r="L397">
        <v>95</v>
      </c>
      <c r="M397">
        <v>95</v>
      </c>
      <c r="N397">
        <v>95</v>
      </c>
      <c r="O397">
        <v>95</v>
      </c>
      <c r="P397">
        <v>95</v>
      </c>
      <c r="Q397">
        <v>570</v>
      </c>
      <c r="R397" t="s">
        <v>4139</v>
      </c>
      <c r="S397" t="s">
        <v>4624</v>
      </c>
      <c r="V397">
        <v>382.09</v>
      </c>
      <c r="AB397">
        <v>1126</v>
      </c>
      <c r="AC397" s="122" t="s">
        <v>5835</v>
      </c>
      <c r="AD397" s="122" t="s">
        <v>5836</v>
      </c>
    </row>
    <row r="398" spans="1:30">
      <c r="A398" t="str">
        <f t="shared" si="6"/>
        <v>382.1-银伴战兽</v>
      </c>
      <c r="B398">
        <v>382.1</v>
      </c>
      <c r="C398" t="s">
        <v>662</v>
      </c>
      <c r="D398" t="s">
        <v>74</v>
      </c>
      <c r="F398" t="s">
        <v>663</v>
      </c>
      <c r="G398" t="s">
        <v>663</v>
      </c>
      <c r="H398" t="s">
        <v>663</v>
      </c>
      <c r="I398" t="s">
        <v>153</v>
      </c>
      <c r="J398" s="57"/>
      <c r="K398">
        <v>95</v>
      </c>
      <c r="L398">
        <v>95</v>
      </c>
      <c r="M398">
        <v>95</v>
      </c>
      <c r="N398">
        <v>95</v>
      </c>
      <c r="O398">
        <v>95</v>
      </c>
      <c r="P398">
        <v>95</v>
      </c>
      <c r="Q398">
        <v>570</v>
      </c>
      <c r="R398" t="s">
        <v>4139</v>
      </c>
      <c r="S398" t="s">
        <v>4625</v>
      </c>
      <c r="V398">
        <v>382.1</v>
      </c>
      <c r="AB398">
        <v>1127</v>
      </c>
      <c r="AC398" s="122" t="s">
        <v>5837</v>
      </c>
      <c r="AD398" s="122" t="s">
        <v>5838</v>
      </c>
    </row>
    <row r="399" spans="1:30">
      <c r="A399" t="str">
        <f t="shared" si="6"/>
        <v>382.11-银伴战兽</v>
      </c>
      <c r="B399">
        <v>382.11</v>
      </c>
      <c r="C399" t="s">
        <v>662</v>
      </c>
      <c r="D399" t="s">
        <v>75</v>
      </c>
      <c r="F399" t="s">
        <v>663</v>
      </c>
      <c r="G399" t="s">
        <v>663</v>
      </c>
      <c r="H399" t="s">
        <v>663</v>
      </c>
      <c r="I399" t="s">
        <v>153</v>
      </c>
      <c r="J399" s="57"/>
      <c r="K399">
        <v>95</v>
      </c>
      <c r="L399">
        <v>95</v>
      </c>
      <c r="M399">
        <v>95</v>
      </c>
      <c r="N399">
        <v>95</v>
      </c>
      <c r="O399">
        <v>95</v>
      </c>
      <c r="P399">
        <v>95</v>
      </c>
      <c r="Q399">
        <v>570</v>
      </c>
      <c r="R399" t="s">
        <v>4139</v>
      </c>
      <c r="S399" t="s">
        <v>4626</v>
      </c>
      <c r="V399">
        <v>382.11</v>
      </c>
      <c r="AB399">
        <v>1128</v>
      </c>
      <c r="AC399" s="122" t="s">
        <v>5839</v>
      </c>
      <c r="AD399" s="122" t="s">
        <v>5840</v>
      </c>
    </row>
    <row r="400" spans="1:30">
      <c r="A400" t="str">
        <f t="shared" si="6"/>
        <v>382.12-银伴战兽</v>
      </c>
      <c r="B400">
        <v>382.12</v>
      </c>
      <c r="C400" t="s">
        <v>662</v>
      </c>
      <c r="D400" t="s">
        <v>76</v>
      </c>
      <c r="F400" t="s">
        <v>663</v>
      </c>
      <c r="G400" t="s">
        <v>663</v>
      </c>
      <c r="H400" t="s">
        <v>663</v>
      </c>
      <c r="I400" t="s">
        <v>153</v>
      </c>
      <c r="J400" s="57"/>
      <c r="K400">
        <v>95</v>
      </c>
      <c r="L400">
        <v>95</v>
      </c>
      <c r="M400">
        <v>95</v>
      </c>
      <c r="N400">
        <v>95</v>
      </c>
      <c r="O400">
        <v>95</v>
      </c>
      <c r="P400">
        <v>95</v>
      </c>
      <c r="Q400">
        <v>570</v>
      </c>
      <c r="R400" t="s">
        <v>4139</v>
      </c>
      <c r="S400" t="s">
        <v>4627</v>
      </c>
      <c r="V400">
        <v>382.12</v>
      </c>
      <c r="AB400">
        <v>1129</v>
      </c>
      <c r="AC400" s="122" t="s">
        <v>5841</v>
      </c>
      <c r="AD400" s="122" t="s">
        <v>5842</v>
      </c>
    </row>
    <row r="401" spans="1:30">
      <c r="A401" t="str">
        <f t="shared" si="6"/>
        <v>382.13-银伴战兽</v>
      </c>
      <c r="B401">
        <v>382.13</v>
      </c>
      <c r="C401" t="s">
        <v>662</v>
      </c>
      <c r="D401" t="s">
        <v>77</v>
      </c>
      <c r="F401" t="s">
        <v>663</v>
      </c>
      <c r="G401" t="s">
        <v>663</v>
      </c>
      <c r="H401" t="s">
        <v>663</v>
      </c>
      <c r="I401" t="s">
        <v>153</v>
      </c>
      <c r="J401" s="57"/>
      <c r="K401">
        <v>95</v>
      </c>
      <c r="L401">
        <v>95</v>
      </c>
      <c r="M401">
        <v>95</v>
      </c>
      <c r="N401">
        <v>95</v>
      </c>
      <c r="O401">
        <v>95</v>
      </c>
      <c r="P401">
        <v>95</v>
      </c>
      <c r="Q401">
        <v>570</v>
      </c>
      <c r="R401" t="s">
        <v>4139</v>
      </c>
      <c r="S401" t="s">
        <v>4628</v>
      </c>
      <c r="V401">
        <v>382.13</v>
      </c>
      <c r="AB401">
        <v>1130</v>
      </c>
      <c r="AC401" s="122" t="s">
        <v>5843</v>
      </c>
      <c r="AD401" s="122" t="s">
        <v>5844</v>
      </c>
    </row>
    <row r="402" spans="1:30">
      <c r="A402" t="str">
        <f t="shared" si="6"/>
        <v>382.14-银伴战兽</v>
      </c>
      <c r="B402">
        <v>382.14</v>
      </c>
      <c r="C402" t="s">
        <v>662</v>
      </c>
      <c r="D402" t="s">
        <v>78</v>
      </c>
      <c r="F402" t="s">
        <v>663</v>
      </c>
      <c r="G402" t="s">
        <v>663</v>
      </c>
      <c r="H402" t="s">
        <v>663</v>
      </c>
      <c r="I402" t="s">
        <v>153</v>
      </c>
      <c r="J402" s="57"/>
      <c r="K402">
        <v>95</v>
      </c>
      <c r="L402">
        <v>95</v>
      </c>
      <c r="M402">
        <v>95</v>
      </c>
      <c r="N402">
        <v>95</v>
      </c>
      <c r="O402">
        <v>95</v>
      </c>
      <c r="P402">
        <v>95</v>
      </c>
      <c r="Q402">
        <v>570</v>
      </c>
      <c r="R402" t="s">
        <v>4139</v>
      </c>
      <c r="S402" t="s">
        <v>4629</v>
      </c>
      <c r="V402">
        <v>382.14</v>
      </c>
      <c r="AB402">
        <v>1131</v>
      </c>
      <c r="AC402" s="122" t="s">
        <v>5845</v>
      </c>
      <c r="AD402" s="122" t="s">
        <v>5846</v>
      </c>
    </row>
    <row r="403" spans="1:30">
      <c r="A403" t="str">
        <f t="shared" si="6"/>
        <v>382.15-银伴战兽</v>
      </c>
      <c r="B403">
        <v>382.15</v>
      </c>
      <c r="C403" t="s">
        <v>662</v>
      </c>
      <c r="D403" t="s">
        <v>79</v>
      </c>
      <c r="E403" s="57"/>
      <c r="F403" t="s">
        <v>663</v>
      </c>
      <c r="G403" t="s">
        <v>663</v>
      </c>
      <c r="H403" t="s">
        <v>663</v>
      </c>
      <c r="I403" t="s">
        <v>153</v>
      </c>
      <c r="K403">
        <v>95</v>
      </c>
      <c r="L403">
        <v>95</v>
      </c>
      <c r="M403">
        <v>95</v>
      </c>
      <c r="N403">
        <v>95</v>
      </c>
      <c r="O403">
        <v>95</v>
      </c>
      <c r="P403">
        <v>95</v>
      </c>
      <c r="Q403">
        <v>570</v>
      </c>
      <c r="R403" t="s">
        <v>4139</v>
      </c>
      <c r="S403" t="s">
        <v>4630</v>
      </c>
      <c r="V403">
        <v>382.15</v>
      </c>
      <c r="AB403">
        <v>1132</v>
      </c>
      <c r="AC403" s="122" t="s">
        <v>5847</v>
      </c>
      <c r="AD403" s="122" t="s">
        <v>5848</v>
      </c>
    </row>
    <row r="404" spans="1:30">
      <c r="A404" t="str">
        <f t="shared" si="6"/>
        <v>382.16-银伴战兽</v>
      </c>
      <c r="B404">
        <v>382.16</v>
      </c>
      <c r="C404" t="s">
        <v>662</v>
      </c>
      <c r="D404" t="s">
        <v>80</v>
      </c>
      <c r="E404" s="57"/>
      <c r="F404" t="s">
        <v>663</v>
      </c>
      <c r="G404" t="s">
        <v>663</v>
      </c>
      <c r="H404" t="s">
        <v>663</v>
      </c>
      <c r="I404" t="s">
        <v>153</v>
      </c>
      <c r="K404">
        <v>95</v>
      </c>
      <c r="L404">
        <v>95</v>
      </c>
      <c r="M404">
        <v>95</v>
      </c>
      <c r="N404">
        <v>95</v>
      </c>
      <c r="O404">
        <v>95</v>
      </c>
      <c r="P404">
        <v>95</v>
      </c>
      <c r="Q404">
        <v>570</v>
      </c>
      <c r="R404" t="s">
        <v>4139</v>
      </c>
      <c r="S404" t="s">
        <v>4631</v>
      </c>
      <c r="V404">
        <v>382.16</v>
      </c>
      <c r="AB404">
        <v>1133</v>
      </c>
      <c r="AC404" s="122" t="s">
        <v>5849</v>
      </c>
      <c r="AD404" s="122" t="s">
        <v>5850</v>
      </c>
    </row>
    <row r="405" spans="1:30">
      <c r="A405" t="str">
        <f t="shared" si="6"/>
        <v>382.17-银伴战兽</v>
      </c>
      <c r="B405">
        <v>382.17</v>
      </c>
      <c r="C405" t="s">
        <v>662</v>
      </c>
      <c r="D405" t="s">
        <v>81</v>
      </c>
      <c r="E405" s="57"/>
      <c r="F405" t="s">
        <v>663</v>
      </c>
      <c r="G405" t="s">
        <v>663</v>
      </c>
      <c r="H405" t="s">
        <v>663</v>
      </c>
      <c r="I405" t="s">
        <v>153</v>
      </c>
      <c r="K405">
        <v>95</v>
      </c>
      <c r="L405">
        <v>95</v>
      </c>
      <c r="M405">
        <v>95</v>
      </c>
      <c r="N405">
        <v>95</v>
      </c>
      <c r="O405">
        <v>95</v>
      </c>
      <c r="P405">
        <v>95</v>
      </c>
      <c r="Q405">
        <v>570</v>
      </c>
      <c r="R405" t="s">
        <v>4139</v>
      </c>
      <c r="S405" t="s">
        <v>4632</v>
      </c>
      <c r="V405">
        <v>382.17</v>
      </c>
      <c r="AB405">
        <v>1134</v>
      </c>
      <c r="AC405" s="122" t="s">
        <v>5851</v>
      </c>
      <c r="AD405" s="122" t="s">
        <v>5852</v>
      </c>
    </row>
    <row r="406" spans="1:30">
      <c r="A406" t="str">
        <f t="shared" si="6"/>
        <v>347-爆焰龟兽</v>
      </c>
      <c r="B406">
        <v>347</v>
      </c>
      <c r="C406" t="s">
        <v>666</v>
      </c>
      <c r="D406" t="s">
        <v>73</v>
      </c>
      <c r="E406" s="57" t="s">
        <v>79</v>
      </c>
      <c r="F406" t="s">
        <v>219</v>
      </c>
      <c r="G406" t="s">
        <v>219</v>
      </c>
      <c r="H406" t="s">
        <v>219</v>
      </c>
      <c r="I406" t="s">
        <v>98</v>
      </c>
      <c r="J406" t="s">
        <v>106</v>
      </c>
      <c r="K406">
        <v>60</v>
      </c>
      <c r="L406">
        <v>78</v>
      </c>
      <c r="M406">
        <v>135</v>
      </c>
      <c r="N406">
        <v>91</v>
      </c>
      <c r="O406">
        <v>85</v>
      </c>
      <c r="P406">
        <v>36</v>
      </c>
      <c r="Q406">
        <v>485</v>
      </c>
      <c r="R406" t="s">
        <v>4141</v>
      </c>
      <c r="S406" t="s">
        <v>4142</v>
      </c>
      <c r="V406">
        <v>347</v>
      </c>
      <c r="AB406">
        <v>776</v>
      </c>
      <c r="AC406" t="s">
        <v>5523</v>
      </c>
      <c r="AD406" t="s">
        <v>5524</v>
      </c>
    </row>
    <row r="407" spans="1:30">
      <c r="A407" t="str">
        <f t="shared" si="6"/>
        <v>348-托戈德玛尔</v>
      </c>
      <c r="B407">
        <v>348</v>
      </c>
      <c r="C407" t="s">
        <v>667</v>
      </c>
      <c r="D407" t="s">
        <v>76</v>
      </c>
      <c r="E407" s="57" t="s">
        <v>72</v>
      </c>
      <c r="F407" t="s">
        <v>520</v>
      </c>
      <c r="G407" t="s">
        <v>143</v>
      </c>
      <c r="H407" t="s">
        <v>209</v>
      </c>
      <c r="I407" t="s">
        <v>137</v>
      </c>
      <c r="J407" t="s">
        <v>144</v>
      </c>
      <c r="K407">
        <v>65</v>
      </c>
      <c r="L407">
        <v>98</v>
      </c>
      <c r="M407">
        <v>63</v>
      </c>
      <c r="N407">
        <v>40</v>
      </c>
      <c r="O407">
        <v>73</v>
      </c>
      <c r="P407">
        <v>96</v>
      </c>
      <c r="Q407">
        <v>435</v>
      </c>
      <c r="R407" t="s">
        <v>4143</v>
      </c>
      <c r="S407" t="s">
        <v>4144</v>
      </c>
      <c r="V407">
        <v>348</v>
      </c>
      <c r="AB407">
        <v>777</v>
      </c>
      <c r="AC407" t="s">
        <v>5525</v>
      </c>
      <c r="AD407" t="s">
        <v>5526</v>
      </c>
    </row>
    <row r="408" spans="1:30">
      <c r="A408" t="str">
        <f t="shared" si="6"/>
        <v>301-谜拟Q</v>
      </c>
      <c r="B408">
        <v>301</v>
      </c>
      <c r="C408" t="s">
        <v>668</v>
      </c>
      <c r="D408" t="s">
        <v>67</v>
      </c>
      <c r="E408" s="57" t="s">
        <v>81</v>
      </c>
      <c r="F408" t="s">
        <v>669</v>
      </c>
      <c r="G408" t="s">
        <v>669</v>
      </c>
      <c r="H408" t="s">
        <v>669</v>
      </c>
      <c r="I408" t="s">
        <v>226</v>
      </c>
      <c r="K408">
        <v>55</v>
      </c>
      <c r="L408">
        <v>90</v>
      </c>
      <c r="M408">
        <v>80</v>
      </c>
      <c r="N408">
        <v>50</v>
      </c>
      <c r="O408">
        <v>105</v>
      </c>
      <c r="P408">
        <v>96</v>
      </c>
      <c r="Q408">
        <v>476</v>
      </c>
      <c r="R408" t="s">
        <v>4145</v>
      </c>
      <c r="S408" t="s">
        <v>4146</v>
      </c>
      <c r="V408">
        <v>301</v>
      </c>
      <c r="AB408">
        <v>778</v>
      </c>
      <c r="AC408" t="s">
        <v>5527</v>
      </c>
      <c r="AD408" t="s">
        <v>5528</v>
      </c>
    </row>
    <row r="409" spans="1:30">
      <c r="A409" t="str">
        <f t="shared" si="6"/>
        <v>301.1-谜拟Q</v>
      </c>
      <c r="B409">
        <v>301.10000000000002</v>
      </c>
      <c r="C409" t="s">
        <v>668</v>
      </c>
      <c r="D409" t="s">
        <v>67</v>
      </c>
      <c r="E409" s="57" t="s">
        <v>81</v>
      </c>
      <c r="F409" t="s">
        <v>669</v>
      </c>
      <c r="G409" t="s">
        <v>669</v>
      </c>
      <c r="H409" t="s">
        <v>669</v>
      </c>
      <c r="I409" t="s">
        <v>226</v>
      </c>
      <c r="J409" s="57"/>
      <c r="K409">
        <v>55</v>
      </c>
      <c r="L409">
        <v>90</v>
      </c>
      <c r="M409">
        <v>80</v>
      </c>
      <c r="N409">
        <v>50</v>
      </c>
      <c r="O409">
        <v>105</v>
      </c>
      <c r="P409">
        <v>96</v>
      </c>
      <c r="Q409">
        <v>476</v>
      </c>
      <c r="R409" t="s">
        <v>4145</v>
      </c>
      <c r="S409" t="s">
        <v>4633</v>
      </c>
      <c r="V409">
        <v>301.10000000000002</v>
      </c>
      <c r="AB409">
        <v>1148</v>
      </c>
      <c r="AC409" s="122" t="s">
        <v>5853</v>
      </c>
      <c r="AD409" s="122" t="s">
        <v>5854</v>
      </c>
    </row>
    <row r="410" spans="1:30">
      <c r="A410" t="str">
        <f t="shared" si="6"/>
        <v>346-老翁龙</v>
      </c>
      <c r="B410">
        <v>346</v>
      </c>
      <c r="C410" t="s">
        <v>671</v>
      </c>
      <c r="D410" t="s">
        <v>53</v>
      </c>
      <c r="E410" s="57" t="s">
        <v>79</v>
      </c>
      <c r="F410" t="s">
        <v>672</v>
      </c>
      <c r="G410" t="s">
        <v>309</v>
      </c>
      <c r="H410" t="s">
        <v>189</v>
      </c>
      <c r="I410" t="s">
        <v>98</v>
      </c>
      <c r="J410" s="57" t="s">
        <v>106</v>
      </c>
      <c r="K410">
        <v>78</v>
      </c>
      <c r="L410">
        <v>60</v>
      </c>
      <c r="M410">
        <v>85</v>
      </c>
      <c r="N410">
        <v>135</v>
      </c>
      <c r="O410">
        <v>91</v>
      </c>
      <c r="P410">
        <v>36</v>
      </c>
      <c r="Q410">
        <v>485</v>
      </c>
      <c r="R410" t="s">
        <v>4147</v>
      </c>
      <c r="S410" t="s">
        <v>4148</v>
      </c>
      <c r="V410">
        <v>346</v>
      </c>
      <c r="AB410">
        <v>780</v>
      </c>
      <c r="AC410" t="s">
        <v>5529</v>
      </c>
      <c r="AD410" t="s">
        <v>5530</v>
      </c>
    </row>
    <row r="411" spans="1:30">
      <c r="A411" t="str">
        <f t="shared" si="6"/>
        <v>360-破破舵轮</v>
      </c>
      <c r="B411">
        <v>360</v>
      </c>
      <c r="C411" t="s">
        <v>673</v>
      </c>
      <c r="D411" t="s">
        <v>67</v>
      </c>
      <c r="E411" s="57" t="s">
        <v>75</v>
      </c>
      <c r="F411" t="s">
        <v>674</v>
      </c>
      <c r="G411" t="s">
        <v>674</v>
      </c>
      <c r="H411" t="s">
        <v>674</v>
      </c>
      <c r="I411" t="s">
        <v>210</v>
      </c>
      <c r="J411" s="57"/>
      <c r="K411">
        <v>70</v>
      </c>
      <c r="L411">
        <v>131</v>
      </c>
      <c r="M411">
        <v>100</v>
      </c>
      <c r="N411">
        <v>86</v>
      </c>
      <c r="O411">
        <v>90</v>
      </c>
      <c r="P411">
        <v>40</v>
      </c>
      <c r="Q411">
        <v>517</v>
      </c>
      <c r="R411" t="s">
        <v>4149</v>
      </c>
      <c r="S411" t="s">
        <v>4150</v>
      </c>
      <c r="V411">
        <v>360</v>
      </c>
      <c r="AB411">
        <v>781</v>
      </c>
      <c r="AC411" t="s">
        <v>5531</v>
      </c>
      <c r="AD411" t="s">
        <v>5532</v>
      </c>
    </row>
    <row r="412" spans="1:30">
      <c r="A412" t="str">
        <f t="shared" si="6"/>
        <v>392-心鳞宝</v>
      </c>
      <c r="B412">
        <v>392</v>
      </c>
      <c r="C412" t="s">
        <v>675</v>
      </c>
      <c r="D412" t="s">
        <v>79</v>
      </c>
      <c r="E412" s="57"/>
      <c r="F412" t="s">
        <v>560</v>
      </c>
      <c r="G412" t="s">
        <v>244</v>
      </c>
      <c r="H412" t="s">
        <v>230</v>
      </c>
      <c r="I412" t="s">
        <v>106</v>
      </c>
      <c r="J412" s="57"/>
      <c r="K412">
        <v>45</v>
      </c>
      <c r="L412">
        <v>55</v>
      </c>
      <c r="M412">
        <v>65</v>
      </c>
      <c r="N412">
        <v>45</v>
      </c>
      <c r="O412">
        <v>45</v>
      </c>
      <c r="P412">
        <v>45</v>
      </c>
      <c r="Q412">
        <v>300</v>
      </c>
      <c r="R412" t="s">
        <v>4151</v>
      </c>
      <c r="S412" t="s">
        <v>4152</v>
      </c>
      <c r="V412">
        <v>392</v>
      </c>
      <c r="AB412">
        <v>782</v>
      </c>
      <c r="AC412" t="s">
        <v>5533</v>
      </c>
      <c r="AD412" t="s">
        <v>5534</v>
      </c>
    </row>
    <row r="413" spans="1:30">
      <c r="A413" t="str">
        <f t="shared" si="6"/>
        <v>393-鳞甲龙</v>
      </c>
      <c r="B413">
        <v>393</v>
      </c>
      <c r="C413" t="s">
        <v>676</v>
      </c>
      <c r="D413" t="s">
        <v>79</v>
      </c>
      <c r="E413" s="57" t="s">
        <v>54</v>
      </c>
      <c r="F413" t="s">
        <v>560</v>
      </c>
      <c r="G413" t="s">
        <v>244</v>
      </c>
      <c r="H413" t="s">
        <v>230</v>
      </c>
      <c r="I413" t="s">
        <v>106</v>
      </c>
      <c r="J413" s="57"/>
      <c r="K413">
        <v>55</v>
      </c>
      <c r="L413">
        <v>75</v>
      </c>
      <c r="M413">
        <v>90</v>
      </c>
      <c r="N413">
        <v>65</v>
      </c>
      <c r="O413">
        <v>70</v>
      </c>
      <c r="P413">
        <v>65</v>
      </c>
      <c r="Q413">
        <v>420</v>
      </c>
      <c r="R413" t="s">
        <v>4153</v>
      </c>
      <c r="S413" t="s">
        <v>4154</v>
      </c>
      <c r="V413">
        <v>393</v>
      </c>
      <c r="AB413">
        <v>783</v>
      </c>
      <c r="AC413" t="s">
        <v>5535</v>
      </c>
      <c r="AD413" t="s">
        <v>5536</v>
      </c>
    </row>
    <row r="414" spans="1:30">
      <c r="A414" t="str">
        <f t="shared" si="6"/>
        <v>394-杖尾鳞甲龙</v>
      </c>
      <c r="B414">
        <v>394</v>
      </c>
      <c r="C414" t="s">
        <v>677</v>
      </c>
      <c r="D414" t="s">
        <v>79</v>
      </c>
      <c r="E414" s="57" t="s">
        <v>54</v>
      </c>
      <c r="F414" t="s">
        <v>560</v>
      </c>
      <c r="G414" t="s">
        <v>244</v>
      </c>
      <c r="H414" t="s">
        <v>230</v>
      </c>
      <c r="I414" t="s">
        <v>106</v>
      </c>
      <c r="J414" s="57"/>
      <c r="K414">
        <v>75</v>
      </c>
      <c r="L414">
        <v>110</v>
      </c>
      <c r="M414">
        <v>125</v>
      </c>
      <c r="N414">
        <v>100</v>
      </c>
      <c r="O414">
        <v>105</v>
      </c>
      <c r="P414">
        <v>85</v>
      </c>
      <c r="Q414">
        <v>600</v>
      </c>
      <c r="R414" t="s">
        <v>4155</v>
      </c>
      <c r="S414" t="s">
        <v>4156</v>
      </c>
      <c r="V414">
        <v>394</v>
      </c>
      <c r="AB414">
        <v>784</v>
      </c>
      <c r="AC414" t="s">
        <v>5537</v>
      </c>
      <c r="AD414" t="s">
        <v>5538</v>
      </c>
    </row>
    <row r="415" spans="1:30">
      <c r="A415" t="str">
        <f t="shared" si="6"/>
        <v>F-27-科斯莫古</v>
      </c>
      <c r="B415" t="s">
        <v>4362</v>
      </c>
      <c r="C415" t="s">
        <v>682</v>
      </c>
      <c r="D415" t="s">
        <v>77</v>
      </c>
      <c r="F415" t="s">
        <v>160</v>
      </c>
      <c r="G415" t="s">
        <v>160</v>
      </c>
      <c r="H415" t="s">
        <v>160</v>
      </c>
      <c r="I415" t="s">
        <v>153</v>
      </c>
      <c r="K415">
        <v>43</v>
      </c>
      <c r="L415">
        <v>29</v>
      </c>
      <c r="M415">
        <v>31</v>
      </c>
      <c r="N415">
        <v>29</v>
      </c>
      <c r="O415">
        <v>31</v>
      </c>
      <c r="P415">
        <v>37</v>
      </c>
      <c r="Q415">
        <v>200</v>
      </c>
      <c r="R415" t="s">
        <v>4157</v>
      </c>
      <c r="S415" t="s">
        <v>4158</v>
      </c>
      <c r="V415" t="s">
        <v>4362</v>
      </c>
      <c r="AB415">
        <v>789</v>
      </c>
      <c r="AC415" t="s">
        <v>5539</v>
      </c>
      <c r="AD415" t="s">
        <v>5540</v>
      </c>
    </row>
    <row r="416" spans="1:30">
      <c r="A416" t="str">
        <f t="shared" si="6"/>
        <v>F-28-科斯莫姆</v>
      </c>
      <c r="B416" t="s">
        <v>4363</v>
      </c>
      <c r="C416" t="s">
        <v>683</v>
      </c>
      <c r="D416" t="s">
        <v>77</v>
      </c>
      <c r="E416" s="57"/>
      <c r="F416" t="s">
        <v>209</v>
      </c>
      <c r="G416" t="s">
        <v>209</v>
      </c>
      <c r="H416" t="s">
        <v>209</v>
      </c>
      <c r="I416" t="s">
        <v>153</v>
      </c>
      <c r="J416" s="57"/>
      <c r="K416">
        <v>43</v>
      </c>
      <c r="L416">
        <v>29</v>
      </c>
      <c r="M416">
        <v>131</v>
      </c>
      <c r="N416">
        <v>29</v>
      </c>
      <c r="O416">
        <v>131</v>
      </c>
      <c r="P416">
        <v>37</v>
      </c>
      <c r="Q416">
        <v>400</v>
      </c>
      <c r="R416" t="s">
        <v>4159</v>
      </c>
      <c r="S416" t="s">
        <v>4160</v>
      </c>
      <c r="V416" t="s">
        <v>4363</v>
      </c>
      <c r="AB416">
        <v>790</v>
      </c>
      <c r="AC416" t="s">
        <v>5541</v>
      </c>
      <c r="AD416" t="s">
        <v>5542</v>
      </c>
    </row>
    <row r="417" spans="1:30">
      <c r="A417" t="str">
        <f t="shared" si="6"/>
        <v>F-29-索尔迦雷欧</v>
      </c>
      <c r="B417" t="s">
        <v>4364</v>
      </c>
      <c r="C417" t="s">
        <v>684</v>
      </c>
      <c r="D417" t="s">
        <v>77</v>
      </c>
      <c r="E417" s="57" t="s">
        <v>72</v>
      </c>
      <c r="F417" t="s">
        <v>685</v>
      </c>
      <c r="G417" t="s">
        <v>685</v>
      </c>
      <c r="H417" t="s">
        <v>685</v>
      </c>
      <c r="I417" t="s">
        <v>153</v>
      </c>
      <c r="J417" s="57"/>
      <c r="K417">
        <v>137</v>
      </c>
      <c r="L417">
        <v>137</v>
      </c>
      <c r="M417">
        <v>107</v>
      </c>
      <c r="N417">
        <v>113</v>
      </c>
      <c r="O417">
        <v>89</v>
      </c>
      <c r="P417">
        <v>97</v>
      </c>
      <c r="Q417">
        <v>680</v>
      </c>
      <c r="R417" t="s">
        <v>4161</v>
      </c>
      <c r="S417" t="s">
        <v>4162</v>
      </c>
      <c r="V417" t="s">
        <v>4364</v>
      </c>
      <c r="AB417">
        <v>791</v>
      </c>
      <c r="AC417" t="s">
        <v>5543</v>
      </c>
      <c r="AD417" t="s">
        <v>5544</v>
      </c>
    </row>
    <row r="418" spans="1:30">
      <c r="A418" t="str">
        <f t="shared" si="6"/>
        <v>F-30-露奈雅拉</v>
      </c>
      <c r="B418" t="s">
        <v>4365</v>
      </c>
      <c r="C418" t="s">
        <v>686</v>
      </c>
      <c r="D418" t="s">
        <v>77</v>
      </c>
      <c r="E418" s="57" t="s">
        <v>67</v>
      </c>
      <c r="F418" t="s">
        <v>687</v>
      </c>
      <c r="G418" t="s">
        <v>687</v>
      </c>
      <c r="H418" t="s">
        <v>687</v>
      </c>
      <c r="I418" t="s">
        <v>153</v>
      </c>
      <c r="J418" s="57"/>
      <c r="K418">
        <v>137</v>
      </c>
      <c r="L418">
        <v>113</v>
      </c>
      <c r="M418">
        <v>89</v>
      </c>
      <c r="N418">
        <v>137</v>
      </c>
      <c r="O418">
        <v>107</v>
      </c>
      <c r="P418">
        <v>97</v>
      </c>
      <c r="Q418">
        <v>680</v>
      </c>
      <c r="R418" t="s">
        <v>4163</v>
      </c>
      <c r="S418" t="s">
        <v>4164</v>
      </c>
      <c r="V418" t="s">
        <v>4365</v>
      </c>
      <c r="AB418">
        <v>792</v>
      </c>
      <c r="AC418" t="s">
        <v>5545</v>
      </c>
      <c r="AD418" t="s">
        <v>5546</v>
      </c>
    </row>
    <row r="419" spans="1:30">
      <c r="A419" t="str">
        <f t="shared" si="6"/>
        <v>F-31-奈克洛兹玛</v>
      </c>
      <c r="B419" t="s">
        <v>4366</v>
      </c>
      <c r="C419" t="s">
        <v>689</v>
      </c>
      <c r="D419" t="s">
        <v>77</v>
      </c>
      <c r="E419" s="57"/>
      <c r="F419" t="s">
        <v>690</v>
      </c>
      <c r="G419" t="s">
        <v>690</v>
      </c>
      <c r="H419" t="s">
        <v>690</v>
      </c>
      <c r="I419" t="s">
        <v>153</v>
      </c>
      <c r="J419" s="57"/>
      <c r="K419">
        <v>97</v>
      </c>
      <c r="L419">
        <v>107</v>
      </c>
      <c r="M419">
        <v>101</v>
      </c>
      <c r="N419">
        <v>127</v>
      </c>
      <c r="O419">
        <v>89</v>
      </c>
      <c r="P419">
        <v>79</v>
      </c>
      <c r="Q419">
        <v>600</v>
      </c>
      <c r="R419" t="s">
        <v>4165</v>
      </c>
      <c r="S419" t="s">
        <v>4166</v>
      </c>
      <c r="V419" t="s">
        <v>4366</v>
      </c>
      <c r="AB419">
        <v>800</v>
      </c>
      <c r="AC419" t="s">
        <v>5547</v>
      </c>
      <c r="AD419" t="s">
        <v>5548</v>
      </c>
    </row>
    <row r="420" spans="1:30">
      <c r="A420" t="str">
        <f t="shared" si="6"/>
        <v>F-31.1-奈克洛兹玛</v>
      </c>
      <c r="B420" t="s">
        <v>4367</v>
      </c>
      <c r="C420" t="s">
        <v>689</v>
      </c>
      <c r="D420" t="s">
        <v>77</v>
      </c>
      <c r="E420" s="57" t="s">
        <v>72</v>
      </c>
      <c r="F420" t="s">
        <v>690</v>
      </c>
      <c r="G420" t="s">
        <v>690</v>
      </c>
      <c r="H420" t="s">
        <v>690</v>
      </c>
      <c r="I420" t="s">
        <v>153</v>
      </c>
      <c r="K420">
        <v>97</v>
      </c>
      <c r="L420">
        <v>157</v>
      </c>
      <c r="M420">
        <v>127</v>
      </c>
      <c r="N420">
        <v>113</v>
      </c>
      <c r="O420">
        <v>109</v>
      </c>
      <c r="P420">
        <v>77</v>
      </c>
      <c r="Q420">
        <v>680</v>
      </c>
      <c r="R420" t="s">
        <v>4165</v>
      </c>
      <c r="S420" t="s">
        <v>4634</v>
      </c>
      <c r="V420" t="s">
        <v>4367</v>
      </c>
      <c r="AB420">
        <v>1149</v>
      </c>
      <c r="AC420" s="122" t="s">
        <v>5855</v>
      </c>
      <c r="AD420" s="122" t="s">
        <v>5856</v>
      </c>
    </row>
    <row r="421" spans="1:30">
      <c r="A421" t="str">
        <f t="shared" si="6"/>
        <v>F-31.2-奈克洛兹玛</v>
      </c>
      <c r="B421" t="s">
        <v>4368</v>
      </c>
      <c r="C421" t="s">
        <v>689</v>
      </c>
      <c r="D421" t="s">
        <v>77</v>
      </c>
      <c r="E421" s="57" t="s">
        <v>67</v>
      </c>
      <c r="F421" t="s">
        <v>690</v>
      </c>
      <c r="G421" t="s">
        <v>690</v>
      </c>
      <c r="H421" t="s">
        <v>690</v>
      </c>
      <c r="I421" t="s">
        <v>153</v>
      </c>
      <c r="K421">
        <v>97</v>
      </c>
      <c r="L421">
        <v>113</v>
      </c>
      <c r="M421">
        <v>109</v>
      </c>
      <c r="N421">
        <v>157</v>
      </c>
      <c r="O421">
        <v>127</v>
      </c>
      <c r="P421">
        <v>77</v>
      </c>
      <c r="Q421">
        <v>680</v>
      </c>
      <c r="R421" t="s">
        <v>4165</v>
      </c>
      <c r="S421" t="s">
        <v>4635</v>
      </c>
      <c r="V421" t="s">
        <v>4368</v>
      </c>
      <c r="AB421">
        <v>1150</v>
      </c>
      <c r="AC421" s="122" t="s">
        <v>5857</v>
      </c>
      <c r="AD421" s="122" t="s">
        <v>5858</v>
      </c>
    </row>
    <row r="422" spans="1:30">
      <c r="A422" t="str">
        <f t="shared" si="6"/>
        <v>F-32-玛夏多</v>
      </c>
      <c r="B422" t="s">
        <v>4369</v>
      </c>
      <c r="C422" t="s">
        <v>692</v>
      </c>
      <c r="D422" t="s">
        <v>54</v>
      </c>
      <c r="E422" s="57" t="s">
        <v>67</v>
      </c>
      <c r="F422" t="s">
        <v>184</v>
      </c>
      <c r="G422" t="s">
        <v>184</v>
      </c>
      <c r="H422" t="s">
        <v>184</v>
      </c>
      <c r="I422" t="s">
        <v>153</v>
      </c>
      <c r="K422">
        <v>90</v>
      </c>
      <c r="L422">
        <v>125</v>
      </c>
      <c r="M422">
        <v>80</v>
      </c>
      <c r="N422">
        <v>90</v>
      </c>
      <c r="O422">
        <v>90</v>
      </c>
      <c r="P422">
        <v>125</v>
      </c>
      <c r="Q422">
        <v>600</v>
      </c>
      <c r="R422" t="s">
        <v>4167</v>
      </c>
      <c r="S422" t="s">
        <v>4168</v>
      </c>
      <c r="V422" t="s">
        <v>4369</v>
      </c>
      <c r="AB422">
        <v>802</v>
      </c>
      <c r="AC422" t="s">
        <v>5549</v>
      </c>
      <c r="AD422" t="s">
        <v>5550</v>
      </c>
    </row>
    <row r="423" spans="1:30">
      <c r="A423" t="str">
        <f t="shared" si="6"/>
        <v>F-33-捷拉奥拉</v>
      </c>
      <c r="B423" t="s">
        <v>4370</v>
      </c>
      <c r="C423" t="s">
        <v>4184</v>
      </c>
      <c r="D423" t="s">
        <v>76</v>
      </c>
      <c r="F423" t="s">
        <v>283</v>
      </c>
      <c r="G423" t="s">
        <v>283</v>
      </c>
      <c r="H423" t="s">
        <v>283</v>
      </c>
      <c r="I423" t="s">
        <v>153</v>
      </c>
      <c r="K423">
        <v>88</v>
      </c>
      <c r="L423">
        <v>112</v>
      </c>
      <c r="M423">
        <v>75</v>
      </c>
      <c r="N423">
        <v>102</v>
      </c>
      <c r="O423">
        <v>80</v>
      </c>
      <c r="P423">
        <v>143</v>
      </c>
      <c r="Q423">
        <v>600</v>
      </c>
      <c r="R423" t="s">
        <v>4187</v>
      </c>
      <c r="S423" t="s">
        <v>4188</v>
      </c>
      <c r="V423" t="s">
        <v>4370</v>
      </c>
      <c r="AB423">
        <v>807</v>
      </c>
      <c r="AC423" t="s">
        <v>5551</v>
      </c>
      <c r="AD423" t="s">
        <v>5552</v>
      </c>
    </row>
    <row r="424" spans="1:30">
      <c r="A424" t="str">
        <f t="shared" si="6"/>
        <v>F-34-美录坦</v>
      </c>
      <c r="B424" t="s">
        <v>4371</v>
      </c>
      <c r="C424" t="s">
        <v>4372</v>
      </c>
      <c r="D424" t="s">
        <v>72</v>
      </c>
      <c r="F424" t="s">
        <v>211</v>
      </c>
      <c r="G424" t="s">
        <v>211</v>
      </c>
      <c r="H424" t="s">
        <v>211</v>
      </c>
      <c r="I424" t="s">
        <v>153</v>
      </c>
      <c r="K424">
        <v>46</v>
      </c>
      <c r="L424">
        <v>65</v>
      </c>
      <c r="M424">
        <v>65</v>
      </c>
      <c r="N424">
        <v>55</v>
      </c>
      <c r="O424">
        <v>35</v>
      </c>
      <c r="P424">
        <v>34</v>
      </c>
      <c r="Q424">
        <v>300</v>
      </c>
      <c r="R424" t="s">
        <v>4481</v>
      </c>
      <c r="S424" t="s">
        <v>4636</v>
      </c>
      <c r="V424" t="s">
        <v>4371</v>
      </c>
      <c r="AB424">
        <v>808</v>
      </c>
      <c r="AC424" t="s">
        <v>5553</v>
      </c>
      <c r="AD424" t="s">
        <v>5554</v>
      </c>
    </row>
    <row r="425" spans="1:30">
      <c r="A425" t="str">
        <f t="shared" si="6"/>
        <v>F-35-美录梅塔</v>
      </c>
      <c r="B425" t="s">
        <v>4373</v>
      </c>
      <c r="C425" t="s">
        <v>4374</v>
      </c>
      <c r="D425" t="s">
        <v>72</v>
      </c>
      <c r="F425" t="s">
        <v>252</v>
      </c>
      <c r="G425" t="s">
        <v>252</v>
      </c>
      <c r="H425" t="s">
        <v>252</v>
      </c>
      <c r="I425" t="s">
        <v>153</v>
      </c>
      <c r="K425">
        <v>135</v>
      </c>
      <c r="L425">
        <v>143</v>
      </c>
      <c r="M425">
        <v>143</v>
      </c>
      <c r="N425">
        <v>80</v>
      </c>
      <c r="O425">
        <v>65</v>
      </c>
      <c r="P425">
        <v>34</v>
      </c>
      <c r="Q425">
        <v>600</v>
      </c>
      <c r="R425" t="s">
        <v>4482</v>
      </c>
      <c r="S425" t="s">
        <v>4637</v>
      </c>
      <c r="V425" t="s">
        <v>4373</v>
      </c>
      <c r="AB425">
        <v>809</v>
      </c>
      <c r="AC425" t="s">
        <v>5555</v>
      </c>
      <c r="AD425" t="s">
        <v>5556</v>
      </c>
    </row>
    <row r="426" spans="1:30">
      <c r="A426" t="str">
        <f t="shared" si="6"/>
        <v>1-敲音猴</v>
      </c>
      <c r="B426">
        <v>1</v>
      </c>
      <c r="C426" t="s">
        <v>4375</v>
      </c>
      <c r="D426" t="s">
        <v>75</v>
      </c>
      <c r="E426" s="57"/>
      <c r="F426" t="s">
        <v>96</v>
      </c>
      <c r="G426" t="s">
        <v>96</v>
      </c>
      <c r="H426" t="s">
        <v>680</v>
      </c>
      <c r="I426" t="s">
        <v>137</v>
      </c>
      <c r="J426" s="57" t="s">
        <v>99</v>
      </c>
      <c r="K426">
        <v>50</v>
      </c>
      <c r="L426">
        <v>65</v>
      </c>
      <c r="M426">
        <v>50</v>
      </c>
      <c r="N426">
        <v>40</v>
      </c>
      <c r="O426">
        <v>40</v>
      </c>
      <c r="P426">
        <v>65</v>
      </c>
      <c r="Q426">
        <v>310</v>
      </c>
      <c r="R426" t="s">
        <v>4483</v>
      </c>
      <c r="S426" t="s">
        <v>4638</v>
      </c>
      <c r="V426">
        <v>1</v>
      </c>
      <c r="AB426">
        <v>810</v>
      </c>
      <c r="AC426" t="s">
        <v>5557</v>
      </c>
      <c r="AD426" t="s">
        <v>5558</v>
      </c>
    </row>
    <row r="427" spans="1:30">
      <c r="A427" t="str">
        <f t="shared" si="6"/>
        <v>2-啪咚猴</v>
      </c>
      <c r="B427">
        <v>2</v>
      </c>
      <c r="C427" t="s">
        <v>4376</v>
      </c>
      <c r="D427" t="s">
        <v>75</v>
      </c>
      <c r="E427" s="57"/>
      <c r="F427" t="s">
        <v>96</v>
      </c>
      <c r="G427" t="s">
        <v>96</v>
      </c>
      <c r="H427" t="s">
        <v>680</v>
      </c>
      <c r="I427" t="s">
        <v>137</v>
      </c>
      <c r="J427" s="57" t="s">
        <v>99</v>
      </c>
      <c r="K427">
        <v>70</v>
      </c>
      <c r="L427">
        <v>85</v>
      </c>
      <c r="M427">
        <v>70</v>
      </c>
      <c r="N427">
        <v>55</v>
      </c>
      <c r="O427">
        <v>60</v>
      </c>
      <c r="P427">
        <v>80</v>
      </c>
      <c r="Q427">
        <v>420</v>
      </c>
      <c r="R427" t="s">
        <v>4484</v>
      </c>
      <c r="S427" t="s">
        <v>4639</v>
      </c>
      <c r="V427">
        <v>2</v>
      </c>
      <c r="AB427">
        <v>811</v>
      </c>
      <c r="AC427" t="s">
        <v>5559</v>
      </c>
      <c r="AD427" t="s">
        <v>5560</v>
      </c>
    </row>
    <row r="428" spans="1:30">
      <c r="A428" t="str">
        <f t="shared" si="6"/>
        <v>3-轰擂金刚猩</v>
      </c>
      <c r="B428">
        <v>3</v>
      </c>
      <c r="C428" t="s">
        <v>4377</v>
      </c>
      <c r="D428" t="s">
        <v>75</v>
      </c>
      <c r="E428" s="57"/>
      <c r="F428" t="s">
        <v>96</v>
      </c>
      <c r="G428" t="s">
        <v>96</v>
      </c>
      <c r="H428" t="s">
        <v>680</v>
      </c>
      <c r="I428" t="s">
        <v>137</v>
      </c>
      <c r="J428" s="57" t="s">
        <v>99</v>
      </c>
      <c r="K428">
        <v>100</v>
      </c>
      <c r="L428">
        <v>125</v>
      </c>
      <c r="M428">
        <v>90</v>
      </c>
      <c r="N428">
        <v>60</v>
      </c>
      <c r="O428">
        <v>70</v>
      </c>
      <c r="P428">
        <v>85</v>
      </c>
      <c r="Q428">
        <v>530</v>
      </c>
      <c r="R428" t="s">
        <v>4485</v>
      </c>
      <c r="S428" t="s">
        <v>4640</v>
      </c>
      <c r="V428">
        <v>3</v>
      </c>
      <c r="AB428">
        <v>812</v>
      </c>
      <c r="AC428" t="s">
        <v>5561</v>
      </c>
      <c r="AD428" t="s">
        <v>5562</v>
      </c>
    </row>
    <row r="429" spans="1:30">
      <c r="A429" t="str">
        <f t="shared" si="6"/>
        <v>4-炎兔儿</v>
      </c>
      <c r="B429">
        <v>4</v>
      </c>
      <c r="C429" t="s">
        <v>4378</v>
      </c>
      <c r="D429" t="s">
        <v>73</v>
      </c>
      <c r="F429" t="s">
        <v>104</v>
      </c>
      <c r="G429" t="s">
        <v>104</v>
      </c>
      <c r="H429" t="s">
        <v>4462</v>
      </c>
      <c r="I429" t="s">
        <v>137</v>
      </c>
      <c r="J429" t="s">
        <v>199</v>
      </c>
      <c r="K429">
        <v>50</v>
      </c>
      <c r="L429">
        <v>71</v>
      </c>
      <c r="M429">
        <v>40</v>
      </c>
      <c r="N429">
        <v>40</v>
      </c>
      <c r="O429">
        <v>40</v>
      </c>
      <c r="P429">
        <v>69</v>
      </c>
      <c r="Q429">
        <v>310</v>
      </c>
      <c r="R429" t="s">
        <v>4486</v>
      </c>
      <c r="S429" t="s">
        <v>4641</v>
      </c>
      <c r="V429">
        <v>4</v>
      </c>
      <c r="AB429">
        <v>813</v>
      </c>
      <c r="AC429" t="s">
        <v>5563</v>
      </c>
      <c r="AD429" t="s">
        <v>5564</v>
      </c>
    </row>
    <row r="430" spans="1:30">
      <c r="A430" t="str">
        <f t="shared" si="6"/>
        <v>5-腾蹴小将</v>
      </c>
      <c r="B430">
        <v>5</v>
      </c>
      <c r="C430" t="s">
        <v>4379</v>
      </c>
      <c r="D430" t="s">
        <v>73</v>
      </c>
      <c r="E430" s="57"/>
      <c r="F430" t="s">
        <v>104</v>
      </c>
      <c r="G430" t="s">
        <v>104</v>
      </c>
      <c r="H430" t="s">
        <v>4462</v>
      </c>
      <c r="I430" t="s">
        <v>137</v>
      </c>
      <c r="J430" s="57" t="s">
        <v>199</v>
      </c>
      <c r="K430">
        <v>65</v>
      </c>
      <c r="L430">
        <v>86</v>
      </c>
      <c r="M430">
        <v>60</v>
      </c>
      <c r="N430">
        <v>55</v>
      </c>
      <c r="O430">
        <v>60</v>
      </c>
      <c r="P430">
        <v>94</v>
      </c>
      <c r="Q430">
        <v>420</v>
      </c>
      <c r="R430" t="s">
        <v>4487</v>
      </c>
      <c r="S430" t="s">
        <v>4642</v>
      </c>
      <c r="V430">
        <v>5</v>
      </c>
      <c r="AB430">
        <v>814</v>
      </c>
      <c r="AC430" t="s">
        <v>5565</v>
      </c>
      <c r="AD430" t="s">
        <v>5566</v>
      </c>
    </row>
    <row r="431" spans="1:30">
      <c r="A431" t="str">
        <f t="shared" si="6"/>
        <v>6-闪焰王牌</v>
      </c>
      <c r="B431">
        <v>6</v>
      </c>
      <c r="C431" t="s">
        <v>4380</v>
      </c>
      <c r="D431" t="s">
        <v>73</v>
      </c>
      <c r="E431" s="57"/>
      <c r="F431" t="s">
        <v>104</v>
      </c>
      <c r="G431" t="s">
        <v>104</v>
      </c>
      <c r="H431" t="s">
        <v>4462</v>
      </c>
      <c r="I431" t="s">
        <v>137</v>
      </c>
      <c r="J431" s="57" t="s">
        <v>199</v>
      </c>
      <c r="K431">
        <v>80</v>
      </c>
      <c r="L431">
        <v>116</v>
      </c>
      <c r="M431">
        <v>75</v>
      </c>
      <c r="N431">
        <v>65</v>
      </c>
      <c r="O431">
        <v>75</v>
      </c>
      <c r="P431">
        <v>119</v>
      </c>
      <c r="Q431">
        <v>530</v>
      </c>
      <c r="R431" t="s">
        <v>4488</v>
      </c>
      <c r="S431" t="s">
        <v>4643</v>
      </c>
      <c r="V431">
        <v>6</v>
      </c>
      <c r="AB431">
        <v>815</v>
      </c>
      <c r="AC431" t="s">
        <v>5567</v>
      </c>
      <c r="AD431" t="s">
        <v>5568</v>
      </c>
    </row>
    <row r="432" spans="1:30">
      <c r="A432" t="str">
        <f t="shared" si="6"/>
        <v>7-泪眼蜥</v>
      </c>
      <c r="B432">
        <v>7</v>
      </c>
      <c r="C432" t="s">
        <v>4381</v>
      </c>
      <c r="D432" t="s">
        <v>74</v>
      </c>
      <c r="E432" s="57"/>
      <c r="F432" t="s">
        <v>112</v>
      </c>
      <c r="G432" t="s">
        <v>112</v>
      </c>
      <c r="H432" t="s">
        <v>128</v>
      </c>
      <c r="I432" t="s">
        <v>114</v>
      </c>
      <c r="J432" s="57" t="s">
        <v>137</v>
      </c>
      <c r="K432">
        <v>50</v>
      </c>
      <c r="L432">
        <v>40</v>
      </c>
      <c r="M432">
        <v>40</v>
      </c>
      <c r="N432">
        <v>70</v>
      </c>
      <c r="O432">
        <v>40</v>
      </c>
      <c r="P432">
        <v>70</v>
      </c>
      <c r="Q432">
        <v>310</v>
      </c>
      <c r="R432" t="s">
        <v>4489</v>
      </c>
      <c r="S432" t="s">
        <v>4644</v>
      </c>
      <c r="V432">
        <v>7</v>
      </c>
      <c r="AB432">
        <v>816</v>
      </c>
      <c r="AC432" t="s">
        <v>5569</v>
      </c>
      <c r="AD432" t="s">
        <v>5570</v>
      </c>
    </row>
    <row r="433" spans="1:30">
      <c r="A433" t="str">
        <f t="shared" si="6"/>
        <v>8-变涩蜥</v>
      </c>
      <c r="B433">
        <v>8</v>
      </c>
      <c r="C433" t="s">
        <v>4382</v>
      </c>
      <c r="D433" t="s">
        <v>74</v>
      </c>
      <c r="F433" t="s">
        <v>112</v>
      </c>
      <c r="G433" t="s">
        <v>112</v>
      </c>
      <c r="H433" t="s">
        <v>128</v>
      </c>
      <c r="I433" t="s">
        <v>114</v>
      </c>
      <c r="J433" s="57" t="s">
        <v>137</v>
      </c>
      <c r="K433">
        <v>65</v>
      </c>
      <c r="L433">
        <v>60</v>
      </c>
      <c r="M433">
        <v>55</v>
      </c>
      <c r="N433">
        <v>95</v>
      </c>
      <c r="O433">
        <v>55</v>
      </c>
      <c r="P433">
        <v>90</v>
      </c>
      <c r="Q433">
        <v>420</v>
      </c>
      <c r="R433" t="s">
        <v>4490</v>
      </c>
      <c r="S433" t="s">
        <v>4645</v>
      </c>
      <c r="V433">
        <v>8</v>
      </c>
      <c r="AB433">
        <v>817</v>
      </c>
      <c r="AC433" t="s">
        <v>5571</v>
      </c>
      <c r="AD433" t="s">
        <v>5572</v>
      </c>
    </row>
    <row r="434" spans="1:30">
      <c r="A434" t="str">
        <f t="shared" si="6"/>
        <v>9-千面避役</v>
      </c>
      <c r="B434">
        <v>9</v>
      </c>
      <c r="C434" t="s">
        <v>4383</v>
      </c>
      <c r="D434" t="s">
        <v>74</v>
      </c>
      <c r="F434" t="s">
        <v>112</v>
      </c>
      <c r="G434" t="s">
        <v>112</v>
      </c>
      <c r="H434" t="s">
        <v>128</v>
      </c>
      <c r="I434" t="s">
        <v>114</v>
      </c>
      <c r="J434" s="57" t="s">
        <v>137</v>
      </c>
      <c r="K434">
        <v>70</v>
      </c>
      <c r="L434">
        <v>85</v>
      </c>
      <c r="M434">
        <v>65</v>
      </c>
      <c r="N434">
        <v>125</v>
      </c>
      <c r="O434">
        <v>65</v>
      </c>
      <c r="P434">
        <v>120</v>
      </c>
      <c r="Q434">
        <v>530</v>
      </c>
      <c r="R434" t="s">
        <v>4491</v>
      </c>
      <c r="S434" t="s">
        <v>4646</v>
      </c>
      <c r="V434">
        <v>9</v>
      </c>
      <c r="AB434">
        <v>818</v>
      </c>
      <c r="AC434" t="s">
        <v>5573</v>
      </c>
      <c r="AD434" t="s">
        <v>5574</v>
      </c>
    </row>
    <row r="435" spans="1:30">
      <c r="A435" t="str">
        <f t="shared" si="6"/>
        <v>24-贪心栗鼠</v>
      </c>
      <c r="B435">
        <v>24</v>
      </c>
      <c r="C435" t="s">
        <v>4384</v>
      </c>
      <c r="D435" t="s">
        <v>53</v>
      </c>
      <c r="F435" t="s">
        <v>564</v>
      </c>
      <c r="G435" t="s">
        <v>564</v>
      </c>
      <c r="H435" t="s">
        <v>138</v>
      </c>
      <c r="I435" t="s">
        <v>137</v>
      </c>
      <c r="J435" s="57"/>
      <c r="K435">
        <v>70</v>
      </c>
      <c r="L435">
        <v>55</v>
      </c>
      <c r="M435">
        <v>55</v>
      </c>
      <c r="N435">
        <v>35</v>
      </c>
      <c r="O435">
        <v>35</v>
      </c>
      <c r="P435">
        <v>25</v>
      </c>
      <c r="Q435">
        <v>275</v>
      </c>
      <c r="R435" t="s">
        <v>4492</v>
      </c>
      <c r="S435" t="s">
        <v>4647</v>
      </c>
      <c r="V435">
        <v>24</v>
      </c>
      <c r="AB435">
        <v>819</v>
      </c>
      <c r="AC435" t="s">
        <v>5575</v>
      </c>
      <c r="AD435" t="s">
        <v>5576</v>
      </c>
    </row>
    <row r="436" spans="1:30">
      <c r="A436" t="str">
        <f t="shared" si="6"/>
        <v>25-藏饱栗鼠</v>
      </c>
      <c r="B436">
        <v>25</v>
      </c>
      <c r="C436" t="s">
        <v>4385</v>
      </c>
      <c r="D436" t="s">
        <v>53</v>
      </c>
      <c r="F436" t="s">
        <v>564</v>
      </c>
      <c r="G436" t="s">
        <v>564</v>
      </c>
      <c r="H436" t="s">
        <v>138</v>
      </c>
      <c r="I436" t="s">
        <v>137</v>
      </c>
      <c r="J436" s="57"/>
      <c r="K436">
        <v>120</v>
      </c>
      <c r="L436">
        <v>95</v>
      </c>
      <c r="M436">
        <v>95</v>
      </c>
      <c r="N436">
        <v>55</v>
      </c>
      <c r="O436">
        <v>75</v>
      </c>
      <c r="P436">
        <v>20</v>
      </c>
      <c r="Q436">
        <v>460</v>
      </c>
      <c r="R436" t="s">
        <v>4493</v>
      </c>
      <c r="S436" t="s">
        <v>4648</v>
      </c>
      <c r="V436">
        <v>25</v>
      </c>
      <c r="AB436">
        <v>820</v>
      </c>
      <c r="AC436" t="s">
        <v>5577</v>
      </c>
      <c r="AD436" t="s">
        <v>5578</v>
      </c>
    </row>
    <row r="437" spans="1:30">
      <c r="A437" t="str">
        <f t="shared" si="6"/>
        <v>21-稚山雀</v>
      </c>
      <c r="B437">
        <v>21</v>
      </c>
      <c r="C437" t="s">
        <v>4386</v>
      </c>
      <c r="D437" t="s">
        <v>58</v>
      </c>
      <c r="F437" t="s">
        <v>130</v>
      </c>
      <c r="G437" t="s">
        <v>140</v>
      </c>
      <c r="H437" t="s">
        <v>132</v>
      </c>
      <c r="I437" t="s">
        <v>133</v>
      </c>
      <c r="J437" s="57"/>
      <c r="K437">
        <v>38</v>
      </c>
      <c r="L437">
        <v>47</v>
      </c>
      <c r="M437">
        <v>35</v>
      </c>
      <c r="N437">
        <v>33</v>
      </c>
      <c r="O437">
        <v>35</v>
      </c>
      <c r="P437">
        <v>57</v>
      </c>
      <c r="Q437">
        <v>245</v>
      </c>
      <c r="R437" t="s">
        <v>4494</v>
      </c>
      <c r="S437" t="s">
        <v>4649</v>
      </c>
      <c r="V437">
        <v>21</v>
      </c>
      <c r="AB437">
        <v>821</v>
      </c>
      <c r="AC437" t="s">
        <v>5579</v>
      </c>
      <c r="AD437" t="s">
        <v>5580</v>
      </c>
    </row>
    <row r="438" spans="1:30">
      <c r="A438" t="str">
        <f t="shared" si="6"/>
        <v>22-蓝鸦</v>
      </c>
      <c r="B438">
        <v>22</v>
      </c>
      <c r="C438" t="s">
        <v>4387</v>
      </c>
      <c r="D438" t="s">
        <v>58</v>
      </c>
      <c r="F438" t="s">
        <v>130</v>
      </c>
      <c r="G438" t="s">
        <v>140</v>
      </c>
      <c r="H438" t="s">
        <v>132</v>
      </c>
      <c r="I438" t="s">
        <v>133</v>
      </c>
      <c r="J438" s="57"/>
      <c r="K438">
        <v>68</v>
      </c>
      <c r="L438">
        <v>67</v>
      </c>
      <c r="M438">
        <v>55</v>
      </c>
      <c r="N438">
        <v>43</v>
      </c>
      <c r="O438">
        <v>55</v>
      </c>
      <c r="P438">
        <v>77</v>
      </c>
      <c r="Q438">
        <v>365</v>
      </c>
      <c r="R438" t="s">
        <v>4495</v>
      </c>
      <c r="S438" t="s">
        <v>4650</v>
      </c>
      <c r="V438">
        <v>22</v>
      </c>
      <c r="AB438">
        <v>822</v>
      </c>
      <c r="AC438" t="s">
        <v>5581</v>
      </c>
      <c r="AD438" t="s">
        <v>5582</v>
      </c>
    </row>
    <row r="439" spans="1:30">
      <c r="A439" t="str">
        <f t="shared" si="6"/>
        <v>23-钢铠鸦</v>
      </c>
      <c r="B439">
        <v>23</v>
      </c>
      <c r="C439" t="s">
        <v>4388</v>
      </c>
      <c r="D439" t="s">
        <v>58</v>
      </c>
      <c r="E439" s="57" t="s">
        <v>72</v>
      </c>
      <c r="F439" t="s">
        <v>287</v>
      </c>
      <c r="G439" t="s">
        <v>140</v>
      </c>
      <c r="H439" t="s">
        <v>4463</v>
      </c>
      <c r="I439" t="s">
        <v>133</v>
      </c>
      <c r="J439" s="57"/>
      <c r="K439">
        <v>98</v>
      </c>
      <c r="L439">
        <v>87</v>
      </c>
      <c r="M439">
        <v>105</v>
      </c>
      <c r="N439">
        <v>53</v>
      </c>
      <c r="O439">
        <v>85</v>
      </c>
      <c r="P439">
        <v>67</v>
      </c>
      <c r="Q439">
        <v>495</v>
      </c>
      <c r="R439" t="s">
        <v>4496</v>
      </c>
      <c r="S439" t="s">
        <v>4651</v>
      </c>
      <c r="V439">
        <v>23</v>
      </c>
      <c r="AB439">
        <v>823</v>
      </c>
      <c r="AC439" t="s">
        <v>5583</v>
      </c>
      <c r="AD439" t="s">
        <v>5584</v>
      </c>
    </row>
    <row r="440" spans="1:30">
      <c r="A440" t="str">
        <f t="shared" si="6"/>
        <v>10-索侦虫</v>
      </c>
      <c r="B440">
        <v>10</v>
      </c>
      <c r="C440" t="s">
        <v>4389</v>
      </c>
      <c r="D440" t="s">
        <v>66</v>
      </c>
      <c r="E440" s="57"/>
      <c r="F440" t="s">
        <v>127</v>
      </c>
      <c r="G440" t="s">
        <v>125</v>
      </c>
      <c r="H440" t="s">
        <v>319</v>
      </c>
      <c r="I440" t="s">
        <v>121</v>
      </c>
      <c r="J440" s="57"/>
      <c r="K440">
        <v>25</v>
      </c>
      <c r="L440">
        <v>20</v>
      </c>
      <c r="M440">
        <v>20</v>
      </c>
      <c r="N440">
        <v>25</v>
      </c>
      <c r="O440">
        <v>45</v>
      </c>
      <c r="P440">
        <v>45</v>
      </c>
      <c r="Q440">
        <v>180</v>
      </c>
      <c r="R440" t="s">
        <v>4497</v>
      </c>
      <c r="S440" t="s">
        <v>4652</v>
      </c>
      <c r="V440">
        <v>10</v>
      </c>
      <c r="AB440">
        <v>824</v>
      </c>
      <c r="AC440" t="s">
        <v>5585</v>
      </c>
      <c r="AD440" t="s">
        <v>5586</v>
      </c>
    </row>
    <row r="441" spans="1:30">
      <c r="A441" t="str">
        <f t="shared" si="6"/>
        <v>11-天罩虫</v>
      </c>
      <c r="B441">
        <v>11</v>
      </c>
      <c r="C441" t="s">
        <v>4390</v>
      </c>
      <c r="D441" t="s">
        <v>66</v>
      </c>
      <c r="E441" s="57" t="s">
        <v>77</v>
      </c>
      <c r="F441" t="s">
        <v>127</v>
      </c>
      <c r="G441" t="s">
        <v>125</v>
      </c>
      <c r="H441" t="s">
        <v>319</v>
      </c>
      <c r="I441" t="s">
        <v>121</v>
      </c>
      <c r="J441" s="57"/>
      <c r="K441">
        <v>50</v>
      </c>
      <c r="L441">
        <v>35</v>
      </c>
      <c r="M441">
        <v>80</v>
      </c>
      <c r="N441">
        <v>50</v>
      </c>
      <c r="O441">
        <v>90</v>
      </c>
      <c r="P441">
        <v>30</v>
      </c>
      <c r="Q441">
        <v>335</v>
      </c>
      <c r="R441" t="s">
        <v>4498</v>
      </c>
      <c r="S441" t="s">
        <v>4653</v>
      </c>
      <c r="V441">
        <v>11</v>
      </c>
      <c r="AB441">
        <v>825</v>
      </c>
      <c r="AC441" t="s">
        <v>5587</v>
      </c>
      <c r="AD441" t="s">
        <v>5588</v>
      </c>
    </row>
    <row r="442" spans="1:30">
      <c r="A442" t="str">
        <f t="shared" si="6"/>
        <v>12-以欧路普</v>
      </c>
      <c r="B442">
        <v>12</v>
      </c>
      <c r="C442" t="s">
        <v>4391</v>
      </c>
      <c r="D442" t="s">
        <v>66</v>
      </c>
      <c r="E442" t="s">
        <v>77</v>
      </c>
      <c r="F442" t="s">
        <v>127</v>
      </c>
      <c r="G442" t="s">
        <v>166</v>
      </c>
      <c r="H442" t="s">
        <v>319</v>
      </c>
      <c r="I442" t="s">
        <v>121</v>
      </c>
      <c r="J442" s="57"/>
      <c r="K442">
        <v>60</v>
      </c>
      <c r="L442">
        <v>45</v>
      </c>
      <c r="M442">
        <v>110</v>
      </c>
      <c r="N442">
        <v>80</v>
      </c>
      <c r="O442">
        <v>120</v>
      </c>
      <c r="P442">
        <v>90</v>
      </c>
      <c r="Q442">
        <v>505</v>
      </c>
      <c r="R442" t="s">
        <v>4499</v>
      </c>
      <c r="S442" t="s">
        <v>4654</v>
      </c>
      <c r="V442">
        <v>12</v>
      </c>
      <c r="AB442">
        <v>826</v>
      </c>
      <c r="AC442" t="s">
        <v>5589</v>
      </c>
      <c r="AD442" t="s">
        <v>5590</v>
      </c>
    </row>
    <row r="443" spans="1:30">
      <c r="A443" t="str">
        <f t="shared" si="6"/>
        <v>29-偷儿狐</v>
      </c>
      <c r="B443">
        <v>29</v>
      </c>
      <c r="C443" t="s">
        <v>4392</v>
      </c>
      <c r="D443" t="s">
        <v>80</v>
      </c>
      <c r="F443" t="s">
        <v>120</v>
      </c>
      <c r="G443" t="s">
        <v>250</v>
      </c>
      <c r="H443" t="s">
        <v>619</v>
      </c>
      <c r="I443" t="s">
        <v>137</v>
      </c>
      <c r="J443" s="57"/>
      <c r="K443">
        <v>40</v>
      </c>
      <c r="L443">
        <v>28</v>
      </c>
      <c r="M443">
        <v>28</v>
      </c>
      <c r="N443">
        <v>47</v>
      </c>
      <c r="O443">
        <v>52</v>
      </c>
      <c r="P443">
        <v>50</v>
      </c>
      <c r="Q443">
        <v>245</v>
      </c>
      <c r="R443" t="s">
        <v>4500</v>
      </c>
      <c r="S443" t="s">
        <v>4655</v>
      </c>
      <c r="V443">
        <v>29</v>
      </c>
      <c r="AB443">
        <v>827</v>
      </c>
      <c r="AC443" t="s">
        <v>5591</v>
      </c>
      <c r="AD443" t="s">
        <v>5592</v>
      </c>
    </row>
    <row r="444" spans="1:30">
      <c r="A444" t="str">
        <f t="shared" si="6"/>
        <v>30-狐大盗</v>
      </c>
      <c r="B444">
        <v>30</v>
      </c>
      <c r="C444" t="s">
        <v>4393</v>
      </c>
      <c r="D444" t="s">
        <v>80</v>
      </c>
      <c r="F444" t="s">
        <v>120</v>
      </c>
      <c r="G444" t="s">
        <v>250</v>
      </c>
      <c r="H444" t="s">
        <v>619</v>
      </c>
      <c r="I444" t="s">
        <v>137</v>
      </c>
      <c r="J444" s="57"/>
      <c r="K444">
        <v>70</v>
      </c>
      <c r="L444">
        <v>58</v>
      </c>
      <c r="M444">
        <v>58</v>
      </c>
      <c r="N444">
        <v>87</v>
      </c>
      <c r="O444">
        <v>92</v>
      </c>
      <c r="P444">
        <v>90</v>
      </c>
      <c r="Q444">
        <v>455</v>
      </c>
      <c r="R444" t="s">
        <v>4501</v>
      </c>
      <c r="S444" t="s">
        <v>4656</v>
      </c>
      <c r="V444">
        <v>30</v>
      </c>
      <c r="AB444">
        <v>828</v>
      </c>
      <c r="AC444" t="s">
        <v>5593</v>
      </c>
      <c r="AD444" t="s">
        <v>5594</v>
      </c>
    </row>
    <row r="445" spans="1:30">
      <c r="A445" t="str">
        <f t="shared" si="6"/>
        <v>126-幼棉棉</v>
      </c>
      <c r="B445">
        <v>126</v>
      </c>
      <c r="C445" t="s">
        <v>4394</v>
      </c>
      <c r="D445" t="s">
        <v>75</v>
      </c>
      <c r="F445" t="s">
        <v>4464</v>
      </c>
      <c r="G445" t="s">
        <v>218</v>
      </c>
      <c r="H445" t="s">
        <v>173</v>
      </c>
      <c r="I445" t="s">
        <v>99</v>
      </c>
      <c r="J445" s="57"/>
      <c r="K445">
        <v>40</v>
      </c>
      <c r="L445">
        <v>40</v>
      </c>
      <c r="M445">
        <v>60</v>
      </c>
      <c r="N445">
        <v>40</v>
      </c>
      <c r="O445">
        <v>60</v>
      </c>
      <c r="P445">
        <v>10</v>
      </c>
      <c r="Q445">
        <v>250</v>
      </c>
      <c r="R445" t="s">
        <v>4502</v>
      </c>
      <c r="S445" t="s">
        <v>4657</v>
      </c>
      <c r="V445">
        <v>126</v>
      </c>
      <c r="AB445">
        <v>829</v>
      </c>
      <c r="AC445" t="s">
        <v>5595</v>
      </c>
      <c r="AD445" t="s">
        <v>5596</v>
      </c>
    </row>
    <row r="446" spans="1:30">
      <c r="A446" t="str">
        <f t="shared" si="6"/>
        <v>127-白蓬蓬</v>
      </c>
      <c r="B446">
        <v>127</v>
      </c>
      <c r="C446" t="s">
        <v>4395</v>
      </c>
      <c r="D446" t="s">
        <v>75</v>
      </c>
      <c r="E446" s="57"/>
      <c r="F446" t="s">
        <v>4464</v>
      </c>
      <c r="G446" t="s">
        <v>218</v>
      </c>
      <c r="H446" t="s">
        <v>173</v>
      </c>
      <c r="I446" t="s">
        <v>99</v>
      </c>
      <c r="J446" s="57"/>
      <c r="K446">
        <v>60</v>
      </c>
      <c r="L446">
        <v>50</v>
      </c>
      <c r="M446">
        <v>90</v>
      </c>
      <c r="N446">
        <v>80</v>
      </c>
      <c r="O446">
        <v>120</v>
      </c>
      <c r="P446">
        <v>60</v>
      </c>
      <c r="Q446">
        <v>460</v>
      </c>
      <c r="R446" t="s">
        <v>4503</v>
      </c>
      <c r="S446" t="s">
        <v>4658</v>
      </c>
      <c r="V446">
        <v>127</v>
      </c>
      <c r="AB446">
        <v>830</v>
      </c>
      <c r="AC446" t="s">
        <v>5597</v>
      </c>
      <c r="AD446" t="s">
        <v>5598</v>
      </c>
    </row>
    <row r="447" spans="1:30">
      <c r="A447" t="str">
        <f t="shared" si="6"/>
        <v>34-毛辫羊</v>
      </c>
      <c r="B447">
        <v>34</v>
      </c>
      <c r="C447" t="s">
        <v>4396</v>
      </c>
      <c r="D447" t="s">
        <v>53</v>
      </c>
      <c r="E447" s="57"/>
      <c r="F447" t="s">
        <v>644</v>
      </c>
      <c r="G447" t="s">
        <v>120</v>
      </c>
      <c r="H447" t="s">
        <v>560</v>
      </c>
      <c r="I447" t="s">
        <v>137</v>
      </c>
      <c r="J447" s="57"/>
      <c r="K447">
        <v>42</v>
      </c>
      <c r="L447">
        <v>40</v>
      </c>
      <c r="M447">
        <v>55</v>
      </c>
      <c r="N447">
        <v>40</v>
      </c>
      <c r="O447">
        <v>45</v>
      </c>
      <c r="P447">
        <v>48</v>
      </c>
      <c r="Q447">
        <v>270</v>
      </c>
      <c r="R447" t="s">
        <v>4504</v>
      </c>
      <c r="S447" t="s">
        <v>4659</v>
      </c>
      <c r="V447">
        <v>34</v>
      </c>
      <c r="AB447">
        <v>831</v>
      </c>
      <c r="AC447" t="s">
        <v>5599</v>
      </c>
      <c r="AD447" t="s">
        <v>5600</v>
      </c>
    </row>
    <row r="448" spans="1:30">
      <c r="A448" t="str">
        <f t="shared" si="6"/>
        <v>35-毛毛角羊</v>
      </c>
      <c r="B448">
        <v>35</v>
      </c>
      <c r="C448" t="s">
        <v>4397</v>
      </c>
      <c r="D448" t="s">
        <v>53</v>
      </c>
      <c r="E448" s="57"/>
      <c r="F448" t="s">
        <v>644</v>
      </c>
      <c r="G448" t="s">
        <v>202</v>
      </c>
      <c r="H448" t="s">
        <v>560</v>
      </c>
      <c r="I448" t="s">
        <v>137</v>
      </c>
      <c r="J448" s="57"/>
      <c r="K448">
        <v>72</v>
      </c>
      <c r="L448">
        <v>80</v>
      </c>
      <c r="M448">
        <v>100</v>
      </c>
      <c r="N448">
        <v>60</v>
      </c>
      <c r="O448">
        <v>90</v>
      </c>
      <c r="P448">
        <v>88</v>
      </c>
      <c r="Q448">
        <v>490</v>
      </c>
      <c r="R448" t="s">
        <v>4505</v>
      </c>
      <c r="S448" t="s">
        <v>4660</v>
      </c>
      <c r="V448">
        <v>35</v>
      </c>
      <c r="AB448">
        <v>832</v>
      </c>
      <c r="AC448" t="s">
        <v>5601</v>
      </c>
      <c r="AD448" t="s">
        <v>5602</v>
      </c>
    </row>
    <row r="449" spans="1:30">
      <c r="A449" t="str">
        <f t="shared" si="6"/>
        <v>42-咬咬龟</v>
      </c>
      <c r="B449">
        <v>42</v>
      </c>
      <c r="C449" t="s">
        <v>4398</v>
      </c>
      <c r="D449" t="s">
        <v>74</v>
      </c>
      <c r="F449" t="s">
        <v>376</v>
      </c>
      <c r="G449" t="s">
        <v>219</v>
      </c>
      <c r="H449" t="s">
        <v>190</v>
      </c>
      <c r="I449" t="s">
        <v>98</v>
      </c>
      <c r="J449" s="57" t="s">
        <v>114</v>
      </c>
      <c r="K449">
        <v>50</v>
      </c>
      <c r="L449">
        <v>64</v>
      </c>
      <c r="M449">
        <v>50</v>
      </c>
      <c r="N449">
        <v>38</v>
      </c>
      <c r="O449">
        <v>38</v>
      </c>
      <c r="P449">
        <v>44</v>
      </c>
      <c r="Q449">
        <v>284</v>
      </c>
      <c r="R449" t="s">
        <v>4506</v>
      </c>
      <c r="S449" t="s">
        <v>4661</v>
      </c>
      <c r="V449">
        <v>42</v>
      </c>
      <c r="AB449">
        <v>833</v>
      </c>
      <c r="AC449" t="s">
        <v>5603</v>
      </c>
      <c r="AD449" t="s">
        <v>5604</v>
      </c>
    </row>
    <row r="450" spans="1:30">
      <c r="A450" t="str">
        <f t="shared" si="6"/>
        <v>43-暴噬龟</v>
      </c>
      <c r="B450">
        <v>43</v>
      </c>
      <c r="C450" t="s">
        <v>4399</v>
      </c>
      <c r="D450" t="s">
        <v>74</v>
      </c>
      <c r="E450" t="s">
        <v>65</v>
      </c>
      <c r="F450" t="s">
        <v>376</v>
      </c>
      <c r="G450" t="s">
        <v>219</v>
      </c>
      <c r="H450" t="s">
        <v>190</v>
      </c>
      <c r="I450" t="s">
        <v>98</v>
      </c>
      <c r="J450" s="57" t="s">
        <v>114</v>
      </c>
      <c r="K450">
        <v>90</v>
      </c>
      <c r="L450">
        <v>115</v>
      </c>
      <c r="M450">
        <v>90</v>
      </c>
      <c r="N450">
        <v>48</v>
      </c>
      <c r="O450">
        <v>68</v>
      </c>
      <c r="P450">
        <v>74</v>
      </c>
      <c r="Q450">
        <v>485</v>
      </c>
      <c r="R450" t="s">
        <v>4507</v>
      </c>
      <c r="S450" t="s">
        <v>4662</v>
      </c>
      <c r="V450">
        <v>43</v>
      </c>
      <c r="AB450">
        <v>834</v>
      </c>
      <c r="AC450" t="s">
        <v>5605</v>
      </c>
      <c r="AD450" t="s">
        <v>5606</v>
      </c>
    </row>
    <row r="451" spans="1:30">
      <c r="A451" t="str">
        <f t="shared" ref="A451:A514" si="7">B451&amp;"-"&amp;C451</f>
        <v>46-来电汪</v>
      </c>
      <c r="B451">
        <v>46</v>
      </c>
      <c r="C451" t="s">
        <v>4400</v>
      </c>
      <c r="D451" t="s">
        <v>76</v>
      </c>
      <c r="F451" t="s">
        <v>4465</v>
      </c>
      <c r="G451" t="s">
        <v>4465</v>
      </c>
      <c r="H451" t="s">
        <v>185</v>
      </c>
      <c r="I451" t="s">
        <v>137</v>
      </c>
      <c r="J451" s="57"/>
      <c r="K451">
        <v>59</v>
      </c>
      <c r="L451">
        <v>45</v>
      </c>
      <c r="M451">
        <v>50</v>
      </c>
      <c r="N451">
        <v>40</v>
      </c>
      <c r="O451">
        <v>50</v>
      </c>
      <c r="P451">
        <v>26</v>
      </c>
      <c r="Q451">
        <v>270</v>
      </c>
      <c r="R451" t="s">
        <v>4508</v>
      </c>
      <c r="S451" t="s">
        <v>4663</v>
      </c>
      <c r="V451">
        <v>46</v>
      </c>
      <c r="AB451">
        <v>835</v>
      </c>
      <c r="AC451" t="s">
        <v>5607</v>
      </c>
      <c r="AD451" t="s">
        <v>5608</v>
      </c>
    </row>
    <row r="452" spans="1:30">
      <c r="A452" t="str">
        <f t="shared" si="7"/>
        <v>47-逐电犬</v>
      </c>
      <c r="B452">
        <v>47</v>
      </c>
      <c r="C452" t="s">
        <v>4401</v>
      </c>
      <c r="D452" t="s">
        <v>76</v>
      </c>
      <c r="F452" t="s">
        <v>376</v>
      </c>
      <c r="G452" t="s">
        <v>376</v>
      </c>
      <c r="H452" t="s">
        <v>165</v>
      </c>
      <c r="I452" t="s">
        <v>137</v>
      </c>
      <c r="J452" s="57"/>
      <c r="K452">
        <v>69</v>
      </c>
      <c r="L452">
        <v>90</v>
      </c>
      <c r="M452">
        <v>60</v>
      </c>
      <c r="N452">
        <v>90</v>
      </c>
      <c r="O452">
        <v>60</v>
      </c>
      <c r="P452">
        <v>121</v>
      </c>
      <c r="Q452">
        <v>490</v>
      </c>
      <c r="R452" t="s">
        <v>4509</v>
      </c>
      <c r="S452" t="s">
        <v>4664</v>
      </c>
      <c r="V452">
        <v>47</v>
      </c>
      <c r="AB452">
        <v>836</v>
      </c>
      <c r="AC452" t="s">
        <v>5609</v>
      </c>
      <c r="AD452" t="s">
        <v>5610</v>
      </c>
    </row>
    <row r="453" spans="1:30">
      <c r="A453" t="str">
        <f t="shared" si="7"/>
        <v>161-小炭仔</v>
      </c>
      <c r="B453">
        <v>161</v>
      </c>
      <c r="C453" t="s">
        <v>4402</v>
      </c>
      <c r="D453" t="s">
        <v>65</v>
      </c>
      <c r="E453" s="57"/>
      <c r="F453" t="s">
        <v>4466</v>
      </c>
      <c r="G453" t="s">
        <v>429</v>
      </c>
      <c r="H453" t="s">
        <v>162</v>
      </c>
      <c r="I453" t="s">
        <v>210</v>
      </c>
      <c r="J453" s="57"/>
      <c r="K453">
        <v>30</v>
      </c>
      <c r="L453">
        <v>40</v>
      </c>
      <c r="M453">
        <v>50</v>
      </c>
      <c r="N453">
        <v>40</v>
      </c>
      <c r="O453">
        <v>50</v>
      </c>
      <c r="P453">
        <v>30</v>
      </c>
      <c r="Q453">
        <v>240</v>
      </c>
      <c r="R453" t="s">
        <v>4510</v>
      </c>
      <c r="S453" t="s">
        <v>4665</v>
      </c>
      <c r="V453">
        <v>161</v>
      </c>
      <c r="AB453">
        <v>837</v>
      </c>
      <c r="AC453" t="s">
        <v>5611</v>
      </c>
      <c r="AD453" t="s">
        <v>5612</v>
      </c>
    </row>
    <row r="454" spans="1:30">
      <c r="A454" t="str">
        <f t="shared" si="7"/>
        <v>162-大炭车</v>
      </c>
      <c r="B454">
        <v>162</v>
      </c>
      <c r="C454" t="s">
        <v>4403</v>
      </c>
      <c r="D454" t="s">
        <v>65</v>
      </c>
      <c r="E454" s="57" t="s">
        <v>73</v>
      </c>
      <c r="F454" t="s">
        <v>4466</v>
      </c>
      <c r="G454" t="s">
        <v>214</v>
      </c>
      <c r="H454" t="s">
        <v>162</v>
      </c>
      <c r="I454" t="s">
        <v>210</v>
      </c>
      <c r="J454" s="57"/>
      <c r="K454">
        <v>80</v>
      </c>
      <c r="L454">
        <v>60</v>
      </c>
      <c r="M454">
        <v>90</v>
      </c>
      <c r="N454">
        <v>60</v>
      </c>
      <c r="O454">
        <v>70</v>
      </c>
      <c r="P454">
        <v>50</v>
      </c>
      <c r="Q454">
        <v>410</v>
      </c>
      <c r="R454" t="s">
        <v>4511</v>
      </c>
      <c r="S454" t="s">
        <v>4666</v>
      </c>
      <c r="V454">
        <v>162</v>
      </c>
      <c r="AB454">
        <v>838</v>
      </c>
      <c r="AC454" t="s">
        <v>5613</v>
      </c>
      <c r="AD454" t="s">
        <v>5614</v>
      </c>
    </row>
    <row r="455" spans="1:30">
      <c r="A455" t="str">
        <f t="shared" si="7"/>
        <v>163-巨炭山</v>
      </c>
      <c r="B455">
        <v>163</v>
      </c>
      <c r="C455" t="s">
        <v>4404</v>
      </c>
      <c r="D455" t="s">
        <v>65</v>
      </c>
      <c r="E455" s="57" t="s">
        <v>73</v>
      </c>
      <c r="F455" t="s">
        <v>4466</v>
      </c>
      <c r="G455" t="s">
        <v>214</v>
      </c>
      <c r="H455" t="s">
        <v>162</v>
      </c>
      <c r="I455" t="s">
        <v>210</v>
      </c>
      <c r="J455" s="57"/>
      <c r="K455">
        <v>110</v>
      </c>
      <c r="L455">
        <v>80</v>
      </c>
      <c r="M455">
        <v>120</v>
      </c>
      <c r="N455">
        <v>80</v>
      </c>
      <c r="O455">
        <v>90</v>
      </c>
      <c r="P455">
        <v>30</v>
      </c>
      <c r="Q455">
        <v>510</v>
      </c>
      <c r="R455" t="s">
        <v>4512</v>
      </c>
      <c r="S455" t="s">
        <v>4667</v>
      </c>
      <c r="V455">
        <v>163</v>
      </c>
      <c r="AB455">
        <v>839</v>
      </c>
      <c r="AC455" t="s">
        <v>5615</v>
      </c>
      <c r="AD455" t="s">
        <v>5616</v>
      </c>
    </row>
    <row r="456" spans="1:30">
      <c r="A456" t="str">
        <f t="shared" si="7"/>
        <v>205-啃果虫</v>
      </c>
      <c r="B456">
        <v>205</v>
      </c>
      <c r="C456" t="s">
        <v>4405</v>
      </c>
      <c r="D456" t="s">
        <v>75</v>
      </c>
      <c r="E456" s="57" t="s">
        <v>79</v>
      </c>
      <c r="F456" t="s">
        <v>4467</v>
      </c>
      <c r="G456" t="s">
        <v>138</v>
      </c>
      <c r="H456" t="s">
        <v>560</v>
      </c>
      <c r="I456" t="s">
        <v>99</v>
      </c>
      <c r="J456" s="57" t="s">
        <v>106</v>
      </c>
      <c r="K456">
        <v>40</v>
      </c>
      <c r="L456">
        <v>40</v>
      </c>
      <c r="M456">
        <v>80</v>
      </c>
      <c r="N456">
        <v>40</v>
      </c>
      <c r="O456">
        <v>40</v>
      </c>
      <c r="P456">
        <v>20</v>
      </c>
      <c r="Q456">
        <v>260</v>
      </c>
      <c r="R456" t="s">
        <v>4513</v>
      </c>
      <c r="S456" t="s">
        <v>4668</v>
      </c>
      <c r="V456">
        <v>205</v>
      </c>
      <c r="AB456">
        <v>840</v>
      </c>
      <c r="AC456" t="s">
        <v>5617</v>
      </c>
      <c r="AD456" t="s">
        <v>5618</v>
      </c>
    </row>
    <row r="457" spans="1:30">
      <c r="A457" t="str">
        <f t="shared" si="7"/>
        <v>206-苹裹龙</v>
      </c>
      <c r="B457">
        <v>206</v>
      </c>
      <c r="C457" t="s">
        <v>4406</v>
      </c>
      <c r="D457" t="s">
        <v>75</v>
      </c>
      <c r="E457" s="57" t="s">
        <v>79</v>
      </c>
      <c r="F457" t="s">
        <v>4467</v>
      </c>
      <c r="G457" t="s">
        <v>138</v>
      </c>
      <c r="H457" t="s">
        <v>136</v>
      </c>
      <c r="I457" t="s">
        <v>99</v>
      </c>
      <c r="J457" t="s">
        <v>106</v>
      </c>
      <c r="K457">
        <v>70</v>
      </c>
      <c r="L457">
        <v>110</v>
      </c>
      <c r="M457">
        <v>80</v>
      </c>
      <c r="N457">
        <v>95</v>
      </c>
      <c r="O457">
        <v>60</v>
      </c>
      <c r="P457">
        <v>70</v>
      </c>
      <c r="Q457">
        <v>485</v>
      </c>
      <c r="R457" t="s">
        <v>4514</v>
      </c>
      <c r="S457" t="s">
        <v>4669</v>
      </c>
      <c r="V457">
        <v>206</v>
      </c>
      <c r="AB457">
        <v>841</v>
      </c>
      <c r="AC457" t="s">
        <v>5619</v>
      </c>
      <c r="AD457" t="s">
        <v>5620</v>
      </c>
    </row>
    <row r="458" spans="1:30">
      <c r="A458" t="str">
        <f t="shared" si="7"/>
        <v>207-丰蜜龙</v>
      </c>
      <c r="B458">
        <v>207</v>
      </c>
      <c r="C458" t="s">
        <v>4407</v>
      </c>
      <c r="D458" t="s">
        <v>75</v>
      </c>
      <c r="E458" s="57" t="s">
        <v>79</v>
      </c>
      <c r="F458" t="s">
        <v>4467</v>
      </c>
      <c r="G458" t="s">
        <v>138</v>
      </c>
      <c r="H458" t="s">
        <v>102</v>
      </c>
      <c r="I458" t="s">
        <v>99</v>
      </c>
      <c r="J458" t="s">
        <v>106</v>
      </c>
      <c r="K458">
        <v>110</v>
      </c>
      <c r="L458">
        <v>85</v>
      </c>
      <c r="M458">
        <v>80</v>
      </c>
      <c r="N458">
        <v>100</v>
      </c>
      <c r="O458">
        <v>80</v>
      </c>
      <c r="P458">
        <v>30</v>
      </c>
      <c r="Q458">
        <v>485</v>
      </c>
      <c r="R458" t="s">
        <v>4515</v>
      </c>
      <c r="S458" t="s">
        <v>4670</v>
      </c>
      <c r="V458">
        <v>207</v>
      </c>
      <c r="AB458">
        <v>842</v>
      </c>
      <c r="AC458" t="s">
        <v>5621</v>
      </c>
      <c r="AD458" t="s">
        <v>5622</v>
      </c>
    </row>
    <row r="459" spans="1:30">
      <c r="A459" t="str">
        <f t="shared" si="7"/>
        <v>312-沙包蛇</v>
      </c>
      <c r="B459">
        <v>312</v>
      </c>
      <c r="C459" t="s">
        <v>4408</v>
      </c>
      <c r="D459" t="s">
        <v>60</v>
      </c>
      <c r="F459" t="s">
        <v>4468</v>
      </c>
      <c r="G459" t="s">
        <v>123</v>
      </c>
      <c r="H459" t="s">
        <v>147</v>
      </c>
      <c r="I459" t="s">
        <v>137</v>
      </c>
      <c r="J459" t="s">
        <v>106</v>
      </c>
      <c r="K459">
        <v>52</v>
      </c>
      <c r="L459">
        <v>57</v>
      </c>
      <c r="M459">
        <v>75</v>
      </c>
      <c r="N459">
        <v>35</v>
      </c>
      <c r="O459">
        <v>50</v>
      </c>
      <c r="P459">
        <v>46</v>
      </c>
      <c r="Q459">
        <v>315</v>
      </c>
      <c r="R459" t="s">
        <v>4516</v>
      </c>
      <c r="S459" t="s">
        <v>4671</v>
      </c>
      <c r="V459">
        <v>312</v>
      </c>
      <c r="AB459">
        <v>843</v>
      </c>
      <c r="AC459" t="s">
        <v>5623</v>
      </c>
      <c r="AD459" t="s">
        <v>5624</v>
      </c>
    </row>
    <row r="460" spans="1:30">
      <c r="A460" t="str">
        <f t="shared" si="7"/>
        <v>313-沙螺蟒</v>
      </c>
      <c r="B460">
        <v>313</v>
      </c>
      <c r="C460" t="s">
        <v>4409</v>
      </c>
      <c r="D460" t="s">
        <v>60</v>
      </c>
      <c r="E460" s="57"/>
      <c r="F460" t="s">
        <v>4468</v>
      </c>
      <c r="G460" t="s">
        <v>123</v>
      </c>
      <c r="H460" t="s">
        <v>147</v>
      </c>
      <c r="I460" t="s">
        <v>137</v>
      </c>
      <c r="J460" t="s">
        <v>106</v>
      </c>
      <c r="K460">
        <v>72</v>
      </c>
      <c r="L460">
        <v>107</v>
      </c>
      <c r="M460">
        <v>125</v>
      </c>
      <c r="N460">
        <v>65</v>
      </c>
      <c r="O460">
        <v>70</v>
      </c>
      <c r="P460">
        <v>71</v>
      </c>
      <c r="Q460">
        <v>510</v>
      </c>
      <c r="R460" t="s">
        <v>4517</v>
      </c>
      <c r="S460" t="s">
        <v>4672</v>
      </c>
      <c r="V460">
        <v>313</v>
      </c>
      <c r="AB460">
        <v>844</v>
      </c>
      <c r="AC460" t="s">
        <v>5625</v>
      </c>
      <c r="AD460" t="s">
        <v>5626</v>
      </c>
    </row>
    <row r="461" spans="1:30">
      <c r="A461" t="str">
        <f t="shared" si="7"/>
        <v>309-古月鸟</v>
      </c>
      <c r="B461">
        <v>309</v>
      </c>
      <c r="C461" t="s">
        <v>4410</v>
      </c>
      <c r="D461" t="s">
        <v>58</v>
      </c>
      <c r="E461" t="s">
        <v>74</v>
      </c>
      <c r="F461" t="s">
        <v>4469</v>
      </c>
      <c r="G461" t="s">
        <v>4469</v>
      </c>
      <c r="H461" t="s">
        <v>4469</v>
      </c>
      <c r="I461" t="s">
        <v>114</v>
      </c>
      <c r="J461" t="s">
        <v>133</v>
      </c>
      <c r="K461">
        <v>70</v>
      </c>
      <c r="L461">
        <v>85</v>
      </c>
      <c r="M461">
        <v>55</v>
      </c>
      <c r="N461">
        <v>85</v>
      </c>
      <c r="O461">
        <v>95</v>
      </c>
      <c r="P461">
        <v>85</v>
      </c>
      <c r="Q461">
        <v>475</v>
      </c>
      <c r="R461" t="s">
        <v>4518</v>
      </c>
      <c r="S461" t="s">
        <v>4673</v>
      </c>
      <c r="V461">
        <v>309</v>
      </c>
      <c r="AB461">
        <v>845</v>
      </c>
      <c r="AC461" t="s">
        <v>5627</v>
      </c>
      <c r="AD461" t="s">
        <v>5628</v>
      </c>
    </row>
    <row r="462" spans="1:30">
      <c r="A462" t="str">
        <f t="shared" si="7"/>
        <v>309.1-古月鸟</v>
      </c>
      <c r="B462">
        <v>309.10000000000002</v>
      </c>
      <c r="C462" t="s">
        <v>4410</v>
      </c>
      <c r="D462" t="s">
        <v>58</v>
      </c>
      <c r="E462" t="s">
        <v>74</v>
      </c>
      <c r="F462" t="s">
        <v>4469</v>
      </c>
      <c r="G462" t="s">
        <v>4469</v>
      </c>
      <c r="H462" t="s">
        <v>4469</v>
      </c>
      <c r="I462" t="s">
        <v>114</v>
      </c>
      <c r="J462" t="s">
        <v>133</v>
      </c>
      <c r="K462">
        <v>70</v>
      </c>
      <c r="L462">
        <v>85</v>
      </c>
      <c r="M462">
        <v>55</v>
      </c>
      <c r="N462">
        <v>85</v>
      </c>
      <c r="O462">
        <v>95</v>
      </c>
      <c r="P462">
        <v>85</v>
      </c>
      <c r="Q462">
        <v>475</v>
      </c>
      <c r="R462" t="s">
        <v>4518</v>
      </c>
      <c r="S462" t="s">
        <v>4674</v>
      </c>
      <c r="V462">
        <v>309.10000000000002</v>
      </c>
      <c r="AB462">
        <v>1152</v>
      </c>
      <c r="AC462" s="122" t="s">
        <v>5859</v>
      </c>
      <c r="AD462" s="122" t="s">
        <v>5860</v>
      </c>
    </row>
    <row r="463" spans="1:30">
      <c r="A463" t="str">
        <f t="shared" si="7"/>
        <v>309.2-古月鸟</v>
      </c>
      <c r="B463">
        <v>309.2</v>
      </c>
      <c r="C463" t="s">
        <v>4410</v>
      </c>
      <c r="D463" t="s">
        <v>58</v>
      </c>
      <c r="E463" s="57" t="s">
        <v>74</v>
      </c>
      <c r="F463" t="s">
        <v>4469</v>
      </c>
      <c r="G463" t="s">
        <v>4469</v>
      </c>
      <c r="H463" t="s">
        <v>4469</v>
      </c>
      <c r="I463" t="s">
        <v>114</v>
      </c>
      <c r="J463" t="s">
        <v>133</v>
      </c>
      <c r="K463">
        <v>70</v>
      </c>
      <c r="L463">
        <v>85</v>
      </c>
      <c r="M463">
        <v>55</v>
      </c>
      <c r="N463">
        <v>85</v>
      </c>
      <c r="O463">
        <v>95</v>
      </c>
      <c r="P463">
        <v>85</v>
      </c>
      <c r="Q463">
        <v>475</v>
      </c>
      <c r="R463" t="s">
        <v>4518</v>
      </c>
      <c r="S463" t="s">
        <v>4675</v>
      </c>
      <c r="V463">
        <v>309.2</v>
      </c>
      <c r="AB463">
        <v>1153</v>
      </c>
      <c r="AC463" s="122" t="s">
        <v>5861</v>
      </c>
      <c r="AD463" s="122" t="s">
        <v>5862</v>
      </c>
    </row>
    <row r="464" spans="1:30">
      <c r="A464" t="str">
        <f t="shared" si="7"/>
        <v>180-刺梭鱼</v>
      </c>
      <c r="B464">
        <v>180</v>
      </c>
      <c r="C464" t="s">
        <v>4411</v>
      </c>
      <c r="D464" t="s">
        <v>74</v>
      </c>
      <c r="E464" s="57"/>
      <c r="F464" t="s">
        <v>190</v>
      </c>
      <c r="G464" t="s">
        <v>190</v>
      </c>
      <c r="H464" t="s">
        <v>4470</v>
      </c>
      <c r="I464" t="s">
        <v>265</v>
      </c>
      <c r="K464">
        <v>41</v>
      </c>
      <c r="L464">
        <v>63</v>
      </c>
      <c r="M464">
        <v>40</v>
      </c>
      <c r="N464">
        <v>40</v>
      </c>
      <c r="O464">
        <v>30</v>
      </c>
      <c r="P464">
        <v>66</v>
      </c>
      <c r="Q464">
        <v>280</v>
      </c>
      <c r="R464" t="s">
        <v>4519</v>
      </c>
      <c r="S464" t="s">
        <v>4676</v>
      </c>
      <c r="V464">
        <v>180</v>
      </c>
      <c r="AB464">
        <v>846</v>
      </c>
      <c r="AC464" t="s">
        <v>5629</v>
      </c>
      <c r="AD464" t="s">
        <v>5630</v>
      </c>
    </row>
    <row r="465" spans="1:30">
      <c r="A465" t="str">
        <f t="shared" si="7"/>
        <v>181-戽斗尖梭</v>
      </c>
      <c r="B465">
        <v>181</v>
      </c>
      <c r="C465" t="s">
        <v>4412</v>
      </c>
      <c r="D465" t="s">
        <v>74</v>
      </c>
      <c r="F465" t="s">
        <v>190</v>
      </c>
      <c r="G465" t="s">
        <v>190</v>
      </c>
      <c r="H465" t="s">
        <v>4470</v>
      </c>
      <c r="I465" t="s">
        <v>265</v>
      </c>
      <c r="K465">
        <v>61</v>
      </c>
      <c r="L465">
        <v>123</v>
      </c>
      <c r="M465">
        <v>60</v>
      </c>
      <c r="N465">
        <v>60</v>
      </c>
      <c r="O465">
        <v>50</v>
      </c>
      <c r="P465">
        <v>136</v>
      </c>
      <c r="Q465">
        <v>490</v>
      </c>
      <c r="R465" t="s">
        <v>4520</v>
      </c>
      <c r="S465" t="s">
        <v>4677</v>
      </c>
      <c r="V465">
        <v>181</v>
      </c>
      <c r="AB465">
        <v>847</v>
      </c>
      <c r="AC465" t="s">
        <v>5631</v>
      </c>
      <c r="AD465" t="s">
        <v>5632</v>
      </c>
    </row>
    <row r="466" spans="1:30">
      <c r="A466" t="str">
        <f t="shared" si="7"/>
        <v>310-毒电婴</v>
      </c>
      <c r="B466">
        <v>310</v>
      </c>
      <c r="C466" t="s">
        <v>4413</v>
      </c>
      <c r="D466" t="s">
        <v>76</v>
      </c>
      <c r="E466" t="s">
        <v>59</v>
      </c>
      <c r="F466" t="s">
        <v>185</v>
      </c>
      <c r="G466" t="s">
        <v>142</v>
      </c>
      <c r="H466" t="s">
        <v>425</v>
      </c>
      <c r="I466" t="s">
        <v>153</v>
      </c>
      <c r="J466" s="57"/>
      <c r="K466">
        <v>40</v>
      </c>
      <c r="L466">
        <v>38</v>
      </c>
      <c r="M466">
        <v>35</v>
      </c>
      <c r="N466">
        <v>54</v>
      </c>
      <c r="O466">
        <v>35</v>
      </c>
      <c r="P466">
        <v>40</v>
      </c>
      <c r="Q466">
        <v>242</v>
      </c>
      <c r="R466" t="s">
        <v>4521</v>
      </c>
      <c r="S466" t="s">
        <v>4678</v>
      </c>
      <c r="V466">
        <v>310</v>
      </c>
      <c r="AB466">
        <v>848</v>
      </c>
      <c r="AC466" t="s">
        <v>5633</v>
      </c>
      <c r="AD466" t="s">
        <v>5634</v>
      </c>
    </row>
    <row r="467" spans="1:30">
      <c r="A467" t="str">
        <f t="shared" si="7"/>
        <v>311-颤弦蝾螈</v>
      </c>
      <c r="B467">
        <v>311</v>
      </c>
      <c r="C467" t="s">
        <v>4414</v>
      </c>
      <c r="D467" t="s">
        <v>76</v>
      </c>
      <c r="E467" t="s">
        <v>59</v>
      </c>
      <c r="F467" t="s">
        <v>4471</v>
      </c>
      <c r="G467" t="s">
        <v>306</v>
      </c>
      <c r="H467" t="s">
        <v>184</v>
      </c>
      <c r="I467" t="s">
        <v>199</v>
      </c>
      <c r="J467" s="57"/>
      <c r="K467">
        <v>75</v>
      </c>
      <c r="L467">
        <v>98</v>
      </c>
      <c r="M467">
        <v>70</v>
      </c>
      <c r="N467">
        <v>114</v>
      </c>
      <c r="O467">
        <v>70</v>
      </c>
      <c r="P467">
        <v>75</v>
      </c>
      <c r="Q467">
        <v>502</v>
      </c>
      <c r="R467" t="s">
        <v>4522</v>
      </c>
      <c r="S467" t="s">
        <v>4679</v>
      </c>
      <c r="V467">
        <v>311</v>
      </c>
      <c r="AB467">
        <v>849</v>
      </c>
      <c r="AC467" t="s">
        <v>5635</v>
      </c>
      <c r="AD467" t="s">
        <v>5636</v>
      </c>
    </row>
    <row r="468" spans="1:30">
      <c r="A468" t="str">
        <f t="shared" si="7"/>
        <v>311.1-颤弦蝾螈</v>
      </c>
      <c r="B468">
        <v>311.10000000000002</v>
      </c>
      <c r="C468" t="s">
        <v>4414</v>
      </c>
      <c r="D468" t="s">
        <v>76</v>
      </c>
      <c r="E468" t="s">
        <v>59</v>
      </c>
      <c r="F468" t="s">
        <v>4471</v>
      </c>
      <c r="G468" t="s">
        <v>372</v>
      </c>
      <c r="H468" t="s">
        <v>184</v>
      </c>
      <c r="I468" t="s">
        <v>199</v>
      </c>
      <c r="J468" s="57"/>
      <c r="K468">
        <v>75</v>
      </c>
      <c r="L468">
        <v>98</v>
      </c>
      <c r="M468">
        <v>70</v>
      </c>
      <c r="N468">
        <v>114</v>
      </c>
      <c r="O468">
        <v>70</v>
      </c>
      <c r="P468">
        <v>75</v>
      </c>
      <c r="Q468">
        <v>502</v>
      </c>
      <c r="R468" t="s">
        <v>4522</v>
      </c>
      <c r="S468" t="s">
        <v>4680</v>
      </c>
      <c r="V468">
        <v>311.10000000000002</v>
      </c>
      <c r="AB468">
        <v>1154</v>
      </c>
      <c r="AC468" s="122" t="s">
        <v>5863</v>
      </c>
      <c r="AD468" s="122" t="s">
        <v>5864</v>
      </c>
    </row>
    <row r="469" spans="1:30">
      <c r="A469" t="str">
        <f t="shared" si="7"/>
        <v>159-烧火蚣</v>
      </c>
      <c r="B469">
        <v>159</v>
      </c>
      <c r="C469" t="s">
        <v>4415</v>
      </c>
      <c r="D469" t="s">
        <v>73</v>
      </c>
      <c r="E469" s="57" t="s">
        <v>66</v>
      </c>
      <c r="F469" t="s">
        <v>162</v>
      </c>
      <c r="G469" t="s">
        <v>382</v>
      </c>
      <c r="H469" t="s">
        <v>214</v>
      </c>
      <c r="I469" t="s">
        <v>121</v>
      </c>
      <c r="K469">
        <v>50</v>
      </c>
      <c r="L469">
        <v>65</v>
      </c>
      <c r="M469">
        <v>45</v>
      </c>
      <c r="N469">
        <v>50</v>
      </c>
      <c r="O469">
        <v>50</v>
      </c>
      <c r="P469">
        <v>45</v>
      </c>
      <c r="Q469">
        <v>305</v>
      </c>
      <c r="R469" t="s">
        <v>4523</v>
      </c>
      <c r="S469" t="s">
        <v>4681</v>
      </c>
      <c r="V469">
        <v>159</v>
      </c>
      <c r="AB469">
        <v>850</v>
      </c>
      <c r="AC469" t="s">
        <v>5637</v>
      </c>
      <c r="AD469" t="s">
        <v>5638</v>
      </c>
    </row>
    <row r="470" spans="1:30">
      <c r="A470" t="str">
        <f t="shared" si="7"/>
        <v>160-焚焰蚣</v>
      </c>
      <c r="B470">
        <v>160</v>
      </c>
      <c r="C470" t="s">
        <v>4416</v>
      </c>
      <c r="D470" t="s">
        <v>73</v>
      </c>
      <c r="E470" t="s">
        <v>66</v>
      </c>
      <c r="F470" t="s">
        <v>162</v>
      </c>
      <c r="G470" t="s">
        <v>382</v>
      </c>
      <c r="H470" t="s">
        <v>214</v>
      </c>
      <c r="I470" t="s">
        <v>121</v>
      </c>
      <c r="K470">
        <v>100</v>
      </c>
      <c r="L470">
        <v>115</v>
      </c>
      <c r="M470">
        <v>65</v>
      </c>
      <c r="N470">
        <v>90</v>
      </c>
      <c r="O470">
        <v>90</v>
      </c>
      <c r="P470">
        <v>65</v>
      </c>
      <c r="Q470">
        <v>525</v>
      </c>
      <c r="R470" t="s">
        <v>4524</v>
      </c>
      <c r="S470" t="s">
        <v>4682</v>
      </c>
      <c r="V470">
        <v>160</v>
      </c>
      <c r="AB470">
        <v>851</v>
      </c>
      <c r="AC470" t="s">
        <v>5639</v>
      </c>
      <c r="AD470" t="s">
        <v>5640</v>
      </c>
    </row>
    <row r="471" spans="1:30">
      <c r="A471" t="str">
        <f t="shared" si="7"/>
        <v>351-拳拳蛸</v>
      </c>
      <c r="B471">
        <v>351</v>
      </c>
      <c r="C471" t="s">
        <v>4417</v>
      </c>
      <c r="D471" t="s">
        <v>54</v>
      </c>
      <c r="E471" s="57"/>
      <c r="F471" t="s">
        <v>187</v>
      </c>
      <c r="G471" t="s">
        <v>187</v>
      </c>
      <c r="H471" t="s">
        <v>184</v>
      </c>
      <c r="I471" t="s">
        <v>114</v>
      </c>
      <c r="J471" s="57" t="s">
        <v>199</v>
      </c>
      <c r="K471">
        <v>50</v>
      </c>
      <c r="L471">
        <v>68</v>
      </c>
      <c r="M471">
        <v>60</v>
      </c>
      <c r="N471">
        <v>50</v>
      </c>
      <c r="O471">
        <v>50</v>
      </c>
      <c r="P471">
        <v>32</v>
      </c>
      <c r="Q471">
        <v>310</v>
      </c>
      <c r="R471" t="s">
        <v>4525</v>
      </c>
      <c r="S471" t="s">
        <v>4683</v>
      </c>
      <c r="V471">
        <v>351</v>
      </c>
      <c r="AB471">
        <v>852</v>
      </c>
      <c r="AC471" t="s">
        <v>5641</v>
      </c>
      <c r="AD471" t="s">
        <v>5642</v>
      </c>
    </row>
    <row r="472" spans="1:30">
      <c r="A472" t="str">
        <f t="shared" si="7"/>
        <v>352-八爪武师</v>
      </c>
      <c r="B472">
        <v>352</v>
      </c>
      <c r="C472" t="s">
        <v>4418</v>
      </c>
      <c r="D472" t="s">
        <v>54</v>
      </c>
      <c r="E472" s="57"/>
      <c r="F472" t="s">
        <v>187</v>
      </c>
      <c r="G472" t="s">
        <v>187</v>
      </c>
      <c r="H472" t="s">
        <v>184</v>
      </c>
      <c r="I472" t="s">
        <v>114</v>
      </c>
      <c r="J472" s="57" t="s">
        <v>199</v>
      </c>
      <c r="K472">
        <v>80</v>
      </c>
      <c r="L472">
        <v>118</v>
      </c>
      <c r="M472">
        <v>90</v>
      </c>
      <c r="N472">
        <v>70</v>
      </c>
      <c r="O472">
        <v>80</v>
      </c>
      <c r="P472">
        <v>42</v>
      </c>
      <c r="Q472">
        <v>480</v>
      </c>
      <c r="R472" t="s">
        <v>4526</v>
      </c>
      <c r="S472" t="s">
        <v>4684</v>
      </c>
      <c r="V472">
        <v>352</v>
      </c>
      <c r="AB472">
        <v>853</v>
      </c>
      <c r="AC472" t="s">
        <v>5643</v>
      </c>
      <c r="AD472" t="s">
        <v>5644</v>
      </c>
    </row>
    <row r="473" spans="1:30">
      <c r="A473" t="str">
        <f t="shared" si="7"/>
        <v>335-来悲茶</v>
      </c>
      <c r="B473">
        <v>335</v>
      </c>
      <c r="C473" t="s">
        <v>4419</v>
      </c>
      <c r="D473" t="s">
        <v>67</v>
      </c>
      <c r="E473" s="57"/>
      <c r="F473" t="s">
        <v>238</v>
      </c>
      <c r="G473" t="s">
        <v>238</v>
      </c>
      <c r="H473" t="s">
        <v>401</v>
      </c>
      <c r="I473" t="s">
        <v>210</v>
      </c>
      <c r="J473" s="57" t="s">
        <v>226</v>
      </c>
      <c r="K473">
        <v>40</v>
      </c>
      <c r="L473">
        <v>45</v>
      </c>
      <c r="M473">
        <v>45</v>
      </c>
      <c r="N473">
        <v>74</v>
      </c>
      <c r="O473">
        <v>54</v>
      </c>
      <c r="P473">
        <v>50</v>
      </c>
      <c r="Q473">
        <v>308</v>
      </c>
      <c r="R473" t="s">
        <v>4527</v>
      </c>
      <c r="S473" t="s">
        <v>4685</v>
      </c>
      <c r="V473">
        <v>335</v>
      </c>
      <c r="AB473">
        <v>854</v>
      </c>
      <c r="AC473" t="s">
        <v>5645</v>
      </c>
      <c r="AD473" t="s">
        <v>5646</v>
      </c>
    </row>
    <row r="474" spans="1:30">
      <c r="A474" t="str">
        <f t="shared" si="7"/>
        <v>335.1-来悲茶</v>
      </c>
      <c r="B474">
        <v>335.1</v>
      </c>
      <c r="C474" t="s">
        <v>4419</v>
      </c>
      <c r="D474" t="s">
        <v>67</v>
      </c>
      <c r="E474" s="57"/>
      <c r="F474" t="s">
        <v>238</v>
      </c>
      <c r="G474" t="s">
        <v>238</v>
      </c>
      <c r="H474" t="s">
        <v>401</v>
      </c>
      <c r="I474" t="s">
        <v>210</v>
      </c>
      <c r="J474" s="57" t="s">
        <v>226</v>
      </c>
      <c r="K474">
        <v>40</v>
      </c>
      <c r="L474">
        <v>45</v>
      </c>
      <c r="M474">
        <v>45</v>
      </c>
      <c r="N474">
        <v>74</v>
      </c>
      <c r="O474">
        <v>54</v>
      </c>
      <c r="P474">
        <v>50</v>
      </c>
      <c r="Q474">
        <v>308</v>
      </c>
      <c r="R474" t="s">
        <v>4527</v>
      </c>
      <c r="S474" t="s">
        <v>4686</v>
      </c>
      <c r="V474">
        <v>335.1</v>
      </c>
      <c r="AB474">
        <v>1155</v>
      </c>
      <c r="AC474" s="122" t="s">
        <v>5865</v>
      </c>
      <c r="AD474" s="122" t="s">
        <v>5866</v>
      </c>
    </row>
    <row r="475" spans="1:30">
      <c r="A475" t="str">
        <f t="shared" si="7"/>
        <v>336-怖思壶</v>
      </c>
      <c r="B475">
        <v>336</v>
      </c>
      <c r="C475" t="s">
        <v>4420</v>
      </c>
      <c r="D475" t="s">
        <v>67</v>
      </c>
      <c r="E475" s="57"/>
      <c r="F475" t="s">
        <v>238</v>
      </c>
      <c r="G475" t="s">
        <v>238</v>
      </c>
      <c r="H475" t="s">
        <v>401</v>
      </c>
      <c r="I475" t="s">
        <v>210</v>
      </c>
      <c r="J475" s="57" t="s">
        <v>226</v>
      </c>
      <c r="K475">
        <v>60</v>
      </c>
      <c r="L475">
        <v>65</v>
      </c>
      <c r="M475">
        <v>65</v>
      </c>
      <c r="N475">
        <v>134</v>
      </c>
      <c r="O475">
        <v>114</v>
      </c>
      <c r="P475">
        <v>70</v>
      </c>
      <c r="Q475">
        <v>508</v>
      </c>
      <c r="R475" t="s">
        <v>4528</v>
      </c>
      <c r="S475" t="s">
        <v>4687</v>
      </c>
      <c r="V475">
        <v>336</v>
      </c>
      <c r="AB475">
        <v>855</v>
      </c>
      <c r="AC475" t="s">
        <v>5647</v>
      </c>
      <c r="AD475" t="s">
        <v>5648</v>
      </c>
    </row>
    <row r="476" spans="1:30">
      <c r="A476" t="str">
        <f t="shared" si="7"/>
        <v>336.1-怖思壶</v>
      </c>
      <c r="B476">
        <v>336.1</v>
      </c>
      <c r="C476" t="s">
        <v>4420</v>
      </c>
      <c r="D476" t="s">
        <v>67</v>
      </c>
      <c r="F476" t="s">
        <v>238</v>
      </c>
      <c r="G476" t="s">
        <v>238</v>
      </c>
      <c r="H476" t="s">
        <v>401</v>
      </c>
      <c r="I476" t="s">
        <v>210</v>
      </c>
      <c r="J476" s="57" t="s">
        <v>226</v>
      </c>
      <c r="K476">
        <v>60</v>
      </c>
      <c r="L476">
        <v>65</v>
      </c>
      <c r="M476">
        <v>65</v>
      </c>
      <c r="N476">
        <v>134</v>
      </c>
      <c r="O476">
        <v>114</v>
      </c>
      <c r="P476">
        <v>70</v>
      </c>
      <c r="Q476">
        <v>508</v>
      </c>
      <c r="R476" t="s">
        <v>4528</v>
      </c>
      <c r="S476" t="s">
        <v>4688</v>
      </c>
      <c r="V476">
        <v>336.1</v>
      </c>
      <c r="AB476">
        <v>1156</v>
      </c>
      <c r="AC476" s="122" t="s">
        <v>5867</v>
      </c>
      <c r="AD476" s="122" t="s">
        <v>5868</v>
      </c>
    </row>
    <row r="477" spans="1:30">
      <c r="A477" t="str">
        <f t="shared" si="7"/>
        <v>241-迷布莉姆</v>
      </c>
      <c r="B477">
        <v>241</v>
      </c>
      <c r="C477" t="s">
        <v>4421</v>
      </c>
      <c r="D477" t="s">
        <v>77</v>
      </c>
      <c r="F477" t="s">
        <v>259</v>
      </c>
      <c r="G477" t="s">
        <v>280</v>
      </c>
      <c r="H477" t="s">
        <v>304</v>
      </c>
      <c r="I477" t="s">
        <v>144</v>
      </c>
      <c r="K477">
        <v>42</v>
      </c>
      <c r="L477">
        <v>30</v>
      </c>
      <c r="M477">
        <v>45</v>
      </c>
      <c r="N477">
        <v>56</v>
      </c>
      <c r="O477">
        <v>53</v>
      </c>
      <c r="P477">
        <v>39</v>
      </c>
      <c r="Q477">
        <v>265</v>
      </c>
      <c r="R477" t="s">
        <v>4529</v>
      </c>
      <c r="S477" t="s">
        <v>4689</v>
      </c>
      <c r="V477">
        <v>241</v>
      </c>
      <c r="AB477">
        <v>856</v>
      </c>
      <c r="AC477" t="s">
        <v>5649</v>
      </c>
      <c r="AD477" t="s">
        <v>5650</v>
      </c>
    </row>
    <row r="478" spans="1:30">
      <c r="A478" t="str">
        <f t="shared" si="7"/>
        <v>242-提布莉姆</v>
      </c>
      <c r="B478">
        <v>242</v>
      </c>
      <c r="C478" t="s">
        <v>4422</v>
      </c>
      <c r="D478" t="s">
        <v>77</v>
      </c>
      <c r="E478" s="57"/>
      <c r="F478" t="s">
        <v>259</v>
      </c>
      <c r="G478" t="s">
        <v>280</v>
      </c>
      <c r="H478" t="s">
        <v>304</v>
      </c>
      <c r="I478" t="s">
        <v>144</v>
      </c>
      <c r="J478" s="57"/>
      <c r="K478">
        <v>57</v>
      </c>
      <c r="L478">
        <v>40</v>
      </c>
      <c r="M478">
        <v>65</v>
      </c>
      <c r="N478">
        <v>86</v>
      </c>
      <c r="O478">
        <v>73</v>
      </c>
      <c r="P478">
        <v>49</v>
      </c>
      <c r="Q478">
        <v>370</v>
      </c>
      <c r="R478" t="s">
        <v>4530</v>
      </c>
      <c r="S478" t="s">
        <v>4690</v>
      </c>
      <c r="V478">
        <v>242</v>
      </c>
      <c r="AB478">
        <v>857</v>
      </c>
      <c r="AC478" t="s">
        <v>5651</v>
      </c>
      <c r="AD478" t="s">
        <v>5652</v>
      </c>
    </row>
    <row r="479" spans="1:30">
      <c r="A479" t="str">
        <f t="shared" si="7"/>
        <v>243-布莉姆温</v>
      </c>
      <c r="B479">
        <v>243</v>
      </c>
      <c r="C479" t="s">
        <v>4423</v>
      </c>
      <c r="D479" t="s">
        <v>77</v>
      </c>
      <c r="E479" s="57" t="s">
        <v>81</v>
      </c>
      <c r="F479" t="s">
        <v>259</v>
      </c>
      <c r="G479" t="s">
        <v>280</v>
      </c>
      <c r="H479" t="s">
        <v>304</v>
      </c>
      <c r="I479" t="s">
        <v>144</v>
      </c>
      <c r="J479" s="57"/>
      <c r="K479">
        <v>57</v>
      </c>
      <c r="L479">
        <v>90</v>
      </c>
      <c r="M479">
        <v>95</v>
      </c>
      <c r="N479">
        <v>136</v>
      </c>
      <c r="O479">
        <v>103</v>
      </c>
      <c r="P479">
        <v>29</v>
      </c>
      <c r="Q479">
        <v>510</v>
      </c>
      <c r="R479" t="s">
        <v>4531</v>
      </c>
      <c r="S479" t="s">
        <v>4691</v>
      </c>
      <c r="V479">
        <v>243</v>
      </c>
      <c r="AB479">
        <v>858</v>
      </c>
      <c r="AC479" t="s">
        <v>5653</v>
      </c>
      <c r="AD479" t="s">
        <v>5654</v>
      </c>
    </row>
    <row r="480" spans="1:30">
      <c r="A480" t="str">
        <f t="shared" si="7"/>
        <v>238-捣蛋小妖</v>
      </c>
      <c r="B480">
        <v>238</v>
      </c>
      <c r="C480" t="s">
        <v>4424</v>
      </c>
      <c r="D480" t="s">
        <v>80</v>
      </c>
      <c r="E480" t="s">
        <v>81</v>
      </c>
      <c r="F480" t="s">
        <v>317</v>
      </c>
      <c r="G480" t="s">
        <v>166</v>
      </c>
      <c r="H480" t="s">
        <v>326</v>
      </c>
      <c r="I480" t="s">
        <v>144</v>
      </c>
      <c r="J480" s="57" t="s">
        <v>199</v>
      </c>
      <c r="K480">
        <v>45</v>
      </c>
      <c r="L480">
        <v>45</v>
      </c>
      <c r="M480">
        <v>30</v>
      </c>
      <c r="N480">
        <v>55</v>
      </c>
      <c r="O480">
        <v>40</v>
      </c>
      <c r="P480">
        <v>50</v>
      </c>
      <c r="Q480">
        <v>265</v>
      </c>
      <c r="R480" t="s">
        <v>4532</v>
      </c>
      <c r="S480" t="s">
        <v>4692</v>
      </c>
      <c r="V480">
        <v>238</v>
      </c>
      <c r="AB480">
        <v>859</v>
      </c>
      <c r="AC480" t="s">
        <v>5655</v>
      </c>
      <c r="AD480" t="s">
        <v>5656</v>
      </c>
    </row>
    <row r="481" spans="1:30">
      <c r="A481" t="str">
        <f t="shared" si="7"/>
        <v>239-诈唬魔</v>
      </c>
      <c r="B481">
        <v>239</v>
      </c>
      <c r="C481" t="s">
        <v>4425</v>
      </c>
      <c r="D481" t="s">
        <v>80</v>
      </c>
      <c r="E481" t="s">
        <v>81</v>
      </c>
      <c r="F481" t="s">
        <v>317</v>
      </c>
      <c r="G481" t="s">
        <v>166</v>
      </c>
      <c r="H481" t="s">
        <v>326</v>
      </c>
      <c r="I481" t="s">
        <v>144</v>
      </c>
      <c r="J481" s="57" t="s">
        <v>199</v>
      </c>
      <c r="K481">
        <v>65</v>
      </c>
      <c r="L481">
        <v>60</v>
      </c>
      <c r="M481">
        <v>45</v>
      </c>
      <c r="N481">
        <v>75</v>
      </c>
      <c r="O481">
        <v>55</v>
      </c>
      <c r="P481">
        <v>70</v>
      </c>
      <c r="Q481">
        <v>370</v>
      </c>
      <c r="R481" t="s">
        <v>4533</v>
      </c>
      <c r="S481" t="s">
        <v>4693</v>
      </c>
      <c r="V481">
        <v>239</v>
      </c>
      <c r="AB481">
        <v>860</v>
      </c>
      <c r="AC481" t="s">
        <v>5657</v>
      </c>
      <c r="AD481" t="s">
        <v>5658</v>
      </c>
    </row>
    <row r="482" spans="1:30">
      <c r="A482" t="str">
        <f t="shared" si="7"/>
        <v>240-长毛巨魔</v>
      </c>
      <c r="B482">
        <v>240</v>
      </c>
      <c r="C482" t="s">
        <v>4426</v>
      </c>
      <c r="D482" t="s">
        <v>80</v>
      </c>
      <c r="E482" s="57" t="s">
        <v>81</v>
      </c>
      <c r="F482" t="s">
        <v>317</v>
      </c>
      <c r="G482" t="s">
        <v>166</v>
      </c>
      <c r="H482" t="s">
        <v>326</v>
      </c>
      <c r="I482" t="s">
        <v>144</v>
      </c>
      <c r="J482" s="57" t="s">
        <v>199</v>
      </c>
      <c r="K482">
        <v>95</v>
      </c>
      <c r="L482">
        <v>120</v>
      </c>
      <c r="M482">
        <v>65</v>
      </c>
      <c r="N482">
        <v>95</v>
      </c>
      <c r="O482">
        <v>75</v>
      </c>
      <c r="P482">
        <v>60</v>
      </c>
      <c r="Q482">
        <v>510</v>
      </c>
      <c r="R482" t="s">
        <v>4534</v>
      </c>
      <c r="S482" t="s">
        <v>4694</v>
      </c>
      <c r="V482">
        <v>240</v>
      </c>
      <c r="AB482">
        <v>861</v>
      </c>
      <c r="AC482" t="s">
        <v>5659</v>
      </c>
      <c r="AD482" t="s">
        <v>5660</v>
      </c>
    </row>
    <row r="483" spans="1:30">
      <c r="A483" t="str">
        <f t="shared" si="7"/>
        <v>33-堵拦熊</v>
      </c>
      <c r="B483">
        <v>33</v>
      </c>
      <c r="C483" t="s">
        <v>4427</v>
      </c>
      <c r="D483" t="s">
        <v>80</v>
      </c>
      <c r="E483" t="s">
        <v>53</v>
      </c>
      <c r="F483" t="s">
        <v>249</v>
      </c>
      <c r="G483" t="s">
        <v>135</v>
      </c>
      <c r="H483" t="s">
        <v>193</v>
      </c>
      <c r="I483" t="s">
        <v>137</v>
      </c>
      <c r="J483" s="57"/>
      <c r="K483">
        <v>93</v>
      </c>
      <c r="L483">
        <v>90</v>
      </c>
      <c r="M483">
        <v>101</v>
      </c>
      <c r="N483">
        <v>60</v>
      </c>
      <c r="O483">
        <v>81</v>
      </c>
      <c r="P483">
        <v>95</v>
      </c>
      <c r="Q483">
        <v>520</v>
      </c>
      <c r="R483" t="s">
        <v>4535</v>
      </c>
      <c r="S483" t="s">
        <v>4695</v>
      </c>
      <c r="V483">
        <v>33</v>
      </c>
      <c r="AB483">
        <v>862</v>
      </c>
      <c r="AC483" t="s">
        <v>5661</v>
      </c>
      <c r="AD483" t="s">
        <v>5662</v>
      </c>
    </row>
    <row r="484" spans="1:30">
      <c r="A484" t="str">
        <f t="shared" si="7"/>
        <v>183-喵头目</v>
      </c>
      <c r="B484">
        <v>183</v>
      </c>
      <c r="C484" t="s">
        <v>4428</v>
      </c>
      <c r="D484" t="s">
        <v>72</v>
      </c>
      <c r="F484" t="s">
        <v>247</v>
      </c>
      <c r="G484" t="s">
        <v>109</v>
      </c>
      <c r="H484" t="s">
        <v>4472</v>
      </c>
      <c r="I484" t="s">
        <v>137</v>
      </c>
      <c r="J484" s="57"/>
      <c r="K484">
        <v>70</v>
      </c>
      <c r="L484">
        <v>110</v>
      </c>
      <c r="M484">
        <v>100</v>
      </c>
      <c r="N484">
        <v>50</v>
      </c>
      <c r="O484">
        <v>60</v>
      </c>
      <c r="P484">
        <v>50</v>
      </c>
      <c r="Q484">
        <v>440</v>
      </c>
      <c r="R484" t="s">
        <v>4536</v>
      </c>
      <c r="S484" t="s">
        <v>4696</v>
      </c>
      <c r="V484">
        <v>183</v>
      </c>
      <c r="AB484">
        <v>863</v>
      </c>
      <c r="AC484" t="s">
        <v>5663</v>
      </c>
      <c r="AD484" t="s">
        <v>5664</v>
      </c>
    </row>
    <row r="485" spans="1:30">
      <c r="A485" t="str">
        <f t="shared" si="7"/>
        <v>237-魔灵珊瑚</v>
      </c>
      <c r="B485">
        <v>237</v>
      </c>
      <c r="C485" t="s">
        <v>4429</v>
      </c>
      <c r="D485" t="s">
        <v>67</v>
      </c>
      <c r="F485" t="s">
        <v>238</v>
      </c>
      <c r="G485" t="s">
        <v>238</v>
      </c>
      <c r="H485" t="s">
        <v>4473</v>
      </c>
      <c r="I485" t="s">
        <v>114</v>
      </c>
      <c r="J485" s="57" t="s">
        <v>207</v>
      </c>
      <c r="K485">
        <v>60</v>
      </c>
      <c r="L485">
        <v>95</v>
      </c>
      <c r="M485">
        <v>50</v>
      </c>
      <c r="N485">
        <v>145</v>
      </c>
      <c r="O485">
        <v>130</v>
      </c>
      <c r="P485">
        <v>30</v>
      </c>
      <c r="Q485">
        <v>510</v>
      </c>
      <c r="R485" t="s">
        <v>4537</v>
      </c>
      <c r="S485" t="s">
        <v>4697</v>
      </c>
      <c r="V485">
        <v>237</v>
      </c>
      <c r="AB485">
        <v>864</v>
      </c>
      <c r="AC485" t="s">
        <v>5665</v>
      </c>
      <c r="AD485" t="s">
        <v>5666</v>
      </c>
    </row>
    <row r="486" spans="1:30">
      <c r="A486" t="str">
        <f t="shared" si="7"/>
        <v>219-葱游兵</v>
      </c>
      <c r="B486">
        <v>219</v>
      </c>
      <c r="C486" t="s">
        <v>4430</v>
      </c>
      <c r="D486" t="s">
        <v>54</v>
      </c>
      <c r="F486" t="s">
        <v>202</v>
      </c>
      <c r="G486" t="s">
        <v>202</v>
      </c>
      <c r="H486" t="s">
        <v>261</v>
      </c>
      <c r="I486" t="s">
        <v>133</v>
      </c>
      <c r="J486" s="57" t="s">
        <v>137</v>
      </c>
      <c r="K486">
        <v>62</v>
      </c>
      <c r="L486">
        <v>135</v>
      </c>
      <c r="M486">
        <v>95</v>
      </c>
      <c r="N486">
        <v>68</v>
      </c>
      <c r="O486">
        <v>82</v>
      </c>
      <c r="P486">
        <v>65</v>
      </c>
      <c r="Q486">
        <v>507</v>
      </c>
      <c r="R486" t="s">
        <v>4538</v>
      </c>
      <c r="S486" t="s">
        <v>4698</v>
      </c>
      <c r="V486">
        <v>219</v>
      </c>
      <c r="AB486">
        <v>865</v>
      </c>
      <c r="AC486" t="s">
        <v>5667</v>
      </c>
      <c r="AD486" t="s">
        <v>5668</v>
      </c>
    </row>
    <row r="487" spans="1:30">
      <c r="A487" t="str">
        <f t="shared" si="7"/>
        <v>366-踏冰人偶</v>
      </c>
      <c r="B487">
        <v>366</v>
      </c>
      <c r="C487" t="s">
        <v>4431</v>
      </c>
      <c r="D487" t="s">
        <v>78</v>
      </c>
      <c r="E487" t="s">
        <v>77</v>
      </c>
      <c r="F487" t="s">
        <v>131</v>
      </c>
      <c r="G487" t="s">
        <v>4458</v>
      </c>
      <c r="H487" t="s">
        <v>224</v>
      </c>
      <c r="I487" t="s">
        <v>199</v>
      </c>
      <c r="J487" s="57"/>
      <c r="K487">
        <v>80</v>
      </c>
      <c r="L487">
        <v>85</v>
      </c>
      <c r="M487">
        <v>75</v>
      </c>
      <c r="N487">
        <v>110</v>
      </c>
      <c r="O487">
        <v>100</v>
      </c>
      <c r="P487">
        <v>70</v>
      </c>
      <c r="Q487">
        <v>520</v>
      </c>
      <c r="R487" t="s">
        <v>4539</v>
      </c>
      <c r="S487" t="s">
        <v>4699</v>
      </c>
      <c r="V487">
        <v>366</v>
      </c>
      <c r="AB487">
        <v>866</v>
      </c>
      <c r="AC487" t="s">
        <v>5669</v>
      </c>
      <c r="AD487" t="s">
        <v>5670</v>
      </c>
    </row>
    <row r="488" spans="1:30">
      <c r="A488" t="str">
        <f t="shared" si="7"/>
        <v>328-死神板</v>
      </c>
      <c r="B488">
        <v>328</v>
      </c>
      <c r="C488" t="s">
        <v>4432</v>
      </c>
      <c r="D488" t="s">
        <v>60</v>
      </c>
      <c r="E488" t="s">
        <v>67</v>
      </c>
      <c r="F488" t="s">
        <v>4460</v>
      </c>
      <c r="G488" t="s">
        <v>4460</v>
      </c>
      <c r="H488" t="s">
        <v>4460</v>
      </c>
      <c r="I488" t="s">
        <v>210</v>
      </c>
      <c r="J488" s="57" t="s">
        <v>226</v>
      </c>
      <c r="K488">
        <v>58</v>
      </c>
      <c r="L488">
        <v>95</v>
      </c>
      <c r="M488">
        <v>145</v>
      </c>
      <c r="N488">
        <v>50</v>
      </c>
      <c r="O488">
        <v>105</v>
      </c>
      <c r="P488">
        <v>30</v>
      </c>
      <c r="Q488">
        <v>483</v>
      </c>
      <c r="R488" t="s">
        <v>4540</v>
      </c>
      <c r="S488" t="s">
        <v>4700</v>
      </c>
      <c r="V488">
        <v>328</v>
      </c>
      <c r="AB488">
        <v>867</v>
      </c>
      <c r="AC488" t="s">
        <v>5671</v>
      </c>
      <c r="AD488" t="s">
        <v>5672</v>
      </c>
    </row>
    <row r="489" spans="1:30">
      <c r="A489" t="str">
        <f t="shared" si="7"/>
        <v>185-小仙奶</v>
      </c>
      <c r="B489">
        <v>185</v>
      </c>
      <c r="C489" t="s">
        <v>4433</v>
      </c>
      <c r="D489" t="s">
        <v>81</v>
      </c>
      <c r="E489" s="57"/>
      <c r="F489" t="s">
        <v>582</v>
      </c>
      <c r="G489" t="s">
        <v>582</v>
      </c>
      <c r="H489" t="s">
        <v>3266</v>
      </c>
      <c r="I489" t="s">
        <v>144</v>
      </c>
      <c r="J489" t="s">
        <v>226</v>
      </c>
      <c r="K489">
        <v>45</v>
      </c>
      <c r="L489">
        <v>40</v>
      </c>
      <c r="M489">
        <v>40</v>
      </c>
      <c r="N489">
        <v>50</v>
      </c>
      <c r="O489">
        <v>61</v>
      </c>
      <c r="P489">
        <v>34</v>
      </c>
      <c r="Q489">
        <v>270</v>
      </c>
      <c r="R489" t="s">
        <v>4541</v>
      </c>
      <c r="S489" t="s">
        <v>4701</v>
      </c>
      <c r="V489">
        <v>185</v>
      </c>
      <c r="AB489">
        <v>868</v>
      </c>
      <c r="AC489" t="s">
        <v>5673</v>
      </c>
      <c r="AD489" t="s">
        <v>5674</v>
      </c>
    </row>
    <row r="490" spans="1:30">
      <c r="A490" t="str">
        <f t="shared" si="7"/>
        <v>186-霜奶仙</v>
      </c>
      <c r="B490">
        <v>186</v>
      </c>
      <c r="C490" t="s">
        <v>4434</v>
      </c>
      <c r="D490" t="s">
        <v>81</v>
      </c>
      <c r="E490" s="57"/>
      <c r="F490" t="s">
        <v>582</v>
      </c>
      <c r="G490" t="s">
        <v>582</v>
      </c>
      <c r="H490" t="s">
        <v>3266</v>
      </c>
      <c r="I490" t="s">
        <v>144</v>
      </c>
      <c r="J490" t="s">
        <v>226</v>
      </c>
      <c r="K490">
        <v>65</v>
      </c>
      <c r="L490">
        <v>60</v>
      </c>
      <c r="M490">
        <v>75</v>
      </c>
      <c r="N490">
        <v>110</v>
      </c>
      <c r="O490">
        <v>121</v>
      </c>
      <c r="P490">
        <v>64</v>
      </c>
      <c r="Q490">
        <v>495</v>
      </c>
      <c r="R490" t="s">
        <v>4542</v>
      </c>
      <c r="S490" t="s">
        <v>4702</v>
      </c>
      <c r="V490">
        <v>186</v>
      </c>
      <c r="AB490">
        <v>869</v>
      </c>
      <c r="AC490" t="s">
        <v>5675</v>
      </c>
      <c r="AD490" t="s">
        <v>5676</v>
      </c>
    </row>
    <row r="491" spans="1:30">
      <c r="A491" t="str">
        <f t="shared" si="7"/>
        <v>186.1-霜奶仙</v>
      </c>
      <c r="B491">
        <v>186.1</v>
      </c>
      <c r="C491" t="s">
        <v>4434</v>
      </c>
      <c r="D491" t="s">
        <v>81</v>
      </c>
      <c r="E491" s="57"/>
      <c r="F491" t="s">
        <v>582</v>
      </c>
      <c r="G491" t="s">
        <v>582</v>
      </c>
      <c r="H491" t="s">
        <v>3266</v>
      </c>
      <c r="I491" t="s">
        <v>144</v>
      </c>
      <c r="J491" t="s">
        <v>226</v>
      </c>
      <c r="K491">
        <v>65</v>
      </c>
      <c r="L491">
        <v>60</v>
      </c>
      <c r="M491">
        <v>75</v>
      </c>
      <c r="N491">
        <v>110</v>
      </c>
      <c r="O491">
        <v>121</v>
      </c>
      <c r="P491">
        <v>64</v>
      </c>
      <c r="Q491">
        <v>495</v>
      </c>
      <c r="R491" t="s">
        <v>4542</v>
      </c>
      <c r="S491" t="s">
        <v>4703</v>
      </c>
      <c r="V491">
        <v>186.1</v>
      </c>
      <c r="AB491">
        <v>1157</v>
      </c>
      <c r="AC491" s="122" t="s">
        <v>5869</v>
      </c>
      <c r="AD491" s="122" t="s">
        <v>5870</v>
      </c>
    </row>
    <row r="492" spans="1:30">
      <c r="A492" t="str">
        <f t="shared" si="7"/>
        <v>186.2-霜奶仙</v>
      </c>
      <c r="B492">
        <v>186.2</v>
      </c>
      <c r="C492" t="s">
        <v>4434</v>
      </c>
      <c r="D492" t="s">
        <v>81</v>
      </c>
      <c r="E492" s="57"/>
      <c r="F492" t="s">
        <v>582</v>
      </c>
      <c r="G492" t="s">
        <v>582</v>
      </c>
      <c r="H492" t="s">
        <v>3266</v>
      </c>
      <c r="I492" t="s">
        <v>144</v>
      </c>
      <c r="J492" t="s">
        <v>226</v>
      </c>
      <c r="K492">
        <v>65</v>
      </c>
      <c r="L492">
        <v>60</v>
      </c>
      <c r="M492">
        <v>75</v>
      </c>
      <c r="N492">
        <v>110</v>
      </c>
      <c r="O492">
        <v>121</v>
      </c>
      <c r="P492">
        <v>64</v>
      </c>
      <c r="Q492">
        <v>495</v>
      </c>
      <c r="R492" t="s">
        <v>4542</v>
      </c>
      <c r="S492" t="s">
        <v>4704</v>
      </c>
      <c r="V492">
        <v>186.2</v>
      </c>
      <c r="AB492">
        <v>1158</v>
      </c>
      <c r="AC492" s="122" t="s">
        <v>5871</v>
      </c>
      <c r="AD492" s="122" t="s">
        <v>5872</v>
      </c>
    </row>
    <row r="493" spans="1:30">
      <c r="A493" t="str">
        <f t="shared" si="7"/>
        <v>186.3-霜奶仙</v>
      </c>
      <c r="B493">
        <v>186.3</v>
      </c>
      <c r="C493" t="s">
        <v>4434</v>
      </c>
      <c r="D493" t="s">
        <v>81</v>
      </c>
      <c r="E493" s="57"/>
      <c r="F493" t="s">
        <v>582</v>
      </c>
      <c r="G493" t="s">
        <v>582</v>
      </c>
      <c r="H493" t="s">
        <v>3266</v>
      </c>
      <c r="I493" t="s">
        <v>144</v>
      </c>
      <c r="J493" t="s">
        <v>226</v>
      </c>
      <c r="K493">
        <v>65</v>
      </c>
      <c r="L493">
        <v>60</v>
      </c>
      <c r="M493">
        <v>75</v>
      </c>
      <c r="N493">
        <v>110</v>
      </c>
      <c r="O493">
        <v>121</v>
      </c>
      <c r="P493">
        <v>64</v>
      </c>
      <c r="Q493">
        <v>495</v>
      </c>
      <c r="R493" t="s">
        <v>4542</v>
      </c>
      <c r="S493" t="s">
        <v>4705</v>
      </c>
      <c r="V493">
        <v>186.3</v>
      </c>
      <c r="AB493">
        <v>1159</v>
      </c>
      <c r="AC493" s="122" t="s">
        <v>5873</v>
      </c>
      <c r="AD493" s="122" t="s">
        <v>5874</v>
      </c>
    </row>
    <row r="494" spans="1:30">
      <c r="A494" t="str">
        <f t="shared" si="7"/>
        <v>186.4-霜奶仙</v>
      </c>
      <c r="B494">
        <v>186.4</v>
      </c>
      <c r="C494" t="s">
        <v>4434</v>
      </c>
      <c r="D494" t="s">
        <v>81</v>
      </c>
      <c r="E494" s="57"/>
      <c r="F494" t="s">
        <v>582</v>
      </c>
      <c r="G494" t="s">
        <v>582</v>
      </c>
      <c r="H494" t="s">
        <v>3266</v>
      </c>
      <c r="I494" t="s">
        <v>144</v>
      </c>
      <c r="J494" t="s">
        <v>226</v>
      </c>
      <c r="K494">
        <v>65</v>
      </c>
      <c r="L494">
        <v>60</v>
      </c>
      <c r="M494">
        <v>75</v>
      </c>
      <c r="N494">
        <v>110</v>
      </c>
      <c r="O494">
        <v>121</v>
      </c>
      <c r="P494">
        <v>64</v>
      </c>
      <c r="Q494">
        <v>495</v>
      </c>
      <c r="R494" t="s">
        <v>4542</v>
      </c>
      <c r="S494" t="s">
        <v>4706</v>
      </c>
      <c r="V494">
        <v>186.4</v>
      </c>
      <c r="AB494">
        <v>1160</v>
      </c>
      <c r="AC494" s="122" t="s">
        <v>5875</v>
      </c>
      <c r="AD494" s="122" t="s">
        <v>5876</v>
      </c>
    </row>
    <row r="495" spans="1:30">
      <c r="A495" t="str">
        <f t="shared" si="7"/>
        <v>186.5-霜奶仙</v>
      </c>
      <c r="B495">
        <v>186.5</v>
      </c>
      <c r="C495" t="s">
        <v>4434</v>
      </c>
      <c r="D495" t="s">
        <v>81</v>
      </c>
      <c r="F495" t="s">
        <v>582</v>
      </c>
      <c r="G495" t="s">
        <v>582</v>
      </c>
      <c r="H495" t="s">
        <v>3266</v>
      </c>
      <c r="I495" t="s">
        <v>144</v>
      </c>
      <c r="J495" t="s">
        <v>226</v>
      </c>
      <c r="K495">
        <v>65</v>
      </c>
      <c r="L495">
        <v>60</v>
      </c>
      <c r="M495">
        <v>75</v>
      </c>
      <c r="N495">
        <v>110</v>
      </c>
      <c r="O495">
        <v>121</v>
      </c>
      <c r="P495">
        <v>64</v>
      </c>
      <c r="Q495">
        <v>495</v>
      </c>
      <c r="R495" t="s">
        <v>4542</v>
      </c>
      <c r="S495" t="s">
        <v>4707</v>
      </c>
      <c r="V495">
        <v>186.5</v>
      </c>
      <c r="AB495">
        <v>1161</v>
      </c>
      <c r="AC495" s="122" t="s">
        <v>5877</v>
      </c>
      <c r="AD495" s="122" t="s">
        <v>5878</v>
      </c>
    </row>
    <row r="496" spans="1:30">
      <c r="A496" t="str">
        <f t="shared" si="7"/>
        <v>186.6-霜奶仙</v>
      </c>
      <c r="B496">
        <v>186.6</v>
      </c>
      <c r="C496" t="s">
        <v>4434</v>
      </c>
      <c r="D496" t="s">
        <v>81</v>
      </c>
      <c r="E496" s="57"/>
      <c r="F496" t="s">
        <v>582</v>
      </c>
      <c r="G496" t="s">
        <v>582</v>
      </c>
      <c r="H496" t="s">
        <v>3266</v>
      </c>
      <c r="I496" t="s">
        <v>144</v>
      </c>
      <c r="J496" s="57" t="s">
        <v>226</v>
      </c>
      <c r="K496">
        <v>65</v>
      </c>
      <c r="L496">
        <v>60</v>
      </c>
      <c r="M496">
        <v>75</v>
      </c>
      <c r="N496">
        <v>110</v>
      </c>
      <c r="O496">
        <v>121</v>
      </c>
      <c r="P496">
        <v>64</v>
      </c>
      <c r="Q496">
        <v>495</v>
      </c>
      <c r="R496" t="s">
        <v>4542</v>
      </c>
      <c r="S496" t="s">
        <v>4708</v>
      </c>
      <c r="V496">
        <v>186.6</v>
      </c>
      <c r="AB496">
        <v>1162</v>
      </c>
      <c r="AC496" s="122" t="s">
        <v>5879</v>
      </c>
      <c r="AD496" s="122" t="s">
        <v>5880</v>
      </c>
    </row>
    <row r="497" spans="1:30">
      <c r="A497" t="str">
        <f t="shared" si="7"/>
        <v>186.7-霜奶仙</v>
      </c>
      <c r="B497">
        <v>186.7</v>
      </c>
      <c r="C497" t="s">
        <v>4434</v>
      </c>
      <c r="D497" t="s">
        <v>81</v>
      </c>
      <c r="F497" t="s">
        <v>582</v>
      </c>
      <c r="G497" t="s">
        <v>582</v>
      </c>
      <c r="H497" t="s">
        <v>3266</v>
      </c>
      <c r="I497" t="s">
        <v>144</v>
      </c>
      <c r="J497" s="57" t="s">
        <v>226</v>
      </c>
      <c r="K497">
        <v>65</v>
      </c>
      <c r="L497">
        <v>60</v>
      </c>
      <c r="M497">
        <v>75</v>
      </c>
      <c r="N497">
        <v>110</v>
      </c>
      <c r="O497">
        <v>121</v>
      </c>
      <c r="P497">
        <v>64</v>
      </c>
      <c r="Q497">
        <v>495</v>
      </c>
      <c r="R497" t="s">
        <v>4542</v>
      </c>
      <c r="S497" t="s">
        <v>4709</v>
      </c>
      <c r="V497">
        <v>186.7</v>
      </c>
      <c r="AB497">
        <v>1163</v>
      </c>
      <c r="AC497" s="122" t="s">
        <v>5881</v>
      </c>
      <c r="AD497" s="122" t="s">
        <v>5882</v>
      </c>
    </row>
    <row r="498" spans="1:30">
      <c r="A498" t="str">
        <f t="shared" si="7"/>
        <v>186.8-霜奶仙</v>
      </c>
      <c r="B498">
        <v>186.8</v>
      </c>
      <c r="C498" t="s">
        <v>4434</v>
      </c>
      <c r="D498" t="s">
        <v>81</v>
      </c>
      <c r="F498" t="s">
        <v>582</v>
      </c>
      <c r="G498" t="s">
        <v>582</v>
      </c>
      <c r="H498" t="s">
        <v>3266</v>
      </c>
      <c r="I498" t="s">
        <v>144</v>
      </c>
      <c r="J498" s="57" t="s">
        <v>226</v>
      </c>
      <c r="K498">
        <v>65</v>
      </c>
      <c r="L498">
        <v>60</v>
      </c>
      <c r="M498">
        <v>75</v>
      </c>
      <c r="N498">
        <v>110</v>
      </c>
      <c r="O498">
        <v>121</v>
      </c>
      <c r="P498">
        <v>64</v>
      </c>
      <c r="Q498">
        <v>495</v>
      </c>
      <c r="R498" t="s">
        <v>4542</v>
      </c>
      <c r="S498" t="s">
        <v>4710</v>
      </c>
      <c r="V498">
        <v>186.8</v>
      </c>
      <c r="AB498">
        <v>1164</v>
      </c>
      <c r="AC498" s="122" t="s">
        <v>5883</v>
      </c>
      <c r="AD498" s="122" t="s">
        <v>5884</v>
      </c>
    </row>
    <row r="499" spans="1:30">
      <c r="A499" t="str">
        <f t="shared" si="7"/>
        <v>345-列阵兵</v>
      </c>
      <c r="B499">
        <v>345</v>
      </c>
      <c r="C499" t="s">
        <v>4435</v>
      </c>
      <c r="D499" t="s">
        <v>54</v>
      </c>
      <c r="E499" s="57"/>
      <c r="F499" t="s">
        <v>247</v>
      </c>
      <c r="G499" t="s">
        <v>247</v>
      </c>
      <c r="H499" t="s">
        <v>193</v>
      </c>
      <c r="I499" t="s">
        <v>144</v>
      </c>
      <c r="J499" t="s">
        <v>210</v>
      </c>
      <c r="K499">
        <v>65</v>
      </c>
      <c r="L499">
        <v>100</v>
      </c>
      <c r="M499">
        <v>100</v>
      </c>
      <c r="N499">
        <v>70</v>
      </c>
      <c r="O499">
        <v>60</v>
      </c>
      <c r="P499">
        <v>75</v>
      </c>
      <c r="Q499">
        <v>470</v>
      </c>
      <c r="R499" t="s">
        <v>4543</v>
      </c>
      <c r="S499" t="s">
        <v>4711</v>
      </c>
      <c r="V499">
        <v>345</v>
      </c>
      <c r="AB499">
        <v>870</v>
      </c>
      <c r="AC499" t="s">
        <v>5677</v>
      </c>
      <c r="AD499" t="s">
        <v>5678</v>
      </c>
    </row>
    <row r="500" spans="1:30">
      <c r="A500" t="str">
        <f t="shared" si="7"/>
        <v>353-啪嚓海胆</v>
      </c>
      <c r="B500">
        <v>353</v>
      </c>
      <c r="C500" t="s">
        <v>4436</v>
      </c>
      <c r="D500" t="s">
        <v>76</v>
      </c>
      <c r="E500" s="57"/>
      <c r="F500" t="s">
        <v>143</v>
      </c>
      <c r="G500" t="s">
        <v>143</v>
      </c>
      <c r="H500" t="s">
        <v>678</v>
      </c>
      <c r="I500" t="s">
        <v>114</v>
      </c>
      <c r="J500" t="s">
        <v>226</v>
      </c>
      <c r="K500">
        <v>48</v>
      </c>
      <c r="L500">
        <v>101</v>
      </c>
      <c r="M500">
        <v>95</v>
      </c>
      <c r="N500">
        <v>91</v>
      </c>
      <c r="O500">
        <v>85</v>
      </c>
      <c r="P500">
        <v>15</v>
      </c>
      <c r="Q500">
        <v>435</v>
      </c>
      <c r="R500" t="s">
        <v>4544</v>
      </c>
      <c r="S500" t="s">
        <v>4712</v>
      </c>
      <c r="V500">
        <v>353</v>
      </c>
      <c r="AB500">
        <v>871</v>
      </c>
      <c r="AC500" t="s">
        <v>5679</v>
      </c>
      <c r="AD500" t="s">
        <v>5680</v>
      </c>
    </row>
    <row r="501" spans="1:30">
      <c r="A501" t="str">
        <f t="shared" si="7"/>
        <v>349-雪吞虫</v>
      </c>
      <c r="B501">
        <v>349</v>
      </c>
      <c r="C501" t="s">
        <v>4437</v>
      </c>
      <c r="D501" t="s">
        <v>78</v>
      </c>
      <c r="E501" t="s">
        <v>66</v>
      </c>
      <c r="F501" t="s">
        <v>119</v>
      </c>
      <c r="G501" t="s">
        <v>119</v>
      </c>
      <c r="H501" t="s">
        <v>4474</v>
      </c>
      <c r="I501" t="s">
        <v>121</v>
      </c>
      <c r="K501">
        <v>30</v>
      </c>
      <c r="L501">
        <v>25</v>
      </c>
      <c r="M501">
        <v>35</v>
      </c>
      <c r="N501">
        <v>45</v>
      </c>
      <c r="O501">
        <v>30</v>
      </c>
      <c r="P501">
        <v>20</v>
      </c>
      <c r="Q501">
        <v>185</v>
      </c>
      <c r="R501" t="s">
        <v>4545</v>
      </c>
      <c r="S501" t="s">
        <v>4713</v>
      </c>
      <c r="V501">
        <v>349</v>
      </c>
      <c r="AB501">
        <v>872</v>
      </c>
      <c r="AC501" t="s">
        <v>5681</v>
      </c>
      <c r="AD501" t="s">
        <v>5682</v>
      </c>
    </row>
    <row r="502" spans="1:30">
      <c r="A502" t="str">
        <f t="shared" si="7"/>
        <v>350-雪绒蛾</v>
      </c>
      <c r="B502">
        <v>350</v>
      </c>
      <c r="C502" t="s">
        <v>4438</v>
      </c>
      <c r="D502" t="s">
        <v>78</v>
      </c>
      <c r="E502" s="57" t="s">
        <v>66</v>
      </c>
      <c r="F502" t="s">
        <v>119</v>
      </c>
      <c r="G502" t="s">
        <v>119</v>
      </c>
      <c r="H502" t="s">
        <v>4474</v>
      </c>
      <c r="I502" t="s">
        <v>121</v>
      </c>
      <c r="J502" s="57"/>
      <c r="K502">
        <v>70</v>
      </c>
      <c r="L502">
        <v>65</v>
      </c>
      <c r="M502">
        <v>60</v>
      </c>
      <c r="N502">
        <v>125</v>
      </c>
      <c r="O502">
        <v>90</v>
      </c>
      <c r="P502">
        <v>65</v>
      </c>
      <c r="Q502">
        <v>475</v>
      </c>
      <c r="R502" t="s">
        <v>4546</v>
      </c>
      <c r="S502" t="s">
        <v>4714</v>
      </c>
      <c r="V502">
        <v>350</v>
      </c>
      <c r="AB502">
        <v>873</v>
      </c>
      <c r="AC502" t="s">
        <v>5683</v>
      </c>
      <c r="AD502" t="s">
        <v>5684</v>
      </c>
    </row>
    <row r="503" spans="1:30">
      <c r="A503" t="str">
        <f t="shared" si="7"/>
        <v>369-巨石丁</v>
      </c>
      <c r="B503">
        <v>369</v>
      </c>
      <c r="C503" t="s">
        <v>4439</v>
      </c>
      <c r="D503" t="s">
        <v>65</v>
      </c>
      <c r="F503" t="s">
        <v>4475</v>
      </c>
      <c r="G503" t="s">
        <v>4475</v>
      </c>
      <c r="H503" t="s">
        <v>4475</v>
      </c>
      <c r="I503" t="s">
        <v>210</v>
      </c>
      <c r="J503" s="57"/>
      <c r="K503">
        <v>100</v>
      </c>
      <c r="L503">
        <v>125</v>
      </c>
      <c r="M503">
        <v>135</v>
      </c>
      <c r="N503">
        <v>20</v>
      </c>
      <c r="O503">
        <v>20</v>
      </c>
      <c r="P503">
        <v>70</v>
      </c>
      <c r="Q503">
        <v>470</v>
      </c>
      <c r="R503" t="s">
        <v>4547</v>
      </c>
      <c r="S503" t="s">
        <v>4715</v>
      </c>
      <c r="V503">
        <v>369</v>
      </c>
      <c r="AB503">
        <v>874</v>
      </c>
      <c r="AC503" t="s">
        <v>5685</v>
      </c>
      <c r="AD503" t="s">
        <v>5686</v>
      </c>
    </row>
    <row r="504" spans="1:30">
      <c r="A504" t="str">
        <f t="shared" si="7"/>
        <v>370-冰砌鹅</v>
      </c>
      <c r="B504">
        <v>370</v>
      </c>
      <c r="C504" t="s">
        <v>4440</v>
      </c>
      <c r="D504" t="s">
        <v>78</v>
      </c>
      <c r="E504" s="57"/>
      <c r="F504" t="s">
        <v>4476</v>
      </c>
      <c r="G504" t="s">
        <v>4476</v>
      </c>
      <c r="H504" t="s">
        <v>4476</v>
      </c>
      <c r="I504" t="s">
        <v>114</v>
      </c>
      <c r="J504" s="57" t="s">
        <v>137</v>
      </c>
      <c r="K504">
        <v>75</v>
      </c>
      <c r="L504">
        <v>80</v>
      </c>
      <c r="M504">
        <v>110</v>
      </c>
      <c r="N504">
        <v>65</v>
      </c>
      <c r="O504">
        <v>90</v>
      </c>
      <c r="P504">
        <v>50</v>
      </c>
      <c r="Q504">
        <v>470</v>
      </c>
      <c r="R504" t="s">
        <v>4548</v>
      </c>
      <c r="S504" t="s">
        <v>4716</v>
      </c>
      <c r="V504">
        <v>370</v>
      </c>
      <c r="AB504">
        <v>875</v>
      </c>
      <c r="AC504" t="s">
        <v>5687</v>
      </c>
      <c r="AD504" t="s">
        <v>5688</v>
      </c>
    </row>
    <row r="505" spans="1:30">
      <c r="A505" t="str">
        <f t="shared" si="7"/>
        <v>370.1-冰砌鹅</v>
      </c>
      <c r="B505">
        <v>370.1</v>
      </c>
      <c r="C505" t="s">
        <v>4440</v>
      </c>
      <c r="D505" t="s">
        <v>78</v>
      </c>
      <c r="E505" s="57"/>
      <c r="F505" t="s">
        <v>4476</v>
      </c>
      <c r="G505" t="s">
        <v>4476</v>
      </c>
      <c r="H505" t="s">
        <v>4476</v>
      </c>
      <c r="I505" t="s">
        <v>114</v>
      </c>
      <c r="J505" s="57" t="s">
        <v>137</v>
      </c>
      <c r="K505">
        <v>75</v>
      </c>
      <c r="L505">
        <v>80</v>
      </c>
      <c r="M505">
        <v>70</v>
      </c>
      <c r="N505">
        <v>65</v>
      </c>
      <c r="O505">
        <v>50</v>
      </c>
      <c r="P505">
        <v>130</v>
      </c>
      <c r="Q505">
        <v>470</v>
      </c>
      <c r="R505" t="s">
        <v>4548</v>
      </c>
      <c r="S505" t="s">
        <v>4717</v>
      </c>
      <c r="V505">
        <v>370.1</v>
      </c>
      <c r="AB505">
        <v>1165</v>
      </c>
      <c r="AC505" s="122" t="s">
        <v>5885</v>
      </c>
      <c r="AD505" s="122" t="s">
        <v>5886</v>
      </c>
    </row>
    <row r="506" spans="1:30">
      <c r="A506" t="str">
        <f t="shared" si="7"/>
        <v>337-爱管侍</v>
      </c>
      <c r="B506">
        <v>337</v>
      </c>
      <c r="C506" t="s">
        <v>4441</v>
      </c>
      <c r="D506" t="s">
        <v>77</v>
      </c>
      <c r="E506" s="57" t="s">
        <v>53</v>
      </c>
      <c r="F506" t="s">
        <v>167</v>
      </c>
      <c r="G506" t="s">
        <v>198</v>
      </c>
      <c r="H506" t="s">
        <v>679</v>
      </c>
      <c r="I506" t="s">
        <v>144</v>
      </c>
      <c r="J506" s="57"/>
      <c r="K506">
        <v>60</v>
      </c>
      <c r="L506">
        <v>65</v>
      </c>
      <c r="M506">
        <v>55</v>
      </c>
      <c r="N506">
        <v>105</v>
      </c>
      <c r="O506">
        <v>95</v>
      </c>
      <c r="P506">
        <v>95</v>
      </c>
      <c r="Q506">
        <v>475</v>
      </c>
      <c r="R506" t="s">
        <v>4549</v>
      </c>
      <c r="S506" t="s">
        <v>4718</v>
      </c>
      <c r="V506">
        <v>337</v>
      </c>
      <c r="AB506">
        <v>876</v>
      </c>
      <c r="AC506" t="s">
        <v>5689</v>
      </c>
      <c r="AD506" t="s">
        <v>5690</v>
      </c>
    </row>
    <row r="507" spans="1:30">
      <c r="A507" t="str">
        <f t="shared" si="7"/>
        <v>337.1-爱管侍</v>
      </c>
      <c r="B507">
        <v>337.1</v>
      </c>
      <c r="C507" t="s">
        <v>4441</v>
      </c>
      <c r="D507" t="s">
        <v>77</v>
      </c>
      <c r="E507" t="s">
        <v>53</v>
      </c>
      <c r="F507" t="s">
        <v>217</v>
      </c>
      <c r="G507" t="s">
        <v>198</v>
      </c>
      <c r="H507" t="s">
        <v>679</v>
      </c>
      <c r="I507" t="s">
        <v>144</v>
      </c>
      <c r="J507" s="57"/>
      <c r="K507">
        <v>70</v>
      </c>
      <c r="L507">
        <v>55</v>
      </c>
      <c r="M507">
        <v>65</v>
      </c>
      <c r="N507">
        <v>95</v>
      </c>
      <c r="O507">
        <v>105</v>
      </c>
      <c r="P507">
        <v>85</v>
      </c>
      <c r="Q507">
        <v>475</v>
      </c>
      <c r="R507" t="s">
        <v>4549</v>
      </c>
      <c r="S507" t="s">
        <v>4719</v>
      </c>
      <c r="V507">
        <v>337.1</v>
      </c>
      <c r="AB507">
        <v>1166</v>
      </c>
      <c r="AC507" s="122" t="s">
        <v>5887</v>
      </c>
      <c r="AD507" s="122" t="s">
        <v>5888</v>
      </c>
    </row>
    <row r="508" spans="1:30">
      <c r="A508" t="str">
        <f t="shared" si="7"/>
        <v>344-莫鲁贝可</v>
      </c>
      <c r="B508">
        <v>344</v>
      </c>
      <c r="C508" t="s">
        <v>4442</v>
      </c>
      <c r="D508" t="s">
        <v>76</v>
      </c>
      <c r="E508" t="s">
        <v>80</v>
      </c>
      <c r="F508" t="s">
        <v>4477</v>
      </c>
      <c r="G508" t="s">
        <v>4477</v>
      </c>
      <c r="H508" t="s">
        <v>4477</v>
      </c>
      <c r="I508" t="s">
        <v>137</v>
      </c>
      <c r="J508" s="57" t="s">
        <v>144</v>
      </c>
      <c r="K508">
        <v>58</v>
      </c>
      <c r="L508">
        <v>95</v>
      </c>
      <c r="M508">
        <v>58</v>
      </c>
      <c r="N508">
        <v>70</v>
      </c>
      <c r="O508">
        <v>58</v>
      </c>
      <c r="P508">
        <v>97</v>
      </c>
      <c r="Q508">
        <v>436</v>
      </c>
      <c r="R508" t="s">
        <v>4550</v>
      </c>
      <c r="S508" t="s">
        <v>4720</v>
      </c>
      <c r="V508">
        <v>344</v>
      </c>
      <c r="AB508">
        <v>877</v>
      </c>
      <c r="AC508" t="s">
        <v>5691</v>
      </c>
      <c r="AD508" t="s">
        <v>5692</v>
      </c>
    </row>
    <row r="509" spans="1:30">
      <c r="A509" t="str">
        <f t="shared" si="7"/>
        <v>344.1-莫鲁贝可</v>
      </c>
      <c r="B509">
        <v>344.1</v>
      </c>
      <c r="C509" t="s">
        <v>4442</v>
      </c>
      <c r="D509" t="s">
        <v>76</v>
      </c>
      <c r="E509" t="s">
        <v>80</v>
      </c>
      <c r="F509" t="s">
        <v>4477</v>
      </c>
      <c r="G509" t="s">
        <v>4477</v>
      </c>
      <c r="H509" t="s">
        <v>4477</v>
      </c>
      <c r="I509" t="s">
        <v>137</v>
      </c>
      <c r="J509" s="57" t="s">
        <v>144</v>
      </c>
      <c r="K509">
        <v>58</v>
      </c>
      <c r="L509">
        <v>95</v>
      </c>
      <c r="M509">
        <v>58</v>
      </c>
      <c r="N509">
        <v>70</v>
      </c>
      <c r="O509">
        <v>58</v>
      </c>
      <c r="P509">
        <v>97</v>
      </c>
      <c r="Q509">
        <v>436</v>
      </c>
      <c r="R509" t="s">
        <v>4550</v>
      </c>
      <c r="S509" t="s">
        <v>4721</v>
      </c>
      <c r="V509">
        <v>344.1</v>
      </c>
      <c r="AB509">
        <v>1167</v>
      </c>
      <c r="AC509" s="122" t="s">
        <v>5889</v>
      </c>
      <c r="AD509" s="122" t="s">
        <v>5890</v>
      </c>
    </row>
    <row r="510" spans="1:30">
      <c r="A510" t="str">
        <f t="shared" si="7"/>
        <v>302-铜象</v>
      </c>
      <c r="B510">
        <v>302</v>
      </c>
      <c r="C510" t="s">
        <v>4443</v>
      </c>
      <c r="D510" t="s">
        <v>72</v>
      </c>
      <c r="F510" t="s">
        <v>154</v>
      </c>
      <c r="G510" t="s">
        <v>154</v>
      </c>
      <c r="H510" t="s">
        <v>369</v>
      </c>
      <c r="I510" t="s">
        <v>137</v>
      </c>
      <c r="J510" s="57" t="s">
        <v>210</v>
      </c>
      <c r="K510">
        <v>72</v>
      </c>
      <c r="L510">
        <v>80</v>
      </c>
      <c r="M510">
        <v>49</v>
      </c>
      <c r="N510">
        <v>40</v>
      </c>
      <c r="O510">
        <v>49</v>
      </c>
      <c r="P510">
        <v>40</v>
      </c>
      <c r="Q510">
        <v>330</v>
      </c>
      <c r="R510" t="s">
        <v>4551</v>
      </c>
      <c r="S510" t="s">
        <v>4722</v>
      </c>
      <c r="V510">
        <v>302</v>
      </c>
      <c r="AB510">
        <v>878</v>
      </c>
      <c r="AC510" t="s">
        <v>5693</v>
      </c>
      <c r="AD510" t="s">
        <v>5694</v>
      </c>
    </row>
    <row r="511" spans="1:30">
      <c r="A511" t="str">
        <f t="shared" si="7"/>
        <v>303-大王铜象</v>
      </c>
      <c r="B511">
        <v>303</v>
      </c>
      <c r="C511" t="s">
        <v>4444</v>
      </c>
      <c r="D511" t="s">
        <v>72</v>
      </c>
      <c r="E511" s="57"/>
      <c r="F511" t="s">
        <v>154</v>
      </c>
      <c r="G511" t="s">
        <v>154</v>
      </c>
      <c r="H511" t="s">
        <v>369</v>
      </c>
      <c r="I511" t="s">
        <v>137</v>
      </c>
      <c r="J511" s="57" t="s">
        <v>210</v>
      </c>
      <c r="K511">
        <v>122</v>
      </c>
      <c r="L511">
        <v>130</v>
      </c>
      <c r="M511">
        <v>69</v>
      </c>
      <c r="N511">
        <v>80</v>
      </c>
      <c r="O511">
        <v>69</v>
      </c>
      <c r="P511">
        <v>30</v>
      </c>
      <c r="Q511">
        <v>500</v>
      </c>
      <c r="R511" t="s">
        <v>4552</v>
      </c>
      <c r="S511" t="s">
        <v>4723</v>
      </c>
      <c r="V511">
        <v>303</v>
      </c>
      <c r="AB511">
        <v>879</v>
      </c>
      <c r="AC511" t="s">
        <v>5695</v>
      </c>
      <c r="AD511" t="s">
        <v>5696</v>
      </c>
    </row>
    <row r="512" spans="1:30">
      <c r="A512" t="str">
        <f t="shared" si="7"/>
        <v>374-雷鸟龙</v>
      </c>
      <c r="B512">
        <v>374</v>
      </c>
      <c r="C512" t="s">
        <v>4445</v>
      </c>
      <c r="D512" t="s">
        <v>76</v>
      </c>
      <c r="E512" t="s">
        <v>79</v>
      </c>
      <c r="F512" t="s">
        <v>283</v>
      </c>
      <c r="G512" t="s">
        <v>136</v>
      </c>
      <c r="H512" t="s">
        <v>148</v>
      </c>
      <c r="I512" t="s">
        <v>153</v>
      </c>
      <c r="J512" s="57"/>
      <c r="K512">
        <v>90</v>
      </c>
      <c r="L512">
        <v>100</v>
      </c>
      <c r="M512">
        <v>90</v>
      </c>
      <c r="N512">
        <v>80</v>
      </c>
      <c r="O512">
        <v>70</v>
      </c>
      <c r="P512">
        <v>75</v>
      </c>
      <c r="Q512">
        <v>505</v>
      </c>
      <c r="R512" t="s">
        <v>4553</v>
      </c>
      <c r="S512" t="s">
        <v>4724</v>
      </c>
      <c r="V512">
        <v>374</v>
      </c>
      <c r="AB512">
        <v>880</v>
      </c>
      <c r="AC512" t="s">
        <v>5697</v>
      </c>
      <c r="AD512" t="s">
        <v>5698</v>
      </c>
    </row>
    <row r="513" spans="1:30">
      <c r="A513" t="str">
        <f t="shared" si="7"/>
        <v>375-雷鸟海兽</v>
      </c>
      <c r="B513">
        <v>375</v>
      </c>
      <c r="C513" t="s">
        <v>4446</v>
      </c>
      <c r="D513" t="s">
        <v>76</v>
      </c>
      <c r="E513" s="57" t="s">
        <v>78</v>
      </c>
      <c r="F513" t="s">
        <v>283</v>
      </c>
      <c r="G513" t="s">
        <v>142</v>
      </c>
      <c r="H513" t="s">
        <v>150</v>
      </c>
      <c r="I513" t="s">
        <v>153</v>
      </c>
      <c r="J513" s="57"/>
      <c r="K513">
        <v>90</v>
      </c>
      <c r="L513">
        <v>100</v>
      </c>
      <c r="M513">
        <v>90</v>
      </c>
      <c r="N513">
        <v>90</v>
      </c>
      <c r="O513">
        <v>80</v>
      </c>
      <c r="P513">
        <v>55</v>
      </c>
      <c r="Q513">
        <v>505</v>
      </c>
      <c r="R513" t="s">
        <v>4554</v>
      </c>
      <c r="S513" t="s">
        <v>4725</v>
      </c>
      <c r="V513">
        <v>375</v>
      </c>
      <c r="AB513">
        <v>881</v>
      </c>
      <c r="AC513" t="s">
        <v>5699</v>
      </c>
      <c r="AD513" t="s">
        <v>5700</v>
      </c>
    </row>
    <row r="514" spans="1:30">
      <c r="A514" t="str">
        <f t="shared" si="7"/>
        <v>376-鳃鱼龙</v>
      </c>
      <c r="B514">
        <v>376</v>
      </c>
      <c r="C514" t="s">
        <v>4447</v>
      </c>
      <c r="D514" t="s">
        <v>74</v>
      </c>
      <c r="E514" t="s">
        <v>79</v>
      </c>
      <c r="F514" t="s">
        <v>197</v>
      </c>
      <c r="G514" t="s">
        <v>376</v>
      </c>
      <c r="H514" t="s">
        <v>148</v>
      </c>
      <c r="I514" t="s">
        <v>153</v>
      </c>
      <c r="J514" s="57"/>
      <c r="K514">
        <v>90</v>
      </c>
      <c r="L514">
        <v>90</v>
      </c>
      <c r="M514">
        <v>100</v>
      </c>
      <c r="N514">
        <v>70</v>
      </c>
      <c r="O514">
        <v>80</v>
      </c>
      <c r="P514">
        <v>75</v>
      </c>
      <c r="Q514">
        <v>505</v>
      </c>
      <c r="R514" t="s">
        <v>4555</v>
      </c>
      <c r="S514" t="s">
        <v>4726</v>
      </c>
      <c r="V514">
        <v>376</v>
      </c>
      <c r="AB514">
        <v>882</v>
      </c>
      <c r="AC514" t="s">
        <v>5701</v>
      </c>
      <c r="AD514" t="s">
        <v>5702</v>
      </c>
    </row>
    <row r="515" spans="1:30">
      <c r="A515" t="str">
        <f t="shared" ref="A515:A525" si="8">B515&amp;"-"&amp;C515</f>
        <v>377-鳃鱼海兽</v>
      </c>
      <c r="B515">
        <v>377</v>
      </c>
      <c r="C515" t="s">
        <v>4448</v>
      </c>
      <c r="D515" t="s">
        <v>74</v>
      </c>
      <c r="E515" t="s">
        <v>78</v>
      </c>
      <c r="F515" t="s">
        <v>197</v>
      </c>
      <c r="G515" t="s">
        <v>224</v>
      </c>
      <c r="H515" t="s">
        <v>150</v>
      </c>
      <c r="I515" t="s">
        <v>153</v>
      </c>
      <c r="J515" s="57"/>
      <c r="K515">
        <v>90</v>
      </c>
      <c r="L515">
        <v>90</v>
      </c>
      <c r="M515">
        <v>100</v>
      </c>
      <c r="N515">
        <v>80</v>
      </c>
      <c r="O515">
        <v>90</v>
      </c>
      <c r="P515">
        <v>55</v>
      </c>
      <c r="Q515">
        <v>505</v>
      </c>
      <c r="R515" t="s">
        <v>4556</v>
      </c>
      <c r="S515" t="s">
        <v>4727</v>
      </c>
      <c r="V515">
        <v>377</v>
      </c>
      <c r="AB515">
        <v>883</v>
      </c>
      <c r="AC515" t="s">
        <v>5703</v>
      </c>
      <c r="AD515" t="s">
        <v>5704</v>
      </c>
    </row>
    <row r="516" spans="1:30">
      <c r="A516" t="str">
        <f t="shared" si="8"/>
        <v>371-铝钢龙</v>
      </c>
      <c r="B516">
        <v>371</v>
      </c>
      <c r="C516" t="s">
        <v>4449</v>
      </c>
      <c r="D516" t="s">
        <v>72</v>
      </c>
      <c r="E516" t="s">
        <v>79</v>
      </c>
      <c r="F516" t="s">
        <v>322</v>
      </c>
      <c r="G516" t="s">
        <v>369</v>
      </c>
      <c r="H516" t="s">
        <v>4478</v>
      </c>
      <c r="I516" t="s">
        <v>210</v>
      </c>
      <c r="J516" t="s">
        <v>106</v>
      </c>
      <c r="K516">
        <v>70</v>
      </c>
      <c r="L516">
        <v>95</v>
      </c>
      <c r="M516">
        <v>115</v>
      </c>
      <c r="N516">
        <v>120</v>
      </c>
      <c r="O516">
        <v>50</v>
      </c>
      <c r="P516">
        <v>85</v>
      </c>
      <c r="Q516">
        <v>535</v>
      </c>
      <c r="R516" t="s">
        <v>4557</v>
      </c>
      <c r="S516" t="s">
        <v>4728</v>
      </c>
      <c r="V516">
        <v>371</v>
      </c>
      <c r="AB516">
        <v>884</v>
      </c>
      <c r="AC516" t="s">
        <v>5705</v>
      </c>
      <c r="AD516" t="s">
        <v>5706</v>
      </c>
    </row>
    <row r="517" spans="1:30">
      <c r="A517" t="str">
        <f t="shared" si="8"/>
        <v>395-多龙梅西亚</v>
      </c>
      <c r="B517">
        <v>395</v>
      </c>
      <c r="C517" t="s">
        <v>4450</v>
      </c>
      <c r="D517" t="s">
        <v>79</v>
      </c>
      <c r="E517" t="s">
        <v>67</v>
      </c>
      <c r="F517" t="s">
        <v>205</v>
      </c>
      <c r="G517" t="s">
        <v>168</v>
      </c>
      <c r="H517" t="s">
        <v>401</v>
      </c>
      <c r="I517" t="s">
        <v>226</v>
      </c>
      <c r="J517" t="s">
        <v>106</v>
      </c>
      <c r="K517">
        <v>28</v>
      </c>
      <c r="L517">
        <v>60</v>
      </c>
      <c r="M517">
        <v>30</v>
      </c>
      <c r="N517">
        <v>40</v>
      </c>
      <c r="O517">
        <v>30</v>
      </c>
      <c r="P517">
        <v>82</v>
      </c>
      <c r="Q517">
        <v>270</v>
      </c>
      <c r="R517" t="s">
        <v>4558</v>
      </c>
      <c r="S517" t="s">
        <v>4729</v>
      </c>
      <c r="V517">
        <v>395</v>
      </c>
      <c r="AB517">
        <v>885</v>
      </c>
      <c r="AC517" t="s">
        <v>5707</v>
      </c>
      <c r="AD517" t="s">
        <v>5708</v>
      </c>
    </row>
    <row r="518" spans="1:30">
      <c r="A518" t="str">
        <f t="shared" si="8"/>
        <v>396-多龙奇</v>
      </c>
      <c r="B518">
        <v>396</v>
      </c>
      <c r="C518" t="s">
        <v>4451</v>
      </c>
      <c r="D518" t="s">
        <v>79</v>
      </c>
      <c r="E518" t="s">
        <v>67</v>
      </c>
      <c r="F518" t="s">
        <v>205</v>
      </c>
      <c r="G518" t="s">
        <v>168</v>
      </c>
      <c r="H518" t="s">
        <v>401</v>
      </c>
      <c r="I518" t="s">
        <v>226</v>
      </c>
      <c r="J518" t="s">
        <v>106</v>
      </c>
      <c r="K518">
        <v>68</v>
      </c>
      <c r="L518">
        <v>80</v>
      </c>
      <c r="M518">
        <v>50</v>
      </c>
      <c r="N518">
        <v>60</v>
      </c>
      <c r="O518">
        <v>50</v>
      </c>
      <c r="P518">
        <v>102</v>
      </c>
      <c r="Q518">
        <v>410</v>
      </c>
      <c r="R518" t="s">
        <v>4559</v>
      </c>
      <c r="S518" t="s">
        <v>4730</v>
      </c>
      <c r="V518">
        <v>396</v>
      </c>
      <c r="AB518">
        <v>886</v>
      </c>
      <c r="AC518" t="s">
        <v>5709</v>
      </c>
      <c r="AD518" t="s">
        <v>5710</v>
      </c>
    </row>
    <row r="519" spans="1:30">
      <c r="A519" t="str">
        <f t="shared" si="8"/>
        <v>397-多龙巴鲁托</v>
      </c>
      <c r="B519">
        <v>397</v>
      </c>
      <c r="C519" t="s">
        <v>4452</v>
      </c>
      <c r="D519" t="s">
        <v>79</v>
      </c>
      <c r="E519" t="s">
        <v>67</v>
      </c>
      <c r="F519" t="s">
        <v>205</v>
      </c>
      <c r="G519" t="s">
        <v>168</v>
      </c>
      <c r="H519" t="s">
        <v>401</v>
      </c>
      <c r="I519" t="s">
        <v>226</v>
      </c>
      <c r="J519" t="s">
        <v>106</v>
      </c>
      <c r="K519">
        <v>88</v>
      </c>
      <c r="L519">
        <v>120</v>
      </c>
      <c r="M519">
        <v>75</v>
      </c>
      <c r="N519">
        <v>100</v>
      </c>
      <c r="O519">
        <v>75</v>
      </c>
      <c r="P519">
        <v>142</v>
      </c>
      <c r="Q519">
        <v>600</v>
      </c>
      <c r="R519" t="s">
        <v>4560</v>
      </c>
      <c r="S519" t="s">
        <v>4731</v>
      </c>
      <c r="V519">
        <v>397</v>
      </c>
      <c r="AB519">
        <v>887</v>
      </c>
      <c r="AC519" t="s">
        <v>5711</v>
      </c>
      <c r="AD519" t="s">
        <v>5712</v>
      </c>
    </row>
    <row r="520" spans="1:30">
      <c r="A520" t="str">
        <f t="shared" si="8"/>
        <v>398-苍响</v>
      </c>
      <c r="B520">
        <v>398</v>
      </c>
      <c r="C520" t="s">
        <v>4453</v>
      </c>
      <c r="D520" t="s">
        <v>81</v>
      </c>
      <c r="E520" s="57"/>
      <c r="F520" t="s">
        <v>4479</v>
      </c>
      <c r="G520" t="s">
        <v>4479</v>
      </c>
      <c r="H520" t="s">
        <v>4479</v>
      </c>
      <c r="I520" t="s">
        <v>153</v>
      </c>
      <c r="J520" s="57"/>
      <c r="K520">
        <v>92</v>
      </c>
      <c r="L520">
        <v>130</v>
      </c>
      <c r="M520">
        <v>115</v>
      </c>
      <c r="N520">
        <v>80</v>
      </c>
      <c r="O520">
        <v>115</v>
      </c>
      <c r="P520">
        <v>138</v>
      </c>
      <c r="Q520">
        <v>670</v>
      </c>
      <c r="R520" t="s">
        <v>4561</v>
      </c>
      <c r="S520" t="s">
        <v>4732</v>
      </c>
      <c r="V520">
        <v>398</v>
      </c>
      <c r="AB520">
        <v>888</v>
      </c>
      <c r="AC520" t="s">
        <v>5713</v>
      </c>
      <c r="AD520" t="s">
        <v>5714</v>
      </c>
    </row>
    <row r="521" spans="1:30">
      <c r="A521" t="str">
        <f t="shared" si="8"/>
        <v>398.1-苍响</v>
      </c>
      <c r="B521">
        <v>398.1</v>
      </c>
      <c r="C521" t="s">
        <v>4453</v>
      </c>
      <c r="D521" t="s">
        <v>81</v>
      </c>
      <c r="E521" s="57" t="s">
        <v>72</v>
      </c>
      <c r="F521" t="s">
        <v>4479</v>
      </c>
      <c r="G521" t="s">
        <v>4479</v>
      </c>
      <c r="H521" t="s">
        <v>4479</v>
      </c>
      <c r="I521" t="s">
        <v>153</v>
      </c>
      <c r="J521" s="57"/>
      <c r="K521">
        <v>92</v>
      </c>
      <c r="L521">
        <v>170</v>
      </c>
      <c r="M521">
        <v>115</v>
      </c>
      <c r="N521">
        <v>80</v>
      </c>
      <c r="O521">
        <v>115</v>
      </c>
      <c r="P521">
        <v>148</v>
      </c>
      <c r="Q521">
        <v>720</v>
      </c>
      <c r="R521" t="s">
        <v>4561</v>
      </c>
      <c r="S521" t="s">
        <v>4733</v>
      </c>
      <c r="V521">
        <v>398.1</v>
      </c>
      <c r="AB521">
        <v>1168</v>
      </c>
      <c r="AC521" s="122" t="s">
        <v>5891</v>
      </c>
      <c r="AD521" s="122" t="s">
        <v>5892</v>
      </c>
    </row>
    <row r="522" spans="1:30">
      <c r="A522" t="str">
        <f t="shared" si="8"/>
        <v>399-藏玛然特</v>
      </c>
      <c r="B522">
        <v>399</v>
      </c>
      <c r="C522" t="s">
        <v>4454</v>
      </c>
      <c r="D522" t="s">
        <v>54</v>
      </c>
      <c r="F522" t="s">
        <v>4480</v>
      </c>
      <c r="G522" t="s">
        <v>4480</v>
      </c>
      <c r="H522" t="s">
        <v>4480</v>
      </c>
      <c r="I522" t="s">
        <v>153</v>
      </c>
      <c r="K522">
        <v>92</v>
      </c>
      <c r="L522">
        <v>130</v>
      </c>
      <c r="M522">
        <v>115</v>
      </c>
      <c r="N522">
        <v>80</v>
      </c>
      <c r="O522">
        <v>115</v>
      </c>
      <c r="P522">
        <v>138</v>
      </c>
      <c r="Q522">
        <v>670</v>
      </c>
      <c r="R522" t="s">
        <v>4562</v>
      </c>
      <c r="S522" t="s">
        <v>4734</v>
      </c>
      <c r="V522">
        <v>399</v>
      </c>
      <c r="AB522">
        <v>889</v>
      </c>
      <c r="AC522" t="s">
        <v>5715</v>
      </c>
      <c r="AD522" t="s">
        <v>5716</v>
      </c>
    </row>
    <row r="523" spans="1:30">
      <c r="A523" t="str">
        <f t="shared" si="8"/>
        <v>399.1-藏玛然特</v>
      </c>
      <c r="B523">
        <v>399.1</v>
      </c>
      <c r="C523" t="s">
        <v>4454</v>
      </c>
      <c r="D523" t="s">
        <v>54</v>
      </c>
      <c r="E523" t="s">
        <v>72</v>
      </c>
      <c r="F523" t="s">
        <v>4480</v>
      </c>
      <c r="G523" t="s">
        <v>4480</v>
      </c>
      <c r="H523" t="s">
        <v>4480</v>
      </c>
      <c r="I523" t="s">
        <v>153</v>
      </c>
      <c r="K523">
        <v>92</v>
      </c>
      <c r="L523">
        <v>130</v>
      </c>
      <c r="M523">
        <v>145</v>
      </c>
      <c r="N523">
        <v>80</v>
      </c>
      <c r="O523">
        <v>145</v>
      </c>
      <c r="P523">
        <v>128</v>
      </c>
      <c r="Q523">
        <v>720</v>
      </c>
      <c r="R523" t="s">
        <v>4562</v>
      </c>
      <c r="S523" t="s">
        <v>4735</v>
      </c>
      <c r="V523">
        <v>399.1</v>
      </c>
      <c r="AB523">
        <v>1169</v>
      </c>
      <c r="AC523" s="122" t="s">
        <v>5893</v>
      </c>
      <c r="AD523" s="122" t="s">
        <v>5894</v>
      </c>
    </row>
    <row r="524" spans="1:30">
      <c r="A524" t="str">
        <f t="shared" si="8"/>
        <v>400-无极汰那</v>
      </c>
      <c r="B524">
        <v>400</v>
      </c>
      <c r="C524" t="s">
        <v>4455</v>
      </c>
      <c r="D524" t="s">
        <v>59</v>
      </c>
      <c r="E524" s="57" t="s">
        <v>79</v>
      </c>
      <c r="F524" t="s">
        <v>287</v>
      </c>
      <c r="G524" t="s">
        <v>287</v>
      </c>
      <c r="H524" t="s">
        <v>287</v>
      </c>
      <c r="I524" t="s">
        <v>153</v>
      </c>
      <c r="J524" s="57"/>
      <c r="K524">
        <v>140</v>
      </c>
      <c r="L524">
        <v>85</v>
      </c>
      <c r="M524">
        <v>95</v>
      </c>
      <c r="N524">
        <v>145</v>
      </c>
      <c r="O524">
        <v>95</v>
      </c>
      <c r="P524">
        <v>130</v>
      </c>
      <c r="Q524">
        <v>690</v>
      </c>
      <c r="R524" t="s">
        <v>4563</v>
      </c>
      <c r="S524" t="s">
        <v>4736</v>
      </c>
      <c r="V524">
        <v>400</v>
      </c>
      <c r="AB524">
        <v>890</v>
      </c>
      <c r="AC524" t="s">
        <v>5717</v>
      </c>
      <c r="AD524" t="s">
        <v>5718</v>
      </c>
    </row>
    <row r="525" spans="1:30">
      <c r="A525" t="str">
        <f t="shared" si="8"/>
        <v>400.1-无极汰那</v>
      </c>
      <c r="B525">
        <v>400.1</v>
      </c>
      <c r="C525" t="s">
        <v>4455</v>
      </c>
      <c r="D525" t="s">
        <v>59</v>
      </c>
      <c r="E525" s="57" t="s">
        <v>79</v>
      </c>
      <c r="F525" t="s">
        <v>287</v>
      </c>
      <c r="G525" t="s">
        <v>287</v>
      </c>
      <c r="H525" t="s">
        <v>287</v>
      </c>
      <c r="I525" t="s">
        <v>153</v>
      </c>
      <c r="J525" s="57"/>
      <c r="K525">
        <v>255</v>
      </c>
      <c r="L525">
        <v>115</v>
      </c>
      <c r="M525">
        <v>250</v>
      </c>
      <c r="N525">
        <v>125</v>
      </c>
      <c r="O525">
        <v>250</v>
      </c>
      <c r="P525">
        <v>130</v>
      </c>
      <c r="Q525">
        <v>1125</v>
      </c>
      <c r="R525" t="s">
        <v>4563</v>
      </c>
      <c r="S525" t="s">
        <v>4737</v>
      </c>
      <c r="V525">
        <v>400.1</v>
      </c>
      <c r="AB525">
        <v>1170</v>
      </c>
      <c r="AC525" s="122" t="s">
        <v>5895</v>
      </c>
      <c r="AD525" s="122" t="s">
        <v>5896</v>
      </c>
    </row>
  </sheetData>
  <sheetProtection password="F16F" sheet="1" objects="1" scenarios="1"/>
  <autoFilter ref="A1:AD525"/>
  <sortState ref="A2:P913">
    <sortCondition ref="B10"/>
  </sortState>
  <phoneticPr fontId="10" type="noConversion"/>
  <conditionalFormatting sqref="B1:B1048576">
    <cfRule type="duplicateValues" dxfId="2" priority="5"/>
  </conditionalFormatting>
  <conditionalFormatting sqref="C1:C1048576">
    <cfRule type="duplicateValues" dxfId="1" priority="2"/>
  </conditionalFormatting>
  <conditionalFormatting sqref="V1:V1048576">
    <cfRule type="duplicateValues" dxfId="0" priority="1"/>
  </conditionalFormatting>
  <pageMargins left="0.69930555555555596" right="0.69930555555555596"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5"/>
  <sheetViews>
    <sheetView workbookViewId="0">
      <selection activeCell="C2" sqref="C2"/>
    </sheetView>
  </sheetViews>
  <sheetFormatPr defaultRowHeight="14.4"/>
  <cols>
    <col min="1" max="1" width="26.77734375" customWidth="1"/>
    <col min="2" max="2" width="13.88671875" bestFit="1" customWidth="1"/>
    <col min="3" max="3" width="15" bestFit="1" customWidth="1"/>
  </cols>
  <sheetData>
    <row r="1" spans="1:17">
      <c r="A1" t="s">
        <v>84</v>
      </c>
      <c r="B1" t="s">
        <v>2778</v>
      </c>
      <c r="C1" s="57" t="s">
        <v>6727</v>
      </c>
      <c r="D1" t="s">
        <v>86</v>
      </c>
      <c r="E1" t="s">
        <v>87</v>
      </c>
      <c r="F1" t="s">
        <v>39</v>
      </c>
      <c r="G1" t="s">
        <v>40</v>
      </c>
      <c r="H1" t="s">
        <v>41</v>
      </c>
      <c r="I1" t="s">
        <v>88</v>
      </c>
      <c r="J1" t="s">
        <v>89</v>
      </c>
      <c r="K1" t="s">
        <v>90</v>
      </c>
      <c r="L1" t="s">
        <v>91</v>
      </c>
      <c r="M1" t="s">
        <v>92</v>
      </c>
      <c r="N1" t="s">
        <v>23</v>
      </c>
      <c r="O1" t="s">
        <v>33</v>
      </c>
      <c r="P1" t="s">
        <v>34</v>
      </c>
      <c r="Q1" t="s">
        <v>93</v>
      </c>
    </row>
    <row r="2" spans="1:17">
      <c r="A2" t="s">
        <v>4742</v>
      </c>
      <c r="B2" t="s">
        <v>3468</v>
      </c>
      <c r="C2" t="s">
        <v>3469</v>
      </c>
      <c r="D2" t="s">
        <v>75</v>
      </c>
      <c r="E2" t="s">
        <v>59</v>
      </c>
      <c r="F2" t="s">
        <v>96</v>
      </c>
      <c r="G2" t="s">
        <v>96</v>
      </c>
      <c r="H2" t="s">
        <v>97</v>
      </c>
      <c r="I2" t="s">
        <v>98</v>
      </c>
      <c r="J2" t="s">
        <v>99</v>
      </c>
      <c r="K2">
        <v>45</v>
      </c>
      <c r="L2">
        <v>49</v>
      </c>
      <c r="M2">
        <v>49</v>
      </c>
      <c r="N2">
        <v>65</v>
      </c>
      <c r="O2">
        <v>65</v>
      </c>
      <c r="P2">
        <v>45</v>
      </c>
      <c r="Q2">
        <v>318</v>
      </c>
    </row>
    <row r="3" spans="1:17">
      <c r="A3" t="s">
        <v>5907</v>
      </c>
      <c r="B3" t="s">
        <v>3470</v>
      </c>
      <c r="C3" t="s">
        <v>3471</v>
      </c>
      <c r="D3" t="s">
        <v>75</v>
      </c>
      <c r="E3" t="s">
        <v>59</v>
      </c>
      <c r="F3" t="s">
        <v>96</v>
      </c>
      <c r="G3" t="s">
        <v>96</v>
      </c>
      <c r="H3" t="s">
        <v>97</v>
      </c>
      <c r="I3" t="s">
        <v>98</v>
      </c>
      <c r="J3" t="s">
        <v>99</v>
      </c>
      <c r="K3">
        <v>60</v>
      </c>
      <c r="L3">
        <v>62</v>
      </c>
      <c r="M3">
        <v>63</v>
      </c>
      <c r="N3">
        <v>80</v>
      </c>
      <c r="O3">
        <v>80</v>
      </c>
      <c r="P3">
        <v>60</v>
      </c>
      <c r="Q3">
        <v>405</v>
      </c>
    </row>
    <row r="4" spans="1:17">
      <c r="A4" t="s">
        <v>4826</v>
      </c>
      <c r="B4" t="s">
        <v>3472</v>
      </c>
      <c r="C4" t="s">
        <v>3473</v>
      </c>
      <c r="D4" t="s">
        <v>75</v>
      </c>
      <c r="E4" t="s">
        <v>59</v>
      </c>
      <c r="F4" t="s">
        <v>96</v>
      </c>
      <c r="G4" t="s">
        <v>96</v>
      </c>
      <c r="H4" t="s">
        <v>97</v>
      </c>
      <c r="I4" t="s">
        <v>98</v>
      </c>
      <c r="J4" t="s">
        <v>99</v>
      </c>
      <c r="K4">
        <v>80</v>
      </c>
      <c r="L4">
        <v>82</v>
      </c>
      <c r="M4">
        <v>83</v>
      </c>
      <c r="N4">
        <v>100</v>
      </c>
      <c r="O4">
        <v>100</v>
      </c>
      <c r="P4">
        <v>80</v>
      </c>
      <c r="Q4">
        <v>525</v>
      </c>
    </row>
    <row r="5" spans="1:17">
      <c r="A5" t="s">
        <v>6262</v>
      </c>
      <c r="B5" t="s">
        <v>3474</v>
      </c>
      <c r="C5" t="s">
        <v>3475</v>
      </c>
      <c r="D5" t="s">
        <v>73</v>
      </c>
      <c r="F5" t="s">
        <v>104</v>
      </c>
      <c r="G5" t="s">
        <v>104</v>
      </c>
      <c r="H5" t="s">
        <v>105</v>
      </c>
      <c r="I5" t="s">
        <v>98</v>
      </c>
      <c r="J5" t="s">
        <v>106</v>
      </c>
      <c r="K5">
        <v>39</v>
      </c>
      <c r="L5">
        <v>52</v>
      </c>
      <c r="M5">
        <v>43</v>
      </c>
      <c r="N5">
        <v>60</v>
      </c>
      <c r="O5">
        <v>50</v>
      </c>
      <c r="P5">
        <v>65</v>
      </c>
      <c r="Q5">
        <v>309</v>
      </c>
    </row>
    <row r="6" spans="1:17">
      <c r="A6" t="s">
        <v>5908</v>
      </c>
      <c r="B6" t="s">
        <v>3476</v>
      </c>
      <c r="C6" t="s">
        <v>3477</v>
      </c>
      <c r="D6" t="s">
        <v>73</v>
      </c>
      <c r="F6" t="s">
        <v>104</v>
      </c>
      <c r="G6" t="s">
        <v>104</v>
      </c>
      <c r="H6" t="s">
        <v>105</v>
      </c>
      <c r="I6" t="s">
        <v>98</v>
      </c>
      <c r="J6" t="s">
        <v>106</v>
      </c>
      <c r="K6">
        <v>58</v>
      </c>
      <c r="L6">
        <v>64</v>
      </c>
      <c r="M6">
        <v>58</v>
      </c>
      <c r="N6">
        <v>80</v>
      </c>
      <c r="O6">
        <v>65</v>
      </c>
      <c r="P6">
        <v>80</v>
      </c>
      <c r="Q6">
        <v>405</v>
      </c>
    </row>
    <row r="7" spans="1:17">
      <c r="A7" t="s">
        <v>5909</v>
      </c>
      <c r="B7" t="s">
        <v>3478</v>
      </c>
      <c r="C7" t="s">
        <v>3479</v>
      </c>
      <c r="D7" t="s">
        <v>73</v>
      </c>
      <c r="E7" t="s">
        <v>58</v>
      </c>
      <c r="F7" t="s">
        <v>104</v>
      </c>
      <c r="G7" t="s">
        <v>104</v>
      </c>
      <c r="H7" t="s">
        <v>105</v>
      </c>
      <c r="I7" t="s">
        <v>98</v>
      </c>
      <c r="J7" t="s">
        <v>106</v>
      </c>
      <c r="K7">
        <v>78</v>
      </c>
      <c r="L7">
        <v>84</v>
      </c>
      <c r="M7">
        <v>78</v>
      </c>
      <c r="N7">
        <v>109</v>
      </c>
      <c r="O7">
        <v>85</v>
      </c>
      <c r="P7">
        <v>100</v>
      </c>
      <c r="Q7">
        <v>534</v>
      </c>
    </row>
    <row r="8" spans="1:17">
      <c r="A8" t="s">
        <v>6263</v>
      </c>
      <c r="B8" t="s">
        <v>3480</v>
      </c>
      <c r="C8" t="s">
        <v>3481</v>
      </c>
      <c r="D8" t="s">
        <v>74</v>
      </c>
      <c r="F8" t="s">
        <v>112</v>
      </c>
      <c r="G8" t="s">
        <v>112</v>
      </c>
      <c r="H8" t="s">
        <v>113</v>
      </c>
      <c r="I8" t="s">
        <v>98</v>
      </c>
      <c r="J8" t="s">
        <v>114</v>
      </c>
      <c r="K8">
        <v>44</v>
      </c>
      <c r="L8">
        <v>48</v>
      </c>
      <c r="M8">
        <v>65</v>
      </c>
      <c r="N8">
        <v>50</v>
      </c>
      <c r="O8">
        <v>64</v>
      </c>
      <c r="P8">
        <v>43</v>
      </c>
      <c r="Q8">
        <v>314</v>
      </c>
    </row>
    <row r="9" spans="1:17">
      <c r="A9" t="s">
        <v>4827</v>
      </c>
      <c r="B9" t="s">
        <v>3482</v>
      </c>
      <c r="C9" t="s">
        <v>3483</v>
      </c>
      <c r="D9" t="s">
        <v>74</v>
      </c>
      <c r="F9" t="s">
        <v>112</v>
      </c>
      <c r="G9" t="s">
        <v>112</v>
      </c>
      <c r="H9" t="s">
        <v>113</v>
      </c>
      <c r="I9" t="s">
        <v>98</v>
      </c>
      <c r="J9" t="s">
        <v>114</v>
      </c>
      <c r="K9">
        <v>59</v>
      </c>
      <c r="L9">
        <v>63</v>
      </c>
      <c r="M9">
        <v>80</v>
      </c>
      <c r="N9">
        <v>65</v>
      </c>
      <c r="O9">
        <v>80</v>
      </c>
      <c r="P9">
        <v>58</v>
      </c>
      <c r="Q9">
        <v>405</v>
      </c>
    </row>
    <row r="10" spans="1:17">
      <c r="A10" t="s">
        <v>6264</v>
      </c>
      <c r="B10" t="s">
        <v>3484</v>
      </c>
      <c r="C10" t="s">
        <v>3485</v>
      </c>
      <c r="D10" t="s">
        <v>74</v>
      </c>
      <c r="F10" t="s">
        <v>112</v>
      </c>
      <c r="G10" t="s">
        <v>112</v>
      </c>
      <c r="H10" t="s">
        <v>113</v>
      </c>
      <c r="I10" t="s">
        <v>98</v>
      </c>
      <c r="J10" t="s">
        <v>114</v>
      </c>
      <c r="K10">
        <v>79</v>
      </c>
      <c r="L10">
        <v>83</v>
      </c>
      <c r="M10">
        <v>100</v>
      </c>
      <c r="N10">
        <v>85</v>
      </c>
      <c r="O10">
        <v>105</v>
      </c>
      <c r="P10">
        <v>78</v>
      </c>
      <c r="Q10">
        <v>530</v>
      </c>
    </row>
    <row r="11" spans="1:17">
      <c r="A11" t="s">
        <v>4828</v>
      </c>
      <c r="B11" t="s">
        <v>3486</v>
      </c>
      <c r="C11" t="s">
        <v>3487</v>
      </c>
      <c r="D11" t="s">
        <v>66</v>
      </c>
      <c r="F11" t="s">
        <v>119</v>
      </c>
      <c r="G11" t="s">
        <v>119</v>
      </c>
      <c r="H11" t="s">
        <v>120</v>
      </c>
      <c r="I11" t="s">
        <v>121</v>
      </c>
      <c r="K11">
        <v>45</v>
      </c>
      <c r="L11">
        <v>30</v>
      </c>
      <c r="M11">
        <v>35</v>
      </c>
      <c r="N11">
        <v>20</v>
      </c>
      <c r="O11">
        <v>20</v>
      </c>
      <c r="P11">
        <v>45</v>
      </c>
      <c r="Q11">
        <v>195</v>
      </c>
    </row>
    <row r="12" spans="1:17">
      <c r="A12" t="s">
        <v>6265</v>
      </c>
      <c r="B12" t="s">
        <v>3488</v>
      </c>
      <c r="C12" t="s">
        <v>3489</v>
      </c>
      <c r="D12" t="s">
        <v>66</v>
      </c>
      <c r="F12" t="s">
        <v>123</v>
      </c>
      <c r="G12" t="s">
        <v>123</v>
      </c>
      <c r="H12" t="s">
        <v>123</v>
      </c>
      <c r="I12" t="s">
        <v>121</v>
      </c>
      <c r="K12">
        <v>50</v>
      </c>
      <c r="L12">
        <v>20</v>
      </c>
      <c r="M12">
        <v>55</v>
      </c>
      <c r="N12">
        <v>25</v>
      </c>
      <c r="O12">
        <v>25</v>
      </c>
      <c r="P12">
        <v>30</v>
      </c>
      <c r="Q12">
        <v>205</v>
      </c>
    </row>
    <row r="13" spans="1:17">
      <c r="A13" t="s">
        <v>6266</v>
      </c>
      <c r="B13" t="s">
        <v>3490</v>
      </c>
      <c r="C13" t="s">
        <v>3491</v>
      </c>
      <c r="D13" t="s">
        <v>66</v>
      </c>
      <c r="E13" t="s">
        <v>58</v>
      </c>
      <c r="F13" t="s">
        <v>125</v>
      </c>
      <c r="G13" t="s">
        <v>125</v>
      </c>
      <c r="H13" t="s">
        <v>126</v>
      </c>
      <c r="I13" t="s">
        <v>121</v>
      </c>
      <c r="K13">
        <v>60</v>
      </c>
      <c r="L13">
        <v>45</v>
      </c>
      <c r="M13">
        <v>50</v>
      </c>
      <c r="N13">
        <v>90</v>
      </c>
      <c r="O13">
        <v>80</v>
      </c>
      <c r="P13">
        <v>70</v>
      </c>
      <c r="Q13">
        <v>395</v>
      </c>
    </row>
    <row r="14" spans="1:17">
      <c r="A14" t="s">
        <v>6267</v>
      </c>
      <c r="B14" t="s">
        <v>3492</v>
      </c>
      <c r="C14" t="s">
        <v>3493</v>
      </c>
      <c r="D14" t="s">
        <v>76</v>
      </c>
      <c r="F14" t="s">
        <v>142</v>
      </c>
      <c r="G14" t="s">
        <v>142</v>
      </c>
      <c r="H14" t="s">
        <v>143</v>
      </c>
      <c r="I14" t="s">
        <v>137</v>
      </c>
      <c r="J14" t="s">
        <v>144</v>
      </c>
      <c r="K14">
        <v>35</v>
      </c>
      <c r="L14">
        <v>55</v>
      </c>
      <c r="M14">
        <v>40</v>
      </c>
      <c r="N14">
        <v>50</v>
      </c>
      <c r="O14">
        <v>50</v>
      </c>
      <c r="P14">
        <v>90</v>
      </c>
      <c r="Q14">
        <v>320</v>
      </c>
    </row>
    <row r="15" spans="1:17">
      <c r="A15" t="s">
        <v>6268</v>
      </c>
      <c r="B15" t="s">
        <v>3492</v>
      </c>
      <c r="C15" t="s">
        <v>4565</v>
      </c>
      <c r="D15" t="s">
        <v>76</v>
      </c>
      <c r="F15" t="s">
        <v>142</v>
      </c>
      <c r="G15" t="s">
        <v>142</v>
      </c>
      <c r="H15" t="s">
        <v>143</v>
      </c>
      <c r="I15" t="s">
        <v>153</v>
      </c>
      <c r="K15">
        <v>35</v>
      </c>
      <c r="L15">
        <v>55</v>
      </c>
      <c r="M15">
        <v>40</v>
      </c>
      <c r="N15">
        <v>50</v>
      </c>
      <c r="O15">
        <v>50</v>
      </c>
      <c r="P15">
        <v>90</v>
      </c>
      <c r="Q15">
        <v>320</v>
      </c>
    </row>
    <row r="16" spans="1:17">
      <c r="A16" t="s">
        <v>6269</v>
      </c>
      <c r="B16" t="s">
        <v>3492</v>
      </c>
      <c r="C16" t="s">
        <v>4566</v>
      </c>
      <c r="D16" t="s">
        <v>76</v>
      </c>
      <c r="F16" t="s">
        <v>142</v>
      </c>
      <c r="G16" t="s">
        <v>142</v>
      </c>
      <c r="H16" t="s">
        <v>143</v>
      </c>
      <c r="I16" t="s">
        <v>153</v>
      </c>
      <c r="K16">
        <v>35</v>
      </c>
      <c r="L16">
        <v>55</v>
      </c>
      <c r="M16">
        <v>40</v>
      </c>
      <c r="N16">
        <v>50</v>
      </c>
      <c r="O16">
        <v>50</v>
      </c>
      <c r="P16">
        <v>90</v>
      </c>
      <c r="Q16">
        <v>320</v>
      </c>
    </row>
    <row r="17" spans="1:17">
      <c r="A17" t="s">
        <v>4829</v>
      </c>
      <c r="B17" t="s">
        <v>3492</v>
      </c>
      <c r="C17" t="s">
        <v>4567</v>
      </c>
      <c r="D17" t="s">
        <v>76</v>
      </c>
      <c r="F17" t="s">
        <v>142</v>
      </c>
      <c r="G17" t="s">
        <v>142</v>
      </c>
      <c r="H17" t="s">
        <v>143</v>
      </c>
      <c r="I17" t="s">
        <v>153</v>
      </c>
      <c r="K17">
        <v>35</v>
      </c>
      <c r="L17">
        <v>55</v>
      </c>
      <c r="M17">
        <v>40</v>
      </c>
      <c r="N17">
        <v>50</v>
      </c>
      <c r="O17">
        <v>50</v>
      </c>
      <c r="P17">
        <v>90</v>
      </c>
      <c r="Q17">
        <v>320</v>
      </c>
    </row>
    <row r="18" spans="1:17">
      <c r="A18" t="s">
        <v>6270</v>
      </c>
      <c r="B18" t="s">
        <v>3492</v>
      </c>
      <c r="C18" t="s">
        <v>4568</v>
      </c>
      <c r="D18" t="s">
        <v>76</v>
      </c>
      <c r="F18" t="s">
        <v>142</v>
      </c>
      <c r="G18" t="s">
        <v>142</v>
      </c>
      <c r="H18" t="s">
        <v>143</v>
      </c>
      <c r="I18" t="s">
        <v>153</v>
      </c>
      <c r="K18">
        <v>35</v>
      </c>
      <c r="L18">
        <v>55</v>
      </c>
      <c r="M18">
        <v>40</v>
      </c>
      <c r="N18">
        <v>50</v>
      </c>
      <c r="O18">
        <v>50</v>
      </c>
      <c r="P18">
        <v>90</v>
      </c>
      <c r="Q18">
        <v>320</v>
      </c>
    </row>
    <row r="19" spans="1:17">
      <c r="A19" t="s">
        <v>6271</v>
      </c>
      <c r="B19" t="s">
        <v>3492</v>
      </c>
      <c r="C19" t="s">
        <v>4569</v>
      </c>
      <c r="D19" t="s">
        <v>76</v>
      </c>
      <c r="F19" t="s">
        <v>142</v>
      </c>
      <c r="G19" t="s">
        <v>142</v>
      </c>
      <c r="H19" t="s">
        <v>143</v>
      </c>
      <c r="I19" t="s">
        <v>153</v>
      </c>
      <c r="K19">
        <v>35</v>
      </c>
      <c r="L19">
        <v>55</v>
      </c>
      <c r="M19">
        <v>40</v>
      </c>
      <c r="N19">
        <v>50</v>
      </c>
      <c r="O19">
        <v>50</v>
      </c>
      <c r="P19">
        <v>90</v>
      </c>
      <c r="Q19">
        <v>320</v>
      </c>
    </row>
    <row r="20" spans="1:17">
      <c r="A20" t="s">
        <v>6272</v>
      </c>
      <c r="B20" t="s">
        <v>3492</v>
      </c>
      <c r="C20" t="s">
        <v>4570</v>
      </c>
      <c r="D20" t="s">
        <v>76</v>
      </c>
      <c r="F20" t="s">
        <v>142</v>
      </c>
      <c r="G20" t="s">
        <v>142</v>
      </c>
      <c r="H20" t="s">
        <v>143</v>
      </c>
      <c r="I20" t="s">
        <v>153</v>
      </c>
      <c r="K20">
        <v>35</v>
      </c>
      <c r="L20">
        <v>55</v>
      </c>
      <c r="M20">
        <v>40</v>
      </c>
      <c r="N20">
        <v>50</v>
      </c>
      <c r="O20">
        <v>50</v>
      </c>
      <c r="P20">
        <v>90</v>
      </c>
      <c r="Q20">
        <v>320</v>
      </c>
    </row>
    <row r="21" spans="1:17">
      <c r="A21" t="s">
        <v>6273</v>
      </c>
      <c r="B21" t="s">
        <v>3492</v>
      </c>
      <c r="C21" t="s">
        <v>4571</v>
      </c>
      <c r="D21" t="s">
        <v>76</v>
      </c>
      <c r="F21" t="s">
        <v>142</v>
      </c>
      <c r="G21" t="s">
        <v>142</v>
      </c>
      <c r="H21" t="s">
        <v>143</v>
      </c>
      <c r="I21" t="s">
        <v>153</v>
      </c>
      <c r="K21">
        <v>35</v>
      </c>
      <c r="L21">
        <v>55</v>
      </c>
      <c r="M21">
        <v>40</v>
      </c>
      <c r="N21">
        <v>50</v>
      </c>
      <c r="O21">
        <v>50</v>
      </c>
      <c r="P21">
        <v>90</v>
      </c>
      <c r="Q21">
        <v>320</v>
      </c>
    </row>
    <row r="22" spans="1:17">
      <c r="A22" t="s">
        <v>6274</v>
      </c>
      <c r="B22" t="s">
        <v>3494</v>
      </c>
      <c r="C22" t="s">
        <v>3495</v>
      </c>
      <c r="D22" t="s">
        <v>76</v>
      </c>
      <c r="F22" t="s">
        <v>142</v>
      </c>
      <c r="G22" t="s">
        <v>142</v>
      </c>
      <c r="H22" t="s">
        <v>143</v>
      </c>
      <c r="I22" t="s">
        <v>137</v>
      </c>
      <c r="J22" t="s">
        <v>144</v>
      </c>
      <c r="K22">
        <v>60</v>
      </c>
      <c r="L22">
        <v>90</v>
      </c>
      <c r="M22">
        <v>55</v>
      </c>
      <c r="N22">
        <v>90</v>
      </c>
      <c r="O22">
        <v>80</v>
      </c>
      <c r="P22">
        <v>110</v>
      </c>
      <c r="Q22">
        <v>485</v>
      </c>
    </row>
    <row r="23" spans="1:17">
      <c r="A23" t="s">
        <v>6275</v>
      </c>
      <c r="B23" t="s">
        <v>3494</v>
      </c>
      <c r="C23" t="s">
        <v>4572</v>
      </c>
      <c r="D23" t="s">
        <v>76</v>
      </c>
      <c r="E23" t="s">
        <v>77</v>
      </c>
      <c r="F23" t="s">
        <v>146</v>
      </c>
      <c r="G23" t="s">
        <v>146</v>
      </c>
      <c r="H23" t="s">
        <v>146</v>
      </c>
      <c r="I23" t="s">
        <v>137</v>
      </c>
      <c r="J23" t="s">
        <v>144</v>
      </c>
      <c r="K23">
        <v>60</v>
      </c>
      <c r="L23">
        <v>85</v>
      </c>
      <c r="M23">
        <v>50</v>
      </c>
      <c r="N23">
        <v>95</v>
      </c>
      <c r="O23">
        <v>85</v>
      </c>
      <c r="P23">
        <v>110</v>
      </c>
      <c r="Q23">
        <v>485</v>
      </c>
    </row>
    <row r="24" spans="1:17">
      <c r="A24" t="s">
        <v>6276</v>
      </c>
      <c r="B24" t="s">
        <v>3496</v>
      </c>
      <c r="C24" t="s">
        <v>3497</v>
      </c>
      <c r="D24" t="s">
        <v>81</v>
      </c>
      <c r="F24" t="s">
        <v>156</v>
      </c>
      <c r="G24" t="s">
        <v>157</v>
      </c>
      <c r="H24" t="s">
        <v>158</v>
      </c>
      <c r="I24" t="s">
        <v>144</v>
      </c>
      <c r="K24">
        <v>70</v>
      </c>
      <c r="L24">
        <v>45</v>
      </c>
      <c r="M24">
        <v>48</v>
      </c>
      <c r="N24">
        <v>60</v>
      </c>
      <c r="O24">
        <v>65</v>
      </c>
      <c r="P24">
        <v>35</v>
      </c>
      <c r="Q24">
        <v>323</v>
      </c>
    </row>
    <row r="25" spans="1:17">
      <c r="A25" t="s">
        <v>6277</v>
      </c>
      <c r="B25" t="s">
        <v>3498</v>
      </c>
      <c r="C25" t="s">
        <v>3499</v>
      </c>
      <c r="D25" t="s">
        <v>81</v>
      </c>
      <c r="F25" t="s">
        <v>156</v>
      </c>
      <c r="G25" t="s">
        <v>157</v>
      </c>
      <c r="H25" t="s">
        <v>160</v>
      </c>
      <c r="I25" t="s">
        <v>144</v>
      </c>
      <c r="K25">
        <v>95</v>
      </c>
      <c r="L25">
        <v>70</v>
      </c>
      <c r="M25">
        <v>73</v>
      </c>
      <c r="N25">
        <v>95</v>
      </c>
      <c r="O25">
        <v>90</v>
      </c>
      <c r="P25">
        <v>60</v>
      </c>
      <c r="Q25">
        <v>483</v>
      </c>
    </row>
    <row r="26" spans="1:17">
      <c r="A26" t="s">
        <v>6278</v>
      </c>
      <c r="B26" t="s">
        <v>3500</v>
      </c>
      <c r="C26" t="s">
        <v>3501</v>
      </c>
      <c r="D26" t="s">
        <v>73</v>
      </c>
      <c r="F26" t="s">
        <v>162</v>
      </c>
      <c r="G26" t="s">
        <v>162</v>
      </c>
      <c r="H26" t="s">
        <v>110</v>
      </c>
      <c r="I26" t="s">
        <v>137</v>
      </c>
      <c r="K26">
        <v>38</v>
      </c>
      <c r="L26">
        <v>41</v>
      </c>
      <c r="M26">
        <v>40</v>
      </c>
      <c r="N26">
        <v>50</v>
      </c>
      <c r="O26">
        <v>65</v>
      </c>
      <c r="P26">
        <v>65</v>
      </c>
      <c r="Q26">
        <v>299</v>
      </c>
    </row>
    <row r="27" spans="1:17">
      <c r="A27" t="s">
        <v>6279</v>
      </c>
      <c r="B27" t="s">
        <v>3500</v>
      </c>
      <c r="C27" t="s">
        <v>4573</v>
      </c>
      <c r="D27" t="s">
        <v>78</v>
      </c>
      <c r="F27" t="s">
        <v>149</v>
      </c>
      <c r="G27" t="s">
        <v>149</v>
      </c>
      <c r="H27" t="s">
        <v>163</v>
      </c>
      <c r="I27" t="s">
        <v>137</v>
      </c>
      <c r="K27">
        <v>38</v>
      </c>
      <c r="L27">
        <v>41</v>
      </c>
      <c r="M27">
        <v>40</v>
      </c>
      <c r="N27">
        <v>50</v>
      </c>
      <c r="O27">
        <v>65</v>
      </c>
      <c r="P27">
        <v>65</v>
      </c>
      <c r="Q27">
        <v>299</v>
      </c>
    </row>
    <row r="28" spans="1:17">
      <c r="A28" t="s">
        <v>6280</v>
      </c>
      <c r="B28" t="s">
        <v>3502</v>
      </c>
      <c r="C28" t="s">
        <v>3503</v>
      </c>
      <c r="D28" t="s">
        <v>73</v>
      </c>
      <c r="F28" t="s">
        <v>162</v>
      </c>
      <c r="G28" t="s">
        <v>162</v>
      </c>
      <c r="H28" t="s">
        <v>110</v>
      </c>
      <c r="I28" t="s">
        <v>137</v>
      </c>
      <c r="K28">
        <v>73</v>
      </c>
      <c r="L28">
        <v>76</v>
      </c>
      <c r="M28">
        <v>75</v>
      </c>
      <c r="N28">
        <v>81</v>
      </c>
      <c r="O28">
        <v>100</v>
      </c>
      <c r="P28">
        <v>100</v>
      </c>
      <c r="Q28">
        <v>505</v>
      </c>
    </row>
    <row r="29" spans="1:17">
      <c r="A29" t="s">
        <v>6281</v>
      </c>
      <c r="B29" t="s">
        <v>3502</v>
      </c>
      <c r="C29" t="s">
        <v>4574</v>
      </c>
      <c r="D29" t="s">
        <v>78</v>
      </c>
      <c r="E29" t="s">
        <v>81</v>
      </c>
      <c r="F29" t="s">
        <v>149</v>
      </c>
      <c r="G29" t="s">
        <v>149</v>
      </c>
      <c r="H29" t="s">
        <v>163</v>
      </c>
      <c r="I29" t="s">
        <v>137</v>
      </c>
      <c r="K29">
        <v>73</v>
      </c>
      <c r="L29">
        <v>67</v>
      </c>
      <c r="M29">
        <v>75</v>
      </c>
      <c r="N29">
        <v>81</v>
      </c>
      <c r="O29">
        <v>100</v>
      </c>
      <c r="P29">
        <v>109</v>
      </c>
      <c r="Q29">
        <v>505</v>
      </c>
    </row>
    <row r="30" spans="1:17">
      <c r="A30" t="s">
        <v>6282</v>
      </c>
      <c r="B30" t="s">
        <v>3504</v>
      </c>
      <c r="C30" t="s">
        <v>3505</v>
      </c>
      <c r="D30" t="s">
        <v>75</v>
      </c>
      <c r="E30" t="s">
        <v>59</v>
      </c>
      <c r="F30" t="s">
        <v>97</v>
      </c>
      <c r="G30" t="s">
        <v>97</v>
      </c>
      <c r="H30" t="s">
        <v>120</v>
      </c>
      <c r="I30" t="s">
        <v>99</v>
      </c>
      <c r="K30">
        <v>45</v>
      </c>
      <c r="L30">
        <v>50</v>
      </c>
      <c r="M30">
        <v>55</v>
      </c>
      <c r="N30">
        <v>75</v>
      </c>
      <c r="O30">
        <v>65</v>
      </c>
      <c r="P30">
        <v>30</v>
      </c>
      <c r="Q30">
        <v>320</v>
      </c>
    </row>
    <row r="31" spans="1:17">
      <c r="A31" t="s">
        <v>6283</v>
      </c>
      <c r="B31" t="s">
        <v>3506</v>
      </c>
      <c r="C31" t="s">
        <v>3507</v>
      </c>
      <c r="D31" t="s">
        <v>75</v>
      </c>
      <c r="E31" t="s">
        <v>59</v>
      </c>
      <c r="F31" t="s">
        <v>97</v>
      </c>
      <c r="G31" t="s">
        <v>97</v>
      </c>
      <c r="H31" t="s">
        <v>171</v>
      </c>
      <c r="I31" t="s">
        <v>99</v>
      </c>
      <c r="K31">
        <v>60</v>
      </c>
      <c r="L31">
        <v>65</v>
      </c>
      <c r="M31">
        <v>70</v>
      </c>
      <c r="N31">
        <v>85</v>
      </c>
      <c r="O31">
        <v>75</v>
      </c>
      <c r="P31">
        <v>40</v>
      </c>
      <c r="Q31">
        <v>395</v>
      </c>
    </row>
    <row r="32" spans="1:17">
      <c r="A32" t="s">
        <v>6284</v>
      </c>
      <c r="B32" t="s">
        <v>3508</v>
      </c>
      <c r="C32" t="s">
        <v>3509</v>
      </c>
      <c r="D32" t="s">
        <v>75</v>
      </c>
      <c r="E32" t="s">
        <v>59</v>
      </c>
      <c r="F32" t="s">
        <v>97</v>
      </c>
      <c r="G32" t="s">
        <v>97</v>
      </c>
      <c r="H32" t="s">
        <v>173</v>
      </c>
      <c r="I32" t="s">
        <v>99</v>
      </c>
      <c r="K32">
        <v>75</v>
      </c>
      <c r="L32">
        <v>80</v>
      </c>
      <c r="M32">
        <v>85</v>
      </c>
      <c r="N32">
        <v>110</v>
      </c>
      <c r="O32">
        <v>90</v>
      </c>
      <c r="P32">
        <v>50</v>
      </c>
      <c r="Q32">
        <v>490</v>
      </c>
    </row>
    <row r="33" spans="1:17">
      <c r="A33" t="s">
        <v>6285</v>
      </c>
      <c r="B33" t="s">
        <v>3510</v>
      </c>
      <c r="C33" t="s">
        <v>3511</v>
      </c>
      <c r="D33" t="s">
        <v>60</v>
      </c>
      <c r="F33" t="s">
        <v>147</v>
      </c>
      <c r="G33" t="s">
        <v>178</v>
      </c>
      <c r="H33" t="s">
        <v>179</v>
      </c>
      <c r="I33" t="s">
        <v>137</v>
      </c>
      <c r="K33">
        <v>10</v>
      </c>
      <c r="L33">
        <v>55</v>
      </c>
      <c r="M33">
        <v>25</v>
      </c>
      <c r="N33">
        <v>35</v>
      </c>
      <c r="O33">
        <v>45</v>
      </c>
      <c r="P33">
        <v>95</v>
      </c>
      <c r="Q33">
        <v>265</v>
      </c>
    </row>
    <row r="34" spans="1:17">
      <c r="A34" t="s">
        <v>6286</v>
      </c>
      <c r="B34" t="s">
        <v>3510</v>
      </c>
      <c r="C34" t="s">
        <v>4575</v>
      </c>
      <c r="D34" t="s">
        <v>60</v>
      </c>
      <c r="E34" t="s">
        <v>72</v>
      </c>
      <c r="F34" t="s">
        <v>147</v>
      </c>
      <c r="G34" t="s">
        <v>180</v>
      </c>
      <c r="H34" t="s">
        <v>179</v>
      </c>
      <c r="I34" t="s">
        <v>137</v>
      </c>
      <c r="K34">
        <v>10</v>
      </c>
      <c r="L34">
        <v>55</v>
      </c>
      <c r="M34">
        <v>30</v>
      </c>
      <c r="N34">
        <v>35</v>
      </c>
      <c r="O34">
        <v>45</v>
      </c>
      <c r="P34">
        <v>90</v>
      </c>
      <c r="Q34">
        <v>265</v>
      </c>
    </row>
    <row r="35" spans="1:17">
      <c r="A35" t="s">
        <v>6287</v>
      </c>
      <c r="B35" t="s">
        <v>3512</v>
      </c>
      <c r="C35" t="s">
        <v>3513</v>
      </c>
      <c r="D35" t="s">
        <v>60</v>
      </c>
      <c r="F35" t="s">
        <v>147</v>
      </c>
      <c r="G35" t="s">
        <v>178</v>
      </c>
      <c r="H35" t="s">
        <v>179</v>
      </c>
      <c r="I35" t="s">
        <v>137</v>
      </c>
      <c r="K35">
        <v>35</v>
      </c>
      <c r="L35">
        <v>100</v>
      </c>
      <c r="M35">
        <v>50</v>
      </c>
      <c r="N35">
        <v>50</v>
      </c>
      <c r="O35">
        <v>70</v>
      </c>
      <c r="P35">
        <v>120</v>
      </c>
      <c r="Q35">
        <v>425</v>
      </c>
    </row>
    <row r="36" spans="1:17">
      <c r="A36" t="s">
        <v>6288</v>
      </c>
      <c r="B36" t="s">
        <v>3512</v>
      </c>
      <c r="C36" t="s">
        <v>4576</v>
      </c>
      <c r="D36" t="s">
        <v>60</v>
      </c>
      <c r="E36" t="s">
        <v>72</v>
      </c>
      <c r="F36" t="s">
        <v>147</v>
      </c>
      <c r="G36" t="s">
        <v>180</v>
      </c>
      <c r="H36" t="s">
        <v>179</v>
      </c>
      <c r="I36" t="s">
        <v>137</v>
      </c>
      <c r="K36">
        <v>35</v>
      </c>
      <c r="L36">
        <v>100</v>
      </c>
      <c r="M36">
        <v>60</v>
      </c>
      <c r="N36">
        <v>50</v>
      </c>
      <c r="O36">
        <v>70</v>
      </c>
      <c r="P36">
        <v>110</v>
      </c>
      <c r="Q36">
        <v>425</v>
      </c>
    </row>
    <row r="37" spans="1:17">
      <c r="A37" t="s">
        <v>6289</v>
      </c>
      <c r="B37" t="s">
        <v>3514</v>
      </c>
      <c r="C37" t="s">
        <v>3515</v>
      </c>
      <c r="D37" t="s">
        <v>53</v>
      </c>
      <c r="F37" t="s">
        <v>183</v>
      </c>
      <c r="G37" t="s">
        <v>184</v>
      </c>
      <c r="H37" t="s">
        <v>140</v>
      </c>
      <c r="I37" t="s">
        <v>137</v>
      </c>
      <c r="K37">
        <v>40</v>
      </c>
      <c r="L37">
        <v>45</v>
      </c>
      <c r="M37">
        <v>35</v>
      </c>
      <c r="N37">
        <v>40</v>
      </c>
      <c r="O37">
        <v>40</v>
      </c>
      <c r="P37">
        <v>90</v>
      </c>
      <c r="Q37">
        <v>290</v>
      </c>
    </row>
    <row r="38" spans="1:17">
      <c r="A38" t="s">
        <v>6290</v>
      </c>
      <c r="B38" t="s">
        <v>3514</v>
      </c>
      <c r="C38" t="s">
        <v>4577</v>
      </c>
      <c r="D38" t="s">
        <v>80</v>
      </c>
      <c r="F38" t="s">
        <v>183</v>
      </c>
      <c r="G38" t="s">
        <v>184</v>
      </c>
      <c r="H38" t="s">
        <v>185</v>
      </c>
      <c r="I38" t="s">
        <v>137</v>
      </c>
      <c r="K38">
        <v>40</v>
      </c>
      <c r="L38">
        <v>35</v>
      </c>
      <c r="M38">
        <v>35</v>
      </c>
      <c r="N38">
        <v>50</v>
      </c>
      <c r="O38">
        <v>40</v>
      </c>
      <c r="P38">
        <v>90</v>
      </c>
      <c r="Q38">
        <v>290</v>
      </c>
    </row>
    <row r="39" spans="1:17">
      <c r="A39" t="s">
        <v>6291</v>
      </c>
      <c r="B39" t="s">
        <v>3514</v>
      </c>
      <c r="C39" t="s">
        <v>4578</v>
      </c>
      <c r="D39" t="s">
        <v>72</v>
      </c>
      <c r="F39" t="s">
        <v>183</v>
      </c>
      <c r="G39" t="s">
        <v>109</v>
      </c>
      <c r="H39" t="s">
        <v>140</v>
      </c>
      <c r="I39" t="s">
        <v>137</v>
      </c>
      <c r="K39">
        <v>50</v>
      </c>
      <c r="L39">
        <v>65</v>
      </c>
      <c r="M39">
        <v>55</v>
      </c>
      <c r="N39">
        <v>40</v>
      </c>
      <c r="O39">
        <v>40</v>
      </c>
      <c r="P39">
        <v>40</v>
      </c>
      <c r="Q39">
        <v>290</v>
      </c>
    </row>
    <row r="40" spans="1:17">
      <c r="A40" t="s">
        <v>6292</v>
      </c>
      <c r="B40" t="s">
        <v>3516</v>
      </c>
      <c r="C40" t="s">
        <v>3517</v>
      </c>
      <c r="D40" t="s">
        <v>53</v>
      </c>
      <c r="F40" t="s">
        <v>187</v>
      </c>
      <c r="G40" t="s">
        <v>184</v>
      </c>
      <c r="H40" t="s">
        <v>140</v>
      </c>
      <c r="I40" t="s">
        <v>137</v>
      </c>
      <c r="K40">
        <v>65</v>
      </c>
      <c r="L40">
        <v>70</v>
      </c>
      <c r="M40">
        <v>60</v>
      </c>
      <c r="N40">
        <v>65</v>
      </c>
      <c r="O40">
        <v>65</v>
      </c>
      <c r="P40">
        <v>115</v>
      </c>
      <c r="Q40">
        <v>440</v>
      </c>
    </row>
    <row r="41" spans="1:17">
      <c r="A41" t="s">
        <v>6293</v>
      </c>
      <c r="B41" t="s">
        <v>3516</v>
      </c>
      <c r="C41" t="s">
        <v>4579</v>
      </c>
      <c r="D41" t="s">
        <v>80</v>
      </c>
      <c r="F41" t="s">
        <v>188</v>
      </c>
      <c r="G41" t="s">
        <v>184</v>
      </c>
      <c r="H41" t="s">
        <v>185</v>
      </c>
      <c r="I41" t="s">
        <v>137</v>
      </c>
      <c r="K41">
        <v>65</v>
      </c>
      <c r="L41">
        <v>60</v>
      </c>
      <c r="M41">
        <v>60</v>
      </c>
      <c r="N41">
        <v>75</v>
      </c>
      <c r="O41">
        <v>65</v>
      </c>
      <c r="P41">
        <v>115</v>
      </c>
      <c r="Q41">
        <v>440</v>
      </c>
    </row>
    <row r="42" spans="1:17">
      <c r="A42" t="s">
        <v>6294</v>
      </c>
      <c r="B42" t="s">
        <v>3518</v>
      </c>
      <c r="C42" t="s">
        <v>3519</v>
      </c>
      <c r="D42" t="s">
        <v>73</v>
      </c>
      <c r="F42" t="s">
        <v>139</v>
      </c>
      <c r="G42" t="s">
        <v>162</v>
      </c>
      <c r="H42" t="s">
        <v>195</v>
      </c>
      <c r="I42" t="s">
        <v>137</v>
      </c>
      <c r="K42">
        <v>55</v>
      </c>
      <c r="L42">
        <v>70</v>
      </c>
      <c r="M42">
        <v>45</v>
      </c>
      <c r="N42">
        <v>70</v>
      </c>
      <c r="O42">
        <v>50</v>
      </c>
      <c r="P42">
        <v>60</v>
      </c>
      <c r="Q42">
        <v>350</v>
      </c>
    </row>
    <row r="43" spans="1:17">
      <c r="A43" t="s">
        <v>6295</v>
      </c>
      <c r="B43" t="s">
        <v>3520</v>
      </c>
      <c r="C43" t="s">
        <v>3521</v>
      </c>
      <c r="D43" t="s">
        <v>73</v>
      </c>
      <c r="F43" t="s">
        <v>139</v>
      </c>
      <c r="G43" t="s">
        <v>162</v>
      </c>
      <c r="H43" t="s">
        <v>195</v>
      </c>
      <c r="I43" t="s">
        <v>137</v>
      </c>
      <c r="K43">
        <v>90</v>
      </c>
      <c r="L43">
        <v>110</v>
      </c>
      <c r="M43">
        <v>80</v>
      </c>
      <c r="N43">
        <v>100</v>
      </c>
      <c r="O43">
        <v>80</v>
      </c>
      <c r="P43">
        <v>95</v>
      </c>
      <c r="Q43">
        <v>555</v>
      </c>
    </row>
    <row r="44" spans="1:17">
      <c r="A44" t="s">
        <v>6296</v>
      </c>
      <c r="B44" t="s">
        <v>3522</v>
      </c>
      <c r="C44" t="s">
        <v>3523</v>
      </c>
      <c r="D44" t="s">
        <v>54</v>
      </c>
      <c r="F44" t="s">
        <v>135</v>
      </c>
      <c r="G44" t="s">
        <v>134</v>
      </c>
      <c r="H44" t="s">
        <v>202</v>
      </c>
      <c r="I44" t="s">
        <v>199</v>
      </c>
      <c r="K44">
        <v>70</v>
      </c>
      <c r="L44">
        <v>80</v>
      </c>
      <c r="M44">
        <v>50</v>
      </c>
      <c r="N44">
        <v>35</v>
      </c>
      <c r="O44">
        <v>35</v>
      </c>
      <c r="P44">
        <v>35</v>
      </c>
      <c r="Q44">
        <v>305</v>
      </c>
    </row>
    <row r="45" spans="1:17">
      <c r="A45" t="s">
        <v>6297</v>
      </c>
      <c r="B45" t="s">
        <v>3524</v>
      </c>
      <c r="C45" t="s">
        <v>3525</v>
      </c>
      <c r="D45" t="s">
        <v>54</v>
      </c>
      <c r="F45" t="s">
        <v>135</v>
      </c>
      <c r="G45" t="s">
        <v>134</v>
      </c>
      <c r="H45" t="s">
        <v>202</v>
      </c>
      <c r="I45" t="s">
        <v>199</v>
      </c>
      <c r="K45">
        <v>80</v>
      </c>
      <c r="L45">
        <v>100</v>
      </c>
      <c r="M45">
        <v>70</v>
      </c>
      <c r="N45">
        <v>50</v>
      </c>
      <c r="O45">
        <v>60</v>
      </c>
      <c r="P45">
        <v>45</v>
      </c>
      <c r="Q45">
        <v>405</v>
      </c>
    </row>
    <row r="46" spans="1:17">
      <c r="A46" t="s">
        <v>6298</v>
      </c>
      <c r="B46" t="s">
        <v>3526</v>
      </c>
      <c r="C46" t="s">
        <v>3527</v>
      </c>
      <c r="D46" t="s">
        <v>54</v>
      </c>
      <c r="F46" t="s">
        <v>135</v>
      </c>
      <c r="G46" t="s">
        <v>134</v>
      </c>
      <c r="H46" t="s">
        <v>202</v>
      </c>
      <c r="I46" t="s">
        <v>199</v>
      </c>
      <c r="K46">
        <v>90</v>
      </c>
      <c r="L46">
        <v>130</v>
      </c>
      <c r="M46">
        <v>80</v>
      </c>
      <c r="N46">
        <v>65</v>
      </c>
      <c r="O46">
        <v>85</v>
      </c>
      <c r="P46">
        <v>55</v>
      </c>
      <c r="Q46">
        <v>505</v>
      </c>
    </row>
    <row r="47" spans="1:17">
      <c r="A47" t="s">
        <v>6299</v>
      </c>
      <c r="B47" t="s">
        <v>3528</v>
      </c>
      <c r="C47" t="s">
        <v>3529</v>
      </c>
      <c r="D47" t="s">
        <v>73</v>
      </c>
      <c r="F47" t="s">
        <v>120</v>
      </c>
      <c r="G47" t="s">
        <v>162</v>
      </c>
      <c r="H47" t="s">
        <v>214</v>
      </c>
      <c r="I47" t="s">
        <v>137</v>
      </c>
      <c r="K47">
        <v>50</v>
      </c>
      <c r="L47">
        <v>85</v>
      </c>
      <c r="M47">
        <v>55</v>
      </c>
      <c r="N47">
        <v>65</v>
      </c>
      <c r="O47">
        <v>65</v>
      </c>
      <c r="P47">
        <v>90</v>
      </c>
      <c r="Q47">
        <v>410</v>
      </c>
    </row>
    <row r="48" spans="1:17">
      <c r="A48" t="s">
        <v>6300</v>
      </c>
      <c r="B48" t="s">
        <v>3528</v>
      </c>
      <c r="C48" t="s">
        <v>4580</v>
      </c>
      <c r="D48" t="s">
        <v>77</v>
      </c>
      <c r="F48" t="s">
        <v>120</v>
      </c>
      <c r="G48" t="s">
        <v>4456</v>
      </c>
      <c r="H48" t="s">
        <v>280</v>
      </c>
      <c r="I48" t="s">
        <v>137</v>
      </c>
      <c r="K48">
        <v>50</v>
      </c>
      <c r="L48">
        <v>85</v>
      </c>
      <c r="M48">
        <v>55</v>
      </c>
      <c r="N48">
        <v>65</v>
      </c>
      <c r="O48">
        <v>65</v>
      </c>
      <c r="P48">
        <v>90</v>
      </c>
      <c r="Q48">
        <v>410</v>
      </c>
    </row>
    <row r="49" spans="1:17">
      <c r="A49" t="s">
        <v>6301</v>
      </c>
      <c r="B49" t="s">
        <v>3530</v>
      </c>
      <c r="C49" t="s">
        <v>3531</v>
      </c>
      <c r="D49" t="s">
        <v>73</v>
      </c>
      <c r="F49" t="s">
        <v>120</v>
      </c>
      <c r="G49" t="s">
        <v>162</v>
      </c>
      <c r="H49" t="s">
        <v>214</v>
      </c>
      <c r="I49" t="s">
        <v>137</v>
      </c>
      <c r="K49">
        <v>65</v>
      </c>
      <c r="L49">
        <v>100</v>
      </c>
      <c r="M49">
        <v>70</v>
      </c>
      <c r="N49">
        <v>80</v>
      </c>
      <c r="O49">
        <v>80</v>
      </c>
      <c r="P49">
        <v>105</v>
      </c>
      <c r="Q49">
        <v>500</v>
      </c>
    </row>
    <row r="50" spans="1:17">
      <c r="A50" t="s">
        <v>6302</v>
      </c>
      <c r="B50" t="s">
        <v>3530</v>
      </c>
      <c r="C50" t="s">
        <v>4581</v>
      </c>
      <c r="D50" t="s">
        <v>77</v>
      </c>
      <c r="E50" t="s">
        <v>81</v>
      </c>
      <c r="F50" t="s">
        <v>120</v>
      </c>
      <c r="G50" t="s">
        <v>4456</v>
      </c>
      <c r="H50" t="s">
        <v>280</v>
      </c>
      <c r="I50" t="s">
        <v>137</v>
      </c>
      <c r="K50">
        <v>65</v>
      </c>
      <c r="L50">
        <v>100</v>
      </c>
      <c r="M50">
        <v>70</v>
      </c>
      <c r="N50">
        <v>80</v>
      </c>
      <c r="O50">
        <v>80</v>
      </c>
      <c r="P50">
        <v>105</v>
      </c>
      <c r="Q50">
        <v>500</v>
      </c>
    </row>
    <row r="51" spans="1:17">
      <c r="A51" t="s">
        <v>6303</v>
      </c>
      <c r="B51" t="s">
        <v>3532</v>
      </c>
      <c r="C51" t="s">
        <v>4582</v>
      </c>
      <c r="D51" t="s">
        <v>53</v>
      </c>
      <c r="E51" t="s">
        <v>58</v>
      </c>
      <c r="F51" t="s">
        <v>130</v>
      </c>
      <c r="G51" t="s">
        <v>167</v>
      </c>
      <c r="H51" t="s">
        <v>193</v>
      </c>
      <c r="I51" t="s">
        <v>133</v>
      </c>
      <c r="J51" t="s">
        <v>137</v>
      </c>
      <c r="K51">
        <v>52</v>
      </c>
      <c r="L51">
        <v>90</v>
      </c>
      <c r="M51">
        <v>55</v>
      </c>
      <c r="N51">
        <v>58</v>
      </c>
      <c r="O51">
        <v>62</v>
      </c>
      <c r="P51">
        <v>60</v>
      </c>
      <c r="Q51">
        <v>377</v>
      </c>
    </row>
    <row r="52" spans="1:17">
      <c r="A52" t="s">
        <v>6304</v>
      </c>
      <c r="B52" t="s">
        <v>3532</v>
      </c>
      <c r="C52" t="s">
        <v>4583</v>
      </c>
      <c r="D52" t="s">
        <v>54</v>
      </c>
      <c r="F52" t="s">
        <v>202</v>
      </c>
      <c r="G52" t="s">
        <v>202</v>
      </c>
      <c r="H52" t="s">
        <v>261</v>
      </c>
      <c r="I52" t="s">
        <v>133</v>
      </c>
      <c r="J52" t="s">
        <v>137</v>
      </c>
      <c r="K52">
        <v>52</v>
      </c>
      <c r="L52">
        <v>95</v>
      </c>
      <c r="M52">
        <v>55</v>
      </c>
      <c r="N52">
        <v>58</v>
      </c>
      <c r="O52">
        <v>62</v>
      </c>
      <c r="P52">
        <v>55</v>
      </c>
      <c r="Q52">
        <v>377</v>
      </c>
    </row>
    <row r="53" spans="1:17">
      <c r="A53" t="s">
        <v>6305</v>
      </c>
      <c r="B53" t="s">
        <v>3533</v>
      </c>
      <c r="C53" t="s">
        <v>3534</v>
      </c>
      <c r="D53" t="s">
        <v>74</v>
      </c>
      <c r="F53" t="s">
        <v>219</v>
      </c>
      <c r="G53" t="s">
        <v>229</v>
      </c>
      <c r="H53" t="s">
        <v>230</v>
      </c>
      <c r="I53" t="s">
        <v>207</v>
      </c>
      <c r="K53">
        <v>30</v>
      </c>
      <c r="L53">
        <v>65</v>
      </c>
      <c r="M53">
        <v>100</v>
      </c>
      <c r="N53">
        <v>45</v>
      </c>
      <c r="O53">
        <v>25</v>
      </c>
      <c r="P53">
        <v>40</v>
      </c>
      <c r="Q53">
        <v>305</v>
      </c>
    </row>
    <row r="54" spans="1:17">
      <c r="A54" t="s">
        <v>6306</v>
      </c>
      <c r="B54" t="s">
        <v>3535</v>
      </c>
      <c r="C54" t="s">
        <v>3536</v>
      </c>
      <c r="D54" t="s">
        <v>74</v>
      </c>
      <c r="E54" t="s">
        <v>78</v>
      </c>
      <c r="F54" t="s">
        <v>219</v>
      </c>
      <c r="G54" t="s">
        <v>229</v>
      </c>
      <c r="H54" t="s">
        <v>230</v>
      </c>
      <c r="I54" t="s">
        <v>207</v>
      </c>
      <c r="K54">
        <v>50</v>
      </c>
      <c r="L54">
        <v>95</v>
      </c>
      <c r="M54">
        <v>180</v>
      </c>
      <c r="N54">
        <v>85</v>
      </c>
      <c r="O54">
        <v>45</v>
      </c>
      <c r="P54">
        <v>70</v>
      </c>
      <c r="Q54">
        <v>525</v>
      </c>
    </row>
    <row r="55" spans="1:17">
      <c r="A55" t="s">
        <v>6307</v>
      </c>
      <c r="B55" t="s">
        <v>3537</v>
      </c>
      <c r="C55" t="s">
        <v>3538</v>
      </c>
      <c r="D55" t="s">
        <v>67</v>
      </c>
      <c r="E55" t="s">
        <v>59</v>
      </c>
      <c r="F55" t="s">
        <v>233</v>
      </c>
      <c r="G55" t="s">
        <v>233</v>
      </c>
      <c r="H55" t="s">
        <v>233</v>
      </c>
      <c r="I55" t="s">
        <v>226</v>
      </c>
      <c r="K55">
        <v>30</v>
      </c>
      <c r="L55">
        <v>35</v>
      </c>
      <c r="M55">
        <v>30</v>
      </c>
      <c r="N55">
        <v>100</v>
      </c>
      <c r="O55">
        <v>35</v>
      </c>
      <c r="P55">
        <v>80</v>
      </c>
      <c r="Q55">
        <v>310</v>
      </c>
    </row>
    <row r="56" spans="1:17">
      <c r="A56" t="s">
        <v>6308</v>
      </c>
      <c r="B56" t="s">
        <v>3539</v>
      </c>
      <c r="C56" t="s">
        <v>3540</v>
      </c>
      <c r="D56" t="s">
        <v>67</v>
      </c>
      <c r="E56" t="s">
        <v>59</v>
      </c>
      <c r="F56" t="s">
        <v>233</v>
      </c>
      <c r="G56" t="s">
        <v>233</v>
      </c>
      <c r="H56" t="s">
        <v>233</v>
      </c>
      <c r="I56" t="s">
        <v>226</v>
      </c>
      <c r="K56">
        <v>45</v>
      </c>
      <c r="L56">
        <v>50</v>
      </c>
      <c r="M56">
        <v>45</v>
      </c>
      <c r="N56">
        <v>115</v>
      </c>
      <c r="O56">
        <v>55</v>
      </c>
      <c r="P56">
        <v>95</v>
      </c>
      <c r="Q56">
        <v>405</v>
      </c>
    </row>
    <row r="57" spans="1:17">
      <c r="A57" t="s">
        <v>6309</v>
      </c>
      <c r="B57" t="s">
        <v>3541</v>
      </c>
      <c r="C57" t="s">
        <v>3542</v>
      </c>
      <c r="D57" t="s">
        <v>67</v>
      </c>
      <c r="E57" t="s">
        <v>59</v>
      </c>
      <c r="F57" t="s">
        <v>401</v>
      </c>
      <c r="G57" t="s">
        <v>401</v>
      </c>
      <c r="H57" t="s">
        <v>401</v>
      </c>
      <c r="I57" t="s">
        <v>226</v>
      </c>
      <c r="K57">
        <v>60</v>
      </c>
      <c r="L57">
        <v>65</v>
      </c>
      <c r="M57">
        <v>60</v>
      </c>
      <c r="N57">
        <v>130</v>
      </c>
      <c r="O57">
        <v>75</v>
      </c>
      <c r="P57">
        <v>110</v>
      </c>
      <c r="Q57">
        <v>500</v>
      </c>
    </row>
    <row r="58" spans="1:17">
      <c r="A58" t="s">
        <v>6310</v>
      </c>
      <c r="B58" t="s">
        <v>3543</v>
      </c>
      <c r="C58" t="s">
        <v>3544</v>
      </c>
      <c r="D58" t="s">
        <v>65</v>
      </c>
      <c r="E58" t="s">
        <v>60</v>
      </c>
      <c r="F58" t="s">
        <v>208</v>
      </c>
      <c r="G58" t="s">
        <v>209</v>
      </c>
      <c r="H58" t="s">
        <v>238</v>
      </c>
      <c r="I58" t="s">
        <v>210</v>
      </c>
      <c r="K58">
        <v>35</v>
      </c>
      <c r="L58">
        <v>45</v>
      </c>
      <c r="M58">
        <v>160</v>
      </c>
      <c r="N58">
        <v>30</v>
      </c>
      <c r="O58">
        <v>45</v>
      </c>
      <c r="P58">
        <v>70</v>
      </c>
      <c r="Q58">
        <v>385</v>
      </c>
    </row>
    <row r="59" spans="1:17">
      <c r="A59" t="s">
        <v>6311</v>
      </c>
      <c r="B59" t="s">
        <v>3545</v>
      </c>
      <c r="C59" t="s">
        <v>3546</v>
      </c>
      <c r="D59" t="s">
        <v>74</v>
      </c>
      <c r="F59" t="s">
        <v>242</v>
      </c>
      <c r="G59" t="s">
        <v>219</v>
      </c>
      <c r="H59" t="s">
        <v>154</v>
      </c>
      <c r="I59" t="s">
        <v>207</v>
      </c>
      <c r="K59">
        <v>30</v>
      </c>
      <c r="L59">
        <v>105</v>
      </c>
      <c r="M59">
        <v>90</v>
      </c>
      <c r="N59">
        <v>25</v>
      </c>
      <c r="O59">
        <v>25</v>
      </c>
      <c r="P59">
        <v>50</v>
      </c>
      <c r="Q59">
        <v>325</v>
      </c>
    </row>
    <row r="60" spans="1:17">
      <c r="A60" t="s">
        <v>6312</v>
      </c>
      <c r="B60" t="s">
        <v>3547</v>
      </c>
      <c r="C60" t="s">
        <v>3548</v>
      </c>
      <c r="D60" t="s">
        <v>74</v>
      </c>
      <c r="F60" t="s">
        <v>242</v>
      </c>
      <c r="G60" t="s">
        <v>219</v>
      </c>
      <c r="H60" t="s">
        <v>154</v>
      </c>
      <c r="I60" t="s">
        <v>207</v>
      </c>
      <c r="K60">
        <v>55</v>
      </c>
      <c r="L60">
        <v>130</v>
      </c>
      <c r="M60">
        <v>115</v>
      </c>
      <c r="N60">
        <v>50</v>
      </c>
      <c r="O60">
        <v>50</v>
      </c>
      <c r="P60">
        <v>75</v>
      </c>
      <c r="Q60">
        <v>475</v>
      </c>
    </row>
    <row r="61" spans="1:17">
      <c r="A61" t="s">
        <v>6313</v>
      </c>
      <c r="B61" t="s">
        <v>3549</v>
      </c>
      <c r="C61" t="s">
        <v>3550</v>
      </c>
      <c r="D61" t="s">
        <v>54</v>
      </c>
      <c r="F61" t="s">
        <v>187</v>
      </c>
      <c r="G61" t="s">
        <v>249</v>
      </c>
      <c r="H61" t="s">
        <v>250</v>
      </c>
      <c r="I61" t="s">
        <v>199</v>
      </c>
      <c r="K61">
        <v>50</v>
      </c>
      <c r="L61">
        <v>120</v>
      </c>
      <c r="M61">
        <v>53</v>
      </c>
      <c r="N61">
        <v>35</v>
      </c>
      <c r="O61">
        <v>110</v>
      </c>
      <c r="P61">
        <v>87</v>
      </c>
      <c r="Q61">
        <v>455</v>
      </c>
    </row>
    <row r="62" spans="1:17">
      <c r="A62" t="s">
        <v>6314</v>
      </c>
      <c r="B62" t="s">
        <v>3551</v>
      </c>
      <c r="C62" t="s">
        <v>3552</v>
      </c>
      <c r="D62" t="s">
        <v>54</v>
      </c>
      <c r="F62" t="s">
        <v>130</v>
      </c>
      <c r="G62" t="s">
        <v>252</v>
      </c>
      <c r="H62" t="s">
        <v>167</v>
      </c>
      <c r="I62" t="s">
        <v>199</v>
      </c>
      <c r="K62">
        <v>50</v>
      </c>
      <c r="L62">
        <v>105</v>
      </c>
      <c r="M62">
        <v>79</v>
      </c>
      <c r="N62">
        <v>35</v>
      </c>
      <c r="O62">
        <v>110</v>
      </c>
      <c r="P62">
        <v>76</v>
      </c>
      <c r="Q62">
        <v>455</v>
      </c>
    </row>
    <row r="63" spans="1:17">
      <c r="A63" t="s">
        <v>6315</v>
      </c>
      <c r="B63" t="s">
        <v>3553</v>
      </c>
      <c r="C63" t="s">
        <v>3554</v>
      </c>
      <c r="D63" t="s">
        <v>59</v>
      </c>
      <c r="F63" t="s">
        <v>233</v>
      </c>
      <c r="G63" t="s">
        <v>4457</v>
      </c>
      <c r="H63" t="s">
        <v>171</v>
      </c>
      <c r="I63" t="s">
        <v>226</v>
      </c>
      <c r="K63">
        <v>40</v>
      </c>
      <c r="L63">
        <v>65</v>
      </c>
      <c r="M63">
        <v>95</v>
      </c>
      <c r="N63">
        <v>60</v>
      </c>
      <c r="O63">
        <v>45</v>
      </c>
      <c r="P63">
        <v>35</v>
      </c>
      <c r="Q63">
        <v>340</v>
      </c>
    </row>
    <row r="64" spans="1:17">
      <c r="A64" t="s">
        <v>6316</v>
      </c>
      <c r="B64" t="s">
        <v>3555</v>
      </c>
      <c r="C64" t="s">
        <v>3556</v>
      </c>
      <c r="D64" t="s">
        <v>59</v>
      </c>
      <c r="F64" t="s">
        <v>233</v>
      </c>
      <c r="G64" t="s">
        <v>4457</v>
      </c>
      <c r="H64" t="s">
        <v>171</v>
      </c>
      <c r="I64" t="s">
        <v>226</v>
      </c>
      <c r="K64">
        <v>65</v>
      </c>
      <c r="L64">
        <v>90</v>
      </c>
      <c r="M64">
        <v>120</v>
      </c>
      <c r="N64">
        <v>85</v>
      </c>
      <c r="O64">
        <v>70</v>
      </c>
      <c r="P64">
        <v>60</v>
      </c>
      <c r="Q64">
        <v>490</v>
      </c>
    </row>
    <row r="65" spans="1:17">
      <c r="A65" t="s">
        <v>6317</v>
      </c>
      <c r="B65" t="s">
        <v>3555</v>
      </c>
      <c r="C65" t="s">
        <v>4584</v>
      </c>
      <c r="D65" t="s">
        <v>59</v>
      </c>
      <c r="E65" t="s">
        <v>81</v>
      </c>
      <c r="F65" t="s">
        <v>233</v>
      </c>
      <c r="G65" t="s">
        <v>4457</v>
      </c>
      <c r="H65" t="s">
        <v>681</v>
      </c>
      <c r="I65" t="s">
        <v>226</v>
      </c>
      <c r="K65">
        <v>65</v>
      </c>
      <c r="L65">
        <v>90</v>
      </c>
      <c r="M65">
        <v>120</v>
      </c>
      <c r="N65">
        <v>85</v>
      </c>
      <c r="O65">
        <v>70</v>
      </c>
      <c r="P65">
        <v>60</v>
      </c>
      <c r="Q65">
        <v>490</v>
      </c>
    </row>
    <row r="66" spans="1:17">
      <c r="A66" t="s">
        <v>6318</v>
      </c>
      <c r="B66" t="s">
        <v>3557</v>
      </c>
      <c r="C66" t="s">
        <v>3558</v>
      </c>
      <c r="D66" t="s">
        <v>60</v>
      </c>
      <c r="E66" t="s">
        <v>65</v>
      </c>
      <c r="F66" t="s">
        <v>143</v>
      </c>
      <c r="G66" t="s">
        <v>208</v>
      </c>
      <c r="H66" t="s">
        <v>249</v>
      </c>
      <c r="I66" t="s">
        <v>98</v>
      </c>
      <c r="J66" t="s">
        <v>137</v>
      </c>
      <c r="K66">
        <v>80</v>
      </c>
      <c r="L66">
        <v>85</v>
      </c>
      <c r="M66">
        <v>95</v>
      </c>
      <c r="N66">
        <v>30</v>
      </c>
      <c r="O66">
        <v>30</v>
      </c>
      <c r="P66">
        <v>25</v>
      </c>
      <c r="Q66">
        <v>345</v>
      </c>
    </row>
    <row r="67" spans="1:17">
      <c r="A67" t="s">
        <v>6319</v>
      </c>
      <c r="B67" t="s">
        <v>3559</v>
      </c>
      <c r="C67" t="s">
        <v>3560</v>
      </c>
      <c r="D67" t="s">
        <v>60</v>
      </c>
      <c r="E67" t="s">
        <v>65</v>
      </c>
      <c r="F67" t="s">
        <v>143</v>
      </c>
      <c r="G67" t="s">
        <v>208</v>
      </c>
      <c r="H67" t="s">
        <v>249</v>
      </c>
      <c r="I67" t="s">
        <v>98</v>
      </c>
      <c r="J67" t="s">
        <v>137</v>
      </c>
      <c r="K67">
        <v>105</v>
      </c>
      <c r="L67">
        <v>130</v>
      </c>
      <c r="M67">
        <v>120</v>
      </c>
      <c r="N67">
        <v>45</v>
      </c>
      <c r="O67">
        <v>45</v>
      </c>
      <c r="P67">
        <v>40</v>
      </c>
      <c r="Q67">
        <v>485</v>
      </c>
    </row>
    <row r="68" spans="1:17">
      <c r="A68" t="s">
        <v>6320</v>
      </c>
      <c r="B68" t="s">
        <v>3561</v>
      </c>
      <c r="C68" t="s">
        <v>3562</v>
      </c>
      <c r="D68" t="s">
        <v>74</v>
      </c>
      <c r="F68" t="s">
        <v>190</v>
      </c>
      <c r="G68" t="s">
        <v>264</v>
      </c>
      <c r="H68" t="s">
        <v>143</v>
      </c>
      <c r="I68" t="s">
        <v>265</v>
      </c>
      <c r="K68">
        <v>45</v>
      </c>
      <c r="L68">
        <v>67</v>
      </c>
      <c r="M68">
        <v>60</v>
      </c>
      <c r="N68">
        <v>35</v>
      </c>
      <c r="O68">
        <v>50</v>
      </c>
      <c r="P68">
        <v>63</v>
      </c>
      <c r="Q68">
        <v>320</v>
      </c>
    </row>
    <row r="69" spans="1:17">
      <c r="A69" t="s">
        <v>6321</v>
      </c>
      <c r="B69" t="s">
        <v>3563</v>
      </c>
      <c r="C69" t="s">
        <v>3564</v>
      </c>
      <c r="D69" t="s">
        <v>74</v>
      </c>
      <c r="F69" t="s">
        <v>190</v>
      </c>
      <c r="G69" t="s">
        <v>264</v>
      </c>
      <c r="H69" t="s">
        <v>143</v>
      </c>
      <c r="I69" t="s">
        <v>265</v>
      </c>
      <c r="K69">
        <v>80</v>
      </c>
      <c r="L69">
        <v>92</v>
      </c>
      <c r="M69">
        <v>65</v>
      </c>
      <c r="N69">
        <v>65</v>
      </c>
      <c r="O69">
        <v>80</v>
      </c>
      <c r="P69">
        <v>68</v>
      </c>
      <c r="Q69">
        <v>450</v>
      </c>
    </row>
    <row r="70" spans="1:17">
      <c r="A70" t="s">
        <v>6322</v>
      </c>
      <c r="B70" t="s">
        <v>3565</v>
      </c>
      <c r="C70" t="s">
        <v>3566</v>
      </c>
      <c r="D70" t="s">
        <v>77</v>
      </c>
      <c r="E70" t="s">
        <v>81</v>
      </c>
      <c r="F70" t="s">
        <v>244</v>
      </c>
      <c r="G70" t="s">
        <v>269</v>
      </c>
      <c r="H70" t="s">
        <v>184</v>
      </c>
      <c r="I70" t="s">
        <v>199</v>
      </c>
      <c r="K70">
        <v>40</v>
      </c>
      <c r="L70">
        <v>45</v>
      </c>
      <c r="M70">
        <v>65</v>
      </c>
      <c r="N70">
        <v>100</v>
      </c>
      <c r="O70">
        <v>120</v>
      </c>
      <c r="P70">
        <v>90</v>
      </c>
      <c r="Q70">
        <v>460</v>
      </c>
    </row>
    <row r="71" spans="1:17">
      <c r="A71" t="s">
        <v>6323</v>
      </c>
      <c r="B71" t="s">
        <v>3565</v>
      </c>
      <c r="C71" t="s">
        <v>4585</v>
      </c>
      <c r="D71" t="s">
        <v>78</v>
      </c>
      <c r="E71" t="s">
        <v>77</v>
      </c>
      <c r="F71" t="s">
        <v>191</v>
      </c>
      <c r="G71" t="s">
        <v>4458</v>
      </c>
      <c r="H71" t="s">
        <v>224</v>
      </c>
      <c r="I71" t="s">
        <v>199</v>
      </c>
      <c r="K71">
        <v>50</v>
      </c>
      <c r="L71">
        <v>65</v>
      </c>
      <c r="M71">
        <v>65</v>
      </c>
      <c r="N71">
        <v>90</v>
      </c>
      <c r="O71">
        <v>90</v>
      </c>
      <c r="P71">
        <v>100</v>
      </c>
      <c r="Q71">
        <v>460</v>
      </c>
    </row>
    <row r="72" spans="1:17">
      <c r="A72" t="s">
        <v>6324</v>
      </c>
      <c r="B72" t="s">
        <v>3567</v>
      </c>
      <c r="C72" t="s">
        <v>3568</v>
      </c>
      <c r="D72" t="s">
        <v>74</v>
      </c>
      <c r="F72" t="s">
        <v>190</v>
      </c>
      <c r="G72" t="s">
        <v>190</v>
      </c>
      <c r="H72" t="s">
        <v>185</v>
      </c>
      <c r="I72" t="s">
        <v>265</v>
      </c>
      <c r="J72" t="s">
        <v>106</v>
      </c>
      <c r="K72">
        <v>20</v>
      </c>
      <c r="L72">
        <v>10</v>
      </c>
      <c r="M72">
        <v>55</v>
      </c>
      <c r="N72">
        <v>15</v>
      </c>
      <c r="O72">
        <v>20</v>
      </c>
      <c r="P72">
        <v>80</v>
      </c>
      <c r="Q72">
        <v>200</v>
      </c>
    </row>
    <row r="73" spans="1:17">
      <c r="A73" t="s">
        <v>6325</v>
      </c>
      <c r="B73" t="s">
        <v>3569</v>
      </c>
      <c r="C73" t="s">
        <v>3570</v>
      </c>
      <c r="D73" t="s">
        <v>74</v>
      </c>
      <c r="E73" t="s">
        <v>58</v>
      </c>
      <c r="F73" t="s">
        <v>139</v>
      </c>
      <c r="G73" t="s">
        <v>139</v>
      </c>
      <c r="H73" t="s">
        <v>271</v>
      </c>
      <c r="I73" t="s">
        <v>265</v>
      </c>
      <c r="J73" t="s">
        <v>106</v>
      </c>
      <c r="K73">
        <v>95</v>
      </c>
      <c r="L73">
        <v>125</v>
      </c>
      <c r="M73">
        <v>79</v>
      </c>
      <c r="N73">
        <v>60</v>
      </c>
      <c r="O73">
        <v>100</v>
      </c>
      <c r="P73">
        <v>81</v>
      </c>
      <c r="Q73">
        <v>540</v>
      </c>
    </row>
    <row r="74" spans="1:17">
      <c r="A74" t="s">
        <v>6326</v>
      </c>
      <c r="B74" t="s">
        <v>3571</v>
      </c>
      <c r="C74" t="s">
        <v>3572</v>
      </c>
      <c r="D74" t="s">
        <v>74</v>
      </c>
      <c r="E74" t="s">
        <v>78</v>
      </c>
      <c r="F74" t="s">
        <v>197</v>
      </c>
      <c r="G74" t="s">
        <v>219</v>
      </c>
      <c r="H74" t="s">
        <v>223</v>
      </c>
      <c r="I74" t="s">
        <v>98</v>
      </c>
      <c r="J74" t="s">
        <v>114</v>
      </c>
      <c r="K74">
        <v>130</v>
      </c>
      <c r="L74">
        <v>85</v>
      </c>
      <c r="M74">
        <v>80</v>
      </c>
      <c r="N74">
        <v>85</v>
      </c>
      <c r="O74">
        <v>95</v>
      </c>
      <c r="P74">
        <v>60</v>
      </c>
      <c r="Q74">
        <v>535</v>
      </c>
    </row>
    <row r="75" spans="1:17">
      <c r="A75" t="s">
        <v>6327</v>
      </c>
      <c r="B75" t="s">
        <v>3573</v>
      </c>
      <c r="C75" t="s">
        <v>3574</v>
      </c>
      <c r="D75" t="s">
        <v>53</v>
      </c>
      <c r="F75" t="s">
        <v>187</v>
      </c>
      <c r="G75" t="s">
        <v>187</v>
      </c>
      <c r="H75" t="s">
        <v>277</v>
      </c>
      <c r="I75" t="s">
        <v>278</v>
      </c>
      <c r="K75">
        <v>48</v>
      </c>
      <c r="L75">
        <v>48</v>
      </c>
      <c r="M75">
        <v>48</v>
      </c>
      <c r="N75">
        <v>48</v>
      </c>
      <c r="O75">
        <v>48</v>
      </c>
      <c r="P75">
        <v>48</v>
      </c>
      <c r="Q75">
        <v>288</v>
      </c>
    </row>
    <row r="76" spans="1:17">
      <c r="A76" t="s">
        <v>6328</v>
      </c>
      <c r="B76" t="s">
        <v>3575</v>
      </c>
      <c r="C76" t="s">
        <v>3576</v>
      </c>
      <c r="D76" t="s">
        <v>53</v>
      </c>
      <c r="F76" t="s">
        <v>120</v>
      </c>
      <c r="G76" t="s">
        <v>129</v>
      </c>
      <c r="H76" t="s">
        <v>280</v>
      </c>
      <c r="I76" t="s">
        <v>137</v>
      </c>
      <c r="K76">
        <v>55</v>
      </c>
      <c r="L76">
        <v>55</v>
      </c>
      <c r="M76">
        <v>50</v>
      </c>
      <c r="N76">
        <v>45</v>
      </c>
      <c r="O76">
        <v>65</v>
      </c>
      <c r="P76">
        <v>55</v>
      </c>
      <c r="Q76">
        <v>325</v>
      </c>
    </row>
    <row r="77" spans="1:17">
      <c r="A77" t="s">
        <v>6329</v>
      </c>
      <c r="B77" t="s">
        <v>3577</v>
      </c>
      <c r="C77" t="s">
        <v>3578</v>
      </c>
      <c r="D77" t="s">
        <v>74</v>
      </c>
      <c r="F77" t="s">
        <v>197</v>
      </c>
      <c r="G77" t="s">
        <v>197</v>
      </c>
      <c r="H77" t="s">
        <v>223</v>
      </c>
      <c r="I77" t="s">
        <v>137</v>
      </c>
      <c r="K77">
        <v>130</v>
      </c>
      <c r="L77">
        <v>65</v>
      </c>
      <c r="M77">
        <v>60</v>
      </c>
      <c r="N77">
        <v>110</v>
      </c>
      <c r="O77">
        <v>95</v>
      </c>
      <c r="P77">
        <v>65</v>
      </c>
      <c r="Q77">
        <v>525</v>
      </c>
    </row>
    <row r="78" spans="1:17">
      <c r="A78" t="s">
        <v>6330</v>
      </c>
      <c r="B78" t="s">
        <v>3579</v>
      </c>
      <c r="C78" t="s">
        <v>3580</v>
      </c>
      <c r="D78" t="s">
        <v>76</v>
      </c>
      <c r="F78" t="s">
        <v>283</v>
      </c>
      <c r="G78" t="s">
        <v>283</v>
      </c>
      <c r="H78" t="s">
        <v>284</v>
      </c>
      <c r="I78" t="s">
        <v>137</v>
      </c>
      <c r="K78">
        <v>65</v>
      </c>
      <c r="L78">
        <v>65</v>
      </c>
      <c r="M78">
        <v>60</v>
      </c>
      <c r="N78">
        <v>110</v>
      </c>
      <c r="O78">
        <v>95</v>
      </c>
      <c r="P78">
        <v>130</v>
      </c>
      <c r="Q78">
        <v>525</v>
      </c>
    </row>
    <row r="79" spans="1:17">
      <c r="A79" t="s">
        <v>6331</v>
      </c>
      <c r="B79" t="s">
        <v>3581</v>
      </c>
      <c r="C79" t="s">
        <v>3582</v>
      </c>
      <c r="D79" t="s">
        <v>73</v>
      </c>
      <c r="F79" t="s">
        <v>162</v>
      </c>
      <c r="G79" t="s">
        <v>162</v>
      </c>
      <c r="H79" t="s">
        <v>135</v>
      </c>
      <c r="I79" t="s">
        <v>137</v>
      </c>
      <c r="K79">
        <v>65</v>
      </c>
      <c r="L79">
        <v>130</v>
      </c>
      <c r="M79">
        <v>60</v>
      </c>
      <c r="N79">
        <v>95</v>
      </c>
      <c r="O79">
        <v>110</v>
      </c>
      <c r="P79">
        <v>65</v>
      </c>
      <c r="Q79">
        <v>525</v>
      </c>
    </row>
    <row r="80" spans="1:17">
      <c r="A80" t="s">
        <v>6332</v>
      </c>
      <c r="B80" t="s">
        <v>3583</v>
      </c>
      <c r="C80" t="s">
        <v>3584</v>
      </c>
      <c r="D80" t="s">
        <v>53</v>
      </c>
      <c r="F80" t="s">
        <v>289</v>
      </c>
      <c r="G80" t="s">
        <v>102</v>
      </c>
      <c r="H80" t="s">
        <v>138</v>
      </c>
      <c r="I80" t="s">
        <v>98</v>
      </c>
      <c r="K80">
        <v>160</v>
      </c>
      <c r="L80">
        <v>110</v>
      </c>
      <c r="M80">
        <v>65</v>
      </c>
      <c r="N80">
        <v>65</v>
      </c>
      <c r="O80">
        <v>110</v>
      </c>
      <c r="P80">
        <v>30</v>
      </c>
      <c r="Q80">
        <v>540</v>
      </c>
    </row>
    <row r="81" spans="1:17">
      <c r="A81" t="s">
        <v>6333</v>
      </c>
      <c r="B81" t="s">
        <v>3585</v>
      </c>
      <c r="C81" t="s">
        <v>3586</v>
      </c>
      <c r="D81" t="s">
        <v>77</v>
      </c>
      <c r="F81" t="s">
        <v>287</v>
      </c>
      <c r="G81" t="s">
        <v>287</v>
      </c>
      <c r="H81" t="s">
        <v>140</v>
      </c>
      <c r="I81" t="s">
        <v>153</v>
      </c>
      <c r="K81">
        <v>106</v>
      </c>
      <c r="L81">
        <v>110</v>
      </c>
      <c r="M81">
        <v>90</v>
      </c>
      <c r="N81">
        <v>154</v>
      </c>
      <c r="O81">
        <v>90</v>
      </c>
      <c r="P81">
        <v>130</v>
      </c>
      <c r="Q81">
        <v>680</v>
      </c>
    </row>
    <row r="82" spans="1:17">
      <c r="A82" t="s">
        <v>6334</v>
      </c>
      <c r="B82" t="s">
        <v>3587</v>
      </c>
      <c r="C82" t="s">
        <v>3588</v>
      </c>
      <c r="D82" t="s">
        <v>77</v>
      </c>
      <c r="F82" t="s">
        <v>198</v>
      </c>
      <c r="G82" t="s">
        <v>198</v>
      </c>
      <c r="H82" t="s">
        <v>198</v>
      </c>
      <c r="I82" t="s">
        <v>153</v>
      </c>
      <c r="K82">
        <v>100</v>
      </c>
      <c r="L82">
        <v>100</v>
      </c>
      <c r="M82">
        <v>100</v>
      </c>
      <c r="N82">
        <v>100</v>
      </c>
      <c r="O82">
        <v>100</v>
      </c>
      <c r="P82">
        <v>100</v>
      </c>
      <c r="Q82">
        <v>600</v>
      </c>
    </row>
    <row r="83" spans="1:17">
      <c r="A83" t="s">
        <v>6335</v>
      </c>
      <c r="B83" t="s">
        <v>3589</v>
      </c>
      <c r="C83" t="s">
        <v>3590</v>
      </c>
      <c r="D83" t="s">
        <v>53</v>
      </c>
      <c r="E83" t="s">
        <v>58</v>
      </c>
      <c r="F83" t="s">
        <v>239</v>
      </c>
      <c r="G83" t="s">
        <v>130</v>
      </c>
      <c r="H83" t="s">
        <v>126</v>
      </c>
      <c r="I83" t="s">
        <v>133</v>
      </c>
      <c r="K83">
        <v>60</v>
      </c>
      <c r="L83">
        <v>30</v>
      </c>
      <c r="M83">
        <v>30</v>
      </c>
      <c r="N83">
        <v>36</v>
      </c>
      <c r="O83">
        <v>56</v>
      </c>
      <c r="P83">
        <v>50</v>
      </c>
      <c r="Q83">
        <v>262</v>
      </c>
    </row>
    <row r="84" spans="1:17">
      <c r="A84" t="s">
        <v>6336</v>
      </c>
      <c r="B84" t="s">
        <v>3591</v>
      </c>
      <c r="C84" t="s">
        <v>3592</v>
      </c>
      <c r="D84" t="s">
        <v>53</v>
      </c>
      <c r="E84" t="s">
        <v>58</v>
      </c>
      <c r="F84" t="s">
        <v>239</v>
      </c>
      <c r="G84" t="s">
        <v>130</v>
      </c>
      <c r="H84" t="s">
        <v>126</v>
      </c>
      <c r="I84" t="s">
        <v>133</v>
      </c>
      <c r="K84">
        <v>100</v>
      </c>
      <c r="L84">
        <v>50</v>
      </c>
      <c r="M84">
        <v>50</v>
      </c>
      <c r="N84">
        <v>86</v>
      </c>
      <c r="O84">
        <v>96</v>
      </c>
      <c r="P84">
        <v>70</v>
      </c>
      <c r="Q84">
        <v>452</v>
      </c>
    </row>
    <row r="85" spans="1:17">
      <c r="A85" t="s">
        <v>6337</v>
      </c>
      <c r="B85" t="s">
        <v>3593</v>
      </c>
      <c r="C85" t="s">
        <v>3594</v>
      </c>
      <c r="D85" t="s">
        <v>74</v>
      </c>
      <c r="E85" t="s">
        <v>76</v>
      </c>
      <c r="F85" t="s">
        <v>283</v>
      </c>
      <c r="G85" t="s">
        <v>267</v>
      </c>
      <c r="H85" t="s">
        <v>197</v>
      </c>
      <c r="I85" t="s">
        <v>265</v>
      </c>
      <c r="K85">
        <v>75</v>
      </c>
      <c r="L85">
        <v>38</v>
      </c>
      <c r="M85">
        <v>38</v>
      </c>
      <c r="N85">
        <v>56</v>
      </c>
      <c r="O85">
        <v>56</v>
      </c>
      <c r="P85">
        <v>67</v>
      </c>
      <c r="Q85">
        <v>330</v>
      </c>
    </row>
    <row r="86" spans="1:17">
      <c r="A86" t="s">
        <v>6338</v>
      </c>
      <c r="B86" t="s">
        <v>3595</v>
      </c>
      <c r="C86" t="s">
        <v>3596</v>
      </c>
      <c r="D86" t="s">
        <v>74</v>
      </c>
      <c r="E86" t="s">
        <v>76</v>
      </c>
      <c r="F86" t="s">
        <v>283</v>
      </c>
      <c r="G86" t="s">
        <v>267</v>
      </c>
      <c r="H86" t="s">
        <v>197</v>
      </c>
      <c r="I86" t="s">
        <v>265</v>
      </c>
      <c r="K86">
        <v>125</v>
      </c>
      <c r="L86">
        <v>58</v>
      </c>
      <c r="M86">
        <v>58</v>
      </c>
      <c r="N86">
        <v>76</v>
      </c>
      <c r="O86">
        <v>76</v>
      </c>
      <c r="P86">
        <v>67</v>
      </c>
      <c r="Q86">
        <v>460</v>
      </c>
    </row>
    <row r="87" spans="1:17">
      <c r="A87" t="s">
        <v>6339</v>
      </c>
      <c r="B87" t="s">
        <v>3597</v>
      </c>
      <c r="C87" t="s">
        <v>3598</v>
      </c>
      <c r="D87" t="s">
        <v>76</v>
      </c>
      <c r="F87" t="s">
        <v>142</v>
      </c>
      <c r="G87" t="s">
        <v>142</v>
      </c>
      <c r="H87" t="s">
        <v>143</v>
      </c>
      <c r="I87" t="s">
        <v>153</v>
      </c>
      <c r="K87">
        <v>20</v>
      </c>
      <c r="L87">
        <v>40</v>
      </c>
      <c r="M87">
        <v>15</v>
      </c>
      <c r="N87">
        <v>35</v>
      </c>
      <c r="O87">
        <v>35</v>
      </c>
      <c r="P87">
        <v>60</v>
      </c>
      <c r="Q87">
        <v>205</v>
      </c>
    </row>
    <row r="88" spans="1:17">
      <c r="A88" t="s">
        <v>6340</v>
      </c>
      <c r="B88" t="s">
        <v>3599</v>
      </c>
      <c r="C88" t="s">
        <v>3600</v>
      </c>
      <c r="D88" t="s">
        <v>81</v>
      </c>
      <c r="F88" t="s">
        <v>156</v>
      </c>
      <c r="G88" t="s">
        <v>157</v>
      </c>
      <c r="H88" t="s">
        <v>158</v>
      </c>
      <c r="I88" t="s">
        <v>153</v>
      </c>
      <c r="K88">
        <v>50</v>
      </c>
      <c r="L88">
        <v>25</v>
      </c>
      <c r="M88">
        <v>28</v>
      </c>
      <c r="N88">
        <v>45</v>
      </c>
      <c r="O88">
        <v>55</v>
      </c>
      <c r="P88">
        <v>15</v>
      </c>
      <c r="Q88">
        <v>218</v>
      </c>
    </row>
    <row r="89" spans="1:17">
      <c r="A89" t="s">
        <v>6341</v>
      </c>
      <c r="B89" t="s">
        <v>3601</v>
      </c>
      <c r="C89" t="s">
        <v>3602</v>
      </c>
      <c r="D89" t="s">
        <v>81</v>
      </c>
      <c r="F89" t="s">
        <v>136</v>
      </c>
      <c r="G89" t="s">
        <v>258</v>
      </c>
      <c r="H89" t="s">
        <v>301</v>
      </c>
      <c r="I89" t="s">
        <v>153</v>
      </c>
      <c r="K89">
        <v>35</v>
      </c>
      <c r="L89">
        <v>20</v>
      </c>
      <c r="M89">
        <v>65</v>
      </c>
      <c r="N89">
        <v>40</v>
      </c>
      <c r="O89">
        <v>65</v>
      </c>
      <c r="P89">
        <v>20</v>
      </c>
      <c r="Q89">
        <v>245</v>
      </c>
    </row>
    <row r="90" spans="1:17">
      <c r="A90" t="s">
        <v>6342</v>
      </c>
      <c r="B90" t="s">
        <v>3603</v>
      </c>
      <c r="C90" t="s">
        <v>3604</v>
      </c>
      <c r="D90" t="s">
        <v>81</v>
      </c>
      <c r="E90" t="s">
        <v>58</v>
      </c>
      <c r="F90" t="s">
        <v>136</v>
      </c>
      <c r="G90" t="s">
        <v>258</v>
      </c>
      <c r="H90" t="s">
        <v>301</v>
      </c>
      <c r="I90" t="s">
        <v>133</v>
      </c>
      <c r="J90" t="s">
        <v>144</v>
      </c>
      <c r="K90">
        <v>55</v>
      </c>
      <c r="L90">
        <v>40</v>
      </c>
      <c r="M90">
        <v>85</v>
      </c>
      <c r="N90">
        <v>80</v>
      </c>
      <c r="O90">
        <v>105</v>
      </c>
      <c r="P90">
        <v>40</v>
      </c>
      <c r="Q90">
        <v>405</v>
      </c>
    </row>
    <row r="91" spans="1:17">
      <c r="A91" t="s">
        <v>6343</v>
      </c>
      <c r="B91" t="s">
        <v>3605</v>
      </c>
      <c r="C91" t="s">
        <v>3606</v>
      </c>
      <c r="D91" t="s">
        <v>77</v>
      </c>
      <c r="E91" t="s">
        <v>58</v>
      </c>
      <c r="F91" t="s">
        <v>198</v>
      </c>
      <c r="G91" t="s">
        <v>222</v>
      </c>
      <c r="H91" t="s">
        <v>304</v>
      </c>
      <c r="I91" t="s">
        <v>133</v>
      </c>
      <c r="K91">
        <v>40</v>
      </c>
      <c r="L91">
        <v>50</v>
      </c>
      <c r="M91">
        <v>45</v>
      </c>
      <c r="N91">
        <v>70</v>
      </c>
      <c r="O91">
        <v>45</v>
      </c>
      <c r="P91">
        <v>70</v>
      </c>
      <c r="Q91">
        <v>320</v>
      </c>
    </row>
    <row r="92" spans="1:17">
      <c r="A92" t="s">
        <v>6344</v>
      </c>
      <c r="B92" t="s">
        <v>3607</v>
      </c>
      <c r="C92" t="s">
        <v>3608</v>
      </c>
      <c r="D92" t="s">
        <v>77</v>
      </c>
      <c r="E92" t="s">
        <v>58</v>
      </c>
      <c r="F92" t="s">
        <v>198</v>
      </c>
      <c r="G92" t="s">
        <v>222</v>
      </c>
      <c r="H92" t="s">
        <v>304</v>
      </c>
      <c r="I92" t="s">
        <v>133</v>
      </c>
      <c r="K92">
        <v>65</v>
      </c>
      <c r="L92">
        <v>75</v>
      </c>
      <c r="M92">
        <v>70</v>
      </c>
      <c r="N92">
        <v>95</v>
      </c>
      <c r="O92">
        <v>70</v>
      </c>
      <c r="P92">
        <v>95</v>
      </c>
      <c r="Q92">
        <v>470</v>
      </c>
    </row>
    <row r="93" spans="1:17">
      <c r="A93" t="s">
        <v>6345</v>
      </c>
      <c r="B93" t="s">
        <v>3609</v>
      </c>
      <c r="C93" t="s">
        <v>3610</v>
      </c>
      <c r="D93" t="s">
        <v>75</v>
      </c>
      <c r="F93" t="s">
        <v>97</v>
      </c>
      <c r="G93" t="s">
        <v>97</v>
      </c>
      <c r="H93" t="s">
        <v>259</v>
      </c>
      <c r="I93" t="s">
        <v>99</v>
      </c>
      <c r="K93">
        <v>75</v>
      </c>
      <c r="L93">
        <v>80</v>
      </c>
      <c r="M93">
        <v>95</v>
      </c>
      <c r="N93">
        <v>90</v>
      </c>
      <c r="O93">
        <v>100</v>
      </c>
      <c r="P93">
        <v>50</v>
      </c>
      <c r="Q93">
        <v>490</v>
      </c>
    </row>
    <row r="94" spans="1:17">
      <c r="A94" t="s">
        <v>6346</v>
      </c>
      <c r="B94" t="s">
        <v>3611</v>
      </c>
      <c r="C94" t="s">
        <v>3612</v>
      </c>
      <c r="D94" t="s">
        <v>65</v>
      </c>
      <c r="F94" t="s">
        <v>209</v>
      </c>
      <c r="G94" t="s">
        <v>208</v>
      </c>
      <c r="H94" t="s">
        <v>185</v>
      </c>
      <c r="I94" t="s">
        <v>210</v>
      </c>
      <c r="K94">
        <v>70</v>
      </c>
      <c r="L94">
        <v>100</v>
      </c>
      <c r="M94">
        <v>115</v>
      </c>
      <c r="N94">
        <v>30</v>
      </c>
      <c r="O94">
        <v>65</v>
      </c>
      <c r="P94">
        <v>30</v>
      </c>
      <c r="Q94">
        <v>410</v>
      </c>
    </row>
    <row r="95" spans="1:17">
      <c r="A95" t="s">
        <v>6347</v>
      </c>
      <c r="B95" t="s">
        <v>3613</v>
      </c>
      <c r="C95" t="s">
        <v>3614</v>
      </c>
      <c r="D95" t="s">
        <v>74</v>
      </c>
      <c r="E95" t="s">
        <v>60</v>
      </c>
      <c r="F95" t="s">
        <v>175</v>
      </c>
      <c r="G95" t="s">
        <v>197</v>
      </c>
      <c r="H95" t="s">
        <v>160</v>
      </c>
      <c r="I95" t="s">
        <v>114</v>
      </c>
      <c r="J95" t="s">
        <v>137</v>
      </c>
      <c r="K95">
        <v>55</v>
      </c>
      <c r="L95">
        <v>45</v>
      </c>
      <c r="M95">
        <v>45</v>
      </c>
      <c r="N95">
        <v>25</v>
      </c>
      <c r="O95">
        <v>25</v>
      </c>
      <c r="P95">
        <v>15</v>
      </c>
      <c r="Q95">
        <v>210</v>
      </c>
    </row>
    <row r="96" spans="1:17">
      <c r="A96" t="s">
        <v>6348</v>
      </c>
      <c r="B96" t="s">
        <v>3615</v>
      </c>
      <c r="C96" t="s">
        <v>3616</v>
      </c>
      <c r="D96" t="s">
        <v>74</v>
      </c>
      <c r="E96" t="s">
        <v>60</v>
      </c>
      <c r="F96" t="s">
        <v>175</v>
      </c>
      <c r="G96" t="s">
        <v>197</v>
      </c>
      <c r="H96" t="s">
        <v>160</v>
      </c>
      <c r="I96" t="s">
        <v>114</v>
      </c>
      <c r="J96" t="s">
        <v>137</v>
      </c>
      <c r="K96">
        <v>95</v>
      </c>
      <c r="L96">
        <v>85</v>
      </c>
      <c r="M96">
        <v>85</v>
      </c>
      <c r="N96">
        <v>65</v>
      </c>
      <c r="O96">
        <v>65</v>
      </c>
      <c r="P96">
        <v>35</v>
      </c>
      <c r="Q96">
        <v>430</v>
      </c>
    </row>
    <row r="97" spans="1:17">
      <c r="A97" t="s">
        <v>6349</v>
      </c>
      <c r="B97" t="s">
        <v>3617</v>
      </c>
      <c r="C97" t="s">
        <v>3618</v>
      </c>
      <c r="D97" t="s">
        <v>77</v>
      </c>
      <c r="F97" t="s">
        <v>198</v>
      </c>
      <c r="G97" t="s">
        <v>198</v>
      </c>
      <c r="H97" t="s">
        <v>304</v>
      </c>
      <c r="I97" t="s">
        <v>137</v>
      </c>
      <c r="K97">
        <v>65</v>
      </c>
      <c r="L97">
        <v>65</v>
      </c>
      <c r="M97">
        <v>60</v>
      </c>
      <c r="N97">
        <v>130</v>
      </c>
      <c r="O97">
        <v>95</v>
      </c>
      <c r="P97">
        <v>110</v>
      </c>
      <c r="Q97">
        <v>525</v>
      </c>
    </row>
    <row r="98" spans="1:17">
      <c r="A98" t="s">
        <v>6350</v>
      </c>
      <c r="B98" t="s">
        <v>3619</v>
      </c>
      <c r="C98" t="s">
        <v>3620</v>
      </c>
      <c r="D98" t="s">
        <v>80</v>
      </c>
      <c r="F98" t="s">
        <v>198</v>
      </c>
      <c r="G98" t="s">
        <v>198</v>
      </c>
      <c r="H98" t="s">
        <v>167</v>
      </c>
      <c r="I98" t="s">
        <v>137</v>
      </c>
      <c r="K98">
        <v>95</v>
      </c>
      <c r="L98">
        <v>65</v>
      </c>
      <c r="M98">
        <v>110</v>
      </c>
      <c r="N98">
        <v>60</v>
      </c>
      <c r="O98">
        <v>130</v>
      </c>
      <c r="P98">
        <v>65</v>
      </c>
      <c r="Q98">
        <v>525</v>
      </c>
    </row>
    <row r="99" spans="1:17">
      <c r="A99" t="s">
        <v>6351</v>
      </c>
      <c r="B99" t="s">
        <v>3621</v>
      </c>
      <c r="C99" t="s">
        <v>3622</v>
      </c>
      <c r="D99" t="s">
        <v>77</v>
      </c>
      <c r="F99" t="s">
        <v>236</v>
      </c>
      <c r="G99" t="s">
        <v>236</v>
      </c>
      <c r="H99" t="s">
        <v>319</v>
      </c>
      <c r="I99" t="s">
        <v>226</v>
      </c>
      <c r="K99">
        <v>190</v>
      </c>
      <c r="L99">
        <v>33</v>
      </c>
      <c r="M99">
        <v>58</v>
      </c>
      <c r="N99">
        <v>33</v>
      </c>
      <c r="O99">
        <v>58</v>
      </c>
      <c r="P99">
        <v>33</v>
      </c>
      <c r="Q99">
        <v>405</v>
      </c>
    </row>
    <row r="100" spans="1:17">
      <c r="A100" t="s">
        <v>6352</v>
      </c>
      <c r="B100" t="s">
        <v>3623</v>
      </c>
      <c r="C100" t="s">
        <v>3624</v>
      </c>
      <c r="D100" t="s">
        <v>72</v>
      </c>
      <c r="E100" t="s">
        <v>60</v>
      </c>
      <c r="F100" t="s">
        <v>208</v>
      </c>
      <c r="G100" t="s">
        <v>209</v>
      </c>
      <c r="H100" t="s">
        <v>154</v>
      </c>
      <c r="I100" t="s">
        <v>210</v>
      </c>
      <c r="K100">
        <v>75</v>
      </c>
      <c r="L100">
        <v>85</v>
      </c>
      <c r="M100">
        <v>200</v>
      </c>
      <c r="N100">
        <v>55</v>
      </c>
      <c r="O100">
        <v>65</v>
      </c>
      <c r="P100">
        <v>30</v>
      </c>
      <c r="Q100">
        <v>510</v>
      </c>
    </row>
    <row r="101" spans="1:17">
      <c r="A101" t="s">
        <v>6353</v>
      </c>
      <c r="B101" t="s">
        <v>3625</v>
      </c>
      <c r="C101" t="s">
        <v>3626</v>
      </c>
      <c r="D101" t="s">
        <v>74</v>
      </c>
      <c r="E101" t="s">
        <v>59</v>
      </c>
      <c r="F101" t="s">
        <v>151</v>
      </c>
      <c r="G101" t="s">
        <v>190</v>
      </c>
      <c r="H101" t="s">
        <v>139</v>
      </c>
      <c r="I101" t="s">
        <v>265</v>
      </c>
      <c r="K101">
        <v>65</v>
      </c>
      <c r="L101">
        <v>95</v>
      </c>
      <c r="M101">
        <v>85</v>
      </c>
      <c r="N101">
        <v>55</v>
      </c>
      <c r="O101">
        <v>55</v>
      </c>
      <c r="P101">
        <v>85</v>
      </c>
      <c r="Q101">
        <v>440</v>
      </c>
    </row>
    <row r="102" spans="1:17">
      <c r="A102" t="s">
        <v>6354</v>
      </c>
      <c r="B102" t="s">
        <v>3627</v>
      </c>
      <c r="C102" t="s">
        <v>3628</v>
      </c>
      <c r="D102" t="s">
        <v>66</v>
      </c>
      <c r="E102" t="s">
        <v>65</v>
      </c>
      <c r="F102" t="s">
        <v>209</v>
      </c>
      <c r="G102" t="s">
        <v>138</v>
      </c>
      <c r="H102" t="s">
        <v>324</v>
      </c>
      <c r="I102" t="s">
        <v>121</v>
      </c>
      <c r="K102">
        <v>20</v>
      </c>
      <c r="L102">
        <v>10</v>
      </c>
      <c r="M102">
        <v>230</v>
      </c>
      <c r="N102">
        <v>10</v>
      </c>
      <c r="O102">
        <v>230</v>
      </c>
      <c r="P102">
        <v>5</v>
      </c>
      <c r="Q102">
        <v>505</v>
      </c>
    </row>
    <row r="103" spans="1:17">
      <c r="A103" t="s">
        <v>6355</v>
      </c>
      <c r="B103" t="s">
        <v>3629</v>
      </c>
      <c r="C103" t="s">
        <v>3630</v>
      </c>
      <c r="D103" t="s">
        <v>80</v>
      </c>
      <c r="E103" t="s">
        <v>78</v>
      </c>
      <c r="F103" t="s">
        <v>167</v>
      </c>
      <c r="G103" t="s">
        <v>130</v>
      </c>
      <c r="H103" t="s">
        <v>326</v>
      </c>
      <c r="I103" t="s">
        <v>137</v>
      </c>
      <c r="K103">
        <v>55</v>
      </c>
      <c r="L103">
        <v>95</v>
      </c>
      <c r="M103">
        <v>55</v>
      </c>
      <c r="N103">
        <v>35</v>
      </c>
      <c r="O103">
        <v>75</v>
      </c>
      <c r="P103">
        <v>115</v>
      </c>
      <c r="Q103">
        <v>430</v>
      </c>
    </row>
    <row r="104" spans="1:17">
      <c r="A104" t="s">
        <v>6356</v>
      </c>
      <c r="B104" t="s">
        <v>3631</v>
      </c>
      <c r="C104" t="s">
        <v>3632</v>
      </c>
      <c r="D104" t="s">
        <v>78</v>
      </c>
      <c r="E104" t="s">
        <v>60</v>
      </c>
      <c r="F104" t="s">
        <v>216</v>
      </c>
      <c r="G104" t="s">
        <v>149</v>
      </c>
      <c r="H104" t="s">
        <v>102</v>
      </c>
      <c r="I104" t="s">
        <v>137</v>
      </c>
      <c r="K104">
        <v>50</v>
      </c>
      <c r="L104">
        <v>50</v>
      </c>
      <c r="M104">
        <v>40</v>
      </c>
      <c r="N104">
        <v>30</v>
      </c>
      <c r="O104">
        <v>30</v>
      </c>
      <c r="P104">
        <v>50</v>
      </c>
      <c r="Q104">
        <v>250</v>
      </c>
    </row>
    <row r="105" spans="1:17">
      <c r="A105" t="s">
        <v>6357</v>
      </c>
      <c r="B105" t="s">
        <v>3633</v>
      </c>
      <c r="C105" t="s">
        <v>3634</v>
      </c>
      <c r="D105" t="s">
        <v>78</v>
      </c>
      <c r="E105" t="s">
        <v>60</v>
      </c>
      <c r="F105" t="s">
        <v>216</v>
      </c>
      <c r="G105" t="s">
        <v>149</v>
      </c>
      <c r="H105" t="s">
        <v>102</v>
      </c>
      <c r="I105" t="s">
        <v>137</v>
      </c>
      <c r="K105">
        <v>100</v>
      </c>
      <c r="L105">
        <v>100</v>
      </c>
      <c r="M105">
        <v>80</v>
      </c>
      <c r="N105">
        <v>60</v>
      </c>
      <c r="O105">
        <v>60</v>
      </c>
      <c r="P105">
        <v>50</v>
      </c>
      <c r="Q105">
        <v>450</v>
      </c>
    </row>
    <row r="106" spans="1:17">
      <c r="A106" t="s">
        <v>6358</v>
      </c>
      <c r="B106" t="s">
        <v>3635</v>
      </c>
      <c r="C106" t="s">
        <v>3636</v>
      </c>
      <c r="D106" t="s">
        <v>74</v>
      </c>
      <c r="E106" t="s">
        <v>65</v>
      </c>
      <c r="F106" t="s">
        <v>136</v>
      </c>
      <c r="G106" t="s">
        <v>257</v>
      </c>
      <c r="H106" t="s">
        <v>218</v>
      </c>
      <c r="I106" t="s">
        <v>114</v>
      </c>
      <c r="J106" t="s">
        <v>207</v>
      </c>
      <c r="K106">
        <v>65</v>
      </c>
      <c r="L106">
        <v>55</v>
      </c>
      <c r="M106">
        <v>95</v>
      </c>
      <c r="N106">
        <v>65</v>
      </c>
      <c r="O106">
        <v>95</v>
      </c>
      <c r="P106">
        <v>35</v>
      </c>
      <c r="Q106">
        <v>410</v>
      </c>
    </row>
    <row r="107" spans="1:17">
      <c r="A107" t="s">
        <v>6359</v>
      </c>
      <c r="B107" t="s">
        <v>3635</v>
      </c>
      <c r="C107" t="s">
        <v>4586</v>
      </c>
      <c r="D107" t="s">
        <v>67</v>
      </c>
      <c r="F107" t="s">
        <v>238</v>
      </c>
      <c r="G107" t="s">
        <v>238</v>
      </c>
      <c r="H107" t="s">
        <v>401</v>
      </c>
      <c r="I107" t="s">
        <v>114</v>
      </c>
      <c r="J107" t="s">
        <v>207</v>
      </c>
      <c r="K107">
        <v>60</v>
      </c>
      <c r="L107">
        <v>55</v>
      </c>
      <c r="M107">
        <v>100</v>
      </c>
      <c r="N107">
        <v>65</v>
      </c>
      <c r="O107">
        <v>100</v>
      </c>
      <c r="P107">
        <v>30</v>
      </c>
      <c r="Q107">
        <v>410</v>
      </c>
    </row>
    <row r="108" spans="1:17">
      <c r="A108" t="s">
        <v>6360</v>
      </c>
      <c r="B108" t="s">
        <v>3637</v>
      </c>
      <c r="C108" t="s">
        <v>3638</v>
      </c>
      <c r="D108" t="s">
        <v>74</v>
      </c>
      <c r="F108" t="s">
        <v>136</v>
      </c>
      <c r="G108" t="s">
        <v>128</v>
      </c>
      <c r="H108" t="s">
        <v>333</v>
      </c>
      <c r="I108" t="s">
        <v>114</v>
      </c>
      <c r="J108" t="s">
        <v>265</v>
      </c>
      <c r="K108">
        <v>35</v>
      </c>
      <c r="L108">
        <v>65</v>
      </c>
      <c r="M108">
        <v>35</v>
      </c>
      <c r="N108">
        <v>65</v>
      </c>
      <c r="O108">
        <v>35</v>
      </c>
      <c r="P108">
        <v>65</v>
      </c>
      <c r="Q108">
        <v>300</v>
      </c>
    </row>
    <row r="109" spans="1:17">
      <c r="A109" t="s">
        <v>6361</v>
      </c>
      <c r="B109" t="s">
        <v>3639</v>
      </c>
      <c r="C109" t="s">
        <v>3640</v>
      </c>
      <c r="D109" t="s">
        <v>74</v>
      </c>
      <c r="F109" t="s">
        <v>335</v>
      </c>
      <c r="G109" t="s">
        <v>128</v>
      </c>
      <c r="H109" t="s">
        <v>333</v>
      </c>
      <c r="I109" t="s">
        <v>114</v>
      </c>
      <c r="J109" t="s">
        <v>265</v>
      </c>
      <c r="K109">
        <v>75</v>
      </c>
      <c r="L109">
        <v>105</v>
      </c>
      <c r="M109">
        <v>75</v>
      </c>
      <c r="N109">
        <v>105</v>
      </c>
      <c r="O109">
        <v>75</v>
      </c>
      <c r="P109">
        <v>45</v>
      </c>
      <c r="Q109">
        <v>480</v>
      </c>
    </row>
    <row r="110" spans="1:17">
      <c r="A110" t="s">
        <v>6362</v>
      </c>
      <c r="B110" t="s">
        <v>3641</v>
      </c>
      <c r="C110" t="s">
        <v>3642</v>
      </c>
      <c r="D110" t="s">
        <v>78</v>
      </c>
      <c r="E110" t="s">
        <v>58</v>
      </c>
      <c r="F110" t="s">
        <v>191</v>
      </c>
      <c r="G110" t="s">
        <v>136</v>
      </c>
      <c r="H110" t="s">
        <v>239</v>
      </c>
      <c r="I110" t="s">
        <v>114</v>
      </c>
      <c r="J110" t="s">
        <v>137</v>
      </c>
      <c r="K110">
        <v>45</v>
      </c>
      <c r="L110">
        <v>55</v>
      </c>
      <c r="M110">
        <v>45</v>
      </c>
      <c r="N110">
        <v>65</v>
      </c>
      <c r="O110">
        <v>45</v>
      </c>
      <c r="P110">
        <v>75</v>
      </c>
      <c r="Q110">
        <v>330</v>
      </c>
    </row>
    <row r="111" spans="1:17">
      <c r="A111" t="s">
        <v>6363</v>
      </c>
      <c r="B111" t="s">
        <v>3643</v>
      </c>
      <c r="C111" t="s">
        <v>3644</v>
      </c>
      <c r="D111" t="s">
        <v>74</v>
      </c>
      <c r="E111" t="s">
        <v>58</v>
      </c>
      <c r="F111" t="s">
        <v>190</v>
      </c>
      <c r="G111" t="s">
        <v>197</v>
      </c>
      <c r="H111" t="s">
        <v>264</v>
      </c>
      <c r="I111" t="s">
        <v>114</v>
      </c>
      <c r="K111">
        <v>85</v>
      </c>
      <c r="L111">
        <v>40</v>
      </c>
      <c r="M111">
        <v>70</v>
      </c>
      <c r="N111">
        <v>80</v>
      </c>
      <c r="O111">
        <v>140</v>
      </c>
      <c r="P111">
        <v>70</v>
      </c>
      <c r="Q111">
        <v>485</v>
      </c>
    </row>
    <row r="112" spans="1:17">
      <c r="A112" t="s">
        <v>6364</v>
      </c>
      <c r="B112" t="s">
        <v>3645</v>
      </c>
      <c r="C112" t="s">
        <v>3646</v>
      </c>
      <c r="D112" t="s">
        <v>54</v>
      </c>
      <c r="F112" t="s">
        <v>135</v>
      </c>
      <c r="G112" t="s">
        <v>202</v>
      </c>
      <c r="H112" t="s">
        <v>191</v>
      </c>
      <c r="I112" t="s">
        <v>153</v>
      </c>
      <c r="K112">
        <v>35</v>
      </c>
      <c r="L112">
        <v>35</v>
      </c>
      <c r="M112">
        <v>35</v>
      </c>
      <c r="N112">
        <v>35</v>
      </c>
      <c r="O112">
        <v>35</v>
      </c>
      <c r="P112">
        <v>35</v>
      </c>
      <c r="Q112">
        <v>210</v>
      </c>
    </row>
    <row r="113" spans="1:17">
      <c r="A113" t="s">
        <v>5905</v>
      </c>
      <c r="B113" t="s">
        <v>3647</v>
      </c>
      <c r="C113" t="s">
        <v>3648</v>
      </c>
      <c r="D113" t="s">
        <v>54</v>
      </c>
      <c r="F113" t="s">
        <v>139</v>
      </c>
      <c r="G113" t="s">
        <v>184</v>
      </c>
      <c r="H113" t="s">
        <v>202</v>
      </c>
      <c r="I113" t="s">
        <v>199</v>
      </c>
      <c r="K113">
        <v>50</v>
      </c>
      <c r="L113">
        <v>95</v>
      </c>
      <c r="M113">
        <v>95</v>
      </c>
      <c r="N113">
        <v>35</v>
      </c>
      <c r="O113">
        <v>110</v>
      </c>
      <c r="P113">
        <v>70</v>
      </c>
      <c r="Q113">
        <v>455</v>
      </c>
    </row>
    <row r="114" spans="1:17">
      <c r="A114" t="s">
        <v>6365</v>
      </c>
      <c r="B114" t="s">
        <v>3649</v>
      </c>
      <c r="C114" t="s">
        <v>3650</v>
      </c>
      <c r="D114" t="s">
        <v>65</v>
      </c>
      <c r="E114" t="s">
        <v>60</v>
      </c>
      <c r="F114" t="s">
        <v>135</v>
      </c>
      <c r="G114" t="s">
        <v>135</v>
      </c>
      <c r="H114" t="s">
        <v>147</v>
      </c>
      <c r="I114" t="s">
        <v>98</v>
      </c>
      <c r="K114">
        <v>50</v>
      </c>
      <c r="L114">
        <v>64</v>
      </c>
      <c r="M114">
        <v>50</v>
      </c>
      <c r="N114">
        <v>45</v>
      </c>
      <c r="O114">
        <v>50</v>
      </c>
      <c r="P114">
        <v>41</v>
      </c>
      <c r="Q114">
        <v>300</v>
      </c>
    </row>
    <row r="115" spans="1:17">
      <c r="A115" t="s">
        <v>6366</v>
      </c>
      <c r="B115" t="s">
        <v>3651</v>
      </c>
      <c r="C115" t="s">
        <v>3652</v>
      </c>
      <c r="D115" t="s">
        <v>65</v>
      </c>
      <c r="E115" t="s">
        <v>60</v>
      </c>
      <c r="F115" t="s">
        <v>123</v>
      </c>
      <c r="G115" t="s">
        <v>123</v>
      </c>
      <c r="H115" t="s">
        <v>123</v>
      </c>
      <c r="I115" t="s">
        <v>98</v>
      </c>
      <c r="K115">
        <v>70</v>
      </c>
      <c r="L115">
        <v>84</v>
      </c>
      <c r="M115">
        <v>70</v>
      </c>
      <c r="N115">
        <v>65</v>
      </c>
      <c r="O115">
        <v>70</v>
      </c>
      <c r="P115">
        <v>51</v>
      </c>
      <c r="Q115">
        <v>410</v>
      </c>
    </row>
    <row r="116" spans="1:17">
      <c r="A116" t="s">
        <v>6367</v>
      </c>
      <c r="B116" t="s">
        <v>3653</v>
      </c>
      <c r="C116" t="s">
        <v>3654</v>
      </c>
      <c r="D116" t="s">
        <v>65</v>
      </c>
      <c r="E116" t="s">
        <v>80</v>
      </c>
      <c r="F116" t="s">
        <v>343</v>
      </c>
      <c r="G116" t="s">
        <v>343</v>
      </c>
      <c r="H116" t="s">
        <v>140</v>
      </c>
      <c r="I116" t="s">
        <v>98</v>
      </c>
      <c r="K116">
        <v>100</v>
      </c>
      <c r="L116">
        <v>134</v>
      </c>
      <c r="M116">
        <v>110</v>
      </c>
      <c r="N116">
        <v>95</v>
      </c>
      <c r="O116">
        <v>100</v>
      </c>
      <c r="P116">
        <v>61</v>
      </c>
      <c r="Q116">
        <v>600</v>
      </c>
    </row>
    <row r="117" spans="1:17">
      <c r="A117" t="s">
        <v>5906</v>
      </c>
      <c r="B117" t="s">
        <v>3655</v>
      </c>
      <c r="C117" t="s">
        <v>3656</v>
      </c>
      <c r="D117" t="s">
        <v>77</v>
      </c>
      <c r="E117" t="s">
        <v>75</v>
      </c>
      <c r="F117" t="s">
        <v>257</v>
      </c>
      <c r="G117" t="s">
        <v>257</v>
      </c>
      <c r="H117" t="s">
        <v>257</v>
      </c>
      <c r="I117" t="s">
        <v>153</v>
      </c>
      <c r="K117">
        <v>100</v>
      </c>
      <c r="L117">
        <v>100</v>
      </c>
      <c r="M117">
        <v>100</v>
      </c>
      <c r="N117">
        <v>100</v>
      </c>
      <c r="O117">
        <v>100</v>
      </c>
      <c r="P117">
        <v>100</v>
      </c>
      <c r="Q117">
        <v>600</v>
      </c>
    </row>
    <row r="118" spans="1:17">
      <c r="A118" t="s">
        <v>6368</v>
      </c>
      <c r="B118" t="s">
        <v>3657</v>
      </c>
      <c r="C118" t="s">
        <v>3658</v>
      </c>
      <c r="D118" t="s">
        <v>53</v>
      </c>
      <c r="F118" t="s">
        <v>183</v>
      </c>
      <c r="G118" t="s">
        <v>138</v>
      </c>
      <c r="H118" t="s">
        <v>284</v>
      </c>
      <c r="I118" t="s">
        <v>137</v>
      </c>
      <c r="K118">
        <v>38</v>
      </c>
      <c r="L118">
        <v>30</v>
      </c>
      <c r="M118">
        <v>41</v>
      </c>
      <c r="N118">
        <v>30</v>
      </c>
      <c r="O118">
        <v>41</v>
      </c>
      <c r="P118">
        <v>60</v>
      </c>
      <c r="Q118">
        <v>240</v>
      </c>
    </row>
    <row r="119" spans="1:17">
      <c r="A119" t="s">
        <v>6048</v>
      </c>
      <c r="B119" t="s">
        <v>3657</v>
      </c>
      <c r="C119" t="s">
        <v>4587</v>
      </c>
      <c r="D119" t="s">
        <v>80</v>
      </c>
      <c r="E119" t="s">
        <v>53</v>
      </c>
      <c r="F119" t="s">
        <v>183</v>
      </c>
      <c r="G119" t="s">
        <v>138</v>
      </c>
      <c r="H119" t="s">
        <v>284</v>
      </c>
      <c r="I119" t="s">
        <v>137</v>
      </c>
      <c r="K119">
        <v>38</v>
      </c>
      <c r="L119">
        <v>30</v>
      </c>
      <c r="M119">
        <v>41</v>
      </c>
      <c r="N119">
        <v>30</v>
      </c>
      <c r="O119">
        <v>41</v>
      </c>
      <c r="P119">
        <v>60</v>
      </c>
      <c r="Q119">
        <v>240</v>
      </c>
    </row>
    <row r="120" spans="1:17">
      <c r="A120" t="s">
        <v>6369</v>
      </c>
      <c r="B120" t="s">
        <v>3659</v>
      </c>
      <c r="C120" t="s">
        <v>3660</v>
      </c>
      <c r="D120" t="s">
        <v>53</v>
      </c>
      <c r="F120" t="s">
        <v>183</v>
      </c>
      <c r="G120" t="s">
        <v>138</v>
      </c>
      <c r="H120" t="s">
        <v>284</v>
      </c>
      <c r="I120" t="s">
        <v>137</v>
      </c>
      <c r="K120">
        <v>78</v>
      </c>
      <c r="L120">
        <v>70</v>
      </c>
      <c r="M120">
        <v>61</v>
      </c>
      <c r="N120">
        <v>50</v>
      </c>
      <c r="O120">
        <v>61</v>
      </c>
      <c r="P120">
        <v>100</v>
      </c>
      <c r="Q120">
        <v>420</v>
      </c>
    </row>
    <row r="121" spans="1:17">
      <c r="A121" t="s">
        <v>6370</v>
      </c>
      <c r="B121" t="s">
        <v>3659</v>
      </c>
      <c r="C121" t="s">
        <v>4588</v>
      </c>
      <c r="D121" t="s">
        <v>80</v>
      </c>
      <c r="E121" t="s">
        <v>53</v>
      </c>
      <c r="F121" t="s">
        <v>183</v>
      </c>
      <c r="G121" t="s">
        <v>138</v>
      </c>
      <c r="H121" t="s">
        <v>284</v>
      </c>
      <c r="I121" t="s">
        <v>137</v>
      </c>
      <c r="K121">
        <v>78</v>
      </c>
      <c r="L121">
        <v>70</v>
      </c>
      <c r="M121">
        <v>61</v>
      </c>
      <c r="N121">
        <v>50</v>
      </c>
      <c r="O121">
        <v>61</v>
      </c>
      <c r="P121">
        <v>100</v>
      </c>
      <c r="Q121">
        <v>420</v>
      </c>
    </row>
    <row r="122" spans="1:17">
      <c r="A122" t="s">
        <v>6371</v>
      </c>
      <c r="B122" t="s">
        <v>3661</v>
      </c>
      <c r="C122" t="s">
        <v>3662</v>
      </c>
      <c r="D122" t="s">
        <v>74</v>
      </c>
      <c r="E122" t="s">
        <v>75</v>
      </c>
      <c r="F122" t="s">
        <v>190</v>
      </c>
      <c r="G122" t="s">
        <v>113</v>
      </c>
      <c r="H122" t="s">
        <v>217</v>
      </c>
      <c r="I122" t="s">
        <v>114</v>
      </c>
      <c r="J122" t="s">
        <v>99</v>
      </c>
      <c r="K122">
        <v>40</v>
      </c>
      <c r="L122">
        <v>30</v>
      </c>
      <c r="M122">
        <v>30</v>
      </c>
      <c r="N122">
        <v>40</v>
      </c>
      <c r="O122">
        <v>50</v>
      </c>
      <c r="P122">
        <v>30</v>
      </c>
      <c r="Q122">
        <v>220</v>
      </c>
    </row>
    <row r="123" spans="1:17">
      <c r="A123" t="s">
        <v>6049</v>
      </c>
      <c r="B123" t="s">
        <v>3663</v>
      </c>
      <c r="C123" t="s">
        <v>3664</v>
      </c>
      <c r="D123" t="s">
        <v>74</v>
      </c>
      <c r="E123" t="s">
        <v>75</v>
      </c>
      <c r="F123" t="s">
        <v>190</v>
      </c>
      <c r="G123" t="s">
        <v>113</v>
      </c>
      <c r="H123" t="s">
        <v>217</v>
      </c>
      <c r="I123" t="s">
        <v>114</v>
      </c>
      <c r="J123" t="s">
        <v>99</v>
      </c>
      <c r="K123">
        <v>60</v>
      </c>
      <c r="L123">
        <v>50</v>
      </c>
      <c r="M123">
        <v>50</v>
      </c>
      <c r="N123">
        <v>60</v>
      </c>
      <c r="O123">
        <v>70</v>
      </c>
      <c r="P123">
        <v>50</v>
      </c>
      <c r="Q123">
        <v>340</v>
      </c>
    </row>
    <row r="124" spans="1:17">
      <c r="A124" t="s">
        <v>6372</v>
      </c>
      <c r="B124" t="s">
        <v>3665</v>
      </c>
      <c r="C124" t="s">
        <v>3666</v>
      </c>
      <c r="D124" t="s">
        <v>74</v>
      </c>
      <c r="E124" t="s">
        <v>75</v>
      </c>
      <c r="F124" t="s">
        <v>190</v>
      </c>
      <c r="G124" t="s">
        <v>113</v>
      </c>
      <c r="H124" t="s">
        <v>217</v>
      </c>
      <c r="I124" t="s">
        <v>114</v>
      </c>
      <c r="J124" t="s">
        <v>99</v>
      </c>
      <c r="K124">
        <v>80</v>
      </c>
      <c r="L124">
        <v>70</v>
      </c>
      <c r="M124">
        <v>70</v>
      </c>
      <c r="N124">
        <v>90</v>
      </c>
      <c r="O124">
        <v>100</v>
      </c>
      <c r="P124">
        <v>70</v>
      </c>
      <c r="Q124">
        <v>480</v>
      </c>
    </row>
    <row r="125" spans="1:17">
      <c r="A125" t="s">
        <v>6373</v>
      </c>
      <c r="B125" t="s">
        <v>3667</v>
      </c>
      <c r="C125" t="s">
        <v>3668</v>
      </c>
      <c r="D125" t="s">
        <v>75</v>
      </c>
      <c r="F125" t="s">
        <v>97</v>
      </c>
      <c r="G125" t="s">
        <v>222</v>
      </c>
      <c r="H125" t="s">
        <v>326</v>
      </c>
      <c r="I125" t="s">
        <v>137</v>
      </c>
      <c r="J125" t="s">
        <v>99</v>
      </c>
      <c r="K125">
        <v>40</v>
      </c>
      <c r="L125">
        <v>40</v>
      </c>
      <c r="M125">
        <v>50</v>
      </c>
      <c r="N125">
        <v>30</v>
      </c>
      <c r="O125">
        <v>30</v>
      </c>
      <c r="P125">
        <v>30</v>
      </c>
      <c r="Q125">
        <v>220</v>
      </c>
    </row>
    <row r="126" spans="1:17">
      <c r="A126" t="s">
        <v>6374</v>
      </c>
      <c r="B126" t="s">
        <v>3669</v>
      </c>
      <c r="C126" t="s">
        <v>3670</v>
      </c>
      <c r="D126" t="s">
        <v>75</v>
      </c>
      <c r="E126" t="s">
        <v>80</v>
      </c>
      <c r="F126" t="s">
        <v>97</v>
      </c>
      <c r="G126" t="s">
        <v>222</v>
      </c>
      <c r="H126" t="s">
        <v>326</v>
      </c>
      <c r="I126" t="s">
        <v>137</v>
      </c>
      <c r="J126" t="s">
        <v>99</v>
      </c>
      <c r="K126">
        <v>70</v>
      </c>
      <c r="L126">
        <v>70</v>
      </c>
      <c r="M126">
        <v>40</v>
      </c>
      <c r="N126">
        <v>60</v>
      </c>
      <c r="O126">
        <v>40</v>
      </c>
      <c r="P126">
        <v>60</v>
      </c>
      <c r="Q126">
        <v>340</v>
      </c>
    </row>
    <row r="127" spans="1:17">
      <c r="A127" t="s">
        <v>6375</v>
      </c>
      <c r="B127" t="s">
        <v>3671</v>
      </c>
      <c r="C127" t="s">
        <v>3672</v>
      </c>
      <c r="D127" t="s">
        <v>75</v>
      </c>
      <c r="E127" t="s">
        <v>80</v>
      </c>
      <c r="F127" t="s">
        <v>97</v>
      </c>
      <c r="G127" t="s">
        <v>222</v>
      </c>
      <c r="H127" t="s">
        <v>326</v>
      </c>
      <c r="I127" t="s">
        <v>137</v>
      </c>
      <c r="J127" t="s">
        <v>99</v>
      </c>
      <c r="K127">
        <v>90</v>
      </c>
      <c r="L127">
        <v>100</v>
      </c>
      <c r="M127">
        <v>60</v>
      </c>
      <c r="N127">
        <v>90</v>
      </c>
      <c r="O127">
        <v>60</v>
      </c>
      <c r="P127">
        <v>80</v>
      </c>
      <c r="Q127">
        <v>480</v>
      </c>
    </row>
    <row r="128" spans="1:17">
      <c r="A128" t="s">
        <v>6376</v>
      </c>
      <c r="B128" t="s">
        <v>3673</v>
      </c>
      <c r="C128" t="s">
        <v>3674</v>
      </c>
      <c r="D128" t="s">
        <v>74</v>
      </c>
      <c r="E128" t="s">
        <v>58</v>
      </c>
      <c r="F128" t="s">
        <v>130</v>
      </c>
      <c r="G128" t="s">
        <v>223</v>
      </c>
      <c r="H128" t="s">
        <v>113</v>
      </c>
      <c r="I128" t="s">
        <v>114</v>
      </c>
      <c r="J128" t="s">
        <v>133</v>
      </c>
      <c r="K128">
        <v>40</v>
      </c>
      <c r="L128">
        <v>30</v>
      </c>
      <c r="M128">
        <v>30</v>
      </c>
      <c r="N128">
        <v>55</v>
      </c>
      <c r="O128">
        <v>30</v>
      </c>
      <c r="P128">
        <v>85</v>
      </c>
      <c r="Q128">
        <v>270</v>
      </c>
    </row>
    <row r="129" spans="1:17">
      <c r="A129" t="s">
        <v>6377</v>
      </c>
      <c r="B129" t="s">
        <v>3675</v>
      </c>
      <c r="C129" t="s">
        <v>3676</v>
      </c>
      <c r="D129" t="s">
        <v>74</v>
      </c>
      <c r="E129" t="s">
        <v>58</v>
      </c>
      <c r="F129" t="s">
        <v>130</v>
      </c>
      <c r="G129" t="s">
        <v>311</v>
      </c>
      <c r="H129" t="s">
        <v>113</v>
      </c>
      <c r="I129" t="s">
        <v>114</v>
      </c>
      <c r="J129" t="s">
        <v>133</v>
      </c>
      <c r="K129">
        <v>60</v>
      </c>
      <c r="L129">
        <v>50</v>
      </c>
      <c r="M129">
        <v>100</v>
      </c>
      <c r="N129">
        <v>95</v>
      </c>
      <c r="O129">
        <v>70</v>
      </c>
      <c r="P129">
        <v>65</v>
      </c>
      <c r="Q129">
        <v>440</v>
      </c>
    </row>
    <row r="130" spans="1:17">
      <c r="A130" t="s">
        <v>6378</v>
      </c>
      <c r="B130" t="s">
        <v>3677</v>
      </c>
      <c r="C130" t="s">
        <v>3678</v>
      </c>
      <c r="D130" t="s">
        <v>77</v>
      </c>
      <c r="E130" t="s">
        <v>81</v>
      </c>
      <c r="F130" t="s">
        <v>198</v>
      </c>
      <c r="G130" t="s">
        <v>200</v>
      </c>
      <c r="H130" t="s">
        <v>319</v>
      </c>
      <c r="I130" t="s">
        <v>199</v>
      </c>
      <c r="J130" t="s">
        <v>226</v>
      </c>
      <c r="K130">
        <v>28</v>
      </c>
      <c r="L130">
        <v>25</v>
      </c>
      <c r="M130">
        <v>25</v>
      </c>
      <c r="N130">
        <v>45</v>
      </c>
      <c r="O130">
        <v>35</v>
      </c>
      <c r="P130">
        <v>40</v>
      </c>
      <c r="Q130">
        <v>198</v>
      </c>
    </row>
    <row r="131" spans="1:17">
      <c r="A131" t="s">
        <v>6379</v>
      </c>
      <c r="B131" t="s">
        <v>3679</v>
      </c>
      <c r="C131" t="s">
        <v>3680</v>
      </c>
      <c r="D131" t="s">
        <v>77</v>
      </c>
      <c r="E131" t="s">
        <v>81</v>
      </c>
      <c r="F131" t="s">
        <v>198</v>
      </c>
      <c r="G131" t="s">
        <v>200</v>
      </c>
      <c r="H131" t="s">
        <v>319</v>
      </c>
      <c r="I131" t="s">
        <v>199</v>
      </c>
      <c r="J131" t="s">
        <v>226</v>
      </c>
      <c r="K131">
        <v>38</v>
      </c>
      <c r="L131">
        <v>35</v>
      </c>
      <c r="M131">
        <v>35</v>
      </c>
      <c r="N131">
        <v>65</v>
      </c>
      <c r="O131">
        <v>55</v>
      </c>
      <c r="P131">
        <v>50</v>
      </c>
      <c r="Q131">
        <v>278</v>
      </c>
    </row>
    <row r="132" spans="1:17">
      <c r="A132" t="s">
        <v>6380</v>
      </c>
      <c r="B132" t="s">
        <v>3681</v>
      </c>
      <c r="C132" t="s">
        <v>3682</v>
      </c>
      <c r="D132" t="s">
        <v>77</v>
      </c>
      <c r="E132" t="s">
        <v>81</v>
      </c>
      <c r="F132" t="s">
        <v>198</v>
      </c>
      <c r="G132" t="s">
        <v>200</v>
      </c>
      <c r="H132" t="s">
        <v>319</v>
      </c>
      <c r="I132" t="s">
        <v>199</v>
      </c>
      <c r="J132" t="s">
        <v>226</v>
      </c>
      <c r="K132">
        <v>68</v>
      </c>
      <c r="L132">
        <v>65</v>
      </c>
      <c r="M132">
        <v>65</v>
      </c>
      <c r="N132">
        <v>125</v>
      </c>
      <c r="O132">
        <v>115</v>
      </c>
      <c r="P132">
        <v>80</v>
      </c>
      <c r="Q132">
        <v>518</v>
      </c>
    </row>
    <row r="133" spans="1:17">
      <c r="A133" t="s">
        <v>6381</v>
      </c>
      <c r="B133" t="s">
        <v>3683</v>
      </c>
      <c r="C133" t="s">
        <v>3684</v>
      </c>
      <c r="D133" t="s">
        <v>66</v>
      </c>
      <c r="E133" t="s">
        <v>60</v>
      </c>
      <c r="F133" t="s">
        <v>125</v>
      </c>
      <c r="G133" t="s">
        <v>125</v>
      </c>
      <c r="H133" t="s">
        <v>120</v>
      </c>
      <c r="I133" t="s">
        <v>121</v>
      </c>
      <c r="K133">
        <v>31</v>
      </c>
      <c r="L133">
        <v>45</v>
      </c>
      <c r="M133">
        <v>90</v>
      </c>
      <c r="N133">
        <v>30</v>
      </c>
      <c r="O133">
        <v>30</v>
      </c>
      <c r="P133">
        <v>40</v>
      </c>
      <c r="Q133">
        <v>266</v>
      </c>
    </row>
    <row r="134" spans="1:17">
      <c r="A134" t="s">
        <v>6382</v>
      </c>
      <c r="B134" t="s">
        <v>3685</v>
      </c>
      <c r="C134" t="s">
        <v>3686</v>
      </c>
      <c r="D134" t="s">
        <v>66</v>
      </c>
      <c r="E134" t="s">
        <v>58</v>
      </c>
      <c r="F134" t="s">
        <v>312</v>
      </c>
      <c r="G134" t="s">
        <v>312</v>
      </c>
      <c r="H134" t="s">
        <v>168</v>
      </c>
      <c r="I134" t="s">
        <v>121</v>
      </c>
      <c r="K134">
        <v>61</v>
      </c>
      <c r="L134">
        <v>90</v>
      </c>
      <c r="M134">
        <v>45</v>
      </c>
      <c r="N134">
        <v>50</v>
      </c>
      <c r="O134">
        <v>50</v>
      </c>
      <c r="P134">
        <v>160</v>
      </c>
      <c r="Q134">
        <v>456</v>
      </c>
    </row>
    <row r="135" spans="1:17">
      <c r="A135" t="s">
        <v>6383</v>
      </c>
      <c r="B135" t="s">
        <v>3687</v>
      </c>
      <c r="C135" t="s">
        <v>3688</v>
      </c>
      <c r="D135" t="s">
        <v>66</v>
      </c>
      <c r="E135" t="s">
        <v>67</v>
      </c>
      <c r="F135" t="s">
        <v>364</v>
      </c>
      <c r="G135" t="s">
        <v>364</v>
      </c>
      <c r="H135" t="s">
        <v>364</v>
      </c>
      <c r="I135" t="s">
        <v>210</v>
      </c>
      <c r="K135">
        <v>1</v>
      </c>
      <c r="L135">
        <v>90</v>
      </c>
      <c r="M135">
        <v>45</v>
      </c>
      <c r="N135">
        <v>30</v>
      </c>
      <c r="O135">
        <v>30</v>
      </c>
      <c r="P135">
        <v>40</v>
      </c>
      <c r="Q135">
        <v>236</v>
      </c>
    </row>
    <row r="136" spans="1:17">
      <c r="A136" t="s">
        <v>6384</v>
      </c>
      <c r="B136" t="s">
        <v>3689</v>
      </c>
      <c r="C136" t="s">
        <v>3690</v>
      </c>
      <c r="D136" t="s">
        <v>80</v>
      </c>
      <c r="E136" t="s">
        <v>67</v>
      </c>
      <c r="F136" t="s">
        <v>130</v>
      </c>
      <c r="G136" t="s">
        <v>367</v>
      </c>
      <c r="H136" t="s">
        <v>317</v>
      </c>
      <c r="I136" t="s">
        <v>199</v>
      </c>
      <c r="K136">
        <v>50</v>
      </c>
      <c r="L136">
        <v>75</v>
      </c>
      <c r="M136">
        <v>75</v>
      </c>
      <c r="N136">
        <v>65</v>
      </c>
      <c r="O136">
        <v>65</v>
      </c>
      <c r="P136">
        <v>50</v>
      </c>
      <c r="Q136">
        <v>380</v>
      </c>
    </row>
    <row r="137" spans="1:17">
      <c r="A137" t="s">
        <v>6385</v>
      </c>
      <c r="B137" t="s">
        <v>3691</v>
      </c>
      <c r="C137" t="s">
        <v>3692</v>
      </c>
      <c r="D137" t="s">
        <v>72</v>
      </c>
      <c r="E137" t="s">
        <v>81</v>
      </c>
      <c r="F137" t="s">
        <v>242</v>
      </c>
      <c r="G137" t="s">
        <v>139</v>
      </c>
      <c r="H137" t="s">
        <v>154</v>
      </c>
      <c r="I137" t="s">
        <v>137</v>
      </c>
      <c r="J137" t="s">
        <v>144</v>
      </c>
      <c r="K137">
        <v>50</v>
      </c>
      <c r="L137">
        <v>85</v>
      </c>
      <c r="M137">
        <v>85</v>
      </c>
      <c r="N137">
        <v>55</v>
      </c>
      <c r="O137">
        <v>55</v>
      </c>
      <c r="P137">
        <v>50</v>
      </c>
      <c r="Q137">
        <v>380</v>
      </c>
    </row>
    <row r="138" spans="1:17">
      <c r="A138" t="s">
        <v>6386</v>
      </c>
      <c r="B138" t="s">
        <v>3693</v>
      </c>
      <c r="C138" t="s">
        <v>3694</v>
      </c>
      <c r="D138" t="s">
        <v>76</v>
      </c>
      <c r="F138" t="s">
        <v>142</v>
      </c>
      <c r="G138" t="s">
        <v>143</v>
      </c>
      <c r="H138" t="s">
        <v>372</v>
      </c>
      <c r="I138" t="s">
        <v>137</v>
      </c>
      <c r="K138">
        <v>40</v>
      </c>
      <c r="L138">
        <v>45</v>
      </c>
      <c r="M138">
        <v>40</v>
      </c>
      <c r="N138">
        <v>65</v>
      </c>
      <c r="O138">
        <v>40</v>
      </c>
      <c r="P138">
        <v>65</v>
      </c>
      <c r="Q138">
        <v>295</v>
      </c>
    </row>
    <row r="139" spans="1:17">
      <c r="A139" t="s">
        <v>6387</v>
      </c>
      <c r="B139" t="s">
        <v>3695</v>
      </c>
      <c r="C139" t="s">
        <v>3696</v>
      </c>
      <c r="D139" t="s">
        <v>76</v>
      </c>
      <c r="F139" t="s">
        <v>142</v>
      </c>
      <c r="G139" t="s">
        <v>143</v>
      </c>
      <c r="H139" t="s">
        <v>372</v>
      </c>
      <c r="I139" t="s">
        <v>137</v>
      </c>
      <c r="K139">
        <v>70</v>
      </c>
      <c r="L139">
        <v>75</v>
      </c>
      <c r="M139">
        <v>60</v>
      </c>
      <c r="N139">
        <v>105</v>
      </c>
      <c r="O139">
        <v>60</v>
      </c>
      <c r="P139">
        <v>105</v>
      </c>
      <c r="Q139">
        <v>475</v>
      </c>
    </row>
    <row r="140" spans="1:17">
      <c r="A140" t="s">
        <v>6388</v>
      </c>
      <c r="B140" t="s">
        <v>3697</v>
      </c>
      <c r="C140" t="s">
        <v>3698</v>
      </c>
      <c r="D140" t="s">
        <v>75</v>
      </c>
      <c r="E140" t="s">
        <v>59</v>
      </c>
      <c r="F140" t="s">
        <v>257</v>
      </c>
      <c r="G140" t="s">
        <v>151</v>
      </c>
      <c r="H140" t="s">
        <v>260</v>
      </c>
      <c r="I140" t="s">
        <v>144</v>
      </c>
      <c r="J140" t="s">
        <v>99</v>
      </c>
      <c r="K140">
        <v>50</v>
      </c>
      <c r="L140">
        <v>60</v>
      </c>
      <c r="M140">
        <v>45</v>
      </c>
      <c r="N140">
        <v>100</v>
      </c>
      <c r="O140">
        <v>80</v>
      </c>
      <c r="P140">
        <v>65</v>
      </c>
      <c r="Q140">
        <v>400</v>
      </c>
    </row>
    <row r="141" spans="1:17">
      <c r="A141" t="s">
        <v>6389</v>
      </c>
      <c r="B141" t="s">
        <v>3699</v>
      </c>
      <c r="C141" t="s">
        <v>3700</v>
      </c>
      <c r="D141" t="s">
        <v>74</v>
      </c>
      <c r="F141" t="s">
        <v>264</v>
      </c>
      <c r="G141" t="s">
        <v>216</v>
      </c>
      <c r="H141" t="s">
        <v>287</v>
      </c>
      <c r="I141" t="s">
        <v>137</v>
      </c>
      <c r="J141" t="s">
        <v>265</v>
      </c>
      <c r="K141">
        <v>130</v>
      </c>
      <c r="L141">
        <v>70</v>
      </c>
      <c r="M141">
        <v>35</v>
      </c>
      <c r="N141">
        <v>70</v>
      </c>
      <c r="O141">
        <v>35</v>
      </c>
      <c r="P141">
        <v>60</v>
      </c>
      <c r="Q141">
        <v>400</v>
      </c>
    </row>
    <row r="142" spans="1:17">
      <c r="A142" t="s">
        <v>6390</v>
      </c>
      <c r="B142" t="s">
        <v>3701</v>
      </c>
      <c r="C142" t="s">
        <v>3702</v>
      </c>
      <c r="D142" t="s">
        <v>74</v>
      </c>
      <c r="F142" t="s">
        <v>264</v>
      </c>
      <c r="G142" t="s">
        <v>216</v>
      </c>
      <c r="H142" t="s">
        <v>287</v>
      </c>
      <c r="I142" t="s">
        <v>137</v>
      </c>
      <c r="J142" t="s">
        <v>265</v>
      </c>
      <c r="K142">
        <v>170</v>
      </c>
      <c r="L142">
        <v>90</v>
      </c>
      <c r="M142">
        <v>45</v>
      </c>
      <c r="N142">
        <v>90</v>
      </c>
      <c r="O142">
        <v>45</v>
      </c>
      <c r="P142">
        <v>60</v>
      </c>
      <c r="Q142">
        <v>500</v>
      </c>
    </row>
    <row r="143" spans="1:17">
      <c r="A143" t="s">
        <v>6391</v>
      </c>
      <c r="B143" t="s">
        <v>3703</v>
      </c>
      <c r="C143" t="s">
        <v>3704</v>
      </c>
      <c r="D143" t="s">
        <v>73</v>
      </c>
      <c r="F143" t="s">
        <v>382</v>
      </c>
      <c r="G143" t="s">
        <v>110</v>
      </c>
      <c r="H143" t="s">
        <v>219</v>
      </c>
      <c r="I143" t="s">
        <v>137</v>
      </c>
      <c r="K143">
        <v>70</v>
      </c>
      <c r="L143">
        <v>85</v>
      </c>
      <c r="M143">
        <v>140</v>
      </c>
      <c r="N143">
        <v>85</v>
      </c>
      <c r="O143">
        <v>70</v>
      </c>
      <c r="P143">
        <v>20</v>
      </c>
      <c r="Q143">
        <v>470</v>
      </c>
    </row>
    <row r="144" spans="1:17">
      <c r="A144" t="s">
        <v>6392</v>
      </c>
      <c r="B144" t="s">
        <v>3705</v>
      </c>
      <c r="C144" t="s">
        <v>3706</v>
      </c>
      <c r="D144" t="s">
        <v>60</v>
      </c>
      <c r="F144" t="s">
        <v>242</v>
      </c>
      <c r="G144" t="s">
        <v>178</v>
      </c>
      <c r="H144" t="s">
        <v>154</v>
      </c>
      <c r="I144" t="s">
        <v>121</v>
      </c>
      <c r="J144" t="s">
        <v>106</v>
      </c>
      <c r="K144">
        <v>45</v>
      </c>
      <c r="L144">
        <v>100</v>
      </c>
      <c r="M144">
        <v>45</v>
      </c>
      <c r="N144">
        <v>45</v>
      </c>
      <c r="O144">
        <v>45</v>
      </c>
      <c r="P144">
        <v>10</v>
      </c>
      <c r="Q144">
        <v>290</v>
      </c>
    </row>
    <row r="145" spans="1:17">
      <c r="A145" t="s">
        <v>6393</v>
      </c>
      <c r="B145" t="s">
        <v>3707</v>
      </c>
      <c r="C145" t="s">
        <v>3708</v>
      </c>
      <c r="D145" t="s">
        <v>60</v>
      </c>
      <c r="E145" t="s">
        <v>79</v>
      </c>
      <c r="F145" t="s">
        <v>233</v>
      </c>
      <c r="G145" t="s">
        <v>233</v>
      </c>
      <c r="H145" t="s">
        <v>233</v>
      </c>
      <c r="I145" t="s">
        <v>121</v>
      </c>
      <c r="J145" t="s">
        <v>106</v>
      </c>
      <c r="K145">
        <v>50</v>
      </c>
      <c r="L145">
        <v>70</v>
      </c>
      <c r="M145">
        <v>50</v>
      </c>
      <c r="N145">
        <v>50</v>
      </c>
      <c r="O145">
        <v>50</v>
      </c>
      <c r="P145">
        <v>70</v>
      </c>
      <c r="Q145">
        <v>340</v>
      </c>
    </row>
    <row r="146" spans="1:17">
      <c r="A146" t="s">
        <v>6246</v>
      </c>
      <c r="B146" t="s">
        <v>3709</v>
      </c>
      <c r="C146" t="s">
        <v>3710</v>
      </c>
      <c r="D146" t="s">
        <v>60</v>
      </c>
      <c r="E146" t="s">
        <v>79</v>
      </c>
      <c r="F146" t="s">
        <v>233</v>
      </c>
      <c r="G146" t="s">
        <v>233</v>
      </c>
      <c r="H146" t="s">
        <v>233</v>
      </c>
      <c r="I146" t="s">
        <v>121</v>
      </c>
      <c r="J146" t="s">
        <v>106</v>
      </c>
      <c r="K146">
        <v>80</v>
      </c>
      <c r="L146">
        <v>100</v>
      </c>
      <c r="M146">
        <v>80</v>
      </c>
      <c r="N146">
        <v>80</v>
      </c>
      <c r="O146">
        <v>80</v>
      </c>
      <c r="P146">
        <v>100</v>
      </c>
      <c r="Q146">
        <v>520</v>
      </c>
    </row>
    <row r="147" spans="1:17">
      <c r="A147" t="s">
        <v>6394</v>
      </c>
      <c r="B147" t="s">
        <v>3711</v>
      </c>
      <c r="C147" t="s">
        <v>3712</v>
      </c>
      <c r="D147" t="s">
        <v>65</v>
      </c>
      <c r="E147" t="s">
        <v>77</v>
      </c>
      <c r="F147" t="s">
        <v>233</v>
      </c>
      <c r="G147" t="s">
        <v>233</v>
      </c>
      <c r="H147" t="s">
        <v>233</v>
      </c>
      <c r="I147" t="s">
        <v>210</v>
      </c>
      <c r="K147">
        <v>90</v>
      </c>
      <c r="L147">
        <v>55</v>
      </c>
      <c r="M147">
        <v>65</v>
      </c>
      <c r="N147">
        <v>95</v>
      </c>
      <c r="O147">
        <v>85</v>
      </c>
      <c r="P147">
        <v>70</v>
      </c>
      <c r="Q147">
        <v>460</v>
      </c>
    </row>
    <row r="148" spans="1:17">
      <c r="A148" t="s">
        <v>6395</v>
      </c>
      <c r="B148" t="s">
        <v>3713</v>
      </c>
      <c r="C148" t="s">
        <v>3714</v>
      </c>
      <c r="D148" t="s">
        <v>65</v>
      </c>
      <c r="E148" t="s">
        <v>77</v>
      </c>
      <c r="F148" t="s">
        <v>233</v>
      </c>
      <c r="G148" t="s">
        <v>233</v>
      </c>
      <c r="H148" t="s">
        <v>233</v>
      </c>
      <c r="I148" t="s">
        <v>210</v>
      </c>
      <c r="K148">
        <v>90</v>
      </c>
      <c r="L148">
        <v>95</v>
      </c>
      <c r="M148">
        <v>85</v>
      </c>
      <c r="N148">
        <v>55</v>
      </c>
      <c r="O148">
        <v>65</v>
      </c>
      <c r="P148">
        <v>70</v>
      </c>
      <c r="Q148">
        <v>460</v>
      </c>
    </row>
    <row r="149" spans="1:17">
      <c r="A149" t="s">
        <v>6396</v>
      </c>
      <c r="B149" t="s">
        <v>3715</v>
      </c>
      <c r="C149" t="s">
        <v>3716</v>
      </c>
      <c r="D149" t="s">
        <v>74</v>
      </c>
      <c r="E149" t="s">
        <v>60</v>
      </c>
      <c r="F149" t="s">
        <v>216</v>
      </c>
      <c r="G149" t="s">
        <v>280</v>
      </c>
      <c r="H149" t="s">
        <v>223</v>
      </c>
      <c r="I149" t="s">
        <v>265</v>
      </c>
      <c r="K149">
        <v>50</v>
      </c>
      <c r="L149">
        <v>48</v>
      </c>
      <c r="M149">
        <v>43</v>
      </c>
      <c r="N149">
        <v>46</v>
      </c>
      <c r="O149">
        <v>41</v>
      </c>
      <c r="P149">
        <v>60</v>
      </c>
      <c r="Q149">
        <v>288</v>
      </c>
    </row>
    <row r="150" spans="1:17">
      <c r="A150" t="s">
        <v>6397</v>
      </c>
      <c r="B150" t="s">
        <v>3717</v>
      </c>
      <c r="C150" t="s">
        <v>3718</v>
      </c>
      <c r="D150" t="s">
        <v>74</v>
      </c>
      <c r="E150" t="s">
        <v>60</v>
      </c>
      <c r="F150" t="s">
        <v>216</v>
      </c>
      <c r="G150" t="s">
        <v>280</v>
      </c>
      <c r="H150" t="s">
        <v>223</v>
      </c>
      <c r="I150" t="s">
        <v>265</v>
      </c>
      <c r="K150">
        <v>110</v>
      </c>
      <c r="L150">
        <v>78</v>
      </c>
      <c r="M150">
        <v>73</v>
      </c>
      <c r="N150">
        <v>76</v>
      </c>
      <c r="O150">
        <v>71</v>
      </c>
      <c r="P150">
        <v>60</v>
      </c>
      <c r="Q150">
        <v>468</v>
      </c>
    </row>
    <row r="151" spans="1:17">
      <c r="A151" t="s">
        <v>6398</v>
      </c>
      <c r="B151" t="s">
        <v>3719</v>
      </c>
      <c r="C151" t="s">
        <v>3720</v>
      </c>
      <c r="D151" t="s">
        <v>74</v>
      </c>
      <c r="F151" t="s">
        <v>242</v>
      </c>
      <c r="G151" t="s">
        <v>219</v>
      </c>
      <c r="H151" t="s">
        <v>129</v>
      </c>
      <c r="I151" t="s">
        <v>114</v>
      </c>
      <c r="J151" t="s">
        <v>207</v>
      </c>
      <c r="K151">
        <v>43</v>
      </c>
      <c r="L151">
        <v>80</v>
      </c>
      <c r="M151">
        <v>65</v>
      </c>
      <c r="N151">
        <v>50</v>
      </c>
      <c r="O151">
        <v>35</v>
      </c>
      <c r="P151">
        <v>35</v>
      </c>
      <c r="Q151">
        <v>308</v>
      </c>
    </row>
    <row r="152" spans="1:17">
      <c r="A152" t="s">
        <v>6399</v>
      </c>
      <c r="B152" t="s">
        <v>3721</v>
      </c>
      <c r="C152" t="s">
        <v>3722</v>
      </c>
      <c r="D152" t="s">
        <v>74</v>
      </c>
      <c r="E152" t="s">
        <v>80</v>
      </c>
      <c r="F152" t="s">
        <v>242</v>
      </c>
      <c r="G152" t="s">
        <v>219</v>
      </c>
      <c r="H152" t="s">
        <v>129</v>
      </c>
      <c r="I152" t="s">
        <v>114</v>
      </c>
      <c r="J152" t="s">
        <v>207</v>
      </c>
      <c r="K152">
        <v>63</v>
      </c>
      <c r="L152">
        <v>120</v>
      </c>
      <c r="M152">
        <v>85</v>
      </c>
      <c r="N152">
        <v>90</v>
      </c>
      <c r="O152">
        <v>55</v>
      </c>
      <c r="P152">
        <v>55</v>
      </c>
      <c r="Q152">
        <v>468</v>
      </c>
    </row>
    <row r="153" spans="1:17">
      <c r="A153" t="s">
        <v>6400</v>
      </c>
      <c r="B153" t="s">
        <v>3723</v>
      </c>
      <c r="C153" t="s">
        <v>3724</v>
      </c>
      <c r="D153" t="s">
        <v>60</v>
      </c>
      <c r="E153" t="s">
        <v>77</v>
      </c>
      <c r="F153" t="s">
        <v>233</v>
      </c>
      <c r="G153" t="s">
        <v>233</v>
      </c>
      <c r="H153" t="s">
        <v>233</v>
      </c>
      <c r="I153" t="s">
        <v>210</v>
      </c>
      <c r="K153">
        <v>40</v>
      </c>
      <c r="L153">
        <v>40</v>
      </c>
      <c r="M153">
        <v>55</v>
      </c>
      <c r="N153">
        <v>40</v>
      </c>
      <c r="O153">
        <v>70</v>
      </c>
      <c r="P153">
        <v>55</v>
      </c>
      <c r="Q153">
        <v>300</v>
      </c>
    </row>
    <row r="154" spans="1:17">
      <c r="A154" t="s">
        <v>6401</v>
      </c>
      <c r="B154" t="s">
        <v>3725</v>
      </c>
      <c r="C154" t="s">
        <v>3726</v>
      </c>
      <c r="D154" t="s">
        <v>60</v>
      </c>
      <c r="E154" t="s">
        <v>77</v>
      </c>
      <c r="F154" t="s">
        <v>233</v>
      </c>
      <c r="G154" t="s">
        <v>233</v>
      </c>
      <c r="H154" t="s">
        <v>233</v>
      </c>
      <c r="I154" t="s">
        <v>210</v>
      </c>
      <c r="K154">
        <v>60</v>
      </c>
      <c r="L154">
        <v>70</v>
      </c>
      <c r="M154">
        <v>105</v>
      </c>
      <c r="N154">
        <v>70</v>
      </c>
      <c r="O154">
        <v>120</v>
      </c>
      <c r="P154">
        <v>75</v>
      </c>
      <c r="Q154">
        <v>500</v>
      </c>
    </row>
    <row r="155" spans="1:17">
      <c r="A155" t="s">
        <v>6402</v>
      </c>
      <c r="B155" t="s">
        <v>3727</v>
      </c>
      <c r="C155" t="s">
        <v>3728</v>
      </c>
      <c r="D155" t="s">
        <v>74</v>
      </c>
      <c r="F155" t="s">
        <v>190</v>
      </c>
      <c r="G155" t="s">
        <v>216</v>
      </c>
      <c r="H155" t="s">
        <v>129</v>
      </c>
      <c r="I155" t="s">
        <v>114</v>
      </c>
      <c r="J155" t="s">
        <v>106</v>
      </c>
      <c r="K155">
        <v>20</v>
      </c>
      <c r="L155">
        <v>15</v>
      </c>
      <c r="M155">
        <v>20</v>
      </c>
      <c r="N155">
        <v>10</v>
      </c>
      <c r="O155">
        <v>55</v>
      </c>
      <c r="P155">
        <v>80</v>
      </c>
      <c r="Q155">
        <v>200</v>
      </c>
    </row>
    <row r="156" spans="1:17">
      <c r="A156" t="s">
        <v>6403</v>
      </c>
      <c r="B156" t="s">
        <v>3729</v>
      </c>
      <c r="C156" t="s">
        <v>3730</v>
      </c>
      <c r="D156" t="s">
        <v>74</v>
      </c>
      <c r="F156" t="s">
        <v>290</v>
      </c>
      <c r="G156" t="s">
        <v>165</v>
      </c>
      <c r="H156" t="s">
        <v>156</v>
      </c>
      <c r="I156" t="s">
        <v>114</v>
      </c>
      <c r="J156" t="s">
        <v>106</v>
      </c>
      <c r="K156">
        <v>95</v>
      </c>
      <c r="L156">
        <v>60</v>
      </c>
      <c r="M156">
        <v>79</v>
      </c>
      <c r="N156">
        <v>100</v>
      </c>
      <c r="O156">
        <v>125</v>
      </c>
      <c r="P156">
        <v>81</v>
      </c>
      <c r="Q156">
        <v>540</v>
      </c>
    </row>
    <row r="157" spans="1:17">
      <c r="A157" t="s">
        <v>6404</v>
      </c>
      <c r="B157" t="s">
        <v>3731</v>
      </c>
      <c r="C157" t="s">
        <v>3732</v>
      </c>
      <c r="D157" t="s">
        <v>67</v>
      </c>
      <c r="F157" t="s">
        <v>233</v>
      </c>
      <c r="G157" t="s">
        <v>233</v>
      </c>
      <c r="H157" t="s">
        <v>166</v>
      </c>
      <c r="I157" t="s">
        <v>226</v>
      </c>
      <c r="K157">
        <v>20</v>
      </c>
      <c r="L157">
        <v>40</v>
      </c>
      <c r="M157">
        <v>90</v>
      </c>
      <c r="N157">
        <v>30</v>
      </c>
      <c r="O157">
        <v>90</v>
      </c>
      <c r="P157">
        <v>25</v>
      </c>
      <c r="Q157">
        <v>295</v>
      </c>
    </row>
    <row r="158" spans="1:17">
      <c r="A158" t="s">
        <v>6405</v>
      </c>
      <c r="B158" t="s">
        <v>3733</v>
      </c>
      <c r="C158" t="s">
        <v>3734</v>
      </c>
      <c r="D158" t="s">
        <v>67</v>
      </c>
      <c r="F158" t="s">
        <v>287</v>
      </c>
      <c r="G158" t="s">
        <v>287</v>
      </c>
      <c r="H158" t="s">
        <v>166</v>
      </c>
      <c r="I158" t="s">
        <v>226</v>
      </c>
      <c r="K158">
        <v>40</v>
      </c>
      <c r="L158">
        <v>70</v>
      </c>
      <c r="M158">
        <v>130</v>
      </c>
      <c r="N158">
        <v>60</v>
      </c>
      <c r="O158">
        <v>130</v>
      </c>
      <c r="P158">
        <v>25</v>
      </c>
      <c r="Q158">
        <v>455</v>
      </c>
    </row>
    <row r="159" spans="1:17">
      <c r="A159" t="s">
        <v>6406</v>
      </c>
      <c r="B159" t="s">
        <v>3735</v>
      </c>
      <c r="C159" t="s">
        <v>3736</v>
      </c>
      <c r="D159" t="s">
        <v>77</v>
      </c>
      <c r="F159" t="s">
        <v>236</v>
      </c>
      <c r="G159" t="s">
        <v>236</v>
      </c>
      <c r="H159" t="s">
        <v>319</v>
      </c>
      <c r="I159" t="s">
        <v>153</v>
      </c>
      <c r="K159">
        <v>95</v>
      </c>
      <c r="L159">
        <v>23</v>
      </c>
      <c r="M159">
        <v>48</v>
      </c>
      <c r="N159">
        <v>23</v>
      </c>
      <c r="O159">
        <v>48</v>
      </c>
      <c r="P159">
        <v>23</v>
      </c>
      <c r="Q159">
        <v>260</v>
      </c>
    </row>
    <row r="160" spans="1:17">
      <c r="A160" t="s">
        <v>6407</v>
      </c>
      <c r="B160" t="s">
        <v>3737</v>
      </c>
      <c r="C160" t="s">
        <v>3738</v>
      </c>
      <c r="D160" t="s">
        <v>78</v>
      </c>
      <c r="F160" t="s">
        <v>167</v>
      </c>
      <c r="G160" t="s">
        <v>224</v>
      </c>
      <c r="H160" t="s">
        <v>333</v>
      </c>
      <c r="I160" t="s">
        <v>144</v>
      </c>
      <c r="J160" t="s">
        <v>210</v>
      </c>
      <c r="K160">
        <v>50</v>
      </c>
      <c r="L160">
        <v>50</v>
      </c>
      <c r="M160">
        <v>50</v>
      </c>
      <c r="N160">
        <v>50</v>
      </c>
      <c r="O160">
        <v>50</v>
      </c>
      <c r="P160">
        <v>50</v>
      </c>
      <c r="Q160">
        <v>300</v>
      </c>
    </row>
    <row r="161" spans="1:17">
      <c r="A161" t="s">
        <v>6408</v>
      </c>
      <c r="B161" t="s">
        <v>3739</v>
      </c>
      <c r="C161" t="s">
        <v>3740</v>
      </c>
      <c r="D161" t="s">
        <v>78</v>
      </c>
      <c r="F161" t="s">
        <v>167</v>
      </c>
      <c r="G161" t="s">
        <v>224</v>
      </c>
      <c r="H161" t="s">
        <v>333</v>
      </c>
      <c r="I161" t="s">
        <v>144</v>
      </c>
      <c r="J161" t="s">
        <v>210</v>
      </c>
      <c r="K161">
        <v>80</v>
      </c>
      <c r="L161">
        <v>80</v>
      </c>
      <c r="M161">
        <v>80</v>
      </c>
      <c r="N161">
        <v>80</v>
      </c>
      <c r="O161">
        <v>80</v>
      </c>
      <c r="P161">
        <v>80</v>
      </c>
      <c r="Q161">
        <v>480</v>
      </c>
    </row>
    <row r="162" spans="1:17">
      <c r="A162" t="s">
        <v>6409</v>
      </c>
      <c r="B162" t="s">
        <v>3741</v>
      </c>
      <c r="C162" t="s">
        <v>3742</v>
      </c>
      <c r="D162" t="s">
        <v>72</v>
      </c>
      <c r="E162" t="s">
        <v>77</v>
      </c>
      <c r="F162" t="s">
        <v>258</v>
      </c>
      <c r="G162" t="s">
        <v>258</v>
      </c>
      <c r="H162" t="s">
        <v>258</v>
      </c>
      <c r="I162" t="s">
        <v>153</v>
      </c>
      <c r="K162">
        <v>100</v>
      </c>
      <c r="L162">
        <v>100</v>
      </c>
      <c r="M162">
        <v>100</v>
      </c>
      <c r="N162">
        <v>100</v>
      </c>
      <c r="O162">
        <v>100</v>
      </c>
      <c r="P162">
        <v>100</v>
      </c>
      <c r="Q162">
        <v>600</v>
      </c>
    </row>
    <row r="163" spans="1:17">
      <c r="A163" t="s">
        <v>6410</v>
      </c>
      <c r="B163" t="s">
        <v>3743</v>
      </c>
      <c r="C163" t="s">
        <v>3744</v>
      </c>
      <c r="D163" t="s">
        <v>75</v>
      </c>
      <c r="E163" t="s">
        <v>59</v>
      </c>
      <c r="F163" t="s">
        <v>257</v>
      </c>
      <c r="G163" t="s">
        <v>151</v>
      </c>
      <c r="H163" t="s">
        <v>260</v>
      </c>
      <c r="I163" t="s">
        <v>153</v>
      </c>
      <c r="K163">
        <v>40</v>
      </c>
      <c r="L163">
        <v>30</v>
      </c>
      <c r="M163">
        <v>35</v>
      </c>
      <c r="N163">
        <v>50</v>
      </c>
      <c r="O163">
        <v>70</v>
      </c>
      <c r="P163">
        <v>55</v>
      </c>
      <c r="Q163">
        <v>280</v>
      </c>
    </row>
    <row r="164" spans="1:17">
      <c r="A164" t="s">
        <v>6411</v>
      </c>
      <c r="B164" t="s">
        <v>3745</v>
      </c>
      <c r="C164" t="s">
        <v>3746</v>
      </c>
      <c r="D164" t="s">
        <v>75</v>
      </c>
      <c r="E164" t="s">
        <v>59</v>
      </c>
      <c r="F164" t="s">
        <v>257</v>
      </c>
      <c r="G164" t="s">
        <v>151</v>
      </c>
      <c r="H164" t="s">
        <v>184</v>
      </c>
      <c r="I164" t="s">
        <v>144</v>
      </c>
      <c r="J164" t="s">
        <v>99</v>
      </c>
      <c r="K164">
        <v>60</v>
      </c>
      <c r="L164">
        <v>70</v>
      </c>
      <c r="M164">
        <v>65</v>
      </c>
      <c r="N164">
        <v>125</v>
      </c>
      <c r="O164">
        <v>105</v>
      </c>
      <c r="P164">
        <v>90</v>
      </c>
      <c r="Q164">
        <v>515</v>
      </c>
    </row>
    <row r="165" spans="1:17">
      <c r="A165" t="s">
        <v>6412</v>
      </c>
      <c r="B165" t="s">
        <v>3747</v>
      </c>
      <c r="C165" t="s">
        <v>3748</v>
      </c>
      <c r="D165" t="s">
        <v>66</v>
      </c>
      <c r="E165" t="s">
        <v>58</v>
      </c>
      <c r="F165" t="s">
        <v>327</v>
      </c>
      <c r="G165" t="s">
        <v>327</v>
      </c>
      <c r="H165" t="s">
        <v>136</v>
      </c>
      <c r="I165" t="s">
        <v>121</v>
      </c>
      <c r="K165">
        <v>30</v>
      </c>
      <c r="L165">
        <v>30</v>
      </c>
      <c r="M165">
        <v>42</v>
      </c>
      <c r="N165">
        <v>30</v>
      </c>
      <c r="O165">
        <v>42</v>
      </c>
      <c r="P165">
        <v>70</v>
      </c>
      <c r="Q165">
        <v>244</v>
      </c>
    </row>
    <row r="166" spans="1:17">
      <c r="A166" t="s">
        <v>6413</v>
      </c>
      <c r="B166" t="s">
        <v>3749</v>
      </c>
      <c r="C166" t="s">
        <v>3750</v>
      </c>
      <c r="D166" t="s">
        <v>66</v>
      </c>
      <c r="E166" t="s">
        <v>58</v>
      </c>
      <c r="F166" t="s">
        <v>287</v>
      </c>
      <c r="G166" t="s">
        <v>287</v>
      </c>
      <c r="H166" t="s">
        <v>140</v>
      </c>
      <c r="I166" t="s">
        <v>121</v>
      </c>
      <c r="K166">
        <v>70</v>
      </c>
      <c r="L166">
        <v>80</v>
      </c>
      <c r="M166">
        <v>102</v>
      </c>
      <c r="N166">
        <v>80</v>
      </c>
      <c r="O166">
        <v>102</v>
      </c>
      <c r="P166">
        <v>40</v>
      </c>
      <c r="Q166">
        <v>474</v>
      </c>
    </row>
    <row r="167" spans="1:17">
      <c r="A167" t="s">
        <v>6414</v>
      </c>
      <c r="B167" t="s">
        <v>3751</v>
      </c>
      <c r="C167" t="s">
        <v>3752</v>
      </c>
      <c r="D167" t="s">
        <v>75</v>
      </c>
      <c r="F167" t="s">
        <v>97</v>
      </c>
      <c r="G167" t="s">
        <v>97</v>
      </c>
      <c r="H167" t="s">
        <v>97</v>
      </c>
      <c r="I167" t="s">
        <v>144</v>
      </c>
      <c r="J167" t="s">
        <v>99</v>
      </c>
      <c r="K167">
        <v>45</v>
      </c>
      <c r="L167">
        <v>35</v>
      </c>
      <c r="M167">
        <v>45</v>
      </c>
      <c r="N167">
        <v>62</v>
      </c>
      <c r="O167">
        <v>53</v>
      </c>
      <c r="P167">
        <v>35</v>
      </c>
      <c r="Q167">
        <v>275</v>
      </c>
    </row>
    <row r="168" spans="1:17">
      <c r="A168" t="s">
        <v>6415</v>
      </c>
      <c r="B168" t="s">
        <v>3753</v>
      </c>
      <c r="C168" t="s">
        <v>3754</v>
      </c>
      <c r="D168" t="s">
        <v>75</v>
      </c>
      <c r="F168" t="s">
        <v>419</v>
      </c>
      <c r="G168" t="s">
        <v>419</v>
      </c>
      <c r="H168" t="s">
        <v>419</v>
      </c>
      <c r="I168" t="s">
        <v>144</v>
      </c>
      <c r="J168" t="s">
        <v>99</v>
      </c>
      <c r="K168">
        <v>70</v>
      </c>
      <c r="L168">
        <v>60</v>
      </c>
      <c r="M168">
        <v>70</v>
      </c>
      <c r="N168">
        <v>87</v>
      </c>
      <c r="O168">
        <v>78</v>
      </c>
      <c r="P168">
        <v>85</v>
      </c>
      <c r="Q168">
        <v>450</v>
      </c>
    </row>
    <row r="169" spans="1:17">
      <c r="A169" t="s">
        <v>6416</v>
      </c>
      <c r="B169" t="s">
        <v>3753</v>
      </c>
      <c r="C169" t="s">
        <v>4589</v>
      </c>
      <c r="D169" t="s">
        <v>75</v>
      </c>
      <c r="F169" t="s">
        <v>419</v>
      </c>
      <c r="G169" t="s">
        <v>419</v>
      </c>
      <c r="H169" t="s">
        <v>419</v>
      </c>
      <c r="I169" t="s">
        <v>144</v>
      </c>
      <c r="J169" t="s">
        <v>99</v>
      </c>
      <c r="K169">
        <v>70</v>
      </c>
      <c r="L169">
        <v>60</v>
      </c>
      <c r="M169">
        <v>70</v>
      </c>
      <c r="N169">
        <v>87</v>
      </c>
      <c r="O169">
        <v>78</v>
      </c>
      <c r="P169">
        <v>85</v>
      </c>
      <c r="Q169">
        <v>450</v>
      </c>
    </row>
    <row r="170" spans="1:17">
      <c r="A170" t="s">
        <v>6417</v>
      </c>
      <c r="B170" t="s">
        <v>3755</v>
      </c>
      <c r="C170" t="s">
        <v>3756</v>
      </c>
      <c r="D170" t="s">
        <v>74</v>
      </c>
      <c r="F170" t="s">
        <v>225</v>
      </c>
      <c r="G170" t="s">
        <v>395</v>
      </c>
      <c r="H170" t="s">
        <v>179</v>
      </c>
      <c r="I170" t="s">
        <v>114</v>
      </c>
      <c r="J170" t="s">
        <v>226</v>
      </c>
      <c r="K170">
        <v>76</v>
      </c>
      <c r="L170">
        <v>48</v>
      </c>
      <c r="M170">
        <v>48</v>
      </c>
      <c r="N170">
        <v>57</v>
      </c>
      <c r="O170">
        <v>62</v>
      </c>
      <c r="P170">
        <v>34</v>
      </c>
      <c r="Q170">
        <v>325</v>
      </c>
    </row>
    <row r="171" spans="1:17">
      <c r="A171" t="s">
        <v>6418</v>
      </c>
      <c r="B171" t="s">
        <v>3755</v>
      </c>
      <c r="C171" t="s">
        <v>4590</v>
      </c>
      <c r="D171" t="s">
        <v>74</v>
      </c>
      <c r="F171" t="s">
        <v>225</v>
      </c>
      <c r="G171" t="s">
        <v>395</v>
      </c>
      <c r="H171" t="s">
        <v>179</v>
      </c>
      <c r="I171" t="s">
        <v>114</v>
      </c>
      <c r="J171" t="s">
        <v>226</v>
      </c>
      <c r="K171">
        <v>76</v>
      </c>
      <c r="L171">
        <v>48</v>
      </c>
      <c r="M171">
        <v>48</v>
      </c>
      <c r="N171">
        <v>57</v>
      </c>
      <c r="O171">
        <v>62</v>
      </c>
      <c r="P171">
        <v>34</v>
      </c>
      <c r="Q171">
        <v>325</v>
      </c>
    </row>
    <row r="172" spans="1:17">
      <c r="A172" t="s">
        <v>6419</v>
      </c>
      <c r="B172" t="s">
        <v>3757</v>
      </c>
      <c r="C172" t="s">
        <v>3758</v>
      </c>
      <c r="D172" t="s">
        <v>74</v>
      </c>
      <c r="E172" t="s">
        <v>60</v>
      </c>
      <c r="F172" t="s">
        <v>225</v>
      </c>
      <c r="G172" t="s">
        <v>395</v>
      </c>
      <c r="H172" t="s">
        <v>179</v>
      </c>
      <c r="I172" t="s">
        <v>114</v>
      </c>
      <c r="J172" t="s">
        <v>226</v>
      </c>
      <c r="K172">
        <v>111</v>
      </c>
      <c r="L172">
        <v>83</v>
      </c>
      <c r="M172">
        <v>68</v>
      </c>
      <c r="N172">
        <v>92</v>
      </c>
      <c r="O172">
        <v>82</v>
      </c>
      <c r="P172">
        <v>39</v>
      </c>
      <c r="Q172">
        <v>475</v>
      </c>
    </row>
    <row r="173" spans="1:17">
      <c r="A173" t="s">
        <v>6420</v>
      </c>
      <c r="B173" t="s">
        <v>3757</v>
      </c>
      <c r="C173" t="s">
        <v>4591</v>
      </c>
      <c r="D173" t="s">
        <v>74</v>
      </c>
      <c r="E173" t="s">
        <v>60</v>
      </c>
      <c r="F173" t="s">
        <v>225</v>
      </c>
      <c r="G173" t="s">
        <v>395</v>
      </c>
      <c r="H173" t="s">
        <v>179</v>
      </c>
      <c r="I173" t="s">
        <v>114</v>
      </c>
      <c r="J173" t="s">
        <v>226</v>
      </c>
      <c r="K173">
        <v>111</v>
      </c>
      <c r="L173">
        <v>83</v>
      </c>
      <c r="M173">
        <v>68</v>
      </c>
      <c r="N173">
        <v>92</v>
      </c>
      <c r="O173">
        <v>82</v>
      </c>
      <c r="P173">
        <v>39</v>
      </c>
      <c r="Q173">
        <v>475</v>
      </c>
    </row>
    <row r="174" spans="1:17">
      <c r="A174" t="s">
        <v>6421</v>
      </c>
      <c r="B174" t="s">
        <v>3759</v>
      </c>
      <c r="C174" t="s">
        <v>3760</v>
      </c>
      <c r="D174" t="s">
        <v>67</v>
      </c>
      <c r="E174" t="s">
        <v>58</v>
      </c>
      <c r="F174" t="s">
        <v>245</v>
      </c>
      <c r="G174" t="s">
        <v>250</v>
      </c>
      <c r="H174" t="s">
        <v>423</v>
      </c>
      <c r="I174" t="s">
        <v>226</v>
      </c>
      <c r="K174">
        <v>90</v>
      </c>
      <c r="L174">
        <v>50</v>
      </c>
      <c r="M174">
        <v>34</v>
      </c>
      <c r="N174">
        <v>60</v>
      </c>
      <c r="O174">
        <v>44</v>
      </c>
      <c r="P174">
        <v>70</v>
      </c>
      <c r="Q174">
        <v>348</v>
      </c>
    </row>
    <row r="175" spans="1:17">
      <c r="A175" t="s">
        <v>6422</v>
      </c>
      <c r="B175" t="s">
        <v>3761</v>
      </c>
      <c r="C175" t="s">
        <v>3762</v>
      </c>
      <c r="D175" t="s">
        <v>67</v>
      </c>
      <c r="E175" t="s">
        <v>58</v>
      </c>
      <c r="F175" t="s">
        <v>245</v>
      </c>
      <c r="G175" t="s">
        <v>250</v>
      </c>
      <c r="H175" t="s">
        <v>423</v>
      </c>
      <c r="I175" t="s">
        <v>226</v>
      </c>
      <c r="K175">
        <v>150</v>
      </c>
      <c r="L175">
        <v>80</v>
      </c>
      <c r="M175">
        <v>44</v>
      </c>
      <c r="N175">
        <v>90</v>
      </c>
      <c r="O175">
        <v>54</v>
      </c>
      <c r="P175">
        <v>80</v>
      </c>
      <c r="Q175">
        <v>498</v>
      </c>
    </row>
    <row r="176" spans="1:17">
      <c r="A176" t="s">
        <v>6423</v>
      </c>
      <c r="B176" t="s">
        <v>3763</v>
      </c>
      <c r="C176" t="s">
        <v>3764</v>
      </c>
      <c r="D176" t="s">
        <v>59</v>
      </c>
      <c r="E176" t="s">
        <v>80</v>
      </c>
      <c r="F176" t="s">
        <v>171</v>
      </c>
      <c r="G176" t="s">
        <v>245</v>
      </c>
      <c r="H176" t="s">
        <v>130</v>
      </c>
      <c r="I176" t="s">
        <v>137</v>
      </c>
      <c r="K176">
        <v>63</v>
      </c>
      <c r="L176">
        <v>63</v>
      </c>
      <c r="M176">
        <v>47</v>
      </c>
      <c r="N176">
        <v>41</v>
      </c>
      <c r="O176">
        <v>41</v>
      </c>
      <c r="P176">
        <v>74</v>
      </c>
      <c r="Q176">
        <v>329</v>
      </c>
    </row>
    <row r="177" spans="1:17">
      <c r="A177" t="s">
        <v>6424</v>
      </c>
      <c r="B177" t="s">
        <v>3765</v>
      </c>
      <c r="C177" t="s">
        <v>3766</v>
      </c>
      <c r="D177" t="s">
        <v>59</v>
      </c>
      <c r="E177" t="s">
        <v>80</v>
      </c>
      <c r="F177" t="s">
        <v>171</v>
      </c>
      <c r="G177" t="s">
        <v>245</v>
      </c>
      <c r="H177" t="s">
        <v>130</v>
      </c>
      <c r="I177" t="s">
        <v>137</v>
      </c>
      <c r="K177">
        <v>103</v>
      </c>
      <c r="L177">
        <v>93</v>
      </c>
      <c r="M177">
        <v>67</v>
      </c>
      <c r="N177">
        <v>71</v>
      </c>
      <c r="O177">
        <v>61</v>
      </c>
      <c r="P177">
        <v>84</v>
      </c>
      <c r="Q177">
        <v>479</v>
      </c>
    </row>
    <row r="178" spans="1:17">
      <c r="A178" t="s">
        <v>6425</v>
      </c>
      <c r="B178" t="s">
        <v>3767</v>
      </c>
      <c r="C178" t="s">
        <v>3768</v>
      </c>
      <c r="D178" t="s">
        <v>72</v>
      </c>
      <c r="E178" t="s">
        <v>77</v>
      </c>
      <c r="F178" t="s">
        <v>233</v>
      </c>
      <c r="G178" t="s">
        <v>429</v>
      </c>
      <c r="H178" t="s">
        <v>369</v>
      </c>
      <c r="I178" t="s">
        <v>210</v>
      </c>
      <c r="K178">
        <v>57</v>
      </c>
      <c r="L178">
        <v>24</v>
      </c>
      <c r="M178">
        <v>86</v>
      </c>
      <c r="N178">
        <v>24</v>
      </c>
      <c r="O178">
        <v>86</v>
      </c>
      <c r="P178">
        <v>23</v>
      </c>
      <c r="Q178">
        <v>300</v>
      </c>
    </row>
    <row r="179" spans="1:17">
      <c r="A179" t="s">
        <v>6426</v>
      </c>
      <c r="B179" t="s">
        <v>3769</v>
      </c>
      <c r="C179" t="s">
        <v>3770</v>
      </c>
      <c r="D179" t="s">
        <v>72</v>
      </c>
      <c r="E179" t="s">
        <v>77</v>
      </c>
      <c r="F179" t="s">
        <v>233</v>
      </c>
      <c r="G179" t="s">
        <v>429</v>
      </c>
      <c r="H179" t="s">
        <v>369</v>
      </c>
      <c r="I179" t="s">
        <v>210</v>
      </c>
      <c r="K179">
        <v>67</v>
      </c>
      <c r="L179">
        <v>89</v>
      </c>
      <c r="M179">
        <v>116</v>
      </c>
      <c r="N179">
        <v>79</v>
      </c>
      <c r="O179">
        <v>116</v>
      </c>
      <c r="P179">
        <v>33</v>
      </c>
      <c r="Q179">
        <v>500</v>
      </c>
    </row>
    <row r="180" spans="1:17">
      <c r="A180" t="s">
        <v>6427</v>
      </c>
      <c r="B180" t="s">
        <v>3771</v>
      </c>
      <c r="C180" t="s">
        <v>3772</v>
      </c>
      <c r="D180" t="s">
        <v>65</v>
      </c>
      <c r="F180" t="s">
        <v>209</v>
      </c>
      <c r="G180" t="s">
        <v>208</v>
      </c>
      <c r="H180" t="s">
        <v>185</v>
      </c>
      <c r="I180" t="s">
        <v>153</v>
      </c>
      <c r="K180">
        <v>50</v>
      </c>
      <c r="L180">
        <v>80</v>
      </c>
      <c r="M180">
        <v>95</v>
      </c>
      <c r="N180">
        <v>10</v>
      </c>
      <c r="O180">
        <v>45</v>
      </c>
      <c r="P180">
        <v>10</v>
      </c>
      <c r="Q180">
        <v>290</v>
      </c>
    </row>
    <row r="181" spans="1:17">
      <c r="A181" t="s">
        <v>6428</v>
      </c>
      <c r="B181" t="s">
        <v>3773</v>
      </c>
      <c r="C181" t="s">
        <v>3774</v>
      </c>
      <c r="D181" t="s">
        <v>77</v>
      </c>
      <c r="E181" t="s">
        <v>81</v>
      </c>
      <c r="F181" t="s">
        <v>244</v>
      </c>
      <c r="G181" t="s">
        <v>269</v>
      </c>
      <c r="H181" t="s">
        <v>184</v>
      </c>
      <c r="I181" t="s">
        <v>153</v>
      </c>
      <c r="K181">
        <v>20</v>
      </c>
      <c r="L181">
        <v>25</v>
      </c>
      <c r="M181">
        <v>45</v>
      </c>
      <c r="N181">
        <v>70</v>
      </c>
      <c r="O181">
        <v>90</v>
      </c>
      <c r="P181">
        <v>60</v>
      </c>
      <c r="Q181">
        <v>310</v>
      </c>
    </row>
    <row r="182" spans="1:17">
      <c r="A182" t="s">
        <v>6429</v>
      </c>
      <c r="B182" t="s">
        <v>3775</v>
      </c>
      <c r="C182" t="s">
        <v>3776</v>
      </c>
      <c r="D182" t="s">
        <v>53</v>
      </c>
      <c r="F182" t="s">
        <v>183</v>
      </c>
      <c r="G182" t="s">
        <v>102</v>
      </c>
      <c r="H182" t="s">
        <v>138</v>
      </c>
      <c r="I182" t="s">
        <v>153</v>
      </c>
      <c r="K182">
        <v>135</v>
      </c>
      <c r="L182">
        <v>85</v>
      </c>
      <c r="M182">
        <v>40</v>
      </c>
      <c r="N182">
        <v>40</v>
      </c>
      <c r="O182">
        <v>85</v>
      </c>
      <c r="P182">
        <v>5</v>
      </c>
      <c r="Q182">
        <v>390</v>
      </c>
    </row>
    <row r="183" spans="1:17">
      <c r="A183" t="s">
        <v>6430</v>
      </c>
      <c r="B183" t="s">
        <v>3777</v>
      </c>
      <c r="C183" t="s">
        <v>3778</v>
      </c>
      <c r="D183" t="s">
        <v>54</v>
      </c>
      <c r="F183" t="s">
        <v>202</v>
      </c>
      <c r="G183" t="s">
        <v>167</v>
      </c>
      <c r="H183" t="s">
        <v>317</v>
      </c>
      <c r="I183" t="s">
        <v>153</v>
      </c>
      <c r="K183">
        <v>40</v>
      </c>
      <c r="L183">
        <v>70</v>
      </c>
      <c r="M183">
        <v>40</v>
      </c>
      <c r="N183">
        <v>35</v>
      </c>
      <c r="O183">
        <v>40</v>
      </c>
      <c r="P183">
        <v>60</v>
      </c>
      <c r="Q183">
        <v>285</v>
      </c>
    </row>
    <row r="184" spans="1:17">
      <c r="A184" t="s">
        <v>6431</v>
      </c>
      <c r="B184" t="s">
        <v>3779</v>
      </c>
      <c r="C184" t="s">
        <v>3780</v>
      </c>
      <c r="D184" t="s">
        <v>54</v>
      </c>
      <c r="E184" t="s">
        <v>72</v>
      </c>
      <c r="F184" t="s">
        <v>202</v>
      </c>
      <c r="G184" t="s">
        <v>167</v>
      </c>
      <c r="H184" t="s">
        <v>195</v>
      </c>
      <c r="I184" t="s">
        <v>137</v>
      </c>
      <c r="J184" t="s">
        <v>199</v>
      </c>
      <c r="K184">
        <v>70</v>
      </c>
      <c r="L184">
        <v>110</v>
      </c>
      <c r="M184">
        <v>70</v>
      </c>
      <c r="N184">
        <v>115</v>
      </c>
      <c r="O184">
        <v>70</v>
      </c>
      <c r="P184">
        <v>90</v>
      </c>
      <c r="Q184">
        <v>525</v>
      </c>
    </row>
    <row r="185" spans="1:17">
      <c r="A185" t="s">
        <v>6432</v>
      </c>
      <c r="B185" t="s">
        <v>3781</v>
      </c>
      <c r="C185" t="s">
        <v>3782</v>
      </c>
      <c r="D185" t="s">
        <v>60</v>
      </c>
      <c r="F185" t="s">
        <v>343</v>
      </c>
      <c r="G185" t="s">
        <v>343</v>
      </c>
      <c r="H185" t="s">
        <v>179</v>
      </c>
      <c r="I185" t="s">
        <v>137</v>
      </c>
      <c r="K185">
        <v>68</v>
      </c>
      <c r="L185">
        <v>72</v>
      </c>
      <c r="M185">
        <v>78</v>
      </c>
      <c r="N185">
        <v>38</v>
      </c>
      <c r="O185">
        <v>42</v>
      </c>
      <c r="P185">
        <v>32</v>
      </c>
      <c r="Q185">
        <v>330</v>
      </c>
    </row>
    <row r="186" spans="1:17">
      <c r="A186" t="s">
        <v>6433</v>
      </c>
      <c r="B186" t="s">
        <v>3783</v>
      </c>
      <c r="C186" t="s">
        <v>3784</v>
      </c>
      <c r="D186" t="s">
        <v>60</v>
      </c>
      <c r="F186" t="s">
        <v>343</v>
      </c>
      <c r="G186" t="s">
        <v>343</v>
      </c>
      <c r="H186" t="s">
        <v>179</v>
      </c>
      <c r="I186" t="s">
        <v>137</v>
      </c>
      <c r="K186">
        <v>108</v>
      </c>
      <c r="L186">
        <v>112</v>
      </c>
      <c r="M186">
        <v>118</v>
      </c>
      <c r="N186">
        <v>68</v>
      </c>
      <c r="O186">
        <v>72</v>
      </c>
      <c r="P186">
        <v>47</v>
      </c>
      <c r="Q186">
        <v>525</v>
      </c>
    </row>
    <row r="187" spans="1:17">
      <c r="A187" t="s">
        <v>6434</v>
      </c>
      <c r="B187" t="s">
        <v>3785</v>
      </c>
      <c r="C187" t="s">
        <v>3786</v>
      </c>
      <c r="D187" t="s">
        <v>59</v>
      </c>
      <c r="E187" t="s">
        <v>66</v>
      </c>
      <c r="F187" t="s">
        <v>247</v>
      </c>
      <c r="G187" t="s">
        <v>128</v>
      </c>
      <c r="H187" t="s">
        <v>130</v>
      </c>
      <c r="I187" t="s">
        <v>121</v>
      </c>
      <c r="J187" t="s">
        <v>207</v>
      </c>
      <c r="K187">
        <v>40</v>
      </c>
      <c r="L187">
        <v>50</v>
      </c>
      <c r="M187">
        <v>90</v>
      </c>
      <c r="N187">
        <v>30</v>
      </c>
      <c r="O187">
        <v>55</v>
      </c>
      <c r="P187">
        <v>65</v>
      </c>
      <c r="Q187">
        <v>330</v>
      </c>
    </row>
    <row r="188" spans="1:17">
      <c r="A188" t="s">
        <v>6435</v>
      </c>
      <c r="B188" t="s">
        <v>3787</v>
      </c>
      <c r="C188" t="s">
        <v>3788</v>
      </c>
      <c r="D188" t="s">
        <v>59</v>
      </c>
      <c r="E188" t="s">
        <v>80</v>
      </c>
      <c r="F188" t="s">
        <v>247</v>
      </c>
      <c r="G188" t="s">
        <v>128</v>
      </c>
      <c r="H188" t="s">
        <v>130</v>
      </c>
      <c r="I188" t="s">
        <v>121</v>
      </c>
      <c r="J188" t="s">
        <v>207</v>
      </c>
      <c r="K188">
        <v>70</v>
      </c>
      <c r="L188">
        <v>90</v>
      </c>
      <c r="M188">
        <v>110</v>
      </c>
      <c r="N188">
        <v>60</v>
      </c>
      <c r="O188">
        <v>75</v>
      </c>
      <c r="P188">
        <v>95</v>
      </c>
      <c r="Q188">
        <v>500</v>
      </c>
    </row>
    <row r="189" spans="1:17">
      <c r="A189" t="s">
        <v>6436</v>
      </c>
      <c r="B189" t="s">
        <v>3789</v>
      </c>
      <c r="C189" t="s">
        <v>3790</v>
      </c>
      <c r="D189" t="s">
        <v>59</v>
      </c>
      <c r="E189" t="s">
        <v>54</v>
      </c>
      <c r="F189" t="s">
        <v>280</v>
      </c>
      <c r="G189" t="s">
        <v>174</v>
      </c>
      <c r="H189" t="s">
        <v>206</v>
      </c>
      <c r="I189" t="s">
        <v>199</v>
      </c>
      <c r="K189">
        <v>48</v>
      </c>
      <c r="L189">
        <v>61</v>
      </c>
      <c r="M189">
        <v>40</v>
      </c>
      <c r="N189">
        <v>61</v>
      </c>
      <c r="O189">
        <v>40</v>
      </c>
      <c r="P189">
        <v>50</v>
      </c>
      <c r="Q189">
        <v>300</v>
      </c>
    </row>
    <row r="190" spans="1:17">
      <c r="A190" t="s">
        <v>6437</v>
      </c>
      <c r="B190" t="s">
        <v>3791</v>
      </c>
      <c r="C190" t="s">
        <v>3792</v>
      </c>
      <c r="D190" t="s">
        <v>59</v>
      </c>
      <c r="E190" t="s">
        <v>54</v>
      </c>
      <c r="F190" t="s">
        <v>280</v>
      </c>
      <c r="G190" t="s">
        <v>174</v>
      </c>
      <c r="H190" t="s">
        <v>206</v>
      </c>
      <c r="I190" t="s">
        <v>199</v>
      </c>
      <c r="K190">
        <v>83</v>
      </c>
      <c r="L190">
        <v>106</v>
      </c>
      <c r="M190">
        <v>65</v>
      </c>
      <c r="N190">
        <v>86</v>
      </c>
      <c r="O190">
        <v>65</v>
      </c>
      <c r="P190">
        <v>85</v>
      </c>
      <c r="Q190">
        <v>490</v>
      </c>
    </row>
    <row r="191" spans="1:17">
      <c r="A191" t="s">
        <v>6438</v>
      </c>
      <c r="B191" t="s">
        <v>3793</v>
      </c>
      <c r="C191" t="s">
        <v>3794</v>
      </c>
      <c r="D191" t="s">
        <v>74</v>
      </c>
      <c r="E191" t="s">
        <v>58</v>
      </c>
      <c r="F191" t="s">
        <v>190</v>
      </c>
      <c r="G191" t="s">
        <v>197</v>
      </c>
      <c r="H191" t="s">
        <v>264</v>
      </c>
      <c r="I191" t="s">
        <v>153</v>
      </c>
      <c r="K191">
        <v>45</v>
      </c>
      <c r="L191">
        <v>20</v>
      </c>
      <c r="M191">
        <v>50</v>
      </c>
      <c r="N191">
        <v>60</v>
      </c>
      <c r="O191">
        <v>120</v>
      </c>
      <c r="P191">
        <v>50</v>
      </c>
      <c r="Q191">
        <v>345</v>
      </c>
    </row>
    <row r="192" spans="1:17">
      <c r="A192" t="s">
        <v>6439</v>
      </c>
      <c r="B192" t="s">
        <v>3795</v>
      </c>
      <c r="C192" t="s">
        <v>3796</v>
      </c>
      <c r="D192" t="s">
        <v>75</v>
      </c>
      <c r="E192" t="s">
        <v>78</v>
      </c>
      <c r="F192" t="s">
        <v>163</v>
      </c>
      <c r="G192" t="s">
        <v>163</v>
      </c>
      <c r="H192" t="s">
        <v>244</v>
      </c>
      <c r="I192" t="s">
        <v>98</v>
      </c>
      <c r="J192" t="s">
        <v>99</v>
      </c>
      <c r="K192">
        <v>60</v>
      </c>
      <c r="L192">
        <v>62</v>
      </c>
      <c r="M192">
        <v>50</v>
      </c>
      <c r="N192">
        <v>62</v>
      </c>
      <c r="O192">
        <v>60</v>
      </c>
      <c r="P192">
        <v>40</v>
      </c>
      <c r="Q192">
        <v>334</v>
      </c>
    </row>
    <row r="193" spans="1:17">
      <c r="A193" t="s">
        <v>6440</v>
      </c>
      <c r="B193" t="s">
        <v>3797</v>
      </c>
      <c r="C193" t="s">
        <v>3798</v>
      </c>
      <c r="D193" t="s">
        <v>75</v>
      </c>
      <c r="E193" t="s">
        <v>78</v>
      </c>
      <c r="F193" t="s">
        <v>163</v>
      </c>
      <c r="G193" t="s">
        <v>163</v>
      </c>
      <c r="H193" t="s">
        <v>244</v>
      </c>
      <c r="I193" t="s">
        <v>98</v>
      </c>
      <c r="J193" t="s">
        <v>99</v>
      </c>
      <c r="K193">
        <v>90</v>
      </c>
      <c r="L193">
        <v>92</v>
      </c>
      <c r="M193">
        <v>75</v>
      </c>
      <c r="N193">
        <v>92</v>
      </c>
      <c r="O193">
        <v>85</v>
      </c>
      <c r="P193">
        <v>60</v>
      </c>
      <c r="Q193">
        <v>494</v>
      </c>
    </row>
    <row r="194" spans="1:17">
      <c r="A194" t="s">
        <v>4830</v>
      </c>
      <c r="B194" t="s">
        <v>3799</v>
      </c>
      <c r="C194" t="s">
        <v>3800</v>
      </c>
      <c r="D194" t="s">
        <v>80</v>
      </c>
      <c r="E194" t="s">
        <v>78</v>
      </c>
      <c r="F194" t="s">
        <v>287</v>
      </c>
      <c r="G194" t="s">
        <v>287</v>
      </c>
      <c r="H194" t="s">
        <v>326</v>
      </c>
      <c r="I194" t="s">
        <v>137</v>
      </c>
      <c r="K194">
        <v>70</v>
      </c>
      <c r="L194">
        <v>120</v>
      </c>
      <c r="M194">
        <v>65</v>
      </c>
      <c r="N194">
        <v>45</v>
      </c>
      <c r="O194">
        <v>85</v>
      </c>
      <c r="P194">
        <v>125</v>
      </c>
      <c r="Q194">
        <v>510</v>
      </c>
    </row>
    <row r="195" spans="1:17">
      <c r="A195" t="s">
        <v>6441</v>
      </c>
      <c r="B195" t="s">
        <v>3801</v>
      </c>
      <c r="C195" t="s">
        <v>3802</v>
      </c>
      <c r="D195" t="s">
        <v>60</v>
      </c>
      <c r="E195" t="s">
        <v>65</v>
      </c>
      <c r="F195" t="s">
        <v>143</v>
      </c>
      <c r="G195" t="s">
        <v>380</v>
      </c>
      <c r="H195" t="s">
        <v>249</v>
      </c>
      <c r="I195" t="s">
        <v>98</v>
      </c>
      <c r="J195" t="s">
        <v>137</v>
      </c>
      <c r="K195">
        <v>115</v>
      </c>
      <c r="L195">
        <v>140</v>
      </c>
      <c r="M195">
        <v>130</v>
      </c>
      <c r="N195">
        <v>55</v>
      </c>
      <c r="O195">
        <v>55</v>
      </c>
      <c r="P195">
        <v>40</v>
      </c>
      <c r="Q195">
        <v>535</v>
      </c>
    </row>
    <row r="196" spans="1:17">
      <c r="A196" t="s">
        <v>6250</v>
      </c>
      <c r="B196" t="s">
        <v>3803</v>
      </c>
      <c r="C196" t="s">
        <v>3804</v>
      </c>
      <c r="D196" t="s">
        <v>81</v>
      </c>
      <c r="E196" t="s">
        <v>58</v>
      </c>
      <c r="F196" t="s">
        <v>136</v>
      </c>
      <c r="G196" t="s">
        <v>258</v>
      </c>
      <c r="H196" t="s">
        <v>301</v>
      </c>
      <c r="I196" t="s">
        <v>133</v>
      </c>
      <c r="J196" t="s">
        <v>144</v>
      </c>
      <c r="K196">
        <v>85</v>
      </c>
      <c r="L196">
        <v>50</v>
      </c>
      <c r="M196">
        <v>95</v>
      </c>
      <c r="N196">
        <v>120</v>
      </c>
      <c r="O196">
        <v>115</v>
      </c>
      <c r="P196">
        <v>80</v>
      </c>
      <c r="Q196">
        <v>545</v>
      </c>
    </row>
    <row r="197" spans="1:17">
      <c r="A197" t="s">
        <v>6442</v>
      </c>
      <c r="B197" t="s">
        <v>3805</v>
      </c>
      <c r="C197" t="s">
        <v>3806</v>
      </c>
      <c r="D197" t="s">
        <v>75</v>
      </c>
      <c r="F197" t="s">
        <v>260</v>
      </c>
      <c r="G197" t="s">
        <v>260</v>
      </c>
      <c r="H197" t="s">
        <v>97</v>
      </c>
      <c r="I197" t="s">
        <v>137</v>
      </c>
      <c r="K197">
        <v>65</v>
      </c>
      <c r="L197">
        <v>110</v>
      </c>
      <c r="M197">
        <v>130</v>
      </c>
      <c r="N197">
        <v>60</v>
      </c>
      <c r="O197">
        <v>65</v>
      </c>
      <c r="P197">
        <v>95</v>
      </c>
      <c r="Q197">
        <v>525</v>
      </c>
    </row>
    <row r="198" spans="1:17">
      <c r="A198" t="s">
        <v>6443</v>
      </c>
      <c r="B198" t="s">
        <v>3807</v>
      </c>
      <c r="C198" t="s">
        <v>3808</v>
      </c>
      <c r="D198" t="s">
        <v>78</v>
      </c>
      <c r="F198" t="s">
        <v>149</v>
      </c>
      <c r="G198" t="s">
        <v>149</v>
      </c>
      <c r="H198" t="s">
        <v>224</v>
      </c>
      <c r="I198" t="s">
        <v>137</v>
      </c>
      <c r="K198">
        <v>65</v>
      </c>
      <c r="L198">
        <v>60</v>
      </c>
      <c r="M198">
        <v>110</v>
      </c>
      <c r="N198">
        <v>130</v>
      </c>
      <c r="O198">
        <v>95</v>
      </c>
      <c r="P198">
        <v>65</v>
      </c>
      <c r="Q198">
        <v>525</v>
      </c>
    </row>
    <row r="199" spans="1:17">
      <c r="A199" t="s">
        <v>6444</v>
      </c>
      <c r="B199" t="s">
        <v>3809</v>
      </c>
      <c r="C199" t="s">
        <v>3810</v>
      </c>
      <c r="D199" t="s">
        <v>78</v>
      </c>
      <c r="E199" t="s">
        <v>60</v>
      </c>
      <c r="F199" t="s">
        <v>216</v>
      </c>
      <c r="G199" t="s">
        <v>149</v>
      </c>
      <c r="H199" t="s">
        <v>102</v>
      </c>
      <c r="I199" t="s">
        <v>137</v>
      </c>
      <c r="K199">
        <v>110</v>
      </c>
      <c r="L199">
        <v>130</v>
      </c>
      <c r="M199">
        <v>80</v>
      </c>
      <c r="N199">
        <v>70</v>
      </c>
      <c r="O199">
        <v>60</v>
      </c>
      <c r="P199">
        <v>80</v>
      </c>
      <c r="Q199">
        <v>530</v>
      </c>
    </row>
    <row r="200" spans="1:17">
      <c r="A200" t="s">
        <v>6445</v>
      </c>
      <c r="B200" t="s">
        <v>3811</v>
      </c>
      <c r="C200" t="s">
        <v>3812</v>
      </c>
      <c r="D200" t="s">
        <v>77</v>
      </c>
      <c r="E200" t="s">
        <v>54</v>
      </c>
      <c r="F200" t="s">
        <v>202</v>
      </c>
      <c r="G200" t="s">
        <v>202</v>
      </c>
      <c r="H200" t="s">
        <v>195</v>
      </c>
      <c r="I200" t="s">
        <v>199</v>
      </c>
      <c r="J200" t="s">
        <v>226</v>
      </c>
      <c r="K200">
        <v>68</v>
      </c>
      <c r="L200">
        <v>125</v>
      </c>
      <c r="M200">
        <v>65</v>
      </c>
      <c r="N200">
        <v>65</v>
      </c>
      <c r="O200">
        <v>115</v>
      </c>
      <c r="P200">
        <v>80</v>
      </c>
      <c r="Q200">
        <v>518</v>
      </c>
    </row>
    <row r="201" spans="1:17">
      <c r="A201" t="s">
        <v>6446</v>
      </c>
      <c r="B201" t="s">
        <v>3813</v>
      </c>
      <c r="C201" t="s">
        <v>3814</v>
      </c>
      <c r="D201" t="s">
        <v>67</v>
      </c>
      <c r="F201" t="s">
        <v>287</v>
      </c>
      <c r="G201" t="s">
        <v>287</v>
      </c>
      <c r="H201" t="s">
        <v>166</v>
      </c>
      <c r="I201" t="s">
        <v>226</v>
      </c>
      <c r="K201">
        <v>45</v>
      </c>
      <c r="L201">
        <v>100</v>
      </c>
      <c r="M201">
        <v>135</v>
      </c>
      <c r="N201">
        <v>65</v>
      </c>
      <c r="O201">
        <v>135</v>
      </c>
      <c r="P201">
        <v>45</v>
      </c>
      <c r="Q201">
        <v>525</v>
      </c>
    </row>
    <row r="202" spans="1:17">
      <c r="A202" t="s">
        <v>6447</v>
      </c>
      <c r="B202" t="s">
        <v>3815</v>
      </c>
      <c r="C202" t="s">
        <v>3816</v>
      </c>
      <c r="D202" t="s">
        <v>78</v>
      </c>
      <c r="E202" t="s">
        <v>67</v>
      </c>
      <c r="F202" t="s">
        <v>149</v>
      </c>
      <c r="G202" t="s">
        <v>149</v>
      </c>
      <c r="H202" t="s">
        <v>401</v>
      </c>
      <c r="I202" t="s">
        <v>144</v>
      </c>
      <c r="J202" t="s">
        <v>210</v>
      </c>
      <c r="K202">
        <v>70</v>
      </c>
      <c r="L202">
        <v>80</v>
      </c>
      <c r="M202">
        <v>70</v>
      </c>
      <c r="N202">
        <v>80</v>
      </c>
      <c r="O202">
        <v>70</v>
      </c>
      <c r="P202">
        <v>110</v>
      </c>
      <c r="Q202">
        <v>480</v>
      </c>
    </row>
    <row r="203" spans="1:17">
      <c r="A203" t="s">
        <v>6247</v>
      </c>
      <c r="B203" t="s">
        <v>3817</v>
      </c>
      <c r="C203" t="s">
        <v>3818</v>
      </c>
      <c r="D203" t="s">
        <v>76</v>
      </c>
      <c r="E203" t="s">
        <v>67</v>
      </c>
      <c r="F203" t="s">
        <v>233</v>
      </c>
      <c r="G203" t="s">
        <v>233</v>
      </c>
      <c r="H203" t="s">
        <v>233</v>
      </c>
      <c r="I203" t="s">
        <v>226</v>
      </c>
      <c r="K203">
        <v>50</v>
      </c>
      <c r="L203">
        <v>50</v>
      </c>
      <c r="M203">
        <v>77</v>
      </c>
      <c r="N203">
        <v>95</v>
      </c>
      <c r="O203">
        <v>77</v>
      </c>
      <c r="P203">
        <v>91</v>
      </c>
      <c r="Q203">
        <v>440</v>
      </c>
    </row>
    <row r="204" spans="1:17">
      <c r="A204" t="s">
        <v>6448</v>
      </c>
      <c r="B204" t="s">
        <v>3817</v>
      </c>
      <c r="C204" t="s">
        <v>4592</v>
      </c>
      <c r="D204" t="s">
        <v>76</v>
      </c>
      <c r="E204" t="s">
        <v>73</v>
      </c>
      <c r="F204" t="s">
        <v>233</v>
      </c>
      <c r="G204" t="s">
        <v>233</v>
      </c>
      <c r="H204" t="s">
        <v>233</v>
      </c>
      <c r="I204" t="s">
        <v>226</v>
      </c>
      <c r="K204">
        <v>50</v>
      </c>
      <c r="L204">
        <v>65</v>
      </c>
      <c r="M204">
        <v>107</v>
      </c>
      <c r="N204">
        <v>105</v>
      </c>
      <c r="O204">
        <v>107</v>
      </c>
      <c r="P204">
        <v>86</v>
      </c>
      <c r="Q204">
        <v>520</v>
      </c>
    </row>
    <row r="205" spans="1:17">
      <c r="A205" t="s">
        <v>6449</v>
      </c>
      <c r="B205" t="s">
        <v>3817</v>
      </c>
      <c r="C205" t="s">
        <v>4593</v>
      </c>
      <c r="D205" t="s">
        <v>76</v>
      </c>
      <c r="E205" t="s">
        <v>74</v>
      </c>
      <c r="F205" t="s">
        <v>233</v>
      </c>
      <c r="G205" t="s">
        <v>233</v>
      </c>
      <c r="H205" t="s">
        <v>233</v>
      </c>
      <c r="I205" t="s">
        <v>226</v>
      </c>
      <c r="K205">
        <v>50</v>
      </c>
      <c r="L205">
        <v>65</v>
      </c>
      <c r="M205">
        <v>107</v>
      </c>
      <c r="N205">
        <v>105</v>
      </c>
      <c r="O205">
        <v>107</v>
      </c>
      <c r="P205">
        <v>86</v>
      </c>
      <c r="Q205">
        <v>520</v>
      </c>
    </row>
    <row r="206" spans="1:17">
      <c r="A206" t="s">
        <v>6450</v>
      </c>
      <c r="B206" t="s">
        <v>3817</v>
      </c>
      <c r="C206" t="s">
        <v>4594</v>
      </c>
      <c r="D206" t="s">
        <v>76</v>
      </c>
      <c r="E206" t="s">
        <v>78</v>
      </c>
      <c r="F206" t="s">
        <v>233</v>
      </c>
      <c r="G206" t="s">
        <v>233</v>
      </c>
      <c r="H206" t="s">
        <v>233</v>
      </c>
      <c r="I206" t="s">
        <v>226</v>
      </c>
      <c r="K206">
        <v>50</v>
      </c>
      <c r="L206">
        <v>65</v>
      </c>
      <c r="M206">
        <v>107</v>
      </c>
      <c r="N206">
        <v>105</v>
      </c>
      <c r="O206">
        <v>107</v>
      </c>
      <c r="P206">
        <v>86</v>
      </c>
      <c r="Q206">
        <v>520</v>
      </c>
    </row>
    <row r="207" spans="1:17">
      <c r="A207" t="s">
        <v>6451</v>
      </c>
      <c r="B207" t="s">
        <v>3817</v>
      </c>
      <c r="C207" t="s">
        <v>4595</v>
      </c>
      <c r="D207" t="s">
        <v>76</v>
      </c>
      <c r="E207" t="s">
        <v>58</v>
      </c>
      <c r="F207" t="s">
        <v>233</v>
      </c>
      <c r="G207" t="s">
        <v>233</v>
      </c>
      <c r="H207" t="s">
        <v>233</v>
      </c>
      <c r="I207" t="s">
        <v>226</v>
      </c>
      <c r="K207">
        <v>50</v>
      </c>
      <c r="L207">
        <v>65</v>
      </c>
      <c r="M207">
        <v>107</v>
      </c>
      <c r="N207">
        <v>105</v>
      </c>
      <c r="O207">
        <v>107</v>
      </c>
      <c r="P207">
        <v>86</v>
      </c>
      <c r="Q207">
        <v>520</v>
      </c>
    </row>
    <row r="208" spans="1:17">
      <c r="A208" t="s">
        <v>6452</v>
      </c>
      <c r="B208" t="s">
        <v>3817</v>
      </c>
      <c r="C208" t="s">
        <v>4596</v>
      </c>
      <c r="D208" t="s">
        <v>76</v>
      </c>
      <c r="E208" t="s">
        <v>75</v>
      </c>
      <c r="F208" t="s">
        <v>233</v>
      </c>
      <c r="G208" t="s">
        <v>233</v>
      </c>
      <c r="H208" t="s">
        <v>233</v>
      </c>
      <c r="I208" t="s">
        <v>226</v>
      </c>
      <c r="K208">
        <v>50</v>
      </c>
      <c r="L208">
        <v>65</v>
      </c>
      <c r="M208">
        <v>107</v>
      </c>
      <c r="N208">
        <v>105</v>
      </c>
      <c r="O208">
        <v>107</v>
      </c>
      <c r="P208">
        <v>86</v>
      </c>
      <c r="Q208">
        <v>520</v>
      </c>
    </row>
    <row r="209" spans="1:17">
      <c r="A209" t="s">
        <v>6453</v>
      </c>
      <c r="B209" t="s">
        <v>3819</v>
      </c>
      <c r="C209" t="s">
        <v>3820</v>
      </c>
      <c r="D209" t="s">
        <v>80</v>
      </c>
      <c r="F209" t="s">
        <v>187</v>
      </c>
      <c r="G209" t="s">
        <v>250</v>
      </c>
      <c r="H209" t="s">
        <v>317</v>
      </c>
      <c r="I209" t="s">
        <v>137</v>
      </c>
      <c r="K209">
        <v>41</v>
      </c>
      <c r="L209">
        <v>50</v>
      </c>
      <c r="M209">
        <v>37</v>
      </c>
      <c r="N209">
        <v>50</v>
      </c>
      <c r="O209">
        <v>37</v>
      </c>
      <c r="P209">
        <v>66</v>
      </c>
      <c r="Q209">
        <v>281</v>
      </c>
    </row>
    <row r="210" spans="1:17">
      <c r="A210" t="s">
        <v>6454</v>
      </c>
      <c r="B210" t="s">
        <v>3821</v>
      </c>
      <c r="C210" t="s">
        <v>3822</v>
      </c>
      <c r="D210" t="s">
        <v>80</v>
      </c>
      <c r="F210" t="s">
        <v>187</v>
      </c>
      <c r="G210" t="s">
        <v>250</v>
      </c>
      <c r="H210" t="s">
        <v>317</v>
      </c>
      <c r="I210" t="s">
        <v>137</v>
      </c>
      <c r="K210">
        <v>64</v>
      </c>
      <c r="L210">
        <v>88</v>
      </c>
      <c r="M210">
        <v>50</v>
      </c>
      <c r="N210">
        <v>88</v>
      </c>
      <c r="O210">
        <v>50</v>
      </c>
      <c r="P210">
        <v>106</v>
      </c>
      <c r="Q210">
        <v>446</v>
      </c>
    </row>
    <row r="211" spans="1:17">
      <c r="A211" t="s">
        <v>6455</v>
      </c>
      <c r="B211" t="s">
        <v>3823</v>
      </c>
      <c r="C211" t="s">
        <v>3824</v>
      </c>
      <c r="D211" t="s">
        <v>77</v>
      </c>
      <c r="F211" t="s">
        <v>240</v>
      </c>
      <c r="G211" t="s">
        <v>198</v>
      </c>
      <c r="H211" t="s">
        <v>319</v>
      </c>
      <c r="I211" t="s">
        <v>137</v>
      </c>
      <c r="K211">
        <v>76</v>
      </c>
      <c r="L211">
        <v>25</v>
      </c>
      <c r="M211">
        <v>45</v>
      </c>
      <c r="N211">
        <v>67</v>
      </c>
      <c r="O211">
        <v>55</v>
      </c>
      <c r="P211">
        <v>24</v>
      </c>
      <c r="Q211">
        <v>292</v>
      </c>
    </row>
    <row r="212" spans="1:17">
      <c r="A212" t="s">
        <v>5904</v>
      </c>
      <c r="B212" t="s">
        <v>3825</v>
      </c>
      <c r="C212" t="s">
        <v>3826</v>
      </c>
      <c r="D212" t="s">
        <v>77</v>
      </c>
      <c r="F212" t="s">
        <v>240</v>
      </c>
      <c r="G212" t="s">
        <v>198</v>
      </c>
      <c r="H212" t="s">
        <v>319</v>
      </c>
      <c r="I212" t="s">
        <v>137</v>
      </c>
      <c r="K212">
        <v>116</v>
      </c>
      <c r="L212">
        <v>55</v>
      </c>
      <c r="M212">
        <v>85</v>
      </c>
      <c r="N212">
        <v>107</v>
      </c>
      <c r="O212">
        <v>95</v>
      </c>
      <c r="P212">
        <v>29</v>
      </c>
      <c r="Q212">
        <v>487</v>
      </c>
    </row>
    <row r="213" spans="1:17">
      <c r="A213" t="s">
        <v>6456</v>
      </c>
      <c r="B213" t="s">
        <v>3827</v>
      </c>
      <c r="C213" t="s">
        <v>3828</v>
      </c>
      <c r="D213" t="s">
        <v>53</v>
      </c>
      <c r="E213" t="s">
        <v>58</v>
      </c>
      <c r="F213" t="s">
        <v>132</v>
      </c>
      <c r="G213" t="s">
        <v>301</v>
      </c>
      <c r="H213" t="s">
        <v>152</v>
      </c>
      <c r="I213" t="s">
        <v>133</v>
      </c>
      <c r="K213">
        <v>50</v>
      </c>
      <c r="L213">
        <v>55</v>
      </c>
      <c r="M213">
        <v>50</v>
      </c>
      <c r="N213">
        <v>36</v>
      </c>
      <c r="O213">
        <v>30</v>
      </c>
      <c r="P213">
        <v>43</v>
      </c>
      <c r="Q213">
        <v>264</v>
      </c>
    </row>
    <row r="214" spans="1:17">
      <c r="A214" t="s">
        <v>6457</v>
      </c>
      <c r="B214" t="s">
        <v>3829</v>
      </c>
      <c r="C214" t="s">
        <v>3830</v>
      </c>
      <c r="D214" t="s">
        <v>53</v>
      </c>
      <c r="E214" t="s">
        <v>58</v>
      </c>
      <c r="F214" t="s">
        <v>132</v>
      </c>
      <c r="G214" t="s">
        <v>301</v>
      </c>
      <c r="H214" t="s">
        <v>152</v>
      </c>
      <c r="I214" t="s">
        <v>133</v>
      </c>
      <c r="K214">
        <v>62</v>
      </c>
      <c r="L214">
        <v>77</v>
      </c>
      <c r="M214">
        <v>62</v>
      </c>
      <c r="N214">
        <v>50</v>
      </c>
      <c r="O214">
        <v>42</v>
      </c>
      <c r="P214">
        <v>65</v>
      </c>
      <c r="Q214">
        <v>358</v>
      </c>
    </row>
    <row r="215" spans="1:17">
      <c r="A215" t="s">
        <v>6458</v>
      </c>
      <c r="B215" t="s">
        <v>3831</v>
      </c>
      <c r="C215" t="s">
        <v>3832</v>
      </c>
      <c r="D215" t="s">
        <v>53</v>
      </c>
      <c r="E215" t="s">
        <v>58</v>
      </c>
      <c r="F215" t="s">
        <v>132</v>
      </c>
      <c r="G215" t="s">
        <v>301</v>
      </c>
      <c r="H215" t="s">
        <v>152</v>
      </c>
      <c r="I215" t="s">
        <v>133</v>
      </c>
      <c r="K215">
        <v>80</v>
      </c>
      <c r="L215">
        <v>115</v>
      </c>
      <c r="M215">
        <v>80</v>
      </c>
      <c r="N215">
        <v>65</v>
      </c>
      <c r="O215">
        <v>55</v>
      </c>
      <c r="P215">
        <v>93</v>
      </c>
      <c r="Q215">
        <v>488</v>
      </c>
    </row>
    <row r="216" spans="1:17">
      <c r="A216" t="s">
        <v>6459</v>
      </c>
      <c r="B216" t="s">
        <v>3833</v>
      </c>
      <c r="C216" t="s">
        <v>3834</v>
      </c>
      <c r="D216" t="s">
        <v>65</v>
      </c>
      <c r="F216" t="s">
        <v>209</v>
      </c>
      <c r="G216" t="s">
        <v>238</v>
      </c>
      <c r="H216" t="s">
        <v>179</v>
      </c>
      <c r="I216" t="s">
        <v>210</v>
      </c>
      <c r="K216">
        <v>55</v>
      </c>
      <c r="L216">
        <v>75</v>
      </c>
      <c r="M216">
        <v>85</v>
      </c>
      <c r="N216">
        <v>25</v>
      </c>
      <c r="O216">
        <v>25</v>
      </c>
      <c r="P216">
        <v>15</v>
      </c>
      <c r="Q216">
        <v>280</v>
      </c>
    </row>
    <row r="217" spans="1:17">
      <c r="A217" t="s">
        <v>6460</v>
      </c>
      <c r="B217" t="s">
        <v>3835</v>
      </c>
      <c r="C217" t="s">
        <v>3836</v>
      </c>
      <c r="D217" t="s">
        <v>65</v>
      </c>
      <c r="F217" t="s">
        <v>209</v>
      </c>
      <c r="G217" t="s">
        <v>238</v>
      </c>
      <c r="H217" t="s">
        <v>179</v>
      </c>
      <c r="I217" t="s">
        <v>210</v>
      </c>
      <c r="K217">
        <v>70</v>
      </c>
      <c r="L217">
        <v>105</v>
      </c>
      <c r="M217">
        <v>105</v>
      </c>
      <c r="N217">
        <v>50</v>
      </c>
      <c r="O217">
        <v>40</v>
      </c>
      <c r="P217">
        <v>20</v>
      </c>
      <c r="Q217">
        <v>390</v>
      </c>
    </row>
    <row r="218" spans="1:17">
      <c r="A218" t="s">
        <v>6461</v>
      </c>
      <c r="B218" t="s">
        <v>3837</v>
      </c>
      <c r="C218" t="s">
        <v>3838</v>
      </c>
      <c r="D218" t="s">
        <v>65</v>
      </c>
      <c r="F218" t="s">
        <v>209</v>
      </c>
      <c r="G218" t="s">
        <v>343</v>
      </c>
      <c r="H218" t="s">
        <v>179</v>
      </c>
      <c r="I218" t="s">
        <v>210</v>
      </c>
      <c r="K218">
        <v>85</v>
      </c>
      <c r="L218">
        <v>135</v>
      </c>
      <c r="M218">
        <v>130</v>
      </c>
      <c r="N218">
        <v>60</v>
      </c>
      <c r="O218">
        <v>80</v>
      </c>
      <c r="P218">
        <v>25</v>
      </c>
      <c r="Q218">
        <v>515</v>
      </c>
    </row>
    <row r="219" spans="1:17">
      <c r="A219" t="s">
        <v>6462</v>
      </c>
      <c r="B219" t="s">
        <v>3839</v>
      </c>
      <c r="C219" t="s">
        <v>3840</v>
      </c>
      <c r="D219" t="s">
        <v>77</v>
      </c>
      <c r="E219" t="s">
        <v>58</v>
      </c>
      <c r="F219" t="s">
        <v>160</v>
      </c>
      <c r="G219" t="s">
        <v>425</v>
      </c>
      <c r="H219" t="s">
        <v>379</v>
      </c>
      <c r="I219" t="s">
        <v>137</v>
      </c>
      <c r="J219" t="s">
        <v>133</v>
      </c>
      <c r="K219">
        <v>65</v>
      </c>
      <c r="L219">
        <v>45</v>
      </c>
      <c r="M219">
        <v>43</v>
      </c>
      <c r="N219">
        <v>55</v>
      </c>
      <c r="O219">
        <v>43</v>
      </c>
      <c r="P219">
        <v>72</v>
      </c>
      <c r="Q219">
        <v>323</v>
      </c>
    </row>
    <row r="220" spans="1:17">
      <c r="A220" t="s">
        <v>6463</v>
      </c>
      <c r="B220" t="s">
        <v>3841</v>
      </c>
      <c r="C220" t="s">
        <v>3842</v>
      </c>
      <c r="D220" t="s">
        <v>77</v>
      </c>
      <c r="E220" t="s">
        <v>58</v>
      </c>
      <c r="F220" t="s">
        <v>160</v>
      </c>
      <c r="G220" t="s">
        <v>425</v>
      </c>
      <c r="H220" t="s">
        <v>379</v>
      </c>
      <c r="I220" t="s">
        <v>137</v>
      </c>
      <c r="J220" t="s">
        <v>133</v>
      </c>
      <c r="K220">
        <v>67</v>
      </c>
      <c r="L220">
        <v>57</v>
      </c>
      <c r="M220">
        <v>55</v>
      </c>
      <c r="N220">
        <v>77</v>
      </c>
      <c r="O220">
        <v>55</v>
      </c>
      <c r="P220">
        <v>114</v>
      </c>
      <c r="Q220">
        <v>425</v>
      </c>
    </row>
    <row r="221" spans="1:17">
      <c r="A221" t="s">
        <v>6464</v>
      </c>
      <c r="B221" t="s">
        <v>3843</v>
      </c>
      <c r="C221" t="s">
        <v>3844</v>
      </c>
      <c r="D221" t="s">
        <v>60</v>
      </c>
      <c r="F221" t="s">
        <v>148</v>
      </c>
      <c r="G221" t="s">
        <v>179</v>
      </c>
      <c r="H221" t="s">
        <v>270</v>
      </c>
      <c r="I221" t="s">
        <v>137</v>
      </c>
      <c r="K221">
        <v>60</v>
      </c>
      <c r="L221">
        <v>85</v>
      </c>
      <c r="M221">
        <v>40</v>
      </c>
      <c r="N221">
        <v>30</v>
      </c>
      <c r="O221">
        <v>45</v>
      </c>
      <c r="P221">
        <v>68</v>
      </c>
      <c r="Q221">
        <v>328</v>
      </c>
    </row>
    <row r="222" spans="1:17">
      <c r="A222" t="s">
        <v>6465</v>
      </c>
      <c r="B222" t="s">
        <v>3845</v>
      </c>
      <c r="C222" t="s">
        <v>3846</v>
      </c>
      <c r="D222" t="s">
        <v>60</v>
      </c>
      <c r="E222" t="s">
        <v>72</v>
      </c>
      <c r="F222" t="s">
        <v>148</v>
      </c>
      <c r="G222" t="s">
        <v>179</v>
      </c>
      <c r="H222" t="s">
        <v>270</v>
      </c>
      <c r="I222" t="s">
        <v>137</v>
      </c>
      <c r="K222">
        <v>110</v>
      </c>
      <c r="L222">
        <v>135</v>
      </c>
      <c r="M222">
        <v>60</v>
      </c>
      <c r="N222">
        <v>50</v>
      </c>
      <c r="O222">
        <v>65</v>
      </c>
      <c r="P222">
        <v>88</v>
      </c>
      <c r="Q222">
        <v>508</v>
      </c>
    </row>
    <row r="223" spans="1:17">
      <c r="A223" t="s">
        <v>6466</v>
      </c>
      <c r="B223" t="s">
        <v>3847</v>
      </c>
      <c r="C223" t="s">
        <v>3848</v>
      </c>
      <c r="D223" t="s">
        <v>54</v>
      </c>
      <c r="F223" t="s">
        <v>135</v>
      </c>
      <c r="G223" t="s">
        <v>154</v>
      </c>
      <c r="H223" t="s">
        <v>252</v>
      </c>
      <c r="I223" t="s">
        <v>199</v>
      </c>
      <c r="K223">
        <v>75</v>
      </c>
      <c r="L223">
        <v>80</v>
      </c>
      <c r="M223">
        <v>55</v>
      </c>
      <c r="N223">
        <v>25</v>
      </c>
      <c r="O223">
        <v>35</v>
      </c>
      <c r="P223">
        <v>35</v>
      </c>
      <c r="Q223">
        <v>305</v>
      </c>
    </row>
    <row r="224" spans="1:17">
      <c r="A224" t="s">
        <v>6467</v>
      </c>
      <c r="B224" t="s">
        <v>3849</v>
      </c>
      <c r="C224" t="s">
        <v>3850</v>
      </c>
      <c r="D224" t="s">
        <v>54</v>
      </c>
      <c r="F224" t="s">
        <v>135</v>
      </c>
      <c r="G224" t="s">
        <v>154</v>
      </c>
      <c r="H224" t="s">
        <v>252</v>
      </c>
      <c r="I224" t="s">
        <v>199</v>
      </c>
      <c r="K224">
        <v>85</v>
      </c>
      <c r="L224">
        <v>105</v>
      </c>
      <c r="M224">
        <v>85</v>
      </c>
      <c r="N224">
        <v>40</v>
      </c>
      <c r="O224">
        <v>50</v>
      </c>
      <c r="P224">
        <v>40</v>
      </c>
      <c r="Q224">
        <v>405</v>
      </c>
    </row>
    <row r="225" spans="1:17">
      <c r="A225" t="s">
        <v>6468</v>
      </c>
      <c r="B225" t="s">
        <v>3851</v>
      </c>
      <c r="C225" t="s">
        <v>3852</v>
      </c>
      <c r="D225" t="s">
        <v>54</v>
      </c>
      <c r="F225" t="s">
        <v>135</v>
      </c>
      <c r="G225" t="s">
        <v>154</v>
      </c>
      <c r="H225" t="s">
        <v>252</v>
      </c>
      <c r="I225" t="s">
        <v>199</v>
      </c>
      <c r="K225">
        <v>105</v>
      </c>
      <c r="L225">
        <v>140</v>
      </c>
      <c r="M225">
        <v>95</v>
      </c>
      <c r="N225">
        <v>55</v>
      </c>
      <c r="O225">
        <v>65</v>
      </c>
      <c r="P225">
        <v>45</v>
      </c>
      <c r="Q225">
        <v>505</v>
      </c>
    </row>
    <row r="226" spans="1:17">
      <c r="A226" t="s">
        <v>6469</v>
      </c>
      <c r="B226" t="s">
        <v>3853</v>
      </c>
      <c r="C226" t="s">
        <v>3854</v>
      </c>
      <c r="D226" t="s">
        <v>74</v>
      </c>
      <c r="F226" t="s">
        <v>190</v>
      </c>
      <c r="G226" t="s">
        <v>223</v>
      </c>
      <c r="H226" t="s">
        <v>197</v>
      </c>
      <c r="I226" t="s">
        <v>114</v>
      </c>
      <c r="K226">
        <v>50</v>
      </c>
      <c r="L226">
        <v>50</v>
      </c>
      <c r="M226">
        <v>40</v>
      </c>
      <c r="N226">
        <v>50</v>
      </c>
      <c r="O226">
        <v>40</v>
      </c>
      <c r="P226">
        <v>64</v>
      </c>
      <c r="Q226">
        <v>294</v>
      </c>
    </row>
    <row r="227" spans="1:17">
      <c r="A227" t="s">
        <v>6470</v>
      </c>
      <c r="B227" t="s">
        <v>3855</v>
      </c>
      <c r="C227" t="s">
        <v>3856</v>
      </c>
      <c r="D227" t="s">
        <v>74</v>
      </c>
      <c r="E227" t="s">
        <v>60</v>
      </c>
      <c r="F227" t="s">
        <v>190</v>
      </c>
      <c r="G227" t="s">
        <v>223</v>
      </c>
      <c r="H227" t="s">
        <v>197</v>
      </c>
      <c r="I227" t="s">
        <v>114</v>
      </c>
      <c r="K227">
        <v>75</v>
      </c>
      <c r="L227">
        <v>65</v>
      </c>
      <c r="M227">
        <v>55</v>
      </c>
      <c r="N227">
        <v>65</v>
      </c>
      <c r="O227">
        <v>55</v>
      </c>
      <c r="P227">
        <v>69</v>
      </c>
      <c r="Q227">
        <v>384</v>
      </c>
    </row>
    <row r="228" spans="1:17">
      <c r="A228" t="s">
        <v>6471</v>
      </c>
      <c r="B228" t="s">
        <v>3857</v>
      </c>
      <c r="C228" t="s">
        <v>3858</v>
      </c>
      <c r="D228" t="s">
        <v>74</v>
      </c>
      <c r="E228" t="s">
        <v>60</v>
      </c>
      <c r="F228" t="s">
        <v>190</v>
      </c>
      <c r="G228" t="s">
        <v>206</v>
      </c>
      <c r="H228" t="s">
        <v>197</v>
      </c>
      <c r="I228" t="s">
        <v>114</v>
      </c>
      <c r="K228">
        <v>105</v>
      </c>
      <c r="L228">
        <v>95</v>
      </c>
      <c r="M228">
        <v>75</v>
      </c>
      <c r="N228">
        <v>85</v>
      </c>
      <c r="O228">
        <v>75</v>
      </c>
      <c r="P228">
        <v>74</v>
      </c>
      <c r="Q228">
        <v>509</v>
      </c>
    </row>
    <row r="229" spans="1:17">
      <c r="A229" t="s">
        <v>6472</v>
      </c>
      <c r="B229" t="s">
        <v>3859</v>
      </c>
      <c r="C229" t="s">
        <v>3860</v>
      </c>
      <c r="D229" t="s">
        <v>54</v>
      </c>
      <c r="F229" t="s">
        <v>135</v>
      </c>
      <c r="G229" t="s">
        <v>167</v>
      </c>
      <c r="H229" t="s">
        <v>270</v>
      </c>
      <c r="I229" t="s">
        <v>199</v>
      </c>
      <c r="K229">
        <v>120</v>
      </c>
      <c r="L229">
        <v>100</v>
      </c>
      <c r="M229">
        <v>85</v>
      </c>
      <c r="N229">
        <v>30</v>
      </c>
      <c r="O229">
        <v>85</v>
      </c>
      <c r="P229">
        <v>45</v>
      </c>
      <c r="Q229">
        <v>465</v>
      </c>
    </row>
    <row r="230" spans="1:17">
      <c r="A230" t="s">
        <v>6473</v>
      </c>
      <c r="B230" t="s">
        <v>3861</v>
      </c>
      <c r="C230" t="s">
        <v>3862</v>
      </c>
      <c r="D230" t="s">
        <v>54</v>
      </c>
      <c r="F230" t="s">
        <v>209</v>
      </c>
      <c r="G230" t="s">
        <v>167</v>
      </c>
      <c r="H230" t="s">
        <v>270</v>
      </c>
      <c r="I230" t="s">
        <v>199</v>
      </c>
      <c r="K230">
        <v>75</v>
      </c>
      <c r="L230">
        <v>125</v>
      </c>
      <c r="M230">
        <v>75</v>
      </c>
      <c r="N230">
        <v>30</v>
      </c>
      <c r="O230">
        <v>75</v>
      </c>
      <c r="P230">
        <v>85</v>
      </c>
      <c r="Q230">
        <v>465</v>
      </c>
    </row>
    <row r="231" spans="1:17">
      <c r="A231" t="s">
        <v>6474</v>
      </c>
      <c r="B231" t="s">
        <v>3863</v>
      </c>
      <c r="C231" t="s">
        <v>3864</v>
      </c>
      <c r="D231" t="s">
        <v>75</v>
      </c>
      <c r="E231" t="s">
        <v>81</v>
      </c>
      <c r="F231" t="s">
        <v>317</v>
      </c>
      <c r="G231" t="s">
        <v>168</v>
      </c>
      <c r="H231" t="s">
        <v>97</v>
      </c>
      <c r="I231" t="s">
        <v>99</v>
      </c>
      <c r="J231" t="s">
        <v>144</v>
      </c>
      <c r="K231">
        <v>40</v>
      </c>
      <c r="L231">
        <v>27</v>
      </c>
      <c r="M231">
        <v>60</v>
      </c>
      <c r="N231">
        <v>37</v>
      </c>
      <c r="O231">
        <v>50</v>
      </c>
      <c r="P231">
        <v>66</v>
      </c>
      <c r="Q231">
        <v>280</v>
      </c>
    </row>
    <row r="232" spans="1:17">
      <c r="A232" t="s">
        <v>6248</v>
      </c>
      <c r="B232" t="s">
        <v>3865</v>
      </c>
      <c r="C232" t="s">
        <v>3866</v>
      </c>
      <c r="D232" t="s">
        <v>75</v>
      </c>
      <c r="E232" t="s">
        <v>81</v>
      </c>
      <c r="F232" t="s">
        <v>317</v>
      </c>
      <c r="G232" t="s">
        <v>168</v>
      </c>
      <c r="H232" t="s">
        <v>97</v>
      </c>
      <c r="I232" t="s">
        <v>99</v>
      </c>
      <c r="J232" t="s">
        <v>144</v>
      </c>
      <c r="K232">
        <v>60</v>
      </c>
      <c r="L232">
        <v>67</v>
      </c>
      <c r="M232">
        <v>85</v>
      </c>
      <c r="N232">
        <v>77</v>
      </c>
      <c r="O232">
        <v>75</v>
      </c>
      <c r="P232">
        <v>116</v>
      </c>
      <c r="Q232">
        <v>480</v>
      </c>
    </row>
    <row r="233" spans="1:17">
      <c r="A233" t="s">
        <v>6475</v>
      </c>
      <c r="B233" t="s">
        <v>3867</v>
      </c>
      <c r="C233" t="s">
        <v>3868</v>
      </c>
      <c r="D233" t="s">
        <v>74</v>
      </c>
      <c r="F233" t="s">
        <v>249</v>
      </c>
      <c r="G233" t="s">
        <v>129</v>
      </c>
      <c r="H233" t="s">
        <v>270</v>
      </c>
      <c r="I233" t="s">
        <v>265</v>
      </c>
      <c r="K233">
        <v>70</v>
      </c>
      <c r="L233">
        <v>92</v>
      </c>
      <c r="M233">
        <v>65</v>
      </c>
      <c r="N233">
        <v>80</v>
      </c>
      <c r="O233">
        <v>55</v>
      </c>
      <c r="P233">
        <v>98</v>
      </c>
      <c r="Q233">
        <v>460</v>
      </c>
    </row>
    <row r="234" spans="1:17">
      <c r="A234" t="s">
        <v>6476</v>
      </c>
      <c r="B234" t="s">
        <v>3867</v>
      </c>
      <c r="C234" t="s">
        <v>4597</v>
      </c>
      <c r="D234" t="s">
        <v>74</v>
      </c>
      <c r="F234" t="s">
        <v>208</v>
      </c>
      <c r="G234" t="s">
        <v>129</v>
      </c>
      <c r="H234" t="s">
        <v>270</v>
      </c>
      <c r="I234" t="s">
        <v>265</v>
      </c>
      <c r="K234">
        <v>70</v>
      </c>
      <c r="L234">
        <v>92</v>
      </c>
      <c r="M234">
        <v>65</v>
      </c>
      <c r="N234">
        <v>80</v>
      </c>
      <c r="O234">
        <v>55</v>
      </c>
      <c r="P234">
        <v>98</v>
      </c>
      <c r="Q234">
        <v>460</v>
      </c>
    </row>
    <row r="235" spans="1:17">
      <c r="A235" t="s">
        <v>6477</v>
      </c>
      <c r="B235" t="s">
        <v>3869</v>
      </c>
      <c r="C235" t="s">
        <v>3870</v>
      </c>
      <c r="D235" t="s">
        <v>73</v>
      </c>
      <c r="F235" t="s">
        <v>136</v>
      </c>
      <c r="G235" t="s">
        <v>136</v>
      </c>
      <c r="H235" t="s">
        <v>167</v>
      </c>
      <c r="I235" t="s">
        <v>137</v>
      </c>
      <c r="K235">
        <v>70</v>
      </c>
      <c r="L235">
        <v>90</v>
      </c>
      <c r="M235">
        <v>45</v>
      </c>
      <c r="N235">
        <v>15</v>
      </c>
      <c r="O235">
        <v>45</v>
      </c>
      <c r="P235">
        <v>50</v>
      </c>
      <c r="Q235">
        <v>315</v>
      </c>
    </row>
    <row r="236" spans="1:17">
      <c r="A236" t="s">
        <v>6478</v>
      </c>
      <c r="B236" t="s">
        <v>3869</v>
      </c>
      <c r="C236" t="s">
        <v>4598</v>
      </c>
      <c r="D236" t="s">
        <v>78</v>
      </c>
      <c r="F236" t="s">
        <v>136</v>
      </c>
      <c r="G236" t="s">
        <v>136</v>
      </c>
      <c r="H236" t="s">
        <v>167</v>
      </c>
      <c r="I236" t="s">
        <v>137</v>
      </c>
      <c r="K236">
        <v>70</v>
      </c>
      <c r="L236">
        <v>90</v>
      </c>
      <c r="M236">
        <v>45</v>
      </c>
      <c r="N236">
        <v>15</v>
      </c>
      <c r="O236">
        <v>45</v>
      </c>
      <c r="P236">
        <v>50</v>
      </c>
      <c r="Q236">
        <v>315</v>
      </c>
    </row>
    <row r="237" spans="1:17">
      <c r="A237" t="s">
        <v>6479</v>
      </c>
      <c r="B237" t="s">
        <v>3871</v>
      </c>
      <c r="C237" t="s">
        <v>3872</v>
      </c>
      <c r="D237" t="s">
        <v>73</v>
      </c>
      <c r="F237" t="s">
        <v>154</v>
      </c>
      <c r="G237" t="s">
        <v>154</v>
      </c>
      <c r="H237" t="s">
        <v>488</v>
      </c>
      <c r="I237" t="s">
        <v>137</v>
      </c>
      <c r="K237">
        <v>105</v>
      </c>
      <c r="L237">
        <v>140</v>
      </c>
      <c r="M237">
        <v>55</v>
      </c>
      <c r="N237">
        <v>30</v>
      </c>
      <c r="O237">
        <v>55</v>
      </c>
      <c r="P237">
        <v>95</v>
      </c>
      <c r="Q237">
        <v>480</v>
      </c>
    </row>
    <row r="238" spans="1:17">
      <c r="A238" t="s">
        <v>6480</v>
      </c>
      <c r="B238" t="s">
        <v>3871</v>
      </c>
      <c r="C238" t="s">
        <v>4599</v>
      </c>
      <c r="D238" t="s">
        <v>73</v>
      </c>
      <c r="E238" t="s">
        <v>77</v>
      </c>
      <c r="F238" t="s">
        <v>154</v>
      </c>
      <c r="G238" t="s">
        <v>154</v>
      </c>
      <c r="H238" t="s">
        <v>488</v>
      </c>
      <c r="I238" t="s">
        <v>137</v>
      </c>
      <c r="K238">
        <v>105</v>
      </c>
      <c r="L238">
        <v>30</v>
      </c>
      <c r="M238">
        <v>105</v>
      </c>
      <c r="N238">
        <v>140</v>
      </c>
      <c r="O238">
        <v>105</v>
      </c>
      <c r="P238">
        <v>55</v>
      </c>
      <c r="Q238">
        <v>540</v>
      </c>
    </row>
    <row r="239" spans="1:17">
      <c r="A239" t="s">
        <v>6249</v>
      </c>
      <c r="B239" t="s">
        <v>3871</v>
      </c>
      <c r="C239" t="s">
        <v>4600</v>
      </c>
      <c r="D239" t="s">
        <v>78</v>
      </c>
      <c r="F239" t="s">
        <v>4459</v>
      </c>
      <c r="G239" t="s">
        <v>4459</v>
      </c>
      <c r="H239" t="s">
        <v>488</v>
      </c>
      <c r="I239" t="s">
        <v>137</v>
      </c>
      <c r="K239">
        <v>105</v>
      </c>
      <c r="L239">
        <v>140</v>
      </c>
      <c r="M239">
        <v>55</v>
      </c>
      <c r="N239">
        <v>30</v>
      </c>
      <c r="O239">
        <v>55</v>
      </c>
      <c r="P239">
        <v>95</v>
      </c>
      <c r="Q239">
        <v>480</v>
      </c>
    </row>
    <row r="240" spans="1:17">
      <c r="A240" t="s">
        <v>6481</v>
      </c>
      <c r="B240" t="s">
        <v>3871</v>
      </c>
      <c r="C240" t="s">
        <v>4601</v>
      </c>
      <c r="D240" t="s">
        <v>78</v>
      </c>
      <c r="E240" t="s">
        <v>73</v>
      </c>
      <c r="F240" t="s">
        <v>4459</v>
      </c>
      <c r="G240" t="s">
        <v>4459</v>
      </c>
      <c r="H240" t="s">
        <v>488</v>
      </c>
      <c r="I240" t="s">
        <v>137</v>
      </c>
      <c r="K240">
        <v>105</v>
      </c>
      <c r="L240">
        <v>160</v>
      </c>
      <c r="M240">
        <v>55</v>
      </c>
      <c r="N240">
        <v>30</v>
      </c>
      <c r="O240">
        <v>55</v>
      </c>
      <c r="P240">
        <v>135</v>
      </c>
      <c r="Q240">
        <v>540</v>
      </c>
    </row>
    <row r="241" spans="1:17">
      <c r="A241" t="s">
        <v>6482</v>
      </c>
      <c r="B241" t="s">
        <v>3873</v>
      </c>
      <c r="C241" t="s">
        <v>3874</v>
      </c>
      <c r="D241" t="s">
        <v>75</v>
      </c>
      <c r="F241" t="s">
        <v>197</v>
      </c>
      <c r="G241" t="s">
        <v>97</v>
      </c>
      <c r="H241" t="s">
        <v>395</v>
      </c>
      <c r="I241" t="s">
        <v>99</v>
      </c>
      <c r="K241">
        <v>75</v>
      </c>
      <c r="L241">
        <v>86</v>
      </c>
      <c r="M241">
        <v>67</v>
      </c>
      <c r="N241">
        <v>106</v>
      </c>
      <c r="O241">
        <v>67</v>
      </c>
      <c r="P241">
        <v>60</v>
      </c>
      <c r="Q241">
        <v>461</v>
      </c>
    </row>
    <row r="242" spans="1:17">
      <c r="A242" t="s">
        <v>6483</v>
      </c>
      <c r="B242" t="s">
        <v>3875</v>
      </c>
      <c r="C242" t="s">
        <v>3876</v>
      </c>
      <c r="D242" t="s">
        <v>66</v>
      </c>
      <c r="E242" t="s">
        <v>65</v>
      </c>
      <c r="F242" t="s">
        <v>209</v>
      </c>
      <c r="G242" t="s">
        <v>219</v>
      </c>
      <c r="H242" t="s">
        <v>238</v>
      </c>
      <c r="I242" t="s">
        <v>121</v>
      </c>
      <c r="J242" t="s">
        <v>210</v>
      </c>
      <c r="K242">
        <v>50</v>
      </c>
      <c r="L242">
        <v>65</v>
      </c>
      <c r="M242">
        <v>85</v>
      </c>
      <c r="N242">
        <v>35</v>
      </c>
      <c r="O242">
        <v>35</v>
      </c>
      <c r="P242">
        <v>55</v>
      </c>
      <c r="Q242">
        <v>325</v>
      </c>
    </row>
    <row r="243" spans="1:17">
      <c r="A243" t="s">
        <v>6484</v>
      </c>
      <c r="B243" t="s">
        <v>3877</v>
      </c>
      <c r="C243" t="s">
        <v>3878</v>
      </c>
      <c r="D243" t="s">
        <v>66</v>
      </c>
      <c r="E243" t="s">
        <v>65</v>
      </c>
      <c r="F243" t="s">
        <v>209</v>
      </c>
      <c r="G243" t="s">
        <v>219</v>
      </c>
      <c r="H243" t="s">
        <v>238</v>
      </c>
      <c r="I243" t="s">
        <v>121</v>
      </c>
      <c r="J243" t="s">
        <v>210</v>
      </c>
      <c r="K243">
        <v>70</v>
      </c>
      <c r="L243">
        <v>105</v>
      </c>
      <c r="M243">
        <v>125</v>
      </c>
      <c r="N243">
        <v>65</v>
      </c>
      <c r="O243">
        <v>75</v>
      </c>
      <c r="P243">
        <v>45</v>
      </c>
      <c r="Q243">
        <v>485</v>
      </c>
    </row>
    <row r="244" spans="1:17">
      <c r="A244" t="s">
        <v>6485</v>
      </c>
      <c r="B244" t="s">
        <v>3879</v>
      </c>
      <c r="C244" t="s">
        <v>3880</v>
      </c>
      <c r="D244" t="s">
        <v>80</v>
      </c>
      <c r="E244" t="s">
        <v>54</v>
      </c>
      <c r="F244" t="s">
        <v>123</v>
      </c>
      <c r="G244" t="s">
        <v>271</v>
      </c>
      <c r="H244" t="s">
        <v>139</v>
      </c>
      <c r="I244" t="s">
        <v>137</v>
      </c>
      <c r="J244" t="s">
        <v>106</v>
      </c>
      <c r="K244">
        <v>50</v>
      </c>
      <c r="L244">
        <v>75</v>
      </c>
      <c r="M244">
        <v>70</v>
      </c>
      <c r="N244">
        <v>35</v>
      </c>
      <c r="O244">
        <v>70</v>
      </c>
      <c r="P244">
        <v>48</v>
      </c>
      <c r="Q244">
        <v>348</v>
      </c>
    </row>
    <row r="245" spans="1:17">
      <c r="A245" t="s">
        <v>6254</v>
      </c>
      <c r="B245" t="s">
        <v>3881</v>
      </c>
      <c r="C245" t="s">
        <v>3882</v>
      </c>
      <c r="D245" t="s">
        <v>80</v>
      </c>
      <c r="E245" t="s">
        <v>54</v>
      </c>
      <c r="F245" t="s">
        <v>123</v>
      </c>
      <c r="G245" t="s">
        <v>271</v>
      </c>
      <c r="H245" t="s">
        <v>139</v>
      </c>
      <c r="I245" t="s">
        <v>137</v>
      </c>
      <c r="J245" t="s">
        <v>106</v>
      </c>
      <c r="K245">
        <v>65</v>
      </c>
      <c r="L245">
        <v>90</v>
      </c>
      <c r="M245">
        <v>115</v>
      </c>
      <c r="N245">
        <v>45</v>
      </c>
      <c r="O245">
        <v>115</v>
      </c>
      <c r="P245">
        <v>58</v>
      </c>
      <c r="Q245">
        <v>488</v>
      </c>
    </row>
    <row r="246" spans="1:17">
      <c r="A246" t="s">
        <v>6486</v>
      </c>
      <c r="B246" t="s">
        <v>3883</v>
      </c>
      <c r="C246" t="s">
        <v>3884</v>
      </c>
      <c r="D246" t="s">
        <v>77</v>
      </c>
      <c r="E246" t="s">
        <v>58</v>
      </c>
      <c r="F246" t="s">
        <v>176</v>
      </c>
      <c r="G246" t="s">
        <v>157</v>
      </c>
      <c r="H246" t="s">
        <v>126</v>
      </c>
      <c r="I246" t="s">
        <v>133</v>
      </c>
      <c r="K246">
        <v>72</v>
      </c>
      <c r="L246">
        <v>58</v>
      </c>
      <c r="M246">
        <v>80</v>
      </c>
      <c r="N246">
        <v>103</v>
      </c>
      <c r="O246">
        <v>80</v>
      </c>
      <c r="P246">
        <v>97</v>
      </c>
      <c r="Q246">
        <v>490</v>
      </c>
    </row>
    <row r="247" spans="1:17">
      <c r="A247" t="s">
        <v>6487</v>
      </c>
      <c r="B247" t="s">
        <v>3885</v>
      </c>
      <c r="C247" t="s">
        <v>3886</v>
      </c>
      <c r="D247" t="s">
        <v>67</v>
      </c>
      <c r="F247" t="s">
        <v>496</v>
      </c>
      <c r="G247" t="s">
        <v>496</v>
      </c>
      <c r="H247" t="s">
        <v>496</v>
      </c>
      <c r="I247" t="s">
        <v>210</v>
      </c>
      <c r="J247" t="s">
        <v>226</v>
      </c>
      <c r="K247">
        <v>38</v>
      </c>
      <c r="L247">
        <v>30</v>
      </c>
      <c r="M247">
        <v>85</v>
      </c>
      <c r="N247">
        <v>55</v>
      </c>
      <c r="O247">
        <v>65</v>
      </c>
      <c r="P247">
        <v>30</v>
      </c>
      <c r="Q247">
        <v>303</v>
      </c>
    </row>
    <row r="248" spans="1:17">
      <c r="A248" t="s">
        <v>6255</v>
      </c>
      <c r="B248" t="s">
        <v>3885</v>
      </c>
      <c r="C248" t="s">
        <v>4602</v>
      </c>
      <c r="D248" t="s">
        <v>60</v>
      </c>
      <c r="E248" t="s">
        <v>67</v>
      </c>
      <c r="F248" t="s">
        <v>4460</v>
      </c>
      <c r="G248" t="s">
        <v>4460</v>
      </c>
      <c r="H248" t="s">
        <v>4460</v>
      </c>
      <c r="I248" t="s">
        <v>210</v>
      </c>
      <c r="J248" t="s">
        <v>226</v>
      </c>
      <c r="K248">
        <v>38</v>
      </c>
      <c r="L248">
        <v>55</v>
      </c>
      <c r="M248">
        <v>85</v>
      </c>
      <c r="N248">
        <v>30</v>
      </c>
      <c r="O248">
        <v>65</v>
      </c>
      <c r="P248">
        <v>30</v>
      </c>
      <c r="Q248">
        <v>303</v>
      </c>
    </row>
    <row r="249" spans="1:17">
      <c r="A249" t="s">
        <v>6488</v>
      </c>
      <c r="B249" t="s">
        <v>3887</v>
      </c>
      <c r="C249" t="s">
        <v>3888</v>
      </c>
      <c r="D249" t="s">
        <v>67</v>
      </c>
      <c r="F249" t="s">
        <v>496</v>
      </c>
      <c r="G249" t="s">
        <v>496</v>
      </c>
      <c r="H249" t="s">
        <v>496</v>
      </c>
      <c r="I249" t="s">
        <v>210</v>
      </c>
      <c r="J249" t="s">
        <v>226</v>
      </c>
      <c r="K249">
        <v>58</v>
      </c>
      <c r="L249">
        <v>50</v>
      </c>
      <c r="M249">
        <v>145</v>
      </c>
      <c r="N249">
        <v>95</v>
      </c>
      <c r="O249">
        <v>105</v>
      </c>
      <c r="P249">
        <v>30</v>
      </c>
      <c r="Q249">
        <v>483</v>
      </c>
    </row>
    <row r="250" spans="1:17">
      <c r="A250" t="s">
        <v>6489</v>
      </c>
      <c r="B250" t="s">
        <v>3889</v>
      </c>
      <c r="C250" t="s">
        <v>3890</v>
      </c>
      <c r="D250" t="s">
        <v>59</v>
      </c>
      <c r="F250" t="s">
        <v>171</v>
      </c>
      <c r="G250" t="s">
        <v>225</v>
      </c>
      <c r="H250" t="s">
        <v>245</v>
      </c>
      <c r="I250" t="s">
        <v>210</v>
      </c>
      <c r="K250">
        <v>50</v>
      </c>
      <c r="L250">
        <v>50</v>
      </c>
      <c r="M250">
        <v>62</v>
      </c>
      <c r="N250">
        <v>40</v>
      </c>
      <c r="O250">
        <v>62</v>
      </c>
      <c r="P250">
        <v>65</v>
      </c>
      <c r="Q250">
        <v>329</v>
      </c>
    </row>
    <row r="251" spans="1:17">
      <c r="A251" t="s">
        <v>6256</v>
      </c>
      <c r="B251" t="s">
        <v>3891</v>
      </c>
      <c r="C251" t="s">
        <v>3892</v>
      </c>
      <c r="D251" t="s">
        <v>59</v>
      </c>
      <c r="F251" t="s">
        <v>171</v>
      </c>
      <c r="G251" t="s">
        <v>238</v>
      </c>
      <c r="H251" t="s">
        <v>245</v>
      </c>
      <c r="I251" t="s">
        <v>210</v>
      </c>
      <c r="K251">
        <v>80</v>
      </c>
      <c r="L251">
        <v>95</v>
      </c>
      <c r="M251">
        <v>82</v>
      </c>
      <c r="N251">
        <v>60</v>
      </c>
      <c r="O251">
        <v>82</v>
      </c>
      <c r="P251">
        <v>75</v>
      </c>
      <c r="Q251">
        <v>474</v>
      </c>
    </row>
    <row r="252" spans="1:17">
      <c r="A252" t="s">
        <v>6490</v>
      </c>
      <c r="B252" t="s">
        <v>3893</v>
      </c>
      <c r="C252" t="s">
        <v>3894</v>
      </c>
      <c r="D252" t="s">
        <v>53</v>
      </c>
      <c r="F252" t="s">
        <v>156</v>
      </c>
      <c r="G252" t="s">
        <v>184</v>
      </c>
      <c r="H252" t="s">
        <v>229</v>
      </c>
      <c r="I252" t="s">
        <v>137</v>
      </c>
      <c r="K252">
        <v>55</v>
      </c>
      <c r="L252">
        <v>50</v>
      </c>
      <c r="M252">
        <v>40</v>
      </c>
      <c r="N252">
        <v>40</v>
      </c>
      <c r="O252">
        <v>40</v>
      </c>
      <c r="P252">
        <v>75</v>
      </c>
      <c r="Q252">
        <v>300</v>
      </c>
    </row>
    <row r="253" spans="1:17">
      <c r="A253" t="s">
        <v>6491</v>
      </c>
      <c r="B253" t="s">
        <v>3895</v>
      </c>
      <c r="C253" t="s">
        <v>3896</v>
      </c>
      <c r="D253" t="s">
        <v>53</v>
      </c>
      <c r="F253" t="s">
        <v>156</v>
      </c>
      <c r="G253" t="s">
        <v>184</v>
      </c>
      <c r="H253" t="s">
        <v>229</v>
      </c>
      <c r="I253" t="s">
        <v>137</v>
      </c>
      <c r="K253">
        <v>75</v>
      </c>
      <c r="L253">
        <v>95</v>
      </c>
      <c r="M253">
        <v>60</v>
      </c>
      <c r="N253">
        <v>65</v>
      </c>
      <c r="O253">
        <v>60</v>
      </c>
      <c r="P253">
        <v>115</v>
      </c>
      <c r="Q253">
        <v>470</v>
      </c>
    </row>
    <row r="254" spans="1:17">
      <c r="A254" t="s">
        <v>6492</v>
      </c>
      <c r="B254" t="s">
        <v>3897</v>
      </c>
      <c r="C254" t="s">
        <v>3898</v>
      </c>
      <c r="D254" t="s">
        <v>77</v>
      </c>
      <c r="F254" t="s">
        <v>166</v>
      </c>
      <c r="G254" t="s">
        <v>165</v>
      </c>
      <c r="H254" t="s">
        <v>236</v>
      </c>
      <c r="I254" t="s">
        <v>199</v>
      </c>
      <c r="K254">
        <v>45</v>
      </c>
      <c r="L254">
        <v>30</v>
      </c>
      <c r="M254">
        <v>50</v>
      </c>
      <c r="N254">
        <v>55</v>
      </c>
      <c r="O254">
        <v>65</v>
      </c>
      <c r="P254">
        <v>45</v>
      </c>
      <c r="Q254">
        <v>290</v>
      </c>
    </row>
    <row r="255" spans="1:17">
      <c r="A255" t="s">
        <v>6493</v>
      </c>
      <c r="B255" t="s">
        <v>3899</v>
      </c>
      <c r="C255" t="s">
        <v>3900</v>
      </c>
      <c r="D255" t="s">
        <v>77</v>
      </c>
      <c r="F255" t="s">
        <v>166</v>
      </c>
      <c r="G255" t="s">
        <v>165</v>
      </c>
      <c r="H255" t="s">
        <v>236</v>
      </c>
      <c r="I255" t="s">
        <v>199</v>
      </c>
      <c r="K255">
        <v>60</v>
      </c>
      <c r="L255">
        <v>45</v>
      </c>
      <c r="M255">
        <v>70</v>
      </c>
      <c r="N255">
        <v>75</v>
      </c>
      <c r="O255">
        <v>85</v>
      </c>
      <c r="P255">
        <v>55</v>
      </c>
      <c r="Q255">
        <v>390</v>
      </c>
    </row>
    <row r="256" spans="1:17">
      <c r="A256" t="s">
        <v>6494</v>
      </c>
      <c r="B256" t="s">
        <v>3901</v>
      </c>
      <c r="C256" t="s">
        <v>3902</v>
      </c>
      <c r="D256" t="s">
        <v>77</v>
      </c>
      <c r="F256" t="s">
        <v>166</v>
      </c>
      <c r="G256" t="s">
        <v>165</v>
      </c>
      <c r="H256" t="s">
        <v>236</v>
      </c>
      <c r="I256" t="s">
        <v>199</v>
      </c>
      <c r="K256">
        <v>70</v>
      </c>
      <c r="L256">
        <v>55</v>
      </c>
      <c r="M256">
        <v>95</v>
      </c>
      <c r="N256">
        <v>95</v>
      </c>
      <c r="O256">
        <v>110</v>
      </c>
      <c r="P256">
        <v>65</v>
      </c>
      <c r="Q256">
        <v>490</v>
      </c>
    </row>
    <row r="257" spans="1:17">
      <c r="A257" t="s">
        <v>6495</v>
      </c>
      <c r="B257" t="s">
        <v>3903</v>
      </c>
      <c r="C257" t="s">
        <v>3904</v>
      </c>
      <c r="D257" t="s">
        <v>77</v>
      </c>
      <c r="F257" t="s">
        <v>230</v>
      </c>
      <c r="G257" t="s">
        <v>157</v>
      </c>
      <c r="H257" t="s">
        <v>218</v>
      </c>
      <c r="I257" t="s">
        <v>226</v>
      </c>
      <c r="K257">
        <v>45</v>
      </c>
      <c r="L257">
        <v>30</v>
      </c>
      <c r="M257">
        <v>40</v>
      </c>
      <c r="N257">
        <v>105</v>
      </c>
      <c r="O257">
        <v>50</v>
      </c>
      <c r="P257">
        <v>20</v>
      </c>
      <c r="Q257">
        <v>290</v>
      </c>
    </row>
    <row r="258" spans="1:17">
      <c r="A258" t="s">
        <v>6496</v>
      </c>
      <c r="B258" t="s">
        <v>3905</v>
      </c>
      <c r="C258" t="s">
        <v>3906</v>
      </c>
      <c r="D258" t="s">
        <v>77</v>
      </c>
      <c r="F258" t="s">
        <v>230</v>
      </c>
      <c r="G258" t="s">
        <v>157</v>
      </c>
      <c r="H258" t="s">
        <v>218</v>
      </c>
      <c r="I258" t="s">
        <v>226</v>
      </c>
      <c r="K258">
        <v>65</v>
      </c>
      <c r="L258">
        <v>40</v>
      </c>
      <c r="M258">
        <v>50</v>
      </c>
      <c r="N258">
        <v>125</v>
      </c>
      <c r="O258">
        <v>60</v>
      </c>
      <c r="P258">
        <v>30</v>
      </c>
      <c r="Q258">
        <v>370</v>
      </c>
    </row>
    <row r="259" spans="1:17">
      <c r="A259" t="s">
        <v>6497</v>
      </c>
      <c r="B259" t="s">
        <v>3907</v>
      </c>
      <c r="C259" t="s">
        <v>3908</v>
      </c>
      <c r="D259" t="s">
        <v>77</v>
      </c>
      <c r="F259" t="s">
        <v>230</v>
      </c>
      <c r="G259" t="s">
        <v>157</v>
      </c>
      <c r="H259" t="s">
        <v>218</v>
      </c>
      <c r="I259" t="s">
        <v>226</v>
      </c>
      <c r="K259">
        <v>110</v>
      </c>
      <c r="L259">
        <v>65</v>
      </c>
      <c r="M259">
        <v>75</v>
      </c>
      <c r="N259">
        <v>125</v>
      </c>
      <c r="O259">
        <v>85</v>
      </c>
      <c r="P259">
        <v>30</v>
      </c>
      <c r="Q259">
        <v>490</v>
      </c>
    </row>
    <row r="260" spans="1:17">
      <c r="A260" t="s">
        <v>6498</v>
      </c>
      <c r="B260" t="s">
        <v>3909</v>
      </c>
      <c r="C260" t="s">
        <v>3910</v>
      </c>
      <c r="D260" t="s">
        <v>78</v>
      </c>
      <c r="F260" t="s">
        <v>224</v>
      </c>
      <c r="G260" t="s">
        <v>149</v>
      </c>
      <c r="H260" t="s">
        <v>238</v>
      </c>
      <c r="I260" t="s">
        <v>210</v>
      </c>
      <c r="K260">
        <v>36</v>
      </c>
      <c r="L260">
        <v>50</v>
      </c>
      <c r="M260">
        <v>50</v>
      </c>
      <c r="N260">
        <v>65</v>
      </c>
      <c r="O260">
        <v>60</v>
      </c>
      <c r="P260">
        <v>44</v>
      </c>
      <c r="Q260">
        <v>305</v>
      </c>
    </row>
    <row r="261" spans="1:17">
      <c r="A261" t="s">
        <v>6499</v>
      </c>
      <c r="B261" t="s">
        <v>3911</v>
      </c>
      <c r="C261" t="s">
        <v>3912</v>
      </c>
      <c r="D261" t="s">
        <v>78</v>
      </c>
      <c r="F261" t="s">
        <v>224</v>
      </c>
      <c r="G261" t="s">
        <v>149</v>
      </c>
      <c r="H261" t="s">
        <v>238</v>
      </c>
      <c r="I261" t="s">
        <v>210</v>
      </c>
      <c r="K261">
        <v>51</v>
      </c>
      <c r="L261">
        <v>65</v>
      </c>
      <c r="M261">
        <v>65</v>
      </c>
      <c r="N261">
        <v>80</v>
      </c>
      <c r="O261">
        <v>75</v>
      </c>
      <c r="P261">
        <v>59</v>
      </c>
      <c r="Q261">
        <v>395</v>
      </c>
    </row>
    <row r="262" spans="1:17">
      <c r="A262" t="s">
        <v>6500</v>
      </c>
      <c r="B262" t="s">
        <v>3913</v>
      </c>
      <c r="C262" t="s">
        <v>3914</v>
      </c>
      <c r="D262" t="s">
        <v>78</v>
      </c>
      <c r="F262" t="s">
        <v>224</v>
      </c>
      <c r="G262" t="s">
        <v>163</v>
      </c>
      <c r="H262" t="s">
        <v>238</v>
      </c>
      <c r="I262" t="s">
        <v>210</v>
      </c>
      <c r="K262">
        <v>71</v>
      </c>
      <c r="L262">
        <v>95</v>
      </c>
      <c r="M262">
        <v>85</v>
      </c>
      <c r="N262">
        <v>110</v>
      </c>
      <c r="O262">
        <v>95</v>
      </c>
      <c r="P262">
        <v>79</v>
      </c>
      <c r="Q262">
        <v>535</v>
      </c>
    </row>
    <row r="263" spans="1:17">
      <c r="A263" t="s">
        <v>6501</v>
      </c>
      <c r="B263" t="s">
        <v>3915</v>
      </c>
      <c r="C263" t="s">
        <v>3916</v>
      </c>
      <c r="D263" t="s">
        <v>66</v>
      </c>
      <c r="F263" t="s">
        <v>127</v>
      </c>
      <c r="G263" t="s">
        <v>123</v>
      </c>
      <c r="H263" t="s">
        <v>134</v>
      </c>
      <c r="I263" t="s">
        <v>121</v>
      </c>
      <c r="K263">
        <v>50</v>
      </c>
      <c r="L263">
        <v>75</v>
      </c>
      <c r="M263">
        <v>45</v>
      </c>
      <c r="N263">
        <v>40</v>
      </c>
      <c r="O263">
        <v>45</v>
      </c>
      <c r="P263">
        <v>60</v>
      </c>
      <c r="Q263">
        <v>315</v>
      </c>
    </row>
    <row r="264" spans="1:17">
      <c r="A264" t="s">
        <v>6258</v>
      </c>
      <c r="B264" t="s">
        <v>3917</v>
      </c>
      <c r="C264" t="s">
        <v>3918</v>
      </c>
      <c r="D264" t="s">
        <v>66</v>
      </c>
      <c r="E264" t="s">
        <v>72</v>
      </c>
      <c r="F264" t="s">
        <v>127</v>
      </c>
      <c r="G264" t="s">
        <v>219</v>
      </c>
      <c r="H264" t="s">
        <v>230</v>
      </c>
      <c r="I264" t="s">
        <v>121</v>
      </c>
      <c r="K264">
        <v>70</v>
      </c>
      <c r="L264">
        <v>135</v>
      </c>
      <c r="M264">
        <v>105</v>
      </c>
      <c r="N264">
        <v>60</v>
      </c>
      <c r="O264">
        <v>105</v>
      </c>
      <c r="P264">
        <v>20</v>
      </c>
      <c r="Q264">
        <v>495</v>
      </c>
    </row>
    <row r="265" spans="1:17">
      <c r="A265" t="s">
        <v>6502</v>
      </c>
      <c r="B265" t="s">
        <v>3919</v>
      </c>
      <c r="C265" t="s">
        <v>3920</v>
      </c>
      <c r="D265" t="s">
        <v>74</v>
      </c>
      <c r="E265" t="s">
        <v>67</v>
      </c>
      <c r="F265" t="s">
        <v>197</v>
      </c>
      <c r="G265" t="s">
        <v>401</v>
      </c>
      <c r="H265" t="s">
        <v>175</v>
      </c>
      <c r="I265" t="s">
        <v>226</v>
      </c>
      <c r="K265">
        <v>55</v>
      </c>
      <c r="L265">
        <v>40</v>
      </c>
      <c r="M265">
        <v>50</v>
      </c>
      <c r="N265">
        <v>65</v>
      </c>
      <c r="O265">
        <v>85</v>
      </c>
      <c r="P265">
        <v>40</v>
      </c>
      <c r="Q265">
        <v>335</v>
      </c>
    </row>
    <row r="266" spans="1:17">
      <c r="A266" t="s">
        <v>6503</v>
      </c>
      <c r="B266" t="s">
        <v>3921</v>
      </c>
      <c r="C266" t="s">
        <v>3922</v>
      </c>
      <c r="D266" t="s">
        <v>74</v>
      </c>
      <c r="E266" t="s">
        <v>67</v>
      </c>
      <c r="F266" t="s">
        <v>197</v>
      </c>
      <c r="G266" t="s">
        <v>401</v>
      </c>
      <c r="H266" t="s">
        <v>175</v>
      </c>
      <c r="I266" t="s">
        <v>226</v>
      </c>
      <c r="K266">
        <v>100</v>
      </c>
      <c r="L266">
        <v>60</v>
      </c>
      <c r="M266">
        <v>70</v>
      </c>
      <c r="N266">
        <v>85</v>
      </c>
      <c r="O266">
        <v>105</v>
      </c>
      <c r="P266">
        <v>60</v>
      </c>
      <c r="Q266">
        <v>480</v>
      </c>
    </row>
    <row r="267" spans="1:17">
      <c r="A267" t="s">
        <v>6504</v>
      </c>
      <c r="B267" t="s">
        <v>3923</v>
      </c>
      <c r="C267" t="s">
        <v>3924</v>
      </c>
      <c r="D267" t="s">
        <v>66</v>
      </c>
      <c r="E267" t="s">
        <v>76</v>
      </c>
      <c r="F267" t="s">
        <v>125</v>
      </c>
      <c r="G267" t="s">
        <v>140</v>
      </c>
      <c r="H267" t="s">
        <v>127</v>
      </c>
      <c r="I267" t="s">
        <v>121</v>
      </c>
      <c r="K267">
        <v>50</v>
      </c>
      <c r="L267">
        <v>47</v>
      </c>
      <c r="M267">
        <v>50</v>
      </c>
      <c r="N267">
        <v>57</v>
      </c>
      <c r="O267">
        <v>50</v>
      </c>
      <c r="P267">
        <v>65</v>
      </c>
      <c r="Q267">
        <v>319</v>
      </c>
    </row>
    <row r="268" spans="1:17">
      <c r="A268" t="s">
        <v>6505</v>
      </c>
      <c r="B268" t="s">
        <v>3925</v>
      </c>
      <c r="C268" t="s">
        <v>3926</v>
      </c>
      <c r="D268" t="s">
        <v>66</v>
      </c>
      <c r="E268" t="s">
        <v>76</v>
      </c>
      <c r="F268" t="s">
        <v>125</v>
      </c>
      <c r="G268" t="s">
        <v>140</v>
      </c>
      <c r="H268" t="s">
        <v>127</v>
      </c>
      <c r="I268" t="s">
        <v>121</v>
      </c>
      <c r="K268">
        <v>70</v>
      </c>
      <c r="L268">
        <v>77</v>
      </c>
      <c r="M268">
        <v>60</v>
      </c>
      <c r="N268">
        <v>97</v>
      </c>
      <c r="O268">
        <v>60</v>
      </c>
      <c r="P268">
        <v>108</v>
      </c>
      <c r="Q268">
        <v>472</v>
      </c>
    </row>
    <row r="269" spans="1:17">
      <c r="A269" t="s">
        <v>6506</v>
      </c>
      <c r="B269" t="s">
        <v>3927</v>
      </c>
      <c r="C269" t="s">
        <v>3928</v>
      </c>
      <c r="D269" t="s">
        <v>75</v>
      </c>
      <c r="E269" t="s">
        <v>72</v>
      </c>
      <c r="F269" t="s">
        <v>520</v>
      </c>
      <c r="G269" t="s">
        <v>520</v>
      </c>
      <c r="H269" t="s">
        <v>520</v>
      </c>
      <c r="I269" t="s">
        <v>99</v>
      </c>
      <c r="J269" t="s">
        <v>210</v>
      </c>
      <c r="K269">
        <v>44</v>
      </c>
      <c r="L269">
        <v>50</v>
      </c>
      <c r="M269">
        <v>91</v>
      </c>
      <c r="N269">
        <v>24</v>
      </c>
      <c r="O269">
        <v>86</v>
      </c>
      <c r="P269">
        <v>10</v>
      </c>
      <c r="Q269">
        <v>305</v>
      </c>
    </row>
    <row r="270" spans="1:17">
      <c r="A270" t="s">
        <v>6507</v>
      </c>
      <c r="B270" t="s">
        <v>3929</v>
      </c>
      <c r="C270" t="s">
        <v>3930</v>
      </c>
      <c r="D270" t="s">
        <v>75</v>
      </c>
      <c r="E270" t="s">
        <v>72</v>
      </c>
      <c r="F270" t="s">
        <v>520</v>
      </c>
      <c r="G270" t="s">
        <v>520</v>
      </c>
      <c r="H270" t="s">
        <v>280</v>
      </c>
      <c r="I270" t="s">
        <v>99</v>
      </c>
      <c r="J270" t="s">
        <v>210</v>
      </c>
      <c r="K270">
        <v>74</v>
      </c>
      <c r="L270">
        <v>94</v>
      </c>
      <c r="M270">
        <v>131</v>
      </c>
      <c r="N270">
        <v>54</v>
      </c>
      <c r="O270">
        <v>116</v>
      </c>
      <c r="P270">
        <v>20</v>
      </c>
      <c r="Q270">
        <v>489</v>
      </c>
    </row>
    <row r="271" spans="1:17">
      <c r="A271" t="s">
        <v>6508</v>
      </c>
      <c r="B271" t="s">
        <v>3931</v>
      </c>
      <c r="C271" t="s">
        <v>3932</v>
      </c>
      <c r="D271" t="s">
        <v>72</v>
      </c>
      <c r="F271" t="s">
        <v>306</v>
      </c>
      <c r="G271" t="s">
        <v>372</v>
      </c>
      <c r="H271" t="s">
        <v>205</v>
      </c>
      <c r="I271" t="s">
        <v>210</v>
      </c>
      <c r="K271">
        <v>40</v>
      </c>
      <c r="L271">
        <v>55</v>
      </c>
      <c r="M271">
        <v>70</v>
      </c>
      <c r="N271">
        <v>45</v>
      </c>
      <c r="O271">
        <v>60</v>
      </c>
      <c r="P271">
        <v>30</v>
      </c>
      <c r="Q271">
        <v>300</v>
      </c>
    </row>
    <row r="272" spans="1:17">
      <c r="A272" t="s">
        <v>6509</v>
      </c>
      <c r="B272" t="s">
        <v>3933</v>
      </c>
      <c r="C272" t="s">
        <v>3934</v>
      </c>
      <c r="D272" t="s">
        <v>72</v>
      </c>
      <c r="F272" t="s">
        <v>306</v>
      </c>
      <c r="G272" t="s">
        <v>372</v>
      </c>
      <c r="H272" t="s">
        <v>205</v>
      </c>
      <c r="I272" t="s">
        <v>210</v>
      </c>
      <c r="K272">
        <v>60</v>
      </c>
      <c r="L272">
        <v>80</v>
      </c>
      <c r="M272">
        <v>95</v>
      </c>
      <c r="N272">
        <v>70</v>
      </c>
      <c r="O272">
        <v>85</v>
      </c>
      <c r="P272">
        <v>50</v>
      </c>
      <c r="Q272">
        <v>440</v>
      </c>
    </row>
    <row r="273" spans="1:17">
      <c r="A273" t="s">
        <v>6510</v>
      </c>
      <c r="B273" t="s">
        <v>3935</v>
      </c>
      <c r="C273" t="s">
        <v>3936</v>
      </c>
      <c r="D273" t="s">
        <v>72</v>
      </c>
      <c r="F273" t="s">
        <v>306</v>
      </c>
      <c r="G273" t="s">
        <v>372</v>
      </c>
      <c r="H273" t="s">
        <v>205</v>
      </c>
      <c r="I273" t="s">
        <v>210</v>
      </c>
      <c r="K273">
        <v>60</v>
      </c>
      <c r="L273">
        <v>100</v>
      </c>
      <c r="M273">
        <v>115</v>
      </c>
      <c r="N273">
        <v>70</v>
      </c>
      <c r="O273">
        <v>85</v>
      </c>
      <c r="P273">
        <v>90</v>
      </c>
      <c r="Q273">
        <v>520</v>
      </c>
    </row>
    <row r="274" spans="1:17">
      <c r="A274" t="s">
        <v>6511</v>
      </c>
      <c r="B274" t="s">
        <v>3937</v>
      </c>
      <c r="C274" t="s">
        <v>3938</v>
      </c>
      <c r="D274" t="s">
        <v>77</v>
      </c>
      <c r="F274" t="s">
        <v>319</v>
      </c>
      <c r="G274" t="s">
        <v>198</v>
      </c>
      <c r="H274" t="s">
        <v>220</v>
      </c>
      <c r="I274" t="s">
        <v>199</v>
      </c>
      <c r="K274">
        <v>55</v>
      </c>
      <c r="L274">
        <v>55</v>
      </c>
      <c r="M274">
        <v>55</v>
      </c>
      <c r="N274">
        <v>85</v>
      </c>
      <c r="O274">
        <v>55</v>
      </c>
      <c r="P274">
        <v>30</v>
      </c>
      <c r="Q274">
        <v>335</v>
      </c>
    </row>
    <row r="275" spans="1:17">
      <c r="A275" t="s">
        <v>6512</v>
      </c>
      <c r="B275" t="s">
        <v>3939</v>
      </c>
      <c r="C275" t="s">
        <v>3940</v>
      </c>
      <c r="D275" t="s">
        <v>77</v>
      </c>
      <c r="F275" t="s">
        <v>319</v>
      </c>
      <c r="G275" t="s">
        <v>198</v>
      </c>
      <c r="H275" t="s">
        <v>220</v>
      </c>
      <c r="I275" t="s">
        <v>199</v>
      </c>
      <c r="K275">
        <v>75</v>
      </c>
      <c r="L275">
        <v>75</v>
      </c>
      <c r="M275">
        <v>75</v>
      </c>
      <c r="N275">
        <v>125</v>
      </c>
      <c r="O275">
        <v>95</v>
      </c>
      <c r="P275">
        <v>40</v>
      </c>
      <c r="Q275">
        <v>485</v>
      </c>
    </row>
    <row r="276" spans="1:17">
      <c r="A276" t="s">
        <v>6513</v>
      </c>
      <c r="B276" t="s">
        <v>3941</v>
      </c>
      <c r="C276" t="s">
        <v>3942</v>
      </c>
      <c r="D276" t="s">
        <v>67</v>
      </c>
      <c r="E276" t="s">
        <v>73</v>
      </c>
      <c r="F276" t="s">
        <v>162</v>
      </c>
      <c r="G276" t="s">
        <v>214</v>
      </c>
      <c r="H276" t="s">
        <v>168</v>
      </c>
      <c r="I276" t="s">
        <v>226</v>
      </c>
      <c r="K276">
        <v>50</v>
      </c>
      <c r="L276">
        <v>30</v>
      </c>
      <c r="M276">
        <v>55</v>
      </c>
      <c r="N276">
        <v>65</v>
      </c>
      <c r="O276">
        <v>55</v>
      </c>
      <c r="P276">
        <v>20</v>
      </c>
      <c r="Q276">
        <v>275</v>
      </c>
    </row>
    <row r="277" spans="1:17">
      <c r="A277" t="s">
        <v>6514</v>
      </c>
      <c r="B277" t="s">
        <v>3943</v>
      </c>
      <c r="C277" t="s">
        <v>3944</v>
      </c>
      <c r="D277" t="s">
        <v>67</v>
      </c>
      <c r="E277" t="s">
        <v>73</v>
      </c>
      <c r="F277" t="s">
        <v>162</v>
      </c>
      <c r="G277" t="s">
        <v>214</v>
      </c>
      <c r="H277" t="s">
        <v>168</v>
      </c>
      <c r="I277" t="s">
        <v>226</v>
      </c>
      <c r="K277">
        <v>60</v>
      </c>
      <c r="L277">
        <v>40</v>
      </c>
      <c r="M277">
        <v>60</v>
      </c>
      <c r="N277">
        <v>95</v>
      </c>
      <c r="O277">
        <v>60</v>
      </c>
      <c r="P277">
        <v>55</v>
      </c>
      <c r="Q277">
        <v>370</v>
      </c>
    </row>
    <row r="278" spans="1:17">
      <c r="A278" t="s">
        <v>6515</v>
      </c>
      <c r="B278" t="s">
        <v>3945</v>
      </c>
      <c r="C278" t="s">
        <v>3946</v>
      </c>
      <c r="D278" t="s">
        <v>67</v>
      </c>
      <c r="E278" t="s">
        <v>73</v>
      </c>
      <c r="F278" t="s">
        <v>162</v>
      </c>
      <c r="G278" t="s">
        <v>214</v>
      </c>
      <c r="H278" t="s">
        <v>168</v>
      </c>
      <c r="I278" t="s">
        <v>226</v>
      </c>
      <c r="K278">
        <v>60</v>
      </c>
      <c r="L278">
        <v>55</v>
      </c>
      <c r="M278">
        <v>90</v>
      </c>
      <c r="N278">
        <v>145</v>
      </c>
      <c r="O278">
        <v>90</v>
      </c>
      <c r="P278">
        <v>80</v>
      </c>
      <c r="Q278">
        <v>520</v>
      </c>
    </row>
    <row r="279" spans="1:17">
      <c r="A279" t="s">
        <v>6516</v>
      </c>
      <c r="B279" t="s">
        <v>3947</v>
      </c>
      <c r="C279" t="s">
        <v>3948</v>
      </c>
      <c r="D279" t="s">
        <v>79</v>
      </c>
      <c r="F279" t="s">
        <v>152</v>
      </c>
      <c r="G279" t="s">
        <v>270</v>
      </c>
      <c r="H279" t="s">
        <v>140</v>
      </c>
      <c r="I279" t="s">
        <v>98</v>
      </c>
      <c r="J279" t="s">
        <v>106</v>
      </c>
      <c r="K279">
        <v>46</v>
      </c>
      <c r="L279">
        <v>87</v>
      </c>
      <c r="M279">
        <v>60</v>
      </c>
      <c r="N279">
        <v>30</v>
      </c>
      <c r="O279">
        <v>40</v>
      </c>
      <c r="P279">
        <v>57</v>
      </c>
      <c r="Q279">
        <v>320</v>
      </c>
    </row>
    <row r="280" spans="1:17">
      <c r="A280" t="s">
        <v>6517</v>
      </c>
      <c r="B280" t="s">
        <v>3949</v>
      </c>
      <c r="C280" t="s">
        <v>3950</v>
      </c>
      <c r="D280" t="s">
        <v>79</v>
      </c>
      <c r="F280" t="s">
        <v>152</v>
      </c>
      <c r="G280" t="s">
        <v>270</v>
      </c>
      <c r="H280" t="s">
        <v>140</v>
      </c>
      <c r="I280" t="s">
        <v>98</v>
      </c>
      <c r="J280" t="s">
        <v>106</v>
      </c>
      <c r="K280">
        <v>66</v>
      </c>
      <c r="L280">
        <v>117</v>
      </c>
      <c r="M280">
        <v>70</v>
      </c>
      <c r="N280">
        <v>40</v>
      </c>
      <c r="O280">
        <v>50</v>
      </c>
      <c r="P280">
        <v>67</v>
      </c>
      <c r="Q280">
        <v>410</v>
      </c>
    </row>
    <row r="281" spans="1:17">
      <c r="A281" t="s">
        <v>6518</v>
      </c>
      <c r="B281" t="s">
        <v>3951</v>
      </c>
      <c r="C281" t="s">
        <v>3952</v>
      </c>
      <c r="D281" t="s">
        <v>79</v>
      </c>
      <c r="F281" t="s">
        <v>152</v>
      </c>
      <c r="G281" t="s">
        <v>270</v>
      </c>
      <c r="H281" t="s">
        <v>140</v>
      </c>
      <c r="I281" t="s">
        <v>98</v>
      </c>
      <c r="J281" t="s">
        <v>106</v>
      </c>
      <c r="K281">
        <v>76</v>
      </c>
      <c r="L281">
        <v>147</v>
      </c>
      <c r="M281">
        <v>90</v>
      </c>
      <c r="N281">
        <v>60</v>
      </c>
      <c r="O281">
        <v>70</v>
      </c>
      <c r="P281">
        <v>97</v>
      </c>
      <c r="Q281">
        <v>540</v>
      </c>
    </row>
    <row r="282" spans="1:17">
      <c r="A282" t="s">
        <v>6519</v>
      </c>
      <c r="B282" t="s">
        <v>3953</v>
      </c>
      <c r="C282" t="s">
        <v>3954</v>
      </c>
      <c r="D282" t="s">
        <v>78</v>
      </c>
      <c r="F282" t="s">
        <v>149</v>
      </c>
      <c r="G282" t="s">
        <v>150</v>
      </c>
      <c r="H282" t="s">
        <v>185</v>
      </c>
      <c r="I282" t="s">
        <v>137</v>
      </c>
      <c r="K282">
        <v>55</v>
      </c>
      <c r="L282">
        <v>70</v>
      </c>
      <c r="M282">
        <v>40</v>
      </c>
      <c r="N282">
        <v>60</v>
      </c>
      <c r="O282">
        <v>40</v>
      </c>
      <c r="P282">
        <v>40</v>
      </c>
      <c r="Q282">
        <v>305</v>
      </c>
    </row>
    <row r="283" spans="1:17">
      <c r="A283" t="s">
        <v>6520</v>
      </c>
      <c r="B283" t="s">
        <v>3955</v>
      </c>
      <c r="C283" t="s">
        <v>3956</v>
      </c>
      <c r="D283" t="s">
        <v>78</v>
      </c>
      <c r="F283" t="s">
        <v>149</v>
      </c>
      <c r="G283" t="s">
        <v>150</v>
      </c>
      <c r="H283" t="s">
        <v>190</v>
      </c>
      <c r="I283" t="s">
        <v>137</v>
      </c>
      <c r="K283">
        <v>95</v>
      </c>
      <c r="L283">
        <v>130</v>
      </c>
      <c r="M283">
        <v>80</v>
      </c>
      <c r="N283">
        <v>70</v>
      </c>
      <c r="O283">
        <v>80</v>
      </c>
      <c r="P283">
        <v>50</v>
      </c>
      <c r="Q283">
        <v>505</v>
      </c>
    </row>
    <row r="284" spans="1:17">
      <c r="A284" t="s">
        <v>6521</v>
      </c>
      <c r="B284" t="s">
        <v>3957</v>
      </c>
      <c r="C284" t="s">
        <v>3958</v>
      </c>
      <c r="D284" t="s">
        <v>66</v>
      </c>
      <c r="F284" t="s">
        <v>223</v>
      </c>
      <c r="G284" t="s">
        <v>219</v>
      </c>
      <c r="H284" t="s">
        <v>230</v>
      </c>
      <c r="I284" t="s">
        <v>121</v>
      </c>
      <c r="K284">
        <v>50</v>
      </c>
      <c r="L284">
        <v>40</v>
      </c>
      <c r="M284">
        <v>85</v>
      </c>
      <c r="N284">
        <v>40</v>
      </c>
      <c r="O284">
        <v>65</v>
      </c>
      <c r="P284">
        <v>25</v>
      </c>
      <c r="Q284">
        <v>305</v>
      </c>
    </row>
    <row r="285" spans="1:17">
      <c r="A285" t="s">
        <v>6522</v>
      </c>
      <c r="B285" t="s">
        <v>3959</v>
      </c>
      <c r="C285" t="s">
        <v>3960</v>
      </c>
      <c r="D285" t="s">
        <v>66</v>
      </c>
      <c r="F285" t="s">
        <v>223</v>
      </c>
      <c r="G285" t="s">
        <v>225</v>
      </c>
      <c r="H285" t="s">
        <v>250</v>
      </c>
      <c r="I285" t="s">
        <v>121</v>
      </c>
      <c r="K285">
        <v>80</v>
      </c>
      <c r="L285">
        <v>70</v>
      </c>
      <c r="M285">
        <v>40</v>
      </c>
      <c r="N285">
        <v>100</v>
      </c>
      <c r="O285">
        <v>60</v>
      </c>
      <c r="P285">
        <v>145</v>
      </c>
      <c r="Q285">
        <v>495</v>
      </c>
    </row>
    <row r="286" spans="1:17">
      <c r="A286" t="s">
        <v>6523</v>
      </c>
      <c r="B286" t="s">
        <v>3961</v>
      </c>
      <c r="C286" t="s">
        <v>3962</v>
      </c>
      <c r="D286" t="s">
        <v>60</v>
      </c>
      <c r="E286" t="s">
        <v>76</v>
      </c>
      <c r="F286" t="s">
        <v>142</v>
      </c>
      <c r="G286" t="s">
        <v>187</v>
      </c>
      <c r="H286" t="s">
        <v>147</v>
      </c>
      <c r="I286" t="s">
        <v>114</v>
      </c>
      <c r="J286" t="s">
        <v>226</v>
      </c>
      <c r="K286">
        <v>109</v>
      </c>
      <c r="L286">
        <v>66</v>
      </c>
      <c r="M286">
        <v>84</v>
      </c>
      <c r="N286">
        <v>81</v>
      </c>
      <c r="O286">
        <v>99</v>
      </c>
      <c r="P286">
        <v>32</v>
      </c>
      <c r="Q286">
        <v>471</v>
      </c>
    </row>
    <row r="287" spans="1:17">
      <c r="A287" t="s">
        <v>6524</v>
      </c>
      <c r="B287" t="s">
        <v>3961</v>
      </c>
      <c r="C287" t="s">
        <v>4603</v>
      </c>
      <c r="D287" t="s">
        <v>60</v>
      </c>
      <c r="E287" t="s">
        <v>72</v>
      </c>
      <c r="F287" t="s">
        <v>4461</v>
      </c>
      <c r="G287" t="s">
        <v>4461</v>
      </c>
      <c r="H287" t="s">
        <v>4461</v>
      </c>
      <c r="I287" t="s">
        <v>114</v>
      </c>
      <c r="J287" t="s">
        <v>226</v>
      </c>
      <c r="K287">
        <v>109</v>
      </c>
      <c r="L287">
        <v>81</v>
      </c>
      <c r="M287">
        <v>99</v>
      </c>
      <c r="N287">
        <v>66</v>
      </c>
      <c r="O287">
        <v>84</v>
      </c>
      <c r="P287">
        <v>32</v>
      </c>
      <c r="Q287">
        <v>471</v>
      </c>
    </row>
    <row r="288" spans="1:17">
      <c r="A288" t="s">
        <v>6525</v>
      </c>
      <c r="B288" t="s">
        <v>3963</v>
      </c>
      <c r="C288" t="s">
        <v>3964</v>
      </c>
      <c r="D288" t="s">
        <v>60</v>
      </c>
      <c r="E288" t="s">
        <v>67</v>
      </c>
      <c r="F288" t="s">
        <v>252</v>
      </c>
      <c r="G288" t="s">
        <v>425</v>
      </c>
      <c r="H288" t="s">
        <v>134</v>
      </c>
      <c r="I288" t="s">
        <v>210</v>
      </c>
      <c r="K288">
        <v>59</v>
      </c>
      <c r="L288">
        <v>74</v>
      </c>
      <c r="M288">
        <v>50</v>
      </c>
      <c r="N288">
        <v>35</v>
      </c>
      <c r="O288">
        <v>50</v>
      </c>
      <c r="P288">
        <v>35</v>
      </c>
      <c r="Q288">
        <v>303</v>
      </c>
    </row>
    <row r="289" spans="1:17">
      <c r="A289" t="s">
        <v>6526</v>
      </c>
      <c r="B289" t="s">
        <v>3965</v>
      </c>
      <c r="C289" t="s">
        <v>3966</v>
      </c>
      <c r="D289" t="s">
        <v>60</v>
      </c>
      <c r="E289" t="s">
        <v>67</v>
      </c>
      <c r="F289" t="s">
        <v>252</v>
      </c>
      <c r="G289" t="s">
        <v>425</v>
      </c>
      <c r="H289" t="s">
        <v>134</v>
      </c>
      <c r="I289" t="s">
        <v>210</v>
      </c>
      <c r="K289">
        <v>89</v>
      </c>
      <c r="L289">
        <v>124</v>
      </c>
      <c r="M289">
        <v>80</v>
      </c>
      <c r="N289">
        <v>55</v>
      </c>
      <c r="O289">
        <v>80</v>
      </c>
      <c r="P289">
        <v>55</v>
      </c>
      <c r="Q289">
        <v>483</v>
      </c>
    </row>
    <row r="290" spans="1:17">
      <c r="A290" t="s">
        <v>6527</v>
      </c>
      <c r="B290" t="s">
        <v>3967</v>
      </c>
      <c r="C290" t="s">
        <v>3968</v>
      </c>
      <c r="D290" t="s">
        <v>80</v>
      </c>
      <c r="E290" t="s">
        <v>72</v>
      </c>
      <c r="F290" t="s">
        <v>193</v>
      </c>
      <c r="G290" t="s">
        <v>167</v>
      </c>
      <c r="H290" t="s">
        <v>287</v>
      </c>
      <c r="I290" t="s">
        <v>199</v>
      </c>
      <c r="K290">
        <v>45</v>
      </c>
      <c r="L290">
        <v>85</v>
      </c>
      <c r="M290">
        <v>70</v>
      </c>
      <c r="N290">
        <v>40</v>
      </c>
      <c r="O290">
        <v>40</v>
      </c>
      <c r="P290">
        <v>60</v>
      </c>
      <c r="Q290">
        <v>340</v>
      </c>
    </row>
    <row r="291" spans="1:17">
      <c r="A291" t="s">
        <v>6528</v>
      </c>
      <c r="B291" t="s">
        <v>3969</v>
      </c>
      <c r="C291" t="s">
        <v>3970</v>
      </c>
      <c r="D291" t="s">
        <v>80</v>
      </c>
      <c r="E291" t="s">
        <v>72</v>
      </c>
      <c r="F291" t="s">
        <v>193</v>
      </c>
      <c r="G291" t="s">
        <v>167</v>
      </c>
      <c r="H291" t="s">
        <v>287</v>
      </c>
      <c r="I291" t="s">
        <v>199</v>
      </c>
      <c r="K291">
        <v>65</v>
      </c>
      <c r="L291">
        <v>125</v>
      </c>
      <c r="M291">
        <v>100</v>
      </c>
      <c r="N291">
        <v>60</v>
      </c>
      <c r="O291">
        <v>70</v>
      </c>
      <c r="P291">
        <v>70</v>
      </c>
      <c r="Q291">
        <v>490</v>
      </c>
    </row>
    <row r="292" spans="1:17">
      <c r="A292" t="s">
        <v>6529</v>
      </c>
      <c r="B292" t="s">
        <v>3971</v>
      </c>
      <c r="C292" t="s">
        <v>3972</v>
      </c>
      <c r="D292" t="s">
        <v>53</v>
      </c>
      <c r="E292" t="s">
        <v>58</v>
      </c>
      <c r="F292" t="s">
        <v>130</v>
      </c>
      <c r="G292" t="s">
        <v>154</v>
      </c>
      <c r="H292" t="s">
        <v>136</v>
      </c>
      <c r="I292" t="s">
        <v>133</v>
      </c>
      <c r="K292">
        <v>70</v>
      </c>
      <c r="L292">
        <v>83</v>
      </c>
      <c r="M292">
        <v>50</v>
      </c>
      <c r="N292">
        <v>37</v>
      </c>
      <c r="O292">
        <v>50</v>
      </c>
      <c r="P292">
        <v>60</v>
      </c>
      <c r="Q292">
        <v>350</v>
      </c>
    </row>
    <row r="293" spans="1:17">
      <c r="A293" t="s">
        <v>6530</v>
      </c>
      <c r="B293" t="s">
        <v>3973</v>
      </c>
      <c r="C293" t="s">
        <v>3974</v>
      </c>
      <c r="D293" t="s">
        <v>53</v>
      </c>
      <c r="E293" t="s">
        <v>58</v>
      </c>
      <c r="F293" t="s">
        <v>130</v>
      </c>
      <c r="G293" t="s">
        <v>154</v>
      </c>
      <c r="H293" t="s">
        <v>193</v>
      </c>
      <c r="I293" t="s">
        <v>133</v>
      </c>
      <c r="K293">
        <v>100</v>
      </c>
      <c r="L293">
        <v>123</v>
      </c>
      <c r="M293">
        <v>75</v>
      </c>
      <c r="N293">
        <v>57</v>
      </c>
      <c r="O293">
        <v>75</v>
      </c>
      <c r="P293">
        <v>80</v>
      </c>
      <c r="Q293">
        <v>510</v>
      </c>
    </row>
    <row r="294" spans="1:17">
      <c r="A294" t="s">
        <v>6531</v>
      </c>
      <c r="B294" t="s">
        <v>3975</v>
      </c>
      <c r="C294" t="s">
        <v>3976</v>
      </c>
      <c r="D294" t="s">
        <v>80</v>
      </c>
      <c r="E294" t="s">
        <v>58</v>
      </c>
      <c r="F294" t="s">
        <v>132</v>
      </c>
      <c r="G294" t="s">
        <v>230</v>
      </c>
      <c r="H294" t="s">
        <v>238</v>
      </c>
      <c r="I294" t="s">
        <v>133</v>
      </c>
      <c r="K294">
        <v>70</v>
      </c>
      <c r="L294">
        <v>55</v>
      </c>
      <c r="M294">
        <v>75</v>
      </c>
      <c r="N294">
        <v>45</v>
      </c>
      <c r="O294">
        <v>65</v>
      </c>
      <c r="P294">
        <v>60</v>
      </c>
      <c r="Q294">
        <v>370</v>
      </c>
    </row>
    <row r="295" spans="1:17">
      <c r="A295" t="s">
        <v>6532</v>
      </c>
      <c r="B295" t="s">
        <v>3977</v>
      </c>
      <c r="C295" t="s">
        <v>3978</v>
      </c>
      <c r="D295" t="s">
        <v>80</v>
      </c>
      <c r="E295" t="s">
        <v>58</v>
      </c>
      <c r="F295" t="s">
        <v>132</v>
      </c>
      <c r="G295" t="s">
        <v>230</v>
      </c>
      <c r="H295" t="s">
        <v>238</v>
      </c>
      <c r="I295" t="s">
        <v>133</v>
      </c>
      <c r="K295">
        <v>110</v>
      </c>
      <c r="L295">
        <v>65</v>
      </c>
      <c r="M295">
        <v>105</v>
      </c>
      <c r="N295">
        <v>55</v>
      </c>
      <c r="O295">
        <v>95</v>
      </c>
      <c r="P295">
        <v>80</v>
      </c>
      <c r="Q295">
        <v>510</v>
      </c>
    </row>
    <row r="296" spans="1:17">
      <c r="A296" t="s">
        <v>6533</v>
      </c>
      <c r="B296" t="s">
        <v>3979</v>
      </c>
      <c r="C296" t="s">
        <v>3980</v>
      </c>
      <c r="D296" t="s">
        <v>73</v>
      </c>
      <c r="F296" t="s">
        <v>138</v>
      </c>
      <c r="G296" t="s">
        <v>162</v>
      </c>
      <c r="H296" t="s">
        <v>382</v>
      </c>
      <c r="I296" t="s">
        <v>137</v>
      </c>
      <c r="K296">
        <v>85</v>
      </c>
      <c r="L296">
        <v>97</v>
      </c>
      <c r="M296">
        <v>66</v>
      </c>
      <c r="N296">
        <v>105</v>
      </c>
      <c r="O296">
        <v>66</v>
      </c>
      <c r="P296">
        <v>65</v>
      </c>
      <c r="Q296">
        <v>484</v>
      </c>
    </row>
    <row r="297" spans="1:17">
      <c r="A297" t="s">
        <v>6534</v>
      </c>
      <c r="B297" t="s">
        <v>3981</v>
      </c>
      <c r="C297" t="s">
        <v>3982</v>
      </c>
      <c r="D297" t="s">
        <v>66</v>
      </c>
      <c r="E297" t="s">
        <v>72</v>
      </c>
      <c r="F297" t="s">
        <v>127</v>
      </c>
      <c r="G297" t="s">
        <v>136</v>
      </c>
      <c r="H297" t="s">
        <v>360</v>
      </c>
      <c r="I297" t="s">
        <v>121</v>
      </c>
      <c r="K297">
        <v>58</v>
      </c>
      <c r="L297">
        <v>109</v>
      </c>
      <c r="M297">
        <v>112</v>
      </c>
      <c r="N297">
        <v>48</v>
      </c>
      <c r="O297">
        <v>48</v>
      </c>
      <c r="P297">
        <v>109</v>
      </c>
      <c r="Q297">
        <v>484</v>
      </c>
    </row>
    <row r="298" spans="1:17">
      <c r="A298" t="s">
        <v>6535</v>
      </c>
      <c r="B298" t="s">
        <v>3983</v>
      </c>
      <c r="C298" t="s">
        <v>3984</v>
      </c>
      <c r="D298" t="s">
        <v>80</v>
      </c>
      <c r="E298" t="s">
        <v>79</v>
      </c>
      <c r="F298" t="s">
        <v>136</v>
      </c>
      <c r="G298" t="s">
        <v>136</v>
      </c>
      <c r="H298" t="s">
        <v>136</v>
      </c>
      <c r="I298" t="s">
        <v>106</v>
      </c>
      <c r="K298">
        <v>52</v>
      </c>
      <c r="L298">
        <v>65</v>
      </c>
      <c r="M298">
        <v>50</v>
      </c>
      <c r="N298">
        <v>45</v>
      </c>
      <c r="O298">
        <v>50</v>
      </c>
      <c r="P298">
        <v>38</v>
      </c>
      <c r="Q298">
        <v>300</v>
      </c>
    </row>
    <row r="299" spans="1:17">
      <c r="A299" t="s">
        <v>6536</v>
      </c>
      <c r="B299" t="s">
        <v>3985</v>
      </c>
      <c r="C299" t="s">
        <v>3986</v>
      </c>
      <c r="D299" t="s">
        <v>80</v>
      </c>
      <c r="E299" t="s">
        <v>79</v>
      </c>
      <c r="F299" t="s">
        <v>136</v>
      </c>
      <c r="G299" t="s">
        <v>136</v>
      </c>
      <c r="H299" t="s">
        <v>136</v>
      </c>
      <c r="I299" t="s">
        <v>106</v>
      </c>
      <c r="K299">
        <v>72</v>
      </c>
      <c r="L299">
        <v>85</v>
      </c>
      <c r="M299">
        <v>70</v>
      </c>
      <c r="N299">
        <v>65</v>
      </c>
      <c r="O299">
        <v>70</v>
      </c>
      <c r="P299">
        <v>58</v>
      </c>
      <c r="Q299">
        <v>420</v>
      </c>
    </row>
    <row r="300" spans="1:17">
      <c r="A300" t="s">
        <v>6537</v>
      </c>
      <c r="B300" t="s">
        <v>3987</v>
      </c>
      <c r="C300" t="s">
        <v>3988</v>
      </c>
      <c r="D300" t="s">
        <v>80</v>
      </c>
      <c r="E300" t="s">
        <v>79</v>
      </c>
      <c r="F300" t="s">
        <v>233</v>
      </c>
      <c r="G300" t="s">
        <v>233</v>
      </c>
      <c r="H300" t="s">
        <v>233</v>
      </c>
      <c r="I300" t="s">
        <v>106</v>
      </c>
      <c r="K300">
        <v>92</v>
      </c>
      <c r="L300">
        <v>105</v>
      </c>
      <c r="M300">
        <v>90</v>
      </c>
      <c r="N300">
        <v>125</v>
      </c>
      <c r="O300">
        <v>90</v>
      </c>
      <c r="P300">
        <v>98</v>
      </c>
      <c r="Q300">
        <v>600</v>
      </c>
    </row>
    <row r="301" spans="1:17">
      <c r="A301" t="s">
        <v>6538</v>
      </c>
      <c r="B301" t="s">
        <v>3989</v>
      </c>
      <c r="C301" t="s">
        <v>3990</v>
      </c>
      <c r="D301" t="s">
        <v>72</v>
      </c>
      <c r="E301" t="s">
        <v>54</v>
      </c>
      <c r="F301" t="s">
        <v>195</v>
      </c>
      <c r="G301" t="s">
        <v>195</v>
      </c>
      <c r="H301" t="s">
        <v>195</v>
      </c>
      <c r="I301" t="s">
        <v>153</v>
      </c>
      <c r="K301">
        <v>91</v>
      </c>
      <c r="L301">
        <v>90</v>
      </c>
      <c r="M301">
        <v>129</v>
      </c>
      <c r="N301">
        <v>90</v>
      </c>
      <c r="O301">
        <v>72</v>
      </c>
      <c r="P301">
        <v>108</v>
      </c>
      <c r="Q301">
        <v>580</v>
      </c>
    </row>
    <row r="302" spans="1:17">
      <c r="A302" t="s">
        <v>6539</v>
      </c>
      <c r="B302" t="s">
        <v>3991</v>
      </c>
      <c r="C302" t="s">
        <v>3992</v>
      </c>
      <c r="D302" t="s">
        <v>65</v>
      </c>
      <c r="E302" t="s">
        <v>54</v>
      </c>
      <c r="F302" t="s">
        <v>195</v>
      </c>
      <c r="G302" t="s">
        <v>195</v>
      </c>
      <c r="H302" t="s">
        <v>195</v>
      </c>
      <c r="I302" t="s">
        <v>153</v>
      </c>
      <c r="K302">
        <v>91</v>
      </c>
      <c r="L302">
        <v>129</v>
      </c>
      <c r="M302">
        <v>90</v>
      </c>
      <c r="N302">
        <v>72</v>
      </c>
      <c r="O302">
        <v>90</v>
      </c>
      <c r="P302">
        <v>108</v>
      </c>
      <c r="Q302">
        <v>580</v>
      </c>
    </row>
    <row r="303" spans="1:17">
      <c r="A303" t="s">
        <v>6540</v>
      </c>
      <c r="B303" t="s">
        <v>3993</v>
      </c>
      <c r="C303" t="s">
        <v>3994</v>
      </c>
      <c r="D303" t="s">
        <v>75</v>
      </c>
      <c r="E303" t="s">
        <v>54</v>
      </c>
      <c r="F303" t="s">
        <v>195</v>
      </c>
      <c r="G303" t="s">
        <v>195</v>
      </c>
      <c r="H303" t="s">
        <v>195</v>
      </c>
      <c r="I303" t="s">
        <v>153</v>
      </c>
      <c r="K303">
        <v>91</v>
      </c>
      <c r="L303">
        <v>90</v>
      </c>
      <c r="M303">
        <v>72</v>
      </c>
      <c r="N303">
        <v>90</v>
      </c>
      <c r="O303">
        <v>129</v>
      </c>
      <c r="P303">
        <v>108</v>
      </c>
      <c r="Q303">
        <v>580</v>
      </c>
    </row>
    <row r="304" spans="1:17">
      <c r="A304" t="s">
        <v>6541</v>
      </c>
      <c r="B304" t="s">
        <v>3995</v>
      </c>
      <c r="C304" t="s">
        <v>3996</v>
      </c>
      <c r="D304" t="s">
        <v>79</v>
      </c>
      <c r="E304" t="s">
        <v>73</v>
      </c>
      <c r="F304" t="s">
        <v>555</v>
      </c>
      <c r="G304" t="s">
        <v>555</v>
      </c>
      <c r="H304" t="s">
        <v>555</v>
      </c>
      <c r="I304" t="s">
        <v>153</v>
      </c>
      <c r="K304">
        <v>100</v>
      </c>
      <c r="L304">
        <v>120</v>
      </c>
      <c r="M304">
        <v>100</v>
      </c>
      <c r="N304">
        <v>150</v>
      </c>
      <c r="O304">
        <v>120</v>
      </c>
      <c r="P304">
        <v>90</v>
      </c>
      <c r="Q304">
        <v>680</v>
      </c>
    </row>
    <row r="305" spans="1:17">
      <c r="A305" t="s">
        <v>6542</v>
      </c>
      <c r="B305" t="s">
        <v>3997</v>
      </c>
      <c r="C305" t="s">
        <v>3998</v>
      </c>
      <c r="D305" t="s">
        <v>79</v>
      </c>
      <c r="E305" t="s">
        <v>76</v>
      </c>
      <c r="F305" t="s">
        <v>557</v>
      </c>
      <c r="G305" t="s">
        <v>557</v>
      </c>
      <c r="H305" t="s">
        <v>557</v>
      </c>
      <c r="I305" t="s">
        <v>153</v>
      </c>
      <c r="K305">
        <v>100</v>
      </c>
      <c r="L305">
        <v>150</v>
      </c>
      <c r="M305">
        <v>120</v>
      </c>
      <c r="N305">
        <v>120</v>
      </c>
      <c r="O305">
        <v>100</v>
      </c>
      <c r="P305">
        <v>90</v>
      </c>
      <c r="Q305">
        <v>680</v>
      </c>
    </row>
    <row r="306" spans="1:17">
      <c r="A306" t="s">
        <v>6543</v>
      </c>
      <c r="B306" t="s">
        <v>3999</v>
      </c>
      <c r="C306" t="s">
        <v>4000</v>
      </c>
      <c r="D306" t="s">
        <v>79</v>
      </c>
      <c r="E306" t="s">
        <v>78</v>
      </c>
      <c r="F306" t="s">
        <v>287</v>
      </c>
      <c r="G306" t="s">
        <v>287</v>
      </c>
      <c r="H306" t="s">
        <v>287</v>
      </c>
      <c r="I306" t="s">
        <v>153</v>
      </c>
      <c r="K306">
        <v>125</v>
      </c>
      <c r="L306">
        <v>130</v>
      </c>
      <c r="M306">
        <v>90</v>
      </c>
      <c r="N306">
        <v>130</v>
      </c>
      <c r="O306">
        <v>90</v>
      </c>
      <c r="P306">
        <v>95</v>
      </c>
      <c r="Q306">
        <v>660</v>
      </c>
    </row>
    <row r="307" spans="1:17">
      <c r="A307" t="s">
        <v>6544</v>
      </c>
      <c r="B307" t="s">
        <v>3999</v>
      </c>
      <c r="C307" t="s">
        <v>4604</v>
      </c>
      <c r="D307" t="s">
        <v>79</v>
      </c>
      <c r="E307" t="s">
        <v>78</v>
      </c>
      <c r="F307" t="s">
        <v>555</v>
      </c>
      <c r="G307" t="s">
        <v>555</v>
      </c>
      <c r="H307" t="s">
        <v>555</v>
      </c>
      <c r="I307" t="s">
        <v>153</v>
      </c>
      <c r="K307">
        <v>125</v>
      </c>
      <c r="L307">
        <v>120</v>
      </c>
      <c r="M307">
        <v>90</v>
      </c>
      <c r="N307">
        <v>170</v>
      </c>
      <c r="O307">
        <v>100</v>
      </c>
      <c r="P307">
        <v>95</v>
      </c>
      <c r="Q307">
        <v>700</v>
      </c>
    </row>
    <row r="308" spans="1:17">
      <c r="A308" t="s">
        <v>6545</v>
      </c>
      <c r="B308" t="s">
        <v>3999</v>
      </c>
      <c r="C308" t="s">
        <v>4605</v>
      </c>
      <c r="D308" t="s">
        <v>79</v>
      </c>
      <c r="E308" t="s">
        <v>78</v>
      </c>
      <c r="F308" t="s">
        <v>557</v>
      </c>
      <c r="G308" t="s">
        <v>557</v>
      </c>
      <c r="H308" t="s">
        <v>557</v>
      </c>
      <c r="I308" t="s">
        <v>153</v>
      </c>
      <c r="K308">
        <v>125</v>
      </c>
      <c r="L308">
        <v>170</v>
      </c>
      <c r="M308">
        <v>100</v>
      </c>
      <c r="N308">
        <v>120</v>
      </c>
      <c r="O308">
        <v>90</v>
      </c>
      <c r="P308">
        <v>95</v>
      </c>
      <c r="Q308">
        <v>700</v>
      </c>
    </row>
    <row r="309" spans="1:17">
      <c r="A309" t="s">
        <v>6546</v>
      </c>
      <c r="B309" t="s">
        <v>4001</v>
      </c>
      <c r="C309" t="s">
        <v>4002</v>
      </c>
      <c r="D309" t="s">
        <v>74</v>
      </c>
      <c r="E309" t="s">
        <v>54</v>
      </c>
      <c r="F309" t="s">
        <v>195</v>
      </c>
      <c r="G309" t="s">
        <v>195</v>
      </c>
      <c r="H309" t="s">
        <v>195</v>
      </c>
      <c r="I309" t="s">
        <v>153</v>
      </c>
      <c r="K309">
        <v>91</v>
      </c>
      <c r="L309">
        <v>72</v>
      </c>
      <c r="M309">
        <v>90</v>
      </c>
      <c r="N309">
        <v>129</v>
      </c>
      <c r="O309">
        <v>90</v>
      </c>
      <c r="P309">
        <v>108</v>
      </c>
      <c r="Q309">
        <v>580</v>
      </c>
    </row>
    <row r="310" spans="1:17">
      <c r="A310" t="s">
        <v>6547</v>
      </c>
      <c r="B310" t="s">
        <v>4001</v>
      </c>
      <c r="C310" t="s">
        <v>4606</v>
      </c>
      <c r="D310" t="s">
        <v>74</v>
      </c>
      <c r="E310" t="s">
        <v>54</v>
      </c>
      <c r="F310" t="s">
        <v>195</v>
      </c>
      <c r="G310" t="s">
        <v>195</v>
      </c>
      <c r="H310" t="s">
        <v>195</v>
      </c>
      <c r="I310" t="s">
        <v>153</v>
      </c>
      <c r="K310">
        <v>91</v>
      </c>
      <c r="L310">
        <v>72</v>
      </c>
      <c r="M310">
        <v>90</v>
      </c>
      <c r="N310">
        <v>129</v>
      </c>
      <c r="O310">
        <v>90</v>
      </c>
      <c r="P310">
        <v>108</v>
      </c>
      <c r="Q310">
        <v>580</v>
      </c>
    </row>
    <row r="311" spans="1:17">
      <c r="A311" t="s">
        <v>6548</v>
      </c>
      <c r="B311" t="s">
        <v>4003</v>
      </c>
      <c r="C311" t="s">
        <v>4004</v>
      </c>
      <c r="D311" t="s">
        <v>53</v>
      </c>
      <c r="F311" t="s">
        <v>183</v>
      </c>
      <c r="G311" t="s">
        <v>564</v>
      </c>
      <c r="H311" t="s">
        <v>308</v>
      </c>
      <c r="I311" t="s">
        <v>137</v>
      </c>
      <c r="K311">
        <v>38</v>
      </c>
      <c r="L311">
        <v>36</v>
      </c>
      <c r="M311">
        <v>38</v>
      </c>
      <c r="N311">
        <v>32</v>
      </c>
      <c r="O311">
        <v>36</v>
      </c>
      <c r="P311">
        <v>57</v>
      </c>
      <c r="Q311">
        <v>237</v>
      </c>
    </row>
    <row r="312" spans="1:17">
      <c r="A312" t="s">
        <v>6549</v>
      </c>
      <c r="B312" t="s">
        <v>4005</v>
      </c>
      <c r="C312" t="s">
        <v>4006</v>
      </c>
      <c r="D312" t="s">
        <v>53</v>
      </c>
      <c r="E312" t="s">
        <v>60</v>
      </c>
      <c r="F312" t="s">
        <v>183</v>
      </c>
      <c r="G312" t="s">
        <v>564</v>
      </c>
      <c r="H312" t="s">
        <v>308</v>
      </c>
      <c r="I312" t="s">
        <v>137</v>
      </c>
      <c r="K312">
        <v>85</v>
      </c>
      <c r="L312">
        <v>56</v>
      </c>
      <c r="M312">
        <v>77</v>
      </c>
      <c r="N312">
        <v>50</v>
      </c>
      <c r="O312">
        <v>77</v>
      </c>
      <c r="P312">
        <v>78</v>
      </c>
      <c r="Q312">
        <v>423</v>
      </c>
    </row>
    <row r="313" spans="1:17">
      <c r="A313" t="s">
        <v>6550</v>
      </c>
      <c r="B313" t="s">
        <v>4007</v>
      </c>
      <c r="C313" t="s">
        <v>4008</v>
      </c>
      <c r="D313" t="s">
        <v>54</v>
      </c>
      <c r="F313" t="s">
        <v>252</v>
      </c>
      <c r="G313" t="s">
        <v>270</v>
      </c>
      <c r="H313" t="s">
        <v>261</v>
      </c>
      <c r="I313" t="s">
        <v>137</v>
      </c>
      <c r="J313" t="s">
        <v>199</v>
      </c>
      <c r="K313">
        <v>67</v>
      </c>
      <c r="L313">
        <v>82</v>
      </c>
      <c r="M313">
        <v>62</v>
      </c>
      <c r="N313">
        <v>46</v>
      </c>
      <c r="O313">
        <v>48</v>
      </c>
      <c r="P313">
        <v>43</v>
      </c>
      <c r="Q313">
        <v>348</v>
      </c>
    </row>
    <row r="314" spans="1:17">
      <c r="A314" t="s">
        <v>6551</v>
      </c>
      <c r="B314" t="s">
        <v>4009</v>
      </c>
      <c r="C314" t="s">
        <v>4010</v>
      </c>
      <c r="D314" t="s">
        <v>54</v>
      </c>
      <c r="E314" t="s">
        <v>80</v>
      </c>
      <c r="F314" t="s">
        <v>252</v>
      </c>
      <c r="G314" t="s">
        <v>270</v>
      </c>
      <c r="H314" t="s">
        <v>261</v>
      </c>
      <c r="I314" t="s">
        <v>137</v>
      </c>
      <c r="J314" t="s">
        <v>199</v>
      </c>
      <c r="K314">
        <v>95</v>
      </c>
      <c r="L314">
        <v>124</v>
      </c>
      <c r="M314">
        <v>78</v>
      </c>
      <c r="N314">
        <v>69</v>
      </c>
      <c r="O314">
        <v>71</v>
      </c>
      <c r="P314">
        <v>58</v>
      </c>
      <c r="Q314">
        <v>495</v>
      </c>
    </row>
    <row r="315" spans="1:17">
      <c r="A315" t="s">
        <v>6552</v>
      </c>
      <c r="B315" t="s">
        <v>4011</v>
      </c>
      <c r="C315" t="s">
        <v>4012</v>
      </c>
      <c r="D315" t="s">
        <v>77</v>
      </c>
      <c r="F315" t="s">
        <v>130</v>
      </c>
      <c r="G315" t="s">
        <v>168</v>
      </c>
      <c r="H315" t="s">
        <v>217</v>
      </c>
      <c r="I315" t="s">
        <v>137</v>
      </c>
      <c r="K315">
        <v>62</v>
      </c>
      <c r="L315">
        <v>48</v>
      </c>
      <c r="M315">
        <v>54</v>
      </c>
      <c r="N315">
        <v>63</v>
      </c>
      <c r="O315">
        <v>60</v>
      </c>
      <c r="P315">
        <v>68</v>
      </c>
      <c r="Q315">
        <v>355</v>
      </c>
    </row>
    <row r="316" spans="1:17">
      <c r="A316" t="s">
        <v>6553</v>
      </c>
      <c r="B316" t="s">
        <v>4013</v>
      </c>
      <c r="C316" t="s">
        <v>4014</v>
      </c>
      <c r="D316" t="s">
        <v>77</v>
      </c>
      <c r="F316" t="s">
        <v>130</v>
      </c>
      <c r="G316" t="s">
        <v>168</v>
      </c>
      <c r="H316" t="s">
        <v>317</v>
      </c>
      <c r="I316" t="s">
        <v>137</v>
      </c>
      <c r="K316">
        <v>74</v>
      </c>
      <c r="L316">
        <v>48</v>
      </c>
      <c r="M316">
        <v>76</v>
      </c>
      <c r="N316">
        <v>83</v>
      </c>
      <c r="O316">
        <v>81</v>
      </c>
      <c r="P316">
        <v>104</v>
      </c>
      <c r="Q316">
        <v>466</v>
      </c>
    </row>
    <row r="317" spans="1:17">
      <c r="A317" t="s">
        <v>6554</v>
      </c>
      <c r="B317" t="s">
        <v>4013</v>
      </c>
      <c r="C317" t="s">
        <v>4607</v>
      </c>
      <c r="D317" t="s">
        <v>77</v>
      </c>
      <c r="F317" t="s">
        <v>130</v>
      </c>
      <c r="G317" t="s">
        <v>168</v>
      </c>
      <c r="H317" t="s">
        <v>165</v>
      </c>
      <c r="I317" t="s">
        <v>137</v>
      </c>
      <c r="K317">
        <v>74</v>
      </c>
      <c r="L317">
        <v>48</v>
      </c>
      <c r="M317">
        <v>76</v>
      </c>
      <c r="N317">
        <v>83</v>
      </c>
      <c r="O317">
        <v>81</v>
      </c>
      <c r="P317">
        <v>104</v>
      </c>
      <c r="Q317">
        <v>466</v>
      </c>
    </row>
    <row r="318" spans="1:17">
      <c r="A318" t="s">
        <v>6555</v>
      </c>
      <c r="B318" t="s">
        <v>4015</v>
      </c>
      <c r="C318" t="s">
        <v>4016</v>
      </c>
      <c r="D318" t="s">
        <v>72</v>
      </c>
      <c r="E318" t="s">
        <v>67</v>
      </c>
      <c r="F318" t="s">
        <v>134</v>
      </c>
      <c r="G318" t="s">
        <v>134</v>
      </c>
      <c r="H318" t="s">
        <v>134</v>
      </c>
      <c r="I318" t="s">
        <v>210</v>
      </c>
      <c r="K318">
        <v>45</v>
      </c>
      <c r="L318">
        <v>80</v>
      </c>
      <c r="M318">
        <v>100</v>
      </c>
      <c r="N318">
        <v>35</v>
      </c>
      <c r="O318">
        <v>37</v>
      </c>
      <c r="P318">
        <v>28</v>
      </c>
      <c r="Q318">
        <v>325</v>
      </c>
    </row>
    <row r="319" spans="1:17">
      <c r="A319" t="s">
        <v>6556</v>
      </c>
      <c r="B319" t="s">
        <v>4017</v>
      </c>
      <c r="C319" t="s">
        <v>4018</v>
      </c>
      <c r="D319" t="s">
        <v>72</v>
      </c>
      <c r="E319" t="s">
        <v>67</v>
      </c>
      <c r="F319" t="s">
        <v>134</v>
      </c>
      <c r="G319" t="s">
        <v>134</v>
      </c>
      <c r="H319" t="s">
        <v>134</v>
      </c>
      <c r="I319" t="s">
        <v>210</v>
      </c>
      <c r="K319">
        <v>59</v>
      </c>
      <c r="L319">
        <v>110</v>
      </c>
      <c r="M319">
        <v>150</v>
      </c>
      <c r="N319">
        <v>45</v>
      </c>
      <c r="O319">
        <v>49</v>
      </c>
      <c r="P319">
        <v>35</v>
      </c>
      <c r="Q319">
        <v>448</v>
      </c>
    </row>
    <row r="320" spans="1:17">
      <c r="A320" t="s">
        <v>6557</v>
      </c>
      <c r="B320" t="s">
        <v>4019</v>
      </c>
      <c r="C320" t="s">
        <v>4020</v>
      </c>
      <c r="D320" t="s">
        <v>72</v>
      </c>
      <c r="E320" t="s">
        <v>67</v>
      </c>
      <c r="F320" t="s">
        <v>577</v>
      </c>
      <c r="G320" t="s">
        <v>577</v>
      </c>
      <c r="H320" t="s">
        <v>577</v>
      </c>
      <c r="I320" t="s">
        <v>210</v>
      </c>
      <c r="K320">
        <v>60</v>
      </c>
      <c r="L320">
        <v>50</v>
      </c>
      <c r="M320">
        <v>140</v>
      </c>
      <c r="N320">
        <v>50</v>
      </c>
      <c r="O320">
        <v>140</v>
      </c>
      <c r="P320">
        <v>60</v>
      </c>
      <c r="Q320">
        <v>500</v>
      </c>
    </row>
    <row r="321" spans="1:17">
      <c r="A321" t="s">
        <v>6558</v>
      </c>
      <c r="B321" t="s">
        <v>4019</v>
      </c>
      <c r="C321" t="s">
        <v>4608</v>
      </c>
      <c r="D321" t="s">
        <v>72</v>
      </c>
      <c r="E321" t="s">
        <v>67</v>
      </c>
      <c r="F321" t="s">
        <v>577</v>
      </c>
      <c r="G321" t="s">
        <v>577</v>
      </c>
      <c r="H321" t="s">
        <v>577</v>
      </c>
      <c r="I321" t="s">
        <v>210</v>
      </c>
      <c r="K321">
        <v>60</v>
      </c>
      <c r="L321">
        <v>140</v>
      </c>
      <c r="M321">
        <v>50</v>
      </c>
      <c r="N321">
        <v>140</v>
      </c>
      <c r="O321">
        <v>50</v>
      </c>
      <c r="P321">
        <v>60</v>
      </c>
      <c r="Q321">
        <v>500</v>
      </c>
    </row>
    <row r="322" spans="1:17">
      <c r="A322" t="s">
        <v>6559</v>
      </c>
      <c r="B322" t="s">
        <v>4021</v>
      </c>
      <c r="C322" t="s">
        <v>4022</v>
      </c>
      <c r="D322" t="s">
        <v>81</v>
      </c>
      <c r="F322" t="s">
        <v>259</v>
      </c>
      <c r="G322" t="s">
        <v>259</v>
      </c>
      <c r="H322" t="s">
        <v>3266</v>
      </c>
      <c r="I322" t="s">
        <v>144</v>
      </c>
      <c r="K322">
        <v>78</v>
      </c>
      <c r="L322">
        <v>52</v>
      </c>
      <c r="M322">
        <v>60</v>
      </c>
      <c r="N322">
        <v>63</v>
      </c>
      <c r="O322">
        <v>65</v>
      </c>
      <c r="P322">
        <v>23</v>
      </c>
      <c r="Q322">
        <v>341</v>
      </c>
    </row>
    <row r="323" spans="1:17">
      <c r="A323" t="s">
        <v>6560</v>
      </c>
      <c r="B323" t="s">
        <v>4023</v>
      </c>
      <c r="C323" t="s">
        <v>4024</v>
      </c>
      <c r="D323" t="s">
        <v>81</v>
      </c>
      <c r="F323" t="s">
        <v>259</v>
      </c>
      <c r="G323" t="s">
        <v>259</v>
      </c>
      <c r="H323" t="s">
        <v>3266</v>
      </c>
      <c r="I323" t="s">
        <v>144</v>
      </c>
      <c r="K323">
        <v>101</v>
      </c>
      <c r="L323">
        <v>72</v>
      </c>
      <c r="M323">
        <v>72</v>
      </c>
      <c r="N323">
        <v>99</v>
      </c>
      <c r="O323">
        <v>89</v>
      </c>
      <c r="P323">
        <v>29</v>
      </c>
      <c r="Q323">
        <v>462</v>
      </c>
    </row>
    <row r="324" spans="1:17">
      <c r="A324" t="s">
        <v>6561</v>
      </c>
      <c r="B324" t="s">
        <v>4025</v>
      </c>
      <c r="C324" t="s">
        <v>4026</v>
      </c>
      <c r="D324" t="s">
        <v>81</v>
      </c>
      <c r="F324" t="s">
        <v>582</v>
      </c>
      <c r="G324" t="s">
        <v>582</v>
      </c>
      <c r="H324" t="s">
        <v>250</v>
      </c>
      <c r="I324" t="s">
        <v>144</v>
      </c>
      <c r="K324">
        <v>62</v>
      </c>
      <c r="L324">
        <v>48</v>
      </c>
      <c r="M324">
        <v>66</v>
      </c>
      <c r="N324">
        <v>59</v>
      </c>
      <c r="O324">
        <v>57</v>
      </c>
      <c r="P324">
        <v>49</v>
      </c>
      <c r="Q324">
        <v>341</v>
      </c>
    </row>
    <row r="325" spans="1:17">
      <c r="A325" t="s">
        <v>6562</v>
      </c>
      <c r="B325" t="s">
        <v>4027</v>
      </c>
      <c r="C325" t="s">
        <v>4028</v>
      </c>
      <c r="D325" t="s">
        <v>81</v>
      </c>
      <c r="F325" t="s">
        <v>582</v>
      </c>
      <c r="G325" t="s">
        <v>582</v>
      </c>
      <c r="H325" t="s">
        <v>250</v>
      </c>
      <c r="I325" t="s">
        <v>144</v>
      </c>
      <c r="K325">
        <v>82</v>
      </c>
      <c r="L325">
        <v>80</v>
      </c>
      <c r="M325">
        <v>86</v>
      </c>
      <c r="N325">
        <v>85</v>
      </c>
      <c r="O325">
        <v>75</v>
      </c>
      <c r="P325">
        <v>72</v>
      </c>
      <c r="Q325">
        <v>480</v>
      </c>
    </row>
    <row r="326" spans="1:17">
      <c r="A326" t="s">
        <v>6563</v>
      </c>
      <c r="B326" t="s">
        <v>4029</v>
      </c>
      <c r="C326" t="s">
        <v>4030</v>
      </c>
      <c r="D326" t="s">
        <v>80</v>
      </c>
      <c r="E326" t="s">
        <v>77</v>
      </c>
      <c r="F326" t="s">
        <v>324</v>
      </c>
      <c r="G326" t="s">
        <v>335</v>
      </c>
      <c r="H326" t="s">
        <v>168</v>
      </c>
      <c r="I326" t="s">
        <v>114</v>
      </c>
      <c r="J326" t="s">
        <v>265</v>
      </c>
      <c r="K326">
        <v>53</v>
      </c>
      <c r="L326">
        <v>54</v>
      </c>
      <c r="M326">
        <v>53</v>
      </c>
      <c r="N326">
        <v>37</v>
      </c>
      <c r="O326">
        <v>46</v>
      </c>
      <c r="P326">
        <v>45</v>
      </c>
      <c r="Q326">
        <v>288</v>
      </c>
    </row>
    <row r="327" spans="1:17">
      <c r="A327" t="s">
        <v>6564</v>
      </c>
      <c r="B327" t="s">
        <v>4031</v>
      </c>
      <c r="C327" t="s">
        <v>4032</v>
      </c>
      <c r="D327" t="s">
        <v>80</v>
      </c>
      <c r="E327" t="s">
        <v>77</v>
      </c>
      <c r="F327" t="s">
        <v>324</v>
      </c>
      <c r="G327" t="s">
        <v>335</v>
      </c>
      <c r="H327" t="s">
        <v>168</v>
      </c>
      <c r="I327" t="s">
        <v>114</v>
      </c>
      <c r="J327" t="s">
        <v>265</v>
      </c>
      <c r="K327">
        <v>86</v>
      </c>
      <c r="L327">
        <v>92</v>
      </c>
      <c r="M327">
        <v>88</v>
      </c>
      <c r="N327">
        <v>68</v>
      </c>
      <c r="O327">
        <v>75</v>
      </c>
      <c r="P327">
        <v>73</v>
      </c>
      <c r="Q327">
        <v>482</v>
      </c>
    </row>
    <row r="328" spans="1:17">
      <c r="A328" t="s">
        <v>6565</v>
      </c>
      <c r="B328" t="s">
        <v>4033</v>
      </c>
      <c r="C328" t="s">
        <v>4034</v>
      </c>
      <c r="D328" t="s">
        <v>65</v>
      </c>
      <c r="E328" t="s">
        <v>74</v>
      </c>
      <c r="F328" t="s">
        <v>109</v>
      </c>
      <c r="G328" t="s">
        <v>128</v>
      </c>
      <c r="H328" t="s">
        <v>326</v>
      </c>
      <c r="I328" t="s">
        <v>207</v>
      </c>
      <c r="K328">
        <v>42</v>
      </c>
      <c r="L328">
        <v>52</v>
      </c>
      <c r="M328">
        <v>67</v>
      </c>
      <c r="N328">
        <v>39</v>
      </c>
      <c r="O328">
        <v>56</v>
      </c>
      <c r="P328">
        <v>50</v>
      </c>
      <c r="Q328">
        <v>306</v>
      </c>
    </row>
    <row r="329" spans="1:17">
      <c r="A329" t="s">
        <v>6566</v>
      </c>
      <c r="B329" t="s">
        <v>4035</v>
      </c>
      <c r="C329" t="s">
        <v>4036</v>
      </c>
      <c r="D329" t="s">
        <v>65</v>
      </c>
      <c r="E329" t="s">
        <v>74</v>
      </c>
      <c r="F329" t="s">
        <v>109</v>
      </c>
      <c r="G329" t="s">
        <v>128</v>
      </c>
      <c r="H329" t="s">
        <v>326</v>
      </c>
      <c r="I329" t="s">
        <v>207</v>
      </c>
      <c r="K329">
        <v>72</v>
      </c>
      <c r="L329">
        <v>105</v>
      </c>
      <c r="M329">
        <v>115</v>
      </c>
      <c r="N329">
        <v>54</v>
      </c>
      <c r="O329">
        <v>86</v>
      </c>
      <c r="P329">
        <v>68</v>
      </c>
      <c r="Q329">
        <v>500</v>
      </c>
    </row>
    <row r="330" spans="1:17">
      <c r="A330" t="s">
        <v>6567</v>
      </c>
      <c r="B330" t="s">
        <v>4037</v>
      </c>
      <c r="C330" t="s">
        <v>4038</v>
      </c>
      <c r="D330" t="s">
        <v>76</v>
      </c>
      <c r="E330" t="s">
        <v>53</v>
      </c>
      <c r="F330" t="s">
        <v>174</v>
      </c>
      <c r="G330" t="s">
        <v>147</v>
      </c>
      <c r="H330" t="s">
        <v>105</v>
      </c>
      <c r="I330" t="s">
        <v>98</v>
      </c>
      <c r="J330" t="s">
        <v>106</v>
      </c>
      <c r="K330">
        <v>44</v>
      </c>
      <c r="L330">
        <v>38</v>
      </c>
      <c r="M330">
        <v>33</v>
      </c>
      <c r="N330">
        <v>61</v>
      </c>
      <c r="O330">
        <v>43</v>
      </c>
      <c r="P330">
        <v>70</v>
      </c>
      <c r="Q330">
        <v>289</v>
      </c>
    </row>
    <row r="331" spans="1:17">
      <c r="A331" t="s">
        <v>6568</v>
      </c>
      <c r="B331" t="s">
        <v>4039</v>
      </c>
      <c r="C331" t="s">
        <v>4040</v>
      </c>
      <c r="D331" t="s">
        <v>76</v>
      </c>
      <c r="E331" t="s">
        <v>53</v>
      </c>
      <c r="F331" t="s">
        <v>174</v>
      </c>
      <c r="G331" t="s">
        <v>147</v>
      </c>
      <c r="H331" t="s">
        <v>105</v>
      </c>
      <c r="I331" t="s">
        <v>98</v>
      </c>
      <c r="J331" t="s">
        <v>106</v>
      </c>
      <c r="K331">
        <v>62</v>
      </c>
      <c r="L331">
        <v>55</v>
      </c>
      <c r="M331">
        <v>52</v>
      </c>
      <c r="N331">
        <v>109</v>
      </c>
      <c r="O331">
        <v>94</v>
      </c>
      <c r="P331">
        <v>109</v>
      </c>
      <c r="Q331">
        <v>481</v>
      </c>
    </row>
    <row r="332" spans="1:17">
      <c r="A332" t="s">
        <v>6569</v>
      </c>
      <c r="B332" t="s">
        <v>4041</v>
      </c>
      <c r="C332" t="s">
        <v>4042</v>
      </c>
      <c r="D332" t="s">
        <v>81</v>
      </c>
      <c r="F332" t="s">
        <v>156</v>
      </c>
      <c r="G332" t="s">
        <v>156</v>
      </c>
      <c r="H332" t="s">
        <v>358</v>
      </c>
      <c r="I332" t="s">
        <v>137</v>
      </c>
      <c r="K332">
        <v>95</v>
      </c>
      <c r="L332">
        <v>65</v>
      </c>
      <c r="M332">
        <v>65</v>
      </c>
      <c r="N332">
        <v>110</v>
      </c>
      <c r="O332">
        <v>130</v>
      </c>
      <c r="P332">
        <v>60</v>
      </c>
      <c r="Q332">
        <v>525</v>
      </c>
    </row>
    <row r="333" spans="1:17">
      <c r="A333" t="s">
        <v>6570</v>
      </c>
      <c r="B333" t="s">
        <v>4043</v>
      </c>
      <c r="C333" t="s">
        <v>4044</v>
      </c>
      <c r="D333" t="s">
        <v>54</v>
      </c>
      <c r="E333" t="s">
        <v>58</v>
      </c>
      <c r="F333" t="s">
        <v>187</v>
      </c>
      <c r="G333" t="s">
        <v>250</v>
      </c>
      <c r="H333" t="s">
        <v>270</v>
      </c>
      <c r="I333" t="s">
        <v>133</v>
      </c>
      <c r="J333" t="s">
        <v>199</v>
      </c>
      <c r="K333">
        <v>78</v>
      </c>
      <c r="L333">
        <v>92</v>
      </c>
      <c r="M333">
        <v>75</v>
      </c>
      <c r="N333">
        <v>74</v>
      </c>
      <c r="O333">
        <v>63</v>
      </c>
      <c r="P333">
        <v>118</v>
      </c>
      <c r="Q333">
        <v>500</v>
      </c>
    </row>
    <row r="334" spans="1:17">
      <c r="A334" t="s">
        <v>6571</v>
      </c>
      <c r="B334" t="s">
        <v>4045</v>
      </c>
      <c r="C334" t="s">
        <v>4046</v>
      </c>
      <c r="D334" t="s">
        <v>79</v>
      </c>
      <c r="F334" t="s">
        <v>309</v>
      </c>
      <c r="G334" t="s">
        <v>223</v>
      </c>
      <c r="H334" t="s">
        <v>593</v>
      </c>
      <c r="I334" t="s">
        <v>106</v>
      </c>
      <c r="K334">
        <v>45</v>
      </c>
      <c r="L334">
        <v>50</v>
      </c>
      <c r="M334">
        <v>35</v>
      </c>
      <c r="N334">
        <v>55</v>
      </c>
      <c r="O334">
        <v>75</v>
      </c>
      <c r="P334">
        <v>40</v>
      </c>
      <c r="Q334">
        <v>300</v>
      </c>
    </row>
    <row r="335" spans="1:17">
      <c r="A335" t="s">
        <v>6572</v>
      </c>
      <c r="B335" t="s">
        <v>4047</v>
      </c>
      <c r="C335" t="s">
        <v>4048</v>
      </c>
      <c r="D335" t="s">
        <v>79</v>
      </c>
      <c r="F335" t="s">
        <v>309</v>
      </c>
      <c r="G335" t="s">
        <v>223</v>
      </c>
      <c r="H335" t="s">
        <v>593</v>
      </c>
      <c r="I335" t="s">
        <v>106</v>
      </c>
      <c r="K335">
        <v>68</v>
      </c>
      <c r="L335">
        <v>75</v>
      </c>
      <c r="M335">
        <v>53</v>
      </c>
      <c r="N335">
        <v>83</v>
      </c>
      <c r="O335">
        <v>113</v>
      </c>
      <c r="P335">
        <v>60</v>
      </c>
      <c r="Q335">
        <v>452</v>
      </c>
    </row>
    <row r="336" spans="1:17">
      <c r="A336" t="s">
        <v>6573</v>
      </c>
      <c r="B336" t="s">
        <v>4049</v>
      </c>
      <c r="C336" t="s">
        <v>4050</v>
      </c>
      <c r="D336" t="s">
        <v>79</v>
      </c>
      <c r="F336" t="s">
        <v>309</v>
      </c>
      <c r="G336" t="s">
        <v>223</v>
      </c>
      <c r="H336" t="s">
        <v>593</v>
      </c>
      <c r="I336" t="s">
        <v>106</v>
      </c>
      <c r="K336">
        <v>90</v>
      </c>
      <c r="L336">
        <v>100</v>
      </c>
      <c r="M336">
        <v>70</v>
      </c>
      <c r="N336">
        <v>110</v>
      </c>
      <c r="O336">
        <v>150</v>
      </c>
      <c r="P336">
        <v>80</v>
      </c>
      <c r="Q336">
        <v>600</v>
      </c>
    </row>
    <row r="337" spans="1:17">
      <c r="A337" t="s">
        <v>6574</v>
      </c>
      <c r="B337" t="s">
        <v>4051</v>
      </c>
      <c r="C337" t="s">
        <v>4052</v>
      </c>
      <c r="D337" t="s">
        <v>67</v>
      </c>
      <c r="E337" t="s">
        <v>75</v>
      </c>
      <c r="F337" t="s">
        <v>257</v>
      </c>
      <c r="G337" t="s">
        <v>166</v>
      </c>
      <c r="H337" t="s">
        <v>246</v>
      </c>
      <c r="I337" t="s">
        <v>99</v>
      </c>
      <c r="J337" t="s">
        <v>226</v>
      </c>
      <c r="K337">
        <v>43</v>
      </c>
      <c r="L337">
        <v>70</v>
      </c>
      <c r="M337">
        <v>48</v>
      </c>
      <c r="N337">
        <v>50</v>
      </c>
      <c r="O337">
        <v>60</v>
      </c>
      <c r="P337">
        <v>38</v>
      </c>
      <c r="Q337">
        <v>309</v>
      </c>
    </row>
    <row r="338" spans="1:17">
      <c r="A338" t="s">
        <v>6575</v>
      </c>
      <c r="B338" t="s">
        <v>4053</v>
      </c>
      <c r="C338" t="s">
        <v>4054</v>
      </c>
      <c r="D338" t="s">
        <v>67</v>
      </c>
      <c r="E338" t="s">
        <v>75</v>
      </c>
      <c r="F338" t="s">
        <v>257</v>
      </c>
      <c r="G338" t="s">
        <v>166</v>
      </c>
      <c r="H338" t="s">
        <v>246</v>
      </c>
      <c r="I338" t="s">
        <v>99</v>
      </c>
      <c r="J338" t="s">
        <v>226</v>
      </c>
      <c r="K338">
        <v>85</v>
      </c>
      <c r="L338">
        <v>110</v>
      </c>
      <c r="M338">
        <v>76</v>
      </c>
      <c r="N338">
        <v>65</v>
      </c>
      <c r="O338">
        <v>82</v>
      </c>
      <c r="P338">
        <v>56</v>
      </c>
      <c r="Q338">
        <v>474</v>
      </c>
    </row>
    <row r="339" spans="1:17">
      <c r="A339" t="s">
        <v>6576</v>
      </c>
      <c r="B339" t="s">
        <v>4055</v>
      </c>
      <c r="C339" t="s">
        <v>4056</v>
      </c>
      <c r="D339" t="s">
        <v>67</v>
      </c>
      <c r="E339" t="s">
        <v>75</v>
      </c>
      <c r="F339" t="s">
        <v>183</v>
      </c>
      <c r="G339" t="s">
        <v>166</v>
      </c>
      <c r="H339" t="s">
        <v>239</v>
      </c>
      <c r="I339" t="s">
        <v>226</v>
      </c>
      <c r="K339">
        <v>49</v>
      </c>
      <c r="L339">
        <v>66</v>
      </c>
      <c r="M339">
        <v>70</v>
      </c>
      <c r="N339">
        <v>44</v>
      </c>
      <c r="O339">
        <v>55</v>
      </c>
      <c r="P339">
        <v>51</v>
      </c>
      <c r="Q339">
        <v>335</v>
      </c>
    </row>
    <row r="340" spans="1:17">
      <c r="A340" t="s">
        <v>6577</v>
      </c>
      <c r="B340" t="s">
        <v>4055</v>
      </c>
      <c r="C340" t="s">
        <v>4609</v>
      </c>
      <c r="D340" t="s">
        <v>67</v>
      </c>
      <c r="E340" t="s">
        <v>75</v>
      </c>
      <c r="F340" t="s">
        <v>183</v>
      </c>
      <c r="G340" t="s">
        <v>166</v>
      </c>
      <c r="H340" t="s">
        <v>239</v>
      </c>
      <c r="I340" t="s">
        <v>226</v>
      </c>
      <c r="K340">
        <v>44</v>
      </c>
      <c r="L340">
        <v>66</v>
      </c>
      <c r="M340">
        <v>70</v>
      </c>
      <c r="N340">
        <v>44</v>
      </c>
      <c r="O340">
        <v>55</v>
      </c>
      <c r="P340">
        <v>56</v>
      </c>
      <c r="Q340">
        <v>335</v>
      </c>
    </row>
    <row r="341" spans="1:17">
      <c r="A341" t="s">
        <v>6578</v>
      </c>
      <c r="B341" t="s">
        <v>4055</v>
      </c>
      <c r="C341" t="s">
        <v>4610</v>
      </c>
      <c r="D341" t="s">
        <v>67</v>
      </c>
      <c r="E341" t="s">
        <v>75</v>
      </c>
      <c r="F341" t="s">
        <v>183</v>
      </c>
      <c r="G341" t="s">
        <v>166</v>
      </c>
      <c r="H341" t="s">
        <v>239</v>
      </c>
      <c r="I341" t="s">
        <v>226</v>
      </c>
      <c r="K341">
        <v>54</v>
      </c>
      <c r="L341">
        <v>66</v>
      </c>
      <c r="M341">
        <v>70</v>
      </c>
      <c r="N341">
        <v>44</v>
      </c>
      <c r="O341">
        <v>55</v>
      </c>
      <c r="P341">
        <v>46</v>
      </c>
      <c r="Q341">
        <v>335</v>
      </c>
    </row>
    <row r="342" spans="1:17">
      <c r="A342" t="s">
        <v>6579</v>
      </c>
      <c r="B342" t="s">
        <v>4055</v>
      </c>
      <c r="C342" t="s">
        <v>4611</v>
      </c>
      <c r="D342" t="s">
        <v>67</v>
      </c>
      <c r="E342" t="s">
        <v>75</v>
      </c>
      <c r="F342" t="s">
        <v>183</v>
      </c>
      <c r="G342" t="s">
        <v>166</v>
      </c>
      <c r="H342" t="s">
        <v>239</v>
      </c>
      <c r="I342" t="s">
        <v>226</v>
      </c>
      <c r="K342">
        <v>59</v>
      </c>
      <c r="L342">
        <v>66</v>
      </c>
      <c r="M342">
        <v>70</v>
      </c>
      <c r="N342">
        <v>44</v>
      </c>
      <c r="O342">
        <v>55</v>
      </c>
      <c r="P342">
        <v>41</v>
      </c>
      <c r="Q342">
        <v>335</v>
      </c>
    </row>
    <row r="343" spans="1:17">
      <c r="A343" t="s">
        <v>6580</v>
      </c>
      <c r="B343" t="s">
        <v>4057</v>
      </c>
      <c r="C343" t="s">
        <v>4058</v>
      </c>
      <c r="D343" t="s">
        <v>67</v>
      </c>
      <c r="E343" t="s">
        <v>75</v>
      </c>
      <c r="F343" t="s">
        <v>183</v>
      </c>
      <c r="G343" t="s">
        <v>166</v>
      </c>
      <c r="H343" t="s">
        <v>239</v>
      </c>
      <c r="I343" t="s">
        <v>226</v>
      </c>
      <c r="K343">
        <v>65</v>
      </c>
      <c r="L343">
        <v>90</v>
      </c>
      <c r="M343">
        <v>122</v>
      </c>
      <c r="N343">
        <v>58</v>
      </c>
      <c r="O343">
        <v>75</v>
      </c>
      <c r="P343">
        <v>84</v>
      </c>
      <c r="Q343">
        <v>494</v>
      </c>
    </row>
    <row r="344" spans="1:17">
      <c r="A344" t="s">
        <v>6581</v>
      </c>
      <c r="B344" t="s">
        <v>4057</v>
      </c>
      <c r="C344" t="s">
        <v>4612</v>
      </c>
      <c r="D344" t="s">
        <v>67</v>
      </c>
      <c r="E344" t="s">
        <v>75</v>
      </c>
      <c r="F344" t="s">
        <v>183</v>
      </c>
      <c r="G344" t="s">
        <v>166</v>
      </c>
      <c r="H344" t="s">
        <v>239</v>
      </c>
      <c r="I344" t="s">
        <v>226</v>
      </c>
      <c r="K344">
        <v>55</v>
      </c>
      <c r="L344">
        <v>85</v>
      </c>
      <c r="M344">
        <v>122</v>
      </c>
      <c r="N344">
        <v>58</v>
      </c>
      <c r="O344">
        <v>75</v>
      </c>
      <c r="P344">
        <v>99</v>
      </c>
      <c r="Q344">
        <v>494</v>
      </c>
    </row>
    <row r="345" spans="1:17">
      <c r="A345" t="s">
        <v>6582</v>
      </c>
      <c r="B345" t="s">
        <v>4057</v>
      </c>
      <c r="C345" t="s">
        <v>4613</v>
      </c>
      <c r="D345" t="s">
        <v>67</v>
      </c>
      <c r="E345" t="s">
        <v>75</v>
      </c>
      <c r="F345" t="s">
        <v>183</v>
      </c>
      <c r="G345" t="s">
        <v>166</v>
      </c>
      <c r="H345" t="s">
        <v>239</v>
      </c>
      <c r="I345" t="s">
        <v>226</v>
      </c>
      <c r="K345">
        <v>75</v>
      </c>
      <c r="L345">
        <v>95</v>
      </c>
      <c r="M345">
        <v>122</v>
      </c>
      <c r="N345">
        <v>58</v>
      </c>
      <c r="O345">
        <v>75</v>
      </c>
      <c r="P345">
        <v>69</v>
      </c>
      <c r="Q345">
        <v>494</v>
      </c>
    </row>
    <row r="346" spans="1:17">
      <c r="A346" t="s">
        <v>6583</v>
      </c>
      <c r="B346" t="s">
        <v>4057</v>
      </c>
      <c r="C346" t="s">
        <v>4614</v>
      </c>
      <c r="D346" t="s">
        <v>67</v>
      </c>
      <c r="E346" t="s">
        <v>75</v>
      </c>
      <c r="F346" t="s">
        <v>183</v>
      </c>
      <c r="G346" t="s">
        <v>166</v>
      </c>
      <c r="H346" t="s">
        <v>239</v>
      </c>
      <c r="I346" t="s">
        <v>226</v>
      </c>
      <c r="K346">
        <v>85</v>
      </c>
      <c r="L346">
        <v>100</v>
      </c>
      <c r="M346">
        <v>122</v>
      </c>
      <c r="N346">
        <v>58</v>
      </c>
      <c r="O346">
        <v>75</v>
      </c>
      <c r="P346">
        <v>54</v>
      </c>
      <c r="Q346">
        <v>494</v>
      </c>
    </row>
    <row r="347" spans="1:17">
      <c r="A347" t="s">
        <v>6584</v>
      </c>
      <c r="B347" t="s">
        <v>4059</v>
      </c>
      <c r="C347" t="s">
        <v>4060</v>
      </c>
      <c r="D347" t="s">
        <v>78</v>
      </c>
      <c r="F347" t="s">
        <v>217</v>
      </c>
      <c r="G347" t="s">
        <v>224</v>
      </c>
      <c r="H347" t="s">
        <v>209</v>
      </c>
      <c r="I347" t="s">
        <v>98</v>
      </c>
      <c r="J347" t="s">
        <v>210</v>
      </c>
      <c r="K347">
        <v>55</v>
      </c>
      <c r="L347">
        <v>69</v>
      </c>
      <c r="M347">
        <v>85</v>
      </c>
      <c r="N347">
        <v>32</v>
      </c>
      <c r="O347">
        <v>35</v>
      </c>
      <c r="P347">
        <v>28</v>
      </c>
      <c r="Q347">
        <v>304</v>
      </c>
    </row>
    <row r="348" spans="1:17">
      <c r="A348" t="s">
        <v>6585</v>
      </c>
      <c r="B348" t="s">
        <v>4061</v>
      </c>
      <c r="C348" t="s">
        <v>4062</v>
      </c>
      <c r="D348" t="s">
        <v>78</v>
      </c>
      <c r="F348" t="s">
        <v>217</v>
      </c>
      <c r="G348" t="s">
        <v>224</v>
      </c>
      <c r="H348" t="s">
        <v>209</v>
      </c>
      <c r="I348" t="s">
        <v>98</v>
      </c>
      <c r="J348" t="s">
        <v>210</v>
      </c>
      <c r="K348">
        <v>95</v>
      </c>
      <c r="L348">
        <v>117</v>
      </c>
      <c r="M348">
        <v>184</v>
      </c>
      <c r="N348">
        <v>44</v>
      </c>
      <c r="O348">
        <v>46</v>
      </c>
      <c r="P348">
        <v>28</v>
      </c>
      <c r="Q348">
        <v>514</v>
      </c>
    </row>
    <row r="349" spans="1:17">
      <c r="A349" t="s">
        <v>6586</v>
      </c>
      <c r="B349" t="s">
        <v>4063</v>
      </c>
      <c r="C349" t="s">
        <v>4064</v>
      </c>
      <c r="D349" t="s">
        <v>58</v>
      </c>
      <c r="E349" t="s">
        <v>79</v>
      </c>
      <c r="F349" t="s">
        <v>166</v>
      </c>
      <c r="G349" t="s">
        <v>168</v>
      </c>
      <c r="H349" t="s">
        <v>319</v>
      </c>
      <c r="I349" t="s">
        <v>133</v>
      </c>
      <c r="J349" t="s">
        <v>106</v>
      </c>
      <c r="K349">
        <v>40</v>
      </c>
      <c r="L349">
        <v>30</v>
      </c>
      <c r="M349">
        <v>35</v>
      </c>
      <c r="N349">
        <v>45</v>
      </c>
      <c r="O349">
        <v>40</v>
      </c>
      <c r="P349">
        <v>55</v>
      </c>
      <c r="Q349">
        <v>245</v>
      </c>
    </row>
    <row r="350" spans="1:17">
      <c r="A350" t="s">
        <v>6587</v>
      </c>
      <c r="B350" t="s">
        <v>4065</v>
      </c>
      <c r="C350" t="s">
        <v>4066</v>
      </c>
      <c r="D350" t="s">
        <v>58</v>
      </c>
      <c r="E350" t="s">
        <v>79</v>
      </c>
      <c r="F350" t="s">
        <v>166</v>
      </c>
      <c r="G350" t="s">
        <v>168</v>
      </c>
      <c r="H350" t="s">
        <v>319</v>
      </c>
      <c r="I350" t="s">
        <v>133</v>
      </c>
      <c r="J350" t="s">
        <v>106</v>
      </c>
      <c r="K350">
        <v>85</v>
      </c>
      <c r="L350">
        <v>70</v>
      </c>
      <c r="M350">
        <v>80</v>
      </c>
      <c r="N350">
        <v>97</v>
      </c>
      <c r="O350">
        <v>80</v>
      </c>
      <c r="P350">
        <v>123</v>
      </c>
      <c r="Q350">
        <v>535</v>
      </c>
    </row>
    <row r="351" spans="1:17">
      <c r="A351" t="s">
        <v>6588</v>
      </c>
      <c r="B351" t="s">
        <v>4067</v>
      </c>
      <c r="C351" t="s">
        <v>4068</v>
      </c>
      <c r="D351" t="s">
        <v>75</v>
      </c>
      <c r="E351" t="s">
        <v>58</v>
      </c>
      <c r="F351" t="s">
        <v>96</v>
      </c>
      <c r="G351" t="s">
        <v>96</v>
      </c>
      <c r="H351" t="s">
        <v>609</v>
      </c>
      <c r="I351" t="s">
        <v>133</v>
      </c>
      <c r="K351">
        <v>68</v>
      </c>
      <c r="L351">
        <v>55</v>
      </c>
      <c r="M351">
        <v>55</v>
      </c>
      <c r="N351">
        <v>50</v>
      </c>
      <c r="O351">
        <v>50</v>
      </c>
      <c r="P351">
        <v>42</v>
      </c>
      <c r="Q351">
        <v>320</v>
      </c>
    </row>
    <row r="352" spans="1:17">
      <c r="A352" t="s">
        <v>6589</v>
      </c>
      <c r="B352" t="s">
        <v>4069</v>
      </c>
      <c r="C352" t="s">
        <v>4070</v>
      </c>
      <c r="D352" t="s">
        <v>75</v>
      </c>
      <c r="E352" t="s">
        <v>58</v>
      </c>
      <c r="F352" t="s">
        <v>96</v>
      </c>
      <c r="G352" t="s">
        <v>96</v>
      </c>
      <c r="H352" t="s">
        <v>609</v>
      </c>
      <c r="I352" t="s">
        <v>133</v>
      </c>
      <c r="K352">
        <v>78</v>
      </c>
      <c r="L352">
        <v>75</v>
      </c>
      <c r="M352">
        <v>75</v>
      </c>
      <c r="N352">
        <v>70</v>
      </c>
      <c r="O352">
        <v>70</v>
      </c>
      <c r="P352">
        <v>52</v>
      </c>
      <c r="Q352">
        <v>420</v>
      </c>
    </row>
    <row r="353" spans="1:17">
      <c r="A353" t="s">
        <v>6590</v>
      </c>
      <c r="B353" t="s">
        <v>4071</v>
      </c>
      <c r="C353" t="s">
        <v>4072</v>
      </c>
      <c r="D353" t="s">
        <v>75</v>
      </c>
      <c r="E353" t="s">
        <v>67</v>
      </c>
      <c r="F353" t="s">
        <v>96</v>
      </c>
      <c r="G353" t="s">
        <v>96</v>
      </c>
      <c r="H353" t="s">
        <v>609</v>
      </c>
      <c r="I353" t="s">
        <v>133</v>
      </c>
      <c r="K353">
        <v>78</v>
      </c>
      <c r="L353">
        <v>107</v>
      </c>
      <c r="M353">
        <v>75</v>
      </c>
      <c r="N353">
        <v>100</v>
      </c>
      <c r="O353">
        <v>100</v>
      </c>
      <c r="P353">
        <v>70</v>
      </c>
      <c r="Q353">
        <v>530</v>
      </c>
    </row>
    <row r="354" spans="1:17">
      <c r="A354" t="s">
        <v>6591</v>
      </c>
      <c r="B354" t="s">
        <v>4073</v>
      </c>
      <c r="C354" t="s">
        <v>4074</v>
      </c>
      <c r="D354" t="s">
        <v>73</v>
      </c>
      <c r="F354" t="s">
        <v>104</v>
      </c>
      <c r="G354" t="s">
        <v>104</v>
      </c>
      <c r="H354" t="s">
        <v>139</v>
      </c>
      <c r="I354" t="s">
        <v>137</v>
      </c>
      <c r="K354">
        <v>45</v>
      </c>
      <c r="L354">
        <v>65</v>
      </c>
      <c r="M354">
        <v>40</v>
      </c>
      <c r="N354">
        <v>60</v>
      </c>
      <c r="O354">
        <v>40</v>
      </c>
      <c r="P354">
        <v>70</v>
      </c>
      <c r="Q354">
        <v>320</v>
      </c>
    </row>
    <row r="355" spans="1:17">
      <c r="A355" t="s">
        <v>6592</v>
      </c>
      <c r="B355" t="s">
        <v>4075</v>
      </c>
      <c r="C355" t="s">
        <v>4076</v>
      </c>
      <c r="D355" t="s">
        <v>73</v>
      </c>
      <c r="F355" t="s">
        <v>104</v>
      </c>
      <c r="G355" t="s">
        <v>104</v>
      </c>
      <c r="H355" t="s">
        <v>139</v>
      </c>
      <c r="I355" t="s">
        <v>137</v>
      </c>
      <c r="K355">
        <v>65</v>
      </c>
      <c r="L355">
        <v>85</v>
      </c>
      <c r="M355">
        <v>50</v>
      </c>
      <c r="N355">
        <v>80</v>
      </c>
      <c r="O355">
        <v>50</v>
      </c>
      <c r="P355">
        <v>90</v>
      </c>
      <c r="Q355">
        <v>420</v>
      </c>
    </row>
    <row r="356" spans="1:17">
      <c r="A356" t="s">
        <v>6593</v>
      </c>
      <c r="B356" t="s">
        <v>4077</v>
      </c>
      <c r="C356" t="s">
        <v>4078</v>
      </c>
      <c r="D356" t="s">
        <v>73</v>
      </c>
      <c r="E356" t="s">
        <v>80</v>
      </c>
      <c r="F356" t="s">
        <v>104</v>
      </c>
      <c r="G356" t="s">
        <v>104</v>
      </c>
      <c r="H356" t="s">
        <v>139</v>
      </c>
      <c r="I356" t="s">
        <v>137</v>
      </c>
      <c r="K356">
        <v>95</v>
      </c>
      <c r="L356">
        <v>115</v>
      </c>
      <c r="M356">
        <v>90</v>
      </c>
      <c r="N356">
        <v>80</v>
      </c>
      <c r="O356">
        <v>90</v>
      </c>
      <c r="P356">
        <v>60</v>
      </c>
      <c r="Q356">
        <v>530</v>
      </c>
    </row>
    <row r="357" spans="1:17">
      <c r="A357" t="s">
        <v>6594</v>
      </c>
      <c r="B357" t="s">
        <v>4079</v>
      </c>
      <c r="C357" t="s">
        <v>4080</v>
      </c>
      <c r="D357" t="s">
        <v>74</v>
      </c>
      <c r="F357" t="s">
        <v>112</v>
      </c>
      <c r="G357" t="s">
        <v>112</v>
      </c>
      <c r="H357" t="s">
        <v>616</v>
      </c>
      <c r="I357" t="s">
        <v>114</v>
      </c>
      <c r="J357" t="s">
        <v>137</v>
      </c>
      <c r="K357">
        <v>50</v>
      </c>
      <c r="L357">
        <v>54</v>
      </c>
      <c r="M357">
        <v>54</v>
      </c>
      <c r="N357">
        <v>66</v>
      </c>
      <c r="O357">
        <v>56</v>
      </c>
      <c r="P357">
        <v>40</v>
      </c>
      <c r="Q357">
        <v>320</v>
      </c>
    </row>
    <row r="358" spans="1:17">
      <c r="A358" t="s">
        <v>6595</v>
      </c>
      <c r="B358" t="s">
        <v>4081</v>
      </c>
      <c r="C358" t="s">
        <v>4082</v>
      </c>
      <c r="D358" t="s">
        <v>74</v>
      </c>
      <c r="F358" t="s">
        <v>112</v>
      </c>
      <c r="G358" t="s">
        <v>112</v>
      </c>
      <c r="H358" t="s">
        <v>616</v>
      </c>
      <c r="I358" t="s">
        <v>114</v>
      </c>
      <c r="J358" t="s">
        <v>137</v>
      </c>
      <c r="K358">
        <v>60</v>
      </c>
      <c r="L358">
        <v>69</v>
      </c>
      <c r="M358">
        <v>69</v>
      </c>
      <c r="N358">
        <v>91</v>
      </c>
      <c r="O358">
        <v>81</v>
      </c>
      <c r="P358">
        <v>50</v>
      </c>
      <c r="Q358">
        <v>420</v>
      </c>
    </row>
    <row r="359" spans="1:17">
      <c r="A359" t="s">
        <v>6596</v>
      </c>
      <c r="B359" t="s">
        <v>4083</v>
      </c>
      <c r="C359" t="s">
        <v>4084</v>
      </c>
      <c r="D359" t="s">
        <v>74</v>
      </c>
      <c r="E359" t="s">
        <v>81</v>
      </c>
      <c r="F359" t="s">
        <v>112</v>
      </c>
      <c r="G359" t="s">
        <v>112</v>
      </c>
      <c r="H359" t="s">
        <v>616</v>
      </c>
      <c r="I359" t="s">
        <v>114</v>
      </c>
      <c r="J359" t="s">
        <v>137</v>
      </c>
      <c r="K359">
        <v>80</v>
      </c>
      <c r="L359">
        <v>74</v>
      </c>
      <c r="M359">
        <v>74</v>
      </c>
      <c r="N359">
        <v>126</v>
      </c>
      <c r="O359">
        <v>116</v>
      </c>
      <c r="P359">
        <v>60</v>
      </c>
      <c r="Q359">
        <v>530</v>
      </c>
    </row>
    <row r="360" spans="1:17">
      <c r="A360" t="s">
        <v>6597</v>
      </c>
      <c r="B360" t="s">
        <v>4085</v>
      </c>
      <c r="C360" t="s">
        <v>4086</v>
      </c>
      <c r="D360" t="s">
        <v>66</v>
      </c>
      <c r="F360" t="s">
        <v>127</v>
      </c>
      <c r="G360" t="s">
        <v>127</v>
      </c>
      <c r="H360" t="s">
        <v>127</v>
      </c>
      <c r="I360" t="s">
        <v>121</v>
      </c>
      <c r="K360">
        <v>47</v>
      </c>
      <c r="L360">
        <v>62</v>
      </c>
      <c r="M360">
        <v>45</v>
      </c>
      <c r="N360">
        <v>55</v>
      </c>
      <c r="O360">
        <v>45</v>
      </c>
      <c r="P360">
        <v>46</v>
      </c>
      <c r="Q360">
        <v>300</v>
      </c>
    </row>
    <row r="361" spans="1:17">
      <c r="A361" t="s">
        <v>6598</v>
      </c>
      <c r="B361" t="s">
        <v>4087</v>
      </c>
      <c r="C361" t="s">
        <v>4088</v>
      </c>
      <c r="D361" t="s">
        <v>66</v>
      </c>
      <c r="E361" t="s">
        <v>76</v>
      </c>
      <c r="F361" t="s">
        <v>622</v>
      </c>
      <c r="G361" t="s">
        <v>622</v>
      </c>
      <c r="H361" t="s">
        <v>622</v>
      </c>
      <c r="I361" t="s">
        <v>121</v>
      </c>
      <c r="K361">
        <v>57</v>
      </c>
      <c r="L361">
        <v>82</v>
      </c>
      <c r="M361">
        <v>95</v>
      </c>
      <c r="N361">
        <v>55</v>
      </c>
      <c r="O361">
        <v>75</v>
      </c>
      <c r="P361">
        <v>36</v>
      </c>
      <c r="Q361">
        <v>400</v>
      </c>
    </row>
    <row r="362" spans="1:17">
      <c r="A362" t="s">
        <v>6599</v>
      </c>
      <c r="B362" t="s">
        <v>4089</v>
      </c>
      <c r="C362" t="s">
        <v>4090</v>
      </c>
      <c r="D362" t="s">
        <v>66</v>
      </c>
      <c r="E362" t="s">
        <v>76</v>
      </c>
      <c r="F362" t="s">
        <v>233</v>
      </c>
      <c r="G362" t="s">
        <v>233</v>
      </c>
      <c r="H362" t="s">
        <v>233</v>
      </c>
      <c r="I362" t="s">
        <v>121</v>
      </c>
      <c r="K362">
        <v>77</v>
      </c>
      <c r="L362">
        <v>70</v>
      </c>
      <c r="M362">
        <v>90</v>
      </c>
      <c r="N362">
        <v>145</v>
      </c>
      <c r="O362">
        <v>75</v>
      </c>
      <c r="P362">
        <v>43</v>
      </c>
      <c r="Q362">
        <v>500</v>
      </c>
    </row>
    <row r="363" spans="1:17">
      <c r="A363" t="s">
        <v>6600</v>
      </c>
      <c r="B363" t="s">
        <v>4091</v>
      </c>
      <c r="C363" t="s">
        <v>4092</v>
      </c>
      <c r="D363" t="s">
        <v>66</v>
      </c>
      <c r="E363" t="s">
        <v>81</v>
      </c>
      <c r="F363" t="s">
        <v>327</v>
      </c>
      <c r="G363" t="s">
        <v>119</v>
      </c>
      <c r="H363" t="s">
        <v>582</v>
      </c>
      <c r="I363" t="s">
        <v>121</v>
      </c>
      <c r="J363" t="s">
        <v>144</v>
      </c>
      <c r="K363">
        <v>40</v>
      </c>
      <c r="L363">
        <v>45</v>
      </c>
      <c r="M363">
        <v>40</v>
      </c>
      <c r="N363">
        <v>55</v>
      </c>
      <c r="O363">
        <v>40</v>
      </c>
      <c r="P363">
        <v>84</v>
      </c>
      <c r="Q363">
        <v>304</v>
      </c>
    </row>
    <row r="364" spans="1:17">
      <c r="A364" t="s">
        <v>6601</v>
      </c>
      <c r="B364" t="s">
        <v>4093</v>
      </c>
      <c r="C364" t="s">
        <v>4094</v>
      </c>
      <c r="D364" t="s">
        <v>66</v>
      </c>
      <c r="E364" t="s">
        <v>81</v>
      </c>
      <c r="F364" t="s">
        <v>327</v>
      </c>
      <c r="G364" t="s">
        <v>119</v>
      </c>
      <c r="H364" t="s">
        <v>582</v>
      </c>
      <c r="I364" t="s">
        <v>121</v>
      </c>
      <c r="J364" t="s">
        <v>144</v>
      </c>
      <c r="K364">
        <v>60</v>
      </c>
      <c r="L364">
        <v>55</v>
      </c>
      <c r="M364">
        <v>60</v>
      </c>
      <c r="N364">
        <v>95</v>
      </c>
      <c r="O364">
        <v>70</v>
      </c>
      <c r="P364">
        <v>124</v>
      </c>
      <c r="Q364">
        <v>464</v>
      </c>
    </row>
    <row r="365" spans="1:17">
      <c r="A365" t="s">
        <v>6602</v>
      </c>
      <c r="B365" t="s">
        <v>4095</v>
      </c>
      <c r="C365" t="s">
        <v>4096</v>
      </c>
      <c r="D365" t="s">
        <v>74</v>
      </c>
      <c r="F365" t="s">
        <v>628</v>
      </c>
      <c r="G365" t="s">
        <v>628</v>
      </c>
      <c r="H365" t="s">
        <v>628</v>
      </c>
      <c r="I365" t="s">
        <v>265</v>
      </c>
      <c r="K365">
        <v>45</v>
      </c>
      <c r="L365">
        <v>20</v>
      </c>
      <c r="M365">
        <v>20</v>
      </c>
      <c r="N365">
        <v>25</v>
      </c>
      <c r="O365">
        <v>25</v>
      </c>
      <c r="P365">
        <v>40</v>
      </c>
      <c r="Q365">
        <v>175</v>
      </c>
    </row>
    <row r="366" spans="1:17">
      <c r="A366" t="s">
        <v>6603</v>
      </c>
      <c r="B366" t="s">
        <v>4095</v>
      </c>
      <c r="C366" t="s">
        <v>4615</v>
      </c>
      <c r="D366" t="s">
        <v>74</v>
      </c>
      <c r="F366" t="s">
        <v>628</v>
      </c>
      <c r="G366" t="s">
        <v>628</v>
      </c>
      <c r="H366" t="s">
        <v>628</v>
      </c>
      <c r="I366" t="s">
        <v>265</v>
      </c>
      <c r="K366">
        <v>45</v>
      </c>
      <c r="L366">
        <v>140</v>
      </c>
      <c r="M366">
        <v>130</v>
      </c>
      <c r="N366">
        <v>140</v>
      </c>
      <c r="O366">
        <v>135</v>
      </c>
      <c r="P366">
        <v>30</v>
      </c>
      <c r="Q366">
        <v>620</v>
      </c>
    </row>
    <row r="367" spans="1:17">
      <c r="A367" t="s">
        <v>6604</v>
      </c>
      <c r="B367" t="s">
        <v>4097</v>
      </c>
      <c r="C367" t="s">
        <v>4098</v>
      </c>
      <c r="D367" t="s">
        <v>59</v>
      </c>
      <c r="E367" t="s">
        <v>74</v>
      </c>
      <c r="F367" t="s">
        <v>630</v>
      </c>
      <c r="G367" t="s">
        <v>187</v>
      </c>
      <c r="H367" t="s">
        <v>218</v>
      </c>
      <c r="I367" t="s">
        <v>114</v>
      </c>
      <c r="K367">
        <v>50</v>
      </c>
      <c r="L367">
        <v>53</v>
      </c>
      <c r="M367">
        <v>62</v>
      </c>
      <c r="N367">
        <v>43</v>
      </c>
      <c r="O367">
        <v>52</v>
      </c>
      <c r="P367">
        <v>45</v>
      </c>
      <c r="Q367">
        <v>305</v>
      </c>
    </row>
    <row r="368" spans="1:17">
      <c r="A368" t="s">
        <v>6605</v>
      </c>
      <c r="B368" t="s">
        <v>4099</v>
      </c>
      <c r="C368" t="s">
        <v>4100</v>
      </c>
      <c r="D368" t="s">
        <v>59</v>
      </c>
      <c r="E368" t="s">
        <v>74</v>
      </c>
      <c r="F368" t="s">
        <v>630</v>
      </c>
      <c r="G368" t="s">
        <v>187</v>
      </c>
      <c r="H368" t="s">
        <v>218</v>
      </c>
      <c r="I368" t="s">
        <v>114</v>
      </c>
      <c r="K368">
        <v>50</v>
      </c>
      <c r="L368">
        <v>63</v>
      </c>
      <c r="M368">
        <v>152</v>
      </c>
      <c r="N368">
        <v>53</v>
      </c>
      <c r="O368">
        <v>142</v>
      </c>
      <c r="P368">
        <v>35</v>
      </c>
      <c r="Q368">
        <v>495</v>
      </c>
    </row>
    <row r="369" spans="1:17">
      <c r="A369" t="s">
        <v>6606</v>
      </c>
      <c r="B369" t="s">
        <v>4101</v>
      </c>
      <c r="C369" t="s">
        <v>4102</v>
      </c>
      <c r="D369" t="s">
        <v>60</v>
      </c>
      <c r="F369" t="s">
        <v>217</v>
      </c>
      <c r="G369" t="s">
        <v>633</v>
      </c>
      <c r="H369" t="s">
        <v>167</v>
      </c>
      <c r="I369" t="s">
        <v>137</v>
      </c>
      <c r="K369">
        <v>70</v>
      </c>
      <c r="L369">
        <v>100</v>
      </c>
      <c r="M369">
        <v>70</v>
      </c>
      <c r="N369">
        <v>45</v>
      </c>
      <c r="O369">
        <v>55</v>
      </c>
      <c r="P369">
        <v>45</v>
      </c>
      <c r="Q369">
        <v>385</v>
      </c>
    </row>
    <row r="370" spans="1:17">
      <c r="A370" t="s">
        <v>6607</v>
      </c>
      <c r="B370" t="s">
        <v>4103</v>
      </c>
      <c r="C370" t="s">
        <v>4104</v>
      </c>
      <c r="D370" t="s">
        <v>60</v>
      </c>
      <c r="F370" t="s">
        <v>217</v>
      </c>
      <c r="G370" t="s">
        <v>633</v>
      </c>
      <c r="H370" t="s">
        <v>167</v>
      </c>
      <c r="I370" t="s">
        <v>137</v>
      </c>
      <c r="K370">
        <v>100</v>
      </c>
      <c r="L370">
        <v>125</v>
      </c>
      <c r="M370">
        <v>100</v>
      </c>
      <c r="N370">
        <v>55</v>
      </c>
      <c r="O370">
        <v>85</v>
      </c>
      <c r="P370">
        <v>35</v>
      </c>
      <c r="Q370">
        <v>500</v>
      </c>
    </row>
    <row r="371" spans="1:17">
      <c r="A371" t="s">
        <v>6608</v>
      </c>
      <c r="B371" t="s">
        <v>4105</v>
      </c>
      <c r="C371" t="s">
        <v>4106</v>
      </c>
      <c r="D371" t="s">
        <v>74</v>
      </c>
      <c r="E371" t="s">
        <v>66</v>
      </c>
      <c r="F371" t="s">
        <v>636</v>
      </c>
      <c r="G371" t="s">
        <v>636</v>
      </c>
      <c r="H371" t="s">
        <v>197</v>
      </c>
      <c r="I371" t="s">
        <v>114</v>
      </c>
      <c r="J371" t="s">
        <v>121</v>
      </c>
      <c r="K371">
        <v>38</v>
      </c>
      <c r="L371">
        <v>40</v>
      </c>
      <c r="M371">
        <v>52</v>
      </c>
      <c r="N371">
        <v>40</v>
      </c>
      <c r="O371">
        <v>72</v>
      </c>
      <c r="P371">
        <v>27</v>
      </c>
      <c r="Q371">
        <v>269</v>
      </c>
    </row>
    <row r="372" spans="1:17">
      <c r="A372" t="s">
        <v>6609</v>
      </c>
      <c r="B372" t="s">
        <v>4107</v>
      </c>
      <c r="C372" t="s">
        <v>4108</v>
      </c>
      <c r="D372" t="s">
        <v>74</v>
      </c>
      <c r="E372" t="s">
        <v>66</v>
      </c>
      <c r="F372" t="s">
        <v>636</v>
      </c>
      <c r="G372" t="s">
        <v>636</v>
      </c>
      <c r="H372" t="s">
        <v>197</v>
      </c>
      <c r="I372" t="s">
        <v>114</v>
      </c>
      <c r="J372" t="s">
        <v>121</v>
      </c>
      <c r="K372">
        <v>68</v>
      </c>
      <c r="L372">
        <v>70</v>
      </c>
      <c r="M372">
        <v>92</v>
      </c>
      <c r="N372">
        <v>50</v>
      </c>
      <c r="O372">
        <v>132</v>
      </c>
      <c r="P372">
        <v>42</v>
      </c>
      <c r="Q372">
        <v>454</v>
      </c>
    </row>
    <row r="373" spans="1:17">
      <c r="A373" t="s">
        <v>6610</v>
      </c>
      <c r="B373" t="s">
        <v>4109</v>
      </c>
      <c r="C373" t="s">
        <v>4110</v>
      </c>
      <c r="D373" t="s">
        <v>75</v>
      </c>
      <c r="E373" t="s">
        <v>81</v>
      </c>
      <c r="F373" t="s">
        <v>267</v>
      </c>
      <c r="G373" t="s">
        <v>173</v>
      </c>
      <c r="H373" t="s">
        <v>113</v>
      </c>
      <c r="I373" t="s">
        <v>99</v>
      </c>
      <c r="K373">
        <v>40</v>
      </c>
      <c r="L373">
        <v>35</v>
      </c>
      <c r="M373">
        <v>55</v>
      </c>
      <c r="N373">
        <v>65</v>
      </c>
      <c r="O373">
        <v>75</v>
      </c>
      <c r="P373">
        <v>15</v>
      </c>
      <c r="Q373">
        <v>285</v>
      </c>
    </row>
    <row r="374" spans="1:17">
      <c r="A374" t="s">
        <v>6611</v>
      </c>
      <c r="B374" t="s">
        <v>4111</v>
      </c>
      <c r="C374" t="s">
        <v>4112</v>
      </c>
      <c r="D374" t="s">
        <v>75</v>
      </c>
      <c r="E374" t="s">
        <v>81</v>
      </c>
      <c r="F374" t="s">
        <v>267</v>
      </c>
      <c r="G374" t="s">
        <v>173</v>
      </c>
      <c r="H374" t="s">
        <v>113</v>
      </c>
      <c r="I374" t="s">
        <v>99</v>
      </c>
      <c r="K374">
        <v>60</v>
      </c>
      <c r="L374">
        <v>45</v>
      </c>
      <c r="M374">
        <v>80</v>
      </c>
      <c r="N374">
        <v>90</v>
      </c>
      <c r="O374">
        <v>100</v>
      </c>
      <c r="P374">
        <v>30</v>
      </c>
      <c r="Q374">
        <v>405</v>
      </c>
    </row>
    <row r="375" spans="1:17">
      <c r="A375" t="s">
        <v>6612</v>
      </c>
      <c r="B375" t="s">
        <v>4113</v>
      </c>
      <c r="C375" t="s">
        <v>4114</v>
      </c>
      <c r="D375" t="s">
        <v>59</v>
      </c>
      <c r="E375" t="s">
        <v>73</v>
      </c>
      <c r="F375" t="s">
        <v>641</v>
      </c>
      <c r="G375" t="s">
        <v>641</v>
      </c>
      <c r="H375" t="s">
        <v>216</v>
      </c>
      <c r="I375" t="s">
        <v>98</v>
      </c>
      <c r="J375" t="s">
        <v>106</v>
      </c>
      <c r="K375">
        <v>48</v>
      </c>
      <c r="L375">
        <v>44</v>
      </c>
      <c r="M375">
        <v>40</v>
      </c>
      <c r="N375">
        <v>71</v>
      </c>
      <c r="O375">
        <v>40</v>
      </c>
      <c r="P375">
        <v>77</v>
      </c>
      <c r="Q375">
        <v>320</v>
      </c>
    </row>
    <row r="376" spans="1:17">
      <c r="A376" t="s">
        <v>6613</v>
      </c>
      <c r="B376" t="s">
        <v>4115</v>
      </c>
      <c r="C376" t="s">
        <v>4116</v>
      </c>
      <c r="D376" t="s">
        <v>59</v>
      </c>
      <c r="E376" t="s">
        <v>73</v>
      </c>
      <c r="F376" t="s">
        <v>641</v>
      </c>
      <c r="G376" t="s">
        <v>641</v>
      </c>
      <c r="H376" t="s">
        <v>216</v>
      </c>
      <c r="I376" t="s">
        <v>98</v>
      </c>
      <c r="J376" t="s">
        <v>106</v>
      </c>
      <c r="K376">
        <v>68</v>
      </c>
      <c r="L376">
        <v>64</v>
      </c>
      <c r="M376">
        <v>60</v>
      </c>
      <c r="N376">
        <v>111</v>
      </c>
      <c r="O376">
        <v>60</v>
      </c>
      <c r="P376">
        <v>117</v>
      </c>
      <c r="Q376">
        <v>480</v>
      </c>
    </row>
    <row r="377" spans="1:17">
      <c r="A377" t="s">
        <v>6614</v>
      </c>
      <c r="B377" t="s">
        <v>4117</v>
      </c>
      <c r="C377" t="s">
        <v>4118</v>
      </c>
      <c r="D377" t="s">
        <v>53</v>
      </c>
      <c r="E377" t="s">
        <v>54</v>
      </c>
      <c r="F377" t="s">
        <v>644</v>
      </c>
      <c r="G377" t="s">
        <v>425</v>
      </c>
      <c r="H377" t="s">
        <v>156</v>
      </c>
      <c r="I377" t="s">
        <v>137</v>
      </c>
      <c r="K377">
        <v>70</v>
      </c>
      <c r="L377">
        <v>75</v>
      </c>
      <c r="M377">
        <v>50</v>
      </c>
      <c r="N377">
        <v>45</v>
      </c>
      <c r="O377">
        <v>50</v>
      </c>
      <c r="P377">
        <v>50</v>
      </c>
      <c r="Q377">
        <v>340</v>
      </c>
    </row>
    <row r="378" spans="1:17">
      <c r="A378" t="s">
        <v>6615</v>
      </c>
      <c r="B378" t="s">
        <v>4119</v>
      </c>
      <c r="C378" t="s">
        <v>4120</v>
      </c>
      <c r="D378" t="s">
        <v>53</v>
      </c>
      <c r="E378" t="s">
        <v>54</v>
      </c>
      <c r="F378" t="s">
        <v>644</v>
      </c>
      <c r="G378" t="s">
        <v>425</v>
      </c>
      <c r="H378" t="s">
        <v>140</v>
      </c>
      <c r="I378" t="s">
        <v>137</v>
      </c>
      <c r="K378">
        <v>120</v>
      </c>
      <c r="L378">
        <v>125</v>
      </c>
      <c r="M378">
        <v>80</v>
      </c>
      <c r="N378">
        <v>55</v>
      </c>
      <c r="O378">
        <v>60</v>
      </c>
      <c r="P378">
        <v>60</v>
      </c>
      <c r="Q378">
        <v>500</v>
      </c>
    </row>
    <row r="379" spans="1:17">
      <c r="A379" t="s">
        <v>6616</v>
      </c>
      <c r="B379" t="s">
        <v>4121</v>
      </c>
      <c r="C379" t="s">
        <v>4122</v>
      </c>
      <c r="D379" t="s">
        <v>75</v>
      </c>
      <c r="F379" t="s">
        <v>260</v>
      </c>
      <c r="G379" t="s">
        <v>216</v>
      </c>
      <c r="H379" t="s">
        <v>582</v>
      </c>
      <c r="I379" t="s">
        <v>99</v>
      </c>
      <c r="K379">
        <v>42</v>
      </c>
      <c r="L379">
        <v>30</v>
      </c>
      <c r="M379">
        <v>38</v>
      </c>
      <c r="N379">
        <v>30</v>
      </c>
      <c r="O379">
        <v>38</v>
      </c>
      <c r="P379">
        <v>32</v>
      </c>
      <c r="Q379">
        <v>210</v>
      </c>
    </row>
    <row r="380" spans="1:17">
      <c r="A380" t="s">
        <v>6617</v>
      </c>
      <c r="B380" t="s">
        <v>4123</v>
      </c>
      <c r="C380" t="s">
        <v>4124</v>
      </c>
      <c r="D380" t="s">
        <v>75</v>
      </c>
      <c r="F380" t="s">
        <v>260</v>
      </c>
      <c r="G380" t="s">
        <v>216</v>
      </c>
      <c r="H380" t="s">
        <v>582</v>
      </c>
      <c r="I380" t="s">
        <v>99</v>
      </c>
      <c r="K380">
        <v>52</v>
      </c>
      <c r="L380">
        <v>40</v>
      </c>
      <c r="M380">
        <v>48</v>
      </c>
      <c r="N380">
        <v>40</v>
      </c>
      <c r="O380">
        <v>48</v>
      </c>
      <c r="P380">
        <v>62</v>
      </c>
      <c r="Q380">
        <v>290</v>
      </c>
    </row>
    <row r="381" spans="1:17">
      <c r="A381" t="s">
        <v>6618</v>
      </c>
      <c r="B381" t="s">
        <v>4125</v>
      </c>
      <c r="C381" t="s">
        <v>4126</v>
      </c>
      <c r="D381" t="s">
        <v>75</v>
      </c>
      <c r="F381" t="s">
        <v>260</v>
      </c>
      <c r="G381" t="s">
        <v>649</v>
      </c>
      <c r="H381" t="s">
        <v>582</v>
      </c>
      <c r="I381" t="s">
        <v>99</v>
      </c>
      <c r="K381">
        <v>72</v>
      </c>
      <c r="L381">
        <v>120</v>
      </c>
      <c r="M381">
        <v>98</v>
      </c>
      <c r="N381">
        <v>50</v>
      </c>
      <c r="O381">
        <v>98</v>
      </c>
      <c r="P381">
        <v>72</v>
      </c>
      <c r="Q381">
        <v>510</v>
      </c>
    </row>
    <row r="382" spans="1:17">
      <c r="A382" t="s">
        <v>6619</v>
      </c>
      <c r="B382" t="s">
        <v>4127</v>
      </c>
      <c r="C382" t="s">
        <v>4128</v>
      </c>
      <c r="D382" t="s">
        <v>53</v>
      </c>
      <c r="E382" t="s">
        <v>77</v>
      </c>
      <c r="F382" t="s">
        <v>167</v>
      </c>
      <c r="G382" t="s">
        <v>319</v>
      </c>
      <c r="H382" t="s">
        <v>568</v>
      </c>
      <c r="I382" t="s">
        <v>137</v>
      </c>
      <c r="K382">
        <v>90</v>
      </c>
      <c r="L382">
        <v>60</v>
      </c>
      <c r="M382">
        <v>80</v>
      </c>
      <c r="N382">
        <v>90</v>
      </c>
      <c r="O382">
        <v>110</v>
      </c>
      <c r="P382">
        <v>60</v>
      </c>
      <c r="Q382">
        <v>490</v>
      </c>
    </row>
    <row r="383" spans="1:17">
      <c r="A383" t="s">
        <v>6620</v>
      </c>
      <c r="B383" t="s">
        <v>4129</v>
      </c>
      <c r="C383" t="s">
        <v>4130</v>
      </c>
      <c r="D383" t="s">
        <v>54</v>
      </c>
      <c r="F383" t="s">
        <v>653</v>
      </c>
      <c r="G383" t="s">
        <v>653</v>
      </c>
      <c r="H383" t="s">
        <v>193</v>
      </c>
      <c r="I383" t="s">
        <v>137</v>
      </c>
      <c r="K383">
        <v>100</v>
      </c>
      <c r="L383">
        <v>120</v>
      </c>
      <c r="M383">
        <v>90</v>
      </c>
      <c r="N383">
        <v>40</v>
      </c>
      <c r="O383">
        <v>60</v>
      </c>
      <c r="P383">
        <v>80</v>
      </c>
      <c r="Q383">
        <v>490</v>
      </c>
    </row>
    <row r="384" spans="1:17">
      <c r="A384" t="s">
        <v>6621</v>
      </c>
      <c r="B384" t="s">
        <v>4131</v>
      </c>
      <c r="C384" t="s">
        <v>4132</v>
      </c>
      <c r="D384" t="s">
        <v>66</v>
      </c>
      <c r="E384" t="s">
        <v>74</v>
      </c>
      <c r="F384" t="s">
        <v>655</v>
      </c>
      <c r="G384" t="s">
        <v>655</v>
      </c>
      <c r="H384" t="s">
        <v>655</v>
      </c>
      <c r="I384" t="s">
        <v>121</v>
      </c>
      <c r="J384" t="s">
        <v>207</v>
      </c>
      <c r="K384">
        <v>25</v>
      </c>
      <c r="L384">
        <v>35</v>
      </c>
      <c r="M384">
        <v>40</v>
      </c>
      <c r="N384">
        <v>20</v>
      </c>
      <c r="O384">
        <v>30</v>
      </c>
      <c r="P384">
        <v>80</v>
      </c>
      <c r="Q384">
        <v>230</v>
      </c>
    </row>
    <row r="385" spans="1:17">
      <c r="A385" t="s">
        <v>6622</v>
      </c>
      <c r="B385" t="s">
        <v>4133</v>
      </c>
      <c r="C385" t="s">
        <v>4134</v>
      </c>
      <c r="D385" t="s">
        <v>66</v>
      </c>
      <c r="E385" t="s">
        <v>74</v>
      </c>
      <c r="F385" t="s">
        <v>657</v>
      </c>
      <c r="G385" t="s">
        <v>657</v>
      </c>
      <c r="H385" t="s">
        <v>657</v>
      </c>
      <c r="I385" t="s">
        <v>121</v>
      </c>
      <c r="J385" t="s">
        <v>207</v>
      </c>
      <c r="K385">
        <v>75</v>
      </c>
      <c r="L385">
        <v>125</v>
      </c>
      <c r="M385">
        <v>140</v>
      </c>
      <c r="N385">
        <v>60</v>
      </c>
      <c r="O385">
        <v>90</v>
      </c>
      <c r="P385">
        <v>40</v>
      </c>
      <c r="Q385">
        <v>530</v>
      </c>
    </row>
    <row r="386" spans="1:17">
      <c r="A386" t="s">
        <v>6623</v>
      </c>
      <c r="B386" t="s">
        <v>4135</v>
      </c>
      <c r="C386" t="s">
        <v>4136</v>
      </c>
      <c r="D386" t="s">
        <v>74</v>
      </c>
      <c r="F386" t="s">
        <v>660</v>
      </c>
      <c r="G386" t="s">
        <v>660</v>
      </c>
      <c r="H386" t="s">
        <v>160</v>
      </c>
      <c r="I386" t="s">
        <v>114</v>
      </c>
      <c r="K386">
        <v>55</v>
      </c>
      <c r="L386">
        <v>60</v>
      </c>
      <c r="M386">
        <v>130</v>
      </c>
      <c r="N386">
        <v>30</v>
      </c>
      <c r="O386">
        <v>130</v>
      </c>
      <c r="P386">
        <v>5</v>
      </c>
      <c r="Q386">
        <v>410</v>
      </c>
    </row>
    <row r="387" spans="1:17">
      <c r="A387" t="s">
        <v>6624</v>
      </c>
      <c r="B387" t="s">
        <v>4137</v>
      </c>
      <c r="C387" t="s">
        <v>4138</v>
      </c>
      <c r="D387" t="s">
        <v>53</v>
      </c>
      <c r="F387" t="s">
        <v>247</v>
      </c>
      <c r="G387" t="s">
        <v>247</v>
      </c>
      <c r="H387" t="s">
        <v>247</v>
      </c>
      <c r="I387" t="s">
        <v>153</v>
      </c>
      <c r="K387">
        <v>95</v>
      </c>
      <c r="L387">
        <v>95</v>
      </c>
      <c r="M387">
        <v>95</v>
      </c>
      <c r="N387">
        <v>95</v>
      </c>
      <c r="O387">
        <v>95</v>
      </c>
      <c r="P387">
        <v>59</v>
      </c>
      <c r="Q387">
        <v>534</v>
      </c>
    </row>
    <row r="388" spans="1:17">
      <c r="A388" t="s">
        <v>6625</v>
      </c>
      <c r="B388" t="s">
        <v>4139</v>
      </c>
      <c r="C388" t="s">
        <v>4140</v>
      </c>
      <c r="D388" t="s">
        <v>53</v>
      </c>
      <c r="F388" t="s">
        <v>663</v>
      </c>
      <c r="G388" t="s">
        <v>663</v>
      </c>
      <c r="H388" t="s">
        <v>663</v>
      </c>
      <c r="I388" t="s">
        <v>153</v>
      </c>
      <c r="K388">
        <v>95</v>
      </c>
      <c r="L388">
        <v>95</v>
      </c>
      <c r="M388">
        <v>95</v>
      </c>
      <c r="N388">
        <v>95</v>
      </c>
      <c r="O388">
        <v>95</v>
      </c>
      <c r="P388">
        <v>95</v>
      </c>
      <c r="Q388">
        <v>570</v>
      </c>
    </row>
    <row r="389" spans="1:17">
      <c r="A389" t="s">
        <v>6626</v>
      </c>
      <c r="B389" t="s">
        <v>4139</v>
      </c>
      <c r="C389" t="s">
        <v>4616</v>
      </c>
      <c r="D389" t="s">
        <v>54</v>
      </c>
      <c r="F389" t="s">
        <v>663</v>
      </c>
      <c r="G389" t="s">
        <v>663</v>
      </c>
      <c r="H389" t="s">
        <v>663</v>
      </c>
      <c r="I389" t="s">
        <v>153</v>
      </c>
      <c r="K389">
        <v>95</v>
      </c>
      <c r="L389">
        <v>95</v>
      </c>
      <c r="M389">
        <v>95</v>
      </c>
      <c r="N389">
        <v>95</v>
      </c>
      <c r="O389">
        <v>95</v>
      </c>
      <c r="P389">
        <v>95</v>
      </c>
      <c r="Q389">
        <v>570</v>
      </c>
    </row>
    <row r="390" spans="1:17">
      <c r="A390" t="s">
        <v>6627</v>
      </c>
      <c r="B390" t="s">
        <v>4139</v>
      </c>
      <c r="C390" t="s">
        <v>4617</v>
      </c>
      <c r="D390" t="s">
        <v>58</v>
      </c>
      <c r="F390" t="s">
        <v>663</v>
      </c>
      <c r="G390" t="s">
        <v>663</v>
      </c>
      <c r="H390" t="s">
        <v>663</v>
      </c>
      <c r="I390" t="s">
        <v>153</v>
      </c>
      <c r="K390">
        <v>95</v>
      </c>
      <c r="L390">
        <v>95</v>
      </c>
      <c r="M390">
        <v>95</v>
      </c>
      <c r="N390">
        <v>95</v>
      </c>
      <c r="O390">
        <v>95</v>
      </c>
      <c r="P390">
        <v>95</v>
      </c>
      <c r="Q390">
        <v>570</v>
      </c>
    </row>
    <row r="391" spans="1:17">
      <c r="A391" t="s">
        <v>6628</v>
      </c>
      <c r="B391" t="s">
        <v>4139</v>
      </c>
      <c r="C391" t="s">
        <v>4618</v>
      </c>
      <c r="D391" t="s">
        <v>59</v>
      </c>
      <c r="F391" t="s">
        <v>663</v>
      </c>
      <c r="G391" t="s">
        <v>663</v>
      </c>
      <c r="H391" t="s">
        <v>663</v>
      </c>
      <c r="I391" t="s">
        <v>153</v>
      </c>
      <c r="K391">
        <v>95</v>
      </c>
      <c r="L391">
        <v>95</v>
      </c>
      <c r="M391">
        <v>95</v>
      </c>
      <c r="N391">
        <v>95</v>
      </c>
      <c r="O391">
        <v>95</v>
      </c>
      <c r="P391">
        <v>95</v>
      </c>
      <c r="Q391">
        <v>570</v>
      </c>
    </row>
    <row r="392" spans="1:17">
      <c r="A392" t="s">
        <v>6629</v>
      </c>
      <c r="B392" t="s">
        <v>4139</v>
      </c>
      <c r="C392" t="s">
        <v>4619</v>
      </c>
      <c r="D392" t="s">
        <v>60</v>
      </c>
      <c r="F392" t="s">
        <v>663</v>
      </c>
      <c r="G392" t="s">
        <v>663</v>
      </c>
      <c r="H392" t="s">
        <v>663</v>
      </c>
      <c r="I392" t="s">
        <v>153</v>
      </c>
      <c r="K392">
        <v>95</v>
      </c>
      <c r="L392">
        <v>95</v>
      </c>
      <c r="M392">
        <v>95</v>
      </c>
      <c r="N392">
        <v>95</v>
      </c>
      <c r="O392">
        <v>95</v>
      </c>
      <c r="P392">
        <v>95</v>
      </c>
      <c r="Q392">
        <v>570</v>
      </c>
    </row>
    <row r="393" spans="1:17">
      <c r="A393" t="s">
        <v>6630</v>
      </c>
      <c r="B393" t="s">
        <v>4139</v>
      </c>
      <c r="C393" t="s">
        <v>4620</v>
      </c>
      <c r="D393" t="s">
        <v>65</v>
      </c>
      <c r="F393" t="s">
        <v>663</v>
      </c>
      <c r="G393" t="s">
        <v>663</v>
      </c>
      <c r="H393" t="s">
        <v>663</v>
      </c>
      <c r="I393" t="s">
        <v>153</v>
      </c>
      <c r="K393">
        <v>95</v>
      </c>
      <c r="L393">
        <v>95</v>
      </c>
      <c r="M393">
        <v>95</v>
      </c>
      <c r="N393">
        <v>95</v>
      </c>
      <c r="O393">
        <v>95</v>
      </c>
      <c r="P393">
        <v>95</v>
      </c>
      <c r="Q393">
        <v>570</v>
      </c>
    </row>
    <row r="394" spans="1:17">
      <c r="A394" t="s">
        <v>6631</v>
      </c>
      <c r="B394" t="s">
        <v>4139</v>
      </c>
      <c r="C394" t="s">
        <v>4621</v>
      </c>
      <c r="D394" t="s">
        <v>66</v>
      </c>
      <c r="F394" t="s">
        <v>663</v>
      </c>
      <c r="G394" t="s">
        <v>663</v>
      </c>
      <c r="H394" t="s">
        <v>663</v>
      </c>
      <c r="I394" t="s">
        <v>153</v>
      </c>
      <c r="K394">
        <v>95</v>
      </c>
      <c r="L394">
        <v>95</v>
      </c>
      <c r="M394">
        <v>95</v>
      </c>
      <c r="N394">
        <v>95</v>
      </c>
      <c r="O394">
        <v>95</v>
      </c>
      <c r="P394">
        <v>95</v>
      </c>
      <c r="Q394">
        <v>570</v>
      </c>
    </row>
    <row r="395" spans="1:17">
      <c r="A395" t="s">
        <v>6632</v>
      </c>
      <c r="B395" t="s">
        <v>4139</v>
      </c>
      <c r="C395" t="s">
        <v>4622</v>
      </c>
      <c r="D395" t="s">
        <v>67</v>
      </c>
      <c r="F395" t="s">
        <v>663</v>
      </c>
      <c r="G395" t="s">
        <v>663</v>
      </c>
      <c r="H395" t="s">
        <v>663</v>
      </c>
      <c r="I395" t="s">
        <v>153</v>
      </c>
      <c r="K395">
        <v>95</v>
      </c>
      <c r="L395">
        <v>95</v>
      </c>
      <c r="M395">
        <v>95</v>
      </c>
      <c r="N395">
        <v>95</v>
      </c>
      <c r="O395">
        <v>95</v>
      </c>
      <c r="P395">
        <v>95</v>
      </c>
      <c r="Q395">
        <v>570</v>
      </c>
    </row>
    <row r="396" spans="1:17">
      <c r="A396" t="s">
        <v>6633</v>
      </c>
      <c r="B396" t="s">
        <v>4139</v>
      </c>
      <c r="C396" t="s">
        <v>4623</v>
      </c>
      <c r="D396" t="s">
        <v>72</v>
      </c>
      <c r="F396" t="s">
        <v>663</v>
      </c>
      <c r="G396" t="s">
        <v>663</v>
      </c>
      <c r="H396" t="s">
        <v>663</v>
      </c>
      <c r="I396" t="s">
        <v>153</v>
      </c>
      <c r="K396">
        <v>95</v>
      </c>
      <c r="L396">
        <v>95</v>
      </c>
      <c r="M396">
        <v>95</v>
      </c>
      <c r="N396">
        <v>95</v>
      </c>
      <c r="O396">
        <v>95</v>
      </c>
      <c r="P396">
        <v>95</v>
      </c>
      <c r="Q396">
        <v>570</v>
      </c>
    </row>
    <row r="397" spans="1:17">
      <c r="A397" t="s">
        <v>6634</v>
      </c>
      <c r="B397" t="s">
        <v>4139</v>
      </c>
      <c r="C397" t="s">
        <v>4624</v>
      </c>
      <c r="D397" t="s">
        <v>73</v>
      </c>
      <c r="F397" t="s">
        <v>663</v>
      </c>
      <c r="G397" t="s">
        <v>663</v>
      </c>
      <c r="H397" t="s">
        <v>663</v>
      </c>
      <c r="I397" t="s">
        <v>153</v>
      </c>
      <c r="K397">
        <v>95</v>
      </c>
      <c r="L397">
        <v>95</v>
      </c>
      <c r="M397">
        <v>95</v>
      </c>
      <c r="N397">
        <v>95</v>
      </c>
      <c r="O397">
        <v>95</v>
      </c>
      <c r="P397">
        <v>95</v>
      </c>
      <c r="Q397">
        <v>570</v>
      </c>
    </row>
    <row r="398" spans="1:17">
      <c r="A398" t="s">
        <v>6635</v>
      </c>
      <c r="B398" t="s">
        <v>4139</v>
      </c>
      <c r="C398" t="s">
        <v>4625</v>
      </c>
      <c r="D398" t="s">
        <v>74</v>
      </c>
      <c r="F398" t="s">
        <v>663</v>
      </c>
      <c r="G398" t="s">
        <v>663</v>
      </c>
      <c r="H398" t="s">
        <v>663</v>
      </c>
      <c r="I398" t="s">
        <v>153</v>
      </c>
      <c r="K398">
        <v>95</v>
      </c>
      <c r="L398">
        <v>95</v>
      </c>
      <c r="M398">
        <v>95</v>
      </c>
      <c r="N398">
        <v>95</v>
      </c>
      <c r="O398">
        <v>95</v>
      </c>
      <c r="P398">
        <v>95</v>
      </c>
      <c r="Q398">
        <v>570</v>
      </c>
    </row>
    <row r="399" spans="1:17">
      <c r="A399" t="s">
        <v>6636</v>
      </c>
      <c r="B399" t="s">
        <v>4139</v>
      </c>
      <c r="C399" t="s">
        <v>4626</v>
      </c>
      <c r="D399" t="s">
        <v>75</v>
      </c>
      <c r="F399" t="s">
        <v>663</v>
      </c>
      <c r="G399" t="s">
        <v>663</v>
      </c>
      <c r="H399" t="s">
        <v>663</v>
      </c>
      <c r="I399" t="s">
        <v>153</v>
      </c>
      <c r="K399">
        <v>95</v>
      </c>
      <c r="L399">
        <v>95</v>
      </c>
      <c r="M399">
        <v>95</v>
      </c>
      <c r="N399">
        <v>95</v>
      </c>
      <c r="O399">
        <v>95</v>
      </c>
      <c r="P399">
        <v>95</v>
      </c>
      <c r="Q399">
        <v>570</v>
      </c>
    </row>
    <row r="400" spans="1:17">
      <c r="A400" t="s">
        <v>6637</v>
      </c>
      <c r="B400" t="s">
        <v>4139</v>
      </c>
      <c r="C400" t="s">
        <v>4627</v>
      </c>
      <c r="D400" t="s">
        <v>76</v>
      </c>
      <c r="F400" t="s">
        <v>663</v>
      </c>
      <c r="G400" t="s">
        <v>663</v>
      </c>
      <c r="H400" t="s">
        <v>663</v>
      </c>
      <c r="I400" t="s">
        <v>153</v>
      </c>
      <c r="K400">
        <v>95</v>
      </c>
      <c r="L400">
        <v>95</v>
      </c>
      <c r="M400">
        <v>95</v>
      </c>
      <c r="N400">
        <v>95</v>
      </c>
      <c r="O400">
        <v>95</v>
      </c>
      <c r="P400">
        <v>95</v>
      </c>
      <c r="Q400">
        <v>570</v>
      </c>
    </row>
    <row r="401" spans="1:17">
      <c r="A401" t="s">
        <v>6638</v>
      </c>
      <c r="B401" t="s">
        <v>4139</v>
      </c>
      <c r="C401" t="s">
        <v>4628</v>
      </c>
      <c r="D401" t="s">
        <v>77</v>
      </c>
      <c r="F401" t="s">
        <v>663</v>
      </c>
      <c r="G401" t="s">
        <v>663</v>
      </c>
      <c r="H401" t="s">
        <v>663</v>
      </c>
      <c r="I401" t="s">
        <v>153</v>
      </c>
      <c r="K401">
        <v>95</v>
      </c>
      <c r="L401">
        <v>95</v>
      </c>
      <c r="M401">
        <v>95</v>
      </c>
      <c r="N401">
        <v>95</v>
      </c>
      <c r="O401">
        <v>95</v>
      </c>
      <c r="P401">
        <v>95</v>
      </c>
      <c r="Q401">
        <v>570</v>
      </c>
    </row>
    <row r="402" spans="1:17">
      <c r="A402" t="s">
        <v>6639</v>
      </c>
      <c r="B402" t="s">
        <v>4139</v>
      </c>
      <c r="C402" t="s">
        <v>4629</v>
      </c>
      <c r="D402" t="s">
        <v>78</v>
      </c>
      <c r="F402" t="s">
        <v>663</v>
      </c>
      <c r="G402" t="s">
        <v>663</v>
      </c>
      <c r="H402" t="s">
        <v>663</v>
      </c>
      <c r="I402" t="s">
        <v>153</v>
      </c>
      <c r="K402">
        <v>95</v>
      </c>
      <c r="L402">
        <v>95</v>
      </c>
      <c r="M402">
        <v>95</v>
      </c>
      <c r="N402">
        <v>95</v>
      </c>
      <c r="O402">
        <v>95</v>
      </c>
      <c r="P402">
        <v>95</v>
      </c>
      <c r="Q402">
        <v>570</v>
      </c>
    </row>
    <row r="403" spans="1:17">
      <c r="A403" t="s">
        <v>6640</v>
      </c>
      <c r="B403" t="s">
        <v>4139</v>
      </c>
      <c r="C403" t="s">
        <v>4630</v>
      </c>
      <c r="D403" t="s">
        <v>79</v>
      </c>
      <c r="F403" t="s">
        <v>663</v>
      </c>
      <c r="G403" t="s">
        <v>663</v>
      </c>
      <c r="H403" t="s">
        <v>663</v>
      </c>
      <c r="I403" t="s">
        <v>153</v>
      </c>
      <c r="K403">
        <v>95</v>
      </c>
      <c r="L403">
        <v>95</v>
      </c>
      <c r="M403">
        <v>95</v>
      </c>
      <c r="N403">
        <v>95</v>
      </c>
      <c r="O403">
        <v>95</v>
      </c>
      <c r="P403">
        <v>95</v>
      </c>
      <c r="Q403">
        <v>570</v>
      </c>
    </row>
    <row r="404" spans="1:17">
      <c r="A404" t="s">
        <v>6641</v>
      </c>
      <c r="B404" t="s">
        <v>4139</v>
      </c>
      <c r="C404" t="s">
        <v>4631</v>
      </c>
      <c r="D404" t="s">
        <v>80</v>
      </c>
      <c r="F404" t="s">
        <v>663</v>
      </c>
      <c r="G404" t="s">
        <v>663</v>
      </c>
      <c r="H404" t="s">
        <v>663</v>
      </c>
      <c r="I404" t="s">
        <v>153</v>
      </c>
      <c r="K404">
        <v>95</v>
      </c>
      <c r="L404">
        <v>95</v>
      </c>
      <c r="M404">
        <v>95</v>
      </c>
      <c r="N404">
        <v>95</v>
      </c>
      <c r="O404">
        <v>95</v>
      </c>
      <c r="P404">
        <v>95</v>
      </c>
      <c r="Q404">
        <v>570</v>
      </c>
    </row>
    <row r="405" spans="1:17">
      <c r="A405" t="s">
        <v>6259</v>
      </c>
      <c r="B405" t="s">
        <v>4139</v>
      </c>
      <c r="C405" t="s">
        <v>4632</v>
      </c>
      <c r="D405" t="s">
        <v>81</v>
      </c>
      <c r="F405" t="s">
        <v>663</v>
      </c>
      <c r="G405" t="s">
        <v>663</v>
      </c>
      <c r="H405" t="s">
        <v>663</v>
      </c>
      <c r="I405" t="s">
        <v>153</v>
      </c>
      <c r="K405">
        <v>95</v>
      </c>
      <c r="L405">
        <v>95</v>
      </c>
      <c r="M405">
        <v>95</v>
      </c>
      <c r="N405">
        <v>95</v>
      </c>
      <c r="O405">
        <v>95</v>
      </c>
      <c r="P405">
        <v>95</v>
      </c>
      <c r="Q405">
        <v>570</v>
      </c>
    </row>
    <row r="406" spans="1:17">
      <c r="A406" t="s">
        <v>6642</v>
      </c>
      <c r="B406" t="s">
        <v>4141</v>
      </c>
      <c r="C406" t="s">
        <v>4142</v>
      </c>
      <c r="D406" t="s">
        <v>73</v>
      </c>
      <c r="E406" t="s">
        <v>79</v>
      </c>
      <c r="F406" t="s">
        <v>219</v>
      </c>
      <c r="G406" t="s">
        <v>219</v>
      </c>
      <c r="H406" t="s">
        <v>219</v>
      </c>
      <c r="I406" t="s">
        <v>98</v>
      </c>
      <c r="J406" t="s">
        <v>106</v>
      </c>
      <c r="K406">
        <v>60</v>
      </c>
      <c r="L406">
        <v>78</v>
      </c>
      <c r="M406">
        <v>135</v>
      </c>
      <c r="N406">
        <v>91</v>
      </c>
      <c r="O406">
        <v>85</v>
      </c>
      <c r="P406">
        <v>36</v>
      </c>
      <c r="Q406">
        <v>485</v>
      </c>
    </row>
    <row r="407" spans="1:17">
      <c r="A407" t="s">
        <v>6643</v>
      </c>
      <c r="B407" t="s">
        <v>4143</v>
      </c>
      <c r="C407" t="s">
        <v>4144</v>
      </c>
      <c r="D407" t="s">
        <v>76</v>
      </c>
      <c r="E407" t="s">
        <v>72</v>
      </c>
      <c r="F407" t="s">
        <v>520</v>
      </c>
      <c r="G407" t="s">
        <v>143</v>
      </c>
      <c r="H407" t="s">
        <v>209</v>
      </c>
      <c r="I407" t="s">
        <v>137</v>
      </c>
      <c r="J407" t="s">
        <v>144</v>
      </c>
      <c r="K407">
        <v>65</v>
      </c>
      <c r="L407">
        <v>98</v>
      </c>
      <c r="M407">
        <v>63</v>
      </c>
      <c r="N407">
        <v>40</v>
      </c>
      <c r="O407">
        <v>73</v>
      </c>
      <c r="P407">
        <v>96</v>
      </c>
      <c r="Q407">
        <v>435</v>
      </c>
    </row>
    <row r="408" spans="1:17">
      <c r="A408" t="s">
        <v>6644</v>
      </c>
      <c r="B408" t="s">
        <v>4145</v>
      </c>
      <c r="C408" t="s">
        <v>4146</v>
      </c>
      <c r="D408" t="s">
        <v>67</v>
      </c>
      <c r="E408" t="s">
        <v>81</v>
      </c>
      <c r="F408" t="s">
        <v>669</v>
      </c>
      <c r="G408" t="s">
        <v>669</v>
      </c>
      <c r="H408" t="s">
        <v>669</v>
      </c>
      <c r="I408" t="s">
        <v>226</v>
      </c>
      <c r="K408">
        <v>55</v>
      </c>
      <c r="L408">
        <v>90</v>
      </c>
      <c r="M408">
        <v>80</v>
      </c>
      <c r="N408">
        <v>50</v>
      </c>
      <c r="O408">
        <v>105</v>
      </c>
      <c r="P408">
        <v>96</v>
      </c>
      <c r="Q408">
        <v>476</v>
      </c>
    </row>
    <row r="409" spans="1:17">
      <c r="A409" t="s">
        <v>6645</v>
      </c>
      <c r="B409" t="s">
        <v>4145</v>
      </c>
      <c r="C409" t="s">
        <v>4633</v>
      </c>
      <c r="D409" t="s">
        <v>67</v>
      </c>
      <c r="E409" t="s">
        <v>81</v>
      </c>
      <c r="F409" t="s">
        <v>669</v>
      </c>
      <c r="G409" t="s">
        <v>669</v>
      </c>
      <c r="H409" t="s">
        <v>669</v>
      </c>
      <c r="I409" t="s">
        <v>226</v>
      </c>
      <c r="K409">
        <v>55</v>
      </c>
      <c r="L409">
        <v>90</v>
      </c>
      <c r="M409">
        <v>80</v>
      </c>
      <c r="N409">
        <v>50</v>
      </c>
      <c r="O409">
        <v>105</v>
      </c>
      <c r="P409">
        <v>96</v>
      </c>
      <c r="Q409">
        <v>476</v>
      </c>
    </row>
    <row r="410" spans="1:17">
      <c r="A410" t="s">
        <v>6646</v>
      </c>
      <c r="B410" t="s">
        <v>4147</v>
      </c>
      <c r="C410" t="s">
        <v>4148</v>
      </c>
      <c r="D410" t="s">
        <v>53</v>
      </c>
      <c r="E410" t="s">
        <v>79</v>
      </c>
      <c r="F410" t="s">
        <v>672</v>
      </c>
      <c r="G410" t="s">
        <v>309</v>
      </c>
      <c r="H410" t="s">
        <v>189</v>
      </c>
      <c r="I410" t="s">
        <v>98</v>
      </c>
      <c r="J410" t="s">
        <v>106</v>
      </c>
      <c r="K410">
        <v>78</v>
      </c>
      <c r="L410">
        <v>60</v>
      </c>
      <c r="M410">
        <v>85</v>
      </c>
      <c r="N410">
        <v>135</v>
      </c>
      <c r="O410">
        <v>91</v>
      </c>
      <c r="P410">
        <v>36</v>
      </c>
      <c r="Q410">
        <v>485</v>
      </c>
    </row>
    <row r="411" spans="1:17">
      <c r="A411" t="s">
        <v>6647</v>
      </c>
      <c r="B411" t="s">
        <v>4149</v>
      </c>
      <c r="C411" t="s">
        <v>4150</v>
      </c>
      <c r="D411" t="s">
        <v>67</v>
      </c>
      <c r="E411" t="s">
        <v>75</v>
      </c>
      <c r="F411" t="s">
        <v>674</v>
      </c>
      <c r="G411" t="s">
        <v>674</v>
      </c>
      <c r="H411" t="s">
        <v>674</v>
      </c>
      <c r="I411" t="s">
        <v>210</v>
      </c>
      <c r="K411">
        <v>70</v>
      </c>
      <c r="L411">
        <v>131</v>
      </c>
      <c r="M411">
        <v>100</v>
      </c>
      <c r="N411">
        <v>86</v>
      </c>
      <c r="O411">
        <v>90</v>
      </c>
      <c r="P411">
        <v>40</v>
      </c>
      <c r="Q411">
        <v>517</v>
      </c>
    </row>
    <row r="412" spans="1:17">
      <c r="A412" t="s">
        <v>6648</v>
      </c>
      <c r="B412" t="s">
        <v>4151</v>
      </c>
      <c r="C412" t="s">
        <v>4152</v>
      </c>
      <c r="D412" t="s">
        <v>79</v>
      </c>
      <c r="F412" t="s">
        <v>560</v>
      </c>
      <c r="G412" t="s">
        <v>244</v>
      </c>
      <c r="H412" t="s">
        <v>230</v>
      </c>
      <c r="I412" t="s">
        <v>106</v>
      </c>
      <c r="K412">
        <v>45</v>
      </c>
      <c r="L412">
        <v>55</v>
      </c>
      <c r="M412">
        <v>65</v>
      </c>
      <c r="N412">
        <v>45</v>
      </c>
      <c r="O412">
        <v>45</v>
      </c>
      <c r="P412">
        <v>45</v>
      </c>
      <c r="Q412">
        <v>300</v>
      </c>
    </row>
    <row r="413" spans="1:17">
      <c r="A413" t="s">
        <v>6649</v>
      </c>
      <c r="B413" t="s">
        <v>4153</v>
      </c>
      <c r="C413" t="s">
        <v>4154</v>
      </c>
      <c r="D413" t="s">
        <v>79</v>
      </c>
      <c r="E413" t="s">
        <v>54</v>
      </c>
      <c r="F413" t="s">
        <v>560</v>
      </c>
      <c r="G413" t="s">
        <v>244</v>
      </c>
      <c r="H413" t="s">
        <v>230</v>
      </c>
      <c r="I413" t="s">
        <v>106</v>
      </c>
      <c r="K413">
        <v>55</v>
      </c>
      <c r="L413">
        <v>75</v>
      </c>
      <c r="M413">
        <v>90</v>
      </c>
      <c r="N413">
        <v>65</v>
      </c>
      <c r="O413">
        <v>70</v>
      </c>
      <c r="P413">
        <v>65</v>
      </c>
      <c r="Q413">
        <v>420</v>
      </c>
    </row>
    <row r="414" spans="1:17">
      <c r="A414" t="s">
        <v>5910</v>
      </c>
      <c r="B414" t="s">
        <v>4155</v>
      </c>
      <c r="C414" t="s">
        <v>4156</v>
      </c>
      <c r="D414" t="s">
        <v>79</v>
      </c>
      <c r="E414" t="s">
        <v>54</v>
      </c>
      <c r="F414" t="s">
        <v>560</v>
      </c>
      <c r="G414" t="s">
        <v>244</v>
      </c>
      <c r="H414" t="s">
        <v>230</v>
      </c>
      <c r="I414" t="s">
        <v>106</v>
      </c>
      <c r="K414">
        <v>75</v>
      </c>
      <c r="L414">
        <v>110</v>
      </c>
      <c r="M414">
        <v>125</v>
      </c>
      <c r="N414">
        <v>100</v>
      </c>
      <c r="O414">
        <v>105</v>
      </c>
      <c r="P414">
        <v>85</v>
      </c>
      <c r="Q414">
        <v>600</v>
      </c>
    </row>
    <row r="415" spans="1:17">
      <c r="A415" t="s">
        <v>6650</v>
      </c>
      <c r="B415" t="s">
        <v>4157</v>
      </c>
      <c r="C415" t="s">
        <v>4158</v>
      </c>
      <c r="D415" t="s">
        <v>77</v>
      </c>
      <c r="F415" t="s">
        <v>160</v>
      </c>
      <c r="G415" t="s">
        <v>160</v>
      </c>
      <c r="H415" t="s">
        <v>160</v>
      </c>
      <c r="I415" t="s">
        <v>153</v>
      </c>
      <c r="K415">
        <v>43</v>
      </c>
      <c r="L415">
        <v>29</v>
      </c>
      <c r="M415">
        <v>31</v>
      </c>
      <c r="N415">
        <v>29</v>
      </c>
      <c r="O415">
        <v>31</v>
      </c>
      <c r="P415">
        <v>37</v>
      </c>
      <c r="Q415">
        <v>200</v>
      </c>
    </row>
    <row r="416" spans="1:17">
      <c r="A416" t="s">
        <v>6651</v>
      </c>
      <c r="B416" t="s">
        <v>4159</v>
      </c>
      <c r="C416" t="s">
        <v>4160</v>
      </c>
      <c r="D416" t="s">
        <v>77</v>
      </c>
      <c r="F416" t="s">
        <v>209</v>
      </c>
      <c r="G416" t="s">
        <v>209</v>
      </c>
      <c r="H416" t="s">
        <v>209</v>
      </c>
      <c r="I416" t="s">
        <v>153</v>
      </c>
      <c r="K416">
        <v>43</v>
      </c>
      <c r="L416">
        <v>29</v>
      </c>
      <c r="M416">
        <v>131</v>
      </c>
      <c r="N416">
        <v>29</v>
      </c>
      <c r="O416">
        <v>131</v>
      </c>
      <c r="P416">
        <v>37</v>
      </c>
      <c r="Q416">
        <v>400</v>
      </c>
    </row>
    <row r="417" spans="1:17">
      <c r="A417" t="s">
        <v>6652</v>
      </c>
      <c r="B417" t="s">
        <v>4161</v>
      </c>
      <c r="C417" t="s">
        <v>4162</v>
      </c>
      <c r="D417" t="s">
        <v>77</v>
      </c>
      <c r="E417" t="s">
        <v>72</v>
      </c>
      <c r="F417" t="s">
        <v>685</v>
      </c>
      <c r="G417" t="s">
        <v>685</v>
      </c>
      <c r="H417" t="s">
        <v>685</v>
      </c>
      <c r="I417" t="s">
        <v>153</v>
      </c>
      <c r="K417">
        <v>137</v>
      </c>
      <c r="L417">
        <v>137</v>
      </c>
      <c r="M417">
        <v>107</v>
      </c>
      <c r="N417">
        <v>113</v>
      </c>
      <c r="O417">
        <v>89</v>
      </c>
      <c r="P417">
        <v>97</v>
      </c>
      <c r="Q417">
        <v>680</v>
      </c>
    </row>
    <row r="418" spans="1:17">
      <c r="A418" t="s">
        <v>6653</v>
      </c>
      <c r="B418" t="s">
        <v>4163</v>
      </c>
      <c r="C418" t="s">
        <v>4164</v>
      </c>
      <c r="D418" t="s">
        <v>77</v>
      </c>
      <c r="E418" t="s">
        <v>67</v>
      </c>
      <c r="F418" t="s">
        <v>687</v>
      </c>
      <c r="G418" t="s">
        <v>687</v>
      </c>
      <c r="H418" t="s">
        <v>687</v>
      </c>
      <c r="I418" t="s">
        <v>153</v>
      </c>
      <c r="K418">
        <v>137</v>
      </c>
      <c r="L418">
        <v>113</v>
      </c>
      <c r="M418">
        <v>89</v>
      </c>
      <c r="N418">
        <v>137</v>
      </c>
      <c r="O418">
        <v>107</v>
      </c>
      <c r="P418">
        <v>97</v>
      </c>
      <c r="Q418">
        <v>680</v>
      </c>
    </row>
    <row r="419" spans="1:17">
      <c r="A419" t="s">
        <v>6260</v>
      </c>
      <c r="B419" t="s">
        <v>4165</v>
      </c>
      <c r="C419" t="s">
        <v>4166</v>
      </c>
      <c r="D419" t="s">
        <v>77</v>
      </c>
      <c r="F419" t="s">
        <v>690</v>
      </c>
      <c r="G419" t="s">
        <v>690</v>
      </c>
      <c r="H419" t="s">
        <v>690</v>
      </c>
      <c r="I419" t="s">
        <v>153</v>
      </c>
      <c r="K419">
        <v>97</v>
      </c>
      <c r="L419">
        <v>107</v>
      </c>
      <c r="M419">
        <v>101</v>
      </c>
      <c r="N419">
        <v>127</v>
      </c>
      <c r="O419">
        <v>89</v>
      </c>
      <c r="P419">
        <v>79</v>
      </c>
      <c r="Q419">
        <v>600</v>
      </c>
    </row>
    <row r="420" spans="1:17">
      <c r="A420" t="s">
        <v>6654</v>
      </c>
      <c r="B420" t="s">
        <v>4165</v>
      </c>
      <c r="C420" t="s">
        <v>4634</v>
      </c>
      <c r="D420" t="s">
        <v>77</v>
      </c>
      <c r="E420" t="s">
        <v>72</v>
      </c>
      <c r="F420" t="s">
        <v>690</v>
      </c>
      <c r="G420" t="s">
        <v>690</v>
      </c>
      <c r="H420" t="s">
        <v>690</v>
      </c>
      <c r="I420" t="s">
        <v>153</v>
      </c>
      <c r="K420">
        <v>97</v>
      </c>
      <c r="L420">
        <v>157</v>
      </c>
      <c r="M420">
        <v>127</v>
      </c>
      <c r="N420">
        <v>113</v>
      </c>
      <c r="O420">
        <v>109</v>
      </c>
      <c r="P420">
        <v>77</v>
      </c>
      <c r="Q420">
        <v>680</v>
      </c>
    </row>
    <row r="421" spans="1:17">
      <c r="A421" t="s">
        <v>6655</v>
      </c>
      <c r="B421" t="s">
        <v>4165</v>
      </c>
      <c r="C421" t="s">
        <v>4635</v>
      </c>
      <c r="D421" t="s">
        <v>77</v>
      </c>
      <c r="E421" t="s">
        <v>67</v>
      </c>
      <c r="F421" t="s">
        <v>690</v>
      </c>
      <c r="G421" t="s">
        <v>690</v>
      </c>
      <c r="H421" t="s">
        <v>690</v>
      </c>
      <c r="I421" t="s">
        <v>153</v>
      </c>
      <c r="K421">
        <v>97</v>
      </c>
      <c r="L421">
        <v>113</v>
      </c>
      <c r="M421">
        <v>109</v>
      </c>
      <c r="N421">
        <v>157</v>
      </c>
      <c r="O421">
        <v>127</v>
      </c>
      <c r="P421">
        <v>77</v>
      </c>
      <c r="Q421">
        <v>680</v>
      </c>
    </row>
    <row r="422" spans="1:17">
      <c r="A422" t="s">
        <v>6656</v>
      </c>
      <c r="B422" t="s">
        <v>4167</v>
      </c>
      <c r="C422" t="s">
        <v>4168</v>
      </c>
      <c r="D422" t="s">
        <v>54</v>
      </c>
      <c r="E422" t="s">
        <v>67</v>
      </c>
      <c r="F422" t="s">
        <v>184</v>
      </c>
      <c r="G422" t="s">
        <v>184</v>
      </c>
      <c r="H422" t="s">
        <v>184</v>
      </c>
      <c r="I422" t="s">
        <v>153</v>
      </c>
      <c r="K422">
        <v>90</v>
      </c>
      <c r="L422">
        <v>125</v>
      </c>
      <c r="M422">
        <v>80</v>
      </c>
      <c r="N422">
        <v>90</v>
      </c>
      <c r="O422">
        <v>90</v>
      </c>
      <c r="P422">
        <v>125</v>
      </c>
      <c r="Q422">
        <v>600</v>
      </c>
    </row>
    <row r="423" spans="1:17">
      <c r="A423" t="s">
        <v>6657</v>
      </c>
      <c r="B423" t="s">
        <v>4187</v>
      </c>
      <c r="C423" t="s">
        <v>4188</v>
      </c>
      <c r="D423" t="s">
        <v>76</v>
      </c>
      <c r="F423" t="s">
        <v>283</v>
      </c>
      <c r="G423" t="s">
        <v>283</v>
      </c>
      <c r="H423" t="s">
        <v>283</v>
      </c>
      <c r="I423" t="s">
        <v>153</v>
      </c>
      <c r="K423">
        <v>88</v>
      </c>
      <c r="L423">
        <v>112</v>
      </c>
      <c r="M423">
        <v>75</v>
      </c>
      <c r="N423">
        <v>102</v>
      </c>
      <c r="O423">
        <v>80</v>
      </c>
      <c r="P423">
        <v>143</v>
      </c>
      <c r="Q423">
        <v>600</v>
      </c>
    </row>
    <row r="424" spans="1:17">
      <c r="A424" t="s">
        <v>6658</v>
      </c>
      <c r="B424" t="s">
        <v>4481</v>
      </c>
      <c r="C424" t="s">
        <v>4636</v>
      </c>
      <c r="D424" t="s">
        <v>72</v>
      </c>
      <c r="F424" t="s">
        <v>211</v>
      </c>
      <c r="G424" t="s">
        <v>211</v>
      </c>
      <c r="H424" t="s">
        <v>211</v>
      </c>
      <c r="I424" t="s">
        <v>153</v>
      </c>
      <c r="K424">
        <v>46</v>
      </c>
      <c r="L424">
        <v>65</v>
      </c>
      <c r="M424">
        <v>65</v>
      </c>
      <c r="N424">
        <v>55</v>
      </c>
      <c r="O424">
        <v>35</v>
      </c>
      <c r="P424">
        <v>34</v>
      </c>
      <c r="Q424">
        <v>300</v>
      </c>
    </row>
    <row r="425" spans="1:17">
      <c r="A425" t="s">
        <v>6659</v>
      </c>
      <c r="B425" t="s">
        <v>4482</v>
      </c>
      <c r="C425" t="s">
        <v>4637</v>
      </c>
      <c r="D425" t="s">
        <v>72</v>
      </c>
      <c r="F425" t="s">
        <v>252</v>
      </c>
      <c r="G425" t="s">
        <v>252</v>
      </c>
      <c r="H425" t="s">
        <v>252</v>
      </c>
      <c r="I425" t="s">
        <v>153</v>
      </c>
      <c r="K425">
        <v>135</v>
      </c>
      <c r="L425">
        <v>143</v>
      </c>
      <c r="M425">
        <v>143</v>
      </c>
      <c r="N425">
        <v>80</v>
      </c>
      <c r="O425">
        <v>65</v>
      </c>
      <c r="P425">
        <v>34</v>
      </c>
      <c r="Q425">
        <v>600</v>
      </c>
    </row>
    <row r="426" spans="1:17">
      <c r="A426" t="s">
        <v>6660</v>
      </c>
      <c r="B426" t="s">
        <v>4483</v>
      </c>
      <c r="C426" t="s">
        <v>4638</v>
      </c>
      <c r="D426" t="s">
        <v>75</v>
      </c>
      <c r="F426" t="s">
        <v>96</v>
      </c>
      <c r="G426" t="s">
        <v>96</v>
      </c>
      <c r="H426" t="s">
        <v>680</v>
      </c>
      <c r="I426" t="s">
        <v>137</v>
      </c>
      <c r="J426" t="s">
        <v>99</v>
      </c>
      <c r="K426">
        <v>50</v>
      </c>
      <c r="L426">
        <v>65</v>
      </c>
      <c r="M426">
        <v>50</v>
      </c>
      <c r="N426">
        <v>40</v>
      </c>
      <c r="O426">
        <v>40</v>
      </c>
      <c r="P426">
        <v>65</v>
      </c>
      <c r="Q426">
        <v>310</v>
      </c>
    </row>
    <row r="427" spans="1:17">
      <c r="A427" t="s">
        <v>6661</v>
      </c>
      <c r="B427" t="s">
        <v>4484</v>
      </c>
      <c r="C427" t="s">
        <v>4639</v>
      </c>
      <c r="D427" t="s">
        <v>75</v>
      </c>
      <c r="F427" t="s">
        <v>96</v>
      </c>
      <c r="G427" t="s">
        <v>96</v>
      </c>
      <c r="H427" t="s">
        <v>680</v>
      </c>
      <c r="I427" t="s">
        <v>137</v>
      </c>
      <c r="J427" t="s">
        <v>99</v>
      </c>
      <c r="K427">
        <v>70</v>
      </c>
      <c r="L427">
        <v>85</v>
      </c>
      <c r="M427">
        <v>70</v>
      </c>
      <c r="N427">
        <v>55</v>
      </c>
      <c r="O427">
        <v>60</v>
      </c>
      <c r="P427">
        <v>80</v>
      </c>
      <c r="Q427">
        <v>420</v>
      </c>
    </row>
    <row r="428" spans="1:17">
      <c r="A428" t="s">
        <v>6662</v>
      </c>
      <c r="B428" t="s">
        <v>4485</v>
      </c>
      <c r="C428" t="s">
        <v>4640</v>
      </c>
      <c r="D428" t="s">
        <v>75</v>
      </c>
      <c r="F428" t="s">
        <v>96</v>
      </c>
      <c r="G428" t="s">
        <v>96</v>
      </c>
      <c r="H428" t="s">
        <v>680</v>
      </c>
      <c r="I428" t="s">
        <v>137</v>
      </c>
      <c r="J428" t="s">
        <v>99</v>
      </c>
      <c r="K428">
        <v>100</v>
      </c>
      <c r="L428">
        <v>125</v>
      </c>
      <c r="M428">
        <v>90</v>
      </c>
      <c r="N428">
        <v>60</v>
      </c>
      <c r="O428">
        <v>70</v>
      </c>
      <c r="P428">
        <v>85</v>
      </c>
      <c r="Q428">
        <v>530</v>
      </c>
    </row>
    <row r="429" spans="1:17">
      <c r="A429" t="s">
        <v>6663</v>
      </c>
      <c r="B429" t="s">
        <v>4486</v>
      </c>
      <c r="C429" t="s">
        <v>4641</v>
      </c>
      <c r="D429" t="s">
        <v>73</v>
      </c>
      <c r="F429" t="s">
        <v>104</v>
      </c>
      <c r="G429" t="s">
        <v>104</v>
      </c>
      <c r="H429" t="s">
        <v>4462</v>
      </c>
      <c r="I429" t="s">
        <v>137</v>
      </c>
      <c r="J429" t="s">
        <v>199</v>
      </c>
      <c r="K429">
        <v>50</v>
      </c>
      <c r="L429">
        <v>71</v>
      </c>
      <c r="M429">
        <v>40</v>
      </c>
      <c r="N429">
        <v>40</v>
      </c>
      <c r="O429">
        <v>40</v>
      </c>
      <c r="P429">
        <v>69</v>
      </c>
      <c r="Q429">
        <v>310</v>
      </c>
    </row>
    <row r="430" spans="1:17">
      <c r="A430" t="s">
        <v>6664</v>
      </c>
      <c r="B430" t="s">
        <v>4487</v>
      </c>
      <c r="C430" t="s">
        <v>4642</v>
      </c>
      <c r="D430" t="s">
        <v>73</v>
      </c>
      <c r="F430" t="s">
        <v>104</v>
      </c>
      <c r="G430" t="s">
        <v>104</v>
      </c>
      <c r="H430" t="s">
        <v>4462</v>
      </c>
      <c r="I430" t="s">
        <v>137</v>
      </c>
      <c r="J430" t="s">
        <v>199</v>
      </c>
      <c r="K430">
        <v>65</v>
      </c>
      <c r="L430">
        <v>86</v>
      </c>
      <c r="M430">
        <v>60</v>
      </c>
      <c r="N430">
        <v>55</v>
      </c>
      <c r="O430">
        <v>60</v>
      </c>
      <c r="P430">
        <v>94</v>
      </c>
      <c r="Q430">
        <v>420</v>
      </c>
    </row>
    <row r="431" spans="1:17">
      <c r="A431" t="s">
        <v>6665</v>
      </c>
      <c r="B431" t="s">
        <v>4488</v>
      </c>
      <c r="C431" t="s">
        <v>4643</v>
      </c>
      <c r="D431" t="s">
        <v>73</v>
      </c>
      <c r="F431" t="s">
        <v>104</v>
      </c>
      <c r="G431" t="s">
        <v>104</v>
      </c>
      <c r="H431" t="s">
        <v>4462</v>
      </c>
      <c r="I431" t="s">
        <v>137</v>
      </c>
      <c r="J431" t="s">
        <v>199</v>
      </c>
      <c r="K431">
        <v>80</v>
      </c>
      <c r="L431">
        <v>116</v>
      </c>
      <c r="M431">
        <v>75</v>
      </c>
      <c r="N431">
        <v>65</v>
      </c>
      <c r="O431">
        <v>75</v>
      </c>
      <c r="P431">
        <v>119</v>
      </c>
      <c r="Q431">
        <v>530</v>
      </c>
    </row>
    <row r="432" spans="1:17">
      <c r="A432" t="s">
        <v>6261</v>
      </c>
      <c r="B432" t="s">
        <v>4489</v>
      </c>
      <c r="C432" t="s">
        <v>4644</v>
      </c>
      <c r="D432" t="s">
        <v>74</v>
      </c>
      <c r="F432" t="s">
        <v>112</v>
      </c>
      <c r="G432" t="s">
        <v>112</v>
      </c>
      <c r="H432" t="s">
        <v>128</v>
      </c>
      <c r="I432" t="s">
        <v>114</v>
      </c>
      <c r="J432" t="s">
        <v>137</v>
      </c>
      <c r="K432">
        <v>50</v>
      </c>
      <c r="L432">
        <v>40</v>
      </c>
      <c r="M432">
        <v>40</v>
      </c>
      <c r="N432">
        <v>70</v>
      </c>
      <c r="O432">
        <v>40</v>
      </c>
      <c r="P432">
        <v>70</v>
      </c>
      <c r="Q432">
        <v>310</v>
      </c>
    </row>
    <row r="433" spans="1:17">
      <c r="A433" t="s">
        <v>6666</v>
      </c>
      <c r="B433" t="s">
        <v>4490</v>
      </c>
      <c r="C433" t="s">
        <v>4645</v>
      </c>
      <c r="D433" t="s">
        <v>74</v>
      </c>
      <c r="F433" t="s">
        <v>112</v>
      </c>
      <c r="G433" t="s">
        <v>112</v>
      </c>
      <c r="H433" t="s">
        <v>128</v>
      </c>
      <c r="I433" t="s">
        <v>114</v>
      </c>
      <c r="J433" t="s">
        <v>137</v>
      </c>
      <c r="K433">
        <v>65</v>
      </c>
      <c r="L433">
        <v>60</v>
      </c>
      <c r="M433">
        <v>55</v>
      </c>
      <c r="N433">
        <v>95</v>
      </c>
      <c r="O433">
        <v>55</v>
      </c>
      <c r="P433">
        <v>90</v>
      </c>
      <c r="Q433">
        <v>420</v>
      </c>
    </row>
    <row r="434" spans="1:17">
      <c r="A434" t="s">
        <v>4743</v>
      </c>
      <c r="B434" t="s">
        <v>4491</v>
      </c>
      <c r="C434" t="s">
        <v>4646</v>
      </c>
      <c r="D434" t="s">
        <v>74</v>
      </c>
      <c r="F434" t="s">
        <v>112</v>
      </c>
      <c r="G434" t="s">
        <v>112</v>
      </c>
      <c r="H434" t="s">
        <v>128</v>
      </c>
      <c r="I434" t="s">
        <v>114</v>
      </c>
      <c r="J434" t="s">
        <v>137</v>
      </c>
      <c r="K434">
        <v>70</v>
      </c>
      <c r="L434">
        <v>85</v>
      </c>
      <c r="M434">
        <v>65</v>
      </c>
      <c r="N434">
        <v>125</v>
      </c>
      <c r="O434">
        <v>65</v>
      </c>
      <c r="P434">
        <v>120</v>
      </c>
      <c r="Q434">
        <v>530</v>
      </c>
    </row>
    <row r="435" spans="1:17">
      <c r="A435" t="s">
        <v>6257</v>
      </c>
      <c r="B435" t="s">
        <v>4492</v>
      </c>
      <c r="C435" t="s">
        <v>4647</v>
      </c>
      <c r="D435" t="s">
        <v>53</v>
      </c>
      <c r="F435" t="s">
        <v>564</v>
      </c>
      <c r="G435" t="s">
        <v>564</v>
      </c>
      <c r="H435" t="s">
        <v>138</v>
      </c>
      <c r="I435" t="s">
        <v>137</v>
      </c>
      <c r="K435">
        <v>70</v>
      </c>
      <c r="L435">
        <v>55</v>
      </c>
      <c r="M435">
        <v>55</v>
      </c>
      <c r="N435">
        <v>35</v>
      </c>
      <c r="O435">
        <v>35</v>
      </c>
      <c r="P435">
        <v>25</v>
      </c>
      <c r="Q435">
        <v>275</v>
      </c>
    </row>
    <row r="436" spans="1:17">
      <c r="A436" t="s">
        <v>6667</v>
      </c>
      <c r="B436" t="s">
        <v>4493</v>
      </c>
      <c r="C436" t="s">
        <v>4648</v>
      </c>
      <c r="D436" t="s">
        <v>53</v>
      </c>
      <c r="F436" t="s">
        <v>564</v>
      </c>
      <c r="G436" t="s">
        <v>564</v>
      </c>
      <c r="H436" t="s">
        <v>138</v>
      </c>
      <c r="I436" t="s">
        <v>137</v>
      </c>
      <c r="K436">
        <v>120</v>
      </c>
      <c r="L436">
        <v>95</v>
      </c>
      <c r="M436">
        <v>95</v>
      </c>
      <c r="N436">
        <v>55</v>
      </c>
      <c r="O436">
        <v>75</v>
      </c>
      <c r="P436">
        <v>20</v>
      </c>
      <c r="Q436">
        <v>460</v>
      </c>
    </row>
    <row r="437" spans="1:17">
      <c r="A437" t="s">
        <v>4824</v>
      </c>
      <c r="B437" t="s">
        <v>4494</v>
      </c>
      <c r="C437" t="s">
        <v>4649</v>
      </c>
      <c r="D437" t="s">
        <v>58</v>
      </c>
      <c r="F437" t="s">
        <v>130</v>
      </c>
      <c r="G437" t="s">
        <v>140</v>
      </c>
      <c r="H437" t="s">
        <v>132</v>
      </c>
      <c r="I437" t="s">
        <v>133</v>
      </c>
      <c r="K437">
        <v>38</v>
      </c>
      <c r="L437">
        <v>47</v>
      </c>
      <c r="M437">
        <v>35</v>
      </c>
      <c r="N437">
        <v>33</v>
      </c>
      <c r="O437">
        <v>35</v>
      </c>
      <c r="P437">
        <v>57</v>
      </c>
      <c r="Q437">
        <v>245</v>
      </c>
    </row>
    <row r="438" spans="1:17">
      <c r="A438" t="s">
        <v>6668</v>
      </c>
      <c r="B438" t="s">
        <v>4495</v>
      </c>
      <c r="C438" t="s">
        <v>4650</v>
      </c>
      <c r="D438" t="s">
        <v>58</v>
      </c>
      <c r="F438" t="s">
        <v>130</v>
      </c>
      <c r="G438" t="s">
        <v>140</v>
      </c>
      <c r="H438" t="s">
        <v>132</v>
      </c>
      <c r="I438" t="s">
        <v>133</v>
      </c>
      <c r="K438">
        <v>68</v>
      </c>
      <c r="L438">
        <v>67</v>
      </c>
      <c r="M438">
        <v>55</v>
      </c>
      <c r="N438">
        <v>43</v>
      </c>
      <c r="O438">
        <v>55</v>
      </c>
      <c r="P438">
        <v>77</v>
      </c>
      <c r="Q438">
        <v>365</v>
      </c>
    </row>
    <row r="439" spans="1:17">
      <c r="A439" t="s">
        <v>6669</v>
      </c>
      <c r="B439" t="s">
        <v>4496</v>
      </c>
      <c r="C439" t="s">
        <v>4651</v>
      </c>
      <c r="D439" t="s">
        <v>58</v>
      </c>
      <c r="E439" t="s">
        <v>72</v>
      </c>
      <c r="F439" t="s">
        <v>287</v>
      </c>
      <c r="G439" t="s">
        <v>140</v>
      </c>
      <c r="H439" t="s">
        <v>4463</v>
      </c>
      <c r="I439" t="s">
        <v>133</v>
      </c>
      <c r="K439">
        <v>98</v>
      </c>
      <c r="L439">
        <v>87</v>
      </c>
      <c r="M439">
        <v>105</v>
      </c>
      <c r="N439">
        <v>53</v>
      </c>
      <c r="O439">
        <v>85</v>
      </c>
      <c r="P439">
        <v>67</v>
      </c>
      <c r="Q439">
        <v>495</v>
      </c>
    </row>
    <row r="440" spans="1:17">
      <c r="A440" t="s">
        <v>6670</v>
      </c>
      <c r="B440" t="s">
        <v>4497</v>
      </c>
      <c r="C440" t="s">
        <v>4652</v>
      </c>
      <c r="D440" t="s">
        <v>66</v>
      </c>
      <c r="F440" t="s">
        <v>127</v>
      </c>
      <c r="G440" t="s">
        <v>125</v>
      </c>
      <c r="H440" t="s">
        <v>319</v>
      </c>
      <c r="I440" t="s">
        <v>121</v>
      </c>
      <c r="K440">
        <v>25</v>
      </c>
      <c r="L440">
        <v>20</v>
      </c>
      <c r="M440">
        <v>20</v>
      </c>
      <c r="N440">
        <v>25</v>
      </c>
      <c r="O440">
        <v>45</v>
      </c>
      <c r="P440">
        <v>45</v>
      </c>
      <c r="Q440">
        <v>180</v>
      </c>
    </row>
    <row r="441" spans="1:17">
      <c r="A441" t="s">
        <v>6671</v>
      </c>
      <c r="B441" t="s">
        <v>4498</v>
      </c>
      <c r="C441" t="s">
        <v>4653</v>
      </c>
      <c r="D441" t="s">
        <v>66</v>
      </c>
      <c r="E441" t="s">
        <v>77</v>
      </c>
      <c r="F441" t="s">
        <v>127</v>
      </c>
      <c r="G441" t="s">
        <v>125</v>
      </c>
      <c r="H441" t="s">
        <v>319</v>
      </c>
      <c r="I441" t="s">
        <v>121</v>
      </c>
      <c r="K441">
        <v>50</v>
      </c>
      <c r="L441">
        <v>35</v>
      </c>
      <c r="M441">
        <v>80</v>
      </c>
      <c r="N441">
        <v>50</v>
      </c>
      <c r="O441">
        <v>90</v>
      </c>
      <c r="P441">
        <v>30</v>
      </c>
      <c r="Q441">
        <v>335</v>
      </c>
    </row>
    <row r="442" spans="1:17">
      <c r="A442" t="s">
        <v>4845</v>
      </c>
      <c r="B442" t="s">
        <v>4499</v>
      </c>
      <c r="C442" t="s">
        <v>4654</v>
      </c>
      <c r="D442" t="s">
        <v>66</v>
      </c>
      <c r="E442" t="s">
        <v>77</v>
      </c>
      <c r="F442" t="s">
        <v>127</v>
      </c>
      <c r="G442" t="s">
        <v>166</v>
      </c>
      <c r="H442" t="s">
        <v>319</v>
      </c>
      <c r="I442" t="s">
        <v>121</v>
      </c>
      <c r="K442">
        <v>60</v>
      </c>
      <c r="L442">
        <v>45</v>
      </c>
      <c r="M442">
        <v>110</v>
      </c>
      <c r="N442">
        <v>80</v>
      </c>
      <c r="O442">
        <v>120</v>
      </c>
      <c r="P442">
        <v>90</v>
      </c>
      <c r="Q442">
        <v>505</v>
      </c>
    </row>
    <row r="443" spans="1:17">
      <c r="A443" t="s">
        <v>6672</v>
      </c>
      <c r="B443" t="s">
        <v>4500</v>
      </c>
      <c r="C443" t="s">
        <v>4655</v>
      </c>
      <c r="D443" t="s">
        <v>80</v>
      </c>
      <c r="F443" t="s">
        <v>120</v>
      </c>
      <c r="G443" t="s">
        <v>250</v>
      </c>
      <c r="H443" t="s">
        <v>619</v>
      </c>
      <c r="I443" t="s">
        <v>137</v>
      </c>
      <c r="K443">
        <v>40</v>
      </c>
      <c r="L443">
        <v>28</v>
      </c>
      <c r="M443">
        <v>28</v>
      </c>
      <c r="N443">
        <v>47</v>
      </c>
      <c r="O443">
        <v>52</v>
      </c>
      <c r="P443">
        <v>50</v>
      </c>
      <c r="Q443">
        <v>245</v>
      </c>
    </row>
    <row r="444" spans="1:17">
      <c r="A444" t="s">
        <v>6673</v>
      </c>
      <c r="B444" t="s">
        <v>4501</v>
      </c>
      <c r="C444" t="s">
        <v>4656</v>
      </c>
      <c r="D444" t="s">
        <v>80</v>
      </c>
      <c r="F444" t="s">
        <v>120</v>
      </c>
      <c r="G444" t="s">
        <v>250</v>
      </c>
      <c r="H444" t="s">
        <v>619</v>
      </c>
      <c r="I444" t="s">
        <v>137</v>
      </c>
      <c r="K444">
        <v>70</v>
      </c>
      <c r="L444">
        <v>58</v>
      </c>
      <c r="M444">
        <v>58</v>
      </c>
      <c r="N444">
        <v>87</v>
      </c>
      <c r="O444">
        <v>92</v>
      </c>
      <c r="P444">
        <v>90</v>
      </c>
      <c r="Q444">
        <v>455</v>
      </c>
    </row>
    <row r="445" spans="1:17">
      <c r="A445" t="s">
        <v>6674</v>
      </c>
      <c r="B445" t="s">
        <v>4502</v>
      </c>
      <c r="C445" t="s">
        <v>4657</v>
      </c>
      <c r="D445" t="s">
        <v>75</v>
      </c>
      <c r="F445" t="s">
        <v>4464</v>
      </c>
      <c r="G445" t="s">
        <v>218</v>
      </c>
      <c r="H445" t="s">
        <v>173</v>
      </c>
      <c r="I445" t="s">
        <v>99</v>
      </c>
      <c r="K445">
        <v>40</v>
      </c>
      <c r="L445">
        <v>40</v>
      </c>
      <c r="M445">
        <v>60</v>
      </c>
      <c r="N445">
        <v>40</v>
      </c>
      <c r="O445">
        <v>60</v>
      </c>
      <c r="P445">
        <v>10</v>
      </c>
      <c r="Q445">
        <v>250</v>
      </c>
    </row>
    <row r="446" spans="1:17">
      <c r="A446" t="s">
        <v>6675</v>
      </c>
      <c r="B446" t="s">
        <v>4503</v>
      </c>
      <c r="C446" t="s">
        <v>4658</v>
      </c>
      <c r="D446" t="s">
        <v>75</v>
      </c>
      <c r="F446" t="s">
        <v>4464</v>
      </c>
      <c r="G446" t="s">
        <v>218</v>
      </c>
      <c r="H446" t="s">
        <v>173</v>
      </c>
      <c r="I446" t="s">
        <v>99</v>
      </c>
      <c r="K446">
        <v>60</v>
      </c>
      <c r="L446">
        <v>50</v>
      </c>
      <c r="M446">
        <v>90</v>
      </c>
      <c r="N446">
        <v>80</v>
      </c>
      <c r="O446">
        <v>120</v>
      </c>
      <c r="P446">
        <v>60</v>
      </c>
      <c r="Q446">
        <v>460</v>
      </c>
    </row>
    <row r="447" spans="1:17">
      <c r="A447" t="s">
        <v>6676</v>
      </c>
      <c r="B447" t="s">
        <v>4504</v>
      </c>
      <c r="C447" t="s">
        <v>4659</v>
      </c>
      <c r="D447" t="s">
        <v>53</v>
      </c>
      <c r="F447" t="s">
        <v>644</v>
      </c>
      <c r="G447" t="s">
        <v>120</v>
      </c>
      <c r="H447" t="s">
        <v>560</v>
      </c>
      <c r="I447" t="s">
        <v>137</v>
      </c>
      <c r="K447">
        <v>42</v>
      </c>
      <c r="L447">
        <v>40</v>
      </c>
      <c r="M447">
        <v>55</v>
      </c>
      <c r="N447">
        <v>40</v>
      </c>
      <c r="O447">
        <v>45</v>
      </c>
      <c r="P447">
        <v>48</v>
      </c>
      <c r="Q447">
        <v>270</v>
      </c>
    </row>
    <row r="448" spans="1:17">
      <c r="A448" t="s">
        <v>6677</v>
      </c>
      <c r="B448" t="s">
        <v>4505</v>
      </c>
      <c r="C448" t="s">
        <v>4660</v>
      </c>
      <c r="D448" t="s">
        <v>53</v>
      </c>
      <c r="F448" t="s">
        <v>644</v>
      </c>
      <c r="G448" t="s">
        <v>202</v>
      </c>
      <c r="H448" t="s">
        <v>560</v>
      </c>
      <c r="I448" t="s">
        <v>137</v>
      </c>
      <c r="K448">
        <v>72</v>
      </c>
      <c r="L448">
        <v>80</v>
      </c>
      <c r="M448">
        <v>100</v>
      </c>
      <c r="N448">
        <v>60</v>
      </c>
      <c r="O448">
        <v>90</v>
      </c>
      <c r="P448">
        <v>88</v>
      </c>
      <c r="Q448">
        <v>490</v>
      </c>
    </row>
    <row r="449" spans="1:17">
      <c r="A449" t="s">
        <v>6678</v>
      </c>
      <c r="B449" t="s">
        <v>4506</v>
      </c>
      <c r="C449" t="s">
        <v>4661</v>
      </c>
      <c r="D449" t="s">
        <v>74</v>
      </c>
      <c r="F449" t="s">
        <v>376</v>
      </c>
      <c r="G449" t="s">
        <v>219</v>
      </c>
      <c r="H449" t="s">
        <v>190</v>
      </c>
      <c r="I449" t="s">
        <v>98</v>
      </c>
      <c r="J449" t="s">
        <v>114</v>
      </c>
      <c r="K449">
        <v>50</v>
      </c>
      <c r="L449">
        <v>64</v>
      </c>
      <c r="M449">
        <v>50</v>
      </c>
      <c r="N449">
        <v>38</v>
      </c>
      <c r="O449">
        <v>38</v>
      </c>
      <c r="P449">
        <v>44</v>
      </c>
      <c r="Q449">
        <v>284</v>
      </c>
    </row>
    <row r="450" spans="1:17">
      <c r="A450" t="s">
        <v>6679</v>
      </c>
      <c r="B450" t="s">
        <v>4507</v>
      </c>
      <c r="C450" t="s">
        <v>4662</v>
      </c>
      <c r="D450" t="s">
        <v>74</v>
      </c>
      <c r="E450" t="s">
        <v>65</v>
      </c>
      <c r="F450" t="s">
        <v>376</v>
      </c>
      <c r="G450" t="s">
        <v>219</v>
      </c>
      <c r="H450" t="s">
        <v>190</v>
      </c>
      <c r="I450" t="s">
        <v>98</v>
      </c>
      <c r="J450" t="s">
        <v>114</v>
      </c>
      <c r="K450">
        <v>90</v>
      </c>
      <c r="L450">
        <v>115</v>
      </c>
      <c r="M450">
        <v>90</v>
      </c>
      <c r="N450">
        <v>48</v>
      </c>
      <c r="O450">
        <v>68</v>
      </c>
      <c r="P450">
        <v>74</v>
      </c>
      <c r="Q450">
        <v>485</v>
      </c>
    </row>
    <row r="451" spans="1:17">
      <c r="A451" t="s">
        <v>6680</v>
      </c>
      <c r="B451" t="s">
        <v>4508</v>
      </c>
      <c r="C451" t="s">
        <v>4663</v>
      </c>
      <c r="D451" t="s">
        <v>76</v>
      </c>
      <c r="F451" t="s">
        <v>4465</v>
      </c>
      <c r="G451" t="s">
        <v>4465</v>
      </c>
      <c r="H451" t="s">
        <v>185</v>
      </c>
      <c r="I451" t="s">
        <v>137</v>
      </c>
      <c r="K451">
        <v>59</v>
      </c>
      <c r="L451">
        <v>45</v>
      </c>
      <c r="M451">
        <v>50</v>
      </c>
      <c r="N451">
        <v>40</v>
      </c>
      <c r="O451">
        <v>50</v>
      </c>
      <c r="P451">
        <v>26</v>
      </c>
      <c r="Q451">
        <v>270</v>
      </c>
    </row>
    <row r="452" spans="1:17">
      <c r="A452" t="s">
        <v>6681</v>
      </c>
      <c r="B452" t="s">
        <v>4509</v>
      </c>
      <c r="C452" t="s">
        <v>4664</v>
      </c>
      <c r="D452" t="s">
        <v>76</v>
      </c>
      <c r="F452" t="s">
        <v>376</v>
      </c>
      <c r="G452" t="s">
        <v>376</v>
      </c>
      <c r="H452" t="s">
        <v>165</v>
      </c>
      <c r="I452" t="s">
        <v>137</v>
      </c>
      <c r="K452">
        <v>69</v>
      </c>
      <c r="L452">
        <v>90</v>
      </c>
      <c r="M452">
        <v>60</v>
      </c>
      <c r="N452">
        <v>90</v>
      </c>
      <c r="O452">
        <v>60</v>
      </c>
      <c r="P452">
        <v>121</v>
      </c>
      <c r="Q452">
        <v>490</v>
      </c>
    </row>
    <row r="453" spans="1:17">
      <c r="A453" t="s">
        <v>6682</v>
      </c>
      <c r="B453" t="s">
        <v>4510</v>
      </c>
      <c r="C453" t="s">
        <v>4665</v>
      </c>
      <c r="D453" t="s">
        <v>65</v>
      </c>
      <c r="F453" t="s">
        <v>4466</v>
      </c>
      <c r="G453" t="s">
        <v>429</v>
      </c>
      <c r="H453" t="s">
        <v>162</v>
      </c>
      <c r="I453" t="s">
        <v>210</v>
      </c>
      <c r="K453">
        <v>30</v>
      </c>
      <c r="L453">
        <v>40</v>
      </c>
      <c r="M453">
        <v>50</v>
      </c>
      <c r="N453">
        <v>40</v>
      </c>
      <c r="O453">
        <v>50</v>
      </c>
      <c r="P453">
        <v>30</v>
      </c>
      <c r="Q453">
        <v>240</v>
      </c>
    </row>
    <row r="454" spans="1:17">
      <c r="A454" t="s">
        <v>6683</v>
      </c>
      <c r="B454" t="s">
        <v>4511</v>
      </c>
      <c r="C454" t="s">
        <v>4666</v>
      </c>
      <c r="D454" t="s">
        <v>65</v>
      </c>
      <c r="E454" t="s">
        <v>73</v>
      </c>
      <c r="F454" t="s">
        <v>4466</v>
      </c>
      <c r="G454" t="s">
        <v>214</v>
      </c>
      <c r="H454" t="s">
        <v>162</v>
      </c>
      <c r="I454" t="s">
        <v>210</v>
      </c>
      <c r="K454">
        <v>80</v>
      </c>
      <c r="L454">
        <v>60</v>
      </c>
      <c r="M454">
        <v>90</v>
      </c>
      <c r="N454">
        <v>60</v>
      </c>
      <c r="O454">
        <v>70</v>
      </c>
      <c r="P454">
        <v>50</v>
      </c>
      <c r="Q454">
        <v>410</v>
      </c>
    </row>
    <row r="455" spans="1:17">
      <c r="A455" t="s">
        <v>6684</v>
      </c>
      <c r="B455" t="s">
        <v>4512</v>
      </c>
      <c r="C455" t="s">
        <v>4667</v>
      </c>
      <c r="D455" t="s">
        <v>65</v>
      </c>
      <c r="E455" t="s">
        <v>73</v>
      </c>
      <c r="F455" t="s">
        <v>4466</v>
      </c>
      <c r="G455" t="s">
        <v>214</v>
      </c>
      <c r="H455" t="s">
        <v>162</v>
      </c>
      <c r="I455" t="s">
        <v>210</v>
      </c>
      <c r="K455">
        <v>110</v>
      </c>
      <c r="L455">
        <v>80</v>
      </c>
      <c r="M455">
        <v>120</v>
      </c>
      <c r="N455">
        <v>80</v>
      </c>
      <c r="O455">
        <v>90</v>
      </c>
      <c r="P455">
        <v>30</v>
      </c>
      <c r="Q455">
        <v>510</v>
      </c>
    </row>
    <row r="456" spans="1:17">
      <c r="A456" t="s">
        <v>6685</v>
      </c>
      <c r="B456" t="s">
        <v>4513</v>
      </c>
      <c r="C456" t="s">
        <v>4668</v>
      </c>
      <c r="D456" t="s">
        <v>75</v>
      </c>
      <c r="E456" t="s">
        <v>79</v>
      </c>
      <c r="F456" t="s">
        <v>4467</v>
      </c>
      <c r="G456" t="s">
        <v>138</v>
      </c>
      <c r="H456" t="s">
        <v>560</v>
      </c>
      <c r="I456" t="s">
        <v>99</v>
      </c>
      <c r="J456" t="s">
        <v>106</v>
      </c>
      <c r="K456">
        <v>40</v>
      </c>
      <c r="L456">
        <v>40</v>
      </c>
      <c r="M456">
        <v>80</v>
      </c>
      <c r="N456">
        <v>40</v>
      </c>
      <c r="O456">
        <v>40</v>
      </c>
      <c r="P456">
        <v>20</v>
      </c>
      <c r="Q456">
        <v>260</v>
      </c>
    </row>
    <row r="457" spans="1:17">
      <c r="A457" t="s">
        <v>6686</v>
      </c>
      <c r="B457" t="s">
        <v>4514</v>
      </c>
      <c r="C457" t="s">
        <v>4669</v>
      </c>
      <c r="D457" t="s">
        <v>75</v>
      </c>
      <c r="E457" t="s">
        <v>79</v>
      </c>
      <c r="F457" t="s">
        <v>4467</v>
      </c>
      <c r="G457" t="s">
        <v>138</v>
      </c>
      <c r="H457" t="s">
        <v>136</v>
      </c>
      <c r="I457" t="s">
        <v>99</v>
      </c>
      <c r="J457" t="s">
        <v>106</v>
      </c>
      <c r="K457">
        <v>70</v>
      </c>
      <c r="L457">
        <v>110</v>
      </c>
      <c r="M457">
        <v>80</v>
      </c>
      <c r="N457">
        <v>95</v>
      </c>
      <c r="O457">
        <v>60</v>
      </c>
      <c r="P457">
        <v>70</v>
      </c>
      <c r="Q457">
        <v>485</v>
      </c>
    </row>
    <row r="458" spans="1:17">
      <c r="A458" t="s">
        <v>6687</v>
      </c>
      <c r="B458" t="s">
        <v>4515</v>
      </c>
      <c r="C458" t="s">
        <v>4670</v>
      </c>
      <c r="D458" t="s">
        <v>75</v>
      </c>
      <c r="E458" t="s">
        <v>79</v>
      </c>
      <c r="F458" t="s">
        <v>4467</v>
      </c>
      <c r="G458" t="s">
        <v>138</v>
      </c>
      <c r="H458" t="s">
        <v>102</v>
      </c>
      <c r="I458" t="s">
        <v>99</v>
      </c>
      <c r="J458" t="s">
        <v>106</v>
      </c>
      <c r="K458">
        <v>110</v>
      </c>
      <c r="L458">
        <v>85</v>
      </c>
      <c r="M458">
        <v>80</v>
      </c>
      <c r="N458">
        <v>100</v>
      </c>
      <c r="O458">
        <v>80</v>
      </c>
      <c r="P458">
        <v>30</v>
      </c>
      <c r="Q458">
        <v>485</v>
      </c>
    </row>
    <row r="459" spans="1:17">
      <c r="A459" t="s">
        <v>6688</v>
      </c>
      <c r="B459" t="s">
        <v>4516</v>
      </c>
      <c r="C459" t="s">
        <v>4671</v>
      </c>
      <c r="D459" t="s">
        <v>60</v>
      </c>
      <c r="F459" t="s">
        <v>4468</v>
      </c>
      <c r="G459" t="s">
        <v>123</v>
      </c>
      <c r="H459" t="s">
        <v>147</v>
      </c>
      <c r="I459" t="s">
        <v>137</v>
      </c>
      <c r="J459" t="s">
        <v>106</v>
      </c>
      <c r="K459">
        <v>52</v>
      </c>
      <c r="L459">
        <v>57</v>
      </c>
      <c r="M459">
        <v>75</v>
      </c>
      <c r="N459">
        <v>35</v>
      </c>
      <c r="O459">
        <v>50</v>
      </c>
      <c r="P459">
        <v>46</v>
      </c>
      <c r="Q459">
        <v>315</v>
      </c>
    </row>
    <row r="460" spans="1:17">
      <c r="A460" t="s">
        <v>4844</v>
      </c>
      <c r="B460" t="s">
        <v>4517</v>
      </c>
      <c r="C460" t="s">
        <v>4672</v>
      </c>
      <c r="D460" t="s">
        <v>60</v>
      </c>
      <c r="F460" t="s">
        <v>4468</v>
      </c>
      <c r="G460" t="s">
        <v>123</v>
      </c>
      <c r="H460" t="s">
        <v>147</v>
      </c>
      <c r="I460" t="s">
        <v>137</v>
      </c>
      <c r="J460" t="s">
        <v>106</v>
      </c>
      <c r="K460">
        <v>72</v>
      </c>
      <c r="L460">
        <v>107</v>
      </c>
      <c r="M460">
        <v>125</v>
      </c>
      <c r="N460">
        <v>65</v>
      </c>
      <c r="O460">
        <v>70</v>
      </c>
      <c r="P460">
        <v>71</v>
      </c>
      <c r="Q460">
        <v>510</v>
      </c>
    </row>
    <row r="461" spans="1:17">
      <c r="A461" t="s">
        <v>4843</v>
      </c>
      <c r="B461" t="s">
        <v>4518</v>
      </c>
      <c r="C461" t="s">
        <v>4673</v>
      </c>
      <c r="D461" t="s">
        <v>58</v>
      </c>
      <c r="E461" t="s">
        <v>74</v>
      </c>
      <c r="F461" t="s">
        <v>4469</v>
      </c>
      <c r="G461" t="s">
        <v>4469</v>
      </c>
      <c r="H461" t="s">
        <v>4469</v>
      </c>
      <c r="I461" t="s">
        <v>114</v>
      </c>
      <c r="J461" t="s">
        <v>133</v>
      </c>
      <c r="K461">
        <v>70</v>
      </c>
      <c r="L461">
        <v>85</v>
      </c>
      <c r="M461">
        <v>55</v>
      </c>
      <c r="N461">
        <v>85</v>
      </c>
      <c r="O461">
        <v>95</v>
      </c>
      <c r="P461">
        <v>85</v>
      </c>
      <c r="Q461">
        <v>475</v>
      </c>
    </row>
    <row r="462" spans="1:17">
      <c r="A462" t="s">
        <v>4842</v>
      </c>
      <c r="B462" t="s">
        <v>4518</v>
      </c>
      <c r="C462" t="s">
        <v>4674</v>
      </c>
      <c r="D462" t="s">
        <v>58</v>
      </c>
      <c r="E462" t="s">
        <v>74</v>
      </c>
      <c r="F462" t="s">
        <v>4469</v>
      </c>
      <c r="G462" t="s">
        <v>4469</v>
      </c>
      <c r="H462" t="s">
        <v>4469</v>
      </c>
      <c r="I462" t="s">
        <v>114</v>
      </c>
      <c r="J462" t="s">
        <v>133</v>
      </c>
      <c r="K462">
        <v>70</v>
      </c>
      <c r="L462">
        <v>85</v>
      </c>
      <c r="M462">
        <v>55</v>
      </c>
      <c r="N462">
        <v>85</v>
      </c>
      <c r="O462">
        <v>95</v>
      </c>
      <c r="P462">
        <v>85</v>
      </c>
      <c r="Q462">
        <v>475</v>
      </c>
    </row>
    <row r="463" spans="1:17">
      <c r="A463" t="s">
        <v>4841</v>
      </c>
      <c r="B463" t="s">
        <v>4518</v>
      </c>
      <c r="C463" t="s">
        <v>4675</v>
      </c>
      <c r="D463" t="s">
        <v>58</v>
      </c>
      <c r="E463" t="s">
        <v>74</v>
      </c>
      <c r="F463" t="s">
        <v>4469</v>
      </c>
      <c r="G463" t="s">
        <v>4469</v>
      </c>
      <c r="H463" t="s">
        <v>4469</v>
      </c>
      <c r="I463" t="s">
        <v>114</v>
      </c>
      <c r="J463" t="s">
        <v>133</v>
      </c>
      <c r="K463">
        <v>70</v>
      </c>
      <c r="L463">
        <v>85</v>
      </c>
      <c r="M463">
        <v>55</v>
      </c>
      <c r="N463">
        <v>85</v>
      </c>
      <c r="O463">
        <v>95</v>
      </c>
      <c r="P463">
        <v>85</v>
      </c>
      <c r="Q463">
        <v>475</v>
      </c>
    </row>
    <row r="464" spans="1:17">
      <c r="A464" t="s">
        <v>6689</v>
      </c>
      <c r="B464" t="s">
        <v>4519</v>
      </c>
      <c r="C464" t="s">
        <v>4676</v>
      </c>
      <c r="D464" t="s">
        <v>74</v>
      </c>
      <c r="F464" t="s">
        <v>190</v>
      </c>
      <c r="G464" t="s">
        <v>190</v>
      </c>
      <c r="H464" t="s">
        <v>4470</v>
      </c>
      <c r="I464" t="s">
        <v>265</v>
      </c>
      <c r="K464">
        <v>41</v>
      </c>
      <c r="L464">
        <v>63</v>
      </c>
      <c r="M464">
        <v>40</v>
      </c>
      <c r="N464">
        <v>40</v>
      </c>
      <c r="O464">
        <v>30</v>
      </c>
      <c r="P464">
        <v>66</v>
      </c>
      <c r="Q464">
        <v>280</v>
      </c>
    </row>
    <row r="465" spans="1:17">
      <c r="A465" t="s">
        <v>4840</v>
      </c>
      <c r="B465" t="s">
        <v>4520</v>
      </c>
      <c r="C465" t="s">
        <v>4677</v>
      </c>
      <c r="D465" t="s">
        <v>74</v>
      </c>
      <c r="F465" t="s">
        <v>190</v>
      </c>
      <c r="G465" t="s">
        <v>190</v>
      </c>
      <c r="H465" t="s">
        <v>4470</v>
      </c>
      <c r="I465" t="s">
        <v>265</v>
      </c>
      <c r="K465">
        <v>61</v>
      </c>
      <c r="L465">
        <v>123</v>
      </c>
      <c r="M465">
        <v>60</v>
      </c>
      <c r="N465">
        <v>60</v>
      </c>
      <c r="O465">
        <v>50</v>
      </c>
      <c r="P465">
        <v>136</v>
      </c>
      <c r="Q465">
        <v>490</v>
      </c>
    </row>
    <row r="466" spans="1:17">
      <c r="A466" t="s">
        <v>5897</v>
      </c>
      <c r="B466" t="s">
        <v>4521</v>
      </c>
      <c r="C466" t="s">
        <v>4678</v>
      </c>
      <c r="D466" t="s">
        <v>76</v>
      </c>
      <c r="E466" t="s">
        <v>59</v>
      </c>
      <c r="F466" t="s">
        <v>185</v>
      </c>
      <c r="G466" t="s">
        <v>142</v>
      </c>
      <c r="H466" t="s">
        <v>425</v>
      </c>
      <c r="I466" t="s">
        <v>153</v>
      </c>
      <c r="K466">
        <v>40</v>
      </c>
      <c r="L466">
        <v>38</v>
      </c>
      <c r="M466">
        <v>35</v>
      </c>
      <c r="N466">
        <v>54</v>
      </c>
      <c r="O466">
        <v>35</v>
      </c>
      <c r="P466">
        <v>40</v>
      </c>
      <c r="Q466">
        <v>242</v>
      </c>
    </row>
    <row r="467" spans="1:17">
      <c r="A467" t="s">
        <v>4838</v>
      </c>
      <c r="B467" t="s">
        <v>4522</v>
      </c>
      <c r="C467" t="s">
        <v>4679</v>
      </c>
      <c r="D467" t="s">
        <v>76</v>
      </c>
      <c r="E467" t="s">
        <v>59</v>
      </c>
      <c r="F467" t="s">
        <v>4471</v>
      </c>
      <c r="G467" t="s">
        <v>306</v>
      </c>
      <c r="H467" t="s">
        <v>184</v>
      </c>
      <c r="I467" t="s">
        <v>199</v>
      </c>
      <c r="K467">
        <v>75</v>
      </c>
      <c r="L467">
        <v>98</v>
      </c>
      <c r="M467">
        <v>70</v>
      </c>
      <c r="N467">
        <v>114</v>
      </c>
      <c r="O467">
        <v>70</v>
      </c>
      <c r="P467">
        <v>75</v>
      </c>
      <c r="Q467">
        <v>502</v>
      </c>
    </row>
    <row r="468" spans="1:17">
      <c r="A468" t="s">
        <v>4837</v>
      </c>
      <c r="B468" t="s">
        <v>4522</v>
      </c>
      <c r="C468" t="s">
        <v>4680</v>
      </c>
      <c r="D468" t="s">
        <v>76</v>
      </c>
      <c r="E468" t="s">
        <v>59</v>
      </c>
      <c r="F468" t="s">
        <v>4471</v>
      </c>
      <c r="G468" t="s">
        <v>372</v>
      </c>
      <c r="H468" t="s">
        <v>184</v>
      </c>
      <c r="I468" t="s">
        <v>199</v>
      </c>
      <c r="K468">
        <v>75</v>
      </c>
      <c r="L468">
        <v>98</v>
      </c>
      <c r="M468">
        <v>70</v>
      </c>
      <c r="N468">
        <v>114</v>
      </c>
      <c r="O468">
        <v>70</v>
      </c>
      <c r="P468">
        <v>75</v>
      </c>
      <c r="Q468">
        <v>502</v>
      </c>
    </row>
    <row r="469" spans="1:17">
      <c r="A469" t="s">
        <v>6690</v>
      </c>
      <c r="B469" t="s">
        <v>4523</v>
      </c>
      <c r="C469" t="s">
        <v>4681</v>
      </c>
      <c r="D469" t="s">
        <v>73</v>
      </c>
      <c r="E469" t="s">
        <v>66</v>
      </c>
      <c r="F469" t="s">
        <v>162</v>
      </c>
      <c r="G469" t="s">
        <v>382</v>
      </c>
      <c r="H469" t="s">
        <v>214</v>
      </c>
      <c r="I469" t="s">
        <v>121</v>
      </c>
      <c r="K469">
        <v>50</v>
      </c>
      <c r="L469">
        <v>65</v>
      </c>
      <c r="M469">
        <v>45</v>
      </c>
      <c r="N469">
        <v>50</v>
      </c>
      <c r="O469">
        <v>50</v>
      </c>
      <c r="P469">
        <v>45</v>
      </c>
      <c r="Q469">
        <v>305</v>
      </c>
    </row>
    <row r="470" spans="1:17">
      <c r="A470" t="s">
        <v>4839</v>
      </c>
      <c r="B470" t="s">
        <v>4524</v>
      </c>
      <c r="C470" t="s">
        <v>4682</v>
      </c>
      <c r="D470" t="s">
        <v>73</v>
      </c>
      <c r="E470" t="s">
        <v>66</v>
      </c>
      <c r="F470" t="s">
        <v>162</v>
      </c>
      <c r="G470" t="s">
        <v>382</v>
      </c>
      <c r="H470" t="s">
        <v>214</v>
      </c>
      <c r="I470" t="s">
        <v>121</v>
      </c>
      <c r="K470">
        <v>100</v>
      </c>
      <c r="L470">
        <v>115</v>
      </c>
      <c r="M470">
        <v>65</v>
      </c>
      <c r="N470">
        <v>90</v>
      </c>
      <c r="O470">
        <v>90</v>
      </c>
      <c r="P470">
        <v>65</v>
      </c>
      <c r="Q470">
        <v>525</v>
      </c>
    </row>
    <row r="471" spans="1:17">
      <c r="A471" t="s">
        <v>5899</v>
      </c>
      <c r="B471" t="s">
        <v>4525</v>
      </c>
      <c r="C471" t="s">
        <v>4683</v>
      </c>
      <c r="D471" t="s">
        <v>54</v>
      </c>
      <c r="F471" t="s">
        <v>187</v>
      </c>
      <c r="G471" t="s">
        <v>187</v>
      </c>
      <c r="H471" t="s">
        <v>184</v>
      </c>
      <c r="I471" t="s">
        <v>114</v>
      </c>
      <c r="J471" t="s">
        <v>199</v>
      </c>
      <c r="K471">
        <v>50</v>
      </c>
      <c r="L471">
        <v>68</v>
      </c>
      <c r="M471">
        <v>60</v>
      </c>
      <c r="N471">
        <v>50</v>
      </c>
      <c r="O471">
        <v>50</v>
      </c>
      <c r="P471">
        <v>32</v>
      </c>
      <c r="Q471">
        <v>310</v>
      </c>
    </row>
    <row r="472" spans="1:17">
      <c r="A472" t="s">
        <v>5900</v>
      </c>
      <c r="B472" t="s">
        <v>4526</v>
      </c>
      <c r="C472" t="s">
        <v>4684</v>
      </c>
      <c r="D472" t="s">
        <v>54</v>
      </c>
      <c r="F472" t="s">
        <v>187</v>
      </c>
      <c r="G472" t="s">
        <v>187</v>
      </c>
      <c r="H472" t="s">
        <v>184</v>
      </c>
      <c r="I472" t="s">
        <v>114</v>
      </c>
      <c r="J472" t="s">
        <v>199</v>
      </c>
      <c r="K472">
        <v>80</v>
      </c>
      <c r="L472">
        <v>118</v>
      </c>
      <c r="M472">
        <v>90</v>
      </c>
      <c r="N472">
        <v>70</v>
      </c>
      <c r="O472">
        <v>80</v>
      </c>
      <c r="P472">
        <v>42</v>
      </c>
      <c r="Q472">
        <v>480</v>
      </c>
    </row>
    <row r="473" spans="1:17">
      <c r="A473" t="s">
        <v>5901</v>
      </c>
      <c r="B473" t="s">
        <v>4527</v>
      </c>
      <c r="C473" t="s">
        <v>4685</v>
      </c>
      <c r="D473" t="s">
        <v>67</v>
      </c>
      <c r="F473" t="s">
        <v>238</v>
      </c>
      <c r="G473" t="s">
        <v>238</v>
      </c>
      <c r="H473" t="s">
        <v>401</v>
      </c>
      <c r="I473" t="s">
        <v>210</v>
      </c>
      <c r="J473" t="s">
        <v>226</v>
      </c>
      <c r="K473">
        <v>40</v>
      </c>
      <c r="L473">
        <v>45</v>
      </c>
      <c r="M473">
        <v>45</v>
      </c>
      <c r="N473">
        <v>74</v>
      </c>
      <c r="O473">
        <v>54</v>
      </c>
      <c r="P473">
        <v>50</v>
      </c>
      <c r="Q473">
        <v>308</v>
      </c>
    </row>
    <row r="474" spans="1:17">
      <c r="A474" t="s">
        <v>5902</v>
      </c>
      <c r="B474" t="s">
        <v>4527</v>
      </c>
      <c r="C474" t="s">
        <v>4686</v>
      </c>
      <c r="D474" t="s">
        <v>67</v>
      </c>
      <c r="F474" t="s">
        <v>238</v>
      </c>
      <c r="G474" t="s">
        <v>238</v>
      </c>
      <c r="H474" t="s">
        <v>401</v>
      </c>
      <c r="I474" t="s">
        <v>210</v>
      </c>
      <c r="J474" t="s">
        <v>226</v>
      </c>
      <c r="K474">
        <v>40</v>
      </c>
      <c r="L474">
        <v>45</v>
      </c>
      <c r="M474">
        <v>45</v>
      </c>
      <c r="N474">
        <v>74</v>
      </c>
      <c r="O474">
        <v>54</v>
      </c>
      <c r="P474">
        <v>50</v>
      </c>
      <c r="Q474">
        <v>308</v>
      </c>
    </row>
    <row r="475" spans="1:17">
      <c r="A475" t="s">
        <v>4835</v>
      </c>
      <c r="B475" t="s">
        <v>4528</v>
      </c>
      <c r="C475" t="s">
        <v>4687</v>
      </c>
      <c r="D475" t="s">
        <v>67</v>
      </c>
      <c r="F475" t="s">
        <v>238</v>
      </c>
      <c r="G475" t="s">
        <v>238</v>
      </c>
      <c r="H475" t="s">
        <v>401</v>
      </c>
      <c r="I475" t="s">
        <v>210</v>
      </c>
      <c r="J475" t="s">
        <v>226</v>
      </c>
      <c r="K475">
        <v>60</v>
      </c>
      <c r="L475">
        <v>65</v>
      </c>
      <c r="M475">
        <v>65</v>
      </c>
      <c r="N475">
        <v>134</v>
      </c>
      <c r="O475">
        <v>114</v>
      </c>
      <c r="P475">
        <v>70</v>
      </c>
      <c r="Q475">
        <v>508</v>
      </c>
    </row>
    <row r="476" spans="1:17">
      <c r="A476" t="s">
        <v>4836</v>
      </c>
      <c r="B476" t="s">
        <v>4528</v>
      </c>
      <c r="C476" t="s">
        <v>4688</v>
      </c>
      <c r="D476" t="s">
        <v>67</v>
      </c>
      <c r="F476" t="s">
        <v>238</v>
      </c>
      <c r="G476" t="s">
        <v>238</v>
      </c>
      <c r="H476" t="s">
        <v>401</v>
      </c>
      <c r="I476" t="s">
        <v>210</v>
      </c>
      <c r="J476" t="s">
        <v>226</v>
      </c>
      <c r="K476">
        <v>60</v>
      </c>
      <c r="L476">
        <v>65</v>
      </c>
      <c r="M476">
        <v>65</v>
      </c>
      <c r="N476">
        <v>134</v>
      </c>
      <c r="O476">
        <v>114</v>
      </c>
      <c r="P476">
        <v>70</v>
      </c>
      <c r="Q476">
        <v>508</v>
      </c>
    </row>
    <row r="477" spans="1:17">
      <c r="A477" t="s">
        <v>6691</v>
      </c>
      <c r="B477" t="s">
        <v>4529</v>
      </c>
      <c r="C477" t="s">
        <v>4689</v>
      </c>
      <c r="D477" t="s">
        <v>77</v>
      </c>
      <c r="F477" t="s">
        <v>259</v>
      </c>
      <c r="G477" t="s">
        <v>280</v>
      </c>
      <c r="H477" t="s">
        <v>304</v>
      </c>
      <c r="I477" t="s">
        <v>144</v>
      </c>
      <c r="K477">
        <v>42</v>
      </c>
      <c r="L477">
        <v>30</v>
      </c>
      <c r="M477">
        <v>45</v>
      </c>
      <c r="N477">
        <v>56</v>
      </c>
      <c r="O477">
        <v>53</v>
      </c>
      <c r="P477">
        <v>39</v>
      </c>
      <c r="Q477">
        <v>265</v>
      </c>
    </row>
    <row r="478" spans="1:17">
      <c r="A478" t="s">
        <v>6692</v>
      </c>
      <c r="B478" t="s">
        <v>4530</v>
      </c>
      <c r="C478" t="s">
        <v>4690</v>
      </c>
      <c r="D478" t="s">
        <v>77</v>
      </c>
      <c r="F478" t="s">
        <v>259</v>
      </c>
      <c r="G478" t="s">
        <v>280</v>
      </c>
      <c r="H478" t="s">
        <v>304</v>
      </c>
      <c r="I478" t="s">
        <v>144</v>
      </c>
      <c r="K478">
        <v>57</v>
      </c>
      <c r="L478">
        <v>40</v>
      </c>
      <c r="M478">
        <v>65</v>
      </c>
      <c r="N478">
        <v>86</v>
      </c>
      <c r="O478">
        <v>73</v>
      </c>
      <c r="P478">
        <v>49</v>
      </c>
      <c r="Q478">
        <v>370</v>
      </c>
    </row>
    <row r="479" spans="1:17">
      <c r="A479" t="s">
        <v>6693</v>
      </c>
      <c r="B479" t="s">
        <v>4531</v>
      </c>
      <c r="C479" t="s">
        <v>4691</v>
      </c>
      <c r="D479" t="s">
        <v>77</v>
      </c>
      <c r="E479" t="s">
        <v>81</v>
      </c>
      <c r="F479" t="s">
        <v>259</v>
      </c>
      <c r="G479" t="s">
        <v>280</v>
      </c>
      <c r="H479" t="s">
        <v>304</v>
      </c>
      <c r="I479" t="s">
        <v>144</v>
      </c>
      <c r="K479">
        <v>57</v>
      </c>
      <c r="L479">
        <v>90</v>
      </c>
      <c r="M479">
        <v>95</v>
      </c>
      <c r="N479">
        <v>136</v>
      </c>
      <c r="O479">
        <v>103</v>
      </c>
      <c r="P479">
        <v>29</v>
      </c>
      <c r="Q479">
        <v>510</v>
      </c>
    </row>
    <row r="480" spans="1:17">
      <c r="A480" t="s">
        <v>5903</v>
      </c>
      <c r="B480" t="s">
        <v>4532</v>
      </c>
      <c r="C480" t="s">
        <v>4692</v>
      </c>
      <c r="D480" t="s">
        <v>80</v>
      </c>
      <c r="E480" t="s">
        <v>81</v>
      </c>
      <c r="F480" t="s">
        <v>317</v>
      </c>
      <c r="G480" t="s">
        <v>166</v>
      </c>
      <c r="H480" t="s">
        <v>326</v>
      </c>
      <c r="I480" t="s">
        <v>144</v>
      </c>
      <c r="J480" t="s">
        <v>199</v>
      </c>
      <c r="K480">
        <v>45</v>
      </c>
      <c r="L480">
        <v>45</v>
      </c>
      <c r="M480">
        <v>30</v>
      </c>
      <c r="N480">
        <v>55</v>
      </c>
      <c r="O480">
        <v>40</v>
      </c>
      <c r="P480">
        <v>50</v>
      </c>
      <c r="Q480">
        <v>265</v>
      </c>
    </row>
    <row r="481" spans="1:17">
      <c r="A481" t="s">
        <v>6694</v>
      </c>
      <c r="B481" t="s">
        <v>4533</v>
      </c>
      <c r="C481" t="s">
        <v>4693</v>
      </c>
      <c r="D481" t="s">
        <v>80</v>
      </c>
      <c r="E481" t="s">
        <v>81</v>
      </c>
      <c r="F481" t="s">
        <v>317</v>
      </c>
      <c r="G481" t="s">
        <v>166</v>
      </c>
      <c r="H481" t="s">
        <v>326</v>
      </c>
      <c r="I481" t="s">
        <v>144</v>
      </c>
      <c r="J481" t="s">
        <v>199</v>
      </c>
      <c r="K481">
        <v>65</v>
      </c>
      <c r="L481">
        <v>60</v>
      </c>
      <c r="M481">
        <v>45</v>
      </c>
      <c r="N481">
        <v>75</v>
      </c>
      <c r="O481">
        <v>55</v>
      </c>
      <c r="P481">
        <v>70</v>
      </c>
      <c r="Q481">
        <v>370</v>
      </c>
    </row>
    <row r="482" spans="1:17">
      <c r="A482" t="s">
        <v>6695</v>
      </c>
      <c r="B482" t="s">
        <v>4534</v>
      </c>
      <c r="C482" t="s">
        <v>4694</v>
      </c>
      <c r="D482" t="s">
        <v>80</v>
      </c>
      <c r="E482" t="s">
        <v>81</v>
      </c>
      <c r="F482" t="s">
        <v>317</v>
      </c>
      <c r="G482" t="s">
        <v>166</v>
      </c>
      <c r="H482" t="s">
        <v>326</v>
      </c>
      <c r="I482" t="s">
        <v>144</v>
      </c>
      <c r="J482" t="s">
        <v>199</v>
      </c>
      <c r="K482">
        <v>95</v>
      </c>
      <c r="L482">
        <v>120</v>
      </c>
      <c r="M482">
        <v>65</v>
      </c>
      <c r="N482">
        <v>95</v>
      </c>
      <c r="O482">
        <v>75</v>
      </c>
      <c r="P482">
        <v>60</v>
      </c>
      <c r="Q482">
        <v>510</v>
      </c>
    </row>
    <row r="483" spans="1:17">
      <c r="A483" t="s">
        <v>4738</v>
      </c>
      <c r="B483" t="s">
        <v>4535</v>
      </c>
      <c r="C483" t="s">
        <v>4695</v>
      </c>
      <c r="D483" t="s">
        <v>80</v>
      </c>
      <c r="E483" t="s">
        <v>53</v>
      </c>
      <c r="F483" t="s">
        <v>249</v>
      </c>
      <c r="G483" t="s">
        <v>135</v>
      </c>
      <c r="H483" t="s">
        <v>193</v>
      </c>
      <c r="I483" t="s">
        <v>137</v>
      </c>
      <c r="K483">
        <v>93</v>
      </c>
      <c r="L483">
        <v>90</v>
      </c>
      <c r="M483">
        <v>101</v>
      </c>
      <c r="N483">
        <v>60</v>
      </c>
      <c r="O483">
        <v>81</v>
      </c>
      <c r="P483">
        <v>95</v>
      </c>
      <c r="Q483">
        <v>520</v>
      </c>
    </row>
    <row r="484" spans="1:17">
      <c r="A484" t="s">
        <v>4831</v>
      </c>
      <c r="B484" t="s">
        <v>4536</v>
      </c>
      <c r="C484" t="s">
        <v>4696</v>
      </c>
      <c r="D484" t="s">
        <v>72</v>
      </c>
      <c r="F484" t="s">
        <v>247</v>
      </c>
      <c r="G484" t="s">
        <v>109</v>
      </c>
      <c r="H484" t="s">
        <v>4472</v>
      </c>
      <c r="I484" t="s">
        <v>137</v>
      </c>
      <c r="K484">
        <v>70</v>
      </c>
      <c r="L484">
        <v>110</v>
      </c>
      <c r="M484">
        <v>100</v>
      </c>
      <c r="N484">
        <v>50</v>
      </c>
      <c r="O484">
        <v>60</v>
      </c>
      <c r="P484">
        <v>50</v>
      </c>
      <c r="Q484">
        <v>440</v>
      </c>
    </row>
    <row r="485" spans="1:17">
      <c r="A485" t="s">
        <v>4834</v>
      </c>
      <c r="B485" t="s">
        <v>4537</v>
      </c>
      <c r="C485" t="s">
        <v>4697</v>
      </c>
      <c r="D485" t="s">
        <v>67</v>
      </c>
      <c r="F485" t="s">
        <v>238</v>
      </c>
      <c r="G485" t="s">
        <v>238</v>
      </c>
      <c r="H485" t="s">
        <v>4473</v>
      </c>
      <c r="I485" t="s">
        <v>114</v>
      </c>
      <c r="J485" t="s">
        <v>207</v>
      </c>
      <c r="K485">
        <v>60</v>
      </c>
      <c r="L485">
        <v>95</v>
      </c>
      <c r="M485">
        <v>50</v>
      </c>
      <c r="N485">
        <v>145</v>
      </c>
      <c r="O485">
        <v>130</v>
      </c>
      <c r="P485">
        <v>30</v>
      </c>
      <c r="Q485">
        <v>510</v>
      </c>
    </row>
    <row r="486" spans="1:17">
      <c r="A486" t="s">
        <v>4832</v>
      </c>
      <c r="B486" t="s">
        <v>4538</v>
      </c>
      <c r="C486" t="s">
        <v>4698</v>
      </c>
      <c r="D486" t="s">
        <v>54</v>
      </c>
      <c r="F486" t="s">
        <v>202</v>
      </c>
      <c r="G486" t="s">
        <v>202</v>
      </c>
      <c r="H486" t="s">
        <v>261</v>
      </c>
      <c r="I486" t="s">
        <v>133</v>
      </c>
      <c r="J486" t="s">
        <v>137</v>
      </c>
      <c r="K486">
        <v>62</v>
      </c>
      <c r="L486">
        <v>135</v>
      </c>
      <c r="M486">
        <v>95</v>
      </c>
      <c r="N486">
        <v>68</v>
      </c>
      <c r="O486">
        <v>82</v>
      </c>
      <c r="P486">
        <v>65</v>
      </c>
      <c r="Q486">
        <v>507</v>
      </c>
    </row>
    <row r="487" spans="1:17">
      <c r="A487" t="s">
        <v>4833</v>
      </c>
      <c r="B487" t="s">
        <v>4539</v>
      </c>
      <c r="C487" t="s">
        <v>4699</v>
      </c>
      <c r="D487" t="s">
        <v>78</v>
      </c>
      <c r="E487" t="s">
        <v>77</v>
      </c>
      <c r="F487" t="s">
        <v>131</v>
      </c>
      <c r="G487" t="s">
        <v>4458</v>
      </c>
      <c r="H487" t="s">
        <v>224</v>
      </c>
      <c r="I487" t="s">
        <v>199</v>
      </c>
      <c r="K487">
        <v>80</v>
      </c>
      <c r="L487">
        <v>85</v>
      </c>
      <c r="M487">
        <v>75</v>
      </c>
      <c r="N487">
        <v>110</v>
      </c>
      <c r="O487">
        <v>100</v>
      </c>
      <c r="P487">
        <v>70</v>
      </c>
      <c r="Q487">
        <v>520</v>
      </c>
    </row>
    <row r="488" spans="1:17">
      <c r="A488" t="s">
        <v>6696</v>
      </c>
      <c r="B488" t="s">
        <v>4540</v>
      </c>
      <c r="C488" t="s">
        <v>4700</v>
      </c>
      <c r="D488" t="s">
        <v>60</v>
      </c>
      <c r="E488" t="s">
        <v>67</v>
      </c>
      <c r="F488" t="s">
        <v>4460</v>
      </c>
      <c r="G488" t="s">
        <v>4460</v>
      </c>
      <c r="H488" t="s">
        <v>4460</v>
      </c>
      <c r="I488" t="s">
        <v>210</v>
      </c>
      <c r="J488" t="s">
        <v>226</v>
      </c>
      <c r="K488">
        <v>58</v>
      </c>
      <c r="L488">
        <v>95</v>
      </c>
      <c r="M488">
        <v>145</v>
      </c>
      <c r="N488">
        <v>50</v>
      </c>
      <c r="O488">
        <v>105</v>
      </c>
      <c r="P488">
        <v>30</v>
      </c>
      <c r="Q488">
        <v>483</v>
      </c>
    </row>
    <row r="489" spans="1:17">
      <c r="A489" t="s">
        <v>6697</v>
      </c>
      <c r="B489" t="s">
        <v>4541</v>
      </c>
      <c r="C489" t="s">
        <v>4701</v>
      </c>
      <c r="D489" t="s">
        <v>81</v>
      </c>
      <c r="F489" t="s">
        <v>582</v>
      </c>
      <c r="G489" t="s">
        <v>582</v>
      </c>
      <c r="H489" t="s">
        <v>3266</v>
      </c>
      <c r="I489" t="s">
        <v>144</v>
      </c>
      <c r="J489" t="s">
        <v>226</v>
      </c>
      <c r="K489">
        <v>45</v>
      </c>
      <c r="L489">
        <v>40</v>
      </c>
      <c r="M489">
        <v>40</v>
      </c>
      <c r="N489">
        <v>50</v>
      </c>
      <c r="O489">
        <v>61</v>
      </c>
      <c r="P489">
        <v>34</v>
      </c>
      <c r="Q489">
        <v>270</v>
      </c>
    </row>
    <row r="490" spans="1:17">
      <c r="A490" t="s">
        <v>6698</v>
      </c>
      <c r="B490" t="s">
        <v>4542</v>
      </c>
      <c r="C490" t="s">
        <v>4702</v>
      </c>
      <c r="D490" t="s">
        <v>81</v>
      </c>
      <c r="F490" t="s">
        <v>582</v>
      </c>
      <c r="G490" t="s">
        <v>582</v>
      </c>
      <c r="H490" t="s">
        <v>3266</v>
      </c>
      <c r="I490" t="s">
        <v>144</v>
      </c>
      <c r="J490" t="s">
        <v>226</v>
      </c>
      <c r="K490">
        <v>65</v>
      </c>
      <c r="L490">
        <v>60</v>
      </c>
      <c r="M490">
        <v>75</v>
      </c>
      <c r="N490">
        <v>110</v>
      </c>
      <c r="O490">
        <v>121</v>
      </c>
      <c r="P490">
        <v>64</v>
      </c>
      <c r="Q490">
        <v>495</v>
      </c>
    </row>
    <row r="491" spans="1:17">
      <c r="A491" t="s">
        <v>6699</v>
      </c>
      <c r="B491" t="s">
        <v>4542</v>
      </c>
      <c r="C491" t="s">
        <v>4703</v>
      </c>
      <c r="D491" t="s">
        <v>81</v>
      </c>
      <c r="F491" t="s">
        <v>582</v>
      </c>
      <c r="G491" t="s">
        <v>582</v>
      </c>
      <c r="H491" t="s">
        <v>3266</v>
      </c>
      <c r="I491" t="s">
        <v>144</v>
      </c>
      <c r="J491" t="s">
        <v>226</v>
      </c>
      <c r="K491">
        <v>65</v>
      </c>
      <c r="L491">
        <v>60</v>
      </c>
      <c r="M491">
        <v>75</v>
      </c>
      <c r="N491">
        <v>110</v>
      </c>
      <c r="O491">
        <v>121</v>
      </c>
      <c r="P491">
        <v>64</v>
      </c>
      <c r="Q491">
        <v>495</v>
      </c>
    </row>
    <row r="492" spans="1:17">
      <c r="A492" t="s">
        <v>6700</v>
      </c>
      <c r="B492" t="s">
        <v>4542</v>
      </c>
      <c r="C492" t="s">
        <v>4704</v>
      </c>
      <c r="D492" t="s">
        <v>81</v>
      </c>
      <c r="F492" t="s">
        <v>582</v>
      </c>
      <c r="G492" t="s">
        <v>582</v>
      </c>
      <c r="H492" t="s">
        <v>3266</v>
      </c>
      <c r="I492" t="s">
        <v>144</v>
      </c>
      <c r="J492" t="s">
        <v>226</v>
      </c>
      <c r="K492">
        <v>65</v>
      </c>
      <c r="L492">
        <v>60</v>
      </c>
      <c r="M492">
        <v>75</v>
      </c>
      <c r="N492">
        <v>110</v>
      </c>
      <c r="O492">
        <v>121</v>
      </c>
      <c r="P492">
        <v>64</v>
      </c>
      <c r="Q492">
        <v>495</v>
      </c>
    </row>
    <row r="493" spans="1:17">
      <c r="A493" t="s">
        <v>6701</v>
      </c>
      <c r="B493" t="s">
        <v>4542</v>
      </c>
      <c r="C493" t="s">
        <v>4705</v>
      </c>
      <c r="D493" t="s">
        <v>81</v>
      </c>
      <c r="F493" t="s">
        <v>582</v>
      </c>
      <c r="G493" t="s">
        <v>582</v>
      </c>
      <c r="H493" t="s">
        <v>3266</v>
      </c>
      <c r="I493" t="s">
        <v>144</v>
      </c>
      <c r="J493" t="s">
        <v>226</v>
      </c>
      <c r="K493">
        <v>65</v>
      </c>
      <c r="L493">
        <v>60</v>
      </c>
      <c r="M493">
        <v>75</v>
      </c>
      <c r="N493">
        <v>110</v>
      </c>
      <c r="O493">
        <v>121</v>
      </c>
      <c r="P493">
        <v>64</v>
      </c>
      <c r="Q493">
        <v>495</v>
      </c>
    </row>
    <row r="494" spans="1:17">
      <c r="A494" t="s">
        <v>6702</v>
      </c>
      <c r="B494" t="s">
        <v>4542</v>
      </c>
      <c r="C494" t="s">
        <v>4706</v>
      </c>
      <c r="D494" t="s">
        <v>81</v>
      </c>
      <c r="F494" t="s">
        <v>582</v>
      </c>
      <c r="G494" t="s">
        <v>582</v>
      </c>
      <c r="H494" t="s">
        <v>3266</v>
      </c>
      <c r="I494" t="s">
        <v>144</v>
      </c>
      <c r="J494" t="s">
        <v>226</v>
      </c>
      <c r="K494">
        <v>65</v>
      </c>
      <c r="L494">
        <v>60</v>
      </c>
      <c r="M494">
        <v>75</v>
      </c>
      <c r="N494">
        <v>110</v>
      </c>
      <c r="O494">
        <v>121</v>
      </c>
      <c r="P494">
        <v>64</v>
      </c>
      <c r="Q494">
        <v>495</v>
      </c>
    </row>
    <row r="495" spans="1:17">
      <c r="A495" t="s">
        <v>6703</v>
      </c>
      <c r="B495" t="s">
        <v>4542</v>
      </c>
      <c r="C495" t="s">
        <v>4707</v>
      </c>
      <c r="D495" t="s">
        <v>81</v>
      </c>
      <c r="F495" t="s">
        <v>582</v>
      </c>
      <c r="G495" t="s">
        <v>582</v>
      </c>
      <c r="H495" t="s">
        <v>3266</v>
      </c>
      <c r="I495" t="s">
        <v>144</v>
      </c>
      <c r="J495" t="s">
        <v>226</v>
      </c>
      <c r="K495">
        <v>65</v>
      </c>
      <c r="L495">
        <v>60</v>
      </c>
      <c r="M495">
        <v>75</v>
      </c>
      <c r="N495">
        <v>110</v>
      </c>
      <c r="O495">
        <v>121</v>
      </c>
      <c r="P495">
        <v>64</v>
      </c>
      <c r="Q495">
        <v>495</v>
      </c>
    </row>
    <row r="496" spans="1:17">
      <c r="A496" t="s">
        <v>6704</v>
      </c>
      <c r="B496" t="s">
        <v>4542</v>
      </c>
      <c r="C496" t="s">
        <v>4708</v>
      </c>
      <c r="D496" t="s">
        <v>81</v>
      </c>
      <c r="F496" t="s">
        <v>582</v>
      </c>
      <c r="G496" t="s">
        <v>582</v>
      </c>
      <c r="H496" t="s">
        <v>3266</v>
      </c>
      <c r="I496" t="s">
        <v>144</v>
      </c>
      <c r="J496" t="s">
        <v>226</v>
      </c>
      <c r="K496">
        <v>65</v>
      </c>
      <c r="L496">
        <v>60</v>
      </c>
      <c r="M496">
        <v>75</v>
      </c>
      <c r="N496">
        <v>110</v>
      </c>
      <c r="O496">
        <v>121</v>
      </c>
      <c r="P496">
        <v>64</v>
      </c>
      <c r="Q496">
        <v>495</v>
      </c>
    </row>
    <row r="497" spans="1:17">
      <c r="A497" t="s">
        <v>6705</v>
      </c>
      <c r="B497" t="s">
        <v>4542</v>
      </c>
      <c r="C497" t="s">
        <v>4709</v>
      </c>
      <c r="D497" t="s">
        <v>81</v>
      </c>
      <c r="F497" t="s">
        <v>582</v>
      </c>
      <c r="G497" t="s">
        <v>582</v>
      </c>
      <c r="H497" t="s">
        <v>3266</v>
      </c>
      <c r="I497" t="s">
        <v>144</v>
      </c>
      <c r="J497" t="s">
        <v>226</v>
      </c>
      <c r="K497">
        <v>65</v>
      </c>
      <c r="L497">
        <v>60</v>
      </c>
      <c r="M497">
        <v>75</v>
      </c>
      <c r="N497">
        <v>110</v>
      </c>
      <c r="O497">
        <v>121</v>
      </c>
      <c r="P497">
        <v>64</v>
      </c>
      <c r="Q497">
        <v>495</v>
      </c>
    </row>
    <row r="498" spans="1:17">
      <c r="A498" t="s">
        <v>6706</v>
      </c>
      <c r="B498" t="s">
        <v>4542</v>
      </c>
      <c r="C498" t="s">
        <v>4710</v>
      </c>
      <c r="D498" t="s">
        <v>81</v>
      </c>
      <c r="F498" t="s">
        <v>582</v>
      </c>
      <c r="G498" t="s">
        <v>582</v>
      </c>
      <c r="H498" t="s">
        <v>3266</v>
      </c>
      <c r="I498" t="s">
        <v>144</v>
      </c>
      <c r="J498" t="s">
        <v>226</v>
      </c>
      <c r="K498">
        <v>65</v>
      </c>
      <c r="L498">
        <v>60</v>
      </c>
      <c r="M498">
        <v>75</v>
      </c>
      <c r="N498">
        <v>110</v>
      </c>
      <c r="O498">
        <v>121</v>
      </c>
      <c r="P498">
        <v>64</v>
      </c>
      <c r="Q498">
        <v>495</v>
      </c>
    </row>
    <row r="499" spans="1:17">
      <c r="A499" t="s">
        <v>6707</v>
      </c>
      <c r="B499" t="s">
        <v>4543</v>
      </c>
      <c r="C499" t="s">
        <v>4711</v>
      </c>
      <c r="D499" t="s">
        <v>54</v>
      </c>
      <c r="F499" t="s">
        <v>247</v>
      </c>
      <c r="G499" t="s">
        <v>247</v>
      </c>
      <c r="H499" t="s">
        <v>193</v>
      </c>
      <c r="I499" t="s">
        <v>144</v>
      </c>
      <c r="J499" t="s">
        <v>210</v>
      </c>
      <c r="K499">
        <v>65</v>
      </c>
      <c r="L499">
        <v>100</v>
      </c>
      <c r="M499">
        <v>100</v>
      </c>
      <c r="N499">
        <v>70</v>
      </c>
      <c r="O499">
        <v>60</v>
      </c>
      <c r="P499">
        <v>75</v>
      </c>
      <c r="Q499">
        <v>470</v>
      </c>
    </row>
    <row r="500" spans="1:17">
      <c r="A500" t="s">
        <v>6708</v>
      </c>
      <c r="B500" t="s">
        <v>4544</v>
      </c>
      <c r="C500" t="s">
        <v>4712</v>
      </c>
      <c r="D500" t="s">
        <v>76</v>
      </c>
      <c r="F500" t="s">
        <v>143</v>
      </c>
      <c r="G500" t="s">
        <v>143</v>
      </c>
      <c r="H500" t="s">
        <v>678</v>
      </c>
      <c r="I500" t="s">
        <v>114</v>
      </c>
      <c r="J500" t="s">
        <v>226</v>
      </c>
      <c r="K500">
        <v>48</v>
      </c>
      <c r="L500">
        <v>101</v>
      </c>
      <c r="M500">
        <v>95</v>
      </c>
      <c r="N500">
        <v>91</v>
      </c>
      <c r="O500">
        <v>85</v>
      </c>
      <c r="P500">
        <v>15</v>
      </c>
      <c r="Q500">
        <v>435</v>
      </c>
    </row>
    <row r="501" spans="1:17">
      <c r="A501" t="s">
        <v>6709</v>
      </c>
      <c r="B501" t="s">
        <v>4545</v>
      </c>
      <c r="C501" t="s">
        <v>4713</v>
      </c>
      <c r="D501" t="s">
        <v>78</v>
      </c>
      <c r="E501" t="s">
        <v>66</v>
      </c>
      <c r="F501" t="s">
        <v>119</v>
      </c>
      <c r="G501" t="s">
        <v>119</v>
      </c>
      <c r="H501" t="s">
        <v>4474</v>
      </c>
      <c r="I501" t="s">
        <v>121</v>
      </c>
      <c r="K501">
        <v>30</v>
      </c>
      <c r="L501">
        <v>25</v>
      </c>
      <c r="M501">
        <v>35</v>
      </c>
      <c r="N501">
        <v>45</v>
      </c>
      <c r="O501">
        <v>30</v>
      </c>
      <c r="P501">
        <v>20</v>
      </c>
      <c r="Q501">
        <v>185</v>
      </c>
    </row>
    <row r="502" spans="1:17">
      <c r="A502" t="s">
        <v>6710</v>
      </c>
      <c r="B502" t="s">
        <v>4546</v>
      </c>
      <c r="C502" t="s">
        <v>4714</v>
      </c>
      <c r="D502" t="s">
        <v>78</v>
      </c>
      <c r="E502" t="s">
        <v>66</v>
      </c>
      <c r="F502" t="s">
        <v>119</v>
      </c>
      <c r="G502" t="s">
        <v>119</v>
      </c>
      <c r="H502" t="s">
        <v>4474</v>
      </c>
      <c r="I502" t="s">
        <v>121</v>
      </c>
      <c r="K502">
        <v>70</v>
      </c>
      <c r="L502">
        <v>65</v>
      </c>
      <c r="M502">
        <v>60</v>
      </c>
      <c r="N502">
        <v>125</v>
      </c>
      <c r="O502">
        <v>90</v>
      </c>
      <c r="P502">
        <v>65</v>
      </c>
      <c r="Q502">
        <v>475</v>
      </c>
    </row>
    <row r="503" spans="1:17">
      <c r="A503" t="s">
        <v>6711</v>
      </c>
      <c r="B503" t="s">
        <v>4547</v>
      </c>
      <c r="C503" t="s">
        <v>4715</v>
      </c>
      <c r="D503" t="s">
        <v>65</v>
      </c>
      <c r="F503" t="s">
        <v>4475</v>
      </c>
      <c r="G503" t="s">
        <v>4475</v>
      </c>
      <c r="H503" t="s">
        <v>4475</v>
      </c>
      <c r="I503" t="s">
        <v>210</v>
      </c>
      <c r="K503">
        <v>100</v>
      </c>
      <c r="L503">
        <v>125</v>
      </c>
      <c r="M503">
        <v>135</v>
      </c>
      <c r="N503">
        <v>20</v>
      </c>
      <c r="O503">
        <v>20</v>
      </c>
      <c r="P503">
        <v>70</v>
      </c>
      <c r="Q503">
        <v>470</v>
      </c>
    </row>
    <row r="504" spans="1:17">
      <c r="A504" t="s">
        <v>6712</v>
      </c>
      <c r="B504" t="s">
        <v>4548</v>
      </c>
      <c r="C504" t="s">
        <v>4716</v>
      </c>
      <c r="D504" t="s">
        <v>78</v>
      </c>
      <c r="F504" t="s">
        <v>4476</v>
      </c>
      <c r="G504" t="s">
        <v>4476</v>
      </c>
      <c r="H504" t="s">
        <v>4476</v>
      </c>
      <c r="I504" t="s">
        <v>114</v>
      </c>
      <c r="J504" t="s">
        <v>137</v>
      </c>
      <c r="K504">
        <v>75</v>
      </c>
      <c r="L504">
        <v>80</v>
      </c>
      <c r="M504">
        <v>110</v>
      </c>
      <c r="N504">
        <v>65</v>
      </c>
      <c r="O504">
        <v>90</v>
      </c>
      <c r="P504">
        <v>50</v>
      </c>
      <c r="Q504">
        <v>470</v>
      </c>
    </row>
    <row r="505" spans="1:17">
      <c r="A505" t="s">
        <v>6713</v>
      </c>
      <c r="B505" t="s">
        <v>4548</v>
      </c>
      <c r="C505" t="s">
        <v>4717</v>
      </c>
      <c r="D505" t="s">
        <v>78</v>
      </c>
      <c r="F505" t="s">
        <v>4476</v>
      </c>
      <c r="G505" t="s">
        <v>4476</v>
      </c>
      <c r="H505" t="s">
        <v>4476</v>
      </c>
      <c r="I505" t="s">
        <v>114</v>
      </c>
      <c r="J505" t="s">
        <v>137</v>
      </c>
      <c r="K505">
        <v>75</v>
      </c>
      <c r="L505">
        <v>80</v>
      </c>
      <c r="M505">
        <v>70</v>
      </c>
      <c r="N505">
        <v>65</v>
      </c>
      <c r="O505">
        <v>50</v>
      </c>
      <c r="P505">
        <v>130</v>
      </c>
      <c r="Q505">
        <v>470</v>
      </c>
    </row>
    <row r="506" spans="1:17">
      <c r="A506" t="s">
        <v>6714</v>
      </c>
      <c r="B506" t="s">
        <v>4549</v>
      </c>
      <c r="C506" t="s">
        <v>4718</v>
      </c>
      <c r="D506" t="s">
        <v>77</v>
      </c>
      <c r="E506" t="s">
        <v>53</v>
      </c>
      <c r="F506" t="s">
        <v>167</v>
      </c>
      <c r="G506" t="s">
        <v>198</v>
      </c>
      <c r="H506" t="s">
        <v>679</v>
      </c>
      <c r="I506" t="s">
        <v>144</v>
      </c>
      <c r="K506">
        <v>60</v>
      </c>
      <c r="L506">
        <v>65</v>
      </c>
      <c r="M506">
        <v>55</v>
      </c>
      <c r="N506">
        <v>105</v>
      </c>
      <c r="O506">
        <v>95</v>
      </c>
      <c r="P506">
        <v>95</v>
      </c>
      <c r="Q506">
        <v>475</v>
      </c>
    </row>
    <row r="507" spans="1:17">
      <c r="A507" t="s">
        <v>6715</v>
      </c>
      <c r="B507" t="s">
        <v>4549</v>
      </c>
      <c r="C507" t="s">
        <v>4719</v>
      </c>
      <c r="D507" t="s">
        <v>77</v>
      </c>
      <c r="E507" t="s">
        <v>53</v>
      </c>
      <c r="F507" t="s">
        <v>217</v>
      </c>
      <c r="G507" t="s">
        <v>198</v>
      </c>
      <c r="H507" t="s">
        <v>679</v>
      </c>
      <c r="I507" t="s">
        <v>144</v>
      </c>
      <c r="K507">
        <v>70</v>
      </c>
      <c r="L507">
        <v>55</v>
      </c>
      <c r="M507">
        <v>65</v>
      </c>
      <c r="N507">
        <v>95</v>
      </c>
      <c r="O507">
        <v>105</v>
      </c>
      <c r="P507">
        <v>85</v>
      </c>
      <c r="Q507">
        <v>475</v>
      </c>
    </row>
    <row r="508" spans="1:17">
      <c r="A508" t="s">
        <v>6716</v>
      </c>
      <c r="B508" t="s">
        <v>4550</v>
      </c>
      <c r="C508" t="s">
        <v>4720</v>
      </c>
      <c r="D508" t="s">
        <v>76</v>
      </c>
      <c r="E508" t="s">
        <v>80</v>
      </c>
      <c r="F508" t="s">
        <v>4477</v>
      </c>
      <c r="G508" t="s">
        <v>4477</v>
      </c>
      <c r="H508" t="s">
        <v>4477</v>
      </c>
      <c r="I508" t="s">
        <v>137</v>
      </c>
      <c r="J508" t="s">
        <v>144</v>
      </c>
      <c r="K508">
        <v>58</v>
      </c>
      <c r="L508">
        <v>95</v>
      </c>
      <c r="M508">
        <v>58</v>
      </c>
      <c r="N508">
        <v>70</v>
      </c>
      <c r="O508">
        <v>58</v>
      </c>
      <c r="P508">
        <v>97</v>
      </c>
      <c r="Q508">
        <v>436</v>
      </c>
    </row>
    <row r="509" spans="1:17">
      <c r="A509" t="s">
        <v>6717</v>
      </c>
      <c r="B509" t="s">
        <v>4550</v>
      </c>
      <c r="C509" t="s">
        <v>4721</v>
      </c>
      <c r="D509" t="s">
        <v>76</v>
      </c>
      <c r="E509" t="s">
        <v>80</v>
      </c>
      <c r="F509" t="s">
        <v>4477</v>
      </c>
      <c r="G509" t="s">
        <v>4477</v>
      </c>
      <c r="H509" t="s">
        <v>4477</v>
      </c>
      <c r="I509" t="s">
        <v>137</v>
      </c>
      <c r="J509" t="s">
        <v>144</v>
      </c>
      <c r="K509">
        <v>58</v>
      </c>
      <c r="L509">
        <v>95</v>
      </c>
      <c r="M509">
        <v>58</v>
      </c>
      <c r="N509">
        <v>70</v>
      </c>
      <c r="O509">
        <v>58</v>
      </c>
      <c r="P509">
        <v>97</v>
      </c>
      <c r="Q509">
        <v>436</v>
      </c>
    </row>
    <row r="510" spans="1:17">
      <c r="A510" t="s">
        <v>6718</v>
      </c>
      <c r="B510" t="s">
        <v>4551</v>
      </c>
      <c r="C510" t="s">
        <v>4722</v>
      </c>
      <c r="D510" t="s">
        <v>72</v>
      </c>
      <c r="F510" t="s">
        <v>154</v>
      </c>
      <c r="G510" t="s">
        <v>154</v>
      </c>
      <c r="H510" t="s">
        <v>369</v>
      </c>
      <c r="I510" t="s">
        <v>137</v>
      </c>
      <c r="J510" t="s">
        <v>210</v>
      </c>
      <c r="K510">
        <v>72</v>
      </c>
      <c r="L510">
        <v>80</v>
      </c>
      <c r="M510">
        <v>49</v>
      </c>
      <c r="N510">
        <v>40</v>
      </c>
      <c r="O510">
        <v>49</v>
      </c>
      <c r="P510">
        <v>40</v>
      </c>
      <c r="Q510">
        <v>330</v>
      </c>
    </row>
    <row r="511" spans="1:17">
      <c r="A511" t="s">
        <v>6719</v>
      </c>
      <c r="B511" t="s">
        <v>4552</v>
      </c>
      <c r="C511" t="s">
        <v>4723</v>
      </c>
      <c r="D511" t="s">
        <v>72</v>
      </c>
      <c r="F511" t="s">
        <v>154</v>
      </c>
      <c r="G511" t="s">
        <v>154</v>
      </c>
      <c r="H511" t="s">
        <v>369</v>
      </c>
      <c r="I511" t="s">
        <v>137</v>
      </c>
      <c r="J511" t="s">
        <v>210</v>
      </c>
      <c r="K511">
        <v>122</v>
      </c>
      <c r="L511">
        <v>130</v>
      </c>
      <c r="M511">
        <v>69</v>
      </c>
      <c r="N511">
        <v>80</v>
      </c>
      <c r="O511">
        <v>69</v>
      </c>
      <c r="P511">
        <v>30</v>
      </c>
      <c r="Q511">
        <v>500</v>
      </c>
    </row>
    <row r="512" spans="1:17">
      <c r="A512" t="s">
        <v>6720</v>
      </c>
      <c r="B512" t="s">
        <v>4553</v>
      </c>
      <c r="C512" t="s">
        <v>4724</v>
      </c>
      <c r="D512" t="s">
        <v>76</v>
      </c>
      <c r="E512" t="s">
        <v>79</v>
      </c>
      <c r="F512" t="s">
        <v>283</v>
      </c>
      <c r="G512" t="s">
        <v>136</v>
      </c>
      <c r="H512" t="s">
        <v>148</v>
      </c>
      <c r="I512" t="s">
        <v>153</v>
      </c>
      <c r="K512">
        <v>90</v>
      </c>
      <c r="L512">
        <v>100</v>
      </c>
      <c r="M512">
        <v>90</v>
      </c>
      <c r="N512">
        <v>80</v>
      </c>
      <c r="O512">
        <v>70</v>
      </c>
      <c r="P512">
        <v>75</v>
      </c>
      <c r="Q512">
        <v>505</v>
      </c>
    </row>
    <row r="513" spans="1:17">
      <c r="A513" t="s">
        <v>6721</v>
      </c>
      <c r="B513" t="s">
        <v>4554</v>
      </c>
      <c r="C513" t="s">
        <v>4725</v>
      </c>
      <c r="D513" t="s">
        <v>76</v>
      </c>
      <c r="E513" t="s">
        <v>78</v>
      </c>
      <c r="F513" t="s">
        <v>283</v>
      </c>
      <c r="G513" t="s">
        <v>142</v>
      </c>
      <c r="H513" t="s">
        <v>150</v>
      </c>
      <c r="I513" t="s">
        <v>153</v>
      </c>
      <c r="K513">
        <v>90</v>
      </c>
      <c r="L513">
        <v>100</v>
      </c>
      <c r="M513">
        <v>90</v>
      </c>
      <c r="N513">
        <v>90</v>
      </c>
      <c r="O513">
        <v>80</v>
      </c>
      <c r="P513">
        <v>55</v>
      </c>
      <c r="Q513">
        <v>505</v>
      </c>
    </row>
    <row r="514" spans="1:17">
      <c r="A514" t="s">
        <v>6722</v>
      </c>
      <c r="B514" t="s">
        <v>4555</v>
      </c>
      <c r="C514" t="s">
        <v>4726</v>
      </c>
      <c r="D514" t="s">
        <v>74</v>
      </c>
      <c r="E514" t="s">
        <v>79</v>
      </c>
      <c r="F514" t="s">
        <v>197</v>
      </c>
      <c r="G514" t="s">
        <v>376</v>
      </c>
      <c r="H514" t="s">
        <v>148</v>
      </c>
      <c r="I514" t="s">
        <v>153</v>
      </c>
      <c r="K514">
        <v>90</v>
      </c>
      <c r="L514">
        <v>90</v>
      </c>
      <c r="M514">
        <v>100</v>
      </c>
      <c r="N514">
        <v>70</v>
      </c>
      <c r="O514">
        <v>80</v>
      </c>
      <c r="P514">
        <v>75</v>
      </c>
      <c r="Q514">
        <v>505</v>
      </c>
    </row>
    <row r="515" spans="1:17">
      <c r="A515" t="s">
        <v>6723</v>
      </c>
      <c r="B515" t="s">
        <v>4556</v>
      </c>
      <c r="C515" t="s">
        <v>4727</v>
      </c>
      <c r="D515" t="s">
        <v>74</v>
      </c>
      <c r="E515" t="s">
        <v>78</v>
      </c>
      <c r="F515" t="s">
        <v>197</v>
      </c>
      <c r="G515" t="s">
        <v>224</v>
      </c>
      <c r="H515" t="s">
        <v>150</v>
      </c>
      <c r="I515" t="s">
        <v>153</v>
      </c>
      <c r="K515">
        <v>90</v>
      </c>
      <c r="L515">
        <v>90</v>
      </c>
      <c r="M515">
        <v>100</v>
      </c>
      <c r="N515">
        <v>80</v>
      </c>
      <c r="O515">
        <v>90</v>
      </c>
      <c r="P515">
        <v>55</v>
      </c>
      <c r="Q515">
        <v>505</v>
      </c>
    </row>
    <row r="516" spans="1:17">
      <c r="A516" t="s">
        <v>6724</v>
      </c>
      <c r="B516" t="s">
        <v>4557</v>
      </c>
      <c r="C516" t="s">
        <v>4728</v>
      </c>
      <c r="D516" t="s">
        <v>72</v>
      </c>
      <c r="E516" t="s">
        <v>79</v>
      </c>
      <c r="F516" t="s">
        <v>322</v>
      </c>
      <c r="G516" t="s">
        <v>369</v>
      </c>
      <c r="H516" t="s">
        <v>4478</v>
      </c>
      <c r="I516" t="s">
        <v>210</v>
      </c>
      <c r="J516" t="s">
        <v>106</v>
      </c>
      <c r="K516">
        <v>70</v>
      </c>
      <c r="L516">
        <v>95</v>
      </c>
      <c r="M516">
        <v>115</v>
      </c>
      <c r="N516">
        <v>120</v>
      </c>
      <c r="O516">
        <v>50</v>
      </c>
      <c r="P516">
        <v>85</v>
      </c>
      <c r="Q516">
        <v>535</v>
      </c>
    </row>
    <row r="517" spans="1:17">
      <c r="A517" t="s">
        <v>6725</v>
      </c>
      <c r="B517" t="s">
        <v>4558</v>
      </c>
      <c r="C517" t="s">
        <v>4729</v>
      </c>
      <c r="D517" t="s">
        <v>79</v>
      </c>
      <c r="E517" t="s">
        <v>67</v>
      </c>
      <c r="F517" t="s">
        <v>205</v>
      </c>
      <c r="G517" t="s">
        <v>168</v>
      </c>
      <c r="H517" t="s">
        <v>401</v>
      </c>
      <c r="I517" t="s">
        <v>226</v>
      </c>
      <c r="J517" t="s">
        <v>106</v>
      </c>
      <c r="K517">
        <v>28</v>
      </c>
      <c r="L517">
        <v>60</v>
      </c>
      <c r="M517">
        <v>30</v>
      </c>
      <c r="N517">
        <v>40</v>
      </c>
      <c r="O517">
        <v>30</v>
      </c>
      <c r="P517">
        <v>82</v>
      </c>
      <c r="Q517">
        <v>270</v>
      </c>
    </row>
    <row r="518" spans="1:17">
      <c r="A518" t="s">
        <v>6726</v>
      </c>
      <c r="B518" t="s">
        <v>4559</v>
      </c>
      <c r="C518" t="s">
        <v>4730</v>
      </c>
      <c r="D518" t="s">
        <v>79</v>
      </c>
      <c r="E518" t="s">
        <v>67</v>
      </c>
      <c r="F518" t="s">
        <v>205</v>
      </c>
      <c r="G518" t="s">
        <v>168</v>
      </c>
      <c r="H518" t="s">
        <v>401</v>
      </c>
      <c r="I518" t="s">
        <v>226</v>
      </c>
      <c r="J518" t="s">
        <v>106</v>
      </c>
      <c r="K518">
        <v>68</v>
      </c>
      <c r="L518">
        <v>80</v>
      </c>
      <c r="M518">
        <v>50</v>
      </c>
      <c r="N518">
        <v>60</v>
      </c>
      <c r="O518">
        <v>50</v>
      </c>
      <c r="P518">
        <v>102</v>
      </c>
      <c r="Q518">
        <v>410</v>
      </c>
    </row>
    <row r="519" spans="1:17">
      <c r="A519" t="s">
        <v>4741</v>
      </c>
      <c r="B519" t="s">
        <v>4560</v>
      </c>
      <c r="C519" t="s">
        <v>4731</v>
      </c>
      <c r="D519" t="s">
        <v>79</v>
      </c>
      <c r="E519" t="s">
        <v>67</v>
      </c>
      <c r="F519" t="s">
        <v>205</v>
      </c>
      <c r="G519" t="s">
        <v>168</v>
      </c>
      <c r="H519" t="s">
        <v>401</v>
      </c>
      <c r="I519" t="s">
        <v>226</v>
      </c>
      <c r="J519" t="s">
        <v>106</v>
      </c>
      <c r="K519">
        <v>88</v>
      </c>
      <c r="L519">
        <v>120</v>
      </c>
      <c r="M519">
        <v>75</v>
      </c>
      <c r="N519">
        <v>100</v>
      </c>
      <c r="O519">
        <v>75</v>
      </c>
      <c r="P519">
        <v>142</v>
      </c>
      <c r="Q519">
        <v>600</v>
      </c>
    </row>
    <row r="520" spans="1:17">
      <c r="A520" t="s">
        <v>4744</v>
      </c>
      <c r="B520" t="s">
        <v>4561</v>
      </c>
      <c r="C520" t="s">
        <v>4732</v>
      </c>
      <c r="D520" t="s">
        <v>81</v>
      </c>
      <c r="F520" t="s">
        <v>4479</v>
      </c>
      <c r="G520" t="s">
        <v>4479</v>
      </c>
      <c r="H520" t="s">
        <v>4479</v>
      </c>
      <c r="I520" t="s">
        <v>153</v>
      </c>
      <c r="K520">
        <v>92</v>
      </c>
      <c r="L520">
        <v>130</v>
      </c>
      <c r="M520">
        <v>115</v>
      </c>
      <c r="N520">
        <v>80</v>
      </c>
      <c r="O520">
        <v>115</v>
      </c>
      <c r="P520">
        <v>138</v>
      </c>
      <c r="Q520">
        <v>670</v>
      </c>
    </row>
    <row r="521" spans="1:17">
      <c r="A521" t="s">
        <v>6251</v>
      </c>
      <c r="B521" t="s">
        <v>4561</v>
      </c>
      <c r="C521" t="s">
        <v>4733</v>
      </c>
      <c r="D521" t="s">
        <v>81</v>
      </c>
      <c r="E521" t="s">
        <v>72</v>
      </c>
      <c r="F521" t="s">
        <v>4479</v>
      </c>
      <c r="G521" t="s">
        <v>4479</v>
      </c>
      <c r="H521" t="s">
        <v>4479</v>
      </c>
      <c r="I521" t="s">
        <v>153</v>
      </c>
      <c r="K521">
        <v>92</v>
      </c>
      <c r="L521">
        <v>170</v>
      </c>
      <c r="M521">
        <v>115</v>
      </c>
      <c r="N521">
        <v>80</v>
      </c>
      <c r="O521">
        <v>115</v>
      </c>
      <c r="P521">
        <v>148</v>
      </c>
      <c r="Q521">
        <v>720</v>
      </c>
    </row>
    <row r="522" spans="1:17">
      <c r="A522" t="s">
        <v>4745</v>
      </c>
      <c r="B522" t="s">
        <v>4562</v>
      </c>
      <c r="C522" t="s">
        <v>4734</v>
      </c>
      <c r="D522" t="s">
        <v>54</v>
      </c>
      <c r="F522" t="s">
        <v>4480</v>
      </c>
      <c r="G522" t="s">
        <v>4480</v>
      </c>
      <c r="H522" t="s">
        <v>4480</v>
      </c>
      <c r="I522" t="s">
        <v>153</v>
      </c>
      <c r="K522">
        <v>92</v>
      </c>
      <c r="L522">
        <v>130</v>
      </c>
      <c r="M522">
        <v>115</v>
      </c>
      <c r="N522">
        <v>80</v>
      </c>
      <c r="O522">
        <v>115</v>
      </c>
      <c r="P522">
        <v>138</v>
      </c>
      <c r="Q522">
        <v>670</v>
      </c>
    </row>
    <row r="523" spans="1:17">
      <c r="A523" t="s">
        <v>4825</v>
      </c>
      <c r="B523" t="s">
        <v>4562</v>
      </c>
      <c r="C523" t="s">
        <v>4735</v>
      </c>
      <c r="D523" t="s">
        <v>54</v>
      </c>
      <c r="E523" t="s">
        <v>72</v>
      </c>
      <c r="F523" t="s">
        <v>4480</v>
      </c>
      <c r="G523" t="s">
        <v>4480</v>
      </c>
      <c r="H523" t="s">
        <v>4480</v>
      </c>
      <c r="I523" t="s">
        <v>153</v>
      </c>
      <c r="K523">
        <v>92</v>
      </c>
      <c r="L523">
        <v>130</v>
      </c>
      <c r="M523">
        <v>145</v>
      </c>
      <c r="N523">
        <v>80</v>
      </c>
      <c r="O523">
        <v>145</v>
      </c>
      <c r="P523">
        <v>128</v>
      </c>
      <c r="Q523">
        <v>720</v>
      </c>
    </row>
    <row r="524" spans="1:17">
      <c r="A524" t="s">
        <v>4740</v>
      </c>
      <c r="B524" t="s">
        <v>4563</v>
      </c>
      <c r="C524" t="s">
        <v>4736</v>
      </c>
      <c r="D524" t="s">
        <v>59</v>
      </c>
      <c r="E524" t="s">
        <v>79</v>
      </c>
      <c r="F524" t="s">
        <v>287</v>
      </c>
      <c r="G524" t="s">
        <v>287</v>
      </c>
      <c r="H524" t="s">
        <v>287</v>
      </c>
      <c r="I524" t="s">
        <v>153</v>
      </c>
      <c r="K524">
        <v>140</v>
      </c>
      <c r="L524">
        <v>85</v>
      </c>
      <c r="M524">
        <v>95</v>
      </c>
      <c r="N524">
        <v>145</v>
      </c>
      <c r="O524">
        <v>95</v>
      </c>
      <c r="P524">
        <v>130</v>
      </c>
      <c r="Q524">
        <v>690</v>
      </c>
    </row>
    <row r="525" spans="1:17">
      <c r="A525" t="s">
        <v>4739</v>
      </c>
      <c r="B525" t="s">
        <v>4563</v>
      </c>
      <c r="C525" t="s">
        <v>4737</v>
      </c>
      <c r="D525" t="s">
        <v>59</v>
      </c>
      <c r="E525" t="s">
        <v>79</v>
      </c>
      <c r="F525" t="s">
        <v>287</v>
      </c>
      <c r="G525" t="s">
        <v>287</v>
      </c>
      <c r="H525" t="s">
        <v>287</v>
      </c>
      <c r="I525" t="s">
        <v>153</v>
      </c>
      <c r="K525">
        <v>255</v>
      </c>
      <c r="L525">
        <v>115</v>
      </c>
      <c r="M525">
        <v>250</v>
      </c>
      <c r="N525">
        <v>125</v>
      </c>
      <c r="O525">
        <v>250</v>
      </c>
      <c r="P525">
        <v>130</v>
      </c>
      <c r="Q525">
        <v>1125</v>
      </c>
    </row>
  </sheetData>
  <phoneticPr fontId="1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使用说明</vt:lpstr>
      <vt:lpstr>精灵图鉴</vt:lpstr>
      <vt:lpstr>个体值计算器</vt:lpstr>
      <vt:lpstr>能力值计算器</vt:lpstr>
      <vt:lpstr>能力变化对照表</vt:lpstr>
      <vt:lpstr>最大化分配运算器A</vt:lpstr>
      <vt:lpstr>技能习得表</vt:lpstr>
      <vt:lpstr>技能全表</vt:lpstr>
      <vt:lpstr>特性表</vt:lpstr>
      <vt:lpstr>精灵对照表</vt:lpstr>
      <vt:lpstr>伽勒尔图鉴简列表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bduser</dc:creator>
  <cp:lastModifiedBy>hitomi</cp:lastModifiedBy>
  <dcterms:created xsi:type="dcterms:W3CDTF">2016-08-19T06:28:00Z</dcterms:created>
  <dcterms:modified xsi:type="dcterms:W3CDTF">2019-11-11T22:15:00Z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2052-10.1.0.6135</vt:lpwstr>
  </property>
</Properties>
</file>